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45" windowWidth="16155" windowHeight="6525" tabRatio="865" activeTab="1"/>
  </bookViews>
  <sheets>
    <sheet name="集計シート（関数無し、手動修正後)" sheetId="1" r:id="rId1"/>
    <sheet name="集計シート（関数あり）" sheetId="16" r:id="rId2"/>
    <sheet name="マニュアル" sheetId="2" r:id="rId3"/>
    <sheet name="拒絶理由・拒絶査定・異議申立" sheetId="3" r:id="rId4"/>
    <sheet name="先行技術調査・登録査定" sheetId="4" r:id="rId5"/>
    <sheet name="発明者引用" sheetId="5" r:id="rId6"/>
    <sheet name="証拠（JP特許）" sheetId="6" r:id="rId7"/>
    <sheet name="証拠（WW特許）" sheetId="7" r:id="rId8"/>
    <sheet name="審判データ" sheetId="8" r:id="rId9"/>
    <sheet name="非特許文献リスト" sheetId="9" r:id="rId10"/>
    <sheet name="本件、証拠文献テーマコード" sheetId="10" r:id="rId11"/>
    <sheet name="ファミリ引用特許表記修正（ex.A2→A）" sheetId="11" r:id="rId12"/>
    <sheet name="ファミリ引用特許WO" sheetId="12" r:id="rId13"/>
    <sheet name="ファミリ引用文献" sheetId="13" r:id="rId14"/>
    <sheet name="ファミリ引用文献WO" sheetId="14" r:id="rId15"/>
    <sheet name="ファミリ発明者引用文献" sheetId="15" r:id="rId16"/>
  </sheets>
  <definedNames>
    <definedName name="_xlnm._FilterDatabase" localSheetId="12" hidden="1">ファミリ引用特許WO!$A$1:$S$241</definedName>
    <definedName name="_xlnm._FilterDatabase" localSheetId="11" hidden="1">'ファミリ引用特許表記修正（ex.A2→A）'!$A$1:$FO$1</definedName>
    <definedName name="_xlnm._FilterDatabase" localSheetId="13" hidden="1">ファミリ引用文献!$A$2:$FV$242</definedName>
    <definedName name="_xlnm._FilterDatabase" localSheetId="14" hidden="1">ファミリ引用文献WO!$A$1:$J$234</definedName>
    <definedName name="_xlnm._FilterDatabase" localSheetId="15" hidden="1">ファミリ発明者引用文献!$A$2:$E$2</definedName>
    <definedName name="_xlnm._FilterDatabase" localSheetId="3" hidden="1">拒絶理由・拒絶査定・異議申立!$A$1:$AX$196</definedName>
    <definedName name="_xlnm._FilterDatabase" localSheetId="1" hidden="1">'集計シート（関数あり）'!$A$2:$AZ$458</definedName>
    <definedName name="_xlnm._FilterDatabase" localSheetId="0" hidden="1">'集計シート（関数無し、手動修正後)'!$A$1:$BR$327</definedName>
    <definedName name="_xlnm._FilterDatabase" localSheetId="6" hidden="1">'証拠（JP特許）'!$A$1:$AO$189</definedName>
    <definedName name="_xlnm._FilterDatabase" localSheetId="8" hidden="1">審判データ!$A$1:$HC$379</definedName>
    <definedName name="_xlnm._FilterDatabase" localSheetId="4" hidden="1">先行技術調査・登録査定!$A$1:$AW$196</definedName>
    <definedName name="_xlnm._FilterDatabase" localSheetId="5" hidden="1">発明者引用!$A$1:$BA$196</definedName>
    <definedName name="_xlnm._FilterDatabase" localSheetId="9" hidden="1">非特許文献リスト!$A$1:$C$196</definedName>
    <definedName name="_xlnm._FilterDatabase" localSheetId="10" hidden="1">'本件、証拠文献テーマコード'!$A$1:$AU$376</definedName>
    <definedName name="_xlnm.Print_Area" localSheetId="1">'集計シート（関数あり）'!$C$1:$AZ$40</definedName>
    <definedName name="_xlnm.Print_Area" localSheetId="0">'集計シート（関数無し、手動修正後)'!$V$1:$X$327</definedName>
    <definedName name="_xlnm.Print_Titles" localSheetId="1">'集計シート（関数あり）'!$1:$2</definedName>
    <definedName name="_xlnm.Print_Titles" localSheetId="0">'集計シート（関数無し、手動修正後)'!$1:$1</definedName>
  </definedNames>
  <calcPr calcId="145621"/>
</workbook>
</file>

<file path=xl/calcChain.xml><?xml version="1.0" encoding="utf-8"?>
<calcChain xmlns="http://schemas.openxmlformats.org/spreadsheetml/2006/main">
  <c r="AY403" i="16" l="1"/>
  <c r="AY402" i="16"/>
  <c r="AY401" i="16"/>
  <c r="AY400" i="16"/>
  <c r="AY399" i="16"/>
  <c r="AY398" i="16"/>
  <c r="AY397" i="16"/>
  <c r="AY396" i="16"/>
  <c r="AY395" i="16"/>
  <c r="AY394" i="16"/>
  <c r="AY393" i="16"/>
  <c r="AY392" i="16"/>
  <c r="AY391" i="16"/>
  <c r="AY390" i="16"/>
  <c r="AY389" i="16"/>
  <c r="AY388" i="16"/>
  <c r="AY387" i="16"/>
  <c r="AY386" i="16"/>
  <c r="AY385" i="16"/>
  <c r="AY384" i="16"/>
  <c r="AY383" i="16"/>
  <c r="AY382" i="16"/>
  <c r="AY381" i="16"/>
  <c r="AY380" i="16"/>
  <c r="AY379" i="16"/>
  <c r="AY378" i="16"/>
  <c r="AY377" i="16"/>
  <c r="AY376" i="16"/>
  <c r="AY375" i="16"/>
  <c r="AY374" i="16"/>
  <c r="AY373" i="16"/>
  <c r="AY372" i="16"/>
  <c r="AY371" i="16"/>
  <c r="AY370" i="16"/>
  <c r="AY369" i="16"/>
  <c r="AY368" i="16"/>
  <c r="AY367" i="16"/>
  <c r="AY366" i="16"/>
  <c r="AY365" i="16"/>
  <c r="AY364" i="16"/>
  <c r="AY363" i="16"/>
  <c r="AY362" i="16"/>
  <c r="AY361" i="16"/>
  <c r="AY360" i="16"/>
  <c r="AY6" i="16"/>
  <c r="AY5" i="16"/>
  <c r="AY4" i="16"/>
  <c r="AT458" i="16"/>
  <c r="AT457" i="16"/>
  <c r="AT456" i="16"/>
  <c r="AT455" i="16"/>
  <c r="AT454" i="16"/>
  <c r="AT453" i="16"/>
  <c r="AT452" i="16"/>
  <c r="AT451" i="16"/>
  <c r="AT450" i="16"/>
  <c r="AT449" i="16"/>
  <c r="AT448" i="16"/>
  <c r="AT447" i="16"/>
  <c r="AT446" i="16"/>
  <c r="AT445" i="16"/>
  <c r="AT444" i="16"/>
  <c r="AT443" i="16"/>
  <c r="AT442" i="16"/>
  <c r="AT441" i="16"/>
  <c r="AT440" i="16"/>
  <c r="AT439" i="16"/>
  <c r="AT438" i="16"/>
  <c r="AT437" i="16"/>
  <c r="AT436" i="16"/>
  <c r="AT435" i="16"/>
  <c r="AT434" i="16"/>
  <c r="AT433" i="16"/>
  <c r="AT432" i="16"/>
  <c r="AT431" i="16"/>
  <c r="AT430" i="16"/>
  <c r="AT429" i="16"/>
  <c r="AT428" i="16"/>
  <c r="AT427" i="16"/>
  <c r="AT426" i="16"/>
  <c r="AT425" i="16"/>
  <c r="AT424" i="16"/>
  <c r="AT423" i="16"/>
  <c r="AT422" i="16"/>
  <c r="AT421" i="16"/>
  <c r="AT420" i="16"/>
  <c r="AT419" i="16"/>
  <c r="AT418" i="16"/>
  <c r="AT417" i="16"/>
  <c r="AT416" i="16"/>
  <c r="AT415" i="16"/>
  <c r="AT414" i="16"/>
  <c r="AT413" i="16"/>
  <c r="AT412" i="16"/>
  <c r="AT411" i="16"/>
  <c r="AT410" i="16"/>
  <c r="AT409" i="16"/>
  <c r="AT408" i="16"/>
  <c r="AT407" i="16"/>
  <c r="AT406" i="16"/>
  <c r="AT405" i="16"/>
  <c r="AT404" i="16"/>
  <c r="AT403" i="16"/>
  <c r="AT402" i="16"/>
  <c r="AT401" i="16"/>
  <c r="AT400" i="16"/>
  <c r="AT399" i="16"/>
  <c r="AT398" i="16"/>
  <c r="AT397" i="16"/>
  <c r="AT396" i="16"/>
  <c r="AT395" i="16"/>
  <c r="AT394" i="16"/>
  <c r="AT393" i="16"/>
  <c r="AT392" i="16"/>
  <c r="AT391" i="16"/>
  <c r="AT390" i="16"/>
  <c r="AT389" i="16"/>
  <c r="AT388" i="16"/>
  <c r="AT387" i="16"/>
  <c r="AT386" i="16"/>
  <c r="AT385" i="16"/>
  <c r="AT384" i="16"/>
  <c r="AT383" i="16"/>
  <c r="AT382" i="16"/>
  <c r="AT381" i="16"/>
  <c r="AT380" i="16"/>
  <c r="AT379" i="16"/>
  <c r="AT378" i="16"/>
  <c r="AT377" i="16"/>
  <c r="AT376" i="16"/>
  <c r="AT375" i="16"/>
  <c r="AT374" i="16"/>
  <c r="AT373" i="16"/>
  <c r="AT372" i="16"/>
  <c r="AT371" i="16"/>
  <c r="AT370" i="16"/>
  <c r="AT369" i="16"/>
  <c r="AT368" i="16"/>
  <c r="AT367" i="16"/>
  <c r="AT366" i="16"/>
  <c r="AT365" i="16"/>
  <c r="AT364" i="16"/>
  <c r="AT363" i="16"/>
  <c r="AT362" i="16"/>
  <c r="AT361" i="16"/>
  <c r="AT360" i="16"/>
  <c r="AT359" i="16"/>
  <c r="AT358" i="16"/>
  <c r="AT357" i="16"/>
  <c r="AT356" i="16"/>
  <c r="AT355" i="16"/>
  <c r="AT354" i="16"/>
  <c r="AT353" i="16"/>
  <c r="AT352" i="16"/>
  <c r="AT351" i="16"/>
  <c r="AT350" i="16"/>
  <c r="AT349" i="16"/>
  <c r="AT348" i="16"/>
  <c r="AT347" i="16"/>
  <c r="AT346" i="16"/>
  <c r="AT345" i="16"/>
  <c r="AT344" i="16"/>
  <c r="AT343" i="16"/>
  <c r="AT342" i="16"/>
  <c r="AT341" i="16"/>
  <c r="AT340" i="16"/>
  <c r="AT339" i="16"/>
  <c r="AT338" i="16"/>
  <c r="AT337" i="16"/>
  <c r="AT336" i="16"/>
  <c r="AT335" i="16"/>
  <c r="AT334" i="16"/>
  <c r="AT333" i="16"/>
  <c r="AT332" i="16"/>
  <c r="AT331" i="16"/>
  <c r="AT330" i="16"/>
  <c r="AT329" i="16"/>
  <c r="AT328" i="16"/>
  <c r="AT327" i="16"/>
  <c r="AT326" i="16"/>
  <c r="AT325" i="16"/>
  <c r="AT324" i="16"/>
  <c r="AT323" i="16"/>
  <c r="AT322" i="16"/>
  <c r="AT321" i="16"/>
  <c r="AT320" i="16"/>
  <c r="AT319" i="16"/>
  <c r="AT318" i="16"/>
  <c r="AT317" i="16"/>
  <c r="AT316" i="16"/>
  <c r="AT315" i="16"/>
  <c r="AT314" i="16"/>
  <c r="AT313" i="16"/>
  <c r="AT312" i="16"/>
  <c r="AT311" i="16"/>
  <c r="AT310" i="16"/>
  <c r="AT309" i="16"/>
  <c r="AT308" i="16"/>
  <c r="AT307" i="16"/>
  <c r="AT306" i="16"/>
  <c r="AT305" i="16"/>
  <c r="AT304" i="16"/>
  <c r="AT303" i="16"/>
  <c r="AT302" i="16"/>
  <c r="AT301" i="16"/>
  <c r="AT300" i="16"/>
  <c r="AT299" i="16"/>
  <c r="AT298" i="16"/>
  <c r="AT297" i="16"/>
  <c r="AT296" i="16"/>
  <c r="AT295" i="16"/>
  <c r="AT294" i="16"/>
  <c r="AT293" i="16"/>
  <c r="AT292" i="16"/>
  <c r="AT291" i="16"/>
  <c r="AT290" i="16"/>
  <c r="AT289" i="16"/>
  <c r="AT288" i="16"/>
  <c r="AT287" i="16"/>
  <c r="AT286" i="16"/>
  <c r="AT285" i="16"/>
  <c r="AT284" i="16"/>
  <c r="AT283" i="16"/>
  <c r="AT282" i="16"/>
  <c r="AT281" i="16"/>
  <c r="AT280" i="16"/>
  <c r="AT279" i="16"/>
  <c r="AT278" i="16"/>
  <c r="AT277" i="16"/>
  <c r="AT276" i="16"/>
  <c r="AT275" i="16"/>
  <c r="AT274" i="16"/>
  <c r="AT273" i="16"/>
  <c r="AT272" i="16"/>
  <c r="AT271" i="16"/>
  <c r="AT270" i="16"/>
  <c r="AT269" i="16"/>
  <c r="AT268" i="16"/>
  <c r="AT267" i="16"/>
  <c r="AT266" i="16"/>
  <c r="AT265" i="16"/>
  <c r="AT264" i="16"/>
  <c r="AT263" i="16"/>
  <c r="AT262" i="16"/>
  <c r="AT261" i="16"/>
  <c r="AT260" i="16"/>
  <c r="AT259" i="16"/>
  <c r="AT258" i="16"/>
  <c r="AT257" i="16"/>
  <c r="AT256" i="16"/>
  <c r="AT255" i="16"/>
  <c r="AT254" i="16"/>
  <c r="AT253" i="16"/>
  <c r="AT252" i="16"/>
  <c r="AT251" i="16"/>
  <c r="AT250" i="16"/>
  <c r="AT249" i="16"/>
  <c r="AT248" i="16"/>
  <c r="AT247" i="16"/>
  <c r="AT246" i="16"/>
  <c r="AT245" i="16"/>
  <c r="AT244" i="16"/>
  <c r="AT243" i="16"/>
  <c r="AT242" i="16"/>
  <c r="AT241" i="16"/>
  <c r="AT240" i="16"/>
  <c r="AT239" i="16"/>
  <c r="AT238" i="16"/>
  <c r="AT237" i="16"/>
  <c r="AT236" i="16"/>
  <c r="AT235" i="16"/>
  <c r="AT234" i="16"/>
  <c r="AT233" i="16"/>
  <c r="AT232" i="16"/>
  <c r="AT231" i="16"/>
  <c r="AT230" i="16"/>
  <c r="AT229" i="16"/>
  <c r="AT228" i="16"/>
  <c r="AT227" i="16"/>
  <c r="AT226" i="16"/>
  <c r="AT225" i="16"/>
  <c r="AT224" i="16"/>
  <c r="AT223" i="16"/>
  <c r="AT222" i="16"/>
  <c r="AT221" i="16"/>
  <c r="AT220" i="16"/>
  <c r="AT219" i="16"/>
  <c r="AT218" i="16"/>
  <c r="AT217" i="16"/>
  <c r="AT216" i="16"/>
  <c r="AT215" i="16"/>
  <c r="AT214" i="16"/>
  <c r="AT213" i="16"/>
  <c r="AT212" i="16"/>
  <c r="AT211" i="16"/>
  <c r="AT210" i="16"/>
  <c r="AT209" i="16"/>
  <c r="AT208" i="16"/>
  <c r="AT207" i="16"/>
  <c r="AT206" i="16"/>
  <c r="AT205" i="16"/>
  <c r="AT204" i="16"/>
  <c r="AT203" i="16"/>
  <c r="AT202" i="16"/>
  <c r="AT201" i="16"/>
  <c r="AT200" i="16"/>
  <c r="AT199" i="16"/>
  <c r="AT198" i="16"/>
  <c r="AT197" i="16"/>
  <c r="AT196" i="16"/>
  <c r="AT195" i="16"/>
  <c r="AT194" i="16"/>
  <c r="AT193" i="16"/>
  <c r="AT192" i="16"/>
  <c r="AT191" i="16"/>
  <c r="AT190" i="16"/>
  <c r="AT189" i="16"/>
  <c r="AT188" i="16"/>
  <c r="AT187" i="16"/>
  <c r="AT186" i="16"/>
  <c r="AT185" i="16"/>
  <c r="AT184" i="16"/>
  <c r="AT183" i="16"/>
  <c r="AT182" i="16"/>
  <c r="AT181" i="16"/>
  <c r="AT180" i="16"/>
  <c r="AT179" i="16"/>
  <c r="AT178" i="16"/>
  <c r="AT177" i="16"/>
  <c r="AT176" i="16"/>
  <c r="AT175" i="16"/>
  <c r="AT174" i="16"/>
  <c r="AT173" i="16"/>
  <c r="AT172" i="16"/>
  <c r="AT171" i="16"/>
  <c r="AT170" i="16"/>
  <c r="AT169" i="16"/>
  <c r="AT168" i="16"/>
  <c r="AT167" i="16"/>
  <c r="AT166" i="16"/>
  <c r="AT165" i="16"/>
  <c r="AT164" i="16"/>
  <c r="AT163" i="16"/>
  <c r="AT162" i="16"/>
  <c r="AT161" i="16"/>
  <c r="AT160" i="16"/>
  <c r="AT159" i="16"/>
  <c r="AT158" i="16"/>
  <c r="AT157" i="16"/>
  <c r="AT156" i="16"/>
  <c r="AT155" i="16"/>
  <c r="AT154" i="16"/>
  <c r="AT153" i="16"/>
  <c r="AT152" i="16"/>
  <c r="AT151" i="16"/>
  <c r="AT150" i="16"/>
  <c r="AT149" i="16"/>
  <c r="AT148" i="16"/>
  <c r="AT147" i="16"/>
  <c r="AT146" i="16"/>
  <c r="AT145" i="16"/>
  <c r="AT144" i="16"/>
  <c r="AT143" i="16"/>
  <c r="AT142" i="16"/>
  <c r="AT141" i="16"/>
  <c r="AT140" i="16"/>
  <c r="AT139" i="16"/>
  <c r="AT138" i="16"/>
  <c r="AT137" i="16"/>
  <c r="AT136" i="16"/>
  <c r="AT135" i="16"/>
  <c r="AT134" i="16"/>
  <c r="AT133" i="16"/>
  <c r="AT132" i="16"/>
  <c r="AT131" i="16"/>
  <c r="AT130" i="16"/>
  <c r="AT129" i="16"/>
  <c r="AT128" i="16"/>
  <c r="AT127" i="16"/>
  <c r="AT126" i="16"/>
  <c r="AT125" i="16"/>
  <c r="AT124" i="16"/>
  <c r="AT123" i="16"/>
  <c r="AT122" i="16"/>
  <c r="AT121" i="16"/>
  <c r="AT120" i="16"/>
  <c r="AT119" i="16"/>
  <c r="AT118" i="16"/>
  <c r="AT117" i="16"/>
  <c r="AT116" i="16"/>
  <c r="AT115" i="16"/>
  <c r="AT114" i="16"/>
  <c r="AT113" i="16"/>
  <c r="AT112" i="16"/>
  <c r="AT111" i="16"/>
  <c r="AT110"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70" i="16"/>
  <c r="AT69" i="16"/>
  <c r="AT68" i="16"/>
  <c r="AT67" i="16"/>
  <c r="AT66" i="16"/>
  <c r="AT65" i="16"/>
  <c r="AT64" i="16"/>
  <c r="AT63" i="16"/>
  <c r="AT62" i="16"/>
  <c r="AT61" i="16"/>
  <c r="AT60" i="16"/>
  <c r="AT59" i="16"/>
  <c r="AT58" i="16"/>
  <c r="AT57" i="16"/>
  <c r="AT56" i="16"/>
  <c r="AT55" i="16"/>
  <c r="AT54" i="16"/>
  <c r="AT53" i="16"/>
  <c r="AT52" i="16"/>
  <c r="AT51" i="16"/>
  <c r="AT50" i="16"/>
  <c r="AT49" i="16"/>
  <c r="AT48" i="16"/>
  <c r="AT47" i="16"/>
  <c r="AT46" i="16"/>
  <c r="AT45" i="16"/>
  <c r="AT44" i="16"/>
  <c r="AT43" i="16"/>
  <c r="AT42" i="16"/>
  <c r="AT41" i="16"/>
  <c r="AT40" i="16"/>
  <c r="AT39" i="16"/>
  <c r="AT38" i="16"/>
  <c r="AT37" i="16"/>
  <c r="AT36" i="16"/>
  <c r="AT35" i="16"/>
  <c r="AT34" i="16"/>
  <c r="AT33" i="16"/>
  <c r="AT32" i="16"/>
  <c r="AT31" i="16"/>
  <c r="AT30" i="16"/>
  <c r="AT29" i="16"/>
  <c r="AT28" i="16"/>
  <c r="AT27" i="16"/>
  <c r="AT26" i="16"/>
  <c r="AT25" i="16"/>
  <c r="AT24" i="16"/>
  <c r="AT23" i="16"/>
  <c r="AT22" i="16"/>
  <c r="AT21" i="16"/>
  <c r="AT20" i="16"/>
  <c r="AT19" i="16"/>
  <c r="AT18" i="16"/>
  <c r="AT17" i="16"/>
  <c r="AT16" i="16"/>
  <c r="AT15" i="16"/>
  <c r="AT14" i="16"/>
  <c r="AT13" i="16"/>
  <c r="AT12" i="16"/>
  <c r="AT11" i="16"/>
  <c r="AT10" i="16"/>
  <c r="AT9" i="16"/>
  <c r="AT8" i="16"/>
  <c r="AT7" i="16"/>
  <c r="AS458" i="16"/>
  <c r="AS457" i="16"/>
  <c r="AS456" i="16"/>
  <c r="AS455" i="16"/>
  <c r="AS454" i="16"/>
  <c r="AS453" i="16"/>
  <c r="AS452" i="16"/>
  <c r="AS451" i="16"/>
  <c r="AS450" i="16"/>
  <c r="AS449" i="16"/>
  <c r="AS448" i="16"/>
  <c r="AS447" i="16"/>
  <c r="AS446" i="16"/>
  <c r="AS445" i="16"/>
  <c r="AS444" i="16"/>
  <c r="AS443" i="16"/>
  <c r="AS442" i="16"/>
  <c r="AS441" i="16"/>
  <c r="AS440" i="16"/>
  <c r="AS439" i="16"/>
  <c r="AS438" i="16"/>
  <c r="AS437" i="16"/>
  <c r="AS436" i="16"/>
  <c r="AS435" i="16"/>
  <c r="AS434" i="16"/>
  <c r="AS433" i="16"/>
  <c r="AS432" i="16"/>
  <c r="AS431" i="16"/>
  <c r="AS430" i="16"/>
  <c r="AS429" i="16"/>
  <c r="AS428" i="16"/>
  <c r="AS427" i="16"/>
  <c r="AS426" i="16"/>
  <c r="AS425" i="16"/>
  <c r="AS424" i="16"/>
  <c r="AS423" i="16"/>
  <c r="AS422" i="16"/>
  <c r="AS421" i="16"/>
  <c r="AS420" i="16"/>
  <c r="AS419" i="16"/>
  <c r="AS418" i="16"/>
  <c r="AS417" i="16"/>
  <c r="AS416" i="16"/>
  <c r="AS415" i="16"/>
  <c r="AS414" i="16"/>
  <c r="AS413" i="16"/>
  <c r="AS412" i="16"/>
  <c r="AS411" i="16"/>
  <c r="AS410" i="16"/>
  <c r="AS409" i="16"/>
  <c r="AS408" i="16"/>
  <c r="AS407" i="16"/>
  <c r="AS406" i="16"/>
  <c r="AS405" i="16"/>
  <c r="AS404" i="16"/>
  <c r="AS403" i="16"/>
  <c r="AS402" i="16"/>
  <c r="AS401" i="16"/>
  <c r="AS400" i="16"/>
  <c r="AS399" i="16"/>
  <c r="AS398" i="16"/>
  <c r="AS397" i="16"/>
  <c r="AS396" i="16"/>
  <c r="AS395" i="16"/>
  <c r="AS394" i="16"/>
  <c r="AS393" i="16"/>
  <c r="AS392" i="16"/>
  <c r="AS391" i="16"/>
  <c r="AS390" i="16"/>
  <c r="AS389" i="16"/>
  <c r="AS388" i="16"/>
  <c r="AS387" i="16"/>
  <c r="AS386" i="16"/>
  <c r="AS385" i="16"/>
  <c r="AS384" i="16"/>
  <c r="AS383" i="16"/>
  <c r="AS382" i="16"/>
  <c r="AS381" i="16"/>
  <c r="AS380" i="16"/>
  <c r="AS379" i="16"/>
  <c r="AS378" i="16"/>
  <c r="AS377" i="16"/>
  <c r="AS376" i="16"/>
  <c r="AS375" i="16"/>
  <c r="AS374" i="16"/>
  <c r="AS373" i="16"/>
  <c r="AS372" i="16"/>
  <c r="AS371" i="16"/>
  <c r="AS370" i="16"/>
  <c r="AS369" i="16"/>
  <c r="AS368" i="16"/>
  <c r="AS367" i="16"/>
  <c r="AS366" i="16"/>
  <c r="AS365" i="16"/>
  <c r="AS364" i="16"/>
  <c r="AS363" i="16"/>
  <c r="AS362" i="16"/>
  <c r="AS361" i="16"/>
  <c r="AS360" i="16"/>
  <c r="AS359" i="16"/>
  <c r="AS358" i="16"/>
  <c r="AS357" i="16"/>
  <c r="AS356" i="16"/>
  <c r="AS355" i="16"/>
  <c r="AS354" i="16"/>
  <c r="AS353" i="16"/>
  <c r="AS352" i="16"/>
  <c r="AS351" i="16"/>
  <c r="AS350" i="16"/>
  <c r="AS349" i="16"/>
  <c r="AS348" i="16"/>
  <c r="AS347" i="16"/>
  <c r="AS346" i="16"/>
  <c r="AS345" i="16"/>
  <c r="AS344" i="16"/>
  <c r="AS343" i="16"/>
  <c r="AS342" i="16"/>
  <c r="AS341" i="16"/>
  <c r="AS340" i="16"/>
  <c r="AS339" i="16"/>
  <c r="AS338" i="16"/>
  <c r="AS337" i="16"/>
  <c r="AS336" i="16"/>
  <c r="AS335" i="16"/>
  <c r="AS334" i="16"/>
  <c r="AS333" i="16"/>
  <c r="AS332" i="16"/>
  <c r="AS331" i="16"/>
  <c r="AS330" i="16"/>
  <c r="AS329" i="16"/>
  <c r="AS328" i="16"/>
  <c r="AS327" i="16"/>
  <c r="AS326" i="16"/>
  <c r="AS325" i="16"/>
  <c r="AS324" i="16"/>
  <c r="AS323" i="16"/>
  <c r="AS322" i="16"/>
  <c r="AS321" i="16"/>
  <c r="AS320" i="16"/>
  <c r="AS319" i="16"/>
  <c r="AS318" i="16"/>
  <c r="AS317" i="16"/>
  <c r="AS316" i="16"/>
  <c r="AS315" i="16"/>
  <c r="AS314" i="16"/>
  <c r="AS313" i="16"/>
  <c r="AS312" i="16"/>
  <c r="AS311" i="16"/>
  <c r="AS310" i="16"/>
  <c r="AS309" i="16"/>
  <c r="AS308" i="16"/>
  <c r="AS307" i="16"/>
  <c r="AS306" i="16"/>
  <c r="AS305" i="16"/>
  <c r="AS304" i="16"/>
  <c r="AS303" i="16"/>
  <c r="AS302" i="16"/>
  <c r="AS301" i="16"/>
  <c r="AS300" i="16"/>
  <c r="AS299" i="16"/>
  <c r="AS298" i="16"/>
  <c r="AS297" i="16"/>
  <c r="AS296" i="16"/>
  <c r="AS295" i="16"/>
  <c r="AS294" i="16"/>
  <c r="AS293" i="16"/>
  <c r="AS292" i="16"/>
  <c r="AS291" i="16"/>
  <c r="AS290" i="16"/>
  <c r="AS289" i="16"/>
  <c r="AS288" i="16"/>
  <c r="AS287" i="16"/>
  <c r="AS286" i="16"/>
  <c r="AS285" i="16"/>
  <c r="AS284" i="16"/>
  <c r="AS283" i="16"/>
  <c r="AS282" i="16"/>
  <c r="AS281" i="16"/>
  <c r="AS280" i="16"/>
  <c r="AS279" i="16"/>
  <c r="AS278" i="16"/>
  <c r="AS277" i="16"/>
  <c r="AS276" i="16"/>
  <c r="AS275" i="16"/>
  <c r="AS274" i="16"/>
  <c r="AS273" i="16"/>
  <c r="AS272" i="16"/>
  <c r="AS271" i="16"/>
  <c r="AS270" i="16"/>
  <c r="AS269" i="16"/>
  <c r="AS268" i="16"/>
  <c r="AS267" i="16"/>
  <c r="AS266" i="16"/>
  <c r="AS265" i="16"/>
  <c r="AS264" i="16"/>
  <c r="AS263" i="16"/>
  <c r="AS262" i="16"/>
  <c r="AS261" i="16"/>
  <c r="AS260" i="16"/>
  <c r="AS259" i="16"/>
  <c r="AS258" i="16"/>
  <c r="AS257" i="16"/>
  <c r="AS256" i="16"/>
  <c r="AS255" i="16"/>
  <c r="AS254" i="16"/>
  <c r="AS253" i="16"/>
  <c r="AS252" i="16"/>
  <c r="AS251" i="16"/>
  <c r="AS250" i="16"/>
  <c r="AS249" i="16"/>
  <c r="AS248" i="16"/>
  <c r="AS247" i="16"/>
  <c r="AS246" i="16"/>
  <c r="AS245" i="16"/>
  <c r="AS244" i="16"/>
  <c r="AS243" i="16"/>
  <c r="AS242" i="16"/>
  <c r="AS241" i="16"/>
  <c r="AS240" i="16"/>
  <c r="AS239" i="16"/>
  <c r="AS238" i="16"/>
  <c r="AS237" i="16"/>
  <c r="AS236" i="16"/>
  <c r="AS235" i="16"/>
  <c r="AS234" i="16"/>
  <c r="AS233" i="16"/>
  <c r="AS232" i="16"/>
  <c r="AS231" i="16"/>
  <c r="AS230" i="16"/>
  <c r="AS229" i="16"/>
  <c r="AS228" i="16"/>
  <c r="AS227" i="16"/>
  <c r="AS226" i="16"/>
  <c r="AS225" i="16"/>
  <c r="AS224" i="16"/>
  <c r="AS223" i="16"/>
  <c r="AS222" i="16"/>
  <c r="AS221" i="16"/>
  <c r="AS220" i="16"/>
  <c r="AS219" i="16"/>
  <c r="AS218" i="16"/>
  <c r="AS217" i="16"/>
  <c r="AS216" i="16"/>
  <c r="AS215" i="16"/>
  <c r="AS214" i="16"/>
  <c r="AS213" i="16"/>
  <c r="AS212" i="16"/>
  <c r="AS211" i="16"/>
  <c r="AS210" i="16"/>
  <c r="AS209" i="16"/>
  <c r="AS208" i="16"/>
  <c r="AS207" i="16"/>
  <c r="AS206" i="16"/>
  <c r="AS205" i="16"/>
  <c r="AS204" i="16"/>
  <c r="AS203" i="16"/>
  <c r="AS202" i="16"/>
  <c r="AS201" i="16"/>
  <c r="AS200" i="16"/>
  <c r="AS199" i="16"/>
  <c r="AS198" i="16"/>
  <c r="AS197" i="16"/>
  <c r="AS196" i="16"/>
  <c r="AS195" i="16"/>
  <c r="AS194" i="16"/>
  <c r="AS193" i="16"/>
  <c r="AS192" i="16"/>
  <c r="AS191" i="16"/>
  <c r="AS190" i="16"/>
  <c r="AS189" i="16"/>
  <c r="AS188" i="16"/>
  <c r="AS187" i="16"/>
  <c r="AS186" i="16"/>
  <c r="AS185" i="16"/>
  <c r="AS184" i="16"/>
  <c r="AS183" i="16"/>
  <c r="AS182" i="16"/>
  <c r="AS181" i="16"/>
  <c r="AS180" i="16"/>
  <c r="AS179" i="16"/>
  <c r="AS178" i="16"/>
  <c r="AS177" i="16"/>
  <c r="AS176" i="16"/>
  <c r="AS175" i="16"/>
  <c r="AS174" i="16"/>
  <c r="AS173" i="16"/>
  <c r="AS172" i="16"/>
  <c r="AS171" i="16"/>
  <c r="AS170" i="16"/>
  <c r="AS169" i="16"/>
  <c r="AS168" i="16"/>
  <c r="AS167" i="16"/>
  <c r="AS166" i="16"/>
  <c r="AS165" i="16"/>
  <c r="AS164" i="16"/>
  <c r="AS163" i="16"/>
  <c r="AS162" i="16"/>
  <c r="AS161" i="16"/>
  <c r="AS160" i="16"/>
  <c r="AS159" i="16"/>
  <c r="AS158" i="16"/>
  <c r="AS157" i="16"/>
  <c r="AS156" i="16"/>
  <c r="AS155" i="16"/>
  <c r="AS154" i="16"/>
  <c r="AS153" i="16"/>
  <c r="AS152" i="16"/>
  <c r="AS151" i="16"/>
  <c r="AS150" i="16"/>
  <c r="AS149" i="16"/>
  <c r="AS148" i="16"/>
  <c r="AS147" i="16"/>
  <c r="AS146" i="16"/>
  <c r="AS145" i="16"/>
  <c r="AS144" i="16"/>
  <c r="AS143" i="16"/>
  <c r="AS142" i="16"/>
  <c r="AS141" i="16"/>
  <c r="AS140" i="16"/>
  <c r="AS139" i="16"/>
  <c r="AS138" i="16"/>
  <c r="AS137" i="16"/>
  <c r="AS136" i="16"/>
  <c r="AS135" i="16"/>
  <c r="AS134" i="16"/>
  <c r="AS133" i="16"/>
  <c r="AS132" i="16"/>
  <c r="AS131" i="16"/>
  <c r="AS130" i="16"/>
  <c r="AS129" i="16"/>
  <c r="AS128" i="16"/>
  <c r="AS127" i="16"/>
  <c r="AS126" i="16"/>
  <c r="AS125" i="16"/>
  <c r="AS124" i="16"/>
  <c r="AS123" i="16"/>
  <c r="AS122" i="16"/>
  <c r="AS121" i="16"/>
  <c r="AS120" i="16"/>
  <c r="AS119" i="16"/>
  <c r="AS118" i="16"/>
  <c r="AS117" i="16"/>
  <c r="AS116" i="16"/>
  <c r="AS115" i="16"/>
  <c r="AS114" i="16"/>
  <c r="AS113" i="16"/>
  <c r="AS112" i="16"/>
  <c r="AS111" i="16"/>
  <c r="AS110" i="16"/>
  <c r="AS109" i="16"/>
  <c r="AS108" i="16"/>
  <c r="AS107" i="16"/>
  <c r="AS106" i="16"/>
  <c r="AS105" i="16"/>
  <c r="AS104" i="16"/>
  <c r="AS103" i="16"/>
  <c r="AS102" i="16"/>
  <c r="AS101" i="16"/>
  <c r="AS100" i="16"/>
  <c r="AS99" i="16"/>
  <c r="AS98"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21" i="16"/>
  <c r="AS20" i="16"/>
  <c r="AS19" i="16"/>
  <c r="AS18" i="16"/>
  <c r="AS17" i="16"/>
  <c r="AS16" i="16"/>
  <c r="AS15" i="16"/>
  <c r="AS14" i="16"/>
  <c r="AS13" i="16"/>
  <c r="AS12" i="16"/>
  <c r="AS11" i="16"/>
  <c r="AS10" i="16"/>
  <c r="AS9" i="16"/>
  <c r="AS8" i="16"/>
  <c r="AS7" i="16"/>
  <c r="AR346" i="16"/>
  <c r="AQ458" i="16"/>
  <c r="AQ457" i="16"/>
  <c r="AQ456" i="16"/>
  <c r="AQ455" i="16"/>
  <c r="AQ454" i="16"/>
  <c r="AQ453" i="16"/>
  <c r="AQ452" i="16"/>
  <c r="AQ451" i="16"/>
  <c r="AQ450" i="16"/>
  <c r="AQ449" i="16"/>
  <c r="AQ448" i="16"/>
  <c r="AQ447" i="16"/>
  <c r="AQ446" i="16"/>
  <c r="AQ445" i="16"/>
  <c r="AQ444" i="16"/>
  <c r="AQ443" i="16"/>
  <c r="AQ442" i="16"/>
  <c r="AQ441" i="16"/>
  <c r="AQ440" i="16"/>
  <c r="AQ439" i="16"/>
  <c r="AQ438" i="16"/>
  <c r="AQ437" i="16"/>
  <c r="AQ436" i="16"/>
  <c r="AQ435" i="16"/>
  <c r="AQ434" i="16"/>
  <c r="AQ433" i="16"/>
  <c r="AQ432" i="16"/>
  <c r="AQ431" i="16"/>
  <c r="AQ430" i="16"/>
  <c r="AQ429" i="16"/>
  <c r="AQ428" i="16"/>
  <c r="AQ427" i="16"/>
  <c r="AQ426" i="16"/>
  <c r="AQ425" i="16"/>
  <c r="AQ424" i="16"/>
  <c r="AQ423" i="16"/>
  <c r="AQ422" i="16"/>
  <c r="AQ421" i="16"/>
  <c r="AQ420" i="16"/>
  <c r="AQ419" i="16"/>
  <c r="AQ418" i="16"/>
  <c r="AQ417" i="16"/>
  <c r="AQ416" i="16"/>
  <c r="AQ415" i="16"/>
  <c r="AQ414" i="16"/>
  <c r="AQ413" i="16"/>
  <c r="AQ412" i="16"/>
  <c r="AQ411" i="16"/>
  <c r="AQ410" i="16"/>
  <c r="AQ409" i="16"/>
  <c r="AQ408" i="16"/>
  <c r="AQ407" i="16"/>
  <c r="AQ406" i="16"/>
  <c r="AQ405" i="16"/>
  <c r="AQ404" i="16"/>
  <c r="AQ398" i="16"/>
  <c r="AQ397" i="16"/>
  <c r="AQ395" i="16"/>
  <c r="AQ379" i="16"/>
  <c r="AQ378" i="16"/>
  <c r="AQ377" i="16"/>
  <c r="AQ376" i="16"/>
  <c r="AQ375" i="16"/>
  <c r="AQ374" i="16"/>
  <c r="AQ373" i="16"/>
  <c r="AQ372" i="16"/>
  <c r="AQ371" i="16"/>
  <c r="AQ369" i="16"/>
  <c r="AQ367" i="16"/>
  <c r="AQ366" i="16"/>
  <c r="AQ365" i="16"/>
  <c r="AQ364" i="16"/>
  <c r="AQ363" i="16"/>
  <c r="AQ358" i="16"/>
  <c r="AQ357" i="16"/>
  <c r="AQ356" i="16"/>
  <c r="AQ355" i="16"/>
  <c r="AQ354" i="16"/>
  <c r="AQ353" i="16"/>
  <c r="AQ352" i="16"/>
  <c r="AQ351" i="16"/>
  <c r="AQ350" i="16"/>
  <c r="AQ349" i="16"/>
  <c r="AQ346" i="16"/>
  <c r="AQ343" i="16"/>
  <c r="AQ342" i="16"/>
  <c r="AQ341" i="16"/>
  <c r="AQ338" i="16"/>
  <c r="AQ337" i="16"/>
  <c r="AQ336" i="16"/>
  <c r="AQ335" i="16"/>
  <c r="AQ334" i="16"/>
  <c r="AQ333" i="16"/>
  <c r="AQ332" i="16"/>
  <c r="AQ331" i="16"/>
  <c r="AQ330" i="16"/>
  <c r="AQ329" i="16"/>
  <c r="AQ324" i="16"/>
  <c r="AQ321" i="16"/>
  <c r="AQ319" i="16"/>
  <c r="AQ318" i="16"/>
  <c r="AQ317" i="16"/>
  <c r="AQ316" i="16"/>
  <c r="AQ315" i="16"/>
  <c r="AQ314" i="16"/>
  <c r="AQ300" i="16"/>
  <c r="AQ299" i="16"/>
  <c r="AQ296" i="16"/>
  <c r="AQ294" i="16"/>
  <c r="AQ292" i="16"/>
  <c r="AQ291" i="16"/>
  <c r="AQ290" i="16"/>
  <c r="AQ289" i="16"/>
  <c r="AQ287" i="16"/>
  <c r="AQ286" i="16"/>
  <c r="AQ285" i="16"/>
  <c r="AQ284" i="16"/>
  <c r="AQ283" i="16"/>
  <c r="AQ282" i="16"/>
  <c r="AQ280" i="16"/>
  <c r="AQ279" i="16"/>
  <c r="AQ278" i="16"/>
  <c r="AQ275" i="16"/>
  <c r="AQ274" i="16"/>
  <c r="AQ273" i="16"/>
  <c r="AQ272" i="16"/>
  <c r="AQ270" i="16"/>
  <c r="AQ269" i="16"/>
  <c r="AQ268" i="16"/>
  <c r="AQ267" i="16"/>
  <c r="AQ261" i="16"/>
  <c r="AQ255" i="16"/>
  <c r="AQ253" i="16"/>
  <c r="AQ247" i="16"/>
  <c r="AQ244" i="16"/>
  <c r="AQ243" i="16"/>
  <c r="AQ240" i="16"/>
  <c r="AQ239" i="16"/>
  <c r="AQ236" i="16"/>
  <c r="AQ235" i="16"/>
  <c r="AQ232" i="16"/>
  <c r="AQ231" i="16"/>
  <c r="AQ230" i="16"/>
  <c r="AQ229" i="16"/>
  <c r="AQ227" i="16"/>
  <c r="AQ226" i="16"/>
  <c r="AQ225" i="16"/>
  <c r="AQ224" i="16"/>
  <c r="AQ223" i="16"/>
  <c r="AQ222" i="16"/>
  <c r="AQ221" i="16"/>
  <c r="AQ220" i="16"/>
  <c r="AQ219" i="16"/>
  <c r="AQ218" i="16"/>
  <c r="AQ217" i="16"/>
  <c r="AQ214" i="16"/>
  <c r="AQ210" i="16"/>
  <c r="AQ207" i="16"/>
  <c r="AQ206" i="16"/>
  <c r="AQ205" i="16"/>
  <c r="AQ204" i="16"/>
  <c r="AQ203" i="16"/>
  <c r="AQ199" i="16"/>
  <c r="AQ198" i="16"/>
  <c r="AQ197" i="16"/>
  <c r="AQ196" i="16"/>
  <c r="AQ195" i="16"/>
  <c r="AQ190" i="16"/>
  <c r="AQ189" i="16"/>
  <c r="AQ188" i="16"/>
  <c r="AQ185" i="16"/>
  <c r="AQ182" i="16"/>
  <c r="AQ175" i="16"/>
  <c r="AQ172" i="16"/>
  <c r="AQ171" i="16"/>
  <c r="AQ170" i="16"/>
  <c r="AQ169" i="16"/>
  <c r="AQ168" i="16"/>
  <c r="AQ165" i="16"/>
  <c r="AQ160" i="16"/>
  <c r="AQ158" i="16"/>
  <c r="AQ157" i="16"/>
  <c r="AQ156" i="16"/>
  <c r="AQ155" i="16"/>
  <c r="AQ154" i="16"/>
  <c r="AQ153" i="16"/>
  <c r="AQ152" i="16"/>
  <c r="AQ151" i="16"/>
  <c r="AQ150" i="16"/>
  <c r="AQ149" i="16"/>
  <c r="AQ148" i="16"/>
  <c r="AQ147" i="16"/>
  <c r="AQ146" i="16"/>
  <c r="AQ145" i="16"/>
  <c r="AQ144" i="16"/>
  <c r="AQ143" i="16"/>
  <c r="AQ142" i="16"/>
  <c r="AQ141" i="16"/>
  <c r="AQ140" i="16"/>
  <c r="AQ139" i="16"/>
  <c r="AQ138" i="16"/>
  <c r="AQ137" i="16"/>
  <c r="AQ136" i="16"/>
  <c r="AQ135" i="16"/>
  <c r="AQ134" i="16"/>
  <c r="AQ132" i="16"/>
  <c r="AQ131" i="16"/>
  <c r="AQ130" i="16"/>
  <c r="AQ126" i="16"/>
  <c r="AQ125" i="16"/>
  <c r="AQ124" i="16"/>
  <c r="AQ123" i="16"/>
  <c r="AQ122" i="16"/>
  <c r="AQ117" i="16"/>
  <c r="AQ116" i="16"/>
  <c r="AQ115"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79" i="16"/>
  <c r="AQ78" i="16"/>
  <c r="AQ77" i="16"/>
  <c r="AQ75" i="16"/>
  <c r="AQ74" i="16"/>
  <c r="AQ73" i="16"/>
  <c r="AQ72" i="16"/>
  <c r="AQ71" i="16"/>
  <c r="AQ70" i="16"/>
  <c r="AQ69" i="16"/>
  <c r="AQ67" i="16"/>
  <c r="AQ66" i="16"/>
  <c r="AQ65" i="16"/>
  <c r="AQ61" i="16"/>
  <c r="AQ60" i="16"/>
  <c r="AQ57" i="16"/>
  <c r="AQ55" i="16"/>
  <c r="AQ53" i="16"/>
  <c r="AQ52" i="16"/>
  <c r="AQ51" i="16"/>
  <c r="AQ50" i="16"/>
  <c r="AQ49" i="16"/>
  <c r="AQ48" i="16"/>
  <c r="AQ47" i="16"/>
  <c r="AQ42" i="16"/>
  <c r="AQ41" i="16"/>
  <c r="AQ38" i="16"/>
  <c r="AQ37" i="16"/>
  <c r="AQ36" i="16"/>
  <c r="AQ32" i="16"/>
  <c r="AQ31" i="16"/>
  <c r="AQ19" i="16"/>
  <c r="AQ18" i="16"/>
  <c r="AQ17" i="16"/>
  <c r="AQ16" i="16"/>
  <c r="AQ15" i="16"/>
  <c r="AQ11" i="16"/>
  <c r="AQ10" i="16"/>
  <c r="AP458" i="16"/>
  <c r="AP457" i="16"/>
  <c r="AP456" i="16"/>
  <c r="AP455" i="16"/>
  <c r="AP454" i="16"/>
  <c r="AP453" i="16"/>
  <c r="AP452" i="16"/>
  <c r="AP451" i="16"/>
  <c r="AP450" i="16"/>
  <c r="AP449" i="16"/>
  <c r="AP448" i="16"/>
  <c r="AP447" i="16"/>
  <c r="AP446" i="16"/>
  <c r="AP445" i="16"/>
  <c r="AP444" i="16"/>
  <c r="AP443" i="16"/>
  <c r="AP442" i="16"/>
  <c r="AP441" i="16"/>
  <c r="AP440" i="16"/>
  <c r="AP439" i="16"/>
  <c r="AP438" i="16"/>
  <c r="AP437" i="16"/>
  <c r="AP436" i="16"/>
  <c r="AP435" i="16"/>
  <c r="AP434" i="16"/>
  <c r="AP433" i="16"/>
  <c r="AP432" i="16"/>
  <c r="AP431" i="16"/>
  <c r="AP430" i="16"/>
  <c r="AP429" i="16"/>
  <c r="AP428" i="16"/>
  <c r="AP427" i="16"/>
  <c r="AP426" i="16"/>
  <c r="AP425" i="16"/>
  <c r="AP424" i="16"/>
  <c r="AP423" i="16"/>
  <c r="AP422" i="16"/>
  <c r="AP421" i="16"/>
  <c r="AP420" i="16"/>
  <c r="AP419" i="16"/>
  <c r="AP418" i="16"/>
  <c r="AP417" i="16"/>
  <c r="AP416" i="16"/>
  <c r="AP415" i="16"/>
  <c r="AP414" i="16"/>
  <c r="AP413" i="16"/>
  <c r="AP412" i="16"/>
  <c r="AP411" i="16"/>
  <c r="AP410" i="16"/>
  <c r="AP409" i="16"/>
  <c r="AP408" i="16"/>
  <c r="AP407" i="16"/>
  <c r="AP406" i="16"/>
  <c r="AP405" i="16"/>
  <c r="AP404" i="16"/>
  <c r="AP403" i="16"/>
  <c r="AP402" i="16"/>
  <c r="AP401" i="16"/>
  <c r="AP400" i="16"/>
  <c r="AP399" i="16"/>
  <c r="AP398" i="16"/>
  <c r="AP397" i="16"/>
  <c r="AP396" i="16"/>
  <c r="AP395" i="16"/>
  <c r="AP394" i="16"/>
  <c r="AP393" i="16"/>
  <c r="AP392" i="16"/>
  <c r="AP391" i="16"/>
  <c r="AP390" i="16"/>
  <c r="AP389" i="16"/>
  <c r="AP388" i="16"/>
  <c r="AP387" i="16"/>
  <c r="AP386" i="16"/>
  <c r="AP385" i="16"/>
  <c r="AP384" i="16"/>
  <c r="AP381" i="16"/>
  <c r="AP380" i="16"/>
  <c r="AP379" i="16"/>
  <c r="AP378" i="16"/>
  <c r="AP377" i="16"/>
  <c r="AP376" i="16"/>
  <c r="AP375" i="16"/>
  <c r="AP374" i="16"/>
  <c r="AP373" i="16"/>
  <c r="AP372" i="16"/>
  <c r="AP371" i="16"/>
  <c r="AP370" i="16"/>
  <c r="AP369" i="16"/>
  <c r="AP368" i="16"/>
  <c r="AP367" i="16"/>
  <c r="AP366" i="16"/>
  <c r="AP365" i="16"/>
  <c r="AP364" i="16"/>
  <c r="AP363" i="16"/>
  <c r="AP362" i="16"/>
  <c r="AP361" i="16"/>
  <c r="AP360" i="16"/>
  <c r="AP359" i="16"/>
  <c r="AP358" i="16"/>
  <c r="AP357" i="16"/>
  <c r="AP356" i="16"/>
  <c r="AP355" i="16"/>
  <c r="AP354" i="16"/>
  <c r="AP353" i="16"/>
  <c r="AP352" i="16"/>
  <c r="AP351" i="16"/>
  <c r="AP350" i="16"/>
  <c r="AP349" i="16"/>
  <c r="AP348" i="16"/>
  <c r="AP347" i="16"/>
  <c r="AP346" i="16"/>
  <c r="AP343" i="16"/>
  <c r="AP342" i="16"/>
  <c r="AP341" i="16"/>
  <c r="AP340" i="16"/>
  <c r="AP339" i="16"/>
  <c r="AP338" i="16"/>
  <c r="AP337" i="16"/>
  <c r="AP336" i="16"/>
  <c r="AP335" i="16"/>
  <c r="AP334" i="16"/>
  <c r="AP333" i="16"/>
  <c r="AP332" i="16"/>
  <c r="AP331" i="16"/>
  <c r="AP330" i="16"/>
  <c r="AP329" i="16"/>
  <c r="AP328" i="16"/>
  <c r="AP327" i="16"/>
  <c r="AP326" i="16"/>
  <c r="AP325" i="16"/>
  <c r="AP324" i="16"/>
  <c r="AP323" i="16"/>
  <c r="AP322" i="16"/>
  <c r="AP321" i="16"/>
  <c r="AP319" i="16"/>
  <c r="AP318" i="16"/>
  <c r="AP317" i="16"/>
  <c r="AP316" i="16"/>
  <c r="AP315" i="16"/>
  <c r="AP314" i="16"/>
  <c r="AP313" i="16"/>
  <c r="AP312" i="16"/>
  <c r="AP311" i="16"/>
  <c r="AP310" i="16"/>
  <c r="AP309" i="16"/>
  <c r="AP308" i="16"/>
  <c r="AP307" i="16"/>
  <c r="AP306" i="16"/>
  <c r="AP300" i="16"/>
  <c r="AP299" i="16"/>
  <c r="AP298" i="16"/>
  <c r="AP297" i="16"/>
  <c r="AP296" i="16"/>
  <c r="AP294" i="16"/>
  <c r="AP293" i="16"/>
  <c r="AP292" i="16"/>
  <c r="AP291" i="16"/>
  <c r="AP290" i="16"/>
  <c r="AP289" i="16"/>
  <c r="AP287" i="16"/>
  <c r="AP286" i="16"/>
  <c r="AP285" i="16"/>
  <c r="AP284" i="16"/>
  <c r="AP283" i="16"/>
  <c r="AP282" i="16"/>
  <c r="AP281" i="16"/>
  <c r="AP280" i="16"/>
  <c r="AP279" i="16"/>
  <c r="AP278" i="16"/>
  <c r="AP277" i="16"/>
  <c r="AP276" i="16"/>
  <c r="AP275" i="16"/>
  <c r="AP274" i="16"/>
  <c r="AP273" i="16"/>
  <c r="AP272" i="16"/>
  <c r="AP271" i="16"/>
  <c r="AP270" i="16"/>
  <c r="AP269" i="16"/>
  <c r="AP268" i="16"/>
  <c r="AP267" i="16"/>
  <c r="AP266" i="16"/>
  <c r="AP265" i="16"/>
  <c r="AP264" i="16"/>
  <c r="AP263" i="16"/>
  <c r="AP262" i="16"/>
  <c r="AP261" i="16"/>
  <c r="AP260" i="16"/>
  <c r="AP259" i="16"/>
  <c r="AP258" i="16"/>
  <c r="AP257" i="16"/>
  <c r="AP256" i="16"/>
  <c r="AP255" i="16"/>
  <c r="AP254" i="16"/>
  <c r="AP253" i="16"/>
  <c r="AP252" i="16"/>
  <c r="AP251" i="16"/>
  <c r="AP250" i="16"/>
  <c r="AP249" i="16"/>
  <c r="AP248" i="16"/>
  <c r="AP247" i="16"/>
  <c r="AP246" i="16"/>
  <c r="AP245" i="16"/>
  <c r="AP244" i="16"/>
  <c r="AP243" i="16"/>
  <c r="AP242" i="16"/>
  <c r="AP241" i="16"/>
  <c r="AP240" i="16"/>
  <c r="AP239" i="16"/>
  <c r="AP238" i="16"/>
  <c r="AP237" i="16"/>
  <c r="AP236" i="16"/>
  <c r="AP235" i="16"/>
  <c r="AP234" i="16"/>
  <c r="AP233" i="16"/>
  <c r="AP232" i="16"/>
  <c r="AP231" i="16"/>
  <c r="AP230" i="16"/>
  <c r="AP229" i="16"/>
  <c r="AP228" i="16"/>
  <c r="AP227" i="16"/>
  <c r="AP226" i="16"/>
  <c r="AP225" i="16"/>
  <c r="AP224" i="16"/>
  <c r="AP223" i="16"/>
  <c r="AP222" i="16"/>
  <c r="AP221" i="16"/>
  <c r="AP220" i="16"/>
  <c r="AP219" i="16"/>
  <c r="AP218" i="16"/>
  <c r="AP217" i="16"/>
  <c r="AP216" i="16"/>
  <c r="AP215" i="16"/>
  <c r="AP214" i="16"/>
  <c r="AP213" i="16"/>
  <c r="AP212" i="16"/>
  <c r="AP211" i="16"/>
  <c r="AP210" i="16"/>
  <c r="AP209" i="16"/>
  <c r="AP208" i="16"/>
  <c r="AP207" i="16"/>
  <c r="AP206" i="16"/>
  <c r="AP205" i="16"/>
  <c r="AP204" i="16"/>
  <c r="AP203" i="16"/>
  <c r="AP199" i="16"/>
  <c r="AP198" i="16"/>
  <c r="AP197" i="16"/>
  <c r="AP196" i="16"/>
  <c r="AP195" i="16"/>
  <c r="AP192" i="16"/>
  <c r="AP191" i="16"/>
  <c r="AP190" i="16"/>
  <c r="AP189" i="16"/>
  <c r="AP188" i="16"/>
  <c r="AP185" i="16"/>
  <c r="AP184" i="16"/>
  <c r="AP183" i="16"/>
  <c r="AP182" i="16"/>
  <c r="AP179" i="16"/>
  <c r="AP178" i="16"/>
  <c r="AP177" i="16"/>
  <c r="AP176" i="16"/>
  <c r="AP175" i="16"/>
  <c r="AP174" i="16"/>
  <c r="AP173" i="16"/>
  <c r="AP172" i="16"/>
  <c r="AP171" i="16"/>
  <c r="AP170" i="16"/>
  <c r="AP169" i="16"/>
  <c r="AP168" i="16"/>
  <c r="AP167" i="16"/>
  <c r="AP166" i="16"/>
  <c r="AP165" i="16"/>
  <c r="AP164" i="16"/>
  <c r="AP163" i="16"/>
  <c r="AP160" i="16"/>
  <c r="AP158" i="16"/>
  <c r="AP157" i="16"/>
  <c r="AP156" i="16"/>
  <c r="AP155" i="16"/>
  <c r="AP154" i="16"/>
  <c r="AP153" i="16"/>
  <c r="AP152" i="16"/>
  <c r="AP151" i="16"/>
  <c r="AP150" i="16"/>
  <c r="AP149" i="16"/>
  <c r="AP148" i="16"/>
  <c r="AP147" i="16"/>
  <c r="AP146" i="16"/>
  <c r="AP145" i="16"/>
  <c r="AP144" i="16"/>
  <c r="AP143" i="16"/>
  <c r="AP142" i="16"/>
  <c r="AP141" i="16"/>
  <c r="AP140" i="16"/>
  <c r="AP139" i="16"/>
  <c r="AP138" i="16"/>
  <c r="AP137" i="16"/>
  <c r="AP136" i="16"/>
  <c r="AP135" i="16"/>
  <c r="AP134" i="16"/>
  <c r="AP133" i="16"/>
  <c r="AP132" i="16"/>
  <c r="AP131" i="16"/>
  <c r="AP130" i="16"/>
  <c r="AP129" i="16"/>
  <c r="AP128" i="16"/>
  <c r="AP127" i="16"/>
  <c r="AP126" i="16"/>
  <c r="AP125" i="16"/>
  <c r="AP124" i="16"/>
  <c r="AP123" i="16"/>
  <c r="AP122" i="16"/>
  <c r="AP121" i="16"/>
  <c r="AP120" i="16"/>
  <c r="AP119" i="16"/>
  <c r="AP118" i="16"/>
  <c r="AP117" i="16"/>
  <c r="AP116" i="16"/>
  <c r="AP115" i="16"/>
  <c r="AP114" i="16"/>
  <c r="AP113" i="16"/>
  <c r="AP112" i="16"/>
  <c r="AP111" i="16"/>
  <c r="AP110" i="16"/>
  <c r="AP109" i="16"/>
  <c r="AP108" i="16"/>
  <c r="AP107" i="16"/>
  <c r="AP106" i="16"/>
  <c r="AP105" i="16"/>
  <c r="AP104" i="16"/>
  <c r="AP103" i="16"/>
  <c r="AP102" i="16"/>
  <c r="AP101" i="16"/>
  <c r="AP100" i="16"/>
  <c r="AP99" i="16"/>
  <c r="AP98" i="16"/>
  <c r="AP97" i="16"/>
  <c r="AP96" i="16"/>
  <c r="AP95" i="16"/>
  <c r="AP94" i="16"/>
  <c r="AP93" i="16"/>
  <c r="AP92" i="16"/>
  <c r="AP91" i="16"/>
  <c r="AP90" i="16"/>
  <c r="AP89" i="16"/>
  <c r="AP88" i="16"/>
  <c r="AP87" i="16"/>
  <c r="AP86" i="16"/>
  <c r="AP85" i="16"/>
  <c r="AP84" i="16"/>
  <c r="AP83" i="16"/>
  <c r="AP79" i="16"/>
  <c r="AP78" i="16"/>
  <c r="AP77" i="16"/>
  <c r="AP75" i="16"/>
  <c r="AP74" i="16"/>
  <c r="AP73" i="16"/>
  <c r="AP72" i="16"/>
  <c r="AP71" i="16"/>
  <c r="AP70" i="16"/>
  <c r="AP69" i="16"/>
  <c r="AP68" i="16"/>
  <c r="AP67" i="16"/>
  <c r="AP66" i="16"/>
  <c r="AP65" i="16"/>
  <c r="AP61" i="16"/>
  <c r="AP60" i="16"/>
  <c r="AP59" i="16"/>
  <c r="AP57" i="16"/>
  <c r="AP56" i="16"/>
  <c r="AP55" i="16"/>
  <c r="AP54" i="16"/>
  <c r="AP53" i="16"/>
  <c r="AP52" i="16"/>
  <c r="AP51" i="16"/>
  <c r="AP50" i="16"/>
  <c r="AP49" i="16"/>
  <c r="AP48" i="16"/>
  <c r="AP47" i="16"/>
  <c r="AP46" i="16"/>
  <c r="AP45" i="16"/>
  <c r="AP44" i="16"/>
  <c r="AP43" i="16"/>
  <c r="AP42" i="16"/>
  <c r="AP41" i="16"/>
  <c r="AP38" i="16"/>
  <c r="AP37" i="16"/>
  <c r="AP36" i="16"/>
  <c r="AP35" i="16"/>
  <c r="AP32" i="16"/>
  <c r="AP31" i="16"/>
  <c r="AP27" i="16"/>
  <c r="AP26" i="16"/>
  <c r="AP25" i="16"/>
  <c r="AP24" i="16"/>
  <c r="AP23" i="16"/>
  <c r="AP22" i="16"/>
  <c r="AP21" i="16"/>
  <c r="AP20" i="16"/>
  <c r="AP19" i="16"/>
  <c r="AP18" i="16"/>
  <c r="AP17" i="16"/>
  <c r="AP16" i="16"/>
  <c r="AP15" i="16"/>
  <c r="AP14" i="16"/>
  <c r="AP13" i="16"/>
  <c r="AP12" i="16"/>
  <c r="AP11" i="16"/>
  <c r="AP10" i="16"/>
  <c r="AQ402" i="16"/>
  <c r="AQ394" i="16"/>
  <c r="AQ390" i="16"/>
  <c r="AQ386" i="16"/>
  <c r="AQ382" i="16"/>
  <c r="AQ370" i="16"/>
  <c r="AQ362" i="16"/>
  <c r="AQ401" i="16"/>
  <c r="AQ393" i="16"/>
  <c r="AQ389" i="16"/>
  <c r="AQ385" i="16"/>
  <c r="AQ381" i="16"/>
  <c r="AQ361" i="16"/>
  <c r="AQ400" i="16"/>
  <c r="AQ396" i="16"/>
  <c r="AQ392" i="16"/>
  <c r="AQ388" i="16"/>
  <c r="AQ384" i="16"/>
  <c r="AQ380" i="16"/>
  <c r="AQ368" i="16"/>
  <c r="AQ360" i="16"/>
  <c r="AQ403" i="16"/>
  <c r="AQ399" i="16"/>
  <c r="AQ391" i="16"/>
  <c r="AQ387" i="16"/>
  <c r="AQ383" i="16"/>
  <c r="AP382" i="16"/>
  <c r="AP383" i="16"/>
  <c r="AR336" i="16" l="1"/>
  <c r="AU458" i="16" l="1"/>
  <c r="AO458" i="16"/>
  <c r="AK458" i="16"/>
  <c r="AJ458" i="16"/>
  <c r="AI458" i="16"/>
  <c r="AH458" i="16"/>
  <c r="AG458" i="16"/>
  <c r="AF458" i="16"/>
  <c r="AD458" i="16"/>
  <c r="AC458" i="16"/>
  <c r="AA458" i="16"/>
  <c r="Z458" i="16"/>
  <c r="AB458" i="16" s="1"/>
  <c r="T458" i="16"/>
  <c r="S458" i="16"/>
  <c r="AU457" i="16"/>
  <c r="AO457" i="16"/>
  <c r="AK457" i="16"/>
  <c r="AJ457" i="16"/>
  <c r="AI457" i="16"/>
  <c r="AH457" i="16"/>
  <c r="AG457" i="16"/>
  <c r="AF457" i="16"/>
  <c r="AD457" i="16"/>
  <c r="AC457" i="16"/>
  <c r="AA457" i="16"/>
  <c r="Z457" i="16"/>
  <c r="AB457" i="16" s="1"/>
  <c r="T457" i="16"/>
  <c r="S457" i="16"/>
  <c r="AU456" i="16"/>
  <c r="AO456" i="16"/>
  <c r="AK456" i="16"/>
  <c r="AJ456" i="16"/>
  <c r="AI456" i="16"/>
  <c r="AH456" i="16"/>
  <c r="AG456" i="16"/>
  <c r="AF456" i="16"/>
  <c r="AD456" i="16"/>
  <c r="AC456" i="16"/>
  <c r="AA456" i="16"/>
  <c r="Z456" i="16"/>
  <c r="AB456" i="16" s="1"/>
  <c r="T456" i="16"/>
  <c r="S456" i="16"/>
  <c r="AU455" i="16"/>
  <c r="AO455" i="16"/>
  <c r="AK455" i="16"/>
  <c r="AJ455" i="16"/>
  <c r="AI455" i="16"/>
  <c r="AH455" i="16"/>
  <c r="AG455" i="16"/>
  <c r="AF455" i="16"/>
  <c r="AD455" i="16"/>
  <c r="AC455" i="16"/>
  <c r="AA455" i="16"/>
  <c r="Z455" i="16"/>
  <c r="AB455" i="16" s="1"/>
  <c r="T455" i="16"/>
  <c r="S455" i="16"/>
  <c r="AU454" i="16"/>
  <c r="AO454" i="16"/>
  <c r="AK454" i="16"/>
  <c r="AJ454" i="16"/>
  <c r="AI454" i="16"/>
  <c r="AH454" i="16"/>
  <c r="AG454" i="16"/>
  <c r="AF454" i="16"/>
  <c r="AD454" i="16"/>
  <c r="AC454" i="16"/>
  <c r="AA454" i="16"/>
  <c r="Z454" i="16"/>
  <c r="AB454" i="16" s="1"/>
  <c r="T454" i="16"/>
  <c r="S454" i="16"/>
  <c r="AU453" i="16"/>
  <c r="AO453" i="16"/>
  <c r="AK453" i="16"/>
  <c r="AJ453" i="16"/>
  <c r="AI453" i="16"/>
  <c r="AH453" i="16"/>
  <c r="AG453" i="16"/>
  <c r="AF453" i="16"/>
  <c r="AD453" i="16"/>
  <c r="AC453" i="16"/>
  <c r="AA453" i="16"/>
  <c r="Z453" i="16"/>
  <c r="AB453" i="16" s="1"/>
  <c r="T453" i="16"/>
  <c r="S453" i="16"/>
  <c r="AU452" i="16"/>
  <c r="AO452" i="16"/>
  <c r="AK452" i="16"/>
  <c r="AJ452" i="16"/>
  <c r="AI452" i="16"/>
  <c r="AH452" i="16"/>
  <c r="AG452" i="16"/>
  <c r="AF452" i="16"/>
  <c r="AD452" i="16"/>
  <c r="AC452" i="16"/>
  <c r="AA452" i="16"/>
  <c r="Z452" i="16"/>
  <c r="AB452" i="16" s="1"/>
  <c r="T452" i="16"/>
  <c r="S452" i="16"/>
  <c r="AU451" i="16"/>
  <c r="AO451" i="16"/>
  <c r="AK451" i="16"/>
  <c r="AJ451" i="16"/>
  <c r="AI451" i="16"/>
  <c r="AH451" i="16"/>
  <c r="AG451" i="16"/>
  <c r="AF451" i="16"/>
  <c r="AD451" i="16"/>
  <c r="AC451" i="16"/>
  <c r="AA451" i="16"/>
  <c r="Z451" i="16"/>
  <c r="AB451" i="16" s="1"/>
  <c r="T451" i="16"/>
  <c r="S451" i="16"/>
  <c r="AU450" i="16"/>
  <c r="AO450" i="16"/>
  <c r="AK450" i="16"/>
  <c r="AJ450" i="16"/>
  <c r="AI450" i="16"/>
  <c r="AH450" i="16"/>
  <c r="AG450" i="16"/>
  <c r="AF450" i="16"/>
  <c r="AD450" i="16"/>
  <c r="AC450" i="16"/>
  <c r="AA450" i="16"/>
  <c r="Z450" i="16"/>
  <c r="AB450" i="16" s="1"/>
  <c r="T450" i="16"/>
  <c r="S450" i="16"/>
  <c r="AU449" i="16"/>
  <c r="AO449" i="16"/>
  <c r="AK449" i="16"/>
  <c r="AJ449" i="16"/>
  <c r="AI449" i="16"/>
  <c r="AH449" i="16"/>
  <c r="AG449" i="16"/>
  <c r="AF449" i="16"/>
  <c r="AD449" i="16"/>
  <c r="AC449" i="16"/>
  <c r="AA449" i="16"/>
  <c r="Z449" i="16"/>
  <c r="AB449" i="16" s="1"/>
  <c r="T449" i="16"/>
  <c r="S449" i="16"/>
  <c r="AU448" i="16"/>
  <c r="AO448" i="16"/>
  <c r="AK448" i="16"/>
  <c r="AJ448" i="16"/>
  <c r="AI448" i="16"/>
  <c r="AH448" i="16"/>
  <c r="AG448" i="16"/>
  <c r="AF448" i="16"/>
  <c r="AD448" i="16"/>
  <c r="AC448" i="16"/>
  <c r="AA448" i="16"/>
  <c r="Z448" i="16"/>
  <c r="AB448" i="16" s="1"/>
  <c r="T448" i="16"/>
  <c r="S448" i="16"/>
  <c r="AU447" i="16"/>
  <c r="AO447" i="16"/>
  <c r="AK447" i="16"/>
  <c r="AJ447" i="16"/>
  <c r="AI447" i="16"/>
  <c r="AH447" i="16"/>
  <c r="AG447" i="16"/>
  <c r="AF447" i="16"/>
  <c r="AD447" i="16"/>
  <c r="AC447" i="16"/>
  <c r="AA447" i="16"/>
  <c r="Z447" i="16"/>
  <c r="AB447" i="16" s="1"/>
  <c r="T447" i="16"/>
  <c r="S447" i="16"/>
  <c r="AU446" i="16"/>
  <c r="AO446" i="16"/>
  <c r="AK446" i="16"/>
  <c r="AJ446" i="16"/>
  <c r="AI446" i="16"/>
  <c r="AH446" i="16"/>
  <c r="AG446" i="16"/>
  <c r="AF446" i="16"/>
  <c r="AD446" i="16"/>
  <c r="AC446" i="16"/>
  <c r="AA446" i="16"/>
  <c r="Z446" i="16"/>
  <c r="AB446" i="16" s="1"/>
  <c r="T446" i="16"/>
  <c r="S446" i="16"/>
  <c r="AU445" i="16"/>
  <c r="AO445" i="16"/>
  <c r="AK445" i="16"/>
  <c r="AJ445" i="16"/>
  <c r="AI445" i="16"/>
  <c r="AH445" i="16"/>
  <c r="AG445" i="16"/>
  <c r="AF445" i="16"/>
  <c r="AD445" i="16"/>
  <c r="AC445" i="16"/>
  <c r="AA445" i="16"/>
  <c r="Z445" i="16"/>
  <c r="AB445" i="16" s="1"/>
  <c r="T445" i="16"/>
  <c r="S445" i="16"/>
  <c r="AU444" i="16"/>
  <c r="AO444" i="16"/>
  <c r="AK444" i="16"/>
  <c r="AJ444" i="16"/>
  <c r="AI444" i="16"/>
  <c r="AH444" i="16"/>
  <c r="AG444" i="16"/>
  <c r="AF444" i="16"/>
  <c r="AD444" i="16"/>
  <c r="AC444" i="16"/>
  <c r="AA444" i="16"/>
  <c r="Z444" i="16"/>
  <c r="AB444" i="16" s="1"/>
  <c r="T444" i="16"/>
  <c r="S444" i="16"/>
  <c r="AU443" i="16"/>
  <c r="AO443" i="16"/>
  <c r="AK443" i="16"/>
  <c r="AJ443" i="16"/>
  <c r="AI443" i="16"/>
  <c r="AH443" i="16"/>
  <c r="AG443" i="16"/>
  <c r="AF443" i="16"/>
  <c r="AD443" i="16"/>
  <c r="AC443" i="16"/>
  <c r="AA443" i="16"/>
  <c r="Z443" i="16"/>
  <c r="AB443" i="16" s="1"/>
  <c r="T443" i="16"/>
  <c r="S443" i="16"/>
  <c r="AU442" i="16"/>
  <c r="AO442" i="16"/>
  <c r="AK442" i="16"/>
  <c r="AJ442" i="16"/>
  <c r="AI442" i="16"/>
  <c r="AH442" i="16"/>
  <c r="AG442" i="16"/>
  <c r="AF442" i="16"/>
  <c r="AD442" i="16"/>
  <c r="AC442" i="16"/>
  <c r="AA442" i="16"/>
  <c r="Z442" i="16"/>
  <c r="AB442" i="16" s="1"/>
  <c r="T442" i="16"/>
  <c r="S442" i="16"/>
  <c r="AU441" i="16"/>
  <c r="AO441" i="16"/>
  <c r="AK441" i="16"/>
  <c r="AJ441" i="16"/>
  <c r="AI441" i="16"/>
  <c r="AH441" i="16"/>
  <c r="AG441" i="16"/>
  <c r="AF441" i="16"/>
  <c r="AD441" i="16"/>
  <c r="AC441" i="16"/>
  <c r="AA441" i="16"/>
  <c r="Z441" i="16"/>
  <c r="AB441" i="16" s="1"/>
  <c r="T441" i="16"/>
  <c r="S441" i="16"/>
  <c r="AU440" i="16"/>
  <c r="AO440" i="16"/>
  <c r="AK440" i="16"/>
  <c r="AJ440" i="16"/>
  <c r="AI440" i="16"/>
  <c r="AH440" i="16"/>
  <c r="AG440" i="16"/>
  <c r="AF440" i="16"/>
  <c r="AD440" i="16"/>
  <c r="AC440" i="16"/>
  <c r="AA440" i="16"/>
  <c r="Z440" i="16"/>
  <c r="AB440" i="16" s="1"/>
  <c r="T440" i="16"/>
  <c r="S440" i="16"/>
  <c r="AU439" i="16"/>
  <c r="AO439" i="16"/>
  <c r="AK439" i="16"/>
  <c r="AJ439" i="16"/>
  <c r="AI439" i="16"/>
  <c r="AH439" i="16"/>
  <c r="AG439" i="16"/>
  <c r="AF439" i="16"/>
  <c r="AD439" i="16"/>
  <c r="AC439" i="16"/>
  <c r="AA439" i="16"/>
  <c r="Z439" i="16"/>
  <c r="AB439" i="16" s="1"/>
  <c r="T439" i="16"/>
  <c r="S439" i="16"/>
  <c r="AU438" i="16"/>
  <c r="AO438" i="16"/>
  <c r="AK438" i="16"/>
  <c r="AJ438" i="16"/>
  <c r="AI438" i="16"/>
  <c r="AH438" i="16"/>
  <c r="AG438" i="16"/>
  <c r="AF438" i="16"/>
  <c r="AD438" i="16"/>
  <c r="AC438" i="16"/>
  <c r="AA438" i="16"/>
  <c r="Z438" i="16"/>
  <c r="AB438" i="16" s="1"/>
  <c r="T438" i="16"/>
  <c r="S438" i="16"/>
  <c r="AU437" i="16"/>
  <c r="AO437" i="16"/>
  <c r="AK437" i="16"/>
  <c r="AJ437" i="16"/>
  <c r="AI437" i="16"/>
  <c r="AH437" i="16"/>
  <c r="AG437" i="16"/>
  <c r="AF437" i="16"/>
  <c r="AD437" i="16"/>
  <c r="AC437" i="16"/>
  <c r="AA437" i="16"/>
  <c r="Z437" i="16"/>
  <c r="AB437" i="16" s="1"/>
  <c r="T437" i="16"/>
  <c r="S437" i="16"/>
  <c r="AU436" i="16"/>
  <c r="AO436" i="16"/>
  <c r="AK436" i="16"/>
  <c r="AJ436" i="16"/>
  <c r="AI436" i="16"/>
  <c r="AH436" i="16"/>
  <c r="AG436" i="16"/>
  <c r="AF436" i="16"/>
  <c r="AD436" i="16"/>
  <c r="AC436" i="16"/>
  <c r="AA436" i="16"/>
  <c r="Z436" i="16"/>
  <c r="AB436" i="16" s="1"/>
  <c r="T436" i="16"/>
  <c r="S436" i="16"/>
  <c r="AU435" i="16"/>
  <c r="AO435" i="16"/>
  <c r="AK435" i="16"/>
  <c r="AJ435" i="16"/>
  <c r="AI435" i="16"/>
  <c r="AH435" i="16"/>
  <c r="AG435" i="16"/>
  <c r="AF435" i="16"/>
  <c r="AD435" i="16"/>
  <c r="AC435" i="16"/>
  <c r="AA435" i="16"/>
  <c r="Z435" i="16"/>
  <c r="AB435" i="16" s="1"/>
  <c r="T435" i="16"/>
  <c r="S435" i="16"/>
  <c r="AU434" i="16"/>
  <c r="AO434" i="16"/>
  <c r="AK434" i="16"/>
  <c r="AJ434" i="16"/>
  <c r="AI434" i="16"/>
  <c r="AH434" i="16"/>
  <c r="AG434" i="16"/>
  <c r="AF434" i="16"/>
  <c r="AD434" i="16"/>
  <c r="AC434" i="16"/>
  <c r="AA434" i="16"/>
  <c r="Z434" i="16"/>
  <c r="AB434" i="16" s="1"/>
  <c r="T434" i="16"/>
  <c r="S434" i="16"/>
  <c r="AU433" i="16"/>
  <c r="AO433" i="16"/>
  <c r="AK433" i="16"/>
  <c r="AJ433" i="16"/>
  <c r="AI433" i="16"/>
  <c r="AH433" i="16"/>
  <c r="AG433" i="16"/>
  <c r="AF433" i="16"/>
  <c r="AD433" i="16"/>
  <c r="AC433" i="16"/>
  <c r="AA433" i="16"/>
  <c r="Z433" i="16"/>
  <c r="AB433" i="16" s="1"/>
  <c r="T433" i="16"/>
  <c r="S433" i="16"/>
  <c r="AU432" i="16"/>
  <c r="AO432" i="16"/>
  <c r="AK432" i="16"/>
  <c r="AJ432" i="16"/>
  <c r="AI432" i="16"/>
  <c r="AH432" i="16"/>
  <c r="AG432" i="16"/>
  <c r="AF432" i="16"/>
  <c r="AD432" i="16"/>
  <c r="AC432" i="16"/>
  <c r="AA432" i="16"/>
  <c r="Z432" i="16"/>
  <c r="AB432" i="16" s="1"/>
  <c r="T432" i="16"/>
  <c r="S432" i="16"/>
  <c r="AU431" i="16"/>
  <c r="AO431" i="16"/>
  <c r="AK431" i="16"/>
  <c r="AJ431" i="16"/>
  <c r="AI431" i="16"/>
  <c r="AH431" i="16"/>
  <c r="AG431" i="16"/>
  <c r="AF431" i="16"/>
  <c r="AD431" i="16"/>
  <c r="AC431" i="16"/>
  <c r="AA431" i="16"/>
  <c r="Z431" i="16"/>
  <c r="T431" i="16"/>
  <c r="S431" i="16"/>
  <c r="AU430" i="16"/>
  <c r="AO430" i="16"/>
  <c r="AK430" i="16"/>
  <c r="AJ430" i="16"/>
  <c r="AI430" i="16"/>
  <c r="AH430" i="16"/>
  <c r="AG430" i="16"/>
  <c r="AF430" i="16"/>
  <c r="AD430" i="16"/>
  <c r="AC430" i="16"/>
  <c r="AA430" i="16"/>
  <c r="Z430" i="16"/>
  <c r="AB430" i="16" s="1"/>
  <c r="T430" i="16"/>
  <c r="S430" i="16"/>
  <c r="AU429" i="16"/>
  <c r="AO429" i="16"/>
  <c r="AK429" i="16"/>
  <c r="AJ429" i="16"/>
  <c r="AI429" i="16"/>
  <c r="AH429" i="16"/>
  <c r="AG429" i="16"/>
  <c r="AF429" i="16"/>
  <c r="AD429" i="16"/>
  <c r="AC429" i="16"/>
  <c r="AA429" i="16"/>
  <c r="Z429" i="16"/>
  <c r="AB429" i="16" s="1"/>
  <c r="T429" i="16"/>
  <c r="S429" i="16"/>
  <c r="AU428" i="16"/>
  <c r="AO428" i="16"/>
  <c r="AK428" i="16"/>
  <c r="AJ428" i="16"/>
  <c r="AI428" i="16"/>
  <c r="AH428" i="16"/>
  <c r="AG428" i="16"/>
  <c r="AF428" i="16"/>
  <c r="AD428" i="16"/>
  <c r="AC428" i="16"/>
  <c r="AA428" i="16"/>
  <c r="Z428" i="16"/>
  <c r="AB428" i="16" s="1"/>
  <c r="T428" i="16"/>
  <c r="S428" i="16"/>
  <c r="AU427" i="16"/>
  <c r="AR427" i="16"/>
  <c r="AO427" i="16"/>
  <c r="AK427" i="16"/>
  <c r="AJ427" i="16"/>
  <c r="AI427" i="16"/>
  <c r="AH427" i="16"/>
  <c r="AG427" i="16"/>
  <c r="AF427" i="16"/>
  <c r="AD427" i="16"/>
  <c r="AC427" i="16"/>
  <c r="AA427" i="16"/>
  <c r="Z427" i="16"/>
  <c r="AB427" i="16" s="1"/>
  <c r="T427" i="16"/>
  <c r="S427" i="16"/>
  <c r="AU426" i="16"/>
  <c r="AO426" i="16"/>
  <c r="AK426" i="16"/>
  <c r="AJ426" i="16"/>
  <c r="AI426" i="16"/>
  <c r="AH426" i="16"/>
  <c r="AG426" i="16"/>
  <c r="AF426" i="16"/>
  <c r="AD426" i="16"/>
  <c r="AC426" i="16"/>
  <c r="AA426" i="16"/>
  <c r="Z426" i="16"/>
  <c r="AB426" i="16" s="1"/>
  <c r="T426" i="16"/>
  <c r="S426" i="16"/>
  <c r="AU425" i="16"/>
  <c r="AO425" i="16"/>
  <c r="AK425" i="16"/>
  <c r="AJ425" i="16"/>
  <c r="AI425" i="16"/>
  <c r="AH425" i="16"/>
  <c r="AG425" i="16"/>
  <c r="AF425" i="16"/>
  <c r="AD425" i="16"/>
  <c r="AC425" i="16"/>
  <c r="AA425" i="16"/>
  <c r="Z425" i="16"/>
  <c r="AB425" i="16" s="1"/>
  <c r="T425" i="16"/>
  <c r="S425" i="16"/>
  <c r="AU424" i="16"/>
  <c r="AR424" i="16"/>
  <c r="AO424" i="16"/>
  <c r="AK424" i="16"/>
  <c r="AJ424" i="16"/>
  <c r="AI424" i="16"/>
  <c r="AH424" i="16"/>
  <c r="AG424" i="16"/>
  <c r="AF424" i="16"/>
  <c r="AD424" i="16"/>
  <c r="AC424" i="16"/>
  <c r="AA424" i="16"/>
  <c r="Z424" i="16"/>
  <c r="AB424" i="16" s="1"/>
  <c r="T424" i="16"/>
  <c r="S424" i="16"/>
  <c r="AU423" i="16"/>
  <c r="AR423" i="16"/>
  <c r="AO423" i="16"/>
  <c r="AK423" i="16"/>
  <c r="AJ423" i="16"/>
  <c r="AI423" i="16"/>
  <c r="AH423" i="16"/>
  <c r="AG423" i="16"/>
  <c r="AF423" i="16"/>
  <c r="AD423" i="16"/>
  <c r="AC423" i="16"/>
  <c r="AA423" i="16"/>
  <c r="Z423" i="16"/>
  <c r="AB423" i="16" s="1"/>
  <c r="T423" i="16"/>
  <c r="S423" i="16"/>
  <c r="AU422" i="16"/>
  <c r="AO422" i="16"/>
  <c r="AK422" i="16"/>
  <c r="AJ422" i="16"/>
  <c r="AI422" i="16"/>
  <c r="AH422" i="16"/>
  <c r="AG422" i="16"/>
  <c r="AF422" i="16"/>
  <c r="AD422" i="16"/>
  <c r="AC422" i="16"/>
  <c r="AA422" i="16"/>
  <c r="Z422" i="16"/>
  <c r="AB422" i="16" s="1"/>
  <c r="T422" i="16"/>
  <c r="S422" i="16"/>
  <c r="AU421" i="16"/>
  <c r="AO421" i="16"/>
  <c r="AK421" i="16"/>
  <c r="AJ421" i="16"/>
  <c r="AI421" i="16"/>
  <c r="AH421" i="16"/>
  <c r="AG421" i="16"/>
  <c r="AF421" i="16"/>
  <c r="AD421" i="16"/>
  <c r="AC421" i="16"/>
  <c r="AA421" i="16"/>
  <c r="Z421" i="16"/>
  <c r="AB421" i="16" s="1"/>
  <c r="T421" i="16"/>
  <c r="S421" i="16"/>
  <c r="AU420" i="16"/>
  <c r="AO420" i="16"/>
  <c r="AK420" i="16"/>
  <c r="AJ420" i="16"/>
  <c r="AI420" i="16"/>
  <c r="AH420" i="16"/>
  <c r="AG420" i="16"/>
  <c r="AF420" i="16"/>
  <c r="AD420" i="16"/>
  <c r="AC420" i="16"/>
  <c r="AA420" i="16"/>
  <c r="Z420" i="16"/>
  <c r="AB420" i="16" s="1"/>
  <c r="T420" i="16"/>
  <c r="S420" i="16"/>
  <c r="AU419" i="16"/>
  <c r="AO419" i="16"/>
  <c r="AK419" i="16"/>
  <c r="AJ419" i="16"/>
  <c r="AI419" i="16"/>
  <c r="AH419" i="16"/>
  <c r="AG419" i="16"/>
  <c r="AF419" i="16"/>
  <c r="AD419" i="16"/>
  <c r="AC419" i="16"/>
  <c r="AA419" i="16"/>
  <c r="Z419" i="16"/>
  <c r="AB419" i="16" s="1"/>
  <c r="T419" i="16"/>
  <c r="S419" i="16"/>
  <c r="AU418" i="16"/>
  <c r="AR418" i="16"/>
  <c r="AO418" i="16"/>
  <c r="AK418" i="16"/>
  <c r="AJ418" i="16"/>
  <c r="AI418" i="16"/>
  <c r="AH418" i="16"/>
  <c r="AG418" i="16"/>
  <c r="AF418" i="16"/>
  <c r="AD418" i="16"/>
  <c r="AC418" i="16"/>
  <c r="AA418" i="16"/>
  <c r="Z418" i="16"/>
  <c r="AB418" i="16" s="1"/>
  <c r="T418" i="16"/>
  <c r="S418" i="16"/>
  <c r="AU417" i="16"/>
  <c r="AO417" i="16"/>
  <c r="AK417" i="16"/>
  <c r="AJ417" i="16"/>
  <c r="AI417" i="16"/>
  <c r="AH417" i="16"/>
  <c r="AG417" i="16"/>
  <c r="AF417" i="16"/>
  <c r="AD417" i="16"/>
  <c r="AC417" i="16"/>
  <c r="AA417" i="16"/>
  <c r="Z417" i="16"/>
  <c r="AB417" i="16" s="1"/>
  <c r="T417" i="16"/>
  <c r="S417" i="16"/>
  <c r="AU416" i="16"/>
  <c r="AO416" i="16"/>
  <c r="AK416" i="16"/>
  <c r="AJ416" i="16"/>
  <c r="AI416" i="16"/>
  <c r="AH416" i="16"/>
  <c r="AG416" i="16"/>
  <c r="AF416" i="16"/>
  <c r="AD416" i="16"/>
  <c r="AC416" i="16"/>
  <c r="AA416" i="16"/>
  <c r="Z416" i="16"/>
  <c r="AB416" i="16" s="1"/>
  <c r="T416" i="16"/>
  <c r="S416" i="16"/>
  <c r="AU415" i="16"/>
  <c r="AO415" i="16"/>
  <c r="AK415" i="16"/>
  <c r="AJ415" i="16"/>
  <c r="AI415" i="16"/>
  <c r="AH415" i="16"/>
  <c r="AG415" i="16"/>
  <c r="AF415" i="16"/>
  <c r="AD415" i="16"/>
  <c r="AC415" i="16"/>
  <c r="AA415" i="16"/>
  <c r="Z415" i="16"/>
  <c r="AB415" i="16" s="1"/>
  <c r="T415" i="16"/>
  <c r="S415" i="16"/>
  <c r="AU414" i="16"/>
  <c r="AO414" i="16"/>
  <c r="AK414" i="16"/>
  <c r="AJ414" i="16"/>
  <c r="AI414" i="16"/>
  <c r="AH414" i="16"/>
  <c r="AG414" i="16"/>
  <c r="AF414" i="16"/>
  <c r="AD414" i="16"/>
  <c r="AC414" i="16"/>
  <c r="AA414" i="16"/>
  <c r="Z414" i="16"/>
  <c r="AB414" i="16" s="1"/>
  <c r="T414" i="16"/>
  <c r="S414" i="16"/>
  <c r="AU413" i="16"/>
  <c r="AO413" i="16"/>
  <c r="AK413" i="16"/>
  <c r="AJ413" i="16"/>
  <c r="AI413" i="16"/>
  <c r="AH413" i="16"/>
  <c r="AG413" i="16"/>
  <c r="AF413" i="16"/>
  <c r="AD413" i="16"/>
  <c r="AC413" i="16"/>
  <c r="AA413" i="16"/>
  <c r="Z413" i="16"/>
  <c r="AB413" i="16" s="1"/>
  <c r="T413" i="16"/>
  <c r="S413" i="16"/>
  <c r="AU412" i="16"/>
  <c r="AO412" i="16"/>
  <c r="AK412" i="16"/>
  <c r="AJ412" i="16"/>
  <c r="AI412" i="16"/>
  <c r="AH412" i="16"/>
  <c r="AG412" i="16"/>
  <c r="AF412" i="16"/>
  <c r="AD412" i="16"/>
  <c r="AC412" i="16"/>
  <c r="AA412" i="16"/>
  <c r="Z412" i="16"/>
  <c r="AB412" i="16" s="1"/>
  <c r="T412" i="16"/>
  <c r="S412" i="16"/>
  <c r="AU411" i="16"/>
  <c r="AO411" i="16"/>
  <c r="AK411" i="16"/>
  <c r="AJ411" i="16"/>
  <c r="AI411" i="16"/>
  <c r="AH411" i="16"/>
  <c r="AG411" i="16"/>
  <c r="AF411" i="16"/>
  <c r="AD411" i="16"/>
  <c r="AC411" i="16"/>
  <c r="AA411" i="16"/>
  <c r="Z411" i="16"/>
  <c r="AB411" i="16" s="1"/>
  <c r="T411" i="16"/>
  <c r="S411" i="16"/>
  <c r="AU410" i="16"/>
  <c r="AO410" i="16"/>
  <c r="AK410" i="16"/>
  <c r="AJ410" i="16"/>
  <c r="AI410" i="16"/>
  <c r="AH410" i="16"/>
  <c r="AG410" i="16"/>
  <c r="AF410" i="16"/>
  <c r="AD410" i="16"/>
  <c r="AC410" i="16"/>
  <c r="AA410" i="16"/>
  <c r="Z410" i="16"/>
  <c r="AB410" i="16" s="1"/>
  <c r="T410" i="16"/>
  <c r="S410" i="16"/>
  <c r="AU409" i="16"/>
  <c r="AO409" i="16"/>
  <c r="AK409" i="16"/>
  <c r="AJ409" i="16"/>
  <c r="AI409" i="16"/>
  <c r="AH409" i="16"/>
  <c r="AG409" i="16"/>
  <c r="AF409" i="16"/>
  <c r="AD409" i="16"/>
  <c r="AC409" i="16"/>
  <c r="AA409" i="16"/>
  <c r="Z409" i="16"/>
  <c r="AB409" i="16" s="1"/>
  <c r="T409" i="16"/>
  <c r="S409" i="16"/>
  <c r="AU408" i="16"/>
  <c r="AO408" i="16"/>
  <c r="AK408" i="16"/>
  <c r="AJ408" i="16"/>
  <c r="AI408" i="16"/>
  <c r="AH408" i="16"/>
  <c r="AG408" i="16"/>
  <c r="AF408" i="16"/>
  <c r="AD408" i="16"/>
  <c r="AC408" i="16"/>
  <c r="AA408" i="16"/>
  <c r="Z408" i="16"/>
  <c r="AB408" i="16" s="1"/>
  <c r="T408" i="16"/>
  <c r="S408" i="16"/>
  <c r="AU407" i="16"/>
  <c r="AO407" i="16"/>
  <c r="AK407" i="16"/>
  <c r="AJ407" i="16"/>
  <c r="AI407" i="16"/>
  <c r="AH407" i="16"/>
  <c r="AG407" i="16"/>
  <c r="AF407" i="16"/>
  <c r="AD407" i="16"/>
  <c r="AC407" i="16"/>
  <c r="AA407" i="16"/>
  <c r="Z407" i="16"/>
  <c r="AB407" i="16" s="1"/>
  <c r="T407" i="16"/>
  <c r="S407" i="16"/>
  <c r="AU406" i="16"/>
  <c r="AO406" i="16"/>
  <c r="AK406" i="16"/>
  <c r="AJ406" i="16"/>
  <c r="AI406" i="16"/>
  <c r="AH406" i="16"/>
  <c r="AG406" i="16"/>
  <c r="AF406" i="16"/>
  <c r="AD406" i="16"/>
  <c r="AC406" i="16"/>
  <c r="AA406" i="16"/>
  <c r="Z406" i="16"/>
  <c r="AB406" i="16" s="1"/>
  <c r="T406" i="16"/>
  <c r="S406" i="16"/>
  <c r="AU405" i="16"/>
  <c r="AO405" i="16"/>
  <c r="AK405" i="16"/>
  <c r="AJ405" i="16"/>
  <c r="AI405" i="16"/>
  <c r="AH405" i="16"/>
  <c r="AG405" i="16"/>
  <c r="AF405" i="16"/>
  <c r="AD405" i="16"/>
  <c r="AC405" i="16"/>
  <c r="AA405" i="16"/>
  <c r="Z405" i="16"/>
  <c r="AB405" i="16" s="1"/>
  <c r="T405" i="16"/>
  <c r="S405" i="16"/>
  <c r="AU404" i="16"/>
  <c r="AO404" i="16"/>
  <c r="AK404" i="16"/>
  <c r="AJ404" i="16"/>
  <c r="AI404" i="16"/>
  <c r="AH404" i="16"/>
  <c r="AG404" i="16"/>
  <c r="AF404" i="16"/>
  <c r="AD404" i="16"/>
  <c r="AC404" i="16"/>
  <c r="AA404" i="16"/>
  <c r="Z404" i="16"/>
  <c r="AB404" i="16" s="1"/>
  <c r="T404" i="16"/>
  <c r="S404" i="16"/>
  <c r="AX403" i="16"/>
  <c r="AW403" i="16" s="1"/>
  <c r="AX402" i="16"/>
  <c r="AW402" i="16" s="1"/>
  <c r="AX401" i="16"/>
  <c r="AW401" i="16" s="1"/>
  <c r="AX400" i="16"/>
  <c r="AW400" i="16" s="1"/>
  <c r="AX399" i="16"/>
  <c r="AW399" i="16" s="1"/>
  <c r="AX398" i="16"/>
  <c r="AW398" i="16" s="1"/>
  <c r="AX397" i="16"/>
  <c r="AW397" i="16" s="1"/>
  <c r="AX396" i="16"/>
  <c r="AW396" i="16" s="1"/>
  <c r="AX395" i="16"/>
  <c r="AW395" i="16" s="1"/>
  <c r="AX394" i="16"/>
  <c r="AW394" i="16" s="1"/>
  <c r="AX393" i="16"/>
  <c r="AW393" i="16" s="1"/>
  <c r="AX392" i="16"/>
  <c r="AW392" i="16" s="1"/>
  <c r="AX391" i="16"/>
  <c r="AW391" i="16" s="1"/>
  <c r="AX390" i="16"/>
  <c r="AW390" i="16" s="1"/>
  <c r="AX389" i="16"/>
  <c r="AW389" i="16" s="1"/>
  <c r="AX388" i="16"/>
  <c r="AW388" i="16" s="1"/>
  <c r="AX387" i="16"/>
  <c r="AW387" i="16" s="1"/>
  <c r="AX386" i="16"/>
  <c r="AW386" i="16" s="1"/>
  <c r="AX385" i="16"/>
  <c r="AW385" i="16" s="1"/>
  <c r="AX384" i="16"/>
  <c r="AW384" i="16" s="1"/>
  <c r="AX383" i="16"/>
  <c r="AW383" i="16" s="1"/>
  <c r="AX382" i="16"/>
  <c r="AW382" i="16" s="1"/>
  <c r="AX381" i="16"/>
  <c r="AW381" i="16" s="1"/>
  <c r="AX380" i="16"/>
  <c r="AW380" i="16" s="1"/>
  <c r="AX379" i="16"/>
  <c r="AW379" i="16" s="1"/>
  <c r="AX378" i="16"/>
  <c r="AW378" i="16" s="1"/>
  <c r="AX377" i="16"/>
  <c r="AW377" i="16" s="1"/>
  <c r="AX376" i="16"/>
  <c r="AW376" i="16" s="1"/>
  <c r="AX375" i="16"/>
  <c r="AW375" i="16" s="1"/>
  <c r="AX374" i="16"/>
  <c r="AW374" i="16" s="1"/>
  <c r="AX373" i="16"/>
  <c r="AW373" i="16" s="1"/>
  <c r="AX372" i="16"/>
  <c r="AW372" i="16" s="1"/>
  <c r="AX371" i="16"/>
  <c r="AW371" i="16" s="1"/>
  <c r="AX370" i="16"/>
  <c r="AW370" i="16" s="1"/>
  <c r="AX369" i="16"/>
  <c r="AW369" i="16" s="1"/>
  <c r="AX368" i="16"/>
  <c r="AW368" i="16" s="1"/>
  <c r="AX367" i="16"/>
  <c r="AW367" i="16" s="1"/>
  <c r="AX366" i="16"/>
  <c r="AW366" i="16" s="1"/>
  <c r="AX365" i="16"/>
  <c r="AW365" i="16" s="1"/>
  <c r="AX364" i="16"/>
  <c r="AW364" i="16" s="1"/>
  <c r="AX363" i="16"/>
  <c r="AW363" i="16" s="1"/>
  <c r="AX362" i="16"/>
  <c r="AW362" i="16" s="1"/>
  <c r="AX361" i="16"/>
  <c r="AW361" i="16" s="1"/>
  <c r="AX360" i="16"/>
  <c r="AW360" i="16" s="1"/>
  <c r="AU359" i="16"/>
  <c r="AR359" i="16"/>
  <c r="AK359" i="16"/>
  <c r="AJ359" i="16"/>
  <c r="AI359" i="16"/>
  <c r="AH359" i="16"/>
  <c r="AG359" i="16"/>
  <c r="AF359" i="16"/>
  <c r="AD359" i="16"/>
  <c r="AC359" i="16"/>
  <c r="S359" i="16"/>
  <c r="AU358" i="16"/>
  <c r="AO358" i="16"/>
  <c r="AK358" i="16"/>
  <c r="AJ358" i="16"/>
  <c r="AI358" i="16"/>
  <c r="AH358" i="16"/>
  <c r="AG358" i="16"/>
  <c r="AF358" i="16"/>
  <c r="AD358" i="16"/>
  <c r="AC358" i="16"/>
  <c r="AA358" i="16"/>
  <c r="Z358" i="16"/>
  <c r="AB358" i="16" s="1"/>
  <c r="T358" i="16"/>
  <c r="S358" i="16"/>
  <c r="AU357" i="16"/>
  <c r="AR357" i="16"/>
  <c r="AK357" i="16"/>
  <c r="AJ357" i="16"/>
  <c r="AI357" i="16"/>
  <c r="AH357" i="16"/>
  <c r="AG357" i="16"/>
  <c r="AF357" i="16"/>
  <c r="AD357" i="16"/>
  <c r="AC357" i="16"/>
  <c r="S357" i="16"/>
  <c r="AU356" i="16"/>
  <c r="AO356" i="16"/>
  <c r="AK356" i="16"/>
  <c r="AJ356" i="16"/>
  <c r="AI356" i="16"/>
  <c r="AH356" i="16"/>
  <c r="AG356" i="16"/>
  <c r="AF356" i="16"/>
  <c r="AD356" i="16"/>
  <c r="AC356" i="16"/>
  <c r="AA356" i="16"/>
  <c r="Z356" i="16"/>
  <c r="AB356" i="16" s="1"/>
  <c r="T356" i="16"/>
  <c r="S356" i="16"/>
  <c r="AU355" i="16"/>
  <c r="AR355" i="16"/>
  <c r="AK355" i="16"/>
  <c r="AJ355" i="16"/>
  <c r="AI355" i="16"/>
  <c r="AH355" i="16"/>
  <c r="AG355" i="16"/>
  <c r="AF355" i="16"/>
  <c r="AD355" i="16"/>
  <c r="AC355" i="16"/>
  <c r="S355" i="16"/>
  <c r="AU354" i="16"/>
  <c r="AR354" i="16"/>
  <c r="AK354" i="16"/>
  <c r="AJ354" i="16"/>
  <c r="AI354" i="16"/>
  <c r="AH354" i="16"/>
  <c r="AG354" i="16"/>
  <c r="AF354" i="16"/>
  <c r="AD354" i="16"/>
  <c r="AC354" i="16"/>
  <c r="S354" i="16"/>
  <c r="AU353" i="16"/>
  <c r="AO353" i="16"/>
  <c r="AK353" i="16"/>
  <c r="AJ353" i="16"/>
  <c r="AI353" i="16"/>
  <c r="AH353" i="16"/>
  <c r="AG353" i="16"/>
  <c r="AF353" i="16"/>
  <c r="AD353" i="16"/>
  <c r="AC353" i="16"/>
  <c r="AA353" i="16"/>
  <c r="Z353" i="16"/>
  <c r="AB353" i="16" s="1"/>
  <c r="T353" i="16"/>
  <c r="S353" i="16"/>
  <c r="AU352" i="16"/>
  <c r="AO352" i="16"/>
  <c r="AK352" i="16"/>
  <c r="AJ352" i="16"/>
  <c r="AI352" i="16"/>
  <c r="AH352" i="16"/>
  <c r="AG352" i="16"/>
  <c r="AF352" i="16"/>
  <c r="AD352" i="16"/>
  <c r="AC352" i="16"/>
  <c r="AA352" i="16"/>
  <c r="Z352" i="16"/>
  <c r="AB352" i="16" s="1"/>
  <c r="T352" i="16"/>
  <c r="S352" i="16"/>
  <c r="AU351" i="16"/>
  <c r="AO351" i="16"/>
  <c r="AK351" i="16"/>
  <c r="AJ351" i="16"/>
  <c r="AI351" i="16"/>
  <c r="AH351" i="16"/>
  <c r="AG351" i="16"/>
  <c r="AF351" i="16"/>
  <c r="AD351" i="16"/>
  <c r="AC351" i="16"/>
  <c r="AA351" i="16"/>
  <c r="Z351" i="16"/>
  <c r="AB351" i="16" s="1"/>
  <c r="T351" i="16"/>
  <c r="S351" i="16"/>
  <c r="AU350" i="16"/>
  <c r="AO350" i="16"/>
  <c r="AK350" i="16"/>
  <c r="AJ350" i="16"/>
  <c r="AI350" i="16"/>
  <c r="AH350" i="16"/>
  <c r="AG350" i="16"/>
  <c r="AF350" i="16"/>
  <c r="AD350" i="16"/>
  <c r="AC350" i="16"/>
  <c r="AA350" i="16"/>
  <c r="Z350" i="16"/>
  <c r="AB350" i="16" s="1"/>
  <c r="T350" i="16"/>
  <c r="S350" i="16"/>
  <c r="AU349" i="16"/>
  <c r="AO349" i="16"/>
  <c r="AK349" i="16"/>
  <c r="AJ349" i="16"/>
  <c r="AI349" i="16"/>
  <c r="AH349" i="16"/>
  <c r="AG349" i="16"/>
  <c r="AF349" i="16"/>
  <c r="AD349" i="16"/>
  <c r="AC349" i="16"/>
  <c r="AA349" i="16"/>
  <c r="Z349" i="16"/>
  <c r="AB349" i="16" s="1"/>
  <c r="T349" i="16"/>
  <c r="S349" i="16"/>
  <c r="AU348" i="16"/>
  <c r="AR348" i="16"/>
  <c r="AK348" i="16"/>
  <c r="AJ348" i="16"/>
  <c r="AI348" i="16"/>
  <c r="AH348" i="16"/>
  <c r="AG348" i="16"/>
  <c r="AF348" i="16"/>
  <c r="AD348" i="16"/>
  <c r="AC348" i="16"/>
  <c r="S348" i="16"/>
  <c r="AU347" i="16"/>
  <c r="AR347" i="16"/>
  <c r="AK347" i="16"/>
  <c r="AJ347" i="16"/>
  <c r="AI347" i="16"/>
  <c r="AH347" i="16"/>
  <c r="AG347" i="16"/>
  <c r="AF347" i="16"/>
  <c r="AD347" i="16"/>
  <c r="AC347" i="16"/>
  <c r="S347" i="16"/>
  <c r="AU346" i="16"/>
  <c r="AO346" i="16"/>
  <c r="AK346" i="16"/>
  <c r="AJ346" i="16"/>
  <c r="AI346" i="16"/>
  <c r="AH346" i="16"/>
  <c r="AG346" i="16"/>
  <c r="AF346" i="16"/>
  <c r="AD346" i="16"/>
  <c r="AC346" i="16"/>
  <c r="AA346" i="16"/>
  <c r="Z346" i="16"/>
  <c r="AB346" i="16" s="1"/>
  <c r="T346" i="16"/>
  <c r="S346" i="16"/>
  <c r="AU345" i="16"/>
  <c r="AR345" i="16"/>
  <c r="AK345" i="16"/>
  <c r="AJ345" i="16"/>
  <c r="AI345" i="16"/>
  <c r="AH345" i="16"/>
  <c r="AG345" i="16"/>
  <c r="AF345" i="16"/>
  <c r="AD345" i="16"/>
  <c r="AC345" i="16"/>
  <c r="S345" i="16"/>
  <c r="AU344" i="16"/>
  <c r="AR344" i="16"/>
  <c r="AK344" i="16"/>
  <c r="AJ344" i="16"/>
  <c r="AI344" i="16"/>
  <c r="AH344" i="16"/>
  <c r="AG344" i="16"/>
  <c r="AF344" i="16"/>
  <c r="AD344" i="16"/>
  <c r="AC344" i="16"/>
  <c r="S344" i="16"/>
  <c r="AU343" i="16"/>
  <c r="AO343" i="16"/>
  <c r="AK343" i="16"/>
  <c r="AJ343" i="16"/>
  <c r="AI343" i="16"/>
  <c r="AH343" i="16"/>
  <c r="AG343" i="16"/>
  <c r="AF343" i="16"/>
  <c r="AD343" i="16"/>
  <c r="AC343" i="16"/>
  <c r="AA343" i="16"/>
  <c r="Z343" i="16"/>
  <c r="AB343" i="16" s="1"/>
  <c r="T343" i="16"/>
  <c r="S343" i="16"/>
  <c r="AU342" i="16"/>
  <c r="AO342" i="16"/>
  <c r="AK342" i="16"/>
  <c r="AJ342" i="16"/>
  <c r="AI342" i="16"/>
  <c r="AH342" i="16"/>
  <c r="AG342" i="16"/>
  <c r="AF342" i="16"/>
  <c r="AD342" i="16"/>
  <c r="AC342" i="16"/>
  <c r="AA342" i="16"/>
  <c r="Z342" i="16"/>
  <c r="AB342" i="16" s="1"/>
  <c r="T342" i="16"/>
  <c r="Y342" i="16" s="1"/>
  <c r="S342" i="16"/>
  <c r="AU341" i="16"/>
  <c r="AR341" i="16"/>
  <c r="AK341" i="16"/>
  <c r="AJ341" i="16"/>
  <c r="AI341" i="16"/>
  <c r="AH341" i="16"/>
  <c r="AG341" i="16"/>
  <c r="AF341" i="16"/>
  <c r="AD341" i="16"/>
  <c r="AC341" i="16"/>
  <c r="T341" i="16"/>
  <c r="S341" i="16"/>
  <c r="AU340" i="16"/>
  <c r="AR340" i="16"/>
  <c r="AK340" i="16"/>
  <c r="AJ340" i="16"/>
  <c r="AI340" i="16"/>
  <c r="AH340" i="16"/>
  <c r="AG340" i="16"/>
  <c r="AF340" i="16"/>
  <c r="AD340" i="16"/>
  <c r="AC340" i="16"/>
  <c r="S340" i="16"/>
  <c r="AU339" i="16"/>
  <c r="AR339" i="16"/>
  <c r="AK339" i="16"/>
  <c r="AJ339" i="16"/>
  <c r="AI339" i="16"/>
  <c r="AH339" i="16"/>
  <c r="AG339" i="16"/>
  <c r="AF339" i="16"/>
  <c r="AD339" i="16"/>
  <c r="AC339" i="16"/>
  <c r="T339" i="16"/>
  <c r="Y339" i="16" s="1"/>
  <c r="S339" i="16"/>
  <c r="AU338" i="16"/>
  <c r="AR338" i="16"/>
  <c r="AK338" i="16"/>
  <c r="AJ338" i="16"/>
  <c r="AI338" i="16"/>
  <c r="AH338" i="16"/>
  <c r="AG338" i="16"/>
  <c r="AF338" i="16"/>
  <c r="AD338" i="16"/>
  <c r="AC338" i="16"/>
  <c r="S338" i="16"/>
  <c r="AU337" i="16"/>
  <c r="AR337" i="16"/>
  <c r="AK337" i="16"/>
  <c r="AJ337" i="16"/>
  <c r="AI337" i="16"/>
  <c r="AH337" i="16"/>
  <c r="AG337" i="16"/>
  <c r="AF337" i="16"/>
  <c r="AD337" i="16"/>
  <c r="AC337" i="16"/>
  <c r="S337" i="16"/>
  <c r="AU336" i="16"/>
  <c r="AO336" i="16"/>
  <c r="AK336" i="16"/>
  <c r="AJ336" i="16"/>
  <c r="AI336" i="16"/>
  <c r="AH336" i="16"/>
  <c r="AG336" i="16"/>
  <c r="AF336" i="16"/>
  <c r="AD336" i="16"/>
  <c r="AC336" i="16"/>
  <c r="AA336" i="16"/>
  <c r="Z336" i="16"/>
  <c r="AB336" i="16" s="1"/>
  <c r="T336" i="16"/>
  <c r="S336" i="16"/>
  <c r="AU335" i="16"/>
  <c r="AR335" i="16"/>
  <c r="AK335" i="16"/>
  <c r="AJ335" i="16"/>
  <c r="AI335" i="16"/>
  <c r="AH335" i="16"/>
  <c r="AG335" i="16"/>
  <c r="AF335" i="16"/>
  <c r="AD335" i="16"/>
  <c r="AC335" i="16"/>
  <c r="S335" i="16"/>
  <c r="AU334" i="16"/>
  <c r="AR334" i="16"/>
  <c r="AK334" i="16"/>
  <c r="AJ334" i="16"/>
  <c r="AI334" i="16"/>
  <c r="AH334" i="16"/>
  <c r="AG334" i="16"/>
  <c r="AF334" i="16"/>
  <c r="AD334" i="16"/>
  <c r="AC334" i="16"/>
  <c r="S334" i="16"/>
  <c r="AU333" i="16"/>
  <c r="AR333" i="16"/>
  <c r="AK333" i="16"/>
  <c r="AJ333" i="16"/>
  <c r="AI333" i="16"/>
  <c r="AH333" i="16"/>
  <c r="AG333" i="16"/>
  <c r="AF333" i="16"/>
  <c r="AD333" i="16"/>
  <c r="AC333" i="16"/>
  <c r="S333" i="16"/>
  <c r="AU332" i="16"/>
  <c r="AO332" i="16"/>
  <c r="AK332" i="16"/>
  <c r="AJ332" i="16"/>
  <c r="AI332" i="16"/>
  <c r="AH332" i="16"/>
  <c r="AG332" i="16"/>
  <c r="AF332" i="16"/>
  <c r="AD332" i="16"/>
  <c r="AC332" i="16"/>
  <c r="AA332" i="16"/>
  <c r="Z332" i="16"/>
  <c r="T332" i="16"/>
  <c r="S332" i="16"/>
  <c r="AU331" i="16"/>
  <c r="AR331" i="16"/>
  <c r="AK331" i="16"/>
  <c r="AJ331" i="16"/>
  <c r="AI331" i="16"/>
  <c r="AH331" i="16"/>
  <c r="AG331" i="16"/>
  <c r="AF331" i="16"/>
  <c r="AD331" i="16"/>
  <c r="AC331" i="16"/>
  <c r="S331" i="16"/>
  <c r="AU330" i="16"/>
  <c r="AR330" i="16"/>
  <c r="AK330" i="16"/>
  <c r="AJ330" i="16"/>
  <c r="AI330" i="16"/>
  <c r="AH330" i="16"/>
  <c r="AG330" i="16"/>
  <c r="AF330" i="16"/>
  <c r="AD330" i="16"/>
  <c r="AC330" i="16"/>
  <c r="S330" i="16"/>
  <c r="AU329" i="16"/>
  <c r="AO329" i="16"/>
  <c r="AK329" i="16"/>
  <c r="AJ329" i="16"/>
  <c r="AI329" i="16"/>
  <c r="AH329" i="16"/>
  <c r="AG329" i="16"/>
  <c r="AF329" i="16"/>
  <c r="AD329" i="16"/>
  <c r="AC329" i="16"/>
  <c r="AA329" i="16"/>
  <c r="Z329" i="16"/>
  <c r="AB329" i="16" s="1"/>
  <c r="T329" i="16"/>
  <c r="S329" i="16"/>
  <c r="AU328" i="16"/>
  <c r="AR328" i="16"/>
  <c r="AK328" i="16"/>
  <c r="AJ328" i="16"/>
  <c r="AI328" i="16"/>
  <c r="AH328" i="16"/>
  <c r="AG328" i="16"/>
  <c r="AF328" i="16"/>
  <c r="AD328" i="16"/>
  <c r="AC328" i="16"/>
  <c r="S328" i="16"/>
  <c r="AU327" i="16"/>
  <c r="AR327" i="16"/>
  <c r="AK327" i="16"/>
  <c r="AJ327" i="16"/>
  <c r="AI327" i="16"/>
  <c r="AH327" i="16"/>
  <c r="AG327" i="16"/>
  <c r="AF327" i="16"/>
  <c r="AD327" i="16"/>
  <c r="AC327" i="16"/>
  <c r="S327" i="16"/>
  <c r="AU326" i="16"/>
  <c r="AR326" i="16"/>
  <c r="AK326" i="16"/>
  <c r="AJ326" i="16"/>
  <c r="AI326" i="16"/>
  <c r="AH326" i="16"/>
  <c r="AG326" i="16"/>
  <c r="AF326" i="16"/>
  <c r="AD326" i="16"/>
  <c r="AC326" i="16"/>
  <c r="S326" i="16"/>
  <c r="AU325" i="16"/>
  <c r="AR325" i="16"/>
  <c r="AK325" i="16"/>
  <c r="AJ325" i="16"/>
  <c r="AI325" i="16"/>
  <c r="AH325" i="16"/>
  <c r="AG325" i="16"/>
  <c r="AF325" i="16"/>
  <c r="AD325" i="16"/>
  <c r="AC325" i="16"/>
  <c r="S325" i="16"/>
  <c r="AU324" i="16"/>
  <c r="AO324" i="16"/>
  <c r="AK324" i="16"/>
  <c r="AJ324" i="16"/>
  <c r="AI324" i="16"/>
  <c r="AH324" i="16"/>
  <c r="AG324" i="16"/>
  <c r="AF324" i="16"/>
  <c r="AD324" i="16"/>
  <c r="AC324" i="16"/>
  <c r="AA324" i="16"/>
  <c r="Z324" i="16"/>
  <c r="AB324" i="16" s="1"/>
  <c r="T324" i="16"/>
  <c r="S324" i="16"/>
  <c r="AU323" i="16"/>
  <c r="AR323" i="16"/>
  <c r="AK323" i="16"/>
  <c r="AJ323" i="16"/>
  <c r="AI323" i="16"/>
  <c r="AH323" i="16"/>
  <c r="AG323" i="16"/>
  <c r="AF323" i="16"/>
  <c r="AD323" i="16"/>
  <c r="AC323" i="16"/>
  <c r="S323" i="16"/>
  <c r="AU322" i="16"/>
  <c r="AR322" i="16"/>
  <c r="AK322" i="16"/>
  <c r="AJ322" i="16"/>
  <c r="AI322" i="16"/>
  <c r="AH322" i="16"/>
  <c r="AG322" i="16"/>
  <c r="AF322" i="16"/>
  <c r="AD322" i="16"/>
  <c r="AC322" i="16"/>
  <c r="S322" i="16"/>
  <c r="AU321" i="16"/>
  <c r="AO321" i="16"/>
  <c r="AK321" i="16"/>
  <c r="AJ321" i="16"/>
  <c r="AI321" i="16"/>
  <c r="AH321" i="16"/>
  <c r="AG321" i="16"/>
  <c r="AF321" i="16"/>
  <c r="AD321" i="16"/>
  <c r="AC321" i="16"/>
  <c r="AA321" i="16"/>
  <c r="Z321" i="16"/>
  <c r="AB321" i="16" s="1"/>
  <c r="T321" i="16"/>
  <c r="S321" i="16"/>
  <c r="AU320" i="16"/>
  <c r="AR320" i="16"/>
  <c r="AK320" i="16"/>
  <c r="AJ320" i="16"/>
  <c r="AI320" i="16"/>
  <c r="AH320" i="16"/>
  <c r="AG320" i="16"/>
  <c r="AF320" i="16"/>
  <c r="AD320" i="16"/>
  <c r="AC320" i="16"/>
  <c r="S320" i="16"/>
  <c r="AU319" i="16"/>
  <c r="AO319" i="16"/>
  <c r="AK319" i="16"/>
  <c r="AJ319" i="16"/>
  <c r="AI319" i="16"/>
  <c r="AH319" i="16"/>
  <c r="AG319" i="16"/>
  <c r="AF319" i="16"/>
  <c r="AD319" i="16"/>
  <c r="AC319" i="16"/>
  <c r="AA319" i="16"/>
  <c r="Z319" i="16"/>
  <c r="AB319" i="16" s="1"/>
  <c r="T319" i="16"/>
  <c r="S319" i="16"/>
  <c r="AU318" i="16"/>
  <c r="AR318" i="16"/>
  <c r="AK318" i="16"/>
  <c r="AJ318" i="16"/>
  <c r="AI318" i="16"/>
  <c r="AH318" i="16"/>
  <c r="AG318" i="16"/>
  <c r="AF318" i="16"/>
  <c r="AD318" i="16"/>
  <c r="AC318" i="16"/>
  <c r="S318" i="16"/>
  <c r="AU317" i="16"/>
  <c r="AR317" i="16"/>
  <c r="AK317" i="16"/>
  <c r="AJ317" i="16"/>
  <c r="AI317" i="16"/>
  <c r="AH317" i="16"/>
  <c r="AG317" i="16"/>
  <c r="AF317" i="16"/>
  <c r="AD317" i="16"/>
  <c r="AC317" i="16"/>
  <c r="S317" i="16"/>
  <c r="AU316" i="16"/>
  <c r="AO316" i="16"/>
  <c r="AK316" i="16"/>
  <c r="AJ316" i="16"/>
  <c r="AI316" i="16"/>
  <c r="AH316" i="16"/>
  <c r="AG316" i="16"/>
  <c r="AF316" i="16"/>
  <c r="AD316" i="16"/>
  <c r="AC316" i="16"/>
  <c r="AA316" i="16"/>
  <c r="Z316" i="16"/>
  <c r="AB316" i="16" s="1"/>
  <c r="T316" i="16"/>
  <c r="S316" i="16"/>
  <c r="AU315" i="16"/>
  <c r="AO315" i="16"/>
  <c r="AK315" i="16"/>
  <c r="AJ315" i="16"/>
  <c r="AI315" i="16"/>
  <c r="AH315" i="16"/>
  <c r="AG315" i="16"/>
  <c r="AF315" i="16"/>
  <c r="AD315" i="16"/>
  <c r="AC315" i="16"/>
  <c r="AA315" i="16"/>
  <c r="Z315" i="16"/>
  <c r="AB315" i="16" s="1"/>
  <c r="T315" i="16"/>
  <c r="Y315" i="16" s="1"/>
  <c r="S315" i="16"/>
  <c r="AU314" i="16"/>
  <c r="AO314" i="16"/>
  <c r="AK314" i="16"/>
  <c r="AJ314" i="16"/>
  <c r="AI314" i="16"/>
  <c r="AH314" i="16"/>
  <c r="AG314" i="16"/>
  <c r="AF314" i="16"/>
  <c r="AD314" i="16"/>
  <c r="AC314" i="16"/>
  <c r="AA314" i="16"/>
  <c r="Z314" i="16"/>
  <c r="AB314" i="16" s="1"/>
  <c r="T314" i="16"/>
  <c r="S314" i="16"/>
  <c r="AU313" i="16"/>
  <c r="AR313" i="16"/>
  <c r="AK313" i="16"/>
  <c r="AJ313" i="16"/>
  <c r="AI313" i="16"/>
  <c r="AH313" i="16"/>
  <c r="AG313" i="16"/>
  <c r="AF313" i="16"/>
  <c r="AD313" i="16"/>
  <c r="AC313" i="16"/>
  <c r="S313" i="16"/>
  <c r="AU312" i="16"/>
  <c r="AR312" i="16"/>
  <c r="AK312" i="16"/>
  <c r="AJ312" i="16"/>
  <c r="AI312" i="16"/>
  <c r="AH312" i="16"/>
  <c r="AG312" i="16"/>
  <c r="AF312" i="16"/>
  <c r="AD312" i="16"/>
  <c r="AC312" i="16"/>
  <c r="S312" i="16"/>
  <c r="AU311" i="16"/>
  <c r="AR311" i="16"/>
  <c r="AK311" i="16"/>
  <c r="AJ311" i="16"/>
  <c r="AI311" i="16"/>
  <c r="AH311" i="16"/>
  <c r="AG311" i="16"/>
  <c r="AF311" i="16"/>
  <c r="AD311" i="16"/>
  <c r="AC311" i="16"/>
  <c r="S311" i="16"/>
  <c r="AU310" i="16"/>
  <c r="AR310" i="16"/>
  <c r="AK310" i="16"/>
  <c r="AJ310" i="16"/>
  <c r="AI310" i="16"/>
  <c r="AH310" i="16"/>
  <c r="AG310" i="16"/>
  <c r="AF310" i="16"/>
  <c r="AD310" i="16"/>
  <c r="AC310" i="16"/>
  <c r="S310" i="16"/>
  <c r="AU309" i="16"/>
  <c r="AR309" i="16"/>
  <c r="AK309" i="16"/>
  <c r="AJ309" i="16"/>
  <c r="AI309" i="16"/>
  <c r="AH309" i="16"/>
  <c r="AG309" i="16"/>
  <c r="AF309" i="16"/>
  <c r="AD309" i="16"/>
  <c r="AC309" i="16"/>
  <c r="S309" i="16"/>
  <c r="AU308" i="16"/>
  <c r="AR308" i="16"/>
  <c r="AK308" i="16"/>
  <c r="AJ308" i="16"/>
  <c r="AI308" i="16"/>
  <c r="AH308" i="16"/>
  <c r="AG308" i="16"/>
  <c r="AF308" i="16"/>
  <c r="AD308" i="16"/>
  <c r="AC308" i="16"/>
  <c r="S308" i="16"/>
  <c r="AU307" i="16"/>
  <c r="AR307" i="16"/>
  <c r="AK307" i="16"/>
  <c r="AJ307" i="16"/>
  <c r="AI307" i="16"/>
  <c r="AH307" i="16"/>
  <c r="AG307" i="16"/>
  <c r="AF307" i="16"/>
  <c r="AD307" i="16"/>
  <c r="AC307" i="16"/>
  <c r="S307" i="16"/>
  <c r="AU306" i="16"/>
  <c r="AR306" i="16"/>
  <c r="AK306" i="16"/>
  <c r="AJ306" i="16"/>
  <c r="AI306" i="16"/>
  <c r="AH306" i="16"/>
  <c r="AG306" i="16"/>
  <c r="AF306" i="16"/>
  <c r="AD306" i="16"/>
  <c r="AC306" i="16"/>
  <c r="T306" i="16"/>
  <c r="Y306" i="16" s="1"/>
  <c r="S306" i="16"/>
  <c r="AU305" i="16"/>
  <c r="AR305" i="16"/>
  <c r="AK305" i="16"/>
  <c r="AJ305" i="16"/>
  <c r="AI305" i="16"/>
  <c r="AH305" i="16"/>
  <c r="AG305" i="16"/>
  <c r="AF305" i="16"/>
  <c r="AD305" i="16"/>
  <c r="AC305" i="16"/>
  <c r="S305" i="16"/>
  <c r="AU304" i="16"/>
  <c r="AR304" i="16"/>
  <c r="AK304" i="16"/>
  <c r="AJ304" i="16"/>
  <c r="AI304" i="16"/>
  <c r="AH304" i="16"/>
  <c r="AG304" i="16"/>
  <c r="AF304" i="16"/>
  <c r="AD304" i="16"/>
  <c r="AC304" i="16"/>
  <c r="S304" i="16"/>
  <c r="AU303" i="16"/>
  <c r="AR303" i="16"/>
  <c r="AK303" i="16"/>
  <c r="AJ303" i="16"/>
  <c r="AI303" i="16"/>
  <c r="AH303" i="16"/>
  <c r="AG303" i="16"/>
  <c r="AF303" i="16"/>
  <c r="AD303" i="16"/>
  <c r="AC303" i="16"/>
  <c r="S303" i="16"/>
  <c r="AU302" i="16"/>
  <c r="AR302" i="16"/>
  <c r="AK302" i="16"/>
  <c r="AJ302" i="16"/>
  <c r="AI302" i="16"/>
  <c r="AH302" i="16"/>
  <c r="AG302" i="16"/>
  <c r="AF302" i="16"/>
  <c r="AD302" i="16"/>
  <c r="AC302" i="16"/>
  <c r="S302" i="16"/>
  <c r="AU301" i="16"/>
  <c r="AR301" i="16"/>
  <c r="AK301" i="16"/>
  <c r="AJ301" i="16"/>
  <c r="AI301" i="16"/>
  <c r="AH301" i="16"/>
  <c r="AG301" i="16"/>
  <c r="AF301" i="16"/>
  <c r="AD301" i="16"/>
  <c r="AC301" i="16"/>
  <c r="S301" i="16"/>
  <c r="AU300" i="16"/>
  <c r="AO300" i="16"/>
  <c r="AK300" i="16"/>
  <c r="AJ300" i="16"/>
  <c r="AI300" i="16"/>
  <c r="AH300" i="16"/>
  <c r="AG300" i="16"/>
  <c r="AF300" i="16"/>
  <c r="AD300" i="16"/>
  <c r="AC300" i="16"/>
  <c r="AA300" i="16"/>
  <c r="Z300" i="16"/>
  <c r="AB300" i="16" s="1"/>
  <c r="T300" i="16"/>
  <c r="Y300" i="16" s="1"/>
  <c r="S300" i="16"/>
  <c r="AU299" i="16"/>
  <c r="AO299" i="16"/>
  <c r="AK299" i="16"/>
  <c r="AJ299" i="16"/>
  <c r="AI299" i="16"/>
  <c r="AH299" i="16"/>
  <c r="AG299" i="16"/>
  <c r="AF299" i="16"/>
  <c r="AD299" i="16"/>
  <c r="AC299" i="16"/>
  <c r="AA299" i="16"/>
  <c r="Z299" i="16"/>
  <c r="AB299" i="16" s="1"/>
  <c r="T299" i="16"/>
  <c r="Y299" i="16" s="1"/>
  <c r="S299" i="16"/>
  <c r="AU298" i="16"/>
  <c r="AR298" i="16"/>
  <c r="AK298" i="16"/>
  <c r="AJ298" i="16"/>
  <c r="AI298" i="16"/>
  <c r="AH298" i="16"/>
  <c r="AG298" i="16"/>
  <c r="AF298" i="16"/>
  <c r="AD298" i="16"/>
  <c r="AC298" i="16"/>
  <c r="S298" i="16"/>
  <c r="AU297" i="16"/>
  <c r="AR297" i="16"/>
  <c r="AK297" i="16"/>
  <c r="AJ297" i="16"/>
  <c r="AI297" i="16"/>
  <c r="AH297" i="16"/>
  <c r="AG297" i="16"/>
  <c r="AF297" i="16"/>
  <c r="AD297" i="16"/>
  <c r="AC297" i="16"/>
  <c r="S297" i="16"/>
  <c r="AU296" i="16"/>
  <c r="AO296" i="16"/>
  <c r="AK296" i="16"/>
  <c r="AJ296" i="16"/>
  <c r="AI296" i="16"/>
  <c r="AH296" i="16"/>
  <c r="AG296" i="16"/>
  <c r="AF296" i="16"/>
  <c r="AD296" i="16"/>
  <c r="AC296" i="16"/>
  <c r="AA296" i="16"/>
  <c r="Z296" i="16"/>
  <c r="AB296" i="16" s="1"/>
  <c r="T296" i="16"/>
  <c r="S296" i="16"/>
  <c r="AU295" i="16"/>
  <c r="AR295" i="16"/>
  <c r="AK295" i="16"/>
  <c r="AJ295" i="16"/>
  <c r="AI295" i="16"/>
  <c r="AH295" i="16"/>
  <c r="AG295" i="16"/>
  <c r="AF295" i="16"/>
  <c r="AD295" i="16"/>
  <c r="AC295" i="16"/>
  <c r="T295" i="16"/>
  <c r="S295" i="16"/>
  <c r="AU294" i="16"/>
  <c r="AO294" i="16"/>
  <c r="AK294" i="16"/>
  <c r="AJ294" i="16"/>
  <c r="AI294" i="16"/>
  <c r="AH294" i="16"/>
  <c r="AG294" i="16"/>
  <c r="AF294" i="16"/>
  <c r="AD294" i="16"/>
  <c r="AC294" i="16"/>
  <c r="AA294" i="16"/>
  <c r="Z294" i="16"/>
  <c r="AB294" i="16" s="1"/>
  <c r="T294" i="16"/>
  <c r="Y294" i="16" s="1"/>
  <c r="S294" i="16"/>
  <c r="AU293" i="16"/>
  <c r="AR293" i="16"/>
  <c r="AK293" i="16"/>
  <c r="AJ293" i="16"/>
  <c r="AI293" i="16"/>
  <c r="AH293" i="16"/>
  <c r="AG293" i="16"/>
  <c r="AF293" i="16"/>
  <c r="AD293" i="16"/>
  <c r="AC293" i="16"/>
  <c r="S293" i="16"/>
  <c r="AU292" i="16"/>
  <c r="AO292" i="16"/>
  <c r="AK292" i="16"/>
  <c r="AJ292" i="16"/>
  <c r="AI292" i="16"/>
  <c r="AH292" i="16"/>
  <c r="AG292" i="16"/>
  <c r="AF292" i="16"/>
  <c r="AD292" i="16"/>
  <c r="AC292" i="16"/>
  <c r="AA292" i="16"/>
  <c r="Z292" i="16"/>
  <c r="AB292" i="16" s="1"/>
  <c r="T292" i="16"/>
  <c r="Y292" i="16" s="1"/>
  <c r="S292" i="16"/>
  <c r="AU291" i="16"/>
  <c r="AO291" i="16"/>
  <c r="AK291" i="16"/>
  <c r="AJ291" i="16"/>
  <c r="AI291" i="16"/>
  <c r="AH291" i="16"/>
  <c r="AG291" i="16"/>
  <c r="AF291" i="16"/>
  <c r="AD291" i="16"/>
  <c r="AC291" i="16"/>
  <c r="AA291" i="16"/>
  <c r="Z291" i="16"/>
  <c r="AB291" i="16" s="1"/>
  <c r="T291" i="16"/>
  <c r="Y291" i="16" s="1"/>
  <c r="S291" i="16"/>
  <c r="AU290" i="16"/>
  <c r="AO290" i="16"/>
  <c r="AK290" i="16"/>
  <c r="AJ290" i="16"/>
  <c r="AI290" i="16"/>
  <c r="AH290" i="16"/>
  <c r="AG290" i="16"/>
  <c r="AF290" i="16"/>
  <c r="AD290" i="16"/>
  <c r="AC290" i="16"/>
  <c r="AA290" i="16"/>
  <c r="Z290" i="16"/>
  <c r="AB290" i="16" s="1"/>
  <c r="T290" i="16"/>
  <c r="Y290" i="16" s="1"/>
  <c r="S290" i="16"/>
  <c r="AU289" i="16"/>
  <c r="AO289" i="16"/>
  <c r="AK289" i="16"/>
  <c r="AJ289" i="16"/>
  <c r="AI289" i="16"/>
  <c r="AH289" i="16"/>
  <c r="AG289" i="16"/>
  <c r="AF289" i="16"/>
  <c r="AD289" i="16"/>
  <c r="AC289" i="16"/>
  <c r="AA289" i="16"/>
  <c r="Z289" i="16"/>
  <c r="AB289" i="16" s="1"/>
  <c r="T289" i="16"/>
  <c r="Y289" i="16" s="1"/>
  <c r="S289" i="16"/>
  <c r="AU288" i="16"/>
  <c r="AR288" i="16"/>
  <c r="AK288" i="16"/>
  <c r="AJ288" i="16"/>
  <c r="AI288" i="16"/>
  <c r="AH288" i="16"/>
  <c r="AG288" i="16"/>
  <c r="AF288" i="16"/>
  <c r="AD288" i="16"/>
  <c r="AC288" i="16"/>
  <c r="S288" i="16"/>
  <c r="AU287" i="16"/>
  <c r="AO287" i="16"/>
  <c r="AK287" i="16"/>
  <c r="AJ287" i="16"/>
  <c r="AI287" i="16"/>
  <c r="AH287" i="16"/>
  <c r="AG287" i="16"/>
  <c r="AF287" i="16"/>
  <c r="AD287" i="16"/>
  <c r="AC287" i="16"/>
  <c r="AA287" i="16"/>
  <c r="Z287" i="16"/>
  <c r="AB287" i="16" s="1"/>
  <c r="T287" i="16"/>
  <c r="Y287" i="16" s="1"/>
  <c r="S287" i="16"/>
  <c r="AU286" i="16"/>
  <c r="AO286" i="16"/>
  <c r="AK286" i="16"/>
  <c r="AJ286" i="16"/>
  <c r="AI286" i="16"/>
  <c r="AH286" i="16"/>
  <c r="AG286" i="16"/>
  <c r="AF286" i="16"/>
  <c r="AD286" i="16"/>
  <c r="AC286" i="16"/>
  <c r="AA286" i="16"/>
  <c r="Z286" i="16"/>
  <c r="AB286" i="16" s="1"/>
  <c r="T286" i="16"/>
  <c r="Y286" i="16" s="1"/>
  <c r="S286" i="16"/>
  <c r="AU285" i="16"/>
  <c r="AO285" i="16"/>
  <c r="AK285" i="16"/>
  <c r="AJ285" i="16"/>
  <c r="AI285" i="16"/>
  <c r="AH285" i="16"/>
  <c r="AG285" i="16"/>
  <c r="AF285" i="16"/>
  <c r="AD285" i="16"/>
  <c r="AC285" i="16"/>
  <c r="AA285" i="16"/>
  <c r="Z285" i="16"/>
  <c r="AB285" i="16" s="1"/>
  <c r="T285" i="16"/>
  <c r="Y285" i="16" s="1"/>
  <c r="S285" i="16"/>
  <c r="AU284" i="16"/>
  <c r="AO284" i="16"/>
  <c r="AK284" i="16"/>
  <c r="AJ284" i="16"/>
  <c r="AI284" i="16"/>
  <c r="AH284" i="16"/>
  <c r="AG284" i="16"/>
  <c r="AF284" i="16"/>
  <c r="AD284" i="16"/>
  <c r="AC284" i="16"/>
  <c r="AA284" i="16"/>
  <c r="Z284" i="16"/>
  <c r="AB284" i="16" s="1"/>
  <c r="T284" i="16"/>
  <c r="Y284" i="16" s="1"/>
  <c r="S284" i="16"/>
  <c r="AU283" i="16"/>
  <c r="AR283" i="16"/>
  <c r="AK283" i="16"/>
  <c r="AJ283" i="16"/>
  <c r="AI283" i="16"/>
  <c r="AH283" i="16"/>
  <c r="AG283" i="16"/>
  <c r="AF283" i="16"/>
  <c r="AD283" i="16"/>
  <c r="AC283" i="16"/>
  <c r="S283" i="16"/>
  <c r="AU282" i="16"/>
  <c r="AO282" i="16"/>
  <c r="AK282" i="16"/>
  <c r="AJ282" i="16"/>
  <c r="AI282" i="16"/>
  <c r="AH282" i="16"/>
  <c r="AG282" i="16"/>
  <c r="AF282" i="16"/>
  <c r="AD282" i="16"/>
  <c r="AC282" i="16"/>
  <c r="AA282" i="16"/>
  <c r="Z282" i="16"/>
  <c r="AB282" i="16" s="1"/>
  <c r="T282" i="16"/>
  <c r="S282" i="16"/>
  <c r="AU281" i="16"/>
  <c r="AR281" i="16"/>
  <c r="AK281" i="16"/>
  <c r="AJ281" i="16"/>
  <c r="AI281" i="16"/>
  <c r="AH281" i="16"/>
  <c r="AG281" i="16"/>
  <c r="AF281" i="16"/>
  <c r="AD281" i="16"/>
  <c r="AC281" i="16"/>
  <c r="S281" i="16"/>
  <c r="AU280" i="16"/>
  <c r="AR280" i="16"/>
  <c r="AK280" i="16"/>
  <c r="AJ280" i="16"/>
  <c r="AI280" i="16"/>
  <c r="AH280" i="16"/>
  <c r="AG280" i="16"/>
  <c r="AF280" i="16"/>
  <c r="AD280" i="16"/>
  <c r="AC280" i="16"/>
  <c r="S280" i="16"/>
  <c r="AU279" i="16"/>
  <c r="AR279" i="16"/>
  <c r="AK279" i="16"/>
  <c r="AJ279" i="16"/>
  <c r="AI279" i="16"/>
  <c r="AH279" i="16"/>
  <c r="AG279" i="16"/>
  <c r="AF279" i="16"/>
  <c r="AD279" i="16"/>
  <c r="AC279" i="16"/>
  <c r="S279" i="16"/>
  <c r="AU278" i="16"/>
  <c r="AR278" i="16"/>
  <c r="AK278" i="16"/>
  <c r="AJ278" i="16"/>
  <c r="AI278" i="16"/>
  <c r="AH278" i="16"/>
  <c r="AG278" i="16"/>
  <c r="AF278" i="16"/>
  <c r="AD278" i="16"/>
  <c r="AC278" i="16"/>
  <c r="S278" i="16"/>
  <c r="AU277" i="16"/>
  <c r="AR277" i="16"/>
  <c r="AK277" i="16"/>
  <c r="AJ277" i="16"/>
  <c r="AI277" i="16"/>
  <c r="AH277" i="16"/>
  <c r="AG277" i="16"/>
  <c r="AF277" i="16"/>
  <c r="AD277" i="16"/>
  <c r="AC277" i="16"/>
  <c r="S277" i="16"/>
  <c r="AU276" i="16"/>
  <c r="AR276" i="16"/>
  <c r="AK276" i="16"/>
  <c r="AJ276" i="16"/>
  <c r="AI276" i="16"/>
  <c r="AH276" i="16"/>
  <c r="AG276" i="16"/>
  <c r="AF276" i="16"/>
  <c r="AD276" i="16"/>
  <c r="AC276" i="16"/>
  <c r="S276" i="16"/>
  <c r="AU275" i="16"/>
  <c r="AO275" i="16"/>
  <c r="AK275" i="16"/>
  <c r="AJ275" i="16"/>
  <c r="AI275" i="16"/>
  <c r="AH275" i="16"/>
  <c r="AG275" i="16"/>
  <c r="AF275" i="16"/>
  <c r="AD275" i="16"/>
  <c r="AC275" i="16"/>
  <c r="AA275" i="16"/>
  <c r="Z275" i="16"/>
  <c r="AB275" i="16" s="1"/>
  <c r="T275" i="16"/>
  <c r="Y275" i="16" s="1"/>
  <c r="S275" i="16"/>
  <c r="AU274" i="16"/>
  <c r="AO274" i="16"/>
  <c r="AK274" i="16"/>
  <c r="AJ274" i="16"/>
  <c r="AI274" i="16"/>
  <c r="AH274" i="16"/>
  <c r="AG274" i="16"/>
  <c r="AF274" i="16"/>
  <c r="AD274" i="16"/>
  <c r="AC274" i="16"/>
  <c r="AA274" i="16"/>
  <c r="Z274" i="16"/>
  <c r="AB274" i="16" s="1"/>
  <c r="T274" i="16"/>
  <c r="Y274" i="16" s="1"/>
  <c r="S274" i="16"/>
  <c r="AU273" i="16"/>
  <c r="AO273" i="16"/>
  <c r="AK273" i="16"/>
  <c r="AJ273" i="16"/>
  <c r="AI273" i="16"/>
  <c r="AH273" i="16"/>
  <c r="AG273" i="16"/>
  <c r="AF273" i="16"/>
  <c r="AD273" i="16"/>
  <c r="AC273" i="16"/>
  <c r="AA273" i="16"/>
  <c r="Z273" i="16"/>
  <c r="AB273" i="16" s="1"/>
  <c r="T273" i="16"/>
  <c r="S273" i="16"/>
  <c r="AU272" i="16"/>
  <c r="AO272" i="16"/>
  <c r="AK272" i="16"/>
  <c r="AJ272" i="16"/>
  <c r="AI272" i="16"/>
  <c r="AH272" i="16"/>
  <c r="AG272" i="16"/>
  <c r="AF272" i="16"/>
  <c r="AD272" i="16"/>
  <c r="AC272" i="16"/>
  <c r="AA272" i="16"/>
  <c r="Z272" i="16"/>
  <c r="AB272" i="16" s="1"/>
  <c r="T272" i="16"/>
  <c r="Y272" i="16" s="1"/>
  <c r="S272" i="16"/>
  <c r="AU271" i="16"/>
  <c r="AR271" i="16"/>
  <c r="AK271" i="16"/>
  <c r="AJ271" i="16"/>
  <c r="AI271" i="16"/>
  <c r="AH271" i="16"/>
  <c r="AG271" i="16"/>
  <c r="AF271" i="16"/>
  <c r="AD271" i="16"/>
  <c r="AC271" i="16"/>
  <c r="S271" i="16"/>
  <c r="AU270" i="16"/>
  <c r="AO270" i="16"/>
  <c r="AK270" i="16"/>
  <c r="AJ270" i="16"/>
  <c r="AI270" i="16"/>
  <c r="AH270" i="16"/>
  <c r="AG270" i="16"/>
  <c r="AF270" i="16"/>
  <c r="AD270" i="16"/>
  <c r="AC270" i="16"/>
  <c r="AA270" i="16"/>
  <c r="Z270" i="16"/>
  <c r="AB270" i="16" s="1"/>
  <c r="T270" i="16"/>
  <c r="Y270" i="16" s="1"/>
  <c r="S270" i="16"/>
  <c r="AU269" i="16"/>
  <c r="AO269" i="16"/>
  <c r="AK269" i="16"/>
  <c r="AJ269" i="16"/>
  <c r="AI269" i="16"/>
  <c r="AH269" i="16"/>
  <c r="AG269" i="16"/>
  <c r="AF269" i="16"/>
  <c r="AD269" i="16"/>
  <c r="AC269" i="16"/>
  <c r="AA269" i="16"/>
  <c r="Z269" i="16"/>
  <c r="AB269" i="16" s="1"/>
  <c r="T269" i="16"/>
  <c r="Y269" i="16" s="1"/>
  <c r="S269" i="16"/>
  <c r="AU268" i="16"/>
  <c r="AO268" i="16"/>
  <c r="AK268" i="16"/>
  <c r="AJ268" i="16"/>
  <c r="AI268" i="16"/>
  <c r="AH268" i="16"/>
  <c r="AG268" i="16"/>
  <c r="AF268" i="16"/>
  <c r="AD268" i="16"/>
  <c r="AC268" i="16"/>
  <c r="AA268" i="16"/>
  <c r="Z268" i="16"/>
  <c r="AB268" i="16" s="1"/>
  <c r="T268" i="16"/>
  <c r="Y268" i="16" s="1"/>
  <c r="S268" i="16"/>
  <c r="AU267" i="16"/>
  <c r="AO267" i="16"/>
  <c r="AK267" i="16"/>
  <c r="AJ267" i="16"/>
  <c r="AI267" i="16"/>
  <c r="AH267" i="16"/>
  <c r="AG267" i="16"/>
  <c r="AF267" i="16"/>
  <c r="AD267" i="16"/>
  <c r="AC267" i="16"/>
  <c r="AA267" i="16"/>
  <c r="Z267" i="16"/>
  <c r="AB267" i="16" s="1"/>
  <c r="T267" i="16"/>
  <c r="Y267" i="16" s="1"/>
  <c r="S267" i="16"/>
  <c r="AU266" i="16"/>
  <c r="AR266" i="16"/>
  <c r="AK266" i="16"/>
  <c r="AJ266" i="16"/>
  <c r="AI266" i="16"/>
  <c r="AH266" i="16"/>
  <c r="AG266" i="16"/>
  <c r="AF266" i="16"/>
  <c r="AD266" i="16"/>
  <c r="AC266" i="16"/>
  <c r="S266" i="16"/>
  <c r="AU265" i="16"/>
  <c r="AR265" i="16"/>
  <c r="AK265" i="16"/>
  <c r="AJ265" i="16"/>
  <c r="AI265" i="16"/>
  <c r="AH265" i="16"/>
  <c r="AG265" i="16"/>
  <c r="AF265" i="16"/>
  <c r="AD265" i="16"/>
  <c r="AC265" i="16"/>
  <c r="S265" i="16"/>
  <c r="AU264" i="16"/>
  <c r="AR264" i="16"/>
  <c r="AK264" i="16"/>
  <c r="AJ264" i="16"/>
  <c r="AI264" i="16"/>
  <c r="AH264" i="16"/>
  <c r="AG264" i="16"/>
  <c r="AF264" i="16"/>
  <c r="AD264" i="16"/>
  <c r="AC264" i="16"/>
  <c r="S264" i="16"/>
  <c r="AU263" i="16"/>
  <c r="AR263" i="16"/>
  <c r="AK263" i="16"/>
  <c r="AJ263" i="16"/>
  <c r="AI263" i="16"/>
  <c r="AH263" i="16"/>
  <c r="AG263" i="16"/>
  <c r="AF263" i="16"/>
  <c r="AD263" i="16"/>
  <c r="AC263" i="16"/>
  <c r="S263" i="16"/>
  <c r="AU262" i="16"/>
  <c r="AR262" i="16"/>
  <c r="AK262" i="16"/>
  <c r="AJ262" i="16"/>
  <c r="AI262" i="16"/>
  <c r="AH262" i="16"/>
  <c r="AG262" i="16"/>
  <c r="AF262" i="16"/>
  <c r="AD262" i="16"/>
  <c r="AC262" i="16"/>
  <c r="S262" i="16"/>
  <c r="AU261" i="16"/>
  <c r="AO261" i="16"/>
  <c r="AK261" i="16"/>
  <c r="AJ261" i="16"/>
  <c r="AI261" i="16"/>
  <c r="AH261" i="16"/>
  <c r="AG261" i="16"/>
  <c r="AF261" i="16"/>
  <c r="AD261" i="16"/>
  <c r="AC261" i="16"/>
  <c r="AA261" i="16"/>
  <c r="Z261" i="16"/>
  <c r="AB261" i="16" s="1"/>
  <c r="T261" i="16"/>
  <c r="S261" i="16"/>
  <c r="AU260" i="16"/>
  <c r="AR260" i="16"/>
  <c r="AK260" i="16"/>
  <c r="AJ260" i="16"/>
  <c r="AI260" i="16"/>
  <c r="AH260" i="16"/>
  <c r="AG260" i="16"/>
  <c r="AF260" i="16"/>
  <c r="AD260" i="16"/>
  <c r="AC260" i="16"/>
  <c r="S260" i="16"/>
  <c r="AU259" i="16"/>
  <c r="AR259" i="16"/>
  <c r="AK259" i="16"/>
  <c r="AJ259" i="16"/>
  <c r="AI259" i="16"/>
  <c r="AH259" i="16"/>
  <c r="AG259" i="16"/>
  <c r="AF259" i="16"/>
  <c r="AD259" i="16"/>
  <c r="AC259" i="16"/>
  <c r="S259" i="16"/>
  <c r="AU258" i="16"/>
  <c r="AR258" i="16"/>
  <c r="AK258" i="16"/>
  <c r="AJ258" i="16"/>
  <c r="AI258" i="16"/>
  <c r="AH258" i="16"/>
  <c r="AG258" i="16"/>
  <c r="AF258" i="16"/>
  <c r="AD258" i="16"/>
  <c r="AC258" i="16"/>
  <c r="S258" i="16"/>
  <c r="AU257" i="16"/>
  <c r="AR257" i="16"/>
  <c r="AK257" i="16"/>
  <c r="AJ257" i="16"/>
  <c r="AI257" i="16"/>
  <c r="AH257" i="16"/>
  <c r="AG257" i="16"/>
  <c r="AF257" i="16"/>
  <c r="AD257" i="16"/>
  <c r="AC257" i="16"/>
  <c r="S257" i="16"/>
  <c r="AU256" i="16"/>
  <c r="AR256" i="16"/>
  <c r="AK256" i="16"/>
  <c r="AJ256" i="16"/>
  <c r="AI256" i="16"/>
  <c r="AH256" i="16"/>
  <c r="AG256" i="16"/>
  <c r="AF256" i="16"/>
  <c r="AD256" i="16"/>
  <c r="AC256" i="16"/>
  <c r="T256" i="16"/>
  <c r="Y256" i="16" s="1"/>
  <c r="S256" i="16"/>
  <c r="AU255" i="16"/>
  <c r="AO255" i="16"/>
  <c r="AK255" i="16"/>
  <c r="AJ255" i="16"/>
  <c r="AI255" i="16"/>
  <c r="AH255" i="16"/>
  <c r="AG255" i="16"/>
  <c r="AF255" i="16"/>
  <c r="AD255" i="16"/>
  <c r="AC255" i="16"/>
  <c r="AA255" i="16"/>
  <c r="Z255" i="16"/>
  <c r="AB255" i="16" s="1"/>
  <c r="T255" i="16"/>
  <c r="S255" i="16"/>
  <c r="AU254" i="16"/>
  <c r="AR254" i="16"/>
  <c r="AK254" i="16"/>
  <c r="AJ254" i="16"/>
  <c r="AI254" i="16"/>
  <c r="AH254" i="16"/>
  <c r="AG254" i="16"/>
  <c r="AF254" i="16"/>
  <c r="AD254" i="16"/>
  <c r="AC254" i="16"/>
  <c r="S254" i="16"/>
  <c r="AU253" i="16"/>
  <c r="AO253" i="16"/>
  <c r="AK253" i="16"/>
  <c r="AJ253" i="16"/>
  <c r="AI253" i="16"/>
  <c r="AH253" i="16"/>
  <c r="AG253" i="16"/>
  <c r="AF253" i="16"/>
  <c r="AD253" i="16"/>
  <c r="AC253" i="16"/>
  <c r="AA253" i="16"/>
  <c r="Z253" i="16"/>
  <c r="AB253" i="16" s="1"/>
  <c r="T253" i="16"/>
  <c r="Y253" i="16" s="1"/>
  <c r="S253" i="16"/>
  <c r="AU252" i="16"/>
  <c r="AR252" i="16"/>
  <c r="AK252" i="16"/>
  <c r="AJ252" i="16"/>
  <c r="AI252" i="16"/>
  <c r="AH252" i="16"/>
  <c r="AG252" i="16"/>
  <c r="AF252" i="16"/>
  <c r="AD252" i="16"/>
  <c r="AC252" i="16"/>
  <c r="S252" i="16"/>
  <c r="AU251" i="16"/>
  <c r="AR251" i="16"/>
  <c r="AK251" i="16"/>
  <c r="AJ251" i="16"/>
  <c r="AI251" i="16"/>
  <c r="AH251" i="16"/>
  <c r="AG251" i="16"/>
  <c r="AF251" i="16"/>
  <c r="AD251" i="16"/>
  <c r="AC251" i="16"/>
  <c r="T251" i="16"/>
  <c r="Y251" i="16" s="1"/>
  <c r="S251" i="16"/>
  <c r="AU250" i="16"/>
  <c r="AR250" i="16"/>
  <c r="AK250" i="16"/>
  <c r="AJ250" i="16"/>
  <c r="AI250" i="16"/>
  <c r="AH250" i="16"/>
  <c r="AG250" i="16"/>
  <c r="AF250" i="16"/>
  <c r="AD250" i="16"/>
  <c r="AC250" i="16"/>
  <c r="T250" i="16"/>
  <c r="Y250" i="16" s="1"/>
  <c r="S250" i="16"/>
  <c r="AU249" i="16"/>
  <c r="AR249" i="16"/>
  <c r="AK249" i="16"/>
  <c r="AJ249" i="16"/>
  <c r="AI249" i="16"/>
  <c r="AH249" i="16"/>
  <c r="AG249" i="16"/>
  <c r="AF249" i="16"/>
  <c r="AD249" i="16"/>
  <c r="AC249" i="16"/>
  <c r="T249" i="16"/>
  <c r="S249" i="16"/>
  <c r="AU248" i="16"/>
  <c r="AR248" i="16"/>
  <c r="AK248" i="16"/>
  <c r="AJ248" i="16"/>
  <c r="AI248" i="16"/>
  <c r="AH248" i="16"/>
  <c r="AG248" i="16"/>
  <c r="AF248" i="16"/>
  <c r="AD248" i="16"/>
  <c r="AC248" i="16"/>
  <c r="S248" i="16"/>
  <c r="AU247" i="16"/>
  <c r="AO247" i="16"/>
  <c r="AK247" i="16"/>
  <c r="AJ247" i="16"/>
  <c r="AI247" i="16"/>
  <c r="AH247" i="16"/>
  <c r="AG247" i="16"/>
  <c r="AF247" i="16"/>
  <c r="AD247" i="16"/>
  <c r="AC247" i="16"/>
  <c r="AA247" i="16"/>
  <c r="Z247" i="16"/>
  <c r="AB247" i="16" s="1"/>
  <c r="T247" i="16"/>
  <c r="Y247" i="16" s="1"/>
  <c r="S247" i="16"/>
  <c r="AU246" i="16"/>
  <c r="AR246" i="16"/>
  <c r="AK246" i="16"/>
  <c r="AJ246" i="16"/>
  <c r="AI246" i="16"/>
  <c r="AH246" i="16"/>
  <c r="AG246" i="16"/>
  <c r="AF246" i="16"/>
  <c r="AD246" i="16"/>
  <c r="AC246" i="16"/>
  <c r="S246" i="16"/>
  <c r="AU245" i="16"/>
  <c r="AR245" i="16"/>
  <c r="AK245" i="16"/>
  <c r="AJ245" i="16"/>
  <c r="AI245" i="16"/>
  <c r="AH245" i="16"/>
  <c r="AG245" i="16"/>
  <c r="AF245" i="16"/>
  <c r="AD245" i="16"/>
  <c r="AC245" i="16"/>
  <c r="S245" i="16"/>
  <c r="AU244" i="16"/>
  <c r="AO244" i="16"/>
  <c r="AK244" i="16"/>
  <c r="AJ244" i="16"/>
  <c r="AI244" i="16"/>
  <c r="AH244" i="16"/>
  <c r="AG244" i="16"/>
  <c r="AF244" i="16"/>
  <c r="AD244" i="16"/>
  <c r="AC244" i="16"/>
  <c r="AA244" i="16"/>
  <c r="Z244" i="16"/>
  <c r="AB244" i="16" s="1"/>
  <c r="T244" i="16"/>
  <c r="S244" i="16"/>
  <c r="AU243" i="16"/>
  <c r="AO243" i="16"/>
  <c r="AK243" i="16"/>
  <c r="AJ243" i="16"/>
  <c r="AI243" i="16"/>
  <c r="AH243" i="16"/>
  <c r="AG243" i="16"/>
  <c r="AF243" i="16"/>
  <c r="AD243" i="16"/>
  <c r="AC243" i="16"/>
  <c r="AA243" i="16"/>
  <c r="Z243" i="16"/>
  <c r="AB243" i="16" s="1"/>
  <c r="T243" i="16"/>
  <c r="S243" i="16"/>
  <c r="AU242" i="16"/>
  <c r="AR242" i="16"/>
  <c r="AK242" i="16"/>
  <c r="AJ242" i="16"/>
  <c r="AI242" i="16"/>
  <c r="AH242" i="16"/>
  <c r="AG242" i="16"/>
  <c r="AF242" i="16"/>
  <c r="AD242" i="16"/>
  <c r="AC242" i="16"/>
  <c r="T242" i="16"/>
  <c r="Y242" i="16" s="1"/>
  <c r="S242" i="16"/>
  <c r="AU241" i="16"/>
  <c r="AR241" i="16"/>
  <c r="AK241" i="16"/>
  <c r="AJ241" i="16"/>
  <c r="AI241" i="16"/>
  <c r="AH241" i="16"/>
  <c r="AG241" i="16"/>
  <c r="AF241" i="16"/>
  <c r="AD241" i="16"/>
  <c r="AC241" i="16"/>
  <c r="S241" i="16"/>
  <c r="AU240" i="16"/>
  <c r="AR240" i="16"/>
  <c r="AK240" i="16"/>
  <c r="AJ240" i="16"/>
  <c r="AI240" i="16"/>
  <c r="AH240" i="16"/>
  <c r="AG240" i="16"/>
  <c r="AF240" i="16"/>
  <c r="AD240" i="16"/>
  <c r="AC240" i="16"/>
  <c r="S240" i="16"/>
  <c r="AU239" i="16"/>
  <c r="AR239" i="16"/>
  <c r="AK239" i="16"/>
  <c r="AJ239" i="16"/>
  <c r="AI239" i="16"/>
  <c r="AH239" i="16"/>
  <c r="AG239" i="16"/>
  <c r="AF239" i="16"/>
  <c r="AD239" i="16"/>
  <c r="AC239" i="16"/>
  <c r="S239" i="16"/>
  <c r="AU238" i="16"/>
  <c r="AR238" i="16"/>
  <c r="AK238" i="16"/>
  <c r="AJ238" i="16"/>
  <c r="AI238" i="16"/>
  <c r="AH238" i="16"/>
  <c r="AG238" i="16"/>
  <c r="AF238" i="16"/>
  <c r="AD238" i="16"/>
  <c r="AC238" i="16"/>
  <c r="S238" i="16"/>
  <c r="AU237" i="16"/>
  <c r="AR237" i="16"/>
  <c r="AK237" i="16"/>
  <c r="AJ237" i="16"/>
  <c r="AI237" i="16"/>
  <c r="AH237" i="16"/>
  <c r="AG237" i="16"/>
  <c r="AF237" i="16"/>
  <c r="AD237" i="16"/>
  <c r="AC237" i="16"/>
  <c r="T237" i="16"/>
  <c r="S237" i="16"/>
  <c r="AU236" i="16"/>
  <c r="AO236" i="16"/>
  <c r="AK236" i="16"/>
  <c r="AJ236" i="16"/>
  <c r="AI236" i="16"/>
  <c r="AH236" i="16"/>
  <c r="AG236" i="16"/>
  <c r="AF236" i="16"/>
  <c r="AD236" i="16"/>
  <c r="AC236" i="16"/>
  <c r="AA236" i="16"/>
  <c r="Z236" i="16"/>
  <c r="AB236" i="16" s="1"/>
  <c r="T236" i="16"/>
  <c r="S236" i="16"/>
  <c r="AU235" i="16"/>
  <c r="AO235" i="16"/>
  <c r="AK235" i="16"/>
  <c r="AJ235" i="16"/>
  <c r="AI235" i="16"/>
  <c r="AH235" i="16"/>
  <c r="AG235" i="16"/>
  <c r="AF235" i="16"/>
  <c r="AD235" i="16"/>
  <c r="AC235" i="16"/>
  <c r="AA235" i="16"/>
  <c r="Z235" i="16"/>
  <c r="AB235" i="16" s="1"/>
  <c r="T235" i="16"/>
  <c r="Y235" i="16" s="1"/>
  <c r="S235" i="16"/>
  <c r="AU234" i="16"/>
  <c r="AR234" i="16"/>
  <c r="AK234" i="16"/>
  <c r="AJ234" i="16"/>
  <c r="AI234" i="16"/>
  <c r="AH234" i="16"/>
  <c r="AG234" i="16"/>
  <c r="AF234" i="16"/>
  <c r="AD234" i="16"/>
  <c r="AC234" i="16"/>
  <c r="S234" i="16"/>
  <c r="AU233" i="16"/>
  <c r="AR233" i="16"/>
  <c r="AK233" i="16"/>
  <c r="AJ233" i="16"/>
  <c r="AI233" i="16"/>
  <c r="AH233" i="16"/>
  <c r="AG233" i="16"/>
  <c r="AF233" i="16"/>
  <c r="AD233" i="16"/>
  <c r="AC233" i="16"/>
  <c r="S233" i="16"/>
  <c r="AU232" i="16"/>
  <c r="AO232" i="16"/>
  <c r="AK232" i="16"/>
  <c r="AJ232" i="16"/>
  <c r="AI232" i="16"/>
  <c r="AH232" i="16"/>
  <c r="AG232" i="16"/>
  <c r="AF232" i="16"/>
  <c r="AD232" i="16"/>
  <c r="AC232" i="16"/>
  <c r="AA232" i="16"/>
  <c r="Z232" i="16"/>
  <c r="AB232" i="16" s="1"/>
  <c r="T232" i="16"/>
  <c r="Y232" i="16" s="1"/>
  <c r="S232" i="16"/>
  <c r="AU231" i="16"/>
  <c r="AO231" i="16"/>
  <c r="AK231" i="16"/>
  <c r="AJ231" i="16"/>
  <c r="AI231" i="16"/>
  <c r="AH231" i="16"/>
  <c r="AG231" i="16"/>
  <c r="AF231" i="16"/>
  <c r="AD231" i="16"/>
  <c r="AC231" i="16"/>
  <c r="AA231" i="16"/>
  <c r="Z231" i="16"/>
  <c r="AB231" i="16" s="1"/>
  <c r="T231" i="16"/>
  <c r="Y231" i="16" s="1"/>
  <c r="S231" i="16"/>
  <c r="AU230" i="16"/>
  <c r="AO230" i="16"/>
  <c r="AK230" i="16"/>
  <c r="AJ230" i="16"/>
  <c r="AI230" i="16"/>
  <c r="AH230" i="16"/>
  <c r="AG230" i="16"/>
  <c r="AF230" i="16"/>
  <c r="AD230" i="16"/>
  <c r="AC230" i="16"/>
  <c r="AA230" i="16"/>
  <c r="Z230" i="16"/>
  <c r="AB230" i="16" s="1"/>
  <c r="T230" i="16"/>
  <c r="Y230" i="16" s="1"/>
  <c r="S230" i="16"/>
  <c r="AU229" i="16"/>
  <c r="AO229" i="16"/>
  <c r="AK229" i="16"/>
  <c r="AJ229" i="16"/>
  <c r="AI229" i="16"/>
  <c r="AH229" i="16"/>
  <c r="AG229" i="16"/>
  <c r="AF229" i="16"/>
  <c r="AD229" i="16"/>
  <c r="AC229" i="16"/>
  <c r="AA229" i="16"/>
  <c r="Z229" i="16"/>
  <c r="AB229" i="16" s="1"/>
  <c r="T229" i="16"/>
  <c r="Y229" i="16" s="1"/>
  <c r="S229" i="16"/>
  <c r="AU228" i="16"/>
  <c r="AR228" i="16"/>
  <c r="AK228" i="16"/>
  <c r="AJ228" i="16"/>
  <c r="AI228" i="16"/>
  <c r="AH228" i="16"/>
  <c r="AG228" i="16"/>
  <c r="AF228" i="16"/>
  <c r="AD228" i="16"/>
  <c r="AC228" i="16"/>
  <c r="S228" i="16"/>
  <c r="AU227" i="16"/>
  <c r="AO227" i="16"/>
  <c r="AK227" i="16"/>
  <c r="AJ227" i="16"/>
  <c r="AI227" i="16"/>
  <c r="AH227" i="16"/>
  <c r="AG227" i="16"/>
  <c r="AF227" i="16"/>
  <c r="AD227" i="16"/>
  <c r="AC227" i="16"/>
  <c r="AA227" i="16"/>
  <c r="Z227" i="16"/>
  <c r="AB227" i="16" s="1"/>
  <c r="T227" i="16"/>
  <c r="Y227" i="16" s="1"/>
  <c r="S227" i="16"/>
  <c r="AU226" i="16"/>
  <c r="AO226" i="16"/>
  <c r="AK226" i="16"/>
  <c r="AJ226" i="16"/>
  <c r="AI226" i="16"/>
  <c r="AH226" i="16"/>
  <c r="AG226" i="16"/>
  <c r="AF226" i="16"/>
  <c r="AD226" i="16"/>
  <c r="AC226" i="16"/>
  <c r="AA226" i="16"/>
  <c r="Z226" i="16"/>
  <c r="AB226" i="16" s="1"/>
  <c r="T226" i="16"/>
  <c r="S226" i="16"/>
  <c r="AU225" i="16"/>
  <c r="AO225" i="16"/>
  <c r="AK225" i="16"/>
  <c r="AJ225" i="16"/>
  <c r="AI225" i="16"/>
  <c r="AH225" i="16"/>
  <c r="AG225" i="16"/>
  <c r="AF225" i="16"/>
  <c r="AD225" i="16"/>
  <c r="AC225" i="16"/>
  <c r="AA225" i="16"/>
  <c r="Z225" i="16"/>
  <c r="AB225" i="16" s="1"/>
  <c r="T225" i="16"/>
  <c r="Y225" i="16" s="1"/>
  <c r="S225" i="16"/>
  <c r="AU224" i="16"/>
  <c r="AO224" i="16"/>
  <c r="AK224" i="16"/>
  <c r="AJ224" i="16"/>
  <c r="AI224" i="16"/>
  <c r="AH224" i="16"/>
  <c r="AG224" i="16"/>
  <c r="AF224" i="16"/>
  <c r="AD224" i="16"/>
  <c r="AC224" i="16"/>
  <c r="AA224" i="16"/>
  <c r="Z224" i="16"/>
  <c r="AB224" i="16" s="1"/>
  <c r="T224" i="16"/>
  <c r="S224" i="16"/>
  <c r="AU223" i="16"/>
  <c r="AR223" i="16"/>
  <c r="AK223" i="16"/>
  <c r="AJ223" i="16"/>
  <c r="AI223" i="16"/>
  <c r="AH223" i="16"/>
  <c r="AG223" i="16"/>
  <c r="AF223" i="16"/>
  <c r="AD223" i="16"/>
  <c r="AC223" i="16"/>
  <c r="S223" i="16"/>
  <c r="AU222" i="16"/>
  <c r="AR222" i="16"/>
  <c r="AK222" i="16"/>
  <c r="AJ222" i="16"/>
  <c r="AI222" i="16"/>
  <c r="AH222" i="16"/>
  <c r="AG222" i="16"/>
  <c r="AF222" i="16"/>
  <c r="AD222" i="16"/>
  <c r="AC222" i="16"/>
  <c r="S222" i="16"/>
  <c r="AU221" i="16"/>
  <c r="AR221" i="16"/>
  <c r="AK221" i="16"/>
  <c r="AJ221" i="16"/>
  <c r="AI221" i="16"/>
  <c r="AH221" i="16"/>
  <c r="AG221" i="16"/>
  <c r="AF221" i="16"/>
  <c r="AD221" i="16"/>
  <c r="AC221" i="16"/>
  <c r="S221" i="16"/>
  <c r="AU220" i="16"/>
  <c r="AR220" i="16"/>
  <c r="AK220" i="16"/>
  <c r="AJ220" i="16"/>
  <c r="AI220" i="16"/>
  <c r="AH220" i="16"/>
  <c r="AG220" i="16"/>
  <c r="AF220" i="16"/>
  <c r="AD220" i="16"/>
  <c r="AC220" i="16"/>
  <c r="S220" i="16"/>
  <c r="AU219" i="16"/>
  <c r="AR219" i="16"/>
  <c r="AK219" i="16"/>
  <c r="AJ219" i="16"/>
  <c r="AI219" i="16"/>
  <c r="AH219" i="16"/>
  <c r="AG219" i="16"/>
  <c r="AF219" i="16"/>
  <c r="AD219" i="16"/>
  <c r="AC219" i="16"/>
  <c r="S219" i="16"/>
  <c r="AU218" i="16"/>
  <c r="AR218" i="16"/>
  <c r="AK218" i="16"/>
  <c r="AJ218" i="16"/>
  <c r="AI218" i="16"/>
  <c r="AH218" i="16"/>
  <c r="AG218" i="16"/>
  <c r="AF218" i="16"/>
  <c r="AD218" i="16"/>
  <c r="AC218" i="16"/>
  <c r="S218" i="16"/>
  <c r="AU217" i="16"/>
  <c r="AR217" i="16"/>
  <c r="AK217" i="16"/>
  <c r="AJ217" i="16"/>
  <c r="AI217" i="16"/>
  <c r="AH217" i="16"/>
  <c r="AG217" i="16"/>
  <c r="AF217" i="16"/>
  <c r="AD217" i="16"/>
  <c r="AC217" i="16"/>
  <c r="S217" i="16"/>
  <c r="AU216" i="16"/>
  <c r="AR216" i="16"/>
  <c r="AK216" i="16"/>
  <c r="AJ216" i="16"/>
  <c r="AI216" i="16"/>
  <c r="AH216" i="16"/>
  <c r="AG216" i="16"/>
  <c r="AF216" i="16"/>
  <c r="AD216" i="16"/>
  <c r="AC216" i="16"/>
  <c r="S216" i="16"/>
  <c r="AU215" i="16"/>
  <c r="AR215" i="16"/>
  <c r="AK215" i="16"/>
  <c r="AJ215" i="16"/>
  <c r="AI215" i="16"/>
  <c r="AH215" i="16"/>
  <c r="AG215" i="16"/>
  <c r="AF215" i="16"/>
  <c r="AD215" i="16"/>
  <c r="AC215" i="16"/>
  <c r="S215" i="16"/>
  <c r="AU214" i="16"/>
  <c r="AO214" i="16"/>
  <c r="AK214" i="16"/>
  <c r="AJ214" i="16"/>
  <c r="AI214" i="16"/>
  <c r="AH214" i="16"/>
  <c r="AG214" i="16"/>
  <c r="AF214" i="16"/>
  <c r="AD214" i="16"/>
  <c r="AC214" i="16"/>
  <c r="AA214" i="16"/>
  <c r="Z214" i="16"/>
  <c r="AB214" i="16" s="1"/>
  <c r="T214" i="16"/>
  <c r="Y214" i="16" s="1"/>
  <c r="S214" i="16"/>
  <c r="AU213" i="16"/>
  <c r="AR213" i="16"/>
  <c r="AK213" i="16"/>
  <c r="AJ213" i="16"/>
  <c r="AI213" i="16"/>
  <c r="AH213" i="16"/>
  <c r="AG213" i="16"/>
  <c r="AF213" i="16"/>
  <c r="AD213" i="16"/>
  <c r="AC213" i="16"/>
  <c r="T213" i="16"/>
  <c r="Y213" i="16" s="1"/>
  <c r="S213" i="16"/>
  <c r="AU212" i="16"/>
  <c r="AR212" i="16"/>
  <c r="AK212" i="16"/>
  <c r="AJ212" i="16"/>
  <c r="AI212" i="16"/>
  <c r="AH212" i="16"/>
  <c r="AG212" i="16"/>
  <c r="AF212" i="16"/>
  <c r="AD212" i="16"/>
  <c r="AC212" i="16"/>
  <c r="S212" i="16"/>
  <c r="AU211" i="16"/>
  <c r="AR211" i="16"/>
  <c r="AK211" i="16"/>
  <c r="AJ211" i="16"/>
  <c r="AI211" i="16"/>
  <c r="AH211" i="16"/>
  <c r="AG211" i="16"/>
  <c r="AF211" i="16"/>
  <c r="AD211" i="16"/>
  <c r="AC211" i="16"/>
  <c r="S211" i="16"/>
  <c r="AU210" i="16"/>
  <c r="AO210" i="16"/>
  <c r="AK210" i="16"/>
  <c r="AJ210" i="16"/>
  <c r="AI210" i="16"/>
  <c r="AH210" i="16"/>
  <c r="AG210" i="16"/>
  <c r="AF210" i="16"/>
  <c r="AD210" i="16"/>
  <c r="AC210" i="16"/>
  <c r="AA210" i="16"/>
  <c r="Z210" i="16"/>
  <c r="AB210" i="16" s="1"/>
  <c r="T210" i="16"/>
  <c r="S210" i="16"/>
  <c r="AU209" i="16"/>
  <c r="AR209" i="16"/>
  <c r="AK209" i="16"/>
  <c r="AJ209" i="16"/>
  <c r="AI209" i="16"/>
  <c r="AH209" i="16"/>
  <c r="AG209" i="16"/>
  <c r="AF209" i="16"/>
  <c r="AD209" i="16"/>
  <c r="AC209" i="16"/>
  <c r="S209" i="16"/>
  <c r="AU208" i="16"/>
  <c r="AR208" i="16"/>
  <c r="AK208" i="16"/>
  <c r="AJ208" i="16"/>
  <c r="AI208" i="16"/>
  <c r="AH208" i="16"/>
  <c r="AG208" i="16"/>
  <c r="AF208" i="16"/>
  <c r="AD208" i="16"/>
  <c r="AC208" i="16"/>
  <c r="S208" i="16"/>
  <c r="AU207" i="16"/>
  <c r="AO207" i="16"/>
  <c r="AK207" i="16"/>
  <c r="AJ207" i="16"/>
  <c r="AI207" i="16"/>
  <c r="AH207" i="16"/>
  <c r="AG207" i="16"/>
  <c r="AF207" i="16"/>
  <c r="AD207" i="16"/>
  <c r="AC207" i="16"/>
  <c r="AA207" i="16"/>
  <c r="Z207" i="16"/>
  <c r="AB207" i="16" s="1"/>
  <c r="T207" i="16"/>
  <c r="Y207" i="16" s="1"/>
  <c r="S207" i="16"/>
  <c r="AU206" i="16"/>
  <c r="AO206" i="16"/>
  <c r="AK206" i="16"/>
  <c r="AJ206" i="16"/>
  <c r="AI206" i="16"/>
  <c r="AH206" i="16"/>
  <c r="AG206" i="16"/>
  <c r="AF206" i="16"/>
  <c r="AD206" i="16"/>
  <c r="AC206" i="16"/>
  <c r="AA206" i="16"/>
  <c r="Z206" i="16"/>
  <c r="AB206" i="16" s="1"/>
  <c r="T206" i="16"/>
  <c r="Y206" i="16" s="1"/>
  <c r="S206" i="16"/>
  <c r="AU205" i="16"/>
  <c r="AO205" i="16"/>
  <c r="AK205" i="16"/>
  <c r="AJ205" i="16"/>
  <c r="AI205" i="16"/>
  <c r="AH205" i="16"/>
  <c r="AG205" i="16"/>
  <c r="AF205" i="16"/>
  <c r="AD205" i="16"/>
  <c r="AC205" i="16"/>
  <c r="AA205" i="16"/>
  <c r="Z205" i="16"/>
  <c r="AB205" i="16" s="1"/>
  <c r="T205" i="16"/>
  <c r="Y205" i="16" s="1"/>
  <c r="S205" i="16"/>
  <c r="AU204" i="16"/>
  <c r="AO204" i="16"/>
  <c r="AK204" i="16"/>
  <c r="AJ204" i="16"/>
  <c r="AI204" i="16"/>
  <c r="AH204" i="16"/>
  <c r="AG204" i="16"/>
  <c r="AF204" i="16"/>
  <c r="AD204" i="16"/>
  <c r="AC204" i="16"/>
  <c r="AA204" i="16"/>
  <c r="Z204" i="16"/>
  <c r="AB204" i="16" s="1"/>
  <c r="T204" i="16"/>
  <c r="Y204" i="16" s="1"/>
  <c r="S204" i="16"/>
  <c r="AU203" i="16"/>
  <c r="AO203" i="16"/>
  <c r="AK203" i="16"/>
  <c r="AJ203" i="16"/>
  <c r="AI203" i="16"/>
  <c r="AH203" i="16"/>
  <c r="AG203" i="16"/>
  <c r="AF203" i="16"/>
  <c r="AD203" i="16"/>
  <c r="AC203" i="16"/>
  <c r="AA203" i="16"/>
  <c r="Z203" i="16"/>
  <c r="AB203" i="16" s="1"/>
  <c r="T203" i="16"/>
  <c r="Y203" i="16" s="1"/>
  <c r="S203" i="16"/>
  <c r="AU202" i="16"/>
  <c r="AR202" i="16"/>
  <c r="AK202" i="16"/>
  <c r="AJ202" i="16"/>
  <c r="AI202" i="16"/>
  <c r="AH202" i="16"/>
  <c r="AG202" i="16"/>
  <c r="AF202" i="16"/>
  <c r="AD202" i="16"/>
  <c r="AC202" i="16"/>
  <c r="S202" i="16"/>
  <c r="AU201" i="16"/>
  <c r="AR201" i="16"/>
  <c r="AK201" i="16"/>
  <c r="AJ201" i="16"/>
  <c r="AI201" i="16"/>
  <c r="AH201" i="16"/>
  <c r="AG201" i="16"/>
  <c r="AF201" i="16"/>
  <c r="AD201" i="16"/>
  <c r="AC201" i="16"/>
  <c r="T201" i="16"/>
  <c r="Y201" i="16" s="1"/>
  <c r="S201" i="16"/>
  <c r="AU200" i="16"/>
  <c r="AR200" i="16"/>
  <c r="AK200" i="16"/>
  <c r="AJ200" i="16"/>
  <c r="AI200" i="16"/>
  <c r="AH200" i="16"/>
  <c r="AG200" i="16"/>
  <c r="AF200" i="16"/>
  <c r="AD200" i="16"/>
  <c r="AC200" i="16"/>
  <c r="T200" i="16"/>
  <c r="Y200" i="16" s="1"/>
  <c r="S200" i="16"/>
  <c r="AU199" i="16"/>
  <c r="AO199" i="16"/>
  <c r="AK199" i="16"/>
  <c r="AJ199" i="16"/>
  <c r="AI199" i="16"/>
  <c r="AH199" i="16"/>
  <c r="AG199" i="16"/>
  <c r="AF199" i="16"/>
  <c r="AD199" i="16"/>
  <c r="AC199" i="16"/>
  <c r="AA199" i="16"/>
  <c r="Z199" i="16"/>
  <c r="AB199" i="16" s="1"/>
  <c r="T199" i="16"/>
  <c r="Y199" i="16" s="1"/>
  <c r="S199" i="16"/>
  <c r="AU198" i="16"/>
  <c r="AR198" i="16"/>
  <c r="AK198" i="16"/>
  <c r="AJ198" i="16"/>
  <c r="AI198" i="16"/>
  <c r="AH198" i="16"/>
  <c r="AG198" i="16"/>
  <c r="AF198" i="16"/>
  <c r="AD198" i="16"/>
  <c r="AC198" i="16"/>
  <c r="S198" i="16"/>
  <c r="AU197" i="16"/>
  <c r="AO197" i="16"/>
  <c r="AK197" i="16"/>
  <c r="AJ197" i="16"/>
  <c r="AI197" i="16"/>
  <c r="AH197" i="16"/>
  <c r="AG197" i="16"/>
  <c r="AF197" i="16"/>
  <c r="AD197" i="16"/>
  <c r="AC197" i="16"/>
  <c r="AA197" i="16"/>
  <c r="Z197" i="16"/>
  <c r="AB197" i="16" s="1"/>
  <c r="T197" i="16"/>
  <c r="Y197" i="16" s="1"/>
  <c r="S197" i="16"/>
  <c r="AU196" i="16"/>
  <c r="AO196" i="16"/>
  <c r="AK196" i="16"/>
  <c r="AJ196" i="16"/>
  <c r="AI196" i="16"/>
  <c r="AH196" i="16"/>
  <c r="AG196" i="16"/>
  <c r="AF196" i="16"/>
  <c r="AD196" i="16"/>
  <c r="AC196" i="16"/>
  <c r="AA196" i="16"/>
  <c r="Z196" i="16"/>
  <c r="AB196" i="16" s="1"/>
  <c r="T196" i="16"/>
  <c r="Y196" i="16" s="1"/>
  <c r="S196" i="16"/>
  <c r="AU195" i="16"/>
  <c r="AO195" i="16"/>
  <c r="AK195" i="16"/>
  <c r="AJ195" i="16"/>
  <c r="AI195" i="16"/>
  <c r="AH195" i="16"/>
  <c r="AG195" i="16"/>
  <c r="AF195" i="16"/>
  <c r="AD195" i="16"/>
  <c r="AC195" i="16"/>
  <c r="AA195" i="16"/>
  <c r="Z195" i="16"/>
  <c r="AB195" i="16" s="1"/>
  <c r="T195" i="16"/>
  <c r="Y195" i="16" s="1"/>
  <c r="S195" i="16"/>
  <c r="AU194" i="16"/>
  <c r="AR194" i="16"/>
  <c r="AK194" i="16"/>
  <c r="AJ194" i="16"/>
  <c r="AI194" i="16"/>
  <c r="AH194" i="16"/>
  <c r="AG194" i="16"/>
  <c r="AF194" i="16"/>
  <c r="AD194" i="16"/>
  <c r="AC194" i="16"/>
  <c r="S194" i="16"/>
  <c r="AU193" i="16"/>
  <c r="AR193" i="16"/>
  <c r="AK193" i="16"/>
  <c r="AJ193" i="16"/>
  <c r="AI193" i="16"/>
  <c r="AH193" i="16"/>
  <c r="AG193" i="16"/>
  <c r="AF193" i="16"/>
  <c r="AD193" i="16"/>
  <c r="AC193" i="16"/>
  <c r="S193" i="16"/>
  <c r="AU192" i="16"/>
  <c r="AR192" i="16"/>
  <c r="AK192" i="16"/>
  <c r="AJ192" i="16"/>
  <c r="AI192" i="16"/>
  <c r="AH192" i="16"/>
  <c r="AG192" i="16"/>
  <c r="AF192" i="16"/>
  <c r="AD192" i="16"/>
  <c r="AC192" i="16"/>
  <c r="S192" i="16"/>
  <c r="AU191" i="16"/>
  <c r="AR191" i="16"/>
  <c r="AK191" i="16"/>
  <c r="AJ191" i="16"/>
  <c r="AI191" i="16"/>
  <c r="AH191" i="16"/>
  <c r="AG191" i="16"/>
  <c r="AF191" i="16"/>
  <c r="AD191" i="16"/>
  <c r="AC191" i="16"/>
  <c r="S191" i="16"/>
  <c r="AU190" i="16"/>
  <c r="AO190" i="16"/>
  <c r="AK190" i="16"/>
  <c r="AJ190" i="16"/>
  <c r="AI190" i="16"/>
  <c r="AH190" i="16"/>
  <c r="AG190" i="16"/>
  <c r="AF190" i="16"/>
  <c r="AD190" i="16"/>
  <c r="AC190" i="16"/>
  <c r="AA190" i="16"/>
  <c r="Z190" i="16"/>
  <c r="AB190" i="16" s="1"/>
  <c r="T190" i="16"/>
  <c r="Y190" i="16" s="1"/>
  <c r="S190" i="16"/>
  <c r="AU189" i="16"/>
  <c r="AO189" i="16"/>
  <c r="AK189" i="16"/>
  <c r="AJ189" i="16"/>
  <c r="AI189" i="16"/>
  <c r="AH189" i="16"/>
  <c r="AG189" i="16"/>
  <c r="AF189" i="16"/>
  <c r="AD189" i="16"/>
  <c r="AC189" i="16"/>
  <c r="AA189" i="16"/>
  <c r="Z189" i="16"/>
  <c r="AB189" i="16" s="1"/>
  <c r="T189" i="16"/>
  <c r="Y189" i="16" s="1"/>
  <c r="S189" i="16"/>
  <c r="AU188" i="16"/>
  <c r="AR188" i="16"/>
  <c r="AK188" i="16"/>
  <c r="AJ188" i="16"/>
  <c r="AI188" i="16"/>
  <c r="AH188" i="16"/>
  <c r="AG188" i="16"/>
  <c r="AF188" i="16"/>
  <c r="AD188" i="16"/>
  <c r="AC188" i="16"/>
  <c r="S188" i="16"/>
  <c r="AU187" i="16"/>
  <c r="AR187" i="16"/>
  <c r="AK187" i="16"/>
  <c r="AJ187" i="16"/>
  <c r="AI187" i="16"/>
  <c r="AH187" i="16"/>
  <c r="AG187" i="16"/>
  <c r="AF187" i="16"/>
  <c r="AD187" i="16"/>
  <c r="AC187" i="16"/>
  <c r="T187" i="16"/>
  <c r="Y187" i="16" s="1"/>
  <c r="S187" i="16"/>
  <c r="AU186" i="16"/>
  <c r="AR186" i="16"/>
  <c r="AK186" i="16"/>
  <c r="AJ186" i="16"/>
  <c r="AI186" i="16"/>
  <c r="AH186" i="16"/>
  <c r="AG186" i="16"/>
  <c r="AF186" i="16"/>
  <c r="AD186" i="16"/>
  <c r="AC186" i="16"/>
  <c r="S186" i="16"/>
  <c r="AU185" i="16"/>
  <c r="AO185" i="16"/>
  <c r="AK185" i="16"/>
  <c r="AJ185" i="16"/>
  <c r="AI185" i="16"/>
  <c r="AH185" i="16"/>
  <c r="AG185" i="16"/>
  <c r="AF185" i="16"/>
  <c r="AD185" i="16"/>
  <c r="AC185" i="16"/>
  <c r="AA185" i="16"/>
  <c r="Z185" i="16"/>
  <c r="AB185" i="16" s="1"/>
  <c r="T185" i="16"/>
  <c r="Y185" i="16" s="1"/>
  <c r="S185" i="16"/>
  <c r="AU184" i="16"/>
  <c r="AR184" i="16"/>
  <c r="AK184" i="16"/>
  <c r="AJ184" i="16"/>
  <c r="AI184" i="16"/>
  <c r="AH184" i="16"/>
  <c r="AG184" i="16"/>
  <c r="AF184" i="16"/>
  <c r="AD184" i="16"/>
  <c r="AC184" i="16"/>
  <c r="S184" i="16"/>
  <c r="AU183" i="16"/>
  <c r="AR183" i="16"/>
  <c r="AK183" i="16"/>
  <c r="AJ183" i="16"/>
  <c r="AI183" i="16"/>
  <c r="AH183" i="16"/>
  <c r="AG183" i="16"/>
  <c r="AF183" i="16"/>
  <c r="AD183" i="16"/>
  <c r="AC183" i="16"/>
  <c r="S183" i="16"/>
  <c r="AU182" i="16"/>
  <c r="AO182" i="16"/>
  <c r="AK182" i="16"/>
  <c r="AJ182" i="16"/>
  <c r="AI182" i="16"/>
  <c r="AH182" i="16"/>
  <c r="AG182" i="16"/>
  <c r="AF182" i="16"/>
  <c r="AD182" i="16"/>
  <c r="AC182" i="16"/>
  <c r="AA182" i="16"/>
  <c r="Z182" i="16"/>
  <c r="AB182" i="16" s="1"/>
  <c r="T182" i="16"/>
  <c r="Y182" i="16" s="1"/>
  <c r="S182" i="16"/>
  <c r="AU181" i="16"/>
  <c r="AR181" i="16"/>
  <c r="AK181" i="16"/>
  <c r="AJ181" i="16"/>
  <c r="AI181" i="16"/>
  <c r="AH181" i="16"/>
  <c r="AG181" i="16"/>
  <c r="AF181" i="16"/>
  <c r="AD181" i="16"/>
  <c r="AC181" i="16"/>
  <c r="S181" i="16"/>
  <c r="AU180" i="16"/>
  <c r="AR180" i="16"/>
  <c r="AK180" i="16"/>
  <c r="AJ180" i="16"/>
  <c r="AI180" i="16"/>
  <c r="AH180" i="16"/>
  <c r="AG180" i="16"/>
  <c r="AF180" i="16"/>
  <c r="AD180" i="16"/>
  <c r="AC180" i="16"/>
  <c r="S180" i="16"/>
  <c r="AU179" i="16"/>
  <c r="AR179" i="16"/>
  <c r="AK179" i="16"/>
  <c r="AJ179" i="16"/>
  <c r="AI179" i="16"/>
  <c r="AH179" i="16"/>
  <c r="AG179" i="16"/>
  <c r="AF179" i="16"/>
  <c r="AD179" i="16"/>
  <c r="AC179" i="16"/>
  <c r="S179" i="16"/>
  <c r="AU178" i="16"/>
  <c r="AR178" i="16"/>
  <c r="AK178" i="16"/>
  <c r="AJ178" i="16"/>
  <c r="AI178" i="16"/>
  <c r="AH178" i="16"/>
  <c r="AG178" i="16"/>
  <c r="AF178" i="16"/>
  <c r="AD178" i="16"/>
  <c r="AC178" i="16"/>
  <c r="S178" i="16"/>
  <c r="AU177" i="16"/>
  <c r="AR177" i="16"/>
  <c r="AK177" i="16"/>
  <c r="AJ177" i="16"/>
  <c r="AI177" i="16"/>
  <c r="AH177" i="16"/>
  <c r="AG177" i="16"/>
  <c r="AF177" i="16"/>
  <c r="AD177" i="16"/>
  <c r="AC177" i="16"/>
  <c r="S177" i="16"/>
  <c r="AU176" i="16"/>
  <c r="AR176" i="16"/>
  <c r="AK176" i="16"/>
  <c r="AJ176" i="16"/>
  <c r="AI176" i="16"/>
  <c r="AH176" i="16"/>
  <c r="AG176" i="16"/>
  <c r="AF176" i="16"/>
  <c r="AD176" i="16"/>
  <c r="AC176" i="16"/>
  <c r="S176" i="16"/>
  <c r="AU175" i="16"/>
  <c r="AO175" i="16"/>
  <c r="AK175" i="16"/>
  <c r="AJ175" i="16"/>
  <c r="AI175" i="16"/>
  <c r="AH175" i="16"/>
  <c r="AG175" i="16"/>
  <c r="AF175" i="16"/>
  <c r="AD175" i="16"/>
  <c r="AC175" i="16"/>
  <c r="AA175" i="16"/>
  <c r="Z175" i="16"/>
  <c r="AB175" i="16" s="1"/>
  <c r="T175" i="16"/>
  <c r="Y175" i="16" s="1"/>
  <c r="S175" i="16"/>
  <c r="AU174" i="16"/>
  <c r="AR174" i="16"/>
  <c r="AK174" i="16"/>
  <c r="AJ174" i="16"/>
  <c r="AI174" i="16"/>
  <c r="AH174" i="16"/>
  <c r="AG174" i="16"/>
  <c r="AF174" i="16"/>
  <c r="AD174" i="16"/>
  <c r="AC174" i="16"/>
  <c r="S174" i="16"/>
  <c r="AU173" i="16"/>
  <c r="AR173" i="16"/>
  <c r="AK173" i="16"/>
  <c r="AJ173" i="16"/>
  <c r="AI173" i="16"/>
  <c r="AH173" i="16"/>
  <c r="AG173" i="16"/>
  <c r="AF173" i="16"/>
  <c r="AD173" i="16"/>
  <c r="AC173" i="16"/>
  <c r="S173" i="16"/>
  <c r="AU172" i="16"/>
  <c r="AO172" i="16"/>
  <c r="AK172" i="16"/>
  <c r="AJ172" i="16"/>
  <c r="AI172" i="16"/>
  <c r="AH172" i="16"/>
  <c r="AG172" i="16"/>
  <c r="AF172" i="16"/>
  <c r="AD172" i="16"/>
  <c r="AC172" i="16"/>
  <c r="AA172" i="16"/>
  <c r="Z172" i="16"/>
  <c r="AB172" i="16" s="1"/>
  <c r="T172" i="16"/>
  <c r="Y172" i="16" s="1"/>
  <c r="S172" i="16"/>
  <c r="AU171" i="16"/>
  <c r="AR171" i="16"/>
  <c r="AK171" i="16"/>
  <c r="AJ171" i="16"/>
  <c r="AI171" i="16"/>
  <c r="AH171" i="16"/>
  <c r="AG171" i="16"/>
  <c r="AF171" i="16"/>
  <c r="AD171" i="16"/>
  <c r="AC171" i="16"/>
  <c r="S171" i="16"/>
  <c r="AU170" i="16"/>
  <c r="AR170" i="16"/>
  <c r="AK170" i="16"/>
  <c r="AJ170" i="16"/>
  <c r="AI170" i="16"/>
  <c r="AH170" i="16"/>
  <c r="AG170" i="16"/>
  <c r="AF170" i="16"/>
  <c r="AD170" i="16"/>
  <c r="AC170" i="16"/>
  <c r="S170" i="16"/>
  <c r="AU169" i="16"/>
  <c r="AR169" i="16"/>
  <c r="AK169" i="16"/>
  <c r="AJ169" i="16"/>
  <c r="AI169" i="16"/>
  <c r="AH169" i="16"/>
  <c r="AG169" i="16"/>
  <c r="AF169" i="16"/>
  <c r="AD169" i="16"/>
  <c r="AC169" i="16"/>
  <c r="S169" i="16"/>
  <c r="AU168" i="16"/>
  <c r="AR168" i="16"/>
  <c r="AK168" i="16"/>
  <c r="AJ168" i="16"/>
  <c r="AI168" i="16"/>
  <c r="AH168" i="16"/>
  <c r="AG168" i="16"/>
  <c r="AF168" i="16"/>
  <c r="AD168" i="16"/>
  <c r="AC168" i="16"/>
  <c r="S168" i="16"/>
  <c r="AU167" i="16"/>
  <c r="AR167" i="16"/>
  <c r="AK167" i="16"/>
  <c r="AJ167" i="16"/>
  <c r="AI167" i="16"/>
  <c r="AH167" i="16"/>
  <c r="AG167" i="16"/>
  <c r="AF167" i="16"/>
  <c r="AD167" i="16"/>
  <c r="AC167" i="16"/>
  <c r="S167" i="16"/>
  <c r="AU166" i="16"/>
  <c r="AR166" i="16"/>
  <c r="AK166" i="16"/>
  <c r="AJ166" i="16"/>
  <c r="AI166" i="16"/>
  <c r="AH166" i="16"/>
  <c r="AG166" i="16"/>
  <c r="AF166" i="16"/>
  <c r="AD166" i="16"/>
  <c r="AC166" i="16"/>
  <c r="T166" i="16"/>
  <c r="Y166" i="16" s="1"/>
  <c r="S166" i="16"/>
  <c r="AU165" i="16"/>
  <c r="AO165" i="16"/>
  <c r="AK165" i="16"/>
  <c r="AJ165" i="16"/>
  <c r="AI165" i="16"/>
  <c r="AH165" i="16"/>
  <c r="AG165" i="16"/>
  <c r="AF165" i="16"/>
  <c r="AD165" i="16"/>
  <c r="AC165" i="16"/>
  <c r="AA165" i="16"/>
  <c r="Z165" i="16"/>
  <c r="AB165" i="16" s="1"/>
  <c r="T165" i="16"/>
  <c r="Y165" i="16" s="1"/>
  <c r="S165" i="16"/>
  <c r="AU164" i="16"/>
  <c r="AR164" i="16"/>
  <c r="AK164" i="16"/>
  <c r="AJ164" i="16"/>
  <c r="AI164" i="16"/>
  <c r="AH164" i="16"/>
  <c r="AG164" i="16"/>
  <c r="AF164" i="16"/>
  <c r="AD164" i="16"/>
  <c r="AC164" i="16"/>
  <c r="T164" i="16"/>
  <c r="Y164" i="16" s="1"/>
  <c r="S164" i="16"/>
  <c r="AU163" i="16"/>
  <c r="AR163" i="16"/>
  <c r="AK163" i="16"/>
  <c r="AJ163" i="16"/>
  <c r="AI163" i="16"/>
  <c r="AH163" i="16"/>
  <c r="AG163" i="16"/>
  <c r="AF163" i="16"/>
  <c r="AD163" i="16"/>
  <c r="AC163" i="16"/>
  <c r="S163" i="16"/>
  <c r="AU162" i="16"/>
  <c r="AR162" i="16"/>
  <c r="AK162" i="16"/>
  <c r="AJ162" i="16"/>
  <c r="AI162" i="16"/>
  <c r="AH162" i="16"/>
  <c r="AG162" i="16"/>
  <c r="AF162" i="16"/>
  <c r="AD162" i="16"/>
  <c r="AC162" i="16"/>
  <c r="S162" i="16"/>
  <c r="AU161" i="16"/>
  <c r="AR161" i="16"/>
  <c r="AK161" i="16"/>
  <c r="AJ161" i="16"/>
  <c r="AI161" i="16"/>
  <c r="AH161" i="16"/>
  <c r="AG161" i="16"/>
  <c r="AF161" i="16"/>
  <c r="AD161" i="16"/>
  <c r="AC161" i="16"/>
  <c r="S161" i="16"/>
  <c r="AU160" i="16"/>
  <c r="AO160" i="16"/>
  <c r="AK160" i="16"/>
  <c r="AJ160" i="16"/>
  <c r="AI160" i="16"/>
  <c r="AH160" i="16"/>
  <c r="AG160" i="16"/>
  <c r="AF160" i="16"/>
  <c r="AD160" i="16"/>
  <c r="AC160" i="16"/>
  <c r="AA160" i="16"/>
  <c r="Z160" i="16"/>
  <c r="AB160" i="16" s="1"/>
  <c r="T160" i="16"/>
  <c r="Y160" i="16" s="1"/>
  <c r="S160" i="16"/>
  <c r="AU159" i="16"/>
  <c r="AR159" i="16"/>
  <c r="AK159" i="16"/>
  <c r="AJ159" i="16"/>
  <c r="AI159" i="16"/>
  <c r="AH159" i="16"/>
  <c r="AG159" i="16"/>
  <c r="AF159" i="16"/>
  <c r="AD159" i="16"/>
  <c r="AC159" i="16"/>
  <c r="S159" i="16"/>
  <c r="AU158" i="16"/>
  <c r="AO158" i="16"/>
  <c r="AK158" i="16"/>
  <c r="AJ158" i="16"/>
  <c r="AI158" i="16"/>
  <c r="AH158" i="16"/>
  <c r="AG158" i="16"/>
  <c r="AF158" i="16"/>
  <c r="AD158" i="16"/>
  <c r="AC158" i="16"/>
  <c r="AA158" i="16"/>
  <c r="Z158" i="16"/>
  <c r="AB158" i="16" s="1"/>
  <c r="T158" i="16"/>
  <c r="Y158" i="16" s="1"/>
  <c r="S158" i="16"/>
  <c r="AU157" i="16"/>
  <c r="AO157" i="16"/>
  <c r="AK157" i="16"/>
  <c r="AJ157" i="16"/>
  <c r="AI157" i="16"/>
  <c r="AH157" i="16"/>
  <c r="AG157" i="16"/>
  <c r="AF157" i="16"/>
  <c r="AD157" i="16"/>
  <c r="AC157" i="16"/>
  <c r="AA157" i="16"/>
  <c r="Z157" i="16"/>
  <c r="AB157" i="16" s="1"/>
  <c r="T157" i="16"/>
  <c r="S157" i="16"/>
  <c r="AU156" i="16"/>
  <c r="AO156" i="16"/>
  <c r="AK156" i="16"/>
  <c r="AJ156" i="16"/>
  <c r="AI156" i="16"/>
  <c r="AH156" i="16"/>
  <c r="AG156" i="16"/>
  <c r="AF156" i="16"/>
  <c r="AD156" i="16"/>
  <c r="AC156" i="16"/>
  <c r="AA156" i="16"/>
  <c r="Z156" i="16"/>
  <c r="AB156" i="16" s="1"/>
  <c r="T156" i="16"/>
  <c r="Y156" i="16" s="1"/>
  <c r="S156" i="16"/>
  <c r="AU155" i="16"/>
  <c r="AO155" i="16"/>
  <c r="AK155" i="16"/>
  <c r="AJ155" i="16"/>
  <c r="AI155" i="16"/>
  <c r="AH155" i="16"/>
  <c r="AG155" i="16"/>
  <c r="AF155" i="16"/>
  <c r="AD155" i="16"/>
  <c r="AC155" i="16"/>
  <c r="AA155" i="16"/>
  <c r="Z155" i="16"/>
  <c r="AB155" i="16" s="1"/>
  <c r="T155" i="16"/>
  <c r="S155" i="16"/>
  <c r="AU154" i="16"/>
  <c r="AO154" i="16"/>
  <c r="AK154" i="16"/>
  <c r="AJ154" i="16"/>
  <c r="AI154" i="16"/>
  <c r="AH154" i="16"/>
  <c r="AG154" i="16"/>
  <c r="AF154" i="16"/>
  <c r="AD154" i="16"/>
  <c r="AC154" i="16"/>
  <c r="AA154" i="16"/>
  <c r="Z154" i="16"/>
  <c r="AB154" i="16" s="1"/>
  <c r="T154" i="16"/>
  <c r="Y154" i="16" s="1"/>
  <c r="S154" i="16"/>
  <c r="AU153" i="16"/>
  <c r="AO153" i="16"/>
  <c r="AK153" i="16"/>
  <c r="AJ153" i="16"/>
  <c r="AI153" i="16"/>
  <c r="AH153" i="16"/>
  <c r="AG153" i="16"/>
  <c r="AF153" i="16"/>
  <c r="AD153" i="16"/>
  <c r="AC153" i="16"/>
  <c r="AA153" i="16"/>
  <c r="Z153" i="16"/>
  <c r="AB153" i="16" s="1"/>
  <c r="T153" i="16"/>
  <c r="Y153" i="16" s="1"/>
  <c r="S153" i="16"/>
  <c r="AU152" i="16"/>
  <c r="AO152" i="16"/>
  <c r="AK152" i="16"/>
  <c r="AJ152" i="16"/>
  <c r="AI152" i="16"/>
  <c r="AH152" i="16"/>
  <c r="AG152" i="16"/>
  <c r="AF152" i="16"/>
  <c r="AD152" i="16"/>
  <c r="AC152" i="16"/>
  <c r="AA152" i="16"/>
  <c r="Z152" i="16"/>
  <c r="AB152" i="16" s="1"/>
  <c r="T152" i="16"/>
  <c r="Y152" i="16" s="1"/>
  <c r="S152" i="16"/>
  <c r="AU151" i="16"/>
  <c r="AO151" i="16"/>
  <c r="AK151" i="16"/>
  <c r="AJ151" i="16"/>
  <c r="AI151" i="16"/>
  <c r="AH151" i="16"/>
  <c r="AG151" i="16"/>
  <c r="AF151" i="16"/>
  <c r="AD151" i="16"/>
  <c r="AC151" i="16"/>
  <c r="AA151" i="16"/>
  <c r="Z151" i="16"/>
  <c r="AB151" i="16" s="1"/>
  <c r="T151" i="16"/>
  <c r="Y151" i="16" s="1"/>
  <c r="S151" i="16"/>
  <c r="AU150" i="16"/>
  <c r="AO150" i="16"/>
  <c r="AK150" i="16"/>
  <c r="AJ150" i="16"/>
  <c r="AI150" i="16"/>
  <c r="AH150" i="16"/>
  <c r="AG150" i="16"/>
  <c r="AF150" i="16"/>
  <c r="AD150" i="16"/>
  <c r="AC150" i="16"/>
  <c r="AA150" i="16"/>
  <c r="Z150" i="16"/>
  <c r="AB150" i="16" s="1"/>
  <c r="T150" i="16"/>
  <c r="Y150" i="16" s="1"/>
  <c r="S150" i="16"/>
  <c r="AU149" i="16"/>
  <c r="AO149" i="16"/>
  <c r="AK149" i="16"/>
  <c r="AJ149" i="16"/>
  <c r="AI149" i="16"/>
  <c r="AH149" i="16"/>
  <c r="AG149" i="16"/>
  <c r="AF149" i="16"/>
  <c r="AD149" i="16"/>
  <c r="AC149" i="16"/>
  <c r="AA149" i="16"/>
  <c r="Z149" i="16"/>
  <c r="AB149" i="16" s="1"/>
  <c r="T149" i="16"/>
  <c r="S149" i="16"/>
  <c r="AU148" i="16"/>
  <c r="AO148" i="16"/>
  <c r="AK148" i="16"/>
  <c r="AJ148" i="16"/>
  <c r="AI148" i="16"/>
  <c r="AH148" i="16"/>
  <c r="AG148" i="16"/>
  <c r="AF148" i="16"/>
  <c r="AD148" i="16"/>
  <c r="AC148" i="16"/>
  <c r="AA148" i="16"/>
  <c r="Z148" i="16"/>
  <c r="AB148" i="16" s="1"/>
  <c r="T148" i="16"/>
  <c r="Y148" i="16" s="1"/>
  <c r="S148" i="16"/>
  <c r="AU147" i="16"/>
  <c r="AO147" i="16"/>
  <c r="AK147" i="16"/>
  <c r="AJ147" i="16"/>
  <c r="AI147" i="16"/>
  <c r="AH147" i="16"/>
  <c r="AG147" i="16"/>
  <c r="AF147" i="16"/>
  <c r="AD147" i="16"/>
  <c r="AC147" i="16"/>
  <c r="AA147" i="16"/>
  <c r="Z147" i="16"/>
  <c r="AB147" i="16" s="1"/>
  <c r="T147" i="16"/>
  <c r="S147" i="16"/>
  <c r="AU146" i="16"/>
  <c r="AO146" i="16"/>
  <c r="AK146" i="16"/>
  <c r="AJ146" i="16"/>
  <c r="AI146" i="16"/>
  <c r="AH146" i="16"/>
  <c r="AG146" i="16"/>
  <c r="AF146" i="16"/>
  <c r="AD146" i="16"/>
  <c r="AC146" i="16"/>
  <c r="AA146" i="16"/>
  <c r="Z146" i="16"/>
  <c r="AB146" i="16" s="1"/>
  <c r="T146" i="16"/>
  <c r="Y146" i="16" s="1"/>
  <c r="S146" i="16"/>
  <c r="AU145" i="16"/>
  <c r="AR145" i="16"/>
  <c r="AK145" i="16"/>
  <c r="AJ145" i="16"/>
  <c r="AI145" i="16"/>
  <c r="AH145" i="16"/>
  <c r="AG145" i="16"/>
  <c r="AF145" i="16"/>
  <c r="AD145" i="16"/>
  <c r="AC145" i="16"/>
  <c r="T145" i="16"/>
  <c r="Y145" i="16" s="1"/>
  <c r="S145" i="16"/>
  <c r="AU144" i="16"/>
  <c r="AO144" i="16"/>
  <c r="AK144" i="16"/>
  <c r="AJ144" i="16"/>
  <c r="AI144" i="16"/>
  <c r="AH144" i="16"/>
  <c r="AG144" i="16"/>
  <c r="AF144" i="16"/>
  <c r="AD144" i="16"/>
  <c r="AC144" i="16"/>
  <c r="AA144" i="16"/>
  <c r="Z144" i="16"/>
  <c r="AB144" i="16" s="1"/>
  <c r="T144" i="16"/>
  <c r="Y144" i="16" s="1"/>
  <c r="S144" i="16"/>
  <c r="AU143" i="16"/>
  <c r="AO143" i="16"/>
  <c r="AK143" i="16"/>
  <c r="AJ143" i="16"/>
  <c r="AI143" i="16"/>
  <c r="AH143" i="16"/>
  <c r="AG143" i="16"/>
  <c r="AF143" i="16"/>
  <c r="AD143" i="16"/>
  <c r="AC143" i="16"/>
  <c r="AA143" i="16"/>
  <c r="Z143" i="16"/>
  <c r="AB143" i="16" s="1"/>
  <c r="T143" i="16"/>
  <c r="Y143" i="16" s="1"/>
  <c r="S143" i="16"/>
  <c r="AU142" i="16"/>
  <c r="AO142" i="16"/>
  <c r="AK142" i="16"/>
  <c r="AJ142" i="16"/>
  <c r="AI142" i="16"/>
  <c r="AH142" i="16"/>
  <c r="AG142" i="16"/>
  <c r="AF142" i="16"/>
  <c r="AD142" i="16"/>
  <c r="AC142" i="16"/>
  <c r="AA142" i="16"/>
  <c r="Z142" i="16"/>
  <c r="AB142" i="16" s="1"/>
  <c r="T142" i="16"/>
  <c r="Y142" i="16" s="1"/>
  <c r="S142" i="16"/>
  <c r="AU141" i="16"/>
  <c r="AO141" i="16"/>
  <c r="AK141" i="16"/>
  <c r="AJ141" i="16"/>
  <c r="AI141" i="16"/>
  <c r="AH141" i="16"/>
  <c r="AG141" i="16"/>
  <c r="AF141" i="16"/>
  <c r="AD141" i="16"/>
  <c r="AC141" i="16"/>
  <c r="AA141" i="16"/>
  <c r="Z141" i="16"/>
  <c r="AB141" i="16" s="1"/>
  <c r="T141" i="16"/>
  <c r="Y141" i="16" s="1"/>
  <c r="S141" i="16"/>
  <c r="AU140" i="16"/>
  <c r="AO140" i="16"/>
  <c r="AK140" i="16"/>
  <c r="AJ140" i="16"/>
  <c r="AI140" i="16"/>
  <c r="AH140" i="16"/>
  <c r="AG140" i="16"/>
  <c r="AF140" i="16"/>
  <c r="AD140" i="16"/>
  <c r="AC140" i="16"/>
  <c r="AA140" i="16"/>
  <c r="Z140" i="16"/>
  <c r="AB140" i="16" s="1"/>
  <c r="T140" i="16"/>
  <c r="Y140" i="16" s="1"/>
  <c r="S140" i="16"/>
  <c r="AU139" i="16"/>
  <c r="AO139" i="16"/>
  <c r="AK139" i="16"/>
  <c r="AJ139" i="16"/>
  <c r="AI139" i="16"/>
  <c r="AH139" i="16"/>
  <c r="AG139" i="16"/>
  <c r="AF139" i="16"/>
  <c r="AD139" i="16"/>
  <c r="AC139" i="16"/>
  <c r="AA139" i="16"/>
  <c r="Z139" i="16"/>
  <c r="AB139" i="16" s="1"/>
  <c r="T139" i="16"/>
  <c r="Y139" i="16" s="1"/>
  <c r="S139" i="16"/>
  <c r="AU138" i="16"/>
  <c r="AO138" i="16"/>
  <c r="AK138" i="16"/>
  <c r="AJ138" i="16"/>
  <c r="AI138" i="16"/>
  <c r="AH138" i="16"/>
  <c r="AG138" i="16"/>
  <c r="AF138" i="16"/>
  <c r="AD138" i="16"/>
  <c r="AC138" i="16"/>
  <c r="AA138" i="16"/>
  <c r="Z138" i="16"/>
  <c r="AB138" i="16" s="1"/>
  <c r="T138" i="16"/>
  <c r="Y138" i="16" s="1"/>
  <c r="S138" i="16"/>
  <c r="AU137" i="16"/>
  <c r="AO137" i="16"/>
  <c r="AK137" i="16"/>
  <c r="AJ137" i="16"/>
  <c r="AI137" i="16"/>
  <c r="AH137" i="16"/>
  <c r="AG137" i="16"/>
  <c r="AF137" i="16"/>
  <c r="AD137" i="16"/>
  <c r="AC137" i="16"/>
  <c r="AA137" i="16"/>
  <c r="Z137" i="16"/>
  <c r="AB137" i="16" s="1"/>
  <c r="T137" i="16"/>
  <c r="Y137" i="16" s="1"/>
  <c r="S137" i="16"/>
  <c r="AU136" i="16"/>
  <c r="AO136" i="16"/>
  <c r="AK136" i="16"/>
  <c r="AJ136" i="16"/>
  <c r="AI136" i="16"/>
  <c r="AH136" i="16"/>
  <c r="AG136" i="16"/>
  <c r="AF136" i="16"/>
  <c r="AD136" i="16"/>
  <c r="AC136" i="16"/>
  <c r="AA136" i="16"/>
  <c r="Z136" i="16"/>
  <c r="AB136" i="16" s="1"/>
  <c r="T136" i="16"/>
  <c r="Y136" i="16" s="1"/>
  <c r="S136" i="16"/>
  <c r="AU135" i="16"/>
  <c r="AO135" i="16"/>
  <c r="AK135" i="16"/>
  <c r="AJ135" i="16"/>
  <c r="AI135" i="16"/>
  <c r="AH135" i="16"/>
  <c r="AG135" i="16"/>
  <c r="AF135" i="16"/>
  <c r="AD135" i="16"/>
  <c r="AC135" i="16"/>
  <c r="AA135" i="16"/>
  <c r="Z135" i="16"/>
  <c r="AB135" i="16" s="1"/>
  <c r="T135" i="16"/>
  <c r="Y135" i="16" s="1"/>
  <c r="S135" i="16"/>
  <c r="AU134" i="16"/>
  <c r="AO134" i="16"/>
  <c r="AK134" i="16"/>
  <c r="AJ134" i="16"/>
  <c r="AI134" i="16"/>
  <c r="AH134" i="16"/>
  <c r="AG134" i="16"/>
  <c r="AF134" i="16"/>
  <c r="AD134" i="16"/>
  <c r="AC134" i="16"/>
  <c r="AA134" i="16"/>
  <c r="Z134" i="16"/>
  <c r="AB134" i="16" s="1"/>
  <c r="T134" i="16"/>
  <c r="Y134" i="16" s="1"/>
  <c r="S134" i="16"/>
  <c r="AU133" i="16"/>
  <c r="AR133" i="16"/>
  <c r="AK133" i="16"/>
  <c r="AJ133" i="16"/>
  <c r="AI133" i="16"/>
  <c r="AH133" i="16"/>
  <c r="AG133" i="16"/>
  <c r="AF133" i="16"/>
  <c r="AD133" i="16"/>
  <c r="AC133" i="16"/>
  <c r="S133" i="16"/>
  <c r="AU132" i="16"/>
  <c r="AO132" i="16"/>
  <c r="AK132" i="16"/>
  <c r="AJ132" i="16"/>
  <c r="AI132" i="16"/>
  <c r="AH132" i="16"/>
  <c r="AG132" i="16"/>
  <c r="AF132" i="16"/>
  <c r="AD132" i="16"/>
  <c r="AC132" i="16"/>
  <c r="AA132" i="16"/>
  <c r="Z132" i="16"/>
  <c r="AB132" i="16" s="1"/>
  <c r="AU131" i="16"/>
  <c r="AO131" i="16"/>
  <c r="AK131" i="16"/>
  <c r="AJ131" i="16"/>
  <c r="AI131" i="16"/>
  <c r="AH131" i="16"/>
  <c r="AG131" i="16"/>
  <c r="AF131" i="16"/>
  <c r="AD131" i="16"/>
  <c r="AC131" i="16"/>
  <c r="AA131" i="16"/>
  <c r="Z131" i="16"/>
  <c r="AB131" i="16" s="1"/>
  <c r="AU130" i="16"/>
  <c r="AO130" i="16"/>
  <c r="AK130" i="16"/>
  <c r="AJ130" i="16"/>
  <c r="AI130" i="16"/>
  <c r="AH130" i="16"/>
  <c r="AG130" i="16"/>
  <c r="AF130" i="16"/>
  <c r="AD130" i="16"/>
  <c r="AC130" i="16"/>
  <c r="AA130" i="16"/>
  <c r="Z130" i="16"/>
  <c r="AB130" i="16" s="1"/>
  <c r="T130" i="16"/>
  <c r="Y130" i="16" s="1"/>
  <c r="S130" i="16"/>
  <c r="AU129" i="16"/>
  <c r="AR129" i="16"/>
  <c r="AK129" i="16"/>
  <c r="AJ129" i="16"/>
  <c r="AI129" i="16"/>
  <c r="AH129" i="16"/>
  <c r="AG129" i="16"/>
  <c r="AF129" i="16"/>
  <c r="AD129" i="16"/>
  <c r="AC129" i="16"/>
  <c r="S129" i="16"/>
  <c r="AU128" i="16"/>
  <c r="AR128" i="16"/>
  <c r="AK128" i="16"/>
  <c r="AJ128" i="16"/>
  <c r="AI128" i="16"/>
  <c r="AH128" i="16"/>
  <c r="AG128" i="16"/>
  <c r="AF128" i="16"/>
  <c r="AD128" i="16"/>
  <c r="AC128" i="16"/>
  <c r="S128" i="16"/>
  <c r="AU127" i="16"/>
  <c r="AR127" i="16"/>
  <c r="AK127" i="16"/>
  <c r="AJ127" i="16"/>
  <c r="AI127" i="16"/>
  <c r="AH127" i="16"/>
  <c r="AG127" i="16"/>
  <c r="AF127" i="16"/>
  <c r="AD127" i="16"/>
  <c r="AC127" i="16"/>
  <c r="S127" i="16"/>
  <c r="AU126" i="16"/>
  <c r="AR126" i="16"/>
  <c r="AK126" i="16"/>
  <c r="AJ126" i="16"/>
  <c r="AI126" i="16"/>
  <c r="AH126" i="16"/>
  <c r="AG126" i="16"/>
  <c r="AF126" i="16"/>
  <c r="AD126" i="16"/>
  <c r="AC126" i="16"/>
  <c r="S126" i="16"/>
  <c r="AU125" i="16"/>
  <c r="AR125" i="16"/>
  <c r="AK125" i="16"/>
  <c r="AJ125" i="16"/>
  <c r="AI125" i="16"/>
  <c r="AH125" i="16"/>
  <c r="AG125" i="16"/>
  <c r="AF125" i="16"/>
  <c r="AD125" i="16"/>
  <c r="AC125" i="16"/>
  <c r="S125" i="16"/>
  <c r="AU124" i="16"/>
  <c r="AR124" i="16"/>
  <c r="AK124" i="16"/>
  <c r="AJ124" i="16"/>
  <c r="AI124" i="16"/>
  <c r="AH124" i="16"/>
  <c r="AG124" i="16"/>
  <c r="AF124" i="16"/>
  <c r="AD124" i="16"/>
  <c r="AC124" i="16"/>
  <c r="S124" i="16"/>
  <c r="AU123" i="16"/>
  <c r="AR123" i="16"/>
  <c r="AK123" i="16"/>
  <c r="AJ123" i="16"/>
  <c r="AI123" i="16"/>
  <c r="AH123" i="16"/>
  <c r="AG123" i="16"/>
  <c r="AF123" i="16"/>
  <c r="AD123" i="16"/>
  <c r="AC123" i="16"/>
  <c r="S123" i="16"/>
  <c r="AU122" i="16"/>
  <c r="AR122" i="16"/>
  <c r="AK122" i="16"/>
  <c r="AJ122" i="16"/>
  <c r="AI122" i="16"/>
  <c r="AH122" i="16"/>
  <c r="AG122" i="16"/>
  <c r="AF122" i="16"/>
  <c r="AD122" i="16"/>
  <c r="AC122" i="16"/>
  <c r="S122" i="16"/>
  <c r="AU121" i="16"/>
  <c r="AR121" i="16"/>
  <c r="AK121" i="16"/>
  <c r="AJ121" i="16"/>
  <c r="AI121" i="16"/>
  <c r="AH121" i="16"/>
  <c r="AG121" i="16"/>
  <c r="AF121" i="16"/>
  <c r="AD121" i="16"/>
  <c r="AC121" i="16"/>
  <c r="S121" i="16"/>
  <c r="AU120" i="16"/>
  <c r="AR120" i="16"/>
  <c r="AK120" i="16"/>
  <c r="AJ120" i="16"/>
  <c r="AI120" i="16"/>
  <c r="AH120" i="16"/>
  <c r="AG120" i="16"/>
  <c r="AF120" i="16"/>
  <c r="AD120" i="16"/>
  <c r="AC120" i="16"/>
  <c r="S120" i="16"/>
  <c r="AU119" i="16"/>
  <c r="AR119" i="16"/>
  <c r="AK119" i="16"/>
  <c r="AJ119" i="16"/>
  <c r="AI119" i="16"/>
  <c r="AH119" i="16"/>
  <c r="AG119" i="16"/>
  <c r="AF119" i="16"/>
  <c r="AD119" i="16"/>
  <c r="AC119" i="16"/>
  <c r="S119" i="16"/>
  <c r="AU118" i="16"/>
  <c r="AR118" i="16"/>
  <c r="AK118" i="16"/>
  <c r="AJ118" i="16"/>
  <c r="AI118" i="16"/>
  <c r="AH118" i="16"/>
  <c r="AG118" i="16"/>
  <c r="AF118" i="16"/>
  <c r="AD118" i="16"/>
  <c r="AC118" i="16"/>
  <c r="S118" i="16"/>
  <c r="AU117" i="16"/>
  <c r="AR117" i="16"/>
  <c r="AK117" i="16"/>
  <c r="AJ117" i="16"/>
  <c r="AI117" i="16"/>
  <c r="AH117" i="16"/>
  <c r="AG117" i="16"/>
  <c r="AF117" i="16"/>
  <c r="AD117" i="16"/>
  <c r="AC117" i="16"/>
  <c r="S117" i="16"/>
  <c r="AU116" i="16"/>
  <c r="AO116" i="16"/>
  <c r="AK116" i="16"/>
  <c r="AJ116" i="16"/>
  <c r="AI116" i="16"/>
  <c r="AH116" i="16"/>
  <c r="AG116" i="16"/>
  <c r="AF116" i="16"/>
  <c r="AD116" i="16"/>
  <c r="AC116" i="16"/>
  <c r="AA116" i="16"/>
  <c r="Z116" i="16"/>
  <c r="AB116" i="16" s="1"/>
  <c r="T116" i="16"/>
  <c r="Y116" i="16" s="1"/>
  <c r="S116" i="16"/>
  <c r="AU115" i="16"/>
  <c r="AO115" i="16"/>
  <c r="AK115" i="16"/>
  <c r="AJ115" i="16"/>
  <c r="AI115" i="16"/>
  <c r="AH115" i="16"/>
  <c r="AG115" i="16"/>
  <c r="AF115" i="16"/>
  <c r="AD115" i="16"/>
  <c r="AC115" i="16"/>
  <c r="AA115" i="16"/>
  <c r="Z115" i="16"/>
  <c r="AB115" i="16" s="1"/>
  <c r="T115" i="16"/>
  <c r="Y115" i="16" s="1"/>
  <c r="S115" i="16"/>
  <c r="AU114" i="16"/>
  <c r="AO114" i="16"/>
  <c r="AK114" i="16"/>
  <c r="AJ114" i="16"/>
  <c r="AI114" i="16"/>
  <c r="AH114" i="16"/>
  <c r="AG114" i="16"/>
  <c r="AF114" i="16"/>
  <c r="AD114" i="16"/>
  <c r="AC114" i="16"/>
  <c r="AA114" i="16"/>
  <c r="Z114" i="16"/>
  <c r="AB114" i="16" s="1"/>
  <c r="T114" i="16"/>
  <c r="Y114" i="16" s="1"/>
  <c r="S114" i="16"/>
  <c r="AU113" i="16"/>
  <c r="AO113" i="16"/>
  <c r="AK113" i="16"/>
  <c r="AJ113" i="16"/>
  <c r="AI113" i="16"/>
  <c r="AH113" i="16"/>
  <c r="AG113" i="16"/>
  <c r="AF113" i="16"/>
  <c r="AD113" i="16"/>
  <c r="AC113" i="16"/>
  <c r="AA113" i="16"/>
  <c r="Z113" i="16"/>
  <c r="AB113" i="16" s="1"/>
  <c r="T113" i="16"/>
  <c r="Y113" i="16" s="1"/>
  <c r="S113" i="16"/>
  <c r="AU112" i="16"/>
  <c r="AO112" i="16"/>
  <c r="AK112" i="16"/>
  <c r="AJ112" i="16"/>
  <c r="AI112" i="16"/>
  <c r="AH112" i="16"/>
  <c r="AG112" i="16"/>
  <c r="AF112" i="16"/>
  <c r="AD112" i="16"/>
  <c r="AC112" i="16"/>
  <c r="AA112" i="16"/>
  <c r="Z112" i="16"/>
  <c r="AB112" i="16" s="1"/>
  <c r="T112" i="16"/>
  <c r="Y112" i="16" s="1"/>
  <c r="S112" i="16"/>
  <c r="AU111" i="16"/>
  <c r="AO111" i="16"/>
  <c r="AK111" i="16"/>
  <c r="AJ111" i="16"/>
  <c r="AI111" i="16"/>
  <c r="AH111" i="16"/>
  <c r="AG111" i="16"/>
  <c r="AF111" i="16"/>
  <c r="AD111" i="16"/>
  <c r="AC111" i="16"/>
  <c r="AA111" i="16"/>
  <c r="Z111" i="16"/>
  <c r="AB111" i="16" s="1"/>
  <c r="T111" i="16"/>
  <c r="Y111" i="16" s="1"/>
  <c r="S111" i="16"/>
  <c r="AU110" i="16"/>
  <c r="AO110" i="16"/>
  <c r="AK110" i="16"/>
  <c r="AJ110" i="16"/>
  <c r="AI110" i="16"/>
  <c r="AH110" i="16"/>
  <c r="AG110" i="16"/>
  <c r="AF110" i="16"/>
  <c r="AD110" i="16"/>
  <c r="AC110" i="16"/>
  <c r="AA110" i="16"/>
  <c r="Z110" i="16"/>
  <c r="AB110" i="16" s="1"/>
  <c r="T110" i="16"/>
  <c r="Y110" i="16" s="1"/>
  <c r="S110" i="16"/>
  <c r="AU109" i="16"/>
  <c r="AO109" i="16"/>
  <c r="AK109" i="16"/>
  <c r="AJ109" i="16"/>
  <c r="AI109" i="16"/>
  <c r="AH109" i="16"/>
  <c r="AG109" i="16"/>
  <c r="AF109" i="16"/>
  <c r="AD109" i="16"/>
  <c r="AC109" i="16"/>
  <c r="AA109" i="16"/>
  <c r="Z109" i="16"/>
  <c r="AB109" i="16" s="1"/>
  <c r="T109" i="16"/>
  <c r="Y109" i="16" s="1"/>
  <c r="S109" i="16"/>
  <c r="AU108" i="16"/>
  <c r="AO108" i="16"/>
  <c r="AK108" i="16"/>
  <c r="AJ108" i="16"/>
  <c r="AI108" i="16"/>
  <c r="AH108" i="16"/>
  <c r="AG108" i="16"/>
  <c r="AF108" i="16"/>
  <c r="AD108" i="16"/>
  <c r="AC108" i="16"/>
  <c r="AA108" i="16"/>
  <c r="Z108" i="16"/>
  <c r="AB108" i="16" s="1"/>
  <c r="T108" i="16"/>
  <c r="Y108" i="16" s="1"/>
  <c r="S108" i="16"/>
  <c r="AU107" i="16"/>
  <c r="AO107" i="16"/>
  <c r="AK107" i="16"/>
  <c r="AJ107" i="16"/>
  <c r="AI107" i="16"/>
  <c r="AH107" i="16"/>
  <c r="AG107" i="16"/>
  <c r="AF107" i="16"/>
  <c r="AD107" i="16"/>
  <c r="AC107" i="16"/>
  <c r="AA107" i="16"/>
  <c r="Z107" i="16"/>
  <c r="AB107" i="16" s="1"/>
  <c r="T107" i="16"/>
  <c r="Y107" i="16" s="1"/>
  <c r="S107" i="16"/>
  <c r="AU106" i="16"/>
  <c r="AR106" i="16"/>
  <c r="AK106" i="16"/>
  <c r="AJ106" i="16"/>
  <c r="AI106" i="16"/>
  <c r="AH106" i="16"/>
  <c r="AG106" i="16"/>
  <c r="AF106" i="16"/>
  <c r="AD106" i="16"/>
  <c r="AC106" i="16"/>
  <c r="S106" i="16"/>
  <c r="AU105" i="16"/>
  <c r="AR105" i="16"/>
  <c r="AK105" i="16"/>
  <c r="AJ105" i="16"/>
  <c r="AI105" i="16"/>
  <c r="AH105" i="16"/>
  <c r="AG105" i="16"/>
  <c r="AF105" i="16"/>
  <c r="AD105" i="16"/>
  <c r="AC105" i="16"/>
  <c r="S105" i="16"/>
  <c r="AU104" i="16"/>
  <c r="AR104" i="16"/>
  <c r="AK104" i="16"/>
  <c r="AJ104" i="16"/>
  <c r="AI104" i="16"/>
  <c r="AH104" i="16"/>
  <c r="AG104" i="16"/>
  <c r="AF104" i="16"/>
  <c r="AD104" i="16"/>
  <c r="AC104" i="16"/>
  <c r="S104" i="16"/>
  <c r="AU103" i="16"/>
  <c r="AO103" i="16"/>
  <c r="AK103" i="16"/>
  <c r="AJ103" i="16"/>
  <c r="AI103" i="16"/>
  <c r="AH103" i="16"/>
  <c r="AG103" i="16"/>
  <c r="AF103" i="16"/>
  <c r="AD103" i="16"/>
  <c r="AC103" i="16"/>
  <c r="AA103" i="16"/>
  <c r="Z103" i="16"/>
  <c r="AB103" i="16" s="1"/>
  <c r="T103" i="16"/>
  <c r="Y103" i="16" s="1"/>
  <c r="S103" i="16"/>
  <c r="AU102" i="16"/>
  <c r="AO102" i="16"/>
  <c r="AK102" i="16"/>
  <c r="AJ102" i="16"/>
  <c r="AI102" i="16"/>
  <c r="AH102" i="16"/>
  <c r="AG102" i="16"/>
  <c r="AF102" i="16"/>
  <c r="AD102" i="16"/>
  <c r="AC102" i="16"/>
  <c r="AA102" i="16"/>
  <c r="Z102" i="16"/>
  <c r="AB102" i="16" s="1"/>
  <c r="T102" i="16"/>
  <c r="Y102" i="16" s="1"/>
  <c r="S102" i="16"/>
  <c r="AU101" i="16"/>
  <c r="AR101" i="16"/>
  <c r="AK101" i="16"/>
  <c r="AJ101" i="16"/>
  <c r="AI101" i="16"/>
  <c r="AH101" i="16"/>
  <c r="AG101" i="16"/>
  <c r="AF101" i="16"/>
  <c r="AD101" i="16"/>
  <c r="AC101" i="16"/>
  <c r="T101" i="16"/>
  <c r="Y101" i="16" s="1"/>
  <c r="S101" i="16"/>
  <c r="AU100" i="16"/>
  <c r="AR100" i="16"/>
  <c r="AK100" i="16"/>
  <c r="AJ100" i="16"/>
  <c r="AI100" i="16"/>
  <c r="AH100" i="16"/>
  <c r="AG100" i="16"/>
  <c r="AF100" i="16"/>
  <c r="AD100" i="16"/>
  <c r="AC100" i="16"/>
  <c r="S100" i="16"/>
  <c r="AU99" i="16"/>
  <c r="AO99" i="16"/>
  <c r="AK99" i="16"/>
  <c r="AJ99" i="16"/>
  <c r="AI99" i="16"/>
  <c r="AH99" i="16"/>
  <c r="AG99" i="16"/>
  <c r="AF99" i="16"/>
  <c r="AD99" i="16"/>
  <c r="AC99" i="16"/>
  <c r="AA99" i="16"/>
  <c r="Z99" i="16"/>
  <c r="AB99" i="16" s="1"/>
  <c r="T99" i="16"/>
  <c r="Y99" i="16" s="1"/>
  <c r="S99" i="16"/>
  <c r="AU98" i="16"/>
  <c r="AR98" i="16"/>
  <c r="AK98" i="16"/>
  <c r="AJ98" i="16"/>
  <c r="AI98" i="16"/>
  <c r="AH98" i="16"/>
  <c r="AG98" i="16"/>
  <c r="AF98" i="16"/>
  <c r="AD98" i="16"/>
  <c r="AC98" i="16"/>
  <c r="S98" i="16"/>
  <c r="AU97" i="16"/>
  <c r="AR97" i="16"/>
  <c r="AK97" i="16"/>
  <c r="AJ97" i="16"/>
  <c r="AI97" i="16"/>
  <c r="AH97" i="16"/>
  <c r="AG97" i="16"/>
  <c r="AF97" i="16"/>
  <c r="AD97" i="16"/>
  <c r="AC97" i="16"/>
  <c r="S97" i="16"/>
  <c r="AU96" i="16"/>
  <c r="AO96" i="16"/>
  <c r="AK96" i="16"/>
  <c r="AJ96" i="16"/>
  <c r="AI96" i="16"/>
  <c r="AH96" i="16"/>
  <c r="AG96" i="16"/>
  <c r="AF96" i="16"/>
  <c r="AD96" i="16"/>
  <c r="AC96" i="16"/>
  <c r="AA96" i="16"/>
  <c r="Z96" i="16"/>
  <c r="AB96" i="16" s="1"/>
  <c r="T96" i="16"/>
  <c r="Y96" i="16" s="1"/>
  <c r="S96" i="16"/>
  <c r="AU95" i="16"/>
  <c r="AO95" i="16"/>
  <c r="AK95" i="16"/>
  <c r="AJ95" i="16"/>
  <c r="AI95" i="16"/>
  <c r="AH95" i="16"/>
  <c r="AG95" i="16"/>
  <c r="AF95" i="16"/>
  <c r="AD95" i="16"/>
  <c r="AC95" i="16"/>
  <c r="AA95" i="16"/>
  <c r="Z95" i="16"/>
  <c r="AB95" i="16" s="1"/>
  <c r="T95" i="16"/>
  <c r="Y95" i="16" s="1"/>
  <c r="S95" i="16"/>
  <c r="AU94" i="16"/>
  <c r="AO94" i="16"/>
  <c r="AK94" i="16"/>
  <c r="AJ94" i="16"/>
  <c r="AI94" i="16"/>
  <c r="AH94" i="16"/>
  <c r="AG94" i="16"/>
  <c r="AF94" i="16"/>
  <c r="AD94" i="16"/>
  <c r="AC94" i="16"/>
  <c r="AA94" i="16"/>
  <c r="Z94" i="16"/>
  <c r="AB94" i="16" s="1"/>
  <c r="T94" i="16"/>
  <c r="Y94" i="16" s="1"/>
  <c r="S94" i="16"/>
  <c r="AU93" i="16"/>
  <c r="AO93" i="16"/>
  <c r="AK93" i="16"/>
  <c r="AJ93" i="16"/>
  <c r="AI93" i="16"/>
  <c r="AH93" i="16"/>
  <c r="AG93" i="16"/>
  <c r="AF93" i="16"/>
  <c r="AD93" i="16"/>
  <c r="AC93" i="16"/>
  <c r="AA93" i="16"/>
  <c r="Z93" i="16"/>
  <c r="AB93" i="16" s="1"/>
  <c r="T93" i="16"/>
  <c r="Y93" i="16" s="1"/>
  <c r="S93" i="16"/>
  <c r="AU92" i="16"/>
  <c r="AO92" i="16"/>
  <c r="AK92" i="16"/>
  <c r="AJ92" i="16"/>
  <c r="AI92" i="16"/>
  <c r="AH92" i="16"/>
  <c r="AG92" i="16"/>
  <c r="AF92" i="16"/>
  <c r="AD92" i="16"/>
  <c r="AC92" i="16"/>
  <c r="AA92" i="16"/>
  <c r="Z92" i="16"/>
  <c r="AB92" i="16" s="1"/>
  <c r="T92" i="16"/>
  <c r="Y92" i="16" s="1"/>
  <c r="S92" i="16"/>
  <c r="AU91" i="16"/>
  <c r="AO91" i="16"/>
  <c r="AK91" i="16"/>
  <c r="AJ91" i="16"/>
  <c r="AI91" i="16"/>
  <c r="AH91" i="16"/>
  <c r="AG91" i="16"/>
  <c r="AF91" i="16"/>
  <c r="AD91" i="16"/>
  <c r="AC91" i="16"/>
  <c r="AA91" i="16"/>
  <c r="Z91" i="16"/>
  <c r="AB91" i="16" s="1"/>
  <c r="T91" i="16"/>
  <c r="Y91" i="16" s="1"/>
  <c r="S91" i="16"/>
  <c r="AU90" i="16"/>
  <c r="AO90" i="16"/>
  <c r="AK90" i="16"/>
  <c r="AJ90" i="16"/>
  <c r="AI90" i="16"/>
  <c r="AH90" i="16"/>
  <c r="AG90" i="16"/>
  <c r="AF90" i="16"/>
  <c r="AD90" i="16"/>
  <c r="AC90" i="16"/>
  <c r="AA90" i="16"/>
  <c r="Z90" i="16"/>
  <c r="AB90" i="16" s="1"/>
  <c r="T90" i="16"/>
  <c r="Y90" i="16" s="1"/>
  <c r="S90" i="16"/>
  <c r="AU89" i="16"/>
  <c r="AO89" i="16"/>
  <c r="AK89" i="16"/>
  <c r="AJ89" i="16"/>
  <c r="AI89" i="16"/>
  <c r="AH89" i="16"/>
  <c r="AG89" i="16"/>
  <c r="AF89" i="16"/>
  <c r="AD89" i="16"/>
  <c r="AC89" i="16"/>
  <c r="AA89" i="16"/>
  <c r="Z89" i="16"/>
  <c r="AB89" i="16" s="1"/>
  <c r="T89" i="16"/>
  <c r="Y89" i="16" s="1"/>
  <c r="S89" i="16"/>
  <c r="AU88" i="16"/>
  <c r="AO88" i="16"/>
  <c r="AK88" i="16"/>
  <c r="AJ88" i="16"/>
  <c r="AI88" i="16"/>
  <c r="AH88" i="16"/>
  <c r="AG88" i="16"/>
  <c r="AF88" i="16"/>
  <c r="AD88" i="16"/>
  <c r="AC88" i="16"/>
  <c r="AA88" i="16"/>
  <c r="Z88" i="16"/>
  <c r="AB88" i="16" s="1"/>
  <c r="T88" i="16"/>
  <c r="Y88" i="16" s="1"/>
  <c r="S88" i="16"/>
  <c r="AU87" i="16"/>
  <c r="AO87" i="16"/>
  <c r="AK87" i="16"/>
  <c r="AJ87" i="16"/>
  <c r="AI87" i="16"/>
  <c r="AH87" i="16"/>
  <c r="AG87" i="16"/>
  <c r="AF87" i="16"/>
  <c r="AD87" i="16"/>
  <c r="AC87" i="16"/>
  <c r="AA87" i="16"/>
  <c r="Z87" i="16"/>
  <c r="AB87" i="16" s="1"/>
  <c r="T87" i="16"/>
  <c r="Y87" i="16" s="1"/>
  <c r="S87" i="16"/>
  <c r="AU86" i="16"/>
  <c r="AO86" i="16"/>
  <c r="AK86" i="16"/>
  <c r="AJ86" i="16"/>
  <c r="AI86" i="16"/>
  <c r="AH86" i="16"/>
  <c r="AG86" i="16"/>
  <c r="AF86" i="16"/>
  <c r="AD86" i="16"/>
  <c r="AC86" i="16"/>
  <c r="AA86" i="16"/>
  <c r="Z86" i="16"/>
  <c r="AB86" i="16" s="1"/>
  <c r="T86" i="16"/>
  <c r="Y86" i="16" s="1"/>
  <c r="S86" i="16"/>
  <c r="AU85" i="16"/>
  <c r="AO85" i="16"/>
  <c r="AK85" i="16"/>
  <c r="AJ85" i="16"/>
  <c r="AI85" i="16"/>
  <c r="AH85" i="16"/>
  <c r="AG85" i="16"/>
  <c r="AF85" i="16"/>
  <c r="AD85" i="16"/>
  <c r="AC85" i="16"/>
  <c r="AA85" i="16"/>
  <c r="Z85" i="16"/>
  <c r="AB85" i="16" s="1"/>
  <c r="T85" i="16"/>
  <c r="Y85" i="16" s="1"/>
  <c r="S85" i="16"/>
  <c r="AU84" i="16"/>
  <c r="AO84" i="16"/>
  <c r="AK84" i="16"/>
  <c r="AJ84" i="16"/>
  <c r="AI84" i="16"/>
  <c r="AH84" i="16"/>
  <c r="AG84" i="16"/>
  <c r="AF84" i="16"/>
  <c r="AD84" i="16"/>
  <c r="AC84" i="16"/>
  <c r="AA84" i="16"/>
  <c r="Z84" i="16"/>
  <c r="AB84" i="16" s="1"/>
  <c r="T84" i="16"/>
  <c r="Y84" i="16" s="1"/>
  <c r="S84" i="16"/>
  <c r="AU83" i="16"/>
  <c r="AO83" i="16"/>
  <c r="AK83" i="16"/>
  <c r="AJ83" i="16"/>
  <c r="AI83" i="16"/>
  <c r="AH83" i="16"/>
  <c r="AG83" i="16"/>
  <c r="AF83" i="16"/>
  <c r="AD83" i="16"/>
  <c r="AC83" i="16"/>
  <c r="AA83" i="16"/>
  <c r="Z83" i="16"/>
  <c r="AB83" i="16" s="1"/>
  <c r="T83" i="16"/>
  <c r="Y83" i="16" s="1"/>
  <c r="S83" i="16"/>
  <c r="AU82" i="16"/>
  <c r="AR82" i="16"/>
  <c r="AK82" i="16"/>
  <c r="AJ82" i="16"/>
  <c r="AI82" i="16"/>
  <c r="AH82" i="16"/>
  <c r="AG82" i="16"/>
  <c r="AF82" i="16"/>
  <c r="AD82" i="16"/>
  <c r="AC82" i="16"/>
  <c r="S82" i="16"/>
  <c r="AU81" i="16"/>
  <c r="AR81" i="16"/>
  <c r="AK81" i="16"/>
  <c r="AJ81" i="16"/>
  <c r="AI81" i="16"/>
  <c r="AH81" i="16"/>
  <c r="AG81" i="16"/>
  <c r="AF81" i="16"/>
  <c r="AD81" i="16"/>
  <c r="AC81" i="16"/>
  <c r="S81" i="16"/>
  <c r="AU80" i="16"/>
  <c r="AR80" i="16"/>
  <c r="AK80" i="16"/>
  <c r="AJ80" i="16"/>
  <c r="AI80" i="16"/>
  <c r="AH80" i="16"/>
  <c r="AG80" i="16"/>
  <c r="AF80" i="16"/>
  <c r="AD80" i="16"/>
  <c r="AC80" i="16"/>
  <c r="S80" i="16"/>
  <c r="AU79" i="16"/>
  <c r="AO79" i="16"/>
  <c r="AK79" i="16"/>
  <c r="AJ79" i="16"/>
  <c r="AI79" i="16"/>
  <c r="AH79" i="16"/>
  <c r="AG79" i="16"/>
  <c r="AF79" i="16"/>
  <c r="AD79" i="16"/>
  <c r="AC79" i="16"/>
  <c r="AA79" i="16"/>
  <c r="Z79" i="16"/>
  <c r="AB79" i="16" s="1"/>
  <c r="T79" i="16"/>
  <c r="Y79" i="16" s="1"/>
  <c r="S79" i="16"/>
  <c r="AU78" i="16"/>
  <c r="AO78" i="16"/>
  <c r="AK78" i="16"/>
  <c r="AJ78" i="16"/>
  <c r="AI78" i="16"/>
  <c r="AH78" i="16"/>
  <c r="AG78" i="16"/>
  <c r="AF78" i="16"/>
  <c r="AD78" i="16"/>
  <c r="AC78" i="16"/>
  <c r="AA78" i="16"/>
  <c r="Z78" i="16"/>
  <c r="AB78" i="16" s="1"/>
  <c r="T78" i="16"/>
  <c r="Y78" i="16" s="1"/>
  <c r="S78" i="16"/>
  <c r="AU77" i="16"/>
  <c r="AR77" i="16"/>
  <c r="AK77" i="16"/>
  <c r="AJ77" i="16"/>
  <c r="AI77" i="16"/>
  <c r="AH77" i="16"/>
  <c r="AG77" i="16"/>
  <c r="AF77" i="16"/>
  <c r="AD77" i="16"/>
  <c r="AC77" i="16"/>
  <c r="S77" i="16"/>
  <c r="AU76" i="16"/>
  <c r="AR76" i="16"/>
  <c r="AK76" i="16"/>
  <c r="AJ76" i="16"/>
  <c r="AI76" i="16"/>
  <c r="AH76" i="16"/>
  <c r="AG76" i="16"/>
  <c r="AF76" i="16"/>
  <c r="AD76" i="16"/>
  <c r="AC76" i="16"/>
  <c r="S76" i="16"/>
  <c r="AU75" i="16"/>
  <c r="AO75" i="16"/>
  <c r="AK75" i="16"/>
  <c r="AJ75" i="16"/>
  <c r="AI75" i="16"/>
  <c r="AH75" i="16"/>
  <c r="AG75" i="16"/>
  <c r="AF75" i="16"/>
  <c r="AD75" i="16"/>
  <c r="AC75" i="16"/>
  <c r="AA75" i="16"/>
  <c r="Z75" i="16"/>
  <c r="AB75" i="16" s="1"/>
  <c r="T75" i="16"/>
  <c r="Y75" i="16" s="1"/>
  <c r="S75" i="16"/>
  <c r="AU74" i="16"/>
  <c r="AO74" i="16"/>
  <c r="AK74" i="16"/>
  <c r="AJ74" i="16"/>
  <c r="AI74" i="16"/>
  <c r="AH74" i="16"/>
  <c r="AG74" i="16"/>
  <c r="AF74" i="16"/>
  <c r="AD74" i="16"/>
  <c r="AC74" i="16"/>
  <c r="AA74" i="16"/>
  <c r="Z74" i="16"/>
  <c r="AB74" i="16" s="1"/>
  <c r="T74" i="16"/>
  <c r="Y74" i="16" s="1"/>
  <c r="S74" i="16"/>
  <c r="AU73" i="16"/>
  <c r="AO73" i="16"/>
  <c r="AK73" i="16"/>
  <c r="AJ73" i="16"/>
  <c r="AI73" i="16"/>
  <c r="AH73" i="16"/>
  <c r="AG73" i="16"/>
  <c r="AF73" i="16"/>
  <c r="AD73" i="16"/>
  <c r="AC73" i="16"/>
  <c r="AA73" i="16"/>
  <c r="Z73" i="16"/>
  <c r="AB73" i="16" s="1"/>
  <c r="T73" i="16"/>
  <c r="Y73" i="16" s="1"/>
  <c r="S73" i="16"/>
  <c r="AU72" i="16"/>
  <c r="AO72" i="16"/>
  <c r="AK72" i="16"/>
  <c r="AJ72" i="16"/>
  <c r="AI72" i="16"/>
  <c r="AH72" i="16"/>
  <c r="AG72" i="16"/>
  <c r="AF72" i="16"/>
  <c r="AD72" i="16"/>
  <c r="AC72" i="16"/>
  <c r="AA72" i="16"/>
  <c r="Z72" i="16"/>
  <c r="AB72" i="16" s="1"/>
  <c r="T72" i="16"/>
  <c r="Y72" i="16" s="1"/>
  <c r="S72" i="16"/>
  <c r="AU71" i="16"/>
  <c r="AO71" i="16"/>
  <c r="AK71" i="16"/>
  <c r="AJ71" i="16"/>
  <c r="AI71" i="16"/>
  <c r="AH71" i="16"/>
  <c r="AG71" i="16"/>
  <c r="AF71" i="16"/>
  <c r="AD71" i="16"/>
  <c r="AC71" i="16"/>
  <c r="AA71" i="16"/>
  <c r="Z71" i="16"/>
  <c r="AB71" i="16" s="1"/>
  <c r="T71" i="16"/>
  <c r="Y71" i="16" s="1"/>
  <c r="S71" i="16"/>
  <c r="AU70" i="16"/>
  <c r="AO70" i="16"/>
  <c r="AK70" i="16"/>
  <c r="AJ70" i="16"/>
  <c r="AI70" i="16"/>
  <c r="AH70" i="16"/>
  <c r="AG70" i="16"/>
  <c r="AF70" i="16"/>
  <c r="AD70" i="16"/>
  <c r="AC70" i="16"/>
  <c r="AA70" i="16"/>
  <c r="Z70" i="16"/>
  <c r="AB70" i="16" s="1"/>
  <c r="T70" i="16"/>
  <c r="Y70" i="16" s="1"/>
  <c r="S70" i="16"/>
  <c r="AU69" i="16"/>
  <c r="AO69" i="16"/>
  <c r="AK69" i="16"/>
  <c r="AJ69" i="16"/>
  <c r="AI69" i="16"/>
  <c r="AH69" i="16"/>
  <c r="AG69" i="16"/>
  <c r="AF69" i="16"/>
  <c r="AD69" i="16"/>
  <c r="AC69" i="16"/>
  <c r="AA69" i="16"/>
  <c r="Z69" i="16"/>
  <c r="AB69" i="16" s="1"/>
  <c r="T69" i="16"/>
  <c r="Y69" i="16" s="1"/>
  <c r="S69" i="16"/>
  <c r="AU68" i="16"/>
  <c r="AR68" i="16"/>
  <c r="AK68" i="16"/>
  <c r="AJ68" i="16"/>
  <c r="AI68" i="16"/>
  <c r="AH68" i="16"/>
  <c r="AG68" i="16"/>
  <c r="AF68" i="16"/>
  <c r="AD68" i="16"/>
  <c r="AC68" i="16"/>
  <c r="S68" i="16"/>
  <c r="AU67" i="16"/>
  <c r="AO67" i="16"/>
  <c r="AK67" i="16"/>
  <c r="AJ67" i="16"/>
  <c r="AI67" i="16"/>
  <c r="AH67" i="16"/>
  <c r="AG67" i="16"/>
  <c r="AF67" i="16"/>
  <c r="AD67" i="16"/>
  <c r="AC67" i="16"/>
  <c r="AA67" i="16"/>
  <c r="Z67" i="16"/>
  <c r="AB67" i="16" s="1"/>
  <c r="T67" i="16"/>
  <c r="Y67" i="16" s="1"/>
  <c r="S67" i="16"/>
  <c r="AU66" i="16"/>
  <c r="AO66" i="16"/>
  <c r="AK66" i="16"/>
  <c r="AJ66" i="16"/>
  <c r="AI66" i="16"/>
  <c r="AH66" i="16"/>
  <c r="AG66" i="16"/>
  <c r="AF66" i="16"/>
  <c r="AD66" i="16"/>
  <c r="AC66" i="16"/>
  <c r="AA66" i="16"/>
  <c r="Z66" i="16"/>
  <c r="AB66" i="16" s="1"/>
  <c r="T66" i="16"/>
  <c r="Y66" i="16" s="1"/>
  <c r="S66" i="16"/>
  <c r="AU65" i="16"/>
  <c r="AR65" i="16"/>
  <c r="AK65" i="16"/>
  <c r="AJ65" i="16"/>
  <c r="AI65" i="16"/>
  <c r="AH65" i="16"/>
  <c r="AG65" i="16"/>
  <c r="AF65" i="16"/>
  <c r="AD65" i="16"/>
  <c r="AC65" i="16"/>
  <c r="T65" i="16"/>
  <c r="Y65" i="16" s="1"/>
  <c r="S65" i="16"/>
  <c r="AU64" i="16"/>
  <c r="AR64" i="16"/>
  <c r="AK64" i="16"/>
  <c r="AJ64" i="16"/>
  <c r="AI64" i="16"/>
  <c r="AH64" i="16"/>
  <c r="AG64" i="16"/>
  <c r="AF64" i="16"/>
  <c r="AD64" i="16"/>
  <c r="AC64" i="16"/>
  <c r="S64" i="16"/>
  <c r="AU63" i="16"/>
  <c r="AR63" i="16"/>
  <c r="AK63" i="16"/>
  <c r="AJ63" i="16"/>
  <c r="AI63" i="16"/>
  <c r="AH63" i="16"/>
  <c r="AG63" i="16"/>
  <c r="AF63" i="16"/>
  <c r="AD63" i="16"/>
  <c r="AC63" i="16"/>
  <c r="T63" i="16"/>
  <c r="Y63" i="16" s="1"/>
  <c r="S63" i="16"/>
  <c r="AU62" i="16"/>
  <c r="AR62" i="16"/>
  <c r="AK62" i="16"/>
  <c r="AJ62" i="16"/>
  <c r="AI62" i="16"/>
  <c r="AH62" i="16"/>
  <c r="AG62" i="16"/>
  <c r="AF62" i="16"/>
  <c r="AD62" i="16"/>
  <c r="AC62" i="16"/>
  <c r="T62" i="16"/>
  <c r="Y62" i="16" s="1"/>
  <c r="S62" i="16"/>
  <c r="AU61" i="16"/>
  <c r="AO61" i="16"/>
  <c r="AK61" i="16"/>
  <c r="AJ61" i="16"/>
  <c r="AI61" i="16"/>
  <c r="AH61" i="16"/>
  <c r="AG61" i="16"/>
  <c r="AF61" i="16"/>
  <c r="AD61" i="16"/>
  <c r="AC61" i="16"/>
  <c r="AA61" i="16"/>
  <c r="Z61" i="16"/>
  <c r="AB61" i="16" s="1"/>
  <c r="T61" i="16"/>
  <c r="Y61" i="16" s="1"/>
  <c r="S61" i="16"/>
  <c r="AU60" i="16"/>
  <c r="AO60" i="16"/>
  <c r="AK60" i="16"/>
  <c r="AJ60" i="16"/>
  <c r="AI60" i="16"/>
  <c r="AH60" i="16"/>
  <c r="AG60" i="16"/>
  <c r="AF60" i="16"/>
  <c r="AD60" i="16"/>
  <c r="AC60" i="16"/>
  <c r="AA60" i="16"/>
  <c r="Z60" i="16"/>
  <c r="AB60" i="16" s="1"/>
  <c r="T60" i="16"/>
  <c r="Y60" i="16" s="1"/>
  <c r="S60" i="16"/>
  <c r="AU59" i="16"/>
  <c r="AR59" i="16"/>
  <c r="AK59" i="16"/>
  <c r="AJ59" i="16"/>
  <c r="AI59" i="16"/>
  <c r="AH59" i="16"/>
  <c r="AG59" i="16"/>
  <c r="AF59" i="16"/>
  <c r="AD59" i="16"/>
  <c r="AC59" i="16"/>
  <c r="S59" i="16"/>
  <c r="AU58" i="16"/>
  <c r="AR58" i="16"/>
  <c r="AK58" i="16"/>
  <c r="AJ58" i="16"/>
  <c r="AI58" i="16"/>
  <c r="AH58" i="16"/>
  <c r="AG58" i="16"/>
  <c r="AF58" i="16"/>
  <c r="AD58" i="16"/>
  <c r="AC58" i="16"/>
  <c r="S58" i="16"/>
  <c r="AU57" i="16"/>
  <c r="AO57" i="16"/>
  <c r="AK57" i="16"/>
  <c r="AJ57" i="16"/>
  <c r="AI57" i="16"/>
  <c r="AH57" i="16"/>
  <c r="AG57" i="16"/>
  <c r="AF57" i="16"/>
  <c r="AD57" i="16"/>
  <c r="AC57" i="16"/>
  <c r="AA57" i="16"/>
  <c r="Z57" i="16"/>
  <c r="AB57" i="16" s="1"/>
  <c r="T57" i="16"/>
  <c r="Y57" i="16" s="1"/>
  <c r="S57" i="16"/>
  <c r="AU56" i="16"/>
  <c r="AR56" i="16"/>
  <c r="AK56" i="16"/>
  <c r="AJ56" i="16"/>
  <c r="AI56" i="16"/>
  <c r="AH56" i="16"/>
  <c r="AG56" i="16"/>
  <c r="AF56" i="16"/>
  <c r="AD56" i="16"/>
  <c r="AC56" i="16"/>
  <c r="S56" i="16"/>
  <c r="AU55" i="16"/>
  <c r="AR55" i="16"/>
  <c r="AK55" i="16"/>
  <c r="AJ55" i="16"/>
  <c r="AI55" i="16"/>
  <c r="AH55" i="16"/>
  <c r="AG55" i="16"/>
  <c r="AF55" i="16"/>
  <c r="AD55" i="16"/>
  <c r="AC55" i="16"/>
  <c r="S55" i="16"/>
  <c r="AU54" i="16"/>
  <c r="AR54" i="16"/>
  <c r="AK54" i="16"/>
  <c r="AJ54" i="16"/>
  <c r="AI54" i="16"/>
  <c r="AH54" i="16"/>
  <c r="AG54" i="16"/>
  <c r="AF54" i="16"/>
  <c r="AD54" i="16"/>
  <c r="AC54" i="16"/>
  <c r="T54" i="16"/>
  <c r="Y54" i="16" s="1"/>
  <c r="S54" i="16"/>
  <c r="AU53" i="16"/>
  <c r="AR53" i="16"/>
  <c r="AK53" i="16"/>
  <c r="AJ53" i="16"/>
  <c r="AI53" i="16"/>
  <c r="AH53" i="16"/>
  <c r="AG53" i="16"/>
  <c r="AF53" i="16"/>
  <c r="AD53" i="16"/>
  <c r="AC53" i="16"/>
  <c r="S53" i="16"/>
  <c r="AU52" i="16"/>
  <c r="AR52" i="16"/>
  <c r="AK52" i="16"/>
  <c r="AJ52" i="16"/>
  <c r="AI52" i="16"/>
  <c r="AH52" i="16"/>
  <c r="AG52" i="16"/>
  <c r="AF52" i="16"/>
  <c r="AD52" i="16"/>
  <c r="AC52" i="16"/>
  <c r="T52" i="16"/>
  <c r="Y52" i="16" s="1"/>
  <c r="S52" i="16"/>
  <c r="AU51" i="16"/>
  <c r="AR51" i="16"/>
  <c r="AK51" i="16"/>
  <c r="AJ51" i="16"/>
  <c r="AI51" i="16"/>
  <c r="AH51" i="16"/>
  <c r="AG51" i="16"/>
  <c r="AF51" i="16"/>
  <c r="AD51" i="16"/>
  <c r="AC51" i="16"/>
  <c r="S51" i="16"/>
  <c r="AU50" i="16"/>
  <c r="AR50" i="16"/>
  <c r="AK50" i="16"/>
  <c r="AJ50" i="16"/>
  <c r="AI50" i="16"/>
  <c r="AH50" i="16"/>
  <c r="AG50" i="16"/>
  <c r="AF50" i="16"/>
  <c r="AD50" i="16"/>
  <c r="AC50" i="16"/>
  <c r="S50" i="16"/>
  <c r="AU49" i="16"/>
  <c r="AR49" i="16"/>
  <c r="AK49" i="16"/>
  <c r="AJ49" i="16"/>
  <c r="AI49" i="16"/>
  <c r="AH49" i="16"/>
  <c r="AG49" i="16"/>
  <c r="AF49" i="16"/>
  <c r="AD49" i="16"/>
  <c r="AC49" i="16"/>
  <c r="T49" i="16"/>
  <c r="Y49" i="16" s="1"/>
  <c r="S49" i="16"/>
  <c r="AU48" i="16"/>
  <c r="AR48" i="16"/>
  <c r="AK48" i="16"/>
  <c r="AJ48" i="16"/>
  <c r="AI48" i="16"/>
  <c r="AH48" i="16"/>
  <c r="AG48" i="16"/>
  <c r="AF48" i="16"/>
  <c r="AD48" i="16"/>
  <c r="AC48" i="16"/>
  <c r="S48" i="16"/>
  <c r="AU47" i="16"/>
  <c r="AO47" i="16"/>
  <c r="AK47" i="16"/>
  <c r="AJ47" i="16"/>
  <c r="AI47" i="16"/>
  <c r="AH47" i="16"/>
  <c r="AG47" i="16"/>
  <c r="AF47" i="16"/>
  <c r="AD47" i="16"/>
  <c r="AC47" i="16"/>
  <c r="AA47" i="16"/>
  <c r="Z47" i="16"/>
  <c r="AB47" i="16" s="1"/>
  <c r="T47" i="16"/>
  <c r="Y47" i="16" s="1"/>
  <c r="S47" i="16"/>
  <c r="AU46" i="16"/>
  <c r="AR46" i="16"/>
  <c r="AK46" i="16"/>
  <c r="AJ46" i="16"/>
  <c r="AI46" i="16"/>
  <c r="AH46" i="16"/>
  <c r="AG46" i="16"/>
  <c r="AF46" i="16"/>
  <c r="AD46" i="16"/>
  <c r="AC46" i="16"/>
  <c r="S46" i="16"/>
  <c r="AU45" i="16"/>
  <c r="AR45" i="16"/>
  <c r="AK45" i="16"/>
  <c r="AJ45" i="16"/>
  <c r="AI45" i="16"/>
  <c r="AH45" i="16"/>
  <c r="AG45" i="16"/>
  <c r="AF45" i="16"/>
  <c r="AD45" i="16"/>
  <c r="AC45" i="16"/>
  <c r="S45" i="16"/>
  <c r="AU44" i="16"/>
  <c r="AR44" i="16"/>
  <c r="AK44" i="16"/>
  <c r="AJ44" i="16"/>
  <c r="AI44" i="16"/>
  <c r="AH44" i="16"/>
  <c r="AG44" i="16"/>
  <c r="AF44" i="16"/>
  <c r="AD44" i="16"/>
  <c r="AC44" i="16"/>
  <c r="T44" i="16"/>
  <c r="Y44" i="16" s="1"/>
  <c r="S44" i="16"/>
  <c r="AU43" i="16"/>
  <c r="AR43" i="16"/>
  <c r="AK43" i="16"/>
  <c r="AJ43" i="16"/>
  <c r="AI43" i="16"/>
  <c r="AH43" i="16"/>
  <c r="AG43" i="16"/>
  <c r="AF43" i="16"/>
  <c r="AD43" i="16"/>
  <c r="AC43" i="16"/>
  <c r="S43" i="16"/>
  <c r="AU42" i="16"/>
  <c r="AO42" i="16"/>
  <c r="AK42" i="16"/>
  <c r="AJ42" i="16"/>
  <c r="AI42" i="16"/>
  <c r="AH42" i="16"/>
  <c r="AG42" i="16"/>
  <c r="AF42" i="16"/>
  <c r="AD42" i="16"/>
  <c r="AC42" i="16"/>
  <c r="AA42" i="16"/>
  <c r="Z42" i="16"/>
  <c r="AB42" i="16" s="1"/>
  <c r="T42" i="16"/>
  <c r="Y42" i="16" s="1"/>
  <c r="S42" i="16"/>
  <c r="AU41" i="16"/>
  <c r="AO41" i="16"/>
  <c r="AK41" i="16"/>
  <c r="AJ41" i="16"/>
  <c r="AI41" i="16"/>
  <c r="AH41" i="16"/>
  <c r="AG41" i="16"/>
  <c r="AF41" i="16"/>
  <c r="AD41" i="16"/>
  <c r="AC41" i="16"/>
  <c r="AA41" i="16"/>
  <c r="Z41" i="16"/>
  <c r="AB41" i="16" s="1"/>
  <c r="T41" i="16"/>
  <c r="Y41" i="16" s="1"/>
  <c r="S41" i="16"/>
  <c r="AU40" i="16"/>
  <c r="AR40" i="16"/>
  <c r="AK40" i="16"/>
  <c r="AJ40" i="16"/>
  <c r="AI40" i="16"/>
  <c r="AH40" i="16"/>
  <c r="AG40" i="16"/>
  <c r="AF40" i="16"/>
  <c r="AD40" i="16"/>
  <c r="AC40" i="16"/>
  <c r="S40" i="16"/>
  <c r="AU39" i="16"/>
  <c r="AR39" i="16"/>
  <c r="AK39" i="16"/>
  <c r="AJ39" i="16"/>
  <c r="AI39" i="16"/>
  <c r="AH39" i="16"/>
  <c r="AG39" i="16"/>
  <c r="AF39" i="16"/>
  <c r="AD39" i="16"/>
  <c r="AC39" i="16"/>
  <c r="T39" i="16"/>
  <c r="Y39" i="16" s="1"/>
  <c r="S39" i="16"/>
  <c r="AU38" i="16"/>
  <c r="AO38" i="16"/>
  <c r="AK38" i="16"/>
  <c r="AJ38" i="16"/>
  <c r="AI38" i="16"/>
  <c r="AH38" i="16"/>
  <c r="AG38" i="16"/>
  <c r="AF38" i="16"/>
  <c r="AD38" i="16"/>
  <c r="AC38" i="16"/>
  <c r="AA38" i="16"/>
  <c r="Z38" i="16"/>
  <c r="AB38" i="16" s="1"/>
  <c r="T38" i="16"/>
  <c r="Y38" i="16" s="1"/>
  <c r="S38" i="16"/>
  <c r="AU37" i="16"/>
  <c r="AO37" i="16"/>
  <c r="AK37" i="16"/>
  <c r="AJ37" i="16"/>
  <c r="AI37" i="16"/>
  <c r="AH37" i="16"/>
  <c r="AG37" i="16"/>
  <c r="AF37" i="16"/>
  <c r="AD37" i="16"/>
  <c r="AC37" i="16"/>
  <c r="AA37" i="16"/>
  <c r="Z37" i="16"/>
  <c r="AB37" i="16" s="1"/>
  <c r="T37" i="16"/>
  <c r="Y37" i="16" s="1"/>
  <c r="S37" i="16"/>
  <c r="AU36" i="16"/>
  <c r="AO36" i="16"/>
  <c r="AK36" i="16"/>
  <c r="AJ36" i="16"/>
  <c r="AI36" i="16"/>
  <c r="AH36" i="16"/>
  <c r="AG36" i="16"/>
  <c r="AF36" i="16"/>
  <c r="AD36" i="16"/>
  <c r="AC36" i="16"/>
  <c r="AA36" i="16"/>
  <c r="Z36" i="16"/>
  <c r="AB36" i="16" s="1"/>
  <c r="T36" i="16"/>
  <c r="Y36" i="16" s="1"/>
  <c r="S36" i="16"/>
  <c r="AU35" i="16"/>
  <c r="AR35" i="16"/>
  <c r="AK35" i="16"/>
  <c r="AJ35" i="16"/>
  <c r="AI35" i="16"/>
  <c r="AH35" i="16"/>
  <c r="AG35" i="16"/>
  <c r="AF35" i="16"/>
  <c r="AD35" i="16"/>
  <c r="AC35" i="16"/>
  <c r="S35" i="16"/>
  <c r="AU34" i="16"/>
  <c r="AR34" i="16"/>
  <c r="AK34" i="16"/>
  <c r="AJ34" i="16"/>
  <c r="AI34" i="16"/>
  <c r="AH34" i="16"/>
  <c r="AG34" i="16"/>
  <c r="AF34" i="16"/>
  <c r="AD34" i="16"/>
  <c r="AC34" i="16"/>
  <c r="S34" i="16"/>
  <c r="AU33" i="16"/>
  <c r="AR33" i="16"/>
  <c r="AK33" i="16"/>
  <c r="AJ33" i="16"/>
  <c r="AI33" i="16"/>
  <c r="AH33" i="16"/>
  <c r="AG33" i="16"/>
  <c r="AF33" i="16"/>
  <c r="AD33" i="16"/>
  <c r="AC33" i="16"/>
  <c r="S33" i="16"/>
  <c r="AU32" i="16"/>
  <c r="AO32" i="16"/>
  <c r="AK32" i="16"/>
  <c r="AJ32" i="16"/>
  <c r="AI32" i="16"/>
  <c r="AH32" i="16"/>
  <c r="AG32" i="16"/>
  <c r="AF32" i="16"/>
  <c r="AD32" i="16"/>
  <c r="AC32" i="16"/>
  <c r="AA32" i="16"/>
  <c r="Z32" i="16"/>
  <c r="AB32" i="16" s="1"/>
  <c r="T32" i="16"/>
  <c r="Y32" i="16" s="1"/>
  <c r="S32" i="16"/>
  <c r="AU31" i="16"/>
  <c r="AO31" i="16"/>
  <c r="AK31" i="16"/>
  <c r="AJ31" i="16"/>
  <c r="AI31" i="16"/>
  <c r="AH31" i="16"/>
  <c r="AG31" i="16"/>
  <c r="AF31" i="16"/>
  <c r="AD31" i="16"/>
  <c r="AC31" i="16"/>
  <c r="AA31" i="16"/>
  <c r="Z31" i="16"/>
  <c r="AB31" i="16" s="1"/>
  <c r="T31" i="16"/>
  <c r="Y31" i="16" s="1"/>
  <c r="S31" i="16"/>
  <c r="AU30" i="16"/>
  <c r="AR30" i="16"/>
  <c r="AK30" i="16"/>
  <c r="AJ30" i="16"/>
  <c r="AI30" i="16"/>
  <c r="AH30" i="16"/>
  <c r="AG30" i="16"/>
  <c r="AF30" i="16"/>
  <c r="AD30" i="16"/>
  <c r="AC30" i="16"/>
  <c r="S30" i="16"/>
  <c r="AU29" i="16"/>
  <c r="AR29" i="16"/>
  <c r="AK29" i="16"/>
  <c r="AJ29" i="16"/>
  <c r="AI29" i="16"/>
  <c r="AH29" i="16"/>
  <c r="AG29" i="16"/>
  <c r="AF29" i="16"/>
  <c r="AD29" i="16"/>
  <c r="AC29" i="16"/>
  <c r="S29" i="16"/>
  <c r="AU28" i="16"/>
  <c r="AR28" i="16"/>
  <c r="AK28" i="16"/>
  <c r="AJ28" i="16"/>
  <c r="AI28" i="16"/>
  <c r="AH28" i="16"/>
  <c r="AG28" i="16"/>
  <c r="AF28" i="16"/>
  <c r="AD28" i="16"/>
  <c r="AC28" i="16"/>
  <c r="S28" i="16"/>
  <c r="AU27" i="16"/>
  <c r="AR27" i="16"/>
  <c r="AK27" i="16"/>
  <c r="AJ27" i="16"/>
  <c r="AI27" i="16"/>
  <c r="AH27" i="16"/>
  <c r="AG27" i="16"/>
  <c r="AF27" i="16"/>
  <c r="AD27" i="16"/>
  <c r="AC27" i="16"/>
  <c r="T27" i="16"/>
  <c r="Y27" i="16" s="1"/>
  <c r="S27" i="16"/>
  <c r="AU26" i="16"/>
  <c r="AR26" i="16"/>
  <c r="AK26" i="16"/>
  <c r="AJ26" i="16"/>
  <c r="AI26" i="16"/>
  <c r="AH26" i="16"/>
  <c r="AG26" i="16"/>
  <c r="AF26" i="16"/>
  <c r="AD26" i="16"/>
  <c r="AC26" i="16"/>
  <c r="S26" i="16"/>
  <c r="AU25" i="16"/>
  <c r="AR25" i="16"/>
  <c r="AK25" i="16"/>
  <c r="AJ25" i="16"/>
  <c r="AI25" i="16"/>
  <c r="AH25" i="16"/>
  <c r="AG25" i="16"/>
  <c r="AF25" i="16"/>
  <c r="AD25" i="16"/>
  <c r="AC25" i="16"/>
  <c r="T25" i="16"/>
  <c r="Y25" i="16" s="1"/>
  <c r="S25" i="16"/>
  <c r="AU24" i="16"/>
  <c r="AR24" i="16"/>
  <c r="AK24" i="16"/>
  <c r="AJ24" i="16"/>
  <c r="AI24" i="16"/>
  <c r="AH24" i="16"/>
  <c r="AG24" i="16"/>
  <c r="AF24" i="16"/>
  <c r="AD24" i="16"/>
  <c r="AC24" i="16"/>
  <c r="S24" i="16"/>
  <c r="AU23" i="16"/>
  <c r="AR23" i="16"/>
  <c r="AK23" i="16"/>
  <c r="AJ23" i="16"/>
  <c r="AI23" i="16"/>
  <c r="AH23" i="16"/>
  <c r="AG23" i="16"/>
  <c r="AF23" i="16"/>
  <c r="AD23" i="16"/>
  <c r="AC23" i="16"/>
  <c r="S23" i="16"/>
  <c r="AU22" i="16"/>
  <c r="AR22" i="16"/>
  <c r="AK22" i="16"/>
  <c r="AJ22" i="16"/>
  <c r="AI22" i="16"/>
  <c r="AH22" i="16"/>
  <c r="AG22" i="16"/>
  <c r="AF22" i="16"/>
  <c r="AD22" i="16"/>
  <c r="AC22" i="16"/>
  <c r="S22" i="16"/>
  <c r="AU21" i="16"/>
  <c r="AR21" i="16"/>
  <c r="AK21" i="16"/>
  <c r="AJ21" i="16"/>
  <c r="AI21" i="16"/>
  <c r="AH21" i="16"/>
  <c r="AG21" i="16"/>
  <c r="AF21" i="16"/>
  <c r="AD21" i="16"/>
  <c r="AC21" i="16"/>
  <c r="T21" i="16"/>
  <c r="Y21" i="16" s="1"/>
  <c r="S21" i="16"/>
  <c r="AU20" i="16"/>
  <c r="AR20" i="16"/>
  <c r="AK20" i="16"/>
  <c r="AJ20" i="16"/>
  <c r="AI20" i="16"/>
  <c r="AH20" i="16"/>
  <c r="AG20" i="16"/>
  <c r="AF20" i="16"/>
  <c r="AD20" i="16"/>
  <c r="AC20" i="16"/>
  <c r="S20" i="16"/>
  <c r="AU19" i="16"/>
  <c r="AO19" i="16"/>
  <c r="AK19" i="16"/>
  <c r="AJ19" i="16"/>
  <c r="AI19" i="16"/>
  <c r="AH19" i="16"/>
  <c r="AG19" i="16"/>
  <c r="AF19" i="16"/>
  <c r="AD19" i="16"/>
  <c r="AC19" i="16"/>
  <c r="AA19" i="16"/>
  <c r="Z19" i="16"/>
  <c r="AB19" i="16" s="1"/>
  <c r="T19" i="16"/>
  <c r="Y19" i="16" s="1"/>
  <c r="S19" i="16"/>
  <c r="AU18" i="16"/>
  <c r="AO18" i="16"/>
  <c r="AK18" i="16"/>
  <c r="AJ18" i="16"/>
  <c r="AI18" i="16"/>
  <c r="AH18" i="16"/>
  <c r="AG18" i="16"/>
  <c r="AF18" i="16"/>
  <c r="AD18" i="16"/>
  <c r="AC18" i="16"/>
  <c r="AA18" i="16"/>
  <c r="Z18" i="16"/>
  <c r="AB18" i="16" s="1"/>
  <c r="T18" i="16"/>
  <c r="Y18" i="16" s="1"/>
  <c r="S18" i="16"/>
  <c r="AU17" i="16"/>
  <c r="AO17" i="16"/>
  <c r="AK17" i="16"/>
  <c r="AJ17" i="16"/>
  <c r="AI17" i="16"/>
  <c r="AH17" i="16"/>
  <c r="AG17" i="16"/>
  <c r="AF17" i="16"/>
  <c r="AD17" i="16"/>
  <c r="AC17" i="16"/>
  <c r="AA17" i="16"/>
  <c r="Z17" i="16"/>
  <c r="AB17" i="16" s="1"/>
  <c r="T17" i="16"/>
  <c r="Y17" i="16" s="1"/>
  <c r="S17" i="16"/>
  <c r="AU16" i="16"/>
  <c r="AR16" i="16"/>
  <c r="AK16" i="16"/>
  <c r="AJ16" i="16"/>
  <c r="AI16" i="16"/>
  <c r="AH16" i="16"/>
  <c r="AG16" i="16"/>
  <c r="AF16" i="16"/>
  <c r="AD16" i="16"/>
  <c r="AC16" i="16"/>
  <c r="S16" i="16"/>
  <c r="AU15" i="16"/>
  <c r="AR15" i="16"/>
  <c r="AK15" i="16"/>
  <c r="AJ15" i="16"/>
  <c r="AI15" i="16"/>
  <c r="AH15" i="16"/>
  <c r="AG15" i="16"/>
  <c r="AF15" i="16"/>
  <c r="AD15" i="16"/>
  <c r="AC15" i="16"/>
  <c r="T15" i="16"/>
  <c r="Y15" i="16" s="1"/>
  <c r="S15" i="16"/>
  <c r="AU14" i="16"/>
  <c r="AR14" i="16"/>
  <c r="AK14" i="16"/>
  <c r="AJ14" i="16"/>
  <c r="AI14" i="16"/>
  <c r="AH14" i="16"/>
  <c r="AG14" i="16"/>
  <c r="AF14" i="16"/>
  <c r="AD14" i="16"/>
  <c r="AC14" i="16"/>
  <c r="S14" i="16"/>
  <c r="AU13" i="16"/>
  <c r="AR13" i="16"/>
  <c r="AK13" i="16"/>
  <c r="AJ13" i="16"/>
  <c r="AI13" i="16"/>
  <c r="AH13" i="16"/>
  <c r="AG13" i="16"/>
  <c r="AF13" i="16"/>
  <c r="AD13" i="16"/>
  <c r="AC13" i="16"/>
  <c r="S13" i="16"/>
  <c r="AU12" i="16"/>
  <c r="AR12" i="16"/>
  <c r="AK12" i="16"/>
  <c r="AJ12" i="16"/>
  <c r="AI12" i="16"/>
  <c r="AH12" i="16"/>
  <c r="AG12" i="16"/>
  <c r="AF12" i="16"/>
  <c r="AD12" i="16"/>
  <c r="AC12" i="16"/>
  <c r="S12" i="16"/>
  <c r="AU11" i="16"/>
  <c r="AO11" i="16"/>
  <c r="AK11" i="16"/>
  <c r="AJ11" i="16"/>
  <c r="AI11" i="16"/>
  <c r="AH11" i="16"/>
  <c r="AG11" i="16"/>
  <c r="AF11" i="16"/>
  <c r="AD11" i="16"/>
  <c r="AC11" i="16"/>
  <c r="AA11" i="16"/>
  <c r="Z11" i="16"/>
  <c r="AB11" i="16" s="1"/>
  <c r="T11" i="16"/>
  <c r="Y11" i="16" s="1"/>
  <c r="S11" i="16"/>
  <c r="AU10" i="16"/>
  <c r="AO10" i="16"/>
  <c r="AK10" i="16"/>
  <c r="AJ10" i="16"/>
  <c r="AI10" i="16"/>
  <c r="AH10" i="16"/>
  <c r="AG10" i="16"/>
  <c r="AF10" i="16"/>
  <c r="AD10" i="16"/>
  <c r="AC10" i="16"/>
  <c r="AA10" i="16"/>
  <c r="Z10" i="16"/>
  <c r="AB10" i="16" s="1"/>
  <c r="T10" i="16"/>
  <c r="Y10" i="16" s="1"/>
  <c r="S10" i="16"/>
  <c r="AU9" i="16"/>
  <c r="AR9" i="16"/>
  <c r="AK9" i="16"/>
  <c r="AJ9" i="16"/>
  <c r="AI9" i="16"/>
  <c r="AH9" i="16"/>
  <c r="AG9" i="16"/>
  <c r="AF9" i="16"/>
  <c r="AD9" i="16"/>
  <c r="AC9" i="16"/>
  <c r="S9" i="16"/>
  <c r="AU8" i="16"/>
  <c r="AR8" i="16"/>
  <c r="AK8" i="16"/>
  <c r="AJ8" i="16"/>
  <c r="AI8" i="16"/>
  <c r="AH8" i="16"/>
  <c r="AG8" i="16"/>
  <c r="AF8" i="16"/>
  <c r="AD8" i="16"/>
  <c r="AC8" i="16"/>
  <c r="S8" i="16"/>
  <c r="AU7" i="16"/>
  <c r="AR7" i="16"/>
  <c r="AK7" i="16"/>
  <c r="AJ7" i="16"/>
  <c r="AI7" i="16"/>
  <c r="AH7" i="16"/>
  <c r="AG7" i="16"/>
  <c r="AF7" i="16"/>
  <c r="AD7" i="16"/>
  <c r="AC7" i="16"/>
  <c r="S7" i="16"/>
  <c r="AX6" i="16"/>
  <c r="AW6" i="16" s="1"/>
  <c r="AX5" i="16"/>
  <c r="AW5" i="16" s="1"/>
  <c r="AX4" i="16"/>
  <c r="AW4" i="16" s="1"/>
  <c r="AE458" i="16"/>
  <c r="AY458" i="16" s="1"/>
  <c r="Y458" i="16"/>
  <c r="W458" i="16"/>
  <c r="AE457" i="16"/>
  <c r="AY457" i="16" s="1"/>
  <c r="Y457" i="16"/>
  <c r="W457" i="16"/>
  <c r="AE456" i="16"/>
  <c r="AY456" i="16" s="1"/>
  <c r="Y456" i="16"/>
  <c r="W456" i="16"/>
  <c r="AE455" i="16"/>
  <c r="AY455" i="16" s="1"/>
  <c r="Y455" i="16"/>
  <c r="W455" i="16"/>
  <c r="AE454" i="16"/>
  <c r="AY454" i="16" s="1"/>
  <c r="Y454" i="16"/>
  <c r="W454" i="16"/>
  <c r="AE453" i="16"/>
  <c r="AY453" i="16" s="1"/>
  <c r="Y453" i="16"/>
  <c r="W453" i="16"/>
  <c r="AE452" i="16"/>
  <c r="AY452" i="16" s="1"/>
  <c r="Y452" i="16"/>
  <c r="W452" i="16"/>
  <c r="AE451" i="16"/>
  <c r="AY451" i="16" s="1"/>
  <c r="Y451" i="16"/>
  <c r="W451" i="16"/>
  <c r="AE450" i="16"/>
  <c r="AY450" i="16" s="1"/>
  <c r="Y450" i="16"/>
  <c r="W450" i="16"/>
  <c r="AE449" i="16"/>
  <c r="AY449" i="16" s="1"/>
  <c r="Y449" i="16"/>
  <c r="W449" i="16"/>
  <c r="AE448" i="16"/>
  <c r="AY448" i="16" s="1"/>
  <c r="Y448" i="16"/>
  <c r="W448" i="16"/>
  <c r="AE447" i="16"/>
  <c r="AY447" i="16" s="1"/>
  <c r="Y447" i="16"/>
  <c r="W447" i="16"/>
  <c r="AE446" i="16"/>
  <c r="AY446" i="16" s="1"/>
  <c r="Y446" i="16"/>
  <c r="W446" i="16"/>
  <c r="AE445" i="16"/>
  <c r="AY445" i="16" s="1"/>
  <c r="Y445" i="16"/>
  <c r="W445" i="16"/>
  <c r="AE444" i="16"/>
  <c r="AY444" i="16" s="1"/>
  <c r="Y444" i="16"/>
  <c r="W444" i="16"/>
  <c r="AE443" i="16"/>
  <c r="AY443" i="16" s="1"/>
  <c r="Y443" i="16"/>
  <c r="W443" i="16"/>
  <c r="AE442" i="16"/>
  <c r="AY442" i="16" s="1"/>
  <c r="Y442" i="16"/>
  <c r="W442" i="16"/>
  <c r="AE441" i="16"/>
  <c r="AY441" i="16" s="1"/>
  <c r="Y441" i="16"/>
  <c r="W441" i="16"/>
  <c r="AE440" i="16"/>
  <c r="AY440" i="16" s="1"/>
  <c r="Y440" i="16"/>
  <c r="W440" i="16"/>
  <c r="AE439" i="16"/>
  <c r="AY439" i="16" s="1"/>
  <c r="Y439" i="16"/>
  <c r="W439" i="16"/>
  <c r="AE438" i="16"/>
  <c r="AY438" i="16" s="1"/>
  <c r="Y438" i="16"/>
  <c r="W438" i="16"/>
  <c r="AE437" i="16"/>
  <c r="AY437" i="16" s="1"/>
  <c r="Y437" i="16"/>
  <c r="W437" i="16"/>
  <c r="AE436" i="16"/>
  <c r="AY436" i="16" s="1"/>
  <c r="Y436" i="16"/>
  <c r="W436" i="16"/>
  <c r="AE435" i="16"/>
  <c r="AY435" i="16" s="1"/>
  <c r="Y435" i="16"/>
  <c r="W435" i="16"/>
  <c r="AE434" i="16"/>
  <c r="AY434" i="16" s="1"/>
  <c r="W434" i="16"/>
  <c r="Y434" i="16"/>
  <c r="AE433" i="16"/>
  <c r="AY433" i="16" s="1"/>
  <c r="W433" i="16"/>
  <c r="Y433" i="16"/>
  <c r="AE432" i="16"/>
  <c r="AY432" i="16" s="1"/>
  <c r="W432" i="16"/>
  <c r="Y432" i="16"/>
  <c r="AE431" i="16"/>
  <c r="AY431" i="16" s="1"/>
  <c r="AB431" i="16"/>
  <c r="W431" i="16"/>
  <c r="Y431" i="16"/>
  <c r="AE430" i="16"/>
  <c r="AY430" i="16" s="1"/>
  <c r="W430" i="16"/>
  <c r="Y430" i="16"/>
  <c r="AE429" i="16"/>
  <c r="AY429" i="16" s="1"/>
  <c r="W429" i="16"/>
  <c r="Y429" i="16"/>
  <c r="AE428" i="16"/>
  <c r="AY428" i="16" s="1"/>
  <c r="Y428" i="16"/>
  <c r="W428" i="16"/>
  <c r="AE427" i="16"/>
  <c r="AY427" i="16" s="1"/>
  <c r="Y427" i="16"/>
  <c r="W427" i="16"/>
  <c r="AE426" i="16"/>
  <c r="AY426" i="16" s="1"/>
  <c r="Y426" i="16"/>
  <c r="W426" i="16"/>
  <c r="AE425" i="16"/>
  <c r="AY425" i="16" s="1"/>
  <c r="Y425" i="16"/>
  <c r="W425" i="16"/>
  <c r="AE424" i="16"/>
  <c r="AY424" i="16" s="1"/>
  <c r="Y424" i="16"/>
  <c r="W424" i="16"/>
  <c r="AE423" i="16"/>
  <c r="AY423" i="16" s="1"/>
  <c r="Y423" i="16"/>
  <c r="W423" i="16"/>
  <c r="AE422" i="16"/>
  <c r="AY422" i="16" s="1"/>
  <c r="W422" i="16"/>
  <c r="Y422" i="16"/>
  <c r="AE421" i="16"/>
  <c r="AY421" i="16" s="1"/>
  <c r="W421" i="16"/>
  <c r="Y421" i="16"/>
  <c r="AE420" i="16"/>
  <c r="AY420" i="16" s="1"/>
  <c r="W420" i="16"/>
  <c r="Y420" i="16"/>
  <c r="AE419" i="16"/>
  <c r="AY419" i="16" s="1"/>
  <c r="W419" i="16"/>
  <c r="Y419" i="16"/>
  <c r="AE418" i="16"/>
  <c r="AY418" i="16" s="1"/>
  <c r="W418" i="16"/>
  <c r="Y418" i="16"/>
  <c r="AE417" i="16"/>
  <c r="AY417" i="16" s="1"/>
  <c r="W417" i="16"/>
  <c r="Y417" i="16"/>
  <c r="AE416" i="16"/>
  <c r="AY416" i="16" s="1"/>
  <c r="Y416" i="16"/>
  <c r="W416" i="16"/>
  <c r="AE415" i="16"/>
  <c r="AY415" i="16" s="1"/>
  <c r="Y415" i="16"/>
  <c r="W415" i="16"/>
  <c r="AE414" i="16"/>
  <c r="AY414" i="16" s="1"/>
  <c r="W414" i="16"/>
  <c r="Y414" i="16"/>
  <c r="AE413" i="16"/>
  <c r="AY413" i="16" s="1"/>
  <c r="W413" i="16"/>
  <c r="Y413" i="16"/>
  <c r="AE412" i="16"/>
  <c r="AY412" i="16" s="1"/>
  <c r="W412" i="16"/>
  <c r="Y412" i="16"/>
  <c r="AE411" i="16"/>
  <c r="AY411" i="16" s="1"/>
  <c r="Y411" i="16"/>
  <c r="W411" i="16"/>
  <c r="AE410" i="16"/>
  <c r="AY410" i="16" s="1"/>
  <c r="Y410" i="16"/>
  <c r="W410" i="16"/>
  <c r="AE409" i="16"/>
  <c r="AY409" i="16" s="1"/>
  <c r="Y409" i="16"/>
  <c r="W409" i="16"/>
  <c r="AE408" i="16"/>
  <c r="AY408" i="16" s="1"/>
  <c r="Y408" i="16"/>
  <c r="W408" i="16"/>
  <c r="AE407" i="16"/>
  <c r="AY407" i="16" s="1"/>
  <c r="Y407" i="16"/>
  <c r="W407" i="16"/>
  <c r="AE406" i="16"/>
  <c r="AY406" i="16" s="1"/>
  <c r="Y406" i="16"/>
  <c r="W406" i="16"/>
  <c r="AE405" i="16"/>
  <c r="AY405" i="16" s="1"/>
  <c r="Y405" i="16"/>
  <c r="W405" i="16"/>
  <c r="AE404" i="16"/>
  <c r="AY404" i="16" s="1"/>
  <c r="Y404" i="16"/>
  <c r="W404" i="16"/>
  <c r="AE359" i="16"/>
  <c r="AY359" i="16" s="1"/>
  <c r="W359" i="16"/>
  <c r="AE358" i="16"/>
  <c r="AY358" i="16" s="1"/>
  <c r="W358" i="16"/>
  <c r="Y358" i="16"/>
  <c r="AE357" i="16"/>
  <c r="AY357" i="16" s="1"/>
  <c r="W357" i="16"/>
  <c r="AE356" i="16"/>
  <c r="AY356" i="16" s="1"/>
  <c r="Y356" i="16"/>
  <c r="W356" i="16"/>
  <c r="AE355" i="16"/>
  <c r="AY355" i="16" s="1"/>
  <c r="W355" i="16"/>
  <c r="AE354" i="16"/>
  <c r="AY354" i="16" s="1"/>
  <c r="W354" i="16"/>
  <c r="AE353" i="16"/>
  <c r="AY353" i="16" s="1"/>
  <c r="W353" i="16"/>
  <c r="Y353" i="16"/>
  <c r="AE352" i="16"/>
  <c r="AY352" i="16" s="1"/>
  <c r="Y352" i="16"/>
  <c r="W352" i="16"/>
  <c r="AE351" i="16"/>
  <c r="AY351" i="16" s="1"/>
  <c r="Y351" i="16"/>
  <c r="W351" i="16"/>
  <c r="AE350" i="16"/>
  <c r="AY350" i="16" s="1"/>
  <c r="W350" i="16"/>
  <c r="Y350" i="16"/>
  <c r="AE349" i="16"/>
  <c r="AY349" i="16" s="1"/>
  <c r="Y349" i="16"/>
  <c r="W349" i="16"/>
  <c r="AE348" i="16"/>
  <c r="AY348" i="16" s="1"/>
  <c r="W348" i="16"/>
  <c r="AE347" i="16"/>
  <c r="AY347" i="16" s="1"/>
  <c r="W347" i="16"/>
  <c r="AE346" i="16"/>
  <c r="AY346" i="16" s="1"/>
  <c r="Y346" i="16"/>
  <c r="W346" i="16"/>
  <c r="AE345" i="16"/>
  <c r="AY345" i="16" s="1"/>
  <c r="W345" i="16"/>
  <c r="AE344" i="16"/>
  <c r="AY344" i="16" s="1"/>
  <c r="W344" i="16"/>
  <c r="AE343" i="16"/>
  <c r="AY343" i="16" s="1"/>
  <c r="W343" i="16"/>
  <c r="Y343" i="16"/>
  <c r="AE342" i="16"/>
  <c r="AY342" i="16" s="1"/>
  <c r="W342" i="16"/>
  <c r="AE341" i="16"/>
  <c r="AY341" i="16" s="1"/>
  <c r="Y341" i="16"/>
  <c r="W341" i="16"/>
  <c r="AE340" i="16"/>
  <c r="AY340" i="16" s="1"/>
  <c r="W340" i="16"/>
  <c r="AE339" i="16"/>
  <c r="AY339" i="16" s="1"/>
  <c r="W339" i="16"/>
  <c r="AE338" i="16"/>
  <c r="AY338" i="16" s="1"/>
  <c r="W338" i="16"/>
  <c r="AE337" i="16"/>
  <c r="AY337" i="16" s="1"/>
  <c r="W337" i="16"/>
  <c r="AE336" i="16"/>
  <c r="AY336" i="16" s="1"/>
  <c r="W336" i="16"/>
  <c r="Y336" i="16"/>
  <c r="AE335" i="16"/>
  <c r="AY335" i="16" s="1"/>
  <c r="W335" i="16"/>
  <c r="AE334" i="16"/>
  <c r="AY334" i="16" s="1"/>
  <c r="W334" i="16"/>
  <c r="AE333" i="16"/>
  <c r="AY333" i="16" s="1"/>
  <c r="W333" i="16"/>
  <c r="AE332" i="16"/>
  <c r="AY332" i="16" s="1"/>
  <c r="AB332" i="16"/>
  <c r="W332" i="16"/>
  <c r="Y332" i="16"/>
  <c r="AE331" i="16"/>
  <c r="AY331" i="16" s="1"/>
  <c r="W331" i="16"/>
  <c r="AE330" i="16"/>
  <c r="AY330" i="16" s="1"/>
  <c r="W330" i="16"/>
  <c r="AE329" i="16"/>
  <c r="AY329" i="16" s="1"/>
  <c r="Y329" i="16"/>
  <c r="W329" i="16"/>
  <c r="AE328" i="16"/>
  <c r="AY328" i="16" s="1"/>
  <c r="W328" i="16"/>
  <c r="AE327" i="16"/>
  <c r="AY327" i="16" s="1"/>
  <c r="W327" i="16"/>
  <c r="AE326" i="16"/>
  <c r="AY326" i="16" s="1"/>
  <c r="W326" i="16"/>
  <c r="AE325" i="16"/>
  <c r="AY325" i="16" s="1"/>
  <c r="W325" i="16"/>
  <c r="AE324" i="16"/>
  <c r="AY324" i="16" s="1"/>
  <c r="W324" i="16"/>
  <c r="Y324" i="16"/>
  <c r="AE323" i="16"/>
  <c r="AY323" i="16" s="1"/>
  <c r="W323" i="16"/>
  <c r="AE322" i="16"/>
  <c r="AY322" i="16" s="1"/>
  <c r="W322" i="16"/>
  <c r="AE321" i="16"/>
  <c r="AY321" i="16" s="1"/>
  <c r="Y321" i="16"/>
  <c r="W321" i="16"/>
  <c r="AE320" i="16"/>
  <c r="AY320" i="16" s="1"/>
  <c r="W320" i="16"/>
  <c r="AE319" i="16"/>
  <c r="AY319" i="16" s="1"/>
  <c r="W319" i="16"/>
  <c r="Y319" i="16"/>
  <c r="AE318" i="16"/>
  <c r="AY318" i="16" s="1"/>
  <c r="W318" i="16"/>
  <c r="AE317" i="16"/>
  <c r="AY317" i="16" s="1"/>
  <c r="W317" i="16"/>
  <c r="AE316" i="16"/>
  <c r="AY316" i="16" s="1"/>
  <c r="Y316" i="16"/>
  <c r="W316" i="16"/>
  <c r="AE315" i="16"/>
  <c r="AY315" i="16" s="1"/>
  <c r="W315" i="16"/>
  <c r="AE314" i="16"/>
  <c r="AY314" i="16" s="1"/>
  <c r="Y314" i="16"/>
  <c r="W314" i="16"/>
  <c r="AE313" i="16"/>
  <c r="AY313" i="16" s="1"/>
  <c r="W313" i="16"/>
  <c r="AE312" i="16"/>
  <c r="AY312" i="16" s="1"/>
  <c r="W312" i="16"/>
  <c r="AE311" i="16"/>
  <c r="AY311" i="16" s="1"/>
  <c r="W311" i="16"/>
  <c r="AE310" i="16"/>
  <c r="AY310" i="16" s="1"/>
  <c r="W310" i="16"/>
  <c r="AE309" i="16"/>
  <c r="AY309" i="16" s="1"/>
  <c r="W309" i="16"/>
  <c r="AE308" i="16"/>
  <c r="AY308" i="16" s="1"/>
  <c r="W308" i="16"/>
  <c r="AE307" i="16"/>
  <c r="AY307" i="16" s="1"/>
  <c r="W307" i="16"/>
  <c r="AE306" i="16"/>
  <c r="AY306" i="16" s="1"/>
  <c r="W306" i="16"/>
  <c r="AE305" i="16"/>
  <c r="AY305" i="16" s="1"/>
  <c r="W305" i="16"/>
  <c r="AE304" i="16"/>
  <c r="AY304" i="16" s="1"/>
  <c r="W304" i="16"/>
  <c r="AE303" i="16"/>
  <c r="AY303" i="16" s="1"/>
  <c r="W303" i="16"/>
  <c r="AE302" i="16"/>
  <c r="AY302" i="16" s="1"/>
  <c r="W302" i="16"/>
  <c r="AE301" i="16"/>
  <c r="AY301" i="16" s="1"/>
  <c r="W301" i="16"/>
  <c r="AE300" i="16"/>
  <c r="AY300" i="16" s="1"/>
  <c r="W300" i="16"/>
  <c r="AE299" i="16"/>
  <c r="AY299" i="16" s="1"/>
  <c r="W299" i="16"/>
  <c r="AE298" i="16"/>
  <c r="AY298" i="16" s="1"/>
  <c r="W298" i="16"/>
  <c r="AE297" i="16"/>
  <c r="AY297" i="16" s="1"/>
  <c r="W297" i="16"/>
  <c r="AE296" i="16"/>
  <c r="AY296" i="16" s="1"/>
  <c r="Y296" i="16"/>
  <c r="W296" i="16"/>
  <c r="AE295" i="16"/>
  <c r="AY295" i="16" s="1"/>
  <c r="Y295" i="16"/>
  <c r="W295" i="16"/>
  <c r="AE294" i="16"/>
  <c r="AY294" i="16" s="1"/>
  <c r="W294" i="16"/>
  <c r="AE293" i="16"/>
  <c r="AY293" i="16" s="1"/>
  <c r="W293" i="16"/>
  <c r="AE292" i="16"/>
  <c r="AY292" i="16" s="1"/>
  <c r="W292" i="16"/>
  <c r="AE291" i="16"/>
  <c r="AY291" i="16" s="1"/>
  <c r="W291" i="16"/>
  <c r="AE290" i="16"/>
  <c r="AY290" i="16" s="1"/>
  <c r="W290" i="16"/>
  <c r="AE289" i="16"/>
  <c r="AY289" i="16" s="1"/>
  <c r="W289" i="16"/>
  <c r="AE288" i="16"/>
  <c r="AY288" i="16" s="1"/>
  <c r="W288" i="16"/>
  <c r="AE287" i="16"/>
  <c r="AY287" i="16" s="1"/>
  <c r="W287" i="16"/>
  <c r="AE286" i="16"/>
  <c r="AY286" i="16" s="1"/>
  <c r="W286" i="16"/>
  <c r="AE285" i="16"/>
  <c r="AY285" i="16" s="1"/>
  <c r="W285" i="16"/>
  <c r="AE284" i="16"/>
  <c r="AY284" i="16" s="1"/>
  <c r="W284" i="16"/>
  <c r="AE283" i="16"/>
  <c r="AY283" i="16" s="1"/>
  <c r="W283" i="16"/>
  <c r="AE282" i="16"/>
  <c r="AY282" i="16" s="1"/>
  <c r="W282" i="16"/>
  <c r="Y282" i="16"/>
  <c r="AE281" i="16"/>
  <c r="AY281" i="16" s="1"/>
  <c r="W281" i="16"/>
  <c r="AE280" i="16"/>
  <c r="AY280" i="16" s="1"/>
  <c r="W280" i="16"/>
  <c r="AE279" i="16"/>
  <c r="AY279" i="16" s="1"/>
  <c r="W279" i="16"/>
  <c r="AE278" i="16"/>
  <c r="AY278" i="16" s="1"/>
  <c r="W278" i="16"/>
  <c r="AE277" i="16"/>
  <c r="AY277" i="16" s="1"/>
  <c r="W277" i="16"/>
  <c r="AE276" i="16"/>
  <c r="AY276" i="16" s="1"/>
  <c r="W276" i="16"/>
  <c r="AE275" i="16"/>
  <c r="AY275" i="16" s="1"/>
  <c r="W275" i="16"/>
  <c r="AE274" i="16"/>
  <c r="AY274" i="16" s="1"/>
  <c r="W274" i="16"/>
  <c r="AE273" i="16"/>
  <c r="AY273" i="16" s="1"/>
  <c r="W273" i="16"/>
  <c r="Y273" i="16"/>
  <c r="AE272" i="16"/>
  <c r="AY272" i="16" s="1"/>
  <c r="W272" i="16"/>
  <c r="AE271" i="16"/>
  <c r="AY271" i="16" s="1"/>
  <c r="W271" i="16"/>
  <c r="AE270" i="16"/>
  <c r="AY270" i="16" s="1"/>
  <c r="W270" i="16"/>
  <c r="AE269" i="16"/>
  <c r="AY269" i="16" s="1"/>
  <c r="W269" i="16"/>
  <c r="AE268" i="16"/>
  <c r="AY268" i="16" s="1"/>
  <c r="W268" i="16"/>
  <c r="AE267" i="16"/>
  <c r="AY267" i="16" s="1"/>
  <c r="W267" i="16"/>
  <c r="AE266" i="16"/>
  <c r="AY266" i="16" s="1"/>
  <c r="W266" i="16"/>
  <c r="AE265" i="16"/>
  <c r="AY265" i="16" s="1"/>
  <c r="W265" i="16"/>
  <c r="AE264" i="16"/>
  <c r="AY264" i="16" s="1"/>
  <c r="W264" i="16"/>
  <c r="AE263" i="16"/>
  <c r="AY263" i="16" s="1"/>
  <c r="W263" i="16"/>
  <c r="AE262" i="16"/>
  <c r="AY262" i="16" s="1"/>
  <c r="W262" i="16"/>
  <c r="AE261" i="16"/>
  <c r="AY261" i="16" s="1"/>
  <c r="W261" i="16"/>
  <c r="Y261" i="16"/>
  <c r="AE260" i="16"/>
  <c r="AY260" i="16" s="1"/>
  <c r="W260" i="16"/>
  <c r="AE259" i="16"/>
  <c r="AY259" i="16" s="1"/>
  <c r="W259" i="16"/>
  <c r="AE258" i="16"/>
  <c r="AY258" i="16" s="1"/>
  <c r="W258" i="16"/>
  <c r="AE257" i="16"/>
  <c r="AY257" i="16" s="1"/>
  <c r="W257" i="16"/>
  <c r="AE256" i="16"/>
  <c r="AY256" i="16" s="1"/>
  <c r="W256" i="16"/>
  <c r="AE255" i="16"/>
  <c r="AY255" i="16" s="1"/>
  <c r="Y255" i="16"/>
  <c r="W255" i="16"/>
  <c r="AE254" i="16"/>
  <c r="AY254" i="16" s="1"/>
  <c r="W254" i="16"/>
  <c r="AE253" i="16"/>
  <c r="AY253" i="16" s="1"/>
  <c r="W253" i="16"/>
  <c r="AE252" i="16"/>
  <c r="AY252" i="16" s="1"/>
  <c r="W252" i="16"/>
  <c r="AE251" i="16"/>
  <c r="AY251" i="16" s="1"/>
  <c r="W251" i="16"/>
  <c r="AE250" i="16"/>
  <c r="AY250" i="16" s="1"/>
  <c r="W250" i="16"/>
  <c r="AE249" i="16"/>
  <c r="AY249" i="16" s="1"/>
  <c r="W249" i="16"/>
  <c r="Y249" i="16"/>
  <c r="AE248" i="16"/>
  <c r="AY248" i="16" s="1"/>
  <c r="W248" i="16"/>
  <c r="AE247" i="16"/>
  <c r="AY247" i="16" s="1"/>
  <c r="W247" i="16"/>
  <c r="AE246" i="16"/>
  <c r="AY246" i="16" s="1"/>
  <c r="W246" i="16"/>
  <c r="AE245" i="16"/>
  <c r="AY245" i="16" s="1"/>
  <c r="W245" i="16"/>
  <c r="AE244" i="16"/>
  <c r="AY244" i="16" s="1"/>
  <c r="Y244" i="16"/>
  <c r="W244" i="16"/>
  <c r="AE243" i="16"/>
  <c r="AY243" i="16" s="1"/>
  <c r="Y243" i="16"/>
  <c r="W243" i="16"/>
  <c r="AE242" i="16"/>
  <c r="AY242" i="16" s="1"/>
  <c r="W242" i="16"/>
  <c r="AE241" i="16"/>
  <c r="AY241" i="16" s="1"/>
  <c r="W241" i="16"/>
  <c r="AE240" i="16"/>
  <c r="AY240" i="16" s="1"/>
  <c r="W240" i="16"/>
  <c r="AE239" i="16"/>
  <c r="AY239" i="16" s="1"/>
  <c r="W239" i="16"/>
  <c r="AE238" i="16"/>
  <c r="AY238" i="16" s="1"/>
  <c r="W238" i="16"/>
  <c r="AE237" i="16"/>
  <c r="AY237" i="16" s="1"/>
  <c r="W237" i="16"/>
  <c r="Y237" i="16"/>
  <c r="AE236" i="16"/>
  <c r="AY236" i="16" s="1"/>
  <c r="Y236" i="16"/>
  <c r="W236" i="16"/>
  <c r="AE235" i="16"/>
  <c r="AY235" i="16" s="1"/>
  <c r="W235" i="16"/>
  <c r="AE234" i="16"/>
  <c r="AY234" i="16" s="1"/>
  <c r="W234" i="16"/>
  <c r="AE233" i="16"/>
  <c r="AY233" i="16" s="1"/>
  <c r="W233" i="16"/>
  <c r="AE232" i="16"/>
  <c r="AY232" i="16" s="1"/>
  <c r="W232" i="16"/>
  <c r="AE231" i="16"/>
  <c r="AY231" i="16" s="1"/>
  <c r="W231" i="16"/>
  <c r="AE230" i="16"/>
  <c r="AY230" i="16" s="1"/>
  <c r="W230" i="16"/>
  <c r="AE229" i="16"/>
  <c r="AY229" i="16" s="1"/>
  <c r="W229" i="16"/>
  <c r="AE228" i="16"/>
  <c r="AY228" i="16" s="1"/>
  <c r="W228" i="16"/>
  <c r="AE227" i="16"/>
  <c r="AY227" i="16" s="1"/>
  <c r="W227" i="16"/>
  <c r="AE226" i="16"/>
  <c r="AY226" i="16" s="1"/>
  <c r="W226" i="16"/>
  <c r="Y226" i="16"/>
  <c r="AE225" i="16"/>
  <c r="AY225" i="16" s="1"/>
  <c r="W225" i="16"/>
  <c r="AE224" i="16"/>
  <c r="AY224" i="16" s="1"/>
  <c r="Y224" i="16"/>
  <c r="W224" i="16"/>
  <c r="AE223" i="16"/>
  <c r="AY223" i="16" s="1"/>
  <c r="W223" i="16"/>
  <c r="AE222" i="16"/>
  <c r="AY222" i="16" s="1"/>
  <c r="W222" i="16"/>
  <c r="AE221" i="16"/>
  <c r="AY221" i="16" s="1"/>
  <c r="W221" i="16"/>
  <c r="AE220" i="16"/>
  <c r="AY220" i="16" s="1"/>
  <c r="W220" i="16"/>
  <c r="AE219" i="16"/>
  <c r="AY219" i="16" s="1"/>
  <c r="W219" i="16"/>
  <c r="AE218" i="16"/>
  <c r="AY218" i="16" s="1"/>
  <c r="W218" i="16"/>
  <c r="AE217" i="16"/>
  <c r="AY217" i="16" s="1"/>
  <c r="W217" i="16"/>
  <c r="AE216" i="16"/>
  <c r="AY216" i="16" s="1"/>
  <c r="W216" i="16"/>
  <c r="AE215" i="16"/>
  <c r="AY215" i="16" s="1"/>
  <c r="W215" i="16"/>
  <c r="AE214" i="16"/>
  <c r="AY214" i="16" s="1"/>
  <c r="W214" i="16"/>
  <c r="AE213" i="16"/>
  <c r="AY213" i="16" s="1"/>
  <c r="W213" i="16"/>
  <c r="AE212" i="16"/>
  <c r="AY212" i="16" s="1"/>
  <c r="W212" i="16"/>
  <c r="AE211" i="16"/>
  <c r="AY211" i="16" s="1"/>
  <c r="W211" i="16"/>
  <c r="AE210" i="16"/>
  <c r="AY210" i="16" s="1"/>
  <c r="W210" i="16"/>
  <c r="Y210" i="16"/>
  <c r="AE209" i="16"/>
  <c r="AY209" i="16" s="1"/>
  <c r="W209" i="16"/>
  <c r="AE208" i="16"/>
  <c r="AY208" i="16" s="1"/>
  <c r="W208" i="16"/>
  <c r="AE207" i="16"/>
  <c r="AY207" i="16" s="1"/>
  <c r="W207" i="16"/>
  <c r="AE206" i="16"/>
  <c r="AY206" i="16" s="1"/>
  <c r="W206" i="16"/>
  <c r="AE205" i="16"/>
  <c r="AY205" i="16" s="1"/>
  <c r="W205" i="16"/>
  <c r="AE204" i="16"/>
  <c r="AY204" i="16" s="1"/>
  <c r="W204" i="16"/>
  <c r="AE203" i="16"/>
  <c r="AY203" i="16" s="1"/>
  <c r="W203" i="16"/>
  <c r="AE202" i="16"/>
  <c r="AY202" i="16" s="1"/>
  <c r="W202" i="16"/>
  <c r="AE201" i="16"/>
  <c r="AY201" i="16" s="1"/>
  <c r="W201" i="16"/>
  <c r="AE200" i="16"/>
  <c r="AY200" i="16" s="1"/>
  <c r="W200" i="16"/>
  <c r="AE199" i="16"/>
  <c r="AY199" i="16" s="1"/>
  <c r="W199" i="16"/>
  <c r="AE198" i="16"/>
  <c r="AY198" i="16" s="1"/>
  <c r="W198" i="16"/>
  <c r="AE197" i="16"/>
  <c r="AY197" i="16" s="1"/>
  <c r="W197" i="16"/>
  <c r="AE196" i="16"/>
  <c r="AY196" i="16" s="1"/>
  <c r="W196" i="16"/>
  <c r="AE195" i="16"/>
  <c r="AY195" i="16" s="1"/>
  <c r="W195" i="16"/>
  <c r="AE194" i="16"/>
  <c r="AY194" i="16" s="1"/>
  <c r="W194" i="16"/>
  <c r="AE193" i="16"/>
  <c r="AY193" i="16" s="1"/>
  <c r="W193" i="16"/>
  <c r="AE192" i="16"/>
  <c r="AY192" i="16" s="1"/>
  <c r="W192" i="16"/>
  <c r="AE191" i="16"/>
  <c r="AY191" i="16" s="1"/>
  <c r="W191" i="16"/>
  <c r="AE190" i="16"/>
  <c r="AY190" i="16" s="1"/>
  <c r="W190" i="16"/>
  <c r="AE189" i="16"/>
  <c r="AY189" i="16" s="1"/>
  <c r="W189" i="16"/>
  <c r="AE188" i="16"/>
  <c r="AY188" i="16" s="1"/>
  <c r="W188" i="16"/>
  <c r="AE187" i="16"/>
  <c r="AY187" i="16" s="1"/>
  <c r="W187" i="16"/>
  <c r="AE186" i="16"/>
  <c r="AY186" i="16" s="1"/>
  <c r="W186" i="16"/>
  <c r="AE185" i="16"/>
  <c r="AY185" i="16" s="1"/>
  <c r="W185" i="16"/>
  <c r="AE184" i="16"/>
  <c r="AY184" i="16" s="1"/>
  <c r="W184" i="16"/>
  <c r="AE183" i="16"/>
  <c r="AY183" i="16" s="1"/>
  <c r="W183" i="16"/>
  <c r="AE182" i="16"/>
  <c r="AY182" i="16" s="1"/>
  <c r="W182" i="16"/>
  <c r="AE181" i="16"/>
  <c r="AY181" i="16" s="1"/>
  <c r="W181" i="16"/>
  <c r="AE180" i="16"/>
  <c r="AY180" i="16" s="1"/>
  <c r="W180" i="16"/>
  <c r="AE179" i="16"/>
  <c r="AY179" i="16" s="1"/>
  <c r="W179" i="16"/>
  <c r="AE178" i="16"/>
  <c r="AY178" i="16" s="1"/>
  <c r="W178" i="16"/>
  <c r="AE177" i="16"/>
  <c r="AY177" i="16" s="1"/>
  <c r="W177" i="16"/>
  <c r="AE176" i="16"/>
  <c r="AY176" i="16" s="1"/>
  <c r="W176" i="16"/>
  <c r="AE175" i="16"/>
  <c r="AY175" i="16" s="1"/>
  <c r="W175" i="16"/>
  <c r="AE174" i="16"/>
  <c r="AY174" i="16" s="1"/>
  <c r="W174" i="16"/>
  <c r="AE173" i="16"/>
  <c r="AY173" i="16" s="1"/>
  <c r="W173" i="16"/>
  <c r="AE172" i="16"/>
  <c r="AY172" i="16" s="1"/>
  <c r="W172" i="16"/>
  <c r="AE171" i="16"/>
  <c r="AY171" i="16" s="1"/>
  <c r="W171" i="16"/>
  <c r="AE170" i="16"/>
  <c r="AY170" i="16" s="1"/>
  <c r="W170" i="16"/>
  <c r="AE169" i="16"/>
  <c r="AY169" i="16" s="1"/>
  <c r="W169" i="16"/>
  <c r="AE168" i="16"/>
  <c r="AY168" i="16" s="1"/>
  <c r="W168" i="16"/>
  <c r="AE167" i="16"/>
  <c r="AY167" i="16" s="1"/>
  <c r="W167" i="16"/>
  <c r="AE166" i="16"/>
  <c r="AY166" i="16" s="1"/>
  <c r="W166" i="16"/>
  <c r="AE165" i="16"/>
  <c r="AY165" i="16" s="1"/>
  <c r="W165" i="16"/>
  <c r="AE164" i="16"/>
  <c r="AY164" i="16" s="1"/>
  <c r="W164" i="16"/>
  <c r="AE163" i="16"/>
  <c r="AY163" i="16" s="1"/>
  <c r="W163" i="16"/>
  <c r="AE162" i="16"/>
  <c r="AY162" i="16" s="1"/>
  <c r="W162" i="16"/>
  <c r="AE161" i="16"/>
  <c r="AY161" i="16" s="1"/>
  <c r="W161" i="16"/>
  <c r="AE160" i="16"/>
  <c r="AY160" i="16" s="1"/>
  <c r="W160" i="16"/>
  <c r="AE159" i="16"/>
  <c r="AY159" i="16" s="1"/>
  <c r="W159" i="16"/>
  <c r="AE158" i="16"/>
  <c r="AY158" i="16" s="1"/>
  <c r="W158" i="16"/>
  <c r="AE157" i="16"/>
  <c r="AY157" i="16" s="1"/>
  <c r="W157" i="16"/>
  <c r="Y157" i="16"/>
  <c r="AE156" i="16"/>
  <c r="AY156" i="16" s="1"/>
  <c r="W156" i="16"/>
  <c r="AE155" i="16"/>
  <c r="AY155" i="16" s="1"/>
  <c r="Y155" i="16"/>
  <c r="W155" i="16"/>
  <c r="AE154" i="16"/>
  <c r="AY154" i="16" s="1"/>
  <c r="W154" i="16"/>
  <c r="AE153" i="16"/>
  <c r="AY153" i="16" s="1"/>
  <c r="W153" i="16"/>
  <c r="AE152" i="16"/>
  <c r="AY152" i="16" s="1"/>
  <c r="W152" i="16"/>
  <c r="AE151" i="16"/>
  <c r="AY151" i="16" s="1"/>
  <c r="W151" i="16"/>
  <c r="AE150" i="16"/>
  <c r="AY150" i="16" s="1"/>
  <c r="W150" i="16"/>
  <c r="AE149" i="16"/>
  <c r="AY149" i="16" s="1"/>
  <c r="W149" i="16"/>
  <c r="Y149" i="16"/>
  <c r="AE148" i="16"/>
  <c r="AY148" i="16" s="1"/>
  <c r="W148" i="16"/>
  <c r="AE147" i="16"/>
  <c r="AY147" i="16" s="1"/>
  <c r="Y147" i="16"/>
  <c r="W147" i="16"/>
  <c r="AE146" i="16"/>
  <c r="AY146" i="16" s="1"/>
  <c r="W146" i="16"/>
  <c r="AE145" i="16"/>
  <c r="AY145" i="16" s="1"/>
  <c r="W145" i="16"/>
  <c r="AE144" i="16"/>
  <c r="AY144" i="16" s="1"/>
  <c r="W144" i="16"/>
  <c r="AE143" i="16"/>
  <c r="AY143" i="16" s="1"/>
  <c r="W143" i="16"/>
  <c r="AE142" i="16"/>
  <c r="AY142" i="16" s="1"/>
  <c r="W142" i="16"/>
  <c r="AE141" i="16"/>
  <c r="AY141" i="16" s="1"/>
  <c r="W141" i="16"/>
  <c r="AE140" i="16"/>
  <c r="AY140" i="16" s="1"/>
  <c r="W140" i="16"/>
  <c r="AE139" i="16"/>
  <c r="AY139" i="16" s="1"/>
  <c r="W139" i="16"/>
  <c r="AE138" i="16"/>
  <c r="AY138" i="16" s="1"/>
  <c r="W138" i="16"/>
  <c r="AE137" i="16"/>
  <c r="AY137" i="16" s="1"/>
  <c r="W137" i="16"/>
  <c r="AE136" i="16"/>
  <c r="AY136" i="16" s="1"/>
  <c r="W136" i="16"/>
  <c r="AE135" i="16"/>
  <c r="AY135" i="16" s="1"/>
  <c r="W135" i="16"/>
  <c r="AE134" i="16"/>
  <c r="AY134" i="16" s="1"/>
  <c r="W134" i="16"/>
  <c r="AE133" i="16"/>
  <c r="AY133" i="16" s="1"/>
  <c r="W133" i="16"/>
  <c r="AE132" i="16"/>
  <c r="AY132" i="16" s="1"/>
  <c r="AE131" i="16"/>
  <c r="AY131" i="16" s="1"/>
  <c r="AE130" i="16"/>
  <c r="AY130" i="16" s="1"/>
  <c r="W130" i="16"/>
  <c r="AE129" i="16"/>
  <c r="AY129" i="16" s="1"/>
  <c r="W129" i="16"/>
  <c r="AE128" i="16"/>
  <c r="AY128" i="16" s="1"/>
  <c r="W128" i="16"/>
  <c r="AE127" i="16"/>
  <c r="AY127" i="16" s="1"/>
  <c r="W127" i="16"/>
  <c r="AE126" i="16"/>
  <c r="AY126" i="16" s="1"/>
  <c r="W126" i="16"/>
  <c r="AE125" i="16"/>
  <c r="AY125" i="16" s="1"/>
  <c r="W125" i="16"/>
  <c r="AE124" i="16"/>
  <c r="AY124" i="16" s="1"/>
  <c r="W124" i="16"/>
  <c r="AE123" i="16"/>
  <c r="AY123" i="16" s="1"/>
  <c r="W123" i="16"/>
  <c r="AE122" i="16"/>
  <c r="AY122" i="16" s="1"/>
  <c r="W122" i="16"/>
  <c r="AE121" i="16"/>
  <c r="AY121" i="16" s="1"/>
  <c r="W121" i="16"/>
  <c r="AE120" i="16"/>
  <c r="AY120" i="16" s="1"/>
  <c r="W120" i="16"/>
  <c r="AE119" i="16"/>
  <c r="AY119" i="16" s="1"/>
  <c r="W119" i="16"/>
  <c r="AE118" i="16"/>
  <c r="AY118" i="16" s="1"/>
  <c r="W118" i="16"/>
  <c r="AE117" i="16"/>
  <c r="AY117" i="16" s="1"/>
  <c r="W117" i="16"/>
  <c r="AE116" i="16"/>
  <c r="AY116" i="16" s="1"/>
  <c r="W116" i="16"/>
  <c r="AE115" i="16"/>
  <c r="AY115" i="16" s="1"/>
  <c r="W115" i="16"/>
  <c r="AE114" i="16"/>
  <c r="AY114" i="16" s="1"/>
  <c r="W114" i="16"/>
  <c r="AE113" i="16"/>
  <c r="AY113" i="16" s="1"/>
  <c r="W113" i="16"/>
  <c r="AE112" i="16"/>
  <c r="AY112" i="16" s="1"/>
  <c r="W112" i="16"/>
  <c r="AE111" i="16"/>
  <c r="AY111" i="16" s="1"/>
  <c r="W111" i="16"/>
  <c r="AE110" i="16"/>
  <c r="AY110" i="16" s="1"/>
  <c r="W110" i="16"/>
  <c r="AE109" i="16"/>
  <c r="AY109" i="16" s="1"/>
  <c r="W109" i="16"/>
  <c r="AE108" i="16"/>
  <c r="AY108" i="16" s="1"/>
  <c r="W108" i="16"/>
  <c r="AE107" i="16"/>
  <c r="AY107" i="16" s="1"/>
  <c r="W107" i="16"/>
  <c r="AE106" i="16"/>
  <c r="AY106" i="16" s="1"/>
  <c r="W106" i="16"/>
  <c r="AE105" i="16"/>
  <c r="AY105" i="16" s="1"/>
  <c r="W105" i="16"/>
  <c r="AE104" i="16"/>
  <c r="AY104" i="16" s="1"/>
  <c r="W104" i="16"/>
  <c r="AE103" i="16"/>
  <c r="AY103" i="16" s="1"/>
  <c r="W103" i="16"/>
  <c r="AE102" i="16"/>
  <c r="AY102" i="16" s="1"/>
  <c r="W102" i="16"/>
  <c r="AE101" i="16"/>
  <c r="AY101" i="16" s="1"/>
  <c r="W101" i="16"/>
  <c r="AE100" i="16"/>
  <c r="AY100" i="16" s="1"/>
  <c r="W100" i="16"/>
  <c r="AE99" i="16"/>
  <c r="AY99" i="16" s="1"/>
  <c r="W99" i="16"/>
  <c r="AE98" i="16"/>
  <c r="AY98" i="16" s="1"/>
  <c r="W98" i="16"/>
  <c r="AE97" i="16"/>
  <c r="AY97" i="16" s="1"/>
  <c r="W97" i="16"/>
  <c r="AE96" i="16"/>
  <c r="AY96" i="16" s="1"/>
  <c r="W96" i="16"/>
  <c r="AE95" i="16"/>
  <c r="AY95" i="16" s="1"/>
  <c r="W95" i="16"/>
  <c r="AE94" i="16"/>
  <c r="AY94" i="16" s="1"/>
  <c r="W94" i="16"/>
  <c r="AE93" i="16"/>
  <c r="AY93" i="16" s="1"/>
  <c r="W93" i="16"/>
  <c r="AE92" i="16"/>
  <c r="AY92" i="16" s="1"/>
  <c r="W92" i="16"/>
  <c r="AE91" i="16"/>
  <c r="AY91" i="16" s="1"/>
  <c r="W91" i="16"/>
  <c r="AE90" i="16"/>
  <c r="AY90" i="16" s="1"/>
  <c r="W90" i="16"/>
  <c r="AE89" i="16"/>
  <c r="AY89" i="16" s="1"/>
  <c r="W89" i="16"/>
  <c r="AE88" i="16"/>
  <c r="AY88" i="16" s="1"/>
  <c r="W88" i="16"/>
  <c r="AE87" i="16"/>
  <c r="AY87" i="16" s="1"/>
  <c r="W87" i="16"/>
  <c r="AE86" i="16"/>
  <c r="AY86" i="16" s="1"/>
  <c r="W86" i="16"/>
  <c r="AE85" i="16"/>
  <c r="AY85" i="16" s="1"/>
  <c r="W85" i="16"/>
  <c r="AE84" i="16"/>
  <c r="AY84" i="16" s="1"/>
  <c r="W84" i="16"/>
  <c r="AE83" i="16"/>
  <c r="AY83" i="16" s="1"/>
  <c r="W83" i="16"/>
  <c r="AE82" i="16"/>
  <c r="AY82" i="16" s="1"/>
  <c r="W82" i="16"/>
  <c r="AE81" i="16"/>
  <c r="AY81" i="16" s="1"/>
  <c r="W81" i="16"/>
  <c r="AE80" i="16"/>
  <c r="AY80" i="16" s="1"/>
  <c r="W80" i="16"/>
  <c r="AE79" i="16"/>
  <c r="AY79" i="16" s="1"/>
  <c r="W79" i="16"/>
  <c r="AE78" i="16"/>
  <c r="AY78" i="16" s="1"/>
  <c r="W78" i="16"/>
  <c r="AE77" i="16"/>
  <c r="AY77" i="16" s="1"/>
  <c r="W77" i="16"/>
  <c r="AE76" i="16"/>
  <c r="AY76" i="16" s="1"/>
  <c r="W76" i="16"/>
  <c r="AE75" i="16"/>
  <c r="AY75" i="16" s="1"/>
  <c r="W75" i="16"/>
  <c r="AE74" i="16"/>
  <c r="AY74" i="16" s="1"/>
  <c r="W74" i="16"/>
  <c r="AE73" i="16"/>
  <c r="AY73" i="16" s="1"/>
  <c r="W73" i="16"/>
  <c r="AE72" i="16"/>
  <c r="AY72" i="16" s="1"/>
  <c r="W72" i="16"/>
  <c r="AE71" i="16"/>
  <c r="AY71" i="16" s="1"/>
  <c r="W71" i="16"/>
  <c r="AE70" i="16"/>
  <c r="AY70" i="16" s="1"/>
  <c r="W70" i="16"/>
  <c r="AE69" i="16"/>
  <c r="AY69" i="16" s="1"/>
  <c r="W69" i="16"/>
  <c r="AE68" i="16"/>
  <c r="AY68" i="16" s="1"/>
  <c r="W68" i="16"/>
  <c r="AE67" i="16"/>
  <c r="AY67" i="16" s="1"/>
  <c r="W67" i="16"/>
  <c r="AE66" i="16"/>
  <c r="AY66" i="16" s="1"/>
  <c r="W66" i="16"/>
  <c r="AE65" i="16"/>
  <c r="AY65" i="16" s="1"/>
  <c r="W65" i="16"/>
  <c r="AE64" i="16"/>
  <c r="AY64" i="16" s="1"/>
  <c r="W64" i="16"/>
  <c r="AE63" i="16"/>
  <c r="AY63" i="16" s="1"/>
  <c r="W63" i="16"/>
  <c r="AE62" i="16"/>
  <c r="AY62" i="16" s="1"/>
  <c r="W62" i="16"/>
  <c r="AE61" i="16"/>
  <c r="AY61" i="16" s="1"/>
  <c r="W61" i="16"/>
  <c r="AE60" i="16"/>
  <c r="AY60" i="16" s="1"/>
  <c r="W60" i="16"/>
  <c r="AE59" i="16"/>
  <c r="AY59" i="16" s="1"/>
  <c r="W59" i="16"/>
  <c r="AE58" i="16"/>
  <c r="AY58" i="16" s="1"/>
  <c r="W58" i="16"/>
  <c r="AE57" i="16"/>
  <c r="AY57" i="16" s="1"/>
  <c r="W57" i="16"/>
  <c r="AE56" i="16"/>
  <c r="AY56" i="16" s="1"/>
  <c r="W56" i="16"/>
  <c r="AE55" i="16"/>
  <c r="AY55" i="16" s="1"/>
  <c r="W55" i="16"/>
  <c r="AE54" i="16"/>
  <c r="AY54" i="16" s="1"/>
  <c r="W54" i="16"/>
  <c r="AE53" i="16"/>
  <c r="AY53" i="16" s="1"/>
  <c r="W53" i="16"/>
  <c r="AE52" i="16"/>
  <c r="AY52" i="16" s="1"/>
  <c r="W52" i="16"/>
  <c r="AE51" i="16"/>
  <c r="AY51" i="16" s="1"/>
  <c r="W51" i="16"/>
  <c r="AE50" i="16"/>
  <c r="AY50" i="16" s="1"/>
  <c r="W50" i="16"/>
  <c r="AE49" i="16"/>
  <c r="AY49" i="16" s="1"/>
  <c r="W49" i="16"/>
  <c r="AE48" i="16"/>
  <c r="AY48" i="16" s="1"/>
  <c r="W48" i="16"/>
  <c r="AE47" i="16"/>
  <c r="AY47" i="16" s="1"/>
  <c r="W47" i="16"/>
  <c r="AE46" i="16"/>
  <c r="AY46" i="16" s="1"/>
  <c r="W46" i="16"/>
  <c r="AE45" i="16"/>
  <c r="AY45" i="16" s="1"/>
  <c r="W45" i="16"/>
  <c r="AE44" i="16"/>
  <c r="AY44" i="16" s="1"/>
  <c r="W44" i="16"/>
  <c r="AE43" i="16"/>
  <c r="AY43" i="16" s="1"/>
  <c r="W43" i="16"/>
  <c r="AE42" i="16"/>
  <c r="AY42" i="16" s="1"/>
  <c r="W42" i="16"/>
  <c r="AE41" i="16"/>
  <c r="AY41" i="16" s="1"/>
  <c r="W41" i="16"/>
  <c r="AE40" i="16"/>
  <c r="AY40" i="16" s="1"/>
  <c r="W40" i="16"/>
  <c r="AE39" i="16"/>
  <c r="AY39" i="16" s="1"/>
  <c r="W39" i="16"/>
  <c r="AE38" i="16"/>
  <c r="AY38" i="16" s="1"/>
  <c r="W38" i="16"/>
  <c r="AE37" i="16"/>
  <c r="AY37" i="16" s="1"/>
  <c r="W37" i="16"/>
  <c r="AE36" i="16"/>
  <c r="AY36" i="16" s="1"/>
  <c r="W36" i="16"/>
  <c r="AE35" i="16"/>
  <c r="AY35" i="16" s="1"/>
  <c r="W35" i="16"/>
  <c r="AE34" i="16"/>
  <c r="AY34" i="16" s="1"/>
  <c r="W34" i="16"/>
  <c r="AE33" i="16"/>
  <c r="AY33" i="16" s="1"/>
  <c r="W33" i="16"/>
  <c r="AE32" i="16"/>
  <c r="AY32" i="16" s="1"/>
  <c r="W32" i="16"/>
  <c r="AE31" i="16"/>
  <c r="AY31" i="16" s="1"/>
  <c r="W31" i="16"/>
  <c r="AE30" i="16"/>
  <c r="AY30" i="16" s="1"/>
  <c r="W30" i="16"/>
  <c r="AE29" i="16"/>
  <c r="AY29" i="16" s="1"/>
  <c r="W29" i="16"/>
  <c r="AE28" i="16"/>
  <c r="AY28" i="16" s="1"/>
  <c r="W28" i="16"/>
  <c r="AE27" i="16"/>
  <c r="AY27" i="16" s="1"/>
  <c r="W27" i="16"/>
  <c r="AE26" i="16"/>
  <c r="W26" i="16"/>
  <c r="AE25" i="16"/>
  <c r="AY25" i="16" s="1"/>
  <c r="W25" i="16"/>
  <c r="AE24" i="16"/>
  <c r="AY24" i="16" s="1"/>
  <c r="W24" i="16"/>
  <c r="AE23" i="16"/>
  <c r="W23" i="16"/>
  <c r="AE22" i="16"/>
  <c r="W22" i="16"/>
  <c r="AE21" i="16"/>
  <c r="AY21" i="16" s="1"/>
  <c r="W21" i="16"/>
  <c r="AE20" i="16"/>
  <c r="AY20" i="16" s="1"/>
  <c r="W20" i="16"/>
  <c r="AE19" i="16"/>
  <c r="AY19" i="16" s="1"/>
  <c r="W19" i="16"/>
  <c r="AE18" i="16"/>
  <c r="AY18" i="16" s="1"/>
  <c r="W18" i="16"/>
  <c r="AE17" i="16"/>
  <c r="AY17" i="16" s="1"/>
  <c r="W17" i="16"/>
  <c r="AE16" i="16"/>
  <c r="AY16" i="16" s="1"/>
  <c r="W16" i="16"/>
  <c r="AE15" i="16"/>
  <c r="AY15" i="16" s="1"/>
  <c r="W15" i="16"/>
  <c r="AE14" i="16"/>
  <c r="W14" i="16"/>
  <c r="AE13" i="16"/>
  <c r="AY13" i="16" s="1"/>
  <c r="W13" i="16"/>
  <c r="AE12" i="16"/>
  <c r="AY12" i="16" s="1"/>
  <c r="W12" i="16"/>
  <c r="AE11" i="16"/>
  <c r="AY11" i="16" s="1"/>
  <c r="W11" i="16"/>
  <c r="AE10" i="16"/>
  <c r="W10" i="16"/>
  <c r="AE9" i="16"/>
  <c r="AY9" i="16" s="1"/>
  <c r="W9" i="16"/>
  <c r="AE8" i="16"/>
  <c r="AY8" i="16" s="1"/>
  <c r="W8" i="16"/>
  <c r="AE7" i="16"/>
  <c r="AY7" i="16" s="1"/>
  <c r="W7" i="16"/>
  <c r="B235" i="15"/>
  <c r="B234" i="15"/>
  <c r="B233" i="15"/>
  <c r="AR94" i="16" s="1"/>
  <c r="B232" i="15"/>
  <c r="B231" i="15"/>
  <c r="B230" i="15"/>
  <c r="B229" i="15"/>
  <c r="B228" i="15"/>
  <c r="AR406" i="16" s="1"/>
  <c r="B227" i="15"/>
  <c r="AR247" i="16" s="1"/>
  <c r="B226" i="15"/>
  <c r="AR255" i="16" s="1"/>
  <c r="B225" i="15"/>
  <c r="AR243" i="16" s="1"/>
  <c r="B224" i="15"/>
  <c r="AR405" i="16" s="1"/>
  <c r="B223" i="15"/>
  <c r="B222" i="15"/>
  <c r="B221" i="15"/>
  <c r="B220" i="15"/>
  <c r="B219" i="15"/>
  <c r="B218" i="15"/>
  <c r="B217" i="15"/>
  <c r="AR236" i="16" s="1"/>
  <c r="B216" i="15"/>
  <c r="B215" i="15"/>
  <c r="AR132" i="16" s="1"/>
  <c r="B214" i="15"/>
  <c r="AR425" i="16" s="1"/>
  <c r="B213" i="15"/>
  <c r="AR268" i="16" s="1"/>
  <c r="B212" i="15"/>
  <c r="AR47" i="16" s="1"/>
  <c r="B211" i="15"/>
  <c r="B210" i="15"/>
  <c r="B209" i="15"/>
  <c r="AR356" i="16" s="1"/>
  <c r="B208" i="15"/>
  <c r="AR428" i="16" s="1"/>
  <c r="B207" i="15"/>
  <c r="B206" i="15"/>
  <c r="AR134" i="16" s="1"/>
  <c r="B205" i="15"/>
  <c r="AR19" i="16" s="1"/>
  <c r="B204" i="15"/>
  <c r="AR414" i="16" s="1"/>
  <c r="B203" i="15"/>
  <c r="B202" i="15"/>
  <c r="AR408" i="16" s="1"/>
  <c r="B201" i="15"/>
  <c r="AR274" i="16" s="1"/>
  <c r="B200" i="15"/>
  <c r="B199" i="15"/>
  <c r="AR351" i="16" s="1"/>
  <c r="B198" i="15"/>
  <c r="B197" i="15"/>
  <c r="B196" i="15"/>
  <c r="AR415" i="16" s="1"/>
  <c r="B195" i="15"/>
  <c r="B194" i="15"/>
  <c r="B193" i="15"/>
  <c r="AR412" i="16" s="1"/>
  <c r="B192" i="15"/>
  <c r="AR442" i="16" s="1"/>
  <c r="B191" i="15"/>
  <c r="B190" i="15"/>
  <c r="AR437" i="16" s="1"/>
  <c r="B189" i="15"/>
  <c r="B188" i="15"/>
  <c r="AR420" i="16" s="1"/>
  <c r="B187" i="15"/>
  <c r="AR38" i="16" s="1"/>
  <c r="B186" i="15"/>
  <c r="AR67" i="16" s="1"/>
  <c r="B185" i="15"/>
  <c r="B184" i="15"/>
  <c r="AR441" i="16" s="1"/>
  <c r="B183" i="15"/>
  <c r="AR451" i="16" s="1"/>
  <c r="B182" i="15"/>
  <c r="AR431" i="16" s="1"/>
  <c r="B181" i="15"/>
  <c r="B180" i="15"/>
  <c r="AR31" i="16" s="1"/>
  <c r="B179" i="15"/>
  <c r="B178" i="15"/>
  <c r="AR429" i="16" s="1"/>
  <c r="B177" i="15"/>
  <c r="AR443" i="16" s="1"/>
  <c r="B176" i="15"/>
  <c r="B175" i="15"/>
  <c r="AR61" i="16" s="1"/>
  <c r="B174" i="15"/>
  <c r="B173" i="15"/>
  <c r="AR449" i="16" s="1"/>
  <c r="B172" i="15"/>
  <c r="AR444" i="16" s="1"/>
  <c r="B171" i="15"/>
  <c r="B170" i="15"/>
  <c r="AR10" i="16" s="1"/>
  <c r="B169" i="15"/>
  <c r="B168" i="15"/>
  <c r="AR447" i="16" s="1"/>
  <c r="B167" i="15"/>
  <c r="AR422" i="16" s="1"/>
  <c r="B166" i="15"/>
  <c r="B165" i="15"/>
  <c r="AR435" i="16" s="1"/>
  <c r="B164" i="15"/>
  <c r="AR455" i="16" s="1"/>
  <c r="B163" i="15"/>
  <c r="B162" i="15"/>
  <c r="B161" i="15"/>
  <c r="AR411" i="16" s="1"/>
  <c r="B160" i="15"/>
  <c r="AR11" i="16" s="1"/>
  <c r="B159" i="15"/>
  <c r="AR195" i="16" s="1"/>
  <c r="B158" i="15"/>
  <c r="AR57" i="16" s="1"/>
  <c r="B157" i="15"/>
  <c r="AR450" i="16" s="1"/>
  <c r="B156" i="15"/>
  <c r="B155" i="15"/>
  <c r="AR445" i="16" s="1"/>
  <c r="B154" i="15"/>
  <c r="AR314" i="16" s="1"/>
  <c r="B153" i="15"/>
  <c r="AR410" i="16" s="1"/>
  <c r="B152" i="15"/>
  <c r="AR315" i="16" s="1"/>
  <c r="B151" i="15"/>
  <c r="AR409" i="16" s="1"/>
  <c r="B150" i="15"/>
  <c r="B149" i="15"/>
  <c r="AR296" i="16" s="1"/>
  <c r="B148" i="15"/>
  <c r="AR185" i="16" s="1"/>
  <c r="B147" i="15"/>
  <c r="AR407" i="16" s="1"/>
  <c r="B146" i="15"/>
  <c r="B145" i="15"/>
  <c r="AR454" i="16" s="1"/>
  <c r="B144" i="15"/>
  <c r="B143" i="15"/>
  <c r="B142" i="15"/>
  <c r="AR130" i="16" s="1"/>
  <c r="B141" i="15"/>
  <c r="AR261" i="16" s="1"/>
  <c r="B140" i="15"/>
  <c r="B139" i="15"/>
  <c r="B138" i="15"/>
  <c r="B137" i="15"/>
  <c r="B136" i="15"/>
  <c r="B135" i="15"/>
  <c r="B134" i="15"/>
  <c r="B133" i="15"/>
  <c r="B132" i="15"/>
  <c r="B131" i="15"/>
  <c r="B130" i="15"/>
  <c r="B129" i="15"/>
  <c r="B128" i="15"/>
  <c r="B127" i="15"/>
  <c r="B126" i="15"/>
  <c r="B125" i="15"/>
  <c r="B124" i="15"/>
  <c r="B123" i="15"/>
  <c r="AR292" i="16" s="1"/>
  <c r="B122" i="15"/>
  <c r="AR299" i="16" s="1"/>
  <c r="B121" i="15"/>
  <c r="AR160" i="16" s="1"/>
  <c r="B120" i="15"/>
  <c r="B119" i="15"/>
  <c r="B118" i="15"/>
  <c r="AR175" i="16" s="1"/>
  <c r="B117" i="15"/>
  <c r="B116" i="15"/>
  <c r="B115" i="15"/>
  <c r="B114" i="15"/>
  <c r="B113" i="15"/>
  <c r="B112" i="15"/>
  <c r="AR453" i="16" s="1"/>
  <c r="B111" i="15"/>
  <c r="AR456" i="16" s="1"/>
  <c r="B110" i="15"/>
  <c r="B109" i="15"/>
  <c r="B108" i="15"/>
  <c r="AR432" i="16" s="1"/>
  <c r="B107" i="15"/>
  <c r="AR421" i="16" s="1"/>
  <c r="B106" i="15"/>
  <c r="AR433" i="16" s="1"/>
  <c r="B105" i="15"/>
  <c r="AR458" i="16" s="1"/>
  <c r="B104" i="15"/>
  <c r="AR436" i="16" s="1"/>
  <c r="B103" i="15"/>
  <c r="B102" i="15"/>
  <c r="B101" i="15"/>
  <c r="AR404" i="16" s="1"/>
  <c r="B100" i="15"/>
  <c r="B99" i="15"/>
  <c r="AR165" i="16" s="1"/>
  <c r="B98" i="15"/>
  <c r="AR70" i="16" s="1"/>
  <c r="B97" i="15"/>
  <c r="AR457" i="16" s="1"/>
  <c r="B96" i="15"/>
  <c r="AR446" i="16" s="1"/>
  <c r="B95" i="15"/>
  <c r="B94" i="15"/>
  <c r="B93" i="15"/>
  <c r="B92" i="15"/>
  <c r="B91" i="15"/>
  <c r="B90" i="15"/>
  <c r="AR452" i="16" s="1"/>
  <c r="B89" i="15"/>
  <c r="AR92" i="16" s="1"/>
  <c r="B88" i="15"/>
  <c r="AR214" i="16" s="1"/>
  <c r="B87" i="15"/>
  <c r="AR90" i="16" s="1"/>
  <c r="B86" i="15"/>
  <c r="AR75" i="16" s="1"/>
  <c r="B85" i="15"/>
  <c r="AR74" i="16" s="1"/>
  <c r="B84" i="15"/>
  <c r="AR89" i="16" s="1"/>
  <c r="B83" i="15"/>
  <c r="AR157" i="16" s="1"/>
  <c r="B82" i="15"/>
  <c r="B81" i="15"/>
  <c r="AR72" i="16" s="1"/>
  <c r="B80" i="15"/>
  <c r="AR84" i="16" s="1"/>
  <c r="B79" i="15"/>
  <c r="B78" i="15"/>
  <c r="B77" i="15"/>
  <c r="AR207" i="16" s="1"/>
  <c r="B76" i="15"/>
  <c r="AR73" i="16" s="1"/>
  <c r="B75" i="15"/>
  <c r="AR199" i="16" s="1"/>
  <c r="B74" i="15"/>
  <c r="B73" i="15"/>
  <c r="B72" i="15"/>
  <c r="AR329" i="16" s="1"/>
  <c r="B71" i="15"/>
  <c r="AR321" i="16" s="1"/>
  <c r="B70" i="15"/>
  <c r="AR88" i="16" s="1"/>
  <c r="B69" i="15"/>
  <c r="B68" i="15"/>
  <c r="B67" i="15"/>
  <c r="AR143" i="16" s="1"/>
  <c r="B66" i="15"/>
  <c r="AR324" i="16" s="1"/>
  <c r="B65" i="15"/>
  <c r="AR210" i="16" s="1"/>
  <c r="B64" i="15"/>
  <c r="AR190" i="16" s="1"/>
  <c r="B63" i="15"/>
  <c r="AR197" i="16" s="1"/>
  <c r="B62" i="15"/>
  <c r="B61" i="15"/>
  <c r="B60" i="15"/>
  <c r="B59" i="15"/>
  <c r="B58" i="15"/>
  <c r="B57" i="15"/>
  <c r="AR332" i="16" s="1"/>
  <c r="B56" i="15"/>
  <c r="B55" i="15"/>
  <c r="B54" i="15"/>
  <c r="B53" i="15"/>
  <c r="AR413" i="16" s="1"/>
  <c r="B52" i="15"/>
  <c r="B51" i="15"/>
  <c r="B50" i="15"/>
  <c r="B49" i="15"/>
  <c r="B48" i="15"/>
  <c r="AR78" i="16" s="1"/>
  <c r="B47" i="15"/>
  <c r="B46" i="15"/>
  <c r="B45" i="15"/>
  <c r="B44" i="15"/>
  <c r="AR419" i="16" s="1"/>
  <c r="B43" i="15"/>
  <c r="B42" i="15"/>
  <c r="B41" i="15"/>
  <c r="B40" i="15"/>
  <c r="AR434" i="16" s="1"/>
  <c r="B39" i="15"/>
  <c r="B38" i="15"/>
  <c r="AR416" i="16" s="1"/>
  <c r="B37" i="15"/>
  <c r="B36" i="15"/>
  <c r="B35" i="15"/>
  <c r="AR116" i="16" s="1"/>
  <c r="B34" i="15"/>
  <c r="B33" i="15"/>
  <c r="AR284" i="16" s="1"/>
  <c r="B32" i="15"/>
  <c r="B31" i="15"/>
  <c r="AR172" i="16" s="1"/>
  <c r="B30" i="15"/>
  <c r="B29" i="15"/>
  <c r="AR417" i="16" s="1"/>
  <c r="B28" i="15"/>
  <c r="B27" i="15"/>
  <c r="AR448" i="16" s="1"/>
  <c r="B26" i="15"/>
  <c r="B25" i="15"/>
  <c r="B24" i="15"/>
  <c r="B23" i="15"/>
  <c r="B22" i="15"/>
  <c r="B21" i="15"/>
  <c r="B20" i="15"/>
  <c r="AR319" i="16" s="1"/>
  <c r="B19" i="15"/>
  <c r="B18" i="15"/>
  <c r="AR439" i="16" s="1"/>
  <c r="B17" i="15"/>
  <c r="B16" i="15"/>
  <c r="B15" i="15"/>
  <c r="B14" i="15"/>
  <c r="AR96" i="16" s="1"/>
  <c r="B13" i="15"/>
  <c r="B12" i="15"/>
  <c r="AR342" i="16" s="1"/>
  <c r="B11" i="15"/>
  <c r="AR102" i="16" s="1"/>
  <c r="B10" i="15"/>
  <c r="B9" i="15"/>
  <c r="AR353" i="16" s="1"/>
  <c r="B8" i="15"/>
  <c r="AR42" i="16" s="1"/>
  <c r="B7" i="15"/>
  <c r="AR226" i="16" s="1"/>
  <c r="B6" i="15"/>
  <c r="B5" i="15"/>
  <c r="B4" i="15"/>
  <c r="B3" i="15"/>
  <c r="AR358" i="16" s="1"/>
  <c r="B241" i="14"/>
  <c r="B240" i="14"/>
  <c r="B239" i="14"/>
  <c r="B238" i="14"/>
  <c r="B237" i="14"/>
  <c r="B236" i="14"/>
  <c r="B235" i="14"/>
  <c r="B234" i="14"/>
  <c r="B233" i="14"/>
  <c r="B232" i="14"/>
  <c r="B231" i="14"/>
  <c r="B230" i="14"/>
  <c r="B229" i="14"/>
  <c r="B228" i="14"/>
  <c r="B227" i="14"/>
  <c r="B226" i="14"/>
  <c r="B225" i="14"/>
  <c r="B224" i="14"/>
  <c r="B223" i="14"/>
  <c r="B222" i="14"/>
  <c r="B221" i="14"/>
  <c r="B220" i="14"/>
  <c r="B219" i="14"/>
  <c r="B218" i="14"/>
  <c r="B217" i="14"/>
  <c r="B216" i="14"/>
  <c r="B215" i="14"/>
  <c r="B214" i="14"/>
  <c r="B213" i="14"/>
  <c r="B212" i="14"/>
  <c r="B211" i="14"/>
  <c r="B210" i="14"/>
  <c r="B209" i="14"/>
  <c r="B208" i="14"/>
  <c r="B207" i="14"/>
  <c r="B206" i="14"/>
  <c r="B205" i="14"/>
  <c r="B204" i="14"/>
  <c r="B203" i="14"/>
  <c r="B202" i="14"/>
  <c r="B201" i="14"/>
  <c r="B200" i="14"/>
  <c r="B199" i="14"/>
  <c r="B198" i="14"/>
  <c r="B197" i="14"/>
  <c r="B196" i="14"/>
  <c r="B195" i="14"/>
  <c r="B194" i="14"/>
  <c r="B193" i="14"/>
  <c r="B192" i="14"/>
  <c r="B191" i="14"/>
  <c r="B190" i="14"/>
  <c r="B189" i="14"/>
  <c r="B188" i="14"/>
  <c r="B187" i="14"/>
  <c r="B186" i="14"/>
  <c r="B185" i="14"/>
  <c r="B184" i="14"/>
  <c r="B183" i="14"/>
  <c r="B182" i="14"/>
  <c r="B181" i="14"/>
  <c r="B180" i="14"/>
  <c r="B179" i="14"/>
  <c r="B178" i="14"/>
  <c r="B177" i="14"/>
  <c r="B176" i="14"/>
  <c r="B175" i="14"/>
  <c r="B174" i="14"/>
  <c r="B173" i="14"/>
  <c r="B172" i="14"/>
  <c r="B171" i="14"/>
  <c r="B170" i="14"/>
  <c r="B169" i="14"/>
  <c r="B168" i="14"/>
  <c r="B167" i="14"/>
  <c r="B166" i="14"/>
  <c r="B165" i="14"/>
  <c r="B164" i="14"/>
  <c r="B163" i="14"/>
  <c r="B162" i="14"/>
  <c r="B161" i="14"/>
  <c r="B160" i="14"/>
  <c r="B159" i="14"/>
  <c r="B158" i="14"/>
  <c r="B157" i="14"/>
  <c r="B156" i="14"/>
  <c r="B155" i="14"/>
  <c r="B154" i="14"/>
  <c r="B153" i="14"/>
  <c r="B152" i="14"/>
  <c r="B151" i="14"/>
  <c r="B150" i="14"/>
  <c r="B149" i="14"/>
  <c r="B148" i="14"/>
  <c r="B147" i="14"/>
  <c r="B146" i="14"/>
  <c r="B145" i="14"/>
  <c r="B144" i="14"/>
  <c r="B143" i="14"/>
  <c r="B142" i="14"/>
  <c r="B141" i="14"/>
  <c r="B140" i="14"/>
  <c r="B139" i="14"/>
  <c r="B138" i="14"/>
  <c r="B137" i="14"/>
  <c r="B136" i="14"/>
  <c r="B135" i="14"/>
  <c r="B134" i="14"/>
  <c r="B133" i="14"/>
  <c r="B132" i="14"/>
  <c r="B131" i="14"/>
  <c r="B130" i="14"/>
  <c r="B129" i="14"/>
  <c r="B128" i="14"/>
  <c r="B127" i="14"/>
  <c r="B126" i="14"/>
  <c r="B125" i="14"/>
  <c r="B124" i="14"/>
  <c r="B123" i="14"/>
  <c r="B122" i="14"/>
  <c r="B121" i="14"/>
  <c r="B120" i="14"/>
  <c r="B119" i="14"/>
  <c r="B118" i="14"/>
  <c r="B117" i="14"/>
  <c r="B116" i="14"/>
  <c r="B115" i="14"/>
  <c r="B114" i="14"/>
  <c r="B113" i="14"/>
  <c r="B112" i="14"/>
  <c r="B111" i="14"/>
  <c r="B110" i="14"/>
  <c r="B109" i="14"/>
  <c r="B108" i="14"/>
  <c r="B107" i="14"/>
  <c r="B106" i="14"/>
  <c r="B105" i="14"/>
  <c r="B104" i="14"/>
  <c r="B103" i="14"/>
  <c r="B102" i="14"/>
  <c r="B101" i="14"/>
  <c r="B100" i="14"/>
  <c r="B99" i="14"/>
  <c r="B98" i="14"/>
  <c r="B97" i="14"/>
  <c r="B96" i="14"/>
  <c r="B95" i="14"/>
  <c r="B94" i="14"/>
  <c r="B93" i="14"/>
  <c r="B92" i="14"/>
  <c r="B91" i="14"/>
  <c r="B90" i="14"/>
  <c r="B89" i="14"/>
  <c r="B88" i="14"/>
  <c r="B87" i="14"/>
  <c r="B86" i="14"/>
  <c r="B85" i="14"/>
  <c r="B84" i="14"/>
  <c r="B83" i="14"/>
  <c r="B82" i="14"/>
  <c r="B81" i="14"/>
  <c r="B80" i="14"/>
  <c r="B79" i="14"/>
  <c r="B78" i="14"/>
  <c r="B77" i="14"/>
  <c r="B76" i="14"/>
  <c r="B75" i="14"/>
  <c r="B74" i="14"/>
  <c r="B73" i="14"/>
  <c r="B72" i="14"/>
  <c r="B71" i="14"/>
  <c r="B70" i="14"/>
  <c r="B69" i="14"/>
  <c r="B68" i="14"/>
  <c r="B67" i="14"/>
  <c r="B66" i="14"/>
  <c r="B65" i="14"/>
  <c r="B64" i="14"/>
  <c r="B63" i="14"/>
  <c r="B62" i="14"/>
  <c r="B61" i="14"/>
  <c r="B60" i="14"/>
  <c r="B59" i="14"/>
  <c r="B58" i="14"/>
  <c r="B57" i="14"/>
  <c r="B56" i="14"/>
  <c r="B55" i="14"/>
  <c r="B54" i="14"/>
  <c r="B53" i="14"/>
  <c r="B52" i="14"/>
  <c r="B51"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5" i="14"/>
  <c r="B4" i="14"/>
  <c r="B3" i="14"/>
  <c r="B2" i="14"/>
  <c r="B242" i="13"/>
  <c r="B241" i="13"/>
  <c r="B240" i="13"/>
  <c r="B239" i="13"/>
  <c r="B238" i="13"/>
  <c r="B237" i="13"/>
  <c r="B236" i="13"/>
  <c r="HC379" i="8"/>
  <c r="HC378" i="8"/>
  <c r="HC377" i="8"/>
  <c r="HC376" i="8"/>
  <c r="HC375" i="8"/>
  <c r="HC374" i="8"/>
  <c r="HC373" i="8"/>
  <c r="HC372" i="8"/>
  <c r="HC371" i="8"/>
  <c r="HC370" i="8"/>
  <c r="HC369" i="8"/>
  <c r="HC368" i="8"/>
  <c r="HC367" i="8"/>
  <c r="HC366" i="8"/>
  <c r="HC365" i="8"/>
  <c r="HC364" i="8"/>
  <c r="HC363" i="8"/>
  <c r="HC362" i="8"/>
  <c r="HC361" i="8"/>
  <c r="HC360" i="8"/>
  <c r="HC359" i="8"/>
  <c r="HC358" i="8"/>
  <c r="HC357" i="8"/>
  <c r="HC356" i="8"/>
  <c r="HC355" i="8"/>
  <c r="HC354" i="8"/>
  <c r="HC353" i="8"/>
  <c r="HC352" i="8"/>
  <c r="HC351" i="8"/>
  <c r="HC350" i="8"/>
  <c r="HC349" i="8"/>
  <c r="HC348" i="8"/>
  <c r="HC347" i="8"/>
  <c r="HC346" i="8"/>
  <c r="HC345" i="8"/>
  <c r="HC344" i="8"/>
  <c r="HC343" i="8"/>
  <c r="HC342" i="8"/>
  <c r="HC341" i="8"/>
  <c r="HC340" i="8"/>
  <c r="HC339" i="8"/>
  <c r="HC338" i="8"/>
  <c r="HC337" i="8"/>
  <c r="HC336" i="8"/>
  <c r="HC335" i="8"/>
  <c r="HC334" i="8"/>
  <c r="HC333" i="8"/>
  <c r="HC332" i="8"/>
  <c r="HC331" i="8"/>
  <c r="HC330" i="8"/>
  <c r="HC329" i="8"/>
  <c r="HC328" i="8"/>
  <c r="HC327" i="8"/>
  <c r="HC326" i="8"/>
  <c r="HC325" i="8"/>
  <c r="HC324" i="8"/>
  <c r="HC323" i="8"/>
  <c r="HC322" i="8"/>
  <c r="HC321" i="8"/>
  <c r="HC320" i="8"/>
  <c r="HC319" i="8"/>
  <c r="HC318" i="8"/>
  <c r="HC317" i="8"/>
  <c r="HC316" i="8"/>
  <c r="HC315" i="8"/>
  <c r="HC314" i="8"/>
  <c r="HC313" i="8"/>
  <c r="HC312" i="8"/>
  <c r="HC311" i="8"/>
  <c r="HC310" i="8"/>
  <c r="HC309" i="8"/>
  <c r="HC308" i="8"/>
  <c r="HC307" i="8"/>
  <c r="HC306" i="8"/>
  <c r="HC305" i="8"/>
  <c r="HC304" i="8"/>
  <c r="HC303" i="8"/>
  <c r="HC302" i="8"/>
  <c r="HC301" i="8"/>
  <c r="HC300" i="8"/>
  <c r="HC299" i="8"/>
  <c r="HC298" i="8"/>
  <c r="HC297" i="8"/>
  <c r="HC296" i="8"/>
  <c r="HC295" i="8"/>
  <c r="HC294" i="8"/>
  <c r="HC293" i="8"/>
  <c r="HC292" i="8"/>
  <c r="HC291" i="8"/>
  <c r="HC290" i="8"/>
  <c r="HC289" i="8"/>
  <c r="HC288" i="8"/>
  <c r="HC287" i="8"/>
  <c r="HC286" i="8"/>
  <c r="HC285" i="8"/>
  <c r="HC284" i="8"/>
  <c r="HC283" i="8"/>
  <c r="HC282" i="8"/>
  <c r="HC281" i="8"/>
  <c r="HC280" i="8"/>
  <c r="HC279" i="8"/>
  <c r="HC278" i="8"/>
  <c r="HC277" i="8"/>
  <c r="HC276" i="8"/>
  <c r="HC275" i="8"/>
  <c r="HC274" i="8"/>
  <c r="HC273" i="8"/>
  <c r="HC272" i="8"/>
  <c r="HC271" i="8"/>
  <c r="HC270" i="8"/>
  <c r="HC269" i="8"/>
  <c r="HC268" i="8"/>
  <c r="HC267" i="8"/>
  <c r="HC266" i="8"/>
  <c r="HC265" i="8"/>
  <c r="HC264" i="8"/>
  <c r="HC263" i="8"/>
  <c r="HC262" i="8"/>
  <c r="HC261" i="8"/>
  <c r="HC260" i="8"/>
  <c r="HC259" i="8"/>
  <c r="HC258" i="8"/>
  <c r="HC257" i="8"/>
  <c r="HC256" i="8"/>
  <c r="HC255" i="8"/>
  <c r="HC254" i="8"/>
  <c r="HC253" i="8"/>
  <c r="HC252" i="8"/>
  <c r="HC251" i="8"/>
  <c r="HC250" i="8"/>
  <c r="HC249" i="8"/>
  <c r="HC248" i="8"/>
  <c r="HC247" i="8"/>
  <c r="HC246" i="8"/>
  <c r="HC245" i="8"/>
  <c r="HC244" i="8"/>
  <c r="HC243" i="8"/>
  <c r="HC242" i="8"/>
  <c r="HC241" i="8"/>
  <c r="HC240" i="8"/>
  <c r="HC239" i="8"/>
  <c r="HC238" i="8"/>
  <c r="HC237" i="8"/>
  <c r="HC236" i="8"/>
  <c r="HC235" i="8"/>
  <c r="HC234" i="8"/>
  <c r="HC233" i="8"/>
  <c r="HC232" i="8"/>
  <c r="HC231" i="8"/>
  <c r="HC230" i="8"/>
  <c r="HC229" i="8"/>
  <c r="HC228" i="8"/>
  <c r="HC227" i="8"/>
  <c r="HC226" i="8"/>
  <c r="HC225" i="8"/>
  <c r="HC224" i="8"/>
  <c r="HC223" i="8"/>
  <c r="HC222" i="8"/>
  <c r="HC221" i="8"/>
  <c r="HC220" i="8"/>
  <c r="HC219" i="8"/>
  <c r="HC218" i="8"/>
  <c r="HC217" i="8"/>
  <c r="HC216" i="8"/>
  <c r="HC215" i="8"/>
  <c r="HC214" i="8"/>
  <c r="HC213" i="8"/>
  <c r="HC212" i="8"/>
  <c r="HC211" i="8"/>
  <c r="HC210" i="8"/>
  <c r="HC209" i="8"/>
  <c r="HC208" i="8"/>
  <c r="HC207" i="8"/>
  <c r="HC206" i="8"/>
  <c r="HC205" i="8"/>
  <c r="HC204" i="8"/>
  <c r="HC203" i="8"/>
  <c r="HC202" i="8"/>
  <c r="HC201" i="8"/>
  <c r="HC200" i="8"/>
  <c r="HC199" i="8"/>
  <c r="HC198" i="8"/>
  <c r="HC197" i="8"/>
  <c r="HC196" i="8"/>
  <c r="HC195" i="8"/>
  <c r="HC194" i="8"/>
  <c r="HC193" i="8"/>
  <c r="HC192" i="8"/>
  <c r="HC191" i="8"/>
  <c r="HC190" i="8"/>
  <c r="HC189" i="8"/>
  <c r="HC188" i="8"/>
  <c r="HC187" i="8"/>
  <c r="HC186" i="8"/>
  <c r="HC185" i="8"/>
  <c r="HC184" i="8"/>
  <c r="HC183" i="8"/>
  <c r="HC182" i="8"/>
  <c r="HC181" i="8"/>
  <c r="HC180" i="8"/>
  <c r="HC179" i="8"/>
  <c r="HC178" i="8"/>
  <c r="HC177" i="8"/>
  <c r="HC176" i="8"/>
  <c r="HC175" i="8"/>
  <c r="HC174" i="8"/>
  <c r="HC173" i="8"/>
  <c r="HC172" i="8"/>
  <c r="HC171" i="8"/>
  <c r="HC170" i="8"/>
  <c r="HC169" i="8"/>
  <c r="HC168" i="8"/>
  <c r="HC167" i="8"/>
  <c r="HC166" i="8"/>
  <c r="HC165" i="8"/>
  <c r="HC164" i="8"/>
  <c r="HC163" i="8"/>
  <c r="HC162" i="8"/>
  <c r="HC161" i="8"/>
  <c r="HC160" i="8"/>
  <c r="HC159" i="8"/>
  <c r="HC158" i="8"/>
  <c r="HC157" i="8"/>
  <c r="HC156" i="8"/>
  <c r="HC155" i="8"/>
  <c r="HC154" i="8"/>
  <c r="HC153" i="8"/>
  <c r="HC152" i="8"/>
  <c r="HC151" i="8"/>
  <c r="HC150" i="8"/>
  <c r="HC149" i="8"/>
  <c r="HC148" i="8"/>
  <c r="HC147" i="8"/>
  <c r="HC146" i="8"/>
  <c r="HC145" i="8"/>
  <c r="HC144" i="8"/>
  <c r="HC143" i="8"/>
  <c r="HC142" i="8"/>
  <c r="HC141" i="8"/>
  <c r="HC140" i="8"/>
  <c r="HC139" i="8"/>
  <c r="HC138" i="8"/>
  <c r="HC137" i="8"/>
  <c r="HC136" i="8"/>
  <c r="HC135" i="8"/>
  <c r="HC134" i="8"/>
  <c r="HC133" i="8"/>
  <c r="HC132" i="8"/>
  <c r="HC131" i="8"/>
  <c r="HC130" i="8"/>
  <c r="HC129" i="8"/>
  <c r="HC128" i="8"/>
  <c r="HC127" i="8"/>
  <c r="HC126" i="8"/>
  <c r="HC125" i="8"/>
  <c r="HC124" i="8"/>
  <c r="HC123" i="8"/>
  <c r="HC122" i="8"/>
  <c r="HC121" i="8"/>
  <c r="HC120" i="8"/>
  <c r="HC119" i="8"/>
  <c r="HC118" i="8"/>
  <c r="HC117" i="8"/>
  <c r="HC116" i="8"/>
  <c r="HC115" i="8"/>
  <c r="HC114" i="8"/>
  <c r="HC113" i="8"/>
  <c r="HC112" i="8"/>
  <c r="HC111" i="8"/>
  <c r="HC110" i="8"/>
  <c r="HC109" i="8"/>
  <c r="HC108" i="8"/>
  <c r="HC107" i="8"/>
  <c r="HC106" i="8"/>
  <c r="HC105" i="8"/>
  <c r="HC104" i="8"/>
  <c r="HC103" i="8"/>
  <c r="HC102" i="8"/>
  <c r="HC101" i="8"/>
  <c r="HC100" i="8"/>
  <c r="HC99" i="8"/>
  <c r="HC98" i="8"/>
  <c r="HC97" i="8"/>
  <c r="HC96" i="8"/>
  <c r="HC95" i="8"/>
  <c r="HC94" i="8"/>
  <c r="HC93" i="8"/>
  <c r="HC92" i="8"/>
  <c r="HC91" i="8"/>
  <c r="HC90" i="8"/>
  <c r="HC89" i="8"/>
  <c r="HC88" i="8"/>
  <c r="HC87" i="8"/>
  <c r="HC86" i="8"/>
  <c r="HC85" i="8"/>
  <c r="HC84" i="8"/>
  <c r="HC83" i="8"/>
  <c r="HC82" i="8"/>
  <c r="HC81" i="8"/>
  <c r="HC80" i="8"/>
  <c r="HC79" i="8"/>
  <c r="HC78" i="8"/>
  <c r="HC77" i="8"/>
  <c r="HC76" i="8"/>
  <c r="HC75" i="8"/>
  <c r="HC74" i="8"/>
  <c r="HC73" i="8"/>
  <c r="HC72" i="8"/>
  <c r="HC71" i="8"/>
  <c r="HC70" i="8"/>
  <c r="HC69" i="8"/>
  <c r="HC68" i="8"/>
  <c r="HC67" i="8"/>
  <c r="HC66" i="8"/>
  <c r="HC65" i="8"/>
  <c r="HC64" i="8"/>
  <c r="HC63" i="8"/>
  <c r="HC62" i="8"/>
  <c r="HC61" i="8"/>
  <c r="HC60" i="8"/>
  <c r="HC59" i="8"/>
  <c r="HC58" i="8"/>
  <c r="HC57" i="8"/>
  <c r="HC56" i="8"/>
  <c r="HC55" i="8"/>
  <c r="HC54" i="8"/>
  <c r="HC53" i="8"/>
  <c r="HC52" i="8"/>
  <c r="HC51" i="8"/>
  <c r="HC50" i="8"/>
  <c r="HC49" i="8"/>
  <c r="HC48" i="8"/>
  <c r="HC47" i="8"/>
  <c r="HC46" i="8"/>
  <c r="HC45" i="8"/>
  <c r="HC44" i="8"/>
  <c r="HC43" i="8"/>
  <c r="HC42" i="8"/>
  <c r="HC41" i="8"/>
  <c r="HC40" i="8"/>
  <c r="HC39" i="8"/>
  <c r="HC38" i="8"/>
  <c r="HC37" i="8"/>
  <c r="HC36" i="8"/>
  <c r="HC35" i="8"/>
  <c r="HC34" i="8"/>
  <c r="HC33" i="8"/>
  <c r="HC32" i="8"/>
  <c r="HC31" i="8"/>
  <c r="HC30" i="8"/>
  <c r="HC29" i="8"/>
  <c r="HC28" i="8"/>
  <c r="HC27" i="8"/>
  <c r="HC26" i="8"/>
  <c r="HC25" i="8"/>
  <c r="HC24" i="8"/>
  <c r="HC22" i="8"/>
  <c r="HC21" i="8"/>
  <c r="HC20" i="8"/>
  <c r="HC19" i="8"/>
  <c r="HC18" i="8"/>
  <c r="HC17" i="8"/>
  <c r="HC16" i="8"/>
  <c r="HC15" i="8"/>
  <c r="HC14" i="8"/>
  <c r="HC13" i="8"/>
  <c r="HC12" i="8"/>
  <c r="HC11" i="8"/>
  <c r="HC10" i="8"/>
  <c r="HC9" i="8"/>
  <c r="HC8" i="8"/>
  <c r="HC7" i="8"/>
  <c r="HC6" i="8"/>
  <c r="HC5" i="8"/>
  <c r="HC4" i="8"/>
  <c r="HC3" i="8"/>
  <c r="HC2" i="8"/>
  <c r="E188" i="6"/>
  <c r="E187" i="6"/>
  <c r="E186" i="6"/>
  <c r="E185" i="6"/>
  <c r="T347" i="16" s="1"/>
  <c r="Y347" i="16" s="1"/>
  <c r="E184" i="6"/>
  <c r="E183" i="6"/>
  <c r="E182" i="6"/>
  <c r="E181" i="6"/>
  <c r="T357" i="16" s="1"/>
  <c r="Y357" i="16" s="1"/>
  <c r="E180" i="6"/>
  <c r="T354" i="16" s="1"/>
  <c r="Y354" i="16" s="1"/>
  <c r="E179" i="6"/>
  <c r="E178" i="6"/>
  <c r="E177" i="6"/>
  <c r="E176" i="6"/>
  <c r="E175" i="6"/>
  <c r="E174" i="6"/>
  <c r="E173" i="6"/>
  <c r="E172" i="6"/>
  <c r="E171" i="6"/>
  <c r="E170" i="6"/>
  <c r="E169" i="6"/>
  <c r="E168" i="6"/>
  <c r="E167" i="6"/>
  <c r="E166" i="6"/>
  <c r="E165" i="6"/>
  <c r="E164" i="6"/>
  <c r="E163" i="6"/>
  <c r="E162" i="6"/>
  <c r="E161" i="6"/>
  <c r="E160" i="6"/>
  <c r="E159" i="6"/>
  <c r="E158" i="6"/>
  <c r="E157" i="6"/>
  <c r="T345" i="16" s="1"/>
  <c r="Y345" i="16" s="1"/>
  <c r="E156" i="6"/>
  <c r="T340" i="16" s="1"/>
  <c r="Y340" i="16" s="1"/>
  <c r="E155" i="6"/>
  <c r="T334" i="16" s="1"/>
  <c r="Y334" i="16" s="1"/>
  <c r="E154" i="6"/>
  <c r="T348" i="16" s="1"/>
  <c r="Y348" i="16" s="1"/>
  <c r="E153" i="6"/>
  <c r="E152" i="6"/>
  <c r="E151" i="6"/>
  <c r="T344" i="16" s="1"/>
  <c r="Y344" i="16" s="1"/>
  <c r="E150" i="6"/>
  <c r="T335" i="16" s="1"/>
  <c r="Y335" i="16" s="1"/>
  <c r="E149" i="6"/>
  <c r="T359" i="16" s="1"/>
  <c r="Y359" i="16" s="1"/>
  <c r="E148" i="6"/>
  <c r="T333" i="16" s="1"/>
  <c r="Y333" i="16" s="1"/>
  <c r="E147" i="6"/>
  <c r="T331" i="16" s="1"/>
  <c r="E146" i="6"/>
  <c r="T337" i="16" s="1"/>
  <c r="Y337" i="16" s="1"/>
  <c r="E145" i="6"/>
  <c r="T338" i="16" s="1"/>
  <c r="Y338" i="16" s="1"/>
  <c r="E144" i="6"/>
  <c r="T330" i="16" s="1"/>
  <c r="Y330" i="16" s="1"/>
  <c r="E143" i="6"/>
  <c r="E142" i="6"/>
  <c r="E141" i="6"/>
  <c r="T283" i="16" s="1"/>
  <c r="Y283" i="16" s="1"/>
  <c r="E140" i="6"/>
  <c r="T288" i="16" s="1"/>
  <c r="Y288" i="16" s="1"/>
  <c r="E139" i="6"/>
  <c r="T277" i="16" s="1"/>
  <c r="Y277" i="16" s="1"/>
  <c r="E138" i="6"/>
  <c r="T310" i="16" s="1"/>
  <c r="Y310" i="16" s="1"/>
  <c r="E137" i="6"/>
  <c r="T276" i="16" s="1"/>
  <c r="Y276" i="16" s="1"/>
  <c r="E136" i="6"/>
  <c r="T304" i="16" s="1"/>
  <c r="Y304" i="16" s="1"/>
  <c r="E135" i="6"/>
  <c r="T308" i="16" s="1"/>
  <c r="Y308" i="16" s="1"/>
  <c r="E134" i="6"/>
  <c r="T307" i="16" s="1"/>
  <c r="Y307" i="16" s="1"/>
  <c r="E133" i="6"/>
  <c r="T312" i="16" s="1"/>
  <c r="Y312" i="16" s="1"/>
  <c r="E132" i="6"/>
  <c r="T313" i="16" s="1"/>
  <c r="Y313" i="16" s="1"/>
  <c r="E131" i="6"/>
  <c r="T297" i="16" s="1"/>
  <c r="Y297" i="16" s="1"/>
  <c r="E130" i="6"/>
  <c r="T281" i="16" s="1"/>
  <c r="Y281" i="16" s="1"/>
  <c r="E129" i="6"/>
  <c r="T293" i="16" s="1"/>
  <c r="Y293" i="16" s="1"/>
  <c r="E128" i="6"/>
  <c r="T309" i="16" s="1"/>
  <c r="Y309" i="16" s="1"/>
  <c r="E127" i="6"/>
  <c r="T303" i="16" s="1"/>
  <c r="Y303" i="16" s="1"/>
  <c r="E126" i="6"/>
  <c r="T311" i="16" s="1"/>
  <c r="Y311" i="16" s="1"/>
  <c r="E125" i="6"/>
  <c r="T298" i="16" s="1"/>
  <c r="Y298" i="16" s="1"/>
  <c r="E124" i="6"/>
  <c r="T305" i="16" s="1"/>
  <c r="Y305" i="16" s="1"/>
  <c r="E123" i="6"/>
  <c r="T279" i="16" s="1"/>
  <c r="Y279" i="16" s="1"/>
  <c r="E122" i="6"/>
  <c r="T222" i="16" s="1"/>
  <c r="Y222" i="16" s="1"/>
  <c r="E120" i="6"/>
  <c r="T241" i="16" s="1"/>
  <c r="Y241" i="16" s="1"/>
  <c r="E119" i="6"/>
  <c r="T325" i="16" s="1"/>
  <c r="Y325" i="16" s="1"/>
  <c r="E118" i="6"/>
  <c r="T328" i="16" s="1"/>
  <c r="Y328" i="16" s="1"/>
  <c r="E117" i="6"/>
  <c r="T221" i="16" s="1"/>
  <c r="Y221" i="16" s="1"/>
  <c r="E116" i="6"/>
  <c r="T223" i="16" s="1"/>
  <c r="Y223" i="16" s="1"/>
  <c r="E115" i="6"/>
  <c r="T322" i="16" s="1"/>
  <c r="Y322" i="16" s="1"/>
  <c r="E114" i="6"/>
  <c r="T323" i="16" s="1"/>
  <c r="Y323" i="16" s="1"/>
  <c r="E113" i="6"/>
  <c r="T327" i="16" s="1"/>
  <c r="Y327" i="16" s="1"/>
  <c r="E112" i="6"/>
  <c r="T263" i="16" s="1"/>
  <c r="Y263" i="16" s="1"/>
  <c r="E111" i="6"/>
  <c r="T318" i="16" s="1"/>
  <c r="Y318" i="16" s="1"/>
  <c r="E110" i="6"/>
  <c r="T326" i="16" s="1"/>
  <c r="Y326" i="16" s="1"/>
  <c r="E109" i="6"/>
  <c r="T258" i="16" s="1"/>
  <c r="Y258" i="16" s="1"/>
  <c r="E108" i="6"/>
  <c r="T257" i="16" s="1"/>
  <c r="Y257" i="16" s="1"/>
  <c r="E107" i="6"/>
  <c r="T271" i="16" s="1"/>
  <c r="Y271" i="16" s="1"/>
  <c r="E106" i="6"/>
  <c r="T264" i="16" s="1"/>
  <c r="Y264" i="16" s="1"/>
  <c r="E105" i="6"/>
  <c r="T265" i="16" s="1"/>
  <c r="Y265" i="16" s="1"/>
  <c r="E104" i="6"/>
  <c r="T252" i="16" s="1"/>
  <c r="Y252" i="16" s="1"/>
  <c r="E103" i="6"/>
  <c r="T248" i="16" s="1"/>
  <c r="Y248" i="16" s="1"/>
  <c r="E102" i="6"/>
  <c r="T245" i="16" s="1"/>
  <c r="Y245" i="16" s="1"/>
  <c r="E101" i="6"/>
  <c r="T233" i="16" s="1"/>
  <c r="Y233" i="16" s="1"/>
  <c r="E100" i="6"/>
  <c r="T259" i="16" s="1"/>
  <c r="Y259" i="16" s="1"/>
  <c r="E99" i="6"/>
  <c r="T238" i="16" s="1"/>
  <c r="Y238" i="16" s="1"/>
  <c r="E98" i="6"/>
  <c r="T228" i="16" s="1"/>
  <c r="Y228" i="16" s="1"/>
  <c r="E97" i="6"/>
  <c r="T234" i="16" s="1"/>
  <c r="Y234" i="16" s="1"/>
  <c r="E96" i="6"/>
  <c r="T260" i="16" s="1"/>
  <c r="Y260" i="16" s="1"/>
  <c r="E95" i="6"/>
  <c r="T219" i="16" s="1"/>
  <c r="Y219" i="16" s="1"/>
  <c r="E94" i="6"/>
  <c r="T246" i="16" s="1"/>
  <c r="Y246" i="16" s="1"/>
  <c r="E93" i="6"/>
  <c r="T239" i="16" s="1"/>
  <c r="Y239" i="16" s="1"/>
  <c r="E92" i="6"/>
  <c r="T218" i="16" s="1"/>
  <c r="Y218" i="16" s="1"/>
  <c r="E91" i="6"/>
  <c r="T217" i="16" s="1"/>
  <c r="Y217" i="16" s="1"/>
  <c r="E90" i="6"/>
  <c r="T240" i="16" s="1"/>
  <c r="Y240" i="16" s="1"/>
  <c r="E89" i="6"/>
  <c r="T220" i="16" s="1"/>
  <c r="Y220" i="16" s="1"/>
  <c r="E88" i="6"/>
  <c r="T317" i="16" s="1"/>
  <c r="Y317" i="16" s="1"/>
  <c r="E87" i="6"/>
  <c r="T254" i="16" s="1"/>
  <c r="Y254" i="16" s="1"/>
  <c r="E86" i="6"/>
  <c r="T105" i="16" s="1"/>
  <c r="Y105" i="16" s="1"/>
  <c r="D85" i="6"/>
  <c r="E85" i="6" s="1"/>
  <c r="D84" i="6"/>
  <c r="E84" i="6" s="1"/>
  <c r="E83" i="6"/>
  <c r="T174" i="16" s="1"/>
  <c r="Y174" i="16" s="1"/>
  <c r="E82" i="6"/>
  <c r="T202" i="16" s="1"/>
  <c r="Y202" i="16" s="1"/>
  <c r="E81" i="6"/>
  <c r="T20" i="16" s="1"/>
  <c r="Y20" i="16" s="1"/>
  <c r="E80" i="6"/>
  <c r="T168" i="16" s="1"/>
  <c r="Y168" i="16" s="1"/>
  <c r="E79" i="6"/>
  <c r="T26" i="16" s="1"/>
  <c r="Y26" i="16" s="1"/>
  <c r="E78" i="6"/>
  <c r="T16" i="16" s="1"/>
  <c r="Y16" i="16" s="1"/>
  <c r="E77" i="6"/>
  <c r="T355" i="16" s="1"/>
  <c r="Y355" i="16" s="1"/>
  <c r="E76" i="6"/>
  <c r="T173" i="16" s="1"/>
  <c r="Y173" i="16" s="1"/>
  <c r="E75" i="6"/>
  <c r="T22" i="16" s="1"/>
  <c r="Y22" i="16" s="1"/>
  <c r="E74" i="6"/>
  <c r="T178" i="16" s="1"/>
  <c r="Y178" i="16" s="1"/>
  <c r="E73" i="6"/>
  <c r="T215" i="16" s="1"/>
  <c r="Y215" i="16" s="1"/>
  <c r="E72" i="6"/>
  <c r="T80" i="16" s="1"/>
  <c r="Y80" i="16" s="1"/>
  <c r="E71" i="6"/>
  <c r="T192" i="16" s="1"/>
  <c r="Y192" i="16" s="1"/>
  <c r="E70" i="6"/>
  <c r="T82" i="16" s="1"/>
  <c r="Y82" i="16" s="1"/>
  <c r="E69" i="6"/>
  <c r="T180" i="16" s="1"/>
  <c r="Y180" i="16" s="1"/>
  <c r="E68" i="6"/>
  <c r="T181" i="16" s="1"/>
  <c r="Y181" i="16" s="1"/>
  <c r="E67" i="6"/>
  <c r="T77" i="16" s="1"/>
  <c r="Y77" i="16" s="1"/>
  <c r="E66" i="6"/>
  <c r="T198" i="16" s="1"/>
  <c r="Y198" i="16" s="1"/>
  <c r="E65" i="6"/>
  <c r="T184" i="16" s="1"/>
  <c r="Y184" i="16" s="1"/>
  <c r="E64" i="6"/>
  <c r="T188" i="16" s="1"/>
  <c r="Y188" i="16" s="1"/>
  <c r="E63" i="6"/>
  <c r="T170" i="16" s="1"/>
  <c r="Y170" i="16" s="1"/>
  <c r="E62" i="6"/>
  <c r="T176" i="16" s="1"/>
  <c r="Y176" i="16" s="1"/>
  <c r="E61" i="6"/>
  <c r="T177" i="16" s="1"/>
  <c r="Y177" i="16" s="1"/>
  <c r="E60" i="6"/>
  <c r="T186" i="16" s="1"/>
  <c r="Y186" i="16" s="1"/>
  <c r="E59" i="6"/>
  <c r="T216" i="16" s="1"/>
  <c r="Y216" i="16" s="1"/>
  <c r="E58" i="6"/>
  <c r="T167" i="16" s="1"/>
  <c r="Y167" i="16" s="1"/>
  <c r="E57" i="6"/>
  <c r="T9" i="16" s="1"/>
  <c r="Y9" i="16" s="1"/>
  <c r="E56" i="6"/>
  <c r="T68" i="16" s="1"/>
  <c r="Y68" i="16" s="1"/>
  <c r="E55" i="6"/>
  <c r="T126" i="16" s="1"/>
  <c r="Y126" i="16" s="1"/>
  <c r="E54" i="6"/>
  <c r="T124" i="16" s="1"/>
  <c r="Y124" i="16" s="1"/>
  <c r="E53" i="6"/>
  <c r="T12" i="16" s="1"/>
  <c r="Y12" i="16" s="1"/>
  <c r="E52" i="6"/>
  <c r="T183" i="16" s="1"/>
  <c r="Y183" i="16" s="1"/>
  <c r="E51" i="6"/>
  <c r="T169" i="16" s="1"/>
  <c r="Y169" i="16" s="1"/>
  <c r="E50" i="6"/>
  <c r="T8" i="16" s="1"/>
  <c r="Y8" i="16" s="1"/>
  <c r="E49" i="6"/>
  <c r="T121" i="16" s="1"/>
  <c r="Y121" i="16" s="1"/>
  <c r="E48" i="6"/>
  <c r="T40" i="16" s="1"/>
  <c r="Y40" i="16" s="1"/>
  <c r="E47" i="6"/>
  <c r="T123" i="16" s="1"/>
  <c r="Y123" i="16" s="1"/>
  <c r="E46" i="6"/>
  <c r="T159" i="16" s="1"/>
  <c r="Y159" i="16" s="1"/>
  <c r="E45" i="6"/>
  <c r="T51" i="16" s="1"/>
  <c r="Y51" i="16" s="1"/>
  <c r="E44" i="6"/>
  <c r="T50" i="16" s="1"/>
  <c r="Y50" i="16" s="1"/>
  <c r="E43" i="6"/>
  <c r="T191" i="16" s="1"/>
  <c r="Y191" i="16" s="1"/>
  <c r="E42" i="6"/>
  <c r="T122" i="16" s="1"/>
  <c r="Y122" i="16" s="1"/>
  <c r="E41" i="6"/>
  <c r="T118" i="16" s="1"/>
  <c r="Y118" i="16" s="1"/>
  <c r="E40" i="6"/>
  <c r="T56" i="16" s="1"/>
  <c r="Y56" i="16" s="1"/>
  <c r="E39" i="6"/>
  <c r="T55" i="16" s="1"/>
  <c r="Y55" i="16" s="1"/>
  <c r="E38" i="6"/>
  <c r="T171" i="16" s="1"/>
  <c r="Y171" i="16" s="1"/>
  <c r="E37" i="6"/>
  <c r="T7" i="16" s="1"/>
  <c r="Y7" i="16" s="1"/>
  <c r="E36" i="6"/>
  <c r="T45" i="16" s="1"/>
  <c r="Y45" i="16" s="1"/>
  <c r="E35" i="6"/>
  <c r="T193" i="16" s="1"/>
  <c r="Y193" i="16" s="1"/>
  <c r="E34" i="6"/>
  <c r="T119" i="16" s="1"/>
  <c r="Y119" i="16" s="1"/>
  <c r="E33" i="6"/>
  <c r="T34" i="16" s="1"/>
  <c r="Y34" i="16" s="1"/>
  <c r="E32" i="6"/>
  <c r="T58" i="16" s="1"/>
  <c r="Y58" i="16" s="1"/>
  <c r="E31" i="6"/>
  <c r="T29" i="16" s="1"/>
  <c r="Y29" i="16" s="1"/>
  <c r="E30" i="6"/>
  <c r="T125" i="16" s="1"/>
  <c r="Y125" i="16" s="1"/>
  <c r="E29" i="6"/>
  <c r="T46" i="16" s="1"/>
  <c r="Y46" i="16" s="1"/>
  <c r="E28" i="6"/>
  <c r="T161" i="16" s="1"/>
  <c r="Y161" i="16" s="1"/>
  <c r="E27" i="6"/>
  <c r="T162" i="16" s="1"/>
  <c r="Y162" i="16" s="1"/>
  <c r="E26" i="6"/>
  <c r="T98" i="16" s="1"/>
  <c r="Y98" i="16" s="1"/>
  <c r="E25" i="6"/>
  <c r="T129" i="16" s="1"/>
  <c r="Y129" i="16" s="1"/>
  <c r="E24" i="6"/>
  <c r="T13" i="16" s="1"/>
  <c r="Y13" i="16" s="1"/>
  <c r="E23" i="6"/>
  <c r="T211" i="16" s="1"/>
  <c r="Y211" i="16" s="1"/>
  <c r="E22" i="6"/>
  <c r="T24" i="16" s="1"/>
  <c r="Y24" i="16" s="1"/>
  <c r="E21" i="6"/>
  <c r="T35" i="16" s="1"/>
  <c r="Y35" i="16" s="1"/>
  <c r="E20" i="6"/>
  <c r="T23" i="16" s="1"/>
  <c r="Y23" i="16" s="1"/>
  <c r="E19" i="6"/>
  <c r="T33" i="16" s="1"/>
  <c r="Y33" i="16" s="1"/>
  <c r="E18" i="6"/>
  <c r="T100" i="16" s="1"/>
  <c r="Y100" i="16" s="1"/>
  <c r="E17" i="6"/>
  <c r="T104" i="16" s="1"/>
  <c r="Y104" i="16" s="1"/>
  <c r="E16" i="6"/>
  <c r="T81" i="16" s="1"/>
  <c r="Y81" i="16" s="1"/>
  <c r="E15" i="6"/>
  <c r="T30" i="16" s="1"/>
  <c r="Y30" i="16" s="1"/>
  <c r="E14" i="6"/>
  <c r="T43" i="16" s="1"/>
  <c r="Y43" i="16" s="1"/>
  <c r="E13" i="6"/>
  <c r="T76" i="16" s="1"/>
  <c r="Y76" i="16" s="1"/>
  <c r="E12" i="6"/>
  <c r="T179" i="16" s="1"/>
  <c r="Y179" i="16" s="1"/>
  <c r="E11" i="6"/>
  <c r="T106" i="16" s="1"/>
  <c r="Y106" i="16" s="1"/>
  <c r="E10" i="6"/>
  <c r="T117" i="16" s="1"/>
  <c r="Y117" i="16" s="1"/>
  <c r="E9" i="6"/>
  <c r="T64" i="16" s="1"/>
  <c r="Y64" i="16" s="1"/>
  <c r="E8" i="6"/>
  <c r="T194" i="16" s="1"/>
  <c r="Y194" i="16" s="1"/>
  <c r="E7" i="6"/>
  <c r="T212" i="16" s="1"/>
  <c r="Y212" i="16" s="1"/>
  <c r="E6" i="6"/>
  <c r="T208" i="16" s="1"/>
  <c r="Y208" i="16" s="1"/>
  <c r="E5" i="6"/>
  <c r="T59" i="16" s="1"/>
  <c r="Y59" i="16" s="1"/>
  <c r="E4" i="6"/>
  <c r="T14" i="16" s="1"/>
  <c r="Y14" i="16" s="1"/>
  <c r="E3" i="6"/>
  <c r="T209" i="16" s="1"/>
  <c r="Y209" i="16" s="1"/>
  <c r="E2" i="6"/>
  <c r="T28" i="16" s="1"/>
  <c r="Y28" i="16" s="1"/>
  <c r="BQ327" i="1"/>
  <c r="BP327" i="1"/>
  <c r="BM327" i="1"/>
  <c r="BD327" i="1"/>
  <c r="BQ326" i="1"/>
  <c r="BP326" i="1"/>
  <c r="BM326" i="1"/>
  <c r="BD326" i="1"/>
  <c r="BQ325" i="1"/>
  <c r="BP325" i="1"/>
  <c r="BM325" i="1"/>
  <c r="BF325" i="1"/>
  <c r="BF326" i="1" s="1"/>
  <c r="BD325" i="1"/>
  <c r="BQ324" i="1"/>
  <c r="BP324" i="1"/>
  <c r="BM324" i="1"/>
  <c r="BD324" i="1"/>
  <c r="BQ323" i="1"/>
  <c r="BP323" i="1"/>
  <c r="BM323" i="1"/>
  <c r="BD323" i="1"/>
  <c r="BQ322" i="1"/>
  <c r="BP322" i="1"/>
  <c r="BM322" i="1"/>
  <c r="BF322" i="1"/>
  <c r="BD322" i="1"/>
  <c r="BQ321" i="1"/>
  <c r="BP321" i="1"/>
  <c r="BM321" i="1"/>
  <c r="BD321" i="1"/>
  <c r="BQ320" i="1"/>
  <c r="BP320" i="1"/>
  <c r="BM320" i="1"/>
  <c r="BF320" i="1"/>
  <c r="BF321" i="1" s="1"/>
  <c r="BD320" i="1"/>
  <c r="BQ319" i="1"/>
  <c r="BP319" i="1"/>
  <c r="BM319" i="1"/>
  <c r="BF319" i="1"/>
  <c r="BL319" i="1" s="1"/>
  <c r="BD319" i="1"/>
  <c r="BQ318" i="1"/>
  <c r="BP318" i="1"/>
  <c r="BM318" i="1"/>
  <c r="BF318" i="1"/>
  <c r="BD318" i="1"/>
  <c r="BQ317" i="1"/>
  <c r="BP317" i="1"/>
  <c r="BM317" i="1"/>
  <c r="BN317" i="1" s="1"/>
  <c r="BF317" i="1"/>
  <c r="BD317" i="1"/>
  <c r="BQ316" i="1"/>
  <c r="BP316" i="1"/>
  <c r="BM316" i="1"/>
  <c r="BD316" i="1"/>
  <c r="BQ315" i="1"/>
  <c r="BP315" i="1"/>
  <c r="BM315" i="1"/>
  <c r="BF315" i="1"/>
  <c r="BF316" i="1" s="1"/>
  <c r="BD315" i="1"/>
  <c r="BQ314" i="1"/>
  <c r="BP314" i="1"/>
  <c r="BM314" i="1"/>
  <c r="BN314" i="1" s="1"/>
  <c r="BF314" i="1"/>
  <c r="BD314" i="1"/>
  <c r="BQ313" i="1"/>
  <c r="BP313" i="1"/>
  <c r="BM313" i="1"/>
  <c r="BN313" i="1" s="1"/>
  <c r="BF313" i="1"/>
  <c r="BD313" i="1"/>
  <c r="BQ312" i="1"/>
  <c r="BP312" i="1"/>
  <c r="BM312" i="1"/>
  <c r="BN312" i="1" s="1"/>
  <c r="BF312" i="1"/>
  <c r="BL312" i="1" s="1"/>
  <c r="BD312" i="1"/>
  <c r="BQ311" i="1"/>
  <c r="BP311" i="1"/>
  <c r="BM311" i="1"/>
  <c r="BD311" i="1"/>
  <c r="BQ310" i="1"/>
  <c r="BP310" i="1"/>
  <c r="BM310" i="1"/>
  <c r="BF310" i="1"/>
  <c r="BD310" i="1"/>
  <c r="BQ309" i="1"/>
  <c r="BP309" i="1"/>
  <c r="BM309" i="1"/>
  <c r="BD309" i="1"/>
  <c r="BQ308" i="1"/>
  <c r="BP308" i="1"/>
  <c r="BM308" i="1"/>
  <c r="BF308" i="1"/>
  <c r="BL308" i="1" s="1"/>
  <c r="BD308" i="1"/>
  <c r="BQ307" i="1"/>
  <c r="BP307" i="1"/>
  <c r="BM307" i="1"/>
  <c r="BD307" i="1"/>
  <c r="BQ306" i="1"/>
  <c r="BP306" i="1"/>
  <c r="BM306" i="1"/>
  <c r="BF306" i="1"/>
  <c r="BD306" i="1"/>
  <c r="BQ305" i="1"/>
  <c r="BP305" i="1"/>
  <c r="BM305" i="1"/>
  <c r="BD305" i="1"/>
  <c r="BQ304" i="1"/>
  <c r="BP304" i="1"/>
  <c r="BM304" i="1"/>
  <c r="BF304" i="1"/>
  <c r="BF305" i="1" s="1"/>
  <c r="BD304" i="1"/>
  <c r="BQ303" i="1"/>
  <c r="BP303" i="1"/>
  <c r="BM303" i="1"/>
  <c r="BD303" i="1"/>
  <c r="BQ302" i="1"/>
  <c r="BP302" i="1"/>
  <c r="BM302" i="1"/>
  <c r="BD302" i="1"/>
  <c r="BQ301" i="1"/>
  <c r="BP301" i="1"/>
  <c r="BM301" i="1"/>
  <c r="BF301" i="1"/>
  <c r="BF302" i="1" s="1"/>
  <c r="BD301" i="1"/>
  <c r="BQ300" i="1"/>
  <c r="BP300" i="1"/>
  <c r="BM300" i="1"/>
  <c r="BD300" i="1"/>
  <c r="BQ299" i="1"/>
  <c r="BP299" i="1"/>
  <c r="BM299" i="1"/>
  <c r="BF299" i="1"/>
  <c r="BL299" i="1" s="1"/>
  <c r="BD299" i="1"/>
  <c r="BQ298" i="1"/>
  <c r="BP298" i="1"/>
  <c r="BM298" i="1"/>
  <c r="BD298" i="1"/>
  <c r="BQ297" i="1"/>
  <c r="BP297" i="1"/>
  <c r="BM297" i="1"/>
  <c r="BF297" i="1"/>
  <c r="BD297" i="1"/>
  <c r="BQ296" i="1"/>
  <c r="BP296" i="1"/>
  <c r="BM296" i="1"/>
  <c r="BD296" i="1"/>
  <c r="BQ295" i="1"/>
  <c r="BP295" i="1"/>
  <c r="BM295" i="1"/>
  <c r="BF295" i="1"/>
  <c r="BF296" i="1" s="1"/>
  <c r="BD295" i="1"/>
  <c r="BQ294" i="1"/>
  <c r="BP294" i="1"/>
  <c r="BM294" i="1"/>
  <c r="BD294" i="1"/>
  <c r="BQ293" i="1"/>
  <c r="BP293" i="1"/>
  <c r="BM293" i="1"/>
  <c r="BD293" i="1"/>
  <c r="BQ292" i="1"/>
  <c r="BP292" i="1"/>
  <c r="BM292" i="1"/>
  <c r="BF292" i="1"/>
  <c r="BF293" i="1" s="1"/>
  <c r="BF294" i="1" s="1"/>
  <c r="BD292" i="1"/>
  <c r="BQ291" i="1"/>
  <c r="BP291" i="1"/>
  <c r="BM291" i="1"/>
  <c r="BF291" i="1"/>
  <c r="BL291" i="1" s="1"/>
  <c r="BD291" i="1"/>
  <c r="BQ290" i="1"/>
  <c r="BP290" i="1"/>
  <c r="BM290" i="1"/>
  <c r="BN290" i="1" s="1"/>
  <c r="BF290" i="1"/>
  <c r="BD290" i="1"/>
  <c r="BQ289" i="1"/>
  <c r="BP289" i="1"/>
  <c r="BM289" i="1"/>
  <c r="BN289" i="1" s="1"/>
  <c r="BF289" i="1"/>
  <c r="BD289" i="1"/>
  <c r="BQ288" i="1"/>
  <c r="BP288" i="1"/>
  <c r="BM288" i="1"/>
  <c r="BD288" i="1"/>
  <c r="BQ287" i="1"/>
  <c r="BP287" i="1"/>
  <c r="BM287" i="1"/>
  <c r="BD287" i="1"/>
  <c r="BQ286" i="1"/>
  <c r="BP286" i="1"/>
  <c r="BM286" i="1"/>
  <c r="BF286" i="1"/>
  <c r="BF287" i="1" s="1"/>
  <c r="BL287" i="1" s="1"/>
  <c r="BD286" i="1"/>
  <c r="BQ285" i="1"/>
  <c r="BP285" i="1"/>
  <c r="BM285" i="1"/>
  <c r="BN285" i="1" s="1"/>
  <c r="BF285" i="1"/>
  <c r="BD285" i="1"/>
  <c r="BQ284" i="1"/>
  <c r="BP284" i="1"/>
  <c r="BM284" i="1"/>
  <c r="BF284" i="1"/>
  <c r="BL284" i="1" s="1"/>
  <c r="BD284" i="1"/>
  <c r="BQ283" i="1"/>
  <c r="BP283" i="1"/>
  <c r="BM283" i="1"/>
  <c r="BN283" i="1" s="1"/>
  <c r="BF283" i="1"/>
  <c r="BD283" i="1"/>
  <c r="BQ282" i="1"/>
  <c r="BP282" i="1"/>
  <c r="BM282" i="1"/>
  <c r="BD282" i="1"/>
  <c r="BQ281" i="1"/>
  <c r="BP281" i="1"/>
  <c r="BM281" i="1"/>
  <c r="BF281" i="1"/>
  <c r="BF282" i="1" s="1"/>
  <c r="BD281" i="1"/>
  <c r="BQ280" i="1"/>
  <c r="BP280" i="1"/>
  <c r="BM280" i="1"/>
  <c r="BN280" i="1" s="1"/>
  <c r="BF280" i="1"/>
  <c r="BD280" i="1"/>
  <c r="BQ279" i="1"/>
  <c r="BP279" i="1"/>
  <c r="BM279" i="1"/>
  <c r="BF279" i="1"/>
  <c r="BD279" i="1"/>
  <c r="BQ278" i="1"/>
  <c r="BP278" i="1"/>
  <c r="BM278" i="1"/>
  <c r="BF278" i="1"/>
  <c r="BD278" i="1"/>
  <c r="BQ277" i="1"/>
  <c r="BP277" i="1"/>
  <c r="BM277" i="1"/>
  <c r="BF277" i="1"/>
  <c r="BD277" i="1"/>
  <c r="BQ276" i="1"/>
  <c r="BP276" i="1"/>
  <c r="BM276" i="1"/>
  <c r="BF276" i="1"/>
  <c r="BD276" i="1"/>
  <c r="BQ275" i="1"/>
  <c r="BP275" i="1"/>
  <c r="BM275" i="1"/>
  <c r="BD275" i="1"/>
  <c r="BQ274" i="1"/>
  <c r="BP274" i="1"/>
  <c r="BM274" i="1"/>
  <c r="BF274" i="1"/>
  <c r="BF275" i="1" s="1"/>
  <c r="BD274" i="1"/>
  <c r="BQ273" i="1"/>
  <c r="BP273" i="1"/>
  <c r="BM273" i="1"/>
  <c r="BD273" i="1"/>
  <c r="BQ272" i="1"/>
  <c r="BP272" i="1"/>
  <c r="BM272" i="1"/>
  <c r="BD272" i="1"/>
  <c r="BQ271" i="1"/>
  <c r="BP271" i="1"/>
  <c r="BM271" i="1"/>
  <c r="BD271" i="1"/>
  <c r="BQ270" i="1"/>
  <c r="BP270" i="1"/>
  <c r="BM270" i="1"/>
  <c r="BD270" i="1"/>
  <c r="BQ269" i="1"/>
  <c r="BP269" i="1"/>
  <c r="BM269" i="1"/>
  <c r="BF269" i="1"/>
  <c r="BF270" i="1" s="1"/>
  <c r="BD269" i="1"/>
  <c r="BQ268" i="1"/>
  <c r="BP268" i="1"/>
  <c r="BM268" i="1"/>
  <c r="BN268" i="1" s="1"/>
  <c r="BF268" i="1"/>
  <c r="BD268" i="1"/>
  <c r="BQ267" i="1"/>
  <c r="BP267" i="1"/>
  <c r="BM267" i="1"/>
  <c r="BN267" i="1" s="1"/>
  <c r="BF267" i="1"/>
  <c r="BD267" i="1"/>
  <c r="BQ266" i="1"/>
  <c r="BP266" i="1"/>
  <c r="BM266" i="1"/>
  <c r="BD266" i="1"/>
  <c r="BQ265" i="1"/>
  <c r="BP265" i="1"/>
  <c r="BM265" i="1"/>
  <c r="BD265" i="1"/>
  <c r="BQ264" i="1"/>
  <c r="BP264" i="1"/>
  <c r="BM264" i="1"/>
  <c r="BD264" i="1"/>
  <c r="BQ263" i="1"/>
  <c r="BP263" i="1"/>
  <c r="BM263" i="1"/>
  <c r="BF263" i="1"/>
  <c r="BD263" i="1"/>
  <c r="BQ262" i="1"/>
  <c r="BP262" i="1"/>
  <c r="BM262" i="1"/>
  <c r="BD262" i="1"/>
  <c r="BQ261" i="1"/>
  <c r="BP261" i="1"/>
  <c r="BM261" i="1"/>
  <c r="BF261" i="1"/>
  <c r="BL261" i="1" s="1"/>
  <c r="BD261" i="1"/>
  <c r="BQ260" i="1"/>
  <c r="BP260" i="1"/>
  <c r="BM260" i="1"/>
  <c r="BD260" i="1"/>
  <c r="BQ259" i="1"/>
  <c r="BP259" i="1"/>
  <c r="BM259" i="1"/>
  <c r="BF259" i="1"/>
  <c r="BD259" i="1"/>
  <c r="BQ258" i="1"/>
  <c r="BP258" i="1"/>
  <c r="BM258" i="1"/>
  <c r="BD258" i="1"/>
  <c r="BQ257" i="1"/>
  <c r="BP257" i="1"/>
  <c r="BM257" i="1"/>
  <c r="BD257" i="1"/>
  <c r="BQ256" i="1"/>
  <c r="BP256" i="1"/>
  <c r="BM256" i="1"/>
  <c r="BD256" i="1"/>
  <c r="BQ255" i="1"/>
  <c r="BP255" i="1"/>
  <c r="BM255" i="1"/>
  <c r="BD255" i="1"/>
  <c r="BQ254" i="1"/>
  <c r="BP254" i="1"/>
  <c r="BM254" i="1"/>
  <c r="BD254" i="1"/>
  <c r="BQ253" i="1"/>
  <c r="BP253" i="1"/>
  <c r="BM253" i="1"/>
  <c r="BD253" i="1"/>
  <c r="BQ252" i="1"/>
  <c r="BP252" i="1"/>
  <c r="BM252" i="1"/>
  <c r="BD252" i="1"/>
  <c r="BQ251" i="1"/>
  <c r="BP251" i="1"/>
  <c r="BM251" i="1"/>
  <c r="BD251" i="1"/>
  <c r="BQ250" i="1"/>
  <c r="BP250" i="1"/>
  <c r="BM250" i="1"/>
  <c r="BD250" i="1"/>
  <c r="BQ249" i="1"/>
  <c r="BP249" i="1"/>
  <c r="BM249" i="1"/>
  <c r="BD249" i="1"/>
  <c r="BQ248" i="1"/>
  <c r="BP248" i="1"/>
  <c r="BM248" i="1"/>
  <c r="BD248" i="1"/>
  <c r="BQ247" i="1"/>
  <c r="BP247" i="1"/>
  <c r="BM247" i="1"/>
  <c r="BF247" i="1"/>
  <c r="BL247" i="1" s="1"/>
  <c r="BD247" i="1"/>
  <c r="BQ246" i="1"/>
  <c r="BP246" i="1"/>
  <c r="BM246" i="1"/>
  <c r="BF246" i="1"/>
  <c r="BL246" i="1" s="1"/>
  <c r="BD246" i="1"/>
  <c r="BQ245" i="1"/>
  <c r="BP245" i="1"/>
  <c r="BM245" i="1"/>
  <c r="BF245" i="1"/>
  <c r="BD245" i="1"/>
  <c r="BQ244" i="1"/>
  <c r="BP244" i="1"/>
  <c r="BM244" i="1"/>
  <c r="BD244" i="1"/>
  <c r="BQ243" i="1"/>
  <c r="BP243" i="1"/>
  <c r="BM243" i="1"/>
  <c r="BF243" i="1"/>
  <c r="BL243" i="1" s="1"/>
  <c r="BD243" i="1"/>
  <c r="BQ242" i="1"/>
  <c r="BP242" i="1"/>
  <c r="BM242" i="1"/>
  <c r="BN242" i="1" s="1"/>
  <c r="BF242" i="1"/>
  <c r="BL242" i="1" s="1"/>
  <c r="BD242" i="1"/>
  <c r="BQ241" i="1"/>
  <c r="BP241" i="1"/>
  <c r="BM241" i="1"/>
  <c r="BF241" i="1"/>
  <c r="BD241" i="1"/>
  <c r="BQ240" i="1"/>
  <c r="BP240" i="1"/>
  <c r="BM240" i="1"/>
  <c r="BD240" i="1"/>
  <c r="BQ239" i="1"/>
  <c r="BP239" i="1"/>
  <c r="BM239" i="1"/>
  <c r="BF239" i="1"/>
  <c r="BF240" i="1" s="1"/>
  <c r="BD239" i="1"/>
  <c r="BQ238" i="1"/>
  <c r="BP238" i="1"/>
  <c r="BM238" i="1"/>
  <c r="BD238" i="1"/>
  <c r="BQ237" i="1"/>
  <c r="BP237" i="1"/>
  <c r="BM237" i="1"/>
  <c r="BF237" i="1"/>
  <c r="BF238" i="1" s="1"/>
  <c r="BL238" i="1" s="1"/>
  <c r="BD237" i="1"/>
  <c r="BQ236" i="1"/>
  <c r="BP236" i="1"/>
  <c r="BM236" i="1"/>
  <c r="BD236" i="1"/>
  <c r="BQ235" i="1"/>
  <c r="BP235" i="1"/>
  <c r="BM235" i="1"/>
  <c r="BF235" i="1"/>
  <c r="BL235" i="1" s="1"/>
  <c r="BD235" i="1"/>
  <c r="BQ234" i="1"/>
  <c r="BP234" i="1"/>
  <c r="BM234" i="1"/>
  <c r="BD234" i="1"/>
  <c r="BQ233" i="1"/>
  <c r="BP233" i="1"/>
  <c r="BM233" i="1"/>
  <c r="BD233" i="1"/>
  <c r="BQ232" i="1"/>
  <c r="BP232" i="1"/>
  <c r="BM232" i="1"/>
  <c r="BD232" i="1"/>
  <c r="BQ231" i="1"/>
  <c r="BP231" i="1"/>
  <c r="BM231" i="1"/>
  <c r="BD231" i="1"/>
  <c r="BQ230" i="1"/>
  <c r="BP230" i="1"/>
  <c r="BM230" i="1"/>
  <c r="BD230" i="1"/>
  <c r="BQ229" i="1"/>
  <c r="BP229" i="1"/>
  <c r="BM229" i="1"/>
  <c r="BD229" i="1"/>
  <c r="BQ228" i="1"/>
  <c r="BP228" i="1"/>
  <c r="BM228" i="1"/>
  <c r="BD228" i="1"/>
  <c r="BQ227" i="1"/>
  <c r="BP227" i="1"/>
  <c r="BM227" i="1"/>
  <c r="BD227" i="1"/>
  <c r="BQ226" i="1"/>
  <c r="BP226" i="1"/>
  <c r="BM226" i="1"/>
  <c r="BF226" i="1"/>
  <c r="BD226" i="1"/>
  <c r="BQ225" i="1"/>
  <c r="BP225" i="1"/>
  <c r="BM225" i="1"/>
  <c r="BD225" i="1"/>
  <c r="BQ224" i="1"/>
  <c r="BP224" i="1"/>
  <c r="BM224" i="1"/>
  <c r="BD224" i="1"/>
  <c r="BQ223" i="1"/>
  <c r="BP223" i="1"/>
  <c r="BM223" i="1"/>
  <c r="BF223" i="1"/>
  <c r="BL223" i="1" s="1"/>
  <c r="BD223" i="1"/>
  <c r="BQ222" i="1"/>
  <c r="BP222" i="1"/>
  <c r="BM222" i="1"/>
  <c r="BN222" i="1" s="1"/>
  <c r="BF222" i="1"/>
  <c r="BD222" i="1"/>
  <c r="BQ221" i="1"/>
  <c r="BP221" i="1"/>
  <c r="BM221" i="1"/>
  <c r="BD221" i="1"/>
  <c r="BQ220" i="1"/>
  <c r="BP220" i="1"/>
  <c r="BM220" i="1"/>
  <c r="BD220" i="1"/>
  <c r="BQ219" i="1"/>
  <c r="BP219" i="1"/>
  <c r="BM219" i="1"/>
  <c r="BD219" i="1"/>
  <c r="BQ218" i="1"/>
  <c r="BP218" i="1"/>
  <c r="BM218" i="1"/>
  <c r="BD218" i="1"/>
  <c r="BQ217" i="1"/>
  <c r="BP217" i="1"/>
  <c r="BM217" i="1"/>
  <c r="BF217" i="1"/>
  <c r="BF218" i="1" s="1"/>
  <c r="BD217" i="1"/>
  <c r="BQ216" i="1"/>
  <c r="BP216" i="1"/>
  <c r="BM216" i="1"/>
  <c r="BD216" i="1"/>
  <c r="BQ215" i="1"/>
  <c r="BP215" i="1"/>
  <c r="BM215" i="1"/>
  <c r="BF215" i="1"/>
  <c r="BF216" i="1" s="1"/>
  <c r="BD215" i="1"/>
  <c r="BQ214" i="1"/>
  <c r="BP214" i="1"/>
  <c r="BM214" i="1"/>
  <c r="BD214" i="1"/>
  <c r="BQ213" i="1"/>
  <c r="BP213" i="1"/>
  <c r="BM213" i="1"/>
  <c r="BF213" i="1"/>
  <c r="BL213" i="1" s="1"/>
  <c r="BD213" i="1"/>
  <c r="BQ212" i="1"/>
  <c r="BP212" i="1"/>
  <c r="BM212" i="1"/>
  <c r="BD212" i="1"/>
  <c r="BQ211" i="1"/>
  <c r="BP211" i="1"/>
  <c r="BM211" i="1"/>
  <c r="BD211" i="1"/>
  <c r="BQ210" i="1"/>
  <c r="BP210" i="1"/>
  <c r="BM210" i="1"/>
  <c r="BF210" i="1"/>
  <c r="BF211" i="1" s="1"/>
  <c r="BD210" i="1"/>
  <c r="BQ209" i="1"/>
  <c r="BP209" i="1"/>
  <c r="BM209" i="1"/>
  <c r="BD209" i="1"/>
  <c r="BQ208" i="1"/>
  <c r="BP208" i="1"/>
  <c r="BM208" i="1"/>
  <c r="BF208" i="1"/>
  <c r="BF209" i="1" s="1"/>
  <c r="BD208" i="1"/>
  <c r="BQ207" i="1"/>
  <c r="BP207" i="1"/>
  <c r="BM207" i="1"/>
  <c r="BD207" i="1"/>
  <c r="BQ206" i="1"/>
  <c r="BP206" i="1"/>
  <c r="BM206" i="1"/>
  <c r="BF206" i="1"/>
  <c r="BD206" i="1"/>
  <c r="BQ205" i="1"/>
  <c r="BP205" i="1"/>
  <c r="BM205" i="1"/>
  <c r="BD205" i="1"/>
  <c r="BQ204" i="1"/>
  <c r="BP204" i="1"/>
  <c r="BM204" i="1"/>
  <c r="BD204" i="1"/>
  <c r="BQ203" i="1"/>
  <c r="BP203" i="1"/>
  <c r="BM203" i="1"/>
  <c r="BD203" i="1"/>
  <c r="BQ202" i="1"/>
  <c r="BP202" i="1"/>
  <c r="BM202" i="1"/>
  <c r="BD202" i="1"/>
  <c r="BQ201" i="1"/>
  <c r="BP201" i="1"/>
  <c r="BM201" i="1"/>
  <c r="BF201" i="1"/>
  <c r="BL201" i="1" s="1"/>
  <c r="BD201" i="1"/>
  <c r="BQ200" i="1"/>
  <c r="BP200" i="1"/>
  <c r="BM200" i="1"/>
  <c r="BD200" i="1"/>
  <c r="BQ199" i="1"/>
  <c r="BP199" i="1"/>
  <c r="BM199" i="1"/>
  <c r="BD199" i="1"/>
  <c r="BQ198" i="1"/>
  <c r="BP198" i="1"/>
  <c r="BM198" i="1"/>
  <c r="BF198" i="1"/>
  <c r="BD198" i="1"/>
  <c r="BQ197" i="1"/>
  <c r="BP197" i="1"/>
  <c r="BM197" i="1"/>
  <c r="BN197" i="1" s="1"/>
  <c r="BF197" i="1"/>
  <c r="BL197" i="1" s="1"/>
  <c r="BD197" i="1"/>
  <c r="BQ196" i="1"/>
  <c r="BP196" i="1"/>
  <c r="BM196" i="1"/>
  <c r="BF196" i="1"/>
  <c r="BL196" i="1" s="1"/>
  <c r="BD196" i="1"/>
  <c r="BQ195" i="1"/>
  <c r="BP195" i="1"/>
  <c r="BM195" i="1"/>
  <c r="BF195" i="1"/>
  <c r="BD195" i="1"/>
  <c r="BQ194" i="1"/>
  <c r="BP194" i="1"/>
  <c r="BM194" i="1"/>
  <c r="BN194" i="1" s="1"/>
  <c r="BF194" i="1"/>
  <c r="BD194" i="1"/>
  <c r="BQ193" i="1"/>
  <c r="BP193" i="1"/>
  <c r="BM193" i="1"/>
  <c r="BN193" i="1" s="1"/>
  <c r="BF193" i="1"/>
  <c r="BD193" i="1"/>
  <c r="BQ192" i="1"/>
  <c r="BP192" i="1"/>
  <c r="BM192" i="1"/>
  <c r="BD192" i="1"/>
  <c r="BQ191" i="1"/>
  <c r="BP191" i="1"/>
  <c r="BM191" i="1"/>
  <c r="BF191" i="1"/>
  <c r="BD191" i="1"/>
  <c r="BQ190" i="1"/>
  <c r="BP190" i="1"/>
  <c r="BM190" i="1"/>
  <c r="BD190" i="1"/>
  <c r="BQ189" i="1"/>
  <c r="BP189" i="1"/>
  <c r="BM189" i="1"/>
  <c r="BF189" i="1"/>
  <c r="BL189" i="1" s="1"/>
  <c r="BD189" i="1"/>
  <c r="BQ188" i="1"/>
  <c r="BP188" i="1"/>
  <c r="BM188" i="1"/>
  <c r="BD188" i="1"/>
  <c r="BQ187" i="1"/>
  <c r="BP187" i="1"/>
  <c r="BM187" i="1"/>
  <c r="BD187" i="1"/>
  <c r="BQ186" i="1"/>
  <c r="BP186" i="1"/>
  <c r="BM186" i="1"/>
  <c r="BF186" i="1"/>
  <c r="BF187" i="1" s="1"/>
  <c r="BD186" i="1"/>
  <c r="BQ185" i="1"/>
  <c r="BP185" i="1"/>
  <c r="BM185" i="1"/>
  <c r="BD185" i="1"/>
  <c r="BQ184" i="1"/>
  <c r="BP184" i="1"/>
  <c r="BM184" i="1"/>
  <c r="BF184" i="1"/>
  <c r="BF185" i="1" s="1"/>
  <c r="BL185" i="1" s="1"/>
  <c r="BD184" i="1"/>
  <c r="BQ183" i="1"/>
  <c r="BP183" i="1"/>
  <c r="BM183" i="1"/>
  <c r="BD183" i="1"/>
  <c r="BQ182" i="1"/>
  <c r="BP182" i="1"/>
  <c r="BM182" i="1"/>
  <c r="BD182" i="1"/>
  <c r="BQ181" i="1"/>
  <c r="BP181" i="1"/>
  <c r="BM181" i="1"/>
  <c r="BF181" i="1"/>
  <c r="BL181" i="1" s="1"/>
  <c r="BD181" i="1"/>
  <c r="BQ180" i="1"/>
  <c r="BP180" i="1"/>
  <c r="BM180" i="1"/>
  <c r="BN180" i="1" s="1"/>
  <c r="BF180" i="1"/>
  <c r="BD180" i="1"/>
  <c r="BQ179" i="1"/>
  <c r="BP179" i="1"/>
  <c r="BM179" i="1"/>
  <c r="BD179" i="1"/>
  <c r="BQ178" i="1"/>
  <c r="BP178" i="1"/>
  <c r="BM178" i="1"/>
  <c r="BF178" i="1"/>
  <c r="BF179" i="1" s="1"/>
  <c r="BD178" i="1"/>
  <c r="BQ177" i="1"/>
  <c r="BP177" i="1"/>
  <c r="BM177" i="1"/>
  <c r="BF177" i="1"/>
  <c r="BL177" i="1" s="1"/>
  <c r="BD177" i="1"/>
  <c r="BQ176" i="1"/>
  <c r="BP176" i="1"/>
  <c r="BM176" i="1"/>
  <c r="BD176" i="1"/>
  <c r="BQ175" i="1"/>
  <c r="BP175" i="1"/>
  <c r="BM175" i="1"/>
  <c r="BF175" i="1"/>
  <c r="BL175" i="1" s="1"/>
  <c r="BD175" i="1"/>
  <c r="BQ174" i="1"/>
  <c r="BP174" i="1"/>
  <c r="BM174" i="1"/>
  <c r="BD174" i="1"/>
  <c r="BQ173" i="1"/>
  <c r="BP173" i="1"/>
  <c r="BM173" i="1"/>
  <c r="BF173" i="1"/>
  <c r="BL173" i="1" s="1"/>
  <c r="BD173" i="1"/>
  <c r="BQ172" i="1"/>
  <c r="BP172" i="1"/>
  <c r="BM172" i="1"/>
  <c r="BD172" i="1"/>
  <c r="BQ171" i="1"/>
  <c r="BP171" i="1"/>
  <c r="BM171" i="1"/>
  <c r="BF171" i="1"/>
  <c r="BL171" i="1" s="1"/>
  <c r="BD171" i="1"/>
  <c r="BQ170" i="1"/>
  <c r="BP170" i="1"/>
  <c r="BM170" i="1"/>
  <c r="BD170" i="1"/>
  <c r="BQ169" i="1"/>
  <c r="BP169" i="1"/>
  <c r="BM169" i="1"/>
  <c r="BD169" i="1"/>
  <c r="BQ168" i="1"/>
  <c r="BP168" i="1"/>
  <c r="BM168" i="1"/>
  <c r="BD168" i="1"/>
  <c r="BQ167" i="1"/>
  <c r="BP167" i="1"/>
  <c r="BM167" i="1"/>
  <c r="BD167" i="1"/>
  <c r="BQ166" i="1"/>
  <c r="BP166" i="1"/>
  <c r="BM166" i="1"/>
  <c r="BF166" i="1"/>
  <c r="BF167" i="1" s="1"/>
  <c r="BD166" i="1"/>
  <c r="BQ165" i="1"/>
  <c r="BP165" i="1"/>
  <c r="BM165" i="1"/>
  <c r="BD165" i="1"/>
  <c r="BQ164" i="1"/>
  <c r="BP164" i="1"/>
  <c r="BM164" i="1"/>
  <c r="BD164" i="1"/>
  <c r="BQ163" i="1"/>
  <c r="BP163" i="1"/>
  <c r="BM163" i="1"/>
  <c r="BD163" i="1"/>
  <c r="BQ162" i="1"/>
  <c r="BP162" i="1"/>
  <c r="BM162" i="1"/>
  <c r="BD162" i="1"/>
  <c r="BQ161" i="1"/>
  <c r="BP161" i="1"/>
  <c r="BM161" i="1"/>
  <c r="BF161" i="1"/>
  <c r="BD161" i="1"/>
  <c r="BQ160" i="1"/>
  <c r="BP160" i="1"/>
  <c r="BM160" i="1"/>
  <c r="BD160" i="1"/>
  <c r="BQ159" i="1"/>
  <c r="BP159" i="1"/>
  <c r="BM159" i="1"/>
  <c r="BD159" i="1"/>
  <c r="BQ158" i="1"/>
  <c r="BP158" i="1"/>
  <c r="BM158" i="1"/>
  <c r="BD158" i="1"/>
  <c r="BQ157" i="1"/>
  <c r="BP157" i="1"/>
  <c r="BM157" i="1"/>
  <c r="BF157" i="1"/>
  <c r="BD157" i="1"/>
  <c r="BQ156" i="1"/>
  <c r="BP156" i="1"/>
  <c r="BM156" i="1"/>
  <c r="BD156" i="1"/>
  <c r="BQ155" i="1"/>
  <c r="BP155" i="1"/>
  <c r="BM155" i="1"/>
  <c r="BD155" i="1"/>
  <c r="BQ154" i="1"/>
  <c r="BP154" i="1"/>
  <c r="BM154" i="1"/>
  <c r="BD154" i="1"/>
  <c r="BQ153" i="1"/>
  <c r="BP153" i="1"/>
  <c r="BM153" i="1"/>
  <c r="BD153" i="1"/>
  <c r="BQ152" i="1"/>
  <c r="BP152" i="1"/>
  <c r="BM152" i="1"/>
  <c r="BD152" i="1"/>
  <c r="BQ151" i="1"/>
  <c r="BP151" i="1"/>
  <c r="BM151" i="1"/>
  <c r="BD151" i="1"/>
  <c r="BQ150" i="1"/>
  <c r="BP150" i="1"/>
  <c r="BM150" i="1"/>
  <c r="BD150" i="1"/>
  <c r="BQ149" i="1"/>
  <c r="BP149" i="1"/>
  <c r="BM149" i="1"/>
  <c r="BD149" i="1"/>
  <c r="BQ148" i="1"/>
  <c r="BP148" i="1"/>
  <c r="BM148" i="1"/>
  <c r="BD148" i="1"/>
  <c r="BQ147" i="1"/>
  <c r="BP147" i="1"/>
  <c r="BM147" i="1"/>
  <c r="BD147" i="1"/>
  <c r="BQ146" i="1"/>
  <c r="BP146" i="1"/>
  <c r="BM146" i="1"/>
  <c r="BD146" i="1"/>
  <c r="BQ145" i="1"/>
  <c r="BP145" i="1"/>
  <c r="BM145" i="1"/>
  <c r="BF145" i="1"/>
  <c r="BD145" i="1"/>
  <c r="BQ144" i="1"/>
  <c r="BP144" i="1"/>
  <c r="BM144" i="1"/>
  <c r="BD144" i="1"/>
  <c r="BQ143" i="1"/>
  <c r="BP143" i="1"/>
  <c r="BM143" i="1"/>
  <c r="BD143" i="1"/>
  <c r="BQ142" i="1"/>
  <c r="BP142" i="1"/>
  <c r="BM142" i="1"/>
  <c r="BD142" i="1"/>
  <c r="BQ141" i="1"/>
  <c r="BP141" i="1"/>
  <c r="BM141" i="1"/>
  <c r="BD141" i="1"/>
  <c r="BQ140" i="1"/>
  <c r="BP140" i="1"/>
  <c r="BM140" i="1"/>
  <c r="BD140" i="1"/>
  <c r="BQ139" i="1"/>
  <c r="BP139" i="1"/>
  <c r="BM139" i="1"/>
  <c r="BD139" i="1"/>
  <c r="BQ138" i="1"/>
  <c r="BP138" i="1"/>
  <c r="BM138" i="1"/>
  <c r="BD138" i="1"/>
  <c r="BQ137" i="1"/>
  <c r="BP137" i="1"/>
  <c r="BM137" i="1"/>
  <c r="BD137" i="1"/>
  <c r="BQ136" i="1"/>
  <c r="BP136" i="1"/>
  <c r="BM136" i="1"/>
  <c r="BD136" i="1"/>
  <c r="BQ135" i="1"/>
  <c r="BP135" i="1"/>
  <c r="BM135" i="1"/>
  <c r="BD135" i="1"/>
  <c r="BQ134" i="1"/>
  <c r="BP134" i="1"/>
  <c r="BM134" i="1"/>
  <c r="BD134" i="1"/>
  <c r="BQ133" i="1"/>
  <c r="BP133" i="1"/>
  <c r="BM133" i="1"/>
  <c r="BF133" i="1"/>
  <c r="BF134" i="1" s="1"/>
  <c r="BD133" i="1"/>
  <c r="BQ132" i="1"/>
  <c r="BP132" i="1"/>
  <c r="BM132" i="1"/>
  <c r="BD132" i="1"/>
  <c r="BQ131" i="1"/>
  <c r="BP131" i="1"/>
  <c r="BM131" i="1"/>
  <c r="BF131" i="1"/>
  <c r="BL131" i="1" s="1"/>
  <c r="BD131" i="1"/>
  <c r="BQ130" i="1"/>
  <c r="BP130" i="1"/>
  <c r="BM130" i="1"/>
  <c r="BD130" i="1"/>
  <c r="BQ129" i="1"/>
  <c r="BP129" i="1"/>
  <c r="BM129" i="1"/>
  <c r="BF129" i="1"/>
  <c r="BF130" i="1" s="1"/>
  <c r="BD129" i="1"/>
  <c r="BQ128" i="1"/>
  <c r="BP128" i="1"/>
  <c r="BM128" i="1"/>
  <c r="BN128" i="1" s="1"/>
  <c r="BF128" i="1"/>
  <c r="BD128" i="1"/>
  <c r="BQ127" i="1"/>
  <c r="BP127" i="1"/>
  <c r="BM127" i="1"/>
  <c r="BF127" i="1"/>
  <c r="BL127" i="1" s="1"/>
  <c r="BD127" i="1"/>
  <c r="BQ126" i="1"/>
  <c r="BP126" i="1"/>
  <c r="BM126" i="1"/>
  <c r="BD126" i="1"/>
  <c r="BQ125" i="1"/>
  <c r="BP125" i="1"/>
  <c r="BM125" i="1"/>
  <c r="BF125" i="1"/>
  <c r="BF126" i="1" s="1"/>
  <c r="BD125" i="1"/>
  <c r="BQ124" i="1"/>
  <c r="BP124" i="1"/>
  <c r="BM124" i="1"/>
  <c r="BD124" i="1"/>
  <c r="BQ123" i="1"/>
  <c r="BP123" i="1"/>
  <c r="BM123" i="1"/>
  <c r="BD123" i="1"/>
  <c r="BQ122" i="1"/>
  <c r="BP122" i="1"/>
  <c r="BM122" i="1"/>
  <c r="BF122" i="1"/>
  <c r="BF123" i="1" s="1"/>
  <c r="BD122" i="1"/>
  <c r="BQ121" i="1"/>
  <c r="BP121" i="1"/>
  <c r="BM121" i="1"/>
  <c r="BD121" i="1"/>
  <c r="BQ120" i="1"/>
  <c r="BP120" i="1"/>
  <c r="BM120" i="1"/>
  <c r="BF120" i="1"/>
  <c r="BF121" i="1" s="1"/>
  <c r="BD120" i="1"/>
  <c r="BQ119" i="1"/>
  <c r="BP119" i="1"/>
  <c r="BM119" i="1"/>
  <c r="BF119" i="1"/>
  <c r="BD119" i="1"/>
  <c r="BQ118" i="1"/>
  <c r="BP118" i="1"/>
  <c r="BM118" i="1"/>
  <c r="BF118" i="1"/>
  <c r="BL118" i="1" s="1"/>
  <c r="BD118" i="1"/>
  <c r="BQ117" i="1"/>
  <c r="BP117" i="1"/>
  <c r="BM117" i="1"/>
  <c r="BD117" i="1"/>
  <c r="BQ116" i="1"/>
  <c r="BP116" i="1"/>
  <c r="BM116" i="1"/>
  <c r="BF116" i="1"/>
  <c r="BF117" i="1" s="1"/>
  <c r="BD116" i="1"/>
  <c r="BQ115" i="1"/>
  <c r="BP115" i="1"/>
  <c r="BM115" i="1"/>
  <c r="BD115" i="1"/>
  <c r="BQ114" i="1"/>
  <c r="BP114" i="1"/>
  <c r="BM114" i="1"/>
  <c r="BD114" i="1"/>
  <c r="BQ113" i="1"/>
  <c r="BP113" i="1"/>
  <c r="BM113" i="1"/>
  <c r="BD113" i="1"/>
  <c r="BQ112" i="1"/>
  <c r="BP112" i="1"/>
  <c r="BM112" i="1"/>
  <c r="BD112" i="1"/>
  <c r="BQ111" i="1"/>
  <c r="BP111" i="1"/>
  <c r="BM111" i="1"/>
  <c r="BD111" i="1"/>
  <c r="BQ110" i="1"/>
  <c r="BP110" i="1"/>
  <c r="BM110" i="1"/>
  <c r="BD110" i="1"/>
  <c r="BQ109" i="1"/>
  <c r="BP109" i="1"/>
  <c r="BM109" i="1"/>
  <c r="BD109" i="1"/>
  <c r="BQ108" i="1"/>
  <c r="BP108" i="1"/>
  <c r="BM108" i="1"/>
  <c r="BD108" i="1"/>
  <c r="BQ107" i="1"/>
  <c r="BP107" i="1"/>
  <c r="BM107" i="1"/>
  <c r="BD107" i="1"/>
  <c r="BQ106" i="1"/>
  <c r="BP106" i="1"/>
  <c r="BM106" i="1"/>
  <c r="BD106" i="1"/>
  <c r="BQ105" i="1"/>
  <c r="BP105" i="1"/>
  <c r="BM105" i="1"/>
  <c r="BD105" i="1"/>
  <c r="BQ104" i="1"/>
  <c r="BP104" i="1"/>
  <c r="BM104" i="1"/>
  <c r="BD104" i="1"/>
  <c r="BQ103" i="1"/>
  <c r="BP103" i="1"/>
  <c r="BM103" i="1"/>
  <c r="BD103" i="1"/>
  <c r="BQ102" i="1"/>
  <c r="BP102" i="1"/>
  <c r="BM102" i="1"/>
  <c r="BF102" i="1"/>
  <c r="BL102" i="1" s="1"/>
  <c r="BD102" i="1"/>
  <c r="BQ101" i="1"/>
  <c r="BP101" i="1"/>
  <c r="BM101" i="1"/>
  <c r="BN101" i="1" s="1"/>
  <c r="BF101" i="1"/>
  <c r="BL101" i="1" s="1"/>
  <c r="BD101" i="1"/>
  <c r="BQ100" i="1"/>
  <c r="BP100" i="1"/>
  <c r="BM100" i="1"/>
  <c r="BN100" i="1" s="1"/>
  <c r="BF100" i="1"/>
  <c r="BD100" i="1"/>
  <c r="BQ99" i="1"/>
  <c r="BP99" i="1"/>
  <c r="BM99" i="1"/>
  <c r="BD99" i="1"/>
  <c r="BQ98" i="1"/>
  <c r="BP98" i="1"/>
  <c r="BM98" i="1"/>
  <c r="BF98" i="1"/>
  <c r="BL98" i="1" s="1"/>
  <c r="BD98" i="1"/>
  <c r="BQ97" i="1"/>
  <c r="BP97" i="1"/>
  <c r="BM97" i="1"/>
  <c r="BN97" i="1" s="1"/>
  <c r="BF97" i="1"/>
  <c r="BL97" i="1" s="1"/>
  <c r="BD97" i="1"/>
  <c r="BQ96" i="1"/>
  <c r="BP96" i="1"/>
  <c r="BM96" i="1"/>
  <c r="BD96" i="1"/>
  <c r="BQ95" i="1"/>
  <c r="BP95" i="1"/>
  <c r="BM95" i="1"/>
  <c r="BF95" i="1"/>
  <c r="BL95" i="1" s="1"/>
  <c r="BD95" i="1"/>
  <c r="BQ94" i="1"/>
  <c r="BP94" i="1"/>
  <c r="BM94" i="1"/>
  <c r="BF94" i="1"/>
  <c r="BL94" i="1" s="1"/>
  <c r="BD94" i="1"/>
  <c r="BQ93" i="1"/>
  <c r="BP93" i="1"/>
  <c r="BM93" i="1"/>
  <c r="BD93" i="1"/>
  <c r="BQ92" i="1"/>
  <c r="BP92" i="1"/>
  <c r="BM92" i="1"/>
  <c r="BF92" i="1"/>
  <c r="BF93" i="1" s="1"/>
  <c r="BD92" i="1"/>
  <c r="BQ91" i="1"/>
  <c r="BP91" i="1"/>
  <c r="BM91" i="1"/>
  <c r="BF91" i="1"/>
  <c r="BL91" i="1" s="1"/>
  <c r="BD91" i="1"/>
  <c r="BQ90" i="1"/>
  <c r="BP90" i="1"/>
  <c r="BM90" i="1"/>
  <c r="BD90" i="1"/>
  <c r="BQ89" i="1"/>
  <c r="BP89" i="1"/>
  <c r="BM89" i="1"/>
  <c r="BF89" i="1"/>
  <c r="BL89" i="1" s="1"/>
  <c r="BD89" i="1"/>
  <c r="BQ88" i="1"/>
  <c r="BP88" i="1"/>
  <c r="BM88" i="1"/>
  <c r="BF88" i="1"/>
  <c r="BD88" i="1"/>
  <c r="BQ87" i="1"/>
  <c r="BP87" i="1"/>
  <c r="BM87" i="1"/>
  <c r="BF87" i="1"/>
  <c r="BL87" i="1" s="1"/>
  <c r="BD87" i="1"/>
  <c r="BQ86" i="1"/>
  <c r="BP86" i="1"/>
  <c r="BM86" i="1"/>
  <c r="BD86" i="1"/>
  <c r="BQ85" i="1"/>
  <c r="BP85" i="1"/>
  <c r="BM85" i="1"/>
  <c r="BD85" i="1"/>
  <c r="BQ84" i="1"/>
  <c r="BP84" i="1"/>
  <c r="BM84" i="1"/>
  <c r="BF84" i="1"/>
  <c r="BD84" i="1"/>
  <c r="BQ83" i="1"/>
  <c r="BP83" i="1"/>
  <c r="BM83" i="1"/>
  <c r="BD83" i="1"/>
  <c r="BQ82" i="1"/>
  <c r="BP82" i="1"/>
  <c r="BM82" i="1"/>
  <c r="BD82" i="1"/>
  <c r="BQ81" i="1"/>
  <c r="BP81" i="1"/>
  <c r="BM81" i="1"/>
  <c r="BF81" i="1"/>
  <c r="BL81" i="1" s="1"/>
  <c r="BD81" i="1"/>
  <c r="BQ80" i="1"/>
  <c r="BP80" i="1"/>
  <c r="BM80" i="1"/>
  <c r="BF80" i="1"/>
  <c r="BD80" i="1"/>
  <c r="BQ79" i="1"/>
  <c r="BP79" i="1"/>
  <c r="BM79" i="1"/>
  <c r="BD79" i="1"/>
  <c r="BQ78" i="1"/>
  <c r="BP78" i="1"/>
  <c r="BM78" i="1"/>
  <c r="BF78" i="1"/>
  <c r="BL78" i="1" s="1"/>
  <c r="BD78" i="1"/>
  <c r="BQ77" i="1"/>
  <c r="BP77" i="1"/>
  <c r="BM77" i="1"/>
  <c r="BN77" i="1" s="1"/>
  <c r="BF77" i="1"/>
  <c r="BL77" i="1" s="1"/>
  <c r="BD77" i="1"/>
  <c r="BQ76" i="1"/>
  <c r="BP76" i="1"/>
  <c r="BM76" i="1"/>
  <c r="BN76" i="1" s="1"/>
  <c r="BF76" i="1"/>
  <c r="BD76" i="1"/>
  <c r="BQ75" i="1"/>
  <c r="BP75" i="1"/>
  <c r="BM75" i="1"/>
  <c r="BF75" i="1"/>
  <c r="BL75" i="1" s="1"/>
  <c r="BD75" i="1"/>
  <c r="BQ74" i="1"/>
  <c r="BP74" i="1"/>
  <c r="BM74" i="1"/>
  <c r="BF74" i="1"/>
  <c r="BD74" i="1"/>
  <c r="BQ73" i="1"/>
  <c r="BP73" i="1"/>
  <c r="BM73" i="1"/>
  <c r="BN73" i="1" s="1"/>
  <c r="BF73" i="1"/>
  <c r="BL73" i="1" s="1"/>
  <c r="BD73" i="1"/>
  <c r="BQ72" i="1"/>
  <c r="BP72" i="1"/>
  <c r="BM72" i="1"/>
  <c r="BF72" i="1"/>
  <c r="BD72" i="1"/>
  <c r="BQ71" i="1"/>
  <c r="BP71" i="1"/>
  <c r="BM71" i="1"/>
  <c r="BF71" i="1"/>
  <c r="BD71" i="1"/>
  <c r="BQ70" i="1"/>
  <c r="BP70" i="1"/>
  <c r="BM70" i="1"/>
  <c r="BF70" i="1"/>
  <c r="BL70" i="1" s="1"/>
  <c r="BD70" i="1"/>
  <c r="BQ69" i="1"/>
  <c r="BP69" i="1"/>
  <c r="BM69" i="1"/>
  <c r="BD69" i="1"/>
  <c r="BQ68" i="1"/>
  <c r="BP68" i="1"/>
  <c r="BM68" i="1"/>
  <c r="BD68" i="1"/>
  <c r="BQ67" i="1"/>
  <c r="BP67" i="1"/>
  <c r="BM67" i="1"/>
  <c r="BF67" i="1"/>
  <c r="BF68" i="1" s="1"/>
  <c r="BD67" i="1"/>
  <c r="BQ66" i="1"/>
  <c r="BP66" i="1"/>
  <c r="BM66" i="1"/>
  <c r="BD66" i="1"/>
  <c r="BQ65" i="1"/>
  <c r="BP65" i="1"/>
  <c r="BM65" i="1"/>
  <c r="BF65" i="1"/>
  <c r="BL65" i="1" s="1"/>
  <c r="BD65" i="1"/>
  <c r="BQ64" i="1"/>
  <c r="BP64" i="1"/>
  <c r="BM64" i="1"/>
  <c r="BN64" i="1" s="1"/>
  <c r="BF64" i="1"/>
  <c r="BD64" i="1"/>
  <c r="BQ63" i="1"/>
  <c r="BP63" i="1"/>
  <c r="BM63" i="1"/>
  <c r="BF63" i="1"/>
  <c r="BD63" i="1"/>
  <c r="BQ62" i="1"/>
  <c r="BP62" i="1"/>
  <c r="BM62" i="1"/>
  <c r="BD62" i="1"/>
  <c r="BQ61" i="1"/>
  <c r="BP61" i="1"/>
  <c r="BM61" i="1"/>
  <c r="BF61" i="1"/>
  <c r="BD61" i="1"/>
  <c r="BQ60" i="1"/>
  <c r="BP60" i="1"/>
  <c r="BM60" i="1"/>
  <c r="BF60" i="1"/>
  <c r="BD60" i="1"/>
  <c r="BQ59" i="1"/>
  <c r="BP59" i="1"/>
  <c r="BM59" i="1"/>
  <c r="BN59" i="1" s="1"/>
  <c r="BF59" i="1"/>
  <c r="BD59" i="1"/>
  <c r="BQ58" i="1"/>
  <c r="BP58" i="1"/>
  <c r="BM58" i="1"/>
  <c r="BN58" i="1" s="1"/>
  <c r="BF58" i="1"/>
  <c r="BL58" i="1" s="1"/>
  <c r="BD58" i="1"/>
  <c r="BQ57" i="1"/>
  <c r="BP57" i="1"/>
  <c r="BM57" i="1"/>
  <c r="BF57" i="1"/>
  <c r="BD57" i="1"/>
  <c r="BQ56" i="1"/>
  <c r="BP56" i="1"/>
  <c r="BM56" i="1"/>
  <c r="BF56" i="1"/>
  <c r="BD56" i="1"/>
  <c r="BQ55" i="1"/>
  <c r="BP55" i="1"/>
  <c r="BM55" i="1"/>
  <c r="BD55" i="1"/>
  <c r="BQ54" i="1"/>
  <c r="BP54" i="1"/>
  <c r="BM54" i="1"/>
  <c r="BF54" i="1"/>
  <c r="BD54" i="1"/>
  <c r="BQ53" i="1"/>
  <c r="BP53" i="1"/>
  <c r="BM53" i="1"/>
  <c r="BF53" i="1"/>
  <c r="BD53" i="1"/>
  <c r="BQ52" i="1"/>
  <c r="BP52" i="1"/>
  <c r="BM52" i="1"/>
  <c r="BF52" i="1"/>
  <c r="BD52" i="1"/>
  <c r="BQ51" i="1"/>
  <c r="BP51" i="1"/>
  <c r="BM51" i="1"/>
  <c r="BD51" i="1"/>
  <c r="BQ50" i="1"/>
  <c r="BP50" i="1"/>
  <c r="BM50" i="1"/>
  <c r="BD50" i="1"/>
  <c r="BQ49" i="1"/>
  <c r="BP49" i="1"/>
  <c r="BM49" i="1"/>
  <c r="BF49" i="1"/>
  <c r="BD49" i="1"/>
  <c r="BQ48" i="1"/>
  <c r="BP48" i="1"/>
  <c r="BM48" i="1"/>
  <c r="BN48" i="1" s="1"/>
  <c r="BD48" i="1"/>
  <c r="BQ47" i="1"/>
  <c r="BP47" i="1"/>
  <c r="BM47" i="1"/>
  <c r="BN47" i="1" s="1"/>
  <c r="BD47" i="1"/>
  <c r="BQ46" i="1"/>
  <c r="BP46" i="1"/>
  <c r="BM46" i="1"/>
  <c r="BN46" i="1" s="1"/>
  <c r="BF46" i="1"/>
  <c r="BD46" i="1"/>
  <c r="BQ45" i="1"/>
  <c r="BP45" i="1"/>
  <c r="BM45" i="1"/>
  <c r="BN45" i="1" s="1"/>
  <c r="BF45" i="1"/>
  <c r="BD45" i="1"/>
  <c r="BQ44" i="1"/>
  <c r="BP44" i="1"/>
  <c r="BM44" i="1"/>
  <c r="BD44" i="1"/>
  <c r="BQ43" i="1"/>
  <c r="BP43" i="1"/>
  <c r="BM43" i="1"/>
  <c r="BF43" i="1"/>
  <c r="BF44" i="1" s="1"/>
  <c r="BD43" i="1"/>
  <c r="BQ42" i="1"/>
  <c r="BP42" i="1"/>
  <c r="BM42" i="1"/>
  <c r="BF42" i="1"/>
  <c r="BD42" i="1"/>
  <c r="BQ41" i="1"/>
  <c r="BP41" i="1"/>
  <c r="BM41" i="1"/>
  <c r="BF41" i="1"/>
  <c r="BD41" i="1"/>
  <c r="BQ40" i="1"/>
  <c r="BP40" i="1"/>
  <c r="BM40" i="1"/>
  <c r="BF40" i="1"/>
  <c r="BL40" i="1" s="1"/>
  <c r="BD40" i="1"/>
  <c r="BQ39" i="1"/>
  <c r="BP39" i="1"/>
  <c r="BM39" i="1"/>
  <c r="BN39" i="1" s="1"/>
  <c r="BF39" i="1"/>
  <c r="BD39" i="1"/>
  <c r="BQ38" i="1"/>
  <c r="BP38" i="1"/>
  <c r="BM38" i="1"/>
  <c r="BD38" i="1"/>
  <c r="BQ37" i="1"/>
  <c r="BP37" i="1"/>
  <c r="BM37" i="1"/>
  <c r="BF37" i="1"/>
  <c r="BD37" i="1"/>
  <c r="BQ36" i="1"/>
  <c r="BP36" i="1"/>
  <c r="BM36" i="1"/>
  <c r="BD36" i="1"/>
  <c r="BQ35" i="1"/>
  <c r="BP35" i="1"/>
  <c r="BM35" i="1"/>
  <c r="BD35" i="1"/>
  <c r="BQ34" i="1"/>
  <c r="BP34" i="1"/>
  <c r="BM34" i="1"/>
  <c r="BF34" i="1"/>
  <c r="BD34" i="1"/>
  <c r="BQ33" i="1"/>
  <c r="BP33" i="1"/>
  <c r="BM33" i="1"/>
  <c r="BF33" i="1"/>
  <c r="BD33" i="1"/>
  <c r="BQ32" i="1"/>
  <c r="BP32" i="1"/>
  <c r="BM32" i="1"/>
  <c r="BD32" i="1"/>
  <c r="BQ31" i="1"/>
  <c r="BP31" i="1"/>
  <c r="BM31" i="1"/>
  <c r="BD31" i="1"/>
  <c r="BQ30" i="1"/>
  <c r="BP30" i="1"/>
  <c r="BM30" i="1"/>
  <c r="BD30" i="1"/>
  <c r="BQ29" i="1"/>
  <c r="BP29" i="1"/>
  <c r="BM29" i="1"/>
  <c r="BF29" i="1"/>
  <c r="BD29" i="1"/>
  <c r="BQ28" i="1"/>
  <c r="BP28" i="1"/>
  <c r="BM28" i="1"/>
  <c r="BD28" i="1"/>
  <c r="BQ27" i="1"/>
  <c r="BP27" i="1"/>
  <c r="BM27" i="1"/>
  <c r="BD27" i="1"/>
  <c r="BQ26" i="1"/>
  <c r="BP26" i="1"/>
  <c r="BM26" i="1"/>
  <c r="BF26" i="1"/>
  <c r="BD26" i="1"/>
  <c r="BQ25" i="1"/>
  <c r="BP25" i="1"/>
  <c r="BM25" i="1"/>
  <c r="BD25" i="1"/>
  <c r="BQ24" i="1"/>
  <c r="BP24" i="1"/>
  <c r="BM24" i="1"/>
  <c r="BD24" i="1"/>
  <c r="BQ23" i="1"/>
  <c r="BP23" i="1"/>
  <c r="BM23" i="1"/>
  <c r="BD23" i="1"/>
  <c r="BQ22" i="1"/>
  <c r="BP22" i="1"/>
  <c r="BM22" i="1"/>
  <c r="BD22" i="1"/>
  <c r="BQ21" i="1"/>
  <c r="BP21" i="1"/>
  <c r="BM21" i="1"/>
  <c r="BD21" i="1"/>
  <c r="BQ20" i="1"/>
  <c r="BP20" i="1"/>
  <c r="BM20" i="1"/>
  <c r="BD20" i="1"/>
  <c r="BQ19" i="1"/>
  <c r="BP19" i="1"/>
  <c r="BM19" i="1"/>
  <c r="BD19" i="1"/>
  <c r="BQ18" i="1"/>
  <c r="BP18" i="1"/>
  <c r="BM18" i="1"/>
  <c r="BF18" i="1"/>
  <c r="BD18" i="1"/>
  <c r="BQ17" i="1"/>
  <c r="BP17" i="1"/>
  <c r="BM17" i="1"/>
  <c r="BD17" i="1"/>
  <c r="BQ16" i="1"/>
  <c r="BP16" i="1"/>
  <c r="BM16" i="1"/>
  <c r="BD16" i="1"/>
  <c r="BQ15" i="1"/>
  <c r="BP15" i="1"/>
  <c r="BM15" i="1"/>
  <c r="BF15" i="1"/>
  <c r="BF16" i="1" s="1"/>
  <c r="BF17" i="1" s="1"/>
  <c r="BD15" i="1"/>
  <c r="BQ14" i="1"/>
  <c r="BP14" i="1"/>
  <c r="BM14" i="1"/>
  <c r="BD14" i="1"/>
  <c r="BQ13" i="1"/>
  <c r="BP13" i="1"/>
  <c r="BM13" i="1"/>
  <c r="BF13" i="1"/>
  <c r="BD13" i="1"/>
  <c r="BQ12" i="1"/>
  <c r="BP12" i="1"/>
  <c r="BM12" i="1"/>
  <c r="BD12" i="1"/>
  <c r="BQ11" i="1"/>
  <c r="BP11" i="1"/>
  <c r="BM11" i="1"/>
  <c r="BD11" i="1"/>
  <c r="BQ10" i="1"/>
  <c r="BP10" i="1"/>
  <c r="BM10" i="1"/>
  <c r="BD10" i="1"/>
  <c r="BQ9" i="1"/>
  <c r="BP9" i="1"/>
  <c r="BM9" i="1"/>
  <c r="BF9" i="1"/>
  <c r="BF10" i="1" s="1"/>
  <c r="BD9" i="1"/>
  <c r="BQ8" i="1"/>
  <c r="BP8" i="1"/>
  <c r="BM8" i="1"/>
  <c r="BD8" i="1"/>
  <c r="BQ7" i="1"/>
  <c r="BP7" i="1"/>
  <c r="BM7" i="1"/>
  <c r="BD7" i="1"/>
  <c r="BQ6" i="1"/>
  <c r="BP6" i="1"/>
  <c r="BM6" i="1"/>
  <c r="BD6" i="1"/>
  <c r="BQ5" i="1"/>
  <c r="BP5" i="1"/>
  <c r="BM5" i="1"/>
  <c r="BF5" i="1"/>
  <c r="BD5" i="1"/>
  <c r="BQ4" i="1"/>
  <c r="BP4" i="1"/>
  <c r="BM4" i="1"/>
  <c r="BF4" i="1"/>
  <c r="BL4" i="1" s="1"/>
  <c r="BD4" i="1"/>
  <c r="BQ3" i="1"/>
  <c r="BP3" i="1"/>
  <c r="BM3" i="1"/>
  <c r="BF3" i="1"/>
  <c r="BD3" i="1"/>
  <c r="BQ2" i="1"/>
  <c r="BP2" i="1"/>
  <c r="BM2" i="1"/>
  <c r="BF2" i="1"/>
  <c r="BG2" i="1" s="1"/>
  <c r="BD2" i="1"/>
  <c r="AQ359" i="16"/>
  <c r="AQ345" i="16"/>
  <c r="AQ344" i="16"/>
  <c r="AQ339" i="16"/>
  <c r="AQ328" i="16"/>
  <c r="AQ327" i="16"/>
  <c r="AQ326" i="16"/>
  <c r="AQ325" i="16"/>
  <c r="AQ293" i="16"/>
  <c r="AQ288" i="16"/>
  <c r="AQ249" i="16"/>
  <c r="AQ248" i="16"/>
  <c r="AQ209" i="16"/>
  <c r="AQ208" i="16"/>
  <c r="AQ201" i="16"/>
  <c r="AQ187" i="16"/>
  <c r="AQ186" i="16"/>
  <c r="AQ167" i="16"/>
  <c r="AQ159" i="16"/>
  <c r="AQ82" i="16"/>
  <c r="AQ81" i="16"/>
  <c r="AQ80" i="16"/>
  <c r="AQ62" i="16"/>
  <c r="AQ44" i="16"/>
  <c r="AQ43" i="16"/>
  <c r="AQ35" i="16"/>
  <c r="AQ34" i="16"/>
  <c r="AQ33" i="16"/>
  <c r="AQ25" i="16"/>
  <c r="AQ24" i="16"/>
  <c r="AQ23" i="16"/>
  <c r="AQ22" i="16"/>
  <c r="AQ298" i="16"/>
  <c r="AQ297" i="16"/>
  <c r="AQ295" i="16"/>
  <c r="AQ252" i="16"/>
  <c r="AQ234" i="16"/>
  <c r="AQ233" i="16"/>
  <c r="AQ228" i="16"/>
  <c r="AQ216" i="16"/>
  <c r="AQ215" i="16"/>
  <c r="AQ213" i="16"/>
  <c r="AQ212" i="16"/>
  <c r="AQ211" i="16"/>
  <c r="AQ200" i="16"/>
  <c r="AQ194" i="16"/>
  <c r="AQ193" i="16"/>
  <c r="AQ192" i="16"/>
  <c r="AQ191" i="16"/>
  <c r="AQ174" i="16"/>
  <c r="AQ173" i="16"/>
  <c r="AQ166" i="16"/>
  <c r="AQ164" i="16"/>
  <c r="AQ162" i="16"/>
  <c r="AQ161" i="16"/>
  <c r="AQ56" i="16"/>
  <c r="AQ21" i="16"/>
  <c r="AQ20" i="16"/>
  <c r="AQ9" i="16"/>
  <c r="AQ8" i="16"/>
  <c r="AQ7" i="16"/>
  <c r="AQ348" i="16"/>
  <c r="AQ313" i="16"/>
  <c r="AQ312" i="16"/>
  <c r="AQ311" i="16"/>
  <c r="AQ310" i="16"/>
  <c r="AQ309" i="16"/>
  <c r="AQ308" i="16"/>
  <c r="AQ307" i="16"/>
  <c r="AQ260" i="16"/>
  <c r="AQ259" i="16"/>
  <c r="AQ258" i="16"/>
  <c r="AQ257" i="16"/>
  <c r="AQ254" i="16"/>
  <c r="AQ251" i="16"/>
  <c r="AQ242" i="16"/>
  <c r="AQ241" i="16"/>
  <c r="AQ238" i="16"/>
  <c r="AQ181" i="16"/>
  <c r="AQ180" i="16"/>
  <c r="AQ179" i="16"/>
  <c r="AQ178" i="16"/>
  <c r="AQ177" i="16"/>
  <c r="AQ176" i="16"/>
  <c r="AQ129" i="16"/>
  <c r="AQ121" i="16"/>
  <c r="AQ119" i="16"/>
  <c r="AQ118" i="16"/>
  <c r="AQ76" i="16"/>
  <c r="AQ64" i="16"/>
  <c r="AQ59" i="16"/>
  <c r="AQ58" i="16"/>
  <c r="AQ54" i="16"/>
  <c r="AQ40" i="16"/>
  <c r="AQ30" i="16"/>
  <c r="AQ29" i="16"/>
  <c r="AQ28" i="16"/>
  <c r="AQ347" i="16"/>
  <c r="AQ340" i="16"/>
  <c r="AQ323" i="16"/>
  <c r="AQ322" i="16"/>
  <c r="AQ306" i="16"/>
  <c r="AQ305" i="16"/>
  <c r="AQ304" i="16"/>
  <c r="AQ303" i="16"/>
  <c r="AQ281" i="16"/>
  <c r="AQ277" i="16"/>
  <c r="AQ276" i="16"/>
  <c r="AQ271" i="16"/>
  <c r="AQ265" i="16"/>
  <c r="AQ264" i="16"/>
  <c r="AQ263" i="16"/>
  <c r="AQ256" i="16"/>
  <c r="AQ250" i="16"/>
  <c r="AQ246" i="16"/>
  <c r="AQ245" i="16"/>
  <c r="AQ237" i="16"/>
  <c r="AQ202" i="16"/>
  <c r="AQ184" i="16"/>
  <c r="AQ183" i="16"/>
  <c r="AQ68" i="16"/>
  <c r="AQ63" i="16"/>
  <c r="AQ46" i="16"/>
  <c r="AQ45" i="16"/>
  <c r="AQ39" i="16"/>
  <c r="AQ27" i="16"/>
  <c r="AQ26" i="16"/>
  <c r="AQ14" i="16"/>
  <c r="AQ13" i="16"/>
  <c r="AQ12" i="16"/>
  <c r="AP305" i="16"/>
  <c r="AP304" i="16"/>
  <c r="AP303" i="16"/>
  <c r="AP202" i="16"/>
  <c r="AP63" i="16"/>
  <c r="AP39" i="16"/>
  <c r="AP345" i="16"/>
  <c r="AP344" i="16"/>
  <c r="AP288" i="16"/>
  <c r="AP201" i="16"/>
  <c r="AP187" i="16"/>
  <c r="AP186" i="16"/>
  <c r="AP159" i="16"/>
  <c r="AP82" i="16"/>
  <c r="AP81" i="16"/>
  <c r="AP80" i="16"/>
  <c r="AP62" i="16"/>
  <c r="AP34" i="16"/>
  <c r="AP33" i="16"/>
  <c r="AP295" i="16"/>
  <c r="AP200" i="16"/>
  <c r="AP194" i="16"/>
  <c r="AP193" i="16"/>
  <c r="AP162" i="16"/>
  <c r="AP161" i="16"/>
  <c r="AP9" i="16"/>
  <c r="AP8" i="16"/>
  <c r="AP7" i="16"/>
  <c r="AP181" i="16"/>
  <c r="AP180" i="16"/>
  <c r="AP76" i="16"/>
  <c r="AP64" i="16"/>
  <c r="AP58" i="16"/>
  <c r="AP40" i="16"/>
  <c r="AP30" i="16"/>
  <c r="AP29" i="16"/>
  <c r="AP28" i="16"/>
  <c r="Z331" i="16"/>
  <c r="AA331" i="16"/>
  <c r="AX10" i="16" l="1"/>
  <c r="AY10" i="16"/>
  <c r="AX26" i="16"/>
  <c r="AY26" i="16"/>
  <c r="AW26" i="16" s="1"/>
  <c r="AX14" i="16"/>
  <c r="AY14" i="16"/>
  <c r="AX22" i="16"/>
  <c r="AY22" i="16"/>
  <c r="AW22" i="16" s="1"/>
  <c r="AX23" i="16"/>
  <c r="AY23" i="16"/>
  <c r="Y331" i="16"/>
  <c r="BL239" i="1"/>
  <c r="BG247" i="1"/>
  <c r="BH247" i="1" s="1"/>
  <c r="BO261" i="1"/>
  <c r="BF262" i="1"/>
  <c r="BO262" i="1" s="1"/>
  <c r="BG120" i="1"/>
  <c r="BH120" i="1" s="1"/>
  <c r="BO193" i="1"/>
  <c r="BO305" i="1"/>
  <c r="BG4" i="1"/>
  <c r="BH4" i="1" s="1"/>
  <c r="BO39" i="1"/>
  <c r="BG58" i="1"/>
  <c r="BH58" i="1" s="1"/>
  <c r="BO268" i="1"/>
  <c r="BG278" i="1"/>
  <c r="BH278" i="1" s="1"/>
  <c r="BO321" i="1"/>
  <c r="BG60" i="1"/>
  <c r="BH60" i="1" s="1"/>
  <c r="BG285" i="1"/>
  <c r="BH285" i="1" s="1"/>
  <c r="BO71" i="1"/>
  <c r="BO2" i="1"/>
  <c r="BG128" i="1"/>
  <c r="BH128" i="1" s="1"/>
  <c r="BL120" i="1"/>
  <c r="BO129" i="1"/>
  <c r="BO180" i="1"/>
  <c r="BO274" i="1"/>
  <c r="BL281" i="1"/>
  <c r="BL292" i="1"/>
  <c r="BO312" i="1"/>
  <c r="BO313" i="1"/>
  <c r="AR41" i="16"/>
  <c r="T53" i="16"/>
  <c r="Y53" i="16" s="1"/>
  <c r="AR79" i="16"/>
  <c r="AR83" i="16"/>
  <c r="AR109" i="16"/>
  <c r="AR142" i="16"/>
  <c r="AR91" i="16"/>
  <c r="AR95" i="16"/>
  <c r="T97" i="16"/>
  <c r="Y97" i="16" s="1"/>
  <c r="AR111" i="16"/>
  <c r="T128" i="16"/>
  <c r="AR136" i="16"/>
  <c r="AR144" i="16"/>
  <c r="AR189" i="16"/>
  <c r="BO280" i="1"/>
  <c r="BL295" i="1"/>
  <c r="AR18" i="16"/>
  <c r="AR32" i="16"/>
  <c r="AR37" i="16"/>
  <c r="T48" i="16"/>
  <c r="Y48" i="16" s="1"/>
  <c r="AR60" i="16"/>
  <c r="AR85" i="16"/>
  <c r="AR113" i="16"/>
  <c r="T133" i="16"/>
  <c r="AR138" i="16"/>
  <c r="BO78" i="1"/>
  <c r="BF79" i="1"/>
  <c r="BL79" i="1" s="1"/>
  <c r="BO94" i="1"/>
  <c r="BO98" i="1"/>
  <c r="BF99" i="1"/>
  <c r="BL99" i="1" s="1"/>
  <c r="BG102" i="1"/>
  <c r="BH102" i="1" s="1"/>
  <c r="BO197" i="1"/>
  <c r="BO201" i="1"/>
  <c r="BF202" i="1"/>
  <c r="BF203" i="1" s="1"/>
  <c r="BL277" i="1"/>
  <c r="BL315" i="1"/>
  <c r="AR93" i="16"/>
  <c r="AR107" i="16"/>
  <c r="AR115" i="16"/>
  <c r="T120" i="16"/>
  <c r="AR140" i="16"/>
  <c r="AR196" i="16"/>
  <c r="AR230" i="16"/>
  <c r="AR232" i="16"/>
  <c r="AR235" i="16"/>
  <c r="AR244" i="16"/>
  <c r="T262" i="16"/>
  <c r="T266" i="16"/>
  <c r="AR267" i="16"/>
  <c r="AR269" i="16"/>
  <c r="T278" i="16"/>
  <c r="Y278" i="16" s="1"/>
  <c r="AR285" i="16"/>
  <c r="AR287" i="16"/>
  <c r="AR289" i="16"/>
  <c r="AR291" i="16"/>
  <c r="T302" i="16"/>
  <c r="AR343" i="16"/>
  <c r="AR350" i="16"/>
  <c r="AR352" i="16"/>
  <c r="AR426" i="16"/>
  <c r="AR430" i="16"/>
  <c r="AR438" i="16"/>
  <c r="AR440" i="16"/>
  <c r="AR69" i="16"/>
  <c r="AR71" i="16"/>
  <c r="BO74" i="1"/>
  <c r="BL304" i="1"/>
  <c r="AR87" i="16"/>
  <c r="AR103" i="16"/>
  <c r="T127" i="16"/>
  <c r="AR146" i="16"/>
  <c r="AR148" i="16"/>
  <c r="AR150" i="16"/>
  <c r="AR152" i="16"/>
  <c r="AR154" i="16"/>
  <c r="AR156" i="16"/>
  <c r="AR158" i="16"/>
  <c r="AR204" i="16"/>
  <c r="AR206" i="16"/>
  <c r="AR225" i="16"/>
  <c r="AR227" i="16"/>
  <c r="AR253" i="16"/>
  <c r="AR273" i="16"/>
  <c r="AR275" i="16"/>
  <c r="AR282" i="16"/>
  <c r="AR300" i="16"/>
  <c r="AR316" i="16"/>
  <c r="BG54" i="1"/>
  <c r="BH54" i="1" s="1"/>
  <c r="BL184" i="1"/>
  <c r="BL215" i="1"/>
  <c r="BL320" i="1"/>
  <c r="AR66" i="16"/>
  <c r="BO40" i="1"/>
  <c r="BF55" i="1"/>
  <c r="BL55" i="1" s="1"/>
  <c r="BG74" i="1"/>
  <c r="BH74" i="1" s="1"/>
  <c r="BO91" i="1"/>
  <c r="BG98" i="1"/>
  <c r="BH98" i="1" s="1"/>
  <c r="BO102" i="1"/>
  <c r="BF103" i="1"/>
  <c r="BL103" i="1" s="1"/>
  <c r="BG129" i="1"/>
  <c r="BH129" i="1" s="1"/>
  <c r="BL180" i="1"/>
  <c r="BO241" i="1"/>
  <c r="BL269" i="1"/>
  <c r="BO276" i="1"/>
  <c r="BO277" i="1"/>
  <c r="BO278" i="1"/>
  <c r="BL280" i="1"/>
  <c r="BL285" i="1"/>
  <c r="BG286" i="1"/>
  <c r="BH286" i="1" s="1"/>
  <c r="BO292" i="1"/>
  <c r="AR36" i="16"/>
  <c r="AR108" i="16"/>
  <c r="AR110" i="16"/>
  <c r="AR112" i="16"/>
  <c r="AR114" i="16"/>
  <c r="AR135" i="16"/>
  <c r="AR137" i="16"/>
  <c r="AR139" i="16"/>
  <c r="AR141" i="16"/>
  <c r="T163" i="16"/>
  <c r="AR229" i="16"/>
  <c r="AR231" i="16"/>
  <c r="AR270" i="16"/>
  <c r="T280" i="16"/>
  <c r="Y280" i="16" s="1"/>
  <c r="AR286" i="16"/>
  <c r="AR290" i="16"/>
  <c r="T301" i="16"/>
  <c r="T320" i="16"/>
  <c r="AR349" i="16"/>
  <c r="BG75" i="1"/>
  <c r="BH75" i="1" s="1"/>
  <c r="BO285" i="1"/>
  <c r="BG5" i="1"/>
  <c r="BH5" i="1" s="1"/>
  <c r="BG40" i="1"/>
  <c r="BH40" i="1" s="1"/>
  <c r="BG59" i="1"/>
  <c r="BH59" i="1" s="1"/>
  <c r="BO70" i="1"/>
  <c r="BL74" i="1"/>
  <c r="BO87" i="1"/>
  <c r="BO88" i="1"/>
  <c r="BO95" i="1"/>
  <c r="BF96" i="1"/>
  <c r="BO96" i="1" s="1"/>
  <c r="BG197" i="1"/>
  <c r="BH197" i="1" s="1"/>
  <c r="BO213" i="1"/>
  <c r="BF214" i="1"/>
  <c r="BO214" i="1" s="1"/>
  <c r="BO215" i="1"/>
  <c r="BO289" i="1"/>
  <c r="AR17" i="16"/>
  <c r="AR86" i="16"/>
  <c r="AR99" i="16"/>
  <c r="AR131" i="16"/>
  <c r="AR147" i="16"/>
  <c r="AR149" i="16"/>
  <c r="AR151" i="16"/>
  <c r="AR153" i="16"/>
  <c r="AR155" i="16"/>
  <c r="AR182" i="16"/>
  <c r="AR203" i="16"/>
  <c r="AR205" i="16"/>
  <c r="AR224" i="16"/>
  <c r="AR272" i="16"/>
  <c r="AR294" i="16"/>
  <c r="BL121" i="1"/>
  <c r="BG121" i="1"/>
  <c r="BH121" i="1" s="1"/>
  <c r="BG122" i="1"/>
  <c r="BH122" i="1" s="1"/>
  <c r="BO282" i="1"/>
  <c r="BL296" i="1"/>
  <c r="BO296" i="1"/>
  <c r="BF271" i="1"/>
  <c r="BO271" i="1" s="1"/>
  <c r="BO270" i="1"/>
  <c r="BL5" i="1"/>
  <c r="BL54" i="1"/>
  <c r="BL59" i="1"/>
  <c r="BG78" i="1"/>
  <c r="BO100" i="1"/>
  <c r="BO120" i="1"/>
  <c r="BL128" i="1"/>
  <c r="BL193" i="1"/>
  <c r="BO196" i="1"/>
  <c r="BL208" i="1"/>
  <c r="BO235" i="1"/>
  <c r="BF236" i="1"/>
  <c r="BO236" i="1" s="1"/>
  <c r="BG239" i="1"/>
  <c r="BH239" i="1" s="1"/>
  <c r="BO243" i="1"/>
  <c r="BF244" i="1"/>
  <c r="BG245" i="1" s="1"/>
  <c r="BH245" i="1" s="1"/>
  <c r="BO247" i="1"/>
  <c r="BF248" i="1"/>
  <c r="BL248" i="1" s="1"/>
  <c r="BG269" i="1"/>
  <c r="BH269" i="1" s="1"/>
  <c r="BG276" i="1"/>
  <c r="BH276" i="1" s="1"/>
  <c r="BG277" i="1"/>
  <c r="BH277" i="1" s="1"/>
  <c r="BG292" i="1"/>
  <c r="BO299" i="1"/>
  <c r="BF300" i="1"/>
  <c r="BG301" i="1" s="1"/>
  <c r="BG302" i="1" s="1"/>
  <c r="BH302" i="1" s="1"/>
  <c r="BO308" i="1"/>
  <c r="BF309" i="1"/>
  <c r="BO309" i="1" s="1"/>
  <c r="BG320" i="1"/>
  <c r="BH320" i="1" s="1"/>
  <c r="BO223" i="1"/>
  <c r="BF224" i="1"/>
  <c r="BO224" i="1" s="1"/>
  <c r="BG243" i="1"/>
  <c r="BH243" i="1" s="1"/>
  <c r="BL15" i="1"/>
  <c r="BO128" i="1"/>
  <c r="BG223" i="1"/>
  <c r="BH223" i="1" s="1"/>
  <c r="BO245" i="1"/>
  <c r="BL268" i="1"/>
  <c r="BL276" i="1"/>
  <c r="BG284" i="1"/>
  <c r="BH284" i="1" s="1"/>
  <c r="BO284" i="1"/>
  <c r="BO295" i="1"/>
  <c r="BO317" i="1"/>
  <c r="BO9" i="1"/>
  <c r="BL16" i="1"/>
  <c r="BL39" i="1"/>
  <c r="BL43" i="1"/>
  <c r="BO67" i="1"/>
  <c r="BO75" i="1"/>
  <c r="BG95" i="1"/>
  <c r="BO125" i="1"/>
  <c r="BO184" i="1"/>
  <c r="BO209" i="1"/>
  <c r="BO239" i="1"/>
  <c r="BO269" i="1"/>
  <c r="BG280" i="1"/>
  <c r="BH280" i="1" s="1"/>
  <c r="BG281" i="1"/>
  <c r="BG282" i="1" s="1"/>
  <c r="BH282" i="1" s="1"/>
  <c r="BO281" i="1"/>
  <c r="BO286" i="1"/>
  <c r="BO293" i="1"/>
  <c r="BO304" i="1"/>
  <c r="BO319" i="1"/>
  <c r="BO320" i="1"/>
  <c r="AX28" i="16"/>
  <c r="AW28" i="16" s="1"/>
  <c r="AX27" i="16"/>
  <c r="AW27" i="16" s="1"/>
  <c r="AX31" i="16"/>
  <c r="AW31" i="16" s="1"/>
  <c r="AX35" i="16"/>
  <c r="AW35" i="16" s="1"/>
  <c r="AX42" i="16"/>
  <c r="AW42" i="16" s="1"/>
  <c r="AX46" i="16"/>
  <c r="AW46" i="16" s="1"/>
  <c r="AX47" i="16"/>
  <c r="AW47" i="16" s="1"/>
  <c r="AX51" i="16"/>
  <c r="AW51" i="16" s="1"/>
  <c r="AX56" i="16"/>
  <c r="AW56" i="16" s="1"/>
  <c r="AX62" i="16"/>
  <c r="AW62" i="16" s="1"/>
  <c r="AX63" i="16"/>
  <c r="AW63" i="16" s="1"/>
  <c r="AX68" i="16"/>
  <c r="AW68" i="16" s="1"/>
  <c r="AX69" i="16"/>
  <c r="AW69" i="16" s="1"/>
  <c r="AX77" i="16"/>
  <c r="AW77" i="16" s="1"/>
  <c r="AX82" i="16"/>
  <c r="AW82" i="16" s="1"/>
  <c r="AX83" i="16"/>
  <c r="AW83" i="16" s="1"/>
  <c r="AX84" i="16"/>
  <c r="AW84" i="16" s="1"/>
  <c r="AX97" i="16"/>
  <c r="AW97" i="16" s="1"/>
  <c r="AX101" i="16"/>
  <c r="AW101" i="16" s="1"/>
  <c r="AX102" i="16"/>
  <c r="AW102" i="16" s="1"/>
  <c r="AX103" i="16"/>
  <c r="AW103" i="16" s="1"/>
  <c r="AX108" i="16"/>
  <c r="AW108" i="16" s="1"/>
  <c r="AX109" i="16"/>
  <c r="AW109" i="16" s="1"/>
  <c r="AX116" i="16"/>
  <c r="AW116" i="16" s="1"/>
  <c r="AX120" i="16"/>
  <c r="AW120" i="16" s="1"/>
  <c r="AX124" i="16"/>
  <c r="AW124" i="16" s="1"/>
  <c r="AX129" i="16"/>
  <c r="AW129" i="16" s="1"/>
  <c r="AX140" i="16"/>
  <c r="AW140" i="16" s="1"/>
  <c r="AX141" i="16"/>
  <c r="AW141" i="16" s="1"/>
  <c r="AX142" i="16"/>
  <c r="AW142" i="16" s="1"/>
  <c r="AX143" i="16"/>
  <c r="AW143" i="16" s="1"/>
  <c r="AX149" i="16"/>
  <c r="AW149" i="16" s="1"/>
  <c r="AX150" i="16"/>
  <c r="AW150" i="16" s="1"/>
  <c r="AX159" i="16"/>
  <c r="AW159" i="16" s="1"/>
  <c r="AX163" i="16"/>
  <c r="AW163" i="16" s="1"/>
  <c r="AX168" i="16"/>
  <c r="AW168" i="16" s="1"/>
  <c r="AX173" i="16"/>
  <c r="AW173" i="16" s="1"/>
  <c r="AX178" i="16"/>
  <c r="AW178" i="16" s="1"/>
  <c r="AX183" i="16"/>
  <c r="AW183" i="16" s="1"/>
  <c r="AX188" i="16"/>
  <c r="AW188" i="16" s="1"/>
  <c r="AX193" i="16"/>
  <c r="AW193" i="16" s="1"/>
  <c r="AX198" i="16"/>
  <c r="AW198" i="16" s="1"/>
  <c r="AX199" i="16"/>
  <c r="AW199" i="16" s="1"/>
  <c r="AX209" i="16"/>
  <c r="AW209" i="16" s="1"/>
  <c r="AX210" i="16"/>
  <c r="AW210" i="16" s="1"/>
  <c r="AX215" i="16"/>
  <c r="AW215" i="16" s="1"/>
  <c r="AX219" i="16"/>
  <c r="AW219" i="16" s="1"/>
  <c r="AX223" i="16"/>
  <c r="AW223" i="16" s="1"/>
  <c r="AX232" i="16"/>
  <c r="AW232" i="16" s="1"/>
  <c r="AX238" i="16"/>
  <c r="AW238" i="16" s="1"/>
  <c r="AX242" i="16"/>
  <c r="AW242" i="16" s="1"/>
  <c r="AX243" i="16"/>
  <c r="AW243" i="16" s="1"/>
  <c r="AX248" i="16"/>
  <c r="AW248" i="16" s="1"/>
  <c r="AX252" i="16"/>
  <c r="AW252" i="16" s="1"/>
  <c r="AX253" i="16"/>
  <c r="AW253" i="16" s="1"/>
  <c r="AX258" i="16"/>
  <c r="AW258" i="16" s="1"/>
  <c r="AX265" i="16"/>
  <c r="AW265" i="16" s="1"/>
  <c r="AX271" i="16"/>
  <c r="AW271" i="16" s="1"/>
  <c r="AX272" i="16"/>
  <c r="AW272" i="16" s="1"/>
  <c r="AX273" i="16"/>
  <c r="AW273" i="16" s="1"/>
  <c r="AX278" i="16"/>
  <c r="AW278" i="16" s="1"/>
  <c r="AX283" i="16"/>
  <c r="AW283" i="16" s="1"/>
  <c r="AX284" i="16"/>
  <c r="AW284" i="16" s="1"/>
  <c r="AX285" i="16"/>
  <c r="AW285" i="16" s="1"/>
  <c r="AX293" i="16"/>
  <c r="AW293" i="16" s="1"/>
  <c r="AX294" i="16"/>
  <c r="AW294" i="16" s="1"/>
  <c r="AX298" i="16"/>
  <c r="AW298" i="16" s="1"/>
  <c r="AX299" i="16"/>
  <c r="AW299" i="16" s="1"/>
  <c r="AX303" i="16"/>
  <c r="AW303" i="16" s="1"/>
  <c r="AX307" i="16"/>
  <c r="AW307" i="16" s="1"/>
  <c r="AX313" i="16"/>
  <c r="AW313" i="16" s="1"/>
  <c r="AX314" i="16"/>
  <c r="AW314" i="16" s="1"/>
  <c r="AX315" i="16"/>
  <c r="AW315" i="16" s="1"/>
  <c r="AX316" i="16"/>
  <c r="AW316" i="16" s="1"/>
  <c r="AX322" i="16"/>
  <c r="AW322" i="16" s="1"/>
  <c r="AX326" i="16"/>
  <c r="AW326" i="16" s="1"/>
  <c r="AX331" i="16"/>
  <c r="AW331" i="16" s="1"/>
  <c r="AX332" i="16"/>
  <c r="AW332" i="16" s="1"/>
  <c r="AX337" i="16"/>
  <c r="AW337" i="16" s="1"/>
  <c r="AX341" i="16"/>
  <c r="AW341" i="16" s="1"/>
  <c r="AX342" i="16"/>
  <c r="AW342" i="16" s="1"/>
  <c r="AX343" i="16"/>
  <c r="AW343" i="16" s="1"/>
  <c r="AX347" i="16"/>
  <c r="AW347" i="16" s="1"/>
  <c r="AX350" i="16"/>
  <c r="AW350" i="16" s="1"/>
  <c r="AX351" i="16"/>
  <c r="AW351" i="16" s="1"/>
  <c r="AX352" i="16"/>
  <c r="AW352" i="16" s="1"/>
  <c r="AX353" i="16"/>
  <c r="AW353" i="16" s="1"/>
  <c r="AX405" i="16"/>
  <c r="AW405" i="16" s="1"/>
  <c r="AX406" i="16"/>
  <c r="AW406" i="16" s="1"/>
  <c r="AX407" i="16"/>
  <c r="AW407" i="16" s="1"/>
  <c r="AX408" i="16"/>
  <c r="AW408" i="16" s="1"/>
  <c r="AX421" i="16"/>
  <c r="AW421" i="16" s="1"/>
  <c r="AX422" i="16"/>
  <c r="AW422" i="16" s="1"/>
  <c r="AX423" i="16"/>
  <c r="AW423" i="16" s="1"/>
  <c r="AX424" i="16"/>
  <c r="AW424" i="16" s="1"/>
  <c r="AX437" i="16"/>
  <c r="AW437" i="16" s="1"/>
  <c r="AX438" i="16"/>
  <c r="AW438" i="16" s="1"/>
  <c r="AX439" i="16"/>
  <c r="AW439" i="16" s="1"/>
  <c r="AX440" i="16"/>
  <c r="AW440" i="16" s="1"/>
  <c r="AX453" i="16"/>
  <c r="AW453" i="16" s="1"/>
  <c r="AX454" i="16"/>
  <c r="AW454" i="16" s="1"/>
  <c r="AX455" i="16"/>
  <c r="AW455" i="16" s="1"/>
  <c r="AX456" i="16"/>
  <c r="AW456" i="16" s="1"/>
  <c r="AX7" i="16"/>
  <c r="AW7" i="16" s="1"/>
  <c r="AX8" i="16"/>
  <c r="AW8" i="16" s="1"/>
  <c r="AX9" i="16"/>
  <c r="AW9" i="16" s="1"/>
  <c r="AX11" i="16"/>
  <c r="AW11" i="16" s="1"/>
  <c r="AX15" i="16"/>
  <c r="AW15" i="16" s="1"/>
  <c r="AX24" i="16"/>
  <c r="AW24" i="16" s="1"/>
  <c r="AX30" i="16"/>
  <c r="AW30" i="16" s="1"/>
  <c r="AX34" i="16"/>
  <c r="AW34" i="16" s="1"/>
  <c r="AX40" i="16"/>
  <c r="AW40" i="16" s="1"/>
  <c r="AX41" i="16"/>
  <c r="AW41" i="16" s="1"/>
  <c r="AX45" i="16"/>
  <c r="AW45" i="16" s="1"/>
  <c r="AX50" i="16"/>
  <c r="AW50" i="16" s="1"/>
  <c r="AX54" i="16"/>
  <c r="AW54" i="16" s="1"/>
  <c r="AX55" i="16"/>
  <c r="AW55" i="16" s="1"/>
  <c r="AX60" i="16"/>
  <c r="AW60" i="16" s="1"/>
  <c r="AX61" i="16"/>
  <c r="AW61" i="16" s="1"/>
  <c r="AX66" i="16"/>
  <c r="AW66" i="16" s="1"/>
  <c r="AX67" i="16"/>
  <c r="AW67" i="16" s="1"/>
  <c r="AX76" i="16"/>
  <c r="AW76" i="16" s="1"/>
  <c r="AX81" i="16"/>
  <c r="AW81" i="16" s="1"/>
  <c r="AX93" i="16"/>
  <c r="AW93" i="16" s="1"/>
  <c r="AX94" i="16"/>
  <c r="AW94" i="16" s="1"/>
  <c r="AX95" i="16"/>
  <c r="AW95" i="16" s="1"/>
  <c r="AX96" i="16"/>
  <c r="AW96" i="16" s="1"/>
  <c r="AX100" i="16"/>
  <c r="AW100" i="16" s="1"/>
  <c r="AX106" i="16"/>
  <c r="AW106" i="16" s="1"/>
  <c r="AX107" i="16"/>
  <c r="AW107" i="16" s="1"/>
  <c r="AX114" i="16"/>
  <c r="AW114" i="16" s="1"/>
  <c r="AX115" i="16"/>
  <c r="AW115" i="16" s="1"/>
  <c r="AX119" i="16"/>
  <c r="AW119" i="16" s="1"/>
  <c r="AX123" i="16"/>
  <c r="AW123" i="16" s="1"/>
  <c r="AX128" i="16"/>
  <c r="AW128" i="16" s="1"/>
  <c r="AX131" i="16"/>
  <c r="AW131" i="16" s="1"/>
  <c r="AX136" i="16"/>
  <c r="AW136" i="16" s="1"/>
  <c r="AX137" i="16"/>
  <c r="AW137" i="16" s="1"/>
  <c r="AX138" i="16"/>
  <c r="AW138" i="16" s="1"/>
  <c r="AX139" i="16"/>
  <c r="AW139" i="16" s="1"/>
  <c r="AX147" i="16"/>
  <c r="AW147" i="16" s="1"/>
  <c r="AX148" i="16"/>
  <c r="AW148" i="16" s="1"/>
  <c r="AX157" i="16"/>
  <c r="AW157" i="16" s="1"/>
  <c r="AX158" i="16"/>
  <c r="AW158" i="16" s="1"/>
  <c r="AX162" i="16"/>
  <c r="AW162" i="16" s="1"/>
  <c r="AX167" i="16"/>
  <c r="AW167" i="16" s="1"/>
  <c r="AX171" i="16"/>
  <c r="AW171" i="16" s="1"/>
  <c r="AX172" i="16"/>
  <c r="AW172" i="16" s="1"/>
  <c r="AX177" i="16"/>
  <c r="AW177" i="16" s="1"/>
  <c r="AX181" i="16"/>
  <c r="AW181" i="16" s="1"/>
  <c r="AX182" i="16"/>
  <c r="AW182" i="16" s="1"/>
  <c r="AX187" i="16"/>
  <c r="AW187" i="16" s="1"/>
  <c r="AX192" i="16"/>
  <c r="AW192" i="16" s="1"/>
  <c r="AX197" i="16"/>
  <c r="AW197" i="16" s="1"/>
  <c r="AX208" i="16"/>
  <c r="AW208" i="16" s="1"/>
  <c r="AX213" i="16"/>
  <c r="AW213" i="16" s="1"/>
  <c r="AX214" i="16"/>
  <c r="AW214" i="16" s="1"/>
  <c r="AX218" i="16"/>
  <c r="AW218" i="16" s="1"/>
  <c r="AX222" i="16"/>
  <c r="AW222" i="16" s="1"/>
  <c r="AX230" i="16"/>
  <c r="AW230" i="16" s="1"/>
  <c r="AX231" i="16"/>
  <c r="AW231" i="16" s="1"/>
  <c r="AX237" i="16"/>
  <c r="AW237" i="16" s="1"/>
  <c r="AX241" i="16"/>
  <c r="AW241" i="16" s="1"/>
  <c r="AX246" i="16"/>
  <c r="AW246" i="16" s="1"/>
  <c r="AX247" i="16"/>
  <c r="AW247" i="16" s="1"/>
  <c r="AX251" i="16"/>
  <c r="AW251" i="16" s="1"/>
  <c r="AX257" i="16"/>
  <c r="AW257" i="16" s="1"/>
  <c r="AX264" i="16"/>
  <c r="AW264" i="16" s="1"/>
  <c r="AX270" i="16"/>
  <c r="AW270" i="16" s="1"/>
  <c r="AX277" i="16"/>
  <c r="AW277" i="16" s="1"/>
  <c r="AX281" i="16"/>
  <c r="AW281" i="16" s="1"/>
  <c r="AX282" i="16"/>
  <c r="AW282" i="16" s="1"/>
  <c r="AX291" i="16"/>
  <c r="AW291" i="16" s="1"/>
  <c r="AX292" i="16"/>
  <c r="AW292" i="16" s="1"/>
  <c r="AX297" i="16"/>
  <c r="AW297" i="16" s="1"/>
  <c r="AX302" i="16"/>
  <c r="AW302" i="16" s="1"/>
  <c r="AX306" i="16"/>
  <c r="AW306" i="16" s="1"/>
  <c r="AX312" i="16"/>
  <c r="AW312" i="16" s="1"/>
  <c r="AX320" i="16"/>
  <c r="AW320" i="16" s="1"/>
  <c r="AX321" i="16"/>
  <c r="AW321" i="16" s="1"/>
  <c r="AX325" i="16"/>
  <c r="AW325" i="16" s="1"/>
  <c r="AX330" i="16"/>
  <c r="AW330" i="16" s="1"/>
  <c r="AX335" i="16"/>
  <c r="AW335" i="16" s="1"/>
  <c r="AX336" i="16"/>
  <c r="AW336" i="16" s="1"/>
  <c r="AX340" i="16"/>
  <c r="AW340" i="16" s="1"/>
  <c r="AX346" i="16"/>
  <c r="AW346" i="16" s="1"/>
  <c r="AX357" i="16"/>
  <c r="AW357" i="16" s="1"/>
  <c r="AX358" i="16"/>
  <c r="AW358" i="16" s="1"/>
  <c r="AX359" i="16"/>
  <c r="AW359" i="16" s="1"/>
  <c r="AX404" i="16"/>
  <c r="AW404" i="16" s="1"/>
  <c r="AX417" i="16"/>
  <c r="AW417" i="16" s="1"/>
  <c r="AX418" i="16"/>
  <c r="AW418" i="16" s="1"/>
  <c r="AX419" i="16"/>
  <c r="AW419" i="16" s="1"/>
  <c r="AX420" i="16"/>
  <c r="AW420" i="16" s="1"/>
  <c r="AX433" i="16"/>
  <c r="AW433" i="16" s="1"/>
  <c r="AX434" i="16"/>
  <c r="AW434" i="16" s="1"/>
  <c r="AX435" i="16"/>
  <c r="AW435" i="16" s="1"/>
  <c r="AX436" i="16"/>
  <c r="AW436" i="16" s="1"/>
  <c r="AX449" i="16"/>
  <c r="AW449" i="16" s="1"/>
  <c r="AX450" i="16"/>
  <c r="AW450" i="16" s="1"/>
  <c r="AX451" i="16"/>
  <c r="AW451" i="16" s="1"/>
  <c r="AX452" i="16"/>
  <c r="AW452" i="16" s="1"/>
  <c r="AX12" i="16"/>
  <c r="AW12" i="16" s="1"/>
  <c r="AX16" i="16"/>
  <c r="AW16" i="16" s="1"/>
  <c r="AX17" i="16"/>
  <c r="AW17" i="16" s="1"/>
  <c r="AX18" i="16"/>
  <c r="AW18" i="16" s="1"/>
  <c r="AX19" i="16"/>
  <c r="AW19" i="16" s="1"/>
  <c r="AX25" i="16"/>
  <c r="AW25" i="16" s="1"/>
  <c r="AX29" i="16"/>
  <c r="AW29" i="16" s="1"/>
  <c r="AX33" i="16"/>
  <c r="AW33" i="16" s="1"/>
  <c r="AX39" i="16"/>
  <c r="AW39" i="16" s="1"/>
  <c r="AX44" i="16"/>
  <c r="AW44" i="16" s="1"/>
  <c r="AX49" i="16"/>
  <c r="AW49" i="16" s="1"/>
  <c r="AX53" i="16"/>
  <c r="AW53" i="16" s="1"/>
  <c r="AX59" i="16"/>
  <c r="AW59" i="16" s="1"/>
  <c r="AX65" i="16"/>
  <c r="AW65" i="16" s="1"/>
  <c r="AX72" i="16"/>
  <c r="AW72" i="16" s="1"/>
  <c r="AX73" i="16"/>
  <c r="AW73" i="16" s="1"/>
  <c r="AX74" i="16"/>
  <c r="AW74" i="16" s="1"/>
  <c r="AX75" i="16"/>
  <c r="AW75" i="16" s="1"/>
  <c r="AX80" i="16"/>
  <c r="AW80" i="16" s="1"/>
  <c r="AX89" i="16"/>
  <c r="AW89" i="16" s="1"/>
  <c r="AX90" i="16"/>
  <c r="AW90" i="16" s="1"/>
  <c r="AX91" i="16"/>
  <c r="AW91" i="16" s="1"/>
  <c r="AX92" i="16"/>
  <c r="AW92" i="16" s="1"/>
  <c r="AX99" i="16"/>
  <c r="AW99" i="16" s="1"/>
  <c r="AX105" i="16"/>
  <c r="AW105" i="16" s="1"/>
  <c r="AX112" i="16"/>
  <c r="AW112" i="16" s="1"/>
  <c r="AX113" i="16"/>
  <c r="AW113" i="16" s="1"/>
  <c r="AX118" i="16"/>
  <c r="AW118" i="16" s="1"/>
  <c r="AX122" i="16"/>
  <c r="AW122" i="16" s="1"/>
  <c r="AX127" i="16"/>
  <c r="AW127" i="16" s="1"/>
  <c r="AX133" i="16"/>
  <c r="AW133" i="16" s="1"/>
  <c r="AX134" i="16"/>
  <c r="AW134" i="16" s="1"/>
  <c r="AX135" i="16"/>
  <c r="AW135" i="16" s="1"/>
  <c r="AX145" i="16"/>
  <c r="AW145" i="16" s="1"/>
  <c r="AX146" i="16"/>
  <c r="AW146" i="16" s="1"/>
  <c r="AX153" i="16"/>
  <c r="AW153" i="16" s="1"/>
  <c r="AX154" i="16"/>
  <c r="AW154" i="16" s="1"/>
  <c r="AX155" i="16"/>
  <c r="AW155" i="16" s="1"/>
  <c r="AX156" i="16"/>
  <c r="AW156" i="16" s="1"/>
  <c r="AX161" i="16"/>
  <c r="AW161" i="16" s="1"/>
  <c r="AX166" i="16"/>
  <c r="AW166" i="16" s="1"/>
  <c r="AX170" i="16"/>
  <c r="AW170" i="16" s="1"/>
  <c r="AX176" i="16"/>
  <c r="AW176" i="16" s="1"/>
  <c r="AX180" i="16"/>
  <c r="AW180" i="16" s="1"/>
  <c r="AX186" i="16"/>
  <c r="AW186" i="16" s="1"/>
  <c r="AX191" i="16"/>
  <c r="AW191" i="16" s="1"/>
  <c r="AX195" i="16"/>
  <c r="AW195" i="16" s="1"/>
  <c r="AX196" i="16"/>
  <c r="AW196" i="16" s="1"/>
  <c r="AX201" i="16"/>
  <c r="AW201" i="16" s="1"/>
  <c r="AX202" i="16"/>
  <c r="AW202" i="16" s="1"/>
  <c r="AX203" i="16"/>
  <c r="AW203" i="16" s="1"/>
  <c r="AX207" i="16"/>
  <c r="AW207" i="16" s="1"/>
  <c r="AX212" i="16"/>
  <c r="AW212" i="16" s="1"/>
  <c r="AX217" i="16"/>
  <c r="AW217" i="16" s="1"/>
  <c r="AX221" i="16"/>
  <c r="AW221" i="16" s="1"/>
  <c r="AX228" i="16"/>
  <c r="AW228" i="16" s="1"/>
  <c r="AX229" i="16"/>
  <c r="AW229" i="16" s="1"/>
  <c r="AX234" i="16"/>
  <c r="AW234" i="16" s="1"/>
  <c r="AX235" i="16"/>
  <c r="AW235" i="16" s="1"/>
  <c r="AX236" i="16"/>
  <c r="AW236" i="16" s="1"/>
  <c r="AX240" i="16"/>
  <c r="AW240" i="16" s="1"/>
  <c r="AX245" i="16"/>
  <c r="AW245" i="16" s="1"/>
  <c r="AX250" i="16"/>
  <c r="AW250" i="16" s="1"/>
  <c r="AX256" i="16"/>
  <c r="AW256" i="16" s="1"/>
  <c r="AX263" i="16"/>
  <c r="AW263" i="16" s="1"/>
  <c r="AX268" i="16"/>
  <c r="AW268" i="16" s="1"/>
  <c r="AX269" i="16"/>
  <c r="AW269" i="16" s="1"/>
  <c r="AX276" i="16"/>
  <c r="AW276" i="16" s="1"/>
  <c r="AX280" i="16"/>
  <c r="AW280" i="16" s="1"/>
  <c r="AX288" i="16"/>
  <c r="AW288" i="16" s="1"/>
  <c r="AX289" i="16"/>
  <c r="AW289" i="16" s="1"/>
  <c r="AX290" i="16"/>
  <c r="AW290" i="16" s="1"/>
  <c r="AX296" i="16"/>
  <c r="AW296" i="16" s="1"/>
  <c r="AX301" i="16"/>
  <c r="AW301" i="16" s="1"/>
  <c r="AX305" i="16"/>
  <c r="AW305" i="16" s="1"/>
  <c r="AX309" i="16"/>
  <c r="AW309" i="16" s="1"/>
  <c r="AX310" i="16"/>
  <c r="AW310" i="16" s="1"/>
  <c r="AX311" i="16"/>
  <c r="AW311" i="16" s="1"/>
  <c r="AX318" i="16"/>
  <c r="AW318" i="16" s="1"/>
  <c r="AX319" i="16"/>
  <c r="AW319" i="16" s="1"/>
  <c r="AX324" i="16"/>
  <c r="AW324" i="16" s="1"/>
  <c r="AX328" i="16"/>
  <c r="AW328" i="16" s="1"/>
  <c r="AX329" i="16"/>
  <c r="AW329" i="16" s="1"/>
  <c r="AX334" i="16"/>
  <c r="AW334" i="16" s="1"/>
  <c r="AX339" i="16"/>
  <c r="AW339" i="16" s="1"/>
  <c r="AX345" i="16"/>
  <c r="AW345" i="16" s="1"/>
  <c r="AX355" i="16"/>
  <c r="AW355" i="16" s="1"/>
  <c r="AX356" i="16"/>
  <c r="AW356" i="16" s="1"/>
  <c r="AX413" i="16"/>
  <c r="AW413" i="16" s="1"/>
  <c r="AX414" i="16"/>
  <c r="AW414" i="16" s="1"/>
  <c r="AX415" i="16"/>
  <c r="AW415" i="16" s="1"/>
  <c r="AX416" i="16"/>
  <c r="AW416" i="16" s="1"/>
  <c r="AX429" i="16"/>
  <c r="AW429" i="16" s="1"/>
  <c r="AX430" i="16"/>
  <c r="AW430" i="16" s="1"/>
  <c r="AX431" i="16"/>
  <c r="AW431" i="16" s="1"/>
  <c r="AX432" i="16"/>
  <c r="AW432" i="16" s="1"/>
  <c r="AX445" i="16"/>
  <c r="AW445" i="16" s="1"/>
  <c r="AX446" i="16"/>
  <c r="AW446" i="16" s="1"/>
  <c r="AX447" i="16"/>
  <c r="AW447" i="16" s="1"/>
  <c r="AX448" i="16"/>
  <c r="AW448" i="16" s="1"/>
  <c r="AX13" i="16"/>
  <c r="AW13" i="16" s="1"/>
  <c r="AX20" i="16"/>
  <c r="AW20" i="16" s="1"/>
  <c r="AX32" i="16"/>
  <c r="AW32" i="16" s="1"/>
  <c r="AX36" i="16"/>
  <c r="AW36" i="16" s="1"/>
  <c r="AX37" i="16"/>
  <c r="AW37" i="16" s="1"/>
  <c r="AX38" i="16"/>
  <c r="AW38" i="16" s="1"/>
  <c r="AX43" i="16"/>
  <c r="AW43" i="16" s="1"/>
  <c r="AX48" i="16"/>
  <c r="AW48" i="16" s="1"/>
  <c r="AX52" i="16"/>
  <c r="AW52" i="16" s="1"/>
  <c r="AX57" i="16"/>
  <c r="AW57" i="16" s="1"/>
  <c r="AX58" i="16"/>
  <c r="AW58" i="16" s="1"/>
  <c r="AX64" i="16"/>
  <c r="AW64" i="16" s="1"/>
  <c r="AX70" i="16"/>
  <c r="AW70" i="16" s="1"/>
  <c r="AX71" i="16"/>
  <c r="AW71" i="16" s="1"/>
  <c r="AX78" i="16"/>
  <c r="AW78" i="16" s="1"/>
  <c r="AX79" i="16"/>
  <c r="AW79" i="16" s="1"/>
  <c r="AX85" i="16"/>
  <c r="AW85" i="16" s="1"/>
  <c r="AX86" i="16"/>
  <c r="AW86" i="16" s="1"/>
  <c r="AX87" i="16"/>
  <c r="AW87" i="16" s="1"/>
  <c r="AX88" i="16"/>
  <c r="AW88" i="16" s="1"/>
  <c r="AX98" i="16"/>
  <c r="AW98" i="16" s="1"/>
  <c r="AX104" i="16"/>
  <c r="AW104" i="16" s="1"/>
  <c r="AX110" i="16"/>
  <c r="AW110" i="16" s="1"/>
  <c r="AX111" i="16"/>
  <c r="AW111" i="16" s="1"/>
  <c r="AX117" i="16"/>
  <c r="AW117" i="16" s="1"/>
  <c r="AX121" i="16"/>
  <c r="AW121" i="16" s="1"/>
  <c r="AX125" i="16"/>
  <c r="AW125" i="16" s="1"/>
  <c r="AX126" i="16"/>
  <c r="AW126" i="16" s="1"/>
  <c r="AX130" i="16"/>
  <c r="AW130" i="16" s="1"/>
  <c r="AX132" i="16"/>
  <c r="AW132" i="16" s="1"/>
  <c r="AX144" i="16"/>
  <c r="AW144" i="16" s="1"/>
  <c r="AX151" i="16"/>
  <c r="AW151" i="16" s="1"/>
  <c r="AX152" i="16"/>
  <c r="AW152" i="16" s="1"/>
  <c r="AX160" i="16"/>
  <c r="AW160" i="16" s="1"/>
  <c r="AX164" i="16"/>
  <c r="AW164" i="16" s="1"/>
  <c r="AX165" i="16"/>
  <c r="AW165" i="16" s="1"/>
  <c r="AX169" i="16"/>
  <c r="AW169" i="16" s="1"/>
  <c r="AX174" i="16"/>
  <c r="AW174" i="16" s="1"/>
  <c r="AX175" i="16"/>
  <c r="AW175" i="16" s="1"/>
  <c r="AX179" i="16"/>
  <c r="AW179" i="16" s="1"/>
  <c r="AX184" i="16"/>
  <c r="AW184" i="16" s="1"/>
  <c r="AX185" i="16"/>
  <c r="AW185" i="16" s="1"/>
  <c r="AX189" i="16"/>
  <c r="AW189" i="16" s="1"/>
  <c r="AX190" i="16"/>
  <c r="AW190" i="16" s="1"/>
  <c r="AX194" i="16"/>
  <c r="AW194" i="16" s="1"/>
  <c r="AX200" i="16"/>
  <c r="AW200" i="16" s="1"/>
  <c r="AX204" i="16"/>
  <c r="AW204" i="16" s="1"/>
  <c r="AX205" i="16"/>
  <c r="AW205" i="16" s="1"/>
  <c r="AX206" i="16"/>
  <c r="AW206" i="16" s="1"/>
  <c r="AX211" i="16"/>
  <c r="AW211" i="16" s="1"/>
  <c r="AX216" i="16"/>
  <c r="AW216" i="16" s="1"/>
  <c r="AX220" i="16"/>
  <c r="AW220" i="16" s="1"/>
  <c r="AX224" i="16"/>
  <c r="AW224" i="16" s="1"/>
  <c r="AX225" i="16"/>
  <c r="AW225" i="16" s="1"/>
  <c r="AX226" i="16"/>
  <c r="AW226" i="16" s="1"/>
  <c r="AX227" i="16"/>
  <c r="AW227" i="16" s="1"/>
  <c r="AX233" i="16"/>
  <c r="AW233" i="16" s="1"/>
  <c r="AX239" i="16"/>
  <c r="AW239" i="16" s="1"/>
  <c r="AX244" i="16"/>
  <c r="AW244" i="16" s="1"/>
  <c r="AX249" i="16"/>
  <c r="AW249" i="16" s="1"/>
  <c r="AX254" i="16"/>
  <c r="AW254" i="16" s="1"/>
  <c r="AX255" i="16"/>
  <c r="AW255" i="16" s="1"/>
  <c r="AX259" i="16"/>
  <c r="AW259" i="16" s="1"/>
  <c r="AX260" i="16"/>
  <c r="AW260" i="16" s="1"/>
  <c r="AX261" i="16"/>
  <c r="AW261" i="16" s="1"/>
  <c r="AX262" i="16"/>
  <c r="AW262" i="16" s="1"/>
  <c r="AX266" i="16"/>
  <c r="AW266" i="16" s="1"/>
  <c r="AX267" i="16"/>
  <c r="AW267" i="16" s="1"/>
  <c r="AX274" i="16"/>
  <c r="AW274" i="16" s="1"/>
  <c r="AX275" i="16"/>
  <c r="AW275" i="16" s="1"/>
  <c r="AX279" i="16"/>
  <c r="AW279" i="16" s="1"/>
  <c r="AX286" i="16"/>
  <c r="AW286" i="16" s="1"/>
  <c r="AX287" i="16"/>
  <c r="AW287" i="16" s="1"/>
  <c r="AX295" i="16"/>
  <c r="AW295" i="16" s="1"/>
  <c r="AX300" i="16"/>
  <c r="AW300" i="16" s="1"/>
  <c r="AX304" i="16"/>
  <c r="AW304" i="16" s="1"/>
  <c r="AX308" i="16"/>
  <c r="AW308" i="16" s="1"/>
  <c r="AX317" i="16"/>
  <c r="AW317" i="16" s="1"/>
  <c r="AX323" i="16"/>
  <c r="AW323" i="16" s="1"/>
  <c r="AX327" i="16"/>
  <c r="AW327" i="16" s="1"/>
  <c r="AX333" i="16"/>
  <c r="AW333" i="16" s="1"/>
  <c r="AX338" i="16"/>
  <c r="AW338" i="16" s="1"/>
  <c r="AX344" i="16"/>
  <c r="AW344" i="16" s="1"/>
  <c r="AX348" i="16"/>
  <c r="AW348" i="16" s="1"/>
  <c r="AX349" i="16"/>
  <c r="AW349" i="16" s="1"/>
  <c r="AX354" i="16"/>
  <c r="AW354" i="16" s="1"/>
  <c r="AX409" i="16"/>
  <c r="AW409" i="16" s="1"/>
  <c r="AX410" i="16"/>
  <c r="AW410" i="16" s="1"/>
  <c r="AX411" i="16"/>
  <c r="AW411" i="16" s="1"/>
  <c r="AX412" i="16"/>
  <c r="AW412" i="16" s="1"/>
  <c r="AX425" i="16"/>
  <c r="AW425" i="16" s="1"/>
  <c r="AX426" i="16"/>
  <c r="AW426" i="16" s="1"/>
  <c r="AX427" i="16"/>
  <c r="AW427" i="16" s="1"/>
  <c r="AX428" i="16"/>
  <c r="AW428" i="16" s="1"/>
  <c r="AX441" i="16"/>
  <c r="AW441" i="16" s="1"/>
  <c r="AX442" i="16"/>
  <c r="AW442" i="16" s="1"/>
  <c r="AX443" i="16"/>
  <c r="AW443" i="16" s="1"/>
  <c r="AX444" i="16"/>
  <c r="AW444" i="16" s="1"/>
  <c r="AX457" i="16"/>
  <c r="AW457" i="16" s="1"/>
  <c r="AX458" i="16"/>
  <c r="AW458" i="16" s="1"/>
  <c r="AX21" i="16"/>
  <c r="AW21" i="16" s="1"/>
  <c r="BL17" i="1"/>
  <c r="BO17" i="1"/>
  <c r="BL2" i="1"/>
  <c r="BH2" i="1"/>
  <c r="BO4" i="1"/>
  <c r="BO5" i="1"/>
  <c r="BF6" i="1"/>
  <c r="BO16" i="1"/>
  <c r="BO33" i="1"/>
  <c r="BL33" i="1"/>
  <c r="BL10" i="1"/>
  <c r="BF11" i="1"/>
  <c r="BO10" i="1"/>
  <c r="BO44" i="1"/>
  <c r="BO45" i="1"/>
  <c r="BG45" i="1"/>
  <c r="BH45" i="1" s="1"/>
  <c r="BL45" i="1"/>
  <c r="BL18" i="1"/>
  <c r="BO18" i="1"/>
  <c r="BF19" i="1"/>
  <c r="BG18" i="1"/>
  <c r="BH18" i="1" s="1"/>
  <c r="BL26" i="1"/>
  <c r="BF27" i="1"/>
  <c r="BO26" i="1"/>
  <c r="BF30" i="1"/>
  <c r="BO29" i="1"/>
  <c r="BL29" i="1"/>
  <c r="BF38" i="1"/>
  <c r="BG39" i="1" s="1"/>
  <c r="BH39" i="1" s="1"/>
  <c r="BO37" i="1"/>
  <c r="BL37" i="1"/>
  <c r="BO41" i="1"/>
  <c r="BG41" i="1"/>
  <c r="BH41" i="1" s="1"/>
  <c r="BL41" i="1"/>
  <c r="BL13" i="1"/>
  <c r="BO3" i="1"/>
  <c r="BG3" i="1"/>
  <c r="BH3" i="1" s="1"/>
  <c r="BL3" i="1"/>
  <c r="BL9" i="1"/>
  <c r="BO13" i="1"/>
  <c r="BF14" i="1"/>
  <c r="BG15" i="1" s="1"/>
  <c r="BH15" i="1" s="1"/>
  <c r="BL44" i="1"/>
  <c r="BF50" i="1"/>
  <c r="BO49" i="1"/>
  <c r="BL49" i="1"/>
  <c r="BG34" i="1"/>
  <c r="BH34" i="1" s="1"/>
  <c r="BO34" i="1"/>
  <c r="BF35" i="1"/>
  <c r="BG42" i="1"/>
  <c r="BH42" i="1" s="1"/>
  <c r="BO42" i="1"/>
  <c r="BG46" i="1"/>
  <c r="BH46" i="1" s="1"/>
  <c r="BO46" i="1"/>
  <c r="BF47" i="1"/>
  <c r="BO52" i="1"/>
  <c r="BO53" i="1"/>
  <c r="BG53" i="1"/>
  <c r="BH53" i="1" s="1"/>
  <c r="BL53" i="1"/>
  <c r="BO56" i="1"/>
  <c r="BO57" i="1"/>
  <c r="BG57" i="1"/>
  <c r="BH57" i="1" s="1"/>
  <c r="BL57" i="1"/>
  <c r="BO60" i="1"/>
  <c r="BF62" i="1"/>
  <c r="BG63" i="1" s="1"/>
  <c r="BH63" i="1" s="1"/>
  <c r="BO61" i="1"/>
  <c r="BG61" i="1"/>
  <c r="BH61" i="1" s="1"/>
  <c r="BL61" i="1"/>
  <c r="BO63" i="1"/>
  <c r="BO64" i="1"/>
  <c r="BG64" i="1"/>
  <c r="BH64" i="1" s="1"/>
  <c r="BL64" i="1"/>
  <c r="BL71" i="1"/>
  <c r="BO76" i="1"/>
  <c r="BG76" i="1"/>
  <c r="BH76" i="1" s="1"/>
  <c r="BL76" i="1"/>
  <c r="BG118" i="1"/>
  <c r="BH118" i="1" s="1"/>
  <c r="BL117" i="1"/>
  <c r="BO117" i="1"/>
  <c r="BO15" i="1"/>
  <c r="BL34" i="1"/>
  <c r="BL42" i="1"/>
  <c r="BG43" i="1"/>
  <c r="BH43" i="1" s="1"/>
  <c r="BO43" i="1"/>
  <c r="BL46" i="1"/>
  <c r="BL52" i="1"/>
  <c r="BO54" i="1"/>
  <c r="BO55" i="1"/>
  <c r="BL56" i="1"/>
  <c r="BO58" i="1"/>
  <c r="BO59" i="1"/>
  <c r="BL60" i="1"/>
  <c r="BL63" i="1"/>
  <c r="BL67" i="1"/>
  <c r="BG71" i="1"/>
  <c r="BH71" i="1" s="1"/>
  <c r="BG94" i="1"/>
  <c r="BH94" i="1" s="1"/>
  <c r="BL93" i="1"/>
  <c r="BO93" i="1"/>
  <c r="BO72" i="1"/>
  <c r="BG72" i="1"/>
  <c r="BH72" i="1" s="1"/>
  <c r="BL72" i="1"/>
  <c r="BF85" i="1"/>
  <c r="BO84" i="1"/>
  <c r="BL84" i="1"/>
  <c r="BF124" i="1"/>
  <c r="BO123" i="1"/>
  <c r="BL123" i="1"/>
  <c r="BF69" i="1"/>
  <c r="BO68" i="1"/>
  <c r="BL68" i="1"/>
  <c r="BO80" i="1"/>
  <c r="BL80" i="1"/>
  <c r="BF135" i="1"/>
  <c r="BO134" i="1"/>
  <c r="BL134" i="1"/>
  <c r="BG65" i="1"/>
  <c r="BH65" i="1" s="1"/>
  <c r="BO65" i="1"/>
  <c r="BF66" i="1"/>
  <c r="BG73" i="1"/>
  <c r="BH73" i="1" s="1"/>
  <c r="BO73" i="1"/>
  <c r="BG77" i="1"/>
  <c r="BH77" i="1" s="1"/>
  <c r="BO77" i="1"/>
  <c r="BG81" i="1"/>
  <c r="BH81" i="1" s="1"/>
  <c r="BO81" i="1"/>
  <c r="BF82" i="1"/>
  <c r="BL88" i="1"/>
  <c r="BG89" i="1"/>
  <c r="BH89" i="1" s="1"/>
  <c r="BO89" i="1"/>
  <c r="BF90" i="1"/>
  <c r="BL92" i="1"/>
  <c r="BO97" i="1"/>
  <c r="BL100" i="1"/>
  <c r="BG101" i="1"/>
  <c r="BH101" i="1" s="1"/>
  <c r="BO101" i="1"/>
  <c r="BL116" i="1"/>
  <c r="BO118" i="1"/>
  <c r="BO119" i="1"/>
  <c r="BG119" i="1"/>
  <c r="BH119" i="1" s="1"/>
  <c r="BL119" i="1"/>
  <c r="BO122" i="1"/>
  <c r="BL125" i="1"/>
  <c r="BL129" i="1"/>
  <c r="BO121" i="1"/>
  <c r="BL122" i="1"/>
  <c r="BO133" i="1"/>
  <c r="BO126" i="1"/>
  <c r="BL126" i="1"/>
  <c r="BO130" i="1"/>
  <c r="BL130" i="1"/>
  <c r="BL157" i="1"/>
  <c r="BF158" i="1"/>
  <c r="BO157" i="1"/>
  <c r="BG180" i="1"/>
  <c r="BH180" i="1" s="1"/>
  <c r="BL179" i="1"/>
  <c r="BO179" i="1"/>
  <c r="BG88" i="1"/>
  <c r="BH88" i="1" s="1"/>
  <c r="BG92" i="1"/>
  <c r="BH92" i="1" s="1"/>
  <c r="BO92" i="1"/>
  <c r="BH95" i="1"/>
  <c r="BO116" i="1"/>
  <c r="BL133" i="1"/>
  <c r="BL145" i="1"/>
  <c r="BF146" i="1"/>
  <c r="BO145" i="1"/>
  <c r="BL161" i="1"/>
  <c r="BF162" i="1"/>
  <c r="BO161" i="1"/>
  <c r="BL167" i="1"/>
  <c r="BF168" i="1"/>
  <c r="BO167" i="1"/>
  <c r="BF188" i="1"/>
  <c r="BG189" i="1" s="1"/>
  <c r="BH189" i="1" s="1"/>
  <c r="BO187" i="1"/>
  <c r="BL187" i="1"/>
  <c r="BG127" i="1"/>
  <c r="BH127" i="1" s="1"/>
  <c r="BO127" i="1"/>
  <c r="BG131" i="1"/>
  <c r="BH131" i="1" s="1"/>
  <c r="BO131" i="1"/>
  <c r="BF132" i="1"/>
  <c r="BL166" i="1"/>
  <c r="BO171" i="1"/>
  <c r="BF172" i="1"/>
  <c r="BG173" i="1" s="1"/>
  <c r="BH173" i="1" s="1"/>
  <c r="BO175" i="1"/>
  <c r="BF176" i="1"/>
  <c r="BG177" i="1" s="1"/>
  <c r="BH177" i="1" s="1"/>
  <c r="BL178" i="1"/>
  <c r="BL186" i="1"/>
  <c r="BL211" i="1"/>
  <c r="BF212" i="1"/>
  <c r="BO211" i="1"/>
  <c r="BL194" i="1"/>
  <c r="BO202" i="1"/>
  <c r="BF219" i="1"/>
  <c r="BO218" i="1"/>
  <c r="BL218" i="1"/>
  <c r="BO173" i="1"/>
  <c r="BF174" i="1"/>
  <c r="BO177" i="1"/>
  <c r="BG181" i="1"/>
  <c r="BH181" i="1" s="1"/>
  <c r="BO181" i="1"/>
  <c r="BF182" i="1"/>
  <c r="BO185" i="1"/>
  <c r="BL191" i="1"/>
  <c r="BF192" i="1"/>
  <c r="BO191" i="1"/>
  <c r="BG194" i="1"/>
  <c r="BH194" i="1" s="1"/>
  <c r="BF199" i="1"/>
  <c r="BO198" i="1"/>
  <c r="BG198" i="1"/>
  <c r="BH198" i="1" s="1"/>
  <c r="BL198" i="1"/>
  <c r="BF207" i="1"/>
  <c r="BG208" i="1" s="1"/>
  <c r="BO206" i="1"/>
  <c r="BL206" i="1"/>
  <c r="BL209" i="1"/>
  <c r="BO166" i="1"/>
  <c r="BG178" i="1"/>
  <c r="BH178" i="1" s="1"/>
  <c r="BO178" i="1"/>
  <c r="BG186" i="1"/>
  <c r="BH186" i="1" s="1"/>
  <c r="BO186" i="1"/>
  <c r="BO189" i="1"/>
  <c r="BF190" i="1"/>
  <c r="BG191" i="1" s="1"/>
  <c r="BH191" i="1" s="1"/>
  <c r="BO194" i="1"/>
  <c r="BG195" i="1"/>
  <c r="BH195" i="1" s="1"/>
  <c r="BO195" i="1"/>
  <c r="BL210" i="1"/>
  <c r="BO222" i="1"/>
  <c r="BL222" i="1"/>
  <c r="BF227" i="1"/>
  <c r="BO226" i="1"/>
  <c r="BL226" i="1"/>
  <c r="BL195" i="1"/>
  <c r="BG196" i="1"/>
  <c r="BH196" i="1" s="1"/>
  <c r="BO208" i="1"/>
  <c r="BO217" i="1"/>
  <c r="BO238" i="1"/>
  <c r="BO216" i="1"/>
  <c r="BL217" i="1"/>
  <c r="BG241" i="1"/>
  <c r="BH241" i="1" s="1"/>
  <c r="BL240" i="1"/>
  <c r="BO240" i="1"/>
  <c r="BG210" i="1"/>
  <c r="BG211" i="1" s="1"/>
  <c r="BH211" i="1" s="1"/>
  <c r="BO210" i="1"/>
  <c r="BL216" i="1"/>
  <c r="BG217" i="1"/>
  <c r="BG218" i="1" s="1"/>
  <c r="BH218" i="1" s="1"/>
  <c r="BL237" i="1"/>
  <c r="BL241" i="1"/>
  <c r="BG242" i="1"/>
  <c r="BH242" i="1" s="1"/>
  <c r="BO242" i="1"/>
  <c r="BL245" i="1"/>
  <c r="BG246" i="1"/>
  <c r="BH246" i="1" s="1"/>
  <c r="BO246" i="1"/>
  <c r="BL259" i="1"/>
  <c r="BF260" i="1"/>
  <c r="BO259" i="1"/>
  <c r="BL267" i="1"/>
  <c r="BO267" i="1"/>
  <c r="BN241" i="1"/>
  <c r="BN245" i="1"/>
  <c r="BO237" i="1"/>
  <c r="BL263" i="1"/>
  <c r="BF264" i="1"/>
  <c r="BO263" i="1"/>
  <c r="BL270" i="1"/>
  <c r="BL326" i="1"/>
  <c r="BF327" i="1"/>
  <c r="BO326" i="1"/>
  <c r="BG291" i="1"/>
  <c r="BH291" i="1" s="1"/>
  <c r="BL290" i="1"/>
  <c r="BO290" i="1"/>
  <c r="BG290" i="1"/>
  <c r="BH290" i="1" s="1"/>
  <c r="BO291" i="1"/>
  <c r="BG295" i="1"/>
  <c r="BL294" i="1"/>
  <c r="BO294" i="1"/>
  <c r="BF298" i="1"/>
  <c r="BO297" i="1"/>
  <c r="BG297" i="1"/>
  <c r="BH297" i="1" s="1"/>
  <c r="BL297" i="1"/>
  <c r="BL274" i="1"/>
  <c r="BO275" i="1"/>
  <c r="BL278" i="1"/>
  <c r="BG279" i="1"/>
  <c r="BH279" i="1" s="1"/>
  <c r="BO279" i="1"/>
  <c r="BL282" i="1"/>
  <c r="BG283" i="1"/>
  <c r="BH283" i="1" s="1"/>
  <c r="BO283" i="1"/>
  <c r="BN284" i="1"/>
  <c r="BL286" i="1"/>
  <c r="BO287" i="1"/>
  <c r="BF288" i="1"/>
  <c r="BL289" i="1"/>
  <c r="BL302" i="1"/>
  <c r="BF303" i="1"/>
  <c r="BO302" i="1"/>
  <c r="BG268" i="1"/>
  <c r="BH268" i="1" s="1"/>
  <c r="BL275" i="1"/>
  <c r="BL279" i="1"/>
  <c r="BL283" i="1"/>
  <c r="BL293" i="1"/>
  <c r="BL316" i="1"/>
  <c r="BO316" i="1"/>
  <c r="BL301" i="1"/>
  <c r="BL305" i="1"/>
  <c r="BG306" i="1"/>
  <c r="BH306" i="1" s="1"/>
  <c r="BO306" i="1"/>
  <c r="BF307" i="1"/>
  <c r="BG310" i="1"/>
  <c r="BH310" i="1" s="1"/>
  <c r="BO310" i="1"/>
  <c r="BF311" i="1"/>
  <c r="BL313" i="1"/>
  <c r="BG314" i="1"/>
  <c r="BO314" i="1"/>
  <c r="BL317" i="1"/>
  <c r="BG318" i="1"/>
  <c r="BH318" i="1" s="1"/>
  <c r="BO318" i="1"/>
  <c r="BL321" i="1"/>
  <c r="BG322" i="1"/>
  <c r="BH322" i="1" s="1"/>
  <c r="BO322" i="1"/>
  <c r="BF323" i="1"/>
  <c r="BL325" i="1"/>
  <c r="BL306" i="1"/>
  <c r="BL310" i="1"/>
  <c r="BH314" i="1"/>
  <c r="BL314" i="1"/>
  <c r="BG315" i="1"/>
  <c r="BH315" i="1" s="1"/>
  <c r="BO315" i="1"/>
  <c r="BL318" i="1"/>
  <c r="BG319" i="1"/>
  <c r="BH319" i="1" s="1"/>
  <c r="BL322" i="1"/>
  <c r="BO301" i="1"/>
  <c r="BG313" i="1"/>
  <c r="BH313" i="1" s="1"/>
  <c r="BG317" i="1"/>
  <c r="BH317" i="1" s="1"/>
  <c r="BG321" i="1"/>
  <c r="BH321" i="1" s="1"/>
  <c r="BO325" i="1"/>
  <c r="AW23" i="16" l="1"/>
  <c r="AW14" i="16"/>
  <c r="AW10" i="16"/>
  <c r="BG123" i="1"/>
  <c r="BH123" i="1" s="1"/>
  <c r="BF272" i="1"/>
  <c r="BF273" i="1" s="1"/>
  <c r="BL271" i="1"/>
  <c r="BG56" i="1"/>
  <c r="BH56" i="1" s="1"/>
  <c r="BL236" i="1"/>
  <c r="BG130" i="1"/>
  <c r="BH130" i="1" s="1"/>
  <c r="BL202" i="1"/>
  <c r="BG215" i="1"/>
  <c r="BH215" i="1" s="1"/>
  <c r="BG248" i="1"/>
  <c r="BH248" i="1" s="1"/>
  <c r="BL96" i="1"/>
  <c r="BG80" i="1"/>
  <c r="BH80" i="1" s="1"/>
  <c r="BG287" i="1"/>
  <c r="BH287" i="1" s="1"/>
  <c r="BL309" i="1"/>
  <c r="BF249" i="1"/>
  <c r="BF250" i="1" s="1"/>
  <c r="BG240" i="1"/>
  <c r="BH240" i="1" s="1"/>
  <c r="BF225" i="1"/>
  <c r="BG226" i="1" s="1"/>
  <c r="BH226" i="1" s="1"/>
  <c r="BO248" i="1"/>
  <c r="BL262" i="1"/>
  <c r="BG237" i="1"/>
  <c r="BG263" i="1"/>
  <c r="BH263" i="1" s="1"/>
  <c r="BG97" i="1"/>
  <c r="BH97" i="1" s="1"/>
  <c r="BO103" i="1"/>
  <c r="BO99" i="1"/>
  <c r="BG244" i="1"/>
  <c r="BH244" i="1" s="1"/>
  <c r="BG270" i="1"/>
  <c r="BG271" i="1" s="1"/>
  <c r="BH271" i="1" s="1"/>
  <c r="BL214" i="1"/>
  <c r="BG100" i="1"/>
  <c r="BH100" i="1" s="1"/>
  <c r="BG96" i="1"/>
  <c r="BH96" i="1" s="1"/>
  <c r="BO79" i="1"/>
  <c r="BG99" i="1"/>
  <c r="BH99" i="1" s="1"/>
  <c r="BG103" i="1"/>
  <c r="BH103" i="1" s="1"/>
  <c r="BF104" i="1"/>
  <c r="Y133" i="16"/>
  <c r="BG316" i="1"/>
  <c r="BH316" i="1" s="1"/>
  <c r="Y120" i="16"/>
  <c r="Y128" i="16"/>
  <c r="BG55" i="1"/>
  <c r="BH55" i="1" s="1"/>
  <c r="Y127" i="16"/>
  <c r="Y266" i="16"/>
  <c r="Y320" i="16"/>
  <c r="Y302" i="16"/>
  <c r="Y301" i="16"/>
  <c r="BL244" i="1"/>
  <c r="BO244" i="1"/>
  <c r="BG216" i="1"/>
  <c r="BH216" i="1" s="1"/>
  <c r="Y262" i="16"/>
  <c r="Y163" i="16"/>
  <c r="BH217" i="1"/>
  <c r="BO300" i="1"/>
  <c r="BL300" i="1"/>
  <c r="BL224" i="1"/>
  <c r="BG224" i="1"/>
  <c r="BH224" i="1" s="1"/>
  <c r="BG293" i="1"/>
  <c r="BH292" i="1"/>
  <c r="BH281" i="1"/>
  <c r="BG79" i="1"/>
  <c r="BH79" i="1" s="1"/>
  <c r="BH78" i="1"/>
  <c r="BL323" i="1"/>
  <c r="BF324" i="1"/>
  <c r="BO323" i="1"/>
  <c r="BG323" i="1"/>
  <c r="BH323" i="1" s="1"/>
  <c r="BG289" i="1"/>
  <c r="BH289" i="1" s="1"/>
  <c r="BL288" i="1"/>
  <c r="BO288" i="1"/>
  <c r="BG299" i="1"/>
  <c r="BL298" i="1"/>
  <c r="BO298" i="1"/>
  <c r="BG298" i="1"/>
  <c r="BH298" i="1" s="1"/>
  <c r="BF265" i="1"/>
  <c r="BO264" i="1"/>
  <c r="BL264" i="1"/>
  <c r="BG312" i="1"/>
  <c r="BH312" i="1" s="1"/>
  <c r="BL311" i="1"/>
  <c r="BO311" i="1"/>
  <c r="BG311" i="1"/>
  <c r="BH311" i="1" s="1"/>
  <c r="BG304" i="1"/>
  <c r="BL303" i="1"/>
  <c r="BO303" i="1"/>
  <c r="BG303" i="1"/>
  <c r="BH303" i="1" s="1"/>
  <c r="BL327" i="1"/>
  <c r="BO327" i="1"/>
  <c r="BH301" i="1"/>
  <c r="BH295" i="1"/>
  <c r="BG296" i="1"/>
  <c r="BH296" i="1" s="1"/>
  <c r="BH237" i="1"/>
  <c r="BG238" i="1"/>
  <c r="BH238" i="1" s="1"/>
  <c r="BG308" i="1"/>
  <c r="BL307" i="1"/>
  <c r="BO307" i="1"/>
  <c r="BG307" i="1"/>
  <c r="BH307" i="1" s="1"/>
  <c r="BO260" i="1"/>
  <c r="BL260" i="1"/>
  <c r="BG261" i="1"/>
  <c r="BH210" i="1"/>
  <c r="BG187" i="1"/>
  <c r="BH187" i="1" s="1"/>
  <c r="BF163" i="1"/>
  <c r="BO162" i="1"/>
  <c r="BL162" i="1"/>
  <c r="BG179" i="1"/>
  <c r="BH179" i="1" s="1"/>
  <c r="BG91" i="1"/>
  <c r="BH91" i="1" s="1"/>
  <c r="BL90" i="1"/>
  <c r="BO90" i="1"/>
  <c r="BG90" i="1"/>
  <c r="BH90" i="1" s="1"/>
  <c r="BF36" i="1"/>
  <c r="BO35" i="1"/>
  <c r="BG35" i="1"/>
  <c r="BH35" i="1" s="1"/>
  <c r="BL35" i="1"/>
  <c r="BF28" i="1"/>
  <c r="BO27" i="1"/>
  <c r="BL27" i="1"/>
  <c r="BF20" i="1"/>
  <c r="BO19" i="1"/>
  <c r="BG19" i="1"/>
  <c r="BH19" i="1" s="1"/>
  <c r="BL19" i="1"/>
  <c r="BG44" i="1"/>
  <c r="BH44" i="1" s="1"/>
  <c r="BH208" i="1"/>
  <c r="BG209" i="1"/>
  <c r="BH209" i="1" s="1"/>
  <c r="BL207" i="1"/>
  <c r="BO207" i="1"/>
  <c r="BL199" i="1"/>
  <c r="BF200" i="1"/>
  <c r="BO199" i="1"/>
  <c r="BG199" i="1"/>
  <c r="BH199" i="1" s="1"/>
  <c r="BF183" i="1"/>
  <c r="BO182" i="1"/>
  <c r="BG182" i="1"/>
  <c r="BH182" i="1" s="1"/>
  <c r="BL182" i="1"/>
  <c r="BL219" i="1"/>
  <c r="BG219" i="1"/>
  <c r="BH219" i="1" s="1"/>
  <c r="BF220" i="1"/>
  <c r="BO219" i="1"/>
  <c r="BL203" i="1"/>
  <c r="BF204" i="1"/>
  <c r="BO203" i="1"/>
  <c r="BL176" i="1"/>
  <c r="BO176" i="1"/>
  <c r="BL172" i="1"/>
  <c r="BO172" i="1"/>
  <c r="BL168" i="1"/>
  <c r="BF169" i="1"/>
  <c r="BO168" i="1"/>
  <c r="BF147" i="1"/>
  <c r="BO146" i="1"/>
  <c r="BL146" i="1"/>
  <c r="BF136" i="1"/>
  <c r="BO135" i="1"/>
  <c r="BL135" i="1"/>
  <c r="BL124" i="1"/>
  <c r="BG124" i="1"/>
  <c r="BH124" i="1" s="1"/>
  <c r="BG125" i="1"/>
  <c r="BO124" i="1"/>
  <c r="BG93" i="1"/>
  <c r="BH93" i="1" s="1"/>
  <c r="BF48" i="1"/>
  <c r="BO47" i="1"/>
  <c r="BG47" i="1"/>
  <c r="BH47" i="1" s="1"/>
  <c r="BL47" i="1"/>
  <c r="BL30" i="1"/>
  <c r="BF31" i="1"/>
  <c r="BO30" i="1"/>
  <c r="BF12" i="1"/>
  <c r="BO11" i="1"/>
  <c r="BL11" i="1"/>
  <c r="BL6" i="1"/>
  <c r="BO6" i="1"/>
  <c r="BG6" i="1"/>
  <c r="BH6" i="1" s="1"/>
  <c r="BF7" i="1"/>
  <c r="BG16" i="1"/>
  <c r="BO225" i="1"/>
  <c r="BL227" i="1"/>
  <c r="BF228" i="1"/>
  <c r="BO227" i="1"/>
  <c r="BL190" i="1"/>
  <c r="BO190" i="1"/>
  <c r="BG190" i="1"/>
  <c r="BH190" i="1" s="1"/>
  <c r="BO132" i="1"/>
  <c r="BG132" i="1"/>
  <c r="BH132" i="1" s="1"/>
  <c r="BL132" i="1"/>
  <c r="BO188" i="1"/>
  <c r="BL188" i="1"/>
  <c r="BF159" i="1"/>
  <c r="BO158" i="1"/>
  <c r="BL158" i="1"/>
  <c r="BG133" i="1"/>
  <c r="BF83" i="1"/>
  <c r="BO82" i="1"/>
  <c r="BG82" i="1"/>
  <c r="BH82" i="1" s="1"/>
  <c r="BL82" i="1"/>
  <c r="BO69" i="1"/>
  <c r="BG70" i="1"/>
  <c r="BH70" i="1" s="1"/>
  <c r="BL69" i="1"/>
  <c r="BL62" i="1"/>
  <c r="BG62" i="1"/>
  <c r="BH62" i="1" s="1"/>
  <c r="BO62" i="1"/>
  <c r="BL14" i="1"/>
  <c r="BO14" i="1"/>
  <c r="BO192" i="1"/>
  <c r="BG192" i="1"/>
  <c r="BH192" i="1" s="1"/>
  <c r="BG193" i="1"/>
  <c r="BH193" i="1" s="1"/>
  <c r="BL192" i="1"/>
  <c r="BO174" i="1"/>
  <c r="BG174" i="1"/>
  <c r="BH174" i="1" s="1"/>
  <c r="BL174" i="1"/>
  <c r="BG213" i="1"/>
  <c r="BL212" i="1"/>
  <c r="BO212" i="1"/>
  <c r="BG212" i="1"/>
  <c r="BH212" i="1" s="1"/>
  <c r="BG175" i="1"/>
  <c r="BH175" i="1" s="1"/>
  <c r="BL66" i="1"/>
  <c r="BG67" i="1"/>
  <c r="BO66" i="1"/>
  <c r="BG66" i="1"/>
  <c r="BH66" i="1" s="1"/>
  <c r="BL85" i="1"/>
  <c r="BF86" i="1"/>
  <c r="BO85" i="1"/>
  <c r="BL50" i="1"/>
  <c r="BF51" i="1"/>
  <c r="BO50" i="1"/>
  <c r="BL38" i="1"/>
  <c r="BO38" i="1"/>
  <c r="AQ266" i="16"/>
  <c r="AQ320" i="16"/>
  <c r="AQ133" i="16"/>
  <c r="AQ120" i="16"/>
  <c r="AQ302" i="16"/>
  <c r="AQ128" i="16"/>
  <c r="AQ127" i="16"/>
  <c r="AQ301" i="16"/>
  <c r="AQ262" i="16"/>
  <c r="AQ163" i="16"/>
  <c r="AP320" i="16"/>
  <c r="AP302" i="16"/>
  <c r="AP301" i="16"/>
  <c r="BL272" i="1" l="1"/>
  <c r="BO272" i="1"/>
  <c r="BG249" i="1"/>
  <c r="BH249" i="1" s="1"/>
  <c r="BL249" i="1"/>
  <c r="BO249" i="1"/>
  <c r="BL225" i="1"/>
  <c r="BG272" i="1"/>
  <c r="BH272" i="1" s="1"/>
  <c r="BG227" i="1"/>
  <c r="BH227" i="1" s="1"/>
  <c r="BG288" i="1"/>
  <c r="BH288" i="1" s="1"/>
  <c r="BH270" i="1"/>
  <c r="BG264" i="1"/>
  <c r="BH264" i="1" s="1"/>
  <c r="BG188" i="1"/>
  <c r="BH188" i="1" s="1"/>
  <c r="BG225" i="1"/>
  <c r="BH225" i="1" s="1"/>
  <c r="BF105" i="1"/>
  <c r="BL104" i="1"/>
  <c r="BG104" i="1"/>
  <c r="BO104" i="1"/>
  <c r="BG294" i="1"/>
  <c r="BH294" i="1" s="1"/>
  <c r="BH293" i="1"/>
  <c r="BH213" i="1"/>
  <c r="BG214" i="1"/>
  <c r="BH214" i="1" s="1"/>
  <c r="BH125" i="1"/>
  <c r="BG126" i="1"/>
  <c r="BH126" i="1" s="1"/>
  <c r="BG20" i="1"/>
  <c r="BH20" i="1" s="1"/>
  <c r="BF21" i="1"/>
  <c r="BO20" i="1"/>
  <c r="BL20" i="1"/>
  <c r="BL163" i="1"/>
  <c r="BF164" i="1"/>
  <c r="BO163" i="1"/>
  <c r="BH308" i="1"/>
  <c r="BG309" i="1"/>
  <c r="BH309" i="1" s="1"/>
  <c r="BG305" i="1"/>
  <c r="BH305" i="1" s="1"/>
  <c r="BH304" i="1"/>
  <c r="BL83" i="1"/>
  <c r="BG83" i="1"/>
  <c r="BH83" i="1" s="1"/>
  <c r="BO83" i="1"/>
  <c r="BG84" i="1"/>
  <c r="BG52" i="1"/>
  <c r="BH52" i="1" s="1"/>
  <c r="BL51" i="1"/>
  <c r="BO51" i="1"/>
  <c r="BG134" i="1"/>
  <c r="BH133" i="1"/>
  <c r="BF160" i="1"/>
  <c r="BO159" i="1"/>
  <c r="BL159" i="1"/>
  <c r="BF32" i="1"/>
  <c r="BO31" i="1"/>
  <c r="BL31" i="1"/>
  <c r="BL136" i="1"/>
  <c r="BF137" i="1"/>
  <c r="BO136" i="1"/>
  <c r="BL220" i="1"/>
  <c r="BG220" i="1"/>
  <c r="BH220" i="1" s="1"/>
  <c r="BF221" i="1"/>
  <c r="BO220" i="1"/>
  <c r="BL250" i="1"/>
  <c r="BF251" i="1"/>
  <c r="BO250" i="1"/>
  <c r="BG300" i="1"/>
  <c r="BH300" i="1" s="1"/>
  <c r="BH299" i="1"/>
  <c r="BH67" i="1"/>
  <c r="BG68" i="1"/>
  <c r="BO86" i="1"/>
  <c r="BL86" i="1"/>
  <c r="BG87" i="1"/>
  <c r="BH87" i="1" s="1"/>
  <c r="BG17" i="1"/>
  <c r="BH17" i="1" s="1"/>
  <c r="BH16" i="1"/>
  <c r="BF148" i="1"/>
  <c r="BO147" i="1"/>
  <c r="BL147" i="1"/>
  <c r="BL169" i="1"/>
  <c r="BF170" i="1"/>
  <c r="BO169" i="1"/>
  <c r="BG176" i="1"/>
  <c r="BH176" i="1" s="1"/>
  <c r="BF205" i="1"/>
  <c r="BO204" i="1"/>
  <c r="BL204" i="1"/>
  <c r="BL36" i="1"/>
  <c r="BO36" i="1"/>
  <c r="BG36" i="1"/>
  <c r="BH36" i="1" s="1"/>
  <c r="BG37" i="1"/>
  <c r="BO273" i="1"/>
  <c r="BL273" i="1"/>
  <c r="BG274" i="1"/>
  <c r="BH261" i="1"/>
  <c r="BG262" i="1"/>
  <c r="BH262" i="1" s="1"/>
  <c r="BL228" i="1"/>
  <c r="BF229" i="1"/>
  <c r="BO228" i="1"/>
  <c r="BF8" i="1"/>
  <c r="BO7" i="1"/>
  <c r="BG7" i="1"/>
  <c r="BH7" i="1" s="1"/>
  <c r="BL7" i="1"/>
  <c r="BL12" i="1"/>
  <c r="BO12" i="1"/>
  <c r="BG13" i="1"/>
  <c r="BL48" i="1"/>
  <c r="BO48" i="1"/>
  <c r="BG48" i="1"/>
  <c r="BH48" i="1" s="1"/>
  <c r="BG49" i="1"/>
  <c r="BG184" i="1"/>
  <c r="BL183" i="1"/>
  <c r="BO183" i="1"/>
  <c r="BG183" i="1"/>
  <c r="BH183" i="1" s="1"/>
  <c r="BO200" i="1"/>
  <c r="BG200" i="1"/>
  <c r="BH200" i="1" s="1"/>
  <c r="BL200" i="1"/>
  <c r="BG201" i="1"/>
  <c r="BO28" i="1"/>
  <c r="BL28" i="1"/>
  <c r="BG29" i="1"/>
  <c r="BF266" i="1"/>
  <c r="BO265" i="1"/>
  <c r="BL265" i="1"/>
  <c r="BL324" i="1"/>
  <c r="BO324" i="1"/>
  <c r="BG324" i="1"/>
  <c r="BH324" i="1" s="1"/>
  <c r="BG325" i="1"/>
  <c r="E457" i="16"/>
  <c r="K431" i="16"/>
  <c r="E454" i="16"/>
  <c r="H440" i="16"/>
  <c r="G415" i="16"/>
  <c r="H437" i="16"/>
  <c r="G412" i="16"/>
  <c r="J436" i="16"/>
  <c r="H410" i="16"/>
  <c r="G434" i="16"/>
  <c r="I408" i="16"/>
  <c r="K435" i="16"/>
  <c r="E458" i="16"/>
  <c r="I441" i="16"/>
  <c r="AV415" i="16"/>
  <c r="I438" i="16"/>
  <c r="AV412" i="16"/>
  <c r="G437" i="16"/>
  <c r="I411" i="16"/>
  <c r="AV434" i="16"/>
  <c r="J409" i="16"/>
  <c r="K412" i="16"/>
  <c r="E411" i="16"/>
  <c r="F409" i="16"/>
  <c r="AA340" i="16"/>
  <c r="G405" i="16"/>
  <c r="AV361" i="16"/>
  <c r="K315" i="16"/>
  <c r="F447" i="16"/>
  <c r="E449" i="16"/>
  <c r="K423" i="16"/>
  <c r="J458" i="16"/>
  <c r="H432" i="16"/>
  <c r="J455" i="16"/>
  <c r="H429" i="16"/>
  <c r="AV453" i="16"/>
  <c r="J428" i="16"/>
  <c r="H451" i="16"/>
  <c r="G426" i="16"/>
  <c r="E453" i="16"/>
  <c r="K427" i="16"/>
  <c r="E450" i="16"/>
  <c r="I433" i="16"/>
  <c r="G456" i="16"/>
  <c r="I430" i="16"/>
  <c r="H454" i="16"/>
  <c r="G429" i="16"/>
  <c r="I452" i="16"/>
  <c r="AV426" i="16"/>
  <c r="K448" i="16"/>
  <c r="B446" i="16"/>
  <c r="E444" i="16"/>
  <c r="B371" i="16"/>
  <c r="AZ355" i="16"/>
  <c r="I404" i="16"/>
  <c r="AO333" i="16"/>
  <c r="I308" i="16"/>
  <c r="F431" i="16"/>
  <c r="K429" i="16"/>
  <c r="AZ434" i="16"/>
  <c r="B457" i="16"/>
  <c r="AV443" i="16"/>
  <c r="J418" i="16"/>
  <c r="AV440" i="16"/>
  <c r="J415" i="16"/>
  <c r="I439" i="16"/>
  <c r="AV413" i="16"/>
  <c r="J437" i="16"/>
  <c r="H411" i="16"/>
  <c r="AZ438" i="16"/>
  <c r="E413" i="16"/>
  <c r="H444" i="16"/>
  <c r="G419" i="16"/>
  <c r="H441" i="16"/>
  <c r="G416" i="16"/>
  <c r="J440" i="16"/>
  <c r="H414" i="16"/>
  <c r="G438" i="16"/>
  <c r="I412" i="16"/>
  <c r="F419" i="16"/>
  <c r="K417" i="16"/>
  <c r="B415" i="16"/>
  <c r="AA344" i="16"/>
  <c r="K408" i="16"/>
  <c r="AV369" i="16"/>
  <c r="E318" i="16"/>
  <c r="G297" i="16"/>
  <c r="F452" i="16"/>
  <c r="AZ449" i="16"/>
  <c r="B391" i="16"/>
  <c r="AZ458" i="16"/>
  <c r="E433" i="16"/>
  <c r="AZ455" i="16"/>
  <c r="J442" i="16"/>
  <c r="H416" i="16"/>
  <c r="J439" i="16"/>
  <c r="H413" i="16"/>
  <c r="AV437" i="16"/>
  <c r="J412" i="16"/>
  <c r="H435" i="16"/>
  <c r="G410" i="16"/>
  <c r="E437" i="16"/>
  <c r="K411" i="16"/>
  <c r="G443" i="16"/>
  <c r="I417" i="16"/>
  <c r="G440" i="16"/>
  <c r="I414" i="16"/>
  <c r="H438" i="16"/>
  <c r="G413" i="16"/>
  <c r="I436" i="16"/>
  <c r="AV410" i="16"/>
  <c r="AZ415" i="16"/>
  <c r="B414" i="16"/>
  <c r="E412" i="16"/>
  <c r="AV341" i="16"/>
  <c r="H406" i="16"/>
  <c r="AV365" i="16"/>
  <c r="G317" i="16"/>
  <c r="K445" i="16"/>
  <c r="AZ417" i="16"/>
  <c r="B405" i="16"/>
  <c r="AZ408" i="16"/>
  <c r="AO344" i="16"/>
  <c r="F443" i="16"/>
  <c r="K441" i="16"/>
  <c r="B439" i="16"/>
  <c r="AV359" i="16"/>
  <c r="AZ450" i="16"/>
  <c r="E425" i="16"/>
  <c r="AZ447" i="16"/>
  <c r="J434" i="16"/>
  <c r="AV456" i="16"/>
  <c r="J431" i="16"/>
  <c r="I455" i="16"/>
  <c r="AV429" i="16"/>
  <c r="J453" i="16"/>
  <c r="H427" i="16"/>
  <c r="AZ454" i="16"/>
  <c r="E429" i="16"/>
  <c r="AZ451" i="16"/>
  <c r="G435" i="16"/>
  <c r="H457" i="16"/>
  <c r="G432" i="16"/>
  <c r="J456" i="16"/>
  <c r="H430" i="16"/>
  <c r="G454" i="16"/>
  <c r="I428" i="16"/>
  <c r="B404" i="16"/>
  <c r="K449" i="16"/>
  <c r="B447" i="16"/>
  <c r="B382" i="16"/>
  <c r="AZ358" i="16"/>
  <c r="G406" i="16"/>
  <c r="B339" i="16"/>
  <c r="AV309" i="16"/>
  <c r="E434" i="16"/>
  <c r="AZ442" i="16"/>
  <c r="E417" i="16"/>
  <c r="AV451" i="16"/>
  <c r="J426" i="16"/>
  <c r="AV448" i="16"/>
  <c r="J423" i="16"/>
  <c r="I447" i="16"/>
  <c r="AV421" i="16"/>
  <c r="J445" i="16"/>
  <c r="H419" i="16"/>
  <c r="AZ446" i="16"/>
  <c r="E421" i="16"/>
  <c r="H452" i="16"/>
  <c r="G427" i="16"/>
  <c r="H449" i="16"/>
  <c r="G424" i="16"/>
  <c r="J448" i="16"/>
  <c r="H422" i="16"/>
  <c r="G446" i="16"/>
  <c r="I420" i="16"/>
  <c r="F435" i="16"/>
  <c r="K433" i="16"/>
  <c r="B431" i="16"/>
  <c r="AA355" i="16"/>
  <c r="Z345" i="16"/>
  <c r="AV389" i="16"/>
  <c r="K325" i="16"/>
  <c r="AA303" i="16"/>
  <c r="E418" i="16"/>
  <c r="F454" i="16"/>
  <c r="B428" i="16"/>
  <c r="F451" i="16"/>
  <c r="I437" i="16"/>
  <c r="AV411" i="16"/>
  <c r="I434" i="16"/>
  <c r="H458" i="16"/>
  <c r="G433" i="16"/>
  <c r="I456" i="16"/>
  <c r="AV430" i="16"/>
  <c r="F458" i="16"/>
  <c r="B432" i="16"/>
  <c r="F455" i="16"/>
  <c r="J438" i="16"/>
  <c r="H412" i="16"/>
  <c r="J435" i="16"/>
  <c r="H409" i="16"/>
  <c r="AV433" i="16"/>
  <c r="J457" i="16"/>
  <c r="H431" i="16"/>
  <c r="K407" i="16"/>
  <c r="F456" i="16"/>
  <c r="AZ453" i="16"/>
  <c r="E405" i="16"/>
  <c r="H405" i="16"/>
  <c r="K409" i="16"/>
  <c r="AO345" i="16"/>
  <c r="I312" i="16"/>
  <c r="K440" i="16"/>
  <c r="E439" i="16"/>
  <c r="F437" i="16"/>
  <c r="AV358" i="16"/>
  <c r="B452" i="16"/>
  <c r="AZ426" i="16"/>
  <c r="B449" i="16"/>
  <c r="AV435" i="16"/>
  <c r="I458" i="16"/>
  <c r="AV432" i="16"/>
  <c r="G457" i="16"/>
  <c r="I431" i="16"/>
  <c r="AV454" i="16"/>
  <c r="J429" i="16"/>
  <c r="B456" i="16"/>
  <c r="B444" i="16"/>
  <c r="AZ418" i="16"/>
  <c r="I453" i="16"/>
  <c r="AV427" i="16"/>
  <c r="I450" i="16"/>
  <c r="AV424" i="16"/>
  <c r="G449" i="16"/>
  <c r="I423" i="16"/>
  <c r="AV446" i="16"/>
  <c r="J421" i="16"/>
  <c r="B448" i="16"/>
  <c r="AZ422" i="16"/>
  <c r="J454" i="16"/>
  <c r="H428" i="16"/>
  <c r="J451" i="16"/>
  <c r="H425" i="16"/>
  <c r="AV449" i="16"/>
  <c r="J424" i="16"/>
  <c r="H447" i="16"/>
  <c r="G422" i="16"/>
  <c r="E438" i="16"/>
  <c r="AZ436" i="16"/>
  <c r="K434" i="16"/>
  <c r="AA357" i="16"/>
  <c r="Z347" i="16"/>
  <c r="AV393" i="16"/>
  <c r="I326" i="16"/>
  <c r="B421" i="16"/>
  <c r="B436" i="16"/>
  <c r="AZ410" i="16"/>
  <c r="I445" i="16"/>
  <c r="AV419" i="16"/>
  <c r="I442" i="16"/>
  <c r="AV416" i="16"/>
  <c r="G441" i="16"/>
  <c r="I415" i="16"/>
  <c r="AV438" i="16"/>
  <c r="J413" i="16"/>
  <c r="B440" i="16"/>
  <c r="AZ414" i="16"/>
  <c r="J446" i="16"/>
  <c r="H420" i="16"/>
  <c r="J443" i="16"/>
  <c r="H417" i="16"/>
  <c r="AV441" i="16"/>
  <c r="J416" i="16"/>
  <c r="H439" i="16"/>
  <c r="G414" i="16"/>
  <c r="E422" i="16"/>
  <c r="AZ420" i="16"/>
  <c r="K418" i="16"/>
  <c r="B346" i="16"/>
  <c r="Z335" i="16"/>
  <c r="AV373" i="16"/>
  <c r="AV319" i="16"/>
  <c r="E298" i="16"/>
  <c r="E455" i="16"/>
  <c r="K447" i="16"/>
  <c r="F422" i="16"/>
  <c r="H456" i="16"/>
  <c r="G431" i="16"/>
  <c r="H453" i="16"/>
  <c r="G428" i="16"/>
  <c r="J452" i="16"/>
  <c r="H426" i="16"/>
  <c r="G450" i="16"/>
  <c r="I424" i="16"/>
  <c r="K451" i="16"/>
  <c r="F426" i="16"/>
  <c r="I457" i="16"/>
  <c r="AV431" i="16"/>
  <c r="I454" i="16"/>
  <c r="AV428" i="16"/>
  <c r="G453" i="16"/>
  <c r="I427" i="16"/>
  <c r="AV450" i="16"/>
  <c r="J425" i="16"/>
  <c r="K444" i="16"/>
  <c r="E443" i="16"/>
  <c r="F441" i="16"/>
  <c r="B363" i="16"/>
  <c r="AZ353" i="16"/>
  <c r="AV401" i="16"/>
  <c r="K329" i="16"/>
  <c r="K307" i="16"/>
  <c r="AZ427" i="16"/>
  <c r="B426" i="16"/>
  <c r="E424" i="16"/>
  <c r="AV349" i="16"/>
  <c r="F446" i="16"/>
  <c r="B420" i="16"/>
  <c r="G455" i="16"/>
  <c r="I429" i="16"/>
  <c r="G452" i="16"/>
  <c r="I426" i="16"/>
  <c r="H450" i="16"/>
  <c r="G425" i="16"/>
  <c r="I448" i="16"/>
  <c r="AV422" i="16"/>
  <c r="F450" i="16"/>
  <c r="B424" i="16"/>
  <c r="F438" i="16"/>
  <c r="B412" i="16"/>
  <c r="G447" i="16"/>
  <c r="I421" i="16"/>
  <c r="G444" i="16"/>
  <c r="I418" i="16"/>
  <c r="H442" i="16"/>
  <c r="G417" i="16"/>
  <c r="I440" i="16"/>
  <c r="AV414" i="16"/>
  <c r="F442" i="16"/>
  <c r="B416" i="16"/>
  <c r="AV447" i="16"/>
  <c r="J422" i="16"/>
  <c r="AV444" i="16"/>
  <c r="J419" i="16"/>
  <c r="I443" i="16"/>
  <c r="AV417" i="16"/>
  <c r="J441" i="16"/>
  <c r="H415" i="16"/>
  <c r="B425" i="16"/>
  <c r="F424" i="16"/>
  <c r="AZ421" i="16"/>
  <c r="AA348" i="16"/>
  <c r="AZ337" i="16"/>
  <c r="AV377" i="16"/>
  <c r="G321" i="16"/>
  <c r="AV299" i="16"/>
  <c r="K455" i="16"/>
  <c r="F430" i="16"/>
  <c r="K452" i="16"/>
  <c r="G439" i="16"/>
  <c r="I413" i="16"/>
  <c r="G436" i="16"/>
  <c r="I410" i="16"/>
  <c r="H434" i="16"/>
  <c r="G458" i="16"/>
  <c r="I432" i="16"/>
  <c r="B408" i="16"/>
  <c r="F434" i="16"/>
  <c r="K456" i="16"/>
  <c r="AV439" i="16"/>
  <c r="J414" i="16"/>
  <c r="AV436" i="16"/>
  <c r="J411" i="16"/>
  <c r="I435" i="16"/>
  <c r="AV458" i="16"/>
  <c r="J433" i="16"/>
  <c r="I409" i="16"/>
  <c r="B409" i="16"/>
  <c r="F457" i="16"/>
  <c r="G407" i="16"/>
  <c r="J407" i="16"/>
  <c r="AO355" i="16"/>
  <c r="AV313" i="16"/>
  <c r="AZ443" i="16"/>
  <c r="B442" i="16"/>
  <c r="E441" i="16"/>
  <c r="K415" i="16"/>
  <c r="J450" i="16"/>
  <c r="H424" i="16"/>
  <c r="J447" i="16"/>
  <c r="H421" i="16"/>
  <c r="AV445" i="16"/>
  <c r="J420" i="16"/>
  <c r="H443" i="16"/>
  <c r="G418" i="16"/>
  <c r="E445" i="16"/>
  <c r="K419" i="16"/>
  <c r="G451" i="16"/>
  <c r="I425" i="16"/>
  <c r="G448" i="16"/>
  <c r="I422" i="16"/>
  <c r="H446" i="16"/>
  <c r="G421" i="16"/>
  <c r="I444" i="16"/>
  <c r="AV418" i="16"/>
  <c r="AZ431" i="16"/>
  <c r="B430" i="16"/>
  <c r="E428" i="16"/>
  <c r="AV353" i="16"/>
  <c r="AZ343" i="16"/>
  <c r="AV385" i="16"/>
  <c r="AV323" i="16"/>
  <c r="I302" i="16"/>
  <c r="F415" i="16"/>
  <c r="K413" i="16"/>
  <c r="B411" i="16"/>
  <c r="AA341" i="16"/>
  <c r="K439" i="16"/>
  <c r="F414" i="16"/>
  <c r="H448" i="16"/>
  <c r="G423" i="16"/>
  <c r="H445" i="16"/>
  <c r="G420" i="16"/>
  <c r="J444" i="16"/>
  <c r="H418" i="16"/>
  <c r="G442" i="16"/>
  <c r="I416" i="16"/>
  <c r="K443" i="16"/>
  <c r="F418" i="16"/>
  <c r="I449" i="16"/>
  <c r="AV423" i="16"/>
  <c r="I446" i="16"/>
  <c r="AV420" i="16"/>
  <c r="G445" i="16"/>
  <c r="I419" i="16"/>
  <c r="AV442" i="16"/>
  <c r="J417" i="16"/>
  <c r="K428" i="16"/>
  <c r="E427" i="16"/>
  <c r="F425" i="16"/>
  <c r="AV350" i="16"/>
  <c r="AZ340" i="16"/>
  <c r="AV381" i="16"/>
  <c r="I322" i="16"/>
  <c r="K424" i="16"/>
  <c r="AZ433" i="16"/>
  <c r="AV345" i="16"/>
  <c r="F408" i="16"/>
  <c r="AV368" i="16"/>
  <c r="I316" i="16"/>
  <c r="B454" i="16"/>
  <c r="AZ430" i="16"/>
  <c r="J430" i="16"/>
  <c r="J427" i="16"/>
  <c r="AV425" i="16"/>
  <c r="H423" i="16"/>
  <c r="F440" i="16"/>
  <c r="B359" i="16"/>
  <c r="AV397" i="16"/>
  <c r="AV305" i="16"/>
  <c r="B357" i="16"/>
  <c r="AV384" i="16"/>
  <c r="B417" i="16"/>
  <c r="K426" i="16"/>
  <c r="AV342" i="16"/>
  <c r="AV405" i="16"/>
  <c r="AV363" i="16"/>
  <c r="E316" i="16"/>
  <c r="G295" i="16"/>
  <c r="AZ456" i="16"/>
  <c r="K454" i="16"/>
  <c r="I405" i="16"/>
  <c r="E406" i="16"/>
  <c r="AV409" i="16"/>
  <c r="AO347" i="16"/>
  <c r="G313" i="16"/>
  <c r="E290" i="16"/>
  <c r="F325" i="16"/>
  <c r="H298" i="16"/>
  <c r="AA312" i="16"/>
  <c r="Z320" i="16"/>
  <c r="F298" i="16"/>
  <c r="F271" i="16"/>
  <c r="H324" i="16"/>
  <c r="Z301" i="16"/>
  <c r="I313" i="16"/>
  <c r="H321" i="16"/>
  <c r="AZ411" i="16"/>
  <c r="K430" i="16"/>
  <c r="AV343" i="16"/>
  <c r="B406" i="16"/>
  <c r="AV364" i="16"/>
  <c r="G315" i="16"/>
  <c r="E451" i="16"/>
  <c r="F449" i="16"/>
  <c r="B389" i="16"/>
  <c r="Z357" i="16"/>
  <c r="J405" i="16"/>
  <c r="AV335" i="16"/>
  <c r="K309" i="16"/>
  <c r="E442" i="16"/>
  <c r="AZ440" i="16"/>
  <c r="K438" i="16"/>
  <c r="AA359" i="16"/>
  <c r="AZ350" i="16"/>
  <c r="AV398" i="16"/>
  <c r="E328" i="16"/>
  <c r="E306" i="16"/>
  <c r="G307" i="16"/>
  <c r="J317" i="16"/>
  <c r="K328" i="16"/>
  <c r="G306" i="16"/>
  <c r="Z312" i="16"/>
  <c r="H290" i="16"/>
  <c r="G311" i="16"/>
  <c r="F317" i="16"/>
  <c r="E329" i="16"/>
  <c r="AV306" i="16"/>
  <c r="AO313" i="16"/>
  <c r="B410" i="16"/>
  <c r="B370" i="16"/>
  <c r="AZ346" i="16"/>
  <c r="AV392" i="16"/>
  <c r="E326" i="16"/>
  <c r="AZ423" i="16"/>
  <c r="B422" i="16"/>
  <c r="E420" i="16"/>
  <c r="AA347" i="16"/>
  <c r="E409" i="16"/>
  <c r="AV371" i="16"/>
  <c r="G319" i="16"/>
  <c r="AA297" i="16"/>
  <c r="B413" i="16"/>
  <c r="F412" i="16"/>
  <c r="AZ409" i="16"/>
  <c r="AV340" i="16"/>
  <c r="K405" i="16"/>
  <c r="AV362" i="16"/>
  <c r="AV315" i="16"/>
  <c r="K293" i="16"/>
  <c r="Z327" i="16"/>
  <c r="J303" i="16"/>
  <c r="I315" i="16"/>
  <c r="H323" i="16"/>
  <c r="B301" i="16"/>
  <c r="F275" i="16"/>
  <c r="AO328" i="16"/>
  <c r="E423" i="16"/>
  <c r="AZ406" i="16"/>
  <c r="Z355" i="16"/>
  <c r="E404" i="16"/>
  <c r="AO331" i="16"/>
  <c r="B433" i="16"/>
  <c r="F432" i="16"/>
  <c r="AZ429" i="16"/>
  <c r="AV354" i="16"/>
  <c r="Z340" i="16"/>
  <c r="AV383" i="16"/>
  <c r="K323" i="16"/>
  <c r="AV301" i="16"/>
  <c r="F423" i="16"/>
  <c r="K421" i="16"/>
  <c r="B419" i="16"/>
  <c r="AV346" i="16"/>
  <c r="AZ335" i="16"/>
  <c r="AV374" i="16"/>
  <c r="E320" i="16"/>
  <c r="K297" i="16"/>
  <c r="B333" i="16"/>
  <c r="B308" i="16"/>
  <c r="AV455" i="16"/>
  <c r="AV452" i="16"/>
  <c r="I451" i="16"/>
  <c r="J449" i="16"/>
  <c r="B441" i="16"/>
  <c r="AZ437" i="16"/>
  <c r="AZ349" i="16"/>
  <c r="AV327" i="16"/>
  <c r="F453" i="16"/>
  <c r="AZ342" i="16"/>
  <c r="AA323" i="16"/>
  <c r="F416" i="16"/>
  <c r="B402" i="16"/>
  <c r="Z348" i="16"/>
  <c r="AV395" i="16"/>
  <c r="K327" i="16"/>
  <c r="K305" i="16"/>
  <c r="K432" i="16"/>
  <c r="E431" i="16"/>
  <c r="F429" i="16"/>
  <c r="AA354" i="16"/>
  <c r="Z341" i="16"/>
  <c r="AV386" i="16"/>
  <c r="E324" i="16"/>
  <c r="AA301" i="16"/>
  <c r="G293" i="16"/>
  <c r="Z311" i="16"/>
  <c r="G324" i="16"/>
  <c r="AA302" i="16"/>
  <c r="Z308" i="16"/>
  <c r="AV284" i="16"/>
  <c r="K295" i="16"/>
  <c r="H312" i="16"/>
  <c r="E325" i="16"/>
  <c r="I303" i="16"/>
  <c r="J308" i="16"/>
  <c r="AZ416" i="16"/>
  <c r="B380" i="16"/>
  <c r="AZ348" i="16"/>
  <c r="AV396" i="16"/>
  <c r="AA327" i="16"/>
  <c r="F427" i="16"/>
  <c r="K425" i="16"/>
  <c r="B423" i="16"/>
  <c r="B349" i="16"/>
  <c r="AZ336" i="16"/>
  <c r="AV375" i="16"/>
  <c r="I320" i="16"/>
  <c r="G299" i="16"/>
  <c r="K416" i="16"/>
  <c r="E415" i="16"/>
  <c r="F413" i="16"/>
  <c r="B342" i="16"/>
  <c r="E407" i="16"/>
  <c r="AV366" i="16"/>
  <c r="K317" i="16"/>
  <c r="I294" i="16"/>
  <c r="F329" i="16"/>
  <c r="AO304" i="16"/>
  <c r="E317" i="16"/>
  <c r="H325" i="16"/>
  <c r="J302" i="16"/>
  <c r="AO276" i="16"/>
  <c r="AA330" i="16"/>
  <c r="Z305" i="16"/>
  <c r="K318" i="16"/>
  <c r="H327" i="16"/>
  <c r="B458" i="16"/>
  <c r="B427" i="16"/>
  <c r="G409" i="16"/>
  <c r="AZ404" i="16"/>
  <c r="AV360" i="16"/>
  <c r="AA313" i="16"/>
  <c r="F448" i="16"/>
  <c r="AZ445" i="16"/>
  <c r="B377" i="16"/>
  <c r="AZ354" i="16"/>
  <c r="AV403" i="16"/>
  <c r="AO330" i="16"/>
  <c r="AV307" i="16"/>
  <c r="F439" i="16"/>
  <c r="K437" i="16"/>
  <c r="B435" i="16"/>
  <c r="AV357" i="16"/>
  <c r="AZ347" i="16"/>
  <c r="AV394" i="16"/>
  <c r="G327" i="16"/>
  <c r="G305" i="16"/>
  <c r="E302" i="16"/>
  <c r="J315" i="16"/>
  <c r="AV326" i="16"/>
  <c r="AV304" i="16"/>
  <c r="H311" i="16"/>
  <c r="G288" i="16"/>
  <c r="AA305" i="16"/>
  <c r="B437" i="16"/>
  <c r="E440" i="16"/>
  <c r="AV347" i="16"/>
  <c r="AZ334" i="16"/>
  <c r="AV372" i="16"/>
  <c r="AV317" i="16"/>
  <c r="K457" i="16"/>
  <c r="B455" i="16"/>
  <c r="J406" i="16"/>
  <c r="I406" i="16"/>
  <c r="J408" i="16"/>
  <c r="AO341" i="16"/>
  <c r="H436" i="16"/>
  <c r="H433" i="16"/>
  <c r="J432" i="16"/>
  <c r="G430" i="16"/>
  <c r="AZ452" i="16"/>
  <c r="B394" i="16"/>
  <c r="H407" i="16"/>
  <c r="K311" i="16"/>
  <c r="H404" i="16"/>
  <c r="AV400" i="16"/>
  <c r="E430" i="16"/>
  <c r="E452" i="16"/>
  <c r="AV352" i="16"/>
  <c r="AZ338" i="16"/>
  <c r="AV379" i="16"/>
  <c r="AV321" i="16"/>
  <c r="I300" i="16"/>
  <c r="AZ419" i="16"/>
  <c r="B418" i="16"/>
  <c r="E416" i="16"/>
  <c r="AV344" i="16"/>
  <c r="AV408" i="16"/>
  <c r="AV370" i="16"/>
  <c r="I318" i="16"/>
  <c r="AV295" i="16"/>
  <c r="AV330" i="16"/>
  <c r="F307" i="16"/>
  <c r="AA318" i="16"/>
  <c r="Z326" i="16"/>
  <c r="H303" i="16"/>
  <c r="AV278" i="16"/>
  <c r="AV331" i="16"/>
  <c r="AO306" i="16"/>
  <c r="I319" i="16"/>
  <c r="Z328" i="16"/>
  <c r="K301" i="16"/>
  <c r="K446" i="16"/>
  <c r="B355" i="16"/>
  <c r="Z339" i="16"/>
  <c r="AV380" i="16"/>
  <c r="E322" i="16"/>
  <c r="E414" i="16"/>
  <c r="AZ412" i="16"/>
  <c r="K410" i="16"/>
  <c r="B341" i="16"/>
  <c r="J404" i="16"/>
  <c r="AO359" i="16"/>
  <c r="I314" i="16"/>
  <c r="AA293" i="16"/>
  <c r="K453" i="16"/>
  <c r="B451" i="16"/>
  <c r="B399" i="16"/>
  <c r="K404" i="16"/>
  <c r="E408" i="16"/>
  <c r="AO340" i="16"/>
  <c r="AA311" i="16"/>
  <c r="Z323" i="16"/>
  <c r="F297" i="16"/>
  <c r="E311" i="16"/>
  <c r="B319" i="16"/>
  <c r="J296" i="16"/>
  <c r="F269" i="16"/>
  <c r="J323" i="16"/>
  <c r="J299" i="16"/>
  <c r="K312" i="16"/>
  <c r="J320" i="16"/>
  <c r="AZ432" i="16"/>
  <c r="F410" i="16"/>
  <c r="AZ357" i="16"/>
  <c r="AZ405" i="16"/>
  <c r="AV337" i="16"/>
  <c r="K436" i="16"/>
  <c r="E435" i="16"/>
  <c r="F433" i="16"/>
  <c r="AV356" i="16"/>
  <c r="AZ341" i="16"/>
  <c r="AV387" i="16"/>
  <c r="I324" i="16"/>
  <c r="G303" i="16"/>
  <c r="E426" i="16"/>
  <c r="AZ424" i="16"/>
  <c r="K422" i="16"/>
  <c r="AV348" i="16"/>
  <c r="Z338" i="16"/>
  <c r="AV378" i="16"/>
  <c r="K321" i="16"/>
  <c r="I298" i="16"/>
  <c r="AV336" i="16"/>
  <c r="J309" i="16"/>
  <c r="E321" i="16"/>
  <c r="AV338" i="16"/>
  <c r="F306" i="16"/>
  <c r="I281" i="16"/>
  <c r="K289" i="16"/>
  <c r="AZ448" i="16"/>
  <c r="F421" i="16"/>
  <c r="F407" i="16"/>
  <c r="AO354" i="16"/>
  <c r="E446" i="16"/>
  <c r="AZ444" i="16"/>
  <c r="K442" i="16"/>
  <c r="B367" i="16"/>
  <c r="AZ351" i="16"/>
  <c r="AV399" i="16"/>
  <c r="I328" i="16"/>
  <c r="I306" i="16"/>
  <c r="AZ435" i="16"/>
  <c r="B434" i="16"/>
  <c r="E432" i="16"/>
  <c r="AV355" i="16"/>
  <c r="Z344" i="16"/>
  <c r="AV390" i="16"/>
  <c r="AA325" i="16"/>
  <c r="AV303" i="16"/>
  <c r="I296" i="16"/>
  <c r="AO312" i="16"/>
  <c r="I325" i="16"/>
  <c r="F310" i="16"/>
  <c r="K286" i="16"/>
  <c r="G301" i="16"/>
  <c r="Z313" i="16"/>
  <c r="AA326" i="16"/>
  <c r="AA304" i="16"/>
  <c r="G328" i="16"/>
  <c r="B453" i="16"/>
  <c r="F406" i="16"/>
  <c r="F420" i="16"/>
  <c r="AZ413" i="16"/>
  <c r="I310" i="16"/>
  <c r="B366" i="16"/>
  <c r="AA307" i="16"/>
  <c r="E307" i="16"/>
  <c r="AO318" i="16"/>
  <c r="F436" i="16"/>
  <c r="AO338" i="16"/>
  <c r="B358" i="16"/>
  <c r="E304" i="16"/>
  <c r="AV351" i="16"/>
  <c r="E300" i="16"/>
  <c r="I301" i="16"/>
  <c r="J311" i="16"/>
  <c r="B443" i="16"/>
  <c r="K319" i="16"/>
  <c r="G408" i="16"/>
  <c r="E292" i="16"/>
  <c r="Z359" i="16"/>
  <c r="AA334" i="16"/>
  <c r="AO317" i="16"/>
  <c r="E456" i="16"/>
  <c r="G325" i="16"/>
  <c r="AA345" i="16"/>
  <c r="AV311" i="16"/>
  <c r="E447" i="16"/>
  <c r="B372" i="16"/>
  <c r="F405" i="16"/>
  <c r="G309" i="16"/>
  <c r="AO320" i="16"/>
  <c r="G314" i="16"/>
  <c r="F316" i="16"/>
  <c r="K280" i="16"/>
  <c r="J327" i="16"/>
  <c r="AZ333" i="16"/>
  <c r="AA337" i="16"/>
  <c r="H317" i="16"/>
  <c r="K284" i="16"/>
  <c r="H256" i="16"/>
  <c r="E273" i="16"/>
  <c r="F327" i="16"/>
  <c r="AO302" i="16"/>
  <c r="K316" i="16"/>
  <c r="F326" i="16"/>
  <c r="AO301" i="16"/>
  <c r="J319" i="16"/>
  <c r="B335" i="16"/>
  <c r="K310" i="16"/>
  <c r="J314" i="16"/>
  <c r="AV286" i="16"/>
  <c r="Z259" i="16"/>
  <c r="H297" i="16"/>
  <c r="AV272" i="16"/>
  <c r="E284" i="16"/>
  <c r="Z258" i="16"/>
  <c r="H278" i="16"/>
  <c r="G252" i="16"/>
  <c r="G229" i="16"/>
  <c r="I206" i="16"/>
  <c r="B276" i="16"/>
  <c r="AA264" i="16"/>
  <c r="AV279" i="16"/>
  <c r="J293" i="16"/>
  <c r="AA265" i="16"/>
  <c r="E240" i="16"/>
  <c r="K217" i="16"/>
  <c r="K173" i="16"/>
  <c r="AO295" i="16"/>
  <c r="E301" i="16"/>
  <c r="F289" i="16"/>
  <c r="H260" i="16"/>
  <c r="F278" i="16"/>
  <c r="Z307" i="16"/>
  <c r="AA320" i="16"/>
  <c r="AA335" i="16"/>
  <c r="Z306" i="16"/>
  <c r="J325" i="16"/>
  <c r="F301" i="16"/>
  <c r="K314" i="16"/>
  <c r="H319" i="16"/>
  <c r="I293" i="16"/>
  <c r="H264" i="16"/>
  <c r="H281" i="16"/>
  <c r="AO279" i="16"/>
  <c r="AV290" i="16"/>
  <c r="Z262" i="16"/>
  <c r="B282" i="16"/>
  <c r="G259" i="16"/>
  <c r="AA233" i="16"/>
  <c r="G211" i="16"/>
  <c r="K300" i="16"/>
  <c r="K270" i="16"/>
  <c r="AV283" i="16"/>
  <c r="F254" i="16"/>
  <c r="E270" i="16"/>
  <c r="AV316" i="16"/>
  <c r="E297" i="16"/>
  <c r="F265" i="16"/>
  <c r="F282" i="16"/>
  <c r="K291" i="16"/>
  <c r="B312" i="16"/>
  <c r="AV324" i="16"/>
  <c r="E303" i="16"/>
  <c r="Z310" i="16"/>
  <c r="B331" i="16"/>
  <c r="F305" i="16"/>
  <c r="AV318" i="16"/>
  <c r="AO325" i="16"/>
  <c r="B297" i="16"/>
  <c r="J269" i="16"/>
  <c r="J286" i="16"/>
  <c r="E289" i="16"/>
  <c r="AV256" i="16"/>
  <c r="H267" i="16"/>
  <c r="B288" i="16"/>
  <c r="K263" i="16"/>
  <c r="AV237" i="16"/>
  <c r="G215" i="16"/>
  <c r="I192" i="16"/>
  <c r="AA276" i="16"/>
  <c r="I288" i="16"/>
  <c r="AO259" i="16"/>
  <c r="I274" i="16"/>
  <c r="G249" i="16"/>
  <c r="K225" i="16"/>
  <c r="AV310" i="16"/>
  <c r="G294" i="16"/>
  <c r="Z263" i="16"/>
  <c r="Z280" i="16"/>
  <c r="G411" i="16"/>
  <c r="K450" i="16"/>
  <c r="AZ352" i="16"/>
  <c r="AV404" i="16"/>
  <c r="B445" i="16"/>
  <c r="Z354" i="16"/>
  <c r="E312" i="16"/>
  <c r="F314" i="16"/>
  <c r="K414" i="16"/>
  <c r="AZ439" i="16"/>
  <c r="AZ345" i="16"/>
  <c r="B429" i="16"/>
  <c r="AZ339" i="16"/>
  <c r="AV289" i="16"/>
  <c r="H307" i="16"/>
  <c r="I323" i="16"/>
  <c r="B353" i="16"/>
  <c r="F411" i="16"/>
  <c r="J410" i="16"/>
  <c r="B450" i="16"/>
  <c r="K406" i="16"/>
  <c r="H322" i="16"/>
  <c r="K298" i="16"/>
  <c r="B361" i="16"/>
  <c r="K420" i="16"/>
  <c r="I407" i="16"/>
  <c r="E296" i="16"/>
  <c r="AZ457" i="16"/>
  <c r="AZ407" i="16"/>
  <c r="AO357" i="16"/>
  <c r="AV291" i="16"/>
  <c r="H300" i="16"/>
  <c r="AA308" i="16"/>
  <c r="Z304" i="16"/>
  <c r="H272" i="16"/>
  <c r="H320" i="16"/>
  <c r="AV320" i="16"/>
  <c r="J324" i="16"/>
  <c r="J304" i="16"/>
  <c r="AA278" i="16"/>
  <c r="F294" i="16"/>
  <c r="AV266" i="16"/>
  <c r="J321" i="16"/>
  <c r="AA338" i="16"/>
  <c r="AA310" i="16"/>
  <c r="F320" i="16"/>
  <c r="K303" i="16"/>
  <c r="F313" i="16"/>
  <c r="E327" i="16"/>
  <c r="E305" i="16"/>
  <c r="J306" i="16"/>
  <c r="AA280" i="16"/>
  <c r="F253" i="16"/>
  <c r="B270" i="16"/>
  <c r="AV264" i="16"/>
  <c r="G279" i="16"/>
  <c r="Z252" i="16"/>
  <c r="AV271" i="16"/>
  <c r="E246" i="16"/>
  <c r="G223" i="16"/>
  <c r="G201" i="16"/>
  <c r="J255" i="16"/>
  <c r="E259" i="16"/>
  <c r="B271" i="16"/>
  <c r="J285" i="16"/>
  <c r="AV259" i="16"/>
  <c r="I234" i="16"/>
  <c r="AV211" i="16"/>
  <c r="K189" i="16"/>
  <c r="AA254" i="16"/>
  <c r="B281" i="16"/>
  <c r="J312" i="16"/>
  <c r="AV282" i="16"/>
  <c r="H254" i="16"/>
  <c r="I271" i="16"/>
  <c r="Z325" i="16"/>
  <c r="J301" i="16"/>
  <c r="AV314" i="16"/>
  <c r="F324" i="16"/>
  <c r="F300" i="16"/>
  <c r="Z317" i="16"/>
  <c r="AZ332" i="16"/>
  <c r="AV308" i="16"/>
  <c r="AO311" i="16"/>
  <c r="E285" i="16"/>
  <c r="H258" i="16"/>
  <c r="B292" i="16"/>
  <c r="AV270" i="16"/>
  <c r="G283" i="16"/>
  <c r="H257" i="16"/>
  <c r="I276" i="16"/>
  <c r="I250" i="16"/>
  <c r="K227" i="16"/>
  <c r="G205" i="16"/>
  <c r="J267" i="16"/>
  <c r="E263" i="16"/>
  <c r="I278" i="16"/>
  <c r="F292" i="16"/>
  <c r="E264" i="16"/>
  <c r="J326" i="16"/>
  <c r="I287" i="16"/>
  <c r="F259" i="16"/>
  <c r="K276" i="16"/>
  <c r="B330" i="16"/>
  <c r="H306" i="16"/>
  <c r="E319" i="16"/>
  <c r="J328" i="16"/>
  <c r="H305" i="16"/>
  <c r="AO322" i="16"/>
  <c r="AO298" i="16"/>
  <c r="AV312" i="16"/>
  <c r="F318" i="16"/>
  <c r="H291" i="16"/>
  <c r="F263" i="16"/>
  <c r="F280" i="16"/>
  <c r="AV276" i="16"/>
  <c r="K287" i="16"/>
  <c r="B261" i="16"/>
  <c r="F281" i="16"/>
  <c r="AA257" i="16"/>
  <c r="E232" i="16"/>
  <c r="AA209" i="16"/>
  <c r="AA288" i="16"/>
  <c r="G268" i="16"/>
  <c r="I282" i="16"/>
  <c r="J252" i="16"/>
  <c r="AV457" i="16"/>
  <c r="G404" i="16"/>
  <c r="G329" i="16"/>
  <c r="AV406" i="16"/>
  <c r="F444" i="16"/>
  <c r="AV402" i="16"/>
  <c r="F319" i="16"/>
  <c r="B293" i="16"/>
  <c r="K308" i="16"/>
  <c r="AZ359" i="16"/>
  <c r="B438" i="16"/>
  <c r="AV391" i="16"/>
  <c r="F428" i="16"/>
  <c r="AV382" i="16"/>
  <c r="H310" i="16"/>
  <c r="E283" i="16"/>
  <c r="K302" i="16"/>
  <c r="Z337" i="16"/>
  <c r="K458" i="16"/>
  <c r="AO348" i="16"/>
  <c r="E448" i="16"/>
  <c r="AO335" i="16"/>
  <c r="Z334" i="16"/>
  <c r="AO266" i="16"/>
  <c r="AZ344" i="16"/>
  <c r="E419" i="16"/>
  <c r="AV367" i="16"/>
  <c r="I290" i="16"/>
  <c r="F445" i="16"/>
  <c r="AZ356" i="16"/>
  <c r="AO334" i="16"/>
  <c r="AV332" i="16"/>
  <c r="AZ331" i="16"/>
  <c r="AO327" i="16"/>
  <c r="B299" i="16"/>
  <c r="J265" i="16"/>
  <c r="F309" i="16"/>
  <c r="E315" i="16"/>
  <c r="F315" i="16"/>
  <c r="AO297" i="16"/>
  <c r="H268" i="16"/>
  <c r="H285" i="16"/>
  <c r="K299" i="16"/>
  <c r="H314" i="16"/>
  <c r="I327" i="16"/>
  <c r="I305" i="16"/>
  <c r="H313" i="16"/>
  <c r="AA339" i="16"/>
  <c r="J307" i="16"/>
  <c r="I321" i="16"/>
  <c r="H329" i="16"/>
  <c r="H299" i="16"/>
  <c r="F273" i="16"/>
  <c r="J289" i="16"/>
  <c r="AO252" i="16"/>
  <c r="I259" i="16"/>
  <c r="H271" i="16"/>
  <c r="K292" i="16"/>
  <c r="AV265" i="16"/>
  <c r="I240" i="16"/>
  <c r="AA217" i="16"/>
  <c r="G195" i="16"/>
  <c r="AO281" i="16"/>
  <c r="G292" i="16"/>
  <c r="H263" i="16"/>
  <c r="B278" i="16"/>
  <c r="AA251" i="16"/>
  <c r="I228" i="16"/>
  <c r="E206" i="16"/>
  <c r="AV183" i="16"/>
  <c r="H248" i="16"/>
  <c r="B310" i="16"/>
  <c r="B303" i="16"/>
  <c r="H276" i="16"/>
  <c r="F291" i="16"/>
  <c r="I265" i="16"/>
  <c r="B320" i="16"/>
  <c r="Z333" i="16"/>
  <c r="E309" i="16"/>
  <c r="J318" i="16"/>
  <c r="AV297" i="16"/>
  <c r="AO310" i="16"/>
  <c r="G326" i="16"/>
  <c r="G304" i="16"/>
  <c r="AO303" i="16"/>
  <c r="E279" i="16"/>
  <c r="G298" i="16"/>
  <c r="J263" i="16"/>
  <c r="I263" i="16"/>
  <c r="AA277" i="16"/>
  <c r="I299" i="16"/>
  <c r="I270" i="16"/>
  <c r="G245" i="16"/>
  <c r="AA221" i="16"/>
  <c r="AV199" i="16"/>
  <c r="AA298" i="16"/>
  <c r="G258" i="16"/>
  <c r="B269" i="16"/>
  <c r="J283" i="16"/>
  <c r="I258" i="16"/>
  <c r="AO309" i="16"/>
  <c r="E281" i="16"/>
  <c r="G300" i="16"/>
  <c r="G270" i="16"/>
  <c r="B324" i="16"/>
  <c r="F299" i="16"/>
  <c r="E313" i="16"/>
  <c r="Z322" i="16"/>
  <c r="Z298" i="16"/>
  <c r="B316" i="16"/>
  <c r="Z330" i="16"/>
  <c r="I307" i="16"/>
  <c r="J310" i="16"/>
  <c r="I283" i="16"/>
  <c r="F257" i="16"/>
  <c r="G284" i="16"/>
  <c r="AV268" i="16"/>
  <c r="AA281" i="16"/>
  <c r="F256" i="16"/>
  <c r="G275" i="16"/>
  <c r="K249" i="16"/>
  <c r="AV225" i="16"/>
  <c r="K203" i="16"/>
  <c r="J261" i="16"/>
  <c r="G262" i="16"/>
  <c r="H275" i="16"/>
  <c r="H289" i="16"/>
  <c r="H455" i="16"/>
  <c r="AO339" i="16"/>
  <c r="AZ428" i="16"/>
  <c r="AO337" i="16"/>
  <c r="AZ441" i="16"/>
  <c r="AV329" i="16"/>
  <c r="I329" i="16"/>
  <c r="AO262" i="16"/>
  <c r="H315" i="16"/>
  <c r="B407" i="16"/>
  <c r="E436" i="16"/>
  <c r="AV325" i="16"/>
  <c r="AZ425" i="16"/>
  <c r="G323" i="16"/>
  <c r="AA322" i="16"/>
  <c r="I292" i="16"/>
  <c r="AA295" i="16"/>
  <c r="AV376" i="16"/>
  <c r="H408" i="16"/>
  <c r="K313" i="16"/>
  <c r="B384" i="16"/>
  <c r="E310" i="16"/>
  <c r="G310" i="16"/>
  <c r="B322" i="16"/>
  <c r="AV388" i="16"/>
  <c r="F417" i="16"/>
  <c r="AA317" i="16"/>
  <c r="E410" i="16"/>
  <c r="AV407" i="16"/>
  <c r="F404" i="16"/>
  <c r="E314" i="16"/>
  <c r="H326" i="16"/>
  <c r="G320" i="16"/>
  <c r="F322" i="16"/>
  <c r="F295" i="16"/>
  <c r="AV334" i="16"/>
  <c r="F303" i="16"/>
  <c r="I309" i="16"/>
  <c r="J292" i="16"/>
  <c r="H262" i="16"/>
  <c r="H279" i="16"/>
  <c r="AV333" i="16"/>
  <c r="AO308" i="16"/>
  <c r="G322" i="16"/>
  <c r="AV300" i="16"/>
  <c r="F308" i="16"/>
  <c r="AO326" i="16"/>
  <c r="H302" i="16"/>
  <c r="G316" i="16"/>
  <c r="J322" i="16"/>
  <c r="Z265" i="16"/>
  <c r="B283" i="16"/>
  <c r="J282" i="16"/>
  <c r="F293" i="16"/>
  <c r="AO263" i="16"/>
  <c r="Z283" i="16"/>
  <c r="E260" i="16"/>
  <c r="G235" i="16"/>
  <c r="E212" i="16"/>
  <c r="AV189" i="16"/>
  <c r="K272" i="16"/>
  <c r="K285" i="16"/>
  <c r="H255" i="16"/>
  <c r="AA271" i="16"/>
  <c r="AV245" i="16"/>
  <c r="I222" i="16"/>
  <c r="G179" i="16"/>
  <c r="AV280" i="16"/>
  <c r="K322" i="16"/>
  <c r="F296" i="16"/>
  <c r="H266" i="16"/>
  <c r="AO283" i="16"/>
  <c r="E294" i="16"/>
  <c r="J313" i="16"/>
  <c r="K326" i="16"/>
  <c r="K304" i="16"/>
  <c r="F312" i="16"/>
  <c r="AA333" i="16"/>
  <c r="B306" i="16"/>
  <c r="K320" i="16"/>
  <c r="F328" i="16"/>
  <c r="J298" i="16"/>
  <c r="J271" i="16"/>
  <c r="J288" i="16"/>
  <c r="K294" i="16"/>
  <c r="K258" i="16"/>
  <c r="H269" i="16"/>
  <c r="J290" i="16"/>
  <c r="I264" i="16"/>
  <c r="K239" i="16"/>
  <c r="E216" i="16"/>
  <c r="AV193" i="16"/>
  <c r="B279" i="16"/>
  <c r="K290" i="16"/>
  <c r="J262" i="16"/>
  <c r="E276" i="16"/>
  <c r="H304" i="16"/>
  <c r="F302" i="16"/>
  <c r="H274" i="16"/>
  <c r="AV288" i="16"/>
  <c r="AA309" i="16"/>
  <c r="H318" i="16"/>
  <c r="AZ330" i="16"/>
  <c r="G308" i="16"/>
  <c r="B317" i="16"/>
  <c r="AV293" i="16"/>
  <c r="Z309" i="16"/>
  <c r="K324" i="16"/>
  <c r="AV302" i="16"/>
  <c r="Z302" i="16"/>
  <c r="G278" i="16"/>
  <c r="AV294" i="16"/>
  <c r="J259" i="16"/>
  <c r="K262" i="16"/>
  <c r="F276" i="16"/>
  <c r="K296" i="16"/>
  <c r="G269" i="16"/>
  <c r="K243" i="16"/>
  <c r="E220" i="16"/>
  <c r="E198" i="16"/>
  <c r="Z288" i="16"/>
  <c r="AA256" i="16"/>
  <c r="AO265" i="16"/>
  <c r="AO280" i="16"/>
  <c r="K257" i="16"/>
  <c r="AV231" i="16"/>
  <c r="H296" i="16"/>
  <c r="J300" i="16"/>
  <c r="H270" i="16"/>
  <c r="H287" i="16"/>
  <c r="I304" i="16"/>
  <c r="H316" i="16"/>
  <c r="AV328" i="16"/>
  <c r="AA306" i="16"/>
  <c r="B315" i="16"/>
  <c r="I268" i="16"/>
  <c r="AV219" i="16"/>
  <c r="G286" i="16"/>
  <c r="AV274" i="16"/>
  <c r="F323" i="16"/>
  <c r="E323" i="16"/>
  <c r="B327" i="16"/>
  <c r="E308" i="16"/>
  <c r="B314" i="16"/>
  <c r="AA328" i="16"/>
  <c r="K306" i="16"/>
  <c r="AO307" i="16"/>
  <c r="G282" i="16"/>
  <c r="F255" i="16"/>
  <c r="K278" i="16"/>
  <c r="AA266" i="16"/>
  <c r="E280" i="16"/>
  <c r="J254" i="16"/>
  <c r="K273" i="16"/>
  <c r="AV247" i="16"/>
  <c r="E224" i="16"/>
  <c r="E202" i="16"/>
  <c r="AO258" i="16"/>
  <c r="AA260" i="16"/>
  <c r="J272" i="16"/>
  <c r="J287" i="16"/>
  <c r="K261" i="16"/>
  <c r="E236" i="16"/>
  <c r="K213" i="16"/>
  <c r="G191" i="16"/>
  <c r="E250" i="16"/>
  <c r="AO254" i="16"/>
  <c r="I257" i="16"/>
  <c r="J270" i="16"/>
  <c r="I291" i="16"/>
  <c r="AV263" i="16"/>
  <c r="I238" i="16"/>
  <c r="AA215" i="16"/>
  <c r="K193" i="16"/>
  <c r="AA171" i="16"/>
  <c r="Z233" i="16"/>
  <c r="F205" i="16"/>
  <c r="AO277" i="16"/>
  <c r="I289" i="16"/>
  <c r="F264" i="16"/>
  <c r="B280" i="16"/>
  <c r="I256" i="16"/>
  <c r="G231" i="16"/>
  <c r="I208" i="16"/>
  <c r="E186" i="16"/>
  <c r="H250" i="16"/>
  <c r="J221" i="16"/>
  <c r="G183" i="16"/>
  <c r="H200" i="16"/>
  <c r="AA246" i="16"/>
  <c r="E223" i="16"/>
  <c r="AV200" i="16"/>
  <c r="I179" i="16"/>
  <c r="B243" i="16"/>
  <c r="B215" i="16"/>
  <c r="AO187" i="16"/>
  <c r="I244" i="16"/>
  <c r="I182" i="16"/>
  <c r="H292" i="16"/>
  <c r="K256" i="16"/>
  <c r="J268" i="16"/>
  <c r="AO288" i="16"/>
  <c r="I262" i="16"/>
  <c r="K237" i="16"/>
  <c r="E214" i="16"/>
  <c r="AV191" i="16"/>
  <c r="E170" i="16"/>
  <c r="J231" i="16"/>
  <c r="AO202" i="16"/>
  <c r="I275" i="16"/>
  <c r="AV287" i="16"/>
  <c r="H261" i="16"/>
  <c r="AO278" i="16"/>
  <c r="AV252" i="16"/>
  <c r="K229" i="16"/>
  <c r="G207" i="16"/>
  <c r="I184" i="16"/>
  <c r="F249" i="16"/>
  <c r="Z219" i="16"/>
  <c r="AV177" i="16"/>
  <c r="J197" i="16"/>
  <c r="E245" i="16"/>
  <c r="G222" i="16"/>
  <c r="I199" i="16"/>
  <c r="K178" i="16"/>
  <c r="F242" i="16"/>
  <c r="H213" i="16"/>
  <c r="J186" i="16"/>
  <c r="AV215" i="16"/>
  <c r="I170" i="16"/>
  <c r="G274" i="16"/>
  <c r="I286" i="16"/>
  <c r="F262" i="16"/>
  <c r="H280" i="16"/>
  <c r="G253" i="16"/>
  <c r="AV229" i="16"/>
  <c r="K207" i="16"/>
  <c r="G185" i="16"/>
  <c r="J249" i="16"/>
  <c r="Z221" i="16"/>
  <c r="I279" i="16"/>
  <c r="E265" i="16"/>
  <c r="I280" i="16"/>
  <c r="AO251" i="16"/>
  <c r="G271" i="16"/>
  <c r="K245" i="16"/>
  <c r="AV221" i="16"/>
  <c r="E200" i="16"/>
  <c r="E178" i="16"/>
  <c r="Z239" i="16"/>
  <c r="H212" i="16"/>
  <c r="AO240" i="16"/>
  <c r="AO186" i="16"/>
  <c r="G263" i="16"/>
  <c r="I214" i="16"/>
  <c r="G280" i="16"/>
  <c r="K268" i="16"/>
  <c r="F311" i="16"/>
  <c r="G318" i="16"/>
  <c r="B321" i="16"/>
  <c r="G291" i="16"/>
  <c r="H308" i="16"/>
  <c r="AV322" i="16"/>
  <c r="AV339" i="16"/>
  <c r="H301" i="16"/>
  <c r="J275" i="16"/>
  <c r="H293" i="16"/>
  <c r="AO256" i="16"/>
  <c r="AV260" i="16"/>
  <c r="H273" i="16"/>
  <c r="AO293" i="16"/>
  <c r="K267" i="16"/>
  <c r="AV241" i="16"/>
  <c r="G219" i="16"/>
  <c r="I196" i="16"/>
  <c r="B285" i="16"/>
  <c r="I295" i="16"/>
  <c r="Z264" i="16"/>
  <c r="J279" i="16"/>
  <c r="K254" i="16"/>
  <c r="E230" i="16"/>
  <c r="AV207" i="16"/>
  <c r="K185" i="16"/>
  <c r="G227" i="16"/>
  <c r="E176" i="16"/>
  <c r="J278" i="16"/>
  <c r="F290" i="16"/>
  <c r="J264" i="16"/>
  <c r="F283" i="16"/>
  <c r="E258" i="16"/>
  <c r="G233" i="16"/>
  <c r="E210" i="16"/>
  <c r="AA187" i="16"/>
  <c r="AV251" i="16"/>
  <c r="F225" i="16"/>
  <c r="Z293" i="16"/>
  <c r="E269" i="16"/>
  <c r="K283" i="16"/>
  <c r="J256" i="16"/>
  <c r="AV273" i="16"/>
  <c r="E248" i="16"/>
  <c r="I224" i="16"/>
  <c r="I202" i="16"/>
  <c r="AO242" i="16"/>
  <c r="J215" i="16"/>
  <c r="F247" i="16"/>
  <c r="J191" i="16"/>
  <c r="AV240" i="16"/>
  <c r="G218" i="16"/>
  <c r="E195" i="16"/>
  <c r="K174" i="16"/>
  <c r="J238" i="16"/>
  <c r="Z208" i="16"/>
  <c r="AO181" i="16"/>
  <c r="K221" i="16"/>
  <c r="AV171" i="16"/>
  <c r="G276" i="16"/>
  <c r="E288" i="16"/>
  <c r="B263" i="16"/>
  <c r="Z281" i="16"/>
  <c r="G257" i="16"/>
  <c r="K231" i="16"/>
  <c r="G209" i="16"/>
  <c r="I186" i="16"/>
  <c r="AO250" i="16"/>
  <c r="J223" i="16"/>
  <c r="I285" i="16"/>
  <c r="E267" i="16"/>
  <c r="AV281" i="16"/>
  <c r="Z254" i="16"/>
  <c r="E272" i="16"/>
  <c r="I246" i="16"/>
  <c r="K223" i="16"/>
  <c r="K201" i="16"/>
  <c r="AA179" i="16"/>
  <c r="J241" i="16"/>
  <c r="Z213" i="16"/>
  <c r="J243" i="16"/>
  <c r="F189" i="16"/>
  <c r="I239" i="16"/>
  <c r="AA216" i="16"/>
  <c r="G194" i="16"/>
  <c r="AV172" i="16"/>
  <c r="B237" i="16"/>
  <c r="J206" i="16"/>
  <c r="J180" i="16"/>
  <c r="G203" i="16"/>
  <c r="Z249" i="16"/>
  <c r="G266" i="16"/>
  <c r="G281" i="16"/>
  <c r="Z256" i="16"/>
  <c r="I272" i="16"/>
  <c r="G247" i="16"/>
  <c r="AA223" i="16"/>
  <c r="AA201" i="16"/>
  <c r="AV179" i="16"/>
  <c r="F243" i="16"/>
  <c r="Z215" i="16"/>
  <c r="J253" i="16"/>
  <c r="G260" i="16"/>
  <c r="F274" i="16"/>
  <c r="B291" i="16"/>
  <c r="G265" i="16"/>
  <c r="AA239" i="16"/>
  <c r="I216" i="16"/>
  <c r="E194" i="16"/>
  <c r="I172" i="16"/>
  <c r="J233" i="16"/>
  <c r="H204" i="16"/>
  <c r="H222" i="16"/>
  <c r="F181" i="16"/>
  <c r="K232" i="16"/>
  <c r="E209" i="16"/>
  <c r="I187" i="16"/>
  <c r="K199" i="16"/>
  <c r="AO246" i="16"/>
  <c r="K264" i="16"/>
  <c r="AA279" i="16"/>
  <c r="H253" i="16"/>
  <c r="K271" i="16"/>
  <c r="AA245" i="16"/>
  <c r="E222" i="16"/>
  <c r="I200" i="16"/>
  <c r="I178" i="16"/>
  <c r="Z241" i="16"/>
  <c r="AO212" i="16"/>
  <c r="E295" i="16"/>
  <c r="AA258" i="16"/>
  <c r="AO271" i="16"/>
  <c r="G243" i="16"/>
  <c r="Z318" i="16"/>
  <c r="Z257" i="16"/>
  <c r="G289" i="16"/>
  <c r="J305" i="16"/>
  <c r="G312" i="16"/>
  <c r="H309" i="16"/>
  <c r="J329" i="16"/>
  <c r="Z303" i="16"/>
  <c r="I317" i="16"/>
  <c r="AO323" i="16"/>
  <c r="E299" i="16"/>
  <c r="F267" i="16"/>
  <c r="J284" i="16"/>
  <c r="F286" i="16"/>
  <c r="Z295" i="16"/>
  <c r="F266" i="16"/>
  <c r="B286" i="16"/>
  <c r="AV261" i="16"/>
  <c r="I236" i="16"/>
  <c r="AA213" i="16"/>
  <c r="K191" i="16"/>
  <c r="K274" i="16"/>
  <c r="G287" i="16"/>
  <c r="J258" i="16"/>
  <c r="G273" i="16"/>
  <c r="K247" i="16"/>
  <c r="AV223" i="16"/>
  <c r="AV201" i="16"/>
  <c r="E180" i="16"/>
  <c r="K209" i="16"/>
  <c r="E252" i="16"/>
  <c r="I269" i="16"/>
  <c r="AA283" i="16"/>
  <c r="H259" i="16"/>
  <c r="AV275" i="16"/>
  <c r="AV249" i="16"/>
  <c r="I226" i="16"/>
  <c r="E204" i="16"/>
  <c r="E182" i="16"/>
  <c r="H246" i="16"/>
  <c r="AO218" i="16"/>
  <c r="AO264" i="16"/>
  <c r="AA262" i="16"/>
  <c r="AV277" i="16"/>
  <c r="H294" i="16"/>
  <c r="AV267" i="16"/>
  <c r="E242" i="16"/>
  <c r="K219" i="16"/>
  <c r="G197" i="16"/>
  <c r="K175" i="16"/>
  <c r="F237" i="16"/>
  <c r="AO208" i="16"/>
  <c r="J229" i="16"/>
  <c r="Z183" i="16"/>
  <c r="E235" i="16"/>
  <c r="K212" i="16"/>
  <c r="G190" i="16"/>
  <c r="AA168" i="16"/>
  <c r="H227" i="16"/>
  <c r="H201" i="16"/>
  <c r="Z177" i="16"/>
  <c r="I204" i="16"/>
  <c r="F251" i="16"/>
  <c r="I267" i="16"/>
  <c r="E282" i="16"/>
  <c r="F258" i="16"/>
  <c r="E274" i="16"/>
  <c r="I248" i="16"/>
  <c r="G225" i="16"/>
  <c r="G181" i="16"/>
  <c r="F245" i="16"/>
  <c r="F217" i="16"/>
  <c r="J257" i="16"/>
  <c r="E261" i="16"/>
  <c r="J276" i="16"/>
  <c r="AV292" i="16"/>
  <c r="E266" i="16"/>
  <c r="G241" i="16"/>
  <c r="AV217" i="16"/>
  <c r="K195" i="16"/>
  <c r="AV173" i="16"/>
  <c r="AO234" i="16"/>
  <c r="F207" i="16"/>
  <c r="J225" i="16"/>
  <c r="B182" i="16"/>
  <c r="G234" i="16"/>
  <c r="AV210" i="16"/>
  <c r="AA188" i="16"/>
  <c r="E167" i="16"/>
  <c r="B225" i="16"/>
  <c r="F200" i="16"/>
  <c r="F174" i="16"/>
  <c r="E192" i="16"/>
  <c r="J273" i="16"/>
  <c r="K260" i="16"/>
  <c r="J274" i="16"/>
  <c r="H295" i="16"/>
  <c r="I266" i="16"/>
  <c r="K241" i="16"/>
  <c r="E218" i="16"/>
  <c r="AV195" i="16"/>
  <c r="E174" i="16"/>
  <c r="J237" i="16"/>
  <c r="F209" i="16"/>
  <c r="H283" i="16"/>
  <c r="B294" i="16"/>
  <c r="J266" i="16"/>
  <c r="H282" i="16"/>
  <c r="K259" i="16"/>
  <c r="AV233" i="16"/>
  <c r="K211" i="16"/>
  <c r="I188" i="16"/>
  <c r="E253" i="16"/>
  <c r="H224" i="16"/>
  <c r="B198" i="16"/>
  <c r="B208" i="16"/>
  <c r="E249" i="16"/>
  <c r="K226" i="16"/>
  <c r="E203" i="16"/>
  <c r="G182" i="16"/>
  <c r="AV187" i="16"/>
  <c r="AO260" i="16"/>
  <c r="AV258" i="16"/>
  <c r="F272" i="16"/>
  <c r="E293" i="16"/>
  <c r="AA237" i="16"/>
  <c r="AO305" i="16"/>
  <c r="J295" i="16"/>
  <c r="H328" i="16"/>
  <c r="Z297" i="16"/>
  <c r="G302" i="16"/>
  <c r="F304" i="16"/>
  <c r="F321" i="16"/>
  <c r="J297" i="16"/>
  <c r="I311" i="16"/>
  <c r="J316" i="16"/>
  <c r="K288" i="16"/>
  <c r="F261" i="16"/>
  <c r="Z278" i="16"/>
  <c r="E275" i="16"/>
  <c r="AV285" i="16"/>
  <c r="F260" i="16"/>
  <c r="Z279" i="16"/>
  <c r="E255" i="16"/>
  <c r="I230" i="16"/>
  <c r="E208" i="16"/>
  <c r="K282" i="16"/>
  <c r="K266" i="16"/>
  <c r="K281" i="16"/>
  <c r="AV298" i="16"/>
  <c r="G267" i="16"/>
  <c r="AA241" i="16"/>
  <c r="I218" i="16"/>
  <c r="E196" i="16"/>
  <c r="I174" i="16"/>
  <c r="AV197" i="16"/>
  <c r="G296" i="16"/>
  <c r="AV262" i="16"/>
  <c r="E278" i="16"/>
  <c r="F252" i="16"/>
  <c r="AV269" i="16"/>
  <c r="E244" i="16"/>
  <c r="G221" i="16"/>
  <c r="G199" i="16"/>
  <c r="K177" i="16"/>
  <c r="H240" i="16"/>
  <c r="Z211" i="16"/>
  <c r="G290" i="16"/>
  <c r="E257" i="16"/>
  <c r="F270" i="16"/>
  <c r="H286" i="16"/>
  <c r="E262" i="16"/>
  <c r="G237" i="16"/>
  <c r="AV213" i="16"/>
  <c r="AA191" i="16"/>
  <c r="AV169" i="16"/>
  <c r="AO228" i="16"/>
  <c r="F201" i="16"/>
  <c r="F213" i="16"/>
  <c r="AV253" i="16"/>
  <c r="E229" i="16"/>
  <c r="K206" i="16"/>
  <c r="AV184" i="16"/>
  <c r="F250" i="16"/>
  <c r="F220" i="16"/>
  <c r="AO193" i="16"/>
  <c r="B168" i="16"/>
  <c r="AA193" i="16"/>
  <c r="E287" i="16"/>
  <c r="I261" i="16"/>
  <c r="Z276" i="16"/>
  <c r="I297" i="16"/>
  <c r="E268" i="16"/>
  <c r="I242" i="16"/>
  <c r="AA219" i="16"/>
  <c r="K197" i="16"/>
  <c r="AV175" i="16"/>
  <c r="AO238" i="16"/>
  <c r="B210" i="16"/>
  <c r="B287" i="16"/>
  <c r="G256" i="16"/>
  <c r="F268" i="16"/>
  <c r="H284" i="16"/>
  <c r="I260" i="16"/>
  <c r="K235" i="16"/>
  <c r="I212" i="16"/>
  <c r="E190" i="16"/>
  <c r="AV255" i="16"/>
  <c r="F227" i="16"/>
  <c r="J199" i="16"/>
  <c r="H210" i="16"/>
  <c r="AA250" i="16"/>
  <c r="G228" i="16"/>
  <c r="AV204" i="16"/>
  <c r="I183" i="16"/>
  <c r="H247" i="16"/>
  <c r="Z218" i="16"/>
  <c r="Z192" i="16"/>
  <c r="G239" i="16"/>
  <c r="K181" i="16"/>
  <c r="F288" i="16"/>
  <c r="J294" i="16"/>
  <c r="Z266" i="16"/>
  <c r="F287" i="16"/>
  <c r="G261" i="16"/>
  <c r="AV235" i="16"/>
  <c r="G213" i="16"/>
  <c r="I190" i="16"/>
  <c r="G169" i="16"/>
  <c r="F229" i="16"/>
  <c r="J201" i="16"/>
  <c r="I273" i="16"/>
  <c r="E286" i="16"/>
  <c r="J260" i="16"/>
  <c r="Z277" i="16"/>
  <c r="G251" i="16"/>
  <c r="AV227" i="16"/>
  <c r="K205" i="16"/>
  <c r="K183" i="16"/>
  <c r="J247" i="16"/>
  <c r="H218" i="16"/>
  <c r="E172" i="16"/>
  <c r="J195" i="16"/>
  <c r="I243" i="16"/>
  <c r="AA220" i="16"/>
  <c r="K198" i="16"/>
  <c r="K233" i="16"/>
  <c r="AA177" i="16"/>
  <c r="F284" i="16"/>
  <c r="J291" i="16"/>
  <c r="H265" i="16"/>
  <c r="F285" i="16"/>
  <c r="AA259" i="16"/>
  <c r="E234" i="16"/>
  <c r="AA211" i="16"/>
  <c r="G189" i="16"/>
  <c r="I254" i="16"/>
  <c r="J227" i="16"/>
  <c r="B200" i="16"/>
  <c r="E271" i="16"/>
  <c r="I284" i="16"/>
  <c r="AO257" i="16"/>
  <c r="K275" i="16"/>
  <c r="AA249" i="16"/>
  <c r="K238" i="16"/>
  <c r="K169" i="16"/>
  <c r="F279" i="16"/>
  <c r="E228" i="16"/>
  <c r="AA183" i="16"/>
  <c r="H220" i="16"/>
  <c r="G264" i="16"/>
  <c r="AV296" i="16"/>
  <c r="AA263" i="16"/>
  <c r="I232" i="16"/>
  <c r="AV209" i="16"/>
  <c r="K187" i="16"/>
  <c r="Z251" i="16"/>
  <c r="F223" i="16"/>
  <c r="E188" i="16"/>
  <c r="F203" i="16"/>
  <c r="G248" i="16"/>
  <c r="AV224" i="16"/>
  <c r="G202" i="16"/>
  <c r="AV180" i="16"/>
  <c r="B245" i="16"/>
  <c r="J216" i="16"/>
  <c r="H189" i="16"/>
  <c r="F163" i="16"/>
  <c r="Z124" i="16"/>
  <c r="B97" i="16"/>
  <c r="Z240" i="16"/>
  <c r="H150" i="16"/>
  <c r="H106" i="16"/>
  <c r="K156" i="16"/>
  <c r="K129" i="16"/>
  <c r="K106" i="16"/>
  <c r="G187" i="16"/>
  <c r="Z209" i="16"/>
  <c r="K253" i="16"/>
  <c r="K230" i="16"/>
  <c r="I207" i="16"/>
  <c r="G186" i="16"/>
  <c r="AO249" i="16"/>
  <c r="Z222" i="16"/>
  <c r="Z194" i="16"/>
  <c r="AO162" i="16"/>
  <c r="H127" i="16"/>
  <c r="I99" i="16"/>
  <c r="G156" i="16"/>
  <c r="G129" i="16"/>
  <c r="G106" i="16"/>
  <c r="AO173" i="16"/>
  <c r="H214" i="16"/>
  <c r="J179" i="16"/>
  <c r="E233" i="16"/>
  <c r="G210" i="16"/>
  <c r="G188" i="16"/>
  <c r="AA166" i="16"/>
  <c r="F226" i="16"/>
  <c r="B199" i="16"/>
  <c r="Z170" i="16"/>
  <c r="H136" i="16"/>
  <c r="B104" i="16"/>
  <c r="G160" i="16"/>
  <c r="AV134" i="16"/>
  <c r="G110" i="16"/>
  <c r="H230" i="16"/>
  <c r="B188" i="16"/>
  <c r="E241" i="16"/>
  <c r="K218" i="16"/>
  <c r="I195" i="16"/>
  <c r="AA174" i="16"/>
  <c r="AO239" i="16"/>
  <c r="AO213" i="16"/>
  <c r="F182" i="16"/>
  <c r="H148" i="16"/>
  <c r="F117" i="16"/>
  <c r="E171" i="16"/>
  <c r="Z161" i="16"/>
  <c r="H116" i="16"/>
  <c r="AV160" i="16"/>
  <c r="I135" i="16"/>
  <c r="AV110" i="16"/>
  <c r="K85" i="16"/>
  <c r="Z217" i="16"/>
  <c r="AO180" i="16"/>
  <c r="AV234" i="16"/>
  <c r="G212" i="16"/>
  <c r="I189" i="16"/>
  <c r="K168" i="16"/>
  <c r="Z228" i="16"/>
  <c r="H199" i="16"/>
  <c r="H171" i="16"/>
  <c r="F133" i="16"/>
  <c r="H104" i="16"/>
  <c r="K160" i="16"/>
  <c r="E135" i="16"/>
  <c r="K110" i="16"/>
  <c r="G85" i="16"/>
  <c r="Z223" i="16"/>
  <c r="F183" i="16"/>
  <c r="I237" i="16"/>
  <c r="K214" i="16"/>
  <c r="K192" i="16"/>
  <c r="AA170" i="16"/>
  <c r="J232" i="16"/>
  <c r="B203" i="16"/>
  <c r="H177" i="16"/>
  <c r="H144" i="16"/>
  <c r="J109" i="16"/>
  <c r="G164" i="16"/>
  <c r="I139" i="16"/>
  <c r="AV114" i="16"/>
  <c r="B244" i="16"/>
  <c r="F193" i="16"/>
  <c r="I245" i="16"/>
  <c r="K222" i="16"/>
  <c r="G200" i="16"/>
  <c r="AA178" i="16"/>
  <c r="H243" i="16"/>
  <c r="AO217" i="16"/>
  <c r="F188" i="16"/>
  <c r="J198" i="16"/>
  <c r="F130" i="16"/>
  <c r="J92" i="16"/>
  <c r="AV146" i="16"/>
  <c r="E121" i="16"/>
  <c r="I96" i="16"/>
  <c r="H242" i="16"/>
  <c r="H192" i="16"/>
  <c r="AV244" i="16"/>
  <c r="I221" i="16"/>
  <c r="E199" i="16"/>
  <c r="G178" i="16"/>
  <c r="J240" i="16"/>
  <c r="J214" i="16"/>
  <c r="F186" i="16"/>
  <c r="J149" i="16"/>
  <c r="F119" i="16"/>
  <c r="J176" i="16"/>
  <c r="K146" i="16"/>
  <c r="AV120" i="16"/>
  <c r="E96" i="16"/>
  <c r="G175" i="16"/>
  <c r="AO194" i="16"/>
  <c r="E247" i="16"/>
  <c r="G224" i="16"/>
  <c r="I201" i="16"/>
  <c r="K180" i="16"/>
  <c r="F244" i="16"/>
  <c r="AO215" i="16"/>
  <c r="J190" i="16"/>
  <c r="F161" i="16"/>
  <c r="F124" i="16"/>
  <c r="H93" i="16"/>
  <c r="AV150" i="16"/>
  <c r="I124" i="16"/>
  <c r="J100" i="16"/>
  <c r="F211" i="16"/>
  <c r="F179" i="16"/>
  <c r="AV232" i="16"/>
  <c r="I209" i="16"/>
  <c r="G255" i="16"/>
  <c r="H229" i="16"/>
  <c r="J200" i="16"/>
  <c r="H170" i="16"/>
  <c r="Z133" i="16"/>
  <c r="J103" i="16"/>
  <c r="AA125" i="16"/>
  <c r="F156" i="16"/>
  <c r="F122" i="16"/>
  <c r="H173" i="16"/>
  <c r="G149" i="16"/>
  <c r="I122" i="16"/>
  <c r="AO98" i="16"/>
  <c r="AO80" i="16"/>
  <c r="I58" i="16"/>
  <c r="E36" i="16"/>
  <c r="E5" i="16"/>
  <c r="B62" i="16"/>
  <c r="K162" i="16"/>
  <c r="J174" i="16"/>
  <c r="AO133" i="16"/>
  <c r="J102" i="16"/>
  <c r="AA159" i="16"/>
  <c r="H166" i="16"/>
  <c r="H120" i="16"/>
  <c r="E163" i="16"/>
  <c r="AV138" i="16"/>
  <c r="G114" i="16"/>
  <c r="I88" i="16"/>
  <c r="B224" i="16"/>
  <c r="AO184" i="16"/>
  <c r="G238" i="16"/>
  <c r="AV214" i="16"/>
  <c r="AA192" i="16"/>
  <c r="AV170" i="16"/>
  <c r="H233" i="16"/>
  <c r="H203" i="16"/>
  <c r="AO177" i="16"/>
  <c r="F137" i="16"/>
  <c r="J107" i="16"/>
  <c r="AV162" i="16"/>
  <c r="K138" i="16"/>
  <c r="I113" i="16"/>
  <c r="E88" i="16"/>
  <c r="H232" i="16"/>
  <c r="B186" i="16"/>
  <c r="K240" i="16"/>
  <c r="E217" i="16"/>
  <c r="AA194" i="16"/>
  <c r="I173" i="16"/>
  <c r="F236" i="16"/>
  <c r="F208" i="16"/>
  <c r="AO179" i="16"/>
  <c r="F149" i="16"/>
  <c r="F115" i="16"/>
  <c r="AO166" i="16"/>
  <c r="AV142" i="16"/>
  <c r="G118" i="16"/>
  <c r="K255" i="16"/>
  <c r="B196" i="16"/>
  <c r="K248" i="16"/>
  <c r="E225" i="16"/>
  <c r="K202" i="16"/>
  <c r="E181" i="16"/>
  <c r="Z246" i="16"/>
  <c r="J220" i="16"/>
  <c r="AO191" i="16"/>
  <c r="H160" i="16"/>
  <c r="H125" i="16"/>
  <c r="H95" i="16"/>
  <c r="G97" i="16"/>
  <c r="F144" i="16"/>
  <c r="H111" i="16"/>
  <c r="G165" i="16"/>
  <c r="K141" i="16"/>
  <c r="AV115" i="16"/>
  <c r="G90" i="16"/>
  <c r="AV73" i="16"/>
  <c r="AA51" i="16"/>
  <c r="AV29" i="16"/>
  <c r="F105" i="16"/>
  <c r="E215" i="16"/>
  <c r="G272" i="16"/>
  <c r="K265" i="16"/>
  <c r="G217" i="16"/>
  <c r="G173" i="16"/>
  <c r="J207" i="16"/>
  <c r="E291" i="16"/>
  <c r="H288" i="16"/>
  <c r="AV257" i="16"/>
  <c r="E226" i="16"/>
  <c r="AV203" i="16"/>
  <c r="AV181" i="16"/>
  <c r="H244" i="16"/>
  <c r="AO216" i="16"/>
  <c r="K252" i="16"/>
  <c r="AO192" i="16"/>
  <c r="K242" i="16"/>
  <c r="E219" i="16"/>
  <c r="AV196" i="16"/>
  <c r="I175" i="16"/>
  <c r="H239" i="16"/>
  <c r="F210" i="16"/>
  <c r="H183" i="16"/>
  <c r="F153" i="16"/>
  <c r="J119" i="16"/>
  <c r="AO176" i="16"/>
  <c r="F212" i="16"/>
  <c r="J137" i="16"/>
  <c r="AA98" i="16"/>
  <c r="G150" i="16"/>
  <c r="AV123" i="16"/>
  <c r="H99" i="16"/>
  <c r="J251" i="16"/>
  <c r="F195" i="16"/>
  <c r="I247" i="16"/>
  <c r="K224" i="16"/>
  <c r="AA180" i="16"/>
  <c r="J244" i="16"/>
  <c r="B217" i="16"/>
  <c r="Z188" i="16"/>
  <c r="F155" i="16"/>
  <c r="J121" i="16"/>
  <c r="F92" i="16"/>
  <c r="I149" i="16"/>
  <c r="AA123" i="16"/>
  <c r="B99" i="16"/>
  <c r="AV185" i="16"/>
  <c r="AO198" i="16"/>
  <c r="G250" i="16"/>
  <c r="E227" i="16"/>
  <c r="G204" i="16"/>
  <c r="AV182" i="16"/>
  <c r="J248" i="16"/>
  <c r="H219" i="16"/>
  <c r="B193" i="16"/>
  <c r="Z163" i="16"/>
  <c r="B127" i="16"/>
  <c r="AO97" i="16"/>
  <c r="G154" i="16"/>
  <c r="K127" i="16"/>
  <c r="K104" i="16"/>
  <c r="H216" i="16"/>
  <c r="J181" i="16"/>
  <c r="I235" i="16"/>
  <c r="AA212" i="16"/>
  <c r="K190" i="16"/>
  <c r="AV168" i="16"/>
  <c r="F234" i="16"/>
  <c r="J204" i="16"/>
  <c r="B177" i="16"/>
  <c r="H138" i="16"/>
  <c r="AO106" i="16"/>
  <c r="AO233" i="16"/>
  <c r="J147" i="16"/>
  <c r="AO104" i="16"/>
  <c r="AV154" i="16"/>
  <c r="AV127" i="16"/>
  <c r="AV104" i="16"/>
  <c r="AA181" i="16"/>
  <c r="H206" i="16"/>
  <c r="I251" i="16"/>
  <c r="AV228" i="16"/>
  <c r="G206" i="16"/>
  <c r="AA184" i="16"/>
  <c r="Z248" i="16"/>
  <c r="H221" i="16"/>
  <c r="H193" i="16"/>
  <c r="J161" i="16"/>
  <c r="F126" i="16"/>
  <c r="G98" i="16"/>
  <c r="K154" i="16"/>
  <c r="AA127" i="16"/>
  <c r="AA104" i="16"/>
  <c r="G167" i="16"/>
  <c r="J209" i="16"/>
  <c r="I255" i="16"/>
  <c r="I231" i="16"/>
  <c r="AA208" i="16"/>
  <c r="AV186" i="16"/>
  <c r="I253" i="16"/>
  <c r="F224" i="16"/>
  <c r="H197" i="16"/>
  <c r="Z168" i="16"/>
  <c r="B131" i="16"/>
  <c r="B102" i="16"/>
  <c r="AV158" i="16"/>
  <c r="E133" i="16"/>
  <c r="K108" i="16"/>
  <c r="H226" i="16"/>
  <c r="F187" i="16"/>
  <c r="G240" i="16"/>
  <c r="AV216" i="16"/>
  <c r="K194" i="16"/>
  <c r="E173" i="16"/>
  <c r="Z238" i="16"/>
  <c r="J212" i="16"/>
  <c r="Z180" i="16"/>
  <c r="Z171" i="16"/>
  <c r="Z121" i="16"/>
  <c r="G166" i="16"/>
  <c r="K140" i="16"/>
  <c r="I115" i="16"/>
  <c r="E90" i="16"/>
  <c r="H228" i="16"/>
  <c r="H186" i="16"/>
  <c r="E239" i="16"/>
  <c r="K216" i="16"/>
  <c r="K172" i="16"/>
  <c r="Z234" i="16"/>
  <c r="F206" i="16"/>
  <c r="F180" i="16"/>
  <c r="J139" i="16"/>
  <c r="H110" i="16"/>
  <c r="K164" i="16"/>
  <c r="G140" i="16"/>
  <c r="E115" i="16"/>
  <c r="AV89" i="16"/>
  <c r="J235" i="16"/>
  <c r="J187" i="16"/>
  <c r="I241" i="16"/>
  <c r="AA218" i="16"/>
  <c r="G196" i="16"/>
  <c r="AV174" i="16"/>
  <c r="AO237" i="16"/>
  <c r="H209" i="16"/>
  <c r="J182" i="16"/>
  <c r="J151" i="16"/>
  <c r="J117" i="16"/>
  <c r="F170" i="16"/>
  <c r="K144" i="16"/>
  <c r="E119" i="16"/>
  <c r="AA173" i="16"/>
  <c r="H198" i="16"/>
  <c r="I249" i="16"/>
  <c r="AV226" i="16"/>
  <c r="I203" i="16"/>
  <c r="K182" i="16"/>
  <c r="F248" i="16"/>
  <c r="F222" i="16"/>
  <c r="F194" i="16"/>
  <c r="J163" i="16"/>
  <c r="Z126" i="16"/>
  <c r="H97" i="16"/>
  <c r="K102" i="16"/>
  <c r="F146" i="16"/>
  <c r="F114" i="16"/>
  <c r="I166" i="16"/>
  <c r="G143" i="16"/>
  <c r="K117" i="16"/>
  <c r="I91" i="16"/>
  <c r="K75" i="16"/>
  <c r="G53" i="16"/>
  <c r="G31" i="16"/>
  <c r="F83" i="16"/>
  <c r="B56" i="16"/>
  <c r="I137" i="16"/>
  <c r="AO161" i="16"/>
  <c r="F125" i="16"/>
  <c r="B94" i="16"/>
  <c r="J246" i="16"/>
  <c r="J155" i="16"/>
  <c r="H108" i="16"/>
  <c r="G158" i="16"/>
  <c r="I130" i="16"/>
  <c r="I107" i="16"/>
  <c r="Z176" i="16"/>
  <c r="B212" i="16"/>
  <c r="E256" i="16"/>
  <c r="G232" i="16"/>
  <c r="AV208" i="16"/>
  <c r="E187" i="16"/>
  <c r="E254" i="16"/>
  <c r="J224" i="16"/>
  <c r="F196" i="16"/>
  <c r="J165" i="16"/>
  <c r="Z128" i="16"/>
  <c r="AV100" i="16"/>
  <c r="I157" i="16"/>
  <c r="E130" i="16"/>
  <c r="E107" i="16"/>
  <c r="H176" i="16"/>
  <c r="J217" i="16"/>
  <c r="H180" i="16"/>
  <c r="AA234" i="16"/>
  <c r="I211" i="16"/>
  <c r="E189" i="16"/>
  <c r="G168" i="16"/>
  <c r="J228" i="16"/>
  <c r="Z200" i="16"/>
  <c r="F173" i="16"/>
  <c r="F139" i="16"/>
  <c r="J105" i="16"/>
  <c r="I161" i="16"/>
  <c r="K136" i="16"/>
  <c r="I111" i="16"/>
  <c r="H234" i="16"/>
  <c r="J189" i="16"/>
  <c r="AA242" i="16"/>
  <c r="I219" i="16"/>
  <c r="E197" i="16"/>
  <c r="G176" i="16"/>
  <c r="B241" i="16"/>
  <c r="H215" i="16"/>
  <c r="AO183" i="16"/>
  <c r="F151" i="16"/>
  <c r="H118" i="16"/>
  <c r="B173" i="16"/>
  <c r="E84" i="16"/>
  <c r="F134" i="16"/>
  <c r="B103" i="16"/>
  <c r="AV159" i="16"/>
  <c r="G135" i="16"/>
  <c r="K109" i="16"/>
  <c r="I83" i="16"/>
  <c r="K67" i="16"/>
  <c r="AV45" i="16"/>
  <c r="H23" i="16"/>
  <c r="K158" i="16"/>
  <c r="Z129" i="16"/>
  <c r="G157" i="16"/>
  <c r="E106" i="16"/>
  <c r="AO16" i="16"/>
  <c r="B60" i="16"/>
  <c r="AV192" i="16"/>
  <c r="G285" i="16"/>
  <c r="K251" i="16"/>
  <c r="AV205" i="16"/>
  <c r="B248" i="16"/>
  <c r="Z271" i="16"/>
  <c r="K279" i="16"/>
  <c r="J281" i="16"/>
  <c r="AV243" i="16"/>
  <c r="I220" i="16"/>
  <c r="I198" i="16"/>
  <c r="G177" i="16"/>
  <c r="H238" i="16"/>
  <c r="J211" i="16"/>
  <c r="Z237" i="16"/>
  <c r="F185" i="16"/>
  <c r="AV236" i="16"/>
  <c r="I213" i="16"/>
  <c r="I191" i="16"/>
  <c r="G170" i="16"/>
  <c r="H231" i="16"/>
  <c r="Z202" i="16"/>
  <c r="F178" i="16"/>
  <c r="F143" i="16"/>
  <c r="F111" i="16"/>
  <c r="AA164" i="16"/>
  <c r="Z184" i="16"/>
  <c r="J126" i="16"/>
  <c r="F172" i="16"/>
  <c r="I143" i="16"/>
  <c r="AA118" i="16"/>
  <c r="K93" i="16"/>
  <c r="H236" i="16"/>
  <c r="AO188" i="16"/>
  <c r="G242" i="16"/>
  <c r="AV218" i="16"/>
  <c r="K196" i="16"/>
  <c r="E175" i="16"/>
  <c r="F238" i="16"/>
  <c r="AO209" i="16"/>
  <c r="B183" i="16"/>
  <c r="F145" i="16"/>
  <c r="J115" i="16"/>
  <c r="H167" i="16"/>
  <c r="E143" i="16"/>
  <c r="K118" i="16"/>
  <c r="G93" i="16"/>
  <c r="J245" i="16"/>
  <c r="H190" i="16"/>
  <c r="K244" i="16"/>
  <c r="E221" i="16"/>
  <c r="AV198" i="16"/>
  <c r="I177" i="16"/>
  <c r="H241" i="16"/>
  <c r="Z212" i="16"/>
  <c r="H185" i="16"/>
  <c r="F157" i="16"/>
  <c r="F121" i="16"/>
  <c r="H89" i="16"/>
  <c r="I147" i="16"/>
  <c r="G122" i="16"/>
  <c r="E184" i="16"/>
  <c r="J203" i="16"/>
  <c r="I252" i="16"/>
  <c r="I229" i="16"/>
  <c r="AV206" i="16"/>
  <c r="E185" i="16"/>
  <c r="J250" i="16"/>
  <c r="H225" i="16"/>
  <c r="B197" i="16"/>
  <c r="J167" i="16"/>
  <c r="B129" i="16"/>
  <c r="K100" i="16"/>
  <c r="F204" i="16"/>
  <c r="F135" i="16"/>
  <c r="J94" i="16"/>
  <c r="K148" i="16"/>
  <c r="AA122" i="16"/>
  <c r="AV97" i="16"/>
  <c r="Z245" i="16"/>
  <c r="Z193" i="16"/>
  <c r="K246" i="16"/>
  <c r="AV222" i="16"/>
  <c r="AA200" i="16"/>
  <c r="E179" i="16"/>
  <c r="AO241" i="16"/>
  <c r="F216" i="16"/>
  <c r="H187" i="16"/>
  <c r="H152" i="16"/>
  <c r="B120" i="16"/>
  <c r="F90" i="16"/>
  <c r="G148" i="16"/>
  <c r="K122" i="16"/>
  <c r="AA97" i="16"/>
  <c r="I180" i="16"/>
  <c r="H196" i="16"/>
  <c r="AA248" i="16"/>
  <c r="I225" i="16"/>
  <c r="AA202" i="16"/>
  <c r="I181" i="16"/>
  <c r="AO245" i="16"/>
  <c r="F218" i="16"/>
  <c r="F192" i="16"/>
  <c r="H162" i="16"/>
  <c r="AO125" i="16"/>
  <c r="F96" i="16"/>
  <c r="K152" i="16"/>
  <c r="AV125" i="16"/>
  <c r="AV102" i="16"/>
  <c r="J213" i="16"/>
  <c r="B180" i="16"/>
  <c r="K234" i="16"/>
  <c r="E211" i="16"/>
  <c r="AV188" i="16"/>
  <c r="I167" i="16"/>
  <c r="F232" i="16"/>
  <c r="AO201" i="16"/>
  <c r="AV254" i="16"/>
  <c r="H158" i="16"/>
  <c r="J113" i="16"/>
  <c r="I159" i="16"/>
  <c r="G134" i="16"/>
  <c r="E109" i="16"/>
  <c r="AV83" i="16"/>
  <c r="F215" i="16"/>
  <c r="Z179" i="16"/>
  <c r="I233" i="16"/>
  <c r="K210" i="16"/>
  <c r="K188" i="16"/>
  <c r="AV166" i="16"/>
  <c r="J226" i="16"/>
  <c r="F198" i="16"/>
  <c r="H169" i="16"/>
  <c r="AO129" i="16"/>
  <c r="H102" i="16"/>
  <c r="E159" i="16"/>
  <c r="I133" i="16"/>
  <c r="AV108" i="16"/>
  <c r="K83" i="16"/>
  <c r="AO220" i="16"/>
  <c r="Z181" i="16"/>
  <c r="G236" i="16"/>
  <c r="AV212" i="16"/>
  <c r="AV190" i="16"/>
  <c r="E169" i="16"/>
  <c r="F230" i="16"/>
  <c r="F202" i="16"/>
  <c r="F175" i="16"/>
  <c r="J141" i="16"/>
  <c r="F107" i="16"/>
  <c r="AA162" i="16"/>
  <c r="G138" i="16"/>
  <c r="E113" i="16"/>
  <c r="F241" i="16"/>
  <c r="Z191" i="16"/>
  <c r="G244" i="16"/>
  <c r="AV220" i="16"/>
  <c r="AA198" i="16"/>
  <c r="E177" i="16"/>
  <c r="J242" i="16"/>
  <c r="Z216" i="16"/>
  <c r="Z186" i="16"/>
  <c r="J153" i="16"/>
  <c r="Z119" i="16"/>
  <c r="B89" i="16"/>
  <c r="K87" i="16"/>
  <c r="F136" i="16"/>
  <c r="Z104" i="16"/>
  <c r="K161" i="16"/>
  <c r="I136" i="16"/>
  <c r="G111" i="16"/>
  <c r="E85" i="16"/>
  <c r="G69" i="16"/>
  <c r="K47" i="16"/>
  <c r="Z24" i="16"/>
  <c r="H76" i="16"/>
  <c r="H50" i="16"/>
  <c r="AV112" i="16"/>
  <c r="J152" i="16"/>
  <c r="H119" i="16"/>
  <c r="J170" i="16"/>
  <c r="H217" i="16"/>
  <c r="H140" i="16"/>
  <c r="G100" i="16"/>
  <c r="I151" i="16"/>
  <c r="K125" i="16"/>
  <c r="G102" i="16"/>
  <c r="G171" i="16"/>
  <c r="F197" i="16"/>
  <c r="AV248" i="16"/>
  <c r="G226" i="16"/>
  <c r="AV202" i="16"/>
  <c r="F246" i="16"/>
  <c r="J218" i="16"/>
  <c r="B191" i="16"/>
  <c r="J157" i="16"/>
  <c r="H122" i="16"/>
  <c r="F94" i="16"/>
  <c r="E151" i="16"/>
  <c r="G125" i="16"/>
  <c r="Z100" i="16"/>
  <c r="F164" i="16"/>
  <c r="Z201" i="16"/>
  <c r="E251" i="16"/>
  <c r="AA228" i="16"/>
  <c r="I205" i="16"/>
  <c r="K184" i="16"/>
  <c r="H249" i="16"/>
  <c r="Z220" i="16"/>
  <c r="J194" i="16"/>
  <c r="F165" i="16"/>
  <c r="J128" i="16"/>
  <c r="E99" i="16"/>
  <c r="I155" i="16"/>
  <c r="I128" i="16"/>
  <c r="I105" i="16"/>
  <c r="J219" i="16"/>
  <c r="H182" i="16"/>
  <c r="E237" i="16"/>
  <c r="G214" i="16"/>
  <c r="G192" i="16"/>
  <c r="K170" i="16"/>
  <c r="H235" i="16"/>
  <c r="H207" i="16"/>
  <c r="J178" i="16"/>
  <c r="F141" i="16"/>
  <c r="F109" i="16"/>
  <c r="I145" i="16"/>
  <c r="F162" i="16"/>
  <c r="F127" i="16"/>
  <c r="H94" i="16"/>
  <c r="AV153" i="16"/>
  <c r="I127" i="16"/>
  <c r="K103" i="16"/>
  <c r="K78" i="16"/>
  <c r="I62" i="16"/>
  <c r="I40" i="16"/>
  <c r="H172" i="16"/>
  <c r="G108" i="16"/>
  <c r="J116" i="16"/>
  <c r="I144" i="16"/>
  <c r="E93" i="16"/>
  <c r="E54" i="16"/>
  <c r="H20" i="16"/>
  <c r="J53" i="16"/>
  <c r="AV95" i="16"/>
  <c r="H130" i="16"/>
  <c r="Z174" i="16"/>
  <c r="AA145" i="16"/>
  <c r="AA119" i="16"/>
  <c r="K94" i="16"/>
  <c r="AA77" i="16"/>
  <c r="K55" i="16"/>
  <c r="AA33" i="16"/>
  <c r="I210" i="16"/>
  <c r="Z260" i="16"/>
  <c r="AV239" i="16"/>
  <c r="I194" i="16"/>
  <c r="F235" i="16"/>
  <c r="J280" i="16"/>
  <c r="B265" i="16"/>
  <c r="K269" i="16"/>
  <c r="E238" i="16"/>
  <c r="K215" i="16"/>
  <c r="G193" i="16"/>
  <c r="K171" i="16"/>
  <c r="F231" i="16"/>
  <c r="H202" i="16"/>
  <c r="F219" i="16"/>
  <c r="AO178" i="16"/>
  <c r="AV230" i="16"/>
  <c r="G208" i="16"/>
  <c r="K186" i="16"/>
  <c r="H251" i="16"/>
  <c r="AO221" i="16"/>
  <c r="J196" i="16"/>
  <c r="Z169" i="16"/>
  <c r="J133" i="16"/>
  <c r="F103" i="16"/>
  <c r="AV176" i="16"/>
  <c r="H164" i="16"/>
  <c r="B118" i="16"/>
  <c r="G162" i="16"/>
  <c r="E137" i="16"/>
  <c r="K112" i="16"/>
  <c r="G87" i="16"/>
  <c r="F221" i="16"/>
  <c r="J183" i="16"/>
  <c r="K236" i="16"/>
  <c r="E213" i="16"/>
  <c r="E191" i="16"/>
  <c r="I169" i="16"/>
  <c r="J230" i="16"/>
  <c r="J202" i="16"/>
  <c r="F177" i="16"/>
  <c r="H134" i="16"/>
  <c r="Z105" i="16"/>
  <c r="AV136" i="16"/>
  <c r="G112" i="16"/>
  <c r="I86" i="16"/>
  <c r="B228" i="16"/>
  <c r="H184" i="16"/>
  <c r="AV238" i="16"/>
  <c r="G216" i="16"/>
  <c r="I193" i="16"/>
  <c r="G172" i="16"/>
  <c r="J234" i="16"/>
  <c r="H205" i="16"/>
  <c r="Z178" i="16"/>
  <c r="H146" i="16"/>
  <c r="H112" i="16"/>
  <c r="E165" i="16"/>
  <c r="E141" i="16"/>
  <c r="K116" i="16"/>
  <c r="AO248" i="16"/>
  <c r="H194" i="16"/>
  <c r="AV246" i="16"/>
  <c r="I223" i="16"/>
  <c r="E201" i="16"/>
  <c r="G180" i="16"/>
  <c r="H245" i="16"/>
  <c r="B219" i="16"/>
  <c r="F190" i="16"/>
  <c r="F159" i="16"/>
  <c r="AO123" i="16"/>
  <c r="B93" i="16"/>
  <c r="B179" i="16"/>
  <c r="AO122" i="16"/>
  <c r="H168" i="16"/>
  <c r="G142" i="16"/>
  <c r="E117" i="16"/>
  <c r="AV91" i="16"/>
  <c r="F233" i="16"/>
  <c r="Z187" i="16"/>
  <c r="AA240" i="16"/>
  <c r="I217" i="16"/>
  <c r="AV194" i="16"/>
  <c r="G174" i="16"/>
  <c r="J236" i="16"/>
  <c r="J208" i="16"/>
  <c r="H181" i="16"/>
  <c r="H142" i="16"/>
  <c r="F113" i="16"/>
  <c r="I165" i="16"/>
  <c r="I141" i="16"/>
  <c r="AV116" i="16"/>
  <c r="K91" i="16"/>
  <c r="F239" i="16"/>
  <c r="H188" i="16"/>
  <c r="AV242" i="16"/>
  <c r="G220" i="16"/>
  <c r="I197" i="16"/>
  <c r="K176" i="16"/>
  <c r="F240" i="16"/>
  <c r="H211" i="16"/>
  <c r="F184" i="16"/>
  <c r="H154" i="16"/>
  <c r="AO118" i="16"/>
  <c r="B175" i="16"/>
  <c r="G146" i="16"/>
  <c r="AA120" i="16"/>
  <c r="K179" i="16"/>
  <c r="AO200" i="16"/>
  <c r="AV250" i="16"/>
  <c r="K228" i="16"/>
  <c r="E205" i="16"/>
  <c r="G184" i="16"/>
  <c r="B249" i="16"/>
  <c r="AO223" i="16"/>
  <c r="B195" i="16"/>
  <c r="H223" i="16"/>
  <c r="J145" i="16"/>
  <c r="E101" i="16"/>
  <c r="E153" i="16"/>
  <c r="I126" i="16"/>
  <c r="I103" i="16"/>
  <c r="I176" i="16"/>
  <c r="F199" i="16"/>
  <c r="K250" i="16"/>
  <c r="I227" i="16"/>
  <c r="K204" i="16"/>
  <c r="E183" i="16"/>
  <c r="B247" i="16"/>
  <c r="AO219" i="16"/>
  <c r="J192" i="16"/>
  <c r="Z159" i="16"/>
  <c r="J124" i="16"/>
  <c r="J96" i="16"/>
  <c r="AV152" i="16"/>
  <c r="E126" i="16"/>
  <c r="E103" i="16"/>
  <c r="H165" i="16"/>
  <c r="J205" i="16"/>
  <c r="AA252" i="16"/>
  <c r="G230" i="16"/>
  <c r="E207" i="16"/>
  <c r="I185" i="16"/>
  <c r="Z250" i="16"/>
  <c r="J222" i="16"/>
  <c r="H195" i="16"/>
  <c r="Z167" i="16"/>
  <c r="H129" i="16"/>
  <c r="AA100" i="16"/>
  <c r="E157" i="16"/>
  <c r="AV129" i="16"/>
  <c r="AV106" i="16"/>
  <c r="AO222" i="16"/>
  <c r="J185" i="16"/>
  <c r="AA238" i="16"/>
  <c r="I215" i="16"/>
  <c r="E193" i="16"/>
  <c r="I171" i="16"/>
  <c r="H237" i="16"/>
  <c r="J210" i="16"/>
  <c r="H179" i="16"/>
  <c r="J143" i="16"/>
  <c r="J111" i="16"/>
  <c r="G152" i="16"/>
  <c r="H163" i="16"/>
  <c r="H128" i="16"/>
  <c r="H96" i="16"/>
  <c r="K155" i="16"/>
  <c r="AV128" i="16"/>
  <c r="G105" i="16"/>
  <c r="G80" i="16"/>
  <c r="AA63" i="16"/>
  <c r="AV41" i="16"/>
  <c r="AA14" i="16"/>
  <c r="H68" i="16"/>
  <c r="H44" i="16"/>
  <c r="I92" i="16"/>
  <c r="H143" i="16"/>
  <c r="J110" i="16"/>
  <c r="I164" i="16"/>
  <c r="H191" i="16"/>
  <c r="AO127" i="16"/>
  <c r="J90" i="16"/>
  <c r="E145" i="16"/>
  <c r="G120" i="16"/>
  <c r="G95" i="16"/>
  <c r="J239" i="16"/>
  <c r="F191" i="16"/>
  <c r="E243" i="16"/>
  <c r="K220" i="16"/>
  <c r="G198" i="16"/>
  <c r="AA176" i="16"/>
  <c r="B239" i="16"/>
  <c r="AO211" i="16"/>
  <c r="J184" i="16"/>
  <c r="F147" i="16"/>
  <c r="Z117" i="16"/>
  <c r="F171" i="16"/>
  <c r="AV144" i="16"/>
  <c r="I119" i="16"/>
  <c r="I94" i="16"/>
  <c r="AA169" i="16"/>
  <c r="J193" i="16"/>
  <c r="G246" i="16"/>
  <c r="AA222" i="16"/>
  <c r="K200" i="16"/>
  <c r="AV178" i="16"/>
  <c r="Z242" i="16"/>
  <c r="F214" i="16"/>
  <c r="J188" i="16"/>
  <c r="J159" i="16"/>
  <c r="B122" i="16"/>
  <c r="H91" i="16"/>
  <c r="E149" i="16"/>
  <c r="G123" i="16"/>
  <c r="Z98" i="16"/>
  <c r="H208" i="16"/>
  <c r="G254" i="16"/>
  <c r="E231" i="16"/>
  <c r="K208" i="16"/>
  <c r="AA186" i="16"/>
  <c r="H252" i="16"/>
  <c r="F228" i="16"/>
  <c r="Z198" i="16"/>
  <c r="I168" i="16"/>
  <c r="J130" i="16"/>
  <c r="Z101" i="16"/>
  <c r="K120" i="16"/>
  <c r="H153" i="16"/>
  <c r="AO119" i="16"/>
  <c r="AO170" i="16"/>
  <c r="K147" i="16"/>
  <c r="K121" i="16"/>
  <c r="K96" i="16"/>
  <c r="K79" i="16"/>
  <c r="G57" i="16"/>
  <c r="G35" i="16"/>
  <c r="J135" i="16"/>
  <c r="AO167" i="16"/>
  <c r="G99" i="16"/>
  <c r="K130" i="16"/>
  <c r="E81" i="16"/>
  <c r="K43" i="16"/>
  <c r="J79" i="16"/>
  <c r="Z45" i="16"/>
  <c r="Z166" i="16"/>
  <c r="AO121" i="16"/>
  <c r="E166" i="16"/>
  <c r="K139" i="16"/>
  <c r="AV113" i="16"/>
  <c r="G88" i="16"/>
  <c r="AV71" i="16"/>
  <c r="AV49" i="16"/>
  <c r="F148" i="16"/>
  <c r="I32" i="16"/>
  <c r="F158" i="16"/>
  <c r="E158" i="16"/>
  <c r="K107" i="16"/>
  <c r="AA65" i="16"/>
  <c r="I28" i="16"/>
  <c r="J77" i="16"/>
  <c r="Z49" i="16"/>
  <c r="AV22" i="16"/>
  <c r="K95" i="16"/>
  <c r="J142" i="16"/>
  <c r="F110" i="16"/>
  <c r="G163" i="16"/>
  <c r="G139" i="16"/>
  <c r="K113" i="16"/>
  <c r="I87" i="16"/>
  <c r="AV69" i="16"/>
  <c r="E48" i="16"/>
  <c r="AO26" i="16"/>
  <c r="J73" i="16"/>
  <c r="H46" i="16"/>
  <c r="AO15" i="16"/>
  <c r="G72" i="16"/>
  <c r="AV164" i="16"/>
  <c r="J175" i="16"/>
  <c r="J134" i="16"/>
  <c r="H103" i="16"/>
  <c r="G159" i="16"/>
  <c r="AV133" i="16"/>
  <c r="E108" i="16"/>
  <c r="AA82" i="16"/>
  <c r="E66" i="16"/>
  <c r="G45" i="16"/>
  <c r="F17" i="16"/>
  <c r="F71" i="16"/>
  <c r="AO44" i="16"/>
  <c r="G14" i="16"/>
  <c r="G70" i="16"/>
  <c r="K48" i="16"/>
  <c r="K81" i="16"/>
  <c r="K40" i="16"/>
  <c r="J86" i="16"/>
  <c r="AO55" i="16"/>
  <c r="AO29" i="16"/>
  <c r="E22" i="16"/>
  <c r="I12" i="16"/>
  <c r="AA58" i="16"/>
  <c r="H71" i="16"/>
  <c r="F35" i="16"/>
  <c r="I55" i="16"/>
  <c r="K28" i="16"/>
  <c r="J70" i="16"/>
  <c r="AV98" i="16"/>
  <c r="H141" i="16"/>
  <c r="AA163" i="16"/>
  <c r="E114" i="16"/>
  <c r="E72" i="16"/>
  <c r="B66" i="16"/>
  <c r="K150" i="16"/>
  <c r="H155" i="16"/>
  <c r="F108" i="16"/>
  <c r="I156" i="16"/>
  <c r="G130" i="16"/>
  <c r="AV105" i="16"/>
  <c r="AV80" i="16"/>
  <c r="I64" i="16"/>
  <c r="G43" i="16"/>
  <c r="I15" i="16"/>
  <c r="J67" i="16"/>
  <c r="F43" i="16"/>
  <c r="E161" i="16"/>
  <c r="J166" i="16"/>
  <c r="B130" i="16"/>
  <c r="AV99" i="16"/>
  <c r="E156" i="16"/>
  <c r="I129" i="16"/>
  <c r="AA105" i="16"/>
  <c r="AA80" i="16"/>
  <c r="G63" i="16"/>
  <c r="G41" i="16"/>
  <c r="AA7" i="16"/>
  <c r="AO62" i="16"/>
  <c r="F37" i="16"/>
  <c r="B5" i="16"/>
  <c r="AA64" i="16"/>
  <c r="K134" i="16"/>
  <c r="J160" i="16"/>
  <c r="H124" i="16"/>
  <c r="F93" i="16"/>
  <c r="G151" i="16"/>
  <c r="E125" i="16"/>
  <c r="AO100" i="16"/>
  <c r="Z82" i="16"/>
  <c r="AV59" i="16"/>
  <c r="E38" i="16"/>
  <c r="I5" i="16"/>
  <c r="H62" i="16"/>
  <c r="H36" i="16"/>
  <c r="K4" i="16"/>
  <c r="E63" i="16"/>
  <c r="E41" i="16"/>
  <c r="AV64" i="16"/>
  <c r="AV32" i="16"/>
  <c r="F76" i="16"/>
  <c r="Z48" i="16"/>
  <c r="G20" i="16"/>
  <c r="B61" i="16"/>
  <c r="AV132" i="16"/>
  <c r="B124" i="16"/>
  <c r="I150" i="16"/>
  <c r="H100" i="16"/>
  <c r="AA59" i="16"/>
  <c r="G8" i="16"/>
  <c r="J57" i="16"/>
  <c r="AA106" i="16"/>
  <c r="F138" i="16"/>
  <c r="B96" i="16"/>
  <c r="I148" i="16"/>
  <c r="E122" i="16"/>
  <c r="I97" i="16"/>
  <c r="J80" i="16"/>
  <c r="E58" i="16"/>
  <c r="AV35" i="16"/>
  <c r="AV4" i="16"/>
  <c r="AO58" i="16"/>
  <c r="J33" i="16"/>
  <c r="E128" i="16"/>
  <c r="H157" i="16"/>
  <c r="Z122" i="16"/>
  <c r="AO171" i="16"/>
  <c r="E148" i="16"/>
  <c r="AV121" i="16"/>
  <c r="E97" i="16"/>
  <c r="I78" i="16"/>
  <c r="E56" i="16"/>
  <c r="I34" i="16"/>
  <c r="H85" i="16"/>
  <c r="J55" i="16"/>
  <c r="J29" i="16"/>
  <c r="G58" i="16"/>
  <c r="G104" i="16"/>
  <c r="J148" i="16"/>
  <c r="H117" i="16"/>
  <c r="AV167" i="16"/>
  <c r="K143" i="16"/>
  <c r="AA117" i="16"/>
  <c r="G92" i="16"/>
  <c r="AV75" i="16"/>
  <c r="K53" i="16"/>
  <c r="K31" i="16"/>
  <c r="AO81" i="16"/>
  <c r="F55" i="16"/>
  <c r="AA26" i="16"/>
  <c r="F82" i="16"/>
  <c r="K56" i="16"/>
  <c r="H26" i="16"/>
  <c r="I51" i="16"/>
  <c r="Z22" i="16"/>
  <c r="J66" i="16"/>
  <c r="Z40" i="16"/>
  <c r="H8" i="16"/>
  <c r="K11" i="16"/>
  <c r="G76" i="16"/>
  <c r="G38" i="16"/>
  <c r="F84" i="16"/>
  <c r="Z44" i="16"/>
  <c r="K72" i="16"/>
  <c r="G36" i="16"/>
  <c r="H114" i="16"/>
  <c r="J150" i="16"/>
  <c r="AO168" i="16"/>
  <c r="AV119" i="16"/>
  <c r="AV77" i="16"/>
  <c r="AV33" i="16"/>
  <c r="H72" i="16"/>
  <c r="F169" i="16"/>
  <c r="AO159" i="16"/>
  <c r="F116" i="16"/>
  <c r="G161" i="16"/>
  <c r="I134" i="16"/>
  <c r="G109" i="16"/>
  <c r="E83" i="16"/>
  <c r="G67" i="16"/>
  <c r="AA45" i="16"/>
  <c r="AO22" i="16"/>
  <c r="B72" i="16"/>
  <c r="J45" i="16"/>
  <c r="H16" i="16"/>
  <c r="AV85" i="16"/>
  <c r="B135" i="16"/>
  <c r="F104" i="16"/>
  <c r="K159" i="16"/>
  <c r="E134" i="16"/>
  <c r="I108" i="16"/>
  <c r="AV82" i="16"/>
  <c r="K65" i="16"/>
  <c r="AV43" i="16"/>
  <c r="E15" i="16"/>
  <c r="F67" i="16"/>
  <c r="AO40" i="16"/>
  <c r="AV10" i="16"/>
  <c r="I67" i="16"/>
  <c r="E147" i="16"/>
  <c r="AO163" i="16"/>
  <c r="J127" i="16"/>
  <c r="F97" i="16"/>
  <c r="E154" i="16"/>
  <c r="G128" i="16"/>
  <c r="AV103" i="16"/>
  <c r="AV78" i="16"/>
  <c r="Z8" i="16"/>
  <c r="F65" i="16"/>
  <c r="H40" i="16"/>
  <c r="Z7" i="16"/>
  <c r="I65" i="16"/>
  <c r="K44" i="16"/>
  <c r="AV70" i="16"/>
  <c r="E35" i="16"/>
  <c r="J78" i="16"/>
  <c r="AO51" i="16"/>
  <c r="J7" i="16"/>
  <c r="AO20" i="16"/>
  <c r="B20" i="16"/>
  <c r="K15" i="16"/>
  <c r="J56" i="16"/>
  <c r="H31" i="16"/>
  <c r="I25" i="16"/>
  <c r="J21" i="16"/>
  <c r="AO9" i="16"/>
  <c r="G48" i="16"/>
  <c r="H18" i="16"/>
  <c r="J64" i="16"/>
  <c r="F38" i="16"/>
  <c r="E25" i="16"/>
  <c r="F21" i="16"/>
  <c r="F34" i="16"/>
  <c r="F46" i="16"/>
  <c r="AV9" i="16"/>
  <c r="G10" i="16"/>
  <c r="B83" i="16"/>
  <c r="AA9" i="16"/>
  <c r="B55" i="16"/>
  <c r="AA167" i="16"/>
  <c r="H70" i="16"/>
  <c r="AO145" i="16"/>
  <c r="AV151" i="16"/>
  <c r="AA101" i="16"/>
  <c r="I60" i="16"/>
  <c r="F20" i="16"/>
  <c r="J69" i="16"/>
  <c r="B44" i="16"/>
  <c r="K166" i="16"/>
  <c r="J173" i="16"/>
  <c r="H133" i="16"/>
  <c r="F102" i="16"/>
  <c r="AV157" i="16"/>
  <c r="G133" i="16"/>
  <c r="G107" i="16"/>
  <c r="E64" i="16"/>
  <c r="I42" i="16"/>
  <c r="AO13" i="16"/>
  <c r="J65" i="16"/>
  <c r="J39" i="16"/>
  <c r="I6" i="16"/>
  <c r="G66" i="16"/>
  <c r="AV140" i="16"/>
  <c r="J162" i="16"/>
  <c r="Z125" i="16"/>
  <c r="F95" i="16"/>
  <c r="I152" i="16"/>
  <c r="AA126" i="16"/>
  <c r="E102" i="16"/>
  <c r="F87" i="16"/>
  <c r="K61" i="16"/>
  <c r="AA39" i="16"/>
  <c r="K7" i="16"/>
  <c r="Z63" i="16"/>
  <c r="F39" i="16"/>
  <c r="E6" i="16"/>
  <c r="K64" i="16"/>
  <c r="AV42" i="16"/>
  <c r="G68" i="16"/>
  <c r="G34" i="16"/>
  <c r="B77" i="16"/>
  <c r="J50" i="16"/>
  <c r="G21" i="16"/>
  <c r="J9" i="16"/>
  <c r="I11" i="16"/>
  <c r="AV48" i="16"/>
  <c r="G22" i="16"/>
  <c r="AO63" i="16"/>
  <c r="F7" i="16"/>
  <c r="AA46" i="16"/>
  <c r="AV18" i="16"/>
  <c r="H63" i="16"/>
  <c r="E139" i="16"/>
  <c r="J125" i="16"/>
  <c r="E152" i="16"/>
  <c r="AV101" i="16"/>
  <c r="G61" i="16"/>
  <c r="F11" i="16"/>
  <c r="F59" i="16"/>
  <c r="AV118" i="16"/>
  <c r="J140" i="16"/>
  <c r="Z97" i="16"/>
  <c r="E150" i="16"/>
  <c r="AA124" i="16"/>
  <c r="B100" i="16"/>
  <c r="B82" i="16"/>
  <c r="K59" i="16"/>
  <c r="K37" i="16"/>
  <c r="J6" i="16"/>
  <c r="J61" i="16"/>
  <c r="AO34" i="16"/>
  <c r="G136" i="16"/>
  <c r="H159" i="16"/>
  <c r="AO124" i="16"/>
  <c r="H174" i="16"/>
  <c r="AV149" i="16"/>
  <c r="K124" i="16"/>
  <c r="J99" i="16"/>
  <c r="E80" i="16"/>
  <c r="AV57" i="16"/>
  <c r="AA35" i="16"/>
  <c r="B6" i="16"/>
  <c r="AO56" i="16"/>
  <c r="AO30" i="16"/>
  <c r="F85" i="16"/>
  <c r="E59" i="16"/>
  <c r="I109" i="16"/>
  <c r="H151" i="16"/>
  <c r="Z118" i="16"/>
  <c r="J169" i="16"/>
  <c r="G145" i="16"/>
  <c r="G119" i="16"/>
  <c r="I93" i="16"/>
  <c r="G77" i="16"/>
  <c r="I54" i="16"/>
  <c r="G33" i="16"/>
  <c r="J84" i="16"/>
  <c r="H56" i="16"/>
  <c r="F29" i="16"/>
  <c r="H84" i="16"/>
  <c r="I57" i="16"/>
  <c r="J31" i="16"/>
  <c r="K54" i="16"/>
  <c r="AA25" i="16"/>
  <c r="J68" i="16"/>
  <c r="F42" i="16"/>
  <c r="Z9" i="16"/>
  <c r="H156" i="16"/>
  <c r="I90" i="16"/>
  <c r="J106" i="16"/>
  <c r="E138" i="16"/>
  <c r="AV86" i="16"/>
  <c r="G49" i="16"/>
  <c r="J88" i="16"/>
  <c r="AO48" i="16"/>
  <c r="E86" i="16"/>
  <c r="AO126" i="16"/>
  <c r="J168" i="16"/>
  <c r="I142" i="16"/>
  <c r="G117" i="16"/>
  <c r="E91" i="16"/>
  <c r="G75" i="16"/>
  <c r="I52" i="16"/>
  <c r="Z80" i="16"/>
  <c r="F53" i="16"/>
  <c r="G27" i="16"/>
  <c r="E105" i="16"/>
  <c r="B147" i="16"/>
  <c r="H115" i="16"/>
  <c r="AV165" i="16"/>
  <c r="E142" i="16"/>
  <c r="I116" i="16"/>
  <c r="AV90" i="16"/>
  <c r="G73" i="16"/>
  <c r="G51" i="16"/>
  <c r="K29" i="16"/>
  <c r="F77" i="16"/>
  <c r="J49" i="16"/>
  <c r="E20" i="16"/>
  <c r="E75" i="16"/>
  <c r="AA52" i="16"/>
  <c r="AV87" i="16"/>
  <c r="H139" i="16"/>
  <c r="Z106" i="16"/>
  <c r="AA161" i="16"/>
  <c r="G137" i="16"/>
  <c r="K111" i="16"/>
  <c r="I85" i="16"/>
  <c r="K69" i="16"/>
  <c r="AV47" i="16"/>
  <c r="AA23" i="16"/>
  <c r="F75" i="16"/>
  <c r="F49" i="16"/>
  <c r="AV16" i="16"/>
  <c r="E73" i="16"/>
  <c r="AV50" i="16"/>
  <c r="H5" i="16"/>
  <c r="G44" i="16"/>
  <c r="AO8" i="16"/>
  <c r="AO59" i="16"/>
  <c r="J34" i="16"/>
  <c r="E21" i="16"/>
  <c r="E27" i="16"/>
  <c r="G64" i="16"/>
  <c r="K32" i="16"/>
  <c r="H75" i="16"/>
  <c r="J25" i="16"/>
  <c r="E61" i="16"/>
  <c r="AA30" i="16"/>
  <c r="I163" i="16"/>
  <c r="AV131" i="16"/>
  <c r="I158" i="16"/>
  <c r="AV107" i="16"/>
  <c r="AV65" i="16"/>
  <c r="J20" i="16"/>
  <c r="J63" i="16"/>
  <c r="AA129" i="16"/>
  <c r="H147" i="16"/>
  <c r="J104" i="16"/>
  <c r="K153" i="16"/>
  <c r="E127" i="16"/>
  <c r="G103" i="16"/>
  <c r="J91" i="16"/>
  <c r="E62" i="16"/>
  <c r="E40" i="16"/>
  <c r="H64" i="16"/>
  <c r="Z39" i="16"/>
  <c r="AV148" i="16"/>
  <c r="Z162" i="16"/>
  <c r="Z127" i="16"/>
  <c r="J95" i="16"/>
  <c r="G153" i="16"/>
  <c r="AV126" i="16"/>
  <c r="I102" i="16"/>
  <c r="B90" i="16"/>
  <c r="E60" i="16"/>
  <c r="I38" i="16"/>
  <c r="H4" i="16"/>
  <c r="Z59" i="16"/>
  <c r="H34" i="16"/>
  <c r="AV12" i="16"/>
  <c r="K62" i="16"/>
  <c r="I121" i="16"/>
  <c r="J156" i="16"/>
  <c r="B121" i="16"/>
  <c r="I118" i="16"/>
  <c r="AV156" i="16"/>
  <c r="H113" i="16"/>
  <c r="K133" i="16"/>
  <c r="G82" i="16"/>
  <c r="E44" i="16"/>
  <c r="AV7" i="16"/>
  <c r="F63" i="16"/>
  <c r="J37" i="16"/>
  <c r="K142" i="16"/>
  <c r="H161" i="16"/>
  <c r="H126" i="16"/>
  <c r="J93" i="16"/>
  <c r="K151" i="16"/>
  <c r="I125" i="16"/>
  <c r="G101" i="16"/>
  <c r="G83" i="16"/>
  <c r="G59" i="16"/>
  <c r="G37" i="16"/>
  <c r="H17" i="16"/>
  <c r="H58" i="16"/>
  <c r="F33" i="16"/>
  <c r="J89" i="16"/>
  <c r="AV60" i="16"/>
  <c r="G116" i="16"/>
  <c r="F154" i="16"/>
  <c r="F120" i="16"/>
  <c r="J171" i="16"/>
  <c r="E146" i="16"/>
  <c r="E120" i="16"/>
  <c r="E95" i="16"/>
  <c r="E78" i="16"/>
  <c r="AV55" i="16"/>
  <c r="E34" i="16"/>
  <c r="F91" i="16"/>
  <c r="B58" i="16"/>
  <c r="H30" i="16"/>
  <c r="H88" i="16"/>
  <c r="AV58" i="16"/>
  <c r="H38" i="16"/>
  <c r="AV56" i="16"/>
  <c r="AV28" i="16"/>
  <c r="H69" i="16"/>
  <c r="AO43" i="16"/>
  <c r="AV11" i="16"/>
  <c r="G18" i="16"/>
  <c r="J83" i="16"/>
  <c r="I41" i="16"/>
  <c r="I7" i="16"/>
  <c r="Z52" i="16"/>
  <c r="H79" i="16"/>
  <c r="I39" i="16"/>
  <c r="F88" i="16"/>
  <c r="AO164" i="16"/>
  <c r="AV93" i="16"/>
  <c r="J108" i="16"/>
  <c r="AV139" i="16"/>
  <c r="K88" i="16"/>
  <c r="E50" i="16"/>
  <c r="AA12" i="16"/>
  <c r="Z51" i="16"/>
  <c r="K89" i="16"/>
  <c r="J129" i="16"/>
  <c r="J172" i="16"/>
  <c r="E144" i="16"/>
  <c r="E118" i="16"/>
  <c r="AV92" i="16"/>
  <c r="I76" i="16"/>
  <c r="AV53" i="16"/>
  <c r="E32" i="16"/>
  <c r="F86" i="16"/>
  <c r="H54" i="16"/>
  <c r="H28" i="16"/>
  <c r="E111" i="16"/>
  <c r="H149" i="16"/>
  <c r="AO117" i="16"/>
  <c r="F167" i="16"/>
  <c r="AV143" i="16"/>
  <c r="AV117" i="16"/>
  <c r="K92" i="16"/>
  <c r="I74" i="16"/>
  <c r="E52" i="16"/>
  <c r="I30" i="16"/>
  <c r="H78" i="16"/>
  <c r="F51" i="16"/>
  <c r="AA22" i="16"/>
  <c r="AA76" i="16"/>
  <c r="G54" i="16"/>
  <c r="G91" i="16"/>
  <c r="F142" i="16"/>
  <c r="H109" i="16"/>
  <c r="I138" i="16"/>
  <c r="G113" i="16"/>
  <c r="E87" i="16"/>
  <c r="G71" i="16"/>
  <c r="K49" i="16"/>
  <c r="AV27" i="16"/>
  <c r="AO76" i="16"/>
  <c r="AO50" i="16"/>
  <c r="AV19" i="16"/>
  <c r="AV74" i="16"/>
  <c r="K52" i="16"/>
  <c r="G46" i="16"/>
  <c r="G13" i="16"/>
  <c r="H61" i="16"/>
  <c r="H35" i="16"/>
  <c r="J26" i="16"/>
  <c r="AO120" i="16"/>
  <c r="J158" i="16"/>
  <c r="H175" i="16"/>
  <c r="AV124" i="16"/>
  <c r="I82" i="16"/>
  <c r="AV37" i="16"/>
  <c r="H74" i="16"/>
  <c r="J41" i="16"/>
  <c r="B163" i="16"/>
  <c r="F118" i="16"/>
  <c r="E162" i="16"/>
  <c r="E136" i="16"/>
  <c r="I110" i="16"/>
  <c r="AV84" i="16"/>
  <c r="I68" i="16"/>
  <c r="G47" i="16"/>
  <c r="G24" i="16"/>
  <c r="B74" i="16"/>
  <c r="AO46" i="16"/>
  <c r="I17" i="16"/>
  <c r="G89" i="16"/>
  <c r="H137" i="16"/>
  <c r="AO105" i="16"/>
  <c r="I160" i="16"/>
  <c r="AV135" i="16"/>
  <c r="E110" i="16"/>
  <c r="K84" i="16"/>
  <c r="I66" i="16"/>
  <c r="K45" i="16"/>
  <c r="J17" i="16"/>
  <c r="F69" i="16"/>
  <c r="H42" i="16"/>
  <c r="H13" i="16"/>
  <c r="AV68" i="16"/>
  <c r="I153" i="16"/>
  <c r="F166" i="16"/>
  <c r="AO128" i="16"/>
  <c r="K99" i="16"/>
  <c r="AV155" i="16"/>
  <c r="E129" i="16"/>
  <c r="K105" i="16"/>
  <c r="K80" i="16"/>
  <c r="AV63" i="16"/>
  <c r="E42" i="16"/>
  <c r="J11" i="16"/>
  <c r="H66" i="16"/>
  <c r="B42" i="16"/>
  <c r="H10" i="16"/>
  <c r="E67" i="16"/>
  <c r="I45" i="16"/>
  <c r="G74" i="16"/>
  <c r="AV36" i="16"/>
  <c r="J81" i="16"/>
  <c r="H53" i="16"/>
  <c r="Z25" i="16"/>
  <c r="I19" i="16"/>
  <c r="G23" i="16"/>
  <c r="E53" i="16"/>
  <c r="Z26" i="16"/>
  <c r="F68" i="16"/>
  <c r="AO21" i="16"/>
  <c r="K50" i="16"/>
  <c r="AO24" i="16"/>
  <c r="K114" i="16"/>
  <c r="J118" i="16"/>
  <c r="AV145" i="16"/>
  <c r="AV94" i="16"/>
  <c r="AA55" i="16"/>
  <c r="G7" i="16"/>
  <c r="AO54" i="16"/>
  <c r="F100" i="16"/>
  <c r="H135" i="16"/>
  <c r="J177" i="16"/>
  <c r="G147" i="16"/>
  <c r="G121" i="16"/>
  <c r="G96" i="16"/>
  <c r="F79" i="16"/>
  <c r="I56" i="16"/>
  <c r="G19" i="16"/>
  <c r="F57" i="16"/>
  <c r="F31" i="16"/>
  <c r="AV122" i="16"/>
  <c r="J154" i="16"/>
  <c r="H121" i="16"/>
  <c r="AO169" i="16"/>
  <c r="I146" i="16"/>
  <c r="I120" i="16"/>
  <c r="I95" i="16"/>
  <c r="K77" i="16"/>
  <c r="G55" i="16"/>
  <c r="K33" i="16"/>
  <c r="H82" i="16"/>
  <c r="B54" i="16"/>
  <c r="B28" i="16"/>
  <c r="F81" i="16"/>
  <c r="AA56" i="16"/>
  <c r="K97" i="16"/>
  <c r="J146" i="16"/>
  <c r="J114" i="16"/>
  <c r="K165" i="16"/>
  <c r="AV141" i="16"/>
  <c r="E116" i="16"/>
  <c r="K90" i="16"/>
  <c r="E74" i="16"/>
  <c r="AV51" i="16"/>
  <c r="E30" i="16"/>
  <c r="B80" i="16"/>
  <c r="Z53" i="16"/>
  <c r="Z23" i="16"/>
  <c r="I77" i="16"/>
  <c r="AV54" i="16"/>
  <c r="AA16" i="16"/>
  <c r="E49" i="16"/>
  <c r="H21" i="16"/>
  <c r="B65" i="16"/>
  <c r="K13" i="16"/>
  <c r="E47" i="16"/>
  <c r="Z62" i="16"/>
  <c r="AV44" i="16"/>
  <c r="B73" i="16"/>
  <c r="H45" i="16"/>
  <c r="G11" i="16"/>
  <c r="E10" i="16"/>
  <c r="F14" i="16"/>
  <c r="K68" i="16"/>
  <c r="K34" i="16"/>
  <c r="H77" i="16"/>
  <c r="Z50" i="16"/>
  <c r="Z21" i="16"/>
  <c r="K8" i="16"/>
  <c r="F13" i="16"/>
  <c r="H6" i="16"/>
  <c r="AV20" i="16"/>
  <c r="I43" i="16"/>
  <c r="J54" i="16"/>
  <c r="AV40" i="16"/>
  <c r="H67" i="16"/>
  <c r="J44" i="16"/>
  <c r="AV8" i="16"/>
  <c r="K25" i="16"/>
  <c r="I10" i="16"/>
  <c r="E65" i="16"/>
  <c r="E33" i="16"/>
  <c r="J76" i="16"/>
  <c r="H49" i="16"/>
  <c r="K20" i="16"/>
  <c r="I22" i="16"/>
  <c r="G277" i="16"/>
  <c r="H51" i="16"/>
  <c r="J277" i="16"/>
  <c r="K19" i="16"/>
  <c r="B36" i="16"/>
  <c r="AA28" i="16"/>
  <c r="AO28" i="16"/>
  <c r="G26" i="16"/>
  <c r="B59" i="16"/>
  <c r="F36" i="16"/>
  <c r="H277" i="16"/>
  <c r="J10" i="16"/>
  <c r="H19" i="16"/>
  <c r="G52" i="16"/>
  <c r="AV25" i="16"/>
  <c r="B67" i="16"/>
  <c r="J42" i="16"/>
  <c r="F18" i="16"/>
  <c r="F9" i="16"/>
  <c r="H59" i="16"/>
  <c r="J32" i="16"/>
  <c r="AV72" i="16"/>
  <c r="E82" i="16"/>
  <c r="E69" i="16"/>
  <c r="H83" i="16"/>
  <c r="J52" i="16"/>
  <c r="AV24" i="16"/>
  <c r="E13" i="16"/>
  <c r="F10" i="16"/>
  <c r="J87" i="16"/>
  <c r="K42" i="16"/>
  <c r="G5" i="16"/>
  <c r="F60" i="16"/>
  <c r="H33" i="16"/>
  <c r="K27" i="16"/>
  <c r="I24" i="16"/>
  <c r="K18" i="16"/>
  <c r="H29" i="16"/>
  <c r="E124" i="16"/>
  <c r="E100" i="16"/>
  <c r="G126" i="16"/>
  <c r="J85" i="16"/>
  <c r="G39" i="16"/>
  <c r="B11" i="16"/>
  <c r="Z55" i="16"/>
  <c r="Z29" i="16"/>
  <c r="I117" i="16"/>
  <c r="F152" i="16"/>
  <c r="J120" i="16"/>
  <c r="E168" i="16"/>
  <c r="K145" i="16"/>
  <c r="K119" i="16"/>
  <c r="G94" i="16"/>
  <c r="E76" i="16"/>
  <c r="AA53" i="16"/>
  <c r="AV31" i="16"/>
  <c r="I80" i="16"/>
  <c r="AO52" i="16"/>
  <c r="AV26" i="16"/>
  <c r="G78" i="16"/>
  <c r="E55" i="16"/>
  <c r="E94" i="16"/>
  <c r="J144" i="16"/>
  <c r="F112" i="16"/>
  <c r="AV163" i="16"/>
  <c r="E140" i="16"/>
  <c r="I114" i="16"/>
  <c r="AV88" i="16"/>
  <c r="I72" i="16"/>
  <c r="I50" i="16"/>
  <c r="G29" i="16"/>
  <c r="B78" i="16"/>
  <c r="H52" i="16"/>
  <c r="H22" i="16"/>
  <c r="K76" i="16"/>
  <c r="I53" i="16"/>
  <c r="AA13" i="16"/>
  <c r="I47" i="16"/>
  <c r="B17" i="16"/>
  <c r="F64" i="16"/>
  <c r="H37" i="16"/>
  <c r="I277" i="16"/>
  <c r="J22" i="16"/>
  <c r="I69" i="16"/>
  <c r="AV34" i="16"/>
  <c r="F27" i="16"/>
  <c r="K66" i="16"/>
  <c r="I33" i="16"/>
  <c r="AO77" i="16"/>
  <c r="F128" i="16"/>
  <c r="F160" i="16"/>
  <c r="H92" i="16"/>
  <c r="K126" i="16"/>
  <c r="H86" i="16"/>
  <c r="K39" i="16"/>
  <c r="Z77" i="16"/>
  <c r="J43" i="16"/>
  <c r="Z164" i="16"/>
  <c r="Z120" i="16"/>
  <c r="K163" i="16"/>
  <c r="AV137" i="16"/>
  <c r="E112" i="16"/>
  <c r="K86" i="16"/>
  <c r="E70" i="16"/>
  <c r="I48" i="16"/>
  <c r="H27" i="16"/>
  <c r="B76" i="16"/>
  <c r="H48" i="16"/>
  <c r="I20" i="16"/>
  <c r="E92" i="16"/>
  <c r="F140" i="16"/>
  <c r="H107" i="16"/>
  <c r="AV161" i="16"/>
  <c r="K137" i="16"/>
  <c r="AV111" i="16"/>
  <c r="G86" i="16"/>
  <c r="E68" i="16"/>
  <c r="I46" i="16"/>
  <c r="AV23" i="16"/>
  <c r="J71" i="16"/>
  <c r="F45" i="16"/>
  <c r="Z14" i="16"/>
  <c r="K70" i="16"/>
  <c r="F168" i="16"/>
  <c r="B133" i="16"/>
  <c r="AO101" i="16"/>
  <c r="K157" i="16"/>
  <c r="AV130" i="16"/>
  <c r="I106" i="16"/>
  <c r="I81" i="16"/>
  <c r="G65" i="16"/>
  <c r="AA43" i="16"/>
  <c r="AV14" i="16"/>
  <c r="AO68" i="16"/>
  <c r="Z43" i="16"/>
  <c r="AO12" i="16"/>
  <c r="AA68" i="16"/>
  <c r="AV46" i="16"/>
  <c r="AV76" i="16"/>
  <c r="K38" i="16"/>
  <c r="J82" i="16"/>
  <c r="Z54" i="16"/>
  <c r="J28" i="16"/>
  <c r="I27" i="16"/>
  <c r="B91" i="16"/>
  <c r="J138" i="16"/>
  <c r="I162" i="16"/>
  <c r="I112" i="16"/>
  <c r="I70" i="16"/>
  <c r="AA27" i="16"/>
  <c r="AO64" i="16"/>
  <c r="G144" i="16"/>
  <c r="F150" i="16"/>
  <c r="F106" i="16"/>
  <c r="G155" i="16"/>
  <c r="AA128" i="16"/>
  <c r="I104" i="16"/>
  <c r="I79" i="16"/>
  <c r="K63" i="16"/>
  <c r="K41" i="16"/>
  <c r="H14" i="16"/>
  <c r="Z65" i="16"/>
  <c r="F41" i="16"/>
  <c r="E155" i="16"/>
  <c r="J164" i="16"/>
  <c r="F129" i="16"/>
  <c r="J97" i="16"/>
  <c r="I154" i="16"/>
  <c r="K128" i="16"/>
  <c r="E104" i="16"/>
  <c r="E79" i="16"/>
  <c r="AV61" i="16"/>
  <c r="AV39" i="16"/>
  <c r="F6" i="16"/>
  <c r="F61" i="16"/>
  <c r="Z35" i="16"/>
  <c r="G16" i="16"/>
  <c r="I63" i="16"/>
  <c r="G127" i="16"/>
  <c r="B159" i="16"/>
  <c r="J122" i="16"/>
  <c r="F176" i="16"/>
  <c r="K149" i="16"/>
  <c r="G124" i="16"/>
  <c r="F99" i="16"/>
  <c r="H81" i="16"/>
  <c r="I36" i="16"/>
  <c r="B4" i="16"/>
  <c r="H60" i="16"/>
  <c r="J35" i="16"/>
  <c r="AV15" i="16"/>
  <c r="G62" i="16"/>
  <c r="G40" i="16"/>
  <c r="AA62" i="16"/>
  <c r="E31" i="16"/>
  <c r="F74" i="16"/>
  <c r="B47" i="16"/>
  <c r="G17" i="16"/>
  <c r="B39" i="16"/>
  <c r="G4" i="16"/>
  <c r="E45" i="16"/>
  <c r="Z16" i="16"/>
  <c r="H55" i="16"/>
  <c r="K5" i="16"/>
  <c r="E43" i="16"/>
  <c r="Z145" i="16"/>
  <c r="AO174" i="16"/>
  <c r="I100" i="16"/>
  <c r="AA133" i="16"/>
  <c r="K82" i="16"/>
  <c r="I44" i="16"/>
  <c r="G81" i="16"/>
  <c r="F47" i="16"/>
  <c r="H178" i="16"/>
  <c r="Z123" i="16"/>
  <c r="K167" i="16"/>
  <c r="G141" i="16"/>
  <c r="K115" i="16"/>
  <c r="I89" i="16"/>
  <c r="K73" i="16"/>
  <c r="K51" i="16"/>
  <c r="AA29" i="16"/>
  <c r="B79" i="16"/>
  <c r="J51" i="16"/>
  <c r="AO25" i="16"/>
  <c r="E98" i="16"/>
  <c r="H145" i="16"/>
  <c r="J112" i="16"/>
  <c r="E164" i="16"/>
  <c r="I140" i="16"/>
  <c r="G115" i="16"/>
  <c r="E89" i="16"/>
  <c r="K71" i="16"/>
  <c r="AA49" i="16"/>
  <c r="E28" i="16"/>
  <c r="J75" i="16"/>
  <c r="B48" i="16"/>
  <c r="E17" i="16"/>
  <c r="I73" i="16"/>
  <c r="E51" i="16"/>
  <c r="I84" i="16"/>
  <c r="J136" i="16"/>
  <c r="H105" i="16"/>
  <c r="E160" i="16"/>
  <c r="K135" i="16"/>
  <c r="AV109" i="16"/>
  <c r="G84" i="16"/>
  <c r="AV67" i="16"/>
  <c r="E46" i="16"/>
  <c r="Z20" i="16"/>
  <c r="F73" i="16"/>
  <c r="J47" i="16"/>
  <c r="H15" i="16"/>
  <c r="I71" i="16"/>
  <c r="I49" i="16"/>
  <c r="B86" i="16"/>
  <c r="G42" i="16"/>
  <c r="H90" i="16"/>
  <c r="Z58" i="16"/>
  <c r="J23" i="16"/>
  <c r="E19" i="16"/>
  <c r="G32" i="16"/>
  <c r="J62" i="16"/>
  <c r="F40" i="16"/>
  <c r="H12" i="16"/>
  <c r="F12" i="16"/>
  <c r="Z33" i="16"/>
  <c r="E57" i="16"/>
  <c r="E29" i="16"/>
  <c r="F70" i="16"/>
  <c r="B45" i="16"/>
  <c r="G12" i="16"/>
  <c r="K9" i="16"/>
  <c r="H43" i="16"/>
  <c r="I8" i="16"/>
  <c r="F8" i="16"/>
  <c r="AV30" i="16"/>
  <c r="I13" i="16"/>
  <c r="I29" i="16"/>
  <c r="J60" i="16"/>
  <c r="J38" i="16"/>
  <c r="J4" i="16"/>
  <c r="J13" i="16"/>
  <c r="Z27" i="16"/>
  <c r="AA54" i="16"/>
  <c r="G28" i="16"/>
  <c r="Z68" i="16"/>
  <c r="F44" i="16"/>
  <c r="Z173" i="16"/>
  <c r="AV79" i="16"/>
  <c r="J59" i="16"/>
  <c r="AV38" i="16"/>
  <c r="H24" i="16"/>
  <c r="AV81" i="16"/>
  <c r="G9" i="16"/>
  <c r="H57" i="16"/>
  <c r="F28" i="16"/>
  <c r="K58" i="16"/>
  <c r="AV17" i="16"/>
  <c r="G6" i="16"/>
  <c r="E39" i="16"/>
  <c r="F56" i="16"/>
  <c r="F4" i="16"/>
  <c r="K14" i="16"/>
  <c r="H41" i="16"/>
  <c r="K17" i="16"/>
  <c r="Z15" i="16"/>
  <c r="F89" i="16"/>
  <c r="AV52" i="16"/>
  <c r="AO65" i="16"/>
  <c r="AO27" i="16"/>
  <c r="F19" i="16"/>
  <c r="J12" i="16"/>
  <c r="AA44" i="16"/>
  <c r="Z81" i="16"/>
  <c r="H47" i="16"/>
  <c r="I18" i="16"/>
  <c r="K12" i="16"/>
  <c r="AO23" i="16"/>
  <c r="AA50" i="16"/>
  <c r="B35" i="16"/>
  <c r="AV21" i="16"/>
  <c r="Z46" i="16"/>
  <c r="J5" i="16"/>
  <c r="F25" i="16"/>
  <c r="E71" i="16"/>
  <c r="K30" i="16"/>
  <c r="H65" i="16"/>
  <c r="AA24" i="16"/>
  <c r="E14" i="16"/>
  <c r="F24" i="16"/>
  <c r="E4" i="16"/>
  <c r="E7" i="16"/>
  <c r="Z30" i="16"/>
  <c r="F15" i="16"/>
  <c r="J19" i="16"/>
  <c r="AV147" i="16"/>
  <c r="K57" i="16"/>
  <c r="H32" i="16"/>
  <c r="I59" i="16"/>
  <c r="AV66" i="16"/>
  <c r="B51" i="16"/>
  <c r="AA81" i="16"/>
  <c r="B31" i="16"/>
  <c r="AO14" i="16"/>
  <c r="F80" i="16"/>
  <c r="F22" i="16"/>
  <c r="AV5" i="16"/>
  <c r="G15" i="16"/>
  <c r="AO35" i="16"/>
  <c r="I21" i="16"/>
  <c r="E18" i="16"/>
  <c r="F32" i="16"/>
  <c r="B7" i="16"/>
  <c r="H80" i="16"/>
  <c r="B69" i="16"/>
  <c r="I37" i="16"/>
  <c r="F54" i="16"/>
  <c r="J15" i="16"/>
  <c r="E23" i="16"/>
  <c r="AA15" i="16"/>
  <c r="E37" i="16"/>
  <c r="J74" i="16"/>
  <c r="Z34" i="16"/>
  <c r="K21" i="16"/>
  <c r="E24" i="16"/>
  <c r="J27" i="16"/>
  <c r="K36" i="16"/>
  <c r="E11" i="16"/>
  <c r="B75" i="16"/>
  <c r="F16" i="16"/>
  <c r="J8" i="16"/>
  <c r="AA121" i="16"/>
  <c r="K35" i="16"/>
  <c r="H11" i="16"/>
  <c r="G30" i="16"/>
  <c r="F78" i="16"/>
  <c r="AA20" i="16"/>
  <c r="AA40" i="16"/>
  <c r="E26" i="16"/>
  <c r="I61" i="16"/>
  <c r="AO49" i="16"/>
  <c r="F23" i="16"/>
  <c r="E77" i="16"/>
  <c r="AO82" i="16"/>
  <c r="F30" i="16"/>
  <c r="J24" i="16"/>
  <c r="K26" i="16"/>
  <c r="G25" i="16"/>
  <c r="H39" i="16"/>
  <c r="G56" i="16"/>
  <c r="AO45" i="16"/>
  <c r="AV6" i="16"/>
  <c r="F48" i="16"/>
  <c r="H7" i="16"/>
  <c r="K10" i="16"/>
  <c r="K74" i="16"/>
  <c r="I31" i="16"/>
  <c r="F62" i="16"/>
  <c r="Z28" i="16"/>
  <c r="E9" i="16"/>
  <c r="F50" i="16"/>
  <c r="AO7" i="16"/>
  <c r="H25" i="16"/>
  <c r="AA48" i="16"/>
  <c r="Z64" i="16"/>
  <c r="AO33" i="16"/>
  <c r="I14" i="16"/>
  <c r="K22" i="16"/>
  <c r="G50" i="16"/>
  <c r="G79" i="16"/>
  <c r="J46" i="16"/>
  <c r="F5" i="16"/>
  <c r="I4" i="16"/>
  <c r="J48" i="16"/>
  <c r="I16" i="16"/>
  <c r="Z56" i="16"/>
  <c r="B41" i="16"/>
  <c r="F277" i="16"/>
  <c r="G60" i="16"/>
  <c r="F52" i="16"/>
  <c r="J58" i="16"/>
  <c r="AV96" i="16"/>
  <c r="Z13" i="16"/>
  <c r="K60" i="16"/>
  <c r="F72" i="16"/>
  <c r="I26" i="16"/>
  <c r="H87" i="16"/>
  <c r="K24" i="16"/>
  <c r="H73" i="16"/>
  <c r="J30" i="16"/>
  <c r="E16" i="16"/>
  <c r="K46" i="16"/>
  <c r="B63" i="16"/>
  <c r="AA8" i="16"/>
  <c r="E12" i="16"/>
  <c r="E8" i="16"/>
  <c r="I23" i="16"/>
  <c r="K6" i="16"/>
  <c r="I75" i="16"/>
  <c r="Z76" i="16"/>
  <c r="B43" i="16"/>
  <c r="J18" i="16"/>
  <c r="E277" i="16"/>
  <c r="AV62" i="16"/>
  <c r="H9" i="16"/>
  <c r="AO53" i="16"/>
  <c r="K277" i="16"/>
  <c r="K23" i="16"/>
  <c r="J40" i="16"/>
  <c r="B15" i="16"/>
  <c r="F66" i="16"/>
  <c r="AA34" i="16"/>
  <c r="F58" i="16"/>
  <c r="Z12" i="16"/>
  <c r="J16" i="16"/>
  <c r="AV13" i="16"/>
  <c r="I35" i="16"/>
  <c r="J72" i="16"/>
  <c r="AO39" i="16"/>
  <c r="I9" i="16"/>
  <c r="J14" i="16"/>
  <c r="J36" i="16"/>
  <c r="K16" i="16"/>
  <c r="F26" i="16"/>
  <c r="AA21" i="16"/>
  <c r="AB12" i="16" l="1"/>
  <c r="B16" i="16"/>
  <c r="AB76" i="16"/>
  <c r="B64" i="16"/>
  <c r="AB13" i="16"/>
  <c r="AB56" i="16"/>
  <c r="AB64" i="16"/>
  <c r="AB28" i="16"/>
  <c r="AB34" i="16"/>
  <c r="B70" i="16"/>
  <c r="B71" i="16" s="1"/>
  <c r="B8" i="16"/>
  <c r="B9" i="16" s="1"/>
  <c r="B10" i="16" s="1"/>
  <c r="B32" i="16"/>
  <c r="B33" i="16" s="1"/>
  <c r="B34" i="16" s="1"/>
  <c r="B52" i="16"/>
  <c r="B53" i="16" s="1"/>
  <c r="AB30" i="16"/>
  <c r="AB46" i="16"/>
  <c r="AB81" i="16"/>
  <c r="AB15" i="16"/>
  <c r="AB173" i="16"/>
  <c r="AB68" i="16"/>
  <c r="AB27" i="16"/>
  <c r="B46" i="16"/>
  <c r="AB33" i="16"/>
  <c r="AB58" i="16"/>
  <c r="B87" i="16"/>
  <c r="B88" i="16" s="1"/>
  <c r="AB20" i="16"/>
  <c r="B49" i="16"/>
  <c r="B50" i="16" s="1"/>
  <c r="AB123" i="16"/>
  <c r="AB145" i="16"/>
  <c r="AB16" i="16"/>
  <c r="B40" i="16"/>
  <c r="B160" i="16"/>
  <c r="B161" i="16" s="1"/>
  <c r="B162" i="16" s="1"/>
  <c r="AB35" i="16"/>
  <c r="AB65" i="16"/>
  <c r="B92" i="16"/>
  <c r="AB54" i="16"/>
  <c r="AB43" i="16"/>
  <c r="B134" i="16"/>
  <c r="AB14" i="16"/>
  <c r="AB120" i="16"/>
  <c r="AB164" i="16"/>
  <c r="AB77" i="16"/>
  <c r="B18" i="16"/>
  <c r="B19" i="16" s="1"/>
  <c r="AB29" i="16"/>
  <c r="AB55" i="16"/>
  <c r="B12" i="16"/>
  <c r="B13" i="16" s="1"/>
  <c r="B14" i="16" s="1"/>
  <c r="B68" i="16"/>
  <c r="B37" i="16"/>
  <c r="B38" i="16" s="1"/>
  <c r="AB21" i="16"/>
  <c r="AB50" i="16"/>
  <c r="AB62" i="16"/>
  <c r="AB23" i="16"/>
  <c r="AB53" i="16"/>
  <c r="B81" i="16"/>
  <c r="B29" i="16"/>
  <c r="B30" i="16" s="1"/>
  <c r="AB26" i="16"/>
  <c r="AB25" i="16"/>
  <c r="B164" i="16"/>
  <c r="B165" i="16" s="1"/>
  <c r="B166" i="16" s="1"/>
  <c r="B167" i="16" s="1"/>
  <c r="AB51" i="16"/>
  <c r="AB52" i="16"/>
  <c r="AB59" i="16"/>
  <c r="AB127" i="16"/>
  <c r="AB162" i="16"/>
  <c r="AB39" i="16"/>
  <c r="AB106" i="16"/>
  <c r="B148" i="16"/>
  <c r="B149" i="16" s="1"/>
  <c r="B150" i="16" s="1"/>
  <c r="B151" i="16" s="1"/>
  <c r="B152" i="16" s="1"/>
  <c r="B153" i="16" s="1"/>
  <c r="B154" i="16" s="1"/>
  <c r="B155" i="16" s="1"/>
  <c r="B156" i="16" s="1"/>
  <c r="B157" i="16" s="1"/>
  <c r="B158" i="16" s="1"/>
  <c r="AB80" i="16"/>
  <c r="AB9" i="16"/>
  <c r="AB118" i="16"/>
  <c r="B101" i="16"/>
  <c r="AB97" i="16"/>
  <c r="AB63" i="16"/>
  <c r="AB125" i="16"/>
  <c r="B84" i="16"/>
  <c r="B85" i="16" s="1"/>
  <c r="B21" i="16"/>
  <c r="B22" i="16" s="1"/>
  <c r="B23" i="16" s="1"/>
  <c r="B24" i="16" s="1"/>
  <c r="B25" i="16" s="1"/>
  <c r="B26" i="16" s="1"/>
  <c r="B27" i="16" s="1"/>
  <c r="AB7" i="16"/>
  <c r="AB8" i="16"/>
  <c r="B136" i="16"/>
  <c r="B137" i="16" s="1"/>
  <c r="B138" i="16" s="1"/>
  <c r="B139" i="16" s="1"/>
  <c r="B140" i="16" s="1"/>
  <c r="B141" i="16" s="1"/>
  <c r="B142" i="16" s="1"/>
  <c r="B143" i="16" s="1"/>
  <c r="B144" i="16" s="1"/>
  <c r="B145" i="16" s="1"/>
  <c r="B146" i="16" s="1"/>
  <c r="AB44" i="16"/>
  <c r="AB40" i="16"/>
  <c r="AB22" i="16"/>
  <c r="AB122" i="16"/>
  <c r="B125" i="16"/>
  <c r="B126" i="16" s="1"/>
  <c r="AB48" i="16"/>
  <c r="AB82" i="16"/>
  <c r="AB49" i="16"/>
  <c r="AB166" i="16"/>
  <c r="AB45" i="16"/>
  <c r="AB101" i="16"/>
  <c r="AB198" i="16"/>
  <c r="AB98" i="16"/>
  <c r="B123" i="16"/>
  <c r="AB242" i="16"/>
  <c r="AB117" i="16"/>
  <c r="B240" i="16"/>
  <c r="AB167" i="16"/>
  <c r="AB250" i="16"/>
  <c r="AB159" i="16"/>
  <c r="B250" i="16"/>
  <c r="B251" i="16" s="1"/>
  <c r="B252" i="16" s="1"/>
  <c r="B253" i="16" s="1"/>
  <c r="B254" i="16" s="1"/>
  <c r="B255" i="16" s="1"/>
  <c r="B256" i="16" s="1"/>
  <c r="B257" i="16" s="1"/>
  <c r="B258" i="16" s="1"/>
  <c r="B259" i="16" s="1"/>
  <c r="B260" i="16" s="1"/>
  <c r="B176" i="16"/>
  <c r="AB187" i="16"/>
  <c r="B220" i="16"/>
  <c r="B221" i="16" s="1"/>
  <c r="B222" i="16" s="1"/>
  <c r="B223" i="16" s="1"/>
  <c r="AB178" i="16"/>
  <c r="B229" i="16"/>
  <c r="B230" i="16" s="1"/>
  <c r="B231" i="16" s="1"/>
  <c r="B232" i="16" s="1"/>
  <c r="B233" i="16" s="1"/>
  <c r="B234" i="16" s="1"/>
  <c r="B235" i="16" s="1"/>
  <c r="B236" i="16" s="1"/>
  <c r="AB105" i="16"/>
  <c r="B119" i="16"/>
  <c r="AB169" i="16"/>
  <c r="B266" i="16"/>
  <c r="B267" i="16" s="1"/>
  <c r="B268" i="16" s="1"/>
  <c r="AB260" i="16"/>
  <c r="AB174" i="16"/>
  <c r="AB220" i="16"/>
  <c r="AB201" i="16"/>
  <c r="AB100" i="16"/>
  <c r="B192" i="16"/>
  <c r="AB24" i="16"/>
  <c r="AB104" i="16"/>
  <c r="AB119" i="16"/>
  <c r="AB186" i="16"/>
  <c r="AB216" i="16"/>
  <c r="AB191" i="16"/>
  <c r="AB181" i="16"/>
  <c r="AB179" i="16"/>
  <c r="B181" i="16"/>
  <c r="AB193" i="16"/>
  <c r="AB245" i="16"/>
  <c r="AB212" i="16"/>
  <c r="B184" i="16"/>
  <c r="B185" i="16" s="1"/>
  <c r="AB184" i="16"/>
  <c r="AB202" i="16"/>
  <c r="AB237" i="16"/>
  <c r="AB271" i="16"/>
  <c r="AB129" i="16"/>
  <c r="B174" i="16"/>
  <c r="B242" i="16"/>
  <c r="AB200" i="16"/>
  <c r="AB128" i="16"/>
  <c r="B213" i="16"/>
  <c r="B214" i="16" s="1"/>
  <c r="AB176" i="16"/>
  <c r="B95" i="16"/>
  <c r="B57" i="16"/>
  <c r="AB126" i="16"/>
  <c r="AB234" i="16"/>
  <c r="AB121" i="16"/>
  <c r="AB171" i="16"/>
  <c r="AB180" i="16"/>
  <c r="AB238" i="16"/>
  <c r="B132" i="16"/>
  <c r="AB168" i="16"/>
  <c r="AB248" i="16"/>
  <c r="B178" i="16"/>
  <c r="B128" i="16"/>
  <c r="AB163" i="16"/>
  <c r="B194" i="16"/>
  <c r="AB188" i="16"/>
  <c r="B218" i="16"/>
  <c r="AB246" i="16"/>
  <c r="B187" i="16"/>
  <c r="AB133" i="16"/>
  <c r="B204" i="16"/>
  <c r="B205" i="16" s="1"/>
  <c r="B206" i="16" s="1"/>
  <c r="B207" i="16" s="1"/>
  <c r="AB223" i="16"/>
  <c r="AB228" i="16"/>
  <c r="AB217" i="16"/>
  <c r="AB161" i="16"/>
  <c r="B189" i="16"/>
  <c r="B190" i="16" s="1"/>
  <c r="B105" i="16"/>
  <c r="B106" i="16" s="1"/>
  <c r="B107" i="16" s="1"/>
  <c r="B108" i="16" s="1"/>
  <c r="B109" i="16" s="1"/>
  <c r="B110" i="16" s="1"/>
  <c r="B111" i="16" s="1"/>
  <c r="B112" i="16" s="1"/>
  <c r="B113" i="16" s="1"/>
  <c r="B114" i="16" s="1"/>
  <c r="B115" i="16" s="1"/>
  <c r="B116" i="16" s="1"/>
  <c r="B117" i="16" s="1"/>
  <c r="AB170" i="16"/>
  <c r="AB194" i="16"/>
  <c r="AB222" i="16"/>
  <c r="AB209" i="16"/>
  <c r="AB240" i="16"/>
  <c r="B98" i="16"/>
  <c r="AB124" i="16"/>
  <c r="B246" i="16"/>
  <c r="AB251" i="16"/>
  <c r="B201" i="16"/>
  <c r="B202" i="16" s="1"/>
  <c r="AB277" i="16"/>
  <c r="AB266" i="16"/>
  <c r="AB192" i="16"/>
  <c r="AB218" i="16"/>
  <c r="B211" i="16"/>
  <c r="AB276" i="16"/>
  <c r="B169" i="16"/>
  <c r="B170" i="16" s="1"/>
  <c r="B171" i="16" s="1"/>
  <c r="B172" i="16" s="1"/>
  <c r="AB211" i="16"/>
  <c r="AB279" i="16"/>
  <c r="AB278" i="16"/>
  <c r="AB297" i="16"/>
  <c r="B209" i="16"/>
  <c r="B295" i="16"/>
  <c r="B296" i="16" s="1"/>
  <c r="B226" i="16"/>
  <c r="B227" i="16" s="1"/>
  <c r="AB177" i="16"/>
  <c r="AB183" i="16"/>
  <c r="AB295" i="16"/>
  <c r="AB303" i="16"/>
  <c r="AB257" i="16"/>
  <c r="AB318" i="16"/>
  <c r="AB241" i="16"/>
  <c r="AB215" i="16"/>
  <c r="AB256" i="16"/>
  <c r="AB249" i="16"/>
  <c r="B238" i="16"/>
  <c r="AB213" i="16"/>
  <c r="AB254" i="16"/>
  <c r="AB281" i="16"/>
  <c r="B264" i="16"/>
  <c r="AB208" i="16"/>
  <c r="AB293" i="16"/>
  <c r="AB264" i="16"/>
  <c r="AB239" i="16"/>
  <c r="AB221" i="16"/>
  <c r="AB219" i="16"/>
  <c r="B216" i="16"/>
  <c r="AB233" i="16"/>
  <c r="B328" i="16"/>
  <c r="B329" i="16" s="1"/>
  <c r="AB288" i="16"/>
  <c r="AB302" i="16"/>
  <c r="AB309" i="16"/>
  <c r="B318" i="16"/>
  <c r="B307" i="16"/>
  <c r="AB283" i="16"/>
  <c r="B284" i="16"/>
  <c r="AB265" i="16"/>
  <c r="B323" i="16"/>
  <c r="B385" i="16"/>
  <c r="B386" i="16" s="1"/>
  <c r="B387" i="16" s="1"/>
  <c r="B388" i="16" s="1"/>
  <c r="AB330" i="16"/>
  <c r="AB298" i="16"/>
  <c r="AB322" i="16"/>
  <c r="B325" i="16"/>
  <c r="B326" i="16" s="1"/>
  <c r="AB333" i="16"/>
  <c r="B304" i="16"/>
  <c r="B305" i="16" s="1"/>
  <c r="B311" i="16"/>
  <c r="B300" i="16"/>
  <c r="AB334" i="16"/>
  <c r="AB337" i="16"/>
  <c r="B262" i="16"/>
  <c r="AB317" i="16"/>
  <c r="AB325" i="16"/>
  <c r="B272" i="16"/>
  <c r="B273" i="16" s="1"/>
  <c r="B274" i="16" s="1"/>
  <c r="B275" i="16" s="1"/>
  <c r="AB252" i="16"/>
  <c r="AB304" i="16"/>
  <c r="B362" i="16"/>
  <c r="B354" i="16"/>
  <c r="AB331" i="16"/>
  <c r="AB354" i="16"/>
  <c r="AB280" i="16"/>
  <c r="AB263" i="16"/>
  <c r="B289" i="16"/>
  <c r="B290" i="16" s="1"/>
  <c r="B298" i="16"/>
  <c r="B332" i="16"/>
  <c r="AB310" i="16"/>
  <c r="B313" i="16"/>
  <c r="AB262" i="16"/>
  <c r="AB306" i="16"/>
  <c r="AB307" i="16"/>
  <c r="B277" i="16"/>
  <c r="AB258" i="16"/>
  <c r="AB259" i="16"/>
  <c r="B336" i="16"/>
  <c r="B337" i="16" s="1"/>
  <c r="B338" i="16" s="1"/>
  <c r="B373" i="16"/>
  <c r="B374" i="16" s="1"/>
  <c r="B375" i="16" s="1"/>
  <c r="B376" i="16" s="1"/>
  <c r="AB359" i="16"/>
  <c r="AB313" i="16"/>
  <c r="AB344" i="16"/>
  <c r="B368" i="16"/>
  <c r="B369" i="16" s="1"/>
  <c r="AB338" i="16"/>
  <c r="AB323" i="16"/>
  <c r="B400" i="16"/>
  <c r="B401" i="16" s="1"/>
  <c r="AB339" i="16"/>
  <c r="B356" i="16"/>
  <c r="AB328" i="16"/>
  <c r="AB326" i="16"/>
  <c r="B395" i="16"/>
  <c r="B396" i="16" s="1"/>
  <c r="B397" i="16" s="1"/>
  <c r="B398" i="16" s="1"/>
  <c r="B378" i="16"/>
  <c r="B379" i="16" s="1"/>
  <c r="AB305" i="16"/>
  <c r="B343" i="16"/>
  <c r="B344" i="16" s="1"/>
  <c r="B345" i="16" s="1"/>
  <c r="B350" i="16"/>
  <c r="B351" i="16" s="1"/>
  <c r="B352" i="16" s="1"/>
  <c r="B381" i="16"/>
  <c r="AB308" i="16"/>
  <c r="AB311" i="16"/>
  <c r="AB341" i="16"/>
  <c r="AB348" i="16"/>
  <c r="B403" i="16"/>
  <c r="B309" i="16"/>
  <c r="B334" i="16"/>
  <c r="AB340" i="16"/>
  <c r="AB355" i="16"/>
  <c r="B302" i="16"/>
  <c r="AB327" i="16"/>
  <c r="AB312" i="16"/>
  <c r="AB357" i="16"/>
  <c r="B390" i="16"/>
  <c r="AB301" i="16"/>
  <c r="AB320" i="16"/>
  <c r="B360" i="16"/>
  <c r="B364" i="16"/>
  <c r="B365" i="16" s="1"/>
  <c r="AB335" i="16"/>
  <c r="B347" i="16"/>
  <c r="B348" i="16" s="1"/>
  <c r="AB347" i="16"/>
  <c r="AB345" i="16"/>
  <c r="B340" i="16"/>
  <c r="B383" i="16"/>
  <c r="B392" i="16"/>
  <c r="B393" i="16" s="1"/>
  <c r="BG250" i="1"/>
  <c r="BH250" i="1" s="1"/>
  <c r="BG228" i="1"/>
  <c r="BH228" i="1" s="1"/>
  <c r="BG273" i="1"/>
  <c r="BH273" i="1" s="1"/>
  <c r="BG265" i="1"/>
  <c r="BH265" i="1" s="1"/>
  <c r="BG105" i="1"/>
  <c r="BH105" i="1" s="1"/>
  <c r="BH104" i="1"/>
  <c r="BL105" i="1"/>
  <c r="BF106" i="1"/>
  <c r="BO105" i="1"/>
  <c r="BL251" i="1"/>
  <c r="BF252" i="1"/>
  <c r="BO251" i="1"/>
  <c r="BH201" i="1"/>
  <c r="BG202" i="1"/>
  <c r="BH184" i="1"/>
  <c r="BG185" i="1"/>
  <c r="BH185" i="1" s="1"/>
  <c r="BH49" i="1"/>
  <c r="BG50" i="1"/>
  <c r="BF230" i="1"/>
  <c r="BO229" i="1"/>
  <c r="BL229" i="1"/>
  <c r="BL32" i="1"/>
  <c r="BO32" i="1"/>
  <c r="BG33" i="1"/>
  <c r="BH33" i="1" s="1"/>
  <c r="BL164" i="1"/>
  <c r="BF165" i="1"/>
  <c r="BO164" i="1"/>
  <c r="BH13" i="1"/>
  <c r="BG14" i="1"/>
  <c r="BH14" i="1" s="1"/>
  <c r="BO8" i="1"/>
  <c r="BG8" i="1"/>
  <c r="BH8" i="1" s="1"/>
  <c r="BL8" i="1"/>
  <c r="BG9" i="1"/>
  <c r="BO170" i="1"/>
  <c r="BL170" i="1"/>
  <c r="BG171" i="1"/>
  <c r="BL148" i="1"/>
  <c r="BF149" i="1"/>
  <c r="BO148" i="1"/>
  <c r="BH68" i="1"/>
  <c r="BG69" i="1"/>
  <c r="BH69" i="1" s="1"/>
  <c r="BL221" i="1"/>
  <c r="BG221" i="1"/>
  <c r="BH221" i="1" s="1"/>
  <c r="BO221" i="1"/>
  <c r="BG222" i="1"/>
  <c r="BH222" i="1" s="1"/>
  <c r="BL137" i="1"/>
  <c r="BF138" i="1"/>
  <c r="BO137" i="1"/>
  <c r="BL160" i="1"/>
  <c r="BO160" i="1"/>
  <c r="BG161" i="1"/>
  <c r="BH134" i="1"/>
  <c r="BG135" i="1"/>
  <c r="BL266" i="1"/>
  <c r="BO266" i="1"/>
  <c r="BG267" i="1"/>
  <c r="BH267" i="1" s="1"/>
  <c r="BG326" i="1"/>
  <c r="BH325" i="1"/>
  <c r="BH274" i="1"/>
  <c r="BG275" i="1"/>
  <c r="BH275" i="1" s="1"/>
  <c r="BL205" i="1"/>
  <c r="BO205" i="1"/>
  <c r="BG206" i="1"/>
  <c r="BH29" i="1"/>
  <c r="BG30" i="1"/>
  <c r="BH37" i="1"/>
  <c r="BG38" i="1"/>
  <c r="BH38" i="1" s="1"/>
  <c r="BH84" i="1"/>
  <c r="BG85" i="1"/>
  <c r="BL21" i="1"/>
  <c r="BF22" i="1"/>
  <c r="BO21" i="1"/>
  <c r="BG21" i="1"/>
  <c r="BH21" i="1" s="1"/>
  <c r="BG229" i="1" l="1"/>
  <c r="BH229" i="1" s="1"/>
  <c r="BG251" i="1"/>
  <c r="BH251" i="1" s="1"/>
  <c r="BG266" i="1"/>
  <c r="BH266" i="1" s="1"/>
  <c r="BF107" i="1"/>
  <c r="BO106" i="1"/>
  <c r="BL106" i="1"/>
  <c r="BG106" i="1"/>
  <c r="BH106" i="1" s="1"/>
  <c r="BH326" i="1"/>
  <c r="BG327" i="1"/>
  <c r="BH327" i="1" s="1"/>
  <c r="BH135" i="1"/>
  <c r="BG136" i="1"/>
  <c r="BH9" i="1"/>
  <c r="BG10" i="1"/>
  <c r="BH50" i="1"/>
  <c r="BG51" i="1"/>
  <c r="BH51" i="1" s="1"/>
  <c r="BH206" i="1"/>
  <c r="BG207" i="1"/>
  <c r="BH207" i="1" s="1"/>
  <c r="BH202" i="1"/>
  <c r="BG203" i="1"/>
  <c r="BL22" i="1"/>
  <c r="BF23" i="1"/>
  <c r="BO22" i="1"/>
  <c r="BG22" i="1"/>
  <c r="BH22" i="1" s="1"/>
  <c r="BF139" i="1"/>
  <c r="BO138" i="1"/>
  <c r="BL138" i="1"/>
  <c r="BH171" i="1"/>
  <c r="BG172" i="1"/>
  <c r="BH172" i="1" s="1"/>
  <c r="BH85" i="1"/>
  <c r="BG86" i="1"/>
  <c r="BH86" i="1" s="1"/>
  <c r="BH30" i="1"/>
  <c r="BG31" i="1"/>
  <c r="BH161" i="1"/>
  <c r="BG162" i="1"/>
  <c r="BL149" i="1"/>
  <c r="BF150" i="1"/>
  <c r="BO149" i="1"/>
  <c r="BL165" i="1"/>
  <c r="BO165" i="1"/>
  <c r="BG166" i="1"/>
  <c r="BF231" i="1"/>
  <c r="BO230" i="1"/>
  <c r="BL230" i="1"/>
  <c r="BL252" i="1"/>
  <c r="BF253" i="1"/>
  <c r="BO252" i="1"/>
  <c r="BG230" i="1" l="1"/>
  <c r="BH230" i="1" s="1"/>
  <c r="BG252" i="1"/>
  <c r="BH252" i="1" s="1"/>
  <c r="BO107" i="1"/>
  <c r="BG107" i="1"/>
  <c r="BH107" i="1" s="1"/>
  <c r="BL107" i="1"/>
  <c r="BF108" i="1"/>
  <c r="BG167" i="1"/>
  <c r="BH166" i="1"/>
  <c r="BF24" i="1"/>
  <c r="BO23" i="1"/>
  <c r="BG23" i="1"/>
  <c r="BH23" i="1" s="1"/>
  <c r="BL23" i="1"/>
  <c r="BH203" i="1"/>
  <c r="BG204" i="1"/>
  <c r="BH136" i="1"/>
  <c r="BG137" i="1"/>
  <c r="BF232" i="1"/>
  <c r="BO231" i="1"/>
  <c r="BL231" i="1"/>
  <c r="BH162" i="1"/>
  <c r="BG163" i="1"/>
  <c r="BH31" i="1"/>
  <c r="BG32" i="1"/>
  <c r="BH32" i="1" s="1"/>
  <c r="BF140" i="1"/>
  <c r="BO139" i="1"/>
  <c r="BL139" i="1"/>
  <c r="BH10" i="1"/>
  <c r="BG11" i="1"/>
  <c r="BF151" i="1"/>
  <c r="BO150" i="1"/>
  <c r="BL150" i="1"/>
  <c r="BF254" i="1"/>
  <c r="BO253" i="1"/>
  <c r="BL253" i="1"/>
  <c r="BG253" i="1" l="1"/>
  <c r="BH253" i="1" s="1"/>
  <c r="BG231" i="1"/>
  <c r="BH231" i="1" s="1"/>
  <c r="BG108" i="1"/>
  <c r="BH108" i="1" s="1"/>
  <c r="BO108" i="1"/>
  <c r="BL108" i="1"/>
  <c r="BF109" i="1"/>
  <c r="BF141" i="1"/>
  <c r="BO140" i="1"/>
  <c r="BL140" i="1"/>
  <c r="BH163" i="1"/>
  <c r="BG164" i="1"/>
  <c r="BL24" i="1"/>
  <c r="BF25" i="1"/>
  <c r="BO24" i="1"/>
  <c r="BG24" i="1"/>
  <c r="BH24" i="1" s="1"/>
  <c r="BL254" i="1"/>
  <c r="BF255" i="1"/>
  <c r="BO254" i="1"/>
  <c r="BF152" i="1"/>
  <c r="BO151" i="1"/>
  <c r="BL151" i="1"/>
  <c r="BH204" i="1"/>
  <c r="BG205" i="1"/>
  <c r="BH205" i="1" s="1"/>
  <c r="BH167" i="1"/>
  <c r="BG168" i="1"/>
  <c r="BH11" i="1"/>
  <c r="BG12" i="1"/>
  <c r="BH12" i="1" s="1"/>
  <c r="BH137" i="1"/>
  <c r="BG138" i="1"/>
  <c r="BL232" i="1"/>
  <c r="BF233" i="1"/>
  <c r="BO232" i="1"/>
  <c r="BG232" i="1" l="1"/>
  <c r="BH232" i="1" s="1"/>
  <c r="BG254" i="1"/>
  <c r="BH254" i="1" s="1"/>
  <c r="BG109" i="1"/>
  <c r="BH109" i="1" s="1"/>
  <c r="BF110" i="1"/>
  <c r="BO109" i="1"/>
  <c r="BL109" i="1"/>
  <c r="BH138" i="1"/>
  <c r="BG139" i="1"/>
  <c r="BH168" i="1"/>
  <c r="BG169" i="1"/>
  <c r="BL141" i="1"/>
  <c r="BF142" i="1"/>
  <c r="BO141" i="1"/>
  <c r="BF234" i="1"/>
  <c r="BO233" i="1"/>
  <c r="BL233" i="1"/>
  <c r="BL152" i="1"/>
  <c r="BF153" i="1"/>
  <c r="BO152" i="1"/>
  <c r="BH164" i="1"/>
  <c r="BG165" i="1"/>
  <c r="BH165" i="1" s="1"/>
  <c r="BF256" i="1"/>
  <c r="BO255" i="1"/>
  <c r="BL255" i="1"/>
  <c r="BL25" i="1"/>
  <c r="BO25" i="1"/>
  <c r="BG25" i="1"/>
  <c r="BH25" i="1" s="1"/>
  <c r="BG26" i="1"/>
  <c r="BG255" i="1" l="1"/>
  <c r="BH255" i="1" s="1"/>
  <c r="BG233" i="1"/>
  <c r="BH233" i="1" s="1"/>
  <c r="BO110" i="1"/>
  <c r="BG110" i="1"/>
  <c r="BH110" i="1" s="1"/>
  <c r="BL110" i="1"/>
  <c r="BF111" i="1"/>
  <c r="BH26" i="1"/>
  <c r="BG27" i="1"/>
  <c r="BF143" i="1"/>
  <c r="BO142" i="1"/>
  <c r="BL142" i="1"/>
  <c r="BH169" i="1"/>
  <c r="BG170" i="1"/>
  <c r="BH170" i="1" s="1"/>
  <c r="BL153" i="1"/>
  <c r="BF154" i="1"/>
  <c r="BO153" i="1"/>
  <c r="BL256" i="1"/>
  <c r="BF257" i="1"/>
  <c r="BO256" i="1"/>
  <c r="BO234" i="1"/>
  <c r="BG235" i="1"/>
  <c r="BL234" i="1"/>
  <c r="BH139" i="1"/>
  <c r="BG140" i="1"/>
  <c r="BG234" i="1" l="1"/>
  <c r="BH234" i="1" s="1"/>
  <c r="BG256" i="1"/>
  <c r="BH256" i="1" s="1"/>
  <c r="BG111" i="1"/>
  <c r="BH111" i="1" s="1"/>
  <c r="BF112" i="1"/>
  <c r="BL111" i="1"/>
  <c r="BO111" i="1"/>
  <c r="BH235" i="1"/>
  <c r="BG236" i="1"/>
  <c r="BH236" i="1" s="1"/>
  <c r="BF155" i="1"/>
  <c r="BO154" i="1"/>
  <c r="BL154" i="1"/>
  <c r="BH27" i="1"/>
  <c r="BG28" i="1"/>
  <c r="BH28" i="1" s="1"/>
  <c r="BH140" i="1"/>
  <c r="BG141" i="1"/>
  <c r="BL257" i="1"/>
  <c r="BF258" i="1"/>
  <c r="BO257" i="1"/>
  <c r="BF144" i="1"/>
  <c r="BO143" i="1"/>
  <c r="BL143" i="1"/>
  <c r="BG257" i="1" l="1"/>
  <c r="BH257" i="1" s="1"/>
  <c r="BG112" i="1"/>
  <c r="BH112" i="1" s="1"/>
  <c r="BL112" i="1"/>
  <c r="BO112" i="1"/>
  <c r="BF113" i="1"/>
  <c r="BF156" i="1"/>
  <c r="BO155" i="1"/>
  <c r="BL155" i="1"/>
  <c r="BL144" i="1"/>
  <c r="BO144" i="1"/>
  <c r="BG145" i="1"/>
  <c r="BL258" i="1"/>
  <c r="BG258" i="1"/>
  <c r="BH258" i="1" s="1"/>
  <c r="BO258" i="1"/>
  <c r="BG259" i="1"/>
  <c r="BH141" i="1"/>
  <c r="BG142" i="1"/>
  <c r="BO113" i="1" l="1"/>
  <c r="BL113" i="1"/>
  <c r="BF114" i="1"/>
  <c r="BG113" i="1"/>
  <c r="BH113" i="1" s="1"/>
  <c r="BH259" i="1"/>
  <c r="BG260" i="1"/>
  <c r="BH260" i="1" s="1"/>
  <c r="BH145" i="1"/>
  <c r="BG146" i="1"/>
  <c r="BL156" i="1"/>
  <c r="BO156" i="1"/>
  <c r="BG157" i="1"/>
  <c r="BH142" i="1"/>
  <c r="BG143" i="1"/>
  <c r="BF115" i="1" l="1"/>
  <c r="BI268" i="1" s="1"/>
  <c r="BK268" i="1" s="1"/>
  <c r="BO114" i="1"/>
  <c r="BG114" i="1"/>
  <c r="BH114" i="1" s="1"/>
  <c r="BL114" i="1"/>
  <c r="BI222" i="1"/>
  <c r="BK222" i="1" s="1"/>
  <c r="BI261" i="1"/>
  <c r="BI171" i="1"/>
  <c r="BI157" i="1"/>
  <c r="BI193" i="1"/>
  <c r="BK193" i="1" s="1"/>
  <c r="BI273" i="1"/>
  <c r="BI95" i="1"/>
  <c r="BI147" i="1"/>
  <c r="BI97" i="1"/>
  <c r="BK97" i="1" s="1"/>
  <c r="BI182" i="1"/>
  <c r="BI188" i="1"/>
  <c r="BI80" i="1"/>
  <c r="BK80" i="1" s="1"/>
  <c r="BI169" i="1"/>
  <c r="BI262" i="1"/>
  <c r="BI240" i="1"/>
  <c r="BI54" i="1"/>
  <c r="BI107" i="1"/>
  <c r="BI14" i="1"/>
  <c r="BI242" i="1"/>
  <c r="BK242" i="1" s="1"/>
  <c r="BI122" i="1"/>
  <c r="BI163" i="1"/>
  <c r="BI293" i="1"/>
  <c r="BI33" i="1"/>
  <c r="BK33" i="1" s="1"/>
  <c r="BI174" i="1"/>
  <c r="BI153" i="1"/>
  <c r="BI108" i="1"/>
  <c r="BI324" i="1"/>
  <c r="BI266" i="1"/>
  <c r="BI205" i="1"/>
  <c r="BI154" i="1"/>
  <c r="BI8" i="1"/>
  <c r="BI139" i="1"/>
  <c r="BI114" i="1"/>
  <c r="BI253" i="1"/>
  <c r="BI170" i="1"/>
  <c r="BI113" i="1"/>
  <c r="BI110" i="1"/>
  <c r="BI224" i="1"/>
  <c r="BI282" i="1"/>
  <c r="BI5" i="1"/>
  <c r="BI177" i="1"/>
  <c r="BK177" i="1" s="1"/>
  <c r="BI299" i="1"/>
  <c r="BI199" i="1"/>
  <c r="BI289" i="1"/>
  <c r="BK289" i="1" s="1"/>
  <c r="BI35" i="1"/>
  <c r="BI243" i="1"/>
  <c r="BI304" i="1"/>
  <c r="BI98" i="1"/>
  <c r="BI90" i="1"/>
  <c r="BI314" i="1"/>
  <c r="BK314" i="1" s="1"/>
  <c r="BI12" i="1"/>
  <c r="BI132" i="1"/>
  <c r="BI320" i="1"/>
  <c r="BI100" i="1"/>
  <c r="BK100" i="1" s="1"/>
  <c r="BI192" i="1"/>
  <c r="BI112" i="1"/>
  <c r="BI23" i="1"/>
  <c r="BI166" i="1"/>
  <c r="BI87" i="1"/>
  <c r="BK87" i="1" s="1"/>
  <c r="BI51" i="1"/>
  <c r="BI213" i="1"/>
  <c r="BI3" i="1"/>
  <c r="BK3" i="1" s="1"/>
  <c r="BI49" i="1"/>
  <c r="BI326" i="1"/>
  <c r="BI202" i="1"/>
  <c r="BI127" i="1"/>
  <c r="BK127" i="1" s="1"/>
  <c r="BI69" i="1"/>
  <c r="BI223" i="1"/>
  <c r="BI198" i="1"/>
  <c r="BI277" i="1"/>
  <c r="BK277" i="1" s="1"/>
  <c r="BI250" i="1"/>
  <c r="BI138" i="1"/>
  <c r="BI327" i="1"/>
  <c r="BI47" i="1"/>
  <c r="BI197" i="1"/>
  <c r="BK197" i="1" s="1"/>
  <c r="BI190" i="1"/>
  <c r="BI257" i="1"/>
  <c r="BI275" i="1"/>
  <c r="BI30" i="1"/>
  <c r="BI19" i="1"/>
  <c r="BI260" i="1"/>
  <c r="BI308" i="1"/>
  <c r="BI29" i="1"/>
  <c r="BI211" i="1"/>
  <c r="BI31" i="1"/>
  <c r="BI200" i="1"/>
  <c r="BI38" i="1"/>
  <c r="BI231" i="1"/>
  <c r="BI140" i="1"/>
  <c r="BI25" i="1"/>
  <c r="BI187" i="1"/>
  <c r="BI50" i="1"/>
  <c r="BI221" i="1"/>
  <c r="BH157" i="1"/>
  <c r="BG158" i="1"/>
  <c r="BH146" i="1"/>
  <c r="BG147" i="1"/>
  <c r="BH143" i="1"/>
  <c r="BG144" i="1"/>
  <c r="BH144" i="1" s="1"/>
  <c r="BI159" i="1" l="1"/>
  <c r="BI204" i="1"/>
  <c r="BI244" i="1"/>
  <c r="BI206" i="1"/>
  <c r="BI279" i="1"/>
  <c r="BK279" i="1" s="1"/>
  <c r="BI305" i="1"/>
  <c r="BI2" i="1"/>
  <c r="BK2" i="1" s="1"/>
  <c r="BI195" i="1"/>
  <c r="BK195" i="1" s="1"/>
  <c r="BI61" i="1"/>
  <c r="BI280" i="1"/>
  <c r="BK280" i="1" s="1"/>
  <c r="BI271" i="1"/>
  <c r="BI246" i="1"/>
  <c r="BK246" i="1" s="1"/>
  <c r="BI72" i="1"/>
  <c r="BK72" i="1" s="1"/>
  <c r="BI296" i="1"/>
  <c r="BI295" i="1"/>
  <c r="BI214" i="1"/>
  <c r="BI306" i="1"/>
  <c r="BI294" i="1"/>
  <c r="BI189" i="1"/>
  <c r="BI300" i="1"/>
  <c r="BI134" i="1"/>
  <c r="BI103" i="1"/>
  <c r="BI209" i="1"/>
  <c r="BI92" i="1"/>
  <c r="BI307" i="1"/>
  <c r="BI78" i="1"/>
  <c r="BI218" i="1"/>
  <c r="BI91" i="1"/>
  <c r="BK91" i="1" s="1"/>
  <c r="BI196" i="1"/>
  <c r="BK196" i="1" s="1"/>
  <c r="BI248" i="1"/>
  <c r="BI264" i="1"/>
  <c r="BI310" i="1"/>
  <c r="BI245" i="1"/>
  <c r="BK245" i="1" s="1"/>
  <c r="BI39" i="1"/>
  <c r="BK39" i="1" s="1"/>
  <c r="BI102" i="1"/>
  <c r="BI68" i="1"/>
  <c r="BI9" i="1"/>
  <c r="BI226" i="1"/>
  <c r="BI318" i="1"/>
  <c r="BK318" i="1" s="1"/>
  <c r="BI162" i="1"/>
  <c r="BI180" i="1"/>
  <c r="BK180" i="1" s="1"/>
  <c r="BI322" i="1"/>
  <c r="BI176" i="1"/>
  <c r="BI185" i="1"/>
  <c r="BI255" i="1"/>
  <c r="BI229" i="1"/>
  <c r="BI149" i="1"/>
  <c r="BI256" i="1"/>
  <c r="BI16" i="1"/>
  <c r="BI290" i="1"/>
  <c r="BK290" i="1" s="1"/>
  <c r="BI21" i="1"/>
  <c r="BI117" i="1"/>
  <c r="BI22" i="1"/>
  <c r="BI233" i="1"/>
  <c r="BI142" i="1"/>
  <c r="BI111" i="1"/>
  <c r="BI41" i="1"/>
  <c r="BK41" i="1" s="1"/>
  <c r="BI183" i="1"/>
  <c r="BI106" i="1"/>
  <c r="BI85" i="1"/>
  <c r="BI36" i="1"/>
  <c r="BI66" i="1"/>
  <c r="BI220" i="1"/>
  <c r="BI62" i="1"/>
  <c r="BI283" i="1"/>
  <c r="BK283" i="1" s="1"/>
  <c r="BI158" i="1"/>
  <c r="BI20" i="1"/>
  <c r="BI292" i="1"/>
  <c r="BI129" i="1"/>
  <c r="BI126" i="1"/>
  <c r="BI210" i="1"/>
  <c r="BI179" i="1"/>
  <c r="BI57" i="1"/>
  <c r="BK57" i="1" s="1"/>
  <c r="BI43" i="1"/>
  <c r="BI136" i="1"/>
  <c r="BI79" i="1"/>
  <c r="BI96" i="1"/>
  <c r="BI302" i="1"/>
  <c r="BI123" i="1"/>
  <c r="BI297" i="1"/>
  <c r="BI265" i="1"/>
  <c r="BI64" i="1"/>
  <c r="BK64" i="1" s="1"/>
  <c r="BI17" i="1"/>
  <c r="BI55" i="1"/>
  <c r="BI325" i="1"/>
  <c r="BI13" i="1"/>
  <c r="BI303" i="1"/>
  <c r="BI281" i="1"/>
  <c r="BI119" i="1"/>
  <c r="BK119" i="1" s="1"/>
  <c r="BI124" i="1"/>
  <c r="BI27" i="1"/>
  <c r="BI15" i="1"/>
  <c r="BI272" i="1"/>
  <c r="BI88" i="1"/>
  <c r="BK88" i="1" s="1"/>
  <c r="BI67" i="1"/>
  <c r="BI236" i="1"/>
  <c r="BI267" i="1"/>
  <c r="BK267" i="1" s="1"/>
  <c r="BI42" i="1"/>
  <c r="BK42" i="1" s="1"/>
  <c r="BI73" i="1"/>
  <c r="BK73" i="1" s="1"/>
  <c r="BI184" i="1"/>
  <c r="BI323" i="1"/>
  <c r="BI168" i="1"/>
  <c r="BI309" i="1"/>
  <c r="BI146" i="1"/>
  <c r="BI81" i="1"/>
  <c r="BI181" i="1"/>
  <c r="BI217" i="1"/>
  <c r="BI173" i="1"/>
  <c r="BI6" i="1"/>
  <c r="BI37" i="1"/>
  <c r="BI298" i="1"/>
  <c r="BI131" i="1"/>
  <c r="BI191" i="1"/>
  <c r="BI230" i="1"/>
  <c r="BI60" i="1"/>
  <c r="BK60" i="1" s="1"/>
  <c r="BI215" i="1"/>
  <c r="BI203" i="1"/>
  <c r="BI274" i="1"/>
  <c r="BI241" i="1"/>
  <c r="BK241" i="1" s="1"/>
  <c r="BI40" i="1"/>
  <c r="BK40" i="1" s="1"/>
  <c r="BI164" i="1"/>
  <c r="BI194" i="1"/>
  <c r="BK194" i="1" s="1"/>
  <c r="BI94" i="1"/>
  <c r="BK94" i="1" s="1"/>
  <c r="BI133" i="1"/>
  <c r="BI286" i="1"/>
  <c r="BI285" i="1"/>
  <c r="BK285" i="1" s="1"/>
  <c r="BI118" i="1"/>
  <c r="BK118" i="1" s="1"/>
  <c r="BI301" i="1"/>
  <c r="BI141" i="1"/>
  <c r="BI137" i="1"/>
  <c r="BI150" i="1"/>
  <c r="BI270" i="1"/>
  <c r="BI175" i="1"/>
  <c r="BI48" i="1"/>
  <c r="BI70" i="1"/>
  <c r="BK70" i="1" s="1"/>
  <c r="BI212" i="1"/>
  <c r="BI247" i="1"/>
  <c r="BI7" i="1"/>
  <c r="BI276" i="1"/>
  <c r="BK276" i="1" s="1"/>
  <c r="BI86" i="1"/>
  <c r="BI18" i="1"/>
  <c r="BI287" i="1"/>
  <c r="BI313" i="1"/>
  <c r="BK313" i="1" s="1"/>
  <c r="BI82" i="1"/>
  <c r="BI46" i="1"/>
  <c r="BI227" i="1"/>
  <c r="BI219" i="1"/>
  <c r="BI83" i="1"/>
  <c r="BI228" i="1"/>
  <c r="BI225" i="1"/>
  <c r="BI172" i="1"/>
  <c r="BI44" i="1"/>
  <c r="BI321" i="1"/>
  <c r="BI93" i="1"/>
  <c r="BI237" i="1"/>
  <c r="BI84" i="1"/>
  <c r="BI288" i="1"/>
  <c r="BI99" i="1"/>
  <c r="BI201" i="1"/>
  <c r="BI249" i="1"/>
  <c r="BI74" i="1"/>
  <c r="BK74" i="1" s="1"/>
  <c r="BI75" i="1"/>
  <c r="BK75" i="1" s="1"/>
  <c r="BI52" i="1"/>
  <c r="BK52" i="1" s="1"/>
  <c r="BI105" i="1"/>
  <c r="BI167" i="1"/>
  <c r="BI238" i="1"/>
  <c r="BI145" i="1"/>
  <c r="BI53" i="1"/>
  <c r="BK53" i="1" s="1"/>
  <c r="BI161" i="1"/>
  <c r="BI125" i="1"/>
  <c r="BI65" i="1"/>
  <c r="BI104" i="1"/>
  <c r="BI10" i="1"/>
  <c r="BI89" i="1"/>
  <c r="BI34" i="1"/>
  <c r="BI76" i="1"/>
  <c r="BK76" i="1" s="1"/>
  <c r="BI316" i="1"/>
  <c r="BI56" i="1"/>
  <c r="BK56" i="1" s="1"/>
  <c r="BI135" i="1"/>
  <c r="BI312" i="1"/>
  <c r="BK312" i="1" s="1"/>
  <c r="BI207" i="1"/>
  <c r="BI45" i="1"/>
  <c r="BK45" i="1" s="1"/>
  <c r="BI269" i="1"/>
  <c r="BI11" i="1"/>
  <c r="BI317" i="1"/>
  <c r="BK317" i="1" s="1"/>
  <c r="BI116" i="1"/>
  <c r="BI278" i="1"/>
  <c r="BK278" i="1" s="1"/>
  <c r="BI26" i="1"/>
  <c r="BI259" i="1"/>
  <c r="BI71" i="1"/>
  <c r="BK71" i="1" s="1"/>
  <c r="BI101" i="1"/>
  <c r="BK101" i="1" s="1"/>
  <c r="BL115" i="1"/>
  <c r="BK250" i="1" s="1"/>
  <c r="BO115" i="1"/>
  <c r="BN272" i="1" s="1"/>
  <c r="BG115" i="1"/>
  <c r="BH115" i="1" s="1"/>
  <c r="BG116" i="1"/>
  <c r="BI165" i="1"/>
  <c r="BK165" i="1" s="1"/>
  <c r="BI63" i="1"/>
  <c r="BK63" i="1" s="1"/>
  <c r="BI311" i="1"/>
  <c r="BI130" i="1"/>
  <c r="BI120" i="1"/>
  <c r="BK120" i="1" s="1"/>
  <c r="BI208" i="1"/>
  <c r="BI234" i="1"/>
  <c r="BI251" i="1"/>
  <c r="BI152" i="1"/>
  <c r="BK152" i="1" s="1"/>
  <c r="BI109" i="1"/>
  <c r="BI115" i="1"/>
  <c r="BI284" i="1"/>
  <c r="BK284" i="1" s="1"/>
  <c r="BI144" i="1"/>
  <c r="BK144" i="1" s="1"/>
  <c r="BI232" i="1"/>
  <c r="BI235" i="1"/>
  <c r="BI315" i="1"/>
  <c r="BI216" i="1"/>
  <c r="BK216" i="1" s="1"/>
  <c r="BI239" i="1"/>
  <c r="BI128" i="1"/>
  <c r="BK128" i="1" s="1"/>
  <c r="BI319" i="1"/>
  <c r="BK319" i="1" s="1"/>
  <c r="BI254" i="1"/>
  <c r="BI160" i="1"/>
  <c r="BI32" i="1"/>
  <c r="BI59" i="1"/>
  <c r="BK59" i="1" s="1"/>
  <c r="BI121" i="1"/>
  <c r="BK121" i="1" s="1"/>
  <c r="BI252" i="1"/>
  <c r="BI148" i="1"/>
  <c r="BI155" i="1"/>
  <c r="BI58" i="1"/>
  <c r="BK58" i="1" s="1"/>
  <c r="BI4" i="1"/>
  <c r="BK4" i="1" s="1"/>
  <c r="BI263" i="1"/>
  <c r="BI291" i="1"/>
  <c r="BK291" i="1" s="1"/>
  <c r="BI258" i="1"/>
  <c r="BK258" i="1" s="1"/>
  <c r="BI186" i="1"/>
  <c r="BI28" i="1"/>
  <c r="BI151" i="1"/>
  <c r="BI156" i="1"/>
  <c r="BK156" i="1" s="1"/>
  <c r="BI24" i="1"/>
  <c r="BI178" i="1"/>
  <c r="BI77" i="1"/>
  <c r="BK77" i="1" s="1"/>
  <c r="BI143" i="1"/>
  <c r="BK143" i="1" s="1"/>
  <c r="BH158" i="1"/>
  <c r="BG159" i="1"/>
  <c r="BH147" i="1"/>
  <c r="BG148" i="1"/>
  <c r="BK67" i="1" l="1"/>
  <c r="BK236" i="1"/>
  <c r="BK255" i="1"/>
  <c r="BK24" i="1"/>
  <c r="BK6" i="1"/>
  <c r="BK79" i="1"/>
  <c r="BK184" i="1"/>
  <c r="BK96" i="1"/>
  <c r="BK146" i="1"/>
  <c r="BK55" i="1"/>
  <c r="BK36" i="1"/>
  <c r="BK151" i="1"/>
  <c r="BK155" i="1"/>
  <c r="BK315" i="1"/>
  <c r="BK251" i="1"/>
  <c r="BK130" i="1"/>
  <c r="BK131" i="1"/>
  <c r="BK168" i="1"/>
  <c r="BK325" i="1"/>
  <c r="BK106" i="1"/>
  <c r="BK178" i="1"/>
  <c r="BK28" i="1"/>
  <c r="BK263" i="1"/>
  <c r="BK148" i="1"/>
  <c r="BK32" i="1"/>
  <c r="BK235" i="1"/>
  <c r="BK115" i="1"/>
  <c r="BK234" i="1"/>
  <c r="BK186" i="1"/>
  <c r="BK252" i="1"/>
  <c r="BK160" i="1"/>
  <c r="BK239" i="1"/>
  <c r="BK232" i="1"/>
  <c r="BK109" i="1"/>
  <c r="BK208" i="1"/>
  <c r="BK274" i="1"/>
  <c r="BK311" i="1"/>
  <c r="BK203" i="1"/>
  <c r="BK297" i="1"/>
  <c r="BN296" i="1"/>
  <c r="BN324" i="1"/>
  <c r="BN127" i="1"/>
  <c r="BN126" i="1"/>
  <c r="BN228" i="1"/>
  <c r="BN136" i="1"/>
  <c r="BK309" i="1"/>
  <c r="BK20" i="1"/>
  <c r="BN68" i="1"/>
  <c r="BN105" i="1"/>
  <c r="BN132" i="1"/>
  <c r="BN168" i="1"/>
  <c r="BN253" i="1"/>
  <c r="BK191" i="1"/>
  <c r="BK15" i="1"/>
  <c r="BK21" i="1"/>
  <c r="BN91" i="1"/>
  <c r="BN172" i="1"/>
  <c r="BN92" i="1"/>
  <c r="BN316" i="1"/>
  <c r="BN130" i="1"/>
  <c r="BK179" i="1"/>
  <c r="BK272" i="1"/>
  <c r="BN138" i="1"/>
  <c r="BN229" i="1"/>
  <c r="BN286" i="1"/>
  <c r="BN201" i="1"/>
  <c r="BN84" i="1"/>
  <c r="BK265" i="1"/>
  <c r="BK292" i="1"/>
  <c r="BK135" i="1"/>
  <c r="BK181" i="1"/>
  <c r="BK302" i="1"/>
  <c r="BK85" i="1"/>
  <c r="BK22" i="1"/>
  <c r="BK306" i="1"/>
  <c r="BK304" i="1"/>
  <c r="BN156" i="1"/>
  <c r="BN257" i="1"/>
  <c r="BN139" i="1"/>
  <c r="BN107" i="1"/>
  <c r="BN248" i="1"/>
  <c r="BN177" i="1"/>
  <c r="BN200" i="1"/>
  <c r="BN166" i="1"/>
  <c r="BN41" i="1"/>
  <c r="BN187" i="1"/>
  <c r="BN279" i="1"/>
  <c r="BN212" i="1"/>
  <c r="BN307" i="1"/>
  <c r="BN157" i="1"/>
  <c r="BN30" i="1"/>
  <c r="BN273" i="1"/>
  <c r="BN191" i="1"/>
  <c r="BN81" i="1"/>
  <c r="BN255" i="1"/>
  <c r="BN220" i="1"/>
  <c r="BN231" i="1"/>
  <c r="BN50" i="1"/>
  <c r="BN123" i="1"/>
  <c r="BN204" i="1"/>
  <c r="BN265" i="1"/>
  <c r="BN57" i="1"/>
  <c r="BN31" i="1"/>
  <c r="BN167" i="1"/>
  <c r="BN116" i="1"/>
  <c r="BN119" i="1"/>
  <c r="BN300" i="1"/>
  <c r="BN146" i="1"/>
  <c r="BN65" i="1"/>
  <c r="BN90" i="1"/>
  <c r="BN179" i="1"/>
  <c r="BN55" i="1"/>
  <c r="BN223" i="1"/>
  <c r="BN161" i="1"/>
  <c r="BN275" i="1"/>
  <c r="BN295" i="1"/>
  <c r="BN124" i="1"/>
  <c r="BN11" i="1"/>
  <c r="BN243" i="1"/>
  <c r="BN269" i="1"/>
  <c r="BN52" i="1"/>
  <c r="BN270" i="1"/>
  <c r="BN94" i="1"/>
  <c r="BN142" i="1"/>
  <c r="BN256" i="1"/>
  <c r="BN165" i="1"/>
  <c r="BN319" i="1"/>
  <c r="BN151" i="1"/>
  <c r="BN291" i="1"/>
  <c r="BN71" i="1"/>
  <c r="BN96" i="1"/>
  <c r="BN292" i="1"/>
  <c r="BN287" i="1"/>
  <c r="BN145" i="1"/>
  <c r="BN203" i="1"/>
  <c r="BN148" i="1"/>
  <c r="BN69" i="1"/>
  <c r="BN209" i="1"/>
  <c r="BN26" i="1"/>
  <c r="BN182" i="1"/>
  <c r="BN211" i="1"/>
  <c r="BN35" i="1"/>
  <c r="BN162" i="1"/>
  <c r="BN311" i="1"/>
  <c r="BN149" i="1"/>
  <c r="BN66" i="1"/>
  <c r="BN214" i="1"/>
  <c r="BN288" i="1"/>
  <c r="BN250" i="1"/>
  <c r="BN89" i="1"/>
  <c r="BN78" i="1"/>
  <c r="BN217" i="1"/>
  <c r="BN236" i="1"/>
  <c r="BN63" i="1"/>
  <c r="BN293" i="1"/>
  <c r="BN4" i="1"/>
  <c r="BN37" i="1"/>
  <c r="BN29" i="1"/>
  <c r="BN213" i="1"/>
  <c r="BN12" i="1"/>
  <c r="BN178" i="1"/>
  <c r="BN189" i="1"/>
  <c r="BN198" i="1"/>
  <c r="BN72" i="1"/>
  <c r="BN129" i="1"/>
  <c r="BN206" i="1"/>
  <c r="BN225" i="1"/>
  <c r="BN122" i="1"/>
  <c r="BN195" i="1"/>
  <c r="BN49" i="1"/>
  <c r="BN199" i="1"/>
  <c r="BN176" i="1"/>
  <c r="BN13" i="1"/>
  <c r="BN113" i="1"/>
  <c r="BN155" i="1"/>
  <c r="BN234" i="1"/>
  <c r="BN25" i="1"/>
  <c r="BN51" i="1"/>
  <c r="BN42" i="1"/>
  <c r="BN192" i="1"/>
  <c r="BN75" i="1"/>
  <c r="BN103" i="1"/>
  <c r="BN28" i="1"/>
  <c r="BN183" i="1"/>
  <c r="BN158" i="1"/>
  <c r="BN10" i="1"/>
  <c r="BN205" i="1"/>
  <c r="BN5" i="1"/>
  <c r="BN70" i="1"/>
  <c r="BN304" i="1"/>
  <c r="BN215" i="1"/>
  <c r="BN271" i="1"/>
  <c r="BN135" i="1"/>
  <c r="BN38" i="1"/>
  <c r="BN150" i="1"/>
  <c r="BN108" i="1"/>
  <c r="BN134" i="1"/>
  <c r="BN61" i="1"/>
  <c r="BN235" i="1"/>
  <c r="BN224" i="1"/>
  <c r="BN171" i="1"/>
  <c r="BN8" i="1"/>
  <c r="BN99" i="1"/>
  <c r="BN310" i="1"/>
  <c r="BN320" i="1"/>
  <c r="BN322" i="1"/>
  <c r="BN67" i="1"/>
  <c r="BN102" i="1"/>
  <c r="BN18" i="1"/>
  <c r="BN34" i="1"/>
  <c r="BN261" i="1"/>
  <c r="BN281" i="1"/>
  <c r="BN210" i="1"/>
  <c r="BN264" i="1"/>
  <c r="BN20" i="1"/>
  <c r="BN33" i="1"/>
  <c r="BN188" i="1"/>
  <c r="BN297" i="1"/>
  <c r="BN43" i="1"/>
  <c r="BN239" i="1"/>
  <c r="BN80" i="1"/>
  <c r="BN258" i="1"/>
  <c r="BN144" i="1"/>
  <c r="BN112" i="1"/>
  <c r="BN115" i="1"/>
  <c r="BN230" i="1"/>
  <c r="BN226" i="1"/>
  <c r="BN309" i="1"/>
  <c r="BN276" i="1"/>
  <c r="BN174" i="1"/>
  <c r="BN164" i="1"/>
  <c r="BN326" i="1"/>
  <c r="BN60" i="1"/>
  <c r="BN98" i="1"/>
  <c r="BN44" i="1"/>
  <c r="BN106" i="1"/>
  <c r="BN7" i="1"/>
  <c r="BN3" i="1"/>
  <c r="BN208" i="1"/>
  <c r="BN133" i="1"/>
  <c r="BN88" i="1"/>
  <c r="BN274" i="1"/>
  <c r="BN246" i="1"/>
  <c r="BN118" i="1"/>
  <c r="BN263" i="1"/>
  <c r="BN170" i="1"/>
  <c r="BN54" i="1"/>
  <c r="BN21" i="1"/>
  <c r="BN111" i="1"/>
  <c r="BN24" i="1"/>
  <c r="BN227" i="1"/>
  <c r="BN318" i="1"/>
  <c r="BN56" i="1"/>
  <c r="BN232" i="1"/>
  <c r="BN181" i="1"/>
  <c r="BN23" i="1"/>
  <c r="BN159" i="1"/>
  <c r="BN247" i="1"/>
  <c r="BN15" i="1"/>
  <c r="BN93" i="1"/>
  <c r="BN306" i="1"/>
  <c r="BN154" i="1"/>
  <c r="BN19" i="1"/>
  <c r="BN185" i="1"/>
  <c r="BN14" i="1"/>
  <c r="BN109" i="1"/>
  <c r="BN114" i="1"/>
  <c r="BN85" i="1"/>
  <c r="BN40" i="1"/>
  <c r="BN277" i="1"/>
  <c r="BN323" i="1"/>
  <c r="BN95" i="1"/>
  <c r="BN321" i="1"/>
  <c r="BN152" i="1"/>
  <c r="BN160" i="1"/>
  <c r="BN308" i="1"/>
  <c r="BN218" i="1"/>
  <c r="BN327" i="1"/>
  <c r="BK117" i="1"/>
  <c r="BK256" i="1"/>
  <c r="BN173" i="1"/>
  <c r="BN117" i="1"/>
  <c r="BN141" i="1"/>
  <c r="BN302" i="1"/>
  <c r="BN238" i="1"/>
  <c r="BN32" i="1"/>
  <c r="BN219" i="1"/>
  <c r="BN120" i="1"/>
  <c r="BN278" i="1"/>
  <c r="BN249" i="1"/>
  <c r="BN110" i="1"/>
  <c r="BN299" i="1"/>
  <c r="BN175" i="1"/>
  <c r="BN186" i="1"/>
  <c r="BN16" i="1"/>
  <c r="BN2" i="1"/>
  <c r="BN62" i="1"/>
  <c r="BN266" i="1"/>
  <c r="BN104" i="1"/>
  <c r="BN121" i="1"/>
  <c r="BN216" i="1"/>
  <c r="BN315" i="1"/>
  <c r="BK173" i="1"/>
  <c r="BK27" i="1"/>
  <c r="BK210" i="1"/>
  <c r="BK183" i="1"/>
  <c r="BK104" i="1"/>
  <c r="BK81" i="1"/>
  <c r="BK123" i="1"/>
  <c r="BK66" i="1"/>
  <c r="BK147" i="1"/>
  <c r="BK324" i="1"/>
  <c r="BN254" i="1"/>
  <c r="BK254" i="1"/>
  <c r="BK107" i="1"/>
  <c r="BK293" i="1"/>
  <c r="BK226" i="1"/>
  <c r="BJ21" i="1"/>
  <c r="BK113" i="1"/>
  <c r="BJ233" i="1"/>
  <c r="BJ114" i="1"/>
  <c r="BJ140" i="1"/>
  <c r="BK92" i="1"/>
  <c r="BK244" i="1"/>
  <c r="BK122" i="1"/>
  <c r="BJ139" i="1"/>
  <c r="BJ112" i="1"/>
  <c r="BK269" i="1"/>
  <c r="BK99" i="1"/>
  <c r="BK228" i="1"/>
  <c r="BK150" i="1"/>
  <c r="BJ229" i="1"/>
  <c r="BJ266" i="1"/>
  <c r="BJ111" i="1"/>
  <c r="BJ156" i="1"/>
  <c r="BJ256" i="1"/>
  <c r="BK134" i="1"/>
  <c r="BJ141" i="1"/>
  <c r="BJ142" i="1"/>
  <c r="BJ258" i="1"/>
  <c r="BJ153" i="1"/>
  <c r="BK310" i="1"/>
  <c r="BK294" i="1"/>
  <c r="BJ22" i="1"/>
  <c r="BK307" i="1"/>
  <c r="BJ253" i="1"/>
  <c r="BJ254" i="1"/>
  <c r="BJ234" i="1"/>
  <c r="BK78" i="1"/>
  <c r="BK189" i="1"/>
  <c r="BK182" i="1"/>
  <c r="BJ23" i="1"/>
  <c r="BK89" i="1"/>
  <c r="BK218" i="1"/>
  <c r="BK206" i="1"/>
  <c r="BJ152" i="1"/>
  <c r="BK61" i="1"/>
  <c r="BK139" i="1"/>
  <c r="BK93" i="1"/>
  <c r="BK48" i="1"/>
  <c r="BJ204" i="1"/>
  <c r="BJ50" i="1"/>
  <c r="BJ289" i="1"/>
  <c r="BJ106" i="1"/>
  <c r="BJ18" i="1"/>
  <c r="BJ63" i="1"/>
  <c r="BJ189" i="1"/>
  <c r="BJ281" i="1"/>
  <c r="BJ79" i="1"/>
  <c r="BJ166" i="1"/>
  <c r="BJ19" i="1"/>
  <c r="BJ322" i="1"/>
  <c r="BJ318" i="1"/>
  <c r="BJ104" i="1"/>
  <c r="BJ94" i="1"/>
  <c r="BJ247" i="1"/>
  <c r="BJ223" i="1"/>
  <c r="BK327" i="1"/>
  <c r="BK171" i="1"/>
  <c r="BK163" i="1"/>
  <c r="BJ231" i="1"/>
  <c r="BJ26" i="1"/>
  <c r="BK259" i="1"/>
  <c r="BK238" i="1"/>
  <c r="BK172" i="1"/>
  <c r="BJ32" i="1"/>
  <c r="BJ28" i="1"/>
  <c r="BJ67" i="1"/>
  <c r="BJ118" i="1"/>
  <c r="BJ270" i="1"/>
  <c r="BJ267" i="1"/>
  <c r="BJ185" i="1"/>
  <c r="BJ301" i="1"/>
  <c r="BJ157" i="1"/>
  <c r="BJ236" i="1"/>
  <c r="BJ93" i="1"/>
  <c r="BJ13" i="1"/>
  <c r="BJ162" i="1"/>
  <c r="BJ278" i="1"/>
  <c r="BJ100" i="1"/>
  <c r="BJ235" i="1"/>
  <c r="BJ58" i="1"/>
  <c r="BJ201" i="1"/>
  <c r="BK98" i="1"/>
  <c r="BK320" i="1"/>
  <c r="BK229" i="1"/>
  <c r="BK105" i="1"/>
  <c r="BK247" i="1"/>
  <c r="BJ200" i="1"/>
  <c r="BJ147" i="1"/>
  <c r="BJ158" i="1"/>
  <c r="BJ227" i="1"/>
  <c r="BJ55" i="1"/>
  <c r="BJ323" i="1"/>
  <c r="BJ293" i="1"/>
  <c r="BJ60" i="1"/>
  <c r="BJ146" i="1"/>
  <c r="BJ180" i="1"/>
  <c r="BJ196" i="1"/>
  <c r="BJ186" i="1"/>
  <c r="BJ74" i="1"/>
  <c r="BK169" i="1"/>
  <c r="BK273" i="1"/>
  <c r="BJ113" i="1"/>
  <c r="BK10" i="1"/>
  <c r="BK83" i="1"/>
  <c r="BJ183" i="1"/>
  <c r="BJ300" i="1"/>
  <c r="BJ86" i="1"/>
  <c r="BJ311" i="1"/>
  <c r="BJ326" i="1"/>
  <c r="BJ225" i="1"/>
  <c r="BJ199" i="1"/>
  <c r="BJ163" i="1"/>
  <c r="BJ303" i="1"/>
  <c r="BJ245" i="1"/>
  <c r="BJ47" i="1"/>
  <c r="BJ102" i="1"/>
  <c r="BJ286" i="1"/>
  <c r="BJ244" i="1"/>
  <c r="BJ280" i="1"/>
  <c r="BJ77" i="1"/>
  <c r="BJ299" i="1"/>
  <c r="BK5" i="1"/>
  <c r="BK211" i="1"/>
  <c r="BK95" i="1"/>
  <c r="BK108" i="1"/>
  <c r="BJ109" i="1"/>
  <c r="BJ150" i="1"/>
  <c r="BK316" i="1"/>
  <c r="BK201" i="1"/>
  <c r="BK175" i="1"/>
  <c r="BJ137" i="1"/>
  <c r="BJ250" i="1"/>
  <c r="BJ209" i="1"/>
  <c r="BJ172" i="1"/>
  <c r="BJ69" i="1"/>
  <c r="BJ294" i="1"/>
  <c r="BJ3" i="1"/>
  <c r="BJ116" i="1"/>
  <c r="BJ188" i="1"/>
  <c r="BJ83" i="1"/>
  <c r="BJ319" i="1"/>
  <c r="BJ317" i="1"/>
  <c r="BJ97" i="1"/>
  <c r="BJ290" i="1"/>
  <c r="BJ76" i="1"/>
  <c r="BJ171" i="1"/>
  <c r="BJ184" i="1"/>
  <c r="BK16" i="1"/>
  <c r="BK202" i="1"/>
  <c r="BK213" i="1"/>
  <c r="BK46" i="1"/>
  <c r="BK212" i="1"/>
  <c r="BJ170" i="1"/>
  <c r="BJ68" i="1"/>
  <c r="BJ12" i="1"/>
  <c r="BJ190" i="1"/>
  <c r="BJ96" i="1"/>
  <c r="BJ125" i="1"/>
  <c r="BJ212" i="1"/>
  <c r="BJ57" i="1"/>
  <c r="BJ176" i="1"/>
  <c r="BK34" i="1"/>
  <c r="BJ154" i="1"/>
  <c r="BK209" i="1"/>
  <c r="BK153" i="1"/>
  <c r="BJ165" i="1"/>
  <c r="BK237" i="1"/>
  <c r="BK7" i="1"/>
  <c r="BJ164" i="1"/>
  <c r="BJ48" i="1"/>
  <c r="BJ33" i="1"/>
  <c r="BJ167" i="1"/>
  <c r="BJ181" i="1"/>
  <c r="BJ259" i="1"/>
  <c r="BJ31" i="1"/>
  <c r="BJ198" i="1"/>
  <c r="BJ85" i="1"/>
  <c r="BJ275" i="1"/>
  <c r="BJ27" i="1"/>
  <c r="BJ98" i="1"/>
  <c r="BJ296" i="1"/>
  <c r="BJ315" i="1"/>
  <c r="BJ211" i="1"/>
  <c r="BJ4" i="1"/>
  <c r="BJ34" i="1"/>
  <c r="BJ40" i="1"/>
  <c r="BK35" i="1"/>
  <c r="BK90" i="1"/>
  <c r="BK200" i="1"/>
  <c r="BK305" i="1"/>
  <c r="BK54" i="1"/>
  <c r="BK114" i="1"/>
  <c r="BJ257" i="1"/>
  <c r="BK167" i="1"/>
  <c r="BK227" i="1"/>
  <c r="BK253" i="1"/>
  <c r="BJ251" i="1"/>
  <c r="BJ324" i="1"/>
  <c r="BJ240" i="1"/>
  <c r="BJ238" i="1"/>
  <c r="BJ194" i="1"/>
  <c r="BJ220" i="1"/>
  <c r="BJ10" i="1"/>
  <c r="BJ307" i="1"/>
  <c r="BJ276" i="1"/>
  <c r="BJ248" i="1"/>
  <c r="BJ197" i="1"/>
  <c r="BJ271" i="1"/>
  <c r="BJ237" i="1"/>
  <c r="BJ269" i="1"/>
  <c r="BJ203" i="1"/>
  <c r="BJ213" i="1"/>
  <c r="BJ89" i="1"/>
  <c r="BJ261" i="1"/>
  <c r="BK68" i="1"/>
  <c r="BK132" i="1"/>
  <c r="BK230" i="1"/>
  <c r="BK249" i="1"/>
  <c r="BK44" i="1"/>
  <c r="BK266" i="1"/>
  <c r="BJ138" i="1"/>
  <c r="BJ221" i="1"/>
  <c r="BJ44" i="1"/>
  <c r="BJ132" i="1"/>
  <c r="BJ222" i="1"/>
  <c r="BJ210" i="1"/>
  <c r="BJ59" i="1"/>
  <c r="BK248" i="1"/>
  <c r="BK18" i="1"/>
  <c r="BJ61" i="1"/>
  <c r="BJ6" i="1"/>
  <c r="BJ73" i="1"/>
  <c r="BJ327" i="1"/>
  <c r="BK19" i="1"/>
  <c r="BK214" i="1"/>
  <c r="BJ205" i="1"/>
  <c r="BJ64" i="1"/>
  <c r="BJ123" i="1"/>
  <c r="BJ208" i="1"/>
  <c r="BJ126" i="1"/>
  <c r="BK12" i="1"/>
  <c r="BK164" i="1"/>
  <c r="BJ226" i="1"/>
  <c r="BJ107" i="1"/>
  <c r="BJ207" i="1"/>
  <c r="BJ160" i="1"/>
  <c r="BJ16" i="1"/>
  <c r="BJ242" i="1"/>
  <c r="BJ264" i="1"/>
  <c r="BJ8" i="1"/>
  <c r="BJ42" i="1"/>
  <c r="BJ306" i="1"/>
  <c r="BK282" i="1"/>
  <c r="BK243" i="1"/>
  <c r="BK69" i="1"/>
  <c r="BK231" i="1"/>
  <c r="BK102" i="1"/>
  <c r="BK296" i="1"/>
  <c r="BK262" i="1"/>
  <c r="BK8" i="1"/>
  <c r="BJ232" i="1"/>
  <c r="BK207" i="1"/>
  <c r="BK84" i="1"/>
  <c r="BK86" i="1"/>
  <c r="BJ51" i="1"/>
  <c r="BJ252" i="1"/>
  <c r="BJ149" i="1"/>
  <c r="BJ249" i="1"/>
  <c r="BJ99" i="1"/>
  <c r="BJ9" i="1"/>
  <c r="BJ302" i="1"/>
  <c r="BJ282" i="1"/>
  <c r="BJ325" i="1"/>
  <c r="BJ119" i="1"/>
  <c r="BJ173" i="1"/>
  <c r="BJ285" i="1"/>
  <c r="BJ54" i="1"/>
  <c r="BJ124" i="1"/>
  <c r="BJ88" i="1"/>
  <c r="BJ178" i="1"/>
  <c r="BJ215" i="1"/>
  <c r="BJ101" i="1"/>
  <c r="BK185" i="1"/>
  <c r="BK187" i="1"/>
  <c r="BK192" i="1"/>
  <c r="BK112" i="1"/>
  <c r="BK125" i="1"/>
  <c r="BJ265" i="1"/>
  <c r="BJ90" i="1"/>
  <c r="BJ202" i="1"/>
  <c r="BJ263" i="1"/>
  <c r="BJ283" i="1"/>
  <c r="BJ239" i="1"/>
  <c r="BK299" i="1"/>
  <c r="BK157" i="1"/>
  <c r="BK240" i="1"/>
  <c r="BJ7" i="1"/>
  <c r="BJ66" i="1"/>
  <c r="BJ53" i="1"/>
  <c r="BJ131" i="1"/>
  <c r="BJ314" i="1"/>
  <c r="BK31" i="1"/>
  <c r="BK188" i="1"/>
  <c r="BK161" i="1"/>
  <c r="BJ169" i="1"/>
  <c r="BJ80" i="1"/>
  <c r="BJ272" i="1"/>
  <c r="BJ320" i="1"/>
  <c r="BJ78" i="1"/>
  <c r="BK257" i="1"/>
  <c r="BJ228" i="1"/>
  <c r="BJ277" i="1"/>
  <c r="BJ11" i="1"/>
  <c r="BJ268" i="1"/>
  <c r="BJ206" i="1"/>
  <c r="BJ308" i="1"/>
  <c r="BJ284" i="1"/>
  <c r="BJ30" i="1"/>
  <c r="BJ145" i="1"/>
  <c r="BJ310" i="1"/>
  <c r="BJ65" i="1"/>
  <c r="BK301" i="1"/>
  <c r="BK49" i="1"/>
  <c r="BK223" i="1"/>
  <c r="BK138" i="1"/>
  <c r="BK103" i="1"/>
  <c r="BK261" i="1"/>
  <c r="BK14" i="1"/>
  <c r="BJ110" i="1"/>
  <c r="BJ24" i="1"/>
  <c r="BK65" i="1"/>
  <c r="BK225" i="1"/>
  <c r="BK137" i="1"/>
  <c r="BJ148" i="1"/>
  <c r="BJ36" i="1"/>
  <c r="BJ134" i="1"/>
  <c r="BJ218" i="1"/>
  <c r="BJ304" i="1"/>
  <c r="BJ35" i="1"/>
  <c r="BJ298" i="1"/>
  <c r="BJ20" i="1"/>
  <c r="BJ2" i="1"/>
  <c r="BJ38" i="1"/>
  <c r="BJ305" i="1"/>
  <c r="BJ177" i="1"/>
  <c r="BJ120" i="1"/>
  <c r="BJ15" i="1"/>
  <c r="BJ95" i="1"/>
  <c r="BJ287" i="1"/>
  <c r="BJ128" i="1"/>
  <c r="BJ193" i="1"/>
  <c r="BK286" i="1"/>
  <c r="BK166" i="1"/>
  <c r="BK51" i="1"/>
  <c r="BK11" i="1"/>
  <c r="BK205" i="1"/>
  <c r="BJ84" i="1"/>
  <c r="BJ129" i="1"/>
  <c r="BJ92" i="1"/>
  <c r="BJ279" i="1"/>
  <c r="BJ292" i="1"/>
  <c r="BJ41" i="1"/>
  <c r="BK221" i="1"/>
  <c r="BJ143" i="1"/>
  <c r="BJ159" i="1"/>
  <c r="BJ161" i="1"/>
  <c r="BJ224" i="1"/>
  <c r="BJ75" i="1"/>
  <c r="BJ29" i="1"/>
  <c r="BK25" i="1"/>
  <c r="BK149" i="1"/>
  <c r="BK219" i="1"/>
  <c r="BJ87" i="1"/>
  <c r="BJ262" i="1"/>
  <c r="BJ117" i="1"/>
  <c r="BJ260" i="1"/>
  <c r="BK224" i="1"/>
  <c r="BJ108" i="1"/>
  <c r="BJ321" i="1"/>
  <c r="BJ135" i="1"/>
  <c r="BJ214" i="1"/>
  <c r="BJ291" i="1"/>
  <c r="BJ103" i="1"/>
  <c r="BJ219" i="1"/>
  <c r="BJ91" i="1"/>
  <c r="BJ81" i="1"/>
  <c r="BJ49" i="1"/>
  <c r="BJ312" i="1"/>
  <c r="BK162" i="1"/>
  <c r="BK326" i="1"/>
  <c r="BK198" i="1"/>
  <c r="BK110" i="1"/>
  <c r="BK300" i="1"/>
  <c r="BK204" i="1"/>
  <c r="BK174" i="1"/>
  <c r="BJ151" i="1"/>
  <c r="BJ72" i="1"/>
  <c r="BK287" i="1"/>
  <c r="BJ273" i="1"/>
  <c r="BJ122" i="1"/>
  <c r="BJ309" i="1"/>
  <c r="BJ70" i="1"/>
  <c r="BJ168" i="1"/>
  <c r="BJ175" i="1"/>
  <c r="BK47" i="1"/>
  <c r="BJ144" i="1"/>
  <c r="BK145" i="1"/>
  <c r="BJ5" i="1"/>
  <c r="BJ14" i="1"/>
  <c r="BJ313" i="1"/>
  <c r="BJ246" i="1"/>
  <c r="BK176" i="1"/>
  <c r="BK9" i="1"/>
  <c r="BJ25" i="1"/>
  <c r="BK270" i="1"/>
  <c r="BJ274" i="1"/>
  <c r="BJ82" i="1"/>
  <c r="BJ297" i="1"/>
  <c r="BJ216" i="1"/>
  <c r="BK275" i="1"/>
  <c r="BK321" i="1"/>
  <c r="BJ174" i="1"/>
  <c r="BJ62" i="1"/>
  <c r="BJ316" i="1"/>
  <c r="BJ133" i="1"/>
  <c r="BJ187" i="1"/>
  <c r="BJ105" i="1"/>
  <c r="BJ182" i="1"/>
  <c r="BJ39" i="1"/>
  <c r="BJ243" i="1"/>
  <c r="BJ37" i="1"/>
  <c r="BJ127" i="1"/>
  <c r="BK133" i="1"/>
  <c r="BK308" i="1"/>
  <c r="BK38" i="1"/>
  <c r="BJ155" i="1"/>
  <c r="BK322" i="1"/>
  <c r="BK295" i="1"/>
  <c r="BK159" i="1"/>
  <c r="BK111" i="1"/>
  <c r="BJ230" i="1"/>
  <c r="BJ255" i="1"/>
  <c r="BK26" i="1"/>
  <c r="BK288" i="1"/>
  <c r="BK82" i="1"/>
  <c r="BJ46" i="1"/>
  <c r="BJ136" i="1"/>
  <c r="BJ56" i="1"/>
  <c r="BJ71" i="1"/>
  <c r="BJ191" i="1"/>
  <c r="BJ288" i="1"/>
  <c r="BJ217" i="1"/>
  <c r="BJ179" i="1"/>
  <c r="BJ52" i="1"/>
  <c r="BJ192" i="1"/>
  <c r="BJ241" i="1"/>
  <c r="BJ295" i="1"/>
  <c r="BJ121" i="1"/>
  <c r="BJ43" i="1"/>
  <c r="BJ45" i="1"/>
  <c r="BJ17" i="1"/>
  <c r="BJ195" i="1"/>
  <c r="BJ130" i="1"/>
  <c r="BK215" i="1"/>
  <c r="BK260" i="1"/>
  <c r="BK50" i="1"/>
  <c r="BJ115" i="1"/>
  <c r="BK190" i="1"/>
  <c r="BK323" i="1"/>
  <c r="BK17" i="1"/>
  <c r="BK220" i="1"/>
  <c r="BK23" i="1"/>
  <c r="BN190" i="1"/>
  <c r="BN202" i="1"/>
  <c r="BN137" i="1"/>
  <c r="BN325" i="1"/>
  <c r="BN36" i="1"/>
  <c r="BN87" i="1"/>
  <c r="BN207" i="1"/>
  <c r="BN86" i="1"/>
  <c r="BN125" i="1"/>
  <c r="BN233" i="1"/>
  <c r="BN22" i="1"/>
  <c r="BN262" i="1"/>
  <c r="BN221" i="1"/>
  <c r="BN303" i="1"/>
  <c r="BN27" i="1"/>
  <c r="BN294" i="1"/>
  <c r="BN252" i="1"/>
  <c r="BN6" i="1"/>
  <c r="BN240" i="1"/>
  <c r="BN131" i="1"/>
  <c r="BN196" i="1"/>
  <c r="BN163" i="1"/>
  <c r="BK298" i="1"/>
  <c r="BK281" i="1"/>
  <c r="BK126" i="1"/>
  <c r="BK154" i="1"/>
  <c r="BK141" i="1"/>
  <c r="BK124" i="1"/>
  <c r="BK136" i="1"/>
  <c r="BK142" i="1"/>
  <c r="BK264" i="1"/>
  <c r="BK170" i="1"/>
  <c r="BK30" i="1"/>
  <c r="BH116" i="1"/>
  <c r="BG117" i="1"/>
  <c r="BH117" i="1" s="1"/>
  <c r="BK43" i="1"/>
  <c r="BK62" i="1"/>
  <c r="BK140" i="1"/>
  <c r="BN244" i="1"/>
  <c r="BN147" i="1"/>
  <c r="BN83" i="1"/>
  <c r="BN169" i="1"/>
  <c r="BN301" i="1"/>
  <c r="BN53" i="1"/>
  <c r="BN259" i="1"/>
  <c r="BN143" i="1"/>
  <c r="BN237" i="1"/>
  <c r="BN140" i="1"/>
  <c r="BN305" i="1"/>
  <c r="BN79" i="1"/>
  <c r="BN282" i="1"/>
  <c r="BN74" i="1"/>
  <c r="BN82" i="1"/>
  <c r="BN17" i="1"/>
  <c r="BN153" i="1"/>
  <c r="BN260" i="1"/>
  <c r="BN251" i="1"/>
  <c r="BN184" i="1"/>
  <c r="BN298" i="1"/>
  <c r="BN9" i="1"/>
  <c r="BK217" i="1"/>
  <c r="BK303" i="1"/>
  <c r="BK129" i="1"/>
  <c r="BK116" i="1"/>
  <c r="BK37" i="1"/>
  <c r="BK13" i="1"/>
  <c r="BK158" i="1"/>
  <c r="BK233" i="1"/>
  <c r="BK271" i="1"/>
  <c r="BK199" i="1"/>
  <c r="BK29" i="1"/>
  <c r="BH148" i="1"/>
  <c r="BG149" i="1"/>
  <c r="BH159" i="1"/>
  <c r="BG160" i="1"/>
  <c r="BH160" i="1" s="1"/>
  <c r="BH149" i="1" l="1"/>
  <c r="BG150" i="1"/>
  <c r="BH150" i="1" l="1"/>
  <c r="BG151" i="1"/>
  <c r="BH151" i="1" l="1"/>
  <c r="BG152" i="1"/>
  <c r="BH152" i="1" l="1"/>
  <c r="BG153" i="1"/>
  <c r="BH153" i="1" l="1"/>
  <c r="BG154" i="1"/>
  <c r="BH154" i="1" l="1"/>
  <c r="BG155" i="1"/>
  <c r="BH155" i="1" l="1"/>
  <c r="BG156" i="1"/>
  <c r="BH156" i="1" s="1"/>
</calcChain>
</file>

<file path=xl/sharedStrings.xml><?xml version="1.0" encoding="utf-8"?>
<sst xmlns="http://schemas.openxmlformats.org/spreadsheetml/2006/main" count="238600" uniqueCount="23251">
  <si>
    <t>審判番号</t>
  </si>
  <si>
    <t>年号/条文
（審決検索時）</t>
    <phoneticPr fontId="7"/>
  </si>
  <si>
    <t>特許番号</t>
    <rPh sb="0" eb="2">
      <t>トッキョ</t>
    </rPh>
    <rPh sb="3" eb="4">
      <t>ゴウ</t>
    </rPh>
    <phoneticPr fontId="8"/>
  </si>
  <si>
    <t>出願日/遡及日</t>
    <rPh sb="0" eb="2">
      <t>シュツガン</t>
    </rPh>
    <rPh sb="2" eb="3">
      <t>ビ</t>
    </rPh>
    <rPh sb="4" eb="6">
      <t>ソキュウ</t>
    </rPh>
    <rPh sb="6" eb="7">
      <t>ヒ</t>
    </rPh>
    <phoneticPr fontId="8"/>
  </si>
  <si>
    <t>優先日</t>
    <rPh sb="0" eb="2">
      <t>ユウセン</t>
    </rPh>
    <rPh sb="2" eb="3">
      <t>ビ</t>
    </rPh>
    <phoneticPr fontId="8"/>
  </si>
  <si>
    <t>発明の名称</t>
    <phoneticPr fontId="8"/>
  </si>
  <si>
    <t>出願人</t>
    <rPh sb="0" eb="2">
      <t>シュツガン</t>
    </rPh>
    <rPh sb="2" eb="3">
      <t>ニン</t>
    </rPh>
    <phoneticPr fontId="8"/>
  </si>
  <si>
    <t>発明者</t>
    <rPh sb="0" eb="3">
      <t>ハツメイシャ</t>
    </rPh>
    <phoneticPr fontId="8"/>
  </si>
  <si>
    <t>ファミリ</t>
    <phoneticPr fontId="8"/>
  </si>
  <si>
    <t>ＩＰＣ(公開時)</t>
    <phoneticPr fontId="8"/>
  </si>
  <si>
    <t>ＩＰＣ８(最新,アドバンス)</t>
  </si>
  <si>
    <t>ＦＩ(最新)</t>
    <phoneticPr fontId="8"/>
  </si>
  <si>
    <t>Fターム(最新)</t>
    <phoneticPr fontId="8"/>
  </si>
  <si>
    <t>結論</t>
    <phoneticPr fontId="8"/>
  </si>
  <si>
    <t>無効となった最上位請求項</t>
    <phoneticPr fontId="8"/>
  </si>
  <si>
    <t>最上位請求項の無効理由と証拠に関するむすび、まとめ、小括等の記載</t>
    <phoneticPr fontId="8"/>
  </si>
  <si>
    <t>29条1項3号違反の証拠</t>
    <phoneticPr fontId="8"/>
  </si>
  <si>
    <t>29条2項違反の証拠</t>
    <phoneticPr fontId="8"/>
  </si>
  <si>
    <t>周知・技術常識との組み合わせによる無効</t>
    <rPh sb="0" eb="2">
      <t>シュウチ</t>
    </rPh>
    <rPh sb="3" eb="5">
      <t>ギジュツ</t>
    </rPh>
    <rPh sb="5" eb="7">
      <t>ジョウシキ</t>
    </rPh>
    <rPh sb="9" eb="10">
      <t>ク</t>
    </rPh>
    <rPh sb="11" eb="12">
      <t>ア</t>
    </rPh>
    <rPh sb="17" eb="19">
      <t>ムコウ</t>
    </rPh>
    <phoneticPr fontId="8"/>
  </si>
  <si>
    <t>最上位請求項を29条2項で無効にするのに使えた証拠の数（最大の数）</t>
    <rPh sb="0" eb="3">
      <t>サイジョウイ</t>
    </rPh>
    <rPh sb="3" eb="6">
      <t>セイキュウコウ</t>
    </rPh>
    <rPh sb="9" eb="10">
      <t>ジョウ</t>
    </rPh>
    <rPh sb="11" eb="12">
      <t>コウ</t>
    </rPh>
    <rPh sb="13" eb="15">
      <t>ムコウ</t>
    </rPh>
    <rPh sb="20" eb="21">
      <t>ツカ</t>
    </rPh>
    <rPh sb="23" eb="25">
      <t>ショウコ</t>
    </rPh>
    <rPh sb="26" eb="27">
      <t>カズ</t>
    </rPh>
    <rPh sb="28" eb="30">
      <t>サイダイ</t>
    </rPh>
    <rPh sb="31" eb="32">
      <t>カズ</t>
    </rPh>
    <phoneticPr fontId="8"/>
  </si>
  <si>
    <t>号証</t>
    <rPh sb="0" eb="1">
      <t>ゴウ</t>
    </rPh>
    <rPh sb="1" eb="2">
      <t>ショウ</t>
    </rPh>
    <phoneticPr fontId="8"/>
  </si>
  <si>
    <t>具体的な証拠内容（公開）</t>
    <rPh sb="0" eb="3">
      <t>グタイテキ</t>
    </rPh>
    <rPh sb="4" eb="6">
      <t>ショウコ</t>
    </rPh>
    <rPh sb="6" eb="8">
      <t>ナイヨウ</t>
    </rPh>
    <rPh sb="9" eb="11">
      <t>コウカイ</t>
    </rPh>
    <phoneticPr fontId="8"/>
  </si>
  <si>
    <t>具体的な証拠内容（出願）</t>
    <rPh sb="0" eb="3">
      <t>グタイテキ</t>
    </rPh>
    <rPh sb="4" eb="6">
      <t>ショウコ</t>
    </rPh>
    <rPh sb="6" eb="8">
      <t>ナイヨウ</t>
    </rPh>
    <rPh sb="9" eb="11">
      <t>シュツガン</t>
    </rPh>
    <phoneticPr fontId="8"/>
  </si>
  <si>
    <t>具体的な証拠内容（登録）</t>
    <rPh sb="0" eb="3">
      <t>グタイテキ</t>
    </rPh>
    <rPh sb="4" eb="6">
      <t>ショウコ</t>
    </rPh>
    <rPh sb="6" eb="8">
      <t>ナイヨウ</t>
    </rPh>
    <rPh sb="9" eb="11">
      <t>トウロク</t>
    </rPh>
    <phoneticPr fontId="8"/>
  </si>
  <si>
    <t>29条1項3号</t>
    <rPh sb="2" eb="3">
      <t>ジョウ</t>
    </rPh>
    <rPh sb="4" eb="5">
      <t>コウ</t>
    </rPh>
    <rPh sb="6" eb="7">
      <t>ゴウ</t>
    </rPh>
    <phoneticPr fontId="8"/>
  </si>
  <si>
    <t>29条2項</t>
    <rPh sb="2" eb="3">
      <t>ジョウ</t>
    </rPh>
    <rPh sb="4" eb="5">
      <t>コウ</t>
    </rPh>
    <phoneticPr fontId="8"/>
  </si>
  <si>
    <t>（具体的な証拠内容・表記法違い）公開</t>
    <rPh sb="1" eb="4">
      <t>グタイテキ</t>
    </rPh>
    <rPh sb="5" eb="7">
      <t>ショウコ</t>
    </rPh>
    <rPh sb="7" eb="9">
      <t>ナイヨウ</t>
    </rPh>
    <rPh sb="10" eb="13">
      <t>ヒョウキホウ</t>
    </rPh>
    <rPh sb="13" eb="14">
      <t>チガ</t>
    </rPh>
    <rPh sb="16" eb="18">
      <t>コウカイ</t>
    </rPh>
    <phoneticPr fontId="8"/>
  </si>
  <si>
    <t>（具体的な証拠内容・表記法違い）出願</t>
    <rPh sb="1" eb="4">
      <t>グタイテキ</t>
    </rPh>
    <rPh sb="5" eb="7">
      <t>ショウコ</t>
    </rPh>
    <rPh sb="7" eb="9">
      <t>ナイヨウ</t>
    </rPh>
    <rPh sb="10" eb="13">
      <t>ヒョウキホウ</t>
    </rPh>
    <rPh sb="13" eb="14">
      <t>チガ</t>
    </rPh>
    <rPh sb="16" eb="18">
      <t>シュツガン</t>
    </rPh>
    <phoneticPr fontId="8"/>
  </si>
  <si>
    <t>（具体的な証拠内容・表記法違い）登録</t>
    <rPh sb="1" eb="4">
      <t>グタイテキ</t>
    </rPh>
    <rPh sb="5" eb="7">
      <t>ショウコ</t>
    </rPh>
    <rPh sb="7" eb="9">
      <t>ナイヨウ</t>
    </rPh>
    <rPh sb="10" eb="13">
      <t>ヒョウキホウ</t>
    </rPh>
    <rPh sb="13" eb="14">
      <t>チガ</t>
    </rPh>
    <rPh sb="16" eb="18">
      <t>トウロク</t>
    </rPh>
    <phoneticPr fontId="8"/>
  </si>
  <si>
    <t>引用文献に該当するか</t>
    <rPh sb="0" eb="2">
      <t>インヨウ</t>
    </rPh>
    <rPh sb="2" eb="4">
      <t>ブンケン</t>
    </rPh>
    <rPh sb="5" eb="7">
      <t>ガイトウ</t>
    </rPh>
    <phoneticPr fontId="8"/>
  </si>
  <si>
    <t>参考文献等に該当するか</t>
    <rPh sb="0" eb="2">
      <t>サンコウ</t>
    </rPh>
    <rPh sb="2" eb="4">
      <t>ブンケン</t>
    </rPh>
    <rPh sb="4" eb="5">
      <t>トウ</t>
    </rPh>
    <rPh sb="6" eb="8">
      <t>ガイトウ</t>
    </rPh>
    <phoneticPr fontId="8"/>
  </si>
  <si>
    <t>審査で見つからなかった証拠に該当するか</t>
    <rPh sb="0" eb="2">
      <t>シンサ</t>
    </rPh>
    <rPh sb="3" eb="4">
      <t>ミ</t>
    </rPh>
    <rPh sb="11" eb="13">
      <t>ショウコ</t>
    </rPh>
    <rPh sb="14" eb="16">
      <t>ガイトウ</t>
    </rPh>
    <phoneticPr fontId="8"/>
  </si>
  <si>
    <t>審査で引用された非特許文献一覧</t>
    <rPh sb="0" eb="2">
      <t>シンサ</t>
    </rPh>
    <rPh sb="3" eb="5">
      <t>インヨウ</t>
    </rPh>
    <rPh sb="8" eb="9">
      <t>ヒ</t>
    </rPh>
    <rPh sb="9" eb="11">
      <t>トッキョ</t>
    </rPh>
    <rPh sb="11" eb="13">
      <t>ブンケン</t>
    </rPh>
    <rPh sb="13" eb="15">
      <t>イチラン</t>
    </rPh>
    <phoneticPr fontId="8"/>
  </si>
  <si>
    <t>審査で参考にされた非特許文献一覧</t>
    <rPh sb="0" eb="2">
      <t>シンサ</t>
    </rPh>
    <rPh sb="3" eb="5">
      <t>サンコウ</t>
    </rPh>
    <rPh sb="9" eb="10">
      <t>ヒ</t>
    </rPh>
    <rPh sb="10" eb="12">
      <t>トッキョ</t>
    </rPh>
    <rPh sb="12" eb="14">
      <t>ブンケン</t>
    </rPh>
    <rPh sb="14" eb="16">
      <t>イチラン</t>
    </rPh>
    <phoneticPr fontId="8"/>
  </si>
  <si>
    <t>見つからなかった証拠の種類</t>
    <rPh sb="0" eb="1">
      <t>ミ</t>
    </rPh>
    <rPh sb="8" eb="10">
      <t>ショウコ</t>
    </rPh>
    <rPh sb="11" eb="13">
      <t>シュルイ</t>
    </rPh>
    <phoneticPr fontId="8"/>
  </si>
  <si>
    <t>見つからなかった証拠の出願人</t>
    <rPh sb="11" eb="13">
      <t>シュツガン</t>
    </rPh>
    <rPh sb="13" eb="14">
      <t>ニン</t>
    </rPh>
    <phoneticPr fontId="8"/>
  </si>
  <si>
    <t>見つからなかった証拠の発明者</t>
    <rPh sb="11" eb="14">
      <t>ハツメイシャ</t>
    </rPh>
    <phoneticPr fontId="8"/>
  </si>
  <si>
    <t>見つからなかった証拠のIPC</t>
    <phoneticPr fontId="8"/>
  </si>
  <si>
    <t>見つからなかった証拠のFI</t>
    <phoneticPr fontId="8"/>
  </si>
  <si>
    <t>見つからなかった証拠のFターム</t>
    <phoneticPr fontId="8"/>
  </si>
  <si>
    <t>見つからなかった証拠の公開日・公報日</t>
    <rPh sb="11" eb="14">
      <t>コウカイビ</t>
    </rPh>
    <rPh sb="15" eb="17">
      <t>コウホウ</t>
    </rPh>
    <rPh sb="17" eb="18">
      <t>ビ</t>
    </rPh>
    <phoneticPr fontId="8"/>
  </si>
  <si>
    <t>日本語か否か</t>
    <rPh sb="0" eb="3">
      <t>ニホンゴ</t>
    </rPh>
    <rPh sb="4" eb="5">
      <t>イナ</t>
    </rPh>
    <phoneticPr fontId="8"/>
  </si>
  <si>
    <r>
      <rPr>
        <sz val="11"/>
        <rFont val="ＭＳ Ｐゴシック"/>
        <family val="3"/>
        <charset val="128"/>
      </rPr>
      <t>無効化された特許の</t>
    </r>
    <r>
      <rPr>
        <sz val="11"/>
        <rFont val="ＭＳ Ｐゴシック"/>
        <family val="3"/>
        <charset val="128"/>
      </rPr>
      <t>発明者が著者等であるか</t>
    </r>
    <rPh sb="0" eb="3">
      <t>ムコウカ</t>
    </rPh>
    <rPh sb="6" eb="8">
      <t>トッキョ</t>
    </rPh>
    <rPh sb="9" eb="12">
      <t>ハツメイシャ</t>
    </rPh>
    <rPh sb="13" eb="15">
      <t>チョシャ</t>
    </rPh>
    <rPh sb="15" eb="16">
      <t>トウ</t>
    </rPh>
    <phoneticPr fontId="8"/>
  </si>
  <si>
    <t>無効化された特許の出願人が出願人・著者等であるか</t>
    <rPh sb="0" eb="3">
      <t>ムコウカ</t>
    </rPh>
    <rPh sb="6" eb="8">
      <t>トッキョ</t>
    </rPh>
    <rPh sb="9" eb="11">
      <t>シュツガン</t>
    </rPh>
    <rPh sb="11" eb="12">
      <t>ニン</t>
    </rPh>
    <rPh sb="13" eb="15">
      <t>シュツガン</t>
    </rPh>
    <rPh sb="15" eb="16">
      <t>ニン</t>
    </rPh>
    <rPh sb="17" eb="19">
      <t>チョシャ</t>
    </rPh>
    <rPh sb="19" eb="20">
      <t>トウ</t>
    </rPh>
    <phoneticPr fontId="8"/>
  </si>
  <si>
    <r>
      <rPr>
        <sz val="11"/>
        <rFont val="ＭＳ Ｐゴシック"/>
        <family val="3"/>
        <charset val="128"/>
      </rPr>
      <t>無効化された特許で</t>
    </r>
    <r>
      <rPr>
        <sz val="11"/>
        <rFont val="ＭＳ Ｐゴシック"/>
        <family val="3"/>
        <charset val="128"/>
      </rPr>
      <t>出願人引用しているか</t>
    </r>
    <rPh sb="0" eb="3">
      <t>ムコウカ</t>
    </rPh>
    <rPh sb="6" eb="8">
      <t>トッキョ</t>
    </rPh>
    <rPh sb="9" eb="11">
      <t>シュツガン</t>
    </rPh>
    <rPh sb="11" eb="12">
      <t>ニン</t>
    </rPh>
    <rPh sb="12" eb="14">
      <t>インヨウ</t>
    </rPh>
    <phoneticPr fontId="8"/>
  </si>
  <si>
    <t>無効化された特許のfamilyのPCT出願のISRで引用されたか</t>
    <rPh sb="0" eb="3">
      <t>ムコウカ</t>
    </rPh>
    <rPh sb="6" eb="8">
      <t>トッキョ</t>
    </rPh>
    <rPh sb="19" eb="21">
      <t>シュツガン</t>
    </rPh>
    <rPh sb="26" eb="28">
      <t>インヨウ</t>
    </rPh>
    <phoneticPr fontId="8"/>
  </si>
  <si>
    <r>
      <t>無効化された特許の</t>
    </r>
    <r>
      <rPr>
        <sz val="11"/>
        <rFont val="ＭＳ Ｐゴシック"/>
        <family val="3"/>
        <charset val="128"/>
      </rPr>
      <t>family出願の審査で引用されたか</t>
    </r>
    <rPh sb="0" eb="3">
      <t>ムコウカ</t>
    </rPh>
    <rPh sb="6" eb="8">
      <t>トッキョ</t>
    </rPh>
    <rPh sb="15" eb="17">
      <t>シュツガン</t>
    </rPh>
    <rPh sb="18" eb="20">
      <t>シンサ</t>
    </rPh>
    <rPh sb="21" eb="23">
      <t>インヨウ</t>
    </rPh>
    <phoneticPr fontId="8"/>
  </si>
  <si>
    <t>無効化された特許で出願人引用された非特許文献</t>
    <rPh sb="0" eb="3">
      <t>ムコウカ</t>
    </rPh>
    <rPh sb="6" eb="8">
      <t>トッキョ</t>
    </rPh>
    <rPh sb="9" eb="11">
      <t>シュツガン</t>
    </rPh>
    <rPh sb="11" eb="12">
      <t>ニン</t>
    </rPh>
    <rPh sb="12" eb="14">
      <t>インヨウ</t>
    </rPh>
    <rPh sb="17" eb="18">
      <t>ヒ</t>
    </rPh>
    <rPh sb="18" eb="20">
      <t>トッキョ</t>
    </rPh>
    <rPh sb="20" eb="22">
      <t>ブンケン</t>
    </rPh>
    <phoneticPr fontId="8"/>
  </si>
  <si>
    <t>無効化された特許のfamily出願のPCT出願のISRで引用された非特許文献</t>
    <rPh sb="28" eb="30">
      <t>インヨウ</t>
    </rPh>
    <phoneticPr fontId="8"/>
  </si>
  <si>
    <t>無効化された特許のfamily出願の審査で引用された非特許文献</t>
    <phoneticPr fontId="8"/>
  </si>
  <si>
    <t>無効化された特許のfamilyの公報番号</t>
    <rPh sb="0" eb="3">
      <t>ムコウカ</t>
    </rPh>
    <rPh sb="6" eb="8">
      <t>トッキョ</t>
    </rPh>
    <rPh sb="16" eb="18">
      <t>コウホウ</t>
    </rPh>
    <rPh sb="18" eb="20">
      <t>バンゴウ</t>
    </rPh>
    <phoneticPr fontId="8"/>
  </si>
  <si>
    <t>無効化された特許の早期審査有無</t>
    <rPh sb="0" eb="3">
      <t>ムコウカ</t>
    </rPh>
    <rPh sb="6" eb="8">
      <t>トッキョ</t>
    </rPh>
    <rPh sb="9" eb="11">
      <t>ソウキ</t>
    </rPh>
    <rPh sb="11" eb="13">
      <t>シンサ</t>
    </rPh>
    <rPh sb="13" eb="15">
      <t>ウム</t>
    </rPh>
    <phoneticPr fontId="8"/>
  </si>
  <si>
    <t>無効化された特許と証拠文献のテーマコードが一致</t>
    <rPh sb="9" eb="11">
      <t>ショウコ</t>
    </rPh>
    <rPh sb="11" eb="13">
      <t>ブンケン</t>
    </rPh>
    <rPh sb="21" eb="23">
      <t>イッチ</t>
    </rPh>
    <phoneticPr fontId="8"/>
  </si>
  <si>
    <t>無効化された特許のテーマコード</t>
    <rPh sb="0" eb="3">
      <t>ムコウカ</t>
    </rPh>
    <rPh sb="6" eb="8">
      <t>トッキョ</t>
    </rPh>
    <phoneticPr fontId="8"/>
  </si>
  <si>
    <t>証拠文献のテーマコード</t>
    <rPh sb="0" eb="2">
      <t>ショウコ</t>
    </rPh>
    <rPh sb="2" eb="4">
      <t>ブンケン</t>
    </rPh>
    <phoneticPr fontId="8"/>
  </si>
  <si>
    <t>本件公開時IPCの粗分類</t>
    <rPh sb="0" eb="2">
      <t>ホンケン</t>
    </rPh>
    <rPh sb="2" eb="4">
      <t>コウカイ</t>
    </rPh>
    <rPh sb="4" eb="5">
      <t>ジ</t>
    </rPh>
    <rPh sb="9" eb="10">
      <t>アラ</t>
    </rPh>
    <rPh sb="10" eb="12">
      <t>ブンルイ</t>
    </rPh>
    <phoneticPr fontId="8"/>
  </si>
  <si>
    <t>備考</t>
    <rPh sb="0" eb="2">
      <t>ビコウ</t>
    </rPh>
    <phoneticPr fontId="8"/>
  </si>
  <si>
    <t>審判通し番号</t>
    <rPh sb="0" eb="2">
      <t>シンパン</t>
    </rPh>
    <rPh sb="2" eb="3">
      <t>トオ</t>
    </rPh>
    <rPh sb="4" eb="6">
      <t>バンゴウ</t>
    </rPh>
    <phoneticPr fontId="8"/>
  </si>
  <si>
    <t>審判ごとの具体的証拠の通し番号</t>
    <rPh sb="0" eb="2">
      <t>シンパン</t>
    </rPh>
    <rPh sb="5" eb="8">
      <t>グタイテキ</t>
    </rPh>
    <rPh sb="8" eb="10">
      <t>ショウコ</t>
    </rPh>
    <rPh sb="11" eb="12">
      <t>トオ</t>
    </rPh>
    <rPh sb="13" eb="15">
      <t>バンゴウ</t>
    </rPh>
    <phoneticPr fontId="8"/>
  </si>
  <si>
    <t>審判-証拠通し番号</t>
    <rPh sb="0" eb="2">
      <t>シンパン</t>
    </rPh>
    <rPh sb="3" eb="5">
      <t>ショウコ</t>
    </rPh>
    <rPh sb="5" eb="6">
      <t>トオ</t>
    </rPh>
    <rPh sb="7" eb="9">
      <t>バンゴウ</t>
    </rPh>
    <phoneticPr fontId="8"/>
  </si>
  <si>
    <t>審判ごとの具体的証拠の数</t>
    <rPh sb="0" eb="2">
      <t>シンパン</t>
    </rPh>
    <rPh sb="5" eb="8">
      <t>グタイテキ</t>
    </rPh>
    <rPh sb="8" eb="10">
      <t>ショウコ</t>
    </rPh>
    <rPh sb="11" eb="12">
      <t>カズ</t>
    </rPh>
    <phoneticPr fontId="8"/>
  </si>
  <si>
    <t>既出証拠が採用された</t>
    <rPh sb="0" eb="2">
      <t>キシュツ</t>
    </rPh>
    <rPh sb="2" eb="4">
      <t>ショウコ</t>
    </rPh>
    <rPh sb="5" eb="7">
      <t>サイヨウ</t>
    </rPh>
    <phoneticPr fontId="8"/>
  </si>
  <si>
    <t>採用証拠の新規and/or既出＠審判ごと</t>
    <rPh sb="0" eb="2">
      <t>サイヨウ</t>
    </rPh>
    <rPh sb="2" eb="4">
      <t>ショウコ</t>
    </rPh>
    <rPh sb="5" eb="7">
      <t>シンキ</t>
    </rPh>
    <rPh sb="13" eb="15">
      <t>キシュツ</t>
    </rPh>
    <rPh sb="16" eb="18">
      <t>シンパン</t>
    </rPh>
    <phoneticPr fontId="8"/>
  </si>
  <si>
    <t>審判通し番号-新規証拠Y/N</t>
    <rPh sb="0" eb="2">
      <t>シンパン</t>
    </rPh>
    <rPh sb="2" eb="3">
      <t>トオ</t>
    </rPh>
    <rPh sb="4" eb="6">
      <t>バンゴウ</t>
    </rPh>
    <rPh sb="7" eb="9">
      <t>シンキ</t>
    </rPh>
    <rPh sb="9" eb="11">
      <t>ショウコ</t>
    </rPh>
    <phoneticPr fontId="8"/>
  </si>
  <si>
    <t>新規性/進歩性＠証拠ごと</t>
    <rPh sb="0" eb="3">
      <t>シンキセイ</t>
    </rPh>
    <rPh sb="4" eb="7">
      <t>シンポセイ</t>
    </rPh>
    <rPh sb="8" eb="10">
      <t>ショウコ</t>
    </rPh>
    <phoneticPr fontId="8"/>
  </si>
  <si>
    <t>新規性/進歩性＠審判ごと</t>
    <rPh sb="0" eb="3">
      <t>シンキセイ</t>
    </rPh>
    <rPh sb="4" eb="7">
      <t>シンポセイ</t>
    </rPh>
    <rPh sb="8" eb="10">
      <t>シンパン</t>
    </rPh>
    <phoneticPr fontId="8"/>
  </si>
  <si>
    <t>(新/進＠審判判定用）</t>
    <rPh sb="1" eb="2">
      <t>シン</t>
    </rPh>
    <rPh sb="3" eb="4">
      <t>ススム</t>
    </rPh>
    <rPh sb="5" eb="7">
      <t>シンパン</t>
    </rPh>
    <rPh sb="7" eb="10">
      <t>ハンテイヨウ</t>
    </rPh>
    <phoneticPr fontId="8"/>
  </si>
  <si>
    <t>見つからなかった証拠の公開年・公報年</t>
    <rPh sb="13" eb="14">
      <t>ネン</t>
    </rPh>
    <rPh sb="17" eb="18">
      <t>ネン</t>
    </rPh>
    <phoneticPr fontId="8"/>
  </si>
  <si>
    <t>分析対象</t>
    <rPh sb="0" eb="2">
      <t>ブンセキ</t>
    </rPh>
    <rPh sb="2" eb="4">
      <t>タイショウ</t>
    </rPh>
    <phoneticPr fontId="8"/>
  </si>
  <si>
    <t>審査時と同じ証拠がなぜ採用されたか？
1：新しい文献を組み合わせたから</t>
    <rPh sb="0" eb="2">
      <t>シンサ</t>
    </rPh>
    <rPh sb="2" eb="3">
      <t>ジ</t>
    </rPh>
    <rPh sb="4" eb="5">
      <t>オナ</t>
    </rPh>
    <rPh sb="6" eb="8">
      <t>ショウコ</t>
    </rPh>
    <rPh sb="11" eb="13">
      <t>サイヨウ</t>
    </rPh>
    <rPh sb="21" eb="22">
      <t>アタラ</t>
    </rPh>
    <rPh sb="24" eb="26">
      <t>ブンケン</t>
    </rPh>
    <rPh sb="27" eb="28">
      <t>ク</t>
    </rPh>
    <rPh sb="29" eb="30">
      <t>ア</t>
    </rPh>
    <phoneticPr fontId="8"/>
  </si>
  <si>
    <t>審査時と同じ証拠がなぜ採用されたか？
組み合わせた文献は特許、論文、書籍？</t>
    <rPh sb="19" eb="20">
      <t>ク</t>
    </rPh>
    <rPh sb="21" eb="22">
      <t>ア</t>
    </rPh>
    <rPh sb="25" eb="27">
      <t>ブンケン</t>
    </rPh>
    <rPh sb="28" eb="30">
      <t>トッキョ</t>
    </rPh>
    <rPh sb="31" eb="33">
      <t>ロンブン</t>
    </rPh>
    <rPh sb="34" eb="36">
      <t>ショセキ</t>
    </rPh>
    <phoneticPr fontId="8"/>
  </si>
  <si>
    <t>審査時と同じ証拠がなぜ採用されたか？
その他</t>
    <rPh sb="21" eb="22">
      <t>タ</t>
    </rPh>
    <phoneticPr fontId="8"/>
  </si>
  <si>
    <t>無効化された特許と証拠文献のIPCが一致</t>
    <phoneticPr fontId="8"/>
  </si>
  <si>
    <t>ＩＰＣ(公開時)
H列を複写</t>
    <rPh sb="10" eb="11">
      <t>レツ</t>
    </rPh>
    <rPh sb="12" eb="14">
      <t>フクシャ</t>
    </rPh>
    <phoneticPr fontId="8"/>
  </si>
  <si>
    <t>見つからなかった証拠のIPC
（AH列を複写）</t>
    <rPh sb="18" eb="19">
      <t>レツ</t>
    </rPh>
    <rPh sb="20" eb="22">
      <t>フクシャ</t>
    </rPh>
    <phoneticPr fontId="8"/>
  </si>
  <si>
    <t>無効2007-800115</t>
    <rPh sb="0" eb="2">
      <t>ムコウ</t>
    </rPh>
    <phoneticPr fontId="8"/>
  </si>
  <si>
    <t>2010 / 29-1,29-2</t>
  </si>
  <si>
    <t>3066189</t>
  </si>
  <si>
    <t>1992/05/19</t>
    <phoneticPr fontId="8"/>
  </si>
  <si>
    <t>1992/02/18</t>
    <phoneticPr fontId="8"/>
  </si>
  <si>
    <t>暖房用のオイルラジエータ</t>
    <phoneticPr fontId="8"/>
  </si>
  <si>
    <t>デ・ロンギ・エス・ペー・アー</t>
  </si>
  <si>
    <t>ジュゼッペ　デ　ロンギ</t>
  </si>
  <si>
    <t>AT00115277T;AU01623592A;AU00651685B;CN01075543A;CN01069398C;DE69200834D;DE69200834T;DK00556433T;EP556433A;EP556433B;ES02067976T;GR03025602T;HU00T63491A;HU00215728B;HU09300436D;ITMI920138U;ITMI920138V;IT00226255Z;特開平08-094105;特許03066189;RU02065551C;TR00026188A;US5341455;US5375328</t>
  </si>
  <si>
    <t>F24D 19/00;F24H  3/00;F24H  3/06    301</t>
  </si>
  <si>
    <t>F24H   3/00@AFI(JP);F24D  19/00@ALI(JP);F24H   3/06@ALI(JP);F28D   1/03@ALI(EP);F28D   9/00@ALI(RU)</t>
  </si>
  <si>
    <t>F24H  3/00        B;F24H  3/06    301;F24D 19/00        A</t>
  </si>
  <si>
    <t>3L073 BB01;3L073 BB04;3L073 BB06;3L073 BC01</t>
  </si>
  <si>
    <t>特許第3066189号の訂正後の請求項1、2、6に係る発明についての特許を無効とする。
特許第3066189号の訂正後の請求項3ないし5に係る発明についての審判請求は、成り立たない。</t>
    <rPh sb="12" eb="14">
      <t>テイセイ</t>
    </rPh>
    <rPh sb="14" eb="15">
      <t>ゴ</t>
    </rPh>
    <rPh sb="56" eb="58">
      <t>テイセイ</t>
    </rPh>
    <rPh sb="58" eb="59">
      <t>ゴ</t>
    </rPh>
    <phoneticPr fontId="8"/>
  </si>
  <si>
    <t>請求項1</t>
    <rPh sb="0" eb="3">
      <t>セイキュウコウ</t>
    </rPh>
    <phoneticPr fontId="8"/>
  </si>
  <si>
    <t>本件発明1と甲1発明との間に差異は存在せず、本件発明1は、実質的に甲第1号証に記載された発明であるといえる。</t>
    <phoneticPr fontId="8"/>
  </si>
  <si>
    <t>甲1</t>
    <rPh sb="0" eb="1">
      <t>コウ</t>
    </rPh>
    <phoneticPr fontId="8"/>
  </si>
  <si>
    <t>×</t>
    <phoneticPr fontId="8"/>
  </si>
  <si>
    <t>US2651506</t>
    <phoneticPr fontId="8"/>
  </si>
  <si>
    <t>無し</t>
    <rPh sb="0" eb="1">
      <t>ナ</t>
    </rPh>
    <phoneticPr fontId="8"/>
  </si>
  <si>
    <t>No</t>
  </si>
  <si>
    <t>Yes</t>
  </si>
  <si>
    <t>外国特許文献</t>
    <rPh sb="0" eb="2">
      <t>ガイコク</t>
    </rPh>
    <rPh sb="2" eb="4">
      <t>トッキョ</t>
    </rPh>
    <rPh sb="4" eb="6">
      <t>ブンケン</t>
    </rPh>
    <phoneticPr fontId="8"/>
  </si>
  <si>
    <t xml:space="preserve">F28F21/08 </t>
    <phoneticPr fontId="8"/>
  </si>
  <si>
    <t>英語</t>
    <rPh sb="0" eb="2">
      <t>エイゴ</t>
    </rPh>
    <phoneticPr fontId="8"/>
  </si>
  <si>
    <t>ISR無し</t>
    <rPh sb="3" eb="4">
      <t>ナ</t>
    </rPh>
    <phoneticPr fontId="8"/>
  </si>
  <si>
    <t>EP556433
US5341455
US5375328
他</t>
    <rPh sb="29" eb="30">
      <t>ホカ</t>
    </rPh>
    <phoneticPr fontId="8"/>
  </si>
  <si>
    <t/>
  </si>
  <si>
    <t>甲1はファミリー出願であるUS5341455の審査時に引用された。</t>
    <rPh sb="0" eb="1">
      <t>コウ</t>
    </rPh>
    <rPh sb="8" eb="10">
      <t>シュツガン</t>
    </rPh>
    <phoneticPr fontId="8"/>
  </si>
  <si>
    <t>不一致</t>
    <rPh sb="0" eb="3">
      <t>フイッチ</t>
    </rPh>
    <phoneticPr fontId="8"/>
  </si>
  <si>
    <t xml:space="preserve">F28F21/08 </t>
    <phoneticPr fontId="8"/>
  </si>
  <si>
    <t>無効2008-800093</t>
    <rPh sb="0" eb="2">
      <t>ムコウ</t>
    </rPh>
    <phoneticPr fontId="8"/>
  </si>
  <si>
    <t>3966892</t>
    <phoneticPr fontId="8"/>
  </si>
  <si>
    <t>細断機</t>
  </si>
  <si>
    <t>株式会社松井製作所</t>
  </si>
  <si>
    <t>勝村　彦一;山下　宰司;石井　敏</t>
  </si>
  <si>
    <t>AU2003248133A;CN01612783A;CN01320961C;CN01853788A;EP1459806A;特開2004-105863;特許03936268;特開2006-116545;特許03966892;TW0I312295B;US2004245360;US7216824;US2006180688;US7448568;WO2004026480A</t>
  </si>
  <si>
    <t>B02C 18/14;B02C 18/18;B02C 18/22;B02C 18/16</t>
  </si>
  <si>
    <t>B02C  18/14@AFI(JP);B02C  18/16@ALI(JP);B02C  18/18@ALI(JP);B02C  18/22@ALI(JP)</t>
  </si>
  <si>
    <t>B02C 18/14        Z;B02C 18/18        Z;B02C 18/22;B02C 18/16        Z</t>
  </si>
  <si>
    <t>4D065 CA16;4D065 CB10;4D065 CC01;4D065 DD04;4D065 DD18;4D065 DD22;4D065 DD24;4D065 EB14;4D065 EC07;4D065 ED38</t>
  </si>
  <si>
    <t>特許第3966892号の請求項1ないし5に係る発明についての特許を無効とする。</t>
    <phoneticPr fontId="8"/>
  </si>
  <si>
    <t>本件発明1は、引用刊行物（甲2号証）に記載された発明であるから、又は、引用刊行物（甲2号証）に記載された発明に基いて、当業者が容易に発明できたものであるから、特許法第29条第1項第3号の規定により、又は、特許法第29条第2項の規定により、特許を受けることができない。
（補足：特許第3966892号は分割要件を満たさない出願であるため、出願日の遡及は認められず、本件分割出願の出願日は現実の出願日となる。）</t>
    <rPh sb="13" eb="14">
      <t>コウ</t>
    </rPh>
    <rPh sb="15" eb="16">
      <t>ゴウ</t>
    </rPh>
    <rPh sb="135" eb="137">
      <t>ホソク</t>
    </rPh>
    <rPh sb="160" eb="162">
      <t>シュツガン</t>
    </rPh>
    <phoneticPr fontId="8"/>
  </si>
  <si>
    <t>甲2</t>
    <rPh sb="0" eb="1">
      <t>コウ</t>
    </rPh>
    <phoneticPr fontId="8"/>
  </si>
  <si>
    <t>甲2及び技術常識</t>
    <rPh sb="0" eb="1">
      <t>コウ</t>
    </rPh>
    <rPh sb="2" eb="3">
      <t>オヨ</t>
    </rPh>
    <rPh sb="4" eb="6">
      <t>ギジュツ</t>
    </rPh>
    <rPh sb="6" eb="8">
      <t>ジョウシキ</t>
    </rPh>
    <phoneticPr fontId="8"/>
  </si>
  <si>
    <t>―</t>
    <phoneticPr fontId="8"/>
  </si>
  <si>
    <t>特開2004-105863(本件原出願の公開公報)</t>
    <phoneticPr fontId="8"/>
  </si>
  <si>
    <t>29条2項・主引例</t>
    <rPh sb="2" eb="3">
      <t>ジョウ</t>
    </rPh>
    <rPh sb="4" eb="5">
      <t>コウ</t>
    </rPh>
    <rPh sb="6" eb="7">
      <t>シュ</t>
    </rPh>
    <rPh sb="7" eb="9">
      <t>インレイ</t>
    </rPh>
    <phoneticPr fontId="8"/>
  </si>
  <si>
    <t>日本特許文献</t>
    <rPh sb="0" eb="2">
      <t>ニホン</t>
    </rPh>
    <rPh sb="2" eb="4">
      <t>トッキョ</t>
    </rPh>
    <rPh sb="4" eb="6">
      <t>ブンケン</t>
    </rPh>
    <phoneticPr fontId="8"/>
  </si>
  <si>
    <t>日本語</t>
    <rPh sb="0" eb="3">
      <t>ニホンゴ</t>
    </rPh>
    <phoneticPr fontId="8"/>
  </si>
  <si>
    <t>早期審査</t>
  </si>
  <si>
    <r>
      <rPr>
        <sz val="11"/>
        <rFont val="ＭＳ Ｐゴシック"/>
        <family val="3"/>
        <charset val="128"/>
      </rPr>
      <t>審判で「分割要件違反」と判断され、出願日が遡及しないため原出願により新規性を否定。</t>
    </r>
    <r>
      <rPr>
        <sz val="11"/>
        <color indexed="10"/>
        <rFont val="ＭＳ Ｐゴシック"/>
        <family val="3"/>
        <charset val="128"/>
      </rPr>
      <t xml:space="preserve">
甲2（原出願）は審査で引用されていないが、審査で見つからなかった証拠には該当しない。</t>
    </r>
    <rPh sb="0" eb="2">
      <t>シンパン</t>
    </rPh>
    <rPh sb="4" eb="6">
      <t>ブンカツ</t>
    </rPh>
    <rPh sb="6" eb="8">
      <t>ヨウケン</t>
    </rPh>
    <rPh sb="8" eb="10">
      <t>イハン</t>
    </rPh>
    <rPh sb="12" eb="14">
      <t>ハンダン</t>
    </rPh>
    <rPh sb="17" eb="19">
      <t>シュツガン</t>
    </rPh>
    <rPh sb="19" eb="20">
      <t>ビ</t>
    </rPh>
    <rPh sb="21" eb="23">
      <t>ソキュウ</t>
    </rPh>
    <rPh sb="28" eb="29">
      <t>ハラ</t>
    </rPh>
    <rPh sb="29" eb="31">
      <t>シュツガン</t>
    </rPh>
    <rPh sb="34" eb="37">
      <t>シンキセイ</t>
    </rPh>
    <rPh sb="38" eb="40">
      <t>ヒテイ</t>
    </rPh>
    <rPh sb="42" eb="43">
      <t>コウ</t>
    </rPh>
    <rPh sb="45" eb="46">
      <t>ハラ</t>
    </rPh>
    <rPh sb="46" eb="48">
      <t>シュツガン</t>
    </rPh>
    <rPh sb="50" eb="52">
      <t>シンサ</t>
    </rPh>
    <rPh sb="53" eb="55">
      <t>インヨウ</t>
    </rPh>
    <rPh sb="63" eb="65">
      <t>シンサ</t>
    </rPh>
    <rPh sb="66" eb="67">
      <t>ミ</t>
    </rPh>
    <rPh sb="74" eb="76">
      <t>ショウコ</t>
    </rPh>
    <rPh sb="78" eb="80">
      <t>ガイトウ</t>
    </rPh>
    <phoneticPr fontId="8"/>
  </si>
  <si>
    <t>関係なし</t>
    <rPh sb="0" eb="2">
      <t>カンケイ</t>
    </rPh>
    <phoneticPr fontId="8"/>
  </si>
  <si>
    <t>無効2008-800184</t>
    <rPh sb="0" eb="2">
      <t>ムコウ</t>
    </rPh>
    <phoneticPr fontId="8"/>
  </si>
  <si>
    <t>2010 / 29-1</t>
  </si>
  <si>
    <t>3752588</t>
  </si>
  <si>
    <t>開き戸の地震時ロック方法</t>
    <rPh sb="11" eb="12">
      <t>ホウ</t>
    </rPh>
    <phoneticPr fontId="8"/>
  </si>
  <si>
    <t>橋爪英彌</t>
  </si>
  <si>
    <t>橋爪　宏子</t>
  </si>
  <si>
    <t>特開平08-004397;特開平08-004398;特開平09-013781;特許03005596;特開平08-226270;特開平08-158729;特開平09-137660;特開平08-199886;特許02926114;特開平09-096155;特許03005614;特開平09-096156;特開平09-096157;特開平09-158591;特許02873441;特開平09-096152;特開平08-293412;特開平09-096151;特開平09-096153;特開平10-030372;実登03039758;特開平10-266676;特許03047223;特開平11-264271;特開2004-300919;特許03752588</t>
  </si>
  <si>
    <t>E05C 21/02;A47B 96/00</t>
  </si>
  <si>
    <t>E05C  21/02@AFI(JP);A47B  96/00@ALI(JP)</t>
  </si>
  <si>
    <t>E05C 21/02;A47B 96/00        B</t>
  </si>
  <si>
    <t xml:space="preserve"> </t>
  </si>
  <si>
    <t>特許第3752588号の請求項1,3及び4に係る発明についての特許を無効とする。</t>
    <phoneticPr fontId="8"/>
  </si>
  <si>
    <t>本件特許は,分割要件違反による特許法第29条第1項第3号の規定により特許を受けることができないものである。
（補足：特許第3752588号は、不適法な分割出願であり,出願日の遡及を認めることはできず,本件特許発明の特許要件の判断の基準日は,その現実の出願日となる。）</t>
    <rPh sb="55" eb="57">
      <t>ホソク</t>
    </rPh>
    <phoneticPr fontId="8"/>
  </si>
  <si>
    <t>―</t>
    <phoneticPr fontId="8"/>
  </si>
  <si>
    <t>特開平10-30372(原出願の公開公報)</t>
    <phoneticPr fontId="8"/>
  </si>
  <si>
    <t>関係なし</t>
    <phoneticPr fontId="8"/>
  </si>
  <si>
    <t>無効2008-800283</t>
    <rPh sb="0" eb="2">
      <t>ムコウ</t>
    </rPh>
    <phoneticPr fontId="8"/>
  </si>
  <si>
    <t>3770833</t>
  </si>
  <si>
    <t>2000/12/11</t>
    <phoneticPr fontId="8"/>
  </si>
  <si>
    <t>2000/01/06</t>
    <phoneticPr fontId="8"/>
  </si>
  <si>
    <t>抗菌性・生分解性抽出容器</t>
  </si>
  <si>
    <t>山中産業株式会社;ユニチカトレーディング株式会社</t>
  </si>
  <si>
    <t>鈴木　嘉一;梶原　幸治;倉田　修平</t>
  </si>
  <si>
    <t>AU00767321B;AU01736101A;CA02396280A;CA02396280C;CN01413161A;CN01137841C;DE60042893D;EP1260453A;EP1260453B;HK01051351A;WO01/049584;特許03770833;US2003099791;US6742660;WO2001049584A</t>
  </si>
  <si>
    <t>B65D 77/00;B65D 65/46;B65D 81/28;D03D 15/00</t>
  </si>
  <si>
    <t>B65D  77/00@AFI(JP);A01N  25/34@ALI(EP);A01N  37/36@ALI(EP);B65D  65/46@ALI(JP);B65D  81/00@ALI(EP);B65D  81/28@ALI(JP);B65D  85/808@ALI(EP);D03D  15/00@ALI(JP)</t>
  </si>
  <si>
    <t>B65D 77/00        F;B65D 77/00;B65D 81/28        C;B65D 65/46;D03D 15/00        A;C08L101/16</t>
  </si>
  <si>
    <t>3E067 AA11;3E067 AB24;3E067 BA12A;3E067 BB05A;3E067 BB14A;3E067 CA30;3E067 EA06;3E067 EE16;3E067 EE48;3E067 FA01;3E067 FB17;3E067 FC01;3E067 GB03;3E067 GC10;3E067 GD10;3E086 AB01;3E086 AD01;3E086 BA02;3E086 BA18;3E086 BB44;3E086 BB90;3E086 CA01;4L048 AA20;4L048 AB07;4L048 AC00;4L048 BA01;4L048 BA02;4L048 CA00;4L048 DA40;4J200 AA06;4J200 BA05;4J200 BA14;4J200 CA01;4J200 CA07;4J200 DA17;4J200 DA24;4J200 EA04</t>
  </si>
  <si>
    <t xml:space="preserve">特許第3770833号の請求項1ないし2に係る発明についての特許を無効とする。 </t>
    <phoneticPr fontId="8"/>
  </si>
  <si>
    <t>・本件特許発明1は、甲1号証により29条1項3号に違反する。
・本件特許発明1は、甲1号発明と甲4号発明との組合せにより29条2項に違反する。
・本件特許発明1は、甲2号発明及び甲4号発明に基づいて、当業者が容易に発明し得たものである。
・本件特許発明1は、甲3号発明及び甲4号発明に基づいて、当業者が容易に発明し得たものである</t>
    <phoneticPr fontId="8"/>
  </si>
  <si>
    <t>甲1（主）及び甲4（副）
甲2（主）及び甲4（副）
甲3（主）及び甲4（副）</t>
    <rPh sb="0" eb="1">
      <t>コウ</t>
    </rPh>
    <rPh sb="3" eb="4">
      <t>シュ</t>
    </rPh>
    <rPh sb="5" eb="6">
      <t>オヨ</t>
    </rPh>
    <rPh sb="7" eb="8">
      <t>コウ</t>
    </rPh>
    <rPh sb="10" eb="11">
      <t>フク</t>
    </rPh>
    <rPh sb="14" eb="15">
      <t>コウ</t>
    </rPh>
    <rPh sb="17" eb="18">
      <t>シュ</t>
    </rPh>
    <rPh sb="19" eb="20">
      <t>オヨ</t>
    </rPh>
    <rPh sb="21" eb="22">
      <t>コウ</t>
    </rPh>
    <rPh sb="24" eb="25">
      <t>フク</t>
    </rPh>
    <rPh sb="28" eb="29">
      <t>コウ</t>
    </rPh>
    <rPh sb="31" eb="32">
      <t>シュ</t>
    </rPh>
    <rPh sb="33" eb="34">
      <t>オヨ</t>
    </rPh>
    <rPh sb="35" eb="36">
      <t>コウ</t>
    </rPh>
    <rPh sb="38" eb="39">
      <t>フク</t>
    </rPh>
    <phoneticPr fontId="8"/>
  </si>
  <si>
    <t>×</t>
    <phoneticPr fontId="8"/>
  </si>
  <si>
    <t>特開平7-310236</t>
  </si>
  <si>
    <t>特願平6-129565</t>
  </si>
  <si>
    <t>JP3355026</t>
  </si>
  <si>
    <t>JP07310236A</t>
  </si>
  <si>
    <t>JP3355026B</t>
  </si>
  <si>
    <t>日本特許文献</t>
  </si>
  <si>
    <t>東レ株式会社</t>
  </si>
  <si>
    <t>吉留　英雄,大崎　拓司,近藤　義和,梶山　宏史,松井　雅男,小関　栄一,藤井　康宏</t>
  </si>
  <si>
    <t>D01F   6/62    (2006.01),C08L  67/04    (2006.01),D01F   8/14    (2006.01),C08L  67/00    (2006.01),C08L 101/16    (2006.01)</t>
  </si>
  <si>
    <t xml:space="preserve">D01F  6/62   305A,C08L 67/04   LPD ,D01F  8/14      B,C08L 67/00       ,C08L101/16       ,C08L 67/04       </t>
  </si>
  <si>
    <t>4L041AA07,4L041BA04,4L041BA05,4L041BA09,4L041BA13,4L041BA22,4L041BA27,4L041BA49,4L041BA59,4L041BC04,4L041BC20,4L041BD04,4L041BD11,4L041BD14,4L041BD20,4L041CA35,4L041DD01,4L041DD05,4L041DD18,4L041DD19,4L041DD21,4L041DD22,4J002CF03W,4J002CF18W,4J002CF19W,4J002CF03X,4J002CF18X,4J002CF19X,4J002GK01,4J002GC00,4J002HA09,4L035AA09,4L035BB31,4L035CC01,4L035CC03,4L035DD19,4L035DD20,4L035EE01,4L035EE08,4L035EE20,4L035FF01,4L035FF02,4L035FF05,4L035FF10,4L035GG01,4L035HH01,4J200AA06,4J200BA01,4J200BA05,4J200BA09,4J200BA14,4J200BA21,4J200CA06,4J200EA11,4L041CA10</t>
  </si>
  <si>
    <t>一致</t>
    <phoneticPr fontId="8"/>
  </si>
  <si>
    <t>3E067,3E086,4L048,4J002,4J200</t>
  </si>
  <si>
    <t>4J002,4L041,4L004,4L035,4J200</t>
  </si>
  <si>
    <t>2000/12/11</t>
    <phoneticPr fontId="8"/>
  </si>
  <si>
    <t>2000/01/06</t>
    <phoneticPr fontId="8"/>
  </si>
  <si>
    <t>特開平9-308578</t>
  </si>
  <si>
    <t>特願平8-150313</t>
  </si>
  <si>
    <t>JP3163415</t>
  </si>
  <si>
    <t>JP09308578A</t>
  </si>
  <si>
    <t>JP3163415B</t>
  </si>
  <si>
    <t>帝人株式会社,山中産業株式会社</t>
  </si>
  <si>
    <t>鈴木　嘉一,八尾　昌昭,酒井　慶治,増野　栄二</t>
  </si>
  <si>
    <t>B65D  77/00    (2006.01),A47J  31/06    (2006.01)</t>
  </si>
  <si>
    <t>B65D 77/00      F,A47J 31/06      A</t>
  </si>
  <si>
    <t>3E067AA05,3E067AB24,3E067BA12A,3E067BB05A,3E067CA08,3E067FB17,3E067GD09,4B004AA20,4B004CA02,4B004CA16,4B004CA30,4B104AA10,4B104BA46,4B104BA66,4B104EA06,4B104EA25,4B104EA30,4B104EA31,4B104EA35,4B104EA37,4B104EA38</t>
  </si>
  <si>
    <t>日本語</t>
  </si>
  <si>
    <t>一致</t>
  </si>
  <si>
    <t>3E067,4B004,4B104</t>
  </si>
  <si>
    <t>一致</t>
    <rPh sb="0" eb="2">
      <t>イッチ</t>
    </rPh>
    <phoneticPr fontId="8"/>
  </si>
  <si>
    <t>2000/12/11</t>
    <phoneticPr fontId="8"/>
  </si>
  <si>
    <t>2000/01/06</t>
    <phoneticPr fontId="8"/>
  </si>
  <si>
    <t>甲3</t>
    <rPh sb="0" eb="1">
      <t>コウ</t>
    </rPh>
    <phoneticPr fontId="8"/>
  </si>
  <si>
    <t>特開平11-76065</t>
    <phoneticPr fontId="8"/>
  </si>
  <si>
    <t>特願平9-281051</t>
  </si>
  <si>
    <t>_</t>
  </si>
  <si>
    <t>JP1176065A</t>
  </si>
  <si>
    <t>山中産業株式会社</t>
  </si>
  <si>
    <t>鈴木　嘉一</t>
  </si>
  <si>
    <t>B65D 77/00      E,B65D 77/00      F,B65D 77/00      H,A47J 31/06      A</t>
  </si>
  <si>
    <t>3E067AA05,3E067AB24,3E067BA12A,3E067BB06A,3E067BB14A,3E067CA08,3E067CA24,3E067EE17,3E067FB17,4B004AA01,4B004BA43,4B004BA46,4B004BA50,4B004CA11,4B004CA16,4B104AA10,4B104BA45,4B104BA46,4B104BA47,4B104BA66,4B104BA77,4B104EA08,4B104EA20</t>
  </si>
  <si>
    <t>甲4</t>
    <rPh sb="0" eb="1">
      <t>コウ</t>
    </rPh>
    <phoneticPr fontId="8"/>
  </si>
  <si>
    <t>日本繊維機械学会(第5回)春季セミナー講演要旨集</t>
    <phoneticPr fontId="8"/>
  </si>
  <si>
    <t>29条2項・副引例</t>
    <rPh sb="2" eb="3">
      <t>ジョウ</t>
    </rPh>
    <rPh sb="4" eb="5">
      <t>コウ</t>
    </rPh>
    <rPh sb="6" eb="7">
      <t>フク</t>
    </rPh>
    <rPh sb="7" eb="9">
      <t>インレイ</t>
    </rPh>
    <phoneticPr fontId="8"/>
  </si>
  <si>
    <t>日本語学会抄録</t>
    <rPh sb="0" eb="3">
      <t>ニホンゴ</t>
    </rPh>
    <phoneticPr fontId="8"/>
  </si>
  <si>
    <t>,,</t>
  </si>
  <si>
    <t>無効2008-800249</t>
    <rPh sb="0" eb="2">
      <t>ムコウ</t>
    </rPh>
    <phoneticPr fontId="8"/>
  </si>
  <si>
    <t>3893292</t>
  </si>
  <si>
    <t>2002/01/17</t>
    <phoneticPr fontId="8"/>
  </si>
  <si>
    <t>0</t>
    <phoneticPr fontId="8"/>
  </si>
  <si>
    <t>毛髪化粧料組成物</t>
  </si>
  <si>
    <t>ホーユー株式会社</t>
  </si>
  <si>
    <t>青木　博;北野　宏樹</t>
  </si>
  <si>
    <t>A61K  7/06;A61K  7/08;A61K  7/09;A61K  7/13</t>
  </si>
  <si>
    <t>A61K   8/00@AFI(JP);A61K   8/97@AFI(JP);A61K   8/26@ALI(JP);A61K   8/27@ALI(JP);A61K   8/34@ALI(JP);A61K   8/63@ALI(JP);A61Q   5/00@ALI(JP);A61Q   5/04@ALI(JP);A61Q   5/10@ALI(JP);A61Q   5/12@ALI(JP)</t>
  </si>
  <si>
    <t>A61K  7/06;A61K  7/08;A61K  7/09;A61K  7/13;A61K  8/00;A61K  8/34;A61K  8/97;A61Q  5/00;A61Q  5/04;A61Q  5/10;A61Q  5/12;A61K  8/26;A61K  8/27;A61K  8/63</t>
  </si>
  <si>
    <t>4C083 AA111;4C083 AA112;4C083 AB082;4C083 AB352;4C083 AB412;4C083 AC012;4C083 AC072;4C083 AC102;4C083 AC151;4C083 AC152;4C083 AC182;4C083 AC242;4C083 AC472;4C083 AC532;4C083 AC552;4C083 AC642;4C083 AC782;4C083 AC792;4C083 AD092;4C083 AD391;4C083 AD392;4C083 CC31;4C083 CC33;4C083 CC34;4C083 CC36;4C083 DD23;4C083 DD27;4C083 EE06;4C083 EE28</t>
  </si>
  <si>
    <t>特許第3893292号の訂正後の請求項1-4に係る発明についての特許を無効とする。</t>
    <rPh sb="12" eb="14">
      <t>テイセイ</t>
    </rPh>
    <rPh sb="14" eb="15">
      <t>ゴ</t>
    </rPh>
    <phoneticPr fontId="8"/>
  </si>
  <si>
    <t>本件特許発明1は、甲第17号証に記載された発明であり、本件特許発明1は、甲第21号証に記載された発明であり、本件特許発明1は、甲第22号証及び甲第4号証に記載された発明に基づいて当業者が容易に発明をすることができたものである。</t>
    <phoneticPr fontId="8"/>
  </si>
  <si>
    <t xml:space="preserve">甲17
甲21
</t>
    <rPh sb="0" eb="1">
      <t>コウ</t>
    </rPh>
    <rPh sb="5" eb="6">
      <t>コウ</t>
    </rPh>
    <phoneticPr fontId="8"/>
  </si>
  <si>
    <t>甲22（主）及び甲4（副）</t>
    <rPh sb="0" eb="1">
      <t>コウ</t>
    </rPh>
    <rPh sb="4" eb="5">
      <t>シュ</t>
    </rPh>
    <rPh sb="6" eb="7">
      <t>オヨ</t>
    </rPh>
    <rPh sb="8" eb="9">
      <t>コウ</t>
    </rPh>
    <rPh sb="11" eb="12">
      <t>フク</t>
    </rPh>
    <phoneticPr fontId="8"/>
  </si>
  <si>
    <t>×</t>
    <phoneticPr fontId="8"/>
  </si>
  <si>
    <t>化粧品ハンドブック 254-257頁 平成8年11月1日 日光ケミカルズ株式会社外2社</t>
    <phoneticPr fontId="8"/>
  </si>
  <si>
    <t>日本語書籍</t>
    <rPh sb="0" eb="3">
      <t>ニホンゴ</t>
    </rPh>
    <rPh sb="3" eb="5">
      <t>ショセキ</t>
    </rPh>
    <phoneticPr fontId="8"/>
  </si>
  <si>
    <t>甲17</t>
    <rPh sb="0" eb="1">
      <t>コウ</t>
    </rPh>
    <phoneticPr fontId="8"/>
  </si>
  <si>
    <t>特開平10-194923</t>
    <phoneticPr fontId="8"/>
  </si>
  <si>
    <t>特願平9-3611</t>
  </si>
  <si>
    <t>JP10194923A</t>
  </si>
  <si>
    <t>日本ゼトック株式会社</t>
  </si>
  <si>
    <t>小宮　幸恵,土井　信幸,杉山　眞次</t>
  </si>
  <si>
    <t>A61K   8/96    (2006.01),A61K   8/06    (2006.01),A61K   8/00    (2006.01),A61Q  19/00    (2006.01),B01F  17/56    (2006.01),A61K   8/37    (2006.01),A61K   8/98    (2006.01),A61Q   5/00    (2006.01)</t>
  </si>
  <si>
    <t xml:space="preserve">A61K  7/00      K,A61K  7/00      N,A61K  7/48       ,B01F 17/56       ,A61K  8/00       ,A61K  8/06       ,A61K  8/37       ,A61K  8/98       ,A61Q  5/00       ,A61Q 19/00       </t>
  </si>
  <si>
    <t>4C083AA071,4C083AA072,4C083AA081,4C083AA082,4C083AA112,4C083AA122,4C083AB032,4C083AB212,4C083AB222,4C083AC012,4C083AC022,4C083AC092,4C083AC122,4C083AC182,4C083AC242,4C083AC352,4C083AC421,4C083AC422,4C083AC442,4C083AC482,4C083AC582,4C083AD092,4C083AD512,4C083CC02,4C083CC05,4C083CC07,4C083CC31,4C083CC39,4C083DD22,4C083DD23,4C083DD27,4C083DD31,4C083DD33,4C083EE01,4C083EE06,4C083FF05,4D077AA09,4D077AB11,4D077AB20,4D077AC01,4D077BA07,4D077BA13,4D077DC02Y,4D077DC12Y,4D077DC19Y,4D077DC27Y,4D077DC32Y,4D077DC36Y,4D077DD04Y,4D077DD36Y,4D077DE09Y,4D077DE02Y</t>
  </si>
  <si>
    <t>ISR無し</t>
  </si>
  <si>
    <t>4C083</t>
  </si>
  <si>
    <t>4C083,4D077,4G038</t>
  </si>
  <si>
    <t>甲21</t>
    <rPh sb="0" eb="1">
      <t>コウ</t>
    </rPh>
    <phoneticPr fontId="8"/>
  </si>
  <si>
    <t>特開平4-69324</t>
  </si>
  <si>
    <t>特願平2-183247</t>
  </si>
  <si>
    <t>JP2876247</t>
  </si>
  <si>
    <t>JP0469324A</t>
  </si>
  <si>
    <t>JP2876247B</t>
  </si>
  <si>
    <t>ヘンケルライオンコスメティックス株式会社</t>
  </si>
  <si>
    <t>田中　博,三木　直子</t>
  </si>
  <si>
    <t>A61K   8/00    (2006.01),A61Q   5/10    (2006.01),A61K   8/20    (2006.01),A61K   8/23    (2006.01),A61K   8/33    (2006.01),A61K   8/36    (2006.01),A61K   8/365   (2006.01),A61K   8/40    (2006.01),A61K   8/58    (2006.01),A61K   8/97    (2006.01)</t>
  </si>
  <si>
    <t xml:space="preserve">A61K  7/13       ,A61K  8/00       ,A61K  8/20       ,A61K  8/23       ,A61K  8/33       ,A61K  8/36       ,A61K  8/365      ,A61K  8/40       ,A61K  8/58       ,A61K  8/97       ,A61Q  5/10       </t>
  </si>
  <si>
    <t>4C083AA111,4C083AB211,4C083AB311,4C083AB312,4C083AB331,4C083AB332,4C083AB351,4C083AB352,4C083AC271,4C083AC301,4C083AC302,4C083AC471,4C083AC472,4C083AC532,4C083AC542,4C083AC642,4C083AC692,4C083AC712,4C083AC731,4C083AC732,4C083AC792,4C083AC931,4C083AC932,4C083BB05,4C083BB07,4C083CC36,4C083DD06,4C083EE26</t>
  </si>
  <si>
    <t>甲22</t>
    <rPh sb="0" eb="1">
      <t>コウ</t>
    </rPh>
    <phoneticPr fontId="8"/>
  </si>
  <si>
    <t>特開昭55-108812</t>
    <phoneticPr fontId="8"/>
  </si>
  <si>
    <t>特願昭54-15822</t>
  </si>
  <si>
    <t>JP1395683</t>
  </si>
  <si>
    <t>JP55108812A</t>
  </si>
  <si>
    <t>JP1395683B</t>
  </si>
  <si>
    <t>梅「沢」文彦,梅沢秀文</t>
  </si>
  <si>
    <t>梅澤　文雄,皆川　基,羽坂　勇司</t>
  </si>
  <si>
    <t>A61K   8/00    (2006.01),A61Q   5/04    (2006.01),A61Q   5/06    (2006.01),A61K   8/24    (2006.01),A61K   8/25    (2006.01),A61K   8/33    (2006.01),A61K   8/36    (2006.01),A61K   8/362   (2006.01),A61K   8/365   (2006.01),A61K   8/41    (2006.01)</t>
  </si>
  <si>
    <t xml:space="preserve">A61K  7/09       ,A61K  7/11       ,A61K  8/00       ,A61K  8/24       ,A61K  8/25       ,A61K  8/33       ,A61K  8/36       ,A61K  8/362      ,A61K  8/365      ,A61K  8/41       ,A61Q  5/04       ,A61Q  5/06       </t>
  </si>
  <si>
    <t>4C083AC471,4C083AC472,4C083AC521,4C083AC531,4C083AC541,4C083AC542,4C083AC582,4C083AC782,4C083AC901,4C083AC902,4C083AD422,4C083AD512,4C083BB04,4C083BB05,4C083CC34,4C083DD23,4C083EE25,4C083EE29,4C083AB031,4C083AB032,4C083AB051,4C083AB082,4C083AB211,4C083AB212,4C083AB271,4C083AB281,4C083AB311,4C083AB312,4C083AB332,4C083AB342,4C083AB352,4C083AB371,4C083AC102,4C083AC122,4C083AC182,4C083AC231,4C083AC242,4C083AC272,4C083AC291,4C083AC301,4C083AC302,4C083AC392,4C083AC442</t>
  </si>
  <si>
    <t>無効2006-80163</t>
    <rPh sb="0" eb="2">
      <t>ムコウ</t>
    </rPh>
    <phoneticPr fontId="8"/>
  </si>
  <si>
    <t>2943048</t>
  </si>
  <si>
    <t>1994/08/06</t>
    <phoneticPr fontId="8"/>
  </si>
  <si>
    <t>合成樹脂製ピルファープルーフキャップ</t>
    <phoneticPr fontId="8"/>
  </si>
  <si>
    <t>日本山村硝子株式会社</t>
  </si>
  <si>
    <t>高野　孝房</t>
  </si>
  <si>
    <t>AU00706685B;AU02713795A;DE69534585D;DE69534585T;EP697343A;EP697343B;特開平08-048350;特許02943048;US5984124</t>
  </si>
  <si>
    <t>B65D 41/34</t>
  </si>
  <si>
    <t>B65D  41/04@AFI(EP);B65D  41/34@ALI(EP);B65D  53/04@ALI(EP)</t>
  </si>
  <si>
    <t>3E084 AA04;3E084 AA12;3E084 AB01;3E084 BA02;3E084 CA01;3E084 CC04;3E084 CC05;3E084 DA01;3E084 DB05;3E084 DB12;3E084 DB14;3E084 DC04;3E084 DC05;3E084 EA04;3E084 FA09;3E084 FB01;3E084 GA01;3E084 GB01;3E084 GB08;3E084 HA03;3E084 HB06;3E084 HD04;3E084 KA13;3E084 KA15;3E084 KB01;3E084 LA05;3E084 LA06;3E084 LA15;3E084 LA17;3E084 LB02;3E084 LB07;3E084 LD01</t>
  </si>
  <si>
    <t>特許第2943048号の請求項1に係る発明についての特許を無効とする。
 特許第2943048号の請求項2ないし5に係る発明についての審判請求は、成り立たない。</t>
    <phoneticPr fontId="8"/>
  </si>
  <si>
    <t>本件訂正発明1は、甲4発明と甲5発明に基いて、当業者がその出願前に容易に発明をすることができたものといえる。</t>
    <phoneticPr fontId="8"/>
  </si>
  <si>
    <t>甲4（主）及び甲5（副）</t>
    <rPh sb="0" eb="1">
      <t>コウ</t>
    </rPh>
    <rPh sb="3" eb="4">
      <t>シュ</t>
    </rPh>
    <rPh sb="5" eb="6">
      <t>オヨ</t>
    </rPh>
    <rPh sb="7" eb="8">
      <t>コウ</t>
    </rPh>
    <rPh sb="10" eb="11">
      <t>フク</t>
    </rPh>
    <phoneticPr fontId="8"/>
  </si>
  <si>
    <t>WO9215495</t>
  </si>
  <si>
    <t>GB9200315W</t>
  </si>
  <si>
    <t>外国特許文献</t>
  </si>
  <si>
    <t>LAWSON MARDON (MI) LIMITED|DUDZIK, Henryk</t>
  </si>
  <si>
    <t>DUDZIK, Henryk</t>
  </si>
  <si>
    <t>B65D  41/04(2006.01)</t>
  </si>
  <si>
    <t>family無し</t>
  </si>
  <si>
    <t>2010 / 29-1,29-2</t>
    <phoneticPr fontId="8"/>
  </si>
  <si>
    <t>甲5</t>
    <rPh sb="0" eb="1">
      <t>コウ</t>
    </rPh>
    <phoneticPr fontId="8"/>
  </si>
  <si>
    <t>実開昭62-25655</t>
    <phoneticPr fontId="8"/>
  </si>
  <si>
    <t>実願昭60-115118</t>
  </si>
  <si>
    <t>JP6225655Y</t>
  </si>
  <si>
    <t>東洋製罐株式会社</t>
  </si>
  <si>
    <t>坂本　義祐</t>
  </si>
  <si>
    <t>B65D  41/28    (2006.01)</t>
  </si>
  <si>
    <t>B65D 41/28      C</t>
  </si>
  <si>
    <t>3E084AA04,3E084AA12,3E084AA32,3E084AB05,3E084BA02,3E084CA01,3E084CB03,3E084DA01,3E084DB12,3E084EA04,3E084FA09,3E084FB01,3E084FB05,3E084FB10,3E084GA04,3E084GB04,3E084HA03,3E084HB04,3E084HD01</t>
  </si>
  <si>
    <t>3E084</t>
  </si>
  <si>
    <t>電子審査書類なし(不明）</t>
    <rPh sb="9" eb="11">
      <t>フメイ</t>
    </rPh>
    <phoneticPr fontId="8"/>
  </si>
  <si>
    <t>無効2008-800164</t>
    <rPh sb="0" eb="2">
      <t>ムコウ</t>
    </rPh>
    <phoneticPr fontId="8"/>
  </si>
  <si>
    <t>3348192</t>
  </si>
  <si>
    <t>1996/05/09</t>
    <phoneticPr fontId="8"/>
  </si>
  <si>
    <t>グレーチング</t>
    <phoneticPr fontId="8"/>
  </si>
  <si>
    <t>株式会社宝機材</t>
  </si>
  <si>
    <t>浅野　康徳</t>
  </si>
  <si>
    <t>E03F  5/06;E03F  5/04</t>
  </si>
  <si>
    <t>E03F   5/04@AFI(JP);E03F   5/06@ALI(JP)</t>
  </si>
  <si>
    <t>E03F  5/04        G;E03F  5/06        Z</t>
  </si>
  <si>
    <t>2D063 CB06;2D063 CB11;2D063 CB26</t>
  </si>
  <si>
    <t xml:space="preserve">特許第3348192号の請求項1に係る発明についての特許を無効とする。 
特許第3348192号の請求項2に係る発明についての審判請求は、成り立たない。 </t>
    <phoneticPr fontId="8"/>
  </si>
  <si>
    <t xml:space="preserve">本件発明1は、甲13開示発明及び周知技術に基づいて当業者が容易に発明をすることができたものである。
本件発明1は、甲14開示発明及び周知技術に基づいて当業者が容易に発明をすることができたものである。
本件発明1は、検甲1開示発明及び周知技術に基づいて当業者が容易に発明をすることができたものである。
検甲1開示発明は、甲13開示発明及び甲14開示発明と同一である。
</t>
    <phoneticPr fontId="8"/>
  </si>
  <si>
    <t>甲13及び周知技術
甲14及び周知技術
検甲1及び周知技術</t>
    <rPh sb="0" eb="1">
      <t>コウ</t>
    </rPh>
    <rPh sb="3" eb="4">
      <t>オヨ</t>
    </rPh>
    <rPh sb="5" eb="7">
      <t>シュウチ</t>
    </rPh>
    <rPh sb="7" eb="9">
      <t>ギジュツ</t>
    </rPh>
    <rPh sb="11" eb="12">
      <t>コウ</t>
    </rPh>
    <rPh sb="14" eb="15">
      <t>オヨ</t>
    </rPh>
    <rPh sb="16" eb="18">
      <t>シュウチ</t>
    </rPh>
    <rPh sb="18" eb="20">
      <t>ギジュツ</t>
    </rPh>
    <rPh sb="22" eb="23">
      <t>ケン</t>
    </rPh>
    <rPh sb="23" eb="24">
      <t>コウ</t>
    </rPh>
    <rPh sb="25" eb="26">
      <t>オヨ</t>
    </rPh>
    <rPh sb="27" eb="29">
      <t>シュウチ</t>
    </rPh>
    <rPh sb="29" eb="31">
      <t>ギジュツ</t>
    </rPh>
    <phoneticPr fontId="8"/>
  </si>
  <si>
    <t>○</t>
    <phoneticPr fontId="8"/>
  </si>
  <si>
    <t>甲13</t>
    <rPh sb="0" eb="1">
      <t>コウ</t>
    </rPh>
    <phoneticPr fontId="8"/>
  </si>
  <si>
    <t>平成7年9月21日にNHK東海ニュースウェーブで放送された番組の録画ビデオの画面の一部を印刷したもの</t>
    <phoneticPr fontId="8"/>
  </si>
  <si>
    <t>その他（日本語）</t>
    <rPh sb="2" eb="3">
      <t>タ</t>
    </rPh>
    <rPh sb="4" eb="7">
      <t>ニホンゴ</t>
    </rPh>
    <phoneticPr fontId="8"/>
  </si>
  <si>
    <t>甲14</t>
    <rPh sb="0" eb="1">
      <t>コウ</t>
    </rPh>
    <phoneticPr fontId="8"/>
  </si>
  <si>
    <t>平成7年10月20日にNHK総合で放送された番組の録画ビデオの画面の一部を印刷したもの</t>
    <phoneticPr fontId="8"/>
  </si>
  <si>
    <t>検甲1</t>
    <rPh sb="0" eb="1">
      <t>ケン</t>
    </rPh>
    <rPh sb="1" eb="2">
      <t>コウ</t>
    </rPh>
    <phoneticPr fontId="8"/>
  </si>
  <si>
    <t>平成7年9月21日にNHK東海ニュースウェーブで放送された番組の録画ビデオ、及び、平成7年10月20日にNHK総合で放送された番組の録画ビデオ</t>
    <phoneticPr fontId="8"/>
  </si>
  <si>
    <t>無効2009-800199</t>
    <rPh sb="0" eb="2">
      <t>ムコウ</t>
    </rPh>
    <phoneticPr fontId="8"/>
  </si>
  <si>
    <t>3316492</t>
    <phoneticPr fontId="8"/>
  </si>
  <si>
    <t>1992/08/31</t>
    <phoneticPr fontId="8"/>
  </si>
  <si>
    <t>積層型熱交換器</t>
  </si>
  <si>
    <t>三菱重工業株式会社</t>
  </si>
  <si>
    <t>林　昌照;石井　一男;大塚　実</t>
  </si>
  <si>
    <t>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t>
  </si>
  <si>
    <t>F28F  3/00    311;F28F  9/02    301;F25B 39/02</t>
  </si>
  <si>
    <t>F28F   3/00@AFI(JP);F25B  39/02@ALI(JP);F28D   1/03@ALI(EP);F28F   9/02@ALI(JP)</t>
  </si>
  <si>
    <t>F28F  3/00    311;F28F  9/02    301 J;F25B 39/02        C</t>
  </si>
  <si>
    <t>特許第3316492号の請求項1に係る発明についての特許を無効とする。</t>
    <phoneticPr fontId="8"/>
  </si>
  <si>
    <t>本件特許発明は、甲第6号証から甲第13号証に記載された発明に基づいて、当業者が容易に発明をすることができたものであるから、特許法第29条第2項の規定により特許を受けることができないものである。</t>
    <phoneticPr fontId="8"/>
  </si>
  <si>
    <t>甲6（主）及び甲7（副）-甲13（副）</t>
    <rPh sb="0" eb="1">
      <t>コウ</t>
    </rPh>
    <rPh sb="3" eb="4">
      <t>シュ</t>
    </rPh>
    <rPh sb="5" eb="6">
      <t>オヨ</t>
    </rPh>
    <rPh sb="7" eb="8">
      <t>コウ</t>
    </rPh>
    <rPh sb="10" eb="11">
      <t>フク</t>
    </rPh>
    <rPh sb="13" eb="14">
      <t>コウ</t>
    </rPh>
    <rPh sb="17" eb="18">
      <t>フク</t>
    </rPh>
    <phoneticPr fontId="8"/>
  </si>
  <si>
    <t>甲6</t>
    <rPh sb="0" eb="1">
      <t>コウ</t>
    </rPh>
    <phoneticPr fontId="8"/>
  </si>
  <si>
    <t>実開平3-64359</t>
  </si>
  <si>
    <t>実願平1-118784</t>
  </si>
  <si>
    <t>実登2122041</t>
  </si>
  <si>
    <t>JP0364359Y</t>
  </si>
  <si>
    <t>2122041U</t>
  </si>
  <si>
    <t>カルソニックカンセイ株式会社</t>
  </si>
  <si>
    <t>鯨井　利定</t>
  </si>
  <si>
    <t>F28D   1/03    (2006.01),F28F   3/08    (2006.01)</t>
  </si>
  <si>
    <t xml:space="preserve">F28D  1/03       ,F28F  3/08   311 </t>
  </si>
  <si>
    <t>3L103AA03,3L103AA05,3L103AA13,3L103AA18,3L103AA37,3L103AA50,3L103BB38,3L103CC18,3L103CC23,3L103DD03,3L103DD15,3L103DD18,3L103DD19,3L103DD54,3L103DD55,3L103DD57,3L103DD58,3L103DD92</t>
  </si>
  <si>
    <t>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t>
  </si>
  <si>
    <t>一致</t>
    <phoneticPr fontId="8"/>
  </si>
  <si>
    <t>3L064,3L065,3L095</t>
  </si>
  <si>
    <t>3L103,3L064</t>
  </si>
  <si>
    <t>3316492</t>
  </si>
  <si>
    <t>甲7</t>
    <rPh sb="0" eb="1">
      <t>コウ</t>
    </rPh>
    <phoneticPr fontId="8"/>
  </si>
  <si>
    <t>DE3618225</t>
    <phoneticPr fontId="8"/>
  </si>
  <si>
    <t>DE3618225A</t>
    <phoneticPr fontId="8"/>
  </si>
  <si>
    <t>DE3618225B</t>
  </si>
  <si>
    <t>FUNKE WAERMEAUSTAUSCHER APPARATEBAU GMBH, 3212 GRONAU, DE</t>
  </si>
  <si>
    <t>FUNKE, KARL-HEINZ, 3212 GRONAU, DE</t>
  </si>
  <si>
    <t>F28D   9/00(2006.01),F28D   9/00(2006.01)</t>
  </si>
  <si>
    <t>日・英以外の言語</t>
    <rPh sb="0" eb="1">
      <t>ニチ</t>
    </rPh>
    <rPh sb="2" eb="3">
      <t>エイ</t>
    </rPh>
    <rPh sb="3" eb="5">
      <t>イガイ</t>
    </rPh>
    <rPh sb="6" eb="8">
      <t>ゲンゴ</t>
    </rPh>
    <phoneticPr fontId="8"/>
  </si>
  <si>
    <t>甲8</t>
    <rPh sb="0" eb="1">
      <t>コウ</t>
    </rPh>
    <phoneticPr fontId="8"/>
  </si>
  <si>
    <t>実公昭50-32838</t>
    <phoneticPr fontId="8"/>
  </si>
  <si>
    <t>実願昭48-140622</t>
  </si>
  <si>
    <t>実登1131584</t>
  </si>
  <si>
    <t>JP5032838Y</t>
  </si>
  <si>
    <t>1131584U</t>
  </si>
  <si>
    <t>ソシエテ　アノニム　デ　ユウジヌ　シヨソン</t>
  </si>
  <si>
    <t>F28F   9/00    (2006.01),F28D   1/03    (2006.01)</t>
  </si>
  <si>
    <t xml:space="preserve">F28F  9/00   331 ,F28D  1/03       </t>
  </si>
  <si>
    <t>3L065BA15,3L103AA01,3L103AA11,3L103AA13,3L103CC08,3L103DD15,3L103DD19,3L103DD54,3L103DD55,3L103DD57,3L103DD61,3L103DD62,3L103DD81</t>
  </si>
  <si>
    <t>3L103,3L065</t>
  </si>
  <si>
    <t>甲9</t>
    <rPh sb="0" eb="1">
      <t>コウ</t>
    </rPh>
    <phoneticPr fontId="8"/>
  </si>
  <si>
    <t>特開平2-290496</t>
  </si>
  <si>
    <t>特願平1-109800</t>
  </si>
  <si>
    <t>JP02290496A</t>
  </si>
  <si>
    <t>昭和アルミニウム株式会社</t>
  </si>
  <si>
    <t>大橋　忠夫,中田　圭一,岸畑　良幸</t>
  </si>
  <si>
    <t>F28D   9/00    (2006.01)</t>
  </si>
  <si>
    <t xml:space="preserve">F28D  9/00       </t>
  </si>
  <si>
    <t>3L103AA01,3L103AA03,3L103AA05,3L103AA29,3L103BB40,3L103CC02,3L103CC24,3L103DD15,3L103DD54,3L103DD55,3L103DD57,3L103DD62,3L103DD92</t>
  </si>
  <si>
    <t>不一致</t>
  </si>
  <si>
    <t>3L103</t>
  </si>
  <si>
    <t>甲10</t>
    <rPh sb="0" eb="1">
      <t>コウ</t>
    </rPh>
    <phoneticPr fontId="8"/>
  </si>
  <si>
    <t>特開平2-242089</t>
  </si>
  <si>
    <t>特願平2-40844</t>
  </si>
  <si>
    <t>JP02242089A</t>
  </si>
  <si>
    <t>ロング　マニュファクチュアリング　リミテッド</t>
  </si>
  <si>
    <t>アレン　ケー．ソウ,ニコラス　エフ．エイヴェリィ,デイヴィド　ジー．ラウントリー</t>
  </si>
  <si>
    <t>F28D   1/047   (2006.01)</t>
  </si>
  <si>
    <t>F28D  1/047     B</t>
  </si>
  <si>
    <t>3L103AA11,3L103AA37,3L103BB37,3L103BB39,3L103CC08,3L103CC09,3L103DD15,3L103DD53,3L103DD55,3L103DD56,3L103DD57,3L103DD58</t>
  </si>
  <si>
    <t>甲11</t>
    <rPh sb="0" eb="1">
      <t>コウ</t>
    </rPh>
    <phoneticPr fontId="8"/>
  </si>
  <si>
    <t>GB1204004</t>
    <phoneticPr fontId="8"/>
  </si>
  <si>
    <t>GB5104167A</t>
  </si>
  <si>
    <t>GB1204004B</t>
  </si>
  <si>
    <t>CHAUSSON USINES SA</t>
  </si>
  <si>
    <t>F28D   1/03(2006.01),F28F   9/00(2006.01),F28F  21/08(2006.01)</t>
  </si>
  <si>
    <t>甲12</t>
    <rPh sb="0" eb="1">
      <t>コウ</t>
    </rPh>
    <phoneticPr fontId="8"/>
  </si>
  <si>
    <t>実開平1-67478</t>
  </si>
  <si>
    <t>実願昭62-160677</t>
  </si>
  <si>
    <t>JP0167478Y</t>
  </si>
  <si>
    <t>東洋ラジエーター株式会社</t>
  </si>
  <si>
    <t>菊池　孝一郎,松平　好史</t>
  </si>
  <si>
    <t>3L103AA01,3L103AA06,3L103AA13,3L103BB37,3L103CC02,3L103CC09,3L103CC22,3L103CC23,3L103CC24,3L103CC28,3L103DD15,3L103DD54,3L103DD57,3L103DD58</t>
  </si>
  <si>
    <t>GB1387469</t>
    <phoneticPr fontId="8"/>
  </si>
  <si>
    <t>GB3454672A</t>
  </si>
  <si>
    <t>GB1387469B</t>
  </si>
  <si>
    <t>DAIMLER BENZ AG</t>
  </si>
  <si>
    <t>F28F   9/02(2006.01)</t>
  </si>
  <si>
    <t>無効2009-800125</t>
    <rPh sb="0" eb="2">
      <t>ムコウ</t>
    </rPh>
    <phoneticPr fontId="8"/>
  </si>
  <si>
    <t>4261103</t>
  </si>
  <si>
    <t>2000/08/14</t>
    <phoneticPr fontId="8"/>
  </si>
  <si>
    <t>1999/08/16</t>
    <phoneticPr fontId="8"/>
  </si>
  <si>
    <t>コンベヤー潤滑剤、応力亀裂に対する熱可塑性容器の不動態化および熱可塑性材料の応力亀裂抑制剤</t>
    <phoneticPr fontId="8"/>
  </si>
  <si>
    <t>イーコラブインコーポレイティド</t>
  </si>
  <si>
    <t>ヘイ，キムベアリー　エル．ピー．;ハート，ジョイ　ジー．;ミンユ，リー;ロッケスモー，キース　ダーレル;ウェイ，グアン－ジョン　ジェイスン;ベッセ，マイケル　イー．</t>
  </si>
  <si>
    <t>AT00367425T;AT00288387T;AT00535458T;AT00411227T;AU06769500A;AU00763456B;AU2003204073B;AU2004237804A;AU2004237804B;CA02381733A;CA02381733C;DE60017952D;DE60017952T;DE60035600D;DE60035600T;DE60324046D;DK01308393T;DK01350836T;DK01334914T;EP1214387A;EP1214387B;EP1308393A;EP1308393B;EP1308394A;EP1308394B;EP1350836A;EP1350836B;EP1334914A;EP1334914B;ES02237734T;ES02378848T;ES02388061T;特表2003-507270;特許04261103;US6288012;US6427826;US6495494;US6207622;US2002025912;US6673753;US6806240;US2003134752;US6780823;US2003073589;US6743758;US2004058829;US7384895;US2005277556;US7364033;US2004097382;US7371711;US2004102337;US7371712;US2009017243;US2008210522;US7600631;US2009321222;US8056703;US2012024665;US8469180;WO2001012759A</t>
  </si>
  <si>
    <t>B65D 65/40;B65D 25/34;C08L 91/00;C08L101/00;C10M101/02;C10M101/04;C10M105/14;C10M105/40;C10M105/58;C10M105/74;C10M107/34;C10M107/50;C10M155/02;C10M173/02;B65G 15/30;C10N 20:00;C10N 20:00;C10N 40:00;C10N 40:00</t>
  </si>
  <si>
    <t>B65D  25/34@AFI(JP);B65D  65/40@AFI(JP);B65D  23/08@ALI(EP);B65G  15/30@ALI(JP);C08L  91/00@ALI(JP);C08L 101/00@ALI(JP);C10M 101/00@ALI(EP);C10M 101/02@ALI(JP);C10M 101/04@ALI(JP);C10M 105/14@ALI(JP);C10M 105/24@ALI(EP);C10M 105/40@ALI(JP);C10M 105/58@ALI(JP);C10M 105/74@ALI(JP);C10M 107/34@ALI(JP);C10M 107/38@ALI(EP);C10M 107/50@ALI(JP);C10M 111/02@ALI(EP);C10M 111/04@ALI(EP);C10M 139/04@ALI(EP);C10M 141/12@ALI(EP);C10M 155/02@ALI(JP);C10M 157/10@ALI(EP);C10M 159/00@ALI(EP);C10M 169/04@ALI(EP);C10M 171/00@ALI(EP);C10M 173/00@ALI(EP);C10M 173/02@ALI(JP);C10N  20/00@ALN(JP);C10N  40/00@ALN(JP)</t>
  </si>
  <si>
    <t>B65D 25/34        Z;B65D 65/40        D;B65G 15/30        Z;C10M101/02;C10M101/04;C10M105/14;C10M105/40;C10M105/58;C10M105/74;C10M107/34;C10M107/50;C10M155/02;C10M173/02;C10N 20:00        Z;C10N 40:00        Z;C08L 91/00;C08L101/00</t>
  </si>
  <si>
    <t>3E062 AA09;3E062 AB02;3E062 AC02;3E062 AC03;3E062 AC05;3E062 AC06;3E062 AC07;3E062 BA20;3E062 BB01;3E062 BB10;3E062 CA01;3E062 JB23;3E062 JC06;3E062 JD06;3E086 AD04;3E086 BA04;3E086 BA15;3E086 BA25;3E086 BB74;3E086 CA11;3E086 DA06;3F024 AA03;3F024 AA11;3F024 AA13;3F024 AA14;4H104 BB04A;4H104 BB34A;4H104 BB42A;4H104 BH03A;4H104 CJ02C;4H104 CJ03C;4H104 CJ05A;4H104 CJ06A;4H104 DA02A;4H104 DA06A;4H104 EA17A;4H104 EB02;4H104 QA02;4J002 AE052;4J002 CF001;4J002 CF061;4J002 FD202;4J002 GG01</t>
  </si>
  <si>
    <t>特許第4261103号の請求項1、2、4、5に係る発明についての特許を無効とする。 
特許第4261103号の請求項3、6に係る発明についての審判請求は、成り立たない。</t>
    <phoneticPr fontId="8"/>
  </si>
  <si>
    <t>本件特許発明1は甲第1-3号証に記載された発明である。
（補足：審判において、請求項１＝甲1、請求項１＝甲2、請求項1＝甲3であると判断された）</t>
    <rPh sb="29" eb="31">
      <t>ホソク</t>
    </rPh>
    <rPh sb="32" eb="34">
      <t>シンパン</t>
    </rPh>
    <rPh sb="39" eb="41">
      <t>セイキュウ</t>
    </rPh>
    <rPh sb="41" eb="42">
      <t>コウ</t>
    </rPh>
    <rPh sb="44" eb="45">
      <t>コウ</t>
    </rPh>
    <rPh sb="47" eb="49">
      <t>セイキュウ</t>
    </rPh>
    <rPh sb="49" eb="50">
      <t>コウ</t>
    </rPh>
    <rPh sb="52" eb="53">
      <t>コウ</t>
    </rPh>
    <rPh sb="55" eb="57">
      <t>セイキュウ</t>
    </rPh>
    <rPh sb="57" eb="58">
      <t>コウ</t>
    </rPh>
    <rPh sb="60" eb="61">
      <t>コウ</t>
    </rPh>
    <rPh sb="66" eb="68">
      <t>ハンダン</t>
    </rPh>
    <phoneticPr fontId="8"/>
  </si>
  <si>
    <t>甲1
甲2
甲3</t>
    <rPh sb="0" eb="1">
      <t>コウ</t>
    </rPh>
    <rPh sb="4" eb="5">
      <t>コウ</t>
    </rPh>
    <rPh sb="8" eb="9">
      <t>コウ</t>
    </rPh>
    <phoneticPr fontId="8"/>
  </si>
  <si>
    <t>×</t>
    <phoneticPr fontId="8"/>
  </si>
  <si>
    <t>特公昭49-17993</t>
    <phoneticPr fontId="8"/>
  </si>
  <si>
    <t>特願昭45-91417</t>
  </si>
  <si>
    <t>JP754276</t>
  </si>
  <si>
    <t>JP4917993A</t>
  </si>
  <si>
    <t>JP754276B</t>
  </si>
  <si>
    <t>田辺製薬株式会社,竹本油脂株式会社</t>
  </si>
  <si>
    <t>C10M 173/02    (2006.01),C10N  30/16    (2006.01),C10N  40/00    (2006.01)</t>
  </si>
  <si>
    <t>C10M173/02       ,C10N 30:16       ,C10N 40:00      Z</t>
  </si>
  <si>
    <t>4H104AA01Z,4H104BB16A,4H104BE02A,4H104BE03C,4H104BE27C,4H104LA03,4H104LA06,4H104LA08</t>
  </si>
  <si>
    <t>1449 submited in U.S. Appl. No. 10/715,692 (5 pages), Oct. 28, 2004./US 5,863,871, 1/1999, Besse et al. (withdrawn)/Other Super Lube Products . . . What is Super Lube?? http://www.super-lube.com,/Minitab Output of Descriptive Statistics and Confidence Intervals on COF Data for Water, 67 ppm DPM, and 133 ppm DPM (Exhibit A to Item No. 12), 2003./Fin Food Lube Al. High Penetration Teflon? Lubricating Agent Especially Suitable for Automatic Lubrication Systems for the Food Processing Industry, Interflon, 20 pgs. (Date unknown)./Krytox? Dry Film Lubricant, DUPONT, 6 pgs. (Nov. 1997)./Moskala, E., &amp;#8220;Environmental Stress Cracking in PET Carbonated Soft Drink Containers&amp;#8221;, pp. 51-70 (1998)./DICOLUBE TPB Material Safety Data Sheet (Exhibit E to Item No. 11), Jun. 20, 2002./Ecolab Analytical &amp; Physical Chemistry Analysis Report (Exhibit D to Item No. 7), Feb. 4, 2003./“Lube Application to Conveyor Surface/Containers”,/Complaint, U.S. District Court, District of Minnesota,/JohnsonDiversey's Memorandom of Law in Opposition to Ecolab's Motion for a Preliminary Injunction, Apr. 25, 2003./Curriculum Vitae, Mark A. Kassel (Exhibit A to Item No. 23)./Tekkanat, B. et al., Environmental Stress Cracking Resistance of Blow Molded Poly(Ethylene Terephthalate) Containers, Polymer Engineering and Science, vol. 32, No. 6, pp. 393-394 (Mar. 1992)./Interflon?, http://www.interflon.nl/engels.htm, last updated Jun. 18, 1999, pp. 1-10./Dicolube System Dicolube TPB (Exhibit D to Item No. 6), 2002 or 2003./Du Pont Krytox? Brochure, &amp;#8220;Krytox? Dry FilmLubricants&amp;#8221;, pp. 1-6 (Nov. 1997)./Cirriculum Vitae, Thomas J. Hairston, Ph.D. (Exhibit E to Item No. 20), 2003./Ecolab's Appeal Brief, U.S. Court of Appeals for the Federal Circuit,/1449 submited in U.S. Appl. No. 10/715,575 (5 pages), Nov. 18, 2003./&amp;#8220;Lube Application to Conveyor Surface/Containers&amp;#8221;, Ecolab, 7 pgs. (Jun. 13, 2000)./U.S. Appl. No. 10/049,452 Notice of Allowance (May 27, 2004)./&amp;#8220;Encyclopedia Of Chemical technology, Fourth Edition, Flavor Characterization to Fuel Cells&amp;#8221;, John Wiley &amp; Sons, vol. 11, pp. 621-644, date unknown./DOWANOL DPM (Exhibit C to Item No. 11), Apr. 13, 2003./U.S. Appl. No. 09/619,261, filed Jul. 19, 2000./1449 submited in U.S. Appl. No. 10/715,575 (1 page), Aug. 31, 2007./Track Treatment Workshop, Alzey, Germany (Exibit E to Item No. 14), Mar. 31, 1998-Apr. 1, 1998./Moskala, E., Environmental Stress Cracking in PET Beverage Containers, pp. 8-1--8-15 (1996)./Report for Project A-260, M. Stanga, F, Bruschi, G. Bonaldi, Sep. 1997 (Exhibit D to Items No. 14)./Report for Project A-260, M. Stanga, F. Bruschi, G. Bonaldi, Sep. 1997 (Exhibit D to Item No. 14)./Declaration of Mario Stanga, May 9, 2003./Maintenance Products with Telflon?, http://www.interflon.nl/engels.htm, INTERFLON, 10 pgs. (Printed Jun. 18, 1999)./Lubrication and Lubricants,/U.S. Appl. No. 09/840,365 Notice of Allowance (Jun. 3, 2003)./Encyclopedia of Chemical Technology, Fourth Edition, Flavor Characterization to Fuel Cells, John Wiley &amp; Sons, vol. 11, pp. 621-644 (Date Unknown)./U.S. Appl. No. 09/840,365 Office Action (Nov. 20, 2002)./DiverseyLever Core-Euro Formulation dated Jun. 1, 2000 (2 pgs)./Claim Chart (Exhibit B to Item No. 23), 2003./Krytox? Dry Film Lubricants, Dupont, 6 pgs. (Nov. 1997)./DICOLUBE TPB Material Safety Data Sheet (Exhibit E to Item No. 7), Jun. 20, 2002./JohnsonDiversey's Memorandum of Law in Opposition to Ecolab's Motion for a Preliminary Injunction, Apr. 25, 2003./Reply Declaration of Tom Arata, May 2, 2003./Declaration of Christopher G. Hanewicz, Apr. 25, 2003./DiverseyLever Core-Euro Formulation dated Jun. 1, 2002 (2 pgs)./1449 submited in U.S. Appl. No. 10/715,692 (5 pages), Nov. 18, 2003./&amp;#8220;Environmental Stress Cracking Resistance of Blow Molded Poly(Ethylene Terephthalate) Containers,&amp;#8221;/Reply Declaration of Amy McBroom, May 2, 2003./Revised List of Conveyor Lubricants Compatible with PET Containers (Exhibit D to Item No. 13), Apr. 10, 1986./Declaration of David Cleveland, Mar. 28, 2003./1449 submited in U.S. Appl. No. 10/715,692 (1 page), Mar. 9, 2005./Declaration of Michael K. Lammers, Apr. 25, 2003./A fracture mechanics approach to environmental stress cracking in poly(ethyleneterephthalate), Polymer, vol. 39 No. 3, pp. 75-80 (1998)./Report for Project A-258, M. Stanga, Diversity S.p.A. (Exhibit B to Item No. 13), Dec. 1996.//DICOLUBE TPB Material Safety Data Sheet (Attachment E to Item No. 6-C), Jun. 20, 2002./Tekkanat B. et al., Environmental Stress Cracking Resistance of Blow Molded Poly(Ethylene Terephthalate) Containers, Polymer Engineering and Science, vol. 32, No. 6, pp. 393-397 (Mar. 1992).//Table of Anticipatory Prior Art (Appendix A to Item No. 16), 2003./U.S. Appl. No. 10/049,452 Office Action (Apr. 13, 2004)./US 5,863,871, 01/1999, Besse et al. (withdrawn)/Tekkanat, B. et al., &amp;#8220;Environmental Stress Cracking Resistance of Blow Molded Poly(Ethylene Terephthalate) Containers&amp;#8221;,/1449 submited in U.S. Appl. No. 10/715,692 (1 page), Feb. 21, 2005./Dicolube TPB (Johnson Diversey Product Information, Exhibit D to Item No. 11), 2002 or 2003./Dicolube TPB (Johnson Diversey Product Information, Exhibit C to Item No. 7), 2002 or 2003./Testing Protocol (Exhibit F to Item No. 13), believed to be 2003./Environmental Stress Cracking in PET Carbonated Soft Drink Containers, Eric J. Moskala, Ph.D., Eastman Chemical Company, presented at Bev Tech 98 (Savannah, GA)./Declaration of Jacques Rouillard, Apr. 25, 2003./1449 submited in U.S. Appl. No. 10/715,575 (5 pages), Oct. 28, 2004./Ecolab's Memorandum of Law in Support of Its Motion for a Preliminary Injunction, Mar. 28, 2003./Interflon?Fin Food Lube Al Brochure, 20 pgs., (Date Unknown)./Syneo Chemical Corporation, http://www.super-tube.com, last updated May 5, 1999, 5 pgs./&amp;#8220;MAZU EF 210 S 10% Silicone Defoamer&amp;#8221;,/Moskala, E., Environmental Stress Cracking in PET Carbonated Soft Drink Containers, Bev Tech 98, 22 pgs. (Mar. 30-Apr. 1, 1998)./Interflon &amp;#8220;Fin Food Lube Al&amp;#8221; Brochure, 20 pgs., date unknown./&amp;#8220;Encyclopedia of Chemical Technology, Fourth Edition, Flavor Characterization to Fuel Cells&amp;#8221;,/Environmental Stress Cracking Resistance of Blow Molded Poly(Ethylene Terephthalate) Containers, Polymer Engineering and Science, vol. 32, No. 6, pp. 393-399 (Mar. 1992)./Declaration of Keith W. Kennedy, Apr. 24, 2003./Curriculum Vitae, Thomas J. Hairston, Ph.D. (Exhibit E to Item No. 20), 2003./Moskala, E., &amp;#8220;Environmental Stress Cracking in PET Beverage Containers&amp;#8221;,/Track Treatment Workshop, Alzey, Germany (Exhibit E to Item No. 14), Mar. 31, 1998-Apr. 1, 1998./&amp;#8220;A fracture mechanics approach to environmental stress cracking in poly(ethyleneterephthalate),&amp;#8221;/Moskala, E., &amp;#8220;Environmental Stress Cracking in PET Beverage Containers&amp;#8221;, pp. 81-8-15 (1996)./&amp;#8220;Maintenance Products with Teflon?&amp;#8221;, http://www.interflon.nl/engels.htm,/&amp;#8220;Continuous improvement . . . the essence of success&amp;#8221;,/&amp;#8220;Fin Food Lube Al. High Penetration Teflon? Lubricating Agent: Expecially Suitable for Automatic Lubrication Systems for the Food Processing Industry&amp;#8221;,/Copy of European Search Report dated Jul. 17, 2003./1449 submited in U.S. Appl. No. 10/715,692 (1 page), May 7, 2004./Interflon? &amp;#8220;Fin Food Lube Al&amp;#8221; Brochure, 20 pgs., date unknown./Moskala, E., Environmental Stress Cracking in PET Carbonated Soft Drink Containers, pp. 51-70 (1998)./International Search Report dated Jun. 24, 2003./Second Declaration of David R. Cleveland, May 4, 2003./Synco Chemical Corporation, http://www.super-tube.com, last update May 5, 1999, 5 pgs./Moskala, E., Environmental Stress Cracking PET Beverage Containers, BEV-PAK AMERICAS '96, 14 pgs. (Apr. 15-16, 1996)./Interflon? &amp;#8220;Fin Food Lube A1&amp;#8221; Brochure, 20 pgs., date unknown./&amp;#8220;Environmental Stress Cracking in PET Carbonated Soft Drink Containers,&amp;#8221; Eric J. Moskala, Ph.D., Eastman Chemical Company, presented at Bev Tech 98 (Savannah, GA), date unknown./&amp;#8220;Environmental Stress Cracking in PET Carbonated Soft Drink Containers,&amp;#8221; Eric J. Moskala, Ph.D., Eastman Chemical Company, presented at Bev Tech 98 (Savannah, GA )./Ecolab's Reply to JohnsonDiversey's Counterclaim, U.S. District Court, District of Minnesota,/Curriculum Vitae, Mark A. Kessel (Exhibit A to Item No. 23)./JohnsonDiversey Form 8-K, Mar. 25, 2003./Docket Sheet for U.S. Court of Appeals for the Federal Circuit,/Maintenance Products with Teflon?, http://www.interflon.nl/engels.htm, Interflon, 10 pgs. (Printed Jun. 18, 1999)./Material Safety Data Sheet for Dicolube TP date Apr. 11, 1996 (1 pg)./Material Safety Data Sheet for Lubostar CP (May 3, 2000)./Graph I BIS ((Exhibit I to Item No. 22), Sep. 1997./&amp;#8220;Krytox? Dry Film Lubricants&amp;#8221;,/1449 submited in U.S. Appl. No. 10/715,575 (1 page), May 7, 2004./Lubricity Properties of DPM (Exhibit F to Item No. 7), 2003./Material Safety Data Sheet for Dicolube TP dated Apr. 11, 1996 (1 pg.)./Ecolab's Reply Brief, U.S. Court of Appeals for the Federal Circuit,/Declaration of Tom Arata, Mar. 28, 2003./EP 99305796.7, Not yet published./Gangal, S., &amp;#8220;Polytetrafluoroethylene&amp;#8221;,/Invalidity Analysis of Claims 4,7,9,14-19,24,27 and 30-32 (Appendix B to Item No. 16), 2003./Lube Application to Conveyor Surface/Containers, Ecolab, 7 pgs. (Jun. 13, 2000)./Kondoh, M., &amp;#8220;An Aerosol Lubricant&amp;#8221;, Japanese Patent Application No. 57-3892, 4 pgs. (Filed Jun. 10, 1980; Published Jan. 9, 1982)./Reply Declaration of Thomas J. Hairston, Ph.D., May 2, 2003./1520 Silicone Antifoam Brochure,/1449 submited in U.S. Appl. No. 10/715,575 (1 page), Nov. 12, 2004./Opinion Letter (Exhibit C to Item No. 6), Mar. 25, 2003./Synco Chemical Corporation, http://www.super-tube.com, last updated May 5, 1999, 5 pgs./U.S. Appl. No. 10/715,575 Office Action (May 3, 2007)./Gangal, S., Polytetrafluoroethylene, Encyclopedia of Chemical Technology, 4th Ed., vol. 11, pp. 621-644 (Date unknown)./Product Information Sheet for DOWANOL DPM (Exhibit A to Item No. 7), Aug. 2001./The Alternative to Soap and Water for Lubricating Conveyor Lines, Jan. 1998, Food and Drink Business, pp. 35-36./Lubricity Properties of DPM (Attachment F to Item No. 6-C), 2003./Du Pont Krytox? Brochure, Krytox? Dry Film Lubricants, pp. 1-6 (Nov. 1997)./JohnsonDiversey Food Group Duplicate Invoice for Dicolube TP dated May 9, 1996./Ecolab Analytical &amp; Physical Chemistry Analysis Report (Exhibit B to Item No. 7), Sep. 5, 2000./Memorandum, Opinion and Order, U.S. District Court, District of Minnesota,/Track Treatment Workshop, Alzey, Germany (Exhibit E to Item No. 14), Mar. 31, 1998&amp;#8212;Apr. 1, 1998./Lubrication and Lubricants, Encyclopedia of Chemical Technology, vol. 15, pp. 463-517./1449 submited in U.S. Appl. No. 10/715,575 (1 page), Feb. 21, 2005./Dicolube TPB (Johnson Diversey Product Information, Attachment D to Item No. 6-C), 2002 or 2003./Interflon Fin Food Lube A1 Brochure, 20 pgs., (Date Unknown)./Federal Circuit Opinion, U.S. Court of Appeals for the Federal Circuit,/Moskala, E., &amp;#8220;Environmental Stress Cracking in PET Carbonated Soft Drink Containers&amp;#8221;,/Declaration of Tim A. Osswald, Apr. 25, 2003./Declaration of Rachel Zimmerman, Mar. 28, 2003./Other Super Lube Products . . . What is Super Lube??http://www.super-lube.com, Synco Chemical Corporation, 5 pgs. (Printed May 5, 1999)./1449 submited in U.S. Appl. No. 10/715,692 (1 page), Nov. 22, 2004./Report for Project A-258, M. Stanga, Diversey S.p.A. (Exhibit B to Item No. 13), Dec. 1996./Ecolab's Reply Memorandum of Law in Support of Its Motion for a Preliminary Injunction, May 5, 2003./Product Information Sheet for DOWANOL DPM (Exhibit A to Item No. 13), Aug. 2001./1449 submited in U.S. Appl. No. 10/715,692 (1 page), Aug. 31, 2007./Dicolube TPB Material Safety Data Sheet (Exhibit B to Item No. 7), Jun. 20, 2002./Answer and Counterclaim, U.S. District Court, District of Minnesota,/T. Osswald's Prior Testimony (Exhibit B to Item No. 11), 2002 or 2003./The Alternative to Soap and Water for Lubricating Conveyor Lines, Food &amp; Drink Business, pp. 35-36 (Jan. 1998)./Ecolab's Memorandum of Law in Support of Its Motion for a Preliminary Injuction, Mar. 28, 2003./Kondoh, M., An Aerosol Lubricant, Japanese Patent Application No. 57-3892, 9 pgs. (Filed Jun. 10, 1980; Published Jan. 9, 1982)./Tekkanat, B. et al., Environmental Stress Cracking Resistance of Blow Molded Poly(Ethylene Terephthalate) Contianers, Polymer Engineering and Science, vol. 32, No. 6, pp. 393-394 (Mar. 1992)./JohnsonDiversey's Appeal Brief, U.S. Court of Appeals for the Federal Circuit,/Graph 1 BIS ((Exhibit 1 to Item No. 22), Sep. 1997./Docket Sheet for U.S. District Court, District of Minnesota,/Dicolube TPB Sales (Exhibit A to Item No. 15), Apr. 2003./Third Declaration of David R. Cleveland, May 23, 2003./&amp;#8220;The Alternative to Soap and Water for Lubricating Conveyor Lines,&amp;#8221;/Tekkanat, B. et al., &amp;#8220;Environmental Stress Cracking Resistance of Blow Molded Poly(Ethylene Terephthalate) Containers&amp;#8221;, Polymer Engineering and Science, vol. 32, No. 6, pp. 393-394 (Mar. 1992)./European Search Report dated Jul. 17, 2003./Declaration of Dr. Harriet Black Nemhard, Apr. 25, 2003./Ecolab's Amended Complaint, U.S. District Court, District of Minnesota,/Moskala, E., Environmental Stress Cracking in PET Beverage Containers, Bev-Pak Americas '96, 14 pgs. (Apr. 15-16, 1996)./Report for Project A-260, M. Stanga, F. Bruschi, G. Bonaldi (Exhibit C to Item No. 13), Sep. 1997./Kondoh, M., &amp;#8220;An Aerosol Lubricant&amp;#8221;,/U.S. Appl. No. 10/715,692 Office Action (May 3, 2007)./Declaration of Mark Kassel, May 15, 2003./JohnsonDiversey's Answer and Counterclaim to Ecolab's Amended Complaint, U.S. District Court, District of Minnesota,/U.S. Appl. No. 10/049,452 Office Action (Aug. 6, 2003)./Product Information Sheet for DOWANOL DPM (Attachment C to Item No. 6-C), Aug. 2001./Ecolab Analytical &amp; Physical Chemistry Analysis Report (Attachment B to Item No. 6-C), Feb. 4, 2003./Answer and Counterclaim, U.S. District Court, District of Minnnesota,/Curriculum Vitae, Tim Andreas Osswald (Exhibit A to Item No. 11), 2003./&amp;#8220;MAZU DF 210 S 10% Silicone Defoamer&amp;#8221;,/1449 submited in U.S. Appl. No. 10/715,575 (1 page), Mar 9, 2005./Declaration of Amy McBroom, Mar. 28, 2003./0</t>
  </si>
  <si>
    <t>一致</t>
    <phoneticPr fontId="8"/>
  </si>
  <si>
    <t>3E062,3E086,3F024,4H104,4J002</t>
  </si>
  <si>
    <t>4H004,4H104</t>
  </si>
  <si>
    <t>4261103</t>
    <phoneticPr fontId="8"/>
  </si>
  <si>
    <t>特表平6-503116</t>
    <phoneticPr fontId="8"/>
  </si>
  <si>
    <t>特願平4-502210</t>
  </si>
  <si>
    <t>JP2656856</t>
  </si>
  <si>
    <t>JP06503116A</t>
  </si>
  <si>
    <t>JP2656856B</t>
  </si>
  <si>
    <t>エコラブ・インコーポレイテッド</t>
  </si>
  <si>
    <t>ガツマン、ティモシー・アレン</t>
  </si>
  <si>
    <t>C10M 173/02    (2006.01),C10N  30/06    (2006.01),C10N  40/00    (2006.01),C10N  50/08    (2006.01),C10M 133/06    (2006.01)</t>
  </si>
  <si>
    <t xml:space="preserve">C10M105:24       ,C10M105:60       ,C10M129:16       ,C10M129:28       ,C10M135:10       ,C10M145:26       ,C10M173/02       ,C10N 30:06       ,C10N 40:00      Z,C10N 50:08       ,C10M133/06       </t>
  </si>
  <si>
    <t>4H104AA01Z,4H104BB17C,4H104BB44C,4H104BE03C,4H104BE04C,4H104BE05C,4H104BG06C,4H104EB04,4H104EB11,4H104PA50,4H104QA01,4H104QA12,4H104LA20</t>
  </si>
  <si>
    <t>Yes･F</t>
    <phoneticPr fontId="8"/>
  </si>
  <si>
    <t>甲2のファミリー（US5174914）を無効化された特許で出願人引用。ISRでUS5174914を引用。ファミリーの審査で引用。</t>
    <rPh sb="20" eb="22">
      <t>ムコウ</t>
    </rPh>
    <rPh sb="22" eb="23">
      <t>カ</t>
    </rPh>
    <rPh sb="26" eb="28">
      <t>トッキョ</t>
    </rPh>
    <rPh sb="29" eb="32">
      <t>シュツガンニン</t>
    </rPh>
    <rPh sb="32" eb="34">
      <t>インヨウ</t>
    </rPh>
    <rPh sb="49" eb="51">
      <t>インヨウ</t>
    </rPh>
    <rPh sb="58" eb="60">
      <t>シンサ</t>
    </rPh>
    <rPh sb="61" eb="63">
      <t>インヨウ</t>
    </rPh>
    <phoneticPr fontId="8"/>
  </si>
  <si>
    <t>新規性違反なので、審査官の読みミス？</t>
    <rPh sb="0" eb="3">
      <t>シンキセイ</t>
    </rPh>
    <rPh sb="3" eb="5">
      <t>イハン</t>
    </rPh>
    <rPh sb="9" eb="12">
      <t>シンサカン</t>
    </rPh>
    <rPh sb="13" eb="14">
      <t>ヨ</t>
    </rPh>
    <phoneticPr fontId="8"/>
  </si>
  <si>
    <t>36条違反。参考文献にあるのみ</t>
    <phoneticPr fontId="8"/>
  </si>
  <si>
    <t>特開平1-96294</t>
  </si>
  <si>
    <t>特願昭62-255970</t>
  </si>
  <si>
    <t>JP2575150</t>
  </si>
  <si>
    <t>JP0196294A</t>
  </si>
  <si>
    <t>JP2575150B</t>
  </si>
  <si>
    <t>竹本油脂株式会社</t>
  </si>
  <si>
    <t>上田　修,吉良　泰成,伊藤　博彦,谷本　丈夫</t>
  </si>
  <si>
    <t>C10M 141/06    (2006.01),C10N  30/00    (2006.01),A01N  25/00    (2006.01),C10N  40/00    (2006.01),C10N  30/16    (2006.01),A01N  25/30    (2006.01),A01N  25/34    (2006.01),A01N  33/12    (2006.01),A01N  37/20    (2006.01)</t>
  </si>
  <si>
    <t xml:space="preserve">C10M133:16       ,C10M129:40       ,C10M133:06       ,C10M141/06       ,C10N 30:00      Z,A01N 25/00       ,C10N 40:00      Z,C10M141/06       ,C10N 30:16       ,C10N 30:16       ,A01N 25/00       ,A01N 25/30       ,A01N 25/34      Z,A01N 33/12   101 ,A01N 37/20       </t>
  </si>
  <si>
    <t>4H104BB17C,4H104BE02C,4H104BE11C,4H104BE38C,4H104EB04,4H104LA08,4H104PA50,4H104QA05,4H011AA02,4H011BA01,4H011BA05,4H011BB04,4H011BC03,4H011BC06,4H011BC19,4H011DA13,4H011DD05,4H011DG16,4H011DH03</t>
  </si>
  <si>
    <t>4H004,4H011,4H104</t>
  </si>
  <si>
    <t>無効2009-800179</t>
    <rPh sb="0" eb="2">
      <t>ムコウ</t>
    </rPh>
    <phoneticPr fontId="8"/>
  </si>
  <si>
    <t>3649249</t>
    <phoneticPr fontId="8"/>
  </si>
  <si>
    <t>1996/02/20</t>
    <phoneticPr fontId="8"/>
  </si>
  <si>
    <t>1995/02/23</t>
    <phoneticPr fontId="8"/>
  </si>
  <si>
    <t>組織および細胞培養用ペプチド</t>
  </si>
  <si>
    <t>クエスト・インターナショナル・サービシーズ・ビー・ブイ</t>
  </si>
  <si>
    <t>ブロム、ヴィルム・アール;クンスト、アントニー;ハッカート、マルセリウス・ヤコブス・ジェイ;ルリ、グレゴリー・ダブリュー;シー、バートトロメウス・ヨセフ・ヴァン</t>
  </si>
  <si>
    <t>AU00703484B;AU04879196A;CA02211630A;DE69608668D;DE69608668T;EP811056A;EP811056B;特表平11-504504;特許03649249;US5741705;US5885835;WO1996026266A</t>
  </si>
  <si>
    <t>C12N  5/10;C07K 14/415;C12N  5/06</t>
  </si>
  <si>
    <t>C12N   5/10@AFI(JP);C07K  14/415@ALI(JP);C12N   5/00@ALI(EP);C12N   5/02@ALI(DE);C12N   5/06@ALI(JP)</t>
  </si>
  <si>
    <t>C12N  5/00        B;C12N  5/00        E;C07K 14/415;C12N  5/00    202 A;C12N  5/00    102</t>
  </si>
  <si>
    <t>4H045 AA30;4H045 BA09;4H045 CA32;4H045 EA61;4H045 FA70;4H045 GA10;4H045 HA02;4B065 AA90X;4B065 AA92X;4B065 AA94X;4B065 BB12;4B065 BB19</t>
  </si>
  <si>
    <t>特許第3649249号の請求項1-14に係る発明についての特許を無効とする。</t>
    <phoneticPr fontId="8"/>
  </si>
  <si>
    <t>請求項7</t>
    <rPh sb="0" eb="3">
      <t>セイキュウコウ</t>
    </rPh>
    <phoneticPr fontId="8"/>
  </si>
  <si>
    <t>本件の請求項1-14に係る発明は、甲第7号証及び甲第8号証に記載された事項に基づいて当業者が容易に発明をすることができたものであるから、特許法第29条第2項の規定により特許を受けることができないものである。
また,本件の請求項1,2,7及び8に係る発明は、甲第1号証に記載された発明であるか,あるいは甲第1号証及び甲第2号証に記載された事項に基づいて当業者が容易に発明をすることができたものであるから,特許法第29条第1項第3号の発明に該当し,あるいは特許法第29条第2項の規定により特許を受けることができないものである。</t>
    <phoneticPr fontId="8"/>
  </si>
  <si>
    <t>甲7（主）及び甲8（副）
甲1（主）及び甲2（副）</t>
    <rPh sb="0" eb="1">
      <t>コウ</t>
    </rPh>
    <rPh sb="3" eb="4">
      <t>シュ</t>
    </rPh>
    <rPh sb="5" eb="6">
      <t>オヨ</t>
    </rPh>
    <rPh sb="7" eb="8">
      <t>コウ</t>
    </rPh>
    <rPh sb="10" eb="11">
      <t>フク</t>
    </rPh>
    <rPh sb="14" eb="15">
      <t>コウ</t>
    </rPh>
    <rPh sb="17" eb="18">
      <t>シュ</t>
    </rPh>
    <rPh sb="19" eb="20">
      <t>オヨ</t>
    </rPh>
    <rPh sb="21" eb="22">
      <t>コウ</t>
    </rPh>
    <rPh sb="24" eb="25">
      <t>フク</t>
    </rPh>
    <phoneticPr fontId="8"/>
  </si>
  <si>
    <t>Peptone Selection Guide for Diagnostic and Fermentation Nutrients, Deltown Specialties, 1994</t>
    <phoneticPr fontId="8"/>
  </si>
  <si>
    <t>外国語カタログ</t>
    <rPh sb="0" eb="3">
      <t>ガイコクゴ</t>
    </rPh>
    <phoneticPr fontId="8"/>
  </si>
  <si>
    <t>JOURNAL OF IMMUNOLOGICAL METHODS, vol. 166, no. 1, 1993, NEW YORK US, pages 85-91, XP002006664 S. HEENEMAN ET AL.: The concentrations of glutamine and ammonia in comercially available cell culture media cited in the application,JOURNAL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application,Database PAJ; 08/05/1990 MIHARA AKIRA ET AL.: Culture medium &amp; JP-A-2049579 (Kyowa Hakko Kogyo Co. Ltd.) 19/02/1990 XP002006666,Database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t>
  </si>
  <si>
    <t>Belitz, H.P. et al, p. 285-297, plus eng. transl., source unknown, 1982./JOURNAL OF IMMUNOLOGICAL METHODS, vol. 166, no. 1, 1993, NEW YORK US, pages 85-91, XP002006664 S. HEENEMAN ET AL.: The concentrations of glutamine and ammonia in comercially available cell culture media cited in the application/Animal Cell Culture, A Practical Approach, Second Edition, ISBN 0-19-963213-8./JOURNAL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application/Yoong et al Food Chem. v. 51 #2, 1994, pp. 271-274./Brand, K., et al., Metabolism 38:29-33 (1989)./Heeneman et al, J. Immunological Methods, 116, 85-91 (1991)./Babcock et al. J. of Nutrition, v. 93, #3, Nov. 1967 pp. 368-376./Database PAJ; 08/05/1990 MIHARA AKIRA ET AL.: Culture medium &amp; JP-A-2049579 (Kyowa Hakko Kogyo Co. Ltd.) 19/02/1990 XP002006666/Tanabe et al., Journal of Food Biochemistry, 16:235-248 (1993)./Nedelkovits, J. et al., Food Investigation Gazette, v. 16(4-5) pp. 211-216, plus eng. transl. 1970./Ishii, K. et al., J. of Household Soc. of Japan, v. 45(9), pp. 791-796, plus eng. tranl., 1994./Database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rats//MacRitchie, J. Food Technol. 14, 595, 601 (1979)./Tenabe et al., Journal of Food Biochemistry, 16:235-248 (1993)./0/0/0/0/0/0/0/0/0/0/0/0/0/0/0/0/0/0/0/0/0/0/0/0/0/0/0/0/0/0/0/0/0/0/0/0/0/0/0/0/0/0/0/0/0/0/0/0/0/0/0/0/0/0/0/0/0/0/0/0/0/0/0/0/0/0/0/0/0/0/0/0/0/0/0/0/0/0/0/0/0/0/0/0/0/0/0/0/0/0/0/0/0/0/0/0/0/0/0/0/0/0/0/0/0/0/0/0/0/0/0/0/0/0/0/0/0/0/0/0/0/0/0/0/0/0/0/0/0/0/0/0/0/0/0/0/0/0/0/0/0/0/0/0/0/0/0/0/0/0/0/0/0/0/0/0/0/0</t>
  </si>
  <si>
    <t>3649249</t>
  </si>
  <si>
    <t>1996/02/20</t>
    <phoneticPr fontId="8"/>
  </si>
  <si>
    <t>1995/02/23</t>
    <phoneticPr fontId="8"/>
  </si>
  <si>
    <t>DELLAC SE50M, DMV International Nutritionals, 1993年5月12日</t>
    <phoneticPr fontId="8"/>
  </si>
  <si>
    <t>特開平2-49579</t>
  </si>
  <si>
    <t>特願平1-44393</t>
  </si>
  <si>
    <t>JP0249579A</t>
  </si>
  <si>
    <t>協和醗酵工業株式会社</t>
  </si>
  <si>
    <t>見原　明,藤吉　宣男,坂戸　邦昭,古川　忠康,山根　績</t>
  </si>
  <si>
    <t>C12N   5/06    (2006.01)</t>
  </si>
  <si>
    <t>C12N  5/00      E,C12N  5/00   202A</t>
  </si>
  <si>
    <t>4B065AA90X,4B065AA93X,4B065BB25,4B065BB26,4B065BB29,4B065BB40</t>
  </si>
  <si>
    <t>4B065,4H045</t>
  </si>
  <si>
    <t>4B065</t>
  </si>
  <si>
    <t>新しい副引例が見つかったから</t>
    <rPh sb="0" eb="1">
      <t>アタラ</t>
    </rPh>
    <rPh sb="3" eb="4">
      <t>フク</t>
    </rPh>
    <rPh sb="4" eb="6">
      <t>インレイ</t>
    </rPh>
    <rPh sb="7" eb="8">
      <t>ミ</t>
    </rPh>
    <phoneticPr fontId="8"/>
  </si>
  <si>
    <t>特許</t>
    <rPh sb="0" eb="2">
      <t>トッキョ</t>
    </rPh>
    <phoneticPr fontId="8"/>
  </si>
  <si>
    <t>特開平6-245790</t>
  </si>
  <si>
    <t>特願平5-61298</t>
  </si>
  <si>
    <t>JP3202093</t>
  </si>
  <si>
    <t>JP06245790A</t>
  </si>
  <si>
    <t>JP3202093B</t>
  </si>
  <si>
    <t>株式会社日清製粉グループ本社</t>
  </si>
  <si>
    <t>本井　博文</t>
  </si>
  <si>
    <t>C12P  21/06    (2006.01),A23L   1/305   (2006.01)</t>
  </si>
  <si>
    <t xml:space="preserve">C12P 21/06       ,A23L  1/305      </t>
  </si>
  <si>
    <t>4B064AG01,4B064BA05,4B064BA06,4B064BH20,4B064CA06,4B064CA07,4B064CA21,4B064CB01,4B064DA01,4B064DA10,4B064DA11,4B018MD20,4B018ME02,4B018MF12</t>
  </si>
  <si>
    <t>4B064,4B018</t>
  </si>
  <si>
    <t>無効2008-800076</t>
    <rPh sb="0" eb="2">
      <t>ムコウ</t>
    </rPh>
    <phoneticPr fontId="8"/>
  </si>
  <si>
    <t>4094016</t>
  </si>
  <si>
    <t>2005/07/08</t>
    <phoneticPr fontId="8"/>
  </si>
  <si>
    <t>ワンコーティングまたはスリーコーティング層にインク顔料を塗布してコーティング層を形成した器具およびその形成方法</t>
    <phoneticPr fontId="8"/>
  </si>
  <si>
    <t>金玲</t>
  </si>
  <si>
    <t>金　玲</t>
  </si>
  <si>
    <t>B05D  5/02;A47J 36/02;B05D  1/36;C09D  1/00;C09D  7/12;C09D183/00;C09D127/18;C09D177/00;C09D 11/00</t>
  </si>
  <si>
    <t>B05D   5/02@AFI(JP);A47J  36/02@ALI(JP);B05D   1/36@ALI(JP);C09D   1/00@ALI(JP);C09D   7/12@ALI(JP);C09D  11/00@ALI(JP);C09D 127/18@ALI(JP);C09D 177/00@ALI(JP);C09D 183/00@ALI(JP)</t>
  </si>
  <si>
    <t>A47J 36/02        B;B05D  5/02;B05D  1/36        Z;C09D  1/00;C09D  7/12;C09D183/00;C09D127/18;C09D177/00;C09D 11/00</t>
  </si>
  <si>
    <t>4B055 AA01;4B055 FB11;4B055 FC20;4B055 FD03;4B055 FE03;4D075 AA01;4D075 AE03;4D075 AE16;4D075 BB04X;4D075 BB20X;4D075 BB24Z;4D075 BB28Z;4D075 BB93Z;4D075 CA02;4D075 CA18;4D075 CA34;4D075 DC18;4D075 DC38;4D075 EA33;4D075 EA41;4D075 EB05;4D075 EB16;4D075 EB18;4D075 EB39;4D075 EB43;4D075 EB56;4D075 EC03;4D075 EC05;4D075 EC11;4D075 EC13;4D075 EC35;4J038 AA011;4J038 CD121;4J038 DH002;4J038 DL022;4J038 DL032;4J038 HA026;4J038 HA156;4J038 HA446;4J038 JA17;4J038 JC30;4J038 KA08;4J038 MA10;4J038 NA01;4J038 NA11;4J038 PA19;4J038 PC02;4J039 AD04;4J039 BC03;4J039 BC19;4J039 BC34;4J039 BE01;4J039 BE22;4J039 CA06;4J039 EA03</t>
  </si>
  <si>
    <t>特許第4094016号の請求項1ないし6、8ないし10に係る発明についての特許を無効とする。 
特許第4094016号の請求項7に係る発明についての審判請求は、成り立たない。</t>
    <phoneticPr fontId="8"/>
  </si>
  <si>
    <t>本件訂正発明1,8は、本件特許の出願前に頒布された刊行物1に記載された発明であるから、特許法第29条第1項第3号に該当し、
本件訂正発明1-6,8-10は、本件特許の出願前に頒布された刊行物1に記載された発明及び技術常識に基づいて当業者が容易に発明をすることができたものであるから、同法同条第2項の規定により特許を受けることができない。</t>
    <phoneticPr fontId="8"/>
  </si>
  <si>
    <t>甲1（刊行物1）</t>
    <rPh sb="0" eb="1">
      <t>コウ</t>
    </rPh>
    <rPh sb="3" eb="6">
      <t>カンコウブツ</t>
    </rPh>
    <phoneticPr fontId="8"/>
  </si>
  <si>
    <t>甲1（刊行物1）及び技術常識</t>
    <rPh sb="0" eb="1">
      <t>コウ</t>
    </rPh>
    <rPh sb="8" eb="9">
      <t>オヨ</t>
    </rPh>
    <rPh sb="10" eb="12">
      <t>ギジュツ</t>
    </rPh>
    <rPh sb="12" eb="14">
      <t>ジョウシキ</t>
    </rPh>
    <phoneticPr fontId="8"/>
  </si>
  <si>
    <t>特開平3-32618</t>
  </si>
  <si>
    <t>特願平1-170308</t>
  </si>
  <si>
    <t>JP1945067</t>
  </si>
  <si>
    <t>JP0332618A</t>
  </si>
  <si>
    <t>JP1945067B</t>
  </si>
  <si>
    <t>シャ―プ株式会社</t>
  </si>
  <si>
    <t>洗　暢茂</t>
  </si>
  <si>
    <t>F24C  15/00    (2006.01),F24C  15/10    (2006.01),A47J  36/02    (2006.01),B32B  18/00    (2006.01)</t>
  </si>
  <si>
    <t>F24C 15/00      B,F24C 15/10      C,A47J 36/02      B,B32B 18/00      Z</t>
  </si>
  <si>
    <t>4B055AA10,4B055AA13,4B055BA52,4B055BA56,4B055CB16,4B055FA04,4B055FB23,4B055FB36,4B055FC09,4B055FC12,4B055FD03,4B055FE03,4F100AT00A,4F100BA10A,4F100AD00B,4F100JJ03B,4F100CA13B,4F100AK17C,4F100JL14C,4F100BA10C,4F100EH462,4F100EJ862,4F100EG002,4F100EH112,4F100AK18,4F100BA03,4F100BA07,4F100EA03,4F100EA04,4F100GB71,4F100JK06,4F100JL00,4F100EJ482</t>
  </si>
  <si>
    <t>4B055,4D075,4J038,4J039</t>
  </si>
  <si>
    <t>3L088,4B055,4F100</t>
  </si>
  <si>
    <t>無効2010-800015</t>
    <rPh sb="0" eb="2">
      <t>ムコウ</t>
    </rPh>
    <phoneticPr fontId="8"/>
  </si>
  <si>
    <t>3564019</t>
  </si>
  <si>
    <t>1999/11/01</t>
    <phoneticPr fontId="8"/>
  </si>
  <si>
    <t>0</t>
    <phoneticPr fontId="8"/>
  </si>
  <si>
    <t>装飾パネル及び同装飾パネルの製造方法</t>
    <phoneticPr fontId="8"/>
  </si>
  <si>
    <t>貫裕充</t>
  </si>
  <si>
    <t>貫　信篤</t>
  </si>
  <si>
    <t>E04H 17/16    104;B44C  1/24;E04C  2/42;E04F 19/00;F16S  1/04</t>
  </si>
  <si>
    <t>B44C   1/24@AFI(JP);E04C   2/42@ALI(JP);E04F  19/00@ALI(JP);E04H  17/16@ALI(JP);F16S   1/04@ALI(JP)</t>
  </si>
  <si>
    <t>B44C  1/24        C;E04F 19/00        D;E04H 17/16    104;E04C  2/42        C;F16S  1/04</t>
  </si>
  <si>
    <t>2E142 AA01;2E142 HH03;2E142 HH12;2E142 HH22;2E142 LL02;2E142 EE00;2E162 CB02;2E162 CB08;2E162 CB10;2E142 NN01</t>
  </si>
  <si>
    <t xml:space="preserve">特許第3564019号の請求項1ないし3に係る発明についての特許を無効とする。 </t>
    <phoneticPr fontId="8"/>
  </si>
  <si>
    <t>本件発明1は、本件出願前に外国で頒布された刊行物と認められる甲第1号証、甲第2号証又は甲第3号証カタログに記載された発明であるから、特許法第29条第1項第3号の規定に違反してなされたものである。</t>
    <phoneticPr fontId="8"/>
  </si>
  <si>
    <t>Harrington ＆ King PERFORATING COMPANY カタログ「Catalog 110 H＆K Perforated Materials」(コピーライト(c)The Harrington ＆ King Perforating Company 1992)140頁</t>
    <phoneticPr fontId="8"/>
  </si>
  <si>
    <t>1999/11/01</t>
    <phoneticPr fontId="8"/>
  </si>
  <si>
    <t>0</t>
    <phoneticPr fontId="8"/>
  </si>
  <si>
    <t>RICH.MULLER(原文はデンマーク語表記)カタログ「LAGERLISTE No.600 PERFOREREDE PLADER」13頁及び、添付されたデンマーク王国規格協会1991年10月4日発行の品質証明書</t>
    <phoneticPr fontId="8"/>
  </si>
  <si>
    <t>請求人からHarrington ＆ King PERFORATING COMPANYのJohn Lovaas宛の手紙、John Lovaasから請求人宛の手紙、及び手紙に添付されたH＆K社のカタログ</t>
    <phoneticPr fontId="8"/>
  </si>
  <si>
    <t>無効2009-800100</t>
    <rPh sb="0" eb="2">
      <t>ムコウ</t>
    </rPh>
    <phoneticPr fontId="8"/>
  </si>
  <si>
    <t>3505460</t>
  </si>
  <si>
    <t>2000/02/17</t>
    <phoneticPr fontId="8"/>
  </si>
  <si>
    <t>コールセンタシステム及びプレディクティブダイヤラ装置</t>
    <rPh sb="24" eb="26">
      <t>ソウチ</t>
    </rPh>
    <phoneticPr fontId="8"/>
  </si>
  <si>
    <t>ＪＦＥシステムズ株式会社</t>
  </si>
  <si>
    <t>吉澤　功;上原　謙一郎;横澤　あゆみ</t>
  </si>
  <si>
    <t>特開2001-230872;特許03505460;WO2001061981A</t>
  </si>
  <si>
    <t>H04M  3/51;H04M  3/42;H04M  3/46</t>
  </si>
  <si>
    <t>H04M   3/42@AFI(JP);H04M   1/2745@ALI(EP);H04M   3/46@ALI(JP);H04M   3/51@ALI(EP)</t>
  </si>
  <si>
    <t>H04M  3/42        Z;H04M  3/51;H04M  3/46</t>
  </si>
  <si>
    <t>5K015 AA01;5K015 AA10;5K015 AB01;5K015 AE05;5K024 AA75;5K024 AA76;5K024 AA77;5K024 BB07;5K024 BB09;5K024 CC01;5K024 CC09;5K024 CC10;5K024 DD06;5K024 FF03;5K024 FF04;5K024 GG05;5K201 AA01;5K201 BA12;5K201 BC04;5K201 DC02;5K201 EA08;5K201 EC03;5K201 EC04;5K201 EC06</t>
  </si>
  <si>
    <t xml:space="preserve">特許第3505460号の請求項1に係る発明についての特許を無効とする。 </t>
    <phoneticPr fontId="8"/>
  </si>
  <si>
    <t>本件特許発明は、甲第1号証及び甲第2号証に記載された発明に基づいて、当業者が容易にその発明をすることができたものであり、特許法第29条第2項の規定に違反してなされたものである。</t>
    <phoneticPr fontId="8"/>
  </si>
  <si>
    <t>甲1（主）及び甲2（副）</t>
    <rPh sb="0" eb="1">
      <t>コウ</t>
    </rPh>
    <rPh sb="3" eb="4">
      <t>シュ</t>
    </rPh>
    <rPh sb="5" eb="6">
      <t>オヨ</t>
    </rPh>
    <rPh sb="7" eb="8">
      <t>コウ</t>
    </rPh>
    <rPh sb="10" eb="11">
      <t>フク</t>
    </rPh>
    <phoneticPr fontId="8"/>
  </si>
  <si>
    <t>×</t>
    <phoneticPr fontId="8"/>
  </si>
  <si>
    <t>US4797911</t>
  </si>
  <si>
    <t>US6294487A</t>
  </si>
  <si>
    <t>US4797911B</t>
  </si>
  <si>
    <t>ASPECT COMMUNICATIONS CORPORATION|ASPECT SOFTWARE, INC.|FIRSTPOINT CONTACT TECHNOLOGIES, LLC|ASPECT SOFTWARE INTERMEDIATE HOLDINGS, INC.|DEUTSCHE BANK TRUST COMPANY AMERICAS, AS SECOND LIEN ADMINISTRATIVE AGENT|CONCERTO SOFTWARE INTERMEDIATE HOLDINGS, INC., ASPECT SOFTWARE, INC., ASPECT COMMUNICATIONS CORPORATION, FIRSTPOINT CONTACT CORPORATION, FIRSTPOINT CONTACT TECHNOLOGIES, INC.|JPMORGAN CHASE BANK, N.A.|CIM LTD.|WELLS FARGO FOOTHILL, INC., AS AGENT|ALTITUDE SOFTWARE BV|INVENTIONS, INC., 4321 HAMMERSTONE COURT, NORCROSS, EORGIA 30092, A GA CORP.|INVENTIONS, INC., 4321 HAMMERSTONE COURT, NORCROSS, GEORGIA 30092, A GA CORP.|MELITA ELECTRONIC LABS, INC., 6611 BAY CIRCLE, SUITE 220, NORCROSS, EORGIA 30071, A GA CORP.|MELITA ELECTRONIC LABS, INC., 6611 BAY CIRCLE, SUITE 220, NORCROSS, GEORGIA 30071, A GA CORP.</t>
  </si>
  <si>
    <t>Szlam Aleksander|Crooks, Jr. James W.|Marks Curtis G.</t>
  </si>
  <si>
    <t>H04M   1/274,H04M  11/10</t>
  </si>
  <si>
    <t>特開平9-252351</t>
  </si>
  <si>
    <t>特願平8-59809</t>
  </si>
  <si>
    <t>JP3349032</t>
  </si>
  <si>
    <t>JP09252351A</t>
  </si>
  <si>
    <t>JP3349032B</t>
  </si>
  <si>
    <t>株式会社東芝</t>
  </si>
  <si>
    <t>小柳　滋,仲瀬　明彦,柿元　満</t>
  </si>
  <si>
    <t>H04M   3/48    (2006.01),H04M   3/42    (2006.01),H04Q   3/58    (2006.01),H04M   3/60    (2006.01)</t>
  </si>
  <si>
    <t>H04M  3/48      Z,H04M  3/42      Z,H04Q  3/58   101 ,H04M  3/60      D,H04M  3/60      C</t>
  </si>
  <si>
    <t>5K015AA00,5K015AB00,5K015AF05,5K015FA00,5K024AA02,5K024BB00,5K024CC01,5K024CC07,5K024DD05,5K024GG00,5K049AA01,5K049BB04,5K049BB12,5K049BB19,5K049CC00,5K049EE01,5K049FF02,5K049FF42,5K049GG00,5K201AA01,5K201BA12,5K201BA14,5K201BC02,5K201BC06,5K201BC11,5K201BC25,5K201BC27,5K201CB13,5K201CC02,5K201CC07,5K201CC10,5K201DC04,5K201EC03,5K201EC06,5K201FA04</t>
  </si>
  <si>
    <t>5K015,5K024,5K201</t>
  </si>
  <si>
    <t>5K015,5K024,5K049,5K063,5K201</t>
  </si>
  <si>
    <t>相澤さん</t>
    <rPh sb="0" eb="2">
      <t>アイザワ</t>
    </rPh>
    <phoneticPr fontId="8"/>
  </si>
  <si>
    <t>無効平10-035672</t>
    <phoneticPr fontId="8"/>
  </si>
  <si>
    <t>2011 / 29-1,29-2</t>
  </si>
  <si>
    <t>2770097</t>
  </si>
  <si>
    <t>地図データ作成方法及びその装置</t>
  </si>
  <si>
    <t>株式会社ペンタくん</t>
  </si>
  <si>
    <t>西石垣　見治</t>
  </si>
  <si>
    <t>AU03403193A;AU00663566B;DE69329565D;DE69329565T;EP559294A;EP559294B;GB02266024A;GB02266024B;GB09304520D;特開平05-073659;特許02770097;特開平08-106530;KR19930020297A;KR00156270B;US5377102</t>
  </si>
  <si>
    <t>G06F 15/62    335;G06F 15/60    350;G09B 29/00</t>
  </si>
  <si>
    <t>G09B  29/00@AFI(JP);G06F  17/50@ALI(JP);G06T   1/00@ALI(EP);G06T  11/60@ALI(JP)</t>
  </si>
  <si>
    <t>G06F 15/60    350 D;G06F 15/62    335;G09B 29/00;G06F 15/60    602 H;G06F 17/50    602 H;G06T 11/60    300</t>
  </si>
  <si>
    <t>5B046 DA01;5B046 EA07;5B046 GA01;5B046 GA02;5B050 AA07;5B050 BA17;5B050 CA07;5B050 DA06;5B050 EA13;5B050 FA03;2C032 GA03;2C032 GA06;2C032 GA15;2C032 GC03;2C032 GC07;2C032 HA02;2C032 HA03;2C032 HA11;2C032 HB06;2C032 HB11;2C032 HB12;2C032 HC21;2C032 HC24</t>
  </si>
  <si>
    <t>本件請求項1及び2に係る発明の特許を無効とすることはできない。</t>
  </si>
  <si>
    <t>―</t>
    <phoneticPr fontId="8"/>
  </si>
  <si>
    <t>無効2006-080175</t>
    <phoneticPr fontId="8"/>
  </si>
  <si>
    <t>2770097</t>
    <phoneticPr fontId="8"/>
  </si>
  <si>
    <t>1992/03/06</t>
    <phoneticPr fontId="8"/>
  </si>
  <si>
    <t>1991/06/24</t>
    <phoneticPr fontId="8"/>
  </si>
  <si>
    <t>地図データ作成方法及びその装置</t>
    <phoneticPr fontId="8"/>
  </si>
  <si>
    <t>特許第2770097号の請求項に係る発明についての特許を無効とする。</t>
    <phoneticPr fontId="8"/>
  </si>
  <si>
    <t>請求項1</t>
    <phoneticPr fontId="8"/>
  </si>
  <si>
    <t>請求人の主張の無効理由3の内、(3)について、その理由が認められる。(本件特許発明1,2は、甲2号証に記載された内容に基づいて容易に発明することができたものであるから、特許法29条2項の規定により特許を受けることができない。 )</t>
    <phoneticPr fontId="8"/>
  </si>
  <si>
    <t>甲２</t>
    <rPh sb="0" eb="1">
      <t>コウ</t>
    </rPh>
    <phoneticPr fontId="8"/>
  </si>
  <si>
    <t>ARC/INFO USers Guide,Ver.5 Vol.1、Vol.2</t>
  </si>
  <si>
    <t>その他（外国語）</t>
    <rPh sb="2" eb="3">
      <t>タ</t>
    </rPh>
    <rPh sb="4" eb="7">
      <t>ガイコクゴ</t>
    </rPh>
    <phoneticPr fontId="8"/>
  </si>
  <si>
    <t>甲2はソフトウェアの英文マニュアル</t>
    <phoneticPr fontId="8"/>
  </si>
  <si>
    <t>無効2011-800209</t>
    <rPh sb="0" eb="2">
      <t>ムコウ</t>
    </rPh>
    <phoneticPr fontId="8"/>
  </si>
  <si>
    <t>2012 / 29-1</t>
  </si>
  <si>
    <t>2732519</t>
    <phoneticPr fontId="8"/>
  </si>
  <si>
    <t>ピストンリング及びその製造方法</t>
    <phoneticPr fontId="8"/>
  </si>
  <si>
    <t>株式会社リケン</t>
  </si>
  <si>
    <t>滝口　勝美</t>
  </si>
  <si>
    <t>特開昭61-087950;特公平06-010454;特開平07-286260;特許02732518;特開平07-286261;特許02732519;特開平07-286262;特許02692758</t>
  </si>
  <si>
    <t>C23C 14/06;F02F  5/00;F16J  9/26</t>
  </si>
  <si>
    <t>F02F   5/00@AFI(JP);C23C  14/06@ALI(JP);F16J   9/26@ALI(JP)</t>
  </si>
  <si>
    <t>F02F  5/00        F;F16J  9/26        C;C23C 14/06        A</t>
  </si>
  <si>
    <t>3J044 AA02;3J044 BA02;3J044 BA03;3J044 BB14;3J044 BC06;3J044 BC07;3J044 DA09;3J044 EA10;4K029 AA02;4K029 BA58;4K029 BB07;4K029 BC02;4K029 BC10;4K029 BD04;4K029 CA03;4K029 DD05;4K029 FA02;4K029 FA04;3J044 BB20;3J044 BB28;3J044 BB36;3J044 BB01</t>
  </si>
  <si>
    <t>特許第2732519号の請求項に係る発明についての特許を無効とする。</t>
    <phoneticPr fontId="8"/>
  </si>
  <si>
    <t>本願特許発明1,2は,刊行物1に記載された発明であるから,特許法第29条第1項第3号に該当し特許を受けることができない。</t>
    <phoneticPr fontId="8"/>
  </si>
  <si>
    <t>甲4(刊行物１)</t>
    <phoneticPr fontId="8"/>
  </si>
  <si>
    <t>―</t>
    <phoneticPr fontId="8"/>
  </si>
  <si>
    <t>特開昭61-87950</t>
    <phoneticPr fontId="8"/>
  </si>
  <si>
    <t>特願昭59-207986</t>
  </si>
  <si>
    <t>JP2129422</t>
  </si>
  <si>
    <t>JP6187950A</t>
  </si>
  <si>
    <t>JP2129422B</t>
  </si>
  <si>
    <t>F16J   9/26    (2006.01),F02F   5/00    (2006.01)</t>
  </si>
  <si>
    <t>F16J  9/26      B,F02F  5/00      F,F16J  9/26       ,F16J  9/26      C</t>
  </si>
  <si>
    <t>3J044AA02,3J044BA01,3J044BB14,3J044BC07,3J044DA09,3J044BB23,3J044BB28,3J044BB01</t>
  </si>
  <si>
    <t>一致</t>
    <phoneticPr fontId="8"/>
  </si>
  <si>
    <t>3J044,4K029,3G026</t>
  </si>
  <si>
    <t>3G026,3J044</t>
  </si>
  <si>
    <t>審判で「分割要件違反」と判断され、出願日が遡及しないため原出願により新規性を否定。
甲4（原出願）は審査で引用されていないが、審査で見つからなかった証拠には該当しない。</t>
    <rPh sb="0" eb="2">
      <t>シンパン</t>
    </rPh>
    <rPh sb="4" eb="6">
      <t>ブンカツ</t>
    </rPh>
    <rPh sb="6" eb="8">
      <t>ヨウケン</t>
    </rPh>
    <rPh sb="8" eb="10">
      <t>イハン</t>
    </rPh>
    <rPh sb="12" eb="14">
      <t>ハンダン</t>
    </rPh>
    <rPh sb="17" eb="19">
      <t>シュツガン</t>
    </rPh>
    <rPh sb="19" eb="20">
      <t>ビ</t>
    </rPh>
    <rPh sb="21" eb="23">
      <t>ソキュウ</t>
    </rPh>
    <rPh sb="28" eb="29">
      <t>ハラ</t>
    </rPh>
    <rPh sb="29" eb="31">
      <t>シュツガン</t>
    </rPh>
    <rPh sb="34" eb="37">
      <t>シンキセイ</t>
    </rPh>
    <rPh sb="38" eb="40">
      <t>ヒテイ</t>
    </rPh>
    <rPh sb="42" eb="43">
      <t>コウ</t>
    </rPh>
    <rPh sb="45" eb="46">
      <t>ハラ</t>
    </rPh>
    <rPh sb="46" eb="48">
      <t>シュツガン</t>
    </rPh>
    <rPh sb="50" eb="52">
      <t>シンサ</t>
    </rPh>
    <rPh sb="53" eb="55">
      <t>インヨウ</t>
    </rPh>
    <rPh sb="63" eb="65">
      <t>シンサ</t>
    </rPh>
    <rPh sb="66" eb="67">
      <t>ミ</t>
    </rPh>
    <rPh sb="74" eb="76">
      <t>ショウコ</t>
    </rPh>
    <rPh sb="78" eb="80">
      <t>ガイトウ</t>
    </rPh>
    <phoneticPr fontId="8"/>
  </si>
  <si>
    <t>無効2009-800156</t>
    <rPh sb="0" eb="2">
      <t>ムコウ</t>
    </rPh>
    <phoneticPr fontId="8"/>
  </si>
  <si>
    <t>2818398</t>
    <phoneticPr fontId="8"/>
  </si>
  <si>
    <t>1996/02/01</t>
    <phoneticPr fontId="8"/>
  </si>
  <si>
    <t>1995/02/01</t>
    <phoneticPr fontId="8"/>
  </si>
  <si>
    <t>無色透明の非晶質ポリアミドおよびその成形品</t>
    <phoneticPr fontId="8"/>
  </si>
  <si>
    <t>エムス―パテントアクチエンゲゼルシャフト</t>
  </si>
  <si>
    <t>ハンス・ダッラ・トッレ</t>
  </si>
  <si>
    <t>CA02162430A;CH00688624A;DE59501779D;EP725101A;EP725101B;特開平08-239469;特許02818398;US5696202;US6008288;US5773558;US5886087;US6277911</t>
  </si>
  <si>
    <t>C08G 69/26;C08L 77/06</t>
  </si>
  <si>
    <t>C08G  69/26@AFI(EP);C08L  77/00@ALI(EP);C08L  77/02@ALI(EP);C08L  77/06@ALI(EP)</t>
  </si>
  <si>
    <t>C08G 69/26;C08L 77/06;C08L 77/00;C08G 69/26;C08L 77/06</t>
  </si>
  <si>
    <t>4J001 DA01;4J001 DB01;4J001 DB04;4J001 DC12;4J001 DC13;4J001 DC15;4J001 DD07;4J001 DD13;4J001 EB09;4J001 EB14;4J001 EB33;4J001 EC09;4J001 EC10;4J001 EC14;4J001 FB03;4J001 FB06;4J001 FC03;4J001 GA13;4J001 HA01;4J001 JA02;4J001 JA07;4J001 JB18;4J001 JB21;4J001 JB32;4J001 JB33;4J001 JB42;4J001 JC01;4J002 CL01X;4J002 CL03W;4J002 CL03X;4J002 DL006;4J002 FD016;4J002 FD068;4J002 FD099;4J002 FD139;4J002 FD177;4J002 FD059</t>
  </si>
  <si>
    <t>特許第2818398号の請求項1ないし6、9ないし10、16ないし17に係る発明についての特許を無効とする。 特許第2818398号の請求項7ないし8、11ないし15に係る発明についての審判請求は、成り立たない。</t>
    <phoneticPr fontId="8"/>
  </si>
  <si>
    <t>請求項1</t>
    <phoneticPr fontId="8"/>
  </si>
  <si>
    <t>本件発明1は甲第2号証に記載された発明であるから特許法第29条第1項第3号に該当し特許を受けることができないとする無効理由2は、理由がある。以上のとおりであるから、その余の理由について検討するまでもなく、本件発明1についての特許は無効とすべきである。</t>
    <phoneticPr fontId="8"/>
  </si>
  <si>
    <t>US4028476</t>
  </si>
  <si>
    <t>US62461975A</t>
  </si>
  <si>
    <t>US4028476B</t>
  </si>
  <si>
    <t>Phillips Petroleum Company</t>
  </si>
  <si>
    <t>Kleinschmidt Roger F.|Campbell Robert W.</t>
  </si>
  <si>
    <t>B32B  27/34,F41H   5/02,F41H   5/06,F41H   5/08</t>
  </si>
  <si>
    <t>R. Srinivasan et al., Polyamides Based on Cyclohexanedicarboxylic Acid, Polymer Preprints (Am. Chem. Soc., Div. Polym. Chem.) 32(1), 174-5 (1991)//0/0/0/0/0/0/0/0/0/0/0/0/0/0/0/0/0/0/0/0/0/0/0/0/0/0/0/0/0/0/0/0/0/0/0/0/0/0/0/0/0/0/0/0/0/0/0/0/0/0/0/0/0/0/0/0/0/0/0/0/0/0/0/0/0/0/0/0/0/0/0/0/0/0/0/0/0/0/0/0/0/0/0/0/0/0/0/0/0/0/0/0/0/0/0/0/0/0/0/0/0/0/0/0/0/0/0/0/0/0/0/0/0/0/0/0/0/0/0/0/0/0/0/0/0/0/0/0/0/0/0/0/0/0/0/0/0/0/0/0/0/0/0/0/0/0/0/0/0/0/0/0/0/0/0/0/0/0/0/0/0/0/0/0/0/0/0/0/0/0/0/0/0/0</t>
  </si>
  <si>
    <t>無効化された特許の出願人引用特許（US4207411）と出願人が同じ</t>
    <rPh sb="0" eb="3">
      <t>ムコウカ</t>
    </rPh>
    <rPh sb="6" eb="8">
      <t>トッキョ</t>
    </rPh>
    <rPh sb="9" eb="11">
      <t>シュツガン</t>
    </rPh>
    <rPh sb="11" eb="12">
      <t>ニン</t>
    </rPh>
    <rPh sb="12" eb="14">
      <t>インヨウ</t>
    </rPh>
    <rPh sb="14" eb="16">
      <t>トッキョ</t>
    </rPh>
    <rPh sb="28" eb="30">
      <t>シュツガン</t>
    </rPh>
    <rPh sb="30" eb="31">
      <t>ニン</t>
    </rPh>
    <rPh sb="32" eb="33">
      <t>オナ</t>
    </rPh>
    <phoneticPr fontId="8"/>
  </si>
  <si>
    <t>無効2010-800069</t>
    <rPh sb="0" eb="2">
      <t>ムコウ</t>
    </rPh>
    <phoneticPr fontId="8"/>
  </si>
  <si>
    <t>3904262</t>
    <phoneticPr fontId="8"/>
  </si>
  <si>
    <t>1996/07/03</t>
    <phoneticPr fontId="8"/>
  </si>
  <si>
    <t>1995/11/06</t>
    <phoneticPr fontId="8"/>
  </si>
  <si>
    <t>積層体</t>
    <phoneticPr fontId="8"/>
  </si>
  <si>
    <t>旭化成ケミカルズ株式会社</t>
  </si>
  <si>
    <t>宮内　雅弘</t>
  </si>
  <si>
    <t>特開平09-187906;特許03904262</t>
  </si>
  <si>
    <t>B32B 27/36    102;B32B 27/18;B32B 27/30</t>
  </si>
  <si>
    <t>B32B  27/18@AFI(JP);B32B  27/30@ALI(JP);B32B  27/36@ALI(JP)</t>
  </si>
  <si>
    <t>B32B 27/18        A;B32B 27/30        A;B32B 27/36    102</t>
  </si>
  <si>
    <t>4F100 AH03H;4F100 AK01B;4F100 AK25B;4F100 AK25C;4F100 AK45A;4F100 AK45B;4F100 AK45C;4F100 AL05C;4F100 BA02;4F100 BA03;4F100 BA10A;4F100 BA10B;4F100 BA15;4F100 BA16;4F100 CA07B;4F100 GB07;4F100 GB90;4F100 HB00;4F100 JB16B;4F100 JL09;4F100 JL10;4F100 JN01;4F100 YY00B;4F100 YY00C</t>
  </si>
  <si>
    <t>特許第3904262号の請求項1に係る発明についての特許を無効とする。</t>
    <phoneticPr fontId="8"/>
  </si>
  <si>
    <t>本件訂正発明1は、特許法第29条第2項の規定に違反するものである</t>
    <phoneticPr fontId="8"/>
  </si>
  <si>
    <t>甲3（主）及び甲7（副）</t>
    <rPh sb="0" eb="1">
      <t>コウ</t>
    </rPh>
    <rPh sb="3" eb="4">
      <t>シュ</t>
    </rPh>
    <rPh sb="5" eb="6">
      <t>オヨ</t>
    </rPh>
    <rPh sb="7" eb="8">
      <t>コウ</t>
    </rPh>
    <rPh sb="10" eb="11">
      <t>フク</t>
    </rPh>
    <phoneticPr fontId="8"/>
  </si>
  <si>
    <t>特開平7-223298</t>
  </si>
  <si>
    <t>特願平6-17480</t>
  </si>
  <si>
    <t>JP07223298A</t>
  </si>
  <si>
    <t>旭化成株式会社</t>
  </si>
  <si>
    <t>鶴田　▲巌▼一,中山　伸一</t>
  </si>
  <si>
    <t>B32B  27/08    (2006.01),B32B  27/30    (2006.01),B32B  27/36    (2006.01)</t>
  </si>
  <si>
    <t xml:space="preserve">B32B 27/08       ,B32B 27/30      A,B32B 27/36   102 </t>
  </si>
  <si>
    <t>4F100BA06,4F100BA15,4F100GB48,4F100GB07,4F100GB32,4F100JN01,4F100JN30,4F100JL09,4F100AK45A,4F100JJ07A,4F100AK25B,4F100AL01B,4F100JK12B,4F100JB20B,4F100JK13B,4F100DE01B,4F100JB16B,4F100CA07B,4F100YY00B,4F100BA10B,4F100AK25C,4F100AL01C,4F100JK12C,4F100JB20C,4F100JK13C,4F100DE01C,4F100JB16C,4F100CA07C,4F100YY00C,4F100BA10C,4F100AK25J,4F100BA02,4F100BA03</t>
  </si>
  <si>
    <t>4F100</t>
  </si>
  <si>
    <t>無効化された特許の出願人引用特許（特開平3-68627、特開平1-271426、特開平1-158033）と出願人が同じ</t>
    <rPh sb="0" eb="3">
      <t>ムコウカ</t>
    </rPh>
    <rPh sb="6" eb="8">
      <t>トッキョ</t>
    </rPh>
    <rPh sb="9" eb="11">
      <t>シュツガン</t>
    </rPh>
    <rPh sb="11" eb="12">
      <t>ニン</t>
    </rPh>
    <rPh sb="12" eb="14">
      <t>インヨウ</t>
    </rPh>
    <rPh sb="14" eb="16">
      <t>トッキョ</t>
    </rPh>
    <rPh sb="53" eb="55">
      <t>シュツガン</t>
    </rPh>
    <rPh sb="55" eb="56">
      <t>ニン</t>
    </rPh>
    <rPh sb="57" eb="58">
      <t>オナ</t>
    </rPh>
    <phoneticPr fontId="8"/>
  </si>
  <si>
    <t>審査時と同一案件による組み合わせ。進歩性論理の再構成（格別な効果）</t>
    <rPh sb="0" eb="2">
      <t>シンサ</t>
    </rPh>
    <rPh sb="2" eb="3">
      <t>ジ</t>
    </rPh>
    <rPh sb="4" eb="6">
      <t>ドウイツ</t>
    </rPh>
    <rPh sb="6" eb="8">
      <t>アンケン</t>
    </rPh>
    <rPh sb="11" eb="12">
      <t>ク</t>
    </rPh>
    <rPh sb="13" eb="14">
      <t>ア</t>
    </rPh>
    <rPh sb="17" eb="20">
      <t>シンポセイ</t>
    </rPh>
    <rPh sb="20" eb="22">
      <t>ロンリ</t>
    </rPh>
    <rPh sb="23" eb="26">
      <t>サイコウセイ</t>
    </rPh>
    <rPh sb="27" eb="29">
      <t>カクベツ</t>
    </rPh>
    <rPh sb="30" eb="32">
      <t>コウカ</t>
    </rPh>
    <phoneticPr fontId="8"/>
  </si>
  <si>
    <t>3904262</t>
  </si>
  <si>
    <t>1996/07/03</t>
    <phoneticPr fontId="8"/>
  </si>
  <si>
    <t>1995/11/06</t>
    <phoneticPr fontId="8"/>
  </si>
  <si>
    <t>特開平5-93089</t>
  </si>
  <si>
    <t>特願平4-72703</t>
  </si>
  <si>
    <t>JP3297811</t>
  </si>
  <si>
    <t>JP0593089A</t>
  </si>
  <si>
    <t>JP3297811B</t>
  </si>
  <si>
    <t>チバ　スペシャルティ　ケミカルズ　ホールディング　インコーポレーテッド</t>
  </si>
  <si>
    <t>アンドレ　シュミッター,クルト　ブルデスカ,マリオ　スロンゴ,ジーン－ルーク　ビルバウム</t>
  </si>
  <si>
    <t>B32B  27/18    (2006.01),C08J   3/20    (2006.01),C08J   5/00    (2006.01),C08J   5/18    (2006.01),C08K   5/3492  (2006.01),C08K   5/3477  (2006.01),C08J   7/04    (2006.01),C08L  87/00    (2006.01)</t>
  </si>
  <si>
    <t xml:space="preserve">B32B 27/18      A,C08J  3/20   CEZZ,C08J  5/00   CEZ ,C08J  5/18   CEZ ,C08K  5/3492 KBN ,C08L 69:00       ,C08K  5/3477     ,C08K  5/3492     ,C08J  7/04      A,C08J  3/20      Z,C08J  5/00       ,C08L 87/00       </t>
  </si>
  <si>
    <t>4J002AA011,4J002CG011,4J002CF071,4J002CL011,4J002CB001,4J002EU186,4J002FD066,4J002FD076,4J002FD046,4J002FD010,4J002FD200,4J002FD030,4J002FD040,4J002FD070,4J002GK01,4J002GG01,4F071AA02,4F071AA50,4F071AE05,4F071AC19,4F071AA54,4F071AA43,4F071AA62,4F071AA51,4F071AA40,4F071AA45,4F071AF03,4F071AF45,4F071AF57,4F071BB03,4F071BB05,4F071BB06,4F071BC01,4F071BC03,4F071BC04,4F071BC05,4F071BC12,4F070AA42,4F070AA47,4F070AA50,4F070AA52,4F070AA54,4F070AA58,4F070AC45,4F070AC66,4F070AE03,4F070FB09,4F100JB16A,4F100AK01A,4F100AH07A,4F100AK45A,4F100AK41A,4F100AK46A,4F100AK54A,4F100AK57A,4F100CA05A,4F100YY00A,4F100AT00B,4F100AH07H,4F100YY00H,4F100AK54K,4F100AK57K,4F100BA02,4F100CA07,4F100DE01,4F100JL09,4F100JL00,4F100JJ03,4J002FD050,4F006AA31,4F006AA32,4F006AA35,4F006AA36,4F006AA38,4F006AA55,4F006AA56,4F006BA03</t>
  </si>
  <si>
    <t>一致</t>
    <phoneticPr fontId="8"/>
  </si>
  <si>
    <t>4F070,4F071,4F100,4J002,4F006</t>
  </si>
  <si>
    <t>無効2010-800169</t>
    <rPh sb="0" eb="2">
      <t>ムコウ</t>
    </rPh>
    <phoneticPr fontId="8"/>
  </si>
  <si>
    <t>3249407</t>
  </si>
  <si>
    <t>カルコパイライト系多元化合物半導体薄膜光吸収層からなる薄膜太陽電池</t>
    <phoneticPr fontId="8"/>
  </si>
  <si>
    <t>昭和シェル石油株式会社;独立行政法人新エネルギー・産業技術総合開発機構</t>
  </si>
  <si>
    <t>櫛屋　勝巳;田知行　宗頼;加瀬　高久</t>
  </si>
  <si>
    <t>EP838863A;特開平10-135498;特許03249407;US5981868</t>
  </si>
  <si>
    <t>H01L 31/04;C23C 14/06</t>
  </si>
  <si>
    <t>C23C  14/06@AFI(JP);H01L  31/032@ALI(EP);H01L  31/0336@ALI(EP);H01L  31/04@ALI(JP)</t>
  </si>
  <si>
    <t>C23C 14/06        D;H01L 31/04        E</t>
  </si>
  <si>
    <t>4K029 AA09;4K029 BA21;4K029 BB02;4K029 BC07;4K029 BD00;4K029 CA05;4K029 DC03;4K029 DC04;4K029 EA05;4K029 GA01;5F051 AA09;5F051 AA10;5F051 AA16;5F051 DA01;5F051 DA15;5F051 FA02;5F051 FA06;5F051 FA15;5F051 GA03;5F151 AA09;5F151 AA10;5F151 AA16;5F151 DA01;5F151 DA15;5F151 FA02;5F151 FA06;5F151 FA15;5F151 GA03</t>
  </si>
  <si>
    <t>特許第3249407号の請求項3に係る発明についての特許を無効とする。 特許第3249407号の請求項1ないし2に係る発明についての審判請求は、成り立たない。</t>
    <phoneticPr fontId="8"/>
  </si>
  <si>
    <t>請求項3</t>
    <phoneticPr fontId="8"/>
  </si>
  <si>
    <t>本件訂正発明3は、発明の詳細な説明の記載が、当業者が特許請求の範囲に記載した発明の実施をすることができる程度に明確かつ十分に記載されていないから、特許法第36条第4項に規定する要件を満たしておらず、本件特許は特許法第123条第1項第4号に該当し、無効とすべきものである。</t>
    <phoneticPr fontId="8"/>
  </si>
  <si>
    <t>―</t>
  </si>
  <si>
    <t>無効2006-080205</t>
    <phoneticPr fontId="8"/>
  </si>
  <si>
    <t>2012 / 29-1,29-2</t>
  </si>
  <si>
    <t>3048964</t>
  </si>
  <si>
    <t>電話送受信ユニット、移動体通信中継端末、及び移動体通信端末</t>
  </si>
  <si>
    <t>株式会社ＨＤＴ</t>
  </si>
  <si>
    <t>小池　邦彦</t>
  </si>
  <si>
    <t>EP887987A;特開平11-017790;特許03048964;特開2000-151814;US6243578</t>
  </si>
  <si>
    <t>H04M  1/02;H04Q  7/32;H04Q  7/38;H04M  1/00;H04M  1/60</t>
  </si>
  <si>
    <t>H04B   1/38@AFI(EP);H04M   1/00@ALI(JP);H04M   1/02@ALI(EP);H04M   1/253@ALI(JP);H04M   1/60@ALI(JP);H04M   1/725@ALI(EP);H04Q   7/32@ALI(JP);H04Q   7/38@ALI(JP)</t>
  </si>
  <si>
    <t>H04M  1/02        C;H04M  1/02        E;H04M  1/00        L;H04M  1/00        P;H04M  1/60        A;H04B  7/26        V;H04B  7/26    109 M;H04B  7/26    109 T;H04M  1/253;H04Q  7/00    641;H04W 88/02</t>
  </si>
  <si>
    <t>5K023 AA07;5K023 BB03;5K023 LL06;5K023 PP12;5K027 AA11;5K027 BB14;5K027 CC08;5K027 KK01;5K067 AA34;5K067 EE04;5K067 KK17;5K127 BA08;5K127 BB32;5K127 BB18;5K127 FA02;5K127 KA14;5K127 MA22;5K127 JA27;5K127 MA17;5K127 JA02;5K127 JA23;5K127 EA16;5K127 EA17;5K127 AA17;5K127 BA16;5K127 CA08;5K127 BB33;5K127 BB13;5K127 BB14;5K127 BB02;5K127 KA05;5K127 BA10;5K127 GB74;5K127 DA13;5K127 AA36</t>
  </si>
  <si>
    <t>【審決確定日】2008/12/25</t>
    <rPh sb="1" eb="3">
      <t>シンケツ</t>
    </rPh>
    <phoneticPr fontId="8"/>
  </si>
  <si>
    <t>5K023,5K027,5K067,5K127</t>
  </si>
  <si>
    <t>5K023,5K067</t>
  </si>
  <si>
    <t>一致</t>
    <phoneticPr fontId="8"/>
  </si>
  <si>
    <t>5B038,5K067</t>
  </si>
  <si>
    <t>無効2011-800188</t>
    <rPh sb="0" eb="2">
      <t>ムコウ</t>
    </rPh>
    <phoneticPr fontId="8"/>
  </si>
  <si>
    <t>1997/06/24</t>
    <phoneticPr fontId="8"/>
  </si>
  <si>
    <t>0</t>
    <phoneticPr fontId="8"/>
  </si>
  <si>
    <t>特許第3048964号の請求項2ないし6に係る発明についての特許を無効とする。</t>
  </si>
  <si>
    <t>請求項2</t>
    <phoneticPr fontId="8"/>
  </si>
  <si>
    <t>本件特許の請求項2?6に係る発明の特許については、他の前記無効理由(II)、(IV)、(V)-1、(VI)について判断するまでもなく、特許法第29条第2項に違反してなされたもの。本件特許発明1-6が奏する効果は、甲5発明、甲第2号証、甲第4号証に記載された技術及び上記周知慣用技術から容易に予測できる範囲内のものであり、格別のものではない。</t>
    <phoneticPr fontId="8"/>
  </si>
  <si>
    <t>甲5、甲2、甲4</t>
    <rPh sb="0" eb="1">
      <t>コウ</t>
    </rPh>
    <rPh sb="3" eb="4">
      <t>コウ</t>
    </rPh>
    <rPh sb="6" eb="7">
      <t>コウ</t>
    </rPh>
    <phoneticPr fontId="8"/>
  </si>
  <si>
    <t>×</t>
    <phoneticPr fontId="8"/>
  </si>
  <si>
    <t>特開平9-149109</t>
  </si>
  <si>
    <t>特願平7-326438</t>
  </si>
  <si>
    <t>JP09149109A</t>
  </si>
  <si>
    <t>株式会社ＴＲＩＮＣ</t>
  </si>
  <si>
    <t>高柳　真</t>
  </si>
  <si>
    <t>H04M   1/02    (2006.01),H04Q   7/32    (2006.01)</t>
  </si>
  <si>
    <t xml:space="preserve">H04M  1/02      C,H04B  7/26      V,H04Q  7/00   641 ,H04W 88/02       </t>
  </si>
  <si>
    <t>5K023AA07,5K023NN06,5K023PP12,5K023RR03,5K067AA34,5K067BB04,5K067BB08,5K067BB21,5K067CC04,5K067DD04,5K067EE02,5K067KK01,5K067KK05,5K067KK15,5K067KK17</t>
  </si>
  <si>
    <t>電子審査書類なし(不明）</t>
    <phoneticPr fontId="8"/>
  </si>
  <si>
    <t>1997/06/24</t>
    <phoneticPr fontId="8"/>
  </si>
  <si>
    <t>WO9421058</t>
  </si>
  <si>
    <t>SE9400168W</t>
  </si>
  <si>
    <t>TELEFONAKTIEBOLAGET LM ERICSSON</t>
  </si>
  <si>
    <t>STEIN, Per, Anders, Lennart</t>
  </si>
  <si>
    <t>H04B   1/38(2006.01),H04M   1/60(2006.01),H04Q   7/32(2006.01)</t>
  </si>
  <si>
    <t>甲4</t>
    <phoneticPr fontId="8"/>
  </si>
  <si>
    <t>特開平9-139972</t>
  </si>
  <si>
    <t>特願平7-298192</t>
  </si>
  <si>
    <t>JP09139972A</t>
  </si>
  <si>
    <t>ソニー株式会社</t>
  </si>
  <si>
    <t>進藤　孝慈</t>
  </si>
  <si>
    <t>G06F   1/16    (2006.01),H04Q   7/32    (2006.01),H04Q   7/38    (2006.01)</t>
  </si>
  <si>
    <t xml:space="preserve">G06F  1/00   312E,G06F  1/00   312K,H04B  7/26      V,H04B  7/26   109M,G06F  1/00   312M,H04Q  7/00   685 ,H04W 92/08   110 </t>
  </si>
  <si>
    <t>5K067AA34,5K067BB04,5K067BB21,5K067EE02,5K067KK01,5K067KK13,5K067KK17</t>
  </si>
  <si>
    <t>無効2010-800174</t>
    <rPh sb="0" eb="2">
      <t>ムコウ</t>
    </rPh>
    <phoneticPr fontId="8"/>
  </si>
  <si>
    <t>4531873</t>
    <phoneticPr fontId="8"/>
  </si>
  <si>
    <t>1997/11/21</t>
    <phoneticPr fontId="8"/>
  </si>
  <si>
    <t>1996/11/25</t>
    <phoneticPr fontId="8"/>
  </si>
  <si>
    <t>液化ガスの制御配給システム及び方法</t>
  </si>
  <si>
    <t>レール・リキード－ソシエテ・アノニム・プール・レテュード・エ・レクスプロワタシオン・デ・プロセデ・ジョルジュ・クロード</t>
  </si>
  <si>
    <t>ベンジャミン・ジュアシック;リチャード・ユーディシャス;ホァ　－　チ・ワン</t>
  </si>
  <si>
    <t>CN01213707A;CN01109128C;DE69738817D;EP844431A;EP844431B;特開平10-277380;特許04531873;SG00055412A;SG00077230A;SG00076611A;US5761911;US6076359</t>
  </si>
  <si>
    <t>B01J  4/00    102;C23C 16/44;F25J  5/00;G05D 23/19;H01L 21/205;H01L 21/22    501</t>
  </si>
  <si>
    <t>B01J   4/00@AFI(JP);F25J   5/00@AFI(JP);C23C  16/44@ALI(JP);C23C  16/448@ALI(JP);C23C  16/455@ALI(JP);F17C   7/04@ALI(EP);F17C  13/02@ALI(EP);F17C  13/04@ALI(EP);F17C  13/08@ALI(EP);G05D  23/19@ALI(JP);H01L  21/205@ALI(JP);H01L  21/22@ALI(JP)</t>
  </si>
  <si>
    <t>F25J  5/00;B01J  4/00    102;C23C 16/44        C;C23C 16/44        D;H01L 21/22    501 S;H01L 21/205;G05D 23/19        J;C23C 16/448;C23C 16/455</t>
  </si>
  <si>
    <t>4D047 DA17;4D047 DB05;4G068 AA02;4G068 AA06;4G068 AB02;4G068 AC05;4G068 AD40;4G068 AE01;4G068 AF01;4G068 AF12;4G068 AF31;4K030 EA01;4K030 KA25;4K030 KA39;4K030 KA41;5F045 AC01;5F045 AC03;5F045 AC05;5F045 AC12;5F045 AC13;5F045 EE02;5F045 EE04;5F045 EE07;5F045 EE10;5F045 EE17;5F045 GB05;5F045 GB15;5H323 AA40;5H323 CA01;5H323 CB02;5H323 DA01;5H323 EE04;5H323 EE16;5H323 FF01;5H323 HH02;5H323 JJ10;5H323 KK01;5H323 MM02</t>
  </si>
  <si>
    <t>特許第4531873号の請求項1乃至48に係る発明についての特許を無効とする。</t>
    <phoneticPr fontId="8"/>
  </si>
  <si>
    <t>請求項1</t>
  </si>
  <si>
    <t xml:space="preserve">本件発明1、4、10、25、29及び35に係る特許は、特許法第29条第1項の規定に違反してなされたものであるから、同法第123条第1項第2号に該当し、無効とすべきものである。また、本件発明2、3、5、6、9、14乃至24、26乃至28、30、33、34、38乃至45に係る特許は、特許法第29条第2項の規定に違反してなされたものであるから、同法第123条第1項第2号に該当し、無効とすべきものである。また、本件発明1乃至48に係る特許は、特許法第36条第4項の規定に違反してなされたものであるから、同法第123条第1項第4号に該当し、無効とすべきものである。（本件発明1は甲第1号証に記載されているから、特許法第29条第1項第3号に該当し、同第1項の規定により、特許を受けることができない。）
</t>
    <phoneticPr fontId="8"/>
  </si>
  <si>
    <t>甲1、甲4、甲10、甲11</t>
    <rPh sb="0" eb="1">
      <t>コウ</t>
    </rPh>
    <rPh sb="3" eb="4">
      <t>コウ</t>
    </rPh>
    <rPh sb="6" eb="7">
      <t>コウ</t>
    </rPh>
    <rPh sb="10" eb="11">
      <t>コウ</t>
    </rPh>
    <phoneticPr fontId="8"/>
  </si>
  <si>
    <t>DE3042944</t>
    <phoneticPr fontId="8"/>
  </si>
  <si>
    <t>DE3042944A</t>
    <phoneticPr fontId="8"/>
  </si>
  <si>
    <t>LINDE AKTIENGESELLSCHAFT</t>
  </si>
  <si>
    <t>MEINASS, HELMUT|VOLZ, BERNHARD</t>
  </si>
  <si>
    <t>F17C   7/00(2006.01),F17C   7/04(2006.01),F17C  11/00(2006.01),F17C  11/00(2006.01)</t>
  </si>
  <si>
    <t>European Search Report issued in EP 97 40 2751./S. Fine et al, Optimizing the UHP Gas Distribution System for a Plasma Etch Tool, Solid State Technology, Mar. 1996, pp. 71-81./P. Bhadha et al, Joule-Thompson Expansion and Corrosion in HCI System, Solid State Technology, Jul. 1992, pp. S3-S7./E. R. PETERSON ET AL.: VAPORIZER SYSTEM SMOOTHENS FLOW FROM GAS CYLINDERS CHEMICAL ENGINEERING, vol. 93, no. 18, 29 September 1986, pages 115-118, XP002094981/P. Bhadha et al, Joule-Thompson Expansion and Corrosion in HC1 System, Solid State Technology, Jul. 1992, pp. 53-57./N. Chowdhury et al, Developing a Bulk Distribution System for High-Purity Hydrogen Chloride, Micro, Sep. 1995, pp. 33-37./Peterson et al, Vaporizer System Smoothens Flow from Gas Cylinders, Chemical Engineering, vol. 93, No. 18, Sep. 29, 1986./S. Fine et al, Design and Operation of UHP Low Vapor Pressure and Reactive Gas Delivery Systems, Semiconductor International, Oct. 1995, pp. 138-146./S. Fine et al, Using Organosilanes to Inhibit Adsorption in Gas Delivery Systems, Solid State Technology, Apr. 1996, pp. 93-97./0/0/0/0/0/0/0/0/0/0/0/0/0/0/0/0/0/0/0/0/0/0/0/0/0/0/0/0/0/0/0/0/0/0/0/0/0/0/0/0/0/0/0/0/0/0/0/0/0/0/0/0/0/0/0/0/0/0/0/0/0/0/0/0/0/0/0/0/0/0/0/0/0/0/0/0/0/0/0/0/0/0/0/0/0/0/0/0/0/0/0/0/0/0/0/0/0/0/0/0/0/0/0/0/0/0/0/0/0/0/0/0/0/0/0/0/0/0/0/0/0/0/0/0/0/0/0/0/0/0/0/0/0/0/0/0/0/0/0/0/0/0/0/0/0/0/0/0/0/0/0/0/0/0/0/0/0/0/0/0/0/0/0/0/0/0/0</t>
  </si>
  <si>
    <t>CN01213707A;CN01109128C;DE69738817D;EP844431A;EP844431B;特開平10-277380;特許04531873;SG00055412A;SG00077230A;SG00076611A;US5761911;US6076359</t>
    <phoneticPr fontId="8"/>
  </si>
  <si>
    <t>EP52531は、無効化された特許のfamily出願の審査で引用された
甲1は当初、西独国特許出願公開第3042944を甲1号証として提出し、後に上申書で、同一内容のEP52351に変更した経緯がある。</t>
    <rPh sb="9" eb="11">
      <t>ムコウ</t>
    </rPh>
    <rPh sb="11" eb="12">
      <t>カ</t>
    </rPh>
    <rPh sb="15" eb="17">
      <t>トッキョ</t>
    </rPh>
    <rPh sb="24" eb="26">
      <t>シュツガン</t>
    </rPh>
    <rPh sb="27" eb="29">
      <t>シンサ</t>
    </rPh>
    <rPh sb="30" eb="32">
      <t>インヨウ</t>
    </rPh>
    <rPh sb="60" eb="61">
      <t>コウ</t>
    </rPh>
    <rPh sb="62" eb="63">
      <t>ゴウ</t>
    </rPh>
    <rPh sb="63" eb="64">
      <t>ショウ</t>
    </rPh>
    <rPh sb="67" eb="69">
      <t>テイシュツ</t>
    </rPh>
    <phoneticPr fontId="8"/>
  </si>
  <si>
    <t>特許のfamily出願の審査で引用されたので関係なし</t>
    <rPh sb="22" eb="24">
      <t>カンケイ</t>
    </rPh>
    <phoneticPr fontId="8"/>
  </si>
  <si>
    <t>無効2009-800024</t>
    <rPh sb="0" eb="2">
      <t>ムコウ</t>
    </rPh>
    <phoneticPr fontId="8"/>
  </si>
  <si>
    <t>4047929</t>
  </si>
  <si>
    <t>1997/05/27</t>
    <phoneticPr fontId="8"/>
  </si>
  <si>
    <t>1996/05/24</t>
    <phoneticPr fontId="8"/>
  </si>
  <si>
    <t>タキサス種の細胞培養によるタキサンの増強生産</t>
  </si>
  <si>
    <t>ディーエフビーバイオテック，インコーポレイテッド</t>
  </si>
  <si>
    <t>ブリンギ，ヴェンカタラマン;カクレード，プラカシュ・ジー;プリンス，クリストファー・エル;ローチ，ブレーデン・エル</t>
  </si>
  <si>
    <t>AT00504659T;AT00195146T;AT00256197T;AT00315097T;AU03729193A;AU00672194B;AU00727425B;AU03143097A;BR09709361A;BR09709361B;CA02130745A;CA02130745C;CA02256357A;CA02256357C;CA02638292A;DE69329154D;DE69329154T;DE69333358D;DE69333358T;DE69334352D;DE69735059D;DE69735059T;DK00672162T;DK00960944T;DK00954596T;EP1378574A;EP1378574B;EP672162A;EP672162B;EP960944A;EP960944B;EP1398384A;EP1538214A;EP954596A;EP954596B;ES02361150T;ES02150938T;ES02213328T;ES02256887T;GR03034722T;HK01024936A;HK01003718A;HU00223267B;HU00302357D;HU09901788A;IL00127062A;IL00127062D;IL00152752D;特表平07-506721;特許03513151;特表2000-511420;特許04047929;特開2004-000285;特開2005-348751;特開2007-143557;特開2008-131955;特開2008-167764;特開2009-183305;特開2011-212029;特開2013-046643;KR20090116792A;KR20100070388A;KR20100070389A;KR1020120138251A;KR20000015952A;KR100897457B;KR20070094867A;KR20070104684A;KR20090005241A;KR1020110079863A;NZ00249734A;PT00672162E;PT00960944E;PT00954596E;SG00046427A;TR09802426T;US5407816;US7264951;US2008108115;US2011086397;US8338143;US2013017582;WO1993017121A;WO1997044476A</t>
  </si>
  <si>
    <t>C12P 15/00;C12P 15/00;C12R  1:91;C12R  1:91</t>
  </si>
  <si>
    <t>C12P  15/00@AFI(JP);C12N   5/00@ALI(EP);C12P  17/02@ALI(EP);C12R   1/91@ALN(JP)</t>
  </si>
  <si>
    <t>C12P 15/00;C12R  1:91</t>
  </si>
  <si>
    <t>4B064 AE41;4B064 AE44;4B064 CA11;4B064 CC03;4B064 CC08;4B064 CD02;4B064 CD07;4B064 CD08;4B064 CD09;4B064 CD13;4B064 DA05</t>
  </si>
  <si>
    <t xml:space="preserve"> 特許第4047929号の請求項1-21に係る発明についての特許を無効とする。</t>
    <phoneticPr fontId="8"/>
  </si>
  <si>
    <t>本件訂正発明1は,甲第1号証に記載された発明であるか,甲第1号証に記載された発明から当業者が容易に発明をすることができたものである。</t>
  </si>
  <si>
    <t>甲1
甲3,甲4,甲10,甲11
（請求項1-21)</t>
    <rPh sb="0" eb="1">
      <t>コウ</t>
    </rPh>
    <rPh sb="5" eb="6">
      <t>コウ</t>
    </rPh>
    <rPh sb="8" eb="9">
      <t>コウ</t>
    </rPh>
    <rPh sb="11" eb="12">
      <t>コウ</t>
    </rPh>
    <rPh sb="15" eb="16">
      <t>コウ</t>
    </rPh>
    <rPh sb="20" eb="23">
      <t>セイキュウコウ</t>
    </rPh>
    <phoneticPr fontId="8"/>
  </si>
  <si>
    <t>×</t>
    <phoneticPr fontId="8"/>
  </si>
  <si>
    <t>特開平8-56680</t>
  </si>
  <si>
    <t>特願平6-201150</t>
  </si>
  <si>
    <t>JP0856680A</t>
  </si>
  <si>
    <t>三井化学株式会社</t>
  </si>
  <si>
    <t>東　庸介,行宗　敬人</t>
  </si>
  <si>
    <t>C12P   7/00    (2006.01),C12P  17/02    (2006.01),C12R   1/91    (2006.01),A61K  36/00    (2006.01),A61P  35/00    (2006.01)</t>
  </si>
  <si>
    <t xml:space="preserve">C12P  7/00       ,C12P 17/02       ,C12R  1:91       ,A61K 35/78   ADUY,A61P 35/00       </t>
  </si>
  <si>
    <t>4B064AE44,4B064CA11,4B064CC03,4B064CC09,4B064CC12,4B064CD02,4B064CD07,4B064CD11,4B064CD22,4B064DA05,4C088AB03,4C088AC20,4C088BA11,4C088CA25,4C088ZB26</t>
  </si>
  <si>
    <t>4B064,4B065</t>
  </si>
  <si>
    <t>4B064,4B065,4C088,4C206,4C201</t>
  </si>
  <si>
    <t xml:space="preserve">数値限定が設計事項であることを認定。
</t>
    <rPh sb="0" eb="2">
      <t>スウチ</t>
    </rPh>
    <rPh sb="2" eb="4">
      <t>ゲンテイ</t>
    </rPh>
    <rPh sb="5" eb="7">
      <t>セッケイ</t>
    </rPh>
    <rPh sb="7" eb="9">
      <t>ジコウ</t>
    </rPh>
    <rPh sb="15" eb="17">
      <t>ニンテイ</t>
    </rPh>
    <phoneticPr fontId="8"/>
  </si>
  <si>
    <t>無効2010-800170</t>
    <rPh sb="0" eb="2">
      <t>ムコウ</t>
    </rPh>
    <phoneticPr fontId="8"/>
  </si>
  <si>
    <t>3871456</t>
    <phoneticPr fontId="8"/>
  </si>
  <si>
    <t>1998/12/10</t>
    <phoneticPr fontId="8"/>
  </si>
  <si>
    <t>0</t>
    <phoneticPr fontId="8"/>
  </si>
  <si>
    <t>粒子画像分析装置</t>
  </si>
  <si>
    <t>シスメックス株式会社</t>
  </si>
  <si>
    <t>片山　雅之;法兼　正知</t>
  </si>
  <si>
    <t>特開2000-180347;特許03871456;US6522781</t>
  </si>
  <si>
    <t>G01N 15/02;G01N 15/14</t>
  </si>
  <si>
    <t>G01N  15/02@AFI(JP);G01N  15/14@ALI(JP);G06T   7/00@ALI(EP)</t>
  </si>
  <si>
    <t>G01N 15/02        B;G01N 15/14        K</t>
  </si>
  <si>
    <t>特許第3871456号の請求項1-8に係る発明についての特許を無効とする。</t>
    <phoneticPr fontId="8"/>
  </si>
  <si>
    <t xml:space="preserve">本件発明1-8は,甲第1号証および甲第2号証に記載された発明に基づいて当業者が容易に発明をすることができたものであるから,特許法29条2項の規定に違反し,本件特許は,同法第123条1項2号に該当し,無効とすべきものである。 また,本件発明1-3,7-8は,甲第2号証に記載された発明であるから,特許法29条1項3号に該当し,本件発明4?6は,甲第2号証および甲第1号証に記載された発明に基づいて当業者が容易に発明をすることができたものであるから,特許法29条2項の規定に違反し,本件特許は,同法第123条1項2号に該当し,無効とすべきものである。 </t>
    <phoneticPr fontId="8"/>
  </si>
  <si>
    <t>甲1（主）、甲2（副）</t>
    <rPh sb="0" eb="1">
      <t>コウ</t>
    </rPh>
    <rPh sb="3" eb="4">
      <t>シュ</t>
    </rPh>
    <rPh sb="6" eb="7">
      <t>コウ</t>
    </rPh>
    <rPh sb="9" eb="10">
      <t>フク</t>
    </rPh>
    <phoneticPr fontId="8"/>
  </si>
  <si>
    <t>×</t>
    <phoneticPr fontId="8"/>
  </si>
  <si>
    <t>特開平8-136439</t>
  </si>
  <si>
    <t>特願平6-271453</t>
  </si>
  <si>
    <t>JP3411112</t>
  </si>
  <si>
    <t>JP08136439A</t>
  </si>
  <si>
    <t>JP3411112B</t>
  </si>
  <si>
    <t>小坂　時弘</t>
  </si>
  <si>
    <t>G01N  15/02    (2006.01),G01N  15/14    (2006.01)</t>
  </si>
  <si>
    <t>G01N 15/02      B,G01N 15/14      D,G01N 15/14      K</t>
  </si>
  <si>
    <t>2G049</t>
  </si>
  <si>
    <t>3871456</t>
    <phoneticPr fontId="8"/>
  </si>
  <si>
    <t>1998/12/10</t>
    <phoneticPr fontId="8"/>
  </si>
  <si>
    <t>甲2</t>
    <phoneticPr fontId="8"/>
  </si>
  <si>
    <t>C.K.Sieracki et al., "An imaging-in-flow system for automated analysis of marine microplankton", Marine Ecology Progress Series, vol.168, pp.285-296, July 9, 1998</t>
    <phoneticPr fontId="8"/>
  </si>
  <si>
    <t>外国語論文</t>
    <rPh sb="0" eb="3">
      <t>ガイコクゴ</t>
    </rPh>
    <rPh sb="3" eb="5">
      <t>ロンブン</t>
    </rPh>
    <phoneticPr fontId="8"/>
  </si>
  <si>
    <t>特開2000-180347;特許03871456;US6522781</t>
    <phoneticPr fontId="8"/>
  </si>
  <si>
    <t>無効2011-800046</t>
    <rPh sb="0" eb="2">
      <t>ムコウ</t>
    </rPh>
    <phoneticPr fontId="8"/>
  </si>
  <si>
    <t>4685201</t>
    <phoneticPr fontId="8"/>
  </si>
  <si>
    <t>1997/08/11</t>
    <phoneticPr fontId="8"/>
  </si>
  <si>
    <t>1996/08/19</t>
    <phoneticPr fontId="8"/>
  </si>
  <si>
    <t>頻尿および尿失禁の予防・治療剤  </t>
  </si>
  <si>
    <t>キッセイ薬品工業株式会社</t>
  </si>
  <si>
    <t>赤羽　増夫;山崎　芳伸</t>
  </si>
  <si>
    <t>AU00731391B;AU03785497A;CA02263659A;EP958835A;WO98/007445;特許04685201;特開2008-189685;WO1998007445A</t>
  </si>
  <si>
    <t>A61K 45/00;A61K 31/415</t>
  </si>
  <si>
    <t>A61K  45/00@AFI(JP);A61K  31/00@ALI(EP);A61K  31/137@ALI(EP);A61K  31/415@ALI(EP);A61K  31/4184@ALI(JP);A61P  13/10@ALI(JP)</t>
  </si>
  <si>
    <t>A61K 45/00;A61K 31/415   613;A61K 31/00    615;A61K 31/00    643 D;A61K 31/4164;A61K 31/4184;A61P 15/00;A61P 43/00</t>
  </si>
  <si>
    <t>4C086 AA01;4C086 AA02;4C086 BC39;4C086 GA13;4C086 MA01;4C086 MA04;4C086 NA14;4C086 ZA24;4C086 ZA25;4C086 ZA81;4C084 AA17;4C084 NA14;4C084 ZA252;4C084 ZA812</t>
  </si>
  <si>
    <t>特許第4685201号の請求項1-3に係る発明についての特許を無効とする。</t>
    <phoneticPr fontId="8"/>
  </si>
  <si>
    <t>本件特許は,その特許請求の範囲の請求項1-3に係る発明が甲第1号証に記載された発明と同一であり,特許法第29条第1項第3号の規定に該当するものであり,同法第123条第1項第2号の規定に該当し,無効とすべきものである。</t>
    <phoneticPr fontId="8"/>
  </si>
  <si>
    <t>特表平6-506676</t>
  </si>
  <si>
    <t>特願平4-508075</t>
  </si>
  <si>
    <t>JP3158436</t>
  </si>
  <si>
    <t>JP06506676A</t>
  </si>
  <si>
    <t>JP3158436B</t>
  </si>
  <si>
    <t>藤沢薬品工業株式会社</t>
  </si>
  <si>
    <t>塩川　洋一,長野　正信,谷口　清,嶽　一彦,加藤　毅,椿　一典</t>
  </si>
  <si>
    <t>A61K  31/19    (2006.01),A61K  31/215   (2006.01),C07C 217/74    (2006.01),C07C 255/58    (2006.01),C07C 317/34    (2006.01),A61P   1/00    (2006.01),A61P  13/02    (2006.01),A61P  15/00    (2006.01),A61P  25/08    (2006.01),A61P   1/04    (2006.01),A61P   3/04    (2006.01),A61P  13/04    (2006.01),A61P  27/06    (2006.01)</t>
  </si>
  <si>
    <t xml:space="preserve">A61K 31/19   ACV ,A61K 31/215  AAF ,C07C217/74       ,C07C255/58       ,C07C317/34       ,A61P  1/00       ,A61P 13/02       ,A61P 15/00       ,A61P 25/08       ,A61P  1/04       ,A61P  3/04       ,A61P 13/04       ,A61P 27/06       ,A61K 31/19       ,A61K 31/215      </t>
  </si>
  <si>
    <t>4C206AA01,4C206AA02,4C206AA03,4C206AA04,4C206FA29,4C206FA31,4C206HA14,4C206KA01,4C206KA04,4C206MA01,4C206MA04,4C206NA14,4C206ZA22,4C206ZA29,4C206ZA33,4C206ZA66,4C206ZA68,4C206ZA70,4C206ZA75,4C206ZA81,4H006BU46,4H006QN30,4H006TA02,4H006TB02,4H006TC37,4H006AA01,4H006AA02,4H006AA03,4H006AB20,4H006AB21,4H006AB26,4H006AC41,4H006AC42,4H006AC46,4H006AC52,4H006AC80,4H006BE23,4H006BJ50,4H006BM30,4H006BN10,4H006BN20,4H006BN30,4H006BP30,4H006BP60,4H006BS10,4H006BS70,4H006BT12,4H006BT14,4H006BT16,4H006BU26</t>
  </si>
  <si>
    <t>'Fujisawa synthesizes novel beta3-agonist' THE PROUS SCIENCE DAILY ESSENTIALS, ??Online?? 03 May 1996, XP002950045 Retrieved from the Internet: &lt;URL:http://www.prous.es./ess/detail.dbm?N_ ID-2592&amp; Structure-Yes&gt; ??retrieved on 1996-05-03??//BLIN N ET AL: STRUCTURAL AND CONFORMATIONAL FEATURES DETERMINING SELECTIVE SIGNALTRANSDUCTION IN THE BETA 3-ADRENERGIC RECEPTOR MOLECULAR PHARMACOLOGY,BALTIMORE, MD,US, vol. 44, 1993, pages 1094-1104, XP000942427 ISSN: 0026-895X/DATABASE CHEMABS ??Online?? CHEMICAL ABSTRACTS SERVICE, COLUMBUS, OHIO, US; TSUCHIYA, SUSUMU ET AL: Preparation of phenylethanolamine compounds useful as.beta.3-agonists, process for producing the same, and intermediates in the production of the same retrieved from STN Database accession no. 127:4928 HCA XP002160172 &amp; WO 97 15549 A (TOKYO TANABE COMPANY LIMITED, JAPAN;TSUCHIYA, SUSUMU; YASUDA, NOBUYUKI) 1 May 1997 (1997-05-01)//0/0/0/0/0/0/0/0/0/0/0/0/0/0/0/0/0/0/0/0/0/0/0/0/0/0/0/0/0/0/0/0/0/0/0/0/0/0/0/0/0/0/0/0/0/0/0/0/0/0/0/0/0/0/0/0/0/0/0/0/0/0/0/0/0/0/0/0/0/0/0/0/0/0/0/0/0/0/0/0/0/0/0/0/0/0/0/0/0/0/0/0/0/0/0/0/0/0/0/0/0/0/0/0/0/0/0/0/0/0/0/0/0/0/0/0/0/0/0/0/0/0/0/0/0/0/0/0/0/0/0/0/0/0/0/0/0/0/0/0/0/0/0/0/0/0/0/0/0/0/0/0/0/0/0/0/0/0/0/0/0/0/0/0/0/0/0/0/0/0/0</t>
  </si>
  <si>
    <t>4C084,4C086,4C206,4C201</t>
  </si>
  <si>
    <t>4C206,4H006,4C201</t>
  </si>
  <si>
    <t xml:space="preserve">構成の相違が実質同一であることを認定。（例えば、腸選択的交感神経様作用」は「選択的β_(3)-アドレナリン受容体刺激作用薬」と同義であるから,一般式[I]の化合物が「選択的β_(3)-アドレナリン受容体刺激作用薬」であることは,甲第1号証に記載されているに等しい事項である。
</t>
    <rPh sb="0" eb="2">
      <t>コウセイ</t>
    </rPh>
    <rPh sb="3" eb="5">
      <t>ソウイ</t>
    </rPh>
    <rPh sb="6" eb="8">
      <t>ジッシツ</t>
    </rPh>
    <phoneticPr fontId="8"/>
  </si>
  <si>
    <t>無効2011-800236</t>
    <rPh sb="0" eb="2">
      <t>ムコウ</t>
    </rPh>
    <phoneticPr fontId="8"/>
  </si>
  <si>
    <t>3432202</t>
  </si>
  <si>
    <t>2000/08/04</t>
    <phoneticPr fontId="8"/>
  </si>
  <si>
    <t>0</t>
    <phoneticPr fontId="8"/>
  </si>
  <si>
    <t>落石防護柵の補強部材、落石防護柵および落石防護柵の補強方法</t>
    <phoneticPr fontId="8"/>
  </si>
  <si>
    <t>株式会社総合開発</t>
  </si>
  <si>
    <t>森川　栄一</t>
  </si>
  <si>
    <t>E01F  7/04</t>
  </si>
  <si>
    <t>E01F   7/04@AFI(JP)</t>
  </si>
  <si>
    <t>2D001 PA06;2D001 PC03;2D001 PD10;2D001 PD11;2D001 PE01</t>
  </si>
  <si>
    <t>訂正を認める。 特許第3432202号の請求項1,2,3,5及び6に記載された発明についての特許を無効とする。</t>
    <phoneticPr fontId="8"/>
  </si>
  <si>
    <t>請求項1</t>
    <rPh sb="0" eb="2">
      <t>セイキュウ</t>
    </rPh>
    <rPh sb="2" eb="3">
      <t>コウ</t>
    </rPh>
    <phoneticPr fontId="8"/>
  </si>
  <si>
    <t xml:space="preserve">本件訂正発明1は,引用発明1に基づいて当業者が容易に発明をすることができたものであるから,特許法29条2項の規定に違反して特許がされたものである。
</t>
    <phoneticPr fontId="8"/>
  </si>
  <si>
    <t>甲2</t>
    <phoneticPr fontId="8"/>
  </si>
  <si>
    <t>×</t>
    <phoneticPr fontId="8"/>
  </si>
  <si>
    <t>特開昭56-25578</t>
    <phoneticPr fontId="8"/>
  </si>
  <si>
    <t>特願昭54-100294</t>
  </si>
  <si>
    <t>JP5625578A</t>
  </si>
  <si>
    <t>木内　加代子</t>
  </si>
  <si>
    <t>E04H  17/22    (2006.01),E04F  11/18    (2006.01),E04H  12/22    (2006.01),E01F  15/04    (2006.01),E01F  15/02    (2006.01)</t>
  </si>
  <si>
    <t>E04H 17/22       ,E04F 11/18       ,E04H 12/22       ,E01F 15/00   101 ,E01F 15/02       ,E01F 15/04      A</t>
  </si>
  <si>
    <t>2E106FF13,2E106FF15,2E106JJ01,2E142AA01,2E142AA03,2E142CC00,2E142DD21,2E142HH12,2E142JJ14,2E142MM04,2D101CA06,2D101CA11,2D101CB03,2D101EA02,2D101FA11,2D101FA21,2D101FA34,2D101FB11,2E101LL13,2E101LL15,2E101PP01</t>
  </si>
  <si>
    <t>2D001</t>
  </si>
  <si>
    <t>2E140,2E106,2E142,2D101,2E101</t>
  </si>
  <si>
    <t>無効2006-080264</t>
    <phoneticPr fontId="8"/>
  </si>
  <si>
    <t>3664648</t>
  </si>
  <si>
    <t>フルオロエーテル組成物及び、ルイス酸の存在下におけるその組成物の分解抑制法</t>
    <phoneticPr fontId="8"/>
  </si>
  <si>
    <t>アボット・ラボラトリーズ;セントラル硝子株式会社</t>
  </si>
  <si>
    <t>クリストフアー・ビエニアルツ;ステイーブ・エイチ・チヤン;キース・アール・クロマツク;シユイエン・エル・ホワン;河合　俊和;小林　真奈美;デイビツド・ロツフレド;ラジヤゴパラン・ラガバン;イアール・アール・スパイシエール;アナレイト・エイ・ステルマツハ</t>
  </si>
  <si>
    <t>AR00011090A;AR00057610A;AT00320798T;AT00201987T;AU00726733B;AU05930098A;BG00065414B;BG00103656A;BG00109751A;BR09806996A;CA02278133A;CA02278133C;CA02352597A;CA02352597C;CA02437603A;CA02437603C;CA02626424A;CN01244797A;CN01152674C;CN01560003A;CN01321958C;CN01899271A;CO04920220A;CZ09902561A;CZ00297092B;DE69800928D;DE69800928T;DE69833884D;DE69833884T;DK01114641T;DK00967975T;EP1114641A;EP1114641B;EP967975A;EP967975B;ES02256104T;ES02170474T;GR03036190T;HK01074434A;HU00002101A;IL00130150A;IL00130150D;特表2000-510159;特許03183520;特開2001-187729;特許03664648;特開2005-279283;特開2006-143742;特開2006-137769;NO00993606A;NO00993606D;NZ00335994A;PL00334477A;PT01114641E;PT00967975E;SK00086199A;SK00284243B;TR09901579T;US5990176;US6288127;US2002016373;US6444859;US2003130359;US6677492;US2004048932;US2006148906;WO1998032430A;ZA09800418A</t>
  </si>
  <si>
    <t>A61K 31/08;A61K  9/08;A61K 47/10;A61K 47/14</t>
  </si>
  <si>
    <t>A61J   1/00@AFI(JP);A61J   3/00@ALI(JP);A61K   9/08@ALI(JP);A61K  31/08@ALI(EP);A61K  47/02@ALI(EP);A61K  47/04@ALI(WO);A61K  47/10@ALI(EP);A61K  47/12@ALI(EP);A61K  47/14@ALI(EP);A61P  23/00@ALI(JP);C07C  63/04@ALI(JP);C09K   3/00@ALI(JP)</t>
  </si>
  <si>
    <t>A61K  9/08;A61K 47/10;A61K 47/14;A61K 31/08;A61P 23/00</t>
  </si>
  <si>
    <t>4C076 AA11;4C076 CC01;4C076 DD37;4C076 DD44;4C076 FF65;4C206 AA01;4C206 AA02;4C206 CA23;4C206 MA01;4C206 MA36;4C206 MA85;4C206 NA03;4C206 ZA04</t>
  </si>
  <si>
    <t>特許第3664648号の請求項1ないし2に係る発明についての特許を無効とする。</t>
    <phoneticPr fontId="8"/>
  </si>
  <si>
    <t xml:space="preserve">本件請求項1及び2に係る発明の特許は、平成14年法律第24号改正附則第2条第1項によりなお従前の例によるとされる同法による改正前の特許法第36条第4項に規定する要件を満たしていない特許出願に対しなされたものであるから、特許法第123条第1項第4号の規定に該当し、無効とすべきものである。
</t>
    <phoneticPr fontId="8"/>
  </si>
  <si>
    <t>,DESSING J., SPRENGER A., KIEVIET O.S: Repertorium 94/95 1994 , NL., 'S-GRAVENHAGE, SDU , THE HAGUE XP002061444 see page 713,D.V. STRUM, E.I. EGER II: The degradation, absorption, and solubility of volatile anesthetics in soda lime depend on water content ANESTHESIA AND ANALGESIA, vol. 78, no. 2, February 1994, BALTIMORE, pages 340-348, XP002061443,,,</t>
  </si>
  <si>
    <t>XP00206144; Dressing J., Sprenger A., Kieviet O.S.: Repertorium 94/95, 1994, NL., S-Gravenhage, SDU, The Hague./XP-00206144; Dressing J., Spencer A., Kieviet O.S.: Repertorium 94/95, 1994, NL., S-Gravenhage, SDU, The Hague./Anesth.Analg.(N.Y.),Vol.78,No.2,(1994),pp.340-348/I. Chistovskaya and F. Janowski, Acidic and Catalytic Properties of Boron-Containing Porous Glasses, React. Kinet. Catal. Lett., vol. 43, No. 2, 277-282 (1991)./J. Jednacak-Biscan, V. Pravdic, and W. Haller, Adsorption Phenomena on Glass Surfaces, Journal of Colloid and Interface Science, vol. 121, No. 2, Feb. 1988./A. Carre, F. Roger, and C. Varinot, Study of Acid/Base Properties of Oxide Glass, and Glass-Ceramics Surfaces,Journal of Colloid and Interface Science,vol. 154, No. 1, Nov. 1972.//ANESTHESIA AND ANALGESIA V.78 NO.2 FEB '94 PP 340-348 STRUM, D.V. ET AL/USP XXII, Official Monograph, p. 726 (isoflurane)./A. Carre, F. Roger, and C. Varinot, Study ofAcid/Base Properties of Oxide, Oxide Glass and Glass-Ceramic Surfaces, Journal of Colloid and Interface Science, vol. 154, No. 1, Nov. 1972./J. March, Advanced Organic Chemistry, McGraw-Hill Book Company (New York)./XP-002061443; The Degradation, Absorption, and Solubility of Volatile Anesthetics in Soda Lime Depend on Water Content; David P. Strum, MD, FRCP, and Edmond I. Eger II, MD; vol. 78. No. 2; Feb. 1994; Baltimore; pp. 340-348./Smith, I. et al., Comparison of Induction, Mainteance, and Recovery Characteristics of Sevoflurane ---N2O Anesthesia. Anes. Analg. vol. 74, pp. 253-259, 1992./DESSING J., SPRENGER A., KIEVIET O.S: Repertorium 94/95 1994 , NL., 'S-GRAVENHAGE, SDU , THE HAGUE XP002061444 see page 713/Smith, I. et al.: Comparison of Induction, Maintenance, and Recovery Characteristics of Sevoflurane-N2O and Propofol-Sevoflurane-N2O with Propofol-Isoflurane-N2O Anesthesia. Anesth. Analg. vol. 74, pp. 253-259, 1992./Anesth.Analg.(N.Y.),Vol.72,No.5,(1991),pp.627-634/David P.Strum et al,&amp;#8221;The degradation,absorption,and solubility of volatile anesthetics in soda lime depend on water content&amp;#8221;/XP-002061443; The Dedgradation, Absorption and Solubility of Volatile Anesthetics in Soda Lime Depend on Water Content: David P. Strum, MD, FRCP, and Edmond I. Eger II, MD; vol. 78, No.2; Feb. 1994; Baltimore; pp. 340-348./BASU P, et al.,Fluoroalkyl ether chemistry on alumina: A transmission infrared study of the adsorption and thermal ,Langmuir,1989&amp;#24180;,Vol.5, No.2, 1989,p502-510/Sevoflurance Water Content, Abbott Laboratories./Sevoflurane Water Content, Abbott Laboratories./大阪府病院薬剤師会編「医薬品要覧 第5版 追補収載版」(平成4-4-30)(株)薬事時報社 p.6-7/D.V. STRUM, E.I. EGER II: The degradation, absorption, and solubility of volatile anesthetics in soda lime depend on water content ANESTHESIA AND ANALGESIA, vol. 78, no. 2, February 1994 (1994-02), pages 340-348, XP002061443 BALTIMORE/M. Hair, The Nature of Leached Glass Surface,Clean Surfaces: Their Preparation and Characterization for Interfacial Studies,Published by Marcel Dekker, Inc. (New York) 1970./Smith, I. et al., Comparison of Induction, Maintenance, and Recovery Characteristics of Sevoflurane-N2O and Propofol-Sevoflurane-N2O with Propofol Isoflurane-N2O Anesthesia. Anes. Analg. vol. 74, pp. 253-259, 1992./D.V. STRUM, E.I. EGER II: The degradation, absorption, and solubility of volatile anesthetics in soda lime depend on water content ANESTHESIA AND ANALGESIA, vol. 78, no. 2, February 1994, BALTIMORE, pages 340-348, XP002061443/USP XXII, Official Monographs, p. 726 (isoflurane)./DESSING J., SPRENGER A., KIEVIET O.S: Repertorium 94/95 1994 , NL., 'S-GRAVENHAGE, SDU , THE HAGUE XP002061444 /0 (Examiner)/0/0 (Examiner)/0 (Examiner)/0 (Examiner)/0 (Examiner)/0/0/0/0/0/0/0/0/0/0/0/0/0/0/0/0/0/0/0/0/0/0/0/0/0/0/0/0/0/0/0/0/0/0/0/0/0/0/0/0/0/0/0/0/0/0/0/0/0/0/0/0/0/0/0/0/0/0/0/0/0/0/0/0/0/0/0/0/0/0/0/0/0/0/0/0/0/0/0/0/0/0/0/0/0/0/0/0/0/0/0/0/0/0/0/0/0/0/0/0/0/0/0/0/0/0/0/0/0/0/0/0/0/0/0/0/0/0/0/0/0/0/0/0/0/0/0/0/0/0/0/0/0/0/0/0/0/0/0/0/0/0</t>
  </si>
  <si>
    <t>無効2006-080265</t>
    <phoneticPr fontId="8"/>
  </si>
  <si>
    <t xml:space="preserve">フルオロエーテル組成物及び、ルイス酸の存在下におけるその組成物の分解抑制法   
</t>
    <phoneticPr fontId="8"/>
  </si>
  <si>
    <t>無効2006-80264 本件の審判の請求は、成り立たない。無効2006-80265 本件の審判の請求は、成り立たない。無効2007-800195 本件の審判の請求は、成り立たない。</t>
    <phoneticPr fontId="8"/>
  </si>
  <si>
    <t xml:space="preserve">無効2007-8000195、無効2006-80264、無効2006-80265については、その請求は何れも成り立たない。 
</t>
    <phoneticPr fontId="8"/>
  </si>
  <si>
    <t>無効2007-800195</t>
    <rPh sb="0" eb="2">
      <t>ムコウ</t>
    </rPh>
    <phoneticPr fontId="8"/>
  </si>
  <si>
    <t>3664648</t>
    <phoneticPr fontId="8"/>
  </si>
  <si>
    <t>フルオロエーテル組成物及び、ルイス酸の存在下におけるその組成物の分解抑制法</t>
    <phoneticPr fontId="8"/>
  </si>
  <si>
    <t>特許第3664648号の請求項1ないし2に係る発明についての特許を無効とする。</t>
    <phoneticPr fontId="8"/>
  </si>
  <si>
    <t>本件請求項1ないし2に係る発明についての特許は、分割が不適法であり、出願日の遡及が認められず、特許法第29条第1項第3号の規定に違反してされたものである。</t>
    <phoneticPr fontId="8"/>
  </si>
  <si>
    <t>WO9832430</t>
  </si>
  <si>
    <t>US9801376W</t>
  </si>
  <si>
    <t>ABBOTT LABORATORIES</t>
  </si>
  <si>
    <t>BIENIARZ, Christopher|CHANG, Steve, H.|CROMACK, Keith, R.|HUANG, Shuyen, L.|KAWAI, Toshikazu|KOBAYASHI, Manami|LOFFREDO, David|RAGHAVAN, Rajagopalan|SPEICHER, Earl, R.|STELMACH, Honorate, A.</t>
  </si>
  <si>
    <t>A61J   1/00(2006.01),A61J   3/00(2006.01),A61K   9/08(2006.01),A61K  31/075(2006.01),A61K  31/08(2006.01),A61K  47/02(2006.01),A61K  47/04(2006.01),A61K  47/10(2006.01),A61K  47/12(2006.01),A61K  47/14(2006.01),A61P  23/00(2006.01),C07C  63/00(2006.01),C07C  63/04(2006.01),C09K   3/00(2006.01)</t>
  </si>
  <si>
    <t>分割要件違反。
親出願のファミリー（WO公報）により新規性否定。</t>
    <rPh sb="0" eb="2">
      <t>ブンカツ</t>
    </rPh>
    <rPh sb="2" eb="4">
      <t>ヨウケン</t>
    </rPh>
    <rPh sb="4" eb="6">
      <t>イハン</t>
    </rPh>
    <rPh sb="8" eb="9">
      <t>オヤ</t>
    </rPh>
    <rPh sb="9" eb="11">
      <t>シュツガン</t>
    </rPh>
    <rPh sb="20" eb="22">
      <t>コウホウ</t>
    </rPh>
    <rPh sb="26" eb="29">
      <t>シンキセイ</t>
    </rPh>
    <rPh sb="29" eb="31">
      <t>ヒテイ</t>
    </rPh>
    <phoneticPr fontId="8"/>
  </si>
  <si>
    <t>無効2010-800038</t>
    <rPh sb="0" eb="2">
      <t>ムコウ</t>
    </rPh>
    <phoneticPr fontId="8"/>
  </si>
  <si>
    <t>2011 / 29-1</t>
  </si>
  <si>
    <t>3527721</t>
    <phoneticPr fontId="8"/>
  </si>
  <si>
    <t>1993/05/04</t>
    <phoneticPr fontId="8"/>
  </si>
  <si>
    <t>1992/05/06</t>
    <phoneticPr fontId="8"/>
  </si>
  <si>
    <t>眼科用組成物におけるホウ酸塩-ポリオール複合体の使用</t>
    <phoneticPr fontId="8"/>
  </si>
  <si>
    <t>アルコンラボラトリーズインコーポレイテッド</t>
  </si>
  <si>
    <t>チャウハン　マスード</t>
  </si>
  <si>
    <t>AT00300936T;AU04233693A;AU00674852B;CA02132826A;CA02132826C;DE69333850D;DE69333850T;DK00639070T;EP639070A;EP639070B;ES02246491T;HK01011615A;特表平07-506377;特許03337218;特開2002-177369;特許03527721;US5342620;US5505953;US5811466;US6143799;US6365636;US2002098160;US6503497;US2003130207;US6849253;US2005074504;WO1993021903A</t>
  </si>
  <si>
    <t>A61L  2/18;C08K  3/38;C08K  5/053;C08L 29/04;C08L 79/02;C08L101/02</t>
  </si>
  <si>
    <t>A61K   9/08@AFI(JP);A61K   9/00@ALI(EP);A61K  33/22@ALI(JP);A61K  47/10@ALI(JP);A61K  47/30@ALI(JP);A61L   2/18@ALI(JP);A61P  27/02@ALI(JP);A61P  37/06@ALI(JP);C08K   3/38@ALI(JP);C08K   5/053@ALI(JP);C08L  29/04@ALI(JP);C08L  79/02@ALI(JP);C08L 101/02@ALI(JP)</t>
  </si>
  <si>
    <t>A61L  2/18;C08K  3/38;C08K  5/053;C08L 29/04;C08L 79/02;C08L101/02;A61K 47/10;A61K 33/22</t>
  </si>
  <si>
    <t>4C058 AA09;4C058 BB07;4C058 JJ06;4C058 JJ07;4C058 JJ26;4J002 AA071;4J002 BE022;4J002 CM011;4J002 DK006;4J002 EC047;4J002 EC057;4J002 FD181;4J002 FD206;4J002 FD207;4J002 GB00;4J002 HA04;4C076 AA12;4C076 BB24;4C076 CC31;4C076 DD38;4C076 FF34;4C076 FF63;4C086 AA01;4C086 AA02;4C086 HA05;4C086 HA14;4C086 MA02;4C086 MA03;4C086 MA05;4C086 MA17;4C086 MA58;4C086 NA10;4C086 ZA33;4C086 ZB35;4C086 ZC51;4C086 ZC75</t>
  </si>
  <si>
    <t>訂正を認める。 特許第3527721号の請求項35-38、44-47、56-59、65-68に記載された発明についての特許を無効とする。</t>
    <phoneticPr fontId="8"/>
  </si>
  <si>
    <t>請求項35</t>
    <phoneticPr fontId="8"/>
  </si>
  <si>
    <t xml:space="preserve">本件訂正発明35は、甲第3号証に記載された発明であり、特許法第29条第1項第3号の規定に該当し特許を受けることができないものである。
</t>
    <phoneticPr fontId="8"/>
  </si>
  <si>
    <t>甲3
甲4</t>
    <rPh sb="0" eb="1">
      <t>コウ</t>
    </rPh>
    <rPh sb="3" eb="4">
      <t>コウ</t>
    </rPh>
    <phoneticPr fontId="8"/>
  </si>
  <si>
    <t xml:space="preserve">甲3
</t>
    <rPh sb="0" eb="1">
      <t>コウ</t>
    </rPh>
    <phoneticPr fontId="8"/>
  </si>
  <si>
    <t>WO9101718</t>
  </si>
  <si>
    <t>JP9000950W</t>
  </si>
  <si>
    <t>EISAI CO., LTD.|SANTEN PHARMACEUTICAL CO., LTD.|MORITA, Takakazu|MITA, Shiro|KAWASHIMA, Yoichi</t>
  </si>
  <si>
    <t>MORITA, Takakazu|MITA, Shiro|KAWASHIMA, Yoichi</t>
  </si>
  <si>
    <t>A61K   9/00(2006.01),A61K  33/22(2006.01)</t>
  </si>
  <si>
    <t>HOULSBY, R. DENNIS ET AL: 'Antimicrobial Activity of Borate-Buffered Solutions' ANTIMICROBIAL AGENTS AND CHEMOTHERAPY vol. 29, no. 5, May 1986, pages 803 - 806//Gilman, H. et al. (eds.), Organic Chemistry vol. II, John Wiley &amp; Sons, Inc., New York: 1950, pp. 1540-1542, 1588, 1589, 1606-1610/Rakow, P. L. Contact Lens Forum (Jun., 1988), 41-46/Sciarra, J. et al., J. Am. Pharm. Assoc., 49(2):115-117 (1960)//Gilman, H. et al. (eds.), Organic Chemistry vol. I, John Wiley &amp; Sons, Inc. New York: 1950, pp. 432-433//HOULSBY R.D. ET AL.: 'Antimicrobial activity of borate-buffered solutions' ANTIMICROBIAL AGENTS AND CHEMOTHERAPY vol. 29, no. 5, May 1986, pages 803 - 806, XP003011468//Okada, T. J. Chromatography, 403:27-33 (1987)/Morawetz, H., Macromolecules In Solution, John Wiley &amp; Sons, Inc., New York: 1974, pp. 402-404/0/0/0/0/0/0/0/0/0/0/0/0/0/0/0/0/0/0/0/0/0/0/0/0/0/0/0/0/0/0/0/0/0/0/0/0/0/0/0/0/0/0/0/0/0/0/0/0/0/0/0/0/0/0/0/0/0/0/0/0/0/0/0/0/0/0/0/0/0/0/0/0/0/0/0/0/0/0/0/0/0/0/0/0/0/0/0/0/0/0/0/0/0/0/0/0/0/0/0/0/0/0/0/0/0/0/0/0/0/0/0/0/0/0/0/0/0/0/0/0/0/0/0/0/0/0/0/0/0/0/0/0/0/0/0/0/0/0/0/0/0/0/0/0/0/0/0/0/0/0/0/0/0/0/0/0/0/0/0/0/0/0/0/0</t>
  </si>
  <si>
    <t>？</t>
    <phoneticPr fontId="8"/>
  </si>
  <si>
    <t>3527721</t>
  </si>
  <si>
    <t>1993/05/04</t>
    <phoneticPr fontId="8"/>
  </si>
  <si>
    <t>1992/05/06</t>
    <phoneticPr fontId="8"/>
  </si>
  <si>
    <t>甲4</t>
    <phoneticPr fontId="8"/>
  </si>
  <si>
    <t>特開昭59-59619</t>
    <phoneticPr fontId="8"/>
  </si>
  <si>
    <t>特願昭57-170600</t>
  </si>
  <si>
    <t>29条1項3号</t>
    <phoneticPr fontId="8"/>
  </si>
  <si>
    <t>無し</t>
    <phoneticPr fontId="8"/>
  </si>
  <si>
    <t>JP5959619A</t>
  </si>
  <si>
    <t>サンスタ－株式会社</t>
  </si>
  <si>
    <t>政本　幸三,長谷川　健二,新納　靖規,佐藤　利夫</t>
  </si>
  <si>
    <t>C07H  17/04    (2006.01),A61K  31/70    (2006.01),A61K  31/7042  (2006.01),A61K  31/7048  (2006.01)</t>
  </si>
  <si>
    <t xml:space="preserve">C07H 17/04       ,A61K 31/70       ,A61K 31/7042     ,A61K 31/7048     </t>
  </si>
  <si>
    <t>4C057BB02,4C057DD01,4C057KK02,4C086AA01,4C086AA02,4C086EA11,4C086GA16,4C086MA01,4C086MA04,4C086MA58,4C086NA03,4C086NA05,4C086NA07,4C086NA08,4C086ZA33,4C086ZB33,4C086ZC28,4C086ZC52</t>
  </si>
  <si>
    <t>一致</t>
    <phoneticPr fontId="8"/>
  </si>
  <si>
    <t>4C058,4J002,4C076,4C086</t>
  </si>
  <si>
    <t>4C086,4C057</t>
  </si>
  <si>
    <t>無効2011-800085</t>
    <rPh sb="0" eb="2">
      <t>ムコウ</t>
    </rPh>
    <phoneticPr fontId="8"/>
  </si>
  <si>
    <t>4059688</t>
    <phoneticPr fontId="8"/>
  </si>
  <si>
    <t>2002/02/15</t>
    <phoneticPr fontId="8"/>
  </si>
  <si>
    <t xml:space="preserve">紙おむつの後処理テープ及び後処理テープ付き紙おむつ  </t>
    <phoneticPr fontId="8"/>
  </si>
  <si>
    <t>大王製紙株式会社</t>
  </si>
  <si>
    <t>前山　剛志</t>
  </si>
  <si>
    <t>A61F 13/15;A61F  5/44;A61F 13/49;A61F 13/551;A61F 13/58</t>
  </si>
  <si>
    <t>A61F  13/15@AFI(JP);A61F   5/44@ALI(JP);A61F  13/49@ALI(JP);A61F  13/551@ALI(JP);A61F  13/58@ALI(JP)</t>
  </si>
  <si>
    <t>A41B 13/02        M;A41B 13/02        J;A61F  5/44        H</t>
  </si>
  <si>
    <t>3B029 BD06;3B029 BD07;3B029 BD21;4C098 AA09;4C098 CC14;4C098 CD10;4C098 CE05;4C098 CE06;4C098 DD12;3B200 AA01;3B200 BA16;3B200 CA02;3B200 CA03;3B200 DA28;3B200 DE02;3B200 DE06;3B200 DE08;3B200 DE17</t>
  </si>
  <si>
    <t>訂正を認める。 特許第4059688号の請求項1ないし4に係る発明についての特許を無効とする。</t>
    <phoneticPr fontId="8"/>
  </si>
  <si>
    <t xml:space="preserve">本件発明1は、特許法第29条第1項第3号の規定に該当し、本件発明1についての特許は、特許法第29条第1項の規定に違反して特許されたものであって、本件発明1についての特許は、無効とすべきものである。
</t>
    <phoneticPr fontId="8"/>
  </si>
  <si>
    <t>WO113842</t>
  </si>
  <si>
    <t>US9919523W</t>
  </si>
  <si>
    <t>THE PROCTER &amp; GAMBLE COMPANY|MATSUDA, Toshiyuki|SONG, Limin</t>
  </si>
  <si>
    <t>MATSUDA, Toshiyuki|SONG, Limin</t>
  </si>
  <si>
    <t>A61F  13/15(2006.01),A61F  13/56(2006.01),A61F  13/58(2006.01)</t>
  </si>
  <si>
    <t>無効2008-800233</t>
    <rPh sb="0" eb="2">
      <t>ムコウ</t>
    </rPh>
    <phoneticPr fontId="8"/>
  </si>
  <si>
    <t>3552217</t>
  </si>
  <si>
    <t xml:space="preserve">高断熱・高気密住宅における深夜電力利用蓄熱式床下暖房システム  </t>
    <phoneticPr fontId="8"/>
  </si>
  <si>
    <t>エナーテック株式会社</t>
  </si>
  <si>
    <t>高橋　充</t>
  </si>
  <si>
    <t>F24D 11/00;F24D 13/02;F24D 15/02;F24H  7/02    602;E04B  1/74</t>
  </si>
  <si>
    <t>E04B   1/74@AFI(JP);F24D  11/00@ALI(JP);F24D  13/02@ALI(JP);F24D  15/02@ALI(JP);F24H   7/02@ALI(JP)</t>
  </si>
  <si>
    <t>E04B  1/74        B;F24H  7/02    602 A;F24D 11/00        A;F24D 13/02        E;F24D 15/02        G</t>
  </si>
  <si>
    <t>2E001 DB02;2E001 DD17;2E001 FA21;2E001 FA22;2E001 GA03;2E001 GA07;2E001 GA42;2E001 HA04;2E001 HA10;2E001 JA07;2E001 KA05;2E001 LA10;3L071 CC05;3L071 CD01;3L071 CE01;3L071 CF05;3L072 AA02;3L072 AA06;3L072 AB03;3L072 AC02;3L072 AD06</t>
  </si>
  <si>
    <t>本件審判の請求を却下する。</t>
    <phoneticPr fontId="8"/>
  </si>
  <si>
    <t>無効2010-800081</t>
    <rPh sb="0" eb="2">
      <t>ムコウ</t>
    </rPh>
    <phoneticPr fontId="8"/>
  </si>
  <si>
    <t>3552217</t>
    <phoneticPr fontId="8"/>
  </si>
  <si>
    <t>2002/05/02</t>
    <phoneticPr fontId="8"/>
  </si>
  <si>
    <t>高断熱・高気密住宅における深夜電力利用蓄熱式床下暖房システム</t>
    <phoneticPr fontId="8"/>
  </si>
  <si>
    <t>訂正を認める。 特許第3552217号の請求項1及び2に係る発明についての特許を無効とする。</t>
    <phoneticPr fontId="8"/>
  </si>
  <si>
    <t>請求項1</t>
    <phoneticPr fontId="8"/>
  </si>
  <si>
    <t xml:space="preserve">本件発明1及び2は、引用発明及び甲7号証記載の事項に基づいて、当業者が容易に発明をすることができたものであって、特許法第29条第2項の規定により特許を受けることができない。
</t>
    <phoneticPr fontId="8"/>
  </si>
  <si>
    <t>甲1(引用発明)
甲7</t>
    <phoneticPr fontId="8"/>
  </si>
  <si>
    <t xml:space="preserve">エナーテック株式会社「深夜電力利用電気蓄熱床暖房システム技術資料」(平成13年3月現在)
</t>
    <phoneticPr fontId="8"/>
  </si>
  <si>
    <t>2002/05/02</t>
    <phoneticPr fontId="8"/>
  </si>
  <si>
    <t>特開平11-93109</t>
    <phoneticPr fontId="8"/>
  </si>
  <si>
    <t>特願平9-256947</t>
  </si>
  <si>
    <t>JP3113843</t>
  </si>
  <si>
    <t>JP1193109A</t>
  </si>
  <si>
    <t>JP3113843B</t>
  </si>
  <si>
    <t>ロングホーム株式会社</t>
  </si>
  <si>
    <t>早川　義行</t>
  </si>
  <si>
    <t>E01C   7/14    (2006.01),E01C  11/18    (2006.01),E01C  11/26    (2006.01)</t>
  </si>
  <si>
    <t>E01C  7/14       ,E01C 11/18       ,E01C 11/26      A</t>
  </si>
  <si>
    <t>2D051GA01,2D051GB03,2D051GC06</t>
  </si>
  <si>
    <t>2E001,3L035,3L071,3L072</t>
  </si>
  <si>
    <t>2D051</t>
  </si>
  <si>
    <t>無効2010-800017</t>
    <rPh sb="0" eb="2">
      <t>ムコウ</t>
    </rPh>
    <phoneticPr fontId="8"/>
  </si>
  <si>
    <t>4249960</t>
    <phoneticPr fontId="8"/>
  </si>
  <si>
    <t>2002/08/28</t>
    <phoneticPr fontId="8"/>
  </si>
  <si>
    <t>0</t>
    <phoneticPr fontId="8"/>
  </si>
  <si>
    <t xml:space="preserve">燃料電池セル  </t>
    <phoneticPr fontId="8"/>
  </si>
  <si>
    <t>新光電気工業株式会社</t>
  </si>
  <si>
    <t>堀内　道夫;菅沼　茂明;渡邊　美佐;山崎　修司</t>
  </si>
  <si>
    <t>CA02437324A;DE60323022D;EP1394885A;EP1394885B;特開2004-087366;特許04249960;US2004126636;US7264899</t>
  </si>
  <si>
    <t>H01M  8/02;H01M  8/12</t>
  </si>
  <si>
    <t>H01M   8/02@AFI(JP);H01M   8/04@ALI(EP);H01M   8/12@ALI(JP);H01M   8/24@ALI(EP)</t>
  </si>
  <si>
    <t>H01M  8/02        R;H01M  8/02        E;H01M  8/02        K;H01M  8/12</t>
  </si>
  <si>
    <t>5H026 AA06;5H026 CC01;5H026 CC06;5H026 CV02;5H026 CV03;5H026 CX01</t>
  </si>
  <si>
    <t>特許第4249960号の請求項5、6に係る発明についての特許を無効とする。 特許第4249960号の請求項1ないし4、7に係る発明についての審判請求は、成り立たない</t>
    <phoneticPr fontId="8"/>
  </si>
  <si>
    <t>請求項5</t>
    <rPh sb="0" eb="2">
      <t>セイキュウ</t>
    </rPh>
    <rPh sb="2" eb="3">
      <t>コウ</t>
    </rPh>
    <phoneticPr fontId="8"/>
  </si>
  <si>
    <t xml:space="preserve">本件発明5,6は、甲1-3発明及び周知の事項に基いて当業者が容易に発明をすることができたものである。
</t>
    <phoneticPr fontId="8"/>
  </si>
  <si>
    <t>甲1-3（甲1-3号証を一体のものとして、甲1-3号証に記載された発明を認定）</t>
    <rPh sb="0" eb="1">
      <t>コウ</t>
    </rPh>
    <phoneticPr fontId="8"/>
  </si>
  <si>
    <t>○</t>
    <phoneticPr fontId="8"/>
  </si>
  <si>
    <t xml:space="preserve">甲1
</t>
    <rPh sb="0" eb="1">
      <t>コウ</t>
    </rPh>
    <phoneticPr fontId="8"/>
  </si>
  <si>
    <t>学会発表論文の写し Fran G. E. Jones and John T.S. Irvine, “Co-Fired SOFC Electrode-Electrolyte-Electrode Membrane Rolls, Combining Tubular and Planar Technologies”, Fifth European Solid Oxide Fuel Cell Forum Proceedings Vol.1 pp.123-131 1-5 July 2002, Lucerne/ Switzerland</t>
    <phoneticPr fontId="8"/>
  </si>
  <si>
    <t>'SOFCRoll An advance in Fuel Cell technology' CENTRE OF ADVANCED MATERIALS AT THE UNIVERSITY OF ST ANDREWS page 1, XP002989930/JONES, FRANCES G.E.: 'Electrode versus electrolyte supported cell concepts' 5TH EUROPEAN SOFC FORUM 01 May 2002 - 05 July 2002, LUCERNE -SWITSERLAND, pages 1 - 12, XP002989929/JONES F.G.E. AND JOHN T.S. IRVINE: 'Co-fired SOFC Electrode-electrolyte-electrode membrane rolls, combining tubular and planar technologies' 5TH EUROPEAN SOLID OXIDE FUEL CELL FORUM vol. 1, 01 July 2002 - 05 July 2002, LUCERNE - SWITZERLAND, pages 123 - 131, XP002989928/Science vol. 288 (2000) p. 2031-2033, Jun. 16, 2000./0/0/0/0/0/0/0/0/0/0/0/0/0/0/0/0/0/0/0/0/0/0/0/0/0/0/0/0/0/0/0/0/0/0/0/0/0/0/0/0/0/0/0/0/0/0/0/0/0/0/0/0/0/0/0/0/0/0/0/0/0/0/0/0/0/0/0/0/0/0/0/0/0/0/0/0/0/0/0/0/0/0/0/0/0/0/0/0/0/0/0/0/0/0/0/0/0/0/0/0/0/0/0/0/0/0/0/0/0/0/0/0/0/0/0/0/0/0/0/0/0/0/0/0/0/0/0/0/0/0/0/0/0/0/0/0/0/0/0/0/0/0/0/0/0/0/0/0/0/0/0/0/0/0/0/0/0/0/0/0/0/0/0/0/0/0/0/0/0/0/0/0</t>
  </si>
  <si>
    <t>審判では、甲1-3号証を一体のものとして、甲1-3号証に記載された発明を認定した。
（甲2号証は、2002年7月2日に甲1号証である論文を同論文の著者がプレゼンテーションする際の資料として使用したパワーポイントのスライドの写し。甲3号証は、同論文2の内容の概要を図示したポスターの写し。甲2,3号証に記載された発明は、甲1号証に記載された発明に含まれるものと認定されたため）</t>
    <rPh sb="0" eb="2">
      <t>シンパン</t>
    </rPh>
    <rPh sb="179" eb="181">
      <t>ニンテイ</t>
    </rPh>
    <phoneticPr fontId="8"/>
  </si>
  <si>
    <t>4249960</t>
  </si>
  <si>
    <t>2002/08/28</t>
    <phoneticPr fontId="8"/>
  </si>
  <si>
    <t xml:space="preserve">
甲2
</t>
    <rPh sb="1" eb="2">
      <t>コウ</t>
    </rPh>
    <phoneticPr fontId="8"/>
  </si>
  <si>
    <t>学会発表スライド資料の写し Fran Jones and John Irvine“SOFCRoll: Combining Tubular and Planar Technologies”</t>
    <phoneticPr fontId="8"/>
  </si>
  <si>
    <t>2002/08/28</t>
    <phoneticPr fontId="8"/>
  </si>
  <si>
    <t>0</t>
    <phoneticPr fontId="8"/>
  </si>
  <si>
    <t xml:space="preserve">
甲3</t>
    <rPh sb="1" eb="2">
      <t>コウ</t>
    </rPh>
    <phoneticPr fontId="8"/>
  </si>
  <si>
    <t>学会発表ポスターの写し “SOFCRoll An Advance in Fuel Cell Technology from the Centre of Aadvanced Materials at the University of St. Andrews.”</t>
    <phoneticPr fontId="8"/>
  </si>
  <si>
    <t>無効2010-800199</t>
    <rPh sb="0" eb="2">
      <t>ムコウ</t>
    </rPh>
    <phoneticPr fontId="8"/>
  </si>
  <si>
    <t>4368143</t>
    <phoneticPr fontId="8"/>
  </si>
  <si>
    <t>2003/05/30</t>
    <phoneticPr fontId="8"/>
  </si>
  <si>
    <t>信号処理装置及び信号処理方法</t>
    <phoneticPr fontId="8"/>
  </si>
  <si>
    <t>富士通セミコンダクター株式会社</t>
  </si>
  <si>
    <t>小杉　眞人;石本　聡;小西　信介</t>
  </si>
  <si>
    <t>特開2004-356510;特許04368143;KR20040100805A;KR100526926B</t>
  </si>
  <si>
    <t>H01L 21/02;G01D  3/00</t>
  </si>
  <si>
    <t>G01D   3/00@AFI(JP);H01L  21/02@AFI(JP);E04G  21/12@ALI(KR)</t>
  </si>
  <si>
    <t>G01D  3/00        B;H01L 21/02        Z</t>
  </si>
  <si>
    <t>2F075 AA10;2F075 EE15;2F075 EE18;2F075 FF02</t>
  </si>
  <si>
    <t>訂正を認める。 特許第4368143号の請求項1ないし5に係る発明についての特許を無効とする。</t>
    <phoneticPr fontId="8"/>
  </si>
  <si>
    <t>本件訂正発明1、2及び5は、特許法第29条第1項第3号及び同条同項第1号に該当し、特許を受けることができないものであり、本件訂正発明3及び4は、特許法第29条第2項の規定により特許を受けることができない。</t>
    <phoneticPr fontId="8"/>
  </si>
  <si>
    <t>請求項1、2及び5は甲1による29条1項3号違反。
（29条2項違反は無し）
請求項3及び4の29条2項違反の証拠は甲1（主）</t>
    <rPh sb="0" eb="3">
      <t>セイキュウコウ</t>
    </rPh>
    <rPh sb="6" eb="7">
      <t>オヨ</t>
    </rPh>
    <rPh sb="10" eb="11">
      <t>コウ</t>
    </rPh>
    <rPh sb="17" eb="18">
      <t>ジョウ</t>
    </rPh>
    <rPh sb="19" eb="20">
      <t>コウ</t>
    </rPh>
    <rPh sb="21" eb="22">
      <t>ゴウ</t>
    </rPh>
    <rPh sb="22" eb="24">
      <t>イハン</t>
    </rPh>
    <rPh sb="29" eb="30">
      <t>ジョウ</t>
    </rPh>
    <rPh sb="31" eb="32">
      <t>コウ</t>
    </rPh>
    <rPh sb="32" eb="34">
      <t>イハン</t>
    </rPh>
    <rPh sb="35" eb="36">
      <t>ナ</t>
    </rPh>
    <rPh sb="36" eb="37">
      <t>ヨンドコロナ</t>
    </rPh>
    <rPh sb="40" eb="43">
      <t>セイキュウコウ</t>
    </rPh>
    <rPh sb="44" eb="45">
      <t>オヨ</t>
    </rPh>
    <rPh sb="50" eb="51">
      <t>ジョウ</t>
    </rPh>
    <rPh sb="52" eb="53">
      <t>コウ</t>
    </rPh>
    <rPh sb="53" eb="55">
      <t>イハン</t>
    </rPh>
    <rPh sb="56" eb="58">
      <t>ショウコ</t>
    </rPh>
    <rPh sb="59" eb="60">
      <t>コウ</t>
    </rPh>
    <rPh sb="62" eb="63">
      <t>シュ</t>
    </rPh>
    <phoneticPr fontId="8"/>
  </si>
  <si>
    <r>
      <t>甲1の1及び抄訳:“DATA Analｙｓiｓ, a ｔheｏｒeｔical and ｐｒacｔical aｐｐｒｏach”ｐ.1-ｐ.44、Tien-Wen Wang,Sｔeｐhane Hｕbac,Maｒｔin Schellenbeｒgeｒ,Aｒgｏn Chen, Jｏhn Pace
甲</t>
    </r>
    <r>
      <rPr>
        <sz val="11"/>
        <rFont val="ＭＳ Ｐゴシック"/>
        <family val="3"/>
        <charset val="128"/>
      </rPr>
      <t>1</t>
    </r>
    <r>
      <rPr>
        <sz val="11"/>
        <rFont val="ＭＳ Ｐゴシック"/>
        <family val="3"/>
        <charset val="128"/>
      </rPr>
      <t>の</t>
    </r>
    <r>
      <rPr>
        <sz val="11"/>
        <rFont val="ＭＳ Ｐゴシック"/>
        <family val="3"/>
        <charset val="128"/>
      </rPr>
      <t>2:</t>
    </r>
    <r>
      <rPr>
        <sz val="11"/>
        <rFont val="ＭＳ Ｐゴシック"/>
        <family val="3"/>
        <charset val="128"/>
      </rPr>
      <t>甲</t>
    </r>
    <r>
      <rPr>
        <sz val="11"/>
        <rFont val="ＭＳ Ｐゴシック"/>
        <family val="3"/>
        <charset val="128"/>
      </rPr>
      <t>1</t>
    </r>
    <r>
      <rPr>
        <sz val="11"/>
        <rFont val="ＭＳ Ｐゴシック"/>
        <family val="3"/>
        <charset val="128"/>
      </rPr>
      <t>の</t>
    </r>
    <r>
      <rPr>
        <sz val="11"/>
        <rFont val="ＭＳ Ｐゴシック"/>
        <family val="3"/>
        <charset val="128"/>
      </rPr>
      <t>1</t>
    </r>
    <r>
      <rPr>
        <sz val="11"/>
        <rFont val="ＭＳ Ｐゴシック"/>
        <family val="3"/>
        <charset val="128"/>
      </rPr>
      <t>の表紙左下部を拡大したもの</t>
    </r>
    <r>
      <rPr>
        <sz val="11"/>
        <rFont val="ＭＳ Ｐゴシック"/>
        <family val="3"/>
        <charset val="128"/>
      </rPr>
      <t/>
    </r>
    <phoneticPr fontId="8"/>
  </si>
  <si>
    <t>甲1は会議（第4回欧州AEC/APC会議のチュートリアル・プログラム）において、本件特許の出願日(平成15年5月30日)前である平成15年3月26日に頒布され、その内容が発表された刊行物であると認定された。</t>
    <rPh sb="0" eb="1">
      <t>コウ</t>
    </rPh>
    <rPh sb="3" eb="5">
      <t>カイギ</t>
    </rPh>
    <rPh sb="97" eb="99">
      <t>ニンテイ</t>
    </rPh>
    <phoneticPr fontId="8"/>
  </si>
  <si>
    <t>無効2011-800113</t>
    <rPh sb="0" eb="2">
      <t>ムコウ</t>
    </rPh>
    <phoneticPr fontId="8"/>
  </si>
  <si>
    <t>4397656</t>
    <phoneticPr fontId="8"/>
  </si>
  <si>
    <t>2003/09/01</t>
    <phoneticPr fontId="8"/>
  </si>
  <si>
    <t>放出試験方法</t>
    <phoneticPr fontId="8"/>
  </si>
  <si>
    <t>大日本住友製薬株式会社</t>
  </si>
  <si>
    <t>井上　紫乃</t>
  </si>
  <si>
    <t>G01N 33/15</t>
  </si>
  <si>
    <t>G01N  33/15@AFI(JP)</t>
  </si>
  <si>
    <t>G01N 33/15        A</t>
  </si>
  <si>
    <t>特許第4397656号の請求項1,4-10に係る発明についての特許を無効とする。</t>
    <phoneticPr fontId="8"/>
  </si>
  <si>
    <t>本件発明1,4-7は,本件特許の出願前に頒布された甲第1号証に記載された発明であるから,特許法第29条第1項第3号に該当し特許を受けることができないものである。</t>
    <phoneticPr fontId="8"/>
  </si>
  <si>
    <r>
      <t>久米博子他「ブクラデシン軟膏の改良に関する研究(第一報)-易使用化に関する検討-」Progress in Medicine,Vol.19,No.2,第127</t>
    </r>
    <r>
      <rPr>
        <sz val="11"/>
        <rFont val="ＭＳ Ｐゴシック"/>
        <family val="3"/>
        <charset val="128"/>
      </rPr>
      <t>-</t>
    </r>
    <r>
      <rPr>
        <sz val="11"/>
        <rFont val="ＭＳ Ｐゴシック"/>
        <family val="3"/>
        <charset val="128"/>
      </rPr>
      <t>132頁,平成11年(1999年)2月発行</t>
    </r>
    <phoneticPr fontId="8"/>
  </si>
  <si>
    <t>日本語論文</t>
    <rPh sb="0" eb="3">
      <t>ニホンゴ</t>
    </rPh>
    <rPh sb="3" eb="5">
      <t>ロンブン</t>
    </rPh>
    <phoneticPr fontId="8"/>
  </si>
  <si>
    <t>無効2010-800045</t>
    <rPh sb="0" eb="2">
      <t>ムコウ</t>
    </rPh>
    <phoneticPr fontId="8"/>
  </si>
  <si>
    <t>4344264</t>
    <phoneticPr fontId="8"/>
  </si>
  <si>
    <t>2004/03/08</t>
    <phoneticPr fontId="8"/>
  </si>
  <si>
    <t>0</t>
    <phoneticPr fontId="8"/>
  </si>
  <si>
    <t>低鉄損一方向性電磁鋼板</t>
    <phoneticPr fontId="8"/>
  </si>
  <si>
    <t>新日本製鐵株式会社</t>
  </si>
  <si>
    <t>今福　宗行;岩田　圭司;藤倉　昌浩;秋田　貢一;鈴木　裕士</t>
  </si>
  <si>
    <t>C22C 38/00;C21D  8/12;C22C 38/00    303;C22C 38/00    303</t>
  </si>
  <si>
    <t>C21D   8/12@AFI(JP);C22C  38/00@AFI(JP)</t>
  </si>
  <si>
    <t>C21D  8/12        D;C22C 38/00    303 U</t>
  </si>
  <si>
    <t>4K033 AA02;4K033 PA07;4K033 PA08</t>
  </si>
  <si>
    <t>訂正を認める。 特許第4344264号の請求項1乃至3に係る発明についての特許を無効とする。</t>
    <phoneticPr fontId="8"/>
  </si>
  <si>
    <t>訂正発明1-3は、甲1号証に記載された発明であって、特許法第29条第1項第3号に該当する。</t>
    <phoneticPr fontId="8"/>
  </si>
  <si>
    <t>×</t>
    <phoneticPr fontId="8"/>
  </si>
  <si>
    <r>
      <t>材料 第51巻 第7号 2002年7月,第730</t>
    </r>
    <r>
      <rPr>
        <sz val="11"/>
        <rFont val="ＭＳ Ｐゴシック"/>
        <family val="3"/>
        <charset val="128"/>
      </rPr>
      <t>-</t>
    </r>
    <r>
      <rPr>
        <sz val="11"/>
        <rFont val="ＭＳ Ｐゴシック"/>
        <family val="3"/>
        <charset val="128"/>
      </rPr>
      <t>735頁</t>
    </r>
    <phoneticPr fontId="8"/>
  </si>
  <si>
    <t>無効2010-800082</t>
    <rPh sb="0" eb="2">
      <t>ムコウ</t>
    </rPh>
    <phoneticPr fontId="8"/>
  </si>
  <si>
    <t>4324540</t>
  </si>
  <si>
    <t xml:space="preserve">アクセス制御付きのテレビ予約システム  </t>
    <phoneticPr fontId="8"/>
  </si>
  <si>
    <t>スターサイトテレキャストインコーポレイテッド</t>
  </si>
  <si>
    <t>ケースメント，マーシー;バーゲス，アンドリュー;フォルカー，デビッド</t>
  </si>
  <si>
    <t>AU00717191B;AU03011197A;BR09711089A;CA02255690A;CA02255690C;CA02489807A;CA02489807C;CA02793819A;CN01228901A;CN01148063C;CN01717041A;CN100479520C;CN01283043A;CN01214638C;EP1585328A;EP1746832A;EP2323385A;EP2288153A;EP2362648A;EP900499A;EP900499B;ES02377633T;HK01033402A;特表2000-511378;特開2005-065325;特許04324540;特開2009-022037;特開2011-103704;特開2012-070457;KR20000016048A;KR20050106593A;KR100680932B;US5969748;US6144401;US2005125822;US8245250;US2008178210;US2012039583;US2013014154;WO1997046016A</t>
  </si>
  <si>
    <t>H04N  5/44</t>
  </si>
  <si>
    <t>H04N   5/445@AFI(EP);H04N   5/76@ALI(JP);H04N   7/088@ALI(EP);H04N   7/10@ALI(EP);H04N   7/16@ALI(EP)</t>
  </si>
  <si>
    <t>H04N  5/44        D;H04N  7/16        Z;H04N  5/76        Z;H04N 21/4545;H04N 21/472</t>
  </si>
  <si>
    <t>5C025 AA30;5C025 BA27;5C025 CA09;5C025 CA20;5C025 CB10;5C025 DA08;5C052 DD10;5C052 AB04;5C164 FA02;5C164 FA19;5C164 UB61S;5C164 UC14P;5C164 UC25S;5C164 UD32S;5C164 UD46P;5C164 UD52S;5C164 YA08</t>
  </si>
  <si>
    <t>訂正を認める。 特許第4324540号の請求項4、7、13、16に係る発明についての特許を無効とする。 特許第4324540号の請求項1ないし3、5ないし6、8ないし12、14ないし15、17ないし18に係る発明についての審判請求は、成り立たない。</t>
    <phoneticPr fontId="8"/>
  </si>
  <si>
    <t>請求項4</t>
    <rPh sb="0" eb="2">
      <t>セイキュウ</t>
    </rPh>
    <rPh sb="2" eb="3">
      <t>コウ</t>
    </rPh>
    <phoneticPr fontId="8"/>
  </si>
  <si>
    <t xml:space="preserve">本件発明4、7、13及び16に係る特許は、特許法第36条第6項第1号、同法同条第4項に違反してなされたものであり、同法第123条第1項第4号に該当し、無効とすべきものである。
</t>
    <phoneticPr fontId="8"/>
  </si>
  <si>
    <t>,,,,審引用／抽論 80／10574 国内図書館 高橋史忠、カナダのケーブル・テレビ２社，暴力映像を防止する装置を開発、日経エレクトロニクス、日経ＢＰ社、19960311、第６５７号、ｐ．１３－１４,,,,,,,,,,,,,,,,,,,,,,,,</t>
  </si>
  <si>
    <t>,,,,,,,,,,,,,,,,,審引用／抽論 80／10574 国内図書館 高橋史忠、カナダのケーブル・テレビ２社，暴力映像を防止する装置を開発、日経エレクトロニクス、日経ＢＰ社、19960311、第６５７号、ｐ．１３－１４,,,,,,,,,,,,,,,,,,,,,,,,,,,,</t>
  </si>
  <si>
    <t>高橋史忠,カナダのケ-ブル・テレビ2社,暴力映像を防止する装置を開発,日経エレクトロニクス,日本,日経BP社,1996年 3月11日,第657号,p.13-14//Jerrold Communications Publication, Cable Television Equipment, dated 1992 and 1993, pp. 8-2.1 to 8-6 and 8-14.1 to 8-14.3./CableData, Roseville Consumer Presentation, Mar. 1986.//Westar and Videotoken Network Present The CableComputer (Plaintiff's Exhibit 334)./Committee on Commerce, Communications Act of 1995, XP-002100790, Jul. 1995, pp. 1-4./Richard G. Merrell, Mack S. Daily, An Auto-Dialer Approach to Pay-Per-View Purchasing, Zenith Electronics Corporation, Glenview, Illinois, 1989 NCTA Technical Papers, pp. 34-38./V. Brugliera, Digital On-Screen Display_A New Technology for the Consumer Interface, Symposium Record Cable Sessions of the 18th International Television Symposium&amp;Technical Exhibition, Jun. 1993, pp. 571-586./Richard G. Merrell, Mack S. Daily, An Auto-Dialer Approach to Pay-Per-View Purchasing, Zenith Electronics Corporation, Glenview, Illinois, 1989 NCTA Technical Papers, pp. 34-38.//Roseville City Council Presentation, bearing a date of Mar. 13, 1985 (Defendant's Exhibit 26)./Parental Choice in Television Programming (V-Chip) Legislation RETRIEVED FROM THE INTERNET, 8 February 1996, pages 1-5, XP002100791 http://www.fcc.gov/vchip/legislation.html/Richard G. Merrll, Mack S. Daily, An Auto-Dialer Approach to Pay-Per-View Purchasing, Zenith Electronic Corporation, Glenview, Illinois, 1989 NCTA Technical Papers, pp. 34-38./CableComputer User's Guide, bearing a date of Dec. 1985 (Plaintiff's Exhibit 289)./M/A-Com, Inc., Videocipher II Satellite Descrambler Owner's Manual, dated prior to Feb. 1986./Two Cable TV companies in Canada, Development of apparatus for preventing violence video, Nikkei Electronics, Nikkei BP, Mar. 11, 1996, No. 657, p. 13-14./Daniel F. Walsh Jr., Timing Considerations in RF Two Way Data Collection and Polling, Jerrold-Applied Media Lab, 1989 NCTA Technical Papers, pp. 47-56./T. Rzeszewski et al., A Microcomputer Controlled Frequency Synthesizer for TV, Reprinted from IEEE Trans. Consum. Electron., vol. CE-24, pp. 145-153, (1978)./Videocipher Owner's Manual, M/A-Com., Publication No. 4096-048; Model No. VC-2000E or VC-2000E/B, undated./Federal Communications Commission, In the Telecommunications Act of 1996, Public Law 104-104, effective Feb. 8, 1996, in Section 551, Parental Choice in Television Programming, XP-002100791, pp. 1-5./G. Libman, Times Staff Writer Chaining the Channels, A New Generation of Television Blocking Systems Allows More Options for Parent, Seeking to Control Kids' Viewing, Aug. 9, 1993./J. A. Chiddix et al., Off-Premises Broad-Band Addressability: A CATV Industry Challenge, American Television and Communications Corporation, Stamford Connecticut 1989 NCTA Technical Papers, 1989, pp. 57-64./A New Approach to Addressability, CableData product brochure, Cable Data, Sacramento, California, undated./StarSight Telecast Inc. User's Guide, pp. 1-20 (1994)./Parental Choice in Television Programming, Federal Communications Commission, XP-002100791.//Daniel H. Smart, Innovative Aspects of a Switched Star Cabled Televislon Distribution System, British Cable Services Limited, 1987 NCTA Technical Papers, pp. 28-35./104 H. Rpt. 204, Communication Act of 1995 RETRIEVED FROM THE INTERNET,24 July 1995, pages 1-4, XP002100790 http://roscoe.law.harvard.edu/courses/tech seminar96/course/sessions/vchip/10.html/Gregory F. Vaeth, John Feras, Enertec, Inc., The Addressable Controller of the Future, General Instrument/Jerrold Communications, 1990 NCTA Technical Papers, pp. 274-279./Gregory F. Vaeth, John Feras, Enertec, Inc., The Addressable Controller of the Future, General InstrumentJerrold Communications, 1990 NCTA Technical Papers, pp. 274-279./Daniel H. Smart, Innovative Aspects of a Switched Star Cabled Television Distrubution System, British Cable Services Limited, 1987 NCTA Technical Papers, pp. 26-35./Daniel F. Walsh Jr., Timing Considerations in RF Two Way Data Collection and Polling, Jerrold-Applied Media Lab, 1989 NCTA Technical Papers, pp. 47-56./M. Dufresne, New Services: An Integrated Cable Network's Approach, Videotron Communication LTEE, Technical Papers of NCTA 31st Annual Convention&amp;Exposition, pp. 156-160 (1982)./StarSight Telecast Inc. User's Guide, pp. 1-20 (1994)./L. West et al., Off Premises Technology Comparisons, Scentific Atlanta 1989 NCTA Technical Papers, 1989, pp. 39-56./Addressable Converters: A New Development at Cable Data, Via Cable, vol. 1, No. 12, Dec. 1981, Cable Data, Sacramento, California./104 H. Rpt. 204 Communications Act of 199 Retrieved from the Internet, Jul. 24, 1995 pp. 1-4, XP002100790 http:// roscoe.law.harvard.edu/courses/tech seminar96/ course/sessions/ vonip/10. html, p. 2, paragraph 6-paragraph 7./Daniel H. Smart, Innovative Aspects of a Switched Star Cabled Television Distribution System, British Cable Services Limited, 1987 NCTA Technical Papers, pp. 26-35./0/0/0/0/0/0/0/0/0/0/0/0/0/0/0/0/0/0/0/0/0/0/0/0/0/0/0/0/0/0/0/0/0/0/0/0/0/0/0/0/0/0/0/0/0/0/0/0/0/0/0/0/0/0/0/0/0/0/0/0/0/0/0/0/0/0/0/0/0/0/0/0/0/0/0/0/0/0/0/0/0/0/0/0/0/0/0/0/0/0/0/0/0/0/0/0/0/0/0/0/0/0/0/0/0/0/0/0/0/0/0/0/0/0/0/0/0/0/0/0/0/0/0/0/0/0/0/0/0/0/0/0/0/0/0/0/0</t>
  </si>
  <si>
    <t>小出さん</t>
    <rPh sb="0" eb="2">
      <t>コイデ</t>
    </rPh>
    <phoneticPr fontId="8"/>
  </si>
  <si>
    <t>無効2009-800139</t>
    <rPh sb="0" eb="2">
      <t>ムコウ</t>
    </rPh>
    <phoneticPr fontId="8"/>
  </si>
  <si>
    <t>4198113</t>
  </si>
  <si>
    <t>2003/06/06</t>
    <phoneticPr fontId="8"/>
  </si>
  <si>
    <t>2002/06/14</t>
    <phoneticPr fontId="8"/>
  </si>
  <si>
    <t>発泡性ポリスチレンの製造方法</t>
    <phoneticPr fontId="8"/>
  </si>
  <si>
    <t>ビーエーエスエフソシエタス・ヨーロピア</t>
  </si>
  <si>
    <t>ディーツェン，フランツ－ヨーゼフ;エールマン，ゲルト;シュミート，ベルンハルト;ラウン，マルティン;ハーン，クラウス;ルーフ，ヨーアヒム;アルメンディンガー，マルクス;ホロッホ，ヤン;ダトコ，アヒム</t>
  </si>
  <si>
    <t>AT00321094T;AU2003236710A;BR00311480A;BR00311480B;CA02488507A;CA02488507C;CN01662589A;CN01305944C;DE10226749A;DE50302746D;EP1517947A;EP1517947B;ES02260628T;特表2005-534733;特許04198113;KR20050024330A;KR100975495B;MXPA04011985A;PL00374432A;PL00206013B;RU2005100831A;RU02375387C;UA00081255C;US2005156344;US7776244;WO2003106544A</t>
  </si>
  <si>
    <t>C08J  9/16;B29B  9/10;B29B 11/10;B29K 25:00;B29K 25:00;B29K105:04;B29K105:04;C08L 25:04;C08L 25:04</t>
  </si>
  <si>
    <t>C08J   9/00@AFI(RU);C08J   9/16@AFI(JP);B29B   9/10@ALI(JP);B29B  11/10@ALI(JP);B29C  44/34@ALI(EP);B29K  25/00@ALN(JP);B29K 105/04@ALN(JP)</t>
  </si>
  <si>
    <t>B29K 25:00;B29K105:04;C08L 25:04;C08J  9/16;B29B  9/10;B29B 11/10</t>
  </si>
  <si>
    <t>4F074 AA32;4F074 AA33;4F074 AA77;4F074 AB01;4F074 AD11;4F074 AG02;4F074 AG06;4F074 BA34;4F074 BA35;4F074 BA36;4F074 BA37;4F074 BA38;4F074 BA39;4F074 BA40;4F074 BA42;4F074 BA73;4F074 BA74;4F074 BA75;4F201 AA13A;4F201 AB02A;4F201 AB07A;4F201 AR06;4F201 AR12;4F201 AR15;4F201 BA03;4F201 BC01;4F201 BC02;4F201 BK06;4F201 BK11;4F201 BL11;4F201 BL33;4F201 BM06;4F201 BM14</t>
  </si>
  <si>
    <t>特許第4198113号の請求項1-9に係る発明についての特許を無効とする。</t>
    <phoneticPr fontId="8"/>
  </si>
  <si>
    <t xml:space="preserve">本件発明1は、甲第4号証に記載された発明に基いて、当業者が容易に発明をすることができたものであるから、特許法第29条第2項の規定より特許を受けることができない。
</t>
    <phoneticPr fontId="8"/>
  </si>
  <si>
    <t>甲4</t>
    <phoneticPr fontId="8"/>
  </si>
  <si>
    <t>特開昭59-221340</t>
    <phoneticPr fontId="8"/>
  </si>
  <si>
    <t>特願昭59-99726</t>
  </si>
  <si>
    <t>JP1957955</t>
  </si>
  <si>
    <t>JP59221340A</t>
  </si>
  <si>
    <t>JP1957955B</t>
  </si>
  <si>
    <t>モンテヂソン・エス・ピイ・エイ</t>
  </si>
  <si>
    <t>ジアンフランコ・ビグリオ－ネ,ギイゼツペ・シグナ,ロベルト・リナルデイ</t>
  </si>
  <si>
    <t>C08J   9/16    (2006.01)</t>
  </si>
  <si>
    <t xml:space="preserve">C08J  9/16   CET ,C08J  9/16       </t>
  </si>
  <si>
    <t>4F074AA32,4F074AB05,4F074BA39,4F074BA95,4F074CA34,4F074CA38,4F074CC04Y,4F074CC05X,4F074CC32X,4F074CC34X,4F074CC44,4F074CC45,4F074CC62,4F074CC63,4F074CC64,4F074DA32,4F074DA33,4F074CA32</t>
  </si>
  <si>
    <t>Prof. Kulicke, Expert Opinion regarding European Patent EP 1 517 947 B1, in the version of Nov. 25, 2008 (2009)./Roempp, Chemie Lexikon, 9th edition, 1992, p. 3570-3571./Ullmann vol. 4, 1981, p. 268-270, 415-432, 131-132./Kawai et al., Spinning of Man-Made Fibers and Film Making, I Soc. Pol. Sci. JP 160-161 (1967)_including English language translation./Henderson et al., Effects if the Die Temperature on Extrudate Swell in Screw Extrusion J. Appl. Pol. Sci. 31, 353-365 (1986)./Kunststoffhandbuch Nr. 4, Polystyrol, 1996, p. 106, 342, 567, 568, 574, 575, 582, 583./Sulzer, Company brochure, 1998./EMPA-1, GPC determination of Molecular Weight_Analytical Data (2009)./Product Information Polystyrol 158K, BASF Plastics, Mar. 2001./Kohlenstoffhandbuch Nr. V Polystyrol, 1969, p. 674-675, Hanser Verlag./EMPA-2, EMPA Report on Round Robin Tests_GPC/SEC determination of Molecular Weight (2004)./EPFL, Analytical Data EPFL_GPC determination of Molecular Weight (2008/2009)./Mack et al., Trends in Underwater Pelletizer Technoloeogy: Considering New Types of Polyolefin Resins Polyolefins XI Retec, Houston, Texas, Feb. 1999./Echte, Adolf Handbuch der technischen Polymerchemie, 1993, p. 393, 476, 477.//Roempp, Chemie Lexikon, 1958, p. 3494-3495./Chang Dae Han, Flow of Molten Polymers through Circular and Slit Dies Rheology in Polymer Processing, Chap. 5, pp. 89-128, Academic Press, New York (1976)./GALA, SMUP 6D (Underwater Granulator) Manual (1994)./Deutsche Norm, DIN 55672-1 Gel permeation chromatography (GPC)_Part 1: Tetrahydrofuran (THF) as elution solvent (1995)./Bremner, T., and A. Rudin, Melt Flow Index Values and Molecular Weight Distributions of Commercial Thermoplastics, J. of Applied Polymer Science, vol. 41 (1990) pp. 1617-1627./Shenoy et al., Melt flow Index: More than just a Quality Control Rheological Parameter. Part I Adv. Pol. Tech. 6(1), 1-58 (1986)./Osswald, Materials Science of Polymers for Engineers, 2003, p. 43, Hanser Publishers, Munich./Kaiser, Kunststoffchemie for Ingenieure pp. 300-301, Carl Hanser Verlag Muenchen Wien 2006./Mori et al., Report on the cooperative determination of molecular weight averages of polymers by size exclusion chromatography. VII. A report on the forth round robin test (No. 1) Bunseki Kagaku 46(10), 837-844 (1997)./Mori, Correction Method for a Concentration Effect in the Calculation of Molecular Weight Averages from GPC Chromatograms J. Appl. Pol. Sci. 20, 2157-2164 (1976)./Henderson et al., The Effect of Die Plate Temperature Gradients on Peliet Size Distribution from Underwater Die-Face Pelletizers Advances in Polymer Technology 5(3), 53-57 (1985)./Graessley et al., Die Swell in Molten Polymers Trans. Soc. Rheol. 14(4), 519-544 (1970)./Viscotek, Analysis of two Polystyrene Samples by Tripple Detection Method Size Exclusion Chromatography Analytical Data (2009)./Ma et al., Foam Extrusion Characteristics of Thermoplastic Resin with Fluorocarbon Blowing Agent. II. Polystyrene Foam Extrusion Journal of Applied Polymer Science 28, 2983-2998 (1983)./0/0/0/0/0/0/0/0/0/0/0/0/0/0/0/0/0/0/0/0/0/0/0/0/0/0/0/0/0/0/0/0/0/0/0/0/0/0/0/0/0/0/0/0/0/0/0/0/0/0/0/0/0/0/0/0/0/0/0/0/0/0/0/0/0/0/0/0/0/0/0/0/0/0/0/0/0/0/0/0/0/0/0/0/0/0/0/0/0/0/0/0/0/0/0/0/0/0/0/0/0/0/0/0/0/0/0/0/0/0/0/0/0/0/0/0/0/0/0/0/0/0/0/0/0/0/0/0/0/0/0/0/0/0/0/0/0/0/0/0/0/0/0/0/0/0/0</t>
  </si>
  <si>
    <t>4F074,4F201</t>
  </si>
  <si>
    <t>4F074</t>
  </si>
  <si>
    <t>無効2009-800033</t>
    <rPh sb="0" eb="2">
      <t>ムコウ</t>
    </rPh>
    <phoneticPr fontId="8"/>
  </si>
  <si>
    <t>4058072</t>
    <phoneticPr fontId="8"/>
  </si>
  <si>
    <t>2004/02/18</t>
    <phoneticPr fontId="8"/>
  </si>
  <si>
    <t>2003/02/20</t>
    <phoneticPr fontId="8"/>
  </si>
  <si>
    <t>スーパーオキサイドアニオン分解剤</t>
    <phoneticPr fontId="8"/>
  </si>
  <si>
    <t>アプト株式会社</t>
  </si>
  <si>
    <t>宮本　有正;戸嶋　直樹;浅野　孝雄</t>
  </si>
  <si>
    <t>AU2004212823A;AU2004212824A;CA02518311A;CA02518313A;CN01750837A;CN100446776C;CN01750838A;EP1598071A;EP1598072A;WO04/073722;特許04058072;WO04/073723;特開2007-176944;KR20060007365A;KR20060024343A;RU2005129265A;RU2005129269A;RU02353372C;TW0I316051B;US2006204593;US7838043;US2007141173;WO2004073722A;WO2004073723A;ZA200507288A;ZA200507289A</t>
  </si>
  <si>
    <t>A61K 33/24;A61K 47/32;A61P  3/10;A61P 25/28;A61P 35/00;A61P 37/08;A61P 39/06;C02F  1/68</t>
  </si>
  <si>
    <t>A61K  33/24@AFI(JP);A23L   1/304@ALI(EP);A61K   9/14@ALI(EP);A61P   3/10@ALI(JP);A61P  17/00@ALI(WO);A61P  25/28@ALI(JP);A61P  27/02@ALI(WO);A61P  35/00@ALI(JP);A61P  37/08@ALI(JP);A61P  39/06@ALI(JP);A61P  43/00@ALI(WO)</t>
  </si>
  <si>
    <t>A61K 47/32;A61K 33/24;A61P  3/10;A61P 25/28;A61P 35/00;A61P 37/08;A61P 39/06;C02F  1/68    510 B;C02F  1/68    520 B;C02F  1/68    530 B;B82Y  5/00</t>
  </si>
  <si>
    <t>4C076 CC50;4C076 EE06A;4C076 EE16A;4C076 FF63;4C086 AA01;4C086 AA02;4C086 HA12;4C086 MA02;4C086 MA05;4C086 NA14;4C086 ZA16;4C086 ZB13;4C086 ZB26;4C086 ZC35</t>
  </si>
  <si>
    <t>特許第4058072号の請求項1に係る発明についての特許を無効とする。</t>
    <phoneticPr fontId="8"/>
  </si>
  <si>
    <t>請求項1</t>
    <phoneticPr fontId="8"/>
  </si>
  <si>
    <t xml:space="preserve">本件特許発明は、甲第1号証に記載された発明といえるので、特許法第29条第1項第3号に該当し、特許を受けることができないものであるから、本件特許は特許法第123条第1項第2号に該当し、無効とすべきものである。 
</t>
    <phoneticPr fontId="8"/>
  </si>
  <si>
    <t>甲1</t>
    <phoneticPr fontId="8"/>
  </si>
  <si>
    <t>×</t>
    <phoneticPr fontId="8"/>
  </si>
  <si>
    <t>特開2002-212102</t>
    <phoneticPr fontId="8"/>
  </si>
  <si>
    <t>特願2001-14922</t>
  </si>
  <si>
    <t>JP2002212102A</t>
  </si>
  <si>
    <t>アイノベックス株式会社</t>
  </si>
  <si>
    <t>清水　惠己</t>
  </si>
  <si>
    <t>A61K   9/10    (2006.01),A61K  47/04    (2006.01),A61K  47/10    (2006.01),A61K  45/00    (2006.01),A61K  33/24    (2006.01),A61P   1/00    (2006.01),A61P   9/00    (2006.01),A61P  35/00    (2006.01),A61P  43/00    (2006.01)</t>
  </si>
  <si>
    <t xml:space="preserve">A61K  9/10       ,A61K 47/04       ,A61K 47/10       ,A61K 45/00       ,A61K 33/24       ,A61P  1/00       ,A61P  9/00       ,A61P 35/00       ,A61P 43/00   105 ,A61K  9/10   ZNM ,B82Y  5/00       </t>
  </si>
  <si>
    <t>4C076AA16,4C076AA22,4C076BB01,4C076BB05,4C076CC01,4C076CC03,4C076CC26,4C076CC27,4C076DD21,4C076DD37,4C076FF12,4C084AA17,4C084MA16,4C084MA23,4C084MA52,4C084NA05,4C084NA14,4C084ZA022,4C084ZA082,4C084ZA152,4C084ZA342,4C084ZA362,4C084ZA422,4C084ZA542,4C084ZA592,4C084ZA662,4C084ZA672,4C084ZA682,4C084ZA702,4C084ZA732,4C084ZA812,4C084ZB152,4C084ZB262,4C084ZC352,4C086AA02,4C086AA03,4C086HA01,4C086HA10,4C086HA12,4C086MA01,4C086MA02,4C086MA03,4C086MA04,4C086MA05,4C086MA16,4C086MA23,4C086MA52,4C086NA05,4C086NA10,4C086NA14,4C086ZA02,4C086ZA08,4C086ZA15,4C086ZA34,4C086ZA36,4C086ZA42,4C086ZA54,4C086ZA59,4C086ZA66,4C086ZA67,4C086ZA68,4C086ZA70,4C086ZA73,4C086ZA75,4C086ZA81,4C086ZA89,4C086ZB15,4C086ZB26,4C086ZC35</t>
  </si>
  <si>
    <t>4C076,4C086,4C201,4D039,3C082</t>
  </si>
  <si>
    <t>4C076,4C084,4C086,4C201,4C206,3C082</t>
  </si>
  <si>
    <t>無効化された特許の出願人引用特許（特開2001-122723、特開2001-79382、特開平10-176207、特開平10-68008）と出願人が同じ</t>
    <rPh sb="0" eb="3">
      <t>ムコウカ</t>
    </rPh>
    <rPh sb="6" eb="8">
      <t>トッキョ</t>
    </rPh>
    <rPh sb="9" eb="11">
      <t>シュツガン</t>
    </rPh>
    <rPh sb="11" eb="12">
      <t>ニン</t>
    </rPh>
    <rPh sb="12" eb="14">
      <t>インヨウ</t>
    </rPh>
    <rPh sb="14" eb="16">
      <t>トッキョ</t>
    </rPh>
    <rPh sb="70" eb="72">
      <t>シュツガン</t>
    </rPh>
    <rPh sb="72" eb="73">
      <t>ニン</t>
    </rPh>
    <rPh sb="74" eb="75">
      <t>オナ</t>
    </rPh>
    <phoneticPr fontId="8"/>
  </si>
  <si>
    <t>無効2009-800008</t>
    <rPh sb="0" eb="2">
      <t>ムコウ</t>
    </rPh>
    <phoneticPr fontId="8"/>
  </si>
  <si>
    <t>4006470</t>
  </si>
  <si>
    <t xml:space="preserve">補聴システム
</t>
    <phoneticPr fontId="8"/>
  </si>
  <si>
    <t>オーディトリィライセンシングカンパニー，エルエルシー</t>
  </si>
  <si>
    <t>バウマン，ネイタン</t>
  </si>
  <si>
    <t>AT00415069T;AU2003293567A;BRPI0407290A;CN01757262A;CN01757262B;DE602004017835D;DK01590988T;EP1590988A;EP1590988B;EP1988743A;特表2006-518152;特許04006470;RU2005127574A;RU02348122C;US2004047481;US7076076;US2004047482;US2004047483;US7751580;US2005078843;US2007036374;US7421086;US2008273733;US7720245;WO2004060016A;WO2004073349A</t>
  </si>
  <si>
    <t>H04R 25/02;H04R 25/00</t>
  </si>
  <si>
    <t>H04R  25/02@AFI(JP);H04R  25/00@ALI(JP)</t>
  </si>
  <si>
    <t>H04R 25/02        C;H04R 25/00        E</t>
  </si>
  <si>
    <t>訂正を認める。特許第4006470号の請求項2に係る発明についての特許を無効とする。</t>
    <phoneticPr fontId="8"/>
  </si>
  <si>
    <t>請求項2</t>
    <phoneticPr fontId="8"/>
  </si>
  <si>
    <t>本件発明2に係る特許は、特許法第36条第4項、第6項第1号又は第6項第2号に規定する要件を満たしていない特許出願に対してなされたものであるから同法第123条第1項第4号に該当し無効とすべきものである。</t>
    <phoneticPr fontId="8"/>
  </si>
  <si>
    <t>無効2009-800222</t>
    <rPh sb="0" eb="2">
      <t>ムコウ</t>
    </rPh>
    <phoneticPr fontId="8"/>
  </si>
  <si>
    <t>補聴システム</t>
    <phoneticPr fontId="8"/>
  </si>
  <si>
    <t>訂正を認める。 本件審判の請求を却下する。</t>
    <phoneticPr fontId="8"/>
  </si>
  <si>
    <t>―</t>
    <phoneticPr fontId="8"/>
  </si>
  <si>
    <t>無効2009-800165</t>
    <rPh sb="0" eb="2">
      <t>ムコウ</t>
    </rPh>
    <phoneticPr fontId="8"/>
  </si>
  <si>
    <t>3924587</t>
    <phoneticPr fontId="8"/>
  </si>
  <si>
    <t>2006/05/29</t>
    <phoneticPr fontId="8"/>
  </si>
  <si>
    <t>2005/05/27</t>
    <phoneticPr fontId="8"/>
  </si>
  <si>
    <t>液晶表示装置の製造方法及びスペーサ粒子分散液</t>
    <phoneticPr fontId="8"/>
  </si>
  <si>
    <t>積水化学工業株式会社</t>
  </si>
  <si>
    <t>上田　倫久;伊藤　和志;脇屋　武司;永井　康晴;上松　靖</t>
  </si>
  <si>
    <t>CN101185018A;CN101185018B;WO06/126713;特許03924587;KR20080011381A;TW0I302223B;US2009104380;WO2006126713A</t>
  </si>
  <si>
    <t>G02F  1/1339</t>
  </si>
  <si>
    <t>G02F   1/1339@AFI(JP)</t>
  </si>
  <si>
    <t>G02F  1/1339  500</t>
  </si>
  <si>
    <t>2H089 LA06;2H089 LA07;2H089 LA16;2H089 NA07;2H089 NA12;2H089 NA42;2H089 PA09;2H089 QA12;2H189 DA04;2H189 DA15;2H189 DA32;2H189 DA38;2H189 DA39;2H189 DA42;2H189 DA44;2H189 DA47;2H189 DA48;2H189 DA49;2H189 EA02X;2H189 EA07X;2H189 EA11X;2H189 EA13X;2H189 FA09;2H189 FA18;2H189 FA19;2H189 FA22;2H189 FA31;2H189 FA33;2H189 FA56;2H189 FA65;2H189 FA85;2H189 GA02;2H189 GA11;2H189 GA14;2H189 HA05;2H189 HA14;2H189 HA15;2H189 LA03;2H189 LA05;2H189 LA15</t>
  </si>
  <si>
    <t>特許第3924587号の請求項1、2、8に係る発明についての特許を無効とする。</t>
    <phoneticPr fontId="8"/>
  </si>
  <si>
    <t>本件訂正発明1は、甲第1号証及び甲第3号証にそれぞれ記載された発明に基づいて当業者が容易に発明をすることができたものというべきである。</t>
    <phoneticPr fontId="8"/>
  </si>
  <si>
    <t>甲1（主）及び甲3（副）</t>
    <rPh sb="0" eb="1">
      <t>コウ</t>
    </rPh>
    <rPh sb="5" eb="6">
      <t>オヨ</t>
    </rPh>
    <rPh sb="7" eb="8">
      <t>コウ</t>
    </rPh>
    <rPh sb="10" eb="11">
      <t>フク</t>
    </rPh>
    <phoneticPr fontId="8"/>
  </si>
  <si>
    <t>甲1</t>
    <phoneticPr fontId="8"/>
  </si>
  <si>
    <t>特開2005-10412</t>
    <phoneticPr fontId="8"/>
  </si>
  <si>
    <t>特願2003-173776</t>
  </si>
  <si>
    <t>JP200510412A</t>
  </si>
  <si>
    <t>上田　倫久</t>
  </si>
  <si>
    <t>G02F   1/1339  (2006.01)</t>
  </si>
  <si>
    <t xml:space="preserve">G02F  1/1339 500 </t>
  </si>
  <si>
    <t>2H089LA16,2H089LA20,2H089MA01X,2H089MA04X,2H089NA06,2H089NA17,2H089NA25,2H089PA02,2H089PA05,2H089PA06,2H089PA07,2H089QA16,2H089SA17,2H089SA19,2H089TA04,2H189DA04,2H189DA32,2H189DA48,2H189DA49,2H189EA02X,2H189FA09,2H189FA17,2H189FA25,2H189FA56,2H189FA65,2H189GA06,2H189GA11,2H189GA12,2H189GA14,2H189HA12,2H189HA14,2H189LA05,2H189LA10,2H189LA14,2H189LA15,2H189HA16,2H189GA02,2H189DA38,2H189DA39,2H189LA03</t>
  </si>
  <si>
    <t>2H089,2H189</t>
  </si>
  <si>
    <t>無効化された特許の出願人引用特許（特開2004-37855、特開2001-83524、特開平10-339878、特開平9-113915）と出願人が同じ</t>
    <rPh sb="0" eb="3">
      <t>ムコウカ</t>
    </rPh>
    <rPh sb="6" eb="8">
      <t>トッキョ</t>
    </rPh>
    <rPh sb="9" eb="11">
      <t>シュツガン</t>
    </rPh>
    <rPh sb="11" eb="12">
      <t>ニン</t>
    </rPh>
    <rPh sb="12" eb="14">
      <t>インヨウ</t>
    </rPh>
    <rPh sb="14" eb="16">
      <t>トッキョ</t>
    </rPh>
    <rPh sb="69" eb="71">
      <t>シュツガン</t>
    </rPh>
    <rPh sb="71" eb="72">
      <t>ニン</t>
    </rPh>
    <rPh sb="73" eb="74">
      <t>オナ</t>
    </rPh>
    <phoneticPr fontId="8"/>
  </si>
  <si>
    <t>3924587</t>
  </si>
  <si>
    <t>2006/05/29</t>
    <phoneticPr fontId="8"/>
  </si>
  <si>
    <t>2005/05/27</t>
    <phoneticPr fontId="8"/>
  </si>
  <si>
    <t>甲3</t>
    <phoneticPr fontId="8"/>
  </si>
  <si>
    <t>特開平1-156723</t>
  </si>
  <si>
    <t>特願昭62-317210</t>
  </si>
  <si>
    <t>JP01156723A</t>
  </si>
  <si>
    <t>富士通株式会社</t>
  </si>
  <si>
    <t>山崎　誓一,富田　生夫,新井　薫,増田　茂</t>
  </si>
  <si>
    <t>G02F   1/13    (2006.01),G02F   1/1339  (2006.01)</t>
  </si>
  <si>
    <t xml:space="preserve">G02F  1/13   101 ,G02F  1/1339 500 </t>
  </si>
  <si>
    <t>2H088BA10,2H089BA09,2H089BA15,2H089BB04X,2H089BC05,2H088FA02,2H089LA07,2H089MA04X,2H089LA14,2H088FA20,2H088MA17,2H089LA19,2H089NA09,2H089QA14,2H189DA04,2H189DA05,2H189DA31,2H189EA02X,2H189EA07X,2H189FA12,2H189FA25,2H189HA14,2H189JA08</t>
  </si>
  <si>
    <t>2H089,2H088,2H189</t>
  </si>
  <si>
    <t>無効2011-800027</t>
    <rPh sb="0" eb="2">
      <t>ムコウ</t>
    </rPh>
    <phoneticPr fontId="8"/>
  </si>
  <si>
    <t>4543046</t>
    <phoneticPr fontId="8"/>
  </si>
  <si>
    <t>2005/08/17</t>
    <phoneticPr fontId="8"/>
  </si>
  <si>
    <t>2005/04/14</t>
    <phoneticPr fontId="8"/>
  </si>
  <si>
    <t>精細な装飾紋様を有する樹脂シート及びその製造方法</t>
    <phoneticPr fontId="8"/>
  </si>
  <si>
    <t>村田望;株式会社ハイテック;カーリングクリエイティブコンサル株式会社</t>
  </si>
  <si>
    <t>村田　望;村山　秀弥;大野　茂栄</t>
  </si>
  <si>
    <t>CN01933968A;EP1870234A;IN2007006243DELW;WO06/112044;特許04543046;特開2009-214546;特開2009-241606;KR20070013988A;KR100832219B;US2008213546;WO2006112044A</t>
  </si>
  <si>
    <t>B32B 27/00</t>
  </si>
  <si>
    <t>B32B  27/00@AFI(JP);B32B   3/30@ALI(JP);B32B  15/08@ALI(JP)</t>
  </si>
  <si>
    <t>B32B 27/00        E;B32B  3/30;B32B 15/08        H</t>
  </si>
  <si>
    <t>4F100 AB01C;4F100 AB03C;4F100 AB04C;4F100 AB10C;4F100 AB17C;4F100 AK01A;4F100 AK01B;4F100 AK12A;4F100 AK25A;4F100 AK41A;4F100 AK45A;4F100 BA02;4F100 BA03;4F100 BA10A;4F100 BA10B;4F100 BA10C;4F100 EH66C;4F100 EJ91C;4F100 GB32;4F100 GB41;4F100 GB90;4F100 HB00B;4F100 HB00C;4F100 HB01B;4F100 HB06B;4F100 HB09B;4F100 HB31A;4F100 HB31B;4F100 JB12B;4F100 JB13B;4F100 JB14B;4F100 JL02;4F100 JL10A;4F100 JL10B;4F100 JN01A;4F100 YY00B</t>
  </si>
  <si>
    <t>特許第4543046号の請求項1ないし2に係る発明についての特許を無効とする。</t>
    <phoneticPr fontId="8"/>
  </si>
  <si>
    <t xml:space="preserve">本件発明1は、甲第1号証に記載された発明であるから、特許法第29条第1項第3号に該当し、特許を受けることができない。
</t>
    <phoneticPr fontId="8"/>
  </si>
  <si>
    <t>甲1</t>
    <phoneticPr fontId="8"/>
  </si>
  <si>
    <t>特開2003-103996</t>
    <phoneticPr fontId="8"/>
  </si>
  <si>
    <t>特願2001-304556</t>
  </si>
  <si>
    <t>JP4693317</t>
  </si>
  <si>
    <t>JP2003103996A</t>
  </si>
  <si>
    <t>JP4693317B</t>
  </si>
  <si>
    <t>日本写真印刷株式会社</t>
  </si>
  <si>
    <t>深田　泰秀,森　富士男</t>
  </si>
  <si>
    <t>B44C   1/17    (2006.01),B29C  45/14    (2006.01),B29C  51/10    (2006.01),B29L   7/00    (2006.01),B29L   9/00    (2006.01)</t>
  </si>
  <si>
    <t xml:space="preserve">B29L  7:00       ,B29L  9:00       ,B44C  1/17      G,B44C  1/17      D,B29C 45/14       ,B29C 51/10       </t>
  </si>
  <si>
    <t>3B005EA06,3B005EA09,3B005EB01,3B005EB03,3B005EB05,3B005FA04,3B005FA17,3B005FB21,3B005FB39,3B005FD05Z,3B005GA06,3B005GB01,3B005GC01,4F206AD10,4F206AD20,4F206AD26,4F206AG03,4F206AG05,4F206AH26,4F206AR06,4F206JA07,4F206JB13,4F206JB19,4F206JB28,4F206JF05,4F208AD10,4F208AD20,4F208AD26,4F208AG03,4F208AG05,4F208AH26,4F208AR06,4F208MA01,4F208MA02,4F208MB01,4F208MG04,4F208MG11,4F208MG21,4F208MH06,4F208MK08</t>
  </si>
  <si>
    <t>3B005,4F206,4F208</t>
  </si>
  <si>
    <t>無効2010-800182</t>
    <rPh sb="0" eb="2">
      <t>ムコウ</t>
    </rPh>
    <phoneticPr fontId="8"/>
  </si>
  <si>
    <t>4362837</t>
    <phoneticPr fontId="8"/>
  </si>
  <si>
    <t>1997/07/18</t>
    <phoneticPr fontId="8"/>
  </si>
  <si>
    <t>0</t>
    <phoneticPr fontId="8"/>
  </si>
  <si>
    <t>病原性プリオン蛋白質の検出方法</t>
    <phoneticPr fontId="8"/>
  </si>
  <si>
    <t>富士レビオ株式会社</t>
  </si>
  <si>
    <t>品川　森一;堀内　基広</t>
  </si>
  <si>
    <t>特開平11-032795;特開2004-325463;特許04049135;特開2008-032739;特許04362837</t>
  </si>
  <si>
    <t>G01N 33/48;G01N 33/68;C07K 14/47;C07K  1/12;C07K  1/30</t>
  </si>
  <si>
    <t>G01N  33/48@AFI(JP);C07K   1/12@ALN(JP);C07K   1/30@ALN(JP);C07K  14/47@ALN(JP);G01N  33/68@ALI(JP)</t>
  </si>
  <si>
    <t>G01N 33/48        A;C07K 14/47;G01N 33/68;C07K  1/12;C07K  1/30</t>
  </si>
  <si>
    <t>2G045 AA25;2G045 BA01;2G045 BA13;2G045 BB02;2G045 BB10;2G045 BB14;2G045 BB18;2G045 BB29;2G045 BB51;2G045 CB01;2G045 DA36;2G045 FB01;2G045 FB03;2G045 FB11;2G045 GC10;4H045 AA30;4H045 CA45;4H045 EA50;4H045 FA16;4H045 FA70;4H045 GA06</t>
  </si>
  <si>
    <t>特許第4362837号の請求項1ないし4に係る発明についての特許を無効とする。</t>
    <phoneticPr fontId="8"/>
  </si>
  <si>
    <t>請求項1</t>
    <phoneticPr fontId="8"/>
  </si>
  <si>
    <t xml:space="preserve">本件特許発明1は,甲第2号証及び甲第3号証に記載された発明に基づいて当業者が容易に発明をすることができたものであるから,特許法第29条第2項の規定により特許を受けることができない。
本件特許発明1は,甲第1号証及び甲第3号証に記載された発明に基づいて当業者が容易に発明をすることができたものであるから,特許法第29条第2項の規定により特許を受けることができない。
本件特許発明1は,甲第3号証及び甲第1号証に記載された発明に基づいて当業者が容易に発明をすることができたものであるから,特許法第29条第2項の規定により特許を受けることができない。
</t>
    <phoneticPr fontId="8"/>
  </si>
  <si>
    <t>甲2（主）及び甲3（副）
甲1（主）及び甲3（副）
甲3（主）及び甲1（副）</t>
    <phoneticPr fontId="8"/>
  </si>
  <si>
    <t>×</t>
    <phoneticPr fontId="8"/>
  </si>
  <si>
    <t>甲1</t>
    <phoneticPr fontId="8"/>
  </si>
  <si>
    <t>Kai-Uｗe D.GｒaｔhWOhl,Mｏｔｏhiｒｏ Hｏｒiｕchi,Naｏｔaka Iｓhigｕｒｏ,Mｏｒikaｚｕ Shinagaｗa,“Senｓiｔiｖe enｚｙme-linked immｕnｏｓｏｒbenｔ aｓｓaｙ fｏｒ deｔecｔiｏn ｏf PｒP^(Sc) in cｒｕde ｔiｓｓｕe eｘｔｒacｔｓ fｒｏm ｓcｒaｐie-affecｔed mice”,Jｏｕｒnal ｏf Viｒｏlｏbical Meｔhｏdｓ,Vｏl.64,Maｒch 1997,ｐ.205-216</t>
    <phoneticPr fontId="8"/>
  </si>
  <si>
    <t>,,,審引用／抽論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t>
    <phoneticPr fontId="8"/>
  </si>
  <si>
    <t>,,,,,,,,,,,,,,,,,,,,,,,,,,,,,,,,,,,,審引用／抽論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t>
  </si>
  <si>
    <t>MCKINLEY,M.P. et al.,A protease-resistant protein is a structural component of the scrapie prion.,Cell,1983&amp;#24180;,Vol.35(1),p.57-62/BESSEN,R.A. et al.,Biochemical and physical properties of the prion protein from two strains of the transmissible mink encephalopathy agent,J.Virol.,1992&amp;#24180;,Vol.66, No.4,p.2096-2101/SERBAN,D. et al.,Rapid detection of Creutzfeldt-Jakob disease and scrapie prion proteins,Neurology,1990&amp;#24180;,Vol.40, No.1,p.110-117/GRATHWOHL,K.U. et al.,Improvement of PrPSc-detection in mouse spleen early at the preclinical stage of scrapie with collagenase-completed tissue homogenization and Sarkosyl-NaCl extraction of PrPSc,Arch.Virol.,1996&amp;#24180;,Vol.141, No.10,p.1863-1874/BOLTON,D.C. et al.,Identification of a protein that purifies with the scrapie prion,Science,1982&amp;#24180;,Vol.218, No.4579,p.1309-1311/RUBENSTEIN, R. et al.,Detection of scrapie-associated fibril (SAF) proteins using anti-SAF antibody in non-purified tissue preparations,J.Gen.Virol.,1986&amp;#24180;,Vol.67 , No. Pt 4,p.671-681/TURK,E. et al.,Purification and properties of the cellular and scrapie hamster prion proteins,Eur.J.Biochem.,1988&amp;#24180;,Vol.176, No.1,p.21-30/PRUSINER,S.B. et al.,Further purification and characterization of scrapie prions,Biochemistry,1982&amp;#24180;,Vol.21, No.26,p.6942-6950/MARSH,R.F. et al.,Purification of the scrapie agent by density gradient centrifugation,J.Gen.Virol.,1984&amp;#24180;,Vol.65 , No. Pt 2,p.415-421/MCKINLEY,M.P. et al.,Scrapie prion rod formation in vitro requires both detergent extraction and limited proteolysis,J.Virol.,1991&amp;#24180;,Vol.65, No.3,p.1340-1351/0/0/0/0/0/0/0/0/0/0/0/0/0/0/0/0/0/0/0/0/0/0/0/0/0/0/0/0/0/0/0/0/0/0/0/0/0/0/0/0/0/0/0/0/0/0/0/0/0/0/0/0/0/0/0/0/0/0/0/0/0/0/0/0/0/0/0/0/0/0/0/0/0/0/0/0/0/0/0/0/0/0/0/0/0/0/0/0/0/0/0/0/0/0/0/0/0/0/0/0/0/0/0/0/0/0/0/0/0/0/0/0/0/0/0/0/0/0/0/0/0/0/0/0/0/0/0/0/0/0/0/0/0/0/0/0/0/0/0/0/0/0/0/0/0/0/0/0/0/0/0/0/0/0/0/0/0/0/0/0/0/0/0/0/0/0</t>
  </si>
  <si>
    <t>4362837</t>
  </si>
  <si>
    <t>甲2</t>
    <phoneticPr fontId="8"/>
  </si>
  <si>
    <t>GｒaｔhWOhl.Kai-Uｗe D.,堀内基広,石黒直隆,品川森一,”PｒP^(Sc)高感度検出法の開発:ELISAの検討”,第44回日本ウイルス学会総会 1996年10月23日(水)-25日(金) 静岡市民文化会館 アブストラクト,第99頁1E11</t>
    <phoneticPr fontId="8"/>
  </si>
  <si>
    <t>,,,審引用／抽論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t>
  </si>
  <si>
    <t>1997/07/18</t>
    <phoneticPr fontId="8"/>
  </si>
  <si>
    <t>甲3</t>
    <phoneticPr fontId="8"/>
  </si>
  <si>
    <t>品川森一,“総説 動物のプリオン病”,山口獣医学雑誌,第23号,1996,ｐ.1-16</t>
    <phoneticPr fontId="8"/>
  </si>
  <si>
    <t>無効2010-800121</t>
    <rPh sb="0" eb="2">
      <t>ムコウ</t>
    </rPh>
    <phoneticPr fontId="8"/>
  </si>
  <si>
    <t>4501035</t>
    <phoneticPr fontId="8"/>
  </si>
  <si>
    <t>2008/02/15</t>
    <phoneticPr fontId="8"/>
  </si>
  <si>
    <t>2007/10/03</t>
    <phoneticPr fontId="8"/>
  </si>
  <si>
    <t>食用油脂組成物</t>
    <phoneticPr fontId="8"/>
  </si>
  <si>
    <t>日清オイリオグループ株式会社</t>
  </si>
  <si>
    <t>亀谷　剛;中村　麗子;岩沢　哲朗;笠井　通雄</t>
  </si>
  <si>
    <t>CN101854809A;特開2009-100734;特許04501035;KR20100075594A;TW200917969A;US2010227026;WO2009044858A</t>
  </si>
  <si>
    <t>A23D  9/00</t>
  </si>
  <si>
    <t>A23D   9/00@AFI(JP)</t>
  </si>
  <si>
    <t>A23D  9/00    506</t>
  </si>
  <si>
    <t>4B026 DC01;4B026 DC04;4B026 DG02;4B026 DG04;4B026 DH05;4B026 DH10;4B026 DL02;4B026 DP06</t>
  </si>
  <si>
    <t>特許第4501035号の請求項に係る発明についての特許を無効とする。</t>
    <phoneticPr fontId="8"/>
  </si>
  <si>
    <t xml:space="preserve">本件訂正発明1は、甲第1ないし3号証に記載された発明及び周知技術に基づいて当業者が容易に発明をすることができたものである。
</t>
    <phoneticPr fontId="8"/>
  </si>
  <si>
    <t>甲1（主）及び甲2（副）、甲3（副）、周知技術</t>
    <rPh sb="5" eb="6">
      <t>オヨ</t>
    </rPh>
    <rPh sb="13" eb="14">
      <t>コウ</t>
    </rPh>
    <phoneticPr fontId="8"/>
  </si>
  <si>
    <t>○</t>
    <phoneticPr fontId="8"/>
  </si>
  <si>
    <t>「油脂」Vol.45, No.6(1992)pp26-41</t>
    <phoneticPr fontId="8"/>
  </si>
  <si>
    <t>,,,,,,,,,,審引用／抽論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t>
  </si>
  <si>
    <t>「パームフルーツオイル 植物油健康革命」主婦と生活社(1998年6月22日)第37-41行</t>
    <phoneticPr fontId="8"/>
  </si>
  <si>
    <t>「食品と技術」2003年9月号、第1-8行</t>
    <phoneticPr fontId="8"/>
  </si>
  <si>
    <t>刊行物提出あり</t>
    <rPh sb="0" eb="3">
      <t>カンコウブツ</t>
    </rPh>
    <rPh sb="3" eb="5">
      <t>テイシュツ</t>
    </rPh>
    <phoneticPr fontId="8"/>
  </si>
  <si>
    <t>新しい主引例が見つかったから</t>
    <rPh sb="3" eb="4">
      <t>シュ</t>
    </rPh>
    <phoneticPr fontId="8"/>
  </si>
  <si>
    <t>組み合わせた文献は論文、書籍</t>
    <phoneticPr fontId="8"/>
  </si>
  <si>
    <t>無効2010-800158</t>
    <rPh sb="0" eb="2">
      <t>ムコウ</t>
    </rPh>
    <phoneticPr fontId="8"/>
  </si>
  <si>
    <t>4344001</t>
    <phoneticPr fontId="8"/>
  </si>
  <si>
    <t>2008/10/24</t>
    <phoneticPr fontId="8"/>
  </si>
  <si>
    <t>2007/10/24</t>
    <phoneticPr fontId="8"/>
  </si>
  <si>
    <t>微小銀粒子含有組成物、その製造方法、微小銀粒子の製造方法および微小銀粒子を有するペースト</t>
    <phoneticPr fontId="8"/>
  </si>
  <si>
    <t>ＤＯＷＡエレクトロニクス株式会社</t>
  </si>
  <si>
    <t>久枝　穣;上山　俊彦</t>
  </si>
  <si>
    <t>CN101835557A;EP2208559A;特開2009-120949;特許04344001;KR20100046285A;KR101004553B;KR20100110884A;KR101239563B;TW200930482A;US2010243967;US8293144;US2011278508;US8293142;US2011272642;WO2009054453A</t>
  </si>
  <si>
    <t>B22F  9/24;H01B  1/22;H01B  1/00;H01B 13/00</t>
  </si>
  <si>
    <t>B22F   9/24@AFI(JP);H01B   1/00@ALI(JP);H01B   1/22@ALI(JP);H01B  13/00@ALI(JP)</t>
  </si>
  <si>
    <t>B22F  9/24        F;H01B  1/22        A;H01B 13/00        Z;B22F  9/24        E;H01B  1/22        Z;H01B 13/00    501 Z;H01B  1/00        E</t>
  </si>
  <si>
    <t>4K017 AA03;4K017 AA06;4K017 AA08;4K017 BA02;4K017 CA07;4K017 CA08;4K017 DA01;4K017 DA07;4K017 EJ01;4K017 FB03;4K017 FB07;5G301 DA03;5G301 DA42;5G301 DD01;5G301 DD02</t>
  </si>
  <si>
    <t xml:space="preserve">特許第4344001号の請求項1ないし2、11ないし12に係る発明についての特許を無効とする。 </t>
    <phoneticPr fontId="8"/>
  </si>
  <si>
    <t xml:space="preserve">本件発明1、2、11、12は、甲1号証に記載された発明であるから、その特許は、特許法第29条第1項第3号に該当し、同法123条1項2号に該当し、無効とすべきものである。
</t>
    <phoneticPr fontId="8"/>
  </si>
  <si>
    <t>「有機溶媒中に単分散さこせたナノスケール複合銀超微粒子の安定化構造」、超微粒子とクラスター懇談会第5回研究会講演論文集(2001年6月)</t>
    <phoneticPr fontId="8"/>
  </si>
  <si>
    <t>U.S. Appl. No. 13/187,159, filed Jul. 20, 2011 to Hisaeda et al./Supplementary European Search Report for counterpart EP08843155, mailed Jul. 8, 2011./U.S. Appl. No. 13/187,141, filed Jul. 20, 2011 to Hisaeda et al.//Abe et al. Two-dimensional array of silver nanoparticles. Thin Solid Films. vol. 327-329, pp. 524-527, 1998./Japanese Office Action (Decision of Patent Grant) that issued with respect to patent family member Japanese Patent Application No. 2008-274653, along with an English language translation, mailed Jun. 30, 2009./International Search Report, International Preliminary Report on Patentability and Written Opinion that issued with respect to PCT/JP2008/069234 (in Japanese and English Translation), 2010./English language translation of Trail Decision for invalidation of parts of claims in counterpart Japanese Patent No. 4344001, mailed Mar. 15, 2011./Itoh et al., Ultrafine Particle and Cluster Symposium, 5th Conference, Collection of Lecture Papers (Jun. 2001), Stabilized Shell Structure of Nanoscale Silver Particles Dispersed in Organic Solvent accompanied by English translation of marked portions./Trail Decision for invalidation of parts of claims in counterpart Japanese Patent No. 4344001, mailed Mar. 15, 2011./Chinese Office action issued in Chinese Patent Application No. 200880113477.3, mailed Aug. 24, 2011./0/0/0/0/0/0/0/0/0/0/0/0/0/0/0/0/0/0/0/0/0/0/0/0/0/0/0/0/0/0/0/0/0/0/0/0/0/0/0/0/0/0/0/0/0/0/0/0/0/0/0/0/0/0/0/0/0/0/0/0/0/0/0/0/0/0/0/0/0/0/0/0/0/0/0/0/0/0/0/0/0/0/0/0/0/0/0/0/0/0/0/0/0/0/0/0/0/0/0/0/0/0/0/0/0/0/0/0/0/0/0/0/0/0/0/0/0/0/0/0/0/0/0/0/0/0/0/0/0/0/0/0/0/0/0/0/0/0/0/0/0/0/0/0/0/0/0/0/0/0/0/0/0/0/0/0/0/0/0/0/0/0/0/0/0</t>
  </si>
  <si>
    <t>無効2009-800253</t>
    <rPh sb="0" eb="2">
      <t>ムコウ</t>
    </rPh>
    <phoneticPr fontId="8"/>
  </si>
  <si>
    <t>4324237</t>
    <phoneticPr fontId="8"/>
  </si>
  <si>
    <t>2003/06/17</t>
    <phoneticPr fontId="8"/>
  </si>
  <si>
    <t>2002/07/12</t>
    <phoneticPr fontId="8"/>
  </si>
  <si>
    <t>パン又は菓子用米粉</t>
    <phoneticPr fontId="8"/>
  </si>
  <si>
    <t>株式会社福盛ドゥ</t>
  </si>
  <si>
    <t>福盛　幸一</t>
  </si>
  <si>
    <t>AU2003241685A;AU2003241688A;CN01466890A;CN01665399A;EP1552750A;EP1568281A;特開2003-199497;特開2004-267194;特許04323875;特開2009-022306;特許04324237;US2005042358;US2005037122;US2006029708;WO2004006681A;WO2004004477A</t>
  </si>
  <si>
    <t>A21D  2/18;A21D  6/00;A21D 13/00</t>
  </si>
  <si>
    <t>A21D   6/00@AFI(JP);A21D   2/18@ALN(JP);A21D  13/04@ALN(JP);A23G   3/00@ALN(JP);A23G   3/34@ALN(JP)</t>
  </si>
  <si>
    <t>A21D  2/18;A21D  6/00;A21D 13/00;A23G  3/00;A21D 13/04</t>
  </si>
  <si>
    <t>4B032 DB01;4B032 DB13;4B032 DG08;4B032 DK12;4B032 DK54;4B032 DP33;4B014 GG03;4B014 GL09;4B014 GL10;4B014 GP14;4B014 GP15</t>
  </si>
  <si>
    <t xml:space="preserve"> 特許第4324237号の請求項1及び2に係る発明についての特許を無効とする。 </t>
    <phoneticPr fontId="8"/>
  </si>
  <si>
    <t xml:space="preserve">本件発明1は,甲第1号証に記載された発明であるから,特許法第29条第1項第3号の規定に該当し,特許を受けることができないものであり,特許法第123条第1項第2号の規定により,請求項1に係る発明についての本件特許は無効とすべきものである。
</t>
    <phoneticPr fontId="8"/>
  </si>
  <si>
    <t xml:space="preserve">新潟県食品研究所・研究報告・第27号21-28頁(平成4年8月発行)
</t>
    <phoneticPr fontId="8"/>
  </si>
  <si>
    <t>,,審引用／抽論 90／08502 国内雑誌 四宮陽子、外３名，米粉粒径による随伴空気量の変化と米粉発酵蒸しパンの膨化に及ぼす影響，日本食品工業学,審引用／抽論 90／08506 国内雑誌 中村幸一，米粉パンの開発，ジャパンフードサイエンス，２００１年１１月　５日，Ｖｏｌ．４０，Ｎｏ．１１,,,,,,,,,,,,,,,,,,,,,,,,,</t>
  </si>
  <si>
    <t>,,,,審引用／抽論 90／08407 国内雑誌 産経新聞　夕刊（大阪），２００３年１月１４日，８頁,,,審引用／抽論 90／08407 国内雑誌 産経新聞　夕刊（大阪），２００３年１月１４日，８頁,審引用／抽論 90／08502 国内雑誌 四宮陽子、外３名，米粉粒径による随伴空気量の変化と米粉発酵蒸しパンの膨化に及ぼす影響，日本食品工業学,審引用／抽論 90／08506 国内雑誌 中村幸一，米粉パンの開発，ジャパンフードサイエンス，２００１年１１月　５日，Ｖｏｌ．４０，Ｎｏ．１１,,,,,,,,,,,,,,,,,,,,,,,,,,,,,,,,,,,,</t>
    <phoneticPr fontId="8"/>
  </si>
  <si>
    <t>松本博 他,バイオテクノロジ-による食品副産物の高度利用に関する研究;(第3報 酒糠,白糠のパン・菓子への利用),平成8年度高知県工業技術ンタ-研究報告第28号,1997年11月 1日,p.111-113//上村光男 編,製パン技術資料 No.363,日本パン技術者協会,1993年12月,p.8-10//四宮陽子,外3名,米粉粒径による随伴空気量の変化と米粉発酵蒸しパンの膨化に及ぼす影響,日本食品工業学会誌,1993年 1月15日,第40巻,第1号,p.28-34/産経新聞 夕刊(大阪),2003年1月14日,8頁/米粉製品の紹介. [online]. [Retrieved on 2008-9-1]. Retrieved from the internet:&lt;URL: http://www.maff.go.jp/hokuriku/food/komeko/document/2008_01.pdf&gt;/中村幸一,米粉パンの開発,ジャパンフ-ドサイエンス,2001年11月 5日,Vol.40,No.11,p.55-59/PATENT ABSTRACTS OF JAPAN vol. 2002, no. 03, 3 April 2002 (2002-04-03) &amp; JP 2001 327242 A (NIIGATA GOURMET:KK), 27 November 2001 (2001-11-27)/0/0/0/0/0/0/0/0/0/0/0/0/0/0/0/0/0/0/0/0/0/0/0/0/0/0/0/0/0/0/0/0/0/0/0/0/0/0/0/0/0/0/0/0/0/0/0/0/0/0/0/0/0/0/0/0/0/0/0/0/0/0/0/0/0/0/0/0/0/0/0/0/0/0/0/0/0/0/0/0/0/0/0/0/0/0/0/0/0/0/0/0/0/0/0/0/0/0/0/0/0/0/0/0/0/0/0/0/0/0/0/0/0/0/0/0/0/0/0/0/0/0/0/0/0/0/0/0/0/0/0/0/0/0/0/0/0/0/0/0/0/0/0/0/0/0/0/0/0/0/0/0/0/0/0/0/0/0/0/0/0/0/0/0/0/0/0</t>
  </si>
  <si>
    <t>無効2010-800031</t>
    <rPh sb="0" eb="2">
      <t>ムコウ</t>
    </rPh>
    <phoneticPr fontId="8"/>
  </si>
  <si>
    <t>4290222</t>
    <phoneticPr fontId="8"/>
  </si>
  <si>
    <t>2008/02/26</t>
    <phoneticPr fontId="8"/>
  </si>
  <si>
    <t>2007/02/28</t>
    <phoneticPr fontId="8"/>
  </si>
  <si>
    <t>容器入り油脂組成物</t>
    <phoneticPr fontId="8"/>
  </si>
  <si>
    <t>亀谷　剛;嶋田　初美;生稲　淳一</t>
  </si>
  <si>
    <t>AU2008220159A;CA02679306A;CN101662943A;EP2127532A;WO08/105399;特許04290222;KR20090117928A;TW200845910A;US2010074999;WO2008105399A</t>
  </si>
  <si>
    <t>A23D  9/06;A23D  9/00</t>
  </si>
  <si>
    <t>A23D   9/00@AFI(JP);A23D   9/06@ALI(JP)</t>
  </si>
  <si>
    <t>A23D  9/00    506;A23D  9/06</t>
  </si>
  <si>
    <t>4B026 DC01;4B026 DG02;4B026 DG05;4B026 DH02;4B026 DX01</t>
  </si>
  <si>
    <t>特許第4290222号の請求項1-9に係る発明についての特許を無効とする。</t>
    <phoneticPr fontId="8"/>
  </si>
  <si>
    <t xml:space="preserve">本件発明1は,甲第1及び3号証に記載された発明に基づいて当業者が容易に発明をすることができたものである。
</t>
    <phoneticPr fontId="8"/>
  </si>
  <si>
    <t>甲3（主）及び甲1（副）</t>
    <phoneticPr fontId="8"/>
  </si>
  <si>
    <t>Lipid technology, (March 1995) p.34-38</t>
    <phoneticPr fontId="8"/>
  </si>
  <si>
    <t>YUSHI FATS AND OILS vol. 50, no. 5, 1997, pages 41 - 50,JAOCS vol. 70, no. 11, 1993, pages 1111 - 1114,</t>
  </si>
  <si>
    <t>4290222</t>
  </si>
  <si>
    <t>Palm Oil Developments, 15 (Sep. 1991) p.2-8</t>
    <phoneticPr fontId="8"/>
  </si>
  <si>
    <t>甲3は、マレーシアのpalm information centerであるMalaysian palm oil board（MPOB）が編集するオンライン出版物</t>
    <rPh sb="0" eb="1">
      <t>コウ</t>
    </rPh>
    <rPh sb="67" eb="69">
      <t>ヘンシュウ</t>
    </rPh>
    <rPh sb="76" eb="79">
      <t>シュッパンブツ</t>
    </rPh>
    <phoneticPr fontId="8"/>
  </si>
  <si>
    <t>無効2010-800039</t>
    <rPh sb="0" eb="2">
      <t>ムコウ</t>
    </rPh>
    <phoneticPr fontId="8"/>
  </si>
  <si>
    <t>本件発明1は,甲第1号証に記載された発明及び周知の技術に基づいて当業者が容易に発明をすることができたものである。</t>
    <phoneticPr fontId="8"/>
  </si>
  <si>
    <t>甲1及び周知の技術</t>
    <phoneticPr fontId="8"/>
  </si>
  <si>
    <t>2011-800243</t>
    <phoneticPr fontId="8"/>
  </si>
  <si>
    <t>2012 / 29-2</t>
  </si>
  <si>
    <t>2898643</t>
    <phoneticPr fontId="8"/>
  </si>
  <si>
    <t>1988/11/11</t>
    <phoneticPr fontId="8"/>
  </si>
  <si>
    <t>量子井戸半導体レーザ素子</t>
  </si>
  <si>
    <t>古河電気工業株式会社</t>
  </si>
  <si>
    <t>イアン・ジョン・マーガットロイド;牧野　俊彦</t>
  </si>
  <si>
    <t>特開平02-130988;特許02898643;特開平10-084170;特許03041381;特開平10-070342;特許03033717</t>
  </si>
  <si>
    <t>H01S  3/18</t>
  </si>
  <si>
    <t>H01S   5/00@AFI(JP);H01S   5/042@ALI(JP)</t>
  </si>
  <si>
    <t>H01S  3/18;H01S  3/19;H01S  5/00;H01S  5/042   612;B82Y 20/00</t>
  </si>
  <si>
    <t>5F073 AA02;5F073 AA55;5F073 AA61;5F073 AA74;5F073 AB16;5F073 BA02;5F073 BA06;5F073 CA12;5F073 CA13;5F073 CA15;5F073 CB07;5F073 CB19;5F073 DA35;5F073 EA02;5F173 AA01;5F173 AF04;5F173 AF43;5F173 AF58;5F173 AG12;5F173 AG21;5F173 AH14;5F173 AH41;5F173 AH49;5F173 AR02;5F173 AR82;5F173 AJ45</t>
  </si>
  <si>
    <t xml:space="preserve">特許第2898643号の請求項1に係る発明についての特許を無効とする。 </t>
  </si>
  <si>
    <t xml:space="preserve">本件発明は、引用文献1に記載の発明及び引用文献3に記載の技術に基づいて、当業者が容易に発明をすることができたものであるから、本件特許は、特許法第29条第2項の規定に違反してなされたものであり、同法第123条第1項第2号に該当し、他の理由について検討するまでもなく、無効とすべきものである。 </t>
  </si>
  <si>
    <t>引用文献1(主）及び3（甲6；副）</t>
    <rPh sb="0" eb="2">
      <t>インヨウ</t>
    </rPh>
    <rPh sb="2" eb="4">
      <t>ブンケン</t>
    </rPh>
    <rPh sb="6" eb="7">
      <t>シュ</t>
    </rPh>
    <rPh sb="8" eb="9">
      <t>オヨ</t>
    </rPh>
    <rPh sb="12" eb="13">
      <t>コウ</t>
    </rPh>
    <rPh sb="15" eb="16">
      <t>フク</t>
    </rPh>
    <phoneticPr fontId="8"/>
  </si>
  <si>
    <t>引用文献1</t>
    <rPh sb="0" eb="2">
      <t>インヨウ</t>
    </rPh>
    <rPh sb="2" eb="4">
      <t>ブンケン</t>
    </rPh>
    <phoneticPr fontId="8"/>
  </si>
  <si>
    <t>1.イアン・マーガットロイドほか、「歪超格子1.3μm GaInAｓP/InP MQWレーザのしきい値電流の低減化についての計算」第49回応用物理学会学術講演会講演予稿集 5P-ZC-12(1988年[昭和63年]10月), p.861</t>
    <phoneticPr fontId="8"/>
  </si>
  <si>
    <t>分割出願の拒絶引例</t>
    <rPh sb="0" eb="2">
      <t>ブンカツ</t>
    </rPh>
    <rPh sb="2" eb="4">
      <t>シュツガン</t>
    </rPh>
    <rPh sb="5" eb="7">
      <t>キョゼツ</t>
    </rPh>
    <rPh sb="7" eb="9">
      <t>インレイ</t>
    </rPh>
    <phoneticPr fontId="8"/>
  </si>
  <si>
    <t>引用文献3</t>
    <rPh sb="0" eb="2">
      <t>インヨウ</t>
    </rPh>
    <rPh sb="2" eb="4">
      <t>ブンケン</t>
    </rPh>
    <phoneticPr fontId="8"/>
  </si>
  <si>
    <t>Quillec et al., 「Growth and characterization of InxGa1-xAs/InyGa1-yAs strained-layer superlattice on InP substrate」、J.Appl. Phys. 59(7), 1 April、1986、pp.2447-2450</t>
    <phoneticPr fontId="8"/>
  </si>
  <si>
    <r>
      <t>分割出願の拒絶引例</t>
    </r>
    <r>
      <rPr>
        <sz val="11"/>
        <color indexed="10"/>
        <rFont val="ＭＳ Ｐゴシック"/>
        <family val="3"/>
        <charset val="128"/>
      </rPr>
      <t>（1998/7/3）
付与後異議申立時の証拠（1999/12/2）</t>
    </r>
    <r>
      <rPr>
        <sz val="11"/>
        <color theme="1"/>
        <rFont val="ＭＳ Ｐゴシック"/>
        <family val="3"/>
        <charset val="128"/>
        <scheme val="minor"/>
      </rPr>
      <t xml:space="preserve">
</t>
    </r>
    <rPh sb="20" eb="22">
      <t>フヨ</t>
    </rPh>
    <rPh sb="22" eb="23">
      <t>ゴ</t>
    </rPh>
    <rPh sb="23" eb="25">
      <t>イギ</t>
    </rPh>
    <rPh sb="25" eb="26">
      <t>モウ</t>
    </rPh>
    <rPh sb="26" eb="27">
      <t>タ</t>
    </rPh>
    <rPh sb="27" eb="28">
      <t>ジ</t>
    </rPh>
    <rPh sb="29" eb="31">
      <t>ショウコ</t>
    </rPh>
    <phoneticPr fontId="8"/>
  </si>
  <si>
    <t>2011-800015</t>
    <phoneticPr fontId="8"/>
  </si>
  <si>
    <t>2535311</t>
    <phoneticPr fontId="8"/>
  </si>
  <si>
    <t>1994/01/18</t>
    <phoneticPr fontId="8"/>
  </si>
  <si>
    <t>ナタマメを主成分とする健康茶</t>
  </si>
  <si>
    <t>ヨシトメ産業株式会社</t>
  </si>
  <si>
    <t>吉留　嵩</t>
  </si>
  <si>
    <t>A23L  2/38;A61K 35/78</t>
  </si>
  <si>
    <t>A23L   2/38@AFI(JP);A61K  36/00@ALI(JP);A61K  36/18@ALI(JP);A61K  36/47@ALI(JP);A61K  36/48@ALI(JP);A61K  36/899@ALI(JP);A61P   1/00@ALI(JP);A61P   1/12@ALI(JP);A61P   9/00@ALI(JP);A61P  11/10@ALI(JP);A61P  11/14@ALI(JP);A61P  17/00@ALI(JP);A61P  25/04@ALI(JP);A61P  29/00@ALI(JP);A61P  39/02@ALI(JP)</t>
  </si>
  <si>
    <t>A23L  2/38        C;A61K 35/78;A61K 35/78        W;A61K 35/78;A61K 35/78        C;A61K 35/78        J;A61K 35/78        L;A61K 35/78        U;A61K 35/78;A61K 35/78;A61K 35/78;A61K 35/78;A61P  1/00;A61P  1/12;A61P  9/00;A61P 11/10;A61P 11/14;A61P 17/00;A61P 25/04;A61P 29/00;A61P 39/02</t>
  </si>
  <si>
    <t>4B017 LC03;4B017 LC10;4B017 LE01;4B017 LE09;4B017 LG08;4B017 LG15;4B017 LP04;4B017 LP18;4C088 AB14;4C088 AB22;4C088 AB46;4C088 AB59;4C088 AB77;4C088 AB99;4C088 AC04;4C088 AC05;4C088 BA07;4C088 CA01;4C088 CA02;4C088 MA07;4C088 MA52;4C088 NA05;4C088 NA06;4C088 ZA08;4C088 ZA34;4C088 ZA62;4C088 ZA63;4C088 ZA67;4C088 ZA72;4C088 ZA73;4C088 ZA81;4C088 ZB11;4C088 ZC21;4C088 ZC75;4C088 ZC80</t>
  </si>
  <si>
    <t>特許第2535311号の請求項に係る発明についての特許を無効とする。</t>
  </si>
  <si>
    <t>本件発明は,刊行物1及び上記周知の技術的事項に基づいて,当業者が容易に発明できたものであるから特許法第29条第2項の規定に違反して特許されたものである。
本件特許は,特許法第29条第2項の規定により特許を受けることができないものであり,特許法第123条第1項第2号に該当し,無効とすべきものである。</t>
    <phoneticPr fontId="8"/>
  </si>
  <si>
    <t>刊行物1及び周知の技術</t>
    <rPh sb="0" eb="3">
      <t>カンコウブツ</t>
    </rPh>
    <rPh sb="4" eb="5">
      <t>オヨ</t>
    </rPh>
    <rPh sb="6" eb="8">
      <t>シュウチ</t>
    </rPh>
    <rPh sb="9" eb="11">
      <t>ギジュツ</t>
    </rPh>
    <phoneticPr fontId="8"/>
  </si>
  <si>
    <t>刊行物1</t>
    <rPh sb="0" eb="3">
      <t>カンコウブツ</t>
    </rPh>
    <phoneticPr fontId="8"/>
  </si>
  <si>
    <t>三橋博監修,「原色牧野和漢薬草大図鑑」(当審注:「図」は,旧字体である。),株式会社北隆館,昭和63年10月31日,初版,201頁,「ナタマメ」の欄</t>
  </si>
  <si>
    <t>堀田満他編「世界有用植物事典」(平1-8-25)平凡社P.210左欄L.12/0/0/0/0/0/0/0/0/0/0/0/0/0/0/0/0/0/0/0/0/0/0/0/0/0/0/0/0/0/0/0/0/0/0/0/0/0/0/0/0/0/0/0/0/0/0/0/0/0/0/0/0/0/0/0/0/0/0/0/0/0/0/0/0/0/0/0/0/0/0/0/0/0/0/0/0/0/0/0/0/0/0/0/0/0/0/0/0/0/0/0/0/0/0/0/0/0/0/0/0/0/0/0/0/0/0/0/0/0/0/0/0/0/0/0/0/0/0/0/0/0/0/0/0/0/0/0/0/0/0/0/0/0/0/0/0/0/0/0/0/0/0/0/0/0/0/0/0/0/0/0/0/0/0/0/0/0/0/0/0/0/0/0/0/0/0/0/0/0/0/0/0/0/0/0</t>
  </si>
  <si>
    <t>2009-800012</t>
    <phoneticPr fontId="8"/>
  </si>
  <si>
    <t>2011 / 29-2</t>
  </si>
  <si>
    <t>2588375</t>
    <phoneticPr fontId="8"/>
  </si>
  <si>
    <t>1994/11/15</t>
    <phoneticPr fontId="8"/>
  </si>
  <si>
    <t>1993/11/15</t>
    <phoneticPr fontId="8"/>
  </si>
  <si>
    <t>医療器具を挿入しその後保護する安全装置</t>
  </si>
  <si>
    <t>フェイズ・メディカル・インコーポレーテッド</t>
  </si>
  <si>
    <t>ウォルター・イー・カヴァー;アラン・エイ・デヴィッドナー</t>
  </si>
  <si>
    <t>CA02135706A;CA02135706C;DE69425220D;DE69425220T;DE69433217D;DE69433217T;EP653220A;EP653220B;EP922466A;EP922466B;ES02149242T;ES02209259T;特開平07-308386;特許02588375;US5575777;US5702367</t>
  </si>
  <si>
    <t>A61M 25/08;A61M  5/158;A61M  5/31</t>
  </si>
  <si>
    <t>A61M   5/158@AFI(JP);A61M   5/31@ALI(JP);A61M   5/32@ALN(EP);A61M  25/00@ALI(JP);A61M  25/06@ALI(EP);A61M  25/08@ALI(JP)</t>
  </si>
  <si>
    <t>A61M  5/14    369 Z;A61M  5/31;A61M 25/00    450 N;A61M 25/00    420 R</t>
  </si>
  <si>
    <t>4C066 AA07;4C066 BB05;4C066 FF01;4C066 FF04;4C066 LL13;4C066 LL16;4C066 LL30;4C167 AA17;4C167 AA24;4C167 AA31;4C167 BB02;4C167 BB04;4C167 BB05;4C167 BB11;4C167 BB12;4C167 BB20;4C167 BB21;4C167 BB31;4C167 BB32;4C167 BB36;4C167 BB37;4C167 BB38;4C167 BB39;4C167 BB40;4C167 BB45;4C167 DD10;4C167 GG14;4C167 GG31;4C167 GG36;4C167 HH04;4C167 HH09;4C167 HH12;4C167 HH15;4C167 HH16;4C167 HH17;4C167 HH20;4C167 HH30;4C167 CC08</t>
  </si>
  <si>
    <t xml:space="preserve">特許第2588375号の請求項1、3に係る発明についての特許を無効とする。 特許第2588375号の請求項2、4、5に係る発明についての審判請求は、成り立たない。 </t>
  </si>
  <si>
    <t xml:space="preserve">以上のとおり、本件特許発明1は、引用発明及び甲第2号証に記載された発明に基いて当業者が容易に発明をすることができたものである。 
以上のとおり、本件特許発明1及び本件特許発明3は、特許法第29条第2項の規定により特許を受けることができないものであるから、本件特許発明1及び本件特許発明3に係る特許は、同法第123条第1項第2号に該当し、無効理由2により無効とされるべきである。
また、請求人の主張する理由1,2及び提出した証拠方法によっては、本件特許発明2、本件特許発明4及び本件特許発明5に係る特許を無効とすることはできない。 </t>
    <phoneticPr fontId="8"/>
  </si>
  <si>
    <t>引用発明(甲1)及び甲2</t>
    <rPh sb="8" eb="9">
      <t>オヨ</t>
    </rPh>
    <rPh sb="10" eb="11">
      <t>コウ</t>
    </rPh>
    <phoneticPr fontId="8"/>
  </si>
  <si>
    <t>特開平3-15481</t>
    <phoneticPr fontId="8"/>
  </si>
  <si>
    <t>特願昭63-107382</t>
  </si>
  <si>
    <t>JP2647132</t>
  </si>
  <si>
    <t>JP0315481A</t>
  </si>
  <si>
    <t>JP2647132B</t>
  </si>
  <si>
    <t>ジョン　シー．クリー</t>
  </si>
  <si>
    <t>A61M   5/178   (2006.01),A61M   5/32    (2006.01),A61M   5/158   (2006.01),A61M  25/00    (2006.01)</t>
  </si>
  <si>
    <t>A61M  5/18       ,A61M  5/32       ,A61M  5/14   369Z,A61M 25/00   420R,A61M 25/00   420F</t>
  </si>
  <si>
    <t>4C066AA07,4C066BB01,4C066CC01,4C066FF03,4C066KK01,4C066KK08,4C066LL13,4C167AA24,4C167BB37,4C167BB51,4C167CC08,4C167HH09</t>
  </si>
  <si>
    <t>Yes･F</t>
    <phoneticPr fontId="8"/>
  </si>
  <si>
    <t>4C066,4C067,4C167</t>
  </si>
  <si>
    <t>甲1のファミリー（US4747831）を無効化された特許で出願人引用</t>
    <rPh sb="0" eb="1">
      <t>コウ</t>
    </rPh>
    <rPh sb="20" eb="23">
      <t>ムコウカ</t>
    </rPh>
    <rPh sb="26" eb="28">
      <t>トッキョ</t>
    </rPh>
    <rPh sb="29" eb="31">
      <t>シュツガン</t>
    </rPh>
    <rPh sb="31" eb="32">
      <t>ニン</t>
    </rPh>
    <rPh sb="32" eb="34">
      <t>インヨウ</t>
    </rPh>
    <phoneticPr fontId="8"/>
  </si>
  <si>
    <t>2588375</t>
  </si>
  <si>
    <t>1994/11/15</t>
    <phoneticPr fontId="8"/>
  </si>
  <si>
    <t>1993/11/15</t>
    <phoneticPr fontId="8"/>
  </si>
  <si>
    <t>特表平5-500621</t>
  </si>
  <si>
    <t>特願平2-513196</t>
  </si>
  <si>
    <t>JP3002531</t>
  </si>
  <si>
    <t>JP05500621A</t>
  </si>
  <si>
    <t>JP3002531B</t>
  </si>
  <si>
    <t>ロブ　パスカル　パテント　プロプライエタリー　リミテッド</t>
  </si>
  <si>
    <t>ロブ　ダレイ　ゴードン</t>
  </si>
  <si>
    <t>A61M   5/315   (2006.01)</t>
  </si>
  <si>
    <t xml:space="preserve">A61M  5/315      </t>
  </si>
  <si>
    <t>4C066AA09,4C066BB01,4C066CC01,4C066DD08,4C066EE14,4C066FF05,4C066HH14,4C066KK05,4C066LL25</t>
  </si>
  <si>
    <t>4C066</t>
  </si>
  <si>
    <t>2009-800190</t>
    <phoneticPr fontId="8"/>
  </si>
  <si>
    <t xml:space="preserve"> 本件審判の請求は、成り立たない。</t>
  </si>
  <si>
    <t>2010-800147</t>
    <phoneticPr fontId="8"/>
  </si>
  <si>
    <t>2588375</t>
    <phoneticPr fontId="8"/>
  </si>
  <si>
    <t>1994/11/15</t>
    <phoneticPr fontId="8"/>
  </si>
  <si>
    <t>1993/11/15</t>
    <phoneticPr fontId="8"/>
  </si>
  <si>
    <t>特許第2588375号の請求項1、3、5に係る発明についての特許を無効とする。</t>
  </si>
  <si>
    <t>請求項1</t>
    <phoneticPr fontId="8"/>
  </si>
  <si>
    <t>本件発明1は、引用発明及び甲第2号証に記載された技術に基づいて当業者が容易に発明をすることができたものであるから、特許法第29条第2項の規定により特許を受けることができないものである。 
本件発明1、本件発明3及び本件発明5についての特許は、特許法第29条第2項の規定に違反してされたものであり、同法第123条第1項第2号に該当するから、その他の無効理由について検討するまでもなく無効とすべきものである。</t>
    <phoneticPr fontId="8"/>
  </si>
  <si>
    <t>引用発明(甲1)（主）及び甲2（副）</t>
    <rPh sb="9" eb="10">
      <t>シュ</t>
    </rPh>
    <rPh sb="11" eb="12">
      <t>オヨ</t>
    </rPh>
    <rPh sb="13" eb="14">
      <t>コウ</t>
    </rPh>
    <rPh sb="16" eb="17">
      <t>フク</t>
    </rPh>
    <phoneticPr fontId="8"/>
  </si>
  <si>
    <t>×</t>
    <phoneticPr fontId="8"/>
  </si>
  <si>
    <t>特開平3-15481</t>
  </si>
  <si>
    <t>Yes･F</t>
    <phoneticPr fontId="8"/>
  </si>
  <si>
    <t>1994/11/15</t>
    <phoneticPr fontId="8"/>
  </si>
  <si>
    <t>1993/11/15</t>
    <phoneticPr fontId="8"/>
  </si>
  <si>
    <t>US5211629</t>
  </si>
  <si>
    <t>US81311591A</t>
  </si>
  <si>
    <t>US5211629B</t>
  </si>
  <si>
    <t>RETRACTABLE TECHNOLOGIES, INC.|SYRINGE DEVELOPMENT PARTNERS L.L.C.</t>
  </si>
  <si>
    <t>Pressly William B. S.|Vaughn, Sr. Charles A.</t>
  </si>
  <si>
    <t>A61M   5/00</t>
  </si>
  <si>
    <t>2011-800061</t>
    <phoneticPr fontId="8"/>
  </si>
  <si>
    <t>医療器具を挿入しその後保護する安全装置</t>
    <phoneticPr fontId="8"/>
  </si>
  <si>
    <t>本件審判の請求は、成り立たない。</t>
  </si>
  <si>
    <t xml:space="preserve">以上のとおりであるから、請求人の主張及び証拠方法によっては、本件特許発明7及び本件特許発明8の特許を無効とすることができない。 </t>
  </si>
  <si>
    <t>―</t>
    <phoneticPr fontId="8"/>
  </si>
  <si>
    <t>2012-800046</t>
    <phoneticPr fontId="8"/>
  </si>
  <si>
    <t xml:space="preserve">本件特許発明7は、特許法第29条第2項の規定に違反してされたものではなく、同法第123条第1項第2号に該当せず、請求人の主張する無効理由によって無効とすることはできない。 
</t>
    <phoneticPr fontId="8"/>
  </si>
  <si>
    <t>―</t>
    <phoneticPr fontId="8"/>
  </si>
  <si>
    <t>2008-800109</t>
    <phoneticPr fontId="8"/>
  </si>
  <si>
    <t>4027451</t>
    <phoneticPr fontId="8"/>
  </si>
  <si>
    <t>1997/01/16</t>
    <phoneticPr fontId="8"/>
  </si>
  <si>
    <t>蚊成虫の駆除方法</t>
  </si>
  <si>
    <t>フマキラー株式会社</t>
  </si>
  <si>
    <t>杉浦　正昭</t>
  </si>
  <si>
    <t>A01N 25/02;A01N 25/04    101;A01N 25/04    102;A01N 53/02;B05B  9/04</t>
  </si>
  <si>
    <t>A01N  25/02@AFI(JP);B05B   9/04@AFI(JP);A01N  25/04@ALI(JP);A01N  53/02@ALI(JP)</t>
  </si>
  <si>
    <t>B05B  9/04;A01N 25/02;A01N 25/04    101;A01N 25/04    102;A01N 53/00    502</t>
  </si>
  <si>
    <t>4F037 AA02;4H011 AC02;4H011 BA01;4H011 BB15;4H011 BC01;4H011 BC02;4H011 BC03;4H011 BC05;4F033 RA02</t>
  </si>
  <si>
    <t xml:space="preserve"> 特許第4027451号の請求項1、2に係る発明についての特許を無効とする。</t>
  </si>
  <si>
    <t xml:space="preserve">本件発明1は、本件出願前に頒布された刊行物である甲第1～9号証に記載された発明及び乙第1、3、4、10、12号証等に示される周知事項に基づいて、当業者が容易に発明をすることができたものである。 
本件発明1、2についての特許は、特許法第123条第1項第2号に該当するから、無効とすべきものである。 </t>
    <phoneticPr fontId="8"/>
  </si>
  <si>
    <t>甲1～9及び乙1,3,4,10,12(周知)</t>
    <rPh sb="0" eb="1">
      <t>コウ</t>
    </rPh>
    <rPh sb="4" eb="5">
      <t>オヨ</t>
    </rPh>
    <rPh sb="6" eb="7">
      <t>オツ</t>
    </rPh>
    <rPh sb="19" eb="21">
      <t>シュウチ</t>
    </rPh>
    <phoneticPr fontId="8"/>
  </si>
  <si>
    <t>特開昭63-203649</t>
  </si>
  <si>
    <t>特願昭63-28988</t>
  </si>
  <si>
    <t>JP2647411</t>
  </si>
  <si>
    <t>無し</t>
  </si>
  <si>
    <t>JP63203649A</t>
  </si>
  <si>
    <t>JP2647411B</t>
  </si>
  <si>
    <t>バイエル・シエリング・フアーマ・アクチエンゲゼルシヤフト</t>
  </si>
  <si>
    <t>クラウス・ナウマン,ボルフガング・ベーレンツ</t>
  </si>
  <si>
    <t>C07C  69/743   (2006.01),C07C  67/10    (2006.01),C07C  67/14    (2006.01),A01N  53/00    (2006.01),A01N  53/06    (2006.01)</t>
  </si>
  <si>
    <t>C07C 69/743      ,C07C 67/10       ,C07C 67/14       ,A01N 53/00   102A,A01N 53/00   506Z</t>
  </si>
  <si>
    <t>4H006AA01,4H006AA02,4H006AA03,4H006BJ20,4H006BJ50,4H006BM10,4H006BM30,4H006BM71,4H006BM72,4H006AB02,4H006AC48,4H006BC10,4H006KA14,4H006KA05,4H011AC01,4H011AC02,4H011BA01,4H011BA05,4H011BA06,4H011BB06,4H011BB15,4H011BB17,4H011BC01,4H011BC02,4H011BC06,4H011BC19,4H011DA03,4H011DA21,4H011DB05,4H011DD05,4H011DE06,4H011DE15,4H011DF04,4H011DH10</t>
  </si>
  <si>
    <t>4F037,4H011,4F033</t>
  </si>
  <si>
    <t>4H006,4H011</t>
  </si>
  <si>
    <t>4027451</t>
  </si>
  <si>
    <t>特公昭28-2650</t>
    <phoneticPr fontId="8"/>
  </si>
  <si>
    <t>29条2項</t>
  </si>
  <si>
    <t>JP282650A</t>
  </si>
  <si>
    <t>1997/01/16</t>
    <phoneticPr fontId="8"/>
  </si>
  <si>
    <t>0</t>
    <phoneticPr fontId="8"/>
  </si>
  <si>
    <t>特開昭59-175403</t>
  </si>
  <si>
    <t>特願昭58-47278</t>
  </si>
  <si>
    <t>JP59175403A</t>
  </si>
  <si>
    <t>フマキラ－株式会社</t>
  </si>
  <si>
    <t>村上　幸雄</t>
  </si>
  <si>
    <t>C09K   3/30    (2006.01),A01N  25/06    (2006.01)</t>
  </si>
  <si>
    <t>C09K  3/30       ,A01N 25/06       ,C09K  3/30      F,C09K  3/30      G,C09K  3/30      H,C09K  3/30      M,C09K  3/30      P,C09K  3/30      Q,C09K  3/30      R,C09K  3/30      S</t>
  </si>
  <si>
    <t>4H016DA06,4H016DA07,4H016DA08,4H016DA12,4H016DA14,4H016DA15,4H016DA16,4H016DA17,4H011DG08,4H011DG16,4H011AC01,4H011AC02,4H011AC03,4H011AC04,4H011BA01,4H011BA02,4H011BA06,4H011BB15,4H011BC01,4H011BC02,4H011BC03,4H011BC05,4H011BC06,4H011BC08,4H011BC09,4H011DA21,4H011DB05,4H011DC05,4H011DD05,4H011DE10,4H011DE16,4H011DF03,4H011DF04,4H011DG04,4H011DG05</t>
  </si>
  <si>
    <t>一致</t>
    <phoneticPr fontId="8"/>
  </si>
  <si>
    <t>4H016,4H011</t>
  </si>
  <si>
    <t>薬剤学、昭和44年、第29巻、第1号、第41～44頁</t>
    <phoneticPr fontId="8"/>
  </si>
  <si>
    <t>検索データベース上は、一致しないが、特許権者が加盟する業界団体による書籍に該当するものが多いため、原本を入手して確認すると、発明者・所属との関係がある可能性あり。</t>
    <rPh sb="0" eb="2">
      <t>ケンサク</t>
    </rPh>
    <rPh sb="8" eb="9">
      <t>ジョウ</t>
    </rPh>
    <rPh sb="11" eb="13">
      <t>イッチ</t>
    </rPh>
    <rPh sb="18" eb="21">
      <t>トッキョケン</t>
    </rPh>
    <rPh sb="21" eb="22">
      <t>シャ</t>
    </rPh>
    <rPh sb="23" eb="25">
      <t>カメイ</t>
    </rPh>
    <rPh sb="27" eb="29">
      <t>ギョウカイ</t>
    </rPh>
    <rPh sb="29" eb="31">
      <t>ダンタイ</t>
    </rPh>
    <rPh sb="34" eb="36">
      <t>ショセキ</t>
    </rPh>
    <rPh sb="37" eb="39">
      <t>ガイトウ</t>
    </rPh>
    <rPh sb="44" eb="45">
      <t>オオ</t>
    </rPh>
    <rPh sb="49" eb="51">
      <t>ゲンポン</t>
    </rPh>
    <rPh sb="52" eb="54">
      <t>ニュウシュ</t>
    </rPh>
    <rPh sb="56" eb="58">
      <t>カクニン</t>
    </rPh>
    <rPh sb="62" eb="65">
      <t>ハツメイシャ</t>
    </rPh>
    <rPh sb="66" eb="68">
      <t>ショゾク</t>
    </rPh>
    <rPh sb="70" eb="72">
      <t>カンケイ</t>
    </rPh>
    <rPh sb="75" eb="78">
      <t>カノウセイ</t>
    </rPh>
    <phoneticPr fontId="8"/>
  </si>
  <si>
    <t>1997/01/16</t>
    <phoneticPr fontId="8"/>
  </si>
  <si>
    <t>0</t>
    <phoneticPr fontId="8"/>
  </si>
  <si>
    <t xml:space="preserve">:薬剤学、1971年、第31巻、第1号、第22～29頁 </t>
    <phoneticPr fontId="8"/>
  </si>
  <si>
    <t>日本農薬学会誌(Journal of Pesticide Science)、昭和63年、第13巻、第2号、第253～260頁</t>
    <phoneticPr fontId="8"/>
  </si>
  <si>
    <t>1997/01/16</t>
    <phoneticPr fontId="8"/>
  </si>
  <si>
    <t>0</t>
    <phoneticPr fontId="8"/>
  </si>
  <si>
    <t xml:space="preserve">「家庭用殺虫剤とピレスロイド-その使い方と安全性」、日本殺虫剤工業会、1991年、第14～19頁 </t>
    <phoneticPr fontId="8"/>
  </si>
  <si>
    <t>久保亮五外3名編、「岩波 理化学辞典 第4版」、第4版、株式会社岩波書店、1987年10月12日、第890頁</t>
  </si>
  <si>
    <t>1997/01/16</t>
    <phoneticPr fontId="8"/>
  </si>
  <si>
    <t>0</t>
    <phoneticPr fontId="8"/>
  </si>
  <si>
    <t xml:space="preserve">:日本エアゾール協会技術委員会外1名著、「エアゾール包装技術＜その基礎から応用まで＞」、株式会社エアゾール産業新聞社、1998年10月20日、第58～59頁 </t>
    <phoneticPr fontId="8"/>
  </si>
  <si>
    <t>乙1</t>
    <rPh sb="0" eb="1">
      <t>オツ</t>
    </rPh>
    <phoneticPr fontId="8"/>
  </si>
  <si>
    <t>:「家庭用殺虫剤概論 II」、日本殺虫剤工業会、1996年、第10?15頁</t>
  </si>
  <si>
    <t>乙3</t>
    <rPh sb="0" eb="1">
      <t>オツ</t>
    </rPh>
    <phoneticPr fontId="8"/>
  </si>
  <si>
    <t>和田義人外2名著、「害虫駆除シリーズ 5 ハエ・蚊とその駆除」、財団法人日本環境衛生センター、平成2年2月20日、目次、第62?64、115?118頁</t>
  </si>
  <si>
    <t>乙4</t>
    <rPh sb="0" eb="1">
      <t>オツ</t>
    </rPh>
    <phoneticPr fontId="8"/>
  </si>
  <si>
    <t xml:space="preserve">日本薬業新聞社編、「殺虫剤指針解説」、日本薬業新聞社、昭和53年8月25日、第i?iii、ｖiii頁、第475?504頁 </t>
  </si>
  <si>
    <t>1997/01/16</t>
    <phoneticPr fontId="8"/>
  </si>
  <si>
    <t>0</t>
    <phoneticPr fontId="8"/>
  </si>
  <si>
    <t>乙10</t>
    <rPh sb="0" eb="1">
      <t>オツ</t>
    </rPh>
    <phoneticPr fontId="8"/>
  </si>
  <si>
    <t xml:space="preserve">:「家庭用殺虫剤概論 II」、日本殺虫剤工業会、1996年、第25?30頁 </t>
  </si>
  <si>
    <t>1997/01/16</t>
    <phoneticPr fontId="8"/>
  </si>
  <si>
    <t>0</t>
    <phoneticPr fontId="8"/>
  </si>
  <si>
    <t>乙12</t>
    <rPh sb="0" eb="1">
      <t>オツ</t>
    </rPh>
    <phoneticPr fontId="8"/>
  </si>
  <si>
    <t>特開昭59-84801</t>
  </si>
  <si>
    <t>特願昭57-196625</t>
  </si>
  <si>
    <t>JP5984801A</t>
  </si>
  <si>
    <t>住友化学工業株式会社</t>
  </si>
  <si>
    <t>津田　重典,奥野　吉俊</t>
  </si>
  <si>
    <t>C09K  3/30       ,A01N 25/06       ,C09K  3/30      H,C09K  3/30      R</t>
  </si>
  <si>
    <t>4H016DA08,4H016DA16,4H011AC01,4H011AC02,4H011BA01,4H011BA02,4H011BA06,4H011BB15,4H011BB17,4H011BC01,4H011BC03,4H011BC08,4H011DA21,4H011DB05,4H011DC05,4H011DE10,4H011DE16,4H011DF04,4H011DG04,4H011DG05,4H011DG08,4H011DG16</t>
  </si>
  <si>
    <t>一致</t>
    <phoneticPr fontId="8"/>
  </si>
  <si>
    <t>2010-800102</t>
    <phoneticPr fontId="8"/>
  </si>
  <si>
    <t>3213882</t>
  </si>
  <si>
    <t>1997/06/03</t>
    <phoneticPr fontId="8"/>
  </si>
  <si>
    <t>1997/03/21</t>
    <phoneticPr fontId="8"/>
  </si>
  <si>
    <t>レーザ加工装置及び加工方法</t>
  </si>
  <si>
    <t>住友重機械工業株式会社</t>
  </si>
  <si>
    <t>礒　圭二</t>
  </si>
  <si>
    <t>CN01195591A;CN01161203C;CN01519075A;CN01274450C;特開平10-323785;特許03213882;特開2000-301374;特許03341114;US6087625</t>
  </si>
  <si>
    <t>B23K 26/06;B23K 26/00    330;G02B 26/10    104;H05K  3/00</t>
  </si>
  <si>
    <t>G02B  26/10@AFI(JP);B23K  26/00@ALI(JP);B23K  26/06@ALI(JP);B23K  26/067@ALI(EP);B23K  26/38@ALI(JP);H05K   3/00@ALI(EP)</t>
  </si>
  <si>
    <t>G02B 26/10    104;B23K 26/00    330;B23K 26/06        C;H05K  3/00        N;B23K 26/38    330;B23K 26/067</t>
  </si>
  <si>
    <t>2H045 AB01;2H045 BA26;2H045 BA34;2H045 CB65;2H045 DA04;2H045 DA31;4E068 AF00;4E068 CA09;4E068 CA12;4E068 CA16;4E068 CD04;4E068 CE05;4E068 DA11</t>
  </si>
  <si>
    <t>特許第3213882号の請求項1ないし2に係る発明についての特許を無効とする。</t>
  </si>
  <si>
    <t>本件発明1及び2は、当業者が甲第1号証及び甲第2号証に記載された発明に基づいて、容易に発明をすることができたものであるから、本件発明1及び2は、特許法第29条第2項の規定により特許を受けることができないものである。</t>
  </si>
  <si>
    <t>甲1（主）及び甲2（副）、
甲2（主）及び甲1（副）</t>
    <rPh sb="0" eb="1">
      <t>コウ</t>
    </rPh>
    <rPh sb="3" eb="4">
      <t>シュ</t>
    </rPh>
    <rPh sb="5" eb="6">
      <t>オヨ</t>
    </rPh>
    <rPh sb="7" eb="8">
      <t>コウ</t>
    </rPh>
    <rPh sb="10" eb="11">
      <t>フク</t>
    </rPh>
    <phoneticPr fontId="8"/>
  </si>
  <si>
    <t>×</t>
    <phoneticPr fontId="8"/>
  </si>
  <si>
    <t>特開平8-215875</t>
  </si>
  <si>
    <t>特願平7-47788</t>
  </si>
  <si>
    <t>JP08215875A</t>
  </si>
  <si>
    <t>株式会社ニコン</t>
  </si>
  <si>
    <t>岩本　譲治,引間　郁雄</t>
  </si>
  <si>
    <t>B23K  26/00    (2006.01),B23K  26/02    (2006.01),B23K  26/06    (2006.01),B23K  26/08    (2006.01),B23K  26/067   (2006.01)</t>
  </si>
  <si>
    <t xml:space="preserve">B23K 26/00      M,B23K 26/02      A,B23K 26/06      C,B23K 26/08      D,B23K 26/067      </t>
  </si>
  <si>
    <t>4E068AA00,4E068CA08,4E068CA14,4E068CB05,4E068CD03,4E068CD04,4E068CD14,4E068CE04,4E068CE09</t>
  </si>
  <si>
    <t>一致</t>
    <phoneticPr fontId="8"/>
  </si>
  <si>
    <t>2H045,4E068,5E342,4E168</t>
  </si>
  <si>
    <t>4E068,4E168</t>
  </si>
  <si>
    <t>1997/06/03</t>
    <phoneticPr fontId="8"/>
  </si>
  <si>
    <t>1997/03/21</t>
    <phoneticPr fontId="8"/>
  </si>
  <si>
    <t>特開平7-32183</t>
  </si>
  <si>
    <t>特願平5-176455</t>
  </si>
  <si>
    <t>JP3257157</t>
  </si>
  <si>
    <t>JP0732183A</t>
  </si>
  <si>
    <t>JP3257157B</t>
  </si>
  <si>
    <t>松下電器産業株式会社</t>
  </si>
  <si>
    <t>岡田　俊治,中井　出,植杉　雄二,持田　省郎</t>
  </si>
  <si>
    <t>B23K  26/06    (2006.01),B23K  26/08    (2006.01)</t>
  </si>
  <si>
    <t>B23K 26/06      A,B23K 26/08      B</t>
  </si>
  <si>
    <t>4E068CD01,4E068CD04,4E068CD12,4E068CE02,4E068DA09</t>
  </si>
  <si>
    <t>2008-800092</t>
    <phoneticPr fontId="8"/>
  </si>
  <si>
    <t>3767993</t>
    <phoneticPr fontId="8"/>
  </si>
  <si>
    <t>1998/01/17</t>
    <phoneticPr fontId="8"/>
  </si>
  <si>
    <t>粉粒体の混合及び微粉除去方法並びにその装置</t>
  </si>
  <si>
    <t>坂下　博之;松井　治</t>
  </si>
  <si>
    <t>B01F 13/02;B01F 15/02;B07B  7/086</t>
  </si>
  <si>
    <t>B01F  13/02@AFI(JP);B07B   7/086@AFI(JP);B01F  15/02@ALI(JP)</t>
  </si>
  <si>
    <t>B07B  7/086;B01F 13/02        B;B01F 15/02        B;B01F 15/02        C</t>
  </si>
  <si>
    <t>4D021 FA25;4D021 GA02;4D021 HA10;4G036 AC16;4G037 AA03;4G037 AA11</t>
  </si>
  <si>
    <t>特許第3767993号の請求項4に係る発明についての特許を無効とする。</t>
  </si>
  <si>
    <t>本件特許発明4は、甲第4号証に記載された発明に基づいて当業者が容易に発明をすることができたものである。</t>
  </si>
  <si>
    <t>甲4</t>
  </si>
  <si>
    <t>特開平9-294926</t>
  </si>
  <si>
    <t>特願平8-137596</t>
  </si>
  <si>
    <t>JP3754129</t>
  </si>
  <si>
    <t>JP09294926A</t>
  </si>
  <si>
    <t>JP3754129B</t>
  </si>
  <si>
    <t>坂下　博之,松井　治</t>
  </si>
  <si>
    <t>B01F  13/02    (2006.01),B01F   3/18    (2006.01),B29B   7/60    (2006.01),B29C  31/04    (2006.01)</t>
  </si>
  <si>
    <t>B29B  7/60       ,B29C 31/04       ,B01F  3/18       ,B01F 13/02      B</t>
  </si>
  <si>
    <t>4F201AC04,4F201BA01,4F201BA06,4F201BC02,4F201BC12,4F201BC15,4F201BK01,4F201BK05,4F201BK63,4F201BK66,4F201BK67,4F201BK70,4F201BQ04,4F201BQ05,4F201BQ08,4F201BQ11,4F201BQ15,4F201BQ18,4F201BQ21,4F201BQ32,4G035AB49,4G035AC53,4G036AC16</t>
  </si>
  <si>
    <t>4D021,4G036,4G037</t>
  </si>
  <si>
    <t>4F201,4G035,4G036</t>
  </si>
  <si>
    <t>2009-800161</t>
    <phoneticPr fontId="8"/>
  </si>
  <si>
    <t>3767993</t>
  </si>
  <si>
    <t>特許第3767993号の請求項4に係る発明についての特許を無効とする。 特許第3767993号の請求項1ないし3に係る発明についての審判請求は、成り立たない。</t>
    <phoneticPr fontId="8"/>
  </si>
  <si>
    <t xml:space="preserve">本件訂正発明1～3についての特許は、無効とすることができない。
  本件特許発明4は、甲第4号証に記載された発明から容易に発明できたものであるから、特許法第29条第2項の規定に該当し、本件特許発明4についての特許は、同法第123条第1項第2号の規定より、無効とすべきものである。 </t>
    <phoneticPr fontId="8"/>
  </si>
  <si>
    <t>2009-800093</t>
    <phoneticPr fontId="8"/>
  </si>
  <si>
    <t>2896369</t>
    <phoneticPr fontId="8"/>
  </si>
  <si>
    <t>1998/06/18</t>
    <phoneticPr fontId="8"/>
  </si>
  <si>
    <t>遊技機</t>
  </si>
  <si>
    <t>株式会社三共</t>
  </si>
  <si>
    <t>鵜川　詔八;関根　史高</t>
  </si>
  <si>
    <t>A63F  7/02    334;A63F  7/02    326</t>
  </si>
  <si>
    <t>A63F   7/02@AFI(JP)</t>
  </si>
  <si>
    <t>A63F  7/02    326 Z;A63F  7/02    334</t>
  </si>
  <si>
    <t>2C088 AA42;2C088 AA44;2C088 BC47;2C088 CA13</t>
  </si>
  <si>
    <t>特許第2896369号の請求項1～3に係る発明についての特許を無効とする。</t>
    <phoneticPr fontId="8"/>
  </si>
  <si>
    <t>本件訂正発明1は,甲3に記載された発明に甲9記載の技術事項及び周知技術を適用することにより,当業者が容易に想到することができるものである。
本件訂正発明1～3は,当業者が容易に発明することができたものであるから,本件特許は,特許法29条2項の規定に違反してなされたものであり,同法123条1項2号に該当する。</t>
    <phoneticPr fontId="8"/>
  </si>
  <si>
    <t>甲3及び甲9、周知技術</t>
    <rPh sb="0" eb="1">
      <t>コウ</t>
    </rPh>
    <rPh sb="2" eb="3">
      <t>オヨ</t>
    </rPh>
    <rPh sb="4" eb="5">
      <t>コウ</t>
    </rPh>
    <rPh sb="7" eb="9">
      <t>シュウチ</t>
    </rPh>
    <rPh sb="9" eb="11">
      <t>ギジュツ</t>
    </rPh>
    <phoneticPr fontId="8"/>
  </si>
  <si>
    <t>○</t>
    <phoneticPr fontId="8"/>
  </si>
  <si>
    <t>特開平8-224339</t>
  </si>
  <si>
    <t>特願平7-58238</t>
  </si>
  <si>
    <t>JP3793834</t>
  </si>
  <si>
    <t>29条2項・主引例</t>
  </si>
  <si>
    <t>JP08224339A</t>
  </si>
  <si>
    <t>JP3793834B</t>
  </si>
  <si>
    <t>株式会社大一商会</t>
  </si>
  <si>
    <t>市原　高明,堀井　渉</t>
  </si>
  <si>
    <t>A63F   7/02    (2006.01)</t>
  </si>
  <si>
    <t xml:space="preserve">A63F  7/02   320 </t>
  </si>
  <si>
    <t>2C088AA10,2C088AA33,2C088AA36,2C088AA39,2C088AA41,2C088AA55,2C088BC15,2C088BC18,2C088BC25,2C088BC49,2C088BC64,2C088CA02,2C088CA31,2C088CA35,2C088EA10,2C088EB15,2C088EB56</t>
  </si>
  <si>
    <t>2C088</t>
  </si>
  <si>
    <t>2C088,2C333</t>
  </si>
  <si>
    <t>付与後異議申立（1999/11/25）時に引用</t>
    <rPh sb="0" eb="2">
      <t>フヨ</t>
    </rPh>
    <rPh sb="2" eb="3">
      <t>ゴ</t>
    </rPh>
    <rPh sb="3" eb="5">
      <t>イギ</t>
    </rPh>
    <rPh sb="5" eb="6">
      <t>モウ</t>
    </rPh>
    <rPh sb="6" eb="7">
      <t>タ</t>
    </rPh>
    <rPh sb="19" eb="20">
      <t>ジ</t>
    </rPh>
    <rPh sb="21" eb="23">
      <t>インヨウ</t>
    </rPh>
    <phoneticPr fontId="8"/>
  </si>
  <si>
    <t>2896369</t>
  </si>
  <si>
    <t>特開平9-173564</t>
  </si>
  <si>
    <t>特願平7-339407</t>
  </si>
  <si>
    <t>29条2項・副引例</t>
  </si>
  <si>
    <t>JP09173564A</t>
  </si>
  <si>
    <t>鵜川　詔八</t>
  </si>
  <si>
    <t xml:space="preserve">A63F  7/02   321Z,A63F  7/02   324E,A63F  7/02   334 </t>
  </si>
  <si>
    <t>2C088AA05,2C088AA08,2C088AA17,2C088AA42,2C088BA02,2C088BA04,2C088BA20,2C088BA21,2C088BA24,2C088BA35,2C088BA56,2C088BA78,2C088BA88,2C088BA89,2C088BB14,2C088BB20,2C088BB27,2C088BC03,2C088BC22,2C088BC23,2C088BC33,2C088BC37,2C088BC45,2C088BC68,2C088CA11,2C088CA31,2C088EB68</t>
  </si>
  <si>
    <t>2009-800245</t>
    <phoneticPr fontId="8"/>
  </si>
  <si>
    <t>4017273</t>
    <phoneticPr fontId="8"/>
  </si>
  <si>
    <t>1998/12/25</t>
    <phoneticPr fontId="8"/>
  </si>
  <si>
    <t>防眩材料及びそれを用いた偏光フィルム</t>
  </si>
  <si>
    <t>株式会社巴川製紙所</t>
  </si>
  <si>
    <t>村田　力</t>
  </si>
  <si>
    <t>G02B  5/02;B32B  7/02    103;G02B  1/10;G02B  5/30;G02B 26/08;G02B 27/26;G09F  9/00    314</t>
  </si>
  <si>
    <t>B32B   7/02@AFI(JP);G02B   5/02@AFI(JP);G02B   1/10@ALI(JP);G02B   5/30@ALI(JP);G02B  26/08@ALI(JP);G02B  27/26@ALI(JP);G09F   9/00@ALI(JP)</t>
  </si>
  <si>
    <t>B32B  7/02    103;G09F  9/00    314;G02B  5/02        B;G02B  5/30;G02B 27/26;G02B  1/10        Z</t>
  </si>
  <si>
    <t>5G435 AA00;5G435 AA01;5G435 AA02;5G435 AA14;5G435 BB12;5G435 BB15;5G435 CC12;5G435 DD12;5G435 EE26;5G435 EE33;5G435 FF05;5G435 GG22;5G435 HH02;5G435 HH03;5G435 KK07;2H042 BA02;2H042 BA03;2H042 BA13;2H042 BA20;2H049 BB63;2H049 BC22;2H049 BC24;2K009 AA12;2K009 BB02;2K009 BB11;2K009 BB24;2K009 CC03;2K009 CC14;2K009 CC21;2K009 CC23;2K009 CC24;2K009 CC33;2K009 CC34;2K009 DD02;2K009 DD05;2K009 EE00;2K009 EE03;4F100 JN01A;4F100 AK01B;4F100 CA23B;4F100 EJ34B;4F100 JK14B;4F100 JN18B;4F100 YY00B;4F100 DE01B;4F100 BA10B;4F100 JN10C;4F100 BA10C;4F100 AJ06;4F100 AA20;4F100 AK25;4F100 BA03;4F100 CC02;4F100 EJ91;4F100 EH46;4F100 EJ54;4F100 EJ08;4F100 GB41;4F100 JN30;4F100 JB01;4F100 JK09;2H199 AB12;2H199 AB52;2H199 AB62;2H149 AA01;2H149 AB01;2H149 BA02;2H149 FC06</t>
  </si>
  <si>
    <t xml:space="preserve">特許第4017273号の請求項1及び2に係る発明についての特許を無効とする。 審判費用は、被請求人の負担とする。 </t>
    <phoneticPr fontId="8"/>
  </si>
  <si>
    <t>請求項1,2</t>
    <rPh sb="0" eb="2">
      <t>セイキュウ</t>
    </rPh>
    <rPh sb="2" eb="3">
      <t>コウ</t>
    </rPh>
    <phoneticPr fontId="8"/>
  </si>
  <si>
    <t xml:space="preserve">本件特許発明1及び2は、甲第1号証に記載された発明、甲第3号証および甲第5号証に記載された技術的事項に基いて、当業者が容易に発明することができたものであるので、特許法第29条第2項の規定により特許を受けることができないものである。
</t>
    <phoneticPr fontId="8"/>
  </si>
  <si>
    <t>甲1
甲3
甲5</t>
    <phoneticPr fontId="8"/>
  </si>
  <si>
    <t>特開平10-264284</t>
  </si>
  <si>
    <t>特願平9-74908</t>
  </si>
  <si>
    <t>JP2967474</t>
  </si>
  <si>
    <t>JP10264284A</t>
  </si>
  <si>
    <t>JP2967474B</t>
  </si>
  <si>
    <t>村田　力,大石　和也,松永　康弘,山崎　和弘,作本　征則</t>
  </si>
  <si>
    <t>G02B   5/30    (2006.01),G02B   1/04    (2006.01),B32B   7/02    (2006.01),B32B  27/30    (2006.01),B32B  27/38    (2006.01)</t>
  </si>
  <si>
    <t xml:space="preserve">G02B  5/30       ,G02B  1/04       ,B32B  7/02   103 ,B32B 27/30      A,B32B 27/38       </t>
  </si>
  <si>
    <t>2H049BA02,2H049BB17,2H049BB25,2H049BB28,2H049BB63,2H049BC22,4F100AJ06,4F100AK01B,4F100AK25B,4F100AK53B,4F100AR00A,4F100AR00B,4F100AR00C,4F100BA02,4F100BA03,4F100BA06,4F100BA10B,4F100DE04B,4F100EJ05,4F100EJ08,4F100EJ54,4F100EJ91,4F100JB01,4F100JB14B,4F100JK09,4F100JK14B,4F100JL06,4F100JN01A,4F100JN10C,4F100JN30,4F100YY00B,2H149AA01,2H149AB01,2H149AB11,2H149BA02,2H149CA02,2H149EA12,2H149FA66,2H149FC06</t>
  </si>
  <si>
    <t>5G435,2H042,2H049,2K009,4F100,2H099,2H199,2H149</t>
  </si>
  <si>
    <t>2H049,2K010,4F100,2H149</t>
  </si>
  <si>
    <t>4017273</t>
  </si>
  <si>
    <t>特開平6-18706</t>
  </si>
  <si>
    <t>特願平4-314591</t>
  </si>
  <si>
    <t>JP0618706A</t>
  </si>
  <si>
    <t>大日本印刷株式会社</t>
  </si>
  <si>
    <t>中村　典永,乗竹　祐吾</t>
  </si>
  <si>
    <t>C08J   7/04    (2006.01),G02B   1/10    (2006.01),G02B   5/30    (2006.01)</t>
  </si>
  <si>
    <t xml:space="preserve">C08J  7/04      Z,G02B  1/10      Z,G02B  5/30       </t>
  </si>
  <si>
    <t>2H049BA02,2H049BB17,2H049BB23,2H049BB24,2H049BB65,2H049BB68,2H049BC24,4F006AA02,4F006AB03,4F006AB19,4F006AB24,4F006AB54,4F006AB56,4F006BA01,4F006BA02,4F006BA05,4F006BA07,4F006BA14,4F006BA16,4F006CA05,4F006DA01,2K009AA12,2K009AA15,2K009BB28,2K009CC01,2K009CC03,2K009CC14,2K009CC22,2K009CC23,2K009CC24,2K009CC26,2K009CC32,2K009CC34,2K009CC35,2K009CC38,2K009DD02,2K009EE00,2K009EE01,2K009EE03,2K009FF02,2H149AA02,2H149AB15,2H149BA02,2H149CA03,2H149FA02X,2H149FA03W,2H149FC06,2H149FC03,2H149FC04</t>
  </si>
  <si>
    <t>2H049,2K009,4F006,2H149</t>
  </si>
  <si>
    <t>特開平10-264322</t>
  </si>
  <si>
    <t>特願平9-90062</t>
  </si>
  <si>
    <t>JP2984916</t>
  </si>
  <si>
    <t>JP10264322A</t>
  </si>
  <si>
    <t>JP2984916B</t>
  </si>
  <si>
    <t>日本製紙株式会社</t>
  </si>
  <si>
    <t>長屋　賢司,森屋　三千正,畠田　利彦,久々津　裕</t>
  </si>
  <si>
    <t>G02F   1/1335  (2006.01),G02B   1/10    (2006.01),C08J   7/04    (2006.01),B32B  27/16    (2006.01),B32B  27/20    (2006.01),G09F   3/02    (2006.01),G09F   9/00    (2006.01),B32B   7/02    (2006.01)</t>
  </si>
  <si>
    <t xml:space="preserve">G02F  1/1335     ,G02B  1/10      Z,C08J  7/04      L,B32B 27/16       ,B32B 27/20      Z,G09F  3/02      B,G09F  9/00   318 ,B32B  7/02   103 </t>
  </si>
  <si>
    <t>2H091FA37X,2H091FC23,2H091GA01,2H091GA16,2H091LA03,2H091LA16,2H091MA03,2K009AA15,2K009BB11,2K009CC09,2K009DD02,2K009DD06,2K009EE00,4F006AA02,4F006AB37,4F006AB67,4F006AB76,4F006BA14,4F006DA04,4F006EA06,4F100AA20B,4F100AA20C,4F100AJ06,4F100AK01A,4F100AK01B,4F100AK01C,4F100AK51,4F100BA02,4F100BA03,4F100BA06,4F100BA10B,4F100BA10C,4F100CA30,4F100DE01B,4F100DE01C,4F100GB41,4F100JB14B,4F100JB14C,4F100JK14,4F100JN01A,4F100JN06,4F100JN30,4F100YY00B,4F100YY00C,5G435AA01,5G435BB02,5G435BB05,5G435BB06,5G435BB12,5G435GG01,5G435HH02,5G435HH03,5G435KK07,2H191FA40X,2H191FC33,2H191GA01,2H191GA22,2H191LA03,2H191LA21,2H191MA03</t>
  </si>
  <si>
    <t>2H091,2K009,4F006,4F100,5C091,5G435,2H191</t>
  </si>
  <si>
    <t>無効化された特許の出願人引用特許（特開平5-162261、特開平1-105738）と出願人が同じ</t>
    <rPh sb="0" eb="3">
      <t>ムコウカ</t>
    </rPh>
    <rPh sb="6" eb="8">
      <t>トッキョ</t>
    </rPh>
    <rPh sb="9" eb="11">
      <t>シュツガン</t>
    </rPh>
    <rPh sb="11" eb="12">
      <t>ニン</t>
    </rPh>
    <rPh sb="12" eb="14">
      <t>インヨウ</t>
    </rPh>
    <rPh sb="14" eb="16">
      <t>トッキョ</t>
    </rPh>
    <rPh sb="17" eb="18">
      <t>トク</t>
    </rPh>
    <rPh sb="18" eb="19">
      <t>カイ</t>
    </rPh>
    <rPh sb="19" eb="20">
      <t>ヘイ</t>
    </rPh>
    <rPh sb="42" eb="44">
      <t>シュツガン</t>
    </rPh>
    <rPh sb="44" eb="45">
      <t>ニン</t>
    </rPh>
    <rPh sb="46" eb="47">
      <t>オナ</t>
    </rPh>
    <phoneticPr fontId="8"/>
  </si>
  <si>
    <t>2010-800103</t>
    <phoneticPr fontId="8"/>
  </si>
  <si>
    <t>3341114</t>
  </si>
  <si>
    <t>レーザ加工装置及びレーザ加工方法</t>
  </si>
  <si>
    <t>B23K 26/08;B23K 26/00;B23K 26/00    330;H05K  3/00;B23K101:42;B23K101:42</t>
  </si>
  <si>
    <t>B23K  26/08@AFI(JP);B23K  26/00@ALI(JP);B23K  26/38@ALI(JP);B23K 101/42@ALN(JP);H05K   3/00@ALI(JP)</t>
  </si>
  <si>
    <t>B23K101:42;B23K 26/08        B;B23K 26/00        H;B23K 26/00    330;H05K  3/00        N;H05K  3/00        M;B23K 26/38    330</t>
  </si>
  <si>
    <t>4E068 AF01;4E068 CE03;4E068 CE04;4E068 DA11</t>
  </si>
  <si>
    <t>訂正を認める。 特許第3341114号の請求項3に係る発明についての特許を無効とする。</t>
    <phoneticPr fontId="8"/>
  </si>
  <si>
    <t>請求項3</t>
    <rPh sb="0" eb="2">
      <t>セイキュウ</t>
    </rPh>
    <rPh sb="2" eb="3">
      <t>コウ</t>
    </rPh>
    <phoneticPr fontId="8"/>
  </si>
  <si>
    <t xml:space="preserve">本件発明3は、当業者が甲第1号証及び甲第2号証に記載された発明に基づいて、容易に発明をすることができたものであるから、本件発明3は、特許法第29条第2項の規定により特許を受けることができないものである。 
</t>
    <phoneticPr fontId="8"/>
  </si>
  <si>
    <t>特開平8-215875</t>
    <phoneticPr fontId="8"/>
  </si>
  <si>
    <t>4E068,5E342,4E168</t>
  </si>
  <si>
    <t>付与後異議申立（2003/4/25）時に引用</t>
    <rPh sb="0" eb="2">
      <t>フヨ</t>
    </rPh>
    <rPh sb="2" eb="3">
      <t>ゴ</t>
    </rPh>
    <rPh sb="3" eb="5">
      <t>イギ</t>
    </rPh>
    <rPh sb="5" eb="6">
      <t>モウ</t>
    </rPh>
    <rPh sb="6" eb="7">
      <t>タ</t>
    </rPh>
    <rPh sb="18" eb="19">
      <t>ジ</t>
    </rPh>
    <rPh sb="20" eb="22">
      <t>インヨウ</t>
    </rPh>
    <phoneticPr fontId="8"/>
  </si>
  <si>
    <t>2008-800220</t>
    <phoneticPr fontId="8"/>
  </si>
  <si>
    <t>3973006</t>
    <phoneticPr fontId="8"/>
  </si>
  <si>
    <t>2000/03/23</t>
    <phoneticPr fontId="8"/>
  </si>
  <si>
    <t>ダブルアーム型ロボット</t>
  </si>
  <si>
    <t>日本電産サンキョー株式会社</t>
  </si>
  <si>
    <t>矢澤　隆之</t>
  </si>
  <si>
    <t>特開2001-274218;特許03973006;特開2006-198768;特許03973048;特開2007-030163;特許04519824;KR20010092685A;KR100425364B;TW00501969B</t>
  </si>
  <si>
    <t>H01L 21/68;B25J  9/06;B65G 49/06;B65G 49/07</t>
  </si>
  <si>
    <t>B65G  49/06@AFI(JP);H01L  21/677@AFI(JP);B25J   9/06@ALI(JP);B25J  17/00@ALI(KR);B65G  49/07@ALI(JP);H01L  21/68@ALI(EP)</t>
  </si>
  <si>
    <t>B65G 49/06        Z;B65G 49/07        C;B25J  9/06        D;H01L 21/68        A</t>
  </si>
  <si>
    <t>3F060 AA01;3F060 AA07;3F060 AA08;3F060 BA06;3F060 DA07;3F060 EB07;3F060 EB12;3F060 EC08;3F060 EC12;3F060 FA02;3F060 DA10;5F031 CA02;5F031 CA05;5F031 FA01;5F031 FA02;5F031 FA07;5F031 FA11;5F031 GA43;5F031 GA47;5F031 GA48;5F031 GA49;5F031 GA50;5F031 PA18;3C007 AS03;3C007 BS15;3C007 BS26;3C007 BT11;3C007 CT02;3C007 CT04;3C007 CT05;3C007 CT07;3C007 CV07;3C007 CW07;3C007 CY36;3C007 HT02;3C007 MS05;3C007 NS12;3C007 NS13;3C707 AS03;3C707 BS15;3C707 BS26;3C707 BT11;3C707 CT02;3C707 CT04;3C707 CT05;3C707 CT07;3C707 CV07;3C707 CW07;3C707 CY36;3C707 HT02;3C707 MS05;3C707 NS12;3C707 NS13</t>
  </si>
  <si>
    <t>特許第3973006号の請求項1に係る発明についての特許を無効とする。</t>
    <phoneticPr fontId="8"/>
  </si>
  <si>
    <t xml:space="preserve">本件発明1は、甲1発明、周知技術に基づいて、当業者が容易に発明をすることができたものであるから、本件発明1についての特許は、特許法第29条第2項の規定に違反してされたものである。
</t>
    <phoneticPr fontId="8"/>
  </si>
  <si>
    <t>甲1、周知技術</t>
    <rPh sb="0" eb="1">
      <t>コウ</t>
    </rPh>
    <rPh sb="3" eb="5">
      <t>シュウチ</t>
    </rPh>
    <rPh sb="5" eb="7">
      <t>ギジュツ</t>
    </rPh>
    <phoneticPr fontId="8"/>
  </si>
  <si>
    <t>特開平4-87785</t>
  </si>
  <si>
    <t>特願平2-201703</t>
  </si>
  <si>
    <t>JP2831820</t>
  </si>
  <si>
    <t>JP0487785A</t>
  </si>
  <si>
    <t>JP2831820B</t>
  </si>
  <si>
    <t>ワイエイシイ株式会社</t>
  </si>
  <si>
    <t>小島　健一</t>
  </si>
  <si>
    <t>B25J   9/06    (2006.01),H01L  21/677   (2006.01),B25J  21/00    (2006.01)</t>
  </si>
  <si>
    <t xml:space="preserve">B25J  9/06      D,H01L 21/68      A,B25J 21/00       </t>
  </si>
  <si>
    <t>5F031BB01,5F031BB05,5F031CC12,5F031CC13,5F031CC20,5F031EE01,5F031EE12,5F031KK06,5F031LL05,3F060AA00,3F060AA01,3F060BA06,3F060CA00,3F060DA00,3F060EA00,3F060EB12,3F060EC12,3F060FA02,3F060GA05,3F060GA13,3F060GB02,3F060HA28,5F031MA09,5F031MA13,5F031MA16,5F031MA32,5F031NA05,5F031NA09,5F031PA02,5F031CA02,5F031CA05,5F031DA01,5F031FA01,5F031FA02,5F031FA07,5F031FA11,5F031FA12,5F031FA14,5F031GA05,5F031GA10,5F031GA13,5F031GA15,5F031GA44,5F031GA45,5F031GA47,5F031GA48,5F031GA49,5F031GA50,5F031GA55,5F031LA04,5F031LA09,5F031LA13,5F031MA04,5F031MA07,3C007AS05,3C007AS25,3C007BS15,3C007BS26,3C007BT11,3C007CV07,3C007CW07,3C007CY36,3C007ES17,3C007HS27,3C007HT02,3C007HT16,3C007KV01,3C007LV01,3C007LV02,3C007LV23,3C007MT02,3C007NS12,3C707AS05,3C707AS25,3C707BS15,3C707BS26,3C707BT11,3C707CV07,3C707CW07,3C707CY36,3C707ES17,3C707HS27,3C707HT02,3C707HT16,3C707KV01,3C707LV01,3C707LV02,3C707LV23,3C707MT02,3C707NS12</t>
  </si>
  <si>
    <t>3F045,3F060,5F031,3C007,3C707,5F131</t>
  </si>
  <si>
    <t>3F060,5F031,3C007,3C707,5F131</t>
  </si>
  <si>
    <t>2009-800081</t>
    <phoneticPr fontId="8"/>
  </si>
  <si>
    <t>3973006</t>
  </si>
  <si>
    <t>特許庁が無効２００９－８０００８１号事件について平成２４年５月３１日にした審決を取り消す。</t>
    <phoneticPr fontId="8"/>
  </si>
  <si>
    <t>2011-800112</t>
    <phoneticPr fontId="8"/>
  </si>
  <si>
    <t>3190321</t>
    <phoneticPr fontId="8"/>
  </si>
  <si>
    <t>2000/03/24</t>
    <phoneticPr fontId="8"/>
  </si>
  <si>
    <t>0</t>
    <phoneticPr fontId="8"/>
  </si>
  <si>
    <t>被服の裾上げ方法</t>
  </si>
  <si>
    <t>有限会社小沢縫製所</t>
  </si>
  <si>
    <t>小沢　公雄;小沢　幸子</t>
  </si>
  <si>
    <t>A41H 43/00;A41H  9/00;A41H 15/00</t>
  </si>
  <si>
    <t>A41H  43/00@AFI(JP);A41H   9/00@ALI(JP);A41H  15/00@ALI(JP)</t>
  </si>
  <si>
    <t>A41H 43/00        C;A41H  9/00;A41H 15/00        C</t>
  </si>
  <si>
    <t>特許第3190321号の請求項1ないし3に係る発明についての特許を無効とする。</t>
    <phoneticPr fontId="8"/>
  </si>
  <si>
    <t xml:space="preserve">本件特許発明1ないし3に係る構成A及びBは、検甲1及び検甲2の各婦人服ジーンズの裾上げに適用された工程として、本件特許出願前に伊勢丹新宿店本館2階の店頭において購入者の面前で販売員により公然実施をされたものであることから、少なくとも上記各購入者に、公然知られた工程である。また、本件特許発明1ないし3に係る構成C及びDは、ジーンズを裾上げする際に当然に行われる工程であり、本件特許出願前に周知の工程でもあることより、上記各購入者が知っていた工程か、または、公然知られた構成A及びBから、その後行われる工程として当業者が容易に想到し得る工程と認められる。
よって、本件特許発明1ないし3は、本件特許出願前に日本国内において公然知られた発明であるから、特許法第29条第1項第1号の規定する発明として特許を受けることができないもの、または、日本国内において公然知られた発明に基づいて本件特許出願前に当業者が容易に発明をすることができたものであるから、特許法第29条第2項の規定により特許を受けることができないものである。
</t>
    <phoneticPr fontId="8"/>
  </si>
  <si>
    <t>検甲1、検甲2</t>
    <phoneticPr fontId="8"/>
  </si>
  <si>
    <t>×</t>
    <phoneticPr fontId="8"/>
  </si>
  <si>
    <t>検甲1</t>
    <phoneticPr fontId="8"/>
  </si>
  <si>
    <t xml:space="preserve">婦人服ジーンズ
</t>
    <phoneticPr fontId="8"/>
  </si>
  <si>
    <t>公然実施発明</t>
    <rPh sb="0" eb="2">
      <t>コウゼン</t>
    </rPh>
    <rPh sb="2" eb="4">
      <t>ジッシ</t>
    </rPh>
    <rPh sb="4" eb="6">
      <t>ハツメイ</t>
    </rPh>
    <phoneticPr fontId="8"/>
  </si>
  <si>
    <t>3190321</t>
    <phoneticPr fontId="8"/>
  </si>
  <si>
    <t>2000/03/24</t>
    <phoneticPr fontId="8"/>
  </si>
  <si>
    <t>検甲2</t>
    <phoneticPr fontId="8"/>
  </si>
  <si>
    <t>婦人服ジーンズ</t>
    <phoneticPr fontId="8"/>
  </si>
  <si>
    <t>2008-800041</t>
    <phoneticPr fontId="8"/>
  </si>
  <si>
    <t>3392390</t>
  </si>
  <si>
    <t>1994/06/14</t>
    <phoneticPr fontId="8"/>
  </si>
  <si>
    <t>0</t>
    <phoneticPr fontId="8"/>
  </si>
  <si>
    <t>中高層建物用増圧給水システム</t>
  </si>
  <si>
    <t>株式会社日立産機システム</t>
  </si>
  <si>
    <t>佐藤　幸一;國井　寛</t>
  </si>
  <si>
    <t>特開平07-331711;特許03301860;特開2000-303514;特許03302004;特開2000-303515;特許03392390</t>
  </si>
  <si>
    <t>E03C  1/00;E03B  5/00</t>
  </si>
  <si>
    <t>E03B   5/00@AFI(JP);E03B  11/16@ALI(JP);E03C   1/00@ALI(JP)</t>
  </si>
  <si>
    <t>E03B  5/00        A;E03C  1/00;E03B 11/16</t>
  </si>
  <si>
    <t>2D060 AA01</t>
  </si>
  <si>
    <t>訂正を認める。 特許第3392390号の請求項1に係る発明についての特許を無効とする。</t>
    <phoneticPr fontId="8"/>
  </si>
  <si>
    <t xml:space="preserve">本件発明1は、甲第2号証に記載された発明及び甲第3号証に記載された技術常識に基づいて当業者が容易に発明をすることができたものであるから、特許法第29条第2項の規定により特許を受けることができない。
</t>
    <phoneticPr fontId="8"/>
  </si>
  <si>
    <t>甲2（主）及び甲3（技術常識）</t>
    <rPh sb="0" eb="1">
      <t>コウ</t>
    </rPh>
    <rPh sb="3" eb="4">
      <t>シュ</t>
    </rPh>
    <rPh sb="5" eb="6">
      <t>オヨ</t>
    </rPh>
    <rPh sb="7" eb="8">
      <t>コウ</t>
    </rPh>
    <rPh sb="10" eb="12">
      <t>ギジュツ</t>
    </rPh>
    <rPh sb="12" eb="14">
      <t>ジョウシキ</t>
    </rPh>
    <phoneticPr fontId="8"/>
  </si>
  <si>
    <t>○</t>
    <phoneticPr fontId="8"/>
  </si>
  <si>
    <t>実開昭59-107072</t>
    <phoneticPr fontId="8"/>
  </si>
  <si>
    <t>実願昭58-1506</t>
  </si>
  <si>
    <t>JP59107072Y</t>
  </si>
  <si>
    <t>日立金属株式会社</t>
  </si>
  <si>
    <t>福島　修司</t>
  </si>
  <si>
    <t>E03B  11/16    (2006.01),F04D  13/12    (2006.01),F04B  23/04    (2006.01),F16J  12/00    (2006.01)</t>
  </si>
  <si>
    <t>E03B 11/16       ,F04B 23/04       ,F16J 12/00      Z</t>
  </si>
  <si>
    <t>3J046AA14,3J046AA20,3J046BA10,3J046BD05,3J046CA03,3J046DA10,3H071AA01,3H071BB11,3H071CC21,3H071CC44,3H071DD14,3H071DD31,3H071DD73,3H071DD89</t>
  </si>
  <si>
    <t>一致</t>
    <phoneticPr fontId="8"/>
  </si>
  <si>
    <t>2D020,2D060</t>
  </si>
  <si>
    <t>3H071,3H030,2D020,3J046</t>
  </si>
  <si>
    <t>1994/06/14</t>
    <phoneticPr fontId="8"/>
  </si>
  <si>
    <t>水道協会雑誌、平成4年2月第61巻第2号(第68 9号)</t>
    <phoneticPr fontId="8"/>
  </si>
  <si>
    <t>親特許の無効審判甲号証に該当。</t>
    <rPh sb="0" eb="1">
      <t>オヤ</t>
    </rPh>
    <rPh sb="1" eb="3">
      <t>トッキョ</t>
    </rPh>
    <rPh sb="4" eb="6">
      <t>ムコウ</t>
    </rPh>
    <rPh sb="6" eb="8">
      <t>シンパン</t>
    </rPh>
    <rPh sb="8" eb="11">
      <t>コウゴウショウ</t>
    </rPh>
    <rPh sb="12" eb="14">
      <t>ガイトウ</t>
    </rPh>
    <phoneticPr fontId="8"/>
  </si>
  <si>
    <t>2010-800212</t>
    <phoneticPr fontId="8"/>
  </si>
  <si>
    <t>4536223</t>
    <phoneticPr fontId="8"/>
  </si>
  <si>
    <t>2000/06/23</t>
    <phoneticPr fontId="8"/>
  </si>
  <si>
    <t>1999/12/13</t>
    <phoneticPr fontId="8"/>
  </si>
  <si>
    <t>ハエ誘引剤及びハエ取り用トラップ</t>
  </si>
  <si>
    <t>アース製薬株式会社</t>
  </si>
  <si>
    <t>根岸　務;岡野　隆治;山本　輝樹;河本　尚一</t>
  </si>
  <si>
    <t>特開2001-233709;特許04536223</t>
  </si>
  <si>
    <t>A01N 35/02;A01M  1/02;A01N 63/02;A01N 65/00</t>
  </si>
  <si>
    <t>A01M   1/02@AFI(JP);A01N  35/02@AFI(JP);A01N  37/02@ALI(JP);A01N  63/02@ALI(JP);A01N  65/00@ALI(JP);A01P  19/00@ALI(JP)</t>
  </si>
  <si>
    <t>A01M  1/02        A;A01N 35/02;A01N 63/02        Z;A01N 65/00        G;A01N 65/00        Z;A01N 37/02;A01P 19/00</t>
  </si>
  <si>
    <t>2B121 AA14;2B121 BA03;2B121 BA04;2B121 BA60;2B121 CC13;2B121 CC28;2B121 CC29;2B121 CC31;2B121 EA01;2B121 FA02;4H011 AC07;4H011 BA06;4H011 BA08;4H011 BB21;4H011 BB22;4H011 DA12;4H011 DD05;4H011 DG03</t>
  </si>
  <si>
    <t>訂正を認める。 特許第4536223号の請求項1ないし3に係る発明についての特許を無効とする。</t>
    <phoneticPr fontId="8"/>
  </si>
  <si>
    <t>(1)無効理由Aについてのまとめ
以上のとおり、訂正発明1-3は、本件特許出願の優先日前に日本国内又は外国において頒布された刊1、甲1-3、6、8及び刊2-6に記載された発明及び技術常識並びに乙1に記載された技術常識に基づいて、本件特許出願の優先日前に当業者が容易に発明をすることができたものであるから、特許法第29条第2項の規定により特許を受けることができないものである。
(2)無効理由Bについてのまとめ
訂正発明1-3は、本件特許出願の優先日前に日本国内又は外国において頒布された甲第2号証、甲第1-3、6、8号証及び刊行物1-6に記載された発明及び技術常識に基づいて、本件特許出願の優先日前に当業者が容易に発明をすることができたものであるから、特許法第29条第2項の規定により特許を受けることができないものである。</t>
    <phoneticPr fontId="8"/>
  </si>
  <si>
    <t>甲1
甲2
甲3
甲6
甲8
乙1
刊1
刊2
刊3
刊4
刊5
刊6
技術常識</t>
    <rPh sb="0" eb="1">
      <t>コウ</t>
    </rPh>
    <rPh sb="3" eb="4">
      <t>コウ</t>
    </rPh>
    <rPh sb="6" eb="7">
      <t>コウ</t>
    </rPh>
    <rPh sb="9" eb="10">
      <t>コウ</t>
    </rPh>
    <rPh sb="12" eb="13">
      <t>コウ</t>
    </rPh>
    <rPh sb="15" eb="16">
      <t>オツ</t>
    </rPh>
    <rPh sb="18" eb="19">
      <t>カン</t>
    </rPh>
    <rPh sb="21" eb="22">
      <t>カン</t>
    </rPh>
    <rPh sb="24" eb="25">
      <t>カン</t>
    </rPh>
    <rPh sb="27" eb="28">
      <t>カン</t>
    </rPh>
    <rPh sb="30" eb="31">
      <t>カン</t>
    </rPh>
    <rPh sb="33" eb="34">
      <t>カン</t>
    </rPh>
    <rPh sb="36" eb="38">
      <t>ギジュツ</t>
    </rPh>
    <rPh sb="38" eb="40">
      <t>ジョウシキ</t>
    </rPh>
    <phoneticPr fontId="8"/>
  </si>
  <si>
    <t>○</t>
    <phoneticPr fontId="8"/>
  </si>
  <si>
    <t>甲1</t>
  </si>
  <si>
    <t xml:space="preserve">A. S. West、"Chemical Attractants for Adult Drosophila Species",
Journal of Economic Entomology、AugUSt 1961、 Vol.54、 No.4、 pp.677-681
</t>
    <phoneticPr fontId="8"/>
  </si>
  <si>
    <t>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t>
  </si>
  <si>
    <t>4536223</t>
  </si>
  <si>
    <t>2000/06/23</t>
    <phoneticPr fontId="8"/>
  </si>
  <si>
    <t>1999/12/13</t>
    <phoneticPr fontId="8"/>
  </si>
  <si>
    <t>甲2</t>
  </si>
  <si>
    <t xml:space="preserve">S. H. Hutner、H. M. Kaplan and E. V. Enzmann, "Chemicals
attracting Drosophila", The American Naturalist, November-December
1937, Vol.71, No.737, pp.575-581
</t>
    <phoneticPr fontId="8"/>
  </si>
  <si>
    <t>2000/06/23</t>
    <phoneticPr fontId="8"/>
  </si>
  <si>
    <t>1999/12/13</t>
    <phoneticPr fontId="8"/>
  </si>
  <si>
    <t>甲3</t>
  </si>
  <si>
    <t xml:space="preserve">小泉幸道ほか、「中国酢の遊離アミノ酸・有機酸・香気成分について」、日本食品工業学会誌、1985年4月、第32巻、第4号、pp288-294
</t>
    <phoneticPr fontId="8"/>
  </si>
  <si>
    <t>甲6</t>
  </si>
  <si>
    <t xml:space="preserve">柳田藤治、「壺酢-酢造りの原点を探る」、化学と生物、1990年4月25日、第28巻、第4号、pp.271-276
</t>
    <phoneticPr fontId="8"/>
  </si>
  <si>
    <t>甲8</t>
  </si>
  <si>
    <t>渡辺隆夫、「ポピュラー・サイエンス ショウジョウバエ物語」、第1版、1995年4月20日発行、裳華房</t>
    <phoneticPr fontId="8"/>
  </si>
  <si>
    <t>2000/06/23</t>
    <phoneticPr fontId="8"/>
  </si>
  <si>
    <t>1999/12/13</t>
    <phoneticPr fontId="8"/>
  </si>
  <si>
    <t>乙1</t>
  </si>
  <si>
    <t xml:space="preserve">「食品産業＆食生活データブック 2006年版」、pp.73、2006年1月10日 第1刷、株式会社生活情報センター
</t>
    <phoneticPr fontId="8"/>
  </si>
  <si>
    <t>4536223</t>
    <phoneticPr fontId="8"/>
  </si>
  <si>
    <t>2000/06/23</t>
    <phoneticPr fontId="8"/>
  </si>
  <si>
    <t>1999/12/13</t>
    <phoneticPr fontId="8"/>
  </si>
  <si>
    <t>刊1</t>
  </si>
  <si>
    <t>雑誌「太陽」(No.205 特集 大発明・珍発明500集、広中平祐・小島直記・渋沢秀雄・真鍋博・都筑道夫・豊沢豊雄)、第42頁「身近な発明300」のうちの「ハエ取りビン」の項、昭和55年5月12日発行、平凡社</t>
    <phoneticPr fontId="8"/>
  </si>
  <si>
    <t>2000/06/23</t>
    <phoneticPr fontId="8"/>
  </si>
  <si>
    <t>1999/12/13</t>
    <phoneticPr fontId="8"/>
  </si>
  <si>
    <t>刊2</t>
  </si>
  <si>
    <t xml:space="preserve">山内一世ほか、「^(13)C-NMR法による黒酢の分析」、日本食品工業学会誌、1994年9月、第41巻、第9号、pp.600-605
</t>
    <phoneticPr fontId="8"/>
  </si>
  <si>
    <t>刊3</t>
  </si>
  <si>
    <t>福光健二、「ハエの防除法」、畜産の研究、第53巻、第1号、pp.220-224、1999年</t>
    <phoneticPr fontId="8"/>
  </si>
  <si>
    <t>No</t>
    <phoneticPr fontId="8"/>
  </si>
  <si>
    <t>2000/06/23</t>
    <phoneticPr fontId="8"/>
  </si>
  <si>
    <t>1999/12/13</t>
    <phoneticPr fontId="8"/>
  </si>
  <si>
    <t>刊4</t>
  </si>
  <si>
    <t>竹井誠、「ハエ」、昭和39年7月10日発行、石崎書店</t>
    <phoneticPr fontId="8"/>
  </si>
  <si>
    <t>刊5</t>
  </si>
  <si>
    <t>大正13年実用新案出願公告第5325号</t>
    <phoneticPr fontId="8"/>
  </si>
  <si>
    <t>2B121,4H011</t>
  </si>
  <si>
    <t>刊6</t>
  </si>
  <si>
    <t>西川勢津子、吉川翠、「害虫追い出し百科」、1997年6月30日、第1刷、株式会社近代文芸社</t>
    <phoneticPr fontId="8"/>
  </si>
  <si>
    <t>2010-800116</t>
    <phoneticPr fontId="8"/>
  </si>
  <si>
    <t>4334115</t>
    <phoneticPr fontId="8"/>
  </si>
  <si>
    <t>2000/07/10</t>
    <phoneticPr fontId="8"/>
  </si>
  <si>
    <t>0</t>
    <phoneticPr fontId="8"/>
  </si>
  <si>
    <t>ゲーベルトップ型紙容器の充填シール装置</t>
  </si>
  <si>
    <t>岡本　秀彦;桑野　誠司</t>
  </si>
  <si>
    <t>B65B 43/52;B65B  7/16;B65G 43/00</t>
  </si>
  <si>
    <t>B65B  43/52@AFI(JP);B65B   7/16@ALI(JP);B65G  43/00@ALI(JP)</t>
  </si>
  <si>
    <t>B65B 43/52        B;B65B  7/16        A;B65G 43/00        D</t>
  </si>
  <si>
    <t>3E030 AA03;3E030 DA06;3E030 DA08;3E030 EA01;3E030 GA04;3E049 AA04;3E049 BA01;3E049 CA05;3E049 DA02;3E049 DB01;3F027 AA04;3F027 CA03;3F027 DA01;3F027 EA01</t>
  </si>
  <si>
    <t>全文訂正明細書のとおりの訂正を認める。 特許第4334115号の請求項1に記載された発明についての特許を無効とする。</t>
    <phoneticPr fontId="8"/>
  </si>
  <si>
    <t>本件特許発明は、本件特許出願前に公然実施をされた公用発明1または公用発明2に基づいて当業者が容易に発明し得るものであるから、特許法第29条第2項の規定により特許を受けることができないものである。
補足：公用発明1は「U-H25A型機」、公用発明2は「EPU3000-M型機」。</t>
    <rPh sb="98" eb="100">
      <t>ホソク</t>
    </rPh>
    <rPh sb="101" eb="103">
      <t>コウヨウ</t>
    </rPh>
    <rPh sb="103" eb="105">
      <t>ハツメイ</t>
    </rPh>
    <rPh sb="118" eb="120">
      <t>コウヨウ</t>
    </rPh>
    <rPh sb="120" eb="122">
      <t>ハツメイ</t>
    </rPh>
    <phoneticPr fontId="8"/>
  </si>
  <si>
    <t>公用発明1（甲3、甲5、甲7、甲9、甲10、甲11、甲12）
公用発明2（甲1、甲16、甲17、甲18、甲19）</t>
    <rPh sb="0" eb="2">
      <t>コウヨウ</t>
    </rPh>
    <rPh sb="2" eb="4">
      <t>ハツメイ</t>
    </rPh>
    <rPh sb="6" eb="7">
      <t>コウ</t>
    </rPh>
    <rPh sb="9" eb="10">
      <t>コウ</t>
    </rPh>
    <rPh sb="12" eb="13">
      <t>コウ</t>
    </rPh>
    <rPh sb="15" eb="16">
      <t>コウ</t>
    </rPh>
    <rPh sb="18" eb="19">
      <t>コウ</t>
    </rPh>
    <rPh sb="22" eb="23">
      <t>コウ</t>
    </rPh>
    <rPh sb="26" eb="27">
      <t>コウ</t>
    </rPh>
    <rPh sb="31" eb="33">
      <t>コウヨウ</t>
    </rPh>
    <rPh sb="33" eb="35">
      <t>ハツメイ</t>
    </rPh>
    <rPh sb="37" eb="38">
      <t>コウ</t>
    </rPh>
    <rPh sb="40" eb="41">
      <t>コウ</t>
    </rPh>
    <rPh sb="44" eb="45">
      <t>コウ</t>
    </rPh>
    <rPh sb="48" eb="49">
      <t>コウ</t>
    </rPh>
    <rPh sb="52" eb="53">
      <t>コウ</t>
    </rPh>
    <phoneticPr fontId="8"/>
  </si>
  <si>
    <t xml:space="preserve">「月刊デーエフサロン」、Nｏ.251号、1999年3月25日発行、第84-85頁
</t>
    <phoneticPr fontId="8"/>
  </si>
  <si>
    <t>family無し</t>
    <rPh sb="6" eb="7">
      <t>ナ</t>
    </rPh>
    <phoneticPr fontId="8"/>
  </si>
  <si>
    <t>公然実施発明による29条2項</t>
    <rPh sb="0" eb="2">
      <t>コウゼン</t>
    </rPh>
    <rPh sb="2" eb="4">
      <t>ジッシ</t>
    </rPh>
    <rPh sb="4" eb="6">
      <t>ハツメイ</t>
    </rPh>
    <rPh sb="11" eb="12">
      <t>ジョウ</t>
    </rPh>
    <rPh sb="13" eb="14">
      <t>コウ</t>
    </rPh>
    <phoneticPr fontId="8"/>
  </si>
  <si>
    <t>4334115</t>
  </si>
  <si>
    <t>2000/07/10</t>
    <phoneticPr fontId="8"/>
  </si>
  <si>
    <t>0</t>
    <phoneticPr fontId="8"/>
  </si>
  <si>
    <t xml:space="preserve">「月刊デーエフサロン」、Nｏ.235号、1997年9月25日発行、第12-15頁
</t>
    <phoneticPr fontId="8"/>
  </si>
  <si>
    <t>2000/07/10</t>
    <phoneticPr fontId="8"/>
  </si>
  <si>
    <t>「四国化工機株式会社・技術部・設計2課 ’97.8.21」の押印がされた納入先をジャパンパックとするU-H25A(403号機)の「仕様書」</t>
    <phoneticPr fontId="8"/>
  </si>
  <si>
    <t>2000/07/10</t>
    <phoneticPr fontId="8"/>
  </si>
  <si>
    <t>「四国化工機株式会社・技術部・設計2課 ’97.8.04」の押印がされた納入先をエロパック社とするUIH25A(403号機)の「仕様書」</t>
    <phoneticPr fontId="8"/>
  </si>
  <si>
    <t xml:space="preserve">組立図用の「部品リスト」(作成日;2000年4月7日)
</t>
    <phoneticPr fontId="8"/>
  </si>
  <si>
    <t>2000/07/10</t>
    <phoneticPr fontId="8"/>
  </si>
  <si>
    <t xml:space="preserve">「組立図」(ICAD作図; 1997年2月7日)
</t>
    <phoneticPr fontId="8"/>
  </si>
  <si>
    <t xml:space="preserve">「加工部品リスト」(作成日;1997年4月4日)
</t>
    <phoneticPr fontId="8"/>
  </si>
  <si>
    <t xml:space="preserve">「部品図」(ICAD作図;1997年9月1日)
</t>
    <phoneticPr fontId="8"/>
  </si>
  <si>
    <t>2000/07/10</t>
    <phoneticPr fontId="8"/>
  </si>
  <si>
    <t>0</t>
    <phoneticPr fontId="8"/>
  </si>
  <si>
    <t>甲16</t>
    <rPh sb="0" eb="1">
      <t>コウ</t>
    </rPh>
    <phoneticPr fontId="8"/>
  </si>
  <si>
    <t xml:space="preserve">「包装技術」1999年9月号、50?53頁、「液体紙容器角寸切替型高速充填機の開発」、平成11年(1999年)9月1日発行、社団法人 日本包装技術協会
</t>
    <phoneticPr fontId="8"/>
  </si>
  <si>
    <t xml:space="preserve">「(株)トッパンエンジニアリング・設計部 ’99.8.06」の押印がされた清州桜酒造株式会社宛の「EPU3000-M 60/70/85/95 充填シール機 取扱説明書」
</t>
    <phoneticPr fontId="8"/>
  </si>
  <si>
    <t>2000/07/10</t>
    <phoneticPr fontId="8"/>
  </si>
  <si>
    <t>0</t>
    <phoneticPr fontId="8"/>
  </si>
  <si>
    <t>甲18</t>
    <rPh sb="0" eb="1">
      <t>コウ</t>
    </rPh>
    <phoneticPr fontId="8"/>
  </si>
  <si>
    <t>凸版印刷株式会社作成の設計図面</t>
    <phoneticPr fontId="8"/>
  </si>
  <si>
    <t>甲19</t>
    <rPh sb="0" eb="1">
      <t>コウ</t>
    </rPh>
    <phoneticPr fontId="8"/>
  </si>
  <si>
    <t>EPU3000-M型機の「部分組図表」(1998年4月16日検図)</t>
    <phoneticPr fontId="8"/>
  </si>
  <si>
    <t>2010-800085</t>
    <phoneticPr fontId="8"/>
  </si>
  <si>
    <t>4087060</t>
    <phoneticPr fontId="8"/>
  </si>
  <si>
    <t>1999/03/04</t>
    <phoneticPr fontId="8"/>
  </si>
  <si>
    <t>1998/03/09</t>
    <phoneticPr fontId="8"/>
  </si>
  <si>
    <t>ゼオライト吸着剤を使用して気体流から炭酸ガスを除去する方法</t>
  </si>
  <si>
    <t>スサ・エス・アー</t>
  </si>
  <si>
    <t>プレ，ドミニク</t>
  </si>
  <si>
    <t>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t>
  </si>
  <si>
    <t>B01D 53/02;B01J 20/18;C01B 39/22</t>
  </si>
  <si>
    <t>B01D  53/02@AFI(JP);B01D  53/04@ALI(EP);B01D  53/047@ALI(EP);B01J  20/18@ALI(JP);C01B  39/22@ALI(JP)</t>
  </si>
  <si>
    <t>B01D 53/02        Z;B01J 20/18        Z;C01B 39/22</t>
  </si>
  <si>
    <t>4D012 BA02;4G066 AA61A;4G066 AA61B;4G066 AA62A;4G066 AA62B;4G066 BA50;4G066 CA35;4G066 DA03;4G066 GA14;4G066 GA16;4G073 BA04;4G073 BA05;4G073 CZ04;4G073 GA01;4G073 GA21;4G073 UA06;4D012 CA03</t>
  </si>
  <si>
    <t>訂正を認める。 特許第4087060号の請求項1ないし8に係る発明についての特許を無効とする。</t>
    <phoneticPr fontId="8"/>
  </si>
  <si>
    <t>本件発明1ないし8は、甲第1、3、5及び6号証に記載された発明に基いて、当業者が容易に発明をすることができたものであるから、本件特許は、特許法第29条第2項の規定に違反してなされたものである。</t>
    <phoneticPr fontId="8"/>
  </si>
  <si>
    <t>甲1
甲3
甲5
甲6</t>
    <rPh sb="0" eb="1">
      <t>コウ</t>
    </rPh>
    <rPh sb="3" eb="4">
      <t>コウ</t>
    </rPh>
    <rPh sb="6" eb="7">
      <t>コウ</t>
    </rPh>
    <rPh sb="9" eb="10">
      <t>コウ</t>
    </rPh>
    <phoneticPr fontId="8"/>
  </si>
  <si>
    <t>特開平8-252419</t>
  </si>
  <si>
    <t>特願平7-330720</t>
  </si>
  <si>
    <t>JP3983310</t>
  </si>
  <si>
    <t>JP08252419A</t>
  </si>
  <si>
    <t>JP3983310B</t>
  </si>
  <si>
    <t>ザ・ビーオーシー・グループ・インコーポレーテッド</t>
  </si>
  <si>
    <t>アデオラ・エフ・オジョ,フランク・アール・フィッチ</t>
  </si>
  <si>
    <t>B01D  53/02    (2006.01),B01D  53/04    (2006.01),B01D  53/26    (2006.01),B01J  20/08    (2006.01),B01J  20/10    (2006.01),B01J  20/18    (2006.01),F25J   3/04    (2006.01),F25J   3/08    (2006.01)</t>
  </si>
  <si>
    <t>B01D 53/02      Z,B01D 53/04      B,B01D 53/04      E,B01D 53/04      J,F25J  3/04   101 ,F25J  3/04   102 ,F25J  3/04   103 ,F25J  3/08       ,B01D 53/26   101C,B01J 20/08       ,B01J 20/10      D,B01J 20/18      B,B01J 20/18      D,B01D 53/04      A</t>
  </si>
  <si>
    <t>4D012BA02,4D012CA01,4D012CA03,4D012CA05,4D012CA06,4D012CB16,4D012CD01,4D012CD07,4D012CE01,4D012CF08,4D012CG02,4D012CH02,4D047AA08,4D047AB01,4D047AB02,4D047BA01,4D047BB04,4D047DA03,4D052CD00,4D052DA05,4D052DA06,4D052DB01,4D052HA01,4D052HA02,4D052HA03,4G066AA20A,4G066AA20B,4G066AA22A,4G066AA22B,4G066AA30A,4G066AA30B,4G066AA61A,4G066AA61B,4G066AA62B,4G066AA80A,4G066AA80B,4G066AE10B,4G066CA35,4G066CA43,4G066DA03,4G066GA01,4G066GA06,4G066GA14,4G066GA16</t>
  </si>
  <si>
    <t>Yes･F</t>
    <phoneticPr fontId="8"/>
  </si>
  <si>
    <t>/International Search Report for PCT/FR99/00497 dated Jun. 15, 1999./0/0/0/0/0/0/0/0/0/0/0/0/0/0/0/0/0/0/0/0/0/0/0/0/0/0/0/0/0/0/0/0/0/0/0/0/0/0/0/0/0/0/0/0/0/0/0/0/0/0/0/0/0/0/0/0/0/0/0/0/0/0/0/0/0/0/0/0/0/0/0/0/0/0/0/0/0/0/0/0/0/0/0/0/0/0/0/0/0/0/0/0/0/0/0/0/0/0/0/0/0/0/0/0/0/0/0/0/0/0/0/0/0/0/0/0/0/0/0/0/0/0/0/0/0/0/0/0/0/0/0/0/0/0/0/0/0/0/0/0/0/0/0/0/0/0/0/0/0/0/0/0/0/0/0/0/0/0/0/0/0/0/0/0/0/0/0/0/0/0/0/0/0/0</t>
  </si>
  <si>
    <t>4D012,4G066,4G073</t>
  </si>
  <si>
    <t>4D012,4D047,4D052,4G066</t>
  </si>
  <si>
    <t>甲1のファミリー（US5531808）を無効化された特許で出願人引用</t>
    <rPh sb="0" eb="1">
      <t>コウ</t>
    </rPh>
    <rPh sb="20" eb="23">
      <t>ムコウカ</t>
    </rPh>
    <rPh sb="26" eb="28">
      <t>トッキョ</t>
    </rPh>
    <rPh sb="29" eb="31">
      <t>シュツガン</t>
    </rPh>
    <rPh sb="31" eb="32">
      <t>ニン</t>
    </rPh>
    <rPh sb="32" eb="34">
      <t>インヨウ</t>
    </rPh>
    <phoneticPr fontId="8"/>
  </si>
  <si>
    <t>4087060</t>
  </si>
  <si>
    <t>1999/03/04</t>
    <phoneticPr fontId="8"/>
  </si>
  <si>
    <t>1998/03/09</t>
    <phoneticPr fontId="8"/>
  </si>
  <si>
    <t>冨永博夫「ゼオライトの科学と応用」講談社サイエンティフィク、1987年発行</t>
    <phoneticPr fontId="8"/>
  </si>
  <si>
    <t>1999/03/04</t>
    <phoneticPr fontId="8"/>
  </si>
  <si>
    <t>1998/03/09</t>
    <phoneticPr fontId="8"/>
  </si>
  <si>
    <t>特開平5-163015</t>
  </si>
  <si>
    <t>特願平3-349742</t>
  </si>
  <si>
    <t>JP3066430</t>
  </si>
  <si>
    <t>JP05163015A</t>
  </si>
  <si>
    <t>JP3066430B</t>
  </si>
  <si>
    <t>東ソー株式会社</t>
  </si>
  <si>
    <t>稲岡　亘,原田　敦</t>
  </si>
  <si>
    <t>B01J  20/18    (2006.01),C01B  39/22    (2006.01)</t>
  </si>
  <si>
    <t xml:space="preserve">B01J 20/18      C,C01B 39/22       </t>
  </si>
  <si>
    <t>4G073BA04,4G073BA05,4G073BA57,4G073BA63,4G073BD21,4G073BD26,4G073CM09,4G073CZ04,4G073CZ51,4G073FB03,4G073FB04,4G073FB29,4G073FB36,4G073FD12,4G073GA01,4G073GA05,4G073UA06,4G066AA13A,4G066AA14D,4G066AA20A,4G066AA30A,4G066AA61B,4G066AA64A,4G066AC02D,4G066BA20,4G066BA28,4G066BA31,4G066BA38,4G066CA43,4G066DA01,4G066DA03,4G066FA03,4G066FA11,4G066FA21,4G066FA22,4G066FA25,4G066FA27,4G066FA28</t>
  </si>
  <si>
    <t>一致</t>
    <phoneticPr fontId="8"/>
  </si>
  <si>
    <t>4G066,4G073</t>
  </si>
  <si>
    <t>特開平5-68833</t>
  </si>
  <si>
    <t>特願平3-142299</t>
  </si>
  <si>
    <t>JP0568833A</t>
  </si>
  <si>
    <t>ラヴィ・ジャイン,アルバート・アイ・ラカヴァ</t>
  </si>
  <si>
    <t>B01D  53/04    (2006.01)</t>
  </si>
  <si>
    <t>B01D 53/04      B</t>
  </si>
  <si>
    <t>4D012CB13,4D012CB16,4D012CA01,4D012CA03,4D012CD07,4D012CG05,4D012CH02,4D012CJ01,4D012CJ02,4D012CJ03,4D012CJ07</t>
  </si>
  <si>
    <t>4D012</t>
  </si>
  <si>
    <t>無効化された特許の出願人引用特許（US5531808）と出願人が同じ</t>
    <rPh sb="0" eb="3">
      <t>ムコウカ</t>
    </rPh>
    <rPh sb="6" eb="8">
      <t>トッキョ</t>
    </rPh>
    <rPh sb="9" eb="11">
      <t>シュツガン</t>
    </rPh>
    <rPh sb="11" eb="12">
      <t>ニン</t>
    </rPh>
    <rPh sb="12" eb="14">
      <t>インヨウ</t>
    </rPh>
    <rPh sb="14" eb="16">
      <t>トッキョ</t>
    </rPh>
    <rPh sb="28" eb="30">
      <t>シュツガン</t>
    </rPh>
    <rPh sb="30" eb="31">
      <t>ニン</t>
    </rPh>
    <rPh sb="32" eb="33">
      <t>オナ</t>
    </rPh>
    <phoneticPr fontId="8"/>
  </si>
  <si>
    <t>2009-800132</t>
    <phoneticPr fontId="8"/>
  </si>
  <si>
    <t>4206716</t>
    <phoneticPr fontId="8"/>
  </si>
  <si>
    <t>2002/09/17</t>
    <phoneticPr fontId="8"/>
  </si>
  <si>
    <t>転がり軸受装置</t>
  </si>
  <si>
    <t>株式会社ジェイテクト</t>
  </si>
  <si>
    <t>曽和　正典</t>
  </si>
  <si>
    <t>特開2004-108449;特許04206716;特開2008-292001;特許04305562;特開2009-103325;特開2011-153716</t>
  </si>
  <si>
    <t>F16C 33/58;B60B 35/18;F16C 19/18;F16C 19/38;F16C 33/36</t>
  </si>
  <si>
    <t>B60B  35/18@AFI(JP);F16C  19/18@AFI(JP);F16C  19/38@ALI(JP);F16C  19/50@ALI(EP);F16C  33/36@ALI(JP);F16C  33/58@ALI(JP)</t>
  </si>
  <si>
    <t>B60B 35/18        A;F16C 33/58;F16C 19/18;F16C 19/38;F16C 33/36</t>
  </si>
  <si>
    <t>3J101 AA03;3J101 AA16;3J101 AA25;3J101 AA32;3J101 AA43;3J101 AA54;3J101 AA62;3J101 AA72;3J101 AA82;3J101 BA01;3J101 BA53;3J101 BA54;3J101 BA55;3J101 FA31;3J101 GA03;3J701 AA03;3J701 AA16;3J701 AA25;3J701 AA32;3J701 AA43;3J701 AA54;3J701 AA62;3J701 AA72;3J701 AA82;3J701 BA01;3J701 BA53;3J701 BA54;3J701 BA55;3J701 FA31;3J701 GA03;3J701 BA09;3J701 BA79;3J701 XB01;3J701 XB03;3J701 XB13;3J701 XB14;3J701 XB35;3J701 XB42;3J701 XB50</t>
  </si>
  <si>
    <t>訂正を認める。 特許第4206716号の請求項1及び2に係る発明についての特許を無効とする。</t>
    <phoneticPr fontId="8"/>
  </si>
  <si>
    <t>本件発明1及び本件発明2は、いずれも甲第1-5号証に記載された発明及び上記周知事項に基づいて当業者が容易に発明をすることができたものであるから、特許法第29条第2項の規定により特許を受けることができない。</t>
    <phoneticPr fontId="8"/>
  </si>
  <si>
    <t>甲1
甲2
甲3
甲4
甲5
周知技術</t>
    <rPh sb="0" eb="1">
      <t>コウ</t>
    </rPh>
    <rPh sb="3" eb="4">
      <t>コウ</t>
    </rPh>
    <rPh sb="6" eb="7">
      <t>コウ</t>
    </rPh>
    <rPh sb="9" eb="10">
      <t>コウ</t>
    </rPh>
    <rPh sb="12" eb="13">
      <t>コウ</t>
    </rPh>
    <rPh sb="15" eb="17">
      <t>シュウチ</t>
    </rPh>
    <rPh sb="17" eb="19">
      <t>ギジュツ</t>
    </rPh>
    <phoneticPr fontId="8"/>
  </si>
  <si>
    <t>特開昭57-6125</t>
  </si>
  <si>
    <t>特願昭55-80624</t>
  </si>
  <si>
    <t>JP576125A</t>
  </si>
  <si>
    <t>株式会社不二越</t>
  </si>
  <si>
    <t>平田　実,武田　「つたえ」</t>
  </si>
  <si>
    <t>F16C  19/18    (2006.01),F16C  43/04    (2006.01)</t>
  </si>
  <si>
    <t xml:space="preserve">F16C 19/18       ,F16C 43/04       </t>
  </si>
  <si>
    <t>3J017HA02,3J017HA03,3J101GA02,3J101AA02,3J101AA32,3J101AA43,3J101AA54,3J101AA62,3J101BA22,3J101BA25,3J101BA34,3J101BA44,3J101BA50,3J101BA53,3J101BA54,3J101BA56,3J101BA57,3J101BA64,3J101BA73,3J101CA14,3J101DA16,3J101EA36,3J101EA63,3J101FA04,3J101FA13,3J101FA15,3J101FA31,3J101FA60,3J701AA02,3J701AA32,3J701AA43,3J701AA54,3J701AA62,3J701BA22,3J701BA25,3J701BA34,3J701BA44,3J701BA50,3J701BA53,3J701BA54,3J701BA56,3J701BA57,3J701BA64,3J701BA73,3J701CA14,3J701DA16,3J701EA36,3J701EA63,3J701FA04,3J701FA13,3J701FA15,3J701FA31,3J701FA60,3J701GA02,3J117HA02,3J117HA03,3J701BA09,3J701BA69,3J701XB03,3J701XB12,3J701XB50</t>
  </si>
  <si>
    <t>3D029,3J101,3J701</t>
  </si>
  <si>
    <t>3J101,3J017,3J701,3J117</t>
  </si>
  <si>
    <t>4206716</t>
  </si>
  <si>
    <t>2002/09/17</t>
    <phoneticPr fontId="8"/>
  </si>
  <si>
    <t>US5226737</t>
    <phoneticPr fontId="8"/>
  </si>
  <si>
    <t>US88797092A</t>
  </si>
  <si>
    <t>US5226737B</t>
  </si>
  <si>
    <t>GENERAL MOTORS CORPORATION, A CORP. OF DELAWARE</t>
  </si>
  <si>
    <t>Sandy, Jr. William M.</t>
  </si>
  <si>
    <t>F16C  19/08</t>
  </si>
  <si>
    <t xml:space="preserve">転がり軸受工学編集委員会編、「転がり軸受工学」、株式会社養賢堂、昭和51年5月20日第2版発行の表紙、目次、p.81?82、及び奥付けの写し
</t>
    <phoneticPr fontId="8"/>
  </si>
  <si>
    <t>2002/09/17</t>
    <phoneticPr fontId="8"/>
  </si>
  <si>
    <t>0</t>
    <phoneticPr fontId="8"/>
  </si>
  <si>
    <t>甲4</t>
    <phoneticPr fontId="8"/>
  </si>
  <si>
    <t>US4958944</t>
    <phoneticPr fontId="8"/>
  </si>
  <si>
    <t>US45407389A</t>
  </si>
  <si>
    <t>US4958944B</t>
  </si>
  <si>
    <t>FAG KUGELFISCHER GEORG SCHAFER</t>
  </si>
  <si>
    <t>Hofmann Heinrich|Tr&amp;ouml;ster Manfred</t>
  </si>
  <si>
    <t>F16C  33/58</t>
  </si>
  <si>
    <t>特開平11-151904</t>
  </si>
  <si>
    <t>特願平9-310321</t>
  </si>
  <si>
    <t>JP3932630</t>
  </si>
  <si>
    <t>JP11151904A</t>
  </si>
  <si>
    <t>JP3932630B</t>
  </si>
  <si>
    <t>日本精工株式会社</t>
  </si>
  <si>
    <t>水越　康允,小野瀬　喜章,満江　直樹,大内　英男</t>
  </si>
  <si>
    <t>B60B  35/18    (2006.01),B60B  27/00    (2006.01),F16C  19/18    (2006.01),B60B  27/02    (2006.01),F16D   3/20    (2006.01)</t>
  </si>
  <si>
    <t>B60B 27/02      E,B60B 35/18      A,F16D  3/20      Z,F16C 19/18       ,B60B 27/00      B</t>
  </si>
  <si>
    <t>3J101AA02,3J101AA43,3J101AA62,3J101AA72,3J101BA02,3J101BA53,3J101BA77,3J101FA51,3J101FA53,3J101GA03,3J701AA02,3J701AA43,3J701AA62,3J701AA72,3J701BA02,3J701BA53,3J701BA77,3J701FA51,3J701FA53,3J701GA03,3J701BA09,3J701BA69,3J701BA78,3J701XB03,3J701XB12,3J701XB13,3J701XB37</t>
  </si>
  <si>
    <t>3D029,3J055,3J101,3J701</t>
  </si>
  <si>
    <t>2010-800145</t>
    <phoneticPr fontId="8"/>
  </si>
  <si>
    <t>4038108</t>
    <phoneticPr fontId="8"/>
  </si>
  <si>
    <t>2002/10/10</t>
    <phoneticPr fontId="8"/>
  </si>
  <si>
    <t>2001/11/13</t>
    <phoneticPr fontId="8"/>
  </si>
  <si>
    <t>旋回式クランプ</t>
  </si>
  <si>
    <t>株式会社コスメック</t>
  </si>
  <si>
    <t>米澤　慶多朗;横田　英明;春名　陽介</t>
  </si>
  <si>
    <t>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t>
  </si>
  <si>
    <t>B23Q  3/06    302;B23Q  3/06    304</t>
  </si>
  <si>
    <t>B23Q   3/06@AFI(JP)</t>
  </si>
  <si>
    <t>B23Q  3/06    302 B;B23Q  3/06    304 B</t>
  </si>
  <si>
    <t>3C016 CA03;3C016 CB02;3C016 CB11;3C016 CC01;3C016 CC04</t>
  </si>
  <si>
    <t>特許第4038108号の請求項1ないし3に係る発明についての特許を無効とする。</t>
    <phoneticPr fontId="8"/>
  </si>
  <si>
    <t xml:space="preserve">(1)本件発明1及び2は、甲第12号証発明、及び甲第13号証ないし甲第15号証記載事項に基づいて、当業者が容易に発明をすることができたものであり、特許法第29条第2項の規定により特許を受けることができないものである。
(2)本件発明1及び3は、甲第21号証発明として特許出願前に公然実施された発明であるから、特許法第29条第1項第2号の規定により特許を受けることができないものである。
また、本件発明2は、甲第21号証発明に基づいて、当業者が容易に発明をすることができたものであり、特許法第29条第2項の規定により特許を受けることができないものである。
</t>
    <phoneticPr fontId="8"/>
  </si>
  <si>
    <t xml:space="preserve">甲12
甲13
甲14
甲15
甲21
</t>
    <rPh sb="0" eb="1">
      <t>コウ</t>
    </rPh>
    <rPh sb="4" eb="5">
      <t>コウ</t>
    </rPh>
    <rPh sb="8" eb="9">
      <t>コウ</t>
    </rPh>
    <rPh sb="12" eb="13">
      <t>コウ</t>
    </rPh>
    <rPh sb="16" eb="17">
      <t>コウ</t>
    </rPh>
    <phoneticPr fontId="8"/>
  </si>
  <si>
    <t>実開平2-51043</t>
    <phoneticPr fontId="8"/>
  </si>
  <si>
    <t>実願昭63-130286</t>
  </si>
  <si>
    <t>JP0251043Y</t>
  </si>
  <si>
    <t>日立精機株式会社</t>
  </si>
  <si>
    <t>内田　耕年,柳沢　洋</t>
  </si>
  <si>
    <t>B23Q   3/06    (2006.01)</t>
  </si>
  <si>
    <t>B23Q  3/06   304G</t>
  </si>
  <si>
    <t>3C016CA03,3C016CB03,3C016CB04,3C016CC01,3C016CC04,3C016CE02</t>
  </si>
  <si>
    <t>3C016</t>
  </si>
  <si>
    <t>4038108</t>
  </si>
  <si>
    <t>特開平10-34469</t>
  </si>
  <si>
    <t>特願平8-190481</t>
  </si>
  <si>
    <t>JP3585656</t>
  </si>
  <si>
    <t>JP1034469A</t>
  </si>
  <si>
    <t>JP3585656B</t>
  </si>
  <si>
    <t>米澤　慶多朗</t>
  </si>
  <si>
    <t>B23Q  3/06   304B</t>
  </si>
  <si>
    <t>3C016CA01,3C016CB02,3C016CC01,3C016CC04,3C016CD02</t>
  </si>
  <si>
    <t>特開2001-198754</t>
    <rPh sb="0" eb="1">
      <t>トク</t>
    </rPh>
    <rPh sb="1" eb="2">
      <t>ヒラ</t>
    </rPh>
    <phoneticPr fontId="8"/>
  </si>
  <si>
    <t>特願2000-10319</t>
  </si>
  <si>
    <t>JP2001198754A</t>
  </si>
  <si>
    <t>パスカルエンジニアリング株式会社</t>
  </si>
  <si>
    <t>北浦　一郎</t>
  </si>
  <si>
    <t>B23Q  3/06   302B</t>
  </si>
  <si>
    <t>3C016AA01,3C016CA05,3C016CB03,3C016CC01,3C016CC02,3C016CC04,3C016CE01</t>
  </si>
  <si>
    <t>甲15</t>
    <rPh sb="0" eb="1">
      <t>コウ</t>
    </rPh>
    <phoneticPr fontId="8"/>
  </si>
  <si>
    <t>特開平8-33932</t>
    <phoneticPr fontId="8"/>
  </si>
  <si>
    <t>特願平6-192211</t>
  </si>
  <si>
    <t>JP0833932A</t>
  </si>
  <si>
    <t>相生精機株式会社</t>
  </si>
  <si>
    <t>木村　清二</t>
  </si>
  <si>
    <t>B22D  17/22    (2006.01),B21D  37/14    (2006.01),B29C  45/17    (2006.01)</t>
  </si>
  <si>
    <t>B22D 17/22      A,B21D 37/14      C,B29C 45/17       ,B23Q  3/06   304B</t>
  </si>
  <si>
    <t>4E050FA01,4E050FB03,4E050FB06,4E050FB07,4E050FC03,4F206AH17,4F206JA07,4F206JQ82,3C016CA03,3C016CB01,3C016CC01,3C016CC04</t>
  </si>
  <si>
    <t>4E032,4E050,4F206,3C016</t>
  </si>
  <si>
    <t>2002/10/10</t>
    <phoneticPr fontId="8"/>
  </si>
  <si>
    <t>2001/11/13</t>
    <phoneticPr fontId="8"/>
  </si>
  <si>
    <t xml:space="preserve">「平成19年(行ケ)第10315号」における平成20年6月19日付け「準備書面(3)」の抜粋(第1、15、16ページ、及び添付資料3)
</t>
    <phoneticPr fontId="8"/>
  </si>
  <si>
    <t>公然実施発明を記載</t>
    <rPh sb="0" eb="2">
      <t>コウゼン</t>
    </rPh>
    <rPh sb="2" eb="4">
      <t>ジッシ</t>
    </rPh>
    <rPh sb="4" eb="6">
      <t>ハツメイ</t>
    </rPh>
    <rPh sb="7" eb="9">
      <t>キサイ</t>
    </rPh>
    <phoneticPr fontId="8"/>
  </si>
  <si>
    <t>2011-800151</t>
    <phoneticPr fontId="8"/>
  </si>
  <si>
    <t>4119298</t>
    <phoneticPr fontId="8"/>
  </si>
  <si>
    <t>2003/04/24</t>
    <phoneticPr fontId="8"/>
  </si>
  <si>
    <t>サイクロン式分離機</t>
  </si>
  <si>
    <t>株式会社栗本鐵工所</t>
  </si>
  <si>
    <t>大谷　貴信</t>
  </si>
  <si>
    <t>B04C  5/12;B04C  5/28</t>
  </si>
  <si>
    <t>B04C   5/12@AFI(JP);B04C   5/28@ALI(JP)</t>
  </si>
  <si>
    <t>B04C  5/12        Z;B04C  5/28</t>
  </si>
  <si>
    <t>4D053 AA03;4D053 AB01;4D053 BA04;4D053 BB02;4D053 BC03;4D053 BD04;4D053 CA23;4D053 CC01;4D053 DA10</t>
  </si>
  <si>
    <t>特許第4119298号の請求項1に係る発明についての特許を無効とする。 特許第4119298号の請求項2に係る発明についての審判請求は、成り立たない。</t>
    <phoneticPr fontId="8"/>
  </si>
  <si>
    <t>請求項1</t>
    <phoneticPr fontId="8"/>
  </si>
  <si>
    <t xml:space="preserve">本件訂正発明1は、刊行物1及び2に記載された発明及び周知の技術事項に基づいて当業者が容易に発明をすることができたものであるから、特許法第29条第2項の規定により特許を受けることができない。
</t>
    <phoneticPr fontId="8"/>
  </si>
  <si>
    <t>甲1（主）及び甲2（副）、
甲2（主）及び甲1（副）、周知技術</t>
    <rPh sb="0" eb="1">
      <t>コウ</t>
    </rPh>
    <rPh sb="3" eb="4">
      <t>シュ</t>
    </rPh>
    <rPh sb="5" eb="6">
      <t>オヨ</t>
    </rPh>
    <rPh sb="7" eb="8">
      <t>コウ</t>
    </rPh>
    <rPh sb="10" eb="11">
      <t>フク</t>
    </rPh>
    <rPh sb="27" eb="29">
      <t>シュウチ</t>
    </rPh>
    <rPh sb="29" eb="31">
      <t>ギジュツ</t>
    </rPh>
    <phoneticPr fontId="8"/>
  </si>
  <si>
    <t>甲1</t>
    <phoneticPr fontId="8"/>
  </si>
  <si>
    <t>実開昭56-137754</t>
    <phoneticPr fontId="8"/>
  </si>
  <si>
    <t>実願昭55-31857</t>
  </si>
  <si>
    <t>無し</t>
    <phoneticPr fontId="8"/>
  </si>
  <si>
    <t>29条2項・主引例</t>
    <phoneticPr fontId="8"/>
  </si>
  <si>
    <t>JP56137754Y</t>
  </si>
  <si>
    <t>宝栄工業株式会社</t>
  </si>
  <si>
    <t>栗田　己之利,川合　幸広</t>
  </si>
  <si>
    <t>B04C   5/28    (2006.01)</t>
  </si>
  <si>
    <t xml:space="preserve">B04C  5/28       </t>
  </si>
  <si>
    <t>4D053AA03,4D053AB01,4D053BA04,4D053BA06,4D053BB02,4D053BC03,4D053BD04,4D053CA23,4D053CC08,4D053CD22,4D053CE07,4D053DA01</t>
  </si>
  <si>
    <t>4D053</t>
  </si>
  <si>
    <t>4119298</t>
  </si>
  <si>
    <t>2003/04/24</t>
    <phoneticPr fontId="8"/>
  </si>
  <si>
    <t>実開平7-7751</t>
  </si>
  <si>
    <t>実願平4-84835</t>
  </si>
  <si>
    <t>実登2579690</t>
  </si>
  <si>
    <t>無し</t>
    <phoneticPr fontId="8"/>
  </si>
  <si>
    <t>29条2項・副引例</t>
    <phoneticPr fontId="8"/>
  </si>
  <si>
    <t>JP077751Y</t>
  </si>
  <si>
    <t>2579690U</t>
  </si>
  <si>
    <t>石川島播磨重工業株式会社</t>
  </si>
  <si>
    <t>渡辺　修三</t>
  </si>
  <si>
    <t>B04C   5/12    (2006.01),B01D  45/12    (2006.01)</t>
  </si>
  <si>
    <t xml:space="preserve">B04C  5/12      Z,B01D 45/12       </t>
  </si>
  <si>
    <t>4D053AA03,4D053AB01,4D053BA01,4D053BB02,4D053BC01,4D053BD04,4D053CC01,4D053DA01,4D031AC04,4D031BA01,4D031BA10</t>
  </si>
  <si>
    <t>4D053,4D031</t>
  </si>
  <si>
    <t>2010-800036</t>
    <phoneticPr fontId="8"/>
  </si>
  <si>
    <t>4105586</t>
    <phoneticPr fontId="8"/>
  </si>
  <si>
    <t>2003/05/14</t>
    <phoneticPr fontId="8"/>
  </si>
  <si>
    <t>リニアモータ式単軸ロボット</t>
  </si>
  <si>
    <t>ヤマハ発動機株式会社</t>
  </si>
  <si>
    <t>海江田　隆;長森　基樹;加茂川　良</t>
  </si>
  <si>
    <t>B25J 18/02;B25J 19/00</t>
  </si>
  <si>
    <t>B25J  18/02@AFI(JP);B25J  19/00@ALI(JP)</t>
  </si>
  <si>
    <t>B25J 18/02;B25J 19/00        Z</t>
  </si>
  <si>
    <t>3C007 CT02;3C007 CY00;3C007 HS26;3C707 CT02;3C707 CY00;3C707 HS26</t>
  </si>
  <si>
    <t>特許第4105586号の請求項1,2に係る発明についての特許を無効とする。</t>
    <phoneticPr fontId="8"/>
  </si>
  <si>
    <t>相違点1に係る発明特定事項の違いは、引用例1発明に甲5発明を組み合わせたにすぎないものであり、当業者が容易に想到し得たものである。
相違点2は、実質的な相違点ではない。
本件特許発明1は、特許法第29条第2項の規定により特許を受けることができない。</t>
    <phoneticPr fontId="8"/>
  </si>
  <si>
    <t>甲2（主）及び甲5（副）</t>
    <phoneticPr fontId="8"/>
  </si>
  <si>
    <t>事実実験公正証書(謄本)</t>
    <phoneticPr fontId="8"/>
  </si>
  <si>
    <t>29条2項・主引例</t>
    <phoneticPr fontId="8"/>
  </si>
  <si>
    <t>以下の別紙2-4が平成21年11月10日にインターネット上に公開されていたことが記載されている。別紙2：2002年発行と推認されるCopley Controls社のリニアモータ(ThrustTube Modules)のカタログの内容、別紙3：同社のM25 Moduleの構造を示すPDFファイル(DR00001)の内容、別紙4：同社のM38 Moduleの構造を示すPDFファイル(DR00002)の内容</t>
    <rPh sb="0" eb="2">
      <t>イカ</t>
    </rPh>
    <rPh sb="3" eb="5">
      <t>ベッシ</t>
    </rPh>
    <rPh sb="40" eb="42">
      <t>キサイ</t>
    </rPh>
    <rPh sb="48" eb="50">
      <t>ベッシ</t>
    </rPh>
    <phoneticPr fontId="8"/>
  </si>
  <si>
    <t>4105586</t>
    <phoneticPr fontId="8"/>
  </si>
  <si>
    <t>2003/05/14</t>
    <phoneticPr fontId="8"/>
  </si>
  <si>
    <t>0</t>
    <phoneticPr fontId="8"/>
  </si>
  <si>
    <t>甲5</t>
    <phoneticPr fontId="8"/>
  </si>
  <si>
    <t>特開2001-169529</t>
    <phoneticPr fontId="8"/>
  </si>
  <si>
    <t>特願平11-346740</t>
  </si>
  <si>
    <t>無し</t>
    <phoneticPr fontId="8"/>
  </si>
  <si>
    <t>29条2項・副引例</t>
    <phoneticPr fontId="8"/>
  </si>
  <si>
    <t>JP2001169529A</t>
  </si>
  <si>
    <t>シンフォニアテクノロジー株式会社</t>
  </si>
  <si>
    <t>中川　洋,成久　雅章,前田　豊,中野　克好,村口　洋介</t>
  </si>
  <si>
    <t>B65G  54/02    (2006.01),H01L  21/677   (2006.01),B65G  49/07    (2006.01),B25J  19/00    (2006.01),H02K  41/03    (2006.01),H02K  41/02    (2006.01)</t>
  </si>
  <si>
    <t>B65G 54/02       ,H01L 21/68      A,B65G 49/07      D,B25J 19/00      A,H02K 41/03      B,H02K 41/02      C</t>
  </si>
  <si>
    <t>3F021AA01,3F021BA02,3F021CA01,3F021DA04,3F060AA01,3F060CA01,3F060GA01,3F060GA13,3F060HA17,3F060HA28,3F060HA00,5F031GA57,5F031HA53,5F031HA57,5F031KA06,5F031LA08,5F031LA12,5F031PA11,5H641BB10,5H641BB18,5H641GG03,5H641GG04,5H641GG12,5H641HH03,5H641HH05,5H641HH07,5H641HH10,5H641HH11,5H641HH13,5H641HH14,5H641JA09,5H641JB01,5H641JB02,5H641JB03,5H641JB10,3C007AS01,3C007AS08,3C007CS01,3C007CT03,3C007CY15,3C007CY34,3C007HS26,3C007HS27,3C007HT20,3C007NS17,3C707AS01,3C707AS08,3C707CS01,3C707CT03,3C707CY18,3C707CY34,3C707HS26,3C707HS27,3C707HT20,3C707NS17</t>
  </si>
  <si>
    <t>一致</t>
    <phoneticPr fontId="8"/>
  </si>
  <si>
    <t>3C007,3C707</t>
  </si>
  <si>
    <t>3F021,5F031,3F045,3F060,5H641,3C007,3C707,5F131</t>
  </si>
  <si>
    <t>2009-800108</t>
    <phoneticPr fontId="8"/>
  </si>
  <si>
    <t>4217539</t>
    <phoneticPr fontId="8"/>
  </si>
  <si>
    <t>2003/0602</t>
    <phoneticPr fontId="8"/>
  </si>
  <si>
    <t>クランプ装置</t>
  </si>
  <si>
    <t>川上　孝幸</t>
  </si>
  <si>
    <t>特開2004-360718;特許04217539;特開2008-304065;特開2009-180374;特開2012-051103</t>
  </si>
  <si>
    <t>F16B  2/06;B23Q  3/06;F15B 15/06;F15B 15/14;B23Q  3/06    303;B23Q  3/06    304;F15B 15/14    380</t>
  </si>
  <si>
    <t>B23Q   3/06@AFI(JP);F16B   2/06@AFI(JP);F15B  15/06@ALI(JP);F15B  15/14@ALI(JP)</t>
  </si>
  <si>
    <t>B23Q  3/06    303 A;B23Q  3/06    304 B;F15B 15/06        C;F15B 15/06        E;F15B 15/14    380 A;F16B  2/06        B</t>
  </si>
  <si>
    <t>3C016 CA05;3C016 CB02;3C016 CB11;3C016 CC04;3H081 AA03;3H081 BB02;3H081 CC21;3H081 DD18;3H081 DD33;3H081 DD37;3H081 FF31;3H081 FF38;3H081 FF48;3H081 HH04;3J022 DA14;3J022 EA08;3J022 EB03;3J022 EC02;3J022 FB07;3J022 GA06;3J022 GA10;3J022 GA21</t>
  </si>
  <si>
    <t>特許第4217539号の請求項1-5に係る発明についての特許を無効とする。</t>
    <phoneticPr fontId="8"/>
  </si>
  <si>
    <t xml:space="preserve">本件発明1は、甲第34号証及び甲第65号証に記載された発明並びに上記周知の技術に基づいて当業者が容易に発明をすることができたものである。
</t>
    <phoneticPr fontId="8"/>
  </si>
  <si>
    <t>甲34（主）及び甲65（副）、周知技術</t>
    <rPh sb="15" eb="17">
      <t>シュウチ</t>
    </rPh>
    <rPh sb="17" eb="19">
      <t>ギジュツ</t>
    </rPh>
    <phoneticPr fontId="8"/>
  </si>
  <si>
    <t>甲34</t>
    <phoneticPr fontId="8"/>
  </si>
  <si>
    <t>特開2001-107914</t>
    <rPh sb="0" eb="1">
      <t>トク</t>
    </rPh>
    <phoneticPr fontId="8"/>
  </si>
  <si>
    <t>特願平11-290596</t>
  </si>
  <si>
    <t>JP3588794</t>
  </si>
  <si>
    <t>JP2001107914A</t>
  </si>
  <si>
    <t>JP3588794B</t>
  </si>
  <si>
    <t>豊和工業株式会社</t>
  </si>
  <si>
    <t>野田　光雄</t>
  </si>
  <si>
    <t>F15B  15/14    (2006.01)</t>
  </si>
  <si>
    <t>F15B 15/14   355Z</t>
  </si>
  <si>
    <t>3H081AA03,3H081AA34,3H081BB01,3H081CC13,3H081DD26</t>
  </si>
  <si>
    <t>3C016,3H081,3J022</t>
  </si>
  <si>
    <t>3H081</t>
  </si>
  <si>
    <t>4217539</t>
  </si>
  <si>
    <t>甲65</t>
    <phoneticPr fontId="8"/>
  </si>
  <si>
    <t>実公昭47-7330</t>
    <phoneticPr fontId="8"/>
  </si>
  <si>
    <t>実願昭45-117325</t>
  </si>
  <si>
    <t>実登977839</t>
  </si>
  <si>
    <t>JP477330Y</t>
  </si>
  <si>
    <t>977839U</t>
  </si>
  <si>
    <t>ウエスチングハウス　エヤ－　ブレ－キ　コンパニ－</t>
  </si>
  <si>
    <t>F15B  15/22    (2006.01)</t>
  </si>
  <si>
    <t>F15B 15/22      F</t>
  </si>
  <si>
    <t>3H081AA02,3H081AA03,3H081BB01,3H081CC15,3H081CC23,3H081DD16,3H081DD33,3H081DD37,3H081EE04,3H081EE25,3H081FF19,3H081FF28,3H081FF31,3H081FF34</t>
  </si>
  <si>
    <t>2009-800223</t>
    <phoneticPr fontId="8"/>
  </si>
  <si>
    <t>4202838</t>
    <phoneticPr fontId="8"/>
  </si>
  <si>
    <t>2003/06/25</t>
    <phoneticPr fontId="8"/>
  </si>
  <si>
    <t>無水石膏の製造方法及び無水石膏焼成システム</t>
  </si>
  <si>
    <t>株式会社ナコード;太平洋セメント株式会社</t>
  </si>
  <si>
    <t>横山　悦郎;白沢　文和;市川　牧彦;藤田　晃太郎</t>
  </si>
  <si>
    <t>C01F 11/46;B01D 50/00;B09B  3/00;B01D 50/00    502;B01D 50/00    501</t>
  </si>
  <si>
    <t>B09B   3/00@AFI(JP);C01F  11/46@AFI(JP);B01D  50/00@ALI(JP)</t>
  </si>
  <si>
    <t>B09B  3/00    303 A;B01D 50/00    501 C;B01D 50/00    501 J;B01D 50/00    502 B;C01F 11/46        D</t>
  </si>
  <si>
    <t>4D004 AA16;4D004 AA31;4D004 BA02;4D004 CA30;4D004 CB02;4D004 CB09;4D004 CB34;4D004 DA03;4D004 DA06;4G076 AA14;4G076 AB28;4G076 AC04;4G076 BA38;4G076 BD02;4G076 BH01;4G076 CA02;4G076 CA29;4G076 CA36;4G076 DA30;4G076 GA05</t>
  </si>
  <si>
    <t>特許第4202838号の請求項に係る発明についての特許を無効とする。</t>
    <phoneticPr fontId="8"/>
  </si>
  <si>
    <t>請求項1</t>
    <phoneticPr fontId="8"/>
  </si>
  <si>
    <t>本件発明1は、甲第1号証記載の発明および本件出願前周知の事項(例えば、甲第2、11-14号証参照)に基いて当業者が容易に発明をすることができたものである。</t>
    <phoneticPr fontId="8"/>
  </si>
  <si>
    <t>甲1及び周知の技術</t>
    <rPh sb="4" eb="6">
      <t>シュウチ</t>
    </rPh>
    <rPh sb="7" eb="9">
      <t>ギジュツ</t>
    </rPh>
    <phoneticPr fontId="8"/>
  </si>
  <si>
    <t>○</t>
    <phoneticPr fontId="8"/>
  </si>
  <si>
    <t>甲1</t>
    <phoneticPr fontId="8"/>
  </si>
  <si>
    <t>特開昭59-16533</t>
    <phoneticPr fontId="8"/>
  </si>
  <si>
    <t>特願昭58-110039</t>
  </si>
  <si>
    <t>JP1286187</t>
  </si>
  <si>
    <t>無し</t>
    <phoneticPr fontId="8"/>
  </si>
  <si>
    <t>29条2項・主引例</t>
    <phoneticPr fontId="8"/>
  </si>
  <si>
    <t>JP5916533A</t>
  </si>
  <si>
    <t>JP1286187B</t>
  </si>
  <si>
    <t>ビ－ピ－ビ－　インダストリイズ　リミテツド</t>
  </si>
  <si>
    <t>ア－サ－・ジヨ－ジ・テリイ・ワ－ド,クリストフア－・トツド－デイヴイ－ズ</t>
  </si>
  <si>
    <t>B01J   6/00    (2006.01),B01J   8/08    (2006.01),F27B  15/00    (2006.01)</t>
  </si>
  <si>
    <t xml:space="preserve">B01J  6/00   101Z,B01J  8/08       ,F27B 15/00       </t>
  </si>
  <si>
    <t>4G070AA01,4G070AB06,4G070BB32,4G070CA03,4G070CA06,4G070CA07,4G070CA10,4G070CA17,4G070CA18,4G070CA25,4G070CB25,4G070CB26,4G070DA21,4G070DA23,4G068BA05,4G068BB03,4G068BC07,4G068BC20,4G068BD02,4G068BD07,4G068BD11,4K046HA07,4K046HA09,4K046JA01,4K046JB04,4K046JC02,4K046JD02,4K046JE01,4K046JE08,4K046KA01,4K046KA05,4K046LA02</t>
  </si>
  <si>
    <t>Yes･F</t>
    <phoneticPr fontId="8"/>
  </si>
  <si>
    <t>4D004,4D033,4G076</t>
  </si>
  <si>
    <t>4G070,4K046,4G068</t>
  </si>
  <si>
    <t>甲1のファミリー（特開昭55-94634）を無効化された特許で出願人引用</t>
    <rPh sb="0" eb="1">
      <t>コウ</t>
    </rPh>
    <rPh sb="22" eb="25">
      <t>ムコウカ</t>
    </rPh>
    <rPh sb="28" eb="30">
      <t>トッキョ</t>
    </rPh>
    <rPh sb="31" eb="33">
      <t>シュツガン</t>
    </rPh>
    <rPh sb="33" eb="34">
      <t>ニン</t>
    </rPh>
    <rPh sb="34" eb="36">
      <t>インヨウ</t>
    </rPh>
    <phoneticPr fontId="8"/>
  </si>
  <si>
    <t>2011-800181</t>
    <phoneticPr fontId="8"/>
  </si>
  <si>
    <t>4114617</t>
    <phoneticPr fontId="8"/>
  </si>
  <si>
    <t>2004/02/19</t>
    <phoneticPr fontId="8"/>
  </si>
  <si>
    <t>膜電極接合体を構成する基材へ触媒層を形成する方法と装置</t>
  </si>
  <si>
    <t>トヨタ自動車株式会社</t>
  </si>
  <si>
    <t>角谷　聡;川原　竜也;村手　政志;加治　敬史</t>
  </si>
  <si>
    <t>CA02555086A;CA02555086C;CN01905954A;CN100589885C;DE112005000257T;DE112005000257B;特開2005-230688;特許04114617;US2007129237;US7455888;WO2005080008A</t>
  </si>
  <si>
    <t>B05D  1/04;B05C 19/00;B05D  1/26;H01M  4/88;H01M  8/02;H01M  8/10</t>
  </si>
  <si>
    <t>B05D   1/04@AFI(JP);B05B   5/057@ALI(EP);B05B   5/14@ALI(EP);B05C  19/00@ALI(JP);B05D   1/26@ALI(JP);B05D   1/28@ALI(EP);H01M   4/88@ALI(JP);H01M   4/92@ALN(EP);H01M   8/02@ALI(JP);H01M   8/10@ALI(JP)</t>
  </si>
  <si>
    <t>B05D  1/04        A;B05D  1/26        Z;B05C 19/00;H01M  4/88        K;H01M  8/02        E;H01M  8/10</t>
  </si>
  <si>
    <t>4D075 AC41;4D075 AC72;4D075 AC86;4D075 AC88;4D075 BB81Y;4D075 DA03;4D075 DC21;4D075 EA02;4F042 AA22;4F042 AB03;4F042 BA21;4F042 CB03;4F042 CB05;4F042 CB24;4F042 EC01;5H018 AA06;5H018 AS01;5H018 BB00;5H018 BB03;5H018 BB07;5H018 BB08;5H018 DD08;5H018 EE17;5H018 HH06;5H026 AA06;5H026 BB04;5H026 CX04;5H026 EE18;5H026 HH06</t>
  </si>
  <si>
    <t>特許第4114617号の請求項1ないし8に係る発明についての特許を無効とする。</t>
    <phoneticPr fontId="8"/>
  </si>
  <si>
    <t xml:space="preserve">本件特許発明1は、甲第1号証及び甲第2号証に記載された発明に基づいて、当業者が容易に発明することができたものである。
</t>
    <phoneticPr fontId="8"/>
  </si>
  <si>
    <t>甲1（主）及び甲2（副）
甲2（主）及び甲1（副）</t>
    <phoneticPr fontId="8"/>
  </si>
  <si>
    <t>特開2002-367616</t>
    <phoneticPr fontId="8"/>
  </si>
  <si>
    <t>特願2001-176205</t>
  </si>
  <si>
    <t>JP2002367616A</t>
  </si>
  <si>
    <t>パナソニック株式会社</t>
  </si>
  <si>
    <t>松本　敏宏,長尾　善輝,羽藤　一仁</t>
  </si>
  <si>
    <t>H01M   4/88    (2006.01),H01M   4/86    (2006.01),H01M   8/10    (2006.01)</t>
  </si>
  <si>
    <t xml:space="preserve">H01M  4/88      C,H01M  4/88      K,H01M  4/86      B,H01M  8/10       </t>
  </si>
  <si>
    <t>5H018AA06,5H018AS02,5H018AS03,5H018BB01,5H018BB03,5H018BB06,5H018BB12,5H018CC06,5H018DD06,5H018DD08,5H018EE03,5H018EE05,5H018EE17,5H018EE19,5H026AA06,5H026BB01,5H026BB02,5H026CC03,5H026CX05,5H026EE06,5H026EE18</t>
  </si>
  <si>
    <t>Office Action for the corresponding German patent application No. 112005000257.8-45 dated Nov. 7, 2007./Second and supplementary Notice Informing the applicant of the communication of the International Application (To Designated Offices which apply the 30 Month time Limit Under Article 22 (1)) for International application No. PCT/JP2005/003079./International Preliminary Report on Patentability for International application No. PCT/JP2005/003079./Notification of Transmittal of Copies of translation of the International Preliminary report on Patentability for International application No. PCT/JP2005/003079./English translation of Written Opinion of the International Searching authority for International application No. PCT/JP2005/003079./0/0/0/0/0/0/0/0/0/0/0/0/0/0/0/0/0/0/0/0/0/0/0/0/0/0/0/0/0/0/0/0/0/0/0/0/0/0/0/0/0/0/0/0/0/0/0/0/0/0/0/0/0/0/0/0/0/0/0/0/0/0/0/0/0/0/0/0/0/0/0/0/0/0/0/0/0/0/0/0/0/0/0/0/0/0/0/0/0/0/0/0/0/0/0/0/0/0/0/0/0/0/0/0/0/0/0/0/0/0/0/0/0/0/0/0/0/0/0/0/0/0/0/0/0/0/0/0/0/0/0/0/0/0/0/0/0/0/0/0/0/0/0/0/0/0/0/0/0/0/0/0/0/0/0/0/0/0/0/0/0/0/0/0/0/0/0/0/0/0/0</t>
  </si>
  <si>
    <t>4D075,4F042,5H018,5H026</t>
  </si>
  <si>
    <t>5H018,5H026</t>
  </si>
  <si>
    <t>拒絶理由なし。特許査定の参考文献情報</t>
    <rPh sb="0" eb="2">
      <t>キョゼツ</t>
    </rPh>
    <rPh sb="2" eb="4">
      <t>リユウ</t>
    </rPh>
    <rPh sb="7" eb="9">
      <t>トッキョ</t>
    </rPh>
    <rPh sb="9" eb="11">
      <t>サテイ</t>
    </rPh>
    <rPh sb="12" eb="14">
      <t>サンコウ</t>
    </rPh>
    <rPh sb="14" eb="16">
      <t>ブンケン</t>
    </rPh>
    <rPh sb="16" eb="18">
      <t>ジョウホウ</t>
    </rPh>
    <phoneticPr fontId="8"/>
  </si>
  <si>
    <t>4114617</t>
  </si>
  <si>
    <t>2004/02/19</t>
    <phoneticPr fontId="8"/>
  </si>
  <si>
    <t>特開2002-347221</t>
    <phoneticPr fontId="8"/>
  </si>
  <si>
    <t>特願2001-155426</t>
  </si>
  <si>
    <t>JP4723116</t>
  </si>
  <si>
    <t>JP2002347221A</t>
  </si>
  <si>
    <t>JP4723116B</t>
  </si>
  <si>
    <t>ベルク工業有限会社</t>
  </si>
  <si>
    <t>安藤　今朝男</t>
  </si>
  <si>
    <t>B41F  15/12    (2006.01),B41F  15/40    (2006.01),B41F  35/00    (2006.01),B41M   1/42    (2006.01)</t>
  </si>
  <si>
    <t>B41F 35/00      C,B41M  1/42       ,B41F 15/12      A,B41F 15/40      A</t>
  </si>
  <si>
    <t>2C250DB14,2C250FA06,2C250FB19,2H113AA05,2H113BA10,2H113BA34,2H113BA35,2H113BB22,2H113BC04,2H113CA47,2C035FA22,2C035AA06,2C035AA07,2C035AA09,2C035FD25,2C035FD31,2C035FB22,2C035FC08,2C035FD29</t>
  </si>
  <si>
    <t>2C250,2H113,2C035</t>
  </si>
  <si>
    <t>2008-800234</t>
    <phoneticPr fontId="8"/>
  </si>
  <si>
    <t>3962032</t>
  </si>
  <si>
    <t>蓄熱式暖房装置の通電制御システム</t>
  </si>
  <si>
    <t>F24F 11/02;F24F  5/00;F24F  5/00    102;F24F 11/02    102;F24F 11/02    102</t>
  </si>
  <si>
    <t>F24F   5/00@AFI(JP);F24F  11/02@AFI(JP)</t>
  </si>
  <si>
    <t>F24F  5/00        K;F24F  5/00    102 C;F24F 11/02    102 U</t>
  </si>
  <si>
    <t>3L060 AA03;3L060 EE41;3L260 BA41;3L260 FB57</t>
  </si>
  <si>
    <t>審判請求取下</t>
    <phoneticPr fontId="8"/>
  </si>
  <si>
    <t>―</t>
    <phoneticPr fontId="8"/>
  </si>
  <si>
    <t>2009-800158</t>
    <phoneticPr fontId="8"/>
  </si>
  <si>
    <t>3962032</t>
    <phoneticPr fontId="8"/>
  </si>
  <si>
    <t>2004/04/19</t>
    <phoneticPr fontId="8"/>
  </si>
  <si>
    <t xml:space="preserve"> 特許第3962032号の請求項1に係る発明についての特許を無効とする。</t>
    <phoneticPr fontId="8"/>
  </si>
  <si>
    <t xml:space="preserve">本件発明は、甲5発明及び甲第2号証、甲第1号証に基づいて、当業者が容易に発明をすることができたものであって、特許法第29条第2項の規定により特許を受けることができない。
</t>
    <phoneticPr fontId="8"/>
  </si>
  <si>
    <t>甲5（主）及び甲2（副）、甲1（副）</t>
    <phoneticPr fontId="8"/>
  </si>
  <si>
    <t>甲5</t>
    <phoneticPr fontId="8"/>
  </si>
  <si>
    <t>特開平10-54573</t>
    <phoneticPr fontId="8"/>
  </si>
  <si>
    <t>特願平8-213694</t>
  </si>
  <si>
    <t>JP3394655</t>
  </si>
  <si>
    <t>JP1054573A</t>
  </si>
  <si>
    <t>JP3394655B</t>
  </si>
  <si>
    <t>住化プラステック株式会社</t>
  </si>
  <si>
    <t>森　章,上本　茂雄,難波　康通</t>
  </si>
  <si>
    <t>F24H   7/02    (2006.01),F24D  11/00    (2006.01)</t>
  </si>
  <si>
    <t>F24H  7/02   602A,F24H  7/02   603A,F24D 11/00      A</t>
  </si>
  <si>
    <t>3L071CC04,3L071CC05,3L071CD01,3L071CE01,3L071CF06,3L071CG00,3L071CH02,3L071CH05,3L071CH06,3L071CJ01</t>
  </si>
  <si>
    <t>3L054,3L060,3L260</t>
  </si>
  <si>
    <t>3L035,3L071</t>
  </si>
  <si>
    <t>2004/04/19</t>
    <phoneticPr fontId="8"/>
  </si>
  <si>
    <t>0</t>
    <phoneticPr fontId="8"/>
  </si>
  <si>
    <t>甲2</t>
    <phoneticPr fontId="8"/>
  </si>
  <si>
    <t>特開2002-13823</t>
    <phoneticPr fontId="8"/>
  </si>
  <si>
    <t>特願2000-191216</t>
  </si>
  <si>
    <t>無し</t>
    <phoneticPr fontId="8"/>
  </si>
  <si>
    <t>29条2項・副引例</t>
    <phoneticPr fontId="8"/>
  </si>
  <si>
    <t>JP200213823A</t>
  </si>
  <si>
    <t>エナジーサポート株式会社</t>
  </si>
  <si>
    <t>長尾　渉,柳瀬　育彦</t>
  </si>
  <si>
    <t>F24H   7/02    (2006.01)</t>
  </si>
  <si>
    <t>F24H  7/02   603A,F24H  7/02   601A</t>
  </si>
  <si>
    <t>3L035</t>
  </si>
  <si>
    <t>2004/04/19</t>
    <phoneticPr fontId="8"/>
  </si>
  <si>
    <t>甲1</t>
    <phoneticPr fontId="8"/>
  </si>
  <si>
    <t>社団法人電力電子学会(THE KOREAN INSTITUTE OF POWER ELECTRONICS)発行、韓国電力電子学術大会論文集;ｐ921-924「Automatic Power Supply Time Controller for ThermalStorage-type Heating Appliances」(蓄熱式暖房機器の深夜電力供給時間自動制御装置開発(日本語訳))2003年7月14日論文集発行、2003年7月14日Web公開</t>
    <phoneticPr fontId="8"/>
  </si>
  <si>
    <t>無し</t>
    <phoneticPr fontId="8"/>
  </si>
  <si>
    <t>29条2項・副引例</t>
    <phoneticPr fontId="8"/>
  </si>
  <si>
    <t>2008-800091</t>
    <phoneticPr fontId="8"/>
  </si>
  <si>
    <t>3867926</t>
  </si>
  <si>
    <t>2003/10/29</t>
    <phoneticPr fontId="8"/>
  </si>
  <si>
    <t>2002/10/29</t>
    <phoneticPr fontId="8"/>
  </si>
  <si>
    <t>核酸の増幅法</t>
  </si>
  <si>
    <t>独立行政法人理化学研究所;株式会社ダナフォーム</t>
  </si>
  <si>
    <t>三　谷　康　正;山　根　明　男;柴　田　裕　子;林　崎　良　英</t>
  </si>
  <si>
    <t>AU2003280603A;CA02504234A;CA02504234C;EP1564301A;WO04/040019;特許03867926;US2006160084;US7803579;US2011059868;WO2004040019A</t>
  </si>
  <si>
    <t>C12N 15/09</t>
  </si>
  <si>
    <t>C12N  15/09@AFI(JP);C12Q   1/68@ALI(JP);G01N  33/53@ALI(JP);G01N  33/566@ALI(JP)</t>
  </si>
  <si>
    <t>C12N 15/00        A;G01N 33/53;C12Q  1/68        A;G01N 33/566</t>
  </si>
  <si>
    <t>4B024 AA20;4B024 CA01;4B024 CA05;4B024 CA09;4B024 CA11;4B024 HA08;4B024 HA14;4B024 HA19;4B063 QA18;4B063 QQ42;4B063 QR08;4B063 QR32;4B063 QR42;4B063 QR50;4B063 QR55;4B063 QR62;4B063 QR66;4B063 QR82;4B063 QS03;4B063 QS25;4B063 QS28;4B063 QS34;4B063 QS36;4B063 QS39;4B063 QX02;4B063 QX10;4B063 QS16;4B063 QQ52;4B063 QR51;4B063 QR48</t>
  </si>
  <si>
    <t xml:space="preserve"> 特許第3867926号の請求項1ないし21に係る発明についての特許を無効とする。</t>
    <phoneticPr fontId="8"/>
  </si>
  <si>
    <t>請求項1</t>
    <phoneticPr fontId="8"/>
  </si>
  <si>
    <t xml:space="preserve">本件発明1は、甲第1号証及び甲第3号証に記載された発明に基づいて、当業者が容易に発明をすることができたものである。
</t>
    <phoneticPr fontId="8"/>
  </si>
  <si>
    <t>甲1（主）及び甲3（副）</t>
    <phoneticPr fontId="8"/>
  </si>
  <si>
    <t>特開2000-37194</t>
    <phoneticPr fontId="8"/>
  </si>
  <si>
    <t>特願平11-179056</t>
  </si>
  <si>
    <t>29条2項・主引例</t>
    <phoneticPr fontId="8"/>
  </si>
  <si>
    <t>JP200037194A</t>
  </si>
  <si>
    <t>エンゾー　ダイアグノスティクス，　インコーポレイテッド</t>
  </si>
  <si>
    <t>イライザー　ラバニ,ジャニス　ジー．　スタブリアノポウラス,ジェイムズ　ジェイ．　ドネガン,ジャック　コールマン,マーリーン　ウォルナー</t>
  </si>
  <si>
    <t>C12N  15/09    (2006.01),C12Q   1/68    (2006.01)</t>
  </si>
  <si>
    <t>C12N 15/00   ZNAA,C12Q  1/68      A</t>
  </si>
  <si>
    <t>4B024AA11,4B024AA20,4B024CA01,4B024CA09,4B024CA11,4B024CA20,4B024FA07,4B024HA08,4B024HA09,4B024HA19,4B063QA01,4B063QA13,4B063QA18,4B063QQ42,4B063QQ52,4B063QR08,4B063QR14,4B063QR32,4B063QR35,4B063QR41,4B063QR56,4B063QR62,4B063QR66,4B063QS03,4B063QS16,4B063QS25,4B063QS34,4B063QX01,4B063QX02</t>
  </si>
  <si>
    <t>,TSUGUNORI NOTOMI, ET AL: 'LOOP-MEDIATED ISOTHERMAL AMPLIFICATION OF DNA' NUCLEIC ACIDS RESEARCH vol. 28, no. 12, 2000, pages E63-I - E63-VII, XP002907443,,,,</t>
  </si>
  <si>
    <t>/Demandant's 7th Brief for H21 (Gyo-Ke) 10107 (suit for cancelling trial decision of Mukou 2008-800091 [invalidation trial case of JP 3867926 corresponding to U.S. Appl. No. 10/532,975] along with a concise English explanation, 17 pages, Jul. 7, 2010./Record of Oral Proceeding issued in the Trial Case for Invalidation of corresponding Japanese patent No. 3867926 mailed Jan. 7, 2009 with its partial English translation./DNA sequence of Hepatitis B Virus of EMBL/GenBank/DDBJ database Accession No. Z72478 (Exhibit 2 of Notice of Trial dated May 20, 2008)./Demandant's Exhibit No. 8 (Newton, et al., Analysis of any point mutation in DNA. The amplification refractory mutation system (ARMS), Nucleic Acids Research. vol. 17, No. 7, pp. 2503-2516, 1989)./Reference Material 2 (Written reply to the request for a trial for invalidation of a patent No. (invalidation) 2008-800091 dated Aug. 4, 2008)_27 pages./First Taiwanese Office Action mailed Nov. 11, 2009 in Taiwanese Patent Application No. 93140528 and its concise English explanation (5 pages)./Examiner S. K. Mummert, U.S. Office Action issued in co-pending U.S. Appl. No. 10/583,706, mailed Mar. 17, 2010_29 pages./Third Canadian Office Action mailed Jan. 19, 2010 in Canadian Patent Application No. 2,504,234 (2 pages)./Second Office Action in European Patent Application No. 03769966.7 corresponding to U.S. Appl. No. 10/532,975, mailed Jun. 24, 2010, 6 pages./Demandant's Exhibition No. 9 (Mukai et al, PCR Frontier, Protein, Nucleic Acid, Enzyme, vol. 31, No. 5, pp. 425-428), publication year 1996.//Demandant's Exhibit No. 9 (Mukai et al, PCR Frontier, Protein, Nucleic Acid, Enzyme, vol. 31, No. 5, pp. 425-428)./Walker, G.T. et al. Strand Displacement Amplification_an Isothermal, in vitro DNA Amplification Technique. Nucleic Acids Research 20:7 (1992) 1691-1696./Supplemental Partial European Search Report European Patent Office. Dated May 30, 2007./Notomi et al., Nucleic Acids Research 28(12): E63-e63 (pp. 1-11)./Nagamine, K. et al. Accelerateed Reaction by Loop Mediated Isothermal Amplification Using Loop Primers. Molecular and Cellular Probes, 16 (2002) 223-229./Pastinen, et al., Minisequencing: A Specific Tool for DNA Analysis and Diagnostics on Oligonucleotide Arrays, Genome Research, vol. 7, 1997, pp. 606-614./Second Canadian Office Action mailed Jul. 6, 2009 in Canadian Patent Application No. 2,504,234 and the response to the Office Action filed Jan. 6, 2010 (43 pages)./European Office Action issued in corresponding European Application No. 04807703.6, Mar. 10, 2010_5 pages./Nollau, et al., Methods for detection of point mutations: performance and quality assessment, Clinical Chemistry vol. 43, No. 7, pp. 1114-1128, 1997.//Trial Decision relating to corresponding Japanese Patent No. 3867926 mailed Mar. 26, 2009 with a full English translation (123 pages)./Kool, E.T. Synthetically modified DNAs as substrates for polymerases. Current Opinion in Chemical Biology (2000) 4: 602-608./Demandant's Exhibit No. 19 - Sekiya, et al., Recent Advances in PCR Methodology: Basic Methodology and its Application, Kyoritsu Shuppan Co., Ltd., Jun. 15, 1997, p. 437, right column, lines 5 to 9 and p. 438, right column, the last line to p. 439, left column, line 8, with an English translation./Notice of Trial for invalidation of JP 3-867926, dated May 20, 2008./NAGAMINE KENTARO ET AL: Loop-mediated isothermal amplification reaction using a nondenatured template CLINICAL CHEMISTRY, AMERICAN ASSOCIATION FOR CLINICAL CHEMISTRY, WASHINGTON, DC, US, vol. 47, no. 9, September 2001 (2001-09), pages 1742-1743, XP002339943 ISSN: 0009-9147/NAGAMINE K ET AL: Accelerated reaction by loop-mediated isothermal amplification using loop primers MOLECULAR AND CELLULAR PROBES, ACADEMIC PRESS, LONDON, GB, vol. 16, no. 3, June 2002 (2002-06), pages 223-229, XP004471001 ISSN: 0890-8508/Nagamine, Kentaro et al. Loop-Mediated Isothermal Amplification Reaction Using a Nondenatured Template. Clinical Chamistry 47:9 (2001) 1742-1743./Third Party Observations on European Patent Application No. 03769966.7 in the name of Riken and Kabushiki Kaisha DNAform. Issued by the European Patent Office Oct. 22, 2008. (EP 03769966.7 corresponds to the present application, U.S. Appl. No. 10//532975)./Third Party Observations on European Application No. 04807703.6 (EP 1712618) in the name of RIKEN and Kabushiki Kaisha Dnaform dated Apr. 26, 2010_5 pages./WALKER G T ET AL: STRAND DISPLACEMENT AMPLIFICATION - AN ISOTHERMAL, IN VITRO DNA AMPLIFICATION TECHNIQUE NUCLEIC ACIDS RESEARCH, OXFORD UNIVERSITY PRESS, SURREY, GB, vol. 20, no. 7, January 1992 (1992-01), pages 1691-1696, XP002019521 ISSN: 0305-1048/Office Action issued by the Canadian Patent Office in Canadian Application No. 2,504,234 on Dec. 19, 2008. (CA 2,504,234 corresponds to the present U.S. Appl. No. 10/532975)./Third Party Observations on European Application No. 04807703.6 (EP1712618) in the name of Riken and Kabushiki Kaisha Dnaform Issued by the European Patent Office Jul. 24, 2008./TSUGUNORI NOTOMI, ET AL: 'LOOP-MEDIATED ISOTHERMAL AMPLIFICATION OF DNA' NUCLEIC ACIDS RESEARCH vol. 28, no. 12, 2000, pages E63-I - E63-VII, XP002907443/Partial Oral Proceedings document for Japanese Patent No. 3867926, dispatch date Oct. 27, 2008. (JP Patent 3867926 corresponds to the present application, U.S. Appl. No. 10/532975)./European Office Action issued in corresponding Application No. 04 807 703.6 and mailed Jun. 30, 2009_6 pages./Iwamoto et al. Loop-Mediated Isothermal Amplification for Direct Detection of Mycobacterium tuberculosis Complex, M. avium, and M. intracellulare in Sputum Samples. Journal of Clinical Microbiology (2003) 41(6): 2616-2622./Notomi et al. Loop-mediated isothermal amplification of DNA. Nucleic Acids Research (2000) 28(12): e63 (7 printed pages)./Reference Material 1 (Written argument in JP2005-516642 dated Nov. 13, 2006)_5 pages./0/0/0/0/0/0/0/0/0/0/0/0/0/0/0/0/0/0/0/0/0/0/0/0/0/0/0/0/0/0/0/0/0/0/0/0/0/0/0/0/0/0/0/0/0/0/0/0/0/0/0/0/0/0/0/0/0/0/0/0/0/0/0/0/0/0/0/0/0/0/0/0/0/0/0/0/0/0/0/0/0/0/0/0/0/0/0/0/0/0/0/0/0/0/0/0/0/0/0/0/0/0/0/0/0/0/0/0/0/0/0/0/0/0/0/0/0/0/0/0/0/0/0/0/0/0/0/0/0/0/0/0/0/0/0/0</t>
  </si>
  <si>
    <t>4B024,2G045,4B063</t>
  </si>
  <si>
    <t>4B024,4B063</t>
  </si>
  <si>
    <t>2003/10/29</t>
    <phoneticPr fontId="8"/>
  </si>
  <si>
    <t>2002/10/29</t>
    <phoneticPr fontId="8"/>
  </si>
  <si>
    <t>WO００/28082</t>
    <phoneticPr fontId="8"/>
  </si>
  <si>
    <t>JP9906213W</t>
  </si>
  <si>
    <t>EIKEN KAGAKU KABUSHIKI KAISHA|NOTOMI, Tsugunori|HASE, Tetsu</t>
  </si>
  <si>
    <t>NOTOMI, Tsugunori|HASE, Tetsu</t>
  </si>
  <si>
    <t>C12N  15/10(2006.01),C12Q   1/68(2006.01)</t>
  </si>
  <si>
    <t>2011-800170</t>
    <phoneticPr fontId="8"/>
  </si>
  <si>
    <t>4632809</t>
    <phoneticPr fontId="8"/>
  </si>
  <si>
    <t>2005/02/23</t>
    <phoneticPr fontId="8"/>
  </si>
  <si>
    <t>非水電解液二次電池用電極の製造方法及び非水電解液二次電池</t>
  </si>
  <si>
    <t>三洋電機株式会社</t>
  </si>
  <si>
    <t>大北　一成;藤原　豊樹;池町　隆明;能間　俊之</t>
  </si>
  <si>
    <t>H01M  4/04;H01M  4/02;H01M  4/58;H01M  4/62;H01M 10/40</t>
  </si>
  <si>
    <t>H01M   4/139@AFI(JP);H01M   4/505@ALI(JP);H01M   4/525@ALI(JP);H01M   4/62@ALI(JP)</t>
  </si>
  <si>
    <t>H01M 10/40        Z;H01M  4/131;H01M  4/02        C;H01M  4/139;H01M  4/62        Z;H01M  4/02    102;H01M  4/02    108;H01M  4/02    109;H01M  4/36        E;H01M  4/50    102;H01M  4/52    102;H01M  4/1391;H01M  4/505;H01M  4/525</t>
  </si>
  <si>
    <t>5H029 AJ05;5H029 AK03;5H029 AL07;5H029 AM01;5H029 CJ08;5H029 DJ15;5H029 EJ04;5H029 HJ04;5H029 HJ05;5H050 AA07;5H050 BA15;5H050 CA07;5H050 CA09;5H050 CB08;5H050 DA02;5H050 DA10;5H050 EA09;5H050 FA16;5H050 GA10;5H050 HA04;5H050 HA05</t>
  </si>
  <si>
    <t xml:space="preserve">特許第4632809号の請求項に係る発明についての特許を無効とする。 </t>
    <phoneticPr fontId="8"/>
  </si>
  <si>
    <t xml:space="preserve">本件特許発明1(前者)と引用発明(後者)とを対比すると
(中略）、
両者は以下の点で一致し、以下の相違点1を有する。
(中略）、
刊行物2,3に記載の公知の攪拌機を使用した撹拌処理工程を含ませることは、当業者が容易に想到し得ることである。
</t>
    <rPh sb="29" eb="31">
      <t>チュウリャク</t>
    </rPh>
    <rPh sb="65" eb="68">
      <t>カンコウブツ</t>
    </rPh>
    <phoneticPr fontId="8"/>
  </si>
  <si>
    <t>刊行物1（主）及び刊行物2（副）、刊行物3（副）</t>
    <rPh sb="0" eb="3">
      <t>カンコウブツ</t>
    </rPh>
    <phoneticPr fontId="8"/>
  </si>
  <si>
    <t>刊行物1</t>
    <phoneticPr fontId="8"/>
  </si>
  <si>
    <t>特開2001-222994</t>
    <phoneticPr fontId="8"/>
  </si>
  <si>
    <t>特願2000-30012</t>
  </si>
  <si>
    <t>JP2001222994A</t>
  </si>
  <si>
    <t>新神戸電機株式会社</t>
  </si>
  <si>
    <t>東本　晃二,原　賢二,井口　智博,弘中　健介</t>
  </si>
  <si>
    <t>H01M   4/62    (2006.01),H01M   4/02    (2006.01),H01M  10/40    (2006.01)</t>
  </si>
  <si>
    <t xml:space="preserve">H01M  4/62      Z,H01M  4/02      C,H01M  4/02      D,H01M 10/40      Z,H01M  4/02   102 ,H01M  4/02   104 ,H01M  4/58   103 ,H01M 10/00   103 ,H01M 10/00   111 ,H01M  4/131      ,H01M  4/133      ,H01M 10/0525     ,H01M 10/0566     ,H01M  4/587      </t>
  </si>
  <si>
    <t>5H029AJ05,5H029AK03,5H029AL06,5H029AM03,5H029AM04,5H029AM05,5H029AM07,5H029BJ02,5H029BJ14,5H029CJ08,5H029CJ22,5H029DJ08,5H029DJ15,5H029DJ17,5H029EJ04,5H029HJ01,5H029HJ05,5H029HJ13,5H050AA07,5H050BA17,5H050CA08,5H050CA09,5H050CB07,5H050DA02,5H050DA03,5H050DA09,5H050DA10,5H050EA10,5H050FA16,5H050GA10,5H050GA22,5H050HA01,5H050HA05</t>
  </si>
  <si>
    <t>5H029,5H050</t>
  </si>
  <si>
    <t>5H003,5H014,5H029,5H050</t>
  </si>
  <si>
    <t>4632809</t>
  </si>
  <si>
    <t>2005/02/23</t>
    <phoneticPr fontId="8"/>
  </si>
  <si>
    <t>刊行物2</t>
    <phoneticPr fontId="8"/>
  </si>
  <si>
    <t xml:space="preserve">:化学装置「用途開発進む「フィルミックス」-超臨界流体プラントへの援用-」2001年2月号 第11-15頁
</t>
    <phoneticPr fontId="8"/>
  </si>
  <si>
    <t>2005/02/23</t>
    <phoneticPr fontId="8"/>
  </si>
  <si>
    <t>刊行物3</t>
    <phoneticPr fontId="8"/>
  </si>
  <si>
    <t xml:space="preserve">:麻彪「21世紀の攪拌技術-サブミクロン・ナノメータの乳化・分散への挑戦-」初版 工業調査会 2000年11月20日 第152-154頁
</t>
    <phoneticPr fontId="8"/>
  </si>
  <si>
    <t>無し</t>
    <phoneticPr fontId="8"/>
  </si>
  <si>
    <t>29条2項・副引例</t>
    <phoneticPr fontId="8"/>
  </si>
  <si>
    <t>2011-800088</t>
    <phoneticPr fontId="8"/>
  </si>
  <si>
    <t>4487880</t>
    <phoneticPr fontId="8"/>
  </si>
  <si>
    <t>2005/07/28</t>
    <phoneticPr fontId="8"/>
  </si>
  <si>
    <t>2004/08/26</t>
    <phoneticPr fontId="8"/>
  </si>
  <si>
    <t>インタークーラ</t>
  </si>
  <si>
    <t>株式会社デンソー</t>
  </si>
  <si>
    <t>渡邊　晴彦;山中　保利</t>
  </si>
  <si>
    <t>CN01740545A;CN100395444C;DE102005040357A;特開2006-090305;特許04487880;US2006042607</t>
  </si>
  <si>
    <t>F02B 29/04</t>
  </si>
  <si>
    <t>F02B  29/04@AFI(JP)</t>
  </si>
  <si>
    <t>F02B 29/04        A;F02B 29/04        G</t>
  </si>
  <si>
    <t xml:space="preserve">特許第4487880号の請求項1ないし13に係る発明についての特許を無効とする。 </t>
    <phoneticPr fontId="8"/>
  </si>
  <si>
    <t xml:space="preserve">本件特許発明1及び2は、甲第1及び4号証記載の発明に基づいて、当業者が容易に発明をすることができたものであるから、特許法第29条第2項の規定により特許を受けることができない。 
</t>
    <phoneticPr fontId="8"/>
  </si>
  <si>
    <t>甲1（主）及び甲4（副）</t>
    <phoneticPr fontId="8"/>
  </si>
  <si>
    <t>特開平8-313183</t>
    <phoneticPr fontId="8"/>
  </si>
  <si>
    <t>特願平7-117176</t>
  </si>
  <si>
    <t>JP08313183A</t>
  </si>
  <si>
    <t>小林　亀,太田　秀之,上田　章夫,兵藤　正和</t>
  </si>
  <si>
    <t>F28F   1/30    (2006.01),F28F   3/06    (2006.01)</t>
  </si>
  <si>
    <t>F28F  1/30      C,F28F  3/06      A</t>
  </si>
  <si>
    <t>3G032</t>
  </si>
  <si>
    <t>3L063,3L064</t>
  </si>
  <si>
    <t>4487880</t>
  </si>
  <si>
    <t>2005/07/28</t>
    <phoneticPr fontId="8"/>
  </si>
  <si>
    <t>2004/08/26</t>
    <phoneticPr fontId="8"/>
  </si>
  <si>
    <t>甲4</t>
    <phoneticPr fontId="8"/>
  </si>
  <si>
    <t>特開2003-176741</t>
    <phoneticPr fontId="8"/>
  </si>
  <si>
    <t>特願2002-202579</t>
  </si>
  <si>
    <t>JP3997477</t>
  </si>
  <si>
    <t>無し</t>
    <phoneticPr fontId="8"/>
  </si>
  <si>
    <t>29条2項・副引例</t>
    <phoneticPr fontId="8"/>
  </si>
  <si>
    <t>JP2003176741A</t>
  </si>
  <si>
    <t>JP3997477B</t>
  </si>
  <si>
    <t>窪島　司,関口　清則,衣川　眞澄,斉藤　誠,矢羽田　茂人</t>
  </si>
  <si>
    <t>F02D  41/02    (2006.01),F02B  37/00    (2006.01),F02B  37/12    (2006.01),F02D  13/02    (2006.01),F02D  15/00    (2006.01),F02D  21/08    (2006.01),F02D  23/00    (2006.01),F02D  43/00    (2006.01),F02M  25/07    (2006.01)</t>
  </si>
  <si>
    <t xml:space="preserve">F02B 37/00   302A,F02B 37/00   302F,F02B 37/12   302A,F02M 25/07   550R,F02M 25/07   570D,F02M 25/07   570J,F02M 25/07   570P,F02D 43/00   301N,F02D 43/00   301R,F02D 43/00   301Z,F02D 13/02      B,F02D 13/02      D,F02D 13/02      H,F02D 13/02      J,F02D 15/00      E,F02D 21/08   301B,F02D 21/08   301H,F02D 21/08   311Z,F02D 23/00      K,F02D 41/02   370 </t>
  </si>
  <si>
    <t>3G005DA02,3G005EA16,3G005FA35,3G005GD09,3G005GD11,3G005HA04,3G005HA05,3G005HA09,3G005HA12,3G005JA02,3G005JA12,3G005JA24,3G005JA39,3G005JA53,3G005JB02,3G062AA01,3G062AA03,3G062AA05,3G062BA04,3G062BA06,3G062BA09,3G062CA02,3G062CA06,3G062EA10,3G062ED01,3G062ED04,3G062ED08,3G062ED10,3G062FA02,3G062FA05,3G062FA23,3G062GA04,3G062GA06,3G062GA08,3G062GA15,3G084AA01,3G084BA00,3G084BA07,3G084BA20,3G084BA22,3G084BA23,3G084DA28,3G084EC03,3G084FA10,3G084FA20,3G084FA33,3G084FA38,3G092AA02,3G092AA11,3G092AA16,3G092AA17,3G092BA02,3G092DA08,3G092DB03,3G092DB06,3G092DC09,3G092EA02,3G092EA03,3G092EA04,3G092FA15,3G092FA17,3G092FA18,3G092HC03X,3G092HE01Z,3G092HE03Z,3G092HE08Z,3G301HA02,3G301HA11,3G301HA12,3G301HA19,3G301JA21,3G301JA25,3G301JA26,3G301KA06,3G301KA08,3G301KA09,3G301LA01,3G301LA07,3G301PC05A,3G301PE01Z,3G301PE03Z,3G301PE08Z,3G301PF03Z,3G384AA03,3G384AA07,3G384BA04,3G384BA05,3G384BA08,3G384BA13,3G384BA16,3G384BA18,3G384BA22,3G384BA26,3G384BA27,3G384BA29,3G384BA37,3G384BA41,3G384CA03,3G384CA04,3G384CA06,3G384CA07,3G384DA02,3G384DA14,3G384DA22,3G384DA33,3G384DA38,3G384EB01,3G384EB02,3G384EB03,3G384EB04,3G384EB10,3G384EB17,3G384EB18,3G384ED07,3G384FA06Z,3G384FA15Z,3G384FA26Z,3G384FA28Z,3G384FA56Z</t>
  </si>
  <si>
    <t>3G005,3G062,3G084,3G092,3G301,3G384</t>
  </si>
  <si>
    <t>2008-800196</t>
    <phoneticPr fontId="8"/>
  </si>
  <si>
    <t>4097281</t>
    <phoneticPr fontId="8"/>
  </si>
  <si>
    <t>2006/04/06</t>
    <phoneticPr fontId="8"/>
  </si>
  <si>
    <t>0</t>
    <phoneticPr fontId="8"/>
  </si>
  <si>
    <t>非接触ＩＤ識別装置用の巻線型コイルとＩＣチップとの接続構造及びこれを構成する接続方法</t>
  </si>
  <si>
    <t>スターエンジニアリング株式会社</t>
  </si>
  <si>
    <t>星　勝治</t>
  </si>
  <si>
    <t>特開2007-280015;特許04097281;US2010230161;WO2007116782A</t>
  </si>
  <si>
    <t>G06K 19/077;G06K 19/07;B42D 15/10</t>
  </si>
  <si>
    <t>G06K  19/077@AFI(JP);B42D  15/10@ALN(JP);G06K  19/07@ALI(JP)</t>
  </si>
  <si>
    <t>B42D 15/10    521;G06K 19/00        K;G06K 19/00        H</t>
  </si>
  <si>
    <t>2C005 MA31;2C005 MB06;2C005 NA09;2C005 RA22;5B035 AA04;5B035 BA03;5B035 BB09;5B035 CA08;5B035 CA23</t>
  </si>
  <si>
    <t>特許第4097281号の請求項1ないし4に係る発明についての特許を無効とする。</t>
    <phoneticPr fontId="8"/>
  </si>
  <si>
    <t>請求項1</t>
    <phoneticPr fontId="8"/>
  </si>
  <si>
    <t xml:space="preserve">本件訂正発明1は,甲2ないし甲3号証に記載された発明,周知技術及び技術常識に基づいて,当業者が容易に発明をすることができたものである。
</t>
    <phoneticPr fontId="8"/>
  </si>
  <si>
    <t>甲3（主）及び甲2（副）、周知技術、技術常識</t>
    <phoneticPr fontId="8"/>
  </si>
  <si>
    <t>○</t>
    <phoneticPr fontId="8"/>
  </si>
  <si>
    <t>甲3</t>
    <phoneticPr fontId="8"/>
  </si>
  <si>
    <t>特表平7-506919</t>
  </si>
  <si>
    <t>特願平5-515548</t>
  </si>
  <si>
    <t>無し</t>
    <phoneticPr fontId="8"/>
  </si>
  <si>
    <t>29条2項・主引例</t>
    <phoneticPr fontId="8"/>
  </si>
  <si>
    <t>JP07506919A</t>
  </si>
  <si>
    <t>エヌ．ベー．ネダーランドシェ　アパラテンファブリエクネダップ</t>
  </si>
  <si>
    <t>ドゥ　ヨング，ヘンドリック　ヨハネス,ドゥ　ヨング，ヴィレム　オットー</t>
  </si>
  <si>
    <t>G08B  13/24    (2006.01),H01Q   1/24    (2006.01),H01Q   7/00    (2006.01)</t>
  </si>
  <si>
    <t xml:space="preserve">G08B 13/24       ,H01Q  1/24      C,H01Q  7/00       </t>
  </si>
  <si>
    <t>5J047AA03,5J047AA05,5J047AA19,5J047AB11,5J047FC05,5J047FC06,5C084AA03,5C084BB21,5C084CC20,5C084CC35,5C084DD07,5C084DD87,5C084EE10</t>
  </si>
  <si>
    <t>2C005,5B035</t>
  </si>
  <si>
    <t>5C084,5J047,5J048</t>
  </si>
  <si>
    <t>4097281</t>
  </si>
  <si>
    <t>2006/04/06</t>
    <phoneticPr fontId="8"/>
  </si>
  <si>
    <t>0</t>
    <phoneticPr fontId="8"/>
  </si>
  <si>
    <t>甲2</t>
    <phoneticPr fontId="8"/>
  </si>
  <si>
    <t>特開昭57-109351</t>
    <phoneticPr fontId="8"/>
  </si>
  <si>
    <t>特願昭55-185920</t>
  </si>
  <si>
    <t>JP1334033</t>
  </si>
  <si>
    <t>JP57109351A</t>
  </si>
  <si>
    <t>JP1334033B</t>
  </si>
  <si>
    <t>伊藤　欣男,小林　三男,鉄矢　俊夫,薄田　修</t>
  </si>
  <si>
    <t>H01L  21/52    (2006.01),H01L  23/48    (2006.01),H01L  21/58    (2006.01),H01L  21/60    (2006.01)</t>
  </si>
  <si>
    <t>H01L 21/52      A,H01L 23/48      K,H01L 21/58       ,H01L 21/60   301B</t>
  </si>
  <si>
    <t>5F047AA03,5F047AA11,5F047BA41,5F047BA43,5F047BB18,5F047BC00,5F047BC01,5F047BC02,5F047BC12,5F044AA01,5F044CC03,5F044CC04,5F044FF04,5F044JJ03</t>
  </si>
  <si>
    <t>5F044,5F047,5F066</t>
  </si>
  <si>
    <t>湯浅さん</t>
    <rPh sb="0" eb="2">
      <t>ユアサ</t>
    </rPh>
    <phoneticPr fontId="8"/>
  </si>
  <si>
    <t>2010-800115</t>
    <phoneticPr fontId="8"/>
  </si>
  <si>
    <t>3868474</t>
  </si>
  <si>
    <t>加工工具</t>
  </si>
  <si>
    <t>司工機株式会社</t>
  </si>
  <si>
    <t>宮田　義弘;水向　誠</t>
  </si>
  <si>
    <t>CN101069952A;CN101069952B;DE102007019515A;特開2007-301641;特許03868474;KR20070108820A;TH00090447A;TW200800499A;US2007258782;US7717653</t>
  </si>
  <si>
    <t>B23Q  5/04;B23Q  3/12;B23C  3/12</t>
  </si>
  <si>
    <t>B23Q   5/04@AFI(JP);B23C   3/12@ALN(JP);B23Q   3/12@ALI(JP)</t>
  </si>
  <si>
    <t>B23Q  5/04    520 Z;B23Q  5/04    520 C;B23Q  3/12        A;B23C  3/12        B</t>
  </si>
  <si>
    <t>3C016 FA06;3C022 DD15</t>
  </si>
  <si>
    <t>本件審判の請求は、成り立たない。</t>
    <phoneticPr fontId="8"/>
  </si>
  <si>
    <t>―</t>
    <phoneticPr fontId="8"/>
  </si>
  <si>
    <t>Office Action dated Sep. 18, 2009, issued on the Chinese Patent Application No. 2007101011287 and English translation thereof./0/0/0/0/0/0/0/0/0/0/0/0/0/0/0/0/0/0/0/0/0/0/0/0/0/0/0/0/0/0/0/0/0/0/0/0/0/0/0/0/0/0/0/0/0/0/0/0/0/0/0/0/0/0/0/0/0/0/0/0/0/0/0/0/0/0/0/0/0/0/0/0/0/0/0/0/0/0/0/0/0/0/0/0/0/0/0/0/0/0/0/0/0/0/0/0/0/0/0/0/0/0/0/0/0/0/0/0/0/0/0/0/0/0/0/0/0/0/0/0/0/0/0/0/0/0/0/0/0/0/0/0/0/0/0/0/0/0/0/0/0/0/0/0/0/0/0/0/0/0/0/0/0/0/0/0/0/0/0/0/0/0/0/0/0/0/0/0/0/0/0/0/0/0/0</t>
  </si>
  <si>
    <t>2011-800144</t>
    <phoneticPr fontId="8"/>
  </si>
  <si>
    <t>3868474</t>
    <phoneticPr fontId="8"/>
  </si>
  <si>
    <t>特許第3868474号の請求項1ないし8に係る発明についての特許を無効とする。</t>
    <phoneticPr fontId="8"/>
  </si>
  <si>
    <t>請求項1</t>
    <phoneticPr fontId="8"/>
  </si>
  <si>
    <t xml:space="preserve">本件発明1と被請求人実施発明とを対比すると、両者に構成上の差異はないから、本件発明1は特許出願前に公然実施をされた発明である。本件発明1ないし8は、特許法第29条第1項第2号に規定する発明である。
本件発明1は、当業者が甲5発明、甲16記載事項、R型タッパー実施事項、甲22、23記載周知事項及び甲25記載事項をどのように組み合わせたとしても、容易に発明をすることができたものということはできない。（つまり29条2項違反ではない）
</t>
    <rPh sb="205" eb="206">
      <t>ジョウ</t>
    </rPh>
    <rPh sb="207" eb="208">
      <t>コウ</t>
    </rPh>
    <rPh sb="208" eb="210">
      <t>イハン</t>
    </rPh>
    <phoneticPr fontId="8"/>
  </si>
  <si>
    <t>公然実施発明による新規性否定</t>
    <rPh sb="0" eb="2">
      <t>コウゼン</t>
    </rPh>
    <rPh sb="2" eb="4">
      <t>ジッシ</t>
    </rPh>
    <rPh sb="4" eb="6">
      <t>ハツメイ</t>
    </rPh>
    <rPh sb="9" eb="12">
      <t>シンキセイ</t>
    </rPh>
    <rPh sb="12" eb="14">
      <t>ヒテイ</t>
    </rPh>
    <phoneticPr fontId="8"/>
  </si>
  <si>
    <t>2011-800138</t>
    <phoneticPr fontId="8"/>
  </si>
  <si>
    <t>4657158</t>
    <phoneticPr fontId="8"/>
  </si>
  <si>
    <t>2006/06/19</t>
    <phoneticPr fontId="8"/>
  </si>
  <si>
    <t>0</t>
    <phoneticPr fontId="8"/>
  </si>
  <si>
    <t>ソファー</t>
  </si>
  <si>
    <t>有限会社宮腰製作所</t>
  </si>
  <si>
    <t>宮腰　健司;宮腰　隆司</t>
  </si>
  <si>
    <t>A47C 17/04;A47C 16/02</t>
  </si>
  <si>
    <t>A47C  17/04@AFI(JP);A47C  16/02@ALI(JP)</t>
  </si>
  <si>
    <t>A47C 17/04        A;A47C 16/02</t>
  </si>
  <si>
    <t>特許第4657158号の請求項1,2に係る発明についての特許を無効とする。</t>
    <phoneticPr fontId="8"/>
  </si>
  <si>
    <t>請求項1</t>
    <phoneticPr fontId="8"/>
  </si>
  <si>
    <t>本件特許発明1は、特許法第29条第1項第2号に規定する特許出願前に外国において公然実施された発明であった甲第2号証に係る発明に基いて当業者が容易に発明をすることができたものであるから、特許法第29条第2項の規定により特許を受けることができないものである。</t>
    <phoneticPr fontId="8"/>
  </si>
  <si>
    <t>×</t>
    <phoneticPr fontId="8"/>
  </si>
  <si>
    <t>CERTIFICATE(証明書)(2004年10月には「「Wanaka Chaise Sofa」がニュージーランド国内で販売されていたことの証明書)</t>
    <rPh sb="21" eb="22">
      <t>ネン</t>
    </rPh>
    <rPh sb="24" eb="25">
      <t>ガツ</t>
    </rPh>
    <rPh sb="57" eb="59">
      <t>コクナイ</t>
    </rPh>
    <rPh sb="60" eb="62">
      <t>ハンバイ</t>
    </rPh>
    <rPh sb="70" eb="72">
      <t>ショウメイ</t>
    </rPh>
    <rPh sb="72" eb="73">
      <t>ショ</t>
    </rPh>
    <phoneticPr fontId="8"/>
  </si>
  <si>
    <t>審引用／抽論 80／37118 外国カタログ ｓｏｆｔｉｍｕｓ　２００５｜２００６、ｓｏｆｔｉｍｕｓ、20051228、１８頁,審引用／抽論 80／37122 国内図書館 ＩＮＴＥＲＧＯ　Ｗｏｏｄｅｎ　Ｓｏｆａ、20051228,,,,審引用／抽論 80／37118 外国カタログ ｓｏｆｔｉｍｕｓ　２００５｜２００６、ｓｏｆｔｉｍｕｓ、20051228、１８頁,審引用／抽論 80／37122 国内図書館 ＩＮＴＥＲＧＯ　Ｗｏｏｄｅｎ　Ｓｏｆａ、20051228,,,,,,,,,,,,,,,,,,,,,,</t>
  </si>
  <si>
    <t>2011-800140</t>
    <phoneticPr fontId="8"/>
  </si>
  <si>
    <t>4021925</t>
    <phoneticPr fontId="8"/>
  </si>
  <si>
    <t>2005/02/17</t>
    <phoneticPr fontId="8"/>
  </si>
  <si>
    <t>2004/02/20</t>
    <phoneticPr fontId="8"/>
  </si>
  <si>
    <t>電子機器表示窓の保護パネル及び保護パネルの製造方法</t>
  </si>
  <si>
    <t>楠田　康次;橋本　孝夫;清水　潤;山田　真也</t>
  </si>
  <si>
    <t>CN01930598A;CN100452113C;EP1717781A;WO05/081210;特許04021925;特開2007-279756;特許04121540;特開2007-323092;特許04279890;KR20060135752A;KR101145009B;MY00144379A;US2008218951;WO2005081210A</t>
  </si>
  <si>
    <t>G09F  9/00</t>
  </si>
  <si>
    <t>G09F   9/00@AFI(JP);G06F   1/16@ALI(EP);H04M   1/02@ALI(EP)</t>
  </si>
  <si>
    <t>G09F  9/00    313;G09F  9/00    302</t>
  </si>
  <si>
    <t>5G435 AA07;5G435 AA09;5G435 AA17;5G435 BB05;5G435 BB12;5G435 GG11;5G435 GG42;5G435 HH03;5G435 KK07;5G435 LL07</t>
  </si>
  <si>
    <t>特許第4021925号の請求項1ないし10に係る発明についての特許を無効とする。</t>
    <phoneticPr fontId="8"/>
  </si>
  <si>
    <t>特許発明1は、甲第2号証に記載された発明(引用発明1、2)に基いて当業者が容易に発明をすることができたものである。特許発明1-10についての特許は、特許法第29条第2項の規定に違反してなされたものである。</t>
    <phoneticPr fontId="8"/>
  </si>
  <si>
    <t>×</t>
    <phoneticPr fontId="8"/>
  </si>
  <si>
    <t>特開2001-290005</t>
    <phoneticPr fontId="8"/>
  </si>
  <si>
    <t>特願2000-268597</t>
  </si>
  <si>
    <t>JP2001290005A</t>
  </si>
  <si>
    <t>セイコーエプソン株式会社</t>
  </si>
  <si>
    <t>矢野　邦彦</t>
  </si>
  <si>
    <t>G02B   5/02    (2006.01),G02F   1/1335  (2006.01),G02B   1/11    (2006.01),G02B   1/10    (2006.01),G09F   9/00    (2006.01)</t>
  </si>
  <si>
    <t xml:space="preserve">G02B  5/02      B,G02F  1/1335     ,G02B  1/10      A,G02B  1/10      Z,G09F  9/00   313 </t>
  </si>
  <si>
    <t>2H042BA02,2H042BA20,2H091FA37X,2H091FB02,2H091FB04,2H091FC12,2H091FC25,2H091GA16,2H091LA02,2H091LA03,2K009AA04,2K009AA05,2K009AA07,2K009AA15,2K009BB14,2K009BB24,2K009CC03,2K009CC09,2K009CC14,2K009CC26,2K009CC42,2K009DD03,2K009DD06,2K009DD07,2K009DD17,2K009EE02,5G435AA01,5G435BB12,5G435FF00,5G435GG00,5G435HH05,5G435KK07,5G435LL07,2H191FA40X,2H191FB02,2H191FB04,2H191FC13,2H191FC35,2H191GA22,2H191LA02,2H191LA03</t>
  </si>
  <si>
    <t>一致</t>
    <phoneticPr fontId="8"/>
  </si>
  <si>
    <t>5G435</t>
  </si>
  <si>
    <t>2H042,2H091,2K009,5G435,2H191</t>
  </si>
  <si>
    <t>2010-800091</t>
    <phoneticPr fontId="8"/>
  </si>
  <si>
    <t>4455599</t>
  </si>
  <si>
    <t>塗装用刷毛</t>
  </si>
  <si>
    <t>株式会社マルテー大塚</t>
  </si>
  <si>
    <t>法木　達成</t>
  </si>
  <si>
    <t>CA02582293A;CN101065036A;DE112005002434T;WO06/038408;特許04455599;MX2007003814A;US2007192977;WO2006038408A</t>
  </si>
  <si>
    <t>A46D  1/00</t>
  </si>
  <si>
    <t>A46D   1/00@AFI(JP)</t>
  </si>
  <si>
    <t>A46D  1/00    101</t>
  </si>
  <si>
    <t>3B202 AA32;3B202 AB15;3B202 EA01;3B202 EA06;3B202 EB08</t>
  </si>
  <si>
    <t xml:space="preserve">先に審理していた無効2010-800141号事件についてその特許を無効とするとの審決が確定したため、本件特許第4455599号は、特許法第125条の規定によって、初めから存在しなかったものとみなされる。したがって、本件審判請求は特許法第135条の規定によって却下すべきものである。
</t>
    <phoneticPr fontId="8"/>
  </si>
  <si>
    <t>2010-800141</t>
    <phoneticPr fontId="8"/>
  </si>
  <si>
    <t>4455599</t>
    <phoneticPr fontId="8"/>
  </si>
  <si>
    <t>2005/09/05</t>
    <phoneticPr fontId="8"/>
  </si>
  <si>
    <t>2004/09/30</t>
    <phoneticPr fontId="8"/>
  </si>
  <si>
    <t xml:space="preserve">訂正を認める。 特許第4455599号の請求項1及び2に係る発明についての特許を無効とする。
</t>
    <phoneticPr fontId="8"/>
  </si>
  <si>
    <t>本件特許発明1は、甲1発明及び甲第10号証に記載された発明に基づいて当業者が容易に発明をすることができたものであるので、特許法第29条第2項の規定により、特許を受けることができない。
本件特許発明1は、甲2発明及び周知の技術事項に基づいて当業者が容易に発明をすることができたものであるので、特許法第29条第2項の規定により、特許を受けることができない。</t>
    <phoneticPr fontId="8"/>
  </si>
  <si>
    <t>甲1（主）及び甲10（副）
甲2及び周知技術</t>
    <rPh sb="0" eb="1">
      <t>コウ</t>
    </rPh>
    <rPh sb="5" eb="6">
      <t>オヨ</t>
    </rPh>
    <rPh sb="7" eb="8">
      <t>コウ</t>
    </rPh>
    <rPh sb="11" eb="12">
      <t>フク</t>
    </rPh>
    <rPh sb="14" eb="15">
      <t>コウ</t>
    </rPh>
    <rPh sb="16" eb="17">
      <t>オヨ</t>
    </rPh>
    <rPh sb="18" eb="20">
      <t>シュウチ</t>
    </rPh>
    <rPh sb="20" eb="22">
      <t>ギジュツ</t>
    </rPh>
    <phoneticPr fontId="8"/>
  </si>
  <si>
    <t>○</t>
    <phoneticPr fontId="8"/>
  </si>
  <si>
    <t>WO9935935</t>
  </si>
  <si>
    <t>US9900672W</t>
  </si>
  <si>
    <t>THE SHERWIN-WILLIAMS COMPANY|BABKOWSKI, William, I.</t>
  </si>
  <si>
    <t>BABKOWSKI, William, I.</t>
  </si>
  <si>
    <t>A46B   9/00(2006.01),A46B   9/06(2006.01),A46D   1/00(2006.01)</t>
  </si>
  <si>
    <t>2005/09/05</t>
    <phoneticPr fontId="8"/>
  </si>
  <si>
    <t>2004/09/30</t>
    <phoneticPr fontId="8"/>
  </si>
  <si>
    <t>WO00/38555</t>
    <phoneticPr fontId="8"/>
  </si>
  <si>
    <t>US9900673W</t>
  </si>
  <si>
    <t>実開平6-24976</t>
  </si>
  <si>
    <t>実願平4-69074</t>
  </si>
  <si>
    <t>実登2562653</t>
  </si>
  <si>
    <t>JP0624976Y</t>
  </si>
  <si>
    <t>2562653U</t>
  </si>
  <si>
    <t>ぺんてる株式会社</t>
  </si>
  <si>
    <t>大橋　京弥</t>
  </si>
  <si>
    <t>B43K   1/12    (2006.01)</t>
  </si>
  <si>
    <t>B43K  1/12      A</t>
  </si>
  <si>
    <t>2C350GA05,2C350GA06,2C350HA14,2C350NC02,2C350NC20,2C350NC32,2C350NC33,2C350NC39,2C350NE05</t>
  </si>
  <si>
    <t>3B202</t>
  </si>
  <si>
    <t>2C350</t>
  </si>
  <si>
    <t>2011-800054</t>
    <phoneticPr fontId="8"/>
  </si>
  <si>
    <t>4413974</t>
    <phoneticPr fontId="8"/>
  </si>
  <si>
    <t>2008/03/12</t>
    <phoneticPr fontId="8"/>
  </si>
  <si>
    <t>交換用アンテナ</t>
  </si>
  <si>
    <t>株式会社ビートソニック</t>
  </si>
  <si>
    <t>戸谷　勉</t>
  </si>
  <si>
    <t>CN101689702A;EP2251928A;特開2009-219044;特許04413974;KR20100122846A;TH00103369A;TW200952254A;US2011025568;WO2009113190A</t>
  </si>
  <si>
    <t>H01Q  1/32;H01Q  1/22</t>
  </si>
  <si>
    <t>H01Q   1/32@AFI(JP);H01Q   1/22@ALI(JP)</t>
  </si>
  <si>
    <t>H01Q  1/32        Z;H01Q  1/22        B</t>
  </si>
  <si>
    <t>5J046 AA02;5J046 AA09;5J046 AB06;5J046 MA09;5J047 AA02;5J047 AA09;5J047 AB06;5J047 EB01</t>
  </si>
  <si>
    <t xml:space="preserve">特許第4413974号の請求項1に係る発明についての特許を無効とする。
</t>
    <phoneticPr fontId="8"/>
  </si>
  <si>
    <t>本件特許発明は、甲8発明、甲5発明、甲6発明、甲9発明及び甲10発明に基いて、当業者が容易に発明をすることができたものであるから、特許法第29条第2項の規定により特許を受けることができないものである。</t>
    <phoneticPr fontId="8"/>
  </si>
  <si>
    <t>甲8（主）及び甲5（副）、甲6（副）、甲9（副）、甲10（副）</t>
    <rPh sb="0" eb="1">
      <t>コウ</t>
    </rPh>
    <rPh sb="3" eb="4">
      <t>シュ</t>
    </rPh>
    <rPh sb="5" eb="6">
      <t>オヨ</t>
    </rPh>
    <rPh sb="7" eb="8">
      <t>コウ</t>
    </rPh>
    <rPh sb="10" eb="11">
      <t>フク</t>
    </rPh>
    <rPh sb="13" eb="14">
      <t>コウ</t>
    </rPh>
    <rPh sb="16" eb="17">
      <t>フク</t>
    </rPh>
    <rPh sb="19" eb="20">
      <t>コウ</t>
    </rPh>
    <rPh sb="22" eb="23">
      <t>フク</t>
    </rPh>
    <rPh sb="25" eb="26">
      <t>コウ</t>
    </rPh>
    <rPh sb="29" eb="30">
      <t>フク</t>
    </rPh>
    <phoneticPr fontId="8"/>
  </si>
  <si>
    <t>×</t>
    <phoneticPr fontId="8"/>
  </si>
  <si>
    <t>意匠登録1250972</t>
    <phoneticPr fontId="8"/>
  </si>
  <si>
    <t>4413974</t>
  </si>
  <si>
    <t>意匠登録1256063</t>
    <phoneticPr fontId="8"/>
  </si>
  <si>
    <t>2008/03/12</t>
    <phoneticPr fontId="8"/>
  </si>
  <si>
    <t>0</t>
    <phoneticPr fontId="8"/>
  </si>
  <si>
    <t>電子技術情報による2007年10月7日の公知技術情報(みんカラＷｅｂページ）。甲第8号証のアドレス:http://minkara.carview.co.jp/USerid/318926/car/224432/1031547/parts.aspx)</t>
  </si>
  <si>
    <t>電気通信回線情報による2008年2月2日の公知技術情報(みんカラＷｅｂページ）。(甲第9号証のアドレス:http://minkara.carview.co.jp/USerid/318958/car/223415/1210808/parts.aspx)</t>
  </si>
  <si>
    <t>2008/03/12</t>
    <phoneticPr fontId="8"/>
  </si>
  <si>
    <t>0</t>
    <phoneticPr fontId="8"/>
  </si>
  <si>
    <t xml:space="preserve">電気通信回線情報による2006年10月28日の公知技術情報(みんカラＷｅｂページ）。(甲第10号証のアドレス:http://minkara.carview.co.jp/USerid/15396/car/32592/544332/parts.aspx)
</t>
  </si>
  <si>
    <t>2010-800018</t>
    <phoneticPr fontId="8"/>
  </si>
  <si>
    <t>4379825</t>
    <phoneticPr fontId="8"/>
  </si>
  <si>
    <t>2008/04/15</t>
    <phoneticPr fontId="8"/>
  </si>
  <si>
    <t>誘導発熱鋼管による水門凍結防止装置</t>
  </si>
  <si>
    <t>日本工営株式会社</t>
  </si>
  <si>
    <t>野口　清治</t>
  </si>
  <si>
    <t>特開2009-256942;特許04379825;特開2009-287389;特許04433096</t>
  </si>
  <si>
    <t>E02B  7/20</t>
  </si>
  <si>
    <t>E02B   7/20@AFI(JP)</t>
  </si>
  <si>
    <t>E02B  7/20    104</t>
  </si>
  <si>
    <t>2D019 AA41</t>
  </si>
  <si>
    <t xml:space="preserve">平成23年2月10日付けの訂正請求のうち、請求項6及び9についての訂正を認める。 特許第4379825号の請求項1乃至5,7,8,10に係る発明についての特許を無効とする。
</t>
    <phoneticPr fontId="8"/>
  </si>
  <si>
    <t xml:space="preserve">本件発明1は,甲7発明,甲8発明及び周知の技術に基づいて,当業者が容易に発明をすることができたものであるから,特許法第29条第2項の規定により,特許を受けることができないものである。
</t>
    <phoneticPr fontId="8"/>
  </si>
  <si>
    <t>甲7（主）及び甲8（副）、周知技術</t>
    <rPh sb="0" eb="1">
      <t>コウ</t>
    </rPh>
    <rPh sb="3" eb="4">
      <t>シュ</t>
    </rPh>
    <rPh sb="5" eb="6">
      <t>オヨ</t>
    </rPh>
    <rPh sb="7" eb="8">
      <t>コウ</t>
    </rPh>
    <rPh sb="10" eb="11">
      <t>フク</t>
    </rPh>
    <rPh sb="13" eb="15">
      <t>シュウチ</t>
    </rPh>
    <rPh sb="15" eb="17">
      <t>ギジュツ</t>
    </rPh>
    <phoneticPr fontId="8"/>
  </si>
  <si>
    <t>特開昭56-128814</t>
    <phoneticPr fontId="8"/>
  </si>
  <si>
    <t>特願昭55-31330</t>
  </si>
  <si>
    <t>JP1147410</t>
  </si>
  <si>
    <t>JP56128814A</t>
  </si>
  <si>
    <t>JP1147410B</t>
  </si>
  <si>
    <t>E02B   7/20    (2006.01)</t>
  </si>
  <si>
    <t xml:space="preserve">E02B  7/20   104 </t>
  </si>
  <si>
    <t>2D019AA41</t>
  </si>
  <si>
    <t>2D019</t>
  </si>
  <si>
    <t>特公昭57-40293</t>
    <rPh sb="0" eb="1">
      <t>トク</t>
    </rPh>
    <rPh sb="1" eb="2">
      <t>コウ</t>
    </rPh>
    <rPh sb="2" eb="3">
      <t>ショウ</t>
    </rPh>
    <phoneticPr fontId="8"/>
  </si>
  <si>
    <t>4379825</t>
  </si>
  <si>
    <t>2008/04/15</t>
    <phoneticPr fontId="8"/>
  </si>
  <si>
    <t>特開昭53-145334</t>
    <phoneticPr fontId="8"/>
  </si>
  <si>
    <t>特願昭52-59630</t>
  </si>
  <si>
    <t>JP53145334A</t>
  </si>
  <si>
    <t>松崎　茂已</t>
  </si>
  <si>
    <t>2011-800064</t>
    <phoneticPr fontId="8"/>
  </si>
  <si>
    <t>4601685</t>
    <phoneticPr fontId="8"/>
  </si>
  <si>
    <t>2008/05/28</t>
    <phoneticPr fontId="8"/>
  </si>
  <si>
    <t>焙煎ごま油配合油脂組成物及びこれを用いた食品</t>
  </si>
  <si>
    <t>関根　誠史;井口　亜希子;中村　武史;世良　彩子</t>
  </si>
  <si>
    <t>A23D  9/007;A23L  1/39;A23L  1/24</t>
  </si>
  <si>
    <t>A23D   9/007@AFI(JP);A23L   1/24@ALI(JP);A23L   1/39@ALI(JP)</t>
  </si>
  <si>
    <t>A23D  9/00    504;A23L  1/39;A23L  1/24        A</t>
  </si>
  <si>
    <t>4B026 DC01;4B026 DG04;4B026 DG08;4B026 DG09;4B026 DH05;4B026 DP01;4B026 DX01;4B036 LC01;4B036 LF01;4B036 LH13;4B036 LH33;4B036 LK01;4B047 LB10;4B047 LE02;4B047 LG11;4B047 LP02</t>
  </si>
  <si>
    <t>訂正を認める。 特許第4601685号の請求項に係る発明についての特許を無効とする。</t>
    <phoneticPr fontId="8"/>
  </si>
  <si>
    <t xml:space="preserve">本件特許訂正発明2は,引用発明(甲第1号証の2に記載の発明)及び甲第4号証に記載された発明及び周知技術に基づいて,その出願前にその発明の属する技術の分野における通常の知識を有する者が容易に発明をすることができたものである。
</t>
    <rPh sb="24" eb="26">
      <t>キサイ</t>
    </rPh>
    <rPh sb="27" eb="29">
      <t>ハツメイ</t>
    </rPh>
    <phoneticPr fontId="8"/>
  </si>
  <si>
    <t>甲1の2（主）及び甲4（副）、周知技術</t>
    <rPh sb="0" eb="1">
      <t>コウ</t>
    </rPh>
    <rPh sb="5" eb="6">
      <t>シュ</t>
    </rPh>
    <rPh sb="7" eb="8">
      <t>オヨ</t>
    </rPh>
    <rPh sb="9" eb="10">
      <t>コウ</t>
    </rPh>
    <rPh sb="12" eb="13">
      <t>フク</t>
    </rPh>
    <phoneticPr fontId="8"/>
  </si>
  <si>
    <t>甲1の2</t>
    <rPh sb="0" eb="1">
      <t>コウ</t>
    </rPh>
    <phoneticPr fontId="8"/>
  </si>
  <si>
    <t>ボーソー油脂株式会社の業務用食用油シリーズのカタログ</t>
    <phoneticPr fontId="8"/>
  </si>
  <si>
    <t>,,審引用／抽論 00／31556 その他 ボーソー油脂株式会社の食用調合油のＪＡＳ表示包装紙,審引用／抽論 00／31557 国内カタログ ボーソー油脂株式会社の業務用食用油シリーズのカタログ,審引用／抽論 00／31558 その他 食用植物油脂品質表示基準（改正　平成１６年９月２８日農林水産省告示第１７７３号）、20040928、第１－３頁,審引用／抽論 00／31559 その他 ボーソー油脂株式会社船橋工場の格付け担当者からのＪＡＳ表示包装等の印刷使用届（平成１６年５月１９日）、申請番号第５４号,審引用／抽論 00／31560 その他 （財）日本油脂検査協会からのＪＡＳ表示包装等の印刷使用届の承認通知書（平成１６年５月２６日）、申請番号第５４,審引用／抽論 00／31561 国内図書館 食品機能性の科学編集委員会編集、西川研次郎監修、食品機能性の科学、株式会社産業技術サービスセンター、20080420、第８５１－８５３頁,,,,,,,,,,,,,,,,,,,,,</t>
  </si>
  <si>
    <t>,審引用／抽論 00／02615 国内図書館 並木満夫他編、シリーズ＜食品の科学＞ゴマの科学、株式会社朝倉書店、1989、第１１９－１２７頁,,,,,,,,審引用／抽論 00／02615 国内図書館 並木満夫他編、シリーズ＜食品の科学＞ゴマの科学、株式会社朝倉書店、1989、第１１９－１２７頁,審引用／抽論 00／31556 その他 ボーソー油脂株式会社の食用調合油のＪＡＳ表示包装紙,審引用／抽論 00／31557 国内カタログ ボーソー油脂株式会社の業務用食用油シリーズのカタログ,審引用／抽論 00／31558 その他 食用植物油脂品質表示基準（改正　平成１６年９月２８日農林水産省告示第１７７３号）、20040928、第１－３頁,審引用／抽論 00／31559 その他 ボーソー油脂株式会社船橋工場の格付け担当者からのＪＡＳ表示包装等の印刷使用届（平成１６年５月１９日）、申請番号第５４号,審引用／抽論 00／31560 その他 （財）日本油脂検査協会からのＪＡＳ表示包装等の印刷使用届の承認通知書（平成１６年５月２６日）、申請番号第５４,審引用／抽論 00／31561 国内図書館 食品機能性の科学編集委員会編集、西川研次郎監修、食品機能性の科学、株式会社産業技術サービスセンター、20080420、第８５１－８５３頁,,,,,,,,,,,,,,,,,,,,,,,,,,,,,,</t>
    <phoneticPr fontId="8"/>
  </si>
  <si>
    <t>日本語カタログ</t>
    <rPh sb="0" eb="3">
      <t>ニホンゴ</t>
    </rPh>
    <phoneticPr fontId="8"/>
  </si>
  <si>
    <t>刊行物提出書によるもの。</t>
    <rPh sb="0" eb="3">
      <t>カンコウブツ</t>
    </rPh>
    <rPh sb="3" eb="6">
      <t>テイシュツショ</t>
    </rPh>
    <phoneticPr fontId="8"/>
  </si>
  <si>
    <t>4601685</t>
  </si>
  <si>
    <t>2008/05/28</t>
    <phoneticPr fontId="8"/>
  </si>
  <si>
    <t>特開平4-11838</t>
  </si>
  <si>
    <t>特願平2-112438</t>
  </si>
  <si>
    <t>JP0411838A</t>
  </si>
  <si>
    <t>鐘淵化学工業株式会社</t>
  </si>
  <si>
    <t>前田　佳子,沖田　徹,山本　勝也</t>
  </si>
  <si>
    <t>A23D   9/00    (2006.01),C11B   3/00    (2006.01),C11B   7/00    (2006.01),C11C   3/12    (2006.01)</t>
  </si>
  <si>
    <t xml:space="preserve">A23D  9/00   506 ,C11B  3/00       ,C11B  7/00       ,C11C  3/12       </t>
  </si>
  <si>
    <t>4B026DC01,4B026DG01,4B026DG03,4B026DG04,4B026DG09,4B026DH05,4B026DX01,4H059BA26,4H059BB03,4H059BB04,4H059BB06,4H059BC13,4H059CA34,4H059CA99,4H059DA09,4H059DA22,4H059EA03,4H059EA23,4H059EA25,4H059EA32</t>
  </si>
  <si>
    <t>4B026,4B036,4B047</t>
  </si>
  <si>
    <t>4B026,4H059</t>
  </si>
  <si>
    <t>2009-800198</t>
    <phoneticPr fontId="8"/>
  </si>
  <si>
    <t>4305562</t>
    <phoneticPr fontId="8"/>
  </si>
  <si>
    <t>2002/09/17</t>
    <phoneticPr fontId="8"/>
  </si>
  <si>
    <t>F16C 33/32;F16C 33/58;F16C 19/18;F16C 19/38;F16C 33/36;B60B 35/18</t>
  </si>
  <si>
    <t>F16C  19/18@AFI(JP);B60B  35/18@ALI(JP);F16C  19/38@ALI(JP);F16C  33/58@ALI(JP)</t>
  </si>
  <si>
    <t>F16C 33/32;B60B 35/18        A;F16C 33/58;F16C 19/18;F16C 19/38;F16C 33/36</t>
  </si>
  <si>
    <t>3J701 AA03;3J701 AA16;3J701 AA25;3J701 AA32;3J701 AA43;3J701 AA54;3J701 AA62;3J701 AA72;3J701 AA82;3J701 BA01;3J701 BA53;3J701 BA54;3J701 BA55;3J701 BA69;3J701 FA31;3J701 GA03;3J701 XB13</t>
  </si>
  <si>
    <t xml:space="preserve">訂正を認める。 特許第4305562号の請求項1ないし3に係る発明についての特許を無効とする。
</t>
    <phoneticPr fontId="8"/>
  </si>
  <si>
    <t>本件発明1は、甲第1-3号証に記載された発明及び上記周知事項に基づいて当業者が容易に発明をすることができたものである。</t>
    <phoneticPr fontId="8"/>
  </si>
  <si>
    <t>甲1（主）、甲2（副）、甲3（副）、周知技術</t>
    <rPh sb="0" eb="1">
      <t>コウ</t>
    </rPh>
    <rPh sb="3" eb="4">
      <t>シュ</t>
    </rPh>
    <rPh sb="6" eb="7">
      <t>コウ</t>
    </rPh>
    <rPh sb="9" eb="10">
      <t>フク</t>
    </rPh>
    <rPh sb="12" eb="13">
      <t>コウ</t>
    </rPh>
    <rPh sb="15" eb="16">
      <t>フク</t>
    </rPh>
    <rPh sb="18" eb="20">
      <t>シュウチ</t>
    </rPh>
    <rPh sb="20" eb="22">
      <t>ギジュツ</t>
    </rPh>
    <phoneticPr fontId="8"/>
  </si>
  <si>
    <t>特開昭57-6125</t>
    <phoneticPr fontId="8"/>
  </si>
  <si>
    <t>3J101,3J701,3D029</t>
  </si>
  <si>
    <t>4305562</t>
  </si>
  <si>
    <t>US5226737</t>
  </si>
  <si>
    <t>転がり軸受工学編集委員会編、「転がり軸受工学」、株式会社養賢堂、昭和51年5月20日第2版発行、p.81-82</t>
    <phoneticPr fontId="8"/>
  </si>
  <si>
    <t>甲号証の著者名・所属は確認できていない。</t>
    <rPh sb="0" eb="3">
      <t>コウゴウショウ</t>
    </rPh>
    <rPh sb="4" eb="6">
      <t>チョシャ</t>
    </rPh>
    <rPh sb="6" eb="7">
      <t>メイ</t>
    </rPh>
    <rPh sb="8" eb="10">
      <t>ショゾク</t>
    </rPh>
    <rPh sb="11" eb="13">
      <t>カクニン</t>
    </rPh>
    <phoneticPr fontId="8"/>
  </si>
  <si>
    <t>2011-800095</t>
    <phoneticPr fontId="8"/>
  </si>
  <si>
    <t>4390088</t>
    <phoneticPr fontId="8"/>
  </si>
  <si>
    <t>2004/03/31</t>
    <phoneticPr fontId="8"/>
  </si>
  <si>
    <t>2004/01/30</t>
    <phoneticPr fontId="8"/>
  </si>
  <si>
    <t>男性用のパンツ</t>
  </si>
  <si>
    <t>竹内節子</t>
  </si>
  <si>
    <t>竹内　節子</t>
  </si>
  <si>
    <t>特開2005-264411;特許04246659;特開2009-068161;特許04390088</t>
  </si>
  <si>
    <t>A41B  9/02</t>
  </si>
  <si>
    <t>A41B   9/02@AFI(JP)</t>
  </si>
  <si>
    <t>A41B  9/02        M;A41B  9/02        F</t>
  </si>
  <si>
    <t>3B128 EA01;3B128 EB12;3B128 EB31;3B128 EC12</t>
  </si>
  <si>
    <t>特許第4390088号の請求項1ないし6に係る発明についての特許を無効とする。</t>
    <phoneticPr fontId="8"/>
  </si>
  <si>
    <t>本件特許の請求項1ないし6に係る各発明は、引用例1に記載された発明に、引用例2に記載された技術的事項を適用することにより、当業者が容易に発明することができたものであると認める。
補足：本件出願は、分割要件を満たさない出願であるため、出願日の遡及は認められず、本件分割出願の出願日は現実の出願日となる。</t>
    <rPh sb="89" eb="91">
      <t>ホソク</t>
    </rPh>
    <rPh sb="92" eb="94">
      <t>ホンケン</t>
    </rPh>
    <rPh sb="94" eb="96">
      <t>シュツガン</t>
    </rPh>
    <phoneticPr fontId="8"/>
  </si>
  <si>
    <t>引用例1(主)及び引用例2(副)</t>
    <rPh sb="0" eb="2">
      <t>インヨウ</t>
    </rPh>
    <rPh sb="2" eb="3">
      <t>レイ</t>
    </rPh>
    <rPh sb="5" eb="6">
      <t>シュ</t>
    </rPh>
    <rPh sb="7" eb="8">
      <t>オヨ</t>
    </rPh>
    <rPh sb="9" eb="11">
      <t>インヨウ</t>
    </rPh>
    <rPh sb="11" eb="12">
      <t>レイ</t>
    </rPh>
    <rPh sb="14" eb="15">
      <t>フク</t>
    </rPh>
    <phoneticPr fontId="8"/>
  </si>
  <si>
    <t>引用例1</t>
    <rPh sb="0" eb="2">
      <t>インヨウ</t>
    </rPh>
    <rPh sb="2" eb="3">
      <t>レイ</t>
    </rPh>
    <phoneticPr fontId="8"/>
  </si>
  <si>
    <t>特開2005-264411</t>
    <phoneticPr fontId="8"/>
  </si>
  <si>
    <t>特願2004-103827</t>
  </si>
  <si>
    <t>JP4246659</t>
  </si>
  <si>
    <t>JP2005264411A</t>
  </si>
  <si>
    <t>JP4246659B</t>
  </si>
  <si>
    <t>株式会社ヴォイス</t>
  </si>
  <si>
    <t>A41B   9/02    (2006.01)</t>
  </si>
  <si>
    <t>A41B  9/02      F</t>
  </si>
  <si>
    <t>3B028EA02,3B028EB12,3B028EC12,3B128EA02,3B128EB12,3B128EC12</t>
  </si>
  <si>
    <t>3B128</t>
  </si>
  <si>
    <t>3B028,3B128</t>
  </si>
  <si>
    <t>分割要件違反。
無効化された特許の親出願により進歩性否定。</t>
    <rPh sb="0" eb="2">
      <t>ブンカツ</t>
    </rPh>
    <rPh sb="2" eb="4">
      <t>ヨウケン</t>
    </rPh>
    <rPh sb="4" eb="6">
      <t>イハン</t>
    </rPh>
    <rPh sb="8" eb="10">
      <t>ムコウ</t>
    </rPh>
    <rPh sb="10" eb="11">
      <t>カ</t>
    </rPh>
    <rPh sb="14" eb="16">
      <t>トッキョ</t>
    </rPh>
    <rPh sb="17" eb="18">
      <t>オヤ</t>
    </rPh>
    <rPh sb="18" eb="20">
      <t>シュツガン</t>
    </rPh>
    <rPh sb="23" eb="26">
      <t>シンポセイ</t>
    </rPh>
    <rPh sb="26" eb="28">
      <t>ヒテイ</t>
    </rPh>
    <phoneticPr fontId="8"/>
  </si>
  <si>
    <t>4390088</t>
  </si>
  <si>
    <t>2004/03/31</t>
    <phoneticPr fontId="8"/>
  </si>
  <si>
    <t>2004/01/30</t>
    <phoneticPr fontId="8"/>
  </si>
  <si>
    <t>引用例2</t>
    <rPh sb="0" eb="2">
      <t>インヨウ</t>
    </rPh>
    <rPh sb="2" eb="3">
      <t>レイ</t>
    </rPh>
    <phoneticPr fontId="8"/>
  </si>
  <si>
    <t>特開平11-286801</t>
    <phoneticPr fontId="8"/>
  </si>
  <si>
    <t>特願平10-129435</t>
  </si>
  <si>
    <t>JP11286801A</t>
  </si>
  <si>
    <t>グンゼ株式会社</t>
  </si>
  <si>
    <t>清水　俊幸,伴　達也</t>
  </si>
  <si>
    <t>A41B  9/02      L,A41B  9/02      M</t>
  </si>
  <si>
    <t>3B028EA01,3B028EB19,3B028EC12,3B028EC15,3B128EA01,3B128EB19,3B128EC12,3B128EC15</t>
  </si>
  <si>
    <t>2008-800138</t>
    <phoneticPr fontId="8"/>
  </si>
  <si>
    <t>3001591</t>
    <phoneticPr fontId="8"/>
  </si>
  <si>
    <r>
      <t>1</t>
    </r>
    <r>
      <rPr>
        <sz val="11"/>
        <color theme="1"/>
        <rFont val="ＭＳ Ｐゴシック"/>
        <family val="3"/>
        <charset val="128"/>
        <scheme val="minor"/>
      </rPr>
      <t>989/09/30</t>
    </r>
    <phoneticPr fontId="8"/>
  </si>
  <si>
    <t>情報提供装置</t>
  </si>
  <si>
    <t>有限会社ユニテック精密設計</t>
  </si>
  <si>
    <t>上條　紀幸</t>
  </si>
  <si>
    <t>G07F 17/00;G07F  7/08;G07F 17/00;G07F 17/00;G06F 15/74    330;G07F  7/08    914;H04Q  9/00    301</t>
  </si>
  <si>
    <t>G07F   7/08@AFI(JP);G07F  17/00@ALI(JP);H04Q   9/00@ALI(JP)</t>
  </si>
  <si>
    <t>G07F  7/08        S;G07F 17/00        Z;H04Q  9/00    301 B</t>
  </si>
  <si>
    <t>3E048 AA10;3E048 BA01;3E048 BA07;3E044 AA20;3E044 BA01;3E044 BA04;3E044 CA02;3E044 CB03;3E044 DA03;3E044 DB12;3E044 DC06;3E044 DE01;3E044 EA20;3E044 FA01;3E044 FA12;3E044 FA20;3E044 FB01;3E044 FB17;3E044 FB20;5K048 AA08;5K048 BA01;5K048 DC01;5K048 DC03;5K048 DC07;5K048 HA02</t>
  </si>
  <si>
    <t xml:space="preserve"> 特許第3001591号の請求項1～3に係る発明についての特許を無効とする。</t>
    <phoneticPr fontId="8"/>
  </si>
  <si>
    <t>本件特許発明1は、甲第1号証に記載された発明及び甲第3号証に記載された発明に基いて当業者が容易に発明をすることができたものであり、本件特許発明2は、甲第1号証に記載された発明、甲第3号証に記載された発明及び周知技術に基いて当業者が容易に発明をすることができたものであり、また、本件特許発明3は、甲第1号証に記載された発明、甲第3号証に記載された発明及び周知技術に基いて当業者が容易に発明をすることができたものであるから、本件特許発明1?3についての特許は、いずれも特許法第29条第2項の規定に違反してされたものであり、同法第123条第1項第2号に該当し、無効とすべきものである。</t>
    <phoneticPr fontId="8"/>
  </si>
  <si>
    <t>甲1及び甲3</t>
    <rPh sb="0" eb="1">
      <t>コウ</t>
    </rPh>
    <rPh sb="2" eb="3">
      <t>オヨ</t>
    </rPh>
    <rPh sb="4" eb="5">
      <t>コウ</t>
    </rPh>
    <phoneticPr fontId="8"/>
  </si>
  <si>
    <t>甲１</t>
    <rPh sb="0" eb="1">
      <t>コウ</t>
    </rPh>
    <phoneticPr fontId="8"/>
  </si>
  <si>
    <t>特開平1-125087</t>
  </si>
  <si>
    <t>特願昭62-282019</t>
  </si>
  <si>
    <t>JP01125087A</t>
  </si>
  <si>
    <t>株式会社東芝,東芝エー・ブイ・イー株式会社</t>
  </si>
  <si>
    <t>島崎　信之</t>
  </si>
  <si>
    <t>H04N   7/173   (2006.01)</t>
  </si>
  <si>
    <t xml:space="preserve">H04N  7/173      </t>
  </si>
  <si>
    <t>5C064BA03,5C064BB05,5C064BC23,5C064BC25,5C064BD02,5C064BD08</t>
  </si>
  <si>
    <t>3E044,3E048,5K048</t>
  </si>
  <si>
    <t>5C064,5C164</t>
  </si>
  <si>
    <t>3001591</t>
  </si>
  <si>
    <t>甲３</t>
    <rPh sb="0" eb="1">
      <t>コウ</t>
    </rPh>
    <phoneticPr fontId="8"/>
  </si>
  <si>
    <t>特開平1-190150</t>
  </si>
  <si>
    <t>特願昭63-15632</t>
  </si>
  <si>
    <t>JP01190150A</t>
  </si>
  <si>
    <t>日本電信電話株式会社</t>
  </si>
  <si>
    <t>島津　芳広,柳　宏</t>
  </si>
  <si>
    <t xml:space="preserve">H04L 11/18      </t>
  </si>
  <si>
    <t xml:space="preserve">H04L 11/18       ,H04L 12/18       </t>
  </si>
  <si>
    <t>5K030AA05,5K030AA11,5K030BA01,5K030CA02,5K030CB02,5K030CC01,5K030DB01,5K030DB03,5K030DB08,5K030DB15,5K030DC02,5K030ED04,5K030GA08,5K030GA19,5K030HA02,5K030JA07,5K030JA10,5K030JT02,5K030KA04,5K030KA13,5K030LA06,5K030LB02,5K030LD07</t>
  </si>
  <si>
    <t>No</t>
    <phoneticPr fontId="8"/>
  </si>
  <si>
    <t>5K030</t>
  </si>
  <si>
    <t>2010-800012</t>
    <phoneticPr fontId="8"/>
  </si>
  <si>
    <t>特公平7-33682</t>
    <phoneticPr fontId="8"/>
  </si>
  <si>
    <r>
      <t>1</t>
    </r>
    <r>
      <rPr>
        <sz val="11"/>
        <color theme="1"/>
        <rFont val="ＭＳ Ｐゴシック"/>
        <family val="3"/>
        <charset val="128"/>
        <scheme val="minor"/>
      </rPr>
      <t>990/09/12</t>
    </r>
    <phoneticPr fontId="8"/>
  </si>
  <si>
    <t>法面の加工方法および法面の加工機械</t>
  </si>
  <si>
    <t>岡本俊仁</t>
  </si>
  <si>
    <t>岡本　俊仁</t>
  </si>
  <si>
    <t>E02F  3/30;B66D  3/00</t>
  </si>
  <si>
    <t>E02F   3/30@AFI(JP);B66D   3/00@ALI(JP)</t>
  </si>
  <si>
    <t>E02F  3/30        E;B66D  3/00</t>
  </si>
  <si>
    <t>特許第2008978号の請求項1,4及び5に係る発明についての特許を無効とする。</t>
    <phoneticPr fontId="8"/>
  </si>
  <si>
    <t>本件特許発明1は,甲1発明1,甲2発明及び甲第3～5号証に記載された発明,並びに慣用の技術に基づいて当業者が容易に発明することができたものであるから,本件特許1は,特許法第29条第2項の規定に違反してなされたものである。</t>
    <phoneticPr fontId="8"/>
  </si>
  <si>
    <t>甲1,甲2,甲3,甲4,甲5、慣用技術</t>
    <rPh sb="0" eb="1">
      <t>コウ</t>
    </rPh>
    <rPh sb="3" eb="4">
      <t>コウ</t>
    </rPh>
    <rPh sb="6" eb="7">
      <t>コウ</t>
    </rPh>
    <rPh sb="9" eb="10">
      <t>コウ</t>
    </rPh>
    <rPh sb="12" eb="13">
      <t>コウ</t>
    </rPh>
    <rPh sb="15" eb="17">
      <t>カンヨウ</t>
    </rPh>
    <rPh sb="17" eb="19">
      <t>ギジュツ</t>
    </rPh>
    <phoneticPr fontId="8"/>
  </si>
  <si>
    <t>特開平2-144415</t>
  </si>
  <si>
    <t>特願昭63-297001</t>
  </si>
  <si>
    <t>JP02144415A</t>
  </si>
  <si>
    <t>リコー建設株式会社</t>
  </si>
  <si>
    <t>古平　千学</t>
  </si>
  <si>
    <t>E02D  17/20    (2006.01),E01C  23/12    (2006.01)</t>
  </si>
  <si>
    <t>E02D 17/20   104B,E01C 23/12      B</t>
  </si>
  <si>
    <t>2D044DC00,2D053AA03,2D053AA05,2D053AA41,2D053AA45,2D053AB05,2D053AC01,2D053AD03,2D053BA01,2D053BA05,2D053BA07,2D053DA11,2D053DA13</t>
  </si>
  <si>
    <t>2D012,3F310</t>
  </si>
  <si>
    <t>2D044,2D053</t>
  </si>
  <si>
    <t>特公平7-33682</t>
  </si>
  <si>
    <t>特開昭61-176703</t>
  </si>
  <si>
    <t>特願昭60-14386</t>
  </si>
  <si>
    <t>JP1601336</t>
  </si>
  <si>
    <t>JP61176703A</t>
  </si>
  <si>
    <t>JP1601336B</t>
  </si>
  <si>
    <t>日立建機株式会社,日本鋪道株式会社</t>
  </si>
  <si>
    <t>瀬戸　英次郎</t>
  </si>
  <si>
    <t>E01C  19/45    (2006.01),E01C  19/48    (2006.01)</t>
  </si>
  <si>
    <t xml:space="preserve">E01C 19/45       ,E01C 19/48       </t>
  </si>
  <si>
    <t>2D052AA03,2D052AB01,2D052AB13,2D052AC10,2D052AD00,2D052AD17,2D052CA04</t>
  </si>
  <si>
    <t>2D052</t>
  </si>
  <si>
    <r>
      <t>1</t>
    </r>
    <r>
      <rPr>
        <sz val="11"/>
        <color theme="1"/>
        <rFont val="ＭＳ Ｐゴシック"/>
        <family val="3"/>
        <charset val="128"/>
        <scheme val="minor"/>
      </rPr>
      <t>990/09/12</t>
    </r>
    <phoneticPr fontId="8"/>
  </si>
  <si>
    <t>実公昭46-5886</t>
  </si>
  <si>
    <t>実願昭44-92399</t>
  </si>
  <si>
    <t>実登940443</t>
  </si>
  <si>
    <t>JP465886Y</t>
  </si>
  <si>
    <t>940443U</t>
  </si>
  <si>
    <t>タ゛イハツテ゛イ－セ゛ル@@カフ゛シキカ゛イシヤ</t>
  </si>
  <si>
    <t>松尾　喬,野間田　猛</t>
    <rPh sb="0" eb="2">
      <t>マツオ</t>
    </rPh>
    <rPh sb="3" eb="4">
      <t>タカシ</t>
    </rPh>
    <rPh sb="5" eb="6">
      <t>ノ</t>
    </rPh>
    <rPh sb="6" eb="7">
      <t>マ</t>
    </rPh>
    <rPh sb="7" eb="8">
      <t>タ</t>
    </rPh>
    <rPh sb="9" eb="10">
      <t>タケシ</t>
    </rPh>
    <phoneticPr fontId="8"/>
  </si>
  <si>
    <t>E01C  19/22    (2006.01)</t>
  </si>
  <si>
    <t xml:space="preserve">E01C 19/22       </t>
  </si>
  <si>
    <t>2D052AB01,2D052AB13,2D052AB19,2D052AC02,2D052AC10,2D052AD15,2D052BB01,2D052BB10,2D052CA07,2D052DA31</t>
  </si>
  <si>
    <t>実公昭35-7654</t>
  </si>
  <si>
    <t>実願昭33-57095</t>
    <rPh sb="0" eb="1">
      <t>ジツ</t>
    </rPh>
    <rPh sb="1" eb="2">
      <t>ガン</t>
    </rPh>
    <rPh sb="2" eb="3">
      <t>ショウ</t>
    </rPh>
    <phoneticPr fontId="8"/>
  </si>
  <si>
    <t>JP357654Y</t>
  </si>
  <si>
    <t>ダイハツ工業</t>
    <rPh sb="4" eb="6">
      <t>コウギョウ</t>
    </rPh>
    <phoneticPr fontId="8"/>
  </si>
  <si>
    <t>黒川　史郎、村山　翔郎</t>
    <rPh sb="0" eb="2">
      <t>クロカワ</t>
    </rPh>
    <rPh sb="3" eb="5">
      <t>シロウ</t>
    </rPh>
    <rPh sb="6" eb="8">
      <t>ムラヤマ</t>
    </rPh>
    <rPh sb="9" eb="10">
      <t>ショウ</t>
    </rPh>
    <rPh sb="10" eb="11">
      <t>ロウ</t>
    </rPh>
    <phoneticPr fontId="8"/>
  </si>
  <si>
    <t>実公昭45-32029</t>
  </si>
  <si>
    <t>実願昭41-104074</t>
  </si>
  <si>
    <t>実登934267</t>
  </si>
  <si>
    <t>JP4532029Y</t>
  </si>
  <si>
    <t>934267U</t>
  </si>
  <si>
    <t>松尾　喬</t>
    <phoneticPr fontId="8"/>
  </si>
  <si>
    <t>E01C  19/28    (2006.01)</t>
  </si>
  <si>
    <t xml:space="preserve">E01C 19/28       </t>
  </si>
  <si>
    <t>2D052AB19,2D052AC02,2D052BB01</t>
  </si>
  <si>
    <t>2009-800035</t>
    <phoneticPr fontId="8"/>
  </si>
  <si>
    <t>2778841</t>
  </si>
  <si>
    <t>洗濯機</t>
  </si>
  <si>
    <t>東芝コンシューマエレクトロニクス・ホールディングス株式会社;東芝ホームアプライアンス株式会社;株式会社東芝</t>
  </si>
  <si>
    <t>西村　博司</t>
  </si>
  <si>
    <t>D06F 33/02;D06F 21/00;D06F 39/08    301</t>
  </si>
  <si>
    <t>D06F  21/00@AFI(JP);D06F  33/02@ALI(JP);D06F  39/08@ALI(JP)</t>
  </si>
  <si>
    <t>D06F 21/00;D06F 33/02        L;D06F 33/02        N;D06F 33/02        P;D06F 39/08    301 Q</t>
  </si>
  <si>
    <t>3B155 AA01;3B155 BA08;3B155 BA29;3B155 CA06;3B155 CA16;3B155 CB06;3B155 JC04;3B155 JC06;3B155 JC07;3B155 JC16;3B155 KA02;3B155 KB27;3B155 LA11;3B155 LA14;3B155 LB16;3B155 LB31;3B155 LC28;3B155 LC33;3B155 MA06;3B155 MA08;3B155 MA01</t>
  </si>
  <si>
    <t>2009-800233</t>
    <phoneticPr fontId="8"/>
  </si>
  <si>
    <t>2778841</t>
    <phoneticPr fontId="8"/>
  </si>
  <si>
    <r>
      <t>1</t>
    </r>
    <r>
      <rPr>
        <sz val="11"/>
        <color theme="1"/>
        <rFont val="ＭＳ Ｐゴシック"/>
        <family val="3"/>
        <charset val="128"/>
        <scheme val="minor"/>
      </rPr>
      <t>990/12/28</t>
    </r>
    <phoneticPr fontId="8"/>
  </si>
  <si>
    <t>特許第2778841号の請求項1に記載された発明についての特許を無効とする。</t>
  </si>
  <si>
    <t>本件発明は、甲7発明及び甲第10号証又は甲第11号証に記載された事項に基づいて、当業者が容易に発明をすることができたものであって、特許法第29条第2項の規定により特許を受けることができない。</t>
    <phoneticPr fontId="8"/>
  </si>
  <si>
    <t>甲7、甲10、甲11</t>
    <rPh sb="0" eb="1">
      <t>コウ</t>
    </rPh>
    <rPh sb="3" eb="4">
      <t>コウ</t>
    </rPh>
    <rPh sb="7" eb="8">
      <t>コウ</t>
    </rPh>
    <phoneticPr fontId="8"/>
  </si>
  <si>
    <t>「取扱説明書 日立全自動洗濯機 KW-70R1形」</t>
  </si>
  <si>
    <t>日立</t>
    <rPh sb="0" eb="2">
      <t>ヒタチ</t>
    </rPh>
    <phoneticPr fontId="8"/>
  </si>
  <si>
    <t>「東芝全自動電気洗濯機取扱説明書 AW-SX960」</t>
  </si>
  <si>
    <t>東芝</t>
    <phoneticPr fontId="8"/>
  </si>
  <si>
    <r>
      <t>1</t>
    </r>
    <r>
      <rPr>
        <sz val="11"/>
        <color theme="1"/>
        <rFont val="ＭＳ Ｐゴシック"/>
        <family val="3"/>
        <charset val="128"/>
        <scheme val="minor"/>
      </rPr>
      <t>990/12/28</t>
    </r>
    <phoneticPr fontId="8"/>
  </si>
  <si>
    <t>「東芝全自動電気洗濯機取扱説明書 AW-50G1 AW-50E1」</t>
  </si>
  <si>
    <t>東芝</t>
    <rPh sb="0" eb="2">
      <t>トウシバ</t>
    </rPh>
    <phoneticPr fontId="8"/>
  </si>
  <si>
    <t>2008-800120</t>
    <phoneticPr fontId="8"/>
  </si>
  <si>
    <t>3121980</t>
    <phoneticPr fontId="8"/>
  </si>
  <si>
    <t>1994/03/03</t>
    <phoneticPr fontId="8"/>
  </si>
  <si>
    <t>磁気ヘッド用基板</t>
  </si>
  <si>
    <t>京セラ株式会社</t>
  </si>
  <si>
    <t>高木　伸興;徳永　浩樹;益山　伸一郎</t>
  </si>
  <si>
    <t>特開平07-242463;特許03121980;TH00041033A;US5520716</t>
  </si>
  <si>
    <t>C04B 35/10;C04B 35/111;G11B  5/127;G11B  5/187;G11B  5/60</t>
  </si>
  <si>
    <t>C04B  35/111@AFI(JP);C04B  35/10@ALI(JP);C04B  35/117@ALI(EP);G11B   5/127@ALI(JP);G11B   5/187@ALI(JP);G11B   5/60@ALI(JP)</t>
  </si>
  <si>
    <t>C04B 35/10        D;C04B 35/10        Z;G11B  5/60        B;G11B  5/127       F;G11B  5/187       F;G11B  5/60        U;G11B  5/60        Y</t>
  </si>
  <si>
    <t>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t>
  </si>
  <si>
    <t>特許第3121980号の請求項1～2に係る発明についての特許を無効とする。</t>
    <phoneticPr fontId="8"/>
  </si>
  <si>
    <t xml:space="preserve">本件特許訂正発明1は甲第2号証発明及び甲第1、3の1、3の2、5～9号証に記載された周知技術から、当業者であれば困難なくなしえたものである。以上のとおりであるから、本件特許訂正発明1?2についての特許は、特許法第29条第2項の規定に違反してなされたものであり、同法第123条第1項第2号の規定に該当し、無効とすべきものである。 
</t>
    <phoneticPr fontId="8"/>
  </si>
  <si>
    <t>甲2、及び甲１、甲3-1、甲3-2、（周知技術：甲5、甲6、甲7、甲8、甲9）</t>
    <rPh sb="0" eb="1">
      <t>コウ</t>
    </rPh>
    <rPh sb="3" eb="4">
      <t>オヨ</t>
    </rPh>
    <rPh sb="5" eb="6">
      <t>コウ</t>
    </rPh>
    <rPh sb="8" eb="9">
      <t>コウ</t>
    </rPh>
    <rPh sb="13" eb="14">
      <t>コウ</t>
    </rPh>
    <rPh sb="19" eb="21">
      <t>シュウチ</t>
    </rPh>
    <rPh sb="21" eb="23">
      <t>ギジュツ</t>
    </rPh>
    <rPh sb="24" eb="25">
      <t>コウ</t>
    </rPh>
    <rPh sb="27" eb="28">
      <t>コウ</t>
    </rPh>
    <rPh sb="30" eb="31">
      <t>コウ</t>
    </rPh>
    <rPh sb="33" eb="34">
      <t>コウ</t>
    </rPh>
    <rPh sb="36" eb="37">
      <t>コウ</t>
    </rPh>
    <phoneticPr fontId="8"/>
  </si>
  <si>
    <t>特開平4-321556</t>
    <phoneticPr fontId="8"/>
  </si>
  <si>
    <t>特願平3-116557</t>
  </si>
  <si>
    <t>JP04321556A</t>
  </si>
  <si>
    <t>電気化学工業株式会社</t>
  </si>
  <si>
    <t>小川　充茂,磯崎　啓</t>
  </si>
  <si>
    <t>C04B  35/10    (2006.01),G11B   5/31    (2006.01)</t>
  </si>
  <si>
    <t>C04B 35/10      E,G11B  5/31      G</t>
  </si>
  <si>
    <t>4G030AA07,4G030AA08,4G030AA11,4G030AA12,4G030AA13,4G030AA14,4G030AA22,4G030AA29,4G030AA36,4G030AA45,4G030BA13,4G030BA18,4G030BA19,4G030BA20,4G030CA04,4G030GA11,4G030GA09,4G030GA29,5D033BA52,5D033DA01,5D033DA31</t>
  </si>
  <si>
    <t>4G030,5D042,5D093,5D111</t>
  </si>
  <si>
    <t>4G030,5D033</t>
  </si>
  <si>
    <t>3121980</t>
  </si>
  <si>
    <t>1994/03/03</t>
    <phoneticPr fontId="8"/>
  </si>
  <si>
    <t>社団法人日本電子材料工業会編、「電子回路用 高機能セラミック基板」、日本工業出版株式会社、1994年2月28日、223-252頁</t>
    <phoneticPr fontId="8"/>
  </si>
  <si>
    <t>1994/03/03</t>
    <phoneticPr fontId="8"/>
  </si>
  <si>
    <t>0</t>
    <phoneticPr fontId="8"/>
  </si>
  <si>
    <t>甲3-1</t>
    <rPh sb="0" eb="1">
      <t>コウ</t>
    </rPh>
    <phoneticPr fontId="8"/>
  </si>
  <si>
    <t>化学大辞典編集委員会編、「化学大辞典3」、共立出版株式会社、昭和44年8月5日、893頁</t>
  </si>
  <si>
    <t>甲3-2</t>
    <rPh sb="0" eb="1">
      <t>コウ</t>
    </rPh>
    <phoneticPr fontId="8"/>
  </si>
  <si>
    <t>化学大辞典編集委員会編、「化学大辞典5」、共立出版株式会社、昭和44年8月15日、699頁</t>
  </si>
  <si>
    <t>中西卓二他、「浮動式薄膜磁気ヘッド」、研究実用化報告、第31巻、第2号(1982)、457?468頁</t>
    <phoneticPr fontId="8"/>
  </si>
  <si>
    <t>特開平4-364217</t>
  </si>
  <si>
    <t>特願平3-315280</t>
  </si>
  <si>
    <t>JP04364217A</t>
  </si>
  <si>
    <t>インターナショナル・ビジネス・マシーンズ・コーポレーション</t>
  </si>
  <si>
    <t>アルフレツド・グリル,チエン・ツオン・ホン,バーナード・スチール・メイヤーソン,ビシユヌバイ・ビツタルバイ・パテル,ミツチエル・アレン・ルサク</t>
  </si>
  <si>
    <t>G11B   5/29    (2006.01),G11B   5/31    (2006.01),G11B   5/60    (2006.01)</t>
  </si>
  <si>
    <t>G11B  5/29      A,G11B  5/31      H,G11B  5/60      C,G11B  5/60      Y,G11B  5/60      U</t>
  </si>
  <si>
    <t>5D033AA01,5D033BA62,5D033BA63,5D033BA71,5D033BB14,5D033BB51,5D033CA03,5D033CA06,5D033DA08,5D033DA31,5D042NA02,5D042PA01,5D042PA02,5D042PA05,5D042PA08,5D042QA03,5D042RA02,5D042SA10,5D054BA23,5D054BB10,5D054CA04,5D054CA09,5D054CA21</t>
  </si>
  <si>
    <t>5D033,5D042,5D054</t>
  </si>
  <si>
    <t>特開平4-34783</t>
  </si>
  <si>
    <t>特願平2-142215</t>
  </si>
  <si>
    <t>JP0434783A</t>
  </si>
  <si>
    <t>越田　充彦</t>
  </si>
  <si>
    <t>G11B  21/21    (2006.01)</t>
  </si>
  <si>
    <t>G11B 21/21   101L,G11B 21/21   101Q</t>
  </si>
  <si>
    <t>5D059</t>
  </si>
  <si>
    <t>Webster's Third New International Dictionary OF THE ENGLISH LANGUAGE UNABRIDGED (1986)、1271頁</t>
  </si>
  <si>
    <t>外国語書籍</t>
    <rPh sb="0" eb="3">
      <t>ガイコクゴ</t>
    </rPh>
    <rPh sb="3" eb="5">
      <t>ショセキ</t>
    </rPh>
    <phoneticPr fontId="8"/>
  </si>
  <si>
    <t>:「マグローヒル 科学技術用語大辞典 第2版」、株式会社日刊工業新聞社、1992年11月10日、371及び1710頁</t>
  </si>
  <si>
    <t>2008-800191</t>
    <phoneticPr fontId="8"/>
  </si>
  <si>
    <t>3478303</t>
    <phoneticPr fontId="8"/>
  </si>
  <si>
    <r>
      <t>1</t>
    </r>
    <r>
      <rPr>
        <sz val="11"/>
        <color theme="1"/>
        <rFont val="ＭＳ Ｐゴシック"/>
        <family val="3"/>
        <charset val="128"/>
        <scheme val="minor"/>
      </rPr>
      <t>994/04/20</t>
    </r>
    <phoneticPr fontId="8"/>
  </si>
  <si>
    <t>ゴルフボール</t>
  </si>
  <si>
    <t>稲葉健嗣</t>
  </si>
  <si>
    <t>稲葉　健嗣</t>
  </si>
  <si>
    <t>特開平07-289662;特許03478303;特開2002-306635;特開2003-047674</t>
  </si>
  <si>
    <t>A63B 37/00;A63B 45/00</t>
  </si>
  <si>
    <t>A63B  37/00@AFI(JP);A63B  45/00@ALI(JP)</t>
  </si>
  <si>
    <t>A63B 37/00        F;A63B 45/00        B</t>
  </si>
  <si>
    <t>特許第3478303号の請求項1、2、3、10、11、14及び15に記載された発明についての特許を無効とする。</t>
  </si>
  <si>
    <t>甲第1号証発明において本件発明1の相違点1～4に係る構成を備えることは、当業者が容易に想到できたことであり、かかる発明特定事項を採用したことによる本件発明1の効果も当業者が予測できる範囲のものである。
以上のように、請求項1、2、3、10、11、14及び15に係る特許は、特許法第29条第2項の規定に違反してなされたものであり同法第123条第1項第2号の規定により無効とすべきものである。</t>
    <phoneticPr fontId="8"/>
  </si>
  <si>
    <t>US4991852</t>
    <phoneticPr fontId="8"/>
  </si>
  <si>
    <t>US34516689A</t>
  </si>
  <si>
    <t>US4991852B</t>
  </si>
  <si>
    <t>Pattison John W.</t>
  </si>
  <si>
    <t>A63B  37/14</t>
  </si>
  <si>
    <t>3478303</t>
    <phoneticPr fontId="8"/>
  </si>
  <si>
    <r>
      <t>1</t>
    </r>
    <r>
      <rPr>
        <sz val="11"/>
        <color theme="1"/>
        <rFont val="ＭＳ Ｐゴシック"/>
        <family val="3"/>
        <charset val="128"/>
        <scheme val="minor"/>
      </rPr>
      <t>994/04/20</t>
    </r>
    <phoneticPr fontId="8"/>
  </si>
  <si>
    <t>特開平4-347177</t>
  </si>
  <si>
    <t>特願平3-120124</t>
  </si>
  <si>
    <t>JP04347177A</t>
  </si>
  <si>
    <t>住友ゴム工業株式会社</t>
  </si>
  <si>
    <t>岡　憲吾</t>
  </si>
  <si>
    <t>A63B  37/00    (2006.01)</t>
  </si>
  <si>
    <t>A63B 37/00      F,A63B 37/00      C</t>
  </si>
  <si>
    <t>2C074</t>
  </si>
  <si>
    <t>無効化された特許の出願人引用特許（特開平5-96026）と出願人が同じ</t>
    <rPh sb="0" eb="3">
      <t>ムコウカ</t>
    </rPh>
    <rPh sb="6" eb="8">
      <t>トッキョ</t>
    </rPh>
    <rPh sb="9" eb="11">
      <t>シュツガン</t>
    </rPh>
    <rPh sb="11" eb="12">
      <t>ニン</t>
    </rPh>
    <rPh sb="12" eb="14">
      <t>インヨウ</t>
    </rPh>
    <rPh sb="14" eb="16">
      <t>トッキョ</t>
    </rPh>
    <rPh sb="29" eb="31">
      <t>シュツガン</t>
    </rPh>
    <rPh sb="31" eb="32">
      <t>ニン</t>
    </rPh>
    <rPh sb="33" eb="34">
      <t>オナ</t>
    </rPh>
    <phoneticPr fontId="8"/>
  </si>
  <si>
    <t>2009-800205</t>
    <phoneticPr fontId="8"/>
  </si>
  <si>
    <t>3050773</t>
    <phoneticPr fontId="8"/>
  </si>
  <si>
    <t>1995/04/18</t>
    <phoneticPr fontId="8"/>
  </si>
  <si>
    <t>細穴放電加工機に対する電極、電極ガイド交換方法及び同方法に使用する交換装置、電極ホルダ、細穴放電加工機</t>
  </si>
  <si>
    <t>株式会社エレニックス</t>
  </si>
  <si>
    <t>石綿　紘</t>
  </si>
  <si>
    <t>B23H  7/26;B23H  9/14</t>
  </si>
  <si>
    <t>B23H   7/26@AFI(JP);B23H   9/14@ALI(JP)</t>
  </si>
  <si>
    <t>B23H  7/26        D;B23H  9/14</t>
  </si>
  <si>
    <t>3C059 AA01;3C059 AB04;3C059 DA03;3C059 DD00;3C059 DD01;3C059 DD03;3C059 DD05;3C059 DD07;3C059 DD10</t>
  </si>
  <si>
    <t>特許第3050773号の請求項13に記載された発明についての特許を無効とする。</t>
  </si>
  <si>
    <t>請求項13</t>
    <rPh sb="0" eb="3">
      <t>セイキュウコウ</t>
    </rPh>
    <phoneticPr fontId="8"/>
  </si>
  <si>
    <t>本件特許発明は、引用刊行物1に記載された発明に基づいて、あるいは、引用刊行物1に記載された発明及び引用刊行物2に記載された発明に基づいて当業者が容易に発明をすることができたものであるから、特許法第29条第2項の規定により特許を受けることができない。</t>
    <phoneticPr fontId="8"/>
  </si>
  <si>
    <t>引用刊行物1及び2</t>
    <rPh sb="2" eb="5">
      <t>カンコウブツ</t>
    </rPh>
    <rPh sb="6" eb="7">
      <t>オヨ</t>
    </rPh>
    <phoneticPr fontId="8"/>
  </si>
  <si>
    <t>引1</t>
    <rPh sb="0" eb="1">
      <t>イン</t>
    </rPh>
    <phoneticPr fontId="8"/>
  </si>
  <si>
    <t>特開平1-246021</t>
    <phoneticPr fontId="8"/>
  </si>
  <si>
    <t>特願昭63-68090</t>
  </si>
  <si>
    <t>JP2800119</t>
  </si>
  <si>
    <t>JP01246021A</t>
  </si>
  <si>
    <t>JP2800119B</t>
  </si>
  <si>
    <t>西部電機株式会社</t>
  </si>
  <si>
    <t>原田　喜光,矢野　眞之</t>
  </si>
  <si>
    <t>B23H   7/26    (2006.01)</t>
  </si>
  <si>
    <t>B23H  7/26      D</t>
  </si>
  <si>
    <t>3C059AA01,3C059AB01,3C059AB05,3C059DD04</t>
  </si>
  <si>
    <t>3C059</t>
  </si>
  <si>
    <t>無効化された特許の出願人引用特許（特開平3-287318）と出願人が同じ</t>
    <rPh sb="0" eb="3">
      <t>ムコウカ</t>
    </rPh>
    <rPh sb="6" eb="8">
      <t>トッキョ</t>
    </rPh>
    <rPh sb="9" eb="11">
      <t>シュツガン</t>
    </rPh>
    <rPh sb="11" eb="12">
      <t>ニン</t>
    </rPh>
    <rPh sb="12" eb="14">
      <t>インヨウ</t>
    </rPh>
    <rPh sb="14" eb="16">
      <t>トッキョ</t>
    </rPh>
    <rPh sb="30" eb="32">
      <t>シュツガン</t>
    </rPh>
    <rPh sb="32" eb="33">
      <t>ニン</t>
    </rPh>
    <rPh sb="34" eb="35">
      <t>オナ</t>
    </rPh>
    <phoneticPr fontId="8"/>
  </si>
  <si>
    <t>3050773</t>
  </si>
  <si>
    <t>引2</t>
    <rPh sb="0" eb="1">
      <t>イン</t>
    </rPh>
    <phoneticPr fontId="8"/>
  </si>
  <si>
    <t>特開昭63-120037</t>
  </si>
  <si>
    <t>特願昭61-262369</t>
  </si>
  <si>
    <t>JP63120037A</t>
  </si>
  <si>
    <t>三菱電機株式会社</t>
  </si>
  <si>
    <t>横井　岩男,古田　敏己</t>
  </si>
  <si>
    <t>B23H   7/26    (2006.01),B23H   7/36    (2006.01)</t>
  </si>
  <si>
    <t>B23H  7/26      Z,B23H  7/36      Z</t>
  </si>
  <si>
    <t>3C059AA01,3C059AB00,3C059DD01,3C059ED04,3C059HA14</t>
  </si>
  <si>
    <t>2009-800242</t>
    <phoneticPr fontId="8"/>
  </si>
  <si>
    <t>3637990</t>
    <phoneticPr fontId="8"/>
  </si>
  <si>
    <r>
      <t>1</t>
    </r>
    <r>
      <rPr>
        <sz val="11"/>
        <color theme="1"/>
        <rFont val="ＭＳ Ｐゴシック"/>
        <family val="3"/>
        <charset val="128"/>
        <scheme val="minor"/>
      </rPr>
      <t>996/03/08</t>
    </r>
    <phoneticPr fontId="8"/>
  </si>
  <si>
    <t>油圧ショベルの油圧配管構造</t>
  </si>
  <si>
    <t>株式会社小松製作所</t>
  </si>
  <si>
    <t>大村　純一</t>
  </si>
  <si>
    <t>E02F  3/36;E02F  9/00</t>
  </si>
  <si>
    <t>E02F   3/36@AFI(JP);E02F   3/38@ALI(EP);E02F   9/00@ALI(JP);E02F   9/22@ALI(EP)</t>
  </si>
  <si>
    <t>E02F  3/36        C;E02F  9/00        J</t>
  </si>
  <si>
    <t>2D012 EA01;2D015 BA01</t>
  </si>
  <si>
    <t>特許第3637990号の請求項1,2に記載された発明についての特許を無効とする。</t>
  </si>
  <si>
    <t>本件発明1の効果は,刊行物1及び2記載の発明から当業者が予測可能なものであって,格別なものではない。よって,刊行物1及び2記載の発明に基づいて,本件発明1とすることは当業者が容易に想到し得たことである。
本件発明1及び2は,特許法第29条第2項の規定に違反して特許されたものであるから,請求人の主張する無効理由1及び2について検討するまでもなく,同法123条第1項第2号に該当し,無効とすべきものである。</t>
    <phoneticPr fontId="8"/>
  </si>
  <si>
    <t>刊行物1（甲4-1)及び2（甲1)</t>
    <rPh sb="0" eb="3">
      <t>カンコウブツ</t>
    </rPh>
    <rPh sb="5" eb="6">
      <t>コウ</t>
    </rPh>
    <rPh sb="10" eb="11">
      <t>オヨ</t>
    </rPh>
    <rPh sb="14" eb="15">
      <t>コウ</t>
    </rPh>
    <phoneticPr fontId="8"/>
  </si>
  <si>
    <t>甲4-1</t>
    <rPh sb="0" eb="1">
      <t>コウ</t>
    </rPh>
    <phoneticPr fontId="8"/>
  </si>
  <si>
    <t>実開平7-29041</t>
  </si>
  <si>
    <t>実願平5-63601</t>
  </si>
  <si>
    <t>実登2591648</t>
  </si>
  <si>
    <t>JP0729041Y</t>
  </si>
  <si>
    <t>2591648U</t>
  </si>
  <si>
    <t>新キャタピラー三菱株式会社</t>
  </si>
  <si>
    <t>布野　尚志,安井　明司,古山　博明,永田　久雄</t>
  </si>
  <si>
    <t>E02F   3/36    (2006.01),E02F   9/00    (2006.01)</t>
  </si>
  <si>
    <t>E02F  3/36      C,E02F  9/00      J,E02F  9/00      B</t>
  </si>
  <si>
    <t>2D015BA01,2D012EA02</t>
  </si>
  <si>
    <t>2D012,2D015</t>
  </si>
  <si>
    <t>3637990</t>
  </si>
  <si>
    <t>US3082890</t>
    <phoneticPr fontId="8"/>
  </si>
  <si>
    <t>US4510460A</t>
  </si>
  <si>
    <t>US3082890B</t>
  </si>
  <si>
    <t>DEERE&amp;CO</t>
  </si>
  <si>
    <t>AUWELAER ALBERT J VAN|AGER DOUGLAS C</t>
  </si>
  <si>
    <t>E02F   3/30(2006.01),E02F   3/32(2006.01),E02F   3/38(2006.01),E02F   3/42(2006.01),E02F   9/22(2006.01)</t>
  </si>
  <si>
    <t>2005-080158</t>
    <phoneticPr fontId="8"/>
  </si>
  <si>
    <t>2994589</t>
  </si>
  <si>
    <t>サイクリック自動通信による電子配線システム</t>
  </si>
  <si>
    <t>株式会社ステップテクニカ</t>
  </si>
  <si>
    <t>麦谷　富浩</t>
  </si>
  <si>
    <t>特開平09-326808;特許02994589;US5847659</t>
  </si>
  <si>
    <t>H04L 12/28;G05B 19/05;G06F 13/00    351</t>
  </si>
  <si>
    <t>G06F  13/00@AFI(JP);G05B  19/05@ALI(JP);H04L  12/28@ALI(EP);H04Q   1/00@ALI(EP)</t>
  </si>
  <si>
    <t>G06F 13/00    351 A;G05B 19/05        L;H04L 11/00    310 D;H04L 12/28    200 M</t>
  </si>
  <si>
    <t>5B089 AA01;5B089 AA16;5B089 AC03;5B089 AE09;5B089 AF01;5B089 AF09;5B089 CB02;5B089 CB03;5B089 CC20;5B089 DD03;5B089 EB10;5H220 AA05;5H220 AA08;5H220 BB03;5H220 BB09;5H220 BB15;5H220 CC09;5H220 CX04;5H220 FF03;5H220 HH01;5H220 HH08;5H220 JJ02;5H220 JJ06;5H220 JJ12;5H220 JJ19;5H220 JJ55;5H220 JJ60;5K033 AA03;5K033 AA04;5K033 BA04;5K033 BA08;5K033 DA01;5K033 DA13;5K033 DB12;5B089 GA21;5B089 GB01;5B089 HA04;5B089 KA05;5B089 KA10;5B089 KA11;5B089 KA12;5B089 KC09;5B089 KD01;5B089 KD04;5B089 KE01</t>
  </si>
  <si>
    <t>2006-080115</t>
    <phoneticPr fontId="8"/>
  </si>
  <si>
    <t>2006-080177</t>
    <phoneticPr fontId="8"/>
  </si>
  <si>
    <t>2994589</t>
    <phoneticPr fontId="8"/>
  </si>
  <si>
    <r>
      <t>1</t>
    </r>
    <r>
      <rPr>
        <sz val="11"/>
        <color theme="1"/>
        <rFont val="ＭＳ Ｐゴシック"/>
        <family val="3"/>
        <charset val="128"/>
        <scheme val="minor"/>
      </rPr>
      <t>996/06/07</t>
    </r>
    <phoneticPr fontId="8"/>
  </si>
  <si>
    <t>訂正を認める。 特許第2994589号の請求項1ないし3に係る発明についての特許を無効とする。</t>
    <phoneticPr fontId="8"/>
  </si>
  <si>
    <t xml:space="preserve">本件特許発明1乃至3は、特許法第29条第2項の規定に違反してなされたものであって、同法123条第1項第2号に該当し、無効とすべきものである。
</t>
    <phoneticPr fontId="8"/>
  </si>
  <si>
    <t>甲4
甲6</t>
    <rPh sb="0" eb="1">
      <t>コウ</t>
    </rPh>
    <rPh sb="3" eb="4">
      <t>コウ</t>
    </rPh>
    <phoneticPr fontId="8"/>
  </si>
  <si>
    <t>特開平6-292275</t>
    <phoneticPr fontId="8"/>
  </si>
  <si>
    <t>特願平5-74195</t>
  </si>
  <si>
    <t>JP2947320</t>
  </si>
  <si>
    <t>JP06292275A</t>
  </si>
  <si>
    <t>JP2947320B</t>
  </si>
  <si>
    <t>亀岡　忍</t>
  </si>
  <si>
    <t>G05B  15/02    (2006.01),G05B  19/18    (2006.01),H04Q   9/00    (2006.01),G05B  19/414   (2006.01)</t>
  </si>
  <si>
    <t>G05B 15/02      A,G05B 19/18      P,H04Q  9/00   311N,G05B 19/414     P</t>
  </si>
  <si>
    <t>5H215AA07,5H215BB01,5H215BB10,5H215CC03,5H215CX05,5H215DD02,5H215EE02,5H215EE04,5H215HH03,5H215HH05,5H215JJ02,5H215JJ12,5H215JJ13,5H215JJ14,5K048AA11,5K048BA25,5K048DA01,5K048DC04,5K048EA01,5K048EA11,5K048FA02,5K048FA08,5K048GB03,5K048HA13,5K048HA17,5K048HA19,5K048HA21,5H269AA01,5H269AB01,5H269BB01,5H269GG07,5H269KK05,5H269MM07,5H269NN10,5H269NN14,5H269BB12,3C269BB01,3C269KK06,3C269MN09,3C269MN38,3C269PP20,3C269QB15</t>
  </si>
  <si>
    <t>5B089,5H220,5K033</t>
  </si>
  <si>
    <t>5H215,5H269,5K048,3C269</t>
  </si>
  <si>
    <t>特開平2-132944</t>
    <phoneticPr fontId="8"/>
  </si>
  <si>
    <t>特願昭63-285677</t>
  </si>
  <si>
    <t>JP1937582</t>
  </si>
  <si>
    <t>JP02132944A</t>
  </si>
  <si>
    <t>JP1937582B</t>
  </si>
  <si>
    <t>奈良場　慶三,大手　健史</t>
  </si>
  <si>
    <t>G06F  13/00    (2006.01)</t>
  </si>
  <si>
    <t xml:space="preserve">G06F 13/00   351A,H04L 11/00   321 ,H04L 12/403      </t>
  </si>
  <si>
    <t>5B089AA01,5B089AC03,5B089CB07,5B089CD02,5B089DD03,5B089EA06,5K032AA01,5K032AA02,5K032AA03,5K032CA01,5K032CD01,5K032DA01,5K032DB19</t>
  </si>
  <si>
    <t>5B089,5K032</t>
  </si>
  <si>
    <t>2007-800057</t>
    <phoneticPr fontId="8"/>
  </si>
  <si>
    <t>2965518</t>
  </si>
  <si>
    <t>ポイント集計システム</t>
  </si>
  <si>
    <t>株式会社コネット</t>
  </si>
  <si>
    <t>應谷　隆信;茂呂　順一</t>
  </si>
  <si>
    <t>G07G  1/12    321;G07G  1/12    361;G06F 13/00    355;G06F 17/60;G07G  1/14</t>
  </si>
  <si>
    <t>G07G   1/12@AFI(JP);G06F  13/00@ALI(JP);G06Q  30/02@ALI(JP);G06Q  30/06@ALI(JP);G06Q  50/00@ALI(JP);G06Q  50/10@ALI(JP);G07G   1/14@ALI(JP)</t>
  </si>
  <si>
    <t>G07G  1/12    321 M;G07G  1/12    361 Z;G07G  1/14;G06F 15/21    310 Z;G06F 15/21    340 Z;G06F 13/00    355;G06F 17/60    324;G06F 17/60    118;G06Q 30/02    140;G06Q 30/06    210</t>
  </si>
  <si>
    <t>3E042 CC01;3E042 CC04;3E042 CD04;3E042 CD10;3E042 CE03;3E042 EA01;5B049 AA00;5B049 BB12;5B049 BB55;5B049 CC37;5B049 CC39;5B049 DD01;5B049 DD02;5B049 DD04;5B049 EE01;5B049 EE02;5B049 EE21;5B049 FF02;5B049 FF07;5B049 FF08;5B049 GG01;5B049 GG04;5B049 GG05;5B089 AA01;5B089 AA16;5B089 AC03;5B089 AE09;5B089 AF05;5B089 AF09;5B089 CB02;5B089 CB03;5B089 CC17;5B089 DD01;5B089 GA23;5B089 JA04;5B089 JA08;3E142 EA04;3E142 FA18;3E142 JA02</t>
  </si>
  <si>
    <t>本審判番号の記録見当たらず。</t>
    <rPh sb="0" eb="1">
      <t>ホン</t>
    </rPh>
    <rPh sb="1" eb="3">
      <t>シンパン</t>
    </rPh>
    <rPh sb="3" eb="5">
      <t>バンゴウ</t>
    </rPh>
    <rPh sb="6" eb="8">
      <t>キロク</t>
    </rPh>
    <rPh sb="8" eb="10">
      <t>ミア</t>
    </rPh>
    <phoneticPr fontId="8"/>
  </si>
  <si>
    <t>2009-800106</t>
    <phoneticPr fontId="8"/>
  </si>
  <si>
    <t>2965518</t>
    <phoneticPr fontId="8"/>
  </si>
  <si>
    <r>
      <t>1</t>
    </r>
    <r>
      <rPr>
        <sz val="11"/>
        <color theme="1"/>
        <rFont val="ＭＳ Ｐゴシック"/>
        <family val="3"/>
        <charset val="128"/>
        <scheme val="minor"/>
      </rPr>
      <t>996/10/17</t>
    </r>
    <phoneticPr fontId="8"/>
  </si>
  <si>
    <t>0</t>
    <phoneticPr fontId="8"/>
  </si>
  <si>
    <t>特許第2965518号の請求項1-4に係る発明についての特許を無効とする。</t>
    <phoneticPr fontId="8"/>
  </si>
  <si>
    <t>請求項1</t>
    <phoneticPr fontId="8"/>
  </si>
  <si>
    <t xml:space="preserve">本件特許発明1-3は、甲第1号証に記載された発明(甲1発明)に基いて当業者が容易にすることができたものであり、本件特許発明4は、甲第1号証に記載された発明(甲1発明)乃至は甲第1号証に記載された発明(甲1発明)及び周知技術に基いて当業者が容易にすることができたものであるから、本件特許発明1-4は、特許法第29条第2項の規定に違反して特許されたものであり、特許法第123条第1項第2号に該当し、無効とすべきものである。
</t>
    <phoneticPr fontId="8"/>
  </si>
  <si>
    <t>○</t>
    <phoneticPr fontId="8"/>
  </si>
  <si>
    <t>特開平6-295390</t>
    <phoneticPr fontId="8"/>
  </si>
  <si>
    <t>特願平5-82905</t>
  </si>
  <si>
    <t>JP3261201</t>
  </si>
  <si>
    <t>JP06295390A</t>
  </si>
  <si>
    <t>JP3261201B</t>
  </si>
  <si>
    <t>楽天株式会社</t>
  </si>
  <si>
    <t>富田　祝守,重田　暁彦,藤原　眞雄,松本　守,廣島　康真,松本　充民,渡真利　聡</t>
  </si>
  <si>
    <t>G07G   1/12    (2006.01),G07G   1/14    (2006.01),G06Q  30/00    (2006.01)</t>
  </si>
  <si>
    <t>G06F 15/21   310Z,G07G  1/12   321P,G07G  1/14       ,G06F 17/60   324 ,G07G  1/12   321L,G07G  1/12   321M,G06F 17/60   318C,G06Q 30/02   140 ,G06Q 30/06   140C</t>
  </si>
  <si>
    <t>3E042BA08,3E042BA09,3E042CA07,3E042CB05,3E042CC10,3E042CD02,3E042CD04,3E042CD07,3E042CD08,3E042CD10,3E042CE07,3E042CE09,3E042EA01,5B049AA01,5B049AA02,5B049BB11,5B049CC02,5B049CC08,5B049CC31,5B049DD01,5B049DD02,5B049EE01,5B049EE02,5B049EE05,5B049EE25,5B049FF01,5B049FF06,5B049FF08,5B049GG01,5B049GG02,5B049GG04,5B049GG07,3E042CC01,3E142DA08,3E142DA09,3E142DA11,3E142EA03,3E142EA04,3E142EA06,3E142EA07,3E142EA15,3E142EA23,3E142EA28,3E142FA12,3E142FA27,3E142FA32,3E142GA06,3E142GA22,3E142GA33,3E142HA03,3E142HA06,3E142HA13,3E142JA01,3E142JA02,3E142JA03</t>
  </si>
  <si>
    <t>3E042,5B049,5B089,3E142</t>
  </si>
  <si>
    <t>3E042,5B049,3E142</t>
  </si>
  <si>
    <t>2007-800228</t>
    <phoneticPr fontId="8"/>
  </si>
  <si>
    <t>2989788</t>
    <phoneticPr fontId="8"/>
  </si>
  <si>
    <t>1997/10/08</t>
    <phoneticPr fontId="8"/>
  </si>
  <si>
    <r>
      <t>1</t>
    </r>
    <r>
      <rPr>
        <sz val="11"/>
        <color theme="1"/>
        <rFont val="ＭＳ Ｐゴシック"/>
        <family val="3"/>
        <charset val="128"/>
        <scheme val="minor"/>
      </rPr>
      <t>996/10/31</t>
    </r>
    <phoneticPr fontId="8"/>
  </si>
  <si>
    <t>エアバッグ用ガス発生器及びエアバッグ装置</t>
  </si>
  <si>
    <t>ダイセル化学工業株式会社</t>
  </si>
  <si>
    <t>上田　正之;勝田　信行</t>
  </si>
  <si>
    <t>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t>
  </si>
  <si>
    <t>B60R 21/26</t>
  </si>
  <si>
    <t>B60R  21/26@AFI(JP)</t>
  </si>
  <si>
    <t>B60R 21/26;B60R 21/264</t>
  </si>
  <si>
    <t>3D054 AA02;3D054 AA13;3D054 DD11;3D054 DD17;3D054 DD18;3D054 DD19;3D054 DD21;3D054 DD28;3D054 DD40;3D054 EE14;3D054 FF13;3D054 FF14;3D054 FF18;3D054 FF20</t>
  </si>
  <si>
    <t>訂正を認める。 特許第2989788号の請求項1-23に係る発明についての特許を無効とする。</t>
    <phoneticPr fontId="8"/>
  </si>
  <si>
    <t xml:space="preserve">本件訂正発明1-23に係る各発明は、引用例1-12に記載の発明及び周知技術に基づいて、当業者が容易に発明をすることができたものであるから、請求人が主張する上記無効理由1,3-5について検討するまでもなく、本件特許は特許法第29条第2項の規定に違反してなされたものであり、同法第123条第1項第2号に該当し、無効とすべきである。
</t>
    <phoneticPr fontId="8"/>
  </si>
  <si>
    <t>引用例1-12、周知技術</t>
    <rPh sb="0" eb="2">
      <t>インヨウ</t>
    </rPh>
    <rPh sb="2" eb="3">
      <t>レイ</t>
    </rPh>
    <rPh sb="8" eb="10">
      <t>シュウチ</t>
    </rPh>
    <rPh sb="10" eb="12">
      <t>ギジュツ</t>
    </rPh>
    <phoneticPr fontId="8"/>
  </si>
  <si>
    <t>WO9610495</t>
    <phoneticPr fontId="8"/>
  </si>
  <si>
    <t>JP9501927W</t>
  </si>
  <si>
    <t>SENSOR TECHNOLOGY CO., LTD.|NIPPON KAYAKU KABUSHIKI-KAISHA|ITO, Yuji|SATO, Eishi|MINOGUCHI, Ryo|TAGUCHI, Michihisa|OTA, Kozo</t>
  </si>
  <si>
    <t>ITO, Yuji|SATO, Eishi|MINOGUCHI, Ryo|TAGUCHI, Michihisa|OTA, Kozo</t>
  </si>
  <si>
    <t>B60R  21/26(2006.01)</t>
  </si>
  <si>
    <t>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t>
  </si>
  <si>
    <t>WO9610494</t>
    <phoneticPr fontId="8"/>
  </si>
  <si>
    <t>JP9501926W</t>
  </si>
  <si>
    <t>SENSOR TECHNOLOGY CO., LTD.|NIPPON KAYAKU KABUSHIKI-KAISHA|ITO, Yuji|SATO, Eishi|MINOGUCHI, Ryo|TAGUCHI, Michihisa|OTA, Kozo|HINO, Rei</t>
  </si>
  <si>
    <t>ITO, Yuji|SATO, Eishi|MINOGUCHI, Ryo|TAGUCHI, Michihisa|OTA, Kozo|HINO, Rei</t>
  </si>
  <si>
    <t>B60R  21/26(2006.01),C06D   5/06(2006.01),C06D   5/00(2006.01)</t>
  </si>
  <si>
    <t>2989788</t>
  </si>
  <si>
    <t>引用例3</t>
    <rPh sb="0" eb="2">
      <t>インヨウ</t>
    </rPh>
    <rPh sb="2" eb="3">
      <t>レイ</t>
    </rPh>
    <phoneticPr fontId="8"/>
  </si>
  <si>
    <t>実登3023847</t>
    <rPh sb="0" eb="1">
      <t>ジツ</t>
    </rPh>
    <phoneticPr fontId="8"/>
  </si>
  <si>
    <t>実願平7-10989</t>
  </si>
  <si>
    <t>実登3023847</t>
  </si>
  <si>
    <t>3023847U</t>
  </si>
  <si>
    <t>モートン　インターナショナル，インコーポレイティド</t>
  </si>
  <si>
    <t>グレゴリー　ジェイ．ラング,トッド　エス．パーカー,ブライアン　エイチ．フルマー,デビッド　ピー．コソッフ,ハリー　ダブリュ．ミラー，ザ　セカンド</t>
  </si>
  <si>
    <t>B60R  21/26    (2006.01)</t>
  </si>
  <si>
    <t xml:space="preserve">B60R 21/26       ,B60R 21/264      </t>
  </si>
  <si>
    <t>3D054DD11,3D054DD17,3D054DD18,3D054DD28,3D054FF14,3D054FF17,3D054FF20</t>
  </si>
  <si>
    <t>3D054</t>
  </si>
  <si>
    <t>引用例4</t>
    <rPh sb="0" eb="2">
      <t>インヨウ</t>
    </rPh>
    <rPh sb="2" eb="3">
      <t>レイ</t>
    </rPh>
    <phoneticPr fontId="8"/>
  </si>
  <si>
    <t>特開平7-52748</t>
    <phoneticPr fontId="8"/>
  </si>
  <si>
    <t>特願平5-208047</t>
  </si>
  <si>
    <t>JP0752748A</t>
  </si>
  <si>
    <t>日油株式会社</t>
  </si>
  <si>
    <t>伊藤　嗣典,土橋　貴明</t>
  </si>
  <si>
    <t>B01D  39/20    (2006.01),B60R  21/26    (2006.01)</t>
  </si>
  <si>
    <t xml:space="preserve">B01D 39/20      Z,B60R 21/26       ,B60R 21/264      </t>
  </si>
  <si>
    <t>3D054AA02,3D054AA03,3D054DD10,3D054DD14,3D054DD18,3D054DD19,3D054DD28,3D054FF13,3D054FF17,3D054FF20,4D019AA01,4D019BA02,4D019BB07,4D019BC20,4D019CB04</t>
  </si>
  <si>
    <t>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t>
    <phoneticPr fontId="8"/>
  </si>
  <si>
    <t>3D054,4D019</t>
  </si>
  <si>
    <t>引用例5</t>
    <rPh sb="0" eb="2">
      <t>インヨウ</t>
    </rPh>
    <rPh sb="2" eb="3">
      <t>レイ</t>
    </rPh>
    <phoneticPr fontId="8"/>
  </si>
  <si>
    <t xml:space="preserve">Paｒeｓh Khandhadia外、“Deｖelｏｐmenｔ ｏf Adｖanced Inflaｔｏｒ Technｏlｏgｙ fｏｒ Aｕｔｏmｏｔiｖe Aiｒbag Mｏdｕleｓ”、Iｓｓｕeｓ in Aｕｔｏmｏｔiｖe Safeｔｙ Technｏlｏgｙ(USA)、SAE Inc.、1995年2月、SP-1072、記事番号9501062、表紙及び目次、275?278頁
</t>
    <phoneticPr fontId="8"/>
  </si>
  <si>
    <t>1997/10/08</t>
    <phoneticPr fontId="8"/>
  </si>
  <si>
    <r>
      <t>1</t>
    </r>
    <r>
      <rPr>
        <sz val="11"/>
        <color theme="1"/>
        <rFont val="ＭＳ Ｐゴシック"/>
        <family val="3"/>
        <charset val="128"/>
        <scheme val="minor"/>
      </rPr>
      <t>996/10/31</t>
    </r>
    <phoneticPr fontId="8"/>
  </si>
  <si>
    <t>引用例6</t>
    <rPh sb="0" eb="2">
      <t>インヨウ</t>
    </rPh>
    <rPh sb="2" eb="3">
      <t>レイ</t>
    </rPh>
    <phoneticPr fontId="8"/>
  </si>
  <si>
    <t>特開昭49-44434</t>
    <phoneticPr fontId="8"/>
  </si>
  <si>
    <t>特願昭47-90623</t>
  </si>
  <si>
    <t>JP892059</t>
  </si>
  <si>
    <t>JP4944434A</t>
  </si>
  <si>
    <t>JP892059B</t>
  </si>
  <si>
    <t>日産自動車株式会社</t>
  </si>
  <si>
    <t>B60R  21/26    (2006.01),B01J   7/00    (2006.01)</t>
  </si>
  <si>
    <t>B60R 21/26       ,B01J  7/00      A</t>
  </si>
  <si>
    <t>4G068DA08,4G068DB14,3D054DD11,3D054DD17,3D054DD19,3D054EE45,3D054FF13,3D054FF17</t>
  </si>
  <si>
    <t>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t>
    <phoneticPr fontId="8"/>
  </si>
  <si>
    <t>3D054,4G068</t>
  </si>
  <si>
    <t>引用例7</t>
    <rPh sb="0" eb="2">
      <t>インヨウ</t>
    </rPh>
    <rPh sb="2" eb="3">
      <t>レイ</t>
    </rPh>
    <phoneticPr fontId="8"/>
  </si>
  <si>
    <t xml:space="preserve">:“Pｒｏceedingｓ ｏf ｔhe Nineｔhenｔh Inｔeｒnaｔiｏnal Pｙｒｏｔechnicｓ Seminaｒ”、Chｒiｓｔchｕｒch Neｗ Zealand、1994年2月、第517-530頁
</t>
    <phoneticPr fontId="8"/>
  </si>
  <si>
    <t>1997/10/08</t>
    <phoneticPr fontId="8"/>
  </si>
  <si>
    <r>
      <t>1</t>
    </r>
    <r>
      <rPr>
        <sz val="11"/>
        <color theme="1"/>
        <rFont val="ＭＳ Ｐゴシック"/>
        <family val="3"/>
        <charset val="128"/>
        <scheme val="minor"/>
      </rPr>
      <t>996/10/31</t>
    </r>
    <phoneticPr fontId="8"/>
  </si>
  <si>
    <t>引用例8</t>
    <rPh sb="0" eb="2">
      <t>インヨウ</t>
    </rPh>
    <rPh sb="2" eb="3">
      <t>レイ</t>
    </rPh>
    <phoneticPr fontId="8"/>
  </si>
  <si>
    <t>WO9623748</t>
    <phoneticPr fontId="8"/>
  </si>
  <si>
    <t>JP9600199W</t>
  </si>
  <si>
    <t>OTSUKA KAGAKU KABUSHIKI KAISHA|YOSHIDA, Tadao|MAEKAWA, Tsukasa|CHIJIWA, Shiro|SHIMIZU, Yasuo|ONISHI, Junichi|TAKAHASHI, Shigeo|SUMITOMO, Shigeru|HARA, Kazuo</t>
  </si>
  <si>
    <t>YOSHIDA, Tadao|MAEKAWA, Tsukasa|CHIJIWA, Shiro|SHIMIZU, Yasuo|ONISHI, Junichi|TAKAHASHI, Shigeo|SUMITOMO, Shigeru|HARA, Kazuo</t>
  </si>
  <si>
    <t>C06D   5/00(2006.01),C06D   5/06(2006.01)</t>
  </si>
  <si>
    <t>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t>
    <phoneticPr fontId="8"/>
  </si>
  <si>
    <t>引用例9</t>
    <rPh sb="0" eb="2">
      <t>インヨウ</t>
    </rPh>
    <rPh sb="2" eb="3">
      <t>レイ</t>
    </rPh>
    <phoneticPr fontId="8"/>
  </si>
  <si>
    <t>特表平8-501765</t>
    <phoneticPr fontId="8"/>
  </si>
  <si>
    <t>特願平6-507805</t>
  </si>
  <si>
    <t>JP08501765A</t>
  </si>
  <si>
    <t>本田技研工業株式会社</t>
  </si>
  <si>
    <t>シュライヒャー，ウルリッヒ,クレーバー，マルティン,シュワルツ，ウォルフガング,フォイエルシュターケ，オイゲン</t>
  </si>
  <si>
    <t>B60R  21/26    (2006.01),C06B  21/00    (2006.01),C06B  35/00    (2006.01),C06D   5/00    (2006.01)</t>
  </si>
  <si>
    <t xml:space="preserve">B60R 21/26       ,C06B 21/00       ,C06B 35/00       ,C06D  5/00      Z,B60R 21/264      </t>
  </si>
  <si>
    <t>3D054AA02,3D054AA03,3D054CC13,3D054DD11,3D054DD15,3D054DD17,3D054DD18,3D054DD19,3D054DD21,3D054DD24,3D054DD33,3D054DD40,3D054FF02,3D054FF11,3D054FF13,3D054FF17,3D054FF18,3D054FF20,3D054DD28</t>
  </si>
  <si>
    <t>3D054,4H100</t>
  </si>
  <si>
    <t>引用例10</t>
    <rPh sb="0" eb="2">
      <t>インヨウ</t>
    </rPh>
    <rPh sb="2" eb="3">
      <t>レイ</t>
    </rPh>
    <phoneticPr fontId="8"/>
  </si>
  <si>
    <t>特開平8-253092</t>
    <phoneticPr fontId="8"/>
  </si>
  <si>
    <t>特願平8-36689</t>
  </si>
  <si>
    <t>JP2655832</t>
  </si>
  <si>
    <t>JP08253092A</t>
  </si>
  <si>
    <t>JP2655832B</t>
  </si>
  <si>
    <t>エス．エヌ．セ．リブバ</t>
  </si>
  <si>
    <t>ベノワ　マルソー,シュリスティアン　ペロット,ダニエル　ドゥバクイール,ミッシェル　コジーレフ</t>
  </si>
  <si>
    <t xml:space="preserve">B60R 21/26       ,B60R 21/26   200 ,B60R 21/264      </t>
  </si>
  <si>
    <t>3D054AA02,3D054AA03,3D054AA13,3D054AA14,3D054DD11,3D054DD17,3D054DD21,3D054DD24,3D054DD28,3D054FF02,3D054FF17,3D054FF18,3D054FF20</t>
  </si>
  <si>
    <t>引用例11</t>
    <rPh sb="0" eb="2">
      <t>インヨウ</t>
    </rPh>
    <rPh sb="2" eb="3">
      <t>レイ</t>
    </rPh>
    <phoneticPr fontId="8"/>
  </si>
  <si>
    <t>特開平4-265292</t>
    <phoneticPr fontId="8"/>
  </si>
  <si>
    <t>特願平3-276035</t>
  </si>
  <si>
    <t>JP2609385</t>
  </si>
  <si>
    <t>JP04265292A</t>
  </si>
  <si>
    <t>JP2609385B</t>
  </si>
  <si>
    <t>オートモチブ　システムズ　ラボラトリー，インコーポレイテッド</t>
  </si>
  <si>
    <t>ドナルド　アール．プーレ</t>
  </si>
  <si>
    <t>C06D   5/00    (2006.01)</t>
  </si>
  <si>
    <t>C06D  5/00      Z</t>
  </si>
  <si>
    <t>4H100</t>
  </si>
  <si>
    <t>1997/10/08</t>
    <phoneticPr fontId="8"/>
  </si>
  <si>
    <r>
      <t>1</t>
    </r>
    <r>
      <rPr>
        <sz val="11"/>
        <color theme="1"/>
        <rFont val="ＭＳ Ｐゴシック"/>
        <family val="3"/>
        <charset val="128"/>
        <scheme val="minor"/>
      </rPr>
      <t>996/10/31</t>
    </r>
    <phoneticPr fontId="8"/>
  </si>
  <si>
    <t>引用例12</t>
    <rPh sb="0" eb="2">
      <t>インヨウ</t>
    </rPh>
    <rPh sb="2" eb="3">
      <t>レイ</t>
    </rPh>
    <phoneticPr fontId="8"/>
  </si>
  <si>
    <t>特開平2-74442</t>
    <phoneticPr fontId="8"/>
  </si>
  <si>
    <t>特願平1-186224</t>
  </si>
  <si>
    <t>JP0274442A</t>
  </si>
  <si>
    <t>ダイムラー―ベンツ・アクチエンゲゼルシャフト</t>
  </si>
  <si>
    <t>ヴエルネル・ヴアイレル,ヘルムート・パツツエルト</t>
  </si>
  <si>
    <t xml:space="preserve">B60R 21/26       </t>
  </si>
  <si>
    <t>3D054DD11,3D054DD17,3D054FF20</t>
  </si>
  <si>
    <t>2009-800177</t>
    <phoneticPr fontId="8"/>
  </si>
  <si>
    <t>3942746</t>
    <phoneticPr fontId="8"/>
  </si>
  <si>
    <t>1998/09/14</t>
    <phoneticPr fontId="8"/>
  </si>
  <si>
    <t>1997/11/26</t>
    <phoneticPr fontId="8"/>
  </si>
  <si>
    <t>株式会社ユニバーサルエンターテインメント</t>
  </si>
  <si>
    <t>坂本　剛一;吉田　洋</t>
  </si>
  <si>
    <t>特開平11-216222;特許03942746;特開2000-300725;特許03232076;特開2000-300726;特許03260736;特開2001-246044;特開2007-144213;特開2010-227604;特開2011-016024;特開2012-096099;US6315289</t>
  </si>
  <si>
    <t>A63F  5/04    512;A63F  5/04    514</t>
  </si>
  <si>
    <t>A63F   5/04@AFI(JP);G07F  17/32@ALI(EP)</t>
  </si>
  <si>
    <t>A63F  5/04    512 D;A63F  5/04    514 G</t>
  </si>
  <si>
    <t>訂正を認める。 特許第3942746号の請求項に係る発明についての特許を無効とする。</t>
    <phoneticPr fontId="8"/>
  </si>
  <si>
    <t>本件発明1-3についての特許は、特許法第29条第2項に規定に違反してなされたものであり、同法第123条第1項第2号に該当し、無効とすべきものである。</t>
    <phoneticPr fontId="8"/>
  </si>
  <si>
    <t>甲3
甲12</t>
    <rPh sb="0" eb="1">
      <t>コウ</t>
    </rPh>
    <rPh sb="3" eb="4">
      <t>コウ</t>
    </rPh>
    <phoneticPr fontId="8"/>
  </si>
  <si>
    <t>パチスロ必勝本SPECIAL ｖｏl.1、辰巳出版株式会社、平成10年9月10日、第36-65頁</t>
    <phoneticPr fontId="8"/>
  </si>
  <si>
    <t>訂正後の請求項1に優先権主張を認めないと判断。
甲3は優先日以後、現実の出願日前に頒布。</t>
    <rPh sb="0" eb="3">
      <t>テイセイゴ</t>
    </rPh>
    <rPh sb="4" eb="7">
      <t>セイキュウコウ</t>
    </rPh>
    <rPh sb="9" eb="12">
      <t>ユウセンケン</t>
    </rPh>
    <rPh sb="12" eb="14">
      <t>シュチョウ</t>
    </rPh>
    <rPh sb="15" eb="16">
      <t>ミト</t>
    </rPh>
    <rPh sb="20" eb="22">
      <t>ハンダン</t>
    </rPh>
    <rPh sb="24" eb="25">
      <t>コウ</t>
    </rPh>
    <rPh sb="27" eb="29">
      <t>ユウセン</t>
    </rPh>
    <rPh sb="29" eb="30">
      <t>ビ</t>
    </rPh>
    <rPh sb="30" eb="32">
      <t>イゴ</t>
    </rPh>
    <rPh sb="33" eb="35">
      <t>ゲンジツ</t>
    </rPh>
    <rPh sb="36" eb="38">
      <t>シュツガン</t>
    </rPh>
    <rPh sb="38" eb="39">
      <t>ビ</t>
    </rPh>
    <rPh sb="39" eb="40">
      <t>マエ</t>
    </rPh>
    <rPh sb="41" eb="43">
      <t>ハンプ</t>
    </rPh>
    <phoneticPr fontId="8"/>
  </si>
  <si>
    <t>3942746</t>
    <phoneticPr fontId="8"/>
  </si>
  <si>
    <t>1998/09/14</t>
    <phoneticPr fontId="8"/>
  </si>
  <si>
    <t>1997/11/26</t>
    <phoneticPr fontId="8"/>
  </si>
  <si>
    <t>特開平7-136313</t>
    <phoneticPr fontId="8"/>
  </si>
  <si>
    <t>特願平5-290585</t>
  </si>
  <si>
    <t>JP3171739</t>
  </si>
  <si>
    <t>JP07136313A</t>
  </si>
  <si>
    <t>JP3171739B</t>
  </si>
  <si>
    <t>サミー株式会社</t>
  </si>
  <si>
    <t>荒井　正人</t>
  </si>
  <si>
    <t>A63F   5/04    (2006.01)</t>
  </si>
  <si>
    <t>A63F  5/04   512D,A63F  5/04   514G,A63F  5/04   516A,A63F  5/04   516C,A63F  5/04   516D</t>
  </si>
  <si>
    <t>2C082AA02,2C082AB12,2C082BA02,2C082BA22,2C082BA35,2C082BB02,2C082BB23,2C082BB55,2C082BB80,2C082BB83,2C082BB94,2C082CA02,2C082CB04,2C082CB23,2C082CB32,2C082CC01,2C082CC24,2C082CC27,2C082CD12,2C082CD19,2C082CD31,2C082DA02,2C082DA52,2C082CA25</t>
  </si>
  <si>
    <t>2C082</t>
  </si>
  <si>
    <t>2010-800161</t>
    <phoneticPr fontId="8"/>
  </si>
  <si>
    <t>4368987</t>
    <phoneticPr fontId="8"/>
  </si>
  <si>
    <r>
      <t>1</t>
    </r>
    <r>
      <rPr>
        <sz val="11"/>
        <color theme="1"/>
        <rFont val="ＭＳ Ｐゴシック"/>
        <family val="3"/>
        <charset val="128"/>
        <scheme val="minor"/>
      </rPr>
      <t>999/10/07</t>
    </r>
    <phoneticPr fontId="8"/>
  </si>
  <si>
    <t>発光ダイオードによって励起される燐光体蛍光アッセンブリ</t>
  </si>
  <si>
    <t>エイチ．イー．ウイリアムズ，インコーポレイティド</t>
  </si>
  <si>
    <t>ロジャー　ロバートソン;マーク　ウィリアムズ;ポール　エッケルス;ピーター　ウェラー;ダニー　ランベス;ランディー　ピアトル;ランディー　バックラー</t>
  </si>
  <si>
    <t>CA02285507A;CA02285507C;DE19948592A;GB02355063A;GB02355063B;GB09923427D;特開2001-110216;特許04368987;US6068383</t>
  </si>
  <si>
    <t>F21V  3/04;F21S  8/04</t>
  </si>
  <si>
    <t>F21S   8/04@AFI(JP);F21V   3/04@AFI(JP);F21K  99/00@ALN(EP);F21V   5/00@ALI(JP);F21V   9/16@ALI(EP)</t>
  </si>
  <si>
    <t>F21S  1/02        G;F21V  3/04        D;F21V  3/04    330;F21Y101:00;F21S  2/00    100;F21V  3/04    500;F21S  8/04    400;F21V  5/00    630;F21V  5/00    510</t>
  </si>
  <si>
    <t>3K243 MA01</t>
  </si>
  <si>
    <t>特許第4368987号の請求項1ないし請求項3に係る発明についての特許を無効とする。</t>
    <phoneticPr fontId="8"/>
  </si>
  <si>
    <t xml:space="preserve">本件特許発明1及び本件特許発明3は,いずれも,特許法第29条第2項の規定に違反して特許されたものであり,その特許は,特許法第123条第1項第2号に該当し,無効とすべきものである。
また,発明の詳細な説明は,当業者が本件特許発明2を実施することができる程度に明確かつ十分に記載したものであるとはいえず,特許法第36条第4項に規定する要件を満たしていないから,その特許は,同法第123条第1項第4号に該当し,無効とすべきである。
</t>
    <phoneticPr fontId="8"/>
  </si>
  <si>
    <t>甲2（主）
甲3（主）</t>
    <rPh sb="0" eb="1">
      <t>コウ</t>
    </rPh>
    <rPh sb="3" eb="4">
      <t>シュ</t>
    </rPh>
    <rPh sb="6" eb="7">
      <t>コウ</t>
    </rPh>
    <rPh sb="9" eb="10">
      <t>シュ</t>
    </rPh>
    <phoneticPr fontId="8"/>
  </si>
  <si>
    <t>×</t>
    <phoneticPr fontId="8"/>
  </si>
  <si>
    <t>甲2</t>
    <phoneticPr fontId="8"/>
  </si>
  <si>
    <t>特開平11-135274</t>
    <phoneticPr fontId="8"/>
  </si>
  <si>
    <t>特願平9-298777</t>
  </si>
  <si>
    <t>JP11135274A</t>
  </si>
  <si>
    <t>東芝テック株式会社</t>
  </si>
  <si>
    <t>高野瀬　剛</t>
  </si>
  <si>
    <t>H05B  41/24    (2006.01),H05B  37/02    (2006.01),H01L  33/00    (2006.01)</t>
  </si>
  <si>
    <t xml:space="preserve">H05B 41/24      H,H05B 37/02      Z,H01L 33/00      Z,H01L 33/00   410 ,H01L 33/00   430 </t>
  </si>
  <si>
    <t>3K072AA19,3K072AB02,3K072AB03,3K072BA03,3K072BB01,3K072CA03,3K072CA16,3K072GA01,3K072GB01,3K072GB04,3K072GC04,3K073AA21,3K073AA27,3K073AA87,3K073AB01,3K073AB02,3K073CJ17,3K073CJ18,3K073CL14,5F041AA11,5F041BB08,5F041BB09,5F041BB24,5F041DA72,5F041DA74,5F041DA77,5F041DB08,5F041DC07,5F041EE25,5F041FF06,5F041FF11,5F141AA11,5F141BB08,5F141BB09,5F141BB24,5F141FF06,5F141FF11</t>
  </si>
  <si>
    <t>PAJ ABSTRACT OF JP 050152609 A (NICHIA)/0/0/0/0/0/0/0/0/0/0/0/0/0/0/0/0/0/0/0/0/0/0/0/0/0/0/0/0/0/0/0/0/0/0/0/0/0/0/0/0/0/0/0/0/0/0/0/0/0/0/0/0/0/0/0/0/0/0/0/0/0/0/0/0/0/0/0/0/0/0/0/0/0/0/0/0/0/0/0/0/0/0/0/0/0/0/0/0/0/0/0/0/0/0/0/0/0/0/0/0/0/0/0/0/0/0/0/0/0/0/0/0/0/0/0/0/0/0/0/0/0/0/0/0/0/0/0/0/0/0/0/0/0/0/0/0/0/0/0/0/0/0/0/0/0/0/0/0/0/0/0/0/0/0/0/0/0/0/0/0/0/0/0/0/0/0/0/0/0/0/0/0/0/0/0</t>
  </si>
  <si>
    <t>3K043,3K044,3K243</t>
  </si>
  <si>
    <t>3K072,3K073,5F041,5F141,5F142,3K273</t>
  </si>
  <si>
    <t>4368987</t>
  </si>
  <si>
    <r>
      <t>1</t>
    </r>
    <r>
      <rPr>
        <sz val="11"/>
        <color theme="1"/>
        <rFont val="ＭＳ Ｐゴシック"/>
        <family val="3"/>
        <charset val="128"/>
        <scheme val="minor"/>
      </rPr>
      <t>999/10/07</t>
    </r>
    <phoneticPr fontId="8"/>
  </si>
  <si>
    <t>特開平7-282609</t>
    <phoneticPr fontId="8"/>
  </si>
  <si>
    <t>特願平6-68595</t>
  </si>
  <si>
    <t>JP2596709</t>
  </si>
  <si>
    <t>JP07282609A</t>
  </si>
  <si>
    <t>JP2596709B</t>
  </si>
  <si>
    <t>都築　省吾</t>
  </si>
  <si>
    <t>安倍　正</t>
  </si>
  <si>
    <t>F21S   2/00    (2006.01),H01S   5/00    (2006.01)</t>
  </si>
  <si>
    <t xml:space="preserve">F21S  5/00       ,F21S  5/00      Z,H01S  3/18       ,H01S  5/00       ,F21S  2/00       </t>
  </si>
  <si>
    <t>5F073AB03,5F073AB16,5F073AB21,5F073AB23,5F073AB27,5F073BA09,5F173AA06,5F173AA16,5F173AA22,5F173AD03,5F173AD05,5F173AD21,5F173AF18,5F173AH02,5F173AH08,5F173AH14,5F173AJ10,5F173AJ30,5F173AJ35,5F173AL03,5F173AL17,5F173AP60,5F173AP82,5F173AR23,5F173MA10,5F173MB01,5F173MB10,5F173MD44,5F173MD64,5F173MD65,5F173MF03,5F173MF05,5F173MF10,5F173MF39,5F173MF40,3K243MA03</t>
  </si>
  <si>
    <t>3K043,5F073,5F173,3K243</t>
  </si>
  <si>
    <t>2007-800178</t>
    <phoneticPr fontId="8"/>
  </si>
  <si>
    <t>3232076</t>
    <phoneticPr fontId="8"/>
  </si>
  <si>
    <t>A63F  5/04    512;A63F  5/04    516</t>
  </si>
  <si>
    <t>A63F   5/04@AFI(JP)</t>
  </si>
  <si>
    <t>A63F  5/04    512 D;A63F  5/04    516 D</t>
  </si>
  <si>
    <t>2C082 AA02;2C082 AB03;2C082 AB12;2C082 BA02;2C082 BA07;2C082 BA08;2C082 BA22;2C082 BA35;2C082 BB02;2C082 BB24;2C082 BB28;2C082 BB42;2C082 BB74;2C082 BB76;2C082 BB78;2C082 BB80;2C082 BB93;2C082 BB94;2C082 BB96;2C082 CA02;2C082 CA23;2C082 CA24;2C082 CA25;2C082 CB04;2C082 CB16;2C082 CB23;2C082 CB33;2C082 CC01;2C082 CC13;2C082 CC24;2C082 CC28;2C082 CC54;2C082 CC56;2C082 CD03;2C082 CD06;2C082 CD12;2C082 CD19;2C082 CD49;2C082 CE03;2C082 DA29;2C082 DA52</t>
  </si>
  <si>
    <t>訂正を認める。 特許第3232076号の請求項1に記載された発明についての特許を無効とする。</t>
    <phoneticPr fontId="8"/>
  </si>
  <si>
    <t xml:space="preserve">請求項1の特許は特許法29条2項の規定に違反してされた特許であるから,その他の無効理由を判断するまでもなく,同法123条1項2号の規定に該当し,無効とされるべきである。
</t>
    <phoneticPr fontId="8"/>
  </si>
  <si>
    <t>引用例1
引用例2
引用例3
甲22</t>
    <rPh sb="0" eb="2">
      <t>インヨウ</t>
    </rPh>
    <rPh sb="2" eb="3">
      <t>レイ</t>
    </rPh>
    <rPh sb="5" eb="7">
      <t>インヨウ</t>
    </rPh>
    <rPh sb="7" eb="8">
      <t>レイ</t>
    </rPh>
    <rPh sb="10" eb="12">
      <t>インヨウ</t>
    </rPh>
    <rPh sb="12" eb="13">
      <t>レイ</t>
    </rPh>
    <rPh sb="15" eb="16">
      <t>コウ</t>
    </rPh>
    <phoneticPr fontId="8"/>
  </si>
  <si>
    <t>付与後異議申立（2002/5/27）時に引用。
親出願（特許3942746）の参考文献</t>
    <rPh sb="24" eb="25">
      <t>オヤ</t>
    </rPh>
    <rPh sb="25" eb="27">
      <t>シュツガン</t>
    </rPh>
    <rPh sb="28" eb="30">
      <t>トッキョ</t>
    </rPh>
    <rPh sb="39" eb="41">
      <t>サンコウ</t>
    </rPh>
    <rPh sb="41" eb="43">
      <t>ブンケン</t>
    </rPh>
    <phoneticPr fontId="8"/>
  </si>
  <si>
    <t>3232076</t>
  </si>
  <si>
    <t>特開平8-117390</t>
    <phoneticPr fontId="8"/>
  </si>
  <si>
    <t>特願平6-265014</t>
  </si>
  <si>
    <t>JP3172641</t>
  </si>
  <si>
    <t>JP08117390A</t>
  </si>
  <si>
    <t>JP3172641B</t>
  </si>
  <si>
    <t>遠井　哲</t>
  </si>
  <si>
    <t>A63F   5/04    (2006.01),A63F   7/02    (2006.01)</t>
  </si>
  <si>
    <t>A63F  5/04   514G,A63F  7/02   318 ,A63F  5/04   516D</t>
  </si>
  <si>
    <t>2C088AA33,2C088AA36,2C088AA37,2C088AA39,2C088AA79,2C088BC07,2C088BC10,2C088BC22,2C088BC25,2C088CA02,2C088CA19,2C088EA10,2C088EB55,2C082AA02,2C082AB04,2C082BA02,2C082BA22,2C082BB02,2C082BB23,2C082BB74,2C082BB77,2C082BB94,2C082CA02,2C082CA24,2C082CB04,2C082CB23,2C082CC01,2C082CC12,2C082CD03,2C082CD06,2C082DA52</t>
  </si>
  <si>
    <t>2C082,2C088,2C333</t>
  </si>
  <si>
    <t>親出願（特許3942746）の参考文献</t>
    <rPh sb="0" eb="1">
      <t>オヤ</t>
    </rPh>
    <rPh sb="1" eb="3">
      <t>シュツガン</t>
    </rPh>
    <rPh sb="4" eb="6">
      <t>トッキョ</t>
    </rPh>
    <rPh sb="15" eb="17">
      <t>サンコウ</t>
    </rPh>
    <rPh sb="17" eb="19">
      <t>ブンケン</t>
    </rPh>
    <phoneticPr fontId="8"/>
  </si>
  <si>
    <t>「パチスロ必勝本SPECIAL ｖｏl.1」(平成10年9月10日 辰巳出版株式会社発行)36-65頁</t>
    <phoneticPr fontId="8"/>
  </si>
  <si>
    <t>優先権主張を認めない判断。
引用例3は優先日後、原出願前に頒布。</t>
    <rPh sb="0" eb="3">
      <t>ユウセンケン</t>
    </rPh>
    <rPh sb="3" eb="5">
      <t>シュチョウ</t>
    </rPh>
    <rPh sb="6" eb="7">
      <t>ミト</t>
    </rPh>
    <rPh sb="10" eb="12">
      <t>ハンダン</t>
    </rPh>
    <rPh sb="14" eb="16">
      <t>インヨウ</t>
    </rPh>
    <rPh sb="16" eb="17">
      <t>レイ</t>
    </rPh>
    <rPh sb="19" eb="21">
      <t>ユウセン</t>
    </rPh>
    <rPh sb="21" eb="22">
      <t>ビ</t>
    </rPh>
    <rPh sb="22" eb="23">
      <t>ゴ</t>
    </rPh>
    <rPh sb="24" eb="25">
      <t>ハラ</t>
    </rPh>
    <rPh sb="25" eb="27">
      <t>シュツガン</t>
    </rPh>
    <rPh sb="27" eb="28">
      <t>マエ</t>
    </rPh>
    <rPh sb="29" eb="31">
      <t>ハンプ</t>
    </rPh>
    <phoneticPr fontId="8"/>
  </si>
  <si>
    <t xml:space="preserve">「月刊 パチスロ必勝ガイド」1998年4月号,表紙,裏表紙及び4?10頁(株式会社白夜書房発行)
</t>
    <phoneticPr fontId="8"/>
  </si>
  <si>
    <t>優先権主張を認めない判断。
甲22は優先日後、原出願前に頒布。</t>
    <rPh sb="0" eb="3">
      <t>ユウセンケン</t>
    </rPh>
    <rPh sb="3" eb="5">
      <t>シュチョウ</t>
    </rPh>
    <rPh sb="6" eb="7">
      <t>ミト</t>
    </rPh>
    <rPh sb="10" eb="12">
      <t>ハンダン</t>
    </rPh>
    <rPh sb="14" eb="15">
      <t>コウ</t>
    </rPh>
    <rPh sb="18" eb="20">
      <t>ユウセン</t>
    </rPh>
    <rPh sb="20" eb="21">
      <t>ビ</t>
    </rPh>
    <rPh sb="21" eb="22">
      <t>ゴ</t>
    </rPh>
    <rPh sb="23" eb="24">
      <t>ハラ</t>
    </rPh>
    <rPh sb="24" eb="26">
      <t>シュツガン</t>
    </rPh>
    <rPh sb="26" eb="27">
      <t>マエ</t>
    </rPh>
    <rPh sb="28" eb="30">
      <t>ハンプ</t>
    </rPh>
    <phoneticPr fontId="8"/>
  </si>
  <si>
    <t>2007-800237</t>
    <phoneticPr fontId="8"/>
  </si>
  <si>
    <t>本件審判の請求を却下する。</t>
    <phoneticPr fontId="8"/>
  </si>
  <si>
    <t>2007-800181</t>
    <phoneticPr fontId="8"/>
  </si>
  <si>
    <t>3417553</t>
  </si>
  <si>
    <t>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t>
  </si>
  <si>
    <t>A63F   5/04@AFI(JP);A63F   7/02@ALI(JP);G07F  17/32@ALI(EP)</t>
  </si>
  <si>
    <t>A63F  5/04    512 E;A63F  5/04    516 D</t>
  </si>
  <si>
    <t>2C082 AA02;2C082 CC01;2C082 CA02;2C082 CC13;2C082 CD03;2C082 BB02;2C082 CD06;2C082 BB52;2C082 BB94;2C082 CB33;2C082 BB80;2C082 CB04;2C082 CB23;2C082 CD41;2C082 CD12;2C082 CD19;2C082 BB42;2C082 BB78;2C082 BB93;2C082 CA23;2C082 CA24;2C082 BB76;2C082 CC52;2C082 BA08;2C082 BB23;2C082 BB74;2C082 AB12;2C082 AB03;2C082 BA22;2C082 BA32;2C082 BA02;2C082 CC37;2C082 BB28;2C082 BA35;2C082 BB24;2C082 BB22;2C082 CC55;2C082 BB96;2C082 CD46;2C082 CD48;2C082 CD23;2C082 BB99;2C082 BB98;2C082 BB57;2C082 BB58;2C082 BB59;2C082 BB83;2C082 CE03;2C082 CD49</t>
  </si>
  <si>
    <t>None/U.S. Ser. No. 09/206,148 by Sakamoto./U.S. Ser. No. 09/188,689 by Sakamoto./U.S. Ser. No. 09/206,382 by Sakamoto et al../パチプロ必勝本 1996年 1月号 第83~87頁(平成8年1月1日 株式会社綜合図書発行)/0/0/0/0/0/0/0/0/0/0/0/0/0/0/0/0/0/0/0/0/0/0/0/0/0/0/0/0/0/0/0/0/0/0/0/0/0/0/0/0/0/0/0/0/0/0/0/0/0/0/0/0/0/0/0/0/0/0/0/0/0/0/0/0/0/0/0/0/0/0/0/0/0/0/0/0/0/0/0/0/0/0/0/0/0/0/0/0/0/0/0/0/0/0/0/0/0/0/0/0/0/0/0/0/0/0/0/0/0/0/0/0/0/0/0/0/0/0/0/0/0/0/0/0/0/0/0/0/0/0/0/0/0/0/0/0/0/0/0/0/0/0/0/0/0/0/0/0/0/0/0/0/0/0/0/0/0/0/0/0/0/0/0/0/0/0/0/0/0/0/0</t>
  </si>
  <si>
    <t>2007-800238</t>
    <phoneticPr fontId="8"/>
  </si>
  <si>
    <t>3417553</t>
    <phoneticPr fontId="8"/>
  </si>
  <si>
    <t>1998/11/10</t>
    <phoneticPr fontId="8"/>
  </si>
  <si>
    <r>
      <t>1</t>
    </r>
    <r>
      <rPr>
        <sz val="11"/>
        <color theme="1"/>
        <rFont val="ＭＳ Ｐゴシック"/>
        <family val="3"/>
        <charset val="128"/>
        <scheme val="minor"/>
      </rPr>
      <t>997/11/19</t>
    </r>
    <phoneticPr fontId="8"/>
  </si>
  <si>
    <t>訂正を認める。 特許第3417553号の請求項1に係る発明についての特許を無効とする。</t>
    <phoneticPr fontId="8"/>
  </si>
  <si>
    <t>請求項1の特許は特許法29条2項の規定に違反してされた特許であるから,同法123条1項2号の規定に該当し,無効とされるべきである。</t>
    <phoneticPr fontId="8"/>
  </si>
  <si>
    <t xml:space="preserve">甲12
甲13
甲14
甲15
出願日前に公然実施されたパチスロ機「ハナビ」
</t>
    <rPh sb="0" eb="1">
      <t>コウ</t>
    </rPh>
    <rPh sb="4" eb="5">
      <t>コウ</t>
    </rPh>
    <rPh sb="8" eb="9">
      <t>コウ</t>
    </rPh>
    <rPh sb="12" eb="13">
      <t>コウ</t>
    </rPh>
    <phoneticPr fontId="8"/>
  </si>
  <si>
    <t>特開平8-117390</t>
    <phoneticPr fontId="8"/>
  </si>
  <si>
    <t>JP3172641</t>
    <phoneticPr fontId="8"/>
  </si>
  <si>
    <t>付与後異議申立（2003/12/16）時に引用
特許3417553に対する異議申し立ての証拠</t>
    <rPh sb="0" eb="2">
      <t>フヨ</t>
    </rPh>
    <rPh sb="2" eb="3">
      <t>ゴ</t>
    </rPh>
    <rPh sb="3" eb="5">
      <t>イギ</t>
    </rPh>
    <rPh sb="5" eb="6">
      <t>モウ</t>
    </rPh>
    <rPh sb="6" eb="7">
      <t>タ</t>
    </rPh>
    <rPh sb="19" eb="20">
      <t>ジ</t>
    </rPh>
    <rPh sb="21" eb="23">
      <t>インヨウ</t>
    </rPh>
    <rPh sb="24" eb="26">
      <t>トッキョ</t>
    </rPh>
    <rPh sb="34" eb="35">
      <t>タイ</t>
    </rPh>
    <rPh sb="37" eb="39">
      <t>イギ</t>
    </rPh>
    <rPh sb="39" eb="40">
      <t>モウ</t>
    </rPh>
    <rPh sb="41" eb="42">
      <t>タ</t>
    </rPh>
    <rPh sb="44" eb="46">
      <t>ショウコ</t>
    </rPh>
    <phoneticPr fontId="8"/>
  </si>
  <si>
    <t>1998/11/10</t>
    <phoneticPr fontId="8"/>
  </si>
  <si>
    <r>
      <t>1</t>
    </r>
    <r>
      <rPr>
        <sz val="11"/>
        <color theme="1"/>
        <rFont val="ＭＳ Ｐゴシック"/>
        <family val="3"/>
        <charset val="128"/>
        <scheme val="minor"/>
      </rPr>
      <t>997/11/19</t>
    </r>
    <phoneticPr fontId="8"/>
  </si>
  <si>
    <t>株式会社ユニバーサルエンターテインメント</t>
    <phoneticPr fontId="8"/>
  </si>
  <si>
    <t>「パチスロ攻略マガジン」1998年4月号の表紙及び4-8頁(平成10年4月1日 株式会社双葉社発行)</t>
    <phoneticPr fontId="8"/>
  </si>
  <si>
    <t>本件出願日は,早くともP2出願日,すなわち平成10年9月4日と判断。
甲13は最先の優先日後、平成10年9月4日前に頒布。</t>
    <rPh sb="0" eb="2">
      <t>ホンケン</t>
    </rPh>
    <rPh sb="2" eb="4">
      <t>シュツガン</t>
    </rPh>
    <rPh sb="4" eb="5">
      <t>ビ</t>
    </rPh>
    <rPh sb="7" eb="8">
      <t>ハヤ</t>
    </rPh>
    <rPh sb="13" eb="15">
      <t>シュツガン</t>
    </rPh>
    <rPh sb="15" eb="16">
      <t>ビ</t>
    </rPh>
    <rPh sb="21" eb="23">
      <t>ヘイセイ</t>
    </rPh>
    <rPh sb="25" eb="26">
      <t>ネン</t>
    </rPh>
    <rPh sb="27" eb="28">
      <t>ガツ</t>
    </rPh>
    <rPh sb="29" eb="30">
      <t>ニチ</t>
    </rPh>
    <rPh sb="31" eb="33">
      <t>ハンダン</t>
    </rPh>
    <rPh sb="35" eb="36">
      <t>コウ</t>
    </rPh>
    <rPh sb="39" eb="40">
      <t>モット</t>
    </rPh>
    <rPh sb="40" eb="41">
      <t>サキ</t>
    </rPh>
    <rPh sb="42" eb="44">
      <t>ユウセン</t>
    </rPh>
    <rPh sb="44" eb="45">
      <t>ビ</t>
    </rPh>
    <rPh sb="45" eb="46">
      <t>ゴ</t>
    </rPh>
    <rPh sb="47" eb="49">
      <t>ヘイセイ</t>
    </rPh>
    <rPh sb="51" eb="52">
      <t>ネン</t>
    </rPh>
    <rPh sb="53" eb="54">
      <t>ガツ</t>
    </rPh>
    <rPh sb="55" eb="56">
      <t>ニチ</t>
    </rPh>
    <rPh sb="56" eb="57">
      <t>マエ</t>
    </rPh>
    <rPh sb="58" eb="60">
      <t>ハンプ</t>
    </rPh>
    <phoneticPr fontId="8"/>
  </si>
  <si>
    <t>1998/11/10</t>
    <phoneticPr fontId="8"/>
  </si>
  <si>
    <r>
      <t>1</t>
    </r>
    <r>
      <rPr>
        <sz val="11"/>
        <color theme="1"/>
        <rFont val="ＭＳ Ｐゴシック"/>
        <family val="3"/>
        <charset val="128"/>
        <scheme val="minor"/>
      </rPr>
      <t>997/11/19</t>
    </r>
    <phoneticPr fontId="8"/>
  </si>
  <si>
    <t xml:space="preserve">「パチスロ必勝ガイド」1998年10月号の表紙,裏表紙 ,2-5頁及び40-41頁(株式会社白夜書房発行 国立 国会図書館平成10年8月21日受入) 
</t>
    <phoneticPr fontId="8"/>
  </si>
  <si>
    <t>本件出願日は,早くともP2出願日,すなわち平成10年9月4日と判断。
甲14は最先の優先日後、平成10年9月4日前に頒布。</t>
    <rPh sb="0" eb="2">
      <t>ホンケン</t>
    </rPh>
    <rPh sb="2" eb="4">
      <t>シュツガン</t>
    </rPh>
    <rPh sb="4" eb="5">
      <t>ビ</t>
    </rPh>
    <rPh sb="7" eb="8">
      <t>ハヤ</t>
    </rPh>
    <rPh sb="13" eb="15">
      <t>シュツガン</t>
    </rPh>
    <rPh sb="15" eb="16">
      <t>ビ</t>
    </rPh>
    <rPh sb="21" eb="23">
      <t>ヘイセイ</t>
    </rPh>
    <rPh sb="25" eb="26">
      <t>ネン</t>
    </rPh>
    <rPh sb="27" eb="28">
      <t>ガツ</t>
    </rPh>
    <rPh sb="29" eb="30">
      <t>ニチ</t>
    </rPh>
    <rPh sb="31" eb="33">
      <t>ハンダン</t>
    </rPh>
    <rPh sb="35" eb="36">
      <t>コウ</t>
    </rPh>
    <rPh sb="39" eb="40">
      <t>モット</t>
    </rPh>
    <rPh sb="40" eb="41">
      <t>サキ</t>
    </rPh>
    <rPh sb="42" eb="44">
      <t>ユウセン</t>
    </rPh>
    <rPh sb="44" eb="45">
      <t>ビ</t>
    </rPh>
    <rPh sb="45" eb="46">
      <t>ゴ</t>
    </rPh>
    <rPh sb="47" eb="49">
      <t>ヘイセイ</t>
    </rPh>
    <rPh sb="51" eb="52">
      <t>ネン</t>
    </rPh>
    <rPh sb="53" eb="54">
      <t>ガツ</t>
    </rPh>
    <rPh sb="55" eb="56">
      <t>ニチ</t>
    </rPh>
    <rPh sb="56" eb="57">
      <t>マエ</t>
    </rPh>
    <rPh sb="58" eb="60">
      <t>ハンプ</t>
    </rPh>
    <phoneticPr fontId="8"/>
  </si>
  <si>
    <t>甲第15号証:「必勝パチスロファン」1998年10月号の表紙,裏表紙 ,2?7頁及び同誌同年11月号の表紙及び裏表紙(株式会 社白夜書房発行 国立国会図書館にて10月号は平成10年 9月2日受入,11月号は同年10月7日受入)</t>
    <phoneticPr fontId="8"/>
  </si>
  <si>
    <t>出願日前に公然実施されたパチスロ機「ハナビ」</t>
    <phoneticPr fontId="8"/>
  </si>
  <si>
    <t>公然実施
P2出願日前の平成10年7月に製造販売。</t>
    <rPh sb="0" eb="2">
      <t>コウゼン</t>
    </rPh>
    <rPh sb="2" eb="4">
      <t>ジッシ</t>
    </rPh>
    <rPh sb="10" eb="11">
      <t>マエ</t>
    </rPh>
    <rPh sb="20" eb="22">
      <t>セイゾウ</t>
    </rPh>
    <rPh sb="22" eb="24">
      <t>ハンバイ</t>
    </rPh>
    <phoneticPr fontId="8"/>
  </si>
  <si>
    <t>2010-800128</t>
    <phoneticPr fontId="8"/>
  </si>
  <si>
    <t>4465128</t>
    <phoneticPr fontId="8"/>
  </si>
  <si>
    <t>2001/04/26</t>
    <phoneticPr fontId="8"/>
  </si>
  <si>
    <t>膨張弁および空気調和機</t>
  </si>
  <si>
    <t>ダイキン工業株式会社;パナソニック株式会社</t>
  </si>
  <si>
    <t>黒田　太郎;茂木　仁;犬井　正雄;遠藤　敦</t>
  </si>
  <si>
    <t>F25B 41/06;F16K  1/36;F16K 47/02;F16K 51/00</t>
  </si>
  <si>
    <t>F16K   1/36@AFI(JP);F25B  41/06@AFI(JP);F16K  47/02@ALI(JP);F16K  51/00@ALI(JP)</t>
  </si>
  <si>
    <t>F16K  1/36        Z;F16K 47/02        D;F16K 51/00        B;F25B 41/06        G</t>
  </si>
  <si>
    <t>3H052 AA01;3H052 BA33;3H052 CA32;3H052 CD07;3H052 EA04;3H052 EA11;3H066 AA01;3H066 BA32;3H066 BA33;3H066 BA38;3H066 EA18</t>
  </si>
  <si>
    <t>訂正を認める。 特許第4465128号の請求項1、3、7、9ないし14に係る発明についての特許を無効とする。 特許第4465128号の請求項4ないし6に係る発明についての審判請求は、成り立たない。</t>
    <phoneticPr fontId="8"/>
  </si>
  <si>
    <t>本件特許発明1と先願発明1（甲1）とは、実質的に同一であるから、特許法第29条の2の規定により特許を受けることができない。また、本件特許発明1は、甲2発明1、甲3発明及び周知慣用の技術事項に基づいて当業者が容易に発明をすることができたものであるから、特許法第29条第2項の規定により特許を受けることができない。　（※29条の2は、甲1：特願2001-113963（特開2002-310540))</t>
    <rPh sb="14" eb="15">
      <t>コウ</t>
    </rPh>
    <rPh sb="160" eb="161">
      <t>ジョウ</t>
    </rPh>
    <rPh sb="165" eb="166">
      <t>コウ</t>
    </rPh>
    <rPh sb="168" eb="170">
      <t>トクガン</t>
    </rPh>
    <rPh sb="182" eb="184">
      <t>トクカイ</t>
    </rPh>
    <phoneticPr fontId="8"/>
  </si>
  <si>
    <t>甲2、甲3、周知技術</t>
    <rPh sb="0" eb="1">
      <t>コウ</t>
    </rPh>
    <rPh sb="3" eb="4">
      <t>コウ</t>
    </rPh>
    <rPh sb="6" eb="8">
      <t>シュウチ</t>
    </rPh>
    <rPh sb="8" eb="10">
      <t>ギジュツ</t>
    </rPh>
    <phoneticPr fontId="8"/>
  </si>
  <si>
    <t>実開平1-152176</t>
    <rPh sb="0" eb="1">
      <t>ジツ</t>
    </rPh>
    <rPh sb="1" eb="3">
      <t>カイヘイ</t>
    </rPh>
    <phoneticPr fontId="8"/>
  </si>
  <si>
    <t>実願昭63-48304</t>
  </si>
  <si>
    <t>JP01152176Y</t>
  </si>
  <si>
    <t>株式会社鷺宮製作所</t>
  </si>
  <si>
    <t>古牧　久司</t>
  </si>
  <si>
    <t>F16K  31/06    (2006.01),F25B  29/00    (2006.01),F25B  41/06    (2006.01)</t>
  </si>
  <si>
    <t>F16K 31/06   305 ,F16K 31/06   305L,F16K 31/06   305Q,F25B 29/00   411B,F25B 41/06      T</t>
  </si>
  <si>
    <t>3H106DA07,3H106DA13,3H106DA23,3H106DB02,3H106DB12,3H106DB23,3H106DB32,3H106DC02,3H106DC17,3H106DD02,3H106EE20,3H106EE27,3H106EE34,3H106EE35,3H106EE42,3H106GB20,3H106GC08,3H106GC20,3H106KK23</t>
  </si>
  <si>
    <t>一致</t>
    <phoneticPr fontId="8"/>
  </si>
  <si>
    <t>3H052,3H066,3L095</t>
  </si>
  <si>
    <t>3H106,3L094,3L095</t>
  </si>
  <si>
    <t>無効化された特許の出願人引用特許（実開平4-113864）と出願人が同じ</t>
    <rPh sb="0" eb="3">
      <t>ムコウカ</t>
    </rPh>
    <rPh sb="6" eb="8">
      <t>トッキョ</t>
    </rPh>
    <rPh sb="9" eb="11">
      <t>シュツガン</t>
    </rPh>
    <rPh sb="11" eb="12">
      <t>ニン</t>
    </rPh>
    <rPh sb="12" eb="14">
      <t>インヨウ</t>
    </rPh>
    <rPh sb="14" eb="16">
      <t>トッキョ</t>
    </rPh>
    <rPh sb="30" eb="32">
      <t>シュツガン</t>
    </rPh>
    <rPh sb="32" eb="33">
      <t>ニン</t>
    </rPh>
    <rPh sb="34" eb="35">
      <t>オナ</t>
    </rPh>
    <phoneticPr fontId="8"/>
  </si>
  <si>
    <t>4465128</t>
  </si>
  <si>
    <t>2001/04/26</t>
    <phoneticPr fontId="8"/>
  </si>
  <si>
    <t>実開平5-8160</t>
    <rPh sb="0" eb="1">
      <t>ジツ</t>
    </rPh>
    <rPh sb="1" eb="2">
      <t>ヒラ</t>
    </rPh>
    <phoneticPr fontId="8"/>
  </si>
  <si>
    <t>実願平3-64306</t>
  </si>
  <si>
    <t>JP058160Y</t>
  </si>
  <si>
    <t>カヤバ工業株式会社</t>
  </si>
  <si>
    <t>浅岡　正晴,石地　令</t>
  </si>
  <si>
    <t>F16K  51/00    (2006.01)</t>
  </si>
  <si>
    <t>F16K 51/00      A</t>
  </si>
  <si>
    <t>3H066AA01,3H066BA01,3H066BA11,3H066BA17</t>
  </si>
  <si>
    <t>3H066</t>
  </si>
  <si>
    <t>2006-080142</t>
    <phoneticPr fontId="8"/>
  </si>
  <si>
    <t>3413413</t>
    <phoneticPr fontId="8"/>
  </si>
  <si>
    <r>
      <t>1</t>
    </r>
    <r>
      <rPr>
        <sz val="11"/>
        <color theme="1"/>
        <rFont val="ＭＳ Ｐゴシック"/>
        <family val="3"/>
        <charset val="128"/>
        <scheme val="minor"/>
      </rPr>
      <t>995/03/17</t>
    </r>
    <phoneticPr fontId="8"/>
  </si>
  <si>
    <r>
      <t>1</t>
    </r>
    <r>
      <rPr>
        <sz val="11"/>
        <color theme="1"/>
        <rFont val="ＭＳ Ｐゴシック"/>
        <family val="3"/>
        <charset val="128"/>
        <scheme val="minor"/>
      </rPr>
      <t>994/03/18</t>
    </r>
    <phoneticPr fontId="8"/>
  </si>
  <si>
    <t>半導体素子搭載用基板及びその製造方法</t>
  </si>
  <si>
    <t>日立化成工業株式会社</t>
  </si>
  <si>
    <t>福富　直樹;坪松　良明;井上　文男;山崎　聡夫;大畑　洋人;萩原　伸介;田口　矩之;野村　宏</t>
  </si>
  <si>
    <t>CN01516251A;CN01144016A;CN01117395C;EP1213754A;EP1213755A;EP1213756A;EP751561A;WO95/026047;特許03247384;特開2002-110858;特許03337467;特開2002-334948;特許03413413;特開2002-334949;特許03352083;特開2002-334950;特許03413191;特開2002-334951;特許03352084;特開2003-133479;特許03606275;特開2004-247763;特許03685203;特開2004-247764;特開2004-247765;特許03685204;特開2004-282098;特許04140555;特開2004-247766;特許03685205;特開2005-328057;特開2007-123919;特許04029910;特開2008-153708;特許04862848;特開2011-146751;特許05104978;US5976912;US6365432;US2002039808;US6746897;US2002094606;US2004110319;US7187072;WO1995026047A</t>
  </si>
  <si>
    <t>H01L 23/12    501</t>
  </si>
  <si>
    <t>H01L  23/12@AFI(JP)</t>
  </si>
  <si>
    <t>H01L 23/12    501 W</t>
  </si>
  <si>
    <t xml:space="preserve">請求項6についての訂正を認める。 特許第3413413号の請求項6に記載された発明についての特許を無効とする。 </t>
    <phoneticPr fontId="8"/>
  </si>
  <si>
    <t>請求項6</t>
    <rPh sb="0" eb="3">
      <t>セイキュウコウ</t>
    </rPh>
    <phoneticPr fontId="8"/>
  </si>
  <si>
    <t>本件特許発明は、甲25発明および周知技術又は公知の技術に基いて当業者が容易に発明をすることができたものであるから、特許法第29条第2項の規定により特許を受けることができない。〔審決取消判決による：平成20年(行ケ)10095〕※原審では、弁駁書で新たに追加された甲25等による請求理由の補正は許可されなかった。</t>
    <rPh sb="88" eb="90">
      <t>シンケツ</t>
    </rPh>
    <rPh sb="90" eb="92">
      <t>トリケシ</t>
    </rPh>
    <rPh sb="92" eb="94">
      <t>ハンケツ</t>
    </rPh>
    <phoneticPr fontId="8"/>
  </si>
  <si>
    <t>甲25、周知技術</t>
    <rPh sb="0" eb="1">
      <t>コウ</t>
    </rPh>
    <phoneticPr fontId="8"/>
  </si>
  <si>
    <t>甲25</t>
    <rPh sb="0" eb="1">
      <t>コウ</t>
    </rPh>
    <phoneticPr fontId="8"/>
  </si>
  <si>
    <t>特開昭61-177759</t>
    <rPh sb="0" eb="3">
      <t>トクカイショウ</t>
    </rPh>
    <phoneticPr fontId="8"/>
  </si>
  <si>
    <t>特願昭60-18562</t>
  </si>
  <si>
    <t>JP1894085</t>
  </si>
  <si>
    <t>JP61177759A</t>
  </si>
  <si>
    <t>JP1894085B</t>
  </si>
  <si>
    <t>株式会社日立マイコンシステム,株式会社日立製作所</t>
  </si>
  <si>
    <t>沖永　隆幸,舘　宏,古川　道明,大塚　寛治</t>
  </si>
  <si>
    <t>H01L  23/50    (2006.01),H01L  23/12    (2006.01)</t>
  </si>
  <si>
    <t>H01L 23/50      P,H01L 23/12      P</t>
  </si>
  <si>
    <t>5F067AA01,5F067AA10,5F067AB00,5F067AB07,5F067CD00,5F067CD04</t>
  </si>
  <si>
    <t>5F034</t>
  </si>
  <si>
    <t>5F067,5F034</t>
  </si>
  <si>
    <t>2006-080141</t>
    <phoneticPr fontId="8"/>
  </si>
  <si>
    <t>3413191</t>
    <phoneticPr fontId="8"/>
  </si>
  <si>
    <t>半導体パッケージの製造法及び半導体パッケージ</t>
  </si>
  <si>
    <t xml:space="preserve">訂正事項1、3、4及び5についての訂正を認める。 特許第3413191号の請求項1に記載された発明についての特許を無効とする。 </t>
    <phoneticPr fontId="8"/>
  </si>
  <si>
    <t>本件特許発明は、甲25発明および周知技術又は公知の技術に基いて当業者が容易に発明をすることができたものであるから、特許法第29条第2項の規定により特許を受けることができない。〔審決取消判決による：平成20年(行ケ)10094〕※原審では、弁駁書で新たに追加された甲25等による請求理由の補正は許可されなかった。</t>
    <rPh sb="88" eb="90">
      <t>シンケツ</t>
    </rPh>
    <rPh sb="90" eb="92">
      <t>トリケシ</t>
    </rPh>
    <rPh sb="92" eb="94">
      <t>ハンケツ</t>
    </rPh>
    <phoneticPr fontId="8"/>
  </si>
  <si>
    <t>2006-080140</t>
    <phoneticPr fontId="8"/>
  </si>
  <si>
    <t>3352084</t>
  </si>
  <si>
    <t>半導体素子搭載用基板及び半導体パッケージ</t>
  </si>
  <si>
    <t>日立化成株式会社</t>
  </si>
  <si>
    <t>H01L  23/12@AFI(JP);H01L  21/68@ALI(EP)</t>
  </si>
  <si>
    <t xml:space="preserve">請求項1についての訂正を認める。 特許第3352084号の請求項1に記載された発明についての特許を無効とする。 </t>
    <phoneticPr fontId="8"/>
  </si>
  <si>
    <t>本件特許発明は、甲25発明および周知技術又は公知の技術に基いて当業者が容易に発明をすることができたものであるから、特許法第29条第2項の規定により特許を受けることができない。〔審決取消判決による：平成20年（行ケ）10093〕　※原審では、弁駁書で新たに追加された甲25等による請求理由の補正は許可されなかった。</t>
    <rPh sb="16" eb="18">
      <t>シュウチ</t>
    </rPh>
    <rPh sb="18" eb="20">
      <t>ギジュツ</t>
    </rPh>
    <rPh sb="20" eb="21">
      <t>マタ</t>
    </rPh>
    <rPh sb="22" eb="24">
      <t>コウチ</t>
    </rPh>
    <rPh sb="25" eb="27">
      <t>ギジュツ</t>
    </rPh>
    <rPh sb="115" eb="117">
      <t>ゲンシン</t>
    </rPh>
    <rPh sb="120" eb="122">
      <t>ベンバク</t>
    </rPh>
    <rPh sb="122" eb="123">
      <t>ショ</t>
    </rPh>
    <rPh sb="124" eb="125">
      <t>アラ</t>
    </rPh>
    <rPh sb="127" eb="129">
      <t>ツイカ</t>
    </rPh>
    <rPh sb="132" eb="133">
      <t>コウ</t>
    </rPh>
    <rPh sb="135" eb="136">
      <t>トウ</t>
    </rPh>
    <rPh sb="139" eb="141">
      <t>セイキュウ</t>
    </rPh>
    <rPh sb="141" eb="143">
      <t>リユウ</t>
    </rPh>
    <rPh sb="144" eb="146">
      <t>ホセイ</t>
    </rPh>
    <rPh sb="147" eb="149">
      <t>キョカ</t>
    </rPh>
    <phoneticPr fontId="8"/>
  </si>
  <si>
    <t>H01L 23/12    501</t>
    <phoneticPr fontId="8"/>
  </si>
  <si>
    <t>2008-800056</t>
    <phoneticPr fontId="8"/>
  </si>
  <si>
    <t>3660326</t>
    <phoneticPr fontId="8"/>
  </si>
  <si>
    <r>
      <t>2</t>
    </r>
    <r>
      <rPr>
        <sz val="11"/>
        <color theme="1"/>
        <rFont val="ＭＳ Ｐゴシック"/>
        <family val="3"/>
        <charset val="128"/>
        <scheme val="minor"/>
      </rPr>
      <t>002/05/31</t>
    </r>
    <phoneticPr fontId="8"/>
  </si>
  <si>
    <t>デジタル地図情報提供方法、デジタル地図情報提供システム</t>
  </si>
  <si>
    <t>森田博久</t>
  </si>
  <si>
    <t>森田　博久</t>
  </si>
  <si>
    <t>G09B 29/00;G06F 12/00    510;G06F 12/00    533;G06F 17/30    170;G06F 17/30    240</t>
  </si>
  <si>
    <t>G09B  29/00@AFI(JP);G06F  12/00@ALI(JP);G06F  17/30@ALI(JP)</t>
  </si>
  <si>
    <t>G09B 29/00        A;G06F 17/30    170 C;G06F 17/30    240 A;G06F 12/00    510 B;G06F 12/00    533 J</t>
  </si>
  <si>
    <t>2C032 HB03;2C032 HB25;5B075 KK24;5B075 ND06;5B075 NR02;5B075 UU13;5B082 GA04;5B082 HA03</t>
  </si>
  <si>
    <t>訂正を認める。特許第3660326号の請求項1ないし10に係る発明についての特許を無効とする。</t>
    <rPh sb="0" eb="2">
      <t>テイセイ</t>
    </rPh>
    <rPh sb="3" eb="4">
      <t>ミト</t>
    </rPh>
    <rPh sb="7" eb="9">
      <t>トッキョ</t>
    </rPh>
    <rPh sb="9" eb="10">
      <t>ダイ</t>
    </rPh>
    <rPh sb="17" eb="18">
      <t>ゴウ</t>
    </rPh>
    <rPh sb="19" eb="22">
      <t>セイキュウコウ</t>
    </rPh>
    <rPh sb="29" eb="30">
      <t>カカ</t>
    </rPh>
    <rPh sb="31" eb="33">
      <t>ハツメイ</t>
    </rPh>
    <rPh sb="38" eb="40">
      <t>トッキョ</t>
    </rPh>
    <rPh sb="41" eb="43">
      <t>ムコウ</t>
    </rPh>
    <phoneticPr fontId="8"/>
  </si>
  <si>
    <t>本件特許発明は、甲3発明に基いて当業者が容易に発明をすることができたものであるから、特許法第29条第2項の規定により特許を受けることができない。〔審決取消判決による：平成21年（行ケ）10119〕</t>
    <rPh sb="0" eb="2">
      <t>ホンケン</t>
    </rPh>
    <rPh sb="2" eb="4">
      <t>トッキョ</t>
    </rPh>
    <rPh sb="4" eb="6">
      <t>ハツメイ</t>
    </rPh>
    <rPh sb="8" eb="9">
      <t>コウ</t>
    </rPh>
    <rPh sb="10" eb="12">
      <t>ハツメイ</t>
    </rPh>
    <rPh sb="13" eb="14">
      <t>モト</t>
    </rPh>
    <rPh sb="16" eb="19">
      <t>トウギョウシャ</t>
    </rPh>
    <rPh sb="20" eb="22">
      <t>ヨウイ</t>
    </rPh>
    <rPh sb="23" eb="25">
      <t>ハツメイ</t>
    </rPh>
    <rPh sb="42" eb="45">
      <t>トッキョホウ</t>
    </rPh>
    <rPh sb="45" eb="46">
      <t>ダイ</t>
    </rPh>
    <rPh sb="48" eb="49">
      <t>ジョウ</t>
    </rPh>
    <rPh sb="49" eb="50">
      <t>ダイ</t>
    </rPh>
    <rPh sb="51" eb="52">
      <t>コウ</t>
    </rPh>
    <rPh sb="53" eb="55">
      <t>キテイ</t>
    </rPh>
    <rPh sb="58" eb="60">
      <t>トッキョ</t>
    </rPh>
    <rPh sb="61" eb="62">
      <t>ウ</t>
    </rPh>
    <rPh sb="73" eb="75">
      <t>シンケツ</t>
    </rPh>
    <rPh sb="75" eb="77">
      <t>トリケシ</t>
    </rPh>
    <rPh sb="77" eb="79">
      <t>ハンケツ</t>
    </rPh>
    <rPh sb="83" eb="85">
      <t>ヘイセイ</t>
    </rPh>
    <rPh sb="87" eb="88">
      <t>ネン</t>
    </rPh>
    <rPh sb="89" eb="90">
      <t>ギョウ</t>
    </rPh>
    <phoneticPr fontId="8"/>
  </si>
  <si>
    <t>特開平11-312233</t>
    <rPh sb="0" eb="2">
      <t>トクカイ</t>
    </rPh>
    <phoneticPr fontId="8"/>
  </si>
  <si>
    <t>特願平10-132711</t>
  </si>
  <si>
    <t>JP3703297</t>
  </si>
  <si>
    <t>JP11312233A</t>
  </si>
  <si>
    <t>JP3703297B</t>
  </si>
  <si>
    <t>株式会社日立製作所</t>
  </si>
  <si>
    <t>室　　啓朗,岩村　一昭,野本　安栄,筒井　和雄</t>
  </si>
  <si>
    <t>G06F  17/50    (2006.01),G06T   1/00    (2006.01)</t>
  </si>
  <si>
    <t xml:space="preserve">G06F 15/60   614A,G06F 15/62      K,G06F 15/62      P,G06F 17/50   614A,G06T  1/00      B,G06T  1/00   200A,G09B 29/00      A,G09B 29/00      Z,G06T 11/60   300 </t>
  </si>
  <si>
    <t>5B046AA01,5B046AA03,5B046BA10,5B046CA06,5B046DA01,5B046DA02,5B046KA01,5B046KA02,5B046KA03,5B046KA07,5B050BA10,5B050BA17,5B050BA18,5B050CA05,5B050EA21,5B050GA08,2C032HA03,2C032HA11,2C032HB11,2C032HC30,2C032HC22,2C032HC25,2C032HC24,2C032HB07,2C032HB02,2C032HC23</t>
  </si>
  <si>
    <t>2C032,5B075,5B082</t>
  </si>
  <si>
    <t>5B046,5B050,2C032</t>
  </si>
  <si>
    <t>2009-800204</t>
    <phoneticPr fontId="8"/>
  </si>
  <si>
    <t>4035007</t>
  </si>
  <si>
    <t>地上デジタル放送受信システム</t>
  </si>
  <si>
    <t>ＤＸアンテナ株式会社</t>
  </si>
  <si>
    <t>片山　友幸</t>
  </si>
  <si>
    <t>H04N  5/00</t>
  </si>
  <si>
    <t>H04N   5/00@AFI(JP)</t>
  </si>
  <si>
    <t>H04N  5/00        B</t>
  </si>
  <si>
    <t>5C056 FA01;5C056 GA11;5C056 HA01;5C056 HA12</t>
  </si>
  <si>
    <t xml:space="preserve">
本件審判の請求は、成り立たない。 審判費用は、請求人の負担とする。  </t>
    <phoneticPr fontId="8"/>
  </si>
  <si>
    <t>本件発明1は、相違点2、相違点2’、相違点4、相違点4’の点で、甲第1号証ないし甲第20号証記載の発明に基づいて当業者が容易に発明をすることができたものではなく、特許法第29条第2項の規定に違反するとする、請求人が主張する理由によっては本件特許を無効とすることはできない。</t>
    <phoneticPr fontId="8"/>
  </si>
  <si>
    <t>2010-800152</t>
    <phoneticPr fontId="8"/>
  </si>
  <si>
    <t>4035007</t>
    <phoneticPr fontId="8"/>
  </si>
  <si>
    <r>
      <t>2</t>
    </r>
    <r>
      <rPr>
        <sz val="11"/>
        <color theme="1"/>
        <rFont val="ＭＳ Ｐゴシック"/>
        <family val="3"/>
        <charset val="128"/>
        <scheme val="minor"/>
      </rPr>
      <t>002/07/08</t>
    </r>
    <phoneticPr fontId="8"/>
  </si>
  <si>
    <t xml:space="preserve">特許第4035007号の請求項1,2に係る発明についての特許を無効とする。 審判費用は、被請求人の負担とする。 </t>
    <phoneticPr fontId="8"/>
  </si>
  <si>
    <t xml:space="preserve">本件特許発明1は、甲第1号証に開示された引用発明1に甲第7号証に記載された技術事項および、本件特許出願前周知の技術事項を適用することにより当業者が容易に発明をすることができたものであるから、本件特許は、特許法29条2項の規定に違反してなされたものであり、同法123条1項2号に該当し、無効とすべきものである
</t>
    <phoneticPr fontId="8"/>
  </si>
  <si>
    <t>甲1（主）及び甲7（副）、周知技術</t>
    <rPh sb="0" eb="1">
      <t>コウ</t>
    </rPh>
    <rPh sb="3" eb="4">
      <t>シュ</t>
    </rPh>
    <rPh sb="5" eb="6">
      <t>オヨ</t>
    </rPh>
    <rPh sb="7" eb="8">
      <t>コウ</t>
    </rPh>
    <rPh sb="10" eb="11">
      <t>フク</t>
    </rPh>
    <rPh sb="13" eb="15">
      <t>シュウチ</t>
    </rPh>
    <rPh sb="15" eb="17">
      <t>ギジュツ</t>
    </rPh>
    <phoneticPr fontId="8"/>
  </si>
  <si>
    <t>実開平3-412</t>
    <phoneticPr fontId="8"/>
  </si>
  <si>
    <t>実願平1-61160</t>
  </si>
  <si>
    <t>JP03412Y</t>
  </si>
  <si>
    <t>松下電工株式会社</t>
  </si>
  <si>
    <t>志村　治男</t>
  </si>
  <si>
    <t>H01Q  19/28    (2006.01),H01Q  23/00    (2006.01)</t>
  </si>
  <si>
    <t xml:space="preserve">H01Q 19/28       ,H01Q 23/00       </t>
  </si>
  <si>
    <t>5J021AA05,5J021AA07,5J021AA11,5J021AB03,5J021CA01,5J021CA04,5J021FA26,5J021GA03,5J021HA05,5J021JA00,5J021JA07,5J020AA01,5J020AA03,5J020BA02,5J020BC01,5J020BC09,5J020CA04,5J020DA02</t>
  </si>
  <si>
    <t>5C056</t>
  </si>
  <si>
    <t>5J020,5J021</t>
  </si>
  <si>
    <t>「THE HOME SATELLITE TV INSTALLATION AND TROUBLESHOOTING MANUAL」Baｙlin/Gale 1985年9月、219頁-221頁、224-225頁</t>
    <phoneticPr fontId="8"/>
  </si>
  <si>
    <t>2010-800165</t>
    <phoneticPr fontId="8"/>
  </si>
  <si>
    <t xml:space="preserve">本件審判の請求は、成り立たない。 審判費用は、請求人の負担とする。  </t>
    <phoneticPr fontId="8"/>
  </si>
  <si>
    <t>―</t>
    <phoneticPr fontId="8"/>
  </si>
  <si>
    <t>2008-800128</t>
    <phoneticPr fontId="8"/>
  </si>
  <si>
    <t>4096736</t>
  </si>
  <si>
    <t>酸化チタン系熱放射性塗料</t>
  </si>
  <si>
    <t>曽良カヨ子</t>
  </si>
  <si>
    <t>曽良　カヨ子</t>
  </si>
  <si>
    <t>WO02/040601;特許04096736;WO2002040601A</t>
  </si>
  <si>
    <t>C09D201/00;C09C  1/36;C09C  3/06;C09D  5/00;C09D  7/12</t>
  </si>
  <si>
    <t>C09D 201/00@AFI(JP);C09C   1/36@ALI(JP);C09C   3/06@ALI(JP);C09D   1/00@ALI(EP);C09D   5/33@ALI(JP);C09D   7/12@ALI(JP);F27D   1/00@ALI(JP)</t>
  </si>
  <si>
    <t>C09C  1/36;C09C  3/06;C09D201/00;C09D  5/00        Z;C09D  7/12;F27D  1/00        N;C09D  5/33</t>
  </si>
  <si>
    <t>4J037 AA22;4J037 CA03;4J037 CA09;4J038 AA011;4J038 HA146;4J038 HA216;4J038 HA446;4J038 KA08;4J038 NA13;4J038 PC03;4J038 PC04;4K051 AA03;4K051 AB03;4K051 AB00;4K051 BE00;4K051 BE03</t>
  </si>
  <si>
    <t xml:space="preserve">本件審判の請求は、成り立たない。 審判費用は請求人の負担とする。  </t>
    <phoneticPr fontId="8"/>
  </si>
  <si>
    <t>2009-800257</t>
    <phoneticPr fontId="8"/>
  </si>
  <si>
    <t>本件審判の請求を却下する。 審判費用は、請求人の負担とする。</t>
    <phoneticPr fontId="8"/>
  </si>
  <si>
    <t>2010-800006</t>
    <phoneticPr fontId="8"/>
  </si>
  <si>
    <t>4096736</t>
    <phoneticPr fontId="8"/>
  </si>
  <si>
    <t>2001/11/14</t>
    <phoneticPr fontId="8"/>
  </si>
  <si>
    <r>
      <t>2</t>
    </r>
    <r>
      <rPr>
        <sz val="11"/>
        <color theme="1"/>
        <rFont val="ＭＳ Ｐゴシック"/>
        <family val="3"/>
        <charset val="128"/>
        <scheme val="minor"/>
      </rPr>
      <t>000/11/15</t>
    </r>
    <phoneticPr fontId="8"/>
  </si>
  <si>
    <t>特許第4096736号の請求項1及び2に係る発明についての特許を無効とする。 審判費用は、被請求人の負担とする</t>
    <phoneticPr fontId="8"/>
  </si>
  <si>
    <t>本件特許発明1は、当業者が甲第1-3号証に記載された発明に基いて容易に発明をすることができたものであり、特許法第29条第2項の規定により特許を受けることができないものである。</t>
    <phoneticPr fontId="8"/>
  </si>
  <si>
    <t>甲1-3号証</t>
    <rPh sb="0" eb="1">
      <t>コウ</t>
    </rPh>
    <rPh sb="4" eb="5">
      <t>ゴウ</t>
    </rPh>
    <rPh sb="5" eb="6">
      <t>ショウ</t>
    </rPh>
    <phoneticPr fontId="8"/>
  </si>
  <si>
    <t>特開昭57-109868</t>
    <phoneticPr fontId="8"/>
  </si>
  <si>
    <t>特願昭55-185023</t>
    <phoneticPr fontId="8"/>
  </si>
  <si>
    <t>JP1480360</t>
  </si>
  <si>
    <t>JP57109868A</t>
  </si>
  <si>
    <t>JP1480360B</t>
  </si>
  <si>
    <t>三宅辰男</t>
  </si>
  <si>
    <t>三宅　辰男</t>
  </si>
  <si>
    <t>C09D   5/00    (2006.01)</t>
  </si>
  <si>
    <t>C09D  5/00   PSD ,C09D  5/00   PPQA,C09D  5/00   120 ,C09D  5/00      M,C09D  5/00      Z</t>
  </si>
  <si>
    <t>4J038AA011,4J038HA211,4J038HA551,4J038LA01,4J038MA02,4J038MA10,4J038MA08,4J038NA19,4J038NA04,4J038NA15</t>
  </si>
  <si>
    <t>Yes</t>
    <phoneticPr fontId="8"/>
  </si>
  <si>
    <t>4J037,4J038,4K051</t>
  </si>
  <si>
    <t>4J038</t>
  </si>
  <si>
    <t>2001/11/14</t>
    <phoneticPr fontId="8"/>
  </si>
  <si>
    <r>
      <t>2</t>
    </r>
    <r>
      <rPr>
        <sz val="11"/>
        <color theme="1"/>
        <rFont val="ＭＳ Ｐゴシック"/>
        <family val="3"/>
        <charset val="128"/>
        <scheme val="minor"/>
      </rPr>
      <t>000/11/15</t>
    </r>
    <phoneticPr fontId="8"/>
  </si>
  <si>
    <t>山田幸生・赤井誠,「高温伝熱面のふく射率評価」,機械技術研究所所報,1981年,Vol.35,No.6,p.287,296-299,301</t>
    <phoneticPr fontId="8"/>
  </si>
  <si>
    <t>日本語？</t>
    <rPh sb="0" eb="3">
      <t>ニホンゴ</t>
    </rPh>
    <phoneticPr fontId="8"/>
  </si>
  <si>
    <t>清野学著,「酸化チタン-物性と応用技術」,技報堂出版株式会社,2003年6月20日1版5刷発行(1991年6月25日1版1刷発行),p.16,18,267,273</t>
    <phoneticPr fontId="8"/>
  </si>
  <si>
    <t>2011-950002</t>
    <phoneticPr fontId="8"/>
  </si>
  <si>
    <t>酸化チタン系熱放射性塗料</t>
    <phoneticPr fontId="8"/>
  </si>
  <si>
    <t>―</t>
    <phoneticPr fontId="8"/>
  </si>
  <si>
    <t>2012-950001</t>
    <phoneticPr fontId="8"/>
  </si>
  <si>
    <t>2010-800096</t>
    <phoneticPr fontId="8"/>
  </si>
  <si>
    <t>4118635</t>
    <phoneticPr fontId="8"/>
  </si>
  <si>
    <r>
      <t>2</t>
    </r>
    <r>
      <rPr>
        <sz val="11"/>
        <color theme="1"/>
        <rFont val="ＭＳ Ｐゴシック"/>
        <family val="3"/>
        <charset val="128"/>
        <scheme val="minor"/>
      </rPr>
      <t>002/08/28</t>
    </r>
    <phoneticPr fontId="8"/>
  </si>
  <si>
    <t>0</t>
    <phoneticPr fontId="8"/>
  </si>
  <si>
    <t>排水集合管</t>
  </si>
  <si>
    <t>株式会社クボタ</t>
  </si>
  <si>
    <t>外山　敬之;八木　博史;上田　義憲</t>
  </si>
  <si>
    <t>特開2004-084395;特許04118635;特開2008-196304;特許04757890;特開2011-085014;特開2011-085015</t>
  </si>
  <si>
    <t>E03C  1/12</t>
  </si>
  <si>
    <t>E03C   1/12@AFI(JP)</t>
  </si>
  <si>
    <t>E03C  1/12        E</t>
  </si>
  <si>
    <t>2D061 AA04;2D061 AB04;2D061 AC07</t>
  </si>
  <si>
    <t>訂正を認める。 特許第4118635号の請求項1ないし4に係る発明についての特許を無効とする。</t>
    <phoneticPr fontId="8"/>
  </si>
  <si>
    <t>請求項1</t>
    <phoneticPr fontId="8"/>
  </si>
  <si>
    <t xml:space="preserve">本件発明1は、当業者が甲1発明に基づいて容易に発明をすることができたものである。
</t>
    <phoneticPr fontId="8"/>
  </si>
  <si>
    <t>甲1(主)及び周知の技術</t>
    <phoneticPr fontId="8"/>
  </si>
  <si>
    <t>○</t>
    <phoneticPr fontId="8"/>
  </si>
  <si>
    <t>甲1</t>
    <phoneticPr fontId="8"/>
  </si>
  <si>
    <t>特開平11-29965</t>
    <phoneticPr fontId="8"/>
  </si>
  <si>
    <t>特願平9-186684</t>
  </si>
  <si>
    <t>JP4162736</t>
  </si>
  <si>
    <t>JP1129965A</t>
  </si>
  <si>
    <t>JP4162736B</t>
  </si>
  <si>
    <t>株式会社小島製作所</t>
  </si>
  <si>
    <t>河村　憲彦,加古　洋三,小島　徳厚,小島　誠造</t>
  </si>
  <si>
    <t>E03C   1/122   (2006.01)</t>
  </si>
  <si>
    <t>E03C  1/122     Z</t>
  </si>
  <si>
    <t>2D061AA04,2D061AB03,2D061AB04,2D061AC06,2D061AC07,2D061AD01</t>
  </si>
  <si>
    <t>2D061</t>
  </si>
  <si>
    <t>2008-800045</t>
    <phoneticPr fontId="8"/>
  </si>
  <si>
    <t>3981331</t>
  </si>
  <si>
    <t>2002/05/08</t>
    <phoneticPr fontId="8"/>
  </si>
  <si>
    <r>
      <t>2</t>
    </r>
    <r>
      <rPr>
        <sz val="11"/>
        <color theme="1"/>
        <rFont val="ＭＳ Ｐゴシック"/>
        <family val="3"/>
        <charset val="128"/>
        <scheme val="minor"/>
      </rPr>
      <t>001/05/24</t>
    </r>
    <phoneticPr fontId="8"/>
  </si>
  <si>
    <t>有機エレクトロルミネッセンス素子</t>
  </si>
  <si>
    <t>出光興産株式会社</t>
  </si>
  <si>
    <t>松浦　正英;細川　地潮</t>
  </si>
  <si>
    <t>AT00414754T;CN01531581A;CN100377382C;DE02724727A;DE02724727B;DE02724727C;DE20221915U;DE60229934D;EP1391495A;EP1391495B;GB01582642A;GB01582641A;特開昭52-147324;特開昭52-147325;WO02/094965;特許03981331;KR20080100278A;KR101000355B;TW0I290804B;US2004131882;US2006141288;US2010109001;US2012168740;WO2002094965A</t>
  </si>
  <si>
    <t>H05B 33/14;C09K 11/06;C09K 11/06    620;C09K 11/06    660;C09K 11/06    690</t>
  </si>
  <si>
    <t>H01L  51/50@AFI(JP);C09K  11/06@ALI(JP);H01L  51/00@ALN(EP);H01L  51/30@ALI(EP)</t>
  </si>
  <si>
    <t>H05B 33/14        B;C09K 11/06    620;C09K 11/06    660;C09K 11/06    690</t>
  </si>
  <si>
    <t>3K007 AB02;3K007 AB03;3K007 DB03;3K007 FA01;3K107 AA01;3K107 BB01;3K107 CC04;3K107 CC14;3K107 DD67;3K107 DD64;3K107 DD71;3K107 DD78;3K107 BB03</t>
  </si>
  <si>
    <t>訂正を認める。 特許第3981331号の請求項1乃至6に係る発明についての特許を無効とする。</t>
    <phoneticPr fontId="8"/>
  </si>
  <si>
    <t>本件発明1は、甲第1号証に記載された発明に、甲第2号証及び甲第3号証に記載された発明を適用することにより当業者が容易に発明をすることができたものであるから、特許法第29条第2項の規定により特許を受けることができない。</t>
    <phoneticPr fontId="8"/>
  </si>
  <si>
    <t>甲1（主）、甲2（副）及び甲3（副）</t>
    <rPh sb="11" eb="12">
      <t>オヨ</t>
    </rPh>
    <phoneticPr fontId="8"/>
  </si>
  <si>
    <t>甲1</t>
    <phoneticPr fontId="8"/>
  </si>
  <si>
    <t>”Efficienｔ elecｔｒｏｐhｏｓｐhｏｒeｓcence ｕｓing a dｏｕｐed ambiｐｏlaｒ cｏndｕcｔiｖe mｏlecｕlaｒ ｏｒganic ｔhin film”, Oｒganic Elecｔｒｏnicｓ 2(2001)37-43</t>
    <phoneticPr fontId="8"/>
  </si>
  <si>
    <t>,,,,,,,,Elsevier番号 70／03093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Ｎｏ．１、ｐ４－６,,,,,,,,,Elsevier番号 70／15751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t>
  </si>
  <si>
    <t>,,,,,,,,,,,,,,,,,,,,,,,,,,Elsevier番号 70／33007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t>
  </si>
  <si>
    <t>T. Tsutsui et al., Jpn. J. Appl. Phys., Bd. 38 (1999), S. L1502-L1504,,</t>
  </si>
  <si>
    <t>/BALDO M A ET AL: VERY HIGH-EFFICIENCY GREEN ORGANIC LIGHT-EMITTING DEVICES BASED ON ELECTROPHOSPHORESCENCE APPLIED PHYSICS LETTERS, AIP, AMERICAN INSTITUTE OF PHYSICS, MELVILLE, NY, US, vol. 75, no. 1, 5 July 1999 (1999-07-05), pages 4-6, XP000850655 ISSN: 0003-6951/M.A.BALDO et al,Very high-efficiency green organic light-emitting devices based on electrophorescence,Applied Physics Letters,1999&amp;#24180;,Vol.75, No.1,p4-6//BALDO M.A. ET AL.: 'Very high-efficiency green organic light-emitting devices based on electrophorescence' APLLIED PHYSICS LETTERS vol. 75, no. 1, 1999, pages 4 - 6, XP000850655////0/0/0/0/0/0/0/0/0/0/0/0/0/0/0/0/0/0/0/0/0/0/0/0/0/0/0/0/0/0/0/0/0/0/0/0/0/0/0/0/0/0/0/0/0/0/0/0/0/0/0/0/0/0/0/0/0/0/0/0/0/0/0/0/0/0/0/0/0/0/0/0/0/0/0/0/0/0/0/0/0/0/0/0/0/0/0/0/0/0/0/0/0/0/0/0/0/0/0/0/0/0/0/0/0/0/0/0/0/0/0/0/0/0/0/0/0/0/0/0/0/0/0/0/0/0/0/0/0/0/0/0/0/0/0/0/0/0/0/0/0/0/0/0/0/0/0/0/0/0/0/0/0/0/0/0/0/0/0/0/0/0/0/0/0/0/0/0</t>
  </si>
  <si>
    <t>甲2</t>
    <phoneticPr fontId="8"/>
  </si>
  <si>
    <t>WO9509147</t>
    <phoneticPr fontId="8"/>
  </si>
  <si>
    <t>JP9401585W</t>
  </si>
  <si>
    <t>IDEMITSU KOSAN CO., LTD.|KAWAMURA, Hisayuki|HOSOKAWA, Chishio|KUSUMOTO, Tadashi|NAKAMURA, Hiroaki</t>
  </si>
  <si>
    <t>KAWAMURA, Hisayuki|HOSOKAWA, Chishio|KUSUMOTO, Tadashi|NAKAMURA, Hiroaki</t>
  </si>
  <si>
    <t>C07C 211/54(2006.01),C07C 211/58(2006.01),C07C 211/61(2006.01),C07C 217/80(2006.01),C07C 217/92(2006.01),C09K  11/06(2006.01),H01L  51/30(2006.01),H01L  51/50(2006.01),H05B  33/14(2006.01),C07B  61/00(2006.01),C07C 209/00(2006.01),C07C 211/00(2006.01),C07C 217/00(2006.01),H01L  51/00(2006.01),H01L  51/05(2006.01),H05B  33/22(2006.01)</t>
  </si>
  <si>
    <t>2002/05/08</t>
    <phoneticPr fontId="8"/>
  </si>
  <si>
    <r>
      <t>2</t>
    </r>
    <r>
      <rPr>
        <sz val="11"/>
        <color theme="1"/>
        <rFont val="ＭＳ Ｐゴシック"/>
        <family val="3"/>
        <charset val="128"/>
        <scheme val="minor"/>
      </rPr>
      <t>001/05/24</t>
    </r>
    <phoneticPr fontId="8"/>
  </si>
  <si>
    <t xml:space="preserve">城戸淳二監修「有機EL材料とディスプレイ」(2001年2月28日)株式会社 シーエムシーキ.第131-133頁 </t>
    <phoneticPr fontId="8"/>
  </si>
  <si>
    <t>2010-800110</t>
    <phoneticPr fontId="8"/>
  </si>
  <si>
    <t>4109165</t>
  </si>
  <si>
    <r>
      <t>2</t>
    </r>
    <r>
      <rPr>
        <sz val="11"/>
        <color theme="1"/>
        <rFont val="ＭＳ Ｐゴシック"/>
        <family val="3"/>
        <charset val="128"/>
        <scheme val="minor"/>
      </rPr>
      <t>003/06/30</t>
    </r>
    <phoneticPr fontId="8"/>
  </si>
  <si>
    <r>
      <t>2</t>
    </r>
    <r>
      <rPr>
        <sz val="11"/>
        <color theme="1"/>
        <rFont val="ＭＳ Ｐゴシック"/>
        <family val="3"/>
        <charset val="128"/>
        <scheme val="minor"/>
      </rPr>
      <t>003/05/09</t>
    </r>
    <phoneticPr fontId="8"/>
  </si>
  <si>
    <t>二酸化塩素ガスの発生方法</t>
  </si>
  <si>
    <t>株式会社アマテラ</t>
  </si>
  <si>
    <t>藤田　博正</t>
  </si>
  <si>
    <t>特開2005-029430;特許04109165</t>
  </si>
  <si>
    <t>C01B 11/02;A01N 25/00;A01N 59/00;A01N 59/08;A01N 61/00;A01N 25/00    102</t>
  </si>
  <si>
    <t>C01B  11/02@AFI(JP);A01N  25/00@ALI(JP);A01N  59/00@ALI(JP);A01N  59/08@ALI(JP);A01N  61/00@ALI(JP)</t>
  </si>
  <si>
    <t>C01B 11/02        F;A01N 25/00    102;A01N 59/00        Z;A01N 59/08        A;A01N 61/00        B</t>
  </si>
  <si>
    <t>4H011 AA03;4H011 BA01;4H011 BB18;4H011 BC20;4H011 DA13;4H011 DA17;4H011 DD07;4H011 DF02;4H011 DF03</t>
  </si>
  <si>
    <t>特許第4109165号の請求項1に係る発明についての特許を無効とする。</t>
    <phoneticPr fontId="8"/>
  </si>
  <si>
    <t>請求項1</t>
    <phoneticPr fontId="8"/>
  </si>
  <si>
    <t>本件特許発明1は、甲第6号証に記載された発明及び甲第8号証に記載された技術事項に基づいて当業者が容易に発明をすることできたものであるから、特許法第29条第2項の規定に該当し、特許を受けることができないものである。</t>
    <phoneticPr fontId="8"/>
  </si>
  <si>
    <t>甲6（主）及び甲8（副）</t>
    <phoneticPr fontId="8"/>
  </si>
  <si>
    <t>×</t>
    <phoneticPr fontId="8"/>
  </si>
  <si>
    <t>特開2000-50851</t>
    <phoneticPr fontId="8"/>
  </si>
  <si>
    <t>特願平10-221513</t>
  </si>
  <si>
    <t>JP200050851A</t>
  </si>
  <si>
    <t>株式会社ディー・エム・シーネットワーク</t>
  </si>
  <si>
    <t>岩本　春夫,岩本　勉</t>
  </si>
  <si>
    <t>A23B   4/16    (2006.01),A23L   3/3445  (2006.01),A23B   7/152   (2006.01)</t>
  </si>
  <si>
    <t xml:space="preserve">A23B  4/00      D,A23L  3/3445     ,A23B  7/152      </t>
  </si>
  <si>
    <t>4B021LW02,4B021LW03,4B021LW04,4B021MC01,4B021MK02,4B021MK13,4B021MK14,4B021MK20,4B021MP04,4B021MP08,4B069AA04,4B069HA01,4B069HA11,4B069KA01,4B069KA03,4B069KB05,4B069KC01,4B069KC14</t>
  </si>
  <si>
    <t>化学大辞典編集委員会,縮刷版 化学大辞典1,日本,共立出版株式会社,1979年11月10日,縮刷版第23刷,20頁/0/0/0/0/0/0/0/0/0/0/0/0/0/0/0/0/0/0/0/0/0/0/0/0/0/0/0/0/0/0/0/0/0/0/0/0/0/0/0/0/0/0/0/0/0/0/0/0/0/0/0/0/0/0/0/0/0/0/0/0/0/0/0/0/0/0/0/0/0/0/0/0/0/0/0/0/0/0/0/0/0/0/0/0/0/0/0/0/0/0/0/0/0/0/0/0/0/0/0/0/0/0/0/0/0/0/0/0/0/0/0/0/0/0/0/0/0/0/0/0/0/0/0/0/0/0/0/0/0/0/0/0/0/0/0/0/0/0/0/0/0/0/0/0/0/0/0/0/0/0/0/0/0/0/0/0/0/0/0/0/0/0/0/0/0/0/0/0/0/0/0/0/0/0/0</t>
  </si>
  <si>
    <t>4G041,4H011</t>
  </si>
  <si>
    <t>4B012,4B021,4B069</t>
  </si>
  <si>
    <t>甲8</t>
    <phoneticPr fontId="8"/>
  </si>
  <si>
    <t>特開平2-51581</t>
    <phoneticPr fontId="8"/>
  </si>
  <si>
    <t>特願昭63-202080</t>
  </si>
  <si>
    <t>JP0251581A</t>
  </si>
  <si>
    <t>高杉製薬株式会社</t>
  </si>
  <si>
    <t>恵利　紘</t>
  </si>
  <si>
    <t>A23L   3/3445  (2006.01),A23L   3/37    (2006.01),A61L   9/01    (2006.01),C09K   5/00    (2006.01),C09K   5/08    (2006.01)</t>
  </si>
  <si>
    <t>A23L  3/3445     ,A23L  3/37      A,A61L  9/01      E,C09K  5/00      C,C09K  5/00      F</t>
  </si>
  <si>
    <t>4B022LA05,4B022LA06,4B022LJ04,4B022LP08,4B022LT06,4B021LW02,4B021LW03,4B021MC01,4B021MC02,4B021MC08,4B021MK02,4B021MK03,4B021MK05,4B021MK08,4B021MK14,4B021MK17,4B021MK22,4B021MK28,4B021MP08,4C080AA07,4C080BB02,4C080BB05,4C080CC14,4C080HH06,4C080JJ03,4C080JJ04,4C080KK03,4C080LL06,4C080MM09,4C080NN01,4C080NN18,4C080NN23,4C080NN25,4C080NN26</t>
  </si>
  <si>
    <t>4B021,4B022,4H021,4C080</t>
  </si>
  <si>
    <t>2008-800146</t>
    <phoneticPr fontId="8"/>
  </si>
  <si>
    <t>4099537</t>
    <phoneticPr fontId="8"/>
  </si>
  <si>
    <t>1989/07/04</t>
    <phoneticPr fontId="8"/>
  </si>
  <si>
    <t>ハードゼラチンカプセル及びハードゼラチンカプセルの製造方法</t>
  </si>
  <si>
    <t>クオリカプス株式会社</t>
  </si>
  <si>
    <t>山本　泰三;松浦　誠之介;阿部　賢治</t>
  </si>
  <si>
    <t>特開平03-080930;特公平06-011696;特開平11-060473;特許03594111;特開平11-049667;特開2004-035569;特許04099537</t>
  </si>
  <si>
    <t>A61K  9/40;A61J  3/07;A61K 47/34;A61K 47/42</t>
  </si>
  <si>
    <t>A61J   3/07@AFI(JP);A61K   9/40@AFI(JP);A61K  47/34@ALI(JP);A61K  47/42@ALI(JP)</t>
  </si>
  <si>
    <t>A61J  3/07        D;A61J  3/07        F;A61J  3/07        G;A61K  9/40;A61K 47/34;A61K 47/42</t>
  </si>
  <si>
    <t>4C076 AA54;4C076 BB01;4C076 EE23H;4C076 EE42H;4C076 FF27;4C076 FF36;4C076 FF63;4C076 GG16;4C047 LL12</t>
  </si>
  <si>
    <t>訂正を認める。 特許第4099537号の請求項1、2に係る発明についての特許を無効とする。</t>
    <phoneticPr fontId="8"/>
  </si>
  <si>
    <t>本件発明は、上記判決にいう引用例9(甲9)及び引用例2(甲2)すなわち本件出願の優先日前に頒布された刊行物である甲第9号証及び甲第2号証、に記載された発明に基づいて、当業者が容易に発明をすることができたものであり、本件特許は無効理由2により無効とすべきものである、とするほかはない。</t>
    <phoneticPr fontId="8"/>
  </si>
  <si>
    <t>甲9（主）及び甲2（副）</t>
    <phoneticPr fontId="8"/>
  </si>
  <si>
    <t>甲9</t>
    <phoneticPr fontId="8"/>
  </si>
  <si>
    <t>医薬品開発基礎講座XI 薬剤製造法(上)、pp.289-367、昭和46年7月10日、株式会社 地人書館</t>
    <phoneticPr fontId="8"/>
  </si>
  <si>
    <t>,審引用／抽論 70／00363 外国雑誌 ＨＡＲＤ　ＣＡＰＳＵＬＥＳ　ＤＥＶＥＬＯＰＭＥＮＴ　ＡＮＤ　ＴＥＣＨＮＯＬＯＧＹ、ＴＨＥ　ＰＨＡＲＭＡＣＥＵＴＩＣＡＬ　ＰＲＥＳＳ、1987、第３９頁，第４１頁，第５４頁,審引用／抽論 70／00374 国内図書館 伊田忠夫、カプセル剤（ＩＩ），月刊薬事、１９６７（１１）、ｐ．１７３５－１７４０,審引用／抽論 70／00375 外国雑誌 Ｐ．Ｖ．Ｋｏｚｌｏｖ、ＰＯＬＹＭＥＲ、1983、第２４巻、ｐ．６５１－６６６,審引用／抽論 70／00383 外国雑誌 ＫＯＬＬＯＩＤＮＩＪ　ＪＵＲＮＡＬ、1975、ＹＤＫ６６８．３１７：６７８－１９、ｐ．９－１５,,,,,,,,,,,,,,,,,,,,,,,,</t>
  </si>
  <si>
    <t>,,,,,,審引用／抽論 70／00363 外国雑誌 ＨＡＲＤ　ＣＡＰＳＵＬＥＳ　ＤＥＶＥＬＯＰＭＥＮＴ　ＡＮＤ　ＴＥＣＨＮＯＬＯＧＹ、ＴＨＥ　ＰＨＡＲＭＡＣＥＵＴＩＣＡＬ　ＰＲＥＳＳ、1987、第３９頁，第４１頁，第５４頁,審引用／抽論 70／00374 国内図書館 伊田忠夫、カプセル剤（ＩＩ），月刊薬事、１９６７（１１）、ｐ．１７３５－１７４０,審引用／抽論 70／00375 外国雑誌 Ｐ．Ｖ．Ｋｏｚｌｏｖ、ＰＯＬＹＭＥＲ、1983、第２４巻、ｐ．６５１－６６６,審引用／抽論 70／00383 外国雑誌 ＫＯＬＬＯＩＤＮＩＪ　ＪＵＲＮＡＬ、1975、ＹＤＫ６６８．３１７：６７８－１９、ｐ．９－１５,,,,,,,,,,,,,,,,,,,,,,,,,,,,,,,,,,,,</t>
  </si>
  <si>
    <t>KOLLOIDNIJ JURNAL,&amp;#12525;&amp;#12471;&amp;#12450;,1975&amp;#24180;,YDK668.317:678-19,p.9-15/HARD CAPSULES DEVELOPMENT AND TECHNOLOGY,THE PHARMACEUTICAL PRESS,1987&amp;#24180;,&amp;#31532;39&amp;#38913;,&amp;#31532;41&amp;#38913;,&amp;#31532;54&amp;#38913;/P.V.Kozlov,POLYMER,1983&amp;#24180;,&amp;#31532;24&amp;#24059;,p.651-666/&amp;#20234;&amp;#30000;&amp;#24544;&amp;#22827;,&amp;#12459;&amp;#12503;&amp;#12475;&amp;#12523;&amp;#21092;(II),&amp;#26376;&amp;#21002;&amp;#34220;&amp;#20107;,&amp;#26085;&amp;#26412;,1967(11),p.1735-1740/0/0/0/0/0/0/0/0/0/0/0/0/0/0/0/0/0/0/0/0/0/0/0/0/0/0/0/0/0/0/0/0/0/0/0/0/0/0/0/0/0/0/0/0/0/0/0/0/0/0/0/0/0/0/0/0/0/0/0/0/0/0/0/0/0/0/0/0/0/0/0/0/0/0/0/0/0/0/0/0/0/0/0/0/0/0/0/0/0/0/0/0/0/0/0/0/0/0/0/0/0/0/0/0/0/0/0/0/0/0/0/0/0/0/0/0/0/0/0/0/0/0/0/0/0/0/0/0/0/0/0/0/0/0/0/0/0/0/0/0/0/0/0/0/0/0/0/0/0/0/0/0/0/0/0/0/0/0/0/0/0/0/0/0/0/0/0/0/0/0/0/0</t>
  </si>
  <si>
    <t>4099537</t>
  </si>
  <si>
    <t>1989/07/04</t>
    <phoneticPr fontId="8"/>
  </si>
  <si>
    <t>POLYMER、1983、Vol.24、June、pp.651-666及び抄訳文</t>
    <phoneticPr fontId="8"/>
  </si>
  <si>
    <t>Yes</t>
    <phoneticPr fontId="8"/>
  </si>
  <si>
    <t>2008-800025</t>
    <phoneticPr fontId="8"/>
  </si>
  <si>
    <t>3968067</t>
    <phoneticPr fontId="8"/>
  </si>
  <si>
    <t>1991/09/10</t>
    <phoneticPr fontId="8"/>
  </si>
  <si>
    <r>
      <t>1</t>
    </r>
    <r>
      <rPr>
        <sz val="11"/>
        <color theme="1"/>
        <rFont val="ＭＳ Ｐゴシック"/>
        <family val="3"/>
        <charset val="128"/>
        <scheme val="minor"/>
      </rPr>
      <t>990/09/10</t>
    </r>
    <phoneticPr fontId="8"/>
  </si>
  <si>
    <t>テレビジョン番組リストのユーザーインタフェース</t>
  </si>
  <si>
    <t>ヤング　パトリック;ループ　ジョン　エイチ;エブライト　アレン　アール;フェイバー　マイケル　ダブリュー;アンダーソン　ディヴィッド</t>
  </si>
  <si>
    <t>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t>
  </si>
  <si>
    <t>H04N  5/445;G06F  3/00    654;H04N  5/76;H04N  7/025;H04N  7/03;H04N  7/035</t>
  </si>
  <si>
    <t>H04N   5/445@AFI(JP);H04N   5/7826@AFI(JP);B64C  30/00@ALI(EP);G04G  15/00@ALI(EP);G06F   3/00@ALI(EP);G06F   3/023@ALI(EP);G06F   3/033@ALI(EP);G06F   3/048@ALI(JP);G06F   3/14@ALI(JP);G06F  13/00@ALI(EP);G11B  15/02@ALI(EP);G11B  27/00@ALI(JP);G11B  27/10@ALI(EP);G11B  27/11@ALI(EP);G11B  27/30@ALI(EP);G11B  27/32@ALI(EP);G11B  27/34@ALI(EP);G11B  27/36@ALI(EP);G11B  33/10@ALI(EP);H04N   5/44@ALI(JP);H04N   5/45@ALI(EP);H04N   5/76@ALI(JP);H04N   5/7617@ALI(EP);H04N   5/765@ALI(EP);H04N   5/775@ALI(EP);H04N   5/782@ALI(EP);H04N   5/91@ALI(EP);H04N   7/00@ALI(EP);H04N   7/025@ALI(EP);H04N   7/03@ALI(JP);H04N   7/035@ALI(JP);H04N   7/088@ALI(EP);H04N   7/16@ALI(EP);H04N   7/173@ALI(JP)</t>
  </si>
  <si>
    <t>H04N  5/445       Z;H04N  5/76        Z;H04N  7/08        A;G06F  3/00    654 B;G06F  3/048   654 B;H04N  7/173   630;H04N 21/482</t>
  </si>
  <si>
    <t>5C025 BA27;5C025 CA06;5C025 CA09;5C025 CB08;5C025 DA08;5C052 AA01;5C052 DD10;5C063 AB03;5C063 AB05;5C063 AC01;5C063 AC10;5C063 DA03;5C063 DA13;5C063 EB33;5E501 AB06;5E501 AC12;5E501 AC34;5E501 BA05;5E501 BA17;5E501 CA03;5E501 CB03;5E501 CC02;5E501 EA05;5E501 EA10;5E501 FA05;5C164 MA06S;5C164 MB11S;5C164 UB83S;5C164 UB84S;5C164 UD46S;5C164 UD52P</t>
  </si>
  <si>
    <t>特許第3968067号の請求項1乃至請求項4に係る発明についての特許を無効とする。</t>
    <phoneticPr fontId="8"/>
  </si>
  <si>
    <t>本件特許の請求項1に係る発明は、甲第1号証記載の発明、甲第2号証記載の発明に基づいて、当業者が容易に発明することができたものであるから、特許法第29条第2項の規定に違反して特許されたものであり、特許法第123条第1項第2号の規定により、本件特許の請求項1に係る発明は、無効とすべきものである。</t>
    <phoneticPr fontId="8"/>
  </si>
  <si>
    <t>甲1（主）及び甲2（副）</t>
    <phoneticPr fontId="8"/>
  </si>
  <si>
    <t>特開平1-209399</t>
    <phoneticPr fontId="8"/>
  </si>
  <si>
    <t>特願昭63-32820</t>
  </si>
  <si>
    <t>JP01209399A</t>
  </si>
  <si>
    <t>幸野　栄一</t>
  </si>
  <si>
    <t>G04G  15/00    (2006.01),G11B  15/02    (2006.01),G06Q  10/00    (2006.01),H04N   5/76    (2006.01)</t>
  </si>
  <si>
    <t xml:space="preserve">G04G 15/00      A,G04G 15/00      P,G06F 15/21      L,G11B 15/02   328S,G06F 17/60   162A,H04N  5/76      Z,G06Q 10/10   110 </t>
  </si>
  <si>
    <t>2F002AA05,2F002BA02,2F002BB03,2F002EB12,2F002ED05,2F002ED06,2F002EE01,2F002EE04,2F002EE05,2F002EE06,2F002FA32,2F002GA06,2F002GC05,5D102AC01,5D102AD18,5D102AD19,5D102GA02,5D102GA08,5D102GA32,5D102GA42,5D102GA46,5D102GA47,5D102GA48,5D102GA51,5B049AA01,5B049CC32,5B049DD01,5B049DD05,5B049FF01,5C052AA20,2F002EB00</t>
  </si>
  <si>
    <t>Edwardson et al., CEEFAX: A Proposed New Broadcasting Service, SMPTE Journal, Jan. 1974, vol. 83, pp. 14-19./A. James, ORACLE-Broadcasting the Written Word, Wireless Work, Jul. 1973./Edmondson et al., NBC Switching Central, SMPTE Journal, Oct. 1976, vol. 85, No. 10, pp. 795-805./Gunter Ziesel, P.T., et al., An Interactive Menu-Driven Remote Control Unit for TV-Receivers and VC-Recorders, IEEE Transactions on Consumer Electronics, vol. 34, No. 3, pp. 814-818, Aug. 1988./Printed materials on Time's Teletext Service, 182-1983, pp. V79175, V79142, V79143, V79148, and V79151./Hoffman et al., Videotext Programmiert Videorecorder, Sep. 1982, 9 pages./James, A., Oracle-Broadcasting the Written Word, Wireless World, Jul. 1973./Page 12 of Philips TV 21SL5756/00B User Manual./Symposium Record Broadcast Sessions, 14th International TV Symposium, Montreux, Switzerland, Jun. 6-12, 1985, 9 pages./Decisions of the Enlarged Board of Appeal, Official Journal EPO, May 31, 2001.//Edmondson et al., &amp;#8220;NBC Switching Central,&amp;#8221; SMPTE Journal, Oct. 1976, vol. 85, No. 10, pp. 795-805./Edwardson et al., &amp;#8220;CEEFAX: A Proposed New Broadcasting Service,&amp;#8221; SMPTE Journal, Jan. 1974, vol. 83, pp. 14-19./Kruger, H. Eckart, Digital Video Identification System VIS, German 9 pages, Translation 11 pages./Printed materials on Time's Teletext Service, 1982-83, pp. V79175, V79142, V79143, V79148, and V79151 (Full Copy Hand Carried)/S Edwardson and A. Gee, CEEFAX: A Proposed New Broadcasting Service, SMPTE Journal, Jan. 1974, vol. 83, pp. 14-19./Printed materals on Time's Teletext Service, pp. V79175, V79142, V79143, V79148, and V79151, 1982-1983./R. Edmondson et al., NBC Switching Center, SMPTE Journal, vol. 85, No. 10, pp. 795-805, Oct. 1976./Sytem as described in Cable Data ad./Eitz et al., &amp;#8220;Video Text Programs Video Devices in the Home,&amp;#8221; Rundfunktechn Mitteilungen, vol. 30 (1986).//S. M. Edwardson and A. Gee, CEEFAX: A Proposed New Broadcasting Service, SMPTE Journal, Jan. 1974, vol. 83, pp. 14-19/Translation of Japanese patent application No. 10 [1998]-58567, which is a division of Japanese patent application No. 63-138679 which issued into JP1-307944 (referred to above)./TV Guide, San Francisco Metropolitan Schedule, Feb. 6, 1989./R. Edmondson et al., NBC Swithing Center, SMPTE Journal, vol. 85, No. 10, pp. 795-805, Oct. 1976./&amp;#8220;Bluelagoon,&amp;#8221; Don Snider Demo Videotape on TVIS System, San Diego &amp; Orlando Broadcast, 1983, Screen Shot (V79392)./Page 12 of Phillips TV 21SL5756/00B User Manual./Printed materials on Time's Teletext Service, pp. V79175, V79142, V79143, V79148, and V79151, 1982-1983./Ziesel et al., &amp;#8220;An Interactive Menu-Driven Remote Control Unit for TV-Receivers and VC-Recorders,&amp;#8221; IEEE Transactions on Consumer Electronics, Aug. 1988, vol. 34, No. 3, pp. 814-818./Zeisel et al., &amp;#8220;An Interactive Menu Driven Remote Control Unit for TV-Receivers and VC-Recorders,&amp;#8221; IEEE Transactions on Consumer Electronics, 34:3 (1988)./Systems as descibed in Cable Data ad./System as described in Cable Data ad./&amp;#8220;Expert Report of Dr. Stephen D. Bristow with regard to validity of U.S. Patent Nos. 5,568,272 and 5,508,815,&amp;#8221; Jun. 10, 2002./Ziesel et al., An Interactive Menu-Driven Remote Control Unit for TV-Receivers and VC-Recorders, IEEE Transactions on Consumer Electronics, Aug. 1988, vol. 34, No. 3, pp. 814-818./TV Guide, 06021989, San Francisco Metropolitan Schedule/PATENT ABSTRACTS OF JAPAN vol. 11, no. 178 (P-584)09/06/1987 &amp; JP62 008 389 (MATSUSHITA ELECTRIC IND. CO., LTD.) 16/01/1987/Time's Teletext Service, 1982-1983, pp. V77843-V77845 &amp; pp. V79167-V79175/&amp;#8220;A New Face for Spreadsheets.&amp;#8221; PC Magazine, Dec. 22, 1987./Philips Consumer Electronics, User Manual./Joseph Roizen, Teletext in USA, Jul., 1981 pp. 602-610./Philips Consumer Electronics, User Manual, MatchLine 28DC2070, 33DC2080./R. Edmondson and R. Post, NBC Switching Central, SMPTE Journal, Oct. 1976, vol. 85, No. 10, pp. 795-805/System as described in DIP II ad./IEEE TRANSACTIONS ON CONSUMER ELECTRONICS '1988 INTERNATIOAL CONFERENCE ON CONSUMER ELECTRONICS,PART 1' vol. 34, no. 3 , August 1988 , NEW YORK (US) pages 814 - 818 GUNTER ZEISEL ET AL. 'AN INTERACTIVE MENU-DRIVEN REMOTE CONTROL UNIT FOR TV-RECEIVERS AND VC-RECORDERS'/Kr?ger, H. Eckart, Digital Video Identification System VIS, German 9 pages; Translation 11 pages./Printed materials on Time's Teletext Service, 1982-1983, pp. V79175, V79142, V79143, V79148, and V79151./Roizen, Joseph, Teletext in USA, Jul. 1981, pp. 602-610./Von Gerhard Eitz and Karl-Ulrich Oberlies, &amp;#8220;Videotext Programmiert Videoheimgerate (VPV),&amp;#8221; Sep. 1986, pp. 223-229; Translation of Eitz and Oberlies Article, 10 pages./Printed materials on Time's Teletext Service, pp. V79175, V79142, V79143, V79148, and V79151, 1982-83./S.M. Edwardson et al., CEEFAX: A Proposed New Broadcasting Service, SMPTE Journal, vol. 83, pp. 14-19, Jan. 1974./PATENT ABSTRACTS OF JAPAN vol. 11, no. 178 (P-584)9 June 1987 &amp; JP-A-62 008 389 (MATSUSHITA ELECTRIC IND. CO., LTD.) 16 January 1987/TV Guide, Feb. 6, 1989, San Francisco Metropolitan Schedule./Printed materials on Time's Teletext Service, 1982-83, pp. V77843-45, V77850-53, V79167-75, V79137-66, V79176-79, V77838-39, V77973-88, V77948-49./A. James, ORACLE--Broadcasting the Written Word, Wireless World, Jul. 1973./Gunter Zeisel, P. T., et al.; An Interactive Menu-Driven Remote Control Unit for TV-Receivers and VC-Recorders; IEEE Transactions on Consumer Electronics, vol. 34, No. 3, pp. 814-818, Aug. 1988/Bluelagoon, Don Snider Demo Videotape on TVIS System, San Diego &amp; Orlando Broadcast, 1983, Screen Shot (V79392)./Printed materials on &amp;#8220;Time's Teletext Service,&amp;#8221; 1982-1983, pp. V79175, V79142, V79143, V79148, and V79151./&amp;#8220;Expert Report of Dr. Gary S. Tjaden,&amp;#8221; May 13, 2002./PATENT ABSTRACTS OF JAPAN vol. 11, no. 261 (P-609)25 August 1987 &amp; JP-A-62 066 493 (SANYO ELECTRIC CO., LTD.) 25 March 1987/James, A., &amp;#8220;Oracle-Broadcasting the Written Word,&amp;#8221; Wireless World, Jul. 1973.//Von Gerhard Eitz and Karl-Ulrich Oberlies, Videotext Programmiert Videoheimgerate (VPV), Sep. 1986 pp. 223-229; Translation of Eitz and Oberlies Article, 10 pages./Philips Consumer Electronics, Users Manual, MatchLine 28DC2070, 33DC2080./ZEISEL G ET AL: AN INTERACTIVE MENU-DRIVEN REMOTE CONTROL UNIT FOR TV-RECEIVERS AND VC-RECORDERS , IEEE TRANSACTIONS ON CONSUMER ELECTRONICS, VOL. 34, NR. 3, PAGE(S) 814 - 818 XP000008159 ISSN: 0098-3063 /0 (Examiner)/0 (Examiner)/0 (Examiner)/0 (Examiner)/0/0/0/0 (Examiner)/0 (Examiner)/0 (Examiner)/0/0/0/0/0 (Examiner)/0/0/0/0/0/0/0/0/0/0/0/0/0/0/0/0/0/0/0/0/0/0/0/0/0/0/0/0/0/0/0/0/0/0/0/0/0/0/0/0/0/0/0/0/0/0/0/0/0/0/0/0/0/0/0/0/0/0/0/0/0/0/0/0/0/0/0/0/0/0/0/0/0/0/0/0/0/0/0/0/0/0/0/0/0/0/0/0/0/0/0/0/0/0/0/0/0</t>
  </si>
  <si>
    <t>5C025,5C052,5C063,5E501,5C164,5E555</t>
  </si>
  <si>
    <t>2F002,5B049,5D102,5C052</t>
  </si>
  <si>
    <t>3968067</t>
  </si>
  <si>
    <t>1991/09/10</t>
    <phoneticPr fontId="8"/>
  </si>
  <si>
    <r>
      <t>1</t>
    </r>
    <r>
      <rPr>
        <sz val="11"/>
        <color theme="1"/>
        <rFont val="ＭＳ Ｐゴシック"/>
        <family val="3"/>
        <charset val="128"/>
        <scheme val="minor"/>
      </rPr>
      <t>990/09/10</t>
    </r>
    <phoneticPr fontId="8"/>
  </si>
  <si>
    <t>特開平2-189753</t>
    <phoneticPr fontId="8"/>
  </si>
  <si>
    <t>特願平1-10319</t>
  </si>
  <si>
    <t>JP2630835</t>
  </si>
  <si>
    <t>JP02189753A</t>
  </si>
  <si>
    <t>JP2630835B</t>
  </si>
  <si>
    <t>榎本　光伸</t>
  </si>
  <si>
    <t>H04N   5/44    (2006.01),G11B  15/02    (2006.01),H04B   1/06    (2006.01),H04N   5/76    (2006.01)</t>
  </si>
  <si>
    <t>H04N  5/44      D,G11B 15/02   328S,H04B  1/06      A,H04N  5/76      Z</t>
  </si>
  <si>
    <t>5C025CA09,5C025CB08,5C025CB10,5C025DA05,5D102AC01,5D102AF06,5D102GA02,5D102GA08,5D102GA50,5D102GA65,5K061AA09,5K061BB07,5K061BB17,5K061DD11,5K061FF01,5K061GG09,5C052AA20</t>
  </si>
  <si>
    <t>5C025,5K061,5D102,5C052</t>
  </si>
  <si>
    <t>2008-800071</t>
    <phoneticPr fontId="8"/>
  </si>
  <si>
    <t>特許第3968067号の請求項1乃至請求項4に係る発明についての特許を無効とする。</t>
    <phoneticPr fontId="8"/>
  </si>
  <si>
    <t>本件特許の請求項1に係る発明は、甲第1号証記載の発明、甲第2号証記載の発明、甲第3号証記載の発明に基づいて、当業者が容易に発明することができたものであるから、特許法第29条第2項の規定に違反して特許されたものであり、特許法第123条第1項第2号の規定により、本件特許の請求項1に係る発明は、無効とすべきものである。</t>
    <phoneticPr fontId="8"/>
  </si>
  <si>
    <t>甲1（主）、甲2（副）、甲3（副）</t>
    <phoneticPr fontId="8"/>
  </si>
  <si>
    <t>No</t>
    <phoneticPr fontId="8"/>
  </si>
  <si>
    <t>実開平1-78328</t>
    <phoneticPr fontId="8"/>
  </si>
  <si>
    <t>実願昭62-173467</t>
  </si>
  <si>
    <t>JP0178328Y</t>
  </si>
  <si>
    <t>キヤノン株式会社</t>
  </si>
  <si>
    <t>廣木　知之</t>
  </si>
  <si>
    <t>G05B  19/02    (2006.01),G11B  15/02    (2006.01),G11B  27/10    (2006.01),H04N   5/76    (2006.01)</t>
  </si>
  <si>
    <t>G05B 19/02      G,G11B 15/02   328S,G11B 27/10      C,H04N  5/76      Z</t>
  </si>
  <si>
    <t>5D102AC01,5D102AD13,5D102AF06,5D102GA02,5D102GA08,5D102GA35,5D102GA38,5D102GA42,5D102GA64,5H219AA32,5H219CC10,5H219CC17,5H219DD04,5H219DD05,5H219FF02,5H219GG01,5H219HH05,5H219HH19,5H219HH25,5H219HH28,5D077AA19,5D077EA37,5C052AA20,5C052DD10</t>
  </si>
  <si>
    <t>5H219,5D077,5D102,5C052</t>
  </si>
  <si>
    <t>特開平1-209399</t>
    <phoneticPr fontId="8"/>
  </si>
  <si>
    <t>2009-800145</t>
    <phoneticPr fontId="8"/>
  </si>
  <si>
    <t>3960552</t>
    <phoneticPr fontId="8"/>
  </si>
  <si>
    <r>
      <t>2</t>
    </r>
    <r>
      <rPr>
        <sz val="11"/>
        <color theme="1"/>
        <rFont val="ＭＳ Ｐゴシック"/>
        <family val="3"/>
        <charset val="128"/>
        <scheme val="minor"/>
      </rPr>
      <t>003/10/29</t>
    </r>
    <phoneticPr fontId="8"/>
  </si>
  <si>
    <t>ラベル帳票</t>
  </si>
  <si>
    <t>小林クリエイト株式会社</t>
  </si>
  <si>
    <t>若尾　禎</t>
  </si>
  <si>
    <t>B42D 11/00</t>
  </si>
  <si>
    <t>B42D  11/00@AFI(JP)</t>
  </si>
  <si>
    <t>B42D 11/00        E</t>
  </si>
  <si>
    <t>特許第3960552号の請求項1及び2に係る発明についての特許を無効とする。</t>
    <phoneticPr fontId="8"/>
  </si>
  <si>
    <t xml:space="preserve">本件発明1及び本件発明2は、甲第1号証に記載された発明及び周知技術に基いて当業者が容易に発明をすることができたものであることから、特許法第29条第2項の規定に違反して特許されたもので、同法第123条第1項第2号の規定により無効とすべきものである。
本件発明1及び本件発明2は、甲第2号証に記載された発明及び周知技術に基いて当業者が容易に発明をすることができたものであることから、特許法第29条第2項の規定に違反して特許されたもので、同法第123条第1項第2号の規定により無効とすべきものである。
</t>
    <phoneticPr fontId="8"/>
  </si>
  <si>
    <t>甲1（主）び周知技術
甲2（主）び周知技術</t>
    <phoneticPr fontId="8"/>
  </si>
  <si>
    <t>US6410113</t>
    <phoneticPr fontId="8"/>
  </si>
  <si>
    <t>US40824099A</t>
  </si>
  <si>
    <t>US6410113B</t>
  </si>
  <si>
    <t>NCR CORPORATION</t>
  </si>
  <si>
    <t>Roth Joseph D.</t>
  </si>
  <si>
    <t>B42D  15/00</t>
  </si>
  <si>
    <t>3960552</t>
  </si>
  <si>
    <r>
      <t>2</t>
    </r>
    <r>
      <rPr>
        <sz val="11"/>
        <color theme="1"/>
        <rFont val="ＭＳ Ｐゴシック"/>
        <family val="3"/>
        <charset val="128"/>
        <scheme val="minor"/>
      </rPr>
      <t>003/10/29</t>
    </r>
    <phoneticPr fontId="8"/>
  </si>
  <si>
    <t>特開2002-14617</t>
    <phoneticPr fontId="8"/>
  </si>
  <si>
    <t>特願2000-195524</t>
  </si>
  <si>
    <t>JP4932982</t>
  </si>
  <si>
    <t>JP200214617A</t>
  </si>
  <si>
    <t>JP4932982B</t>
  </si>
  <si>
    <t>サトーホールディングス株式会社</t>
  </si>
  <si>
    <t>田巻　俊二</t>
  </si>
  <si>
    <t>G09F   3/02    (2006.01),B42D  11/00    (2006.01)</t>
  </si>
  <si>
    <t>B42D 11/00      E,G09F  3/02      M</t>
  </si>
  <si>
    <t>2N038</t>
  </si>
  <si>
    <t>2C042,5C091,2N038</t>
  </si>
  <si>
    <t>2009-800229</t>
    <phoneticPr fontId="8"/>
  </si>
  <si>
    <t>4277666</t>
    <phoneticPr fontId="8"/>
  </si>
  <si>
    <r>
      <t>2</t>
    </r>
    <r>
      <rPr>
        <sz val="11"/>
        <color theme="1"/>
        <rFont val="ＭＳ Ｐゴシック"/>
        <family val="3"/>
        <charset val="128"/>
        <scheme val="minor"/>
      </rPr>
      <t>003/12/01</t>
    </r>
    <phoneticPr fontId="8"/>
  </si>
  <si>
    <t>サイアロン系蛍光体の製造方法およびサイアロン系蛍光体</t>
  </si>
  <si>
    <t>宇部興産株式会社</t>
  </si>
  <si>
    <t>坂田　信一;山尾　猛;山田　哲夫</t>
  </si>
  <si>
    <t>DE602004032508D;EP1555307A;EP1555307B;特開2005-162808;特許04277666;US2005116244;US7258818</t>
  </si>
  <si>
    <t>C09K 11/80;C09K 11/08;C09K 11/64</t>
  </si>
  <si>
    <t>C09K  11/80@AFI(JP);C09K  11/08@ALI(JP);C09K  11/64@ALI(JP);C09K  11/77@ALI(EP)</t>
  </si>
  <si>
    <t>C09K 11/80;C09K 11/08        B;C09K 11/64</t>
  </si>
  <si>
    <t>4H001 CA04;4H001 CF02;4H001 XA03;4H001 XA07;4H001 XA08;4H001 XA12;4H001 XA13;4H001 XA20;4H001 XA39;4H001 XA58;4H001 XA63;4H001 XA65;4H001 XA66;4H001 XA68;4H001 YA58;4H001 YA63;4H001 YA65;4H001 YA66;4H001 YA68</t>
  </si>
  <si>
    <t>訂正を認める。 特許第4277666号の請求項5に係る発明についての特許を無効とする。 特許第4277666号の請求項1ないし4に係る発明についての審判請求は、成り立たない</t>
    <phoneticPr fontId="8"/>
  </si>
  <si>
    <t>請求項5</t>
    <phoneticPr fontId="8"/>
  </si>
  <si>
    <t>訂正発明5は、甲2に記載された発明及び甲第4号証及び技術常識に基づいて、当業者が容易に発明をすることができたものであるから、特許法第29条第2項の規定により、特許を受けることができないものである。</t>
    <phoneticPr fontId="8"/>
  </si>
  <si>
    <t>甲2（主）、甲4（副）、さらに、技術常識</t>
    <phoneticPr fontId="8"/>
  </si>
  <si>
    <t>特開2002-363554</t>
    <phoneticPr fontId="8"/>
  </si>
  <si>
    <t>特願2001-171831</t>
  </si>
  <si>
    <t>JP3668770</t>
  </si>
  <si>
    <t>JP2002363554A</t>
  </si>
  <si>
    <t>JP3668770B</t>
  </si>
  <si>
    <t>独立行政法人物質・材料研究機構</t>
  </si>
  <si>
    <t>三友　護,遠藤　忠,上田　恭太</t>
  </si>
  <si>
    <t>C04B  35/599   (2006.01),C09K  11/64    (2006.01),C09K  11/80    (2006.01)</t>
  </si>
  <si>
    <t xml:space="preserve">C04B 35/58   302N,C09K 11/64   CPR ,C09K 11/80       </t>
  </si>
  <si>
    <t>4G001BA06,4G001BA07,4G001BA08,4G001BA09,4G001BA52,4G001BB06,4G001BB07,4G001BB08,4G001BB09,4G001BB52,4G001BC42,4G001BC46,4G001BD31,4G001BE02,4H001CA04,4H001XA07,4H001XA08,4H001XA12,4H001XA13,4H001XA14,4H001XA20,4H001XA39,4H001XA59,4H001XA60,4H001XA61,4H001XA62,4H001XA63,4H001XA64,4H001XA65,4H001XA66,4H001XA67,4H001XA68,4H001XA69,4H001XA70,4H001XA71,4H001YA58,4H001YA59,4H001YA63,4H001YA65,4H001YA68,4H001YA70</t>
  </si>
  <si>
    <t>XIE R-J ET AL: PREPARATION AND LUMINESCENCE SPECTRA OF CALCIUM- AND RARE-EARTH (R = EU, TB, AND PR)-CODOPED ALPHA-SIALON CERAMICS JOURNAL OF THE AMERICAN CERAMIC SOCIETY, BLACKWELL PUBLISHING, MALDEN, MA, US, vol. 85, no. 5, 1 October 2000 (2000-10-01), pages 1229-1234, XP001151981 ISSN: 0002-7820/0/0/0/0/0/0/0/0/0/0/0/0/0/0/0/0/0/0/0/0/0/0/0/0/0/0/0/0/0/0/0/0/0/0/0/0/0/0/0/0/0/0/0/0/0/0/0/0/0/0/0/0/0/0/0/0/0/0/0/0/0/0/0/0/0/0/0/0/0/0/0/0/0/0/0/0/0/0/0/0/0/0/0/0/0/0/0/0/0/0/0/0/0/0/0/0/0/0/0/0/0/0/0/0/0/0/0/0/0/0/0/0/0/0/0/0/0/0/0/0/0/0/0/0/0/0/0/0/0/0/0/0/0/0/0/0/0/0/0/0/0/0/0/0/0/0/0/0/0/0/0/0/0/0/0/0/0/0/0/0/0/0/0/0/0/0/0/0/0/0/0/0/0/0/0</t>
  </si>
  <si>
    <t>4H001</t>
  </si>
  <si>
    <t>4G001,4H001</t>
  </si>
  <si>
    <t>4277666</t>
  </si>
  <si>
    <t>特開平10-247750</t>
    <phoneticPr fontId="8"/>
  </si>
  <si>
    <t>特願平9-69042</t>
  </si>
  <si>
    <t>JP3246386</t>
  </si>
  <si>
    <t>JP10247750A</t>
  </si>
  <si>
    <t>JP3246386B</t>
  </si>
  <si>
    <t>日亜化学工業株式会社</t>
  </si>
  <si>
    <t>野口　泰延</t>
  </si>
  <si>
    <t>C09K  11/80    (2006.01),H01L  33/00    (2006.01)</t>
  </si>
  <si>
    <t xml:space="preserve">C09K 11/80   CPM ,H01L 33/00      N,H01L 33/00   ZNMN,H01L 33/00   112 ,H01L 33/00   186 ,H01L 33/00   300 ,H01L 33/00   410 ,H01L 33/00   422 ,H01L 33/00   424 ,H01L 33/00   440 </t>
  </si>
  <si>
    <t>4H001CA07,4H001XA08,4H001XA12,4H001XA13,4H001XA14,4H001XA20,4H001XA30,4H001XA38,4H001XA39,4H001XA56,4H001YA22,4H001YA24,4H001YA26,4H001YA27,4H001YA28,4H001YA29,4H001YA47,4H001YA58,4H001YA60,4H001YA63,4H001YA65,4H001YA66,4H001YA79,5F041AA03,5F041AA04,5F041AA05,5F041AA43,5F041AA44,5F041CA02,5F041CA03,5F041CA04,5F041CA05,5F041CA06,5F041CA34,5F041CA40,5F041CA46,5F041CA53,5F041CA57,5F041CA65,5F041CA67,5F041CA73,5F041CA77,5F041CB36,5F041DA07,5F041DA43,5F041DA44,5F041DA45,5F041DA55,5F041DA57,5F141AA03,5F141AA04,5F141AA05,5F141AA43,5F141AA44,5F141CA02,5F141CA03,5F141CA04,5F141CA05,5F141CA06,5F141CA34,5F141CA40,5F141CA46,5F141CA53,5F141CA57,5F141CA65,5F141CA67,5F141CA73,5F141CA77,5F141CB36</t>
  </si>
  <si>
    <t>4H001,5F041,5F141,5F142</t>
  </si>
  <si>
    <t>2009-800234</t>
    <phoneticPr fontId="8"/>
  </si>
  <si>
    <t>4132056</t>
    <phoneticPr fontId="8"/>
  </si>
  <si>
    <r>
      <t>2</t>
    </r>
    <r>
      <rPr>
        <sz val="11"/>
        <color theme="1"/>
        <rFont val="ＭＳ Ｐゴシック"/>
        <family val="3"/>
        <charset val="128"/>
        <scheme val="minor"/>
      </rPr>
      <t>004/06/17</t>
    </r>
    <phoneticPr fontId="8"/>
  </si>
  <si>
    <t>座椅子</t>
  </si>
  <si>
    <t>株式会社ヒロ・プランズ</t>
  </si>
  <si>
    <t>小林　廣次</t>
  </si>
  <si>
    <t>A47C  3/16</t>
  </si>
  <si>
    <t>A47C   3/16@AFI(JP)</t>
  </si>
  <si>
    <t>3B091 CA01</t>
  </si>
  <si>
    <t>訂正を認める。 特許第4132056号の請求項1に係る発明についての特許を無効とする。</t>
    <phoneticPr fontId="8"/>
  </si>
  <si>
    <t xml:space="preserve">訂正特許発明は、甲第1号証に記載された発明、甲第6号証に記載された発明及び周知の技術に基いて当業者が容易に発明をすることができたものであるから、特許法第29条第2項の規定により特許を受けることができないものである。 </t>
    <phoneticPr fontId="8"/>
  </si>
  <si>
    <t>甲1（主）、甲6（副）及び周知技術</t>
    <rPh sb="11" eb="12">
      <t>オヨ</t>
    </rPh>
    <rPh sb="13" eb="15">
      <t>シュウチ</t>
    </rPh>
    <rPh sb="15" eb="17">
      <t>ギジュツ</t>
    </rPh>
    <phoneticPr fontId="8"/>
  </si>
  <si>
    <t>実開平1-159873</t>
    <phoneticPr fontId="8"/>
  </si>
  <si>
    <t>実願昭63-57584</t>
  </si>
  <si>
    <t>JP01159873Y</t>
  </si>
  <si>
    <t>小西　俊輔</t>
  </si>
  <si>
    <t>小西　俊輔,中山　忠道,本多　義和</t>
  </si>
  <si>
    <t>A63B  23/00    (2006.01),A47C   3/16    (2006.01)</t>
  </si>
  <si>
    <t xml:space="preserve">A63B 23/00      F,A47C  3/16       </t>
  </si>
  <si>
    <t>3B091CA02,3B091CA04,3B091CA06,3B091CA08</t>
  </si>
  <si>
    <t>3B091</t>
  </si>
  <si>
    <t>3B091,2C072</t>
  </si>
  <si>
    <t>4132056</t>
  </si>
  <si>
    <t>甲6</t>
    <phoneticPr fontId="8"/>
  </si>
  <si>
    <t>特開平2-52607</t>
    <phoneticPr fontId="8"/>
  </si>
  <si>
    <t>特願昭63-203342</t>
  </si>
  <si>
    <t>JP0252607A</t>
  </si>
  <si>
    <t>東洋ゴム工業株式会社,日産自動車株式会社,株式会社タチエス</t>
  </si>
  <si>
    <t>松岡　由幸,山崎　慎一,高城　源次郎</t>
  </si>
  <si>
    <t>A47C   7/00    (2006.01),B29C  39/02    (2006.01),B29K  75/00    (2006.01),B29L   9/00    (2006.01),B32B   5/32    (2006.01),A47C   7/18    (2006.01)</t>
  </si>
  <si>
    <t xml:space="preserve">A47C  7/00      C,B29C 39/02       ,B29K 75:00       ,B29L  9:00       ,B32B  5/32       ,A47C  7/18       </t>
  </si>
  <si>
    <t>4F204AA31,4F204AG20,4F204AH26,4F204EA01,4F204EA04,4F204EB01,4F204EB22,4F204EE03,4F204EF01,4F204EF27,4F204EL05,4F100BA02,4F100BA03,4F100BA07,4F100BA26,4F100BA31,4F100CA18,4F100JK06,4F100JL00,4F100JL08,4F100JA13,4F100YY00A,4F100JK07A,4F100DJ01A,4F100JK11A,4F100AR00A,4F100BA10A,4F100YY00B,4F100JK07B,4F100DJ01B,4F100JK11B,4F100AR00B,4F100BA10B,4F100YY00C,4F100JK07C,4F100DJ01C,4F100JK11C,4F100AR00C,4F100AK52H,4F100EB021,4F100ED021,4F100ED022,4F100EC202,4F100EB022,4F100AK54,4F100AH03,3B084CA07,3B084CB01,4F100EH311,4F100EJ021,4F100EH312,4F100EJ022</t>
  </si>
  <si>
    <t>3B084,4F204,4F100</t>
  </si>
  <si>
    <t>2009-800244</t>
    <phoneticPr fontId="8"/>
  </si>
  <si>
    <t>4236616</t>
    <phoneticPr fontId="8"/>
  </si>
  <si>
    <t>2004/07/07</t>
    <phoneticPr fontId="8"/>
  </si>
  <si>
    <r>
      <t>2</t>
    </r>
    <r>
      <rPr>
        <sz val="11"/>
        <color theme="1"/>
        <rFont val="ＭＳ Ｐゴシック"/>
        <family val="3"/>
        <charset val="128"/>
        <scheme val="minor"/>
      </rPr>
      <t>003/12/19</t>
    </r>
    <phoneticPr fontId="8"/>
  </si>
  <si>
    <t>浴室出入口用建具</t>
  </si>
  <si>
    <t>ＹＫＫＡＰ株式会社</t>
  </si>
  <si>
    <t>竹長　宰児;石川　修一;矢代　幸広;山田　剛;松村　心互</t>
  </si>
  <si>
    <t>特開2005-201035;特許04236616;特開2008-088806;特許04881838;特開2009-275505;特開2010-163865</t>
  </si>
  <si>
    <t>E06B  7/14;E06B  1/70</t>
  </si>
  <si>
    <t>E06B   1/70@AFI(JP);E06B   7/14@AFI(JP)</t>
  </si>
  <si>
    <t>E06B  1/70        A;E06B  7/14</t>
  </si>
  <si>
    <t>2E011 MA10;2E036 RA08;2E036 RC03;2E036 TA03</t>
  </si>
  <si>
    <t>訂正を認める。 特許第4236616号の請求項3ないし6に記載された発明についての特許を無効とする。</t>
    <phoneticPr fontId="8"/>
  </si>
  <si>
    <t>請求項3</t>
    <phoneticPr fontId="8"/>
  </si>
  <si>
    <t>本件発明3は、甲第1号証記載の発明1、2及び甲第2号証並びに周知技術に基いて当業者が容易に発明をすることができたものである。</t>
    <phoneticPr fontId="8"/>
  </si>
  <si>
    <t>甲1（主）及び甲2（副）、並びに周知技術</t>
    <rPh sb="5" eb="6">
      <t>オヨ</t>
    </rPh>
    <rPh sb="13" eb="14">
      <t>ナラ</t>
    </rPh>
    <rPh sb="16" eb="18">
      <t>シュウチ</t>
    </rPh>
    <rPh sb="18" eb="20">
      <t>ギジュツ</t>
    </rPh>
    <phoneticPr fontId="8"/>
  </si>
  <si>
    <t>特開2001-214669</t>
    <phoneticPr fontId="8"/>
  </si>
  <si>
    <t>特願2000-25679</t>
  </si>
  <si>
    <t>JP3364465</t>
  </si>
  <si>
    <t>JP2001214669A</t>
  </si>
  <si>
    <t>JP3364465B</t>
  </si>
  <si>
    <t>不二サッシ株式会社,ダイキョーニシカワ株式会社</t>
  </si>
  <si>
    <t>本郷　匡彦,桑原　貞夫</t>
  </si>
  <si>
    <t>E06B   1/70    (2006.01),E04H   1/12    (2006.01),E04F  11/00    (2006.01)</t>
  </si>
  <si>
    <t xml:space="preserve">E06B  1/70      A,E04H  1/12   301 ,E04F 11/00       </t>
  </si>
  <si>
    <t>2E011MA06,2E025BA01,2E025BC02,2E101DD31</t>
  </si>
  <si>
    <t>2E011,2E036</t>
  </si>
  <si>
    <t>2E011,2E025,2E101</t>
  </si>
  <si>
    <t>4236616</t>
  </si>
  <si>
    <t>2004/07/07</t>
    <phoneticPr fontId="8"/>
  </si>
  <si>
    <r>
      <t>2</t>
    </r>
    <r>
      <rPr>
        <sz val="11"/>
        <color theme="1"/>
        <rFont val="ＭＳ Ｐゴシック"/>
        <family val="3"/>
        <charset val="128"/>
        <scheme val="minor"/>
      </rPr>
      <t>003/12/19</t>
    </r>
    <phoneticPr fontId="8"/>
  </si>
  <si>
    <t>特開2000-309965</t>
    <phoneticPr fontId="8"/>
  </si>
  <si>
    <t>特願平11-250722</t>
  </si>
  <si>
    <t>JP4340361</t>
  </si>
  <si>
    <t>JP2000309965A</t>
  </si>
  <si>
    <t>JP4340361B</t>
  </si>
  <si>
    <t>株式会社ブリヂストン</t>
  </si>
  <si>
    <t>山川　正文,森川　尚一,林　憲志</t>
  </si>
  <si>
    <t>E03C   1/20    (2006.01),E04H   1/12    (2006.01)</t>
  </si>
  <si>
    <t xml:space="preserve">E03C  1/20      E,E04H  1/12   301 </t>
  </si>
  <si>
    <t>2D061CA02,2D061CC12,2E025BA01,2E025BB05,2E025BC02,2E025BC05</t>
  </si>
  <si>
    <t>2D061,2E025</t>
  </si>
  <si>
    <t>2010-800002</t>
    <phoneticPr fontId="8"/>
  </si>
  <si>
    <t>3906218</t>
    <phoneticPr fontId="8"/>
  </si>
  <si>
    <t>手押し台車のハンドル取付部構造</t>
  </si>
  <si>
    <t>株式会社カナツー</t>
  </si>
  <si>
    <t>佐々木　誠</t>
  </si>
  <si>
    <t>CN02853546Y;特開2006-076428;特許03906218</t>
  </si>
  <si>
    <t>B62B  5/06</t>
  </si>
  <si>
    <t>B62B   5/06@AFI(JP)</t>
  </si>
  <si>
    <t>B62B  5/06        B</t>
  </si>
  <si>
    <t>3D050 AA01;3D050 DD03;3D050 EE08;3D050 EE15;3D050 GG02</t>
  </si>
  <si>
    <t>特許第3906218号の請求項1-4に係る発明についての特許を無効とする。</t>
    <phoneticPr fontId="8"/>
  </si>
  <si>
    <t>本件請求項1-2に係る発明は、本件特許出願前に日本国内において公然実施をされた発明であるから、特許法第29条第1項第2号の規定に違反してされたものであり、無効とすべきものである。</t>
    <phoneticPr fontId="8"/>
  </si>
  <si>
    <t>2007-800200</t>
    <phoneticPr fontId="8"/>
  </si>
  <si>
    <t>3935907</t>
  </si>
  <si>
    <t>連続気孔弾性体及びその製造方法、並びに吸水ローラー及びスワブ</t>
  </si>
  <si>
    <t>株式会社伏見製薬所</t>
  </si>
  <si>
    <t>伊藤　喜章;渡辺　勝美</t>
  </si>
  <si>
    <t>CN101065426A;CN101065426B;特開2006-152202;特許03935907;KR1020130006519A;KR20070100244A;KR101234246B;US2008119579;US8470902;WO2006059508A</t>
  </si>
  <si>
    <t>C08J  9/26;C08L 75/00</t>
  </si>
  <si>
    <t>C08J   9/26@AFI(JP)</t>
  </si>
  <si>
    <t>C08L 75:00;C08J  9/26    101;C08J  9/26</t>
  </si>
  <si>
    <t>4F074 AA78;4F074 AC14;4F074 CB03;4F074 CB13;4F074 CC22X;4F074 CC27Y</t>
  </si>
  <si>
    <t>訂正を認める。 本件審判の請求は、成り立たない。</t>
    <phoneticPr fontId="8"/>
  </si>
  <si>
    <t>Plastic Foam Handbook; published Feb. 28, 1973; p. 208./Microcellular Plastics Lab_University of Washington, http://faculty.washington.edu/vkumar/microcel/intro.html (Mar. 8, 2011)./Microcellular Polyurethane as Steering Coupling Element; BASF catalog for CELLASTO; May 28, 2009./Briscall et al.; Cellular structure and physcial properties of plastics: British Plastics; Jul. 1968; p. 80./0/0/0/0/0/0/0/0/0/0/0/0/0/0/0/0/0/0/0/0/0/0/0/0/0/0/0/0/0/0/0/0/0/0/0/0/0/0/0/0/0/0/0/0/0/0/0/0/0/0/0/0/0/0/0/0/0/0/0/0/0/0/0/0/0/0/0/0/0/0/0/0/0/0/0/0/0/0/0/0/0/0/0/0/0/0/0/0/0/0/0/0/0/0/0/0/0/0/0/0/0/0/0/0/0/0/0/0/0/0/0/0/0/0/0/0/0/0/0/0/0/0/0/0/0/0/0/0/0/0/0/0/0/0/0/0/0/0/0/0/0/0/0/0/0/0/0/0/0/0/0/0/0/0/0/0/0/0/0/0/0/0/0/0/0/0/0/0/0/0/0/0</t>
  </si>
  <si>
    <t>2010-800011</t>
    <phoneticPr fontId="8"/>
  </si>
  <si>
    <t>3935907</t>
    <phoneticPr fontId="8"/>
  </si>
  <si>
    <t>特許第3935907号の請求項1、2、6及び7に係る発明についての特許を無効とする。</t>
    <phoneticPr fontId="8"/>
  </si>
  <si>
    <t>本件請求項1、2、6及び7にかかる発明についての特許は、いずれも特許法第36条第4項第1号及び同条第6項第1号に規定する要件を満たしていない特許出願に対してされたものであるから、無効とすべきものである。</t>
    <phoneticPr fontId="8"/>
  </si>
  <si>
    <t>2010-800189</t>
    <phoneticPr fontId="8"/>
  </si>
  <si>
    <t>4064423</t>
    <phoneticPr fontId="8"/>
  </si>
  <si>
    <t>2004/08/26</t>
    <phoneticPr fontId="8"/>
  </si>
  <si>
    <r>
      <t>2</t>
    </r>
    <r>
      <rPr>
        <sz val="11"/>
        <color theme="1"/>
        <rFont val="ＭＳ Ｐゴシック"/>
        <family val="3"/>
        <charset val="128"/>
        <scheme val="minor"/>
      </rPr>
      <t>003/09/18</t>
    </r>
    <phoneticPr fontId="8"/>
  </si>
  <si>
    <t>集魚灯装置、及びその使用方法</t>
  </si>
  <si>
    <t>株式会社東和電機製作所;稲田博史</t>
  </si>
  <si>
    <t>稲田　博史;浜出　雄一;山田　芳浩;平田　幸雄;三木　智宏</t>
  </si>
  <si>
    <t>CN01852655A;CN01852655B;WO05/029952;特許04064423;KR20060036486A;TW0I252732B;WO2005029952A</t>
  </si>
  <si>
    <t>A01K 79/00</t>
  </si>
  <si>
    <t>A01K  79/00@AFI(JP);A01K  79/02@ALI(EP)</t>
  </si>
  <si>
    <t>A01K 79/00        H</t>
  </si>
  <si>
    <t>2B105 LA10;2B105 LA12;2B105 LA21</t>
  </si>
  <si>
    <t>訂正を認める。 特許第4064423号の請求項1ないし3に係る発明についての特許を無効とする。 特許第4064423号の請求項4に係る発明についての審判請求は、成り立たない。</t>
    <phoneticPr fontId="8"/>
  </si>
  <si>
    <t>訂正発明1-3は、甲1発明及び甲第2号証記載の発明に基づいて当業者が容易に発明することができたものである。以上のとおりであるから、訂正発明1ないし訂正発明3は、特許法第29条第2項の規定により特許を受けることができず、無効とされるべきものである。</t>
    <phoneticPr fontId="8"/>
  </si>
  <si>
    <t>特開昭61-39301</t>
    <phoneticPr fontId="8"/>
  </si>
  <si>
    <t>特願昭59-158305</t>
  </si>
  <si>
    <t>JP6139301A</t>
  </si>
  <si>
    <t>函館製鋼船具株式会社</t>
  </si>
  <si>
    <t>小塚　衛,水野　雄</t>
  </si>
  <si>
    <t>A01K  79/00    (2006.01),H01K   1/34    (2006.01),F21S   2/00    (2006.01)</t>
  </si>
  <si>
    <t xml:space="preserve">A01K 79/00      H,H01K  1/34       ,F21S  1/00      H,F21Y101:00       ,F21S  2/00   640 </t>
  </si>
  <si>
    <t>5C044MM01,2B105AA03,2B105AD01,2B105AD02,2B105LA12,2B105LA15,2B105LA25,3K243MA01</t>
  </si>
  <si>
    <t>2B105</t>
  </si>
  <si>
    <t>2B105,5C044,3K043,3K243</t>
  </si>
  <si>
    <t>4064423</t>
  </si>
  <si>
    <t>2004/08/26</t>
    <phoneticPr fontId="8"/>
  </si>
  <si>
    <r>
      <t>2</t>
    </r>
    <r>
      <rPr>
        <sz val="11"/>
        <color theme="1"/>
        <rFont val="ＭＳ Ｐゴシック"/>
        <family val="3"/>
        <charset val="128"/>
        <scheme val="minor"/>
      </rPr>
      <t>003/09/18</t>
    </r>
    <phoneticPr fontId="8"/>
  </si>
  <si>
    <t>特開平10-208502</t>
    <phoneticPr fontId="8"/>
  </si>
  <si>
    <t>特願平9-12242</t>
  </si>
  <si>
    <t>JP10208502A</t>
  </si>
  <si>
    <t>株式会社山陽ハイテック</t>
  </si>
  <si>
    <t>瀬戸本　龍海</t>
  </si>
  <si>
    <t>F21S   2/00    (2006.01)</t>
  </si>
  <si>
    <t xml:space="preserve">F21M  1/00      B,F21V  9/08       ,F21S  2/00   300 ,F21S  2/00   600 </t>
  </si>
  <si>
    <t>3K042AA01,3K042AC06,3K042CD00,3K243AA01,3K243AC06,3K243CD00</t>
  </si>
  <si>
    <t>3K042,3K243,3K044</t>
  </si>
  <si>
    <t>2011-800208</t>
    <phoneticPr fontId="8"/>
  </si>
  <si>
    <t>本件審判の請求は,成り立たない。</t>
    <phoneticPr fontId="8"/>
  </si>
  <si>
    <t>2009-800206</t>
    <phoneticPr fontId="8"/>
  </si>
  <si>
    <t>4135117</t>
    <phoneticPr fontId="8"/>
  </si>
  <si>
    <r>
      <t>2</t>
    </r>
    <r>
      <rPr>
        <sz val="11"/>
        <color theme="1"/>
        <rFont val="ＭＳ Ｐゴシック"/>
        <family val="3"/>
        <charset val="128"/>
        <scheme val="minor"/>
      </rPr>
      <t>007/03/09</t>
    </r>
    <phoneticPr fontId="8"/>
  </si>
  <si>
    <r>
      <t>2</t>
    </r>
    <r>
      <rPr>
        <sz val="11"/>
        <color theme="1"/>
        <rFont val="ＭＳ Ｐゴシック"/>
        <family val="3"/>
        <charset val="128"/>
        <scheme val="minor"/>
      </rPr>
      <t>006/03/10</t>
    </r>
    <phoneticPr fontId="8"/>
  </si>
  <si>
    <t>投影画像・動画制御システムおよび情報処理表示システム</t>
  </si>
  <si>
    <t>吉田健治</t>
  </si>
  <si>
    <t>吉田　健治</t>
  </si>
  <si>
    <t>AU2007225655A;AU2007225655B;AU2013206233A;CA02646022A;CN101401059A;CN101401059B;CN102902378A;CN102841681A;EP2026177A;IN2008001989MUMW;特開2008-152745;特許04042065;特開2011-238260;特許05156851;特開2008-152746;特許04042066;特開2008-154211;特許04135116;特開2008-152755;特許04135117;特開2008-152756;特開2009-003952;特許04391572;特開2010-003305;特開2012-086570;KR20100083862A;KR101067360B;KR1020120032042A;KR1020120123732A;KR1020130028139A;KR20080102281A;KR101209087B;RU2008139959A;RU02457532C;SG00155892A;SG00155893A;SG00155894A;US2009091530;WO2007105819A</t>
  </si>
  <si>
    <t>G06F  3/041;G06F  3/033;G06F  3/042</t>
  </si>
  <si>
    <t>G06F   3/041@AFI(JP);G06F   3/033@ALI(JP);G06F   3/042@ALI(JP)</t>
  </si>
  <si>
    <t>G06F  3/041   320 G;G06F  3/042       J;G06F  3/041   340;G06F  3/042       Z;G06F  3/042   473</t>
  </si>
  <si>
    <t>5B068 AA05;5B068 AA25;5B068 AA33;5B068 AA36;5B068 BB18;5B068 BC03;5B068 BC12;5B068 BD02;5B068 BD09;5B068 BD18;5B068 BD21;5B068 BD26;5B068 BE06;5B068 CD01;5B068 CD06;5B087 AA10;5B087 AB02;5B087 BC03;5B087 BC12;5B087 BC16;5B087 BC32;5B087 CC09;5B087 CC14;5B087 CC26;5B087 CC33;5B087 DD01;5B087 DD03;5B087 DE03</t>
  </si>
  <si>
    <t>訂正を認める。 特許第4135117号の請求項3ないし5に係る発明についての特許を無効とする。 特許第4135117号の請求項1、2、6、7に係る発明についての審判請求は、成り立たない。</t>
    <phoneticPr fontId="8"/>
  </si>
  <si>
    <t>本件特許発明3は、引用発明(甲2に記載の発明)及び技術常識に基づいて当業者が容易に発明をすることができたものである。本件特許発明3-5の特許は、特許法29条2項の規定に違反してなされたものであり、無効とすべきものである。</t>
    <rPh sb="14" eb="15">
      <t>コウ</t>
    </rPh>
    <rPh sb="17" eb="19">
      <t>キサイ</t>
    </rPh>
    <rPh sb="20" eb="22">
      <t>ハツメイ</t>
    </rPh>
    <phoneticPr fontId="8"/>
  </si>
  <si>
    <t>特開2002-149331</t>
    <phoneticPr fontId="8"/>
  </si>
  <si>
    <t>特願2000-347974</t>
  </si>
  <si>
    <t>JP2002149331A</t>
  </si>
  <si>
    <t>柳澤　亮三</t>
  </si>
  <si>
    <t>G06F   3/042   (2006.01),G06F   3/041   (2006.01)</t>
  </si>
  <si>
    <t xml:space="preserve">G06F  3/03   330J,G06F  3/033  360E,G06F  3/042     J,G06F  3/041  330E,G06F  3/042  421 </t>
  </si>
  <si>
    <t>5B068AA05,5B068AA33,5B068BD02,5B068BD09,5B068BD25,5B068BE06,5B068BE15,5B068CC11,5B068CC12,5B068CD06,5B087AA06,5B087AA09,5B087AB05,5B087AB08,5B087BC03,5B087BC12,5B087BC32,5B087CC03,5B087CC09,5B087CC12,5B087CC21,5B087CC26,5B087CC33,5B087DD09,5B087DJ03</t>
  </si>
  <si>
    <t>/US2004/0190092/0/0/0/0/0/0/0/0/0/0/0/0/0/0/0/0/0/0/0/0/0/0/0/0/0/0/0/0/0/0/0/0/0/0/0/0/0/0/0/0/0/0/0/0/0/0/0/0/0/0/0/0/0/0/0/0/0/0/0/0/0/0/0/0/0/0/0/0/0/0/0/0/0/0/0/0/0/0/0/0/0/0/0/0/0/0/0/0/0/0/0/0/0/0/0/0/0/0/0/0/0/0/0/0/0/0/0/0/0/0/0/0/0/0/0/0/0/0/0/0/0/0/0/0/0/0/0/0/0/0/0/0/0/0/0/0/0/0/0/0/0/0/0/0/0/0/0/0/0/0/0/0/0/0/0/0/0/0/0/0/0/0/0/0/0/0/0/0/0/0/0/0/0/0</t>
  </si>
  <si>
    <t>5B087,5B068</t>
  </si>
  <si>
    <t>5B068,5B087</t>
  </si>
  <si>
    <t>甲2（特開2002-149331）は、無効2009-800206で証拠として使用された後に特許4135117号のfamilyである特許5156851の審査で引用された。</t>
    <rPh sb="0" eb="1">
      <t>コウ</t>
    </rPh>
    <rPh sb="45" eb="47">
      <t>トッキョ</t>
    </rPh>
    <rPh sb="54" eb="55">
      <t>ゴウ</t>
    </rPh>
    <rPh sb="65" eb="67">
      <t>トッキョ</t>
    </rPh>
    <rPh sb="75" eb="77">
      <t>シンサ</t>
    </rPh>
    <rPh sb="78" eb="80">
      <t>インヨウ</t>
    </rPh>
    <phoneticPr fontId="8"/>
  </si>
  <si>
    <t>2010-800217</t>
    <phoneticPr fontId="8"/>
  </si>
  <si>
    <t>4516987</t>
    <phoneticPr fontId="8"/>
  </si>
  <si>
    <r>
      <t>2</t>
    </r>
    <r>
      <rPr>
        <sz val="11"/>
        <color theme="1"/>
        <rFont val="ＭＳ Ｐゴシック"/>
        <family val="3"/>
        <charset val="128"/>
        <scheme val="minor"/>
      </rPr>
      <t>005/04/26</t>
    </r>
    <phoneticPr fontId="8"/>
  </si>
  <si>
    <t>鋳鉄鋳物の引け巣の予測及び防止方法</t>
  </si>
  <si>
    <t>株式会社木村鋳造所;クオリカ株式会社;株式会社イーケーケージャパン</t>
  </si>
  <si>
    <t>菅野　利猛;姜　一求;村上　俊彦;久保　公雄</t>
  </si>
  <si>
    <t>CN101166595A;CN101166595B;EP1878520A;WO06/117837;特許04516987;KR20080009721A;KR100999258B;US2009165982;WO2006117837A</t>
  </si>
  <si>
    <t>B22C  9/00;B22D 46/00;G01N 25/04</t>
  </si>
  <si>
    <t>B22D  46/00@AFI(JP);B22C   9/00@ALI(JP);G01N  25/04@ALI(JP)</t>
  </si>
  <si>
    <t>B22C  9/00        E;G01N 25/04        B;B22D 46/00</t>
  </si>
  <si>
    <t>2G040 AA01;2G040 AB02;2G040 AB07;2G040 BA08</t>
  </si>
  <si>
    <t>特許第4516987号の請求項1ないし5に係る発明についての特許を無効とする。</t>
    <phoneticPr fontId="8"/>
  </si>
  <si>
    <t>本件特許発明1は引用発明1(甲3に記載の発明)に基づいて、当業者が容易に発明をすることができたものであるから、特許法第29条第2項の規定に違反してなされたものであり、無効とすべきものである。</t>
    <rPh sb="14" eb="15">
      <t>コウ</t>
    </rPh>
    <rPh sb="17" eb="19">
      <t>キサイ</t>
    </rPh>
    <rPh sb="20" eb="22">
      <t>ハツメイ</t>
    </rPh>
    <phoneticPr fontId="8"/>
  </si>
  <si>
    <t>中小企業総合事業団 情報・技術部 技術振興第二課
平成13年2月発行 
平成12年度 ものづくり人材支援基盤整備事業
一技術・技能の客観化、マニュアル化等-
「鋳造方案に係る技術マニュアル」</t>
    <phoneticPr fontId="8"/>
  </si>
  <si>
    <t>/PEHLKE R D: ""Computer simulation of solidification processes-the evolution of a technology"" METALLURGICAL AND MATERIALS TRANSACTIONS A (PHYSICAL METALLURGY AND MATERIALS SCIENCE) MINERALS, METALS &amp; MATER. SOC. &amp; ASM INT USA, vol. 33A, no. 8, August 2002 (2002-08), pages 2251-2273, XP002480226 ISSN: 1073-5623/Y. NAGASAKA* AND S. KISANUKI ** (* KONAN UNIVERSITY, KOBE ** QUALICA LTD., OSAKA, (JAPAN) ): ""A Knowledge Management System for Manufacturing Design"" PROCEEDINGS OF IPMM'03, 2003, - 18 May 2003 (2003-05-18) pages 23.05.2003-1-12, XP002480227 SENDAI, Japan/SIGWORTH G K ET AL: ""Mechanisms of porosity formation during solidification: a theoretical analysis"" METALLURGICAL TRANSACTIONS B (PROCESS METALLURGY) USA, vol. 24B, no. 2, April 1993 (1993-04), pages 349-364, XP009100195 ISSN: 0360-2141/KUBO K ET AL: ""Mathematical modeling of porosity formation in solidification"" METALLURGICAL TRANSACTIONS B (PROCESS METALLURGY) USA, vol. 16B, no. 2, June 1985 (1985-06), pages 359-366, XP009100194 ISSN: 0360-2141//SABAU ADRIAN S: ""Predicting interdendritic cavity defects during casting solidification"" JOM; JOM MARCH 2004, vol. 56, no. 3, March 2004 (2004-03), pages 54-56, XP002480228/0/0/0/0/0/0/0/0/0/0/0/0/0/0/0/0/0/0/0/0/0/0/0/0/0/0/0/0/0/0/0/0/0/0/0/0/0/0/0/0/0/0/0/0/0/0/0/0/0/0/0/0/0/0/0/0/0/0/0/0/0/0/0/0/0/0/0/0/0/0/0/0/0/0/0/0/0/0/0/0/0/0/0/0/0/0/0/0/0/0/0/0/0/0/0/0/0/0/0/0/0/0/0/0/0/0/0/0/0/0/0/0/0/0/0/0/0/0/0/0/0/0/0/0/0/0/0/0/0/0/0/0/0/0/0/0/0/0/0/0/0/0/0/0/0/0/0/0/0/0/0/0/0/0/0/0/0/0/0/0/0/0/0/0/0/0/0/0/0</t>
  </si>
  <si>
    <t>2009-800207</t>
    <phoneticPr fontId="8"/>
  </si>
  <si>
    <t>4243642</t>
    <phoneticPr fontId="8"/>
  </si>
  <si>
    <r>
      <t>2</t>
    </r>
    <r>
      <rPr>
        <sz val="11"/>
        <color theme="1"/>
        <rFont val="ＭＳ Ｐゴシック"/>
        <family val="3"/>
        <charset val="128"/>
        <scheme val="minor"/>
      </rPr>
      <t>007/08/09</t>
    </r>
    <phoneticPr fontId="8"/>
  </si>
  <si>
    <t>キャリブレーション方法および情報入力補助シート</t>
  </si>
  <si>
    <t>CN101779185A;EP2189882A;IN2010000240MUMW;特開2009-043218;特許04129841;特開2009-043228;特許04243642;KR20100052526A;KR101229879B;KR1020110099068A;US2011109641;WO2009019894A</t>
  </si>
  <si>
    <t>G06F  3/041;G06F  3/042</t>
  </si>
  <si>
    <t>G06F   3/041@AFI(JP);G06F   3/042@ALI(JP)</t>
  </si>
  <si>
    <t>G06F  3/041   380 B;G06F  3/042       J;G06F  3/042   421</t>
  </si>
  <si>
    <t>5B068 AA04;5B068 AA33;5B068 BB18;5B068 BC08;5B068 BD02;5B068 BD09;5B068 BE06;5B068 BE11;5B068 DD13</t>
  </si>
  <si>
    <t>訂正を認める。 特許第4243642号の請求項1-4に係る発明についての特許を無効とする。</t>
    <phoneticPr fontId="8"/>
  </si>
  <si>
    <t>本件特許第1発明は、甲6発明及び甲7開示技術に基づいて,当業者が容易になし得たものである。本件特許第1発明の構成による効果も,甲6発明,甲7開示技術及び周知技術から予測できる範囲のものである。したがって,本件特許第1発明は,特許法第29条第2項の規定に違反して特許されたものであるから,同法第123条第1項第2号に該当する。</t>
    <phoneticPr fontId="8"/>
  </si>
  <si>
    <t>甲6（主）及び甲7（副）、周知技術</t>
    <rPh sb="0" eb="1">
      <t>コウ</t>
    </rPh>
    <rPh sb="5" eb="6">
      <t>オヨ</t>
    </rPh>
    <rPh sb="7" eb="8">
      <t>コウ</t>
    </rPh>
    <rPh sb="10" eb="11">
      <t>フク</t>
    </rPh>
    <rPh sb="13" eb="15">
      <t>シュウチ</t>
    </rPh>
    <rPh sb="15" eb="17">
      <t>ギジュツ</t>
    </rPh>
    <phoneticPr fontId="8"/>
  </si>
  <si>
    <t>柳澤　亮三</t>
    <phoneticPr fontId="8"/>
  </si>
  <si>
    <t>CN101779185A;EP2189882A;IN2010000240MUMW;特開2009-043218;特許04129841;特開2009-043228;特許04243642;KR20100052526A;KR101229879B;KR1020110099068A;US2011109641;WO2009019894A</t>
    <phoneticPr fontId="8"/>
  </si>
  <si>
    <t>5B068</t>
  </si>
  <si>
    <t>4243642</t>
  </si>
  <si>
    <r>
      <t>2</t>
    </r>
    <r>
      <rPr>
        <sz val="11"/>
        <color theme="1"/>
        <rFont val="ＭＳ Ｐゴシック"/>
        <family val="3"/>
        <charset val="128"/>
        <scheme val="minor"/>
      </rPr>
      <t>007/08/09</t>
    </r>
    <phoneticPr fontId="8"/>
  </si>
  <si>
    <t>特開2002-91703</t>
    <phoneticPr fontId="8"/>
  </si>
  <si>
    <t>特願2000-281259</t>
  </si>
  <si>
    <t>JP4342710</t>
  </si>
  <si>
    <t>JP200291703A</t>
  </si>
  <si>
    <t>JP4342710B</t>
  </si>
  <si>
    <t>株式会社リコー</t>
  </si>
  <si>
    <t>坂　康彦</t>
  </si>
  <si>
    <t>G06F   3/041   (2006.01),G09G   5/00    (2006.01)</t>
  </si>
  <si>
    <t>G06F  3/03   380B,G06F  3/033  360Q,G09G  5/00   510B,G09G  5/00   510J,G09G  5/00   530Z,G06F  3/041  380B,G06F  3/041  330Q</t>
  </si>
  <si>
    <t>5B068AA01,5B068AA22,5B068BE08,5B068CC12,5B068CD02,5B068DD13,5B068DD15,5B087AA02,5B087AD02,5B087CC26,5B087DE03,5B087DJ03,5C082AA03,5C082AA05,5C082AA25,5C082AA37,5C082BA12,5C082BD01,5C082BD02,5C082CA51,5C082CB05,5C082DA87,5C082MM09</t>
  </si>
  <si>
    <t>5B068,5B087,5C082</t>
  </si>
  <si>
    <t>2011-800003</t>
    <phoneticPr fontId="8"/>
  </si>
  <si>
    <t>4575478</t>
    <phoneticPr fontId="8"/>
  </si>
  <si>
    <t>2004/06/16</t>
    <phoneticPr fontId="8"/>
  </si>
  <si>
    <r>
      <t>2</t>
    </r>
    <r>
      <rPr>
        <sz val="11"/>
        <color theme="1"/>
        <rFont val="ＭＳ Ｐゴシック"/>
        <family val="3"/>
        <charset val="128"/>
        <scheme val="minor"/>
      </rPr>
      <t>003/07/11</t>
    </r>
    <phoneticPr fontId="8"/>
  </si>
  <si>
    <t>配線ボックス</t>
  </si>
  <si>
    <t>未来工業株式会社</t>
  </si>
  <si>
    <t>渡辺　佳樹</t>
  </si>
  <si>
    <t>特開2005-051990;特許04166729;特開2008-295296;特許04575477;特開2008-263778;特許04575478;特開2010-172194;特開2012-143153</t>
  </si>
  <si>
    <t>H02G  3/12</t>
  </si>
  <si>
    <t>H02G   3/12@AFI(JP)</t>
  </si>
  <si>
    <t>H02G  3/12        A</t>
  </si>
  <si>
    <t>5G361 AA02;5G361 AB01;5G361 AC01;5G361 AC09</t>
  </si>
  <si>
    <t>特許第4575478号の請求項1-3に係る発明についての特許を無効とする。</t>
    <phoneticPr fontId="8"/>
  </si>
  <si>
    <t>本件発明1-3は,甲第2,5および6号証に記載された発明に基いて当業者が容易に発明をすることができたものであるから,特許法29条2項の規定に違反してなされたものであり,無効とすべきものである。</t>
    <phoneticPr fontId="8"/>
  </si>
  <si>
    <t>甲2（主）及び甲5（副）、甲6（副）</t>
    <rPh sb="0" eb="1">
      <t>コウ</t>
    </rPh>
    <rPh sb="5" eb="6">
      <t>オヨ</t>
    </rPh>
    <rPh sb="7" eb="8">
      <t>コウ</t>
    </rPh>
    <rPh sb="13" eb="14">
      <t>コウ</t>
    </rPh>
    <phoneticPr fontId="8"/>
  </si>
  <si>
    <t xml:space="preserve">「2003-2004 電設資材総合カタログ」の抜 
粋(表紙,P47-49,奥付) </t>
    <phoneticPr fontId="8"/>
  </si>
  <si>
    <t>Yes</t>
    <phoneticPr fontId="8"/>
  </si>
  <si>
    <t>特開2005-051990;特許04166729;特開2008-295296;特許04575477;特開2008-263778;特許04575478;特開2010-172194;特開2012-143153</t>
    <phoneticPr fontId="8"/>
  </si>
  <si>
    <t>甲2は、無効2011-800003で証拠として使用された後に特許4575478号のfamilyである特開2010-172194、特開2012-143153の審査で引用された。請求人の製品カタログ</t>
    <rPh sb="0" eb="1">
      <t>コウ</t>
    </rPh>
    <rPh sb="30" eb="32">
      <t>トッキョ</t>
    </rPh>
    <rPh sb="39" eb="40">
      <t>ゴウ</t>
    </rPh>
    <rPh sb="78" eb="80">
      <t>シンサ</t>
    </rPh>
    <rPh sb="81" eb="83">
      <t>インヨウ</t>
    </rPh>
    <phoneticPr fontId="8"/>
  </si>
  <si>
    <t>4575478</t>
  </si>
  <si>
    <t>2004/06/16</t>
    <phoneticPr fontId="8"/>
  </si>
  <si>
    <r>
      <t>2</t>
    </r>
    <r>
      <rPr>
        <sz val="11"/>
        <color theme="1"/>
        <rFont val="ＭＳ Ｐゴシック"/>
        <family val="3"/>
        <charset val="128"/>
        <scheme val="minor"/>
      </rPr>
      <t>003/07/11</t>
    </r>
    <phoneticPr fontId="8"/>
  </si>
  <si>
    <t>実開平7-11822</t>
    <phoneticPr fontId="8"/>
  </si>
  <si>
    <t>実願平5-40610</t>
  </si>
  <si>
    <t>実登2524247</t>
    <phoneticPr fontId="8"/>
  </si>
  <si>
    <t>JP0711822Y</t>
  </si>
  <si>
    <t>2524247U</t>
  </si>
  <si>
    <t>日動電工株式会社</t>
  </si>
  <si>
    <t>広渡　俊雄</t>
  </si>
  <si>
    <t>H02G   3/06    (2006.01)</t>
  </si>
  <si>
    <t>H02G  3/06      H,H02G  3/06      M</t>
  </si>
  <si>
    <t>5G361</t>
  </si>
  <si>
    <t>5G359</t>
  </si>
  <si>
    <t>特開平9-289720</t>
    <phoneticPr fontId="8"/>
  </si>
  <si>
    <t>特願平8-100132</t>
  </si>
  <si>
    <t>JP3785603</t>
  </si>
  <si>
    <t>JP09289720A</t>
  </si>
  <si>
    <t>JP3785603B</t>
  </si>
  <si>
    <t>清水　昭八</t>
  </si>
  <si>
    <t>H02G   3/12    (2006.01),H05K   7/00    (2006.01)</t>
  </si>
  <si>
    <t>H05K  7/00      T,H02G  3/12      N</t>
  </si>
  <si>
    <t>4E352AA02,4E352AA03,4E352AA04,4E352AA06,4E352BB02,4E352CC02,4E352CC56,4E352DD02,4E352DD04,4E352DD05,4E352DD06,4E352DR02,4E352DR14,4E352DR26,4E352DR46,4E352GG12,4E352GG20,5G361AA02,5G361AC09</t>
  </si>
  <si>
    <t>4E352,5G361</t>
  </si>
  <si>
    <t>2010-800177</t>
    <phoneticPr fontId="8"/>
  </si>
  <si>
    <t>4476354</t>
    <phoneticPr fontId="8"/>
  </si>
  <si>
    <r>
      <t>2</t>
    </r>
    <r>
      <rPr>
        <sz val="11"/>
        <color theme="1"/>
        <rFont val="ＭＳ Ｐゴシック"/>
        <family val="3"/>
        <charset val="128"/>
        <scheme val="minor"/>
      </rPr>
      <t>001/04/06</t>
    </r>
    <phoneticPr fontId="8"/>
  </si>
  <si>
    <t>椅子</t>
  </si>
  <si>
    <t>コクヨ株式会社;タカノ株式会社</t>
  </si>
  <si>
    <t>牧野　仁;福井　正浩;倉田　文博;朝倉　誠</t>
  </si>
  <si>
    <t>特開2002-300933;特開2010-046496;特許04476354</t>
  </si>
  <si>
    <t>A47C  3/04;A47C  7/68;A47B 83/02</t>
  </si>
  <si>
    <t>A47C   3/04@AFI(JP);A47C   7/62@ALI(JP)</t>
  </si>
  <si>
    <t>A47C  3/04;A47B 83/02;A47C  7/68        Z;A47C  7/62        B</t>
  </si>
  <si>
    <t>3B060 AB01;3B060 AB06;3B060 AC05;3B091 BA01;3B084 KA04</t>
  </si>
  <si>
    <t>訂正を認める。 特許第4476354号の請求項1ないし5に係る発明についての特許を無効とする。</t>
    <phoneticPr fontId="8"/>
  </si>
  <si>
    <t>本件特許発明1は、甲第1号証発明、甲第2号証発明、甲第3号証記載事項及び周知の事項から当業者が容易になし得たものであるから、特許法第29条第2項の規定により特許を受けることができない。</t>
    <phoneticPr fontId="8"/>
  </si>
  <si>
    <t>甲1（主）及び甲2（副）、甲3（副）、周知</t>
    <rPh sb="0" eb="1">
      <t>コウ</t>
    </rPh>
    <rPh sb="5" eb="6">
      <t>オヨ</t>
    </rPh>
    <rPh sb="7" eb="8">
      <t>コウ</t>
    </rPh>
    <rPh sb="13" eb="14">
      <t>コウ</t>
    </rPh>
    <rPh sb="19" eb="21">
      <t>シュウチ</t>
    </rPh>
    <phoneticPr fontId="8"/>
  </si>
  <si>
    <t>特開平11-276284</t>
    <phoneticPr fontId="8"/>
  </si>
  <si>
    <t>特願平11-46278</t>
  </si>
  <si>
    <t>JP4155655</t>
  </si>
  <si>
    <t>JP11276284A</t>
  </si>
  <si>
    <t>JP4155655B</t>
  </si>
  <si>
    <t>プロ－コルド・ソシエタ・ペル・アチオニ</t>
  </si>
  <si>
    <t>ジャンカルロ・ピレッティ</t>
  </si>
  <si>
    <t>A47C   1/03    (2006.01)</t>
  </si>
  <si>
    <t xml:space="preserve">A47C  1/03       </t>
  </si>
  <si>
    <t>3B099FA24</t>
  </si>
  <si>
    <t>3B091,3B060,3B084</t>
  </si>
  <si>
    <t>3B099</t>
  </si>
  <si>
    <t>4476354</t>
  </si>
  <si>
    <r>
      <t>2</t>
    </r>
    <r>
      <rPr>
        <sz val="11"/>
        <color theme="1"/>
        <rFont val="ＭＳ Ｐゴシック"/>
        <family val="3"/>
        <charset val="128"/>
        <scheme val="minor"/>
      </rPr>
      <t>001/04/06</t>
    </r>
    <phoneticPr fontId="8"/>
  </si>
  <si>
    <t>実開昭50-27004</t>
    <phoneticPr fontId="8"/>
  </si>
  <si>
    <t>実願昭48-79980</t>
  </si>
  <si>
    <t>実登1169323</t>
  </si>
  <si>
    <t>JP5027004Y</t>
  </si>
  <si>
    <t>1169323U</t>
  </si>
  <si>
    <t>カブシキガイシヤ　インペリアルア－ツ</t>
  </si>
  <si>
    <t>A47C   1/124   (2006.01),A47C   3/04    (2006.01),A47C   7/00    (2006.01)</t>
  </si>
  <si>
    <t>A47C  1/124      ,A47C  3/04       ,A47C  7/00      A</t>
  </si>
  <si>
    <t>3B091BA01,3B093BA24,3B084AA00,3B099FA24</t>
  </si>
  <si>
    <t>3B093,3B084,3B091,3B099</t>
  </si>
  <si>
    <t>オカムラ総合カタログ2000年度版、第267-268頁、第270頁の写し</t>
    <phoneticPr fontId="8"/>
  </si>
  <si>
    <t>特開2002-300933;特開2010-046496;特許04476354</t>
    <phoneticPr fontId="8"/>
  </si>
  <si>
    <t>甲3は請求人の製品カタログ</t>
    <rPh sb="0" eb="1">
      <t>コウ</t>
    </rPh>
    <rPh sb="3" eb="6">
      <t>セイキュウニン</t>
    </rPh>
    <rPh sb="7" eb="9">
      <t>セイヒン</t>
    </rPh>
    <phoneticPr fontId="8"/>
  </si>
  <si>
    <t>リスト用</t>
    <rPh sb="3" eb="4">
      <t>ヨウ</t>
    </rPh>
    <phoneticPr fontId="8"/>
  </si>
  <si>
    <t>英語？</t>
    <rPh sb="0" eb="2">
      <t>エイゴ</t>
    </rPh>
    <phoneticPr fontId="8"/>
  </si>
  <si>
    <t>Yes</t>
    <phoneticPr fontId="8"/>
  </si>
  <si>
    <t>No</t>
    <phoneticPr fontId="8"/>
  </si>
  <si>
    <t>外国語学会抄録</t>
    <rPh sb="0" eb="3">
      <t>ガイコクゴ</t>
    </rPh>
    <rPh sb="3" eb="5">
      <t>ガッカイ</t>
    </rPh>
    <rPh sb="5" eb="7">
      <t>ショウロク</t>
    </rPh>
    <phoneticPr fontId="8"/>
  </si>
  <si>
    <t>水色網掛けセルのマニュアル</t>
    <rPh sb="0" eb="2">
      <t>ミズイロ</t>
    </rPh>
    <rPh sb="2" eb="3">
      <t>アミ</t>
    </rPh>
    <rPh sb="3" eb="4">
      <t>ガ</t>
    </rPh>
    <phoneticPr fontId="8"/>
  </si>
  <si>
    <t>googleの検索画面で、「無効XXXX-XXXXXX」（審判番号）を入力し、検索結果の一番上に出る「特許審決データベース」のサイトを開く。（審決書は、特許審決データベースのサイト（http://tokkyo.shinketsu.jp/）を開いた後、審判番号を入力することでも閲覧可能）
深堀まとめ一覧表の「審判番号」のセルにこのページへのリンクを貼りつける。</t>
    <rPh sb="7" eb="9">
      <t>ケンサク</t>
    </rPh>
    <rPh sb="9" eb="11">
      <t>ガメン</t>
    </rPh>
    <rPh sb="29" eb="31">
      <t>シンパン</t>
    </rPh>
    <rPh sb="31" eb="33">
      <t>バンゴウ</t>
    </rPh>
    <rPh sb="39" eb="41">
      <t>ケンサク</t>
    </rPh>
    <rPh sb="41" eb="43">
      <t>ケッカ</t>
    </rPh>
    <rPh sb="44" eb="46">
      <t>イチバン</t>
    </rPh>
    <rPh sb="46" eb="47">
      <t>ウエ</t>
    </rPh>
    <rPh sb="48" eb="49">
      <t>デ</t>
    </rPh>
    <rPh sb="51" eb="53">
      <t>トッキョ</t>
    </rPh>
    <rPh sb="53" eb="55">
      <t>シンケツ</t>
    </rPh>
    <rPh sb="67" eb="68">
      <t>ヒラ</t>
    </rPh>
    <rPh sb="120" eb="121">
      <t>ヒラ</t>
    </rPh>
    <rPh sb="123" eb="124">
      <t>ノチ</t>
    </rPh>
    <rPh sb="125" eb="127">
      <t>シンパン</t>
    </rPh>
    <rPh sb="127" eb="129">
      <t>バンゴウ</t>
    </rPh>
    <rPh sb="130" eb="132">
      <t>ニュウリョク</t>
    </rPh>
    <rPh sb="138" eb="140">
      <t>エツラン</t>
    </rPh>
    <rPh sb="140" eb="142">
      <t>カノウ</t>
    </rPh>
    <rPh sb="144" eb="146">
      <t>フカボリ</t>
    </rPh>
    <rPh sb="149" eb="151">
      <t>イチラン</t>
    </rPh>
    <rPh sb="151" eb="152">
      <t>ヒョウ</t>
    </rPh>
    <rPh sb="154" eb="156">
      <t>シンパン</t>
    </rPh>
    <rPh sb="156" eb="158">
      <t>バンゴウ</t>
    </rPh>
    <rPh sb="174" eb="175">
      <t>ハ</t>
    </rPh>
    <phoneticPr fontId="8"/>
  </si>
  <si>
    <t>1で開いたサイトで閲覧できる審決書の記載を基に、以下の作業を行う。</t>
    <rPh sb="2" eb="3">
      <t>ヒラ</t>
    </rPh>
    <rPh sb="9" eb="11">
      <t>エツラン</t>
    </rPh>
    <rPh sb="14" eb="16">
      <t>シンケツ</t>
    </rPh>
    <rPh sb="16" eb="17">
      <t>ショ</t>
    </rPh>
    <rPh sb="18" eb="20">
      <t>キサイ</t>
    </rPh>
    <rPh sb="21" eb="22">
      <t>モト</t>
    </rPh>
    <rPh sb="24" eb="26">
      <t>イカ</t>
    </rPh>
    <rPh sb="27" eb="29">
      <t>サギョウ</t>
    </rPh>
    <rPh sb="30" eb="31">
      <t>オコナ</t>
    </rPh>
    <phoneticPr fontId="8"/>
  </si>
  <si>
    <r>
      <t>深堀まとめ一覧表の「結論」の欄には、審決書の結論の項から、「無効化できた請求項と無効化が成立しなかった請求項に関する記載」を書き出す。</t>
    </r>
    <r>
      <rPr>
        <sz val="11"/>
        <color indexed="10"/>
        <rFont val="ＭＳ Ｐゴシック"/>
        <family val="3"/>
        <charset val="128"/>
      </rPr>
      <t xml:space="preserve">文字化けして「？」と表示されている箇所はすべて「-」（半角）に表記しなおす。
</t>
    </r>
    <rPh sb="0" eb="2">
      <t>フカボリ</t>
    </rPh>
    <rPh sb="5" eb="7">
      <t>イチラン</t>
    </rPh>
    <rPh sb="7" eb="8">
      <t>ヒョウ</t>
    </rPh>
    <rPh sb="10" eb="12">
      <t>ケツロン</t>
    </rPh>
    <rPh sb="14" eb="15">
      <t>ラン</t>
    </rPh>
    <rPh sb="18" eb="20">
      <t>シンケツ</t>
    </rPh>
    <rPh sb="20" eb="21">
      <t>ショ</t>
    </rPh>
    <rPh sb="22" eb="24">
      <t>ケツロン</t>
    </rPh>
    <rPh sb="25" eb="26">
      <t>コウ</t>
    </rPh>
    <rPh sb="30" eb="33">
      <t>ムコウカ</t>
    </rPh>
    <rPh sb="36" eb="39">
      <t>セイキュウコウ</t>
    </rPh>
    <rPh sb="40" eb="43">
      <t>ムコウカ</t>
    </rPh>
    <rPh sb="44" eb="46">
      <t>セイリツ</t>
    </rPh>
    <rPh sb="51" eb="54">
      <t>セイキュウコウ</t>
    </rPh>
    <rPh sb="55" eb="56">
      <t>カン</t>
    </rPh>
    <rPh sb="58" eb="60">
      <t>キサイ</t>
    </rPh>
    <rPh sb="62" eb="63">
      <t>カ</t>
    </rPh>
    <rPh sb="64" eb="65">
      <t>ダ</t>
    </rPh>
    <rPh sb="67" eb="70">
      <t>モジバ</t>
    </rPh>
    <rPh sb="77" eb="79">
      <t>ヒョウジ</t>
    </rPh>
    <rPh sb="84" eb="86">
      <t>カショ</t>
    </rPh>
    <rPh sb="94" eb="96">
      <t>ハンカク</t>
    </rPh>
    <rPh sb="98" eb="100">
      <t>ヒョウキ</t>
    </rPh>
    <phoneticPr fontId="8"/>
  </si>
  <si>
    <r>
      <t xml:space="preserve">深堀まとめ一覧表の「無効となった最上位請求項」の欄には、対象特許の請求項を見て一番広い請求項を選択する。複数の独立項が無効化されている場合は、それぞれを比較する。
</t>
    </r>
    <r>
      <rPr>
        <sz val="11"/>
        <color indexed="10"/>
        <rFont val="ＭＳ Ｐゴシック"/>
        <family val="3"/>
        <charset val="128"/>
      </rPr>
      <t>請求項は、審決書の、「本件特許発明」、「本件発明」等の項に記載されているので、それを参照する。</t>
    </r>
    <rPh sb="0" eb="2">
      <t>フカボリ</t>
    </rPh>
    <rPh sb="5" eb="7">
      <t>イチラン</t>
    </rPh>
    <rPh sb="7" eb="8">
      <t>ヒョウ</t>
    </rPh>
    <rPh sb="24" eb="25">
      <t>ラン</t>
    </rPh>
    <rPh sb="28" eb="30">
      <t>タイショウ</t>
    </rPh>
    <rPh sb="30" eb="32">
      <t>トッキョ</t>
    </rPh>
    <rPh sb="33" eb="36">
      <t>セイキュウコウ</t>
    </rPh>
    <rPh sb="37" eb="38">
      <t>ミ</t>
    </rPh>
    <rPh sb="39" eb="41">
      <t>イチバン</t>
    </rPh>
    <rPh sb="41" eb="42">
      <t>ヒロ</t>
    </rPh>
    <rPh sb="43" eb="46">
      <t>セイキュウコウ</t>
    </rPh>
    <rPh sb="47" eb="49">
      <t>センタク</t>
    </rPh>
    <rPh sb="52" eb="54">
      <t>フクスウ</t>
    </rPh>
    <rPh sb="55" eb="57">
      <t>ドクリツ</t>
    </rPh>
    <rPh sb="57" eb="58">
      <t>コウ</t>
    </rPh>
    <rPh sb="59" eb="61">
      <t>ムコウ</t>
    </rPh>
    <rPh sb="61" eb="62">
      <t>カ</t>
    </rPh>
    <rPh sb="67" eb="69">
      <t>バアイ</t>
    </rPh>
    <rPh sb="76" eb="78">
      <t>ヒカク</t>
    </rPh>
    <rPh sb="82" eb="85">
      <t>セイキュウコウ</t>
    </rPh>
    <rPh sb="87" eb="89">
      <t>シンケツ</t>
    </rPh>
    <rPh sb="89" eb="90">
      <t>ショ</t>
    </rPh>
    <rPh sb="93" eb="95">
      <t>ホンケン</t>
    </rPh>
    <rPh sb="95" eb="97">
      <t>トッキョ</t>
    </rPh>
    <rPh sb="97" eb="99">
      <t>ハツメイ</t>
    </rPh>
    <rPh sb="102" eb="104">
      <t>ホンケン</t>
    </rPh>
    <rPh sb="104" eb="106">
      <t>ハツメイ</t>
    </rPh>
    <rPh sb="107" eb="108">
      <t>トウ</t>
    </rPh>
    <rPh sb="109" eb="110">
      <t>コウ</t>
    </rPh>
    <rPh sb="111" eb="113">
      <t>キサイ</t>
    </rPh>
    <rPh sb="124" eb="126">
      <t>サンショウ</t>
    </rPh>
    <phoneticPr fontId="8"/>
  </si>
  <si>
    <t>審決書の「むすび」「まとめ」「小括」等の記載を参照して、無効となった最上位請求項の「無効理由とその証拠」に関する記載を、深堀まとめ一覧表の「最上位請求項の無効理由と証拠に関するむすび、まとめ、小括等の記載」欄に書き出す。</t>
    <rPh sb="0" eb="2">
      <t>シンケツ</t>
    </rPh>
    <rPh sb="2" eb="3">
      <t>ショ</t>
    </rPh>
    <rPh sb="15" eb="17">
      <t>ショウカツ</t>
    </rPh>
    <rPh sb="18" eb="19">
      <t>トウ</t>
    </rPh>
    <rPh sb="20" eb="22">
      <t>キサイ</t>
    </rPh>
    <rPh sb="23" eb="25">
      <t>サンショウ</t>
    </rPh>
    <rPh sb="28" eb="30">
      <t>ムコウ</t>
    </rPh>
    <rPh sb="34" eb="37">
      <t>サイジョウイ</t>
    </rPh>
    <rPh sb="37" eb="40">
      <t>セイキュウコウ</t>
    </rPh>
    <rPh sb="53" eb="54">
      <t>カン</t>
    </rPh>
    <rPh sb="56" eb="58">
      <t>キサイ</t>
    </rPh>
    <rPh sb="60" eb="62">
      <t>フカボリ</t>
    </rPh>
    <rPh sb="65" eb="67">
      <t>イチラン</t>
    </rPh>
    <rPh sb="67" eb="68">
      <t>ヒョウ</t>
    </rPh>
    <rPh sb="103" eb="104">
      <t>ラン</t>
    </rPh>
    <rPh sb="105" eb="106">
      <t>カ</t>
    </rPh>
    <rPh sb="107" eb="108">
      <t>ダ</t>
    </rPh>
    <phoneticPr fontId="8"/>
  </si>
  <si>
    <t>審判の請求理由に29条1項3号と29条2項の両方が含まれていても、審決では、29条2項しか認められない場合もあるので、注意する。</t>
    <rPh sb="0" eb="2">
      <t>シンパン</t>
    </rPh>
    <rPh sb="3" eb="5">
      <t>セイキュウ</t>
    </rPh>
    <rPh sb="5" eb="7">
      <t>リユウ</t>
    </rPh>
    <rPh sb="10" eb="11">
      <t>ジョウ</t>
    </rPh>
    <rPh sb="12" eb="13">
      <t>コウ</t>
    </rPh>
    <rPh sb="14" eb="15">
      <t>ゴウ</t>
    </rPh>
    <rPh sb="18" eb="19">
      <t>ジョウ</t>
    </rPh>
    <rPh sb="20" eb="21">
      <t>コウ</t>
    </rPh>
    <rPh sb="22" eb="24">
      <t>リョウホウ</t>
    </rPh>
    <rPh sb="25" eb="26">
      <t>フク</t>
    </rPh>
    <rPh sb="33" eb="35">
      <t>シンケツ</t>
    </rPh>
    <rPh sb="40" eb="41">
      <t>ジョウ</t>
    </rPh>
    <rPh sb="42" eb="43">
      <t>コウ</t>
    </rPh>
    <rPh sb="45" eb="46">
      <t>ミト</t>
    </rPh>
    <rPh sb="51" eb="53">
      <t>バアイ</t>
    </rPh>
    <rPh sb="59" eb="61">
      <t>チュウイ</t>
    </rPh>
    <phoneticPr fontId="8"/>
  </si>
  <si>
    <r>
      <t>審決の概要をまとめる意味で、「29条1項3号違反の証拠」欄、「29条2項違反の証拠」欄に記入する。</t>
    </r>
    <r>
      <rPr>
        <sz val="11"/>
        <color indexed="10"/>
        <rFont val="ＭＳ Ｐゴシック"/>
        <family val="3"/>
        <charset val="128"/>
      </rPr>
      <t>（もしも、記入すべき証拠が無い場合は、記入し忘れ出ないことを示すために「0」を記入する。）</t>
    </r>
    <r>
      <rPr>
        <sz val="11"/>
        <rFont val="ＭＳ Ｐゴシック"/>
        <family val="3"/>
        <charset val="128"/>
      </rPr>
      <t xml:space="preserve">
</t>
    </r>
    <r>
      <rPr>
        <sz val="11"/>
        <color indexed="10"/>
        <rFont val="ＭＳ Ｐゴシック"/>
        <family val="3"/>
        <charset val="128"/>
      </rPr>
      <t>「29条2項違反の証拠」欄は、「甲1及び甲4」のように記入すれば良いが、主／副の判断が可能な場合は、主、副も含めて記載する。</t>
    </r>
    <rPh sb="0" eb="2">
      <t>シンケツ</t>
    </rPh>
    <rPh sb="3" eb="5">
      <t>ガイヨウ</t>
    </rPh>
    <rPh sb="10" eb="12">
      <t>イミ</t>
    </rPh>
    <rPh sb="28" eb="29">
      <t>ラン</t>
    </rPh>
    <rPh sb="42" eb="43">
      <t>ラン</t>
    </rPh>
    <rPh sb="44" eb="46">
      <t>キニュウ</t>
    </rPh>
    <rPh sb="54" eb="56">
      <t>キニュウ</t>
    </rPh>
    <rPh sb="59" eb="61">
      <t>ショウコ</t>
    </rPh>
    <rPh sb="62" eb="63">
      <t>ナ</t>
    </rPh>
    <rPh sb="64" eb="66">
      <t>バアイ</t>
    </rPh>
    <rPh sb="68" eb="70">
      <t>キニュウ</t>
    </rPh>
    <rPh sb="71" eb="72">
      <t>ワス</t>
    </rPh>
    <rPh sb="73" eb="74">
      <t>デ</t>
    </rPh>
    <rPh sb="79" eb="80">
      <t>シメ</t>
    </rPh>
    <rPh sb="88" eb="90">
      <t>キニュウ</t>
    </rPh>
    <rPh sb="98" eb="99">
      <t>ジョウ</t>
    </rPh>
    <rPh sb="100" eb="101">
      <t>コウ</t>
    </rPh>
    <rPh sb="101" eb="103">
      <t>イハン</t>
    </rPh>
    <rPh sb="104" eb="106">
      <t>ショウコ</t>
    </rPh>
    <rPh sb="107" eb="108">
      <t>ラン</t>
    </rPh>
    <rPh sb="111" eb="112">
      <t>コウ</t>
    </rPh>
    <rPh sb="113" eb="114">
      <t>オヨ</t>
    </rPh>
    <rPh sb="115" eb="116">
      <t>コウ</t>
    </rPh>
    <rPh sb="122" eb="124">
      <t>キニュウ</t>
    </rPh>
    <rPh sb="127" eb="128">
      <t>ヨ</t>
    </rPh>
    <rPh sb="131" eb="132">
      <t>シュ</t>
    </rPh>
    <rPh sb="133" eb="134">
      <t>フク</t>
    </rPh>
    <rPh sb="135" eb="137">
      <t>ハンダン</t>
    </rPh>
    <rPh sb="138" eb="140">
      <t>カノウ</t>
    </rPh>
    <rPh sb="141" eb="143">
      <t>バアイ</t>
    </rPh>
    <rPh sb="145" eb="146">
      <t>シュ</t>
    </rPh>
    <rPh sb="147" eb="148">
      <t>フク</t>
    </rPh>
    <rPh sb="149" eb="150">
      <t>フク</t>
    </rPh>
    <rPh sb="152" eb="154">
      <t>キサイ</t>
    </rPh>
    <phoneticPr fontId="8"/>
  </si>
  <si>
    <r>
      <t>集計用として、「検討対象の証拠」の「号証」、「具体的な証拠内容」、29条1項3項の証拠に該当するのか、29条2項の証拠に該当するのかを記入する。</t>
    </r>
    <r>
      <rPr>
        <sz val="11"/>
        <rFont val="ＭＳ Ｐゴシック"/>
        <family val="3"/>
        <charset val="128"/>
      </rPr>
      <t xml:space="preserve">
※該当する条文等はプルダウンメニューから選択する形式にする。該当しない場合は「無し」を選択する。</t>
    </r>
    <rPh sb="0" eb="2">
      <t>シュウケイ</t>
    </rPh>
    <rPh sb="2" eb="3">
      <t>ヨウ</t>
    </rPh>
    <rPh sb="8" eb="10">
      <t>ケントウ</t>
    </rPh>
    <rPh sb="10" eb="12">
      <t>タイショウ</t>
    </rPh>
    <rPh sb="13" eb="15">
      <t>ショウコ</t>
    </rPh>
    <rPh sb="18" eb="19">
      <t>ゴウ</t>
    </rPh>
    <rPh sb="19" eb="20">
      <t>ショウ</t>
    </rPh>
    <rPh sb="35" eb="36">
      <t>ジョウ</t>
    </rPh>
    <rPh sb="37" eb="38">
      <t>コウ</t>
    </rPh>
    <rPh sb="39" eb="40">
      <t>コウ</t>
    </rPh>
    <rPh sb="41" eb="43">
      <t>ショウコ</t>
    </rPh>
    <rPh sb="44" eb="46">
      <t>ガイトウ</t>
    </rPh>
    <rPh sb="53" eb="54">
      <t>ジョウ</t>
    </rPh>
    <rPh sb="55" eb="56">
      <t>コウ</t>
    </rPh>
    <rPh sb="57" eb="59">
      <t>ショウコ</t>
    </rPh>
    <rPh sb="60" eb="62">
      <t>ガイトウ</t>
    </rPh>
    <rPh sb="67" eb="69">
      <t>キニュウ</t>
    </rPh>
    <rPh sb="74" eb="76">
      <t>ガイトウ</t>
    </rPh>
    <rPh sb="78" eb="80">
      <t>ジョウブン</t>
    </rPh>
    <rPh sb="80" eb="81">
      <t>トウ</t>
    </rPh>
    <rPh sb="93" eb="95">
      <t>センタク</t>
    </rPh>
    <rPh sb="97" eb="99">
      <t>ケイシキ</t>
    </rPh>
    <rPh sb="103" eb="105">
      <t>ガイトウ</t>
    </rPh>
    <rPh sb="108" eb="110">
      <t>バアイ</t>
    </rPh>
    <rPh sb="112" eb="113">
      <t>ナ</t>
    </rPh>
    <rPh sb="116" eb="118">
      <t>センタク</t>
    </rPh>
    <phoneticPr fontId="8"/>
  </si>
  <si>
    <t>※「具体的な証拠内容」の記載について。
　　日本の特許は、「特開平3-531」、「特公平6-57511」等のように記載する（特開平03-000531号公報とは記載しない）
　　実用新案で審決書に出願番号と公開番号の両方が記載されている場合は、公開番号を記載する。
　　海外特許は、国コード+特許番号で「US2651506」、「GB1204004」等のように記載する。</t>
    <rPh sb="2" eb="4">
      <t>グタイ</t>
    </rPh>
    <rPh sb="4" eb="5">
      <t>テキ</t>
    </rPh>
    <rPh sb="6" eb="8">
      <t>ショウコ</t>
    </rPh>
    <rPh sb="8" eb="10">
      <t>ナイヨウ</t>
    </rPh>
    <rPh sb="12" eb="14">
      <t>キサイ</t>
    </rPh>
    <rPh sb="22" eb="24">
      <t>ニホン</t>
    </rPh>
    <rPh sb="25" eb="27">
      <t>トッキョ</t>
    </rPh>
    <rPh sb="30" eb="31">
      <t>トク</t>
    </rPh>
    <rPh sb="31" eb="32">
      <t>カイ</t>
    </rPh>
    <rPh sb="32" eb="33">
      <t>ヘイ</t>
    </rPh>
    <rPh sb="41" eb="42">
      <t>トク</t>
    </rPh>
    <rPh sb="42" eb="43">
      <t>コウ</t>
    </rPh>
    <rPh sb="43" eb="44">
      <t>ヘイ</t>
    </rPh>
    <rPh sb="52" eb="53">
      <t>トウ</t>
    </rPh>
    <rPh sb="57" eb="59">
      <t>キサイ</t>
    </rPh>
    <rPh sb="62" eb="63">
      <t>トク</t>
    </rPh>
    <rPh sb="63" eb="64">
      <t>カイ</t>
    </rPh>
    <rPh sb="64" eb="65">
      <t>ヘイ</t>
    </rPh>
    <rPh sb="74" eb="75">
      <t>ゴウ</t>
    </rPh>
    <rPh sb="75" eb="77">
      <t>コウホウ</t>
    </rPh>
    <rPh sb="79" eb="81">
      <t>キサイ</t>
    </rPh>
    <rPh sb="88" eb="90">
      <t>ジツヨウ</t>
    </rPh>
    <rPh sb="90" eb="92">
      <t>シンアン</t>
    </rPh>
    <rPh sb="93" eb="95">
      <t>シンケツ</t>
    </rPh>
    <rPh sb="95" eb="96">
      <t>ショ</t>
    </rPh>
    <rPh sb="97" eb="99">
      <t>シュツガン</t>
    </rPh>
    <rPh sb="99" eb="101">
      <t>バンゴウ</t>
    </rPh>
    <rPh sb="102" eb="104">
      <t>コウカイ</t>
    </rPh>
    <rPh sb="104" eb="106">
      <t>バンゴウ</t>
    </rPh>
    <rPh sb="107" eb="109">
      <t>リョウホウ</t>
    </rPh>
    <rPh sb="110" eb="112">
      <t>キサイ</t>
    </rPh>
    <rPh sb="117" eb="119">
      <t>バアイ</t>
    </rPh>
    <rPh sb="121" eb="123">
      <t>コウカイ</t>
    </rPh>
    <rPh sb="123" eb="125">
      <t>バンゴウ</t>
    </rPh>
    <rPh sb="126" eb="128">
      <t>キサイ</t>
    </rPh>
    <rPh sb="134" eb="136">
      <t>カイガイ</t>
    </rPh>
    <rPh sb="136" eb="138">
      <t>トッキョ</t>
    </rPh>
    <rPh sb="140" eb="141">
      <t>クニ</t>
    </rPh>
    <rPh sb="145" eb="147">
      <t>トッキョ</t>
    </rPh>
    <rPh sb="147" eb="149">
      <t>バンゴウ</t>
    </rPh>
    <rPh sb="173" eb="174">
      <t>トウ</t>
    </rPh>
    <rPh sb="178" eb="180">
      <t>キサイ</t>
    </rPh>
    <phoneticPr fontId="8"/>
  </si>
  <si>
    <t>黄色網掛けセルのマニュアル</t>
    <rPh sb="0" eb="2">
      <t>キイロ</t>
    </rPh>
    <rPh sb="2" eb="3">
      <t>アミ</t>
    </rPh>
    <rPh sb="3" eb="4">
      <t>ガ</t>
    </rPh>
    <phoneticPr fontId="8"/>
  </si>
  <si>
    <r>
      <t>①「審査との比較」の各欄は、プルダウンメニューから選択する形式にする。該当する場合は「Yes」、該当しない場合は「No」と記入する。　</t>
    </r>
    <r>
      <rPr>
        <sz val="11"/>
        <color indexed="10"/>
        <rFont val="ＭＳ Ｐゴシック"/>
        <family val="3"/>
        <charset val="128"/>
      </rPr>
      <t>検索報告書とは比較しない。</t>
    </r>
    <rPh sb="10" eb="11">
      <t>カク</t>
    </rPh>
    <rPh sb="11" eb="12">
      <t>ラン</t>
    </rPh>
    <rPh sb="25" eb="27">
      <t>センタク</t>
    </rPh>
    <rPh sb="29" eb="31">
      <t>ケイシキ</t>
    </rPh>
    <rPh sb="35" eb="37">
      <t>ガイトウ</t>
    </rPh>
    <rPh sb="39" eb="41">
      <t>バアイ</t>
    </rPh>
    <rPh sb="48" eb="50">
      <t>ガイトウ</t>
    </rPh>
    <rPh sb="53" eb="55">
      <t>バアイ</t>
    </rPh>
    <rPh sb="61" eb="63">
      <t>キニュウ</t>
    </rPh>
    <rPh sb="67" eb="69">
      <t>ケンサク</t>
    </rPh>
    <rPh sb="69" eb="72">
      <t>ホウコクショ</t>
    </rPh>
    <rPh sb="74" eb="76">
      <t>ヒカク</t>
    </rPh>
    <phoneticPr fontId="8"/>
  </si>
  <si>
    <t>審判で「分割要件違反」と判断され、出願日が遡及しないため原出願により新規性を否定されたケースでは、審査で引用されなかった証拠（原出願）を審査で見つからなかった証拠には該当しないものとする。</t>
    <rPh sb="49" eb="51">
      <t>シンサ</t>
    </rPh>
    <rPh sb="52" eb="54">
      <t>インヨウ</t>
    </rPh>
    <rPh sb="60" eb="62">
      <t>ショウコ</t>
    </rPh>
    <rPh sb="63" eb="64">
      <t>ハラ</t>
    </rPh>
    <rPh sb="64" eb="66">
      <t>シュツガン</t>
    </rPh>
    <rPh sb="68" eb="70">
      <t>シンサ</t>
    </rPh>
    <rPh sb="71" eb="72">
      <t>ミ</t>
    </rPh>
    <rPh sb="79" eb="81">
      <t>ショウコ</t>
    </rPh>
    <rPh sb="83" eb="85">
      <t>ガイトウ</t>
    </rPh>
    <phoneticPr fontId="8"/>
  </si>
  <si>
    <t>①で審査で見つからなかった証拠に該当する証拠のみ、②の「審査で見つからなかった証拠について」の各欄に入力する。</t>
    <rPh sb="2" eb="4">
      <t>シンサ</t>
    </rPh>
    <rPh sb="5" eb="6">
      <t>ミ</t>
    </rPh>
    <rPh sb="13" eb="15">
      <t>ショウコ</t>
    </rPh>
    <rPh sb="16" eb="18">
      <t>ガイトウ</t>
    </rPh>
    <rPh sb="20" eb="22">
      <t>ショウコ</t>
    </rPh>
    <rPh sb="47" eb="49">
      <t>カクラン</t>
    </rPh>
    <rPh sb="50" eb="52">
      <t>ニュウリョク</t>
    </rPh>
    <phoneticPr fontId="8"/>
  </si>
  <si>
    <t>※「IPC」、「FI」、「Fターム」、「公開日」以外の欄は、プルダウンメニューから選択する形式にする。</t>
    <rPh sb="20" eb="23">
      <t>コウカイビ</t>
    </rPh>
    <rPh sb="24" eb="26">
      <t>イガイ</t>
    </rPh>
    <rPh sb="27" eb="28">
      <t>ラン</t>
    </rPh>
    <rPh sb="41" eb="43">
      <t>センタク</t>
    </rPh>
    <rPh sb="45" eb="47">
      <t>ケイシキ</t>
    </rPh>
    <phoneticPr fontId="8"/>
  </si>
  <si>
    <r>
      <t>「無効化された特許のfamilyのPCT出願のISRで引用されたか」および「無効化された特許のfamily出願の審査で引用されたか」については</t>
    </r>
    <r>
      <rPr>
        <sz val="11"/>
        <rFont val="ＭＳ Ｐゴシック"/>
        <family val="3"/>
        <charset val="128"/>
      </rPr>
      <t>、espacenetで各family公報を表示させた後に閲覧できる「Cited documents」のサイト及び「espacenet」のCCD等で確認する。（ISRはWO公報で確認する。日本特許の引用文献はespacenetで掲示されていない場合が多いため、familyの日本出願の引用文献はIPDL特許電子図書館等で確認する。なお、CCDでは、分割出願を1つのfamilyとして掲示しない場合があるので注意する。）</t>
    </r>
    <rPh sb="1" eb="4">
      <t>ムコウカ</t>
    </rPh>
    <rPh sb="7" eb="9">
      <t>トッキョ</t>
    </rPh>
    <rPh sb="20" eb="22">
      <t>シュツガン</t>
    </rPh>
    <rPh sb="27" eb="29">
      <t>インヨウ</t>
    </rPh>
    <rPh sb="125" eb="126">
      <t>オヨ</t>
    </rPh>
    <rPh sb="142" eb="143">
      <t>トウ</t>
    </rPh>
    <rPh sb="144" eb="146">
      <t>カクニン</t>
    </rPh>
    <rPh sb="156" eb="158">
      <t>コウホウ</t>
    </rPh>
    <rPh sb="159" eb="161">
      <t>カクニン</t>
    </rPh>
    <rPh sb="164" eb="166">
      <t>ニホン</t>
    </rPh>
    <rPh sb="166" eb="168">
      <t>トッキョ</t>
    </rPh>
    <rPh sb="169" eb="171">
      <t>インヨウ</t>
    </rPh>
    <rPh sb="171" eb="173">
      <t>ブンケン</t>
    </rPh>
    <rPh sb="184" eb="186">
      <t>ケイジ</t>
    </rPh>
    <rPh sb="192" eb="194">
      <t>バアイ</t>
    </rPh>
    <rPh sb="195" eb="196">
      <t>オオ</t>
    </rPh>
    <rPh sb="207" eb="209">
      <t>ニホン</t>
    </rPh>
    <rPh sb="209" eb="211">
      <t>シュツガン</t>
    </rPh>
    <rPh sb="212" eb="214">
      <t>インヨウ</t>
    </rPh>
    <rPh sb="214" eb="216">
      <t>ブンケン</t>
    </rPh>
    <rPh sb="221" eb="223">
      <t>トッキョ</t>
    </rPh>
    <rPh sb="223" eb="225">
      <t>デンシ</t>
    </rPh>
    <rPh sb="225" eb="228">
      <t>トショカン</t>
    </rPh>
    <rPh sb="228" eb="229">
      <t>トウ</t>
    </rPh>
    <rPh sb="230" eb="232">
      <t>カクニン</t>
    </rPh>
    <rPh sb="244" eb="246">
      <t>ブンカツ</t>
    </rPh>
    <rPh sb="246" eb="248">
      <t>シュツガン</t>
    </rPh>
    <rPh sb="261" eb="263">
      <t>ケイジ</t>
    </rPh>
    <rPh sb="266" eb="268">
      <t>バアイ</t>
    </rPh>
    <rPh sb="273" eb="275">
      <t>チュウイ</t>
    </rPh>
    <phoneticPr fontId="8"/>
  </si>
  <si>
    <t>「無効化された特許のfamilyの公報番号」は、シェアリサーチのデータを参照して記入する。　　※比較するfamily特許の出願国を限定するかについては要相談。</t>
    <rPh sb="1" eb="4">
      <t>ムコウカ</t>
    </rPh>
    <rPh sb="7" eb="9">
      <t>トッキョ</t>
    </rPh>
    <rPh sb="17" eb="19">
      <t>コウホウ</t>
    </rPh>
    <rPh sb="19" eb="21">
      <t>バンゴウ</t>
    </rPh>
    <rPh sb="36" eb="38">
      <t>サンショウ</t>
    </rPh>
    <rPh sb="40" eb="42">
      <t>キニュウ</t>
    </rPh>
    <phoneticPr fontId="8"/>
  </si>
  <si>
    <t>補足事項等を適宜、備考欄に記入する。</t>
    <rPh sb="0" eb="2">
      <t>ホソク</t>
    </rPh>
    <rPh sb="2" eb="4">
      <t>ジコウ</t>
    </rPh>
    <rPh sb="4" eb="5">
      <t>トウ</t>
    </rPh>
    <rPh sb="6" eb="8">
      <t>テキギ</t>
    </rPh>
    <rPh sb="9" eb="11">
      <t>ビコウ</t>
    </rPh>
    <rPh sb="11" eb="12">
      <t>ラン</t>
    </rPh>
    <rPh sb="13" eb="15">
      <t>キニュウ</t>
    </rPh>
    <phoneticPr fontId="8"/>
  </si>
  <si>
    <t>出願番号</t>
  </si>
  <si>
    <t>公告・登録番号</t>
  </si>
  <si>
    <t>引用文献種別</t>
  </si>
  <si>
    <t>引用文献種別1</t>
  </si>
  <si>
    <t>引用文献種別2</t>
  </si>
  <si>
    <t>引用文献種別3</t>
  </si>
  <si>
    <t>引用文献種別4</t>
  </si>
  <si>
    <t>引用文献種別5</t>
  </si>
  <si>
    <t>引用文献種別6</t>
  </si>
  <si>
    <t>引用文献種別7</t>
  </si>
  <si>
    <t>引用文献種別8</t>
  </si>
  <si>
    <t>引用文献種別9</t>
  </si>
  <si>
    <t>引用文献種別10</t>
  </si>
  <si>
    <t>引用文献種別11</t>
  </si>
  <si>
    <t>引用文献種別12</t>
  </si>
  <si>
    <t>引用文献種別13</t>
  </si>
  <si>
    <t>引用文献種別14</t>
  </si>
  <si>
    <t>引用文献種別15</t>
  </si>
  <si>
    <t>引用文献種別16</t>
  </si>
  <si>
    <t>引用文献種別17</t>
  </si>
  <si>
    <t>引用文献種別18</t>
  </si>
  <si>
    <t>引用文献種別19</t>
  </si>
  <si>
    <t>引用文献種別20</t>
  </si>
  <si>
    <t>引用文献種別21</t>
  </si>
  <si>
    <t>引用文献種別22</t>
  </si>
  <si>
    <t>引用文献種別23</t>
  </si>
  <si>
    <t>引用文献種別24</t>
  </si>
  <si>
    <t>引用文献種別25</t>
  </si>
  <si>
    <t>引用文献種別26</t>
  </si>
  <si>
    <t>引用文献種別27</t>
  </si>
  <si>
    <t>引用文献種別28</t>
  </si>
  <si>
    <t>引用文献種別29</t>
  </si>
  <si>
    <t>引用文献種別30</t>
  </si>
  <si>
    <t>引用文献種別31</t>
  </si>
  <si>
    <t>引用文献種別32</t>
  </si>
  <si>
    <t>引用文献種別33</t>
  </si>
  <si>
    <t>引用文献種別34</t>
  </si>
  <si>
    <t>引用文献種別35</t>
  </si>
  <si>
    <t>引用文献種別36</t>
  </si>
  <si>
    <t>引用文献種別37</t>
  </si>
  <si>
    <t>引用文献種別38</t>
  </si>
  <si>
    <t>引用文献種別39</t>
  </si>
  <si>
    <t>引用文献種別40</t>
  </si>
  <si>
    <t>引用文献種別41</t>
  </si>
  <si>
    <t>引用文献種別42</t>
  </si>
  <si>
    <t>引用文献種別43</t>
  </si>
  <si>
    <t>引用文献種別44</t>
  </si>
  <si>
    <t>引用文献種別45</t>
  </si>
  <si>
    <t>引用文献種別46</t>
  </si>
  <si>
    <t>引用文献種別47</t>
  </si>
  <si>
    <t>引用文献種別48</t>
  </si>
  <si>
    <t>引用文献種別49</t>
  </si>
  <si>
    <t>引用文献種別50</t>
  </si>
  <si>
    <t>引用文献種別51</t>
  </si>
  <si>
    <t>引用文献種別52</t>
  </si>
  <si>
    <t>引用文献種別53</t>
  </si>
  <si>
    <t>引用文献種別54</t>
  </si>
  <si>
    <t>引用文献種別55</t>
  </si>
  <si>
    <t>引用文献種別56</t>
  </si>
  <si>
    <t>引用文献種別57</t>
  </si>
  <si>
    <t>引用文献種別58</t>
  </si>
  <si>
    <t>引用文献種別59</t>
  </si>
  <si>
    <t>引用文献種別60</t>
  </si>
  <si>
    <t>引用文献種別61</t>
  </si>
  <si>
    <t>引用文献種別62</t>
  </si>
  <si>
    <t>引用文献種別63</t>
  </si>
  <si>
    <t>引用文献種別64</t>
  </si>
  <si>
    <t>引用文献種別65</t>
  </si>
  <si>
    <t>引用文献種別66</t>
  </si>
  <si>
    <t>引用文献種別67</t>
  </si>
  <si>
    <t>引用文献種別68</t>
  </si>
  <si>
    <t>引用文献種別69</t>
  </si>
  <si>
    <t>引用文献種別70</t>
  </si>
  <si>
    <t>引用文献種別71</t>
  </si>
  <si>
    <t>引用文献種別72</t>
  </si>
  <si>
    <t>引用文献種別73</t>
  </si>
  <si>
    <t>引用文献種別74</t>
  </si>
  <si>
    <t>引用文献種別75</t>
  </si>
  <si>
    <t>引用文献種別76</t>
  </si>
  <si>
    <t>引用文献種別77</t>
  </si>
  <si>
    <t>引用文献種別78</t>
  </si>
  <si>
    <t>引用文献種別79</t>
  </si>
  <si>
    <t>引用文献種別80</t>
  </si>
  <si>
    <t>引用文献種別81</t>
  </si>
  <si>
    <t>引用文献種別82</t>
  </si>
  <si>
    <t>引用文献種別83</t>
  </si>
  <si>
    <t>引用文献種別84</t>
  </si>
  <si>
    <t>引用文献種別85</t>
  </si>
  <si>
    <t>引用文献種別86</t>
  </si>
  <si>
    <t>引用文献種別87</t>
  </si>
  <si>
    <t>引用文献種別88</t>
  </si>
  <si>
    <t>引用文献種別89</t>
  </si>
  <si>
    <t>引用文献種別90</t>
  </si>
  <si>
    <t>引用文献種別91</t>
  </si>
  <si>
    <t>引用文献種別92</t>
  </si>
  <si>
    <t>引用文献種別93</t>
  </si>
  <si>
    <t>引用文献種別94</t>
  </si>
  <si>
    <t>引用文献種別95</t>
  </si>
  <si>
    <t>引用文献種別96</t>
  </si>
  <si>
    <t>引用文献種別97</t>
  </si>
  <si>
    <t>引用文献種別98</t>
  </si>
  <si>
    <t>引用文献種別99</t>
  </si>
  <si>
    <t>引用文献種別100</t>
  </si>
  <si>
    <t>引用文献種別101</t>
  </si>
  <si>
    <t>引用文献種別102</t>
  </si>
  <si>
    <t>引用文献種別103</t>
  </si>
  <si>
    <t>引用文献種別104</t>
  </si>
  <si>
    <t>引用文献種別105</t>
  </si>
  <si>
    <t>引用文献種別106</t>
  </si>
  <si>
    <t>引用文献種別107</t>
  </si>
  <si>
    <t>引用文献種別108</t>
  </si>
  <si>
    <t>引用文献種別109</t>
  </si>
  <si>
    <t>引用文献種別110</t>
  </si>
  <si>
    <t>引用文献種別111</t>
  </si>
  <si>
    <t>引用文献種別112</t>
  </si>
  <si>
    <t>引用文献種別113</t>
  </si>
  <si>
    <t>引用文献種別114</t>
  </si>
  <si>
    <t>引用文献種別115</t>
  </si>
  <si>
    <t>引用文献種別116</t>
  </si>
  <si>
    <t>引用文献種別117</t>
  </si>
  <si>
    <t>引用文献種別118</t>
  </si>
  <si>
    <t>引用文献種別119</t>
  </si>
  <si>
    <t>引用文献種別120</t>
  </si>
  <si>
    <t>引用文献種別121</t>
  </si>
  <si>
    <t>引用文献種別122</t>
  </si>
  <si>
    <t>引用文献種別123</t>
  </si>
  <si>
    <t>引用文献種別124</t>
  </si>
  <si>
    <t>引用文献種別125</t>
  </si>
  <si>
    <t>引用文献種別126</t>
  </si>
  <si>
    <t>引用文献種別127</t>
  </si>
  <si>
    <t>引用文献種別128</t>
  </si>
  <si>
    <t>引用文献種別129</t>
  </si>
  <si>
    <t>P1984-038582</t>
  </si>
  <si>
    <t>特開昭58-72387</t>
  </si>
  <si>
    <t>P1988-285549</t>
  </si>
  <si>
    <t>特開昭61-32590</t>
  </si>
  <si>
    <t>特開昭63-29988</t>
  </si>
  <si>
    <t>特公平7-105552</t>
  </si>
  <si>
    <t>P1989-238748</t>
  </si>
  <si>
    <t>特公平7-103770</t>
  </si>
  <si>
    <t>特公昭50-17265</t>
  </si>
  <si>
    <t>特開昭61-262611</t>
  </si>
  <si>
    <t>特開昭61-283811</t>
  </si>
  <si>
    <t>特開昭62-289717</t>
  </si>
  <si>
    <t>特開平2-210213</t>
  </si>
  <si>
    <t>特開昭02-232499</t>
  </si>
  <si>
    <t>P1989-256825</t>
  </si>
  <si>
    <t>特開昭62-22991</t>
  </si>
  <si>
    <t>特表昭61-500192</t>
  </si>
  <si>
    <t>特開昭62-11991</t>
  </si>
  <si>
    <t>P1990-241805</t>
  </si>
  <si>
    <t>P1990-253575</t>
  </si>
  <si>
    <t>特公平7-30637</t>
  </si>
  <si>
    <t>特開平2-24455</t>
  </si>
  <si>
    <t>P1990-417371</t>
  </si>
  <si>
    <t>特開昭61-238295</t>
  </si>
  <si>
    <t>特開平1-115397</t>
  </si>
  <si>
    <t>特開平2-255185</t>
  </si>
  <si>
    <t>P1991-090995</t>
  </si>
  <si>
    <t>特公平7-29884</t>
  </si>
  <si>
    <t>P1992-048706</t>
  </si>
  <si>
    <t>特開昭61-139892</t>
  </si>
  <si>
    <t>特開昭62-58375</t>
  </si>
  <si>
    <t>特開昭63-239564</t>
  </si>
  <si>
    <t>特開昭63-44278</t>
  </si>
  <si>
    <t>特開平2-146681</t>
  </si>
  <si>
    <t>P1992-120507</t>
  </si>
  <si>
    <t>特開昭62-222634</t>
  </si>
  <si>
    <t>特開平1-262500</t>
  </si>
  <si>
    <t>特開平3-215800</t>
  </si>
  <si>
    <t>P1992-168159</t>
  </si>
  <si>
    <t>P1992-332489</t>
  </si>
  <si>
    <t>特開昭60-198073</t>
  </si>
  <si>
    <t>特開昭63-211581</t>
  </si>
  <si>
    <t>特開平2-291689</t>
  </si>
  <si>
    <t>P1992-507772</t>
  </si>
  <si>
    <t>特開昭57-85316</t>
  </si>
  <si>
    <t>特開昭62-240061</t>
  </si>
  <si>
    <t>特開昭62-155212</t>
  </si>
  <si>
    <t>特開昭62-242630</t>
  </si>
  <si>
    <t>特開平2-107260</t>
  </si>
  <si>
    <t>特開平2-223513</t>
  </si>
  <si>
    <t>特開平2-223533</t>
  </si>
  <si>
    <t>P1993-170069</t>
  </si>
  <si>
    <t>特開昭57-33072</t>
  </si>
  <si>
    <t>特開昭57-138413</t>
  </si>
  <si>
    <t>特開昭61-150815</t>
  </si>
  <si>
    <t>特開平1-269609</t>
  </si>
  <si>
    <t>P1994-003185</t>
  </si>
  <si>
    <t>実全昭54-117513</t>
  </si>
  <si>
    <t>実全昭55-117692</t>
  </si>
  <si>
    <t>実公昭51-24562</t>
  </si>
  <si>
    <t>実公昭52-57453</t>
  </si>
  <si>
    <t>実公昭54-8401</t>
  </si>
  <si>
    <t>実全平3-114586</t>
  </si>
  <si>
    <t>P1994-016926</t>
  </si>
  <si>
    <t>P1994-033512</t>
  </si>
  <si>
    <t>特開平4-321556</t>
  </si>
  <si>
    <t>特開平5-43311</t>
  </si>
  <si>
    <t>P1994-084823</t>
  </si>
  <si>
    <t>実開平4-125575</t>
  </si>
  <si>
    <t>P1994-106107</t>
  </si>
  <si>
    <t>実全平4-20367</t>
  </si>
  <si>
    <t>P1994-132265</t>
  </si>
  <si>
    <t>P1994-204354</t>
  </si>
  <si>
    <t>実全昭62-25655</t>
  </si>
  <si>
    <t>実開平5-34148</t>
  </si>
  <si>
    <t>実全平2-93250</t>
  </si>
  <si>
    <r>
      <t>J</t>
    </r>
    <r>
      <rPr>
        <sz val="11"/>
        <color theme="1"/>
        <rFont val="ＭＳ Ｐゴシック"/>
        <family val="2"/>
        <charset val="128"/>
        <scheme val="minor"/>
      </rPr>
      <t>P</t>
    </r>
    <r>
      <rPr>
        <sz val="11"/>
        <color theme="1"/>
        <rFont val="ＭＳ Ｐゴシック"/>
        <family val="2"/>
        <charset val="128"/>
        <scheme val="minor"/>
      </rPr>
      <t>2943048</t>
    </r>
    <phoneticPr fontId="7"/>
  </si>
  <si>
    <t>実開平6-12351</t>
  </si>
  <si>
    <t>特公昭62-23472</t>
  </si>
  <si>
    <t>特公平3-43150</t>
  </si>
  <si>
    <t>特公平3-75424</t>
  </si>
  <si>
    <t>特公平4-22794</t>
  </si>
  <si>
    <t>特公平4-42255</t>
  </si>
  <si>
    <t>実公平2-39953</t>
  </si>
  <si>
    <t>実公平5-13735</t>
  </si>
  <si>
    <t>P1994-280754</t>
  </si>
  <si>
    <t>P1995-010393</t>
  </si>
  <si>
    <t>特開昭46-5938</t>
  </si>
  <si>
    <t>実全昭59-126159</t>
  </si>
  <si>
    <t>特開昭46-5935</t>
  </si>
  <si>
    <t>P1995-039091</t>
  </si>
  <si>
    <t>特開昭51-140306</t>
  </si>
  <si>
    <t>特開昭60-23521</t>
  </si>
  <si>
    <t>特開昭63-27618</t>
  </si>
  <si>
    <t>特開平5-33340</t>
  </si>
  <si>
    <t>実公昭57-12034</t>
  </si>
  <si>
    <t>P1995-084571</t>
  </si>
  <si>
    <t>特開平5-200550</t>
  </si>
  <si>
    <t>特開平6-198443</t>
  </si>
  <si>
    <t>P1995-092559</t>
  </si>
  <si>
    <t>特開昭56-15933</t>
  </si>
  <si>
    <t>特開昭60-177835</t>
  </si>
  <si>
    <t>特開昭62-84928</t>
  </si>
  <si>
    <t>特開平1-246021</t>
  </si>
  <si>
    <t>特開平2-145232</t>
  </si>
  <si>
    <t>特開平5-329714</t>
  </si>
  <si>
    <t>特開平7-24649</t>
  </si>
  <si>
    <t>特公平4-33570</t>
  </si>
  <si>
    <t>P1996-016461</t>
  </si>
  <si>
    <t>P1996-017809</t>
  </si>
  <si>
    <t>実全平2-25643</t>
  </si>
  <si>
    <t>実全平4-43653</t>
  </si>
  <si>
    <t>実開平6-59794</t>
  </si>
  <si>
    <t>実開平6-70865</t>
  </si>
  <si>
    <t>実開平6-71766</t>
  </si>
  <si>
    <t>P1996-080631</t>
  </si>
  <si>
    <t>P1996-088145</t>
  </si>
  <si>
    <t>特開平7-129108</t>
  </si>
  <si>
    <t>実公昭57-61137</t>
  </si>
  <si>
    <t>P1996-114767</t>
  </si>
  <si>
    <t>特開平6-248688</t>
  </si>
  <si>
    <t>実全昭56-176285</t>
  </si>
  <si>
    <t>実全平3-21489</t>
  </si>
  <si>
    <t>実開平6-87495</t>
  </si>
  <si>
    <t>P1996-116621</t>
  </si>
  <si>
    <t>P1996-145648</t>
  </si>
  <si>
    <t>特開昭48-67686</t>
  </si>
  <si>
    <t>特開平2-72411</t>
  </si>
  <si>
    <t>特開平2-301340</t>
  </si>
  <si>
    <t>特開平4-211805</t>
  </si>
  <si>
    <t>特公平6-19761</t>
  </si>
  <si>
    <t>P1996-191651</t>
  </si>
  <si>
    <t>特開平4-119838</t>
  </si>
  <si>
    <t>特開平6-64123</t>
  </si>
  <si>
    <t>特開平6-312493</t>
  </si>
  <si>
    <t>特開平9-57813</t>
  </si>
  <si>
    <t>特開平9-57881</t>
  </si>
  <si>
    <t>P1996-228327</t>
  </si>
  <si>
    <t>特開平3-221137</t>
  </si>
  <si>
    <t>特開平5-247370</t>
  </si>
  <si>
    <t>特開平7-102200</t>
  </si>
  <si>
    <t>P1996-229134</t>
  </si>
  <si>
    <t>特開平7-91134</t>
  </si>
  <si>
    <t>特開平8-89314</t>
  </si>
  <si>
    <t>P1996-274856</t>
  </si>
  <si>
    <t>特開平5-174249</t>
  </si>
  <si>
    <t>特開平7-282356</t>
  </si>
  <si>
    <t>P1996-275641</t>
  </si>
  <si>
    <t>特開平5-245299</t>
  </si>
  <si>
    <t>特開平6-80229</t>
  </si>
  <si>
    <t>特開平8-107995</t>
  </si>
  <si>
    <t>実全昭61-82598</t>
  </si>
  <si>
    <t>実全昭62-196948</t>
  </si>
  <si>
    <t>実全平1-62798</t>
  </si>
  <si>
    <t>実全平2-37098</t>
  </si>
  <si>
    <t>実全平3-76811</t>
  </si>
  <si>
    <t>特開平3-195600</t>
  </si>
  <si>
    <t>実全平2-98896</t>
  </si>
  <si>
    <t>特開昭50-159744</t>
  </si>
  <si>
    <t>特公昭46-21198</t>
  </si>
  <si>
    <t>P1996-283500</t>
  </si>
  <si>
    <t>P1996-286732</t>
  </si>
  <si>
    <t>特開平6-155729</t>
  </si>
  <si>
    <t>特開平7-31929</t>
  </si>
  <si>
    <t>特開平7-101127</t>
  </si>
  <si>
    <t>特開平8-164611</t>
  </si>
  <si>
    <t>P1996-299791</t>
  </si>
  <si>
    <t>特開昭61-136276</t>
  </si>
  <si>
    <t>特開平5-110125</t>
  </si>
  <si>
    <t>特開平7-7167</t>
  </si>
  <si>
    <t>P1996-507182</t>
  </si>
  <si>
    <t>特開昭53-14329</t>
  </si>
  <si>
    <t>特開平2-282309</t>
  </si>
  <si>
    <t>特開平5-68459</t>
  </si>
  <si>
    <t>特開平6-165631</t>
  </si>
  <si>
    <t>特開平7-111850</t>
  </si>
  <si>
    <t>引用非特許 50／09483 国内図書館 住友化学　１９８３－ＩＩ　ｐ．１２～２６　「新規揮発性ピレスロイド・ペーパースリン　衣料防虫分野への</t>
  </si>
  <si>
    <t>引用非特許 50／09484 国内図書館 住友化学１９８９－ＩＩ　ｐ．４～１８「新規高ノック性ピレスロイド“エトック”の開発」</t>
  </si>
  <si>
    <t>引用非特許 50／09485 国内図書館 Ｊａｐ．Ｊ．Ｓａｎｉｔ．Ｚｏｏｌ．，（１９８１），３２（１），ｐ．５９－６６</t>
  </si>
  <si>
    <t>P1996-525395</t>
  </si>
  <si>
    <t>P1997-019854</t>
  </si>
  <si>
    <t>特開昭62-54784</t>
  </si>
  <si>
    <t>特開平5-286805</t>
  </si>
  <si>
    <t>特公昭46-20837</t>
  </si>
  <si>
    <t>特公平7-121847</t>
  </si>
  <si>
    <t>P1997-066097</t>
  </si>
  <si>
    <t>特開平3-274746</t>
  </si>
  <si>
    <t>特開平9-17838</t>
  </si>
  <si>
    <t>特開平9-50948</t>
  </si>
  <si>
    <t>実全昭63-57734</t>
  </si>
  <si>
    <t>特開平7-335711</t>
  </si>
  <si>
    <t>P1997-132580</t>
  </si>
  <si>
    <t>特公昭36-20082</t>
  </si>
  <si>
    <t>特公昭52-14461</t>
  </si>
  <si>
    <t>P1997-145013</t>
  </si>
  <si>
    <t>特開昭60-261686</t>
  </si>
  <si>
    <t>特開平5-8072</t>
  </si>
  <si>
    <t>特開平8-141769</t>
  </si>
  <si>
    <t>特開平10-156570</t>
  </si>
  <si>
    <t>特開昭60-121089</t>
  </si>
  <si>
    <t>P1997-166916</t>
  </si>
  <si>
    <t>特開平8-9006</t>
  </si>
  <si>
    <t>特開平8-70272</t>
  </si>
  <si>
    <t>P1997-223339</t>
  </si>
  <si>
    <t>特開平8-181184</t>
  </si>
  <si>
    <t>P1997-276215</t>
  </si>
  <si>
    <t>P1997-321696</t>
  </si>
  <si>
    <t>特開平5-42990</t>
  </si>
  <si>
    <t>実開平5-25099</t>
  </si>
  <si>
    <t>P1997-352172</t>
  </si>
  <si>
    <t>特開平8-117390</t>
  </si>
  <si>
    <t>特開平8-257213</t>
  </si>
  <si>
    <t>特開平9-47549</t>
  </si>
  <si>
    <t>特開平9-108415</t>
  </si>
  <si>
    <t>P1997-542824</t>
  </si>
  <si>
    <t>特開平7-308196</t>
  </si>
  <si>
    <t>特開平7-308197</t>
  </si>
  <si>
    <t>特開平8-33490</t>
  </si>
  <si>
    <t>特開平8-116981</t>
  </si>
  <si>
    <t>引用非特許 60／20444 国内図書館 Ｐｕｒｅ　ａｎｄ　Ａｐｐｌｉｅｄ　Ｃｈｅｍｉｓｔｒｙ　（１９９４），　６６（１０／１１），　ｐ２０４５－８</t>
  </si>
  <si>
    <t>引用非特許 60／20445 国内図書館 Ｂｉｏｔｅｃｈｎｏｌ．Ｐｒｏｇ．，（１９９６），１２（１），ｐ１１０－１１８</t>
  </si>
  <si>
    <t>Elsevier番号 70／15274 国内図書館 Ｐｕｒｅ　ａｎｄ　Ａｐｐｌｉｅｄ　Ｃｈｅｍｉｓｔｒｙ　（１９９４），　６６（１０／１１），　ｐ２０４５－８</t>
  </si>
  <si>
    <t>Elsevier番号 70／15275 国内図書館 Ｂｉｏｔｅｃｈｎｏｌ．Ｐｒｏｇ．，（１９９６），１２（１），ｐ１１０－１１８</t>
  </si>
  <si>
    <t>P1998-020516</t>
  </si>
  <si>
    <t>特開平8-165021</t>
  </si>
  <si>
    <t>P1998-106286</t>
  </si>
  <si>
    <t>特開昭49-44434</t>
  </si>
  <si>
    <t>特開平6-183310</t>
  </si>
  <si>
    <t>特開平10-95302</t>
  </si>
  <si>
    <t>P1998-142562</t>
  </si>
  <si>
    <t>特開平3-94422</t>
  </si>
  <si>
    <t>特開平7-94473</t>
  </si>
  <si>
    <t>特開平7-201495</t>
  </si>
  <si>
    <t>特開平8-17748</t>
  </si>
  <si>
    <t>特開平9-74089</t>
  </si>
  <si>
    <t>特開平9-237698</t>
  </si>
  <si>
    <t>特開平10-92598</t>
  </si>
  <si>
    <t>P1998-155109</t>
  </si>
  <si>
    <t>特開平9-175905</t>
  </si>
  <si>
    <t>特開昭63-222102</t>
  </si>
  <si>
    <t>P1998-166296</t>
  </si>
  <si>
    <t>特開平10-22668</t>
  </si>
  <si>
    <t>実全昭60-172314</t>
  </si>
  <si>
    <t>実全平1-97501</t>
  </si>
  <si>
    <t>P1998-188142</t>
  </si>
  <si>
    <t>特開平7-299209</t>
  </si>
  <si>
    <t>特開平7-24108</t>
  </si>
  <si>
    <t>特開平10-118273</t>
  </si>
  <si>
    <t>P1998-228566</t>
  </si>
  <si>
    <t>P1998-233603</t>
  </si>
  <si>
    <t>特開平9-215030</t>
  </si>
  <si>
    <t>P1998-250565</t>
  </si>
  <si>
    <t>特開平5-252680</t>
  </si>
  <si>
    <t>特開平9-306247</t>
  </si>
  <si>
    <t>特開平9-320357</t>
  </si>
  <si>
    <t>P1998-260071</t>
  </si>
  <si>
    <t>P1998-267998</t>
  </si>
  <si>
    <t>特開平5-308903</t>
  </si>
  <si>
    <t>特開平5-310558</t>
  </si>
  <si>
    <t>特開平7-255419</t>
  </si>
  <si>
    <t>特開平8-99904</t>
  </si>
  <si>
    <t>特開平9-327265</t>
  </si>
  <si>
    <t>特開平10-45576</t>
  </si>
  <si>
    <t>特開平10-158193</t>
  </si>
  <si>
    <t>特開平4-26618</t>
  </si>
  <si>
    <t>P1998-310482</t>
  </si>
  <si>
    <t>特開平9-112042</t>
  </si>
  <si>
    <t>特開平9-268770</t>
  </si>
  <si>
    <t>P1998-350451</t>
  </si>
  <si>
    <t>特開平7-286449</t>
  </si>
  <si>
    <t>P1998-369478</t>
  </si>
  <si>
    <t>特開2000-180611</t>
  </si>
  <si>
    <t>特開平6-67003</t>
  </si>
  <si>
    <t>特開平9-113708</t>
  </si>
  <si>
    <t>P1998-377845</t>
  </si>
  <si>
    <t>特開平8-178826</t>
  </si>
  <si>
    <t>特開平10-318904</t>
  </si>
  <si>
    <t>P1998-507367</t>
  </si>
  <si>
    <t>特開昭61-274762</t>
  </si>
  <si>
    <t>特開平7-68203</t>
  </si>
  <si>
    <t>特公平4-25074</t>
  </si>
  <si>
    <t>P1998-510567</t>
  </si>
  <si>
    <t>特開平6-293664</t>
  </si>
  <si>
    <t>特開平7-228543</t>
  </si>
  <si>
    <t>引用非特許 70／21480 外国雑誌 Ｂｒｉｔｉｓｈ　Ｊｏｕｒｎａｌ　ｏｆ　Ｐｈａｒｍａｃｏｌｏｇｙ、1996、Ｖｏｌ．１１７，Ｎｏ．７、ｐ１３７４－１３７６</t>
  </si>
  <si>
    <t>引用非特許 70／21481 外国雑誌 Ｊａｐａｎｅｓｅ　Ｊｏｕｒｎａｌ　ｏｆ　Ｐｈａｒｍａｃｏｌｏｇｙ、1994、Ｖｏｌ．６６，Ｎｏ．２、ｐ２１３－２２０</t>
  </si>
  <si>
    <t>引用非特許 70／21482 国内雑誌 Ｊｏｕｒｎａｌ　ｏｆ　Ｓｍｏｏｔｈ　Ｍｕｓｃｌｅ　Ｒｅｓｅａｒｃｈ、1995、Ｖｏｌ．３１，Ｎｏ．４、ｐ１１９－１２７</t>
  </si>
  <si>
    <t>特表平6-506955</t>
  </si>
  <si>
    <t>P1999-029078</t>
  </si>
  <si>
    <t>P1999-142426</t>
  </si>
  <si>
    <t>特開昭62-255359</t>
  </si>
  <si>
    <t>特開平10-29387</t>
  </si>
  <si>
    <t>P1999-151708</t>
  </si>
  <si>
    <t>特開平8-317025</t>
  </si>
  <si>
    <t>特開平10-311327</t>
  </si>
  <si>
    <t>P1999-154969</t>
  </si>
  <si>
    <t>特開平4-254644</t>
  </si>
  <si>
    <t>特開平7-305443</t>
  </si>
  <si>
    <t>特開平10-46814</t>
  </si>
  <si>
    <t>P1999-157308</t>
  </si>
  <si>
    <t>P1999-160179</t>
  </si>
  <si>
    <t>P1999-265131</t>
  </si>
  <si>
    <t>実全平4-66800</t>
  </si>
  <si>
    <t>特開平3-266398</t>
  </si>
  <si>
    <t>特開平8-78183</t>
  </si>
  <si>
    <t>P1999-273776</t>
  </si>
  <si>
    <t>特開平9-227203</t>
  </si>
  <si>
    <t>特開平10-8408</t>
  </si>
  <si>
    <t>特開平11-33413</t>
  </si>
  <si>
    <t>特開平11-49556</t>
  </si>
  <si>
    <t>特開平11-209906</t>
  </si>
  <si>
    <t>P1999-286603</t>
  </si>
  <si>
    <t>特開平5-115219</t>
  </si>
  <si>
    <t>特開平10-209505</t>
  </si>
  <si>
    <t>特開平10-269822</t>
  </si>
  <si>
    <t>特開平11-61750</t>
  </si>
  <si>
    <t>特開平11-187200</t>
  </si>
  <si>
    <t>P1999-310746</t>
  </si>
  <si>
    <t>P1999-361505</t>
  </si>
  <si>
    <t>特開昭63-162454</t>
  </si>
  <si>
    <t>特開平11-35086</t>
  </si>
  <si>
    <t>特開平11-100086</t>
  </si>
  <si>
    <t>実全平3-66077</t>
  </si>
  <si>
    <t>P2000-017872</t>
  </si>
  <si>
    <t>特開2001-114901</t>
  </si>
  <si>
    <t>特開昭62-41229</t>
  </si>
  <si>
    <t>特開昭63-179972</t>
  </si>
  <si>
    <t>特開平11-12148</t>
  </si>
  <si>
    <t>特開平11-79966</t>
  </si>
  <si>
    <t>特開平9-30935</t>
  </si>
  <si>
    <t>特開平9-169626</t>
  </si>
  <si>
    <t>特開平11-147809</t>
  </si>
  <si>
    <t>P2000-039989</t>
  </si>
  <si>
    <t>P2000-044051</t>
  </si>
  <si>
    <t>特開昭63-265870</t>
  </si>
  <si>
    <t>特開平7-69745</t>
  </si>
  <si>
    <t>特公昭57-7350</t>
  </si>
  <si>
    <r>
      <t>J</t>
    </r>
    <r>
      <rPr>
        <sz val="11"/>
        <color theme="1"/>
        <rFont val="ＭＳ Ｐゴシック"/>
        <family val="2"/>
        <charset val="128"/>
        <scheme val="minor"/>
      </rPr>
      <t>P</t>
    </r>
    <r>
      <rPr>
        <sz val="11"/>
        <color theme="1"/>
        <rFont val="ＭＳ Ｐゴシック"/>
        <family val="2"/>
        <charset val="128"/>
        <scheme val="minor"/>
      </rPr>
      <t>3098230</t>
    </r>
    <phoneticPr fontId="7"/>
  </si>
  <si>
    <t>特開平5-60469</t>
  </si>
  <si>
    <t>特開平6-219854</t>
  </si>
  <si>
    <t>P2000-077481</t>
  </si>
  <si>
    <t>特開平6-262383</t>
  </si>
  <si>
    <t>P2000-082983</t>
  </si>
  <si>
    <t>特開平4-85812</t>
  </si>
  <si>
    <t>特開平4-163937</t>
  </si>
  <si>
    <t>実全平1-63137</t>
  </si>
  <si>
    <t>特開平10-264075</t>
  </si>
  <si>
    <t>特開昭58-109284</t>
  </si>
  <si>
    <t>特開平11-188670</t>
  </si>
  <si>
    <t>P2000-083485</t>
  </si>
  <si>
    <t>P2000-106839</t>
  </si>
  <si>
    <t>特開平2-9957</t>
  </si>
  <si>
    <t>P2000-109295</t>
  </si>
  <si>
    <t>特開平3-75078</t>
  </si>
  <si>
    <t>特開平7-51431</t>
  </si>
  <si>
    <t>特開平8-336642</t>
  </si>
  <si>
    <t>特開平11-114136</t>
  </si>
  <si>
    <t>特公平5-80235</t>
  </si>
  <si>
    <t>特開平6-114143</t>
  </si>
  <si>
    <t>特開平7-136313</t>
  </si>
  <si>
    <t>P2000-133741</t>
  </si>
  <si>
    <t>特開2001-5883</t>
  </si>
  <si>
    <t>特開2000-90157</t>
  </si>
  <si>
    <t>特開2001-45562</t>
  </si>
  <si>
    <t>特開平10-222574</t>
  </si>
  <si>
    <t>特開平10-260939</t>
  </si>
  <si>
    <t>P2000-159768</t>
  </si>
  <si>
    <t>P2000-189595</t>
  </si>
  <si>
    <t>P2000-209017</t>
  </si>
  <si>
    <t>特開昭55-64006</t>
  </si>
  <si>
    <t>特開平1-199801</t>
  </si>
  <si>
    <t>実全昭62-185204</t>
  </si>
  <si>
    <t>P2000-236822</t>
  </si>
  <si>
    <t>P2000-306285</t>
  </si>
  <si>
    <t>特開平9-173528</t>
  </si>
  <si>
    <t>特開2000-140198</t>
  </si>
  <si>
    <t>特開平6-335560</t>
  </si>
  <si>
    <t>特開平8-173592</t>
  </si>
  <si>
    <t>特開2001-129156</t>
  </si>
  <si>
    <t>P2000-349024</t>
  </si>
  <si>
    <t>特開平5-57182</t>
  </si>
  <si>
    <t>P2000-354731</t>
  </si>
  <si>
    <t>P2000-367067</t>
  </si>
  <si>
    <t>特開昭62-77494</t>
  </si>
  <si>
    <t>特公平2-4678</t>
  </si>
  <si>
    <t>P2000-535440</t>
  </si>
  <si>
    <t>特公昭51-23955</t>
  </si>
  <si>
    <t>P2001-010179</t>
  </si>
  <si>
    <t>特開昭59-16385</t>
  </si>
  <si>
    <t>特開昭63-269579</t>
  </si>
  <si>
    <t>実全昭58-173255</t>
  </si>
  <si>
    <t>特開昭55-98875</t>
  </si>
  <si>
    <t>特開昭58-196059</t>
  </si>
  <si>
    <t>特開平2-263121</t>
  </si>
  <si>
    <t>実全平1-154652</t>
  </si>
  <si>
    <t>特開昭26-73678</t>
  </si>
  <si>
    <t>P2001-129447</t>
  </si>
  <si>
    <t>特開2000-120885</t>
  </si>
  <si>
    <t>特開2001-50616</t>
  </si>
  <si>
    <t>特開昭57-65557</t>
  </si>
  <si>
    <t>特開平7-248162</t>
  </si>
  <si>
    <t>実全平1-97165</t>
  </si>
  <si>
    <t>実全平1-152176</t>
  </si>
  <si>
    <t>実開平6-87792</t>
  </si>
  <si>
    <t>P2001-165214</t>
  </si>
  <si>
    <t>特開平11-209156</t>
  </si>
  <si>
    <t>P2001-181433</t>
  </si>
  <si>
    <t>特開2000-140212</t>
  </si>
  <si>
    <t>特開2000-176083</t>
  </si>
  <si>
    <t>特開平5-177042</t>
  </si>
  <si>
    <t>P2001-188888</t>
  </si>
  <si>
    <t>P2001-191761</t>
  </si>
  <si>
    <t>特公平6-95996</t>
  </si>
  <si>
    <t>特開平5-256795</t>
  </si>
  <si>
    <t>特公平2-11849</t>
  </si>
  <si>
    <t>JP2568653</t>
    <phoneticPr fontId="7"/>
  </si>
  <si>
    <t>JP2757890</t>
    <phoneticPr fontId="7"/>
  </si>
  <si>
    <t>P2001-297487</t>
  </si>
  <si>
    <t>特開昭59-98016</t>
  </si>
  <si>
    <t>特開平4-51015</t>
  </si>
  <si>
    <t>特公昭57-56448</t>
  </si>
  <si>
    <t>JP3337218</t>
    <phoneticPr fontId="7"/>
  </si>
  <si>
    <t>P2001-330129</t>
  </si>
  <si>
    <t>特開平6-112165</t>
  </si>
  <si>
    <t>特開平9-181058</t>
  </si>
  <si>
    <t>実全平4-82841</t>
  </si>
  <si>
    <t>特開平7-86169</t>
  </si>
  <si>
    <t>P2001-376289</t>
  </si>
  <si>
    <t>特開平11-106215</t>
  </si>
  <si>
    <t>P2001-384743</t>
  </si>
  <si>
    <t>P2001-388458</t>
  </si>
  <si>
    <t>引用非特許 70／08105 国内図書館 日本薬局方解説書編集委員会編、第十四改正　日本薬局方解説書、廣川書店、20010627、Ｃ２６３３－２６３５</t>
  </si>
  <si>
    <t>特表2002-511318</t>
  </si>
  <si>
    <t>特開平2-68039</t>
  </si>
  <si>
    <t>Elsevier番号 70／44129 国内図書館 日本薬局方解説書編集委員会編、第十四改正　日本薬局方解説書、廣川書店、20010627、Ｃ－２６３２～２６３５</t>
  </si>
  <si>
    <t>P2001-517646</t>
  </si>
  <si>
    <t>P2001-550128</t>
  </si>
  <si>
    <t>P2002-008321</t>
  </si>
  <si>
    <t>特開2001-270816</t>
  </si>
  <si>
    <t>特開2001-335496</t>
  </si>
  <si>
    <t>特開2001-354570</t>
  </si>
  <si>
    <t>特開昭64-16713</t>
  </si>
  <si>
    <t>特開平2-40317</t>
  </si>
  <si>
    <t>特開平11-49650</t>
  </si>
  <si>
    <t>JP3749485</t>
    <phoneticPr fontId="7"/>
  </si>
  <si>
    <t>P2002-037908</t>
  </si>
  <si>
    <t>特開平10-85254</t>
  </si>
  <si>
    <t>特開平11-76302</t>
  </si>
  <si>
    <t>P2002-071605</t>
  </si>
  <si>
    <t>特開平10-20768</t>
  </si>
  <si>
    <t>特開平10-268755</t>
  </si>
  <si>
    <t>特公平2-32636</t>
  </si>
  <si>
    <t>P2002-130323</t>
  </si>
  <si>
    <t>特開2001-20403</t>
  </si>
  <si>
    <t>特開2001-237054</t>
  </si>
  <si>
    <t>特開2002-89863</t>
  </si>
  <si>
    <t>特開2002-98332</t>
  </si>
  <si>
    <t>特開昭55-136489</t>
  </si>
  <si>
    <t>特開昭63-302232</t>
  </si>
  <si>
    <t>特開平8-273811</t>
  </si>
  <si>
    <t>特開平10-61958</t>
  </si>
  <si>
    <t>特開平11-37504</t>
  </si>
  <si>
    <t>実開平7-29794</t>
  </si>
  <si>
    <t>P2002-137359</t>
  </si>
  <si>
    <t>特開昭59-43554</t>
  </si>
  <si>
    <t>特開昭59-208756</t>
  </si>
  <si>
    <t>特開昭59-231825</t>
  </si>
  <si>
    <t>特開昭60-160624</t>
  </si>
  <si>
    <t>特開昭61-222151</t>
  </si>
  <si>
    <t>特開平1-289273</t>
  </si>
  <si>
    <t>特開平3-94430</t>
  </si>
  <si>
    <t>特開平3-94459</t>
  </si>
  <si>
    <t>特開平4-277636</t>
  </si>
  <si>
    <t>実全平4-26545</t>
  </si>
  <si>
    <t>P2002-137361</t>
  </si>
  <si>
    <t>特開平2-153542</t>
  </si>
  <si>
    <t>特開平4-72658</t>
  </si>
  <si>
    <t>特開平6-53383</t>
  </si>
  <si>
    <t>P2002-137362</t>
  </si>
  <si>
    <t>P2002-141227</t>
  </si>
  <si>
    <t>特開昭59-80979</t>
  </si>
  <si>
    <t>実全平2-133038</t>
  </si>
  <si>
    <t>特開昭63-73678</t>
  </si>
  <si>
    <t>P2002-141228</t>
  </si>
  <si>
    <t>特開平1-273338</t>
  </si>
  <si>
    <t>実全昭63-10573</t>
  </si>
  <si>
    <t>P2002-144425</t>
  </si>
  <si>
    <t>特開2000-53546</t>
  </si>
  <si>
    <t>特開2001-213729</t>
  </si>
  <si>
    <t>特開平8-53338</t>
  </si>
  <si>
    <t>特開平10-45563</t>
  </si>
  <si>
    <t>特開平10-203954</t>
  </si>
  <si>
    <t>特開平11-322591</t>
  </si>
  <si>
    <t>特表平9-510976</t>
  </si>
  <si>
    <t>P2002-159007</t>
  </si>
  <si>
    <t>特開2000-293100</t>
  </si>
  <si>
    <t>特開2002-5669</t>
  </si>
  <si>
    <t>特開2002-7440</t>
  </si>
  <si>
    <t>特開平11-312233</t>
  </si>
  <si>
    <t>P2002-198420</t>
  </si>
  <si>
    <t>特開2001-53639</t>
  </si>
  <si>
    <t>P2002-248446</t>
  </si>
  <si>
    <t>特開2002-151098</t>
  </si>
  <si>
    <t>特開平2-162653</t>
  </si>
  <si>
    <t>JP2830927</t>
    <phoneticPr fontId="7"/>
  </si>
  <si>
    <t>P2002-249696</t>
  </si>
  <si>
    <t>特開2000-144838</t>
  </si>
  <si>
    <t>特開2001-26955</t>
  </si>
  <si>
    <t>特開平9-310389</t>
  </si>
  <si>
    <t>P2002-270208</t>
  </si>
  <si>
    <t>特開2003-232343</t>
  </si>
  <si>
    <t>P2002-286389</t>
  </si>
  <si>
    <t>特開2002-121969</t>
  </si>
  <si>
    <t>特開平10-331526</t>
  </si>
  <si>
    <t>P2002-296828</t>
  </si>
  <si>
    <t>特開平7-266171</t>
  </si>
  <si>
    <t>特開平9-277132</t>
  </si>
  <si>
    <t>特開平10-141324</t>
  </si>
  <si>
    <t>実全昭47-18875</t>
  </si>
  <si>
    <t>実全昭58-75645</t>
  </si>
  <si>
    <t>P2002-543601</t>
  </si>
  <si>
    <t>特開2000-18586</t>
  </si>
  <si>
    <t>特開昭57-109868</t>
  </si>
  <si>
    <t>特開昭62-290051</t>
  </si>
  <si>
    <t>特表平11-512336</t>
  </si>
  <si>
    <t>P2002-565740</t>
  </si>
  <si>
    <t>特開平11-262816</t>
  </si>
  <si>
    <t>特公昭46-12510</t>
  </si>
  <si>
    <t>P2002-592428</t>
  </si>
  <si>
    <t>特開2001-131162</t>
  </si>
  <si>
    <t>特開2001-313178</t>
  </si>
  <si>
    <t>特開平9-194441</t>
  </si>
  <si>
    <t>特開平9-301934</t>
  </si>
  <si>
    <t>特開平10-102052</t>
  </si>
  <si>
    <t>特開平11-149986</t>
  </si>
  <si>
    <t>Elsevier番号 70／03093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t>
  </si>
  <si>
    <t>Elsevier番号 70／15751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t>
  </si>
  <si>
    <t>P2003-043743</t>
  </si>
  <si>
    <t>実全昭56-146820</t>
  </si>
  <si>
    <t>特開平4-349016</t>
  </si>
  <si>
    <t>P2003-072757</t>
  </si>
  <si>
    <t>特開平9-21202</t>
  </si>
  <si>
    <t>特開平9-67888</t>
  </si>
  <si>
    <t>実全平3-68218</t>
  </si>
  <si>
    <t>P2003-120230</t>
  </si>
  <si>
    <t>P2003-123874</t>
  </si>
  <si>
    <t>特開平2-214561</t>
  </si>
  <si>
    <t>P2003-136334</t>
  </si>
  <si>
    <t>特開2000-78827</t>
  </si>
  <si>
    <t>特開2000-335500</t>
  </si>
  <si>
    <t>特開2002-238238</t>
  </si>
  <si>
    <t>特開2003-25419</t>
  </si>
  <si>
    <t>P2003-154520</t>
  </si>
  <si>
    <t>P2003-156187</t>
  </si>
  <si>
    <t>特開2000-145724</t>
  </si>
  <si>
    <t>P2003-180533</t>
  </si>
  <si>
    <t>P2003-193587</t>
  </si>
  <si>
    <t>実全昭59-156753</t>
  </si>
  <si>
    <t>P2003-205872</t>
  </si>
  <si>
    <t>特開2003-12424</t>
  </si>
  <si>
    <t>特開平4-46002</t>
  </si>
  <si>
    <t>審引用／抽論 70／13358 国内図書館 化学大辞典編集委員会、縮刷版　化学大辞典１、共立出版株式会社、19791110、縮刷版第２３刷、２０頁</t>
  </si>
  <si>
    <t>P2003-293373</t>
  </si>
  <si>
    <t>審引用／抽論 70／00363 外国雑誌 ＨＡＲＤ　ＣＡＰＳＵＬＥＳ　ＤＥＶＥＬＯＰＭＥＮＴ　ＡＮＤ　ＴＥＣＨＮＯＬＯＧＹ、ＴＨＥ　ＰＨＡＲＭＡＣＥＵＴＩＣＡＬ　ＰＲＥＳＳ、1987、第３９頁，第４１頁，第５４頁</t>
  </si>
  <si>
    <t>審引用／抽論 70／00374 国内図書館 伊田忠夫、カプセル剤（ＩＩ），月刊薬事、１９６７（１１）、ｐ．１７３５－１７４０</t>
  </si>
  <si>
    <t>審引用／抽論 70／00375 外国雑誌 Ｐ．Ｖ．Ｋｏｚｌｏｖ、ＰＯＬＹＭＥＲ、1983、第２４巻、ｐ．６５１－６６６</t>
  </si>
  <si>
    <t>審引用／抽論 70／00383 外国雑誌 ＫＯＬＬＯＩＤＮＩＪ　ＪＵＲＮＡＬ、1975、ＹＤＫ６６８．３１７：６７８－１９、ｐ．９－１５</t>
  </si>
  <si>
    <t>P2003-308229</t>
  </si>
  <si>
    <t>P2003-330208</t>
  </si>
  <si>
    <t>特開2003-52886</t>
  </si>
  <si>
    <t>特開平9-686</t>
  </si>
  <si>
    <t>特開平9-103537</t>
  </si>
  <si>
    <t>特開平11-137776</t>
  </si>
  <si>
    <t>特開2003-339945</t>
  </si>
  <si>
    <t>P2003-332113</t>
  </si>
  <si>
    <t>特開昭63-54884</t>
  </si>
  <si>
    <t>特開平1-276977</t>
  </si>
  <si>
    <t>特開昭62-49528</t>
  </si>
  <si>
    <t>特開昭63-247812</t>
  </si>
  <si>
    <t>特開昭63-276069</t>
  </si>
  <si>
    <t>特開平1-150928</t>
  </si>
  <si>
    <t>特開平1-209399</t>
  </si>
  <si>
    <t>実全平1-78328</t>
  </si>
  <si>
    <t>P2003-368912</t>
  </si>
  <si>
    <t>実開平6-87974</t>
  </si>
  <si>
    <t>P2003-401202</t>
  </si>
  <si>
    <t>特開2005-36038</t>
  </si>
  <si>
    <t>JP4052136</t>
    <phoneticPr fontId="7"/>
  </si>
  <si>
    <t>JP4066828</t>
    <phoneticPr fontId="7"/>
  </si>
  <si>
    <t>P2004-042957</t>
  </si>
  <si>
    <t>P2004-063432</t>
  </si>
  <si>
    <t>特開2003-34822</t>
  </si>
  <si>
    <t>特開昭61-235511</t>
  </si>
  <si>
    <t>P2004-084214</t>
  </si>
  <si>
    <t>特開2003-202143</t>
  </si>
  <si>
    <t>特開2004-12086</t>
  </si>
  <si>
    <t>P2004-123077</t>
  </si>
  <si>
    <t>特開2002-13823</t>
  </si>
  <si>
    <t>P2004-153482</t>
  </si>
  <si>
    <t>特開平8-181189</t>
  </si>
  <si>
    <t>JP3538416</t>
    <phoneticPr fontId="7"/>
  </si>
  <si>
    <t>P2004-179489</t>
  </si>
  <si>
    <t>特開2000-106969</t>
  </si>
  <si>
    <t>特開平1-280413</t>
  </si>
  <si>
    <t>特開平2-52607</t>
  </si>
  <si>
    <t>実全昭63-133142</t>
  </si>
  <si>
    <t>実全平2-22142</t>
  </si>
  <si>
    <t>P2004-197427</t>
  </si>
  <si>
    <t>特開平7-305551</t>
  </si>
  <si>
    <t>P2004-200813</t>
  </si>
  <si>
    <t>特開2001-214669</t>
  </si>
  <si>
    <t>特開2004-183414</t>
  </si>
  <si>
    <t>P2004-262347</t>
  </si>
  <si>
    <t>特開平6-344917</t>
  </si>
  <si>
    <t>実全昭51-49556</t>
  </si>
  <si>
    <t>実全昭54-15872</t>
  </si>
  <si>
    <t>実全昭60-16667</t>
  </si>
  <si>
    <t>実開平6-42518</t>
  </si>
  <si>
    <t>実公昭40-15774</t>
  </si>
  <si>
    <t>P2004-297760</t>
  </si>
  <si>
    <t>特開平5-122694</t>
  </si>
  <si>
    <t>特開平7-67094</t>
  </si>
  <si>
    <t>特開平7-203411</t>
  </si>
  <si>
    <t>審引用／抽論 80／10574 国内図書館 高橋史忠、カナダのケーブル・テレビ２社，暴力映像を防止する装置を開発、日経エレクトロニクス、日経ＢＰ社、19960311、第６５７号、ｐ．１３－１４</t>
  </si>
  <si>
    <t>P2004-348452</t>
  </si>
  <si>
    <t>P2004-353547</t>
  </si>
  <si>
    <t>特開2002-327505</t>
  </si>
  <si>
    <t>特開平7-150647</t>
  </si>
  <si>
    <t>実全昭57-89623</t>
  </si>
  <si>
    <t>P2004-513367</t>
  </si>
  <si>
    <t>特開平4-227704</t>
  </si>
  <si>
    <t>特開平6-136176</t>
  </si>
  <si>
    <t>特開平9-221562</t>
  </si>
  <si>
    <t>特表2002-507638</t>
  </si>
  <si>
    <t>P2004-548072</t>
  </si>
  <si>
    <t>P2005-046878</t>
  </si>
  <si>
    <t>P2005-200032</t>
  </si>
  <si>
    <t>P2005-219021</t>
  </si>
  <si>
    <t>P2005-502741</t>
  </si>
  <si>
    <t>特開2001-122723</t>
  </si>
  <si>
    <t>特開2003-301288</t>
  </si>
  <si>
    <t>P2005-514164</t>
  </si>
  <si>
    <t>特開2002-84925</t>
  </si>
  <si>
    <t>特開2003-178602</t>
  </si>
  <si>
    <t>特開2002-100203</t>
  </si>
  <si>
    <t>特開2003-134967</t>
  </si>
  <si>
    <t>特開昭61-39301</t>
  </si>
  <si>
    <t>特開2003-228755</t>
  </si>
  <si>
    <t>特開2003-254791</t>
  </si>
  <si>
    <t>P2006-031352</t>
  </si>
  <si>
    <t>特開平10-118515</t>
  </si>
  <si>
    <t>実公昭61-3461</t>
  </si>
  <si>
    <t>P2006-105177</t>
  </si>
  <si>
    <t>P2006-129379</t>
  </si>
  <si>
    <t>P2006-168918</t>
  </si>
  <si>
    <t>審引用／抽論 80／37118 外国カタログ ｓｏｆｔｉｍｕｓ　２００５｜２００６、ｓｏｆｔｉｍｕｓ、20051228、１８頁</t>
  </si>
  <si>
    <t>審引用／抽論 80／37122 国内図書館 ＩＮＴＥＲＧＯ　Ｗｏｏｄｅｎ　Ｓｏｆａ、20051228</t>
  </si>
  <si>
    <t>実全昭48-47417</t>
  </si>
  <si>
    <t>P2006-179688</t>
  </si>
  <si>
    <t>特開2005-111701</t>
  </si>
  <si>
    <t>P2006-503375</t>
  </si>
  <si>
    <t>特表平4-505236</t>
  </si>
  <si>
    <t>P2006-510216</t>
  </si>
  <si>
    <t>P2006-534494</t>
  </si>
  <si>
    <t>P2006-539193</t>
  </si>
  <si>
    <t>特開2002-360344</t>
  </si>
  <si>
    <t>実全昭61-22578</t>
  </si>
  <si>
    <t>実全昭63-6077</t>
  </si>
  <si>
    <t>P2006-552401</t>
  </si>
  <si>
    <t>特開2002-210758</t>
  </si>
  <si>
    <t>特開2004-255583</t>
  </si>
  <si>
    <t>特開昭62-125877</t>
  </si>
  <si>
    <t>特開2001-343261</t>
  </si>
  <si>
    <t>特開2001-30290</t>
  </si>
  <si>
    <t>P2007-125970</t>
  </si>
  <si>
    <t>P2007-229588</t>
  </si>
  <si>
    <t>特開2000-298544</t>
  </si>
  <si>
    <t>特開2005-276139</t>
  </si>
  <si>
    <t>特開昭62-278084</t>
  </si>
  <si>
    <t>特開平9-327988</t>
  </si>
  <si>
    <t>実登03013298</t>
  </si>
  <si>
    <t>P2007-239265</t>
  </si>
  <si>
    <t>特開2004-325463</t>
  </si>
  <si>
    <t>特開2006-321819</t>
  </si>
  <si>
    <t>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t>
  </si>
  <si>
    <t>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t>
  </si>
  <si>
    <t>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t>
  </si>
  <si>
    <t>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t>
  </si>
  <si>
    <t>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t>
  </si>
  <si>
    <t>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t>
  </si>
  <si>
    <t>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t>
  </si>
  <si>
    <t>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t>
  </si>
  <si>
    <t>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t>
  </si>
  <si>
    <t>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t>
  </si>
  <si>
    <t>P2007-514408</t>
  </si>
  <si>
    <t>P2008-011462</t>
  </si>
  <si>
    <t>特開平5-55148</t>
  </si>
  <si>
    <t>特開平7-183282</t>
  </si>
  <si>
    <t>P2008-031758</t>
  </si>
  <si>
    <t>特開2002-267086</t>
  </si>
  <si>
    <t>特開2005-98406</t>
  </si>
  <si>
    <t>特開2005-106083</t>
  </si>
  <si>
    <t>特開2005-265087</t>
  </si>
  <si>
    <t>実全昭62-185998</t>
  </si>
  <si>
    <t>実登03108165</t>
  </si>
  <si>
    <t>P2008-034867</t>
  </si>
  <si>
    <t>特開2000-282080</t>
  </si>
  <si>
    <t>特開2003-125734</t>
  </si>
  <si>
    <t>特開2006-97011</t>
  </si>
  <si>
    <t>特開2003-119488</t>
  </si>
  <si>
    <t>P2008-063117</t>
  </si>
  <si>
    <t>特開平9-205311</t>
  </si>
  <si>
    <t>特開平9-284020</t>
  </si>
  <si>
    <t>P2008-076288</t>
  </si>
  <si>
    <t>特開2003-256122</t>
  </si>
  <si>
    <t>特開2003-256137</t>
  </si>
  <si>
    <t>特開2004-139534</t>
  </si>
  <si>
    <t>特開2005-11045</t>
  </si>
  <si>
    <t>特開昭62-147581</t>
  </si>
  <si>
    <t>特開平1-292420</t>
  </si>
  <si>
    <t>特開平8-6723</t>
  </si>
  <si>
    <t>特開平8-76907</t>
  </si>
  <si>
    <t>実開平6-81029</t>
  </si>
  <si>
    <t>P2008-105963</t>
  </si>
  <si>
    <t>P2008-140172</t>
  </si>
  <si>
    <t>審引用／抽論 00／31556 その他 ボーソー油脂株式会社の食用調合油のＪＡＳ表示包装紙</t>
  </si>
  <si>
    <t>審引用／抽論 00／31557 国内カタログ ボーソー油脂株式会社の業務用食用油シリーズのカタログ</t>
  </si>
  <si>
    <t>審引用／抽論 00／31558 その他 食用植物油脂品質表示基準（改正　平成１６年９月２８日農林水産省告示第１７７３号）、20040928、第１－３頁</t>
  </si>
  <si>
    <t>審引用／抽論 00／31559 その他 ボーソー油脂株式会社船橋工場の格付け担当者からのＪＡＳ表示包装等の印刷使用届（平成１６年５月１９日）、申請番号第５４号</t>
  </si>
  <si>
    <t>審引用／抽論 00／31560 その他 （財）日本油脂検査協会からのＪＡＳ表示包装等の印刷使用届の承認通知書（平成１６年５月２６日）、申請番号第５４</t>
  </si>
  <si>
    <t>審引用／抽論 00／31561 国内図書館 食品機能性の科学編集委員会編集、西川研次郎監修、食品機能性の科学、株式会社産業技術サービスセンター、20080420、第８５１－８５３頁</t>
  </si>
  <si>
    <t>P2008-170268</t>
  </si>
  <si>
    <t>特開2002-176719</t>
  </si>
  <si>
    <t>特開平9-289720</t>
  </si>
  <si>
    <t>実登02524247</t>
  </si>
  <si>
    <t>P2008-176692</t>
  </si>
  <si>
    <t>P2008-274653</t>
  </si>
  <si>
    <t>P2008-283623</t>
  </si>
  <si>
    <t>特開平4-287652</t>
  </si>
  <si>
    <t>審引用／抽論 90／08502 国内雑誌 四宮陽子、外３名，米粉粒径による随伴空気量の変化と米粉発酵蒸しパンの膨化に及ぼす影響，日本食品工業学</t>
  </si>
  <si>
    <t>審引用／抽論 90／08506 国内雑誌 中村幸一，米粉パンの開発，ジャパンフードサイエンス，２００１年１１月　５日，Ｖｏｌ．４０，Ｎｏ．１１</t>
  </si>
  <si>
    <t>P2008-300634</t>
  </si>
  <si>
    <t>特開2005-264411</t>
  </si>
  <si>
    <t>特開平11-100702</t>
  </si>
  <si>
    <t>P2009-211924</t>
  </si>
  <si>
    <t>特開平5-305841</t>
  </si>
  <si>
    <t>特開平7-184737</t>
  </si>
  <si>
    <t>特開平11-46923</t>
  </si>
  <si>
    <t>特公昭47-37072</t>
  </si>
  <si>
    <t>実全昭63-178547</t>
  </si>
  <si>
    <t>実公昭59-27176</t>
  </si>
  <si>
    <t>P2009-501241</t>
  </si>
  <si>
    <t>特開昭62-10526</t>
  </si>
  <si>
    <t>特開昭54-132801</t>
  </si>
  <si>
    <t>特開平6-136794</t>
  </si>
  <si>
    <t>特開平8-199614</t>
  </si>
  <si>
    <t>実全昭51-34020</t>
  </si>
  <si>
    <t>実全昭59-125558</t>
  </si>
  <si>
    <t>実全昭59-160654</t>
  </si>
  <si>
    <t>実開平6-40055</t>
  </si>
  <si>
    <t>実開平7-2555</t>
  </si>
  <si>
    <t>特開昭05-110125</t>
  </si>
  <si>
    <t>特開昭61-268604</t>
  </si>
  <si>
    <t>特開昭61-268605</t>
  </si>
  <si>
    <t>特開昭63-79805</t>
  </si>
  <si>
    <t>特開昭63-188602</t>
  </si>
  <si>
    <t>特開平1-190609</t>
  </si>
  <si>
    <t>特開平8-113509</t>
  </si>
  <si>
    <t>特表平3-500174</t>
  </si>
  <si>
    <t>実全昭55-126577</t>
  </si>
  <si>
    <t>特開平3-259546</t>
  </si>
  <si>
    <t>特開平7-326649</t>
  </si>
  <si>
    <t>特開平8-110805</t>
  </si>
  <si>
    <t>特開平9-64142</t>
  </si>
  <si>
    <t>特開平9-2896</t>
  </si>
  <si>
    <t>特開平10-74699</t>
  </si>
  <si>
    <t>特開平3-292499</t>
  </si>
  <si>
    <t>特開平6-294566</t>
  </si>
  <si>
    <t>特開昭50-59473</t>
  </si>
  <si>
    <t>実開平5-67165</t>
  </si>
  <si>
    <t>特開平6-114142</t>
  </si>
  <si>
    <t>特開平7-24104</t>
  </si>
  <si>
    <t>特開平7-68027</t>
  </si>
  <si>
    <t>特開平9-299548</t>
  </si>
  <si>
    <t>特開2000-234332</t>
  </si>
  <si>
    <t>特開平8-68061</t>
  </si>
  <si>
    <t>特開平1-105738</t>
  </si>
  <si>
    <t>特開平5-162261</t>
  </si>
  <si>
    <t>特開平7-218705</t>
  </si>
  <si>
    <t>特開平7-230001</t>
  </si>
  <si>
    <t>特開平7-333404</t>
  </si>
  <si>
    <t>特開平8-334607</t>
  </si>
  <si>
    <t>特開平10-246805</t>
  </si>
  <si>
    <t>特開平11-34243</t>
  </si>
  <si>
    <t>特開平9-254324</t>
  </si>
  <si>
    <t>特開平10-111403</t>
  </si>
  <si>
    <t>JP3352921</t>
    <phoneticPr fontId="7"/>
  </si>
  <si>
    <t>特開平7-113738</t>
  </si>
  <si>
    <t>特開平11-6296</t>
  </si>
  <si>
    <t>特開平10-266637</t>
  </si>
  <si>
    <t>実公昭39-14167</t>
  </si>
  <si>
    <t>特開平6-209361</t>
  </si>
  <si>
    <t>特開平8-195818</t>
  </si>
  <si>
    <t>特開平11-341134</t>
  </si>
  <si>
    <t>特開昭55-90290</t>
  </si>
  <si>
    <t>特開平6-126663</t>
  </si>
  <si>
    <t>特開平8-127405</t>
  </si>
  <si>
    <t>特開昭26-32296</t>
  </si>
  <si>
    <t>特開平1-305275</t>
  </si>
  <si>
    <t>特開平4-98098</t>
  </si>
  <si>
    <t>実全平2-100077</t>
  </si>
  <si>
    <t>実全平3-79085</t>
  </si>
  <si>
    <t>審引用／抽論 00／17380 国内雑誌 京都府畜産研究所試験研究成績、199312、Ｎｏ．３３、ｐ．１１７－１２０</t>
  </si>
  <si>
    <t>審引用／抽論 00／17381 国内雑誌 畜産の研究、199901、Ｖｏｌ．５３，　Ｎｏ．１、ｐ．２２０－４</t>
  </si>
  <si>
    <t>審引用／抽論 00／17382 外国雑誌 Ａｌｉｍｅｎｔａ、1977、Ｖｏｌ．１６，　Ｎｏ．２、ｐ．４９－５２</t>
  </si>
  <si>
    <t>特開平6-136724</t>
  </si>
  <si>
    <t>特開平8-311832</t>
  </si>
  <si>
    <t>特開平9-143934</t>
  </si>
  <si>
    <t>特開平10-18234</t>
  </si>
  <si>
    <t>実登03032130</t>
  </si>
  <si>
    <t>特開2001-131329</t>
  </si>
  <si>
    <t>特開2001-234081</t>
  </si>
  <si>
    <t>特開平2-123390</t>
  </si>
  <si>
    <t>特開平10-319834</t>
  </si>
  <si>
    <t>特開2001-104542</t>
  </si>
  <si>
    <t>特開2002-346026</t>
  </si>
  <si>
    <t>特開2000-42572</t>
  </si>
  <si>
    <t>特開2000-176465</t>
  </si>
  <si>
    <t>特開2000-192272</t>
  </si>
  <si>
    <t>特開2000-354696</t>
  </si>
  <si>
    <t>特開2002-66563</t>
  </si>
  <si>
    <t>特開2002-282871</t>
  </si>
  <si>
    <t>特開2002-301483</t>
  </si>
  <si>
    <t>特開平7-132284</t>
  </si>
  <si>
    <t>特開平9-10756</t>
  </si>
  <si>
    <t>特開平11-77048</t>
  </si>
  <si>
    <t>特開平11-90456</t>
  </si>
  <si>
    <t>特開平11-197656</t>
  </si>
  <si>
    <t>特開平11-267635</t>
  </si>
  <si>
    <t>特開平11-333447</t>
  </si>
  <si>
    <t>特開平11-347540</t>
  </si>
  <si>
    <t>実登03027668</t>
  </si>
  <si>
    <t>実登03052820</t>
  </si>
  <si>
    <t>実登03059233</t>
  </si>
  <si>
    <t>JP2568653</t>
    <phoneticPr fontId="7"/>
  </si>
  <si>
    <t>JP2757890</t>
    <phoneticPr fontId="7"/>
  </si>
  <si>
    <t>JP3337218</t>
    <phoneticPr fontId="7"/>
  </si>
  <si>
    <t>特開2002-256106</t>
  </si>
  <si>
    <t>特開2003-119385</t>
  </si>
  <si>
    <t>特開2003-128924</t>
  </si>
  <si>
    <t>特開平3-56581</t>
  </si>
  <si>
    <t>特開平7-179760</t>
  </si>
  <si>
    <t>特開平11-246780</t>
  </si>
  <si>
    <t>審引用／抽論 70／16899 国内図書館 日本薬局方解説書編集委員会編、第十四改正　日本薬局方解説書、廣川書店、20010627、Ｃ－２６３２～２６３５</t>
  </si>
  <si>
    <t>特開昭57-44656</t>
  </si>
  <si>
    <t>特開平8-57294</t>
  </si>
  <si>
    <t>特開平10-129642</t>
  </si>
  <si>
    <t>特表平6-503116</t>
  </si>
  <si>
    <t>特表平6-504961</t>
  </si>
  <si>
    <t>特開平4-334448</t>
  </si>
  <si>
    <t>特開平11-42164</t>
  </si>
  <si>
    <t>特表2001-524873</t>
  </si>
  <si>
    <t>JP3749485</t>
    <phoneticPr fontId="7"/>
  </si>
  <si>
    <t>特開平5-218228</t>
  </si>
  <si>
    <t>特開2001-281055</t>
  </si>
  <si>
    <t>特開2002-359379</t>
  </si>
  <si>
    <t>特開2003-23164</t>
  </si>
  <si>
    <t>特開平5-72027</t>
  </si>
  <si>
    <t>特開平9-91458</t>
  </si>
  <si>
    <t>特公昭40-6128</t>
  </si>
  <si>
    <t>JP2810977</t>
    <phoneticPr fontId="7"/>
  </si>
  <si>
    <t>JP2810977</t>
    <phoneticPr fontId="7"/>
  </si>
  <si>
    <t>JP2830927</t>
    <phoneticPr fontId="7"/>
  </si>
  <si>
    <t>特開平8-85989</t>
  </si>
  <si>
    <t>特開平11-93232</t>
  </si>
  <si>
    <t>特開2002-98136</t>
  </si>
  <si>
    <t>特開平9-222122</t>
  </si>
  <si>
    <t>実全平4-27216</t>
  </si>
  <si>
    <t>実開平5-81523</t>
  </si>
  <si>
    <t>特開2001-182434</t>
  </si>
  <si>
    <t>特開2002-180751</t>
  </si>
  <si>
    <t>特開2000-313682</t>
  </si>
  <si>
    <t>特開昭61-29725</t>
  </si>
  <si>
    <t>特開平4-46016</t>
  </si>
  <si>
    <t>特開平8-210782</t>
  </si>
  <si>
    <t>特開平9-59056</t>
  </si>
  <si>
    <t>特開平9-60840</t>
  </si>
  <si>
    <t>特開平10-185169</t>
  </si>
  <si>
    <t>特開平10-212144</t>
  </si>
  <si>
    <t>特開平11-285543</t>
  </si>
  <si>
    <t>Elsevier番号 70／33007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t>
  </si>
  <si>
    <t>特開昭51-79437</t>
  </si>
  <si>
    <t>特開昭52-39232</t>
  </si>
  <si>
    <t>特開昭54-97941</t>
  </si>
  <si>
    <t>実全昭52-156047</t>
  </si>
  <si>
    <t>実全昭53-53743</t>
  </si>
  <si>
    <t>実全昭63-9027</t>
  </si>
  <si>
    <t>特開平9-60170</t>
  </si>
  <si>
    <t>特開2004-322086</t>
  </si>
  <si>
    <t>特開昭57-15859</t>
  </si>
  <si>
    <t>特開平11-79764</t>
  </si>
  <si>
    <t>実開平5-17326</t>
  </si>
  <si>
    <t>実開平5-22046</t>
  </si>
  <si>
    <t>特開2000-92813</t>
  </si>
  <si>
    <t>特開2001-169529</t>
  </si>
  <si>
    <t>特開平8-254447</t>
  </si>
  <si>
    <t>特開平9-174361</t>
  </si>
  <si>
    <t>実全平1-97842</t>
  </si>
  <si>
    <t>特開2000-34143</t>
  </si>
  <si>
    <t>特開2001-146420</t>
  </si>
  <si>
    <t>特開2002-68740</t>
  </si>
  <si>
    <t>特開2002-87816</t>
  </si>
  <si>
    <t>特開昭60-204644</t>
  </si>
  <si>
    <t>特開昭62-202844</t>
  </si>
  <si>
    <t>特開平5-170493</t>
  </si>
  <si>
    <t>特開平10-36149</t>
  </si>
  <si>
    <t>特開平10-230242</t>
  </si>
  <si>
    <t>特開平11-49515</t>
  </si>
  <si>
    <t>特開2001-168065</t>
  </si>
  <si>
    <t>特開平10-64853</t>
  </si>
  <si>
    <t>特開2000-211901</t>
  </si>
  <si>
    <t>特開昭60-180902</t>
  </si>
  <si>
    <t>特開昭61-181532</t>
  </si>
  <si>
    <t>特開昭63-246304</t>
  </si>
  <si>
    <t>特開昭64-34904</t>
  </si>
  <si>
    <t>特開平1-99559</t>
  </si>
  <si>
    <t>特開平2-55201</t>
  </si>
  <si>
    <t>特開平11-278808</t>
  </si>
  <si>
    <t>特開平6-245991</t>
  </si>
  <si>
    <t>特開平8-114587</t>
  </si>
  <si>
    <t>特開平8-295707</t>
  </si>
  <si>
    <t>特開平9-221528</t>
  </si>
  <si>
    <t>特開2000-132105</t>
  </si>
  <si>
    <t>特開2002-127644</t>
  </si>
  <si>
    <t>特開平7-266746</t>
  </si>
  <si>
    <t>実開平7-40171</t>
  </si>
  <si>
    <t>特開昭62-223009</t>
  </si>
  <si>
    <t>JP4052136</t>
    <phoneticPr fontId="7"/>
  </si>
  <si>
    <t>JP4066828</t>
    <phoneticPr fontId="7"/>
  </si>
  <si>
    <t>特開2002-367616</t>
  </si>
  <si>
    <t>特開2003-163011</t>
  </si>
  <si>
    <t>特開昭56-17664</t>
  </si>
  <si>
    <t>特開平11-126602</t>
  </si>
  <si>
    <t>特開2002-5482</t>
  </si>
  <si>
    <t>特開2002-130757</t>
  </si>
  <si>
    <t>特開2004-45009</t>
  </si>
  <si>
    <t>特開平7-91695</t>
  </si>
  <si>
    <t>特開平9-33082</t>
  </si>
  <si>
    <t>実登03040879</t>
  </si>
  <si>
    <t>JP3538416</t>
    <phoneticPr fontId="7"/>
  </si>
  <si>
    <t>特開平10-71054</t>
  </si>
  <si>
    <t>実全平1-159873</t>
  </si>
  <si>
    <t>特開2000-352278</t>
  </si>
  <si>
    <t>特開2004-257183</t>
  </si>
  <si>
    <t>特開平9-112136</t>
  </si>
  <si>
    <t>特開平5-64192</t>
  </si>
  <si>
    <t>特開平5-176320</t>
  </si>
  <si>
    <t>特開平5-191805</t>
  </si>
  <si>
    <t>特開平7-46521</t>
  </si>
  <si>
    <t>特開平7-170510</t>
  </si>
  <si>
    <t>特開平7-231437</t>
  </si>
  <si>
    <t>特開昭61-253936</t>
  </si>
  <si>
    <t>実開平5-11660</t>
  </si>
  <si>
    <t>特開2001-81227</t>
  </si>
  <si>
    <t>特開2000-123879</t>
  </si>
  <si>
    <t>特開2001-222994</t>
  </si>
  <si>
    <t>特開2004-71198</t>
  </si>
  <si>
    <t>特開2004-333826</t>
  </si>
  <si>
    <t>特開2005-85557</t>
  </si>
  <si>
    <t>特開2005-129482</t>
  </si>
  <si>
    <t>特開2006-222073</t>
  </si>
  <si>
    <t>特開平9-25412</t>
  </si>
  <si>
    <t>特開平11-347388</t>
  </si>
  <si>
    <t>実全昭60-58243</t>
  </si>
  <si>
    <t>特開平5-49541</t>
  </si>
  <si>
    <t>実全昭58-148484</t>
  </si>
  <si>
    <t>実全昭60-189770</t>
  </si>
  <si>
    <t>特開2005-78268</t>
  </si>
  <si>
    <t>特開2005-275802</t>
  </si>
  <si>
    <t>特開平8-203232</t>
  </si>
  <si>
    <t>特開平9-29424</t>
  </si>
  <si>
    <t>特開平1-255720</t>
  </si>
  <si>
    <t>特開平4-111736</t>
  </si>
  <si>
    <t>特開平8-184324</t>
  </si>
  <si>
    <t>実全昭53-55049</t>
  </si>
  <si>
    <t>実開平5-26239</t>
  </si>
  <si>
    <t>実開平5-63740</t>
  </si>
  <si>
    <t>特開2004-174087</t>
  </si>
  <si>
    <t>実全昭61-116551</t>
  </si>
  <si>
    <t>特開2004-306436</t>
  </si>
  <si>
    <t>特開昭48-48532</t>
  </si>
  <si>
    <t>特開昭49-66804</t>
  </si>
  <si>
    <t>特開平5-287253</t>
  </si>
  <si>
    <t>特開平10-119010</t>
  </si>
  <si>
    <t>特開2001-290005</t>
  </si>
  <si>
    <t>特開2002-156912</t>
  </si>
  <si>
    <t>特開2003-255847</t>
  </si>
  <si>
    <t>特表2002-522966</t>
  </si>
  <si>
    <t>特開2001-83524</t>
  </si>
  <si>
    <t>特開2003-302642</t>
  </si>
  <si>
    <t>特開2004-170537</t>
  </si>
  <si>
    <t>特開昭61-252225</t>
  </si>
  <si>
    <t>特開2001-286350</t>
  </si>
  <si>
    <t>実登03048768</t>
  </si>
  <si>
    <t>特表2001-508541</t>
  </si>
  <si>
    <t>特開平5-96365</t>
  </si>
  <si>
    <t>特開昭57-37187</t>
  </si>
  <si>
    <t>審引用／抽論 90／68066 国内図書館 講談社編、ヘルシーオイル「カロチーノ」Ｃｏｏｋｉｎｇ　Ｂｏｏｋ、株式会社講談社、20060301、第１１頁、第４４頁</t>
  </si>
  <si>
    <t>審引用／抽論 90／68067 その他 カロチーノについて（ホームページ）、イエナ商事株式会社、20091222</t>
  </si>
  <si>
    <t>審引用／抽論 90／68068 国内カタログ ＲＥＤ　ＰＡＬＭ　ＯＩＬ　ＣＡＲＯＴＩＮＯ　カロチーノ、イエナ商事株式会社、199802</t>
  </si>
  <si>
    <t>審引用／抽論 90／68069 外国雑誌 Ｊ．　Ｏｌｅｏ　Ｓｃｉ．、2001、Ｖｏｌ．５０，　Ｎｏ．１０、ｐ．７８１－７８５</t>
  </si>
  <si>
    <t>審引用／抽論 90／68070 国内雑誌 食品と技術、20030925、Ｖｏｌ．３８７、ｐ．１－８</t>
  </si>
  <si>
    <t>審引用／抽論 90／68072 外国雑誌 Ｆｏｏｄ　Ａｕｓｔｒａｌｉａ、200408、Ｖｏｌ．５６，　Ｎｏ．８、ｐ．３６５－３７２</t>
  </si>
  <si>
    <t>特開2000-210019</t>
  </si>
  <si>
    <t>特開2001-218558</t>
  </si>
  <si>
    <t>特開平2-92997</t>
  </si>
  <si>
    <t>特開平7-135972</t>
  </si>
  <si>
    <t>特開2003-309420</t>
  </si>
  <si>
    <t>特開平5-37217</t>
  </si>
  <si>
    <t>特開平5-83030</t>
  </si>
  <si>
    <t>実全昭59-147087</t>
  </si>
  <si>
    <t>実全昭61-62414</t>
  </si>
  <si>
    <t>特開2008-308893</t>
  </si>
  <si>
    <t>特開昭57-57485</t>
  </si>
  <si>
    <t>特公昭57-40293</t>
  </si>
  <si>
    <t>審引用／抽論 00／02615 国内図書館 並木満夫他編、シリーズ＜食品の科学＞ゴマの科学、株式会社朝倉書店、1989、第１１９－１２７頁</t>
  </si>
  <si>
    <t>審引用／抽論 90／08407 国内雑誌 産経新聞　夕刊（大阪），２００３年１月１４日，８頁</t>
  </si>
  <si>
    <t>特開2004-329204</t>
  </si>
  <si>
    <t>特開2007-236206</t>
  </si>
  <si>
    <t>P出願番号</t>
    <rPh sb="1" eb="3">
      <t>シュツガン</t>
    </rPh>
    <rPh sb="3" eb="5">
      <t>バンゴウ</t>
    </rPh>
    <phoneticPr fontId="16"/>
  </si>
  <si>
    <t>特許番号</t>
    <rPh sb="0" eb="2">
      <t>トッキョ</t>
    </rPh>
    <rPh sb="2" eb="4">
      <t>バンゴウ</t>
    </rPh>
    <phoneticPr fontId="7"/>
  </si>
  <si>
    <t>発明者引用文献情報</t>
    <phoneticPr fontId="7"/>
  </si>
  <si>
    <t>文献1</t>
    <rPh sb="0" eb="2">
      <t>ブンケン</t>
    </rPh>
    <phoneticPr fontId="8"/>
  </si>
  <si>
    <t>文献2</t>
    <rPh sb="0" eb="2">
      <t>ブンケン</t>
    </rPh>
    <phoneticPr fontId="8"/>
  </si>
  <si>
    <t>文献3</t>
    <rPh sb="0" eb="2">
      <t>ブンケン</t>
    </rPh>
    <phoneticPr fontId="8"/>
  </si>
  <si>
    <t>文献4</t>
    <rPh sb="0" eb="2">
      <t>ブンケン</t>
    </rPh>
    <phoneticPr fontId="8"/>
  </si>
  <si>
    <t>文献5</t>
    <rPh sb="0" eb="2">
      <t>ブンケン</t>
    </rPh>
    <phoneticPr fontId="8"/>
  </si>
  <si>
    <t>文献6</t>
    <rPh sb="0" eb="2">
      <t>ブンケン</t>
    </rPh>
    <phoneticPr fontId="8"/>
  </si>
  <si>
    <t>文献7</t>
    <rPh sb="0" eb="2">
      <t>ブンケン</t>
    </rPh>
    <phoneticPr fontId="8"/>
  </si>
  <si>
    <t>文献8</t>
    <rPh sb="0" eb="2">
      <t>ブンケン</t>
    </rPh>
    <phoneticPr fontId="8"/>
  </si>
  <si>
    <t>文献9</t>
    <rPh sb="0" eb="2">
      <t>ブンケン</t>
    </rPh>
    <phoneticPr fontId="8"/>
  </si>
  <si>
    <t>文献10</t>
    <rPh sb="0" eb="2">
      <t>ブンケン</t>
    </rPh>
    <phoneticPr fontId="8"/>
  </si>
  <si>
    <t>文献11</t>
    <rPh sb="0" eb="2">
      <t>ブンケン</t>
    </rPh>
    <phoneticPr fontId="8"/>
  </si>
  <si>
    <t>文献12</t>
    <rPh sb="0" eb="2">
      <t>ブンケン</t>
    </rPh>
    <phoneticPr fontId="8"/>
  </si>
  <si>
    <t>文献13</t>
    <rPh sb="0" eb="2">
      <t>ブンケン</t>
    </rPh>
    <phoneticPr fontId="8"/>
  </si>
  <si>
    <t>文献14</t>
    <rPh sb="0" eb="2">
      <t>ブンケン</t>
    </rPh>
    <phoneticPr fontId="8"/>
  </si>
  <si>
    <t>出願人1展開1</t>
    <rPh sb="0" eb="2">
      <t>シュツガン</t>
    </rPh>
    <rPh sb="2" eb="3">
      <t>ニン</t>
    </rPh>
    <rPh sb="4" eb="6">
      <t>テンカイ</t>
    </rPh>
    <phoneticPr fontId="16"/>
  </si>
  <si>
    <t>出願人1展開2</t>
    <rPh sb="0" eb="2">
      <t>シュツガン</t>
    </rPh>
    <rPh sb="2" eb="3">
      <t>ニン</t>
    </rPh>
    <rPh sb="4" eb="6">
      <t>テンカイ</t>
    </rPh>
    <phoneticPr fontId="16"/>
  </si>
  <si>
    <t>出願人1展開3</t>
    <rPh sb="0" eb="2">
      <t>シュツガン</t>
    </rPh>
    <rPh sb="2" eb="3">
      <t>ニン</t>
    </rPh>
    <rPh sb="4" eb="6">
      <t>テンカイ</t>
    </rPh>
    <phoneticPr fontId="16"/>
  </si>
  <si>
    <t>出願人2展開1</t>
    <rPh sb="0" eb="2">
      <t>シュツガン</t>
    </rPh>
    <rPh sb="2" eb="3">
      <t>ニン</t>
    </rPh>
    <rPh sb="4" eb="6">
      <t>テンカイ</t>
    </rPh>
    <phoneticPr fontId="16"/>
  </si>
  <si>
    <t>出願人2展開2</t>
    <rPh sb="0" eb="2">
      <t>シュツガン</t>
    </rPh>
    <rPh sb="2" eb="3">
      <t>ニン</t>
    </rPh>
    <rPh sb="4" eb="6">
      <t>テンカイ</t>
    </rPh>
    <phoneticPr fontId="16"/>
  </si>
  <si>
    <t>出願人2展開3</t>
    <rPh sb="0" eb="2">
      <t>シュツガン</t>
    </rPh>
    <rPh sb="2" eb="3">
      <t>ニン</t>
    </rPh>
    <rPh sb="4" eb="6">
      <t>テンカイ</t>
    </rPh>
    <phoneticPr fontId="16"/>
  </si>
  <si>
    <t>出願人2展開4</t>
    <rPh sb="0" eb="2">
      <t>シュツガン</t>
    </rPh>
    <rPh sb="2" eb="3">
      <t>ニン</t>
    </rPh>
    <rPh sb="4" eb="6">
      <t>テンカイ</t>
    </rPh>
    <phoneticPr fontId="16"/>
  </si>
  <si>
    <t>出願人3展開1</t>
    <rPh sb="0" eb="2">
      <t>シュツガン</t>
    </rPh>
    <rPh sb="2" eb="3">
      <t>ニン</t>
    </rPh>
    <rPh sb="4" eb="6">
      <t>テンカイ</t>
    </rPh>
    <phoneticPr fontId="16"/>
  </si>
  <si>
    <t>出願人3展開2</t>
    <rPh sb="0" eb="2">
      <t>シュツガン</t>
    </rPh>
    <rPh sb="2" eb="3">
      <t>ニン</t>
    </rPh>
    <rPh sb="4" eb="6">
      <t>テンカイ</t>
    </rPh>
    <phoneticPr fontId="16"/>
  </si>
  <si>
    <t>出願人3展開3</t>
    <rPh sb="0" eb="2">
      <t>シュツガン</t>
    </rPh>
    <rPh sb="2" eb="3">
      <t>ニン</t>
    </rPh>
    <rPh sb="4" eb="6">
      <t>テンカイ</t>
    </rPh>
    <phoneticPr fontId="16"/>
  </si>
  <si>
    <t>出願人3展開4</t>
    <rPh sb="0" eb="2">
      <t>シュツガン</t>
    </rPh>
    <rPh sb="2" eb="3">
      <t>ニン</t>
    </rPh>
    <rPh sb="4" eb="6">
      <t>テンカイ</t>
    </rPh>
    <phoneticPr fontId="16"/>
  </si>
  <si>
    <t>出願人3展開5</t>
    <rPh sb="0" eb="2">
      <t>シュツガン</t>
    </rPh>
    <rPh sb="2" eb="3">
      <t>ニン</t>
    </rPh>
    <rPh sb="4" eb="6">
      <t>テンカイ</t>
    </rPh>
    <phoneticPr fontId="16"/>
  </si>
  <si>
    <t>出願人3展開6</t>
    <rPh sb="0" eb="2">
      <t>シュツガン</t>
    </rPh>
    <rPh sb="2" eb="3">
      <t>ニン</t>
    </rPh>
    <rPh sb="4" eb="6">
      <t>テンカイ</t>
    </rPh>
    <phoneticPr fontId="16"/>
  </si>
  <si>
    <t>出願人4展開1</t>
    <rPh sb="0" eb="2">
      <t>シュツガン</t>
    </rPh>
    <rPh sb="2" eb="3">
      <t>ニン</t>
    </rPh>
    <rPh sb="4" eb="6">
      <t>テンカイ</t>
    </rPh>
    <phoneticPr fontId="16"/>
  </si>
  <si>
    <t>出願人4展開2</t>
    <rPh sb="0" eb="2">
      <t>シュツガン</t>
    </rPh>
    <rPh sb="2" eb="3">
      <t>ニン</t>
    </rPh>
    <rPh sb="4" eb="6">
      <t>テンカイ</t>
    </rPh>
    <phoneticPr fontId="16"/>
  </si>
  <si>
    <t>出願人4展開3</t>
    <rPh sb="0" eb="2">
      <t>シュツガン</t>
    </rPh>
    <rPh sb="2" eb="3">
      <t>ニン</t>
    </rPh>
    <rPh sb="4" eb="6">
      <t>テンカイ</t>
    </rPh>
    <phoneticPr fontId="16"/>
  </si>
  <si>
    <t>出願人4展開4</t>
    <rPh sb="0" eb="2">
      <t>シュツガン</t>
    </rPh>
    <rPh sb="2" eb="3">
      <t>ニン</t>
    </rPh>
    <rPh sb="4" eb="6">
      <t>テンカイ</t>
    </rPh>
    <phoneticPr fontId="16"/>
  </si>
  <si>
    <t>出願人5展開1</t>
    <rPh sb="0" eb="2">
      <t>シュツガン</t>
    </rPh>
    <rPh sb="2" eb="3">
      <t>ニン</t>
    </rPh>
    <rPh sb="4" eb="6">
      <t>テンカイ</t>
    </rPh>
    <phoneticPr fontId="16"/>
  </si>
  <si>
    <t>出願人5展開2</t>
    <rPh sb="0" eb="2">
      <t>シュツガン</t>
    </rPh>
    <rPh sb="2" eb="3">
      <t>ニン</t>
    </rPh>
    <rPh sb="4" eb="6">
      <t>テンカイ</t>
    </rPh>
    <phoneticPr fontId="16"/>
  </si>
  <si>
    <t>出願人6</t>
    <rPh sb="0" eb="2">
      <t>シュツガン</t>
    </rPh>
    <rPh sb="2" eb="3">
      <t>ニン</t>
    </rPh>
    <phoneticPr fontId="16"/>
  </si>
  <si>
    <t>出願人7展開1</t>
    <rPh sb="0" eb="2">
      <t>シュツガン</t>
    </rPh>
    <rPh sb="2" eb="3">
      <t>ニン</t>
    </rPh>
    <rPh sb="4" eb="6">
      <t>テンカイ</t>
    </rPh>
    <phoneticPr fontId="16"/>
  </si>
  <si>
    <t>出願人7展開2</t>
    <rPh sb="0" eb="2">
      <t>シュツガン</t>
    </rPh>
    <rPh sb="2" eb="3">
      <t>ニン</t>
    </rPh>
    <rPh sb="4" eb="6">
      <t>テンカイ</t>
    </rPh>
    <phoneticPr fontId="16"/>
  </si>
  <si>
    <t>出願人7展開3</t>
    <rPh sb="0" eb="2">
      <t>シュツガン</t>
    </rPh>
    <rPh sb="2" eb="3">
      <t>ニン</t>
    </rPh>
    <rPh sb="4" eb="6">
      <t>テンカイ</t>
    </rPh>
    <phoneticPr fontId="16"/>
  </si>
  <si>
    <t>出願人7展開4</t>
    <rPh sb="0" eb="2">
      <t>シュツガン</t>
    </rPh>
    <rPh sb="2" eb="3">
      <t>ニン</t>
    </rPh>
    <rPh sb="4" eb="6">
      <t>テンカイ</t>
    </rPh>
    <phoneticPr fontId="16"/>
  </si>
  <si>
    <t>出願人8展開1</t>
    <rPh sb="0" eb="2">
      <t>シュツガン</t>
    </rPh>
    <rPh sb="2" eb="3">
      <t>ニン</t>
    </rPh>
    <rPh sb="4" eb="6">
      <t>テンカイ</t>
    </rPh>
    <phoneticPr fontId="16"/>
  </si>
  <si>
    <t>出願人8展開2</t>
    <rPh sb="0" eb="2">
      <t>シュツガン</t>
    </rPh>
    <rPh sb="2" eb="3">
      <t>ニン</t>
    </rPh>
    <rPh sb="4" eb="6">
      <t>テンカイ</t>
    </rPh>
    <phoneticPr fontId="16"/>
  </si>
  <si>
    <t>出願人9</t>
    <rPh sb="0" eb="2">
      <t>シュツガン</t>
    </rPh>
    <rPh sb="2" eb="3">
      <t>ニン</t>
    </rPh>
    <phoneticPr fontId="16"/>
  </si>
  <si>
    <t>出願人10展開1</t>
    <rPh sb="0" eb="2">
      <t>シュツガン</t>
    </rPh>
    <rPh sb="2" eb="3">
      <t>ニン</t>
    </rPh>
    <rPh sb="5" eb="7">
      <t>テンカイ</t>
    </rPh>
    <phoneticPr fontId="16"/>
  </si>
  <si>
    <t>出願人10展開2</t>
    <rPh sb="0" eb="2">
      <t>シュツガン</t>
    </rPh>
    <rPh sb="2" eb="3">
      <t>ニン</t>
    </rPh>
    <rPh sb="5" eb="7">
      <t>テンカイ</t>
    </rPh>
    <phoneticPr fontId="16"/>
  </si>
  <si>
    <t>出願人11</t>
    <rPh sb="0" eb="2">
      <t>シュツガン</t>
    </rPh>
    <rPh sb="2" eb="3">
      <t>ニン</t>
    </rPh>
    <phoneticPr fontId="16"/>
  </si>
  <si>
    <t>出願人12展開1</t>
    <rPh sb="0" eb="2">
      <t>シュツガン</t>
    </rPh>
    <rPh sb="2" eb="3">
      <t>ニン</t>
    </rPh>
    <rPh sb="5" eb="7">
      <t>テンカイ</t>
    </rPh>
    <phoneticPr fontId="16"/>
  </si>
  <si>
    <t>出願人12展開2</t>
    <rPh sb="0" eb="2">
      <t>シュツガン</t>
    </rPh>
    <rPh sb="2" eb="3">
      <t>ニン</t>
    </rPh>
    <rPh sb="5" eb="7">
      <t>テンカイ</t>
    </rPh>
    <phoneticPr fontId="16"/>
  </si>
  <si>
    <t>出願人13展開1</t>
    <rPh sb="0" eb="2">
      <t>シュツガン</t>
    </rPh>
    <rPh sb="2" eb="3">
      <t>ニン</t>
    </rPh>
    <rPh sb="5" eb="7">
      <t>テンカイ</t>
    </rPh>
    <phoneticPr fontId="16"/>
  </si>
  <si>
    <t>出願人13展開2</t>
    <rPh sb="0" eb="2">
      <t>シュツガン</t>
    </rPh>
    <rPh sb="2" eb="3">
      <t>ニン</t>
    </rPh>
    <rPh sb="5" eb="7">
      <t>テンカイ</t>
    </rPh>
    <phoneticPr fontId="16"/>
  </si>
  <si>
    <t>出願人13展開3</t>
    <rPh sb="0" eb="2">
      <t>シュツガン</t>
    </rPh>
    <rPh sb="2" eb="3">
      <t>ニン</t>
    </rPh>
    <rPh sb="5" eb="7">
      <t>テンカイ</t>
    </rPh>
    <phoneticPr fontId="16"/>
  </si>
  <si>
    <t>出願人14</t>
    <rPh sb="0" eb="2">
      <t>シュツガン</t>
    </rPh>
    <rPh sb="2" eb="3">
      <t>ニン</t>
    </rPh>
    <phoneticPr fontId="16"/>
  </si>
  <si>
    <t>特開昭62-115948|ブラザー工業株式会社,特開昭59-226993|ブラザー工業株式会社</t>
    <phoneticPr fontId="16"/>
  </si>
  <si>
    <t>特開昭62-115948</t>
  </si>
  <si>
    <t>特開昭59-226993</t>
  </si>
  <si>
    <t>ブラザー工業株式会社</t>
  </si>
  <si>
    <t>特公昭53-29939|ハンド－ザ－コウギヨウ　カブシキガイシヤ,ハンド－ザ－工業株式会社,実開昭57-174651|油谷重工株式会社,実開昭55-152250|高橋　正,特開平2-24455|株式会社大林組</t>
  </si>
  <si>
    <t>特公昭53-29939</t>
  </si>
  <si>
    <t>実開昭57-174651</t>
  </si>
  <si>
    <t>実開昭55-152250</t>
  </si>
  <si>
    <t>ハンド－ザ－コウギヨウ　カブシキガイシヤ</t>
  </si>
  <si>
    <t>ハンド－ザ－工業株式会社</t>
  </si>
  <si>
    <t>油谷重工株式会社</t>
  </si>
  <si>
    <t>高橋　正</t>
  </si>
  <si>
    <t>株式会社大林組</t>
  </si>
  <si>
    <t>特願平2-85733|株式会社東芝,東芝エー・ブイ・イー株式会社,東芝エ―・ブイ・イ―株式会社</t>
  </si>
  <si>
    <t>特願平2-85733</t>
  </si>
  <si>
    <t>東芝エー・ブイ・イー株式会社</t>
  </si>
  <si>
    <t>東芝エ―・ブイ・イ―株式会社</t>
  </si>
  <si>
    <t>実開昭60-81562|山本　和子,実開昭58-131859|高瀬　正夫,特開平5-96026|住友ゴム工業株式会社,ＳＲＩスポーツ株式会社,カナダ特許第1005480号</t>
  </si>
  <si>
    <t>実開昭60-81562</t>
  </si>
  <si>
    <t>実開昭58-131859</t>
  </si>
  <si>
    <t>特開平5-96026</t>
  </si>
  <si>
    <t>CA1005480</t>
  </si>
  <si>
    <t>山本　和子</t>
  </si>
  <si>
    <t>高瀬　正夫</t>
  </si>
  <si>
    <t>ＳＲＩスポーツ株式会社</t>
  </si>
  <si>
    <t>特公昭62-18421|日本クラウンコルク株式会社</t>
  </si>
  <si>
    <t>特公昭62-18421</t>
  </si>
  <si>
    <t>日本クラウンコルク株式会社</t>
  </si>
  <si>
    <t>米国特許4929241号,米国特許4927414号,米国特許4900307号,米国特許4747831号</t>
  </si>
  <si>
    <t>US4929241</t>
  </si>
  <si>
    <t>US4927414</t>
  </si>
  <si>
    <t>US4900307</t>
  </si>
  <si>
    <t>US4747831</t>
  </si>
  <si>
    <t>特開昭57-65837|帝国ピストンリング株式会社,特開昭57-57868|トヨタ自動車株式会社,株式会社豊田中央研究所</t>
  </si>
  <si>
    <t>特開昭57-65837</t>
  </si>
  <si>
    <t>特開昭57-57868</t>
  </si>
  <si>
    <t>帝国ピストンリング株式会社</t>
  </si>
  <si>
    <t>株式会社豊田中央研究所</t>
  </si>
  <si>
    <t>特公平2-223269,特公平2-23269|新日本製鐵株式会社,芝浦「鎔」断工業株式会社,東京エコン建鉄株式会社,芝浦熔断工業株式会社</t>
  </si>
  <si>
    <t>特公平2-223269</t>
  </si>
  <si>
    <t>特公平2-23269</t>
  </si>
  <si>
    <t>芝浦「鎔」断工業株式会社</t>
  </si>
  <si>
    <t>東京エコン建鉄株式会社</t>
  </si>
  <si>
    <t>芝浦熔断工業株式会社</t>
  </si>
  <si>
    <t>特開平3-287318|西部電機株式会社</t>
  </si>
  <si>
    <t>特開平3-287318</t>
  </si>
  <si>
    <t>WO50/1966,米国特許4369305号,米国特許4207411号,米国特許3597400号,米国特許2696482号,米国特許2512606号,欧州特許ＥＰ50742号,ＥＰ69700号,ＤＥ－OS2034541,ＤＥ4310970,ＤＥ3728334号,ＤＥ3717928号,ＤＥ1595354号</t>
    <phoneticPr fontId="16"/>
  </si>
  <si>
    <t>WO501966</t>
    <phoneticPr fontId="7"/>
  </si>
  <si>
    <t>US4369305</t>
  </si>
  <si>
    <t>US4207411</t>
  </si>
  <si>
    <t>US3597400</t>
  </si>
  <si>
    <t>US2696482</t>
  </si>
  <si>
    <t>US2512606</t>
  </si>
  <si>
    <t>EP50742</t>
  </si>
  <si>
    <t>EP69700</t>
  </si>
  <si>
    <t>DE-OS2034541</t>
  </si>
  <si>
    <t>DE4310970</t>
  </si>
  <si>
    <t>DE3728334</t>
  </si>
  <si>
    <t>DE3717928</t>
  </si>
  <si>
    <t>DE1595354</t>
  </si>
  <si>
    <t>実開平6-40055|株式会社クボタ,実開昭59-160654|株式会社クボタ,実開昭59-125558|株式会社クボタ</t>
  </si>
  <si>
    <t>実開昭59-160654</t>
  </si>
  <si>
    <t>実開昭59-125558</t>
  </si>
  <si>
    <t>特開平6-248688|平田　純一,有限会社リタッグ,リタッグ　インコーポレーション</t>
  </si>
  <si>
    <t>平田　純一</t>
  </si>
  <si>
    <t>有限会社リタッグ</t>
  </si>
  <si>
    <t>リタッグ　インコーポレーション</t>
  </si>
  <si>
    <t>特公平2-27308|品川白煉瓦株式会社,特開昭62-36071|品川白煉瓦株式会社</t>
  </si>
  <si>
    <t>特公平2-27308</t>
  </si>
  <si>
    <t>特開昭62-36071</t>
  </si>
  <si>
    <t>品川白煉瓦株式会社</t>
  </si>
  <si>
    <t>特開平3-260857|麦谷　富浩</t>
  </si>
  <si>
    <t>特開平3-260857</t>
  </si>
  <si>
    <t>特公平6-41162|バイエル・アクチエンゲゼルシヤフト,バイエル・マテリアルサイエンス・アクチエンゲゼルシヤフト,特公昭47-19119|ゼネラル　エレクトリツク　カンパニイ,特開平3-68627|旭化成株式会社,旭化成工業株式会社,特開平1-271426|旭化成株式会社,旭化成工業株式会社,特開平1-158033|旭化成工業株式会社,旭化成株式会社,特開昭55-59929|レ－ム・ゲゼルシヤフト・ミツト・ベシユレンクテル・ハフツング</t>
  </si>
  <si>
    <t>特公平6-41162</t>
  </si>
  <si>
    <t>特公昭47-19119</t>
  </si>
  <si>
    <t>特開平3-68627</t>
  </si>
  <si>
    <t>特開平1-271426</t>
  </si>
  <si>
    <t>特開平1-158033</t>
  </si>
  <si>
    <t>特開昭55-59929</t>
  </si>
  <si>
    <t>バイエル・アクチエンゲゼルシヤフト</t>
  </si>
  <si>
    <t>バイエル・マテリアルサイエンス・アクチエンゲゼルシヤフト</t>
  </si>
  <si>
    <t>ゼネラル　エレクトリツク　カンパニイ</t>
  </si>
  <si>
    <t>旭化成工業株式会社</t>
  </si>
  <si>
    <t>レ－ム・ゲゼルシヤフト・ミツト・ベシユレンクテル・ハフツング</t>
  </si>
  <si>
    <t>特開平6-313141|ぺんてる株式会社,特開平5-39447|三菱製紙株式会社,特開平1-170672|キヤノン株式会社,特開昭62-95366|ゼロツクス　コ－ポレ－シヨン</t>
  </si>
  <si>
    <t>特開平6-313141</t>
  </si>
  <si>
    <t>特開平5-39447</t>
  </si>
  <si>
    <t>特開平1-170672</t>
  </si>
  <si>
    <t>特開昭62-95366</t>
  </si>
  <si>
    <t>三菱製紙株式会社</t>
  </si>
  <si>
    <t>ゼロツクス　コ－ポレ－シヨン</t>
  </si>
  <si>
    <t>実公平6-24541|榎本金属株式会社,実開平3-63677|高橋金物株式会社,磯川産業株式会社,特開平7-91134|土川　善司</t>
  </si>
  <si>
    <t>実公平6-24541</t>
  </si>
  <si>
    <t>実開平3-63677</t>
  </si>
  <si>
    <t>榎本金属株式会社</t>
  </si>
  <si>
    <t>高橋金物株式会社</t>
  </si>
  <si>
    <t>磯川産業株式会社</t>
  </si>
  <si>
    <t>土川　善司</t>
  </si>
  <si>
    <t>特願平6-243770|三菱重工業株式会社,三菱重工産業機器株式会社</t>
  </si>
  <si>
    <t>特願平6-243770</t>
  </si>
  <si>
    <t>三菱重工産業機器株式会社</t>
  </si>
  <si>
    <t>実開昭63-149725|株式会社　アイピ－エス,特開平6-155729|ニチハ株式会社,大日本塗料株式会社,紀州技研工業株式会社,特開平6-100750|旭硝子株式会社,特開平5-25354|三洋化成工業株式会社,特開昭57-34107|旭硝子株式会社</t>
  </si>
  <si>
    <t>実開昭63-149725</t>
  </si>
  <si>
    <t>特開平6-100750</t>
  </si>
  <si>
    <t>特開平5-25354</t>
  </si>
  <si>
    <t>特開昭57-34107</t>
  </si>
  <si>
    <t>株式会社　アイピ－エス</t>
  </si>
  <si>
    <t>ニチハ株式会社</t>
  </si>
  <si>
    <t>大日本塗料株式会社</t>
  </si>
  <si>
    <t>紀州技研工業株式会社</t>
  </si>
  <si>
    <t>旭硝子株式会社</t>
  </si>
  <si>
    <t>三洋化成工業株式会社</t>
  </si>
  <si>
    <t>特開平4-326526|同和鉱業株式会社,米国特許4915745号,米国特許4798660号,米国特許4335226号</t>
  </si>
  <si>
    <t>特開平4-326526</t>
  </si>
  <si>
    <t>US4915745</t>
  </si>
  <si>
    <t>US4798660</t>
  </si>
  <si>
    <t>US4335226</t>
  </si>
  <si>
    <t>同和鉱業株式会社</t>
  </si>
  <si>
    <t>実開昭55-954|三菱電機株式会社</t>
  </si>
  <si>
    <t>実開昭55-954</t>
  </si>
  <si>
    <t>米国特許4235772号,米国特許4058512号,米国特許3852479号,米国特許3579423号</t>
  </si>
  <si>
    <t>US4235772</t>
  </si>
  <si>
    <t>US4058512</t>
  </si>
  <si>
    <t>US3852479</t>
  </si>
  <si>
    <t>US3579423</t>
  </si>
  <si>
    <t>特開昭63-252439|アプライド　マテリアルズインコーポレーテッド,特開昭63-133532|ゼネラル　シグナル　コーポレーション,特開昭63-129641|株式会社日立国際電気</t>
  </si>
  <si>
    <t>特開昭63-252439</t>
  </si>
  <si>
    <t>特開昭63-133532</t>
  </si>
  <si>
    <t>特開昭63-129641</t>
  </si>
  <si>
    <t>アプライド　マテリアルズインコーポレーテッド</t>
  </si>
  <si>
    <t>ゼネラル　シグナル　コーポレーション</t>
  </si>
  <si>
    <t>株式会社日立国際電気</t>
  </si>
  <si>
    <t>特開平3-274746|ソニー株式会社,特開昭63-133532|ゼネラル　シグナル　コーポレーション</t>
  </si>
  <si>
    <t>WO96/10494|センサー・テクノロジー株式会社,日本化薬株式会社,株式会社神戸製鋼所</t>
  </si>
  <si>
    <t>WO9610494</t>
    <phoneticPr fontId="7"/>
  </si>
  <si>
    <t>センサー・テクノロジー株式会社</t>
  </si>
  <si>
    <t>日本化薬株式会社</t>
  </si>
  <si>
    <t>株式会社神戸製鋼所</t>
  </si>
  <si>
    <t>米国特許5359787号,米国特許4989160号</t>
  </si>
  <si>
    <t>US5359787</t>
  </si>
  <si>
    <t>US4989160</t>
  </si>
  <si>
    <t>米国特許5019504号</t>
  </si>
  <si>
    <t>US5019504</t>
  </si>
  <si>
    <t>実開平3-32936|株式会社松井製作所</t>
  </si>
  <si>
    <t>実開平3-32936</t>
  </si>
  <si>
    <t>特開平8-288266|アプライド　マテリアルズ　インコーポレイテッド,特開平8-213196|アプライド　マテリアルズ　インコーポレイテッド,アプライド  マテリアルズ  インコーポレイテッド,ＡＰＰＬＩＥＤ  ＭＡＴＥＲＩＡＬＳ，ＩＮＣＯＲＰＯＲＡＴＥＤ,特開平2-235332|インターナシヨナル・ビジネス・マシーンズ・コーポレーシヨン</t>
  </si>
  <si>
    <t>特開平8-288266</t>
  </si>
  <si>
    <t>特開平8-213196</t>
  </si>
  <si>
    <t>特開平2-235332</t>
  </si>
  <si>
    <t>アプライド　マテリアルズ　インコーポレイテッド</t>
  </si>
  <si>
    <t>アプライド  マテリアルズ  インコーポレイテッド</t>
  </si>
  <si>
    <t>ＡＰＰＬＩＥＤ  ＭＡＴＥＲＩＡＬＳ，ＩＮＣＯＲＰＯＲＡＴＥＤ</t>
  </si>
  <si>
    <t>インターナシヨナル・ビジネス・マシーンズ・コーポレーシヨン</t>
  </si>
  <si>
    <t>特開平5-162261|山陽国策パルプ株式会社,日本製紙株式会社,特開平1-105738|日本製紙株式会社</t>
  </si>
  <si>
    <t>山陽国策パルプ株式会社</t>
  </si>
  <si>
    <t>特開平8-136439|東亜医用電子株式会社,シスメックス株式会社</t>
  </si>
  <si>
    <t>東亜医用電子株式会社</t>
  </si>
  <si>
    <t>米国特許5328085号,米国特許5320250号,米国出願08/607126号,米国出願08/559332号</t>
  </si>
  <si>
    <t>US5328085</t>
  </si>
  <si>
    <t>US5320250</t>
  </si>
  <si>
    <t>US8/607126</t>
  </si>
  <si>
    <t>US8/559332</t>
  </si>
  <si>
    <t>特公平4-14199|富士プラント工業株式会社,富士機工電子株式会社</t>
  </si>
  <si>
    <t>特公平4-14199</t>
  </si>
  <si>
    <t>富士プラント工業株式会社</t>
  </si>
  <si>
    <t>富士機工電子株式会社</t>
  </si>
  <si>
    <t>特開平10-29387|株式会社沖縄タイムス社,株式会社ゴス　グラフイック　システムズ　ジャパン</t>
  </si>
  <si>
    <t>株式会社沖縄タイムス社</t>
  </si>
  <si>
    <t>株式会社ゴス　グラフイック　システムズ　ジャパン</t>
  </si>
  <si>
    <t>特開平7-11831|日本電気株式会社</t>
  </si>
  <si>
    <t>特開平7-11831</t>
  </si>
  <si>
    <t>日本電気株式会社</t>
  </si>
  <si>
    <t>特開平6-10435|鹿島建設株式会社</t>
  </si>
  <si>
    <t>特開平6-10435</t>
  </si>
  <si>
    <t>鹿島建設株式会社</t>
  </si>
  <si>
    <t>米国出願60/101018号</t>
  </si>
  <si>
    <t>US60/101018</t>
  </si>
  <si>
    <t>特開平10-96204|三菱マテリアル株式会社,特開平10-46512|三菱マテリアル株式会社,三菱マテリアル建材株式会社,特開平9-268509|三菱マテリアル株式会社</t>
  </si>
  <si>
    <t>特開平10-96204</t>
  </si>
  <si>
    <t>特開平10-46512</t>
  </si>
  <si>
    <t>特開平9-268509</t>
  </si>
  <si>
    <t>三菱マテリアル株式会社</t>
  </si>
  <si>
    <t>三菱マテリアル建材株式会社</t>
  </si>
  <si>
    <t>特開平11-124323|ポーラ化成工業株式会社,特開平11-92333|株式会社コーセー,特開平11-43626|ポーラ化成工業株式会社,特開平11-1420|株式会社資生堂,三菱化学株式会社,特開平11-1411|株式会社資生堂,特開平10-231232|花王株式会社,特開平9-30935|花王株式会社,特開平8-59433|鐘紡株式会社,カネボウ株式会社</t>
  </si>
  <si>
    <t>特開平11-124323</t>
  </si>
  <si>
    <t>特開平11-92333</t>
  </si>
  <si>
    <t>特開平11-43626</t>
  </si>
  <si>
    <t>特開平11-1420</t>
  </si>
  <si>
    <t>特開平11-1411</t>
  </si>
  <si>
    <t>特開平10-231232</t>
  </si>
  <si>
    <t>特開平8-59433</t>
  </si>
  <si>
    <t>ポーラ化成工業株式会社</t>
  </si>
  <si>
    <t>株式会社コーセー</t>
  </si>
  <si>
    <t>株式会社資生堂</t>
  </si>
  <si>
    <t>三菱化学株式会社</t>
  </si>
  <si>
    <t>花王株式会社</t>
  </si>
  <si>
    <t>鐘紡株式会社</t>
  </si>
  <si>
    <t>カネボウ株式会社</t>
  </si>
  <si>
    <t>特開平8-167939|富士通株式会社</t>
  </si>
  <si>
    <t>特開平8-167939</t>
  </si>
  <si>
    <t>米国特許3689571号,米国特許2992276号</t>
  </si>
  <si>
    <t>US3689571</t>
  </si>
  <si>
    <t>US2992276</t>
  </si>
  <si>
    <t>米国特許5531808号,米国特許3885927号,米国特許2882244号,EP88107209.4,FR97/09283</t>
  </si>
  <si>
    <t>US5531808</t>
  </si>
  <si>
    <t>US3885927</t>
  </si>
  <si>
    <t>US2882244</t>
  </si>
  <si>
    <t>EP88107209.4</t>
  </si>
  <si>
    <t>FR97/09283</t>
  </si>
  <si>
    <t>実開平1-102834|三洋電機株式会社,鳥取三洋電機株式会社</t>
  </si>
  <si>
    <t>実開平1-102834</t>
  </si>
  <si>
    <t>鳥取三洋電機株式会社</t>
  </si>
  <si>
    <t>実開平4-113864|株式会社鷺宮製作所</t>
  </si>
  <si>
    <t>実開平4-113864</t>
  </si>
  <si>
    <t>特公昭59-50615|カブシキガイシヤ　バジコ,特公昭57-16356|（株）　パジコ,特公昭51-893|フクタ゛@@レイシ゛,福田霊日,福田隆日,福田恵日,福田日出子,福田日南子,特開平10-268755|株式会社日本教材製作所,特開平2-123390|紫香楽教材粘土株式会社,日本フイライト株式会社</t>
  </si>
  <si>
    <t>特公昭59-50615</t>
  </si>
  <si>
    <t>特公昭57-16356</t>
  </si>
  <si>
    <t>特公昭51-893</t>
  </si>
  <si>
    <t>カブシキガイシヤ　バジコ</t>
  </si>
  <si>
    <t>（株）　パジコ</t>
  </si>
  <si>
    <t>フクタ゛@@レイシ゛</t>
  </si>
  <si>
    <t>福田霊日</t>
  </si>
  <si>
    <t>福田隆日</t>
  </si>
  <si>
    <t>福田恵日</t>
  </si>
  <si>
    <t>福田日出子</t>
  </si>
  <si>
    <t>福田日南子</t>
  </si>
  <si>
    <t>株式会社日本教材製作所</t>
  </si>
  <si>
    <t>紫香楽教材粘土株式会社</t>
  </si>
  <si>
    <t>日本フイライト株式会社</t>
  </si>
  <si>
    <t>登実第3054104号|山佐株式会社</t>
  </si>
  <si>
    <t>登実第3054104</t>
  </si>
  <si>
    <t>山佐株式会社</t>
  </si>
  <si>
    <t>EP475803号,FR2650890号</t>
  </si>
  <si>
    <t>EP475803</t>
  </si>
  <si>
    <t>FR2650890</t>
  </si>
  <si>
    <t>米国出願07/879435号</t>
  </si>
  <si>
    <t>US7/879435</t>
  </si>
  <si>
    <t>特開平11-246780|丸尾カルシウム株式会社,特開平3-56581|丸尾カルシウム株式会社,特開平2-3809|キヤノン株式会社</t>
  </si>
  <si>
    <t>特開平2-3809</t>
  </si>
  <si>
    <t>丸尾カルシウム株式会社</t>
  </si>
  <si>
    <t>米国特許5863874号,米国特許5863871号,米国特許5723418号,米国特許5559087号,米国特許5352376号,米国特許5244589号,米国特許5182035号,米国特許5174914号,米国特許5073280号,米国特許5009801号,米国特許4929375号,米国特許4604220号,米国特許4274973号</t>
  </si>
  <si>
    <t>US5863874</t>
  </si>
  <si>
    <t>US5863871</t>
  </si>
  <si>
    <t>US5723418</t>
  </si>
  <si>
    <t>US5559087</t>
  </si>
  <si>
    <t>US5352376</t>
  </si>
  <si>
    <t>US5244589</t>
  </si>
  <si>
    <t>US5182035</t>
  </si>
  <si>
    <t>US5174914</t>
  </si>
  <si>
    <t>US5073280</t>
  </si>
  <si>
    <t>US5009801</t>
  </si>
  <si>
    <t>US4929375</t>
  </si>
  <si>
    <t>US4604220</t>
  </si>
  <si>
    <t>US4274973</t>
  </si>
  <si>
    <t>特開平11-5719|花王株式会社,特開昭59-101412|サンスタ－株式会社</t>
  </si>
  <si>
    <t>特開平11-5719</t>
  </si>
  <si>
    <t>特開昭59-101412</t>
  </si>
  <si>
    <t>特開平7-282823|京セラ株式会社</t>
  </si>
  <si>
    <t>特開平7-282823</t>
  </si>
  <si>
    <t>特開平8-85989|株式会社クボタ</t>
  </si>
  <si>
    <t>特開2000-38004|光洋精工株式会社,株式会社ジェイテクト</t>
  </si>
  <si>
    <t>特開2000-38004</t>
  </si>
  <si>
    <t>光洋精工株式会社</t>
  </si>
  <si>
    <t>特許第3266233号|新日軽株式会社,特開2002-180751|新日軽株式会社</t>
  </si>
  <si>
    <t>JP3266233</t>
  </si>
  <si>
    <t>新日軽株式会社</t>
  </si>
  <si>
    <t>米国特許5820118号</t>
  </si>
  <si>
    <t>US5820118</t>
  </si>
  <si>
    <t>特許第1480360号</t>
  </si>
  <si>
    <t>米国特許6120355号,米国特許4981402号,米国出願60/269328号</t>
  </si>
  <si>
    <t>US6120355</t>
  </si>
  <si>
    <t>US4981402</t>
  </si>
  <si>
    <t>US60/269328</t>
  </si>
  <si>
    <t>特開昭63-295695|イーストマン・コダック・カンパニー</t>
  </si>
  <si>
    <t>特開昭63-295695</t>
  </si>
  <si>
    <t>イーストマン・コダック・カンパニー</t>
  </si>
  <si>
    <t>特開平9-60170|ワイケイケイアーキテクチュラルプロダクツ株式会社,ＹＫＫ　ＡＰ株式会社</t>
  </si>
  <si>
    <t>ワイケイケイアーキテクチュラルプロダクツ株式会社</t>
  </si>
  <si>
    <t>ＹＫＫ　ＡＰ株式会社</t>
  </si>
  <si>
    <t>実開平5-22046|三菱重工業株式会社,実開平5-17326|日立造船株式会社,特開平5-17326|ロート製薬株式会社,特開平5-2046|株式会社協和エクシオ</t>
  </si>
  <si>
    <t>特開平5-17326</t>
  </si>
  <si>
    <t>特開平5-2046</t>
  </si>
  <si>
    <t>日立造船株式会社</t>
  </si>
  <si>
    <t>ロート製薬株式会社</t>
  </si>
  <si>
    <t>株式会社協和エクシオ</t>
  </si>
  <si>
    <t>特公平5-34902|ヒユ－－ピ－タ－　グランビル　ケリ－,リニア　ドライブス　リミテッド</t>
  </si>
  <si>
    <t>特公平5-34902</t>
  </si>
  <si>
    <t>ヒユ－－ピ－タ－　グランビル　ケリ－</t>
  </si>
  <si>
    <t>リニア　ドライブス　リミテッド</t>
  </si>
  <si>
    <t>特開平8-254447|株式会社東芝</t>
  </si>
  <si>
    <t>特開2000-145724|株式会社ユニコン,米国特許5695177号</t>
  </si>
  <si>
    <t>US5695177</t>
  </si>
  <si>
    <t>株式会社ユニコン</t>
  </si>
  <si>
    <t>特開2001-146420|太平洋セメント株式会社,特開昭55-94634|ビ－ピ－ビ－・インダストリイズ・リミテツド,ビ－ピ－ビ－　インダストリイズ　リミテツド</t>
  </si>
  <si>
    <t>特開昭55-94634</t>
  </si>
  <si>
    <t>太平洋セメント株式会社</t>
  </si>
  <si>
    <t>ビ－ピ－ビ－・インダストリイズ・リミテツド</t>
  </si>
  <si>
    <t>特公平3-11601|株式会社　デイスコ,株式会社デイスコ</t>
  </si>
  <si>
    <t>特公平3-11601</t>
  </si>
  <si>
    <t>株式会社　デイスコ</t>
  </si>
  <si>
    <t>株式会社デイスコ</t>
  </si>
  <si>
    <t>特開平11-278808|ビジネスプラン株式会社,大幸薬品株式会社,特開平6-233985|ダイソー株式会社,特開昭63-303905|ダイソー株式会社,特開昭61-48404|ダイソー株式会社,ダイソ―株式会社</t>
  </si>
  <si>
    <t>特開平6-233985</t>
  </si>
  <si>
    <t>特開昭63-303905</t>
  </si>
  <si>
    <t>特開昭61-48404</t>
  </si>
  <si>
    <t>ビジネスプラン株式会社</t>
  </si>
  <si>
    <t>大幸薬品株式会社</t>
  </si>
  <si>
    <t>ダイソー株式会社</t>
  </si>
  <si>
    <t>ダイソ―株式会社</t>
  </si>
  <si>
    <t>特公昭33-5649,欧州特許公開公報第110502号</t>
  </si>
  <si>
    <t>特公昭33-5649</t>
    <phoneticPr fontId="7"/>
  </si>
  <si>
    <t>EP110502</t>
    <phoneticPr fontId="7"/>
  </si>
  <si>
    <t>特許第3307932号|ポール　コーポレイション,特開昭64-75542|テルモ株式会社,米国特許4944879号,米国特許4618533号</t>
  </si>
  <si>
    <t>JP3307932</t>
  </si>
  <si>
    <t>特開昭64-75542</t>
  </si>
  <si>
    <t>US4944879</t>
  </si>
  <si>
    <t>US4618533</t>
  </si>
  <si>
    <t>ポール　コーポレイション</t>
  </si>
  <si>
    <t>テルモ株式会社</t>
  </si>
  <si>
    <t>特開2002-793|株式会社三共</t>
  </si>
  <si>
    <t>特開2002-793</t>
  </si>
  <si>
    <t>米国特許4908713号,米国特許4706121号</t>
  </si>
  <si>
    <t>US4908713</t>
  </si>
  <si>
    <t>US4706121</t>
  </si>
  <si>
    <t>特開2002-127644|大日本印刷株式会社</t>
  </si>
  <si>
    <t>特開2002-363554|独立行政法人物質・材料研究機構</t>
  </si>
  <si>
    <t>特開2002-363554</t>
  </si>
  <si>
    <t>特開2003-163011|トヨタ自動車株式会社,特開2002-367616|松下電器産業株式会社,パナソニック株式会社</t>
  </si>
  <si>
    <t>特開昭61-117218|新日本製鐵株式会社,新日本製「鉄」株式会社,特開昭55-18566|新日本製鐵株式会社,新日本製「鉄」株式会社</t>
  </si>
  <si>
    <t>特開昭61-117218</t>
  </si>
  <si>
    <t>特開昭55-18566</t>
  </si>
  <si>
    <t>新日本製「鉄」株式会社</t>
  </si>
  <si>
    <t>実開昭62-141131|三菱電機株式会社,特開2004-12086|バクマ工業株式会社,特開平9-166341|有限会社白坂設備工業</t>
  </si>
  <si>
    <t>実開昭62-141131</t>
  </si>
  <si>
    <t>特開平9-166341</t>
  </si>
  <si>
    <t>バクマ工業株式会社</t>
  </si>
  <si>
    <t>有限会社白坂設備工業</t>
  </si>
  <si>
    <t>特開2000-274712|古河電気工業株式会社</t>
  </si>
  <si>
    <t>特開2000-274712</t>
  </si>
  <si>
    <t>特開2003-221973|ワイケイケイエーピー株式会社,ＹＫＫ  ＡＰ株式会社,ＹＫＫ　ＡＰ株式会社</t>
  </si>
  <si>
    <t>特開2003-221973</t>
  </si>
  <si>
    <t>ワイケイケイエーピー株式会社</t>
  </si>
  <si>
    <t>ＹＫＫ  ＡＰ株式会社</t>
  </si>
  <si>
    <t>特開2004-74933|タキゲン製造株式会社</t>
  </si>
  <si>
    <t>特開2004-74933</t>
  </si>
  <si>
    <t>タキゲン製造株式会社</t>
  </si>
  <si>
    <t>米国特許5151789号</t>
  </si>
  <si>
    <t>US5151789</t>
  </si>
  <si>
    <t>特開昭58-189242|東洋ポリマ－株式会社,特開昭52-32971|理研化学工業　（株）</t>
  </si>
  <si>
    <t>特開昭58-189242</t>
  </si>
  <si>
    <t>特開昭52-32971</t>
  </si>
  <si>
    <t>東洋ポリマ－株式会社</t>
  </si>
  <si>
    <t>理研化学工業　（株）</t>
  </si>
  <si>
    <t>特開平11-71835|ダイセル化学工業株式会社</t>
  </si>
  <si>
    <t>特開平11-71835</t>
  </si>
  <si>
    <t>WO98/51735|ビーエーエスエフ　アクチェンゲゼルシャフト,米国特許3817669号,EP-A-668139</t>
  </si>
  <si>
    <t>WO9851735</t>
  </si>
  <si>
    <t>US3817669</t>
  </si>
  <si>
    <t>EP-A-668139</t>
  </si>
  <si>
    <t>ビーエーエスエフ　アクチェンゲゼルシャフト</t>
  </si>
  <si>
    <t>WO02/16639|タカラバイオ株式会社,WO00/28082|栄研化学株式会社,WO99/54455|タカラバイオ株式会社,WO99/09211,WO95/25180|ジェン－プローブ・インコーポレイテッド,米国特許6617106号,米国特許5824517号,米国特許4800159号,米国特許4683202号,米国特許4683195号,EP0320308号,特公平7-114718|ベクトン・ディッキンソン・アンド・カンパニー,ベクトン・ディッキンソン・アンド・カンパニ―,特許第2710159号|ザ・ソーク・インステチュート・フォー・バイオロジカル・スタディース,ザ・トラスティース・オブ・コロンビア・ユニバーシティ・イン・ザ・シティ・オブ・ニューヨーク,ザ・ソーク・インステチュート・フォー・バイオロジカル・スタディーズ,特許第2650159号|アクゾ・ノベル・エヌ・ベー</t>
  </si>
  <si>
    <t>WO216639</t>
  </si>
  <si>
    <t>WO28082</t>
  </si>
  <si>
    <t>WO9954455</t>
  </si>
  <si>
    <t>WO9909211</t>
  </si>
  <si>
    <t>WO9525180</t>
  </si>
  <si>
    <t>US6617106</t>
  </si>
  <si>
    <t>US5824517</t>
  </si>
  <si>
    <t>US4800159</t>
  </si>
  <si>
    <t>US4683202</t>
  </si>
  <si>
    <t>US4683195</t>
  </si>
  <si>
    <t>EP320308</t>
  </si>
  <si>
    <t>特公平7-114718</t>
  </si>
  <si>
    <t>JP2710159</t>
  </si>
  <si>
    <t>JP2650159</t>
  </si>
  <si>
    <t>タカラバイオ株式会社</t>
  </si>
  <si>
    <t>栄研化学株式会社</t>
  </si>
  <si>
    <t>ジェン－プローブ・インコーポレイテッド</t>
  </si>
  <si>
    <t>ベクトン・ディッキンソン・アンド・カンパニー</t>
  </si>
  <si>
    <t>ベクトン・ディッキンソン・アンド・カンパニ―</t>
  </si>
  <si>
    <t>ザ・ソーク・インステチュート・フォー・バイオロジカル・スタディース</t>
  </si>
  <si>
    <t>ザ・トラスティース・オブ・コロンビア・ユニバーシティ・イン・ザ・シティ・オブ・ニューヨーク</t>
  </si>
  <si>
    <t>ザ・ソーク・インステチュート・フォー・バイオロジカル・スタディーズ</t>
  </si>
  <si>
    <t>アクゾ・ノベル・エヌ・ベー</t>
  </si>
  <si>
    <t>特開平11-347388|特殊機化工業株式会社,プライミクス株式会社,特開平11-25958|松下電器産業株式会社,特開平7-161350|富士電気化学株式会社,エフ・ディ－・ケイ株式会社</t>
  </si>
  <si>
    <t>特開平11-25958</t>
  </si>
  <si>
    <t>特開平7-161350</t>
  </si>
  <si>
    <t>特殊機化工業株式会社</t>
  </si>
  <si>
    <t>プライミクス株式会社</t>
  </si>
  <si>
    <t>富士電気化学株式会社</t>
  </si>
  <si>
    <t>エフ・ディ－・ケイ株式会社</t>
  </si>
  <si>
    <t>特開平10-292996|ベール　ゲゼルシャフト　ミット　ベシュレンクテル　ハフツング　ウント　コンパニー,ベール  ゲゼルシャフト  ミット  ベシュレンクテル  ハフツング  ウント  コンパニー</t>
  </si>
  <si>
    <t>特開平10-292996</t>
  </si>
  <si>
    <t>ベール　ゲゼルシャフト　ミット　ベシュレンクテル　ハフツング　ウント　コンパニー</t>
  </si>
  <si>
    <t>ベール  ゲゼルシャフト  ミット  ベシュレンクテル  ハフツング  ウント  コンパニー</t>
  </si>
  <si>
    <t>特開2001-122723|株式会社アイ・ベックス,アイノベックス株式会社,特開2001-79382|株式会社アイ・ベックス,アイノベックス株式会社,特開平10-176207|株式会社アイ・ベックス,株式会社ジオクト,アイノベックス株式会社,特開平10-68008|株式会社アイ・ベックス,株式会社ジオクト,アイノベックス株式会社,特開平9-225317|ケミプロ化成株式会社,特公昭59-120249,特公昭57-43125|平井　英史,平井英史,戸嶋直樹,中尾幸道</t>
  </si>
  <si>
    <t>特開2001-79382</t>
  </si>
  <si>
    <t>特開平10-176207</t>
  </si>
  <si>
    <t>特開平10-68008</t>
  </si>
  <si>
    <t>特開平9-225317</t>
  </si>
  <si>
    <t>特公昭59-120249</t>
  </si>
  <si>
    <t>特公昭57-43125</t>
  </si>
  <si>
    <t>株式会社アイ・ベックス</t>
  </si>
  <si>
    <t>株式会社ジオクト</t>
  </si>
  <si>
    <t>ケミプロ化成株式会社</t>
  </si>
  <si>
    <t>平井　英史</t>
  </si>
  <si>
    <t>平井英史</t>
  </si>
  <si>
    <t>戸嶋直樹</t>
  </si>
  <si>
    <t>中尾幸道</t>
  </si>
  <si>
    <t>特開2003-134967|高木綱業株式会社,特開2000-125698|株式会社日本ゲルマニウム研究所</t>
  </si>
  <si>
    <t>特開2000-125698</t>
  </si>
  <si>
    <t>高木綱業株式会社</t>
  </si>
  <si>
    <t>株式会社日本ゲルマニウム研究所</t>
  </si>
  <si>
    <t>特開2005-184427|スターエンジニアリング株式会社,特開2003-303731|スターエンジニアリング株式会社,特開2002-352203|スターエンジニアリング株式会社,特開2001-047221|スターエンジニアリング株式会社</t>
  </si>
  <si>
    <t>特開2005-184427</t>
  </si>
  <si>
    <t>特開2003-303731</t>
  </si>
  <si>
    <t>特開2002-352203</t>
  </si>
  <si>
    <t>特開2001-47221</t>
  </si>
  <si>
    <t>特開2005-349549|司工機株式会社,特開平8-57758|大昭和精機株式会社,三立精機株式会社</t>
  </si>
  <si>
    <t>特開2005-349549</t>
  </si>
  <si>
    <t>特開平8-57758</t>
  </si>
  <si>
    <t>大昭和精機株式会社</t>
  </si>
  <si>
    <t>三立精機株式会社</t>
  </si>
  <si>
    <t>特開平9-289934|殿川　孝文</t>
  </si>
  <si>
    <t>特開平9-289934</t>
  </si>
  <si>
    <t>殿川　孝文</t>
  </si>
  <si>
    <t>特開2002-331504|一方社油脂工業株式会社,特開平11-240002|三井化学株式会社,特開平10-119010|三井東圧化学株式会社,三井化学株式会社</t>
  </si>
  <si>
    <t>特開2002-331504</t>
  </si>
  <si>
    <t>特開平11-240002</t>
  </si>
  <si>
    <t>一方社油脂工業株式会社</t>
  </si>
  <si>
    <t>三井東圧化学株式会社</t>
  </si>
  <si>
    <t>米国特許5606621号</t>
  </si>
  <si>
    <t>US5606621</t>
  </si>
  <si>
    <t>特開2002-72214|住友化学工業株式会社,住友化学株式会社,特開2001-318612|吉田工業株式会社,吉田プラ工業株式会社</t>
  </si>
  <si>
    <t>特開2002-72214</t>
  </si>
  <si>
    <t>特開2001-318612</t>
  </si>
  <si>
    <t>住友化学株式会社</t>
  </si>
  <si>
    <t>吉田工業株式会社</t>
  </si>
  <si>
    <t>吉田プラ工業株式会社</t>
  </si>
  <si>
    <t>特開2004-037855|有限会社マイクロジェット,積水化学工業株式会社,株式会社マイクロジェット,特開2001-83524|キヤノン株式会社,特開平11-223821|積水フアインケミカル株式会社,積水化学工業株式会社,特開平10-339878|積水フアインケミカル株式会社,積水化学工業株式会社,特開平9-113915|積水フアインケミカル株式会社,積水化学工業株式会社,特開平9-105946|株式会社東芝,特開平7-300587|ナトコペイント株式会社,ナトコ株式会社,特開平6-258647|株式会社日立製作所,日立デバイスエンジニアリング株式会社,特開平4-198919|松下電器産業株式会社,特開平1-247154|積水ファインケミカル株式会社,積水化学工業株式会社,特開昭57-58124|株式会社日立製作所,特願2002-102848|積水化学工業株式会社</t>
  </si>
  <si>
    <t>特開2004-37855</t>
  </si>
  <si>
    <t>特開平11-223821</t>
  </si>
  <si>
    <t>特開平10-339878</t>
  </si>
  <si>
    <t>特開平9-113915</t>
  </si>
  <si>
    <t>特開平9-105946</t>
  </si>
  <si>
    <t>特開平7-300587</t>
  </si>
  <si>
    <t>特開平6-258647</t>
  </si>
  <si>
    <t>特開平4-198919</t>
  </si>
  <si>
    <t>特開平1-247154</t>
  </si>
  <si>
    <t>特開昭57-58124</t>
  </si>
  <si>
    <t>特願2002-102848</t>
  </si>
  <si>
    <t>有限会社マイクロジェット</t>
  </si>
  <si>
    <t>株式会社マイクロジェット</t>
  </si>
  <si>
    <t>積水フアインケミカル株式会社</t>
  </si>
  <si>
    <t>ナトコペイント株式会社</t>
  </si>
  <si>
    <t>ナトコ株式会社</t>
  </si>
  <si>
    <t>日立デバイスエンジニアリング株式会社</t>
  </si>
  <si>
    <t>積水ファインケミカル株式会社</t>
  </si>
  <si>
    <t>実開平6-7983|株式会社九嶺堂</t>
  </si>
  <si>
    <t>実開平6-7983</t>
  </si>
  <si>
    <t>株式会社九嶺堂</t>
  </si>
  <si>
    <t>特開2003-1705|株式会社名機製作所,特開2000-158599|凸版印刷株式会社,特開平8-99327|オプトレックス株式会社,帝人化成株式会社,有限会社ハイテック</t>
  </si>
  <si>
    <t>特開2003-1705</t>
  </si>
  <si>
    <t>特開2000-158599</t>
  </si>
  <si>
    <t>特開平8-99327</t>
  </si>
  <si>
    <t>株式会社名機製作所</t>
  </si>
  <si>
    <t>凸版印刷株式会社</t>
  </si>
  <si>
    <t>オプトレックス株式会社</t>
  </si>
  <si>
    <t>帝人化成株式会社</t>
  </si>
  <si>
    <t>有限会社ハイテック</t>
  </si>
  <si>
    <t>特開2001-286350|盈太企業有限公司</t>
  </si>
  <si>
    <t>盈太企業有限公司</t>
  </si>
  <si>
    <t>特開2005-4574|デーティー・リサーチ・ジャパン株式会社,株式会社ＩＣＴソリューションズ</t>
  </si>
  <si>
    <t>特開2005-4574</t>
  </si>
  <si>
    <t>デーティー・リサーチ・ジャパン株式会社</t>
  </si>
  <si>
    <t>株式会社ＩＣＴソリューションズ</t>
  </si>
  <si>
    <t>特開平10-296385|日立金属株式会社,特開平5-96343|日立金属株式会社</t>
  </si>
  <si>
    <t>特開平10-296385</t>
  </si>
  <si>
    <t>特開平5-96343</t>
  </si>
  <si>
    <t>特許第3636800号|コスモ工機株式会社,特開2004-239409|山本  政和,山本　政和</t>
  </si>
  <si>
    <t>JP3636800</t>
  </si>
  <si>
    <t>特開2004-239409</t>
  </si>
  <si>
    <t>コスモ工機株式会社</t>
  </si>
  <si>
    <t>山本  政和</t>
  </si>
  <si>
    <t>山本　政和</t>
  </si>
  <si>
    <t>特開平7-322819|味の素株式会社,味の素製油株式会社</t>
  </si>
  <si>
    <t>特開平7-322819</t>
  </si>
  <si>
    <t>味の素株式会社</t>
  </si>
  <si>
    <t>味の素製油株式会社</t>
  </si>
  <si>
    <t>特開2004-363747|ミツミ電機株式会社</t>
  </si>
  <si>
    <t>特開2004-363747</t>
  </si>
  <si>
    <t>ミツミ電機株式会社</t>
  </si>
  <si>
    <t>特開2001-92595|株式会社富士通ゼネラル,特開平10-171600|ブラザー工業株式会社,株式会社エクシング</t>
  </si>
  <si>
    <t>特開2001-92595</t>
  </si>
  <si>
    <t>特開平10-171600</t>
  </si>
  <si>
    <t>株式会社富士通ゼネラル</t>
  </si>
  <si>
    <t>株式会社エクシング</t>
  </si>
  <si>
    <t>特公昭57-40293|日本工営株式会社</t>
  </si>
  <si>
    <t>特開2005-105248|日清オイリオグループ株式会社</t>
  </si>
  <si>
    <t>特開2005-105248</t>
  </si>
  <si>
    <t>登実第2524247号|日動電工株式会社</t>
  </si>
  <si>
    <t>登実第2524247</t>
  </si>
  <si>
    <t>米国公開2007/0144305A1号,特開2007-263860|ＤＯＷＡホールディングス株式会社,特開2003-253311|科学技術振興事業団,独立行政法人科学技術振興機構,特開2001-35255|真空冶金株式会社,日本真空技術株式会社,アルバックマテリアル株式会社,株式会社アルバック,特開平11-319538|日本ペイント株式会社</t>
  </si>
  <si>
    <t>US2007/0144305A1</t>
  </si>
  <si>
    <t>特開2007-263860</t>
  </si>
  <si>
    <t>特開2003-253311</t>
  </si>
  <si>
    <t>特開2001-35255</t>
  </si>
  <si>
    <t>特開平11-319538</t>
  </si>
  <si>
    <t>ＤＯＷＡホールディングス株式会社</t>
  </si>
  <si>
    <t>科学技術振興事業団</t>
  </si>
  <si>
    <t>独立行政法人科学技術振興機構</t>
  </si>
  <si>
    <t>真空冶金株式会社</t>
  </si>
  <si>
    <t>日本真空技術株式会社</t>
  </si>
  <si>
    <t>アルバックマテリアル株式会社</t>
  </si>
  <si>
    <t>株式会社アルバック</t>
  </si>
  <si>
    <t>日本ペイント株式会社</t>
  </si>
  <si>
    <t>特公平7-100002|新潟県,特公平4-73979|新潟県,特開2002-153215|新潟県,特開2002-95404|上野　良之</t>
  </si>
  <si>
    <t>特公平7-100002</t>
  </si>
  <si>
    <t>特公平4-73979</t>
  </si>
  <si>
    <t>特開2002-153215</t>
  </si>
  <si>
    <t>特開2002-95404</t>
  </si>
  <si>
    <t>新潟県</t>
  </si>
  <si>
    <t>上野　良之</t>
  </si>
  <si>
    <t>特許第2552601号|五洋建設株式会社,実開昭63-167103|グンゼ株式会社,実開昭57-069801|森　博子,特開平11-100702|グンゼ株式会社,実願昭62-060070|グンゼ株式会社,実願昭55-143893|森　博子</t>
  </si>
  <si>
    <t>JP2552601</t>
  </si>
  <si>
    <t>実開昭63-167103</t>
  </si>
  <si>
    <t>実開昭57-69801</t>
  </si>
  <si>
    <t>実願昭62-60070</t>
  </si>
  <si>
    <t>実願昭55-143893</t>
  </si>
  <si>
    <t>五洋建設株式会社</t>
  </si>
  <si>
    <t>森　博子</t>
  </si>
  <si>
    <t>特開2005-027505|東洋製罐株式会社,特開2004-292052|東洋製罐株式会社</t>
  </si>
  <si>
    <t>特開2005-27505</t>
  </si>
  <si>
    <t>特開2004-292052</t>
  </si>
  <si>
    <t>公開・公表番号</t>
  </si>
  <si>
    <t>登録番号</t>
  </si>
  <si>
    <t>JP登録番号</t>
    <rPh sb="2" eb="4">
      <t>トウロク</t>
    </rPh>
    <rPh sb="4" eb="6">
      <t>バンゴウ</t>
    </rPh>
    <phoneticPr fontId="7"/>
  </si>
  <si>
    <t>公告番号</t>
  </si>
  <si>
    <t>国際公開番号</t>
  </si>
  <si>
    <t>国際出願番号</t>
  </si>
  <si>
    <t>発行国</t>
  </si>
  <si>
    <t>出願日</t>
  </si>
  <si>
    <t>出願人・権利者名</t>
  </si>
  <si>
    <t>出願人・権利者(経)</t>
  </si>
  <si>
    <t>最新権利者(経)</t>
  </si>
  <si>
    <t>発明の名称</t>
  </si>
  <si>
    <t>優先権主張国</t>
  </si>
  <si>
    <t>優先権番号</t>
  </si>
  <si>
    <t>優先日</t>
  </si>
  <si>
    <t>公開日</t>
  </si>
  <si>
    <t>国際公開日</t>
  </si>
  <si>
    <t>登録日</t>
  </si>
  <si>
    <t>IPC</t>
  </si>
  <si>
    <t>FI</t>
  </si>
  <si>
    <t>Ｆターム</t>
  </si>
  <si>
    <t>Family公報番号</t>
  </si>
  <si>
    <t>ST</t>
  </si>
  <si>
    <t>ステイタス</t>
  </si>
  <si>
    <t>発明者名</t>
  </si>
  <si>
    <t>最新審査中間C(経)</t>
  </si>
  <si>
    <t>引用文献情報</t>
  </si>
  <si>
    <t>引用文献名(経)</t>
  </si>
  <si>
    <t>発明者引用文献情報</t>
  </si>
  <si>
    <t>被引用文献情報</t>
  </si>
  <si>
    <t>早期請求出願有無</t>
  </si>
  <si>
    <t>早期請求有無(登)</t>
  </si>
  <si>
    <t>早期請求有無(経)</t>
  </si>
  <si>
    <t>Family出願番号</t>
  </si>
  <si>
    <t>S_Family出願番号</t>
  </si>
  <si>
    <t>S_Family公報番号</t>
  </si>
  <si>
    <t>F_Family出願番号</t>
  </si>
  <si>
    <t>F_Family公報番号</t>
  </si>
  <si>
    <t>特公昭49-17993</t>
  </si>
  <si>
    <t>特許第754276号</t>
  </si>
  <si>
    <t>JP</t>
  </si>
  <si>
    <t>1970.10.16</t>
  </si>
  <si>
    <t>殺菌性潤滑剤</t>
  </si>
  <si>
    <t>1975.01.21</t>
  </si>
  <si>
    <t>JPS4917993B1</t>
  </si>
  <si>
    <t>×</t>
  </si>
  <si>
    <t>存続期間満了による抹消</t>
  </si>
  <si>
    <t xml:space="preserve">受付 A63:特許願 (1970.10.16) ,受付 A7421:代理人変更届 (1972.04.15) ,受付 A522:手続補正書 (1973.12.11) ,発送 A15:出願公告の決定 (1974.02.26) ,発送 A01:特許査定 (1974.09.10) </t>
  </si>
  <si>
    <t>特願2001-517646|イーコラブ　インコーポレイティド,イーコラブ  インコーポレイティド|審判請求証拠,特願昭62-255970|田辺製薬株式会社,竹本油脂株式会社|拒絶理由通知,特願昭54-171085|マツダ株式会社,クレノ－トン株式会社|拒絶理由通知</t>
  </si>
  <si>
    <t>無</t>
  </si>
  <si>
    <t>JP9141770A</t>
  </si>
  <si>
    <t>特開昭53-145334</t>
  </si>
  <si>
    <t>1977.05.23</t>
  </si>
  <si>
    <t>貯水池水門の凍結防止方法および装置</t>
  </si>
  <si>
    <t>1978.12.18</t>
  </si>
  <si>
    <t>JPS53145334A,JPS57172014A</t>
  </si>
  <si>
    <t>拒絶査定（審判：請求不成立）</t>
  </si>
  <si>
    <t xml:space="preserve">受付 A781:上申書 (1981.01.21) ,発送 A02:拒絶査定 (1981.03.24) ,受付 A522:手続補正書 (1981.04.20) ,受付 A522:手続補正書 (1981.05.16) ,発送 A99:不受理 (1981.07.03) </t>
  </si>
  <si>
    <t>実公昭45-001895|拒絶理由通知,特公昭46-028636|キタシ゛マ@@コウキ|拒絶理由通知</t>
  </si>
  <si>
    <t>特願2008-105963|日本工営株式会社|審判請求証拠</t>
  </si>
  <si>
    <t>JP5963077A,JP7294281A</t>
  </si>
  <si>
    <t>特開昭55-108812</t>
  </si>
  <si>
    <t>特許第1395683号</t>
  </si>
  <si>
    <t>特公昭62-3810</t>
  </si>
  <si>
    <t>1979.02.14</t>
  </si>
  <si>
    <t>毛髪処理剤</t>
  </si>
  <si>
    <t>1980.08.21</t>
  </si>
  <si>
    <t>1987.08.24</t>
  </si>
  <si>
    <t>JP1395683C,JP55108812A,JP62003810B</t>
  </si>
  <si>
    <t>年金不納による抹消</t>
  </si>
  <si>
    <t xml:space="preserve">発送 A131:拒絶理由通知書 (1986.01.21) ,受付 A522:手続補正書 (1986.03.17) ,発送 A15:出願公告の決定 (1986.10.21) ,発送 A01:特許査定 (1987.06.23) ,受付 A61:登録料納付 (1987.06.29) </t>
  </si>
  <si>
    <t>特願2004-262842|クローダジャパン株式会社|拒絶理由通知;拒絶査定,特願2002-268812|ホーユー株式会社|拒絶理由通知;特許査定,特願2001-570229|ロレアル|拒絶理由通知,特願平4-170911|花王株式会社|拒絶理由通知,特願平3-155941|財団法人日本美容医学研究会|拒絶理由通知,特願平3-73222|花王株式会社|異議証拠</t>
  </si>
  <si>
    <t>JP1582279A</t>
  </si>
  <si>
    <t>特開昭56-25578</t>
  </si>
  <si>
    <t>1979.08.08</t>
  </si>
  <si>
    <t>フエンス等の取替工法</t>
  </si>
  <si>
    <t>1981.03.11</t>
  </si>
  <si>
    <t>JPS5625578A</t>
  </si>
  <si>
    <t>未審査請求によるみなし取下</t>
  </si>
  <si>
    <t xml:space="preserve">受付 A63:特許願 (1979.08.08) </t>
  </si>
  <si>
    <t>特願2000-236822|開発コンクリート株式会社,株式会社ライテク,和光物産株式会社,日本サミコン株式会社,株式会社総合開発|審判請求証拠,特願2005-38310|ＪＦＥ建材フェンス株式会社|拒絶理由通知;拒絶査定,実願昭63-15535|株式会社サンレール,株式会社サンレ―ル|拒絶理由通知,実願昭58-85654|株式会社　長谷川工務店|拒絶理由通知,特願平10-2913|積水樹脂株式会社|拒絶理由通知;特許査定,特願平2-182273|本間　努|拒絶理由通知,特願平1-192327|株式会社ツヅキ|拒絶理由通知,特願昭60-95381|不二サッシ株式会社|拒絶理由通知,特願昭56-60987|昭和ポ－ル株式会社|拒絶理由通知,特願昭56-58430|ワイケイケイ株式会社|拒絶理由通知</t>
  </si>
  <si>
    <t>JP10029479A</t>
  </si>
  <si>
    <t>特開昭56-128814</t>
    <phoneticPr fontId="7"/>
  </si>
  <si>
    <t>特許第1147410号</t>
  </si>
  <si>
    <t>1980.03.12</t>
  </si>
  <si>
    <t>電気的凍結防止付水門</t>
  </si>
  <si>
    <t>1981.10.08</t>
  </si>
  <si>
    <t>1983.05.26</t>
  </si>
  <si>
    <t>JP1147410C,JP56128814A,JP57040293B</t>
  </si>
  <si>
    <t xml:space="preserve">受付 A63:特許願 (1980.03.12) ,発送 A15:出願公告の決定 (1982.05.25) ,受付 A7421:代理人変更届 (1982.10.08) ,発送 A01:特許査定 (1983.01.25) ,受付 A61:登録料納付 (1983.01.27) </t>
  </si>
  <si>
    <t>特願2009-205560|日本工営株式会社|拒絶理由通知;特許査定,特願2008-105963|日本工営株式会社|特許査定;審判請求証拠,特願2008-92222|日本工営株式会社|特許査定</t>
  </si>
  <si>
    <t>JP3133080A</t>
  </si>
  <si>
    <t>DE3479412D1,EP0126459A2,EP0126459B1,JP1957955C,JP5059138B,JP59221340A,US4606873A</t>
  </si>
  <si>
    <t>1980.06.13</t>
  </si>
  <si>
    <t>フランジ付ユニツト軸受及び組立方法</t>
  </si>
  <si>
    <t>1982.01.13</t>
  </si>
  <si>
    <t>JPS576125A</t>
  </si>
  <si>
    <t xml:space="preserve">受付 A522:手続補正書 (1980.08.11) ,受付 A522:手続補正書 (1980.09.11) ,発送 A99:不受理 (1980.10.21) ,受付 A522:手続補正書 (1980.10.22) ,受付 A522:手続補正書 (1981.07.15) </t>
  </si>
  <si>
    <t>特願2011-109655|株式会社ジェイテクト|拒絶理由通知;拒絶査定,特願2008-555606|シエフレル・コマンデイトゲゼルシヤフト|拒絶査定,特願2008-91972|株式会社ジェイテクト|先行技術調査;特許査定,特願2006-233063|ＮＴＮ株式会社|先行技術調査;特許査定,特願2005-306889|ＮＴＮ株式会社|先行技術調査,特願2005-306888|ＮＴＮ株式会社|先行技術調査;特許査定,特願2009-32702|株式会社ジェイテクト|拒絶理由通知,特願2007-19697|ＮＴＮ株式会社|拒絶理由通知;特許査定,実願昭61-127660|株式会社　藤野鉄工所|拒絶理由通知,特願2008-176692|株式会社ジェイテクト|拒絶理由通知;特許査定;審判請求証拠,特願2006-214124|ＮＴＮ株式会社|先行技術調査,特願2005-322324|ＮＴＮ株式会社|先行技術調査,特願2005-313155|ＮＴＮ株式会社|先行技術調査;拒絶査定;特許査定,特願2005-312621|ＮＴＮ株式会社|先行技術調査,特願2005-287267|ＮＴＮ株式会社|先行技術調査,特願2005-140451|ＮＴＮ株式会社|拒絶理由通知;特許査定,特願2004-330269|日本精工株式会社,本田技研工業株式会社|先行技術調査,特願2003-350065|エヌエスケー・コーポレイション,日本精工株式会社|拒絶理由通知;拒絶査定,特願2003-169334|日本精工株式会社|拒絶理由通知;特許査定,特願2002-270208|光洋精工株式会社,株式会社ジェイテクト|拒絶理由通知;特許査定;審判請求証拠,特願2002-192199|日本精工株式会社|拒絶理由通知;拒絶査定,特願2002-29718|日本精工株式会社|拒絶査定,特願平11-325824|エヌティエヌ株式会社,ＮＴＮ株式会社|拒絶理由通知;特許査定,特願平11-48730|光洋精工株式会社,株式会社ジェイテクト|拒絶理由通知;拒絶査定;特許査定,特願平10-355330|テイエチケー株式会社,ＴＨＫ株式会社|拒絶理由通知;特許査定</t>
  </si>
  <si>
    <t>JP8062480A</t>
  </si>
  <si>
    <t>特開昭57-109351</t>
  </si>
  <si>
    <t>特許第1334033号</t>
  </si>
  <si>
    <t>特公昭60-57220</t>
  </si>
  <si>
    <t>1980.12.26</t>
  </si>
  <si>
    <t>半導体装置</t>
  </si>
  <si>
    <t>1982.07.07</t>
  </si>
  <si>
    <t>1986.08.28</t>
  </si>
  <si>
    <t>JP1334033C,JPS6057220B2,JPS57109351A</t>
  </si>
  <si>
    <t xml:space="preserve">発送 A131:拒絶理由通知書 (1984.04.10) ,受付 A522:手続補正書 (1984.05.22) ,発送 A15:出願公告の決定 (1985.09.24) ,発送 A01:特許査定 (1986.05.13) ,受付 A61:登録料納付 (1986.06.09) </t>
  </si>
  <si>
    <t>特願2006-105177|スターエンジニアリング株式会社|審判請求証拠,特願平8-82889|新日本製鐵株式会社,新日鉄マテリアルズ株式会社|拒絶理由通知;特許査定</t>
  </si>
  <si>
    <t>JP18592080A</t>
  </si>
  <si>
    <t>特開昭59-59619</t>
  </si>
  <si>
    <t>1982.09.28</t>
  </si>
  <si>
    <t>点眼剤</t>
  </si>
  <si>
    <t>1984.04.05</t>
  </si>
  <si>
    <t>JPS5959619A</t>
  </si>
  <si>
    <t xml:space="preserve">受付 A63:特許願 (1982.09.28) ,受付 A7D2:一括住所変更届（代理人） (1989.01.26) </t>
  </si>
  <si>
    <t>特願2001-297487|アルコン　ラボラトリーズ　インコーポレイテッド|審判請求証拠</t>
  </si>
  <si>
    <t>JP17060082A</t>
  </si>
  <si>
    <t>1982.11.08</t>
  </si>
  <si>
    <t>空間用害虫駆除エアゾ－ル剤</t>
  </si>
  <si>
    <t>1984.05.16</t>
  </si>
  <si>
    <t>JPS5984801A</t>
  </si>
  <si>
    <t xml:space="preserve">受付 A621:出願審査請求書 (1989.11.07) ,受付 A751:印鑑変更届（出願人） (1989.11.09) ,発送 A131:拒絶理由通知書 (1991.04.23) ,受付 A53:意見書 (1991.06.10) ,発送 A02:拒絶査定 (1991.09.03) </t>
  </si>
  <si>
    <t>特願2006-208187|アース製薬株式会社|拒絶理由通知,特願平9-90910|アース製薬株式会社|特許査定,特願平7-341121|アース製薬株式会社|拒絶理由通知;拒絶査定,特願平4-116795|アース製薬株式会社|拒絶理由通知</t>
  </si>
  <si>
    <t>JP19662582A</t>
  </si>
  <si>
    <t>JPH0249579A</t>
  </si>
  <si>
    <t>1983.03.23</t>
  </si>
  <si>
    <t>エアゾ－ル殺虫剤</t>
  </si>
  <si>
    <t>1984.10.04</t>
  </si>
  <si>
    <t>JPS59175403A</t>
  </si>
  <si>
    <t xml:space="preserve">受付 A63:特許願 (1983.03.23) </t>
  </si>
  <si>
    <t>特願2008-244368|セントラル硝子株式会社|拒絶理由通知;拒絶査定,特願2008-244367|セントラル硝子株式会社|拒絶理由通知;拒絶査定,特願2008-244366|セントラル硝子株式会社|拒絶理由通知;拒絶査定,特願2008-244365|セントラル硝子株式会社|拒絶理由通知;拒絶査定,特願2001-365111|フマキラー株式会社|拒絶理由通知;拒絶査定,特願平11-3265|アース製薬株式会社|拒絶理由通知;拒絶査定,特願平9-19854|フマキラー株式会社|拒絶理由通知;特許査定;審判請求証拠,特願昭62-18738|フマキラ－株式会社|拒絶理由通知,特願昭61-9810|武田薬品工業株式会社,住化武田農薬株式会社|異議証拠;異議採用証拠,特願昭60-108784|大日本除蟲菊株式会社|拒絶理由通知</t>
  </si>
  <si>
    <t>JP4727883A</t>
  </si>
  <si>
    <t>特開昭59-16533</t>
    <phoneticPr fontId="7"/>
  </si>
  <si>
    <t>特許第1286187号</t>
  </si>
  <si>
    <t>特公昭60-9852</t>
  </si>
  <si>
    <t>1979.12.26</t>
  </si>
  <si>
    <t>か焼装置</t>
  </si>
  <si>
    <t>US</t>
  </si>
  <si>
    <t>ＵＳ７９７９００５９３(1979.01.08)</t>
  </si>
  <si>
    <t>1979.01.08</t>
  </si>
  <si>
    <t>1984.01.27</t>
  </si>
  <si>
    <t>1985.10.31</t>
  </si>
  <si>
    <t>AR221521A1,AT381695B,ATA7580A,AU530893B2,AU5409679A,BE881016A1,BR8000067A,CA1141157A1,CH644531A5,DE3000314A1,DE3000314C2,DK155244B,DK155244C,DK8980A,ES487430D0,ES8100903A1,FI65417B,FI65417C,FI800055A,FR2445941A1,FR2445941B1,GB2043219A,GB2043219B,IE49127B1,IE792428L,IN152261A1,IT1130199B,IT8019073D0,JP1395365C,JP55094634A,JP61058406B,JP1286187C,JP59016533A,JP60009852B,KR830000942A,LU82063A1,LV5640A3,NL185896B,NL185896C,NL7909045A,NO152000B,NO152000C,NO794110A,NZ192447A,PL126556B1,PL221189A1,SE447475B,SE447475C,SE8000020A,SE8000020L,SU1232136A3,US4629419A,ZA7906983A</t>
  </si>
  <si>
    <t xml:space="preserve">受付 A621:出願審査請求書 (1983.06.17) ,受付 A63:特許願 (1983.06.17) ,発送 A15:出願公告の決定 (1984.12.11) ,発送 A01:特許査定 (1985.08.13) ,受付 A61:登録料納付 (1985.08.17) </t>
  </si>
  <si>
    <t>特願2003-180533|株式会社ナコード,太平洋セメント株式会社|審判請求証拠</t>
  </si>
  <si>
    <t>AR27957180A,AT7580A,AU5409679A,AU5409679D,BE198868A,BR8000067A,CA342951A,CH4480A,DE3000314A,DK8980A,ES48743080A,FI800055A,FR8000168A,GB8000250A,IE242879A,INCA002880A,IT1907380A,JP17396279A,JP11003983A,KR800000054A,LU82063A,LV931197A,NL7909045A,NO794110A,NZ19244779A,PL22118980A,SE8000020A,SE8000020D,SU2865904A,US23234781A,ZA7906983A</t>
  </si>
  <si>
    <t>AR27957180A,AT7580A,AU5409679A,AU5409679D,BE198868A,BR8000067A,CA342951A,CH4480A,DE3000314A,DK8980A,ES48743080A,FI800055A,FR8000168A,GB8000250A,IE242879A,INCA002880A,IT1907380A,JP17396279A,JP11003983A,KR800000054A,LU82063A,NL7909045A,NO794110A,NZ19244779A,PL22118980A,SE8000020A,SE8000020D,SU2865904A,US23234781A,ZA7906983A</t>
  </si>
  <si>
    <t>AR221521A1,AT381695B,ATA7580A,AU530893B2,AU5409679A,BE881016A1,BR8000067A,CA1141157A1,CH644531A5,DE3000314A1,DE3000314C2,DK155244B,DK155244C,DK8980A,ES487430D0,ES8100903A1,FI65417B,FI65417C,FI800055A,FR2445941A1,FR2445941B1,GB2043219A,GB2043219B,IE49127B1,IE792428L,IN152261A1,IT1130199B,IT8019073D0,JP1395365C,JP55094634A,JP61058406B,JP1286187C,JP59016533A,JP60009852B,KR830000942A,LU82063A1,NL185896B,NL185896C,NL7909045A,NO152000B,NO152000C,NO794110A,NZ192447A,PL126556B1,PL221189A1,SE447475B,SE447475C,SE8000020A,SE8000020L,SU1232136A3,US4629419A,ZA7906983A</t>
  </si>
  <si>
    <t>特開昭59-221340</t>
  </si>
  <si>
    <t>特許第1957955号</t>
  </si>
  <si>
    <t>特公平5-59138</t>
  </si>
  <si>
    <t>1984.05.19</t>
  </si>
  <si>
    <t>発泡性熱可塑性重合体顆粒の製造法及びその製造装置</t>
  </si>
  <si>
    <t>IT</t>
  </si>
  <si>
    <t>ＩＴ８３２１１８０Ａ／８３(1983.05.19)</t>
  </si>
  <si>
    <t>1983.05.19</t>
  </si>
  <si>
    <t>1984.12.12</t>
  </si>
  <si>
    <t>1995.08.10</t>
  </si>
  <si>
    <t>DE3479412D1,EP0126459A2,EP0126459B1,IT1163386B,IT8321180D0,JP1957955C,JP5059138B,JP59221340A,US4606873A</t>
  </si>
  <si>
    <t xml:space="preserve">受付 A53:意見書 (1992.05.08) ,発送 A602:期間延長許可書 (1992.06.01) ,発送 A02:拒絶査定 (1992.07.21) ,受付 A523:手続補正書 (1992.11.09) ,受付 A61:登録料納付 (1995.05.12) </t>
  </si>
  <si>
    <t>特公昭48-020423|帝人株式会社|拒絶理由通知,特公昭53-021897|日立化成工業株式会社|拒絶理由通知</t>
  </si>
  <si>
    <t>特願2008-558705|ウーデ  インベンタ－フィッシャー  アーゲー,ウーデ　インベンタ－フィッシャー　アーゲー|特許査定,特願2006-72066|スルザー  ケムテック  アクチェンゲゼルシャフト,スルザー　ケムテック　アクチェンゲゼルシャフト|先行技術調査;特許査定,特願2004-513367|ビーエーエスエフ  アクチェンゲゼルシャフト,ビーエーエスエフ  ソシエタス・ヨーロピア,ＢＡＳＦ  ＳＥ,ビーエーエスエフ　ソシエタス・ヨーロピア|審判請求証拠,特願2003-554401|ポリメーリ  エウローパ  ソシエタ  ペル  アチオニ,ＰＯＬＩＭＥＲＩ  ＥＵＲＯＰＡ  Ｓ．Ｐ．Ａ．,ポリメーリ　エウローパ　ソシエタ　ペル　アチオニ|拒絶理由通知;特許査定,特願平6-503664|ガイヤ、リサーチ、リミテッド、パートナーシップ,イーピーアイ、エンバイロンメンタル、プロダクツ、インコーポレーテッド|拒絶理由通知,特願平6-252938|鐘淵化学工業株式会社,カネカ　ベルギー　エヌ．　ヴィー．|拒絶理由通知;拒絶査定,特願平5-150474|積水化成品工業株式会社|拒絶理由通知,特願平3-95551|積水化成品工業株式会社|拒絶理由通知</t>
  </si>
  <si>
    <t>DE3479412A,EP84105701A,IT2118083A,JP9972684A,US61082384A</t>
  </si>
  <si>
    <t>DE3479412A,EP84105701A,JP9972684A,US61082384A</t>
  </si>
  <si>
    <t>EP0384612A2,JPH02242089A,JPH081423U,JP2590256Y2,KR960005784B1,KR0170392B1,US5369883A,US5538077A</t>
  </si>
  <si>
    <t>特開昭61-87950</t>
  </si>
  <si>
    <t>特許第2129422号</t>
  </si>
  <si>
    <t>特公平6-10454</t>
  </si>
  <si>
    <t>1984.10.05</t>
  </si>
  <si>
    <t>ピストンリング</t>
  </si>
  <si>
    <t>1986.05.06</t>
  </si>
  <si>
    <t>1997.05.09</t>
  </si>
  <si>
    <t>JP6010454B,JP61087950A,JP2732518B2,JP7286260A,JP2732519B2,JP7286261A,JP2692758B2,JP7286262A</t>
  </si>
  <si>
    <t xml:space="preserve">発送 A16:異議決定 (1997.04.22) ,発送 A16:異議決定 (1997.04.22) ,発送 A16:異議決定 (1997.04.22) ,発送 A201:副本送達（出願人宛） (1997.04.22) ,受付 A61:登録料納付 (1997.04.30) </t>
  </si>
  <si>
    <t>特公昭47-032846|拒絶理由通知,実用新案全文昭59-127858|日本ピストンリング株式会社|拒絶理由通知,特開昭57-057868|トヨタ自動車株式会社,株式会社豊田中央研究所|異議証拠,特開昭58-037168|株式会社リケン|異議証拠</t>
  </si>
  <si>
    <t>特願平7-10393|株式会社リケン|審判請求証拠,特願平7-251595|日本ピストンリング株式会社,松下冷機株式会社,パナソニック株式会社|拒絶理由通知;特許査定,特願平6-189045|株式会社リケン|拒絶理由通知,特願平6-23619|株式会社リケン,株式会社　リケン|異議証拠;異議採用証拠,特願平5-103763|株式会社リケン|特許査定,特願平5-103762|株式会社リケン,三菱自動車工業株式会社,三菱ふそうトラック・バス株式会社|拒絶理由通知,特願平1-312629|株式会社リケン|拒絶理由通知,特願昭63-120012|株式会社神戸製鋼所,神鋼コベルコツール株式会社,三菱マテリアル株式会社|拒絶理由通知</t>
  </si>
  <si>
    <t>JP20798684A,JP1030895A,JP1039395A,JP1045295A</t>
  </si>
  <si>
    <t>特許第2575150号</t>
  </si>
  <si>
    <t>1987.10.08</t>
  </si>
  <si>
    <t>コンベヤーベルト用殺菌潤滑剤</t>
  </si>
  <si>
    <t>1989.04.14</t>
  </si>
  <si>
    <t>1996.10.24</t>
  </si>
  <si>
    <t>JP1096294A,JP2575150B2</t>
  </si>
  <si>
    <t xml:space="preserve">受付 A7D2:一括住所変更届（代理人） (1994.02.18) ,発送 A131:拒絶理由通知書 (1996.04.30) ,受付 A523:手続補正書 (1996.06.28) ,発送 A01:特許査定 (1996.09.03) ,受付 A61:登録料納付 (1996.09.24) </t>
  </si>
  <si>
    <t>特公昭49-017993|田辺製薬株式会社,竹本油脂株式会社|拒絶理由通知</t>
  </si>
  <si>
    <t>特公昭49-17993|田辺製薬株式会社,竹本油脂株式会社,特公昭49-10794|田辺製薬株式会社,竹本油脂株式会社</t>
  </si>
  <si>
    <t>特願2005-311874|大三工業株式会社,ディバーシー株式会社|先行技術調査;特許査定,特願2003-117581|旭電化工業株式会社,株式会社ＡＤＥＫＡ|拒絶理由通知;特許査定,特願2001-517646|イーコラブ　インコーポレイティド,イーコラブ  インコーポレイティド|審判請求証拠,特願2000-558337|ユニリーバー・ナームローゼ・ベンノートシヤープ,ジョンソンディバーシー・インコーポレーテッド|拒絶理由通知;特許査定,特願平10-38211|日本油脂株式会社,日油株式会社|特許査定,特願平8-330179|大三工業株式会社,ジョンソンディバーシー株式会社|拒絶理由通知;特許査定,特願平8-179826|大三工業株式会社,キリンマシナリー株式会社,株式会社キリンテクノシステム,キリンテクノシステム株式会社,ジョンソンディバーシー株式会社|拒絶理由通知;特許査定,特願平7-504512|日本パーカライジング株式会社|拒絶理由通知;拒絶査定,特願平6-176141|大三工業株式会社,ジョンソンディバーシー株式会社|特許査定,特願平6-128055|大三工業株式会社,ジョンソンディバーシー株式会社|特許査定,特願平4-351579|大三工業株式会社|拒絶理由通知,特願平4-326882|旭電化工業株式会社|拒絶査定;拒絶理由通知</t>
  </si>
  <si>
    <t>JP25597087A</t>
  </si>
  <si>
    <t>BR9200567A,CA2061486A1,CA2061486C,DE59208822D1,EP0500496A1,EP0500496B1,EP0500496B2,ES2107518T3,ES2107518T5,HK1002331A1,JP3297811B2,JP5093089A,KR100228412B1,SG49848A1,US5288778A</t>
  </si>
  <si>
    <t>1987.12.14</t>
  </si>
  <si>
    <t>液晶表示素子の製造方法</t>
  </si>
  <si>
    <t>1989.06.20</t>
  </si>
  <si>
    <t>JPH01156723A</t>
  </si>
  <si>
    <t>拒絶査定（１年経過）</t>
  </si>
  <si>
    <t xml:space="preserve">受付 A7D3:一括住所変更届（復代理人） (1992.12.10) ,受付 A621:出願審査請求書 (1993.03.08) ,受付 A7D3:一括住所変更届（復代理人） (1994.04.25) ,発送 A131:拒絶理由通知書 (1994.12.13) ,発送 A02:拒絶査定 (1995.05.02) </t>
  </si>
  <si>
    <t>特開昭62-286023|トヨタ自動車株式会社|拒絶理由通知</t>
  </si>
  <si>
    <t>特願2006-534494|積水化学工業株式会社|審判請求証拠,特願2002-170514|株式会社日本触媒|拒絶理由通知;拒絶査定,特願2001-311689|株式会社エルエーシー,長瀬産業株式会社,長州産業株式会社|拒絶理由通知;拒絶査定</t>
  </si>
  <si>
    <t>JP31721087A</t>
  </si>
  <si>
    <t>AT187759T,AU653764B2,AU9057991A,CA2097429A1,CA2097429C,DE69131849D1,DE69131849T2,DK0567468T3,EP0567468A1,EP0567468B1,ES2142821T3,GR3032746T3,JP2656856B2,JPH06503116A,WO9213049A1</t>
  </si>
  <si>
    <t>特許第2647411号</t>
  </si>
  <si>
    <t>1988.02.12</t>
  </si>
  <si>
    <t>（十）１Ｒ‐トランス‐２，２‐ジメチル‐３‐（２，２‐ジクロロビニル）‐シクロプロパンカルボン酸２，３，５，６‐テトラフルオロベンジル</t>
  </si>
  <si>
    <t>DE</t>
  </si>
  <si>
    <t>ＤＥ８７Ｐ３７０５２２４．１(1987.02.19)</t>
  </si>
  <si>
    <t>1987.02.19</t>
  </si>
  <si>
    <t>1988.08.23</t>
  </si>
  <si>
    <t>AR244197A1,AT52761T,AU1203788A,AU596276B2,BR8800660A,CA1312876C,CN88100834A,CN1018368B,CS274419B2,CS8800962A2,DD267654A5,DE3705224A1,DE3860147D1,DK166875B1,DK84688A,DK84688D0,EP0279325A2,EP0279325B1,ES2036227T3,FI87348B,FI87348C,FI880740A,FI880740A0,GR3000492T3,HU203271B,HUT46516A,IL85434A,IL85434D0,JP2647411B2,JP63203649A,KR960004770B1,MA21182A1,MX168468B,NO167281B,NO167281C,NO880718A,NO880718D0,NZ223539A,PH25217A,PL153300B1,PL270735A1,PL157061B1,PT86746A,PT86746B,TR23998A,US4889872A,ZA8801128A,ZW1088A1</t>
  </si>
  <si>
    <t xml:space="preserve">受付 A53:意見書 (1996.05.09) ,発送 A131:拒絶理由通知書 (1996.10.15) ,受付 A523:手続補正書 (1996.10.30) ,発送 A01:特許査定 (1997.04.15) ,受付 A61:登録料納付 (1997.04.23) </t>
  </si>
  <si>
    <t>特開昭53-079845|バイエル・アクチエンゲゼルシヤフト,バイエル　アクチエンゲゼルシヤフト|拒絶理由通知</t>
  </si>
  <si>
    <t>特願2009-265558|住友化学株式会社|拒絶理由通知,特願2001-268553|住友化学工業株式会社,住友化学株式会社|拒絶理由通知;拒絶査定,特願2001-268552|住友化学工業株式会社,住友化学株式会社|先行技術調査;特許査定,特願2003-150349|住友化学工業株式会社,住友化学株式会社|拒絶理由通知;拒絶査定,特願2001-396053|フマキラー株式会社|拒絶理由通知;拒絶査定,特願平11-146353|住友化学工業株式会社,住友化学株式会社|特許査定,特願平10-222870|住友化学工業株式会社,住友化学株式会社|先行技術調査;特許査定,特願平9-19854|フマキラー株式会社|審判請求証拠,特願平8-507182|アース製薬株式会社|拒絶理由通知;拒絶査定,特願平6-20499|住友化学工業株式会社,液化炭酸株式会社|拒絶理由通知;拒絶査定,特願平5-166679|住友化学工業株式会社|拒絶理由通知,特願平4-346025|住友化学工業株式会社,住友化学株式会社|特許査定;拒絶理由通知,特願平4-190677|住友化学工業株式会社|拒絶理由通知,特願平4-190676|住友化学工業株式会社|拒絶理由通知,特願平4-168898|住友化学工業株式会社,住友化学株式会社|拒絶理由通知,特願平3-310277|アース製薬株式会社|拒絶理由通知;異議証拠,特願平3-270429|バイエル・アクチエンゲゼルシヤフト|拒絶理由通知,特願平3-206947|アース製薬株式会社|拒絶理由通知,特願平3-190172|アース製薬株式会社|拒絶理由通知,特願平3-107140|アース製薬株式会社,アース製薬　株式会社|異議証拠</t>
  </si>
  <si>
    <t>AR31012088A,AT88101835T,AU1203788D,AU1203788A,BR8800660A,CA559079A,CN88100834A,CS96288A,DD31295788A,DE3705224A,DE3860147A,DK84688A,EP88101835A,ES88101835T,FI880740A,GR90400286T,HU78788A,IL8543488A,JP2898888A,KR880001662A,MA21419A,MX1035888A,NO880718A,NZ22353988A,PH3652388A,PL27073588A,PL28668288A,PT8674688A,TR10188A,US15481388A,ZA8801128A,ZW1088A</t>
  </si>
  <si>
    <t>AR31012088A,AT88101835T,AU1203788D,AU1203788A,BR8800660A,CA559079A,CN88100834A,CS96288A,DD31295788A,DE3860147A,DK84688A,EP88101835A,ES88101835T,FI880740A,GR90400286T,HU78788A,IL8543488A,JP2898888A,KR880001662A,MA21419A,MX1035888A,NO880718A,NZ22353988A,PH3652388A,PL27073588A,PL28668288A,PT8674688A,TR10188A,US15481388A,ZA8801128A,ZW1088A</t>
  </si>
  <si>
    <t>AR244197A1,AT52761T,AU1203788A,AU596276B2,BR8800660A,CA1312876C,CN88100834A,CN1018368B,CS274419B2,CS8800962A2,DD267654A5,DE3860147D1,DK166875B1,DK84688A,DK84688D0,EP0279325A2,EP0279325B1,ES2036227T3,FI87348B,FI87348C,FI880740A,FI880740A0,GR3000492T3,HU203271B,HUT46516A,IL85434A,IL85434D0,JP2647411B2,JP63203649A,KR960004770B1,MA21182A1,MX168468B,NO167281B,NO167281C,NO880718A,NO880718D0,NZ223539A,PH25217A,PL153300B1,PL270735A1,PL157061B1,PT86746A,PT86746B,TR23998A,US4889872A,ZA8801128A,ZW1088A1</t>
  </si>
  <si>
    <t>AT157080T,DE69221721D1,DK0579833T3,EP0579833A1,EP0579833B1,JPH06506676A,JP0003158436B,WO9218461A1</t>
  </si>
  <si>
    <t>特許第2647132号</t>
  </si>
  <si>
    <t>1988.04.28</t>
  </si>
  <si>
    <t>安全後退用針を備えたカニューレ挿入装置</t>
  </si>
  <si>
    <t>1991.01.23</t>
  </si>
  <si>
    <t>JP2647132B2,JPH0315481A</t>
  </si>
  <si>
    <t xml:space="preserve">受付 A53:意見書 (1996.12.18) ,受付 A523:手続補正書 (1997.02.14) ,発送 A133:拒絶理由通知書（面　　接） (1997.02.14) ,発送 A01:特許査定 (1997.04.01) ,受付 A61:登録料納付 (1997.04.22) </t>
  </si>
  <si>
    <t>特表平02-502076|ハブレイ・メディカル・テクノロジー・コーポレーション|拒絶理由通知,特開昭62-072367|ナシヨナル　リサ－チ　デイベロツプメント　コ－ポレ－シヨン,ブリテイツシユ　テクノロジ－　グル－プ　リミテツド|審判請求証拠,特開昭59-069080|イヴオ－・カセルグランデイ,ベニアミーノ　パルミエリ,イヴオ－　カセルグランデイ,ベニアミ－ノ　パルミエリ|審判請求証拠,USA 003572334|審判請求証拠,USA 004160450|審判請求証拠,特開昭50-027200|カワシマコウギヨウ　カブシキガイシヤ|審判請求証拠,特開昭56-116961|アイシン精機株式会社|審判請求証拠,JPN3009000111|審判請求証拠,JPN3009000112|審判請求証拠,特開昭63-290577|ハブレイ・メディカル・テクノロジー・コーポレーション|審判請求証拠,実公昭49-025514|カフ゛シキカ゛イシヤ@@カツタ－@@ラホ゛ラトリ－ス@@ハ゜シフイツク,株式会社カツタ－・ラボラトリ－ス・パシフイツク|審判請求証拠,実用新案全文昭54-087693|オリンパス光学工業株式会社|審判請求証拠,USA 003262449|審判請求証拠,USA 004592744|審判請求証拠,特公昭62-026787|ダウコ－ニング株式会社,株式会社カネカメディックス|審判請求証拠,実公昭49-018462|ワタナヘ゛@@リハチ,渡辺利八|審判請求証拠,特公昭46-026717|ブランスウイツク　コ－ポレ－シヨン,シヤ－ウツド　メデイカル　コンパニ－|審判請求証拠,JPN3010000314|審判請求証拠,JPN3010000315|審判請求証拠,JPN3010000316|審判請求証拠,JPN3010000317|審判請求証拠,JPN3010000318|審判請求証拠,JPN3010000319|審判請求証拠,実用新案全文昭56-116961|三星刃物株式会社|審判請求証拠,特開2004-033733|ベクトン・ディキンソン・アンド・カンパニー,ＢＥＣＴＯＮ，　ＤＩＣＫＩＮＳＯＮ　ＡＮＤ　ＣＯＭＰＡＮＹ,ＢＥＣＴＯＮ，  ＤＩＣＫＩＮＳＯＮ  ＡＮＤ  ＣＯＭＰＡＮＹ|審判請求証拠,USE 000036398|審判請求証拠,USA 004337576|審判請求証拠,実用新案全文昭58-157142|宮沢　幸敬|審判請求証拠,USA 003306290|審判請求証拠,USA 002605766|審判請求証拠,特開昭58-007260|シヤ－ウツド・メデイカル・カンパニ－,タイコ・グループ・ソシエタ・ア・レスポンサビリタ・リミテ|審判請求証拠,USA 004675005|審判請求証拠,USA 004692156|審判請求証拠,USA 004676783|審判請求証拠,特開昭62-217976|ロバ－ト　テイ－．ド－ル|審判請求証拠,USA 004664654|審判請求証拠,USA 004105030|審判請求証拠,USA 002427069|審判請求証拠,USA 002988055|審判請求証拠,USA 003039436|審判請求証拠,特開昭62-064344|株式会社八光電機製作所,株式会社八光|審判請求証拠,実用新案全文昭63-062106|株式会社　八光電機製作所|審判請求証拠,実用新案全文昭60-073509|株式会社八光電機製作所|審判請求証拠,JPN3011000101|審判請求証拠,JPN3011000102|審判請求証拠,JPN3011000103|審判請求証拠,JPN3011000104|審判請求証拠,JPN3011000105|審判請求証拠,JPN3011000106|審判請求証拠,JPN3011000107|審判請求証拠,JPN3011000108|審判請求証拠,JPN3011000109|審判請求証拠,JPN3011000110|審判請求証拠,JPN3011000111|審判請求証拠,JPN3011000112|審判請求証拠,JPN3011000113|審判請求証拠,JPN3011000114|審判請求証拠,JPN3011000115|審判請求証拠,JPN3011000116|審判請求証拠,JPN3011000117|審判請求証拠,JPN3011000118|審判請求証拠,JPN3011000119|審判請求証拠,JPN3011000120|審判請求証拠,JPN3011000121|審判請求証拠,JPN3011000122|審判請求証拠,JPN3011000123|審判請求証拠</t>
  </si>
  <si>
    <t>米国特許第３５７２３３４号明細書の部分翻訳文,米国特許第４１６０４５０号明細書の部分翻訳文,メディキット株式会社　ハッピーキャスの広告,人工透析研究会会誌,透析療法とその周辺知識,サーフロー留置針,ニプロセーフレットキャス,ジェルコ　Ｉ．Ｖ．カテーテル,ＶＡＳＯＦＩＸ　ＩＮ　のカタログ,米国特許第３５７２３３４号の抄訳,米国特許第４１６０４５０号の抄訳,米国特許第４３３７５７６号の抄訳,米国特許第３３０６２９０号の抄訳,米国特許第２６０５７６６号の抄訳,米国特許第４６７５００５号の抄訳,米国特許第４６９２１５６号の抄訳,米国特許第４６７６７８３号の抄訳,米国特許第４６６４６５４号の抄訳,米国特許第４１０５０３０号の抄訳,米国特許第２４２７０６９号の抄訳,米国特許第２９８８０５５号の抄訳,米国特許第３０３９４３６号の抄訳,１９７６年度グッドデザイン賞,写真撮影報告書,写真撮影報告書,ハッピーキャスの広告,人工透析研究会会誌,透析療法とその周辺知識,サーフロー留置針に係るカタログ,ニプロセーフレットキャスに係るカタログ,ジェルコＩ．Ｖ．カテーテルに係るカタログ,ＶＡＳＯＦＩＸ　ＩＮに係るカタログ,平成２１年（行ケ）第１０３８１号判決書</t>
  </si>
  <si>
    <t>米国特許4631057号,米国特許4592744号,米国特許4573976号,米国特許4425120号,米国特許4026287号,米国特許3890971号,米国特許2876770号</t>
  </si>
  <si>
    <t>特願2006-517791|シャーウッド・サービシーズ・アクチェンゲゼルシャフト,ＳＨＥＲＷＯＯＤ  ＳＥＲＶＩＣＥＳ  ＡＧ,コヴィディエン・アクチェンゲゼルシャフト|審判拒絶理由通知,特願2001-157078|ベクトン・ディキンソン・アンド・カンパニー|特許査定,特願2005-109419|株式会社トップ|特許査定,特願2003-33538|株式会社エノモト|拒絶理由通知;拒絶査定,特願2000-573415|プレスティージ，ディーン・ブライアン,ウィッソン，マックスウェル・エドマンド|拒絶理由通知;拒絶査定,特願2000-222110|黄　呉順|特許査定,特願平10-315345|三菱鉛筆株式会社|先行技術調査,特願平9-152550|ベクトン・ディッキンソン・アンド・カンパニー,ベクトン・ディキンソン・アンド・カンパニー|拒絶理由通知,特願平8-531673|エム　ディー　シー　インベストメント　ホールディングス　インコーポレイテッド|拒絶理由通知,特願平8-341157|メディキット株式会社|拒絶理由通知;特許査定,特願平8-205387|東郷メディキット株式会社|特許査定,特願平7-508248|ホートン、ヴィクター、エム,クレメンス、アントン、エイチ|拒絶理由通知;拒絶査定,特願平7-330487|ベクトン・ディッキンソン・アンド・カンパニー,ベクトン・ディキンソン・アンド・カンパニー|拒絶理由通知,特願平7-136005|テルモ株式会社|特許査定,特願平6-280754|フェイズ・メディカル・インコーポレーテッド|審判請求証拠,特願平5-511872|シリンジ　ディヴェロップメント　パートナーズ　エル．エル．シイ．|特許査定</t>
  </si>
  <si>
    <t>JP10738288A</t>
  </si>
  <si>
    <t>1989.02.23</t>
  </si>
  <si>
    <t>培地</t>
  </si>
  <si>
    <t>ＪＰ８８０４７０５４(1988.02.29)</t>
  </si>
  <si>
    <t>1988.02.29</t>
  </si>
  <si>
    <t>1990.02.19</t>
  </si>
  <si>
    <t xml:space="preserve">受付 A63:特許願 (1989.02.27) ,発送 A23:出願番号通知 (1989.03.17) </t>
  </si>
  <si>
    <t>特願2000-559222|中外製薬株式会社,アーバイン　サイエンティフィック　セールス　カンパニー，インコーポレーテッド,アーバイン  サイエンティフィック  セールス  カンパニー，インコーポレーテッド|拒絶理由通知;先行技術調査;特許査定,特願平8-525395|クエスト・インターナショナル・ビー・ブイ,クエスト・インターナショナル・サービシーズ・ビー・ブイ|拒絶理由通知;特許査定;審判請求証拠,特願平3-516989|スミスクライン・ビーチャム・コーポレイション|拒絶理由通知</t>
  </si>
  <si>
    <t>JP4439389A</t>
  </si>
  <si>
    <t>1989.04.28</t>
  </si>
  <si>
    <t>水冷式インタークーラ</t>
  </si>
  <si>
    <t>1990.11.30</t>
  </si>
  <si>
    <t>JPH02290496A</t>
  </si>
  <si>
    <t xml:space="preserve">受付 A621:出願審査請求書 (1996.01.30) ,発送 A131:拒絶理由通知書 (1997.09.30) ,受付 A523:手続補正書 (1997.12.03) ,受付 A53:意見書 (1997.12.03) ,発送 A02:拒絶査定 (1999.01.12) </t>
  </si>
  <si>
    <t>実用新案全文昭64-015082|東洋ラジエ－タ－株式会社|拒絶理由通知,実用新案全文昭61-181965|東洋ラジエ－タ－株式会社|拒絶理由通知</t>
  </si>
  <si>
    <t>特願2001-154768|株式会社日立製作所,株式会社日立プラントテクノロジー|拒絶理由通知;特許査定,特願2000-159768|三菱重工業株式会社|審判請求証拠</t>
  </si>
  <si>
    <t>JP10980089A</t>
  </si>
  <si>
    <t>特許第1945067号</t>
  </si>
  <si>
    <t>特公平6-77544</t>
  </si>
  <si>
    <t>1989.06.30</t>
  </si>
  <si>
    <t>高温調理機器用皮膜の構造及びその形成方法</t>
  </si>
  <si>
    <t>1991.02.13</t>
  </si>
  <si>
    <t>1995.06.23</t>
  </si>
  <si>
    <t>AU629256B2,AU4439689A,CA2002296A1,CA2002296C,CN1042866A,CN1033265C,CN1070814A,CN1041792C,DE68926146D1,DE68926146T2,EP0368666A2,EP0368666B1,ES2084605T3,JP2061590C,JP2130323A,JP7096933B,JP1978171C,JP2282626A,JP7000071B,JP1945067C,JP3032618A,JP6077544B,JP2098289C,JP3125817A,JP7122501B,KR940004551B1</t>
  </si>
  <si>
    <t xml:space="preserve">発送 A23:出願番号通知 (1989.07.28) ,受付 A621:出願審査請求書 (1992.12.25) ,発送 A15:出願公告の決定 (1994.06.21) ,発送 A01:特許査定 (1995.03.28) ,受付 A61:登録料納付 (1995.04.07) </t>
  </si>
  <si>
    <t>特願平1-104239|シャープ株式会社,シャ―プ株式会社</t>
  </si>
  <si>
    <t>特願2010-503556|セブ  エス．アー．,ＳＥＢ  Ｓ．Ａ．,セブ　エス．アー．|拒絶理由通知,特願2005-200032|金  玲,金　玲|審判請求証拠,特願平10-6234|シャープ株式会社,オキツモ株式会社|特許査定;拒絶理由通知,特願平5-337917|東燃株式会社,東燃ゼネラル石油株式会社,クラリアント・ファイナンス・（ビーブイアイ）・リミテッド|拒絶理由通知;特許査定,特願平5-311202|住友電気工業株式会社|拒絶理由通知;拒絶査定,特願平2-217439|松下電器産業株式会社|拒絶理由通知</t>
  </si>
  <si>
    <t>AU4439689A,AU4439689D,CA2002296A,CN89106009A,CN92111287A,DE68926146A,DE68926146T,EP89311625A,ES89311625T,JP28317388A,JP10423989A,JP17030889A,JP26329789A,KR890016192A</t>
  </si>
  <si>
    <t>1990.02.21</t>
  </si>
  <si>
    <t>タンク内形オイル冷却器</t>
  </si>
  <si>
    <t>CA</t>
  </si>
  <si>
    <t>ＣＡ８９５９２，０４１(1989.02.24)</t>
  </si>
  <si>
    <t>1989.02.24</t>
  </si>
  <si>
    <t>1990.09.26</t>
  </si>
  <si>
    <t>AU670760B2,AU2920792A,CA1313182C,CA2123701A1,CA2123701C,DE69223986D1,DE69223986T2,EP0384612A2,EP0612396A1,EP0612396B1,JPH02242089A,JP2930417B2,JPH07504967A,JPH081423U,JP2590256Y2,KR960005784B1,KR0170392B1,US5369883A,US5538077A,WO9310415A1</t>
  </si>
  <si>
    <t>変更</t>
  </si>
  <si>
    <t xml:space="preserve">受付 A7D2:一括住所変更届（代理人） (1991.03.27) ,発送 A131:拒絶理由通知書 (1994.02.22) ,受付 A601:期間延長請求書 (1994.05.18) ,発送 A602:期間延長許可書 (1994.07.04) ,発送 A02:拒絶査定 (1995.11.21) </t>
  </si>
  <si>
    <t>実用新案全文昭62-198373|東洋ラジエ－タ－株式会社|拒絶理由通知,実用新案全文昭58-007071|株式会社　土屋製作所|拒絶理由通知</t>
  </si>
  <si>
    <t>実願平4-59087|東洋ラジエーター株式会社|拒絶理由通知,特願2004-282159|東京濾器株式会社|先行技術調査,特願2000-159768|三菱重工業株式会社|審判請求証拠,特願平5-508845|ロング・マニュファクチャリング・リミテッド|拒絶理由通知,特願平4-228230|三菱重工業株式会社|拒絶理由通知</t>
  </si>
  <si>
    <t>AU2920792A,AU2920792D,CA592041A,CA2123701A,DE69223986A,DE69223986T,EP90301265A,EP92923263A,JP4084490A,JP50884592A,JP1400495U,KR900002358A,KR900002359A,US14818793A,US37021795A,CA9200496W</t>
  </si>
  <si>
    <t>EP90301265A,JP4084490A,JP1400495U,KR900002358A,KR900002359A,US14818793A,US37021795A</t>
  </si>
  <si>
    <t>1990.04.27</t>
  </si>
  <si>
    <t>油脂組成物</t>
  </si>
  <si>
    <t>1992.01.16</t>
  </si>
  <si>
    <t>JPH0411838A</t>
  </si>
  <si>
    <t xml:space="preserve">受付 A63:特許願 (1990.05.01) ,発送 A23:出願番号通知 (1990.06.01) ,受付 A7D2:一括住所変更届（代理人） (1993.03.31) ,受付 A7D2:一括住所変更届（代理人） (1995.03.29) </t>
  </si>
  <si>
    <t>特願2012-547347|株式会社Ｊ－オイルミルズ|特許査定,特願2008-140172|日清オイリオグループ株式会社|拒絶理由通知;特許査定;審判請求証拠</t>
  </si>
  <si>
    <t>JP11243890A</t>
  </si>
  <si>
    <t>特許第2876247号</t>
  </si>
  <si>
    <t>1990.07.10</t>
  </si>
  <si>
    <t>染毛料</t>
  </si>
  <si>
    <t>1992.03.04</t>
  </si>
  <si>
    <t>1999.01.22</t>
  </si>
  <si>
    <t>JP2876247B2,JP4069324A</t>
  </si>
  <si>
    <t xml:space="preserve">受付 A7D2:一括住所変更届（代理人） (1997.01.06) ,受付 A621:出願審査請求書 (1997.04.25) ,受付 A752:印鑑変更届（代理人） (1997.04.28) ,発送 A01:特許査定 (1998.11.24) ,受付 A61:登録料納付 (1998.12.16) </t>
  </si>
  <si>
    <t>特願2001-217521|ホーユー株式会社|拒絶理由通知;拒絶査定,特願2003-305404|リアル化学株式会社,有限会社草木工房|拒絶理由通知;特許査定,特願2002-93883|ホーユー株式会社|特許査定,特願2001-123702|エーザイ株式会社,エーザイ・アール・アンド・ディー・マネジメント株式会社|拒絶理由通知;特許査定,特願2000-329299|リアル化学株式会社|拒絶査定,特願平11-241841|リアル化学株式会社,有限会社草木工房|拒絶理由通知;特許査定,特願平11-241837|リアル化学株式会社,有限会社草木工房|拒絶理由通知;拒絶査定;特許査定,特願平10-94350|花王株式会社|拒絶理由通知;特許査定,特願平9-294525|昭和アルミニウム株式会社,昭和電工株式会社|拒絶理由通知,特願平5-243702|花王株式会社|拒絶理由通知;特許査定</t>
  </si>
  <si>
    <t>JP18324790A</t>
  </si>
  <si>
    <t>特許第2831820号</t>
  </si>
  <si>
    <t>1990.07.30</t>
  </si>
  <si>
    <t>基板搬送装置</t>
  </si>
  <si>
    <t>1992.03.19</t>
  </si>
  <si>
    <t>1998.09.25</t>
  </si>
  <si>
    <t>JP2831820B2,JP4087785A</t>
  </si>
  <si>
    <t xml:space="preserve">発送 A131:拒絶理由通知書 (1998.04.07) ,受付 A523:手続補正書 (1998.06.05) ,受付 A53:意見書 (1998.06.05) ,発送 A01:特許査定 (1998.08.25) ,受付 A61:登録料納付 (1998.09.17) </t>
  </si>
  <si>
    <t>特開昭63-288677|株式会社東芝|拒絶理由通知</t>
  </si>
  <si>
    <t>特願2007-195588|東京エレクトロン株式会社|審判審尋,特願2005-352111|株式会社マシンエンジニアリング|拒絶理由通知;特許査定,特願2006-280935|日本電産サンキョー株式会社|拒絶理由通知;先行技術調査;特許査定,特願2006-109567|日本電産サンキョー株式会社|特許査定;審判請求証拠,特願2004-115741|東京エレクトロン株式会社|拒絶理由通知;特許査定,特願2003-323473|株式会社小松製作所,ローツェ株式会社|拒絶理由通知;特許査定,特願2002-1831|東京エレクトロン株式会社|先行技術調査,特願2000-82983|株式会社三協精機製作所,日本電産サンキョー株式会社|特許査定;審判請求証拠,特願平11-215296|三井造船株式会社|拒絶理由通知;特許査定,特願平9-367097|株式会社安川電機|拒絶理由通知;特許査定,特願平5-267298|株式会社東芝,株式会社トプコン|拒絶理由通知;拒絶査定,特願平5-163755|ローツェ株式会社|異議証拠,特願平4-136523|東京エレクトロン株式会社|拒絶理由通知</t>
  </si>
  <si>
    <t>JP20170390A</t>
  </si>
  <si>
    <t>特許第3002531号</t>
  </si>
  <si>
    <t>WO91/004065</t>
  </si>
  <si>
    <t>PCT/AU90/000426</t>
  </si>
  <si>
    <t>1990.09.17</t>
  </si>
  <si>
    <t>注射器</t>
  </si>
  <si>
    <t>AU</t>
  </si>
  <si>
    <t>ＡＵ８９ＰＪ６４３５(1989.09.18)</t>
  </si>
  <si>
    <t>1989.09.18</t>
  </si>
  <si>
    <t>1991.04.04</t>
  </si>
  <si>
    <t>1999.11.12</t>
  </si>
  <si>
    <t>AT132761T,AU625527B2,AU6423690A,BR9007657A,CA2045394A1,DE69024815D1,DE69024815T2,DK0493456T3,EP0493456A1,EP0493456B1,EP0678303A2,ES2084705T3,JP3002531B2,JPH05500621A,US5215533A,US5578015A,USD370257B,WO9104065A1</t>
  </si>
  <si>
    <t xml:space="preserve">受付 A63:特許願 (1990.09.17) ,受付 A721:名称（氏名）変更届（出願人） (1992.07.13) ,受付 A621:出願審査請求書 (1997.09.16) ,発送 A01:特許査定 (1999.10.12) ,受付 A61:登録料納付 (1999.11.08) </t>
  </si>
  <si>
    <t>オーストラリヤ特許第594634号,オーストラリヤ特許第593513号,オーストラリヤ特許第35676/89号</t>
  </si>
  <si>
    <t>特願2008-505695|ユニトラクト  シリンジ  プロプライエタリイ  リミテッド,ＵＮＩＴＲＡＣＴ  ＳＹＲＩＮＧＥ  ＰＴＹ  ＬＴＤ,ユニトラクト　シリンジ　プロプライエタリイ　リミテッド|拒絶理由通知,特願2009-509655|セーフショット  テクノロジーズ  リミテッド  ライアビリティ  カンパニー,ＳＡＦＥＳＨＯＴ  ＴＥＣＨＮＯＬＯＧＩＥＳ，ＬＬＣ,セーフショット　テクノロジーズ　リミテッド　ライアビリティ　カンパニー|拒絶理由通知;拒絶査定,特願2008-87270|リウ、ウェンジェ,ＬＩＵ  ＷＥＮＪＩＥ|先行技術調査;特許査定,特願2006-536115|プラステ  アンヴェスティスマン,プラステ　アンヴェスティスマン|拒絶理由通知;先行技術調査;拒絶査定,特願2004-276090|▲イ▼▲タイ▼科技股▲分▼有限公司|拒絶理由通知;拒絶査定,特願2003-570924|ヴァン  ダイク、ルイス  アール．,ＶＡＮ  ＤＹＫＥ，Ｌｅｗｉｓ  Ｒ．,ヴァン　ダイク、ルイス　アール．|拒絶理由通知;特許査定,特願平6-280754|フェイズ・メディカル・インコーポレーテッド|審判請求証拠</t>
  </si>
  <si>
    <t>AT90914100T,AU6423690A,BR9007657A,CA2045394A,DE69024815A,DK90914100T,EP90914100A,EP95201662A,ES90914100T,JP51319690A,US72049991A,US427593A,US199500033250F,AU9000426W</t>
  </si>
  <si>
    <t>AT90914100T,AU6423690A,BR9007657A,CA2045394A,DE69024815A,DK90914100T,EP90914100A,EP95201662A,ES90914100T,JP51319690A,US72049991A,US427593A,AU9000426W</t>
  </si>
  <si>
    <t>AT132761T,AU625527B2,AU6423690A,BR9007657A,CA2045394A1,DE69024815D1,DE69024815T2,DK0493456T3,EP0493456A1,EP0493456B1,EP0678303A2,ES2084705T3,JP3002531B2,JPH05500621A,US5215533A,US5578015A,WO9104065A1</t>
  </si>
  <si>
    <t>1991.03.29</t>
  </si>
  <si>
    <t>水蒸気と二酸化炭素からなるガス状不純物を空気から除去するための圧力スウィング吸着プロセス</t>
  </si>
  <si>
    <t>ＵＳ９０５０１０６５(1990.03.29)</t>
  </si>
  <si>
    <t>1990.03.29</t>
  </si>
  <si>
    <t>1993.03.23</t>
  </si>
  <si>
    <t>AU626494B2,AU7386691A,CA2038180A1,CA2038180C,CN1055677A,EP0449451A1,FI911552A,FI911552A0,FI95662B,FI95662C,IE911043A1,JPH0568833A,KR930010762B1,NO178365B,NO178365C,NO911003A,NO911003D0,NZ237419A,TR25629A,US5156657A,ZA9101857A</t>
  </si>
  <si>
    <t>△</t>
  </si>
  <si>
    <t>拒絶査定（審判：決定却下）</t>
  </si>
  <si>
    <t xml:space="preserve">受付 A601:期間延長請求書 (2001.04.18) ,発送 A602:期間延長許可書 (2001.04.23) ,受付 A523:手続補正書 (2001.07.11) ,受付 A53:意見書 (2001.07.11) ,発送 A02:拒絶査定 (2001.08.03) </t>
  </si>
  <si>
    <t>特開昭58-214771|株式会社日立製作所|拒絶理由通知,特開昭63-093322|丸谷化工機株式会社|拒絶理由通知,特開昭55-137026|株式会社日立製作所|拒絶理由通知,特開昭59-004415|日本酸素株式会社|拒絶理由通知,特開昭60-007919|川崎製鉄株式会社,大阪酸素工業株式会社|拒絶理由通知</t>
  </si>
  <si>
    <t>特公昭57-99316,特公昭55-95079,特開昭59-4414|日本酸素株式会社,ヨーロッパ特許公報第232840号,ドイツ特許公報ＤＥ3045451,ＤＥ3072190A1</t>
  </si>
  <si>
    <t>特願2000-535440|スサ・エス・アー|審判請求証拠,特願平7-330720|ザ・ビーオーシー・グループ・インコーポレーテッド,ＴＨＥ  ＢＯＣ  ＧＲＯＵＰ  ＩＮＣＯＲＰＯＲＡＴＥＤ|先行技術調査;特許査定,特願平6-154812|株式会社ニコン|拒絶理由通知;拒絶査定;特許査定</t>
  </si>
  <si>
    <t>AU7386691A,AU7386691D,CA2038180A,CN91101800A,EP91302082A,FI911552A,IE104391A,JP14229991A,KR910004865A,NO911003A,NZ23741991A,TR30191A,US50106590A,ZA9101857A</t>
  </si>
  <si>
    <t>AU7386691A,AU7386691D,CA2038180A,CN91101800A,EP91302082A,FI911552A,IE104391A,JP14229991A,KR910004865A,NO911003A,NZ23741991A,TR30191A,ZA9101857A</t>
  </si>
  <si>
    <t>AU626494B2,AU7386691A,CA2038180A1,CA2038180C,CN1055677A,EP0449451A1,FI911552A,FI911552A0,FI95662B,FI95662C,IE911043A1,JPH0568833A,KR930010762B1,NO178365B,NO178365C,NO911003A,NO911003D0,NZ237419A,TR25629A,ZA9101857A</t>
  </si>
  <si>
    <t>特許第3066430号</t>
  </si>
  <si>
    <t>1991.12.10</t>
  </si>
  <si>
    <t>ゼオライトＸ型成形体の製造方法</t>
  </si>
  <si>
    <t>1993.06.29</t>
  </si>
  <si>
    <t>2000.05.19</t>
  </si>
  <si>
    <t>JP3066430B2,JP5163015A</t>
  </si>
  <si>
    <t xml:space="preserve">受付 A63:特許願 (1991.12.10) ,受付 A621:出願審査請求書 (1998.12.10) ,受付 A861:ファイル記録事項の閲覧（縦覧）請求書 (1998.12.21) ,発送 A01:特許査定 (2000.03.28) ,受付 A61:登録料納付 (2000.04.10) </t>
  </si>
  <si>
    <t>特開昭64-56112|ユニオン、カーバイド、コーポレーシヨン,プラクスエア・テクノロジー・インコーポレイテッド,特開昭61-222919|エアー．プロダクツ．アンド．ケミカルス．インコーポレーテツド,特開昭53-8400|モ－ビル　オイル　コ－ポレ－ション</t>
  </si>
  <si>
    <t>特願2011-516451|ユーオーピー  エルエルシー,ユーオーピー　エルエルシー|先行技術調査,特願2010-549108|ヒェミーヴェルク  バット  ケーストリッツ  ゲーエム  ベーハー,ヒェミーヴェルク　バット　ケーストリッツ　ゲーエム　ベーハー|拒絶理由通知;特許査定,特願2008-209629|セカ  ソシエテ  アノニム,ＣＥＣＡ  ＳＯＣＩＥＴＥ  ＡＮＯＮＹＭＥ,セカ　ソシエテ　アノニム|拒絶理由通知;特許査定,特願2001-121033|東ソー株式会社|先行技術調査;特許査定,特願2000-231374|東ソー株式会社|先行技術調査;特許査定,特願2008-119499|スサ・エス・アー|拒絶理由通知;特許査定,特願2000-600771|スサ・エス・アー,アンステイテユ・フランセ・ドユ・ペトロル|先行技術調査,特願2000-535440|スサ・エス・アー|拒絶理由通知;拒絶査定;審判請求証拠,特願2000-507471|スサ・エス・アー,アンステイテユ・フランセ・ドユ・ペトロル|拒絶理由通知;拒絶査定,特願平11-509398|スサ・エス・アー|拒絶理由通知;先行技術調査;特許査定,特願平11-61454|東ソー株式会社|拒絶理由通知;特許査定,特願平10-204889|セカ　ソシエテ　アノニム|拒絶理由通知;拒絶査定</t>
  </si>
  <si>
    <t>JP34974291A</t>
  </si>
  <si>
    <t>特許第3297811号</t>
  </si>
  <si>
    <t>1992.02.21</t>
  </si>
  <si>
    <t>主鎖中にヘテロ原子を持つ安定化ポリマー</t>
  </si>
  <si>
    <t>CH</t>
  </si>
  <si>
    <t>ＣＨ９１５２８／９１－１(1991.02.21)</t>
  </si>
  <si>
    <t>1991.02.21</t>
  </si>
  <si>
    <t>1993.04.16</t>
  </si>
  <si>
    <t>2002.04.19</t>
  </si>
  <si>
    <t xml:space="preserve">発送 A602:期間延長許可書 (2001.07.23) ,受付 A523:手続補正書 (2001.10.11) ,受付 A53:意見書 (2001.10.11) ,発送 A01:特許査定 (2002.03.12) ,受付 A61:登録料納付 (2002.03.20) </t>
  </si>
  <si>
    <t>特開昭63-227878|チバーガイギ　アクチエンゲゼルシヤフト,チバーガイギ　アクチエンゲゼルシャフト,チバ　スペシャルティ　ケミカルズ　ホールディング　インコーポレーテッド|特許査定,特開平04-154772|チバ　スペシャルティ　ケミカルズ　ホールディング　インコーポレーテッド|特許査定</t>
  </si>
  <si>
    <t>独国特許ＤＥ－Ａ－3922496号,ヨーロッパ特許ＥＰ－Ａ－395938号,スイス国特許CH-B-480091号</t>
  </si>
  <si>
    <t>特願2005-514398|ポリプラスチックス株式会社|拒絶理由通知;特許査定,特願2001-587039|ダウ　グローバル　テクノロジーズ　インコーポレーテッド|拒絶理由通知;特許査定,特願2001-36904|富士写真フイルム株式会社,富士フイルム株式会社|拒絶理由通知;拒絶査定,特願2000-225965|旭電化工業株式会社,株式会社ＡＤＥＫＡ|先行技術調査;特許査定,特願平11-286039|旭電化工業株式会社,株式会社ＡＤＥＫＡ|特許査定,特願平8-202076|旭化成工業株式会社,旭化成ケミカルズ株式会社|特許査定,特願平8-191651|旭化成工業株式会社,旭化成ケミカルズ株式会社|拒絶理由通知;特許査定;審判請求証拠,特願平8-7712|旭化成工業株式会社,旭化成ケミカルズ株式会社|拒絶理由通知;特許査定,特願平7-213504|三菱瓦斯化学株式会社|拒絶理由通知;拒絶査定,特願平6-248214|チバ－ガイギー　アクチエンゲゼルシャフト,チバ　スペシャルティ　ケミカルズ　ホールディング　インコーポレーテッド|拒絶理由通知;拒絶査定</t>
  </si>
  <si>
    <t>BR9200567A,CA2061486A,DE59208822A,EP92810100A,ES92810100T,HK98101303A,JP7270392A,KR920002247A,SG9607543A,US83566092A</t>
  </si>
  <si>
    <t>1992.11.25</t>
  </si>
  <si>
    <t>耐擦傷性防眩フィルム及び偏光板</t>
  </si>
  <si>
    <t>JP,JP</t>
  </si>
  <si>
    <t>ＪＰ９２０１０８８２(1992.01.24),ＪＰ９２０９９１５３(1992.04.20)</t>
  </si>
  <si>
    <t>1992.01.24,1992.04.20</t>
  </si>
  <si>
    <t>1994.01.28</t>
  </si>
  <si>
    <t>JPH0618706A,US5387463A</t>
  </si>
  <si>
    <t xml:space="preserve">受付 A861:ファイル記録事項の閲覧（縦覧）請求書 (2007.06.26) ,受付 A861:ファイル記録事項の閲覧（縦覧）請求書 (2007.09.04) ,受付 A861:ファイル記録事項の閲覧（縦覧）請求書 (2009.06.25) ,受付 A861:ファイル記録事項の閲覧（縦覧）請求書 (2010.09.21) ,受付 A861:ファイル記録事項の閲覧（縦覧）請求書 (2011.01.31) </t>
  </si>
  <si>
    <t>特開平03-078946|株式会社日立製作所|拒絶理由通知;拒絶査定,特開平02-058003|松下電器産業株式会社|拒絶理由通知;拒絶査定,特開平03-148603|日東電工株式会社|拒絶理由通知;拒絶査定,特開平04-007065|積水化学工業株式会社|拒絶理由通知;拒絶査定,特開平03-256002|東レ株式会社|拒絶理由通知;拒絶査定,特開昭64-003601|三井東圧化学株式会社|拒絶理由通知;拒絶査定</t>
  </si>
  <si>
    <t>特開平1-202492|大日本印刷株式会社,特開平1-105738|日本製紙株式会社,特開平1-20249|日本石油化学株式会社,新日本石油化学株式会社</t>
  </si>
  <si>
    <t>特願2010-53695|大日本印刷株式会社|拒絶理由通知,特願2008-87295|リンテック株式会社,住友化学株式会社|拒絶理由通知;特許査定,特願2006-180427|東洋クロス株式会社,大阪印刷インキ製造株式会社,加藤  弘,加藤　弘|拒絶理由通知;先行技術調査;拒絶査定,特願2007-149106|コニカミノルタホールディングス株式会社|拒絶理由通知;拒絶査定,特願2007-58475|コニカミノルタホールディングス株式会社|拒絶理由通知;拒絶査定,特願2006-258823|セイコーエプソン株式会社|特許査定,特願2005-360742|大日本印刷株式会社|拒絶理由通知;特許査定,特願2005-359390|大日本印刷株式会社|拒絶理由通知;拒絶査定;特許査定,特願2005-145150|株式会社日立製作所,株式会社マーク|拒絶理由通知;特許査定,特願2004-226065|大日本印刷株式会社|拒絶理由通知;拒絶査定,特願2004-226047|大日本印刷株式会社|拒絶理由通知;拒絶査定,特願2003-386292|コニカミノルタオプト株式会社|拒絶理由通知;拒絶査定,特願2003-326766|三菱化学株式会社|拒絶理由通知;拒絶査定,特願2003-124983|帝人デュポンフィルム株式会社|拒絶理由通知;拒絶査定,特願2003-113646|大日本印刷株式会社|拒絶理由通知;拒絶査定,特願2003-105239|力特光電科技股▲分▼有限公司|先行技術調査;特許査定,特願2003-82389|住友化学工業株式会社,住友化学株式会社|先行技術調査,特願2002-573927|富士写真フイルム株式会社,富士フイルム株式会社|拒絶理由通知,特願2002-319665|コニカミノルタホールディングス株式会社|拒絶理由通知;特許査定,特願2002-278517|日本製紙株式会社|拒絶理由通知;先行技術調査;特許査定,特願2002-259382|日本製紙株式会社|先行技術調査;拒絶理由通知;特許査定,特願2002-161762|シャープ株式会社|拒絶理由通知;特許査定,特願2001-317952|大日本印刷株式会社|拒絶理由通知;拒絶査定,特願2001-314433|富士写真フイルム株式会社,富士フイルムホールディングス株式会社,富士フイルム株式会社|拒絶理由通知;特許査定,特願2001-132547|富士写真フイルム株式会社,富士フイルム株式会社|先行技術調査,特願2001-127347|凸版印刷株式会社|拒絶理由通知;拒絶査定,特願2000-129128|松下電器産業株式会社,パナソニック株式会社|拒絶理由通知;拒絶査定,特願2000-87938|日本合成化学工業株式会社|拒絶理由通知;特許査定,特願平11-186086|大日本印刷株式会社|拒絶理由通知;特許査定,特願平11-57845|大日本印刷株式会社|拒絶理由通知;特許査定,特願平11-7153|大日本印刷株式会社|拒絶理由通知;補正却下;拒絶査定,特願平10-370563|大日本印刷株式会社|拒絶理由通知;拒絶査定,特願平10-369478|株式会社巴川製紙所|審判請求証拠,特願平10-143354|大日本印刷株式会社|拒絶理由通知;特許査定,特願平10-101925|カシオ計算機株式会社|拒絶理由通知,特願平9-364847|大日本印刷株式会社|拒絶理由通知;拒絶査定,特願平9-136977|住友化学工業株式会社,広栄化学工業株式会社,住友化学株式会社|特許査定,特願平9-127148|積水化学工業株式会社|拒絶理由通知,特願平9-99625|日本化薬株式会社|拒絶理由通知;拒絶査定,特願平9-84628|日本化薬株式会社|拒絶理由通知;特許査定,特願平9-74908|株式会社巴川製紙所|異議証拠,特願平9-60117|カシオ計算機株式会社|特許査定,特願平9-55748|共同印刷株式会社|拒絶理由通知;特許査定,特願平9-41672|日東電工株式会社|拒絶理由通知;拒絶査定,特願平8-523525|ミネソタ　マイニング　アンド　マニュファクチャリング　カンパニー,スリーエム　カンパニー|拒絶査定,特願平8-145903|コニカ株式会社,コニカミノルタホールディングス株式会社|拒絶理由通知;拒絶査定,特願平8-129454|三井東圧化学株式会社,三井化学株式会社|先行技術調査,特願平8-67549|株式会社巴川製紙所|拒絶理由通知,特願平8-59290|コニカ株式会社,コニカミノルタホールディングス株式会社|拒絶理由通知;拒絶査定,特願平8-11892|コニカ株式会社,コニカミノルタホールディングス株式会社|拒絶理由通知;特許査定,特願平7-331052|大日本印刷株式会社|拒絶理由通知;拒絶査定,特願平7-145937|共同印刷株式会社|特許査定,特願平7-114050|大日本印刷株式会社|拒絶理由通知;拒絶査定,特願平7-59383|筒中プラスチック工業株式会社|拒絶理由通知,特願平6-111801|大日本印刷株式会社|拒絶理由通知;拒絶査定;特許査定,特願平6-41462|旭硝子株式会社|拒絶理由通知</t>
  </si>
  <si>
    <t>JP31459192A,US26122294A</t>
  </si>
  <si>
    <t>JP31459192A</t>
  </si>
  <si>
    <t>JPH0618706A</t>
  </si>
  <si>
    <t>特許第2656856号</t>
  </si>
  <si>
    <t>WO92/013049</t>
  </si>
  <si>
    <t>PCT/US91/006997</t>
  </si>
  <si>
    <t>1991.09.25</t>
  </si>
  <si>
    <t>合成プラスチック容器に適合したコンベヤー潤滑剤</t>
  </si>
  <si>
    <t>ＵＳ９１６４２，０６５(1991.01.16)</t>
  </si>
  <si>
    <t>1991.01.16</t>
  </si>
  <si>
    <t>1992.08.06</t>
  </si>
  <si>
    <t>1997.05.30</t>
  </si>
  <si>
    <t>AT187759T,AU653764B2,AU9057991A,CA2097429A1,CA2097429C,DE69131849D1,DE69131849T2,DK0567468T3,EP0567468A1,EP0567468B1,ES2142821T3,GR3032746T3,JP2656856B2,JPH06503116A,US5174914A,WO9213049A1</t>
  </si>
  <si>
    <t xml:space="preserve">発送 A131:拒絶理由通知書 (1995.05.30) ,受付 A523:手続補正書 (1995.08.30) ,受付 A53:意見書 (1995.08.30) ,発送 A02:拒絶査定 (1995.11.07) ,受付 A61:登録料納付 (1997.05.22) </t>
  </si>
  <si>
    <t>合衆国特許番号4929375,合衆国特許第4929375号</t>
  </si>
  <si>
    <t>特願2001-517646|イーコラブ　インコーポレイティド,イーコラブ  インコーポレイティド|先行技術調査;特許査定;審判請求証拠,特願平8-503107|エコラブ・インコーポレイテッド|特許査定,特願平7-284409|大三工業株式会社|拒絶理由通知;拒絶査定,特願平6-518948|エコラブ　インコーポレイテッド,エコラボ　インコーポレイテッド|特許査定,特願平5-347700|東燃株式会社,東燃ゼネラル石油株式会社|特許査定,特願平4-351579|大三工業株式会社|拒絶理由通知</t>
  </si>
  <si>
    <t>AT92901186T,AU9057991A,CA2097429A,DE69131849A,DE69131849T,DK92901186T,EP92901186A,ES92901186T,GR00400446T,JP50221091A,US64206591A,US9106997W</t>
  </si>
  <si>
    <t>AT92901186T,AU9057991A,CA2097429A,DE69131849A,DE69131849T,DK92901186T,EP92901186A,ES92901186T,GR00400446T,JP50221091A,US9106997W</t>
  </si>
  <si>
    <t>特許第3158436号</t>
  </si>
  <si>
    <t>WO92/018461</t>
  </si>
  <si>
    <t>PCT/JP92/000449</t>
  </si>
  <si>
    <t>1992.04.10</t>
  </si>
  <si>
    <t>抗頻尿作用を有するエタノールアミン誘導体</t>
  </si>
  <si>
    <t>GB</t>
  </si>
  <si>
    <t>ＧＢ９１９１０７８２７．９(1991.04.12)</t>
  </si>
  <si>
    <t>1991.04.12</t>
  </si>
  <si>
    <t>1992.10.29</t>
  </si>
  <si>
    <t>2001.02.16</t>
  </si>
  <si>
    <t>AT157080T,DE69221721D1,DK0579833T3,EP0579833A1,EP0579833B1,GB9107827D0,JPH06506676A,JP0003158436B,WO9218461A1</t>
  </si>
  <si>
    <t xml:space="preserve">発送 A131:拒絶理由通知書 (2000.09.19) ,受付 A523:手続補正書 (2000.10.30) ,受付 A53:意見書 (2000.10.30) ,発送 A01:特許査定 (2001.01.16) ,受付 A61:登録料納付 (2001.01.29) </t>
  </si>
  <si>
    <t>特開平02-196760|サノフィ|拒絶理由通知,特開昭62-063549|サノフイ|拒絶理由通知</t>
  </si>
  <si>
    <t>欧州特許出願公開第0383686号,欧州特許出願公開第0303546号,欧州特許出願公開第0255415号</t>
  </si>
  <si>
    <t>特願平10-510567|キッセイ薬品工業株式会社|拒絶理由通知;拒絶査定;審判請求証拠,特願平9-536933|キッセイ薬品工業株式会社|特許査定,特願平9-529200|キッセイ薬品工業株式会社|先行技術調査;特許査定,特願平9-507444|小野薬品工業株式会社|拒絶理由通知;特許査定,特願平8-111077|キッセイ薬品工業株式会社|特許査定,特願平6-19431|藤沢薬品工業株式会社,アステラス製薬株式会社|拒絶理由通知;拒絶査定</t>
  </si>
  <si>
    <t>AT92908496T,DE69221721A,DK92908496T,EP92908496A,GB9107827A,JP1992508075A,JP9200449W</t>
  </si>
  <si>
    <t>AT92908496T,DE69221721A,DK92908496T,EP92908496A,JP1992508075A,JP9200449W</t>
  </si>
  <si>
    <t>特許第3202093号</t>
  </si>
  <si>
    <t>1993.02.26</t>
  </si>
  <si>
    <t>オリゴペプチド混合物およびその製造方法</t>
  </si>
  <si>
    <t>1994.09.06</t>
  </si>
  <si>
    <t>2001.06.22</t>
  </si>
  <si>
    <t>JP3202093B2,JP6245790A</t>
  </si>
  <si>
    <t xml:space="preserve">受付 A523:手続補正書 (2001.04.27) ,受付 A53:意見書 (2001.04.27) ,発送 A01:特許査定 (2001.06.05) ,受付 A861:ファイル記録事項の閲覧（縦覧）請求書 (2001.06.08) ,受付 A61:登録料納付 (2001.06.12) </t>
  </si>
  <si>
    <t>特開昭61-070961|九州乳業株式会社|拒絶理由通知</t>
  </si>
  <si>
    <t>特開昭63-51399|味の素株式会社,株式会社片山製薬所,特開昭62-151156|味の素株式会社</t>
  </si>
  <si>
    <t>特願2007-138723|協和発酵フーズ株式会社,キリン協和フーズ株式会社|拒絶理由通知;特許査定,特願2006-107146|日清ファルマ株式会社|拒絶理由通知;拒絶査定;特許査定,特願2005-502957|日清ファルマ株式会社|拒絶理由通知;拒絶査定,特願2004-238217|日清ファルマ株式会社,株式会社日清製粉グループ本社|拒絶理由通知;先行技術調査;特許査定,特願2003-572587|日清ファルマ株式会社|拒絶理由通知;拒絶査定,特願2002-6116|カムピナ・メルクニー・ベスローテン・フェンノートシャップ,カムピナ・ベスローテン・フェンノートシャップ|拒絶理由通知;拒絶査定,特願平11-313746|味の素株式会社|拒絶理由通知;拒絶査定,特願平11-123879|味の素株式会社|先行技術調査;特許査定,特願平8-525395|クエスト・インターナショナル・ビー・ブイ,クエスト・インターナショナル・サービシーズ・ビー・ブイ|審判請求証拠,特願平6-71630|雪印乳業株式会社,イーエヌ大塚製薬株式会社|拒絶理由通知;拒絶査定</t>
  </si>
  <si>
    <t>JP6129893A</t>
  </si>
  <si>
    <t>特許第3257157号</t>
  </si>
  <si>
    <t>1993.07.16</t>
  </si>
  <si>
    <t>ＣＯ２レーザ穴加工装置及び方法</t>
  </si>
  <si>
    <t>1995.02.03</t>
  </si>
  <si>
    <t>2001.12.07</t>
  </si>
  <si>
    <t>CN1102796A,CN1056108C,JP3257157B2,JP7032183A,KR0141060B1</t>
  </si>
  <si>
    <t xml:space="preserve">受付 A861:ファイル記録事項の閲覧（縦覧）請求書 (2002.02.26) ,受付 A861:ファイル記録事項の閲覧（縦覧）請求書 (2002.06.14) ,受付 A861:ファイル記録事項の閲覧（縦覧）請求書 (2002.07.05) ,受付 A861:ファイル記録事項の閲覧（縦覧）請求書 (2005.07.08) ,受付 A861:ファイル記録事項の閲覧（縦覧）請求書 (2010.03.01) </t>
  </si>
  <si>
    <t>特開昭62-248681|新王子製紙株式会社,王子製紙株式会社|拒絶理由通知;特許査定,実用新案全文昭60-115222|株式会社　富士電機総合研究所|拒絶理由通知;特許査定,特開昭64-055327|三菱電機株式会社|拒絶理由通知;特許査定,USA 005220450|拒絶理由通知,USB 005220450|特許査定</t>
  </si>
  <si>
    <t>特願2007-16024|松下電器産業株式会社,パナソニック株式会社|特許査定,特願平9-145013|住友重機械工業株式会社|審判請求証拠,特願2003-163089|三菱電機株式会社|拒絶理由通知;拒絶査定,特願2000-399651|住友電気工業株式会社|拒絶理由通知;特許査定,特願2000-77481|住友重機械工業株式会社|異議証拠;異議採用証拠;審判請求証拠,特願平10-113147|松下電器産業株式会社|拒絶理由通知;拒絶査定,特願平9-125422|住友重機械工業株式会社|拒絶理由通知;特許査定,特願平8-153452|ミクロラス・レーザーシステム・ゲゼルシャフト・ミット・ベシュレンクテル・ハフツング|拒絶理由通知;拒絶査定;特許査定,特願平8-110022|イーストマン　コダック　カンパニー|拒絶理由通知;拒絶査定</t>
  </si>
  <si>
    <t>CN94108466A,JP17645593A,KR19940017208A</t>
  </si>
  <si>
    <t>WO93/018493</t>
  </si>
  <si>
    <t>PCT/NL93/000050</t>
  </si>
  <si>
    <t>1993.03.03</t>
  </si>
  <si>
    <t>最小数の電気部品を備える無線周波数検出ラベルを作る方法</t>
  </si>
  <si>
    <t>NL</t>
  </si>
  <si>
    <t>ＮＬ９２９２００３９６(1992.03.03)</t>
  </si>
  <si>
    <t>1992.03.03</t>
  </si>
  <si>
    <t>1993.09.16</t>
  </si>
  <si>
    <t>DE69325186D1,DE69325186T2,EP0756736A1,EP0756736B1,JPH07506919A,NL9200396A,WO9318493A1</t>
  </si>
  <si>
    <t xml:space="preserve">受付 A621:出願審査請求書 (1995.01.20) ,発送 A111:手続補正指令書（出　　願） (1995.02.28) ,受付 A51:手続補正書（方式） (1995.03.31) ,発送 A131:拒絶理由通知書 (1997.07.15) ,発送 A02:拒絶査定 (1998.01.27) </t>
  </si>
  <si>
    <t>特開昭58-085183|ブラウン・ボバリ・ウント・シ－・アクチエンゲゼルシヤフト|拒絶理由通知,特開昭61-201179|新日本無線株式会社|拒絶理由通知,特開昭63-292734|新日本無線株式会社|拒絶理由通知</t>
  </si>
  <si>
    <t>特願2006-105177|スターエンジニアリング株式会社|審判請求証拠,特願2002-252581|株式会社東芝|拒絶理由通知;拒絶査定,特願2000-285742|日立マクセル株式会社|拒絶理由通知;拒絶査定</t>
  </si>
  <si>
    <t>DE69325186A,DE69325186T,EP93908138A,JP51554893A,NL9200396A,NL9300050W</t>
  </si>
  <si>
    <t>DE69325186A,DE69325186T,EP93908138A,JP51554893A,NL9300050W</t>
  </si>
  <si>
    <t>DE69325186D1,DE69325186T2,EP0756736A1,EP0756736B1,JPH07506919A,WO9318493A1</t>
  </si>
  <si>
    <t>1994.02.14</t>
  </si>
  <si>
    <t>積層ポリカーボネート樹脂平板</t>
  </si>
  <si>
    <t>1995.08.22</t>
  </si>
  <si>
    <t>JPH07223298A</t>
  </si>
  <si>
    <t xml:space="preserve">受付 A63:特許願 (1994.02.14) </t>
  </si>
  <si>
    <t>特公平3-39095|旭化成株式会社,特公平1-9195|三菱レイヨン株式会社,特公平1-9194|三菱レイヨン株式会社,特公昭60-17406|旭化成株式会社,特公昭47-19119|ゼネラル　エレクトリツク　カンパニイ,特開平4-270652|旭化成工業株式会社,特開平4-119838|旭化成株式会社,特開平4-39353|出光石油化学株式会社,特開平3-30945|旭化成工業株式会社,旭化成ケミカルズ株式会社,特開平2-180956|帝人化成株式会社,特開平2-175245|レーム・ゲゼルシヤフト・ミツト・ベシユレンクテル・ハフツング,特開平2-69557|バイエル・アクチエンゲゼルシヤフト,特開昭61-89253|三菱瓦斯化学株式会社,特開昭61-89252|三菱瓦斯化学株式会社,特開昭60-149658|三菱瓦斯化学株式会社,特開昭55-59929|レ－ム・ゲゼルシヤフト・ミツト・ベシユレンクテル・ハフツング,特開昭54-33574|旭化成株式会社,特開昭52-54746|ゼネラル・エレクトリツク・カンパニイ,特開昭52-54745|ゼネラル・エレクトリツク・カンパニイ,ゼネラル　エレクトリツク　カンパニイ,特開昭52-54744|ゼネラル・エレクトリツク・カンパニイ,特開昭52-54743|ゼネラル・エレクトリツク・カンパニイ,特開昭52-54742|ゼネラル・エレクトリツク・カンパニイ,特開昭52-54741|ゼネラル・エレクトリツク・カンパニイ,特開昭47-44537|キヤタピラ－　トラクタ－　カンパニイ</t>
  </si>
  <si>
    <t>特願2010-182493|オリジン電気株式会社|拒絶理由通知,特願2011-516651|ボルタロン  パフォーマンス  プロダクツ  エルエルシー,リ  ディーン,ワン  ドンビアオ,ボルタロン　パフォーマンス　プロダクツ　エルエルシー|拒絶理由通知;特許査定,特願2001-201964|住友化学工業株式会社,住友化学株式会社|先行技術調査;特許査定,特願2004-137117|凸版印刷株式会社|特許査定,特願2003-91696|タキロン株式会社|拒絶理由通知;拒絶査定,特願2003-37655|三菱瓦斯化学株式会社,一方社油脂工業株式会社|拒絶理由通知;特許査定,特願2002-9888|住友化学工業株式会社,住友化学株式会社|拒絶理由通知;特許査定,特願平11-280020|三洋電機株式会社,富士電機リテイルシステムズ株式会社|拒絶理由通知;拒絶査定,特願平10-310373|帝人化成株式会社|拒絶理由通知;特許査定,特願平9-245950|株式会社クラレ|拒絶理由通知;特許査定,特願平9-227560|株式会社クラレ|特許査定,特願平9-227558|株式会社クラレ|拒絶理由通知;特許査定,特願平8-191651|旭化成工業株式会社,旭化成ケミカルズ株式会社|拒絶理由通知;特許査定;審判請求証拠</t>
  </si>
  <si>
    <t>JP1748094A</t>
  </si>
  <si>
    <t>特許第3355026号</t>
  </si>
  <si>
    <t>1994.05.18</t>
  </si>
  <si>
    <t>熱融着性ポリ乳酸繊維</t>
  </si>
  <si>
    <t>1995.11.28</t>
  </si>
  <si>
    <t>2002.09.27</t>
  </si>
  <si>
    <t>CA2148691A1,CA2148691C,CN1114108A,CN1050619C,DE69433340D1,DE69433340T2,EP0669358A1,EP0669358B1,JP3497561B2,JP7305234A,JP3304198B2,JP7300520A,JP3373294B2,JP7305203A,JP3341016B2,JP7305227A,JP3316306B2,JP7305228A,JP3355026B2,JP7310236A,JP3417671B2,JP8003299A,JP3320911B2,JP8035121A,JP3258823B2,JP7165896A,JP2001063757A,JP3462155B2,US5593778A,WO9507311A1</t>
  </si>
  <si>
    <t>○</t>
  </si>
  <si>
    <t>登録（権利有：審判完）</t>
  </si>
  <si>
    <t xml:space="preserve">受付 A861:ファイル記録事項の閲覧（縦覧）請求書 (2003.05.07) ,受付 A861:ファイル記録事項の閲覧（縦覧）請求書 (2003.06.02) ,受付 A861:ファイル記録事項の閲覧（縦覧）請求書 (2003.06.04) ,受付 A861:ファイル記録事項の閲覧（縦覧）請求書 (2007.03.02) ,受付 A861:ファイル記録事項の閲覧（縦覧）請求書 (2007.06.29) </t>
  </si>
  <si>
    <t>特開平07-133511|東洋紡績株式会社|拒絶理由通知;特許査定,USA 003636956|特許査定,特開平06-207320|ユニチカ株式会社|異議証拠</t>
  </si>
  <si>
    <t>特願2008-335596|ユニチカ株式会社|拒絶理由通知;拒絶査定,特願2008-335595|ユニチカ株式会社|拒絶理由通知;拒絶査定,特願2006-187959|ユニチカファイバー株式会社,ユニチカ株式会社|拒絶理由通知;特許査定,特願2005-224755|有限会社アセンティー|拒絶理由通知;拒絶査定,特願2001-272822|ユニチカ株式会社|拒絶理由通知;拒絶査定,特願2005-25060|東レ株式会社|拒絶理由通知;特許査定,特願2006-530563|マーズ  インコーポレイテッド,ＭＡＲＳ  ＩＮＣＯＲＰＯＲＡＴＥＤ,マース　インコーポレーテッド|拒絶理由通知;先行技術調査;特許査定,特願2009-108917|山中産業株式会社,ユニチカファイバー株式会社,ユニチカトレーディング株式会社|先行技術調査;特許査定,特願2008-312181|ユニチカ株式会社|特許査定,特願2003-100058|大光炉材株式会社|拒絶理由通知;拒絶査定,特願2002-149259|日本エステル株式会社|拒絶理由通知;特許査定,特願2002-143322|エス・イーケミカル株式会社|拒絶理由通知;特許査定,特願2002-103274|日本エステル株式会社|拒絶理由通知;特許査定,特願2002-45508|ユニチカテキスタイル株式会社,ユニチカトレーディング株式会社|拒絶理由通知;特許査定,特願2002-1448|日本エステル株式会社|拒絶理由通知;特許査定,特願2001-550128|山中産業株式会社,ユニチカファイバー株式会社,ユニチカトレーディング株式会社|審判請求証拠,特願2001-333633|旭化成株式会社,旭化成ライフ＆リビング株式会社|先行技術調査,特願2001-331989|旭化成株式会社,旭化成ライフ＆リビング株式会社,旭化成ケミカルズ株式会社|特許査定,特願2001-144690|三井化学株式会社|拒絶理由通知;特許査定,特願2000-403280|東洋製罐株式会社|拒絶理由通知;特許査定,特願2000-391995|大阪化学合金株式会社,ＯＣＩ株式会社|拒絶理由通知;特許査定,特願2000-165162|キョーワ株式会社,ユニチカファイバー株式会社,ユニチカ株式会社|拒絶理由通知;拒絶査定,特願2000-130185|ユニチカファイバー株式会社,ユニチカ株式会社|拒絶理由通知;拒絶査定,特願2000-30104|カネボウ株式会社,東レ株式会社|拒絶理由通知;拒絶査定,特願平11-229186|三井化学株式会社|先行技術調査;特許査定,特願平11-216968|ユニチカ株式会社|拒絶理由通知;拒絶査定,特願平11-215212|ユニチカ株式会社|拒絶理由通知;拒絶査定,特願平11-32696|東レ株式会社|拒絶理由通知;先行技術調査;拒絶査定,特願平10-525627|キンバリー　クラーク　ワールドワイド　インコーポレイテッド|拒絶理由通知;拒絶査定,特願平10-313136|ユニチカ株式会社|先行技術調査;特許査定,特願平10-114705|ユニチカ株式会社|拒絶理由通知;拒絶査定,特願平10-114017|株式会社クラレ|拒絶理由通知;拒絶査定,特願平10-80900|ユニチカ株式会社|拒絶理由通知;特許査定,特願平10-80899|ユニチカ株式会社|拒絶理由通知;特許査定,特願平8-311930|大日本インキ化学工業株式会社|拒絶理由通知;拒絶査定,特願平8-255654|東レ・モノフィラメント株式会社|拒絶理由通知;特許査定,特願平8-238115|株式会社島津製作所,鐘紡株式会社,トヨタ自動車株式会社,カネボウ株式会社,クラシエホールディングス株式会社|特許査定,特願平8-238114|株式会社島津製作所,鐘紡株式会社,トヨタ自動車株式会社,カネボウ株式会社,クラシエホールディングス株式会社|特許査定,特願平8-119245|株式会社島津製作所,鐘紡株式会社,トヨタ自動車株式会社,カネボウ株式会社,クラシエホールディングス株式会社|特許査定,特願平8-48347|鐘紡株式会社,東レ株式会社|拒絶理由通知;拒絶査定,特願平8-18333|日本バイリーン株式会社|拒絶理由通知;拒絶査定,特願平7-316907|株式会社島津製作所,鐘紡株式会社,カネボウ株式会社,トヨタ自動車株式会社,東レ株式会社|特許査定;拒絶理由通知</t>
  </si>
  <si>
    <t>CA2148691A,CN94190665A,DE69433340A,DE69433340T,EP94926374A,JP11749094A,JP11749194A,JP11749294A,JP11749394A,JP11749494A,JP12956594A,JP16474794A,JP19208794A,JP21372694A,JP2000212300A,US43332495A,JP9401489W</t>
  </si>
  <si>
    <t>特開平8-33932</t>
  </si>
  <si>
    <t>1994.07.21</t>
  </si>
  <si>
    <t>クランプロッドツイスト型クランプ装置</t>
  </si>
  <si>
    <t>1996.02.06</t>
  </si>
  <si>
    <t>JPH0833932A</t>
  </si>
  <si>
    <t xml:space="preserve">受付 A621:出願審査請求書 (2001.01.12) ,発送 A131:拒絶理由通知書 (2002.07.16) ,受付 A523:手続補正書 (2002.08.09) ,受付 A53:意見書 (2002.08.09) ,発送 A02:拒絶査定 (2002.11.08) </t>
  </si>
  <si>
    <t>実用新案全文昭55-004832|福井機械株式会社|拒絶理由通知;拒絶査定,特開平01-210131|エスアールエンジニアリング株式会社|拒絶理由通知;拒絶査定</t>
  </si>
  <si>
    <t>特開平1-210131|エスアールエンジニアリング株式会社</t>
  </si>
  <si>
    <t>特願2010-89422|パスカルエンジニアリング株式会社|拒絶理由通知;特許査定,特願2006-255179|豊和工業株式会社|特許査定,特願2002-296828|株式会社コスメック|審判請求証拠,特願2007-260563|株式会社コスメック|拒絶理由通知;特許査定,特願2006-70324|株式会社コスメック|拒絶理由通知;特許査定,特願2006-29568|日高精機株式会社|拒絶理由通知;特許査定,特願2002-289489|株式会社コスメック|審判請求証拠,特願2000-383904|パスカル株式会社,パスカルエンジニアリング株式会社|拒絶理由通知;特許査定,特願2000-133497|パスカル株式会社,パスカルエンジニアリング株式会社|先行技術調査,特願平11-310240|株式会社市丸技研,ＨＩＲＯＴＥＫ株式会社|特許査定</t>
  </si>
  <si>
    <t>JP19221194A</t>
  </si>
  <si>
    <t>1994.08.25</t>
  </si>
  <si>
    <t>タキサン型ジテルペンの製造方法</t>
  </si>
  <si>
    <t>1996.03.05</t>
  </si>
  <si>
    <t>CA2153986A1,CA2153986C,CN1119028A,CN1058054C,CN1248629A,CN1083010C,CN1251391A,CN1083011C,CN1248630A,CN1083012C,DE69426692D1,DE69426692T2,DE69431135D1,DE69431135T2,DE69433120D1,DE69433120T2,EP0683232A1,EP0683232B1,EP1063299A2,EP1063300A2,EP1063300B1,EP1054065A1,EP1054065B1,EP1348764A1,HK1029807A1,HK1030021A1,JP3488492B2,JP7135967A,JPH07308196A,JPH07308197A,JP3434892B2,JP8009983A,JPH0856680A,JPH0856681A,JPH08116981A,JP2967034B2,JP8033490A,KR0172606B1,KR0169079B1,KR0169080B1,KR0169081B1,US5637484A,US5968789A,US2002012976A1,US6403343B2,WO9514103A1</t>
  </si>
  <si>
    <t xml:space="preserve">受付 A621:出願審査請求書 (2001.01.25) ,受付 A841:優先権証明請求書 (2003.05.21) ,発送 A131:拒絶理由通知書 (2004.02.10) ,発送 A02:拒絶査定 (2004.06.15) ,受付 A861:ファイル記録事項の閲覧（縦覧）請求書 (2009.07.30) </t>
  </si>
  <si>
    <t>WOA 093017121|フィトン　インコーポレイテッド,ディー・エフ・ビー　バイオテック　インコーポレイテッド|拒絶理由通知;拒絶査定,WOA 093023555|ザ　ペン　ステイト　リサーチ　ファウンデーション|拒絶理由通知;拒絶査定,USA 005019504|拒絶理由通知;拒絶査定,特開平06-181785|三井石油化学工業株式会社,三井化学株式会社|拒絶理由通知;拒絶査定,特開平06-078758|イー・アール・スクイブ・アンド・サンズ・インコーポレイテッド|拒絶理由通知;拒絶査定,WOA 093019585|ユニオン・キャンプ・コーポレーション|拒絶理由通知;拒絶査定,特開平05-184355|ベー．アー．テー．　ツィガレッテンファブリケン　ゲゼルシャフト　ミット　ベシュレンクテル　ハフトゥング,ブリティッシュ－アメリカン　タバコ（ジャーマニー）ゲーエムベーハー|拒絶理由通知;拒絶査定,特表平08-503618|大韓民国|拒絶理由通知;拒絶査定,特開平07-289248|塩水港精糖株式会社|拒絶理由通知;拒絶査定</t>
  </si>
  <si>
    <t>特願平6-146826|三井石油化学工業株式会社,三井化学株式会社,特願平6-104213,特願平6-104212|三井石油化学工業株式会社,三井化学株式会社,特願平6-104211|三井石油化学工業株式会社,三井化学株式会社,特願平6-36156,特願平5-284893|三井石油化学工業株式会社,三井化学株式会社</t>
  </si>
  <si>
    <t>特願2011-170533|ファイトン  ホールディングス，  インコーポレイテッド,ファイトン　ホールディングス，　インコーポレイテッド|拒絶理由通知,特願2007-28425|ファイトン・インコーポレーテッド,ディーエフビー・バイオテク，インコーポレーテッド|拒絶理由通知;拒絶査定,特願2000-36519|サムヤン・ジェネックス・カンパニー・リミテッド|拒絶理由通知;特許査定,特願平9-542824|ファイトン・インコーポレーテッド,ディーエフビー　バイオテック，インコーポレイテッド|拒絶理由通知;拒絶査定;特許査定;審判請求証拠</t>
  </si>
  <si>
    <t>CA2153986A,CN94191435A,CN99110151A,CN99110152A,CN99110153A,DE69426692A,DE69426692T,DE69431135A,DE69431135T,DE69433120A,DE69433120T,EP94931697A,EP00115405A,EP00115406A,EP00115410A,EP03015169A,HK01100232A,HK01100742A,JP28489393A,JP10421194A,JP10421294A,JP14682694A,JP20115094A,JP20115194A,JP25252894A,JP4758095A,KR19950072779A,KR19980074608A,KR19980074609A,KR19980074610A,US49184495A,US80821897A,US30107599A,JP9401880W</t>
  </si>
  <si>
    <t>特許第3411112号</t>
  </si>
  <si>
    <t>1994.11.04</t>
  </si>
  <si>
    <t>1996.05.31</t>
  </si>
  <si>
    <t>2003.03.20</t>
  </si>
  <si>
    <t>JP3411112B2,JP8136439A,US5721433A</t>
  </si>
  <si>
    <t xml:space="preserve">発送 A01:特許査定 (2003.02.25) ,受付 A61:登録料納付 (2003.03.11) ,受付 A861:ファイル記録事項の閲覧（縦覧）請求書 (2005.06.30) ,受付 A851:ファイル記録事項記載書類の交付請求書 (2006.01.26) ,受付 A861:ファイル記録事項の閲覧（縦覧）請求書 (2008.09.03) </t>
  </si>
  <si>
    <t>特開平02-055953|東亜医用電子株式会社|特許査定,特開昭63-266339|新日本製鐵株式会社,株式会社ニレコ|特許査定,特開平06-102152|株式会社日立製作所|特許査定,特開平08-005543|株式会社日立製作所|特許査定,特開平03-075563|オリンパス光学工業株式会社,オリンパス株式会社|特許査定,特開平06-187437|株式会社ニレコ|特許査定,特開平06-186156|東亜医用電子株式会社,シスメックス株式会社|審判請求証拠,特開平05-296915|株式会社日立製作所|審判請求証拠,特開昭60-038653|インターナシヨナル・リモート・イメージング・システムズ、インコーポレーテツド,インターナショナル・リモート・イメージング・システムズ・インコーポレーテッド,インタ―ナシヨナル・リモ―ト・イメ―ジング・システムズ、インコ―ポレ―テツド|審判請求証拠,JPN3010000852|審判請求証拠,JPN3010000853|審判請求証拠,JPN3010000854|審判請求証拠,JPN3010000855|審判請求証拠,JPN3010000856|審判請求証拠,JPN3010000857|審判請求証拠,JPN3010000858|審判請求証拠,JPN3010000859|審判請求証拠,JPN3010000860|審判請求証拠,JPN3010000861|審判請求証拠,JPN3010000862|審判請求証拠,JPN3010000863|審判請求証拠,JPN3010000864|審判請求証拠,JPN3010000865|審判請求証拠,JPN3010000866|審判請求証拠,JPN3010000867|審判請求証拠,JPN3010000868|審判請求証拠,JPN3010000869|審判請求証拠,JPN3010000870|審判請求証拠,JPN3010000871|審判請求証拠,JPN3010000872|審判請求証拠,JPN3010000873|審判請求証拠,JPN3010000874|審判請求証拠,JPN3010000875|審判請求証拠</t>
  </si>
  <si>
    <t>ＣＩＳ－１　Ｏｐｅｒａｔｉｏｎ　Ｍａｎｕａｌ　Ｖｅｒｓｉｏｎ　４．３０,ＧＡＬＡＩ,高圧水噴霧法により製造された粉末の粒子径と粒子形状の関係,技術速報,Ａ　ｎｅｗ　ａｐｐｒｏａｃｈ　ｔｏ　ａｅｒｏｓｏｌ　ｐａｒｔｉｃｌｅ　ｓｉｚｅ　ａｎａｌｙｓｉｓ,ＡＥＲＯＳＯＬ　ＡＧＥ,ＴＨＥ　ＳＨＡＰＥ　ＯＦ　ＴＨＩＮＧＳ　ＴＯ　ＣＯＭＥ,ＬＡＢＯＲＡＴＯＲＹ　ＰＲＡＣＴＩＣＥ,ＵＡ－１０００の使用経験,ＳＹＳＭＥＸ　ＪＯＵＲＮＡＬ,自動尿沈渣分析装置ＵＡ－２０００の評価,ＳＹＳＭＥＸ　ＪＯＵＲＮＡＬ,ルーゼックス４５０,ＪＵＬＩＥＴ,ジュリエット　イメージ　アナライザー,統計科学辞典,新編統計的方法改訂版,平成２０年（ワ）第３６８１４号、原告第３準備書面,平成２０年（ワ）第３６８１４号、原告第４準備書面,パソコンＢＡＳＩＣ統計解析,統計学辞典,数理統計学,統計入門,フローサイトメトリー入門,金属粉末の粒度、形状およびそれらの分布がおよぼす充てん密度への影響,（社）粉体粉末冶金協会　平成３年度春季大会講演集,画像解析装置の進歩と粒子形状・粒度分布測定,エアロゾル研究,粒度・形状分布測定器ＰＩＴＡ－１,粉粒体測定装置,化学工場,特許権侵害差止等請求事件訴状,訂正２００９－３９００４５審決書</t>
  </si>
  <si>
    <t>特願2010-515820|株式会社日立ハイテクノロジーズ|先行技術調査,特願2010-139978|エックスワイ，エルエルシー|拒絶理由通知;補正却下;拒絶査定,特願2008-201481|株式会社ＩＨＩ|先行技術調査;特許査定,特願2007-198780|鹿島建設株式会社|特許査定,特願2005-269024|株式会社セイシン企業|先行技術調査,特願平10-377845|シスメックス株式会社|審判請求証拠,特願2004-357468|シスメックス株式会社|拒絶理由通知;先行技術調査;特許査定,特願2001-226382|シスメックス株式会社|先行技術調査;特許査定,特願2005-8096|シスメックス株式会社|拒絶理由通知;拒絶査定,特願2004-305004|シスメックス株式会社|拒絶理由通知;拒絶査定;特許査定,特願2008-188733|オーム電機株式会社|拒絶理由通知;特許査定,特願2006-533649|エイド・コーポレイション,ケーエルエー－テンコール　コーポレイション|先行技術調査,特願2005-26404|株式会社リコー|拒絶理由通知;特許査定,特願2004-175922|株式会社イシダ|拒絶理由通知;拒絶査定,特願2003-361980|シスメックス株式会社|特許査定,特願2003-361975|シスメックス株式会社|特許査定,特願2003-209376|シスメックス株式会社|拒絶理由通知;特許査定,特願2003-163165|独立行政法人産業技術総合研究所|特許査定,特願2003-151408|富士電機システムズ株式会社|先行技術調査,特願2003-9951|ベクトン・ディキンソン・アンド・カンパニー|先行技術調査,特願2002-381487|株式会社リコー|拒絶理由通知;拒絶査定,特願2002-333251|株式会社リコー|拒絶理由通知;拒絶査定,特願2002-286791|株式会社リコー|拒絶理由通知;特許査定,特願2002-275407|株式会社リコー|拒絶理由通知;拒絶査定,特願2002-225256|株式会社リコー|拒絶理由通知;特許査定,特願2002-213193|株式会社リコー|拒絶理由通知;特許査定,特願2002-212963|株式会社リコー|拒絶理由通知;特許査定,特願2002-204232|株式会社リコー|拒絶理由通知;拒絶査定,特願2002-160694|株式会社リコー|拒絶理由通知;拒絶査定,特願2002-137958|キヤノン株式会社|拒絶理由通知;特許査定,特願2002-122520|シスメックス株式会社|先行技術調査;特許査定,特願2002-78547|シスメックス株式会社|拒絶理由通知;拒絶査定,特願2002-76566|株式会社神戸製鋼所|拒絶理由通知;特許査定,特願2002-72163|キヤノン株式会社|拒絶理由通知;拒絶査定;特許査定,特願2002-7822|キヤノン株式会社|拒絶理由通知;拒絶査定,特願2002-393|東洋インキ製造株式会社|拒絶理由通知;拒絶査定,特願2001-392520|東洋インキ製造株式会社|拒絶理由通知;拒絶査定,特願2001-391263|キヤノン株式会社|拒絶理由通知;特許査定,特願2001-391262|キヤノン株式会社|拒絶理由通知;拒絶査定,特願2001-264949|キヤノン株式会社|拒絶理由通知;拒絶査定,特願2001-264948|キヤノン株式会社|拒絶理由通知;特許査定,特願2001-230015|キヤノン株式会社|拒絶理由通知;特許査定,特願2001-129835|野田通信株式会社|拒絶理由通知;特許査定,特願2001-108074|キヤノン株式会社|拒絶理由通知;特許査定,特願2001-51559|三菱化学株式会社|拒絶理由通知;拒絶査定,特願2001-51558|三菱化学株式会社|拒絶理由通知;拒絶査定,特願2001-51557|三菱化学株式会社|拒絶理由通知;拒絶査定,特願2001-51556|三菱化学株式会社|拒絶理由通知;拒絶査定,特願2000-255533|シスメックス株式会社|先行技術調査;特許査定,特願2000-139663|コニカ株式会社,コニカミノルタホールディングス株式会社|拒絶理由通知;特許査定,特願2000-133951|株式会社リコー|拒絶理由通知;拒絶査定,特願2000-109054|三菱化学株式会社|拒絶理由通知;拒絶査定,特願2000-93911|コニカ株式会社,コニカミノルタホールディングス株式会社|拒絶理由通知;特許査定,特願2000-93910|コニカ株式会社,コニカミノルタホールディングス株式会社|拒絶理由通知;特許査定,特願平10-548488|シェモメテック・アクティーゼルスカブ|拒絶理由通知;拒絶査定,特願平10-321191|日機装株式会社|拒絶理由通知;拒絶査定,特願平10-210674|株式会社佐竹製作所,株式会社サタケ|拒絶理由通知;特許査定,特願平10-171285|フロイント産業株式会社|拒絶理由通知;拒絶査定,特願平10-115312|シスメックス株式会社|先行技術調査;特許査定,特願平10-75510|オリンパス光学工業株式会社,オリンパス株式会社|拒絶理由通知;拒絶査定,特願平9-240991|大日本インキ化学工業株式会社,ＤＩＣ株式会社|拒絶理由通知;拒絶査定,特願平9-234898|大日本インキ化学工業株式会社|拒絶理由通知;拒絶査定,特願平9-234897|大日本インキ化学工業株式会社|拒絶理由通知;拒絶査定,特願平9-150995|東亞医用電子株式会社,シスメックス株式会社|拒絶理由通知;拒絶査定</t>
  </si>
  <si>
    <t>JP27145394A,US55267595A</t>
  </si>
  <si>
    <t>1995.02.13</t>
  </si>
  <si>
    <t>レーザ加工装置</t>
  </si>
  <si>
    <t>1996.08.27</t>
  </si>
  <si>
    <t>JPH08215875A</t>
  </si>
  <si>
    <t xml:space="preserve">受付 A63:特許願 (1995.02.14) </t>
  </si>
  <si>
    <t>特開平6-277864|株式会社ニコン,特開平5-115992|株式会社ニコン</t>
  </si>
  <si>
    <t>特願2000-77481|住友重機械工業株式会社|審判請求証拠,特願平9-145013|住友重機械工業株式会社|審判請求証拠,特願2002-365586|日立ビアメカニクス株式会社|特許査定</t>
  </si>
  <si>
    <t>JP4778895A</t>
  </si>
  <si>
    <t>特許第3793834号</t>
  </si>
  <si>
    <t>1995.02.23</t>
  </si>
  <si>
    <t>パチンコ機</t>
  </si>
  <si>
    <t>1996.09.03</t>
  </si>
  <si>
    <t>2006.04.21</t>
  </si>
  <si>
    <t>JP3793834B2,JP8224339A</t>
  </si>
  <si>
    <t>登録（権利有）</t>
  </si>
  <si>
    <t xml:space="preserve">発送 A01:特許査定 (2006.03.07) ,受付 A61:登録料納付 (2006.03.22) ,受付 A861:ファイル記録事項の閲覧（縦覧）請求書 (2006.04.21) ,受付 A861:ファイル記録事項の閲覧（縦覧）請求書 (2006.08.22) ,受付 A861:ファイル記録事項の閲覧（縦覧）請求書 (2006.08.24) </t>
  </si>
  <si>
    <t>特開平06-063229|株式会社ソフィア|拒絶理由通知;特許査定,特開平05-305173|株式会社三共|拒絶理由通知;特許査定,特開平05-293245|株式会社ジェイ・ティ,株式会社三洋物産|拒絶理由通知;特許査定,特開平06-277345|株式会社大一商会|特許査定</t>
  </si>
  <si>
    <t>特願2012-26909|株式会社藤商事|拒絶理由通知,特願2012-26908|株式会社藤商事|拒絶理由通知,特願2011-163586|株式会社藤商事|先行技術調査,特願2010-1428|株式会社三共|先行技術調査;特許査定,特願2010-94890|株式会社セガ|拒絶理由通知;特許査定,特願2009-173631|株式会社三共|特許査定,特願2009-173630|株式会社三共|特許査定,特願2009-173629|株式会社三共|特許査定,特願2009-173628|株式会社三共|特許査定,特願2001-149798|株式会社平和|拒絶理由通知;拒絶査定,特願2008-129756|株式会社三共|特許査定,特願2008-129755|株式会社三共|特許査定,特願2000-353636|株式会社三共|先行技術調査;特許査定,特願2009-113020|株式会社三共|特許査定,特願2009-113019|株式会社三共|特許査定,特願2009-113018|株式会社三共|特許査定,特願2009-113017|株式会社三共|特許査定,特願2009-113016|株式会社三共|特許査定,特願2009-113015|株式会社三共|特許査定,特願2008-129757|株式会社三共|特許査定,特願2007-232547|株式会社大万,株式会社大一商会|拒絶理由通知;拒絶査定,特願2005-329020|株式会社藤商事|拒絶理由通知;特許査定,特願2005-185966|アルゼ株式会社|拒絶理由通知;拒絶査定,特願2004-338495|株式会社大万,株式会社大一商会|拒絶理由通知;特許査定,特願2004-269534|タイヨーエレック株式会社|特許査定,特願2003-160637|株式会社三洋物産|拒絶理由通知,特願2002-148777|株式会社高尾|拒絶理由通知;拒絶査定,特願2001-88371|株式会社藤商事|拒絶理由通知;拒絶査定,特願2001-40723|株式会社高尾|拒絶理由通知;拒絶査定,特願2000-326024|タイヨーエレック株式会社|拒絶理由通知,特願2000-326023|タイヨーエレック株式会社|拒絶理由通知,特願2000-326022|タイヨーエレック株式会社|拒絶理由通知,特願2000-326021|タイヨーエレック株式会社|拒絶理由通知,特願2000-172817|株式会社平和|拒絶理由通知;拒絶査定,特願2000-122654|株式会社高尾|拒絶理由通知;拒絶査定;特許査定,特願2000-116678|株式会社三共|拒絶理由通知;先行技術調査;特許査定,特願2000-104502|株式会社ソフィア|先行技術調査;特許査定,特願2000-98318|タイヨーエレック株式会社|拒絶理由通知;拒絶査定,特願2000-97713|タイヨーエレック株式会社|拒絶理由通知,特願2000-97484|タイヨーエレック株式会社|拒絶理由通知,特願2000-97483|タイヨーエレック株式会社|拒絶理由通知;拒絶査定;特許査定,特願2000-97482|タイヨーエレック株式会社|拒絶理由通知,特願2000-97481|タイヨーエレック株式会社|拒絶理由通知,特願2000-97480|タイヨーエレック株式会社|拒絶理由通知;拒絶査定;特許査定,特願2000-81371|株式会社ソフィア|拒絶理由通知;特許査定,特願2000-39954|マルホン工業株式会社|拒絶理由通知;拒絶査定,特願2000-39953|マルホン工業株式会社|拒絶理由通知;拒絶査定,特願2000-39952|マルホン工業株式会社|拒絶理由通知;拒絶査定,特願2000-39951|マルホン工業株式会社|拒絶理由通知;拒絶査定,特願2000-39950|マルホン工業株式会社|拒絶理由通知;拒絶査定,特願2000-39949|マルホン工業株式会社|拒絶理由通知;拒絶査定,特願2000-39948|マルホン工業株式会社|拒絶理由通知;拒絶査定,特願2000-39947|マルホン工業株式会社|拒絶理由通知;拒絶査定,特願2000-39946|マルホン工業株式会社|拒絶理由通知;拒絶査定,特願平11-371738|株式会社三共|拒絶理由通知;特許査定,特願平11-357428|株式会社三共|拒絶理由通知,特願平11-273420|株式会社三共|拒絶理由通知;拒絶査定;特許査定,特願平11-265766|株式会社高尾|拒絶理由通知;拒絶査定,特願平11-244892|株式会社三共|拒絶理由通知;特許査定,特願平11-138924|株式会社三星,株式会社サンセイアールアンドディ|拒絶理由通知;拒絶査定,特願平11-137886|株式会社三共|拒絶理由通知;特許査定,特願平11-137885|株式会社三共|拒絶理由通知;拒絶査定;補正却下;特許査定,特願平11-137884|株式会社三共|特許査定,特願平11-111976|タイヨーエレック株式会社|拒絶理由通知,特願平11-7072|株式会社三共|異議証拠,特願平10-347467|株式会社平和|拒絶理由通知;特許査定,特願平10-326869|株式会社平和|拒絶査定,特願平10-317340|株式会社ソフィア|拒絶理由通知;特許査定,特願平10-316152|株式会社ソフィア|先行技術調査;特許査定,特願平10-305582|株式会社三共|拒絶理由通知;特許査定,特願平10-188143|株式会社三共|異議証拠,特願平10-188142|株式会社三共|異議証拠;審判請求証拠,特願平9-293386|タイヨーエレック株式会社|拒絶理由通知;拒絶査定,特願平9-237271|株式会社ソフィア|拒絶理由通知;特許査定,特願平8-277508|株式会社藤商事|異議証拠,特願平8-197430|株式会社三共|特許査定</t>
  </si>
  <si>
    <t>JP5823895A</t>
  </si>
  <si>
    <t>特開平8-313183</t>
  </si>
  <si>
    <t>1995.05.16</t>
  </si>
  <si>
    <t>熱交換器、および熱交換器用コルゲートフィンの製造方法</t>
  </si>
  <si>
    <t>1996.11.29</t>
  </si>
  <si>
    <t>JPH08313183A</t>
  </si>
  <si>
    <t xml:space="preserve">受付 A63:特許願 (1995.05.16) ,受付 A621:出願審査請求書 (2001.10.22) ,発送 A131:拒絶理由通知書 (2004.11.02) ,発送 A02:拒絶査定 (2005.06.21) </t>
  </si>
  <si>
    <t>特開平03-084396|株式会社デンソー,日本電装株式会社|拒絶理由通知;拒絶査定,特開昭59-167696|松下電器産業株式会社,松下精工株式会社|拒絶理由通知;拒絶査定,特開平05-223486|三菱電機株式会社|拒絶理由通知;拒絶査定</t>
  </si>
  <si>
    <t>特開平3-84396|株式会社デンソー,日本電装株式会社,特開平3-45891|株式会社デンソー</t>
  </si>
  <si>
    <t>特願2009-74029|ヴァレオ  システム  テルミク,ヴァレオ　システム　テルミク|拒絶理由通知,特願2005-219021|株式会社デンソー|審判請求証拠,特願2003-83942|ティーエスコーポレーション株式会社,ナブテスコ株式会社|拒絶理由通知;特許査定,特願2002-298539|オカ工業株式会社|拒絶理由通知;拒絶査定,特願平10-271794|株式会社日阪製作所|特許査定,特願平9-106276|株式会社デンソー|拒絶理由通知;拒絶査定;特許査定</t>
  </si>
  <si>
    <t>JP11717695A</t>
  </si>
  <si>
    <t>1995.11.16</t>
  </si>
  <si>
    <t>携帯無線電話装置</t>
  </si>
  <si>
    <t>1997.05.27</t>
  </si>
  <si>
    <t>JPH09139972A</t>
  </si>
  <si>
    <t xml:space="preserve">受付 A63:特許願 (1995.11.16) ,受付 A861:ファイル記録事項の閲覧（縦覧）請求書 (2006.07.19) </t>
  </si>
  <si>
    <t>特願2005-59707|株式会社日立コミュニケーションテクノロジー,株式会社日立製作所|拒絶理由通知;特許査定,特願2005-6089|ヒューレット－パッカード  デベロップメント  カンパニー  エル．ピー．,ヒューレット－パッカード　デベロップメント　カンパニー　エル．ピー．|拒絶査定,特願2000-529827|ブリティッシュ・テレコミュニケーションズ・パブリック・リミテッド・カンパニー|拒絶理由通知;拒絶査定,特願2000-311449|ソニー株式会社|拒絶理由通知;拒絶査定,特願2000-151879|株式会社エヌ・ティ・ティ・ドコモ|拒絶理由通知;拒絶査定,特願2000-111252|株式会社エヌ・ティ・ティ・ドコモ|拒絶理由通知;特許査定,特願2000-53582|株式会社エヌ・ティ・ティ・ドコモ|特許査定,特願2000-49950|株式会社エヌ・ティ・ティ・ドコモ|拒絶理由通知;拒絶査定,特願平11-198185|株式会社エヌ・ティ・ティ・ドコモ|拒絶理由通知;特許査定,特願平10-199591|株式会社東芝|拒絶理由通知;特許査定,特願平9-166916|小池　邦彦,株式会社ＨＤＴ|審判請求証拠</t>
  </si>
  <si>
    <t>JP29819295A</t>
  </si>
  <si>
    <t>1995.11.21</t>
  </si>
  <si>
    <t>携帯電話器ユニット</t>
  </si>
  <si>
    <t>1997.06.06</t>
  </si>
  <si>
    <t>JPH09149109A</t>
  </si>
  <si>
    <t xml:space="preserve">受付 A63:特許願 (1995.11.22) ,受付 A523:手続補正書 (1995.12.27) ,受付 A861:ファイル記録事項の閲覧（縦覧）請求書 (2002.04.01) ,受付 A861:ファイル記録事項の閲覧（縦覧）請求書 (2006.07.19) </t>
  </si>
  <si>
    <t>特願2002-291064|パナソニック　モバイルコミュニケーションズ株式会社,松下電器産業株式会社,パナソニック株式会社|拒絶理由通知;特許査定,特願2002-188436|富士通株式会社|拒絶理由通知;拒絶査定,特願2002-51449|松下電器産業株式会社,パナソニック　モバイルコミュニケーションズ株式会社,株式会社エヌ・ティ・ティ・ドコモ|先行技術調査,特願平9-519842|モトローラ・インコーポレイテッド|特許査定,特願平9-344736|カシオ計算機株式会社|拒絶理由通知,特願平9-223333|株式会社日立製作所|拒絶理由通知;拒絶査定,特願平9-166916|小池　邦彦,株式会社ＨＤＴ|拒絶理由通知;審判請求証拠</t>
  </si>
  <si>
    <t>JP32643895A</t>
  </si>
  <si>
    <t>特許第3983310号</t>
  </si>
  <si>
    <t>1995.12.19</t>
  </si>
  <si>
    <t>ガス流から二酸化炭素を除去する方法</t>
  </si>
  <si>
    <t>ＵＳ９４３６３１８７(1994.12.23)</t>
  </si>
  <si>
    <t>1994.12.23</t>
  </si>
  <si>
    <t>1996.10.01</t>
  </si>
  <si>
    <t>2007.07.13</t>
  </si>
  <si>
    <t>AU691699B2,AU4044995A,CA2162345A1,CN1131053A,CN1091628C,DE69526042D1,DE69526042T2,EP0718024A2,EP0718024B1,ES2171177T3,JP3983310B2,JPH08252419A,KR100196879B1,NZ280470A,PL182382B1,PL312035A1,SG34310A1,TR960571A2,TW448072B,US5531808A,ZA9510101A</t>
  </si>
  <si>
    <t xml:space="preserve">受付 A523:手続補正書 (2007.05.21) ,受付 A53:意見書 (2007.05.21) ,発送 A01:特許査定 (2007.06.14) ,受付 A61:登録料納付 (2007.07.04) ,受付 A861:ファイル記録事項の閲覧（縦覧）請求書 (2007.08.09) </t>
  </si>
  <si>
    <t>特開昭63-278520|ユニオン・カーバイド・コーポレーション,ユニオン・カ―バイド・コ―ポレ―ション|拒絶理由通知;拒絶査定;特許査定,特開平01-160816|ユニオン、カーバイド、コーポレーション,ユニオン、カ―バイド、コ―ポレ―ション|拒絶理由通知;拒絶査定;特許査定,特開平06-079124|ル・エール・リクイツド・ソシエテ・アノニム・プール・ル・エチユド・エ・ル・エクスプルワテシヨン・デ・プロセデ・ジエオルジエ・クロード,レール・リキード・ソシエテ・アノニム・プール・レテュード・エ・レクスプロワタシオン・デ・プロセデ・ジョルジュ・クロード|先行技術調査;特許査定,特開平05-068833|ザ・ビーオーシー・グループ・インコーポレーテツド,ザ・ビーオーシー・グループ・インコーポレーテッド|先行技術調査;特許査定</t>
  </si>
  <si>
    <t>米国特許4775396号,米国特許3885927号</t>
  </si>
  <si>
    <t>特願2012-40489|スサ・エス・アー|先行技術調査,特願2011-166357|東ソー株式会社|先行技術調査;特許査定,特願2001-104654|東ソー株式会社|拒絶理由通知;先行技術調査;特許査定,特願2001-527912|スサ・エス・アー|先行技術調査;特許査定,特願2003-198945|エア  プロダクツ  アンド  ケミカルズ  インコーポレイテッド,ＡＩＲ  ＰＲＯＤＵＣＴＳ  ＡＮＤ  ＣＨＥＭＩＣＡＬＳ  ＩＮＣＯＲＰＯＲＡＴＥＤ,エア　プロダクツ　アンド　ケミカルズ　インコーポレイテッド|拒絶理由通知;拒絶査定,特願2002-117726|日本酸素株式会社,大陽日酸株式会社|拒絶理由通知;特許査定,特願2000-557914|ゼオケム・エルエルシー|拒絶理由通知;拒絶査定,特願2000-535440|スサ・エス・アー|拒絶理由通知;拒絶査定;審判請求証拠,特願平11-285236|エアー．プロダクツ．アンド．ケミカルス．インコーポレーテッド,エア　プロダクツ　アンド　ケミカルズ　インコーポレイテッド|異議証拠</t>
  </si>
  <si>
    <t>AU4044995A,AU4044995D,CA2162345A,CN95121341A,DE69526042A,DE69526042T,EP95309112A,ES95309112T,JP33072095A,KR19950051347A,NZ28047095A,PL31203595A,SG9501893A,TR9501595A,TW84112039A,US36318794A,ZA9510101A</t>
  </si>
  <si>
    <t>AU4044995A,AU4044995D,CA2162345A,CN95121341A,DE69526042A,DE69526042T,EP95309112A,ES95309112T,JP33072095A,KR19950051347A,NZ28047095A,PL31203595A,SG9501893A,TR9501595A,TW84112039A,ZA9510101A</t>
  </si>
  <si>
    <t>AU691699B2,AU4044995A,CA2162345A1,CN1131053A,CN1091628C,DE69526042D1,DE69526042T2,EP0718024A2,EP0718024B1,ES2171177T3,JP3983310B2,JPH08252419A,KR100196879B1,NZ280470A,PL182382B1,PL312035A1,SG34310A1,TR960571A2,TW448072B,ZA9510101A</t>
  </si>
  <si>
    <t>1995.12.26</t>
  </si>
  <si>
    <t>弾球遊技機</t>
  </si>
  <si>
    <t>1997.07.08</t>
  </si>
  <si>
    <t>JPH09173564A</t>
  </si>
  <si>
    <t xml:space="preserve">受付 A63:特許願 (1995.12.26) </t>
  </si>
  <si>
    <t>特願2008-192398|株式会社平和|特許査定,特願2004-69656|株式会社サンセイアールアンドディ|先行技術調査;特許査定,特願2004-69637|株式会社サンセイアールアンドディ|先行技術調査;特許査定,特願2001-74251|株式会社三星,株式会社サンセイアールアンドディ|特許査定,特願2000-262370|豊丸産業株式会社|拒絶理由通知;拒絶査定,特願2000-148134|奥村遊機株式會社,奥村遊機株式会社|異議証拠,特願2000-131884|株式会社三共|拒絶理由通知;特許査定,特願2000-122654|株式会社高尾|拒絶理由通知;拒絶査定;特許査定,特願2000-120733|株式会社高尾|拒絶理由通知;拒絶査定,特願平11-373727|株式会社三共|拒絶理由通知;特許査定,特願平11-373726|株式会社三共|拒絶理由通知;特許査定,特願平11-350898|株式会社三共|拒絶理由通知;特許査定,特願平11-267856|株式会社三共|拒絶理由通知;拒絶査定,特願平11-221529|株式会社　エイ・アイシー・テクノロジー,株式会社ジェイビー|拒絶査定,特願平11-72166|有限会社愛和ライト|拒絶理由通知,特願平11-66262|株式会社三星,株式会社サンセイアールアンドディ|拒絶理由通知;拒絶査定,特願平10-365233|株式会社三共|拒絶理由通知;特許査定,特願平10-365232|株式会社三共|特許査定,特願平10-363138|株式会社三共|拒絶理由通知;特許査定,特願平10-363137|株式会社三共|特許査定,特願平10-358305|株式会社三共|拒絶理由通知;特許査定,特願平10-331546|株式会社平和|特許査定,特願平10-218551|株式会社三共|異議証拠,特願平10-203706|有限会社愛和ライト|特許査定,特願平10-188142|株式会社三共|審判請求証拠</t>
  </si>
  <si>
    <t>JP33940795A</t>
  </si>
  <si>
    <t>特許第3349032号</t>
  </si>
  <si>
    <t>1996.03.15</t>
  </si>
  <si>
    <t>発呼制御方法</t>
  </si>
  <si>
    <t>1997.09.22</t>
  </si>
  <si>
    <t>2002.09.13</t>
  </si>
  <si>
    <t>JP3349032B2,JP9252351A,US5999617A</t>
  </si>
  <si>
    <t xml:space="preserve">受付 A523:手続補正書 (2002.07.31) ,受付 A53:意見書 (2002.07.31) ,発送 A01:特許査定 (2002.08.20) ,受付 A61:登録料納付 (2002.08.29) ,受付 A861:ファイル記録事項の閲覧（縦覧）請求書 (2009.04.28) </t>
  </si>
  <si>
    <t>特開平06-291854|富士通株式会社|拒絶理由通知;特許査定,特開平08-070354|オムロン株式会社|拒絶理由通知;特許査定,特開平08-046699|富士通株式会社|拒絶理由通知;特許査定</t>
  </si>
  <si>
    <t>米国特許5327491号,米国特許4829563号</t>
  </si>
  <si>
    <t>特願2009-249056|株式会社ＯＫＩネットワークス,沖電気工業株式会社|特許査定,特願2012-513975|ジェネシス・テレコミュニケーションズ・ラボラトリーズ・インコーポレーテッド|拒絶理由通知,特願2009-544225|ジェネシス・テレコミュニケーションズ・ラボラトリーズ・インコーポレーテッド|拒絶理由通知;拒絶査定,特願2005-210610|株式会社日本総合研究所|拒絶理由通知;先行技術調査;特許査定,特願2003-65847|アバイア　テクノロジー　コーポレーション,アバイア  テクノロジー  コーポレーション|特許査定,特願2001-562396|納富　明利|拒絶理由通知,特願2000-300362|名古屋トヨペット株式会社|先行技術調査,特願2000-179528|ルーセント　テクノロジーズ　インコーポレーテッド,ルーセント  テクノロジーズ  インコーポレーテッド|拒絶理由通知;拒絶査定;特許査定,特願2000-39989|川鉄情報システム株式会社,ＪＦＥシステムズ株式会社|審判請求証拠,特願平11-215042|株式会社日立テレコムテクノロジー,株式会社日立コミュニケーションテクノロジー|拒絶理由通知;拒絶査定,特願平11-109227|株式会社東芝|拒絶理由通知;拒絶査定,特願平10-65762|東芝システム開発株式会社,東芝エンジニアリング株式会社,株式会社東芝,東芝ソリューション株式会社|拒絶査定</t>
  </si>
  <si>
    <t>JP5980996A,US81659497A</t>
  </si>
  <si>
    <t>特許第3754129号</t>
  </si>
  <si>
    <t>1996.05.07</t>
  </si>
  <si>
    <t>粉粒体が気体の流れによって供給される混合装置</t>
  </si>
  <si>
    <t>1997.11.18</t>
  </si>
  <si>
    <t>2005.12.22</t>
  </si>
  <si>
    <t>JP3754129B2,JP9294926A</t>
  </si>
  <si>
    <t xml:space="preserve">受付 A523:手続補正書 (2005.11.17) ,受付 A53:意見書 (2005.11.17) ,発送 A01:特許査定 (2005.12.13) ,受付 A61:登録料納付 (2005.12.15) ,受付 A861:ファイル記録事項の閲覧（縦覧）請求書 (2010.05.27) </t>
  </si>
  <si>
    <t>実用新案全文平03-032936|株式会社松井製作所|拒絶理由通知;特許査定</t>
  </si>
  <si>
    <t>特願2000-157696|株式会社カワタ|拒絶理由通知;拒絶査定,特願平10-20516|株式会社松井製作所|拒絶理由通知;特許査定;審判請求証拠</t>
  </si>
  <si>
    <t>JP13759696A</t>
  </si>
  <si>
    <t>特許第3163415号</t>
  </si>
  <si>
    <t>1996.05.21</t>
  </si>
  <si>
    <t>嗜好性飲料抽出用バッグ</t>
  </si>
  <si>
    <t>1997.12.02</t>
  </si>
  <si>
    <t>2001.03.02</t>
  </si>
  <si>
    <t>JP3163415B2,JP9308578A</t>
  </si>
  <si>
    <t xml:space="preserve">発送 A131:拒絶理由通知書 (2000.09.26) ,受付 A523:手続補正書 (2000.11.24) ,受付 A53:意見書 (2000.11.24) ,発送 A01:特許査定 (2001.01.16) ,受付 A61:登録料納付 (2001.01.30) </t>
  </si>
  <si>
    <t>特開昭47-009287|エヌ　ベ－　フイリツプス　フル－イランペンフアブリケン|拒絶理由通知,特開平05-147670|山中産業株式会社|拒絶理由通知,特開平05-337048|菊地　桂一|拒絶理由通知,特開平07-002273|京都府,山中産業株式会社,株式会社クラレ|拒絶理由通知</t>
  </si>
  <si>
    <t>特願2006-223199|帝人ファイバー株式会社|特許査定,特願2009-108917|山中産業株式会社,ユニチカファイバー株式会社,ユニチカトレーディング株式会社|先行技術調査;特許査定,特願2001-550128|山中産業株式会社,ユニチカファイバー株式会社,ユニチカトレーディング株式会社|審判請求証拠,特願平11-305694|日本エステル株式会社|拒絶理由通知;拒絶査定</t>
  </si>
  <si>
    <t>JP15031396A</t>
  </si>
  <si>
    <t>特許第3585656号</t>
  </si>
  <si>
    <t>1996.07.19</t>
  </si>
  <si>
    <t>旋回式クランプ装置</t>
  </si>
  <si>
    <t>1998.02.10</t>
  </si>
  <si>
    <t>2004.08.13</t>
  </si>
  <si>
    <t>DE69701597D1,DE69701597T2,EP0819501A1,EP0819501B1,JP10034469A,JP3585656B2,TW410703U,US5954319A</t>
  </si>
  <si>
    <t xml:space="preserve">受付 A861:ファイル記録事項の閲覧（縦覧）請求書 (2001.12.20) ,受付 A621:出願審査請求書 (2002.12.16) ,受付 A7422:代理人受任届 (2003.07.09) ,発送 A01:特許査定 (2004.08.03) ,受付 A61:登録料納付 (2004.08.04) </t>
  </si>
  <si>
    <t>特公平04-060772|本田技研工業株式会社|特許査定,実開平06-047710|相生精機株式会社|特許査定,特開平04-092104|テイエチケー株式会社,ＴＨＫ株式会社|特許査定,実用新案全文昭58-075645|日立精工株式会社|特許査定,特公昭49-041550|アブライド　パワ－　インダストリ－ズ　インコ－ポレ－テツド|特許査定,実公昭60-018267|油研工業株式会社|特許査定,特開平05-138471|株式会社アマダ|特許査定</t>
  </si>
  <si>
    <t>実公昭60-18267|油研工業株式会社</t>
  </si>
  <si>
    <t>特願2010-89422|パスカルエンジニアリング株式会社|拒絶理由通知;特許査定,特願2005-35292|株式会社イマオコーポレーション|特許査定,特願2002-296828|株式会社コスメック|審判請求証拠,特願2007-260563|株式会社コスメック|先行技術調査;特許査定,特願2006-70324|株式会社コスメック|先行技術調査;特許査定,特願2004-107603|株式会社日平トヤマ,コマツＮＴＣ株式会社|先行技術調査;特許査定,特願2003-294796|豊和工業株式会社|拒絶理由通知;特許査定,特願2002-289489|株式会社コスメック|審判請求証拠,特願2000-383904|パスカル株式会社,パスカルエンジニアリング株式会社|拒絶理由通知;特許査定,特願平11-348376|株式会社コガネイ,富士重工業株式会社|拒絶理由通知;拒絶査定,特願平10-284549|株式会社フジクラ|拒絶理由通知;拒絶査定</t>
  </si>
  <si>
    <t>DE69701597A,DE69701597T,EP97201996A,JP19048196A,TW89205091U,US89642597A</t>
  </si>
  <si>
    <t>特開平10-54573</t>
  </si>
  <si>
    <t>特許第3394655号</t>
  </si>
  <si>
    <t>1996.08.13</t>
  </si>
  <si>
    <t>蓄熱制御装置</t>
  </si>
  <si>
    <t>1998.02.24</t>
  </si>
  <si>
    <t>2003.01.31</t>
  </si>
  <si>
    <t>JP10054573A,JP3394655B2</t>
  </si>
  <si>
    <t xml:space="preserve">発送 A131:拒絶理由通知書 (2002.11.11) ,受付 A523:手続補正書 (2002.12.06) ,受付 A53:意見書 (2002.12.06) ,発送 A01:特許査定 (2003.01.07) ,受付 A61:登録料納付 (2003.01.23) </t>
  </si>
  <si>
    <t>特開平04-292719|株式会社ダンテック・ハヤカワ|拒絶査定;特許査定,特開平02-293544|松下電工株式会社|拒絶査定;特許査定,特開平04-015421|松下電工株式会社|特許査定,特開昭63-135746|東京電機工業株式会社,フドー冷熱部品株式会社|特許査定</t>
  </si>
  <si>
    <t>特願2004-123077|エナーテック株式会社|審判請求証拠,特願平11-330717|松下電工株式会社,パナソニック電工株式会社|先行技術調査;特許査定,特願平11-131261|東京電機工業株式会社|拒絶理由通知,特願平11-105034|エナジーサポート株式会社|拒絶理由通知;拒絶査定,特願平10-251279|株式会社山武,三菱電線工業株式会社|拒絶理由通知;拒絶査定</t>
  </si>
  <si>
    <t>JP21369496A</t>
  </si>
  <si>
    <t>特開平10-194923</t>
  </si>
  <si>
    <t>1997.01.13</t>
  </si>
  <si>
    <t>乳化組成物</t>
  </si>
  <si>
    <t>1998.07.28</t>
  </si>
  <si>
    <t>JPH10194923A</t>
  </si>
  <si>
    <t xml:space="preserve">発送 A131:拒絶理由通知書 (2005.01.11) ,受付 A861:ファイル記録事項の閲覧（縦覧）請求書 (2005.02.28) ,受付 A523:手続補正書 (2005.03.14) ,受付 A53:意見書 (2005.03.14) ,発送 A02:拒絶査定 (2006.01.10) </t>
  </si>
  <si>
    <t>特開平05-059391|三井物産株式会社,株式会社富士見養蜂園,宇野醤油株式会社,茂利製油株式会社|拒絶理由通知;拒絶査定,特開平05-316968|株式会社林原生物化学研究所|拒絶理由通知;拒絶査定,特開昭63-179812|株式会社資生堂|拒絶理由通知;拒絶査定,特開平02-245159|日本プロポリス株式会社|拒絶理由通知;拒絶査定,特開昭61-197523|天野製薬株式会社|拒絶理由通知;拒絶査定,特開昭63-145208|丸善製薬株式会社|拒絶理由通知;拒絶査定,WOA 095013787|ヘンケル・コマンディットゲゼルシャフト・アウフ・アクチェン|拒絶理由通知;拒絶査定,特開平01-175917|有限会社野々川商事,日本メナード化粧品株式会社|拒絶理由通知;拒絶査定,特開平07-331277|平井　雄司|拒絶理由通知;拒絶査定,特開平07-330505|鈴木　正人|拒絶理由通知;拒絶査定,特開平01-216909|クローダジャパン株式会社|拒絶理由通知;拒絶査定,WOA 095019762|大正製薬株式会社|拒絶理由通知;拒絶査定,特開平03-101610|三省製薬株式会社|拒絶理由通知;拒絶査定,特開平03-128308|日本食品株式会社,三省製薬株式会社|拒絶理由通知;拒絶査定</t>
  </si>
  <si>
    <t>特願2003-344770|トッパン・フォームズ株式会社,国立大学法人東京農工大学|拒絶理由通知;先行技術調査;特許査定</t>
  </si>
  <si>
    <t>JP361197A</t>
  </si>
  <si>
    <t>特許第2967474号</t>
  </si>
  <si>
    <t>1997.03.27</t>
  </si>
  <si>
    <t>防眩材料及びそれを使用した偏光フィルム</t>
  </si>
  <si>
    <t>1998.10.06</t>
  </si>
  <si>
    <t>1999.08.20</t>
  </si>
  <si>
    <t>JP2967474B2,JP10264284A,US6074741A</t>
  </si>
  <si>
    <t xml:space="preserve">受付 A61:登録料納付 (1999.07.26) ,受付 A851:ファイル記録事項記載書類の交付請求書 (1999.09.10) ,受付 A861:ファイル記録事項の閲覧（縦覧）請求書 (2001.10.15) ,受付 A861:ファイル記録事項の閲覧（縦覧）請求書 (2001.10.24) ,受付 A861:ファイル記録事項の閲覧（縦覧）請求書 (2004.09.14) </t>
  </si>
  <si>
    <t>特開平09-304603|日本化薬株式会社|異議証拠,特開平08-073559|横浜ゴム株式会社,株式会社リコー|異議証拠,特開平05-009264|日本化薬株式会社,新日本製鐵株式会社,新日鐵化学株式会社|異議証拠,特開平01-287161|株式会社クラレ|異議証拠,特開平05-125221|三菱レイヨン株式会社|異議証拠,特開平04-279668|花王株式会社|異議証拠,特開平06-018706|大日本印刷株式会社|異議証拠,特開昭61-209154|帝人株式会社|異議証拠</t>
  </si>
  <si>
    <t>特願2006-97809|凸版印刷株式会社|拒絶理由通知;拒絶査定,特願2003-33320|住友化学工業株式会社,住友化学株式会社|拒絶理由通知;特許査定,特願2002-69437|株式会社きもと,キモト　テック　インコーポレイテッド,キモト  テック  インコーポレイテッド,ＫＩＭＯＴＯ  ＴＥＣＨ，  ＩＮＣＯＲＰＯＲＡＴＥＤ|拒絶理由通知;特許査定,特願2000-87938|日本合成化学工業株式会社|拒絶理由通知;特許査定,特願平11-211943|セイコーエプソン株式会社|拒絶理由通知,特願平10-369478|株式会社巴川製紙所|拒絶理由通知;特許査定;審判請求証拠,特願平9-192076|日本化薬株式会社|先行技術調査</t>
  </si>
  <si>
    <t>JP7490897A,US4667598A</t>
  </si>
  <si>
    <t>特許第2984916号</t>
  </si>
  <si>
    <t>1997.03.24</t>
  </si>
  <si>
    <t>ハードコートフィルム</t>
  </si>
  <si>
    <t>1999.10.01</t>
  </si>
  <si>
    <t>JPH10264322A,JP2984916B2</t>
  </si>
  <si>
    <t xml:space="preserve">受付 A61:登録料納付 (1999.09.01) ,受付 A851:ファイル記録事項記載書類の交付請求書 (1999.09.10) ,受付 A861:ファイル記録事項の閲覧（縦覧）請求書 (2000.01.17) ,受付 A861:ファイル記録事項の閲覧（縦覧）請求書 (2000.04.27) ,受付 A861:ファイル記録事項の閲覧（縦覧）請求書 (2000.08.31) </t>
  </si>
  <si>
    <t>特開平09-269403|日本化薬株式会社|拒絶理由通知;異議証拠</t>
  </si>
  <si>
    <t>特開平7-181306|日東電工株式会社</t>
  </si>
  <si>
    <t>特願2006-288502|富士フイルム株式会社|特許査定,特願2008-56915|富士フイルム株式会社|特許査定,特願2007-325935|株式会社ブリヂストン|特許査定,特願2006-82762|住友化学株式会社|特許査定,特願2003-9033|日本製紙株式会社|拒絶理由通知;拒絶査定,特願2002-37925|日本製紙株式会社|先行技術調査;特許査定,特願2001-303319|富士写真フイルム株式会社,富士フイルム株式会社|拒絶理由通知;拒絶査定,特願2000-263715|富士写真フイルム株式会社,富士フイルム株式会社|拒絶理由通知;拒絶査定,特願2000-219345|富士写真フイルム株式会社,富士フイルム株式会社|拒絶理由通知;拒絶査定,特願平11-62440|富士写真フイルム株式会社,富士フイルム株式会社|拒絶理由通知;特許査定,特願平10-369478|株式会社巴川製紙所|審判請求証拠,特願平9-106809|日本化薬株式会社|拒絶理由通知;拒絶査定</t>
  </si>
  <si>
    <t>JP9006297A</t>
  </si>
  <si>
    <t>特開平11-93109</t>
  </si>
  <si>
    <t>特許第3113843号</t>
  </si>
  <si>
    <t>発熱体を埋設した道路の施工方法</t>
  </si>
  <si>
    <t>1999.04.06</t>
  </si>
  <si>
    <t>2000.09.22</t>
  </si>
  <si>
    <t>JP11093109A,JP3113843B2</t>
  </si>
  <si>
    <t xml:space="preserve">発送 A131:拒絶理由通知書 (2000.05.23) ,受付 A523:手続補正書 (2000.07.21) ,受付 A53:意見書 (2000.07.21) ,発送 A01:特許査定 (2000.08.22) ,受付 A61:登録料納付 (2000.09.18) </t>
  </si>
  <si>
    <t>特開平07-331605|株式会社ニチフ端子工業|拒絶理由通知,特開昭59-038402|有限会社ハイ・マツクス|拒絶理由通知,特開平08-260409|鹿島建設株式会社,株式会社富士エンジニアリング,棗田　良之,有限会社東京技術企画|拒絶理由通知,特開平07-317011|小室　徳太郎,須貝　等|拒絶理由通知,特開平06-264408|積水化学工業株式会社|拒絶理由通知</t>
  </si>
  <si>
    <t>特願2002-130323|エナーテック株式会社|審判請求証拠,特願2003-95435|積水化成品工業株式会社,サンオー産業株式会社|拒絶理由通知;特許査定,特願2002-325320|真鍋産業株式会社,北電興業株式会社,宮本  啓二,宮本　啓二|拒絶理由通知;拒絶査定,特願2001-109519|有限会社アオヤギ,株式会社ライジングコーポレーション|拒絶理由通知;拒絶査定,特願2000-381342|東日本旅客鉄道株式会社|拒絶理由通知;拒絶査定</t>
  </si>
  <si>
    <t>JP25694797A</t>
  </si>
  <si>
    <t>特開平11-76065</t>
  </si>
  <si>
    <t>1997.09.05</t>
  </si>
  <si>
    <t>懸架式タッグ付き抽出シート材料と　その嗜好性飲料抽出バッグ</t>
  </si>
  <si>
    <t>1999.03.23</t>
  </si>
  <si>
    <t>JPH1176065A</t>
  </si>
  <si>
    <t xml:space="preserve">受付 A63:特許願 (1997.09.08) </t>
  </si>
  <si>
    <t>特願2011-519393|大紀商事株式会社|拒絶理由通知,特願2009-503931|株式会社小栗農園,不双産業株式会社|拒絶理由通知;特許査定,特願2009-108917|山中産業株式会社,ユニチカファイバー株式会社,ユニチカトレーディング株式会社|先行技術調査;特許査定,特願2005-193635|ユーシーシー上島珈琲株式会社|拒絶理由通知;拒絶査定,特願2004-82766|トモエ食品株式会社|特許査定,特願2001-550128|山中産業株式会社,ユニチカファイバー株式会社,ユニチカトレーディング株式会社|審判請求証拠,特願2001-144690|三井化学株式会社|拒絶理由通知;特許査定,特願2001-6178|不双産業株式会社|拒絶理由通知;拒絶査定</t>
  </si>
  <si>
    <t>JP28105197A</t>
  </si>
  <si>
    <t>特許第3932630号</t>
  </si>
  <si>
    <t>1997.11.12</t>
  </si>
  <si>
    <t>車輪用転がり軸受ユニット</t>
  </si>
  <si>
    <t>ＪＰ９７２５０５９７(1997.09.16)</t>
  </si>
  <si>
    <t>1997.09.16</t>
  </si>
  <si>
    <t>1999.06.08</t>
  </si>
  <si>
    <t>2007.03.30</t>
  </si>
  <si>
    <t>DE69832934D1,DE69832934T2,EP0908639A2,EP0908639B1,JP3932630B2,JP11151904A,JPH11153611A,US5975767A,US6250811B1</t>
  </si>
  <si>
    <t xml:space="preserve">発送 A131:拒絶理由通知書 (2006.11.14) ,受付 A523:手続補正書 (2006.12.25) ,受付 A53:意見書 (2006.12.25) ,発送 A01:特許査定 (2007.02.27) ,受付 A61:登録料納付 (2007.03.12) </t>
  </si>
  <si>
    <t>特開昭61-103009|エスケーエフ　インダストリアル　トレイデイング　アンド　デベロツプメント　カンパニイ　ビー　ヴイ|拒絶理由通知;特許査定,特開平04-015312|エヌティエヌ株式会社,ＮＴＮ株式会社|拒絶理由通知;特許査定,特開昭61-096217|エヌ・テ－・エヌ東洋ベアリング株式会社,エヌテイエヌ株式会社|拒絶理由通知;特許査定,実用新案全文昭61-113103|エヌティエヌ株式会社|拒絶理由通知;特許査定,特公昭48-004722|アクチボラゲツト　スペンスカ,アクチボラゲツト　スベンスカ　クラガ－フアブリ－ケン|拒絶理由通知;特許査定,特開平02-146314|日本精工株式会社|拒絶理由通知;特許査定</t>
  </si>
  <si>
    <t>実開昭61-113103|エヌティエヌ株式会社</t>
  </si>
  <si>
    <t>特願2008-555606|シエフレル・コマンデイトゲゼルシヤフト|拒絶査定,特願2008-169567|日本精工株式会社|拒絶理由通知;特許査定,特願2006-78209|ＮＴＮ株式会社|拒絶理由通知;拒絶査定,特願2006-78208|ＮＴＮ株式会社|拒絶理由通知;拒絶査定;特許査定,特願2006-165424|ＮＴＮ株式会社|拒絶理由通知;特許査定,特願2003-312593|光洋精工株式会社,株式会社ジェイテクト|拒絶理由通知,特願2003-133429|光洋精工株式会社,株式会社ジェイテクト|拒絶理由通知;拒絶査定,特願2002-270208|光洋精工株式会社,株式会社ジェイテクト|審判請求証拠,特願2001-168619|エヌティエヌ株式会社,ＮＴＮ株式会社|拒絶理由通知;拒絶査定,特願2000-42456|光洋精工株式会社,株式会社ジェイテクト|拒絶理由通知;特許査定,特願平11-177800|日産ディーゼル工業株式会社|拒絶理由通知;特許査定,特願平11-48730|光洋精工株式会社,株式会社ジェイテクト|拒絶理由通知;拒絶査定;特許査定,特願平11-20499|エヌティエヌ株式会社,ＮＴＮ株式会社|拒絶理由通知;拒絶査定</t>
  </si>
  <si>
    <t>DE69832934A,DE69832934T,EP98307400A,JP31032197A,JP13496498A,US15444898A,US34785399A</t>
  </si>
  <si>
    <t>JP31032197A</t>
  </si>
  <si>
    <t>JP3932630B2,JP11151904A</t>
  </si>
  <si>
    <t>特開平11-286801</t>
  </si>
  <si>
    <t>1998.04.02</t>
  </si>
  <si>
    <t>パンツ</t>
  </si>
  <si>
    <t>1999.10.19</t>
  </si>
  <si>
    <t>JPH11286801A</t>
  </si>
  <si>
    <t xml:space="preserve">受付 A63:特許願 (1998.04.06) </t>
  </si>
  <si>
    <t>特願2008-300634|竹内  節子,竹内　節子|審判請求証拠,特願2004-103827|竹内  節子,竹内　節子|拒絶理由通知;特許査定,特願2000-112389|株式会社アズ|拒絶理由通知;拒絶査定</t>
  </si>
  <si>
    <t>JP12943598A</t>
  </si>
  <si>
    <t>特開2000-37194</t>
  </si>
  <si>
    <t>1999.06.24</t>
  </si>
  <si>
    <t>核酸を増幅するため、核酸配列のための終結後標識プロセス、および減少した熱力学安定性を有する核酸を生成するための新規の方法</t>
  </si>
  <si>
    <t>ＵＳ９８０９／１０４．０６７(1998.06.24)</t>
  </si>
  <si>
    <t>1998.06.24</t>
  </si>
  <si>
    <t>2000.02.08</t>
  </si>
  <si>
    <t>CA2273064A1,CA2273064C,CA2475018A1,CA2475018C,DE69943292D1,EP0971039A2,EP0971039B1,IL130477A,IL130477D0,IL152259A,IL152260A,IL152261A,IL152262A,JP2000037194A,JP2004141170A,JP4493330B2,JP4675141B2,JP2005270108A,US6743605B1,US6764821B1,US2003170681A1,US7264930B2,US2005260573A1,US2003104460A1,US7485417B2,US2003170682A1,US7713691B2,US2003165936A1,US7468245B2,US2003165938A1,US2003165939A1,US8133989B2,US2008070241A1,US8445664B2,US2009286285A1,US8288092B2,US2009263789A1,US8486633B2</t>
  </si>
  <si>
    <t>取下</t>
  </si>
  <si>
    <t xml:space="preserve">受付 A51:手続補正書（方式） (2005.06.10) ,受付 A821:手続補足書 (2005.06.13) ,受付 A861:ファイル記録事項の閲覧（縦覧）請求書 (2006.07.14) ,受付 A861:ファイル記録事項の閲覧（縦覧）請求書 (2007.01.25) ,受付 A861:ファイル記録事項の閲覧（縦覧）請求書 (2008.02.07) </t>
  </si>
  <si>
    <t>米国特許5612199号,米国特許5595891号,米国特許5508178号,米国特許5476928号,米国特許5462854号,米国特許5439793号,米国特許5360523号,米国特許5346603号,米国特許5332666号,米国特許5270184号,米国特許5260433号,米国特許5241060号,米国特許5230781号,米国特許5171534号,米国特許5047519号,米国特許5027880号,米国特許4729947号,米国特許4707440号,米国特許4429947号,米国出願08/749266号,米国出願08/574443号,欧州特許出願公開第0320308号</t>
  </si>
  <si>
    <t>特願2008-292156|富士フイルム株式会社|先行技術調査;特許査定,特願2012-253090|栄研化学株式会社|特許査定,特願2001-536763|栄研化学株式会社|特許査定,特願2001-575171|栄研化学株式会社|拒絶理由通知;特許査定,特願2007-113523|栄研化学株式会社|特許査定;審判請求証拠,特願2005-516642|独立行政法人理化学研究所,株式会社ダナフォーム|審判請求証拠,特願2004-548072|独立行政法人理化学研究所,株式会社ダナフォーム,湧永製薬株式会社|審判請求証拠,特願2002-110505|栄研化学株式会社|拒絶理由通知;特許査定;審判請求証拠,特願2000-581248|栄研化学株式会社|拒絶理由通知;特許査定;審判請求証拠,特願2000-132666|栄研化学株式会社|先行技術調査</t>
  </si>
  <si>
    <t>有</t>
  </si>
  <si>
    <t>CA2273064A,CA2475018A,DE69943292A,EP99112181A,IL13047799A,IL15225999A,IL15226099A,IL15226199A,IL15226299A,JP17905699A,JP2003428482A,JP2005120409A,US10406798A,US43959499A,US30236202A,US30315202A,US30403502A,US30566402A,US30569002A,US30699002A,US30710802A,US25659205A,US92555607A,US92573007A</t>
  </si>
  <si>
    <t>CA2273064A,CA2475018A,DE69943292A,EP99112181A,IL13047799A,IL15225999A,IL15226099A,IL15226199A,IL15226299A,JP17905699A,JP2003428482A,JP2005120409A</t>
  </si>
  <si>
    <t>CA2273064A1,CA2273064C,CA2475018A1,CA2475018C,DE69943292D1,EP0971039A2,EP0971039B1,IL130477A,IL130477D0,IL152259A,IL152260A,IL152261A,IL152262A,JP2000037194A,JP2004141170A,JP4493330B2,JP4675141B2,JP2005270108A</t>
  </si>
  <si>
    <t>特開2001-107914</t>
  </si>
  <si>
    <t>特許第3588794号</t>
  </si>
  <si>
    <t>1999.10.13</t>
  </si>
  <si>
    <t>クランプシリンダ</t>
  </si>
  <si>
    <t>2001.04.17</t>
  </si>
  <si>
    <t>2004.08.27</t>
  </si>
  <si>
    <t>CN1293099A,CN1227095C,JP2001107914A,JP3588794B2,JP2001140813A,JP4134464B2,KR20010070136A,TW526116B,US6427992B1</t>
  </si>
  <si>
    <t xml:space="preserve">発送 A131:拒絶理由通知書 (2003.12.26) ,受付 A523:手続補正書 (2004.01.09) ,受付 A53:意見書 (2004.01.09) ,発送 A01:特許査定 (2004.07.26) ,受付 A61:登録料納付 (2004.08.08) </t>
  </si>
  <si>
    <t>特開平09-303320|シーケーディ株式会社|拒絶理由通知;特許査定,実開平05-025066|エヌオーケー株式会社,ＮＯＫ株式会社|拒絶理由通知;特許査定</t>
  </si>
  <si>
    <t>特公昭62-5739|豊和工業株式会社,特開平10-315083|株式会社コスメック,特開平9-303320|シーケーディ株式会社</t>
  </si>
  <si>
    <t>特願2008-160212|パスカルエンジニアリング株式会社|拒絶理由通知;拒絶査定</t>
  </si>
  <si>
    <t>CN00130472A,JP29059699A,JP31836899A,KR20000060050A,TW89121330A,US68941300A</t>
  </si>
  <si>
    <t>1999.12.06</t>
  </si>
  <si>
    <t>移動体および移動体システム</t>
  </si>
  <si>
    <t xml:space="preserve">発送 A131:拒絶理由通知書 (2009.10.20) ,受付 A523:手続補正書 (2009.12.21) ,受付 A53:意見書 (2009.12.21) ,受付 A851:ファイル記録事項記載書類の交付請求書 (2010.02.12) ,発送 A02:拒絶査定 (2010.02.23) </t>
  </si>
  <si>
    <t>特開平03-161228|日本精工株式会社|拒絶理由通知;拒絶査定,特開平11-252863|豊田工機株式会社,株式会社ジェイテクト|拒絶理由通知;拒絶査定,特開平01-188242|キヤノン株式会社|先行技術調査,実用新案全文昭63-167382|昭和電線電纜株式会社|先行技術調査</t>
  </si>
  <si>
    <t>特開平3-124259|神鋼電機株式会社</t>
  </si>
  <si>
    <t>特願2009-22560|シーメンス  アクチエンゲゼルシヤフト,Ｓｉｅｍｅｎｓ  Ａｋｔｉｅｎｇｅｓｅｌｌｓｃｈａｆｔ,シーメンス　アクチエンゲゼルシヤフト|拒絶理由通知;特許査定,特願2008-4085|ヤマハ発動機株式会社|拒絶理由通知;特許査定,特願2004-258878|東芝機械株式会社|拒絶理由通知;拒絶査定;特許査定,特願2004-28955|株式会社ニコン,株式会社ＮＥＯＭＡＸ,日立金属株式会社|拒絶査定,特願2003-550341|シーメンス  アクチエンゲゼルシヤフト,Ｓｉｅｍｅｎｓ  Ａｋｔｉｅｎｇｅｓｅｌｌｓｃｈａｆｔ,シーメンス　アクチエンゲゼルシヤフト|特許査定,特願2003-136334|ヤマハ発動機株式会社|先行技術調査;特許査定;審判請求証拠,特願2002-284140|ＴＨＫ株式会社|拒絶理由通知;拒絶査定</t>
  </si>
  <si>
    <t>JP34674099A</t>
  </si>
  <si>
    <t>特開2001-198754</t>
  </si>
  <si>
    <t>2000.01.17</t>
  </si>
  <si>
    <t>ワーク固定用クランプシステム</t>
  </si>
  <si>
    <t>2001.07.24</t>
  </si>
  <si>
    <t>EP1177853A1,JP2001198754A,US2003094741A1,US6758467B2,WO0153035A1</t>
  </si>
  <si>
    <t xml:space="preserve">受付 A841:優先権証明請求書 (2001.02.19) ,受付 A843:優先権証明請求（電子データ交換協定） (2001.09.10) ,受付 A621:出願審査請求書 (2007.01.09) ,発送 A131:拒絶理由通知書 (2010.04.23) ,発送 A02:拒絶査定 (2010.08.30) </t>
  </si>
  <si>
    <t>実登第2549621号|株式会社安川電機|拒絶理由通知;拒絶査定,特開平11-170133|パスカル株式会社,パスカルエンジニアリング株式会社|拒絶理由通知;拒絶査定,特開昭61-109639|理研精機株式会社,理研機器株式会社|拒絶理由通知;拒絶査定,実開平06-036733|相生精機株式会社,パスカル株式会社|拒絶理由通知;拒絶査定,特公平04-060772|本田技研工業株式会社|拒絶理由通知;拒絶査定</t>
  </si>
  <si>
    <t>特願2010-548004|キロン－ヴェルゲ  ゲゼルシャフト  ミット  ベシュレンクテル  ハフツング  ウント  コンパニー  コマンデイトゲゼルシャフト,キロン－ヴェルゲ　ゲゼルシャフト　ミット　ベシュレンクテル　ハフツング　ウント　コンパニー　コマンデイトゲゼルシャフト|拒絶理由通知,特願2008-326197|ダイハツ工業株式会社|拒絶理由通知;特許査定,特願2002-296828|株式会社コスメック|審判請求証拠,特願2006-70324|株式会社コスメック|先行技術調査,特願2002-289489|株式会社コスメック|審判請求証拠</t>
  </si>
  <si>
    <t>EP01900771A,JP2000010319A,US93650102A,JP0100206W</t>
  </si>
  <si>
    <t>非水電解液二次電池</t>
  </si>
  <si>
    <t>2001.08.17</t>
  </si>
  <si>
    <t>放棄</t>
  </si>
  <si>
    <t xml:space="preserve">受付 A63:特許願 (2000.02.08) ,受付 A51:手続補正書（方式） (2002.04.01) ,受付 A621:出願審査請求書 (2002.08.22) ,発送 A131:拒絶理由通知書 (2004.04.13) ,受付 A762:出願放棄書 (2004.06.01) </t>
  </si>
  <si>
    <t>特開平11-003710|日立マクセル株式会社|拒絶理由通知,特開平09-027344|ソニー株式会社|拒絶理由通知,特開平09-283143|三菱化学株式会社|拒絶理由通知,特開2001-015170|ソニー株式会社|拒絶理由通知</t>
  </si>
  <si>
    <t>特開平10-182160|株式会社村田製作所,特開平10-182157|株式会社村田製作所</t>
  </si>
  <si>
    <t>特願2008-521114|シャープ株式会社|拒絶理由通知;特許査定,特願2008-510498|ズード－ケミー・アクチエンゲゼルシヤフト,サンヨー・コンポーネント・ヨーロッパ・ゲーエムベーハー,三洋電機株式会社|先行技術調査,特願2005-46878|三洋電機株式会社|特許査定,特願2002-353815|御国色素株式会社|先行技術調査</t>
  </si>
  <si>
    <t>JP2000030012A</t>
  </si>
  <si>
    <t>2000.06.26</t>
  </si>
  <si>
    <t>2002.01.18</t>
  </si>
  <si>
    <t>JP2002013823A</t>
  </si>
  <si>
    <t xml:space="preserve">受付 A63:特許願 (2000.06.26) </t>
  </si>
  <si>
    <t>特願2004-123077|エナーテック株式会社|拒絶理由通知;特許査定;審判請求証拠,特願2003-166224|石川島播磨重工業株式会社,株式会社ＩＨＩ|拒絶理由通知;拒絶査定</t>
  </si>
  <si>
    <t>JP2000191216A</t>
  </si>
  <si>
    <t>2000.09.05</t>
  </si>
  <si>
    <t>カバーガラス</t>
  </si>
  <si>
    <t>ＪＰ９９２５２１９９(1999.09.06),ＪＰ０００２２８９１(2000.01.31)</t>
  </si>
  <si>
    <t>1999.09.06,2000.01.31</t>
  </si>
  <si>
    <t>2001.10.19</t>
  </si>
  <si>
    <t>EP1136973A1,JP2001290005A,WO0118773A1</t>
  </si>
  <si>
    <t xml:space="preserve">受付 A7424:代理人辞任届 (2001.07.04) ,受付 A621:出願審査請求書 (2003.10.17) ,発送 A131:拒絶理由通知書 (2005.04.26) ,受付 A761:出願取下書 (2005.05.24) ,受付 A861:ファイル記録事項の閲覧（縦覧）請求書 (2009.09.24) </t>
  </si>
  <si>
    <t>特開昭53-075969|セイコーエプソン株式会社|拒絶理由通知,特開平10-086286|日本油脂株式会社,日油株式会社|拒絶理由通知,特開平08-311402|セイコーエプソン株式会社|拒絶理由通知</t>
  </si>
  <si>
    <t>特願2008-21219|セイコーエプソン株式会社|拒絶理由通知,特願2006-67240|日本電気硝子株式会社|先行技術調査,特願2004-242318|旭硝子株式会社|拒絶理由通知;特許査定,特願2007-217398|日本写真印刷株式会社|先行技術調査;特許査定,特願2007-133011|日本写真印刷株式会社|先行技術調査;特許査定,特願2006-510216|日本写真印刷株式会社|先行技術調査;特許査定;審判請求証拠,特願2004-292211|セイコーエプソン株式会社|拒絶査定,特願2004-60112|矢崎総業株式会社|先行技術調査,特願2003-150551|ソニー株式会社|拒絶理由通知,特願2003-47481|松下電器産業株式会社,パナソニック株式会社|拒絶理由通知;特許査定,特願2002-281489|株式会社ハセ・プロ|先行技術調査,特願2000-228132|日本写真印刷株式会社|拒絶理由通知;拒絶査定,特願2000-78183|日本写真印刷株式会社|拒絶理由通知;拒絶査定,特願2000-5798|富士通株式会社|拒絶理由通知;特許査定</t>
  </si>
  <si>
    <t>EP00956970A,JP2000268597A,JP0006059W</t>
  </si>
  <si>
    <t>特開2002-212102</t>
  </si>
  <si>
    <t>2001.01.23</t>
  </si>
  <si>
    <t>貴金属微粒子含有組成物</t>
  </si>
  <si>
    <t>2002.07.31</t>
  </si>
  <si>
    <t xml:space="preserve">受付 A621:出願審査請求書 (2005.12.20) ,受付 A781:上申書 (2005.12.20) ,受付 A7424:代理人辞任届 (2008.09.11) ,発送 A131:拒絶理由通知書 (2009.03.31) ,発送 A02:拒絶査定 (2009.08.04) </t>
  </si>
  <si>
    <t>特開平11-060493|築地　栄一|拒絶理由通知;拒絶査定,特開平10-176207|株式会社アイ・ベックス,株式会社ジオクト,アイノベックス株式会社|拒絶理由通知;拒絶査定,特開平11-346715|大塚薬品工業株式会社|拒絶理由通知;拒絶査定,JPN6009013731|拒絶理由通知;拒絶査定,特開2001-010954|大塚産業株式会社|先行技術調査,特公平02-043801|株式会社パプコロイド研究所|先行技術調査</t>
  </si>
  <si>
    <t>Ｔｈｅ　Ｊａｐａｎｅｓｅ　Ｊｏｕｒｎａｌ　ｏｆ　Ｐｈａｒｍａｃｏｌｏｇｙ,Ｔｈｅ　Ｊａｐａｎｅｓｅ　Ｊｏｕｒｎａｌ　ｏｆ　Ｐｈａｒｍａｃｏｌｏｇｙ</t>
  </si>
  <si>
    <t>特願平11-259356|株式会社アイ・ベックス,アイノベックス株式会社</t>
  </si>
  <si>
    <t>特願2010-535893|ユン，ウイ－シク,リ，ジョン－スク|拒絶理由通知;拒絶査定,特願2006-539249|アイノベックス株式会社|拒絶理由通知;特許査定,特願2007-6780|アプト株式会社|拒絶理由通知;拒絶査定,特願2005-502744|株式会社シーテック,アプト株式会社|拒絶理由通知;拒絶査定,特願2005-502741|株式会社シーテック,アプト株式会社|審判請求証拠,特願2003-398502|株式会社シーテック,アプト株式会社|拒絶理由通知;拒絶査定</t>
  </si>
  <si>
    <t>JP2001014922A</t>
  </si>
  <si>
    <t>特開2002-347221</t>
  </si>
  <si>
    <t>特許第4723116号</t>
  </si>
  <si>
    <t>2001.05.24</t>
  </si>
  <si>
    <t>静電印刷装置及び静電印刷方法</t>
  </si>
  <si>
    <t>2002.12.04</t>
  </si>
  <si>
    <t>2011.04.15</t>
  </si>
  <si>
    <t>CN1511086A,CN1272170C,CN1833868A,CN100513172C,CN1899818A,CN100443299C,DE60235004D1,EP1389522A1,EP1389522B1,EP2165831A2,EP2165831B1,JP2002347221A,JP4723116B2,TW553846B,US2004160505A1,US6976750B2,WO02094568A1</t>
  </si>
  <si>
    <t xml:space="preserve">受付 A821:手続補足書 (2011.02.02) ,受付 A523:手続補正書 (2011.02.16) ,受付 A53:意見書 (2011.02.16) ,発送 A01:特許査定 (2011.03.15) ,受付 A61:登録料納付 (2011.04.07) </t>
  </si>
  <si>
    <t>特開平04-183360|大日本印刷株式会社|拒絶理由通知;特許査定,実開平05-024358|三洋電機株式会社|拒絶理由通知;特許査定,特開2001-138493|ジューキ株式会社,ＪＵＫＩ株式会社|拒絶理由通知;特許査定,特開平06-234204|松下電器産業株式会社|拒絶理由通知;特許査定,実用新案全文昭62-097744|株式会社日立製作所|拒絶理由通知;特許査定,特開昭50-030610|オリジン　デンキカブシキガイシヤ,オリジン電気株式会社|先行技術調査;特許査定</t>
  </si>
  <si>
    <t>特願2009-43354|パナソニック株式会社|特許査定,特願2004-42957|トヨタ自動車株式会社|審判請求証拠,特願2005-351367|ベルク工業有限会社|先行技術調査;特許査定,特願2003-387716|株式会社資生堂|拒絶理由通知;拒絶査定</t>
  </si>
  <si>
    <t>CN02809674A,CN200610073579A,CN200610105859A,DE60235004A,EP02771730A,EP09013433A,JP2001155426A,TW91111015A,US47812603A,JP0204838W</t>
  </si>
  <si>
    <t>2001.06.11</t>
  </si>
  <si>
    <t>高分子電解質型燃料電池用電極の製造方法及び製造装置</t>
  </si>
  <si>
    <t>2002.12.20</t>
  </si>
  <si>
    <t xml:space="preserve">受付 A63:特許願 (2001.06.11) </t>
  </si>
  <si>
    <t>特願2009-44245|大日本印刷株式会社|先行技術調査,特願2009-70851|トヨタ自動車株式会社|特許査定,特願2004-358531|株式会社リコー|特許査定,特願2005-61567|大日本印刷株式会社|拒絶理由通知;特許査定,特願2005-79913|トヨタ自動車株式会社,株式会社豊田中央研究所|拒絶理由通知;特許査定,特願2003-291207|ノードソン  コーポレーション,ＮＯＲＤＳＯＮ  ＣＯＲＰＯＲＡＴＩＯＮ,ノードソン　コーポレーション|拒絶理由通知;特許査定,特願2004-149336|トヨタ自動車株式会社,株式会社豊田中央研究所|拒絶理由通知;特許査定,特願2004-141220|トヨタ自動車株式会社,株式会社豊田中央研究所|拒絶理由通知;特許査定,特願2004-42957|トヨタ自動車株式会社|特許査定;審判請求証拠,特願2003-69081|トヨタ自動車株式会社|拒絶理由通知;拒絶査定,特願2002-165826|トヨタ自動車株式会社|拒絶理由通知;特許査定</t>
  </si>
  <si>
    <t>JP2001176205A</t>
  </si>
  <si>
    <t>特開2003-103996</t>
  </si>
  <si>
    <t>特許第4693317号</t>
  </si>
  <si>
    <t>2001.09.28</t>
  </si>
  <si>
    <t>凹凸転写シート、透明窓部を有する凹凸シートとその製造方法および凹凸面を有する加飾成形品の製造方法</t>
  </si>
  <si>
    <t>2003.04.09</t>
  </si>
  <si>
    <t>2011.03.04</t>
  </si>
  <si>
    <t>JP4693317B2,JP2003103996A</t>
  </si>
  <si>
    <t xml:space="preserve">受付 A63:特許願 (2001.09.28) ,受付 A621:出願審査請求書 (2008.07.10) ,受付 A61:登録料納付 (2011.02.22) ,発送 A01:特許査定 (2011.02.22) </t>
  </si>
  <si>
    <t>特開昭60-073837|富士写真フイルム株式会社|特許査定,特開昭60-076400|信越化学工業株式会社,理研ビニル工業株式会社|特許査定,特開平09-095098|日本写真印刷株式会社|特許査定,特開平10-015987|日本写真印刷株式会社|特許査定,特開2001-030405|日本写真印刷株式会社|特許査定</t>
  </si>
  <si>
    <t>特願2006-552401|村田  望,株式会社ハイテック,カーリング  クリエイティブ  コンサル株式会社,村田　望,カーリング　クリエイティブ　コンサル株式会社|審判請求証拠,特願2007-554482|レオンハード  クルツ  ゲーエムベーハー  ウント  コー．カーゲー,レオンハード　クルツ　ゲーエムベーハー　ウント　コー．カーゲー|拒絶理由通知;先行技術調査;特許査定,特願2005-117435|日本写真印刷株式会社|先行技術調査;特許査定</t>
  </si>
  <si>
    <t>JP2001304556A</t>
  </si>
  <si>
    <t>特開2003-176741</t>
  </si>
  <si>
    <t>特許第3997477号</t>
  </si>
  <si>
    <t>2002.07.11</t>
  </si>
  <si>
    <t>内燃機関の制御装置</t>
  </si>
  <si>
    <t>ＪＰ０１３０９８４６(2001.10.05)</t>
  </si>
  <si>
    <t>2001.10.05</t>
  </si>
  <si>
    <t>2003.06.27</t>
  </si>
  <si>
    <t>2007.08.17</t>
  </si>
  <si>
    <t>DE10246405A1,DE10246405B4,JP3997477B2,JP2003176741A,US2003066510A1,US6571765B2</t>
  </si>
  <si>
    <t xml:space="preserve">発送 A131:拒絶理由通知書 (2006.12.25) ,受付 A523:手続補正書 (2007.02.21) ,受付 A53:意見書 (2007.02.21) ,発送 A01:特許査定 (2007.07.12) ,受付 A61:登録料納付 (2007.07.25) </t>
  </si>
  <si>
    <t>特開平10-220256|日産自動車株式会社|拒絶理由通知;特許査定,特開平11-200955|三菱自動車工業株式会社,三菱ふそうトラック・バス株式会社|拒絶理由通知;特許査定</t>
  </si>
  <si>
    <t>特開平11-315739|日産自動車株式会社</t>
  </si>
  <si>
    <t>特願2009-253917|アイシン精機株式会社,トヨタ自動車株式会社|先行技術調査;特許査定,特願2008-314077|トヨタ自動車株式会社|先行技術調査,特願2009-25313|トヨタ自動車株式会社|特許査定,特願2005-219021|株式会社デンソー|審判請求証拠,特願2006-329481|トヨタ自動車株式会社|拒絶理由通知;特許査定,特願2006-222843|本田技研工業株式会社|拒絶理由通知;特許査定,特願2005-141016|いすゞ自動車株式会社|拒絶理由通知;特許査定,特願2004-527535|ユナイテッド  ステイツ  エンバイロメンタル  プロテクション  エージェンシー,ユナイテッド　ステイツ　エンバイロメンタル　プロテクション　エージェンシー|拒絶理由通知,特願2004-298857|トヨタ自動車株式会社|先行技術調査,特願2003-348076|トヨタ自動車株式会社|先行技術調査</t>
  </si>
  <si>
    <t>DE10246405A,JP2002202579A,US26162702A</t>
  </si>
  <si>
    <t>JP2002202579A</t>
  </si>
  <si>
    <t>JP3997477B2,JP2003176741A</t>
  </si>
  <si>
    <t>特開2005-10412</t>
  </si>
  <si>
    <t>2003.06.18</t>
  </si>
  <si>
    <t>液晶表示装置の製造方法</t>
  </si>
  <si>
    <t>2005.01.13</t>
  </si>
  <si>
    <t>CN1806197A,CN101221324A,CN101221324B,EP1643299A1,JP2005004094A,JP2005010412A,JP2005189651A,JP2005321540A,JP4796751B2,JP4504741B2,JP2005321743A,JP2010237686A,JP2010237708A,KR20060023147A,US2007019148A1,WO2005015299A1</t>
  </si>
  <si>
    <t xml:space="preserve">受付 A7422:代理人受任届 (2006.01.12) ,受付 A7422:代理人受任届 (2006.01.12) ,受付 A621:出願審査請求書 (2006.01.26) ,発送 A131:拒絶理由通知書 (2009.05.19) ,受付 A761:出願取下書 (2009.06.19) </t>
  </si>
  <si>
    <t>特開平11-316380|旭硝子株式会社|拒絶理由通知,特開2001-051280|宇部日東化成株式会社|拒絶理由通知,特開2004-145227|セイコーエプソン株式会社|拒絶理由通知,特開2004-145093|セイコーエプソン株式会社|先行技術調査,特開平11-242228|シャープ株式会社|先行技術調査,特開2001-083906|キヤノン株式会社|先行技術調査</t>
  </si>
  <si>
    <t>特表平6-503180|積水ファインケミカル株式会社,積水化学工業株式会社,特開2002-148865|キヤノン株式会社,特開平11-223821|積水フアインケミカル株式会社,積水化学工業株式会社,特開平10-339878|積水フアインケミカル株式会社,積水化学工業株式会社,特開平9-113915|積水フアインケミカル株式会社,積水化学工業株式会社,特開平6-258647|株式会社日立製作所,日立デバイスエンジニアリング株式会社,特開平4-198919|松下電器産業株式会社,特開平1-247154|積水ファインケミカル株式会社,積水化学工業株式会社,特開昭57-58124|株式会社日立製作所,特願2002-102848|積水化学工業株式会社</t>
  </si>
  <si>
    <t>特願2008-271983|日立化成工業株式会社,日立化成株式会社|先行技術調査;特許査定,特願2008-154111|日立化成工業株式会社|先行技術調査,特願2008-270662|株式会社半導体エネルギー研究所|拒絶理由通知,特願2006-155690|ソニー株式会社|拒絶査定,特願2005-303492|株式会社アルバック|先行技術調査;特許査定,特願2007-503516|長瀬産業株式会社|拒絶理由通知;先行技術調査;特許査定,特願2006-534494|積水化学工業株式会社|審判請求証拠,特願2006-192185|積水化学工業株式会社|先行技術調査,特願2006-139443|エルジー  フィリップス  エルシーディー  カンパニー  リミテッド,エルジー　ディスプレイ　カンパニー　リミテッド|拒絶理由通知;特許査定</t>
  </si>
  <si>
    <t>CN200480016569A,CN200710308153A,EP04745879A,JP2003169849A,JP2003173776A,JP2003432900A,JP2004138817A,JP2004176122A,JP2010117222A,JP2010147479A,KR20057023874A,US56030404A,JP2004008325W</t>
  </si>
  <si>
    <t>特許第4246659号</t>
  </si>
  <si>
    <t>2004.03.31</t>
  </si>
  <si>
    <t>ＪＰ０４０２３７７４(2004.01.30),ＪＰ０４０４３９９７(2004.02.20)</t>
  </si>
  <si>
    <t>2004.01.30,2004.02.20</t>
  </si>
  <si>
    <t>2005.09.29</t>
  </si>
  <si>
    <t>2009.01.16</t>
  </si>
  <si>
    <t>JP2005264411A,JP4246659B2,JP4390088B2,JP2009068161A</t>
  </si>
  <si>
    <t xml:space="preserve">受付 A523:手続補正書 (2008.11.26) ,受付 A53:意見書 (2008.11.26) ,発送 A01:特許査定 (2008.12.24) ,受付 A61:登録料納付 (2009.01.08) ,受付 A861:ファイル記録事項の閲覧（縦覧）請求書 (2010.05.07) </t>
  </si>
  <si>
    <t>特開平11-286801|グンゼ株式会社|拒絶理由通知;特許査定,実用新案全文昭61-020503|グンゼ株式会社|拒絶理由通知;特許査定,実開平07-006203|株式会社ワコール|拒絶理由通知;特許査定,実用新案全文昭50-018414|福助株式会社|拒絶理由通知;特許査定,実開平06-033905|株式会社ダッチェス,株式会社　ダッチェス,株式会社ＭＩＣ|拒絶理由通知;特許査定,実公昭26-006527|拒絶理由通知;特許査定,特開平10-183401|グンゼ株式会社|拒絶理由通知;特許査定,特開平11-100702|グンゼ株式会社|拒絶理由通知;特許査定</t>
  </si>
  <si>
    <t>特許第2552601号|五洋建設株式会社,実開昭63-167103|グンゼ株式会社,実開昭57-069801|森　博子,実願昭62-060070|グンゼ株式会社,実願昭55-143893|森　博子</t>
  </si>
  <si>
    <t>特願2007-259448|株式会社ワコール|拒絶理由通知;特許査定,特願2008-501567|播本  吉春,播本　吉春|拒絶理由通知;先行技術調査;特許査定,特願2006-245086|富士紡ホールディングス株式会社|拒絶理由通知;特許査定,特願2007-32321|株式会社ワコール|先行技術調査;特許査定,特願2006-60890|株式会社ワコール|拒絶理由通知;特許査定,特願2008-300634|竹内  節子,竹内　節子|拒絶理由通知;特許査定</t>
  </si>
  <si>
    <t>JP2004103827A,JP2008300634A</t>
  </si>
  <si>
    <t>実公昭47-7330</t>
  </si>
  <si>
    <t>実登第977839号</t>
  </si>
  <si>
    <t>1970.11.27</t>
  </si>
  <si>
    <t>リユウタイサト゛ウヒ゜ストン　　ト　　シリンタ゛　　ノ　　クツシヨンソウチ</t>
  </si>
  <si>
    <t>1972.09.26</t>
  </si>
  <si>
    <t>JPS477330Y1</t>
  </si>
  <si>
    <t>登録査定（特許／登録）</t>
  </si>
  <si>
    <t xml:space="preserve">受付 A63:実用新案登録願 (1970.11.27) ,発送 A131:拒絶理由通知書 (1971.04.06) ,受付 A53:意見書 (1971.07.05) ,発送 A15:出願公告の決定 (1971.11.16) ,発送 A01:登録査定 (1972.08.15) </t>
  </si>
  <si>
    <t>実願昭60-71164|株式会社　昭和製作所|拒絶理由通知,実願昭59-147136|新キャタピラ－三菱株式会社|拒絶理由通知,実願昭53-21302|三菱重工業株式会社,菱日エンジニアリング株式会社|拒絶理由通知,特願2000-308555|カヤバ工業株式会社|先行技術調査;登録査定,特願昭49-77698|サンヨウキコウ　カブシキガイシヤ|拒絶理由通知,特願昭49-77697|サンヨウキコウ　カブシキガイシヤ|拒絶理由通知</t>
  </si>
  <si>
    <t>JP11732570U</t>
  </si>
  <si>
    <t>実公昭50-32838</t>
  </si>
  <si>
    <t>実登第1131584号</t>
  </si>
  <si>
    <t>1969.10.23</t>
  </si>
  <si>
    <t>各種の流体、特に油の冷却用熱交換器</t>
  </si>
  <si>
    <t>FR</t>
  </si>
  <si>
    <t>1968.10.23</t>
  </si>
  <si>
    <t>1976.06.14</t>
  </si>
  <si>
    <t>JPS5032838Y1</t>
  </si>
  <si>
    <t xml:space="preserve">受付 A63:実用新案登録願 (1973.12.11) ,発送 A15:出願公告の決定 (1975.07.08) ,発送 A01:登録査定 (1976.03.16) </t>
  </si>
  <si>
    <t>実願昭63-171182|石川島播磨重工業株式会社|拒絶理由通知,実願昭62-101306|昭和アルミニウム株式会社,昭和電工株式会社|拒絶理由通知,特願2000-159768|三菱重工業株式会社|審判請求証拠</t>
  </si>
  <si>
    <t>JP14062273U</t>
  </si>
  <si>
    <t>実開昭56-137754</t>
  </si>
  <si>
    <t>1980.03.13</t>
  </si>
  <si>
    <t>集塵器</t>
  </si>
  <si>
    <t>1981.10.19</t>
  </si>
  <si>
    <t>JPS56137754U</t>
  </si>
  <si>
    <t xml:space="preserve">受付 A621:出願審査請求書 (1980.03.13) ,受付 A63:実用新案登録願 (1980.03.13) ,発送 A131:拒絶理由通知書 (1982.04.06) ,発送 A02:拒絶査定 (1982.07.27) </t>
  </si>
  <si>
    <t>特公昭39-018689|拒絶理由通知,実公昭28-004886|拒絶理由通知</t>
  </si>
  <si>
    <t>特願2003-120230|株式会社栗本鐵工所|審判請求証拠,特願2006-262904|新日本製鐵株式会社,新日鉄エンジニアリング株式会社|拒絶理由通知;登録査定,特願2002-296313|東芝テック株式会社,株式会社東芝,東芝コンシューマエレクトロニクス・ホールディングス株式会社,東芝ホームアプライアンス株式会社|拒絶理由通知;拒絶査定</t>
  </si>
  <si>
    <t>JP3185780U</t>
  </si>
  <si>
    <t>実開昭59-107072</t>
  </si>
  <si>
    <t>1983.01.10</t>
  </si>
  <si>
    <t>圧力容器</t>
  </si>
  <si>
    <t>1984.07.19</t>
  </si>
  <si>
    <t>JPS59107072U</t>
  </si>
  <si>
    <t xml:space="preserve">受付 A63:実用新案登録願 (1983.01.10) </t>
  </si>
  <si>
    <t>特願2009-18976|株式会社日立産機システム|登録査定,特願2007-79140|テラル株式会社|先行技術調査;登録査定,特願2005-296609|株式会社川本製作所|登録査定,特願2007-60422|テラル株式会社|拒絶理由通知;先行技術調査;登録査定,特願2000-106839|株式会社日立製作所,株式会社日立産機システム|審判請求証拠,特願2000-106837|株式会社日立製作所,株式会社日立産機システム|審判請求証拠,特願平6-132265|株式会社日立製作所,株式会社日立産機システム|審判請求証拠,特願昭63-188765|加藤　健仁|拒絶理由通知,特願昭61-186556|兵神装備株式会社|拒絶理由通知</t>
  </si>
  <si>
    <t>JP150683U</t>
  </si>
  <si>
    <t>実開昭62-25655</t>
  </si>
  <si>
    <t>1985.07.29</t>
  </si>
  <si>
    <t>中栓付キヤツプ</t>
  </si>
  <si>
    <t>1987.02.17</t>
  </si>
  <si>
    <t>JPS6225655U</t>
  </si>
  <si>
    <t xml:space="preserve">受付 A63:実用新案登録願 (1985.07.29) ,受付 A621:出願審査請求書 (1987.08.26) ,発送 A131:拒絶理由通知書 (1989.05.16) ,発送 A02:拒絶査定 (1989.11.14) </t>
  </si>
  <si>
    <t>実用新案全文昭55-150758|株式会社吉野工業所|拒絶理由通知,実用新案全文昭55-110453|李　然変|拒絶理由通知</t>
  </si>
  <si>
    <t>特願平7-354457|山村硝子株式会社,日本山村硝子株式会社|拒絶査定,特願平7-351936|山村硝子株式会社,日本山村硝子株式会社|拒絶理由通知;拒絶査定,特願平7-46146|山村硝子株式会社,日本山村硝子株式会社|登録査定,特願平6-204354|山村硝子株式会社,日本山村硝子株式会社|拒絶理由通知;異議証拠;審判請求証拠</t>
  </si>
  <si>
    <t>JP11511885U</t>
  </si>
  <si>
    <t>1987.10.19</t>
  </si>
  <si>
    <t>JPH0167478U</t>
  </si>
  <si>
    <t xml:space="preserve">受付 A63:実用新案登録願 (1987.10.21) ,発送 A23:出願番号通知 (1987.11.13) </t>
  </si>
  <si>
    <t>特願2000-159768|三菱重工業株式会社|審判請求証拠,特願平11-79860|株式会社荏原製作所,荏原冷熱システム株式会社|拒絶理由通知;拒絶査定,特願平7-243290|昭和アルミニウム株式会社,昭和電工株式会社|拒絶理由通知;登録査定,特願平6-300601|日本電装株式会社,株式会社デンソー|拒絶査定,特願昭63-74201|カルソニックカンセイ株式会社,カルソニック株式会社|異議証拠</t>
  </si>
  <si>
    <t>JP16067787U</t>
  </si>
  <si>
    <t>実開平2-51043</t>
  </si>
  <si>
    <t>1988.10.04</t>
  </si>
  <si>
    <t>ワーク取付け治具</t>
  </si>
  <si>
    <t>1990.04.10</t>
  </si>
  <si>
    <t>JPH0251043U</t>
  </si>
  <si>
    <t xml:space="preserve">受付 A63:実用新案登録願 (1988.10.05) ,発送 A23:出願番号通知 (1988.10.28) </t>
  </si>
  <si>
    <t>特願2002-296828|株式会社コスメック|審判請求証拠,特願2007-260563|株式会社コスメック|拒絶理由通知;登録査定,特願2006-70324|株式会社コスメック|拒絶理由通知;登録査定,特願平11-348376|株式会社コガネイ,富士重工業株式会社|拒絶理由通知;拒絶査定</t>
  </si>
  <si>
    <t>JP13028688U</t>
  </si>
  <si>
    <t>実登第2122041号</t>
  </si>
  <si>
    <t>実公平7-49240</t>
  </si>
  <si>
    <t>1989.10.12</t>
  </si>
  <si>
    <t>積層型エバポレ―タ</t>
  </si>
  <si>
    <t>1991.06.24</t>
  </si>
  <si>
    <t>1996.06.03</t>
  </si>
  <si>
    <t>JP7049240Y2,JPH0364359U</t>
  </si>
  <si>
    <t xml:space="preserve">発送 A131:拒絶理由通知書 (1995.01.17) ,受付 A523:手続補正書 (1995.03.20) ,発送 A15:出願公告の決定 (1995.05.30) ,発送 A01:登録査定 (1996.04.23) ,受付 A61:登録料納付 (1996.04.25) </t>
  </si>
  <si>
    <t>実開昭63-159656|株式会社ボッシュオートモーティブ　システム</t>
  </si>
  <si>
    <t>特願2000-159768|三菱重工業株式会社|審判請求証拠,特願平9-103043|ダイキン工業株式会社|登録査定</t>
  </si>
  <si>
    <t>JP11878489U</t>
  </si>
  <si>
    <t>実登第2562653号</t>
  </si>
  <si>
    <t>1992.09.08</t>
  </si>
  <si>
    <t>筆穂</t>
  </si>
  <si>
    <t>1994.04.05</t>
  </si>
  <si>
    <t>1997.10.31</t>
  </si>
  <si>
    <t>JP2562653Y2,JPH0624976U</t>
  </si>
  <si>
    <t xml:space="preserve">受付 A63:実用新案登録願 (1992.09.09) ,受付 A621:出願審査請求書 (1996.05.27) ,発送 A01:登録査定 (1997.09.30) ,受付 A61:登録料納付 (1997.10.13) </t>
  </si>
  <si>
    <t>特公昭63-102998,特公昭60-30556|カネボウ合繊株式会社,鐘紡株式会社,特公昭49-6159|ヘ゜ンテル@@カフ゛シキカ゛イシヤ,ぺんてる株式会社,実開昭62-114781|三菱鉛筆株式会社,実開昭56-83073|尺田　増之</t>
  </si>
  <si>
    <t>特願2007-144665|ぺんてる株式会社|先行技術調査;登録査定,特願2006-207298|ぺんてる株式会社|拒絶理由通知;拒絶査定,特願2006-234785|ぺんてる株式会社|先行技術調査,特願2006-539193|株式会社マルテー大塚|審判請求証拠,特願2004-345091|ぺんてる株式会社|拒絶理由通知;拒絶査定,特願2003-180947|ぺんてる株式会社|拒絶理由通知;登録査定,特願2003-15497|ぺんてる株式会社|拒絶理由通知;拒絶査定,特願2002-232050|三菱鉛筆株式会社|拒絶理由通知;拒絶査定,特願2001-232901|ぺんてる株式会社|拒絶理由通知;登録査定,特願2000-73757|三菱鉛筆株式会社|拒絶理由通知;拒絶査定,特願平10-338151|ぺんてる株式会社|拒絶理由通知;拒絶査定</t>
  </si>
  <si>
    <t>JP6907492U</t>
  </si>
  <si>
    <t>実登第2579690号</t>
  </si>
  <si>
    <t>1992.12.09</t>
  </si>
  <si>
    <t>サイクロン集塵機</t>
  </si>
  <si>
    <t>1998.06.12</t>
  </si>
  <si>
    <t>JP2579690Y2,JPH077751U</t>
  </si>
  <si>
    <t xml:space="preserve">受付 A63:実用新案登録願 (1992.12.09) ,受付 A621:出願審査請求書 (1996.03.15) ,受付 A781:上申書 (1996.03.15) ,発送 A01:登録査定 (1998.05.12) ,受付 A61:登録料納付 (1998.05.25) </t>
  </si>
  <si>
    <t>特願2003-120230|株式会社栗本鐵工所|審判請求証拠,特願2005-223596|大平洋特殊鋳造株式会社|先行技術調査;登録査定,特願2000-12870|松下電工株式会社|拒絶理由通知;拒絶査定</t>
  </si>
  <si>
    <t>JP8483592U</t>
  </si>
  <si>
    <t>意匠登録1250972</t>
    <phoneticPr fontId="7"/>
  </si>
  <si>
    <t>意願2004-21513</t>
  </si>
  <si>
    <t>2004.07.16</t>
  </si>
  <si>
    <t>自動車用サテライトアンテナ</t>
  </si>
  <si>
    <t>2005.08.05</t>
  </si>
  <si>
    <t>H3-112</t>
  </si>
  <si>
    <t>意匠登録1256063</t>
    <phoneticPr fontId="7"/>
  </si>
  <si>
    <t>意願2004-27097</t>
  </si>
  <si>
    <t>2004.09.07</t>
  </si>
  <si>
    <t>自動車用アンテナ</t>
  </si>
  <si>
    <t>2005.10.07</t>
  </si>
  <si>
    <t>特公昭28-2650</t>
  </si>
  <si>
    <t>_</t>
    <phoneticPr fontId="7"/>
  </si>
  <si>
    <t>特許第892059号</t>
  </si>
  <si>
    <t>特公昭52-17619</t>
  </si>
  <si>
    <t>1972.09.09</t>
  </si>
  <si>
    <t>エア－バツク装置におけるガス発生装置</t>
  </si>
  <si>
    <t>1974.04.26</t>
  </si>
  <si>
    <t>1977.12.24</t>
  </si>
  <si>
    <t>JP49044434A,JP52017619B,JP892059C</t>
  </si>
  <si>
    <t xml:space="preserve">受付 A522:手続補正書 (1976.12.01) ,受付 A53:意見書 (1976.12.01) ,発送 A15:出願公告の決定 (1977.02.15) ,発送 A01:特許査定 (1977.10.18) ,受付 A61:登録料納付 (1977.10.27) </t>
  </si>
  <si>
    <t>特願平10-106286|ダイセル化学工業株式会社|異議証拠,特願昭49-68980|日本油脂株式会社|拒絶理由通知</t>
  </si>
  <si>
    <t>JP9062372A</t>
  </si>
  <si>
    <t>1984.07.28</t>
  </si>
  <si>
    <t>水中灯</t>
  </si>
  <si>
    <t>1986.02.25</t>
  </si>
  <si>
    <t>JPS6139301A</t>
  </si>
  <si>
    <t xml:space="preserve">受付 A621:出願審査請求書 (1985.11.11) ,発送 A131:拒絶理由通知書 (1988.03.22) ,受付 A53:意見書 (1988.05.23) ,発送 A131:拒絶理由通知書 (1988.08.02) ,発送 A02:拒絶査定 (1988.12.20) </t>
  </si>
  <si>
    <t>特開昭56-063702|松下電工株式会社|拒絶理由通知,実公昭15-002151|拒絶理由通知,特開昭54-013683|川崎　智章|拒絶理由通知,実用新案全文昭50-082589|タナカ　ユウセン|拒絶理由通知</t>
  </si>
  <si>
    <t>特願2005-514164|株式会社東和電機製作所,稲田  博史,稲田　博史|拒絶理由通知;拒絶査定;特許査定;審判請求証拠</t>
  </si>
  <si>
    <t>JP15830584A</t>
  </si>
  <si>
    <t>特許第1601336号</t>
  </si>
  <si>
    <t>特公平2-27482</t>
  </si>
  <si>
    <t>1985.01.30</t>
  </si>
  <si>
    <t>法面処理用作業車の巻上装置</t>
  </si>
  <si>
    <t>1986.08.08</t>
  </si>
  <si>
    <t>1991.02.18</t>
  </si>
  <si>
    <t>JP1601336C,JP2027482B,JP61176703A</t>
  </si>
  <si>
    <t xml:space="preserve">受付 A621:出願審査請求書 (1987.04.21) ,受付 A711:出願人名義変更届 (1987.11.07) ,発送 A15:出願公告の決定 (1990.03.20) ,発送 A01:特許査定 (1990.11.27) ,受付 A61:登録料納付 (1990.12.03) </t>
  </si>
  <si>
    <t>特願平3-308537|岡本　俊仁|審判請求証拠,特願平2-241805|岡本　俊仁|審判請求証拠</t>
  </si>
  <si>
    <t>JP1438685A</t>
  </si>
  <si>
    <t>1986.11.04</t>
  </si>
  <si>
    <t>放電加工装置</t>
  </si>
  <si>
    <t>1988.05.24</t>
  </si>
  <si>
    <t>JPS63120037A</t>
  </si>
  <si>
    <t xml:space="preserve">受付 A63:特許願 (1986.11.04) </t>
  </si>
  <si>
    <t>JP26236986A</t>
  </si>
  <si>
    <t>1987.11.10</t>
  </si>
  <si>
    <t>ビデオテックス端末装置</t>
  </si>
  <si>
    <t>1989.05.17</t>
  </si>
  <si>
    <t>JPH01125087A</t>
  </si>
  <si>
    <t xml:space="preserve">受付 A63:特許願 (1987.11.10) ,発送 A23:出願番号通知 (1987.12.04) ,受付 A721:名称（氏名）変更届（出願人） (1991.08.26) </t>
  </si>
  <si>
    <t>特願平10-21090|カシオ計算機株式会社|拒絶理由通知;拒絶査定,特願平1-256825|上條　紀幸,有限会社ユニテック精密設計|審判請求証拠</t>
  </si>
  <si>
    <t>JP28201987A</t>
  </si>
  <si>
    <t>1988.01.26</t>
  </si>
  <si>
    <t>データ放送システム</t>
  </si>
  <si>
    <t>1989.07.31</t>
  </si>
  <si>
    <t>JPH01190150A</t>
  </si>
  <si>
    <t xml:space="preserve">受付 A63:特許願 (1988.01.27) ,発送 A23:出願番号通知 (1988.02.19) ,受付 A7D2:一括住所変更届（代理人） (1993.07.13) </t>
  </si>
  <si>
    <t>特願2000-384276|インターナショナル・ビジネス・マシーンズ・コーポレ－ション,インターナショナル・ビジネス・マシーンズ・コーポレーション|拒絶理由通知;特許査定,特願平4-285855|松下電器産業株式会社|拒絶理由通知;拒絶査定,特願平4-31802|エヌ・ティ・ティ・データ通信株式会社,株式会社エヌ・ティ・ティ・データ|拒絶理由通知,特願平1-256825|上條　紀幸,有限会社ユニテック精密設計|審判請求証拠</t>
  </si>
  <si>
    <t>JP1563288A</t>
  </si>
  <si>
    <t>特許第2800119号</t>
  </si>
  <si>
    <t>1988.03.24</t>
  </si>
  <si>
    <t>電極交換装置付き放電加工機</t>
  </si>
  <si>
    <t>1989.10.02</t>
  </si>
  <si>
    <t>1998.07.10</t>
  </si>
  <si>
    <t>JP1246021A,JP2800119B2</t>
  </si>
  <si>
    <t xml:space="preserve">発送 A131:拒絶理由通知書 (1998.01.20) ,受付 A523:手続補正書 (1998.03.23) ,受付 A53:意見書 (1998.03.23) ,発送 A01:特許査定 (1998.06.09) ,受付 A61:登録料納付 (1998.06.16) </t>
  </si>
  <si>
    <t>特開昭62-162431|株式会社　牧野フライス製作所|拒絶理由通知,特開昭61-019517|三菱電機株式会社|拒絶理由通知,特開昭58-051018|フアナツク株式会社|拒絶理由通知</t>
  </si>
  <si>
    <t>特願2004-361230|キャステック  メカトロン  インダストリー  カンパニー  リミテッド,キャステック　メカトロン　インダストリー　カンパニー　リミテッド|先行技術調査;特許査定,特願平7-92559|株式会社エレニックス|拒絶理由通知,特願平2-82978|西部電機株式会社|拒絶理由通知</t>
  </si>
  <si>
    <t>JP6809088A</t>
  </si>
  <si>
    <t>特開平2-132944</t>
  </si>
  <si>
    <t>特許第1937582号</t>
  </si>
  <si>
    <t>特公平6-66798</t>
  </si>
  <si>
    <t>1988.11.14</t>
  </si>
  <si>
    <t>デ―タ伝送方式</t>
  </si>
  <si>
    <t>1990.05.22</t>
  </si>
  <si>
    <t>1995.06.09</t>
  </si>
  <si>
    <t>JP1937582C,JP2132944A,JP6066798B</t>
  </si>
  <si>
    <t xml:space="preserve">受付 A523:手続補正書 (1994.01.28) ,受付 A53:意見書 (1994.01.28) ,発送 A15:出願公告の決定 (1994.04.19) ,発送 A01:特許査定 (1995.02.28) ,受付 A61:登録料納付 (1995.03.14) </t>
  </si>
  <si>
    <t>特開昭63-005452|株式会社日立製作所|拒絶理由通知,特開昭60-008966|富士通株式会社|拒絶理由通知,特開昭63-269643|富士通株式会社|拒絶理由通知</t>
  </si>
  <si>
    <t>特願平9-30285|キヤノン株式会社|拒絶理由通知;拒絶査定,特願平8-145648|株式会社ステップテクニカ|審判請求証拠</t>
  </si>
  <si>
    <t>JP28567788A</t>
  </si>
  <si>
    <t>1988.11.24</t>
  </si>
  <si>
    <t>地山補強面破砕装置</t>
  </si>
  <si>
    <t>1990.06.04</t>
  </si>
  <si>
    <t>JPH02144415A</t>
  </si>
  <si>
    <t xml:space="preserve">受付 A63:特許願 (1988.11.25) ,発送 A23:出願番号通知 (1988.12.16) </t>
  </si>
  <si>
    <t>JP29700188A</t>
  </si>
  <si>
    <t>特開平2-74442</t>
  </si>
  <si>
    <t>1989.07.20</t>
  </si>
  <si>
    <t>ガスクツシヨン拘束装置の充填用ガス発生器</t>
  </si>
  <si>
    <t>DE,DE</t>
  </si>
  <si>
    <t>ＤＥ８８Ｐ３８２６９６０．０(1988.08.09),ＤＥ８８Ｐ３８３１６４１．２(1988.09.17)</t>
  </si>
  <si>
    <t>1988.08.09,1988.09.17</t>
  </si>
  <si>
    <t>1990.03.14</t>
  </si>
  <si>
    <t>DE3831641A1,JPH0274442A,SE8902672A,SE8902672D0,SE8902672L,US4886293A</t>
  </si>
  <si>
    <t xml:space="preserve">受付 A63:特許願 (1989.07.20) ,発送 A23:出願番号通知 (1989.08.11) ,受付 A7D2:一括住所変更届（代理人） (1991.04.15) ,発送 A131:拒絶理由通知書 (1994.01.11) ,発送 A02:拒絶査定 (1994.07.26) </t>
  </si>
  <si>
    <t>特開昭63-141851|ティーアールダブリュー・ヴィークル・セーフティ・システムズ・インコーポレーテッド,ティ―ア―ルダブリュ―・ヴィ―クル・セ―フティ・システムズ・インコ―ポレ―テッド|拒絶理由通知</t>
  </si>
  <si>
    <t>特願2007-537269|オートリブ  ディベロップメント  アクティエボラーグ,オートリブ　ディベロップメント　アクティエボラーグ|特許査定,特願平9-276215|ダイセル化学工業株式会社|審判請求証拠</t>
  </si>
  <si>
    <t>DE3831641A,JP18622489A,SE8902672D,US29117388A</t>
  </si>
  <si>
    <t>JP18622489A,SE8902672D,US29117388A</t>
  </si>
  <si>
    <t>JPH0274442A,SE8902672A,SE8902672D0,SE8902672L,US4886293A</t>
  </si>
  <si>
    <t>1990.05.31</t>
  </si>
  <si>
    <t>負圧スライダーおよびその製造方法</t>
  </si>
  <si>
    <t>1992.02.05</t>
  </si>
  <si>
    <t>JPH0434783A</t>
  </si>
  <si>
    <t xml:space="preserve">受付 A63:特許願 (1990.06.01) ,発送 A23:出願番号通知 (1990.06.22) </t>
  </si>
  <si>
    <t>特願平9-313487|茨城日本電気株式会社,日本電気株式会社,ＴＤＫ株式会社|拒絶理由通知,特願平7-76050|松下電器産業株式会社|拒絶理由通知;拒絶査定</t>
  </si>
  <si>
    <t>JP14221590A</t>
  </si>
  <si>
    <t>1991.04.22</t>
  </si>
  <si>
    <t>セラミックス材料及びその製造方法</t>
  </si>
  <si>
    <t>1992.11.11</t>
  </si>
  <si>
    <t>JPH04321556A</t>
  </si>
  <si>
    <t xml:space="preserve">受付 A63:特許願 (1991.04.22) </t>
  </si>
  <si>
    <t>特願2010-155916|京セラ株式会社|先行技術調査;特許査定,特願2008-543109|京セラ株式会社|特許査定,特願2007-256955|日本タングステン株式会社|拒絶理由通知;特許査定,特願2005-516348|イムノサイエンス株式会社|拒絶理由通知;先行技術調査;特許査定,特願2005-64380|京セラ株式会社|先行技術調査;特許査定,特願平6-33512|京セラ株式会社|拒絶理由通知;審判請求証拠</t>
  </si>
  <si>
    <t>JP11655791A</t>
  </si>
  <si>
    <t>1991.05.24</t>
  </si>
  <si>
    <t>1992.12.02</t>
  </si>
  <si>
    <t>AU634931B1,CA2069127A1,CA2069127C,DE69201911D1,DE69201911T2,EP0514904A1,EP0514904B1,JPH04347177A,JP2000102626A,JP3709475B2,US5292132A</t>
  </si>
  <si>
    <t xml:space="preserve">受付 A523:手続補正書 (1999.10.06) ,受付 A53:意見書 (2002.03.08) ,受付 A821:手続補足書 (2002.03.11) ,受付 A861:ファイル記録事項の閲覧（縦覧）請求書 (2002.03.13) ,受付 A861:ファイル記録事項の閲覧（縦覧）請求書 (2008.03.25) </t>
  </si>
  <si>
    <t>実用新案全文昭58-131859|高瀬　正夫|拒絶理由通知,特公昭57-022595|ダンロツプ・リミテツド,ダンロツプ　リミテツド|拒絶理由通知,特開平02-213365|テイラー　メイド　ゴルフ　カンパニー　インク|拒絶理由通知</t>
  </si>
  <si>
    <t>特願2011-118447|ＳＲＩスポーツ株式会社|先行技術調査;特許査定,特願2011-118410|ＳＲＩスポーツ株式会社,国立大学法人豊橋技術科学大学|先行技術調査;特許査定,特願2009-60401|ＳＲＩスポーツ株式会社|先行技術調査,特願2008-261266|ＳＲＩスポーツ株式会社|先行技術調査;特許査定,特願2008-146056|ＳＲＩスポーツ株式会社,国立大学法人豊橋技術科学大学|先行技術調査;特許査定,特願2006-198886|ＳＲＩスポーツ株式会社|先行技術調査,特願2002-223308|稲葉　健嗣|拒絶理由通知;拒絶査定,特願2002-105535|稲葉　健嗣|拒絶理由通知;拒絶査定,特願2000-390462|住友ゴム工業株式会社,ＳＲＩスポーツ株式会社|先行技術調査,特願2000-313518|住友ゴム工業株式会社,ＳＲＩスポーツ株式会社|拒絶理由通知;拒絶査定,特願平11-154090|住友ゴム工業株式会社,ＳＲＩスポーツ株式会社|異議証拠,特願平11-58318|ブリヂストンスポーツ株式会社|拒絶理由通知;特許査定,特願平9-44753|ブリヂストンスポーツ株式会社|拒絶理由通知;特許査定,特願平8-177571|ブリヂストンスポーツ株式会社|拒絶理由通知,特願平6-106107|稲葉　健嗣|審判請求証拠</t>
  </si>
  <si>
    <t>AU1636692A,CA2069127A,DE69201911A,DE69201911T,EP92108620A,JP12012491A,JP31545099A,US88693292A</t>
  </si>
  <si>
    <t>特開平4-265292</t>
  </si>
  <si>
    <t>特許第2609385号</t>
  </si>
  <si>
    <t>1991.10.24</t>
  </si>
  <si>
    <t>アジドを含まないガス発生組成物</t>
  </si>
  <si>
    <t>ＵＳ９０６０３４６９(1990.10.25)</t>
  </si>
  <si>
    <t>1990.10.25</t>
  </si>
  <si>
    <t>1992.09.21</t>
  </si>
  <si>
    <t>1997.02.13</t>
  </si>
  <si>
    <t>AU629512B2,AU8580991A,CA2052966A1,CA2052966C,DE69106667D1,DE69106667T2,EP0482852A1,EP0482852B1,JP2609385B2,JP4265292A,KR950008200B1,US5035757A</t>
  </si>
  <si>
    <t xml:space="preserve">受付 A851:ファイル記録事項記載書類の交付請求書 (1995.10.20) ,受付 A851:ファイル記録事項記載書類の交付請求書 (1996.04.15) ,受付 A523:手続補正書 (1996.06.28) ,受付 A61:登録料納付 (1996.12.26) ,受付 A851:ファイル記録事項記載書類の交付請求書 (1997.08.27) </t>
  </si>
  <si>
    <t>USA 004948439|拒絶理由通知,特開昭57-123885|チオコ－ル・コ－ポレ－シヨン,チオコ－ル　コ－ポレ－シヨン|拒絶理由通知,USA 004931112|拒絶理由通知</t>
  </si>
  <si>
    <t>米国特許4931112号,米国特許4376002号,米国特許3947300号,欧州特許第 0-055-904号,欧州特許第 0-055-547号,ドイツ特許第 2-004-620号</t>
  </si>
  <si>
    <t>特願2003-364024|ダイセル化学工業株式会社|拒絶理由通知;特許査定,特願2003-361979|ダイセル化学工業株式会社|拒絶理由通知;先行技術調査;特許査定,特願2000-537831|ニグ　ケミー　ゲーエムベーハー|拒絶理由通知;拒絶査定,特願2000-509671|ブリード・オートモティブ・テクノロジィ・インク,キー  セーフティー  システムズ、  インコーポレイテッド,Ｋｅｙ  Ｓａｆｅｔｙ  Ｓｙｓｔｅｍｓ，  Ｉｎｃ．,キー　セーフティー　システムズ、　インコーポレイテッド|拒絶理由通知;特許査定,特願平11-369913|日本工機株式会社|拒絶理由通知;拒絶査定,特願平9-324313|日本化薬株式会社,株式会社神戸製鋼所|特許査定,特願平9-276215|ダイセル化学工業株式会社|審判請求証拠,特願平8-504458|オートモーティブ　システムズ　ラボラトリー　インコーポレーテッド|拒絶理由通知,特願平8-300481|ティーアールダブリュー・インコーポレーテッド|拒絶理由通知,特願平8-249789|大塚化学株式会社|拒絶理由通知,特願平8-201802|ダイセル化学工業株式会社|拒絶理由通知,特願平8-129747|大塚化学株式会社|拒絶理由通知,特願平8-101074|宇部興産株式会社|特許査定,特願平8-61750|日本化薬株式会社,センサー・テクノロジー株式会社|拒絶理由通知,特願平7-506072|サイオコル・コーポレーション,アライアント・テクシステムズ・インコーポレーテッド|拒絶理由通知;拒絶査定,特願平7-506058|サイオコル・コーポレーション,アライアント・テクシステムズ・インコーポレーテッド|拒絶理由通知;拒絶査定,特願平7-505841|サイオコル・コーポレーション,アライアント・テクシステムズ・インコーポレーテッド|特許査定,特願平7-502807|オートモチブ　システムズ　ラボラトリー，インコーポレイテッド|拒絶理由通知,特願平6-130993|センサー・テクノロジー株式会社,日本化薬株式会社|拒絶理由通知;拒絶査定</t>
  </si>
  <si>
    <t>AU8580991A,AU8580991D,CA2052966A,DE69106667A,DE69106667T,EP91309683A,JP27603591A,KR910018542A,US60346990A</t>
  </si>
  <si>
    <t>AU8580991A,AU8580991D,CA2052966A,DE69106667A,DE69106667T,EP91309683A,JP27603591A,KR910018542A</t>
  </si>
  <si>
    <t>AU629512B2,AU8580991A,CA2052966A1,CA2052966C,DE69106667D1,DE69106667T2,EP0482852A1,EP0482852B1,JP2609385B2,JP4265292A,KR950008200B1</t>
  </si>
  <si>
    <t>特公平8-27925</t>
  </si>
  <si>
    <t>1991.11.05</t>
  </si>
  <si>
    <t>保護被膜を有する磁気ヘッドスライダ及びその製造方法</t>
  </si>
  <si>
    <t>ＵＳ９０６３４６７１(1990.12.27)</t>
  </si>
  <si>
    <t>1990.12.27</t>
  </si>
  <si>
    <t>1992.12.16</t>
  </si>
  <si>
    <t>CA2055801A1,CA2055801C,DE69117916D1,DE69117916T2,EP0493902A2,EP0493902B1,HK202396A,JP4364217A,JP8027925B,JP2014849C,JP4276367A,JP7019458B,KR960001288B1,MY121891A,SG46462A1,US5159508A,US5175658A,US5271802A</t>
  </si>
  <si>
    <t xml:space="preserve">受付 A851:ファイル記録事項記載書類の交付請求書 (1997.10.17) ,発送 A02:拒絶査定 (1998.08.18) ,発送 A16:異議決定 (1998.09.01) ,発送 A16:異議決定 (1998.09.01) ,発送 A205:副本送達（申立人宛） (1998.09.01) </t>
  </si>
  <si>
    <t>特開昭56-169264|富士通株式会社|拒絶理由通知,特開平02-130721|日本電気株式会社|拒絶理由通知,特開昭64-076417|富士電機株式会社|異議証拠;異議採用証拠,特開昭61-087870|日本電信電話株式会社|異議証拠;異議採用証拠,特開昭63-037874|株式会社東芝|異議証拠;異議採用証拠</t>
  </si>
  <si>
    <t>特開昭58-150122|日本電気株式会社,PCT/US88/00438,米国特許4914868号,米国特許4912883号,米国特許4130847号</t>
  </si>
  <si>
    <t>特願2002-333605|新科實業有限公司|拒絶理由通知;拒絶査定,特願平10-270178|株式会社日立製作所,株式会社日立グローバルストレージテクノロジーズ|拒絶理由通知;拒絶査定,特願平10-3588|日本電気株式会社|拒絶理由通知,特願平8-519910|シーゲイト　テクノロジー　インコーポレーテッド,シーゲイト　テクノロジー　エルエルシー|拒絶理由通知,特願平8-42609|茨城日本電気株式会社|拒絶理由通知,特願平7-104265|ソニー株式会社|拒絶理由通知;拒絶査定,特願平6-316935|茨城日本電気株式会社,ＴＤＫ株式会社|拒絶理由通知,特願平6-182561|三洋電機株式会社|拒絶理由通知;拒絶査定,特願平6-78216|ヤマハ株式会社|拒絶理由通知,特願平6-16124|インターナショナル・ビジネス・マシーンズ・コーポレイション,ヒタチグローバルストレージテクノロジーズネザーランドビーブイ|拒絶理由通知,特願平5-238866|日本電気株式会社,ＴＤＫ株式会社|拒絶理由通知,特願平5-145301|日本電気株式会社|異議証拠;拒絶理由通知</t>
  </si>
  <si>
    <t>CA2055801A,DE69117916A,DE69117916T,EP91311418A,HK202396A,JP31528091A,JP31528191A,KR910021374A,MYPI9102197A,SG9604890A,US63467190A,US63483490A,US98750992A</t>
  </si>
  <si>
    <t>CA2055801A,JP31528091A,KR910021374A,MYPI9102197A</t>
  </si>
  <si>
    <t>CA2055801A1,CA2055801C,JP4364217A,JP8027925B,KR960001288B1,MY121891A</t>
  </si>
  <si>
    <t>CA2055801A,DE69117916A,DE69117916T,EP91311418A,HK202396A,JP31528091A,KR910021374A,MYPI9102197A</t>
  </si>
  <si>
    <t>CA2055801A1,CA2055801C,DE69117916D1,DE69117916T2,EP0493902A2,EP0493902B1,HK202396A,JP4364217A,JP8027925B,KR960001288B1,MY121891A</t>
  </si>
  <si>
    <t>特開平6-292275</t>
  </si>
  <si>
    <t>特許第2947320号</t>
  </si>
  <si>
    <t>1993.03.31</t>
  </si>
  <si>
    <t>信号入力装置および信号通信装置</t>
  </si>
  <si>
    <t>1994.10.18</t>
  </si>
  <si>
    <t>1999.07.02</t>
  </si>
  <si>
    <t>JP2947320B2,JP6292275A</t>
  </si>
  <si>
    <t xml:space="preserve">発送 A131:拒絶理由通知書 (1999.02.03) ,受付 A523:手続補正書 (1999.04.05) ,受付 A53:意見書 (1999.04.05) ,発送 A01:特許査定 (1999.06.02) ,受付 A61:登録料納付 (1999.06.15) </t>
  </si>
  <si>
    <t>特開平05-053967|日本電気株式会社|拒絶理由通知,特開平04-301914|三菱重工業株式会社|拒絶理由通知,特開平03-202781|横河電機株式会社|拒絶理由通知,実用新案全文平01-084101|株式会社日立製作所,日立エンジニアリング株式会社|拒絶理由通知,実用新案全文平03-100932|日本電気株式会社|拒絶理由通知</t>
  </si>
  <si>
    <t>特開平3-94302|キヤノン株式会社,特開昭63-187911|フアナツク株式会社</t>
  </si>
  <si>
    <t>特願平8-221999|松下電工株式会社|拒絶理由通知;拒絶査定,特願平8-145648|株式会社ステップテクニカ|審判請求証拠,特願平7-27443|株式会社アドバンテスト|拒絶理由通知;拒絶査定,特願平7-21367|ティーディーケイ株式会社,ＴＤＫ株式会社,日本パルスモーター株式会社|審判請求証拠</t>
  </si>
  <si>
    <t>JP7419593A</t>
  </si>
  <si>
    <t>特開平6-295390</t>
  </si>
  <si>
    <t>特許第3261201号</t>
  </si>
  <si>
    <t>1993.04.09</t>
  </si>
  <si>
    <t>点数管理システム</t>
  </si>
  <si>
    <t>1994.10.21</t>
  </si>
  <si>
    <t>2001.12.14</t>
  </si>
  <si>
    <t>JP3261201B2,JP6295390A,JP2002203283A,JP3723489B2,JP2002203282A,JP3723490B2,JP2002197336A,JP3682016B2,US6965869B1,US2004054586A1,US2006218089A1,US2007038540A1,US2008071621A1</t>
  </si>
  <si>
    <t xml:space="preserve">受付 A851:ファイル記録事項記載書類の交付請求書 (2009.04.24) ,受付 A861:ファイル記録事項の閲覧（縦覧）請求書 (2009.04.24) ,受付 A861:ファイル記録事項の閲覧（縦覧）請求書 (2010.01.05) ,受付 A861:ファイル記録事項の閲覧（縦覧）請求書 (2010.04.08) ,受付 A861:ファイル記録事項の閲覧（縦覧）請求書 (2010.07.15) </t>
  </si>
  <si>
    <t>特開平05-020341|富士通株式会社|特許査定;拒絶理由通知,特開平01-102694|東芝テック株式会社|特許査定;拒絶理由通知,実用新案全文平02-111888|日本信号株式会社|特許査定;拒絶理由通知,特開平03-110699|東芝テック株式会社,株式会社テック|特許査定;拒絶理由通知,特開平04-315294|松下電器産業株式会社|特許査定;拒絶理由通知,特表平02-501237|クレヴァーカート，インコーポレイテッド,フジツウ　トランザクション　ソリューションズ，インコーポレイテッド|特許査定;拒絶理由通知,特開昭63-040995|オムロン株式会社|特許査定;拒絶理由通知,特開平01-099197|三谷コンピュータシステム株式会社,株式会社ケン,三谷コンピユ―タシステム株式会社|特許査定;拒絶理由通知,特開平04-290194|富士通株式会社|特許査定;拒絶理由通知,特開平03-142698|アンリツ株式会社,ＮＥＣインフロンティア株式会社|特許査定;拒絶理由通知,特開平05-067274|富士通株式会社|特許査定;拒絶理由通知</t>
  </si>
  <si>
    <t>特開平4-264996|日本電気株式会社,特開昭63-40995|オムロン株式会社</t>
  </si>
  <si>
    <t>特願2009-100211|東芝テック株式会社|拒絶理由通知;特許査定,特願2007-48029|富士通株式会社|拒絶理由通知;特許査定,特願2008-9336|カルチュア・コンビニエンス・クラブ株式会社|拒絶理由通知,特願2001-94386|株式会社日本総合研究所|拒絶理由通知;特許査定,特願2001-212349|本田技研工業株式会社,株式会社鈴鹿サーキットランド,株式会社モビリティランド|先行技術調査,特願2007-4505|株式会社ソフィア,株式会社ソフイア|拒絶理由通知;拒絶査定,特願2005-190981|株式会社マースエンジニアリング|拒絶理由通知;拒絶査定,特願2005-158234|株式会社オールビジョン,Ａｄａ  ＺＥＲＯ株式会社,Ａｄａ　ＺＥＲＯ株式会社|特許査定,特願2004-544917|松下電器産業株式会社|拒絶理由通知,特願2004-371709|株式会社コジマ|拒絶理由通知,特願2003-309018|株式会社デナロ,株式会社エム・エス・ピー|拒絶理由通知;特許査定,特願2003-179685|株式会社コジマ|拒絶理由通知,特願2003-161418|株式会社オール・キャピタル・ホールディングス,株式会社オールビジョン|拒絶理由通知;特許査定,特願2002-383378|株式会社  メディアリング,三菱樹脂株式会社|拒絶理由通知,特願2002-344750|株式会社アクセルリンケージラボ,Ａｄａ　ＺＥＲＯ株式会社|拒絶理由通知,特願2002-260707|アルパイン株式会社|拒絶理由通知;拒絶査定,特願2002-124543|株式会社アルファメリック,株式会社東海コスモ|拒絶理由通知;特許査定,特願2001-338452|大日本印刷株式会社|拒絶理由通知,特願2001-324359|市川甚商事株式会社|拒絶理由通知,特願2001-309375|株式会社日立製作所|拒絶理由通知;拒絶査定,特願2001-278053|株式会社エヌ・ティ・ティ・データ|拒絶理由通知;拒絶査定,特願2001-211782|株式会社アイティージェム|拒絶理由通知;拒絶査定,特願2001-190371|株式会社コナミコンピュータエンタテインメント大阪,株式会社コナミデジタルエンタテインメント|拒絶理由通知;拒絶査定,特願2001-160338|シャープ株式会社|拒絶理由通知;拒絶査定,特願2001-139441|モリト株式会社|拒絶理由通知,特願2001-66679|優美社産業株式会社|拒絶理由通知;拒絶査定,特願2001-52555|日本電気株式会社|拒絶理由通知;特許査定,特願2000-601604|チップ　アプリケーション　テクノロジーズ　リミテッド|拒絶理由通知;拒絶査定,特願2000-550043|株式会社アクセルリンケージラボ,株式会社オールビジョン|拒絶理由通知;拒絶査定,特願2000-400523|堀本　博寿,ワールドピーコム株式会社|拒絶理由通知;特許査定,特願2000-396696|デンノウドットコム有限会社|拒絶理由通知;拒絶査定,特願2000-393221|株式会社ナムコ|拒絶理由通知;拒絶査定,特願2000-337759|株式会社日本コンラックス|拒絶理由通知;拒絶査定,特願2000-336064|株式会社アサヒ電子研究所|拒絶理由通知;拒絶査定,特願2000-309860|日本アプリケーション株式会社,株式会社クレアンスメアード|拒絶理由通知;拒絶査定,特願2000-298094|ダイナミック・ネイキッド・オーディオ株式会社|拒絶理由通知;拒絶査定,特願2000-274481|有限会社浜友商事|拒絶理由通知,特願2000-244295|高橋　幹雄,高橋　徹雄|拒絶理由通知,特願2000-236620|平松　相大,木野　親之|拒絶理由通知;拒絶査定,特願2000-197060|杉中　順子,秋田　靖夫,藤野　繁|拒絶理由通知;拒絶査定,特願2000-168917|大丸興業株式会社|拒絶理由通知;拒絶査定,特願2000-88620|京葉システム株式会社|拒絶理由通知;拒絶査定,特願2000-42088|株式会社アクセルリンケージラボ,Ａｄａ　ＺＥＲＯ株式会社|先行技術調査,特願平11-203945|株式会社寺岡精工|拒絶理由通知;特許査定,特願平11-153133|トッパン・フォームズ株式会社|拒絶理由通知;拒絶査定,特願平10-530130|ゴットリッチ，スティーブン,ホーリッツ，ジェイコブ|拒絶理由通知;特許査定,特願平10-83643|株式会社東芝|拒絶理由通知;特許査定,特願平9-287446|富士通株式会社|拒絶理由通知;拒絶査定,特願平9-234389|富士通エフ・アイ・ピー株式会社|拒絶理由通知;拒絶査定,特願平9-151986|株式会社セガ・エンタープライゼス,株式会社セガ・テック,株式会社セガ|拒絶理由通知;拒絶査定,特願平9-96181|富士通株式会社|拒絶理由通知,特願平8-330022|日本電気株式会社|拒絶理由通知,特願平8-274856|株式会社コネット|審判請求証拠,特願平7-296707|株式会社テック,東芝テック株式会社|特許査定,特願平7-176375|三菱電機株式会社|拒絶理由通知,特願平7-40433|富士通株式会社|拒絶理由通知;特許査定</t>
  </si>
  <si>
    <t>JP8290593A,JP2001339357A,JP2001339389A,JP2001339441A,US86476297A,US60383203A,US44431706A,US58381206A,US87775607A</t>
  </si>
  <si>
    <t>特開平7-52748</t>
  </si>
  <si>
    <t>1993.08.23</t>
  </si>
  <si>
    <t>冷却捕集フィルタ及びそれを用いたガス発生器</t>
  </si>
  <si>
    <t>1995.02.28</t>
  </si>
  <si>
    <t>JPH0752748A</t>
  </si>
  <si>
    <t xml:space="preserve">受付 A63:特許願 (1993.08.23) </t>
  </si>
  <si>
    <t>米国特許3972545号</t>
  </si>
  <si>
    <t>特願2006-338614|日本化薬株式会社|先行技術調査;特許査定,特願2001-167680|日本化薬株式会社|拒絶査定,特願2001-572341|日本化薬株式会社|先行技術調査;特許査定,特願2004-300148|三井造船株式会社,株式会社奥谷金網製作所|拒絶理由通知;拒絶査定,特願2003-571116|オートモーティブ  システムズ  ラボラトリー  インコーポレーテッド,オートモーティブ　システムズ　ラボラトリー　インコーポレーテッド|拒絶理由通知;特許査定,特願2003-543865|日本化薬株式会社|拒絶理由通知;先行技術調査;特許査定,特願2003-7835|三菱自動車工業株式会社|拒絶査定,特願2002-528531|日本化薬株式会社|特許査定,特願2002-212310|特殊発條興業株式会社|拒絶理由通知;拒絶査定,特願2000-508558|オートリブ・デベロプメント・アクツイエボラーグ,オートリブ  ディヴェロプメント  アクチボラゲット,オートリブ　ディヴェロプメント　アクチボラゲット|先行技術調査;特許査定</t>
  </si>
  <si>
    <t>JP20804793A</t>
  </si>
  <si>
    <t>特許第3171739号</t>
  </si>
  <si>
    <t>1993.11.19</t>
  </si>
  <si>
    <t>スロットマシン</t>
  </si>
  <si>
    <t>1995.05.30</t>
  </si>
  <si>
    <t>2001.03.23</t>
  </si>
  <si>
    <t>JP3171739B2,JP7136313A</t>
  </si>
  <si>
    <t xml:space="preserve">受付 A7424:代理人辞任届 (1999.02.25) ,受付 A7424:代理人辞任届 (1999.03.04) ,受付 A621:出願審査請求書 (1999.07.28) ,発送 A01:特許査定 (2001.02.22) ,受付 A61:登録料納付 (2001.03.13) </t>
  </si>
  <si>
    <t>特願2006-178732|アルゼ株式会社,株式会社ユニバーサルエンターテインメント|拒絶理由通知;拒絶査定,特願2007-108876|株式会社大都技研|先行技術調査;特許査定,特願2009-147214|サミー株式会社|先行技術調査,特願2005-274121|アルゼ株式会社,株式会社ユニバーサルエンターテインメント|拒絶理由通知;拒絶査定,特願2008-136635|株式会社三洋物産|拒絶理由通知;特許査定,特願2007-193007|アルゼ株式会社,株式会社ユニバーサルエンターテインメント|拒絶理由通知,特願2007-193006|アルゼ株式会社,株式会社ユニバーサルエンターテインメント|拒絶理由通知,特願2005-230466|アルゼ株式会社,株式会社ユニバーサルエンターテインメント|先行技術調査;特許査定,特願2005-230465|アルゼ株式会社,株式会社ユニバーサルエンターテインメント|先行技術調査;特許査定,特願2005-230464|アルゼ株式会社,株式会社ユニバーサルエンターテインメント|拒絶理由通知;特許査定,特願2005-218286|アルゼ株式会社,株式会社ユニバーサルエンターテインメント|先行技術調査;特許査定,特願2003-384398|アルゼ株式会社,株式会社ユニバーサルエンターテインメント|特許査定,特願2003-384397|アルゼ株式会社,株式会社ユニバーサルエンターテインメント|拒絶理由通知;特許査定,特願2003-161285|アルゼ株式会社|拒絶査定,特願2003-161284|アルゼ株式会社|拒絶査定,特願2003-161283|アルゼ株式会社|拒絶査定,特願2002-101881|アビリット株式会社|拒絶理由通知;拒絶査定,特願2002-67600|アルゼ株式会社|先行技術調査,特願2002-48974|高砂電器産業株式会社,アビリット株式会社|拒絶理由通知;特許査定,特願2002-47468|アルゼ株式会社|先行技術調査,特願2002-43716|株式会社北電子|拒絶査定,特願2002-20483|株式会社藤商事|拒絶理由通知;拒絶査定,特願2001-392141|アルゼ株式会社|先行技術調査,特願2001-352513|株式会社オリンピア|拒絶理由通知;拒絶査定,特願2001-346947|株式会社三洋物産|拒絶理由通知;特許査定,特願2001-333850|サミー株式会社|拒絶理由通知,特願2001-276932|株式会社エース電研|先行技術調査,特願2001-276931|株式会社エース電研|先行技術調査,特願2001-11748|株式会社三共|拒絶理由通知;拒絶査定,特願2000-354787|サミー株式会社|異議証拠;異議採用証拠,特願2000-354779|サミー株式会社|異議証拠,特願2000-306285|アルゼ株式会社,株式会社ユニバーサルエンターテインメント|異議証拠,特願2000-306284|アルゼ株式会社,株式会社ユニバーサルエンターテインメント|異議証拠,特願2000-286888|株式会社三共|拒絶理由通知;拒絶査定,特願2000-253009|アルゼ株式会社,株式会社ユニバーサルエンターテインメント|拒絶理由通知;補正却下;拒絶査定;特許査定,特願2000-211967|アルゼ株式会社|先行技術調査,特願2000-211966|アルゼ株式会社,株式会社ユニバーサルエンターテインメント|先行技術調査,特願2000-188310|アルゼ株式会社,株式会社ユニバーサルエンターテインメント|拒絶理由通知;拒絶査定,特願2000-109296|アルゼ株式会社,株式会社ユニバーサルエンターテインメント|異議証拠,特願2000-109295|アルゼ株式会社,株式会社ユニバーサルエンターテインメント|異議証拠;審判請求証拠,特願平11-362135|アルゼ株式会社|拒絶理由通知,特願平11-266648|アルゼ株式会社|拒絶理由通知;拒絶査定,特願平11-184789|株式会社エース電研|拒絶理由通知;拒絶査定,特願平11-160183|アルゼ株式会社,株式会社ユニバーサルエンターテインメント|先行技術調査;特許査定,特願平11-160182|アルゼ株式会社,株式会社ユニバーサルエンターテインメント|審判請求証拠,特願平11-157308|アルゼ株式会社,株式会社ユニバーサルエンターテインメント|審判請求証拠,特願平11-127860|高砂電器産業株式会社,アビリット株式会社|拒絶理由通知;拒絶査定,特願平11-50950|アルゼ株式会社,株式会社ユニバーサルエンターテインメント|拒絶理由通知;特許査定,特願平11-25184|株式会社ガーランド|拒絶理由通知;拒絶査定,特願平10-363482|株式会社三共|拒絶理由通知;特許査定,特願平10-333782|アルゼ株式会社,株式会社ユニバーサルエンターテインメント|先行技術調査;特許査定,特願平10-329914|株式会社セガ・エンタープライゼス,株式会社セガ|拒絶理由通知;拒絶査定,特願平10-311405|株式会社大都技研|異議証拠,特願平10-260071|アルゼ株式会社,株式会社ユニバーサルエンターテインメント|特許査定;審判請求証拠,特願平10-186855|アルゼ株式会社,株式会社ユニバーサルエンターテインメント|拒絶査定,特願平10-134363|李　籍雄,ベルコ株式会社|異議証拠,特願平10-122077|アルゼ株式会社,株式会社ユニバーサルエンターテインメント|審判請求証拠,特願平10-60386|マルホン工業株式会社|拒絶理由通知;拒絶査定,特願平10-24998|株式会社オリンピア|拒絶理由通知;拒絶査定,特願平9-296149|高砂電器産業株式会社,アビリット株式会社|異議証拠,特願平8-345428|株式会社エース電研|拒絶理由通知;拒絶査定,特願平8-339593|株式会社エース電研|拒絶理由通知;特許査定,特願平8-213771|株式会社三共|審判請求証拠,特願平8-213770|株式会社三共|審判請求証拠,特願平8-213769|株式会社三共|審判請求証拠,特願平8-200060|サミー株式会社|拒絶理由通知;特許査定,特願平1-210414|株式会社三共|審判請求証拠,特願平1-209756|株式会社三共|審判請求証拠</t>
  </si>
  <si>
    <t>JP29058593A</t>
  </si>
  <si>
    <t>特開平7-282609</t>
  </si>
  <si>
    <t>特許第2596709号</t>
  </si>
  <si>
    <t>1994.04.06</t>
  </si>
  <si>
    <t>半導体レーザ素子を用いた照明用光源装置</t>
  </si>
  <si>
    <t>1995.10.27</t>
  </si>
  <si>
    <t>1997.01.09</t>
  </si>
  <si>
    <t>CN1120254A,CN1065673C,JP2596709B2,JP7282609A,US5535230A</t>
  </si>
  <si>
    <t xml:space="preserve">受付 A821:手続補足書 (1994.04.08) ,受付 A841:優先権証明請求書 (1994.06.16) ,発送 A01:特許査定 (1996.10.22) ,受付 A61:登録料納付 (1996.11.21) ,受付 A861:ファイル記録事項の閲覧（縦覧）請求書 (2000.09.22) </t>
  </si>
  <si>
    <t>実開平4-16801|住友電気工業株式会社</t>
  </si>
  <si>
    <t>特願2011-533201|クリー  インコーポレイテッド,ＣＲＥＥ  ＩＮＣ．,クリー　インコーポレイテッド|先行技術調査,特願2011-199579|シャープ株式会社|拒絶理由通知;特許査定,特願2010-244576|シャープ株式会社|拒絶理由通知;特許査定,特願2001-200491|ハイデルベルガー　ドルツクマシーネン　アクチエンゲゼルシヤフト|拒絶理由通知;拒絶査定,特願2007-267294|日亜化学工業株式会社|拒絶理由通知;拒絶査定,特願2008-527377|エアバス・ドイチュラント・ゲーエムベーハー,エアバス　オペレーションズ　ゲーエムベーハー|先行技術調査;特許査定,特願2010-111938|シャープ株式会社|拒絶理由通知;拒絶査定,特願2004-116895|ルミレッズ  ライティング  ユーエス  リミテッドライアビリティ  カンパニー,フィリップス　ルミレッズ　ライティング　カンパニー　リミテッド　ライアビリティ　カンパニー|拒絶理由通知;拒絶査定,特願平11-286603|エイチ．イー．ウイリアムズ，インコーポレイティド|審判請求証拠,特願2006-532462|イーストマン  コダック  カンパニー,イーストマン　コダック　カンパニー|先行技術調査;特許査定,特願2005-86561|京セラ株式会社,国立大学法人  東京大学,国立大学法人　東京大学|拒絶理由通知;特許査定,特願2004-175239|豊田合成株式会社,赤崎  勇,天野  浩,赤崎　勇,天野　浩|拒絶理由通知;補正却下;拒絶査定,特願2004-175238|豊田合成株式会社,赤崎  勇,天野  浩,赤崎　勇,天野　浩|拒絶理由通知;補正却下;拒絶査定,特願2004-14730|シャープ株式会社|拒絶理由通知;拒絶査定,特願2003-173075|株式会社トプコン|拒絶理由通知;拒絶査定,特願2003-162904|スタンレー電気株式会社|拒絶理由通知;特許査定,特願2002-572685|アライト  テクノロジーズ  アクティーゼルスカブ,アライト  フォトニクス  アンパーツゼルスカブ,アライト　フォトニクス　アンパーツゼルスカブ|拒絶理由通知;特許査定</t>
  </si>
  <si>
    <t>CN94116456A,JP6859594A,US36855295A</t>
  </si>
  <si>
    <t>特許第3172641号</t>
  </si>
  <si>
    <t>1994.10.28</t>
  </si>
  <si>
    <t>1996.05.14</t>
  </si>
  <si>
    <t>JP3172641B2,JP8117390A</t>
  </si>
  <si>
    <t xml:space="preserve">受付 A861:ファイル記録事項の閲覧（縦覧）請求書 (2002.09.10) ,受付 A861:ファイル記録事項の閲覧（縦覧）請求書 (2003.11.19) ,受付 A861:ファイル記録事項の閲覧（縦覧）請求書 (2004.06.28) ,受付 A861:ファイル記録事項の閲覧（縦覧）請求書 (2012.02.17) ,受付 A861:ファイル記録事項の閲覧（縦覧）請求書 (2012.12.17) </t>
  </si>
  <si>
    <t>特開昭59-186580|株式会社ユニバ－サル,アルゼ株式会社|異議証拠;異議採用証拠;審判請求証拠,実用新案全文昭61-191081|ユニバーサル販売株式会社,アルゼ株式会社|異議証拠;異議採用証拠;審判請求証拠,実用新案全文昭61-151784|角野　博光|異議証拠;審判請求証拠,特開平06-238035|高砂電器産業株式会社,アビリット株式会社|審判請求証拠,特開平04-097765|株式会社シグマ,株式会社ユニバーサルエンターテインメント|審判請求証拠,特開平06-007500|株式会社エル・アイ・シー,協和電子工業株式会社|審判請求証拠,特開平04-164471|株式会社セガ・エンタープライゼス,株式会社　セガ・エンタープライゼス,サミー株式会社|審判請求証拠,特開平06-225961|株式会社セガ・エンタープライゼス,株式会社セガ|審判請求証拠,特開平05-168753|株式会社三共|審判請求証拠,特開平06-165850|株式会社三共|審判請求証拠,特開平06-304309|株式会社三共|審判請求証拠,特開平06-114140|株式会社三共|審判請求証拠,特開平04-164470|ユニバーサル販売株式会社,株式会社ユニバーサルエンターテインメント|審判請求証拠,特許第2574912号|ユニバーサル販売株式会社,ユニバーサル販売　株式会社,アルゼ株式会社|審判請求証拠,特開平01-198584|ユニバーサル販売株式会社,アルゼ株式会社|審判請求証拠,特許第3172641号|ユニバーサル販売株式会社,アルゼ株式会社,株式会社ユニバーサルエンターテインメント|審判請求証拠,JPN3012000094|審判請求証拠,JPN3012000095|審判請求証拠,JPN3012000096|審判請求証拠,JPN3012000097|審判請求証拠,JPN3012000098|審判請求証拠,JPN3012000099|審判請求証拠,JPN3012000100|審判請求証拠,JPN3012000101|審判請求証拠</t>
  </si>
  <si>
    <t>マジカルベンハープログラム解析レポート,パチスロ必勝ガイド,プログラム完全解析報告書,パチスロ必勝ガイド,オリンピア　スーパーバニーガール,パチスロ大図鑑２００１,タイヨー　ガルーダ,パチスロ大図鑑２００１,ニイガタ電子精機　リノ,パチスロ大図鑑２００１,トロピカーナ　メーシー販売,必勝パチスロファン,チェリーバー,パチスロ必勝ガイド,パチスロ入門　勝利への扉,必勝パチスロファン</t>
  </si>
  <si>
    <t>特公平3-72313|株式会社ユニバ－サル,アルゼ株式会社</t>
  </si>
  <si>
    <t>特願2012-173236|株式会社ユニバーサルエンターテインメント|特許査定,特願2012-173235|株式会社ユニバーサルエンターテインメント|特許査定,特願2012-157288|株式会社ユニバーサルエンターテインメント|特許査定,特願2012-157287|株式会社ユニバーサルエンターテインメント|特許査定,特願2012-135690|株式会社ユニバーサルエンターテインメント|特許査定,特願2012-135689|株式会社ユニバーサルエンターテインメント|特許査定,特願2012-124852|株式会社ユニバーサルエンターテインメント|特許査定,特願2012-124851|株式会社ユニバーサルエンターテインメント|特許査定,特願2012-91046|株式会社ユニバーサルエンターテインメント|先行技術調査;特許査定,特願2012-91045|株式会社ユニバーサルエンターテインメント|特許査定,特願2011-115273|サミー株式会社|拒絶理由通知;拒絶査定,特願平6-265014|ユニバーサル販売株式会社,アルゼ株式会社,株式会社ユニバーサルエンターテインメント|審判請求証拠,特願2006-87716|アルゼ株式会社,株式会社ユニバーサルエンターテインメント|拒絶理由通知;拒絶査定,特願2009-115002|サミー株式会社|特許査定,特願2009-208028|アルゼ株式会社,株式会社ユニバーサルエンターテインメント|拒絶理由通知;特許査定,特願2007-233402|アルゼ株式会社,株式会社ユニバーサルエンターテインメント|拒絶理由通知;特許査定,特願2007-233401|アルゼ株式会社,株式会社ユニバーサルエンターテインメント|拒絶理由通知;特許査定,特願2007-233400|アルゼ株式会社,株式会社ユニバーサルエンターテインメント|拒絶理由通知;特許査定,特願2007-233399|アルゼ株式会社,株式会社ユニバーサルエンターテインメント|拒絶理由通知;特許査定,特願2007-233398|アルゼ株式会社,株式会社ユニバーサルエンターテインメント|拒絶理由通知;特許査定,特願2007-61896|アルゼ株式会社,株式会社ユニバーサルエンターテインメント|拒絶理由通知;補正却下;拒絶査定,特願2003-367634|株式会社大都技研|特許査定,特願2008-58921|株式会社セガ|拒絶理由通知;特許査定,特願2007-128213|アルゼ株式会社,株式会社ユニバーサルエンターテインメント|特許査定,特願2007-61897|アルゼ株式会社,株式会社ユニバーサルエンターテインメント|特許査定,特願2007-29625|アルゼ株式会社,株式会社ユニバーサルエンターテインメント|拒絶理由通知;拒絶査定,特願2007-29624|アルゼ株式会社,株式会社ユニバーサルエンターテインメント|拒絶理由通知;拒絶査定,特願2005-266930|アルゼ株式会社|先行技術調査,特願2005-266929|アルゼ株式会社,株式会社ユニバーサルエンターテインメント|先行技術調査,特願2005-230466|アルゼ株式会社,株式会社ユニバーサルエンターテインメント|拒絶理由通知;特許査定,特願2005-230465|アルゼ株式会社,株式会社ユニバーサルエンターテインメント|拒絶理由通知;特許査定,特願2005-230464|アルゼ株式会社,株式会社ユニバーサルエンターテインメント|拒絶理由通知;特許査定,特願2005-218286|アルゼ株式会社,株式会社ユニバーサルエンターテインメント|拒絶理由通知;特許査定,特願2005-134169|李  籍雄,李　籍雄|拒絶理由通知;先行技術調査,特願2005-77385|アルゼ株式会社|先行技術調査,特願2005-77384|アルゼ株式会社|先行技術調査,特願2004-315847|アルゼ株式会社,株式会社ユニバーサルエンターテインメント|拒絶理由通知;補正却下;拒絶査定,特願2004-315846|アルゼ株式会社,株式会社ユニバーサルエンターテインメント|拒絶理由通知;拒絶査定,特願2004-202024|株式会社セガ,サミー株式会社|拒絶理由通知;拒絶査定;特許査定,特願2004-126982|アルゼ株式会社|拒絶理由通知;拒絶査定,特願2004-36841|アルゼ株式会社|拒絶理由通知;拒絶査定,特願2004-36840|アルゼ株式会社|拒絶理由通知;拒絶査定,特願2004-36839|アルゼ株式会社,株式会社ユニバーサルエンターテインメント|拒絶理由通知;拒絶査定;審判拒絶理由通知,特願2004-36838|アルゼ株式会社,株式会社ユニバーサルエンターテインメント|拒絶理由通知;拒絶査定;審判拒絶理由通知,特願2004-36837|アルゼ株式会社,株式会社ユニバーサルエンターテインメント|拒絶理由通知;拒絶査定;審判拒絶理由通知,特願2003-417846|アルゼ株式会社,株式会社ユニバーサルエンターテインメント|拒絶理由通知;特許査定,特願2003-301870|アビリット株式会社|拒絶理由通知;特許査定,特願2003-161282|アルゼ株式会社|拒絶査定,特願2002-221789|アルゼ株式会社,株式会社ユニバーサルエンターテインメント|拒絶理由通知;拒絶査定,特願2002-38046|アルゼ株式会社|審判請求証拠,特願2002-37446|高砂電器産業株式会社,アビリット株式会社|拒絶理由通知;特許査定,特願2001-333850|サミー株式会社|拒絶理由通知,特願2001-175852|アルゼ株式会社,株式会社ユニバーサルエンターテインメント|補正却下,特願2001-84955|アルゼ株式会社|拒絶理由通知;拒絶査定,特願2001-81826|株式会社ウエスト・シー|拒絶理由通知;拒絶査定,特願2000-306285|アルゼ株式会社,株式会社ユニバーサルエンターテインメント|異議証拠;審判請求証拠,特願2000-306284|アルゼ株式会社,株式会社ユニバーサルエンターテインメント|異議証拠,特願2000-306283|アルゼ株式会社,株式会社ユニバーサルエンターテインメント|異議証拠;異議採用証拠,特願2000-271911|李　籍雄|拒絶理由通知;拒絶査定,特願2000-258232|株式会社三共|異議証拠;異議採用証拠,特願2000-253009|アルゼ株式会社,株式会社ユニバーサルエンターテインメント|先行技術調査;特許査定,特願2000-253008|アルゼ株式会社,株式会社ユニバーサルエンターテインメント|先行技術調査,特願2000-224858|アルゼ株式会社,株式会社ユニバーサルエンターテインメント|拒絶理由通知;拒絶査定;審判拒絶理由通知,特願2000-211967|アルゼ株式会社|先行技術調査,特願2000-211966|アルゼ株式会社,株式会社ユニバーサルエンターテインメント|先行技術調査;拒絶査定,特願2000-203167|アルゼ株式会社,株式会社ユニバーサルエンターテインメント|拒絶理由通知;拒絶査定;特許査定,特願2000-164259|豊丸産業株式会社|拒絶理由通知;拒絶査定,特願2000-160805|株式会社大都技研|拒絶理由通知;特許査定,特願2000-155626|アルゼ株式会社,株式会社ユニバーサルエンターテインメント|先行技術調査,特願2000-108831|サミー株式会社|先行技術調査,特願2000-28629|株式会社オリンピア|拒絶理由通知;拒絶査定,特願平11-352518|株式会社オリンピア|拒絶理由通知;拒絶査定,特願平11-304775|株式会社オリンピア|拒絶理由通知;拒絶査定,特願平11-301431|株式会社大都技研|拒絶理由通知;拒絶査定,特願平11-293062|アルゼ株式会社|拒絶理由通知;拒絶査定,特願平11-290568|李　籍雄|拒絶理由通知;拒絶査定,特願平11-280489|株式会社大都技研|異議証拠,特願平11-261848|アルゼ株式会社,株式会社ユニバーサルエンターテインメント|異議証拠,特願平11-261847|アルゼ株式会社,株式会社ユニバーサルエンターテインメント|異議証拠;審判請求証拠,特願平11-227617|株式会社大都技研|異議証拠,特願平11-174875|株式会社三洋物産|拒絶理由通知,特願平11-160183|アルゼ株式会社,株式会社ユニバーサルエンターテインメント|拒絶理由通知;特許査定,特願平11-160182|アルゼ株式会社,株式会社ユニバーサルエンターテインメント|異議証拠;審判請求証拠,特願平11-160181|アルゼ株式会社,株式会社ユニバーサルエンターテインメント|拒絶理由通知;特許査定,特願平11-160180|アルゼ株式会社,株式会社ユニバーサルエンターテインメント|拒絶理由通知;特許査定,特願平11-160179|アルゼ株式会社,株式会社ユニバーサルエンターテインメント|拒絶理由通知;特許査定;審判請求証拠,特願平11-157308|アルゼ株式会社,株式会社ユニバーサルエンターテインメント|先行技術調査;拒絶理由通知;特許査定;審判請求証拠,特願平11-153336|株式会社三和,株式会社シリウス|先行技術調査;特許査定,特願平11-143811|ニチテックス株式会社,株式会社長浜合成工業所,株式会社　ラスター,株式会社ブレインアーツ|拒絶理由通知;拒絶査定,特願平11-127860|高砂電器産業株式会社,アビリット株式会社|拒絶理由通知;拒絶査定,特願平11-107275|株式会社大都技研|異議証拠;異議採用証拠,特願平11-49694|アルゼ株式会社,株式会社ユニバーサルエンターテインメント|拒絶理由通知;特許査定,特願平11-34980|サミー株式会社|拒絶理由通知;特許査定,特願平10-333782|アルゼ株式会社,株式会社ユニバーサルエンターテインメント|拒絶理由通知;特許査定,特願平10-318954|アルゼ株式会社,株式会社ユニバーサルエンターテインメント|拒絶理由通知;特許査定,特願平10-311405|株式会社大都技研|異議証拠;異議採用証拠,特願平10-260071|アルゼ株式会社,株式会社ユニバーサルエンターテインメント|特許査定;審判請求証拠,特願平10-259825|協和電子工業株式会社|拒絶理由通知;拒絶査定,特願平10-257219|株式会社ウエスト・シー|拒絶理由通知,特願平10-234039|高砂電器産業株式会社,アビリット株式会社|補正却下,特願平10-234038|高砂電器産業株式会社,アビリット株式会社|拒絶理由通知;特許査定,特願平10-218755|アルゼ株式会社|拒絶理由通知;拒絶査定,特願平10-186855|アルゼ株式会社,株式会社ユニバーサルエンターテインメント|先行技術調査,特願平10-182008|株式会社ウエスト・シー|異議証拠,特願平10-134363|李　籍雄,ベルコ株式会社|異議証拠;異議採用証拠,特願平10-122077|アルゼ株式会社,株式会社ユニバーサルエンターテインメント|審判請求証拠,特願平10-120121|李　籍雄|拒絶理由通知;異議証拠;異議採用証拠,特願平10-97583|アルゼ株式会社,株式会社ユニバーサルエンターテインメント|先行技術調査;特許査定,特願平10-49904|株式会社セガ・エンタープライゼス,株式会社セガ|拒絶理由通知;拒絶査定,特願平9-356835|株式会社エース電研|先行技術調査,特願平9-352172|アルゼ株式会社,株式会社ユニバーサルエンターテインメント|拒絶理由通知;特許査定;審判請求証拠,特願平9-340538|株式会社ウエスト・シー|拒絶理由通知;拒絶査定,特願平9-315652|アルゼ株式会社|拒絶理由通知;補正却下;拒絶査定,特願平9-296149|高砂電器産業株式会社,アビリット株式会社|異議証拠;異議採用証拠,特願平9-269112|山佐株式会社|拒絶理由通知,特願平9-249607|李　籍雄,李  籍雄,ベルコ株式会社|拒絶理由通知,特願平9-244335|山佐株式会社|拒絶理由通知,特願平9-227563|アルゼ株式会社|拒絶理由通知;拒絶査定,特願平9-227562|アルゼ株式会社|拒絶理由通知;拒絶査定,特願平9-222604|サミー株式会社|拒絶理由通知;拒絶査定,特願平9-186965|株式会社セガ・エンタープライゼス,株式会社セガ,サミー株式会社|拒絶査定,特願平9-176368|株式会社バンプレスト|拒絶理由通知,特願平8-213771|株式会社三共|審判請求証拠,特願平8-213770|株式会社三共|審判請求証拠,特願平8-213769|株式会社三共|審判請求証拠,特願平8-200060|サミー株式会社|拒絶理由通知;特許査定,特願平1-210414|株式会社三共|審判請求証拠,特願平1-209756|株式会社三共|審判請求証拠</t>
  </si>
  <si>
    <t>JP26501494A</t>
  </si>
  <si>
    <t>特表平8-501765</t>
    <phoneticPr fontId="7"/>
  </si>
  <si>
    <t>WO94/006735</t>
  </si>
  <si>
    <t>PCT/EP93/002550</t>
  </si>
  <si>
    <t>1993.09.21</t>
  </si>
  <si>
    <t>火工混合物およびエアバッグ用のガス発生器</t>
  </si>
  <si>
    <t>ＤＥ９２Ｐ　４２　３１　５２１．２(1992.09.21),ＤＥ９３Ｐ　４３　１０　８５３．９(1993.04.02)</t>
  </si>
  <si>
    <t>1992.09.21,1993.04.02</t>
  </si>
  <si>
    <t>1994.03.31</t>
  </si>
  <si>
    <t>DE4231521A1,DE4310853A1,DE59305799D1,DE59309691D1,EP0660813A1,EP0660813B1,EP0713808A1,EP0712767A1,EP0712767B1,JPH08501765A,US5527405A,US5589662A,US5585048A,US5562303A,WO9406735A2</t>
  </si>
  <si>
    <t xml:space="preserve">受付 A542:ＰＣＴ３４条補正書 (1995.03.22) ,受付 A7D2:一括住所変更届（代理人） (1996.07.09) ,受付 A7D2:一括住所変更届（代理人） (1997.07.29) ,受付 A711:出願人名義変更届 (1998.06.18) ,受付 A721:名称（氏名）変更届（出願人） (1998.06.18) </t>
  </si>
  <si>
    <t>特開昭63-57258|コニカ株式会社,特開昭50-040487|日本油脂株式会社,日産自動車株式会社,米国特許5149129号,米国特許5087070号,米国特許3907330号,ヨーロッパ特許第A0467731号,ドイツ連邦共和国特許第A4116879号,ドイツ連邦共和国特許第A3920401号,ドイツ連邦共和国特許第A3744750号,ドイツ連邦共和国特許第A3727851号,ドイツ連邦共和国特許出願公開第2351379号,ドイツ連邦共和国特許出願公開第2334063号</t>
  </si>
  <si>
    <t>特願2010-516485|タカタ・ペトリ  アーゲー,タカタ・ペトリ　アーゲー|拒絶理由通知;特許査定,特願2002-159014|ダイセル化学工業株式会社,豊田合成株式会社,トヨタ自動車株式会社|拒絶理由通知;拒絶査定,特願平11-283284|オーイーエー，　インコーポレーテツド|拒絶理由通知;拒絶査定,特願平9-276215|ダイセル化学工業株式会社|審判請求証拠,特願平6-130993|センサー・テクノロジー株式会社,日本化薬株式会社|拒絶理由通知;拒絶査定</t>
  </si>
  <si>
    <t>DE4231521A,DE4310853A,DE59305799A,DE59309691A,EP93920783A,EP95119144A,EP95119145A,JP50780593A,US12502993A,US47567395A,US47757795A,US47793595A,EP9302550W</t>
  </si>
  <si>
    <t>DE59305799A,DE59309691A,EP93920783A,EP95119144A,EP95119145A,JP50780593A,US12502993A,US47567395A,US47757795A,US47793595A,EP9302550W</t>
  </si>
  <si>
    <t>DE59305799D1,DE59309691D1,EP0660813A1,EP0660813B1,EP0713808A1,EP0712767A1,EP0712767B1,JPH08501765A,US5527405A,US5589662A,US5585048A,US5562303A,WO9406735A2</t>
  </si>
  <si>
    <t>特開平8-253092</t>
  </si>
  <si>
    <t>特許第2655832号</t>
  </si>
  <si>
    <t>1996.02.23</t>
  </si>
  <si>
    <t>エアバッグ用ガス発生装置</t>
  </si>
  <si>
    <t>ＦＲ９５９５０２１００(1995.02.23)</t>
  </si>
  <si>
    <t>DE69608332D1,DE69608332T2,EP0728634A1,EP0728634B1,FR2730965A1,FR2730965B1,JP2655832B2,JPH08253092A,US5738374A</t>
  </si>
  <si>
    <t xml:space="preserve">受付 A523:手続補正書 (1996.04.01) ,受付 A79:優先権証明書提出書 (1996.04.01) ,発送 A111:手続補正指令書（出　　願） (1996.04.23) ,発送 A01:特許査定 (1997.04.15) ,受付 A61:登録料納付 (1997.05.15) </t>
  </si>
  <si>
    <t>米国特許5308588号,フランス特許出願第9415459号,フランス特許公開公報第 2691706号</t>
  </si>
  <si>
    <t>特願2007-541898|オートリブ  ディベロップメント  アクティエボラーグ,オートリブ　ディベロップメント　アクティエボラーグ|拒絶理由通知;特許査定,特願2004-536589|オートモーティブ  システムズ  ラボラトリー  インコーポレーテッド,オートモーティブ　システムズ　ラボラトリー　インコーポレーテッド|拒絶理由通知;特許査定,特願2004-524287|オートモーティブ  システムズ  ラボラトリー  インコーポレーテッド,オートモーティブ　システムズ　ラボラトリー　インコーポレーテッド|先行技術調査;特許査定,特願2001-580120|オートモーティブ　システムズ　ラボラトリー　インコーポレーテッド|拒絶査定,特願平9-276215|ダイセル化学工業株式会社|審判請求証拠</t>
  </si>
  <si>
    <t>DE69608332A,DE69608332T,EP96400313A,FR9502100A,JP3668996A,US60900096A</t>
  </si>
  <si>
    <t>DE69608332A,DE69608332T,EP96400313A,JP3668996A,US60900096A</t>
  </si>
  <si>
    <t>DE69608332D1,DE69608332T2,EP0728634A1,EP0728634B1,JP2655832B2,JPH08253092A,US5738374A</t>
  </si>
  <si>
    <t>特許第3785603号</t>
  </si>
  <si>
    <t>1996.04.22</t>
  </si>
  <si>
    <t>配線用ボックス</t>
  </si>
  <si>
    <t>1997.11.04</t>
  </si>
  <si>
    <t>2006.03.31</t>
  </si>
  <si>
    <t>JP3785603B2,JP9289720A</t>
  </si>
  <si>
    <t xml:space="preserve">発送 A02:拒絶査定 (2003.11.04) ,受付 A523:手続補正書 (2004.03.08) ,受付 A523:手続補正書 (2006.02.06) ,受付 A53:意見書 (2006.02.06) ,受付 A61:登録料納付 (2006.03.13) </t>
  </si>
  <si>
    <t>実用新案全文平03-091013|積水化学工業株式会社,東都積水株式会社|拒絶理由通知;拒絶査定,実開平04-097419|神保電器株式会社|拒絶理由通知;拒絶査定,登実第3000115号|戸塚　忠男|拒絶理由通知;拒絶査定,特開平06-335134|トヨクニ電線株式会社|拒絶理由通知;拒絶査定</t>
  </si>
  <si>
    <t>特願2012-88589|未来工業株式会社|拒絶理由通知,特願2010-99903|未来工業株式会社|拒絶理由通知;拒絶査定;審判審尋,特願2005-355733|富士通テン株式会社|拒絶理由通知;拒絶査定,特願2008-170268|未来工業株式会社|拒絶理由通知;特許査定;審判請求証拠,特願2008-170267|未来工業株式会社|先行技術調査;特許査定,特願2008-76151|未来工業株式会社|特許査定,特願2007-309889|松下電工株式会社,パナソニック電工株式会社|拒絶理由通知;拒絶査定,特願2004-181570|未来工業株式会社|先行技術調査;特許査定,特願2004-178828|未来工業株式会社|拒絶理由通知;特許査定,特願2000-98811|未来工業株式会社|先行技術調査;特許査定,特願平11-368013|未来工業株式会社|拒絶理由通知;拒絶査定;特許査定,特願平11-368012|未来工業株式会社|拒絶理由通知;特許査定,特願平9-161319|松下電工株式会社,パナソニック電工株式会社|拒絶理由通知</t>
  </si>
  <si>
    <t>JP10013296A</t>
  </si>
  <si>
    <t>特開平10-208502</t>
  </si>
  <si>
    <t>1997.01.27</t>
  </si>
  <si>
    <t>フルカラーＬＥＤ投光器</t>
  </si>
  <si>
    <t>1998.08.07</t>
  </si>
  <si>
    <t>JPH10208502A</t>
  </si>
  <si>
    <t xml:space="preserve">受付 A63:特許願 (1997.01.27) </t>
  </si>
  <si>
    <t>特願2008-558960|コーニンクレッカ  フィリップス  エレクトロニクス  エヌ  ヴィ,コーニンクレッカ　フィリップス　エレクトロニクス　エヌ　ヴィ|拒絶理由通知;先行技術調査,特願2005-514164|株式会社東和電機製作所,稲田  博史,稲田　博史|審判請求証拠,特願2000-5028|北原　正敏|拒絶理由通知;拒絶査定,特願2003-504372|カラー・キネティックス・インコーポレーテッド,フィリップス　ソリッド－ステート　ライティング　ソリューションズ　インコーポレイテッド|拒絶理由通知;拒絶査定,特願2003-30413|日本放送協会,東芝照明システム株式会社,東芝ライテック株式会社|拒絶理由通知;特許査定,特願2002-74545|株式会社モリテックス|拒絶理由通知;拒絶査定,特願2000-374628|ホシデン株式会社|拒絶理由通知;特許査定,特願2000-183678|株式会社イナックス,株式会社ＩＮＡＸ|拒絶理由通知;拒絶査定,特願平10-270341|ヤマハ株式会社|先行技術調査</t>
  </si>
  <si>
    <t>JP1224297A</t>
  </si>
  <si>
    <t>特開平11-135274</t>
  </si>
  <si>
    <t>1997.10.30</t>
  </si>
  <si>
    <t>ＬＥＤ照明装置</t>
  </si>
  <si>
    <t>1999.05.21</t>
  </si>
  <si>
    <t>JPH11135274A</t>
  </si>
  <si>
    <t xml:space="preserve">受付 A63:特許願 (1997.10.30) </t>
  </si>
  <si>
    <t>実開平6-54103|高立株式会社</t>
  </si>
  <si>
    <t>特願2009-123822|三菱電機株式会社,三菱電機照明株式会社|拒絶理由通知;特許査定,特願2010-517577|ＴＡＫＡ  ＩＮＴＥＲＮＡＴＩＯＮＡＬ  株式会社,ＴＡＫＡ　ＩＮＴＥＲＮＡＴＩＯＮＡＬ　株式会社|先行技術調査;特許査定,特願2011-539566|エーアールエムアイ  プロダクツ  コーポレイション,ＡＲＭＩ  ＰＲＯＤＵＣＴＳ  ＣＯＲＰＯＲＡＴＩＯＮ,エーアールエムアイ　プロダクツ　コーポレイション|拒絶理由通知;拒絶査定,特願2010-10325|株式会社カネヒロデンシ|先行技術調査,特願2009-31447|ローム株式会社|拒絶理由通知;特許査定,特願2008-116250|ローム株式会社|拒絶理由通知;拒絶査定,特願2009-61557|錦湖電機株式会社,朴  明求,朴　明求|特許査定,特願2008-208729|株式会社エムエスエムテック|特許査定,特願平11-286603|エイチ．イー．ウイリアムズ，インコーポレイティド|審判請求証拠,特願2005-140573|松下電工株式会社,パナソニック電工株式会社|拒絶理由通知;特許査定,特願2006-78714|八洲電業株式会社|特許査定,特願2004-170846|株式会社緑洲|特許査定,特願2003-316714|松下電器産業株式会社,パナソニック株式会社|先行技術調査,特願2003-26037|理想科学工業株式会社|拒絶理由通知;拒絶査定,特願2002-355914|シーケーディ株式会社|拒絶理由通知;特許査定,特願2001-538714|カラー・キネティックス・インコーポレーテッド,フィリップス　ソリッド－ステート　ライティング　ソリューションズ　インコーポレイテッド|拒絶理由通知;拒絶査定,特願2001-152783|松下電器産業株式会社|拒絶理由通知;拒絶査定,特願2000-387660|昭和電線電纜株式会社|拒絶理由通知;拒絶査定,特願2000-121065|株式会社日立製作所,日立ライティング株式会社|拒絶理由通知;拒絶査定,特願2000-51708|三菱電機照明株式会社|拒絶理由通知;拒絶査定,特願平10-334204|株式会社エルテル,京セラ株式会社,明和産業株式会社|特許査定</t>
  </si>
  <si>
    <t>JP29877797A</t>
  </si>
  <si>
    <t>特開平11-276284</t>
  </si>
  <si>
    <t>特許第4155655号</t>
  </si>
  <si>
    <t>1999.02.24</t>
  </si>
  <si>
    <t>椅子タブレット用のパニック防止支持装置、及び該装置を備える椅子</t>
  </si>
  <si>
    <t>ＩＴ９８ＴＯ９８Ａ０００１４５(1998.02.25)</t>
  </si>
  <si>
    <t>1998.02.25</t>
  </si>
  <si>
    <t>1999.10.12</t>
  </si>
  <si>
    <t>2008.07.18</t>
  </si>
  <si>
    <t>DE19905001A1,DE19905001B4,IT1302063B1,ITTO980145A1,JP11276284A,JP4155655B2</t>
  </si>
  <si>
    <t xml:space="preserve">発送 A602:期間延長許可書 (2008.01.25) ,受付 A523:手続補正書 (2008.05.12) ,受付 A53:意見書 (2008.05.12) ,発送 A01:特許査定 (2008.06.10) ,受付 A61:登録料納付 (2008.07.08) </t>
  </si>
  <si>
    <t>登実第3003029号|日本発条株式会社|拒絶理由通知;特許査定,実用新案全文昭55-007901|愛知株式会社|拒絶理由通知;特許査定,実用新案全文昭59-059153|株式会社伊藤喜工作所|拒絶理由通知;特許査定,特開平07-184737|コクヨ株式会社,タカノ株式会社|拒絶理由通知;特許査定,実公昭56-041580|株式会社伊藤喜工作所|先行技術調査;特許査定,USA 003712668|先行技術調査;特許査定</t>
  </si>
  <si>
    <t>特願2008-309289|株式会社岡村製作所|先行技術調査,特願2009-211924|コクヨ株式会社,タカノ株式会社|審判請求証拠,特願2004-348152|プロ－コルド・ソシエタ・ペル・アチオニ,Ｐｒｏ－Ｃｏｒｄ  Ｓｐａ|拒絶理由通知;特許査定</t>
  </si>
  <si>
    <t>DE19905001A,ITTO980145A,JP4627899A</t>
  </si>
  <si>
    <t>DE19905001A,JP4627899A</t>
  </si>
  <si>
    <t>DE19905001A1,DE19905001B4,JP11276284A,JP4155655B2</t>
  </si>
  <si>
    <t>特開2002-91703</t>
  </si>
  <si>
    <t>特許第4342710号</t>
  </si>
  <si>
    <t>2000.09.18</t>
  </si>
  <si>
    <t>情報入力／表示システムおよび記憶媒体</t>
  </si>
  <si>
    <t>2002.03.29</t>
  </si>
  <si>
    <t>2009.07.17</t>
  </si>
  <si>
    <t>JP2002091703A,JP4342710B2</t>
  </si>
  <si>
    <t xml:space="preserve">受付 A861:ファイル記録事項の閲覧（縦覧）請求書 (2009.04.24) ,受付 A523:手続補正書 (2009.05.01) ,受付 A53:意見書 (2009.05.01) ,発送 A01:特許査定 (2009.07.07) ,受付 A61:登録料納付 (2009.07.08) </t>
  </si>
  <si>
    <t>特開平10-116155|株式会社エクシング,ブラザー工業株式会社|拒絶理由通知;特許査定,特開平08-171451|三洋電機株式会社|特許査定,特開平07-064697|アルプス電気株式会社|特許査定</t>
  </si>
  <si>
    <t>特願2010-120008|パナソニック株式会社|拒絶理由通知;拒絶査定,特願2009-156573|大日本印刷株式会社|拒絶理由通知;特許査定,特願2008-76288|吉田  健治,吉田　健治|審判請求証拠,特願2003-285361|株式会社リコー|先行技術調査</t>
  </si>
  <si>
    <t>JP2000281259A</t>
  </si>
  <si>
    <t>特開2002-149331</t>
  </si>
  <si>
    <t>2000.11.15</t>
  </si>
  <si>
    <t>座標板、座標入力装置、座標入出力装置</t>
  </si>
  <si>
    <t>2002.05.24</t>
  </si>
  <si>
    <t xml:space="preserve">受付 A63:特許願 (2000.11.15) </t>
  </si>
  <si>
    <t>特公平5-80010|インターナシヨナル・ビジネス・マシーンズ・コーポレーシヨン,インタ―ナシヨナル・ビジネス・マシ―ンズ・コ―ポレ―シヨン,特開平5-289806|セイコーエプソン株式会社,特開平5-80921|シヤープ株式会社,シャープ株式会社,特開平5-66877|キヤノン株式会社,特開平5-53717|株式会社ワコム,特開平5-53715|オムロン株式会社,特開昭61-296422|キヤノン株式会社,特開昭61-296421|キヤノン株式会社,特開昭61-262832|キヤノン株式会社</t>
  </si>
  <si>
    <t>特願2010-524672|株式会社シンク・ラボラトリー|拒絶理由通知;拒絶査定,特願2011-140905|吉田  健治,吉田　健治|拒絶理由通知;特許査定,特願2009-514974|ケタブ・テクノロジーズ・リミテッド|拒絶理由通知;拒絶査定,特願2010-33451|大日本印刷株式会社|拒絶理由通知;特許査定,特願2008-150260|株式会社エヌ・ティ・ティ・ドコモ|拒絶理由通知;特許査定,特願2008-76288|吉田  健治,吉田　健治|審判請求証拠,特願2007-229588|吉田  健治,吉田　健治|審判請求証拠,特願2007-42001|富士ゼロックス株式会社|拒絶理由通知;特許査定,特願2006-352536|大日本印刷株式会社|拒絶理由通知;特許査定,特願2002-275119|株式会社デンソーウェーブ|拒絶理由通知;拒絶査定</t>
  </si>
  <si>
    <t>JP2000347974A</t>
  </si>
  <si>
    <t>実登第934267号</t>
  </si>
  <si>
    <t>1966.11.11</t>
  </si>
  <si>
    <t>ケイシヤシ゛メンテンアツソウチ</t>
  </si>
  <si>
    <t>1971.07.13</t>
  </si>
  <si>
    <t>JPS4532029Y1</t>
  </si>
  <si>
    <t xml:space="preserve">受付 A51:手続補正書（方式） (1967.01.18) ,発送 A131:拒絶理由通知書 (1970.06.16) ,受付 A53:意見書 (1970.07.20) ,発送 A15:出願公告の決定 (1970.09.29) ,発送 A01:登録査定 (1971.04.20) </t>
  </si>
  <si>
    <t>特願平3-308537|岡本　俊仁|審判請求証拠,実願昭50-25113|株式会社小松製作所|拒絶理由通知,特願2003-36910|酒井重工業株式会社|先行技術調査,特願平2-241805|岡本　俊仁|審判請求証拠</t>
  </si>
  <si>
    <t>JP10407466U</t>
  </si>
  <si>
    <t>実登第940443号</t>
  </si>
  <si>
    <t>1969.09.27</t>
  </si>
  <si>
    <t>ト゛ウロエンテイ@@ナト゛ノ@@ノリメンシメカタメソウチ</t>
  </si>
  <si>
    <t>1971.09.10</t>
  </si>
  <si>
    <t>JPS465886Y1</t>
  </si>
  <si>
    <t xml:space="preserve">発送 A131:拒絶理由通知書 (1970.04.28) ,受付 A53:意見書 (1970.06.08) ,発送 A15:出願公告の決定 (1970.12.15) ,発送 A01:登録査定 (1971.07.20) ,受付 A711:出願人名義変更届 (1971.09.02) </t>
  </si>
  <si>
    <t>JP9239969U</t>
  </si>
  <si>
    <t>実開昭50-27004</t>
  </si>
  <si>
    <t>実登第1169323号</t>
  </si>
  <si>
    <t>実公昭51-28008</t>
  </si>
  <si>
    <t>1973.07.04</t>
  </si>
  <si>
    <t>イスツミカサネヨウカンカクホジグ</t>
  </si>
  <si>
    <t>1975.03.28</t>
  </si>
  <si>
    <t>1977.04.21</t>
  </si>
  <si>
    <t>JP50027004U,JP51028008Y2</t>
  </si>
  <si>
    <t xml:space="preserve">受付 A621:出願審査請求書 (1973.07.04) ,受付 A63:実用新案登録願 (1973.07.04) ,発送 A15:出願公告の決定 (1976.03.30) ,発送 A01:登録査定 (1976.12.14) ,受付 A61:登録料納付 (1976.12.24) </t>
  </si>
  <si>
    <t>特願2009-211924|コクヨ株式会社,タカノ株式会社|審判請求証拠,実願平1-72429|コクヨ株式会社|拒絶理由通知,実願平1-63231|コクヨ株式会社|拒絶理由通知,特願2001-109344|コクヨ株式会社,タカノ株式会社|拒絶理由通知;拒絶査定,特願2000-332909|株式会社イトーキクレビオ,株式会社イトーキ|先行技術調査,特願平7-303744|株式会社岡村製作所|登録査定</t>
  </si>
  <si>
    <t>JP7998073U</t>
  </si>
  <si>
    <t>実開平7-11822</t>
    <phoneticPr fontId="7"/>
  </si>
  <si>
    <t>実登第2524247号</t>
  </si>
  <si>
    <t>1993.07.26</t>
  </si>
  <si>
    <t>電設用ボックス</t>
  </si>
  <si>
    <t>1995.02.21</t>
  </si>
  <si>
    <t>1996.11.07</t>
  </si>
  <si>
    <t>JP2524247Y2,JPH0711822U</t>
  </si>
  <si>
    <t xml:space="preserve">受付 A53:意見書 (1996.05.13) ,発送 A01:登録査定 (1996.07.09) ,受付 A61:登録料納付 (1996.08.07) ,受付 A861:ファイル記録事項の閲覧（縦覧）請求書 (1996.09.13) ,受付 A861:ファイル記録事項の閲覧（縦覧）請求書 (2003.06.27) </t>
  </si>
  <si>
    <t>実用新案全文平03-104020|未来工業株式会社|拒絶理由通知,実用新案全文平01-064912|大成プレハブ株式会社,トヨタ工業株式会社|拒絶理由通知</t>
  </si>
  <si>
    <t>特願2012-88589|未来工業株式会社|拒絶理由通知,特願2010-103088|株式会社利川プラスチック,長瀬産業株式会社,東拓工業株式会社,ナガセプラスチックス株式会社|拒絶理由通知;登録査定,特願2009-97218|ＹＯＣＡＳＯＬ株式会社|拒絶理由通知;拒絶査定,特願2010-99903|未来工業株式会社|拒絶理由通知;拒絶査定;審判審尋,特願2007-224981|未来工業株式会社|拒絶理由通知;拒絶査定;登録査定,特願2008-170268|未来工業株式会社|拒絶理由通知;登録査定;審判請求証拠,特願2007-309889|松下電工株式会社,パナソニック電工株式会社|拒絶理由通知;拒絶査定,特願2006-43686|未来工業株式会社|拒絶理由通知;登録査定,特願2004-181570|未来工業株式会社|先行技術調査;登録査定,特願2004-178828|未来工業株式会社|拒絶理由通知;登録査定,特願2001-113977|株式会社電幸社|拒絶理由通知;登録査定,特願2000-398083|矢崎総業株式会社|先行技術調査;登録査定,特願2000-368956|古河電気工業株式会社|拒絶理由通知;登録査定,特願2000-189645|未来工業株式会社|登録査定,特願2000-98811|未来工業株式会社|先行技術調査;登録査定,特願2000-77019|松下電工株式会社|拒絶理由通知;拒絶査定,特願平11-368013|未来工業株式会社|拒絶理由通知;拒絶査定;登録査定,特願平11-368012|未来工業株式会社|拒絶理由通知;登録査定,特願平9-5626|パンデュイット・コーポレーション|拒絶理由通知;拒絶査定</t>
  </si>
  <si>
    <t>JP4061093U</t>
  </si>
  <si>
    <t>実登第2591648号</t>
    <phoneticPr fontId="7"/>
  </si>
  <si>
    <t>1993.11.02</t>
  </si>
  <si>
    <t>建設機械における油圧ホースの保護構造</t>
  </si>
  <si>
    <t>1995.06.02</t>
  </si>
  <si>
    <t>1998.12.25</t>
  </si>
  <si>
    <t>JP2591648Y2,JPH0729041U</t>
  </si>
  <si>
    <t xml:space="preserve">発送 A02:拒絶査定 (1998.07.08) ,受付 A523:手続補正書 (1998.09.07) ,発送 A01:登録査定 (1998.12.01) ,受付 A61:登録料納付 (1998.12.18) ,受付 A851:ファイル記録事項記載書類の交付請求書 (1999.06.23) </t>
  </si>
  <si>
    <t>実用新案全文平02-109851|株式会社クボタ|拒絶理由通知</t>
  </si>
  <si>
    <t>特願2007-130906|日立建機株式会社|先行技術調査;登録査定,特願2004-162274|株式会社クボタ|拒絶理由通知;登録査定,特願2003-290398|日立建機株式会社|拒絶理由通知;登録査定,特願2002-208823|新キャタピラー三菱株式会社|拒絶査定,特願平8-272461|新キャタピラー三菱株式会社|拒絶理由通知;登録査定,特願平8-80631|株式会社小松製作所|審判請求証拠</t>
  </si>
  <si>
    <t>JP6360193U</t>
  </si>
  <si>
    <t>実登3023847</t>
    <phoneticPr fontId="7"/>
  </si>
  <si>
    <t>登実第3023847号</t>
  </si>
  <si>
    <t>1995.10.17</t>
  </si>
  <si>
    <t>クリンプ成形された接合部をもつハウジングを有するエアバッグインフレータ</t>
  </si>
  <si>
    <t>ＵＳ９４３３０３３３(1994.10.27)</t>
  </si>
  <si>
    <t>1994.10.27</t>
  </si>
  <si>
    <t>1996.02.14</t>
  </si>
  <si>
    <t>DE69508883D1,DE69508883T2,EP0709262A1,EP0709262B1,JP3023847U,US5482316A</t>
  </si>
  <si>
    <t xml:space="preserve">受付 A63:実用新案登録願 (1995.10.17) ,受付 A79:優先権証明書提出書 (1995.12.22) </t>
  </si>
  <si>
    <t>米国特許5275431号,米国特許5139280号,米国特許4734265号,米国特許4530516号,米国特許4340930号,米国特許4131299号,米国特許4116466号</t>
  </si>
  <si>
    <t>特願2001-85452|タカタ株式会社|先行技術調査,特願2008-320692|株式会社ミヤタ|先行技術調査;登録査定,特願平9-179194|日本化薬株式会社,センサー・テクノロジー株式会社,株式会社神戸製鋼所|拒絶理由通知;登録査定,特願平8-186728|日本化薬株式会社,センサー・テクノロジー株式会社,株式会社神戸製鋼所|拒絶理由通知;拒絶査定</t>
  </si>
  <si>
    <t>DE69508883A,DE69508883T,EP95307672A,JP1098995U,US33033394A</t>
  </si>
  <si>
    <t>DE69508883A,DE69508883T,EP95307672A,JP1098995U</t>
  </si>
  <si>
    <t>DE69508883D1,DE69508883T2,EP0709262A1,EP0709262B1,JP3023847U</t>
  </si>
  <si>
    <t>特開昭61-177759</t>
  </si>
  <si>
    <t>特許第1894085号</t>
  </si>
  <si>
    <t>特公平5-1619</t>
  </si>
  <si>
    <t>1985.02.04</t>
  </si>
  <si>
    <t>1986.08.09</t>
  </si>
  <si>
    <t>1994.12.26</t>
  </si>
  <si>
    <t>JP1894085C,JPH051619B2,JPS61177759A</t>
  </si>
  <si>
    <t xml:space="preserve">発送 A01:特許査定 (1994.09.13) ,発送 A16:異議決定 (1994.09.13) ,発送 A16:異議決定 (1994.09.13) ,発送 A205:副本送達（申立人宛） (1994.09.13) ,受付 A61:登録料納付 (1994.09.19) </t>
  </si>
  <si>
    <t>特開昭57-159053|株式会社東芝|異議証拠,特開昭48-057579|株式会社富士通ゼネラル|異議証拠,実用新案全文昭55-122358|株式会社日立製作所|拒絶理由通知</t>
  </si>
  <si>
    <t>特願2006-118040|沖電気工業株式会社,ＯＫＩセミコンダクタ株式会社|拒絶理由通知;拒絶査定,特願2005-218181|沖電気工業株式会社,ＯＫＩセミコンダクタ株式会社|拒絶理由通知;拒絶査定,特願2005-138827|日立化成工業株式会社|拒絶理由通知;拒絶査定,特願2005-131255|沖電気工業株式会社,ＯＫＩセミコンダクタ株式会社|拒絶理由通知;拒絶査定,特願2004-160858|日立化成工業株式会社|特許査定,特願2004-160857|日立化成工業株式会社|拒絶理由通知;拒絶査定,特願2004-160856|日立化成工業株式会社|特許査定,特願2002-94690|沖電気工業株式会社|拒絶理由通知;拒絶査定,特願平3-271629|日本電気株式会社|拒絶理由通知</t>
  </si>
  <si>
    <t>JP1856285A</t>
  </si>
  <si>
    <t>1988.02.17</t>
  </si>
  <si>
    <t>情報処理システム</t>
  </si>
  <si>
    <t>1989.08.23</t>
  </si>
  <si>
    <t>JPH01209399A</t>
  </si>
  <si>
    <t xml:space="preserve">受付 A63:特許願 (1988.02.17) ,発送 A23:出願番号通知 (1988.03.11) </t>
  </si>
  <si>
    <t>特願2006-259732|スターサイト  テレキャスト  インコーポレイテッド,スターサイト　テレキャスト　インコーポレイテッド|先行技術調査,特願2006-231|スターサイト  テレキャスト  インコーポレイテッド,スターサイト　テレキャスト　インコーポレイテッド|先行技術調査,特願2006-229|スターサイト  テレキャスト  インコーポレイテッド,スターサイト　テレキャスト　インコーポレイテッド|先行技術調査;特許査定,特願2006-228|スターサイト  テレキャスト  インコーポレイテッド,スターサイト　テレキャスト　インコーポレイテッド|先行技術調査;特許査定;審判請求証拠,特願2006-227|スターサイト  テレキャスト  インコーポレイテッド,スターサイト　テレキャスト　インコーポレイテッド|先行技術調査;特許査定,特願2006-226|スターサイト  テレキャスト  インコーポレイテッド,スターサイト　テレキャスト　インコーポレイテッド|先行技術調査;特許査定,特願2005-135501|株式会社日立製作所|拒絶理由通知;拒絶査定,特願2004-62538|エイディシーテクノロジー株式会社|拒絶理由通知;拒絶査定,特願2003-359092|ソニー株式会社|拒絶理由通知;拒絶査定,特願2003-332113|スターサイト　テレキャスト　インコーポレイテッド,スターサイト  テレキャスト  インコーポレイテッド|拒絶理由通知;特許査定;審判請求証拠,特願2002-308594|エイディシーテクノロジー株式会社|拒絶理由通知;拒絶査定,特願2002-23811|エイディシーテクノロジー株式会社|拒絶理由通知;拒絶査定,特願2001-34020|エイディシーテクノロジー株式会社|拒絶理由通知;特許査定;異議証拠,特願2000-321391|スターサイト　テレキャスト　インコーポレイテッド,スターサイト  テレキャスト  インコーポレイテッド|審判請求証拠,特願2000-294017|レーム　プロパティズ　ビーブイ,エイディシーテクノロジー株式会社|異議証拠,特願2000-166128|エイディシーテクノロジー株式会社|拒絶理由通知;拒絶査定,特願2000-100511|ソニー株式会社|拒絶理由通知;特許査定,特願平11-108025|レーム　プロパティズ　ビーブイ,エイディシーテクノロジー株式会社|拒絶理由通知,特願平10-58567|レーム　プロパティズ　ビーブイ,エイディシーテクノロジー株式会社|拒絶理由通知,特願昭63-138679|レーム　プロパティズ　ビーブイ,エイディシーテクノロジー株式会社|異議証拠</t>
  </si>
  <si>
    <t>JP3282088A</t>
  </si>
  <si>
    <t>特開平2-51581</t>
  </si>
  <si>
    <t>1988.08.12</t>
  </si>
  <si>
    <t>ゲル状瞬間蓄冷鮮度保持剤</t>
  </si>
  <si>
    <t>JPH0251581A</t>
  </si>
  <si>
    <t xml:space="preserve">受付 A63:特許願 (1988.08.15) ,発送 A23:出願番号通知 (1988.09.02) </t>
  </si>
  <si>
    <t>特願2009-238847|菅原  則行,菅原　則行|先行技術調査,特願2003-205872|株式会社アマテラ|審判請求証拠,特願平11-205337|富村化学工業株式会社,林　伯芳,林  伯芳|拒絶理由通知;特許査定,特願平8-134317|日本パイオニクス株式会社|拒絶理由通知;拒絶査定</t>
  </si>
  <si>
    <t>JP20208088A</t>
  </si>
  <si>
    <t>1988.08.16</t>
  </si>
  <si>
    <t>シートクッションおよびその製造方法</t>
  </si>
  <si>
    <t>1990.02.22</t>
  </si>
  <si>
    <t>JPH0252607A,US5105491A</t>
  </si>
  <si>
    <t xml:space="preserve">発送 A23:出願番号通知 (1988.09.09) ,受付 A7D2:一括住所変更届（代理人） (1989.02.14) ,受付 A621:出願審査請求書 (1995.06.14) ,発送 A131:拒絶理由通知書 (1996.11.26) ,発送 A02:拒絶査定 (1997.05.06) </t>
  </si>
  <si>
    <t>実用新案全文昭63-091051|日産自動車株式会社,東洋ゴム工業株式会社|拒絶理由通知,実用新案全文昭59-016444|日本発条株式会社|拒絶理由通知,実用新案全文昭59-011081|東京シ－ト株式会社|拒絶理由通知,特開昭01-280413|拒絶理由通知,実用新案全文昭01-105541|拒絶理由通知</t>
  </si>
  <si>
    <t>実願平4-65076|アキレス株式会社|拒絶理由通知,特願2004-179489|株式会社ヒロ・プランズ|拒絶理由通知;特許査定;審判請求証拠,特願2002-318519|東海興業株式会社,アラコ株式会社,トヨタ紡織株式会社|拒絶理由通知;拒絶査定,特願2002-49696|東海興業株式会社|拒絶理由通知;特許査定,特願平9-198734|東海旅客鉄道株式会社,小糸工業株式会社|拒絶理由通知;特許査定,特願平8-327707|株式会社ルナール|拒絶理由通知;拒絶査定,特願平8-215039|日本発条株式会社|拒絶理由通知;拒絶査定,特願平5-239091|株式会社ブリヂストン|拒絶理由通知;拒絶査定</t>
  </si>
  <si>
    <t>JP20334288A,US75972691A</t>
  </si>
  <si>
    <t>特開平2-189753</t>
  </si>
  <si>
    <t>特許第2630835号</t>
  </si>
  <si>
    <t>1989.01.18</t>
  </si>
  <si>
    <t>番組予約方法</t>
  </si>
  <si>
    <t>1990.07.25</t>
  </si>
  <si>
    <t>1997.04.25</t>
  </si>
  <si>
    <t>JP2189753A,JP2630835B2</t>
  </si>
  <si>
    <t xml:space="preserve">受付 A621:出願審査請求書 (1995.06.20) ,受付 A7424:代理人辞任届 (1995.06.22) ,受付 A7D2:一括住所変更届（代理人） (1996.06.20) ,発送 A01:特許査定 (1997.01.28) ,受付 A61:登録料納付 (1997.02.14) </t>
  </si>
  <si>
    <t>特願2007-186174|ニューズ・アメリカ・パブリケーションズ・インク,テレコミュニケーションズ・オブ・コロラド・インク|審判請求証拠,特願2006-175687|ソニー株式会社|先行技術調査;特許査定,特願2006-230|スターサイト  テレキャスト  インコーポレイテッド,スターサイト　テレキャスト　インコーポレイテッド|拒絶理由通知;特許査定,特願2006-227|スターサイト  テレキャスト  インコーポレイテッド,スターサイト　テレキャスト　インコーポレイテッド|拒絶理由通知;特許査定,特願2003-332113|スターサイト　テレキャスト　インコーポレイテッド,スターサイト  テレキャスト  インコーポレイテッド|審判請求証拠,特願2003-140928|ソニー株式会社|拒絶査定;特許査定,特願平8-140416|株式会社東芝|特許査定,特願平7-527027|サイエンティフィック　－　アトランタ・インコーポレーテッド|拒絶理由通知,特願平6-516953|イー，キーン・ヨーク|拒絶査定;拒絶理由通知,特願平5-149204|三菱電機株式会社|拒絶理由通知;拒絶査定,特願平5-57811|ソニー株式会社|拒絶理由通知;特許査定,特願平4-238591|松下電器産業株式会社|拒絶理由通知,特願平4-58216|三星電子株式会社|拒絶理由通知;特許査定</t>
  </si>
  <si>
    <t>JP1031989A</t>
  </si>
  <si>
    <t>特開平10-247750</t>
  </si>
  <si>
    <t>特許第3246386号</t>
  </si>
  <si>
    <t>1997.03.05</t>
  </si>
  <si>
    <t>発光ダイオード及び発光ダイオード用の色変換モールド部材</t>
  </si>
  <si>
    <t>1998.09.14</t>
  </si>
  <si>
    <t>2001.11.02</t>
  </si>
  <si>
    <t>JPH10247750A,JP3246386B2</t>
  </si>
  <si>
    <t xml:space="preserve">受付 A851:ファイル記録事項記載書類の交付請求書 (2005.10.07) ,受付 A861:ファイル記録事項の閲覧（縦覧）請求書 (2010.02.16) ,受付 A851:ファイル記録事項記載書類の交付請求書 (2011.12.07) ,受付 A861:ファイル記録事項の閲覧（縦覧）請求書 (2012.12.04) ,受付 A861:ファイル記録事項の閲覧（縦覧）請求書 (2012.12.11) </t>
  </si>
  <si>
    <t>特公昭49-001221|ウエスタ－ン　エレクトリツク　カムパニ－　インコ－ポレ－テツド|特許査定,特開昭50-043913|松下電器産業株式会社|特許査定;拒絶理由通知,特開昭62-277488|株式会社東芝|特許査定;拒絶理由通知,特開平05-152609|日亜化学工業株式会社|特許査定;拒絶理由通知,特開平07-099345|日亜化学工業株式会社|特許査定;拒絶理由通知,特開昭49-001221|スミトモトクシユキンゾク　カブシキカイシヤ|拒絶理由通知</t>
  </si>
  <si>
    <t>特開平7-99345|日亜化学工業株式会社,特開平5-152609|日亜化学工業株式会社</t>
  </si>
  <si>
    <t>特願2011-238|ソウル  セミコンダクター  カンパニー  リミテッド,ソウル　セミコンダクター　カンパニー　リミテッド|拒絶理由通知,特願2011-204098|富士フイルム株式会社|拒絶理由通知,特願2007-247930|株式会社東芝,東芝マテリアル株式会社|特許査定,特願2005-329201|昭和電工株式会社|先行技術調査;特許査定,特願2006-545910|パテント－トロイハント－ゲゼルシヤフト  フユール  エレクトリツシエ  グリユーラムペン  ミツト  ベシユレンクテル  ハフツング,Ｐａｔｅｎｔ－Ｔｒｅｕｈａｎｄ－Ｇｅｓｅｌｌｓｃｈａｆｔ  ｆｕｅｒ  ｅｌｅｋｔｒｉｓｃｈｅ  Ｇｌｕｅｈｌａｍｐｅｎ  ｍｂＨ,パテント－トロイハント－ゲゼルシヤフト　フユール　エレクトリツシエ　グリユーラムペン　ミツト　ベシユレンクテル　ハフツング|拒絶理由通知;特許査定,特願2001-564402|オスラム　オプト　セミコンダクターズ　ゲゼルシャフト　ミット　ベシュレンクテル　ハフツング|拒絶理由通知;拒絶査定,特願2008-129473|日亜化学工業株式会社|拒絶理由通知;拒絶査定;特許査定,特願2005-42309|株式会社リコー|先行技術調査;特許査定,特願2007-23598|豊田合成株式会社,トリドニック  オプトエレクトロニクス  ゲゼルシャフト  ミット  ベシュレンクテル  ハフツング,リテック  ゲーベーエル,ロイヒトシュトッフヴェルク  ブライトゥンゲン  ゲゼルシャフト  ミット  ベシュレンクテル  ハフツング,トリドニックアトコ　オプトエレクトロニクス　ゲゼルシャフト　ミット　ベシュレンクテル　ハフツング,リテック　ゲーベーエル,ロイヒトシュトッフヴェルク　ブライトゥンゲン　ゲゼルシャフト　ミット　ベシュレンクテル　ハフツング|先行技術調査;特許査定,特願2005-36987|株式会社ＫＲＩ|拒絶理由通知;先行技術調査;特許査定,特願2000-237224|スタンレー電気株式会社|拒絶理由通知;拒絶査定,特願2004-341109|オスラム  オプト  セミコンダクターズ  ゲゼルシャフト  ミット  ベシュレンクテル  ハフツング,Ｏｓｒａｍ  Ｏｐｔｏ  Ｓｅｍｉｃｏｎｄｕｃｔｏｒｓ  ＧｍｂＨ,パテント－トロイハント－ゲゼルシヤフト  フユール  エレクトリツシエ  グリユーラムペン  ミツト  ベシユレンクテル  ハフツング,オスラム　オプト　セミコンダクターズ　ゲゼルシャフト　ミット　ベシュレンクテル　ハフツング,パテント－トロイハント－ゲゼルシヤフト　フユール　エレクトリツシエ　グリユーラムペン　ミツト　ベシユレンクテル　ハフツング|拒絶理由通知;特許査定,特願2000-329130|パテント－トロイハント－ゲゼルシヤフト　フユール　エレクトリツシエ　グリユーラムペン　ミツト　ベシユレンクテル　ハフツング|拒絶理由通知;特許査定,特願2003-401202|宇部興産株式会社|審判請求証拠,特願2003-292196|スタンレー電気株式会社|先行技術調査,特願2002-554890|トリドニック  オプトエレクトロニクス  ゲゼルシャフト  ミット  ベシュレンクテル  ハフツング,リテック  ゲーベーエル,ロイヒトシュトッフヴェルク  ブライトゥンゲン  ゲゼルシャフト  ミット  ベシュレンクテル  ハフツング,豊田合成株式会社,トリドニックアトコ  オプトエレクトロニクス  ゲゼルシャフト  ミット  ベシュレンクテル  ハフツング,トリドニックアトコ　オプトエレクトロニクス　ゲゼルシャフト　ミット　ベシュレンクテル　ハフツング,リテック　ゲーベーエル,ロイヒトシュトッフヴェルク　ブライトゥンゲン　ゲゼルシャフト　ミット　ベシュレンクテル　ハフツング|先行技術調査;特許査定,特願2002-101278|和泉電気株式会社,ＩＤＥＣ株式会社|拒絶理由通知;拒絶査定,特願2001-513209|パテント－トロイハント－ゲゼルシヤフト　フユール　エレクトリツシエ　グリユーラムペン　ミツト　ベシユレンクテル　ハフツング,オスラム　オプト　セミコンダクターズ　ゲゼルシャフト　ミット　ベシュレンクテル　ハフツング|拒絶理由通知;拒絶査定,特願2000-219560|株式会社光波|拒絶理由通知;拒絶査定,特願平11-246600|科学技術振興事業団,独立行政法人科学技術振興機構|特許査定,特願平11-13424|三洋電機株式会社|拒絶理由通知;拒絶査定,特願平11-6990|株式会社朝日ラバー|先行技術調査</t>
  </si>
  <si>
    <t>JP6904297A</t>
  </si>
  <si>
    <t>特開平11-29965</t>
  </si>
  <si>
    <t>特許第4162736号</t>
  </si>
  <si>
    <t>1997.07.11</t>
  </si>
  <si>
    <t>排水集合管継手</t>
  </si>
  <si>
    <t>1999.02.02</t>
  </si>
  <si>
    <t>2008.08.01</t>
  </si>
  <si>
    <t>JP11029965A,JP4162736B2</t>
  </si>
  <si>
    <t xml:space="preserve">受付 A831:刊行物等提出書 (2006.12.18) ,発送 A242831:刊行物等提出による通知書 (2007.01.30) ,受付 A861:ファイル記録事項の閲覧（縦覧）請求書 (2007.02.05) ,受付 A861:ファイル記録事項の閲覧（縦覧）請求書 (2007.02.08) ,受付 A61:登録料納付 (2008.07.23) </t>
  </si>
  <si>
    <t>特開平08-085989|株式会社クボタ|拒絶理由通知;拒絶査定,実用新案全文昭49-054959|株式会社クボタ,久保田鉄工株式会社|拒絶理由通知;拒絶査定,特開平03-181693|小島　徳厚|拒絶理由通知;拒絶査定,特開平07-166589|小島　徳厚|拒絶理由通知;拒絶査定</t>
  </si>
  <si>
    <t>特願2011-21991|株式会社クボタ|拒絶理由通知,特願2011-21990|株式会社クボタ|拒絶理由通知,特願2008-74981|株式会社クボタ|拒絶理由通知;特許査定,特願2002-249696|株式会社クボタ|審判請求証拠,特願2002-101280|小島　徳厚|拒絶理由通知,特願2002-25882|株式会社小島製作所|特許査定,特願2000-381025|株式会社クボタ|特許査定,特願2000-381024|株式会社クボタ|特許査定,特願2000-381023|株式会社クボタ|特許査定</t>
  </si>
  <si>
    <t>JP18668497A</t>
  </si>
  <si>
    <t>特許第3703297号</t>
  </si>
  <si>
    <t>1998.04.27</t>
  </si>
  <si>
    <t>地理情報データ管理方法</t>
  </si>
  <si>
    <t>1999.11.09</t>
  </si>
  <si>
    <t>2005.07.29</t>
  </si>
  <si>
    <t>JP3703297B2,JPH11312233A,JP4059812B2,JP2004070320A,JP4121966B2,JP2004139623A,JP2004206726A,JP4121967B2,JP2008176808A,JP4390837B2,US6505186B1</t>
  </si>
  <si>
    <t xml:space="preserve">発送 A131:拒絶理由通知書 (2005.03.01) ,受付 A523:手続補正書 (2005.04.28) ,受付 A53:意見書 (2005.04.28) ,発送 A01:特許査定 (2005.07.05) ,受付 A61:登録料納付 (2005.07.19) </t>
  </si>
  <si>
    <t>特開平09-245056|株式会社東芝|拒絶理由通知;特許査定,特開平08-190566|株式会社日立製作所,株式会社日立情報制御システム|拒絶理由通知;特許査定,特開平09-237332|株式会社日立製作所|拒絶理由通知;特許査定,特開平10-040285|日本電気株式会社|特許査定,特開平08-044846|日本電信電話株式会社|特許査定,特開平09-101742|株式会社日立製作所|特許査定</t>
  </si>
  <si>
    <t>特開平8-44846|日本電信電話株式会社</t>
  </si>
  <si>
    <t>特願2007-269777|オリンパスイメージング株式会社,オリンパス株式会社|先行技術調査;特許査定,特願2009-526602|マイクロソフト  コーポレーション,マイクロソフト　コーポレーション|拒絶理由通知;特許査定,特願2005-222568|株式会社ゼンリン|先行技術調査,特願2005-222567|株式会社ゼンリン|拒絶理由通知;拒絶査定,特願2004-164576|富士通株式会社|拒絶理由通知;特許査定,特願2004-72644|三菱電機株式会社|先行技術調査;特許査定,特願2003-403367|株式会社日立製作所|先行技術調査;特許査定,特願2003-284829|株式会社野村総合研究所,郵便事業株式会社|先行技術調査;特許査定,特願2003-130292|株式会社日立製作所,株式会社  日立ハイコス,株式会社日立情報制御ソリューションズ|拒絶理由通知;拒絶査定,特願2003-1085|三菱電機株式会社|先行技術調査;特許査定,特願2002-159007|森田　博久,株式会社アイ・エックス・アイ,森田  博久|拒絶理由通知;特許査定;審判請求証拠,特願2002-134359|株式会社ゼンリン|拒絶理由通知;特許査定,特願2001-353841|財団法人新産業創造研究機構|拒絶理由通知;先行技術調査;特許査定,特願2001-102050|株式会社東芝|拒絶理由通知;拒絶査定,特願2000-78023|株式会社キャドセンター,株式会社エヌ・ティ・ティ・データ|拒絶理由通知;特許査定</t>
  </si>
  <si>
    <t>JP13271198A,JP2003194857A,JP2004007546A,JP2004007572A,JP2008058154A,US29896699A</t>
  </si>
  <si>
    <t>特開2000-50851</t>
  </si>
  <si>
    <t>1998.08.05</t>
  </si>
  <si>
    <t>二酸化塩素ガスの食品鮮度保持への使用方法および二酸化塩素ガス含有食品鮮度保持剤</t>
  </si>
  <si>
    <t>2000.02.22</t>
  </si>
  <si>
    <t>JP2000050851A</t>
  </si>
  <si>
    <t xml:space="preserve">受付 A63:特許願 (1998.08.05) </t>
  </si>
  <si>
    <t>特願2003-205872|株式会社アマテラ|審判請求証拠</t>
  </si>
  <si>
    <t>JP22151398A</t>
  </si>
  <si>
    <t>特開2000-309965</t>
  </si>
  <si>
    <t>特許第4340361号</t>
  </si>
  <si>
    <t>1999.09.03</t>
  </si>
  <si>
    <t>ユニットバス</t>
  </si>
  <si>
    <t>ＪＰ９８３５９４３８(1998.12.17),ＪＰ９９０４３８９４(1999.02.22)</t>
  </si>
  <si>
    <t>1998.12.17,1999.02.22</t>
  </si>
  <si>
    <t>2000.11.07</t>
  </si>
  <si>
    <t>2009.07.10</t>
  </si>
  <si>
    <t>JP2000309965A,JP4340361B2</t>
  </si>
  <si>
    <t xml:space="preserve">発送 A131:拒絶理由通知書 (2008.09.10) ,受付 A523:手続補正書 (2008.11.10) ,受付 A53:意見書 (2008.11.10) ,発送 A01:特許査定 (2009.06.19) ,受付 A61:登録料納付 (2009.07.06) </t>
  </si>
  <si>
    <t>実用新案全文昭64-053272|東陶機器株式会社|拒絶理由通知;特許査定,特開平09-287357|ワイケイケイアーキテクチュラルプロダクツ株式会社,ＹＫＫ　ＡＰ株式会社|拒絶理由通知;特許査定,特開平11-131753|ミサワホーム株式会社|拒絶理由通知;特許査定,特開平08-199927|東陶機器株式会社|拒絶理由通知;特許査定</t>
  </si>
  <si>
    <t>特願2008-285795|三協立山アルミ株式会社|特許査定,特願2010-67913|ＹＫＫ  ＡＰ株式会社,ＹＫＫ　ＡＰ株式会社|拒絶理由通知;拒絶査定,特願2007-183575|三協立山アルミ株式会社|拒絶理由通知;特許査定,特願2004-200813|ＹＫＫ  ＡＰ株式会社,ＹＫＫ　ＡＰ株式会社|審判請求証拠,特願2004-144886|東陶機器株式会社,ＴＯＴＯ株式会社|拒絶理由通知;特許査定,特願2001-205484|日立化成ユニット株式会社,日立化成工業株式会社,株式会社日立ハウステック|拒絶理由通知;拒絶査定,特願平11-179366|クリナップ株式会社|拒絶理由通知;拒絶査定</t>
  </si>
  <si>
    <t>JP25072299A</t>
  </si>
  <si>
    <t>特許第3364465号</t>
  </si>
  <si>
    <t>2000.02.02</t>
  </si>
  <si>
    <t>浴室出入口のドア周り構造</t>
  </si>
  <si>
    <t>2001.08.10</t>
  </si>
  <si>
    <t>2002.10.25</t>
  </si>
  <si>
    <t>JP2001214669A,JP3364465B2</t>
  </si>
  <si>
    <t xml:space="preserve">受付 A53:意見書 (2002.09.06) ,発送 A01:特許査定 (2002.10.08) ,受付 A61:登録料納付 (2002.10.17) ,受付 A861:ファイル記録事項の閲覧（縦覧）請求書 (2003.04.18) ,受付 A851:ファイル記録事項記載書類の交付請求書 (2003.05.20) </t>
  </si>
  <si>
    <t>特開平10-205237|東陶機器株式会社,ＴＯＴＯ株式会社|拒絶理由通知;特許査定,特開平10-299347|シ－・ティ・エス株式会社|拒絶理由通知;特許査定,特開平11-310945|ワイケイケイアーキテクチュラルプロダクツ株式会社,ＹＫＫ　ＡＰ株式会社|拒絶理由通知;特許査定,特開平09-078863|株式会社イナックス,株式会社ＩＮＡＸ|拒絶理由通知;特許査定,特開平11-280343|新日軽株式会社|拒絶理由通知;特許査定</t>
  </si>
  <si>
    <t>特開平11-117620|ワイケイケイアーキテクチュラルプロダクツ株式会社,ＹＫＫ　ＡＰ株式会社,特開平10-205237|東陶機器株式会社,ＴＯＴＯ株式会社,特開平10-140967|開発電気株式会社,株式会社イセキ開発工機</t>
  </si>
  <si>
    <t>特願2006-195494|株式会社日立ハウステック,株式会社ハウステック|拒絶理由通知;特許査定,特願2009-172900|ＹＫＫ  ＡＰ株式会社,ＹＫＫ　ＡＰ株式会社|拒絶理由通知;拒絶査定,特願2007-300568|ＹＫＫ  ＡＰ株式会社,ＹＫＫ　ＡＰ株式会社|先行技術調査;特許査定,特願2010-67913|ＹＫＫ  ＡＰ株式会社,ＹＫＫ　ＡＰ株式会社|拒絶理由通知;拒絶査定,特願2006-83002|ＹＫＫ  ＡＰ株式会社,ＹＫＫ　ＡＰ株式会社|特許査定,特願2004-200813|ＹＫＫ  ＡＰ株式会社,ＹＫＫ　ＡＰ株式会社|拒絶理由通知;特許査定;審判請求証拠,特願2004-115686|松下電工株式会社,ＹＫＫ  ＡＰ株式会社,ＹＫＫ　ＡＰ株式会社,パナソニック電工株式会社|特許査定,特願2004-18622|松下電工株式会社,ＹＫＫ  ＡＰ株式会社,ＹＫＫ　ＡＰ株式会社|拒絶理由通知;特許査定,特願2002-18862|松下電工株式会社|特許査定,特願2001-132040|ワイケイケイアーキテクチュラルプロダクツ株式会社,ＹＫＫ  ＡＰ株式会社,ＹＫＫ　ＡＰ株式会社|特許査定</t>
  </si>
  <si>
    <t>JP2000025679A</t>
  </si>
  <si>
    <t>特開2002-14617</t>
  </si>
  <si>
    <t>特許第4932982号</t>
  </si>
  <si>
    <t>2000.06.29</t>
  </si>
  <si>
    <t>荷札</t>
  </si>
  <si>
    <t>2012.02.24</t>
  </si>
  <si>
    <t>JP2002014617A,JP4932982B2</t>
  </si>
  <si>
    <t xml:space="preserve">発送 A131:拒絶理由通知書 (2011.10.14) ,受付 A523:手続補正書 (2011.12.02) ,受付 A53:意見書 (2011.12.02) ,発送 A01:特許査定 (2012.02.07) ,受付 A61:登録料納付 (2012.02.16) </t>
  </si>
  <si>
    <t>登実第3027040号|株式会社ムトウ|拒絶理由通知;特許査定,特開平09-142061|リンテック株式会社|拒絶理由通知;特許査定,特開平10-310120|トッパン・フォームズ株式会社|拒絶理由通知;特許査定,特開平08-036360|株式会社サトー|拒絶理由通知;特許査定,実用新案全文平03-103479|株式会社岩田レーベル,日本レダリー株式会社,株式会社岩田レ―ベル,ワイス株式会社|拒絶理由通知;特許査定,特開平03-177883|コーパック株式会社|拒絶理由通知;特許査定,特開平09-068925|コクヨ株式会社|拒絶理由通知;特許査定,登実第3062563号|株式会社タカラ|拒絶理由通知;特許査定,特開平07-266746|大日本印刷株式会社|拒絶理由通知;特許査定</t>
  </si>
  <si>
    <t>特開平8-36359|株式会社サトー</t>
  </si>
  <si>
    <t>特願2009-132698|大阪シーリング印刷株式会社|拒絶査定,実願2006-7351|株式会社町田予防衛生研究所|技術評価書,特願2009-26143|大王製紙株式会社|特許査定,特願2007-27896|株式会社サトー|特許査定,特願2005-343833|トッパン・フォームズ株式会社|特許査定,特願2006-289510|トッパン・フォームズ株式会社|特許査定,特願2005-81392|リンテック株式会社|特許査定,特願2004-158300|トッパン・フォームズ株式会社|先行技術調査;特許査定,特願2003-372140|トッパン・フォームズ株式会社|特許査定,特願2003-368912|小林記録紙株式会社,小林クリエイト株式会社|審判請求証拠</t>
  </si>
  <si>
    <t>JP2000195524A</t>
  </si>
  <si>
    <t>特許第3668770号</t>
  </si>
  <si>
    <t>2001.06.07</t>
  </si>
  <si>
    <t>希土類元素を付活させた酸窒化物蛍光体</t>
  </si>
  <si>
    <t>2002.12.18</t>
  </si>
  <si>
    <t>2005.04.22</t>
  </si>
  <si>
    <t>AT508177T,DE60239910D1,EP1264873A2,EP1264873B1,EP2017323A2,JP3668770B2,JP2002363554A,JP3726131B2,JP2003336059A,US2003030038A1,US6632379B2,US2003168643A1,US6776927B2</t>
  </si>
  <si>
    <t xml:space="preserve">受付 A861:ファイル記録事項の閲覧（縦覧）請求書 (2005.07.21) ,受付 A861:ファイル記録事項の閲覧（縦覧）請求書 (2006.01.18) ,受付 A861:ファイル記録事項の閲覧（縦覧）請求書 (2008.09.10) ,受付 A861:ファイル記録事項の閲覧（縦覧）請求書 (2009.08.28) ,受付 A861:ファイル記録事項の閲覧（縦覧）請求書 (2012.01.25) </t>
  </si>
  <si>
    <t>特開昭60-206889|エヌ・ベー・フイリツプス・フルーイランペンフアブリケン|拒絶理由通知;特許査定,特開昭62-167209|科学技術庁無機材質研究所長,独立行政法人物質・材料研究機構|拒絶理由通知;特許査定,特開2000-212556|株式会社オハラ|特許査定,特開2001-077433|日亜化学工業株式会社|特許査定,特開2001-148516|日亜化学工業株式会社|特許査定,特開2001-214162|科学技術振興事業団,独立行政法人科学技術振興機構|特許査定,特開2001-308393|日亜化学工業株式会社|特許査定,特開2002-050800|日亜化学工業株式会社|特許査定,特開2001-196645|日亜化学工業株式会社|特許査定,特開平03-183765|日立金属株式会社|特許査定,特開2002-033521|昭和電工株式会社|特許査定</t>
  </si>
  <si>
    <t>特開2001-214162|科学技術振興事業団,独立行政法人科学技術振興機構,特開昭60-206889|エヌ・ベー・フイリツプス・フルーイランペンフアブリケン,特願2000-030280|科学技術振興事業団,独立行政法人科学技術振興機構,ドイツ特許第789890号</t>
  </si>
  <si>
    <t>特願2006-88610|三菱化学株式会社|拒絶理由通知,特願2010-176854|独立行政法人物質・材料研究機構|先行技術調査;特許査定,特願2007-269970|スタンレー電気株式会社,電気化学工業株式会社|先行技術調査,特願2010-169209|シャープ株式会社|拒絶理由通知,特願2010-169208|シャープ株式会社|拒絶理由通知,特願2007-74657|株式会社フジクラ,独立行政法人物質・材料研究機構|先行技術調査;特許査定,特願2006-227914|スタンレー電気株式会社|特許査定,特願2007-133078|ＮＥＣライティング株式会社|先行技術調査,特願2007-520093|独立行政法人物質・材料研究機構|先行技術調査;特許査定,特願2007-528304|独立行政法人物質・材料研究機構,電気化学工業株式会社|特許査定,特願2009-517978|ソウル  セミコンダクター  カンパニー  リミテッド,ソウル　セミコンダクター　カンパニー　リミテッド|拒絶理由通知;拒絶査定,特願2007-19580|東芝ライテック株式会社|先行技術調査,特願2007-509281|独立行政法人物質・材料研究機構|特許査定,特願2006-317524|シャープ株式会社|拒絶理由通知;特許査定,特願2005-75840|同和鉱業株式会社,ＤＯＷＡホールディングス株式会社|先行技術調査;特許査定,特願2005-130566|日亜化学工業株式会社|拒絶理由通知;先行技術調査;特許査定,特願2005-130565|日亜化学工業株式会社|拒絶理由通知;特許査定,特願2006-514812|独立行政法人物質・材料研究機構,電気化学工業株式会社|先行技術調査;特許査定,特願2005-251537|昭和電工株式会社|拒絶理由通知;拒絶査定,特願2004-274782|独立行政法人物質・材料研究機構|先行技術調査;特許査定,特願2004-327877|双葉電子工業株式会社,独立行政法人物質・材料研究機構|先行技術調査,特願2004-129133|独立行政法人物質・材料研究機構|先行技術調査;特許査定,特願2005-285737|日東電工株式会社,独立行政法人物質・材料研究機構|先行技術調査,特願2005-200609|シャープ株式会社|拒絶理由通知;拒絶査定;特許査定,特願2007-41161|サムソン  エレクトロ－メカニックス  カンパニーリミテッド．,サムソン　エレクトロ－メカニックス　カンパニーリミテッド．|拒絶理由通知;拒絶査定,特願2005-513337|独立行政法人物質・材料研究機構|拒絶理由通知;拒絶査定,特願2004-236017|株式会社フジクラ,独立行政法人物質・材料研究機構|拒絶理由通知;拒絶査定,特願2006-525554|株式会社フジクラ,独立行政法人物質・材料研究機構|拒絶理由通知;拒絶査定;特許査定,特願2006-515442|株式会社フジクラ,独立行政法人物質・材料研究機構|拒絶理由通知;拒絶査定;特許査定,特願2006-511245|株式会社フジクラ,独立行政法人物質・材料研究機構|拒絶理由通知;拒絶査定;特許査定,特願2005-372364|日亜化学工業株式会社|先行技術調査,特願2005-230073|株式会社フジクラ,独立行政法人物質・材料研究機構|拒絶理由通知;拒絶査定,特願2005-216778|電気化学工業株式会社|先行技術調査;特許査定,特願2005-88221|セイコーエプソン株式会社|拒絶理由通知,特願2005-79059|株式会社フジクラ,独立行政法人物質・材料研究機構|特許査定,特願2005-52068|株式会社フジクラ,独立行政法人物質・材料研究機構|拒絶理由通知;拒絶査定,特願2005-10701|株式会社東芝|拒絶理由通知;拒絶査定,特願2004-539002|オスラム  オプト  セミコンダクターズ  ゲゼルシャフト  ミット  ベシュレンクテル  ハフツング,Ｏｓｒａｍ  Ｏｐｔｏ  Ｓｅｍｉｃｏｎｄｕｃｔｏｒｓ  ＧｍｂＨ,オスラム　オプト　セミコンダクターズ　ゲゼルシャフト　ミット　ベシュレンクテル　ハフツング|特許査定,特願2004-539001|オスラム  オプト  セミコンダクターズ  ゲゼルシャフト  ミット  ベシュレンクテル  ハフツング,Ｏｓｒａｍ  Ｏｐｔｏ  Ｓｅｍｉｃｏｎｄｕｃｔｏｒｓ  ＧｍｂＨ,オスラム　オプト　セミコンダクターズ　ゲゼルシャフト　ミット　ベシュレンクテル　ハフツング|特許査定,特願2004-312020|日亜化学工業株式会社|拒絶理由通知;特許査定,特願2004-57494|株式会社フジクラ,独立行政法人物質・材料研究機構|拒絶理由通知;拒絶査定,特願2003-401202|宇部興産株式会社|審判請求証拠,特願2003-329795|昭栄化学工業株式会社|先行技術調査,特願2003-197675|宇部興産株式会社|先行技術調査;特許査定,特願2003-197278|セイコーエプソン株式会社|拒絶理由通知,特願2003-176025|独立行政法人物質・材料研究機構|拒絶理由通知;特許査定,特願2003-176023|独立行政法人物質・材料研究機構|拒絶理由通知;特許査定,特願2003-74580|独立行政法人物質・材料研究機構,住友化学工業株式会社,住友化学株式会社|拒絶理由通知;拒絶査定,特願2003-70043|日亜化学工業株式会社|拒絶理由通知;特許査定,特願2003-37770|日亜化学工業株式会社|拒絶理由通知;特許査定,特願2003-29277|宇部興産株式会社|拒絶理由通知;特許査定,特願2003-29274|宇部興産株式会社|拒絶理由通知;特許査定,特願2002-381025|日亜化学工業株式会社|先行技術調査,特願2002-349286|豊田合成株式会社,独立行政法人物質・材料研究機構|拒絶理由通知;特許査定,特願2002-228081|株式会社豊田中央研究所|拒絶理由通知;先行技術調査;特許査定,特願2002-206125|パテント－トロイハント－ゲゼルシヤフト　フユール　エレクトリツシエ　グリユーラムペン　ミツト　ベシユレンクテル　ハフツング,パテント－トロイハント－ゲゼルシヤフト  フユール  エレクトリツシエ  グリユーラムペン  ミツト  ベシユレンクテル  ハフツング,Ｐａｔｅｎｔ－Ｔｒｅｕｈａｎｄ－Ｇｅｓｅｌｌｓｃｈａｆｔ  ｆｕｅｒ  ｅｌｅｋｔｒｉｓｃｈｅ  Ｇｌｕｅｈｌａｍｐｅｎ  ｍｂＨ|拒絶理由通知;特許査定</t>
  </si>
  <si>
    <t>AT02012727T,DE60239910A,EP02012727A,EP08012606A,JP2001171831A,JP2002149022A,US16261402A,US40823303A</t>
  </si>
  <si>
    <t>実開平1-78328</t>
  </si>
  <si>
    <t>1987.11.13</t>
  </si>
  <si>
    <t>テレビ番組録画装置</t>
  </si>
  <si>
    <t>1989.05.26</t>
  </si>
  <si>
    <t>JPH0178328U</t>
  </si>
  <si>
    <t xml:space="preserve">受付 A63:実用新案登録願 (1987.11.14) ,発送 A23:出願番号通知 (1987.12.04) ,受付 A7D2:一括住所変更届（代理人） (1989.08.01) </t>
  </si>
  <si>
    <t>特願2006-259732|スターサイト  テレキャスト  インコーポレイテッド,スターサイト　テレキャスト　インコーポレイテッド|先行技術調査,特願2006-231|スターサイト  テレキャスト  インコーポレイテッド,スターサイト　テレキャスト　インコーポレイテッド|先行技術調査,特願2006-229|スターサイト  テレキャスト  インコーポレイテッド,スターサイト　テレキャスト　インコーポレイテッド|先行技術調査;登録査定,特願2006-228|スターサイト  テレキャスト  インコーポレイテッド,スターサイト　テレキャスト　インコーポレイテッド|先行技術調査;登録査定,特願2006-227|スターサイト  テレキャスト  インコーポレイテッド,スターサイト　テレキャスト　インコーポレイテッド|先行技術調査;登録査定,特願2006-226|スターサイト  テレキャスト  インコーポレイテッド,スターサイト　テレキャスト　インコーポレイテッド|拒絶理由通知;拒絶査定;登録査定,特願2003-332113|スターサイト　テレキャスト　インコーポレイテッド,スターサイト  テレキャスト  インコーポレイテッド|拒絶理由通知;登録査定;審判請求証拠,特願平4-194977|日本ビクター株式会社|拒絶理由通知</t>
  </si>
  <si>
    <t>JP17346787U</t>
  </si>
  <si>
    <t>実開平1-152176</t>
  </si>
  <si>
    <t>1988.04.12</t>
  </si>
  <si>
    <t>双方向型電磁弁</t>
  </si>
  <si>
    <t>1989.10.20</t>
  </si>
  <si>
    <t>JPH01152176U</t>
  </si>
  <si>
    <t xml:space="preserve">受付 A7D2:一括住所変更届（代理人） (1993.03.10) ,発送 A131:拒絶理由通知書 (1993.11.16) ,受付 A523:手続補正書 (1994.01.07) ,受付 A53:意見書 (1994.01.07) ,発送 A02:拒絶査定 (1994.04.05) </t>
  </si>
  <si>
    <t>実用新案全文昭54-012126|日本コントロ－ルズ株式会社,シ－・ケ－・デイコントロ－ルズ株式会社|拒絶理由通知,実用新案全文昭61-200760|トヨタ自動車株式会社,アイシン精機株式会社|拒絶理由通知</t>
  </si>
  <si>
    <t>特願2008-200482|株式会社不二工機|拒絶理由通知,特願2001-194853|シーメンス　オートモーティヴ　コーポレイション,シーメンス　ヴィディーオー　オートモーティヴ　コーポレイション|拒絶理由通知;登録査定,特願2008-199736|三菱電機株式会社|先行技術調査,特願2006-339816|三菱電機株式会社|先行技術調査,特願2005-362913|三菱電機株式会社|先行技術調査,特願2003-290917|ダイキン工業株式会社|拒絶理由通知;拒絶査定;登録査定,特願2003-174292|株式会社不二工機|先行技術調査;登録査定,特願2003-167866|株式会社不二工機|先行技術調査,特願2003-139922|株式会社不二工機|拒絶理由通知;拒絶査定,特願2003-124783|株式会社不二工機|拒絶理由通知;拒絶査定,特願2003-80458|株式会社不二工機|拒絶理由通知;拒絶査定,特願2002-243948|株式会社鷺宮製作所|拒絶理由通知;拒絶査定;登録査定,特願2002-185247|株式会社不二工機|登録査定,特願2002-32040|三菱電機株式会社|拒絶理由通知;拒絶査定,特願2002-18963|株式会社鷺宮製作所|拒絶理由通知;登録査定,特願2001-314860|株式会社不二工機|拒絶理由通知;拒絶査定;登録査定,特願2001-283257|三菱電機株式会社|拒絶理由通知;登録査定,特願2001-271335|三菱電機株式会社|拒絶理由通知;拒絶査定;登録査定,特願2001-129447|ダイキン工業株式会社,松下電器産業株式会社,パナソニック株式会社|拒絶理由通知;登録査定;審判請求証拠,特願2001-113963|株式会社鷺宮製作所|先行技術調査;登録査定,特願2001-6300|松下電器産業株式会社,ダイキン工業株式会社,パナソニック株式会社|拒絶理由通知;登録査定,特願2000-286908|三菱電機株式会社|拒絶理由通知;登録査定,特願2000-250653|松下精工株式会社,パナソニックエコシステムズ株式会社|先行技術調査,特願平11-260146|三菱電機株式会社|拒絶理由通知;拒絶査定,特願平7-290923|リンナイ株式会社|拒絶理由通知,特願平6-241024|株式会社日立製作所|拒絶理由通知;拒絶査定</t>
  </si>
  <si>
    <t>JP4830488U</t>
  </si>
  <si>
    <t>実開平1-159873</t>
  </si>
  <si>
    <t>1988.04.27</t>
  </si>
  <si>
    <t>1989.11.06</t>
  </si>
  <si>
    <t>JPH01159873U</t>
  </si>
  <si>
    <t xml:space="preserve">受付 A523:手続補正書 (1988.07.15) ,受付 A711:出願人名義変更届 (1988.07.15) ,発送 A111:手続補正指令書（出　　願） (1988.07.19) ,受付 A781:上申書 (1988.08.06) ,受付 A7D2:一括住所変更届（代理人） (1989.02.13) </t>
  </si>
  <si>
    <t>特願2006-353716|芝田  悦代,芝田　悦代|拒絶理由通知,特願2004-179489|株式会社ヒロ・プランズ|先行技術調査;登録査定;審判請求証拠</t>
  </si>
  <si>
    <t>JP5758488U</t>
  </si>
  <si>
    <t>実開平5-8160</t>
  </si>
  <si>
    <t>1991.07.18</t>
  </si>
  <si>
    <t>切換弁</t>
  </si>
  <si>
    <t>1993.02.05</t>
  </si>
  <si>
    <t>JPH058160U</t>
  </si>
  <si>
    <t xml:space="preserve">受付 A523:手続補正書 (1997.08.26) ,受付 A53:意見書 (1997.08.26) ,発送 A131:拒絶理由通知書 (1998.08.18) ,発送 A02:拒絶査定 (1999.02.23) ,受付 A861:ファイル記録事項の閲覧（縦覧）請求書 (2011.01.19) </t>
  </si>
  <si>
    <t>特開平02-159485|松下電器産業株式会社|拒絶理由通知,実用新案全文昭62-122977|豊田工機株式会社|拒絶理由通知,実公平03-013008|豊田工機株式会社|拒絶理由通知,実用新案全文平03-048181|株式会社小松製作所|拒絶理由通知</t>
  </si>
  <si>
    <t>特願2006-74234|株式会社アドヴィックス|登録査定,特願2001-129447|ダイキン工業株式会社,松下電器産業株式会社,パナソニック株式会社|審判請求証拠,特願2003-167866|株式会社不二工機|先行技術調査,特願2003-124783|株式会社不二工機|拒絶理由通知;拒絶査定,特願2002-243948|株式会社鷺宮製作所|拒絶査定,特願2001-354108|株式会社不二工機|拒絶理由通知;拒絶査定,特願2001-113963|株式会社鷺宮製作所|拒絶理由通知;登録査定</t>
  </si>
  <si>
    <t>JP6430691U</t>
  </si>
  <si>
    <t>特開昭57-109868</t>
    <phoneticPr fontId="7"/>
  </si>
  <si>
    <t>特願昭55-185023</t>
  </si>
  <si>
    <t>特公昭63-29712</t>
  </si>
  <si>
    <t>1980.12.27</t>
  </si>
  <si>
    <t>熱放射性塗料</t>
  </si>
  <si>
    <t>1982.07.08</t>
  </si>
  <si>
    <t>1989.02.10</t>
  </si>
  <si>
    <t>JP1480360C,JP57109868A,JP63029712B</t>
  </si>
  <si>
    <t xml:space="preserve">受付 A522:手続補正書 (1981.04.13) ,受付 A621:出願審査請求書 (1987.12.17) ,発送 A15:出願公告の決定 (1988.03.01) ,発送 A01:特許査定 (1988.12.06) ,受付 A61:登録料納付 (1988.12.08) </t>
  </si>
  <si>
    <t>特願2009-528616|ウーデ  ゲゼルシャフト  ミット  ベシュレンクテル  ハフツング,Ｕｈｄｅ  ＧｍｂＨ,ティッセンクルップ　ウーデ　ゲゼルシャフト　ミット　ベシュレンクテル　ハフツング|先行技術調査,特願2009-528608|ウーデ  ゲゼルシャフト  ミット  ベシュレンクテル  ハフツング,Ｕｈｄｅ  ＧｍｂＨ,ティッセンクルップ　ウーデ　ゲゼルシャフト　ミット　ベシュレンクテル　ハフツング|拒絶理由通知;拒絶査定,特願2002-543601|曽良　カヨ子,曽良  カヨ子|拒絶理由通知;特許査定;審判請求証拠,特願平2-24773|大同特殊鋼株式会社|拒絶理由通知;異議証拠</t>
  </si>
  <si>
    <t>JP18502380A</t>
  </si>
  <si>
    <t>実開平3-412</t>
  </si>
  <si>
    <t>1989.05.25</t>
  </si>
  <si>
    <t>ブースター内蔵アンテナ</t>
  </si>
  <si>
    <t>1991.01.07</t>
  </si>
  <si>
    <t>JPH03412U</t>
  </si>
  <si>
    <t xml:space="preserve">受付 A63:実用新案登録願 (1989.05.29) ,発送 A23:出願番号通知 (1989.06.30) ,受付 A7D2:一括住所変更届（代理人） (1992.04.07) </t>
  </si>
  <si>
    <t>特願2002-198420|ＤＸアンテナ株式会社|審判請求証拠</t>
  </si>
  <si>
    <t>JP6116089U</t>
  </si>
  <si>
    <t>特願昭45-91190</t>
  </si>
  <si>
    <t>特許第799768号</t>
  </si>
  <si>
    <t>特公昭50-13503</t>
  </si>
  <si>
    <t>1970.10.19</t>
  </si>
  <si>
    <t>バブコツク日立株式会社</t>
  </si>
  <si>
    <t>分解ガスを冷却する熱交換器</t>
  </si>
  <si>
    <t>1975.12.25</t>
  </si>
  <si>
    <t>F28D   7/16    (2006.01)</t>
  </si>
  <si>
    <t>F28D  7/16      A</t>
  </si>
  <si>
    <t>3L103AA19,3L103AA20,3L103AA30,3L103BB26,3L103CC02,3L103CC18,3L103CC26,3L103DD08,3L103DD18,3L103DD19,3L103DD44</t>
  </si>
  <si>
    <t>JPS5013503B1</t>
  </si>
  <si>
    <t xml:space="preserve">発送 A131:拒絶理由通知書 (1972.12.05) ,受付 A522:手続補正書 (1973.01.10) ,受付 A53:意見書 (1973.01.10) ,発送 A15:出願公告の決定 (1975.02.25) ,発送 A01:特許査定 (1975.10.14) </t>
  </si>
  <si>
    <t>JP9119070A</t>
  </si>
  <si>
    <t>特開昭52-20839</t>
  </si>
  <si>
    <t>特願昭50-97025</t>
  </si>
  <si>
    <t>1975.08.09</t>
  </si>
  <si>
    <t>シ－トハクリソウチ</t>
  </si>
  <si>
    <t>1977.02.17</t>
  </si>
  <si>
    <t>G03G  15/14    (2006.01)</t>
  </si>
  <si>
    <t>G03G 15/14   101C</t>
  </si>
  <si>
    <t>2H032DA15,2H032DA24,2H032DA28</t>
  </si>
  <si>
    <t>JPS5220839A,US4061330A</t>
  </si>
  <si>
    <t xml:space="preserve">受付 A63:特許願 (1975.08.09) </t>
  </si>
  <si>
    <t>特願平8-275641|三菱重工業株式会社,三菱重工産業機器株式会社,株式会社稲本製作所|審判請求証拠,特願昭53-15902|株式会社リコー|拒絶理由通知</t>
  </si>
  <si>
    <t>JP9702575A,US71271476A</t>
  </si>
  <si>
    <t>特開昭57-79469</t>
  </si>
  <si>
    <t>特願昭56-143732</t>
  </si>
  <si>
    <t>特許第1565146号</t>
  </si>
  <si>
    <t>特公平1-45876</t>
  </si>
  <si>
    <t>1981.09.11</t>
  </si>
  <si>
    <t>シ－メンス　アクチエンゲゼルシヤフト</t>
  </si>
  <si>
    <t>非同期機の固定子抵抗、主インダクタンス、漏れインダクタンスに対するパラメ－タ値検出装置</t>
  </si>
  <si>
    <t>ＤＥ８０Ｐ３０３４２７５．７(1980.09.11)</t>
  </si>
  <si>
    <t>1980.09.11</t>
  </si>
  <si>
    <t>1982.05.18</t>
  </si>
  <si>
    <t>1990.06.25</t>
  </si>
  <si>
    <t>G01R  31/34    (2006.01),G01R  27/16    (2006.01),G01R  27/02    (2006.01)</t>
  </si>
  <si>
    <t>G01R 31/34      F,G01R 27/16       ,G01R 27/02      Z</t>
  </si>
  <si>
    <t>2G016BA01,2G016BA03,2G016BB01,2G016BB02,2G016BB04,2G016BB05,2G016BC05,2G016BD06,2G028AA05,2G028BE07,2G028CG02,2G028CG06,2G028CG18,2G028FK01,2G028FK02,2G028GL02,2G028GL12,2G028GL13,2G028GL20,2G028HN07,2G028LR02</t>
  </si>
  <si>
    <t>DE3034275A1,DE3034275C2,JP1045876B,JP1565146C,JP57079469A,US4423367A</t>
  </si>
  <si>
    <t>フエリツクス・ブラシユケ,レオンハルト・レング</t>
  </si>
  <si>
    <t xml:space="preserve">受付 A63:特許願 (1981.09.11) ,受付 A621:出願審査請求書 (1988.04.13) ,発送 A15:出願公告の決定 (1989.07.04) ,発送 A01:特許査定 (1990.04.10) ,受付 A61:登録料納付 (1990.05.11) </t>
  </si>
  <si>
    <t>特願昭62-133630|三菱電機株式会社|拒絶理由通知,特願昭59-212543|株式会社日立製作所|拒絶理由通知,特願昭59-180600|株式会社日立製作所|拒絶理由通知,特願昭59-38582|株式会社日立製作所|審判請求証拠</t>
  </si>
  <si>
    <t>DE3034275A,JP14373281A,US29978081A</t>
  </si>
  <si>
    <t>JP14373281A,US29978081A</t>
  </si>
  <si>
    <t>JP1045876B,JP1565146C,JP57079469A,US4423367A</t>
  </si>
  <si>
    <t>特開昭59-20217</t>
  </si>
  <si>
    <t>特願昭57-130749</t>
  </si>
  <si>
    <t>特許第1432558号</t>
  </si>
  <si>
    <t>特公昭62-41645</t>
  </si>
  <si>
    <t>1982.07.27</t>
  </si>
  <si>
    <t>川研フアインケミカル株式会社</t>
  </si>
  <si>
    <t>尿素を安定に含む水性ゼリ－状組成物</t>
  </si>
  <si>
    <t>1984.02.01</t>
  </si>
  <si>
    <t>A61K  31/17    (2006.01),A61K   9/06    (2006.01),C07C 273/16    (2006.01),C07C 239/00    (2006.01),C07C  67/00    (2006.01)</t>
  </si>
  <si>
    <t>A61K 31/17       ,C07C126/10       ,A61K  9/06      D,A61K  9/06      F,A61K  9/06       ,C07C273/16       ,C07C239/00      X,C07C 67/00      X</t>
  </si>
  <si>
    <t>4C076AA09,4C076BB31,4C076CC18,4C076DD30Z,4C076DD31Q,4C076DD31Z,4C076DD41Q,4C076DD42Q,4C076DD43Q,4C076DD50Z,4C076DD51Z,4C076DD54X,4C076DD54N,4C076EE09G,4C076EE09Q,4C076FF17,4C076FF34,4C076FF36,4C076FF57,4C076FF61,4C076FF65,4C076FF70,4H052AA05,4H052AD40,4H052BC53,4H052BE10,4H052BE14,4H052BE61,4H052BE63,4H052BE90,4H006AA05,4H006AD40,4H006BC53,4H006BE10,4H006BE14,4H006BE61,4H006BE63,4H006BE90,4C206AA01,4C206AA02,4C206DA02,4C206DA36,4C206FA02,4C206FA44,4C206HA27,4C206KA12,4C206MA03,4C206MA05,4C206MA47,4C206MA83,4C206NA03,4C206ZA89,4C206ZA90,4C206ZA91,4C206ZB35,4C206MA29,4C206MA30</t>
  </si>
  <si>
    <t>JP1432558C,JP59020217A,JP62041645B</t>
  </si>
  <si>
    <t>椿　和之,薄羽　恭謙</t>
  </si>
  <si>
    <t xml:space="preserve">発送 A131:拒絶理由通知書 (1986.07.01) ,受付 A53:意見書 (1986.08.13) ,発送 A15:出願公告の決定 (1987.05.26) ,発送 A01:特許査定 (1988.01.19) ,受付 A61:登録料納付 (1988.01.27) </t>
  </si>
  <si>
    <t>特願2009-229029|小林製薬株式会社|拒絶理由通知,特願2008-323070|ロート製薬株式会社|拒絶理由通知;拒絶査定,特願2006-56486|日東紡績株式会社|拒絶理由通知;先行技術調査;拒絶査定,特願2006-505144|ロレアル|拒絶理由通知;先行技術調査;拒絶査定,特願2004-222329|ロート製薬株式会社|拒絶理由通知;拒絶査定,特願2003-569140|ハイドロン  テクノロジーズ  インコーポレイテッド,ＨＹＤＲＯＮ  ＴＥＣＨＮＯＬＯＧＩＥＳ，ＩＮＣ．,ハイドロン　テクノロジーズ　インコーポレイテッド|拒絶理由通知;拒絶査定,特願2003-501422|アベンティス・ファーマ・ドイチユラント・ゲゼルシャフト・ミット・ベシュレンクテル・ハフツング,サノフィ－アベンティス・ドイチュラント・ゲゼルシャフト・ミット・ベシュレンクテル・ハフツング|拒絶理由通知;先行技術調査;特許査定,特願平7-96150|株式会社資生堂|拒絶理由通知;特許査定,特願平7-86486|株式会社資生堂|拒絶理由通知;拒絶査定,特願昭63-123275|久光製薬株式会社,久光製薬　株式会社|拒絶理由通知,特願昭62-7044|東興薬品工業株式会社|異議証拠,特願昭61-314664|久光製薬株式会社|拒絶理由通知;異議証拠,特願昭59-152582|株式会社資生堂|異議証拠;異議採用証拠</t>
  </si>
  <si>
    <t>JP13074982A</t>
  </si>
  <si>
    <t>特開昭60-61518</t>
  </si>
  <si>
    <t>特願昭58-169970</t>
  </si>
  <si>
    <t>特許第1774114号</t>
  </si>
  <si>
    <t>特公平4-63852</t>
  </si>
  <si>
    <t>1983.09.14</t>
  </si>
  <si>
    <t>久光製薬株式会社</t>
  </si>
  <si>
    <t>ゲル状外用組成物</t>
  </si>
  <si>
    <t>1985.04.09</t>
  </si>
  <si>
    <t>1993.07.14</t>
  </si>
  <si>
    <t>A61K   9/06    (2006.01),A61P  31/04    (2006.01),A61P  31/10    (2006.01)</t>
  </si>
  <si>
    <t xml:space="preserve">A61K  9/06      D,A61K  9/06       ,A61K  9/06   ADZD,A61P 31/04       ,A61P 31/10       </t>
  </si>
  <si>
    <t>4C076AA09,4C076BB31,4C076CC34,4C076FF12,4C076FF31,4C076FF34,4C076FF35,4C076FF36,4C076FF56,4C076FF61,4C076FF65,4C076FF67,4C076DD37,4C076DD38,4C076DD47Q,4C076DD47N,4C076DD50Z,4C076EE07P,4C076EE23,4C076EE32P</t>
  </si>
  <si>
    <t>JP1774114C,JP4063852B,JP60061518A</t>
  </si>
  <si>
    <t>山形　徹哉,宮田　悟,中尾　輝人,中川　晃</t>
  </si>
  <si>
    <t xml:space="preserve">受付 A63:特許願 (1983.09.14) ,受付 A621:出願審査請求書 (1990.04.18) ,発送 A15:出願公告の決定 (1992.07.07) ,発送 A01:特許査定 (1993.03.30) ,受付 A61:登録料納付 (1993.04.19) </t>
  </si>
  <si>
    <t>特願2008-552190|科研製薬株式会社|拒絶理由通知;拒絶査定;特許査定,特願2003-504893|バタグリア  アレックス,バタグリア　アレックス|拒絶理由通知;拒絶査定,特願平7-513023|ラブテック　ゲセルシャフト　フュア　テクノロジシェ　フォルシュング　ウント　エントウィックルング　エムベーハー,トロムスドルフ　ゲーエムベーハー　ウント　ケーゲー|拒絶理由通知;拒絶査定,特願平3-90995|ティーポール株式会社,ティーポールディバーシー株式会社,ディバーシー・アイピー・インターナショナル・ビー・ヴイ|審判請求証拠,特願平1-114833|ホーユー株式会社,ホ―ユ―株式会社|拒絶理由通知,特願昭60-99704|佐藤製薬株式会社|拒絶理由通知,特願昭60-94623|三菱レイヨン株式会社|拒絶理由通知,特願昭60-94622|三菱レイヨン株式会社|拒絶理由通知,特願昭59-271890|バイエル薬品株式会社|拒絶理由通知</t>
  </si>
  <si>
    <t>JP16997083A</t>
  </si>
  <si>
    <t>特願昭60-102677</t>
  </si>
  <si>
    <t>1985.05.16</t>
  </si>
  <si>
    <t>株式会社フジタ</t>
  </si>
  <si>
    <t>レ－ザ光利用による自動墨出し装置</t>
  </si>
  <si>
    <t>1986.11.20</t>
  </si>
  <si>
    <t>G01C  15/00    (2006.01)</t>
  </si>
  <si>
    <t>G01C 15/00      L,G01C 15/00      C,G01C 15/00   103C,G01C 15/00   103E</t>
  </si>
  <si>
    <t>JPS61262611A</t>
  </si>
  <si>
    <t>杉原　繁樹</t>
  </si>
  <si>
    <t xml:space="preserve">発送 A131:拒絶理由通知書 (1990.09.18) ,受付 A53:意見書 (1990.11.16) ,受付 A721:名称（氏名）変更届（出願人） (1991.01.25) ,受付 A751:印鑑変更届（出願人） (1991.01.25) ,発送 A02:拒絶査定 (1991.07.02) </t>
  </si>
  <si>
    <t>特開昭50-115063|ミカサ　カブシキガイシヤ|拒絶理由通知,特公昭50-017265|株式会社東芝,東京芝浦電気株式会社|拒絶理由通知</t>
  </si>
  <si>
    <t>特願平11-287634|株式会社ユアテック|先行技術調査;特許査定,特願平4-156112|株式会社トプコン|異議証拠,特願平3-320109|日本スピードシヨア株式会社,日本スピードショア株式会社|拒絶理由通知,特願平1-238748|佐藤工業株式会社,マック株式会社|異議証拠;審判請求証拠,特願平1-192623|飛島建設株式会社|拒絶理由通知</t>
  </si>
  <si>
    <t>JP10267785A</t>
  </si>
  <si>
    <t>特開昭62-41870</t>
  </si>
  <si>
    <t>特願昭60-178661</t>
  </si>
  <si>
    <t>特許第1883557号</t>
  </si>
  <si>
    <t>特公平6-6831</t>
  </si>
  <si>
    <t>1985.08.15</t>
  </si>
  <si>
    <t>日本鋼管株式会社,日本鋼管工事株式会社</t>
  </si>
  <si>
    <t>金属二重殻タンクの解体工法と横滑りストツパ</t>
  </si>
  <si>
    <t>1987.02.23</t>
  </si>
  <si>
    <t>1994.11.10</t>
  </si>
  <si>
    <t>B65D  90/00    (2006.01),E04G  23/08    (2006.01),E04H   7/06    (2006.01)</t>
  </si>
  <si>
    <t xml:space="preserve">B65D 90/00      M,E04G 23/08      J,E04H  7/06       ,E04G 23/08       </t>
  </si>
  <si>
    <t>3E070AA03,3E070AA08,3E070AB03,3E070BC10,3E070DA01,3E070JB02,3E070JB03,3E070JB05,3E070JC10,3E070QA06,3E070QA13,2E176AA15,2E176DD64</t>
  </si>
  <si>
    <t>JP1883557C,JP6006831B,JP62041870A</t>
  </si>
  <si>
    <t>若松　幹夫,浅野　庄治</t>
  </si>
  <si>
    <t xml:space="preserve">受付 A7D2:一括住所変更届（代理人） (1989.02.10) ,受付 A621:出願審査請求書 (1992.04.24) ,発送 A15:出願公告の決定 (1993.10.12) ,発送 A01:特許査定 (1994.08.02) ,受付 A61:登録料納付 (1994.08.12) </t>
  </si>
  <si>
    <t>特願平8-281687|川崎重工業株式会社|拒絶理由通知,特願平7-268769|石川島播磨重工業株式会社|拒絶理由通知;拒絶査定,特願平4-123807|大阪ガスエンジニアリング株式会社,株式会社大林組|拒絶理由通知,特願平4-123806|大阪ガスエンジニアリング株式会社,株式会社大林組|拒絶理由通知,特願平2-253575|福岡　公典|審判請求証拠</t>
  </si>
  <si>
    <t>JP17866185A</t>
  </si>
  <si>
    <t>特開昭62-220281</t>
  </si>
  <si>
    <t>特願昭61-63356</t>
  </si>
  <si>
    <t>特許第1692794号</t>
  </si>
  <si>
    <t>特公平3-54032</t>
  </si>
  <si>
    <t>1986.03.20</t>
  </si>
  <si>
    <t>すみ肉溶接用溶接ロボツト装置</t>
  </si>
  <si>
    <t>1987.09.28</t>
  </si>
  <si>
    <t>1992.08.27</t>
  </si>
  <si>
    <t>B23K   9/12    (2006.01),B23K  37/02    (2006.01),B25J   9/16    (2006.01),G05B  19/18    (2006.01),B25J   9/10    (2006.01),B23K   9/127   (2006.01),G05B  19/404   (2006.01)</t>
  </si>
  <si>
    <t>B23K  9/12   331E,B23K 37/02      B,B25J  9/16       ,G05B 19/18      H,B25J  9/10       ,B23K  9/127  509E,G05B 19/404     H</t>
  </si>
  <si>
    <t>3F059AA05,3F059AA08,3F059BA01,3F059BA10,3F059BB05,3F059CA02,3F059DA02,3F059DC01,3F059DC07,3F059DD04,3F059DD11,3F059DE03,3F059FA03,3F059FB08,3F059FB16,3F059FB21,5H269AA07,5H269AA20,5H269AB12,5H269AB33,5H269CC07,5H269CC11,5H269DD01,5H269BB07,5H269BB09,5H269FF05,5H269FF06,5H269GG02,5H269GG06,5H269GG08,5H269EE01,5H269EE05,3C007AS11,3C007AS21,3C007BS02,3C007KS03,3C007KS04,3C007KS31,3C007KV04,3C007KV12,3C007KX07,3C007LS08,3C007LT04,3C007LT07,3C007LT12,3C269AB12,3C269AB33,3C269BB07,3C269BB09,3C269CC07,3C269CC11,3C269DD01,3C269EF02,3C269EF10,3C269EF91,3C269EF92,3C269GG02,3C269GG06,3C269GG08,3C707AS11,3C707AS21,3C707BS02,3C707KS03,3C707KS04,3C707KS31,3C707KV04,3C707KV12,3C707KX07,3C707LS08,3C707LT04,3C707LT07,3C707LT12</t>
  </si>
  <si>
    <t>JP1692794C,JP3054032B,JP62220281A</t>
  </si>
  <si>
    <t>大久保　宣正,高梨　不二雄,小笠原　隆明,新川　勝啓,泉　敏之</t>
  </si>
  <si>
    <t xml:space="preserve">受付 A621:出願審査請求書 (1988.06.09) ,受付 A7D2:一括住所変更届（代理人） (1990.01.08) ,発送 A15:出願公告の決定 (1991.05.28) ,発送 A01:特許査定 (1992.02.18) ,受付 A61:登録料納付 (1992.03.19) </t>
  </si>
  <si>
    <t>特願2002-238821|株式会社桂スチール|拒絶理由通知;拒絶査定;特許査定,特願平6-233897|日立造船株式会社|拒絶理由通知,特願平3-239574|株式会社アマダ|拒絶理由通知,特願平1-77871|新明和工業株式会社|拒絶理由通知</t>
  </si>
  <si>
    <t>JP6335686A</t>
  </si>
  <si>
    <t>特開昭62-106012</t>
  </si>
  <si>
    <t>特願昭61-254837</t>
  </si>
  <si>
    <t>特許第1981878号</t>
  </si>
  <si>
    <t>特公平7-10770</t>
  </si>
  <si>
    <t>1986.10.28</t>
  </si>
  <si>
    <t>ステリス　インコーポレーテッド</t>
  </si>
  <si>
    <t>アルコ－ルを基剤とする抗菌組成物</t>
  </si>
  <si>
    <t>ＵＳ８５７９１６６８(1985.10.28)</t>
  </si>
  <si>
    <t>1985.10.28</t>
  </si>
  <si>
    <t>1987.05.16</t>
  </si>
  <si>
    <t>1995.10.25</t>
  </si>
  <si>
    <t>A61K   9/08    (2006.01),A61K  31/045   (2006.01),A61K  47/38    (2006.01),A61P  31/04    (2006.01)</t>
  </si>
  <si>
    <t xml:space="preserve">A61K  9/08      M,A61K 31/045      ,A61K  9/08       ,A61K 31/045  ADZ ,A61K 47/38      Z,A61K 47/38       ,A61P 31/04       </t>
  </si>
  <si>
    <t>4C076AA12,4C076BB31,4C076CC18,4C076FF07,4C076FF17,4C076FF52,4C076FF53,4C076DD19N,4C076DD37A,4C076DD45G,4C076DD45N,4C076DD48N,4C076EE16G,4C076EE32G,4C076FF34,4C206AA01,4C206AA02,4C206CA03,4C206MA02,4C206MA03,4C206MA05,4C206MA28,4C206MA29,4C206MA83,4C206NA03,4C206ZB35,4C206ZA90</t>
  </si>
  <si>
    <t>AT63670T,CA1299098C,DE3679383D1,EP0223681A1,EP0223681B1,JP1981878C,JP62106012A,JP7010770B,US5288486A</t>
  </si>
  <si>
    <t>ジヨン　エツチ．ホワイト</t>
  </si>
  <si>
    <t xml:space="preserve">発送 A15:出願公告の決定 (1994.10.11) ,受付 A721:名称（氏名）変更届（出願人） (1995.01.13) ,受付 A731:住所変更届（出願人） (1995.01.13) ,発送 A01:特許査定 (1995.07.25) ,受付 A61:登録料納付 (1995.08.18) </t>
  </si>
  <si>
    <t>特願2010-242066|スリーエム  カンパニー,スリーエム　カンパニー|先行技術調査,特願2008-537916|ダウ  グローバル  テクノロジーズ  インコーポレイティド,ダウ　グローバル　テクノロジーズ　エルエルシー|先行技術調査,特願2007-527875|ステリス  インコーポレイテッド,アメリカン　ステリライザー　カンパニー|先行技術調査,特願平11-12371|エシコン・インコーポレイテッド,ＥＴＨＩＣＯＮ，  ＩＮＣＯＲＰＯＲＡＴＥＤ|先行技術調査;特許査定,特願平10-530910|ミネソタ　マイニング　アンド　マニュファクチャリング　カンパニー|拒絶理由通知;拒絶査定,特願平8-529024|サノフィ,サノフィ－アベンティス,サノフィーサンテラボ|拒絶理由通知;拒絶査定,特願平7-524380|ブラウン　トムセン，ジョン,ブラウン  トムセン，ジョン|拒絶理由通知;特許査定,特願平4-86273|日本製薬株式会社|拒絶理由通知,特願平3-90995|ティーポール株式会社,ティーポールディバーシー株式会社,ディバーシー・アイピー・インターナショナル・ビー・ヴイ|審判請求証拠</t>
  </si>
  <si>
    <t>AT86402413T,CA521133A,DE3679383A,EP86402413A,JP25483786A,US67641291A</t>
  </si>
  <si>
    <t>AT86402413T,CA521133A,DE3679383A,EP86402413A,JP25483786A</t>
  </si>
  <si>
    <t>AT63670T,CA1299098C,DE3679383D1,EP0223681A1,EP0223681B1,JP1981878C,JP62106012A,JP7010770B</t>
  </si>
  <si>
    <t>特願昭62-85889</t>
  </si>
  <si>
    <t>特許第2103892号</t>
  </si>
  <si>
    <t>特公平8-9551</t>
  </si>
  <si>
    <t>1987.04.09</t>
  </si>
  <si>
    <t>バスフ　アクチェン　ゲゼルシャフト</t>
  </si>
  <si>
    <t>固形薬剤の製法</t>
  </si>
  <si>
    <t>ＤＥ８６Ｐ３６１２２１２．２(1986.04.11)</t>
  </si>
  <si>
    <t>1986.04.11</t>
  </si>
  <si>
    <t>1987.10.23</t>
  </si>
  <si>
    <t>1996.11.06</t>
  </si>
  <si>
    <t>A61K  47/32    (2006.01),A61K   9/22    (2006.01),A61K  47/00    (2006.01)</t>
  </si>
  <si>
    <t xml:space="preserve">A61K 47/32      B,A61K  9/22      E,A61K 47/00   332B,A61K  9/22       ,A61K 47/32       </t>
  </si>
  <si>
    <t>4C076AA01,4C076AA31,4C076AA36,4C076BB01,4C076BB04,4C076BB05,4C076BB29,4C076CC01,4C076CC04,4C076CC05,4C076CC11,4C076CC14,4C076CC15,4C076CC17,4C076CC21,4C076CC22,4C076CC30,4C076CC31,4C076CC32,4C076DD37,4C076DD80,4C076EE05,4C076EE07,4C076EE08,4C076EE09,4C076EE10,4C076EE11,4C076EE12,4C076EE13,4C076EE15,4C076EE16,4C076EE26,4C076EE47,4C076EE48,4C076EE49,4C076FF05,4C076FF46,4C076GG14,4C076GG50,4C076FF70</t>
  </si>
  <si>
    <t>AT77739T,AU587897B2,AU7141387A,CA1308353C,CN87103409A,CN1022666C,CS268177B2,CS8702532A2,DE3612212A1,DE3780059D1,EP0240904A2,EP0240904B1,ES2037020T3,FI871539A,FI871539A0,FI87887B,FI87887C,GR3005866T3,HRP931379A2,HRP931379B1,HU196132B,HUT43958A,JP2103892C,JP8009551B,JP62242630A,KR920003575B1,LT2085R3,LV5176A3,NO170570B,NO170570C,NO871513A,NO871513D0,PT84661A,PT84661B,SI8710591A8,SU1731037A3,US4801460A,YU46534B,YU59187A,YU59187A1</t>
  </si>
  <si>
    <t>ハンス－ヘルムート・ゲルツ,ローガー・ギユンター・クリメーシユ,クラウス・レムマーヒルト,ジークフリート・ラング,アクセル・ザンナー,ラインハルト・シユペングラー</t>
  </si>
  <si>
    <t xml:space="preserve">受付 A523:手続補正書 (1995.07.19) ,受付 A53:意見書 (1995.07.19) ,発送 A15:出願公告の決定 (1995.10.03) ,発送 A01:特許査定 (1996.07.23) ,受付 A61:登録料納付 (1996.07.30) </t>
  </si>
  <si>
    <t>特開昭61-260029|ロ－ン－プ－ラン・サント|拒絶理由通知</t>
  </si>
  <si>
    <t>米国特許4520180号,米国特許4520179号,米国特許3089818号,西独特許出願公開3642633号,西独特許出願公開3612211号,西独特許1229248号,西独特許1137009号,英国特許1388786号</t>
  </si>
  <si>
    <t>特願2007-511944|ベーリンガー  インゲルハイム  インターナショナル  ゲゼルシャフト  ミット  ベシュレンクテル  ハフツング,アボット  ゲゼルシャフト  ミット  ベシュレンクテル  ハフツング  ウント  コンパニー  コマンディトゲゼルシャフト,Ａｂｂｏｔｔ  ＧｍｂＨ  ＆  Ｃｏ．  ＫＧ,ベーリンガー　インゲルハイム　インターナショナル　ゲゼルシャフト　ミット　ベシュレンクテル　ハフツング,アボット　ゲゼルシャフト　ミット　ベシュレンクテル　ハフツング　ウント　コンパニー　コマンディトゲゼルシャフト|拒絶理由通知;拒絶査定,特願2001-526516|アボット　ゲーエムベーハー　ウント　カンパニー　カーゲー,ティボテック　ファーマスーティカルズ　エルティディ|拒絶理由通知;特許査定,特願2000-273706|ビーエーエスエフ　アクチェンゲゼルシャフト,ビーエーエスエフ　ソシエタス・ヨーロピア|先行技術調査;特許査定,特願2001-511902|バイエル　アクチェンゲゼルシャフト,アボツト・ゲゼルシヤフト・ミツト・ベシユレンクテル・ハフツング・ウント・コンパニー・コマンジツトゲゼルシヤフト|拒絶理由通知;拒絶査定,特願2006-501700|ノバルティス  アクチエンゲゼルシャフト,ノバルティス　アーゲー|拒絶理由通知;特許査定,特願2004-542477|アボット  ゲゼルシャフト  ミット  ベシュレンクテル  ハフツング  ウント  コンパニー  コマンディトゲゼルシャフト,Ａｂｂｏｔｔ  ＧｍｂＨ  ＆  Ｃｏ．  ＫＧ,アボット　ゲゼルシャフト　ミット　ベシュレンクテル　ハフツング　ウント　コンパニー　コマンディトゲゼルシャフト|特許査定,特願2003-557555|スミスクライン・ビーチャム・コーポレイション,ＳＭＩＴＨＫＬＩＮＥ  ＢＥＥＣＨＡＭ  ＣＯＲＰＯＲＡＴＩＯＮ,グラクソスミスクライン・リミテッド・ライアビリティ・カンパニー|拒絶理由通知;拒絶査定,特願2000-568456|クノール　アーゲー,アボット  ゲーエムベーハー  ウント  コンパニー  カーゲー,アボット　ゲーエムベーハー　ウント　コンパニー　カーゲー|先行技術調査;特許査定,特願2000-522902|ビーエーエスエフ　アクチェンゲゼルシャフト,ビーエーエスエフ　ソシエタス・ヨーロピア|先行技術調査;特許査定,特願平10-513020|ビーエーエスエフ　アクチェンゲゼルシャフト,ビーエーエスエフ　ソシエタス・ヨーロピア|拒絶理由通知;拒絶査定;審判拒絶理由通知,特願平10-60960|クノル　アクチエンゲゼルシヤフト,アボット  ゲゼルシャフト  ミット  ベシュレンクテル  ハフツング  ウント  コンパニー  コマンディトゲゼルシャフト,Ａｂｂｏｔｔ  ＧｍｂＨ  ＆  Ｃｏ．  ＫＧ,アボット　ゲゼルシャフト　ミット　ベシュレンクテル　ハフツング　ウント　コンパニー　コマンディトゲゼルシャフト|拒絶理由通知;特許査定,特願平9-526492|ビーエーエスエフ　アクチェンゲゼルシャフト,アボット  ゲゼルシャフト  ミット  ベシュレンクテル  ハフツング  ウント  コンパニー  コマンディトゲゼルシャフト,アボット　ゲゼルシャフト　ミット　ベシュレンクテル　ハフツング　ウント　コンパニー　コマンディトゲゼルシャフト|拒絶理由通知;特許査定,特願平9-513965|ビーエーエスエフ　アクチェンゲゼルシャフト,ビーエーエスエフ  アクチェンゲゼルシャフト|特許査定,特願平8-528036|ビーエーエスエフ　アクチェンゲゼルシャフト,ビーエーエスエフ　ソシエタス・ヨーロピア|拒絶理由通知;拒絶査定,特願平8-524615|ビーエーエスエフ　アクチェンゲゼルシャフト,ビーエーエスエフ  アクチェンゲゼルシャフト|拒絶理由通知,特願平7-526666|ビーエーエスエフ　アクチェンゲゼルシャフト,ビーエーエスエフ  ソシエタス・ヨーロピア,ＢＡＳＦ  ＳＥ,ビーエーエスエフ　ソシエタス・ヨーロピア|拒絶理由通知;拒絶査定;特許査定,特願平6-524942|ビーエーエスエフ　アクチエンゲゼルシャフト,アボット　ゲゼルシャフト　ミット　ベシュレンクテル　ハフツング　ウント　コンパニー　コマンディトゲゼルシャフト|拒絶理由通知;拒絶査定,特願平6-509595|シエル・インターナシヨナル・リサーチ・マートシヤツピイ・ベー・ブイ,ビーエーエスエフ  アグロ  ベー．ブイ．アーンヘム（エヌエル），ワデンスウイル―ブランチ,ビーエーエスエフ　アグロ　ベー．ブイ．アーンヘム（エヌエル），ワデンスウイル―ブランチ,ビーエーエスエフ　アグロ　ベー．ブイ．，アーンヘム（エヌエル），ワデンスウイル‐ブランチ|拒絶理由通知;特許査定,特願平5-198245|ビーエーエスエフ　アクチェンゲゼルシャフト|拒絶理由通知;拒絶査定,特願平4-507772|日本新薬株式会社|異議証拠;審判請求証拠,特願平4-310060|ビーエーエスエフ　アクチェンゲゼルシャフト,ビーエーエスエフ  アクチェンゲゼルシャフト,ＢＡＳＦ  Ａｋｔｉｅｎｇｅｓｅｌｌｓｃｈａｆｔ|拒絶理由通知;拒絶査定</t>
  </si>
  <si>
    <t>AT87104724T,AU7141387A,AU7141387D,CA534435A,CN87103409A,CS253287A,DE3612212A,DE3780059A,EP87104724A,ES87104724T,FI871539A,GR92402198T,HRP931379A,HU161787A,JP8588987A,KR870003527A,LT53293A,LV930427A,NO871513A,PT8466187A,SI8710591A,SU4202334A,US3493887A,YU59187A</t>
  </si>
  <si>
    <t>AT87104724T,AU7141387A,AU7141387D,CA534435A,CN87103409A,CS253287A,DE3780059A,EP87104724A,ES87104724T,FI871539A,GR92402198T,HU161787A,JP8588987A,KR870003527A,NO871513A,PT8466187A,SU4202334A,US3493887A,YU59187A</t>
  </si>
  <si>
    <t>AT77739T,AU587897B2,AU7141387A,CA1308353C,CN87103409A,CN1022666C,CS268177B2,CS8702532A2,DE3780059D1,EP0240904A2,EP0240904B1,ES2037020T3,FI871539A,FI871539A0,FI87887B,FI87887C,GR3005866T3,HU196132B,HUT43958A,JP2103892C,JP8009551B,JP62242630A,KR920003575B1,NO170570B,NO170570C,NO871513A,NO871513D0,PT84661A,PT84661B,SU1731037A3,US4801460A,YU46534B,YU59187A,YU59187A1</t>
  </si>
  <si>
    <t>AT87104724T,AU7141387A,AU7141387D,CA534435A,CN87103409A,CS253287A,DE3780059A,EP87104724A,ES87104724T,FI871539A,GR92402198T,HRP931379A,HU161787A,JP8588987A,KR870003527A,LT53293A,LV930427A,NO871513A,PT8466187A,SI8710591A,SU4202334A,US3493887A,YU59187A</t>
  </si>
  <si>
    <t>AT77739T,AU587897B2,AU7141387A,CA1308353C,CN87103409A,CN1022666C,CS268177B2,CS8702532A2,DE3780059D1,EP0240904A2,EP0240904B1,ES2037020T3,FI871539A,FI871539A0,FI87887B,FI87887C,GR3005866T3,HRP931379A2,HRP931379B1,HU196132B,HUT43958A,JP2103892C,JP8009551B,JP62242630A,KR920003575B1,LT2085R3,LV5176A3,NO170570B,NO170570C,NO871513A,NO871513D0,PT84661A,PT84661B,SI8710591A8,SU1731037A3,US4801460A,YU46534B,YU59187A,YU59187A1</t>
  </si>
  <si>
    <t>特願昭62-268021</t>
  </si>
  <si>
    <t>四重処理用プロセッサ</t>
  </si>
  <si>
    <t>ＵＳ８６９２３１２５(1986.10.24)</t>
  </si>
  <si>
    <t>1986.10.24</t>
  </si>
  <si>
    <t>1988.06.06</t>
  </si>
  <si>
    <t>H01L  21/302   (2006.01),H01L  21/677   (2006.01),H01L  21/3065  (2006.01)</t>
  </si>
  <si>
    <t>H01L 21/302     B,H01L 21/68      A,H01L 21/302  101G</t>
  </si>
  <si>
    <t>5F004AA14,5F004BA04,5F004BA05,5F004BB07,5F004BB18,5F004BB11,5F004BB26,5F004BB28,5F004BC01,5F004BC05,5F004BC06,5F004CA08,5F004DA02,5F004DA04,5F004DA05,5F004DA11,5F004DA18,5F004DA22,5F004DB01,5F004DB03,5F004DB08,5F004DB02,5F004DB15,5F004DB16,5F004EB04,5F031CC04,5F031CC12,5F031CC19,5F031CC32,5F031CC33,5F031CC34,5F031EE01,5F031EE12,5F031JJ05,5F031KK06,5F031CA02,5F031DA01,5F031FA01,5F031FA03,5F031FA07,5F031FA12,5F031GA54,5F031GA60,5F031LA13,5F031MA04,5F031MA13,5F031MA32,5F031NA09</t>
  </si>
  <si>
    <t>CA1331163C,CA1283174C,DE3751738D1,DE3751738T2,EP0246453A2,EP0264945A2,EP0264945B1,EP0680074A2,JP2596422B2,JPS6332931A,JP2044553C,JP63266434A,JP7069513B,JP2620235B2,JP63266435A,JPS63279232A,JPS63291043A,JPS64935A,JPS6448050A,JPS6448051A,JPS6448052A,JPS63133532A,JPH07183282A,US4715921A,US5013385A,US5102495A,US5344542A,US5308431A,US5313245A,US6103055A,US6214119B1,US6413320B2,US2001006096A1,US6776846B2,US2002174952A1</t>
  </si>
  <si>
    <t>拒絶査定（審判：審判請求取下）</t>
  </si>
  <si>
    <t>ジョセフ　エイ　マーア,イー　ジョン　ヴォールズ,ジョセフ　ディー　ナポリ,アーサー　ダブリュー　ザフィロポーロ,マーク　ダブリュー　ミラー</t>
  </si>
  <si>
    <t xml:space="preserve">発送 A602:期間延長許可書 (1993.11.29) ,受付 A523:手続補正書 (1994.01.14) ,受付 A53:意見書 (1994.01.14) ,発送 A02:拒絶査定 (1994.04.26) ,受付 A523:手続補正書 (1994.08.25) </t>
  </si>
  <si>
    <t>特開昭60-167420|ピルキントン・ブラザ－ズ・ピ－エルシ－|拒絶理由通知,特開昭55-141570|日電バリアン株式会社|拒絶理由通知,特開昭57-149748|日電アネルバ株式会社,アネルバ株式会社|拒絶理由通知,特開昭62-295421|マテリアルズ　リサ－チ　コ－ポレイシヨン,東京エレクトロン株式会社|拒絶理由通知,特開昭63-032931|ジエネラル・シグナル・コ－ポレ－シヨン,ジェネラル・シグナル・コーポレーション,アプライド　マテリアルズ，インコーポレイテッド|拒絶理由通知</t>
  </si>
  <si>
    <t>特願2012-134099|株式会社日立製作所,株式会社日立ハイテクノロジーズ|特許査定,特願2009-104066|株式会社日立製作所,株式会社日立ハイテクノロジーズ|先行技術調査;特許査定,特願2007-270341|株式会社日立製作所,株式会社日立ハイテクノロジーズ|拒絶理由通知;拒絶査定,特願平2-175216|株式会社日立製作所|異議証拠</t>
  </si>
  <si>
    <t>CA534875A,CA548598A,DE3751738A,DE3751738T,EP87105696A,EP87115508A,EP95111001A,JP9609387A,JP10138287A,JP10138487A,JP11405287A,JP12734387A,JP15534287A,JP20461387A,JP20461487A,JP20461587A,JP26802187A,JP22243094A,US92312586A,US44303989A,US68935791A,US80903191A,US86372392A,US7286093A,US50286095A,US19574998A,US78293801A,US13124302A</t>
  </si>
  <si>
    <t>CA548598A,DE3751738A,DE3751738T,EP87115508A,EP95111001A,JP26802187A</t>
  </si>
  <si>
    <t>CA1283174C,DE3751738D1,DE3751738T2,EP0264945A2,EP0264945B1,EP0680074A2,JPS63133532A</t>
  </si>
  <si>
    <t>特開平1-139169</t>
  </si>
  <si>
    <t>特願昭62-296341</t>
  </si>
  <si>
    <t>特許第2060740号</t>
  </si>
  <si>
    <t>特公平7-85789</t>
  </si>
  <si>
    <t>1987.11.25</t>
  </si>
  <si>
    <t>株式会社竹中工務店</t>
  </si>
  <si>
    <t>枠組足場材再生システム</t>
  </si>
  <si>
    <t>1989.05.31</t>
  </si>
  <si>
    <t>1996.06.10</t>
  </si>
  <si>
    <t>B05C   9/00    (2006.01),B05C   9/10    (2006.01),B05C  13/00    (2006.01)</t>
  </si>
  <si>
    <t xml:space="preserve">B05C  9/00       ,B05C  9/10       ,B05C 13/00       </t>
  </si>
  <si>
    <t>4F042AA01,4F042DA01,4F042DB01,4F042DF02,4F042DF15,4F042DF25,4F042DH07,4F042ED05</t>
  </si>
  <si>
    <t>JP1139169A,JP2060740C,JP7085789B</t>
  </si>
  <si>
    <t>古川　政彦,川村　芳男,今井　崇賀,遠藤　勝行,矢原　隆</t>
  </si>
  <si>
    <t xml:space="preserve">受付 A523:手続補正書 (1995.03.13) ,受付 A53:意見書 (1995.03.13) ,発送 A15:出願公告の決定 (1995.05.30) ,発送 A01:特許査定 (1996.03.19) ,受付 A61:登録料納付 (1996.03.25) </t>
  </si>
  <si>
    <t>特開昭52-078938|住友金属工業株式会社|拒絶理由通知,実用新案全文昭60-117950|株式会社　長谷川工務店|拒絶理由通知,特開昭57-033440|由利ロ－ル機械株式会社|拒絶理由通知</t>
  </si>
  <si>
    <t>実開昭62-130785|日工株式会社,実開昭60-117950|株式会社　長谷川工務店,特開昭52-78938|住友金属工業株式会社</t>
  </si>
  <si>
    <t>特願平8-17809|大裕株式会社|審判請求証拠,特願平4-252316|五洋建設株式会社,五栄産業株式会社,五栄土木株式会社|拒絶理由通知;拒絶査定</t>
  </si>
  <si>
    <t>JP29634187A</t>
  </si>
  <si>
    <t>特願昭63-97047</t>
  </si>
  <si>
    <t>1988.04.20</t>
  </si>
  <si>
    <t>自動車用空気調和装置</t>
  </si>
  <si>
    <t>1989.10.27</t>
  </si>
  <si>
    <t>B60H   1/32    (2006.01)</t>
  </si>
  <si>
    <t>B60H  1/32   613C</t>
  </si>
  <si>
    <t>3L013PE01</t>
  </si>
  <si>
    <t>JPH01269609A</t>
  </si>
  <si>
    <t>市川　徹,鹿篭六　信夫,西畠　秀男</t>
  </si>
  <si>
    <t xml:space="preserve">受付 A63:特許願 (1988.04.21) ,発送 A23:出願番号通知 (1988.05.20) ,発送 A271:職権訂正通知 (1988.07.26) ,受付 A7D2:一括住所変更届（代理人） (1995.04.10) </t>
  </si>
  <si>
    <t>特願2001-67000|株式会社デンソー|拒絶理由通知;拒絶査定,特願2000-354731|ヴァレオ　クリマチザション,ヴァレオ  システム  テルミク  エス・ア・エス,ヴァレオ　システム　テルミク　エス・ア・エス|拒絶査定;審判請求証拠,特願平10-106685|株式会社デンソー|拒絶理由通知;特許査定,特願平6-236843|株式会社日本クライメイトシステムズ|拒絶理由通知;特許査定,特願平5-170069|ヴァレオ　テルミク　アビタクル,ヴァレオ　クリマチザション,ヴァレオ　システム　テルミク　エス・ア・エス|拒絶査定;審判請求証拠,特願平2-317355|松下電器産業株式会社|拒絶理由通知</t>
  </si>
  <si>
    <t>JP9704788A</t>
  </si>
  <si>
    <t>特願昭63-172604</t>
  </si>
  <si>
    <t>1988.07.13</t>
  </si>
  <si>
    <t>建造物の解体工法</t>
  </si>
  <si>
    <t>1990.01.26</t>
  </si>
  <si>
    <t>E04G  23/08    (2006.01)</t>
  </si>
  <si>
    <t>E04G 23/08      Z</t>
  </si>
  <si>
    <t>2E176AA00,2E176DD61</t>
  </si>
  <si>
    <t>JPH0224455A</t>
  </si>
  <si>
    <t>増田　安彦,小柳　光生,長尾　覚博,永井　康淑</t>
  </si>
  <si>
    <t xml:space="preserve">発送 A23:出願番号通知 (1988.08.05) ,受付 A7D2:一括住所変更届（代理人） (1991.08.09) ,受付 A7D2:一括住所変更届（代理人） (1992.07.21) ,受付 A7D2:一括住所変更届（代理人） (1992.10.02) ,受付 A7D2:一括住所変更届（代理人） (1994.04.22) </t>
  </si>
  <si>
    <t>特願2012-97177|株式会社トータル環境|拒絶理由通知;特許査定,特願平8-207485|清水建設株式会社|拒絶理由通知;拒絶査定,特願平2-253575|福岡　公典|拒絶理由通知;審判請求証拠</t>
  </si>
  <si>
    <t>JP17260488A</t>
  </si>
  <si>
    <t>特開平1-274396</t>
  </si>
  <si>
    <t>特願平1-69415</t>
  </si>
  <si>
    <t>特許第1903049号</t>
  </si>
  <si>
    <t>特公平6-32319</t>
  </si>
  <si>
    <t>1989.03.23</t>
  </si>
  <si>
    <t>イオン・システムス・インコ―ポレ―テッド</t>
  </si>
  <si>
    <t>ガスイオン化方法及び装置</t>
  </si>
  <si>
    <t>ＵＳ８８１７６８４５(1988.04.04)</t>
  </si>
  <si>
    <t>1988.04.04</t>
  </si>
  <si>
    <t>1989.11.02</t>
  </si>
  <si>
    <t>1995.02.08</t>
  </si>
  <si>
    <t>H05F   7/00    (2006.01),H05F   3/04    (2006.01),H05F   3/06    (2006.01)</t>
  </si>
  <si>
    <t xml:space="preserve">H05F  7/00       ,H05F  3/04      C,H05F  3/06       </t>
  </si>
  <si>
    <t>5G067AA42,5G067DA24</t>
  </si>
  <si>
    <t>JP1274396A,JP1903049C,JP6032319B,US4827371A</t>
  </si>
  <si>
    <t>マイケル・ジー・ヨスト</t>
  </si>
  <si>
    <t xml:space="preserve">受付 A523:手続補正書 (1993.09.16) ,受付 A53:意見書 (1993.09.16) ,発送 A15:出願公告の決定 (1993.12.07) ,発送 A01:特許査定 (1994.10.11) ,受付 A61:登録料納付 (1994.10.19) </t>
  </si>
  <si>
    <t>特開昭62-105399|石川島播磨重工業株式会社|拒絶理由通知</t>
  </si>
  <si>
    <t>特願2001-581392|イオン・システムズ・インコーポレーテッド|拒絶理由通知;特許査定,特願平6-506104|大見　忠弘,高砂熱学工業株式会社,浜松ホトニクス株式会社|拒絶理由通知,特願平6-331772|フィーサ株式会社|拒絶理由通知,特願平6-282482|株式会社レヨーン工業,ソフテックス株式会社|拒絶理由通知,特願平5-240676|高砂熱学工業株式会社|拒絶理由通知,特願平4-120507|浜松ホトニクス株式会社|審判請求証拠,特願平4-116454|株式会社テクノ菱和|拒絶理由通知;特許査定,特願平3-162414|インターナショナル・ビジネス・マシーンズ・コーポレイション,インターナショナル・ビジネス・マシーンズ・コーポレーション,インタ―ナショナル・ビジネス・マシ―ンズ・コ―ポレイション|拒絶理由通知</t>
  </si>
  <si>
    <t>JP6941589A,US17684588A</t>
  </si>
  <si>
    <t>JP6941589A</t>
  </si>
  <si>
    <t>JP1274396A,JP1903049C,JP6032319B</t>
  </si>
  <si>
    <t>特開平1-305955</t>
  </si>
  <si>
    <t>特願平1-94342</t>
  </si>
  <si>
    <t>特許第2839544号</t>
  </si>
  <si>
    <t>1989.04.15</t>
  </si>
  <si>
    <t>ビーエーエスエフ・アクチエンゲゼルシヤフト</t>
  </si>
  <si>
    <t>製剤用混合物の製法</t>
  </si>
  <si>
    <t>ＤＥ８８Ｐ３８１２５６７．６(1988.04.15)</t>
  </si>
  <si>
    <t>1988.04.15</t>
  </si>
  <si>
    <t>1989.12.11</t>
  </si>
  <si>
    <t>1998.10.16</t>
  </si>
  <si>
    <t>A61J   3/06    (2006.01)</t>
  </si>
  <si>
    <t>A61J  3/06      P</t>
  </si>
  <si>
    <t>4C047LL08,4C047LL17</t>
  </si>
  <si>
    <t>AT82495T,CA1338929C,DE3812567A1,DE58902737D1,EP0337256A2,EP0337256B1,ES2036737T3,GR3007096T3,JP1305955A,JP2839544B2,US4957681A</t>
  </si>
  <si>
    <t>ローゲル・クリメツシユ,ゲルハルト・ブレツクマン,ローター・シユレムマー</t>
  </si>
  <si>
    <t xml:space="preserve">受付 A621:出願審査請求書 (1996.03.27) ,受付 A7D2:一括住所変更届（代理人） (1998.01.30) ,受付 A7D2:一括住所変更届（代理人） (1998.01.30) ,発送 A01:特許査定 (1998.09.08) ,受付 A61:登録料納付 (1998.10.07) </t>
  </si>
  <si>
    <t>特願平4-507772|日本新薬株式会社|審判請求証拠,特願平4-192615|ナショナル　サイエンス　カウンシル|拒絶理由通知</t>
  </si>
  <si>
    <t>AT89105917T,CA595661A,DE3812567A,DE58902737A,EP89105917A,ES89105917T,GR93400330T,JP9434289A,US33195989A</t>
  </si>
  <si>
    <t>AT89105917T,CA595661A,DE58902737A,EP89105917A,ES89105917T,GR93400330T,JP9434289A,US33195989A</t>
  </si>
  <si>
    <t>AT82495T,CA1338929C,DE58902737D1,EP0337256A2,EP0337256B1,ES2036737T3,GR3007096T3,JP1305955A,JP2839544B2,US4957681A</t>
  </si>
  <si>
    <t>特願平2-74938</t>
  </si>
  <si>
    <t>1990.03.24</t>
  </si>
  <si>
    <t>マルチチャンバ装置</t>
  </si>
  <si>
    <t>1991.12.05</t>
  </si>
  <si>
    <t>H01L  21/677   (2006.01)</t>
  </si>
  <si>
    <t>H01L 21/68      A</t>
  </si>
  <si>
    <t>5F031BB09,5F031CC01,5F031CC04,5F031CC12,5F031CC30,5F031KK06,5F031KK07,5F031LL05,5F031LL07,5F031CA02,5F031FA01,5F031FA12,5F031FA15,5F031FA20,5F031FA21,5F031GA05,5F031GA09,5F031GA10,5F031GA13,5F031GA15,5F031GA45,5F031GA47,5F031GA49,5F031GA50,5F031HA16,5F031HA42,5F031HA45,5F031HA46,5F031HA50,5F031HA59,5F031LA07,5F031MA02,5F031MA03,5F031MA04,5F031MA07,5F031MA09,5F031MA13,5F031MA28,5F031MA29,5F031MA30,5F031MA32,5F031NA05,5F031NA09,5F031PA06,5F031PA10,5F031PA23</t>
  </si>
  <si>
    <t>JPH03274746A</t>
  </si>
  <si>
    <t>菅野　幸保,峰岸　慎治,角　博文</t>
  </si>
  <si>
    <t xml:space="preserve">受付 A53:意見書 (1999.01.18) ,発送 A131:拒絶理由通知書 (1999.03.16) ,受付 A523:手続補正書 (1999.05.18) ,受付 A53:意見書 (1999.05.18) ,発送 A02:拒絶査定 (1999.12.21) </t>
  </si>
  <si>
    <t>実用新案全文昭61-190137|株式会社　プラズマシステム|拒絶理由通知,特願昭57-030319|日本電気株式会社|拒絶理由通知,実用新案全文昭60-136140|日本電気株式会社|拒絶理由通知,特開平02-132840|東京エレクトロン株式会社|拒絶理由通知,特開平01-228530|富士通株式会社|拒絶理由通知,特開平01-220830|テキサス　インスツルメンツ　インコーポレイテッド|拒絶理由通知,特開昭57-030319|富士通株式会社|拒絶理由通知</t>
  </si>
  <si>
    <t>特願2012-166683|セメス株式会社,ＳＥＭＥＳ  ＣＯ．，  Ｌｔｄ|拒絶理由通知,特願2012-134099|株式会社日立製作所,株式会社日立ハイテクノロジーズ|特許査定,特願2011-547613|株式会社アルバック|拒絶理由通知;拒絶査定,特願2010-530458|オーツェー・エリコン・バルザース・アーゲー|拒絶理由通知;特許査定,特願2011-75610|ブルックス  オートメーション  インコーポレイテッド,ブルックス　オートメーション　インコーポレイテッド|拒絶理由通知;拒絶査定,特願2010-532819|株式会社アルバック|拒絶理由通知;特許査定,特願2009-104066|株式会社日立製作所,株式会社日立ハイテクノロジーズ|先行技術調査;特許査定,特願2009-190599|株式会社荏原製作所,株式会社東芝|特許査定,特願2007-270341|株式会社日立製作所,株式会社日立ハイテクノロジーズ|拒絶理由通知;拒絶査定,特願2008-151727|ブルックス  オートメーション  インコーポレイテッド,ブルックス　オートメーション　インコーポレイテッド|拒絶理由通知;拒絶査定,特願2008-11462|株式会社日立製作所,株式会社日立ハイテクノロジーズ|拒絶理由通知;特許査定,特願2004-153482|株式会社日立製作所,株式会社日立ハイテクノロジーズ|拒絶理由通知;特許査定,特願2003-507876|東京エレクトロン株式会社|拒絶理由通知,特願2003-85875|大日本スクリーン製造株式会社|拒絶理由通知;特許査定,特願2003-68101|株式会社アルバック|拒絶理由通知;特許査定,特願2002-175038|株式会社日立国際電気|拒絶理由通知;拒絶査定,特願2002-106423|ＴＤＫ株式会社|拒絶理由通知;拒絶査定,特願2002-55749|大日本スクリーン製造株式会社|拒絶理由通知;特許査定,特願2001-384743|株式会社日立製作所,株式会社　日立インダストリイズ,株式会社日立ハイテクノロジーズ|拒絶理由通知;特許査定,特願2001-330129|株式会社日立製作所,株式会社　日立インダストリイズ,株式会社日立ハイテクノロジーズ|拒絶理由通知;特許査定;審判請求証拠,特願2001-325923|東京エレクトロン株式会社|拒絶理由通知;特許査定,特願2000-214595|東京エレクトロン株式会社|拒絶理由通知;拒絶査定;特許査定,特願2000-214112|東京エレクトロン株式会社|特許査定;拒絶理由通知,特願2000-213129|東京エレクトロン株式会社|特許査定;拒絶理由通知,特願2000-16277|株式会社日立国際電気|拒絶理由通知;拒絶査定,特願平11-24688|日本電気株式会社|拒絶理由通知,特願平10-348221|株式会社日立製作所,国際電気株式会社,株式会社ルネサステクノロジ,株式会社日立国際電気|拒絶理由通知;拒絶査定,特願平9-223339|株式会社日立製作所,日立テクノエンジニアリング株式会社,株式会社　日立インダストリイズ,株式会社日立ハイテクノロジーズ,株式会社　日立ハイテクノロジーズ|拒絶理由通知;拒絶査定;特許査定;審判請求証拠,特願平9-212551|国際電気株式会社,株式会社日立国際電気|拒絶理由通知;拒絶査定,特願平9-66097|株式会社日立製作所,日立テクノエンジニアリング株式会社,株式会社日立ハイテクノロジーズ|拒絶理由通知;拒絶査定,特願平9-16564|三菱化学株式会社|拒絶理由通知;拒絶査定,特願平9-13925|大日本スクリーン製造株式会社|拒絶理由通知;拒絶査定,特願平8-265955|大日本スクリーン製造株式会社|拒絶理由通知;拒絶査定,特願平8-240147|株式会社日立製作所,日立テクノエンジニアリング株式会社,株式会社　日立インダストリイズ|拒絶理由通知;特許査定,特願平8-223176|国際電気株式会社,株式会社日立国際電気|拒絶理由通知;拒絶査定,特願平8-223120|国際電気株式会社,株式会社日立国際電気|拒絶理由通知;拒絶査定,特願平7-351771|大日本スクリーン製造株式会社|拒絶理由通知;特許査定,特願平7-344797|株式会社荏原製作所,株式会社東芝|拒絶査定;特許査定,特願平7-303458|大日本スクリーン製造株式会社|拒絶理由通知;特許査定,特願平6-202717|東京エレクトロン株式会社,東京エレクトロン九州株式会社|拒絶理由通知,特願平6-109458|株式会社日立製作所,日立北海セミコンダクタ株式会社,株式会社ルネサス北日本セミコンダクタ|拒絶理由通知;拒絶査定,特願平6-103428|ソニー株式会社|拒絶理由通知;拒絶査定,特願平6-94470|バルツェルス　アクチェンゲゼルシャフト,ウンアクシス  バルツェルス  アクチェンゲゼルシャフト,ウンアクシス　バルツェルス　アクチェンゲゼルシャフト,オーツェー　エルリコン　バルツェルス　アクチェンゲゼルシャフト|特許査定,特願平6-71036|大日本スクリーン製造株式会社|異議証拠,特願平6-2651|アプライド　マテリアルズ　インコーポレイテッド|拒絶理由通知;拒絶査定,特願平4-216877|ナプソン株式会社|特許査定,特願平4-31453|東京応化工業株式会社|拒絶理由通知,特願平4-29159|株式会社日立製作所|拒絶理由通知,特願平3-241066|日電アネルバ株式会社,アネルバ株式会社,キヤノンアネルバ株式会社|拒絶理由通知;特許査定</t>
  </si>
  <si>
    <t>JP7493890A</t>
  </si>
  <si>
    <t>特開平4-20657</t>
  </si>
  <si>
    <t>特願平2-124414</t>
  </si>
  <si>
    <t>特許第2627459号</t>
  </si>
  <si>
    <t>1990.05.14</t>
  </si>
  <si>
    <t>日工株式会社</t>
  </si>
  <si>
    <t>足場研掃機</t>
  </si>
  <si>
    <t>1992.01.24</t>
  </si>
  <si>
    <t>1997.04.18</t>
  </si>
  <si>
    <t>B08B   1/02    (2006.01),E04G  19/00    (2006.01)</t>
  </si>
  <si>
    <t>B08B  1/02       ,E04G 19/00      C</t>
  </si>
  <si>
    <t>3B116AA02,3B116AB14,3B116BA04,3B116BA15,2E150LB05</t>
  </si>
  <si>
    <t>JP2627459B2,JP4020657A</t>
  </si>
  <si>
    <t>梅村　盛視,片山　実,長谷川　正彦,浜野　富生,鎌田　孝一</t>
  </si>
  <si>
    <t xml:space="preserve">発送 A131:拒絶理由通知書 (1996.03.19) ,受付 A523:手続補正書 (1996.05.20) ,受付 A53:意見書 (1996.05.20) ,発送 A01:特許査定 (1997.01.14) ,受付 A61:登録料納付 (1997.01.30) </t>
  </si>
  <si>
    <t>実用新案全文平01-148787|日工株式会社|拒絶理由通知,実公平01-013134|野村　裕晧,野村裕晧|拒絶理由通知,特公昭49-009299|新日本製鐵株式会社,新日本製「鉄」株式会社|拒絶理由通知</t>
  </si>
  <si>
    <t>実開昭62-130785|日工株式会社</t>
  </si>
  <si>
    <t>実願平4-84482|日工株式会社|拒絶理由通知,特願2004-211255|日工株式会社|特許査定,特願2000-12447|伊藤　優|拒絶理由通知;拒絶査定,特願平11-273032|芝浦メカトロニクス株式会社|拒絶理由通知;特許査定,特願平9-173620|日工株式会社|拒絶理由通知;拒絶査定,特願平9-165649|日工株式会社|先行技術調査;特許査定,特願平7-43698|日工株式会社|拒絶理由通知;特許査定</t>
  </si>
  <si>
    <t>JP12441490A</t>
  </si>
  <si>
    <t>特開平3-153775</t>
  </si>
  <si>
    <t>特願平2-287430</t>
  </si>
  <si>
    <t>特許第2919045号</t>
  </si>
  <si>
    <t>1990.10.26</t>
  </si>
  <si>
    <t>インクジェット印刷用水性印刷インク組成物</t>
  </si>
  <si>
    <t>ＣＨ８９０３８６８／８９－６(1989.10.26)</t>
  </si>
  <si>
    <t>1989.10.26</t>
  </si>
  <si>
    <t>1991.07.01</t>
  </si>
  <si>
    <t>1999.04.23</t>
  </si>
  <si>
    <t>C09D  11/00    (2006.01),C09B  67/20    (2006.01),C09C   3/10    (2006.01),C09D  11/10    (2006.01),C09D  11/02    (2006.01)</t>
  </si>
  <si>
    <t>C09D 11/00   PSZ ,C09D 11/00       ,C09B 67/20      F,C09C  3/10       ,C09D 11/10   PTN ,C09D 11/02   PTFA,C09D 11/02   PTGB,C09D 11/02   PTHC</t>
  </si>
  <si>
    <t>4J039AB02,4J039AD06,4J039AD09,4J039AD10,4J039AD23,4J039BA04,4J039BA17,4J039BC08,4J039BC09,4J039BC13,4J039BC20,4J039BC24,4J039BC34,4J039BC35,4J039BC50,4J039BC54,4J039BE01,4J039BE02,4J039BE12,4J039BE22,4J039BE23,4J039BE28,4J039CA06,4J039DA02,4J039DA08,4J039EA19,4J039EA34,4J039EA35,4J039EA38,4J039EA41,4J039EA42,4J039FA02,4J039GA24,4J037FF25,4J037FF30,4J037AA00,4J037AA02,4J037AA15,4J037AA22,4J037CA08,4J037CA18,4J037CB04,4J037CB16,4J037CB19,4J037CB28,4J037CC16,4J037CC25,4J037CC29,4J037DD04,4J037DD11,4J037DD23,4J037EE08,4J037EE28,4J037EE33,4J037EE41,4J037FF01,4J037FF09,4J037FF21,4J037FF22,4J037FF23</t>
  </si>
  <si>
    <t>DE59009466D1,EP0425439A2,EP0425439B1,JP2919045B2,JP3153775A,US5106417A</t>
  </si>
  <si>
    <t>付与後異議による抹消</t>
  </si>
  <si>
    <t>ハンスペーター　ホウサー,カリン　レイニガー</t>
  </si>
  <si>
    <t xml:space="preserve">受付 A7424:代理人辞任届 (1997.09.10) ,受付 A711:出願人名義変更届 (1997.10.03) ,受付 A712:出願人名義変更届（一般承継） (1997.10.03) ,発送 A01:特許査定 (1999.03.23) ,受付 A61:登録料納付 (1999.04.15) </t>
  </si>
  <si>
    <t>特開昭56-157468|キヤノン株式会社|異議証拠;異議採用証拠,特開平01-204979|キヤノン株式会社|異議証拠,特開平02-276875|キヤノン株式会社|異議証拠;異議採用証拠,特公平01-049431|大日精化工業株式会社|異議証拠;異議採用証拠,特開平02-255875|キヤノン株式会社|異議証拠;異議採用証拠,特開昭53-094581|　シンロイヒ株式会社|異議証拠,特公昭60-045667|キヤノン株式会社|異議証拠</t>
  </si>
  <si>
    <t>特開昭63-256668|三菱化学株式会社,特開昭61-235478|大日精化工業株式会社,特開昭60-152575|大日精化工業株式会社,特開昭56-147861|キヤノン株式会社,欧州特許第0194885号,ドイツ特許第3711052号,ドイツ特許第2927062号,ドイツ特許第2729892号</t>
  </si>
  <si>
    <t>特願2008-549991|インエクセル  トレードマーク  アンド  パテンツ  エスエージーエル,インクセル　トレードマーク　アンド　パテンツ　エスエージーエル|先行技術調査,特願2007-84448|大日本インキ化学工業株式会社,ＤＩＣ株式会社|先行技術調査;特許査定,特願2003-424915|大日本印刷株式会社|先行技術調査;特許査定,特願2000-272934|キヤノン株式会社|拒絶理由通知,特願2000-241352|セイコーエプソン株式会社|拒絶理由通知;特許査定,特願2000-241347|セイコーエプソン株式会社|拒絶理由通知;拒絶査定,特願2000-241346|セイコーエプソン株式会社|拒絶理由通知;拒絶査定;特許査定,特願2000-241344|セイコーエプソン株式会社|拒絶理由通知;拒絶査定,特願平10-73759|東洋インキ製造株式会社|異議証拠,特願平9-248570|大日本インキ化学工業株式会社|先行技術調査;特許査定,特願平9-103145|大日本インキ化学工業株式会社|先行技術調査;特許査定,特願平8-522780|東洋インキ製造株式会社|異議証拠,特願平8-237420|東洋インキ製造株式会社|拒絶理由通知,特願平8-228327|大日本インキ化学工業株式会社,ＤＩＣ株式会社|審判請求証拠,特願平8-161946|オリヱント化学工業株式会社|拒絶理由通知;特許査定,特願平8-112823|サイテックス　ディジタル　プリンティング　インコーポレイテッド,イーストマン　コダック　カンパニー|拒絶理由通知;拒絶査定,特願平7-314958|東洋インキ製造株式会社|異議証拠;異議採用証拠,特願平7-194668|大日本インキ化学工業株式会社,ＤＩＣ株式会社|拒絶理由通知,特願平7-184028|大日本インキ化学工業株式会社,ＤＩＣ株式会社|拒絶理由通知;拒絶査定;特許査定,特願平6-338624|日立マクセル株式会社|拒絶理由通知;特許査定,特願平4-76280|株式会社リコー|拒絶理由通知</t>
  </si>
  <si>
    <t>DE59009466A,EP90810797A,JP28743090A,US60114790A</t>
  </si>
  <si>
    <t>特願平3-215576</t>
  </si>
  <si>
    <t>特許第3238432号</t>
  </si>
  <si>
    <t>1991.08.27</t>
  </si>
  <si>
    <t>株式会社ニューフレアテクノロジー</t>
  </si>
  <si>
    <t>マルチチャンバ型枚葉処理装置</t>
  </si>
  <si>
    <t>1993.03.05</t>
  </si>
  <si>
    <t>H01L  21/205   (2006.01),H01L  21/302   (2006.01),H01L  21/677   (2006.01)</t>
  </si>
  <si>
    <t>H01L 21/205      ,H01L 21/302     D,H01L 21/68      A,H01L 21/302  201B</t>
  </si>
  <si>
    <t>5F045BA05,5F045BA10,5F045EA01,5F045EA21,5F045EA41,5F045EA50,5F045FA07,5F045GA01,5F045GA03,5F045HA25,5F045BB10,5F045BB14,5F045DP21,5F045EB02,5F045EE11,5F045EG03,5F045EM01,5F045EN04,5F045EN05,5F045GB04,5F045GB06,5F045GB07,5F045HA24,5F045DQ10,5F045AA06,5F045AB02,5F045AC15,5F045AD15,5F045AE23,5F045AF01,5F045AF03,5F045BB08,5F045BB15,5F045DP02,5F045DQ17,5F045EB08,5F045EB09,5F045EC01,5F045EE17,5F045EE18,5F045EK07,5F045EK28,5F045EM02,5F045EM10,5F045EN01,5F045EN06,5F031NA05,5F031NA09,5F031PA26,5F031PA30,5F031CA02,5F031DA01,5F031FA01,5F031FA07,5F031FA11,5F031FA12,5F031GA05,5F031GA08,5F031GA32,5F031GA35,5F031GA36,5F031GA43,5F031GA47,5F031GA48,5F031GA49,5F031HA33,5F031HA37,5F031HA59,5F031JA02,5F031JA22,5F031KA03,5F031KA13,5F031LA13,5F031MA04,5F031NA04,5F004AA16,5F004BA00,5F004BA19,5F004BB18,5F004BB24,5F004BB26,5F004BC05,5F004BC06,5F004BD04,5F004CA04,5F004CA08,5F004DA24,5F004DA25</t>
  </si>
  <si>
    <t>JP3238432B2,JPH0555148A,US5445491A</t>
  </si>
  <si>
    <t>中　川　義　教,三　谷　慎　一,小　林　毅　彦,本　多　恭　章</t>
  </si>
  <si>
    <t xml:space="preserve">発送 A01:特許査定 (2001.08.28) ,受付 A61:登録料納付 (2001.09.26) ,受付 A861:ファイル記録事項の閲覧（縦覧）請求書 (2002.03.12) ,受付 A861:ファイル記録事項の閲覧（縦覧）請求書 (2002.05.23) ,受付 A861:ファイル記録事項の閲覧（縦覧）請求書 (2009.08.04) </t>
  </si>
  <si>
    <t>特開昭63-153271|日本真空技術株式会社|拒絶理由通知,特開平03-135021|東京エレクトロン株式会社|拒絶理由通知,特開昭55-141570|日電バリアン株式会社|拒絶理由通知,特開平03-273606|富士電機株式会社,東京エレクトロン株式会社|拒絶理由通知</t>
  </si>
  <si>
    <t>特願2012-198698|株式会社日立製作所,株式会社日立ハイテクノロジーズ|先行技術調査,特願2009-104066|株式会社日立製作所,株式会社日立ハイテクノロジーズ|先行技術調査;特許査定,特願2001-294461|アプライド　マテリアルズ　インコーポレイテッド|拒絶理由通知;拒絶査定,特願2001-294457|アプライド　マテリアルズ　インコーポレイテッド|拒絶理由通知;特許査定,特願2008-11466|株式会社日立製作所,株式会社日立ハイテクノロジーズ|拒絶理由通知;拒絶査定,特願2008-40026|株式会社日立製作所,株式会社日立ハイテクノロジーズ|先行技術調査,特願2007-270341|株式会社日立製作所,株式会社日立ハイテクノロジーズ|拒絶理由通知;拒絶査定,特願2008-11462|株式会社日立製作所,株式会社日立ハイテクノロジーズ|拒絶理由通知;特許査定;審判請求証拠,特願2004-153482|株式会社日立製作所,株式会社日立ハイテクノロジーズ|審判請求証拠,特願2003-429662|株式会社半導体エネルギー研究所|先行技術調査;特許査定,特願2003-148072|株式会社日立製作所|拒絶理由通知,特願2003-22748|ワッカー　ジルトロニック　アクチエンゲゼルシャフト,ジルトロニック  アクチエンゲゼルシャフト,Ｓｉｌｔｒｏｎｉｃ  ＡＧ,ジルトロニック　アクチエンゲゼルシャフト|拒絶理由通知;特許査定,特願2001-384743|株式会社日立製作所,株式会社　日立インダストリイズ,株式会社日立ハイテクノロジーズ|審判請求証拠,特願平10-208608|信越半導体株式会社|拒絶理由通知;特許査定,特願平10-121230|アプライド　マテリアルズ　インコーポレイテッド,アプライド  マテリアルズ  インコーポレイテッド,ＡＰＰＬＩＥＤ  ＭＡＴＥＲＩＡＬＳ，ＩＮＣＯＲＰＯＲＡＴＥＤ|拒絶理由通知;特許査定,特願平9-82132|株式会社安川電機|拒絶理由通知;特許査定,特願平9-66097|株式会社日立製作所,日立テクノエンジニアリング株式会社,株式会社日立ハイテクノロジーズ|審判請求証拠,特願平5-347646|株式会社半導体エネルギー研究所|拒絶理由通知,特願平5-347645|株式会社半導体エネルギー研究所|拒絶理由通知</t>
  </si>
  <si>
    <t>JP21557691A,US93528792A</t>
  </si>
  <si>
    <t>特願平3-356723</t>
  </si>
  <si>
    <t>特許第3361541号</t>
  </si>
  <si>
    <t>1991.12.26</t>
  </si>
  <si>
    <t>揮散性薬剤の拡散方法及びそれに用いる薬剤拡散用材</t>
  </si>
  <si>
    <t>ＪＰ９１２６５５６２(1991.07.12)</t>
  </si>
  <si>
    <t>1991.07.12</t>
  </si>
  <si>
    <t>2002.10.18</t>
  </si>
  <si>
    <t>A01M   1/20    (2006.01),A01N  25/18    (2006.01),A61L   9/03    (2006.01)</t>
  </si>
  <si>
    <t xml:space="preserve">A01M  1/20      E,A01N 25/18   101 ,A61L  9/03       </t>
  </si>
  <si>
    <t>4C080AA03,4C080AA04,4C080BB02,4C080BB03,4C080BB07,4C080CC01,4C080HH09,4C080JJ06,4C080KK03,4C080LL09,4C080MM12,4C080MM16,4C080NN01,4C080NN02,4C080NN05,4C080NN22,4C080NN24,4C080NN25,4C080NN26,4C080NN27,4C080NN29,4C080QQ16,2B121CA02,2B121CA03,2B121CA43,2B121CA51,2B121CC02,2B121CC03,2B121CC13,2B121CC21,2B121DA43,4H011AA01,4H011AA02,4H011AC01,4H011AC02,4H011AC04,4H011AC05,4H011AC06,4H011BA01,4H011BB03,4H011BB06,4H011BB15,4H011BB17,4H011BC06,4H011BC19,4H011BC22,4H011DA07,4H011DB03,4H011DC10,4H011DD05,4H011DE06,4H011DF03,4H011DG16,4H011DH02,4H011DH07,4H011DH10,4H011DH18,4H011DH19</t>
  </si>
  <si>
    <t>JP3361541B2,JP5068459A,JP2003144033A,JP3901708B2,JP2005102700A</t>
  </si>
  <si>
    <t>亀井　正治,鈴江　光良,根岸　務</t>
  </si>
  <si>
    <t xml:space="preserve">受付 A861:ファイル記録事項の閲覧（縦覧）請求書 (2003.01.09) ,受付 A861:ファイル記録事項の閲覧（縦覧）請求書 (2004.02.04) ,受付 A861:ファイル記録事項の閲覧（縦覧）請求書 (2004.02.05) ,受付 A851:ファイル記録事項記載書類の交付請求書 (2006.03.22) ,受付 A861:ファイル記録事項の閲覧（縦覧）請求書 (2006.10.06) </t>
  </si>
  <si>
    <t>特開昭62-204756|大研医工株式会社,株式会社フジコー,白井松新薬株式会社|拒絶理由通知,実用新案全文昭62-133641|田中　勝憲|拒絶理由通知,実用新案全文昭62-042836|和田　信二|拒絶理由通知</t>
  </si>
  <si>
    <t>特願2010-511772|フイルメニツヒ  ソシエテ  アノニム,ＦＩＲＭＥＮＩＣＨ  ＳＡ,フイルメニツヒ　ソシエテ　アノニム|拒絶査定,特願2008-289996|住友化学株式会社|拒絶理由通知;拒絶査定,特願2007-182814|株式会社ソフト９９コーポレーション|先行技術調査,特願2006-166403|アース製薬株式会社|拒絶理由通知;先行技術調査;特許査定,特願2008-506618|ザ  プロクター  アンド  ギャンブル  カンパニー,ザ　プロクター　アンド　ギャンブル　カンパニー|拒絶理由通知;拒絶査定,特願2000-186221|フマキラー株式会社|先行技術調査,特願2006-33543|住友化学株式会社|拒絶理由通知;拒絶査定,特願2005-505281|大日本除蟲菊株式会社,阪神商事株式会社|拒絶理由通知;補正却下;拒絶査定,特願2005-258285|桃井製網株式会社,株式会社赤松工業|拒絶理由通知;特許査定,特願2004-317668|アース製薬株式会社|拒絶理由通知;拒絶査定,特願2004-43820|大日本除蟲菊株式会社|拒絶理由通知;拒絶査定,特願2003-337292|大日本除蟲菊株式会社|拒絶理由通知;拒絶査定,特願2003-291691|大日本除蟲菊株式会社,阪神商事株式会社|拒絶理由通知;補正却下;拒絶査定,特願2003-271905|大日本除蟲菊株式会社|拒絶理由通知;拒絶査定,特願2002-242140|アース製薬株式会社|拒絶理由通知;拒絶査定,特願2001-66961|大日本除蟲菊株式会社|拒絶理由通知;拒絶査定,特願2000-228972|大日本除蟲菊株式会社|拒絶理由通知;拒絶査定,特願2000-226677|住友化学工業株式会社,住友化学株式会社|拒絶理由通知;特許査定,特願2000-127749|フマキラー株式会社|拒絶理由通知;先行技術調査;特許査定,特願平11-52220|アース製薬株式会社|拒絶理由通知;拒絶査定;補正却下,特願平11-51250|フマキラー株式会社|拒絶理由通知;拒絶査定,特願平9-224117|フマキラー株式会社|拒絶理由通知;特許査定,特願平9-185284|アース製薬株式会社|拒絶理由通知;特許査定;審判請求証拠,特願平8-531772|エス．シー．ジョンソン　アンド　サン，インコーポレーテッド|拒絶理由通知;拒絶査定,特願平8-507182|アース製薬株式会社|拒絶理由通知;拒絶査定;審判請求証拠,特願平7-523885|プロディファ　（エッス　アー）|拒絶理由通知;拒絶査定,特願平6-143491|アース製薬株式会社|拒絶理由通知;拒絶査定;特許査定,特願平5-257082|住友化学工業株式会社|拒絶理由通知;拒絶査定</t>
  </si>
  <si>
    <t>JP35672391A,JP2002242140A,JP2004317668A</t>
  </si>
  <si>
    <t>特開平5-226453</t>
  </si>
  <si>
    <t>特願平4-29159</t>
  </si>
  <si>
    <t>1992.02.17</t>
  </si>
  <si>
    <t>真空処理装置</t>
  </si>
  <si>
    <t>1993.09.03</t>
  </si>
  <si>
    <t>H01L  21/677   (2006.01),G05B  19/418   (2006.01),G06Q  50/00    (2006.01),B65G  61/00    (2006.01)</t>
  </si>
  <si>
    <t xml:space="preserve">G06F 15/21      R,H01L 21/68      A,G05B 19/418     Z,G06F 17/60   108 ,B65G 61/00   320 ,G06Q 50/04   100 </t>
  </si>
  <si>
    <t>5F031BB01,5F031CC01,5F031KK03,5F031KK06,5F031LL02,5F031LL05,5F031MM11,5B049AA04,5B049BB07,5B049CC22,5B049DD01,5B049FF03,5B049GG08,5F031CA02,5F031DA01,5F031DA17,5F031FA01,5F031FA11,5F031JA46,5F031JA47,5F031LA18,5F031MA06,5F031MA32,5F031NA05,5F031PA03,5F031PA04,5F031PA30,3C100AA47,3C100BB12,3C100BB24,3C100CC02,3C100EE06</t>
  </si>
  <si>
    <t>JPH05226453A</t>
  </si>
  <si>
    <t>西畑　廣治,田村　直行,加藤　重和,伊藤　温司,坪根　恒彦</t>
  </si>
  <si>
    <t xml:space="preserve">受付 A523:手続補正書 (1997.03.17) ,受付 A53:意見書 (1997.03.17) ,発送 A131:拒絶理由通知書 (1997.05.20) ,受付 A761:出願取下書 (1997.07.22) ,受付 A861:ファイル記録事項の閲覧（縦覧）請求書 (2009.01.27) </t>
  </si>
  <si>
    <t>特開平02-125872|富士電機株式会社|拒絶理由通知,特開昭63-157870|日電アネルバ株式会社|拒絶理由通知,特開昭62-222906|日立電子エンジニアリング株式会社|拒絶理由通知,特開平03-274746|ソニー株式会社|拒絶理由通知</t>
  </si>
  <si>
    <t>特開昭63-252439|アプライド　マテリアルズインコーポレーテッド,特開昭63-133532|ゼネラル　シグナル　コーポレーション</t>
  </si>
  <si>
    <t>特願2012-198698|株式会社日立製作所,株式会社日立ハイテクノロジーズ|先行技術調査,特願2009-104066|株式会社日立製作所,株式会社日立ハイテクノロジーズ|拒絶理由通知;特許査定,特願2007-329639|株式会社日立国際電気|拒絶理由通知;拒絶査定,特願2007-270341|株式会社日立製作所,株式会社日立ハイテクノロジーズ|拒絶理由通知;拒絶査定,特願2008-40026|株式会社日立製作所,株式会社日立ハイテクノロジーズ|拒絶理由通知;拒絶査定,特願2001-249123|株式会社アルバック|拒絶理由通知;拒絶査定,特願2001-214235|東京エレクトロン株式会社|拒絶理由通知;拒絶査定,特願2008-11462|株式会社日立製作所,株式会社日立ハイテクノロジーズ|審判請求証拠,特願2004-153482|株式会社日立製作所,株式会社日立ハイテクノロジーズ|審判請求証拠,特願2004-36974|株式会社日立製作所,株式会社  日立インダストリイズ,株式会社日立ハイテクノロジーズ|審判請求証拠,特願2001-330129|株式会社日立製作所,株式会社　日立インダストリイズ,株式会社日立ハイテクノロジーズ|審判請求証拠,特願2000-195302|アプライド　マテリアルズ　インコーポレイテッド|拒絶理由通知;拒絶査定,特願平9-66097|株式会社日立製作所,日立テクノエンジニアリング株式会社,株式会社日立ハイテクノロジーズ|審判請求証拠,特願平6-277836|大日本スクリーン製造株式会社|拒絶理由通知,特願平5-195965|松下電器産業株式会社,パナソニック株式会社|拒絶理由通知;拒絶査定</t>
  </si>
  <si>
    <t>JP2915992A</t>
  </si>
  <si>
    <t>特開平5-206072</t>
  </si>
  <si>
    <t>特願平4-169619</t>
  </si>
  <si>
    <t>特許第2635267号</t>
  </si>
  <si>
    <t>1992.06.26</t>
  </si>
  <si>
    <t>ＲＦプラズマ処理装置</t>
  </si>
  <si>
    <t>US,US</t>
  </si>
  <si>
    <t>ＵＳ９１０７／７２２３４０(1991.06.27),ＵＳ９２０７／８２４８５６(1992.01.24)</t>
  </si>
  <si>
    <t>1991.06.27,1992.01.24</t>
  </si>
  <si>
    <t>1993.08.13</t>
  </si>
  <si>
    <t>C23C  16/50    (2006.01),C23F   4/00    (2006.01),H01L  21/302   (2006.01),H01L  21/31    (2006.01),H05H   1/46    (2006.01)</t>
  </si>
  <si>
    <t>C23C 16/50       ,C23F  4/00      C,H01L 21/302     B,H01L 21/31      C,H05H  1/46      C,H05H  1/46      L,C23F  4/00      A</t>
  </si>
  <si>
    <t>5F045AA08,5F045AA19,5F045AB32,5F045AC01,5F045AC11,5F045AC16,5F045BA07,5F045EA02,5F045EA03,5F045EA04,5F045EA07,5F045EA08,5F045EA23,5F045EA27,5F045EA49,5F045FA07,5F045GA01,5F045GA03,5F004AA06,5F004BA20,5F004BB07,5F004BB11,5F004BB25,5F004BB26,5F004BB29,5F004DA01,5F004DA02,5F004DA04,5F004DA16,5F004DA22,5F004DA23,5F004DA26,5F004DB03,5F004DB02,4K057DA02,4K057DA13,4K057DA16,4K057DD01,4K057DD02,4K057DD03,4K057DD04,4K057DE20,4K057DG20,4K057DM17,4K057DM19,4K057DM35,4K057DN01,4K030KA14,4K030KA19,4K030KA20,4K030KA28,4K030KA30,4K030KA32,4K030KA46,4K030KA49,4K030AA06,4K030AA14,4K030AA16,4K030AA24,4K030BA24,4K030BA27,4K030BA44,4K030BB03,4K030CA04,4K030DA08,4K030EA01,4K030EA04,4K030FA01,4K030FA03,4K030FA04,4K030FA17,4K030JA02,4K030JA03,4K030JA05,4K030JA14,4K030JA15,4K030JA17,4K030JA18,4K030JA19,4K030KA10,5F045BB16,5F045DQ04,5F045EC01,5F045EC02,5F045EC05,5F045EC07,5F045EE11,5F045EF01,5F045EG03,5F045EH04,5F045EH11,5F045EH16,5F045GB04,5F045GB06,5F045GB07,5F045AA06,5F045AB33,5F045AB34,5F045AE15,5F045AE17,5F045DP04,5F045DQ10,5F045EB02,5F045EE04,5F045EE13,5F045EF04,5F045EF08,5F045EF11,5F045EF15,5F045EG01,5F045EG02,5F045EH02,5F045EH06,5F045EH08,5F045EH19,5F045EH20,5F045EJ04,5F045EJ05,5F045EJ09,5F045EJ10,5F045EK01,5F045EK07,5F045EM03,5F045EM05,5F045EM07,5F004DA00</t>
  </si>
  <si>
    <t>AT158150T,AT187352T,AU6623794A,BR9203888A,CA2041391A1,CA2041391C,CA2078428A1,CN1071347A,DE69030347D1,DE69030347T2,DE69127653D1,DE69127653T2,DE69130348D1,DE69130348T2,DE69217529D1,DE69217529T2,DE69226253D1,DE69226253T2,DE69230412D1,DE69314597D1,DE69314597T2,DE69317518D1,DE69317518T2,DE69332176D1,DE69332176T2,DK0457098T3,DK702995T3,EP0421430A2,EP0421430B1,EP0421430B2,EP0457098A1,EP0457098B1,EP0472941A2,EP0469597A2,EP0469597B1,EP0489407A2,EP0495524A1,EP0520519A1,EP0537599A1,EP0537599B1,EP0552490A1,EP0552491A1,EP0552491B1,EP0597497A1,EP0598390A1,EP0598390B1,EP0601468A1,EP0601468B1,EP0552955A1,EP0651434A2,EP0650182A1,EP0702995A1,EP0702995B1,EP0715335A1,EP0777267A1,EP0847591A1,EP0784937A1,EP0802560A1,EP0802560B1,EP0825712A2,EP0849766A2,EP0807952A2,EP0807953A1,EP0837489A2,EP0840365A2,EP0838842A2,EP0838843A2,EP0840349A2,EP0840350A2,EP0877482A1,EP0892422A2,ES2100859T3,ES2108018T3,ES2125229T3,ES2113464T3,GB2251977A,GB2251977B,GB9123487D0,JP2634313B2,JP3171623A,JPH0585143B2,JPH04228041A,JP2634334B2,JP6151367A,JPH04247878A,JPH04287318A,JP2519364B2,JP4290428A,JP2543642B2,JP4346829A,JP2635267B2,JP5206072A,JPH05192530A,JP2625072B2,JP6112166A,JP2519383B2,JP6112171A,JP2521399B2,JP6086464A,JP2997142B2,JP6029256A,JPH06215955A,JP3386868B2,JP6224679A,JP3422540B2,JP6283473A,JPH07161702A,JP3426040B2,JPH07183283A,JP3236216B2,JP9232292A,JPH0927485A,JPH09172005A,JPH1064882A,JP4236294B2,JP10092598A,JPH10144663A,JPH10154599A,JPH10150021A,JPH10189296A,JPH10241894A,JPH10241895A,JP4418534B2,JP2002502547A,JP10261629A,JP3363782B2,JPH1197430A,JP4299896B2,JP11154600A,JP2001520458A,JP2003518324A,JP2002141341A,KR0170387B1,KR100226556B1,KR100249139B1,KR100255703B1,KR100265617B1,KR100260712B1,MX9205710A,TW462209B,TW399396B,US5312778A,US5226932A,US5223457A,US5187454A,US6171974B1,US5330141A,US5423945A,US5392018A,US5300460A,US6068784A,US5556501A,US5618382A,US5477975A,US5349313A,US5607129A,US5667172A,US6545420B1,US5770099A,US6194325B1,US6077384A,US5811148A,US6165311A,US6036877A,US6444137B1,US5707486A,US6238588B1,US6063233A,US6024826A,US6054013A,US6252354B1,US6090303A,US6217785B1,US6074512A,US6095084A,US6361644B1,US5888414A,US5880037A,US6251792B1,US5908576A,US6184150B1,US6218312B1,US6083412A,US2001054601A1,US6036878A,US2001042594A1,US6440221B2,US6299924B1,US2002004309A1,US2001054483A1,US6365063B2,US6444084B1,US6454898B1,US6518195B1,US6514376B1,US6623596B1,US6524432B1,US6488807B1,US6440866B1,US6399514B1,US6444085B1,US2002051841A1,US2002020499A1,US6736931B2,US2002092826A1,US6818140B2,US2002092618A1,US6572732B2,US2002096259A1,US6790311B2,US2004163764A1,WO9422540A1,WO9708734A1,WO9919903A1,WO9936931A2</t>
  </si>
  <si>
    <t>ケニス　エス　コリンズ,クレイグ　エイ　ローデリック,ジョン　アール　トロー,チャン　ロン　ヤン,ジェリー　ユーエン　クイ　ウォン,ジェフリー　マークス,ピーター　アール　ケスウィック,ディヴィッド　ダブリュー　グルーシェル,ジェイ　ディー　ピンソン　ザ　セカンド,石川　哲也,ローレンス　チュン　ライ　レイ,マサト　トシマ</t>
  </si>
  <si>
    <t xml:space="preserve">発送 A01:特許査定 (1997.03.03) ,受付 A61:登録料納付 (1997.03.17) ,受付 A861:ファイル記録事項の閲覧（縦覧）請求書 (1997.12.10) ,受付 A851:ファイル記録事項記載書類の交付請求書 (1998.02.02) ,受付 A851:ファイル記録事項記載書類の交付請求書 (1998.05.19) </t>
  </si>
  <si>
    <t>特公昭55-009464|日本電信電話株式会社|拒絶理由通知,特開昭63-009120|キヤノン株式会社,キヤノン販売株式会社|拒絶理由通知;異議証拠,特公昭62-007268|超エル・エス・アイ技術研究組合,三菱電機株式会社|拒絶理由通知,特開昭62-291922|キヤノン株式会社|拒絶理由通知,特開平03-079025|ラム　リサーチ　コーポレイション|拒絶理由通知,特表昭62-502786|ジ・オ－ストラリアン・ナシヨナル・ユニバ－シテイ,ジ・オ－ストラリアン・ナショナル・ユニバ－シティ|異議証拠,特開昭55-154582|超エル・エス・アイ技術研究組合,三菱電機株式会社|異議証拠,特開昭61-091377|日電アネルバ株式会社|異議証拠,特開昭61-147531|株式会社東芝|異議証拠</t>
  </si>
  <si>
    <t>米国特許559947号,米国特許4872947号,米国特許4842683号,米国出願07/560530号</t>
  </si>
  <si>
    <t>特願2008-282634|アプライド  マテリアルズ  インコーポレイテッド,ＡＰＰＬＩＥＤ  ＭＡＴＥＲＩＡＬＳ，ＩＮＣＯＲＰＯＲＡＴＥＤ,アプライド　マテリアルズ　インコーポレイテッド|先行技術調査,特願2008-89888|東京エレクトロン株式会社|先行技術調査;特許査定,特願平9-222932|アプライド　マテリアルズ　インコーポレイテッド|拒絶理由通知;特許査定,特願2003-555541|東京エレクトロン株式会社|拒絶理由通知;拒絶査定,特願2003-533308|ユナキス・バルツェルス・アクチェンゲゼルシャフト,オー・ツェー・エリコン・バルザース・アクチェンゲゼルシャフト|拒絶理由通知;拒絶査定;特許査定,特願2003-66165|東京エレクトロン株式会社|拒絶理由通知;特許査定,特願2000-342813|東京エレクトロン株式会社|拒絶理由通知;特許査定,特願平11-361906|シージーケー株式会社,有限会社寄高技術研究所|拒絶理由通知;拒絶査定,特願平11-330022|アプライド　マテリアルズ　インコーポレイテッド|拒絶理由通知;拒絶査定,特願平10-541706|ラム　リサーチ　コーポレイション|先行技術調査;特許査定,特願平10-63862|アプライド　マテリアルズ　インコーポレイテッド|拒絶理由通知;拒絶査定,特願平9-284378|東京エレクトロン山梨株式会社,科学技術振興事業団,東京エレクトロンエイ・ティー株式会社,東京エレクトロンＡＴ株式会社,独立行政法人科学技術振興機構,東京エレクトロン株式会社|拒絶理由通知;特許査定,特願平9-45275|株式会社日立製作所|拒絶理由通知;特許査定,特願平8-329167|アネルバ株式会社|拒絶理由通知;拒絶査定,特願平8-215202|アネルバ株式会社,キヤノンアネルバ株式会社|特許査定,特願平8-37723|松下電子工業株式会社,松下電器産業株式会社|拒絶理由通知;特許査定,特願平7-285062|アプライド　マテリアルズ　インコーポレイテッド,アプライド  マテリアルズ  インコーポレイテッド,ＡＰＰＬＩＥＤ  ＭＡＴＥＲＩＡＬＳ，ＩＮＣＯＲＰＯＲＡＴＥＤ|拒絶理由通知;特許査定,特願平7-279087|アプライド　マテリアルズ　インコーポレイテッド|拒絶理由通知;拒絶査定,特願平7-238843|株式会社東芝|拒絶理由通知;拒絶査定,特願平7-181544|アプライド　マテリアルズ　インコーポレイテッド,アプライド  マテリアルズ  インコーポレイテッド,ＡＰＰＬＩＥＤ  ＭＡＴＥＲＩＡＬＳ，ＩＮＣＯＲＰＯＲＡＴＥＤ|拒絶理由通知;特許査定,特願平7-163989|シャープ株式会社|拒絶理由通知,特願平7-106138|アプライド　マテリアルズ　インコーポレイテッド,アプライド  マテリアルズ  インコーポレイテッド,ＡＰＰＬＩＥＤ  ＭＡＴＥＲＩＡＬＳ，ＩＮＣＯＲＰＯＲＡＴＥＤ|特許査定,特願平6-305384|アネルバ株式会社,キヤノンアネルバ株式会社|拒絶理由通知;特許査定,特願平6-262192|シャープ株式会社|拒絶理由通知,特願平6-246240|アプライド　マテリアルズ　インコーポレイテッド|拒絶理由通知;特許査定,特願平6-184321|アネルバ株式会社|拒絶理由通知;拒絶査定,特願平6-52422|日本真空技術株式会社,株式会社アルバック|拒絶理由通知;拒絶査定,特願平6-52415|日本真空技術株式会社,株式会社アルバック|拒絶理由通知;拒絶査定,特願平5-338764|東京エレクトロン株式会社|拒絶理由通知,特願平5-306010|日電アネルバ株式会社,アネルバ株式会社|拒絶理由通知;拒絶査定,特願平5-289044|日新電機株式会社|拒絶理由通知,特願平5-284211|東京エレクトロン株式会社|拒絶理由通知;特許査定,特願平5-284210|東京エレクトロン株式会社|異議証拠,特願平5-259621|日電アネルバ株式会社,アネルバ株式会社,キヤノンアネルバ株式会社|特許査定,特願平5-223128|日新電機株式会社|拒絶理由通知</t>
  </si>
  <si>
    <t>AT91107031T,AT95118394T,AU6623794D,BR9203888A,CA2041391A,CA2078428A,CN92112084A,DE69030347A,DE69030347T,DE69127653A,DE69127653T,DE69130348A,DE69130348T,DE69217529A,DE69217529T,DE69226253A,DE69226253T,DE69230412A,DE69314597A,DE69314597T,DE69317518A,DE69317518T,DE69332176A,DE69332176T,DK91107031T,DK95118394T,EP90119065A,EP91107031A,EP91112905A,EP91112917A,EP91120777A,EP92100845A,EP92111017A,EP92117057A,EP92121920A,EP92121921A,EP93118387A,EP93118506A,EP93119391A,EP93300429A,EP94117087A,EP94307307A,EP95118394A,EP96102011A,EP96117494A,EP96930687A,EP97101725A,EP97109781A,EP97118731A,EP97122577A,EP97303170A,EP97303244A,EP97307035A,EP97308222A,EP97308401A,EP97308402A,EP97308823A,EP97308826A,EP98112317A,EP98305588A,ES90119065T,ES91107031T,ES91112917T,ES93119391T,GB9123487A,JP26368990A,JP11177591A,JP18900391A,JP19029491A,JP30432491A,JP31886591A,JP582692A,JP16961992A,JP29095592A,JP34084192A,JP34178092A,JP907893A,JP1008993A,JP28266393A,JP28811993A,JP30196793A,JP24513794A,JP24624094A,JP13695196A,JP19605596A,JP30906696A,JP12267697A,JP12267997A,JP28881997A,JP30491197A,JP30930197A,JP30969897A,JP33924897A,JP33924997A,JP51064797A,JP6867198A,JP19918498A,JP23223698A,JP2000516370A,JP2000540551A,JP2001238291A,KR900015671A,KR910013174A,KR910013175A,KR920011241A,KR920025497A,KR920025498A,MX9205710A,TW86116375A,TW87110608A,US61814290A,US77234091A,US77412791A,US82565892A,US82631092A,US89071792A,US94150192A,US97535592A,US3274493A,US4111893A,US4179693A,US8375093A,US13806093A,US14033893A,US21200294A,US39973695A,US46857395A,US50346795A,US55203095A,US59757796A,US59777796A,US64825496A,US64825696A,US67397296A,US68312596A,US73355496A,US73355596A,US73479796A,US74012496A,US74305996A,US76104596A,US76246496A,US89339397A,US89359997A,US93602897A,US93677797A,US94827597A,US94856097A,US95157797A,US96010497A,US98750998A,US386798A,US815198A,US2336598A,US8243098A,US10382798A,US32891499A,US35023499A,US48000700A,US48226100A,US50431200A,US52062300A,US52382400A,US53981400A,US56382500A,US59575000A,US64592400A,US67531900A,US85517301A,US97012101A,US239701A,US294001A,US2119501A,US78642404A,US9403609W,US9614157W,US9817039W,US9827046W</t>
  </si>
  <si>
    <t>EP92111017A,JP16961992A,KR920011241A</t>
  </si>
  <si>
    <t>EP0520519A1,JP2635267B2,JP5206072A,KR100255703B1</t>
  </si>
  <si>
    <t>DE69226253A,DE69226253T,EP92111017A,EP92121920A,EP92121921A,EP97122577A,JP16961992A,KR920011241A</t>
  </si>
  <si>
    <t>DE69226253D1,DE69226253T2,EP0520519A1,EP0552490A1,EP0552491A1,EP0552491B1,EP0849766A2,JP2635267B2,JP5206072A,KR100255703B1</t>
  </si>
  <si>
    <t>特願平4-304661</t>
  </si>
  <si>
    <t>特許第2581638号</t>
  </si>
  <si>
    <t>1992.10.16</t>
  </si>
  <si>
    <t>旭耀株式会社</t>
  </si>
  <si>
    <t>屋内用殺虫剤散布器</t>
  </si>
  <si>
    <t>ＪＰ９１３３２６２１(1991.11.21)</t>
  </si>
  <si>
    <t>1991.11.21</t>
  </si>
  <si>
    <t>1994.06.14</t>
  </si>
  <si>
    <t>1996.11.21</t>
  </si>
  <si>
    <t>A01M   1/20    (2006.01)</t>
  </si>
  <si>
    <t>A01M  1/20      E</t>
  </si>
  <si>
    <t>2B121AA13,2B121AA14,2B121AA17,2B121CA02,2B121CA04,2B121CA20,2B121CA24,2B121CA43,2B121CA75,2B121CC02,2B121DA15,2B121DA62,2B121DA67,2B121EA01,2B121EA03,2B121FA10,2B121FA11,2B121FA15,2B121FA16</t>
  </si>
  <si>
    <t>JP2581638B2,JP6165631A,US5335446A</t>
  </si>
  <si>
    <t>重豊　寛實</t>
  </si>
  <si>
    <t xml:space="preserve">受付 A523:手続補正書 (1995.02.15) ,受付 A851:ファイル記録事項記載書類の交付請求書 (1995.03.31) ,受付 A861:ファイル記録事項の閲覧（縦覧）請求書 (1995.06.21) ,受付 A851:ファイル記録事項記載書類の交付請求書 (1995.11.07) ,受付 A61:登録料納付 (1996.09.03) </t>
  </si>
  <si>
    <t>実用新案全文昭63-155379|株式会社　福岡製作所|拒絶理由通知</t>
  </si>
  <si>
    <t>実公昭63-155379</t>
  </si>
  <si>
    <t>特願2006-166403|アース製薬株式会社|拒絶理由通知;先行技術調査;特許査定,特願2006-164886|株式会社日本サクドリー|拒絶理由通知;特許査定,特願2000-110348|フマキラー株式会社|拒絶理由通知;拒絶査定,特願平10-118975|アース製薬株式会社|拒絶理由通知;先行技術調査;拒絶査定,特願平8-507182|アース製薬株式会社|拒絶理由通知;拒絶査定;審判請求証拠,特願平7-7569|アース製薬株式会社|拒絶理由通知;拒絶査定,特願平6-329488|有限会社開伸|拒絶理由通知;拒絶査定</t>
  </si>
  <si>
    <t>JP30466192A,US97766792A</t>
  </si>
  <si>
    <t>JP30466192A</t>
  </si>
  <si>
    <t>JP2581638B2,JP6165631A</t>
  </si>
  <si>
    <t>特開平6-314729</t>
  </si>
  <si>
    <t>特願平5-125218</t>
  </si>
  <si>
    <t>特許第3151582号</t>
  </si>
  <si>
    <t>1993.04.28</t>
  </si>
  <si>
    <t>東京エレクトロン株式会社,バリアンセミコンダクターイクイップメント株式会社</t>
  </si>
  <si>
    <t>1994.11.08</t>
  </si>
  <si>
    <t>2001.01.26</t>
  </si>
  <si>
    <t>B25J  21/02    (2006.01),H01J  37/317   (2006.01),H01L  21/265   (2006.01),H01L  21/302   (2006.01),H01L  21/677   (2006.01),H01L  21/205   (2006.01),B25J  21/00    (2006.01),H01L  21/3065  (2006.01)</t>
  </si>
  <si>
    <t>B25J  9/06      D,H01J 37/317     B,H01L 21/265     D,H01L 21/302     B,H01L 21/68      A,H01L 21/265  603C,H01L 21/205      ,H01L 21/302  101G</t>
  </si>
  <si>
    <t>3F060AA01,3F060AA07,3F060AA09,3F060BA00,3F060EA00,3F060FA00,3F060HA00,3F060HA11,5C034CC07,5C034CC12,5C034CD10,5F004BB24,5F004BB25,5F004BC05,5F004BC06,5F004BD01,5F004BD04,5F004BD05,5F004CA02,5F004CA05,5F004DA00,5F004DA23,5F004DA25,5F031AA10,5F031BB01,5F031CC01,5F031CC12,5F031CC13,5F031CC22,5F031CC63,5F031GG02,5F031HH04,5F031HH05,5F031HH09,5F031KK03,5F031KK06,5F031KK07,5F031KK08,5F031LL02,5F031LL03,5F031LL05,5F031CA02,5F031CA05,5F031DA01,5F031FA01,5F031FA02,5F031FA03,5F031FA11,5F031FA12,5F031GA08,5F031GA43,5F031JA02,5F031KA07,5F031KA08,5F031KA11,5F031KA13,5F031MA06,5F031MA11,5F031MA28,5F031MA29,5F031NA02,5F031NA04,5F031NA05,5F031PA30,3C007AS05,3C007AS31,3C007BS15,3C007JS01,3C007MT08,3C007NS13,5F045AA06,5F045AA19,5F045AC15,5F045AC16,5F045AD08,5F045AD09,5F045AF07,5F045BB08,5F045DQ17,5F045EB08,5F045EB09,5F045EB12,5F045EB13,5F045EJ01,5F045EJ02,5F045EK01,5F045EM04,5F045EN01,5F045EN04,5F045EN05,5F045EN06,5F045GB16,5F045HA24,3C707AS05,3C707AS31,3C707BS15,3C707JS01,3C707MT08,3C707NS13</t>
  </si>
  <si>
    <t>JP2997717B2,JP6132379A,JP3151582B2,JP6314729A,JP3172331B2,JP6314730A,KR100242534B1</t>
  </si>
  <si>
    <t>成島　正樹,河治　利幸,久保寺　正男</t>
  </si>
  <si>
    <t xml:space="preserve">受付 A523:手続補正書 (2000.02.18) ,受付 A53:意見書 (2000.02.18) ,発送 A01:特許査定 (2000.12.12) ,受付 A61:登録料納付 (2000.12.21) ,受付 A861:ファイル記録事項の閲覧（縦覧）請求書 (2001.04.25) </t>
  </si>
  <si>
    <t>特開平04-045511|富士電機株式会社|拒絶理由通知,特開平04-299552|大日本スクリーン製造株式会社|拒絶理由通知</t>
  </si>
  <si>
    <t>特開平3-19252|アプライド　マテリアルズ　インコーポレーテッド</t>
  </si>
  <si>
    <t>特願2009-263840|株式会社アルバック|拒絶理由通知,特願2012-198698|株式会社日立製作所,株式会社日立ハイテクノロジーズ|先行技術調査,特願2012-134099|株式会社日立製作所,株式会社日立ハイテクノロジーズ|特許査定,特願2009-104066|株式会社日立製作所,株式会社日立ハイテクノロジーズ|拒絶理由通知;特許査定,特願2008-108883|株式会社日立国際電気|拒絶理由通知;先行技術調査;特許査定,特願2007-270341|株式会社日立製作所,株式会社日立ハイテクノロジーズ|拒絶理由通知;拒絶査定,特願2001-94585|東京エレクトロン株式会社|拒絶理由通知;特許査定,特願2003-393671|ザ・ビーオーシー・グループ・インコーポレーテッド,ＴＨＥ  ＢＯＣ  ＧＲＯＵＰ  ＩＮＣＯＲＰＯＲＡＴＥＤ,エドワーズ・バキューム・インコーポレーテッド|拒絶理由通知;補正却下;拒絶査定,特願平11-296094|キヤノン株式会社|拒絶理由通知,特願平11-3761|日立電線株式会社|先行技術調査;特許査定,特願平10-368256|アネルバ株式会社,キヤノンアネルバ株式会社|拒絶理由通知;特許査定,特願平9-279866|東京エレクトロン株式会社|拒絶理由通知;拒絶査定,特願平8-85106|株式会社日立製作所,国際電気株式会社,株式会社日立国際電気|特許査定,特願平7-195224|住友重機械工業株式会社|拒絶理由通知,特願平7-33252|石川島播磨重工業株式会社,株式会社ＩＨＩ|拒絶理由通知;特許査定,特願平5-286139|ソニー株式会社|特許査定</t>
  </si>
  <si>
    <t>JP30312992A,JP12521893A,JP12521993A,KR930021322A</t>
  </si>
  <si>
    <t>特願平5-198790</t>
  </si>
  <si>
    <t>特許第2636693号</t>
  </si>
  <si>
    <t>1993.07.19</t>
  </si>
  <si>
    <t>大日本塗料株式会社,ニチハ株式会社</t>
  </si>
  <si>
    <t>無機質化粧板の製造方法</t>
  </si>
  <si>
    <t>B05D   3/10    (2006.01),B05D   7/00    (2006.01)</t>
  </si>
  <si>
    <t>B05D  3/10      H,B05D  7/00      C</t>
  </si>
  <si>
    <t>4D075EB43,4D075EC11,4D075EC30,4D075EC51,4D075AC06,4D075AC72,4D075AC74,4D075AC96,4D075AE04,4D075CA48,4D075CB11,4D075CB21,4D075CB36,4D075DA06,4D075DA07,4D075DB11,4D075DB12,4D075DC03,4D075DC31,4D075EA06,4D075EA07,4D075EA33,4D075EA43,4D075EB11,4D075EB16,4D075EB22,4D075EB32,4D075EB33,4D075EB38</t>
  </si>
  <si>
    <t>JP2636693B2,JP7031929A</t>
  </si>
  <si>
    <t>三枝　一正</t>
  </si>
  <si>
    <t xml:space="preserve">受付 A861:ファイル記録事項の閲覧（縦覧）請求書 (2003.09.16) ,受付 A861:ファイル記録事項の閲覧（縦覧）請求書 (2004.01.14) ,受付 A861:ファイル記録事項の閲覧（縦覧）請求書 (2004.02.02) ,受付 A861:ファイル記録事項の閲覧（縦覧）請求書 (2005.04.15) ,受付 A851:ファイル記録事項記載書類の交付請求書 (2005.06.23) </t>
  </si>
  <si>
    <t>特開昭54-152576|大日本塗料株式会社,ナショナル住宅産業株式会社|拒絶理由通知,特開平05-138116|株式会社クボタ|拒絶理由通知</t>
  </si>
  <si>
    <t>特願2005-346432|大日本塗料株式会社|拒絶理由通知;特許査定,特願2005-379732|クボタ松下電工外装株式会社|拒絶理由通知;特許査定,特願2003-170260|井上金属工業株式会社|拒絶理由通知;拒絶査定,特願2002-179165|松下電工株式会社,クボタ松下電工外装株式会社|先行技術調査,特願2001-161020|ニチハ株式会社|拒絶理由通知;特許査定,特願2001-117520|松下電工株式会社,クボタ松下電工外装株式会社|拒絶理由通知;特許査定,特願平11-199425|大日本塗料株式会社|拒絶理由通知;拒絶査定,特願平9-238922|ノードソン株式会社|拒絶理由通知;特許査定,特願平8-286732|大日本塗料株式会社|拒絶理由通知;特許査定;審判請求証拠,特願平7-106785|ニチハ株式会社|拒絶理由通知,特願平7-93940|大日本塗料株式会社,ニチハ株式会社|拒絶理由通知;特許査定,特願平6-238039|大日本塗料株式会社|特許査定</t>
  </si>
  <si>
    <t>JP19879093A</t>
  </si>
  <si>
    <t>特願平5-220297</t>
  </si>
  <si>
    <t>特許第3078429号</t>
  </si>
  <si>
    <t>1995.03.14</t>
  </si>
  <si>
    <t>2000.06.16</t>
  </si>
  <si>
    <t>A63F   7/02    (2006.01),A63F   5/04    (2006.01)</t>
  </si>
  <si>
    <t xml:space="preserve">A63F  7/02   315Z,A63F  5/04   512D,A63F  5/04   514G,A63F  5/04   516D,A63F  7/02   320 </t>
  </si>
  <si>
    <t>2C088AA35,2C088AA36,2C088CA19,2C088CA27,2C088EA06,2C088EB55,2C088BC22,2C088BC18,2C088EA41,2C082AA06,2C082BB96,2C082CD41,2C082BB02,2C082BB28</t>
  </si>
  <si>
    <t>JP3078429B2,JP7068027A,JPH11313933A,JP11313934A,JP3481161B2,JPH11313935A,JPH11313936A,JP2001054655A,JP4097887B2,JP2001054656A,JP2001054657A,JP2001087506A,JP2001087507A,JP2001054636A,JP2001054637A,JP2001054638A,JP4097888B2,JP2001054639A,JP2001087493A,JP3481194B2,JP2001054640A,JP2001054641A,JP3506663B2,JP3514717B2,JP2001054642A,JP2001054643A,JP3514718B2,JP2001054644A,JP3516642B2,JP2001087494A,JP2001087495A,JP3516643B2,JP2001087496A,JP2001054645A,JP2001054646A,JP3481195B2,JP2001087497A,JP3456961B2,JP2001054647A,JP3456962B2,JP2001079217A,JP3514721B2,JP4420957B2,JP2008110232A,JP4420958B2,JP2008110233A</t>
  </si>
  <si>
    <t xml:space="preserve">受付 A861:ファイル記録事項の閲覧（縦覧）請求書 (2002.02.18) ,受付 A861:ファイル記録事項の閲覧（縦覧）請求書 (2002.02.20) ,受付 A861:ファイル記録事項の閲覧（縦覧）請求書 (2003.08.11) ,受付 A851:ファイル記録事項記載書類の交付請求書 (2003.11.06) ,受付 A861:ファイル記録事項の閲覧（縦覧）請求書 (2004.08.02) </t>
  </si>
  <si>
    <t>特開平06-170048|株式会社ソフィア|異議証拠</t>
  </si>
  <si>
    <t>特願2012-234251|株式会社ユニバーサルエンターテインメント|拒絶理由通知,特願2012-133332|株式会社三洋物産|特許査定,特願2011-215303|株式会社ソフイア|拒絶理由通知,特願2011-149620|株式会社三洋物産|拒絶理由通知;特許査定,特願2011-21388|サミー株式会社|先行技術調査;特許査定,特願2010-115086|株式会社ソフイア|拒絶理由通知;拒絶査定,特願2010-115084|株式会社ソフイア|拒絶理由通知;拒絶査定,特願2007-235123|アルゼ株式会社,株式会社ユニバーサルエンターテインメント|拒絶理由通知;特許査定,特願2011-109726|サミー株式会社|先行技術調査,特願2011-109725|サミー株式会社|先行技術調査;特許査定,特願2011-109724|サミー株式会社|特許査定,特願2011-109723|サミー株式会社|特許査定,特願2011-109722|サミー株式会社|先行技術調査;特許査定,特願2009-215181|株式会社三洋物産|拒絶理由通知;特許査定,特願2008-205677|株式会社三共|特許査定,特願2008-205676|株式会社三共|特許査定,特願2001-287072|株式会社ニューギン|拒絶理由通知;補正却下,特願2006-219055|サミー株式会社|拒絶理由通知;特許査定,特願2010-152638|株式会社三洋物産|特許査定,特願2007-61896|アルゼ株式会社,株式会社ユニバーサルエンターテインメント|補正却下,特願2008-268004|豊丸産業株式会社|特許査定,特願2010-152653|株式会社三洋物産|特許査定,特願2010-152645|株式会社三洋物産|特許査定,特願2009-233062|株式会社三洋物産|先行技術調査;特許査定,特願2009-233058|株式会社三洋物産|特許査定,特願2009-233042|株式会社三洋物産|特許査定,特願2008-40285|京楽産業．株式会社|拒絶理由通知;拒絶査定,特願2007-235554|株式会社大一商会|特許査定,特願2007-235552|株式会社大一商会|特許査定,特願2007-128213|アルゼ株式会社,株式会社ユニバーサルエンターテインメント|特許査定,特願2007-61897|アルゼ株式会社,株式会社ユニバーサルエンターテインメント|特許査定,特願2006-230885|アビリット株式会社|拒絶理由通知;拒絶査定,特願2005-312654|アルゼ株式会社,株式会社ユニバーサルエンターテインメント|先行技術調査;特許査定,特願2005-278505|株式会社三共|拒絶理由通知;特許査定,特願2005-107466|株式会社三共|拒絶理由通知;特許査定,特願2005-107453|株式会社三共|拒絶理由通知;特許査定,特願2005-45096|株式会社三共|拒絶理由通知;拒絶査定;特許査定,特願2004-321340|株式会社大一商会|先行技術調査,特願2004-156129|株式会社藤商事|拒絶理由通知;拒絶査定,特願2004-38690|アルゼ株式会社,株式会社ユニバーサルエンターテインメント|特許査定,特願2003-411797|株式会社平和|拒絶理由通知;拒絶査定,特願2003-409130|株式会社竹屋|拒絶理由通知;拒絶査定,特願2003-409129|株式会社竹屋|拒絶理由通知;拒絶査定,特願2003-270348|株式会社ソフィア|補正却下,特願2003-189701|株式会社エース電研|拒絶理由通知;拒絶査定,特願2003-170860|株式会社竹屋|拒絶理由通知;拒絶査定;特許査定,特願2003-47945|アルゼ株式会社|拒絶理由通知;拒絶査定,特願2002-377754|株式会社竹屋|拒絶理由通知;拒絶査定,特願2002-371511|アビリット株式会社|拒絶理由通知;拒絶査定,特願2002-354987|豊丸産業株式会社|拒絶理由通知;拒絶査定;特許査定,特願2002-348729|豊丸産業株式会社|拒絶理由通知;特許査定,特願2002-206193|株式会社三共|拒絶理由通知;特許査定,特願2002-206192|株式会社三共|拒絶理由通知;特許査定,特願2002-178675|株式会社三共|拒絶理由通知;特許査定,特願2002-137582|株式会社三共|拒絶理由通知;拒絶査定;特許査定,特願2002-133886|株式会社藤商事|拒絶理由通知;拒絶査定,特願2002-87977|株式会社三洋物産|拒絶理由通知,特願2001-401885|豊丸産業株式会社|拒絶理由通知;拒絶査定,特願2001-349400|株式会社エース電研|拒絶理由通知;拒絶査定,特願2001-349399|株式会社エース電研|拒絶理由通知;拒絶査定,特願2001-344567|株式会社エース電研|拒絶理由通知;拒絶査定,特願2001-341011|株式会社藤商事|拒絶理由通知;拒絶査定,特願2001-333850|サミー株式会社|拒絶理由通知,特願2001-327700|豊丸産業株式会社|拒絶理由通知;拒絶査定,特願2001-271919|株式会社竹屋|拒絶理由通知;特許査定,特願2001-255959|株式会社藤商事|拒絶理由通知;拒絶査定,特願2001-255958|株式会社藤商事|拒絶理由通知;拒絶査定,特願2001-254801|京楽産業株式会社,京楽産業．株式会社|拒絶理由通知;拒絶査定,特願2001-196735|株式会社平和|拒絶理由通知;特許査定,特願2001-175553|奥村遊機株式會社,奥村遊機株式会社|拒絶理由通知;拒絶査定,特願2001-70769|アルゼ株式会社,株式会社エス・エヌ・ケイ|先行技術調査,特願2001-63387|奥村遊機株式會社,奥村遊機株式会社|拒絶理由通知;拒絶査定,特願2001-42662|奥村遊機株式會社,奥村遊機株式会社|拒絶理由通知;拒絶査定,特願2000-318425|株式会社三洋物産|拒絶理由通知;特許査定,特願2000-318424|株式会社三洋物産|拒絶理由通知;特許査定,特願2000-314676|アルゼ株式会社,株式会社ユニバーサルエンターテインメント|先行技術調査;特許査定,特願2000-267251|株式会社三共|拒絶理由通知;拒絶査定,特願2000-267247|株式会社三共|拒絶理由通知;拒絶査定,特願2000-169651|株式会社藤商事|拒絶理由通知;拒絶査定,特願2000-131405|株式会社北電子|拒絶理由通知;拒絶査定,特願2000-3857|豊丸産業株式会社|拒絶理由通知;拒絶査定,特願2000-3856|豊丸産業株式会社|拒絶理由通知;拒絶査定,特願平11-371711|株式会社平和|拒絶理由通知;拒絶査定,特願平11-346941|アルゼ株式会社,株式会社ユニバーサルエンターテインメント|特許査定,特願平11-322244|株式会社平和|拒絶理由通知;拒絶査定,特願平11-269769|株式会社三洋物産,アイレムソフトウェアエンジニアリング株式会社|拒絶理由通知;特許査定,特願平11-236637|奥村遊機株式會社|拒絶理由通知;拒絶査定,特願平11-204128|サミー株式会社|拒絶理由通知;拒絶査定,特願平11-199575|株式会社三洋物産|拒絶理由通知;特許査定,特願平11-185425|アルゼ株式会社,株式会社ユニバーサルエンターテインメント|審判請求証拠,特願平11-176800|サミー株式会社|先行技術調査,特願平11-176792|サミー株式会社|先行技術調査;特許査定,特願平11-160182|アルゼ株式会社,株式会社ユニバーサルエンターテインメント|異議証拠;審判請求証拠,特願平11-160179|アルゼ株式会社,株式会社ユニバーサルエンターテインメント|審判請求証拠,特願平11-157308|アルゼ株式会社,株式会社ユニバーサルエンターテインメント|審判請求証拠,特願平11-141614|株式会社藤商事|拒絶理由通知;特許査定;異議証拠;異議採用証拠,特願平11-90962|豊丸産業株式会社|先行技術調査,特願平11-70527|株式会社三共|拒絶理由通知,特願平11-18126|株式会社三共|拒絶理由通知;特許査定,特願平11-17347|株式会社大一商会|先行技術調査,特願平10-314875|豊丸産業株式会社|拒絶理由通知;拒絶査定,特願平10-306687|アルゼ株式会社,株式会社ユニバーサルエンターテインメント|拒絶理由通知;特許査定,特願平10-260071|アルゼ株式会社,株式会社ユニバーサルエンターテインメント|特許査定,特願平10-73523|高砂電器産業株式会社,アビリット株式会社|拒絶理由通知;拒絶査定,特願平10-55811|高砂電器産業株式会社,アビリット株式会社|拒絶理由通知;拒絶査定,特願平10-50401|株式会社三共|拒絶理由通知;特許査定,特願平9-352172|アルゼ株式会社,株式会社ユニバーサルエンターテインメント|審判請求証拠,特願平9-309253|株式会社藤商事|異議証拠,特願平9-305098|株式会社セガ・エンタープライゼス,株式会社セガ|先行技術調査,特願平9-67359|株式会社三共|特許査定,特願平8-354339|株式会社三洋物産|拒絶理由通知,特願平8-213771|株式会社三共|審判請求証拠,特願平8-213770|株式会社三共|審判請求証拠,特願平8-213769|株式会社三共|審判請求証拠,特願平8-200060|サミー株式会社|拒絶理由通知;特許査定,特願平8-155712|株式会社竹屋|拒絶理由通知;拒絶査定;特許査定,特願平8-94307|株式会社竹屋|特許査定,特願平8-16420|株式会社三共|先行技術調査,特願平7-348882|株式会社三共|先行技術調査;特許査定,特願平7-240278|株式会社竹屋|拒絶理由通知;特許査定,特願平7-236078|株式会社三共|拒絶理由通知;特許査定,特願平7-194301|マルホン工業株式会社|異議証拠,特願平7-187812|株式会社三共|拒絶理由通知;特許査定,特願平7-184289|株式会社竹屋|先行技術調査;特許査定,特願平7-151778|株式会社三共|異議証拠;審判請求証拠,特願平7-149156|株式会社三共|拒絶理由通知;特許査定,特願平7-146484|株式会社ソフィア|拒絶理由通知;拒絶査定,特願平7-144992|株式会社三共|異議証拠;審判請求証拠,特願平7-112350|マルホン工業株式会社|異議証拠,特願平1-210414|株式会社三共|審判請求証拠,特願平1-209756|株式会社三共|審判請求証拠</t>
  </si>
  <si>
    <t>JP22029793A,JP7052699A,JP7052799A,JP7052899A,JP7052999A,JP2000267244A,JP2000267245A,JP2000267246A,JP2000267247A,JP2000267248A,JP2000267249A,JP2000267250A,JP2000267251A,JP2000267252A,JP2000267253A,JP2000267254A,JP2000267255A,JP2000267256A,JP2000267257A,JP2000267258A,JP2000267259A,JP2000267260A,JP2000267261A,JP2000267262A,JP2000267263A,JP2000267264A,JP2000267265A,JP2000304898A,JP2008012796A,JP2008012797A</t>
  </si>
  <si>
    <t>特願平5-222233</t>
  </si>
  <si>
    <t>吊戸に於ける走行体支持装置</t>
  </si>
  <si>
    <t>1995.04.04</t>
  </si>
  <si>
    <t>E05D  15/06    (2006.01)</t>
  </si>
  <si>
    <t xml:space="preserve">E05D 15/06   122 </t>
  </si>
  <si>
    <t>2E034AA00,2E034AA05,2E034CA04,2E034DA01</t>
  </si>
  <si>
    <t>JPH0791134A</t>
  </si>
  <si>
    <t>土川　　善司,文字　　淳</t>
  </si>
  <si>
    <t xml:space="preserve">受付 A861:ファイル記録事項の閲覧（縦覧）請求書 (2000.01.24) ,受付 A625:出願審査請求書（他人） (2000.08.09) ,発送 A112:手続補正指令書（中間書類） (2000.10.17) ,発送 A073:手続却下の処分（補正指令） (2001.05.29) ,受付 A861:ファイル記録事項の閲覧（縦覧）請求書 (2006.11.20) </t>
  </si>
  <si>
    <t>特願2004-207528|株式会社ニフコ|拒絶理由通知;特許査定,特願2000-124293|阿部興業株式会社|特許査定,特願2000-50964|株式会社西製作所,株式会社ＷＥＳＴ　ｉｎｘ|先行技術調査;特許査定,特願平10-255311|株式会社末廣産業|特許査定,特願平9-214963|吉村　富雄|拒絶理由通知,特願平8-229134|高橋金物株式会社,磯川産業株式会社,アトムリビンテック株式会社|異議証拠,特願平7-346379|新関西ベアリング株式会社|拒絶理由通知;拒絶査定,特願平6-246098|株式会社ムラコシ精工,段谷産業株式会社|特許査定</t>
  </si>
  <si>
    <t>JP22223393A</t>
  </si>
  <si>
    <t>特開平7-175976</t>
  </si>
  <si>
    <t>特願平5-317105</t>
  </si>
  <si>
    <t>特許第2915267号</t>
  </si>
  <si>
    <t>1993.12.16</t>
  </si>
  <si>
    <t>積水樹脂株式会社</t>
  </si>
  <si>
    <t>太陽電池付き発光装置</t>
  </si>
  <si>
    <t>1995.07.14</t>
  </si>
  <si>
    <t>1999.04.16</t>
  </si>
  <si>
    <t>E01F   9/00    (2006.01),G08B   5/36    (2006.01),G09F  13/00    (2006.01),H02J  15/00    (2006.01),E01F   9/016   (2006.01),E01F   9/06    (2006.01),E01F   9/08    (2006.01)</t>
  </si>
  <si>
    <t xml:space="preserve">E01F  9/00       ,G08B  5/36      A,G09F 13/00      W,H02J 15/00      Z,E01F  9/016      ,E01F  9/06       ,E01F  9/08       </t>
  </si>
  <si>
    <t>5C096AA17,5C096AA27,5C096AA29,5C096BA04,5C096BB27,5C096BB41,5C096CC06,5C096CC07,5C096CC12,5C096DC02,5C096DC06,5C096DC11,5C096DC19,5C096DC29,5C096DD05,5C096FA02,5C096FA03,5C096FA07,5C083AA01,5C083BB26,5C083BB39,5C083DD04,5C083DD09,5C083FF04,5C083GG07,5C083GG14,5C083GG20,5C083HH01,5C083HH08,5C083JJ26,5C083JJ30,5C083JJ34,2D064AA03,2D064AA22,2D064BA08,2D064BA17,2D064CA03,2D064CA09,2D064DA01,2D064EA01,2D064EB02,2D064EB05,2D064EB07,2D064EB38,2D064FA03,2D064FA06,2D064GA03,2D064HA11,2D064HA14,2D064AA11,2D064BA01,2D064HA01</t>
  </si>
  <si>
    <t>JP2915267B2,JP7175976A</t>
  </si>
  <si>
    <t>藤下　義也,中野　輝雄,近藤　茂樹,米澤　正人</t>
  </si>
  <si>
    <t xml:space="preserve">受付 A53:意見書 (1999.01.28) ,発送 A01:特許査定 (1999.03.23) ,受付 A61:登録料納付 (1999.04.07) ,受付 A861:ファイル記録事項の閲覧（縦覧）請求書 (1999.07.26) ,受付 A861:ファイル記録事項の閲覧（縦覧）請求書 (2004.12.13) </t>
  </si>
  <si>
    <t>特開平04-309198|三洋電機株式会社|拒絶理由通知,実用新案全文平04-030748|いすゞ自動車株式会社|拒絶理由通知,実用新案全文昭61-184720|三協道路標識株式会社,京セラ株式会社|異議証拠,実用新案全文平03-006677|シャープ株式会社|異議証拠,特開昭58-063031|日本電気株式会社|異議証拠</t>
  </si>
  <si>
    <t>特願2001-253329|株式会社レーベン,株式会社レーベン販売|拒絶理由通知;拒絶査定,特願2002-374601|三菱レイヨン株式会社,株式会社菱晃,セーフティガード警備株式会社|特許査定,特願2001-320461|積水樹脂株式会社|先行技術調査;特許査定,特願平6-145651|株式会社竹田技術研究所,株式会社ウヱダ,株式会社多川商事|拒絶理由通知,特願平6-85751|エルナー株式会社|拒絶理由通知;拒絶査定</t>
  </si>
  <si>
    <t>JP31710593A</t>
  </si>
  <si>
    <t>特願平6-33651</t>
  </si>
  <si>
    <t>1994.03.03</t>
  </si>
  <si>
    <t>アルミナスピネル系流し込み耐火物用組成物</t>
  </si>
  <si>
    <t>ＪＰ９３１８０６８９(1993.06.25)</t>
  </si>
  <si>
    <t>1993.06.25</t>
  </si>
  <si>
    <t>C04B  35/66    (2006.01)</t>
  </si>
  <si>
    <t>C04B 35/66      V</t>
  </si>
  <si>
    <t>4G033AA02,4G033AA06,4G033AA09,4G033AA24,4G033AB02,4G033AB03,4G033AB07,4G033BA01,4G033BA03</t>
  </si>
  <si>
    <t>JPH0769745A</t>
  </si>
  <si>
    <t>生田　良三,行縄　次夫</t>
  </si>
  <si>
    <t xml:space="preserve">受付 A63:特許願 (1994.03.03) ,受付 A7424:代理人辞任届 (1999.05.17) </t>
  </si>
  <si>
    <t>特開平4-260673|黒崎窯業株式会社,新日本製鐵株式会社,特開平3-208851|清水建設株式会社</t>
  </si>
  <si>
    <t>特願2000-44051|旭硝子株式会社,ＡＧＣセラミックス株式会社|異議証拠;審判請求証拠,特願平11-150577|旭硝子株式会社,ＡＧＣセラミックス株式会社|異議証拠,特願平8-176087|品川白煉瓦株式会社|拒絶理由通知,特願平8-116621|旭硝子株式会社,旭硝子セラミックス株式会社,ＡＧＣセラミックス株式会社|特許査定;審判請求証拠,特願平7-314060|旭硝子株式会社,旭硝子セラミックス株式会社,ＡＧＣセラミックス株式会社|拒絶理由通知;特許査定,特願平7-254029|旭硝子株式会社,旭硝子セラミックス株式会社|拒絶理由通知;特許査定</t>
  </si>
  <si>
    <t>JP3365194A</t>
  </si>
  <si>
    <t>特開平7-320997</t>
  </si>
  <si>
    <t>特願平6-135209</t>
  </si>
  <si>
    <t>特許第3492417号</t>
  </si>
  <si>
    <t>1994.05.24</t>
  </si>
  <si>
    <t>東京エレクトロン株式会社</t>
  </si>
  <si>
    <t>処理装置</t>
  </si>
  <si>
    <t>1995.12.08</t>
  </si>
  <si>
    <t>2003.11.14</t>
  </si>
  <si>
    <t>H01L  21/22    (2006.01),H01L  21/31    (2006.01),H01L  21/324   (2006.01),H01L  21/02    (2006.01)</t>
  </si>
  <si>
    <t>H01L 21/22   511Q,H01L 21/31      E,H01L 21/324     D,H01L 21/02      Z,H01L 21/324     T</t>
  </si>
  <si>
    <t>5F045BA05,5F045BA10,5F045EA02,5F045EA50,5F045GA01,5F045BB10,5F045BB14,5F045DQ04,5F045EN04,5F045EN05,5F045GB04,5F045AA20,5F045AF01,5F045BB08,5F045BB20,5F045DP19,5F045DQ05,5F045EB05,5F045EC01,5F045EC05,5F045EE04,5F045EE12,5F045EG03,5F045EK06,5F045EK24,5F045EM08,5F045EM09,5F045EM10,5F045GB02,5F045GB05,5F045GB06,5F045GB15</t>
  </si>
  <si>
    <t>JP3492417B2,JP7320997A</t>
  </si>
  <si>
    <t>鈴木　富士雄</t>
  </si>
  <si>
    <t xml:space="preserve">受付 A53:意見書 (2003.09.12) ,発送 A01:特許査定 (2003.10.21) ,受付 A61:登録料納付 (2003.11.05) ,受付 A861:ファイル記録事項の閲覧（縦覧）請求書 (2004.08.30) ,受付 A861:ファイル記録事項の閲覧（縦覧）請求書 (2007.09.18) </t>
  </si>
  <si>
    <t>特開平02-239611|富士通株式会社|拒絶理由通知;特許査定</t>
  </si>
  <si>
    <t>特願2008-113829|株式会社日立国際電気|特許査定,特願2009-17381|アーエスエム  インターナショナル  エヌフェー,アーエスエム　インターナショナル　エヌフェー|先行技術調査,特願2007-270341|株式会社日立製作所,株式会社日立ハイテクノロジーズ|拒絶理由通知;拒絶査定,特願2006-306571|東京エレクトロン株式会社|特許査定,特願2006-93552|ヒュッティンガー  エレクトローニク  ゲゼルシャフト  ミット  ベシュレンクテル  ハフツング  ウント  コンパニー  コマンディートゲゼルシャフト,ＨＵＥＴＴＩＮＧＥＲ  Ｅｌｅｋｔｒｏｎｉｋ  ＧｍｂＨ  ＋  Ｃｏ．  ＫＧ,ヒュッティンガー　エレクトローニク　ゲゼルシャフト　ミット　ベシュレンクテル　ハフツング　ウント　コンパニー　コマンディートゲゼルシャフト|先行技術調査,特願2005-43981|新キャタピラー三菱株式会社,キャタピラージャパン株式会社|拒絶理由通知;特許査定,特願2004-146465|第一精工株式会社|先行技術調査;特許査定,特願2002-36611|松下電器産業株式会社|拒絶理由通知;特許査定,特願2002-27758|株式会社日立国際電気|拒絶理由通知;特許査定,特願2000-256926|松下電器産業株式会社|拒絶理由通知;特許査定,特願平11-100011|株式会社日立製作所|先行技術調査;特許査定,特願平10-129575|キヤノン株式会社|拒絶理由通知,特願平9-223339|株式会社日立製作所,日立テクノエンジニアリング株式会社,株式会社　日立インダストリイズ,株式会社日立ハイテクノロジーズ,株式会社　日立ハイテクノロジーズ|審判請求証拠</t>
  </si>
  <si>
    <t>JP13520994A</t>
  </si>
  <si>
    <t>特開平7-164247</t>
  </si>
  <si>
    <t>特願平6-213727</t>
  </si>
  <si>
    <t>1994.09.07</t>
  </si>
  <si>
    <t>サンドビック　アクティエボラーグ</t>
  </si>
  <si>
    <t>ねじ切りタップ</t>
  </si>
  <si>
    <t>SE</t>
  </si>
  <si>
    <t>ＳＥ９３９３０２８８５－０(1993.09.07)</t>
  </si>
  <si>
    <t>1993.09.07</t>
  </si>
  <si>
    <t>1995.06.27</t>
  </si>
  <si>
    <t>B23G   5/06    (2006.01)</t>
  </si>
  <si>
    <t>B23G  5/06      C</t>
  </si>
  <si>
    <t>AT163380T,DE69408611D1,DE69408611T2,EP0641620A1,EP0641620B1,ES2113077T3,JPH07164247A,SE505742C2,SE9302885A,SE9302885D0,SE9302885L,US5487626A</t>
  </si>
  <si>
    <t>ペデル　フォン　ホルスト,ヨーゼフ　ギーシュラー</t>
  </si>
  <si>
    <t xml:space="preserve">受付 A63:特許願 (1994.09.07) ,受付 A79:優先権証明書提出書 (1994.11.25) </t>
  </si>
  <si>
    <t>特願2011-500418|オーエスジー株式会社,トヨタ自動車株式会社|特許査定,特願2004-21446|サンドビック  アクティエボラーグ,ＳＡＮＤＶＩＫ  ＡＢ,サンドビック　インテレクチュアル　プロパティー　アクティエボラーグ|拒絶理由通知;先行技術調査;特許査定,特願2002-585144|サンドヴィク  アクティーボラーグ,サンドビック　インテレクチュアル　プロパティー　アクティエボラーグ|先行技術調査,特願平10-253620|エム　ノルベルト　シユミツト|拒絶理由通知;拒絶査定,特願平8-283500|株式会社彌満和製作所|審判請求証拠</t>
  </si>
  <si>
    <t>AT94850147T,DE69408611A,DE69408611T,EP94850147A,ES94850147T,JP21372794A,SE9302885A,SE9302885D,US30160894A</t>
  </si>
  <si>
    <t>AT94850147T,DE69408611A,DE69408611T,EP94850147A,ES94850147T,JP21372794A,SE9302885D,US30160894A</t>
  </si>
  <si>
    <t>AT163380T,DE69408611D1,DE69408611T2,EP0641620A1,EP0641620B1,ES2113077T3,JPH07164247A,SE9302885A,SE9302885D0,SE9302885L,US5487626A</t>
  </si>
  <si>
    <t>特許第2923213号</t>
  </si>
  <si>
    <t>1994.10.07</t>
  </si>
  <si>
    <t>株式会社稲本製作所</t>
  </si>
  <si>
    <t>ロールアイロナー</t>
  </si>
  <si>
    <t>1996.04.30</t>
  </si>
  <si>
    <t>1999.04.30</t>
  </si>
  <si>
    <t>D06F  65/10    (2006.01)</t>
  </si>
  <si>
    <t xml:space="preserve">D06F 65/10       </t>
  </si>
  <si>
    <t>JP2923213B2,JP8107995A</t>
  </si>
  <si>
    <t>石原　秀俊,児島　邦生</t>
  </si>
  <si>
    <t xml:space="preserve">受付 A63:特許願 (1994.10.07) ,受付 A7422:代理人受任届 (1995.05.19) ,受付 A621:出願審査請求書 (1997.07.18) ,発送 A01:特許査定 (1999.03.30) ,受付 A61:登録料納付 (1999.04.23) </t>
  </si>
  <si>
    <t>特公平3-61480|三菱重工業株式会社,中菱エンジニアリング株式会社</t>
  </si>
  <si>
    <t>特願平8-275641|三菱重工業株式会社,三菱重工産業機器株式会社,株式会社稲本製作所|拒絶理由通知;拒絶査定;審判請求証拠</t>
  </si>
  <si>
    <t>JP24377094A</t>
  </si>
  <si>
    <t>特願平7-222623</t>
  </si>
  <si>
    <t>1995.08.08</t>
  </si>
  <si>
    <t>半導体製造装置の障害対処システム</t>
  </si>
  <si>
    <t>1997.02.18</t>
  </si>
  <si>
    <t>H01L  21/677   (2006.01),H01L  21/02    (2006.01),G05B   9/02    (2006.01)</t>
  </si>
  <si>
    <t>H01L 21/68      A,H01L 21/02      Z,G05B  9/02      C</t>
  </si>
  <si>
    <t>5F031BB01,5F031EE01,5F031EE12,5F031KK07,5F031MM11,5H209AA05,5H209BB01,5H209CC09,5H209CC13,5H209DD04,5H209FF02,5H209GG04,5H209HH12,5H209HH14,5H209JJ01,5H209JJ07,5H209JJ09,5F031CA02,5F031DA01,5F031FA01,5F031FA07,5F031FA11,5F031FA12,5F031JA31,5F031JA51,5F031MA04,5F031MA29,5F031PA04,5F031PA10,5F031PA30</t>
  </si>
  <si>
    <t>JPH0950948A,JP4664868B2,JP2006339662A,JP2008098670A</t>
  </si>
  <si>
    <t>奥野　正則,丸山　晃,秋田　幸男,曲　正敏</t>
  </si>
  <si>
    <t xml:space="preserve">発送 A131:拒絶理由通知書 (2008.07.08) ,受付 A523:手続補正書 (2008.09.02) ,受付 A53:意見書 (2008.09.02) ,発送 A02:拒絶査定 (2008.09.30) ,発送 A191:補正の却下の決定 (2008.09.30) </t>
  </si>
  <si>
    <t>特開平06-267806|株式会社日立製作所,株式会社ルネサステクノロジ|拒絶理由通知;補正却下;拒絶査定,特開平07-106215|国際電気株式会社,株式会社日立国際電気|拒絶理由通知;補正却下;拒絶査定,特開平07-044242|富士通株式会社|拒絶理由通知;拒絶査定,特開平07-036718|川崎製鉄株式会社|拒絶理由通知;拒絶査定,特開平06-021138|日本電気株式会社|拒絶理由通知;補正却下;拒絶査定,特開平05-251337|沖電気工業株式会社|拒絶理由通知;補正却下;拒絶査定,特開昭59-041470|株式会社島津製作所|拒絶理由通知;補正却下;拒絶査定</t>
  </si>
  <si>
    <t>特願2009-204240|株式会社日立ハイテクノロジーズ|特許査定,特願2012-134099|株式会社日立製作所,株式会社日立ハイテクノロジーズ|特許査定,特願2011-547613|株式会社アルバック|拒絶理由通知;拒絶査定,特願2006-273793|東京エレクトロン株式会社|特許査定,特願2007-241537|東京エレクトロン株式会社|先行技術調査;特許査定,特願2008-11466|株式会社日立製作所,株式会社日立ハイテクノロジーズ|拒絶理由通知;拒絶査定,特願2007-270341|株式会社日立製作所,株式会社日立ハイテクノロジーズ|拒絶理由通知;拒絶査定,特願2001-49243|東京エレクトロン株式会社|拒絶理由通知;特許査定,特願2004-36974|株式会社日立製作所,株式会社  日立インダストリイズ,株式会社日立ハイテクノロジーズ|先行技術調査;特許査定;審判請求証拠,特願2001-384743|株式会社日立製作所,株式会社　日立インダストリイズ,株式会社日立ハイテクノロジーズ|拒絶理由通知;特許査定;審判請求証拠,特願2001-330129|株式会社日立製作所,株式会社　日立インダストリイズ,株式会社日立ハイテクノロジーズ|拒絶理由通知;先行技術調査;特許査定,特願平9-223339|株式会社日立製作所,日立テクノエンジニアリング株式会社,株式会社　日立インダストリイズ,株式会社日立ハイテクノロジーズ,株式会社　日立ハイテクノロジーズ|拒絶理由通知;拒絶査定;特許査定;審判請求証拠,特願平9-167333|大日本スクリーン製造株式会社|拒絶理由通知;拒絶査定,特願平9-66097|株式会社日立製作所,日立テクノエンジニアリング株式会社,株式会社日立ハイテクノロジーズ|拒絶理由通知;拒絶査定,特願平8-240147|株式会社日立製作所,日立テクノエンジニアリング株式会社,株式会社　日立インダストリイズ|拒絶理由通知;特許査定;異議証拠;異議採用証拠</t>
  </si>
  <si>
    <t>JP22262395A,JP2006164588A,JP2007329639A</t>
  </si>
  <si>
    <t>特開平8-339991</t>
  </si>
  <si>
    <t>特願平8-156580</t>
  </si>
  <si>
    <t>特許第3040073号</t>
  </si>
  <si>
    <t>1991.05.31</t>
  </si>
  <si>
    <t>株式会社日立製作所,株式会社日立ハイテクノロジーズ</t>
  </si>
  <si>
    <t>プラズマ処理装置</t>
  </si>
  <si>
    <t>1996.12.24</t>
  </si>
  <si>
    <t>2000.03.03</t>
  </si>
  <si>
    <t>H05H   1/46    (2006.01),C23C  14/35    (2006.01),C23C  16/50    (2006.01),C23F   4/00    (2006.01),H01L  21/28    (2006.01),H01L  21/302   (2006.01),H01L  21/205   (2006.01),H01L  21/31    (2006.01),H01L  21/203   (2006.01),C23C  16/511   (2006.01),H01L  21/3065  (2006.01)</t>
  </si>
  <si>
    <t>H05H  1/46      C,C23C 14/35      F,C23C 16/50       ,C23F  4/00      D,H01L 21/28      B,H01L 21/302     B,H01L 21/205      ,H01L 21/31      C,H01L 21/203     S,C23C 16/511      ,H01L 21/302  101D,C23F  4/00      A</t>
  </si>
  <si>
    <t>4K029CA05,4K029CA13,4K029DC28,4K029DC31,4K029DC35,4K029DC48,4K029EA09,4K030FA02,4K030FA03,4K030JA18,4K030KA19,4K030KA20,4K030KA30,4K030KA32,4K030KA34,4K030KA47,4K057DA16,4K057DD01,4K057DM03,4K057DM06,4K057DM09,4K057DM29,4K057DN01,4M104DD37,4M104DD43,5F004AA16,5F004BA15,5F004BA20,5F004BB11,5F004BB22,5F004BB25,5F004BB32,5F004BD04,5F004BD05,5F045AA10,5F045AA19,5F045EA03,5F045EA27,5F103AA08,5F103AA10,5F045EC01,5F045EH16,5F045AA06,5F045AC17,5F045DP04,5F045DQ10,5F045EB03,5F045EE05,5F045EE17,5F045EH03,5F045EH04,5F045EH05,5F045EH08,5F045EH17,5F045EJ09,5F045EK10,5F045EM05</t>
  </si>
  <si>
    <t>JP3375646B2,JP4354867A,JPH08321493A,JP3040073B2,JP8339991A,JP3212253B2,JP8321494A,US5290993A,US5432315A,US6046425A</t>
  </si>
  <si>
    <t>加治　哲徳,藤井　敬,吉開　元彦,川崎　義直,西海　正治</t>
  </si>
  <si>
    <t xml:space="preserve">受付 A523:手続補正書 (1999.10.29) ,受付 A53:意見書 (1999.10.29) ,発送 A273:職権訂正通知書（職権訂正） (1999.11.09) ,発送 A01:特許査定 (2000.01.25) ,受付 A61:登録料納付 (2000.02.21) </t>
  </si>
  <si>
    <t>特開昭60-103619|株式会社日立製作所|拒絶理由通知,特開平02-205020|株式会社日立製作所|拒絶理由通知,特開平02-211624|株式会社日立製作所|拒絶理由通知,実用新案全文平02-067632|株式会社日立製作所|拒絶理由通知,特開平02-294483|富士電機株式会社|拒絶理由通知</t>
  </si>
  <si>
    <t>特開平2-127029|三菱化学株式会社</t>
  </si>
  <si>
    <t>特願2000-223195|株式会社アルバック|特許査定,特願2001-295591|日本電気株式会社,ＮＥＣエレクトロニクス株式会社|拒絶理由通知;特許査定,特願平9-90578|山形日本電気株式会社|拒絶理由通知</t>
  </si>
  <si>
    <t>JP12906491A,JP15657996A,JP15658096A,JP15658196A,US89018492A,US20303594A,US47413695A</t>
  </si>
  <si>
    <t>特開平10-29493</t>
  </si>
  <si>
    <t>特願平9-89783</t>
  </si>
  <si>
    <t>1997.04.08</t>
  </si>
  <si>
    <t>ＪＰ９６０８５３８９(1996.04.08)</t>
  </si>
  <si>
    <t>1996.04.08</t>
  </si>
  <si>
    <t>1998.02.03</t>
  </si>
  <si>
    <t>B60R  21/26    (2006.01),B60R  21/16    (2006.01),B01J   7/00    (2006.01)</t>
  </si>
  <si>
    <t xml:space="preserve">B60R 21/26       ,B60R 21/32       ,B01J  7/00      A,B60R 21/264      </t>
  </si>
  <si>
    <t>3D054AA02,3D054AA03,3D054AA04,3D054AA13,3D054AA14,3D054AA16,3D054DD11,3D054DD18,3D054DD21,3D054DD25,3D054DD26,3D054DD28,3D054FF13,3D054FF14,3D054FF16,3D054FF17,4G068DA08,4G068DB10,4G068DB15,4G068DC05,4G068DC10,4G068DD11,4G068DD13,4G068DD15</t>
  </si>
  <si>
    <t>CN1163206A,CN1101321C,CN1440896A,CN1238212C,CN1775597A,CN100357137C,DE69705573D1,DE69705573T2,DE69727601D1,DE69727601T2,DE69729758D1,DE69729758T2,EP0800964A2,EP0800964B1,EP1020333A1,EP1074436A2,EP1074433A2,EP1074433B1,EP1074437A2,EP1074437B1,EP1364845A2,ES2159790T3,ID16524A,JPH1044916A,JP10044916A,JP10029493A,JPH1029493A,JP3218200B2,JP10119705A,JPH10119705A,JP10095304A,JP3229840B2,JPH1095302A,JP10095302A,JPH1095303A,JP10095303A,JPH10182275A,JP10182275A,JP10181516A,JP2989788B2,JP2001158321A,JP3833891B2,JP2001206188A,JP2001225715A,KR100570547B1,KR100551959B1,KR100551961B1,KR100570536B1,TW386951B,TW438691B,US6234521B1,US6196581B1,US2002017778A1,US6409214B2,US2003042718A1,US6695345B2</t>
  </si>
  <si>
    <t>勝田　信行,小田　慎吾,上田　正之</t>
  </si>
  <si>
    <t xml:space="preserve">受付 A63:特許願 (1997.04.08) </t>
  </si>
  <si>
    <t>米国特許5466420号,米国特許4902036号,米国特許4547342号</t>
  </si>
  <si>
    <t>特願2006-250542|ダイセル化学工業株式会社|拒絶理由通知;特許査定,特願2006-240671|リブバ  エス．エヌ．セ．,リブバ　エス．エヌ．セ．|特許査定,特願2004-166750|日本化薬株式会社,株式会社神戸製鋼所|拒絶理由通知;特許査定,特願2003-277358|ダイセル化学工業株式会社|先行技術調査,特願2002-159014|ダイセル化学工業株式会社,豊田合成株式会社,トヨタ自動車株式会社|拒絶理由通知;拒絶査定,特願2000-390908|ダイセル化学工業株式会社|拒絶理由通知;拒絶査定;特許査定,特願2000-211285|ダイセル化学工業株式会社|拒絶理由通知;拒絶査定,特願平11-200179|ダイセル化学工業株式会社,中央発條株式会社,関西金網株式会社|先行技術調査;特許査定,特願平10-106286|ダイセル化学工業株式会社|審判請求証拠,特願平10-45587|日本ラインツ株式会社|拒絶理由通知;拒絶査定,特願平10-3827|日本ラインツ株式会社|特許査定,特願平9-179194|日本化薬株式会社,センサー・テクノロジー株式会社,株式会社神戸製鋼所|拒絶理由通知;特許査定,特願平8-186728|日本化薬株式会社,センサー・テクノロジー株式会社,株式会社神戸製鋼所|拒絶理由通知;拒絶査定</t>
  </si>
  <si>
    <t>CN97109635A,CN03103340A,CN200510126847A,DE69705573A,DE69705573T,DE69727601A,DE69727601T,DE69729758A,DE69729758T,EP97105509A,EP00103903A,EP00123119A,EP00123121A,EP00123167A,EP03017478A,ES97105509T,ID971177A,JP20246496A,JP8978397A,JP8978497A,JP20588197A,JP20588297A,JP20588397A,JP27621497A,JP27621597A,JP2000376781A,JP2000384117A,JP2000392820A,KR20050044759A,KR20050044770A,KR20050044776A,KR20050044786A,TW86104238A,TW87106975A,US82931497A,US22296098A,US22480598A,US22480698A</t>
  </si>
  <si>
    <t>JP8978397A</t>
  </si>
  <si>
    <t>JP10029493A,JPH1029493A</t>
  </si>
  <si>
    <t>CN97109635A,CN03103340A,CN200510126847A,DE69705573A,DE69705573T,DE69727601A,DE69727601T,DE69729758A,DE69729758T,EP97105509A,EP00103903A,EP00123119A,EP00123121A,EP00123167A,EP03017478A,ES97105509T,ID971177A,JP8978397A,KR20050044759A,KR20050044770A,KR20050044776A,KR20050044786A,TW86104238A,TW87106975A,US82931497A,US22296098A,US22480598A,US22480698A</t>
  </si>
  <si>
    <t>CN1163206A,CN1101321C,CN1440896A,CN1238212C,CN1775597A,CN100357137C,DE69705573D1,DE69705573T2,DE69727601D1,DE69727601T2,DE69729758D1,DE69729758T2,EP0800964A2,EP0800964B1,EP1020333A1,EP1074436A2,EP1074433A2,EP1074433B1,EP1074437A2,EP1074437B1,EP1364845A2,ES2159790T3,ID16524A,JP10029493A,JPH1029493A,KR100570547B1,KR100551959B1,KR100551961B1,KR100570536B1,TW386951B,TW438691B,US6234521B1,US6196581B1,US2002017778A1,US6409214B2,US2003042718A1,US6695345B2</t>
  </si>
  <si>
    <t>実開昭51-119082</t>
  </si>
  <si>
    <t>実願昭50-39192</t>
  </si>
  <si>
    <t>実登第1400582号</t>
  </si>
  <si>
    <t>実公昭56-6303</t>
  </si>
  <si>
    <t>1975.03.24</t>
  </si>
  <si>
    <t>マツクス株式会社</t>
  </si>
  <si>
    <t>空気式釘打機</t>
  </si>
  <si>
    <t>1976.09.27</t>
  </si>
  <si>
    <t>1981.09.30</t>
  </si>
  <si>
    <t>B25C   1/04    (2006.01),B25C   7/00    (2006.01)</t>
  </si>
  <si>
    <t>B25C  1/04       ,B25C  7/00      A</t>
  </si>
  <si>
    <t>3C068AA01,3C068BB01,3C068CC02,3C068DD03,3C068DD18,3C068EE06,3C068EE20,3C068GG20,3C068HH09</t>
  </si>
  <si>
    <t>JP51119082U,JP56006303Y2</t>
  </si>
  <si>
    <t xml:space="preserve">発送 A15:出願公告の決定 (1980.10.28) ,受付 A731:住所変更届（出願人） (1981.06.01) ,受付 A751:印鑑変更届（出願人） (1981.06.01) ,発送 A01:登録査定 (1981.07.07) ,受付 A61:登録料納付 (1981.07.13) </t>
  </si>
  <si>
    <t>特公昭49-003421|ヒルテイ　アクチエンゲゼルシヤフト|拒絶理由通知</t>
  </si>
  <si>
    <t>特願2008-232016|株式会社マキタ|登録査定,特願2003-406547|マックス株式会社|拒絶理由通知;登録査定,特願平11-25521|株式会社マキタ|拒絶理由通知;拒絶査定,特願平8-317700|兼松日産農林株式会社,株式会社マキタ|拒絶理由通知;登録査定</t>
  </si>
  <si>
    <t>JP3919275U</t>
  </si>
  <si>
    <t>実開昭53-100709</t>
  </si>
  <si>
    <t>実願昭52-4483</t>
  </si>
  <si>
    <t>1977.01.18</t>
  </si>
  <si>
    <t>黒田　稔</t>
  </si>
  <si>
    <t>杭打機</t>
  </si>
  <si>
    <t>1978.08.15</t>
  </si>
  <si>
    <t>E02D   7/26    (2006.01)</t>
  </si>
  <si>
    <t xml:space="preserve">E02D  7/26       </t>
  </si>
  <si>
    <t>2D050AA01,2D050BB07,2D050CA01,2D050CB02,2D050CB32,2D050EE04,2D050EE08,2D050EE14</t>
  </si>
  <si>
    <t>JPS53100709U</t>
  </si>
  <si>
    <t xml:space="preserve">受付 A63:実用新案登録願 (1977.01.18) </t>
  </si>
  <si>
    <t>特願平7-39091|木下　文男|審判請求証拠</t>
  </si>
  <si>
    <t>JP448377U</t>
  </si>
  <si>
    <t>実開昭56-16296</t>
  </si>
  <si>
    <t>実願昭54-97711</t>
  </si>
  <si>
    <t>実登第1588336号</t>
  </si>
  <si>
    <t>実公昭59-29267</t>
  </si>
  <si>
    <t>1979.07.16</t>
  </si>
  <si>
    <t>スタンレ－電気株式会社</t>
  </si>
  <si>
    <t>点滅による表示の減光装置</t>
  </si>
  <si>
    <t>1981.02.12</t>
  </si>
  <si>
    <t>1985.03.12</t>
  </si>
  <si>
    <t>G08B   5/36    (2006.01),B60Q   1/00    (2006.01)</t>
  </si>
  <si>
    <t>G08B  5/36      L,B60Q  1/00      Z</t>
  </si>
  <si>
    <t>5C083AA02,5C083CC13,5C083CC26,5C083CC28,5C083DD02,5C083DD18,5C083DD20,5C083GG03,5C083GG14,5C083HH09,5C083HH11,5C083HH23,5C083HH29,5C083JJ26,5C083JJ30,3K039AA04,3K039AA07,3K039CC07,3K039QA07,3K039LD01,3K039LD06,3K039MA02,3K039MA05,3K039MB11,3K039MC07,3K039MD06,3K039MD11</t>
  </si>
  <si>
    <t>JP56016296U,JP59029267Y2</t>
  </si>
  <si>
    <t>手島　透,脇　脩,内山　美憲,柏原　鳳一郎,船越　泉</t>
  </si>
  <si>
    <t xml:space="preserve">受付 A522:手続補正書 (1982.09.14) ,受付 A53:意見書 (1982.09.14) ,発送 A15:出願公告の決定 (1984.06.19) ,発送 A01:登録査定 (1984.12.25) ,受付 A61:登録料納付 (1985.01.18) </t>
  </si>
  <si>
    <t>実公昭50-007814|株式会社東芝,東京芝浦電気株式会社|拒絶理由通知,実公昭45-009637|株式会社デンソー|拒絶理由通知</t>
  </si>
  <si>
    <t>JP9771179U</t>
  </si>
  <si>
    <t>実開昭58-137594</t>
  </si>
  <si>
    <t>実願昭57-36520</t>
  </si>
  <si>
    <t>実登第1680798号</t>
  </si>
  <si>
    <t>実公昭61-38779</t>
  </si>
  <si>
    <t>1982.03.15</t>
  </si>
  <si>
    <t>日本鋼管株式会社</t>
  </si>
  <si>
    <t>溶接装置</t>
  </si>
  <si>
    <t>1983.09.16</t>
  </si>
  <si>
    <t>1987.05.28</t>
  </si>
  <si>
    <t>B23K  37/02    (2006.01)</t>
  </si>
  <si>
    <t>B23K 37/02      Z</t>
  </si>
  <si>
    <t>JP58137594U,JP61038779Y2</t>
  </si>
  <si>
    <t>林　和宏,尾池　實,桜井　一雄,小山　清和,中林　博之</t>
  </si>
  <si>
    <t xml:space="preserve">受付 A522:手続補正書 (1986.06.13) ,受付 A53:意見書 (1986.06.13) ,発送 A15:出願公告の決定 (1986.08.05) ,発送 A01:登録査定 (1987.03.31) ,受付 A61:登録料納付 (1987.04.03) </t>
  </si>
  <si>
    <t>特公昭50-001699|カワタ゛コウキ゛ヨウ@@カフ゛シキカ゛イシヤ,川田工業株式会社|拒絶理由通知</t>
  </si>
  <si>
    <t>特願平7-84571|新日本製鐵株式会社|審判請求証拠</t>
  </si>
  <si>
    <t>JP3652082U</t>
  </si>
  <si>
    <t>実開昭60-169013</t>
  </si>
  <si>
    <t>実願昭59-57605</t>
  </si>
  <si>
    <t>1984.04.19</t>
  </si>
  <si>
    <t>車両用空気調和装置</t>
  </si>
  <si>
    <t>1985.11.09</t>
  </si>
  <si>
    <t>B60H   1/00    (2006.01),B60H   1/10    (2006.01),B60H   1/12    (2006.01)</t>
  </si>
  <si>
    <t xml:space="preserve">B60H  1/00   102P,B60H  1/00   102A,B60H  1/10       ,B60H  1/12   611 </t>
  </si>
  <si>
    <t>3L011BP00,3L011BP01</t>
  </si>
  <si>
    <t>JPS60169013U</t>
  </si>
  <si>
    <t>中村　文昭,村嶌　一晃</t>
  </si>
  <si>
    <t xml:space="preserve">受付 A751:印鑑変更届（出願人） (1987.04.30) ,発送 A131:拒絶理由通知書 (1987.08.04) ,受付 A523:手続補正書 (1987.10.05) ,受付 A53:意見書 (1987.10.05) ,発送 A02:拒絶査定 (1987.12.15) </t>
  </si>
  <si>
    <t>実公昭58-016407|日産自動車株式会社,日本ラヂエ－タ－株式会社|拒絶理由通知</t>
  </si>
  <si>
    <t>特願2003-43743|ヴァレオ　クリマチザション,ヴァレオ  システム  テルミク  エス・ア・エス,ヴァレオ　システム　テルミク　エス・ア・エス|審判請求証拠,特願2000-354731|ヴァレオ　クリマチザション,ヴァレオ  システム  テルミク  エス・ア・エス,ヴァレオ　システム　テルミク　エス・ア・エス|審判請求証拠,特願2000-104271|株式会社ゼクセルヴァレオクライメートコントロール,株式会社ヴァレオサーマルシステムズ|拒絶理由通知;拒絶査定,特願平9-109267|カルソニック株式会社,カルソニックカンセイ株式会社|拒絶理由通知;登録査定,特願平7-254905|カルソニック株式会社,カルソニックカンセイ株式会社|登録査定,特願平5-170069|ヴァレオ　テルミク　アビタクル,ヴァレオ　クリマチザション,ヴァレオ　システム　テルミク　エス・ア・エス|審判請求証拠,特願平2-124396|株式会社デンソー|拒絶理由通知</t>
  </si>
  <si>
    <t>JP5760584U</t>
  </si>
  <si>
    <t>実開昭61-82598</t>
  </si>
  <si>
    <t>実願昭59-165868</t>
  </si>
  <si>
    <t>実登第1777840号</t>
  </si>
  <si>
    <t>実公昭63-42956</t>
  </si>
  <si>
    <t>1984.11.01</t>
  </si>
  <si>
    <t>ロ－ルアイロナ－</t>
  </si>
  <si>
    <t>1986.05.31</t>
  </si>
  <si>
    <t>1989.07.10</t>
  </si>
  <si>
    <t>D06F  67/06    (2006.01),D06F  67/10    (2006.01),D06F  65/00    (2006.01),D06B  15/04    (2006.01)</t>
  </si>
  <si>
    <t xml:space="preserve">D06F 67/06       ,D06F 67/10       ,D06F 65/00      A,D06B 15/04       </t>
  </si>
  <si>
    <t>3B154AB31,3B154BA17,3B154BA18,3B154BA19,3B154BA35,3B154BB02,3B154BB05,3B154BB12,3B154BB33,3B154BB47,3B154BB61,3B154BC07,3B154BC16,3B154BC23,3B154BC50,3B154BE01,3B154DA21,3B154DA30</t>
  </si>
  <si>
    <t>JP61082598U,JP63042956Y2</t>
  </si>
  <si>
    <t>北島　一男,安部　貞宏</t>
  </si>
  <si>
    <t xml:space="preserve">受付 A621:出願審査請求書 (1987.05.22) ,発送 A15:出願公告の決定 (1988.08.09) ,受付 A7D3:一括住所変更届（復代理人） (1988.12.20) ,発送 A01:登録査定 (1989.04.25) ,受付 A61:登録料納付 (1989.05.17) </t>
  </si>
  <si>
    <t>特願平8-275641|三菱重工業株式会社,三菱重工産業機器株式会社,株式会社稲本製作所|拒絶理由通知;審判請求証拠</t>
  </si>
  <si>
    <t>JP16586884U</t>
  </si>
  <si>
    <t>実開昭61-196387</t>
  </si>
  <si>
    <t>実願昭60-79546</t>
  </si>
  <si>
    <t>1985.05.27</t>
  </si>
  <si>
    <t>多加菱電機産業株式会社</t>
  </si>
  <si>
    <t>危険防止等の表示灯</t>
  </si>
  <si>
    <t>1986.12.08</t>
  </si>
  <si>
    <t>G08B   5/36    (2006.01)</t>
  </si>
  <si>
    <t xml:space="preserve">G08B  5/36      B,E01F  9/00       ,E01F  9/016      </t>
  </si>
  <si>
    <t>5C083AA02,5C083BB39,5C083DD18,5C083DD19,5C083FF03,5C083GG14,5C083HH11,5C083JJ30,2D064BA03,2D064EB38,2D064EB05,2D064GA02,2D064FA03,2D064AA22,2D064AA11</t>
  </si>
  <si>
    <t>JPS61196387U</t>
  </si>
  <si>
    <t>金田　豊</t>
  </si>
  <si>
    <t xml:space="preserve">受付 A621:出願審査請求書 (1985.06.25) ,発送 A111:手続補正指令書（出　　願） (1985.08.20) ,受付 A781:上申書 (1985.08.22) ,発送 A131:拒絶理由通知書 (1992.01.21) ,発送 A02:拒絶査定 (1992.06.16) </t>
  </si>
  <si>
    <t>実公昭46-002919|松下電工株式会社|拒絶理由通知</t>
  </si>
  <si>
    <t>JP7954685U</t>
  </si>
  <si>
    <t>実開平3-57235</t>
  </si>
  <si>
    <t>実願平1-118436</t>
  </si>
  <si>
    <t>1989.10.09</t>
  </si>
  <si>
    <t>花本株式会社,小黒　年矩</t>
  </si>
  <si>
    <t>インクジェット印刷パネル</t>
  </si>
  <si>
    <t>B41J   2/01    (2006.01),E04F  13/14    (2006.01)</t>
  </si>
  <si>
    <t>B41J  3/04   101Z,E04F 13/14   102C,E04F 13/14   103C</t>
  </si>
  <si>
    <t>2C056BC06,2E110AA26,2E110AA35,2E110AA58,2E110AA64,2E110AA70,2E110AB22,2E110AB23,2E110BA04,2E110BB02,2E110GA07W,2E110GA34X,2E110GB01X,2E110GB23X,2E110GB28W,2E110GB32X,2E110GB42W,2E110GB62X,2C056EA13,2C056EA24,2C056FA04,2C056FB04,2C056FB08,2C056HA41,2C056HA44,2C056FC06</t>
  </si>
  <si>
    <t>JPH0357235U</t>
  </si>
  <si>
    <t>小黒　年矩</t>
  </si>
  <si>
    <t xml:space="preserve">受付 A63:実用新案登録願 (1989.10.11) ,発送 A23:出願番号通知 (1989.11.07) </t>
  </si>
  <si>
    <t>特願2006-299949|株式会社  双伸,株式会社　双伸|拒絶理由通知;登録査定,特願2000-130010|株式会社ベータ|拒絶理由通知;拒絶査定,特願平10-298048|セイコーエプソン株式会社|拒絶理由通知;拒絶査定,特願平8-286732|大日本塗料株式会社|審判請求証拠,特願平8-141069|三菱鉛筆株式会社|拒絶理由通知;拒絶査定,特願平4-285347|ソニー株式会社|拒絶理由通知</t>
  </si>
  <si>
    <t>JP11843689U</t>
  </si>
  <si>
    <t>実公大13-5325</t>
  </si>
  <si>
    <t>公報番号</t>
  </si>
  <si>
    <t>公報番号（カインドコード抜き）</t>
    <rPh sb="12" eb="13">
      <t>ヌ</t>
    </rPh>
    <phoneticPr fontId="7"/>
  </si>
  <si>
    <t>公開番号</t>
  </si>
  <si>
    <t>公報国(D)</t>
  </si>
  <si>
    <t>出願人</t>
  </si>
  <si>
    <t>出願人(L)</t>
  </si>
  <si>
    <t>発明の名称(翻訳)</t>
  </si>
  <si>
    <t>発明者</t>
  </si>
  <si>
    <t>優先権主張番号</t>
  </si>
  <si>
    <t>公報日</t>
  </si>
  <si>
    <t>筆頭IPC</t>
  </si>
  <si>
    <t>ECLA</t>
  </si>
  <si>
    <t>Family有無</t>
  </si>
  <si>
    <t>PCT指定国</t>
  </si>
  <si>
    <t>法的状況情報(L)</t>
  </si>
  <si>
    <t>各国法的状況情報(L)</t>
  </si>
  <si>
    <t>引用テキスト(D)</t>
  </si>
  <si>
    <t>非特許引用文献情報</t>
  </si>
  <si>
    <t>WO0038555A3</t>
  </si>
  <si>
    <t>WO38555</t>
  </si>
  <si>
    <t>US1999000673</t>
  </si>
  <si>
    <t>WO</t>
  </si>
  <si>
    <t>PAINT BRUSH HAVING CRINKLE FILAMENTS AND CONVENTIONAL SYNTHETIC FILAMENTS</t>
  </si>
  <si>
    <t>塗料ばけを有しているしわフィラメントおよび従来の合成フィラメント</t>
  </si>
  <si>
    <t>US22056098A</t>
  </si>
  <si>
    <t>A46B   9/06(2006.01)</t>
  </si>
  <si>
    <t>A46B9/06,A46D1/00</t>
  </si>
  <si>
    <t>有(他国)</t>
  </si>
  <si>
    <t>AU2455399D|US9900673W</t>
  </si>
  <si>
    <t>AL,AM,AT,AU,AZ,BA,BB,BG,BR,BY,CA,CH,CN,CU,CZ,DE,DK,EE,ES,FI,GB,GE,GH,GM,HR,HU,ID,IL,IS,JP,KE,KG,KP,KR,KZ,LC,LK,LR,LS,LT,LU,LV,MD,MG,MK,MN,MW,MX,NO,NZ,PL,PT,RO,RU,SD,SE,SG,SI,SK,SL,TJ,TM,TR,TT,UA,UG,US,UZ,VN,YU,ZW,GH,GM,KE,LS,MW,SD,SZ,UG,ZW,AM,AZ,BY,KG,KZ,MD,RU,TJ,TM,AT,BE,CH,CY,DE,DK,ES,FI,FR,GB,GR,IE,IT,LU,MC,NL,PT,SE,BF,BJ,CF,CG,CI,CM,GA,GN,GW,ML,MR,NE,SN,TD,TG</t>
  </si>
  <si>
    <t>AK (2000/07/06)|AL (2000/07/06)|121 (2000/08/30)|AK (2000/11/23)|AL (2000/11/23)|REG (2001/04/26)|122 (2002/03/13)</t>
  </si>
  <si>
    <t>DE 8642</t>
  </si>
  <si>
    <t>GB598821A,GB645822A,US4381325A,WO9833414A1,US2790986A</t>
  </si>
  <si>
    <t>DE3618225C2</t>
  </si>
  <si>
    <t>DE3618225</t>
    <phoneticPr fontId="7"/>
  </si>
  <si>
    <t>DE3618225A</t>
  </si>
  <si>
    <t>Heat exchanger</t>
  </si>
  <si>
    <t>F28D   9/00(2006.01)</t>
  </si>
  <si>
    <t>F28F9/22,F28D9/00B</t>
  </si>
  <si>
    <t>有(自文献のみ)</t>
  </si>
  <si>
    <t>OP8 (1987/12/03)|D2 (1990/05/17)|8364 (1990/11/15)|8339 (2004/03/18)</t>
  </si>
  <si>
    <t>DE3423736A1,DE2851125A1,DE1937592A1,GB1116723A,US4455339A,US3454082A</t>
  </si>
  <si>
    <t>EP0052351B1</t>
  </si>
  <si>
    <t>EP52351</t>
  </si>
  <si>
    <t>EP81109652A</t>
  </si>
  <si>
    <t>EP</t>
  </si>
  <si>
    <t>LINDE A.G.</t>
  </si>
  <si>
    <t>DEVICE FOR DELIVERING A GAS FROM CONTAINERS</t>
  </si>
  <si>
    <t>DE3042944A</t>
  </si>
  <si>
    <t>F17C   7/00(2006.01)</t>
  </si>
  <si>
    <t>F17C7/04,F17C11/00B</t>
  </si>
  <si>
    <t>AT625480A|DE3042944A|DE3168831A|EP81109652A</t>
  </si>
  <si>
    <t>AK (1982/05/26)|AK (1982/09/01)|17P (1982/09/29)|AK (1985/02/06)|REF (1985/03/21)|ET (1985/04/12)|26N (1986/02/05)|PG25 (1988/11/30)|PGFP (1988/12/19)|BERE (1989/05/31)|PG25 (1989/07/31)|REG (1989/07/31)|REG (1989/09/22)|PG25 (1990/08/01)</t>
  </si>
  <si>
    <t>CH |BE |LI |DE |FR |CH PL|FR ST</t>
  </si>
  <si>
    <t>FR2354507A1,DE2650880A1,DE2851862A1,US2241278A,US2216866A</t>
  </si>
  <si>
    <t>GB1204004A</t>
  </si>
  <si>
    <t>GB1204004</t>
    <phoneticPr fontId="7"/>
  </si>
  <si>
    <t>IMPROVEMENTS IN OR RELATING TO HEAT EXCHANGERS</t>
  </si>
  <si>
    <t>FR84363A</t>
  </si>
  <si>
    <t>F28D   1/03(2006.01)</t>
  </si>
  <si>
    <t>F28F21/08A4,F28D1/03F4B2,F28F9/00A</t>
  </si>
  <si>
    <t>BE706385DA|DE1551521A|ES34700767A|FR84363A|GB5104167A</t>
  </si>
  <si>
    <t>GB1387469A</t>
  </si>
  <si>
    <t>GB1387469</t>
    <phoneticPr fontId="7"/>
  </si>
  <si>
    <t>HEAT EXCHANGER</t>
  </si>
  <si>
    <t>DE2138109A</t>
  </si>
  <si>
    <t>F28D7/16D,F28F9/02</t>
  </si>
  <si>
    <t>DE2138109A|FR7227348A|GB3454672A|IT4140972A|US27617372A</t>
  </si>
  <si>
    <t>PS (1975/07/30)|PCNP (1982/02/24)</t>
  </si>
  <si>
    <t>US4028476A</t>
  </si>
  <si>
    <t>US4028476</t>
    <phoneticPr fontId="7"/>
  </si>
  <si>
    <t>Transparent polyamide armor</t>
  </si>
  <si>
    <t>透明なポリアミド装甲</t>
  </si>
  <si>
    <t>US62461975A,US48974874A</t>
  </si>
  <si>
    <t>1975/10/22,1974/07/18</t>
  </si>
  <si>
    <t>B32B  27/34</t>
  </si>
  <si>
    <t>C08G69/26,C08G69/26K,F41H5/02</t>
  </si>
  <si>
    <t>US2399184A,US2512606A,US3393210A,US3598789A,US3703595A,US3838111A,US3840501A,US3842045A,US3866242A,US3936426A</t>
  </si>
  <si>
    <t>US4797911A</t>
  </si>
  <si>
    <t>US4797911</t>
    <phoneticPr fontId="7"/>
  </si>
  <si>
    <t>MELITA ELECTRONIC LABS, INC., 6611 BAY CIRCLE, SUI|INVENTIONS, INC., 4321 HAMMERSTONE COURT, NORCROSS|ALTITUDE SOFTWARE BV, NETHERLANDS|CIM, LTD., CALIFORNIA|WELLS FARGO FOOTHILL, INC., AS AGENT, CALIFORNIA|CIM LTD., CALIFORNIA|JPMORGAN CHASE BANK, N.A., NEW YORK|JPMORGAN CHASE BANK, N.A.,NEW YORK|D.B. ZWIRN FINANCE, LLC, NEW YORK|D.B. ZWIRN FINANCE, LLC,NEW YORK|CONCERTO INTERNATIONAL INC., DELAWARE|CONCERTO SOFTWARE INC., DELAWARE|ASPECT SOFTWARE, INC., MASSACHUSETTS|ASPECT SOFTWARE, INC.,MASSACHUSETTS|CONCERTO SOFTWARE INTERMEDIATE HOLDINGS, INC., ASP|DEUTSCHE BANK TRUST COMPANY AMERICAS, AS SECOND LI|ASPECT COMMUNICATIONS CORPORATION,MASSACHUSETTS|FIRSTPOINT CONTACT TECHNOLOGIES, LLC,MASSACHUSETTS|ASPECT SOFTWARE INTERMEDIATE HOLDINGS, INC.,MASSAC|ASPECT COMMUNICATIONS CORPORATION, MASSACHUSETTS|FIRSTPOINT CONTACT TECHNOLOGIES, LLC, MASSACHUSETT|ASPECT SOFTWARE INTERMEDIATE HOLDINGS, INC., MASSA</t>
  </si>
  <si>
    <t>Customer account online servicing system</t>
  </si>
  <si>
    <t>システムにサービスを提供している顧客アカウント直結</t>
  </si>
  <si>
    <t>H04M   1/274</t>
  </si>
  <si>
    <t>H04M3/51P,H04M3/51R</t>
  </si>
  <si>
    <t>有(自国・他国)</t>
  </si>
  <si>
    <t>AT89310110T|AU4704689A|AU4704689D|CA568160A|CA611999A|DE3851182A|DE3851182T|DE68920720A|DE68920720T|DE88305327T|DE89310110T|EP88305327A|EP89310110A|HK116195A|JP33094789A|US6294487A|US28700888A</t>
  </si>
  <si>
    <t>AS (1987/08/21)|FPAY (1992/01/27)|FPAY (1996/02/07)|DI (1997/02/25)|FPAY (2000/07/03)|AS (2002/06/12)|AS (2003/08/11)|AS (2004/04/19)|AS (2005/09/27)|AS (2005/11/02)|AS (2005/11/15)|AS (2006/06/16)|AS (2006/06/19)|AS (2006/07/27)|AS (2006/08/11)|AS (2010/06/07)|AS (2010/06/08)</t>
  </si>
  <si>
    <t>US3989899A,US4320256A,US4406925A,US4438296A,US4451700A,US4599493A</t>
  </si>
  <si>
    <t>US4958944A</t>
  </si>
  <si>
    <t>US4958944</t>
    <phoneticPr fontId="7"/>
  </si>
  <si>
    <t>FAG KUGELFISCHER GEORG SCHAFER, GERMANY</t>
  </si>
  <si>
    <t>Bearing for wheel mount</t>
  </si>
  <si>
    <t>車輪マウント用のベアリング</t>
  </si>
  <si>
    <t>DE3902141A</t>
  </si>
  <si>
    <t>B60B27/00H2,B60B27/00B,F16C19/18A2O3,F16C43/04</t>
  </si>
  <si>
    <t>DE3902141A|US45407389A</t>
  </si>
  <si>
    <t>AS (1989/12/21)|REMI (1994/05/03)|LAPS (1994/09/25)|FP (1994/12/06)</t>
  </si>
  <si>
    <t>US4179167A,US4792244A,US4835829A,US4887917A</t>
  </si>
  <si>
    <t>US5211629A</t>
  </si>
  <si>
    <t>US5211629</t>
    <phoneticPr fontId="7"/>
  </si>
  <si>
    <t>SYRINGE DEVELOPMENT PARTNERS, GEORGIA|SYRINGE DEVELOPMENT PARTNERS L.L.C., GEORGIA|MEDSAFE TECHNOLOGIES, LLC, GEORGIA|RETRACTABLE TECHNOLOGIES, INC., TEXAS</t>
  </si>
  <si>
    <t>Safety syringe</t>
  </si>
  <si>
    <t>安全シリンジ</t>
  </si>
  <si>
    <t>A61M5/32C2F2F</t>
  </si>
  <si>
    <t>CA2126440A|CA2228971A|EP93901899A|EP96923219A|EP98105451A|JP51187293A|US81311591A|US48109395A|US78366597A|US13900898A|US59397400A|US61164803A|US23202905A|US9211167W|US9609182W</t>
  </si>
  <si>
    <t>FPAY (1996/11/18)|AS (1997/07/17)|AS (1998/06/15)|FPAY (2000/11/20)|AS (2002/02/14)|FPAY (2004/11/15)|AS (2009/03/19)</t>
  </si>
  <si>
    <t>US4838869A,US5019044A,US5053010A,US5064419A,US5114410A</t>
  </si>
  <si>
    <t>US5226737A</t>
  </si>
  <si>
    <t>US5226737</t>
    <phoneticPr fontId="7"/>
  </si>
  <si>
    <t>GENERAL MOTORS CORPORATION, A CORP. OF DELAWARE, M</t>
  </si>
  <si>
    <t>Two row angular contact wheel bearing with improved load capacity</t>
  </si>
  <si>
    <t>改良された可搬重量を有する2つの列アンギュラ・コンタクト車輪軸受け</t>
  </si>
  <si>
    <t>F16C19/18A2O3,B60B27/00B,F16C19/50D,F16C43/04</t>
  </si>
  <si>
    <t>AS (1992/05/26)|FPAY (1996/12/23)|FPAY (2000/12/20)|LAPS (2005/07/13)|FP (2005/09/06)</t>
  </si>
  <si>
    <t>US2712482A,US2956632A,US3937535A,US4179167A,US4835829A,US5141088A,EP0170017A2,EP0339720A1</t>
  </si>
  <si>
    <t>WO0028082A1</t>
  </si>
  <si>
    <t>JP1999006213</t>
  </si>
  <si>
    <t>PROCESS FOR SYNTHESIZING NUCLEIC ACID</t>
  </si>
  <si>
    <t>核酸を合成する方法</t>
  </si>
  <si>
    <t>JP31747698A</t>
  </si>
  <si>
    <t>C12Q   1/68(2006.01)</t>
  </si>
  <si>
    <t>C12Q1/68D,C12N15/10,C12Q1/68D2E</t>
  </si>
  <si>
    <t>AT99954435T|AT00971828T|AT07014809T|AT09000525T|AU1057801D|AU3330800A|AU3330800D|BR0015382A|CA2390309A|CN00818133A|CN00818262A|CN200610080379A|DE69937223A|DE69937223T|DE69940623A|DE60025840A|DE60025840T|DE99954435T|EP99954435A|EP00971828A|EP07014809A|EP09000525A|EP10011291A|ES99954435T|ES00971828T|ES07014809T|ES09000525T|ES10011291T|HK01100132A|HK07103146A|HK08105562A|HK11108686A|IL14944600A|JP2000581248A|JP2001536763A|JP2002110505A|JP2007113523A|JP2010288207A|JP2012253090A|MYPI20001598A|MYPI20032673A|NO20022171A|RU2002115268A|US53006100A|US12963702A|US13256102A|US78204004A|US61574206A|US33119608A|JP9906213W|JP0001919W|JP0007816W|ZA200203293A</t>
  </si>
  <si>
    <t>JP,US,AT,BE,CH,CY,DE,DK,ES,FI,FR,GB,GR,IE,IT,LU,MC,NL,PT,SE</t>
  </si>
  <si>
    <t>ENP (2000/03/23)|WWE (2000/05/12)|AK (2000/05/18)|AL (2000/05/18)|121 (2000/07/12)|WWP (2000/07/19)|WWE (2000/09/01)|WWE (2002/08/02)|WWG (2007/10/03)</t>
  </si>
  <si>
    <t xml:space="preserve">JP </t>
  </si>
  <si>
    <t>WO9601327A1,EP0713922A1</t>
  </si>
  <si>
    <t>WALKER G.T. ET AL.: 'Isothermal on vitro amplification of DNA by a restriction enzyme/DNA polymerase system' PROC. NATL. ACAD. SCI. USA vol. 89, no. 1, 1992, pages 392 - 396, XP002922507,|WALKER G.T. ET AL.: 'Strand displacement amplification - an isothermal, in vitro DNA amplification technique' NUCLEIC ACIDS RES. vol. 20, no. 7, 1992, pages 1691 - 1696, XP002922508,|See also references of EP   1020534A1</t>
  </si>
  <si>
    <t>WO0113842A1</t>
  </si>
  <si>
    <t>US1999019523</t>
  </si>
  <si>
    <t>FASTENER DEVICE AND DISPOSABLE PRODUCT USING THE SAME</t>
  </si>
  <si>
    <t>同じことを用いた締着具装置および使い捨ての製品</t>
  </si>
  <si>
    <t>A61F  13/15(2006.01)</t>
  </si>
  <si>
    <t>A61F13/551,A61F13/58</t>
  </si>
  <si>
    <t>ARP000104475A|AT99946652T|AU5901699D|CA2391864A|DE69915392A|DE69915392T|EP99946652A|PE0008792000A|US4920202A|US9919523W</t>
  </si>
  <si>
    <t>AE,AL,AM,AT,AT,AU,AZ,BA,BB,BG,BR,BY,CA,CH,CN,CU,CZ,CZ,DE,DE,DK,DK,EE,EE,ES,FI,FI,GB,GD,GE,GH,GM,HR,HU,ID,IL,IN,IS,JP,KE,KG,KP,KR,KR,KZ,LC,LK,LR,LS,LT,LU,LV,MD,MG,MK,MN,MW,MX,NO,NZ,PL,PT,RO,RU,SD,SE,SG,SI,SK,SK,SL,TJ,TM,TR,TT,UA,UG,US,UZ,VN,YU,ZA,ZW,GH,GM,KE,LS,MW,SD,SL,SZ,UG,ZW,AM,AZ,BY,KG,KZ,MD,RU,TJ,TM,AT,BE,CH,CY,DE,DK,ES,FI,FR,GB,GR,IE,IT,LU,MC,NL,PT,SE,BF,BJ,CF,CG,CI,CM,GA,GN,GW,ML,MR,NE,SN,TD,TG</t>
  </si>
  <si>
    <t>AK (2001/03/01)|AL (2001/03/01)|DFPE (2001/03/29)|121 (2001/04/25)|WWE (2002/02/08)|WWE (2002/02/11)|WWE (2002/02/28)|WWP (2002/06/19)|REG (2002/08/08)|WWG (2004/03/03)</t>
  </si>
  <si>
    <t>EP0861642A2,EP0826352A2,US4778701A,US4801480A,WO9612464A1,EP0780109A2,US4959265A,WO9932059A1</t>
  </si>
  <si>
    <t>WO9101718A1</t>
  </si>
  <si>
    <t>WO9101718</t>
    <phoneticPr fontId="7"/>
  </si>
  <si>
    <t>JP1990000950</t>
  </si>
  <si>
    <t>METHOD OF PHOTOSTABILIZING EYEWASH AND PHOTOSTABILIZED EYEWASH</t>
  </si>
  <si>
    <t>PHOTOSTABILIZING目薬およびPHOTOSTABILIZED目薬の方法</t>
  </si>
  <si>
    <t>JP20187289A</t>
  </si>
  <si>
    <t>A61K   9/00(2006.01)</t>
  </si>
  <si>
    <t>A61K9/00M16,A61K33/22</t>
  </si>
  <si>
    <t>AT90910883T|CA2037057A|DE69004066A|DE69004066T|DE90910883T|DK90910883T|EP90910883A|ES90910883T|JP51043190A|JP25078596A|KR910070344A|US92443792A|JP9000950W</t>
  </si>
  <si>
    <t>AT,BE,CA,CH,DE,DK,ES,FR,GB,IT,JP,KR,LU,NL,SE,US</t>
  </si>
  <si>
    <t>AK (1991/02/21)|AL (1991/02/21)|WWE (1991/03/14)|ENP (1991/03/20)|WWE (1991/03/20)|WWP (1991/07/17)|WWG (1993/10/20)</t>
  </si>
  <si>
    <t xml:space="preserve">CA </t>
  </si>
  <si>
    <t>JPH01224321A,JPS63301822A,JPS62277323A,JPS62149614A</t>
  </si>
  <si>
    <t>See also references of EP   0436726A1</t>
  </si>
  <si>
    <t>WO9215495A1</t>
  </si>
  <si>
    <t>WO9215495</t>
    <phoneticPr fontId="7"/>
  </si>
  <si>
    <t>GB1992000315</t>
  </si>
  <si>
    <t>CAP FOR SEALING A CONTAINER</t>
  </si>
  <si>
    <t>容器を密閉するためのキャップ</t>
  </si>
  <si>
    <t>GB9104704A</t>
  </si>
  <si>
    <t>B65D41/04D</t>
  </si>
  <si>
    <t>AT92905383T|AU1279292D|DE69207584A|DE69207584T|EP92905383A|GB9104704A|US10871693A|GB9200315W</t>
  </si>
  <si>
    <t>AT,AT,AU,BB,BE,BG,BR,CA,CH,CH,DE,DE,DK,DK,ES,ES,FI,FR,GB,GB,GR,HU,IT,JP,KP,KR,LK,LU,LU,MC,MG,MW,NL,NL,NO,PL,RO,RU,SD,SE,SE,US</t>
  </si>
  <si>
    <t>AK (1992/09/17)|AL (1992/09/17)|DFPE (1992/11/12)|WWE (1993/09/09)|WWE (1993/10/12)|WWP (1993/12/22)|REG (1994/01/05)|NENP (1994/11/06)|WWG (1996/01/10)</t>
  </si>
  <si>
    <t xml:space="preserve">DE 8642|CA </t>
  </si>
  <si>
    <t>US3788510A,FR2041559A6,US4803031A</t>
  </si>
  <si>
    <t>WO9421058A1</t>
  </si>
  <si>
    <t>WO9421058</t>
    <phoneticPr fontId="7"/>
  </si>
  <si>
    <t>SE1994000168</t>
  </si>
  <si>
    <t>MODULAR RADIO COMMUNICATIONS SYSTEM</t>
  </si>
  <si>
    <t>モジュラ無線通信システム</t>
  </si>
  <si>
    <t>US2647893A</t>
  </si>
  <si>
    <t>H04B   1/38(2006.01)</t>
  </si>
  <si>
    <t>H04W88/02,H04B1/38,H04B1/38C</t>
  </si>
  <si>
    <t>AU6224494A|AU6020396A|AU6020496A|AU6021296A|AU6021396A|AU6020396D|AU6020496D|AU6021396D|AU6224494D|BR9608422A|BR9609224A|CA2132026A|CA2222683A|CA2222684A|CA2222802A|CA2223580A|CN94190085A|CN96195862A|CN96195871A|CN96195953A|DE69432732A|DE69432732T|DE69637639A|EP94909380A|EP96917774A|EP96917775A|EP96917789A|EP96917790A|JP50033796A|JP50033896A|JP50034797A|JP50034897A|JP2005370057A|JP2005374703A|MX9709444A|NO944116A|NO975592A|NO975593A|NO975596A|NO975671A|PL32374296A|US35396694A|US46756395A|US46965595A|US47160695A|US88380997A|SE9400168W|SE9600717W|SE9600718W|SE9600740W|SE9600741W</t>
  </si>
  <si>
    <t>AU,CA,CN,KR,NO,AT,BE,CH,DE,DK,ES,FR,GB,GR,IE,IT,LU,MC,NL,PT,SE</t>
  </si>
  <si>
    <t>ENP (1994/09/07)|WWE (1994/09/07)|AK (1994/09/15)|AL (1994/09/15)|WWE (1994/10/01)|121 (1994/12/07)|WWP (1995/02/22)|WWG (2003/05/28)</t>
  </si>
  <si>
    <t>US5020090A,US4881258A,US4972457A,DE4136548C1,WO9003076A1,EP0571125A1</t>
  </si>
  <si>
    <t>See also references of EP   0639314A1</t>
  </si>
  <si>
    <t>WO9832430A1</t>
  </si>
  <si>
    <t>WO9832430</t>
    <phoneticPr fontId="7"/>
  </si>
  <si>
    <t>US1998001376</t>
  </si>
  <si>
    <t>FLUOROETHER COMPOSITIONS AND METHODS FOR INHIBITING THEIR DEGRADATION IN THE PRESENCE OF A LEWIS ACID</t>
  </si>
  <si>
    <t>フルオロ・エーテル組成物およびルイス酸がある場合には、それらの低下を阻害する方法</t>
  </si>
  <si>
    <t>US78967997A</t>
  </si>
  <si>
    <t>A61J   1/00(2006.01)</t>
  </si>
  <si>
    <t>A61K31/08,A61K47/02,A61K47/10,A61K47/12,A61K47/14</t>
  </si>
  <si>
    <t>ARP060105042A|ARP980100336A|AT98902707T|AT01107733T|AU5930098A|AU5930098D|BG10365699A|BG10365699D|BG10975199A|BR9806996A|CA2278133A|CA2352597A|CA2437603A|CA2626424A|CN98802053A|CN00107151A|CN200410036806A|CN200610101637A|CO98003122A|CZ256199A|DE69800928A|DE69800928T|DE69833884A|DE69833884T|DK01107733T|DK98902707T|EP98902707A|EP01107733A|ES98902707T|ES01107733T|GR2001401038T|HK05105456A|HU0002101A|IL13015098A|JP53216898A|JP2000349024A|JP2005109476A|JP2005374621A|JP2005374622A|NO993606A|NZ33599498A|PL33447798A|PT98902707T|PT01107733T|SK86199A|TR9901579T|US78967997A|US44785399A|US92457301A|US19027102A|US60682103A|US36295406A|US9801376W|ZA9800418A</t>
  </si>
  <si>
    <t>AL,AM,AT,AU,AZ,BA,BB,BG,BR,BY,CA,CH,CN,CU,CZ,DE,DK,EE,ES,FI,GB,GE,GH,HU,IL,IS,JP,KE,KG,KP,KR,KZ,LC,LK,LR,LS,LT,LU,LV,MD,MG,MK,MN,MW,MX,NO,NZ,PL,PT,RO,RU,SD,SE,SG,SI,SK,SL,TJ,TM,TR,TT,UA,UG,UZ,VN,YU,ZW,AT,BE,CH,DE,DK,ES,FI,FR,GB,GR,IE,IT,LU,MC,NL,PT,SE,BF,BJ,CF,CG,CI,CM,GA,GN,ML,MR,NE,SN,TD,TG</t>
  </si>
  <si>
    <t>AK (1998/07/30)|AL (1998/07/30)|DFPE (1998/10/08)|121 (1998/12/30)|WWE (1999/05/27)|ENP (1999/06/22)|WWE (1999/06/22)|ENP (1999/07/14)|WWE (1999/07/16)|ENP (1999/07/26)|WWE (1999/07/26)|WWE (1999/08/26)|WWP (1999/11/17)|REG (1999/11/25)|WWP (2000/01/05)|WWP (2000/11/25)|WWG (2001/06/07)|WWG (2001/06/13)|WWG (2002/10/28)|WWG (2006/09/13)|WWE (2006/11/28)</t>
  </si>
  <si>
    <t>CA |JP |DE 8642</t>
  </si>
  <si>
    <t>D.V. STRUM, E.I. EGER II: ”The degradation, absorption, and solubility of volatile anesthetics in soda lime depend on water content” ANESTHESIA AND ANALGESIA, vol. 78, no. 2, February 1994, BALTIMORE, pages 340-348, XP002061443,|DESSING J., SPRENGER A., KIEVIET O.S: ”Repertorium 94/95” 1994 , NL., 'S-GRAVENHAGE, SDU , THE HAGUE XP002061444 see page 713</t>
  </si>
  <si>
    <t>WO9935935A1</t>
  </si>
  <si>
    <t>WO9935935</t>
    <phoneticPr fontId="7"/>
  </si>
  <si>
    <t>US1999000672</t>
  </si>
  <si>
    <t>PAINT BRUSH HAVING CRINKLE FILAMENTS AND NATURAL FILAMENTS</t>
  </si>
  <si>
    <t>塗料ばけを有しているしわフィラメントおよび天然フィラメント</t>
  </si>
  <si>
    <t>US7102698P,US21967098A</t>
  </si>
  <si>
    <t>1998/01/13,1998/12/23</t>
  </si>
  <si>
    <t>AU2455299D|US21967098A|US9900672W</t>
  </si>
  <si>
    <t>AK (1999/07/22)|AL (1999/07/22)|121 (1999/09/22)|DFPE (1999/10/07)|NENP (2000/07/13)|REG (2000/11/16)|122 (2001/05/09)</t>
  </si>
  <si>
    <t>KR |DE 8642</t>
  </si>
  <si>
    <t>US3344457A,GB598821A,GB645822A</t>
  </si>
  <si>
    <t>DATABASE WPI Section Ch, Week 9345 Derwent Publications Ltd., London, GB; Class A23, AN 93-357912 XP002102620&amp;JP 05 074479 B (TEIJIN LTD) , 18 October 1993</t>
  </si>
  <si>
    <t>US3082890A</t>
  </si>
  <si>
    <t>US3082890</t>
    <phoneticPr fontId="7"/>
  </si>
  <si>
    <t>Earth moving implement</t>
  </si>
  <si>
    <t>E02F   3/30(2006.01)</t>
  </si>
  <si>
    <t>E02F3/30,E02F3/32,E02F3/38B2,E02F9/22Y6</t>
  </si>
  <si>
    <t>US2788203A,US2878951A</t>
  </si>
  <si>
    <t>US4991852A</t>
  </si>
  <si>
    <t>US4991852</t>
    <phoneticPr fontId="7"/>
  </si>
  <si>
    <t>Multi-purpose golf ball</t>
  </si>
  <si>
    <t>多目的ゴルフボール</t>
  </si>
  <si>
    <t>A63B37/00G2</t>
  </si>
  <si>
    <t>REMI (1994/09/20)|LAPS (1995/02/12)|FP (1995/04/25)</t>
  </si>
  <si>
    <t>US878254A,US4346898A,CA1005480A1,GB377354A,GB2156687A</t>
  </si>
  <si>
    <t>WO9610494A1</t>
  </si>
  <si>
    <t>WO9610494</t>
    <phoneticPr fontId="7"/>
  </si>
  <si>
    <t>JP1995001926</t>
  </si>
  <si>
    <t>GAS GENERATOR</t>
  </si>
  <si>
    <t>ガスジェネレータ</t>
  </si>
  <si>
    <t>JP,JP,JP</t>
  </si>
  <si>
    <t>JP26172594A,JP9979995A,JP18345395A</t>
  </si>
  <si>
    <t>1994/09/30,1995/03/31,1995/06/26</t>
  </si>
  <si>
    <t>B60R21/264C,C06D5/06</t>
  </si>
  <si>
    <t>DE69419729A|DE69419729T|DE69533403A|DE69533403T|DE69534424A|DE69534424T|EP94929655A|EP95932221A|EP03016047A|JP51159695A|US45420395A|JP9401719W|JP9501926W</t>
  </si>
  <si>
    <t>JP,KR,US,AT,BE,CH,DE,DK,ES,FR,GB,GR,IE,IT,LU,MC,NL,PT,SE</t>
  </si>
  <si>
    <t>AK (1996/04/11)|AL (1996/04/11)|DFPE (1996/06/20)|121 (1996/07/17)|WWE (1997/03/22)|WWE (1997/04/08)|ENP (1997/05/12)|WWP (1997/07/16)|WWP (1997/11/03)|WWR (1999/08/03)|WWG (2004/08/18)|WWW (2007/09/25)</t>
  </si>
  <si>
    <t xml:space="preserve">US </t>
  </si>
  <si>
    <t>JPH03132447A,JPH0632690A,JPS524060B2</t>
  </si>
  <si>
    <t>THE EDITORIAL COMMITTEE OF MECHANICAL DESIGN HANDBOOK, ”New Mechanical Design Handbook”, 20 September 1977, (Tokyo), MARUZEN K.K., pages 756-758.,|See also references of EP   0783997A1</t>
  </si>
  <si>
    <t>WO9610495A1</t>
  </si>
  <si>
    <t>WO9610495</t>
    <phoneticPr fontId="7"/>
  </si>
  <si>
    <t>JP1995001927</t>
  </si>
  <si>
    <t>GAS GENERATOR FOR AIR BAG</t>
  </si>
  <si>
    <t>エアバッグのためのガスジェネレータ</t>
  </si>
  <si>
    <t>JP26172794A</t>
  </si>
  <si>
    <t>B60R21/264C</t>
  </si>
  <si>
    <t>JP1996511597A|JP9501927W</t>
  </si>
  <si>
    <t>AK (1996/04/11)|AL (1996/04/11)|DFPE (1996/06/20)|121 (1996/07/17)|122 (1997/11/05)</t>
  </si>
  <si>
    <t>JPH05178153A,JPH02225389A</t>
  </si>
  <si>
    <t>WO9623748A1</t>
  </si>
  <si>
    <t>WO9623748</t>
    <phoneticPr fontId="7"/>
  </si>
  <si>
    <t>JP1996000199</t>
  </si>
  <si>
    <t>AIR BAG GAS GENERATING AGENT</t>
  </si>
  <si>
    <t>代理人を生成しているエアバッグ・ガス</t>
  </si>
  <si>
    <t>JP,JP,JP,JP,JP</t>
  </si>
  <si>
    <t>JP1698995A,JP2055495A,JP4168895A,JP10586395A,JP21710395A</t>
  </si>
  <si>
    <t>1995/02/03,1995/02/08,1995/03/01,1995/04/28,1995/08/25</t>
  </si>
  <si>
    <t>C06D   5/06(2006.01)</t>
  </si>
  <si>
    <t>C06D5/06</t>
  </si>
  <si>
    <t>EP96901510A|JP28181994A|JP1698995A|JP2055495A|JP4168895A|JP10586395A|JP21710395A|TW85103821A|JP9600199W</t>
  </si>
  <si>
    <t>CA,CN,KR,US,AT,BE,CH,DE,DK,ES,FR,GB,GR,IE,IT,LU,MC,NL,PT,SE</t>
  </si>
  <si>
    <t>AK (1996/08/08)|AL (1996/08/08)|WWE (1996/09/25)|ENP (1996/10/03)|121 (1996/10/30)|WWP (1997/03/19)|NENP (1997/12/03)|WWW (2002/03/18)</t>
  </si>
  <si>
    <t xml:space="preserve">US |CA </t>
  </si>
  <si>
    <t>JPH06239683A,JPH0632690A,JPH06227884A,JPH0812481A,JPS5125224A,JP47027856A,JPS50112939A,JPH0891167A</t>
  </si>
  <si>
    <t>See also references of EP   0763512A1</t>
  </si>
  <si>
    <t>US6410113B1</t>
  </si>
  <si>
    <t>US6410113</t>
    <phoneticPr fontId="7"/>
  </si>
  <si>
    <t>NCR CORPORATION, OHIO</t>
  </si>
  <si>
    <t>Dual skip label laminate</t>
  </si>
  <si>
    <t>二重スキップ・ラベル積層体</t>
  </si>
  <si>
    <t>G09F3/02C,G09F3/10</t>
  </si>
  <si>
    <t>DE60038212A|DE60038212T|EP00307205A|US40824099A</t>
  </si>
  <si>
    <t>AS (1999/11/08)</t>
  </si>
  <si>
    <t>US5466502A,US5704650A,US6040026A,US4182789A,US5580640A,DE19653890A1,WO9000788A1,WO9511504A1</t>
  </si>
  <si>
    <t>Rawlings, U.S. Patent Application Serial No. 09/261,779 (NCR Docket No. 8174).|Rawlings, U.S. Patent Application Serial No. 09/261,780 (NCR Docket No. 8175).|Rawlings, U.S. Patent Application Serial No. 09/363,603 (NCR Docket No. 8228).|Roth et al., U.S. Patent Application Serial No. 09/363,602 (NCR Docket No. 8233).|Beacon Chemical Company, Inc., &amp;ldquo;Pattern Adhesive &amp;amp; Release,&amp;rdquo; &lt;I&gt;Label &amp;amp; Narrow Web Industry&lt;/I&gt;, Mar. 1998, four pages.|Wallace.com, &amp;ldquo;New Product Announcements,&amp;rdquo; printed May 1999.|Federal Express Sample.</t>
  </si>
  <si>
    <t>WO9509147A1</t>
  </si>
  <si>
    <t>WO9509147</t>
    <phoneticPr fontId="7"/>
  </si>
  <si>
    <t>JP1994001585</t>
  </si>
  <si>
    <t>ORGANIC ELECTROLUMINESCENT ELEMENT AND ARYLENEDIAMINE DERIVATIVE</t>
  </si>
  <si>
    <t>有機エレクトロルミネッセンス要素およびARYLENEDIAMINE誘導剤</t>
  </si>
  <si>
    <t>JP24302493A</t>
  </si>
  <si>
    <t>C07C 211/54(2006.01)</t>
  </si>
  <si>
    <t>C07C211/54,C07C211/58,C07C211/61,C07C217/80,C07C217/92,C09K11/06,H01L51/00M6F,H01L51/00M6F2,H05B33/14</t>
  </si>
  <si>
    <t>DE69432054A|DE69432054T|DE69432686A|DE69432686T|EP94927780A|EP01122723A|JP51020995A|JP2001150302A|JP2001326541A|JP2004138858A|JP2004279111A|JP2004358355A|JP2005042057A|JP2005148942A|JP2006012114A|JP2006173728A|US61528196A|JP9401585W</t>
  </si>
  <si>
    <t>JP,US,AT,BE,CH,DE,DK,ES,FR,GB,GR,IE,IT,LU,MC,NL,PT,SE</t>
  </si>
  <si>
    <t>AK (1995/04/06)|AL (1995/04/06)|DFPE (1995/04/27)|121 (1995/07/05)|WWE (1996/03/20)|WWE (1996/03/27)|WWP (1996/07/17)|WWG (2003/01/22)</t>
  </si>
  <si>
    <t>JPH03173095A,JPH04161480A,JPH05221060A,EP0517542A1,JPH05234681A,JPH04233194A,JPH04233195A</t>
  </si>
  <si>
    <t>See also references of EP   0721935A1</t>
  </si>
  <si>
    <t>DE2031974C3</t>
  </si>
  <si>
    <t>DE2031974</t>
    <phoneticPr fontId="7"/>
  </si>
  <si>
    <t>DE2031974A</t>
  </si>
  <si>
    <t>EMUGE-WERK, RICHARD GLIMPEL FABRIK FUER PRAEZISIONSWERKZEUGE VORMALS MOSCHKAU&amp;GLIMPEL, 8560 LAUF</t>
  </si>
  <si>
    <t>KURZSPIRALGENUTETER GEWINDEBOHRER OHNE VORSCHNEIDSTUFE</t>
  </si>
  <si>
    <t>SEMINATI, AUGUST, 8560 LAUF</t>
  </si>
  <si>
    <t>B23G   5/00(2006.01)</t>
  </si>
  <si>
    <t>B23G   5/00(2006.01),B23G   5/06(2006.01)</t>
  </si>
  <si>
    <t>C3 (1975/09/04)|E77 (1977/12/31)|8320 (1986/07/31)|8381 (1988/01/07)|8339 (1988/06/16)</t>
  </si>
  <si>
    <t>FR1510942A</t>
  </si>
  <si>
    <t>FR1510942</t>
    <phoneticPr fontId="7"/>
  </si>
  <si>
    <t>FR85770A</t>
  </si>
  <si>
    <t>FR D AGRAFAGE IND SOC</t>
  </si>
  <si>
    <t>Agrafeuse orientable</t>
  </si>
  <si>
    <t>B25C   5/00(2006.01)</t>
  </si>
  <si>
    <t>B25C   5/00(2006.01),B25C   5/16(2006.01),B27F   7/00(2006.01),B27F   7/34(2006.01)</t>
  </si>
  <si>
    <t>B25C5/16,B27F7/34</t>
  </si>
  <si>
    <t>GB805339A</t>
  </si>
  <si>
    <t>GB805339</t>
    <phoneticPr fontId="7"/>
  </si>
  <si>
    <t>GB1956020538A</t>
  </si>
  <si>
    <t>POENSGEN GEBR GMBH</t>
  </si>
  <si>
    <t>Improvements in or relating to a process and machine for ironing</t>
  </si>
  <si>
    <t>DE805339XA,DE1154623XA</t>
  </si>
  <si>
    <t>1955/07/08,1955/07/08</t>
  </si>
  <si>
    <t>D06F  67/00(2006.01)</t>
  </si>
  <si>
    <t>D06F67/00</t>
  </si>
  <si>
    <t>BE549016DA|FR1154623DA|GB2053856A</t>
  </si>
  <si>
    <t>US2265360A</t>
  </si>
  <si>
    <t>US2265360</t>
    <phoneticPr fontId="7"/>
  </si>
  <si>
    <t>US193902297263A</t>
  </si>
  <si>
    <t>DESSART FRANKLYN M</t>
  </si>
  <si>
    <t>Miniature electric light bulb socket</t>
  </si>
  <si>
    <t>US29726339A</t>
  </si>
  <si>
    <t>F21V  21/002(2006.01)</t>
  </si>
  <si>
    <t>F21V  21/002(2006.01),F21V  21/002(2006.01)</t>
  </si>
  <si>
    <t>F21V21/002</t>
  </si>
  <si>
    <t>US2352220A</t>
  </si>
  <si>
    <t>US2352220</t>
    <phoneticPr fontId="7"/>
  </si>
  <si>
    <t>US194102420776A</t>
  </si>
  <si>
    <t>LOUISVILLE DRYING MACHINERY CO</t>
  </si>
  <si>
    <t>Dehydrating machine</t>
  </si>
  <si>
    <t>GLEN OVERTON</t>
  </si>
  <si>
    <t>US42077641A</t>
  </si>
  <si>
    <t>F26B  17/28(2006.01)</t>
  </si>
  <si>
    <t>F26B17/28C2</t>
  </si>
  <si>
    <t>US3862427A</t>
  </si>
  <si>
    <t>US3862427</t>
    <phoneticPr fontId="7"/>
  </si>
  <si>
    <t>US197305395042A</t>
  </si>
  <si>
    <t>HIGH VOLTAGE ENGINEERING CORP</t>
  </si>
  <si>
    <t>MARINE MIDLAND BANK, N.A.|FIRST NATIONAL BANK OF BOSTON|FLEET NATIONAL BANK|SANWA BUSINESS CREDIT CORPORATION AS COLLATERAL AG</t>
  </si>
  <si>
    <t>APPARATUS AND METHOD FOR DIMINISHING ELECTRIC FIELDS WITHIN CONTAINERS OF FLAMMABLE MATERIAL</t>
  </si>
  <si>
    <t>TRUMP JOHN G</t>
  </si>
  <si>
    <t>US39504273A</t>
  </si>
  <si>
    <t>H01T  23/00(2006.01)</t>
  </si>
  <si>
    <t>H01T  23/00(2006.01),H01T  23/00(2006.01),H05F   3/00(2006.01),H05F   3/06(2006.01)</t>
  </si>
  <si>
    <t>H01T23/00,H05F3/06</t>
  </si>
  <si>
    <t>AS (1988/12/02)|AS (1989/06/28)|AS (1991/06/25)|AS (1996/06/24)</t>
  </si>
  <si>
    <t>US1754950A,US2463569A,US2972086A</t>
  </si>
  <si>
    <t>WO1996010494A1</t>
  </si>
  <si>
    <t>WO1996010494</t>
    <phoneticPr fontId="7"/>
  </si>
  <si>
    <t>WOJP1995001926W</t>
  </si>
  <si>
    <t>審判/審判番号</t>
  </si>
  <si>
    <t>審判/審判請求日</t>
  </si>
  <si>
    <t>審判/審級等の種別</t>
  </si>
  <si>
    <t>審判/審判種別</t>
  </si>
  <si>
    <t>審判/審判最終処分種別</t>
  </si>
  <si>
    <t>審判/審判最終処分日</t>
  </si>
  <si>
    <t>審判/請求人氏名</t>
  </si>
  <si>
    <t>審判/審決結論</t>
  </si>
  <si>
    <t>審判/審決日</t>
  </si>
  <si>
    <t>審判/出訴事件番号</t>
  </si>
  <si>
    <t>審判/上告事件番号</t>
  </si>
  <si>
    <t>審判/上告受理番号</t>
  </si>
  <si>
    <t>審判/出訴日</t>
  </si>
  <si>
    <t>審判/上告日</t>
  </si>
  <si>
    <t>審判/判決結論</t>
  </si>
  <si>
    <t>審判/判決日</t>
  </si>
  <si>
    <t>審判/判決処分日</t>
  </si>
  <si>
    <t>審判/中間記録</t>
  </si>
  <si>
    <t>ファイル名の年号</t>
    <rPh sb="4" eb="5">
      <t>メイ</t>
    </rPh>
    <rPh sb="6" eb="8">
      <t>ネンゴウ</t>
    </rPh>
    <phoneticPr fontId="16"/>
  </si>
  <si>
    <t>条文</t>
    <rPh sb="0" eb="2">
      <t>ジョウブン</t>
    </rPh>
    <phoneticPr fontId="16"/>
  </si>
  <si>
    <t>公報No.</t>
    <rPh sb="0" eb="2">
      <t>コウホウ</t>
    </rPh>
    <phoneticPr fontId="16"/>
  </si>
  <si>
    <t>審判回数</t>
    <rPh sb="0" eb="2">
      <t>シンパン</t>
    </rPh>
    <rPh sb="2" eb="4">
      <t>カイスウ</t>
    </rPh>
    <phoneticPr fontId="16"/>
  </si>
  <si>
    <t>審判No.</t>
    <rPh sb="0" eb="2">
      <t>シンパン</t>
    </rPh>
    <phoneticPr fontId="16"/>
  </si>
  <si>
    <t>公開・公表日</t>
  </si>
  <si>
    <t>公告・登録公報発行日</t>
  </si>
  <si>
    <t>審査請求・評価書の請求日</t>
  </si>
  <si>
    <t>早期審査(早期審理)対象出願</t>
  </si>
  <si>
    <t>登録番号２</t>
    <rPh sb="0" eb="2">
      <t>トウロク</t>
    </rPh>
    <rPh sb="2" eb="4">
      <t>バンゴウ</t>
    </rPh>
    <phoneticPr fontId="7"/>
  </si>
  <si>
    <t>国際出願日</t>
  </si>
  <si>
    <t>ＩＰＣ(公報,筆頭)</t>
  </si>
  <si>
    <t>ＩＰＣ(公開時)</t>
    <phoneticPr fontId="7"/>
  </si>
  <si>
    <t>ＩＰＣ(公開,筆頭)</t>
  </si>
  <si>
    <t>ＩＰＣ(最新)</t>
  </si>
  <si>
    <t>ＩＰＣ(最新,筆頭)</t>
  </si>
  <si>
    <t>ＩＰＣ８(公開時)</t>
  </si>
  <si>
    <t>ＩＰＣ８(公開時,アドバンス)</t>
  </si>
  <si>
    <t>ＩＰＣ８(公開時,筆頭)</t>
  </si>
  <si>
    <t>ＩＰＣ８(最新)</t>
  </si>
  <si>
    <t>ＩＰＣ８(最新,筆頭)</t>
  </si>
  <si>
    <t>ＦＩ(最新)</t>
    <phoneticPr fontId="7"/>
  </si>
  <si>
    <t>ＦＩ・庁内整理番号・技術表示箇所の対</t>
  </si>
  <si>
    <t>Ｆターム(最新)</t>
  </si>
  <si>
    <t>出願人・権利者識別番号(最新)</t>
  </si>
  <si>
    <t>出願人・権利者(最新)</t>
  </si>
  <si>
    <t>発明者または考案者(最新)</t>
  </si>
  <si>
    <t>代理人(最新)</t>
  </si>
  <si>
    <t>発明等の名称</t>
  </si>
  <si>
    <t>要約</t>
  </si>
  <si>
    <t>審査・権利状況</t>
  </si>
  <si>
    <t>請求項の数・発明の数(最新)</t>
  </si>
  <si>
    <t>全頁数</t>
  </si>
  <si>
    <t>国内優先権/出願番号</t>
  </si>
  <si>
    <t>指定国</t>
  </si>
  <si>
    <t>請求の範囲</t>
  </si>
  <si>
    <t>分割の表示</t>
  </si>
  <si>
    <t>出願形態</t>
  </si>
  <si>
    <t>国内優先権/国際出願番号</t>
  </si>
  <si>
    <t>ファミリの有無</t>
  </si>
  <si>
    <t>シンプルファミリ管理番号</t>
  </si>
  <si>
    <t>ファミリ公報番号(全世代)</t>
  </si>
  <si>
    <t>拒絶査定不服審判の有無</t>
  </si>
  <si>
    <t>無効審判の有無</t>
  </si>
  <si>
    <t>特許参考文献</t>
  </si>
  <si>
    <t>非特許参考文献</t>
  </si>
  <si>
    <t>引用文献数</t>
  </si>
  <si>
    <t>引用文献番号</t>
  </si>
  <si>
    <t>引用文献種別</t>
    <phoneticPr fontId="7"/>
  </si>
  <si>
    <t>審査官フリーワード</t>
  </si>
  <si>
    <t>発明者引用文献</t>
    <rPh sb="0" eb="3">
      <t>ハツメイシャ</t>
    </rPh>
    <rPh sb="3" eb="5">
      <t>インヨウ</t>
    </rPh>
    <rPh sb="5" eb="7">
      <t>ブンケン</t>
    </rPh>
    <phoneticPr fontId="16"/>
  </si>
  <si>
    <t>審判請求/審決採用証拠　文献1</t>
    <rPh sb="0" eb="2">
      <t>シンパン</t>
    </rPh>
    <rPh sb="2" eb="4">
      <t>セイキュウ</t>
    </rPh>
    <rPh sb="5" eb="7">
      <t>シンケツ</t>
    </rPh>
    <rPh sb="7" eb="9">
      <t>サイヨウ</t>
    </rPh>
    <rPh sb="9" eb="11">
      <t>ショウコ</t>
    </rPh>
    <rPh sb="12" eb="14">
      <t>ブンケン</t>
    </rPh>
    <phoneticPr fontId="16"/>
  </si>
  <si>
    <t>審判請求/審決採用証拠　文献2</t>
  </si>
  <si>
    <t>審判請求/審決採用証拠　文献3</t>
    <rPh sb="0" eb="2">
      <t>シンパン</t>
    </rPh>
    <rPh sb="2" eb="4">
      <t>セイキュウ</t>
    </rPh>
    <rPh sb="5" eb="7">
      <t>シンケツ</t>
    </rPh>
    <rPh sb="7" eb="9">
      <t>サイヨウ</t>
    </rPh>
    <rPh sb="9" eb="11">
      <t>ショウコ</t>
    </rPh>
    <rPh sb="12" eb="14">
      <t>ブンケン</t>
    </rPh>
    <phoneticPr fontId="16"/>
  </si>
  <si>
    <t>審判請求/審決採用証拠　文献4</t>
  </si>
  <si>
    <t>審判請求/審決採用証拠　文献5</t>
    <rPh sb="0" eb="2">
      <t>シンパン</t>
    </rPh>
    <rPh sb="2" eb="4">
      <t>セイキュウ</t>
    </rPh>
    <rPh sb="5" eb="7">
      <t>シンケツ</t>
    </rPh>
    <rPh sb="7" eb="9">
      <t>サイヨウ</t>
    </rPh>
    <rPh sb="9" eb="11">
      <t>ショウコ</t>
    </rPh>
    <rPh sb="12" eb="14">
      <t>ブンケン</t>
    </rPh>
    <phoneticPr fontId="16"/>
  </si>
  <si>
    <t>審判請求/審決採用証拠　文献6</t>
  </si>
  <si>
    <t>審判請求/審決採用証拠　文献7</t>
    <rPh sb="0" eb="2">
      <t>シンパン</t>
    </rPh>
    <rPh sb="2" eb="4">
      <t>セイキュウ</t>
    </rPh>
    <rPh sb="5" eb="7">
      <t>シンケツ</t>
    </rPh>
    <rPh sb="7" eb="9">
      <t>サイヨウ</t>
    </rPh>
    <rPh sb="9" eb="11">
      <t>ショウコ</t>
    </rPh>
    <rPh sb="12" eb="14">
      <t>ブンケン</t>
    </rPh>
    <phoneticPr fontId="16"/>
  </si>
  <si>
    <t>審判請求/審決採用証拠　文献8</t>
  </si>
  <si>
    <t>審判請求/審決採用証拠　文献9</t>
    <rPh sb="0" eb="2">
      <t>シンパン</t>
    </rPh>
    <rPh sb="2" eb="4">
      <t>セイキュウ</t>
    </rPh>
    <rPh sb="5" eb="7">
      <t>シンケツ</t>
    </rPh>
    <rPh sb="7" eb="9">
      <t>サイヨウ</t>
    </rPh>
    <rPh sb="9" eb="11">
      <t>ショウコ</t>
    </rPh>
    <rPh sb="12" eb="14">
      <t>ブンケン</t>
    </rPh>
    <phoneticPr fontId="16"/>
  </si>
  <si>
    <t>審判請求/審決採用証拠　文献10</t>
  </si>
  <si>
    <t>審判請求/審決採用証拠　文献11</t>
    <rPh sb="0" eb="2">
      <t>シンパン</t>
    </rPh>
    <rPh sb="2" eb="4">
      <t>セイキュウ</t>
    </rPh>
    <rPh sb="5" eb="7">
      <t>シンケツ</t>
    </rPh>
    <rPh sb="7" eb="9">
      <t>サイヨウ</t>
    </rPh>
    <rPh sb="9" eb="11">
      <t>ショウコ</t>
    </rPh>
    <rPh sb="12" eb="14">
      <t>ブンケン</t>
    </rPh>
    <phoneticPr fontId="16"/>
  </si>
  <si>
    <t>審判請求/審決採用証拠　文献12</t>
  </si>
  <si>
    <t>審判請求/審決採用証拠　文献13</t>
    <rPh sb="0" eb="2">
      <t>シンパン</t>
    </rPh>
    <rPh sb="2" eb="4">
      <t>セイキュウ</t>
    </rPh>
    <rPh sb="5" eb="7">
      <t>シンケツ</t>
    </rPh>
    <rPh sb="7" eb="9">
      <t>サイヨウ</t>
    </rPh>
    <rPh sb="9" eb="11">
      <t>ショウコ</t>
    </rPh>
    <rPh sb="12" eb="14">
      <t>ブンケン</t>
    </rPh>
    <phoneticPr fontId="16"/>
  </si>
  <si>
    <t>審判請求/審決採用証拠　文献14</t>
  </si>
  <si>
    <t>審判請求/審決採用証拠　文献15</t>
    <rPh sb="0" eb="2">
      <t>シンパン</t>
    </rPh>
    <rPh sb="2" eb="4">
      <t>セイキュウ</t>
    </rPh>
    <rPh sb="5" eb="7">
      <t>シンケツ</t>
    </rPh>
    <rPh sb="7" eb="9">
      <t>サイヨウ</t>
    </rPh>
    <rPh sb="9" eb="11">
      <t>ショウコ</t>
    </rPh>
    <rPh sb="12" eb="14">
      <t>ブンケン</t>
    </rPh>
    <phoneticPr fontId="16"/>
  </si>
  <si>
    <t>審判請求/審決採用証拠　文献16</t>
  </si>
  <si>
    <t>審判請求/審決採用証拠　文献17</t>
    <rPh sb="0" eb="2">
      <t>シンパン</t>
    </rPh>
    <rPh sb="2" eb="4">
      <t>セイキュウ</t>
    </rPh>
    <rPh sb="5" eb="7">
      <t>シンケツ</t>
    </rPh>
    <rPh sb="7" eb="9">
      <t>サイヨウ</t>
    </rPh>
    <rPh sb="9" eb="11">
      <t>ショウコ</t>
    </rPh>
    <rPh sb="12" eb="14">
      <t>ブンケン</t>
    </rPh>
    <phoneticPr fontId="16"/>
  </si>
  <si>
    <t>審判請求/審決採用証拠　文献18</t>
  </si>
  <si>
    <t>審判請求/審決採用証拠　文献19</t>
    <rPh sb="0" eb="2">
      <t>シンパン</t>
    </rPh>
    <rPh sb="2" eb="4">
      <t>セイキュウ</t>
    </rPh>
    <rPh sb="5" eb="7">
      <t>シンケツ</t>
    </rPh>
    <rPh sb="7" eb="9">
      <t>サイヨウ</t>
    </rPh>
    <rPh sb="9" eb="11">
      <t>ショウコ</t>
    </rPh>
    <rPh sb="12" eb="14">
      <t>ブンケン</t>
    </rPh>
    <phoneticPr fontId="16"/>
  </si>
  <si>
    <t>審判請求/審決採用証拠　文献20</t>
  </si>
  <si>
    <t>審判請求/審決採用証拠　文献21</t>
    <rPh sb="0" eb="2">
      <t>シンパン</t>
    </rPh>
    <rPh sb="2" eb="4">
      <t>セイキュウ</t>
    </rPh>
    <rPh sb="5" eb="7">
      <t>シンケツ</t>
    </rPh>
    <rPh sb="7" eb="9">
      <t>サイヨウ</t>
    </rPh>
    <rPh sb="9" eb="11">
      <t>ショウコ</t>
    </rPh>
    <rPh sb="12" eb="14">
      <t>ブンケン</t>
    </rPh>
    <phoneticPr fontId="16"/>
  </si>
  <si>
    <t>審判請求/審決採用証拠　文献22</t>
  </si>
  <si>
    <t>審判請求/審決採用証拠　文献23</t>
    <rPh sb="0" eb="2">
      <t>シンパン</t>
    </rPh>
    <rPh sb="2" eb="4">
      <t>セイキュウ</t>
    </rPh>
    <rPh sb="5" eb="7">
      <t>シンケツ</t>
    </rPh>
    <rPh sb="7" eb="9">
      <t>サイヨウ</t>
    </rPh>
    <rPh sb="9" eb="11">
      <t>ショウコ</t>
    </rPh>
    <rPh sb="12" eb="14">
      <t>ブンケン</t>
    </rPh>
    <phoneticPr fontId="16"/>
  </si>
  <si>
    <t>審判請求/審決採用証拠　文献24</t>
  </si>
  <si>
    <t>審判請求/審決採用証拠　文献25</t>
    <rPh sb="0" eb="2">
      <t>シンパン</t>
    </rPh>
    <rPh sb="2" eb="4">
      <t>セイキュウ</t>
    </rPh>
    <rPh sb="5" eb="7">
      <t>シンケツ</t>
    </rPh>
    <rPh sb="7" eb="9">
      <t>サイヨウ</t>
    </rPh>
    <rPh sb="9" eb="11">
      <t>ショウコ</t>
    </rPh>
    <rPh sb="12" eb="14">
      <t>ブンケン</t>
    </rPh>
    <phoneticPr fontId="16"/>
  </si>
  <si>
    <t>審判請求/審決採用証拠　文献26</t>
  </si>
  <si>
    <t>審判請求/審決採用証拠　文献27</t>
    <rPh sb="0" eb="2">
      <t>シンパン</t>
    </rPh>
    <rPh sb="2" eb="4">
      <t>セイキュウ</t>
    </rPh>
    <rPh sb="5" eb="7">
      <t>シンケツ</t>
    </rPh>
    <rPh sb="7" eb="9">
      <t>サイヨウ</t>
    </rPh>
    <rPh sb="9" eb="11">
      <t>ショウコ</t>
    </rPh>
    <rPh sb="12" eb="14">
      <t>ブンケン</t>
    </rPh>
    <phoneticPr fontId="16"/>
  </si>
  <si>
    <t>審判請求/審決採用証拠　文献28</t>
  </si>
  <si>
    <t>審判請求/審決採用証拠　文献29</t>
    <rPh sb="0" eb="2">
      <t>シンパン</t>
    </rPh>
    <rPh sb="2" eb="4">
      <t>セイキュウ</t>
    </rPh>
    <rPh sb="5" eb="7">
      <t>シンケツ</t>
    </rPh>
    <rPh sb="7" eb="9">
      <t>サイヨウ</t>
    </rPh>
    <rPh sb="9" eb="11">
      <t>ショウコ</t>
    </rPh>
    <rPh sb="12" eb="14">
      <t>ブンケン</t>
    </rPh>
    <phoneticPr fontId="16"/>
  </si>
  <si>
    <t>審判請求/審決採用証拠　文献30</t>
  </si>
  <si>
    <t>審判請求/審決採用証拠　文献31</t>
    <rPh sb="0" eb="2">
      <t>シンパン</t>
    </rPh>
    <rPh sb="2" eb="4">
      <t>セイキュウ</t>
    </rPh>
    <rPh sb="5" eb="7">
      <t>シンケツ</t>
    </rPh>
    <rPh sb="7" eb="9">
      <t>サイヨウ</t>
    </rPh>
    <rPh sb="9" eb="11">
      <t>ショウコ</t>
    </rPh>
    <rPh sb="12" eb="14">
      <t>ブンケン</t>
    </rPh>
    <phoneticPr fontId="16"/>
  </si>
  <si>
    <t>審判請求/審決採用証拠　文献32</t>
  </si>
  <si>
    <t>審判請求/審決採用証拠　文献33</t>
    <rPh sb="0" eb="2">
      <t>シンパン</t>
    </rPh>
    <rPh sb="2" eb="4">
      <t>セイキュウ</t>
    </rPh>
    <rPh sb="5" eb="7">
      <t>シンケツ</t>
    </rPh>
    <rPh sb="7" eb="9">
      <t>サイヨウ</t>
    </rPh>
    <rPh sb="9" eb="11">
      <t>ショウコ</t>
    </rPh>
    <rPh sb="12" eb="14">
      <t>ブンケン</t>
    </rPh>
    <phoneticPr fontId="16"/>
  </si>
  <si>
    <t>審判請求/審決採用証拠　文献34</t>
  </si>
  <si>
    <t>審判請求/審決採用証拠　文献35</t>
    <rPh sb="0" eb="2">
      <t>シンパン</t>
    </rPh>
    <rPh sb="2" eb="4">
      <t>セイキュウ</t>
    </rPh>
    <rPh sb="5" eb="7">
      <t>シンケツ</t>
    </rPh>
    <rPh sb="7" eb="9">
      <t>サイヨウ</t>
    </rPh>
    <rPh sb="9" eb="11">
      <t>ショウコ</t>
    </rPh>
    <rPh sb="12" eb="14">
      <t>ブンケン</t>
    </rPh>
    <phoneticPr fontId="16"/>
  </si>
  <si>
    <t>審判請求/審決採用証拠　文献36</t>
  </si>
  <si>
    <t>審判請求/審決採用証拠　文献37</t>
    <rPh sb="0" eb="2">
      <t>シンパン</t>
    </rPh>
    <rPh sb="2" eb="4">
      <t>セイキュウ</t>
    </rPh>
    <rPh sb="5" eb="7">
      <t>シンケツ</t>
    </rPh>
    <rPh sb="7" eb="9">
      <t>サイヨウ</t>
    </rPh>
    <rPh sb="9" eb="11">
      <t>ショウコ</t>
    </rPh>
    <rPh sb="12" eb="14">
      <t>ブンケン</t>
    </rPh>
    <phoneticPr fontId="16"/>
  </si>
  <si>
    <t>審判請求/審決採用証拠　文献38</t>
  </si>
  <si>
    <t>審判請求/審決採用証拠　文献39</t>
    <rPh sb="0" eb="2">
      <t>シンパン</t>
    </rPh>
    <rPh sb="2" eb="4">
      <t>セイキュウ</t>
    </rPh>
    <rPh sb="5" eb="7">
      <t>シンケツ</t>
    </rPh>
    <rPh sb="7" eb="9">
      <t>サイヨウ</t>
    </rPh>
    <rPh sb="9" eb="11">
      <t>ショウコ</t>
    </rPh>
    <rPh sb="12" eb="14">
      <t>ブンケン</t>
    </rPh>
    <phoneticPr fontId="16"/>
  </si>
  <si>
    <t>審判請求/審決採用証拠　文献40</t>
  </si>
  <si>
    <t>審判請求/審決採用証拠　文献41</t>
    <rPh sb="0" eb="2">
      <t>シンパン</t>
    </rPh>
    <rPh sb="2" eb="4">
      <t>セイキュウ</t>
    </rPh>
    <rPh sb="5" eb="7">
      <t>シンケツ</t>
    </rPh>
    <rPh sb="7" eb="9">
      <t>サイヨウ</t>
    </rPh>
    <rPh sb="9" eb="11">
      <t>ショウコ</t>
    </rPh>
    <rPh sb="12" eb="14">
      <t>ブンケン</t>
    </rPh>
    <phoneticPr fontId="16"/>
  </si>
  <si>
    <t>審判請求/審決採用証拠　文献42</t>
  </si>
  <si>
    <t>審判請求/審決採用証拠　文献43</t>
    <rPh sb="0" eb="2">
      <t>シンパン</t>
    </rPh>
    <rPh sb="2" eb="4">
      <t>セイキュウ</t>
    </rPh>
    <rPh sb="5" eb="7">
      <t>シンケツ</t>
    </rPh>
    <rPh sb="7" eb="9">
      <t>サイヨウ</t>
    </rPh>
    <rPh sb="9" eb="11">
      <t>ショウコ</t>
    </rPh>
    <rPh sb="12" eb="14">
      <t>ブンケン</t>
    </rPh>
    <phoneticPr fontId="16"/>
  </si>
  <si>
    <t>審判請求/審決採用証拠　文献44</t>
  </si>
  <si>
    <t>審判請求/審決採用証拠　文献45</t>
    <rPh sb="0" eb="2">
      <t>シンパン</t>
    </rPh>
    <rPh sb="2" eb="4">
      <t>セイキュウ</t>
    </rPh>
    <rPh sb="5" eb="7">
      <t>シンケツ</t>
    </rPh>
    <rPh sb="7" eb="9">
      <t>サイヨウ</t>
    </rPh>
    <rPh sb="9" eb="11">
      <t>ショウコ</t>
    </rPh>
    <rPh sb="12" eb="14">
      <t>ブンケン</t>
    </rPh>
    <phoneticPr fontId="16"/>
  </si>
  <si>
    <t>審判請求/審決採用証拠　文献46</t>
  </si>
  <si>
    <t>審判請求/審決採用証拠　文献47</t>
    <rPh sb="0" eb="2">
      <t>シンパン</t>
    </rPh>
    <rPh sb="2" eb="4">
      <t>セイキュウ</t>
    </rPh>
    <rPh sb="5" eb="7">
      <t>シンケツ</t>
    </rPh>
    <rPh sb="7" eb="9">
      <t>サイヨウ</t>
    </rPh>
    <rPh sb="9" eb="11">
      <t>ショウコ</t>
    </rPh>
    <rPh sb="12" eb="14">
      <t>ブンケン</t>
    </rPh>
    <phoneticPr fontId="16"/>
  </si>
  <si>
    <t>審判請求/審決採用証拠　文献48</t>
  </si>
  <si>
    <t>審判請求/審決採用証拠　文献49</t>
    <rPh sb="0" eb="2">
      <t>シンパン</t>
    </rPh>
    <rPh sb="2" eb="4">
      <t>セイキュウ</t>
    </rPh>
    <rPh sb="5" eb="7">
      <t>シンケツ</t>
    </rPh>
    <rPh sb="7" eb="9">
      <t>サイヨウ</t>
    </rPh>
    <rPh sb="9" eb="11">
      <t>ショウコ</t>
    </rPh>
    <rPh sb="12" eb="14">
      <t>ブンケン</t>
    </rPh>
    <phoneticPr fontId="16"/>
  </si>
  <si>
    <t>審判請求/審決採用証拠　文献50</t>
  </si>
  <si>
    <t>審判請求/審決採用証拠　文献51</t>
    <rPh sb="0" eb="2">
      <t>シンパン</t>
    </rPh>
    <rPh sb="2" eb="4">
      <t>セイキュウ</t>
    </rPh>
    <rPh sb="5" eb="7">
      <t>シンケツ</t>
    </rPh>
    <rPh sb="7" eb="9">
      <t>サイヨウ</t>
    </rPh>
    <rPh sb="9" eb="11">
      <t>ショウコ</t>
    </rPh>
    <rPh sb="12" eb="14">
      <t>ブンケン</t>
    </rPh>
    <phoneticPr fontId="16"/>
  </si>
  <si>
    <t>審判請求/審決採用証拠　文献52</t>
  </si>
  <si>
    <t>審判請求/審決採用証拠　文献53</t>
    <rPh sb="0" eb="2">
      <t>シンパン</t>
    </rPh>
    <rPh sb="2" eb="4">
      <t>セイキュウ</t>
    </rPh>
    <rPh sb="5" eb="7">
      <t>シンケツ</t>
    </rPh>
    <rPh sb="7" eb="9">
      <t>サイヨウ</t>
    </rPh>
    <rPh sb="9" eb="11">
      <t>ショウコ</t>
    </rPh>
    <rPh sb="12" eb="14">
      <t>ブンケン</t>
    </rPh>
    <phoneticPr fontId="16"/>
  </si>
  <si>
    <t>審判請求/審決採用証拠　文献54</t>
  </si>
  <si>
    <t>審判請求/審決採用証拠　文献55</t>
    <rPh sb="0" eb="2">
      <t>シンパン</t>
    </rPh>
    <rPh sb="2" eb="4">
      <t>セイキュウ</t>
    </rPh>
    <rPh sb="5" eb="7">
      <t>シンケツ</t>
    </rPh>
    <rPh sb="7" eb="9">
      <t>サイヨウ</t>
    </rPh>
    <rPh sb="9" eb="11">
      <t>ショウコ</t>
    </rPh>
    <rPh sb="12" eb="14">
      <t>ブンケン</t>
    </rPh>
    <phoneticPr fontId="16"/>
  </si>
  <si>
    <t>審判請求/審決採用証拠　文献56</t>
  </si>
  <si>
    <t>審判請求/審決採用証拠　文献57</t>
    <rPh sb="0" eb="2">
      <t>シンパン</t>
    </rPh>
    <rPh sb="2" eb="4">
      <t>セイキュウ</t>
    </rPh>
    <rPh sb="5" eb="7">
      <t>シンケツ</t>
    </rPh>
    <rPh sb="7" eb="9">
      <t>サイヨウ</t>
    </rPh>
    <rPh sb="9" eb="11">
      <t>ショウコ</t>
    </rPh>
    <rPh sb="12" eb="14">
      <t>ブンケン</t>
    </rPh>
    <phoneticPr fontId="16"/>
  </si>
  <si>
    <t>審判請求/審決採用証拠　文献58</t>
  </si>
  <si>
    <t>審判請求/審決採用証拠　文献59</t>
    <rPh sb="0" eb="2">
      <t>シンパン</t>
    </rPh>
    <rPh sb="2" eb="4">
      <t>セイキュウ</t>
    </rPh>
    <rPh sb="5" eb="7">
      <t>シンケツ</t>
    </rPh>
    <rPh sb="7" eb="9">
      <t>サイヨウ</t>
    </rPh>
    <rPh sb="9" eb="11">
      <t>ショウコ</t>
    </rPh>
    <rPh sb="12" eb="14">
      <t>ブンケン</t>
    </rPh>
    <phoneticPr fontId="16"/>
  </si>
  <si>
    <t>審判請求/審決採用証拠　文献60</t>
  </si>
  <si>
    <t>審判請求/審決採用証拠　文献61</t>
    <rPh sb="0" eb="2">
      <t>シンパン</t>
    </rPh>
    <rPh sb="2" eb="4">
      <t>セイキュウ</t>
    </rPh>
    <rPh sb="5" eb="7">
      <t>シンケツ</t>
    </rPh>
    <rPh sb="7" eb="9">
      <t>サイヨウ</t>
    </rPh>
    <rPh sb="9" eb="11">
      <t>ショウコ</t>
    </rPh>
    <rPh sb="12" eb="14">
      <t>ブンケン</t>
    </rPh>
    <phoneticPr fontId="16"/>
  </si>
  <si>
    <t>審判請求/審決採用証拠　文献62</t>
  </si>
  <si>
    <t>審判請求/審決採用証拠　文献63</t>
    <rPh sb="0" eb="2">
      <t>シンパン</t>
    </rPh>
    <rPh sb="2" eb="4">
      <t>セイキュウ</t>
    </rPh>
    <rPh sb="5" eb="7">
      <t>シンケツ</t>
    </rPh>
    <rPh sb="7" eb="9">
      <t>サイヨウ</t>
    </rPh>
    <rPh sb="9" eb="11">
      <t>ショウコ</t>
    </rPh>
    <rPh sb="12" eb="14">
      <t>ブンケン</t>
    </rPh>
    <phoneticPr fontId="16"/>
  </si>
  <si>
    <t>審判請求/審決採用証拠　文献64</t>
  </si>
  <si>
    <t>審判請求/審決採用証拠　文献65</t>
    <rPh sb="0" eb="2">
      <t>シンパン</t>
    </rPh>
    <rPh sb="2" eb="4">
      <t>セイキュウ</t>
    </rPh>
    <rPh sb="5" eb="7">
      <t>シンケツ</t>
    </rPh>
    <rPh sb="7" eb="9">
      <t>サイヨウ</t>
    </rPh>
    <rPh sb="9" eb="11">
      <t>ショウコ</t>
    </rPh>
    <rPh sb="12" eb="14">
      <t>ブンケン</t>
    </rPh>
    <phoneticPr fontId="16"/>
  </si>
  <si>
    <t>審判請求/審決採用証拠　文献66</t>
  </si>
  <si>
    <t>審判請求/審決採用証拠　文献67</t>
    <rPh sb="0" eb="2">
      <t>シンパン</t>
    </rPh>
    <rPh sb="2" eb="4">
      <t>セイキュウ</t>
    </rPh>
    <rPh sb="5" eb="7">
      <t>シンケツ</t>
    </rPh>
    <rPh sb="7" eb="9">
      <t>サイヨウ</t>
    </rPh>
    <rPh sb="9" eb="11">
      <t>ショウコ</t>
    </rPh>
    <rPh sb="12" eb="14">
      <t>ブンケン</t>
    </rPh>
    <phoneticPr fontId="16"/>
  </si>
  <si>
    <t>審判請求/審決採用証拠　文献68</t>
  </si>
  <si>
    <t>審判請求/審決採用証拠　文献69</t>
    <rPh sb="0" eb="2">
      <t>シンパン</t>
    </rPh>
    <rPh sb="2" eb="4">
      <t>セイキュウ</t>
    </rPh>
    <rPh sb="5" eb="7">
      <t>シンケツ</t>
    </rPh>
    <rPh sb="7" eb="9">
      <t>サイヨウ</t>
    </rPh>
    <rPh sb="9" eb="11">
      <t>ショウコ</t>
    </rPh>
    <rPh sb="12" eb="14">
      <t>ブンケン</t>
    </rPh>
    <phoneticPr fontId="16"/>
  </si>
  <si>
    <t>審判請求/審決採用証拠　文献70</t>
  </si>
  <si>
    <t>審判請求/審決採用証拠　文献71</t>
    <rPh sb="0" eb="2">
      <t>シンパン</t>
    </rPh>
    <rPh sb="2" eb="4">
      <t>セイキュウ</t>
    </rPh>
    <rPh sb="5" eb="7">
      <t>シンケツ</t>
    </rPh>
    <rPh sb="7" eb="9">
      <t>サイヨウ</t>
    </rPh>
    <rPh sb="9" eb="11">
      <t>ショウコ</t>
    </rPh>
    <rPh sb="12" eb="14">
      <t>ブンケン</t>
    </rPh>
    <phoneticPr fontId="16"/>
  </si>
  <si>
    <t>審判請求/審決採用証拠　文献72</t>
  </si>
  <si>
    <t>審判請求/審決採用証拠　文献73</t>
    <rPh sb="0" eb="2">
      <t>シンパン</t>
    </rPh>
    <rPh sb="2" eb="4">
      <t>セイキュウ</t>
    </rPh>
    <rPh sb="5" eb="7">
      <t>シンケツ</t>
    </rPh>
    <rPh sb="7" eb="9">
      <t>サイヨウ</t>
    </rPh>
    <rPh sb="9" eb="11">
      <t>ショウコ</t>
    </rPh>
    <rPh sb="12" eb="14">
      <t>ブンケン</t>
    </rPh>
    <phoneticPr fontId="16"/>
  </si>
  <si>
    <t>審判請求/審決採用証拠　文献74</t>
  </si>
  <si>
    <t>審判請求/審決採用証拠　文献75</t>
    <rPh sb="0" eb="2">
      <t>シンパン</t>
    </rPh>
    <rPh sb="2" eb="4">
      <t>セイキュウ</t>
    </rPh>
    <rPh sb="5" eb="7">
      <t>シンケツ</t>
    </rPh>
    <rPh sb="7" eb="9">
      <t>サイヨウ</t>
    </rPh>
    <rPh sb="9" eb="11">
      <t>ショウコ</t>
    </rPh>
    <rPh sb="12" eb="14">
      <t>ブンケン</t>
    </rPh>
    <phoneticPr fontId="16"/>
  </si>
  <si>
    <t>審判請求/審決採用証拠　文献76</t>
  </si>
  <si>
    <t>審判請求/審決採用証拠　文献77</t>
    <rPh sb="0" eb="2">
      <t>シンパン</t>
    </rPh>
    <rPh sb="2" eb="4">
      <t>セイキュウ</t>
    </rPh>
    <rPh sb="5" eb="7">
      <t>シンケツ</t>
    </rPh>
    <rPh sb="7" eb="9">
      <t>サイヨウ</t>
    </rPh>
    <rPh sb="9" eb="11">
      <t>ショウコ</t>
    </rPh>
    <rPh sb="12" eb="14">
      <t>ブンケン</t>
    </rPh>
    <phoneticPr fontId="16"/>
  </si>
  <si>
    <t>審判請求/審決採用証拠　文献78</t>
  </si>
  <si>
    <t>審判請求/審決採用証拠　文献79</t>
    <rPh sb="0" eb="2">
      <t>シンパン</t>
    </rPh>
    <rPh sb="2" eb="4">
      <t>セイキュウ</t>
    </rPh>
    <rPh sb="5" eb="7">
      <t>シンケツ</t>
    </rPh>
    <rPh sb="7" eb="9">
      <t>サイヨウ</t>
    </rPh>
    <rPh sb="9" eb="11">
      <t>ショウコ</t>
    </rPh>
    <rPh sb="12" eb="14">
      <t>ブンケン</t>
    </rPh>
    <phoneticPr fontId="16"/>
  </si>
  <si>
    <t>審判請求/審決採用証拠　文献80</t>
  </si>
  <si>
    <t>審判請求/審決採用証拠　文献81</t>
    <rPh sb="0" eb="2">
      <t>シンパン</t>
    </rPh>
    <rPh sb="2" eb="4">
      <t>セイキュウ</t>
    </rPh>
    <rPh sb="5" eb="7">
      <t>シンケツ</t>
    </rPh>
    <rPh sb="7" eb="9">
      <t>サイヨウ</t>
    </rPh>
    <rPh sb="9" eb="11">
      <t>ショウコ</t>
    </rPh>
    <rPh sb="12" eb="14">
      <t>ブンケン</t>
    </rPh>
    <phoneticPr fontId="16"/>
  </si>
  <si>
    <t>審判請求/審決採用証拠　文献82</t>
  </si>
  <si>
    <t>審判請求/審決採用証拠　文献83</t>
    <rPh sb="0" eb="2">
      <t>シンパン</t>
    </rPh>
    <rPh sb="2" eb="4">
      <t>セイキュウ</t>
    </rPh>
    <rPh sb="5" eb="7">
      <t>シンケツ</t>
    </rPh>
    <rPh sb="7" eb="9">
      <t>サイヨウ</t>
    </rPh>
    <rPh sb="9" eb="11">
      <t>ショウコ</t>
    </rPh>
    <rPh sb="12" eb="14">
      <t>ブンケン</t>
    </rPh>
    <phoneticPr fontId="16"/>
  </si>
  <si>
    <t>審判請求/審決採用証拠　文献84</t>
  </si>
  <si>
    <t>審判請求/審決採用証拠　文献85</t>
    <rPh sb="0" eb="2">
      <t>シンパン</t>
    </rPh>
    <rPh sb="2" eb="4">
      <t>セイキュウ</t>
    </rPh>
    <rPh sb="5" eb="7">
      <t>シンケツ</t>
    </rPh>
    <rPh sb="7" eb="9">
      <t>サイヨウ</t>
    </rPh>
    <rPh sb="9" eb="11">
      <t>ショウコ</t>
    </rPh>
    <rPh sb="12" eb="14">
      <t>ブンケン</t>
    </rPh>
    <phoneticPr fontId="16"/>
  </si>
  <si>
    <t>審判請求/審決採用証拠　文献86</t>
  </si>
  <si>
    <t>審判請求/審決採用証拠　文献87</t>
    <rPh sb="0" eb="2">
      <t>シンパン</t>
    </rPh>
    <rPh sb="2" eb="4">
      <t>セイキュウ</t>
    </rPh>
    <rPh sb="5" eb="7">
      <t>シンケツ</t>
    </rPh>
    <rPh sb="7" eb="9">
      <t>サイヨウ</t>
    </rPh>
    <rPh sb="9" eb="11">
      <t>ショウコ</t>
    </rPh>
    <rPh sb="12" eb="14">
      <t>ブンケン</t>
    </rPh>
    <phoneticPr fontId="16"/>
  </si>
  <si>
    <t>審判請求/審決採用証拠　文献88</t>
  </si>
  <si>
    <t>審判請求/審決採用証拠　文献89</t>
    <rPh sb="0" eb="2">
      <t>シンパン</t>
    </rPh>
    <rPh sb="2" eb="4">
      <t>セイキュウ</t>
    </rPh>
    <rPh sb="5" eb="7">
      <t>シンケツ</t>
    </rPh>
    <rPh sb="7" eb="9">
      <t>サイヨウ</t>
    </rPh>
    <rPh sb="9" eb="11">
      <t>ショウコ</t>
    </rPh>
    <rPh sb="12" eb="14">
      <t>ブンケン</t>
    </rPh>
    <phoneticPr fontId="16"/>
  </si>
  <si>
    <t>審判請求/審決採用証拠　文献90</t>
  </si>
  <si>
    <t>審判請求/審決採用証拠　文献91</t>
    <rPh sb="0" eb="2">
      <t>シンパン</t>
    </rPh>
    <rPh sb="2" eb="4">
      <t>セイキュウ</t>
    </rPh>
    <rPh sb="5" eb="7">
      <t>シンケツ</t>
    </rPh>
    <rPh sb="7" eb="9">
      <t>サイヨウ</t>
    </rPh>
    <rPh sb="9" eb="11">
      <t>ショウコ</t>
    </rPh>
    <rPh sb="12" eb="14">
      <t>ブンケン</t>
    </rPh>
    <phoneticPr fontId="16"/>
  </si>
  <si>
    <t>審判請求/審決採用証拠　文献92</t>
  </si>
  <si>
    <t>審判請求/審決採用証拠　文献93</t>
    <rPh sb="0" eb="2">
      <t>シンパン</t>
    </rPh>
    <rPh sb="2" eb="4">
      <t>セイキュウ</t>
    </rPh>
    <rPh sb="5" eb="7">
      <t>シンケツ</t>
    </rPh>
    <rPh sb="7" eb="9">
      <t>サイヨウ</t>
    </rPh>
    <rPh sb="9" eb="11">
      <t>ショウコ</t>
    </rPh>
    <rPh sb="12" eb="14">
      <t>ブンケン</t>
    </rPh>
    <phoneticPr fontId="16"/>
  </si>
  <si>
    <t>審判請求/審決採用証拠　文献94</t>
  </si>
  <si>
    <t>審判請求/審決採用証拠　文献95</t>
    <rPh sb="0" eb="2">
      <t>シンパン</t>
    </rPh>
    <rPh sb="2" eb="4">
      <t>セイキュウ</t>
    </rPh>
    <rPh sb="5" eb="7">
      <t>シンケツ</t>
    </rPh>
    <rPh sb="7" eb="9">
      <t>サイヨウ</t>
    </rPh>
    <rPh sb="9" eb="11">
      <t>ショウコ</t>
    </rPh>
    <rPh sb="12" eb="14">
      <t>ブンケン</t>
    </rPh>
    <phoneticPr fontId="16"/>
  </si>
  <si>
    <t>審判請求/審決採用証拠　文献96</t>
  </si>
  <si>
    <t>審判請求/審決採用証拠　文献97</t>
    <rPh sb="0" eb="2">
      <t>シンパン</t>
    </rPh>
    <rPh sb="2" eb="4">
      <t>セイキュウ</t>
    </rPh>
    <rPh sb="5" eb="7">
      <t>シンケツ</t>
    </rPh>
    <rPh sb="7" eb="9">
      <t>サイヨウ</t>
    </rPh>
    <rPh sb="9" eb="11">
      <t>ショウコ</t>
    </rPh>
    <rPh sb="12" eb="14">
      <t>ブンケン</t>
    </rPh>
    <phoneticPr fontId="16"/>
  </si>
  <si>
    <t>審判請求/審決採用証拠　文献98</t>
  </si>
  <si>
    <t>審判請求/審決採用証拠　文献99</t>
    <rPh sb="0" eb="2">
      <t>シンパン</t>
    </rPh>
    <rPh sb="2" eb="4">
      <t>セイキュウ</t>
    </rPh>
    <rPh sb="5" eb="7">
      <t>シンケツ</t>
    </rPh>
    <rPh sb="7" eb="9">
      <t>サイヨウ</t>
    </rPh>
    <rPh sb="9" eb="11">
      <t>ショウコ</t>
    </rPh>
    <rPh sb="12" eb="14">
      <t>ブンケン</t>
    </rPh>
    <phoneticPr fontId="16"/>
  </si>
  <si>
    <t>審判請求/審決採用証拠　文献100</t>
  </si>
  <si>
    <t>審判請求/審決採用証拠　文献101</t>
    <rPh sb="0" eb="2">
      <t>シンパン</t>
    </rPh>
    <rPh sb="2" eb="4">
      <t>セイキュウ</t>
    </rPh>
    <rPh sb="5" eb="7">
      <t>シンケツ</t>
    </rPh>
    <rPh sb="7" eb="9">
      <t>サイヨウ</t>
    </rPh>
    <rPh sb="9" eb="11">
      <t>ショウコ</t>
    </rPh>
    <rPh sb="12" eb="14">
      <t>ブンケン</t>
    </rPh>
    <phoneticPr fontId="16"/>
  </si>
  <si>
    <t>審判請求/審決採用証拠　文献102</t>
  </si>
  <si>
    <t>審判請求/審決採用証拠　文献103</t>
    <rPh sb="0" eb="2">
      <t>シンパン</t>
    </rPh>
    <rPh sb="2" eb="4">
      <t>セイキュウ</t>
    </rPh>
    <rPh sb="5" eb="7">
      <t>シンケツ</t>
    </rPh>
    <rPh sb="7" eb="9">
      <t>サイヨウ</t>
    </rPh>
    <rPh sb="9" eb="11">
      <t>ショウコ</t>
    </rPh>
    <rPh sb="12" eb="14">
      <t>ブンケン</t>
    </rPh>
    <phoneticPr fontId="16"/>
  </si>
  <si>
    <t>審判請求/審決採用証拠　文献104</t>
  </si>
  <si>
    <t>審判請求/審決採用証拠　文献105</t>
    <rPh sb="0" eb="2">
      <t>シンパン</t>
    </rPh>
    <rPh sb="2" eb="4">
      <t>セイキュウ</t>
    </rPh>
    <rPh sb="5" eb="7">
      <t>シンケツ</t>
    </rPh>
    <rPh sb="7" eb="9">
      <t>サイヨウ</t>
    </rPh>
    <rPh sb="9" eb="11">
      <t>ショウコ</t>
    </rPh>
    <rPh sb="12" eb="14">
      <t>ブンケン</t>
    </rPh>
    <phoneticPr fontId="16"/>
  </si>
  <si>
    <t>審判請求/審決採用証拠　文献106</t>
  </si>
  <si>
    <t>審判請求/審決採用証拠　文献107</t>
    <rPh sb="0" eb="2">
      <t>シンパン</t>
    </rPh>
    <rPh sb="2" eb="4">
      <t>セイキュウ</t>
    </rPh>
    <rPh sb="5" eb="7">
      <t>シンケツ</t>
    </rPh>
    <rPh sb="7" eb="9">
      <t>サイヨウ</t>
    </rPh>
    <rPh sb="9" eb="11">
      <t>ショウコ</t>
    </rPh>
    <rPh sb="12" eb="14">
      <t>ブンケン</t>
    </rPh>
    <phoneticPr fontId="16"/>
  </si>
  <si>
    <t>審判請求/審決採用証拠　文献108</t>
  </si>
  <si>
    <t>審判請求/審決採用証拠　文献109</t>
    <rPh sb="0" eb="2">
      <t>シンパン</t>
    </rPh>
    <rPh sb="2" eb="4">
      <t>セイキュウ</t>
    </rPh>
    <rPh sb="5" eb="7">
      <t>シンケツ</t>
    </rPh>
    <rPh sb="7" eb="9">
      <t>サイヨウ</t>
    </rPh>
    <rPh sb="9" eb="11">
      <t>ショウコ</t>
    </rPh>
    <rPh sb="12" eb="14">
      <t>ブンケン</t>
    </rPh>
    <phoneticPr fontId="16"/>
  </si>
  <si>
    <t>審判請求/審決採用証拠　文献110</t>
  </si>
  <si>
    <t>審判請求/審決採用証拠　文献111</t>
    <rPh sb="0" eb="2">
      <t>シンパン</t>
    </rPh>
    <rPh sb="2" eb="4">
      <t>セイキュウ</t>
    </rPh>
    <rPh sb="5" eb="7">
      <t>シンケツ</t>
    </rPh>
    <rPh sb="7" eb="9">
      <t>サイヨウ</t>
    </rPh>
    <rPh sb="9" eb="11">
      <t>ショウコ</t>
    </rPh>
    <rPh sb="12" eb="14">
      <t>ブンケン</t>
    </rPh>
    <phoneticPr fontId="16"/>
  </si>
  <si>
    <t>審判請求/審決採用証拠　文献112</t>
  </si>
  <si>
    <t>審判請求/審決採用証拠　文献113</t>
    <rPh sb="0" eb="2">
      <t>シンパン</t>
    </rPh>
    <rPh sb="2" eb="4">
      <t>セイキュウ</t>
    </rPh>
    <rPh sb="5" eb="7">
      <t>シンケツ</t>
    </rPh>
    <rPh sb="7" eb="9">
      <t>サイヨウ</t>
    </rPh>
    <rPh sb="9" eb="11">
      <t>ショウコ</t>
    </rPh>
    <rPh sb="12" eb="14">
      <t>ブンケン</t>
    </rPh>
    <phoneticPr fontId="16"/>
  </si>
  <si>
    <t>審判請求/審決採用証拠　文献114</t>
  </si>
  <si>
    <t>審判請求/審決採用証拠　文献115</t>
    <rPh sb="0" eb="2">
      <t>シンパン</t>
    </rPh>
    <rPh sb="2" eb="4">
      <t>セイキュウ</t>
    </rPh>
    <rPh sb="5" eb="7">
      <t>シンケツ</t>
    </rPh>
    <rPh sb="7" eb="9">
      <t>サイヨウ</t>
    </rPh>
    <rPh sb="9" eb="11">
      <t>ショウコ</t>
    </rPh>
    <rPh sb="12" eb="14">
      <t>ブンケン</t>
    </rPh>
    <phoneticPr fontId="16"/>
  </si>
  <si>
    <t>審判請求/審決採用証拠　文献116</t>
  </si>
  <si>
    <t>審判請求/審決採用証拠　文献117</t>
    <rPh sb="0" eb="2">
      <t>シンパン</t>
    </rPh>
    <rPh sb="2" eb="4">
      <t>セイキュウ</t>
    </rPh>
    <rPh sb="5" eb="7">
      <t>シンケツ</t>
    </rPh>
    <rPh sb="7" eb="9">
      <t>サイヨウ</t>
    </rPh>
    <rPh sb="9" eb="11">
      <t>ショウコ</t>
    </rPh>
    <rPh sb="12" eb="14">
      <t>ブンケン</t>
    </rPh>
    <phoneticPr fontId="16"/>
  </si>
  <si>
    <t>審判請求/審決採用証拠　文献118</t>
  </si>
  <si>
    <t>審判請求/審決採用証拠　文献119</t>
    <rPh sb="0" eb="2">
      <t>シンパン</t>
    </rPh>
    <rPh sb="2" eb="4">
      <t>セイキュウ</t>
    </rPh>
    <rPh sb="5" eb="7">
      <t>シンケツ</t>
    </rPh>
    <rPh sb="7" eb="9">
      <t>サイヨウ</t>
    </rPh>
    <rPh sb="9" eb="11">
      <t>ショウコ</t>
    </rPh>
    <rPh sb="12" eb="14">
      <t>ブンケン</t>
    </rPh>
    <phoneticPr fontId="16"/>
  </si>
  <si>
    <t>審判請求/審決採用証拠　文献120</t>
  </si>
  <si>
    <t>審判請求/審決採用証拠　文献121</t>
    <rPh sb="0" eb="2">
      <t>シンパン</t>
    </rPh>
    <rPh sb="2" eb="4">
      <t>セイキュウ</t>
    </rPh>
    <rPh sb="5" eb="7">
      <t>シンケツ</t>
    </rPh>
    <rPh sb="7" eb="9">
      <t>サイヨウ</t>
    </rPh>
    <rPh sb="9" eb="11">
      <t>ショウコ</t>
    </rPh>
    <rPh sb="12" eb="14">
      <t>ブンケン</t>
    </rPh>
    <phoneticPr fontId="16"/>
  </si>
  <si>
    <t>審判請求/審決採用証拠　文献122</t>
  </si>
  <si>
    <t>審判請求/審決採用証拠　文献123</t>
    <rPh sb="0" eb="2">
      <t>シンパン</t>
    </rPh>
    <rPh sb="2" eb="4">
      <t>セイキュウ</t>
    </rPh>
    <rPh sb="5" eb="7">
      <t>シンケツ</t>
    </rPh>
    <rPh sb="7" eb="9">
      <t>サイヨウ</t>
    </rPh>
    <rPh sb="9" eb="11">
      <t>ショウコ</t>
    </rPh>
    <rPh sb="12" eb="14">
      <t>ブンケン</t>
    </rPh>
    <phoneticPr fontId="16"/>
  </si>
  <si>
    <t>審判請求/審決採用証拠　文献124</t>
  </si>
  <si>
    <t>審判請求/審決採用証拠　文献125</t>
    <rPh sb="0" eb="2">
      <t>シンパン</t>
    </rPh>
    <rPh sb="2" eb="4">
      <t>セイキュウ</t>
    </rPh>
    <rPh sb="5" eb="7">
      <t>シンケツ</t>
    </rPh>
    <rPh sb="7" eb="9">
      <t>サイヨウ</t>
    </rPh>
    <rPh sb="9" eb="11">
      <t>ショウコ</t>
    </rPh>
    <rPh sb="12" eb="14">
      <t>ブンケン</t>
    </rPh>
    <phoneticPr fontId="16"/>
  </si>
  <si>
    <t>審判請求/審決採用証拠　文献126</t>
  </si>
  <si>
    <t>審判請求/審決採用証拠　文献127</t>
    <rPh sb="0" eb="2">
      <t>シンパン</t>
    </rPh>
    <rPh sb="2" eb="4">
      <t>セイキュウ</t>
    </rPh>
    <rPh sb="5" eb="7">
      <t>シンケツ</t>
    </rPh>
    <rPh sb="7" eb="9">
      <t>サイヨウ</t>
    </rPh>
    <rPh sb="9" eb="11">
      <t>ショウコ</t>
    </rPh>
    <rPh sb="12" eb="14">
      <t>ブンケン</t>
    </rPh>
    <phoneticPr fontId="16"/>
  </si>
  <si>
    <t>審判請求/審決採用証拠　文献128</t>
  </si>
  <si>
    <t>審判番号2</t>
    <rPh sb="0" eb="2">
      <t>シンパン</t>
    </rPh>
    <rPh sb="2" eb="4">
      <t>バンゴウ</t>
    </rPh>
    <phoneticPr fontId="7"/>
  </si>
  <si>
    <t>審判査定不服平06-006960号</t>
  </si>
  <si>
    <t>審判（判定含む）</t>
  </si>
  <si>
    <t>査定不服審判</t>
  </si>
  <si>
    <t>請求成立</t>
  </si>
  <si>
    <t>原査定を取消して特許</t>
  </si>
  <si>
    <t>審判（受付）:19940428:51:手続補正書（方式）;審判（受付）:19940428:60:審判請求書（その他の請求書・申立書を含む）;審判（発送）:19940527:20:審判番号通知;審判（発送）:19940719:11:手続補正指令書（請求）（長官）;審判（受付）:19940812:51:手続補正書（方式）;審判（庁内）:19940907:91:審査前置移管;審判（発送）:19940916:21:審査前置移管通知;審判（庁内）:19941017:92:審査前置解除;審判（発送）:19941025:211:審査前置解除通知;審判（受付）:19951221:51:手続補正書（方式）;審判（発送）:19951221:13:拒絶理由通知書;審判（発送）:19960109:22:審判官指定（変更）通知;審判（発送）:19960308:03:審決;審判（庁内）:19960311:3012:郵便送達報告書</t>
  </si>
  <si>
    <t>29-2</t>
    <phoneticPr fontId="16"/>
  </si>
  <si>
    <t>特願昭59-38582</t>
  </si>
  <si>
    <t>特許02580101</t>
  </si>
  <si>
    <t>特開昭60-183953</t>
  </si>
  <si>
    <t xml:space="preserve">H02P 21/00       </t>
  </si>
  <si>
    <t>H02K 11/00;G01R 31/34</t>
  </si>
  <si>
    <t>H02K 11/00</t>
  </si>
  <si>
    <t>H02P21/00;H02P5/41,302;G01R31/34</t>
  </si>
  <si>
    <t>H02P21/00</t>
  </si>
  <si>
    <t>G01R  31/34@AFI(JP);H02K  11/00@ALI(JP);H02P  21/00@ALI(JP);H02P  27/04@ALI(JP);H02P  27/06@ALI(JP);G01R  31/34@CFI(JP);H02K  11/00@CLI(JP);H02P  21/00@CLI(JP);H02P  27/04@CLI(JP)</t>
  </si>
  <si>
    <t>G01R  31/34@AFI(JP);H02K  11/00@ALI(JP);H02P  21/00@ALI(JP);H02P  27/04@ALI(JP);H02P  27/06@ALI(JP)</t>
  </si>
  <si>
    <t>G01R  31/34@AFI(JP)</t>
  </si>
  <si>
    <t>G01R 31/34        F;H02K 11/00        U;G01R 31/34;G01R 31/34        A;H02P  5/408       A;H02P  5/41    302 B;H02K 11/00</t>
  </si>
  <si>
    <t>H02P  5/408       A;H02P  5/41    302 B;G01R 31/34        A</t>
  </si>
  <si>
    <t>2G016 BA03;2G016 BB01;2G016 BB02;2G016 BB06;2G016 BC05;2G016 BD06;2G016 BD14;5H611 AA01;5H611 BB01;5H611 BB04;5H611 QQ06;5H611 QQ07;5H611 RR00;5H611 TT00;5H611 TT01;5H576 DD02;5H576 DD04;5H576 EE01;5H576 HA07;5H576 HA02;5H576 GG04;5H576 GG05;5H576 JJ04;5H576 LL22;5H576 LL24;5H576 LL40;5H576 JJ03;5H576 LL29;5H505 DD03;5H505 DD05;5H505 EE41;5H505 GG04;5H505 GG05;5H505 HA08;5H505 HA13;5H505 JJ03;5H505 JJ04;5H505 LL22;5H505 LL24;5H505 LL29;5H505 LL40</t>
  </si>
  <si>
    <t>奥山　俊昭;藤本　登;松井　孝行</t>
  </si>
  <si>
    <t>笹岡　茂;伊藤　修</t>
  </si>
  <si>
    <t>誘導電動機制御システムの制御演算定数設定方法</t>
  </si>
  <si>
    <t xml:space="preserve">(57)【要約】本公報は電子出願前の出願データであるため要約のデータは記録されません。 </t>
  </si>
  <si>
    <t>満了</t>
  </si>
  <si>
    <t xml:space="preserve">(57)【特許請求の範囲】 【請求項１】誘導電動機に可変電圧可変周波数の交流を出力する変換器と、該変換器の出力量を制御して前記電動機を駆動する制御装置を備えた誘導電動機制御システムにおいて、 前記制御装置に前記電動機の電動機定数を測定演算する電動機定数演算手段を含み、 実運転前に、前記演算手段から前記制御装置に前記電動機の一つの定数の測定条件に応じた指令信号を出力し、該指令信号に従い前記制御装置により前記変換器の出力量を制御し、前記電動機に交流あるいは直流を供給し、その際における前記変換器の出力量を前記演算手段に入力し、該入力した出力量に基づいて前記演算手段により前記電動機の電動機定数を測定演算し、 この演算された電動機定数に基づいて前記制御装置の制御演算定数を設定することを特徴とする誘導電動機制御システムの制御演算定数設定方法。 【請求項２】特許請求の範囲第１項において、 前記電動機定数の測定演算のうち１次抵抗の測定は、前記電動機定数演算手段からの指令信号に従い、前記変換器の出力量の周波数を零にすると共にその大きさを所定値に制御して、前記電動機を直流励磁し、この際の変換器の出力量に基づいて１次抵抗を測定演算することを特徴とする誘導電動機制御システムの制御演算定数設定方法。 【請求項３】特許請求の範囲第１項において、 前記電動機定数の測定演算のうち２次抵抗の測定は、前記電動機定数演算手段からの指令信号に従い、前記変換器の出力量の周波数とその大きさを所定値に制御して前記電動機を交流励磁し、この際の変換器の出力量に基づいて１次抵抗と２次抵抗の合成抵抗を測定演算することを特徴とする誘導電動機制御システムの制御演算定数設定方法。 【請求項４】特許請求の範囲第１項において、 前記電動機定数の測定演算のうち漏れインダクタンスの測定は、前記電動機定数演算手段からの指令信号に従い、前記変換器の出力量の周波数とその大きさを所定値に制御して前記電動機を交流励磁し、この際の変換器の出力量に基づいて漏れインダクタンスを測定演算することを特徴とする誘導電動機制御システムの制御演算定数設定方法。 【請求項５】特許請求の範囲第１項において、 前記電動機定数の測定演算のうち励磁インダクタンスの測定は、前記電動機定数演算手段からの指令信号に従い、前記変換器の出力量の周波数を零に、またその電流の大きさをステップ的に変化させ、この際の変換器の出力電圧の積分値と前記出力電流値に基づいて励磁インダクタンスを測定演算することを特徴とする誘導電動機制御システムの制御演算定数設定方法。 【請求項６】特許請求の範囲第１項において、 前記電動機定数演算手段からの指令信号に従い、前記変換器の出力量の周波数を零に、またその電流の大きさをステップ的に変化させ、この際の変換器の出力電圧の積分値が所定値に達するまでの時間を計測することにより２次時定数を求めることを特徴とする誘導電動機制御システムの制御演算定数設定方法。 </t>
  </si>
  <si>
    <t>N</t>
  </si>
  <si>
    <t>SFG0025181616</t>
  </si>
  <si>
    <t>審判査定不服平06-006960号;審判無効2005-080360号;審判訂正2006-039142号</t>
  </si>
  <si>
    <t>特開昭58-072387;特開昭57-079469;特開昭60-183953</t>
  </si>
  <si>
    <t>拒絶理由通知（拒絶理由の引用文献情報）（1992/05/13）特開昭58-072387;審判請求証拠（無効審判請求の引用文献情報）（2005/12/20）特開昭57-079469;審判請求証拠（無効審判請求の引用文献情報）（2005/12/20）特開昭60-183953;審決採用証拠（無効審判審決の引用文献情報）（2006/06/08）特開昭60-183953</t>
    <phoneticPr fontId="7"/>
  </si>
  <si>
    <t>インバ－タ－</t>
  </si>
  <si>
    <t>審判無効2005-080360号</t>
  </si>
  <si>
    <t>一部無効（新々無効）</t>
  </si>
  <si>
    <t>株式会社　安川電機</t>
  </si>
  <si>
    <t>取消さない;訂正を認める。無効としない;特許（登録）しない（補正却下を取消し）</t>
  </si>
  <si>
    <t>2006/06/08;2007/06/12;2009/02/06</t>
  </si>
  <si>
    <t>平18年（行ケ）第10326号;平19年（行ケ）第10261号;平21年（行ケ）第10063号</t>
  </si>
  <si>
    <t>2006/07/12;2007/07/17;2009/03/12</t>
  </si>
  <si>
    <t>前審（判）決を維持する;前審（判）決を維持する;前審（判）決を維持する</t>
  </si>
  <si>
    <t>2008/04/28;2009/11/10</t>
  </si>
  <si>
    <t>審判（受付）:20051221:60:審判請求書（その他の請求書・申立書を含む）;審判（発送）:20060118:20:審判番号通知;審判（発送）:20060118:22:審判官指定（変更）通知;審判（庁内）:20060118:95:予告登録通知;審判（発送）:20060123:22:審判官指定（変更）通知;審判（発送）:20060124:20:審判番号通知;審判（発送）:20060124:22:審判官指定（変更）通知;審判（発送）:20060125:17:請求書副本の送達通知（答弁指令）;審判（庁内）:20060201:3012:郵便送達報告書;審判（受付）:20060303:57:答弁書（審判事件答弁書・異議答弁書）;審判（発送）:20060309:1851:答弁書副本の送付通知;審判（発送）:20060414:22:審判官指定（変更）通知;審判（発送）:20060414:22:審判官指定（変更）通知;審判（受付）:20060518:6513:口頭審理陳述要領書;審判（受付）:20060518:6513:口頭審理陳述要領書;審判（庁内）:20060523:309:調書;審判（発送）:20060619:03:審決;審判（発送）:20060619:03:審決;審判（庁内）:20060622:3012:郵便送達報告書;審判（庁内）:20060622:3012:郵便送達報告書;審判（発送）:20061205:22:審判官指定（変更）通知;審判（発送）:20061205:22:審判官指定（変更）通知;審判（発送）:20061206:2891:通知書（その他）期間有;審判（受付）:20061219:611:訂正請求書;審判（受付）:20061222:881:既納手数料返還請求書;審判（受付）:20061225:7442:代理人受任届（被請求人・権利者）;審判（発送）:20070104:173:訂正請求副本送付通知（弁駁指令）;審判（受付）:20070206:58:弁駁書（審判事件答弁書・異議答弁書）;審判（発送）:20070222:172:弁駁書副本の送付通知（答弁指令）;審判（発送）:20070222:2837:補正許否の決定;審判（発送）:20070222:2837:補正許否の決定;審判（受付）:20070326:57:答弁書（審判事件答弁書・異議答弁書）;審判（発送）:20070405:22:審判官指定（変更）通知;審判（発送）:20070405:22:審判官指定（変更）通知;審判（発送）:20070416:22:審判官指定（変更）通知;審判（発送）:20070416:22:審判官指定（変更）通知;審判（庁内）:20070417:94:閲覧照会;審判（発送）:20070420:1851:答弁書副本の送付通知;審判（発送）:20070420:232:書面審理通知書;審判（発送）:20070420:232:書面審理通知書;審判（庁内）:20070420:941:閲覧貸出;審判（庁内）:20070426:942:閲覧返却;審判（発送）:20070531:23:審理終結通知書;審判（発送）:20070531:23:審理終結通知書;審判（発送）:20070621:03:審決;審判（発送）:20070621:03:審決;審判（庁内）:20070626:3012:郵便送達報告書;審判（庁内）:20070626:3012:郵便送達報告書;審判（庁内）:20080411:94:閲覧照会;審判（庁内）:20080414:941:閲覧貸出;審判（庁内）:20080417:942:閲覧返却;審判（受付）:20080519:612:訂正申立;審判（発送）:20080604:22:審判官指定（変更）通知;審判（発送）:20080604:22:審判官指定（変更）通知;審判（発送）:20080609:231:審理再開通知書;審判（発送）:20080609:231:審理再開通知書;審判（発送）:20080609:232:書面審理通知書;審判（発送）:20080609:232:書面審理通知書;審判（発送）:20080610:2896:指令書（その他）処分無（審判長）;審判（受付）:20080618:611:訂正請求書;審判（発送）:20080624:173:訂正請求副本送付通知（弁駁指令）;審判（受付）:20080718:782:上申書（被請求人・権利者）;審判（受付）:20080725:58:弁駁書（審判事件答弁書・異議答弁書）;審判（受付）:20080819:781:上申書（出願人・請求人）;審判（庁内）:20080825:94:閲覧照会;審判（庁内）:20080826:941:閲覧貸出;審判（庁内）:20080828:942:閲覧返却;審判（庁内）:20081028:94:閲覧照会;審判（庁内）:20081030:941:閲覧貸出;審判（庁内）:20081104:942:閲覧返却;審判（受付）:20081225:781:上申書（出願人・請求人）;審判（発送）:20090120:1852:弁駁書副本の送付通知;審判（発送）:20090120:1858:上申書副本の送付通知;審判（発送）:20090120:1858:上申書副本の送付通知;審判（発送）:20090120:23:審理終結通知書;審判（発送）:20090120:23:審理終結通知書;審判（受付）:20090123:781:上申書（出願人・請求人）;審判（発送）:20090217:03:審決;審判（発送）:20090217:03:審決;審判（発送）:20090217:1858:上申書副本の送付通知;審判（庁内）:20090220:3012:郵便送達報告書;審判（庁内）:20090223:3012:郵便送達報告書;審判（受付）:20090313:7424:代理人辞任届（出願人・請求人）;審判（庁内）:20100115:96:確定登録通知</t>
  </si>
  <si>
    <t>審判請求証拠（無効審判請求の引用文献情報）（2005/12/20）特開昭57-079469</t>
  </si>
  <si>
    <t>審判請求証拠（無効審判請求の引用文献情報）（2005/12/20）特開昭60-183953</t>
  </si>
  <si>
    <t>審決採用証拠（無効審判審決の引用文献情報）（2006/06/08）特開昭60-183953</t>
  </si>
  <si>
    <t>審判訂正2006-039142号</t>
  </si>
  <si>
    <t>訂正</t>
  </si>
  <si>
    <t>審判請求取下</t>
  </si>
  <si>
    <t>株式会社　日立製作所</t>
  </si>
  <si>
    <t>審判（受付）:20060831:60:審判請求書（その他の請求書・申立書を含む）;審判（発送）:20060913:20:審判番号通知;審判（庁内）:20060913:95:予告登録通知;審判（発送）:20060915:22:審判官指定（変更）通知;審判（発送）:20060919:234:手続中止通知書;審判（受付）:20061004:781:上申書（出願人・請求人）;審判（発送）:20061004:22:審判官指定（変更）通知;審判（発送）:20061013:235:手続中止解除通知書;審判（発送）:20061016:2892:通知書（その他）期間無;審判（発送）:20061020:22:審判官指定（変更）通知;審判（発送）:20061026:131:訂正拒絶理由通知書;審判（庁内）:20061221:9611:請求取下登録</t>
  </si>
  <si>
    <t>拒絶理由通知（拒絶理由の引用文献情報）（1992/05/13）特開昭58-072387;審判請求証拠（無効審判請求の引用文献情報）（2005/12/20）特開昭57-079469;審判請求証拠（無効審判請求の引用文献情報）（2005/12/20）特開昭60-183953;審決採用証拠（無効審判審決の引用文献情報）（2006/06/08）特開昭60-183953</t>
  </si>
  <si>
    <t>審判査定不服平09-011553号</t>
  </si>
  <si>
    <t>審判（受付）:19970711:60:審判請求書（その他の請求書・申立書を含む）;審判（発送）:19970808:20:審判番号通知;審判（受付）:19970812:51:手続補正書（方式）;審判（受付）:19970924:51:手続補正書（方式）;審判（発送）:19970926:11:手続補正指令書（請求）（長官）;審判（受付）:19971002:51:手続補正書（方式）;審判（庁内）:19971022:91:審査前置移管;審判（発送）:19971028:21:審査前置移管通知;審判（庁内）:19980722:92:審査前置解除;審判（発送）:19980728:211:審査前置解除通知;審判（庁内）:19981021:30:面接記録;審判（受付）:19981211:51:手続補正書（方式）;審判（受付）:19981211:53:意見書;審判（発送）:19981211:13:拒絶理由通知書;審判（発送）:19981222:22:審判官指定（変更）通知;審判（発送）:19990202:03:審決;審判（庁内）:19990203:3012:郵便送達報告書</t>
  </si>
  <si>
    <t>特願昭63-285549</t>
  </si>
  <si>
    <t>特許02898643</t>
  </si>
  <si>
    <t>特開平02-130988</t>
  </si>
  <si>
    <t xml:space="preserve">H01S  3/19       </t>
  </si>
  <si>
    <t>H01S3/19</t>
  </si>
  <si>
    <t>H01S   5/00@AFI(JP);H01S   5/042@ALI(JP);H01S   5/00@CFI(JP)</t>
  </si>
  <si>
    <t>H01S   5/00@AFI(JP)</t>
  </si>
  <si>
    <t>H01S  3/19</t>
  </si>
  <si>
    <t xml:space="preserve">(57)【要約】 【目的】活性層内の歪を防ぎ、レーザ特性に悪影響を及ぼす転位の発生を防ぐことができる量子井戸半導体レーザ素子を提供する。 【効果】１．３μｍまたはそれ以上の長い発振波長を有し、高性能である量子井戸半導体レーザ素子が得られる。 【産業上の利用分野】光通信用および光情報処理用の光源として使われる量子井戸構造を用いた半導体レーザ素子に係る。 </t>
  </si>
  <si>
    <t xml:space="preserve">(57)【特許請求の範囲】 【請求項１】InP基板上に、量子井戸層とバリア層からなる活性層を含むIII－Ｖ族化合物半導体層を有する量子井戸半導体レーザ素子において、量子井戸層はその格子定数がInPの格子定数よりも大きい膜厚2.5nm～30nmのGax1In1-x1Asy1P1-y1（０＜x1,y1＜１）であり、バリア層はその格子定数がInPの格子定数よりも小さいGax2In1-x2Asy2P1-y2（０＜x2,y2＜１）であることを特徴とする1.3～1.55μｍ用量子井戸半導体レーザ素子。 </t>
  </si>
  <si>
    <t>Y</t>
  </si>
  <si>
    <t>SFG0027346325</t>
  </si>
  <si>
    <t>審判査定不服平09-011553号;審判異議平11-074467号;審判審判2011-390110号;審判審判2011-800243号</t>
  </si>
  <si>
    <t>特開昭61-032590;特開昭63-029988;特公平07-105552;特開平02-130988;異議申立 10／01314 外国図書館 Ｄａｎａ　Ｖａｒｇａ、Ｌｏｗ　Ｔｈｒｅｓｈｏｌｄ，　Ｈｉｇｈ　Ｑｕａｎｔｕｍ　Ｅｆｆｉｃｉｅｎｃｙ，　Ｈｉｇｈ　Ｓｐｅｅｄ　Ｓｔｒａｉｎ　Ｃｏｍｐｅｎｓａｔｅｄ　Ｍｕｌｔｉ　Ｑｕａｎｔｕｍ　Ｗｅｌｌ　Ｌａｓｅｒｓ、ＩＰＲＭ’９４　ＷＰ２２、19940327、Ｐ．４７３－４７５;異議申立 10／01315 外国雑誌 Ａ．Ｒ．Ａｄａｍｓ、Ｂａｎｄ－Ｓｔｒｕｃｔｕｒｅ　Ｅｎｇｉｎｅｅｒｉｎｇ　ｆｏｒ　Ｌｏｗ－Ｔｈｒｅｓｈｏｌｄ　Ｈｉｇｈ－Ｅｆｆｉｃｉｅｎｃｙ　Ｓｅｍｉｃｏｎｄｕｃｔｏｒ　Ｌａｓｅｒｓ、ＥＬＥＣＴＲＯＮＩＣＳ　ＬＥＴＴＥＲＳ、Ｔｈｅ　Ｉｎｓｔｉｔｕｔｉｏｎ　ｏｆ　Ｅｌｅｃｔｒｉｃａｌ　Ｅｎｇｉｎｅｅｒｓ、19860227、Ｖ．２２，Ｎ．５、Ｐ．２４９－２５０;異議申立 10／01316 国内雑誌 Ｍ．Ｑｕｉｌｌｅｃ、Ｇｒｏｗｔｈ　ａｎｄ　Ｃｈａｒａｃｔｅｒｉｚａｔｉｏｎ　ｏｆ　Ｉｎｘ　Ｇａ１＿ｘＡｓ／ＩｎｙＧａ１＿ｙＡｓ　ｓｔｒａｉｎｅｄ－ｌａｙｅｒ　ｓｕｐｅｒｌａｔｔｉｃｅ　ｏｎ　ＩｎＰ　ｓｕｂｓｔｒａｔｅ、ＪＡＰＡＮＥＳＥ　ＪＯＵＲＮＡＬ　ＯＦ　ＡＰＰＬＩＥＤ　ＰＨＹＳＩＣＳ、応用物理学会、19860401、Ｖ．５９，Ｎ．７、Ｐ．２４４７－２４５０;異議申立 10／01317 その他 特許第２８９８６４３号、見解書、小林　武、20100901;異議申立 10／01318 国内図書館 栖原敏明、半導体レーザの概要、半導体レーザの基礎、共立出版株式会社、19980325、第１版、Ｐ．１－８;異議申立 10／01319 国内図書館 伊賀健一、面発光レーザとその特性、半導体レーザ、株式会社オーム社、19941025、第１版、Ｐ．１－８</t>
  </si>
  <si>
    <t>拒絶理由通知（拒絶理由の引用文献情報）（1996/08/01）特開昭61-032590;拒絶理由通知（拒絶理由の引用文献情報）（1996/08/01）特開昭63-029988;拒絶理由通知（拒絶理由の引用文献情報）（1996/12/17）特開昭61-032590;拒絶理由通知（拒絶理由の引用文献情報）（1996/12/17）特開昭63-029988;異議証拠　　（異議申立の引用文献情報）（1999/12/02）特公平07-105552;審判請求証拠（無効審判請求の引用文献情報）（2011/11/25）特開平02-130988;審判請求証拠（無効審判請求の引用文献情報）（2011/11/25）異議申立 10／01314 外国図書館 Ｄａｎａ　Ｖａｒｇａ、Ｌｏｗ　Ｔｈｒｅｓｈｏｌｄ，　Ｈｉｇｈ　Ｑｕａｎｔｕｍ　Ｅｆｆｉｃｉｅｎｃｙ，　Ｈｉｇｈ　Ｓｐｅｅｄ　Ｓｔｒａｉｎ　Ｃｏｍｐｅｎｓａｔｅｄ　Ｍｕｌｔｉ　Ｑｕａｎｔｕｍ　Ｗｅｌｌ　Ｌａｓｅｒｓ、ＩＰＲＭ’９４　ＷＰ２２、19940327、Ｐ．４７３－４７５;審判請求証拠（無効審判請求の引用文献情報）（2011/11/25）異議申立 10／01315 外国雑誌 Ａ．Ｒ．Ａｄａｍｓ、Ｂａｎｄ－Ｓｔｒｕｃｔｕｒｅ　Ｅｎｇｉｎｅｅｒｉｎｇ　ｆｏｒ　Ｌｏｗ－Ｔｈｒｅｓｈｏｌｄ　Ｈｉｇｈ－Ｅｆｆｉｃｉｅｎｃｙ　Ｓｅｍｉｃｏｎｄｕｃｔｏｒ　Ｌａｓｅｒｓ、ＥＬＥＣＴＲＯＮＩＣＳ　ＬＥＴＴＥＲＳ、Ｔｈｅ　Ｉｎｓｔｉｔｕｔｉｏｎ　ｏｆ　Ｅｌｅｃｔｒｉｃａｌ　Ｅｎｇｉｎｅｅｒｓ、19860227、Ｖ．２２，Ｎ．５、Ｐ．２４９－２５０;審判請求証拠（無効審判請求の引用文献情報）（2011/11/25）異議申立 10／01316 国内雑誌 Ｍ．Ｑｕｉｌｌｅｃ、Ｇｒｏｗｔｈ　ａｎｄ　Ｃｈａｒａｃｔｅｒｉｚａｔｉｏｎ　ｏｆ　Ｉｎｘ　Ｇａ１＿ｘＡｓ／ＩｎｙＧａ１＿ｙＡｓ　ｓｔｒａｉｎｅｄ－ｌａｙｅｒ　ｓｕｐｅｒｌａｔｔｉｃｅ　ｏｎ　ＩｎＰ　ｓｕｂｓｔｒａｔｅ、ＪＡＰＡＮＥＳＥ　ＪＯＵＲＮＡＬ　ＯＦ　ＡＰＰＬＩＥＤ　ＰＨＹＳＩＣＳ、応用物理学会、19860401、Ｖ．５９，Ｎ．７、Ｐ．２４４７－２４５０;審判請求証拠（無効審判請求の引用文献情報）（2011/11/25）異議申立 10／01317 その他 特許第２８９８６４３号、見解書、小林　武、20100901;審判請求証拠（無効審判請求の引用文献情報）（2011/11/25）異議申立 10／01318 国内図書館 栖原敏明、半導体レーザの概要、半導体レーザの基礎、共立出版株式会社、19980325、第１版、Ｐ．１－８;審判請求証拠（無効審判請求の引用文献情報）（2011/11/25）異議申立 10／01319 国内図書館 伊賀健一、面発光レーザとその特性、半導体レーザ、株式会社オーム社、19941025、第１版、Ｐ．１－８</t>
  </si>
  <si>
    <t>ＣＢ１９Ｓｉ，Ｓｅ;ＤＡ３５格子定数;ＣＢ０７ＩｎＰ;ＣＢ０７ＡｌＩｎＡｓ;歪補償;ひずみ補償;ＡＧ２１格子定数：バリア層≦ＩｎＰ＜ＱＷ;ＡＨ４９ＩｎＰ</t>
  </si>
  <si>
    <t>審判異議平11-074467号</t>
  </si>
  <si>
    <t>全部申立</t>
  </si>
  <si>
    <t>異議終了</t>
  </si>
  <si>
    <t>審判（受付）:19991203:561:異議申立書;審判（発送）:19991224:201:異議番号通知;審判（発送）:19991224:201:異議番号通知;審判（庁内）:20000111:95:予告登録通知;審判（発送）:20000204:22:審判官指定（変更）通知;審判（発送）:20000204:22:審判官指定（変更）通知;審判（発送）:20000218:18:異議申立書副本の送付通知;審判（庁内）:20000308:94:閲覧照会;審判（発送）:20000310:16:異議の決定;審判（発送）:20000310:16:異議の決定;審判（庁内）:20000315:3012:郵便送達報告書;審判（庁内）:20000315:3012:郵便送達報告書;審判（庁内）:20000315:941:閲覧貸出;審判（庁内）:20000322:942:閲覧返却;審判（庁内）:20000410:96:確定登録通知</t>
  </si>
  <si>
    <t>審判審判2011-390110号</t>
  </si>
  <si>
    <t>請求不成立</t>
  </si>
  <si>
    <t>古河電気工業　株式会社</t>
  </si>
  <si>
    <t>特許（登録）を取消〔申立て全部成立〕</t>
  </si>
  <si>
    <t>審判（受付）:20110921:60:審判請求書（その他の請求書・申立書を含む）;審判（発送）:20111005:20:審判番号通知;審判（庁内）:20111027:95:予告登録通知;審判（発送）:20111102:22:審判官指定（変更）通知;審判（庁内）:20111107:94:閲覧照会;審判（庁内）:20111108:941:閲覧貸出;審判（発送）:20111111:131:訂正拒絶理由通知書;審判（庁内）:20111114:942:閲覧返却;審判（庁内）:20111130:94:閲覧照会;審判（庁内）:20111201:941:閲覧貸出;審判（庁内）:20111202:942:閲覧返却;審判（受付）:20111213:53:意見書;審判（庁内）:20111215:94:閲覧照会;審判（庁内）:20111215:941:閲覧貸出;審判（庁内）:20111220:942:閲覧返却;審判（発送）:20111226:23:審理終結通知書;審判（発送）:20120118:03:審決;審判（庁内）:20120124:3012:郵便送達報告書;審判（庁内）:20120127:94:閲覧照会;審判（庁内）:20120127:941:閲覧貸出;審判（庁内）:20120202:942:閲覧返却;審判（庁内）:20120313:96:確定登録通知</t>
  </si>
  <si>
    <t>審判審判2011-800243号</t>
  </si>
  <si>
    <t>全部無効（新々無効）</t>
  </si>
  <si>
    <t>日本オプネクスト　株式会社</t>
  </si>
  <si>
    <t>取消さない</t>
  </si>
  <si>
    <t>審判（受付）:20111125:60:審判請求書（その他の請求書・申立書を含む）;審判（庁内）:20111208:95:予告登録通知;審判（発送）:20111209:20:審判番号通知;審判（発送）:20111209:22:審判官指定（変更）通知;審判（発送）:20111214:22:審判官指定（変更）通知;審判（発送）:20111215:17:請求書副本の送達通知（答弁指令）;審判（発送）:20111215:20:審判番号通知;審判（発送）:20111215:202:審判請求通知;審判（発送）:20111215:22:審判官指定（変更）通知;審判（庁内）:20111220:3012:郵便送達報告書;審判（受付）:20120214:57:答弁書（審判事件答弁書・異議答弁書）;審判（発送）:20120229:132:無効理由通知書;審判（発送）:20120229:132:無効理由通知書;審判（発送）:20120229:1851:答弁書副本の送付通知;審判（受付）:20120330:53:意見書;審判（発送）:20120424:141:審尋（審判官）;審判（発送）:20120424:1856:意見書副本の送付通知;審判（発送）:20120604:2331:2331(C0840);審判（発送）:20120604:2331:2331(C0840);審判（発送）:20120605:22:審判官指定（変更）通知;審判（発送）:20120605:22:審判官指定（変更）通知;審判（受付）:20120627:6513:口頭審理陳述要領書;審判（発送）:20120702:1860:口頭審理陳述要領書副本の送付通知;審判（庁内）:20120712:309:調書;審判（発送）:20120727:03:審決;審判（発送）:20120727:03:審決;審判（庁内）:20120802:3012:郵便送達報告書;審判（庁内）:20120802:3012:郵便送達報告書;審判（庁内）:20120919:96:確定登録通知</t>
  </si>
  <si>
    <t>審判請求証拠（無効審判請求の引用文献情報）（2011/11/25）特開平02-130988</t>
  </si>
  <si>
    <t>審判請求証拠（無効審判請求の引用文献情報）（2011/11/25）異議申立 10／01314 外国図書館 Ｄａｎａ　Ｖａｒｇａ、Ｌｏｗ　Ｔｈｒｅｓｈｏｌｄ，　Ｈｉｇｈ　Ｑｕａｎｔｕｍ　Ｅｆｆｉｃｉｅｎｃｙ，　Ｈｉｇｈ　Ｓｐｅｅｄ　Ｓｔｒａｉｎ　Ｃｏｍｐｅｎｓａｔｅｄ　Ｍｕｌｔｉ　Ｑｕａｎｔｕｍ　Ｗｅｌｌ　Ｌａｓｅｒｓ、ＩＰＲＭ’９４　ＷＰ２２、19940327、Ｐ．４７３－４７５</t>
  </si>
  <si>
    <t>審判請求証拠（無効審判請求の引用文献情報）（2011/11/25）異議申立 10／01315 外国雑誌 Ａ．Ｒ．Ａｄａｍｓ、Ｂａｎｄ－Ｓｔｒｕｃｔｕｒｅ　Ｅｎｇｉｎｅｅｒｉｎｇ　ｆｏｒ　Ｌｏｗ－Ｔｈｒｅｓｈｏｌｄ　Ｈｉｇｈ－Ｅｆｆｉｃｉｅｎｃｙ　Ｓｅｍｉｃｏｎｄｕｃｔｏｒ　Ｌａｓｅｒｓ、ＥＬＥＣＴＲＯＮＩＣＳ　ＬＥＴＴＥＲＳ、Ｔｈｅ　Ｉｎｓｔｉｔｕｔｉｏｎ　ｏｆ　Ｅｌｅｃｔｒｉｃａｌ　Ｅｎｇｉｎｅｅｒｓ、19860227、Ｖ．２２，Ｎ．５、Ｐ．２４９－２５０</t>
  </si>
  <si>
    <t>審判請求証拠（無効審判請求の引用文献情報）（2011/11/25）異議申立 10／01316 国内雑誌 Ｍ．Ｑｕｉｌｌｅｃ、Ｇｒｏｗｔｈ　ａｎｄ　Ｃｈａｒａｃｔｅｒｉｚａｔｉｏｎ　ｏｆ　Ｉｎｘ　Ｇａ１＿ｘＡｓ／ＩｎｙＧａ１＿ｙＡｓ　ｓｔｒａｉｎｅｄ－ｌａｙｅｒ　ｓｕｐｅｒｌａｔｔｉｃｅ　ｏｎ　ＩｎＰ　ｓｕｂｓｔｒａｔｅ、ＪＡＰＡＮＥＳＥ　ＪＯＵＲＮＡＬ　ＯＦ　ＡＰＰＬＩＥＤ　ＰＨＹＳＩＣＳ、応用物理学会、19860401、Ｖ．５９，Ｎ．７、Ｐ．２４４７－２４５０</t>
  </si>
  <si>
    <t>審判請求証拠（無効審判請求の引用文献情報）（2011/11/25）異議申立 10／01317 その他 特許第２８９８６４３号、見解書、小林　武、20100901</t>
  </si>
  <si>
    <t>審判請求証拠（無効審判請求の引用文献情報）（2011/11/25）異議申立 10／01318 国内図書館 栖原敏明、半導体レーザの概要、半導体レーザの基礎、共立出版株式会社、19980325、第１版、Ｐ．１－８</t>
  </si>
  <si>
    <t>審判請求証拠（無効審判請求の引用文献情報）（2011/11/25）異議申立 10／01319 国内図書館 伊賀健一、面発光レーザとその特性、半導体レーザ、株式会社オーム社、19941025、第１版、Ｐ．１－８</t>
  </si>
  <si>
    <t>審判無効2004-035133号</t>
  </si>
  <si>
    <t>全部無効（新無効）</t>
  </si>
  <si>
    <t>株式会社　演算工房</t>
  </si>
  <si>
    <t>無効としない;特許（登録）しない（補正却下を取消し）</t>
  </si>
  <si>
    <t>2004/08/12;2008/06/03</t>
  </si>
  <si>
    <t>平17年（行ケ）第10325号;平20年（行ケ）第10262号</t>
  </si>
  <si>
    <t>平21年（行サ）第302号</t>
  </si>
  <si>
    <t>2004/09/09;2008/07/14</t>
  </si>
  <si>
    <t>2007/01/18;2009/05/21</t>
  </si>
  <si>
    <t>審判（受付）:20040311:60:審判請求書（その他の請求書・申立書を含む）;審判（発送）:20040326:20:審判番号通知;審判（庁内）:20040329:95:予告登録通知;審判（発送）:20040401:22:審判官指定（変更）通知;審判（発送）:20040402:17:請求書副本の送達通知（答弁指令）;審判（発送）:20040402:17:請求書副本の送達通知（答弁指令）;審判（発送）:20040402:20:審判番号通知;審判（発送）:20040402:20:審判番号通知;審判（発送）:20040402:22:審判官指定（変更）通知;審判（発送）:20040402:22:審判官指定（変更）通知;審判（庁内）:20040408:3012:郵便送達報告書;審判（庁内）:20040409:3012:郵便送達報告書;審判（受付）:20040419:781:上申書（出願人・請求人）;審判（受付）:20040521:55:受継申立（届）書;審判（受付）:20040521:7443:代理人選任届（被請求人・権利者）;審判（受付）:20040601:7442:代理人受任届（被請求人・権利者）;審判（受付）:20040601:57:答弁書（審判事件答弁書・異議答弁書）;審判（発送）:20040607:171:答弁書副本の送付通知（弁駁指令）;審判（受付）:20040707:58:弁駁書（審判事件答弁書・異議答弁書）;審判（発送）:20040722:22:審判官指定（変更）通知;審判（発送）:20040722:22:審判官指定（変更）通知;審判（発送）:20040722:232:書面審理通知書;審判（発送）:20040722:232:書面審理通知書;審判（発送）:20040730:23:審理終結通知書;審判（発送）:20040730:23:審理終結通知書;審判（発送）:20040823:03:審決;審判（発送）:20040823:03:審決;審判（発送）:20040823:1852:弁駁書副本の送付通知;審判（庁内）:20040827:3012:郵便送達報告書;審判（庁内）:20040827:3012:郵便送達報告書;審判（庁内）:20060302:94:閲覧照会;審判（庁内）:20060302:941:閲覧貸出;審判（庁内）:20060306:942:閲覧返却;審判（受付）:20070126:7444:代理人辞任届（被請求人・権利者）;審判（受付）:20070206:7442:代理人受任届（被請求人・権利者）;審判（受付）:20070206:612:訂正申立;審判（受付）:20070207:7442:代理人受任届（被請求人・権利者）;審判（受付）:20070214:7442:代理人受任届（被請求人・権利者）;審判（受付）:20070214:7444:代理人辞任届（被請求人・権利者）;審判（発送）:20070226:22:審判官指定（変更）通知;審判（発送）:20070226:22:審判官指定（変更）通知;審判（発送）:20070424:22:審判官指定（変更）通知;審判（発送）:20070424:22:審判官指定（変更）通知;審判（発送）:20070426:2891:通知書（その他）期間有;審判（受付）:20070507:611:訂正請求書;審判（発送）:20070517:173:訂正請求副本送付通知（弁駁指令）;審判（受付）:20070618:53:意見書;審判（庁内）:20070803:94:閲覧照会;審判（庁内）:20070807:941:閲覧貸出;審判（庁内）:20070809:942:閲覧返却;審判（受付）:20070814:781:上申書（出願人・請求人）;審判（発送）:20070823:172:弁駁書副本の送付通知（答弁指令）;審判（発送）:20070823:22:審判官指定（変更）通知;審判（発送）:20070823:22:審判官指定（変更）通知;審判（受付）:20070926:57:答弁書（審判事件答弁書・異議答弁書）;審判（庁内）:20080328:94:閲覧照会;審判（庁内）:20080401:941:閲覧貸出;審判（庁内）:20080402:942:閲覧返却;審判（発送）:20080502:22:審判官指定（変更）通知;審判（発送）:20080502:22:審判官指定（変更）通知;審判（発送）:20080521:1851:答弁書副本の送付通知;審判（発送）:20080521:232:書面審理通知書;審判（発送）:20080521:232:書面審理通知書;審判（発送）:20080523:23:審理終結通知書;審判（発送）:20080523:23:審理終結通知書;審判（発送）:20080612:03:審決;審判（発送）:20080612:03:審決;審判（庁内）:20080617:3012:郵便送達報告書;審判（庁内）:20080618:3012:郵便送達報告書;審判（庁内）:20081027:94:閲覧照会;審判（庁内）:20081027:941:閲覧貸出;審判（庁内）:20081030:942:閲覧返却;審判（庁内）:20091215:96:確定登録通知</t>
  </si>
  <si>
    <t>特願平1-238748</t>
  </si>
  <si>
    <t>特公平07-103770</t>
    <phoneticPr fontId="7"/>
  </si>
  <si>
    <t>特開平03-103595</t>
  </si>
  <si>
    <t>特許02138035</t>
  </si>
  <si>
    <t xml:space="preserve">E21D  9/00       </t>
  </si>
  <si>
    <t>E21D  9/00;E21D 20/00</t>
  </si>
  <si>
    <t>E21D  9/00</t>
  </si>
  <si>
    <t>E21D9/00</t>
  </si>
  <si>
    <t>E21D  20/00@AFI(JP);E21D   9/00@ALI(EP);E21D  20/00@CFI(JP);E21D   9/00@CLI(EP)</t>
  </si>
  <si>
    <t>E21D  20/00@AFI(JP);E21D   9/00@ALI(EP)</t>
  </si>
  <si>
    <t>E21D  20/00@AFI(JP)</t>
  </si>
  <si>
    <t>E21D 20/00        Z;E21D  9/00        Z</t>
  </si>
  <si>
    <t>E21D  9/00        Z</t>
  </si>
  <si>
    <t>佐藤工業株式会社;マック株式会社</t>
  </si>
  <si>
    <t>松木　宏彰;伊藤　光雄;星野　孝則;目時　康男;金子　政史</t>
  </si>
  <si>
    <t>永井　義久</t>
  </si>
  <si>
    <t>トンネル断面のマーキング方法</t>
  </si>
  <si>
    <t xml:space="preserve">(57)【要約】 【目的】切羽断面状態やトンネル形状に影響されることなく、また、曲線区間においても同様に切羽断面に正確な作業基準点をマーキングすることのできる方法を提供する。 【効果】トンネル断面のマーキングを行った場合には正確なマーキングができるため、余掘り・アタリを大幅に減少させることができ、経済的にトンネル掘削をすることができる。 【産業上の利用分野】トンネルを掘削する際、ある切羽断面において発破孔などの多数の作業基準点をマーキングする方法に関する。 </t>
  </si>
  <si>
    <t xml:space="preserve">【特許請求の範囲】 【請求項１】レーザー光を投射するレーザー発振器と光波によって距離を測定する光波測角測距儀とを、レーザー光の光軸と光波の光軸とが平行になるように一体としたレーザー光投射装置と； このレーザー光投射装置を支持して、鉛直方向および水平方向に駆動する駆動装置と； 前記光波測角測距儀からの測角測距データとトンネル形状情報に基づいて前記駆動装置を作動させてレーザー光投射装置を鉛直方向および水平方向に移動させる演算制御装置と；を有し、 前記レーザー光投射装置および前記駆動装置を切羽断面手前の位置に設置するとともに、予めその設置座標を知っておき、 座標が既知の別の基準点を前記光波測角測距儀により視準し、この視準による前記設置座標からの測角測距データを得て、 他方で、前記演算制御装置に与えられた計画トンネル線形および計画トンネル断面形状に基づいて、前記切羽断面上における作業基準点を設定し、 前記演算処理装置で前記測角測距データに基づいて前記作業基準点に向けての前記設置座標からの鉛直角度および水平角度を演算し、その鉛直角度および水平角度で前記駆動装置を作動させてレーザー光投射装置を振って、前記作業基準点にレーザー光を投射させ、 順次切羽断面上に作業基準点をレーザー光の照射によるマーキングを行うことを特徴とするトンネル断面のマーキング方法。 </t>
  </si>
  <si>
    <t>SFG0027720258</t>
  </si>
  <si>
    <t>審判無効2004-035133号;審判審判2008-390096号</t>
  </si>
  <si>
    <t>農業土木北海道,〔9〕奥付(1987)全国農業土木技術連盟北海道支部P.7</t>
  </si>
  <si>
    <t>特公昭50-017265;特開昭61-262611;特開昭61-283811;特開昭62-289717;特開平02-210213;特開昭02-232499</t>
  </si>
  <si>
    <t>拒絶理由通知（拒絶理由の引用文献情報）（1994/04/11）特公昭50-017265;異議証拠　　（異議申立の引用文献情報）（1996/02/05）特開昭61-262611;異議証拠　　（異議申立の引用文献情報）（1996/02/06）特開昭61-262611;異議証拠　　（異議申立の引用文献情報）（1996/02/06）特開昭61-283811;異議証拠　　（異議申立の引用文献情報）（1996/02/06）特開昭62-289717;異議証拠　　（異議申立の引用文献情報）（1996/02/07）特開平02-210213;異議証拠　　（異議申立の引用文献情報）（1996/02/08）特開昭02-232499;審判請求証拠（無効審判請求の引用文献情報）（2004/03/11）特開昭61-262611</t>
  </si>
  <si>
    <t>審判請求証拠（無効審判請求の引用文献情報）（2004/03/11）特開昭61-262611</t>
  </si>
  <si>
    <t>審判審判2008-390096号</t>
  </si>
  <si>
    <t>更生会社　佐藤工業株式会社　更生管財人　森本裕士;マック　株式会社</t>
  </si>
  <si>
    <t>平21年（行ケ）第10334号</t>
  </si>
  <si>
    <t>審判（受付）:20080827:60:審判請求書（その他の請求書・申立書を含む）;審判（発送）:20080910:20:審判番号通知;審判（庁内）:20080910:95:予告登録通知;審判（発送）:20080916:22:審判官指定（変更）通知;審判（発送）:20080926:234:手続中止通知書;審判（庁内）:20081027:94:閲覧照会;審判（庁内）:20081029:941:閲覧貸出;審判（庁内）:20081104:942:閲覧返却;審判（受付）:20081224:781:上申書（出願人・請求人）;審判（受付）:20090121:783:上申書（参加人・準参加人）;審判（受付）:20090218:523:手続補正書（自発・内容）;審判（発送）:20090424:22:審判官指定（変更）通知;審判（発送）:20090526:131:訂正拒絶理由通知書;審判（発送）:20090526:235:手続中止解除通知書;審判（受付）:20090629:53:意見書;審判（受付）:20090716:781:上申書（出願人・請求人）;審判（発送）:20090908:23:審理終結通知書;審判（発送）:20091005:03:審決;審判（庁内）:20091009:3012:郵便送達報告書;審判（庁内）:20091224:96:確定登録通知</t>
  </si>
  <si>
    <t>特公平07-103770</t>
  </si>
  <si>
    <t>審判訂正2003-039217号</t>
  </si>
  <si>
    <t>審判（受付）:20031006:60:審判請求書（その他の請求書・申立書を含む）;審判（発送）:20031024:20:審判番号通知;審判（庁内）:20031024:95:予告登録通知;審判（発送）:20031029:22:審判官指定（変更）通知;審判（発送）:20031120:131:訂正拒絶理由通知書;審判（受付）:20040202:609:請求取下書;審判（庁内）:20040206:9611:請求取下登録</t>
  </si>
  <si>
    <t>特願平1-256825</t>
  </si>
  <si>
    <t>特許03001591</t>
  </si>
  <si>
    <t>特開平03-118690</t>
  </si>
  <si>
    <t xml:space="preserve">G07F 17/00       </t>
  </si>
  <si>
    <t>G07F 17/00</t>
  </si>
  <si>
    <t>G07F17/00;G07F7/08</t>
  </si>
  <si>
    <t>G07F17/00</t>
  </si>
  <si>
    <t>G07F   7/08@AFI(JP);G07F  17/00@ALI(JP);H04Q   9/00@ALI(JP);G07F   7/08@CFI(JP);G07F  17/00@CLI(JP);H04Q   9/00@CLI(JP)</t>
  </si>
  <si>
    <t>G07F   7/08@AFI(JP)</t>
  </si>
  <si>
    <t>G07F 17/00        Z;G07F  7/08        S</t>
  </si>
  <si>
    <t>井上　一;布施　行夫;大渕　美千栄</t>
  </si>
  <si>
    <t xml:space="preserve">(57)【要約】 【目的】個人用として普及している小型テープレコーダー、またはカーステレオ等を使用することにより、さらには、利用者の、手持ちのカセットテープ、ビテオテープ等を使用して極めて安価に且つ、スピーディーに使用者の欲している情報のみを選択して提供することにある。 【効果】新聞のような印刷、配送の時間が省けるため、情報のリフレッシュが早く、しかも、人手をほとんど使わずにほぼ、自動的に低コストで情報提供可能である。さらには、制御機は１台程度で情報提供装置群のみ全国に張り巡らして置くだけで、全国の使用者に利用してもらうことが出来る。 【産業上の利用分野】ニュース、天気予報、スポーツ情報、音楽、学習情報等の情報を提供する情報提供装置に関する。 </t>
  </si>
  <si>
    <t xml:space="preserve">(57)【特許請求の範囲】 【請求項１】ホスト制御機と、これに接続された複数の端末機とから成り、 前記ホスト制御機は、提供される複数種の情報を各々の前記端末機に送信するものであり、 各々の前記端末機は、 前記ホスト制御機に有線又は無線にて接続された情報入力手段と、 前記情報入力手段を介して入力された複数種の情報が蓄積され、かつ、その情報を再生する蓄積再生手段と、 前記蓄積再生手段に予め記録されている複数種の情報の識別名を表示する表示手段と、 前記表示手段に表示された複数種の情報の中から、提供を受ける情報を選択する情報選択手段と、 前記情報入力手段を介して前記ホスト制御機と定期的にコンタクトして、前記蓄積再生手段に蓄積されている情報をリフレッシュする制御手段と、 を有することを特徴とする情報提供装置。 【請求項２】請求項１において、 提供される情報を記録するための情報記録媒体が挿入され、前記情報の記録後に前記情報記録媒体が排出される挿入排出口と、 前記蓄積再生手段にて再生された情報を、前記情報記録媒体にダビングするダビング手段と、 をさらに有することを特徴とする情報提供装置。 【請求項３】ホスト制御機と、これに接続された複数の端末機とから成り、 前記ホスト制御機は、提供される複数種の情報を各々の前記端末機に送信するものであり、 各々の前記端末機は、 前記ホスト制御機に有線又は無線にて接続された情報入力手段と、 提供される情報が蓄積され、かつその情報を再生する蓄積再生手段と、 前記蓄積再生手段に予め記録されている複数種の情報の識別名を表示する表示手段と、 前記表示手段に表示された複数種の情報の中から、提供を受ける情報を選択する情報選択手段と、 を有し、 前記蓄積再生手段は、前記情報入力手段を介して入力された複数種の情報と、前記端末機毎に固有の情報とが蓄積され、その蓄積情報の中から前記情報選択手段にて選択された情報を再生することを特徴とする情報提供装置。 </t>
  </si>
  <si>
    <t>SFG0027738956</t>
  </si>
  <si>
    <t>審判訂正2003-039217号;審判訂正2004-039136号;審判審判2008-800138号;審判審判2009-390128号</t>
  </si>
  <si>
    <t>特開昭62-11991;特表昭61-500192</t>
  </si>
  <si>
    <t>特開昭62-022991;特表昭61-500192;特開昭62-011991;特開昭59-226993;特開昭62-115948;特開昭62-173873;特開昭62-277681;特開昭63-153980;特開平01-125087;特開平01-166642;特開平01-190150;特開平01-215191</t>
  </si>
  <si>
    <t>拒絶理由通知（拒絶理由の引用文献情報）（1999/01/27）特開昭62-022991;拒絶理由通知（拒絶理由の引用文献情報）（1999/01/27）特表昭61-500192;拒絶理由通知（拒絶理由の引用文献情報）（1999/06/24）特開昭62-011991;拒絶理由通知（拒絶理由の引用文献情報）（1999/06/24）特表昭61-500192;審判請求証拠（無効審判請求の引用文献情報）（2008/07/31）特開昭59-226993;審判請求証拠（無効審判請求の引用文献情報）（2008/07/31）特開昭62-115948;審判請求証拠（無効審判請求の引用文献情報）（2008/07/31）特開昭62-173873;審判請求証拠（無効審判請求の引用文献情報）（2008/07/31）特開昭62-277681;審判請求証拠（無効審判請求の引用文献情報）（2008/07/31）特開昭63-153980;審判請求証拠（無効審判請求の引用文献情報）（2008/07/31）特開平01-125087;審判請求証拠（無効審判請求の引用文献情報）（2008/07/31）特開平01-166642;審判請求証拠（無効審判請求の引用文献情報）（2008/07/31）特開平01-190150;審判請求証拠（無効審判請求の引用文献情報）（2008/07/31）特開平01-215191</t>
  </si>
  <si>
    <t>ＡＡ１０ニユ－ス;ＡＡ１０スポ－ツ情報;ＡＡ１０音楽;ＡＡ１０各種ガイド;ＡＡ１０学習情報;ＡＡ１０天気予報;ＡＡ２０情報提供装置;ＥＡ２０情報名;ＦＢ２０蓄積再生手段;ＤＥ０１電話回線;ＤＥ０１無線;ＦＡ２０使用度数管理機能を有する決済手段;情報提供料を自動決済;無線または有線により提供情報を伝送し記録;情報記録媒体へ提供情報を複写</t>
  </si>
  <si>
    <t>特開昭62-115948|ブラザー工業株式会社,特開昭59-226993|ブラザー工業株式会社</t>
  </si>
  <si>
    <t>審判訂正2004-039136号</t>
  </si>
  <si>
    <t>特許（登録）を維持</t>
  </si>
  <si>
    <t>審判（受付）:20040615:60:審判請求書（その他の請求書・申立書を含む）;審判（受付）:20040617:51:手続補正書（方式）;審判（発送）:20040625:20:審判番号通知;審判（庁内）:20040629:95:予告登録通知;審判（発送）:20040702:22:審判官指定（変更）通知;審判（発送）:20040805:03:審決;審判（庁内）:20040811:3012:郵便送達報告書;審判（庁内）:20040812:96:確定登録通知</t>
  </si>
  <si>
    <t>審判審判2008-800138号</t>
  </si>
  <si>
    <t>上山　浩</t>
  </si>
  <si>
    <t>特許（登録）しない（補正却下を取消し）;特許（登録）しない（補正却下を取消さない）</t>
  </si>
  <si>
    <t>2009/06/16;2010/09/29</t>
  </si>
  <si>
    <t>平21年（行ケ）第10201号</t>
  </si>
  <si>
    <t>1x-ZAV(C1230)</t>
  </si>
  <si>
    <t>審判（受付）:20080731:60:審判請求書（その他の請求書・申立書を含む）;審判（発送）:20080813:20:審判番号通知;審判（発送）:20080813:22:審判官指定（変更）通知;審判（庁内）:20080815:95:予告登録通知;審判（発送）:20080902:20:審判番号通知;審判（発送）:20080902:22:審判官指定（変更）通知;審判（発送）:20080903:17:請求書副本の送達通知（答弁指令）;審判（庁内）:20080910:94:閲覧照会;審判（庁内）:20080910:94:閲覧照会;審判（庁内）:20080911:941:閲覧貸出;審判（庁内）:20080911:941:閲覧貸出;審判（庁内）:20080912:3012:郵便送達報告書;審判（庁内）:20080912:942:閲覧返却;審判（庁内）:20080912:942:閲覧返却;審判（庁内）:20080922:94:閲覧照会;審判（庁内）:20080925:941:閲覧貸出;審判（庁内）:20080930:942:閲覧返却;審判（庁内）:20081017:94:閲覧照会;審判（庁内）:20081020:941:閲覧貸出;審判（庁内）:20081021:942:閲覧返却;審判（受付）:20081105:57:答弁書（審判事件答弁書・異議答弁書）;審判（受付）:20081105:611:訂正請求書;審判（庁内）:20081120:94:閲覧照会;審判（庁内）:20081121:941:閲覧貸出;審判（庁内）:20081126:942:閲覧返却;審判（発送）:20081208:22:審判官指定（変更）通知;審判（発送）:20081208:22:審判官指定（変更）通知;審判（発送）:20081224:171:答弁書副本の送付通知（弁駁指令）;審判（受付）:20090123:58:弁駁書（審判事件答弁書・異議答弁書）;審判（発送）:20090205:1852:弁駁書副本の送付通知;審判（発送）:20090218:22:審判官指定（変更）通知;審判（発送）:20090218:22:審判官指定（変更）通知;審判（受付）:20090310:7422:代理人受任届（出願人・請求人）;審判（受付）:20090319:523:手続補正書（自発・内容）;審判（受付）:20090319:6513:口頭審理陳述要領書;審判（受付）:20090319:6513:口頭審理陳述要領書;審判（発送）:20090323:1850:副本の送付通知;審判（発送）:20090323:1860:口頭審理陳述要領書副本の送付通知;審判（庁内）:20090406:309:調書;審判（受付）:20090420:781:上申書（出願人・請求人）;審判（発送）:20090422:1858:上申書副本の送付通知;審判（受付）:20090508:782:上申書（被請求人・権利者）;審判（発送）:20090603:23:審理終結通知書;審判（発送）:20090603:23:審理終結通知書;審判（発送）:20090625:03:審決;審判（発送）:20090625:03:審決;審判（庁内）:20090630:3012:郵便送達報告書;審判（庁内）:20090703:3012:郵便送達報告書;審判（発送）:20100106:22:審判官指定（変更）通知;審判（発送）:20100106:22:審判官指定（変更）通知;審判（発送）:20100107:2891:通知書（その他）期間有;審判（受付）:20100118:611:訂正請求書;審判（発送）:20100126:173:訂正請求副本送付通知（弁駁指令）;審判（受付）:20100226:58:弁駁書（審判事件答弁書・異議答弁書）;審判（発送）:20100430:172:弁駁書副本の送付通知（答弁指令）;審判（発送）:20100430:2837:補正許否の決定;審判（発送）:20100430:2837:補正許否の決定;審判（受付）:20100518:782:上申書（被請求人・権利者）;審判（発送）:20100526:2892:通知書（その他）期間無;審判（受付）:20100608:57:答弁書（審判事件答弁書・異議答弁書）;審判（庁内）:20100802:94:閲覧照会;審判（庁内）:20100804:941:閲覧貸出;審判（庁内）:20100805:942:閲覧返却;審判（発送）:20100913:1851:答弁書副本の送付通知;審判（発送）:20100913:23:審理終結通知書;審判（発送）:20100913:23:審理終結通知書;審判（発送）:20101006:03:審決;審判（発送）:20101006:03:審決;審判（庁内）:20101013:3012:郵便送達報告書;審判（庁内）:20101013:3012:郵便送達報告書;審判（庁内）:20101201:96:確定登録通知</t>
  </si>
  <si>
    <t>審判請求証拠（無効審判請求の引用文献情報）（2008/07/31）特開昭59-226993</t>
  </si>
  <si>
    <t>審判請求証拠（無効審判請求の引用文献情報）（2008/07/31）特開昭62-115948</t>
  </si>
  <si>
    <t>審判請求証拠（無効審判請求の引用文献情報）（2008/07/31）特開昭62-173873</t>
  </si>
  <si>
    <t>審判請求証拠（無効審判請求の引用文献情報）（2008/07/31）特開昭62-277681</t>
  </si>
  <si>
    <t>審判請求証拠（無効審判請求の引用文献情報）（2008/07/31）特開昭63-153980</t>
  </si>
  <si>
    <t>審判請求証拠（無効審判請求の引用文献情報）（2008/07/31）特開平01-125087</t>
  </si>
  <si>
    <t>審判請求証拠（無効審判請求の引用文献情報）（2008/07/31）特開平01-166642</t>
  </si>
  <si>
    <t>審判請求証拠（無効審判請求の引用文献情報）（2008/07/31）特開平01-190150</t>
  </si>
  <si>
    <t>審判請求証拠（無効審判請求の引用文献情報）（2008/07/31）特開平01-215191</t>
  </si>
  <si>
    <t>審判審判2009-390128号</t>
  </si>
  <si>
    <t>有限会社　ユニテック精密設計</t>
  </si>
  <si>
    <t>審判（受付）:20091022:60:審判請求書（その他の請求書・申立書を含む）;審判（庁内）:20091104:95:予告登録通知;審判（発送）:20091105:20:審判番号通知;審判（発送）:20091109:22:審判官指定（変更）通知;審判（発送）:20091109:234:手続中止通知書;審判（庁内）:20100121:9611:請求取下登録</t>
  </si>
  <si>
    <t>審判審判2010-800012号</t>
  </si>
  <si>
    <t>ノーベル技研工業　株式会社</t>
  </si>
  <si>
    <t>平22年（行ケ）第10244号</t>
  </si>
  <si>
    <t>平23年（行ツ）第238号</t>
  </si>
  <si>
    <t>平23年（行サ）第257号</t>
  </si>
  <si>
    <t>2011/09/13;2011/09/13</t>
  </si>
  <si>
    <t>審判（受付）:20100119:60:審判請求書（その他の請求書・申立書を含む）;審判（発送）:20100129:20:審判番号通知;審判（発送）:20100129:22:審判官指定（変更）通知;審判（庁内）:20100129:95:予告登録通知;審判（発送）:20100203:17:請求書副本の送達通知（答弁指令）;審判（発送）:20100203:20:審判番号通知;審判（発送）:20100203:22:審判官指定（変更）通知;審判（庁内）:20100208:3012:郵便送達報告書;審判（受付）:20100401:57:答弁書（審判事件答弁書・異議答弁書）;審判（発送）:20100423:22:審判官指定（変更）通知;審判（発送）:20100423:22:審判官指定（変更）通知;審判（発送）:20100426:1851:答弁書副本の送付通知;審判（発送）:20100430:22:審判官指定（変更）通知;審判（発送）:20100430:22:審判官指定（変更）通知;審判（受付）:20100602:6513:口頭審理陳述要領書;審判（受付）:20100608:6513:口頭審理陳述要領書;審判（発送）:20100608:1860:口頭審理陳述要領書副本の送付通知;審判（発送）:20100611:1860:口頭審理陳述要領書副本の送付通知;審判（庁内）:20100623:309:調書;審判（発送）:20100714:03:審決;審判（発送）:20100714:03:審決;審判（庁内）:20100720:3012:郵便送達報告書;審判（庁内）:20100721:3012:郵便送達報告書;審判（庁内）:20111019:96:確定登録通知</t>
  </si>
  <si>
    <t>特願平2-241805</t>
  </si>
  <si>
    <t>特公平07-033682</t>
    <phoneticPr fontId="7"/>
  </si>
  <si>
    <t>特開平04-120319</t>
  </si>
  <si>
    <t>特許02008978</t>
  </si>
  <si>
    <t xml:space="preserve">E02F  3/30       </t>
  </si>
  <si>
    <t>E02F  3/30</t>
  </si>
  <si>
    <t>E02F3/30;B66D3/00</t>
  </si>
  <si>
    <t>E02F3/30</t>
  </si>
  <si>
    <t>E02F   3/30@AFI(JP);B66D   3/00@ALI(JP);E02F   3/28@CFI(JP);B66D   3/00@CLI(JP)</t>
  </si>
  <si>
    <t>E02F   3/30@AFI(JP)</t>
  </si>
  <si>
    <t>B66D  3/00;E02F  3/30        E</t>
  </si>
  <si>
    <t>三浦　光康</t>
  </si>
  <si>
    <t xml:space="preserve">(57)【要約】 【目的】高くて急勾配の地形部分でも機械を用いて土砂等の切取り、掘削等の作業や、アースアンカー孔の形成を行なうことのできる法面の加工方法および法面の加工機械を提供する。 【効果】効率よく法面を形成することができ、工期の短縮やコストの低減を図ることができる。 【産業上の利用分野】高く、急勾配の地形部分に法面を形成したりする法面の加工方法および法面の加工機械に関する。 </t>
  </si>
  <si>
    <t xml:space="preserve">【特許請求の範囲】 【請求項１】土砂等の切取り、掘削等の作業を行ない法面を形成する部位の上部の地面に所定間隔離間させて左右のアンカーを固定する左右のアンカー固定工程と、土砂等の切取り、掘削等の作業を行なうバックホウ等の油圧で走行したり作動される法面の加工機械本体に前記左右のアンカーにワイヤーがそれぞれ取付けられた左右のウインチあるいは前記左右のアンカーに固定された左右のウインチのワイヤーを前記法面の加工機械本体に取付ける左右のウインチ取付け工程と、前記法面の加工機械本体および前記左右のウインチを作動させて法面を形成する部位の土砂の切取り、掘削等の作業を行なう法面形成工程とを含むことを特徴とする法面の加工方法。 【請求項２】土砂等の切取り、掘削等の作業を行ない法面を形成する部位の上部の地面に所定間隔離間させて左右のアンカーを固定する左右のアンカー固定工程と、土砂等の切取り、掘削等の作業を行なう遠隔操作で作動するバックホウ等の油圧で走行したり作動する法面の加工機械本体に前記左右のアンカーにワイヤーがそれぞれ取付けられた遠隔操作で作動する左右のウインチあるいは前記左右のアンカーに固定された左右のウインチのワイヤーを法面の加工機械本体に取付ける左右のウインチ取付け工程と、前記法面の加工機械本体を遠隔操作で作動させるとともに、前記左右のウインチを遠隔操作あるいは手動操作で作動させて法面を形成する部位の土砂の切取り、掘削等の作業を行なう法面形成工程とを含むことを特徴とする法面の加工方法。。 【請求項３】法面が形成された部位の上部の地面に所定間隔離間させて左右のアンカーを固定する左右のアンカー固定工程と、法面にアースアンカーを形成するためのアースアンカー孔を形成するボーリングマシン等の法面の加工機械本体に前記左右のアンカーにワイヤーがそれぞれ取付けられた左右のウインチあるいは前記左右のアンカーに固定された左右のウインチのワイヤーを前記ボーリングマシン等の法面の加工機械本体に取付けるウインチ取付け工程と、前記左右のウインチに作動させるとともに、前記ボーリングマシン等の法面の加工機械本体を作動させて法面にアースアンカー孔等を形成する法面加工工程とを含むことを特徴とする法面の加工方法。 【請求項４】バックホウ等の油圧で走行したり作動する法面加工機械本体と、このバックホウ等の法面の加工機械本体に取付けられた左右のウインチと、この左右のウインチから伸縮されるワイヤーを固定する法面を形成する部位の上部の地面に所定間隔離間されて固定される左右のアンカーとからなることを特徴とする法面の加工機械。 【請求項５】バックホウ等の油圧で走行したり作動する法面の加工機械本体と、法面が形成される部位の上部の地面に所定間隔離間されてアンカーで固定された左右のウインチと、この左右のウインチから伸縮されるワイヤーを前記法面の加工機械本体に取付ける取付け金具とからなることを特徴とする法面の加工機械。 【請求項６】遠隔操作で作動されるバックホウ等の油圧で走行したり作動する法面の加工機械本体と、このバックホウ等の法面の加工機械本体に取付けられた遠隔操作で作動する左右のウインチと、この左右のウインチから伸縮されるワイヤーを固定する法面を形成する部位の上部の地面に所定間隔離間されて固定される左右のアンカーとからなることを特徴とする法面の加工機械。 【請求項７】法面を形成する部位の上部の地面に所定間隔離間された固定された左右のウインチと、この左右のウインチから伸縮されるワイヤーに取付けられた遠隔操作で作動されるバックホウ等の油圧で走行したり作動する法面の加工機械本体とからなることを特徴とする法面の加工機械。 【請求項８】法面が形成された部位の上部の地面に所定間隔離間されて固定される左右のウインチと、この左右のウインチから伸縮されるワイヤーに取付けられ前記法面上に位置してアースアンカー孔等を形成するボーリングマシン等の法面の加工機械本体とからなることを特徴とする法面の加工機械。 【請求項９】法面上に位置してアースアンカー孔等を形成するボーリングマシン等の法面の加工機械本体と、この法面の加工機械本体に取付けられた左右のウインチと、この左右のウインチから伸縮するワイヤーを前記法面の上部の地面に所定間隔離間させて固定された左右のアンカーとからなることを特徴とする法面の加工機械。 </t>
  </si>
  <si>
    <t>SFG0028134523</t>
  </si>
  <si>
    <t>審判審判2010-800012号;審判審判2010-390107号</t>
  </si>
  <si>
    <t>特開昭61-176703;特開平02-144415;実公昭35-007654;実公昭45-032029;実公昭46-005886</t>
  </si>
  <si>
    <t>審判請求証拠（無効審判請求の引用文献情報）（2010/01/19）特開昭61-176703;審判請求証拠（無効審判請求の引用文献情報）（2010/01/19）特開平02-144415;審判請求証拠（無効審判請求の引用文献情報）（2010/01/19）実公昭35-007654;審判請求証拠（無効審判請求の引用文献情報）（2010/01/19）実公昭45-032029;審判請求証拠（無効審判請求の引用文献情報）（2010/01/19）実公昭46-005886</t>
  </si>
  <si>
    <t>審判請求証拠（無効審判請求の引用文献情報）（2010/01/19）特開昭61-176703</t>
  </si>
  <si>
    <t>審判請求証拠（無効審判請求の引用文献情報）（2010/01/19）特開平02-144415</t>
  </si>
  <si>
    <t>審判請求証拠（無効審判請求の引用文献情報）（2010/01/19）実公昭35-007654</t>
  </si>
  <si>
    <t>審判請求証拠（無効審判請求の引用文献情報）（2010/01/19）実公昭45-032029</t>
  </si>
  <si>
    <t>審判請求証拠（無効審判請求の引用文献情報）（2010/01/19）実公昭46-005886</t>
  </si>
  <si>
    <t>審判審判2010-390107号</t>
  </si>
  <si>
    <t>平23年（行ケ）第10079号</t>
  </si>
  <si>
    <t>前審（判）決を維持する</t>
  </si>
  <si>
    <t>審判（受付）:20101020:60:審判請求書（その他の請求書・申立書を含む）;審判（庁内）:20101102:95:予告登録通知;審判（発送）:20101104:20:審判番号通知;審判（発送）:20101104:22:審判官指定（変更）通知;審判（発送）:20101109:131:訂正拒絶理由通知書;審判（発送）:20101109:2892:通知書（その他）期間無;審判（受付）:20101209:53:意見書;審判（発送）:20110121:23:審理終結通知書;審判（発送）:20110209:03:審決;審判（庁内）:20110215:3012:郵便送達報告書;審判（庁内）:20111221:96:確定登録通知</t>
  </si>
  <si>
    <t>特公平07-033682</t>
  </si>
  <si>
    <t>審判審判2008-800166号</t>
  </si>
  <si>
    <t>鹿島建設　株式会社</t>
  </si>
  <si>
    <t>平21年（行ケ）第10111号</t>
  </si>
  <si>
    <t>審判（受付）:20080901:60:審判請求書（その他の請求書・申立書を含む）;審判（発送）:20080912:20:審判番号通知;審判（発送）:20080912:22:審判官指定（変更）通知;審判（庁内）:20080912:95:予告登録通知;審判（発送）:20080926:17:請求書副本の送達通知（答弁指令）;審判（発送）:20080926:20:審判番号通知;審判（発送）:20080926:22:審判官指定（変更）通知;審判（庁内）:20080930:3012:郵便送達報告書;審判（受付）:20081127:57:答弁書（審判事件答弁書・異議答弁書）;審判（発送）:20081209:22:審判官指定（変更）通知;審判（発送）:20081209:22:審判官指定（変更）通知;審判（発送）:20081210:1851:答弁書副本の送付通知;審判（発送）:20081210:22:審判官指定（変更）通知;審判（発送）:20081210:22:審判官指定（変更）通知;審判（受付）:20090226:6513:口頭審理陳述要領書;審判（受付）:20090226:6513:口頭審理陳述要領書;審判（庁内）:20090302:309:調書;審判（発送）:20090325:03:審決;審判（発送）:20090325:03:審決;審判（庁内）:20090331:3012:郵便送達報告書;審判（庁内）:20090331:3012:郵便送達報告書;審判（庁内）:20100519:96:確定登録通知</t>
  </si>
  <si>
    <t>特願平2-253575</t>
  </si>
  <si>
    <t>特公平07-030637</t>
    <phoneticPr fontId="7"/>
  </si>
  <si>
    <t>特開平04-131469</t>
  </si>
  <si>
    <t>特許02012400</t>
  </si>
  <si>
    <t xml:space="preserve">E04G 23/08       </t>
  </si>
  <si>
    <t>E04G 23/08</t>
  </si>
  <si>
    <t>E04G23/08</t>
  </si>
  <si>
    <t>E04G  23/08@AFI(JP);E04G  23/08@CFI(JP)</t>
  </si>
  <si>
    <t>E04G  23/08@AFI(JP)</t>
  </si>
  <si>
    <t>E04G 23/08        Z</t>
  </si>
  <si>
    <t>2E176 AA01;2E176 DD61;2E176 DD64</t>
  </si>
  <si>
    <t>福岡公典</t>
  </si>
  <si>
    <t>福岡　公典</t>
  </si>
  <si>
    <t>豊栖　康弘</t>
  </si>
  <si>
    <t>ビルの解体工法</t>
  </si>
  <si>
    <t xml:space="preserve">(57)【要約】 【目的】周囲に与える危害を最小して、能率よく安全に解体できるビルの解体工法を提供する。 【効果】ビルの周囲に防護板を設ける必要もない。また、高所の危険な解体作業をする必要がなく、地上からビルを解体できるので、解体用の機器をビルの高い位置にセットする必要がなく、また、安定して安全な足場で作業できる。 【産業上の利用分野】ビルを解体する工法に関する。 </t>
  </si>
  <si>
    <t>無効審（無効確定）</t>
  </si>
  <si>
    <t xml:space="preserve">【特許請求の範囲】 【請求項１】ビルをジャッキ（１）で支持して下部から解体し、ジャッキ（１）でビル全体を降下させながらビルを解体するビルの解体工法において、 ビルの下部を複数箇所で局部的に解体して解体部分にジャッキ（１）を装着し、解体部分に装着されたジャッキ（１）でビルの複数箇所を支持し、ジャッキ（１）で支持しないビル部分を破損してジャッキ（１）を収縮してビル全体を降下させることを特徴とするビルの解体工法。 </t>
  </si>
  <si>
    <t>SFG0028150880</t>
  </si>
  <si>
    <t>特開平2-24455;特開昭59-224774</t>
  </si>
  <si>
    <t>特開平02-024455;特開昭53-087533;特開昭61-179965;特開昭62-041870</t>
  </si>
  <si>
    <t>拒絶理由通知（拒絶理由の引用文献情報）（1994/06/28）特開平02-024455;審判請求証拠（無効審判請求の引用文献情報）（2008/09/01）特開昭53-087533;審判請求証拠（無効審判請求の引用文献情報）（2008/09/01）特開昭61-179965;審判請求証拠（無効審判請求の引用文献情報）（2008/09/01）特開昭62-041870;審判請求証拠（無効審判請求の引用文献情報）（2008/09/01）特開平02-024455</t>
  </si>
  <si>
    <t>ＤＤ６４ジヤツキ</t>
  </si>
  <si>
    <t>審判請求証拠（無効審判請求の引用文献情報）（2008/09/01）特開昭53-087533</t>
  </si>
  <si>
    <t>審判請求証拠（無効審判請求の引用文献情報）（2008/09/01）特開昭61-179965</t>
  </si>
  <si>
    <t>審判請求証拠（無効審判請求の引用文献情報）（2008/09/01）特開昭62-041870</t>
  </si>
  <si>
    <t>審判請求証拠（無効審判請求の引用文献情報）（2008/09/01）特開平02-024455</t>
  </si>
  <si>
    <t>審判審判2009-800035号</t>
  </si>
  <si>
    <t>三菱電機　株式会社</t>
  </si>
  <si>
    <t>審判（受付）:20090223:60:審判請求書（その他の請求書・申立書を含む）;審判（発送）:20090306:20:審判番号通知;審判（発送）:20090306:22:審判官指定（変更）通知;審判（庁内）:20090306:95:予告登録通知;審判（発送）:20090324:20:審判番号通知;審判（発送）:20090324:20:審判番号通知;審判（発送）:20090324:20:審判番号通知;審判（発送）:20090324:22:審判官指定（変更）通知;審判（発送）:20090324:22:審判官指定（変更）通知;審判（発送）:20090324:22:審判官指定（変更）通知;審判（発送）:20090324:22:審判官指定（変更）通知;審判（発送）:20090325:17:請求書副本の送達通知（答弁指令）;審判（発送）:20090325:17:請求書副本の送達通知（答弁指令）;審判（発送）:20090325:17:請求書副本の送達通知（答弁指令）;審判（庁内）:20090330:3012:郵便送達報告書;審判（庁内）:20090401:3012:郵便送達報告書;審判（庁内）:20090402:3012:郵便送達報告書;審判（受付）:20090525:7442:代理人受任届（被請求人・権利者）;審判（受付）:20090525:57:答弁書（審判事件答弁書・異議答弁書）;審判（発送）:20090605:1851:答弁書副本の送付通知;審判（発送）:20090618:22:審判官指定（変更）通知;審判（発送）:20090618:22:審判官指定（変更）通知;審判（受付）:20090825:6513:口頭審理陳述要領書;審判（受付）:20090826:6513:口頭審理陳述要領書;審判（発送）:20090831:1860:口頭審理陳述要領書副本の送付通知;審判（発送）:20090831:1860:口頭審理陳述要領書副本の送付通知;審判（受付）:20090915:6513:口頭審理陳述要領書;審判（庁内）:20090916:309:調書;審判（受付）:20090918:609:請求取下書;審判（庁内）:20090929:9611:請求取下登録;審判（発送）:20091001:2713:取下通知</t>
  </si>
  <si>
    <t>特願平2-417371</t>
  </si>
  <si>
    <t>特許02778841</t>
  </si>
  <si>
    <t>特開平04-242695</t>
  </si>
  <si>
    <t xml:space="preserve">D06F 33/02       </t>
  </si>
  <si>
    <t>D06F 33/02</t>
  </si>
  <si>
    <t>D06F33/02;D06F21/00;D06F39/08,301</t>
  </si>
  <si>
    <t>D06F33/02</t>
  </si>
  <si>
    <t>D06F  21/00@AFI(JP);D06F  33/02@ALI(JP);D06F  39/08@ALI(JP);D06F  21/00@CFI(JP);D06F  33/02@CLI(JP);D06F  39/08@CLI(JP)</t>
  </si>
  <si>
    <t>D06F  21/00@AFI(JP)</t>
  </si>
  <si>
    <t>D06F 33/02        N;D06F 33/02        L;D06F 33/02        P;D06F 21/00;D06F 39/08    301 Q</t>
  </si>
  <si>
    <t>佐藤　強;加古　宗男</t>
  </si>
  <si>
    <t xml:space="preserve">(57)【要約】 【目的】本発明は、マニュアル運転コースにて洗濯運転が行なわれたときに、スプラッシュおよび布傷みが発生しないようにしている。 【構成】マニュアル運転コースが設定されたときには、マニュアル運転制御手段１１により、洗濯物量検出手段１１による検出結果に応じて水位を自動決定する。また、マニュアル運転制御手段１１は、設定水位と洗濯物量検出手段１１による検出結果に応じて撹拌体の正逆回転の時限を自動決定するようにしても良い。 【産業上の利用分野】本発明は、運転コースとして自動運転コースの他にマニュアル運転コースを備えた洗濯機に関する。 </t>
  </si>
  <si>
    <t xml:space="preserve">(57)【特許請求の範囲】 【請求項１】槽内に設けられた撹拌体を正逆回転させるための洗濯機モータと、洗濯物の量を検出する洗濯物量検出手段とを備え、運転コースとして自動運転コースの他にマニュアル運転コースを備えたものにおいて、マニュアル運転コースが設定されたときには前記洗濯物量検出手段による検出結果に応じて水位を自動決定するマニュアル運転制御手段を設けたことを特徴とする洗濯機。 【請求項２】槽内に設けられた撹拌体を正逆回転させるための洗濯機モータと、洗濯物の量を検出する洗濯物量検出手段とを備え、運転コースとして自動運転コースの他にマニュアル運転コースを備えたものにおいて、マニュアル運転コースが設定されたときには設定水位と前記洗濯物量検出手段による検出結果に応じて撹拌体の正逆回転の時限を自動決定するマニュアル運転制御手段を設けたことを特徴とする洗濯機。 </t>
  </si>
  <si>
    <t>SFG0028294294</t>
  </si>
  <si>
    <t>審判審判2009-800035号;審判審判2009-800233号;審判審判2010-390089号</t>
  </si>
  <si>
    <t>特開平1-115397;特開昭61-238295;特開平2-255185</t>
  </si>
  <si>
    <t>特開昭61-238295;特開平01-115397;特開平02-255185;異議申立 90／00169 その他 日立全自動洗濯機　ＫＷ－７０Ｒ１　サービスブック　電化、199011、Ｎ９０７;特開昭59-091944;特開昭63-092385;異議申立 90／00900 国内カタログ サービスブック　日立全自動洗濯機　ＫＷ－７０Ｒ１、199011、電化Ｎｏ．９０７、Ｐ２，８－１０，１８，２６，３１;異議申立 90／00901 国内雑誌 電波新聞、19900908、第２３面;異議申立 90／00902 国内雑誌 読売新聞、19900908、第９面;異議申立 90／00903 国内雑誌 電波新聞、19901027、第１９面;異議申立 90／00904 国内雑誌 電波新聞、19901205、第１０、１１面;異議申立 90／00905 その他 平成２年１１月１６日付け　ＫＷ－７０Ｒ１（ＧＲ）納品書・保証書;異議申立 90／00906 国内カタログ 日立全自動洗濯機　ＫＷ－７０Ｒ１　取扱説明書、Ｐ５－１１，２８</t>
  </si>
  <si>
    <t>拒絶理由通知（拒絶理由の引用文献情報）（1997/10/30）特開昭61-238295;拒絶理由通知（拒絶理由の引用文献情報）（1997/10/30）特開平01-115397;拒絶理由通知（拒絶理由の引用文献情報）（1997/10/30）特開平02-255185;審判請求証拠（無効審判請求の引用文献情報）（2009/02/20）異議申立 90／00169 その他 日立全自動洗濯機　ＫＷ－７０Ｒ１　サービスブック　電化、199011、Ｎ９０７;審判請求証拠（無効審判請求の引用文献情報）（2009/11/11）特開昭59-091944;審判請求証拠（無効審判請求の引用文献情報）（2009/11/11）特開昭63-092385;審判請求証拠（無効審判請求の引用文献情報）（2009/11/11）異議申立 90／00900 国内カタログ サービスブック　日立全自動洗濯機　ＫＷ－７０Ｒ１、199011、電化Ｎｏ．９０７、Ｐ２，８－１０，１８，２６，３１;審判請求証拠（無効審判請求の引用文献情報）（2009/11/11）異議申立 90／00901 国内雑誌 電波新聞、19900908、第２３面;審判請求証拠（無効審判請求の引用文献情報）（2009/11/11）異議申立 90／00902 国内雑誌 読売新聞、19900908、第９面;審判請求証拠（無効審判請求の引用文献情報）（2009/11/11）異議申立 90／00903 国内雑誌 電波新聞、19901027、第１９面;審判請求証拠（無効審判請求の引用文献情報）（2009/11/11）異議申立 90／00904 国内雑誌 電波新聞、19901205、第１０、１１面;審判請求証拠（無効審判請求の引用文献情報）（2009/11/11）異議申立 90／00905 その他 平成２年１１月１６日付け　ＫＷ－７０Ｒ１（ＧＲ）納品書・保証書;審判請求証拠（無効審判請求の引用文献情報）（2009/11/11）異議申立 90／00906 国内カタログ 日立全自動洗濯機　ＫＷ－７０Ｒ１　取扱説明書、Ｐ５－１１，２８</t>
  </si>
  <si>
    <t>審判請求証拠（無効審判請求の引用文献情報）（2009/02/20）異議申立 90／00169 その他 日立全自動洗濯機　ＫＷ－７０Ｒ１　サービスブック　電化、199011、Ｎ９０７</t>
  </si>
  <si>
    <t>審判審判2009-800233号</t>
  </si>
  <si>
    <t>特許（登録）しない（補正却下を取消し）</t>
  </si>
  <si>
    <t>平22年（行ケ）第10233号</t>
  </si>
  <si>
    <t>審判（受付）:20091111:60:審判請求書（その他の請求書・申立書を含む）;審判（発送）:20091127:20:審判番号通知;審判（発送）:20091127:22:審判官指定（変更）通知;審判（庁内）:20091127:95:予告登録通知;審判（発送）:20091216:22:審判官指定（変更）通知;審判（発送）:20091217:17:請求書副本の送達通知（答弁指令）;審判（発送）:20091217:20:審判番号通知;審判（発送）:20091217:22:審判官指定（変更）通知;審判（庁内）:20091222:3012:郵便送達報告書;審判（受付）:20100215:57:答弁書（審判事件答弁書・異議答弁書）;審判（受付）:20100215:611:訂正請求書;審判（発送）:20100217:126:手続補正指令書（中間）（審判長）;審判（発送）:20100217:126:手続補正指令書（中間）（審判長）;審判（受付）:20100222:51:手続補正書（方式）;審判（受付）:20100222:51:手続補正書（方式）;審判（発送）:20100301:173:訂正請求副本送付通知（弁駁指令）;審判（受付）:20100331:58:弁駁書（審判事件答弁書・異議答弁書）;審判（発送）:20100414:1852:弁駁書副本の送付通知;審判（発送）:20100414:1852:弁駁書副本の送付通知;審判（発送）:20100414:1852:弁駁書副本の送付通知;審判（発送）:20100419:22:審判官指定（変更）通知;審判（発送）:20100419:22:審判官指定（変更）通知;審判（受付）:20100519:6513:口頭審理陳述要領書;審判（受付）:20100519:6513:口頭審理陳述要領書;審判（発送）:20100524:1860:口頭審理陳述要領書副本の送付通知;審判（発送）:20100524:1860:口頭審理陳述要領書副本の送付通知;審判（庁内）:20100604:309:調書;審判（発送）:20100623:03:審決;審判（発送）:20100623:03:審決;審判（庁内）:20100628:3012:郵便送達報告書;審判（庁内）:20100628:3012:郵便送達報告書;審判（庁内）:20110223:96:確定登録通知</t>
  </si>
  <si>
    <t>審判請求証拠（無効審判請求の引用文献情報）（2009/11/11）特開昭59-091944</t>
  </si>
  <si>
    <t>審判請求証拠（無効審判請求の引用文献情報）（2009/11/11）特開昭63-092385</t>
  </si>
  <si>
    <t>審判請求証拠（無効審判請求の引用文献情報）（2009/11/11）異議申立 90／00900 国内カタログ サービスブック　日立全自動洗濯機　ＫＷ－７０Ｒ１、199011、電化Ｎｏ．９０７、Ｐ２，８－１０，１８，２６，３１</t>
  </si>
  <si>
    <t>審判請求証拠（無効審判請求の引用文献情報）（2009/11/11）異議申立 90／00901 国内雑誌 電波新聞、19900908、第２３面</t>
  </si>
  <si>
    <t>審判請求証拠（無効審判請求の引用文献情報）（2009/11/11）異議申立 90／00902 国内雑誌 読売新聞、19900908、第９面</t>
  </si>
  <si>
    <t>審判請求証拠（無効審判請求の引用文献情報）（2009/11/11）異議申立 90／00903 国内雑誌 電波新聞、19901027、第１９面</t>
  </si>
  <si>
    <t>審判請求証拠（無効審判請求の引用文献情報）（2009/11/11）異議申立 90／00904 国内雑誌 電波新聞、19901205、第１０、１１面</t>
  </si>
  <si>
    <t>審判請求証拠（無効審判請求の引用文献情報）（2009/11/11）異議申立 90／00905 その他 平成２年１１月１６日付け　ＫＷ－７０Ｒ１（ＧＲ）納品書・保証書</t>
  </si>
  <si>
    <t>審判請求証拠（無効審判請求の引用文献情報）（2009/11/11）異議申立 90／00906 国内カタログ 日立全自動洗濯機　ＫＷ－７０Ｒ１　取扱説明書、Ｐ５－１１，２８</t>
  </si>
  <si>
    <t>審判審判2010-390089号</t>
  </si>
  <si>
    <t>審決却下</t>
  </si>
  <si>
    <t>株式会社　東芝;東芝コンシューマエレクトロニクス・ホールディングス　株式会社;東芝ホームアプライアンス　株式会社</t>
  </si>
  <si>
    <t>申立て却下</t>
  </si>
  <si>
    <t>審判（受付）:20100825:60:審判請求書（その他の請求書・申立書を含む）;審判（受付）:20100827:51:手続補正書（方式）;審判（発送）:20100908:20:審判番号通知;審判（庁内）:20100909:95:予告登録通知;審判（発送）:20100913:22:審判官指定（変更）通知;審判（発送）:20100916:234:手続中止通知書;審判（発送）:20110309:23:審理終結通知書;審判（発送）:20110309:235:手続中止解除通知書;審判（発送）:20110331:03:審決;審判（庁内）:20110405:3012:郵便送達報告書;審判（庁内）:20110524:96:確定登録通知</t>
  </si>
  <si>
    <t>審判審判2009-800232号</t>
  </si>
  <si>
    <t>岡橋　武彦</t>
  </si>
  <si>
    <t>審判（受付）:20091111:60:審判請求書（その他の請求書・申立書を含む）;審判（発送）:20091127:20:審判番号通知;審判（発送）:20091127:22:審判官指定（変更）通知;審判（庁内）:20091127:95:予告登録通知;審判（受付）:20091221:7443:代理人選任届（被請求人・権利者）;審判（発送）:20091222:22:審判官指定（変更）通知;審判（発送）:20091224:17:請求書副本の送達通知（答弁指令）;審判（発送）:20091224:20:審判番号通知;審判（発送）:20091224:22:審判官指定（変更）通知;審判（庁内）:20091225:94:閲覧照会;審判（庁内）:20091225:941:閲覧貸出;審判（庁内）:20100104:3012:郵便送達報告書;審判（庁内）:20100105:942:閲覧返却;審判（庁内）:20100107:94:閲覧照会;審判（庁内）:20100108:941:閲覧貸出;審判（庁内）:20100112:942:閲覧返却;審判（受付）:20100302:782:上申書（被請求人・権利者）;審判（発送）:20100311:232:書面審理通知書;審判（発送）:20100311:232:書面審理通知書;審判（庁内）:20100319:94:閲覧照会;審判（庁内）:20100323:941:閲覧貸出;審判（庁内）:20100326:942:閲覧返却;審判（庁内）:20100405:94:閲覧照会;審判（庁内）:20100407:941:閲覧貸出;審判（発送）:20100409:22:審判官指定（変更）通知;審判（発送）:20100409:22:審判官指定（変更）通知;審判（庁内）:20100412:942:閲覧返却;審判（発送）:20100422:23:審理終結通知書;審判（発送）:20100422:23:審理終結通知書;審判（庁内）:20100423:94:閲覧照会;審判（庁内）:20100426:941:閲覧貸出;審判（庁内）:20100430:942:閲覧返却;審判（庁内）:20100518:94:閲覧照会;審判（庁内）:20100519:941:閲覧貸出;審判（庁内）:20100521:942:閲覧返却;審判（発送）:20100526:03:審決;審判（発送）:20100526:03:審決;審判（庁内）:20100531:3012:郵便送達報告書;審判（庁内）:20100601:3012:郵便送達報告書;審判（庁内）:20100811:94:閲覧照会;審判（庁内）:20100811:941:閲覧貸出;審判（庁内）:20100816:942:閲覧返却;審判（庁内）:20101015:96:確定登録通知</t>
  </si>
  <si>
    <t>特願平3-90995</t>
  </si>
  <si>
    <t>特公平07-029884</t>
    <phoneticPr fontId="7"/>
  </si>
  <si>
    <t>特開平04-305504</t>
  </si>
  <si>
    <t>特許02006210</t>
  </si>
  <si>
    <t xml:space="preserve">A01N 31/02       </t>
  </si>
  <si>
    <t>A01N 31/02;A01N 25/04    103;A01N 25/10;A01N 25/32</t>
  </si>
  <si>
    <t>A01N 31/02</t>
  </si>
  <si>
    <t>A01N31/02;A01N25/04,103;A01N25/10;A01N25/32</t>
  </si>
  <si>
    <t>A01N31/02</t>
  </si>
  <si>
    <t>A01N  25/04@AFI(JP);A01N  25/10@ALI(JP);A01N  25/32@ALI(JP);A01N  31/02@ALI(JP);A01N  25/04@CFI(JP);A01N  25/10@CLI(JP);A01N  25/32@CLI(JP);A01N  31/00@CLI(JP)</t>
  </si>
  <si>
    <t>A01N  25/04@AFI(JP);A01N  25/10@ALI(JP);A01N  25/32@ALI(JP);A01N  31/02@ALI(JP)</t>
  </si>
  <si>
    <t>A01N  25/04@AFI(JP)</t>
  </si>
  <si>
    <t>A01N 25/04    103;A01N 25/10;A01N 25/32;A01N 31/02</t>
  </si>
  <si>
    <t>4H011 AA01;4H011 AA02;4H011 BA01;4H011 BA06;4H011 BB03;4H011 BB04;4H011 BB06;4H011 BB08;4H011 BC04;4H011 BC18;4H011 BC19;4H011 DA17;4H011 DF03;4H011 DF04;4H011 DG01;4H011 DG05;4H011 DG07;4H011 DH02;4H011 DH19</t>
  </si>
  <si>
    <t>ディバーシー・アイピー・インターナショナル・ビー・ヴイ</t>
  </si>
  <si>
    <t>三島　博文;榊原　清生</t>
  </si>
  <si>
    <t>田中　昭雄</t>
  </si>
  <si>
    <t>粘稠状殺菌剤組成物</t>
  </si>
  <si>
    <t xml:space="preserve">(57)【要約】 【構成】エチルアルコール５０～９５容量％、カルボキシビニルポリマー０．１～３．０重量％、アルカノールアミン０．０１～２．０重量％及び水５～６０容量％からなる粘稠状殺菌剤組成物。 【効果】適度な粘稠性を有し、かつ使用後の殺菌効力の持続性及び肌の滑らかさに優れた中性の粘稠状殺菌剤組成物。 【産業上の利用分野】この発明は、手指殺菌用の粘稠状（ゲル状）アルコール系殺菌剤組成物に関し、更に詳しくは適度な粘稠性を有し、かつ使用後の殺菌効力の持続性及び肌の滑らかさに優れた中性の粘稠性殺菌剤組成物に関するものである。 </t>
  </si>
  <si>
    <t xml:space="preserve">【特許請求の範囲】 【請求項１】エチルアルコール５０～９５容量％、カルボキシビニルポリマー０．１～３．０重量％、アルカノールアミン０．０１～２．０重量％及び水５～５０容量％からなる手指殺菌用粘稠状殺菌剤組成物。 【請求項２】カルボキシビニルポリマーとして分子量１００万～４００万のものを使用する特許請求の範囲第１項記載の手指殺菌用粘稠状殺菌剤組成物。 【請求項３】手指殺菌用粘稠状殺菌剤には、第４級アンモニウム塩または脂肪酸エステル類から選ばれた少なくとも１種が含まれている特許請求の範囲第１項記載の手指殺菌用粘稠状殺菌剤組成物。 </t>
  </si>
  <si>
    <t>SFG0028367881</t>
  </si>
  <si>
    <t>特開昭62-289505</t>
  </si>
  <si>
    <t>特開昭60-061518;特開昭62-041645;特開昭62-106012;異議申立 90／00898 国内図書館 医薬品の開発　１２巻－製剤素材［Ｉ］、株式会社廣川書店、19901015、初版、Ｐ２３５－２３６，２５７;異議申立 90／00899 国内図書館 廣川　薬科学大辞典、株式会社廣川書店、19830405、第１刷、Ｐ１２０２</t>
  </si>
  <si>
    <t>審判請求証拠（無効審判請求の引用文献情報）（2009/11/10）特開昭60-061518;審判請求証拠（無効審判請求の引用文献情報）（2009/11/10）特開昭62-041645;審判請求証拠（無効審判請求の引用文献情報）（2009/11/10）特開昭62-106012;審判請求証拠（無効審判請求の引用文献情報）（2009/11/10）異議申立 90／00898 国内図書館 医薬品の開発　１２巻－製剤素材［Ｉ］、株式会社廣川書店、19901015、初版、Ｐ２３５－２３６，２５７;審判請求証拠（無効審判請求の引用文献情報）（2009/11/10）異議申立 90／00899 国内図書館 廣川　薬科学大辞典、株式会社廣川書店、19830405、第１刷、Ｐ１２０２</t>
  </si>
  <si>
    <t>カルボキシビニルポリマ－</t>
  </si>
  <si>
    <t>審判請求証拠（無効審判請求の引用文献情報）（2009/11/10）特開昭60-061518</t>
  </si>
  <si>
    <t>審判請求証拠（無効審判請求の引用文献情報）（2009/11/10）特開昭62-041645</t>
  </si>
  <si>
    <t>審判請求証拠（無効審判請求の引用文献情報）（2009/11/10）特開昭62-106012</t>
  </si>
  <si>
    <t>審判請求証拠（無効審判請求の引用文献情報）（2009/11/10）異議申立 90／00898 国内図書館 医薬品の開発　１２巻－製剤素材［Ｉ］、株式会社廣川書店、19901015、初版、Ｐ２３５－２３６，２５７</t>
  </si>
  <si>
    <t>審判請求証拠（無効審判請求の引用文献情報）（2009/11/10）異議申立 90／00899 国内図書館 廣川　薬科学大辞典、株式会社廣川書店、19830405、第１刷、Ｐ１２０２</t>
  </si>
  <si>
    <t>審判査定不服平07-020192号</t>
  </si>
  <si>
    <t>審判（受付）:19950921:60:審判請求書（その他の請求書・申立書を含む）;審判（発送）:19951013:20:審判番号通知;審判（受付）:19951024:51:手続補正書（方式）;審判（受付）:19951024:512:手数料補正書;審判（発送）:19960123:22:審判官指定（変更）通知;審判（受付）:19960201:3013←781:庁内書類（その他の庁内書類）;審判（庁内）:19960611:94:閲覧照会;審判（庁内）:19960614:941:閲覧貸出;審判（庁内）:19960621:942:閲覧返却;審判（庁内）:19960813:94:閲覧照会;審判（庁内）:19960821:941:閲覧貸出;審判（庁内）:19960823:942:閲覧返却;審判（受付）:19961227:7D1:住所変更届（一括）（出願人・請求人）;審判（発送）:19971107:22:審判官指定（変更）通知;審判（受付）:19980129:51:手続補正書（方式）;審判（発送）:19980129:13:拒絶理由通知書;審判（受付）:19980213:7D1←731:住所変更届（一括）（出願人・請求人）;審判（発送）:19980317:03:審決;審判（庁内）:19980318:3012:郵便送達報告書</t>
  </si>
  <si>
    <t>29-1,29-2</t>
    <phoneticPr fontId="16"/>
  </si>
  <si>
    <t>特願平4-48706</t>
  </si>
  <si>
    <t>特許02770097</t>
  </si>
  <si>
    <t>特開平05-073659</t>
  </si>
  <si>
    <t xml:space="preserve">G06T  1/00       </t>
  </si>
  <si>
    <t>G06F 15/62    335</t>
  </si>
  <si>
    <t>G06T1/00;G06F17/50;G09B29/00</t>
  </si>
  <si>
    <t>G06T1/00</t>
  </si>
  <si>
    <t>G09B  29/00@AFI(JP);G06F  17/50@ALI(JP);G06T   1/00@ALI(EP);G06T  11/60@ALI(JP);G09B  29/00@CFI(JP);G06F  17/50@CLI(JP);G06T   1/00@CLI(EP);G06T  11/60@CLI(JP)</t>
  </si>
  <si>
    <t>G09B  29/00@AFI(JP)</t>
  </si>
  <si>
    <t>G06F 15/62    335;G09B 29/00;G06F 15/60    350 D</t>
  </si>
  <si>
    <t>大菅　義之</t>
  </si>
  <si>
    <t xml:space="preserve">(57)【要約】 【目的】地域や地点毎に属性を付与された地図情報を自動的に作成する地図情報システムを提供する。 【構成】線データ発生装置１は、イメージスキャナ１－１で地図画像を自動的に読み込み、パターン認識モジュール１－２でディジタル・イメージ信号を生成し、線データ画像処理装置１－３で線データを作成してＲＡＭ(I)１－４に記憶する。データ変換装置２は、線データ発生装置１から上記線データを読み出し、面データを作成して属性情報作成装置３に出力する。属性情報作成装置３は閉面データ画像処理装置３－１により面データの不連続点の補完、属性付与、印刷出力等の処理をキーボード３－３から入力される指示に基づいて行う。ＲＡＭ(II)３－２は、完成したデータを記憶する。上記面データの不連続点の補完作業は入力端末ＰＣｉ（ｉ＝１、２・・・ｎ）でも分担し、平行して行う。 </t>
  </si>
  <si>
    <t>特願平03-152055</t>
  </si>
  <si>
    <t xml:space="preserve">(57)【特許請求の範囲】 【請求項１】地形図等の原図を読み取って得られるラスターデータからベクトルデータを作成した後、該ベクトルデータを二次元の線データに変換し、それらの線データを座標上の線分に変換し、該線分を所定方向に接続し、終点が始点と一致したときはそれらの線分からなる面データの閉領域データを自動的に作成し、終点が始点と一致しないときはそれらの線分からなる面データを自動的に作成して、該面データの前記不連続となる始点及び終点を報知表示し、該不連続点から任意の点又は線へ接続する線データを入力に基づいて生成することにより該面データに対応する閉領域データを作成し、上記各閉領域データに属性データを付与可能にして該閉領域データを記憶、表示又は印刷する地図データ作成方法。 【請求項２】地形図等の原図を読み取って得られるラスターデータからベクトルデータを作成するベクトルデータ作成手段と、 該ベクトルデータ作成手段により出力されるベクトルデータを二次元の線データに変換する二次元線データ作成手段と、 該二次元線データ作成手段により出力される二次元線データを座標上の線分に変換する線分作成手段と、 該線分作成手段により出力される線分を所定方向に接続し、終点が始点と一致したときはそれらの線分からなる面データの閉領域データを自動的に作成し、終点が始点と一致しないときはそれらの線分からなる面データを自動的に作成する面データ作成手段と、 該面データ作成手段が作成した面データの不連続となる前記始点及び終点を報知表示する不連続点報知表示手段と、 該不連続点報知表示手段による報知表示に基づいて前記始点及び終点から任意の点又は線へ接続する線データを生成すべく該接続線データを入力する入力装置と、 該入力装置による入力に基づいて前記不連続となる始点及び終点を有する面データに対応する閉領域データを作成し、上記各閉領域データに属性データを付与可能にして該閉領域データを記憶、表示又は印刷する記憶表示印刷手段と、 を有することを特徴とする地図データ作成装置。 </t>
  </si>
  <si>
    <t>SFG0028538610</t>
  </si>
  <si>
    <t>審判査定不服平07-020192号;審判無効平10-035672号;審判異議平10-076176号;審判無効2006-080175号</t>
  </si>
  <si>
    <t>特開昭61-139892;特開昭62-058375;特開昭63-239564;特開昭63-044278;特開平02-146681;特開平01-282685;特開平03-171378;特開平05-073659;異議申立 60／00496 外国雑誌 ＡＲＣ／ＩＮＦＯ　Ｕｓｅｒｓ　Ｇｕｉｄｅ，　Ｖｅｒ．５、Ｅｎｖｉｒｏｎｍｅｎｔａｌ　Ｓｙｓｔｅｍｓ　Ｒｅｓｅａｒｃｈ　Ｉｎｓｔｉｔｕｔｅ，Ｉｎｃ、199104、Ｖ１，Ｖ２;異議申立 60／00497 外国雑誌 ＡＲＣ／ＩＮＦＯ　Ｕｓｅｒｓ　Ｍａｎｕａｌ　Ｖｅｒ．３、エンバイロンＭシステムリサーチインティチュート、198501;異議申立 60／00498 外国雑誌 ＡＲＣＥＤＩＴ　Ｕｓｅｒｓ　Ｍａｎｕａｌ　Ｖｅｒ．３、Ｅｎｖｉｒｏｎｍｅｎｔａｌ　Ｓｙｓｔｅｍｓ　Ｒｅｓｅａｒｃｈ　Ｉｎｓｔｉｔｕｔｅ、198507;異議申立 60／00499 国内図書館 鎌田靖彦　編、第２章　マッピングシステムの適応分野、地図情報システム入門、日刊工業新聞社／藤吉敏生、19890830、Ｐ１５－１７;異議申立 60／00500 外国図書館 Ｊｅｆｆｒｅｙ　Ｓｔａｒ，Ｊｏｈｎ　Ｅｓｔｅｓ、Ｐｒｅｐｒｏｃｅｓｓｉｎｇ、Ｇｅｏｇｒａｐｈｉｃ　Ｉｎｆｏｒｍａｔｉｏｎ　Ｓｙｓｔｅｍｓ　Ａｎ　Ｉｎｔｒｏｄｕｃｔｉｏｎ、Ｐｒｅｎｔｉｃｅ－Ｈａｌｌ、1990、Ｐ７７－８５;異議申立 60／00501 国内図書館 Ｊｅｆｆｒｅｙ　Ｓｔａｒ，Ｊｏｈｎ　Ｅｓｔｅｓ　著　岡部篤行　貞広幸雄　今井修　訳、データの前処理、甲４号証の翻訳　「入門地理情報システム」、共立出版株式会社、1990、Ｐ６１－６８;異議申立 60／00502 国内図書館 社団法人日本コンピューターグラフィックス協会　編、第１４章　標準化、コンピューター・マッピング入門、日本経済新聞社／広田耕司、19881104、１版　１刷、Ｐ１８９;異議申立 60／00503 その他 株式会社パスコ　作成、７．地図情報の入力工程、沖縄県森林情報システム御提案書、株式会社パスコ、199107;異議申立 60／00504 国内図書館 堀修、古賀純一、恒川尚、株式会社東芝　総合研究所、統合化地理情報システム（３）図形認識機能をもった図形入力エディタ、情報処理学会第３４回全国大会論文集（３）、社団法人情報処理学会、198703、Ｐ１７９１;異議申立 60／00505 国内図書館 情報処理学会第３３回全国大会論文集　（２）、社団法人情報処理学会、198610、Ｐ１４８３－１４８４;異議申立 60／00506 国内図書館 建設省国土地理院監修、（財）日本測量調査技術協会　編、第１編　ディジタルマッピングの技術、ディジタルマッピング、鹿島出版会／河相全次郎、19890425、Ｐ４４，Ｐ１１４－１１５，Ｐ１３０;異議申立 60／00507 国内図書館 滝嶋康弘、大沢裕、坂内正夫（東京大学生産技術研究所）、自動入力図面のヒューマンフレンドリーな会話形修正システム、情報処理学会第３５回全国大会論文集（３）、社団法人情報処理学会、198709;異議申立 60／00508 国内図書館 秋山実、第１章　地図情報の数学的取扱い、地理情報の処理、株式会社山海堂／石川悌二、19960915、初版、Ｐ４０－４２;異議申立 60／00509 国内図書館 Ｅｄｉｔｅｄ　ｂｙ　Ｄｏｎｎａ　Ｊ．Ｐｅｕｑｕｅｔ　他、Ｅｆｆｉｃｉｅｎｔ　ｄｉｇｉｔｉｚｉｎｇ　ｆｏｒ　ｅｒｒｏｒ　ｄｅｔｅｃｔｉｏｎ　ａｎｄ　ｅｄｉｔｉｎｇ、Ｉｎｔｒｏｄｕｃｔｏｒｙ　ｒｅａｄｉｎｇｓ　ｉｎ　Ｇｅｏｇｒａｐｈｉｃ　Ｉｎｆｏｒｍａｔｉｏｎ　Ｓｙｓｔｅｍｓ、Ｔａｙｌｏｒ　＆　Ｆｒａｎｃｉｓ、1990、Ｐ２３９－２４１;異議申立 60／00510 国内雑誌 今井修、解析機能に優れた地理情報システムＡＲＣ／ＩＮＦＯ、ＰＩＸＥＬ、198703、Ｎ５４、Ｐ６５－７０;異議申立 60／00511 国内雑誌 笠原裕、三枝　博美、土地管理から計画策定支援まで地理情報システムＷＩＮＧ、ＰＩＸＥＬ、198705、Ｎ５６、Ｐ６９－７２;異議申立 60／00512 国内カタログ ＮＩＧＥＭＩＳ　日本語版　Ｖｅｒｓｉｏｎ１．２;異議申立 60／00513 国内図書館 Ｐ．Ａ．バーロー　著　阿仁屋政武、佐藤亮　訳、地理情報システムの原理、古今書院、19900604、Ｐ１６;異議申立 60／00514 その他 平成１７年（ワ）第１６７０６号訴状、20050812;異議申立 60／00515 その他 発明者西石垣氏のプロフィール;異議申立 60／00516 その他 「地図データ作成方法及びその装置」に関する基本特許確定のお知らせ、特許権者であるエン企画からの警告状、20010813;異議申立 60／00517 その他 平成１５年１２月１２日に丸石デジタル株式会社及び西石垣氏がパスコ宛に内容証明郵便で送付した通知書、20031212;異議申立 60／00518 その他 本件特許（特許第２７７００９７号）の登録原簿;異議申立 60／00519 その他 子会社における固定資産（特許権）及び専用実施権の取得に関するお知らせ、丸石デジタルが本件特許を取得したことのお知らせ、丸石自転車株式会社、20031226;異議申立 60／00520 その他 子会社設立に関するお知らせ、丸石デジタル設立のお知らせ、丸石自転車株式会社、20031204;異議申立 60／00521 その他 子会社の取得に関するお知らせ、プライムシステムが滋賀丸石自転車を子会社にしたお知らせ、株式会社プライムシステム、20040913;異議申立 60／00522 その他 社名（商号）変更のご連絡、滋賀丸石自転車が丸石サイクルと社名変更する通知、滋賀丸石自転車工業株式会社、200507;異議申立 60／00523 その他 平成１１年（ワ）第１７８号事件原告準備書面（１）、19991109;異議申立 60／00524 その他 平成１４年（ネ）第３１号控訴事件原告準備書面（１）、20020527;異議申立 60／00525 その他 平成１０年１月２９日付手続補正書、19980129</t>
  </si>
  <si>
    <t>拒絶理由通知（拒絶理由の引用文献情報）（1994/09/30）特開昭61-139892;拒絶理由通知（拒絶理由の引用文献情報）（1994/09/30）特開昭62-058375;拒絶理由通知（拒絶理由の引用文献情報）（1994/09/30）特開昭63-239564;異議証拠　　（異議申立の引用文献情報）（1998/12/25）特開昭63-044278;異議証拠　　（異議申立の引用文献情報）（1998/12/25）特開平02-146681;審判請求証拠（無効審判請求の引用文献情報）（2006/09/06）特開平01-282685;審判請求証拠（無効審判請求の引用文献情報）（2006/09/06）特開平03-171378;審判請求証拠（無効審判請求の引用文献情報）（2006/09/06）特開平05-073659;審判請求証拠（無効審判請求の引用文献情報）（2006/09/06）異議申立 60／00496 外国雑誌 ＡＲＣ／ＩＮＦＯ　Ｕｓｅｒｓ　Ｇｕｉｄｅ，　Ｖｅｒ．５、Ｅｎｖｉｒｏｎｍｅｎｔａｌ　Ｓｙｓｔｅｍｓ　Ｒｅｓｅａｒｃｈ　Ｉｎｓｔｉｔｕｔｅ，Ｉｎｃ、199104、Ｖ１，Ｖ２;審判請求証拠（無効審判請求の引用文献情報）（2006/09/06）異議申立 60／00497 外国雑誌 ＡＲＣ／ＩＮＦＯ　Ｕｓｅｒｓ　Ｍａｎｕａｌ　Ｖｅｒ．３、エンバイロンＭシステムリサーチインティチュート、198501;審判請求証拠（無効審判請求の引用文献情報）（2006/09/06）異議申立 60／00498 外国雑誌 ＡＲＣＥＤＩＴ　Ｕｓｅｒｓ　Ｍａｎｕａｌ　Ｖｅｒ．３、Ｅｎｖｉｒｏｎｍｅｎｔａｌ　Ｓｙｓｔｅｍｓ　Ｒｅｓｅａｒｃｈ　Ｉｎｓｔｉｔｕｔｅ、198507;審判請求証拠（無効審判請求の引用文献情報）（2006/09/06）異議申立 60／00499 国内図書館 鎌田靖彦　編、第２章　マッピングシステムの適応分野、地図情報システム入門、日刊工業新聞社／藤吉敏生、19890830、Ｐ１５－１７;審判請求証拠（無効審判請求の引用文献情報）（2006/09/06）異議申立 60／00500 外国図書館 Ｊｅｆｆｒｅｙ　Ｓｔａｒ，Ｊｏｈｎ　Ｅｓｔｅｓ、Ｐｒｅｐｒｏｃｅｓｓｉｎｇ、Ｇｅｏｇｒａｐｈｉｃ　Ｉｎｆｏｒｍａｔｉｏｎ　Ｓｙｓｔｅｍｓ　Ａｎ　Ｉｎｔｒｏｄｕｃｔｉｏｎ、Ｐｒｅｎｔｉｃｅ－Ｈａｌｌ、1990、Ｐ７７－８５;審判請求証拠（無効審判請求の引用文献情報）（2006/09/06）異議申立 60／00501 国内図書館 Ｊｅｆｆｒｅｙ　Ｓｔａｒ，Ｊｏｈｎ　Ｅｓｔｅｓ　著　岡部篤行　貞広幸雄　今井修　訳、データの前処理、甲４号証の翻訳　「入門地理情報システム」、共立出版株式会社、1990、Ｐ６１－６８;審判請求証拠（無効審判請求の引用文献情報）（2006/09/06）異議申立 60／00502 国内図書館 社団法人日本コンピューターグラフィックス協会　編、第１４章　標準化、コンピューター・マッピング入門、日本経済新聞社／広田耕司、19881104、１版　１刷、Ｐ１８９;審判請求証拠（無効審判請求の引用文献情報）（2006/09/06）異議申立 60／00503 その他 株式会社パスコ　作成、７．地図情報の入力工程、沖縄県森林情報システム御提案書、株式会社パスコ、199107;審判請求証拠（無効審判請求の引用文献情報）（2006/09/06）異議申立 60／00504 国内図書館 堀修、古賀純一、恒川尚、株式会社東芝　総合研究所、統合化地理情報システム（３）図形認識機能をもった図形入力エディタ、情報処理学会第３４回全国大会論文集（３）、社団法人情報処理学会、198703、Ｐ１７９１;審判請求証拠（無効審判請求の引用文献情報）（2006/09/06）異議申立 60／00505 国内図書館 情報処理学会第３３回全国大会論文集　（２）、社団法人情報処理学会、198610、Ｐ１４８３－１４８４;審判請求証拠（無効審判請求の引用文献情報）（2006/09/06）異議申立 60／00506 国内図書館 建設省国土地理院監修、（財）日本測量調査技術協会　編、第１編　ディジタルマッピングの技術、ディジタルマッピング、鹿島出版会／河相全次郎、19890425、Ｐ４４，Ｐ１１４－１１５，Ｐ１３０;審判請求証拠（無効審判請求の引用文献情報）（2006/09/06）異議申立 60／00507 国内図書館 滝嶋康弘、大沢裕、坂内正夫（東京大学生産技術研究所）、自動入力図面のヒューマンフレンドリーな会話形修正システム、情報処理学会第３５回全国大会論文集（３）、社団法人情報処理学会、198709;審判請求証拠（無効審判請求の引用文献情報）（2006/09/06）異議申立 60／00508 国内図書館 秋山実、第１章　地図情報の数学的取扱い、地理情報の処理、株式会社山海堂／石川悌二、19960915、初版、Ｐ４０－４２;審判請求証拠（無効審判請求の引用文献情報）（2006/09/06）異議申立 60／00509 国内図書館 Ｅｄｉｔｅｄ　ｂｙ　Ｄｏｎｎａ　Ｊ．Ｐｅｕｑｕｅｔ　他、Ｅｆｆｉｃｉｅｎｔ　ｄｉｇｉｔｉｚｉｎｇ　ｆｏｒ　ｅｒｒｏｒ　ｄｅｔｅｃｔｉｏｎ　ａｎｄ　ｅｄｉｔｉｎｇ、Ｉｎｔｒｏｄｕｃｔｏｒｙ　ｒｅａｄｉｎｇｓ　ｉｎ　Ｇｅｏｇｒａｐｈｉｃ　Ｉｎｆｏｒｍａｔｉｏｎ　Ｓｙｓｔｅｍｓ、Ｔａｙｌｏｒ　＆　Ｆｒａｎｃｉｓ、1990、Ｐ２３９－２４１;審判請求証拠（無効審判請求の引用文献情報）（2006/09/06）異議申立 60／00510 国内雑誌 今井修、解析機能に優れた地理情報システムＡＲＣ／ＩＮＦＯ、ＰＩＸＥＬ、198703、Ｎ５４、Ｐ６５－７０;審判請求証拠（無効審判請求の引用文献情報）（2006/09/06）異議申立 60／00511 国内雑誌 笠原裕、三枝　博美、土地管理から計画策定支援まで地理情報システムＷＩＮＧ、ＰＩＸＥＬ、198705、Ｎ５６、Ｐ６９－７２;審判請求証拠（無効審判請求の引用文献情報）（2006/09/06）異議申立 60／00512 国内カタログ ＮＩＧＥＭＩＳ　日本語版　Ｖｅｒｓｉｏｎ１．２;審判請求証拠（無効審判請求の引用文献情報）（2006/09/06）異議申立 60／00513 国内図書館 Ｐ．Ａ．バーロー　著　阿仁屋政武、佐藤亮　訳、地理情報システムの原理、古今書院、19900604、Ｐ１６;審判請求証拠（無効審判請求の引用文献情報）（2006/09/06）異議申立 60／00514 その他 平成１７年（ワ）第１６７０６号訴状、20050812;審判請求証拠（無効審判請求の引用文献情報）（2006/09/06）異議申立 60／00515 その他 発明者西石垣氏のプロフィール;審判請求証拠（無効審判請求の引用文献情報）（2006/09/06）異議申立 60／00516 その他 「地図データ作成方法及びその装置」に関する基本特許確定のお知らせ、特許権者であるエン企画からの警告状、20010813;審判請求証拠（無効審判請求の引用文献情報）（2006/09/06）異議申立 60／00517 その他 平成１５年１２月１２日に丸石デジタル株式会社及び西石垣氏がパスコ宛に内容証明郵便で送付した通知書、20031212;審判請求証拠（無効審判請求の引用文献情報）（2006/09/06）異議申立 60／00518 その他 本件特許（特許第２７７００９７号）の登録原簿;審判請求証拠（無効審判請求の引用文献情報）（2006/09/06）異議申立 60／00519 その他 子会社における固定資産（特許権）及び専用実施権の取得に関するお知らせ、丸石デジタルが本件特許を取得したことのお知らせ、丸石自転車株式会社、20031226;審判請求証拠（無効審判請求の引用文献情報）（2006/09/06）異議申立 60／00520 その他 子会社設立に関するお知らせ、丸石デジタル設立のお知らせ、丸石自転車株式会社、20031204;審判請求証拠（無効審判請求の引用文献情報）（2006/09/06）異議申立 60／00521 その他 子会社の取得に関するお知らせ、プライムシステムが滋賀丸石自転車を子会社にしたお知らせ、株式会社プライムシステム、20040913;審判請求証拠（無効審判請求の引用文献情報）（2006/09/06）異議申立 60／00522 その他 社名（商号）変更のご連絡、滋賀丸石自転車が丸石サイクルと社名変更する通知、滋賀丸石自転車工業株式会社、200507;審判請求証拠（無効審判請求の引用文献情報）（2006/09/06）異議申立 60／00523 その他 平成１１年（ワ）第１７８号事件原告準備書面（１）、19991109;審判請求証拠（無効審判請求の引用文献情報）（2006/09/06）異議申立 60／00524 その他 平成１４年（ネ）第３１号控訴事件原告準備書面（１）、20020527;審判請求証拠（無効審判請求の引用文献情報）（2006/09/06）異議申立 60／00525 その他 平成１０年１月２９日付手続補正書、19980129</t>
  </si>
  <si>
    <t>閉領域デ－タ;ＨＡ０２イメ－ジスキヤナの利用;ＨＣ２１地域・地点特定用番号</t>
  </si>
  <si>
    <t>審判無効平10-035672号</t>
  </si>
  <si>
    <t>株式会社　パスコ;朝日航洋　株式会社;株式会社　八州;株式会社　ジャステック;日本コンピュータグラフィック　株式会社</t>
  </si>
  <si>
    <t>訂正を認める。無効としない</t>
  </si>
  <si>
    <t>審判（受付）:19981228:60:審判請求書（その他の請求書・申立書を含む）;審判（発送）:19990122:20:審判番号通知;審判（受付）:19990126:51:手続補正書（方式）;審判（庁内）:19990128:95:予告登録通知;審判（発送）:19990209:22:審判官指定（変更）通知;審判（発送）:19990219:17:請求書副本の送達通知（答弁指令）;審判（庁内）:19990221:3012:郵便送達報告書;審判（受付）:19990421:57:答弁書（審判事件答弁書・異議答弁書）;審判（受付）:19990421:611:訂正請求書;審判（庁内）:19990715:94:閲覧照会;審判（受付）:19990722:3013←781:庁内書類（その他の庁内書類）;審判（庁内）:19990730:941:閲覧貸出;審判（庁内）:19990805:942:閲覧返却;審判（庁内）:19990827:94:閲覧照会;審判（庁内）:19990906:941:閲覧貸出;審判（庁内）:19990910:942:閲覧返却;審判（発送）:20000111:22:審判官指定（変更）通知;審判（庁内）:20000125:94:閲覧照会;審判（発送）:20000204:22:審判官指定（変更）通知;審判（発送）:20000204:22:審判官指定（変更）通知;審判（発送）:20000225:132:無効理由通知書;審判（受付）:20000322:7442:代理人受任届（被請求人・権利者）;審判（発送）:20000404:24:手続続行通知書（権利異動）;審判（発送）:20000404:24:手続続行通知書（権利異動）;審判（受付）:20000426:53:意見書;審判（庁内）:20000426:941:閲覧貸出;審判（庁内）:20000501:942:閲覧返却;審判（発送）:20000606:22:審判官指定（変更）通知;審判（発送）:20000606:22:審判官指定（変更）通知;審判（発送）:20000612:171:答弁書副本の送付通知（弁駁指令）;審判（発送）:20000612:173:訂正請求副本送付通知（弁駁指令）;審判（庁内）:20000628:94:閲覧照会;審判（庁内）:20000703:941:閲覧貸出;審判（庁内）:20000711:94:閲覧照会;審判（庁内）:20000711:942:閲覧返却;審判（庁内）:20000714:941:閲覧貸出;審判（庁内）:20000719:942:閲覧返却;審判（庁内）:20000811:94:閲覧照会;審判（受付）:20000814:58:弁駁書（審判事件答弁書・異議答弁書）;審判（受付）:20000815:51:手続補正書（方式）;審判（受付）:20000815:781:上申書（出願人・請求人）;審判（庁内）:20000815:941:閲覧貸出;審判（庁内）:20000822:942:閲覧返却;審判（庁内）:20000825:94:閲覧照会;審判（庁内）:20000905:941:閲覧貸出;審判（庁内）:20000905:942:閲覧返却;審判（発送）:20000906:1856:意見書副本の送付通知;審判（発送）:20000919:22:審判官指定（変更）通知;審判（発送）:20000919:22:審判官指定（変更）通知;審判（受付）:20001005:51:手続補正書（方式）;審判（受付）:20001005:6513:口頭審理陳述要領書;審判（受付）:20001005:6513:口頭審理陳述要領書;審判（庁内）:20001006:309:調書;審判（受付）:20001019:58:弁駁書（審判事件答弁書・異議答弁書）;審判（受付）:20001020:57:答弁書（審判事件答弁書・異議答弁書）;審判（受付）:20001027:57:答弁書（審判事件答弁書・異議答弁書）;審判（受付）:20001027:58:弁駁書（審判事件答弁書・異議答弁書）;審判（発送）:20001201:23:審理終結通知書;審判（発送）:20001201:23:審理終結通知書;審判（発送）:20010105:03:審決;審判（発送）:20010105:03:審決;審判（発送）:20010105:1851:答弁書副本の送付通知;審判（発送）:20010105:1851:答弁書副本の送付通知;審判（発送）:20010105:1852:弁駁書副本の送付通知;審判（発送）:20010105:1852:弁駁書副本の送付通知;審判（庁内）:20010112:3012:郵便送達報告書;審判（庁内）:20010112:3012:郵便送達報告書;審判（庁内）:20010125:94:閲覧照会;審判（庁内）:20010129:941:閲覧貸出;審判（庁内）:20010205:942:閲覧返却;審判（庁内）:20010215:94:閲覧照会;審判（庁内）:20010219:941:閲覧貸出;審判（庁内）:20010227:942:閲覧返却;審判（庁内）:20010307:96:確定登録通知</t>
  </si>
  <si>
    <t>平10-035672</t>
    <phoneticPr fontId="7"/>
  </si>
  <si>
    <t>審判異議平10-076176号</t>
  </si>
  <si>
    <t>審判（受付）:19981228:561:異議申立書;審判（受付）:19981228:561:異議申立書;審判（発送）:19990122:201:異議番号通知;審判（発送）:19990122:201:異議番号通知;審判（発送）:19990122:201:異議番号通知;審判（発送）:19990122:201:異議番号通知;審判（発送）:19990122:201:異議番号通知;審判（庁内）:19990203:95:予告登録通知;審判（庁内）:19990203:95:予告登録通知;審判（庁内）:19990212:94:閲覧照会;審判（発送）:19990226:22:審判官指定（変更）通知;審判（発送）:19990226:22:審判官指定（変更）通知;審判（発送）:19990226:22:審判官指定（変更）通知;審判（発送）:19990305:18:異議申立書副本の送付通知;審判（庁内）:19990402:94:閲覧照会;審判（庁内）:19990601:94:閲覧照会;審判（庁内）:19990708:94:閲覧照会;審判（庁内）:19990715:94:閲覧照会;審判（庁内）:19990827:94:閲覧照会;審判（庁内）:19990903:941:閲覧貸出;審判（庁内）:19990908:94:閲覧照会;審判（庁内）:19990910:942:閲覧返却;審判（庁内）:19990922:941:閲覧貸出;審判（庁内）:19990924:94:閲覧照会;審判（庁内）:19991006:942:閲覧返却;審判（発送）:20000111:22:審判官指定（変更）通知;審判（発送）:20000111:22:審判官指定（変更）通知;審判（発送）:20000111:22:審判官指定（変更）通知;審判（発送）:20000204:22:審判官指定（変更）通知;審判（発送）:20000204:22:審判官指定（変更）通知;審判（発送）:20000204:22:審判官指定（変更）通知;審判（発送）:20000310:234:手続中止通知書;審判（発送）:20000310:234:手続中止通知書;審判（発送）:20000310:234:手続中止通知書;審判（庁内）:20000628:94:閲覧照会;審判（庁内）:20000704:941:閲覧貸出;審判（庁内）:20000710:942:閲覧返却;審判（発送）:20010112:22:審判官指定（変更）通知;審判（発送）:20010112:22:審判官指定（変更）通知;審判（発送）:20010112:22:審判官指定（変更）通知;審判（発送）:20010119:183:審尋（申立人）（審判官）;審判（発送）:20010119:183:審尋（申立人）（審判官）;審判（発送）:20010119:235:手続中止解除通知書;審判（発送）:20010119:235:手続中止解除通知書;審判（発送）:20010119:235:手続中止解除通知書;審判（発送）:20010119:2894:指令書（その他）処分有（審判長）;審判（庁内）:20010215:94:閲覧照会;審判（庁内）:20010216:941:閲覧貸出;審判（受付）:20010220:51:手続補正書（方式）;審判（庁内）:20010223:942:閲覧返却;審判（受付）:20010313:54:回答書;審判（受付）:20010321:54:回答書;審判（発送）:20010417:16:異議の決定;審判（発送）:20010417:16:異議の決定;審判（発送）:20010417:16:異議の決定;審判（庁内）:20010425:3012:郵便送達報告書;審判（庁内）:20010425:3012:郵便送達報告書;審判（庁内）:20010425:3012:郵便送達報告書;審判（庁内）:20010508:96:確定登録通知;審判（庁内）:20010508:96:確定登録通知</t>
  </si>
  <si>
    <t>審判無効2006-080175号</t>
  </si>
  <si>
    <t>株式会社　パスコ;日本コンピュータグラフィック　株式会社</t>
  </si>
  <si>
    <t>2007/04/17;2008/08/19</t>
  </si>
  <si>
    <t>平19年（行ケ）第10185号;平20年（行ケ）第10335号;平20年（行ケ）第10349号</t>
  </si>
  <si>
    <t>平22年（行サ）第180号</t>
  </si>
  <si>
    <t>2007/05/24;2008/09/16;2008/09/26</t>
  </si>
  <si>
    <t>前審（判）決を維持する;前審（判）決を維持する;前審（判）決を維持する;前審（判）決を維持する</t>
  </si>
  <si>
    <t>2008/03/25;2010/01/26;2010/01/26</t>
  </si>
  <si>
    <t>審判（受付）:20060906:60:審判請求書（その他の請求書・申立書を含む）;審判（発送）:20060922:20:審判番号通知;審判（発送）:20060922:22:審判官指定（変更）通知;審判（庁内）:20060922:95:予告登録通知;審判（発送）:20061011:22:審判官指定（変更）通知;審判（発送）:20061012:17:請求書副本の送達通知（答弁指令）;審判（発送）:20061012:20:審判番号通知;審判（発送）:20061012:202:審判請求通知;審判（発送）:20061012:22:審判官指定（変更）通知;審判（庁内）:20061017:3012:郵便送達報告書;審判（受付）:20061018:781:上申書（出願人・請求人）;審判（発送）:20061027:1858:上申書副本の送付通知;審判（受付）:20061208:635:参加申請書;審判（受付）:20061211:57:答弁書（審判事件答弁書・異議答弁書）;審判（受付）:20061211:57:答弁書（審判事件答弁書・異議答弁書）;審判（受付）:20061211:6515:証拠説明書;審判（発送）:20061221:174:参加申請副本送達通知（意見指令）;審判（発送）:20061221:174:参加申請副本送達通知（意見指令）;審判（庁内）:20061226:3012:郵便送達報告書;審判（庁内）:20061226:3012:郵便送達報告書;審判（発送）:20070104:22:審判官指定（変更）通知;審判（発送）:20070104:22:審判官指定（変更）通知;審判（発送）:20070111:1851:答弁書副本の送付通知;審判（発送）:20070111:1851:答弁書副本の送付通知;審判（受付）:20070115:783:上申書（参加人・準参加人）;審判（発送）:20070122:1858:上申書副本の送付通知;審判（発送）:20070122:1858:上申書副本の送付通知;審判（発送）:20070130:161:参加許否の決定;審判（発送）:20070130:161:参加許否の決定;審判（発送）:20070130:161:参加許否の決定;審判（庁内）:20070205:3012:郵便送達報告書;審判（庁内）:20070205:3012:郵便送達報告書;審判（庁内）:20070205:3012:郵便送達報告書;審判（受付）:20070214:6513:口頭審理陳述要領書;審判（受付）:20070214:6513:口頭審理陳述要領書;審判（受付）:20070214:6513:口頭審理陳述要領書;審判（庁内）:20070219:309:調書;審判（受付）:20070221:6515:証拠説明書;審判（受付）:20070306:781:上申書（出願人・請求人）;審判（受付）:20070306:783:上申書（参加人・準参加人）;審判（受付）:20070306:6515:証拠説明書;審判（受付）:20070307:782:上申書（被請求人・権利者）;審判（発送）:20070403:1850:副本の送付通知;審判（発送）:20070403:1850:副本の送付通知;審判（発送）:20070403:1850:副本の送付通知;審判（発送）:20070403:23:審理終結通知書;審判（発送）:20070403:23:審理終結通知書;審判（発送）:20070403:23:審理終結通知書;審判（発送）:20070425:03:審決;審判（発送）:20070425:03:審決;審判（発送）:20070425:03:審決;審判（庁内）:20070501:3012:郵便送達報告書;審判（庁内）:20070502:3012:郵便送達報告書;審判（庁内）:20070502:3012:郵便送達報告書;審判（庁内）:20070711:94:閲覧照会;審判（庁内）:20070712:941:閲覧貸出;審判（庁内）:20070717:942:閲覧返却;審判（受付）:20080411:612:訂正申立;審判（発送）:20080428:22:審判官指定（変更）通知;審判（発送）:20080428:22:審判官指定（変更）通知;審判（発送）:20080428:22:審判官指定（変更）通知;審判（発送）:20080522:2891:通知書（その他）期間有;審判（受付）:20080530:611:訂正請求書;審判（受付）:20080602:783:上申書（参加人・準参加人）;審判（発送）:20080609:173:訂正請求副本送付通知（弁駁指令）;審判（発送）:20080609:173:訂正請求副本送付通知（弁駁指令）;審判（発送）:20080609:173:訂正請求副本送付通知（弁駁指令）;審判（受付）:20080708:58:弁駁書（審判事件答弁書・異議答弁書）;審判（受付）:20080709:523:手続補正書（自発・内容）;審判（受付）:20080709:58:弁駁書（審判事件答弁書・異議答弁書）;審判（発送）:20080717:22:審判官指定（変更）通知;審判（発送）:20080717:22:審判官指定（変更）通知;審判（発送）:20080717:22:審判官指定（変更）通知;審判（発送）:20080808:1852:弁駁書副本の送付通知;審判（発送）:20080808:1852:弁駁書副本の送付通知;審判（発送）:20080808:1852:弁駁書副本の送付通知;審判（発送）:20080808:1852:弁駁書副本の送付通知;審判（発送）:20080808:1857:手続補正書副本の送付通知;審判（発送）:20080808:1857:手続補正書副本の送付通知;審判（発送）:20080808:23:審理終結通知書;審判（発送）:20080808:23:審理終結通知書;審判（発送）:20080808:23:審理終結通知書;審判（発送）:20080828:03:審決;審判（発送）:20080828:03:審決;審判（発送）:20080828:03:審決;審判（庁内）:20080902:3012:郵便送達報告書;審判（庁内）:20080902:3012:郵便送達報告書;審判（庁内）:20080902:3012:郵便送達報告書;審判（庁内）:20091126:94:閲覧照会;審判（庁内）:20091127:941:閲覧貸出;審判（庁内）:20091201:942:閲覧返却;審判（庁内）:20110816:96:確定登録通知</t>
  </si>
  <si>
    <t>審判請求証拠（無効審判請求の引用文献情報）（2006/09/06）特開平01-282685</t>
  </si>
  <si>
    <t>審判請求証拠（無効審判請求の引用文献情報）（2006/09/06）特開平03-171378</t>
  </si>
  <si>
    <t>審判請求証拠（無効審判請求の引用文献情報）（2006/09/06）特開平05-073659</t>
  </si>
  <si>
    <t>審判請求証拠（無効審判請求の引用文献情報）（2006/09/06）異議申立 60／00496 外国雑誌 ＡＲＣ／ＩＮＦＯ　Ｕｓｅｒｓ　Ｇｕｉｄｅ，　Ｖｅｒ．５、Ｅｎｖｉｒｏｎｍｅｎｔａｌ　Ｓｙｓｔｅｍｓ　Ｒｅｓｅａｒｃｈ　Ｉｎｓｔｉｔｕｔｅ，Ｉｎｃ、199104、Ｖ１，Ｖ２</t>
  </si>
  <si>
    <t>審判請求証拠（無効審判請求の引用文献情報）（2006/09/06）異議申立 60／00497 外国雑誌 ＡＲＣ／ＩＮＦＯ　Ｕｓｅｒｓ　Ｍａｎｕａｌ　Ｖｅｒ．３、エンバイロンＭシステムリサーチインティチュート、198501</t>
  </si>
  <si>
    <t>審判請求証拠（無効審判請求の引用文献情報）（2006/09/06）異議申立 60／00498 外国雑誌 ＡＲＣＥＤＩＴ　Ｕｓｅｒｓ　Ｍａｎｕａｌ　Ｖｅｒ．３、Ｅｎｖｉｒｏｎｍｅｎｔａｌ　Ｓｙｓｔｅｍｓ　Ｒｅｓｅａｒｃｈ　Ｉｎｓｔｉｔｕｔｅ、198507</t>
  </si>
  <si>
    <t>審判請求証拠（無効審判請求の引用文献情報）（2006/09/06）異議申立 60／00499 国内図書館 鎌田靖彦　編、第２章　マッピングシステムの適応分野、地図情報システム入門、日刊工業新聞社／藤吉敏生、19890830、Ｐ１５－１７</t>
  </si>
  <si>
    <t>審判請求証拠（無効審判請求の引用文献情報）（2006/09/06）異議申立 60／00500 外国図書館 Ｊｅｆｆｒｅｙ　Ｓｔａｒ，Ｊｏｈｎ　Ｅｓｔｅｓ、Ｐｒｅｐｒｏｃｅｓｓｉｎｇ、Ｇｅｏｇｒａｐｈｉｃ　Ｉｎｆｏｒｍａｔｉｏｎ　Ｓｙｓｔｅｍｓ　Ａｎ　Ｉｎｔｒｏｄｕｃｔｉｏｎ、Ｐｒｅｎｔｉｃｅ－Ｈａｌｌ、1990、Ｐ７７－８５</t>
  </si>
  <si>
    <t>審判請求証拠（無効審判請求の引用文献情報）（2006/09/06）異議申立 60／00501 国内図書館 Ｊｅｆｆｒｅｙ　Ｓｔａｒ，Ｊｏｈｎ　Ｅｓｔｅｓ　著　岡部篤行　貞広幸雄　今井修　訳、データの前処理、甲４号証の翻訳　「入門地理情報システム」、共立出版株式会社、1990、Ｐ６１－６８</t>
  </si>
  <si>
    <t>審判請求証拠（無効審判請求の引用文献情報）（2006/09/06）異議申立 60／00502 国内図書館 社団法人日本コンピューターグラフィックス協会　編、第１４章　標準化、コンピューター・マッピング入門、日本経済新聞社／広田耕司、19881104、１版　１刷、Ｐ１８９</t>
  </si>
  <si>
    <t>審判請求証拠（無効審判請求の引用文献情報）（2006/09/06）異議申立 60／00503 その他 株式会社パスコ　作成、７．地図情報の入力工程、沖縄県森林情報システム御提案書、株式会社パスコ、199107</t>
  </si>
  <si>
    <t>審判請求証拠（無効審判請求の引用文献情報）（2006/09/06）異議申立 60／00504 国内図書館 堀修、古賀純一、恒川尚、株式会社東芝　総合研究所、統合化地理情報システム（３）図形認識機能をもった図形入力エディタ、情報処理学会第３４回全国大会論文集（３）、社団法人情報処理学会、198703、Ｐ１７９１</t>
  </si>
  <si>
    <t>審判請求証拠（無効審判請求の引用文献情報）（2006/09/06）異議申立 60／00505 国内図書館 情報処理学会第３３回全国大会論文集　（２）、社団法人情報処理学会、198610、Ｐ１４８３－１４８４</t>
  </si>
  <si>
    <t>審判請求証拠（無効審判請求の引用文献情報）（2006/09/06）異議申立 60／00506 国内図書館 建設省国土地理院監修、（財）日本測量調査技術協会　編、第１編　ディジタルマッピングの技術、ディジタルマッピング、鹿島出版会／河相全次郎、19890425、Ｐ４４，Ｐ１１４－１１５，Ｐ１３０</t>
  </si>
  <si>
    <t>審判請求証拠（無効審判請求の引用文献情報）（2006/09/06）異議申立 60／00507 国内図書館 滝嶋康弘、大沢裕、坂内正夫（東京大学生産技術研究所）、自動入力図面のヒューマンフレンドリーな会話形修正システム、情報処理学会第３５回全国大会論文集（３）、社団法人情報処理学会、198709</t>
  </si>
  <si>
    <t>審判請求証拠（無効審判請求の引用文献情報）（2006/09/06）異議申立 60／00508 国内図書館 秋山実、第１章　地図情報の数学的取扱い、地理情報の処理、株式会社山海堂／石川悌二、19960915、初版、Ｐ４０－４２</t>
  </si>
  <si>
    <t>審判請求証拠（無効審判請求の引用文献情報）（2006/09/06）異議申立 60／00509 国内図書館 Ｅｄｉｔｅｄ　ｂｙ　Ｄｏｎｎａ　Ｊ．Ｐｅｕｑｕｅｔ　他、Ｅｆｆｉｃｉｅｎｔ　ｄｉｇｉｔｉｚｉｎｇ　ｆｏｒ　ｅｒｒｏｒ　ｄｅｔｅｃｔｉｏｎ　ａｎｄ　ｅｄｉｔｉｎｇ、Ｉｎｔｒｏｄｕｃｔｏｒｙ　ｒｅａｄｉｎｇｓ　ｉｎ　Ｇｅｏｇｒａｐｈｉｃ　Ｉｎｆｏｒｍａｔｉｏｎ　Ｓｙｓｔｅｍｓ、Ｔａｙｌｏｒ　＆　Ｆｒａｎｃｉｓ、1990、Ｐ２３９－２４１</t>
  </si>
  <si>
    <t>審判請求証拠（無効審判請求の引用文献情報）（2006/09/06）異議申立 60／00510 国内雑誌 今井修、解析機能に優れた地理情報システムＡＲＣ／ＩＮＦＯ、ＰＩＸＥＬ、198703、Ｎ５４、Ｐ６５－７０</t>
  </si>
  <si>
    <t>審判請求証拠（無効審判請求の引用文献情報）（2006/09/06）異議申立 60／00511 国内雑誌 笠原裕、三枝　博美、土地管理から計画策定支援まで地理情報システムＷＩＮＧ、ＰＩＸＥＬ、198705、Ｎ５６、Ｐ６９－７２</t>
  </si>
  <si>
    <t>審判請求証拠（無効審判請求の引用文献情報）（2006/09/06）異議申立 60／00512 国内カタログ ＮＩＧＥＭＩＳ　日本語版　Ｖｅｒｓｉｏｎ１．２</t>
  </si>
  <si>
    <t>審判請求証拠（無効審判請求の引用文献情報）（2006/09/06）異議申立 60／00513 国内図書館 Ｐ．Ａ．バーロー　著　阿仁屋政武、佐藤亮　訳、地理情報システムの原理、古今書院、19900604、Ｐ１６</t>
  </si>
  <si>
    <t>審判請求証拠（無効審判請求の引用文献情報）（2006/09/06）異議申立 60／00514 その他 平成１７年（ワ）第１６７０６号訴状、20050812</t>
  </si>
  <si>
    <t>審判請求証拠（無効審判請求の引用文献情報）（2006/09/06）異議申立 60／00515 その他 発明者西石垣氏のプロフィール</t>
  </si>
  <si>
    <t>審判請求証拠（無効審判請求の引用文献情報）（2006/09/06）異議申立 60／00516 その他 「地図データ作成方法及びその装置」に関する基本特許確定のお知らせ、特許権者であるエン企画からの警告状、20010813</t>
  </si>
  <si>
    <t>審判請求証拠（無効審判請求の引用文献情報）（2006/09/06）異議申立 60／00517 その他 平成１５年１２月１２日に丸石デジタル株式会社及び西石垣氏がパスコ宛に内容証明郵便で送付した通知書、20031212</t>
  </si>
  <si>
    <t>審判請求証拠（無効審判請求の引用文献情報）（2006/09/06）異議申立 60／00518 その他 本件特許（特許第２７７００９７号）の登録原簿</t>
  </si>
  <si>
    <t>審判請求証拠（無効審判請求の引用文献情報）（2006/09/06）異議申立 60／00519 その他 子会社における固定資産（特許権）及び専用実施権の取得に関するお知らせ、丸石デジタルが本件特許を取得したことのお知らせ、丸石自転車株式会社、20031226</t>
  </si>
  <si>
    <t>審判請求証拠（無効審判請求の引用文献情報）（2006/09/06）異議申立 60／00520 その他 子会社設立に関するお知らせ、丸石デジタル設立のお知らせ、丸石自転車株式会社、20031204</t>
  </si>
  <si>
    <t>審判請求証拠（無効審判請求の引用文献情報）（2006/09/06）異議申立 60／00521 その他 子会社の取得に関するお知らせ、プライムシステムが滋賀丸石自転車を子会社にしたお知らせ、株式会社プライムシステム、20040913</t>
  </si>
  <si>
    <t>審判請求証拠（無効審判請求の引用文献情報）（2006/09/06）異議申立 60／00522 その他 社名（商号）変更のご連絡、滋賀丸石自転車が丸石サイクルと社名変更する通知、滋賀丸石自転車工業株式会社、200507</t>
  </si>
  <si>
    <t>審判請求証拠（無効審判請求の引用文献情報）（2006/09/06）異議申立 60／00523 その他 平成１１年（ワ）第１７８号事件原告準備書面（１）、19991109</t>
  </si>
  <si>
    <t>審判請求証拠（無効審判請求の引用文献情報）（2006/09/06）異議申立 60／00524 その他 平成１４年（ネ）第３１号控訴事件原告準備書面（１）、20020527</t>
  </si>
  <si>
    <t>審判請求証拠（無効審判請求の引用文献情報）（2006/09/06）異議申立 60／00525 その他 平成１０年１月２９日付手続補正書、19980129</t>
  </si>
  <si>
    <t>審判無効2006-080209号</t>
  </si>
  <si>
    <t>スンチェ・ハイテック・カンパニー・リミテッド</t>
  </si>
  <si>
    <t>取消さない;特許（登録）しない（補正却下を取消し）</t>
  </si>
  <si>
    <t>2007/06/15;2008/11/19</t>
  </si>
  <si>
    <t>平19年（行ケ）第10275号;平20年（行ケ）第10489号</t>
  </si>
  <si>
    <t>2007/07/25;2008/12/25</t>
  </si>
  <si>
    <t>前審（判）決を維持する;前審（判）決を維持する</t>
  </si>
  <si>
    <t>審判（受付）:20061019:60:審判請求書（その他の請求書・申立書を含む）;審判（発送）:20061101:20:審判番号通知;審判（発送）:20061101:22:審判官指定（変更）通知;審判（庁内）:20061101:95:予告登録通知;審判（発送）:20061116:22:審判官指定（変更）通知;審判（発送）:20061121:17:請求書副本の送達通知（答弁指令）;審判（発送）:20061121:20:審判番号通知;審判（発送）:20061121:22:審判官指定（変更）通知;審判（庁内）:20061127:3012:郵便送達報告書;審判（受付）:20061201:523:手続補正書（自発・内容）;審判（受付）:20061201:7424:代理人辞任届（出願人・請求人）;審判（発送）:20061212:1857:手続補正書副本の送付通知;審判（受付）:20070119:57:答弁書（審判事件答弁書・異議答弁書）;審判（発送）:20070215:1851:答弁書副本の送付通知;審判（発送）:20070222:22:審判官指定（変更）通知;審判（発送）:20070222:22:審判官指定（変更）通知;審判（受付）:20070410:6513:口頭審理陳述要領書;審判（受付）:20070410:6513:口頭審理陳述要領書;審判（庁内）:20070416:309:調書;審判（受付）:20070514:781:上申書（出願人・請求人）;審判（発送）:20070529:1858:上申書副本の送付通知;審判（発送）:20070529:23:審理終結通知書;審判（発送）:20070529:23:審理終結通知書;審判（受付）:20070601:782:上申書（被請求人・権利者）;審判（発送）:20070626:03:審決;審判（発送）:20070626:03:審決;審判（発送）:20070626:1858:上申書副本の送付通知;審判（庁内）:20070629:3012:郵便送達報告書;審判（庁内）:20070702:3012:郵便送達報告書;審判（庁内）:20071203:94:閲覧照会;審判（庁内）:20071204:941:閲覧貸出;審判（庁内）:20071210:942:閲覧返却;審判（発送）:20080118:2891:通知書（その他）期間有;審判（受付）:20080125:57:答弁書（審判事件答弁書・異議答弁書）;審判（受付）:20080125:611:訂正請求書;審判（発送）:20080229:171:答弁書副本の送付通知（弁駁指令）;審判（発送）:20080229:173:訂正請求副本送付通知（弁駁指令）;審判（庁内）:20080305:94:閲覧照会;審判（庁内）:20080305:941:閲覧貸出;審判（庁内）:20080310:942:閲覧返却;審判（受付）:20080423:53:意見書;審判（受付）:20080423:58:弁駁書（審判事件答弁書・異議答弁書）;審判（発送）:20081023:22:審判官指定（変更）通知;審判（発送）:20081023:22:審判官指定（変更）通知;審判（発送）:20081105:1852:弁駁書副本の送付通知;審判（発送）:20081105:1856:意見書副本の送付通知;審判（発送）:20081105:23:審理終結通知書;審判（発送）:20081105:23:審理終結通知書;審判（発送）:20081128:03:審決;審判（発送）:20081128:03:審決;審判（庁内）:20081203:3012:郵便送達報告書;審判（庁内）:20081204:3012:郵便送達報告書;審判（庁内）:20091209:96:確定登録通知</t>
  </si>
  <si>
    <t>特願平4-120507</t>
  </si>
  <si>
    <t>特許02951477</t>
  </si>
  <si>
    <t>特開平05-312998</t>
  </si>
  <si>
    <t xml:space="preserve">G21H  5/00       </t>
  </si>
  <si>
    <t>G21H  5/00;G21K  5/02;H01J 27/16;H01J 37/08;H01L 21/265;H01L 21/302</t>
  </si>
  <si>
    <t>G21H  5/00</t>
  </si>
  <si>
    <t>G21H5/00;C08J3/28;G03G15/02;G21K5/02;H01J27/16;H01J37/08;H01L21/302;H05F3/06</t>
  </si>
  <si>
    <t>G21H5/00</t>
  </si>
  <si>
    <t>G21H   5/00@AFI(JP);C08J   3/28@ALI(JP);G03G  15/02@ALI(JP);G21K   5/02@ALI(JP);H01J  27/16@ALI(JP);H01J  37/08@ALI(JP);H01L  21/265@ALI(JP);H01L  21/302@ALI(JP);H05F   3/06@ALI(JP);G21H   5/00@CFI(JP);C08J   3/28@CLI(JP);G03G  15/02@CLI(JP);G21K   5/02@CLI(JP);H01J  27/16@CLI(JP);H01J  37/08@CLI(JP);H01L  21/02@CLI(JP);H05F   3/00@CLI(JP)</t>
  </si>
  <si>
    <t>G21H   5/00@AFI(JP);C08J   3/28@ALI(JP);G03G  15/02@ALI(JP);G21K   5/02@ALI(JP);H01J  27/16@ALI(JP);H01J  37/08@ALI(JP);H01L  21/265@ALI(JP);H01L  21/302@ALI(JP);H05F   3/06@ALI(JP)</t>
  </si>
  <si>
    <t>G21H   5/00@AFI(JP)</t>
  </si>
  <si>
    <t>G21H  5/00        A;G21K  5/02        X;H01J 27/16;H01J 37/08;H01L 21/265       D;H01L 21/302       Z;H01L 21/265   603 A;C08J  3/28;H05F  3/06;G03G 15/02;H01L 21/302   201 B</t>
  </si>
  <si>
    <t>G21H  5/00        A;C08J  3/28;G03G 15/02;G21K  5/02        X;H01J 27/16;H01J 37/08;H05F  3/06;H01L 21/302       Z</t>
  </si>
  <si>
    <t>5F004 BA00;5F004 BA11;5F004 BD04;5F004 BD05;5F004 BD06;5F004 DA00;5C030 DD10;5C030 DE10;5C030 DG07;5C030 DG09;4F070 AA23;4F070 AA71;4F070 HA03;4F070 HB14;5G067 AA65;5G067 DA24;2H200 HA14;2H200 HA16</t>
  </si>
  <si>
    <t>浜松ホトニクス株式会社</t>
  </si>
  <si>
    <t>水島　宜彦</t>
  </si>
  <si>
    <t>長谷川　芳樹;塩田　辰也;寺崎　史朗;山田　行一</t>
  </si>
  <si>
    <t>物体の電位を変化させる方法、および所定帯電物体の除電方法</t>
  </si>
  <si>
    <t xml:space="preserve">(57)【要約】 【目的】簡単な構成により、効率よくイオンを発生させる。 【構成】Ｘ線の主要波長を１５ないし２オングストロームの範囲に有し、Ｂｅ窓を有するＸ線管を備え、Ｂｅ窓からＸ線が照射される領域にイオン化すべき元素を含ませることを特徴とする。イオン発生のためのエネルギー源として、軟Ｘ線を利用する場合について考察すると、軟Ｘ線の波長が長いときには、Ｂｅによる吸収損失がＮ2，Ｏ2などによる吸収に比べて増加するようになり、約２０オングストローム以上は損失割合が急増するため不利であることがわかった。一方、軟Ｘ線の波長が短くなり、２オングストローム以下になると、雰囲気による吸収が小さくなり、目的のイオン化に適しない。このイオン発生装置に使用されるＸ線管は、例えばターゲット電圧５ｋＶ、ターゲット電流２０μＡ程度でよく、電源容量も小さくてすみ、小型で扱い易く、雑音を発生しない利点がある。 </t>
  </si>
  <si>
    <t xml:space="preserve">(57)【特許請求の範囲】 【請求項１】所定物体が配置された雰囲気に対してＸ線を照射する位置に、所定のターゲット電圧およびターゲット電流が与えられるターゲットを内蔵すると共にベリリウム窓を有するＸ線管を配置し、 前記ベリリウム窓から主要波長が２オングストローム以上、２０オングストローム以下の範囲の前記Ｘ線が照射される領域の前記雰囲気に含まれる元素ないし物質をイオン化することにより、 前記イオンを含む前記雰囲気中にある前記所定物体の電位を当該雰囲気の電位に近づけることを特徴とする物体の電位を変化させる方法。 【請求項２】除電すべき所定帯電物体が配置された雰囲気に対してＸ線を照射する位置に、所定のターゲット電圧およびターゲット電流が与えられるターゲットを内蔵すると共にベリリウム窓を有するＸ線管を配置し、 前記ベリリウム窓から主要波長が２オングストローム以上、２０オングストローム以下の範囲の前記Ｘ線が照射される領域の前記雰囲気に含まれる元素ないし物質をイオン化することにより、 前記イオンを含む前記雰囲気中にある前記所定帯電物体を除電することを特徴とする所定帯電物体の除電方法。 </t>
  </si>
  <si>
    <t>SFG0028811929</t>
  </si>
  <si>
    <t>審判無効2006-080209号;審判審判2007-390117号</t>
  </si>
  <si>
    <t>特開昭62-222634;特開平1-262500;特開平3-215800;特開平1-274396</t>
  </si>
  <si>
    <t>特開昭62-222634;特開平01-262500;特開平03-215800;特開平01-274396</t>
  </si>
  <si>
    <t>拒絶理由通知（拒絶理由の引用文献情報）（1998/02/03）特開昭62-222634;拒絶理由通知（拒絶理由の引用文献情報）（1998/02/03）特開平01-262500;拒絶理由通知（拒絶理由の引用文献情報）（1998/02/03）特開平03-215800;審判請求証拠（無効審判請求の引用文献情報）（2006/10/17）;審判請求証拠（無効審判請求の引用文献情報）（2006/10/17）特開平01-274396</t>
  </si>
  <si>
    <t>Ｂｅ板;ＤＡ００ＳｉＨ４;イオン源;吸収;窓;軟Ｘ線;波長;露光;ＤＧ０９スパツタリング法用;ＤＤ１０Ｘ線を照射してイオンを発生させる;ＤＥ１０Ｂｅ窓からＸ線を出射するＸ線管;ＤＧ０９ＣＶＤ法用;！！！;！！！;！！！</t>
  </si>
  <si>
    <t>審判請求証拠（無効審判請求の引用文献情報）（2006/10/17）</t>
  </si>
  <si>
    <t>審判請求証拠（無効審判請求の引用文献情報）（2006/10/17）特開平01-274396</t>
  </si>
  <si>
    <t>審判審判2007-390117号</t>
  </si>
  <si>
    <t>浜松ホトニクス　株式会社</t>
  </si>
  <si>
    <t>審判（受付）:20071018:60:審判請求書（その他の請求書・申立書を含む）;審判（発送）:20071031:20:審判番号通知;審判（庁内）:20071031:95:予告登録通知;審判（発送）:20071105:22:審判官指定（変更）通知;審判（発送）:20071106:234:手続中止通知書;審判（庁内）:20071203:94:閲覧照会;審判（庁内）:20071205:941:閲覧貸出;審判（庁内）:20071211:942:閲覧返却;審判（庁内）:20080129:9611:請求取下登録</t>
  </si>
  <si>
    <t>審判審判2007-800115号</t>
  </si>
  <si>
    <t>一部成立</t>
  </si>
  <si>
    <t>テシー　リミテッド</t>
  </si>
  <si>
    <t>訂正を認める。無効の一部無効、一部不成立</t>
  </si>
  <si>
    <t>平20年（行ケ）第10342号</t>
  </si>
  <si>
    <t>平21年（行ツ）第272号</t>
  </si>
  <si>
    <t>審判（受付）:20070614:60:審判請求書（その他の請求書・申立書を含む）;審判（発送）:20070627:20:審判番号通知;審判（発送）:20070627:22:審判官指定（変更）通知;審判（庁内）:20070627:95:予告登録通知;審判（発送）:20070703:22:審判官指定（変更）通知;審判（発送）:20070704:116:手続補正指令書（請求）（審判長）;審判（受付）:20070730:51:手続補正書（方式）;審判（発送）:20070807:17:請求書副本の送達通知（答弁指令）;審判（発送）:20070807:20:審判番号通知;審判（発送）:20070807:22:審判官指定（変更）通知;審判（受付）:20070808:7442:代理人受任届（被請求人・権利者）;審判（庁内）:20070813:3012:郵便送達報告書;審判（受付）:20071108:57:答弁書（審判事件答弁書・異議答弁書）;審判（受付）:20071108:611:訂正請求書;審判（受付）:20071113:512:手数料補正書;審判（発送）:20071203:171:答弁書副本の送付通知（弁駁指令）;審判（発送）:20080226:22:審判官指定（変更）通知;審判（発送）:20080226:22:審判官指定（変更）通知;審判（発送）:20080229:22:審判官指定（変更）通知;審判（発送）:20080229:22:審判官指定（変更）通知;審判（受付）:20080522:6513:口頭審理陳述要領書;審判（受付）:20080522:6513:口頭審理陳述要領書;審判（庁内）:20080523:309:調書;審判（発送）:20080620:03:審決;審判（発送）:20080620:03:審決;審判（庁内）:20080625:3012:郵便送達報告書;審判（庁内）:20080625:3012:郵便送達報告書;審判（庁内）:20080917:94:閲覧照会;審判（庁内）:20080918:941:閲覧貸出;審判（庁内）:20080919:942:閲覧返却;審判（庁内）:20091027:96:確定登録通知</t>
  </si>
  <si>
    <t>特願平4-168159</t>
  </si>
  <si>
    <t>特許03066189</t>
  </si>
  <si>
    <t>特開平08-094105</t>
  </si>
  <si>
    <t xml:space="preserve">F24D 19/00       </t>
  </si>
  <si>
    <t>F24D 19/00</t>
  </si>
  <si>
    <t>F24D19/00;F24H3/00;F24H3/06,301</t>
  </si>
  <si>
    <t>F24D19/00</t>
  </si>
  <si>
    <t>F24H   3/00@AFI(JP);F24D  19/00@ALI(JP);F24H   3/06@ALI(JP);F28D   1/03@ALI(EP);F28D   9/00@ALI(RU);F24H   3/00@CFI(JP);F24D  19/00@CLI(JP);F24H   3/02@CLI(JP);F28D   1/02@CLI(EP);F28D   9/00@CLI(RU)</t>
  </si>
  <si>
    <t>F24H   3/00@AFI(JP)</t>
  </si>
  <si>
    <t>F24D 19/00        A;F24H  3/00        B;F24H  3/06    301</t>
  </si>
  <si>
    <t>鈴木　守三郎</t>
  </si>
  <si>
    <t>暖房用のオイルラジエータ</t>
  </si>
  <si>
    <t xml:space="preserve">(57)【要約】 【目的】子供などが衝突しても危険でなく、且つ熱効率のより優れた暖房用オイルラジエータを提供する。 【構成】特に部屋を暖めるためのオイルラジエータは、内側を熱い液体が循環する複数の互いに連結された放熱素子により形成された本体を有する。各放熱素子は、外面の熱を減少し及び同時に放熱素子の効率を増大するのに適した熱伝達手段を有する少なくとも１つの板状素子を有している。 </t>
  </si>
  <si>
    <t xml:space="preserve">(57)【特許請求の範囲】 【請求項１】内部を熱い液体が循環する互いに連結された複数の放熱素子によって構成される本体を有する、特に暖房用のオイルラジエータであって、各放熱素子が少なくとも１つの第１の板状素子を有し、該板状素子のそれぞれの外側面が、該放熱素子の外側面の熱を減少するための、及び、同時に放熱素子の効率を増大するための少なくとも第１及び第２の折り曲げ部を有することを特徴とする暖房用のオイルラジエータ。 【請求項２】前記放熱素子が、該第１の板状素子の対応する部分と完全にマッチし且つ連結される、該第１及び第２の折り曲げ部に近接して配置される少なくとも１つの部分を有する第２の板状素子を有することを特徴とする、請求項１に記載の暖房用のオイルラジエータ。 【請求項３】前記第２の板状素子が、第１の板状素子の第１の折り曲げ部と対称な少なくとも第１の折り曲げ部を有することを特徴とする、請求項１に記載の暖房用のオイルラジエータ。 【請求項４】前記第１の板状素子が、少なくとも第３の折り曲げ部を有することを特徴とする、請求項１に記載の暖房用のオイルラジエータ。 【請求項５】前記第２の板状素子が第１の板状素子と対称であることを特徴とする、請求項２に記載の暖房用のオイルラジエータ。 【請求項６】少なくとも前記第１の板状素子の第１及び第２の折り曲げ部、及び、少なくとも第２の板状素子の第１及び第２の折り曲げ部が、チャネル状の区画を形成することを特徴とする、請求項１または３に記載の暖房用のオイルラジエータ。 【請求項７】前記放熱素子が、他の放熱素子と連結したとき、放熱素子の外側面が、本体に２つの一層大きな実質的に平坦な対向する側壁を形成することを特徴とする、請求項１に記載の暖房用のオイルラジエータ。 【請求項８】ラジエータ素子を接続するハブのまわりでの溶接ローラのついた自動機械による溶接作業を可能にするために、前記折り曲げ部がつくられる前に、第２の板状素子が、第１の板状素子と溶接されることを特徴とする、請求項１または２の暖房用オイルラジエータ。 【請求項９】少なくとも最初に、少なくとも前記第１の折り曲げ部が、他の折り曲げ部の方向と反対側の方向に溶接後に形成されることを特徴とする、請求項１または３に記載の暖房用オイルラジエータ。 【請求項１０】少なくとも１つの前記第１の板状素子に、複数の開口及び空気向け直し素子が設けられていることを特徴とする、請求項１に記載の暖房用オイルラジエータ。 【請求項１１】前記板状素子が、開口と開口との間に形成され且つ放熱素子から外面への伝導による熱の伝達を制限するのに適したブリッジ部を有することを特徴とする、請求項１に記載の暖房用オイルラジエータ。 【請求項１２】前記開口及び空気向け直し素子が、対流による空気の加熱に適した、空気流のための選択的チャネルを形成し、且つ、前記外側面に、更に、板状素子からの暖かい空気の出口として該チャネルに連結されている穴が設けられていることを特徴とする、請求項１に記載の暖房用オイルラジエータ。 【請求項１３】前記本体が、その端部を閉じるための２つの素子を有することを特徴とする、請求項１に記載の暖房用オイルラジエータ。 </t>
  </si>
  <si>
    <t>書面</t>
  </si>
  <si>
    <t>SFG0000559394</t>
  </si>
  <si>
    <t>審判審判2007-800115号;審判審判2008-390120号</t>
  </si>
  <si>
    <t>特開昭51-453</t>
  </si>
  <si>
    <t>審判請求証拠（無効審判請求の引用文献情報）（2007/06/13）;審判請求証拠（無効審判請求の引用文献情報）（2007/06/13）;審判請求証拠（無効審判請求の引用文献情報）（2007/06/13）;審判請求証拠（無効審判請求の引用文献情報）（2007/06/13）</t>
  </si>
  <si>
    <t>審判請求証拠（無効審判請求の引用文献情報）（2007/06/13）</t>
  </si>
  <si>
    <t>審判審判2008-390120号</t>
  </si>
  <si>
    <t>審判（受付）:20081027:60:審判請求書（その他の請求書・申立書を含む）;審判（発送）:20081107:20:審判番号通知;審判（庁内）:20081110:95:予告登録通知;審判（発送）:20081113:22:審判官指定（変更）通知;審判（発送）:20081114:234:手続中止通知書;審判（受付）:20081121:781:上申書（出願人・請求人）;審判（発送）:20090603:235:手続中止解除通知書;審判（受付）:20090604:781:上申書（出願人・請求人）;審判（発送）:20090605:22:審判官指定（変更）通知;審判（発送）:20090622:131:訂正拒絶理由通知書;審判（受付）:20090811:53:意見書;審判（発送）:20090901:23:審理終結通知書;審判（発送）:20090928:03:審決;審判（庁内）:20091002:3012:郵便送達報告書;審判（庁内）:20100217:96:確定登録通知</t>
  </si>
  <si>
    <t>審判査定不服平08-000955号</t>
  </si>
  <si>
    <t>株式会社　スズデン</t>
  </si>
  <si>
    <t>審判（受付）:19960129:60:審判請求書（その他の請求書・申立書を含む）;審判（発送）:19960216:20:審判番号通知;審判（発送）:19980113:22:審判官指定（変更）通知;審判（発送）:19980206:03:審決;審判（庁内）:19980209:3012:郵便送達報告書</t>
  </si>
  <si>
    <t>特願平4-332489</t>
  </si>
  <si>
    <t>特許02769663</t>
  </si>
  <si>
    <t>特開平06-163132</t>
  </si>
  <si>
    <t xml:space="preserve">H01R 43/00       </t>
  </si>
  <si>
    <t>H01R 43/00</t>
  </si>
  <si>
    <t>H01R43/00;F21M1/00;F21V19/00,330;H01R33/22</t>
  </si>
  <si>
    <t>H01R43/00</t>
  </si>
  <si>
    <t>H01R  43/00@AFI(JP);F21S   2/00@ALI(JP);F21V  19/00@ALI(JP);H01R  33/22@ALI(JP);H01R  43/00@CFI(JP);F21S   2/00@CLI(JP);F21V  19/00@CLI(JP);H01R  33/05@CLI(JP)</t>
  </si>
  <si>
    <t>H01R  43/00@AFI(JP);F21S   2/00@ALI(JP);F21V  19/00@ALI(JP);H01R  33/22@ALI(JP)</t>
  </si>
  <si>
    <t>H01R  43/00@AFI(JP)</t>
  </si>
  <si>
    <t>H01R 43/00        B;H01R 43/00        Z;H01R 33/22        C;F21V 19/00    330 A;F21M  1/00        N;F21V 19/00    100;F21V 19/00    211;F21V 19/00    231;F21V 19/00    600;F21Y101:00;F21S  2/00    312</t>
  </si>
  <si>
    <t>H01R 43/00        Z;F21M  1/00        N;F21V 19/00    330 A;H01R 33/22        C</t>
  </si>
  <si>
    <t>5E051 BA04;5E051 BB05;5E051 AA01;5E024 BD02;5E024 BD17;5E024 BD20;3K013 AA00;3K013 BA01;3K013 CA09;3K013 CA12;3K243 AB01;3K243 AB04;3K243 CC04;3K243 DB13;3K243 EA01;3K243 EE06;3K243 EE08</t>
  </si>
  <si>
    <t>株式会社スズデン</t>
  </si>
  <si>
    <t>池　重徳</t>
  </si>
  <si>
    <t>田辺　敏郎</t>
  </si>
  <si>
    <t>工事用防水型ソケットの製造方法</t>
  </si>
  <si>
    <t xml:space="preserve">(57)【要約】 【目的】乱暴に取扱われても破損する虞れがなく防水性を確実に維持することができるとともに、その製造に際しても多大な手間と時間とコストを要することなく容易に製造することができる工事用防水型ソケットを提供する。 【構成】ソケット本体２に防水絶縁ケーブル４の電線３をスポット溶接若しくはハンダ付けをし、この電線付きソケット本体２を所定の成形金型内にセットしてこの金型に溶融合成樹脂材を注入し、ソケット本体２と防水絶縁ケーブル４を被覆する合成樹脂外装体５を形成し、これが固化した後に取り出すと工事用防水型ソケット１が得られる。 </t>
  </si>
  <si>
    <t xml:space="preserve">(57)【特許請求の範囲】 【請求項１】電球の口金と係合する金属製のソケット本体に絶縁ケーブルの電線を接続するとともに、前記ソケット本体外周と絶縁ケーブルを耐熱合成樹脂材にて射出成形により一体的に隙間なく密着して被覆して外装体を形成し、前記ソケット本体と電線の接続個所を前記耐熱合成樹脂材にて成形固定したことを特徴とする工事用防水型ソケットの製造方法。 </t>
  </si>
  <si>
    <t>SFG0029040008</t>
  </si>
  <si>
    <t>審判査定不服平08-000955号;審判審判2009-800048号</t>
  </si>
  <si>
    <t>特開昭60-198073;特開昭63-211581;特開平02-291689;特開平03-211020;異議申立 90／00198 その他 米国特許第２２６５３６０号公報の翻訳文;異議申立 90／00199 その他 平成７年７月２１日起案の拒絶理由通知書;異議申立 90／00200 その他 平成７年９月２８日付け提出の意見書;異議申立 90／00201 その他 平成７年９月２８日付け提出の手続補正書;異議申立 90／00202 その他 平成８年１月２６日付け提出の審判請求書（８審判９５５）;異議申立 90／00203 その他 平成８年審判９５５号審決書</t>
  </si>
  <si>
    <t>拒絶理由通知（拒絶理由の引用文献情報）（1995/07/21）特開昭60-198073;拒絶理由通知（拒絶理由の引用文献情報）（1995/07/21）特開昭63-211581;拒絶理由通知（拒絶理由の引用文献情報）（1995/07/21）特開平02-291689;審判請求証拠（無効審判請求の引用文献情報）（2009/02/23）;審判請求証拠（無効審判請求の引用文献情報）（2009/02/23）特開昭63-211581;審判請求証拠（無効審判請求の引用文献情報）（2009/02/23）特開平02-291689;審判請求証拠（無効審判請求の引用文献情報）（2009/02/23）特開平03-211020;審判請求証拠（無効審判請求の引用文献情報）（2009/02/23）異議申立 90／00198 その他 米国特許第２２６５３６０号公報の翻訳文;審判請求証拠（無効審判請求の引用文献情報）（2009/02/23）異議申立 90／00199 その他 平成７年７月２１日起案の拒絶理由通知書;審判請求証拠（無効審判請求の引用文献情報）（2009/02/23）異議申立 90／00200 その他 平成７年９月２８日付け提出の意見書;審判請求証拠（無効審判請求の引用文献情報）（2009/02/23）異議申立 90／00201 その他 平成７年９月２８日付け提出の手続補正書;審判請求証拠（無効審判請求の引用文献情報）（2009/02/23）異議申立 90／00202 その他 平成８年１月２６日付け提出の審判請求書（８審判９５５）;審判請求証拠（無効審判請求の引用文献情報）（2009/02/23）異議申立 90／00203 その他 平成８年審判９５５号審決書</t>
  </si>
  <si>
    <t>ＢＡ０４電球ソケツト;ＡＡ０１．金属部を挿入一体射出成形;！！！;！！！;！！！;ＢＤ２０本体へ絶縁ケ－ブルの一体形成;ＡＡ００電球の破損保護;！！！</t>
  </si>
  <si>
    <t>審判審判2009-800048号</t>
  </si>
  <si>
    <t>ジェフコム　株式会社</t>
  </si>
  <si>
    <t>平21年（行ケ）第10271号</t>
  </si>
  <si>
    <t>審判（受付）:20090225:60:審判請求書（その他の請求書・申立書を含む）;審判（発送）:20090311:20:審判番号通知;審判（発送）:20090311:22:審判官指定（変更）通知;審判（庁内）:20090311:95:予告登録通知;審判（発送）:20090324:17:請求書副本の送達通知（答弁指令）;審判（発送）:20090324:20:審判番号通知;審判（発送）:20090324:22:審判官指定（変更）通知;審判（発送）:20090324:22:審判官指定（変更）通知;審判（庁内）:20090327:3012:郵便送達報告書;審判（受付）:20090515:57:答弁書（審判事件答弁書・異議答弁書）;審判（発送）:20090608:1851:答弁書副本の送付通知;審判（発送）:20090608:22:審判官指定（変更）通知;審判（発送）:20090608:22:審判官指定（変更）通知;審判（受付）:20090622:6513:口頭審理陳述要領書;審判（発送）:20090626:1860:口頭審理陳述要領書副本の送付通知;審判（受付）:20090701:6513:口頭審理陳述要領書;審判（庁内）:20090709:309:調書;審判（発送）:20090721:23:審理終結通知書;審判（発送）:20090721:23:審理終結通知書;審判（発送）:20090812:03:審決;審判（発送）:20090812:03:審決;審判（庁内）:20090817:3012:郵便送達報告書;審判（庁内）:20090821:3012:郵便送達報告書;審判（庁内）:20100818:96:確定登録通知</t>
  </si>
  <si>
    <t>審判請求証拠（無効審判請求の引用文献情報）（2009/02/23）</t>
  </si>
  <si>
    <t>審判請求証拠（無効審判請求の引用文献情報）（2009/02/23）特開昭63-211581</t>
  </si>
  <si>
    <t>審判請求証拠（無効審判請求の引用文献情報）（2009/02/23）特開平02-291689</t>
  </si>
  <si>
    <t>審判請求証拠（無効審判請求の引用文献情報）（2009/02/23）特開平03-211020</t>
  </si>
  <si>
    <t>審判請求証拠（無効審判請求の引用文献情報）（2009/02/23）異議申立 90／00198 その他 米国特許第２２６５３６０号公報の翻訳文</t>
  </si>
  <si>
    <t>審判請求証拠（無効審判請求の引用文献情報）（2009/02/23）異議申立 90／00199 その他 平成７年７月２１日起案の拒絶理由通知書</t>
  </si>
  <si>
    <t>審判請求証拠（無効審判請求の引用文献情報）（2009/02/23）異議申立 90／00200 その他 平成７年９月２８日付け提出の意見書</t>
  </si>
  <si>
    <t>審判請求証拠（無効審判請求の引用文献情報）（2009/02/23）異議申立 90／00201 その他 平成７年９月２８日付け提出の手続補正書</t>
  </si>
  <si>
    <t>審判請求証拠（無効審判請求の引用文献情報）（2009/02/23）異議申立 90／00202 その他 平成８年１月２６日付け提出の審判請求書（８審判９５５）</t>
  </si>
  <si>
    <t>審判請求証拠（無効審判請求の引用文献情報）（2009/02/23）異議申立 90／00203 その他 平成８年審判９５５号審決書</t>
  </si>
  <si>
    <t>審判異議平09-070779号</t>
  </si>
  <si>
    <t>審判（受付）:19970220:561:異議申立書;審判（受付）:19970221:561:異議申立書;審判（受付）:19970224:561:異議申立書;審判（発送）:19970314:201:異議番号通知;審判（発送）:19970314:201:異議番号通知;審判（発送）:19970314:201:異議番号通知;審判（発送）:19970314:201:異議番号通知;審判（発送）:19970314:201:異議番号通知;審判（発送）:19970314:201:異議番号通知;審判（発送）:19970408:22:審判官指定（変更）通知;審判（発送）:19970408:22:審判官指定（変更）通知;審判（発送）:19970408:22:審判官指定（変更）通知;審判（発送）:19970408:22:審判官指定（変更）通知;審判（庁内）:19970410:95:予告登録通知;審判（庁内）:19970410:95:予告登録通知;審判（庁内）:19970410:95:予告登録通知;審判（発送）:19970425:18:異議申立書副本の送付通知;審判（庁内）:19970521:94:閲覧照会;審判（発送）:19970606:10:取消理由通知書;審判（庁内）:19970723:94:閲覧照会;審判（庁内）:19970728:941:閲覧貸出;審判（受付）:19970804:53:意見書;審判（受付）:19970804:611:訂正請求書;審判（庁内）:19970804:942:閲覧返却;審判（庁内）:19970814:94:閲覧照会;審判（庁内）:19971107:94:閲覧照会;審判（庁内）:19971112:94:閲覧照会;審判（庁内）:19971205:94:閲覧照会;審判（発送）:19971219:16:異議の決定;審判（発送）:19971219:16:異議の決定;審判（発送）:19971219:16:異議の決定;審判（発送）:19971219:16:異議の決定;審判（庁内）:19971221:3012:郵便送達報告書;審判（庁内）:19971222:3012:郵便送達報告書;審判（庁内）:19971222:3012:郵便送達報告書;審判（庁内）:19971222:3012:郵便送達報告書;審判（庁内）:19971222:941:閲覧貸出;審判（庁内）:19980306:94:閲覧照会;審判（庁内）:19980311:942:閲覧返却;審判（庁内）:19980313:941:閲覧貸出;審判（庁内）:19980319:942:閲覧返却;審判（庁内）:19980401:94:閲覧照会;審判（庁内）:19980416:96:確定登録通知;審判（庁内）:19980416:96:確定登録通知;審判（庁内）:19980416:96:確定登録通知</t>
  </si>
  <si>
    <t>特願平4-507772</t>
  </si>
  <si>
    <t>特許02527107</t>
  </si>
  <si>
    <t>WO92/018106</t>
  </si>
  <si>
    <t>PCT/JP1992/000470</t>
  </si>
  <si>
    <t xml:space="preserve">A61K  9/14       </t>
  </si>
  <si>
    <t>A61K  9/14;A61J  3/06;A61K  9/22;A61K  9/14;A61K  9/14;A61J  3/06;A61K  9/22</t>
  </si>
  <si>
    <t>A61K  9/14</t>
  </si>
  <si>
    <t>A61K9/14;A61J3/06;A61K9/22</t>
  </si>
  <si>
    <t>A61K9/14</t>
  </si>
  <si>
    <t>A61J   3/06@AFI(EP);A61K   9/14@ALI(EP);A61K   9/16@ALI(EP);A61K   9/22@ALI(EP);A61J   3/06@CFI(EP);A61K   9/14@CLI(EP);A61K   9/22@CLI(EP)</t>
  </si>
  <si>
    <t>A61J   3/06@AFI(EP);A61K   9/14@ALI(EP);A61K   9/16@ALI(EP);A61K   9/22@ALI(EP)</t>
  </si>
  <si>
    <t>A61J   3/06@AFI(EP)</t>
  </si>
  <si>
    <t>A61J  3/06;A61K  9/14;A61K  9/22;A61J  3/06        E;A61J  3/06        Z;A61K  9/14        C;A61K  9/22        D;A61K  9/22        F</t>
  </si>
  <si>
    <t>A61K  9/14        C;A61J  3/06        E;A61K  9/22        D</t>
  </si>
  <si>
    <t>4C076 AA30;4C076 AA31;4C076 AA36;4C076 AA53;4C076 BB01;4C076 CC11;4C076 EE33A;4C076 FF02;4C076 FF63;4C076 FF67;4C076 GG02;4C047 LL04;4C047 LL06;4C047 LL08;4C047 FF02;4C047 LL20;4C047 LL07;4C047 LL10;4C047 LL12;4C047 LL11;4C047 LL02</t>
  </si>
  <si>
    <t>日本新薬株式会社</t>
  </si>
  <si>
    <t>中道　孝一;泉　正悟;案浦　浩幸</t>
  </si>
  <si>
    <t>青山　葆;田村　恭生;高山　裕貢</t>
  </si>
  <si>
    <t>固体分散体の製造方法</t>
  </si>
  <si>
    <t xml:space="preserve">(57)【要約】 【目的】固体分散体の成分である薬物及び高分子担体等の混合物を２軸型エクストルーダーで処理するところにある。 【効果】薬物及び高分子担体を高温状態に置かずに、かつ有機溶媒を一切使用せずとも、固体分散体を得ることができる。固体分散体を単独で成形し取り出すことができ、ダイの排出孔径や形状変化させることで任意の大きさ、又は任意の形の固体分散体を製造することができる。 【産業上の利用分野】医薬品の製造分野で利用され得る２軸型エクストルーダーを利用した固体分散体の製造方法に関する。 </t>
  </si>
  <si>
    <t>特願平03-112554</t>
  </si>
  <si>
    <t>欧州特許庁;オーストリア共和国;ベルギー王国;スイス連邦;ドイツ連邦共和国;デンマーク王国;スペイン;フランス共和国;英国（グレート・ブリテン及び北アイルランド連合王国）;ギリシャ共和国;イタリア共和国;ルクセンブルグ大公国;モナコ公国;オランダ王国;スウェーデン王国;オーストラリア連邦;ブラジル連邦共和国;カナダ;フインランド共和国;ハンガリー共和国;日本国;大韓民国;ノルウェー王国;ロシア連邦;アメリカ合衆国</t>
  </si>
  <si>
    <t xml:space="preserve">(57)【特許請求の範囲】 【請求項１】固体分散体を製造するにあたって、２軸型エクストルーダーを用いることを特徴とする固体分散体の製造方法。 </t>
  </si>
  <si>
    <t>SFG0000608230</t>
  </si>
  <si>
    <t>AT00159426T;AT00189770T;AU01537292A;AU05160793A;CA02108575A;CA02108575C;CA02147279A;DE69222847D;DE69222847T;DE69327877D;DE69327877T;DK00580860T;EP580860A;EP580860B;EP665009A;EP665009B;ES02111065T;ES02145063T;GR03025864T;WO92/018106;特許02527107;WO94/008561;特許02616251;KR19940700056A;KR00182801B;US5456923;US5811547;WO1992018106A;WO1994008561A</t>
  </si>
  <si>
    <t>審判異議平09-070779号;審判審判2007-800016号</t>
  </si>
  <si>
    <t>特開昭57-085316;特開昭62-240061;特開昭62-155212;特開昭62-242630;特開平02-107260;特開平02-223513;特開平02-223533;特開昭61-063614;特開平01-305955;異議申立 70／00073 国内雑誌 粟津　荘司、最新薬剤学、株式会社廣川書店、19870520、第５改稿版、６４頁;異議申立 70／00074 国内雑誌 著者：Ｊａｍｅｓ　Ｌ．Ｗｈｉｔｅ　訳者：酒井　忠基、「訳文：二軸スクリュ押出しーその技術と理論」、訳文発行所：株式会社シグマ出版;異議申立 70／00075 国内カタログ ＫＥＸ　２軸混練押出機のパンフレット、１９８９年１０月;異議申立 70／00076 国内雑誌 栗本技報、株式会社栗本鐵工所、Ｎｏ．１５　第９章別冊、第１～１５頁;異議申立 70／00077 国内雑誌 橋本　建次、混練技術、産業技術センター;異議申立 70／00078 国内カタログ クリモト　コンティニュアス・ニーダ「ＫＲＣ」　１９９９年１２月、株式会社栗本鐵工所;異議申立 70／00079 国内雑誌 中道　孝一、Ｐｈａｒｍ．Ｔｅｃｈ．Ｊａｐａｎ、１２巻５号、７１５～７２９頁</t>
  </si>
  <si>
    <t>異議証拠　　（異議申立の引用文献情報）（1997/02/19）;異議証拠　　（異議申立の引用文献情報）（1997/02/20）特開昭57-085316;異議証拠　　（異議申立の引用文献情報）（1997/02/20）特開昭62-240061;異議証拠　　（異議申立の引用文献情報）（1997/02/21）;異議証拠　　（異議申立の引用文献情報）（1997/02/21）;異議証拠　　（異議申立の引用文献情報）（1997/02/21）;異議証拠　　（異議申立の引用文献情報）（1997/02/21）特開昭62-155212;異議証拠　　（異議申立の引用文献情報）（1997/02/21）特開昭62-240061;異議証拠　　（異議申立の引用文献情報）（1997/02/21）特開昭62-242630;異議証拠　　（異議申立の引用文献情報）（1997/02/21）特開平02-107260;異議証拠　　（異議申立の引用文献情報）（1997/02/21）特開平02-223513;異議証拠　　（異議申立の引用文献情報）（1997/02/21）特開平02-223533;審判請求証拠（無効審判請求の引用文献情報）（2007/01/31）特開昭61-063614;審判請求証拠（無効審判請求の引用文献情報）（2007/01/31）特開昭62-242630;審判請求証拠（無効審判請求の引用文献情報）（2007/01/31）特開平01-305955;審判請求証拠（無効審判請求の引用文献情報）（2007/01/31）異議申立 70／00073 国内雑誌 粟津　荘司、最新薬剤学、株式会社廣川書店、19870520、第５改稿版、６４頁;審判請求証拠（無効審判請求の引用文献情報）（2007/01/31）異議申立 70／00074 国内雑誌 著者：Ｊａｍｅｓ　Ｌ．Ｗｈｉｔｅ　訳者：酒井　忠基、「訳文：二軸スクリュ押出しーその技術と理論」、訳文発行所：株式会社シグマ出版;審判請求証拠（無効審判請求の引用文献情報）（2007/01/31）異議申立 70／00075 国内カタログ ＫＥＸ　２軸混練押出機のパンフレット、１９８９年１０月;審判請求証拠（無効審判請求の引用文献情報）（2007/01/31）異議申立 70／00076 国内雑誌 栗本技報、株式会社栗本鐵工所、Ｎｏ．１５　第９章別冊、第１～１５頁;審判請求証拠（無効審判請求の引用文献情報）（2007/01/31）異議申立 70／00077 国内雑誌 橋本　建次、混練技術、産業技術センター;審判請求証拠（無効審判請求の引用文献情報）（2007/01/31）異議申立 70／00078 国内カタログ クリモト　コンティニュアス・ニーダ「ＫＲＣ」　１９９９年１２月、株式会社栗本鐵工所;審判請求証拠（無効審判請求の引用文献情報）（2007/01/31）異議申立 70／00079 国内雑誌 中道　孝一、Ｐｈａｒｍ．Ｔｅｃｈ．Ｊａｐａｎ、１２巻５号、７１５～７２９頁</t>
  </si>
  <si>
    <t>ＬＬ２０２軸型エクストル－ダ</t>
  </si>
  <si>
    <t>審判審判2007-800016号</t>
  </si>
  <si>
    <t>佐伯　憲生</t>
  </si>
  <si>
    <t>平20年（行ケ）第10255号</t>
  </si>
  <si>
    <t>審判（受付）:20070131:60:審判請求書（その他の請求書・申立書を含む）;審判（発送）:20070216:20:審判番号通知;審判（発送）:20070216:22:審判官指定（変更）通知;審判（庁内）:20070216:95:予告登録通知;審判（発送）:20070221:20:審判番号通知;審判（発送）:20070221:22:審判官指定（変更）通知;審判（発送）:20070222:17:請求書副本の送達通知（答弁指令）;審判（庁内）:20070227:3012:郵便送達報告書;審判（受付）:20070423:57:答弁書（審判事件答弁書・異議答弁書）;審判（発送）:20070508:22:審判官指定（変更）通知;審判（発送）:20070508:22:審判官指定（変更）通知;審判（発送）:20070703:141:審尋（審判官）;審判（発送）:20070703:143:審尋（被請求人）（審判官）;審判（発送）:20070703:1851:答弁書副本の送付通知;審判（発送）:20070712:22:審判官指定（変更）通知;審判（発送）:20070712:22:審判官指定（変更）通知;審判（受付）:20070719:54:回答書;審判（受付）:20070720:54:回答書;審判（発送）:20070726:1859:回答書副本の送付通知;審判（発送）:20070726:1859:回答書副本の送付通知;審判（受付）:20070815:781:上申書（出願人・請求人）;審判（受付）:20070816:782:上申書（被請求人・権利者）;審判（発送）:20070820:281:通知書（その他）特別送達;審判（発送）:20070820:281:通知書（その他）特別送達;審判（発送）:20070823:234:手続中止通知書;審判（発送）:20070823:234:手続中止通知書;審判（庁内）:20070824:3012:郵便送達報告書;審判（庁内）:20070824:3012:郵便送達報告書;審判（受付）:20071210:781:上申書（出願人・請求人）;審判（受付）:20071217:782:上申書（被請求人・権利者）;審判（発送）:20071227:235:手続中止解除通知書;審判（発送）:20071227:235:手続中止解除通知書;審判（受付）:20080214:782:上申書（被請求人・権利者）;審判（受付）:20080214:782:上申書（被請求人・権利者）;審判（受付）:20080214:6513:口頭審理陳述要領書;審判（庁内）:20080215:309:調書;審判（受付）:20080303:781:上申書（出願人・請求人）;審判（受付）:20080303:782:上申書（被請求人・権利者）;審判（庁内）:20080324:94:閲覧照会;審判（受付）:20080326:782:上申書（被請求人・権利者）;審判（庁内）:20080326:941:閲覧貸出;審判（庁内）:20080328:942:閲覧返却;審判（発送）:20080508:1858:上申書副本の送付通知;審判（発送）:20080508:1858:上申書副本の送付通知;審判（発送）:20080508:1858:上申書副本の送付通知;審判（発送）:20080515:23:審理終結通知書;審判（発送）:20080515:23:審理終結通知書;審判（発送）:20080609:03:審決;審判（発送）:20080609:03:審決;審判（庁内）:20080612:3012:郵便送達報告書;審判（庁内）:20080613:3012:郵便送達報告書;審判（庁内）:20081208:94:閲覧照会;審判（庁内）:20081209:941:閲覧貸出;審判（庁内）:20081210:942:閲覧返却;審判（庁内）:20091216:96:確定登録通知</t>
  </si>
  <si>
    <t>審判請求証拠（無効審判請求の引用文献情報）（2007/01/31）特開昭61-063614</t>
  </si>
  <si>
    <t>審判請求証拠（無効審判請求の引用文献情報）（2007/01/31）特開昭62-242630</t>
  </si>
  <si>
    <t>審判請求証拠（無効審判請求の引用文献情報）（2007/01/31）特開平01-305955</t>
  </si>
  <si>
    <t>審判請求証拠（無効審判請求の引用文献情報）（2007/01/31）異議申立 70／00073 国内雑誌 粟津　荘司、最新薬剤学、株式会社廣川書店、19870520、第５改稿版、６４頁</t>
  </si>
  <si>
    <t>審判請求証拠（無効審判請求の引用文献情報）（2007/01/31）異議申立 70／00074 国内雑誌 著者：Ｊａｍｅｓ　Ｌ．Ｗｈｉｔｅ　訳者：酒井　忠基、「訳文：二軸スクリュ押出しーその技術と理論」、訳文発行所：株式会社シグマ出版</t>
  </si>
  <si>
    <t>審判請求証拠（無効審判請求の引用文献情報）（2007/01/31）異議申立 70／00075 国内カタログ ＫＥＸ　２軸混練押出機のパンフレット、１９８９年１０月</t>
  </si>
  <si>
    <t>審判請求証拠（無効審判請求の引用文献情報）（2007/01/31）異議申立 70／00076 国内雑誌 栗本技報、株式会社栗本鐵工所、Ｎｏ．１５　第９章別冊、第１～１５頁</t>
  </si>
  <si>
    <t>審判請求証拠（無効審判請求の引用文献情報）（2007/01/31）異議申立 70／00077 国内雑誌 橋本　建次、混練技術、産業技術センター</t>
  </si>
  <si>
    <t>審判請求証拠（無効審判請求の引用文献情報）（2007/01/31）異議申立 70／00078 国内カタログ クリモト　コンティニュアス・ニーダ「ＫＲＣ」　１９９９年１２月、株式会社栗本鐵工所</t>
  </si>
  <si>
    <t>審判請求証拠（無効審判請求の引用文献情報）（2007/01/31）異議申立 70／00079 国内雑誌 中道　孝一、Ｐｈａｒｍ．Ｔｅｃｈ．Ｊａｐａｎ、１２巻５号、７１５～７２９頁</t>
  </si>
  <si>
    <t>審判査定不服2003-013969号</t>
  </si>
  <si>
    <t>前置登録査定</t>
  </si>
  <si>
    <t>ヴァレオ　クリマチザション</t>
  </si>
  <si>
    <t>審判（受付）:20030722:523:手続補正書（自発・内容）;審判（受付）:20030722:60:審判請求書（その他の請求書・申立書を含む）;審判（受付）:20030725:51:手続補正書（方式）;審判（庁内）:20031007:91:審査前置移管;審判（発送）:20031014:21:審査前置移管通知;審判（発送）:20031014:275:審判番号特定通知書;審判（庁内）:20040116:921:審査前置登録</t>
  </si>
  <si>
    <t>特願平5-170069</t>
  </si>
  <si>
    <t>特許03521351</t>
  </si>
  <si>
    <t>特開平06-156049</t>
  </si>
  <si>
    <t>B60H  1/00    102</t>
  </si>
  <si>
    <t>B60H1/00,102</t>
  </si>
  <si>
    <t>B60H   1/00@AFI(EP);B60H   1/32@ALI(JP);B60H   1/00@CFI(EP);B60H   1/32@CLI(JP)</t>
  </si>
  <si>
    <t>B60H   1/00@AFI(EP);B60H   1/32@ALI(JP)</t>
  </si>
  <si>
    <t>B60H   1/00@AFI(EP)</t>
  </si>
  <si>
    <t>B60H  1/00    102 E</t>
  </si>
  <si>
    <t>3L011 BE00;3L211 CA05;3L211 BA26;3L211 BA53;3L211 BA54;3L211 BA55;3L211 DA03;3L211 DA04;3L211 DA05;3L211 DA09;3L211 DA97</t>
  </si>
  <si>
    <t>ヴァレオシステムテルミクエス・ア・エス</t>
  </si>
  <si>
    <t>ジャン　ドヴェルニュ</t>
  </si>
  <si>
    <t>竹沢　荘一</t>
  </si>
  <si>
    <t>自動車用空調装置</t>
  </si>
  <si>
    <t xml:space="preserve">(57)【要約】 【目的】車室内の占有容積が小さく、右ハンドル式、左ハンドル式のどちらの自動車にも設置できる暖房・換気・空調装置を提供する。 【構成】ブロワ１８と空気分配器２２とを、ブロワ１８を下にして垂直に配置して、車室１２の前面の計器板６６の下方に取付け、車室１２とエンジン室１６とを隔てる分離隔壁１４と空気分配器２２との間に、車幅方向に扁平な外気吸入管３２を設けて、外気をブロワ１８で吸引して、空調用の蒸発器２８や暖房用の熱交換器４４などを経て、空気分配器２２により、吹出し口５０、５４，５８，６０から車内へ送り出す。装置全体が垂直型であるため、車室内の占有容積が少なく、エンジン室にはみだすこともない。左右対称であるため、ハンドルが左右いずれの形式の自動車にも、改造なしで設置できる。 </t>
  </si>
  <si>
    <t xml:space="preserve">(57)【特許請求の範囲】 【請求項１】自動車の車室（１２）とエンジン室（１６）とを隔てる垂直な分離隔壁（１４）の車室側に取り付けられている自動車用空調装置において、 空気を送風するブロワ（１８）と、装置内に略水平に配置され、前記ブロワからの空気が下方から導入され、この導入空気を冷却して上方へ送り出す蒸発器（２８）と、 この蒸発器（２８）の上方において、略水平に配置され、前記空気を加熱する加熱用熱交換器（４６）と、 この加熱用熱交換器（４６）の空気下流側に配置され、加熱用熱交換器（４６）で加熱され温度調整された空気の吹出方向を切り替える吹出モード切替部（５２）（５６）（６２）とを備え、 前記蒸発器は、装置の水平方向に対し下降傾斜して配置され、前記蒸発器の傾斜端部に、この蒸発器に凝集した水分を排出する排出管（６８）が配置されていることを特徴とする自動車用空調装置。 </t>
  </si>
  <si>
    <t>SFG0008394621</t>
  </si>
  <si>
    <t>DE69301785D;DE69301785T;EP578582A;EP578582B;ES02086203T;FR02693409A;FR02693409B;特開平06-156049;特許03521351;特開2001-138725;特許03716287;特開2003-231410;特許03796482</t>
  </si>
  <si>
    <t>審判査定不服2003-013969号;審判審判2007-800035号;審判審判2008-390059号</t>
  </si>
  <si>
    <t>特開昭57-138413;特開昭57-33072;特開昭61-150815;特開昭62-10526</t>
  </si>
  <si>
    <t>特開昭57-033072;特開昭57-138413;特開昭61-150815;特開平01-269609;特開昭62-010526;異議申立 70／00155 国内雑誌 発明協会公開技報、19850121、公技番号８５－６５５;異議申立 70／00156 その他 平成１６年（行ケ）第１４１号　審決取消請求事件の判決文;異議申立 70／00157 その他 英国特許第１４９０３３６号明細書;異議申立 70／00158 その他 平成１５年７月２２日付提出の拒絶査定不服審判請求書;実全昭60-169013;特許03137189</t>
  </si>
  <si>
    <t>拒絶理由通知（拒絶理由の引用文献情報）（2002/07/31）特開昭57-033072;拒絶理由通知（拒絶理由の引用文献情報）（2002/07/31）特開昭57-138413;拒絶理由通知（拒絶理由の引用文献情報）（2002/07/31）特開昭61-150815;拒絶査定　　（拒絶査定の引用文献情報）（2003/04/18）特開昭57-033072;拒絶査定　　（拒絶査定の引用文献情報）（2003/04/18）特開昭57-138413;拒絶査定　　（拒絶査定の引用文献情報）（2003/04/18）特開昭61-150815;拒絶査定　　（拒絶査定の引用文献情報）（2003/04/18）特開平01-269609;登録査定　　（登録査定の参考文献情報）（2003/12/26）特開昭57-033072;登録査定　　（登録査定の参考文献情報）（2003/12/26）特開昭57-138413;登録査定　　（登録査定の参考文献情報）（2003/12/26）特開昭61-150815;登録査定　　（登録査定の参考文献情報）（2003/12/26）特開昭62-010526;審判請求証拠（無効審判請求の引用文献情報）（2007/02/22）特開平01-269609;審判請求証拠（無効審判請求の引用文献情報）（2007/02/22）異議申立 70／00155 国内雑誌 発明協会公開技報、19850121、公技番号８５－６５５;審判請求証拠（無効審判請求の引用文献情報）（2007/02/22）異議申立 70／00156 その他 平成１６年（行ケ）第１４１号　審決取消請求事件の判決文;審判請求証拠（無効審判請求の引用文献情報）（2007/02/22）異議申立 70／00157 その他 英国特許第１４９０３３６号明細書;審判請求証拠（無効審判請求の引用文献情報）（2007/02/22）異議申立 70／00158 その他 平成１５年７月２２日付提出の拒絶査定不服審判請求書;審判請求証拠（無効審判請求の引用文献情報）（2007/02/22）実全昭60-169013;審判請求証拠（無効審判請求の引用文献情報）（2007/02/22）特許03137189</t>
  </si>
  <si>
    <t>ＤＡ９７フアンの数;ＤＡ９７モ－タ－の数;ＤＡ９７吸引口の数</t>
  </si>
  <si>
    <t>審判審判2007-800035号</t>
  </si>
  <si>
    <t>株式会社　デンソー</t>
  </si>
  <si>
    <t>2007/10/31;2009/06/08</t>
  </si>
  <si>
    <t>平20年（行ケ）第10080号</t>
  </si>
  <si>
    <t>1x-ZV(C1230)</t>
  </si>
  <si>
    <t>審判（受付）:20070223:60:審判請求書（その他の請求書・申立書を含む）;審判（発送）:20070309:20:審判番号通知;審判（発送）:20070309:22:審判官指定（変更）通知;審判（庁内）:20070312:95:予告登録通知;審判（発送）:20070316:22:審判官指定（変更）通知;審判（発送）:20070320:22:審判官指定（変更）通知;審判（発送）:20070403:17:請求書副本の送達通知（答弁指令）;審判（発送）:20070403:20:審判番号通知;審判（発送）:20070403:22:審判官指定（変更）通知;審判（発送）:20070405:22:審判官指定（変更）通知;審判（発送）:20070405:22:審判官指定（変更）通知;審判（庁内）:20070409:3012:郵便送達報告書;審判（発送）:20070621:22:審判官指定（変更）通知;審判（発送）:20070621:22:審判官指定（変更）通知;審判（受付）:20070702:57:答弁書（審判事件答弁書・異議答弁書）;審判（発送）:20070808:1851:答弁書副本の送付通知;審判（発送）:20070808:22:審判官指定（変更）通知;審判（発送）:20070808:22:審判官指定（変更）通知;審判（受付）:20071016:6513:口頭審理陳述要領書;審判（受付）:20071016:6513:口頭審理陳述要領書;審判（庁内）:20071018:309:調書;審判（発送）:20071109:03:審決;審判（発送）:20071109:03:審決;審判（庁内）:20071115:3012:郵便送達報告書;審判（庁内）:20071119:3012:郵便送達報告書;審判（発送）:20080708:22:審判官指定（変更）通知;審判（発送）:20080708:22:審判官指定（変更）通知;審判（発送）:20080708:2891:通知書（その他）期間有;審判（受付）:20080718:611:訂正請求書;審判（受付）:20080729:7442:代理人受任届（被請求人・権利者）;審判（庁内）:20080731:94:閲覧照会;審判（庁内）:20080801:941:閲覧貸出;審判（庁内）:20080805:942:閲覧返却;審判（受付）:20080815:7444:代理人辞任届（被請求人・権利者）;審判（発送）:20080820:173:訂正請求副本送付通知（弁駁指令）;審判（受付）:20080828:6512:口頭審理申立書;審判（受付）:20080922:58:弁駁書（審判事件答弁書・異議答弁書）;審判（庁内）:20081027:94:閲覧照会;審判（庁内）:20081029:941:閲覧貸出;審判（庁内）:20081104:942:閲覧返却;審判（発送）:20081126:22:審判官指定（変更）通知;審判（発送）:20081126:22:審判官指定（変更）通知;審判（発送）:20081203:232:書面審理通知書;審判（発送）:20081203:232:書面審理通知書;審判（発送）:20081203:281:通知書（その他）特別送達;審判（発送）:20081203:2837:補正許否の決定;審判（発送）:20081203:2837:補正許否の決定;審判（庁内）:20081208:3012:郵便送達報告書;審判（発送）:20090525:23:審理終結通知書;審判（発送）:20090525:23:審理終結通知書;審判（発送）:20090617:03:審決;審判（発送）:20090617:03:審決;審判（庁内）:20090622:3012:郵便送達報告書;審判（庁内）:20090623:3012:郵便送達報告書;審判（庁内）:20091106:96:確定登録通知</t>
  </si>
  <si>
    <t>審判請求証拠（無効審判請求の引用文献情報）（2007/02/22）特開平01-269609</t>
  </si>
  <si>
    <t>審判請求証拠（無効審判請求の引用文献情報）（2007/02/22）異議申立 70／00155 国内雑誌 発明協会公開技報、19850121、公技番号８５－６５５</t>
  </si>
  <si>
    <t>審判請求証拠（無効審判請求の引用文献情報）（2007/02/22）異議申立 70／00156 その他 平成１６年（行ケ）第１４１号　審決取消請求事件の判決文</t>
  </si>
  <si>
    <t>審判請求証拠（無効審判請求の引用文献情報）（2007/02/22）異議申立 70／00157 その他 英国特許第１４９０３３６号明細書</t>
  </si>
  <si>
    <t>審判請求証拠（無効審判請求の引用文献情報）（2007/02/22）異議申立 70／00158 その他 平成１５年７月２２日付提出の拒絶査定不服審判請求書</t>
  </si>
  <si>
    <t>審判請求証拠（無効審判請求の引用文献情報）（2007/02/22）実全昭60-169013</t>
  </si>
  <si>
    <t>審判請求証拠（無効審判請求の引用文献情報）（2007/02/22）特許03137189</t>
  </si>
  <si>
    <t>審判審判2008-390059号</t>
  </si>
  <si>
    <t>ヴァレオ　システム　テルミク　エス・ア・エス</t>
  </si>
  <si>
    <t>審判（受付）:20080530:60:審判請求書（その他の請求書・申立書を含む）;審判（発送）:20080613:20:審判番号通知;審判（庁内）:20080613:95:予告登録通知;審判（発送）:20080618:22:審判官指定（変更）通知;審判（発送）:20080618:234:手続中止通知書;審判（庁内）:20080805:9611:請求取下登録</t>
  </si>
  <si>
    <t>審判審判2008-800016号</t>
  </si>
  <si>
    <t>テトラジャパン　株式会社</t>
  </si>
  <si>
    <t>2008/06/06;2009/03/17</t>
  </si>
  <si>
    <t>平20年（行ケ）第10264号;平21年（行ケ）第10110号</t>
  </si>
  <si>
    <t>2008/07/16;2009/04/22</t>
  </si>
  <si>
    <t>審判（受付）:20080130:60:審判請求書（その他の請求書・申立書を含む）;審判（発送）:20080215:20:審判番号通知;審判（発送）:20080215:22:審判官指定（変更）通知;審判（庁内）:20080215:95:予告登録通知;審判（発送）:20080221:17:請求書副本の送達通知（答弁指令）;審判（発送）:20080221:20:審判番号通知;審判（発送）:20080221:202:審判請求通知;審判（発送）:20080221:22:審判官指定（変更）通知;審判（庁内）:20080226:3012:郵便送達報告書;審判（受付）:20080310:781:上申書（出願人・請求人）;審判（受付）:20080418:57:答弁書（審判事件答弁書・異議答弁書）;審判（発送）:20080424:22:審判官指定（変更）通知;審判（発送）:20080424:22:審判官指定（変更）通知;審判（発送）:20080428:1851:答弁書副本の送付通知;審判（発送）:20080508:22:審判官指定（変更）通知;審判（発送）:20080508:22:審判官指定（変更）通知;審判（受付）:20080602:6513:口頭審理陳述要領書;審判（受付）:20080602:6513:口頭審理陳述要領書;審判（庁内）:20080603:309:調書;審判（発送）:20080617:03:審決;審判（発送）:20080617:03:審決;審判（庁内）:20080623:3012:郵便送達報告書;審判（庁内）:20080623:3012:郵便送達報告書;審判（発送）:20090105:231:審理再開通知書;審判（発送）:20090105:231:審理再開通知書;審判（発送）:20090105:2891:通知書（その他）期間有;審判（受付）:20090115:611:訂正請求書;審判（発送）:20090123:173:訂正請求副本送付通知（弁駁指令）;審判（発送）:20090123:232:書面審理通知書;審判（発送）:20090123:232:書面審理通知書;審判（受付）:20090218:58:弁駁書（審判事件答弁書・異議答弁書）;審判（発送）:20090306:1852:弁駁書副本の送付通知;審判（発送）:20090306:23:審理終結通知書;審判（発送）:20090306:23:審理終結通知書;審判（発送）:20090326:03:審決;審判（発送）:20090326:03:審決;審判（庁内）:20090331:3012:郵便送達報告書;審判（庁内）:20090331:3012:郵便送達報告書;審判（庁内）:20100120:96:確定登録通知</t>
  </si>
  <si>
    <t>特願平6-3185</t>
  </si>
  <si>
    <t>特許03400515</t>
  </si>
  <si>
    <t>特開平07-208341</t>
  </si>
  <si>
    <t xml:space="preserve">F04B 45/047      </t>
  </si>
  <si>
    <t>F04B 45/047;F04B 45/04</t>
  </si>
  <si>
    <t>F04B 45/047</t>
  </si>
  <si>
    <t>F04B45/047;F04B39/00,101;F04B45/04</t>
  </si>
  <si>
    <t>F04B45/047</t>
  </si>
  <si>
    <t>F04B  45/04@AFI(JP);F04B  39/00@ALI(JP);F04B  45/047@ALI(JP);F04B  45/00@CFI(JP);F04B  39/00@CLI(JP)</t>
  </si>
  <si>
    <t>F04B  45/04@AFI(JP);F04B  39/00@ALI(JP);F04B  45/047@ALI(JP)</t>
  </si>
  <si>
    <t>F04B  45/04@AFI(JP)</t>
  </si>
  <si>
    <t>F04B 45/04        D;F04B 45/04    103 A;F04B 39/00    101 E</t>
  </si>
  <si>
    <t>F04B 39/00    101 E;F04B 45/04        D;F04B 45/04    103 A</t>
  </si>
  <si>
    <t>3H077 AA12;3H077 BB10;3H077 CC02;3H077 CC09;3H077 DD05;3H077 EE24;3H077 FF04;3H077 FF14;3H077 FF23;3H003 AA04;3H003 AB06;3H003 AC02;3H003 BA05</t>
  </si>
  <si>
    <t>591217850;394001238</t>
  </si>
  <si>
    <t>板倉剛;板倉義明</t>
  </si>
  <si>
    <t>板　倉　　剛</t>
  </si>
  <si>
    <t>蔵合　正博</t>
  </si>
  <si>
    <t>エアー・ポンプ</t>
  </si>
  <si>
    <t xml:space="preserve">(57)【要約】 【目的】ダイヤフラムによる空気の吸入、吐出動作に際して発生した音が水槽にまで伝わるのを防止したエアー・ポンプを提供すること。 【構成】エアー・ポンプのダイヤフラム１８に、吸入された空気を一時的に蓄える空気滞留室２３を有するタンク部材１９を接続し、このタンク部材１９の出口２５に空気供給用のホースを接続するようにした。これにより、タンク部材１９に送られた空気は一時的に空気滞留室２３内に蓄えられ、その後出口２５からホースへと流れ、ダイヤフラム１８による空気の吸入、吐出動作に際して発生した音は、タンク部材１９によって消されるかまたは大幅に低下せしめられ、水槽へは静かな空気供給を行なうことができる。 </t>
  </si>
  <si>
    <t xml:space="preserve">(57)【特許請求の範囲】 【請求項１】筐体であるハウジングと、電磁駆動機構と、この電磁駆動機構の電磁作用によって往復運動するマグネットを有するアームと、このアームによって作動せしめられ空気を吸入するダイヤフラムと、ダイヤフラムに接続され空気を一時的に蓄え、吐出するタンク部材とを備え、 タンク部材は、土台となるボックス構造のベース部と、ベース部から立ち上げられて、ダイヤフラムの空気排出部に対接するダイヤフラム接合部と、ベース部からダイヤフラム接合部に隣り合わせて立ち上げられたボックス構造の柱状部と、この柱状部に形成され、アームの根元部分が固定される係止部とを有し、全体が一体のブロック体構造で、かつベース部及び柱状部の内部にこの両者間に略Ｌ字形に連続する空気滞留室が形成され、ダイヤフラム接合部にダイヤフラムから送り出された空気を受け入れる空気取込口からベース部に向けて延び、空気滞留室に連通する空気通路を形成されて、空気滞留室の空気流入口がベース部側に設けられるとともに、空気滞留室の空気出口が柱状部の上部に設けられ、ダイヤフラムおよびアームの支持台としての機能とダイヤフラムによる空気の吸入、吐出動作に際して発生する音を軽減する機能とを合わせ持って、ベース部をハウジングの底面に当接して固定取り付けされ、 タンク部材の空気出口に空気供給用のホースが接続されることを特徴とするエアー・ポンプ。 【請求項２】空気滞留室に空気流入口と空気出口とは互いに離れた位置に設けられ、空気流入口からの空気の流入方向に対して空気出口からの空気の流出方向が直角に向けられていることを特徴とする請求項１記載のエアー・ポンプ。 </t>
  </si>
  <si>
    <t>ＯＬ</t>
  </si>
  <si>
    <t>SFG0029472096</t>
  </si>
  <si>
    <t>審判審判2008-800016号;審判審判2008-390109号;審判審判2009-390088号</t>
  </si>
  <si>
    <t>実開平3-114586;実開昭55-117692;実開昭54-117513;実公昭51-24562;実公昭52-57453;実公昭54-8401</t>
  </si>
  <si>
    <t>実全昭54-117513;実全昭55-117692;実公昭51-024562;実公昭52-057453;実公昭54-008401;実全平03-114586;特開昭56-077852;特開平05-141756;異議申立 80／00099 その他 台湾実用新案登録願第７７２０４７２５号の訳文;異議申立 80／00100 その他 台湾実用新案登録願第７７２０４７２５号の第１図及び第２図を加工した参考図;異議申立 80／00101 その他 平成１４年７月１２日付け意見書;異議申立 80／00102 その他 平成１４年１１月１８日付け意見書;異議申立 80／00103 その他 比較表;実全昭50-059600</t>
  </si>
  <si>
    <t>拒絶理由通知（拒絶理由の引用文献情報）（2002/05/07）実全昭54-117513;拒絶理由通知（拒絶理由の引用文献情報）（2002/05/07）実全昭55-117692;拒絶理由通知（拒絶理由の引用文献情報）（2002/05/07）実公昭51-024562;拒絶理由通知（拒絶理由の引用文献情報）（2002/05/07）実公昭52-057453;拒絶理由通知（拒絶理由の引用文献情報）（2002/05/07）実公昭54-008401;拒絶理由通知（拒絶理由の引用文献情報）（2002/09/11）実全平03-114586;登録査定　　（登録査定の参考文献情報）（2003/01/17）実全昭54-117513;登録査定　　（登録査定の参考文献情報）（2003/01/17）実全昭55-117692;登録査定　　（登録査定の参考文献情報）（2003/01/17）実全平03-114586;登録査定　　（登録査定の参考文献情報）（2003/01/17）実公昭51-024562;登録査定　　（登録査定の参考文献情報）（2003/01/17）実公昭52-057453;登録査定　　（登録査定の参考文献情報）（2003/01/17）実公昭54-008401;審判請求証拠（無効審判請求の引用文献情報）（2008/01/30）;審判請求証拠（無効審判請求の引用文献情報）（2008/01/30）;審判請求証拠（無効審判請求の引用文献情報）（2008/01/30）;審判請求証拠（無効審判請求の引用文献情報）（2008/01/30）;審判請求証拠（無効審判請求の引用文献情報）（2008/01/30）;審判請求証拠（無効審判請求の引用文献情報）（2008/01/30）特開昭56-077852;審判請求証拠（無効審判請求の引用文献情報）（2008/01/30）特開平05-141756;審判請求証拠（無効審判請求の引用文献情報）（2008/01/30）異議申立 80／00099 その他 台湾実用新案登録願第７７２０４７２５号の訳文;審判請求証拠（無効審判請求の引用文献情報）（2008/01/30）異議申立 80／00100 その他 台湾実用新案登録願第７７２０４７２５号の第１図及び第２図を加工した参考図;審判請求証拠（無効審判請求の引用文献情報）（2008/01/30）異議申立 80／00101 その他 平成１４年７月１２日付け意見書;審判請求証拠（無効審判請求の引用文献情報）（2008/01/30）異議申立 80／00102 その他 平成１４年１１月１８日付け意見書;審判請求証拠（無効審判請求の引用文献情報）（2008/01/30）異議申立 80／00103 その他 比較表;審判請求証拠（無効審判請求の引用文献情報）（2008/01/30）実全昭50-059600</t>
  </si>
  <si>
    <t>ＦＦ０４空気滞留室;ＢＢ１０魚水槽用;ＢＡ０５空気滞留室</t>
  </si>
  <si>
    <t>審判請求証拠（無効審判請求の引用文献情報）（2008/01/30）</t>
  </si>
  <si>
    <t>審判請求証拠（無効審判請求の引用文献情報）（2008/01/30）特開昭56-077852</t>
  </si>
  <si>
    <t>審判請求証拠（無効審判請求の引用文献情報）（2008/01/30）特開平05-141756</t>
  </si>
  <si>
    <t>審判請求証拠（無効審判請求の引用文献情報）（2008/01/30）異議申立 80／00099 その他 台湾実用新案登録願第７７２０４７２５号の訳文</t>
  </si>
  <si>
    <t>審判請求証拠（無効審判請求の引用文献情報）（2008/01/30）異議申立 80／00100 その他 台湾実用新案登録願第７７２０４７２５号の第１図及び第２図を加工した参考図</t>
  </si>
  <si>
    <t>審判請求証拠（無効審判請求の引用文献情報）（2008/01/30）異議申立 80／00101 その他 平成１４年７月１２日付け意見書</t>
  </si>
  <si>
    <t>審判請求証拠（無効審判請求の引用文献情報）（2008/01/30）異議申立 80／00102 その他 平成１４年１１月１８日付け意見書</t>
  </si>
  <si>
    <t>審判請求証拠（無効審判請求の引用文献情報）（2008/01/30）異議申立 80／00103 その他 比較表</t>
  </si>
  <si>
    <t>審判請求証拠（無効審判請求の引用文献情報）（2008/01/30）実全昭50-059600</t>
  </si>
  <si>
    <t>審判審判2008-390109号</t>
  </si>
  <si>
    <t>板倉　剛;板倉　義明</t>
  </si>
  <si>
    <t>審判（受付）:20081006:60:審判請求書（その他の請求書・申立書を含む）;審判（発送）:20081017:20:審判番号通知;審判（発送）:20081017:22:審判官指定（変更）通知;審判（庁内）:20081020:95:予告登録通知;審判（発送）:20081023:2892:通知書（その他）期間無;審判（発送）:20081028:131:訂正拒絶理由通知書;審判（庁内）:20081121:30:面接記録;審判（受付）:20081127:53:意見書;審判（庁内）:20081201:94:閲覧照会;審判（庁内）:20081203:941:閲覧貸出;審判（庁内）:20081205:942:閲覧返却;審判（発送）:20081212:23:審理終結通知書;審判（発送）:20090105:231:審理再開通知書;審判（発送）:20090105:234:手続中止通知書;審判（庁内）:20090120:9611:請求取下登録</t>
  </si>
  <si>
    <t>審判審判2009-390088号</t>
  </si>
  <si>
    <t>審判（受付）:20090721:60:審判請求書（その他の請求書・申立書を含む）;審判（発送）:20090731:20:審判番号通知;審判（庁内）:20090803:95:予告登録通知;審判（発送）:20090805:22:審判官指定（変更）通知;審判（受付）:20090807:523:手続補正書（自発・内容）;審判（発送）:20090914:131:訂正拒絶理由通知書;審判（発送）:20090914:2892:通知書（その他）期間無;審判（庁内）:20090915:94:閲覧照会;審判（庁内）:20090916:941:閲覧貸出;審判（庁内）:20090917:942:閲覧返却;審判（受付）:20091014:523:手続補正書（自発・内容）;審判（受付）:20091014:53:意見書;審判（庁内）:20091110:94:閲覧照会;審判（庁内）:20091110:941:閲覧貸出;審判（庁内）:20091111:942:閲覧返却;審判（発送）:20091127:23:審理終結通知書;審判（発送）:20091217:03:審決;審判（庁内）:20091218:94:閲覧照会;審判（庁内）:20091221:941:閲覧貸出;審判（庁内）:20091222:3012:郵便送達報告書;審判（庁内）:20091222:942:閲覧返却;審判（庁内）:20100209:96:確定登録通知</t>
  </si>
  <si>
    <t>審判審判2011-800015号</t>
  </si>
  <si>
    <t>株式会社　ウイルコ;株式会社　百年生物化学研究所</t>
  </si>
  <si>
    <t>審判（受付）:20110201:60:審判請求書（その他の請求書・申立書を含む）;審判（発送）:20110214:20:審判番号通知;審判（発送）:20110214:22:審判官指定（変更）通知;審判（庁内）:20110214:95:予告登録通知;審判（発送）:20110216:20:審判番号通知;審判（発送）:20110216:22:審判官指定（変更）通知;審判（発送）:20110216:22:審判官指定（変更）通知;審判（庁内）:20110301:28:再送;審判（発送）:20110304:17:請求書副本の送達通知（答弁指令）;審判（庁内）:20110304:28:再送;審判（庁内）:20110314:3012:郵便送達報告書;審判（発送）:20110407:22:審判官指定（変更）通知;審判（発送）:20110407:22:審判官指定（変更）通知;審判（受付）:20110509:57:答弁書（審判事件答弁書・異議答弁書）;審判（発送）:20110603:22:審判官指定（変更）通知;審判（発送）:20110603:22:審判官指定（変更）通知;審判（受付）:20110606:781:上申書（出願人・請求人）;審判（発送）:20110617:1851:答弁書副本の送付通知;審判（発送）:20110617:1858:上申書副本の送付通知;審判（発送）:20110617:22:審判官指定（変更）通知;審判（発送）:20110617:22:審判官指定（変更）通知;審判（発送）:20110629:2892:通知書（その他）期間無;審判（発送）:20110629:2892:通知書（その他）期間無;審判（受付）:20110816:6513:口頭審理陳述要領書;審判（受付）:20110818:6513:口頭審理陳述要領書;審判（発送）:20110822:1860:口頭審理陳述要領書副本の送付通知;審判（発送）:20110824:1860:口頭審理陳述要領書副本の送付通知;審判（庁内）:20110901:309:調書;審判（発送）:20110906:132:無効理由通知書;審判（発送）:20110906:133:職権審理結果通知書;審判（庁内）:20110913:302:応対記録;審判（庁内）:20110913:302:応対記録;審判（受付）:20110928:53:意見書;審判（受付）:20111007:53:意見書;審判（受付）:20111007:611:訂正請求書;審判（発送）:20111109:1855:訂正請求書副本の送付通知;審判（発送）:20111109:1856:意見書副本の送付通知;審判（発送）:20111109:1856:意見書副本の送付通知;審判（発送）:20111109:23:審理終結通知書;審判（発送）:20111109:23:審理終結通知書;審判（発送）:20111201:03:審決;審判（発送）:20111201:03:審決;審判（庁内）:20111206:3012:郵便送達報告書;審判（庁内）:20111206:3012:郵便送達報告書;審判（庁内）:20120409:96:確定登録通知</t>
  </si>
  <si>
    <t>特願平6-16926</t>
  </si>
  <si>
    <t>特許02535311</t>
  </si>
  <si>
    <t>特開平07-203921</t>
  </si>
  <si>
    <t xml:space="preserve">A23L  2/38       </t>
  </si>
  <si>
    <t>A23L  2/38</t>
  </si>
  <si>
    <t>A23L2/38;A61K35/78</t>
  </si>
  <si>
    <t>A23L2/38</t>
  </si>
  <si>
    <t>A23L   2/38@AFI(JP);A61K  36/00@ALI(JP);A61K  36/18@ALI(JP);A61K  36/47@ALI(JP);A61K  36/48@ALI(JP);A61K  36/899@ALI(JP);A61P   1/00@ALI(JP);A61P   1/12@ALI(JP);A61P   9/00@ALI(JP);A61P  11/10@ALI(JP);A61P  11/14@ALI(JP);A61P  17/00@ALI(JP);A61P  25/04@ALI(JP);A61P  29/00@ALI(JP);A61P  39/02@ALI(JP);A23L   2/38@CFI(JP);A61K  36/00@CLI(JP);A61K  36/18@CLI(JP);A61K  36/185@CLI(JP);A61K  36/88@CLI(JP);A61P   1/00@CLI(JP);A61P   9/00@CLI(JP);A61P  11/00@CLI(JP);A61P  17/00@CLI(JP);A61P  25/00@CLI(JP);A61P  29/00@CLI(JP);A61P  39/00@CLI(JP)</t>
  </si>
  <si>
    <t>A23L   2/38@AFI(JP)</t>
  </si>
  <si>
    <t>A23L  2/38        C;A61K 35/78        C;A61K 35/78        J;A61K 35/78        L;A61K 35/78        U;A61K 35/78;A61K 35/78;A61K 35/78;A61K 35/78;A61K 35/78;A61K 35/78        C;A61K 35/78        J;A61K 35/78        L;A61K 35/78        U</t>
  </si>
  <si>
    <t>藤沢　則昭;藤沢　正則</t>
  </si>
  <si>
    <t xml:space="preserve">(57)【要約】 【目的】少ない量でも確実にナタマメ本来の効果を生じ、さらに副作用を発生させず誰にでも安心して飲むことができる。 【構成】ナタマメと、コイックス属、ガルデニア属、プランタゴ属及びマロティウス属の各植物のうちの一種又は複数の属の植物とを適宜の割合で配合して、これらを粉砕し、炒って成り、これをティーバックに詰めたり、煎じたり、浸出させ、或いは更にエキス粉末、顆粒等と適宜の形態にして飲用する、ナタマメを主成分とする健康茶。 </t>
  </si>
  <si>
    <t xml:space="preserve">(57)【特許請求の範囲】 【請求項１】ナタマメとコイックス属の植物を適宜の割合で配合して、これらを粉砕し、炒って成ることを特徴とする、ナタマメを主成分とする健康茶。 【請求項２】ナタマメとガルデニア属の植物を適宜の割合で配合して、これらを粉砕し、炒って成ることを特徴とする、ナタマメを主成分とする健康茶。 【請求項３】ナタマメとプランタゴ属の植物を適宜の割合で配合して、これらを粉砕し、炒って成ることを特徴とする、ナタマメを主成分とする健康茶。 【請求項４】ナタマメとマロティウス属の植物を適宜の割合で配合して、これらを粉砕し、炒って成ることを特徴とする、ナタマメを主成分とする健康茶。 【請求項５】ナタマメと、コイックス属、ガルデニア属、プランタゴ属及びマロティウス属の各植物のうちの複数の属の植物とを適宜の割合で配合して、これらを粉砕し、炒って成ることを特徴とする、ナタマメを主成分とする健康茶。 </t>
  </si>
  <si>
    <t>ＦＤ</t>
  </si>
  <si>
    <t>SFG0029468268</t>
  </si>
  <si>
    <t>堀田満他編「世界有用植物事典」(平1-8-25)平凡社P.210左欄L.12</t>
  </si>
  <si>
    <t>特開昭60-006174;特開昭60-049777;特開昭60-221067;特開平01-144957;特開平05-192116;異議申立 10／00269 国内図書館 赤松金芳、神経系病、新訂　和漢薬　處方集、医歯薬出版株式会社、19800320、第１版、Ｐ．６３;異議申立 10／00270 国内図書館 矢数圭堂、漢方処方大成、自然社、19880415、第１版、Ｐ．３０６－３０７;異議申立 10／00271 国内図書館 野呂征男、荻原幸夫、木村孟淳、新訂生薬学、株式会社南江堂、19920501、改訂第３版、Ｐ．９－１０;異議申立 10／00272 国内図書館 星川清親、その他のマメ類、新編食用作物、株式会社養賢堂、19800425、第１版、Ｐ．５４６－５４９;異議申立 10／00273 国内図書館 ジェームズ・Ａ・デューク、星合和夫訳、世界有用マメ科植物ハンドブック、財団法人雑豆輸入基金協会、19860615、第１版、Ｐ．５８－５９，１２６－１２７;異議申立 10／00274 国内図書館 シクンシ、中薬大辞典　第二巻、株式会社小学館、19900620、初版第２刷、Ｐ．１０３５－１０３７;異議申立 10／00275 国内図書館 カンゾウ、中薬大辞典　第一巻、株式会社小学館、19900620、初版第２刷、Ｐ．３７１－３７８;異議申立 10／00276 その他 特願昭６２－１９６１１２号拒絶理由通知及び特開昭６４－４０４３１号公報;異議申立 10／00277 外国雑誌 周宣強、李修伍教授治療消化道癌証的経験、ＪＯＵＲＮＡＬ　ＯＦ　ＡＮＨＵＩ　ＴＣＭ　ＣＯＬＬＥＧＥ、Ｃｈｉｎａ　Ａｃａｄｅｍｉｃ　Ｊｏｕｒｎａｌ　Ｅｌｅｃｔｒｏｎｉｃ　Ｐｕｂｌｉｓｈｉｎｇ、1988、Ｖ．７，Ｎ．４、Ｐ．１８－１９</t>
  </si>
  <si>
    <t>審判請求証拠（無効審判請求の引用文献情報）（2011/02/01）特開昭60-006174;審判請求証拠（無効審判請求の引用文献情報）（2011/02/01）特開昭60-049777;審判請求証拠（無効審判請求の引用文献情報）（2011/02/01）特開昭60-221067;審判請求証拠（無効審判請求の引用文献情報）（2011/02/01）特開平01-144957;審判請求証拠（無効審判請求の引用文献情報）（2011/02/01）特開平05-192116;審判請求証拠（無効審判請求の引用文献情報）（2011/02/01）異議申立 10／00269 国内図書館 赤松金芳、神経系病、新訂　和漢薬　處方集、医歯薬出版株式会社、19800320、第１版、Ｐ．６３;審判請求証拠（無効審判請求の引用文献情報）（2011/02/01）異議申立 10／00270 国内図書館 矢数圭堂、漢方処方大成、自然社、19880415、第１版、Ｐ．３０６－３０７;審判請求証拠（無効審判請求の引用文献情報）（2011/02/01）異議申立 10／00271 国内図書館 野呂征男、荻原幸夫、木村孟淳、新訂生薬学、株式会社南江堂、19920501、改訂第３版、Ｐ．９－１０;審判請求証拠（無効審判請求の引用文献情報）（2011/02/01）異議申立 10／00272 国内図書館 星川清親、その他のマメ類、新編食用作物、株式会社養賢堂、19800425、第１版、Ｐ．５４６－５４９;審判請求証拠（無効審判請求の引用文献情報）（2011/02/01）異議申立 10／00273 国内図書館 ジェームズ・Ａ・デューク、星合和夫訳、世界有用マメ科植物ハンドブック、財団法人雑豆輸入基金協会、19860615、第１版、Ｐ．５８－５９，１２６－１２７;審判請求証拠（無効審判請求の引用文献情報）（2011/02/01）異議申立 10／00274 国内図書館 シクンシ、中薬大辞典　第二巻、株式会社小学館、19900620、初版第２刷、Ｐ．１０３５－１０３７;審判請求証拠（無効審判請求の引用文献情報）（2011/02/01）異議申立 10／00275 国内図書館 カンゾウ、中薬大辞典　第一巻、株式会社小学館、19900620、初版第２刷、Ｐ．３７１－３７８;審判請求証拠（無効審判請求の引用文献情報）（2011/02/01）異議申立 10／00276 その他 特願昭６２－１９６１１２号拒絶理由通知及び特開昭６４－４０４３１号公報;審判請求証拠（無効審判請求の引用文献情報）（2011/02/01）異議申立 10／00277 外国雑誌 周宣強、李修伍教授治療消化道癌証的経験、ＪＯＵＲＮＡＬ　ＯＦ　ＡＮＨＵＩ　ＴＣＭ　ＣＯＬＬＥＧＥ、Ｃｈｉｎａ　Ａｃａｄｅｍｉｃ　Ｊｏｕｒｎａｌ　Ｅｌｅｃｔｒｏｎｉｃ　Ｐｕｂｌｉｓｈｉｎｇ、1988、Ｖ．７，Ｎ．４、Ｐ．１８－１９</t>
  </si>
  <si>
    <t>アカメガシワ;エキス粉末;オオバコ;ガルデニア属;クチナシ;コイツクス属;ナタマメ;ハトムギ;プランタゴ属;マロテイウス属;健康茶;配合;粉砕;顆粒;ＺＣ８０健康茶;！！！</t>
  </si>
  <si>
    <t>審判請求証拠（無効審判請求の引用文献情報）（2011/02/01）特開昭60-006174</t>
  </si>
  <si>
    <t>審判請求証拠（無効審判請求の引用文献情報）（2011/02/01）特開昭60-049777</t>
  </si>
  <si>
    <t>審判請求証拠（無効審判請求の引用文献情報）（2011/02/01）特開昭60-221067</t>
  </si>
  <si>
    <t>審判請求証拠（無効審判請求の引用文献情報）（2011/02/01）特開平01-144957</t>
  </si>
  <si>
    <t>審判請求証拠（無効審判請求の引用文献情報）（2011/02/01）特開平05-192116</t>
  </si>
  <si>
    <t>審判請求証拠（無効審判請求の引用文献情報）（2011/02/01）異議申立 10／00269 国内図書館 赤松金芳、神経系病、新訂　和漢薬　處方集、医歯薬出版株式会社、19800320、第１版、Ｐ．６３</t>
  </si>
  <si>
    <t>審判請求証拠（無効審判請求の引用文献情報）（2011/02/01）異議申立 10／00270 国内図書館 矢数圭堂、漢方処方大成、自然社、19880415、第１版、Ｐ．３０６－３０７</t>
  </si>
  <si>
    <t>審判請求証拠（無効審判請求の引用文献情報）（2011/02/01）異議申立 10／00271 国内図書館 野呂征男、荻原幸夫、木村孟淳、新訂生薬学、株式会社南江堂、19920501、改訂第３版、Ｐ．９－１０</t>
  </si>
  <si>
    <t>審判請求証拠（無効審判請求の引用文献情報）（2011/02/01）異議申立 10／00272 国内図書館 星川清親、その他のマメ類、新編食用作物、株式会社養賢堂、19800425、第１版、Ｐ．５４６－５４９</t>
  </si>
  <si>
    <t>審判請求証拠（無効審判請求の引用文献情報）（2011/02/01）異議申立 10／00273 国内図書館 ジェームズ・Ａ・デューク、星合和夫訳、世界有用マメ科植物ハンドブック、財団法人雑豆輸入基金協会、19860615、第１版、Ｐ．５８－５９，１２６－１２７</t>
  </si>
  <si>
    <t>審判請求証拠（無効審判請求の引用文献情報）（2011/02/01）異議申立 10／00274 国内図書館 シクンシ、中薬大辞典　第二巻、株式会社小学館、19900620、初版第２刷、Ｐ．１０３５－１０３７</t>
  </si>
  <si>
    <t>審判請求証拠（無効審判請求の引用文献情報）（2011/02/01）異議申立 10／00275 国内図書館 カンゾウ、中薬大辞典　第一巻、株式会社小学館、19900620、初版第２刷、Ｐ．３７１－３７８</t>
  </si>
  <si>
    <t>審判請求証拠（無効審判請求の引用文献情報）（2011/02/01）異議申立 10／00276 その他 特願昭６２－１９６１１２号拒絶理由通知及び特開昭６４－４０４３１号公報</t>
  </si>
  <si>
    <t>審判請求証拠（無効審判請求の引用文献情報）（2011/02/01）異議申立 10／00277 外国雑誌 周宣強、李修伍教授治療消化道癌証的経験、ＪＯＵＲＮＡＬ　ＯＦ　ＡＮＨＵＩ　ＴＣＭ　ＣＯＬＬＥＧＥ、Ｃｈｉｎａ　Ａｃａｄｅｍｉｃ　Ｊｏｕｒｎａｌ　Ｅｌｅｃｔｒｏｎｉｃ　Ｐｕｂｌｉｓｈｉｎｇ、1988、Ｖ．７，Ｎ．４、Ｐ．１８－１９</t>
  </si>
  <si>
    <t>審判審判2008-800120号</t>
  </si>
  <si>
    <t>日立金属　株式会社</t>
  </si>
  <si>
    <t>2009/01/27;2009/10/14</t>
  </si>
  <si>
    <t>平21年（行ケ）第10050号;平21年（行ケ）第10371号</t>
  </si>
  <si>
    <t>2009/03/03;2009/11/20</t>
  </si>
  <si>
    <t>審判（受付）:20080627:60:審判請求書（その他の請求書・申立書を含む）;審判（受付）:20080703:732:住所変更届（出願人・請求人の代理人）;審判（発送）:20080711:20:審判番号通知;審判（発送）:20080711:22:審判官指定（変更）通知;審判（庁内）:20080711:95:予告登録通知;審判（発送）:20080725:20:審判番号通知;審判（発送）:20080725:22:審判官指定（変更）通知;審判（発送）:20080728:17:請求書副本の送達通知（答弁指令）;審判（庁内）:20080805:3012:郵便送達報告書;審判（受付）:20080926:57:答弁書（審判事件答弁書・異議答弁書）;審判（庁内）:20081014:94:閲覧照会;審判（発送）:20081016:22:審判官指定（変更）通知;審判（発送）:20081016:22:審判官指定（変更）通知;審判（庁内）:20081016:941:閲覧貸出;審判（庁内）:20081017:942:閲覧返却;審判（発送）:20081022:1851:答弁書副本の送付通知;審判（発送）:20081029:22:審判官指定（変更）通知;審判（発送）:20081029:22:審判官指定（変更）通知;審判（受付）:20081201:6513:口頭審理陳述要領書;審判（発送）:20081203:1860:口頭審理陳述要領書副本の送付通知;審判（庁内）:20081215:309:調書;審判（発送）:20090116:23:審理終結通知書;審判（発送）:20090116:23:審理終結通知書;審判（発送）:20090205:03:審決;審判（発送）:20090205:03:審決;審判（庁内）:20090210:3012:郵便送達報告書;審判（庁内）:20090213:3012:郵便送達報告書;審判（発送）:20090625:22:審判官指定（変更）通知;審判（発送）:20090625:22:審判官指定（変更）通知;審判（発送）:20090625:22:審判官指定（変更）通知;審判（発送）:20090625:22:審判官指定（変更）通知;審判（発送）:20090626:2891:通知書（その他）期間有;審判（受付）:20090630:7442:代理人受任届（被請求人・権利者）;審判（受付）:20090707:611:訂正請求書;審判（発送）:20090717:173:訂正請求副本送付通知（弁駁指令）;審判（受付）:20090810:58:弁駁書（審判事件答弁書・異議答弁書）;審判（受付）:20090818:7422:代理人受任届（出願人・請求人）;審判（発送）:20091001:1852:弁駁書副本の送付通知;審判（発送）:20091001:23:審理終結通知書;審判（発送）:20091001:23:審理終結通知書;審判（発送）:20091023:03:審決;審判（発送）:20091023:03:審決;審判（庁内）:20091028:3012:郵便送達報告書;審判（庁内）:20091029:3012:郵便送達報告書;審判（庁内）:20101117:96:確定登録通知</t>
  </si>
  <si>
    <t>特願平6-33512</t>
  </si>
  <si>
    <t>特許03121980</t>
  </si>
  <si>
    <t>特開平07-242463</t>
  </si>
  <si>
    <t xml:space="preserve">C04B 35/10       </t>
  </si>
  <si>
    <t>C04B 35/10</t>
  </si>
  <si>
    <t>C04B35/10;G11B5/127;G11B5/187;G11B5/60</t>
  </si>
  <si>
    <t>C04B35/10</t>
  </si>
  <si>
    <t>C04B  35/111@AFI(JP);C04B  35/10@ALI(JP);C04B  35/117@ALI(EP);G11B   5/127@ALI(JP);G11B   5/187@ALI(JP);G11B   5/60@ALI(JP);C04B  35/10@CFI(JP);C04B  35/111@CLI(EP);G11B   5/127@CLI(JP);G11B   5/187@CLI(JP);G11B   5/60@CLI(JP)</t>
  </si>
  <si>
    <t>C04B  35/111@AFI(JP)</t>
  </si>
  <si>
    <t>C04B 35/10        Z;G11B  5/127       F;G11B  5/187       F;G11B  5/60        B</t>
  </si>
  <si>
    <t xml:space="preserve">(57)【要約】 【構成】Ａｌ2Ｏ3を主成分とし、ＴｉＣを２０～４０重量％の割合で含有し、焼結体中のＡｌ2Ｏ3の平均結晶粒径がＴｉＣのそれより５～５０％大きく、さらには焼結体全体の平均結晶粒径が１μｍ以下、ＴｉＣの平均結晶粒径が０．９μｍ以下であり、Ａｌ2Ｏ3およびＴｉＣ以外の金属化合物の総量が１．０重量％以下であることを特徴とする。また、このＡｌ2Ｏ3－ＴｉＣ系焼結体を薄膜磁気ヘッド用基板１として用い、そのスライダー浮上面２の表面にイオンの照射による溝４やステップ部５などの加工部を有することを特徴とする。 【効果】イオン照射による加工において表面品位が優れ、また加工速度を高めることができる。これにより、薄膜磁気ヘッドなどのスライダーにおける浮上面の超精密加工を優れた精度で行うことができ、磁気ヘッドの信頼性を高めることができる。 </t>
  </si>
  <si>
    <t xml:space="preserve">(57)【特許請求の範囲】 【請求項１】Ａｌ2Ｏ3を主成分とし、ＴｉＣを２０～４０重量％の割合で含有するＡｌ2Ｏ3－ＴｉＣ系焼結体から成る磁気ヘッド用基板であって、該焼結体中のＡｌ2Ｏ3結晶粒の平均結晶粒径が、ＴｉＣ結晶粒の平均結晶粒径より５～５０％大きく、該基板の磁気記録面と対向する面の一部にイオンの照射により加工された加工部を有することを特徴とする磁気ヘッド用基板。 【請求項２】前記結晶粒全体の平均結晶粒径が１μｍ以下、前記ＴｉＣ結晶粒の平均結晶粒径が０．９μｍ以下である請求項１記載の磁気ヘッド用基板。 【請求項３】前記結晶粒の粒界相の含有量が１．０重量％以下である請求項１または請求項２記載の磁気ヘッド用基板。 </t>
  </si>
  <si>
    <t>SFG0019204359</t>
  </si>
  <si>
    <t>審判審判2008-800120号;審判審判2009-390060号;審判審判2010-390013号</t>
  </si>
  <si>
    <t>特開平4-321556;特開平5-43311</t>
  </si>
  <si>
    <t>特開平04-321556;特開平05-043311;異議申立 80／00464 国内図書館 （社）日本電子材料工業会　編集、電子回路用高機能セラミック基板、日本工業出版株式会社、19940228、Ｐ２２３－２５３</t>
  </si>
  <si>
    <t>拒絶理由通知（拒絶理由の引用文献情報）（2000/05/31）特開平04-321556;拒絶理由通知（拒絶理由の引用文献情報）（2000/05/31）特開平05-043311;審判請求証拠（無効審判請求の引用文献情報）（2008/06/27）特開平04-321556;審判請求証拠（無効審判請求の引用文献情報）（2008/06/27）異議申立 80／00464 国内図書館 （社）日本電子材料工業会　編集、電子回路用高機能セラミック基板、日本工業出版株式会社、19940228、Ｐ２２３－２５３</t>
  </si>
  <si>
    <t>ＲＡ０２イオン照射による;ＪＢ１０薄膜ヘツド用基板材料</t>
  </si>
  <si>
    <t>審判請求証拠（無効審判請求の引用文献情報）（2008/06/27）特開平04-321556</t>
  </si>
  <si>
    <t>審判請求証拠（無効審判請求の引用文献情報）（2008/06/27）異議申立 80／00464 国内図書館 （社）日本電子材料工業会　編集、電子回路用高機能セラミック基板、日本工業出版株式会社、19940228、Ｐ２２３－２５３</t>
  </si>
  <si>
    <t>審判審判2009-390060号</t>
  </si>
  <si>
    <t>京セラ　株式会社</t>
  </si>
  <si>
    <t>審判（受付）:20090428:60:審判請求書（その他の請求書・申立書を含む）;審判（発送）:20090515:20:審判番号通知;審判（庁内）:20090518:95:予告登録通知;審判（発送）:20090521:22:審判官指定（変更）通知;審判（発送）:20090521:234:手続中止通知書;審判（庁内）:20090713:9611:請求取下登録</t>
  </si>
  <si>
    <t>審判審判2010-390013号</t>
  </si>
  <si>
    <t>審判（受付）:20100212:60:審判請求書（その他の請求書・申立書を含む）;審判（発送）:20100226:20:審判番号通知;審判（庁内）:20100226:95:予告登録通知;審判（発送）:20100305:22:審判官指定（変更）通知;審判（発送）:20100310:22:審判官指定（変更）通知;審判（発送）:20100311:2892:通知書（その他）期間無;審判（発送）:20100326:131:訂正拒絶理由通知書;審判（発送）:20100409:22:審判官指定（変更）通知;審判（受付）:20100414:781:上申書（出願人・請求人）;審判（発送）:20100419:234:手続中止通知書;審判（受付）:20101014:609:請求取下書;審判（庁内）:20101019:9611:請求取下登録</t>
  </si>
  <si>
    <t>審判無効2005-080121号</t>
  </si>
  <si>
    <t>マックス　株式会社</t>
  </si>
  <si>
    <t>訂正を認める。無効の一部無効、一部不成立;特許（登録）しない（補正却下を取消し）;訂正を認める。無効としない;特許（登録）しない（補正却下を取消し）</t>
  </si>
  <si>
    <t>2005/11/08;2006/10/16;2007/09/28;2009/09/18</t>
  </si>
  <si>
    <t>平17年（行ケ）第10842号;平17年（行ケ）第10847号;平18年（行ケ）第10516号;平19年（行ケ）第10380号;平21年（行ケ）第10344号</t>
  </si>
  <si>
    <t>2005/12/15;2005/12/19;2006/11/22;2007/11/09;2009/10/30</t>
  </si>
  <si>
    <t>前審（判）決を維持する;前審（判）決を維持する;前審（判）決を維持する;前審（判）決を維持する;前審（判）決を維持する</t>
  </si>
  <si>
    <t>2008/11/27;2010/09/28</t>
  </si>
  <si>
    <t>2006/01/30;2006/01/30;2007/02/14</t>
  </si>
  <si>
    <t>審判（受付）:20050419:60:審判請求書（その他の請求書・申立書を含む）;審判（発送）:20050502:20:審判番号通知;審判（発送）:20050509:22:審判官指定（変更）通知;審判（庁内）:20050510:95:予告登録通知;審判（発送）:20050513:20:審判番号通知;審判（発送）:20050513:22:審判官指定（変更）通知;審判（発送）:20050513:22:審判官指定（変更）通知;審判（発送）:20050516:17:請求書副本の送達通知（答弁指令）;審判（庁内）:20050523:3012:郵便送達報告書;審判（受付）:20050715:57:答弁書（審判事件答弁書・異議答弁書）;審判（受付）:20050715:611:訂正請求書;審判（発送）:20050811:173:訂正請求副本送付通知（弁駁指令）;審判（発送）:20050907:22:審判官指定（変更）通知;審判（発送）:20050907:22:審判官指定（変更）通知;審判（受付）:20050912:58:弁駁書（審判事件答弁書・異議答弁書）;審判（発送）:20050916:1852:弁駁書副本の送付通知;審判（受付）:20051004:6513:口頭審理陳述要領書;審判（発送）:20051007:1860:口頭審理陳述要領書副本の送付通知;審判（受付）:20051011:782:上申書（被請求人・権利者）;審判（受付）:20051018:782:上申書（被請求人・権利者）;審判（受付）:20051018:6513:口頭審理陳述要領書;審判（庁内）:20051019:309:調書;審判（発送）:20051027:23:審理終結通知書;審判（発送）:20051027:23:審理終結通知書;審判（発送）:20051117:03:審決;審判（発送）:20051117:03:審決;審判（庁内）:20051124:3012:郵便送達報告書;審判（庁内）:20051124:3012:郵便送達報告書;審判（発送）:20060209:2891:通知書（その他）期間有;審判（受付）:20060220:611:訂正請求書;審判（発送）:20060302:173:訂正請求副本送付通知（弁駁指令）;審判（受付）:20060331:58:弁駁書（審判事件答弁書・異議答弁書）;審判（発送）:20060411:22:審判官指定（変更）通知;審判（発送）:20060411:22:審判官指定（変更）通知;審判（受付）:20060412:7422:代理人受任届（出願人・請求人）;審判（発送）:20060518:132:無効理由通知書;審判（発送）:20060518:133:職権審理結果通知書;審判（発送）:20060518:1852:弁駁書副本の送付通知;審判（発送）:20060518:2837:補正許否の決定;審判（発送）:20060518:2837:補正許否の決定;審判（受付）:20060619:53:意見書;審判（受付）:20060619:611:訂正請求書;審判（発送）:20060706:22:審判官指定（変更）通知;審判（発送）:20060706:22:審判官指定（変更）通知;審判（発送）:20060710:173:訂正請求副本送付通知（弁駁指令）;審判（発送）:20060710:1856:意見書副本の送付通知;審判（発送）:20060710:232:書面審理通知書;審判（発送）:20060710:232:書面審理通知書;審判（受付）:20060808:58:弁駁書（審判事件答弁書・異議答弁書）;審判（発送）:20060922:1852:弁駁書副本の送付通知;審判（発送）:20060922:23:審理終結通知書;審判（発送）:20060922:23:審理終結通知書;審判（発送）:20061025:03:審決;審判（発送）:20061025:03:審決;審判（庁内）:20061031:3012:郵便送達報告書;審判（庁内）:20061031:3012:郵便送達報告書;審判（庁内）:20070206:94:閲覧照会;審判（庁内）:20070207:941:閲覧貸出;審判（庁内）:20070215:942:閲覧返却;審判（発送）:20070221:22:審判官指定（変更）通知;審判（発送）:20070221:22:審判官指定（変更）通知;審判（発送）:20070222:2891:通知書（その他）期間有;審判（受付）:20070305:782:上申書（被請求人・権利者）;審判（受付）:20070305:611:訂正請求書;審判（発送）:20070315:173:訂正請求副本送付通知（弁駁指令）;審判（発送）:20070315:1858:上申書副本の送付通知;審判（受付）:20070417:58:弁駁書（審判事件答弁書・異議答弁書）;審判（発送）:20070515:172:弁駁書副本の送付通知（答弁指令）;審判（受付）:20070614:57:答弁書（審判事件答弁書・異議答弁書）;審判（発送）:20070806:1851:答弁書副本の送付通知;審判（発送）:20070914:23:審理終結通知書;審判（発送）:20070914:23:審理終結通知書;審判（発送）:20071010:03:審決;審判（発送）:20071010:03:審決;審判（庁内）:20071016:3012:郵便送達報告書;審判（庁内）:20071016:3012:郵便送達報告書;審判（発送）:20090119:22:審判官指定（変更）通知;審判（発送）:20090119:22:審判官指定（変更）通知;審判（受付）:20090123:782:上申書（被請求人・権利者）;審判（庁内）:20090223:30:面接記録;審判（受付）:20090320:781:上申書（出願人・請求人）;審判（発送）:20090331:1858:上申書副本の送付通知;審判（発送）:20090331:281:通知書（その他）特別送達;審判（発送）:20090331:2837:補正許否の決定;審判（発送）:20090331:2837:補正許否の決定;審判（庁内）:20090406:3012:郵便送達報告書;審判（受付）:20090430:57:答弁書（審判事件答弁書・異議答弁書）;審判（発送）:20090514:22:審判官指定（変更）通知;審判（発送）:20090514:22:審判官指定（変更）通知;審判（発送）:20090525:132:無効理由通知書;審判（発送）:20090525:133:職権審理結果通知書;審判（発送）:20090525:1851:答弁書副本の送付通知;審判（受付）:20090624:53:意見書;審判（受付）:20090624:611:訂正請求書;審判（発送）:20090701:173:訂正請求副本送付通知（弁駁指令）;審判（受付）:20090731:58:弁駁書（審判事件答弁書・異議答弁書）;審判（発送）:20090902:1852:弁駁書副本の送付通知;審判（発送）:20090902:23:審理終結通知書;審判（発送）:20090902:23:審理終結通知書;審判（発送）:20090930:03:審決;審判（発送）:20090930:03:審決;審判（庁内）:20091006:3012:郵便送達報告書;審判（庁内）:20091006:3012:郵便送達報告書;審判（庁内）:20101020:96:確定登録通知</t>
  </si>
  <si>
    <t>特願平6-84823</t>
  </si>
  <si>
    <t>特許02842215</t>
  </si>
  <si>
    <t>特開平07-136943</t>
  </si>
  <si>
    <t xml:space="preserve">B25C  7/00       </t>
  </si>
  <si>
    <t>B25C  5/06</t>
  </si>
  <si>
    <t>B25C7/00;B25C1/04</t>
  </si>
  <si>
    <t>B25C7/00</t>
  </si>
  <si>
    <t>B25C   5/06@AFI(JP);B25C   1/00@ALI(EP);B25C   1/04@ALI(JP);B25C   5/16@ALI(EP);B25C   7/00@ALI(JP);B25C   1/00@CFI(EP);B25C   1/04@CLI(JP);B25C   5/00@CLI(EP);B25C   7/00@CLI(JP)</t>
  </si>
  <si>
    <t>B25C   5/06@AFI(JP);B25C   1/00@ALI(EP);B25C   1/04@ALI(JP);B25C   5/16@ALI(EP);B25C   7/00@ALI(JP)</t>
  </si>
  <si>
    <t>B25C   5/06@AFI(JP)</t>
  </si>
  <si>
    <t>B25C  5/06        Z;B25C  1/04;B25C  7/00        A</t>
  </si>
  <si>
    <t>B25C  7/00        A;B25C  1/04</t>
  </si>
  <si>
    <t>3C068 AA01;3C068 AA02;3C068 AA07;3C068 BB01;3C068 CC02;3C068 DD18;3C068 EE01;3C068 EE06;3C068 EE20;3C068 FF01;3C068 GG16;3C068 HH09;3C068 HH16;3C068 JJ13;3C068 JJ20</t>
  </si>
  <si>
    <t>日立工機株式会社</t>
  </si>
  <si>
    <t>秋葉　美隆;山本　邦男</t>
  </si>
  <si>
    <t>打込機</t>
  </si>
  <si>
    <t xml:space="preserve">(57)【要約】 【目的】被打込材の表面を傷つけることなく止具を打込めるようにして被打込材の仕上りを良くする。 【構成】マガジン２内の止具集合体の先頭の止具８が位置するビットガイド１２の給送路１２１の下方に該給送路１２１に連続する射出穴５５が設けられた先端部５１及びトリガ３近傍に位置して上昇した時にトリガ３の操作を可能にする上端部５２を有するコンタクトアーム５をビットガイド１２に上下動可能に支持させた。 </t>
  </si>
  <si>
    <t>無効審（審決）</t>
  </si>
  <si>
    <t>特願平05-236746</t>
  </si>
  <si>
    <t xml:space="preserve">(57)【特許請求の範囲】 【請求項１】ドライブビット等の打撃駆動手段を内蔵した打込機本体の下方に位置し、多数の止具集合体及び該止具集合体を前進させるためスプリングによって押圧される給送部材を収納支持するマガジンと、マガジン前端に設けられ、ドライブビット及びドライブビットにより打撃される先頭の止具を案内する給送路を有し、少なくとも前面が平板状のビットガイドと、打込機本体に設けられたトリガと、上端がトリガ近傍まで延び、下端がビットガイド下端より下方に突出し、中間部がビットガイドの前面に設けられると共にビットガイドに上下動可能に支持された平板状のコンタクトアームと、コンタクトアームを下方に押圧する押圧手段とを備え、コンタクトアームが上昇し、トリガが操作された時のみ前記ドライブビットの駆動を開始させるようにした打込機であって、 前記ビットガイドの給送路の下方に位置するコンタクトアームの部分に射出路を設け、射出路から止具を打出すようにしたことを特徴とする打込機。 【請求項２】ドライブビット等の打撃駆動手段を内蔵した打込機本体の下方に位置し、多数の止具集合体及び該止具集合体を前進させるためスプリングによって押圧される給送部材を収納支持するマガジンと、マガジン前端に設けられ、ドライブビット及びドライブビットにより打撃される先頭の止具を案内する給送路を有し、少なくとも前面が平板状のビットガイドと、打込機本体に設けられたトリガと、上端がトリガ近傍まで延び、下端がビットガイド下端より下方に突出し、中間部がビットガイドの前面に設けられると共にビットガイドに上下動可能に支持された平板状のコンタクトアームと、コンタクトアームを下方に押圧する押圧手段とを備え、コンタクトアームが上昇し、トリガが操作された時のみ前記ドライブビットの駆動を開始させるようにした打込機であって、 前記ビットガイドの給送路の下方に位置するコンタクトアームの部分に射出路を設けると共に、前記コンタクトアームにビットガイドの給送路の両側に沿って上方に延びた２個の案内部を設け、該案内部をビットガイドに沿って上下動させる構成とし、射出路から止具を打出すようにしたことを特徴とする打込機。 【請求項３】前記押圧手段を、前記２個の案内部を下方に押圧する２個のスプリングにより構成したことを特徴とする請求項２記載の打込機。 【請求項４】前記ビットガイドの前面にプレートを設けると共に、ビットガイドの給送路とプレートとの間にコンタクトアームが位置しない構成としたことを特徴とする請求項１または２記載の打込機。 【請求項５】前記コンタクトアームの先端部に射出溝を設けると共に少なくとも射出溝の下端部前面にプレートを設け、該プレートと射出溝により前記射出路を形成するようにしたことを特徴とする請求項１または２記載の打込機。 【請求項６】前記コンタクトアームの射出溝の下端近傍両側にプレート側に突出した一対の凸部を設け、該凸部の間に前記プレートの下端部を入れたことを特徴とする請求項５記載の打込機。 【請求項７】ドライブビット等の打撃駆動手段を内蔵した打込機本体の下方に位置し、多数の止具集合体及び該止具集合体を前進させるためスプリングによって押圧される給送部材を収納支持するマガジンと、打込機本体に設けられたトリガと、上端がトリガ近傍まで延び、反マガジン側の前面に射出路を設けた平板状のコンタクトアームと、コンタクトアームを下方に押圧する押圧手段とを備え、コンタクトアームが上昇し、トリガが操作された時のみ前記ドライブビットの駆動を開始させると共に打込み反力によって打込機本体が上昇した時コンタクトアームが下降しコンタクトアーム前面が止具に接触するようにしたことを特徴とする打込機。 【請求項８】止具が打出される射出部にマガジン内に収納された止具をスプリングによって押圧される給送部材を介して供給し、射出部に沿って上下動可能に設けられたコンタクトアームの先端を被打込材に押し付け打込機本体側に押し上げることにより射出部内に供給された止具を打出す打込機であって、 前記コンタクトアームの前面にプレートを設け、射出部内に供給された止具の先頭の前面をコンタクトアームでなくプレートで受けるようにしたことを特徴とする打込機。 </t>
  </si>
  <si>
    <t>SFG0004309618</t>
  </si>
  <si>
    <t>CN01106723A;CN01044215C;DE04433746A;DE04433746C;特開平07-136943;特許02842215;KR19950008050A;KR00141064B;US5649660</t>
  </si>
  <si>
    <t>審判無効2005-080121号;審判訂正2005-039230号;審判訂正2006-039199号</t>
  </si>
  <si>
    <t>実開平04-125575</t>
  </si>
  <si>
    <t>拒絶理由通知（拒絶理由の引用文献情報）（1998/04/07）実開平04-125575;審判請求証拠（無効審判請求の引用文献情報）（2005/04/19）;審判請求証拠（無効審判請求の引用文献情報）（2005/04/19）;審決採用証拠（無効審判審決の引用文献情報）（2006/10/16）;審決採用証拠（無効審判審決の引用文献情報）（2006/10/16）</t>
  </si>
  <si>
    <t>ＪＪ２０被打込材の表面を傷つけずに打込む;ＪＪ２０コンタクトア－ム先端部の破損防止;ＧＧ１６ロストワツクス法;ＥＥ２０プレ－ト</t>
  </si>
  <si>
    <t>審判請求証拠（無効審判請求の引用文献情報）（2005/04/19）</t>
  </si>
  <si>
    <t>審決採用証拠（無効審判審決の引用文献情報）（2006/10/16）</t>
  </si>
  <si>
    <t>審判訂正2005-039230号</t>
  </si>
  <si>
    <t>日立工機　株式会社</t>
  </si>
  <si>
    <t>審判（受付）:20051220:60:審判請求書（その他の請求書・申立書を含む）;審判（発送）:20060113:20:審判番号通知;審判（庁内）:20060116:95:予告登録通知;審判（発送）:20060118:22:審判官指定（変更）通知;審判（発送）:20060120:234:手続中止通知書;審判（庁内）:20060222:9611:請求取下登録</t>
  </si>
  <si>
    <t>審判訂正2006-039199号</t>
  </si>
  <si>
    <t>審判（受付）:20061220:60:審判請求書（その他の請求書・申立書を含む）;審判（発送）:20070117:20:審判番号通知;審判（庁内）:20070118:95:予告登録通知;審判（発送）:20070123:22:審判官指定（変更）通知;審判（発送）:20070124:2892:通知書（その他）期間無;審判（庁内）:20070307:9611:請求取下登録</t>
  </si>
  <si>
    <t>審判査定不服2002-014431号</t>
  </si>
  <si>
    <t>審判（受付）:20020731:523:手続補正書（自発・内容）;審判（受付）:20020731:60:審判請求書（その他の請求書・申立書を含む）;審判（受付）:20020819:781:上申書（出願人・請求人）;審判（庁内）:20020913:91:審査前置移管;審判（発送）:20020924:21:審査前置移管通知;審判（庁内）:20021025:92:審査前置解除;審判（発送）:20021105:211:審査前置解除通知;審判（受付）:20021225:876:早期審理に関する事情説明書;審判（受付）:20030407:781:上申書（出願人・請求人）;審判（発送）:20030603:13:拒絶理由通知書;審判（発送）:20030603:22:審判官指定（変更）通知;審判（受付）:20030801:53:意見書;審判（受付）:20030804:523:手続補正書（自発・内容）;審判（受付）:20030804:781:上申書（出願人・請求人）;審判（発送）:20030912:03:審決;審判（庁内）:20030922:3012:郵便送達報告書</t>
  </si>
  <si>
    <t>特願平6-106107</t>
  </si>
  <si>
    <t>特許03478303</t>
  </si>
  <si>
    <t>特開平07-289662</t>
  </si>
  <si>
    <t>早期審査の対象とする</t>
  </si>
  <si>
    <t xml:space="preserve">A63B 37/00       </t>
  </si>
  <si>
    <t>A63B 37/00</t>
  </si>
  <si>
    <t>A63B37/00;A63B45/00</t>
  </si>
  <si>
    <t>A63B37/00</t>
  </si>
  <si>
    <t>A63B  37/00@AFI(JP);A63B  45/00@ALI(JP);A63B  37/00@CFI(JP);A63B  45/00@CLI(JP)</t>
  </si>
  <si>
    <t>A63B  37/00@AFI(JP)</t>
  </si>
  <si>
    <t>松原　等</t>
  </si>
  <si>
    <t xml:space="preserve">(57)【要約】 【目的】全く新しいディンプル・ランド理論に基づくことにより、直進性、方向性、コントロール性、安定性及び飛距離性のいずれについても向上させることができる新規なゴルフボールを提供する。 【構成】ゴルフボール１の球表面を仮想区画線２によって八つの球面正三角形エリア３に区画し、仮想区画線２上に、隣合う六角形ディンプル４の辺同志が略一定幅のランド６をおいて略平行に並ぶように複数の六角形ディンプル６を列状に配設するとともに、エリア３内に、隣合う六角形ディンプル４，５の辺同志が略一定幅のランド６をおいて略平行に並ぶように複数の六角形ディンプル５を稠密に配設した。 </t>
  </si>
  <si>
    <t>抹消（年金不納）</t>
  </si>
  <si>
    <t xml:space="preserve">(57)【特許請求の範囲】 【請求項１】球表面を一つの大円よりなる仮想区画線（２）によって二つの半球面エリアに区画し、 仮想区画線（２）上の５０％以上の範囲に、隣合う六角形ディンプル（４）同志が辺を共有することでディンプル間に残る球表面の陸部分の幅が０．０ｍｍのランド（６）をおいて平行に並ぶように複数の六角形ディンプル（４）を列状に配設し、 前記二つの半球面エリア内の５０％以上の範囲に、隣合う六角形ディンプル（５）同志が辺を共有することでディンプル間に残る球表面の陸部分の幅が０．０ｍｍのランド（６）をおいて平行に並ぶように複数の六角形ディンプル（５）を稠密に配設し、 前記仮想区画線（２）上の六角形ディンプル（４）と前記各半球面エリア内の六角形ディンプル（５）も辺を共有することでディンプル間に残る球表面の陸部分の幅が０．０ｍｍのランド（６）をおいて平行に並ぶようにし、 前記幅が０．０ｍｍのランド（６）を含むランドの合計面積をゴルフボールの仮想球表面積の２０％以下にしたことを特徴とするゴルフボール。 【請求項２】球表面を球表面に内接、外接又は中接（稜が球に接する）する多面体の各辺を球表面に投影した仮想区画線（２）によって複数のエリアに区画し、 仮想区画線（２）上の５０％以上の範囲に、隣合う六角形ディンプル（４）同志が辺を共有することでディンプル間に残る球表面の陸部分の幅が０．０ｍｍのランド（６）をおいて平行に並ぶように複数の六角形ディンプル（４）を列状に配設し、 全ての前記エリア内の５０％以上の範囲に、隣合う六角形ディンプル（５）同志が辺を共有することでディンプル間に残る球表面の陸部分の幅が０．０ｍｍのランド（６）をおいて平行に並ぶように複数の六角形ディンプル（５）を稠密に配設し、 前記仮想区画線（２）上の六角形ディンプル（４）と前記各エリア内の六角形ディンプル（５）も辺を共有することでディンプル間に残る球表面の陸部分の幅が０．０ｍｍのランド（６）をおいて平行に並ぶようにし、 前記幅が０．０ｍｍのランド（６）を含むランドの合計面積をゴルフボールの仮想球表面積の２０％以下にしたことを特徴とするゴルフボール。 【請求項３】前記複数のエリアは三角形又六角形のエリアであり、前記三角形又六角形のエリア内の全範囲に、隣合う六角形ディンプル（５）の辺同志が略一定幅のランド（６）をおいて略平行に並ぶように複数の六角形ディンプル（５）ばかりを稠密に配設した請求項２記載のゴルフボール。 【請求項４】前記仮想区画線（２）は、六角形ディンプル（４）を配設した球表面上の交点（Ｐ）から三本が延び、該三本の仮想区画線（２）による交点（Ｐ）の周りの分割角度は均一である請求項２記載のゴルフボール。 【請求項５】前記仮想区画線（２）は、三つの六角形ディンプル（４）により共有される一角に配設した球表面上の交点（Ｐ）の近傍から三本が延び、該三本の仮想区画線（２）による交点（Ｐ）の周りの分割角度は均一である請求項２記載のゴルフボール。 【請求項６】前記仮想区画線（２）は、四角形ディンプル（７）を配設した球表面上の交点（Ｐ）から四本が延び、該四本の仮想区画線（２）による交点（Ｐ）の周りの分割角度は均一である請求項２記載のゴルフボール。 【請求項７】前記交点（Ｐ）から延びる四本の仮想区画線（２）は他の交点（Ｐ）から延びる仮想区画線（２）と共に前記交点（Ｐ）の周りに四つの球面正三角形エリア（３）を区画形成し、前記球面正三角形エリア（３）内の全範囲に、隣合う六角形ディンプル（５）の辺同志が略一定幅のランド（６）をおいて略平行に並ぶように複数の六角形ディンプル（５）ばかりを稠密に配設した請求項６記載のゴルフボール。 【請求項８】前記交点（Ｐ）上の四角形ディンプル（７）とその四方の四つの六角形ディンプル（４）に代えて、前記交点（Ｐ）をそれぞれの一角として共有する四つの五角形ディンプル（８）を配設した請求項６記載のゴルフボール。 【請求項９】前記交点（Ｐ）上の四角形ディンプル（７）とその四方の四つの六角形ディンプル（４）に代えて、前記交点（Ｐ）をそれぞれの一辺の中点として共有する二つの六角形ディンプル（９）と該一辺の各端点を一角とする二つの五角形ディンプル（１０）との組合せを配設した請求項６記載のゴルフボール。 【請求項１０】前記仮想区画線（２）は、五角形ディンプル（７）を配設した球表面上の交点（Ｐ）から五本が延び、該五本の仮想区画線（２）による交点（Ｐ）の周りの分割角度は均一である請求項２記載のゴルフボール。 【請求項１１】前記交点（Ｐ）から延びる五本の仮想区画線（２）は他の交点（Ｐ）から延びる仮想区画線（２）と共に前記交点（Ｐ）の周りに五つの球面正三角形エリア（３）を区画形成し、前記球面正三角形エリア（３）内の全範囲に、隣合う六角形ディンプル（５）の辺同志が略一定幅のランド（６）をおいて略平行に並ぶように複数の六角形ディンプル（５）ばかりを稠密に配設した請求項１０記載のゴルフボール。 【請求項１２】前記仮想区画線（２）は、六角形ディンプル（４）を配設した球表面上の交点（Ｐ）から六本が延び、該六本の仮想区画線（２）による交点（Ｐ）の周りの分割角度は均一である請求項２記載のゴルフボール。 【請求項１３】前記仮想区画線（２）は、三つの六角形ディンプル（４）により共有される一角に配設した球表面上の交点（Ｐ）の近傍から六本が延び、該六本の仮想区画線（２）による交点（Ｐ）の周りの分割角度は均一である請求項２記載のゴルフボール。 【請求項１４】前記仮想区画線上に前記六角形ディンプル（６）の列を二列に配設した請求項１記載のゴルフボール。 【請求項１５】前記六角形ディンプル（４，５）の内縁部に、前記六角形ディンプル（４，５）の最深部より浅い少なくとも一段のディンプル内段部（１１，１２）を隆起形成した請求項１～１４のいずれか一項に記載のゴルフボール。 【請求項１６】前記ディンプル内段部（１１，１２）の内縁は略円形である請求項１５記載のゴルフボール。 </t>
  </si>
  <si>
    <t>SFG0029545502</t>
  </si>
  <si>
    <t>審判査定不服2002-014431号;審判審判2008-800191号;審判審判2009-390132号</t>
  </si>
  <si>
    <t>特開平4-347177;特開昭63-309282;実開昭58-131859;実開平4-20367;特表昭63-502440;特許60986;米国特許4991852</t>
  </si>
  <si>
    <t>実全平04-020367;特開昭48-019325;特開平04-347177;特公平04-029398;JPC000060986;異議申立 80／00756 その他 米国特許４，９９１，８５２号明細書の部分訳;異議申立 80／00757 その他 特願２００２－２２３３０８の拒絶査定謄本</t>
  </si>
  <si>
    <t>拒絶理由通知（拒絶理由の引用文献情報）（2002/01/24）実全平04-020367;拒絶査定　　（拒絶査定の引用文献情報）（2002/06/20）実全平04-020367;審判請求証拠（無効審判請求の引用文献情報）（2008/09/30）;審判請求証拠（無効審判請求の引用文献情報）（2008/09/30）特開昭48-019325;審判請求証拠（無効審判請求の引用文献情報）（2008/09/30）特開平04-347177;審判請求証拠（無効審判請求の引用文献情報）（2008/09/30）特公平04-029398;審判請求証拠（無効審判請求の引用文献情報）（2008/09/30）JPC000060986;審判請求証拠（無効審判請求の引用文献情報）（2008/09/30）異議申立 80／00756 その他 米国特許４，９９１，８５２号明細書の部分訳;審判請求証拠（無効審判請求の引用文献情報）（2008/09/30）異議申立 80／00757 その他 特願２００２－２２３３０８の拒絶査定謄本</t>
  </si>
  <si>
    <t>Ｂ０９００;Ｂ３１Ｚ０;Ｇ１Ａ×ＫＨ９;ＫＨ９×Ｇ１Ａ;Ｇ１Ｃ×ＫＨ９;ＫＨ９×Ｇ１Ｃ;Ｇ１Ｍ×ＫＨ９;ＫＨ９×Ｇ１Ｍ;Ｇ１Ａ×ＫＫ１;ＫＫ１×Ｇ１Ａ;Ｇ１Ｃ×ＫＫ１;ＫＫ１×Ｇ１Ｃ;Ｇ１Ｍ×ＫＫ１;ＫＫ１×Ｇ１Ｍ</t>
  </si>
  <si>
    <t>審判審判2008-800191号</t>
  </si>
  <si>
    <t>キャロウェイゴルフ　株式会社</t>
  </si>
  <si>
    <t>2009/07/06;2010/03/31</t>
  </si>
  <si>
    <t>平21年（行ケ）第10221号;平22年（行ケ）第10120号</t>
  </si>
  <si>
    <t>2009/08/06;2010/04/22</t>
  </si>
  <si>
    <t>審判（受付）:20081001:60:審判請求書（その他の請求書・申立書を含む）;審判（発送）:20081017:20:審判番号通知;審判（発送）:20081017:22:審判官指定（変更）通知;審判（庁内）:20081017:95:予告登録通知;審判（発送）:20081021:20:審判番号通知;審判（発送）:20081021:22:審判官指定（変更）通知;審判（発送）:20081022:17:請求書副本の送達通知（答弁指令）;審判（庁内）:20081029:3012:郵便送達報告書;審判（庁内）:20081106:302:応対記録;審判（受付）:20081114:781:上申書（出願人・請求人）;審判（受付）:20081114:731:住所変更届（出願人・請求人）;審判（受付）:20081224:57:答弁書（審判事件答弁書・異議答弁書）;審判（発送）:20090108:22:審判官指定（変更）通知;審判（発送）:20090108:22:審判官指定（変更）通知;審判（発送）:20090109:1851:答弁書副本の送付通知;審判（発送）:20090114:22:審判官指定（変更）通知;審判（発送）:20090114:22:審判官指定（変更）通知;審判（受付）:20090223:7473:復代理人選任届（申立人・付与後異議申立人）;審判（受付）:20090223:6513:口頭審理陳述要領書;審判（受付）:20090223:6513:口頭審理陳述要領書;審判（庁内）:20090224:309:調書;審判（受付）:20090326:53:意見書;審判（受付）:20090422:58:弁駁書（審判事件答弁書・異議答弁書）;審判（発送）:20090602:1852:弁駁書副本の送付通知;審判（発送）:20090602:1856:意見書副本の送付通知;審判（発送）:20090602:22:審判官指定（変更）通知;審判（発送）:20090602:22:審判官指定（変更）通知;審判（発送）:20090623:23:審理終結通知書;審判（発送）:20090623:23:審理終結通知書;審判（発送）:20090715:03:審決;審判（発送）:20090715:03:審決;審判（庁内）:20090721:3012:郵便送達報告書;審判（庁内）:20090722:3012:郵便送達報告書;審判（発送）:20100107:2891:通知書（その他）期間有;審判（受付）:20100118:611:訂正請求書;審判（発送）:20100126:173:訂正請求副本送付通知（弁駁指令）;審判（受付）:20100224:58:弁駁書（審判事件答弁書・異議答弁書）;審判（発送）:20100316:1852:弁駁書副本の送付通知;審判（発送）:20100316:23:審理終結通知書;審判（発送）:20100316:23:審理終結通知書;審判（発送）:20100409:03:審決;審判（発送）:20100409:03:審決;審判（庁内）:20100414:3012:郵便送達報告書;審判（庁内）:20100415:3012:郵便送達報告書;審判（庁内）:20110113:96:確定登録通知</t>
  </si>
  <si>
    <t>審判請求証拠（無効審判請求の引用文献情報）（2008/09/30）</t>
  </si>
  <si>
    <t>審判請求証拠（無効審判請求の引用文献情報）（2008/09/30）特開昭48-019325</t>
  </si>
  <si>
    <t>審判請求証拠（無効審判請求の引用文献情報）（2008/09/30）特開平04-347177</t>
  </si>
  <si>
    <t>審判請求証拠（無効審判請求の引用文献情報）（2008/09/30）特公平04-029398</t>
  </si>
  <si>
    <t>審判請求証拠（無効審判請求の引用文献情報）（2008/09/30）JPC000060986</t>
  </si>
  <si>
    <t>審判請求証拠（無効審判請求の引用文献情報）（2008/09/30）異議申立 80／00756 その他 米国特許４，９９１，８５２号明細書の部分訳</t>
  </si>
  <si>
    <t>審判請求証拠（無効審判請求の引用文献情報）（2008/09/30）異議申立 80／00757 その他 特願２００２－２２３３０８の拒絶査定謄本</t>
  </si>
  <si>
    <t>審判審判2009-390132号</t>
  </si>
  <si>
    <t>審判（受付）:20091030:60:審判請求書（その他の請求書・申立書を含む）;審判（発送）:20091113:20:審判番号通知;審判（発送）:20091113:22:審判官指定（変更）通知;審判（庁内）:20091113:95:予告登録通知;審判（発送）:20091120:22:審判官指定（変更）通知;審判（受付）:20091124:785:上申書（申立人・付与後異議申立人）;審判（発送）:20091126:234:手続中止通知書;審判（庁内）:20100121:9611:請求取下登録</t>
  </si>
  <si>
    <t>審判審判2008-800039号</t>
  </si>
  <si>
    <t>株式会社　荏原製作所</t>
  </si>
  <si>
    <t>平21年（行ケ）第10043号</t>
  </si>
  <si>
    <t>審判（受付）:20080229:60:審判請求書（その他の請求書・申立書を含む）;審判（発送）:20080314:20:審判番号通知;審判（発送）:20080314:22:審判官指定（変更）通知;審判（庁内）:20080314:95:予告登録通知;審判（受付）:20080407:7442:代理人受任届（被請求人・権利者）;審判（発送）:20080422:20:審判番号通知;審判（発送）:20080422:22:審判官指定（変更）通知;審判（発送）:20080423:17:請求書副本の送達通知（答弁指令）;審判（庁内）:20080501:3012:郵便送達報告書;審判（受付）:20080623:57:答弁書（審判事件答弁書・異議答弁書）;審判（庁内）:20080707:94:閲覧照会;審判（庁内）:20080709:941:閲覧貸出;審判（受付）:20080710:7424:代理人辞任届（出願人・請求人）;審判（庁内）:20080715:942:閲覧返却;審判（発送）:20080912:22:審判官指定（変更）通知;審判（発送）:20080912:22:審判官指定（変更）通知;審判（発送）:20081014:1851:答弁書副本の送付通知;審判（発送）:20081023:22:審判官指定（変更）通知;審判（発送）:20081023:22:審判官指定（変更）通知;審判（受付）:20081128:6513:口頭審理陳述要領書;審判（受付）:20081128:6513:口頭審理陳述要領書;審判（庁内）:20081201:309:調書;審判（受付）:20081210:523:手続補正書（自発・内容）;審判（庁内）:20081211:94:閲覧照会;審判（庁内）:20081215:941:閲覧貸出;審判（庁内）:20081217:942:閲覧返却;審判（発送）:20081219:23:審理終結通知書;審判（発送）:20081219:23:審理終結通知書;審判（発送）:20090126:03:審決;審判（発送）:20090126:03:審決;審判（庁内）:20090128:94:閲覧照会;審判（庁内）:20090129:941:閲覧貸出;審判（庁内）:20090130:3012:郵便送達報告書;審判（庁内）:20090130:3012:郵便送達報告書;審判（庁内）:20090130:942:閲覧返却;審判（庁内）:20100112:96:確定登録通知</t>
  </si>
  <si>
    <t>特願平6-132265</t>
  </si>
  <si>
    <t>特許03301860</t>
  </si>
  <si>
    <t>特開平07-331711</t>
  </si>
  <si>
    <t xml:space="preserve">E03B 11/16       </t>
  </si>
  <si>
    <t>E03B 11/16;F04D 13/02</t>
  </si>
  <si>
    <t>E03B 11/16</t>
  </si>
  <si>
    <t>E03B11/16;E03B5/00</t>
  </si>
  <si>
    <t>E03B11/16</t>
  </si>
  <si>
    <t>E03B  11/16@AFI(JP);E03B   5/00@ALI(JP);F04D  13/02@ALI(JP);E03B  11/00@CFI(JP);E03B   5/00@CLI(JP);F04D  13/02@CLI(JP)</t>
  </si>
  <si>
    <t>E03B  11/16@AFI(JP);E03B   5/00@ALI(JP);F04D  13/02@ALI(JP)</t>
  </si>
  <si>
    <t>E03B  11/16@AFI(JP)</t>
  </si>
  <si>
    <t>E03B 11/16;F04D 13/02;E03B  5/00        A</t>
  </si>
  <si>
    <t>E03B 11/16;E03B  5/00        A</t>
  </si>
  <si>
    <t>3H130 AA03;3H130 AB22;3H130 AB60;3H130 AC06;3H130 BA02J;3H130 BA66G;3H130 BA97J;3H130 BA98J;3H130 DF01X;3H130 DF03Z;3H130 DG02X;3H130 DG03X;3H130 DG06Z;3H130 DG08Z;3H130 ED05G</t>
  </si>
  <si>
    <t>丸山　清;市村　裕宏;鈴木　市郎;小林　一夫;橘　昭成;七條　耕司;藤原　英夫;武　顕次郎</t>
  </si>
  <si>
    <t xml:space="preserve">(57)【要約】 【目的】簡単な構成で、水道管給水圧力が常に有効に利用でき、充分にコストダウンが可能な中高層建物用増圧給水システムを提供すること。 【構成】低層階の水栓１０ａ～１０ｃには、水道配水管１から直接、給水管３を介して給水し、高層階の水栓１０ｄ～１０ｆに対する給水は、給水管３に吸込管を接続した増圧ポンプ４で昇圧してから、給水管８を介して給水するようにしたもの。 【効果】低層ゾーンには水道管の水圧だけで給水されるので、減圧の必要は無くなり、増圧ポンプは高層ゾーンで必要とする増圧だけを得るように働けば良いので、水道管の水圧が充分に活用され、この結果、低層ゾーンでの減圧が不要になることと相俟って、必要なエネルギーを少なくすることができ、且つ、バイパス管路がなくても低層ゾーンへの給水が途絶える虞れをなくすことができる。 </t>
  </si>
  <si>
    <t xml:space="preserve">(57)【特許請求の範囲】 【請求項１】中高層建物の各階床に対する給水を、低階床では水道用配水管に直結された低階床側給水管により行ない、中高階床では増圧ポンプの吐出側に接続された中高階床側給水管により行なうようにした給水システムにおいて、上記増圧ポンプの吸込側を上記低階床側給水管に接続して給水を行なうように構成したことを特徴とする中高層建物用増圧給水システム。 【請求項２】中高層建物の各階床を、下側から順次、少なくとも３群の階床群に分割し、下階床群に属する階床に対する給水は水道用配水管に直結された下階床群用給水管により行ない、下階床群以外の階床群に属する階床に対する給水は、各階床群毎に、夫々専用の増圧ポンプの吐出側に接続された夫々の高階床群用給水管により行なうようにした給水システムにおいて、上記専用の増圧ポンプの吸込側を、順次、その階床群の下階床群側の給水管に夫々接続して給水を行なうように構成したことを特徴とする中高層建物用増圧給水システム。 </t>
  </si>
  <si>
    <t>SFG0029583569</t>
  </si>
  <si>
    <t>審判審判2008-800039号;審判審判2009-390056号</t>
  </si>
  <si>
    <t>特開昭54-132801;特開平6-136794</t>
  </si>
  <si>
    <t>特開昭54-132801;特開平06-136794;特開平02-009957;特開平05-240186;特開平05-263444;異議申立 80／00145 国内雑誌 水道協会雑誌、日本水道協会、19920201、第６１巻　第２号（第６８９号）;異議申立 80／00146 その他 特許第３３０１８６０号原簿;実全昭59-107072</t>
  </si>
  <si>
    <t>登録査定　　（登録査定の参考文献情報）（2002/03/28）特開昭54-132801;登録査定　　（登録査定の参考文献情報）（2002/03/28）特開平06-136794;審判請求証拠（無効審判請求の引用文献情報）（2008/02/29）特開昭54-132801;審判請求証拠（無効審判請求の引用文献情報）（2008/02/29）特開平02-009957;審判請求証拠（無効審判請求の引用文献情報）（2008/02/29）特開平05-240186;審判請求証拠（無効審判請求の引用文献情報）（2008/02/29）特開平05-263444;審判請求証拠（無効審判請求の引用文献情報）（2008/02/29）特開平06-136794;審判請求証拠（無効審判請求の引用文献情報）（2008/02/29）異議申立 80／00145 国内雑誌 水道協会雑誌、日本水道協会、19920201、第６１巻　第２号（第６８９号）;審判請求証拠（無効審判請求の引用文献情報）（2008/02/29）異議申立 80／00146 その他 特許第３３０１８６０号原簿;審判請求証拠（無効審判請求の引用文献情報）（2008/02/29）実全昭59-107072</t>
  </si>
  <si>
    <t>審判請求証拠（無効審判請求の引用文献情報）（2008/02/29）特開昭54-132801</t>
  </si>
  <si>
    <t>審判請求証拠（無効審判請求の引用文献情報）（2008/02/29）特開平02-009957</t>
  </si>
  <si>
    <t>審判請求証拠（無効審判請求の引用文献情報）（2008/02/29）特開平05-240186</t>
  </si>
  <si>
    <t>審判請求証拠（無効審判請求の引用文献情報）（2008/02/29）特開平05-263444</t>
  </si>
  <si>
    <t>審判請求証拠（無効審判請求の引用文献情報）（2008/02/29）特開平06-136794</t>
  </si>
  <si>
    <t>審判請求証拠（無効審判請求の引用文献情報）（2008/02/29）異議申立 80／00145 国内雑誌 水道協会雑誌、日本水道協会、19920201、第６１巻　第２号（第６８９号）</t>
  </si>
  <si>
    <t>審判請求証拠（無効審判請求の引用文献情報）（2008/02/29）異議申立 80／00146 その他 特許第３３０１８６０号原簿</t>
  </si>
  <si>
    <t>審判請求証拠（無効審判請求の引用文献情報）（2008/02/29）実全昭59-107072</t>
  </si>
  <si>
    <t>審判審判2009-390056号</t>
  </si>
  <si>
    <t>株式会社　日立産機システム</t>
  </si>
  <si>
    <t>審判（受付）:20090427:60:審判請求書（その他の請求書・申立書を含む）;審判（発送）:20090515:20:審判番号通知;審判（庁内）:20090518:95:予告登録通知;審判（発送）:20090521:22:審判官指定（変更）通知;審判（発送）:20090522:234:手続中止通知書;審判（受付）:20090609:781:上申書（出願人・請求人）;審判（発送）:20090622:235:手続中止解除通知書;審判（発送）:20090630:2892:通知書（その他）期間無;審判（発送）:20090710:131:訂正拒絶理由通知書;審判（受付）:20090810:53:意見書;審判（発送）:20090820:23:審理終結通知書;審判（庁内）:20090826:94:閲覧照会;審判（庁内）:20090828:941:閲覧貸出;審判（庁内）:20090901:942:閲覧返却;審判（発送）:20090904:03:審決;審判（庁内）:20090910:3012:郵便送達報告書;審判（庁内）:20091028:96:確定登録通知</t>
  </si>
  <si>
    <t>審判異議2000-070854号</t>
  </si>
  <si>
    <t>審判（受付）:20000228:561:異議申立書;審判（受付）:20000301:561:異議申立書;審判（受付）:20000302:561:異議申立書;審判（発送）:20000317:201:異議番号通知;審判（発送）:20000317:201:異議番号通知;審判（発送）:20000317:201:異議番号通知;審判（受付）:20000323:7442:代理人受任届（被請求人・権利者）;審判（発送）:20000324:201:異議番号通知;審判（発送）:20000324:201:異議番号通知;審判（発送）:20000324:201:異議番号通知;審判（発送）:20000324:201:異議番号通知;審判（庁内）:20000404:95:予告登録通知;審判（庁内）:20000404:95:予告登録通知;審判（庁内）:20000404:95:予告登録通知;審判（発送）:20000428:22:審判官指定（変更）通知;審判（発送）:20000428:22:審判官指定（変更）通知;審判（発送）:20000428:22:審判官指定（変更）通知;審判（発送）:20000428:22:審判官指定（変更）通知;審判（発送）:20000516:18:異議申立書副本の送付通知;審判（発送）:20000728:10:取消理由通知書;審判（受付）:20000928:53:意見書;審判（受付）:20000928:611:訂正請求書;審判（庁内）:20001129:94:閲覧照会;審判（庁内）:20001201:941:閲覧貸出;審判（庁内）:20001205:942:閲覧返却;審判（庁内）:20010328:94:閲覧照会;審判（庁内）:20010329:941:閲覧貸出;審判（庁内）:20010403:942:閲覧返却;審判（受付）:20010418:782:上申書（被請求人・権利者）;審判（発送）:20010608:10:取消理由通知書;審判（庁内）:20010626:94:閲覧照会;審判（庁内）:20010627:941:閲覧貸出;審判（庁内）:20010703:942:閲覧返却;審判（発送）:20010710:22:審判官指定（変更）通知;審判（発送）:20010710:22:審判官指定（変更）通知;審判（発送）:20010710:22:審判官指定（変更）通知;審判（発送）:20010710:22:審判官指定（変更）通知;審判（受付）:20010808:53:意見書;審判（受付）:20010808:611:訂正請求書;審判（受付）:20010808:619:訂正取下書;審判（発送）:20010925:16:異議の決定;審判（発送）:20010925:16:異議の決定;審判（発送）:20010925:16:異議の決定;審判（発送）:20010925:16:異議の決定;審判（庁内）:20011002:3012:郵便送達報告書;審判（庁内）:20011002:3012:郵便送達報告書;審判（庁内）:20011002:3012:郵便送達報告書;審判（庁内）:20011003:3012:郵便送達報告書;審判（庁内）:20011003:96:確定登録通知;審判（庁内）:20011003:96:確定登録通知;審判（庁内）:20011003:96:確定登録通知</t>
  </si>
  <si>
    <t>特願平6-204354</t>
  </si>
  <si>
    <t>特許02943048</t>
  </si>
  <si>
    <t>特開平08-048350</t>
  </si>
  <si>
    <t xml:space="preserve">B65D 41/34       </t>
  </si>
  <si>
    <t>B65D41/34</t>
  </si>
  <si>
    <t>B65D  41/04@AFI(EP);B65D  41/34@ALI(EP);B65D  53/04@ALI(EP);B65D  41/04@CFI(EP);B65D  41/34@CLI(EP);B65D  53/00@CLI(EP)</t>
  </si>
  <si>
    <t>B65D  41/04@AFI(EP)</t>
  </si>
  <si>
    <t>藤本　英夫</t>
  </si>
  <si>
    <t>合成樹脂製ピルファープルーフキャップ</t>
  </si>
  <si>
    <t xml:space="preserve">(57)【要約】 【目的】簡単な構成で、開栓時に、少なくともパッキンの共回りを防止でき、かつブリッジが切れるまでは容器の密封を保持できる合成樹脂製ピルファープルーフキャップを提供すること。 【構成】蓋天板１およびこの蓋天板１の周縁から垂下する周壁２から構成され、容器ねじ部４と螺合するキャップねじ部５を有する蓋本体６と、複数のブリッジ７，７と、閉栓時に、容器口部３を密封するよう設けられた密封用パッキン９と、パッキン案内部１０とを有するとともに、密封用パッキン９が容器口部３の開口３ｂ内に密封可能に嵌入される環状の中足１１を有し、更に、密封用パッキン９の上面９ａに形成された空気溜り部１２を有する。 </t>
  </si>
  <si>
    <t>無効審（権利維持）</t>
  </si>
  <si>
    <t xml:space="preserve">(57)【特許請求の範囲】 【請求項１】蓋天板およびこの蓋天板の周縁から垂下する周壁から構成され、該周壁の内周面に、容器口部の外周面に形成された容器ねじ部と螺合するキャップねじ部を有する蓋本体と、複数のブリッジを介して前記蓋本体と一体的に連接されたピルファープルーフバンドと、閉栓時に、前記容器口部を密封するよう設けられた密封用パッキンとからなり、開栓時に、前記ブリッジが切れるまでは前記密封用パッキンによる前記容器口部の密封を保持し、前記ブリッジが切れると前記密封用パッキンの周縁部に当接して、これを前記容器口部上方に持上げうるパッキン案内部を前記周壁の内周面に有するとともに、前記密封用パッキンが前記容器口部の開口内に密封可能に嵌入される中足を有することを特徴とする合成樹脂製ピルファープルーフキャップ。 【請求項２】蓋天板およびこの蓋天板の周縁から垂下する周壁から構成され、該周壁の内周面に、容器口部の外周面に形成された容器ねじ部と螺合するキャップねじ部を有する蓋本体と、複数のブリッジを介して前記蓋本体と一体的に連接されたピルファープルーフバンドと、閉栓時に、前記容器口部を密封するよう設けられた密封用パッキンとからなり、開栓時に、前記ブリッジが切れるまでは前記密封用パッキンによる前記容器口部の密封を保持し、前記ブリッジが切れると前記密封用パッキンの周縁部に当接して、これを前記容器口部上方に持上げうるパッキン案内部を前記周壁の内周面に有するとともに、前記密封用パッキンの上面又はこの上面に対向する前記蓋天板の下面に形成された空気溜り部を有することを特徴とする合成樹脂製ピルファープルーフキャップ。 【請求項３】蓋天板およびこの蓋天板の周縁から垂下する周壁から構成され、該周壁の内周面に、容器口部の外周面に形成された容器ねじ部と螺合するキャップねじ部を有する蓋本体と、複数のブリッジを介して前記蓋本体と一体的に連接されたピルファープルーフバンドと、閉栓時に、前記容器口部を密封するよう設けられた密封用パッキンとからなり、開栓時に、前記ブリッジが切れるまでは前記密封用パッキンによる前記容器口部の密封を保持し、前記ブリッジが切れると前記密封用パッキンの周縁部に当接して、これを前記容器口部上方に持上げうるパッキン案内部を前記周壁の内周面に有するとともに、前記密封用パッキンが前記容器口部の開口内に密封可能に嵌入される中足を有し、更に、前記密封用パッキンの上面又はこの上面に対向する前記蓋天板の下面に形成された空気溜り部を有することを特徴とする合成樹脂製ピルファープルーフキャップ。 【請求項４】パッキン案内部が、蓋本体と一体に、又は別体に形成された環状突条からなる請求項１ないし請求項３のいずれかに記載の合成樹脂製ピルファープルーフキャップ。 【請求項５】パッキン案内部が、キャップねじ部の一部である請求項１ないし請求項３のいずれかに記載の合成樹脂製ピルファープルーフキャップ。 【請求項６】閉栓時に、内容物を密封した密封容器内が容器外部に対して減圧状態となる請求項２または請求項３に記載の合成樹脂製ピルファープルーフキャップ。 【請求項７】閉栓時に、内容物を密封した密封容器内が容器外部に対して加圧状態あるいは密封容器内の内圧が容器外部と同圧の状態となる請求項１または請求項３に記載の合成樹脂製ピルファープルーフキャップ。 </t>
  </si>
  <si>
    <t>SFG0001143536</t>
  </si>
  <si>
    <t>審判異議2000-070854号;審判無効2006-080163号;審判審判2009-390015号</t>
  </si>
  <si>
    <t>実開平5-34148;実開昭62-25655</t>
  </si>
  <si>
    <t>実全昭62-025655;実開平05-034148;実全平02-093250;特許02943048;実開平06-012351;特公昭62-023472;特公平03-043150;特公平03-075424;特公平04-022794;特公平04-042255;実公平02-039953;実公平05-013735;特開昭60-058344;異議申立 60／00470 その他 米国特許第５０３１７８７号明細書及び図面</t>
  </si>
  <si>
    <t>拒絶理由通知（拒絶理由の引用文献情報）（1998/08/07）実全昭62-025655;拒絶理由通知（拒絶理由の引用文献情報）（1998/08/07）実開平05-034148;異議証拠　　（異議申立の引用文献情報）（2000/02/28）;異議証拠　　（異議申立の引用文献情報）（2000/02/28）実全昭62-025655;異議証拠　　（異議申立の引用文献情報）（2000/02/28）実全平02-093250;異議証拠　　（異議申立の引用文献情報）（2000/02/28）特許02943048;異議証拠　　（異議申立の引用文献情報）（2000/02/28）実開平05-034148;異議証拠　　（異議申立の引用文献情報）（2000/02/28）実開平06-012351;異議証拠　　（異議申立の引用文献情報）（2000/02/29）;異議証拠　　（異議申立の引用文献情報）（2000/02/29）;異議証拠　　（異議申立の引用文献情報）（2000/02/29）;異議証拠　　（異議申立の引用文献情報）（2000/02/29）特公昭62-023472;異議証拠　　（異議申立の引用文献情報）（2000/02/29）特公平03-043150;異議証拠　　（異議申立の引用文献情報）（2000/02/29）特公平03-075424;異議証拠　　（異議申立の引用文献情報）（2000/02/29）特公平04-022794;異議証拠　　（異議申立の引用文献情報）（2000/02/29）特公平04-042255;異議証拠　　（異議申立の引用文献情報）（2000/02/29）実全昭62-025655;異議証拠　　（異議申立の引用文献情報）（2000/02/29）実開平05-034148;異議証拠　　（異議申立の引用文献情報）（2000/02/29）実公平02-039953;異議証拠　　（異議申立の引用文献情報）（2000/02/29）実公平05-013735;審判請求証拠（無効審判請求の引用文献情報）（2006/08/29）;審判請求証拠（無効審判請求の引用文献情報）（2006/08/29）;審判請求証拠（無効審判請求の引用文献情報）（2006/08/29）;審判請求証拠（無効審判請求の引用文献情報）（2006/08/29）;審判請求証拠（無効審判請求の引用文献情報）（2006/08/29）特開昭60-058344;審判請求証拠（無効審判請求の引用文献情報）（2006/08/29）異議申立 60／00470 その他 米国特許第５０３１７８７号明細書及び図面</t>
  </si>
  <si>
    <t>審判無効2006-080163号</t>
  </si>
  <si>
    <t>日本クラウンコルク　株式会社</t>
  </si>
  <si>
    <t>訂正を認める。無効としない;特許（登録）しない（補正却下を取消し）;訂正を認める。無効の一部無効、一部不成立</t>
  </si>
  <si>
    <t>2007/05/30;2008/10/16;2010/02/23</t>
  </si>
  <si>
    <t>平19年（行ケ）第10248号;平20年（行ケ）第10450号</t>
  </si>
  <si>
    <t>2007/07/05;2008/11/27</t>
  </si>
  <si>
    <t>1x-YW(C1230);ZAV(C1230)</t>
  </si>
  <si>
    <t>審判（受付）:20060829:60:審判請求書（その他の請求書・申立書を含む）;審判（発送）:20060908:20:審判番号通知;審判（発送）:20060908:22:審判官指定（変更）通知;審判（庁内）:20060908:95:予告登録通知;審判（発送）:20060913:17:請求書副本の送達通知（答弁指令）;審判（発送）:20060913:20:審判番号通知;審判（発送）:20060913:22:審判官指定（変更）通知;審判（庁内）:20060920:3012:郵便送達報告書;審判（発送）:20061004:22:審判官指定（変更）通知;審判（発送）:20061004:22:審判官指定（変更）通知;審判（受付）:20061113:57:答弁書（審判事件答弁書・異議答弁書）;審判（受付）:20061113:611:訂正請求書;審判（庁内）:20070118:94:閲覧照会;審判（庁内）:20070122:941:閲覧貸出;審判（庁内）:20070124:942:閲覧返却;審判（発送）:20070207:1851:答弁書副本の送付通知;審判（発送）:20070208:22:審判官指定（変更）通知;審判（発送）:20070208:22:審判官指定（変更）通知;審判（発送）:20070208:22:審判官指定（変更）通知;審判（発送）:20070208:22:審判官指定（変更）通知;審判（発送）:20070403:22:審判官指定（変更）通知;審判（発送）:20070403:22:審判官指定（変更）通知;審判（受付）:20070412:6513:口頭審理陳述要領書;審判（受付）:20070412:6513:口頭審理陳述要領書;審判（受付）:20070412:6513:口頭審理陳述要領書;審判（受付）:20070412:6513:口頭審理陳述要領書;審判（庁内）:20070416:309:調書;審判（発送）:20070608:03:審決;審判（発送）:20070608:03:審決;審判（庁内）:20070614:3012:郵便送達報告書;審判（庁内）:20070614:3012:郵便送達報告書;審判（受付）:20080507:612:訂正申立;審判（発送）:20080528:22:審判官指定（変更）通知;審判（発送）:20080528:22:審判官指定（変更）通知;審判（発送）:20080603:1850:副本の送付通知;審判（発送）:20080603:2891:通知書（その他）期間有;審判（庁内）:20080605:94:閲覧照会;審判（庁内）:20080606:941:閲覧貸出;審判（庁内）:20080609:942:閲覧返却;審判（受付）:20080616:611:訂正請求書;審判（発送）:20080625:173:訂正請求副本送付通知（弁駁指令）;審判（受付）:20080707:782:上申書（被請求人・権利者）;審判（受付）:20080725:58:弁駁書（審判事件答弁書・異議答弁書）;審判（発送）:20080910:1852:弁駁書副本の送付通知;審判（発送）:20080910:23:審理終結通知書;審判（発送）:20080910:23:審理終結通知書;審判（発送）:20081030:03:審決;審判（発送）:20081030:03:審決;審判（庁内）:20081105:3012:郵便送達報告書;審判（庁内）:20081105:3012:郵便送達報告書;審判（発送）:20090427:22:審判官指定（変更）通知;審判（発送）:20090427:22:審判官指定（変更）通知;審判（発送）:20090428:2891:通知書（その他）期間有;審判（受付）:20090520:611:訂正請求書;審判（受付）:20090527:7442:代理人受任届（被請求人・権利者）;審判（受付）:20090527:881:既納手数料返還請求書;審判（受付）:20090624:782:上申書（被請求人・権利者）;審判（発送）:20090710:173:訂正請求副本送付通知（弁駁指令）;審判（発送）:20090710:1858:上申書副本の送付通知;審判（受付）:20090810:58:弁駁書（審判事件答弁書・異議答弁書）;審判（庁内）:20090908:94:閲覧照会;審判（庁内）:20090914:941:閲覧貸出;審判（発送）:20090915:131:訂正拒絶理由通知書;審判（発送）:20090915:133:職権審理結果通知書;審判（発送）:20090915:1852:弁駁書副本の送付通知;審判（庁内）:20090916:942:閲覧返却;審判（受付）:20090930:782:上申書（被請求人・権利者）;審判（庁内）:20091001:302:応対記録;審判（受付）:20091019:523:手続補正書（自発・内容）;審判（受付）:20091019:53:意見書;審判（受付）:20091102:6515:証拠説明書;審判（受付）:20091116:782:上申書（被請求人・権利者）;審判（発送）:20091124:1850:副本の送付通知;審判（発送）:20091124:1856:意見書副本の送付通知;審判（発送）:20091124:1857:手続補正書副本の送付通知;審判（発送）:20091124:1858:上申書副本の送付通知;審判（発送）:20091124:1858:上申書副本の送付通知;審判（発送）:20091124:22:審判官指定（変更）通知;審判（発送）:20091124:22:審判官指定（変更）通知;審判（受付）:20091224:58:弁駁書（審判事件答弁書・異議答弁書）;審判（庁内）:20100105:94:閲覧照会;審判（庁内）:20100107:941:閲覧貸出;審判（庁内）:20100108:942:閲覧返却;審判（発送）:20100208:1852:弁駁書副本の送付通知;審判（発送）:20100208:23:審理終結通知書;審判（発送）:20100208:23:審理終結通知書;審判（発送）:20100304:03:審決;審判（発送）:20100304:03:審決;審判（庁内）:20100309:3012:郵便送達報告書;審判（庁内）:20100311:3012:郵便送達報告書;審判（庁内）:20100428:96:確定登録通知</t>
  </si>
  <si>
    <t>審判請求証拠（無効審判請求の引用文献情報）（2006/08/29）</t>
  </si>
  <si>
    <t>審判請求証拠（無効審判請求の引用文献情報）（2006/08/29）特開昭60-058344</t>
  </si>
  <si>
    <t>審判請求証拠（無効審判請求の引用文献情報）（2006/08/29）異議申立 60／00470 その他 米国特許第５０３１７８７号明細書及び図面</t>
  </si>
  <si>
    <t>審判審判2009-390015号</t>
  </si>
  <si>
    <t>日本山村硝子　株式会社</t>
  </si>
  <si>
    <t>審判（受付）:20090220:60:審判請求書（その他の請求書・申立書を含む）;審判（発送）:20090306:20:審判番号通知;審判（庁内）:20090309:95:予告登録通知;審判（発送）:20090313:22:審判官指定（変更）通知;審判（受付）:20090410:781:上申書（出願人・請求人）;審判（庁内）:20090515:94:閲覧照会;審判（庁内）:20090522:9611:請求取下登録;審判（庁内）:20090527:941:閲覧貸出;審判（庁内）:20090528:942:閲覧返却</t>
  </si>
  <si>
    <t>審判審判2009-800012号</t>
  </si>
  <si>
    <t>メディキット　株式会社;東郷メディキット　株式会社</t>
  </si>
  <si>
    <t>無効としない;無効の一部成立、一部不成立</t>
  </si>
  <si>
    <t>2010/01/25;2011/10/27</t>
  </si>
  <si>
    <t>平22年（行ケ）第10070号</t>
  </si>
  <si>
    <t>平23年（行サ）第153号</t>
  </si>
  <si>
    <t>前審（判）決を取消す;前審（判）決を取消す</t>
  </si>
  <si>
    <t>審判（受付）:20090121:60:審判請求書（その他の請求書・申立書を含む）;審判（発送）:20090204:20:審判番号通知;審判（発送）:20090204:22:審判官指定（変更）通知;審判（庁内）:20090204:95:予告登録通知;審判（発送）:20090219:17:請求書副本の送達通知（答弁指令）;審判（発送）:20090219:20:審判番号通知;審判（発送）:20090219:22:審判官指定（変更）通知;審判（庁内）:20090219:3012:郵便送達報告書;審判（庁内）:20090325:94:閲覧照会;審判（庁内）:20090325:941:閲覧貸出;審判（庁内）:20090330:942:閲覧返却;審判（受付）:20090519:57:答弁書（審判事件答弁書・異議答弁書）;審判（発送）:20090729:22:審判官指定（変更）通知;審判（発送）:20090729:22:審判官指定（変更）通知;審判（発送）:20090811:1851:答弁書副本の送付通知;審判（発送）:20090828:22:審判官指定（変更）通知;審判（発送）:20090828:22:審判官指定（変更）通知;審判（受付）:20090928:6513:口頭審理陳述要領書;審判（発送）:20090929:1860:口頭審理陳述要領書副本の送付通知;審判（発送）:20091013:22:審判官指定（変更）通知;審判（発送）:20091013:22:審判官指定（変更）通知;審判（受付）:20091021:655:検証申出書;審判（受付）:20091026:6513:口頭審理陳述要領書;審判（庁内）:20091026:309:調書;審判（受付）:20091027:523:手続補正書（自発・内容）;審判（受付）:20091109:782:上申書（被請求人・権利者）;審判（発送）:20091112:1858:上申書副本の送付通知;審判（受付）:20091113:781:上申書（出願人・請求人）;審判（発送）:20100112:1858:上申書副本の送付通知;審判（発送）:20100112:23:審理終結通知書;審判（発送）:20100112:23:審理終結通知書;審判（発送）:20100203:03:審決;審判（発送）:20100203:03:審決;審判（庁内）:20100209:3012:郵便送達報告書;審判（庁内）:20100209:3012:郵便送達報告書;審判（受付）:20110707:612:訂正申立;審判（発送）:20110708:22:審判官指定（変更）通知;審判（発送）:20110708:22:審判官指定（変更）通知;審判（発送）:20110721:2891:通知書（その他）期間有;審判（発送）:20111014:23:審理終結通知書;審判（発送）:20111014:23:審理終結通知書;審判（発送）:20111104:03:審決;審判（発送）:20111104:03:審決;審判（庁内）:20111110:3012:郵便送達報告書;審判（庁内）:20111110:3012:郵便送達報告書;審判（庁内）:20120402:96:確定登録通知</t>
  </si>
  <si>
    <t>特願平6-280754</t>
  </si>
  <si>
    <t>特許02588375</t>
  </si>
  <si>
    <t>特開平07-308386</t>
  </si>
  <si>
    <t xml:space="preserve">A61M 25/08       </t>
  </si>
  <si>
    <t>A61M 25/08</t>
  </si>
  <si>
    <t>A61M25/08;A61M5/158;A61M5/31</t>
  </si>
  <si>
    <t>A61M25/08</t>
  </si>
  <si>
    <t>A61M   5/158@AFI(JP);A61M   5/31@ALI(JP);A61M   5/32@ALN(EP);A61M  25/00@ALI(JP);A61M  25/06@ALI(EP);A61M  25/08@ALI(JP);A61M   5/14@CFI(JP);A61M   5/31@CLI(JP);A61M   5/32@CLN(EP);A61M  25/00@CLI(JP);A61M  25/06@CLI(EP);A61M  25/08@CLI(JP)</t>
  </si>
  <si>
    <t>A61M   5/158@AFI(JP)</t>
  </si>
  <si>
    <t>A61M 25/00    450 N;A61M  5/31;A61M  5/14    369 Z</t>
  </si>
  <si>
    <t>湯浅　恭三;社本　一夫;今井　庄亮;増井　忠弐;栗田　忠彦;小林　泰;伊藤　茂</t>
  </si>
  <si>
    <t xml:space="preserve">(57)【要約】 【目的】再使用を防止する安全装置を提供する。 【構成】安全装置１０は、中空針７０と、中空のハンドル２０と、固定手段と、解除／後退手段と、エネルギ吸収手段とを備える。中空針は、患者を穿刺し、医療器具を患者の中の適所へ案内して搬送する。中空針７０は、鋭利な端部７３及び内方端７１を有する軸を具備する。中空のハンドル２０は、人の指が届かないように鋭利な端部７３を包囲する。固定手段は、鋭利な端部をハンドルから突出させた状態で軸をハンドルに固定する。解除／後退手段は、固定手段を解除し、中空針の鋭利な端部を人の指が届かないようにハンドルの中へ実質的に永続的に後退させる。解除／後退手段は、中空針の軸よりも実質的に短い距離だけ簡単且つ一体的に運動させることによって手操作で作動可能である。エネルギ吸収手段は、後退のエネルギの一部を吸収し、中空針７０を円滑に運動させる。 </t>
  </si>
  <si>
    <t xml:space="preserve">(57)【特許請求の範囲】 【請求項１】カニューレの如き医療器具を患者の体内へ挿入し且つその後患者の体内にあった該装置の部分に人が接触しないように保護するための安全装置において、 患者を穿刺し、前記医療器具を患者の体内の適所へ案内して搬送する中空針であって、少なくとも１つの鋭利な端部を有する軸を具備する中空針と、 人の指が届かないように、少なくとも前記針の鋭利な端部を包囲するようになされた中空のハンドルと、 前記鋭利な端部を前記ハンドルから突出させた状態で前記軸を前記ハンドルに固定する固定手段と、 前記固定手段を解除し、前記針の鋭利な端部を人の指が届かないように前記ハンドルの中へ実質的に永続的に後退させる解除／後退手段であって、前記針の軸よりも実質的に短い距離だけ簡単且つ単一の動作によって手操作で作動可能な解除／後退手段と、 前記後退のエネルギの一部を吸収するためのエネルギ吸収手段とを備えることを特徴とする安全装置。 【請求項２】請求項１の安全装置において、 前記エネルギ吸収手段は、前記針と前記中空のハンドルとの間に介挿される粘性物質を備えることを特徴とする安全装置。 【請求項３】請求項１の安全装置において、前記エネルギ吸収手段が、 前記針と前記ハンドルの内部孔とのうちの一方に固定された表面と、 前記針と前記内部孔とのうちの他方に担持されて前記表面に圧接し、前記後退の間に摩擦を生ずる要素とを備えることを特徴とする安全装置。 【請求項４】請求項１の安全装置において、 前記エネルギ吸収手段は、前記後退の際に前記針と共に運動するように固定されたダッシュポット要素を備えることを特徴とする安全装置。 【請求項５】請求項１の安全装置において、 前記中空のハンドルは、前記針がそれに向かって後退する端部構造を有し、 前記エネルギ吸収手段は、前記針と前記端部構造とうちの一方に固定されて前記端部構造に対する前記針の衝撃の一部を吸収する押し潰し可能な要素を有することを特徴とする安全装置。 【請求項６】請求項１の安全装置において、 前記後退の後に、前記針の前方への再設定を阻止する手段を更に備えることを特徴とする安全装置。 【請求項７】請求項１の安全装置において、 前記中空針の中からの血液を収容する共に、前記後退によって生ずる力に抗して、前記針が後退する間に及び該後退の後に、前記血液を確実に保持するための収容／保持手段とを更に備えることを特徴とする安全装置。 【請求項８】請求項１の安全装置において、 前記収容／保持手段が、前記後退によって生ずる力から前記室の内部を隔離するための隔離手段を更に備えることを特徴とする安全装置。 【請求項９】請求項８の安全装置において、前記隔離手段が、 前記室の内部から空気を比較的ゆっくりと逃がし、これにより、前記中空針を介して血液が入るのを可能にする手段と、 前記室の内部へ空気が比較的速く入るのを阻止し、これにより、前記後退の際に生ずる力によって血液が前記中空針を通って排出されるのを防止する手段とを備えることを特徴とする安全装置。 【請求項１０】請求項１の安全装置において、前記収容／保持手段が、 前記ハンドルに関連して設けられる室と、 前記後退の間に生ずる力を前記室の中へ実質的に伝達することなく、前記中空針の中から前記カテーテルの中へ血液を搬送するための手段とを備えることを特徴とする安全装置。 </t>
  </si>
  <si>
    <t>SFG0003354983</t>
  </si>
  <si>
    <t>審判審判2009-800012号;審判審判2009-800190号;審判審判2010-800147号;審判審判2011-800061号;審判審判2012-800046号</t>
  </si>
  <si>
    <t>特開昭57-000581;特開昭58-072706;特開平03-015481;特開平04-090398;特公昭58-033123;特公昭60-000538;特表平03-502421;特表平05-500621;実公昭58-048065;実公昭60-010738;実公昭61-031558;特開平03-004875;特開平03-205421;特開平04-224768;特開平04-295373;異議申立 00／00625 その他 米国特許第５，２１１，６２９号明細書の訳文;異議申立 00／00626 その他 米国特許第４，９２７，４１４号明細書の訳文;異議申立 00／00627 その他 米国特許第４，８２８，５４８号明細書の訳文;特表平06-508768;特開昭63-143182;特開昭63-315063;特開平01-279128;特開平02-300479;特開平03-157530;特開平06-277284;特公昭58-015721;異議申立 10／00454 その他 米国特許第５２１１６２９号明細書抄訳;異議申立 10／00455 その他 米国特許第４９２７４１４号明細書抄訳;異議申立 10／00456 その他 米国特許第４８２８５４８号明細書抄訳;異議申立 10／00457 その他 米国特許第４９００３０７号明細書抄訳;異議申立 10／00458 その他 米国特許第３８８２８６３号明細書抄訳;異議申立 10／00459 その他 米国特許第１４３４３８１号明細書及び抄訳;異議申立 10／00460 その他 米国特許第４７４７８３１号明細書抄訳;異議申立 10／00461 外国図書館 Ｈａｒｏｌｄ　Ａ．Ｒｏｔｈｂａｒｔ、ＭＥＣＨＡＮＩＣＡＬ　ＤＥＳＩＧＮ　ＡＮＤ　ＳＹＳＴＥＭＳ　ＨＡＮＤＢＯＯＫ、Ｓｅｃｏｎｄ　Ｅｄｉｔｉｏｎ、ｐ．１５．３５－１５．３７;異議申立 10／00462 その他 特公昭５５－１７７４２号その他についての報告書;異議申立 10／00463 その他 駐退機・復座機について　Ｗｅｂページ;異議申立 10／00464 その他 第二章　小型オートマチック（自動）拳銃、銃の構造の話　Ｗｅｂページ;異議申立 10／00465 その他 平成２２年（行ケ）第１００７０号審決取消請求事件　判決;異議申立 10／00466 その他 メディキット株式会社　書簡;異議申立 10／00467 その他 書簡の封筒;異議申立 10／00468 その他 米国特許第５１０２３９４号明細書和訳;異議申立 10／00469 国内カタログ サーフロー留置針ｃ型、テルモ株式会社、19850827、Ｎｏ．０１１４５;異議申立 10／00470 国内カタログ ニプロセーフレットキャス、ニプロ、198704、Ａ１－５０００;異議申立 10／00471 その他 米国特許第５２０５８２９号明細書抄訳;実全平01-120118;特表昭61-502869;特表昭62-502874;実公昭61-040864;特開平01-295373;異議申立 20／00296 その他 米国特許第５２１１６２９号の明細書の抄訳;異議申立 20／00297 その他 米国特許第４８２８５４８号の明細書の抄訳;異議申立 20／00298 その他 米国特許第３８８２８６３号の明細書の抄訳;異議申立 20／00299 その他 米国特許第１４３４３８１号の明細書の抄訳;異議申立 20／00300 外国図書館 ＨＡＲＯＬＤ　Ａ　ＲＯＴＨＢＡＲＴ、機械設計および機構ハンドブック、マグロウヒル出版会社、第２版;異議申立 20／00301 その他 東井上昭洋、特公昭５５－０１７７４２号ほかについての報告書;異議申立 20／00302 その他 ［ＯＮＬＩＮＥ］、駐退機・復座機;異議申立 20／00303 その他 ［ＯＮＬＩＮＥ］、鉄の構造の話　第二章　小型オートマチック（自動）拳銃;異議申立 20／00304 その他 無効２０１０－８００１４７の判決、平成２２年（行ヶ）第１００７０号　審決取消請求事件;異議申立 20／00305 その他 書簡　封筒;異議申立 20／00306 その他 米国特許第５１０２３９４号の明細書の抄訳;異議申立 20／00307 国内カタログ サーフロー留置針Ｃ型、テルモ株式会社;異議申立 20／00308 国内カタログ ニプロセーフレットキャス、ニッショーグループニプロ;異議申立 20／00309 その他 米国特許第５２０５８２９号の明細書の抄訳</t>
  </si>
  <si>
    <t>審判請求証拠（無効審判請求の引用文献情報）（2009/01/21）特開昭57-000581;審判請求証拠（無効審判請求の引用文献情報）（2009/01/21）特開昭58-072706;審判請求証拠（無効審判請求の引用文献情報）（2009/01/21）特開平03-015481;審判請求証拠（無効審判請求の引用文献情報）（2009/01/21）特開平04-090398;審判請求証拠（無効審判請求の引用文献情報）（2009/01/21）特公昭58-033123;審判請求証拠（無効審判請求の引用文献情報）（2009/01/21）特公昭60-000538;審判請求証拠（無効審判請求の引用文献情報）（2009/01/21）特表平03-502421;審判請求証拠（無効審判請求の引用文献情報）（2009/01/21）特表平05-500621;審判請求証拠（無効審判請求の引用文献情報）（2009/01/21）実公昭58-048065;審判請求証拠（無効審判請求の引用文献情報）（2009/01/21）実公昭60-010738;審判請求証拠（無効審判請求の引用文献情報）（2009/01/21）実公昭61-031558;審判請求証拠（無効審判請求の引用文献情報）（2009/09/03）;審判請求証拠（無効審判請求の引用文献情報）（2009/09/03）特開昭57-000581;審判請求証拠（無効審判請求の引用文献情報）（2009/09/03）特開昭58-072706;審判請求証拠（無効審判請求の引用文献情報）（2009/09/03）特開平03-004875;審判請求証拠（無効審判請求の引用文献情報）（2009/09/03）特開平03-015481;審判請求証拠（無効審判請求の引用文献情報）（2009/09/03）特開平03-205421;審判請求証拠（無効審判請求の引用文献情報）（2009/09/03）特開平04-224768;審判請求証拠（無効審判請求の引用文献情報）（2009/09/03）特開平04-295373;審判請求証拠（無効審判請求の引用文献情報）（2009/09/03）特表平05-500621;審判請求証拠（無効審判請求の引用文献情報）（2010/08/24）;審判請求証拠（無効審判請求の引用文献情報）（2010/08/24）;審判請求証拠（無効審判請求の引用文献情報）（2010/08/24）;審判請求証拠（無効審判請求の引用文献情報）（2010/08/24）;審判請求証拠（無効審判請求の引用文献情報）（2010/08/24）特開平03-015481;審判請求証拠（無効審判請求の引用文献情報）（2010/08/24）異議申立 00／00625 その他 米国特許第５，２１１，６２９号明細書の訳文;審判請求証拠（無効審判請求の引用文献情報）（2010/08/24）異議申立 00／00626 その他 米国特許第４，９２７，４１４号明細書の訳文;審判請求証拠（無効審判請求の引用文献情報）（2010/08/24）異議申立 00／00627 その他 米国特許第４，８２８，５４８号明細書の訳文;審判請求証拠（無効審判請求の引用文献情報）（2010/08/24）特表平03-502421;審判請求証拠（無効審判請求の引用文献情報）（2010/08/24）特表平06-508768;審判請求証拠（無効審判請求の引用文献情報）（2011/04/15）;審判請求証拠（無効審判請求の引用文献情報）（2011/04/15）;審判請求証拠（無効審判請求の引用文献情報）（2011/04/15）;審判請求証拠（無効審判請求の引用文献情報）（2011/04/15）;審判請求証拠（無効審判請求の引用文献情報）（2011/04/15）;審判請求証拠（無効審判請求の引用文献情報）（2011/04/15）;審判請求証拠（無効審判請求の引用文献情報）（2011/04/15）;審判請求証拠（無効審判請求の引用文献情報）（2011/04/15）;審判請求証拠（無効審判請求の引用文献情報）（2011/04/15）;審判請求証拠（無効審判請求の引用文献情報）（2011/04/15）;審判請求証拠（無効審判請求の引用文献情報）（2011/04/15）特開昭63-143182;審判請求証拠（無効審判請求の引用文献情報）（2011/04/15）特開昭63-315063;審判請求証拠（無効審判請求の引用文献情報）（2011/04/15）特開平01-279128;審判請求証拠（無効審判請求の引用文献情報）（2011/04/15）特開平02-300479;審判請求証拠（無効審判請求の引用文献情報）（2011/04/15）特開平03-004875;審判請求証拠（無効審判請求の引用文献情報）（2011/04/15）特開平03-015481;審判請求証拠（無効審判請求の引用文献情報）（2011/04/15）特開平03-157530;審判請求証拠（無効審判請求の引用文献情報）（2011/04/15）特開平04-090398;審判請求証拠（無効審判請求の引用文献情報）（2011/04/15）特開平04-224768;審判請求証拠（無効審判請求の引用文献情報）（2011/04/15）特開平04-295373;審判請求証拠（無効審判請求の引用文献情報）（2011/04/15）特開平06-277284;審判請求証拠（無効審判請求の引用文献情報）（2011/04/15）特公昭58-015721;審判請求証拠（無効審判請求の引用文献情報）（2011/04/15）特公昭58-033123;審判請求証拠（無効審判請求の引用文献情報）（2011/04/15）特公昭60-000538;審判請求証拠（無効審判請求の引用文献情報）（2011/04/15）異議申立 10／00454 その他 米国特許第５２１１６２９号明細書抄訳;審判請求証拠（無効審判請求の引用文献情報）（2011/04/15）異議申立 10／00455 その他 米国特許第４９２７４１４号明細書抄訳;審判請求証拠（無効審判請求の引用文献情報）（2011/04/15）異議申立 10／00456 その他 米国特許第４８２８５４８号明細書抄訳;審判請求証拠（無効審判請求の引用文献情報）（2011/04/15）異議申立 10／00457 その他 米国特許第４９００３０７号明細書抄訳;審判請求証拠（無効審判請求の引用文献情報）（2011/04/15）異議申立 10／00458 その他 米国特許第３８８２８６３号明細書抄訳;審判請求証拠（無効審判請求の引用文献情報）（2011/04/15）異議申立 10／00459 その他 米国特許第１４３４３８１号明細書及び抄訳;審判請求証拠（無効審判請求の引用文献情報）（2011/04/15）異議申立 10／00460 その他 米国特許第４７４７８３１号明細書抄訳;審判請求証拠（無効審判請求の引用文献情報）（2011/04/15）異議申立 10／00461 外国図書館 Ｈａｒｏｌｄ　Ａ．Ｒｏｔｈｂａｒｔ、ＭＥＣＨＡＮＩＣＡＬ　ＤＥＳＩＧＮ　ＡＮＤ　ＳＹＳＴＥＭＳ　ＨＡＮＤＢＯＯＫ、Ｓｅｃｏｎｄ　Ｅｄｉｔｉｏｎ、ｐ．１５．３５－１５．３７;審判請求証拠（無効審判請求の引用文献情報）（2011/04/15）異議申立 10／00462 その他 特公昭５５－１７７４２号その他についての報告書;審判請求証拠（無効審判請求の引用文献情報）（2011/04/15）異議申立 10／00463 その他 駐退機・復座機について　Ｗｅｂページ;審判請求証拠（無効審判請求の引用文献情報）（2011/04/15）異議申立 10／00464 その他 第二章　小型オートマチック（自動）拳銃、銃の構造の話　Ｗｅｂページ;審判請求証拠（無効審判請求の引用文献情報）（2011/04/15）異議申立 10／00465 その他 平成２２年（行ケ）第１００７０号審決取消請求事件　判決;審判請求証拠（無効審判請求の引用文献情報）（2011/04/15）異議申立 10／00466 その他 メディキット株式会社　書簡;審判請求証拠（無効審判請求の引用文献情報）（2011/04/15）異議申立 10／00467 その他 書簡の封筒;審判請求証拠（無効審判請求の引用文献情報）（2011/04/15）異議申立 10／00468 その他 米国特許第５１０２３９４号明細書和訳;審判請求証拠（無効審判請求の引用文献情報）（2011/04/15）異議申立 10／00469 国内カタログ サーフロー留置針ｃ型、テルモ株式会社、19850827、Ｎｏ．０１１４５;審判請求証拠（無効審判請求の引用文献情報）（2011/04/15）異議申立 10／00470 国内カタログ ニプロセーフレットキャス、ニプロ、198704、Ａ１－５０００;審判請求証拠（無効審判請求の引用文献情報）（2011/04/15）異議申立 10／00471 その他 米国特許第５２０５８２９号明細書抄訳;審判請求証拠（無効審判請求の引用文献情報）（2011/04/15）実全平01-120118;審判請求証拠（無効審判請求の引用文献情報）（2011/04/15）特表昭61-502869;審判請求証拠（無効審判請求の引用文献情報）（2011/04/15）特表昭62-502874;審判請求証拠（無効審判請求の引用文献情報）（2011/04/15）特表平03-502421;審判請求証拠（無効審判請求の引用文献情報）（2011/04/15）特表平05-500621;審判請求証拠（無効審判請求の引用文献情報）（2011/04/15）特表平06-508768;審判請求証拠（無効審判請求の引用文献情報）（2011/04/15）実公昭58-048065;審判請求証拠（無効審判請求の引用文献情報）（2011/04/15）実公昭60-010738;審判請求証拠（無効審判請求の引用文献情報）（2011/04/15）実公昭61-031558;審判請求証拠（無効審判請求の引用文献情報）（2011/04/15）実公昭61-040864;審判請求証拠（無効審判請求の引用文献情報）（2012/04/05）;審判請求証拠（無効審判請求の引用文献情報）（2012/04/05）;審判請求証拠（無効審判請求の引用文献情報）（2012/04/05）;審判請求証拠（無効審判請求の引用文献情報）（2012/04/05）;審判請求証拠（無効審判請求の引用文献情報）（2012/04/05）;審判請求証拠（無効審判請求の引用文献情報）（2012/04/05）;審判請求証拠（無効審判請求の引用文献情報）（2012/04/05）;審判請求証拠（無効審判請求の引用文献情報）（2012/04/05）;審判請求証拠（無効審判請求の引用文献情報）（2012/04/05）;審判請求証拠（無効審判請求の引用文献情報）（2012/04/05）;審判請求証拠（無効審判請求の引用文献情報）（2012/04/05）;審判請求証拠（無効審判請求の引用文献情報）（2012/04/05）特開昭63-143182;審判請求証拠（無効審判請求の引用文献情報）（2012/04/05）特開昭63-315063;審判請求証拠（無効審判請求の引用文献情報）（2012/04/05）特開平01-279128;審判請求証拠（無効審判請求の引用文献情報）（2012/04/05）特開平01-295373;審判請求証拠（無効審判請求の引用文献情報）（2012/04/05）特開平02-300479;審判請求証拠（無効審判請求の引用文献情報）（2012/04/05）特開平03-004875;審判請求証拠（無効審判請求の引用文献情報）（2012/04/05）特開平03-015481;審判請求証拠（無効審判請求の引用文献情報）（2012/04/05）特開平03-157530;審判請求証拠（無効審判請求の引用文献情報）（2012/04/05）特開平04-090398;審判請求証拠（無効審判請求の引用文献情報）（2012/04/05）特開平04-224768;審判請求証拠（無効審判請求の引用文献情報）（2012/04/05）特公昭58-015721;審判請求証拠（無効審判請求の引用文献情報）（2012/04/05）特公昭58-033123;審判請求証拠（無効審判請求の引用文献情報）（2012/04/05）特公昭60-000538;審判請求証拠（無効審判請求の引用文献情報）（2012/04/05）異議申立 20／00296 その他 米国特許第５２１１６２９号の明細書の抄訳;審判請求証拠（無効審判請求の引用文献情報）（2012/04/05）異議申立 20／00297 その他 米国特許第４８２８５４８号の明細書の抄訳;審判請求証拠（無効審判請求の引用文献情報）（2012/04/05）異議申立 20／00298 その他 米国特許第３８８２８６３号の明細書の抄訳;審判請求証拠（無効審判請求の引用文献情報）（2012/04/05）異議申立 20／00299 その他 米国特許第１４３４３８１号の明細書の抄訳;審判請求証拠（無効審判請求の引用文献情報）（2012/04/05）異議申立 20／00300 外国図書館 ＨＡＲＯＬＤ　Ａ　ＲＯＴＨＢＡＲＴ、機械設計および機構ハンドブック、マグロウヒル出版会社、第２版;審判請求証拠（無効審判請求の引用文献情報）（2012/04/05）異議申立 20／00301 その他 東井上昭洋、特公昭５５－０１７７４２号ほかについての報告書;審判請求証拠（無効審判請求の引用文献情報）（2012/04/05）異議申立 20／00302 その他 ［ＯＮＬＩＮＥ］、駐退機・復座機;審判請求証拠（無効審判請求の引用文献情報）（2012/04/05）異議申立 20／00303 その他 ［ＯＮＬＩＮＥ］、鉄の構造の話　第二章　小型オートマチック（自動）拳銃;審判請求証拠（無効審判請求の引用文献情報）（2012/04/05）異議申立 20／00304 その他 無効２０１０－８００１４７の判決、平成２２年（行ヶ）第１００７０号　審決取消請求事件;審判請求証拠（無効審判請求の引用文献情報）（2012/04/05）異議申立 20／00305 その他 書簡　封筒;審判請求証拠（無効審判請求の引用文献情報）（2012/04/05）異議申立 20／00306 その他 米国特許第５１０２３９４号の明細書の抄訳;審判請求証拠（無効審判請求の引用文献情報）（2012/04/05）異議申立 20／00307 国内カタログ サーフロー留置針Ｃ型、テルモ株式会社;審判請求証拠（無効審判請求の引用文献情報）（2012/04/05）異議申立 20／00308 国内カタログ ニプロセーフレットキャス、ニッショーグループニプロ;審判請求証拠（無効審判請求の引用文献情報）（2012/04/05）異議申立 20／00309 その他 米国特許第５２０５８２９号の明細書の抄訳;審判請求証拠（無効審判請求の引用文献情報）（2012/04/05）実全平01-120118;審判請求証拠（無効審判請求の引用文献情報）（2012/04/05）特表昭61-502869;審判請求証拠（無効審判請求の引用文献情報）（2012/04/05）特表昭62-502874;審判請求証拠（無効審判請求の引用文献情報）（2012/04/05）特表平03-502421;審判請求証拠（無効審判請求の引用文献情報）（2012/04/05）特表平05-500621;審判請求証拠（無効審判請求の引用文献情報）（2012/04/05）実公昭58-048065;審判請求証拠（無効審判請求の引用文献情報）（2012/04/05）実公昭60-010738;審判請求証拠（無効審判請求の引用文献情報）（2012/04/05）実公昭61-031558;審判請求証拠（無効審判請求の引用文献情報）（2012/04/05）実公昭61-040864</t>
  </si>
  <si>
    <t>カニユ－レ挿入用安全装置;ダツシユポツト要素;医療器具体内挿入安全装置;誤用防止;穿刺;中空針;安全装置;誤用防止;カニユ－レ処置;ダツシユポツト・ピストン;潤滑剤</t>
  </si>
  <si>
    <t>審判請求証拠（無効審判請求の引用文献情報）（2009/01/21）特開昭57-000581</t>
  </si>
  <si>
    <t>審判請求証拠（無効審判請求の引用文献情報）（2009/01/21）特開昭58-072706</t>
  </si>
  <si>
    <t>審判請求証拠（無効審判請求の引用文献情報）（2009/01/21）特開平03-015481</t>
  </si>
  <si>
    <t>審判請求証拠（無効審判請求の引用文献情報）（2009/01/21）特開平04-090398</t>
  </si>
  <si>
    <t>審判請求証拠（無効審判請求の引用文献情報）（2009/01/21）特公昭58-033123</t>
  </si>
  <si>
    <t>審判請求証拠（無効審判請求の引用文献情報）（2009/01/21）特公昭60-000538</t>
  </si>
  <si>
    <t>審判請求証拠（無効審判請求の引用文献情報）（2009/01/21）特表平03-502421</t>
  </si>
  <si>
    <t>審判請求証拠（無効審判請求の引用文献情報）（2009/01/21）特表平05-500621</t>
  </si>
  <si>
    <t>審判請求証拠（無効審判請求の引用文献情報）（2009/01/21）実公昭58-048065</t>
  </si>
  <si>
    <t>審判請求証拠（無効審判請求の引用文献情報）（2009/01/21）実公昭60-010738</t>
  </si>
  <si>
    <t>審判請求証拠（無効審判請求の引用文献情報）（2009/01/21）実公昭61-031558</t>
  </si>
  <si>
    <t>審判審判2009-800190号</t>
  </si>
  <si>
    <t>平22年（行ケ）第10295号</t>
  </si>
  <si>
    <t>平23年（行ツ）第278号</t>
  </si>
  <si>
    <t>平23年（行サ）第309号</t>
  </si>
  <si>
    <t>2012/02/07;2012/02/07</t>
  </si>
  <si>
    <t>審判（受付）:20090903:60:審判請求書（その他の請求書・申立書を含む）;審判（発送）:20090916:20:審判番号通知;審判（発送）:20090916:22:審判官指定（変更）通知;審判（庁内）:20090916:95:予告登録通知;審判（発送）:20090925:17:請求書副本の送達通知（答弁指令）;審判（発送）:20090925:20:審判番号通知;審判（発送）:20090925:22:審判官指定（変更）通知;審判（庁内）:20091002:3012:郵便送達報告書;審判（受付）:20091224:57:答弁書（審判事件答弁書・異議答弁書）;審判（受付）:20091224:611:訂正請求書;審判（発送）:20100107:22:審判官指定（変更）通知;審判（発送）:20100107:22:審判官指定（変更）通知;審判（発送）:20100125:1851:答弁書副本の送付通知;審判（発送）:20100204:22:審判官指定（変更）通知;審判（発送）:20100204:22:審判官指定（変更）通知;審判（受付）:20100224:6513:口頭審理陳述要領書;審判（発送）:20100301:1860:口頭審理陳述要領書副本の送付通知;審判（受付）:20100315:6513:口頭審理陳述要領書;審判（発送）:20100317:1860:口頭審理陳述要領書副本の送付通知;審判（庁内）:20100326:309:調書;審判（受付）:20100408:781:上申書（出願人・請求人）;審判（受付）:20100408:782:上申書（被請求人・権利者）;審判（発送）:20100409:22:審判官指定（変更）通知;審判（発送）:20100409:22:審判官指定（変更）通知;審判（発送）:20100412:1858:上申書副本の送付通知;審判（受付）:20100430:781:上申書（出願人・請求人）;審判（受付）:20100430:782:上申書（被請求人・権利者）;審判（発送）:20100430:1858:上申書副本の送付通知;審判（発送）:20100721:1858:上申書副本の送付通知;審判（発送）:20100721:1858:上申書副本の送付通知;審判（発送）:20100721:23:審理終結通知書;審判（発送）:20100721:23:審理終結通知書;審判（発送）:20100811:03:審決;審判（発送）:20100811:03:審決;審判（庁内）:20100817:3012:郵便送達報告書;審判（庁内）:20100817:3012:郵便送達報告書;審判（庁内）:20120223:96:確定登録通知</t>
  </si>
  <si>
    <t>審判請求証拠（無効審判請求の引用文献情報）（2009/09/03）</t>
  </si>
  <si>
    <t>審判請求証拠（無効審判請求の引用文献情報）（2009/09/03）特開昭57-000581</t>
  </si>
  <si>
    <t>審判請求証拠（無効審判請求の引用文献情報）（2009/09/03）特開昭58-072706</t>
  </si>
  <si>
    <t>審判請求証拠（無効審判請求の引用文献情報）（2009/09/03）特開平03-004875</t>
  </si>
  <si>
    <t>審判請求証拠（無効審判請求の引用文献情報）（2009/09/03）特開平03-015481</t>
  </si>
  <si>
    <t>審判請求証拠（無効審判請求の引用文献情報）（2009/09/03）特開平03-205421</t>
  </si>
  <si>
    <t>審判請求証拠（無効審判請求の引用文献情報）（2009/09/03）特開平04-224768</t>
  </si>
  <si>
    <t>審判請求証拠（無効審判請求の引用文献情報）（2009/09/03）特開平04-295373</t>
  </si>
  <si>
    <t>審判請求証拠（無効審判請求の引用文献情報）（2009/09/03）特表平05-500621</t>
  </si>
  <si>
    <t>審判審判2010-800147号</t>
  </si>
  <si>
    <t>審判（受付）:20100824:60:審判請求書（その他の請求書・申立書を含む）;審判（発送）:20100903:20:審判番号通知;審判（発送）:20100903:22:審判官指定（変更）通知;審判（庁内）:20100903:95:予告登録通知;審判（発送）:20100909:20:審判番号通知;審判（発送）:20100909:22:審判官指定（変更）通知;審判（発送）:20100910:17:請求書副本の送達通知（答弁指令）;審判（庁内）:20100916:3012:郵便送達報告書;審判（受付）:20101209:57:答弁書（審判事件答弁書・異議答弁書）;審判（発送）:20101215:22:審判官指定（変更）通知;審判（発送）:20101215:22:審判官指定（変更）通知;審判（発送）:20110113:1851:答弁書副本の送付通知;審判（発送）:20110113:22:審判官指定（変更）通知;審判（発送）:20110113:22:審判官指定（変更）通知;審判（発送）:20110120:2892:通知書（その他）期間無;審判（発送）:20110120:2892:通知書（その他）期間無;審判（受付）:20110324:6513:口頭審理陳述要領書;審判（受付）:20110324:6513:口頭審理陳述要領書;審判（発送）:20110328:1860:口頭審理陳述要領書副本の送付通知;審判（発送）:20110328:1860:口頭審理陳述要領書副本の送付通知;審判（庁内）:20110408:309:調書;審判（受付）:20110421:782:上申書（被請求人・権利者）;審判（受付）:20110427:781:上申書（出願人・請求人）;審判（発送）:20110518:22:審判官指定（変更）通知;審判（発送）:20110518:22:審判官指定（変更）通知;審判（発送）:20110608:1858:上申書副本の送付通知;審判（発送）:20110608:1858:上申書副本の送付通知;審判（発送）:20110608:23:審理終結通知書;審判（発送）:20110608:23:審理終結通知書;審判（発送）:20110706:03:審決;審判（発送）:20110706:03:審決;審判（庁内）:20110712:3012:郵便送達報告書;審判（庁内）:20110712:3012:郵便送達報告書;審判（庁内）:20111128:96:確定登録通知</t>
  </si>
  <si>
    <t>審判請求証拠（無効審判請求の引用文献情報）（2010/08/24）</t>
  </si>
  <si>
    <t>審判請求証拠（無効審判請求の引用文献情報）（2010/08/24）特開平03-015481</t>
  </si>
  <si>
    <t>審判請求証拠（無効審判請求の引用文献情報）（2010/08/24）異議申立 00／00625 その他 米国特許第５，２１１，６２９号明細書の訳文</t>
  </si>
  <si>
    <t>審判請求証拠（無効審判請求の引用文献情報）（2010/08/24）異議申立 00／00626 その他 米国特許第４，９２７，４１４号明細書の訳文</t>
  </si>
  <si>
    <t>審判請求証拠（無効審判請求の引用文献情報）（2010/08/24）異議申立 00／00627 その他 米国特許第４，８２８，５４８号明細書の訳文</t>
  </si>
  <si>
    <t>審判請求証拠（無効審判請求の引用文献情報）（2010/08/24）特表平03-502421</t>
  </si>
  <si>
    <t>審判請求証拠（無効審判請求の引用文献情報）（2010/08/24）特表平06-508768</t>
  </si>
  <si>
    <t>審判審判2011-800061号</t>
  </si>
  <si>
    <t>メディキット株式会社;東郷メディキット株式会社</t>
  </si>
  <si>
    <t>平24年（行ケ）第10116号</t>
  </si>
  <si>
    <t>審判（受付）:20110415:60:審判請求書（その他の請求書・申立書を含む）;審判（発送）:20110502:20:審判番号通知;審判（発送）:20110502:22:審判官指定（変更）通知;審判（庁内）:20110509:95:予告登録通知;審判（受付）:20110511:51:手続補正書（方式）;審判（発送）:20110519:17:請求書副本の送達通知（答弁指令）;審判（発送）:20110519:20:審判番号通知;審判（発送）:20110519:22:審判官指定（変更）通知;審判（庁内）:20110524:3012:郵便送達報告書;審判（受付）:20110817:57:答弁書（審判事件答弁書・異議答弁書）;審判（発送）:20111007:22:審判官指定（変更）通知;審判（発送）:20111007:22:審判官指定（変更）通知;審判（発送）:20111012:132:無効理由通知書;審判（発送）:20111012:133:職権審理結果通知書;審判（発送）:20111012:1851:答弁書副本の送付通知;審判（発送）:20111019:22:審判官指定（変更）通知;審判（発送）:20111019:22:審判官指定（変更）通知;審判（発送）:20111020:2892:通知書（その他）期間無;審判（発送）:20111020:2892:通知書（その他）期間無;審判（受付）:20111104:53:意見書;審判（受付）:20111104:611:訂正請求書;審判（発送）:20111121:1855:訂正請求書副本の送付通知;審判（受付）:20111122:6513:口頭審理陳述要領書;審判（受付）:20111122:6513:口頭審理陳述要領書;審判（発送）:20111128:1860:口頭審理陳述要領書副本の送付通知;審判（発送）:20111128:1860:口頭審理陳述要領書副本の送付通知;審判（受付）:20111201:781:上申書（出願人・請求人）;審判（庁内）:20111206:309:調書;審判（受付）:20111212:781:上申書（出願人・請求人）;審判（発送）:20120307:03:審決;審判（発送）:20120307:03:審決;審判（発送）:20120307:1858:上申書副本の送付通知;審判（庁内）:20120313:3012:郵便送達報告書;審判（庁内）:20120313:3012:郵便送達報告書;審判（受付）:20120601:7444:代理人辞任届（被請求人・権利者）;審判（庁内）:20130327:96:確定登録通知</t>
  </si>
  <si>
    <t>審判請求証拠（無効審判請求の引用文献情報）（2011/04/15）</t>
  </si>
  <si>
    <t>審判請求証拠（無効審判請求の引用文献情報）（2011/04/15）特開昭63-143182</t>
  </si>
  <si>
    <t>審判請求証拠（無効審判請求の引用文献情報）（2011/04/15）特開昭63-315063</t>
  </si>
  <si>
    <t>審判請求証拠（無効審判請求の引用文献情報）（2011/04/15）特開平01-279128</t>
  </si>
  <si>
    <t>審判請求証拠（無効審判請求の引用文献情報）（2011/04/15）特開平02-300479</t>
  </si>
  <si>
    <t>審判請求証拠（無効審判請求の引用文献情報）（2011/04/15）特開平03-004875</t>
  </si>
  <si>
    <t>審判請求証拠（無効審判請求の引用文献情報）（2011/04/15）特開平03-015481</t>
  </si>
  <si>
    <t>審判請求証拠（無効審判請求の引用文献情報）（2011/04/15）特開平03-157530</t>
  </si>
  <si>
    <t>審判請求証拠（無効審判請求の引用文献情報）（2011/04/15）特開平04-090398</t>
  </si>
  <si>
    <t>審判請求証拠（無効審判請求の引用文献情報）（2011/04/15）特開平04-224768</t>
  </si>
  <si>
    <t>審判請求証拠（無効審判請求の引用文献情報）（2011/04/15）特開平04-295373</t>
  </si>
  <si>
    <t>審判請求証拠（無効審判請求の引用文献情報）（2011/04/15）特開平06-277284</t>
  </si>
  <si>
    <t>審判請求証拠（無効審判請求の引用文献情報）（2011/04/15）特公昭58-015721</t>
  </si>
  <si>
    <t>審判請求証拠（無効審判請求の引用文献情報）（2011/04/15）特公昭58-033123</t>
  </si>
  <si>
    <t>審判請求証拠（無効審判請求の引用文献情報）（2011/04/15）特公昭60-000538</t>
  </si>
  <si>
    <t>審判請求証拠（無効審判請求の引用文献情報）（2011/04/15）異議申立 10／00454 その他 米国特許第５２１１６２９号明細書抄訳</t>
  </si>
  <si>
    <t>審判請求証拠（無効審判請求の引用文献情報）（2011/04/15）異議申立 10／00455 その他 米国特許第４９２７４１４号明細書抄訳</t>
  </si>
  <si>
    <t>審判請求証拠（無効審判請求の引用文献情報）（2011/04/15）異議申立 10／00456 その他 米国特許第４８２８５４８号明細書抄訳</t>
  </si>
  <si>
    <t>審判請求証拠（無効審判請求の引用文献情報）（2011/04/15）異議申立 10／00457 その他 米国特許第４９００３０７号明細書抄訳</t>
  </si>
  <si>
    <t>審判請求証拠（無効審判請求の引用文献情報）（2011/04/15）異議申立 10／00458 その他 米国特許第３８８２８６３号明細書抄訳</t>
  </si>
  <si>
    <t>審判請求証拠（無効審判請求の引用文献情報）（2011/04/15）異議申立 10／00459 その他 米国特許第１４３４３８１号明細書及び抄訳</t>
  </si>
  <si>
    <t>審判請求証拠（無効審判請求の引用文献情報）（2011/04/15）異議申立 10／00460 その他 米国特許第４７４７８３１号明細書抄訳</t>
  </si>
  <si>
    <t>審判請求証拠（無効審判請求の引用文献情報）（2011/04/15）異議申立 10／00461 外国図書館 Ｈａｒｏｌｄ　Ａ．Ｒｏｔｈｂａｒｔ、ＭＥＣＨＡＮＩＣＡＬ　ＤＥＳＩＧＮ　ＡＮＤ　ＳＹＳＴＥＭＳ　ＨＡＮＤＢＯＯＫ、Ｓｅｃｏｎｄ　Ｅｄｉｔｉｏｎ、ｐ．１５．３５－１５．３７</t>
  </si>
  <si>
    <t>審判請求証拠（無効審判請求の引用文献情報）（2011/04/15）異議申立 10／00462 その他 特公昭５５－１７７４２号その他についての報告書</t>
  </si>
  <si>
    <t>審判請求証拠（無効審判請求の引用文献情報）（2011/04/15）異議申立 10／00463 その他 駐退機・復座機について　Ｗｅｂページ</t>
  </si>
  <si>
    <t>審判請求証拠（無効審判請求の引用文献情報）（2011/04/15）異議申立 10／00464 その他 第二章　小型オートマチック（自動）拳銃、銃の構造の話　Ｗｅｂページ</t>
  </si>
  <si>
    <t>審判請求証拠（無効審判請求の引用文献情報）（2011/04/15）異議申立 10／00465 その他 平成２２年（行ケ）第１００７０号審決取消請求事件　判決</t>
  </si>
  <si>
    <t>審判請求証拠（無効審判請求の引用文献情報）（2011/04/15）異議申立 10／00466 その他 メディキット株式会社　書簡</t>
  </si>
  <si>
    <t>審判請求証拠（無効審判請求の引用文献情報）（2011/04/15）異議申立 10／00467 その他 書簡の封筒</t>
  </si>
  <si>
    <t>審判請求証拠（無効審判請求の引用文献情報）（2011/04/15）異議申立 10／00468 その他 米国特許第５１０２３９４号明細書和訳</t>
  </si>
  <si>
    <t>審判請求証拠（無効審判請求の引用文献情報）（2011/04/15）異議申立 10／00469 国内カタログ サーフロー留置針ｃ型、テルモ株式会社、19850827、Ｎｏ．０１１４５</t>
  </si>
  <si>
    <t>審判請求証拠（無効審判請求の引用文献情報）（2011/04/15）異議申立 10／00470 国内カタログ ニプロセーフレットキャス、ニプロ、198704、Ａ１－５０００</t>
  </si>
  <si>
    <t>審判請求証拠（無効審判請求の引用文献情報）（2011/04/15）異議申立 10／00471 その他 米国特許第５２０５８２９号明細書抄訳</t>
  </si>
  <si>
    <t>審判請求証拠（無効審判請求の引用文献情報）（2011/04/15）実全平01-120118</t>
  </si>
  <si>
    <t>審判請求証拠（無効審判請求の引用文献情報）（2011/04/15）特表昭61-502869</t>
  </si>
  <si>
    <t>審判請求証拠（無効審判請求の引用文献情報）（2011/04/15）特表昭62-502874</t>
  </si>
  <si>
    <t>審判請求証拠（無効審判請求の引用文献情報）（2011/04/15）特表平03-502421</t>
  </si>
  <si>
    <t>審判請求証拠（無効審判請求の引用文献情報）（2011/04/15）特表平05-500621</t>
  </si>
  <si>
    <t>審判請求証拠（無効審判請求の引用文献情報）（2011/04/15）特表平06-508768</t>
  </si>
  <si>
    <t>審判請求証拠（無効審判請求の引用文献情報）（2011/04/15）実公昭58-048065</t>
  </si>
  <si>
    <t>審判請求証拠（無効審判請求の引用文献情報）（2011/04/15）実公昭60-010738</t>
  </si>
  <si>
    <t>審判請求証拠（無効審判請求の引用文献情報）（2011/04/15）実公昭61-031558</t>
  </si>
  <si>
    <t>審判請求証拠（無効審判請求の引用文献情報）（2011/04/15）実公昭61-040864</t>
  </si>
  <si>
    <t>審判審判2012-800046号</t>
  </si>
  <si>
    <t>無効としない</t>
  </si>
  <si>
    <t>審判（受付）:20120405:60:審判請求書（その他の請求書・申立書を含む）;審判（発送）:20120418:20:審判番号通知;審判（発送）:20120418:22:審判官指定（変更）通知;審判（庁内）:20120425:95:予告登録通知;審判（発送）:20120501:17:請求書副本の送達通知（答弁指令）;審判（発送）:20120501:20:審判番号通知;審判（発送）:20120501:22:審判官指定（変更）通知;審判（庁内）:20120508:3012:郵便送達報告書;審判（受付）:20120730:57:答弁書（審判事件答弁書・異議答弁書）;審判（発送）:20120809:22:審判官指定（変更）通知;審判（発送）:20120809:22:審判官指定（変更）通知;審判（発送）:20120903:1851:答弁書副本の送付通知;審判（発送）:20120912:2331:2331(C0840);審判（発送）:20120912:2331:2331(C0840);審判（発送）:20120913:22:審判官指定（変更）通知;審判（発送）:20120913:22:審判官指定（変更）通知;審判（受付）:20121016:6513:口頭審理陳述要領書;審判（受付）:20121016:6513:口頭審理陳述要領書;審判（発送）:20121023:1860:口頭審理陳述要領書副本の送付通知;審判（発送）:20121023:1860:口頭審理陳述要領書副本の送付通知;審判（発送）:20121029:22:審判官指定（変更）通知;審判（発送）:20121029:22:審判官指定（変更）通知;審判（庁内）:20121101:309:調書;審判（受付）:20121109:781:上申書（出願人・請求人）;審判（発送）:20130201:1858:上申書副本の送付通知;審判（発送）:20130201:23:審理終結通知書;審判（発送）:20130201:23:審理終結通知書;審判（発送）:20130313:03:審決;審判（発送）:20130313:03:審決;審判（庁内）:20130318:3012:郵便送達報告書;審判（庁内）:20130319:3012:郵便送達報告書</t>
  </si>
  <si>
    <t>審判請求証拠（無効審判請求の引用文献情報）（2012/04/05）</t>
  </si>
  <si>
    <t>審判請求証拠（無効審判請求の引用文献情報）（2012/04/05）特開昭63-143182</t>
  </si>
  <si>
    <t>審判請求証拠（無効審判請求の引用文献情報）（2012/04/05）特開昭63-315063</t>
  </si>
  <si>
    <t>審判請求証拠（無効審判請求の引用文献情報）（2012/04/05）特開平01-279128</t>
  </si>
  <si>
    <t>審判請求証拠（無効審判請求の引用文献情報）（2012/04/05）特開平01-295373</t>
  </si>
  <si>
    <t>審判請求証拠（無効審判請求の引用文献情報）（2012/04/05）特開平02-300479</t>
  </si>
  <si>
    <t>審判請求証拠（無効審判請求の引用文献情報）（2012/04/05）特開平03-004875</t>
  </si>
  <si>
    <t>審判請求証拠（無効審判請求の引用文献情報）（2012/04/05）特開平03-015481</t>
  </si>
  <si>
    <t>審判請求証拠（無効審判請求の引用文献情報）（2012/04/05）特開平03-157530</t>
  </si>
  <si>
    <t>審判請求証拠（無効審判請求の引用文献情報）（2012/04/05）特開平04-090398</t>
  </si>
  <si>
    <t>審判請求証拠（無効審判請求の引用文献情報）（2012/04/05）特開平04-224768</t>
  </si>
  <si>
    <t>審判請求証拠（無効審判請求の引用文献情報）（2012/04/05）特公昭58-015721</t>
  </si>
  <si>
    <t>審判請求証拠（無効審判請求の引用文献情報）（2012/04/05）特公昭58-033123</t>
  </si>
  <si>
    <t>審判請求証拠（無効審判請求の引用文献情報）（2012/04/05）特公昭60-000538</t>
  </si>
  <si>
    <t>審判請求証拠（無効審判請求の引用文献情報）（2012/04/05）異議申立 20／00296 その他 米国特許第５２１１６２９号の明細書の抄訳</t>
  </si>
  <si>
    <t>審判請求証拠（無効審判請求の引用文献情報）（2012/04/05）異議申立 20／00297 その他 米国特許第４８２８５４８号の明細書の抄訳</t>
  </si>
  <si>
    <t>審判請求証拠（無効審判請求の引用文献情報）（2012/04/05）異議申立 20／00298 その他 米国特許第３８８２８６３号の明細書の抄訳</t>
  </si>
  <si>
    <t>審判請求証拠（無効審判請求の引用文献情報）（2012/04/05）異議申立 20／00299 その他 米国特許第１４３４３８１号の明細書の抄訳</t>
  </si>
  <si>
    <t>審判請求証拠（無効審判請求の引用文献情報）（2012/04/05）異議申立 20／00300 外国図書館 ＨＡＲＯＬＤ　Ａ　ＲＯＴＨＢＡＲＴ、機械設計および機構ハンドブック、マグロウヒル出版会社、第２版</t>
  </si>
  <si>
    <t>審判請求証拠（無効審判請求の引用文献情報）（2012/04/05）異議申立 20／00301 その他 東井上昭洋、特公昭５５－０１７７４２号ほかについての報告書</t>
  </si>
  <si>
    <t>審判請求証拠（無効審判請求の引用文献情報）（2012/04/05）異議申立 20／00302 その他 ［ＯＮＬＩＮＥ］、駐退機・復座機</t>
  </si>
  <si>
    <t>審判請求証拠（無効審判請求の引用文献情報）（2012/04/05）異議申立 20／00303 その他 ［ＯＮＬＩＮＥ］、鉄の構造の話　第二章　小型オートマチック（自動）拳銃</t>
  </si>
  <si>
    <t>審判請求証拠（無効審判請求の引用文献情報）（2012/04/05）異議申立 20／00304 その他 無効２０１０－８００１４７の判決、平成２２年（行ヶ）第１００７０号　審決取消請求事件</t>
  </si>
  <si>
    <t>審判請求証拠（無効審判請求の引用文献情報）（2012/04/05）異議申立 20／00305 その他 書簡　封筒</t>
  </si>
  <si>
    <t>審判請求証拠（無効審判請求の引用文献情報）（2012/04/05）異議申立 20／00306 その他 米国特許第５１０２３９４号の明細書の抄訳</t>
  </si>
  <si>
    <t>審判請求証拠（無効審判請求の引用文献情報）（2012/04/05）異議申立 20／00307 国内カタログ サーフロー留置針Ｃ型、テルモ株式会社</t>
  </si>
  <si>
    <t>審判請求証拠（無効審判請求の引用文献情報）（2012/04/05）異議申立 20／00308 国内カタログ ニプロセーフレットキャス、ニッショーグループニプロ</t>
  </si>
  <si>
    <t>審判請求証拠（無効審判請求の引用文献情報）（2012/04/05）異議申立 20／00309 その他 米国特許第５２０５８２９号の明細書の抄訳</t>
  </si>
  <si>
    <t>審判請求証拠（無効審判請求の引用文献情報）（2012/04/05）実全平01-120118</t>
  </si>
  <si>
    <t>審判請求証拠（無効審判請求の引用文献情報）（2012/04/05）特表昭61-502869</t>
  </si>
  <si>
    <t>審判請求証拠（無効審判請求の引用文献情報）（2012/04/05）特表昭62-502874</t>
  </si>
  <si>
    <t>審判請求証拠（無効審判請求の引用文献情報）（2012/04/05）特表平03-502421</t>
  </si>
  <si>
    <t>審判請求証拠（無効審判請求の引用文献情報）（2012/04/05）特表平05-500621</t>
  </si>
  <si>
    <t>審判請求証拠（無効審判請求の引用文献情報）（2012/04/05）実公昭58-048065</t>
  </si>
  <si>
    <t>審判請求証拠（無効審判請求の引用文献情報）（2012/04/05）実公昭60-010738</t>
  </si>
  <si>
    <t>審判請求証拠（無効審判請求の引用文献情報）（2012/04/05）実公昭61-031558</t>
  </si>
  <si>
    <t>審判審判2011-800209号</t>
  </si>
  <si>
    <t>日野　修男</t>
  </si>
  <si>
    <t>審判（受付）:20111014:60:審判請求書（その他の請求書・申立書を含む）;審判（発送）:20111028:20:審判番号通知;審判（発送）:20111028:22:審判官指定（変更）通知;審判（庁内）:20111028:95:予告登録通知;審判（発送）:20111102:20:審判番号通知;審判（発送）:20111102:22:審判官指定（変更）通知;審判（発送）:20111102:22:審判官指定（変更）通知;審判（発送）:20111104:17:請求書副本の送達通知（答弁指令）;審判（受付）:20111110:57:答弁書（審判事件答弁書・異議答弁書）;審判（庁内）:20111110:3012:郵便送達報告書;審判（発送）:20111116:1851:答弁書副本の送付通知;審判（発送）:20111116:232:書面審理通知書;審判（発送）:20111116:232:書面審理通知書;審判（発送）:20120105:23:審理終結通知書;審判（発送）:20120105:23:審理終結通知書;審判（発送）:20120126:03:審決;審判（発送）:20120126:03:審決;審判（庁内）:20120131:3012:郵便送達報告書;審判（庁内）:20120131:3012:郵便送達報告書;審判（庁内）:20120321:96:確定登録通知</t>
  </si>
  <si>
    <t>29-1</t>
    <phoneticPr fontId="16"/>
  </si>
  <si>
    <t>特願平7-10393</t>
  </si>
  <si>
    <t>特許02732519</t>
  </si>
  <si>
    <t>特開平07-286261</t>
  </si>
  <si>
    <t xml:space="preserve">C23C 14/06       </t>
  </si>
  <si>
    <t>C23C 14/06</t>
  </si>
  <si>
    <t>C23C14/06;F02F5/00;F16J9/26</t>
  </si>
  <si>
    <t>C23C14/06</t>
  </si>
  <si>
    <t>F02F   5/00@AFI(JP);C23C  14/06@ALI(JP);F16J   9/26@ALI(JP);F02F   5/00@CFI(JP);C23C  14/06@CLI(JP);F16J   9/26@CLI(JP)</t>
  </si>
  <si>
    <t>F02F   5/00@AFI(JP)</t>
  </si>
  <si>
    <t>C23C 14/06        A;F02F  5/00        F;F16J  9/26        C</t>
  </si>
  <si>
    <t>村井　卓雄</t>
  </si>
  <si>
    <t>ピストンリング及びその製造方法</t>
  </si>
  <si>
    <t xml:space="preserve">(57)【要約】 【目的】ピストンリングが使用される過酷な条件においても剥離を起こさず、また皮膜形成速度が速い皮膜をピストンリング母材に施す。 【構成】ピストンリング（１）の少なくとも一つの摺動面に、ＣｒＮ型窒化クロムとＣｒ2Ｎ型窒化クロムを主成分とした組織でなる被覆層（３）を施す。を特徴とするピストンリング。 </t>
  </si>
  <si>
    <t xml:space="preserve">(57)【特許請求の範囲】 １．少なくとも一つの摺動面に、ＣｒＮ型窒化クロムとＣｒ2Ｎ型窒化クロムからなる混合組織を主成分とした組織でなるイオンプレーティング被覆層を形成したことを特徴とするピストンリング。 ２．イオンプレーティング法により、少なくとも一つの摺動面に、ＣｒＮ型窒化クロムとＣｒ2Ｎ型窒素クロムからなる混合組織を主成分とした組織でなるイオンプレーティング被覆層を形成することを特徴とするピストンリングの製造方法。 </t>
  </si>
  <si>
    <t>特願昭59-207986の分割（44条1項）</t>
  </si>
  <si>
    <t>SFG0029542431</t>
  </si>
  <si>
    <t>特開昭46-5935;実開昭59-126159;特公昭58-41351</t>
  </si>
  <si>
    <t>SURFACE ENGINEERING CONF.’85,VOL.III：PAPER44,(1985),P.197-206</t>
  </si>
  <si>
    <t>特開昭46-005938;実全昭59-126159;特開昭46-005935;特開昭61-087950;特開平07-010393</t>
  </si>
  <si>
    <t>拒絶理由通知（拒絶理由の引用文献情報）（1996/08/20）特開昭46-005938;拒絶理由通知（拒絶理由の引用文献情報）（1996/08/20）実全昭59-126159;拒絶理由通知（拒絶理由の引用文献情報）（1997/01/31）特開昭46-005935;拒絶理由通知（拒絶理由の引用文献情報）（1997/01/31）実全昭59-126159;審判請求証拠（無効審判請求の引用文献情報）（2011/10/14）特開昭61-087950;審判請求証拠（無効審判請求の引用文献情報）（2011/10/14）特開平07-010393</t>
  </si>
  <si>
    <t>ＥＡ１０イオンプレ－テイング</t>
  </si>
  <si>
    <t>審判請求証拠（無効審判請求の引用文献情報）（2011/10/14）特開昭61-087950</t>
  </si>
  <si>
    <t>審判請求証拠（無効審判請求の引用文献情報）（2011/10/14）特開平07-010393</t>
  </si>
  <si>
    <t>審判無効2006-080193号</t>
  </si>
  <si>
    <t>株式会社　九州パイリング</t>
  </si>
  <si>
    <t>無効としない;特許（登録）しない（補正却下を取消し）;訂正を認める。無効としない;特許（登録）しない（補正却下を取消し）</t>
  </si>
  <si>
    <t>2007/06/05;2008/06/12;2009/04/15;2010/07/13</t>
  </si>
  <si>
    <t>平19年（行ケ）第10255号;平20年（行ケ）第10269号;平21年（行ケ）第10133号</t>
  </si>
  <si>
    <t>2007/07/12;2008/07/17;2009/05/21</t>
  </si>
  <si>
    <t>前審（判）決を取消す;前審（判）決を取消す;前審（判）決を取消す</t>
  </si>
  <si>
    <t>2008/02/27;2010/03/03</t>
  </si>
  <si>
    <t>審判（受付）:20061002:60:審判請求書（その他の請求書・申立書を含む）;審判（発送）:20061013:20:審判番号通知;審判（発送）:20061013:22:審判官指定（変更）通知;審判（庁内）:20061013:95:予告登録通知;審判（発送）:20061020:17:請求書副本の送達通知（答弁指令）;審判（発送）:20061020:20:審判番号通知;審判（発送）:20061020:22:審判官指定（変更）通知;審判（庁内）:20061025:3012:郵便送達報告書;審判（受付）:20061218:57:答弁書（審判事件答弁書・異議答弁書）;審判（庁内）:20070418:3013:庁内書類（その他の庁内書類）;審判（発送）:20070423:22:審判官指定（変更）通知;審判（発送）:20070423:22:審判官指定（変更）通知;審判（発送）:20070424:2721:伺い回答書;審判（受付）:20070501:781:上申書（出願人・請求人）;審判（発送）:20070514:1851:答弁書副本の送付通知;審判（発送）:20070521:232:書面審理通知書;審判（発送）:20070521:232:書面審理通知書;審判（発送）:20070523:23:審理終結通知書;審判（発送）:20070523:23:審理終結通知書;審判（発送）:20070614:03:審決;審判（発送）:20070614:03:審決;審判（庁内）:20070619:3012:郵便送達報告書;審判（庁内）:20070619:3012:郵便送達報告書;審判（受付）:20080317:612:訂正申立;審判（受付）:20080321:7422:代理人受任届（出願人・請求人）;審判（発送）:20080324:22:審判官指定（変更）通知;審判（発送）:20080324:22:審判官指定（変更）通知;審判（発送）:20080325:22:審判官指定（変更）通知;審判（発送）:20080325:22:審判官指定（変更）通知;審判（発送）:20080326:2891:通知書（その他）期間有;審判（受付）:20080403:611:訂正請求書;審判（発送）:20080410:173:訂正請求副本送付通知（弁駁指令）;審判（受付）:20080417:58:弁駁書（審判事件答弁書・異議答弁書）;審判（発送）:20080529:1852:弁駁書副本の送付通知;審判（発送）:20080529:23:審理終結通知書;審判（発送）:20080529:23:審理終結通知書;審判（受付）:20080609:782:上申書（被請求人・権利者）;審判（発送）:20080623:03:審決;審判（発送）:20080623:03:審決;審判（発送）:20080623:1858:上申書副本の送付通知;審判（庁内）:20080630:3012:郵便送達報告書;審判（庁内）:20080630:3012:郵便送達報告書;審判（発送）:20080925:22:審判官指定（変更）通知;審判（発送）:20080925:22:審判官指定（変更）通知;審判（発送）:20081006:2891:通知書（その他）期間有;審判（受付）:20081017:611:訂正請求書;審判（受付）:20081024:881:既納手数料返還請求書;審判（発送）:20081125:173:訂正請求副本送付通知（弁駁指令）;審判（受付）:20081211:58:弁駁書（審判事件答弁書・異議答弁書）;審判（発送）:20090119:172:弁駁書副本の送付通知（答弁指令）;審判（受付）:20090219:57:答弁書（審判事件答弁書・異議答弁書）;審判（発送）:20090401:1851:答弁書副本の送付通知;審判（発送）:20090401:23:審理終結通知書;審判（発送）:20090401:23:審理終結通知書;審判（発送）:20090424:03:審決;審判（発送）:20090424:03:審決;審判（庁内）:20090430:3012:郵便送達報告書;審判（庁内）:20090508:3012:郵便送達報告書;審判（発送）:20100412:22:審判官指定（変更）通知;審判（発送）:20100412:22:審判官指定（変更）通知;審判（発送）:20100625:23:審理終結通知書;審判（発送）:20100625:23:審理終結通知書;審判（発送）:20100722:03:審決;審判（発送）:20100722:03:審決;審判（庁内）:20100727:3012:郵便送達報告書;審判（庁内）:20100730:3012:郵便送達報告書;審判（庁内）:20100914:96:確定登録通知</t>
  </si>
  <si>
    <t>特願平7-39091</t>
  </si>
  <si>
    <t>特許02814356</t>
  </si>
  <si>
    <t>特開平08-209696</t>
  </si>
  <si>
    <t xml:space="preserve">E02D  7/18       </t>
  </si>
  <si>
    <t>E02D  7/18</t>
  </si>
  <si>
    <t>E02D7/18</t>
  </si>
  <si>
    <t>E02D   7/18@AFI(JP);E02D   7/00@CFI(JP)</t>
  </si>
  <si>
    <t>E02D   7/18@AFI(JP)</t>
  </si>
  <si>
    <t>2D050 AA01;2D050 CA01;2D050 CB03;2D050 CB31;2D050 CB32;2D050 DB01;2D050 EE03;2D050 EE14</t>
  </si>
  <si>
    <t>木下文男</t>
  </si>
  <si>
    <t>木下　文男</t>
  </si>
  <si>
    <t>梶原　克彦</t>
  </si>
  <si>
    <t>杭埋込装置及び基礎用杭の埋込方法</t>
  </si>
  <si>
    <t xml:space="preserve">(57)【要約】（修正有） 【目的】建物の基礎を施工する際の基礎用杭の埋め込みにおける穿孔作業と杭埋め込み作業を一台の作業機械でできるようにして、例えば施工箇所が住宅地域の狭い場所である場合でも、従来のような各作業専用の作業機械を入替える作業を不要にし、作業効率を向上させる。 【構成】杭埋込装置Ｂのアーム９１先端部には埋込用アタッチメントＡが取り付けてある。埋込用アタッチメントＡのフレーム１下部には台板１４が設けてある。台板１４上部には振動装置２が設けてある。台板１４の下面には杭上部に嵌め込む嵌合部１５が設けてある。嵌合部１５には中継部材３１が取り付けてある。中継部材３１の下部には穿孔装置４が取り付けてある。穿孔装置４の基体ブラケット４１下部には油圧モーター４３が内蔵してある。油圧モーター４３の回転軸には穿孔ロッド４４が取り付けてある。穿孔ロッド４４下部にはスクリュー４５が設けてあり、スクリュー４５の上方には地面に接触することにより穿孔ロッド４４の穿孔深さを一定にするための停止部４６が設けてある。 </t>
  </si>
  <si>
    <t xml:space="preserve">(57)【特許請求の範囲】 【請求項１】基礎用杭を地盤に埋め込むための杭埋込装置であって、 油圧ショベル系掘削機（９）、 当該油圧式ショベル系掘削機（９）のアーム先端部に取り付けてあり、振動装置（２）と杭上部に被せるための嵌合部（１５）を有する埋込用アタッチメント（Ａ）と、 当該埋込用アタッチメント（Ａ）の上記嵌合部（１５）に自在継手を介して着脱可能に取り付けられる穿孔装置（４）と、 を備えており、 上記穿孔装置（４）は、 油圧モーター（２１）と、 当該油圧モーター（２１）により回転駆動される穿孔ロッド（４４）と、 を備えており、 上記穿孔装置（４）と上記嵌合部（１５）は、穿孔時と杭埋込時において選択的に使用されることを特徴とする、 杭埋込装置。 【請求項２】基礎用杭を地盤に埋め込むための杭埋込装置であって、 油圧式ショベル系掘削機（９）と、 当該油圧式ショベル系掘削機（９）のアーム先端部に取り付けてあり、振動装置（２）と抗上部に被せるための嵌合部（１５）を有する埋込用アタッチメト（Ａ）と、 当該埋込用アタッチメント（Ａ）の上記嵌合部（１５）にピン（３４）を介し着脱可能な自在継手を介して取り付けられる穿孔装置（４）、 を備えており、 上記穿孔装置（４）は、 油圧モーター（２１）と、 当該油圧モーター（２１）により回転駆動される穿孔ロッド（４４）と、 を備えており、 上記穿孔装置（４）と上記嵌合部（１５）は、穿孔時と杭埋込時において選択的に使用されることを特徴とする、 杭埋込装置。 【請求項３】請求項１または２記載の杭埋込装置を使用した、基礎用杭の埋込方法であって、 上記埋込用アタッチメント（Ａ）の上記嵌合部（１５）に自在継手を介し上記穿孔装置（４）を取り付けるステップ、 油圧式ショベル系掘削機（９）を操作して上記穿孔装置（４）の上記穿孔ロッド（４４）により地盤に所要深さのガイド孔を設けるステップ、 上記埋込用アタッチメント（Ａ）の上記嵌合部（１５）から上記自在継手と上記穿孔装置（４）を取り外すステップ、 上記ガイド孔の内部に土を固化する土質改良剤を入れるステップ、 杭を上記ガイド孔に立て、杭の上部に上記埋込用アタッチメント（Ａ）の上記嵌合部（１５）を被せて振動させながら押圧し、杭を地盤に埋め込むステップ、を含むことを特徴とする、 基礎用杭の埋込方法。 </t>
  </si>
  <si>
    <t>SFG0029777526</t>
  </si>
  <si>
    <t>審判無効2006-080193号;審判審判2007-800214号;審判審判2008-390092号</t>
  </si>
  <si>
    <t>特開昭63-27618;特開昭60-23521;特開平5-33340;特開昭51-140306;実公昭57-12034</t>
  </si>
  <si>
    <t>特開昭51-140306;特開昭60-023521;特開昭63-027618;特開平05-033340;実公昭57-012034;特開平04-120313;異議申立 60／00539 国内カタログ ＳＢシリーズ　オーガー、ベレックス株式会社発行の製品パンフレット、ベレックス株式会社;異議申立 60／00540 国内図書館 社団法人日本建設機械化協会　編、１９８６年版日本建設機械要覧、社団法人日本建設機械化協会、19860315;異議申立 60／00541 その他 ベレックス株式会社証明書（甲第２号証パンフレット付き）、ベレックス株式会社　代表取締役社長　菊崎一恒、20060925;異議申立 60／00542 その他 甲第２号証のパンフレット中のオーガ装置（穿孔装置）及びその支持アーム部分の説明図;実全昭53-100709;実全昭55-088442;特開平05-118184;実全昭58-016289;実全平02-125092;実全平03-128728;実開平05-087026;実開平06-079890</t>
  </si>
  <si>
    <t>拒絶理由通知（拒絶理由の引用文献情報）（1997/04/09）特開昭51-140306;拒絶理由通知（拒絶理由の引用文献情報）（1997/04/09）特開昭60-023521;拒絶理由通知（拒絶理由の引用文献情報）（1997/04/09）特開昭63-027618;拒絶理由通知（拒絶理由の引用文献情報）（1997/04/09）特開平05-033340;拒絶理由通知（拒絶理由の引用文献情報）（1997/04/09）実公昭57-012034;審判請求証拠（無効審判請求の引用文献情報）（2006/09/29）特開平04-120313;審判請求証拠（無効審判請求の引用文献情報）（2006/09/29）異議申立 60／00539 国内カタログ ＳＢシリーズ　オーガー、ベレックス株式会社発行の製品パンフレット、ベレックス株式会社;審判請求証拠（無効審判請求の引用文献情報）（2006/09/29）異議申立 60／00540 国内図書館 社団法人日本建設機械化協会　編、１９８６年版日本建設機械要覧、社団法人日本建設機械化協会、19860315;審判請求証拠（無効審判請求の引用文献情報）（2006/09/29）異議申立 60／00541 その他 ベレックス株式会社証明書（甲第２号証パンフレット付き）、ベレックス株式会社　代表取締役社長　菊崎一恒、20060925;審判請求証拠（無効審判請求の引用文献情報）（2006/09/29）異議申立 60／00542 その他 甲第２号証のパンフレット中のオーガ装置（穿孔装置）及びその支持アーム部分の説明図;審判請求証拠（無効審判請求の引用文献情報）（2006/09/29）実全昭53-100709;審判請求証拠（無効審判請求の引用文献情報）（2006/09/29）実全昭55-088442;審判請求証拠（無効審判請求の引用文献情報）（2007/10/02）特開平05-118184;審判請求証拠（無効審判請求の引用文献情報）（2007/10/02）実全昭53-100709;審判請求証拠（無効審判請求の引用文献情報）（2007/10/02）実全昭55-088442;審判請求証拠（無効審判請求の引用文献情報）（2007/10/02）実全昭58-016289;審判請求証拠（無効審判請求の引用文献情報）（2007/10/02）実全平02-125092;審判請求証拠（無効審判請求の引用文献情報）（2007/10/02）実全平03-128728;審判請求証拠（無効審判請求の引用文献情報）（2007/10/02）実開平05-087026;審判請求証拠（無効審判請求の引用文献情報）（2007/10/02）実開平06-079890</t>
  </si>
  <si>
    <t>審判請求証拠（無効審判請求の引用文献情報）（2006/09/29）特開平04-120313</t>
  </si>
  <si>
    <t>審判請求証拠（無効審判請求の引用文献情報）（2006/09/29）異議申立 60／00539 国内カタログ ＳＢシリーズ　オーガー、ベレックス株式会社発行の製品パンフレット、ベレックス株式会社</t>
  </si>
  <si>
    <t>審判請求証拠（無効審判請求の引用文献情報）（2006/09/29）異議申立 60／00540 国内図書館 社団法人日本建設機械化協会　編、１９８６年版日本建設機械要覧、社団法人日本建設機械化協会、19860315</t>
  </si>
  <si>
    <t>審判請求証拠（無効審判請求の引用文献情報）（2006/09/29）異議申立 60／00541 その他 ベレックス株式会社証明書（甲第２号証パンフレット付き）、ベレックス株式会社　代表取締役社長　菊崎一恒、20060925</t>
  </si>
  <si>
    <t>審判請求証拠（無効審判請求の引用文献情報）（2006/09/29）異議申立 60／00542 その他 甲第２号証のパンフレット中のオーガ装置（穿孔装置）及びその支持アーム部分の説明図</t>
  </si>
  <si>
    <t>審判請求証拠（無効審判請求の引用文献情報）（2006/09/29）実全昭53-100709</t>
  </si>
  <si>
    <t>審判請求証拠（無効審判請求の引用文献情報）（2006/09/29）実全昭55-088442</t>
  </si>
  <si>
    <t>審判審判2007-800214号</t>
  </si>
  <si>
    <t>審判（受付）:20071004:60:審判請求書（その他の請求書・申立書を含む）;審判（発送）:20071019:20:審判番号通知;審判（発送）:20071019:22:審判官指定（変更）通知;審判（庁内）:20071019:95:予告登録通知;審判（発送）:20071024:17:請求書副本の送達通知（答弁指令）;審判（発送）:20071024:20:審判番号通知;審判（発送）:20071024:22:審判官指定（変更）通知;審判（庁内）:20071030:3012:郵便送達報告書;審判（受付）:20071225:57:答弁書（審判事件答弁書・異議答弁書）;審判（発送）:20080111:171:答弁書副本の送付通知（弁駁指令）;審判（受付）:20080212:58:弁駁書（審判事件答弁書・異議答弁書）;審判（受付）:20080303:781:上申書（出願人・請求人）;審判（発送）:20080324:22:審判官指定（変更）通知;審判（発送）:20080324:22:審判官指定（変更）通知;審判（発送）:20080325:234:手続中止通知書;審判（発送）:20080325:234:手続中止通知書;審判（発送）:20101001:22:審判官指定（変更）通知;審判（発送）:20101001:22:審判官指定（変更）通知;審判（発送）:20101001:235:手続中止解除通知書;審判（発送）:20101001:235:手続中止解除通知書;審判（発送）:20101015:03:審決;審判（発送）:20101015:03:審決;審判（庁内）:20101021:3012:郵便送達報告書;審判（庁内）:20101025:3012:郵便送達報告書;審判（庁内）:20101208:96:確定登録通知</t>
  </si>
  <si>
    <t>審判請求証拠（無効審判請求の引用文献情報）（2007/10/02）特開平05-118184</t>
  </si>
  <si>
    <t>審判請求証拠（無効審判請求の引用文献情報）（2007/10/02）実全昭53-100709</t>
  </si>
  <si>
    <t>審判請求証拠（無効審判請求の引用文献情報）（2007/10/02）実全昭55-088442</t>
  </si>
  <si>
    <t>審判請求証拠（無効審判請求の引用文献情報）（2007/10/02）実全昭58-016289</t>
  </si>
  <si>
    <t>審判請求証拠（無効審判請求の引用文献情報）（2007/10/02）実全平02-125092</t>
  </si>
  <si>
    <t>審判請求証拠（無効審判請求の引用文献情報）（2007/10/02）実全平03-128728</t>
  </si>
  <si>
    <t>審判請求証拠（無効審判請求の引用文献情報）（2007/10/02）実開平05-087026</t>
  </si>
  <si>
    <t>審判請求証拠（無効審判請求の引用文献情報）（2007/10/02）実開平06-079890</t>
  </si>
  <si>
    <t>審判審判2008-390092号</t>
  </si>
  <si>
    <t>審判（受付）:20080825:60:審判請求書（その他の請求書・申立書を含む）;審判（発送）:20080905:20:審判番号通知;審判（発送）:20080908:22:審判官指定（変更）通知;審判（庁内）:20080908:95:予告登録通知;審判（庁内）:20081021:9611:請求取下登録</t>
  </si>
  <si>
    <t>審判審判2009-390052号</t>
  </si>
  <si>
    <t>新日本製鐵　株式会社</t>
  </si>
  <si>
    <t>審判（受付）:20090420:60:審判請求書（その他の請求書・申立書を含む）;審判（発送）:20090513:20:審判番号通知;審判（庁内）:20090514:95:予告登録通知;審判（発送）:20090519:22:審判官指定（変更）通知;審判（受付）:20090610:523:手続補正書（自発・内容）;審判（庁内）:20090612:94:閲覧照会;審判（庁内）:20090615:941:閲覧貸出;審判（庁内）:20090617:942:閲覧返却;審判（発送）:20090619:23:審理終結通知書;審判（発送）:20090709:03:審決;審判（庁内）:20090713:94:閲覧照会;審判（庁内）:20090714:3012:郵便送達報告書;審判（庁内）:20090716:96:確定登録通知;審判（庁内）:20090717:941:閲覧貸出;審判（庁内）:20090722:942:閲覧返却</t>
  </si>
  <si>
    <t>特願平7-84571</t>
  </si>
  <si>
    <t>特許03160745</t>
  </si>
  <si>
    <t>特開平08-252667</t>
  </si>
  <si>
    <t xml:space="preserve">B23K  9/028      </t>
  </si>
  <si>
    <t>B23K  9/028;B23K  9/00    109;B23K  9/00    501;B23K  9/12    331;B23K  9/127   505;B23K  9/16;E02D  5/08</t>
  </si>
  <si>
    <t>B23K  9/028</t>
  </si>
  <si>
    <t>B23K9/028;B23K9/00,109;B23K9/00,501;B23K9/12,331;B23K9/127,505;B23K9/16;E02D5/08</t>
  </si>
  <si>
    <t>B23K9/028</t>
  </si>
  <si>
    <t>E02D   5/08@AFI(JP);B23K   9/00@ALI(JP);B23K   9/028@ALI(JP);B23K   9/12@ALI(JP);B23K   9/127@ALI(JP);B23K   9/16@ALI(JP);E02D   5/02@CFI(JP);B23K   9/00@CLI(JP);B23K   9/028@CLI(JP);B23K   9/12@CLI(JP);B23K   9/127@CLI(JP);B23K   9/16@CLI(JP)</t>
  </si>
  <si>
    <t>E02D   5/08@AFI(JP);B23K   9/00@ALI(JP);B23K   9/028@ALI(JP);B23K   9/12@ALI(JP);B23K   9/127@ALI(JP);B23K   9/16@ALI(JP)</t>
  </si>
  <si>
    <t>E02D   5/08@AFI(JP)</t>
  </si>
  <si>
    <t>E02D  5/08;B23K  9/00    109;B23K  9/16        J;B23K  9/00    501 B;B23K  9/028       N;B23K  9/12    331 A;B23K  9/127   505 C</t>
  </si>
  <si>
    <t>B23K  9/028       N;B23K  9/00    109;B23K  9/00    501 B;B23K  9/12    331 A;B23K  9/127   505 C;B23K  9/16        J;E02D  5/08</t>
  </si>
  <si>
    <t>2D049 BA00;2D049 DA05;2D049 DC05;4E001 AA03;4E001 BB08;4E001 BB09;4E001 CC03;4E001 CC04;4E001 DF04;4E001 DF09;4E001 EA04;4E081 AA01;4E081 AA03;4E081 AA12;4E081 AA15;4E081 AA17;4E081 BA31;4E081 DA12;4E081 DA16;4E081 DA62;4E081 DA66;4E081 EA06;4E081 EA23;4E081 EA24;4E081 EA54;4E081 FA01;4E081 YB08;4E081 YB10;4E081 YR01;4E081 YY02;4E081 YY07;2D049 FB03;2D049 FB09;2D049 FB14;2D049 FC02;2D049 FC03</t>
  </si>
  <si>
    <t>吉田　幸生;田中　和博;山口　昌伸</t>
  </si>
  <si>
    <t>秋沢　政光;佐竹　章</t>
  </si>
  <si>
    <t>鋼管矢板継手の溶接装置</t>
  </si>
  <si>
    <t xml:space="preserve">(57)【要約】 【目的】本発明は、鋼管矢板継手の溶接において、溶接品質，原単位の向上，作業環境の改善，生産性向上等を意図した溶接装置を提供する。 【構成】芯線径２．４ｍｍ以下の細径芯線を使用し、且つ不活性ガスをシールドガスとして使用し、ウイービング又は回転方式による運棒機能を有する溶接トーチを具備し、鋼管矢板１管軸方向への移動機能を有し、鋼管矢板継手長さに応じて適正な間隔になる如く配置可能な溶接装置４を、前記鋼管矢板の管軸を挟む両継手側にそれぞれ複数台設置した鋼管矢板継手の溶接装置である。 【効果】低電流，回転アークの運棒機能により、適正な個別溶接速度での溶接が可能となり、カットワイヤ散布の省略，溶接欠陥の減少，補修溶接長の短縮，溶材コストの低減により生産性が大幅に向上した。 </t>
  </si>
  <si>
    <t xml:space="preserve">(57)【特許請求の範囲】 【請求項１】芯線径２．４ｍｍ以下の細径芯線を使用し、且つＣＯ2，Ａｒ，Ｈｅ又はこれらの混合ガスをシールドガスとして使用し、ウイービング又は回転方式による運棒機能を有する溶接トーチを具備し、鋼管矢板管軸方向への移動機能を有し、鋼管矢板継手長さに応じて適正な間隔になる如く配置可能な溶接装置を、前記鋼管矢板の管軸を挟む両継手側にそれぞれ複数台設置してなる鋼管矢板継手の溶接装置。 </t>
  </si>
  <si>
    <t>SFG0029813723</t>
  </si>
  <si>
    <t>審判審判2009-390052号;審判審判2009-800107号</t>
  </si>
  <si>
    <t>特開平6-198443;特開平5-200550;特開平6-15449;特開昭51-120945;特開昭50-40438;特開昭51-6832;特開昭53-131936;実開昭52-63125</t>
  </si>
  <si>
    <t>特開平05-200550;特開平06-198443;異議申立 90／00436 国内雑誌 ウィービングＣＯ２半自動溶接による厚板溶接法（ミディアム・ギャップ溶接法）、溶接技術　１９７０年８月号、1970、ｐ７３－８０;異議申立 90／00437 国内雑誌 鋼床版の現場における炭酸ガス片面自動溶接（Ｓ＆Ｗ・ＣＯ２法）、溶接技術　１９７３年１２月号、1973、Ｐ６５－６９;異議申立 90／00438 国内雑誌 高速回転アーク溶接ロボットの開発、ＮＫＫ技報、1989、Ｎ１２７、Ｐ１３８－１４４;異議申立 90／00439 国内雑誌 圧力容器用知能溶接ロボットの開発、溶接技術　１９８８年１２月号、1988、Ｐ７９－８４;特開平01-101277;特開平04-238668;特公昭61-046235;実全昭60-141990;実公昭61-038779</t>
  </si>
  <si>
    <t>拒絶理由通知（拒絶理由の引用文献情報）（2000/10/26）特開平05-200550;拒絶理由通知（拒絶理由の引用文献情報）（2000/10/26）特開平06-198443;審判請求証拠（無効審判請求の引用文献情報）（2009/05/22）異議申立 90／00436 国内雑誌 ウィービングＣＯ２半自動溶接による厚板溶接法（ミディアム・ギャップ溶接法）、溶接技術　１９７０年８月号、1970、ｐ７３－８０;審判請求証拠（無効審判請求の引用文献情報）（2009/05/22）異議申立 90／00437 国内雑誌 鋼床版の現場における炭酸ガス片面自動溶接（Ｓ＆Ｗ・ＣＯ２法）、溶接技術　１９７３年１２月号、1973、Ｐ６５－６９;審判請求証拠（無効審判請求の引用文献情報）（2009/05/22）異議申立 90／00438 国内雑誌 高速回転アーク溶接ロボットの開発、ＮＫＫ技報、1989、Ｎ１２７、Ｐ１３８－１４４;審判請求証拠（無効審判請求の引用文献情報）（2009/05/22）異議申立 90／00439 国内雑誌 圧力容器用知能溶接ロボットの開発、溶接技術　１９８８年１２月号、1988、Ｐ７９－８４;審判請求証拠（無効審判請求の引用文献情報）（2009/05/25）特開平01-101277;審判請求証拠（無効審判請求の引用文献情報）（2009/05/25）特開平04-238668;審判請求証拠（無効審判請求の引用文献情報）（2009/05/25）特開平05-200550;審判請求証拠（無効審判請求の引用文献情報）（2009/05/25）特開平06-198443;審判請求証拠（無効審判請求の引用文献情報）（2009/05/25）特公昭61-046235;審判請求証拠（無効審判請求の引用文献情報）（2009/05/25）実全昭60-141990;審判請求証拠（無効審判請求の引用文献情報）（2009/05/25）実公昭61-038779</t>
  </si>
  <si>
    <t>溶接装置;回転方式;継手材;鋼管矢板;鋼管矢板</t>
  </si>
  <si>
    <t>審判請求証拠（無効審判請求の引用文献情報）（2009/05/22）異議申立 90／00436 国内雑誌 ウィービングＣＯ２半自動溶接による厚板溶接法（ミディアム・ギャップ溶接法）、溶接技術　１９７０年８月号、1970、ｐ７３－８０</t>
  </si>
  <si>
    <t>審判請求証拠（無効審判請求の引用文献情報）（2009/05/22）異議申立 90／00437 国内雑誌 鋼床版の現場における炭酸ガス片面自動溶接（Ｓ＆Ｗ・ＣＯ２法）、溶接技術　１９７３年１２月号、1973、Ｐ６５－６９</t>
  </si>
  <si>
    <t>審判請求証拠（無効審判請求の引用文献情報）（2009/05/22）異議申立 90／00438 国内雑誌 高速回転アーク溶接ロボットの開発、ＮＫＫ技報、1989、Ｎ１２７、Ｐ１３８－１４４</t>
  </si>
  <si>
    <t>審判請求証拠（無効審判請求の引用文献情報）（2009/05/22）異議申立 90／00439 国内雑誌 圧力容器用知能溶接ロボットの開発、溶接技術　１９８８年１２月号、1988、Ｐ７９－８４</t>
  </si>
  <si>
    <t>審判審判2009-800107号</t>
  </si>
  <si>
    <t>株式会社　クボタ</t>
  </si>
  <si>
    <t>審判（受付）:20090527:60:審判請求書（その他の請求書・申立書を含む）;審判（発送）:20090610:20:審判番号通知;審判（発送）:20090610:22:審判官指定（変更）通知;審判（庁内）:20090610:95:予告登録通知;審判（発送）:20090626:20:審判番号通知;審判（発送）:20090626:22:審判官指定（変更）通知;審判（発送）:20090626:22:審判官指定（変更）通知;審判（発送）:20090629:17:請求書副本の送達通知（答弁指令）;審判（庁内）:20090702:3012:郵便送達報告書;審判（受付）:20090831:57:答弁書（審判事件答弁書・異議答弁書）;審判（庁内）:20090902:94:閲覧照会;審判（発送）:20090904:171:答弁書副本の送付通知（弁駁指令）;審判（庁内）:20090904:941:閲覧貸出;審判（庁内）:20090907:942:閲覧返却;審判（受付）:20091005:58:弁駁書（審判事件答弁書・異議答弁書）;審判（発送）:20091022:2891:通知書（その他）期間有;審判（受付）:20091106:543:543(C0840);審判（発送）:20091118:281:通知書（その他）特別送達;審判（発送）:20091118:2837:補正許否の決定;審判（発送）:20091118:2837:補正許否の決定;審判（庁内）:20091124:3012:郵便送達報告書;審判（受付）:20091221:57:答弁書（審判事件答弁書・異議答弁書）;審判（発送）:20100107:1851:答弁書副本の送付通知;審判（発送）:20100107:22:審判官指定（変更）通知;審判（発送）:20100107:22:審判官指定（変更）通知;審判（受付）:20100217:6513:口頭審理陳述要領書;審判（受付）:20100302:6513:口頭審理陳述要領書;審判（庁内）:20100304:309:調書;審判（発送）:20100316:132:無効理由通知書;審判（発送）:20100316:133:職権審理結果通知書;審判（受付）:20100415:53:意見書;審判（受付）:20100416:53:意見書;審判（受付）:20100416:611:訂正請求書;審判（発送）:20100426:173:訂正請求副本送付通知（弁駁指令）;審判（発送）:20100426:1856:意見書副本の送付通知;審判（受付）:20100526:58:弁駁書（審判事件答弁書・異議答弁書）;審判（発送）:20100609:1852:弁駁書副本の送付通知;審判（発送）:20100609:23:審理終結通知書;審判（発送）:20100609:23:審理終結通知書;審判（発送）:20100701:03:審決;審判（発送）:20100701:03:審決;審判（庁内）:20100706:3012:郵便送達報告書;審判（庁内）:20100714:3012:郵便送達報告書;審判（庁内）:20100825:96:確定登録通知;審判（庁内）:20100908:94:閲覧照会;審判（庁内）:20100909:941:閲覧貸出;審判（庁内）:20100914:942:閲覧返却</t>
  </si>
  <si>
    <t>審判請求証拠（無効審判請求の引用文献情報）（2009/05/25）特開平01-101277</t>
  </si>
  <si>
    <t>審判請求証拠（無効審判請求の引用文献情報）（2009/05/25）特開平04-238668</t>
  </si>
  <si>
    <t>審判請求証拠（無効審判請求の引用文献情報）（2009/05/25）特開平05-200550</t>
  </si>
  <si>
    <t>審判請求証拠（無効審判請求の引用文献情報）（2009/05/25）特開平06-198443</t>
  </si>
  <si>
    <t>審判請求証拠（無効審判請求の引用文献情報）（2009/05/25）特公昭61-046235</t>
  </si>
  <si>
    <t>審判請求証拠（無効審判請求の引用文献情報）（2009/05/25）実全昭60-141990</t>
  </si>
  <si>
    <t>審判請求証拠（無効審判請求の引用文献情報）（2009/05/25）実公昭61-038779</t>
  </si>
  <si>
    <t>審判審判2009-390094号</t>
  </si>
  <si>
    <t>株式会社　エレニックス</t>
  </si>
  <si>
    <t>審判（受付）:20090730:60:審判請求書（その他の請求書・申立書を含む）;審判（発送）:20090812:20:審判番号通知;審判（庁内）:20090812:95:予告登録通知;審判（発送）:20090819:22:審判官指定（変更）通知;審判（庁内）:20090828:94:閲覧照会;審判（庁内）:20090831:941:閲覧貸出;審判（庁内）:20090903:942:閲覧返却;審判（発送）:20090924:131:訂正拒絶理由通知書;審判（受付）:20091028:523:手続補正書（自発・内容）;審判（受付）:20091106:609:請求取下書;審判（庁内）:20091110:9611:請求取下登録</t>
  </si>
  <si>
    <t>特願平7-92559</t>
  </si>
  <si>
    <t>特許03050773</t>
  </si>
  <si>
    <t>特開平08-290332</t>
  </si>
  <si>
    <t xml:space="preserve">B23H  7/26       </t>
  </si>
  <si>
    <t>B23H  7/26</t>
  </si>
  <si>
    <t>B23H7/26;B23H9/14</t>
  </si>
  <si>
    <t>B23H7/26</t>
  </si>
  <si>
    <t>B23H   7/26@AFI(JP);B23H   9/14@ALI(JP);B23H   7/26@CFI(JP);B23H   9/00@CLI(JP)</t>
  </si>
  <si>
    <t>B23H   7/26@AFI(JP)</t>
  </si>
  <si>
    <t>三好　秀和;三好　保男;岩崎　幸邦;栗原　彰;横屋　赳夫;川又　澄雄;伊藤　正和;高橋　俊一;高松　俊雄</t>
  </si>
  <si>
    <t xml:space="preserve">(57)【要約】 【目的】細穴放電加工機１において電極１１及び電極ガイド６５を自動的に着脱交換することを目的とする。 【構成】細穴放電加工機１における加工ヘッドに備えた主軸ヘッド９の主軸１３にチャック２３を設け、電極１１の上端部に上記チャック２３に着脱交換される電極ホルダ２１を設け、かつ着脱交換すべき多数の電極ホルダ２１を支持した電極交換装置７９を細穴放電加工機１の側方に配置した構成である。また、前記加工ヘッド７に備えた電極ガイド装置１５に対して電極ガイド６５を自動的に着脱交換可能に構成し、かつ着脱交換すべき複数の電極ガイド６５を支持した電極ガイドストッカ１４３を、後退位置と電極交換位置とへ移動可能に設けた構成である。 </t>
  </si>
  <si>
    <t xml:space="preserve">(57)【特許請求の範囲】 【請求項１】細穴放電加工機における電極交換方法にして、次の各工程を有することを特徴とする電極交換方法、 （ａ）細穴放電加工機における加工ヘッドを電極交換位置へ位置決めする工程、 （ｂ）電極ストッカに保持されている所望の電極を電極交換位置に割出す工程、 （ｃ）電極交換位置に割出された電極を、電極ホルダ移送装置に往復動可能に備えた一対の挾持爪によって前記加工ヘッドに備えた主軸の下方位置へ水平にかつ直線的に移送し位置決めする工程、 （ｄ）前記主軸を下降せしめて、当該主軸に備えたチャックによって電極の上端部に予め取付けてある電極ホルダを保持すると共に、チャック及び電極を介して放電加工部へ供給される加工液の漏洩を防止すべく、前記主軸に下方向へ付勢して内装したシール部材の下端部に備えたシールリングに前記電極ホルダの上端部を密着せしめる工程。 【請求項２】細穴放電加工機における電極ガイド交換方法にして、次の各工程を有することを特徴とする電極ガイド交換方法、 （ａ）細穴放電加工機における加工ヘッドに対して着脱交換する複数の電極ガイドを保持した電極ガイドストッカを、電極ガイド着脱交換位置へ位置決めする工程、 （ｂ）着脱交換位置へ位置決めした電極ガイドストッカに保持されている所望の電極ガイドの上方位置に加工ヘッドを位置決めする工程、 （ｃ）加工ヘッドを下降して、当該加工ヘッドに備えた電極ガイド装着部に所望の電極ガイドを係合する工程、 （ｄ）上記電極ガイド装着部に備えたロック装置によって電極ガイドを固定する工程。 【請求項３】水平に走行可能に設けたエンドレスチェーンに、電極の上端部に取付けた電極ホルダを水平方向に着脱可能に支持する複数のホルダ支持部材を設け、所定位置に割出し位置決めされたホルダ支持部材に支持されている電極ホルダを保持して細穴放電加工機の電極交換位置へ移送可能の電極ホルダ移送装置を、前記エンドレスチエーンの下方位置に水平に設けてなることを特徴とする電極交換装置。 【請求項４】ホルダ支持部材に、電極ホルダを固定保持するためのマグネット（永久磁石）を備えていることを特徴とする請求項３に記載の電極交換装置。 【請求項５】細穴放電加工機における加工ヘッドに対して着脱交換する複数の電極ガイドを保持した電極ガイドストッカを、前記細穴放電加工機の電極ガイド交換位置へ移動自在に備えていることを特徴とする請求項３又は４に記載の電極交換装置。 【請求項６】電極ガイドストッカに、電極ガイドを固定保持するためのマグネットを備えていることを特徴とする請求項５に記載の電極交換装置。 【請求項７】ワークテーブルの上方位置において前後左右方向へ移動位置決め自在に設けたスライダに、加工ヘッドを上下位置調節自在に設け、この加工ヘッドに、電極上端部を保持するチャックを備えた主軸を上下動可能に設け、この主軸の下方位置に、前記電極を案内する電極ガイド装置を備えた構成の細穴放電加工機において、前記チャックは、電極の上端部に取付けた電極ホルダを着脱交換自在の構成であり、かつチャックから電極ホルダを介して電極へ流通される加工液の漏洩を防止すべく、前記電極ホルダの上端部に密着するシールリングを下端部に備えたシール部材を下方向へ付勢して前記主軸に内装した構成であることを特徴とする細穴放電加工機。 【請求項８】電極ガイド装置は、電極の下端部を中心に誘導するテーパ孔を備え、このテーパ孔の下側に設けたＶブロックのＶ字形状の溝へ電極を案内する電極ガイドを押圧固定可能かつ着脱交換可能に備えた構成であることを特徴とする請求項７に記載の細穴放電加工機。 【請求項９】ワークテーブルの上方位置において前後左右方向へ移動位置決め自在に設けたスライダに加工ヘッドを上下位置調節自在に設け、この加工ヘッドに、電極の上端部を保持するチャックを備えた主軸を上下動可能に設け、この主軸の下方位置に、前記電極を案内する電極ガイド装置を備えた構成の細穴放電加工機において、前記電極ガイド装置は、電極の下端部を中心に誘導するテーパ孔を備え、このテーパ孔の下側に設けたＶブロックのＶ字形状の溝へ電極を案内する電極ガイドを押圧固定可能かつ着脱交換可能に備えた構成であることを特徴とする細穴放電加工機。 【請求項１０】主軸のチャックに電極を取付けるとき水平方向から電極を規制して電極の振れを防止するＶ字形状の溝を備えた振れ防止部材を備えてなる電極振れ防止装置を備えたことを特徴とする請求項７，８又は９に記載の細穴放電加工機。 【請求項１１】電極振れ防止装置は、水平方向から電極を規制するＶ字形状の溝を備えた振れ防止部材を設け、この振れ防止部材を、前記主軸と一体的に上下動可能かつ所定位置に固定停止可能に設けてなることを特徴とする請求項１０に記載の細穴放電加工機。 【請求項１２】主軸ヘッド側又は振れ防止部材の一方に、両方を一体化するためのマグネットを設け、前記振れ防止部材又は固定部分の一方に、振れ防止部材を所定位置に固定停止するためのマグネットを設けてなることを特徴とする請求項１１に記載の細穴放電加工機。 【請求項１３】電極の上端部に装着して使用する電極ホルダにして、細穴放電加工機における主軸に備えたチャックに着脱可能な筒状の外筒にコレット嵌入孔を設け、電極を挾持固定可能のコレットを上記コレット嵌入孔に嵌入して設けると共に上記コレット上面とコレット嵌入孔との間にシール用弾性部材を介在して設け、かつ上記コレット下部に形成したテーパ部を締付け可能の螺子部材を前記外筒に調節可能に螺合してなることを特徴とする電極ホルダ。 【請求項１４】シール用弾性部材は、コレット嵌入孔とコレットの間及びコレットと電極との間のシールを同時に行う構成であることを特徴とする請求項１３に記載の電極ホルダ。 </t>
  </si>
  <si>
    <t>SFG0029846390</t>
  </si>
  <si>
    <t>審判審判2009-390094号;審判審判2009-800205号</t>
  </si>
  <si>
    <t>特開平5-329714;特開平2-145232;特開平7-24649</t>
  </si>
  <si>
    <t>特開昭56-015933;特開昭60-177835;特開昭62-084928;特開平01-246021;特開平02-145232;特開平05-329714;特開平07-024649;特公平04-033570;実公平06-034920</t>
  </si>
  <si>
    <t>拒絶理由通知（拒絶理由の引用文献情報）（1998/03/30）特開昭56-015933;拒絶理由通知（拒絶理由の引用文献情報）（1998/03/30）特開昭60-177835;拒絶理由通知（拒絶理由の引用文献情報）（1998/03/30）特開昭62-084928;拒絶理由通知（拒絶理由の引用文献情報）（1998/03/30）特開平01-246021;拒絶理由通知（拒絶理由の引用文献情報）（1998/03/30）特開平02-145232;拒絶理由通知（拒絶理由の引用文献情報）（1998/03/30）特開平05-329714;拒絶理由通知（拒絶理由の引用文献情報）（1998/03/30）特開平07-024649;拒絶理由通知（拒絶理由の引用文献情報）（1998/03/30）特公平04-033570;審判請求証拠（無効審判請求の引用文献情報）（2009/09/25）実公平06-034920</t>
  </si>
  <si>
    <t>ＡＢ０４細穴加工;ＤＤ００電極振れ防止装置</t>
  </si>
  <si>
    <t>審判審判2009-800205号</t>
  </si>
  <si>
    <t>株式会社　アステック</t>
  </si>
  <si>
    <t>平22年（行ケ）第10189号</t>
  </si>
  <si>
    <t>審判（受付）:20090928:60:審判請求書（その他の請求書・申立書を含む）;審判（発送）:20091009:20:審判番号通知;審判（発送）:20091009:22:審判官指定（変更）通知;審判（庁内）:20091009:95:予告登録通知;審判（発送）:20091015:22:審判官指定（変更）通知;審判（発送）:20091019:17:請求書副本の送達通知（答弁指令）;審判（発送）:20091019:20:審判番号通知;審判（発送）:20091019:22:審判官指定（変更）通知;審判（庁内）:20091023:3012:郵便送達報告書;審判（受付）:20091210:57:答弁書（審判事件答弁書・異議答弁書）;審判（受付）:20091210:611:訂正請求書;審判（発送）:20091216:171:答弁書副本の送付通知（弁駁指令）;審判（受付）:20100112:58:弁駁書（審判事件答弁書・異議答弁書）;審判（発送）:20100119:132:無効理由通知書;審判（発送）:20100119:133:職権審理結果通知書;審判（発送）:20100119:1852:弁駁書副本の送付通知;審判（受付）:20100127:6513:口頭審理陳述要領書;審判（発送）:20100128:22:審判官指定（変更）通知;審判（発送）:20100128:22:審判官指定（変更）通知;審判（受付）:20100129:6513:口頭審理陳述要領書;審判（発送）:20100201:1860:口頭審理陳述要領書副本の送付通知;審判（発送）:20100203:1860:口頭審理陳述要領書副本の送付通知;審判（発送）:20100405:22:審判官指定（変更）通知;審判（発送）:20100405:22:審判官指定（変更）通知;審判（庁内）:20100407:309:調書;審判（発送）:20100416:23:審理終結通知書;審判（発送）:20100416:23:審理終結通知書;審判（発送）:20100513:03:審決;審判（発送）:20100513:03:審決;審判（庁内）:20100518:3012:郵便送達報告書;審判（庁内）:20100518:3012:郵便送達報告書;審判（庁内）:20100730:94:閲覧照会;審判（庁内）:20100802:941:閲覧貸出;審判（庁内）:20100805:942:閲覧返却;審判（庁内）:20110315:96:確定登録通知</t>
  </si>
  <si>
    <t>審判請求証拠（無効審判請求の引用文献情報）（2009/09/25）実公平06-034920</t>
  </si>
  <si>
    <t>審判審判2009-800156号</t>
  </si>
  <si>
    <t>アルケマ　フランス</t>
  </si>
  <si>
    <t>無効の一部成立、一部不成立</t>
  </si>
  <si>
    <t>審判（受付）:20090717:60:審判請求書（その他の請求書・申立書を含む）;審判（発送）:20090731:20:審判番号通知;審判（発送）:20090731:22:審判官指定（変更）通知;審判（庁内）:20090803:95:予告登録通知;審判（受付）:20090804:523:手続補正書（自発・内容）;審判（発送）:20090824:22:審判官指定（変更）通知;審判（受付）:20090827:523:手続補正書（自発・内容）;審判（受付）:20090903:523:手続補正書（自発・内容）;審判（受付）:20090909:523:手続補正書（自発・内容）;審判（受付）:20090911:523:手続補正書（自発・内容）;審判（発送）:20090914:17:請求書副本の送達通知（答弁指令）;審判（発送）:20090914:20:審判番号通知;審判（発送）:20090914:22:審判官指定（変更）通知;審判（発送）:20090916:1857:手続補正書副本の送付通知;審判（庁内）:20090924:3012:郵便送達報告書;審判（受付）:20091214:7442:代理人受任届（被請求人・権利者）;審判（受付）:20091214:57:答弁書（審判事件答弁書・異議答弁書）;審判（受付）:20091214:611:訂正請求書;審判（発送）:20100104:171:答弁書副本の送付通知（弁駁指令）;審判（発送）:20100104:22:審判官指定（変更）通知;審判（発送）:20100104:22:審判官指定（変更）通知;審判（発送）:20100409:22:審判官指定（変更）通知;審判（発送）:20100409:22:審判官指定（変更）通知;審判（発送）:20100412:131:訂正拒絶理由通知書;審判（受付）:20100602:523:手続補正書（自発・内容）;審判（受付）:20100602:53:意見書;審判（発送）:20100728:133:職権審理結果通知書;審判（発送）:20100728:1856:意見書副本の送付通知;審判（発送）:20100728:1857:手続補正書副本の送付通知;審判（受付）:20100917:53:意見書;審判（発送）:20100930:1856:意見書副本の送付通知;審判（発送）:20101013:22:審判官指定（変更）通知;審判（発送）:20101013:22:審判官指定（変更）通知;審判（発送）:20101025:2892:通知書（その他）期間無;審判（発送）:20101025:2892:通知書（その他）期間無;審判（発送）:20101101:22:審判官指定（変更）通知;審判（発送）:20101101:22:審判官指定（変更）通知;審判（受付）:20101124:6513:口頭審理陳述要領書;審判（受付）:20101125:6513:口頭審理陳述要領書;審判（発送）:20101129:1860:口頭審理陳述要領書副本の送付通知;審判（発送）:20101129:1860:口頭審理陳述要領書副本の送付通知;審判（庁内）:20101210:309:調書;審判（受付）:20101221:782:上申書（被請求人・権利者）;審判（受付）:20101221:619:訂正取下書;審判（受付）:20101224:781:上申書（出願人・請求人）;審判（発送）:20110125:1858:上申書副本の送付通知;審判（発送）:20110125:1858:上申書副本の送付通知;審判（発送）:20110127:2892:通知書（その他）期間無;審判（発送）:20110127:2892:通知書（その他）期間無;審判（受付）:20110223:6513:口頭審理陳述要領書;審判（受付）:20110223:6513:口頭審理陳述要領書;審判（発送）:20110301:1860:口頭審理陳述要領書副本の送付通知;審判（発送）:20110301:1860:口頭審理陳述要領書副本の送付通知;審判（受付）:20110303:7442:代理人受任届（被請求人・権利者）;審判（庁内）:20110309:309:調書;審判（受付）:20110316:781:上申書（出願人・請求人）;審判（発送）:20110517:1858:上申書副本の送付通知;審判（発送）:20110517:23:審理終結通知書;審判（発送）:20110517:23:審理終結通知書;審判（発送）:20110616:03:審決;審判（発送）:20110616:03:審決;審判（庁内）:20110621:3012:郵便送達報告書;審判（庁内）:20110624:3012:郵便送達報告書;審判（庁内）:20111109:96:確定登録通知</t>
  </si>
  <si>
    <t>特願平8-16461</t>
  </si>
  <si>
    <t>特許02818398</t>
  </si>
  <si>
    <t>特開平08-239469</t>
  </si>
  <si>
    <t xml:space="preserve">C08G 69/26       </t>
  </si>
  <si>
    <t>C08G 69/26</t>
  </si>
  <si>
    <t>C08G69/26;C08L77/06</t>
  </si>
  <si>
    <t>C08G69/26</t>
  </si>
  <si>
    <t>C08G  69/26@AFI(EP);C08L  77/00@ALI(EP);C08L  77/02@ALI(EP);C08L  77/06@ALI(EP);C08G  69/00@CFI(EP);C08L  77/00@CLI(EP)</t>
  </si>
  <si>
    <t>C08G  69/26@AFI(EP)</t>
  </si>
  <si>
    <t>青山　葆;皆崎　英士</t>
  </si>
  <si>
    <t>無色透明の非晶質ポリアミドおよびその成形品</t>
  </si>
  <si>
    <t xml:space="preserve">(57)【要約】 【課題】靭性、耐溶剤性、剛性、交番曲げ強さに優れ、加熱撓み温度の高い無色のポリアミド成形材料を提供すること。 【解決手段】本質的に、 －炭素原子数１４～２２のアルキル置換脂環式ジアミン、および －２０モル％までを芳香族ジカルボン酸と置換してもよい、炭素原子数８～１４の枝なし脂肪族ジカルボン酸、または －炭素原子数８～１４の枝なし脂肪族ジアミン、および －２０モル％まで芳香族ジカルボン酸と置換してもよい、炭素原子数７～３６の脂環式ジカルボン酸、から製造される無色透明の非晶質ポリアミドまたはそれと少なくとも１つのホモポリアミドとのブレンドまたはアロイであって、加工および／または使用時において添加剤を任意に含むポリアミドまたはそれらのブレンドまたはアロイ。 </t>
  </si>
  <si>
    <t xml:space="preserve">(57)【特許請求の範囲】 【請求項１】本質的に、 －炭素原子数１４～２２のアルキル置換脂環式ジアミン、および －２０モル％までを芳香族ジカルボン酸と置換してもよい、炭素原子数８～１４の枝なし脂肪族ジカルボン酸、 または －炭素原子数８～１４の枝なし脂肪族ジアミン、および －２０モル％まで芳香族ジカルボン酸と置換してもよい、炭素原子数７～３６の脂環式ジカルボン酸、から製造される無色透明の非晶質ポリアミドまたはそれと少なくとも１つのホモポリアミドとのブレンドまたはアロイ。 【請求項２】請求項１記載のポリアミドまたはそれらのブレンドまたはアロイであって、それらから調製される標準試験片の２３℃における交番曲げ強さが１,０００,０００サイクル以上であることを特徴とするポリアミドまたはそれらのブレンドまたはアロイ。 【請求項３】請求項１記載のポリアミドまたはそれらのブレンドまたはアロイであって、それらから調製される標準試験片の２３℃における交番曲げ強さが１,５００,０００サイクル以上であることを特徴とするポリアミドまたはそれらのブレンドまたはアロイ。 【請求項４】請求項１記載のポリアミドまたはそれらのブレンドまたはアロイであって、それらから調製される標準試験片の２３℃における交番曲げ強さが１,９００,０００サイクル以上であることを特徴とするポリアミドまたはそれらのブレンドまたはアロイ。 【請求項５】脂環式ジアミンまたは脂環式ジカルボン酸が少なくとも１つのシクロヘキサン環を有することを特徴とする、請求項１～４いずれかに記載のポリアミド。 【請求項６】脂肪族ジカルボン酸の炭素原子数が８～１２であることを特徴とする、請求項１～５いずれかに記載のポリアミド。 【請求項７】脂肪族ジカルボン酸がデカン二酸、ドデカン二酸およびそれらの混合物からなる群から選択されることを特徴とする、請求項１～６いずれかに記載のポリアミド。 【請求項８】脂肪族ジカルボン酸が最高１０モル％の少なくとも１つの芳香族ジカルボン酸と取り替えられることを特徴とする、請求項１～７いずれかに記載のポリアミド。 【請求項９】脂環式ジアミンが少なくとも１つのシクロヘキサン環上に少なくとも１つのアルキル基を有することを特徴とする、請求項１～５いずれかに記載のポリアミド。 【請求項１０】少なくとも１つのアルキル基がメチル、エチル、プロピルおよびイソブチル基からなる群から選択されることを特徴とする、請求項９記載のポリアミド。 【請求項１１】ジアミンがビス－（３－メチル－４－アミノシクロヘキシル）Ｃ1～Ｃ3アルカンであることを特徴とする、請求項１０記載のポリアミド。 【請求項１２】ジアミンがビス－（３－メチル－４－アミノシクロヘキシル）メタンであることを特徴とする、請求項１０記載のポリアミド。 【請求項１３】ジアミンがビス－（３－メチル－４－アミノシクロヘキシル）メタンであり、ジカルボン酸がデカン二酸またはドデカン二酸であることを特徴とする、請求項１２記載のポリアミド。 【請求項１４】ジアミンがデカンジアミンまたはドデカンジアミンであり、ジカルボン酸がシクロヘキサンジカルボン酸であることを特徴とする、請求項１～５いずれかに記載のポリアミド。 【請求項１５】少なくとも１つのホモポリアミドがＰＡ６９、ＰＡ６１０、ＰＡ６１２、ＰＡ１１、ＰＡ１２、ＰＡ９１２およびＰＡ１２１２からなる群から選択されることを特徴とする、請求項１～１４いずれかに記載のポリアミド。 【請求項１６】滑剤、熱および紫外線安定剤、連鎖調節剤、顔料、着色剤、耐衝撃性改良剤、難燃剤、補強剤および充填剤からなる群から選択される添加剤をさらに含むことを特徴とする、請求項１～１５いずれかに記載のポリアミド。 【請求項１７】請求項１～１６いずれかに記載のポリアミドまたはそれと少なくとも１つのホモポリアミドとのブレンドまたはアロイから製造することのできる成形品。 </t>
  </si>
  <si>
    <t>SFG0004031127</t>
  </si>
  <si>
    <t>特開平4-257327</t>
  </si>
  <si>
    <t>異議申立 90／00632 その他 Ｒ．　Ｓｒｉｎｉｖａｓａｎ、Ｐｏｌｙａｍｉｄｅｓ　Ｂａｓｅｄ　ｏｎ　Ｃｙｃｌｏｈｅｘａｎｅｄｉｃａｒｂｏｘｙｌｉｃ　Ａｃｉｄ、Ｐｏｌｙｍｅｒ　Ｐｒｅｐｒｉｎｔｓ、ＡＭ．　ＣＨＥＭ．　ＳＯＣ．、1991、Ｖ３２　Ｎ１、Ｐ１７４－１７５</t>
  </si>
  <si>
    <t>審判請求証拠（無効審判請求の引用文献情報）（2009/07/16）;審判請求証拠（無効審判請求の引用文献情報）（2009/07/16）;審判請求証拠（無効審判請求の引用文献情報）（2009/07/16）;審判請求証拠（無効審判請求の引用文献情報）（2009/07/16）;審判請求証拠（無効審判請求の引用文献情報）（2009/07/16）;審判請求証拠（無効審判請求の引用文献情報）（2009/07/16）;審判請求証拠（無効審判請求の引用文献情報）（2009/07/16）異議申立 90／00632 その他 Ｒ．　Ｓｒｉｎｉｖａｓａｎ、Ｐｏｌｙａｍｉｄｅｓ　Ｂａｓｅｄ　ｏｎ　Ｃｙｃｌｏｈｅｘａｎｅｄｉｃａｒｂｏｘｙｌｉｃ　Ａｃｉｄ、Ｐｏｌｙｍｅｒ　Ｐｒｅｐｒｉｎｔｓ、ＡＭ．　ＣＨＥＭ．　ＳＯＣ．、1991、Ｖ３２　Ｎ１、Ｐ１７４－１７５</t>
  </si>
  <si>
    <t>シクロヘキサンジカルボン酸;デカンジアミン;デカン二酸;ドデカンジアミン;ドデカン二酸;交番曲げ強さ;非晶質ポリアミド;ポリアミド;交番曲げ強さ;非晶質</t>
  </si>
  <si>
    <t>WO50/1966,米国特許4369305号,米国特許4207411号,米国特許3597400号,米国特許2696482号,米国特許2512606号,欧州特許ＥＰ50742号,ＥＰ69700号,ＤＥ－OS2034541,ＤＥ4310970,ＤＥ3728334号,ＤＥ3717928号,ＤＥ1595354号</t>
  </si>
  <si>
    <t>審判請求証拠（無効審判請求の引用文献情報）（2009/07/16）</t>
  </si>
  <si>
    <t>審判請求証拠（無効審判請求の引用文献情報）（2009/07/16）異議申立 90／00632 その他 Ｒ．　Ｓｒｉｎｉｖａｓａｎ、Ｐｏｌｙａｍｉｄｅｓ　Ｂａｓｅｄ　ｏｎ　Ｃｙｃｌｏｈｅｘａｎｅｄｉｃａｒｂｏｘｙｌｉｃ　Ａｃｉｄ、Ｐｏｌｙｍｅｒ　Ｐｒｅｐｒｉｎｔｓ、ＡＭ．　ＣＨＥＭ．　ＳＯＣ．、1991、Ｖ３２　Ｎ１、Ｐ１７４－１７５</t>
  </si>
  <si>
    <t>審判審判2008-800145号</t>
  </si>
  <si>
    <t>株式会社　スエマサ</t>
  </si>
  <si>
    <t>2009/01/27;2009/09/14</t>
  </si>
  <si>
    <t>平21年（行ケ）第10054号;平21年（行ケ）第10333号</t>
  </si>
  <si>
    <t>2009/03/06;2009/10/26</t>
  </si>
  <si>
    <t>審判（受付）:20080811:60:審判請求書（その他の請求書・申立書を含む）;審判（発送）:20080822:20:審判番号通知;審判（発送）:20080822:22:審判官指定（変更）通知;審判（庁内）:20080825:95:予告登録通知;審判（受付）:20080829:51:手続補正書（方式）;審判（受付）:20080911:523:手続補正書（自発・内容）;審判（発送）:20080919:20:審判番号通知;審判（発送）:20080919:22:審判官指定（変更）通知;審判（発送）:20080919:22:審判官指定（変更）通知;審判（発送）:20080924:17:請求書副本の送達通知（答弁指令）;審判（発送）:20080924:1857:手続補正書副本の送付通知;審判（発送）:20080924:1857:手続補正書副本の送付通知;審判（庁内）:20081001:3012:郵便送達報告書;審判（受付）:20081020:781:上申書（出願人・請求人）;審判（受付）:20081127:57:答弁書（審判事件答弁書・異議答弁書）;審判（発送）:20081212:1851:答弁書副本の送付通知;審判（発送）:20081212:1858:上申書副本の送付通知;審判（発送）:20081212:232:書面審理通知書;審判（発送）:20081212:232:書面審理通知書;審判（受付）:20081215:781:上申書（出願人・請求人）;審判（発送）:20090116:1858:上申書副本の送付通知;審判（発送）:20090116:23:審理終結通知書;審判（発送）:20090116:23:審理終結通知書;審判（発送）:20090205:03:審決;審判（発送）:20090205:03:審決;審判（庁内）:20090212:3012:郵便送達報告書;審判（庁内）:20090213:3012:郵便送達報告書;審判（発送）:20090528:2891:通知書（その他）期間有;審判（受付）:20090607:611:訂正請求書;審判（発送）:20090625:173:訂正請求副本送付通知（弁駁指令）;審判（受付）:20090710:58:弁駁書（審判事件答弁書・異議答弁書）;審判（発送）:20090717:281:通知書（その他）特別送達;審判（発送）:20090717:2837:補正許否の決定;審判（発送）:20090717:2837:補正許否の決定;審判（庁内）:20090727:3012:郵便送達報告書;審判（受付）:20090803:781:上申書（出願人・請求人）;審判（受付）:20090819:57:答弁書（審判事件答弁書・異議答弁書）;審判（受付）:20090819:611:訂正請求書;審判（発送）:20090828:1851:答弁書副本の送付通知;審判（発送）:20090828:1855:訂正請求書副本の送付通知;審判（発送）:20090828:232:書面審理通知書;審判（発送）:20090828:232:書面審理通知書;審判（発送）:20090901:23:審理終結通知書;審判（発送）:20090901:23:審理終結通知書;審判（発送）:20090928:03:審決;審判（発送）:20090928:03:審決;審判（庁内）:20091005:3012:郵便送達報告書;審判（庁内）:20091005:3012:郵便送達報告書;審判（庁内）:20101014:96:確定登録通知</t>
  </si>
  <si>
    <t>特願平8-17809</t>
  </si>
  <si>
    <t>特許03675922</t>
  </si>
  <si>
    <t>特開平09-206703</t>
  </si>
  <si>
    <t xml:space="preserve">B08B  1/02       </t>
  </si>
  <si>
    <t>B08B  1/02;E04G 19/00</t>
  </si>
  <si>
    <t>B08B  1/02</t>
  </si>
  <si>
    <t>B08B1/02;E04G19/00</t>
  </si>
  <si>
    <t>B08B1/02</t>
  </si>
  <si>
    <t>B08B   1/02@AFI(JP);E04G  19/00@ALI(JP);B08B   1/02@CFI(JP);E04G  19/00@CLI(JP)</t>
  </si>
  <si>
    <t>B08B   1/02@AFI(JP);E04G  19/00@ALI(JP)</t>
  </si>
  <si>
    <t>B08B   1/02@AFI(JP)</t>
  </si>
  <si>
    <t>B08B  1/02;E04G 19/00        C</t>
  </si>
  <si>
    <t>3B116 AA01;3B116 AA02;3B116 AB14;3B116 AB47;3B116 BA04;3B116 BA14;2E150 JA13;2E150 LB05;2E150 MA02Z;2E150 MA03Z</t>
  </si>
  <si>
    <t>大裕株式会社</t>
  </si>
  <si>
    <t>野村　裕晧</t>
  </si>
  <si>
    <t>鎌田　文二;東尾　正博;鳥居　和久</t>
  </si>
  <si>
    <t>足場板と建枠の兼用ケレン装置</t>
  </si>
  <si>
    <t xml:space="preserve">(57)【要約】 【課題】足場板と建枠のケレン処理が兼用して行なえるケレン装置を提供する。 【解決手段】足場板１又は建枠を支持して送る送り機構１５の途中で上下位置にドレッサー１６、１７を設け、通過する足場板１又は建枠を打撃輪４８で打撃して付着物を除去すると共に、送り機構１５のローラに足場板１のフック４部分を逃がす切除部分が設けられている。 </t>
  </si>
  <si>
    <t xml:space="preserve">(57)【特許請求の範囲】 【請求項１】 足場板又は建枠をローラで支持して送る送り機構と、前記送り機構で送られる足場板又は建枠に対し、旋回する打撃輪でケレン処理を施すよう上下に配置したドレッサーとからなり、そのドレッサーの少なくとも一方のドレッサーを他方のドレッサーに対して回転の停止又は減速が別個に行えるようにして、前記足場板のケレン時には、前記他方のドレッサーに足場板の表面を対向させて前記一方のドレッサーを回転停止又は減速するようにした足場板と建枠の兼用ケレン装置。 【請求項２】 前記上下に配置したドレッサーの上部に位置するドレッサーを、足場板又は建枠の厚みに対応して上下に位置調整自在とした請求項１に記載の足場板と建枠の兼用ケレン装置。 </t>
  </si>
  <si>
    <t>SFG0030073315</t>
  </si>
  <si>
    <t>審判審判2008-800145号;審判審判2009-390063号</t>
  </si>
  <si>
    <t>実開平04-043653;実開平06-071766;実開平06-070865;実開平06-059794;実開平02-025643</t>
  </si>
  <si>
    <t>実全平02-025643;実全平04-043653;実開平06-059794;実開平06-070865;実開平06-071766;特公平07-085789;異議申立 80／00541 その他 平成２０年（ワ）第６１１７号の被告として大阪地方裁判所第２１民事部に提出した陳述書の写し;実全昭62-130785;実全平01-148787;実全平04-037756;実全平04-071766;実公平06-011317;実公平06-011318;実公平06-012137</t>
  </si>
  <si>
    <t>拒絶理由通知（拒絶理由の引用文献情報）（2004/06/29）実全平02-025643;拒絶理由通知（拒絶理由の引用文献情報）（2004/06/29）実全平04-043653;拒絶理由通知（拒絶理由の引用文献情報）（2004/06/29）実開平06-059794;拒絶理由通知（拒絶理由の引用文献情報）（2004/06/29）実開平06-070865;拒絶理由通知（拒絶理由の引用文献情報）（2004/06/29）実開平06-071766;登録査定　　（登録査定の参考文献情報）（2005/03/30）実全平02-025643;登録査定　　（登録査定の参考文献情報）（2005/03/30）実全平04-043653;登録査定　　（登録査定の参考文献情報）（2005/03/30）実開平06-059794;登録査定　　（登録査定の参考文献情報）（2005/03/30）実開平06-070865;登録査定　　（登録査定の参考文献情報）（2005/03/30）実開平06-071766;審判請求証拠（無効審判請求の引用文献情報）（2008/08/11）特公平07-085789;審判請求証拠（無効審判請求の引用文献情報）（2008/08/11）異議申立 80／00541 その他 平成２０年（ワ）第６１１７号の被告として大阪地方裁判所第２１民事部に提出した陳述書の写し;審判請求証拠（無効審判請求の引用文献情報）（2008/08/11）実全昭62-130785;審判請求証拠（無効審判請求の引用文献情報）（2008/08/11）実全平01-148787;審判請求証拠（無効審判請求の引用文献情報）（2008/08/11）実全平02-025643;審判請求証拠（無効審判請求の引用文献情報）（2008/08/11）実全平04-037756;審判請求証拠（無効審判請求の引用文献情報）（2008/08/11）実全平04-043653;審判請求証拠（無効審判請求の引用文献情報）（2008/08/11）実全平04-071766;審判請求証拠（無効審判請求の引用文献情報）（2008/08/11）実公平06-011317;審判請求証拠（無効審判請求の引用文献情報）（2008/08/11）実公平06-011318;審判請求証拠（無効審判請求の引用文献情報）（2008/08/11）実公平06-012137</t>
  </si>
  <si>
    <t>ＣＣＸ</t>
  </si>
  <si>
    <t>審判請求証拠（無効審判請求の引用文献情報）（2008/08/11）特公平07-085789</t>
  </si>
  <si>
    <t>審判請求証拠（無効審判請求の引用文献情報）（2008/08/11）異議申立 80／00541 その他 平成２０年（ワ）第６１１７号の被告として大阪地方裁判所第２１民事部に提出した陳述書の写し</t>
  </si>
  <si>
    <t>審判請求証拠（無効審判請求の引用文献情報）（2008/08/11）実全昭62-130785</t>
  </si>
  <si>
    <t>審判請求証拠（無効審判請求の引用文献情報）（2008/08/11）実全平01-148787</t>
  </si>
  <si>
    <t>審判請求証拠（無効審判請求の引用文献情報）（2008/08/11）実全平02-025643</t>
  </si>
  <si>
    <t>審判請求証拠（無効審判請求の引用文献情報）（2008/08/11）実全平04-037756</t>
  </si>
  <si>
    <t>審判請求証拠（無効審判請求の引用文献情報）（2008/08/11）実全平04-043653</t>
  </si>
  <si>
    <t>審判請求証拠（無効審判請求の引用文献情報）（2008/08/11）実全平04-071766</t>
  </si>
  <si>
    <t>審判請求証拠（無効審判請求の引用文献情報）（2008/08/11）実公平06-011317</t>
  </si>
  <si>
    <t>審判請求証拠（無効審判請求の引用文献情報）（2008/08/11）実公平06-011318</t>
  </si>
  <si>
    <t>審判請求証拠（無効審判請求の引用文献情報）（2008/08/11）実公平06-012137</t>
  </si>
  <si>
    <t>審判審判2009-390063号</t>
  </si>
  <si>
    <t>大裕　株式会社</t>
  </si>
  <si>
    <t>審判（受付）:20090511:60:審判請求書（その他の請求書・申立書を含む）;審判（発送）:20090522:20:審判番号通知;審判（庁内）:20090525:95:予告登録通知;審判（発送）:20090527:22:審判官指定（変更）通知;審判（庁内）:20090617:9611:請求取下登録</t>
  </si>
  <si>
    <t>審判審判2009-800242号</t>
  </si>
  <si>
    <t>長野工業　株式会社</t>
  </si>
  <si>
    <t>平22年（行ケ）第10305号</t>
  </si>
  <si>
    <t>審判（受付）:20091201:60:審判請求書（その他の請求書・申立書を含む）;審判（発送）:20091211:20:審判番号通知;審判（発送）:20091211:22:審判官指定（変更）通知;審判（庁内）:20091211:95:予告登録通知;審判（発送）:20091216:17:請求書副本の送達通知（答弁指令）;審判（発送）:20091216:20:審判番号通知;審判（発送）:20091216:22:審判官指定（変更）通知;審判（庁内）:20091222:3012:郵便送達報告書;審判（庁内）:20100128:94:閲覧照会;審判（庁内）:20100129:941:閲覧貸出;審判（庁内）:20100201:942:閲覧返却;審判（受付）:20100215:57:答弁書（審判事件答弁書・異議答弁書）;審判（発送）:20100303:22:審判官指定（変更）通知;審判（発送）:20100303:22:審判官指定（変更）通知;審判（発送）:20100309:22:審判官指定（変更）通知;審判（発送）:20100309:22:審判官指定（変更）通知;審判（発送）:20100310:1851:答弁書副本の送付通知;審判（庁内）:20100323:94:閲覧照会;審判（庁内）:20100324:941:閲覧貸出;審判（庁内）:20100325:942:閲覧返却;審判（受付）:20100416:6513:口頭審理陳述要領書;審判（発送）:20100420:1860:口頭審理陳述要領書副本の送付通知;審判（発送）:20100430:22:審判官指定（変更）通知;審判（発送）:20100430:22:審判官指定（変更）通知;審判（受付）:20100512:6513:口頭審理陳述要領書;審判（庁内）:20100514:309:調書;審判（庁内）:20100602:94:閲覧照会;審判（庁内）:20100602:941:閲覧貸出;審判（庁内）:20100608:942:閲覧返却;審判（受付）:20100611:53:意見書;審判（受付）:20100611:611:訂正請求書;審判（受付）:20100630:58:弁駁書（審判事件答弁書・異議答弁書）;審判（発送）:20100802:1852:弁駁書副本の送付通知;審判（発送）:20100802:1855:訂正請求書副本の送付通知;審判（発送）:20100802:23:審理終結通知書;審判（発送）:20100802:23:審理終結通知書;審判（発送）:20100825:03:審決;審判（発送）:20100825:03:審決;審判（庁内）:20100831:3012:郵便送達報告書;審判（庁内）:20100831:3012:郵便送達報告書;審判（庁内）:20101008:94:閲覧照会;審判（庁内）:20101012:941:閲覧貸出;審判（庁内）:20101014:942:閲覧返却;審判（庁内）:20101104:94:閲覧照会;審判（庁内）:20101104:941:閲覧貸出;審判（庁内）:20101109:942:閲覧返却;審判（庁内）:20110125:94:閲覧照会;審判（庁内）:20110125:941:閲覧貸出;審判（庁内）:20110128:942:閲覧返却;審判（庁内）:20110727:96:確定登録通知</t>
  </si>
  <si>
    <t>特願平8-80631</t>
  </si>
  <si>
    <t>特許03637990</t>
  </si>
  <si>
    <t>特開平09-242107</t>
  </si>
  <si>
    <t xml:space="preserve">E02F  3/36       </t>
  </si>
  <si>
    <t>E02F  3/36</t>
  </si>
  <si>
    <t>E02F3/36;E02F9/00</t>
  </si>
  <si>
    <t>E02F3/36</t>
  </si>
  <si>
    <t>E02F   3/36@AFI(JP);E02F   3/38@ALI(EP);E02F   9/00@ALI(JP);E02F   9/22@ALI(EP);E02F   3/36@CFI(EP);E02F   9/00@CLI(JP);E02F   9/22@CLI(EP)</t>
  </si>
  <si>
    <t>E02F   3/36@AFI(JP)</t>
  </si>
  <si>
    <t>橋爪良彦</t>
  </si>
  <si>
    <t xml:space="preserve">(57)【要約】 【課題】ガイド部材およびカバーを用いて、スイングブラケットの下方から各油圧シリンダに接続する複数の油圧配管を土砂等からの接触を防止する。 【解決手段】操作弁１８から車体１３に沿って配設し、かつ、車体突出部１３ａとスイングブラケット１９とを連結するピン１９ａの下方の中心近傍から通過して作業機２０の各油圧シリンダ２２，２４，２６と接続する複数の油圧配管１，１をゴムクランプ３，３を用いた第１クランプ２ａおよび第２クランプ２ｂで固定し、ガイド部材２，カバー４ａ，４ｂで被うように構成した油圧配管構造としたものである。 </t>
  </si>
  <si>
    <t xml:space="preserve">(57)【特許請求の範囲】 【請求項１】 車体と連結するスイングブラケットを介して連結される作業機と、この作業機を駆動する各油圧シリンダと、エンジンにより駆動される油圧ポンプの吐出圧油を各油圧シリンダへ油圧配管を介して給排する操作弁とを備えた油圧ショベルの油圧配管構造において、前記車体(13)の前端部にピン孔を有する車体突出部(13a)と、この車体突出部(13a)のピン孔に挿入されたピン(19a)を介して左右回動自在なスイングブラケット(19)と、このスイングブラケット(19)と接続するブーム(21)、アーム(23)およびバケット(25)からなる作業機(20)と、前記操作弁(18)から接続され、かつ、前記車体突出部(13a)と前記スイングブラケット(19)とを連結するピン(19a)の下方の中心近傍を通過して前記作業機(20)の各油圧シリンダ(22,24,26)と接続する複数の油圧配管(1,1)とを備えたことを特徴とする油圧ショベルの油圧配管構造。 【請求項２】 前記操作弁(18)から各油圧シリンダ(22,24,26)へ接続される複数の油圧配管(1,1)は前記車体突出部(13a)と前記スイングブラケット(19)とを連結するピン(19a)の下方の中心近傍を通過してスイングブラケット(19)内でカバー(4a,4b)で被うようにしたことを特徴とする請求項１記載の油圧ショベルの油圧配管構造。 【請求項３】 前記操作弁(18)から各油圧シリンダ(22,24,26)へ接続される複数の油圧配管(1,1)は前記車体(13)の側方で整列させるコ字状のガイド部材(2)を備えたことを特徴とする請求項１または２記載の油圧ショベルの油圧配管構造。 【請求項４】 前記コ字状のガイド部材(2)の両端部で複数の油圧配管(1,1)を固定するゴムクランプ(3,3)を用いた第１クランプ(2a)および第２クランプ(2b)を備えたことを特徴とする請求項３記載の油圧ショベルの油圧配管構造。 </t>
  </si>
  <si>
    <t>SFG0030104781</t>
  </si>
  <si>
    <t>実開平06-040055;実開平07-002555;特開平08-199614;実開昭59-125558;実開昭59-160654;実開昭51-34020</t>
  </si>
  <si>
    <t>特開平08-199614;実全昭51-034020;実全昭59-125558;実全昭59-160654;実開平06-040055;実開平07-002555;異議申立 90／00942 その他 米国特許第３０８２８９０号公報の翻訳文;異議申立 90／00943 その他 米国特許第２９９４４４６号公報の翻訳文;異議申立 90／00944 国内図書館 小川伸、「ライナー」の項、英和プラスチック工業辞典、工業調査会、19920525、第５版第２刷、Ｐ５５２;異議申立 90／00945 国内図書館 「スイングブラケット」の項、ＪＩＳ工業用語大辞典、日本規格協会、20010330、第１刷、Ｐ１０８５;異議申立 90／00946 国内図書館 「ブラケット」の項、マグローヒル科学技術用語大辞典、日刊工業新聞社、199611、第３版第２刷、Ｐ１５９７;異議申立 90／00947 国内図書館 「ピン」の項、マグローヒル科学技術用語大辞典、日刊工業新聞社、199611、第３版第２刷、Ｐ１５３４;異議申立 90／00948 その他 ミニバックホウ（型式ＮＳ３０Ｒ、機械番号；ＮＳ３０１００６）、平成６年３月２５日付け割賦販売使用貸借契約書;異議申立 90／00949 その他 ミニバックホウの全体写真図;異議申立 90／00950 その他 甲第５号証－２の一部拡大写真図;異議申立 90／00951 その他 ミニバックホウの斜視写真図;異議申立 90／00952 その他 甲第５号証－４の一部拡大写真図;異議申立 90／00953 その他 ミニバックホウのスイングブラケット内のカバー装着状態の拡大写真図;異議申立 90／00954 その他 ミニバックホウのスイングブラケット内のカバー取り外し状態の拡大写真図;異議申立 90／00955 国内カタログ ホース、ホースカバー、スイングブラケットの位置関係が図示された部分、パーツカタログ「ＮＳ－３０／３５」;実全昭64-010568;実開平06-014244;実開平07-029041</t>
  </si>
  <si>
    <t>登録査定　　（登録査定の参考文献情報）（2004/12/28）特開平08-199614;登録査定　　（登録査定の参考文献情報）（2004/12/28）実全昭51-034020;登録査定　　（登録査定の参考文献情報）（2004/12/28）実全昭59-125558;登録査定　　（登録査定の参考文献情報）（2004/12/28）実全昭59-160654;登録査定　　（登録査定の参考文献情報）（2004/12/28）実開平06-040055;登録査定　　（登録査定の参考文献情報）（2004/12/28）実開平07-002555;審判請求証拠（無効審判請求の引用文献情報）（2009/12/01）;審判請求証拠（無効審判請求の引用文献情報）（2009/12/01）;審判請求証拠（無効審判請求の引用文献情報）（2009/12/01）異議申立 90／00942 その他 米国特許第３０８２８９０号公報の翻訳文;審判請求証拠（無効審判請求の引用文献情報）（2009/12/01）異議申立 90／00943 その他 米国特許第２９９４４４６号公報の翻訳文;審判請求証拠（無効審判請求の引用文献情報）（2009/12/01）異議申立 90／00944 国内図書館 小川伸、「ライナー」の項、英和プラスチック工業辞典、工業調査会、19920525、第５版第２刷、Ｐ５５２;審判請求証拠（無効審判請求の引用文献情報）（2009/12/01）異議申立 90／00945 国内図書館 「スイングブラケット」の項、ＪＩＳ工業用語大辞典、日本規格協会、20010330、第１刷、Ｐ１０８５;審判請求証拠（無効審判請求の引用文献情報）（2009/12/01）異議申立 90／00946 国内図書館 「ブラケット」の項、マグローヒル科学技術用語大辞典、日刊工業新聞社、199611、第３版第２刷、Ｐ１５９７;審判請求証拠（無効審判請求の引用文献情報）（2009/12/01）異議申立 90／00947 国内図書館 「ピン」の項、マグローヒル科学技術用語大辞典、日刊工業新聞社、199611、第３版第２刷、Ｐ１５３４;審判請求証拠（無効審判請求の引用文献情報）（2009/12/01）異議申立 90／00948 その他 ミニバックホウ（型式ＮＳ３０Ｒ、機械番号；ＮＳ３０１００６）、平成６年３月２５日付け割賦販売使用貸借契約書;審判請求証拠（無効審判請求の引用文献情報）（2009/12/01）異議申立 90／00949 その他 ミニバックホウの全体写真図;審判請求証拠（無効審判請求の引用文献情報）（2009/12/01）異議申立 90／00950 その他 甲第５号証－２の一部拡大写真図;審判請求証拠（無効審判請求の引用文献情報）（2009/12/01）異議申立 90／00951 その他 ミニバックホウの斜視写真図;審判請求証拠（無効審判請求の引用文献情報）（2009/12/01）異議申立 90／00952 その他 甲第５号証－４の一部拡大写真図;審判請求証拠（無効審判請求の引用文献情報）（2009/12/01）異議申立 90／00953 その他 ミニバックホウのスイングブラケット内のカバー装着状態の拡大写真図;審判請求証拠（無効審判請求の引用文献情報）（2009/12/01）異議申立 90／00954 その他 ミニバックホウのスイングブラケット内のカバー取り外し状態の拡大写真図;審判請求証拠（無効審判請求の引用文献情報）（2009/12/01）異議申立 90／00955 国内カタログ ホース、ホースカバー、スイングブラケットの位置関係が図示された部分、パーツカタログ「ＮＳ－３０／３５」;審判請求証拠（無効審判請求の引用文献情報）（2009/12/01）実全昭59-125558;審判請求証拠（無効審判請求の引用文献情報）（2009/12/01）実全昭64-010568;審判請求証拠（無効審判請求の引用文献情報）（2009/12/01）実開平06-014244;審判請求証拠（無効審判請求の引用文献情報）（2009/12/01）実開平06-040055;審判請求証拠（無効審判請求の引用文献情報）（2009/12/01）実開平07-029041</t>
  </si>
  <si>
    <t>審判請求証拠（無効審判請求の引用文献情報）（2009/12/01）</t>
  </si>
  <si>
    <t>審判請求証拠（無効審判請求の引用文献情報）（2009/12/01）異議申立 90／00942 その他 米国特許第３０８２８９０号公報の翻訳文</t>
  </si>
  <si>
    <t>審判請求証拠（無効審判請求の引用文献情報）（2009/12/01）異議申立 90／00943 その他 米国特許第２９９４４４６号公報の翻訳文</t>
  </si>
  <si>
    <t>審判請求証拠（無効審判請求の引用文献情報）（2009/12/01）異議申立 90／00944 国内図書館 小川伸、「ライナー」の項、英和プラスチック工業辞典、工業調査会、19920525、第５版第２刷、Ｐ５５２</t>
  </si>
  <si>
    <t>審判請求証拠（無効審判請求の引用文献情報）（2009/12/01）異議申立 90／00945 国内図書館 「スイングブラケット」の項、ＪＩＳ工業用語大辞典、日本規格協会、20010330、第１刷、Ｐ１０８５</t>
  </si>
  <si>
    <t>審判請求証拠（無効審判請求の引用文献情報）（2009/12/01）異議申立 90／00946 国内図書館 「ブラケット」の項、マグローヒル科学技術用語大辞典、日刊工業新聞社、199611、第３版第２刷、Ｐ１５９７</t>
  </si>
  <si>
    <t>審判請求証拠（無効審判請求の引用文献情報）（2009/12/01）異議申立 90／00947 国内図書館 「ピン」の項、マグローヒル科学技術用語大辞典、日刊工業新聞社、199611、第３版第２刷、Ｐ１５３４</t>
  </si>
  <si>
    <t>審判請求証拠（無効審判請求の引用文献情報）（2009/12/01）異議申立 90／00948 その他 ミニバックホウ（型式ＮＳ３０Ｒ、機械番号；ＮＳ３０１００６）、平成６年３月２５日付け割賦販売使用貸借契約書</t>
  </si>
  <si>
    <t>審判請求証拠（無効審判請求の引用文献情報）（2009/12/01）異議申立 90／00949 その他 ミニバックホウの全体写真図</t>
  </si>
  <si>
    <t>審判請求証拠（無効審判請求の引用文献情報）（2009/12/01）異議申立 90／00950 その他 甲第５号証－２の一部拡大写真図</t>
  </si>
  <si>
    <t>審判請求証拠（無効審判請求の引用文献情報）（2009/12/01）異議申立 90／00951 その他 ミニバックホウの斜視写真図</t>
  </si>
  <si>
    <t>審判請求証拠（無効審判請求の引用文献情報）（2009/12/01）異議申立 90／00952 その他 甲第５号証－４の一部拡大写真図</t>
  </si>
  <si>
    <t>審判請求証拠（無効審判請求の引用文献情報）（2009/12/01）異議申立 90／00953 その他 ミニバックホウのスイングブラケット内のカバー装着状態の拡大写真図</t>
  </si>
  <si>
    <t>審判請求証拠（無効審判請求の引用文献情報）（2009/12/01）異議申立 90／00954 その他 ミニバックホウのスイングブラケット内のカバー取り外し状態の拡大写真図</t>
  </si>
  <si>
    <t>審判請求証拠（無効審判請求の引用文献情報）（2009/12/01）異議申立 90／00955 国内カタログ ホース、ホースカバー、スイングブラケットの位置関係が図示された部分、パーツカタログ「ＮＳ－３０／３５」</t>
  </si>
  <si>
    <t>審判請求証拠（無効審判請求の引用文献情報）（2009/12/01）実全昭59-125558</t>
  </si>
  <si>
    <t>審判請求証拠（無効審判請求の引用文献情報）（2009/12/01）実全昭64-010568</t>
  </si>
  <si>
    <t>審判請求証拠（無効審判請求の引用文献情報）（2009/12/01）実開平06-014244</t>
  </si>
  <si>
    <t>審判請求証拠（無効審判請求の引用文献情報）（2009/12/01）実開平06-040055</t>
  </si>
  <si>
    <t>審判請求証拠（無効審判請求の引用文献情報）（2009/12/01）実開平07-029041</t>
  </si>
  <si>
    <t>審判審判2009-800131号</t>
  </si>
  <si>
    <t>東邦ステンレス工業　株式会社</t>
  </si>
  <si>
    <t>審判（受付）:20090623:60:審判請求書（その他の請求書・申立書を含む）;審判（発送）:20090703:20:審判番号通知;審判（発送）:20090703:22:審判官指定（変更）通知;審判（庁内）:20090706:95:予告登録通知;審判（発送）:20090716:22:審判官指定（変更）通知;審判（発送）:20090721:17:請求書副本の送達通知（答弁指令）;審判（発送）:20090721:20:審判番号通知;審判（発送）:20090721:22:審判官指定（変更）通知;審判（庁内）:20090727:3012:郵便送達報告書;審判（受付）:20090911:57:答弁書（審判事件答弁書・異議答弁書）;審判（受付）:20090925:51:手続補正書（方式）;審判（発送）:20091014:171:答弁書副本の送付通知（弁駁指令）;審判（受付）:20091116:58:弁駁書（審判事件答弁書・異議答弁書）;審判（発送）:20091120:1852:弁駁書副本の送付通知;審判（発送）:20091201:22:審判官指定（変更）通知;審判（発送）:20091201:22:審判官指定（変更）通知;審判（受付）:20100114:6513:口頭審理陳述要領書;審判（受付）:20100114:6513:口頭審理陳述要領書;審判（発送）:20100119:1860:口頭審理陳述要領書副本の送付通知;審判（発送）:20100119:1860:口頭審理陳述要領書副本の送付通知;審判（受付）:20100126:6513:口頭審理陳述要領書;審判（受付）:20100128:7442:代理人受任届（被請求人・権利者）;審判（庁内）:20100129:309:調書;審判（受付）:20100224:53:意見書;審判（受付）:20100224:782:上申書（被請求人・権利者）;審判（発送）:20100312:1856:意見書副本の送付通知;審判（発送）:20100312:1858:上申書副本の送付通知;審判（発送）:20100312:23:審理終結通知書;審判（発送）:20100312:23:審理終結通知書;審判（発送）:20100402:03:審決;審判（発送）:20100402:03:審決;審判（庁内）:20100409:3012:郵便送達報告書;審判（庁内）:20100413:3012:郵便送達報告書;審判（庁内）:20100527:96:確定登録通知</t>
  </si>
  <si>
    <t>特願平8-88145</t>
  </si>
  <si>
    <t>特許02902348</t>
  </si>
  <si>
    <t>特開平09-279528</t>
  </si>
  <si>
    <t xml:space="preserve">E01F  9/04       </t>
  </si>
  <si>
    <t>E01F  9/04</t>
  </si>
  <si>
    <t>E01F9/04</t>
  </si>
  <si>
    <t>E01F   9/06@AFI(JP);E01F   9/08@ALI(JP);F21S   9/03@ALI(EP);E01F   9/04@CFI(JP);F21S   9/00@CLI(EP)</t>
  </si>
  <si>
    <t>E01F   9/06@AFI(JP);E01F   9/08@ALI(JP);F21S   9/03@ALI(EP)</t>
  </si>
  <si>
    <t>E01F   9/06@AFI(JP)</t>
  </si>
  <si>
    <t>E01F  9/06;E01F  9/08</t>
  </si>
  <si>
    <t>E01F  9/06</t>
  </si>
  <si>
    <t>2D064 AA03;2D064 BA01;2D064 BA05;2D064 BA08;2D064 EB05;2D064 EB38;2D064 FA03;2D064 GA03;2D064 HA14</t>
  </si>
  <si>
    <t>北森弘樹</t>
  </si>
  <si>
    <t>松浦　信夫;北森　弘樹</t>
  </si>
  <si>
    <t>深見　久郎;森田　俊雄;吉田　博由</t>
  </si>
  <si>
    <t>道路安全施設</t>
  </si>
  <si>
    <t xml:space="preserve">(57)【要約】 【課題】電池を用いることなく半永久的に保守作業を不要にし得る道路安全施設を提供する。 【解決手段】太陽電池１からの出力電圧で電気二重層コンデンサ５を充電し、昼夜判別回路６によって夜を判別すると、点滅回路８とダブルパルス発生回路９を動作状態にし、点滅回路８から出力される第１のパルスのパルス期間内でダブルパルス発生回路９で発生されたパルスを出力回路１０からＬＥＤ１１に出力して点滅させ、目の残像現象を活用して発光効率を向上させる。 </t>
  </si>
  <si>
    <t xml:space="preserve">(57)【特許請求の範囲】 【請求項１】道路の上に埋め込まれて自ら発光し、車線誘導する道路安全施設であって、 太陽電池、 前記太陽電池から出力される電圧によって充電される電気二重層コンデンサ、 前記電気二重層コンデンサの充電電圧が一定電圧以上になると、前記太陽電池から出力される電圧によって前記電気二重層コンデンサが過充電されるのを抑制する過充電防止手段、 前記太陽電池から電圧が出力されているか否かによって昼夜を判別する判別手段、 前記判別手段によって夜が判別されたことに応じて、比較的パルス幅の広いパルス信号に同期して比較的パルス幅の狭いパルス信号を発生するパルス発生手段、および前記パルス発生手段から発生されたパルス幅の広いパルス信号期間中で前記パルス幅の狭いパルス信号によって点滅する発光素子を備えた、道路安全施設。 【請求項２】前記パルス発生手段は、前記電気二重層コンデンサに充電されている電圧によって駆動されることを特徴とする、請求項１の道路安全施設。 【請求項３】前記電気二重層コンデンサと前記判別手段と前記パルス発生手段は完全防水されたケースに収納される、請求項１または２に記載の道路安全施設。 </t>
  </si>
  <si>
    <t>SFG0030139109</t>
  </si>
  <si>
    <t>特開平7-129108;実開平4-78700;実公昭57-61137</t>
  </si>
  <si>
    <t>特開平07-129108;実公昭57-061137;特開平05-019383;特開平07-059341;実全平04-078700</t>
  </si>
  <si>
    <t>拒絶理由通知（拒絶理由の引用文献情報）（1998/01/16）特開平07-129108;拒絶理由通知（拒絶理由の引用文献情報）（1998/01/16）実公昭57-061137;審判請求証拠（無効審判請求の引用文献情報）（2009/06/22）特開平05-019383;審判請求証拠（無効審判請求の引用文献情報）（2009/06/22）特開平07-059341;審判請求証拠（無効審判請求の引用文献情報）（2009/06/22）特開平07-129108;審判請求証拠（無効審判請求の引用文献情報）（2009/06/22）実全平04-078700</t>
  </si>
  <si>
    <t>審判請求証拠（無効審判請求の引用文献情報）（2009/06/22）特開平05-019383</t>
  </si>
  <si>
    <t>審判請求証拠（無効審判請求の引用文献情報）（2009/06/22）特開平07-059341</t>
  </si>
  <si>
    <t>審判請求証拠（無効審判請求の引用文献情報）（2009/06/22）特開平07-129108</t>
  </si>
  <si>
    <t>審判請求証拠（無効審判請求の引用文献情報）（2009/06/22）実全平04-078700</t>
  </si>
  <si>
    <t>審判査定不服平11-017523号</t>
  </si>
  <si>
    <t>審判（受付）:19991104:60:審判請求書（その他の請求書・申立書を含む）;審判（発送）:19991126:20:審判番号通知;審判（受付）:20000301:51:手続補正書（方式）;審判（庁内）:20000627:94:閲覧照会;審判（庁内）:20000630:941:閲覧貸出;審判（庁内）:20000706:942:閲覧返却;審判（庁内）:20001002:94:閲覧照会;審判（庁内）:20001127:941:閲覧貸出;審判（庁内）:20001201:942:閲覧返却;審判（発送）:20020419:22:審判官指定（変更）通知;審判（発送）:20020426:13:拒絶理由通知書;審判（受付）:20020617:523:手続補正書（自発・内容）;審判（受付）:20020617:53:意見書;審判（発送）:20020712:03:審決;審判（庁内）:20020719:3012:郵便送達報告書</t>
  </si>
  <si>
    <t>特願平8-114767</t>
  </si>
  <si>
    <t>特許03348192</t>
  </si>
  <si>
    <t>特開平09-296503</t>
  </si>
  <si>
    <t xml:space="preserve">E03F  5/06       </t>
  </si>
  <si>
    <t>E03F  5/06</t>
  </si>
  <si>
    <t>E03F5/06;E03F5/04</t>
  </si>
  <si>
    <t>E03F5/06</t>
  </si>
  <si>
    <t>E03F   5/04@AFI(JP);E03F   5/06@ALI(JP);E03F   5/04@CFI(JP);E03F   5/06@CLI(JP)</t>
  </si>
  <si>
    <t>E03F   5/04@AFI(JP)</t>
  </si>
  <si>
    <t>E03F  5/06        Z;E03F  5/04        G</t>
  </si>
  <si>
    <t>廣江　武典</t>
  </si>
  <si>
    <t>グレーチング</t>
  </si>
  <si>
    <t xml:space="preserve">(57)【要約】 【課題】接面部が曲面をなすグレーチングを容易且つ正確に作ることができ、現場で容易かつ確実に設置でき、確かな密着によりガタツクこともなく、また曲面での接面にも拘わらずズレることのないグレーチングを提供すること。 【解決手段】接面部３が側溝２０等の受け部２１に対応した曲面をなすグレーチング１において、側溝２０等の内側面２２に係合するズレ止め４を設け、接面部３は断面が前記曲面に対応した外形形状を有するパイプ材を固着してなること。 </t>
  </si>
  <si>
    <t xml:space="preserve">(57)【特許請求の範囲】 【請求項１】接面部が側溝等の受け部に対応した曲面をなすグレーチングにおいて、前記接面部は断面が前記受け部に対応した外形形状を有するパイプ材を固着してなることを特徴としたグレーチング。 【請求項２】接面部が側溝等の受け部に対応した曲面をなすグレーチングにおいて、前記接面部は断面が前記受け部に対応した外形形状を有するゴム状の弾性材料を固着して形成されたことを特徴としたグレーチング。 </t>
  </si>
  <si>
    <t>SFG0030154529</t>
  </si>
  <si>
    <t>審判査定不服平11-017523号;審判審判2008-800164号</t>
  </si>
  <si>
    <t>特開平6-248688;実開平3-21489;実開平6-87495;実開昭56-176285</t>
  </si>
  <si>
    <t>特開平06-248688;実全昭56-176285;実全平03-021489;実開平06-087495;異議申立 80／00621 その他 埼玉県菖蒲町長の調査承諾書（平成１６年４月３０日）;異議申立 80／00622 その他 国立岐阜工業高等専門学校の調査書（平成１６年５月１４日）;異議申立 80／00623 その他 有限会社リタッグの調査書（平成８年４月頃）;異議申立 80／00624 その他 特許庁への情報提供したグレーチングの写真;異議申立 80／00625 その他 証明書　株式会社大沢コンクリート工業（平成９年１０月２８日）;異議申立 80／00626 その他 平成９年（ワ）第８５号不当利得返還請求事件判決（平成１５年６月２６日）、Ｐ１－３８;異議申立 80／00627 その他 埼玉リボーン側溝チラシ　表・裏;異議申立 80／00628 その他 千葉リボーン側溝チラシ　表・裏;異議申立 80／00629 その他 山梨リボーン側溝チラシ（ダイクレ）　表・裏;異議申立 80／00630 その他 リボーン側溝工業会準備委員会第一回会議資料（平成８年４月８日）;異議申立 80／00631 その他 ＮＨＫ東海ニュースウェーブ録画ビデオの内容プリント（平成７年９月２１日）;異議申立 80／00632 その他 ＮＨＫ総合録画ビデオの内容プリント（平成７年１０月２０日放送）;異議申立 80／00633 その他 平成９年審判第４００２１号審決（ＮＨＫ放送部分を抜粋）;異議申立 80／00634 その他 地元紙カモジャーナル（平成８年４月６日発行）;異議申立 80／00635 その他 週刊ブロック通信第１７８２号（平成７年１２月４日）;異議申立 80／00636 その他 仮契約書（グレーチング流通）（平成７年１１月２２日以前のもの）;異議申立 80／00637 その他 リボーン側溝説明会（平成７年１１月２２日）の情景写真;異議申立 80／00638 その他 リボーン側溝説明会（平成７年１１月２２日）の配布資料;異議申立 80／00639 その他 商標第４１２１７３３号公報「リボーン側溝」;異議申立 80／00640 その他 ウチコン実用新案３０３１０３５号登記簿（無効確定）;異議申立 80／00641 その他 確認書（確定日付第１３４号、平成９年９月２４日）;異議申立 80／00642 その他 宝機材宛て　内容証明　（平成１９年１月９日）;異議申立 80／00643 その他 全国リボーン側溝工業会会員の嘆願書　（平成１９年１１月１日）;異議申立 80／00644 その他 全国リボーン側溝工業会会員の嘆願書（平成１１年８月１９日）;異議申立 80／00645 その他 全国リボーン側溝工業会　会員名簿（ブロック通信）;Elsevier番号 80／00034 特許を受けられない発明の散光資料（平成１０年２月２７日）請求人が早期に特許庁に情報提供していた証拠;Elsevier番号 80／00035 ＮＨＫ録画ビデオ１本（ＮＨＫ東海・ＮＨＫ総合）;特許02514918;特許03348192;実登03031035</t>
  </si>
  <si>
    <t>拒絶理由通知（拒絶理由の引用文献情報）（1998/10/22）特開平06-248688;拒絶理由通知（拒絶理由の引用文献情報）（1998/10/22）実全昭56-176285;拒絶理由通知（拒絶理由の引用文献情報）（1998/10/22）実全平03-021489;拒絶理由通知（拒絶理由の引用文献情報）（1998/10/22）実開平06-087495;審判請求証拠（無効審判請求の引用文献情報）（2008/08/26）異議申立 80／00621 その他 埼玉県菖蒲町長の調査承諾書（平成１６年４月３０日）;審判請求証拠（無効審判請求の引用文献情報）（2008/08/26）異議申立 80／00622 その他 国立岐阜工業高等専門学校の調査書（平成１６年５月１４日）;審判請求証拠（無効審判請求の引用文献情報）（2008/08/26）異議申立 80／00623 その他 有限会社リタッグの調査書（平成８年４月頃）;審判請求証拠（無効審判請求の引用文献情報）（2008/08/26）異議申立 80／00624 その他 特許庁への情報提供したグレーチングの写真;審判請求証拠（無効審判請求の引用文献情報）（2008/08/26）異議申立 80／00625 その他 証明書　株式会社大沢コンクリート工業（平成９年１０月２８日）;審判請求証拠（無効審判請求の引用文献情報）（2008/08/26）異議申立 80／00626 その他 平成９年（ワ）第８５号不当利得返還請求事件判決（平成１５年６月２６日）、Ｐ１－３８;審判請求証拠（無効審判請求の引用文献情報）（2008/08/26）異議申立 80／00627 その他 埼玉リボーン側溝チラシ　表・裏;審判請求証拠（無効審判請求の引用文献情報）（2008/08/26）異議申立 80／00628 その他 千葉リボーン側溝チラシ　表・裏;審判請求証拠（無効審判請求の引用文献情報）（2008/08/26）異議申立 80／00629 その他 山梨リボーン側溝チラシ（ダイクレ）　表・裏;審判請求証拠（無効審判請求の引用文献情報）（2008/08/26）異議申立 80／00630 その他 リボーン側溝工業会準備委員会第一回会議資料（平成８年４月８日）;審判請求証拠（無効審判請求の引用文献情報）（2008/08/26）異議申立 80／00631 その他 ＮＨＫ東海ニュースウェーブ録画ビデオの内容プリント（平成７年９月２１日）;審判請求証拠（無効審判請求の引用文献情報）（2008/08/26）異議申立 80／00632 その他 ＮＨＫ総合録画ビデオの内容プリント（平成７年１０月２０日放送）;審判請求証拠（無効審判請求の引用文献情報）（2008/08/26）異議申立 80／00633 その他 平成９年審判第４００２１号審決（ＮＨＫ放送部分を抜粋）;審判請求証拠（無効審判請求の引用文献情報）（2008/08/26）異議申立 80／00634 その他 地元紙カモジャーナル（平成８年４月６日発行）;審判請求証拠（無効審判請求の引用文献情報）（2008/08/26）異議申立 80／00635 その他 週刊ブロック通信第１７８２号（平成７年１２月４日）;審判請求証拠（無効審判請求の引用文献情報）（2008/08/26）異議申立 80／00636 その他 仮契約書（グレーチング流通）（平成７年１１月２２日以前のもの）;審判請求証拠（無効審判請求の引用文献情報）（2008/08/26）異議申立 80／00637 その他 リボーン側溝説明会（平成７年１１月２２日）の情景写真;審判請求証拠（無効審判請求の引用文献情報）（2008/08/26）異議申立 80／00638 その他 リボーン側溝説明会（平成７年１１月２２日）の配布資料;審判請求証拠（無効審判請求の引用文献情報）（2008/08/26）異議申立 80／00639 その他 商標第４１２１７３３号公報「リボーン側溝」;審判請求証拠（無効審判請求の引用文献情報）（2008/08/26）異議申立 80／00640 その他 ウチコン実用新案３０３１０３５号登記簿（無効確定）;審判請求証拠（無効審判請求の引用文献情報）（2008/08/26）異議申立 80／00641 その他 確認書（確定日付第１３４号、平成９年９月２４日）;審判請求証拠（無効審判請求の引用文献情報）（2008/08/26）異議申立 80／00642 その他 宝機材宛て　内容証明　（平成１９年１月９日）;審判請求証拠（無効審判請求の引用文献情報）（2008/08/26）異議申立 80／00643 その他 全国リボーン側溝工業会会員の嘆願書　（平成１９年１１月１日）;審判請求証拠（無効審判請求の引用文献情報）（2008/08/26）異議申立 80／00644 その他 全国リボーン側溝工業会会員の嘆願書（平成１１年８月１９日）;審判請求証拠（無効審判請求の引用文献情報）（2008/08/26）異議申立 80／00645 その他 全国リボーン側溝工業会　会員名簿（ブロック通信）;審判請求証拠（無効審判請求の引用文献情報）（2008/08/26）Elsevier番号 80／00034 特許を受けられない発明の散光資料（平成１０年２月２７日）請求人が早期に特許庁に情報提供していた証拠;審判請求証拠（無効審判請求の引用文献情報）（2008/08/26）Elsevier番号 80／00035 ＮＨＫ録画ビデオ１本（ＮＨＫ東海・ＮＨＫ総合）;審判請求証拠（無効審判請求の引用文献情報）（2008/08/26）特許02514918;審判請求証拠（無効審判請求の引用文献情報）（2008/08/26）特許03348192;審判請求証拠（無効審判請求の引用文献情報）（2008/08/26）実登03031035</t>
  </si>
  <si>
    <t>審判審判2008-800164号</t>
  </si>
  <si>
    <t>有限会社　リタッグ;株式会社　カムイネット</t>
  </si>
  <si>
    <t>平21年（行ケ）第10191号</t>
  </si>
  <si>
    <t>平22年（行サ）第253号</t>
  </si>
  <si>
    <t>審判（受付）:20080826:60:審判請求書（その他の請求書・申立書を含む）;審判（発送）:20080910:20:審判番号通知;審判（発送）:20080910:22:審判官指定（変更）通知;審判（庁内）:20080910:95:予告登録通知;審判（受付）:20080925:51:手続補正書（方式）;審判（受付）:20081003:7442:代理人受任届（被請求人・権利者）;審判（発送）:20081027:20:審判番号通知;審判（発送）:20081027:22:審判官指定（変更）通知;審判（発送）:20081028:17:請求書副本の送達通知（答弁指令）;審判（発送）:20081028:1857:手続補正書副本の送付通知;審判（庁内）:20081104:3012:郵便送達報告書;審判（受付）:20081226:57:答弁書（審判事件答弁書・異議答弁書）;審判（発送）:20090120:1851:答弁書副本の送付通知;審判（発送）:20090120:1851:答弁書副本の送付通知;審判（発送）:20090120:22:審判官指定（変更）通知;審判（発送）:20090120:22:審判官指定（変更）通知;審判（発送）:20090128:22:審判官指定（変更）通知;審判（発送）:20090128:22:審判官指定（変更）通知;審判（受付）:20090409:6513:口頭審理陳述要領書;審判（受付）:20090413:6513:口頭審理陳述要領書;審判（発送）:20090414:1860:口頭審理陳述要領書副本の送付通知;審判（発送）:20090414:1860:口頭審理陳述要領書副本の送付通知;審判（受付）:20090423:6513:口頭審理陳述要領書;審判（庁内）:20090428:309:調書;審判（発送）:20090622:03:審決;審判（発送）:20090622:03:審決;審判（庁内）:20090626:3012:郵便送達報告書;審判（庁内）:20090629:3012:郵便送達報告書;審判（庁内）:20100716:96:確定登録通知</t>
  </si>
  <si>
    <t>審判請求証拠（無効審判請求の引用文献情報）（2008/08/26）異議申立 80／00621 その他 埼玉県菖蒲町長の調査承諾書（平成１６年４月３０日）</t>
  </si>
  <si>
    <t>審判請求証拠（無効審判請求の引用文献情報）（2008/08/26）異議申立 80／00622 その他 国立岐阜工業高等専門学校の調査書（平成１６年５月１４日）</t>
  </si>
  <si>
    <t>審判請求証拠（無効審判請求の引用文献情報）（2008/08/26）異議申立 80／00623 その他 有限会社リタッグの調査書（平成８年４月頃）</t>
  </si>
  <si>
    <t>審判請求証拠（無効審判請求の引用文献情報）（2008/08/26）異議申立 80／00624 その他 特許庁への情報提供したグレーチングの写真</t>
  </si>
  <si>
    <t>審判請求証拠（無効審判請求の引用文献情報）（2008/08/26）異議申立 80／00625 その他 証明書　株式会社大沢コンクリート工業（平成９年１０月２８日）</t>
  </si>
  <si>
    <t>審判請求証拠（無効審判請求の引用文献情報）（2008/08/26）異議申立 80／00626 その他 平成９年（ワ）第８５号不当利得返還請求事件判決（平成１５年６月２６日）、Ｐ１－３８</t>
  </si>
  <si>
    <t>審判請求証拠（無効審判請求の引用文献情報）（2008/08/26）異議申立 80／00627 その他 埼玉リボーン側溝チラシ　表・裏</t>
  </si>
  <si>
    <t>審判請求証拠（無効審判請求の引用文献情報）（2008/08/26）異議申立 80／00628 その他 千葉リボーン側溝チラシ　表・裏</t>
  </si>
  <si>
    <t>審判請求証拠（無効審判請求の引用文献情報）（2008/08/26）異議申立 80／00629 その他 山梨リボーン側溝チラシ（ダイクレ）　表・裏</t>
  </si>
  <si>
    <t>審判請求証拠（無効審判請求の引用文献情報）（2008/08/26）異議申立 80／00630 その他 リボーン側溝工業会準備委員会第一回会議資料（平成８年４月８日）</t>
  </si>
  <si>
    <t>審判請求証拠（無効審判請求の引用文献情報）（2008/08/26）異議申立 80／00631 その他 ＮＨＫ東海ニュースウェーブ録画ビデオの内容プリント（平成７年９月２１日）</t>
  </si>
  <si>
    <t>審判請求証拠（無効審判請求の引用文献情報）（2008/08/26）異議申立 80／00632 その他 ＮＨＫ総合録画ビデオの内容プリント（平成７年１０月２０日放送）</t>
  </si>
  <si>
    <t>審判請求証拠（無効審判請求の引用文献情報）（2008/08/26）異議申立 80／00633 その他 平成９年審判第４００２１号審決（ＮＨＫ放送部分を抜粋）</t>
  </si>
  <si>
    <t>審判請求証拠（無効審判請求の引用文献情報）（2008/08/26）異議申立 80／00634 その他 地元紙カモジャーナル（平成８年４月６日発行）</t>
  </si>
  <si>
    <t>審判請求証拠（無効審判請求の引用文献情報）（2008/08/26）異議申立 80／00635 その他 週刊ブロック通信第１７８２号（平成７年１２月４日）</t>
  </si>
  <si>
    <t>審判請求証拠（無効審判請求の引用文献情報）（2008/08/26）異議申立 80／00636 その他 仮契約書（グレーチング流通）（平成７年１１月２２日以前のもの）</t>
  </si>
  <si>
    <t>審判請求証拠（無効審判請求の引用文献情報）（2008/08/26）異議申立 80／00637 その他 リボーン側溝説明会（平成７年１１月２２日）の情景写真</t>
  </si>
  <si>
    <t>審判請求証拠（無効審判請求の引用文献情報）（2008/08/26）異議申立 80／00638 その他 リボーン側溝説明会（平成７年１１月２２日）の配布資料</t>
  </si>
  <si>
    <t>審判請求証拠（無効審判請求の引用文献情報）（2008/08/26）異議申立 80／00639 その他 商標第４１２１７３３号公報「リボーン側溝」</t>
  </si>
  <si>
    <t>審判請求証拠（無効審判請求の引用文献情報）（2008/08/26）異議申立 80／00640 その他 ウチコン実用新案３０３１０３５号登記簿（無効確定）</t>
  </si>
  <si>
    <t>審判請求証拠（無効審判請求の引用文献情報）（2008/08/26）異議申立 80／00641 その他 確認書（確定日付第１３４号、平成９年９月２４日）</t>
  </si>
  <si>
    <t>審判請求証拠（無効審判請求の引用文献情報）（2008/08/26）異議申立 80／00642 その他 宝機材宛て　内容証明　（平成１９年１月９日）</t>
  </si>
  <si>
    <t>審判請求証拠（無効審判請求の引用文献情報）（2008/08/26）異議申立 80／00643 その他 全国リボーン側溝工業会会員の嘆願書　（平成１９年１１月１日）</t>
  </si>
  <si>
    <t>審判請求証拠（無効審判請求の引用文献情報）（2008/08/26）異議申立 80／00644 その他 全国リボーン側溝工業会会員の嘆願書（平成１１年８月１９日）</t>
  </si>
  <si>
    <t>審判請求証拠（無効審判請求の引用文献情報）（2008/08/26）異議申立 80／00645 その他 全国リボーン側溝工業会　会員名簿（ブロック通信）</t>
  </si>
  <si>
    <t>審判請求証拠（無効審判請求の引用文献情報）（2008/08/26）Elsevier番号 80／00034 特許を受けられない発明の散光資料（平成１０年２月２７日）請求人が早期に特許庁に情報提供していた証拠</t>
  </si>
  <si>
    <t>審判請求証拠（無効審判請求の引用文献情報）（2008/08/26）Elsevier番号 80／00035 ＮＨＫ録画ビデオ１本（ＮＨＫ東海・ＮＨＫ総合）</t>
  </si>
  <si>
    <t>審判請求証拠（無効審判請求の引用文献情報）（2008/08/26）特許02514918</t>
  </si>
  <si>
    <t>審判請求証拠（無効審判請求の引用文献情報）（2008/08/26）特許03348192</t>
  </si>
  <si>
    <t>審判請求証拠（無効審判請求の引用文献情報）（2008/08/26）実登03031035</t>
  </si>
  <si>
    <t>審判無効2006-080246号</t>
  </si>
  <si>
    <t>黒崎播磨　株式会社</t>
  </si>
  <si>
    <t>2007/08/03;2008/05/22</t>
  </si>
  <si>
    <t>平19年（行ケ）第10309号;平20年（行ケ）第10244号</t>
  </si>
  <si>
    <t>2007/09/04;2008/07/01</t>
  </si>
  <si>
    <t>審判（受付）:20061127:60:審判請求書（その他の請求書・申立書を含む）;審判（発送）:20061208:20:審判番号通知;審判（発送）:20061208:22:審判官指定（変更）通知;審判（庁内）:20061208:95:予告登録通知;審判（発送）:20061213:20:審判番号通知;審判（発送）:20061213:22:審判官指定（変更）通知;審判（発送）:20061213:22:審判官指定（変更）通知;審判（発送）:20061214:17:請求書副本の送達通知（答弁指令）;審判（庁内）:20061219:3012:郵便送達報告書;審判（庁内）:20070109:302:応対記録;審判（受付）:20070213:57:答弁書（審判事件答弁書・異議答弁書）;審判（発送）:20070313:1851:答弁書副本の送付通知;審判（発送）:20070323:22:審判官指定（変更）通知;審判（発送）:20070323:22:審判官指定（変更）通知;審判（受付）:20070417:6513:口頭審理陳述要領書;審判（受付）:20070417:6515:証拠説明書;審判（発送）:20070420:1860:口頭審理陳述要領書副本の送付通知;審判（受付）:20070518:6513:口頭審理陳述要領書;審判（庁内）:20070521:309:調書;審判（受付）:20070525:781:上申書（出願人・請求人）;審判（受付）:20070525:782:上申書（被請求人・権利者）;審判（受付）:20070615:782:上申書（被請求人・権利者）;審判（発送）:20070703:1858:上申書副本の送付通知;審判（発送）:20070703:1858:上申書副本の送付通知;審判（発送）:20070703:23:審理終結通知書;審判（発送）:20070703:23:審理終結通知書;審判（発送）:20070806:03:審決;審判（発送）:20070806:03:審決;審判（庁内）:20070810:3012:郵便送達報告書;審判（庁内）:20070810:3012:郵便送達報告書;審判（庁内）:20070824:94:閲覧照会;審判（庁内）:20070827:941:閲覧貸出;審判（庁内）:20070829:942:閲覧返却;審判（発送）:20071214:2891:通知書（その他）期間有;審判（受付）:20071221:7444:代理人辞任届（被請求人・権利者）;審判（受付）:20071221:611:訂正請求書;審判（受付）:20071228:881:既納手数料返還請求書;審判（発送）:20080111:173:訂正請求副本送付通知（弁駁指令）;審判（受付）:20080207:58:弁駁書（審判事件答弁書・異議答弁書）;審判（庁内）:20080214:94:閲覧照会;審判（庁内）:20080218:941:閲覧貸出;審判（庁内）:20080220:942:閲覧返却;審判（発送）:20080227:172:弁駁書副本の送付通知（答弁指令）;審判（発送）:20080227:2837:補正許否の決定;審判（発送）:20080227:2837:補正許否の決定;審判（受付）:20080331:57:答弁書（審判事件答弁書・異議答弁書）;審判（受付）:20080331:611:訂正請求書;審判（受付）:20080421:781:上申書（出願人・請求人）;審判（庁内）:20080422:302:応対記録;審判（発送）:20080423:22:審判官指定（変更）通知;審判（発送）:20080423:22:審判官指定（変更）通知;審判（受付）:20080501:781:上申書（出願人・請求人）;審判（発送）:20080501:1851:答弁書副本の送付通知;審判（発送）:20080501:1858:上申書副本の送付通知;審判（発送）:20080501:232:書面審理通知書;審判（発送）:20080501:232:書面審理通知書;審判（発送）:20080507:23:審理終結通知書;審判（発送）:20080507:23:審理終結通知書;審判（発送）:20080602:03:審決;審判（発送）:20080602:03:審決;審判（発送）:20080602:1858:上申書副本の送付通知;審判（庁内）:20080606:3012:郵便送達報告書;審判（庁内）:20080606:3012:郵便送達報告書;審判（庁内）:20080826:94:閲覧照会;審判（庁内）:20080826:941:閲覧貸出;審判（庁内）:20080828:942:閲覧返却;審判（庁内）:20090225:96:確定登録通知</t>
  </si>
  <si>
    <t>特願平8-116621</t>
  </si>
  <si>
    <t>特許03531702</t>
  </si>
  <si>
    <t>特開平09-026267</t>
  </si>
  <si>
    <t xml:space="preserve">F27D  1/16       </t>
  </si>
  <si>
    <t>F27D  1/16;B28B  1/32;C04B 35/66</t>
  </si>
  <si>
    <t>F27D  1/16</t>
  </si>
  <si>
    <t>F27D1/16;B28B1/32;C04B35/66</t>
  </si>
  <si>
    <t>F27D1/16</t>
  </si>
  <si>
    <t>C04B  35/66@AFI(JP);B28B   1/32@ALI(JP);F27D   1/16@ALI(JP);C04B  35/66@CFI(JP);B28B   1/30@CLI(JP);F27D   1/16@CLI(JP)</t>
  </si>
  <si>
    <t>C04B  35/66@AFI(JP);B28B   1/32@ALI(JP);F27D   1/16@ALI(JP)</t>
  </si>
  <si>
    <t>C04B  35/66@AFI(JP)</t>
  </si>
  <si>
    <t>C04B 35/66        B;B28B  1/32        B;B28B  1/32        D;F27D  1/16        C</t>
  </si>
  <si>
    <t>F27D  1/16        C;B28B  1/32        B;B28B  1/32        D;C04B 35/66        B</t>
  </si>
  <si>
    <t>4G033 AA01;4G033 AA02;4G033 AA04;4G033 AA06;4G033 AA10;4G033 AA12;4G033 AA24;4G033 AB01;4G033 AB02;4G033 AB03;4G033 BA02;4K051 AB03;4K051 LA02;4K051 LA12</t>
  </si>
  <si>
    <t>ＡＧＣセラミックス株式会社</t>
  </si>
  <si>
    <t>小野　泰史</t>
  </si>
  <si>
    <t>泉名　謙治;小川　利春;山本　量三;角田　衛</t>
  </si>
  <si>
    <t>不定形耐火物の吹付け施工方法</t>
  </si>
  <si>
    <t xml:space="preserve">(57)【要約】 【課題】周囲への粉塵の飛散が少なく、気孔率の小さい施工体が得られる不定形耐火物の吹付け施工方法を提供する。 【解決手段】自己流動性を有する不定形耐火物の坏土を、圧送ポンプ１と圧送配管２ａ、２ｂによって圧送し、下流に設けた圧縮空気注入口１０と急結剤注入口１１から圧縮空気と所要量の急結剤を坏土中に注入し、ノズル配管３の先端に接続した吹付けノズル４から施工箇所８に坏土を吹付け施工する。 </t>
  </si>
  <si>
    <t>特願平07-113143</t>
  </si>
  <si>
    <t xml:space="preserve">(57)【特許請求の範囲】 【請求項１】耐火性骨材、アルミナ及び／又はヒュームドシリカからなる平均粒径１０μｍ以下の耐火性超微粉を含む耐火性粉末、アルミナセメント、並びに少量の分散剤を含む不定形耐火物用粉体組成物に水を加えて混練されてなり、かつ上端内径５０ｍｍ、下端内径１００ｍｍ、高さ１５０ｍｍで上下端が開口した円錐台形状のコーン型に混練直後の坏土を流し込んで充たしコーン型を上方に抜き取って６０秒間静置したときの広がり直径が１８０ｍｍ以上となる自己流動性を有する坏土を、圧送ポンプと圧送配管によって施工現場に圧送し、圧縮空気と急結剤を前記坏土中に注入し、かかる坏土を吹付けノズルから施工箇所に吹付けることを特徴とする不定形耐火物の吹付け施工方法。 【請求項２】前記急結剤注入口を圧縮空気注入口の下流又は圧縮空気注入口と同位置に設ける請求項１に記載の吹付け施工方法。 【請求項３】前記坏土に注入される圧縮空気の一部又は全部を使用して急結剤を注入する請求項１又は２記載の吹付け施工方法。 【請求項４】前記圧縮空気とともに急結剤が混入された坏土を、ノズル配管の先端に接続された吹付けノズルから施工箇所に吹付ける請求項１～３のいずれかに記載の吹付け施工方法。 【請求項５】前記急結剤の混入量が、前記粉体組成物１００重量部に対して、乾量基準で０．０５～３重量部である請求項１～４のいずれかに記載の吹付け施工方法。 【請求項６】前記急結剤が、粉末として混入される請求項１～５のいずれかに記載の吹付け施工方法。 【請求項７】前記不定形耐火物用粉体組成物１００重量部に対して、遅延剤を乾量基準で０．００２～０．２重量部加える請求項１～６のいずれかに記載の吹付け施工方法。 【請求項８】前記圧送ポンプとして、ピストン式又はスクイーズ式の圧送ポンプを使用する請求項１～７のいずれかに記載の吹付け施工方法。 </t>
  </si>
  <si>
    <t>SFG0029913766</t>
  </si>
  <si>
    <t>DE69625121D;DE69625121T;EP742416A;EP742416B;特開平09-025175;特開平09-026267;特許03531702;特開2000-044356;特許03098230;特開2000-220969;特許03137625;US5766689</t>
  </si>
  <si>
    <t>審判無効2006-080246号;審判審判2007-390132号;審判審判2008-390081号;審判審判2008-390090号;審判審判2008-800200号</t>
  </si>
  <si>
    <t>特開昭63-265870;特開平7-69745;特公昭57-7350</t>
  </si>
  <si>
    <t>特開昭63-265870;特開平07-069745;特公昭57-007350;特開昭51-109008;特開昭54-061005;特開昭55-109281;特開昭62-036070;特開昭62-167241;特開昭63-206570;特開昭63-210363;特開昭63-277579;特開平01-313368;特開平02-051456;特開平03-122040;特開平04-042867;特開平04-214058;特開平06-287075;特開平07-048179;特公昭51-009770;異議申立 60／00764 国内図書館 山村隆　他二名、吹付工法の最近の進歩、セラミックデータブック‘９１、工業製品技術協会／山下景久、19910826;異議申立 60／00765 国内図書館 多喜田一郎　他一名、キャスタブル耐火物の進歩、セラミックデータブック‘９１、工業製品技術協会／山下景久、19910826;異議申立 60／00766 国内図書館 新版　不定形耐火物、日本プライブリコ株式会社／西川明、19941110;異議申立 60／00767 外国図書館 Ｊｏｓｅｐｈ　Ｓ．Ｍａｓａｒｙｋ　他二名、ＤＥＶＥＬＯＰＭＥＮＴ　ＡＮＤ　ＵＳＥ　ＯＦ　ＬＯＷ－ＣＥＭＥＮＴ，ＳＥＬＦ－ＦＬＯＷＩＮＧ　ＣＡＳＴＡＢＬＥＳ　訳文は備考へ、ＵＮＩＴＥＣＲ９３、Ｐ１－９;異議申立 60／00768 国内図書館 新版　不定形耐火物、日本プライブリコ株式会社／西川明、19941110;異議申立 60／00769 国内図書館 ＪＩＳ　Ｒ　５２０１「セメントの物理試験方法」、財団法人日本規格協会／福原元一、19920930、第１刷;異議申立 60／00770 国内雑誌 第３６回築炉専門委員会資料　混銑車吹付施工について（Ｓｈｏｔ　Ｃａｓｔ　法）、住友金属工業株式会社　品川白煉瓦株式会社、19780217;異議申立 60／00771 外国図書館 Ｉ．Ｌｅｏｎ　Ｇｌａｓｓｇｏｌｄ、Ｒｅｆｒａｃｔｏｒｙ　Ｓｈｏｔｃｒｅｔｅ－Ｃｕｒｒｅｎｔ　Ｓｔａｔｅ－ｏｆ－ｔｈｅ－Ａｒｔ　訳文は備考へ、ＣＯＮＣＲＥＴＥ　ＩＮＴＥＲＮＡＴＩＯＮＡＬ、198101、Ｐ４１－４９;異議申立 60／00772 国内図書館 新版　不定形耐火物、日本プライブリコ株式会社／西川明、19941110;異議申立 60／00773 国内図書館 岡田清　他一名　編、改訂新版コンクリート工学ハンドブック、株式会社朝倉書店／朝倉邦造、19850601、第３刷;異議申立 60／00774 国内図書館 耐火物技術協会　編、２　不定形耐火物、耐火物手帳‘９７、耐火物技術協会／高宮陽一、19961205、第１版　第１刷、Ｐ１５０－１５３;異議申立 60／00775 国内図書館 亀田泰弘　編、コンクリートポンプを中心とした建築の省力化工法、近代図書株式会社／坂田富三雄、19700701;異議申立 60／00776 国内図書館 永井敏、不定形耐火物の施工機械の進歩、セラミックデータブック‘８７、工業製品技術協会／山下景久、19870719;異議申立 60／00777 外国図書館 Ｗｉｌｌｉａｍ　Ｇ．Ａｌｌｅｎ、ＣＵＲＲＥＮＴ　ＤＥＶＥＬＯＰＭＥＮＴＳ　ＩＮ　ＥＱＵＩＰＭＥＮＴ　ＦＯＲ　ＲＥＦＲＡＣＴＯＲＹ　ＰＬＡＣＥＭＥＮＴ　訳文は備考へ;異議申立 60／00778 国内雑誌 第１６回不定形耐火物専門委員会資料　低セメントキャスタブルの吹付システム検討結果、品川白煉瓦株式会社、19850226;異議申立 60／00779 国内雑誌 品川白煉瓦株式会社　寄田栄一　他二名、高密度新吹付け工法について、品川技報Ｎｏ．３０　１９８６年度［実績紹介］、1986;異議申立 60／00780 外国図書館 ＰＮＥＵＣＲＥＴＥ　ＳＹＳＴＥＭ－ＳＰＲＡＹ　ＲＥＦＲＡＣＴＯＲＹ　ＬＩＮＩＮＧＳ　訳文は備考へ;異議申立 60／00781 その他 ＮＯＴＡＲＩＡＬ　ＣＥＲＴＩＦＩＣＡＴＥ　　訳文　公証人証明書;異議申立 60／00782 外国雑誌 ＮＡＲＣＯ社広告「ＡＮ　ＩＮＮＯＶＡＴＩＶＥ　ＴＥＣＨＮＩＱＵＥ　ＦＯＲ　ＲＥＦＲＡＣＴＯＲＹ　ＣＡＳＴＡＢＬＥ　ＩＮＳＴＡＬＬＡＴＩＯＮ」　訳文は備考へ、Ｉｎｄｕｓｔｒｉａｌ　Ｈｅａｔｉｎｇ　誌　（ＵＳＡ）、１９９５年５月号掲載;異議申立 60／00783 国内図書館 耐火物技術協会　編、２　不定形耐火物、耐火物手帳‘９７、耐火物技術協会／高宮陽一、19961205、第１版　第１刷、Ｐ１３９－１４２;異議申立 60／00784 国内図書館 黒崎窯業株式会社技術研究所部長代理　吉富丈記、低セメントキャスタブル、耐火物技術講習会テキスト、平成元年（１９８９年）８・９月号、Ｐ７６－８１;特開昭55-049164;特開昭56-009272;特開昭57-118056;特開昭61-031573;特開昭61-072173;特開昭61-219764;特開昭62-036071;特開昭62-091789;特開平01-198972;特開平01-203277;特開平02-048471;特開平03-235875;特開平03-271169;特開平07-024814;異議申立 80／00787 その他 山村　隆、吹付工法の最近の進歩、セラミックデータブック’９１、工業製品技術協会、19910826、Ｐ２３１－２３８;異議申立 80／00788 その他 ニュークリート・システム－スプレイ式耐火物ライニング、ＰＥＮＥＵＣＲＥＴＥ　ＳＹＳＴＥＭ－ＳＰＲＡＹ　ＲＥＦＲＡＣＴＯＲＹ　ＬＩＮＩＮＧＳ及び訳文;異議申立 80／00789 外国雑誌 Ｊ．タイナー、湿式吹付け－コンクリート吹付の革新的工法及び訳文、199112</t>
  </si>
  <si>
    <t>登録査定　　（登録査定の参考文献情報）（2004/01/13）特開昭63-265870;登録査定　　（登録査定の参考文献情報）（2004/01/13）特開平07-069745;登録査定　　（登録査定の参考文献情報）（2004/01/13）特公昭57-007350;審判請求証拠（無効審判請求の引用文献情報）（2006/11/27）特開昭51-109008;審判請求証拠（無効審判請求の引用文献情報）（2006/11/27）特開昭54-061005;審判請求証拠（無効審判請求の引用文献情報）（2006/11/27）特開昭55-109281;審判請求証拠（無効審判請求の引用文献情報）（2006/11/27）特開昭62-036070;審判請求証拠（無効審判請求の引用文献情報）（2006/11/27）特開昭62-167241;審判請求証拠（無効審判請求の引用文献情報）（2006/11/27）特開昭63-206570;審判請求証拠（無効審判請求の引用文献情報）（2006/11/27）特開昭63-210363;審判請求証拠（無効審判請求の引用文献情報）（2006/11/27）特開昭63-265870;審判請求証拠（無効審判請求の引用文献情報）（2006/11/27）特開昭63-277579;審判請求証拠（無効審判請求の引用文献情報）（2006/11/27）特開平01-313368;審判請求証拠（無効審判請求の引用文献情報）（2006/11/27）特開平02-051456;審判請求証拠（無効審判請求の引用文献情報）（2006/11/27）特開平03-122040;審判請求証拠（無効審判請求の引用文献情報）（2006/11/27）特開平04-042867;審判請求証拠（無効審判請求の引用文献情報）（2006/11/27）特開平04-214058;審判請求証拠（無効審判請求の引用文献情報）（2006/11/27）特開平06-287075;審判請求証拠（無効審判請求の引用文献情報）（2006/11/27）特開平07-048179;審判請求証拠（無効審判請求の引用文献情報）（2006/11/27）特開平07-069745;審判請求証拠（無効審判請求の引用文献情報）（2006/11/27）特公昭51-009770;審判請求証拠（無効審判請求の引用文献情報）（2006/11/27）特公昭57-007350;審判請求証拠（無効審判請求の引用文献情報）（2006/11/27）異議申立 60／00764 国内図書館 山村隆　他二名、吹付工法の最近の進歩、セラミックデータブック‘９１、工業製品技術協会／山下景久、19910826;審判請求証拠（無効審判請求の引用文献情報）（2006/11/27）異議申立 60／00765 国内図書館 多喜田一郎　他一名、キャスタブル耐火物の進歩、セラミックデータブック‘９１、工業製品技術協会／山下景久、19910826;審判請求証拠（無効審判請求の引用文献情報）（2006/11/27）異議申立 60／00766 国内図書館 新版　不定形耐火物、日本プライブリコ株式会社／西川明、19941110;審判請求証拠（無効審判請求の引用文献情報）（2006/11/27）異議申立 60／00767 外国図書館 Ｊｏｓｅｐｈ　Ｓ．Ｍａｓａｒｙｋ　他二名、ＤＥＶＥＬＯＰＭＥＮＴ　ＡＮＤ　ＵＳＥ　ＯＦ　ＬＯＷ－ＣＥＭＥＮＴ，ＳＥＬＦ－ＦＬＯＷＩＮＧ　ＣＡＳＴＡＢＬＥＳ　訳文は備考へ、ＵＮＩＴＥＣＲ９３、Ｐ１－９;審判請求証拠（無効審判請求の引用文献情報）（2006/11/27）異議申立 60／00768 国内図書館 新版　不定形耐火物、日本プライブリコ株式会社／西川明、19941110;審判請求証拠（無効審判請求の引用文献情報）（2006/11/27）異議申立 60／00769 国内図書館 ＪＩＳ　Ｒ　５２０１「セメントの物理試験方法」、財団法人日本規格協会／福原元一、19920930、第１刷;審判請求証拠（無効審判請求の引用文献情報）（2006/11/27）異議申立 60／00770 国内雑誌 第３６回築炉専門委員会資料　混銑車吹付施工について（Ｓｈｏｔ　Ｃａｓｔ　法）、住友金属工業株式会社　品川白煉瓦株式会社、19780217;審判請求証拠（無効審判請求の引用文献情報）（2006/11/27）異議申立 60／00771 外国図書館 Ｉ．Ｌｅｏｎ　Ｇｌａｓｓｇｏｌｄ、Ｒｅｆｒａｃｔｏｒｙ　Ｓｈｏｔｃｒｅｔｅ－Ｃｕｒｒｅｎｔ　Ｓｔａｔｅ－ｏｆ－ｔｈｅ－Ａｒｔ　訳文は備考へ、ＣＯＮＣＲＥＴＥ　ＩＮＴＥＲＮＡＴＩＯＮＡＬ、198101、Ｐ４１－４９;審判請求証拠（無効審判請求の引用文献情報）（2006/11/27）異議申立 60／00772 国内図書館 新版　不定形耐火物、日本プライブリコ株式会社／西川明、19941110;審判請求証拠（無効審判請求の引用文献情報）（2006/11/27）異議申立 60／00773 国内図書館 岡田清　他一名　編、改訂新版コンクリート工学ハンドブック、株式会社朝倉書店／朝倉邦造、19850601、第３刷;審判請求証拠（無効審判請求の引用文献情報）（2006/11/27）異議申立 60／00774 国内図書館 耐火物技術協会　編、２　不定形耐火物、耐火物手帳‘９７、耐火物技術協会／高宮陽一、19961205、第１版　第１刷、Ｐ１５０－１５３;審判請求証拠（無効審判請求の引用文献情報）（2006/11/27）異議申立 60／00775 国内図書館 亀田泰弘　編、コンクリートポンプを中心とした建築の省力化工法、近代図書株式会社／坂田富三雄、19700701;審判請求証拠（無効審判請求の引用文献情報）（2006/11/27）異議申立 60／00776 国内図書館 永井敏、不定形耐火物の施工機械の進歩、セラミックデータブック‘８７、工業製品技術協会／山下景久、19870719;審判請求証拠（無効審判請求の引用文献情報）（2006/11/27）異議申立 60／00777 外国図書館 Ｗｉｌｌｉａｍ　Ｇ．Ａｌｌｅｎ、ＣＵＲＲＥＮＴ　ＤＥＶＥＬＯＰＭＥＮＴＳ　ＩＮ　ＥＱＵＩＰＭＥＮＴ　ＦＯＲ　ＲＥＦＲＡＣＴＯＲＹ　ＰＬＡＣＥＭＥＮＴ　訳文は備考へ;審判請求証拠（無効審判請求の引用文献情報）（2006/11/27）異議申立 60／00778 国内雑誌 第１６回不定形耐火物専門委員会資料　低セメントキャスタブルの吹付システム検討結果、品川白煉瓦株式会社、19850226;審判請求証拠（無効審判請求の引用文献情報）（2006/11/27）異議申立 60／00779 国内雑誌 品川白煉瓦株式会社　寄田栄一　他二名、高密度新吹付け工法について、品川技報Ｎｏ．３０　１９８６年度［実績紹介］、1986;審判請求証拠（無効審判請求の引用文献情報）（2006/11/27）異議申立 60／00780 外国図書館 ＰＮＥＵＣＲＥＴＥ　ＳＹＳＴＥＭ－ＳＰＲＡＹ　ＲＥＦＲＡＣＴＯＲＹ　ＬＩＮＩＮＧＳ　訳文は備考へ;審判請求証拠（無効審判請求の引用文献情報）（2006/11/27）異議申立 60／00781 その他 ＮＯＴＡＲＩＡＬ　ＣＥＲＴＩＦＩＣＡＴＥ　　訳文　公証人証明書;審判請求証拠（無効審判請求の引用文献情報）（2006/11/27）異議申立 60／00782 外国雑誌 ＮＡＲＣＯ社広告「ＡＮ　ＩＮＮＯＶＡＴＩＶＥ　ＴＥＣＨＮＩＱＵＥ　ＦＯＲ　ＲＥＦＲＡＣＴＯＲＹ　ＣＡＳＴＡＢＬＥ　ＩＮＳＴＡＬＬＡＴＩＯＮ」　訳文は備考へ、Ｉｎｄｕｓｔｒｉａｌ　Ｈｅａｔｉｎｇ　誌　（ＵＳＡ）、１９９５年５月号掲載;審判請求証拠（無効審判請求の引用文献情報）（2006/11/27）異議申立 60／00783 国内図書館 耐火物技術協会　編、２　不定形耐火物、耐火物手帳‘９７、耐火物技術協会／高宮陽一、19961205、第１版　第１刷、Ｐ１３９－１４２;審判請求証拠（無効審判請求の引用文献情報）（2006/11/27）異議申立 60／00784 国内図書館 黒崎窯業株式会社技術研究所部長代理　吉富丈記、低セメントキャスタブル、耐火物技術講習会テキスト、平成元年（１９８９年）８・９月号、Ｐ７６－８１;審判請求証拠（無効審判請求の引用文献情報）（2008/10/08）特開昭54-061005;審判請求証拠（無効審判請求の引用文献情報）（2008/10/08）特開昭55-049164;審判請求証拠（無効審判請求の引用文献情報）（2008/10/08）特開昭56-009272;審判請求証拠（無効審判請求の引用文献情報）（2008/10/08）特開昭57-118056;審判請求証拠（無効審判請求の引用文献情報）（2008/10/08）特開昭61-031573;審判請求証拠（無効審判請求の引用文献情報）（2008/10/08）特開昭61-072173;審判請求証拠（無効審判請求の引用文献情報）（2008/10/08）特開昭61-219764;審判請求証拠（無効審判請求の引用文献情報）（2008/10/08）特開昭62-036071;審判請求証拠（無効審判請求の引用文献情報）（2008/10/08）特開昭62-091789;審判請求証拠（無効審判請求の引用文献情報）（2008/10/08）特開昭63-265870;審判請求証拠（無効審判請求の引用文献情報）（2008/10/08）特開平01-198972;審判請求証拠（無効審判請求の引用文献情報）（2008/10/08）特開平01-203277;審判請求証拠（無効審判請求の引用文献情報）（2008/10/08）特開平02-048471;審判請求証拠（無効審判請求の引用文献情報）（2008/10/08）特開平03-235875;審判請求証拠（無効審判請求の引用文献情報）（2008/10/08）特開平03-271169;審判請求証拠（無効審判請求の引用文献情報）（2008/10/08）特開平06-287075;審判請求証拠（無効審判請求の引用文献情報）（2008/10/08）特開平07-024814;審判請求証拠（無効審判請求の引用文献情報）（2008/10/08）特開平07-069745;審判請求証拠（無効審判請求の引用文献情報）（2008/10/08）特公昭57-007350;審判請求証拠（無効審判請求の引用文献情報）（2008/10/08）異議申立 80／00787 その他 山村　隆、吹付工法の最近の進歩、セラミックデータブック’９１、工業製品技術協会、19910826、Ｐ２３１－２３８;審判請求証拠（無効審判請求の引用文献情報）（2008/10/08）異議申立 80／00788 その他 ニュークリート・システム－スプレイ式耐火物ライニング、ＰＥＮＥＵＣＲＥＴＥ　ＳＹＳＴＥＭ－ＳＰＲＡＹ　ＲＥＦＲＡＣＴＯＲＹ　ＬＩＮＩＮＧＳ及び訳文;審判請求証拠（無効審判請求の引用文献情報）（2008/10/08）異議申立 80／00789 外国雑誌 Ｊ．タイナー、湿式吹付け－コンクリート吹付の革新的工法及び訳文、199112</t>
  </si>
  <si>
    <t>審判請求証拠（無効審判請求の引用文献情報）（2006/11/27）特開昭51-109008</t>
  </si>
  <si>
    <t>審判請求証拠（無効審判請求の引用文献情報）（2006/11/27）特開昭54-061005</t>
  </si>
  <si>
    <t>審判請求証拠（無効審判請求の引用文献情報）（2006/11/27）特開昭55-109281</t>
  </si>
  <si>
    <t>審判請求証拠（無効審判請求の引用文献情報）（2006/11/27）特開昭62-036070</t>
  </si>
  <si>
    <t>審判請求証拠（無効審判請求の引用文献情報）（2006/11/27）特開昭62-167241</t>
  </si>
  <si>
    <t>審判請求証拠（無効審判請求の引用文献情報）（2006/11/27）特開昭63-206570</t>
  </si>
  <si>
    <t>審判請求証拠（無効審判請求の引用文献情報）（2006/11/27）特開昭63-210363</t>
  </si>
  <si>
    <t>審判請求証拠（無効審判請求の引用文献情報）（2006/11/27）特開昭63-265870</t>
  </si>
  <si>
    <t>審判請求証拠（無効審判請求の引用文献情報）（2006/11/27）特開昭63-277579</t>
  </si>
  <si>
    <t>審判請求証拠（無効審判請求の引用文献情報）（2006/11/27）特開平01-313368</t>
  </si>
  <si>
    <t>審判請求証拠（無効審判請求の引用文献情報）（2006/11/27）特開平02-051456</t>
  </si>
  <si>
    <t>審判請求証拠（無効審判請求の引用文献情報）（2006/11/27）特開平03-122040</t>
  </si>
  <si>
    <t>審判請求証拠（無効審判請求の引用文献情報）（2006/11/27）特開平04-042867</t>
  </si>
  <si>
    <t>審判請求証拠（無効審判請求の引用文献情報）（2006/11/27）特開平04-214058</t>
  </si>
  <si>
    <t>審判請求証拠（無効審判請求の引用文献情報）（2006/11/27）特開平06-287075</t>
  </si>
  <si>
    <t>審判請求証拠（無効審判請求の引用文献情報）（2006/11/27）特開平07-048179</t>
  </si>
  <si>
    <t>審判請求証拠（無効審判請求の引用文献情報）（2006/11/27）特開平07-069745</t>
  </si>
  <si>
    <t>審判請求証拠（無効審判請求の引用文献情報）（2006/11/27）特公昭51-009770</t>
  </si>
  <si>
    <t>審判請求証拠（無効審判請求の引用文献情報）（2006/11/27）特公昭57-007350</t>
  </si>
  <si>
    <t>審判請求証拠（無効審判請求の引用文献情報）（2006/11/27）異議申立 60／00764 国内図書館 山村隆　他二名、吹付工法の最近の進歩、セラミックデータブック‘９１、工業製品技術協会／山下景久、19910826</t>
  </si>
  <si>
    <t>審判請求証拠（無効審判請求の引用文献情報）（2006/11/27）異議申立 60／00765 国内図書館 多喜田一郎　他一名、キャスタブル耐火物の進歩、セラミックデータブック‘９１、工業製品技術協会／山下景久、19910826</t>
  </si>
  <si>
    <t>審判請求証拠（無効審判請求の引用文献情報）（2006/11/27）異議申立 60／00766 国内図書館 新版　不定形耐火物、日本プライブリコ株式会社／西川明、19941110</t>
  </si>
  <si>
    <t>審判請求証拠（無効審判請求の引用文献情報）（2006/11/27）異議申立 60／00767 外国図書館 Ｊｏｓｅｐｈ　Ｓ．Ｍａｓａｒｙｋ　他二名、ＤＥＶＥＬＯＰＭＥＮＴ　ＡＮＤ　ＵＳＥ　ＯＦ　ＬＯＷ－ＣＥＭＥＮＴ，ＳＥＬＦ－ＦＬＯＷＩＮＧ　ＣＡＳＴＡＢＬＥＳ　訳文は備考へ、ＵＮＩＴＥＣＲ９３、Ｐ１－９</t>
  </si>
  <si>
    <t>審判請求証拠（無効審判請求の引用文献情報）（2006/11/27）異議申立 60／00768 国内図書館 新版　不定形耐火物、日本プライブリコ株式会社／西川明、19941110</t>
  </si>
  <si>
    <t>審判請求証拠（無効審判請求の引用文献情報）（2006/11/27）異議申立 60／00769 国内図書館 ＪＩＳ　Ｒ　５２０１「セメントの物理試験方法」、財団法人日本規格協会／福原元一、19920930、第１刷</t>
  </si>
  <si>
    <t>審判請求証拠（無効審判請求の引用文献情報）（2006/11/27）異議申立 60／00770 国内雑誌 第３６回築炉専門委員会資料　混銑車吹付施工について（Ｓｈｏｔ　Ｃａｓｔ　法）、住友金属工業株式会社　品川白煉瓦株式会社、19780217</t>
  </si>
  <si>
    <t>審判請求証拠（無効審判請求の引用文献情報）（2006/11/27）異議申立 60／00771 外国図書館 Ｉ．Ｌｅｏｎ　Ｇｌａｓｓｇｏｌｄ、Ｒｅｆｒａｃｔｏｒｙ　Ｓｈｏｔｃｒｅｔｅ－Ｃｕｒｒｅｎｔ　Ｓｔａｔｅ－ｏｆ－ｔｈｅ－Ａｒｔ　訳文は備考へ、ＣＯＮＣＲＥＴＥ　ＩＮＴＥＲＮＡＴＩＯＮＡＬ、198101、Ｐ４１－４９</t>
  </si>
  <si>
    <t>審判請求証拠（無効審判請求の引用文献情報）（2006/11/27）異議申立 60／00772 国内図書館 新版　不定形耐火物、日本プライブリコ株式会社／西川明、19941110</t>
  </si>
  <si>
    <t>審判請求証拠（無効審判請求の引用文献情報）（2006/11/27）異議申立 60／00773 国内図書館 岡田清　他一名　編、改訂新版コンクリート工学ハンドブック、株式会社朝倉書店／朝倉邦造、19850601、第３刷</t>
  </si>
  <si>
    <t>審判請求証拠（無効審判請求の引用文献情報）（2006/11/27）異議申立 60／00774 国内図書館 耐火物技術協会　編、２　不定形耐火物、耐火物手帳‘９７、耐火物技術協会／高宮陽一、19961205、第１版　第１刷、Ｐ１５０－１５３</t>
  </si>
  <si>
    <t>審判請求証拠（無効審判請求の引用文献情報）（2006/11/27）異議申立 60／00775 国内図書館 亀田泰弘　編、コンクリートポンプを中心とした建築の省力化工法、近代図書株式会社／坂田富三雄、19700701</t>
  </si>
  <si>
    <t>審判請求証拠（無効審判請求の引用文献情報）（2006/11/27）異議申立 60／00776 国内図書館 永井敏、不定形耐火物の施工機械の進歩、セラミックデータブック‘８７、工業製品技術協会／山下景久、19870719</t>
  </si>
  <si>
    <t>審判請求証拠（無効審判請求の引用文献情報）（2006/11/27）異議申立 60／00777 外国図書館 Ｗｉｌｌｉａｍ　Ｇ．Ａｌｌｅｎ、ＣＵＲＲＥＮＴ　ＤＥＶＥＬＯＰＭＥＮＴＳ　ＩＮ　ＥＱＵＩＰＭＥＮＴ　ＦＯＲ　ＲＥＦＲＡＣＴＯＲＹ　ＰＬＡＣＥＭＥＮＴ　訳文は備考へ</t>
  </si>
  <si>
    <t>審判請求証拠（無効審判請求の引用文献情報）（2006/11/27）異議申立 60／00778 国内雑誌 第１６回不定形耐火物専門委員会資料　低セメントキャスタブルの吹付システム検討結果、品川白煉瓦株式会社、19850226</t>
  </si>
  <si>
    <t>審判請求証拠（無効審判請求の引用文献情報）（2006/11/27）異議申立 60／00779 国内雑誌 品川白煉瓦株式会社　寄田栄一　他二名、高密度新吹付け工法について、品川技報Ｎｏ．３０　１９８６年度［実績紹介］、1986</t>
  </si>
  <si>
    <t>審判請求証拠（無効審判請求の引用文献情報）（2006/11/27）異議申立 60／00780 外国図書館 ＰＮＥＵＣＲＥＴＥ　ＳＹＳＴＥＭ－ＳＰＲＡＹ　ＲＥＦＲＡＣＴＯＲＹ　ＬＩＮＩＮＧＳ　訳文は備考へ</t>
  </si>
  <si>
    <t>審判請求証拠（無効審判請求の引用文献情報）（2006/11/27）異議申立 60／00781 その他 ＮＯＴＡＲＩＡＬ　ＣＥＲＴＩＦＩＣＡＴＥ　　訳文　公証人証明書</t>
  </si>
  <si>
    <t>審判請求証拠（無効審判請求の引用文献情報）（2006/11/27）異議申立 60／00782 外国雑誌 ＮＡＲＣＯ社広告「ＡＮ　ＩＮＮＯＶＡＴＩＶＥ　ＴＥＣＨＮＩＱＵＥ　ＦＯＲ　ＲＥＦＲＡＣＴＯＲＹ　ＣＡＳＴＡＢＬＥ　ＩＮＳＴＡＬＬＡＴＩＯＮ」　訳文は備考へ、Ｉｎｄｕｓｔｒｉａｌ　Ｈｅａｔｉｎｇ　誌　（ＵＳＡ）、１９９５年５月号掲載</t>
  </si>
  <si>
    <t>審判請求証拠（無効審判請求の引用文献情報）（2006/11/27）異議申立 60／00783 国内図書館 耐火物技術協会　編、２　不定形耐火物、耐火物手帳‘９７、耐火物技術協会／高宮陽一、19961205、第１版　第１刷、Ｐ１３９－１４２</t>
  </si>
  <si>
    <t>審判請求証拠（無効審判請求の引用文献情報）（2006/11/27）異議申立 60／00784 国内図書館 黒崎窯業株式会社技術研究所部長代理　吉富丈記、低セメントキャスタブル、耐火物技術講習会テキスト、平成元年（１９８９年）８・９月号、Ｐ７６－８１</t>
  </si>
  <si>
    <t>審判審判2007-390132号</t>
  </si>
  <si>
    <t>ＡＧＣセラミックス　株式会社</t>
  </si>
  <si>
    <t>審判（受付）:20071115:60:審判請求書（その他の請求書・申立書を含む）;審判（発送）:20071128:20:審判番号通知;審判（庁内）:20071129:95:予告登録通知;審判（受付）:20071130:523:手続補正書（自発・内容）;審判（発送）:20071207:22:審判官指定（変更）通知;審判（庁内）:20071227:9611:請求取下登録</t>
  </si>
  <si>
    <t>審判審判2008-390081号</t>
  </si>
  <si>
    <t>審判（受付）:20080718:60:審判請求書（その他の請求書・申立書を含む）;審判（発送）:20080801:20:審判番号通知;審判（発送）:20080801:22:審判官指定（変更）通知;審判（庁内）:20080801:95:予告登録通知;審判（発送）:20080811:2892:通知書（その他）期間無;審判（受付）:20080822:609:請求取下書;審判（庁内）:20080826:94:閲覧照会;審判（庁内）:20080828:9611:請求取下登録;審判（庁内）:20080829:941:閲覧貸出;審判（庁内）:20080902:942:閲覧返却</t>
  </si>
  <si>
    <t>審判審判2008-390090号</t>
  </si>
  <si>
    <t>審判（受付）:20080820:60:審判請求書（その他の請求書・申立書を含む）;審判（発送）:20080903:20:審判番号通知;審判（庁内）:20080903:95:予告登録通知;審判（発送）:20080908:22:審判官指定（変更）通知;審判（発送）:20080908:2892:通知書（その他）期間無;審判（受付）:20080924:783:上申書（参加人・準参加人）;審判（発送）:20081001:131:訂正拒絶理由通知書;審判（受付）:20081031:53:意見書;審判（発送）:20081107:22:審判官指定（変更）通知;審判（発送）:20081202:23:審理終結通知書;審判（発送）:20081209:2892:通知書（その他）期間無;審判（発送）:20090107:03:審決;審判（庁内）:20090114:3012:郵便送達報告書;審判（庁内）:20090309:96:確定登録通知</t>
  </si>
  <si>
    <t>審判審判2008-800200号</t>
  </si>
  <si>
    <t>審判（受付）:20081008:60:審判請求書（その他の請求書・申立書を含む）;審判（発送）:20081022:20:審判番号通知;審判（発送）:20081022:22:審判官指定（変更）通知;審判（庁内）:20081022:95:予告登録通知;審判（発送）:20081029:17:請求書副本の送達通知（答弁指令）;審判（発送）:20081029:20:審判番号通知;審判（発送）:20081029:22:審判官指定（変更）通知;審判（庁内）:20081105:3012:郵便送達報告書;審判（受付）:20090105:57:答弁書（審判事件答弁書・異議答弁書）;審判（受付）:20090105:611:訂正請求書;審判（発送）:20090213:22:審判官指定（変更）通知;審判（発送）:20090213:22:審判官指定（変更）通知;審判（発送）:20090302:171:答弁書副本の送付通知（弁駁指令）;審判（発送）:20090302:2891:通知書（その他）期間有;審判（庁内）:20090310:302:応対記録;審判（受付）:20090331:58:弁駁書（審判事件答弁書・異議答弁書）;審判（受付）:20090402:782:上申書（被請求人・権利者）;審判（発送）:20090622:172:弁駁書副本の送付通知（答弁指令）;審判（発送）:20090622:1858:上申書副本の送付通知;審判（受付）:20090723:57:答弁書（審判事件答弁書・異議答弁書）;審判（発送）:20090825:1851:答弁書副本の送付通知;審判（発送）:20090825:232:書面審理通知書;審判（発送）:20090825:232:書面審理通知書;審判（発送）:20090904:233:口頭審理通知書;審判（発送）:20090904:233:口頭審理通知書;審判（発送）:20090911:22:審判官指定（変更）通知;審判（発送）:20090911:22:審判官指定（変更）通知;審判（受付）:20091001:7453:復代理人選任届（被請求人・権利者）;審判（受付）:20091007:6513:口頭審理陳述要領書;審判（受付）:20091007:6513:口頭審理陳述要領書;審判（庁内）:20091009:309:調書;審判（発送）:20091110:03:審決;審判（発送）:20091110:03:審決;審判（庁内）:20091116:3012:郵便送達報告書;審判（庁内）:20091116:3012:郵便送達報告書;審判（庁内）:20100108:96:確定登録通知</t>
  </si>
  <si>
    <t>審判請求証拠（無効審判請求の引用文献情報）（2008/10/08）特開昭54-061005</t>
  </si>
  <si>
    <t>審判請求証拠（無効審判請求の引用文献情報）（2008/10/08）特開昭55-049164</t>
  </si>
  <si>
    <t>審判請求証拠（無効審判請求の引用文献情報）（2008/10/08）特開昭56-009272</t>
  </si>
  <si>
    <t>審判請求証拠（無効審判請求の引用文献情報）（2008/10/08）特開昭57-118056</t>
  </si>
  <si>
    <t>審判請求証拠（無効審判請求の引用文献情報）（2008/10/08）特開昭61-031573</t>
  </si>
  <si>
    <t>審判請求証拠（無効審判請求の引用文献情報）（2008/10/08）特開昭61-072173</t>
  </si>
  <si>
    <t>審判請求証拠（無効審判請求の引用文献情報）（2008/10/08）特開昭61-219764</t>
  </si>
  <si>
    <t>審判請求証拠（無効審判請求の引用文献情報）（2008/10/08）特開昭62-036071</t>
  </si>
  <si>
    <t>審判請求証拠（無効審判請求の引用文献情報）（2008/10/08）特開昭62-091789</t>
  </si>
  <si>
    <t>審判請求証拠（無効審判請求の引用文献情報）（2008/10/08）特開昭63-265870</t>
  </si>
  <si>
    <t>審判請求証拠（無効審判請求の引用文献情報）（2008/10/08）特開平01-198972</t>
  </si>
  <si>
    <t>審判請求証拠（無効審判請求の引用文献情報）（2008/10/08）特開平01-203277</t>
  </si>
  <si>
    <t>審判請求証拠（無効審判請求の引用文献情報）（2008/10/08）特開平02-048471</t>
  </si>
  <si>
    <t>審判請求証拠（無効審判請求の引用文献情報）（2008/10/08）特開平03-235875</t>
  </si>
  <si>
    <t>審判請求証拠（無効審判請求の引用文献情報）（2008/10/08）特開平03-271169</t>
  </si>
  <si>
    <t>審判請求証拠（無効審判請求の引用文献情報）（2008/10/08）特開平06-287075</t>
  </si>
  <si>
    <t>審判請求証拠（無効審判請求の引用文献情報）（2008/10/08）特開平07-024814</t>
  </si>
  <si>
    <t>審判請求証拠（無効審判請求の引用文献情報）（2008/10/08）特開平07-069745</t>
  </si>
  <si>
    <t>審判請求証拠（無効審判請求の引用文献情報）（2008/10/08）特公昭57-007350</t>
  </si>
  <si>
    <t>審判請求証拠（無効審判請求の引用文献情報）（2008/10/08）異議申立 80／00787 その他 山村　隆、吹付工法の最近の進歩、セラミックデータブック’９１、工業製品技術協会、19910826、Ｐ２３１－２３８</t>
  </si>
  <si>
    <t>審判請求証拠（無効審判請求の引用文献情報）（2008/10/08）異議申立 80／00788 その他 ニュークリート・システム－スプレイ式耐火物ライニング、ＰＥＮＥＵＣＲＥＴＥ　ＳＹＳＴＥＭ－ＳＰＲＡＹ　ＲＥＦＲＡＣＴＯＲＹ　ＬＩＮＩＮＧＳ及び訳文</t>
  </si>
  <si>
    <t>審判請求証拠（無効審判請求の引用文献情報）（2008/10/08）異議申立 80／00789 外国雑誌 Ｊ．タイナー、湿式吹付け－コンクリート吹付の革新的工法及び訳文、199112</t>
  </si>
  <si>
    <t>審判異議2000-072568号</t>
  </si>
  <si>
    <t>審判（受付）:20000628:561:異議申立書;審判（発送）:20000721:201:異議番号通知;審判（発送）:20000721:201:異議番号通知;審判（発送）:20000721:201:異議番号通知;審判（受付）:20000725:7442:代理人受任届（被請求人・権利者）;審判（庁内）:20000725:95:予告登録通知;審判（発送）:20000808:22:審判官指定（変更）通知;審判（発送）:20000808:22:審判官指定（変更）通知;審判（発送）:20000825:18:異議申立書副本の送付通知;審判（発送）:20001013:22:審判官指定（変更）通知;審判（発送）:20001013:22:審判官指定（変更）通知;審判（発送）:20001017:10:取消理由通知書;審判（受付）:20001220:53:意見書;審判（受付）:20001220:611:訂正請求書;審判（受付）:20010220:782:上申書（被請求人・権利者）;審判（発送）:20010309:183:審尋（申立人）（審判官）;審判（発送）:20010309:185:審尋（権利者）（審判官）;審判（発送）:20010309:1855:訂正請求書副本の送付通知;審判（発送）:20010309:1856:意見書副本の送付通知;審判（発送）:20010309:1858:上申書副本の送付通知;審判（受付）:20010424:7442:代理人受任届（被請求人・権利者）;審判（受付）:20010424:54:回答書;審判（受付）:20010501:54:回答書;審判（発送）:20010529:22:審判官指定（変更）通知;審判（発送）:20010529:22:審判官指定（変更）通知;審判（受付）:20010606:7445:代理人解任届（被請求人・権利者）;審判（発送）:20010608:131:訂正拒絶理由通知書;審判（受付）:20010730:611:訂正請求書;審判（受付）:20010806:523:手続補正書（自発・内容）;審判（受付）:20010806:53:意見書;審判（受付）:20010828:735:住所変更届（申立人・付与後異議申立人）;審判（発送）:20010828:137:却下理由通知書（審判長）;審判（発送）:20011106:072:手続却下の決定（審判長名）;審判（庁内）:20011113:3012:郵便送達報告書;審判（発送）:20020312:10:取消理由通知書;審判（受付）:20020415:881:既納手数料返還請求書;審判（受付）:20020430:53:意見書;審判（受付）:20020430:611:訂正請求書;審判（受付）:20020430:619:訂正取下書;審判（発送）:20020517:126:手続補正指令書（中間）（審判長）;審判（受付）:20020520:512:手数料補正書;審判（発送）:20020614:16:異議の決定;審判（発送）:20020614:16:異議の決定;審判（庁内）:20020619:3012:郵便送達報告書;審判（庁内）:20020620:3012:郵便送達報告書;審判（庁内）:20020705:96:確定登録通知</t>
  </si>
  <si>
    <t>特願平8-145648</t>
  </si>
  <si>
    <t>特許02994589</t>
  </si>
  <si>
    <t>特開平09-326808</t>
  </si>
  <si>
    <t xml:space="preserve">H04L 12/28       </t>
  </si>
  <si>
    <t>H04L 12/28</t>
  </si>
  <si>
    <t>H04L12/28;G05B19/05;G06F13/00,351</t>
  </si>
  <si>
    <t>H04L12/28</t>
  </si>
  <si>
    <t>G06F  13/00@AFI(JP);G05B  19/05@ALI(JP);H04L  12/28@ALI(EP);H04Q   1/00@ALI(EP);G06F  13/00@CFI(JP);G05B  19/05@CLI(JP);H04L  12/28@CLI(EP);H04Q   1/00@CLI(EP)</t>
  </si>
  <si>
    <t>G06F  13/00@AFI(JP)</t>
  </si>
  <si>
    <t>H04L 11/00    310 D;G06F 13/00    351 A;G05B 19/05        L</t>
  </si>
  <si>
    <t>佐々木　功;川村　恭子</t>
  </si>
  <si>
    <t xml:space="preserve">(57)【要約】 【課題】マイクロプロセッサを有するコントロールセンタと、マイクロプロセッサを有しない分散配置された複数の制御対象機器との間を配線する、構成簡易で、開発及び保守が容易で、低コストで、かつ、高速データ通信可能な「自動通信による電子配線システム」を提供する。 【解決手段】コントロールセンタ側に、共有メモリを持つＩＣ化された中央装置を設け、各制御対象機器側に、入出力ポートと送受信回路とを持つＩＣ化された端末装置を接続し、中央装置と各端末装置との間をデジタル通信回線でマルチドロップ方式で接続して構成し、上記共有メモリを介してフルデュープレックス方式でコマンドパケットおよびレスポンスパケットのデータ交換を、プログラムによるプロトコルなしに高速に行う。 </t>
  </si>
  <si>
    <t xml:space="preserve">(57)【特許請求の範囲】 【請求項１】データの送受信を、プログラムによる通信制御に基づかないで、回路の駆動で制御するステートマシーンと、前記データを蓄積するメモリとを有するＩＣ化された中央装置と、 該中央装置とデジタル通信回線を介して接続した端末アドレス設定機能を有する複数のＩＣ化された端末装置とからなり、 前記中央装置のメモリ内のデータビット群の構成と、前記端末装置のＩ／Ｏポートのデータビット群の構成とを同一形態にしたことを特徴とするサイクリック自動通信による電子配線システム。 【請求項２】前記メモリ内のデータビット群は、前記複数の端末装置毎にメモリ領域を分割して設定したことを特徴とする請求項１に記載のサイクリック自動通信による電子配線システム。 【請求項３】前記メモリは、送信用メモリと受信用メモリとで別個に独自に駆動できるようにした請求項１又は２に記載のサイクリック自動通信による電子配線システム。 【請求項４】前記端末装置毎に分割されたメモリ領域内のデータビット群は、送受信単位毎のフィールドに設定し、該設定されたフィールド単位で送受信するようにした請求項２又は３に記載のサイクリック自動通信による電子配線システム。 【請求項５】前記メモリは、デュアルポートＲＡＭ或いはデュアルポートＲＡＭ同等の機能を果たすメモリであることを特徴とする請求項４に記載のサイクリック自動通信による電子配線システム。 【請求項６】前記ステートマシーンは、少なくとも前記デジタル通信を介してデータを送受信する送受信回路と、該送受信回路で送受信したデータを制御するシーケンサと、送受信したデータの前記メモリへの書き込み読み出しを制御する調停回路とから構成されている請求項１に記載のサイクリック自動通信による電子配線システム。 </t>
  </si>
  <si>
    <t>SFG0019374263</t>
  </si>
  <si>
    <t>審判異議2000-072568号;審判無効2005-080158号;審判無効2006-080115号;審判無効2006-080177号;審判審判2011-390050号</t>
  </si>
  <si>
    <t>特開昭48-67686;特開平2-35844;特開平3-201153;特開平3-260857;特開平7-21093;特開平7-38594;特開平7-212369;特開平9-252461</t>
  </si>
  <si>
    <t>インタ-フェ-ス 95年10月号,麦谷富浩,「FA／組み込み用途における通信とは」,68-76頁［同］「オ-トマチックCFCによる制御システムの構築」,84-95頁</t>
  </si>
  <si>
    <t>特開昭48-067686;特開平02-072411;特開平02-301340;特開平04-211805;特公平06-019761;特開昭61-230446;特開平08-195682;特開昭58-116897;特開昭62-062643;特開昭62-145945;特開昭56-169494;特開昭60-172859;特開平02-132944;特開平04-057422;特開平04-192003;特開平05-168060;特開平05-175999;特開平06-214620;特開平06-292275;異議申立 60／00527 その他 異議２０００－７２５６８決定;異議申立 60／00528 その他 無効２００５－８０１５８審決;特許02994589</t>
  </si>
  <si>
    <t>拒絶理由通知（拒絶理由の引用文献情報）（1999/06/25）特開昭48-067686;異議証拠　　（異議申立の引用文献情報）（2000/06/27）特開平02-072411;異議証拠　　（異議申立の引用文献情報）（2000/06/27）特開平02-301340;異議証拠　　（異議申立の引用文献情報）（2000/06/27）特開平04-211805;異議証拠　　（異議申立の引用文献情報）（2000/06/27）特公平06-019761;審判請求証拠（無効審判請求の引用文献情報）（2005/05/27）特開昭61-230446;審判請求証拠（無効審判請求の引用文献情報）（2005/05/27）特開平08-195682;審判請求証拠（無効審判請求の引用文献情報）（2006/06/20）特開昭58-116897;審判請求証拠（無効審判請求の引用文献情報）（2006/06/20）特開昭62-062643;審判請求証拠（無効審判請求の引用文献情報）（2006/06/20）特開昭62-145945;審判請求証拠（無効審判請求の引用文献情報）（2006/09/06）特開昭56-169494;審判請求証拠（無効審判請求の引用文献情報）（2006/09/06）特開昭60-172859;審判請求証拠（無効審判請求の引用文献情報）（2006/09/06）特開平02-132944;審判請求証拠（無効審判請求の引用文献情報）（2006/09/06）特開平04-057422;審判請求証拠（無効審判請求の引用文献情報）（2006/09/06）特開平04-192003;審判請求証拠（無効審判請求の引用文献情報）（2006/09/06）特開平05-168060;審判請求証拠（無効審判請求の引用文献情報）（2006/09/06）特開平05-175999;審判請求証拠（無効審判請求の引用文献情報）（2006/09/06）特開平06-214620;審判請求証拠（無効審判請求の引用文献情報）（2006/09/06）特開平06-292275;審判請求証拠（無効審判請求の引用文献情報）（2006/09/06）異議申立 60／00527 その他 異議２０００－７２５６８決定;審判請求証拠（無効審判請求の引用文献情報）（2006/09/06）異議申立 60／00528 その他 無効２００５－８０１５８審決;審判請求証拠（無効審判請求の引用文献情報）（2006/09/06）特許02994589</t>
  </si>
  <si>
    <t>サイクリツク自動通信による電子配線;ＪＪフルデユ－プレツクス方式;デジタル通信回線;デユアルポ－トＲＡＭ;マルチドロツプ方式;電子配線;サイクリツク通信;電子配線;ステ－トマシン;デユアルポ－トＲＡＭ;電子配線システム</t>
  </si>
  <si>
    <t>審判無効2005-080158号</t>
  </si>
  <si>
    <t>日本パルスモーター　株式会社</t>
  </si>
  <si>
    <t>平18年（行ケ）第10152号</t>
  </si>
  <si>
    <t>審判（受付）:20050530:60:審判請求書（その他の請求書・申立書を含む）;審判（発送）:20050610:20:審判番号通知;審判（発送）:20050610:22:審判官指定（変更）通知;審判（庁内）:20050613:95:予告登録通知;審判（発送）:20050617:20:審判番号通知;審判（発送）:20050617:22:審判官指定（変更）通知;審判（発送）:20050705:17:請求書副本の送達通知（答弁指令）;審判（庁内）:20050712:3012:郵便送達報告書;審判（受付）:20050902:782:上申書（被請求人・権利者）;審判（受付）:20050902:57:答弁書（審判事件答弁書・異議答弁書）;審判（庁内）:20050922:94:閲覧照会;審判（庁内）:20050928:941:閲覧貸出;審判（庁内）:20051003:942:閲覧返却;審判（発送）:20051011:22:審判官指定（変更）通知;審判（発送）:20051011:22:審判官指定（変更）通知;審判（発送）:20051012:171:答弁書副本の送付通知（弁駁指令）;審判（受付）:20051114:523:手続補正書（自発・内容）;審判（受付）:20051114:58:弁駁書（審判事件答弁書・異議答弁書）;審判（発送）:20051118:1852:弁駁書副本の送付通知;審判（発送）:20051118:1857:手続補正書副本の送付通知;審判（発送）:20051118:22:審判官指定（変更）通知;審判（発送）:20051118:22:審判官指定（変更）通知;審判（発送）:20051201:22:審判官指定（変更）通知;審判（発送）:20051201:22:審判官指定（変更）通知;審判（受付）:20060131:6513:口頭審理陳述要領書;審判（受付）:20060131:6513:口頭審理陳述要領書;審判（庁内）:20060203:309:調書;審判（発送）:20060213:23:審理終結通知書;審判（発送）:20060213:23:審理終結通知書;審判（発送）:20060308:03:審決;審判（発送）:20060308:03:審決;審判（庁内）:20060314:3012:郵便送達報告書;審判（庁内）:20060315:3012:郵便送達報告書;審判（庁内）:20070316:96:確定登録通知</t>
  </si>
  <si>
    <t>審判請求証拠（無効審判請求の引用文献情報）（2005/05/27）特開昭61-230446</t>
  </si>
  <si>
    <t>審判請求証拠（無効審判請求の引用文献情報）（2005/05/27）特開平08-195682</t>
  </si>
  <si>
    <t>審判無効2006-080115号</t>
  </si>
  <si>
    <t>平19年（行ケ）第10059号</t>
  </si>
  <si>
    <t>審判（受付）:20060621:60:審判請求書（その他の請求書・申立書を含む）;審判（発送）:20060705:20:審判番号通知;審判（発送）:20060705:22:審判官指定（変更）通知;審判（庁内）:20060705:95:予告登録通知;審判（発送）:20060710:17:請求書副本の送達通知（答弁指令）;審判（発送）:20060710:20:審判番号通知;審判（発送）:20060710:22:審判官指定（変更）通知;審判（発送）:20060710:22:審判官指定（変更）通知;審判（庁内）:20060714:3012:郵便送達報告書;審判（受付）:20060908:57:答弁書（審判事件答弁書・異議答弁書）;審判（発送）:20061020:1851:答弁書副本の送付通知;審判（発送）:20061108:22:審判官指定（変更）通知;審判（発送）:20061108:22:審判官指定（変更）通知;審判（発送）:20061114:22:審判官指定（変更）通知;審判（発送）:20061114:22:審判官指定（変更）通知;審判（受付）:20061116:6513:口頭審理陳述要領書;審判（発送）:20061116:1860:口頭審理陳述要領書副本の送付通知;審判（受付）:20061130:6513:口頭審理陳述要領書;審判（庁内）:20061201:309:調書;審判（発送）:20061219:23:審理終結通知書;審判（発送）:20061219:23:審理終結通知書;審判（発送）:20070116:03:審決;審判（発送）:20070116:03:審決;審判（庁内）:20070119:3012:郵便送達報告書;審判（庁内）:20070122:3012:郵便送達報告書;審判（庁内）:20110119:96:確定登録通知</t>
  </si>
  <si>
    <t>審判請求証拠（無効審判請求の引用文献情報）（2006/06/20）特開昭58-116897</t>
  </si>
  <si>
    <t>審判請求証拠（無効審判請求の引用文献情報）（2006/06/20）特開昭62-062643</t>
  </si>
  <si>
    <t>審判請求証拠（無効審判請求の引用文献情報）（2006/06/20）特開昭62-145945</t>
  </si>
  <si>
    <t>審判無効2006-080177号</t>
  </si>
  <si>
    <t>石井　豪</t>
  </si>
  <si>
    <t>訂正を認める。無効としない;特許（登録）しない（補正却下を取消し）</t>
  </si>
  <si>
    <t>2007/05/28;2011/02/15</t>
  </si>
  <si>
    <t>平19年（行ケ）第10220号;平23年（行ケ）第10095号</t>
  </si>
  <si>
    <t>平20年（行サ）第248号</t>
  </si>
  <si>
    <t>2007/06/21;2011/03/17</t>
  </si>
  <si>
    <t>2008/04/21;2011/06/23</t>
  </si>
  <si>
    <t>審判（受付）:20060907:60:審判請求書（その他の請求書・申立書を含む）;審判（発送）:20060922:20:審判番号通知;審判（発送）:20060922:22:審判官指定（変更）通知;審判（庁内）:20060922:95:予告登録通知;審判（発送）:20060927:17:請求書副本の送達通知（答弁指令）;審判（発送）:20060927:20:審判番号通知;審判（発送）:20060927:22:審判官指定（変更）通知;審判（庁内）:20061003:3012:郵便送達報告書;審判（受付）:20061124:57:答弁書（審判事件答弁書・異議答弁書）;審判（受付）:20061124:611:訂正請求書;審判（発送）:20061207:22:審判官指定（変更）通知;審判（発送）:20061207:22:審判官指定（変更）通知;審判（発送）:20061208:171:答弁書副本の送付通知（弁駁指令）;審判（発送）:20061208:173:訂正請求副本送付通知（弁駁指令）;審判（受付）:20070110:58:弁駁書（審判事件答弁書・異議答弁書）;審判（発送）:20070209:1852:弁駁書副本の送付通知;審判（発送）:20070209:22:審判官指定（変更）通知;審判（発送）:20070209:22:審判官指定（変更）通知;審判（発送）:20070405:22:審判官指定（変更）通知;審判（発送）:20070405:22:審判官指定（変更）通知;審判（発送）:20070411:22:審判官指定（変更）通知;審判（発送）:20070411:22:審判官指定（変更）通知;審判（受付）:20070424:6513:口頭審理陳述要領書;審判（受付）:20070424:6513:口頭審理陳述要領書;審判（庁内）:20070426:309:調書;審判（受付）:20070523:523:手続補正書（自発・内容）;審判（発送）:20070529:03:審決;審判（発送）:20070529:03:審決;審判（発送）:20070529:1857:手続補正書副本の送付通知;審判（庁内）:20070605:3012:郵便送達報告書;審判（庁内）:20070605:3012:郵便送達報告書;審判（庁内）:20070914:94:閲覧照会;審判（庁内）:20070918:941:閲覧貸出;審判（庁内）:20070925:942:閲覧返却;審判（発送）:20081030:22:審判官指定（変更）通知;審判（発送）:20081030:22:審判官指定（変更）通知;審判（受付）:20081105:612:訂正申立;審判（発送）:20090123:137:却下理由通知書（審判長）;審判（受付）:20090204:59:弁明書;審判（発送）:20090212:072:手続却下の決定（審判長名）;審判（庁内）:20090213:94:閲覧照会;審判（庁内）:20090217:3012:郵便送達報告書;審判（庁内）:20090218:941:閲覧貸出;審判（庁内）:20090220:942:閲覧返却;審判（受付）:20090227:781:上申書（出願人・請求人）;審判（受付）:20090407:99:行政不服申立;審判（庁内）:20090730:994:行政不服決定（棄却）;審判（受付）:20091126:781:上申書（出願人・請求人）;審判（発送）:20101213:22:審判官指定（変更）通知;審判（発送）:20101213:22:審判官指定（変更）通知;審判（発送）:20101214:231:審理再開通知書;審判（発送）:20101214:231:審理再開通知書;審判（発送）:20110106:23:審理終結通知書;審判（発送）:20110106:23:審理終結通知書;審判（発送）:20110223:03:審決;審判（発送）:20110223:03:審決;審判（庁内）:20110301:3012:郵便送達報告書;審判（庁内）:20110301:3012:郵便送達報告書;審判（庁内）:20110728:96:確定登録通知</t>
  </si>
  <si>
    <t>審判請求証拠（無効審判請求の引用文献情報）（2006/09/06）特開昭56-169494</t>
  </si>
  <si>
    <t>審判請求証拠（無効審判請求の引用文献情報）（2006/09/06）特開昭60-172859</t>
  </si>
  <si>
    <t>審判請求証拠（無効審判請求の引用文献情報）（2006/09/06）特開平02-132944</t>
  </si>
  <si>
    <t>審判請求証拠（無効審判請求の引用文献情報）（2006/09/06）特開平04-057422</t>
  </si>
  <si>
    <t>審判請求証拠（無効審判請求の引用文献情報）（2006/09/06）特開平04-192003</t>
  </si>
  <si>
    <t>審判請求証拠（無効審判請求の引用文献情報）（2006/09/06）特開平05-168060</t>
  </si>
  <si>
    <t>審判請求証拠（無効審判請求の引用文献情報）（2006/09/06）特開平05-175999</t>
  </si>
  <si>
    <t>審判請求証拠（無効審判請求の引用文献情報）（2006/09/06）特開平06-214620</t>
  </si>
  <si>
    <t>審判請求証拠（無効審判請求の引用文献情報）（2006/09/06）特開平06-292275</t>
  </si>
  <si>
    <t>審判請求証拠（無効審判請求の引用文献情報）（2006/09/06）異議申立 60／00527 その他 異議２０００－７２５６８決定</t>
  </si>
  <si>
    <t>審判請求証拠（無効審判請求の引用文献情報）（2006/09/06）異議申立 60／00528 その他 無効２００５－８０１５８審決</t>
  </si>
  <si>
    <t>審判請求証拠（無効審判請求の引用文献情報）（2006/09/06）特許02994589</t>
  </si>
  <si>
    <t>審判審判2011-390050号</t>
  </si>
  <si>
    <t>審判（受付）:20110502:60:審判請求書（その他の請求書・申立書を含む）;審判（発送）:20110518:20:審判番号通知;審判（庁内）:20110519:95:予告登録通知;審判（受付）:20110524:51:手続補正書（方式）;審判（発送）:20110530:22:審判官指定（変更）通知;審判（発送）:20110601:234:手続中止通知書;審判（発送）:20110719:235:手続中止解除通知書;審判（発送）:20110728:23:審理終結通知書;審判（受付）:20110801:781:上申書（出願人・請求人）;審判（発送）:20110817:03:審決;審判（庁内）:20110823:3012:郵便送達報告書;審判（庁内）:20111012:96:確定登録通知</t>
  </si>
  <si>
    <t>審判審判2010-800069号</t>
  </si>
  <si>
    <t>ビーエーエスエフ　エスイー</t>
  </si>
  <si>
    <t>審判（受付）:20100419:60:審判請求書（その他の請求書・申立書を含む）;審判（発送）:20100506:20:審判番号通知;審判（発送）:20100506:22:審判官指定（変更）通知;審判（庁内）:20100507:95:予告登録通知;審判（発送）:20100514:17:請求書副本の送達通知（答弁指令）;審判（発送）:20100514:20:審判番号通知;審判（発送）:20100514:22:審判官指定（変更）通知;審判（発送）:20100514:22:審判官指定（変更）通知;審判（庁内）:20100521:3012:郵便送達報告書;審判（庁内）:20100610:94:閲覧照会;審判（庁内）:20100611:941:閲覧貸出;審判（庁内）:20100614:942:閲覧返却;審判（受付）:20100713:57:答弁書（審判事件答弁書・異議答弁書）;審判（受付）:20100713:611:訂正請求書;審判（発送）:20100721:171:答弁書副本の送付通知（弁駁指令）;審判（発送）:20100721:173:訂正請求副本送付通知（弁駁指令）;審判（受付）:20100910:58:弁駁書（審判事件答弁書・異議答弁書）;審判（発送）:20101005:22:審判官指定（変更）通知;審判（発送）:20101005:22:審判官指定（変更）通知;審判（発送）:20101015:1852:弁駁書副本の送付通知;審判（発送）:20101018:22:審判官指定（変更）通知;審判（発送）:20101018:22:審判官指定（変更）通知;審判（発送）:20101021:2892:通知書（その他）期間無;審判（発送）:20101021:2892:通知書（その他）期間無;審判（受付）:20101203:6513:口頭審理陳述要領書;審判（受付）:20101206:6513:口頭審理陳述要領書;審判（発送）:20101208:1860:口頭審理陳述要領書副本の送付通知;審判（発送）:20101208:1860:口頭審理陳述要領書副本の送付通知;審判（受付）:20101210:782:上申書（被請求人・権利者）;審判（受付）:20101213:781:上申書（出願人・請求人）;審判（庁内）:20101220:309:調書;審判（受付）:20110111:781:上申書（出願人・請求人）;審判（発送）:20110112:22:審判官指定（変更）通知;審判（発送）:20110112:22:審判官指定（変更）通知;審判（発送）:20110114:1858:上申書副本の送付通知;審判（受付）:20110121:782:上申書（被請求人・権利者）;審判（発送）:20110128:1858:上申書副本の送付通知;審判（受付）:20110204:781:上申書（出願人・請求人）;審判（発送）:20110210:132:無効理由通知書;審判（発送）:20110210:133:職権審理結果通知書;審判（発送）:20110210:1858:上申書副本の送付通知;審判（受付）:20110310:53:意見書;審判（受付）:20110314:53:意見書;審判（発送）:20110323:1856:意見書副本の送付通知;審判（発送）:20110323:1856:意見書副本の送付通知;審判（発送）:20110323:23:審理終結通知書;審判（発送）:20110323:23:審理終結通知書;審判（発送）:20110413:03:審決;審判（発送）:20110413:03:審決;審判（庁内）:20110419:3012:郵便送達報告書;審判（庁内）:20110419:3012:郵便送達報告書;審判（庁内）:20110422:94:閲覧照会;審判（庁内）:20110425:941:閲覧貸出;審判（庁内）:20110427:942:閲覧返却;審判（庁内）:20110908:96:確定登録通知</t>
  </si>
  <si>
    <t>特願平8-191651</t>
  </si>
  <si>
    <t>特許03904262</t>
  </si>
  <si>
    <t>特開平09-187906</t>
  </si>
  <si>
    <t xml:space="preserve">B32B  27/18              </t>
  </si>
  <si>
    <t>B32B 27/36    102</t>
  </si>
  <si>
    <t>B32B27/18;B32B27/30;B32B27/36</t>
  </si>
  <si>
    <t>B32B27/18</t>
  </si>
  <si>
    <t>B32B  27/18@AFI(JP);B32B  27/30@ALI(JP);B32B  27/36@ALN(JP)</t>
  </si>
  <si>
    <t>B32B  27/18@AFI(JP)</t>
  </si>
  <si>
    <t>B32B  27/18@AFI(JP);B32B  27/30@ALI(JP);B32B  27/36@ALI(JP);B32B  27/18@CFI(JP);B32B  27/30@CLI(JP);B32B  27/36@CLI(JP)</t>
  </si>
  <si>
    <t>武井　英夫;清水　猛;伊藤　穣;鳴井　義夫</t>
  </si>
  <si>
    <t>積層体</t>
  </si>
  <si>
    <t xml:space="preserve">(57)【要約】 【課題】耐候性と被覆層の着色及び透明性とを同時に改良されたポリカーボネート樹脂積層体を提供する。 【解決手段】ポリカーボネート樹脂成形体の表面に１０～１５０μｍの厚みで熱可塑性樹脂が被覆された積層体において、該熱可塑性樹脂がヒドロキシフェニルトリアジン系化合物からなる特定の紫外線吸収剤を含有し、かつ被覆層熱可塑性樹脂層厚み（μｍ）×被覆層中の紫外線吸収剤濃度（重量％）＝２０～３００を満足していることを特徴とするポリカーボネート樹脂積層体であり、該被覆層熱可塑性樹脂がポリカーボネート樹脂やアクリル系樹脂であるポリカーボネート樹脂積層体。また、該積層体の被覆層熱可塑性樹脂と基材部ポリカーボネート樹脂成形体の間に被覆層熱可塑性樹脂と基材部ポリカーボネート樹脂がお互いくい込んだ混合層を有し、該混合層が厚み０．１～２μｍかつ波打ちの最大振幅が幅５ｍｍあたり１０μｍ以下であることを特徴とする積層体。 </t>
  </si>
  <si>
    <t>特願平07-309743</t>
  </si>
  <si>
    <t xml:space="preserve">(57)【特許請求の範囲】 【請求項１】 ポリカーボネート樹脂成形体の表面に１０～１５０μｍの厚みのアクリル系樹脂層が被覆された積層体において、該被覆層アクリル系樹脂がヒドロキシフェニルトリアジン系化合物からなる紫外線吸収剤を含有し、かつ被覆層アクリル系樹脂層厚み（μｍ）×被覆層中の紫外線吸収剤濃度（重量％）＝２０～３００を満足していることを特徴とする積層体。 【請求項２】 該ヒドロキシフェニルトリアジン系化合物が２－（４，６－ジフェニル－１，３，５－トリアジン－２－イル）－５－（ヘキシル）オキシ－フェノールである請求項１記載の積層体。 【請求項３】 該積層体の被覆アクリル系樹脂と基材部ポリカーボネート樹脂成形体の間に被覆アクリル系樹脂と基材部ポリカーボネート樹脂がお互いくい込んだ混合層を有し、該混合層が厚み０．１～２μｍ、かつ波打ちの最大振幅が幅５ｍｍあたり１０μｍ以下であることを特徴とする請求項１または２記載の積層体。 </t>
  </si>
  <si>
    <t>SFG0030056996</t>
  </si>
  <si>
    <t>特開平07-223298;特開平04-119838;特開平06-312493;特開平06-064123;特開平05-093089;特開平09-057881;特開平09-057813</t>
  </si>
  <si>
    <t>特開平04-119838;特開平05-093089;特開平06-064123;特開平06-312493;特開平07-223298;特開平09-057813;特開平09-057881;特開平02-175246;異議申立 00／00331 その他 チヌビン１５７７に関する技術情報を記載したパンフレット、ＴＩＮＵＶＩＮ１５７７ＦＦ;異議申立 00／00332 その他 日本チバカイギー株式会社が複数社に対し、甲第１号証を添付書類とした送り状、書類サンプル等送付ご案内;異議申立 00／00333 その他 英国特許公開第２２９０７４５号公報の訳文;異議申立 00／00334 その他 香川正、アクリル樹脂を積層したポリカーボネート版を使用した跨線橋（通称みたばし）の報告書</t>
  </si>
  <si>
    <t>拒絶理由通知（拒絶理由の引用文献情報）（2005/09/16）特開平04-119838;拒絶理由通知（拒絶理由の引用文献情報）（2005/09/16）特開平05-093089;拒絶理由通知（拒絶理由の引用文献情報）（2005/09/16）特開平06-064123;拒絶理由通知（拒絶理由の引用文献情報）（2005/09/16）特開平06-312493;拒絶理由通知（拒絶理由の引用文献情報）（2005/09/16）特開平07-223298;拒絶理由通知（拒絶理由の引用文献情報）（2005/09/16）特開平09-057813;拒絶理由通知（拒絶理由の引用文献情報）（2005/09/16）特開平09-057881;登録査定　　（登録査定の参考文献情報）（2006/12/22）特開平04-119838;登録査定　　（登録査定の参考文献情報）（2006/12/22）特開平05-093089;登録査定　　（登録査定の参考文献情報）（2006/12/22）特開平06-064123;登録査定　　（登録査定の参考文献情報）（2006/12/22）特開平06-312493;登録査定　　（登録査定の参考文献情報）（2006/12/22）特開平07-223298;登録査定　　（登録査定の参考文献情報）（2006/12/22）特開平09-057813;登録査定　　（登録査定の参考文献情報）（2006/12/22）特開平09-057881;審判請求証拠（無効審判請求の引用文献情報）（2010/04/16）;審判請求証拠（無効審判請求の引用文献情報）（2010/04/16）;審判請求証拠（無効審判請求の引用文献情報）（2010/04/16）特開平02-175246;審判請求証拠（無効審判請求の引用文献情報）（2010/04/16）特開平05-093089;審判請求証拠（無効審判請求の引用文献情報）（2010/04/16）特開平07-223298;審判請求証拠（無効審判請求の引用文献情報）（2010/04/16）異議申立 00／00331 その他 チヌビン１５７７に関する技術情報を記載したパンフレット、ＴＩＮＵＶＩＮ１５７７ＦＦ;審判請求証拠（無効審判請求の引用文献情報）（2010/04/16）異議申立 00／00332 その他 日本チバカイギー株式会社が複数社に対し、甲第１号証を添付書類とした送り状、書類サンプル等送付ご案内;審判請求証拠（無効審判請求の引用文献情報）（2010/04/16）異議申立 00／00333 その他 英国特許公開第２２９０７４５号公報の訳文;審判請求証拠（無効審判請求の引用文献情報）（2010/04/16）異議申立 00／00334 その他 香川正、アクリル樹脂を積層したポリカーボネート版を使用した跨線橋（通称みたばし）の報告書</t>
  </si>
  <si>
    <t>土木ＧＢ</t>
  </si>
  <si>
    <t>審判請求証拠（無効審判請求の引用文献情報）（2010/04/16）</t>
  </si>
  <si>
    <t>審判請求証拠（無効審判請求の引用文献情報）（2010/04/16）特開平02-175246</t>
  </si>
  <si>
    <t>審判請求証拠（無効審判請求の引用文献情報）（2010/04/16）特開平05-093089</t>
  </si>
  <si>
    <t>審判請求証拠（無効審判請求の引用文献情報）（2010/04/16）特開平07-223298</t>
  </si>
  <si>
    <t>審判請求証拠（無効審判請求の引用文献情報）（2010/04/16）異議申立 00／00331 その他 チヌビン１５７７に関する技術情報を記載したパンフレット、ＴＩＮＵＶＩＮ１５７７ＦＦ</t>
  </si>
  <si>
    <t>審判請求証拠（無効審判請求の引用文献情報）（2010/04/16）異議申立 00／00332 その他 日本チバカイギー株式会社が複数社に対し、甲第１号証を添付書類とした送り状、書類サンプル等送付ご案内</t>
  </si>
  <si>
    <t>審判請求証拠（無効審判請求の引用文献情報）（2010/04/16）異議申立 00／00333 その他 英国特許公開第２２９０７４５号公報の訳文</t>
  </si>
  <si>
    <t>審判請求証拠（無効審判請求の引用文献情報）（2010/04/16）異議申立 00／00334 その他 香川正、アクリル樹脂を積層したポリカーボネート版を使用した跨線橋（通称みたばし）の報告書</t>
  </si>
  <si>
    <t>審判審判2008-800094号</t>
  </si>
  <si>
    <t>塚本　正</t>
  </si>
  <si>
    <t>平21年（行ケ）第10182号</t>
  </si>
  <si>
    <t>審判（受付）:20080522:60:審判請求書（その他の請求書・申立書を含む）;審判（発送）:20080604:20:審判番号通知;審判（発送）:20080604:22:審判官指定（変更）通知;審判（庁内）:20080604:95:予告登録通知;審判（発送）:20080613:22:審判官指定（変更）通知;審判（受付）:20080620:523:手続補正書（自発・内容）;審判（発送）:20080626:17:請求書副本の送達通知（答弁指令）;審判（発送）:20080626:1857:手続補正書副本の送付通知;審判（発送）:20080626:20:審判番号通知;審判（発送）:20080626:22:審判官指定（変更）通知;審判（庁内）:20080701:3012:郵便送達報告書;審判（受付）:20080826:57:答弁書（審判事件答弁書・異議答弁書）;審判（受付）:20080826:611:訂正請求書;審判（受付）:20080903:51:手続補正書（方式）;審判（庁内）:20080912:302:応対記録;審判（発送）:20080917:171:答弁書副本の送付通知（弁駁指令）;審判（発送）:20080917:173:訂正請求副本送付通知（弁駁指令）;審判（受付）:20080924:782:上申書（被請求人・権利者）;審判（受付）:20081017:58:弁駁書（審判事件答弁書・異議答弁書）;審判（受付）:20081104:523:手続補正書（自発・内容）;審判（発送）:20081110:22:審判官指定（変更）通知;審判（発送）:20081110:22:審判官指定（変更）通知;審判（発送）:20081112:172:弁駁書副本の送付通知（答弁指令）;審判（発送）:20081112:1858:上申書副本の送付通知;審判（発送）:20081112:2837:補正許否の決定;審判（発送）:20081112:2837:補正許否の決定;審判（受付）:20081215:57:答弁書（審判事件答弁書・異議答弁書）;審判（受付）:20081215:611:訂正請求書;審判（受付）:20081217:512:手数料補正書;審判（発送）:20090119:1851:答弁書副本の送付通知;審判（発送）:20090119:1855:訂正請求書副本の送付通知;審判（受付）:20090219:781:上申書（出願人・請求人）;審判（発送）:20090219:22:審判官指定（変更）通知;審判（発送）:20090219:22:審判官指定（変更）通知;審判（受付）:20090304:781:上申書（出願人・請求人）;審判（発送）:20090305:1858:上申書副本の送付通知;審判（発送）:20090305:1858:上申書副本の送付通知;審判（受付）:20090310:6513:口頭審理陳述要領書;審判（受付）:20090310:6513:口頭審理陳述要領書;審判（庁内）:20090311:309:調書;審判（受付）:20090323:781:上申書（出願人・請求人）;審判（受付）:20090325:782:上申書（被請求人・権利者）;審判（発送）:20090514:1858:上申書副本の送付通知;審判（発送）:20090514:1858:上申書副本の送付通知;審判（発送）:20090514:23:審理終結通知書;審判（発送）:20090514:23:審理終結通知書;審判（発送）:20090605:03:審決;審判（発送）:20090605:03:審決;審判（庁内）:20090610:3012:郵便送達報告書;審判（庁内）:20090610:3012:郵便送達報告書;審判（庁内）:20100126:96:確定登録通知</t>
  </si>
  <si>
    <t>特願平8-228327</t>
  </si>
  <si>
    <t>特許03829370</t>
  </si>
  <si>
    <t>特開平09-151342</t>
  </si>
  <si>
    <t xml:space="preserve">C09D  11/00              </t>
  </si>
  <si>
    <t>C09D 11/00;B41J  2/01</t>
  </si>
  <si>
    <t>C09D 11/00</t>
  </si>
  <si>
    <t>C09D11/00;B41J2/01</t>
  </si>
  <si>
    <t>C09D11/00</t>
  </si>
  <si>
    <t>C09D  11/00@AFI(JP);B41J   2/01@ALI(JP)</t>
  </si>
  <si>
    <t>C09D  11/00@AFI(JP)</t>
  </si>
  <si>
    <t>B41J   2/01@AFI(JP);C09D  11/00@AFI(JP);B41J   2/01@CFI(JP);C09D  11/00@CFI(JP)</t>
  </si>
  <si>
    <t>B41J   2/01@AFI(JP);C09D  11/00@AFI(JP)</t>
  </si>
  <si>
    <t>B41J   2/01@AFI(JP)</t>
  </si>
  <si>
    <t>B41J  3/04    101 Y;C09D 11/00;C09D 11/00;C09D 11/00</t>
  </si>
  <si>
    <t>C09D 11/00;B41J  3/04    101 Y</t>
  </si>
  <si>
    <t>4J039 AB02;4J039 AB07;4J039 AD05;4J039 AD06;4J039 AD07;4J039 AD09;4J039 AD10;4J039 AD12;4J039 AD13;4J039 AE02;4J039 AE03;4J039 AE05;4J039 AE06;4J039 BA04;4J039 BC07;4J039 BC09;4J039 BC10;4J039 BC11;4J039 BC13;4J039 BC14;4J039 BC15;4J039 BC18;4J039 BC19;4J039 BC20;4J039 BC31;4J039 BC32;4J039 BC33;4J039 BC34;4J039 BC35;4J039 BC36;4J039 BC38;4J039 BC44;4J039 BC50;4J039 BC60;4J039 BD03;4J039 BE01;4J039 BE26;4J039 BE27;4J039 CA03;4J039 EA35;4J039 EA38;4J039 GA24;2C056 EA04;2C056 EA11;2C056 EA13;2C056 EA24;2C056 EA25;2C056 FC02</t>
  </si>
  <si>
    <t>ＤＩＣ株式会社</t>
  </si>
  <si>
    <t>鷹尾　長幸;浅田　匡彦;齊藤　直人</t>
  </si>
  <si>
    <t>河野　通洋</t>
  </si>
  <si>
    <t>記録液用アニオン性マイクロカプセル化顔料含有水性分散液及び記録液</t>
  </si>
  <si>
    <t xml:space="preserve">(57)【要約】 【課題】水系の顔料分散液を用いた記録液の製造において、記録液の分散媒体に顔料を微細に分散する工程の省力化を実現することにより、多大な労力、設備、エネルギー等を省力化し記録液の製造コストの低減が可能で、さらに記録液用の樹脂、各種添加剤あるいは溶剤等の選択の自由度に優れた汎用性の高い記録液用の水性分散液を提供すること、さらに、記録液に要求される濃度感、高精細度、演色性や透明性、さらに耐水性等に優れた記録液用の水性分散液の提供及びその水性分散液を用いた記録液を提供すること。 【解決手段】有機顔料又はカーボンブラックをアニオン性基含有有機高分子化合物類で被覆して成るアニオン性マイクロカプセル化顔料含有水性分散液であって、アニオン性マイクロカプセル化顔料中の有機顔料の含有割合が３５～８０重量％の範囲にある記録液用水性分散液。 </t>
  </si>
  <si>
    <t>特願平07-250655</t>
  </si>
  <si>
    <t xml:space="preserve">(57)【特許請求の範囲】 【請求項１】 アニオン性基含有有機高分子化合物類のアニオン性基の一部又はすべてを塩基性化合物でもって中和し、有機顔料又はカーボンブラックと、水性媒体中で混練する工程、及び、酸性化合物でもってｐＨを中性又は酸性にしてアニオン性基含有有機高分子化合物類を析出させて顔料に固着する工程とからなる製法によって得られる含水ケーキを、塩基性化合物を用いてアニオン性基の一部又はすべてを中和させることにより得られた、有機顔料又はカーボンブラックをアニオン性基含有有機高分子化合物類で被覆して成るアニオン性マイクロカプセル化顔料含有水性分散液であって、アニオン性マイクロカプセル化顔料中の有機顔料又はカーボンブラックの含有割合が３５～８０重量％の範囲にあることを特徴とする記録液用水性分散液。 【請求項２】 アニオン性マイクロカプセル化顔料の最大粒子径が１０００ｎｍ以下で、かつ平均粒子径が３００ｎｍ以下である請求項１記載の記録液用水性分散液。 【請求項３】 最大粒子径が２００ｎｍ以下で、かつ一次粒子の平均粒子径が１０～１００ｎｍの範囲にある有機顔料又はカーボンブラックを含有するアニオン性マイクロカプセル化顔料であることを特徴とする請求項１又は２記載の記録液用水性分散液。 【請求項４】 硬化剤及び／又は高分子化合物と有機顔料とをアニオン性基含有有機高分子化合物類で被覆したアニオン性マイクロカプセル化顔料を含有することを特徴とする請求項１、２又は３記載の記録液用水性分散液。 【請求項５】 請求項１～４のいずれか一項に記載の記録液用水性分散液を含有する記録液。 【請求項６】 インクジェットプリンター用である請求項５記載の記録液。 </t>
  </si>
  <si>
    <t>SFG0030025747</t>
  </si>
  <si>
    <t>特開平09-151342;特許03829370</t>
  </si>
  <si>
    <t>特開平03-221137;特開平05-247370;特開平07-102200</t>
  </si>
  <si>
    <t>特開平03-221137;特開平05-247370;特開平07-102200;特開昭60-173063;特開昭61-138667;特開平03-153775;特開平08-209048</t>
  </si>
  <si>
    <t>拒絶理由通知（拒絶理由の引用文献情報）（2006/03/20）特開平03-221137;拒絶理由通知（拒絶理由の引用文献情報）（2006/03/20）特開平05-247370;拒絶理由通知（拒絶理由の引用文献情報）（2006/03/20）特開平07-102200;登録査定　　（登録査定の参考文献情報）（2006/06/15）特開平03-221137;登録査定　　（登録査定の参考文献情報）（2006/06/15）特開平05-247370;登録査定　　（登録査定の参考文献情報）（2006/06/15）特開平07-102200;審判請求証拠（無効審判請求の引用文献情報）（2008/05/22）特開昭60-173063;審判請求証拠（無効審判請求の引用文献情報）（2008/05/22）特開昭61-138667;審判請求証拠（無効審判請求の引用文献情報）（2008/05/22）特開平03-153775;審判請求証拠（無効審判請求の引用文献情報）（2008/05/22）特開平03-221137;審判請求証拠（無効審判請求の引用文献情報）（2008/05/22）特開平05-247370;審判請求証拠（無効審判請求の引用文献情報）（2008/05/22）特開平08-209048</t>
  </si>
  <si>
    <t>アニオン性基;マイクロカプセル化;酸化;自己分散;転相乳化;転相法;分子量;粒子径</t>
  </si>
  <si>
    <t>審判請求証拠（無効審判請求の引用文献情報）（2008/05/22）特開昭60-173063</t>
  </si>
  <si>
    <t>審判請求証拠（無効審判請求の引用文献情報）（2008/05/22）特開昭61-138667</t>
  </si>
  <si>
    <t>審判請求証拠（無効審判請求の引用文献情報）（2008/05/22）特開平03-153775</t>
  </si>
  <si>
    <t>審判請求証拠（無効審判請求の引用文献情報）（2008/05/22）特開平03-221137</t>
  </si>
  <si>
    <t>審判請求証拠（無効審判請求の引用文献情報）（2008/05/22）特開平05-247370</t>
  </si>
  <si>
    <t>審判請求証拠（無効審判請求の引用文献情報）（2008/05/22）特開平08-209048</t>
  </si>
  <si>
    <t>審判異議平11-072507号</t>
  </si>
  <si>
    <t>一部申立</t>
  </si>
  <si>
    <t>審判（受付）:19990621:561:異議申立書;審判（発送）:19990716:201:異議番号通知;審判（発送）:19990716:201:異議番号通知;審判（発送）:19990716:201:異議番号通知;審判（発送）:19990716:201:異議番号通知;審判（受付）:19990726:7421:代理人変更届（出願人・請求人）;審判（庁内）:19990726:95:予告登録通知;審判（発送）:19991224:22:審判官指定（変更）通知;審判（発送）:19991224:22:審判官指定（変更）通知;審判（発送）:20000111:22:審判官指定（変更）通知;審判（発送）:20000111:22:審判官指定（変更）通知;審判（発送）:20000222:18:異議申立書副本の送付通知;審判（発送）:20000516:10:取消理由通知書;審判（受付）:20000717:53:意見書;審判（受付）:20000717:611:訂正請求書;審判（受付）:20000721:512:手数料補正書;審判（発送）:20000908:16:異議の決定;審判（発送）:20000908:16:異議の決定;審判（庁内）:20000913:3012:郵便送達報告書;審判（庁内）:20000918:3012:郵便送達報告書;審判（庁内）:20001010:96:確定登録通知</t>
  </si>
  <si>
    <t>特願平8-229134</t>
  </si>
  <si>
    <t>特許02889538</t>
  </si>
  <si>
    <t>特開平10-072966</t>
  </si>
  <si>
    <t>E05D 15/06    110</t>
  </si>
  <si>
    <t>E05D 15/06    110;E05D 15/06    122</t>
  </si>
  <si>
    <t>E05D15/06,110;E05D15/06,122</t>
  </si>
  <si>
    <t>E05D15/06,110</t>
  </si>
  <si>
    <t>E05D  15/06@AFI(JP);E05D  15/06@CFI(JP)</t>
  </si>
  <si>
    <t>E05D  15/06@AFI(JP)</t>
  </si>
  <si>
    <t>E05D 15/06    110 A;E05D 15/06    122</t>
  </si>
  <si>
    <t>2E034 AA05;2E034 BA15;2E034 CA04;2E034 DA02</t>
  </si>
  <si>
    <t>000169329;000119449</t>
  </si>
  <si>
    <t>アトムリビンテック株式会社;磯川産業株式会社</t>
  </si>
  <si>
    <t>橋本　政義;関根　一男;金本　吉雄</t>
  </si>
  <si>
    <t>吉田　芳春</t>
  </si>
  <si>
    <t>建具用ランナー</t>
  </si>
  <si>
    <t xml:space="preserve">(57)【要約】 【課題】建具用ランナーの取付部材のホルダ部の構造を簡素化，小型化する。取付部材のホルダ部の耐久性を高める。 【解決手段】レールＢを走行するランナー部材１と、戸板Ａに固定される取付部材２と、ランナー部材１，取付部材２を連結する支軸３とを備えている。取付部材２を戸板Ａに固定されるカップ部２１と支軸３を支持してカップ部２１に着脱されるホルダ部２２とに分割してなる。カップ部２１，ホルダ部２２を係合ロックするための係合溝２１４，２１５をカップ部２１に設け、カップ部２１，ホルダ部２２を係合ロックするための係合突起２２２をホルダ部２２の可動片２２１の中途部に設け、中途部の手前には係合突起２２２への案内面２２２ａが形成され、ホルダ部２２の可動片２２１は係合ロックを保持，解除可能な弾性が付与され、可動片２２１を含むホルダ部２２の全体が一体成形されている。 </t>
  </si>
  <si>
    <t xml:space="preserve">(57)【特許請求の範囲】 【請求項１】レールを走行するランナー部材と、戸板に固定される取付部材と、ランナー部材，取付部材を連結する支軸とが備えられ、取付部材が戸板に固定されるカップ部材と支軸を支持してカップ部材の内部に着脱されるホルダ部材とから分割されてなる建具用ランナーにおいて、 カップ部材とホルダ部材を係合ロックするための係合溝と係合突起とからなる係合部の一方がカップ部材に設けられ、係合部の他方がホルダ部材の可動片に設けられ、ホルダ部材の可動片には弾性が付与されているとともに係合部の一方の手前には係合部の他方への案内面が設けられ、可動片を含むホルダ部材の全体が合成樹脂材を素材として一体成形されていることを特徴とする建具用ランナー。 【請求項２】請求項１の建具用ランナーにおいて、ホルダ部材の可動片の中途部には係合部の他方が設けられていることを特徴とする建具用ランナー。 【請求項３】請求項１または２の建具用ランナーにおいて、ホルダ部材の可動片は自由端に指先を掛けることのできる操作部が形成されていることを特徴とする建具用ランナー。 【請求項４】請求項１，２または３の建具用ランナーにおいて、ホルダ部材の可動片は相対して１対設けられ、両可動片の操作部は２本の指先で摘む格好となるように配置されていることを特徴とする建具用ランナー。 【請求項５】請求項１，２，３または４の建具用ランナーにおいて、ホルダ部材の可動片は中途部の係合部の他方よりも自由端の操作部側で屈曲され基端からの長さが長く確保されていることを特徴とする建具用ランナー。 </t>
  </si>
  <si>
    <t>SFG0030249264</t>
  </si>
  <si>
    <t>審判異議平11-072507号;審判審判2007-600077号;審判審判2009-800021号</t>
  </si>
  <si>
    <t>特開平7-91134;特開平8-109768;特開平3-244775</t>
  </si>
  <si>
    <t>特開平07-091134;特開平08-089314;特開平07-011834;特開平08-068258;実公平05-023734</t>
  </si>
  <si>
    <t>異議証拠　　（異議申立の引用文献情報）（1999/06/18）特開平07-091134;異議証拠　　（異議申立の引用文献情報）（1999/06/18）特開平08-089314;審判請求証拠（無効審判請求の引用文献情報）（2009/02/05）特開平07-011834;審判請求証拠（無効審判請求の引用文献情報）（2009/02/05）特開平08-068258;審判請求証拠（無効審判請求の引用文献情報）（2009/02/05）実公平05-023734</t>
  </si>
  <si>
    <t>審判審判2007-600077号</t>
  </si>
  <si>
    <t>判定</t>
  </si>
  <si>
    <t>アトムリビンテック　株式会社;磯川産業　株式会社</t>
  </si>
  <si>
    <t>属さない〔申立て不成立〕</t>
  </si>
  <si>
    <t>審判（受付）:20071016:60:審判請求書（その他の請求書・申立書を含む）;審判（発送）:20071026:20:審判番号通知;審判（庁内）:20071029:95:予告登録通知;審判（発送）:20071101:22:審判官指定（変更）通知;審判（発送）:20071102:17:請求書副本の送達通知（答弁指令）;審判（発送）:20071102:20:審判番号通知;審判（発送）:20071102:22:審判官指定（変更）通知;審判（庁内）:20071108:3012:郵便送達報告書;審判（受付）:20071203:57:答弁書（審判事件答弁書・異議答弁書）;審判（受付）:20071217:523:手続補正書（自発・内容）;審判（発送）:20071221:141:審尋（審判官）;審判（発送）:20071221:141:審尋（審判官）;審判（発送）:20071221:1851:答弁書副本の送付通知;審判（受付）:20080121:54:回答書;審判（受付）:20080122:523:手続補正書（自発・内容）;審判（受付）:20080122:54:回答書;審判（発送）:20080229:031:判定;審判（発送）:20080229:031:判定;審判（発送）:20080229:1857:手続補正書副本の送付通知;審判（発送）:20080229:1859:回答書副本の送付通知;審判（発送）:20080229:1859:回答書副本の送付通知;審判（庁内）:20080304:3012:郵便送達報告書;審判（庁内）:20080306:3012:郵便送達報告書;審判（庁内）:20080307:96:確定登録通知</t>
  </si>
  <si>
    <t>審判審判2009-800021号</t>
  </si>
  <si>
    <t>大安金属　株式会社</t>
  </si>
  <si>
    <t>平21年（行ケ）第10357号</t>
  </si>
  <si>
    <t>審判（受付）:20090206:60:審判請求書（その他の請求書・申立書を含む）;審判（発送）:20090220:20:審判番号通知;審判（発送）:20090220:22:審判官指定（変更）通知;審判（庁内）:20090220:95:予告登録通知;審判（受付）:20090223:7442:代理人受任届（被請求人・権利者）;審判（発送）:20090225:17:請求書副本の送達通知（答弁指令）;審判（発送）:20090225:20:審判番号通知;審判（発送）:20090225:22:審判官指定（変更）通知;審判（庁内）:20090303:3012:郵便送達報告書;審判（受付）:20090427:57:答弁書（審判事件答弁書・異議答弁書）;審判（受付）:20090427:611:訂正請求書;審判（発送）:20090511:171:答弁書副本の送付通知（弁駁指令）;審判（発送）:20090511:173:訂正請求副本送付通知（弁駁指令）;審判（発送）:20090511:22:審判官指定（変更）通知;審判（発送）:20090511:22:審判官指定（変更）通知;審判（受付）:20090610:58:弁駁書（審判事件答弁書・異議答弁書）;審判（発送）:20090622:1852:弁駁書副本の送付通知;審判（発送）:20090622:22:審判官指定（変更）通知;審判（発送）:20090622:22:審判官指定（変更）通知;審判（発送）:20090629:22:審判官指定（変更）通知;審判（発送）:20090629:22:審判官指定（変更）通知;審判（受付）:20090817:6513:口頭審理陳述要領書;審判（発送）:20090819:1860:口頭審理陳述要領書副本の送付通知;審判（受付）:20090820:6513:口頭審理陳述要領書;審判（発送）:20090824:1860:口頭審理陳述要領書副本の送付通知;審判（受付）:20090827:6513:口頭審理陳述要領書;審判（受付）:20090827:6513:口頭審理陳述要領書;審判（庁内）:20090902:309:調書;審判（発送）:20090907:23:審理終結通知書;審判（発送）:20090907:23:審理終結通知書;審判（受付）:20090928:523:手続補正書（自発・内容）;審判（発送）:20091008:03:審決;審判（発送）:20091008:03:審決;審判（発送）:20091008:1857:手続補正書副本の送付通知;審判（庁内）:20091014:3012:郵便送達報告書;審判（庁内）:20091014:3012:郵便送達報告書;審判（庁内）:20100826:96:確定登録通知</t>
  </si>
  <si>
    <t>審判請求証拠（無効審判請求の引用文献情報）（2009/02/05）特開平07-011834</t>
  </si>
  <si>
    <t>審判請求証拠（無効審判請求の引用文献情報）（2009/02/05）特開平08-068258</t>
  </si>
  <si>
    <t>審判請求証拠（無効審判請求の引用文献情報）（2009/02/05）実公平05-023734</t>
  </si>
  <si>
    <t>審判審判2007-800057号</t>
  </si>
  <si>
    <t>松村　和幸</t>
  </si>
  <si>
    <t>審判（受付）:20070323:60:審判請求書（その他の請求書・申立書を含む）;審判（発送）:20070406:20:審判番号通知;審判（発送）:20070406:22:審判官指定（変更）通知;審判（庁内）:20070409:95:予告登録通知;審判（発送）:20070413:17:請求書副本の送達通知（答弁指令）;審判（発送）:20070413:20:審判番号通知;審判（発送）:20070413:202:審判請求通知;審判（発送）:20070413:202:審判請求通知;審判（発送）:20070413:22:審判官指定（変更）通知;審判（庁内）:20070418:3012:郵便送達報告書;審判（受付）:20070608:609:請求取下書;審判（庁内）:20070612:9611:請求取下登録;審判（発送）:20070614:2713:取下通知</t>
  </si>
  <si>
    <t>特願平8-274856</t>
  </si>
  <si>
    <t>特許02965518</t>
  </si>
  <si>
    <t>特開平10-124754</t>
  </si>
  <si>
    <t>G07G  1/12    321</t>
  </si>
  <si>
    <t>G07G1/12,321;G07G1/12,361;G06F13/00,355;G06F17/60;G07G1/14</t>
  </si>
  <si>
    <t>G07G1/12,321</t>
  </si>
  <si>
    <t>G07G   1/12@AFI(JP);G06F  13/00@ALI(JP);G06Q  30/02@ALI(JP);G06Q  30/06@ALI(JP);G06Q  50/00@ALI(JP);G06Q  50/10@ALI(JP);G07G   1/14@ALI(JP);G07G   1/12@CFI(JP);G06F  13/00@CLI(JP);G06Q  30/00@CLI(JP);G06Q  50/00@CLI(JP);G07G   1/14@CLI(JP)</t>
  </si>
  <si>
    <t>G07G   1/12@AFI(JP)</t>
  </si>
  <si>
    <t>G07G  1/12    321 M;G07G  1/12    361 Z;G06F 13/00    355;G07G  1/14;G06F 15/21    310 Z;G06F 15/21    340 Z</t>
  </si>
  <si>
    <t xml:space="preserve">(57)【要約】 【課題】ポイントネットワークシステムを構築するためには多くの資金が必要であった。 【解決手段】複数の加盟店端末１０２を備えたネットワーク１００と接続して、加盟店１０１を会員が利用した際の売り上げ金に応じたポイントをその会員の獲得ポイントとして集計するポイントサービス機能をネットワーク１００に付加するポイント集計システム１であって、ポイント還元率データ１２を格納した加盟店ファイル１０と、ポイント数データ２２を格納した会員マスタファイル２０と、送信データをネットワーク１００を介して受信するデータ受信手段３０と、売り上げ金額データとポイント還元率データ１２とを用いてポイント数を算出するポイント演算手段４０と、ポイント数を加算するポイント加算手段５０と、ポイント数データ２２を更新するポイント更新手段６０とを備える。 </t>
  </si>
  <si>
    <t xml:space="preserve">(57)【特許請求の範囲】 【請求項１】加盟店ごとに設置された複数の加盟店端末を備えたネットワークと接続して、前記加盟店を会員が利用した際の売り上げに応じたポイントをその会員の獲得ポイントとして集計するポイントサービス機能を前記ネットワークに付加するポイント集計システムであって、 ポイントサービスに賛同する前記加盟店についての店舗特定データと、これらの加盟店でのポイント還元率データとを関係づけて格納した加盟店ファイルと、 ポイントサービスを利用できる会員についての会員特定データと、これらの会員が保持するポイント数データとを関係づけて格納した会員マスタファイルと、 前記会員が前記加盟店を利用した際に前記加盟店端末から送信される店舗特定データ、会員特定データ及び売り上げ金額データを含む送信データを、前記ネットワークの通信網を介して受信するデータ受信手段と、 前記データ受信手段で受信した前記店舗特定データを用いて前記加盟店ファイルにアクセスして、この店舗特定データに対応した前記ポイント還元率データを読み出すと共に、前記データ受信手段で受信した売り上げ金額データと前記ポイント還元率データとを用いて演算してポイント数を算出するポイント演算手段と、 前記データ受信手段で受信した前記会員特定データを用いて、前記会員マスタファイルにアクセスして、この会員特定データに対応した前記ポイント数データを読み出すと共に、このポイント数データに前記ポイント演算手段で算出したポイント数を加算して、最新ポイント数データとするポイント加算手段と、 前記ポイント加算手段で得られた最新ポイント数データを用いて前記会員マスタファイルの前記ポイント数データを更新するポイント更新手段とを備えることを特徴としたポイント集計システム。 【請求項２】前記ポイント加算手段で得られた最新ポイント数データを、前記送信データの送信元である前記加盟店端末に前記ネットワークの通信網を介して返信するデータ返信手段を更に備えることを特徴とした請求項１記載のポイント集計システム。 【請求項３】前記加盟店端末に入力されたポイント還元率変更データに基づいて、前記加盟店ファイルに格納された前記ポイント還元率データを変更する還元率データ変更手段を更に備えることを特徴とした請求項１又は請求項２に記載のポイント集計システム。 【請求項４】複数の前記ネットワークを接続して、これらのネットワークにおけるポイント数データを統合管理することを特徴とした請求項１から請求項３のいずれか一項に記載のポイント集計システム。 </t>
  </si>
  <si>
    <t>SFG0030293027</t>
  </si>
  <si>
    <t>審判審判2007-800057号;審判審判2009-800106号</t>
  </si>
  <si>
    <t>特開平7-282356;特開平5-174249</t>
  </si>
  <si>
    <t>特開平05-174249;特開平07-282356;特開平06-295390;特開平07-073247;特開平07-210763;特開平08-083309</t>
  </si>
  <si>
    <t>拒絶理由通知（拒絶理由の引用文献情報）（1998/06/12）特開平05-174249;拒絶理由通知（拒絶理由の引用文献情報）（1998/06/12）特開平07-282356;審判請求証拠（無効審判請求の引用文献情報）（2007/03/23）特開平06-295390;審判請求証拠（無効審判請求の引用文献情報）（2007/03/23）特開平07-073247;審判請求証拠（無効審判請求の引用文献情報）（2007/03/23）特開平07-210763;審判請求証拠（無効審判請求の引用文献情報）（2007/03/23）特開平08-083309;審判請求証拠（無効審判請求の引用文献情報）（2009/05/22）特開平06-295390;審判請求証拠（無効審判請求の引用文献情報）（2009/05/22）特開平07-073247;審判請求証拠（無効審判請求の引用文献情報）（2009/05/22）特開平07-210763</t>
  </si>
  <si>
    <t>売り上げ金額デ－タ;会員特定デ－タ;店舗特定デ－タ;最新ポイント数デ－タ</t>
  </si>
  <si>
    <t>審判請求証拠（無効審判請求の引用文献情報）（2007/03/23）特開平06-295390</t>
  </si>
  <si>
    <t>審判請求証拠（無効審判請求の引用文献情報）（2007/03/23）特開平07-073247</t>
  </si>
  <si>
    <t>審判請求証拠（無効審判請求の引用文献情報）（2007/03/23）特開平07-210763</t>
  </si>
  <si>
    <t>審判請求証拠（無効審判請求の引用文献情報）（2007/03/23）特開平08-083309</t>
  </si>
  <si>
    <t>審判審判2009-800106号</t>
  </si>
  <si>
    <t>エヌ・ティ・ティ・コミュニケーションズ　株式会社</t>
  </si>
  <si>
    <t>平22年（行ケ）第10217号</t>
  </si>
  <si>
    <t>審判（受付）:20090522:60:審判請求書（その他の請求書・申立書を含む）;審判（発送）:20090605:20:審判番号通知;審判（発送）:20090605:22:審判官指定（変更）通知;審判（庁内）:20090605:95:予告登録通知;審判（発送）:20090611:17:請求書副本の送達通知（答弁指令）;審判（発送）:20090611:20:審判番号通知;審判（発送）:20090611:202:審判請求通知;審判（発送）:20090611:22:審判官指定（変更）通知;審判（庁内）:20090622:3012:郵便送達報告書;審判（庁内）:20090622:94:閲覧照会;審判（庁内）:20090623:941:閲覧貸出;審判（庁内）:20090625:94:閲覧照会;審判（庁内）:20090625:942:閲覧返却;審判（庁内）:20090626:941:閲覧貸出;審判（庁内）:20090629:942:閲覧返却;審判（庁内）:20090706:94:閲覧照会;審判（庁内）:20090706:941:閲覧貸出;審判（庁内）:20090714:942:閲覧返却;審判（受付）:20090810:57:答弁書（審判事件答弁書・異議答弁書）;審判（庁内）:20090818:94:閲覧照会;審判（庁内）:20090820:941:閲覧貸出;審判（庁内）:20090821:942:閲覧返却;審判（発送）:20090828:22:審判官指定（変更）通知;審判（発送）:20090828:22:審判官指定（変更）通知;審判（発送）:20090831:1851:答弁書副本の送付通知;審判（発送）:20090907:22:審判官指定（変更）通知;審判（発送）:20090907:22:審判官指定（変更）通知;審判（庁内）:20090909:94:閲覧照会;審判（庁内）:20090915:941:閲覧貸出;審判（庁内）:20090929:942:閲覧返却;審判（庁内）:20091005:94:閲覧照会;審判（庁内）:20091007:941:閲覧貸出;審判（庁内）:20091013:94:閲覧照会;審判（庁内）:20091013:942:閲覧返却;審判（庁内）:20091014:941:閲覧貸出;審判（受付）:20091016:6513:口頭審理陳述要領書;審判（庁内）:20091016:942:閲覧返却;審判（発送）:20091021:1860:口頭審理陳述要領書副本の送付通知;審判（受付）:20091030:7442:代理人受任届（被請求人・権利者）;審判（受付）:20091030:7445:代理人解任届（被請求人・権利者）;審判（受付）:20091030:659:期日変更請求書;審判（発送）:20091105:281:通知書（その他）特別送達;審判（発送）:20091105:281:通知書（その他）特別送達;審判（庁内）:20091110:3012:郵便送達報告書;審判（庁内）:20091110:3012:郵便送達報告書;審判（受付）:20091130:7442:代理人受任届（被請求人・権利者）;審判（受付）:20091201:6513:口頭審理陳述要領書;審判（発送）:20091204:1860:口頭審理陳述要領書副本の送付通知;審判（庁内）:20091207:94:閲覧照会;審判（庁内）:20091207:941:閲覧貸出;審判（庁内）:20091209:942:閲覧返却;審判（受付）:20091210:659:期日変更請求書;審判（発送）:20091214:281:通知書（その他）特別送達;審判（発送）:20091214:281:通知書（その他）特別送達;審判（庁内）:20091214:94:閲覧照会;審判（庁内）:20091215:941:閲覧貸出;審判（庁内）:20091218:3012:郵便送達報告書;審判（庁内）:20091218:3012:郵便送達報告書;審判（庁内）:20091218:942:閲覧返却;審判（庁内）:20100106:94:閲覧照会;審判（庁内）:20100106:941:閲覧貸出;審判（庁内）:20100112:942:閲覧返却;審判（庁内）:20100127:94:閲覧照会;審判（庁内）:20100127:941:閲覧貸出;審判（庁内）:20100202:942:閲覧返却;審判（庁内）:20100223:309:調書;審判（受付）:20100309:781:上申書（出願人・請求人）;審判（受付）:20100329:782:上申書（被請求人・権利者）;審判（庁内）:20100414:94:閲覧照会;審判（庁内）:20100416:941:閲覧貸出;審判（庁内）:20100422:942:閲覧返却;審判（発送）:20100528:1858:上申書副本の送付通知;審判（発送）:20100528:1858:上申書副本の送付通知;審判（発送）:20100528:23:審理終結通知書;審判（発送）:20100528:23:審理終結通知書;審判（発送）:20100616:03:審決;審判（発送）:20100616:03:審決;審判（庁内）:20100622:3012:郵便送達報告書;審判（庁内）:20100622:3012:郵便送達報告書;審判（庁内）:20101005:94:閲覧照会;審判（庁内）:20101006:941:閲覧貸出;審判（庁内）:20101007:942:閲覧返却;審判（庁内）:20110517:96:確定登録通知</t>
  </si>
  <si>
    <t>審判請求証拠（無効審判請求の引用文献情報）（2009/05/22）特開平06-295390</t>
  </si>
  <si>
    <t>審判請求証拠（無効審判請求の引用文献情報）（2009/05/22）特開平07-073247</t>
  </si>
  <si>
    <t>審判請求証拠（無効審判請求の引用文献情報）（2009/05/22）特開平07-210763</t>
  </si>
  <si>
    <t>審判査定不服2005-003536号</t>
  </si>
  <si>
    <t>原査定を取消して、特許（登録）</t>
  </si>
  <si>
    <t>審判（受付）:20050301:60:審判請求書（その他の請求書・申立書を含む）;審判（発送）:20060228:22:審判官指定（変更）通知;審判（発送）:20060228:2721:伺い回答書;審判（受付）:20060714:712:出願人名義変更届（一般承継）;審判（受付）:20060728:7423:代理人選任届（出願人・請求人）;審判（受付）:20060728:821:手続補足書;審判（発送）:20070529:22:審判官指定（変更）通知;審判（発送）:20070612:03:審決</t>
  </si>
  <si>
    <t>特願平8-275641</t>
  </si>
  <si>
    <t>特許04012944</t>
  </si>
  <si>
    <t>特開平10-118398</t>
  </si>
  <si>
    <t xml:space="preserve">D06F  65/10              </t>
  </si>
  <si>
    <t>D06F 65/10</t>
  </si>
  <si>
    <t>D06F65/10;D06F67/06</t>
  </si>
  <si>
    <t>D06F65/10</t>
  </si>
  <si>
    <t>D06F  65/10@AFI(JP);D06F  67/06@ALI(JP)</t>
  </si>
  <si>
    <t>D06F  65/10@AFI(JP)</t>
  </si>
  <si>
    <t>D06F  65/10@AFI(JP);D06F  67/06@ALI(JP);D06F  65/00@CFI(JP);D06F  67/00@CLI(JP)</t>
  </si>
  <si>
    <t>D06F 65/10;D06F 67/06</t>
  </si>
  <si>
    <t>石原　秀俊;上田　敦士;片山　　敦</t>
  </si>
  <si>
    <t>光石　俊郎;光石　忠敬;田中　康幸</t>
  </si>
  <si>
    <t>ロールアイロナ</t>
  </si>
  <si>
    <t xml:space="preserve">(57)【要約】（修正有） 【課題】薄い被洗物であっても皺やスジが入ることなく、サクションベルトの保守が容易で、駆動力の低下が無く、製作コストも安い被洗物受け渡し装置を備えたロールアイロナを提供する。 【解決手段】加熱装置１３間又は、加熱装置１３と出ロコンベア３３の間の各被洗物通過受け渡し部に設置され、上面部に多数の小孔を形成したサクションボックス３４，４３上面を走行する多孔サクションベルト３５ａ，３５ｂ、サクションボックス３４，４３内の空気を排気する排気手段等で構成された吸引ベルトユニット３１，３２と、サクションベルト上の被洗物にエアを吹き付けるエアノズル４４を具備し、被洗物１７を回転ローラ１１ａ，１１ｂより吸引ベルトユニット３１，３２のサクションベルト３５ａ，３５ｂに吸着して載せるときに、回転ローラから被洗物１７を確実に剥がし、被洗物１７の端縁の折れ重なりやめくれを防止する。 </t>
  </si>
  <si>
    <t xml:space="preserve">(57)【特許請求の範囲】 【請求項１】 発熱体を収納した曲面を有する複数の加熱装置と、この加熱装置の曲面に被洗物を圧接しながら回転送りする回転ローラとを適宜間隔をあけて複数組設置し、これら加熱装置と回転ローラ間に被洗物を投入し圧接しながら回転送りすることにより該被洗物を乾燥、プレスするロールアイロナにおいて、各回転ローラからの被洗物受け渡し部の上部に設けられ、エアの吹き出しにより被洗物を前記回転ローラから剥がすエアノズルと、前記加熱装置間に設置され、エアの吸引力により前記回転ローラより被洗物を受け取り次の前記回転ローラに受け渡すサクションベルトを有する吸引ベルトユニットとを具備し、前記エアノズルは、前記回転ローラから前記吸引ベルトユニットへの被洗物乗り移り部において前記回転ローラのロール面に接する接線方向に向けてエアを吹き出すように配置されていることを特徴とするロールアイロナ。 【請求項２】 発熱体を収納した曲面を有する複数の加熱装置と、この加熱装置の曲面に被洗物を圧接しながら回転送りする回転ローラとを適宜間隔をあけて複数組設置し、これら加熱装置と回転ローラ間に被洗物を投入し圧接しながら回転送りすることにより該被洗物を乾燥、プレスするロールアイロナにおいて、各回転ローラからの被洗物受け渡し部の上部に設けられ、エアの吹き出しにより被洗物を前記回転ローラから剥がすエアノズルと、前記加熱装置間に設置され、エアの吸引力により前記回転ローラより被洗物を受け取り次の前記回転ローラに受け渡すサクションベルトを有する吸引ベルトユニットとを具備し、前記エアノズルは、前記回転ローラから前記吸引ベルトユニットへの被洗物乗り移り部において前記回転ローラのロール面に上方から下方に向けてエアを吹き出すように配置されていることを特徴とするロールアイロナ。 【請求項３】 請求項１又は２記載のロールアイロナにおいて、前記エアノズルから吹き出されるエアを前記回転ローラと当該回転ローラ上の被洗物との間へと導く導風板を有することを特徴とするロールアイロナ。 【請求項４】 請求項１又は２記載のロールアイロナにおいて、前記吸引ベルトユニットは、上面部に多数の小孔を形成したサクションボックス、同サクションボックス上面を前記回転ローラの周速と略同速度で走行する多孔サクションベルト、サクションボックス内の空気を排気する排気手段とを具備することを特徴とするロールアイロナ。 【請求項５】 請求項４記載のロールアイロナにおいて、更に、前記サクションベルト上の被洗物送り方向に斜めにエアを吹き出すエアノズルを具備することを特徴とするロールアイロナ。 【請求項６】 請求項４記載のロールアイロナにおいて、前記吸引ベルトユニットは、外部の固定部材に固設されている軸に回転可能に軸支され前記サクションボックスを両側で固設するアームと、前記サクションボックスと固定部材の間にピンジョイントにより取付けられたアクチュエータと、前記サクションボックスの下側に位置を固定して置かれサクションベルトを外面において駆動する駆動プーリとによりなり、点検、ベルト交換作業を容易とするためにアクチュエータ作動により、吸引ベルトユニットを前記駆動プーリから適当な距離に離すことにより、点検、ベルト交換作業を容易としたことを特徴とするロールアイロナ。 【請求項７】 請求項４乃至６の何れかに記載のロールアイロナにおいて、前記サクションボックス上面の曲面の形状を半円筒状に形成してなることを特徴とするロールアイロナ。 【請求項８】 請求項４乃至７の何れかに記載のロールアイロナにおいて、前記サクションボックスの上面に形成される小孔の分布を、入口側を密、出口側を疎に形成してなることを特徴とするロールアイロナ。 </t>
  </si>
  <si>
    <t>SFG0030287443</t>
  </si>
  <si>
    <t>審判査定不服2005-003536号;審判審判2009-800103号</t>
  </si>
  <si>
    <t>特開平8-107995;実開昭61-82598;実開平1-62798;実開平2-37098;実開昭62-196948;特開平5-245299;特開平6-80229;実開平3-76811;実開平2-98896;特開平3-195600;特公昭46-21198;特開昭50-159744</t>
  </si>
  <si>
    <t>特開平05-245299;特開平06-080229;特開平08-107995;実全昭61-082598;実全昭62-196948;実全平01-062798;実全平02-037098;実全平03-076811;特開平03-195600;実全平02-098896;特開昭50-159744;特公昭46-021198;特開昭52-020839;実公平03-033355</t>
  </si>
  <si>
    <t>拒絶理由通知（拒絶理由の引用文献情報）（2004/03/18）特開平05-245299;拒絶理由通知（拒絶理由の引用文献情報）（2004/03/18）特開平06-080229;拒絶理由通知（拒絶理由の引用文献情報）（2004/03/18）特開平08-107995;拒絶理由通知（拒絶理由の引用文献情報）（2004/03/18）実全昭61-082598;拒絶理由通知（拒絶理由の引用文献情報）（2004/03/18）実全昭62-196948;拒絶理由通知（拒絶理由の引用文献情報）（2004/03/18）実全平01-062798;拒絶理由通知（拒絶理由の引用文献情報）（2004/03/18）実全平02-037098;拒絶理由通知（拒絶理由の引用文献情報）（2004/03/18）実全平03-076811;拒絶理由通知（拒絶理由の引用文献情報）（2004/06/16）特開平03-195600;拒絶理由通知（拒絶理由の引用文献情報）（2004/06/16）特開平06-080229;拒絶理由通知（拒絶理由の引用文献情報）（2004/06/16）特開平08-107995;拒絶理由通知（拒絶理由の引用文献情報）（2004/06/16）実全平02-037098;拒絶理由通知（拒絶理由の引用文献情報）（2004/06/16）実全平02-098896;拒絶理由通知（拒絶理由の引用文献情報）（2004/06/16）実全平03-076811;拒絶理由通知（拒絶理由の引用文献情報）（2004/10/15）特開昭50-159744;拒絶理由通知（拒絶理由の引用文献情報）（2004/10/15）特開平03-195600;拒絶理由通知（拒絶理由の引用文献情報）（2004/10/15）特開平06-080229;拒絶理由通知（拒絶理由の引用文献情報）（2004/10/15）特開平08-107995;拒絶理由通知（拒絶理由の引用文献情報）（2004/10/15）特公昭46-021198;拒絶理由通知（拒絶理由の引用文献情報）（2004/10/15）実全平02-037098;拒絶理由通知（拒絶理由の引用文献情報）（2004/10/15）実全平03-076811;拒絶査定　　（拒絶査定の引用文献情報）（2005/01/24）特開昭50-159744;拒絶査定　　（拒絶査定の引用文献情報）（2005/01/24）特開平03-195600;拒絶査定　　（拒絶査定の引用文献情報）（2005/01/24）特開平06-080229;拒絶査定　　（拒絶査定の引用文献情報）（2005/01/24）特開平08-107995;拒絶査定　　（拒絶査定の引用文献情報）（2005/01/24）特公昭46-021198;拒絶査定　　（拒絶査定の引用文献情報）（2005/01/24）実全平02-037098;拒絶査定　　（拒絶査定の引用文献情報）（2005/01/24）実全平03-076811;審判請求証拠（無効審判請求の引用文献情報）（2009/05/20）;審判請求証拠（無効審判請求の引用文献情報）（2009/05/20）;審判請求証拠（無効審判請求の引用文献情報）（2009/05/20）;審判請求証拠（無効審判請求の引用文献情報）（2009/05/20）;審判請求証拠（無効審判請求の引用文献情報）（2009/05/20）特開昭52-020839;審判請求証拠（無効審判請求の引用文献情報）（2009/05/20）特開平08-107995;審判請求証拠（無効審判請求の引用文献情報）（2009/05/20）実全昭61-082598;審判請求証拠（無効審判請求の引用文献情報）（2009/05/20）実全平02-037098;審判請求証拠（無効審判請求の引用文献情報）（2009/05/20）実公平03-033355</t>
  </si>
  <si>
    <t>審判審判2009-800103号</t>
  </si>
  <si>
    <t>株式会社　東京洗染機械製作所</t>
  </si>
  <si>
    <t>審判（受付）:20090520:60:審判請求書（その他の請求書・申立書を含む）;審判（発送）:20090603:20:審判番号通知;審判（発送）:20090603:22:審判官指定（変更）通知;審判（庁内）:20090603:95:予告登録通知;審判（発送）:20090617:17:請求書副本の送達通知（答弁指令）;審判（発送）:20090617:20:審判番号通知;審判（発送）:20090617:22:審判官指定（変更）通知;審判（発送）:20090617:22:審判官指定（変更）通知;審判（受付）:20090622:7442:代理人受任届（被請求人・権利者）;審判（庁内）:20090623:3012:郵便送達報告書;審判（受付）:20090811:57:答弁書（審判事件答弁書・異議答弁書）;審判（受付）:20090904:7442:代理人受任届（被請求人・権利者）;審判（発送）:20090925:24:手続続行通知書（権利異動）;審判（発送）:20090925:24:手続続行通知書（権利異動）;審判（庁内）:20090930:94:閲覧照会;審判（庁内）:20091002:941:閲覧貸出;審判（庁内）:20091005:942:閲覧返却;審判（発送）:20091225:1851:答弁書副本の送付通知;審判（発送）:20100118:22:審判官指定（変更）通知;審判（発送）:20100118:22:審判官指定（変更）通知;審判（受付）:20100119:6513:口頭審理陳述要領書;審判（受付）:20100120:6513:口頭審理陳述要領書;審判（発送）:20100121:1860:口頭審理陳述要領書副本の送付通知;審判（発送）:20100122:1860:口頭審理陳述要領書副本の送付通知;審判（庁内）:20100202:309:調書;審判（受付）:20100218:781:上申書（出願人・請求人）;審判（発送）:20100222:1858:上申書副本の送付通知;審判（受付）:20100302:782:上申書（被請求人・権利者）;審判（発送）:20100305:1858:上申書副本の送付通知;審判（発送）:20100326:23:審理終結通知書;審判（発送）:20100326:23:審理終結通知書;審判（発送）:20100414:03:審決;審判（発送）:20100414:03:審決;審判（庁内）:20100420:3012:郵便送達報告書;審判（庁内）:20100430:3012:郵便送達報告書;審判（庁内）:20100608:96:確定登録通知</t>
  </si>
  <si>
    <t>審判請求証拠（無効審判請求の引用文献情報）（2009/05/20）</t>
  </si>
  <si>
    <t>審判請求証拠（無効審判請求の引用文献情報）（2009/05/20）特開昭52-020839</t>
  </si>
  <si>
    <t>審判請求証拠（無効審判請求の引用文献情報）（2009/05/20）特開平08-107995</t>
  </si>
  <si>
    <t>審判請求証拠（無効審判請求の引用文献情報）（2009/05/20）実全昭61-082598</t>
  </si>
  <si>
    <t>審判請求証拠（無効審判請求の引用文献情報）（2009/05/20）実全平02-037098</t>
  </si>
  <si>
    <t>審判請求証拠（無効審判請求の引用文献情報）（2009/05/20）実公平03-033355</t>
  </si>
  <si>
    <t>審判審判2009-800167号</t>
  </si>
  <si>
    <t>オーエスジー　株式会社</t>
  </si>
  <si>
    <t>審判（受付）:20090731:60:審判請求書（その他の請求書・申立書を含む）;審判（受付）:20090731:6515:証拠説明書;審判（発送）:20090814:20:審判番号通知;審判（発送）:20090814:22:審判官指定（変更）通知;審判（庁内）:20090817:95:予告登録通知;審判（受付）:20090825:7442:代理人受任届（被請求人・権利者）;審判（発送）:20090902:17:請求書副本の送達通知（答弁指令）;審判（発送）:20090902:20:審判番号通知;審判（発送）:20090902:22:審判官指定（変更）通知;審判（発送）:20090902:22:審判官指定（変更）通知;審判（庁内）:20090907:3012:郵便送達報告書;審判（受付）:20091028:57:答弁書（審判事件答弁書・異議答弁書）;審判（受付）:20091028:611:訂正請求書;審判（発送）:20091104:22:審判官指定（変更）通知;審判（発送）:20091104:22:審判官指定（変更）通知;審判（発送）:20091111:171:答弁書副本の送付通知（弁駁指令）;審判（受付）:20091211:58:弁駁書（審判事件答弁書・異議答弁書）;審判（発送）:20091222:22:審判官指定（変更）通知;審判（発送）:20091222:22:審判官指定（変更）通知;審判（発送）:20091224:1852:弁駁書副本の送付通知;審判（受付）:20100215:6513:口頭審理陳述要領書;審判（受付）:20100215:6513:口頭審理陳述要領書;審判（受付）:20100215:6515:証拠説明書;審判（庁内）:20100217:309:調書;審判（受付）:20100225:781:上申書（出願人・請求人）;審判（受付）:20100225:782:上申書（被請求人・権利者）;審判（発送）:20100310:1858:上申書副本の送付通知;審判（発送）:20100310:1858:上申書副本の送付通知;審判（発送）:20100310:23:審理終結通知書;審判（発送）:20100310:23:審理終結通知書;審判（発送）:20100402:03:審決;審判（発送）:20100402:03:審決;審判（庁内）:20100407:3012:郵便送達報告書;審判（庁内）:20100412:3012:郵便送達報告書;審判（庁内）:20100527:96:確定登録通知</t>
  </si>
  <si>
    <t>特願平8-283500</t>
  </si>
  <si>
    <t>特許02813173</t>
  </si>
  <si>
    <t>特開平10-118844</t>
  </si>
  <si>
    <t xml:space="preserve">B23G  5/06       </t>
  </si>
  <si>
    <t>B23G  5/06</t>
  </si>
  <si>
    <t>B23G5/06</t>
  </si>
  <si>
    <t>B23G   5/06@AFI(JP);B23G   5/00@CFI(JP)</t>
  </si>
  <si>
    <t>B23G   5/06@AFI(JP)</t>
  </si>
  <si>
    <t>B23G  5/06        B</t>
  </si>
  <si>
    <t>株式会社彌満和製作所</t>
  </si>
  <si>
    <t>佐藤　雄哉;三井　雅夫</t>
  </si>
  <si>
    <t>杉村　暁秀;杉村　興作;冨田　典;杉村　純子;徳永　博;高見　和明;梅本　政夫;青木　純雄;中谷　光夫</t>
  </si>
  <si>
    <t>スパイラルタップ</t>
  </si>
  <si>
    <t xml:space="preserve">(57)【要約】 【課題】タップのねじ部の刃欠けに起因する不具合を防止することにある。 【解決手段】右ねじ右ねじれ溝又は左ねじ左ねじれ溝のスパイラルタップにおいて、そのねじ部１が、先端部分の食付き部４と、その食付き部に連なる、ねじ山数が２山以上で５山以下の完全山部５と、その完全山部に連なるとともにその完全山部のねじ山の頂き部分を切除した形状を持つ、前記完全山部の外径よりも小さくねじ下穴の内径よりも大きい外径の案内山部６と、を有することを特徴とするものである。 </t>
  </si>
  <si>
    <t xml:space="preserve">(57)【特許請求の範囲】 【請求項１】右ねじ右ねじれ溝又は左ねじ左ねじれ溝のスパイラルタップにおいて、 そのねじ部（１）が、先端部分の食付き部（４）と、その食付き部に連なる、ねじ山数が２山以上で５山以下の完全山部（５）と、その完全山部に連なるとともにその完全山部のねじ山の頂き部分を切除した形状を持つ、前記完全山部の外径よりも小さくねじ下穴の内径よりも大きい外径の案内山部（６）と、を有することを特徴とする、スパイラルタップ。 【請求項２】前記案内山部（６）の外径は、実質的に当該スパイラルタップの有効径に等しいことを特徴とする、請求項１記載のスパイラルタップ。 【請求項３】少なくとも前記ねじ部（１）の表面に、摩擦が減少する表面処理もしくは被覆処理が施されていることを特徴とする、請求項１もしくは請求項２記載のスパイラルタップ。 </t>
  </si>
  <si>
    <t>SFG0030287854</t>
  </si>
  <si>
    <t>特開平07-164247;異議申立 90／00671 その他 在庫センターＮＥＷＳ、オーエスジー株式会社、199506、Ｎ１９;実登03016228;実登03027780</t>
  </si>
  <si>
    <t>審判請求証拠（無効審判請求の引用文献情報）（2009/07/30）;審判請求証拠（無効審判請求の引用文献情報）（2009/07/30）特開平07-164247;審判請求証拠（無効審判請求の引用文献情報）（2009/07/30）異議申立 90／00671 その他 在庫センターＮＥＷＳ、オーエスジー株式会社、199506、Ｎ１９;審判請求証拠（無効審判請求の引用文献情報）（2009/07/30）実登03016228;審判請求証拠（無効審判請求の引用文献情報）（2009/07/30）実登03027780</t>
  </si>
  <si>
    <t>審判請求証拠（無効審判請求の引用文献情報）（2009/07/30）</t>
  </si>
  <si>
    <t>審判請求証拠（無効審判請求の引用文献情報）（2009/07/30）特開平07-164247</t>
  </si>
  <si>
    <t>審判請求証拠（無効審判請求の引用文献情報）（2009/07/30）異議申立 90／00671 その他 在庫センターＮＥＷＳ、オーエスジー株式会社、199506、Ｎ１９</t>
  </si>
  <si>
    <t>審判請求証拠（無効審判請求の引用文献情報）（2009/07/30）実登03016228</t>
  </si>
  <si>
    <t>審判請求証拠（無効審判請求の引用文献情報）（2009/07/30）実登03027780</t>
  </si>
  <si>
    <t>審判審判2008-800030号</t>
  </si>
  <si>
    <t>熊田　尚代</t>
  </si>
  <si>
    <t>平20年（行ケ）第10343号</t>
  </si>
  <si>
    <t>平21年（行サ）第443号</t>
  </si>
  <si>
    <t>審判（受付）:20080218:60:審判請求書（その他の請求書・申立書を含む）;審判（発送）:20080229:20:審判番号通知;審判（発送）:20080229:22:審判官指定（変更）通知;審判（庁内）:20080229:95:予告登録通知;審判（発送）:20080310:17:請求書副本の送達通知（答弁指令）;審判（発送）:20080310:20:審判番号通知;審判（発送）:20080310:22:審判官指定（変更）通知;審判（庁内）:20080313:3012:郵便送達報告書;審判（庁内）:20080403:94:閲覧照会;審判（庁内）:20080403:941:閲覧貸出;審判（庁内）:20080408:942:閲覧返却;審判（受付）:20080509:57:答弁書（審判事件答弁書・異議答弁書）;審判（発送）:20080526:1851:答弁書副本の送付通知;審判（発送）:20080526:22:審判官指定（変更）通知;審判（発送）:20080526:22:審判官指定（変更）通知;審判（庁内）:20080704:309:調書;審判（受付）:20080714:782:上申書（被請求人・権利者）;審判（発送）:20080730:1858:上申書副本の送付通知;審判（発送）:20080730:23:審理終結通知書;審判（発送）:20080730:23:審理終結通知書;審判（発送）:20080822:03:審決;審判（発送）:20080822:03:審決;審判（庁内）:20080827:3012:郵便送達報告書;審判（庁内）:20080829:3012:郵便送達報告書;審判（庁内）:20091225:96:確定登録通知</t>
  </si>
  <si>
    <t>特願平8-286732</t>
  </si>
  <si>
    <t>特許03865087</t>
  </si>
  <si>
    <t>特開平10-128231</t>
  </si>
  <si>
    <t xml:space="preserve">B05D   5/06              </t>
  </si>
  <si>
    <t>B05D  5/06    101;B41J  2/01</t>
  </si>
  <si>
    <t>B05D  5/06    101</t>
  </si>
  <si>
    <t>B05D5/06;B41J2/01</t>
  </si>
  <si>
    <t>B05D5/06</t>
  </si>
  <si>
    <t>B05D   5/06@AFI(JP);B41J   2/01@ALI(JP)</t>
  </si>
  <si>
    <t>B05D   5/06@AFI(JP)</t>
  </si>
  <si>
    <t>B05D   5/06@AFI(JP);B41J   2/01@AFI(JP);B05D   5/06@CFI(JP);B41J   2/01@CFI(JP)</t>
  </si>
  <si>
    <t>B05D   5/06@AFI(JP);B41J   2/01@AFI(JP)</t>
  </si>
  <si>
    <t>B41J  3/04    101 Z;B05D  5/06    101 C</t>
  </si>
  <si>
    <t>B05D  5/06    101 C;B41J  3/04    101 Z</t>
  </si>
  <si>
    <t>2C056 EA13;2C056 FA04;2C056 FA09;2C056 FB01;2C056 FB08;2C056 FB10;2C056 FC02;2C056 HA22;2C056 HA44;4D075 AC07;4D075 AC09;4D075 AC91;4D075 AC93;4D075 AE03;4D075 CA32;4D075 CB16;4D075 CB36;4D075 DA06;4D075 DA07;4D075 DB12;4D075 EA33;4D075 EA43;4D075 EB16;4D075 EB22;4D075 EB32;4D075 EB35;4D075 EB36;4D075 EB38;4D075 EB39;4D075 EB42;4D075 EC11;4D075 EC53</t>
  </si>
  <si>
    <t>鬼頭　孝一;三枝　一正</t>
  </si>
  <si>
    <t>栗原　浩之</t>
  </si>
  <si>
    <t>基板の塗装方法</t>
  </si>
  <si>
    <t xml:space="preserve">(57)【要約】 【課題】下層着色塗膜を有する基板の表面に柄模様、特に天然石に擬似する外観模様を能率よく且つ精度よく描画でき、しかも耐久性に優れた基板を得ることのできる塗装方法を提供すること。 【解決手段】コンベアにより搬送されている下層着色塗膜を有する基板の表面にインクを部分的に制御塗着して模様付けするに際し、平均粒子径が６０～１０００ｎｍである着色顔料が配合されているインクを使用し、ピエゾ振動方式のインクジェットプリンターを用い、プリンターのヘッドのノズル孔をコンベアの幅方向に配列し、一方、柄模様に対応する柄パターンデータを予め記憶させたコンピューターの制御信号によって、プリンターヘッドのノズル孔に直結するインク室の壁面のピエゾ振動素子の振動を制御してインク吐出を制御することにより基板の表面に柄模様を塗装する基板の塗装方法。 </t>
  </si>
  <si>
    <t xml:space="preserve">(57)【特許請求の範囲】 【請求項１】 コンベアにより搬送されている下層着色塗膜を有する基板の表面に、該下層着色塗膜とは色調が異なるインクを部分的に制御塗着して模様付けするに際し、平均粒子径が６０～１０００ｎｍである着色顔料が配合されているインクを使用し、ピエゾ振動方式のインクジェットプリンターを用い、該インクジェットプリンターのヘッドのノズル孔を該コンベアの幅方向に配列し、一方、柄模様に対応する柄パターンデータを予め記憶させたコンピューターの制御信号によって、該ピエゾ振動方式のインクジェットプリンターヘッドのノズル孔に直結するインク室の壁面のピエゾ振動素子の振動を制御してインク吐出を制御することにより、該基板の表面に柄模様を塗装することを特徴とする基板の塗装方法。 【請求項２】 ノズル孔の内径が２０～１００μｍであり、ノズル孔とノズル孔との間の距離が３０～１５０μｍであるインクジェットプリンターを用い、基板の表面に画質精度が５０～３５０ｄｐｉである柄模様を塗装することを特徴とする請求項１記載の塗装方法。 【請求項３】 コンベアの幅方向に配列したピエゾ振動方式のインクジェットプリンターヘッドのノズル孔列をコンベアの移動方向の前後に複数列配置し、それぞれのノズル孔列から異色のインクを吐出させて多色塗装することを特徴とする請求項１又は２記載の塗装方法。 【請求項４】 柄模様を塗装した塗膜の全表面にクリヤー塗料を塗装することを特徴とする請求項１、２又は３記載の基板の塗装方法。 </t>
  </si>
  <si>
    <t>SFG0030295987</t>
  </si>
  <si>
    <t>審判審判2008-800030号;審判審判2008-390135号</t>
  </si>
  <si>
    <t>特開平07-031929;特開平08-164611;特開平07-101127;特開平06-155729</t>
  </si>
  <si>
    <t>特開平06-155729;特開平07-031929;特開平07-101127;特開平08-164611;特開平01-259957;特開平05-057889;特開平05-338192;特開平06-143735;特開平07-292302;特開平08-041395;特開平08-253716;実全平03-057235</t>
  </si>
  <si>
    <t>拒絶理由通知（拒絶理由の引用文献情報）（2004/06/23）特開平06-155729;拒絶理由通知（拒絶理由の引用文献情報）（2004/06/23）特開平07-031929;拒絶理由通知（拒絶理由の引用文献情報）（2004/06/23）特開平07-101127;拒絶理由通知（拒絶理由の引用文献情報）（2004/06/23）特開平08-164611;登録査定　　（登録査定の参考文献情報）（2006/09/20）特開平06-155729;登録査定　　（登録査定の参考文献情報）（2006/09/20）特開平07-031929;登録査定　　（登録査定の参考文献情報）（2006/09/20）特開平07-101127;登録査定　　（登録査定の参考文献情報）（2006/09/20）特開平08-164611;審判請求証拠（無効審判請求の引用文献情報）（2008/02/15）特開平01-259957;審判請求証拠（無効審判請求の引用文献情報）（2008/02/15）特開平05-057889;審判請求証拠（無効審判請求の引用文献情報）（2008/02/15）特開平05-338192;審判請求証拠（無効審判請求の引用文献情報）（2008/02/15）特開平06-143735;審判請求証拠（無効審判請求の引用文献情報）（2008/02/15）特開平07-031929;審判請求証拠（無効審判請求の引用文献情報）（2008/02/15）特開平07-101127;審判請求証拠（無効審判請求の引用文献情報）（2008/02/15）特開平07-292302;審判請求証拠（無効審判請求の引用文献情報）（2008/02/15）特開平08-041395;審判請求証拠（無効審判請求の引用文献情報）（2008/02/15）特開平08-164611;審判請求証拠（無効審判請求の引用文献情報）（2008/02/15）特開平08-253716;審判請求証拠（無効審判請求の引用文献情報）（2008/02/15）実全平03-057235</t>
  </si>
  <si>
    <t>コンベア;外壁材，内装材;ＡＣ０７インクジエツトプリンタ－;ＡＣ０９ピエゾ振動素子;ＡＣ９１画質精度;ＡＣ９１振動制御</t>
  </si>
  <si>
    <t>審判請求証拠（無効審判請求の引用文献情報）（2008/02/15）特開平01-259957</t>
  </si>
  <si>
    <t>審判請求証拠（無効審判請求の引用文献情報）（2008/02/15）特開平05-057889</t>
  </si>
  <si>
    <t>審判請求証拠（無効審判請求の引用文献情報）（2008/02/15）特開平05-338192</t>
  </si>
  <si>
    <t>審判請求証拠（無効審判請求の引用文献情報）（2008/02/15）特開平06-143735</t>
  </si>
  <si>
    <t>審判請求証拠（無効審判請求の引用文献情報）（2008/02/15）特開平07-031929</t>
  </si>
  <si>
    <t>審判請求証拠（無効審判請求の引用文献情報）（2008/02/15）特開平07-101127</t>
  </si>
  <si>
    <t>審判請求証拠（無効審判請求の引用文献情報）（2008/02/15）特開平07-292302</t>
  </si>
  <si>
    <t>審判請求証拠（無効審判請求の引用文献情報）（2008/02/15）特開平08-041395</t>
  </si>
  <si>
    <t>審判請求証拠（無効審判請求の引用文献情報）（2008/02/15）特開平08-164611</t>
  </si>
  <si>
    <t>審判請求証拠（無効審判請求の引用文献情報）（2008/02/15）特開平08-253716</t>
  </si>
  <si>
    <t>審判請求証拠（無効審判請求の引用文献情報）（2008/02/15）実全平03-057235</t>
  </si>
  <si>
    <t>審判審判2008-390135号</t>
  </si>
  <si>
    <t>大日本塗料　株式会社</t>
  </si>
  <si>
    <t>審判（受付）:20081216:60:審判請求書（その他の請求書・申立書を含む）;審判（発送）:20090107:20:審判番号通知;審判（庁内）:20090107:95:予告登録通知;審判（発送）:20090113:22:審判官指定（変更）通知;審判（発送）:20090113:234:手続中止通知書;審判（庁内）:20090129:94:閲覧照会;審判（庁内）:20090202:941:閲覧貸出;審判（庁内）:20090206:942:閲覧返却;審判（受付）:20090407:781:上申書（出願人・請求人）;審判（庁内）:20090605:94:閲覧照会;審判（庁内）:20090608:941:閲覧貸出;審判（庁内）:20090611:942:閲覧返却;審判（受付）:20090717:781:上申書（出願人・請求人）;審判（庁内）:20090827:94:閲覧照会;審判（庁内）:20090831:941:閲覧貸出;審判（庁内）:20090909:942:閲覧返却;審判（庁内）:20091111:94:閲覧照会;審判（庁内）:20091112:941:閲覧貸出;審判（庁内）:20091112:942:閲覧返却;審判（庁内）:20091113:94:閲覧照会;審判（庁内）:20091113:941:閲覧貸出;審判（庁内）:20091126:942:閲覧返却;審判（発送）:20100107:23:審理終結通知書;審判（発送）:20100107:235:手続中止解除通知書;審判（発送）:20100127:03:審決;審判（庁内）:20100202:3012:郵便送達報告書;審判（庁内）:20100324:96:確定登録通知</t>
  </si>
  <si>
    <t>審判審判2010-800169号</t>
  </si>
  <si>
    <t>松下　恵三</t>
  </si>
  <si>
    <t>審判（受付）:20100929:60:審判請求書（その他の請求書・申立書を含む）;審判（庁内）:20101014:95:予告登録通知;審判（発送）:20101015:20:審判番号通知;審判（発送）:20101015:22:審判官指定（変更）通知;審判（受付）:20101018:7433:復代理人選任届（出願人・請求人）;審判（発送）:20101021:116:手続補正指令書（請求）（審判長）;審判（受付）:20101101:51:手続補正書（方式）;審判（発送）:20101109:17:請求書副本の送達通知（答弁指令）;審判（発送）:20101109:17:請求書副本の送達通知（答弁指令）;審判（発送）:20101109:20:審判番号通知;審判（発送）:20101109:20:審判番号通知;審判（発送）:20101109:22:審判官指定（変更）通知;審判（発送）:20101109:22:審判官指定（変更）通知;審判（庁内）:20101115:3012:郵便送達報告書;審判（庁内）:20101115:3012:郵便送達報告書;審判（受付）:20110107:57:答弁書（審判事件答弁書・異議答弁書）;審判（受付）:20110107:611:訂正請求書;審判（発送）:20110117:171:答弁書副本の送付通知（弁駁指令）;審判（発送）:20110117:22:審判官指定（変更）通知;審判（発送）:20110117:22:審判官指定（変更）通知;審判（受付）:20110216:58:弁駁書（審判事件答弁書・異議答弁書）;審判（発送）:20110225:1852:弁駁書副本の送付通知;審判（発送）:20110225:1852:弁駁書副本の送付通知;審判（発送）:20110304:22:審判官指定（変更）通知;審判（発送）:20110304:22:審判官指定（変更）通知;審判（発送）:20110304:2892:通知書（その他）期間無;審判（発送）:20110304:2892:通知書（その他）期間無;審判（発送）:20110304:2892:通知書（その他）期間無;審判（受付）:20110413:6513:口頭審理陳述要領書;審判（受付）:20110414:6513:口頭審理陳述要領書;審判（発送）:20110418:1860:口頭審理陳述要領書副本の送付通知;審判（発送）:20110419:1860:口頭審理陳述要領書副本の送付通知;審判（庁内）:20110428:309:調書;審判（発送）:20110527:03:審決;審判（発送）:20110527:03:審決;審判（庁内）:20110601:3012:郵便送達報告書;審判（庁内）:20110601:3012:郵便送達報告書;審判（庁内）:20110721:96:確定登録通知</t>
  </si>
  <si>
    <t>特願平8-299791</t>
  </si>
  <si>
    <t>特許03249407</t>
  </si>
  <si>
    <t>特開平10-135498</t>
  </si>
  <si>
    <t xml:space="preserve">H01L 31/04       </t>
  </si>
  <si>
    <t>H01L 31/04</t>
  </si>
  <si>
    <t>H01L31/04</t>
  </si>
  <si>
    <t>C23C  14/06@AFI(JP);H01L  31/032@ALI(EP);H01L  31/0336@ALI(EP);H01L  31/04@ALI(JP);C23C  14/06@CFI(JP);H01L  31/0264@CLI(EP);H01L  31/04@CLI(JP)</t>
  </si>
  <si>
    <t>C23C  14/06@AFI(JP)</t>
  </si>
  <si>
    <t>H01L 31/04        E</t>
  </si>
  <si>
    <t>田中　康博</t>
  </si>
  <si>
    <t>カルコパイライト系多元化合物半導体薄膜光吸収層からなる薄膜太陽電池</t>
  </si>
  <si>
    <t xml:space="preserve">(57)【要約】 【課題】開放電圧を大きくすると共に、界面層（又はバッファー層）と薄膜光吸収層との界面接合性をより良好にする。 【解決手段】金属裏面電極３、光吸収層４、界面層５、窓層６及び上部電極７からなる薄膜太陽電池１がガラス基板２上に設けられている。該太陽電池１の光吸収層４に特徴を有し、光吸収層４を、ｐ形のＣｕ-III-VI2族カルコパイライト構造のCu(InGa)Se2(CIGS)の薄膜とし、Gaの濃度を薄膜光吸収層表面から内部に向かって徐々（段階的）に増加する濃度勾配にして開放電圧を大きくすると共に、前記光吸収層４の表面にCu(InGa)(SeS)2(CIGSS)からなる極薄の表面層41を設け、このイオウ濃度を前記薄膜表面層41の表面（界面層側）から内部に向かって急激に直線的に減少する濃度勾配にして界面接合性を改善する。 </t>
  </si>
  <si>
    <t xml:space="preserve">(57)【特許請求の範囲】 【請求項１】金属裏面電極層と、該金属裏面電極層上に設けられｐ形の導電形を有しかつ薄膜光吸収層として供される第１のＣｕ-III-VI2族カルコパイライト系多元化合物半導体薄膜と、前記薄膜光吸収層上に設けられｐ形と反対の導電形を有し窓層として供される禁制帯幅が広くかつ透明で導電性を有する第２の金属酸化物半導体透明導電膜薄膜と、前記第１のＣｕ-III-VI2族カルコパイライト系多元化合物半導体薄膜と第２の金属酸化物半導体透明導電膜薄膜の間の界面に成長した界面層（バッファー層）として供される透明で高抵抗を有する半導体薄膜とから構成される薄膜太陽電池において、前記薄膜光吸収層として供される第１のＣｕ-III-VI2族カルコパイライト系多元化合物半導体薄膜が、表面層から金属裏面電極層間における(Ga+In)に対するGaの相対濃度が表面から内部に向かって徐々（段階的）に増加する濃度勾配であることを特徴とするカルコパイライト系多元化合物半導体薄膜光吸収層からなる薄膜太陽電池。 【請求項２】前記薄膜光吸収層として供される第１のＣｕ-III-VI2族カルコパイライト系多元化合物半導体薄膜が、(Ga+In)に対するGaの相対濃度が、表面層から金属裏面電極層間では０．０１～０．８で、且つ薄膜光吸収層表面から内部に向かって徐々（段階的）に増加する濃度勾配で、表面層側で０．０１～０．７、金属裏面電極層側で０．２～０．８であることを特徴とする請求項１記載のカルコパイライト系多元化合物半導体薄膜光吸収層からなる薄膜太陽電池。 【請求項３】前記薄膜光吸収層として供される第１のＣｕ-III-VI2族カルコパイライト系多元化合物半導体薄膜が、その表面に極薄膜の二セレン・イオウ化銅インジウム・ガリウム(CIGSS)からなる表面層を有することを特徴とする請求項１又は２記載のカルコパイライト系多元化合物半導体薄膜光吸収層からなる薄膜太陽電池。 【請求項４】前記表面層が、その範囲が表面から１５００Å以下で、且つそのイオウ濃度が、該表面層の界面層側の表面から内部に向かって急激に（直線的に）減少する濃度勾配を有する組成物であることを特徴とする請求項３記載のカルコパイライト系多元化合物半導体薄膜光吸収層からなる薄膜太陽電池。 </t>
  </si>
  <si>
    <t>SFG0009431993</t>
  </si>
  <si>
    <t>特開平7-7167;特開昭61-136276;特開平5-110125</t>
  </si>
  <si>
    <t>特開昭61-136276;特開平05-110125;特開平07-007167;特開昭05-110125;異議申立 00／00696 外国雑誌 Ｋ．ＫＵＳＨＩＹＡ、ＤＥＶＥＬＯＰＭＥＮＴ　ＯＦ　ＣＵ（ＩＮＧＡ）ＳＥ２　ＴＨＩＮ－ＦＩＬＭ　ＳＯＬＡＲ　ＣＥＬＬＳ　ＷＩＴＨ　ＺＮ－ＣＯＭＰＯＵＮＤ　ＢＵＦＦＥＲ、１３ＴＨ　ＥＵＲＯＰＥＡＮ　ＰＨＯＴＯＶＯＬＴＡＴＡＩＣ　ＳＯＬＡＲ　ＥＮＥＲＧＹ　ＣＯＮＦＥＲＥＮＣＥ、19951023、Ｐ．２０１６－２０１９;異議申立 00／00697 外国雑誌 Ｋ．ＫＵＳＨＩＹＡ、２５ＴＨ　ＩＥＥＥ　ＰＨＯＴＯＶＯＬＴＡＩＣ　ＳＰＥＣＩＡＬＩＳＴＳ　ＣＯＮＦＥＲＥＮＣＥ、19960513、Ｐ．９８９－９９２;異議申立 00／00698 国内図書館 太陽光発電システム実用化技術開発　薄膜太陽電池製造技術の実用化研究、平成７年度新エネルギー・産業技術総合開発機構　委託業務成果報告書、199603;異議申立 00／00699 国内図書館 平成１６年度（独）新エネルギー・産業技術総合開発機構受託研究（委託業務）成果報告書、200503;異議申立 00／00700 国内図書館 広辞苑、岩波書店、20090120、第六版、Ｐ．７１３，１４１２，１７６９，１８４０</t>
  </si>
  <si>
    <t>拒絶理由通知（拒絶理由の引用文献情報）（2000/08/17）特開昭61-136276;拒絶理由通知（拒絶理由の引用文献情報）（2000/08/17）特開平05-110125;拒絶理由通知（拒絶理由の引用文献情報）（2000/08/17）特開平07-007167;登録査定　　（登録査定の参考文献情報）（2001/09/27）特開昭05-110125;登録査定　　（登録査定の参考文献情報）（2001/09/27）特開昭61-136276;登録査定　　（登録査定の参考文献情報）（2001/09/27）特開平07-007167;審判請求証拠（無効審判請求の引用文献情報）（2010/09/29）異議申立 00／00696 外国雑誌 Ｋ．ＫＵＳＨＩＹＡ、ＤＥＶＥＬＯＰＭＥＮＴ　ＯＦ　ＣＵ（ＩＮＧＡ）ＳＥ２　ＴＨＩＮ－ＦＩＬＭ　ＳＯＬＡＲ　ＣＥＬＬＳ　ＷＩＴＨ　ＺＮ－ＣＯＭＰＯＵＮＤ　ＢＵＦＦＥＲ、１３ＴＨ　ＥＵＲＯＰＥＡＮ　ＰＨＯＴＯＶＯＬＴＡＴＡＩＣ　ＳＯＬＡＲ　ＥＮＥＲＧＹ　ＣＯＮＦＥＲＥＮＣＥ、19951023、Ｐ．２０１６－２０１９;審判請求証拠（無効審判請求の引用文献情報）（2010/09/29）異議申立 00／00697 外国雑誌 Ｋ．ＫＵＳＨＩＹＡ、２５ＴＨ　ＩＥＥＥ　ＰＨＯＴＯＶＯＬＴＡＩＣ　ＳＰＥＣＩＡＬＩＳＴＳ　ＣＯＮＦＥＲＥＮＣＥ、19960513、Ｐ．９８９－９９２;審判請求証拠（無効審判請求の引用文献情報）（2010/09/29）異議申立 00／00698 国内図書館 太陽光発電システム実用化技術開発　薄膜太陽電池製造技術の実用化研究、平成７年度新エネルギー・産業技術総合開発機構　委託業務成果報告書、199603;審判請求証拠（無効審判請求の引用文献情報）（2010/09/29）異議申立 00／00699 国内図書館 平成１６年度（独）新エネルギー・産業技術総合開発機構受託研究（委託業務）成果報告書、200503;審判請求証拠（無効審判請求の引用文献情報）（2010/09/29）異議申立 00／00700 国内図書館 広辞苑、岩波書店、20090120、第六版、Ｐ．７１３，１４１２，１７６９，１８４０</t>
  </si>
  <si>
    <t>カルコパイライト;セレン化銅;光吸収層;太陽電池;ＡＡ１０Ｃｕ－３－６２;ＡＡ１０ＣｕＩｎＧａＳｅ２;ＡＡ１６Ｇａ;ＦＡ０２ＺｎＯ：Ｂ，ＺｎＯ：Ａｌ;ＧＡ０３ガラス;Ｃｕ－３－６２;ＣｕＩｎＧａＳｅ２;Ｇａ;ＺｎＯ：Ｂ，ＺｎＯ：Ａｌ;ガラス</t>
  </si>
  <si>
    <t>審判請求証拠（無効審判請求の引用文献情報）（2010/09/29）異議申立 00／00696 外国雑誌 Ｋ．ＫＵＳＨＩＹＡ、ＤＥＶＥＬＯＰＭＥＮＴ　ＯＦ　ＣＵ（ＩＮＧＡ）ＳＥ２　ＴＨＩＮ－ＦＩＬＭ　ＳＯＬＡＲ　ＣＥＬＬＳ　ＷＩＴＨ　ＺＮ－ＣＯＭＰＯＵＮＤ　ＢＵＦＦＥＲ、１３ＴＨ　ＥＵＲＯＰＥＡＮ　ＰＨＯＴＯＶＯＬＴＡＴＡＩＣ　ＳＯＬＡＲ　ＥＮＥＲＧＹ　ＣＯＮＦＥＲＥＮＣＥ、19951023、Ｐ．２０１６－２０１９</t>
  </si>
  <si>
    <t>審判請求証拠（無効審判請求の引用文献情報）（2010/09/29）異議申立 00／00697 外国雑誌 Ｋ．ＫＵＳＨＩＹＡ、２５ＴＨ　ＩＥＥＥ　ＰＨＯＴＯＶＯＬＴＡＩＣ　ＳＰＥＣＩＡＬＩＳＴＳ　ＣＯＮＦＥＲＥＮＣＥ、19960513、Ｐ．９８９－９９２</t>
  </si>
  <si>
    <t>審判請求証拠（無効審判請求の引用文献情報）（2010/09/29）異議申立 00／00698 国内図書館 太陽光発電システム実用化技術開発　薄膜太陽電池製造技術の実用化研究、平成７年度新エネルギー・産業技術総合開発機構　委託業務成果報告書、199603</t>
  </si>
  <si>
    <t>審判請求証拠（無効審判請求の引用文献情報）（2010/09/29）異議申立 00／00699 国内図書館 平成１６年度（独）新エネルギー・産業技術総合開発機構受託研究（委託業務）成果報告書、200503</t>
  </si>
  <si>
    <t>審判請求証拠（無効審判請求の引用文献情報）（2010/09/29）異議申立 00／00700 国内図書館 広辞苑、岩波書店、20090120、第六版、Ｐ．７１３，１４１２，１７６９，１８４０</t>
  </si>
  <si>
    <t>審判査定不服2006-012454号</t>
  </si>
  <si>
    <t>審判（受付）:20060615:60:審判請求書（その他の請求書・申立書を含む）;審判（庁内）:20060704:94:閲覧照会;審判（庁内）:20060705:941:閲覧貸出;審判（庁内）:20060710:942:閲覧返却;審判（受付）:20060718:51:手続補正書（方式）;審判（受付）:20060718:523:手続補正書（自発・内容）;審判（庁内）:20060720:94:閲覧照会;審判（庁内）:20060721:941:閲覧貸出;審判（庁内）:20060728:942:閲覧返却;審判（発送）:20060809:21:審査前置移管通知;審判（庁内）:20060810:91:審査前置移管;審判（庁内）:20060824:92:審査前置解除;審判（発送）:20060830:211:審査前置解除通知;審判（受付）:20060920:781:上申書（出願人・請求人）;審判（受付）:20061215:781:上申書（出願人・請求人）;審判（受付）:20071130:7424:代理人辞任届（出願人・請求人）;審判（発送）:20071226:22:審判官指定（変更）通知;審判（発送）:20080116:092:通知書（再提出通知）（期間無）;審判（庁内）:20080704:30:面接記録;審判（庁内）:20080704:302:応対記録;審判（庁内）:20080704:302:応対記録;審判（発送）:20080709:13:拒絶理由通知書;審判（発送）:20080709:22:審判官指定（変更）通知;審判（発送）:20080716:19:補正の却下の決定;審判（受付）:20080805:523:手続補正書（自発・内容）;審判（受付）:20080805:53:意見書;審判（発送）:20080910:03:審決</t>
  </si>
  <si>
    <t>特願平8-507182</t>
  </si>
  <si>
    <t>特許04191243</t>
  </si>
  <si>
    <t>WO96/004786</t>
  </si>
  <si>
    <t>PCT/JP1995/001568</t>
  </si>
  <si>
    <t xml:space="preserve">A01N  25/18              </t>
  </si>
  <si>
    <t>A01N 25/18;A01M  1/20</t>
  </si>
  <si>
    <t>A01N 25/18</t>
  </si>
  <si>
    <t>A01N25/18;A01M1/20</t>
  </si>
  <si>
    <t>A01N25/18</t>
  </si>
  <si>
    <t>A01N  25/18@AFI(JP);A01M   1/20@ALI(JP)</t>
  </si>
  <si>
    <t>A01N  25/18@AFI(JP)</t>
  </si>
  <si>
    <t>A01N  25/18@AFI(JP);A01M   1/02@ALI(RU);A01M   1/20@ALI(JP);A01N  53/00@ALI(EP);A01P   7/04@ALI(RU);A01N  25/18@CFI(JP);A01M   1/02@CLI(RU);A01M   1/20@CLI(JP);A01N  53/00@CLI(EP);A01P   7/04@CLI(RU)</t>
  </si>
  <si>
    <t>A01N  25/18@AFI(JP);A01M   1/02@ALI(RU);A01M   1/20@ALI(JP);A01N  53/00@ALI(EP);A01P   7/04@ALI(RU)</t>
  </si>
  <si>
    <t>A01M  1/20        E;A01N 25/18    101;A01N 25/18    102 C</t>
  </si>
  <si>
    <t>A01N 25/18    101;A01N 25/18    102 C;A01M  1/20        E</t>
  </si>
  <si>
    <t>2B121 AA11;2B121 AA12;2B121 AA16;2B121 CA02;2B121 CA43;2B121 CA44;2B121 CA48;2B121 CA51;2B121 CA53;2B121 CA54;2B121 CA55;2B121 CA58;2B121 CC02;2B121 EA01;2B121 EA04;2B121 EA12;2B121 EA13;2B121 EA21;2B121 FA02;2B121 FA15;4H011 AC01;4H011 AC02;4H011 BA01;4H011 BA02;4H011 BB15;4H011 BC03;4H011 BC05;4H011 BC06;4H011 BC08;4H011 BC19;4H011 BC20;4H011 BC22;4H011 DA08;4H011 DC10;4H011 DD05;4H011 DE17;4H011 DG05;4H011 DH10</t>
  </si>
  <si>
    <t>伊藤　達栄;鈴江　光良;山口　正永</t>
  </si>
  <si>
    <t>萩野　平;佐々木　清隆;深沢　敏男;添田　全一</t>
  </si>
  <si>
    <t>害虫防除方法</t>
  </si>
  <si>
    <t xml:space="preserve">(57)【要約】 害虫防除剤を保持した保持体に、非加熱条件下で送気することにより、害虫防除剤から安全性の高い害虫防除成分を揮散、拡散させ飛翔性の害虫を防除する技術を提供する。常温で難揮散性の化合物の害虫防除成分、好ましくは３０℃における蒸気圧が１×１０-3mmＨｇより低く、常温で難揮散性で、沸点が低くとも１２０℃／１mmＨｇである化合物から選ばれた１種以上の害虫防除成分を担体に保持した薬剤保持体を作成し、薬剤保持体を設置して送風手段により気体の流れに接触させることにより、非加熱下で保持体から害虫防除成分をを気体中に揮散させる害虫防除方法およびそれに適する装置を提供すること、および前記装置内に設置する薬剤保持体は、通気口に達する気体の流れを遮断することがない通気性の担体より作成する。 </t>
  </si>
  <si>
    <t>特願平06-185986</t>
  </si>
  <si>
    <t>欧州特許庁;オーストリア共和国;ベルギー王国;スイス連邦;ドイツ連邦共和国;デンマーク王国;スペイン;フランス共和国;英国（グレート・ブリテン及び北アイルランド連合王国）;ギリシャ共和国;アイルランド;イタリア共和国;ルクセンブルグ大公国;モナコ公国;オランダ王国;ポルトガル共和国;スウェーデン王国;アフリカ知的財産権機関;ブルキナファソ;ベナン共和国;中央アフリカ共和国;コンゴ共和国;コートジボワール共和国;カメルーン共和国;ガボン共和国;ギニア共和国;マリ共和国;モーリタニア・イスラム共和国;ニジェール共和国;セネガル共和国;チャド共和国;トーゴ共和国;アフリカ地域産業財産権機関;ケニア共和国;マラウイ共和国;スーダン共和国;ウガンダ共和国;アルメニア共和国;オーストラリア連邦;バルバドス;ブルガリア共和国;ブラジル連邦共和国;ベラルーシ共和国;カナダ;中華人民共和国;チェコ共和国;エストニア共和国;フインランド共和国;グルジア共和国;ハンガリー共和国;アイスランド共和国;日本国;ケニア共和国;キルギス共和国;大韓民国;カザフスタン共和国;スリランカ民主社会主義共和国;リベリア共和国;リトアニア共和国;ラトビア共和国;モルドバ共和国;マダガスカル民主共和国;モンゴル人民共和国;マラウイ共和国;メキシコ合衆国;ノルウェー王国;ニュージーランド;ポーランド共和国;ルーマニア;ロシア連邦;スーダン共和国;シンガポール共和国;スロベニア共和国;スロバキア共和国;スワジランド王国;タジキスタン共和国;トルクメニスタン;トリニダード・トバゴ共和国;ウクライナ;ウガンダ共和国;アメリカ合衆国;ウズベキスタン共和国;ベトナム社会主義共和国</t>
  </si>
  <si>
    <t xml:space="preserve">(57)【特許請求の範囲】 【請求項１】 装置本体に通気口につながるファンを備えた通気路を有し、該通気路内の少なくとも１箇所以上にｃｏｘ線図で表される温度－蒸気圧線図上の３０℃での蒸気圧が１×１０-7ｍｍＨｇ～１．５×１０-3ｍｍＨｇである化合物から選ばれた１種以上の害虫防除成分を含む薬剤を通気性担体に保持した薬剤保持材を設置し、前記通気路のファンにより前記通気口で生起させた気体の流れを非加熱下で該薬剤保持材に当てて、該薬剤保持材内を通過させることを特徴とする害虫防除用装置。 【請求項２】 前記薬剤保持材は、前記通気路内に設置した時、該保持材内を通気路の気体の流れが通過するものであることを特徴とする請求項１に記載の害虫防除用装置。 【請求項３】 前記化合物が、１－エチニル－２－メチル－２－ペンテニルｄ１－シス／トランス－３－（２，２－ジメチルビニル）－２，２－ジメチル－１－シクロプロパンカルボキシラート、ｄ－トランス－２，３，５，６－テトラフルオロベンジル－３－（２，２－ジクロロビニル）－２，２－ジメチル－１－シクロプロパンカルボキシレート、（５－ベンジル－３－フリル）メチルｄ－シス／トランス－クリサンテマート、ｄ－３－アリル－２－メチル－４－オキソ－２－シクロペンテニルｄ－トランス－クリサンテマート、５－プロパギル－２－フリルメチルｄ－シス／トランス－クリサンテマート、（＋）－２－メチル－４－オキソ－３－（２－プロペルニル）－２－シクロペンテニル（＋）－シス／トランス－クリサンテマート、ｄ１－３－アリル－２－メチル－４－オキソ－２－シクロペンテニルｄ１－シス／トランス－２，２，３，３－テトラメチルシクロプロパンカルボキシラートから選ばれた１種以上であることを特徴とする請求項１に記載の害虫防除用装置。 </t>
  </si>
  <si>
    <t>SFG0000710895</t>
  </si>
  <si>
    <t>AT00252828T;AU00710001B;AU03191695A;BR09508867A;CA02197191A;CA02197191C;CN01159736A;CN01113598C;DE69532035D;DE69532035T;EP775441A;EP775441B;ES02207651T;HK01002167A;HU00T77789A;HU00218981B;WO96/004786;特許04191243;特開2006-257105;特許04790508;MX09701004A;NZ00290951A;PT00775441E;RU02167523C;US6143313;US6391329;VN00004165B;WO1996004786A</t>
  </si>
  <si>
    <t>審判査定不服2006-012454号;審判審判2009-800071号</t>
  </si>
  <si>
    <t>特開平5-68459;特開平2-282309;特開平6-165631;特開昭53-14329;特開昭63-203649;特開平7-111850</t>
  </si>
  <si>
    <t>住友化学  1983-II  p.12～26  「新規揮発性ピレスロイド・ペ-パ-スリン  衣料防虫分野への開発;住友化学  1989-II  p.4～18「新規高ノック性ピレスロイド“エトック”の開発」;Jap.J.Sanit.Zool.,1981,32(1),p.59-66</t>
  </si>
  <si>
    <t>特開昭53-014329;特開昭63-203649;特開平02-282309;特開平05-068459;特開平06-165631;特開平07-111850;引用非特許 50／09483 国内図書館 住友化学　１９８３－ＩＩ　ｐ．１２～２６　「新規揮発性ピレスロイド・ペーパースリン　衣料防虫分野への;引用非特許 50／09484 国内図書館 住友化学１９８９－ＩＩ　ｐ．４～１８「新規高ノック性ピレスロイド“エトック”の開発」;引用非特許 50／09485 国内図書館 Ｊａｐ．Ｊ．Ｓａｎｉｔ．Ｚｏｏｌ．，（１９８１），３２（１），ｐ．５９－６６;特開平06-092807;異議申立 90／00317 その他 奥野吉俊、技術誌「住友化学」、1983、Ｐ１２－２６;異議申立 90／00318 その他 ＳＨＯＲＴ　ＲＥＶＩＥＷ　ＯＦ　ＩＮＳＥＣＴＩＣＩＤＥＳ、198009、Ｐ１４６－１５７;異議申立 90／00319 その他 ＴＡＤＡＨＩＲＯ　ＭＡＴＳＵＮＡＧＡ、ＰＥＳＴＩＣＩＤＥ　ＣＨＥＭＩＳＴＲＹ：ＨＵＭＡＮ　ＷＥＬＦＡＲＥ　ＡＮＤ　ＴＨＥ　ＥＮＶＩＲＯＮＭＥＮＴ、1982、Ｐ２３１－２３８;異議申立 90／00320 その他 伊藤高明、殺虫剤の残効性について、木材保存、1976、第３号、Ｐ３０－３５;異議申立 90／00321 その他 製品安全データシート、1993;異議申立 90／00322 その他 新庄五朗、技術誌「住友化学」、1989、Ｐ４－１８;異議申立 90／00323 その他 農薬の製剤技術と基礎、日本植物防疫協会、19881005、Ｐ１６－２２;WO96/004786;実開平06-075179</t>
  </si>
  <si>
    <t>拒絶理由通知（拒絶理由の引用文献情報）（2005/10/31）特開昭53-014329;拒絶理由通知（拒絶理由の引用文献情報）（2005/10/31）特開昭63-203649;拒絶理由通知（拒絶理由の引用文献情報）（2005/10/31）特開平02-282309;拒絶理由通知（拒絶理由の引用文献情報）（2005/10/31）特開平05-068459;拒絶理由通知（拒絶理由の引用文献情報）（2005/10/31）特開平06-165631;拒絶理由通知（拒絶理由の引用文献情報）（2005/10/31）特開平07-111850;拒絶査定　　（拒絶査定の引用文献情報）（2006/05/01）特開昭53-014329;拒絶査定　　（拒絶査定の引用文献情報）（2006/05/01）特開昭63-203649;拒絶査定　　（拒絶査定の引用文献情報）（2006/05/01）特開平02-282309;拒絶査定　　（拒絶査定の引用文献情報）（2006/05/01）特開平05-068459;拒絶査定　　（拒絶査定の引用文献情報）（2006/05/01）特開平06-165631;拒絶査定　　（拒絶査定の引用文献情報）（2006/05/01）特開平07-111850;拒絶査定　　（拒絶査定の引用文献情報）（2006/05/01）引用非特許 50／09483 国内図書館 住友化学　１９８３－ＩＩ　ｐ．１２～２６　「新規揮発性ピレスロイド・ペーパースリン　衣料防虫分野への;拒絶査定　　（拒絶査定の引用文献情報）（2006/05/01）引用非特許 50／09484 国内図書館 住友化学１９８９－ＩＩ　ｐ．４～１８「新規高ノック性ピレスロイド“エトック”の開発」;拒絶査定　　（拒絶査定の引用文献情報）（2006/05/01）引用非特許 50／09485 国内図書館 Ｊａｐ．Ｊ．Ｓａｎｉｔ．Ｚｏｏｌ．，（１９８１），３２（１），ｐ．５９－６６;審判請求証拠（無効審判請求の引用文献情報）（2009/03/31）特開平05-068459;審判請求証拠（無効審判請求の引用文献情報）（2009/03/31）特開平06-092807;審判請求証拠（無効審判請求の引用文献情報）（2009/03/31）特開平06-165631;審判請求証拠（無効審判請求の引用文献情報）（2009/03/31）異議申立 90／00317 その他 奥野吉俊、技術誌「住友化学」、1983、Ｐ１２－２６;審判請求証拠（無効審判請求の引用文献情報）（2009/03/31）異議申立 90／00318 その他 ＳＨＯＲＴ　ＲＥＶＩＥＷ　ＯＦ　ＩＮＳＥＣＴＩＣＩＤＥＳ、198009、Ｐ１４６－１５７;審判請求証拠（無効審判請求の引用文献情報）（2009/03/31）異議申立 90／00319 その他 ＴＡＤＡＨＩＲＯ　ＭＡＴＳＵＮＡＧＡ、ＰＥＳＴＩＣＩＤＥ　ＣＨＥＭＩＳＴＲＹ：ＨＵＭＡＮ　ＷＥＬＦＡＲＥ　ＡＮＤ　ＴＨＥ　ＥＮＶＩＲＯＮＭＥＮＴ、1982、Ｐ２３１－２３８;審判請求証拠（無効審判請求の引用文献情報）（2009/03/31）異議申立 90／00320 その他 伊藤高明、殺虫剤の残効性について、木材保存、1976、第３号、Ｐ３０－３５;審判請求証拠（無効審判請求の引用文献情報）（2009/03/31）異議申立 90／00321 その他 製品安全データシート、1993;審判請求証拠（無効審判請求の引用文献情報）（2009/03/31）異議申立 90／00322 その他 新庄五朗、技術誌「住友化学」、1989、Ｐ４－１８;審判請求証拠（無効審判請求の引用文献情報）（2009/03/31）異議申立 90／00323 その他 農薬の製剤技術と基礎、日本植物防疫協会、19881005、Ｐ１６－２２;審判請求証拠（無効審判請求の引用文献情報）（2009/03/31）WO96/004786;審判請求証拠（無効審判請求の引用文献情報）（2009/03/31）実開平06-075179</t>
  </si>
  <si>
    <t>ＡＡ１６コイガ;ＡＡ１６ゴキブリ;ＡＡ１６カツオブシムシ;ＡＡ１２ハエ;ＡＡ１６イガ;ＡＡ１２カ;送風;灯油;ダンボ－ル</t>
  </si>
  <si>
    <t>審判審判2009-800071号</t>
  </si>
  <si>
    <t>大日本除蟲菊　株式会社</t>
  </si>
  <si>
    <t>審判（受付）:20090401:781:上申書（出願人・請求人）;審判（受付）:20090401:60:審判請求書（その他の請求書・申立書を含む）;審判（発送）:20090415:20:審判番号通知;審判（発送）:20090415:22:審判官指定（変更）通知;審判（庁内）:20090420:95:予告登録通知;審判（発送）:20090428:17:請求書副本の送達通知（答弁指令）;審判（発送）:20090428:20:審判番号通知;審判（発送）:20090428:22:審判官指定（変更）通知;審判（発送）:20090428:22:審判官指定（変更）通知;審判（庁内）:20090508:3012:郵便送達報告書;審判（受付）:20090629:57:答弁書（審判事件答弁書・異議答弁書）;審判（受付）:20090629:611:訂正請求書;審判（発送）:20090710:171:答弁書副本の送付通知（弁駁指令）;審判（発送）:20090710:173:訂正請求副本送付通知（弁駁指令）;審判（庁内）:20090721:94:閲覧照会;審判（庁内）:20090723:941:閲覧貸出;審判（庁内）:20090731:942:閲覧返却;審判（受付）:20090810:58:弁駁書（審判事件答弁書・異議答弁書）;審判（受付）:20090812:523:手続補正書（自発・内容）;審判（発送）:20090901:1857:手続補正書副本の送付通知;審判（発送）:20090901:281:通知書（その他）特別送達;審判（発送）:20090901:2837:補正許否の決定;審判（発送）:20090901:2837:補正許否の決定;審判（庁内）:20090907:3012:郵便送達報告書;審判（受付）:20091001:57:答弁書（審判事件答弁書・異議答弁書）;審判（受付）:20091001:611:訂正請求書;審判（発送）:20091014:1851:答弁書副本の送付通知;審判（発送）:20091014:1855:訂正請求書副本の送付通知;審判（発送）:20091023:22:審判官指定（変更）通知;審判（発送）:20091023:22:審判官指定（変更）通知;審判（庁内）:20091208:94:閲覧照会;審判（庁内）:20091209:941:閲覧貸出;審判（庁内）:20091211:942:閲覧返却;審判（発送）:20100112:22:審判官指定（変更）通知;審判（発送）:20100112:22:審判官指定（変更）通知;審判（受付）:20100115:782:上申書（被請求人・権利者）;審判（受付）:20100115:6513:口頭審理陳述要領書;審判（受付）:20100115:6513:口頭審理陳述要領書;審判（受付）:20100115:6513:口頭審理陳述要領書;審判（受付）:20100115:6513:口頭審理陳述要領書;審判（庁内）:20100119:309:調書;審判（受付）:20100129:782:上申書（被請求人・権利者）;審判（受付）:20100212:781:上申書（出願人・請求人）;審判（発送）:20100302:1858:上申書副本の送付通知;審判（受付）:20100304:782:上申書（被請求人・権利者）;審判（発送）:20100311:1858:上申書副本の送付通知;審判（発送）:20100311:1858:上申書副本の送付通知;審判（発送）:20100325:1858:上申書副本の送付通知;審判（発送）:20100325:23:審理終結通知書;審判（発送）:20100325:23:審理終結通知書;審判（発送）:20100414:03:審決;審判（発送）:20100414:03:審決;審判（庁内）:20100419:3012:郵便送達報告書;審判（庁内）:20100420:3012:郵便送達報告書;審判（庁内）:20100608:96:確定登録通知</t>
  </si>
  <si>
    <t>審判請求証拠（無効審判請求の引用文献情報）（2009/03/31）特開平05-068459</t>
  </si>
  <si>
    <t>審判請求証拠（無効審判請求の引用文献情報）（2009/03/31）特開平06-092807</t>
  </si>
  <si>
    <t>審判請求証拠（無効審判請求の引用文献情報）（2009/03/31）特開平06-165631</t>
  </si>
  <si>
    <t>審判請求証拠（無効審判請求の引用文献情報）（2009/03/31）異議申立 90／00317 その他 奥野吉俊、技術誌「住友化学」、1983、Ｐ１２－２６</t>
  </si>
  <si>
    <t>審判請求証拠（無効審判請求の引用文献情報）（2009/03/31）異議申立 90／00318 その他 ＳＨＯＲＴ　ＲＥＶＩＥＷ　ＯＦ　ＩＮＳＥＣＴＩＣＩＤＥＳ、198009、Ｐ１４６－１５７</t>
  </si>
  <si>
    <t>審判請求証拠（無効審判請求の引用文献情報）（2009/03/31）異議申立 90／00319 その他 ＴＡＤＡＨＩＲＯ　ＭＡＴＳＵＮＡＧＡ、ＰＥＳＴＩＣＩＤＥ　ＣＨＥＭＩＳＴＲＹ：ＨＵＭＡＮ　ＷＥＬＦＡＲＥ　ＡＮＤ　ＴＨＥ　ＥＮＶＩＲＯＮＭＥＮＴ、1982、Ｐ２３１－２３８</t>
  </si>
  <si>
    <t>審判請求証拠（無効審判請求の引用文献情報）（2009/03/31）異議申立 90／00320 その他 伊藤高明、殺虫剤の残効性について、木材保存、1976、第３号、Ｐ３０－３５</t>
  </si>
  <si>
    <t>審判請求証拠（無効審判請求の引用文献情報）（2009/03/31）異議申立 90／00321 その他 製品安全データシート、1993</t>
  </si>
  <si>
    <t>審判請求証拠（無効審判請求の引用文献情報）（2009/03/31）異議申立 90／00322 その他 新庄五朗、技術誌「住友化学」、1989、Ｐ４－１８</t>
  </si>
  <si>
    <t>審判請求証拠（無効審判請求の引用文献情報）（2009/03/31）異議申立 90／00323 その他 農薬の製剤技術と基礎、日本植物防疫協会、19881005、Ｐ１６－２２</t>
  </si>
  <si>
    <t>審判請求証拠（無効審判請求の引用文献情報）（2009/03/31）WO96/004786</t>
  </si>
  <si>
    <t>審判請求証拠（無効審判請求の引用文献情報）（2009/03/31）実開平06-075179</t>
  </si>
  <si>
    <t>審判審判2009-800179号</t>
  </si>
  <si>
    <t>カンピナ　ネーデルランド　ホールディング　ビー．ブイ．</t>
  </si>
  <si>
    <t>審判（受付）:20090814:60:審判請求書（その他の請求書・申立書を含む）;審判（発送）:20090828:20:審判番号通知;審判（発送）:20090828:22:審判官指定（変更）通知;審判（庁内）:20090831:95:予告登録通知;審判（発送）:20091001:20:審判番号通知;審判（発送）:20091001:22:審判官指定（変更）通知;審判（発送）:20091002:17:請求書副本の送達通知（答弁指令）;審判（庁内）:20091007:3012:郵便送達報告書;審判（発送）:20100203:23:審理終結通知書;審判（発送）:20100203:23:審理終結通知書;審判（発送）:20100225:03:審決;審判（発送）:20100225:03:審決;審判（庁内）:20100302:3012:郵便送達報告書;審判（庁内）:20100302:3012:郵便送達報告書;審判（庁内）:20100721:96:確定登録通知</t>
  </si>
  <si>
    <t>特願平8-525395</t>
  </si>
  <si>
    <t>特許03649249</t>
  </si>
  <si>
    <t>特表平11-504504</t>
  </si>
  <si>
    <t>PCT/EP1996/000720</t>
  </si>
  <si>
    <t>WO96/026266</t>
  </si>
  <si>
    <t xml:space="preserve">C12N  5/10       </t>
  </si>
  <si>
    <t>C12N  5/10</t>
  </si>
  <si>
    <t>C12N5/10;C12N5/06</t>
  </si>
  <si>
    <t>C12N5/10</t>
  </si>
  <si>
    <t>C12N   5/10@AFI(JP);C07K  14/415@ALI(JP);C12N   5/00@ALI(EP);C12N   5/02@ALI(DE);C12N   5/06@ALI(JP);C12N   5/10@CFI(JP);C07K  14/415@CLI(JP);C12N   5/00@CLI(EP);C12N   5/02@CLI(DE);C12N   5/06@CLI(JP)</t>
  </si>
  <si>
    <t>C12N   5/10@AFI(JP)</t>
  </si>
  <si>
    <t>C12N  5/00        B;C12N  5/00        E</t>
  </si>
  <si>
    <t>山崎　行造;杉山　直人;岩橋　赳夫;白銀　博;星　貴子;赤松　利昭;重森　一輝;岡田　希子</t>
  </si>
  <si>
    <t xml:space="preserve">(57)【要約】 本発明は、タンパク材料の酵素的加水分解により得られるタンパク加水分解物を用いることを特徴とする、グルタミンを要求する真核細胞のインビトロ培養のための方法および培地に関する。上記タンパク加水分解物は、１５重量％未満の遊離アミノ酸レベルを有し、上記タンパク加水分解物は、４４kDを下回る分子量を有する。上記タンパク加水分解物は、好ましくは少なくとも２０％のグルタミン残基を含有する。また、好ましくは、ぺプチドの少なくとも９０重量％は、１，０００Dを下回る分子量を有し、平均ぺプチド鎖長は、好ましくは１５アミノ酸残基未満である。 </t>
  </si>
  <si>
    <t>欧州特許庁;オーストリア共和国;ベルギー王国;スイス連邦;ドイツ連邦共和国;デンマーク王国;スペイン;フランス共和国;英国（グレート・ブリテン及び北アイルランド連合王国）;ギリシャ共和国;アイルランド;イタリア共和国;ルクセンブルグ大公国;モナコ公国;オランダ王国;ポルトガル共和国;スウェーデン王国;アフリカ知的財産権機関;ブルキナファソ;ベナン共和国;中央アフリカ共和国;コンゴ共和国;コートジボワール共和国;カメルーン共和国;ガボン共和国;ギニア共和国;マリ共和国;モーリタニア・イスラム共和国;ニジェール共和国;セネガル共和国;チャド共和国;トーゴ共和国;アフリカ地域産業財産権機関;ケニア共和国;レソト王国;マラウイ共和国;スーダン共和国;スワジランド王国;ウガンダ共和国;ウクライナ;アゼルバイジャン共和国;ベラルーシ共和国;キルギス共和国;カザフスタン共和国;モルドバ共和国;ロシア連邦;タジキスタン共和国;トルクメニスタン;アルバニア共和国;アルメニア共和国;オーストリア共和国;オーストラリア連邦;アゼルバイジャン共和国;バルバドス;ブルガリア共和国;ブラジル連邦共和国;ベラルーシ共和国;カナダ;スイス連邦;中華人民共和国;チェコ共和国;ドイツ連邦共和国;デンマーク王国;エストニア共和国;スペイン;フインランド共和国;英国（グレート・ブリテン及び北アイルランド連合王国）;グルジア共和国;ハンガリー共和国;アイスランド共和国;日本国;ケニア共和国;キルギス共和国;朝鮮民主主義人民共和国;大韓民国;カザフスタン共和国;スリランカ民主社会主義共和国;リベリア共和国;レソト王国;リトアニア共和国;ルクセンブルグ大公国;ラトビア共和国;モルドバ共和国;マダガスカル民主共和国;マケドニア旧ユーゴスラヴィア共和国;モンゴル人民共和国;マラウイ共和国;メキシコ合衆国;ノルウェー王国;ニュージーランド;ポーランド共和国;ポルトガル共和国;ルーマニア;ロシア連邦;スーダン共和国;スウェーデン王国;シンガポール共和国;スロベニア共和国;スロバキア共和国;タジキスタン共和国;トルクメニスタン;トルコ共和国;トリニダード・トバゴ共和国;ウクライナ;ウガンダ共和国;ウズベキスタン共和国;ベトナム社会主義共和国</t>
  </si>
  <si>
    <t xml:space="preserve">(57)【特許請求の範囲】 【請求項１】 タンパク材料の酵素的加水分解により得られるグルタミン含有タンパク加水分解物を含む培地を用いることによって真核細胞をインビトロで維持しまたは生育させるための方法であって、上記タンパク加水分解物が、 ・総タンパク様物質量の15重量％未満の遊離アミノ酸レベル ・15アミノ酸未満の平均ペプチド鎖長 を有し、 ・上記タンパク加水分解物の少なくとも90重量％が、本明細書中に記載したようにprotein－Pak60カラムでのゲル透過クロマトグラフィにより決定する場合に1000D未満の分子量を有すること を特徴とする方法。 【請求項２】 上記タンパク加水分解物における平均ペプチド鎖長が10アミノ酸残基未満である、請求項１記載の方法。 【請求項３】 上記タンパク加水分解物が総タンパク様物質量の４重量％未満の遊離アミノ酸レベルを有する、請求項１または２記載の方法。 【請求項４】 上記タンパク加水分解物が20重量％以上のグルタミン残基を含有する、請求項１～３のいずれか１項記載の方法。 【請求項５】 上記タンパク材料が穀類タンパクである、請求項１～４のいずれか１項記載の方法。 【請求項６】 上記タンパク材料がコムギグルテンまたはその画分である、請求項５記載の方法。 【請求項７】 タンパク材料の酵素的加水分解により得られるグルタミン含有タンパク加水分解物を含む、真核細胞をインビトロで維持しまたは生育させるための培地であって、上記タンパク加水分解物が、 ・総タンパク様物質量の15重量％未満の遊離アミノ酸レベル ・15アミノ酸未満の平均ペプチド鎖長 を有し、 ・上記タンパク加水分解物の少なくとも90重量％が、本明細書中に記載したようにProtein－Pak60カラムでのゲル透過クロマトグラフィにより決定する場合に1000D未満の分子量を有すること を特徴とする培地。 【請求項８】 上記タンパク加水分解物における平均ペプチド鎖長が10アミノ酸残基未満である、請求項７記載の培地。 【請求項９】 上記タンパク加水分解物が総タンパク様物質量の４重量％未満の遊離アミノ酸レベルを有する、請求項７または８記載の培地。 【請求項１０】 上記タンパク加水分解物が20重量％以上のグルタミン残基を含有する、請求項７～９のいずれか１項記載の培地。 【請求項１１】 上記タンパク材料が穀類タンパクである、請求項７～10のいずれか１項記載の培地。 【請求項１２】 上記タンパク材料がコムギグルテンまたはその画分である、請求項11記載の培地。 【請求項１３】 請求項７～12のいずれか１項記載の培地および容器を含む、真核細胞をインビトロで維持しまたは生育させるためのキット。 【請求項１４】 上記培地が使用準備の完了した無菌的液体である、請求項13記載のキット。 </t>
  </si>
  <si>
    <t>1995/02/23;1995/02/23</t>
  </si>
  <si>
    <t>SFG0001160574</t>
  </si>
  <si>
    <t>特開平02-049579</t>
  </si>
  <si>
    <t>特開平02-049579;特開平06-245790;異議申立 90／00742 その他 Ｐｅｐｔｏｎｅ　Ｓｅｌｅｃｔｉｏｎ　Ｇｕｉｄｅ　ｆｏｒ　Ｄｉａｇｎｏｓｔｉｃ　ａｎｄ　Ｆｅｒｍｅｎｔａｔｉｏｎ　Ｎｕｔｒｉｅｎｔｓ、ＤＥＬＴＯＷＮ　ＳＰＥＣＩＡＬＴＩＥＳ、1994;異議申立 90／00743 その他 ＤＥＬＬＡＣ　ＳＥ５０Ｍ、ＤＭＶ　Ｉｎｔｅｒｎａｔｉｏｎａｌ　ｎｕｔｒｉｔｉｏｎａｌｓ、19930512;異議申立 90／00744 その他 ＤＥＬＬＡＣ　ＳＥ５０ＢＴ、ＤＭＶ　Ｉｎｔｅｒｎａｔｉｏｎａｌ　Ｎｕｔｒｉｔｉｏｎａｌｓ、19930512;異議申立 90／00745 その他 ＪＡＮＥＴ　Ｍ．　ＬＡＣＥＹ、ＩＳ　ＧＬＵＴＡＭＩＮＥ　Ａ　ＣＯＮＤＩＴＩＯＮＡＬＬＹ　ＥＳＳＥＮＴＩＡＬ　ＡＭＩＮＯ　ＡＣＩＤ？、ＮＵＴＲＩＴＩＯＮ　ＲＥＶＩＥＷＳ、199008、Ｖ４８　Ｎ８、Ｐ２９７－３０９;異議申立 90／00746 その他 Ｉｎｔｅｒｌｏｃｕｔｏｒｙ　ｄｅｃｉｓｉｏｎ　ｉｎ　Ｏｐｐｏｓｉｔｉｏｎ　ｐｒｏｃｅｅｄｉｎｇｓ：ＥＰＯ　２００５／１２／２３、Ａｐｐｌｉｃａｔｉｏｎ　Ｎｏ．９６９０４８３９．６－２４０３／８１１０５６／０１;異議申立 90／00747 その他 ＥＰＯへのＦ．　Ｒ．　ＫＥＬＬＹ　＆　Ｃｏ．からの書面　２００６／０９／２１、Ａｐｐｅａｌ　Ｎｏ．Ｔ　０４２８／０６－３．３．０８;異議申立 90／00748 その他 Ａｐｐｅａｌ　Ｎｏ．　Ｔ　４２８／０６－３３０８：ＥＰＯ　２００７／０５／０８、ＤＥＣＩＳＩＯＮ，Ａｐｐｌｉｃａｔｉｏｎ　Ｎｏ．９６０４８３９．６－２４０３／０８１１０５６</t>
  </si>
  <si>
    <t>拒絶理由通知（拒絶理由の引用文献情報）（2004/04/26）特開平02-049579;登録査定　　（登録査定の参考文献情報）（2004/12/21）特開平02-049579;審判請求証拠（無効審判請求の引用文献情報）（2009/08/13）;審判請求証拠（無効審判請求の引用文献情報）（2009/08/13）特開平02-049579;審判請求証拠（無効審判請求の引用文献情報）（2009/08/13）特開平06-245790;審判請求証拠（無効審判請求の引用文献情報）（2009/08/13）異議申立 90／00742 その他 Ｐｅｐｔｏｎｅ　Ｓｅｌｅｃｔｉｏｎ　Ｇｕｉｄｅ　ｆｏｒ　Ｄｉａｇｎｏｓｔｉｃ　ａｎｄ　Ｆｅｒｍｅｎｔａｔｉｏｎ　Ｎｕｔｒｉｅｎｔｓ、ＤＥＬＴＯＷＮ　ＳＰＥＣＩＡＬＴＩＥＳ、1994;審判請求証拠（無効審判請求の引用文献情報）（2009/08/13）異議申立 90／00743 その他 ＤＥＬＬＡＣ　ＳＥ５０Ｍ、ＤＭＶ　Ｉｎｔｅｒｎａｔｉｏｎａｌ　ｎｕｔｒｉｔｉｏｎａｌｓ、19930512;審判請求証拠（無効審判請求の引用文献情報）（2009/08/13）異議申立 90／00744 その他 ＤＥＬＬＡＣ　ＳＥ５０ＢＴ、ＤＭＶ　Ｉｎｔｅｒｎａｔｉｏｎａｌ　Ｎｕｔｒｉｔｉｏｎａｌｓ、19930512;審判請求証拠（無効審判請求の引用文献情報）（2009/08/13）異議申立 90／00745 その他 ＪＡＮＥＴ　Ｍ．　ＬＡＣＥＹ、ＩＳ　ＧＬＵＴＡＭＩＮＥ　Ａ　ＣＯＮＤＩＴＩＯＮＡＬＬＹ　ＥＳＳＥＮＴＩＡＬ　ＡＭＩＮＯ　ＡＣＩＤ？、ＮＵＴＲＩＴＩＯＮ　ＲＥＶＩＥＷＳ、199008、Ｖ４８　Ｎ８、Ｐ２９７－３０９;審判請求証拠（無効審判請求の引用文献情報）（2009/08/13）異議申立 90／00746 その他 Ｉｎｔｅｒｌｏｃｕｔｏｒｙ　ｄｅｃｉｓｉｏｎ　ｉｎ　Ｏｐｐｏｓｉｔｉｏｎ　ｐｒｏｃｅｅｄｉｎｇｓ：ＥＰＯ　２００５／１２／２３、Ａｐｐｌｉｃａｔｉｏｎ　Ｎｏ．９６９０４８３９．６－２４０３／８１１０５６／０１;審判請求証拠（無効審判請求の引用文献情報）（2009/08/13）異議申立 90／00747 その他 ＥＰＯへのＦ．　Ｒ．　ＫＥＬＬＹ　＆　Ｃｏ．からの書面　２００６／０９／２１、Ａｐｐｅａｌ　Ｎｏ．Ｔ　０４２８／０６－３．３．０８;審判請求証拠（無効審判請求の引用文献情報）（2009/08/13）異議申立 90／00748 その他 Ａｐｐｅａｌ　Ｎｏ．　Ｔ　４２８／０６－３３０８：ＥＰＯ　２００７／０５／０８、ＤＥＣＩＳＩＯＮ，Ａｐｐｌｉｃａｔｉｏｎ　Ｎｏ．９６０４８３９．６－２４０３／０８１１０５６</t>
  </si>
  <si>
    <t>！！！;！！！;組織・細胞培養用ペプチド;グルタミン含有蛋白質加水分解物;グルテン;コムギ;ＢＢタンパク加水分解物;ＡＡＵ２６６;ＡＡＡｎｔｉＣＤ２０;ＢＢグルタミン;ＡＡＳＰ２／０;ＢＢコムギグルテン</t>
  </si>
  <si>
    <t>審判請求証拠（無効審判請求の引用文献情報）（2009/08/13）</t>
  </si>
  <si>
    <t>審判請求証拠（無効審判請求の引用文献情報）（2009/08/13）特開平02-049579</t>
  </si>
  <si>
    <t>審判請求証拠（無効審判請求の引用文献情報）（2009/08/13）特開平06-245790</t>
  </si>
  <si>
    <t>審判請求証拠（無効審判請求の引用文献情報）（2009/08/13）異議申立 90／00742 その他 Ｐｅｐｔｏｎｅ　Ｓｅｌｅｃｔｉｏｎ　Ｇｕｉｄｅ　ｆｏｒ　Ｄｉａｇｎｏｓｔｉｃ　ａｎｄ　Ｆｅｒｍｅｎｔａｔｉｏｎ　Ｎｕｔｒｉｅｎｔｓ、ＤＥＬＴＯＷＮ　ＳＰＥＣＩＡＬＴＩＥＳ、1994</t>
  </si>
  <si>
    <t>審判請求証拠（無効審判請求の引用文献情報）（2009/08/13）異議申立 90／00743 その他 ＤＥＬＬＡＣ　ＳＥ５０Ｍ、ＤＭＶ　Ｉｎｔｅｒｎａｔｉｏｎａｌ　ｎｕｔｒｉｔｉｏｎａｌｓ、19930512</t>
  </si>
  <si>
    <t>審判請求証拠（無効審判請求の引用文献情報）（2009/08/13）異議申立 90／00744 その他 ＤＥＬＬＡＣ　ＳＥ５０ＢＴ、ＤＭＶ　Ｉｎｔｅｒｎａｔｉｏｎａｌ　Ｎｕｔｒｉｔｉｏｎａｌｓ、19930512</t>
  </si>
  <si>
    <t>審判請求証拠（無効審判請求の引用文献情報）（2009/08/13）異議申立 90／00745 その他 ＪＡＮＥＴ　Ｍ．　ＬＡＣＥＹ、ＩＳ　ＧＬＵＴＡＭＩＮＥ　Ａ　ＣＯＮＤＩＴＩＯＮＡＬＬＹ　ＥＳＳＥＮＴＩＡＬ　ＡＭＩＮＯ　ＡＣＩＤ？、ＮＵＴＲＩＴＩＯＮ　ＲＥＶＩＥＷＳ、199008、Ｖ４８　Ｎ８、Ｐ２９７－３０９</t>
  </si>
  <si>
    <t>審判請求証拠（無効審判請求の引用文献情報）（2009/08/13）異議申立 90／00746 その他 Ｉｎｔｅｒｌｏｃｕｔｏｒｙ　ｄｅｃｉｓｉｏｎ　ｉｎ　Ｏｐｐｏｓｉｔｉｏｎ　ｐｒｏｃｅｅｄｉｎｇｓ：ＥＰＯ　２００５／１２／２３、Ａｐｐｌｉｃａｔｉｏｎ　Ｎｏ．９６９０４８３９．６－２４０３／８１１０５６／０１</t>
  </si>
  <si>
    <t>審判請求証拠（無効審判請求の引用文献情報）（2009/08/13）異議申立 90／00747 その他 ＥＰＯへのＦ．　Ｒ．　ＫＥＬＬＹ　＆　Ｃｏ．からの書面　２００６／０９／２１、Ａｐｐｅａｌ　Ｎｏ．Ｔ　０４２８／０６－３．３．０８</t>
  </si>
  <si>
    <t>審判請求証拠（無効審判請求の引用文献情報）（2009/08/13）異議申立 90／00748 その他 Ａｐｐｅａｌ　Ｎｏ．　Ｔ　４２８／０６－３３０８：ＥＰＯ　２００７／０５／０８、ＤＥＣＩＳＩＯＮ，Ａｐｐｌｉｃａｔｉｏｎ　Ｎｏ．９６０４８３９．６－２４０３／０８１１０５６</t>
  </si>
  <si>
    <t>審判審判2008-800109号</t>
  </si>
  <si>
    <t>松浦　美保子</t>
  </si>
  <si>
    <t>特許（登録）しない（補正却下を取消し）;特許（登録）しない（補正却下を取消し）;特許（登録）しない（補正却下を取消し）</t>
  </si>
  <si>
    <t>2009/03/26;2010/04/07;2010/12/13</t>
  </si>
  <si>
    <t>平21年（行ケ）第10115号;平22年（行ケ）第10151号;平23年（行ケ）第10017号</t>
  </si>
  <si>
    <t>2009/04/29;2010/05/13;2011/01/20</t>
  </si>
  <si>
    <t>2009/07/10;2010/09/08</t>
  </si>
  <si>
    <t>審判（受付）:20080613:60:審判請求書（その他の請求書・申立書を含む）;審判（発送）:20080627:20:審判番号通知;審判（発送）:20080627:22:審判官指定（変更）通知;審判（庁内）:20080627:95:予告登録通知;審判（発送）:20080703:22:審判官指定（変更）通知;審判（発送）:20080707:116:手続補正指令書（請求）（審判長）;審判（受付）:20080725:51:手続補正書（方式）;審判（発送）:20080801:20:審判番号通知;審判（発送）:20080801:22:審判官指定（変更）通知;審判（発送）:20080812:17:請求書副本の送達通知（答弁指令）;審判（発送）:20080812:1857:手続補正書副本の送付通知;審判（庁内）:20080818:3012:郵便送達報告書;審判（受付）:20081016:57:答弁書（審判事件答弁書・異議答弁書）;審判（受付）:20081016:611:訂正請求書;審判（発送）:20081023:171:答弁書副本の送付通知（弁駁指令）;審判（発送）:20081023:173:訂正請求副本送付通知（弁駁指令）;審判（発送）:20081023:22:審判官指定（変更）通知;審判（発送）:20081023:22:審判官指定（変更）通知;審判（受付）:20081125:58:弁駁書（審判事件答弁書・異議答弁書）;審判（庁内）:20081218:94:閲覧照会;審判（庁内）:20081222:941:閲覧貸出;審判（庁内）:20081226:942:閲覧返却;審判（発送）:20090114:1852:弁駁書副本の送付通知;審判（発送）:20090115:22:審判官指定（変更）通知;審判（発送）:20090115:22:審判官指定（変更）通知;審判（受付）:20090127:7422:代理人受任届（出願人・請求人）;審判（受付）:20090213:6513:口頭審理陳述要領書;審判（受付）:20090213:6513:口頭審理陳述要領書;審判（庁内）:20090216:309:調書;審判（受付）:20090227:781:上申書（出願人・請求人）;審判（受付）:20090302:782:上申書（被請求人・権利者）;審判（発送）:20090312:1858:上申書副本の送付通知;審判（発送）:20090312:1858:上申書副本の送付通知;審判（発送）:20090312:23:審理終結通知書;審判（発送）:20090312:23:審理終結通知書;審判（発送）:20090406:03:審決;審判（発送）:20090406:03:審決;審判（庁内）:20090410:3012:郵便送達報告書;審判（庁内）:20090414:3012:郵便送達報告書;審判（発送）:20090717:22:審判官指定（変更）通知;審判（発送）:20090717:22:審判官指定（変更）通知;審判（発送）:20090717:2891:通知書（その他）期間有;審判（発送）:20090724:2824:誤送通知書;審判（発送）:20090728:2891:通知書（その他）期間有;審判（受付）:20090807:611:訂正請求書;審判（発送）:20091006:173:訂正請求副本送付通知（弁駁指令）;審判（受付）:20091105:58:弁駁書（審判事件答弁書・異議答弁書）;審判（庁内）:20100113:94:閲覧照会;審判（庁内）:20100115:941:閲覧貸出;審判（庁内）:20100126:942:閲覧返却;審判（発送）:20100305:232:書面審理通知書;審判（発送）:20100305:232:書面審理通知書;審判（発送）:20100324:1852:弁駁書副本の送付通知;審判（発送）:20100324:23:審理終結通知書;審判（発送）:20100324:23:審理終結通知書;審判（発送）:20100414:03:審決;審判（発送）:20100414:03:審決;審判（庁内）:20100420:3012:郵便送達報告書;審判（庁内）:20100423:3012:郵便送達報告書;審判（庁内）:20100629:94:閲覧照会;審判（庁内）:20100630:941:閲覧貸出;審判（庁内）:20100706:942:閲覧返却;審判（発送）:20100928:2891:通知書（その他）期間有;審判（受付）:20101008:611:訂正請求書;審判（庁内）:20101112:94:閲覧照会;審判（庁内）:20101116:941:閲覧貸出;審判（庁内）:20101117:942:閲覧返却;審判（発送）:20101124:1855:訂正請求書副本の送付通知;審判（発送）:20101124:23:審理終結通知書;審判（発送）:20101124:23:審理終結通知書;審判（発送）:20101124:232:書面審理通知書;審判（発送）:20101124:232:書面審理通知書;審判（発送）:20101222:03:審決;審判（発送）:20101222:03:審決;審判（庁内）:20101228:3012:郵便送達報告書;審判（庁内）:20110105:3012:郵便送達報告書;審判（庁内）:20120229:96:確定登録通知</t>
  </si>
  <si>
    <t>特願平9-19854</t>
  </si>
  <si>
    <t>特許04027451</t>
  </si>
  <si>
    <t>特開平10-194902</t>
  </si>
  <si>
    <t xml:space="preserve">A01N  25/02              </t>
  </si>
  <si>
    <t>A01N 25/02</t>
  </si>
  <si>
    <t>A01N25/02;A01N25/04;B05B9/04</t>
  </si>
  <si>
    <t>A01N25/02</t>
  </si>
  <si>
    <t>A01N  25/02@AFI(JP);A01N  25/04@ALI(JP);B05B   9/04@ALN(JP)</t>
  </si>
  <si>
    <t>A01N  25/02@AFI(JP)</t>
  </si>
  <si>
    <t>A01N  25/02@AFI(JP);B05B   9/04@AFI(JP);A01N  25/04@ALI(JP);A01N  53/02@ALI(JP);A01N  25/02@CFI(JP);B05B   9/04@CFI(JP);A01N  25/04@CLI(JP);A01N  53/00@CLI(JP)</t>
  </si>
  <si>
    <t>A01N 25/02;A01N 25/04    101;A01N 25/04    102;B05B  9/04</t>
  </si>
  <si>
    <t>細田　芳徳</t>
  </si>
  <si>
    <t xml:space="preserve">(57)【要約】 【課題】従来の加熱蒸散式の製剤よりも速やかに殺虫成分の気中濃度を高め、かつ従来の手押しポンプ式またはエアゾール式の製剤のような溶剤による部屋や家具の汚染がなく、処理後数時間は蚊成虫を駆除できる量の薬剤が空気中にとどまるため、物陰に潜む蚊に対しても十分な効力を有し、薬剤の無駄な使用をおさえた安全性の高い蚊成虫の駆除剤および駆除方法を提供すること。 【解決手段】殺虫剤を０．１重量％以上含有する原液、および噴射剤を開閉可能な噴射口を設けた耐圧容器に収納して、前記原液の容積比率が前記耐圧容器の全容積の１５％以下としたことを特徴とする蚊成虫の駆除剤、ならびに該蚊成虫の駆除剤を３０ｍ3の空間あたり有効成分として０．１～２０ｍｇ噴霧せしめることを特徴とする蚊成虫の駆除方法。 </t>
  </si>
  <si>
    <t xml:space="preserve">(57)【特許請求の範囲】 【請求項１】 殺虫剤を０．１重量％以上含有する原液、および噴射剤を開閉可能な噴射口を設けた耐圧容器に収納して、前記原液の容積比率が前記耐圧容器の全容積の１５％以下とした蚊成虫の駆除剤を３０ｍ3の空間あたり有効成分として０．１～２０ｍｇ噴霧せしめることを特徴とする蚊成虫の駆除方法であって、前記原液が、殺虫剤のみ、殺虫剤を脂肪族炭化水素又はアルコールからなる有機溶剤に溶解せしめたもの、または殺虫剤を活性剤とともに水に乳化または懸濁せしめたものである、蚊成虫の駆除方法。 【請求項２】 殺虫剤が３－アリル－２－メチルシクロペンタ－２－エン－４－オン－１－イルｄｌ－シス／トランス－クリサンテマート、３－アリル－２－メチルシクロペンタ－２－エン－４－オン－１－イルｄ－シス／トランス－クリサンテマート、３－アリル－２－メチルシクロペンタ－２－エン－４－オン－１－イルｄ－トランス－クリサンテマート、ｄ－３－アリル－２－メチルシクロペンタ－２－エン－４－オン－１－イルｄ－トランス－クリサンテマート、ｄ－２－メチル－４－オキソ－３－プロパルギルシクロペント－２－エニルｄ－シス／トランス－クリサンテマート、Ｎ－（３，４，５，６－テトラヒドロフタリミド）－メチルｄｌ－シス／トランス－クリサンテマート、Ｎ－（３，４，５，６－テトラヒドロフタリミド）－メチルｄ－シス／トランス－クリサンテマート、２－アリル－３－メチル－２－シクロペンテン－１－オン－４－イル－２，２，３，３－テトラメチル－シクロプロパンカルボキシラート、天然ピレトリン（ジョチュウギク抽出エキス）、および合成ピレトリンからなる群より選ばれた少なくとも１つである請求項１記載の蚊成虫の駆除方法。 【請求項３】 噴射剤が液化石油ガス、ジメチルエーテル、ハロゲン化炭化水素、圧縮炭酸ガス、圧縮窒素、および圧縮空気からなる群より選ばれた少なくとも１つであることを特徴とする請求項１又は２記載の駆除方法。 </t>
  </si>
  <si>
    <t>SFG0030354049</t>
  </si>
  <si>
    <t>審判審判2008-800109号;審判審判2009-390076号;審判審判2010-390083号</t>
  </si>
  <si>
    <t>特公平07-121847;特公昭46-020837;特開平05-286805;特開昭59-175403;特開昭62-054784;特開昭63-079805;特開昭61-268605;特開昭61-268604;特開平01-190609;特開昭63-188602;特開平08-113509;特表平03-500174</t>
  </si>
  <si>
    <t>特開昭59-175403;特開昭62-054784;特開平05-286805;特公昭46-020837;特公平07-121847;特開昭61-268604;特開昭61-268605;特開昭63-079805;特開昭63-188602;特開平01-190609;特開平08-113509;特表平03-500174;特開昭63-203649;特公昭28-002650;異議申立 80／00417 国内雑誌 薬剤学、第２９巻　第１号、Ｐ４１－４４;異議申立 80／00418 国内雑誌 薬剤学、1971、第３１巻、第１号、Ｐ２２－２９;異議申立 80／00419 国内雑誌 ＪＯＵＲＮＡＬ　ＯＦ　ＰＥＳＴＩＣＩＤＥ　ＳＣＩＥＮＣＥ、198805、第１３巻，第２号、Ｐ２５３－２６０;異議申立 80／00420 国内雑誌 家庭用殺虫剤とピレスロイド　－その使い方安全性－、日本殺虫剤工業会、1991、表紙、第１４－１９頁;異議申立 80／00421 国内図書館 久保亮五ほか共編、岩波　理化学辞典　第４版、岩波書店、19871012、第４版、表紙　第８９０頁　奥付;異議申立 80／00422 国内図書館 エアゾール包装技術　－その基礎から応用まで－、株式会社エアゾール産業新聞社、19981020、表紙、第５８－５９頁、奥付</t>
  </si>
  <si>
    <t>拒絶理由通知（拒絶理由の引用文献情報）（2006/12/04）特開昭59-175403;拒絶理由通知（拒絶理由の引用文献情報）（2006/12/04）特開昭62-054784;拒絶理由通知（拒絶理由の引用文献情報）（2006/12/04）特開平05-286805;拒絶理由通知（拒絶理由の引用文献情報）（2006/12/04）特公昭46-020837;拒絶理由通知（拒絶理由の引用文献情報）（2006/12/04）特公平07-121847;先行技術調査（先行技術調査結果の参考文献情報）（2006/12/04）特開昭61-268604;先行技術調査（先行技術調査結果の参考文献情報）（2006/12/04）特開昭61-268605;先行技術調査（先行技術調査結果の参考文献情報）（2006/12/04）特開昭63-079805;先行技術調査（先行技術調査結果の参考文献情報）（2006/12/04）特開昭63-188602;先行技術調査（先行技術調査結果の参考文献情報）（2006/12/04）特開平01-190609;先行技術調査（先行技術調査結果の参考文献情報）（2006/12/04）特開平08-113509;先行技術調査（先行技術調査結果の参考文献情報）（2006/12/04）特表平03-500174;登録査定　　（登録査定の参考文献情報）（2007/09/26）特開昭59-175403;登録査定　　（登録査定の参考文献情報）（2007/09/26）特開昭61-268604;登録査定　　（登録査定の参考文献情報）（2007/09/26）特開昭61-268605;登録査定　　（登録査定の参考文献情報）（2007/09/26）特開昭62-054784;登録査定　　（登録査定の参考文献情報）（2007/09/26）特開昭63-079805;登録査定　　（登録査定の参考文献情報）（2007/09/26）特開昭63-188602;登録査定　　（登録査定の参考文献情報）（2007/09/26）特開平01-190609;登録査定　　（登録査定の参考文献情報）（2007/09/26）特開平05-286805;登録査定　　（登録査定の参考文献情報）（2007/09/26）特開平08-113509;登録査定　　（登録査定の参考文献情報）（2007/09/26）特公昭46-020837;登録査定　　（登録査定の参考文献情報）（2007/09/26）特公平07-121847;登録査定　　（登録査定の参考文献情報）（2007/09/26）特表平03-500174;審判請求証拠（無効審判請求の引用文献情報）（2008/06/13）特開昭59-175403;審判請求証拠（無効審判請求の引用文献情報）（2008/06/13）特開昭63-203649;審判請求証拠（無効審判請求の引用文献情報）（2008/06/13）特公昭28-002650;審判請求証拠（無効審判請求の引用文献情報）（2008/06/13）異議申立 80／00417 国内雑誌 薬剤学、第２９巻　第１号、Ｐ４１－４４;審判請求証拠（無効審判請求の引用文献情報）（2008/06/13）異議申立 80／00418 国内雑誌 薬剤学、1971、第３１巻、第１号、Ｐ２２－２９;審判請求証拠（無効審判請求の引用文献情報）（2008/06/13）異議申立 80／00419 国内雑誌 ＪＯＵＲＮＡＬ　ＯＦ　ＰＥＳＴＩＣＩＤＥ　ＳＣＩＥＮＣＥ、198805、第１３巻，第２号、Ｐ２５３－２６０;審判請求証拠（無効審判請求の引用文献情報）（2008/06/13）異議申立 80／00420 国内雑誌 家庭用殺虫剤とピレスロイド　－その使い方安全性－、日本殺虫剤工業会、1991、表紙、第１４－１９頁;審判請求証拠（無効審判請求の引用文献情報）（2008/06/13）異議申立 80／00421 国内図書館 久保亮五ほか共編、岩波　理化学辞典　第４版、岩波書店、19871012、第４版、表紙　第８９０頁　奥付;審判請求証拠（無効審判請求の引用文献情報）（2008/06/13）異議申立 80／00422 国内図書館 エアゾール包装技術　－その基礎から応用まで－、株式会社エアゾール産業新聞社、19981020、表紙、第５８－５９頁、奥付</t>
  </si>
  <si>
    <t>審判請求証拠（無効審判請求の引用文献情報）（2008/06/13）特開昭59-175403</t>
  </si>
  <si>
    <t>審判請求証拠（無効審判請求の引用文献情報）（2008/06/13）特開昭63-203649</t>
  </si>
  <si>
    <t>審判請求証拠（無効審判請求の引用文献情報）（2008/06/13）特公昭28-002650</t>
  </si>
  <si>
    <t>審判請求証拠（無効審判請求の引用文献情報）（2008/06/13）異議申立 80／00417 国内雑誌 薬剤学、第２９巻　第１号、Ｐ４１－４４</t>
  </si>
  <si>
    <t>審判請求証拠（無効審判請求の引用文献情報）（2008/06/13）異議申立 80／00418 国内雑誌 薬剤学、1971、第３１巻、第１号、Ｐ２２－２９</t>
  </si>
  <si>
    <t>審判請求証拠（無効審判請求の引用文献情報）（2008/06/13）異議申立 80／00419 国内雑誌 ＪＯＵＲＮＡＬ　ＯＦ　ＰＥＳＴＩＣＩＤＥ　ＳＣＩＥＮＣＥ、198805、第１３巻，第２号、Ｐ２５３－２６０</t>
  </si>
  <si>
    <t>審判請求証拠（無効審判請求の引用文献情報）（2008/06/13）異議申立 80／00420 国内雑誌 家庭用殺虫剤とピレスロイド　－その使い方安全性－、日本殺虫剤工業会、1991、表紙、第１４－１９頁</t>
  </si>
  <si>
    <t>審判請求証拠（無効審判請求の引用文献情報）（2008/06/13）異議申立 80／00421 国内図書館 久保亮五ほか共編、岩波　理化学辞典　第４版、岩波書店、19871012、第４版、表紙　第８９０頁　奥付</t>
  </si>
  <si>
    <t>審判請求証拠（無効審判請求の引用文献情報）（2008/06/13）異議申立 80／00422 国内図書館 エアゾール包装技術　－その基礎から応用まで－、株式会社エアゾール産業新聞社、19981020、表紙、第５８－５９頁、奥付</t>
  </si>
  <si>
    <t>審判審判2009-390076号</t>
  </si>
  <si>
    <t>フマキラー　株式会社</t>
  </si>
  <si>
    <t>審判（受付）:20090608:60:審判請求書（その他の請求書・申立書を含む）;審判（発送）:20090619:20:審判番号通知;審判（庁内）:20090622:95:予告登録通知;審判（発送）:20090625:22:審判官指定（変更）通知;審判（発送）:20090626:234:手続中止通知書;審判（庁内）:20090831:9611:請求取下登録</t>
  </si>
  <si>
    <t>審判審判2010-390083号</t>
  </si>
  <si>
    <t>審判（受付）:20100809:60:審判請求書（その他の請求書・申立書を含む）;審判（発送）:20100820:20:審判番号通知;審判（庁内）:20100824:95:予告登録通知;審判（発送）:20100910:22:審判官指定（変更）通知;審判（庁内）:20101021:9611:請求取下登録;審判（庁内）:20101112:94:閲覧照会;審判（庁内）:20101115:941:閲覧貸出;審判（庁内）:20101117:942:閲覧返却</t>
  </si>
  <si>
    <t>審判査定不服2002-014589号</t>
  </si>
  <si>
    <t>株式会社日立製作所;株式会社日立ハイテクノロジーズ</t>
  </si>
  <si>
    <t>審判（受付）:20020801:60:審判請求書（その他の請求書・申立書を含む）;審判（受付）:20020829:7422:代理人受任届（出願人・請求人）;審判（受付）:20020830:51:手続補正書（方式）;審判（受付）:20020830:523:手続補正書（自発・内容）;審判（庁内）:20020913:91:審査前置移管;審判（発送）:20020924:21:審査前置移管通知;審判（発送）:20020924:272:職権訂正通知書（職権訂正）;審判（庁内）:20030110:92:審査前置解除;審判（発送）:20030114:211:審査前置解除通知;審判（受付）:20030422:781:上申書（出願人・請求人）;審判（発送）:20051004:22:審判官指定（変更）通知;審判（発送）:20051108:13:拒絶理由通知書;審判（発送）:20051115:19:補正の却下の決定;審判（受付）:20060105:523:手続補正書（自発・内容）;審判（発送）:20060131:03:審決</t>
  </si>
  <si>
    <t>特願平9-66097</t>
  </si>
  <si>
    <t>特許03771347</t>
  </si>
  <si>
    <t>特開平10-261554</t>
  </si>
  <si>
    <t xml:space="preserve">H01L  21/02              </t>
  </si>
  <si>
    <t>H01L 21/02;C23C 14/00;C23C 16/52;C23F  4/00;H01L 21/203;H01L 21/205;H01L 21/3065;H01L 21/68</t>
  </si>
  <si>
    <t>H01L 21/02</t>
  </si>
  <si>
    <t>H01L21/02</t>
  </si>
  <si>
    <t>H01L  21/02@AFI(JP)</t>
  </si>
  <si>
    <t>C23C  14/00@AFI(JP);H01L  21/02@AFI(JP);C23C  16/52@ALI(JP);C23F   4/00@ALI(JP);H01L  21/203@ALI(JP);H01L  21/205@ALI(JP);H01L  21/302@ALI(JP);H01L  21/3065@ALI(EP);H01L  21/677@ALI(JP);H01L  21/68@ALI(EP);C23C  14/00@CFI(JP);C23C  16/52@CLI(JP);C23F   4/00@CLI(JP);H01L  21/02@CLI(JP);H01L  21/67@CLI(JP)</t>
  </si>
  <si>
    <t>C23C  14/00@AFI(JP);H01L  21/02@AFI(JP);C23C  16/52@ALI(JP);C23F   4/00@ALI(JP);H01L  21/203@ALI(JP);H01L  21/205@ALI(JP);H01L  21/302@ALI(JP);H01L  21/3065@ALI(EP);H01L  21/677@ALI(JP);H01L  21/68@ALI(EP)</t>
  </si>
  <si>
    <t>C23C  14/00@AFI(JP)</t>
  </si>
  <si>
    <t>C23C 14/00        C;C23C 16/52;C23F  4/00        Z;H01L 21/302       A;H01L 21/68        A;H01L 21/205;H01L 21/203       S;H01L 21/02        Z;H01L 21/302   400</t>
  </si>
  <si>
    <t>4K029 AA24;4K029 CA05;4K029 DA01;4K029 EA00;4K029 FA01;4K029 GA00;4K029 KA01;4K029 KA09;4K030 CA12;4K030 DA04;4K030 DA08;4K030 GA12;4K030 HA02;4K030 KA00;4K030 KA08;4K030 KA41;4K057 DA16;4K057 DD01;4K057 DD02;4K057 DM01;4K057 DM36;4K057 DM40;4K057 DN01;5F004 AA16;5F004 BC06;5F004 CA08;5F004 CA09;5F031 BB01;5F031 EE12;5F031 GG11;5F031 GG20;5F031 KK00;5F031 MM11;5F045 BA10;5F045 EA50;5F045 GA01;5F045 GA05;5F103 BB36;5F103 BB44;5F103 BB47;5F103 BB51;5F103 BB56;5F103 RR08;5F103 RR10;5F045 BB10;5F045 EN04;5F045 GB04;5F045 GB15;5F045 EN05;5F031 CA02;5F031 FA01;5F031 FA11;5F031 FA12;5F031 GA47;5F031 GA50;5F031 MA04;5F031 MA23;5F031 MA28;5F031 MA29;5F031 MA32;5F031 NA05;5F031 PA04;5F031 PA08</t>
  </si>
  <si>
    <t>000005108;501387839</t>
  </si>
  <si>
    <t>西畑　廣治;城尾　和博;幾原　祥二;田原　哲也;沖口　昌司</t>
  </si>
  <si>
    <t>武　顕次郎;小川　勝男;作田　康夫</t>
  </si>
  <si>
    <t>真空処理装置及び真空処理方法</t>
  </si>
  <si>
    <t xml:space="preserve">(57)【要約】 【解決手段】プロセス処理装置の運転有効／無効であることを示す運転情報信号を発生する運転情報信号発生手段と、プロセス処理装置の運転有効／無効であることを示す運転情報信号を記憶する運転情報信号記憶手段とを設け、運転情報信号を元にして運転無効となった該プロセス処理装置を使用せず、他の正常なプロセス処理装置を使って運転続行する装置制御手段を設けたものである。 【効果】プロセス処理を行う２つ以上のプロセス処理装置と、ウェハの搬送を行う搬送処理装置で構成された真空処理装置では、２つ以上ある処理室の内、どれかが故障等で使用できなくなった場合でも運転続行ができ、又運転開始時修復や保守する必要のあるプロセス処理装置がある場合は、正常なプロセス処理装置を使って運転できるという片肺運転が行え、装置の稼働率を向上することができる。 </t>
  </si>
  <si>
    <t xml:space="preserve">(57)【特許請求の範囲】 【請求項１】 プロセス処理を行う複数のプロセス処理装置、該プロセス処理装置にウェハを搬送する搬送処理装置、該搬送処理装置内に設置されウェハの搬送を行う搬送装置及びウェハを複数枚収納できる複数のカセットを大気中で載置する大気搬送装置と、前記大気搬送装置のいずれかのカセット内からも前記ウェハを抜き取れるように構成された他の搬送装置、前記搬送処理装置と他の搬送装置との間に配設されたロック室とを備え、前記カセットと前記他の搬送装置、ロック室、搬送処理装置及びプロセス処理装置との間でウェハを搬送するための搬送制御を行う制御装置で構成され、前記搬送処理装置に接続された複数のプロセス処理装置を使用してウェハ処理を行う真空処理装置において、 少なくとも２つのカセットを使用し、各カセット毎に収納されたウエハを他の搬送装置、ロードロック室及び前記搬送装置を介して前記いずれかのプロセス処理装置へ搬送し、搬送したウエハに前記カセット毎に異なるレシピを適用して異なる処理を施す並列処理、及び各カセットに収納されたウエハに共通のレシピを適用して共通の処理を施す並列処理の何れかを選択的に施すとともに並列処理を施した後のウエハをアンロードロック室を介してもとのカセットに戻すことを特徴とする真空処理装置。 【請求項２】 大気中で大気搬送装置に載置された各カセット内のウェハを他の搬送装置からロック室、更に搬送処理装置を介してプロセス処理装置に搬送し、少なくとも２つ以上のプロセス処理装置でウェハのプロセス処理を行う真空処理方法において、 少なくとも２つのカセットを使用し、各カセット毎に収納されたウエハを抜き取れるように構成された他の搬送装置、ロードロック室及び搬送装置を介して搬送し、搬送したウエハに前記カセット毎に異なるレシピを適用して異なる処理を施す並列処理、及び各カセットに収納されたウエハに共通のレシピを適用して共通の処理を施す並列処理の何れかを選択的に施すとともに並列処理を施した後のウエハをアンロードロック室を介してもとのカセットに戻すことを特徴とする真空処理方法。 【請求項３】 請求項２において、ウェハは２つのカセットから交互に抜き出してそれぞれ並列処理することを特徴とする真空処理方法。 </t>
  </si>
  <si>
    <t>SFG0030412203</t>
  </si>
  <si>
    <t>特開平10-092703;特許03281815;特開平10-261554;特許03771347;特開2002-246280;特許03538416;特開2004-200708;特許04030509;特開2004-297079;特許04121480;特開2008-109134;特開2008-113032;特許04252103;特開2008-166830;特開2008-153690;特開2008-193118;特開2009-164646;特許05107961;特開2012-231150;特開2013-033975;KR100493643B;TW00466622B;US6069096;US6714832;US2002133260;US6941185;US2002133256;US6853872;US2002133257;US6885906</t>
  </si>
  <si>
    <t>審判査定不服2002-014589号;審判審判2009-800129号</t>
  </si>
  <si>
    <t>特開平7-335711;特開平7-335709;特開平7-50333;特開平4-190840;特開平3-289120;特開平9-50948</t>
  </si>
  <si>
    <t>特開平03-274746;特開平09-017838;特開平09-050948;実全昭63-057734;特開平07-335711;特開平05-055148;特開平05-226453;特開平07-050333</t>
  </si>
  <si>
    <t>拒絶理由通知（拒絶理由の引用文献情報）（2001/10/22）特開平03-274746;拒絶理由通知（拒絶理由の引用文献情報）（2001/10/22）特開平09-017838;拒絶理由通知（拒絶理由の引用文献情報）（2001/10/22）特開平09-050948;拒絶理由通知（拒絶理由の引用文献情報）（2001/10/22）実全昭63-057734;拒絶査定　　（拒絶査定の引用文献情報）（2002/06/25）特開平03-274746;拒絶査定　　（拒絶査定の引用文献情報）（2002/06/25）特開平07-335711;拒絶査定　　（拒絶査定の引用文献情報）（2002/06/25）特開平09-017838;拒絶査定　　（拒絶査定の引用文献情報）（2002/06/25）特開平09-050948;拒絶査定　　（拒絶査定の引用文献情報）（2002/06/25）実全昭63-057734;審判請求証拠（無効審判請求の引用文献情報）（2009/06/18）特開平05-055148;審判請求証拠（無効審判請求の引用文献情報）（2009/06/18）特開平05-226453;審判請求証拠（無効審判請求の引用文献情報）（2009/06/18）特開平07-050333</t>
  </si>
  <si>
    <t>ウエハ;自動運転;自動運転;自動運転;メンテ;運転情報;稼動率;故障;処理順序;情報記憶;制御装置;操作指示;直列運転;並列運転;有効／無効;リダンダンシイ－;稼動率向上</t>
  </si>
  <si>
    <t>審判審判2009-800129号</t>
  </si>
  <si>
    <t>長谷部　光雄</t>
  </si>
  <si>
    <t>審判（受付）:20090619:60:審判請求書（その他の請求書・申立書を含む）;審判（受付）:20090625:523:手続補正書（自発・内容）;審判（発送）:20090703:20:審判番号通知;審判（発送）:20090703:22:審判官指定（変更）通知;審判（庁内）:20090703:95:予告登録通知;審判（発送）:20090710:17:請求書副本の送達通知（答弁指令）;審判（発送）:20090710:20:審判番号通知;審判（発送）:20090710:22:審判官指定（変更）通知;審判（発送）:20090710:22:審判官指定（変更）通知;審判（庁内）:20090716:3012:郵便送達報告書;審判（受付）:20090907:57:答弁書（審判事件答弁書・異議答弁書）;審判（受付）:20090908:51:手続補正書（方式）;審判（発送）:20091021:1851:答弁書副本の送付通知;審判（発送）:20091110:22:審判官指定（変更）通知;審判（発送）:20091110:22:審判官指定（変更）通知;審判（受付）:20091125:6513:口頭審理陳述要領書;審判（受付）:20091126:6513:口頭審理陳述要領書;審判（発送）:20091127:1860:口頭審理陳述要領書副本の送付通知;審判（発送）:20091127:1860:口頭審理陳述要領書副本の送付通知;審判（受付）:20091207:7442:代理人受任届（被請求人・権利者）;審判（庁内）:20091209:309:調書;審判（発送）:20091217:132:無効理由通知書;審判（発送）:20091217:133:職権審理結果通知書;審判（受付）:20100118:53:意見書;審判（受付）:20100118:611:訂正請求書;審判（発送）:20100212:131:訂正拒絶理由通知書;審判（発送）:20100212:133:職権審理結果通知書;審判（発送）:20100212:173:訂正請求副本送付通知（弁駁指令）;審判（発送）:20100212:1856:意見書副本の送付通知;審判（受付）:20100308:619:訂正取下書;審判（受付）:20100316:53:意見書;審判（受付）:20100323:782:上申書（被請求人・権利者）;審判（発送）:20100331:1856:意見書副本の送付通知;審判（発送）:20100331:1858:上申書副本の送付通知;審判（発送）:20100331:23:審理終結通知書;審判（発送）:20100331:23:審理終結通知書;審判（発送）:20100421:03:審決;審判（発送）:20100421:03:審決;審判（庁内）:20100426:3012:郵便送達報告書;審判（庁内）:20100427:3012:郵便送達報告書;審判（庁内）:20100615:96:確定登録通知</t>
  </si>
  <si>
    <t>審判請求証拠（無効審判請求の引用文献情報）（2009/06/18）特開平05-055148</t>
  </si>
  <si>
    <t>審判請求証拠（無効審判請求の引用文献情報）（2009/06/18）特開平05-226453</t>
  </si>
  <si>
    <t>審判請求証拠（無効審判請求の引用文献情報）（2009/06/18）特開平07-050333</t>
  </si>
  <si>
    <t>審判査定不服2007-011309号</t>
  </si>
  <si>
    <t>アルストム株式会社</t>
  </si>
  <si>
    <t>審判（受付）:20070419:60:審判請求書（その他の請求書・申立書を含む）;審判（受付）:20070521:523:手続補正書（自発・内容）;審判（発送）:20070605:11:手続補正指令書（請求）（長官）;審判（受付）:20070704:523:手続補正書（自発・内容）;審判（庁内）:20070709:91:審査前置移管;審判（発送）:20070711:21:審査前置移管通知;審判（庁内）:20070803:921:審査前置登録</t>
  </si>
  <si>
    <t>特願平9-132580</t>
  </si>
  <si>
    <t>特許03998073</t>
  </si>
  <si>
    <t>特開平10-325688</t>
  </si>
  <si>
    <t xml:space="preserve">F28D   1/06              </t>
  </si>
  <si>
    <t>F28D  1/06;F28D  7/16;F28F  9/24</t>
  </si>
  <si>
    <t>F28D  1/06</t>
  </si>
  <si>
    <t>F28D1/06;F28D7/16;F28F9/24</t>
  </si>
  <si>
    <t>F28D1/06</t>
  </si>
  <si>
    <t>F28D   1/06@AFI(JP);F28D   7/16@ALI(JP);F28F   9/24@ALI(JP)</t>
  </si>
  <si>
    <t>F28D   1/06@AFI(JP)</t>
  </si>
  <si>
    <t>F28D   1/06@AFI(JP);F28F   9/24@AFI(JP);F28D   7/16@ALI(JP);F28D   1/00@CFI(JP);F28F   9/00@CFI(JP);F28D   7/00@CLI(JP)</t>
  </si>
  <si>
    <t>F28D   1/06@AFI(JP);F28F   9/24@AFI(JP);F28D   7/16@ALI(JP)</t>
  </si>
  <si>
    <t>F28F  9/24;F28D  1/06        A;F28D  7/16        A</t>
  </si>
  <si>
    <t>F28D  1/06        A;F28D  7/16        A;F28F  9/24</t>
  </si>
  <si>
    <t>3L065 EA02;3L103 AA36;3L103 BB06;3L103 DD08;3L103 DD19;3L103 DD42;3L103 DD44;3L103 DD62</t>
  </si>
  <si>
    <t>江田　二三男</t>
  </si>
  <si>
    <t>鈴木　征四郎</t>
  </si>
  <si>
    <t>熱交換器</t>
  </si>
  <si>
    <t xml:space="preserve">(57)【要約】 【課題】シェルと副室とに圧力差が生じ、加熱されるべき流体を十分に副室を導くことが出来ず、十分に上部管板を冷却することができない。 【解決手段】冷却すべき流体Ａが流通する順路Ｏの低温部側から高温部側に加熱されるべき流体Ｂを通すとともに、上記順路Ｏのうちの高温部の管板１５にこの管板１１の加熱を防止する副室１７を設け、この副室にシェル２０内を通過しない流体Ｂを導入し、上記副室１７から上記シェル２０内の流体Ｂの通る順路Ｐ１に上記シェル２０内を通過しない流体Ｂを流して熱交換を行うこと。 </t>
  </si>
  <si>
    <t xml:space="preserve">(57)【特許請求の範囲】 【請求項１】 上下を管板で封鎖し、一端に冷却されるべき流体の第１の導入口が、他端に冷却されるべき流体の第１の排出口が、それぞれ設けられたシェルと、上記シェルの上部管板の内側に仕切り板を設け、上部管板と上記仕切り板と間に形成された副室と、上部管板と下部管板との間に配設され、上記冷却されるべき流体を上記第１の導入口側から上記第１の排出口側に流通させるチューブと、一端が上記仕切り板に支持され、他端が上記シェル内に開口した第１の配管と、上記シェルの側部の下部に設けられた加熱されるべき流体の第２の導入口と、上記シェルの側部の上部に設けられた加熱されるべき流体の第２の排出口と、上記第２の導入口に接続され、上記第２の導入口からシェル内に加熱されるべき流体を挿入する第１の流体導入装置とを具備する熱交換器において、上記副室に上記シェルの外部から貫通した第２の配管を設け、この第２の配管に上記シェルの外からの加熱されるべき流体を導入するようにしたことを特徴とする熱交換器。 【請求項２】 請求項１記載の熱交換器において、上記第１の配管の長さが、上記第２の排出口から排出される加熱されるべき流体の温度を６５０℃にする長さに設定されていることを特徴とする熱交換器。 </t>
  </si>
  <si>
    <t>SFG0030468614</t>
  </si>
  <si>
    <t>審判査定不服2007-011309号;審判審判2008-800264号</t>
  </si>
  <si>
    <t>特公昭36-020082;特公昭52-014461;実開昭55-126577</t>
  </si>
  <si>
    <t>特公昭36-020082;特公昭52-014461;実全昭55-126577;特開昭53-005453;実全昭59-191091;特許03998073</t>
  </si>
  <si>
    <t>拒絶理由通知（拒絶理由の引用文献情報）（2006/11/28）特公昭36-020082;拒絶理由通知（拒絶理由の引用文献情報）（2006/11/28）特公昭52-014461;先行技術調査（先行技術調査結果の参考文献情報）（2006/11/28）実全昭55-126577;拒絶査定　　（拒絶査定の引用文献情報）（2007/03/12）特公昭36-020082;拒絶査定　　（拒絶査定の引用文献情報）（2007/03/12）特公昭52-014461;登録査定　　（登録査定の参考文献情報）（2007/07/23）特公昭36-020082;登録査定　　（登録査定の参考文献情報）（2007/07/23）特公昭52-014461;登録査定　　（登録査定の参考文献情報）（2007/07/23）実全昭55-126577;審判請求証拠（無効審判請求の引用文献情報）（2008/11/26）特開昭53-005453;審判請求証拠（無効審判請求の引用文献情報）（2008/11/26）特公昭36-020082;審判請求証拠（無効審判請求の引用文献情報）（2008/11/26）特公昭52-014461;審判請求証拠（無効審判請求の引用文献情報）（2008/11/26）実全昭55-126577;審判請求証拠（無効審判請求の引用文献情報）（2008/11/26）実全昭59-191091;審判請求証拠（無効審判請求の引用文献情報）（2008/11/26）特許03998073</t>
  </si>
  <si>
    <t>審判審判2008-800264号</t>
  </si>
  <si>
    <t>丸紅プロテックス　株式会社</t>
  </si>
  <si>
    <t>審判（受付）:20081126:60:審判請求書（その他の請求書・申立書を含む）;審判（発送）:20081210:20:審判番号通知;審判（発送）:20081210:22:審判官指定（変更）通知;審判（庁内）:20081210:95:予告登録通知;審判（発送）:20081215:17:請求書副本の送達通知（答弁指令）;審判（発送）:20081215:20:審判番号通知;審判（発送）:20081215:22:審判官指定（変更）通知;審判（発送）:20081215:22:審判官指定（変更）通知;審判（庁内）:20081218:3012:郵便送達報告書;審判（庁内）:20090203:94:閲覧照会;審判（庁内）:20090203:941:閲覧貸出;審判（庁内）:20090209:942:閲覧返却;審判（受付）:20090213:57:答弁書（審判事件答弁書・異議答弁書）;審判（受付）:20090213:611:訂正請求書;審判（受付）:20090219:523:手続補正書（自発・内容）;審判（発送）:20090225:171:答弁書副本の送付通知（弁駁指令）;審判（発送）:20090225:173:訂正請求副本送付通知（弁駁指令）;審判（庁内）:20090318:94:閲覧照会;審判（庁内）:20090319:941:閲覧貸出;審判（庁内）:20090324:942:閲覧返却;審判（受付）:20090326:58:弁駁書（審判事件答弁書・異議答弁書）;審判（発送）:20090421:141:審尋（審判官）;審判（発送）:20090421:1852:弁駁書副本の送付通知;審判（受付）:20090508:54:回答書;審判（発送）:20090515:1859:回答書副本の送付通知;審判（庁内）:20090525:94:閲覧照会;審判（庁内）:20090602:941:閲覧貸出;審判（庁内）:20090604:942:閲覧返却;審判（発送）:20090611:22:審判官指定（変更）通知;審判（発送）:20090611:22:審判官指定（変更）通知;審判（受付）:20090618:654:証人尋問申出書;審判（受付）:20090618:6541:尋問事項書;審判（発送）:20090623:1864:証人尋問申出書副本の送付通知;審判（発送）:20090623:1865:尋問事項書副本の送付通知;審判（受付）:20090626:51:手続補正書（方式）;審判（受付）:20090626:6541:尋問事項書;審判（発送）:20090703:1865:尋問事項書副本の送付通知;審判（受付）:20090716:6513:口頭審理陳述要領書;審判（受付）:20090717:6513:口頭審理陳述要領書;審判（発送）:20090721:1860:口頭審理陳述要領書副本の送付通知;審判（庁内）:20090828:309:調書;審判（受付）:20090907:53:意見書;審判（受付）:20090907:611:訂正請求書;審判（発送）:20090914:173:訂正請求副本送付通知（弁駁指令）;審判（発送）:20090914:1856:意見書副本の送付通知;審判（受付）:20091013:58:弁駁書（審判事件答弁書・異議答弁書）;審判（発送）:20091013:22:審判官指定（変更）通知;審判（発送）:20091013:22:審判官指定（変更）通知;審判（発送）:20091110:1852:弁駁書副本の送付通知;審判（発送）:20091110:23:審理終結通知書;審判（発送）:20091110:23:審理終結通知書;審判（発送）:20091203:03:審決;審判（発送）:20091203:03:審決;審判（庁内）:20091208:3012:郵便送達報告書;審判（庁内）:20091208:3012:郵便送達報告書;審判（庁内）:20100126:96:確定登録通知</t>
  </si>
  <si>
    <t>審判請求証拠（無効審判請求の引用文献情報）（2008/11/26）特開昭53-005453</t>
  </si>
  <si>
    <t>審判請求証拠（無効審判請求の引用文献情報）（2008/11/26）特公昭36-020082</t>
  </si>
  <si>
    <t>審判請求証拠（無効審判請求の引用文献情報）（2008/11/26）特公昭52-014461</t>
  </si>
  <si>
    <t>審判請求証拠（無効審判請求の引用文献情報）（2008/11/26）実全昭55-126577</t>
  </si>
  <si>
    <t>審判請求証拠（無効審判請求の引用文献情報）（2008/11/26）実全昭59-191091</t>
  </si>
  <si>
    <t>審判請求証拠（無効審判請求の引用文献情報）（2008/11/26）特許03998073</t>
  </si>
  <si>
    <t>審判査定不服2001-002987号</t>
  </si>
  <si>
    <t>審判（受付）:20010301:60:審判請求書（その他の請求書・申立書を含む）;審判（受付）:20010326:523:手続補正書（自発・内容）;審判（受付）:20010326:523:手続補正書（自発・内容）;審判（庁内）:20010417:91:審査前置移管;審判（発送）:20010418:21:審査前置移管通知;審判（庁内）:20010629:921:審査前置登録</t>
  </si>
  <si>
    <t>特願平9-145013</t>
  </si>
  <si>
    <t>特許03213882</t>
  </si>
  <si>
    <t>特開平10-323785</t>
  </si>
  <si>
    <t xml:space="preserve">B23K 26/06       </t>
  </si>
  <si>
    <t>B23K 26/06</t>
  </si>
  <si>
    <t>B23K26/06;B23K26/00,330;H05K3/00</t>
  </si>
  <si>
    <t>B23K26/06</t>
  </si>
  <si>
    <t>G02B  26/10@AFI(JP);B23K  26/00@ALI(JP);B23K  26/06@ALI(JP);B23K  26/067@ALI(EP);B23K  26/38@ALI(JP);H05K   3/00@ALI(EP);G02B  26/10@CFI(JP);B23K  26/00@CLI(JP);B23K  26/06@CLI(EP);H05K   3/00@CLI(EP)</t>
  </si>
  <si>
    <t>G02B  26/10@AFI(JP)</t>
  </si>
  <si>
    <t>B23K 26/06        C;B23K 26/00    330;H05K  3/00        N</t>
  </si>
  <si>
    <t>後藤　洋介;池田　憲保;芦田　坦</t>
  </si>
  <si>
    <t xml:space="preserve">(57)【要約】 【課題】加工速度を向上させることのできるレーザ加工装置を提供すること。 【解決手段】レーザ発振器からのパルス状のレーザ光を複数に分岐する。分岐されたレーザ光をそれぞれ、ワーク２０面上におけるＸ軸方向及びＹ軸方向に振らせ、ｆθレンズ１７、１８を通して前記ワークに照射するための２つのガルバノスキャン系３１、３２を備える。２つのガルバノスキャン系３１、３２は左右対称の関係で配置し、これらのガルバノスキャン系により前記ワークに分割設定された複数の加工領域を同時加工する。 </t>
  </si>
  <si>
    <t>特願平09-068040</t>
  </si>
  <si>
    <t xml:space="preserve">(57)【特許請求の範囲】 【請求項１】レーザ光を、ｆθレンズを通してワーク面上におけるＸ軸方向及びＹ軸方向に振らせるためのガルバノスキャン系を複数備え、該複数のガルバノスキャン系により前記ワークの加工領域を同時加工するレーザ加工装置において、 前記複数のガルバノスキャン系のうちの少なくとも１つを水平移動させることにより、少なくとも２つのガルバノスキャン系の間の距離を可変とする駆動機構と、 前記複数のガルバノスキャン系を個別に、前記ワークに対して垂直方向に駆動する駆動機構とを備えたことを特徴とするレーザ加工装置。 【請求項２】レーザ光をｆθレンズを通してワーク面上におけるＸ軸方向及びＹ軸方向に振らせるためのガルバノスキャン系を複数使用して前記ワークの加工領域を同時加工するに際し、前記ワークのサイズの変化に応じて、前記複数のガルバノスキャン系のうち互いに隣接する２つのガルバノスキャン系のうちの少なくとも一方を水平移動させると共に、前記複数のガルバノスキャン系のそれぞれを前記ワークに対して垂直方向に移動させることを特徴とするレーザ加工方法。 </t>
  </si>
  <si>
    <t>SFG0004459098</t>
  </si>
  <si>
    <t>審判査定不服2001-002987号;審判審判2010-800102号;審判審判2011-390084号</t>
  </si>
  <si>
    <t>特開平8-141769;特開昭60-261686;特開平5-8072;特開平10-156570;特開昭60-121089;特開平7-185859</t>
  </si>
  <si>
    <t>特開昭60-261686;特開平05-008072;特開平08-141769;特開平10-156570;特開昭60-121089;特開平07-032183;特開平08-215875</t>
  </si>
  <si>
    <t>拒絶理由通知（拒絶理由の引用文献情報）（2000/01/13）特開昭60-261686;拒絶理由通知（拒絶理由の引用文献情報）（2000/01/13）特開平05-008072;拒絶理由通知（拒絶理由の引用文献情報）（2000/01/13）特開平08-141769;拒絶理由通知（拒絶理由の引用文献情報）（2000/01/13）特開平10-156570;拒絶理由通知（拒絶理由の引用文献情報）（2000/04/18）特開昭60-121089;拒絶理由通知（拒絶理由の引用文献情報）（2000/04/18）特開昭60-261686;拒絶理由通知（拒絶理由の引用文献情報）（2000/04/18）特開平05-008072;拒絶理由通知（拒絶理由の引用文献情報）（2000/04/18）特開平08-141769;拒絶理由通知（拒絶理由の引用文献情報）（2000/04/18）特開平10-156570;審判請求証拠（無効審判請求の引用文献情報）（2010/06/10）特開平07-032183;審判請求証拠（無効審判請求の引用文献情報）（2010/06/10）特開平08-215875</t>
  </si>
  <si>
    <t>ＡＦ００ビアホ－ル加工;ＤＡ１１プリント基板;ガルバノスキヤン系;光チヨツパ</t>
  </si>
  <si>
    <t>審判審判2010-800102号</t>
  </si>
  <si>
    <t>天野　正景</t>
  </si>
  <si>
    <t>特許（登録）しない（補正却下を取消し）;特許（登録）しない（補正却下を取消し）</t>
  </si>
  <si>
    <t>2011/03/10;2012/02/01</t>
  </si>
  <si>
    <t>平23年（行ケ）第10122号</t>
  </si>
  <si>
    <t>審判（受付）:20100610:60:審判請求書（その他の請求書・申立書を含む）;審判（発送）:20100623:20:審判番号通知;審判（発送）:20100623:22:審判官指定（変更）通知;審判（庁内）:20100623:95:予告登録通知;審判（発送）:20100701:17:請求書副本の送達通知（答弁指令）;審判（発送）:20100701:20:審判番号通知;審判（発送）:20100701:22:審判官指定（変更）通知;審判（発送）:20100701:22:審判官指定（変更）通知;審判（庁内）:20100706:3012:郵便送達報告書;審判（受付）:20100826:7442:代理人受任届（被請求人・権利者）;審判（受付）:20100830:57:答弁書（審判事件答弁書・異議答弁書）;審判（受付）:20100830:611:訂正請求書;審判（発送）:20101027:171:答弁書副本の送付通知（弁駁指令）;審判（発送）:20101027:173:訂正請求副本送付通知（弁駁指令）;審判（受付）:20101125:58:弁駁書（審判事件答弁書・異議答弁書）;審判（発送）:20101210:1852:弁駁書副本の送付通知;審判（発送）:20110111:2892:通知書（その他）期間無;審判（発送）:20110111:2892:通知書（その他）期間無;審判（受付）:20110127:6513:口頭審理陳述要領書;審判（受付）:20110128:6513:口頭審理陳述要領書;審判（発送）:20110201:1860:口頭審理陳述要領書副本の送付通知;審判（発送）:20110202:1860:口頭審理陳述要領書副本の送付通知;審判（庁内）:20110214:309:調書;審判（発送）:20110317:03:審決;審判（発送）:20110317:03:審決;審判（庁内）:20110323:3012:郵便送達報告書;審判（庁内）:20110324:3012:郵便送達報告書;審判（受付）:20110909:782:上申書（被請求人・権利者）;審判（発送）:20110921:22:審判官指定（変更）通知;審判（発送）:20110921:22:審判官指定（変更）通知;審判（発送）:20110921:232:書面審理通知書;審判（発送）:20110921:232:書面審理通知書;審判（発送）:20110921:2891:通知書（その他）期間有;審判（受付）:20110927:611:訂正請求書;審判（発送）:20111004:173:訂正請求副本送付通知（弁駁指令）;審判（受付）:20111102:58:弁駁書（審判事件答弁書・異議答弁書）;審判（発送）:20111117:1852:弁駁書副本の送付通知;審判（発送）:20111117:281:通知書（その他）特別送達;審判（発送）:20111117:2837:補正許否の決定;審判（発送）:20111117:2837:補正許否の決定;審判（庁内）:20111122:3012:郵便送達報告書;審判（受付）:20111216:57:答弁書（審判事件答弁書・異議答弁書）;審判（発送）:20120117:1851:答弁書副本の送付通知;審判（発送）:20120117:23:審理終結通知書;審判（発送）:20120117:23:審理終結通知書;審判（発送）:20120208:03:審決;審判（発送）:20120208:03:審決;審判（庁内）:20120213:3012:郵便送達報告書;審判（庁内）:20120215:3012:郵便送達報告書;審判（庁内）:20120404:96:確定登録通知</t>
  </si>
  <si>
    <t>審判請求証拠（無効審判請求の引用文献情報）（2010/06/10）特開平07-032183</t>
  </si>
  <si>
    <t>審判請求証拠（無効審判請求の引用文献情報）（2010/06/10）特開平08-215875</t>
  </si>
  <si>
    <t>審判審判2011-390084号</t>
  </si>
  <si>
    <t>審判（受付）:20110713:60:審判請求書（その他の請求書・申立書を含む）;審判（発送）:20110727:20:審判番号通知;審判（庁内）:20110729:95:予告登録通知;審判（発送）:20110802:22:審判官指定（変更）通知;審判（発送）:20110811:23:審理終結通知書;審判（発送）:20110831:03:審決;審判（庁内）:20110905:3012:郵便送達報告書;審判（庁内）:20111028:96:確定登録通知</t>
  </si>
  <si>
    <t>審判無効2006-080205号</t>
  </si>
  <si>
    <t>株式会社　ネットインデックス</t>
  </si>
  <si>
    <t>平19年（行ケ）第10214号</t>
  </si>
  <si>
    <t>審判（受付）:20061016:60:審判請求書（その他の請求書・申立書を含む）;審判（発送）:20061027:20:審判番号通知;審判（発送）:20061027:22:審判官指定（変更）通知;審判（庁内）:20061027:95:予告登録通知;審判（発送）:20061102:17:請求書副本の送達通知（答弁指令）;審判（発送）:20061102:20:審判番号通知;審判（発送）:20061102:22:審判官指定（変更）通知;審判（庁内）:20061110:3012:郵便送達報告書;審判（庁内）:20061207:94:閲覧照会;審判（庁内）:20061208:941:閲覧貸出;審判（庁内）:20061212:942:閲覧返却;審判（庁内）:20061218:94:閲覧照会;審判（庁内）:20061219:941:閲覧貸出;審判（庁内）:20061221:942:閲覧返却;審判（受付）:20070104:782:上申書（被請求人・権利者）;審判（受付）:20070104:57:答弁書（審判事件答弁書・異議答弁書）;審判（受付）:20070104:611:訂正請求書;審判（発送）:20070115:171:答弁書副本の送付通知（弁駁指令）;審判（発送）:20070115:1855:訂正請求書副本の送付通知;審判（発送）:20070115:1858:上申書副本の送付通知;審判（庁内）:20070118:94:閲覧照会;審判（庁内）:20070119:941:閲覧貸出;審判（庁内）:20070123:942:閲覧返却;審判（受付）:20070216:58:弁駁書（審判事件答弁書・異議答弁書）;審判（庁内）:20070219:94:閲覧照会;審判（庁内）:20070220:941:閲覧貸出;審判（庁内）:20070222:942:閲覧返却;審判（発送）:20070309:1852:弁駁書副本の送付通知;審判（発送）:20070309:22:審判官指定（変更）通知;審判（発送）:20070309:22:審判官指定（変更）通知;審判（発送）:20070403:22:審判官指定（変更）通知;審判（発送）:20070403:22:審判官指定（変更）通知;審判（発送）:20070411:22:審判官指定（変更）通知;審判（発送）:20070411:22:審判官指定（変更）通知;審判（受付）:20070420:695:雑書類（申立人・付与後異議申立人）;審判（受付）:20070420:6513:口頭審理陳述要領書;審判（受付）:20070420:6513:口頭審理陳述要領書;審判（受付）:20070424:782:上申書（被請求人・権利者）;審判（庁内）:20070425:309:調書;審判（受付）:20070427:781:上申書（出願人・請求人）;審判（庁内）:20070501:94:閲覧照会;審判（発送）:20070502:1858:上申書副本の送付通知;審判（発送）:20070502:23:審理終結通知書;審判（発送）:20070502:23:審理終結通知書;審判（庁内）:20070502:941:閲覧貸出;審判（庁内）:20070508:942:閲覧返却;審判（発送）:20070515:03:審決;審判（発送）:20070515:03:審決;審判（発送）:20070515:1858:上申書副本の送付通知;審判（庁内）:20070521:3012:郵便送達報告書;審判（庁内）:20070521:3012:郵便送達報告書;審判（庁内）:20070723:94:閲覧照会;審判（庁内）:20070724:941:閲覧貸出;審判（庁内）:20070727:942:閲覧返却;審判（庁内）:20070730:94:閲覧照会;審判（庁内）:20070730:941:閲覧貸出;審判（庁内）:20070801:942:閲覧返却;審判（庁内）:20090119:96:確定登録通知</t>
  </si>
  <si>
    <t>特願平9-166916</t>
  </si>
  <si>
    <t>特許03048964</t>
  </si>
  <si>
    <t>特開平11-017790</t>
  </si>
  <si>
    <t xml:space="preserve">H04M  1/02       </t>
  </si>
  <si>
    <t>H04M  1/02</t>
  </si>
  <si>
    <t>H04M1/02;H04M1/00;H04M1/253;H04M1/60;H04Q7/32;H04Q7/38</t>
  </si>
  <si>
    <t>H04M1/02</t>
  </si>
  <si>
    <t>H04B   1/38@AFI(EP);H04M   1/00@ALI(JP);H04M   1/02@ALI(EP);H04M   1/253@ALI(JP);H04M   1/60@ALI(JP);H04M   1/725@ALI(EP);H04Q   7/32@ALI(JP);H04Q   7/38@ALI(JP);H04B   1/38@CFI(EP);H04M   1/00@CLI(JP);H04M   1/02@CLI(EP);H04M   1/253@CLI(JP);H04M   1/60@CLI(JP);H04M   1/72@CLI(EP);H04Q   7/32@CLI(JP);H04Q   7/38@CLI(JP)</t>
  </si>
  <si>
    <t>H04B   1/38@AFI(EP)</t>
  </si>
  <si>
    <t>H04M  1/02        C;H04M  1/02        E;H04M  1/00        L;H04M  1/253;H04M  1/60        A;H04B  7/26        V;H04B  7/26    109 T;H04B  7/26    109 M</t>
  </si>
  <si>
    <t>北野　好人</t>
  </si>
  <si>
    <t>電話送受信ユニット及び移動体通信端末</t>
  </si>
  <si>
    <t xml:space="preserve">(57)【要約】 【課題】複数の回線を契約することなしに、時、場所、場合に応じた快適な移動体通信を実現する電話送受信ユニット及び移動体通信端末を提供する。 【解決手段】アンテナ２２により受信される信号をスピーカ５８から出力する信号に変換する機能と、マイク６０に入力される信号をアンテナ２２から出力する信号に変換する機能と、操作部１８からの信号に基づいて所定の処理を行う機能と、表示部２０への信号を生成する機能とを有する電子回路と、移動体通信端末１０に設けられたスロット２６に着脱可能に形成されたカートリッジ２８と、移動体通信端末１０との間で信号を入出力する入出力部とを有する電話送受信ユニット２４を移動体通信端末１０に装着する。 </t>
  </si>
  <si>
    <t xml:space="preserve">(57)【特許請求の範囲】 【請求項１】アンテナにより受信される受信信号をスピーカから出力する音声信号に変換する機能と、マイクに入力される音声信号を前記アンテナから出力する送信信号に変換する機能と、操作部からの操作信号に基づいて所定の処理を行う機能と、表示部に表示する表示信号を生成する機能とを有する電子回路と、 前記電子回路を含み、移動体通信端末に設けられたスロットに全体が収納されるような形状に形成されたカートリッジと、 前記カートリッジに設けられ、前記移動体通信端末との間で信号を入出力する入出力部とを有することを特徴とする電話送受信ユニット。 【請求項２】基地局との間で信号を送受信するアンテナと、 音声信号を出力するスピーカと、 音声信号を入力するマイクと、 操作に基づいて操作信号を生成する操作部と、 表示信号に基づいて表示する表示部と、 請求項１記載の電話送受信ユニット全体を収納するスロットと、 前記スロットに設けられ、前記電話送受信ユニットとの間で信号を入出力する入出力部とを有することを特徴とする移動体通信端末。 【請求項３】基地局との間で信号を送受信するアンテナと、 請求項１記載の電話送受信ユニット全体を収納するスロットと、 前記スロットに設けられ、前記電話送受信ユニットとの間で信号を入出力する入出力部と、 移動体通信中継端末用の移動体通信端末との間で信号を送受信する手段とを有することを特徴とする移動体通信中継端末。 【請求項４】音声信号を入力するマイクと、 音声信号を出力するスピーカと、 請求項３記載の移動体通信中継端末との間で信号を送受信する手段とを有することを特徴とする移動体通信中継端末用の移動体通信端末。 【請求項５】請求項２記載の移動体通信端末において、 前記移動体通信端末は、携帯電話機、簡易型携帯電話機、携帯情報通信端末、又はモバイルコンピュータであることを特徴とする移動体通信端末。 【請求項６】請求項４記載の移動体通信中継端末用の移動体通信端末において、 前記移動体通信端末は、万年筆、キーホルダ、ライタ、又はペンダントの形態を有していることを特徴とする移動体通信中継端末用の移動体通信端末。 </t>
  </si>
  <si>
    <t>SFG0009442182</t>
  </si>
  <si>
    <t>審判無効2006-080205号;審判審判2007-390103号;審判審判2011-800188号</t>
  </si>
  <si>
    <t>特開平9-149109;特開平8-70272;特開平8-9006</t>
  </si>
  <si>
    <t>特開平08-009006;特開平08-070272;特開平09-149109;特開平08-101900;特開平08-265856;特開平09-139972;特開平05-083409;特開平05-211466;特開平08-000339;特開平08-153075;特開平08-186516;異議申立 10／01005 その他 モジュラー無線通信システム、ＷＯ９４－２１０５８Ａ　訳文;異議申立 10／01006 国内図書館 ｆｌａｐ、研究社新英和大辞典、株式会社研究社、200203、第６版、Ｐ．９２６;異議申立 10／01007 その他 ＰＣカードセルラ式通信システム、ＷＯ９５－３４９５８Ａ　訳文;異議申立 10／01008 その他 平成１９年（行ケ）第１０２１４号　審決取消請求事件、判決書、知的財産高等裁判所第１部、20081211、Ｐ３，７－９，１２－１４，６４，６５</t>
  </si>
  <si>
    <t>拒絶理由通知（拒絶理由の引用文献情報）（1999/09/17）特開平08-009006;拒絶理由通知（拒絶理由の引用文献情報）（1999/09/17）特開平08-070272;拒絶理由通知（拒絶理由の引用文献情報）（1999/09/17）特開平09-149109;審判請求証拠（無効審判請求の引用文献情報）（2006/10/13）;審判請求証拠（無効審判請求の引用文献情報）（2006/10/13）特開平08-101900;審判請求証拠（無効審判請求の引用文献情報）（2006/10/13）特開平08-265856;審判請求証拠（無効審判請求の引用文献情報）（2006/10/13）特開平09-139972;審判請求証拠（無効審判請求の引用文献情報）（2006/10/13）特開平09-149109;審判請求証拠（無効審判請求の引用文献情報）（2011/09/30）;審判請求証拠（無効審判請求の引用文献情報）（2011/09/30）;審判請求証拠（無効審判請求の引用文献情報）（2011/09/30）特開平05-083409;審判請求証拠（無効審判請求の引用文献情報）（2011/09/30）特開平05-211466;審判請求証拠（無効審判請求の引用文献情報）（2011/09/30）特開平08-000339;審判請求証拠（無効審判請求の引用文献情報）（2011/09/30）特開平08-153075;審判請求証拠（無効審判請求の引用文献情報）（2011/09/30）特開平08-186516;審判請求証拠（無効審判請求の引用文献情報）（2011/09/30）特開平09-139972;審判請求証拠（無効審判請求の引用文献情報）（2011/09/30）特開平09-149109;審判請求証拠（無効審判請求の引用文献情報）（2011/09/30）異議申立 10／01005 その他 モジュラー無線通信システム、ＷＯ９４－２１０５８Ａ　訳文;審判請求証拠（無効審判請求の引用文献情報）（2011/09/30）異議申立 10／01006 国内図書館 ｆｌａｐ、研究社新英和大辞典、株式会社研究社、200203、第６版、Ｐ．９２６;審判請求証拠（無効審判請求の引用文献情報）（2011/09/30）異議申立 10／01007 その他 ＰＣカードセルラ式通信システム、ＷＯ９５－３４９５８Ａ　訳文;審判請求証拠（無効審判請求の引用文献情報）（2011/09/30）異議申立 10／01008 その他 平成１９年（行ケ）第１０２１４号　審決取消請求事件、判決書、知的財産高等裁判所第１部、20081211、Ｐ３，７－９，１２－１４，６４，６５</t>
  </si>
  <si>
    <t>ＢＢ０３カ－トリツジ式電話送受信ユニツト;ＬＬ０６カ－トリツジ装着スロツト;ＬＬ０６ライタとペンダント;ＬＬ０６万年筆とキ－ホルダ;モバイルコンピユ－タ;電子メ－ルデ－タの音声変換;ＫＫ０１カ－トリツジ式電話送受信ユニツト;カ－トリツジ装着スロツト;電子メ－ルデ－タの音声変換;カ－トリツジ;スロツトに着脱;カ－トリツジ式電話送受信ユニツト;カ－トリツジ装着スロツト;電子メ－ルデ－タの音声変換</t>
  </si>
  <si>
    <t>審判請求証拠（無効審判請求の引用文献情報）（2006/10/13）</t>
  </si>
  <si>
    <t>審判請求証拠（無効審判請求の引用文献情報）（2006/10/13）特開平08-101900</t>
  </si>
  <si>
    <t>審判請求証拠（無効審判請求の引用文献情報）（2006/10/13）特開平08-265856</t>
  </si>
  <si>
    <t>審判請求証拠（無効審判請求の引用文献情報）（2006/10/13）特開平09-139972</t>
  </si>
  <si>
    <t>審判請求証拠（無効審判請求の引用文献情報）（2006/10/13）特開平09-149109</t>
  </si>
  <si>
    <t>審判審判2007-390103号</t>
  </si>
  <si>
    <t>株式会社　ＨＤＴ</t>
  </si>
  <si>
    <t>平20年（行ケ）第10048号</t>
  </si>
  <si>
    <t>審判（受付）:20070906:60:審判請求書（その他の請求書・申立書を含む）;審判（発送）:20070921:20:審判番号通知;審判（庁内）:20070921:95:予告登録通知;審判（発送）:20071001:22:審判官指定（変更）通知;審判（発送）:20071002:2892:通知書（その他）期間無;審判（発送）:20071019:131:訂正拒絶理由通知書;審判（庁内）:20071119:94:閲覧照会;審判（受付）:20071120:53:意見書;審判（庁内）:20071120:941:閲覧貸出;審判（庁内）:20071122:942:閲覧返却;審判（庁内）:20071214:94:閲覧照会;審判（庁内）:20071218:941:閲覧貸出;審判（庁内）:20071220:942:閲覧返却;審判（発送）:20071221:23:審理終結通知書;審判（発送）:20080117:03:審決;審判（庁内）:20080122:3012:郵便送達報告書;審判（庁内）:20090116:96:確定登録通知</t>
  </si>
  <si>
    <t>審判審判2011-800188号</t>
  </si>
  <si>
    <t>株式会社　ウィルコム</t>
  </si>
  <si>
    <t>平24年（行ケ）第10194号</t>
  </si>
  <si>
    <t>審判（受付）:20110930:60:審判請求書（その他の請求書・申立書を含む）;審判（受付）:20111004:51:手続補正書（方式）;審判（庁内）:20111013:95:予告登録通知;審判（発送）:20111014:20:審判番号通知;審判（発送）:20111014:22:審判官指定（変更）通知;審判（発送）:20111020:17:請求書副本の送達通知（答弁指令）;審判（発送）:20111020:1857:手続補正書副本の送付通知;審判（発送）:20111020:20:審判番号通知;審判（発送）:20111020:22:審判官指定（変更）通知;審判（発送）:20111020:22:審判官指定（変更）通知;審判（庁内）:20111027:3012:郵便送達報告書;審判（受付）:20111213:7442:代理人受任届（被請求人・権利者）;審判（受付）:20111213:611:訂正請求書;審判（受付）:20111219:523:手続補正書（自発・内容）;審判（受付）:20111219:782:上申書（被請求人・権利者）;審判（発送）:20120126:1855:訂正請求書副本の送付通知;審判（発送）:20120126:1857:手続補正書副本の送付通知;審判（発送）:20120126:1858:上申書副本の送付通知;審判（発送）:20120203:22:審判官指定（変更）通知;審判（発送）:20120203:22:審判官指定（変更）通知;審判（発送）:20120203:2892:通知書（その他）期間無;審判（発送）:20120203:2892:通知書（その他）期間無;審判（受付）:20120319:6513:口頭審理陳述要領書;審判（受付）:20120321:6513:口頭審理陳述要領書;審判（発送）:20120326:1860:口頭審理陳述要領書副本の送付通知;審判（発送）:20120326:1860:口頭審理陳述要領書副本の送付通知;審判（庁内）:20120405:309:調書;審判（発送）:20120507:03:審決;審判（発送）:20120507:03:審決;審判（庁内）:20120511:3012:郵便送達報告書;審判（庁内）:20120511:3012:郵便送達報告書;審判（庁内）:20120711:96:確定登録通知</t>
  </si>
  <si>
    <t>審判請求証拠（無効審判請求の引用文献情報）（2011/09/30）</t>
  </si>
  <si>
    <t>審判請求証拠（無効審判請求の引用文献情報）（2011/09/30）特開平05-083409</t>
  </si>
  <si>
    <t>審判請求証拠（無効審判請求の引用文献情報）（2011/09/30）特開平05-211466</t>
  </si>
  <si>
    <t>審判請求証拠（無効審判請求の引用文献情報）（2011/09/30）特開平08-000339</t>
  </si>
  <si>
    <t>審判請求証拠（無効審判請求の引用文献情報）（2011/09/30）特開平08-153075</t>
  </si>
  <si>
    <t>審判請求証拠（無効審判請求の引用文献情報）（2011/09/30）特開平08-186516</t>
  </si>
  <si>
    <t>審判請求証拠（無効審判請求の引用文献情報）（2011/09/30）特開平09-139972</t>
  </si>
  <si>
    <t>審判請求証拠（無効審判請求の引用文献情報）（2011/09/30）特開平09-149109</t>
  </si>
  <si>
    <t>審判請求証拠（無効審判請求の引用文献情報）（2011/09/30）異議申立 10／01005 その他 モジュラー無線通信システム、ＷＯ９４－２１０５８Ａ　訳文</t>
  </si>
  <si>
    <t>審判請求証拠（無効審判請求の引用文献情報）（2011/09/30）異議申立 10／01006 国内図書館 ｆｌａｐ、研究社新英和大辞典、株式会社研究社、200203、第６版、Ｐ．９２６</t>
  </si>
  <si>
    <t>審判請求証拠（無効審判請求の引用文献情報）（2011/09/30）異議申立 10／01007 その他 ＰＣカードセルラ式通信システム、ＷＯ９５－３４９５８Ａ　訳文</t>
  </si>
  <si>
    <t>審判請求証拠（無効審判請求の引用文献情報）（2011/09/30）異議申立 10／01008 その他 平成１９年（行ケ）第１０２１４号　審決取消請求事件、判決書、知的財産高等裁判所第１部、20081211、Ｐ３，７－９，１２－１４，６４，６５</t>
  </si>
  <si>
    <t>審判査定不服2002-014590号</t>
  </si>
  <si>
    <t>株式会社日立製作所;株式会社　日立インダストリイズ</t>
  </si>
  <si>
    <t>審判（受付）:20020801:60:審判請求書（その他の請求書・申立書を含む）;審判（受付）:20020829:7422:代理人受任届（出願人・請求人）;審判（受付）:20020830:51:手続補正書（方式）;審判（受付）:20020830:523:手続補正書（自発・内容）;審判（庁内）:20020904:91:審査前置移管;審判（発送）:20020913:21:審査前置移管通知;審判（庁内）:20021206:921:審査前置登録</t>
  </si>
  <si>
    <t>特願平9-223339</t>
  </si>
  <si>
    <t>特許03384292</t>
  </si>
  <si>
    <t>特開平11-067869</t>
  </si>
  <si>
    <t xml:space="preserve">H01L 21/68       </t>
  </si>
  <si>
    <t>H01L 21/68;H01L 21/02;H01L 21/3065</t>
  </si>
  <si>
    <t>H01L 21/68</t>
  </si>
  <si>
    <t>H01L21/68;H01L21/02;H01L21/3065</t>
  </si>
  <si>
    <t>H01L21/68</t>
  </si>
  <si>
    <t>H01L  21/302@AFI(JP);H01L  21/02@ALI(JP);H01L  21/3065@ALI(JP);H01L  21/677@ALI(JP);H01L  21/68@ALI(EP);H01L  21/02@CFI(JP);H01L  21/67@CLI(JP)</t>
  </si>
  <si>
    <t>H01L  21/302@AFI(JP);H01L  21/02@ALI(JP);H01L  21/3065@ALI(JP);H01L  21/677@ALI(JP);H01L  21/68@ALI(EP)</t>
  </si>
  <si>
    <t>H01L  21/302@AFI(JP)</t>
  </si>
  <si>
    <t>H01L 21/302       B;H01L 21/68        A;H01L 21/02        Z;H01L 21/302   101 G;H01L 21/302   101 M</t>
  </si>
  <si>
    <t>H01L 21/68        A;H01L 21/02        Z;H01L 21/302   101 M;H01L 21/302   101 G</t>
  </si>
  <si>
    <t>5F004 AA14;5F004 BC05;5F004 BC06;5F031 BB01;5F031 CC01;5F031 KK06;5F031 MM11;5F031 CA02;5F031 CA11;5F031 DA01;5F031 FA01;5F031 FA07;5F031 FA11;5F031 FA12;5F031 GA05;5F031 GA45;5F031 MA04;5F031 MA07;5F031 MA09;5F031 MA13;5F031 MA16;5F031 MA23;5F031 MA28;5F031 MA29;5F031 MA32;5F031 NA05;5F031 PA03;5F031 PA04;5F031 PA05;5F031 PA06;5F031 PA08;5F031 PA10</t>
  </si>
  <si>
    <t>武　顕次郎;作田　康夫</t>
  </si>
  <si>
    <t>真空処理装置の運転方法及び真空処理装置</t>
  </si>
  <si>
    <t xml:space="preserve">(57)【要約】（修正有） 【解決手段】プロセス処理装置の運転有効／無効であることを示す運転情報信号を発生する運転情報信号発生手段と、プロセス処理装置の運転有効／無効であることを示す運転情報信号を記憶する運転情報信号記憶手段とを設け、運転情報信号を元にして運転無効となった該プロセス処理装置を使用せず、他の正常なプロセス処理装置を使って運転続行する装置制御手段を設けたものである。又装置の機側でのメンテナンス作業を通常のウエハ処理と並行作業する際、ガスラインのエアオペレーションバルブ駆動用エア－ラインや供給している電源を遮断できる機能を設けた。 【効果】プロセス処理を行う２つ以上のプロセス処理装置と、ウェハの搬送を行う搬送処理装置で構成された真空処理装置では、２つ以上あるプロセス処理室の内、どれかが故障等で使用できなくなった場合でも運転続行ができる。 </t>
  </si>
  <si>
    <t xml:space="preserve">(57)【特許請求の範囲】 【請求項１】メンテルーム側に配置され、プロセス処理を行う複数のプロセス処理装置と、 該プロセス処理装置に取り付けられ、ウェハの搬送を行う搬送処理装置と、 前記プロセス処理装置を遠隔制御するクリーンルーム側に配置された主制御部及び前記プロセス処理装置近傍のメンテルームに配置された補助制御盤からなり前記各装置を制御する制御装置を備え、 少なくとも２つ以上のプロセス処理装置が搬送処理装置に取り付けられ、該搬送処理装置に取り付けられた２つ以上のプロセス処理装置を使ってウェハ処理する真空処理装置の運転方法において、 前記各プロセス処理装置が運転有効又は運転無効であるかの状態判断を行い、 該判断で運転無効のプロセス処理装置を切り放し、 前記搬送処理装置を用いてウェハを運転有効なプロセス処理装置に搬送し、 該運転有効なプロセス処理装置のみを使ってウェハ処理を行い、 その連続処置運転中に前記切り離された運転無効であるプロセス処理装置に関してメインテナンス作業を行うとともに、該メインテナンス作業に際して該メインテナンス対象プロセス処理装置に対する前記主制御部の操作権を前記補助制御盤に移譲することを特徴とする真空処理装置の運転方法。 【請求項２】メンテルーム側に配置され、プロセス処理を行う複数のプロセス処理装置と、 該プロセス処理装置に取り付けられ、ウェハの搬送を行う搬送処理装置と、 前記プロセス処理装置を遠隔制御するクリーンルーム側に配置された主制御部及び前記プロセス処理装置近傍のメンテルームに配置された補助制御盤からなり前記各装置を制御する制御装置を備え、 少なくとも２つ以上のプロセス処理装置が搬送処理装置に取り付けられ、該搬送処理装置に取り付けられた２つ以上のプロセス処理装置を使ってウェハ処理する真空処理装置において、 前記真空処理装置内でのウェハの処理順序を記憶する処理順序情報記憶手段と、各プロセス処理装置の運転有効又は運転無効であることを示す運転情報信号を発生する運転情報信号発生手段と、 各プロセス処理装置の運転有効又は運転無効であることを示す運転情報信号を記憶する運転情報信号記憶手段と、 処理順序情報と各運転情報信号とを整合処理し、運転無効であるプロセス処理装置を切り離し、運転有効なプロセス処理装置のみを使って運転続行する装置制御手段とを具備し、 前記運転有効であるプロセス処理装置を処理経路に組み込んで運転している連続処理運転中に、運転無効であるプロセス処理装置のメインテナンス作業を行う際に、該メインテナンス対象プロセス処理装置に対する前記主制御部の操作権を前記補助制御盤に移譲することにより装置の機側で作業が行えるように構成したことを特徴とする真空処理装置。 </t>
  </si>
  <si>
    <t>SFG0030543348</t>
  </si>
  <si>
    <t>特開平11-067869;特許03384292;特開2002-246377;特許03850710</t>
  </si>
  <si>
    <t>審判査定不服2002-014590号;審判審判2009-800126号</t>
  </si>
  <si>
    <t>特開平9-50948;特開平8-181184;特開平3-274746;特開平9-17838;特開平7-326649;特開平8-110805;特開平9-64142;特開平3-259546;実開昭63-57734</t>
  </si>
  <si>
    <t>特開平08-181184;特開平09-017838;特開平09-050948;実全昭63-057734;特開平03-274746;特開平03-259546;特開平07-326649;特開平08-110805;特開平09-064142;特開平07-320997</t>
  </si>
  <si>
    <t>拒絶理由通知（拒絶理由の引用文献情報）（2001/08/20）特開平08-181184;拒絶理由通知（拒絶理由の引用文献情報）（2001/08/20）特開平09-017838;拒絶理由通知（拒絶理由の引用文献情報）（2001/08/20）特開平09-050948;拒絶理由通知（拒絶理由の引用文献情報）（2001/08/20）実全昭63-057734;拒絶理由通知（拒絶理由の引用文献情報）（2001/12/14）特開平03-274746;拒絶理由通知（拒絶理由の引用文献情報）（2001/12/14）特開平08-181184;拒絶理由通知（拒絶理由の引用文献情報）（2001/12/14）特開平09-050948;拒絶理由通知（拒絶理由の引用文献情報）（2001/12/14）実全昭63-057734;拒絶査定　　（拒絶査定の引用文献情報）（2002/06/26）特開平03-274746;拒絶査定　　（拒絶査定の引用文献情報）（2002/06/26）特開平08-181184;拒絶査定　　（拒絶査定の引用文献情報）（2002/06/26）特開平09-017838;拒絶査定　　（拒絶査定の引用文献情報）（2002/06/26）特開平09-050948;拒絶査定　　（拒絶査定の引用文献情報）（2002/06/26）実全昭63-057734;登録査定　　（登録査定の参考文献情報）（2002/11/28）特開平03-259546;登録査定　　（登録査定の参考文献情報）（2002/11/28）特開平03-274746;登録査定　　（登録査定の参考文献情報）（2002/11/28）特開平07-326649;登録査定　　（登録査定の参考文献情報）（2002/11/28）特開平08-110805;登録査定　　（登録査定の参考文献情報）（2002/11/28）特開平08-181184;登録査定　　（登録査定の参考文献情報）（2002/11/28）特開平09-017838;登録査定　　（登録査定の参考文献情報）（2002/11/28）特開平09-050948;登録査定　　（登録査定の参考文献情報）（2002/11/28）特開平09-064142;登録査定　　（登録査定の参考文献情報）（2002/11/28）実全昭63-057734;審判請求証拠（無効審判請求の引用文献情報）（2009/06/18）特開平03-274746;審判請求証拠（無効審判請求の引用文献情報）（2009/06/18）特開平07-320997;審判請求証拠（無効審判請求の引用文献情報）（2009/06/18）特開平09-050948</t>
  </si>
  <si>
    <t>審判審判2009-800126号</t>
  </si>
  <si>
    <t>審判（受付）:20090619:60:審判請求書（その他の請求書・申立書を含む）;審判（受付）:20090625:523:手続補正書（自発・内容）;審判（発送）:20090703:20:審判番号通知;審判（発送）:20090703:22:審判官指定（変更）通知;審判（庁内）:20090703:95:予告登録通知;審判（発送）:20090710:17:請求書副本の送達通知（答弁指令）;審判（発送）:20090710:20:審判番号通知;審判（発送）:20090710:22:審判官指定（変更）通知;審判（発送）:20090710:22:審判官指定（変更）通知;審判（庁内）:20090716:3012:郵便送達報告書;審判（受付）:20090907:57:答弁書（審判事件答弁書・異議答弁書）;審判（受付）:20090907:611:訂正請求書;審判（受付）:20090908:51:手続補正書（方式）;審判（発送）:20090916:171:答弁書副本の送付通知（弁駁指令）;審判（発送）:20090916:173:訂正請求副本送付通知（弁駁指令）;審判（受付）:20091016:58:弁駁書（審判事件答弁書・異議答弁書）;審判（発送）:20091111:22:審判官指定（変更）通知;審判（発送）:20091111:22:審判官指定（変更）通知;審判（発送）:20091112:1852:弁駁書副本の送付通知;審判（発送）:20091118:22:審判官指定（変更）通知;審判（発送）:20091118:22:審判官指定（変更）通知;審判（受付）:20091209:6513:口頭審理陳述要領書;審判（受付）:20091218:6513:口頭審理陳述要領書;審判（庁内）:20091221:309:調書;審判（受付）:20100122:782:上申書（被請求人・権利者）;審判（受付）:20100208:781:上申書（出願人・請求人）;審判（発送）:20100310:1858:上申書副本の送付通知;審判（発送）:20100310:1858:上申書副本の送付通知;審判（発送）:20100310:23:審理終結通知書;審判（発送）:20100310:23:審理終結通知書;審判（発送）:20100405:03:審決;審判（発送）:20100405:03:審決;審判（庁内）:20100408:3012:郵便送達報告書;審判（庁内）:20100409:3012:郵便送達報告書;審判（庁内）:20100527:96:確定登録通知</t>
  </si>
  <si>
    <t>審判請求証拠（無効審判請求の引用文献情報）（2009/06/18）特開平03-274746</t>
  </si>
  <si>
    <t>審判請求証拠（無効審判請求の引用文献情報）（2009/06/18）特開平07-320997</t>
  </si>
  <si>
    <t>審判請求証拠（無効審判請求の引用文献情報）（2009/06/18）特開平09-050948</t>
  </si>
  <si>
    <t>審判審判2007-800228号</t>
  </si>
  <si>
    <t>日本化薬　株式会社</t>
  </si>
  <si>
    <t>2008/10/15;2009/09/15</t>
  </si>
  <si>
    <t>平20年（行ケ）第10443号;平21年（行ケ）第10312号</t>
  </si>
  <si>
    <t>平22年（行ツ）第351号</t>
  </si>
  <si>
    <t>平22年（行サ）第370号</t>
  </si>
  <si>
    <t>2008/11/25;2009/10/06</t>
  </si>
  <si>
    <t>2009/03/18;2010/11/30;2010/11/30</t>
  </si>
  <si>
    <t>審判（受付）:20071019:60:審判請求書（その他の請求書・申立書を含む）;審判（受付）:20071022:523:手続補正書（自発・内容）;審判（発送）:20071102:20:審判番号通知;審判（発送）:20071102:22:審判官指定（変更）通知;審判（庁内）:20071102:95:予告登録通知;審判（発送）:20071107:17:請求書副本の送達通知（答弁指令）;審判（発送）:20071107:20:審判番号通知;審判（発送）:20071107:22:審判官指定（変更）通知;審判（庁内）:20071113:3012:郵便送達報告書;審判（受付）:20080108:57:答弁書（審判事件答弁書・異議答弁書）;審判（受付）:20080108:611:訂正請求書;審判（発送）:20080117:171:答弁書副本の送付通知（弁駁指令）;審判（発送）:20080117:173:訂正請求副本送付通知（弁駁指令）;審判（受付）:20080215:58:弁駁書（審判事件答弁書・異議答弁書）;審判（発送）:20080303:1852:弁駁書副本の送付通知;審判（発送）:20080303:22:審判官指定（変更）通知;審判（発送）:20080303:22:審判官指定（変更）通知;審判（受付）:20080425:781:上申書（出願人・請求人）;審判（受付）:20080520:6513:口頭審理陳述要領書;審判（受付）:20080520:6513:口頭審理陳述要領書;審判（庁内）:20080530:309:調書;審判（受付）:20080618:781:上申書（出願人・請求人）;審判（受付）:20080618:782:上申書（被請求人・権利者）;審判（受付）:20080625:781:上申書（出願人・請求人）;審判（受付）:20080625:782:上申書（被請求人・権利者）;審判（発送）:20080710:22:審判官指定（変更）通知;審判（発送）:20080710:22:審判官指定（変更）通知;審判（発送）:20080801:132:無効理由通知書;審判（発送）:20080801:132:無効理由通知書;審判（発送）:20080801:1858:上申書副本の送付通知;審判（発送）:20080801:1858:上申書副本の送付通知;審判（発送）:20080801:1858:上申書副本の送付通知;審判（発送）:20080801:1858:上申書副本の送付通知;審判（発送）:20080801:1858:上申書副本の送付通知;審判（受付）:20080902:53:意見書;審判（受付）:20080902:611:訂正請求書;審判（庁内）:20080903:94:閲覧照会;審判（庁内）:20080904:941:閲覧貸出;審判（庁内）:20080905:942:閲覧返却;審判（受付）:20080929:782:上申書（被請求人・権利者）;審判（発送）:20081003:1855:訂正請求書副本の送付通知;審判（発送）:20081003:1856:意見書副本の送付通知;審判（発送）:20081003:1858:上申書副本の送付通知;審判（発送）:20081003:23:審理終結通知書;審判（発送）:20081003:23:審理終結通知書;審判（発送）:20081024:03:審決;審判（発送）:20081024:03:審決;審判（庁内）:20081030:3012:郵便送達報告書;審判（庁内）:20081030:3012:郵便送達報告書;審判（発送）:20090330:22:審判官指定（変更）通知;審判（発送）:20090330:22:審判官指定（変更）通知;審判（発送）:20090330:2891:通知書（その他）期間有;審判（受付）:20090409:611:訂正請求書;審判（発送）:20090515:173:訂正請求副本送付通知（弁駁指令）;審判（受付）:20090615:58:弁駁書（審判事件答弁書・異議答弁書）;審判（発送）:20090706:172:弁駁書副本の送付通知（答弁指令）;審判（受付）:20090806:57:答弁書（審判事件答弁書・異議答弁書）;審判（発送）:20090903:1851:答弁書副本の送付通知;審判（発送）:20090903:23:審理終結通知書;審判（発送）:20090903:23:審理終結通知書;審判（発送）:20090928:03:審決;審判（発送）:20090928:03:審決;審判（庁内）:20091002:3012:郵便送達報告書;審判（庁内）:20091002:3012:郵便送達報告書;審判（庁内）:20101203:96:確定登録通知</t>
  </si>
  <si>
    <t>特願平9-276215</t>
  </si>
  <si>
    <t>特許02989788</t>
  </si>
  <si>
    <t>特開平10-181516</t>
  </si>
  <si>
    <t>B60R21/26</t>
  </si>
  <si>
    <t>B60R  21/26@AFI(JP);B60R  21/26@CFI(JP)</t>
  </si>
  <si>
    <t>古谷　馨;溝部　孝彦;古谷　聡;持田　信二</t>
  </si>
  <si>
    <t xml:space="preserve">(57)【要約】 【課題】小型・軽量のエアバッグ用ガス発生器を提供すること。 【解決手段】ハウジング内部に非アジド系ガス発生剤を収納し、該ガス発生剤から発生したガスがエアバッグへと通過する方向にガス発生剤の燃焼を制御する複数の開口部が設けられているガス発生器であって、ガス発生剤のガス発生量に対する上記開口部の総面積を0.50～2.50cm2/mol、ガス発生器の作動時の最大内圧を100～300kg/cm2としたエアバッグ用ガス発生器。 </t>
  </si>
  <si>
    <t>特願平08-290349</t>
  </si>
  <si>
    <t xml:space="preserve">(57)【特許請求の範囲】 【請求項１】ハウジング内部にガス発生剤を収納し、該ガス発生剤から発生したガスがエアバッグへと通過する方向にガス発生剤の燃焼を制御する複数の開口部が設けられているガス発生器であって、ガス発生剤のガス発生量に対する上記開口部の総面積を0.50～2.50cm2/mol、ガス発生器の作動時の最大内圧を100～300kg/cm2とすることを特徴とするエアバッグ用ガス発生器。 【請求項２】各開口部が円相当径２～５mmを有する請求項１記載のエアバッグ用ガス発生器。 【請求項３】開口部総面積／ガス発生量が1.00～1.50cm2/mol、作動時の最大内圧が130～180kg/cm2であることを特徴とする請求項１又は２に記載のエアバッグ用ガス発生器。 【請求項４】ハウジング内容積が120cc以内であることを特徴とする請求項１～３の何れか１項記載のエアバッグ用ガス発生器。 【請求項５】ガス発生剤が非アジド系ガス発生剤であることを特徴とする請求項１～４の何れか１項記載のエアバッグ用ガス発生器。 【請求項６】ガス発生剤が、70Kg/cm2の加圧下に於いて、線燃焼速度が30mm/sec以下の非アジド系ガス発生剤であることを特徴とする請求項１～５の何れか１項記載のエアバッグ用ガス発生器。 【請求項７】ガス発生剤の燃焼を制御する複数の開口部が、ハウジング及び／又はハウジング内部に収納したガス発生剤から発生したガスがエアバッグへと通過する方向の隔壁に設けられていることを特徴とする請求項１～６の何れか１項記載のエアバッグ用ガス発生器。 【請求項８】各開口部の開口面積が、１又は２以上の異なった開口面積を有することを特徴とする請求項１～７の何れか１項記載のエアバッグ用ガス発生器。 【請求項９】ハウジング又は隔壁毎に、開口部が合計12～24個周方向に配置されたことを特徴とする請求項１～８の何れか１項記載のエアバッグ用ガス発生器。 【請求項１０】ハウジング又は隔壁毎に、開口部が合計12～20個周方向に配置されたことを特徴とする請求項１～８の何れか１項記載のエアバッグ用ガス発生器。 【請求項１１】開口部に、防湿用のシールテープが貼付されたことを特徴とする請求項１～１０の何れか１項記載のエアバッグ用ガス発生器。 【請求項１２】シールテープが、開口部直径の２～3.5倍の幅を有し、25～80μmの厚さを有するアルミニウムテープであることを特徴とする請求項１～１１の何れか１項記載のエアバッグ用ガス発生器。 【請求項１３】シールテープが該ガス発生剤の燃焼に応じて、該発生ガスにより該ハウジング内につくり出される最大内圧を制御することなしに破裂する、請求項１２記載のエアバッグ用ガス発生器。 【請求項１４】少なくとも、 エアバッグ用ガス発生器と、 衝撃を感知しその感知信号を出力する衝撃センサと、 前記ガス発生器で発生するガスを導入して膨張するエアバッグと、 前記エアバッグを収容するモジュールケースとからなり、前記エアバッグ用ガス発生器が、請求項１～１３の何れか１項記載のエアバッグ用ガス発生器であることを特徴とするエアバッグ装置。 【請求項１５】ハウジング内部にガス発生剤を収納し、該ガス発生剤から発生したガスがエアバッグへと通過する方向にガス発生剤の燃焼を制御する複数の開口部が設けられているガス発生器であって、ガス発生剤のガス発生量に対する上記開口部の総面積を開口部総面積／ガス発生量が0.50～2.50cm2／molである様調整することによりガス発生器の作動時の内圧を制御することを特徴とするエアバッグ用ガス発生器。 【請求項１６】エアバッグ用ガス発生器に於て、ガス発生器からそれと組み合わせのエアバッグへのガス流を制御する方法であって、 ガス発生器ハウジングに、可燃性ガス発生剤と、該ガス発生剤を収納し、且つ該ガス発生剤及び該エアバッグと連通する複数のガス排出口を設け、 該ガス排出口の総面積及び該ガス発生剤の特性を、該総面積／発生ガス量が0.50～2.50cm2/molの範囲内にある様相関させること、 からなる方法。 【請求項１７】該ガス排出口の総面積及び該ガス発生剤の特性を該ガスにより該ハウジング内に生成される最大内圧が100～300kg/cm2の範囲内にある様相関させる請求項１６の方法。 【請求項１８】該総面積／発生ガス量が1.00～1.50cm2/molである請求項１６又は１７記載の方法。 【請求項１９】該ガス排出口の総面積及び該ガス発生剤の特性を該ガスにより該ハウジング内に生成される最大内圧が130～180kg/cm2の範囲内にある様相関させる請求項１６の方法。 【請求項２０】該複数のガス排出口の寸法が円相当径２～５mmの範囲内である様調整される請求項１６又は１７の方法。 【請求項２１】該ガス排出口を該ガス発生器のハウジング及び該ガス発生器内に設けられる隔壁の少なくとも一つに設ける請求項１６又は１７の方法。 【請求項２２】該複数のガス排出口の寸法を少なくとも二つの夫々の円相当径をもつグループに調整する請求項１６又は１７の方法。 【請求項２３】該ガス排出口が該ハウジングの周方向に１２～２４個設けられる請求項１６又は１７の方法。 【請求項２４】該ガス排出口が１２～２０個該ハウジングの周方向に設けられる請求項２３の方法。 【請求項２５】ガス排出口が該ガス発生剤の水分による劣化を防止するため容易に破られる防湿層でシールされる請求項１６又は１７の方法。 【請求項２６】該防湿層として、該ガス排出口の直径の２乃至3.5倍の巾と25～80μｍの厚さを有するアルミニウムテープを用いる、請求項２５の方法。 【請求項２７】該防湿層として、該ガス発生剤の燃焼に応答して、該発生ガスにより該ハウジング内につくり出される最大内圧を制御することなしに破れる材料を準備する請求項２５の方法。 【請求項２８】ガス発生剤が非アジド系ガス発生剤である請求項１６又は１７の方法。 【請求項２９】70kg/cm2の加圧下に於て、線燃焼速度が30mm/sec以下の非アジド系ガス発生剤を選択する請求項２８の方法。 </t>
  </si>
  <si>
    <t>SFG0030342601</t>
  </si>
  <si>
    <t>審判審判2007-800228号;審判審判2009-390019号</t>
  </si>
  <si>
    <t>WO96/010495;WO96/010494</t>
  </si>
  <si>
    <t>特開平02-074442;特開平04-265292;特開平08-253092;異議申立 70／50093 その他 国際公開第ＷＯ９６／１０４９５号パンフレット;異議申立 70／50094 その他 Ａｄｖａｎｃｅｓ　ｉｎ　Ａｎａｌｙｔｉｃａｌ　Ｍｏｄｅｌｉｎｇ　ｏｆ　Ａｉｒｂａｇ　Ｉｎｆｌａｔｏｒｓ、ＳＡＥ　ＴＥＣＨＮＩＣＡＬ　ＰＡＰＥＲ、19941231、Ｐ７－Ｐ１７;異議申立 70／50095 その他 Ｐｒｏｃｅｅｄｉｎｇｓ　ｏｆ　ｔｈｅ　Ｎｉｎｅｔｅｅｎｔｈ　Ｉｎｔｅｒｎａｔｉｏｎａｌ　Ｐｙｒｏｔｅｃｈｎｉｃｓ　Ｓｅｍｉｎａｒ、Ｃｈｒｉｓｔｃｈｕｒｃｈ　Ｎｅｗ　Ｚｅａｌａｎｄ、19941231、ｐ５１７－ｐ５３０;異議申立 70／50096 その他 国際公開第ＷＯ９６／２３７４８号パンフレット;異議申立 70／50097 その他 国際公開ＷＯ９０／０５６５１号パンフレット;異議申立 70／50098 その他 国際公開ＷＯ９６／１０４９４号パンフレット;特表平08-501765;特表平11-510779</t>
  </si>
  <si>
    <t>拒絶理由通知（拒絶理由の引用文献情報）（1999/05/11）;審判請求証拠（無効審判請求の引用文献情報）（2007/10/19）特開平02-074442;審判請求証拠（無効審判請求の引用文献情報）（2007/10/19）特開平04-265292;審判請求証拠（無効審判請求の引用文献情報）（2007/10/19）特開平08-253092;審判請求証拠（無効審判請求の引用文献情報）（2007/10/19）異議申立 70／50093 その他 国際公開第ＷＯ９６／１０４９５号パンフレット;審判請求証拠（無効審判請求の引用文献情報）（2007/10/19）異議申立 70／50094 その他 Ａｄｖａｎｃｅｓ　ｉｎ　Ａｎａｌｙｔｉｃａｌ　Ｍｏｄｅｌｉｎｇ　ｏｆ　Ａｉｒｂａｇ　Ｉｎｆｌａｔｏｒｓ、ＳＡＥ　ＴＥＣＨＮＩＣＡＬ　ＰＡＰＥＲ、19941231、Ｐ７－Ｐ１７;審判請求証拠（無効審判請求の引用文献情報）（2007/10/19）異議申立 70／50095 その他 Ｐｒｏｃｅｅｄｉｎｇｓ　ｏｆ　ｔｈｅ　Ｎｉｎｅｔｅｅｎｔｈ　Ｉｎｔｅｒｎａｔｉｏｎａｌ　Ｐｙｒｏｔｅｃｈｎｉｃｓ　Ｓｅｍｉｎａｒ、Ｃｈｒｉｓｔｃｈｕｒｃｈ　Ｎｅｗ　Ｚｅａｌａｎｄ、19941231、ｐ５１７－ｐ５３０;審判請求証拠（無効審判請求の引用文献情報）（2007/10/19）異議申立 70／50096 その他 国際公開第ＷＯ９６／２３７４８号パンフレット;審判請求証拠（無効審判請求の引用文献情報）（2007/10/19）異議申立 70／50097 その他 国際公開ＷＯ９０／０５６５１号パンフレット;審判請求証拠（無効審判請求の引用文献情報）（2007/10/19）異議申立 70／50098 その他 国際公開ＷＯ９６／１０４９４号パンフレット;審判請求証拠（無効審判請求の引用文献情報）（2007/10/19）特表平08-501765;審判請求証拠（無効審判請求の引用文献情報）（2007/10/19）特表平11-510779</t>
  </si>
  <si>
    <t>ＤＤ２１非アジド系ガス発生剤;ＤＤ４０防湿用シ－ルテ－プ;ＦＦ２０ガス発生剤の安定燃焼</t>
  </si>
  <si>
    <t>審判請求証拠（無効審判請求の引用文献情報）（2007/10/19）特開平02-074442</t>
  </si>
  <si>
    <t>審判請求証拠（無効審判請求の引用文献情報）（2007/10/19）特開平04-265292</t>
  </si>
  <si>
    <t>審判請求証拠（無効審判請求の引用文献情報）（2007/10/19）特開平08-253092</t>
  </si>
  <si>
    <t>審判請求証拠（無効審判請求の引用文献情報）（2007/10/19）異議申立 70／50093 その他 国際公開第ＷＯ９６／１０４９５号パンフレット</t>
  </si>
  <si>
    <t>審判請求証拠（無効審判請求の引用文献情報）（2007/10/19）異議申立 70／50094 その他 Ａｄｖａｎｃｅｓ　ｉｎ　Ａｎａｌｙｔｉｃａｌ　Ｍｏｄｅｌｉｎｇ　ｏｆ　Ａｉｒｂａｇ　Ｉｎｆｌａｔｏｒｓ、ＳＡＥ　ＴＥＣＨＮＩＣＡＬ　ＰＡＰＥＲ、19941231、Ｐ７－Ｐ１７</t>
  </si>
  <si>
    <t>審判請求証拠（無効審判請求の引用文献情報）（2007/10/19）異議申立 70／50095 その他 Ｐｒｏｃｅｅｄｉｎｇｓ　ｏｆ　ｔｈｅ　Ｎｉｎｅｔｅｅｎｔｈ　Ｉｎｔｅｒｎａｔｉｏｎａｌ　Ｐｙｒｏｔｅｃｈｎｉｃｓ　Ｓｅｍｉｎａｒ、Ｃｈｒｉｓｔｃｈｕｒｃｈ　Ｎｅｗ　Ｚｅａｌａｎｄ、19941231、ｐ５１７－ｐ５３０</t>
  </si>
  <si>
    <t>審判請求証拠（無効審判請求の引用文献情報）（2007/10/19）異議申立 70／50096 その他 国際公開第ＷＯ９６／２３７４８号パンフレット</t>
  </si>
  <si>
    <t>審判請求証拠（無効審判請求の引用文献情報）（2007/10/19）異議申立 70／50097 その他 国際公開ＷＯ９０／０５６５１号パンフレット</t>
  </si>
  <si>
    <t>審判請求証拠（無効審判請求の引用文献情報）（2007/10/19）異議申立 70／50098 その他 国際公開ＷＯ９６／１０４９４号パンフレット</t>
  </si>
  <si>
    <t>審判請求証拠（無効審判請求の引用文献情報）（2007/10/19）特表平08-501765</t>
  </si>
  <si>
    <t>審判請求証拠（無効審判請求の引用文献情報）（2007/10/19）特表平11-510779</t>
  </si>
  <si>
    <t>審判審判2009-390019号</t>
  </si>
  <si>
    <t>ダイセル化学工業　株式会社</t>
  </si>
  <si>
    <t>審判（受付）:20090224:60:審判請求書（その他の請求書・申立書を含む）;審判（発送）:20090306:20:審判番号通知;審判（庁内）:20090310:95:予告登録通知;審判（発送）:20090312:22:審判官指定（変更）通知;審判（発送）:20090313:234:手続中止通知書;審判（庁内）:20090421:94:閲覧照会;審判（庁内）:20090423:941:閲覧貸出;審判（庁内）:20090424:942:閲覧返却;審判（庁内）:20090511:9611:請求取下登録</t>
  </si>
  <si>
    <t>審判審判2010-800174号</t>
  </si>
  <si>
    <t>大陽日酸　株式会社</t>
  </si>
  <si>
    <t>審判（受付）:20100930:60:審判請求書（その他の請求書・申立書を含む）;審判（庁内）:20101014:95:予告登録通知;審判（発送）:20101015:20:審判番号通知;審判（発送）:20101015:22:審判官指定（変更）通知;審判（受付）:20101022:51:手続補正書（方式）;審判（発送）:20101028:17:請求書副本の送達通知（答弁指令）;審判（発送）:20101028:20:審判番号通知;審判（発送）:20101028:22:審判官指定（変更）通知;審判（受付）:20101102:781:上申書（出願人・請求人）;審判（庁内）:20101102:3012:郵便送達報告書;審判（発送）:20101108:1858:上申書副本の送付通知;審判（受付）:20110118:7442:代理人受任届（被請求人・権利者）;審判（受付）:20110118:782:上申書（被請求人・権利者）;審判（発送）:20110124:22:審判官指定（変更）通知;審判（発送）:20110124:22:審判官指定（変更）通知;審判（発送）:20110124:22:審判官指定（変更）通知;審判（発送）:20110124:22:審判官指定（変更）通知;審判（発送）:20110124:2892:通知書（その他）期間無;審判（受付）:20110225:57:答弁書（審判事件答弁書・異議答弁書）;審判（受付）:20110225:611:訂正請求書;審判（発送）:20110304:171:答弁書副本の送付通知（弁駁指令）;審判（発送）:20110304:173:訂正請求副本送付通知（弁駁指令）;審判（発送）:20110304:22:審判官指定（変更）通知;審判（発送）:20110304:22:審判官指定（変更）通知;審判（受付）:20110405:58:弁駁書（審判事件答弁書・異議答弁書）;審判（発送）:20110428:1852:弁駁書副本の送付通知;審判（発送）:20110513:22:審判官指定（変更）通知;審判（発送）:20110513:22:審判官指定（変更）通知;審判（発送）:20110513:2892:通知書（その他）期間無;審判（発送）:20110513:2892:通知書（その他）期間無;審判（受付）:20110614:6513:口頭審理陳述要領書;審判（受付）:20110615:6513:口頭審理陳述要領書;審判（発送）:20110620:1860:口頭審理陳述要領書副本の送付通知;審判（発送）:20110621:1860:口頭審理陳述要領書副本の送付通知;審判（庁内）:20110630:309:調書;審判（受付）:20110712:782:上申書（被請求人・権利者）;審判（受付）:20110719:781:上申書（出願人・請求人）;審判（発送）:20110725:1858:上申書副本の送付通知;審判（発送）:20110725:1858:上申書副本の送付通知;審判（発送）:20110815:23:審理終結通知書;審判（発送）:20110815:23:審理終結通知書;審判（発送）:20110907:03:審決;審判（発送）:20110907:03:審決;審判（庁内）:20110912:3012:郵便送達報告書;審判（庁内）:20110913:3012:郵便送達報告書;審判（庁内）:20120127:96:確定登録通知</t>
  </si>
  <si>
    <t>特願平9-321696</t>
  </si>
  <si>
    <t>特許04531873</t>
  </si>
  <si>
    <t>特開平10-277380</t>
  </si>
  <si>
    <t xml:space="preserve">B01J   4/00              </t>
  </si>
  <si>
    <t>B01J  4/00    102</t>
  </si>
  <si>
    <t>B01J4/00;F25J5/00;G05D23/19</t>
  </si>
  <si>
    <t>B01J4/00</t>
  </si>
  <si>
    <t>B01J   4/00@AFI(JP);F25J   5/00@ALI(JP);G05D  23/19@ALI(JP)</t>
  </si>
  <si>
    <t>B01J   4/00@AFI(JP)</t>
  </si>
  <si>
    <t>B01J   4/00@AFI(JP);F25J   5/00@AFI(JP);C23C  16/44@ALI(JP);C23C  16/448@ALI(JP);C23C  16/455@ALI(JP);F17C   7/04@ALI(EP);F17C  13/02@ALI(EP);F17C  13/04@ALI(EP);F17C  13/08@ALI(EP);G05D  23/19@ALI(JP);H01L  21/205@ALI(JP);H01L  21/22@ALI(JP);B01J   4/00@CFI(JP);F25J   5/00@CFI(JP);C23C  16/44@CLI(JP);C23C  16/448@CLI(JP);C23C  16/455@CLI(JP);F17C   7/00@CLI(EP);F17C  13/00@CLI(EP);F17C  13/04@CLI(EP);F17C  13/08@CLI(EP);G05D  23/19@CLI(JP);H01L  21/02@CLI(JP)</t>
  </si>
  <si>
    <t>B01J  4/00    102;F25J  5/00;G05D 23/19        J</t>
  </si>
  <si>
    <t>鈴江　武彦;村松　貞男;坪井　淳;橋本　良郎;白根　俊郎</t>
  </si>
  <si>
    <t xml:space="preserve">(57)【要約】 【課題】高い流速でガスキャビネットから液化ガスを制御配給することを可能とする。半導体プロセスツールにガスを配給するのに特に有用である装置および方法を提供する。 【解決手段】液体状態からガスを配給する新規なシステムおよび方法を提供する。このシステムは、（ａ）ガスが引かれるガスラインを有する圧縮液化ガスシリンダーと，（ｂ）ガスシリンダーが収容されるガスシリンダーキャビネットと，（ｃ）環境とガスシリンダーとの間の伝熱速度を，ガスシリンダー中の液体温度が環境温度を越えて増えることなく、増加する手段とを備えている。 </t>
  </si>
  <si>
    <t xml:space="preserve">(57)【特許請求の範囲】 【請求項１】 液化状態からガスを配給するシステムであつて、(a)ガスが引かれるガスラインを有する圧縮液化ガスシリンダーと、(b)ガスシリンダーが収容されているガスシリンダーキャビネットと、(C)ガスシリンダー内の液体温度が環境温度を超えないで、環境とガスシリンダーとの間の伝熱速度を増加する伝熱速度増加手段と、を備えたガス配給システム。 【請求項２】 (d)ガスシリンダーから引かれるガスの減圧手段と、(e)減圧手段の上流に置かれている、ガスシリンダーから引かれたガスを過熱する手段と、をさらに備えた請求項１に記載のガス配給システム。 【請求項３】 (f)伝熱速度増加手段と過熱手段を統合可能に制御して、ガスシリンダーの圧力と温度、及び減圧手段の上流にあるガスシリンダーから引かれるガスを過熱する度合を制御できるようにする手段、をさらに備えた請求項１に記載のガス配給システム。 【請求項４】 伝熱速度増加手段は、ガスシリンダーキャビネット中の１若しくはそれ以上の開口と、伝熱ガスが１若しくはそれ以上の開口を通るようにする手段と、を備えた請求項１に記載のガス配給システム。 【請求項５】 伝熱ガスは、空気又は不活性ガスである請求項４に記載のガス配給システム。 【請求項６】 ガスキャビネット中の１若しくはそれ以上の開口は、１若しくはそれ以上のプレナム板又はスリットを備えている請求項４に記載のガス配給システム。 【請求項７】 １若しくはそれ以上のプレナム板又はスリットは、伝熱ガスの流れ方向を定めるためのフィンを備えている請求項６に記載のガス配給システム。 【請求項８】 伝熱速度増加手段は、１若しくはそれ以上のプレナム板又はスリットの温度を環境温度よりも高い値に電気的に制御する手段をさらに備えた請求項６に記載のガス配給システム。 【請求項９】 伝熱速度増加手段は、空気の流れを実質的に液体－蒸気界面に相当するガスシリンダー上の位置に向けることができる請求項１に記載のガス配給システム。 【請求項１０】 伝熱速度増加手段は、一又はそれ以上の放射パネルヒーターを備えた請求項１に記載のガス配給システム。 【請求項１１】 伝熱速度増加手段は、ガスシリンダーの下に置かれたヒーターを備えた請求項１に記載のガス配給システム。 【請求項１２】 ガスシリンダーの下に置かれたヒーターは、加熱されるスケールカバーで、このスケールカバーは、上面と、下面と、上記上下面間に形成された中空部内に置かれた加熱要素とを備えた請求項１１に記載のガス配給システム。 【請求項１３】 スケールカバーは、上面に取付けられた窪み形状の部材をさらに備えた請求項１２に記載のガス配給システム。 【請求項１４】 ガスシリンダー圧力と重量の入力に基づいて、加熱されるスケールカバーからの熱出力を制御する手段をさらに備えた請求項１２に記載のガス配給システム。 【請求項１５】 過熱手段は、加熱されるガスフィルター又は加熱される清浄器を備えた請求項２に記載のガス配給システム。 【請求項１６】 過熱手段は、ガスラインと接触しているヒーターを備えている請求項２に記載のガス配給システム。 【請求項１７】 ガスラインと接触しているヒーターは、電気的な加熱タイプである請求項１６に記載のガス配給システム。 【請求項１８】 過熱手段は、空気を加熱する手段と、ガスラインの一部分に接続して、加熱される空気を吹き込む手段をさらに備えた請求項１に記載のガス配給システム。 【請求項１９】 過熱手段は、ガス入口、ガス出口、バルブを開閉するアクチュエータ、及びバルブと熱接触するヒーターとを備えた、加熱されるバルブをさらに具備した請求項２に記載のガス配給システム。 【請求項２０】 加熱されるバルブは、ブロックバルブである請求項１９に記載のガス配給システム。 【請求項２１】 加熱されるバルブは、更に第二のガス入口を備え、ここを通ってパージガスがバルブ内に入ることができるようになっている請求項１９に記載のガス配給システム。 【請求項２２】 加熱されるバルブは、これに接続された圧力測定装置をさらに備えた請求項１９に記載のガス配給システム。 【請求項２３】 ヒーターは、自己調整型ヒーターと、抵抗型ヒーターと、カートリッジヒーターとからなる群から選択される請求項１９に記載のガス配給システム。 【請求項２４】 ヒーターはヒートトレースである請求項２３に記載の加熱されるガス配給システム。 【請求項２５】 半導体処理装置と請求項１に記載のガス配給システムとを備えた半導体処理システム。 【請求項２６】 液化状態からガスを供給する方法であって、この方法は、(a)ガスシリンダーキャビネットに収容され、ガスラインを有するガスシリンダー内に、圧縮液化ガスを供給する工程と、(b)ガスシリンダー内の液体温度を環境温度を超えることなく環境とガスシリンダーとの間の伝熱速度を増加する伝熱速度増加工程と、を備えたガス供給方法。 【請求項２７】 (c)ガスの膨脹前にガスシリンダーから引かれるガスを過熱する工程を更に備えた請求項２６に記載のガス供給方法。 【請求項２８】 (d)伝熱速度の増加と過熱工程を統合可能に制御して、ガスシリンダーの圧力と温度、及びガスの膨脹前にガスシリンダーから引かれるガスを過熱する度合を制御する工程を更に備えた請求項２６に記載のガス供給方法。 【請求項２９】 ガスはＮＨ3，ＡｓＨ3，ＢＣｌ3，ＣＯ2，Ｃｌ2，ＳｉＨ2Ｃｌ2，Ｓｉ2Ｈ6，ＨＢｒ，ＨＣｌ，ＨＦ，Ｎ2Ｏ，Ｃ3Ｆ8，ＳＦ6，ＰＨ3，及びＷＦ6から選択される請求項２６に記載のガス供給方法。 【請求項３０】 伝熱ガスをガスキャビネット中の１若しくはそれ以上の開口を通すことにより、伝熱速度を増加する請求項２６に記載のガス供給方法。 【請求項３１】 伝熱ガスは、空気又は不活性ガスである請求項３０に記載のガス供給方法。 【請求項３２】 １若しくはそれ以上の開口は、１若しくはそれ以上のプレナム板又はスリットを備えている請求項３０に記載のガス供給方法。 【請求項３３】 伝熱速度増加工程は、１若しくはそれ以上のプレナム板又はスリットの温度を環境温度よりも高い値に電気的に制御する工程を更に備えている請求項３２に記載のガス供給方法。 【請求項３４】 伝熱速度増加工程は、空気の流れを実質的に液体－蒸気界面に相当するガスシリンダー上の位置に向ける工程を備えている請求項２６に記載のガス供給方法。 【請求項３５】 伝熱速度増加工程は、ガスキャビネット中に１若しくはそれ以上のプレナム板又はスリットを用意する工程を備え、１若しくはそれ以上のプレナム板又はスリットは空気の流れ方向を決めるためのフィンを備えている請求項２６に記載のガス供給方法。 【請求項３６】 伝熱速度増加工程は、一又はそれ以上の放射パネルヒーターを備え、該ヒーターでガスシリンダーを加熱する工程を備えた請求項２６に記載のガス供給方法。 【請求項３７】 伝熱速度増加工程は、ガスシリンダーの下のヒーターでシリンダーを加熱する工程を備えた請求項２６に記載のガス供給方法。 【請求項３８】 ガスシリンダーの下に置かれたヒーターは、加熱されるスケールカバーで、このスケールカバーは、上面と、下面と、上記上下面間に形成された中空部内に置かれた加熱要素とを備え、この方法は更にスケールでガスシリンダーの重量を測定する工程を備えた請求項３７に記載のガス供給方法。 【請求項３９】 ガスシリンダー圧力と重量の入力に基づいて加熱されるスケールカバーからの熱出力を制御する工程を更に備えた請求項３８に記載のガス供給方法。 【請求項４０】 ガスシリンダーから引かれるガスを過熱する工程は、加熱されるガスフィルター又は加熱される清浄器でガスを過熱する工程を備えた請求項２７に記載のガス供給方法。 【請求項４１】 ガスシリンダーから引かれるガスを過熱する工程は、ガスラインと接触しているヒーターでガスを過熱する工程を備えた請求項２７に記載のガス供給方法。 【請求項４２】 ガスラインと接触しているヒーターは、電気的な加熱タイプを備えた請求項４１に記載のガス供給方法。 【請求項４３】 ガスシリンダーから引かれるガスを過熱する工程は、空気を加熱する工程と、ガスライン部分上に、加熱される空気を吹き込む工程とを備えた請求項２７に記載のガス供給方法。 【請求項４４】 ガスシリンダーから引かれるガスを過熱する工程は、バルブと熱接触するヒーターを備えたバルブ内でガス流を加熱する工程を備えた請求項２７に記載のガス供給方法。 【請求項４５】 加熱されるバルブは、ブロック形状のバルブである請求項４４に記載のガス供給方法。 【請求項４６】 ヒーターは、自己調整型ヒーターと、抵抗型ヒーターと、カートリッジヒーターとの群から選択される請求項４４に記載のガス供給方法。 【請求項４７】 ヒーターはヒートトレースである請求項４６に記載のガス供給方法。 【請求項４８】 加熱要素は中空部内に巻かれている請求項１２に記載のガス配給システム。 【請求項４９】 加熱要素は２２０゜Ｆ（１０４℃）までの温度で操作できる請求項１２に記載のガス配給システム。 【請求項５０】 中空部の下に更に絶縁層を備え、この絶縁層は加熱要素から上面に熱を向けるのに有効なものである請求項１２に記載のガス配給システム。 </t>
  </si>
  <si>
    <t>1996/11/25;1997/07/11</t>
  </si>
  <si>
    <t>SFG0004490390</t>
  </si>
  <si>
    <t>特開平05-042990;実開平05-025099;特開平09-002896;特開平10-074699;独国特許出願公開03042944;特開平03-292499;特開平06-294566</t>
  </si>
  <si>
    <t>特開平09-002896;特開平10-074699;特開平05-042990;実開平05-025099;特開平03-292499;特開平06-294566;特開平05-283340;特開平05-283371;特開平05-291217;特開平06-123381;特開平07-074113;特開平07-269741;特開平08-106972;特開平08-227836;異議申立 00／00702 国内図書館 半導体製造プロセス用ガスの超高純度化技術と供給システムの最新動向、セミナーテキスト、19861016、Ｖ．４０２５;特表平02-502683;実開平04-110754;実開平04-132300</t>
  </si>
  <si>
    <t>先行技術調査（先行技術調査結果の参考文献情報）（2007/04/25）特開平09-002896;先行技術調査（先行技術調査結果の参考文献情報）（2007/04/25）特開平10-074699;拒絶理由通知（拒絶理由の引用文献情報）（2008/10/07）特開平05-042990;拒絶理由通知（拒絶理由の引用文献情報）（2008/10/07）実開平05-025099;先行技術調査（先行技術調査結果の参考文献情報）（2008/10/07）;先行技術調査（先行技術調査結果の参考文献情報）（2008/10/07）特開平03-292499;先行技術調査（先行技術調査結果の参考文献情報）（2008/10/07）特開平06-294566;先行技術調査（先行技術調査結果の参考文献情報）（2008/10/07）特開平09-002896;先行技術調査（先行技術調査結果の参考文献情報）（2008/10/07）特開平10-074699;登録査定　　（登録査定の参考文献情報）（2010/04/13）;登録査定　　（登録査定の参考文献情報）（2010/04/13）特開平03-292499;登録査定　　（登録査定の参考文献情報）（2010/04/13）特開平05-042990;登録査定　　（登録査定の参考文献情報）（2010/04/13）特開平06-294566;登録査定　　（登録査定の参考文献情報）（2010/04/13）特開平09-002896;登録査定　　（登録査定の参考文献情報）（2010/04/13）特開平10-074699;登録査定　　（登録査定の参考文献情報）（2010/04/13）実開平05-025099;審判請求証拠（無効審判請求の引用文献情報）（2010/09/29）;審判請求証拠（無効審判請求の引用文献情報）（2010/09/29）特開平05-283340;審判請求証拠（無効審判請求の引用文献情報）（2010/09/29）特開平05-283371;審判請求証拠（無効審判請求の引用文献情報）（2010/09/29）特開平05-291217;審判請求証拠（無効審判請求の引用文献情報）（2010/09/29）特開平06-123381;審判請求証拠（無効審判請求の引用文献情報）（2010/09/29）特開平07-074113;審判請求証拠（無効審判請求の引用文献情報）（2010/09/29）特開平07-269741;審判請求証拠（無効審判請求の引用文献情報）（2010/09/29）特開平08-106972;審判請求証拠（無効審判請求の引用文献情報）（2010/09/29）特開平08-227836;審判請求証拠（無効審判請求の引用文献情報）（2010/09/29）異議申立 00／00702 国内図書館 半導体製造プロセス用ガスの超高純度化技術と供給システムの最新動向、セミナーテキスト、19861016、Ｖ．４０２５;審判請求証拠（無効審判請求の引用文献情報）（2010/09/29）特表平02-502683;審判請求証拠（無効審判請求の引用文献情報）（2010/09/29）実開平04-110754;審判請求証拠（無効審判請求の引用文献情報）（2010/09/29）実開平04-132300;審判請求証拠（無効審判請求の引用文献情報）（2010/09/29）実開平05-025099</t>
  </si>
  <si>
    <t>ＡＡ４０半導体;ＥＥ１６圧力;ＪＪ１０圧力;蒸気圧</t>
  </si>
  <si>
    <t>審判請求証拠（無効審判請求の引用文献情報）（2010/09/29）</t>
  </si>
  <si>
    <t>審判請求証拠（無効審判請求の引用文献情報）（2010/09/29）特開平05-283340</t>
  </si>
  <si>
    <t>審判請求証拠（無効審判請求の引用文献情報）（2010/09/29）特開平05-283371</t>
  </si>
  <si>
    <t>審判請求証拠（無効審判請求の引用文献情報）（2010/09/29）特開平05-291217</t>
  </si>
  <si>
    <t>審判請求証拠（無効審判請求の引用文献情報）（2010/09/29）特開平06-123381</t>
  </si>
  <si>
    <t>審判請求証拠（無効審判請求の引用文献情報）（2010/09/29）特開平07-074113</t>
  </si>
  <si>
    <t>審判請求証拠（無効審判請求の引用文献情報）（2010/09/29）特開平07-269741</t>
  </si>
  <si>
    <t>審判請求証拠（無効審判請求の引用文献情報）（2010/09/29）特開平08-106972</t>
  </si>
  <si>
    <t>審判請求証拠（無効審判請求の引用文献情報）（2010/09/29）特開平08-227836</t>
  </si>
  <si>
    <t>審判請求証拠（無効審判請求の引用文献情報）（2010/09/29）異議申立 00／00702 国内図書館 半導体製造プロセス用ガスの超高純度化技術と供給システムの最新動向、セミナーテキスト、19861016、Ｖ．４０２５</t>
  </si>
  <si>
    <t>審判請求証拠（無効審判請求の引用文献情報）（2010/09/29）特表平02-502683</t>
  </si>
  <si>
    <t>審判請求証拠（無効審判請求の引用文献情報）（2010/09/29）実開平04-110754</t>
  </si>
  <si>
    <t>審判請求証拠（無効審判請求の引用文献情報）（2010/09/29）実開平04-132300</t>
  </si>
  <si>
    <t>審判請求証拠（無効審判請求の引用文献情報）（2010/09/29）実開平05-025099</t>
  </si>
  <si>
    <t>審判審判2009-800136号</t>
  </si>
  <si>
    <t>村野　親</t>
  </si>
  <si>
    <t>審判（受付）:20090626:60:審判請求書（その他の請求書・申立書を含む）;審判（発送）:20090710:20:審判番号通知;審判（発送）:20090710:22:審判官指定（変更）通知;審判（庁内）:20090710:95:予告登録通知;審判（発送）:20090717:17:請求書副本の送達通知（答弁指令）;審判（発送）:20090717:20:審判番号通知;審判（発送）:20090717:22:審判官指定（変更）通知;審判（庁内）:20090724:3012:郵便送達報告書;審判（受付）:20090825:7442:代理人受任届（被請求人・権利者）;審判（受付）:20090915:57:答弁書（審判事件答弁書・異議答弁書）;審判（受付）:20090915:611:訂正請求書;審判（発送）:20090925:171:答弁書副本の送付通知（弁駁指令）;審判（発送）:20090925:173:訂正請求副本送付通知（弁駁指令）;審判（受付）:20091026:58:弁駁書（審判事件答弁書・異議答弁書）;審判（受付）:20091027:523:手続補正書（自発・内容）;審判（発送）:20091126:1852:弁駁書副本の送付通知;審判（発送）:20091126:1857:手続補正書副本の送付通知;審判（発送）:20091127:22:審判官指定（変更）通知;審判（発送）:20091127:22:審判官指定（変更）通知;審判（発送）:20091211:22:審判官指定（変更）通知;審判（発送）:20091211:22:審判官指定（変更）通知;審判（受付）:20100203:6513:口頭審理陳述要領書;審判（受付）:20100203:6513:口頭審理陳述要領書;審判（発送）:20100208:1860:口頭審理陳述要領書副本の送付通知;審判（発送）:20100208:1860:口頭審理陳述要領書副本の送付通知;審判（庁内）:20100222:309:調書;審判（受付）:20100315:782:上申書（被請求人・権利者）;審判（発送）:20100413:1858:上申書副本の送付通知;審判（発送）:20100413:23:審理終結通知書;審判（発送）:20100413:23:審理終結通知書;審判（発送）:20100510:03:審決;審判（発送）:20100510:03:審決;審判（庁内）:20100514:3012:郵便送達報告書;審判（庁内）:20100514:3012:郵便送達報告書;審判（庁内）:20100701:96:確定登録通知</t>
  </si>
  <si>
    <t>特願平9-352172</t>
  </si>
  <si>
    <t>特許03989071</t>
  </si>
  <si>
    <t>特開平11-164934</t>
  </si>
  <si>
    <t xml:space="preserve">A63F   5/04              </t>
  </si>
  <si>
    <t>A63F  5/04    512;A63F  7/02    350</t>
  </si>
  <si>
    <t>A63F  5/04    512</t>
  </si>
  <si>
    <t>A63F5/04;A63F7/02</t>
  </si>
  <si>
    <t>A63F5/04</t>
  </si>
  <si>
    <t>A63F   5/04@AFI(JP);A63F   7/02@ALI(JP)</t>
  </si>
  <si>
    <t>A63F   5/04@AFI(JP);A63F   7/02@ALI(JP);G07F  17/32@ALI(EP);A63F   5/04@CFI(JP);A63F   7/02@CLI(JP);G07F  17/32@CLI(EP)</t>
  </si>
  <si>
    <t>A63F  5/04    512 D;A63F  7/02    350 Z</t>
  </si>
  <si>
    <t>2C088 AA33;2C088 AA35;2C088 AA36;2C088 BC22;2C088 EB60</t>
  </si>
  <si>
    <t>坂本　剛一</t>
  </si>
  <si>
    <t>角田　芳末;伊藤　仁恭;峯岸　武司</t>
  </si>
  <si>
    <t xml:space="preserve">(57)【要約】 【課題】従来の遊技機では、大当たり入賞が発生した内部抽選結果はランプが単に点灯することだけによって報知されており、何ら遊技上の面白味はない。 【解決手段】特典ゲーム入賞当選フラグが立っている場合には、全リール３～５の停止時にリールランプ点滅制御処理が行われ、各リール３～５の各バックランプ５７ａ～５７ｃが所定の表示態様で点滅される。例えば、「ＢＢ」当選フラグが立っている場合には、第２リール４の上段，中段，下段のバックランプ５７ａ，５７ｂ，５７ｃが図１１（ａ），（ｂ），（ｃ）に示すように順次点灯し、その後、第１リール３および第３リール５の下段，中段，上段の各バックランプ５７ｃ，５７ｂ，５７ａが同図（ｄ），（ｅ），（ｆ）に示すように点灯する。遊技者はこの表示態様を見て特典ゲームが発生したことを知ることが出来る。 </t>
  </si>
  <si>
    <t xml:space="preserve">(57)【特許請求の範囲】 【請求項１】 複数の入賞態様からなる確率テーブルを有し、抽出された乱数が前記確率テーブルのいずれかの入賞態様に属したとき、その属した入賞態様の当選フラグを成立させる入賞態様決定手段と、 種々の図柄を複数のリールに表示し、前記入賞態様決定手段で決定された入賞態様に応じた図柄組み合わせを有効化入賞ライン上に停止表示する可変表示装置と、 この可変表示装置の可変表示を開始させるスタートレバーと、 前記複数のリールを各リール毎に停止させる複数の停止ボタンと、 前記複数のリール毎に設けられ、前記種々の図柄を背後から照明する複数の光源と、 前記複数のリールが全て停止したことを条件に、前記各光源を所定の表示態様で点灯制御し、前記入賞態様決定手段によって特典ゲームの入賞態様が決定されたことを遊技者に報知する報知手段と、 を備えて構成される遊技機において、 前記可変表示装置は、前記停止ボタンが操作されることに基づいて前記入賞態様に応じた図柄組み合わせを前記有効化入賞ライン上に停止表示するが、前記当選フラグが成立していても、前記停止ボタンが前記当選フラグに対応した図柄を前記有効化入賞ライン上に停止できるタイミングで操作されないと、前記有効化入賞ライン上に対応する図柄組み合わせを停止表示させない制御を行い、 前記報知手段による報知は、前記複数のリール全ての停止表示の態様にかかわらず、前記入賞態様決定手段によって前記特典ゲームの入賞態様が決定された場合であっても、前記所定の表示態様で報知を行わない場合があり、前記入賞態様決定手段によって前記特典ゲームの入賞態様が決定されていない場合であっても、前記所定の表示態様で報知を行う場合があること を特徴とする遊技機。 【請求項２】 前記入賞態様決定手段によって前記特典ゲームの入賞態様が決定された場合であっても、前記所定の表示態様で報知を行わない確率は、前記入賞態様決定手段によって前記特典ゲームの入賞態様が決定された場合であって、前記所定の表示態様で報知を行う確率よりも低く設定されていること を特徴とする請求項１に記載の遊技機。 【請求項３】 前記入賞態様決定手段によって前記特典ゲームの入賞態様が決定された場合に、前記所定の表示態様で報知を行う場合の確率は、前記入賞態様決定手段によって前記特典ゲームの入賞態様が決定されていない場合に、前記所定の表示態様で報知を行う確率よりも低く設定されていること を特徴とする請求項１に記載の遊技機。 【請求項４】 前記抽出された乱数に基づいて前記報知手段による報知を行うか否かを選択する報知確率テーブルを備え、 前記報知確率テーブルは、 前記確率テーブルにより前記特典ゲームの入賞態様に属する数値データの少なくとも一部を含むデータと、前記確率テーブルにより前記特典ゲームの入賞態様に属さない数値データの少なくとも一部を含むデータとからなる報知区画データ範囲を有していること を特徴とする請求項１から請求項３のいずれか１項に記載の遊技機。 </t>
  </si>
  <si>
    <t>SFG0001269980</t>
  </si>
  <si>
    <t>AU00752329B;AU09605198A;DE00921503T;EP921503A;特開平11-164934;特許03989071;特開平11-347179;特許04041246;特開2000-000343;特許03989133;特開2007-185536;特開2009-285490;特許04768842;ZA09811120A</t>
  </si>
  <si>
    <t>特開平08-117390;特開平09-108415;特開平09-047549;特開平08-257213</t>
  </si>
  <si>
    <t>特開平08-117390;特開平08-257213;特開平09-047549;特開平09-108415;特開平06-304313;特開平07-068027;特開平08-336642;特開平09-028883;異議申立 90／00519 国内雑誌 パチスロ攻略マガジン１９９３年１２月号、株式会社双葉社、19931201、Ｐ５６;異議申立 90／00520 国内雑誌 パチスロ必勝ガイド１９９４年２月号、株式会社白夜書房、19940201、Ｐ４０;異議申立 90／00521 国内雑誌 パチスロ必勝ガイド１９９４年３月号、株式会社白夜書房、19940301、Ｐ６３;特許03989071</t>
  </si>
  <si>
    <t>拒絶理由通知（拒絶理由の引用文献情報）（2007/03/30）特開平08-117390;拒絶理由通知（拒絶理由の引用文献情報）（2007/03/30）特開平08-257213;拒絶理由通知（拒絶理由の引用文献情報）（2007/03/30）特開平09-047549;拒絶理由通知（拒絶理由の引用文献情報）（2007/03/30）特開平09-108415;登録査定　　（登録査定の参考文献情報）（2007/07/06）特開平08-117390;登録査定　　（登録査定の参考文献情報）（2007/07/06）特開平08-257213;登録査定　　（登録査定の参考文献情報）（2007/07/06）特開平09-047549;登録査定　　（登録査定の参考文献情報）（2007/07/06）特開平09-108415;審判請求証拠（無効審判請求の引用文献情報）（2009/06/25）特開平06-304313;審判請求証拠（無効審判請求の引用文献情報）（2009/06/25）特開平07-068027;審判請求証拠（無効審判請求の引用文献情報）（2009/06/25）特開平08-117390;審判請求証拠（無効審判請求の引用文献情報）（2009/06/25）特開平08-257213;審判請求証拠（無効審判請求の引用文献情報）（2009/06/25）特開平08-336642;審判請求証拠（無効審判請求の引用文献情報）（2009/06/25）特開平09-028883;審判請求証拠（無効審判請求の引用文献情報）（2009/06/25）異議申立 90／00519 国内雑誌 パチスロ攻略マガジン１９９３年１２月号、株式会社双葉社、19931201、Ｐ５６;審判請求証拠（無効審判請求の引用文献情報）（2009/06/25）異議申立 90／00520 国内雑誌 パチスロ必勝ガイド１９９４年２月号、株式会社白夜書房、19940201、Ｐ４０;審判請求証拠（無効審判請求の引用文献情報）（2009/06/25）異議申立 90／00521 国内雑誌 パチスロ必勝ガイド１９９４年３月号、株式会社白夜書房、19940301、Ｐ６３;審判請求証拠（無効審判請求の引用文献情報）（2009/06/25）特許03989071</t>
  </si>
  <si>
    <t>審判査定不服2007-017655号</t>
  </si>
  <si>
    <t>ファイトン・インコーポレーテッド</t>
  </si>
  <si>
    <t>審判（受付）:20070625:821:手続補足書;審判（受付）:20070625:60:審判請求書（その他の請求書・申立書を含む）;審判（受付）:20070724:523:手続補正書（自発・内容）;審判（受付）:20070724:523:手続補正書（自発・内容）;審判（発送）:20070730:11:手続補正指令書（請求）（長官）;審判（受付）:20070829:51:手続補正書（方式）;審判（受付）:20070829:821:手続補足書;審判（庁内）:20070919:94:閲覧照会;審判（庁内）:20070921:941:閲覧貸出;審判（庁内）:20070928:942:閲覧返却;審判（発送）:20071018:21:審査前置移管通知;審判（庁内）:20071018:91:審査前置移管;審判（庁内）:20071109:921:審査前置登録</t>
  </si>
  <si>
    <t>特願平9-542824</t>
  </si>
  <si>
    <t>特許04047929</t>
  </si>
  <si>
    <t>特表2000-511420</t>
  </si>
  <si>
    <t>PCT/US1997/008907</t>
  </si>
  <si>
    <t>WO97/044476</t>
  </si>
  <si>
    <t xml:space="preserve">C12P  15/00              </t>
  </si>
  <si>
    <t>C12P 15/00</t>
  </si>
  <si>
    <t>C12P15/00;C12R1/91</t>
  </si>
  <si>
    <t>C12P15/00</t>
  </si>
  <si>
    <t>C12P  15/00@AFI(JP);C12R   1/91@ALN(JP)</t>
  </si>
  <si>
    <t>C12P  15/00@AFI(JP)</t>
  </si>
  <si>
    <t>C12P  15/00@AFI(JP);C12N   5/00@ALI(EP);C12P  17/02@ALI(EP);C12R   1/91@ALN(JP);C12P  15/00@CFI(JP);C12P  17/02@CLI(EP)</t>
  </si>
  <si>
    <t>社本　一夫;今井　庄亮;増井　忠弐;栗田　忠彦;小林　泰;村上　清</t>
  </si>
  <si>
    <t xml:space="preserve">(57)【要約】 本発明は、全ての既知のTaxus種(例えばbrevifolia、canadensis、cuspidata、baccata、globosa、floridana、wallichiana、mediaおよびchinensis)から、タキソール、バッカチンIII、および他のタキソール様化合物、またはタキサンを非常な高収量で生産する方法を提供する。全てのTaxus種から得られる種々のタキサンの収量を増強するための、培養条件（即ち培地組成および操作方法）の特殊な改良点が発見された。特に好ましい増強剤には、銀イオンまたは複合体、ジャスモン酸（特にメチルエステル）、オーキシン関連成長調節因子、およびフェニイルプロパノイド系路阻害剤(例えば3,4-メチレンジオキシ-6-ニトロ桂皮酸)が含まれる。これらの増強剤は、単独または複数の組み合わせ、または他の生産増強条件とともに用いられ得る。T．chinensisの植物細胞培養物からのタキサンの収量は、これらの条件の一つ以上の利用によって特に増強されるが、全てのTaxus種からのタキサン収量もこれらの条件の利用によって改善されることが発見された。 </t>
  </si>
  <si>
    <t>欧州特許庁;オーストリア共和国;ベルギー王国;スイス連邦;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アフリカ知的財産権機関;ブルキナファソ;ベナン共和国;中央アフリカ共和国;コンゴ共和国;コートジボワール共和国;カメルーン共和国;ガボン共和国;ギニア共和国;マリ共和国;モーリタニア・イスラム共和国;ニジェール共和国;セネガル共和国;チャド共和国;トーゴ共和国;アフリカ地域産業財産権機関;ガーナ共和国;ケニア共和国;レソト王国;マラウイ共和国;スーダン共和国;スワジランド王国;ウガンダ共和国;ユーラシア特許庁;アルメニア共和国;アゼルバイジャン共和国;ベラルーシ共和国;キルギス共和国;カザフスタン共和国;モルドバ共和国;ロシア連邦;タジキスタン共和国;トルクメニスタン;アルバニア共和国;アルメニア共和国;オーストリア共和国;オーストラリア連邦;アゼルバイジャン共和国;バルバドス;ブルガリア共和国;ブラジル連邦共和国;ベラルーシ共和国;カナダ;スイス連邦;中華人民共和国;チェコ共和国;ドイツ連邦共和国;デンマーク王国;エストニア共和国;スペイン;フインランド共和国;英国（グレート・ブリテン及び北アイルランド連合王国）;グルジア共和国;ハンガリー共和国;イスラエル国;アイスランド共和国;日本国;ケニア共和国;キルギス共和国;朝鮮民主主義人民共和国;大韓民国;カザフスタン共和国;スリランカ民主社会主義共和国;リベリア共和国;レソト王国;リトアニア共和国;ルクセンブルグ大公国;ラトビア共和国;モルドバ共和国;マダガスカル民主共和国;マケドニア旧ユーゴスラヴィア共和国;モンゴル人民共和国;マラウイ共和国;メキシコ合衆国;ノルウェー王国;ニュージーランド;ポーランド共和国;ポルトガル共和国;ルーマニア;ロシア連邦;スーダン共和国;スウェーデン王国;シンガポール共和国;スロベニア共和国;スロバキア共和国;タジキスタン共和国;トルクメニスタン;トルコ共和国;トリニダード・トバゴ共和国;ウクライナ;ウガンダ共和国;アメリカ合衆国;ウズベキスタン共和国;ベトナム社会主義共和国</t>
  </si>
  <si>
    <t xml:space="preserve">(57)【特許請求の範囲】 【請求項１】 タキサス種の細胞培養における高収量のタキサンの生産方法であって：カルスまたは懸濁培養由来のタキサス種の細胞を、増殖及び産物形成条件下、一つ以上の栄養培地中で、懸濁培養で培養すること、並びに前記細胞または前記細胞培養の培地、またはその両者から一種以上のタキサンを回収することを含み、 ここで、前記一つ以上の栄養培地は900μM以下の銀を、銀含有化合物または銀錯体または銀イオンの形で含み、そして前記一つ以上の栄養培地のうち少なくとも一つは、以下の群： a）ジャスモン酸またはジャスモン酸エステル、及び b）オーキシン関連成長調節因子 から選択される増強剤を含む、前記の方法。 【請求項２】 増強剤がジャスモン酸またはジャスモン酸エステルであり、増強剤に対する銀のモル比が9.5未満である、請求項1の方法。 【請求項３】 増強剤がオーキシン関連成長調節因子であり、銀に対する増強剤のモル比が少なくとも0.011である、請求項1の方法。 【請求項４】 一つ以上の栄養培地がタキサン前駆体も含む、請求項1の方法。 【請求項５】 タキサン前駆体がα-フェニルアラニン、β-フェニルアラニン、またはその混合物である、請求項4の方法。 【請求項６】 一つ以上の栄養培地がグルタミンも含む、請求項1の方法。 【請求項７】 一つ以上の栄養培地がグルタミン酸、アスパラギン酸、またはその混合物も含む、請求項1の方法。 【請求項８】 一つ以上の栄養培地が炭素源としてマルトースを含む、請求項1の方法。 【請求項９】 一つ以上の栄養培地が炭素源としてスクロースを含む、請求項1の方法。 【請求項１０】 一つ以上の栄養培地が炭素源としてグルコース、フルクトースまたはその混合物を含む、請求項1の方法。 【請求項１１】 マルトース、スクロース、グルコース、フルクトースまたはその混合物が一次炭素源である、請求項7の方法。 【請求項１２】 栄養培地が培養細胞増殖についてならびにタキソールおよびタキサンの生産について同一である、請求項1の方法。 【請求項１３】 一種以上のタキサンの生産が栄養培地の組成を変えることによって誘導される、請求項1の方法。 【請求項１４】 タキサン生産の間に少なくとも一度、栄養培地を交換することをさらに含む、請求項13の方法。 【請求項１５】 培養段階の間に少なくとも一度、栄養培地を交換することをさらに含む、請求項1の方法。 【請求項１６】 タキサン生産の間に培地からタキサンを除去することをさらに含む、請求項1の方法。 【請求項１７】 タキサス種の細胞が給餌-バッチ法（fed-batch process）によって培養される、請求項1の方法。 【請求項１８】 産物形成期間を有し、ここで容量上のタキサン生産効率が産物形成期間に渡って少なくとも平均15mg/L/日である、請求項1の方法。 【請求項１９】 タキソールが細胞または細胞培養の培地、またはその両者から回収される、請求項1の方法。 【請求項２０】 容量上のタキソール生産効率がタキソール形成期間に渡って計算して少なくとも10mg/L/日である、請求項19の方法。 【請求項２１】 バッカチンIIIが細胞または細胞培養の培地、またはその両者から回収される、請求項1の方法。 【請求項２２】 容量上のバッカチンIII生産効率がタキサン形成期間に渡って計算して少なくとも15mg/L/日である、請求項21の方法。 【請求項２３】 タキサス種が、タキサスブレビフォリア（T.brevifolia）、タキサスカナデンシス（T.canadensis）、タキサスチネンシス（T.chinensis）、タキサスカスピダタ（T.cuspidata)、タキサスバッカタ（T.baccata）、タキサスグロボサ（T.globosa）、タキサスフロリダナ（T.floridana）、タキサスウォリチアナ（T.wallichiana）またはタキサスメディア（T.media）である、請求項1の方法。 【請求項２４】 タキサス種の細胞が、増強剤を含まない培地中のカルス培養または懸濁培養でのELISAによる背景値以上にタキソールを生産する、請求項1の方法。 【請求項２５】 チオ硫酸銀、ジャスモン酸メチルおよび1-ナフタレン酢酸を含む培地中での懸濁培養で、10mg/L/日の平均容量生産効率で、タキサス種の細胞がタキサンを生産する、請求項1の方法。 </t>
  </si>
  <si>
    <t>SFG0000775714</t>
  </si>
  <si>
    <t>審判査定不服2007-017655号;審判審判2009-800024号</t>
  </si>
  <si>
    <t>特開平08-056680;特開平08-033490;特開平07-308196;特開平07-308197;特開平08-116981</t>
  </si>
  <si>
    <t>特開平07-308196;特開平07-308197;特開平08-033490;特開平08-056680;特開平08-116981;引用非特許 60／20444 国内図書館 Ｐｕｒｅ　ａｎｄ　Ａｐｐｌｉｅｄ　Ｃｈｅｍｉｓｔｒｙ　（１９９４），　６６（１０／１１），　ｐ２０４５－８;引用非特許 60／20445 国内図書館 Ｂｉｏｔｅｃｈｎｏｌ．Ｐｒｏｇ．，（１９９６），１２（１），ｐ１１０－１１８;Elsevier番号 70／15274 国内図書館 Ｐｕｒｅ　ａｎｄ　Ａｐｐｌｉｅｄ　Ｃｈｅｍｉｓｔｒｙ　（１９９４），　６６（１０／１１），　ｐ２０４５－８;Elsevier番号 70／15275 国内図書館 Ｂｉｏｔｅｃｈｎｏｌ．Ｐｒｏｇ．，（１９９６），１２（１），ｐ１１０－１１８;特表平07-506721</t>
  </si>
  <si>
    <t>拒絶理由通知（拒絶理由の引用文献情報）（2006/10/31）特開平07-308196;拒絶理由通知（拒絶理由の引用文献情報）（2006/10/31）特開平07-308197;拒絶理由通知（拒絶理由の引用文献情報）（2006/10/31）特開平08-033490;拒絶理由通知（拒絶理由の引用文献情報）（2006/10/31）特開平08-056680;拒絶理由通知（拒絶理由の引用文献情報）（2006/10/31）特開平08-116981;拒絶理由通知（拒絶理由の引用文献情報）（2006/10/31）引用非特許 60／20444 国内図書館 Ｐｕｒｅ　ａｎｄ　Ａｐｐｌｉｅｄ　Ｃｈｅｍｉｓｔｒｙ　（１９９４），　６６（１０／１１），　ｐ２０４５－８;拒絶理由通知（拒絶理由の引用文献情報）（2006/10/31）引用非特許 60／20445 国内図書館 Ｂｉｏｔｅｃｈｎｏｌ．Ｐｒｏｇ．，（１９９６），１２（１），ｐ１１０－１１８;拒絶査定　　（拒絶査定の引用文献情報）（2007/03/19）特開平07-308196;拒絶査定　　（拒絶査定の引用文献情報）（2007/03/19）特開平07-308197;拒絶査定　　（拒絶査定の引用文献情報）（2007/03/19）特開平08-033490;拒絶査定　　（拒絶査定の引用文献情報）（2007/03/19）特開平08-056680;拒絶査定　　（拒絶査定の引用文献情報）（2007/03/19）特開平08-116981;拒絶査定　　（拒絶査定の引用文献情報）（2007/03/19）Elsevier番号 70／15274 国内図書館 Ｐｕｒｅ　ａｎｄ　Ａｐｐｌｉｅｄ　Ｃｈｅｍｉｓｔｒｙ　（１９９４），　６６（１０／１１），　ｐ２０４５－８;拒絶査定　　（拒絶査定の引用文献情報）（2007/03/19）Elsevier番号 70／15275 国内図書館 Ｂｉｏｔｅｃｈｎｏｌ．Ｐｒｏｇ．，（１９９６），１２（１），ｐ１１０－１１８;登録査定　　（登録査定の参考文献情報）（2007/10/26）特開平07-308196;登録査定　　（登録査定の参考文献情報）（2007/10/26）特開平07-308197;登録査定　　（登録査定の参考文献情報）（2007/10/26）特開平08-033490;登録査定　　（登録査定の参考文献情報）（2007/10/26）特開平08-056680;登録査定　　（登録査定の参考文献情報）（2007/10/26）特開平08-116981;審判請求証拠（無効審判請求の引用文献情報）（2009/02/13）特開平08-056680;審判請求証拠（無効審判請求の引用文献情報）（2009/02/13）特表平07-506721</t>
  </si>
  <si>
    <t>細胞培養;銀化合物;エチレン阻害剤;含有培地;オ－キシン様成長因子;Ｔａｘｕｓ;タキサン前駆体;タキソ－ル;フエニルプロパノイド;タキサン;バツカチン３;ジヤスモン酸;代謝阻害剤</t>
  </si>
  <si>
    <t>審判審判2009-800024号</t>
  </si>
  <si>
    <t>サムヤン　ジェネックス　コーポレイション</t>
  </si>
  <si>
    <t>平22年（行ケ）第10132号</t>
  </si>
  <si>
    <t>却下</t>
  </si>
  <si>
    <t>審判（受付）:20090213:60:審判請求書（その他の請求書・申立書を含む）;審判（発送）:20090227:20:審判番号通知;審判（発送）:20090227:22:審判官指定（変更）通知;審判（庁内）:20090227:95:予告登録通知;審判（発送）:20090304:17:請求書副本の送達通知（答弁指令）;審判（発送）:20090304:20:審判番号通知;審判（発送）:20090304:22:審判官指定（変更）通知;審判（庁内）:20090309:3012:郵便送達報告書;審判（受付）:20090604:7442:代理人受任届（被請求人・権利者）;審判（受付）:20090604:57:答弁書（審判事件答弁書・異議答弁書）;審判（受付）:20090604:611:訂正請求書;審判（受付）:20090706:523:手続補正書（自発・内容）;審判（発送）:20090724:1851:答弁書副本の送付通知;審判（発送）:20090727:22:審判官指定（変更）通知;審判（発送）:20090727:22:審判官指定（変更）通知;審判（発送）:20090729:22:審判官指定（変更）通知;審判（発送）:20090729:22:審判官指定（変更）通知;審判（庁内）:20090828:302:応対記録;審判（受付）:20090911:6513:口頭審理陳述要領書;審判（受付）:20090911:6513:口頭審理陳述要領書;審判（庁内）:20090911:302:応対記録;審判（庁内）:20090914:309:調書;審判（受付）:20091016:781:上申書（出願人・請求人）;審判（受付）:20091019:782:上申書（被請求人・権利者）;審判（発送）:20091201:1858:上申書副本の送付通知;審判（発送）:20091201:1858:上申書副本の送付通知;審判（発送）:20091201:23:審理終結通知書;審判（発送）:20091201:23:審理終結通知書;審判（発送）:20100104:03:審決;審判（発送）:20100104:03:審決;審判（庁内）:20100108:3012:郵便送達報告書;審判（庁内）:20100113:3012:郵便送達報告書;審判（庁内）:20120119:96:確定登録通知</t>
  </si>
  <si>
    <t>審判請求証拠（無効審判請求の引用文献情報）（2009/02/13）特開平08-056680</t>
  </si>
  <si>
    <t>審判請求証拠（無効審判請求の引用文献情報）（2009/02/13）特表平07-506721</t>
  </si>
  <si>
    <t>審判審判2008-800092号</t>
  </si>
  <si>
    <t>株式会社　カワタ</t>
  </si>
  <si>
    <t>訂正を認める。無効の一部無効、一部不成立;訂正を認める。無効としない;（訂正を認めない）無効の一部無効、一部不成立</t>
  </si>
  <si>
    <t>2009/04/28;2010/10/19;2011/07/21</t>
  </si>
  <si>
    <t>平21年（行ケ）第10142号;平21年（行ケ）第10149号</t>
  </si>
  <si>
    <t>平22年（行サ）第283号</t>
  </si>
  <si>
    <t>2009/06/03;2009/06/10</t>
  </si>
  <si>
    <t>1x-ZDW(C1230);ZDW(C1230);ZDV(C1230)</t>
  </si>
  <si>
    <t>2010/09/24;2009/10/08</t>
  </si>
  <si>
    <t>審判（受付）:20080521:60:審判請求書（その他の請求書・申立書を含む）;審判（発送）:20080604:20:審判番号通知;審判（発送）:20080604:22:審判官指定（変更）通知;審判（庁内）:20080604:95:予告登録通知;審判（発送）:20080612:17:請求書副本の送達通知（答弁指令）;審判（発送）:20080612:20:審判番号通知;審判（発送）:20080612:22:審判官指定（変更）通知;審判（庁内）:20080619:3012:郵便送達報告書;審判（受付）:20080811:57:答弁書（審判事件答弁書・異議答弁書）;審判（受付）:20080811:611:訂正請求書;審判（発送）:20080910:22:審判官指定（変更）通知;審判（発送）:20080910:22:審判官指定（変更）通知;審判（庁内）:20080911:94:閲覧照会;審判（庁内）:20080912:941:閲覧貸出;審判（庁内）:20080917:942:閲覧返却;審判（受付）:20081014:781:上申書（出願人・請求人）;審判（発送）:20081016:1851:答弁書副本の送付通知;審判（発送）:20081017:1858:上申書副本の送付通知;審判（受付）:20081029:7423:代理人選任届（出願人・請求人）;審判（発送）:20081029:22:審判官指定（変更）通知;審判（発送）:20081029:22:審判官指定（変更）通知;審判（受付）:20081125:6513:口頭審理陳述要領書;審判（発送）:20081127:1860:口頭審理陳述要領書副本の送付通知;審判（受付）:20081208:6513:口頭審理陳述要領書;審判（受付）:20081208:6513:口頭審理陳述要領書;審判（受付）:20081208:6513:口頭審理陳述要領書;審判（庁内）:20081209:309:調書;審判（受付）:20081215:781:上申書（出願人・請求人）;審判（受付）:20090121:782:上申書（被請求人・権利者）;審判（発送）:20090126:1858:上申書副本の送付通知;審判（発送）:20090126:1858:上申書副本の送付通知;審判（受付）:20090202:781:上申書（出願人・請求人）;審判（発送）:20090407:22:審判官指定（変更）通知;審判（発送）:20090407:22:審判官指定（変更）通知;審判（発送）:20090408:22:審判官指定（変更）通知;審判（発送）:20090408:22:審判官指定（変更）通知;審判（発送）:20090417:1858:上申書副本の送付通知;審判（発送）:20090417:23:審理終結通知書;審判（発送）:20090417:23:審理終結通知書;審判（発送）:20090511:03:審決;審判（発送）:20090511:03:審決;審判（庁内）:20090518:3012:郵便送達報告書;審判（庁内）:20090519:3012:郵便送達報告書;審判（発送）:20100104:2891:通知書（その他）期間有;審判（受付）:20100114:611:訂正請求書;審判（発送）:20100128:173:訂正請求副本送付通知（弁駁指令）;審判（受付）:20100301:58:弁駁書（審判事件答弁書・異議答弁書）;審判（発送）:20100929:1852:弁駁書副本の送付通知;審判（発送）:20100929:23:審理終結通知書;審判（発送）:20100929:23:審理終結通知書;審判（発送）:20101027:03:審決;審判（発送）:20101027:03:審決;審判（庁内）:20101104:3012:郵便送達報告書;審判（庁内）:20101104:3012:郵便送達報告書;審判（発送）:20110511:22:審判官指定（変更）通知;審判（発送）:20110511:22:審判官指定（変更）通知;審判（発送）:20110531:23:審理終結通知書;審判（発送）:20110531:23:審理終結通知書;審判（発送）:20110804:03:審決;審判（発送）:20110804:03:審決;審判（庁内）:20110810:3012:郵便送達報告書;審判（庁内）:20110812:3012:郵便送達報告書;審判（庁内）:20111208:96:確定登録通知</t>
  </si>
  <si>
    <t>特願平10-20516</t>
  </si>
  <si>
    <t>特許03767993</t>
  </si>
  <si>
    <t>特開平11-197480</t>
  </si>
  <si>
    <t xml:space="preserve">B01F  13/02              </t>
  </si>
  <si>
    <t>B01F 13/02</t>
  </si>
  <si>
    <t>B01F13/02;B01F15/02;B07B7/086</t>
  </si>
  <si>
    <t>B01F13/02</t>
  </si>
  <si>
    <t>B01F  13/02@AFI(JP);B01F  15/02@ALI(JP);B07B   7/086@ALI(JP)</t>
  </si>
  <si>
    <t>B01F  13/02@AFI(JP)</t>
  </si>
  <si>
    <t>B01F  13/02@AFI(JP);B07B   7/086@AFI(JP);B01F  15/02@ALI(JP);B01F  13/00@CFI(JP);B07B   7/00@CFI(JP);B01F  15/02@CLI(JP)</t>
  </si>
  <si>
    <t>B01F 13/02        B;B01F 15/02        B;B01F 15/02        C;B07B  7/086</t>
  </si>
  <si>
    <t>玉利　冨二郎</t>
  </si>
  <si>
    <t xml:space="preserve">(57)【要約】（修正有） 【課題】材料が未混合のまま一時貯留ホッパーへ落下するのを防止できると共に、一時貯留ホッパーの小型化が図られるなどの利点を有する。 【解決手段】吸引空気源１６と接続した流動ホッパー２と、流動ホッパー２の出入口２ａと縦方向に連通した縦向き管４Ａと該縦向き管４Ａに横方向に連通した横向き管４Ｂとからなる供給管４と、供給管４に接続された一時貯留ホッパー６とを備えている。前記供給管４の横向き管４Ｂにおける最下面５の延長線Ｌの近傍位置または該延長線Ｌより上方位置に、材料の充填レベルを検出するためのレベル計７０を設けている。 </t>
  </si>
  <si>
    <t xml:space="preserve">(57)【特許請求の範囲】 【請求項１】 流動ホッパーと一時貯留ホッパーとの間に縦向き管と横向き管からなる供給管を設け、材料供給源からの材料を吸引空気源の気力により前記供給管を介して流動ホッパー内に吸引輸送するとともに混合し、その混合済み材料を前記一時貯留ホッパー内へ落下するようにする操作を繰り返しながら行なう粉粒体の混合及び微粉除去方法において、 流動ホッパーへの材料の輸送は、前回輸送の混合済み材料が流動ホッパーから一時貯留ホッパーへと降下する際に、前記混合済み材料の充填レベルが供給管の横向き管における最下面の延長線の近傍または該延長線よりも下方に降下する前に開始するようにすることを特徴とする粉粒体の混合及び微粉除去方法。 【請求項２】 排気口にガス導管を介して吸引空気源を接続した流動ホッパーと、該流動ホッパーの出入口と縦方向に連通した縦向き管と、この縦向き管に横方向に連通され材料供給源からの材料が供給される横向き管とからなる供給管と、該供給管に接続された一時貯留ホッパーとからなり、 前記供給管の横向き管における最下面の延長線の近傍位置または該延長線より上方位置に、材料の充填レベルを検出するためのレベル計を設けてなることを特徴とする粉粒体の混合及び微粉除去装置。 【請求項３】 排気口にガス導管を介して吸引空気源を接続した流動ホッパーと、該流動ホッパーの出入口と縦方向に連通した縦向き管と、この縦向き管に横方向に連通され材料供給源からの材料が供給される横向き管とからなる供給管と、該供給管の縦向き管の下端部に接続された一時貯留ホッパーとからなり、前記供給管の横向き管における最下面の延長線の近傍位置または該延長線より上方位置に、材料の充填レベルを検出するためのレベル計を設けるとともに、前記横向き管は縦向き管に対して略水平ないしは上方から下方に向けての下り勾配に設けてなることを特徴とする粉粒体の混合及び微粉除去装置。 【請求項４】 排気口にガス導管を介して吸引空気源を接続した流動ホッパーと、該流動ホッパーの出入口と縦方向に連通した縦向き管と、この縦向き管に横方向に連通され材料供給源からの材料が供給される横向き管とからなる供給管と、該供給管の少なくとも縦向き管が挿入されるとともに、流動ホッパーの出入口の下部に直接または間接に設けた一時貯留ホッパーとからなり、 前記供給管の横向き管における最下面の延長線の近傍位置または該延長線より上方位置に、材料の充填レベルを検出するためのレベル計を設けるとともに、 流動ホッパーの出入口周縁部は縦向き管の入口周縁部より大径とするとともに、流動ホッパーの出入口周縁部と縦向き管の入口周縁部との間には隙間が形成されていることを特徴とする粉粒体の混合及び微粉除去装置。 </t>
  </si>
  <si>
    <t>SFG0030658684</t>
  </si>
  <si>
    <t>審判審判2008-800092号;審判審判2009-800161号;審判審判2009-390103号;審判審判2009-390108号</t>
  </si>
  <si>
    <t>特開平08-165021;特開平09-294926</t>
  </si>
  <si>
    <t>特開平08-165021;特開平09-294926;特開平09-155171;実全平03-032936;特許03767993;異議申立 90／00638 その他 大阪地裁平成２０年（ワ）第１０８１９号特許権に基づく販売差止等請求事件における乙第９号証、組立図（バブルレスローダ）;異議申立 90／00639 その他 大阪地裁平成２０年（ワ）第１０８１９号特許権に基づく販売差止等請求事件における乙第１０号証、注文書（確認用）;異議申立 90／00640 その他 大阪地裁平成２０年（ワ）第１０８１９号特許権に基づく販売差止等請求事件における乙第１１号証、納品書;異議申立 90／00641 その他 大阪地裁平成２０年（ワ）第１０８１９号特許権に基づく販売差止等請求事件における乙第１２号、納品書（検収書）;異議申立 90／00642 その他 大阪地裁平成２０年（ワ）第１０８１９号特許権に基づく販売差止等請求事件における乙第１３号、御見積書ゼウス宛;異議申立 90／00643 その他 大阪地裁平成２０年（ワ）第１０８１９号特許権に基づく販売差止等請求事件における乙第１４号、注文書;異議申立 90／00644 その他 大阪地裁平成２０年（ワ）第１０８１９号特許権に基づく販売差止等請求事件における乙第１５号、売上伝票;異議申立 90／00645 その他 大阪地裁平成２０年（ワ）第１０８１９号特許権に基づく販売差止等請求事件における乙第１６号、「ＩＮＪ上ＡＤＤの件」と題する書面;異議申立 90／00646 その他 大阪地裁平成２０年（ワ）第１０８１９号特許権に基づく販売差止等請求事件における乙第１７号、組立図;異議申立 90／00647 その他 大阪地裁平成２０年（ワ）第１０８１９号特許権に基づく販売差止等請求事件における乙第１８号、確認書;異議申立 90／00648 国内雑誌 小出研二郎、空気流利用「エアロパワーホッパー」の混合・除粉、プラスチック成形技術、株式会社シグマ出版、199706、Ｖ１４　Ｎ６、Ｐ１５－１９</t>
  </si>
  <si>
    <t>拒絶理由通知（拒絶理由の引用文献情報）（2005/09/16）特開平08-165021;拒絶理由通知（拒絶理由の引用文献情報）（2005/09/16）特開平09-294926;登録査定　　（登録査定の参考文献情報）（2005/12/15）特開平08-165021;登録査定　　（登録査定の参考文献情報）（2005/12/15）特開平09-294926;審判請求証拠（無効審判請求の引用文献情報）（2008/05/21）特開平09-155171;審判請求証拠（無効審判請求の引用文献情報）（2008/05/21）特開平09-294926;審判請求証拠（無効審判請求の引用文献情報）（2008/05/21）実全平03-032936;審判請求証拠（無効審判請求の引用文献情報）（2008/05/21）特許03767993;審判請求証拠（無効審判請求の引用文献情報）（2009/07/23）特開平08-165021;審判請求証拠（無効審判請求の引用文献情報）（2009/07/23）特開平09-155171;審判請求証拠（無効審判請求の引用文献情報）（2009/07/23）特開平09-294926;審判請求証拠（無効審判請求の引用文献情報）（2009/07/23）異議申立 90／00638 その他 大阪地裁平成２０年（ワ）第１０８１９号特許権に基づく販売差止等請求事件における乙第９号証、組立図（バブルレスローダ）;審判請求証拠（無効審判請求の引用文献情報）（2009/07/23）異議申立 90／00639 その他 大阪地裁平成２０年（ワ）第１０８１９号特許権に基づく販売差止等請求事件における乙第１０号証、注文書（確認用）;審判請求証拠（無効審判請求の引用文献情報）（2009/07/23）異議申立 90／00640 その他 大阪地裁平成２０年（ワ）第１０８１９号特許権に基づく販売差止等請求事件における乙第１１号証、納品書;審判請求証拠（無効審判請求の引用文献情報）（2009/07/23）異議申立 90／00641 その他 大阪地裁平成２０年（ワ）第１０８１９号特許権に基づく販売差止等請求事件における乙第１２号、納品書（検収書）;審判請求証拠（無効審判請求の引用文献情報）（2009/07/23）異議申立 90／00642 その他 大阪地裁平成２０年（ワ）第１０８１９号特許権に基づく販売差止等請求事件における乙第１３号、御見積書ゼウス宛;審判請求証拠（無効審判請求の引用文献情報）（2009/07/23）異議申立 90／00643 その他 大阪地裁平成２０年（ワ）第１０８１９号特許権に基づく販売差止等請求事件における乙第１４号、注文書;審判請求証拠（無効審判請求の引用文献情報）（2009/07/23）異議申立 90／00644 その他 大阪地裁平成２０年（ワ）第１０８１９号特許権に基づく販売差止等請求事件における乙第１５号、売上伝票;審判請求証拠（無効審判請求の引用文献情報）（2009/07/23）異議申立 90／00645 その他 大阪地裁平成２０年（ワ）第１０８１９号特許権に基づく販売差止等請求事件における乙第１６号、「ＩＮＪ上ＡＤＤの件」と題する書面;審判請求証拠（無効審判請求の引用文献情報）（2009/07/23）異議申立 90／00646 その他 大阪地裁平成２０年（ワ）第１０８１９号特許権に基づく販売差止等請求事件における乙第１７号、組立図;審判請求証拠（無効審判請求の引用文献情報）（2009/07/23）異議申立 90／00647 その他 大阪地裁平成２０年（ワ）第１０８１９号特許権に基づく販売差止等請求事件における乙第１８号、確認書;審判請求証拠（無効審判請求の引用文献情報）（2009/07/23）異議申立 90／00648 国内雑誌 小出研二郎、空気流利用「エアロパワーホッパー」の混合・除粉、プラスチック成形技術、株式会社シグマ出版、199706、Ｖ１４　Ｎ６、Ｐ１５－１９;審判請求証拠（無効審判請求の引用文献情報）（2009/07/23）実全平03-032936</t>
  </si>
  <si>
    <t>審判請求証拠（無効審判請求の引用文献情報）（2008/05/21）特開平09-155171</t>
  </si>
  <si>
    <t>審判請求証拠（無効審判請求の引用文献情報）（2008/05/21）特開平09-294926</t>
  </si>
  <si>
    <t>審判請求証拠（無効審判請求の引用文献情報）（2008/05/21）実全平03-032936</t>
  </si>
  <si>
    <t>審判請求証拠（無効審判請求の引用文献情報）（2008/05/21）特許03767993</t>
  </si>
  <si>
    <t>審判審判2009-800161号</t>
  </si>
  <si>
    <t>平22年（行ケ）第10361号</t>
  </si>
  <si>
    <t>平23年（行ツ）第375号</t>
  </si>
  <si>
    <t>平23年（行サ）第415号</t>
  </si>
  <si>
    <t>2012/02/16;2012/02/16</t>
  </si>
  <si>
    <t>審判（受付）:20090723:60:審判請求書（その他の請求書・申立書を含む）;審判（発送）:20090805:20:審判番号通知;審判（発送）:20090805:22:審判官指定（変更）通知;審判（庁内）:20090805:95:予告登録通知;審判（発送）:20090811:17:請求書副本の送達通知（答弁指令）;審判（発送）:20090811:20:審判番号通知;審判（発送）:20090811:22:審判官指定（変更）通知;審判（庁内）:20090819:3012:郵便送達報告書;審判（受付）:20091015:57:答弁書（審判事件答弁書・異議答弁書）;審判（受付）:20091015:611:訂正請求書;審判（発送）:20100305:22:審判官指定（変更）通知;審判（発送）:20100305:22:審判官指定（変更）通知;審判（発送）:20100323:1851:答弁書副本の送付通知;審判（発送）:20100406:22:審判官指定（変更）通知;審判（発送）:20100406:22:審判官指定（変更）通知;審判（発送）:20100409:22:審判官指定（変更）通知;審判（発送）:20100409:22:審判官指定（変更）通知;審判（受付）:20100514:6513:口頭審理陳述要領書;審判（受付）:20100514:6515:証拠説明書;審判（受付）:20100517:6513:口頭審理陳述要領書;審判（発送）:20100519:1860:口頭審理陳述要領書副本の送付通知;審判（発送）:20100520:1860:口頭審理陳述要領書副本の送付通知;審判（庁内）:20100531:309:調書;審判（受付）:20100616:782:上申書（被請求人・権利者）;審判（受付）:20100629:781:上申書（出願人・請求人）;審判（受付）:20100629:6515:証拠説明書;審判（受付）:20100712:781:上申書（出願人・請求人）;審判（受付）:20100726:782:上申書（被請求人・権利者）;審判（発送）:20100806:1858:上申書副本の送付通知;審判（発送）:20100806:1858:上申書副本の送付通知;審判（発送）:20100806:23:審理終結通知書;審判（発送）:20100806:23:審理終結通知書;審判（発送）:20101028:03:審決;審判（発送）:20101028:03:審決;審判（庁内）:20101105:3012:郵便送達報告書;審判（庁内）:20101105:3012:郵便送達報告書;審判（庁内）:20120229:96:確定登録通知</t>
  </si>
  <si>
    <t>審判請求証拠（無効審判請求の引用文献情報）（2009/07/23）特開平08-165021</t>
  </si>
  <si>
    <t>審判請求証拠（無効審判請求の引用文献情報）（2009/07/23）特開平09-155171</t>
  </si>
  <si>
    <t>審判請求証拠（無効審判請求の引用文献情報）（2009/07/23）特開平09-294926</t>
  </si>
  <si>
    <t>審判請求証拠（無効審判請求の引用文献情報）（2009/07/23）異議申立 90／00638 その他 大阪地裁平成２０年（ワ）第１０８１９号特許権に基づく販売差止等請求事件における乙第９号証、組立図（バブルレスローダ）</t>
  </si>
  <si>
    <t>審判請求証拠（無効審判請求の引用文献情報）（2009/07/23）異議申立 90／00639 その他 大阪地裁平成２０年（ワ）第１０８１９号特許権に基づく販売差止等請求事件における乙第１０号証、注文書（確認用）</t>
  </si>
  <si>
    <t>審判請求証拠（無効審判請求の引用文献情報）（2009/07/23）異議申立 90／00640 その他 大阪地裁平成２０年（ワ）第１０８１９号特許権に基づく販売差止等請求事件における乙第１１号証、納品書</t>
  </si>
  <si>
    <t>審判請求証拠（無効審判請求の引用文献情報）（2009/07/23）異議申立 90／00641 その他 大阪地裁平成２０年（ワ）第１０８１９号特許権に基づく販売差止等請求事件における乙第１２号、納品書（検収書）</t>
  </si>
  <si>
    <t>審判請求証拠（無効審判請求の引用文献情報）（2009/07/23）異議申立 90／00642 その他 大阪地裁平成２０年（ワ）第１０８１９号特許権に基づく販売差止等請求事件における乙第１３号、御見積書ゼウス宛</t>
  </si>
  <si>
    <t>審判請求証拠（無効審判請求の引用文献情報）（2009/07/23）異議申立 90／00643 その他 大阪地裁平成２０年（ワ）第１０８１９号特許権に基づく販売差止等請求事件における乙第１４号、注文書</t>
  </si>
  <si>
    <t>審判請求証拠（無効審判請求の引用文献情報）（2009/07/23）異議申立 90／00644 その他 大阪地裁平成２０年（ワ）第１０８１９号特許権に基づく販売差止等請求事件における乙第１５号、売上伝票</t>
  </si>
  <si>
    <t>審判請求証拠（無効審判請求の引用文献情報）（2009/07/23）異議申立 90／00645 その他 大阪地裁平成２０年（ワ）第１０８１９号特許権に基づく販売差止等請求事件における乙第１６号、「ＩＮＪ上ＡＤＤの件」と題する書面</t>
  </si>
  <si>
    <t>審判請求証拠（無効審判請求の引用文献情報）（2009/07/23）異議申立 90／00646 その他 大阪地裁平成２０年（ワ）第１０８１９号特許権に基づく販売差止等請求事件における乙第１７号、組立図</t>
  </si>
  <si>
    <t>審判請求証拠（無効審判請求の引用文献情報）（2009/07/23）異議申立 90／00647 その他 大阪地裁平成２０年（ワ）第１０８１９号特許権に基づく販売差止等請求事件における乙第１８号、確認書</t>
  </si>
  <si>
    <t>審判請求証拠（無効審判請求の引用文献情報）（2009/07/23）異議申立 90／00648 国内雑誌 小出研二郎、空気流利用「エアロパワーホッパー」の混合・除粉、プラスチック成形技術、株式会社シグマ出版、199706、Ｖ１４　Ｎ６、Ｐ１５－１９</t>
  </si>
  <si>
    <t>審判請求証拠（無効審判請求の引用文献情報）（2009/07/23）実全平03-032936</t>
  </si>
  <si>
    <t>審判審判2009-390103号</t>
  </si>
  <si>
    <t>株式会社　松井製作所</t>
  </si>
  <si>
    <t>審判（受付）:20090821:60:審判請求書（その他の請求書・申立書を含む）;審判（発送）:20090904:20:審判番号通知;審判（発送）:20090907:22:審判官指定（変更）通知;審判（庁内）:20090907:95:予告登録通知;審判（受付）:20090924:51:手続補正書（方式）;審判（受付）:20091016:609:請求取下書;審判（庁内）:20091019:9611:請求取下登録</t>
  </si>
  <si>
    <t>審判審判2009-390108号</t>
  </si>
  <si>
    <t>審判（受付）:20090907:60:審判請求書（その他の請求書・申立書を含む）;審判（発送）:20090918:20:審判番号通知;審判（庁内）:20090924:95:予告登録通知;審判（発送）:20091001:22:審判官指定（変更）通知;審判（発送）:20091201:234:手続中止通知書;審判（庁内）:20100119:9611:請求取下登録</t>
  </si>
  <si>
    <t>審判異議2000-070310号</t>
  </si>
  <si>
    <t>審判（受付）:20000131:561:異議申立書;審判（受付）:20000202:51:手続補正書（方式）;審判（発送）:20000218:201:異議番号通知;審判（発送）:20000218:201:異議番号通知;審判（発送）:20000218:201:異議番号通知;審判（庁内）:20000308:95:予告登録通知;審判（発送）:20000407:22:審判官指定（変更）通知;審判（発送）:20000407:22:審判官指定（変更）通知;審判（発送）:20000414:18:異議申立書副本の送付通知;審判（庁内）:20000414:94:閲覧照会;審判（庁内）:20000426:941:閲覧貸出;審判（発送）:20000428:22:審判官指定（変更）通知;審判（発送）:20000428:22:審判官指定（変更）通知;審判（庁内）:20000512:942:閲覧返却;審判（庁内）:20000629:309:調書;審判（発送）:20000707:22:審判官指定（変更）通知;審判（発送）:20000707:22:審判官指定（変更）通知;審判（発送）:20000714:10:取消理由通知書;審判（庁内）:20000718:94:閲覧照会;審判（庁内）:20000724:941:閲覧貸出;審判（庁内）:20000728:942:閲覧返却;審判（受付）:20000913:53:意見書;審判（受付）:20000913:611:訂正請求書;審判（発送）:20001020:22:審判官指定（変更）通知;審判（発送）:20001020:22:審判官指定（変更）通知;審判（発送）:20001107:185:審尋（権利者）（審判官）;審判（庁内）:20001124:94:閲覧照会;審判（庁内）:20001218:941:閲覧貸出;審判（受付）:20010104:54:回答書;審判（庁内）:20010131:942:閲覧返却;審判（発送）:20010417:22:審判官指定（変更）通知;審判（発送）:20010417:22:審判官指定（変更）通知;審判（発送）:20010417:22:審判官指定（変更）通知;審判（発送）:20010417:22:審判官指定（変更）通知;審判（発送）:20010424:10:取消理由通知書;審判（受付）:20010626:53:意見書;審判（受付）:20010626:611:訂正請求書;審判（発送）:20010710:126:手続補正指令書（中間）（審判長）;審判（受付）:20010716:512:手数料補正書;審判（発送）:20010907:16:異議の決定;審判（発送）:20010907:16:異議の決定;審判（庁内）:20010914:3012:郵便送達報告書;審判（庁内）:20010914:3012:郵便送達報告書;審判（庁内）:20010914:94:閲覧照会;審判（庁内）:20010917:941:閲覧貸出;審判（庁内）:20010918:942:閲覧返却;審判（庁内）:20011001:96:確定登録通知</t>
  </si>
  <si>
    <t>特願平10-106286</t>
  </si>
  <si>
    <t>特許02926040</t>
  </si>
  <si>
    <t>特開平11-020598</t>
  </si>
  <si>
    <t>未選定</t>
  </si>
  <si>
    <t>B60R 21/26;B01J  7/00;C06D  5/00</t>
  </si>
  <si>
    <t>B60R21/26;B01J7/00;C06D5/00</t>
  </si>
  <si>
    <t>B01J   7/00@AFI(JP);B60R  21/26@ALI(EP);B60R  21/264@ALI(EP);C06D   5/00@ALI(JP);C06D   5/06@ALI(EP);B01J   7/00@CFI(JP);B60R  21/26@CLI(EP);C06D   5/00@CLI(EP)</t>
  </si>
  <si>
    <t>B01J   7/00@AFI(JP);B60R  21/26@ALI(EP);B60R  21/264@ALI(EP);C06D   5/00@ALI(JP);C06D   5/06@ALI(EP)</t>
  </si>
  <si>
    <t>B01J   7/00@AFI(JP)</t>
  </si>
  <si>
    <t>B60R 21/26;B01J  7/00        A;C06D  5/00        Z;B60R 21/16;B60R 21/203;B60R 21/264</t>
  </si>
  <si>
    <t>B60R 21/26;B01J  7/00        A;C06D  5/00        Z</t>
  </si>
  <si>
    <t>3D054 AA02;3D054 AA03;3D054 AA13;3D054 AA14;3D054 DD11;3D054 DD15;3D054 DD17;3D054 DD18;3D054 DD19;3D054 DD21;3D054 DD24;3D054 DD28;3D054 EE14;3D054 FF02;3D054 FF17;3D054 FF18;3D054 FF20;4G068 DA08;4G068 DB10;4G068 DC01;4G068 DC05</t>
  </si>
  <si>
    <t>勝田　信行;富山　昇吾;中島　禎浩</t>
  </si>
  <si>
    <t xml:space="preserve">(57)【要約】 【課題】所望の時間内でガス発生剤を完全燃焼することを可能とし、十分な作動性能を示すエアバッグ用ガス発生器を提供すること。 【解決手段】ガス排出口を有するハウジング内に、衝撃センサが衝撃を感知することにより作動する点火手段と、該点火手段により着火されて燃焼し燃焼ガスを発生するガス発生剤と、前記燃焼ガスの冷却及び／又は燃焼残渣の捕集を果たすフィルタ手段とを含んで収容してなるエアバッグ用ガス発生器において、前記各ガス排出口の開口面積の総和Ａtに対する前記ガス発生剤の表面積の総和Ａの値（Ａ／Ａt）を３００より大に規制したエアバッグ用ガス発生器とする。 </t>
  </si>
  <si>
    <t>特願平09-119548</t>
  </si>
  <si>
    <t xml:space="preserve">(57)【特許請求の範囲】 【請求項１】ガス排出口を有するハウジング内に、衝撃センサが衝撃を感知することにより作動する点火手段と、該点火手段により着火されて燃焼し燃焼ガスを発生するガス発生剤と、前記燃焼ガスの冷却及び／又は燃焼残渣の捕集を果たすフィルタ手段とを含んで収容してなるエアバッグ用ガス発生器において、 前記各ガス排出口の開口面積の総和Ａtに対する前記ガス発生剤の表面積の総和Ａの値（Ａ／Ａt）を３００より大に規制することを特徴とするエアバッグ用ガス発生器。 【請求項２】前記各ガス排出口の開口面積の総和Ａtに対する前記ガス発生剤の表面積の総和Ａの値(Ａ／Ａt)を３００より大に規制して、８５℃と２０℃、また２０℃と－４０℃とでの、内容量60リットルタンクを用いたタンク内圧力試験におけるそれぞれの最大圧力同士の差を、２０℃での該タンク内圧力試験の最大圧力の２５％以内としたことを特徴とする請求項１記載のエアバッグ用ガス発生器。 【請求項３】前記各ガス排出口の開口面積の総和Ａtに対する前記ガス発生剤の表面積の総和Ａの値（Ａ／Ａt）を３００より大に規制して、８５℃と２０℃、また２０℃と－４０℃とでの、内容量60リットルタンクを用いたタンク内圧力試験におけるそれぞれの最大圧力同士の差を４０kPa以下とすることを特徴とする請求項１又は２記載のエアバッグ用ガス発生器。 【請求項４】前記各ガス排出口の開口面積の総和Ａtに対する前記ガス発生剤の表面積の総和Ａの値(Ａ／Ａt)が、運転席用及び助手席用のエアバッグ用ガス発生器において、Ａ／Ａtの値が３００より大きく１３００以下であることを特徴とする請求項１～３の何れか１項記載のエアバッグ用ガス発生器。 【請求項５】前記各ガス排出口の開口面積の総和Ａtに対する前記ガス発生剤の表面積の総和Ａの値(Ａ／Ａt)が、運転席用及び助手席用のエアバッグ用ガス発生器において、Ａ／Ａt＝４５０～１３００であることを特徴とする請求項１～３の何れか１項記載のエアバッグ用ガス発生器。 【請求項６】前記各ガス排出口の開口面積の総和Ａtに対する前記ガス発生剤の表面積の総和Ａの値(Ａ／Ａt)が、運転席用及び助手席用のエアバッグ用ガス発生器において、Ａ／Ａt＝４５０～１０００であることを特徴とする請求項１～３の何れか１項記載のエアバッグ用ガス発生器。 【請求項７】前記各ガス排出口の開口面積の総和Ａtは、（ａ）運転席用のエアバッグ用ガス発生器においては、５０～２００mm2、（ｂ）助手席用のエアバッグ用ガス発生器においては、６０～５００mm2であることを特徴とする請求項１～６の何れか１項記載のエアバッグ用ガス発生器。 【請求項８】前記各ガス発生剤の表面積の総和Ａは、（ａ）運転席用のエアバッグ用ガス発生器においては、４×１０4～７×１０4mm2、（ｂ）助手席用のエアバッグ用ガス発生器においては、６×１０4～３×１０5mm2であることを特徴とする請求項１～７の何れか１項記載のエアバッグ用ガス発生器。 【請求項９】前記ガス排出口は、その内径が２～５mmであることを特徴とする請求項１～８の何れか１項記載のエアバッグ用ガス発生器。 【請求項１０】前記ガス発生剤は、70kg/cm2の圧力下に於ける線燃焼速度が、７～３０mm/secであることを特徴とする請求項１～９の何れか１項記載のエアバッグ用ガス発生器。 【請求項１１】前記ガス発生剤は、70kg/cm2の圧力下に於ける線燃焼速度が、７～１５ｍｍ／ｓｅｃであることを特徴とする請求項１～９の何れか１項記載のエアバッグ用ガス発生器。 【請求項１２】前記ガス発生剤は、含窒素有機化合物と、酸化剤と、スラグ形成剤とを含む非アジド系ガス発生剤であることを特徴とする請求項１～１１の何れか１項記載のエアバッグ用ガス発生器。 【請求項１３】前記ガス発生剤において、含窒素有機化合物の含有量が２５～60重量％、酸化剤の含有量が40～65重量％、スラグ形成剤の含有量が１～20重量％であることを特徴とする請求項１２記載のエアバッグ用ガス発生器。 【請求項１４】前記含窒素有機化合物がニトログアニジンであることを特徴とする請求項１２又は１３記載のエアバッグ用ガス発生器。 【請求項１５】前記スラグ形成剤が酸性白土であることを特徴とする請求項１２～１４の何れか１項記載のエアバッグ用ガス発生器。 【請求項１６】前記ガス発生剤は単孔円筒形状であることを特徴とする請求項１～１５の何れか１項記載のエアバッグ用ガス発生器。 【請求項１７】前記ガス発生剤の充填量は、（ａ）運転席用のエアバッグ用ガス発生器においては、２０～５０g、（ｂ）助手席用のエアバッグ用ガス発生器においては、５０～１９０gであることを特徴とする請求項１～１６の何れか１項記載のエアバッグ用ガス発生器。 【請求項１８】前記フィルタ手段の圧力損失値は、該ハウジングに形成されたガス排出口の圧力損失値よりも低いことを特徴とする請求項１～１７の何れか１項記載のガス発生器。 【請求項１９】エアバッグ用ガス発生器と、 衝撃を感知して前記ガス発生器を作動させる衝撃センサと、 前記ガス発生器で発生するガスを導入して膨張するエアバッグと、 前記エアバッグを収容するモジュールケースとを含み、前記エアバッグ用ガス発生器が請求項１～１８の何れか１項記載のエアバッグ用ガス発生器であることを特徴とするエアバッグ装置。 </t>
  </si>
  <si>
    <t>SFG0000707331</t>
  </si>
  <si>
    <t>AT00249351T;AU00737830B;AU01689400A;AU00760019B;AU07371001A;BR09908244A;CA02320380A;CN01198999A;CN01098181C;CN01291929A;CN01151332C;DE69817910D;DE69817910T;EP876943A;EP876943B;EP1136173A;特開平11-020598;特許02926040;特開2000-190132;特許03837248;特開2001-073457;特許03590961;特開2003-094256;US6135496;US6183006;US6224096;US6711803;US6406060;US2002017777;US6386582;US2005178818;WO2000038878A</t>
  </si>
  <si>
    <t>審判異議2000-070310号;審判審判2007-800227号</t>
  </si>
  <si>
    <t>特開平5-229397;実用新案登録3019917</t>
  </si>
  <si>
    <t>特開昭49-044434;特開平06-183310;特開平10-095302;特開平08-301682;特開平10-029493;特開平10-087390</t>
  </si>
  <si>
    <t>異議証拠　　（異議申立の引用文献情報）（2000/01/28）特開昭49-044434;異議証拠　　（異議申立の引用文献情報）（2000/01/28）特開平06-183310;異議証拠　　（異議申立の引用文献情報）（2000/01/28）特開平10-095302;審判請求証拠（無効審判請求の引用文献情報）（2007/10/19）特開平06-183310;審判請求証拠（無効審判請求の引用文献情報）（2007/10/19）特開平08-301682;審判請求証拠（無効審判請求の引用文献情報）（2007/10/19）特開平10-029493;審判請求証拠（無効審判請求の引用文献情報）（2007/10/19）特開平10-087390</t>
  </si>
  <si>
    <t>ＦＦ２０外気温度に依存されず安定に作動</t>
  </si>
  <si>
    <t>審判審判2007-800227号</t>
  </si>
  <si>
    <t>平20年（行ケ）第10436号</t>
  </si>
  <si>
    <t>平21年（行ツ）第359号</t>
  </si>
  <si>
    <t>平21年（行サ）第469号</t>
  </si>
  <si>
    <t>2010/05/13;2010/05/13</t>
  </si>
  <si>
    <t>審判（受付）:20071019:60:審判請求書（その他の請求書・申立書を含む）;審判（受付）:20071022:523:手続補正書（自発・内容）;審判（発送）:20071102:20:審判番号通知;審判（庁内）:20071102:95:予告登録通知;審判（発送）:20071107:20:審判番号通知;審判（発送）:20071107:22:審判官指定（変更）通知;審判（発送）:20071107:22:審判官指定（変更）通知;審判（発送）:20071108:17:請求書副本の送達通知（答弁指令）;審判（庁内）:20071113:3012:郵便送達報告書;審判（受付）:20080108:57:答弁書（審判事件答弁書・異議答弁書）;審判（受付）:20080108:611:訂正請求書;審判（発送）:20080117:171:答弁書副本の送付通知（弁駁指令）;審判（発送）:20080117:1855:訂正請求書副本の送付通知;審判（受付）:20080215:58:弁駁書（審判事件答弁書・異議答弁書）;審判（発送）:20080303:1852:弁駁書副本の送付通知;審判（発送）:20080404:22:審判官指定（変更）通知;審判（発送）:20080404:22:審判官指定（変更）通知;審判（受付）:20080422:6513:口頭審理陳述要領書;審判（受付）:20080422:6513:口頭審理陳述要領書;審判（受付）:20080425:781:上申書（出願人・請求人）;審判（庁内）:20080515:309:調書;審判（受付）:20080610:781:上申書（出願人・請求人）;審判（受付）:20080610:782:上申書（被請求人・権利者）;審判（受付）:20080617:781:上申書（出願人・請求人）;審判（受付）:20080617:782:上申書（被請求人・権利者）;審判（発送）:20080703:132:無効理由通知書;審判（発送）:20080703:132:無効理由通知書;審判（発送）:20080703:1858:上申書副本の送付通知;審判（発送）:20080703:1858:上申書副本の送付通知;審判（発送）:20080703:1858:上申書副本の送付通知;審判（発送）:20080703:1858:上申書副本の送付通知;審判（発送）:20080708:22:審判官指定（変更）通知;審判（発送）:20080708:22:審判官指定（変更）通知;審判（受付）:20080711:782:上申書（被請求人・権利者）;審判（庁内）:20080717:94:閲覧照会;審判（庁内）:20080718:941:閲覧貸出;審判（庁内）:20080723:942:閲覧返却;審判（受付）:20080805:53:意見書;審判（庁内）:20080808:94:閲覧照会;審判（庁内）:20080818:941:閲覧貸出;審判（庁内）:20080819:942:閲覧返却;審判（受付）:20080918:782:上申書（被請求人・権利者）;審判（発送）:20080930:1856:意見書副本の送付通知;審判（発送）:20080930:1858:上申書副本の送付通知;審判（発送）:20080930:23:審理終結通知書;審判（発送）:20080930:23:審理終結通知書;審判（発送）:20081023:03:審決;審判（発送）:20081023:03:審決;審判（庁内）:20081028:3012:郵便送達報告書;審判（庁内）:20081028:3012:郵便送達報告書;審判（庁内）:20100701:96:確定登録通知</t>
  </si>
  <si>
    <t>審判請求証拠（無効審判請求の引用文献情報）（2007/10/19）特開平06-183310</t>
  </si>
  <si>
    <t>審判請求証拠（無効審判請求の引用文献情報）（2007/10/19）特開平08-301682</t>
  </si>
  <si>
    <t>審判請求証拠（無効審判請求の引用文献情報）（2007/10/19）特開平10-029493</t>
  </si>
  <si>
    <t>審判請求証拠（無効審判請求の引用文献情報）（2007/10/19）特開平10-087390</t>
  </si>
  <si>
    <t>審判審判2009-800128号</t>
  </si>
  <si>
    <t>審判（受付）:20090619:60:審判請求書（その他の請求書・申立書を含む）;審判（受付）:20090625:523:手続補正書（自発・内容）;審判（発送）:20090703:20:審判番号通知;審判（発送）:20090703:22:審判官指定（変更）通知;審判（庁内）:20090703:95:予告登録通知;審判（発送）:20090717:20:審判番号通知;審判（発送）:20090717:22:審判官指定（変更）通知;審判（発送）:20090723:17:請求書副本の送達通知（答弁指令）;審判（庁内）:20090723:28:再送;審判（庁内）:20090728:3012:郵便送達報告書;審判（受付）:20090909:57:答弁書（審判事件答弁書・異議答弁書）;審判（受付）:20090909:611:訂正請求書;審判（発送）:20091001:22:審判官指定（変更）通知;審判（発送）:20091001:22:審判官指定（変更）通知;審判（発送）:20091002:171:答弁書副本の送付通知（弁駁指令）;審判（発送）:20091002:173:訂正請求副本送付通知（弁駁指令）;審判（受付）:20091104:58:弁駁書（審判事件答弁書・異議答弁書）;審判（発送）:20091116:1852:弁駁書副本の送付通知;審判（発送）:20091118:22:審判官指定（変更）通知;審判（発送）:20091118:22:審判官指定（変更）通知;審判（受付）:20091207:6513:口頭審理陳述要領書;審判（発送）:20091210:1860:口頭審理陳述要領書副本の送付通知;審判（受付）:20091221:6513:口頭審理陳述要領書;審判（庁内）:20091222:309:調書;審判（発送）:20100114:132:無効理由通知書;審判（発送）:20100114:132:無効理由通知書;審判（受付）:20100215:53:意見書;審判（受付）:20100215:611:訂正請求書;審判（発送）:20100308:173:訂正請求副本送付通知（弁駁指令）;審判（発送）:20100308:1856:意見書副本の送付通知;審判（受付）:20100408:58:弁駁書（審判事件答弁書・異議答弁書）;審判（発送）:20100422:22:審判官指定（変更）通知;審判（発送）:20100422:22:審判官指定（変更）通知;審判（発送）:20100623:1852:弁駁書副本の送付通知;審判（発送）:20100623:23:審理終結通知書;審判（発送）:20100623:23:審理終結通知書;審判（発送）:20100707:03:審決;審判（発送）:20100707:03:審決;審判（庁内）:20100712:3012:郵便送達報告書;審判（庁内）:20100713:3012:郵便送達報告書;審判（庁内）:20100901:96:確定登録通知</t>
  </si>
  <si>
    <t>特願平10-142562</t>
  </si>
  <si>
    <t>特許03567736</t>
  </si>
  <si>
    <t>特開平11-340146</t>
  </si>
  <si>
    <t xml:space="preserve">H01L 21/205      </t>
  </si>
  <si>
    <t>H01L 21/205;C23C 16/44;C23C 16/50;H01L 21/3065;H05H  1/46</t>
  </si>
  <si>
    <t>H01L 21/205</t>
  </si>
  <si>
    <t>H01L21/205;C23C16/455;C23C16/50;H01L21/3065;H05H1/46</t>
  </si>
  <si>
    <t>H01L21/205</t>
  </si>
  <si>
    <t>H05H   1/46@AFI(JP);C23C  16/44@ALI(JP);C23C  16/455@ALI(JP);C23C  16/50@ALI(JP);H01L  21/205@ALI(JP);H01L  21/302@ALI(JP);H01L  21/3065@ALI(JP);H05H   1/46@CFI(JP);C23C  16/44@CLI(JP);C23C  16/455@CLI(JP);C23C  16/50@CLI(JP);H01L  21/02@CLI(JP)</t>
  </si>
  <si>
    <t>H05H   1/46@AFI(JP);C23C  16/44@ALI(JP);C23C  16/455@ALI(JP);C23C  16/50@ALI(JP);H01L  21/205@ALI(JP);H01L  21/302@ALI(JP);H01L  21/3065@ALI(JP)</t>
  </si>
  <si>
    <t>H05H   1/46@AFI(JP)</t>
  </si>
  <si>
    <t>H05H  1/46        L;C23C 16/44        D;C23C 16/50;H01L 21/302       B;H01L 21/205;C23C 16/455;H01L 21/302   101 G;H01L 21/302   101 C</t>
  </si>
  <si>
    <t>H01L 21/205;C23C 16/455;C23C 16/50;H05H  1/46        L;H01L 21/302   101 C</t>
  </si>
  <si>
    <t>4K030 EA05;4K030 EA06;4K030 FA01;4K030 GA02;4K030 JA05;4K030 JA16;4K030 KA08;4K030 KA28;4K030 KA45;5F004 AA01;5F004 BA20;5F004 BB13;5F004 BB18;5F004 BC03;5F004 BC08;5F004 CA09;5F045 AA08;5F045 BB08;5F045 EE12;5F045 EE20;5F045 EF02;5F045 EF08;5F045 EF15;5F045 EH02;5F045 EH11</t>
  </si>
  <si>
    <t>前田　賢治;枝村　学;荒井　雅嗣;吉岡　健;坪根　恒彦</t>
  </si>
  <si>
    <t>作田　康夫</t>
  </si>
  <si>
    <t xml:space="preserve">(57)【要約】 【課題】所定のガス流量、投入電力に対して、処理用ガスを有効に利用し、処理速度及び均一性を向上させ、スループットの向上、もしくは、ランニングコストの低減を図ることのできるプラズマ処理装置を提供する。 【解決手段】処理室内へガスを導入するためのガス導入口の開口部１６を、プラズマの最も強く発生している領域に向けることにより、処理用ガスをプラズマ１３領域にダイレクトに供給し、さらに、プラズマ１３領域を通過したガスが、処理室中央部付近を通過するように処理室内の流れパターン１４を形成する。 </t>
  </si>
  <si>
    <t xml:space="preserve">(57)【特許請求の範囲】 【請求項１】 処理室内に配置され基板が載置されるステージと、このステージ上方でプラズマが形成される領域を囲む前記処理室の誘電体製の壁と、この壁の外周に巻かれて配置されプラズマを形成するための電力が供給されるコイル状のアンテナと、この壁の下方側に配置され前記処理室にガスを導入するガス導入部材とを備え、前記ガス導入部材からのガスが前記プラズマの形成領域に向けて上向きに導入され前記ステージの周囲から排気されるプラズマ処理装置。 【請求項２】 処理室内に配置され基板が載置されるステージと、このステージ上方でプラズマが形成される領域を囲む前記処理室の誘電体製の壁と、この壁の外周に巻かれて配置されプラズマを形成するための電力が供給されるコイル状のアンテナと、この壁の下方側に配置され前記処理室内の前記プラズマの形成領域に向けて上向きにガスを導入するガス導入部材と、前記ステージの周囲から前記ガスが排気される空間とを備えたプラズマ処理装置。 【請求項３】 請求項１または２に記載のプラズマ処理装置であって、前記ガス導入部材は前記プラズマの形成領域に向けて前記ガスを導入するガス導入手段を前記処理室の内側に備えたプラズマ処理装置。 【請求項４】 請求項３に記載にプラズマ処理装置であって、前記ガス導入手段が前記壁の内側に沿って配置された整流板であるプラズマ処理装置。 【請求項５】 請求項３に記載のプラズマ処理装置であって、前記ガス導入手段が前記壁の内側に配置された管路であるプラズマ処理装置。 </t>
  </si>
  <si>
    <t>SFG0030783672</t>
  </si>
  <si>
    <t>特開平07-094473;特開平09-237698;特開平10-092598;特開平07-201495;特開平09-074089;特開平08-017748;特開平03-094422</t>
  </si>
  <si>
    <t>特開平03-094422;特開平07-094473;特開平07-201495;特開平08-017748;特開平09-074089;特開平09-237698;特開平10-092598;特開平02-211624;特開平03-132027;特開平09-249976;実全平03-008429</t>
  </si>
  <si>
    <t>拒絶理由通知（拒絶理由の引用文献情報）（2003/05/21）特開平03-094422;拒絶理由通知（拒絶理由の引用文献情報）（2003/05/21）特開平07-094473;拒絶理由通知（拒絶理由の引用文献情報）（2003/05/21）特開平07-201495;拒絶理由通知（拒絶理由の引用文献情報）（2003/05/21）特開平08-017748;拒絶理由通知（拒絶理由の引用文献情報）（2003/05/21）特開平09-074089;拒絶理由通知（拒絶理由の引用文献情報）（2003/05/21）特開平09-237698;拒絶理由通知（拒絶理由の引用文献情報）（2003/05/21）特開平10-092598;登録査定　　（登録査定の参考文献情報）（2004/05/20）特開平03-094422;登録査定　　（登録査定の参考文献情報）（2004/05/20）特開平07-094473;登録査定　　（登録査定の参考文献情報）（2004/05/20）特開平07-201495;登録査定　　（登録査定の参考文献情報）（2004/05/20）特開平08-017748;登録査定　　（登録査定の参考文献情報）（2004/05/20）特開平09-074089;登録査定　　（登録査定の参考文献情報）（2004/05/20）特開平09-237698;登録査定　　（登録査定の参考文献情報）（2004/05/20）特開平10-092598;審判請求証拠（無効審判請求の引用文献情報）（2009/06/18）特開平02-211624;審判請求証拠（無効審判請求の引用文献情報）（2009/06/18）特開平03-132027;審判請求証拠（無効審判請求の引用文献情報）（2009/06/18）特開平09-249976;審判請求証拠（無効審判請求の引用文献情報）（2009/06/18）実全平03-008429</t>
  </si>
  <si>
    <t>ＢＡ２０誘導結合型;ＢＣ０８ガス導入口の位置;ＣＡ０９ガス導入方法</t>
  </si>
  <si>
    <t>審判請求証拠（無効審判請求の引用文献情報）（2009/06/18）特開平02-211624</t>
  </si>
  <si>
    <t>審判請求証拠（無効審判請求の引用文献情報）（2009/06/18）特開平03-132027</t>
  </si>
  <si>
    <t>審判請求証拠（無効審判請求の引用文献情報）（2009/06/18）特開平09-249976</t>
  </si>
  <si>
    <t>審判請求証拠（無効審判請求の引用文献情報）（2009/06/18）実全平03-008429</t>
  </si>
  <si>
    <t>審判査定不服2006-016420号</t>
  </si>
  <si>
    <t>審判（受付）:20060728:60:審判請求書（その他の請求書・申立書を含む）;審判（受付）:20060828:51:手続補正書（方式）;審判（受付）:20071130:7424:代理人辞任届（出願人・請求人）;審判（受付）:20080502:781:上申書（出願人・請求人）;審判（受付）:20080520:831:刊行物等提出書;審判（発送）:20080618:13:拒絶理由通知書;審判（発送）:20080618:22:審判官指定（変更）通知;審判（発送）:20080625:2714:刊行物等提出による通知書;審判（受付）:20080729:523:手続補正書（自発・内容）;審判（受付）:20080729:53:意見書;審判（発送）:20080813:22:審判官指定（変更）通知;審判（発送）:20080827:03:審決</t>
  </si>
  <si>
    <t>特願平10-155109</t>
  </si>
  <si>
    <t>特許04183797</t>
  </si>
  <si>
    <t>特開平11-308958</t>
  </si>
  <si>
    <t xml:space="preserve">A01M   7/00              </t>
  </si>
  <si>
    <t>A01M  7/00</t>
  </si>
  <si>
    <t>A01M7/00</t>
  </si>
  <si>
    <t>A01M   7/00@AFI(JP)</t>
  </si>
  <si>
    <t>A01M   7/00@AFI(JP);A01M   7/00@CFI(JP)</t>
  </si>
  <si>
    <t>A01M  7/00        S</t>
  </si>
  <si>
    <t>2B121 AA11;2B121 AA12;2B121 AA13;2B121 AA14;2B121 AA16;2B121 AA17;2B121 CB07;2B121 CC02;2B121 CC25;2B121 FA06;2B121 FA15</t>
  </si>
  <si>
    <t>堤　周作</t>
  </si>
  <si>
    <t>小栗　昌平;本多　弘徳;市川　利光;高松　猛</t>
  </si>
  <si>
    <t>ゴキブリの飛翔行動阻害方法</t>
  </si>
  <si>
    <t xml:space="preserve">(57)【要約】 【課題】エアゾール噴射後の害虫の飛翔行動を阻害し、それによってエアゾールの無駄な使用を減らすことができ、さらに環境衛生上で好ましい、害虫の飛翔行動阻害の方法を提供する。 【手段】殺虫剤と溶剤を含む原液及び噴射剤を含有する害虫防除エアゾールにおいて、溶剤の有効量を１秒以内に噴射して、噴射後の害虫の飛翔行動を阻害する害虫の飛翔行動阻害方法。 </t>
  </si>
  <si>
    <t xml:space="preserve">(57)【特許請求の範囲】 【請求項１】 エアゾール全量の０．０１～２．０重量／容量％の割合で占める殺虫剤と、エアゾール全量の１０～９０容量／容量％を占める割合の溶剤とを含む原液及び噴射剤を含有するエアゾールを、ゴキブリに向けて１回、溶剤の噴射量が０．５～１．２ｍｌとなる量を１秒以内に噴射して、噴射後のゴキブリの飛翔行動を阻害することを特徴とするゴキブリの飛翔行動阻害方法。 【請求項２】 エアゾール全量の０．０１～２．０重量／容量％の割合で占める殺虫剤と、エアゾール全量の１０～９０容量／容量％を占める割合の溶剤とを含む原液及び噴射剤を含有するエアゾールを、ゴキブリに向けて１回、溶剤の噴射量が０．５～１．２ｍｌとなる量を１秒以内に噴射して、噴射後のゴキブリを４７秒以内にノックダウンさせて該ゴキブリを防除することを特徴とするゴキブリの防除方法。 </t>
  </si>
  <si>
    <t>SFG0030757079</t>
  </si>
  <si>
    <t>特開平11-308958;特許04183797;特開2007-001985</t>
  </si>
  <si>
    <t>審判査定不服2006-016420号;審判審判2008-800260号</t>
  </si>
  <si>
    <t>特開平09-175905;特開昭63-222102;特開平05-105608;異議申立 80／01061 その他 新規合成ピレスロイド系化合物イミプロトリンの衛生害虫に対する殺虫特性、Ｊｐｎ　Ｊｏｕｒｎａｌ　Ｅｎｖｉｒｏｎ　Ｅｎｔｏｍｏｌ　Ｚｏｏｌ、1995、Ｖｏｌ．７　Ｎｏ．２、Ｐ．７９－８６;異議申立 80／01062 その他 試験結果報告書;異議申立 80／01063 その他 日本農薬学会誌及び翻訳文、198511、第１０巻、第４号、Ｐ．６２１－６２８;異議申立 80／01064 その他 大洋液化ガス株式会社作成のエアゾール用液化石油ガスの圧力と密度との関係を示す資料;異議申立 80／01065 その他 家庭用殺虫剤概論ＩＩ、日本殺虫剤工業会、199610、Ｐ．２８－２９;異議申立 80／01066 その他 ＴＨＥ　ＭＥＲＣＫ　ＩＮＤＥＸ、メルク社、1976、Ｐ．６８４;異議申立 80／01067 その他 岩波　理化学辞典、株式会社岩波書店、19871012、第４版、Ｐ．７２０</t>
  </si>
  <si>
    <t>拒絶理由通知（拒絶理由の引用文献情報）（2005/10/06）特開平09-175905;拒絶査定　　（拒絶査定の引用文献情報）（2006/06/21）特開昭63-222102;拒絶査定　　（拒絶査定の引用文献情報）（2006/06/21）特開平09-175905;審判請求証拠（無効審判請求の引用文献情報）（2008/11/20）特開平05-105608;審判請求証拠（無効審判請求の引用文献情報）（2008/11/20）特開平09-175905;審判請求証拠（無効審判請求の引用文献情報）（2008/11/20）異議申立 80／01061 その他 新規合成ピレスロイド系化合物イミプロトリンの衛生害虫に対する殺虫特性、Ｊｐｎ　Ｊｏｕｒｎａｌ　Ｅｎｖｉｒｏｎ　Ｅｎｔｏｍｏｌ　Ｚｏｏｌ、1995、Ｖｏｌ．７　Ｎｏ．２、Ｐ．７９－８６;審判請求証拠（無効審判請求の引用文献情報）（2008/11/20）異議申立 80／01062 その他 試験結果報告書;審判請求証拠（無効審判請求の引用文献情報）（2008/11/20）異議申立 80／01063 その他 日本農薬学会誌及び翻訳文、198511、第１０巻、第４号、Ｐ．６２１－６２８;審判請求証拠（無効審判請求の引用文献情報）（2008/11/20）異議申立 80／01064 その他 大洋液化ガス株式会社作成のエアゾール用液化石油ガスの圧力と密度との関係を示す資料;審判請求証拠（無効審判請求の引用文献情報）（2008/11/20）異議申立 80／01065 その他 家庭用殺虫剤概論ＩＩ、日本殺虫剤工業会、199610、Ｐ．２８－２９;審判請求証拠（無効審判請求の引用文献情報）（2008/11/20）異議申立 80／01066 その他 ＴＨＥ　ＭＥＲＣＫ　ＩＮＤＥＸ、メルク社、1976、Ｐ．６８４;審判請求証拠（無効審判請求の引用文献情報）（2008/11/20）異議申立 80／01067 その他 岩波　理化学辞典、株式会社岩波書店、19871012、第４版、Ｐ．７２０</t>
  </si>
  <si>
    <t>ＡＡ１１ノミ;ＡＡ１２カメムシ;ＡＡ１２ハチ</t>
  </si>
  <si>
    <t>審判審判2008-800260号</t>
  </si>
  <si>
    <t>審判（受付）:20081121:781:上申書（出願人・請求人）;審判（受付）:20081121:60:審判請求書（その他の請求書・申立書を含む）;審判（発送）:20081205:20:審判番号通知;審判（発送）:20081205:22:審判官指定（変更）通知;審判（庁内）:20081205:95:予告登録通知;審判（発送）:20090114:17:請求書副本の送達通知（答弁指令）;審判（発送）:20090114:20:審判番号通知;審判（発送）:20090114:22:審判官指定（変更）通知;審判（発送）:20090114:22:審判官指定（変更）通知;審判（庁内）:20090121:3012:郵便送達報告書;審判（庁内）:20090305:94:閲覧照会;審判（庁内）:20090306:941:閲覧貸出;審判（庁内）:20090309:942:閲覧返却;審判（受付）:20090316:57:答弁書（審判事件答弁書・異議答弁書）;審判（発送）:20090406:171:答弁書副本の送付通知（弁駁指令）;審判（受付）:20090414:781:上申書（出願人・請求人）;審判（発送）:20090421:2892:通知書（その他）期間無;審判（受付）:20090521:58:弁駁書（審判事件答弁書・異議答弁書）;審判（発送）:20090701:172:弁駁書副本の送付通知（答弁指令）;審判（受付）:20090731:57:答弁書（審判事件答弁書・異議答弁書）;審判（発送）:20091026:22:審判官指定（変更）通知;審判（発送）:20091026:22:審判官指定（変更）通知;審判（発送）:20100106:1851:答弁書副本の送付通知;審判（発送）:20100106:232:書面審理通知書;審判（発送）:20100106:232:書面審理通知書;審判（発送）:20100108:23:審理終結通知書;審判（発送）:20100108:23:審理終結通知書;審判（発送）:20100205:03:審決;審判（発送）:20100205:03:審決;審判（庁内）:20100209:3012:郵便送達報告書;審判（庁内）:20100212:3012:郵便送達報告書;審判（庁内）:20100401:96:確定登録通知</t>
  </si>
  <si>
    <t>審判請求証拠（無効審判請求の引用文献情報）（2008/11/20）特開平05-105608</t>
  </si>
  <si>
    <t>審判請求証拠（無効審判請求の引用文献情報）（2008/11/20）特開平09-175905</t>
  </si>
  <si>
    <t>審判請求証拠（無効審判請求の引用文献情報）（2008/11/20）異議申立 80／01061 その他 新規合成ピレスロイド系化合物イミプロトリンの衛生害虫に対する殺虫特性、Ｊｐｎ　Ｊｏｕｒｎａｌ　Ｅｎｖｉｒｏｎ　Ｅｎｔｏｍｏｌ　Ｚｏｏｌ、1995、Ｖｏｌ．７　Ｎｏ．２、Ｐ．７９－８６</t>
  </si>
  <si>
    <t>審判請求証拠（無効審判請求の引用文献情報）（2008/11/20）異議申立 80／01062 その他 試験結果報告書</t>
  </si>
  <si>
    <t>審判請求証拠（無効審判請求の引用文献情報）（2008/11/20）異議申立 80／01063 その他 日本農薬学会誌及び翻訳文、198511、第１０巻、第４号、Ｐ．６２１－６２８</t>
  </si>
  <si>
    <t>審判請求証拠（無効審判請求の引用文献情報）（2008/11/20）異議申立 80／01064 その他 大洋液化ガス株式会社作成のエアゾール用液化石油ガスの圧力と密度との関係を示す資料</t>
  </si>
  <si>
    <t>審判請求証拠（無効審判請求の引用文献情報）（2008/11/20）異議申立 80／01065 その他 家庭用殺虫剤概論ＩＩ、日本殺虫剤工業会、199610、Ｐ．２８－２９</t>
  </si>
  <si>
    <t>審判請求証拠（無効審判請求の引用文献情報）（2008/11/20）異議申立 80／01066 その他 ＴＨＥ　ＭＥＲＣＫ　ＩＮＤＥＸ、メルク社、1976、Ｐ．６８４</t>
  </si>
  <si>
    <t>審判請求証拠（無効審判請求の引用文献情報）（2008/11/20）異議申立 80／01067 その他 岩波　理化学辞典、株式会社岩波書店、19871012、第４版、Ｐ．７２０</t>
  </si>
  <si>
    <t>審判審判2008-800275号</t>
  </si>
  <si>
    <t>鴻海精密工業股フン有限公司</t>
  </si>
  <si>
    <t>特許（登録）しない（補正却下を取消さない）</t>
  </si>
  <si>
    <t>平21年（行ケ）第10273号</t>
  </si>
  <si>
    <t>審判（受付）:20081208:60:審判請求書（その他の請求書・申立書を含む）;審判（発送）:20081219:20:審判番号通知;審判（発送）:20081219:22:審判官指定（変更）通知;審判（庁内）:20081219:95:予告登録通知;審判（発送）:20081224:20:審判番号通知;審判（発送）:20081224:22:審判官指定（変更）通知;審判（発送）:20081225:17:請求書副本の送達通知（答弁指令）;審判（庁内）:20090106:3012:郵便送達報告書;審判（受付）:20090220:57:答弁書（審判事件答弁書・異議答弁書）;審判（受付）:20090220:611:訂正請求書;審判（発送）:20090303:22:審判官指定（変更）通知;審判（発送）:20090303:22:審判官指定（変更）通知;審判（発送）:20090305:131:訂正拒絶理由通知書;審判（発送）:20090305:131:訂正拒絶理由通知書;審判（発送）:20090305:1851:答弁書副本の送付通知;審判（受付）:20090406:523:手続補正書（自発・内容）;審判（受付）:20090406:53:意見書;審判（受付）:20090406:53:意見書;審判（受付）:20090406:782:上申書（被請求人・権利者）;審判（発送）:20090417:22:審判官指定（変更）通知;審判（発送）:20090417:22:審判官指定（変更）通知;審判（発送）:20090420:1856:意見書副本の送付通知;審判（発送）:20090420:1856:意見書副本の送付通知;審判（発送）:20090420:1857:手続補正書副本の送付通知;審判（受付）:20090513:6513:口頭審理陳述要領書;審判（発送）:20090518:1860:口頭審理陳述要領書副本の送付通知;審判（受付）:20090519:6513:口頭審理陳述要領書;審判（受付）:20090526:51:手続補正書（方式）;審判（受付）:20090526:6513:口頭審理陳述要領書;審判（受付）:20090526:6515:証拠説明書;審判（庁内）:20090527:309:調書;審判（受付）:20090610:781:上申書（出願人・請求人）;審判（発送）:20090615:1858:上申書副本の送付通知;審判（受付）:20090623:782:上申書（被請求人・権利者）;審判（発送）:20090629:1858:上申書副本の送付通知;審判（発送）:20090722:23:審理終結通知書;審判（発送）:20090722:23:審理終結通知書;審判（発送）:20090813:03:審決;審判（発送）:20090813:03:審決;審判（庁内）:20090818:3012:郵便送達報告書;審判（庁内）:20090818:3012:郵便送達報告書;審判（庁内）:20100607:96:確定登録通知</t>
  </si>
  <si>
    <t>特願平10-166296</t>
  </si>
  <si>
    <t>特許02995176</t>
  </si>
  <si>
    <t>特開平11-340666</t>
  </si>
  <si>
    <t xml:space="preserve">H05K  7/20       </t>
  </si>
  <si>
    <t>H05K  7/20;H01L 23/36</t>
  </si>
  <si>
    <t>H05K  7/20</t>
  </si>
  <si>
    <t>H05K7/20;H01L23/36</t>
  </si>
  <si>
    <t>H05K7/20</t>
  </si>
  <si>
    <t>H05K   7/20@AFI(JP);H01L  23/36@ALI(JP);H05K   7/20@CFI(JP);H01L  23/34@CLI(JP)</t>
  </si>
  <si>
    <t>H05K   7/20@AFI(JP);H01L  23/36@ALI(JP)</t>
  </si>
  <si>
    <t>H05K   7/20@AFI(JP)</t>
  </si>
  <si>
    <t>H05K  7/20        B;H05K  7/20        G;H01L 23/36        Z</t>
  </si>
  <si>
    <t>5E322 AA01;5E322 AA11;5E322 AB07;5E322 AB11;5E322 BA01;5E322 BA03;5E322 BB03;5E322 DB10;5E322 FA01;5F036 AA01;5F036 BA04;5F036 BA06;5F036 BA23;5F036 BB05;5F036 BB12;5F036 BB21;5F036 BB33;5F036 BB35;5F036 BB54;5F036 BB60;5F036 BC03;5F036 BD03;5F036 BE01;5F136 BA03;5F136 BA37;5F136 CA06;5F136 CA11;5F136 CC17;5F136 CC18;5F136 CC20;5F136 DA41;5F136 FA02;5F136 FA03;5F136 GA12</t>
  </si>
  <si>
    <t>石田　良夫</t>
  </si>
  <si>
    <t>冷却システム</t>
  </si>
  <si>
    <t xml:space="preserve">(57)【要約】 【目的】殆どプレス工法のみで組立可能な汎用性が高く安価な熱交換効率の良いヒートシンクを用いて、ファン騒音を低減出来る小型軽量の冷却システムを提供する。 【構成】バーリング加工孔を複数個設けたフィンからなるフィン群と、上記フィン群のバーリング加工孔を貫通してプレス挿入された複数の実棒と、上記実棒の少なくとも一方の端部にプレス挿入した受熱プレートからなるヒートシンクを有する冷却システムとする。 </t>
  </si>
  <si>
    <t xml:space="preserve">(57)【特許請求の範囲】 【請求項１】バーリング加工孔を複数個設けたフィンからなるフィン群と、上記フィン群のバーリング加工孔を貫通してプレス挿入された複数の実棒と、上記実棒の少なくとも一方の端部にプレス挿入した受熱プレートからなるヒートシンクを有する冷却システム。 【請求項２】バーリング加工孔を複数個設けたフィンからなるフィン群と、上記フィン群のバーリング加工孔を貫通してプレス挿入された複数の実棒をアッセンブリした後、上記実棒の少なくとも一方の端部に受熱プレートをプレス挿入する加工方法のヒートシンクを用いた冷却システム。 【請求項３】受熱プレートの一部にヒートパイプを接合した請求項１に記載の冷却システム。 </t>
  </si>
  <si>
    <t>SFG0030784085</t>
  </si>
  <si>
    <t>特開平10-22668;実開昭60-172314;実開平1-97501</t>
  </si>
  <si>
    <t>特開平10-022668;実全昭60-172314;実全平01-097501;特開平07-106479;特開平07-161883;特開平09-186275;特開平10-032288;特開平10-107192</t>
  </si>
  <si>
    <t>拒絶理由通知（拒絶理由の引用文献情報）（1999/06/30）特開平10-022668;拒絶理由通知（拒絶理由の引用文献情報）（1999/06/30）実全昭60-172314;拒絶理由通知（拒絶理由の引用文献情報）（1999/06/30）実全平01-097501;審判請求証拠（無効審判請求の引用文献情報）（2008/12/05）特開平07-106479;審判請求証拠（無効審判請求の引用文献情報）（2008/12/05）特開平07-161883;審判請求証拠（無効審判請求の引用文献情報）（2008/12/05）特開平09-186275;審判請求証拠（無効審判請求の引用文献情報）（2008/12/05）特開平10-032288;審判請求証拠（無効審判請求の引用文献情報）（2008/12/05）特開平10-107192</t>
  </si>
  <si>
    <t>審判請求証拠（無効審判請求の引用文献情報）（2008/12/05）特開平07-106479</t>
  </si>
  <si>
    <t>審判請求証拠（無効審判請求の引用文献情報）（2008/12/05）特開平07-161883</t>
  </si>
  <si>
    <t>審判請求証拠（無効審判請求の引用文献情報）（2008/12/05）特開平09-186275</t>
  </si>
  <si>
    <t>審判請求証拠（無効審判請求の引用文献情報）（2008/12/05）特開平10-032288</t>
  </si>
  <si>
    <t>審判請求証拠（無効審判請求の引用文献情報）（2008/12/05）特開平10-107192</t>
  </si>
  <si>
    <t>審判異議平11-074401号</t>
  </si>
  <si>
    <t>審判（受付）:19991129:561:異議申立書;審判（受付）:19991130:561:異議申立書;審判（発送）:19991224:201:異議番号通知;審判（発送）:19991224:201:異議番号通知;審判（発送）:19991224:201:異議番号通知;審判（発送）:19991224:201:異議番号通知;審判（発送）:19991224:201:異議番号通知;審判（庁内）:20000117:95:予告登録通知;審判（庁内）:20000117:95:予告登録通知;審判（発送）:20000208:22:審判官指定（変更）通知;審判（発送）:20000208:22:審判官指定（変更）通知;審判（発送）:20000208:22:審判官指定（変更）通知;審判（庁内）:20000224:94:閲覧照会;審判（発送）:20000229:18:異議申立書副本の送付通知;審判（庁内）:20000229:941:閲覧貸出;審判（庁内）:20000303:942:閲覧返却;審判（庁内）:20000412:94:閲覧照会;審判（庁内）:20000418:941:閲覧貸出;審判（発送）:20000421:22:審判官指定（変更）通知;審判（発送）:20000421:22:審判官指定（変更）通知;審判（発送）:20000421:22:審判官指定（変更）通知;審判（庁内）:20000425:942:閲覧返却;審判（発送）:20000512:10:取消理由通知書;審判（受付）:20000707:53:意見書;審判（受付）:20000707:611:訂正請求書;審判（庁内）:20000911:94:閲覧照会;審判（庁内）:20000918:941:閲覧貸出;審判（庁内）:20000922:942:閲覧返却;審判（発送）:20001006:16:異議の決定;審判（発送）:20001006:16:異議の決定;審判（発送）:20001006:16:異議の決定;審判（庁内）:20001012:3012:郵便送達報告書;審判（庁内）:20001012:3012:郵便送達報告書;審判（庁内）:20001013:3012:郵便送達報告書;審判（庁内）:20001107:96:確定登録通知;審判（庁内）:20001107:96:確定登録通知</t>
  </si>
  <si>
    <t>特願平10-188142</t>
  </si>
  <si>
    <t>特許02896369</t>
  </si>
  <si>
    <t>特開2000-005420</t>
  </si>
  <si>
    <t>A63F  7/02    334</t>
  </si>
  <si>
    <t>A63F7/02,334;A63F7/02,326</t>
  </si>
  <si>
    <t>A63F7/02,334</t>
  </si>
  <si>
    <t>A63F   7/02@AFI(JP);A63F   7/02@CFI(JP)</t>
  </si>
  <si>
    <t>A63F  7/02    334;A63F  7/02    326 Z</t>
  </si>
  <si>
    <t>岩壁　冬樹</t>
  </si>
  <si>
    <t xml:space="preserve">【要約】 【課題】遊技機裏面に設置されている各種回路基板に対する不正改造は発見されにくいので、回路基板改造による不正行為の防止は重要である。 【解決手段】表示制御コマンドデータは、遊技制御基板３１における出力ポート５７１から出力される。表示制御基板８０において、表示制御コマンドデータは、バッファ回路１０５を介して表示制御用ＣＰＵ１０１に入力する。また、出力ポート５７２からストローブ信号が出力される。表示制御基板８０において、ストローブ信号もバッファ回路１０５を介して表示制御用ＣＰＵ１０１に入力する。バッファ回路１０５における各バッファは、常にイネーブル端子にＧＮＤレベルが与えられ、各バッファの出力レベルは、遊技制御メイン基板３１からの信号レベルに確定している。従って、表示制御基板８０側から遊技制御基板３１側に信号が伝わる余地はない。 </t>
  </si>
  <si>
    <t xml:space="preserve">(57)【特許請求の範囲】 【請求項１】表示状態が変化可能な可変表示部を含み、変動開始の条件の成立に応じて前記可変表示部に表示される識別情報の変動を開始し、識別情報の表示結果があらかじめ定められた特定の表示態様となった場合に所定の遊技価値が付与可能となる遊技機であって、 遊技進行を制御する遊技制御手段が搭載された遊技制御基板と、 前記遊技制御基板からの信号にもとづいて前記可変表示部の表示制御を行う表示制御手段が搭載された表示制御基板とを有し、 前記表示制御基板に、前記遊技制御基板からの信号の入力のみを可能とする信号伝達方向規制手段を設けたことを特徴とする遊技機。 【請求項２】信号伝達方向規制手段は、汎用のバッファＩＣ回路で構成されている請求項１記載の遊技機。 【請求項３】バッファＩＣ回路のイネーブル端子は、常に入出力導通状態に設定されている請求項２記載の遊技機。 【請求項４】遊技制御基板に、表示制御基板への信号の出力のみを可能とする信号伝達方向規制手段を設けた請求項１ないし請求項３記載の遊技機。 </t>
  </si>
  <si>
    <t>SFG0030613283</t>
  </si>
  <si>
    <t>審判異議平11-074401号;審判審判2009-800093号;審判審判2011-390030号</t>
  </si>
  <si>
    <t>特開平07-299209;特開平08-224339;特開平07-024108;特開平10-118273;特開平05-023425;特開平09-173564;特開平10-113438;異議申立 90／00408 その他 平成１１年１１月２５日付けの異議決定、平成１１年異議第７４４０１号事件;異議申立 90／00409 その他 平成１２年７月７日付け提出の特許異議意見書、平成１１年異議第７４４０１号事件;異議申立 90／00410 その他 「日立Ｂｉ－ＣＭＯＳ／ＣＭＯＳロジック　ＨＤ７４ＢＣ／ＡＣ／ＨＣ／ＵＨシリーズ」データブック、株式会社日立製作所、199609、Ｐ３－９，４７２－４７３</t>
  </si>
  <si>
    <t>異議証拠　　（異議申立の引用文献情報）（1999/11/25）特開平07-299209;異議証拠　　（異議申立の引用文献情報）（1999/11/25）特開平08-224339;異議証拠　　（異議申立の引用文献情報）（1999/11/30）特開平07-024108;異議証拠　　（異議申立の引用文献情報）（1999/11/30）特開平08-224339;異議証拠　　（異議申立の引用文献情報）（1999/11/30）特開平10-118273;審判請求証拠（無効審判請求の引用文献情報）（2009/05/14）特開平05-023425;審判請求証拠（無効審判請求の引用文献情報）（2009/05/14）特開平07-024108;審判請求証拠（無効審判請求の引用文献情報）（2009/05/14）特開平07-299209;審判請求証拠（無効審判請求の引用文献情報）（2009/05/14）特開平08-224339;審判請求証拠（無効審判請求の引用文献情報）（2009/05/14）特開平09-173564;審判請求証拠（無効審判請求の引用文献情報）（2009/05/14）特開平10-113438;審判請求証拠（無効審判請求の引用文献情報）（2009/05/14）特開平10-118273;審判請求証拠（無効審判請求の引用文献情報）（2009/05/14）異議申立 90／00408 その他 平成１１年１１月２５日付けの異議決定、平成１１年異議第７４４０１号事件;審判請求証拠（無効審判請求の引用文献情報）（2009/05/14）異議申立 90／00409 その他 平成１２年７月７日付け提出の特許異議意見書、平成１１年異議第７４４０１号事件;審判請求証拠（無効審判請求の引用文献情報）（2009/05/14）異議申立 90／00410 その他 「日立Ｂｉ－ＣＭＯＳ／ＣＭＯＳロジック　ＨＤ７４ＢＣ／ＡＣ／ＨＣ／ＵＨシリーズ」データブック、株式会社日立製作所、199609、Ｐ３－９，４７２－４７３</t>
  </si>
  <si>
    <t>審判審判2009-800093号</t>
  </si>
  <si>
    <t>日本電動式遊技機特許　株式会社</t>
  </si>
  <si>
    <t>2009/12/15;2011/01/17</t>
  </si>
  <si>
    <t>平22年（行ケ）第10024号;平23年（行ケ）第10066号</t>
  </si>
  <si>
    <t>2010/01/23;2011/02/24</t>
  </si>
  <si>
    <t>2010/10/28;2011/09/28</t>
  </si>
  <si>
    <t>審判（受付）:20090515:60:審判請求書（その他の請求書・申立書を含む）;審判（発送）:20090529:20:審判番号通知;審判（発送）:20090529:22:審判官指定（変更）通知;審判（庁内）:20090529:95:予告登録通知;審判（受付）:20090619:7443:代理人選任届（被請求人・権利者）;審判（発送）:20090626:20:審判番号通知;審判（発送）:20090626:22:審判官指定（変更）通知;審判（発送）:20090629:17:請求書副本の送達通知（答弁指令）;審判（庁内）:20090703:3012:郵便送達報告書;審判（受付）:20090827:57:答弁書（審判事件答弁書・異議答弁書）;審判（受付）:20090827:611:訂正請求書;審判（発送）:20090910:171:答弁書副本の送付通知（弁駁指令）;審判（発送）:20090910:173:訂正請求副本送付通知（弁駁指令）;審判（受付）:20091013:58:弁駁書（審判事件答弁書・異議答弁書）;審判（発送）:20091112:22:審判官指定（変更）通知;審判（発送）:20091112:22:審判官指定（変更）通知;審判（発送）:20091130:1852:弁駁書副本の送付通知;審判（発送）:20091130:232:書面審理通知書;審判（発送）:20091130:232:書面審理通知書;審判（発送）:20091203:23:審理終結通知書;審判（発送）:20091203:23:審理終結通知書;審判（発送）:20091225:03:審決;審判（発送）:20091225:03:審決;審判（庁内）:20100104:3012:郵便送達報告書;審判（庁内）:20100105:3012:郵便送達報告書;審判（発送）:20101208:22:審判官指定（変更）通知;審判（発送）:20101208:22:審判官指定（変更）通知;審判（発送）:20110104:23:審理終結通知書;審判（発送）:20110104:23:審理終結通知書;審判（発送）:20110126:03:審決;審判（発送）:20110126:03:審決;審判（庁内）:20110201:3012:郵便送達報告書;審判（庁内）:20110201:3012:郵便送達報告書;審判（庁内）:20111027:96:確定登録通知</t>
  </si>
  <si>
    <t>審判請求証拠（無効審判請求の引用文献情報）（2009/05/14）特開平05-023425</t>
  </si>
  <si>
    <t>審判請求証拠（無効審判請求の引用文献情報）（2009/05/14）特開平07-024108</t>
  </si>
  <si>
    <t>審判請求証拠（無効審判請求の引用文献情報）（2009/05/14）特開平07-299209</t>
  </si>
  <si>
    <t>審判請求証拠（無効審判請求の引用文献情報）（2009/05/14）特開平08-224339</t>
  </si>
  <si>
    <t>審判請求証拠（無効審判請求の引用文献情報）（2009/05/14）特開平09-173564</t>
  </si>
  <si>
    <t>審判請求証拠（無効審判請求の引用文献情報）（2009/05/14）特開平10-113438</t>
  </si>
  <si>
    <t>審判請求証拠（無効審判請求の引用文献情報）（2009/05/14）特開平10-118273</t>
  </si>
  <si>
    <t>審判請求証拠（無効審判請求の引用文献情報）（2009/05/14）異議申立 90／00408 その他 平成１１年１１月２５日付けの異議決定、平成１１年異議第７４４０１号事件</t>
  </si>
  <si>
    <t>審判請求証拠（無効審判請求の引用文献情報）（2009/05/14）異議申立 90／00409 その他 平成１２年７月７日付け提出の特許異議意見書、平成１１年異議第７４４０１号事件</t>
  </si>
  <si>
    <t>審判請求証拠（無効審判請求の引用文献情報）（2009/05/14）異議申立 90／00410 その他 「日立Ｂｉ－ＣＭＯＳ／ＣＭＯＳロジック　ＨＤ７４ＢＣ／ＡＣ／ＨＣ／ＵＨシリーズ」データブック、株式会社日立製作所、199609、Ｐ３－９，４７２－４７３</t>
  </si>
  <si>
    <t>審判審判2011-390030号</t>
  </si>
  <si>
    <t>審判（受付）:20110324:60:審判請求書（その他の請求書・申立書を含む）;審判（発送）:20110420:20:審判番号通知;審判（庁内）:20110420:95:予告登録通知;審判（発送）:20110427:22:審判官指定（変更）通知;審判（発送）:20110428:2892:通知書（その他）期間無;審判（受付）:20110526:781:上申書（出願人・請求人）;審判（発送）:20110609:22:審判官指定（変更）通知;審判（発送）:20110615:131:訂正拒絶理由通知書;審判（受付）:20110630:53:意見書;審判（発送）:20110825:23:審理終結通知書;審判（発送）:20110825:2892:通知書（その他）期間無;審判（発送）:20110914:03:審決;審判（庁内）:20110921:3012:郵便送達報告書;審判（庁内）:20111109:96:確定登録通知</t>
  </si>
  <si>
    <t>審判審判2008-800137号</t>
  </si>
  <si>
    <t>アルメックスＰＥ　株式会社</t>
  </si>
  <si>
    <t>平21年（行ケ）第10059号</t>
  </si>
  <si>
    <t>平22年（行ツ）第12号</t>
  </si>
  <si>
    <t>平22年（行サ）第12号</t>
  </si>
  <si>
    <t>2010/03/05;2010/03/05</t>
  </si>
  <si>
    <t>審判（受付）:20080731:60:審判請求書（その他の請求書・申立書を含む）;審判（発送）:20080813:20:審判番号通知;審判（発送）:20080813:22:審判官指定（変更）通知;審判（庁内）:20080815:95:予告登録通知;審判（発送）:20080826:17:請求書副本の送達通知（答弁指令）;審判（発送）:20080826:20:審判番号通知;審判（発送）:20080826:22:審判官指定（変更）通知;審判（庁内）:20080901:3012:郵便送達報告書;審判（受付）:20080916:7442:代理人受任届（被請求人・権利者）;審判（受付）:20081021:57:答弁書（審判事件答弁書・異議答弁書）;審判（発送）:20081110:22:審判官指定（変更）通知;審判（発送）:20081110:22:審判官指定（変更）通知;審判（発送）:20081111:1851:答弁書副本の送付通知;審判（発送）:20081114:22:審判官指定（変更）通知;審判（発送）:20081114:22:審判官指定（変更）通知;審判（受付）:20081217:6513:口頭審理陳述要領書;審判（受付）:20081217:6513:口頭審理陳述要領書;審判（庁内）:20081219:309:調書;審判（受付）:20081222:782:上申書（被請求人・権利者）;審判（発送）:20090116:1858:上申書副本の送付通知;審判（発送）:20090116:23:審理終結通知書;審判（発送）:20090116:23:審理終結通知書;審判（発送）:20090216:03:審決;審判（発送）:20090216:03:審決;審判（庁内）:20090220:3012:郵便送達報告書;審判（庁内）:20090223:3012:郵便送達報告書;審判（庁内）:20100309:96:確定登録通知</t>
  </si>
  <si>
    <t>特願平10-228566</t>
  </si>
  <si>
    <t>特許02943070</t>
  </si>
  <si>
    <t>特開2000-054197</t>
  </si>
  <si>
    <t xml:space="preserve">C25D 17/06       </t>
  </si>
  <si>
    <t>C25D 17/06;C25D  7/00;H05K  3/18</t>
  </si>
  <si>
    <t>C25D 17/06</t>
  </si>
  <si>
    <t>C25D17/06;C25D7/00;C25D19/00;H05K3/18</t>
  </si>
  <si>
    <t>C25D17/06</t>
  </si>
  <si>
    <t>C25D   7/00@AFI(JP);C25D   5/00@ALI(KR);C25D  17/06@ALI(JP);C25D  19/00@ALI(EP);H05K   3/18@ALI(JP);C25D   7/00@CFI(JP);C25D   5/00@CLI(KR);C25D  17/06@CLI(JP);C25D  19/00@CLI(EP);H05K   3/18@CLI(JP)</t>
  </si>
  <si>
    <t>C25D   7/00@AFI(JP);C25D   5/00@ALI(KR);C25D  17/06@ALI(JP);C25D  19/00@ALI(EP);H05K   3/18@ALI(JP)</t>
  </si>
  <si>
    <t>C25D   7/00@AFI(JP)</t>
  </si>
  <si>
    <t>C25D  7/00        J;C25D 17/06        E;H05K  3/18        N</t>
  </si>
  <si>
    <t>C25D 17/06        E;C25D  7/00        J;C25D 19/00        Z;H05K  3/18        N</t>
  </si>
  <si>
    <t>4K024 BB11;4K024 BC01;4K024 CB26;4K024 GA16;5E343 AA02;5E343 FF09;5E343 FF16;5E343 FF18;5E343 FF20;5E343 GG06</t>
  </si>
  <si>
    <t>丸仲工業株式会社</t>
  </si>
  <si>
    <t>長倉　正次</t>
  </si>
  <si>
    <t>鈴木　利明</t>
  </si>
  <si>
    <t>均一メッキ処理を可能にした電気メッキ処理システム</t>
  </si>
  <si>
    <t xml:space="preserve">【要約】 【課題】シート状短冊製品をメッキ処理液中に搬送させながら電気メッキするに際して、電流が過度に集中してしまうシート状短冊製品の両側端部を他のシート面と均等な電流が分布されるようにして均一なメッキ処理を可能にする。 【解決手段】治具２に取付けた係合爪２５をメッキ処理部用歯付きベルト３０の係合歯と係合させ、前記メッキ処理部用歯付きベルト３０の搬送駆動によって前記治具２に懸垂状態に挟持されたシート状短冊製品Ｗを該製品Ｗの横向き間隔を該製品Ｗの側端部に電流が過度に集中されない所定の狭い間隙幅を維持しながらメッキ処理部用レール軌道１に沿って横向きで直列にした搬送状態で搬送させながら電気メッキするように構成した。 </t>
  </si>
  <si>
    <t xml:space="preserve">(57)【特許請求の範囲】 【請求項１】陰極バーとして機能するメッキ処理部用レール軌道（１）に横移動自在に支持された治具（２）によってメッキ処理されるプリント基板などのシート状短冊製品（Ｗ）の製品上部を懸垂状態に挟持し、前記メッキ処理部用レール軌道から治具を介して製品上部で給電しながらメッキ処理タンク（３）内の処理液中に複数の製品を横向きで直列にした搬送状態で搬送させながら電気メッキするメッキ処理工程（Ａ）をもつ電気メッキ処理システムにおいて、 前記治具（２）に係合爪（２５）を、該係合爪の係合部（２６）として機能する下端部を前記治具の搬送方向に枢動可能となるように該係合爪の上端部を前記治具に軸支（２７）することによってそれぞれ取付けると共に、 複数の係合歯（３２）を等間隔に設けた等速度で駆動されるエンドレス状のメッキ処理部用歯付きベルト（３０）を該エンドレス状のメッキ処理部用歯付きベルトの搬送軌道部（３３）を前記メッキ処理工程（Ａ）のメッキ処理タンク上に前記メッキ処理部用レール軌道（１）に沿って配設し、この搬送軌道部にある前記メッキ処理部用歯付きベルトに対して、前処理工程（Ｃ）からメッキ処理工程へ前記治具に懸垂状態に挟持されたシート状短冊製品の横向き間隔を該製品の側端部に電流が過度に集中されない所定の狭い間隙幅となるような所定の送りピッチで間欠的に順次送られてくる前記治具に取付けられた前記係合爪（２５）の枢動する係合部（２６）を該係合爪の上端軸支部に対して後退した傾斜位置となるように前記メッキ処理部用歯付きベルト（３０）の搬送軌道部（３３）上に載せて前記メッキ処理部用歯付きベルトの係合歯（３２）と係合されるように構成し、前記係合爪と係合された前記メッキ処理部用歯付きベルトの搬送駆動によって前記治具に懸垂状態に挟持された前記製品を該製品の横向き間隔を該製品の側端部に電流が過度に集中されない所定の狭い間隙幅を維持しながら前記メッキ処理部用レール軌道（１）に沿って横向きで直列にした搬送状態で搬送させながら電気メッキするように構成したことを特徴とする均一メッキ処理を可能にした電気メッキ処理システム。 【請求項２】陰極バーとして機能するメッキ処理部用レール軌道（１）に横移動自在に支持された治具（２）によってメッキ処理されるプリント基板などのシート状短冊製品（Ｗ）の製品上部を懸垂状態に挟持し、前記メッキ処理部用レール軌道から治具を介して製品上部で給電しながらメッキ処理タンク（３）内の処理液中に複数の製品を横向きで直列にした搬送状態で搬送させながら電気メッキするメッキ処理工程（Ａ）と、前記メッキ処理工程に設けた前記メッキ処理部用レール軌道（１）と離間して並行に配設された治具戻し部用レール軌道（１０）をもつ治具戻し工程（Ｂ）と、前記メッキ処理工程あるいは前記治具戻し工程のいずれかのレール軌道に整合される前処理部用レール軌道（１１）をもち前記メッキ処理工程の始端側と前記治具戻し工程の終端側との間に介在される前処理工程（Ｃ）と、前記メッキ処理工程あるいは前記治具戻し工程のいずれかのレール軌道に整合される後処理部用レール軌道（１２）をもち前記メッキ処理工程の終端側と治具戻し工程の始端側との間に介在される後処理工程（Ｄ）と、並行に配置された一対のレール軌道の両端部と択一的に整合されるように離間されたレール軌道の両端部間を往復移動可能な乗換えレール（４１）を設けた乗換え装置（４０）とをもち、前記メッキ処理工程のメッキ処理部用レール軌道（１）と前記治具戻し工程の治具戻し部用レール軌道（１０）を移動する治具（２）の移動方向と移動方向に対する治具の前後向きをそれぞれ逆向きに搬送させるように構成した循環式の電気メッキ処理システムにおいて、 前記治具（２）に係合爪（２５）を、該係合爪の係合部（２６）として機能する下端部を前記治具の搬送方向に枢動可能となるように該係合爪の上端部を前記治具に軸支（２７）することによってそれぞれ取付けると共に、 複数の係合歯（３２）を等間隔に設けた等速度で駆動されるエンドレス状のメッキ処理部用歯付きベルト（３０）を該エンドレス状のメッキ処理部用歯付きベルトの搬送軌道部（３３）を前記メッキ処理工程のメッキ処理タンク（３）上に前記メッキ処理部用レール軌道（１）に沿って配設し、この搬送軌道部（３３）にある前記メッキ処理部用歯付きベルト（３０）に対して、前処理工程からメッキ処理工程へ前記治具に懸垂状態に挟持されたシート状短冊製品の横向き間隔を該製品の側端部に電流が過度に集中されない所定の狭い間隙幅となるような所定の送りピッチで間欠的に順次送られてくる前記治具に取付けられた前記係合爪（２５）の枢動する係合部（２６）を該係合爪の上端軸支部に対して後退した傾斜位置となるように前記メッキ処理部用歯付きベルト（３０）の搬送軌道部上に載せて前記メッキ処理部用歯付きベルトの係合歯（３２）と係合されるように構成し、前記係合爪（２５）と係合された前記メッキ処理部用歯付きベルト（３０）の搬送駆動によって前記治具（２）に懸垂状態に挟持された前記製品（Ｗ）を該製品の横向き間隔を該製品の側端部に電流が過度に集中されない所定の狭い間隙幅を維持しながら前記メッキ処理部用レール軌道（１）に沿って横向きで直列にした搬送状態で搬送させながら電気メッキするように構成し、 更に、前記治具戻し工程（Ｂ）に複数の係合歯（３２）を等間隔に設けたエンドレス状の治具戻し部用歯付きベルト（３１）を該エンドレス状の治具戻し部用歯付きベルトの搬送軌道部（３３）を前記治具戻し工程に設けた治具戻し部用レール軌道（１０）に沿って配設し、この搬送軌道部にある前記治具戻し部用歯付きベルト（３１）に対して、前記後処理工程（Ａ）側から順次送られてくる前記治具（２）に取付けられた前記係合爪（２５）の枢動する係合部（２６）を該係合爪の上端軸支部に対して後退した傾斜位置となるように前記治具戻し部用歯付きベルト（３１）の搬送軌道部上に載せて前記治具戻し部用歯付きベルトの係合歯（３２）と係合されるように構成し、前記係合爪と係合された前記治具戻し部用歯付きベルトの搬送駆動によって前記治具を前記治具戻し部用レール軌道（１０）に沿って前記前処理工程側へ搬送するように構成し、 前記係合爪（２５）の係合部（２６）を搬送方向に対して一方を鋭角度の係合部をもつ送り側係合部（２６ａ）を形成し、他方を鈍角度の係合部をもつ戻し側係合部（２６ｂ）を形成し、メッキ処理工程（Ａ）を搬送される際には前記メッキ処理部用歯付きベルト（３０）の係合歯（３２）に対して送り側係合部（２６ａ）が深く係合されように構成し、移動方向に対する治具の前後向きを前記メッキ処理工程（Ａ）とは逆向きとなる前記治具戻し工程（Ｂ）を搬送される際には前記治具戻し部用歯付きベルト（３１）の係合歯（３２）に対して前記戻し側係合部（２６ｂ）が緩く係合されるように構成し、前記治具戻し工程を搬送される際に前記治具に外部より与えられた制止力によって前記治具戻し部用歯付きベルト（３１）の係合歯（３２）と緩く係合された係合爪（２５）の戻し側係合部（２６ｂ）との係合が解除されるように構成し、前記治具戻し部用歯付きベルトからの係合を解除された治具を前記制止位置以降にストックできるように構成したことを特徴とする均一メッキ処理を可能にした電気メッキ処理システム。 【請求項３】前記係合爪（２５）を、前記治具（２）に該治具の搬送方向に向けて所定の間隔をおいて複数取付けたことを特徴とする請求項１又は２記載の均一メッキ処理を可能にした電気メッキ処理システム。 【請求項４】前記治具（２）に取付けられた複数の係合爪（２５）の取付け間隔を、前記メッキ処理部用歯付きベルト（３０）及び前記治具戻し部用歯付きベルト（３１）に等間隔に形成された各係合歯（３２）の形成間隔に対して相対的にズラして構成したことを特徴とする請求項３記載の均一メッキ処理を可能にした電気メッキ処理システム。 </t>
  </si>
  <si>
    <t>SFG0013852972</t>
  </si>
  <si>
    <t>特開2000-054197;特許02943070;KR20000012060A;KR100335671B;TW00476812B</t>
  </si>
  <si>
    <t>特開昭63-202519;特開平05-311496;特開平09-328212;特開平10-158896;特開平10-168600;実全昭48-001480;実全昭56-173668</t>
  </si>
  <si>
    <t>審判請求証拠（無効審判請求の引用文献情報）（2008/07/31）;審判請求証拠（無効審判請求の引用文献情報）（2008/07/31）特開昭63-202519;審判請求証拠（無効審判請求の引用文献情報）（2008/07/31）特開平05-311496;審判請求証拠（無効審判請求の引用文献情報）（2008/07/31）特開平09-328212;審判請求証拠（無効審判請求の引用文献情報）（2008/07/31）特開平10-158896;審判請求証拠（無効審判請求の引用文献情報）（2008/07/31）特開平10-168600;審判請求証拠（無効審判請求の引用文献情報）（2008/07/31）実全昭48-001480;審判請求証拠（無効審判請求の引用文献情報）（2008/07/31）実全昭56-173668</t>
  </si>
  <si>
    <t>審判請求証拠（無効審判請求の引用文献情報）（2008/07/31）</t>
  </si>
  <si>
    <t>審判請求証拠（無効審判請求の引用文献情報）（2008/07/31）特開昭63-202519</t>
  </si>
  <si>
    <t>審判請求証拠（無効審判請求の引用文献情報）（2008/07/31）特開平05-311496</t>
  </si>
  <si>
    <t>審判請求証拠（無効審判請求の引用文献情報）（2008/07/31）特開平09-328212</t>
  </si>
  <si>
    <t>審判請求証拠（無効審判請求の引用文献情報）（2008/07/31）特開平10-158896</t>
  </si>
  <si>
    <t>審判請求証拠（無効審判請求の引用文献情報）（2008/07/31）特開平10-168600</t>
  </si>
  <si>
    <t>審判請求証拠（無効審判請求の引用文献情報）（2008/07/31）実全昭48-001480</t>
  </si>
  <si>
    <t>審判請求証拠（無効審判請求の引用文献情報）（2008/07/31）実全昭56-173668</t>
  </si>
  <si>
    <t>審判審判2008-800263号</t>
  </si>
  <si>
    <t>平21年（行ケ）第10167号</t>
  </si>
  <si>
    <t>審判（受付）:20081121:60:審判請求書（その他の請求書・申立書を含む）;審判（発送）:20081205:20:審判番号通知;審判（発送）:20081205:22:審判官指定（変更）通知;審判（庁内）:20081205:95:予告登録通知;審判（発送）:20081210:17:請求書副本の送達通知（答弁指令）;審判（発送）:20081210:20:審判番号通知;審判（発送）:20081210:22:審判官指定（変更）通知;審判（庁内）:20081217:3012:郵便送達報告書;審判（受付）:20090209:57:答弁書（審判事件答弁書・異議答弁書）;審判（発送）:20090310:1851:答弁書副本の送付通知;審判（受付）:20090311:781:上申書（出願人・請求人）;審判（発送）:20090311:22:審判官指定（変更）通知;審判（発送）:20090311:22:審判官指定（変更）通知;審判（発送）:20090326:22:審判官指定（変更）通知;審判（発送）:20090326:22:審判官指定（変更）通知;審判（庁内）:20090406:94:閲覧照会;審判（庁内）:20090407:941:閲覧貸出;審判（庁内）:20090408:942:閲覧返却;審判（庁内）:20090424:94:閲覧照会;審判（庁内）:20090427:941:閲覧貸出;審判（庁内）:20090507:942:閲覧返却;審判（受付）:20090511:6513:口頭審理陳述要領書;審判（受付）:20090512:6513:口頭審理陳述要領書;審判（発送）:20090513:1860:口頭審理陳述要領書副本の送付通知;審判（発送）:20090513:1860:口頭審理陳述要領書副本の送付通知;審判（受付）:20090518:782:上申書（被請求人・権利者）;審判（発送）:20090519:1858:上申書副本の送付通知;審判（庁内）:20090522:309:調書;審判（発送）:20090609:03:審決;審判（発送）:20090609:03:審決;審判（庁内）:20090612:3012:郵便送達報告書;審判（庁内）:20090615:3012:郵便送達報告書;審判（庁内）:20100511:96:確定登録通知</t>
  </si>
  <si>
    <t>特願平10-233603</t>
  </si>
  <si>
    <t>特許03942281</t>
  </si>
  <si>
    <t>特開2000-059529</t>
  </si>
  <si>
    <t xml:space="preserve">H04M  11/00              </t>
  </si>
  <si>
    <t>H04M 11/00    303;G06F 15/02    355;H04Q  7/38;H04M  1/27</t>
  </si>
  <si>
    <t>H04M 11/00    303</t>
  </si>
  <si>
    <t>H04M11/00;G06F13/00;H04Q7/38;H04M1/27</t>
  </si>
  <si>
    <t>H04M11/00</t>
  </si>
  <si>
    <t>H04M  11/00@AFI(JP);G06F  13/00@ALI(JP);H04Q   7/38@ALI(JP);H04M   1/27@ALI(JP)</t>
  </si>
  <si>
    <t>H04M  11/00@AFI(JP)</t>
  </si>
  <si>
    <t>G06F  15/02@AFI(JP);H04M  11/00@AFI(JP);G06F  13/00@ALI(JP);H04M   1/27@ALI(JP);H04Q   7/38@ALI(JP);G06F  15/02@CFI(JP);H04M  11/00@CFI(JP);G06F  13/00@CLI(JP);H04M   1/27@CLI(JP);H04Q   7/38@CLI(JP)</t>
  </si>
  <si>
    <t>G06F  15/02@AFI(JP);H04M  11/00@AFI(JP);G06F  13/00@ALI(JP);H04M   1/27@ALI(JP);H04Q   7/38@ALI(JP)</t>
  </si>
  <si>
    <t>G06F  15/02@AFI(JP)</t>
  </si>
  <si>
    <t>G06F 15/02    355 Z;H04M  1/27;H04B  7/26    109 M;H04M 11/00    303;G06F 13/00    605 D;G06F 13/00    605 E;H04Q  7/00    645;H04W 88/02    131</t>
  </si>
  <si>
    <t>H04M 11/00    303;G06F 13/00    605 D;G06F 13/00    605 E;H04B  7/26    109 M;H04M  1/27</t>
  </si>
  <si>
    <t>5B019 HE04;5B019 JA10;5B019 KA02;5K036 AA07;5K036 BB01;5K036 BB11;5K036 DD01;5K036 DD16;5K036 DD46;5K036 EE13;5K036 JJ13;5K067 AA34;5K067 BB04;5K067 DD51;5K067 EE02;5K067 FF07;5K067 HH23;5K067 KK15;5K101 KK02;5K101 LL12;5K101 NN02;5K101 NN18;5K101 NN21;5K101 PP03;5K101 RR27;5K201 AA05;5K201 CA09;5K201 CB02;5K201 CB05;5K201 ED05;5K201 EF02;5B084 BB02;5B084 AA02;5B084 AB26;5B084 CB06;5B084 AB02;5K127 BA03;5K127 CB02;5K127 AA11;5K127 JA43;5K127 FA02;5K127 CB18</t>
  </si>
  <si>
    <t>米山　篤司</t>
  </si>
  <si>
    <t>携帯電話機</t>
  </si>
  <si>
    <t xml:space="preserve">(57)【要約】 【課題】メッセージデータの作成中に電話番号を入力する時、数字キーを用いて電話番号を入力することなく、予めデータメモリに登録されている電話番号データを呼出してメッセージデータに付加するようにした携帯端末装置を提供する。 【解決手段】電話番号データが登録されたデータメモリ１１から、制御部１６のメモリデータ呼出手段１８により電話番号データを呼出して、この呼出された電話番号データをメッセージデータ入力処理１９により、メッセージメモリ１２に記録されたメッセージデータの最後尾に付加して、メッセージデータの作成を行う。 </t>
  </si>
  <si>
    <t xml:space="preserve">(57)【特許請求の範囲】 【請求項１】 通話機能と、相手先の電話番号を登録する電話帳機能と、文字あるいは数字からなるメッセージデータを送信する機能とを有する携帯電話機において、 入力手段により文字あるいは数字を表示手段に表示しながらメッセージデータの作成が行われ、当該作成中のメッセージデータに電話番号データを入力するために、入力手段のキー操作により予めメモリに保持されている電話番号を呼出す機能が選択されると、記憶手段に保持されている電話番号データを呼出して表示手段に表示し、当該表示手段に表示されている電話番号データを入力手段のキー操作により選択して確定操作がなされると、当該選択された電話番号データを前記作成中のメッセージデータに付加し、入力手段のキー操作により送信操作がなされると当該作成されたメッセージデータを送信することを特徴とする携帯電話機。 </t>
  </si>
  <si>
    <t>SFG0030848827</t>
  </si>
  <si>
    <t>特開平09-215030</t>
  </si>
  <si>
    <t>特開平09-215030;特開平08-125603;特開平08-242308;特開平10-066126;特開平10-161957</t>
  </si>
  <si>
    <t>拒絶理由通知（拒絶理由の引用文献情報）（2006/11/27）特開平09-215030;登録査定　　（登録査定の参考文献情報）（2007/03/23）特開平09-215030;審判請求証拠（無効審判請求の引用文献情報）（2008/11/21）特開平08-125603;審判請求証拠（無効審判請求の引用文献情報）（2008/11/21）特開平08-242308;審判請求証拠（無効審判請求の引用文献情報）（2008/11/21）特開平10-066126;審判請求証拠（無効審判請求の引用文献情報）（2008/11/21）特開平10-161957</t>
  </si>
  <si>
    <t>メツセ－ジの送信;電話番号付加手段;電話番号デ－タメモリ;電話番号デ－タ;電話番号付加手段;ＡＡ０５電話番号を直接入力しない;電話番号付加手段</t>
  </si>
  <si>
    <t>審判請求証拠（無効審判請求の引用文献情報）（2008/11/21）特開平08-125603</t>
  </si>
  <si>
    <t>審判請求証拠（無効審判請求の引用文献情報）（2008/11/21）特開平08-242308</t>
  </si>
  <si>
    <t>審判請求証拠（無効審判請求の引用文献情報）（2008/11/21）特開平10-066126</t>
  </si>
  <si>
    <t>審判請求証拠（無効審判請求の引用文献情報）（2008/11/21）特開平10-161957</t>
  </si>
  <si>
    <t>審判審判2009-800009号</t>
  </si>
  <si>
    <t>株式会社　神戸製鋼所</t>
  </si>
  <si>
    <t>取消さない;取消さない</t>
  </si>
  <si>
    <t>2009/07/28;2010/06/07</t>
  </si>
  <si>
    <t>平21年（行ケ）第10269号</t>
  </si>
  <si>
    <t>審判（受付）:20090116:60:審判請求書（その他の請求書・申立書を含む）;審判（発送）:20090130:20:審判番号通知;審判（発送）:20090130:22:審判官指定（変更）通知;審判（庁内）:20090130:95:予告登録通知;審判（発送）:20090206:22:審判官指定（変更）通知;審判（発送）:20090209:20:審判番号通知;審判（発送）:20090209:22:審判官指定（変更）通知;審判（発送）:20090210:17:請求書副本の送達通知（答弁指令）;審判（庁内）:20090217:3012:郵便送達報告書;審判（受付）:20090413:57:答弁書（審判事件答弁書・異議答弁書）;審判（発送）:20090416:1851:答弁書副本の送付通知;審判（受付）:20090430:51:手続補正書（方式）;審判（発送）:20090501:22:審判官指定（変更）通知;審判（発送）:20090501:22:審判官指定（変更）通知;審判（受付）:20090529:6513:口頭審理陳述要領書;審判（受付）:20090529:6513:口頭審理陳述要領書;審判（庁内）:20090601:309:調書;審判（受付）:20090615:781:上申書（出願人・請求人）;審判（受付）:20090615:782:上申書（被請求人・権利者）;審判（発送）:20090715:1858:上申書副本の送付通知;審判（発送）:20090715:1858:上申書副本の送付通知;審判（発送）:20090715:23:審理終結通知書;審判（発送）:20090715:23:審理終結通知書;審判（発送）:20090806:03:審決;審判（発送）:20090806:03:審決;審判（庁内）:20090812:3012:郵便送達報告書;審判（庁内）:20090814:3012:郵便送達報告書;審判（発送）:20100121:2891:通知書（その他）期間有;審判（発送）:20100121:2892:通知書（その他）期間無;審判（受付）:20100201:782:上申書（被請求人・権利者）;審判（受付）:20100201:611:訂正請求書;審判（発送）:20100208:173:訂正請求副本送付通知（弁駁指令）;審判（受付）:20100311:58:弁駁書（審判事件答弁書・異議答弁書）;審判（発送）:20100330:1852:弁駁書副本の送付通知;審判（発送）:20100330:1858:上申書副本の送付通知;審判（発送）:20100330:22:審判官指定（変更）通知;審判（発送）:20100330:22:審判官指定（変更）通知;審判（発送）:20100331:233:口頭審理通知書;審判（発送）:20100331:233:口頭審理通知書;審判（発送）:20100331:2837:補正許否の決定;審判（発送）:20100331:2837:補正許否の決定;審判（受付）:20100513:619:訂正取下書;審判（発送）:20100520:1850:副本の送付通知;審判（発送）:20100520:232:書面審理通知書;審判（発送）:20100520:232:書面審理通知書;審判（発送）:20100525:23:審理終結通知書;審判（発送）:20100525:23:審理終結通知書;審判（発送）:20100616:03:審決;審判（発送）:20100616:03:審決;審判（庁内）:20100622:3012:郵便送達報告書;審判（庁内）:20100622:3012:郵便送達報告書;審判（庁内）:20100812:96:確定登録通知</t>
  </si>
  <si>
    <t>特願平10-250565</t>
  </si>
  <si>
    <t>特許03357607</t>
  </si>
  <si>
    <t>特開2000-083339</t>
  </si>
  <si>
    <t xml:space="preserve">H02K  3/30       </t>
  </si>
  <si>
    <t>H02K  3/30;H01B  1/02;H02K  5/124</t>
  </si>
  <si>
    <t>H02K  3/30</t>
  </si>
  <si>
    <t>H02K3/30;H01B1/02;H02K5/124</t>
  </si>
  <si>
    <t>H02K3/30</t>
  </si>
  <si>
    <t>H01B   1/02@AFI(JP);H02K   3/30@ALI(JP);H02K   5/124@ALI(JP);H01B   1/02@CFI(JP);H02K   3/00@CLI(JP);H02K   5/12@CLI(JP)</t>
  </si>
  <si>
    <t>H01B   1/02@AFI(JP);H02K   3/30@ALI(JP);H02K   5/124@ALI(JP)</t>
  </si>
  <si>
    <t>H01B   1/02@AFI(JP)</t>
  </si>
  <si>
    <t>H01B  1/02        B;H02K  3/30;H02K  5/124</t>
  </si>
  <si>
    <t>H02K  3/30;H01B  1/02        B;H02K  5/124</t>
  </si>
  <si>
    <t>5G301 AA03;5G301 AB05;5G301 AB13;5G301 AD01;5H604 AA05;5H604 BB01;5H604 BB14;5H604 CC01;5H604 CC05;5H604 CC11;5H604 DA24;5H604 PB03;5H604 PE03;5H604 QC04;5H605 AA17;5H605 BB05;5H605 BB17;5H605 CC01;5H605 DD09;5H605 EC01;5H605 FF06</t>
  </si>
  <si>
    <t>株式会社前川製作所</t>
  </si>
  <si>
    <t>林　是樹;藤間　克己</t>
  </si>
  <si>
    <t>高橋　昌久;花田　久丸</t>
  </si>
  <si>
    <t>アンモニア用回転機械に結合される回転電機</t>
  </si>
  <si>
    <t xml:space="preserve">(57)【要約】 【課題】回転機械と一体化した密封構造のハーメチック型回転装置を構成する回転電機の巻線の被覆材に化学的に安定な素材を用い、あるいは電気部品に対する絶縁材に化学的に安定な素材を用いることにより、長期に亘り連続運転可能な回転電機を提供する 【解決手段】冷媒のアンモニアを圧縮または膨張させる回転機械１と一体に結合され、耐圧力密封ケーシング８に収納されて気密構造としたハーメチック型回転装置Ａを構成する回転電機２であり、この回転電機２の巻線５を弗素樹脂で被覆する。また、この巻線５を収納する線輪溝１０内の溝絶縁シート１１、線輪押えの楔１２、線輪６に接続され耐圧力密封ケーシング８を貫通する端子の絶縁部、線輪５相互の振動を押えるための緊縛手段等の少なくとも一を弗素樹脂絶縁材で形成する。 </t>
  </si>
  <si>
    <t xml:space="preserve">(57)【特許請求の範囲】 【請求項１】冷媒のアンモニアを圧縮または膨張させる回転機械と一体に結合され、かつ耐圧力密封ケーシングに収納されて気密構造としたハーメチック型回転装置を構成する回転電機において、 前記回転電機の巻線が純度が９９．６％以上のアルミニウム中間軟化材若しくは軟質材からなるアルミニウム電線を弗素樹脂で直接被覆された２層構造であるとともに、 前記アルミニウム中間軟化材の電線が、高純度アルミニウムの地金を線引き加工して得たアルミニウム硬質材を伸線した後、第１の焼き鈍しを行い、再度伸線して得た電線であり、又軟質材は前記中間軟化剤を更に第２の焼き鈍しを行って得られた電線であることを特徴とするアンモニア用回転機械に結合される回転電機。 【請求項２】前記中間軟化材からなる電線が、前記焼き鈍し前の電線を硬質材、中間軟化材を更に第２の焼き鈍しを行って得られた電線を軟質材とした場合に、中間軟化材では、伸びは軟質材より大幅に小さく硬質材に近い値であり、屈曲値は硬質材の約２倍であるとともに、捻回値が硬質材及び軟質材より高い数値である電線であることを特徴とする請求項１記載のアンモニア用回転機械に結合される回転電機。 【請求項３】ハーメチック型回転装置を構成する回転電機がハーメチック型モータである場合に、円筒状の耐圧力密封ケーシングの内周面に嵌着固定される固定子が、鉄板１枚毎に弗素樹脂を塗布し、所望厚さに積層した後一体化されている固定子であり、該固定子の鉄心に請求項１の前記巻線を巻装して固定子線輪が形成されている請求項１記載のアンモニア用回転機械に結合される回転電機。 </t>
  </si>
  <si>
    <t>SFG0030869511</t>
  </si>
  <si>
    <t>審判審判2009-800009号;審判審判2009-390144号</t>
  </si>
  <si>
    <t>特開平5-252680;特開平9-320357;特開平9-306247;特開昭50-59473;実開平5-67165</t>
  </si>
  <si>
    <t>特開平05-252680;特開平09-306247;特開平09-320357;特開昭50-059473;実開平05-067165;特開昭50-051015;特開昭51-037017;特開昭62-218537;特開平10-112949;特開平10-141226;異議申立 90／00100 その他 奥田聡　監修、改訂　防食技術ハンドブック、株式会社化学工業社、19900310、Ｐ３７６－３７９;異議申立 90／00101 その他 改訂新版　プラスチックハンドブック、株式会社朝倉書店、19740801、６版、Ｐ４５４－４５６;異議申立 90／00102 その他 宮川大海、金属材料通論－鉄鋼・非鉄・新材料－、株式会社朝倉書店、19870405、初版、Ｐ１２６－１２７;異議申立 90／00103 その他 椙山政孝、非鉄金属材料、株式会社コロナ社、19770125、１３版、Ｐ１４４－１４５</t>
  </si>
  <si>
    <t>拒絶理由通知（拒絶理由の引用文献情報）（2002/04/19）特開平05-252680;拒絶理由通知（拒絶理由の引用文献情報）（2002/04/19）特開平09-306247;拒絶理由通知（拒絶理由の引用文献情報）（2002/04/19）特開平09-320357;登録査定　　（登録査定の参考文献情報）（2002/09/11）特開昭50-059473;登録査定　　（登録査定の参考文献情報）（2002/09/11）特開平05-252680;登録査定　　（登録査定の参考文献情報）（2002/09/11）特開平09-306247;登録査定　　（登録査定の参考文献情報）（2002/09/11）特開平09-320357;登録査定　　（登録査定の参考文献情報）（2002/09/11）実開平05-067165;審判請求証拠（無効審判請求の引用文献情報）（2009/01/15）特開昭50-051015;審判請求証拠（無効審判請求の引用文献情報）（2009/01/15）特開昭51-037017;審判請求証拠（無効審判請求の引用文献情報）（2009/01/15）特開昭62-218537;審判請求証拠（無効審判請求の引用文献情報）（2009/01/15）特開平10-112949;審判請求証拠（無効審判請求の引用文献情報）（2009/01/15）特開平10-141226;審判請求証拠（無効審判請求の引用文献情報）（2009/01/15）異議申立 90／00100 その他 奥田聡　監修、改訂　防食技術ハンドブック、株式会社化学工業社、19900310、Ｐ３７６－３７９;審判請求証拠（無効審判請求の引用文献情報）（2009/01/15）異議申立 90／00101 その他 改訂新版　プラスチックハンドブック、株式会社朝倉書店、19740801、６版、Ｐ４５４－４５６;審判請求証拠（無効審判請求の引用文献情報）（2009/01/15）異議申立 90／00102 その他 宮川大海、金属材料通論－鉄鋼・非鉄・新材料－、株式会社朝倉書店、19870405、初版、Ｐ１２６－１２７;審判請求証拠（無効審判請求の引用文献情報）（2009/01/15）異議申立 90／00103 その他 椙山政孝、非鉄金属材料、株式会社コロナ社、19770125、１３版、Ｐ１４４－１４５</t>
  </si>
  <si>
    <t>ＰＥ０３フロン;ＦＦ０６フツ素（弗素）樹脂</t>
  </si>
  <si>
    <t>審判請求証拠（無効審判請求の引用文献情報）（2009/01/15）特開昭50-051015</t>
  </si>
  <si>
    <t>審判請求証拠（無効審判請求の引用文献情報）（2009/01/15）特開昭51-037017</t>
  </si>
  <si>
    <t>審判請求証拠（無効審判請求の引用文献情報）（2009/01/15）特開昭62-218537</t>
  </si>
  <si>
    <t>審判請求証拠（無効審判請求の引用文献情報）（2009/01/15）特開平10-112949</t>
  </si>
  <si>
    <t>審判請求証拠（無効審判請求の引用文献情報）（2009/01/15）特開平10-141226</t>
  </si>
  <si>
    <t>審判請求証拠（無効審判請求の引用文献情報）（2009/01/15）異議申立 90／00100 その他 奥田聡　監修、改訂　防食技術ハンドブック、株式会社化学工業社、19900310、Ｐ３７６－３７９</t>
  </si>
  <si>
    <t>審判請求証拠（無効審判請求の引用文献情報）（2009/01/15）異議申立 90／00101 その他 改訂新版　プラスチックハンドブック、株式会社朝倉書店、19740801、６版、Ｐ４５４－４５６</t>
  </si>
  <si>
    <t>審判請求証拠（無効審判請求の引用文献情報）（2009/01/15）異議申立 90／00102 その他 宮川大海、金属材料通論－鉄鋼・非鉄・新材料－、株式会社朝倉書店、19870405、初版、Ｐ１２６－１２７</t>
  </si>
  <si>
    <t>審判請求証拠（無効審判請求の引用文献情報）（2009/01/15）異議申立 90／00103 その他 椙山政孝、非鉄金属材料、株式会社コロナ社、19770125、１３版、Ｐ１４４－１４５</t>
  </si>
  <si>
    <t>審判審判2009-390144号</t>
  </si>
  <si>
    <t>株式会社　前川製作所</t>
  </si>
  <si>
    <t>審判（受付）:20091130:60:審判請求書（その他の請求書・申立書を含む）;審判（発送）:20091211:20:審判番号通知;審判（庁内）:20091214:95:予告登録通知;審判（発送）:20091217:22:審判官指定（変更）通知;審判（発送）:20091217:234:手続中止通知書;審判（庁内）:20100203:9611:請求取下登録</t>
  </si>
  <si>
    <t>審判審判2009-800177号</t>
  </si>
  <si>
    <t>審判（受付）:20090812:60:審判請求書（その他の請求書・申立書を含む）;審判（発送）:20090826:20:審判番号通知;審判（発送）:20090826:22:審判官指定（変更）通知;審判（庁内）:20090828:95:予告登録通知;審判（受付）:20090902:7442:代理人受任届（被請求人・権利者）;審判（発送）:20090903:17:請求書副本の送達通知（答弁指令）;審判（発送）:20090903:20:審判番号通知;審判（発送）:20090903:22:審判官指定（変更）通知;審判（庁内）:20090908:3012:郵便送達報告書;審判（受付）:20091102:57:答弁書（審判事件答弁書・異議答弁書）;審判（受付）:20091102:611:訂正請求書;審判（発送）:20091109:171:答弁書副本の送付通知（弁駁指令）;審判（発送）:20091109:173:訂正請求副本送付通知（弁駁指令）;審判（受付）:20091210:58:弁駁書（審判事件答弁書・異議答弁書）;審判（発送）:20100316:22:審判官指定（変更）通知;審判（発送）:20100316:22:審判官指定（変更）通知;審判（発送）:20100316:22:審判官指定（変更）通知;審判（発送）:20100316:22:審判官指定（変更）通知;審判（発送）:20100317:1852:弁駁書副本の送付通知;審判（受付）:20100412:6513:口頭審理陳述要領書;審判（受付）:20100412:6513:口頭審理陳述要領書;審判（発送）:20100415:1860:口頭審理陳述要領書副本の送付通知;審判（発送）:20100415:1860:口頭審理陳述要領書副本の送付通知;審判（庁内）:20100423:309:調書;審判（受付）:20100524:782:上申書（被請求人・権利者）;審判（発送）:20100730:1858:上申書副本の送付通知;審判（発送）:20100805:23:審理終結通知書;審判（発送）:20100805:23:審理終結通知書;審判（発送）:20100908:03:審決;審判（発送）:20100908:03:審決;審判（庁内）:20100913:3012:郵便送達報告書;審判（庁内）:20100914:3012:郵便送達報告書;審判（庁内）:20101102:96:確定登録通知</t>
  </si>
  <si>
    <t>特願平10-260071</t>
  </si>
  <si>
    <t>特許03942746</t>
  </si>
  <si>
    <t>特開平11-216222</t>
  </si>
  <si>
    <t>A63F   5/04@AFI(JP);G07F  17/32@ALI(EP);A63F   5/04@CFI(JP);G07F  17/32@CLI(EP)</t>
  </si>
  <si>
    <t xml:space="preserve">(57)【要約】 【課題】従来の遊技機では、内部抽選によって大当たり入賞が発生したことは報知されるが、小当たり入賞が発生したことは報知されない。 【解決手段】入賞判定（確率抽選処理）は、乱数発生器３６で発生し、サンプリング回路３７によって特定された１つの乱数値が、入賞判定テーブルにおいてどの入賞グループに属する値になっているか判断されることによって行われる（ステップ１０３）。この内部抽選の結果、小当たり入賞当選フラグが立った場合には（ステップ１０４）、小当たり当選報知音出力処理が行われる（ステップ１０５）。この報知音出力処理では、スピーカ駆動回路４３がＣＰＵ３１によって制御され、スピーカ３９から小当たり入賞当選フラグの種類に応じた報知音Ａ～Ｄが出力させられる。 </t>
  </si>
  <si>
    <t>特願平09-340746</t>
  </si>
  <si>
    <t xml:space="preserve">(57)【特許請求の範囲】 【請求項１】 複数の入賞態様からなる確率テーブルを有し、抽出された乱数が前記確率テーブルのいずれかの入賞態様に属したとき、その属した入賞態様の当選フラグを成立させる入賞態様決定手段と、 種々の図柄を複数のリールに表示し，前記入賞態様決定手段で決定された入賞態様に応じた図柄組み合わせを有効化入賞ライン上に停止表示する可変表示装置と、 この可変表示装置の可変表示を開始させるスタートレバーと、 前記複数のリールを各リール毎に停止させる複数の停止ボタンと、 前記当選フラグが成立したことを遊技者に報知する報知手段と、 を備えた遊技機において、 前記入賞態様決定手段は、前記当選フラグが成立したその遊技において完結し次回の遊技に前記当選フラグが持ち越されない小当たり入賞態様と、前記当選フラグの成立後前記当選フラグに対応した入賞態様が発生するまで前記当選フラグが次回の遊技に持ち越されるボーナス入賞態様とを有し、このボーナス入賞態様の内部当選中であっても前記小当たり入賞態様の抽選を行い、 前記報知手段は、遊技状態および前記当選フラグの各組み合わせ毎にデモ抽選テーブルの種類が割り当てられたデモ抽選テーブル選択テーブルを有しており、遊技状態および前記入賞態様決定手段によって成立した前記当選フラグに応じてデモ抽選テーブルを選択し、選択したデモ抽選テーブルに各報知態様毎に記憶された各抽選値を参照し、参照した抽選値と抽出した乱数値とを演算して、この演算結果が所定の結果になる前記抽選値に割り当てられた報知態様で、前記入賞態様に対応した当選フラグが成立したことを遊技者に対して報知するものであって、 前記デモ抽選テーブルは、前記遊技状態が異なる場合には、前記入賞態様決定手段によって成立した前記小当たり入賞態様に対応した当選フラグが同一の当選フラグであっても、参照する前記デモ抽選テーブルに記憶された抽選値が異なるように構成されたこと を特徴とする遊技機。 【請求項２】 前記入賞態様決定手段により決定される入賞態様には複数種類のボーナス入賞態様が含まれるとともに、前記遊技状態には前記複数種類のボーナス入賞態様に対応する当選フラグが持ち越されている特定の遊技状態が含まれており、 前記報知手段が参照する前記デモ抽選テーブルに記憶された抽選値は、前記特定の遊技状態毎に異なること を特徴とする請求項１に記載の遊技機。 【請求項３】 前記入賞態様決定手段は、複数の前記小当たり入賞態様を有し、前記報知手段はこの複数の小当たり入賞態様に対応した複数の当選フラグの種類をも報知すること を特徴とする請求項１に記載の遊技機。 【請求項４】 前記報知手段は、音によって前記報知を行うこと を特徴とする請求項１に記載の遊技機。 【請求項５】 前記報知手段は、前記ボーナス入賞態様に対応した当選フラグの成立をも報知することを特徴とする請求項１から請求項４のいずれか１項に記載の遊技機。 </t>
  </si>
  <si>
    <t>SFG0019639805</t>
  </si>
  <si>
    <t>特開平6-114142;特開平6-114143;特開平7-51431;特開平7-136313;特開平6-335560;特開平7-24104;特開平9-299548;特開平7-68027;特開平8-117390</t>
  </si>
  <si>
    <t>特開平06-114142;特開平06-114143;特開平06-335560;特開平07-024104;特開平07-051431;特開平07-068027;特開平07-136313;特開平08-117390;特開平09-299548;特開2000-014863;特開平04-164471;特開平06-114144;特開平06-312043;特開平06-327809;特開平07-101103;特開平08-211869;特開平08-280872;特開平08-280873;特開平09-103540;特開平10-033750;特開平10-151246;特開平10-179862;特公平03-072313;異議申立 90／00734 その他 本願の優先権主張に係る原出願、特願平９－３４０７４６号の出願当初明細書及び図面;異議申立 90／00735 その他 パチスロ必勝本ＳＰＥＣＩＡＬ、辰巳出版株式会社、19980910、Ｖ１、Ｐ３６－６５;異議申立 90／00736 国内雑誌 パチスロ必勝ガイド１９９８年４月号、株式会社白夜書房、19980401、Ｐ４－９;異議申立 90／00737 国内雑誌 パチスロ必勝ガイド１９９８年５月号、株式会社白夜書房、19980501、Ｐ８－１１，１６－１７;異議申立 90／00738 国内雑誌 必勝パチスロファン１９９８年６月号、株式会社日本文芸社、19980601、Ｐ１０６－１０９;異議申立 90／00739 国内雑誌 パチスロ攻略マガジン１９９８年４月号、株式会社双葉社、19980401、Ｐ．００４－Ｐ．００９;異議申立 90／00740 国内雑誌 パチスロ必勝ガイド１９９８年９月号、株式会社白夜書房、19980901;異議申立 90／00741 国内雑誌 パチスロ攻略マガジン１９９８年８月号、株式会社双葉社、19980801</t>
  </si>
  <si>
    <t>登録査定　　（登録査定の参考文献情報）（2007/03/22）特開平06-114142;登録査定　　（登録査定の参考文献情報）（2007/03/22）特開平06-114143;登録査定　　（登録査定の参考文献情報）（2007/03/22）特開平06-335560;登録査定　　（登録査定の参考文献情報）（2007/03/22）特開平07-024104;登録査定　　（登録査定の参考文献情報）（2007/03/22）特開平07-051431;登録査定　　（登録査定の参考文献情報）（2007/03/22）特開平07-068027;登録査定　　（登録査定の参考文献情報）（2007/03/22）特開平07-136313;登録査定　　（登録査定の参考文献情報）（2007/03/22）特開平08-117390;登録査定　　（登録査定の参考文献情報）（2007/03/22）特開平09-299548;審判請求証拠（無効審判請求の引用文献情報）（2009/08/12）特開2000-014863;審判請求証拠（無効審判請求の引用文献情報）（2009/08/12）特開平04-164471;審判請求証拠（無効審判請求の引用文献情報）（2009/08/12）特開平06-114144;審判請求証拠（無効審判請求の引用文献情報）（2009/08/12）特開平06-312043;審判請求証拠（無効審判請求の引用文献情報）（2009/08/12）特開平06-327809;審判請求証拠（無効審判請求の引用文献情報）（2009/08/12）特開平06-335560;審判請求証拠（無効審判請求の引用文献情報）（2009/08/12）特開平07-101103;審判請求証拠（無効審判請求の引用文献情報）（2009/08/12）特開平07-136313;審判請求証拠（無効審判請求の引用文献情報）（2009/08/12）特開平08-117390;審判請求証拠（無効審判請求の引用文献情報）（2009/08/12）特開平08-211869;審判請求証拠（無効審判請求の引用文献情報）（2009/08/12）特開平08-280872;審判請求証拠（無効審判請求の引用文献情報）（2009/08/12）特開平08-280873;審判請求証拠（無効審判請求の引用文献情報）（2009/08/12）特開平09-103540;審判請求証拠（無効審判請求の引用文献情報）（2009/08/12）特開平10-033750;審判請求証拠（無効審判請求の引用文献情報）（2009/08/12）特開平10-151246;審判請求証拠（無効審判請求の引用文献情報）（2009/08/12）特開平10-179862;審判請求証拠（無効審判請求の引用文献情報）（2009/08/12）特公平03-072313;審判請求証拠（無効審判請求の引用文献情報）（2009/08/12）異議申立 90／00734 その他 本願の優先権主張に係る原出願、特願平９－３４０７４６号の出願当初明細書及び図面;審判請求証拠（無効審判請求の引用文献情報）（2009/08/12）異議申立 90／00735 その他 パチスロ必勝本ＳＰＥＣＩＡＬ、辰巳出版株式会社、19980910、Ｖ１、Ｐ３６－６５;審判請求証拠（無効審判請求の引用文献情報）（2009/08/12）異議申立 90／00736 国内雑誌 パチスロ必勝ガイド１９９８年４月号、株式会社白夜書房、19980401、Ｐ４－９;審判請求証拠（無効審判請求の引用文献情報）（2009/08/12）異議申立 90／00737 国内雑誌 パチスロ必勝ガイド１９９８年５月号、株式会社白夜書房、19980501、Ｐ８－１１，１６－１７;審判請求証拠（無効審判請求の引用文献情報）（2009/08/12）異議申立 90／00738 国内雑誌 必勝パチスロファン１９９８年６月号、株式会社日本文芸社、19980601、Ｐ１０６－１０９;審判請求証拠（無効審判請求の引用文献情報）（2009/08/12）異議申立 90／00739 国内雑誌 パチスロ攻略マガジン１９９８年４月号、株式会社双葉社、19980401、Ｐ．００４－Ｐ．００９;審判請求証拠（無効審判請求の引用文献情報）（2009/08/12）異議申立 90／00740 国内雑誌 パチスロ必勝ガイド１９９８年９月号、株式会社白夜書房、19980901;審判請求証拠（無効審判請求の引用文献情報）（2009/08/12）異議申立 90／00741 国内雑誌 パチスロ攻略マガジン１９９８年８月号、株式会社双葉社、19980801</t>
  </si>
  <si>
    <t>審判請求証拠（無効審判請求の引用文献情報）（2009/08/12）特開2000-014863</t>
  </si>
  <si>
    <t>審判請求証拠（無効審判請求の引用文献情報）（2009/08/12）特開平04-164471</t>
  </si>
  <si>
    <t>審判請求証拠（無効審判請求の引用文献情報）（2009/08/12）特開平06-114144</t>
  </si>
  <si>
    <t>審判請求証拠（無効審判請求の引用文献情報）（2009/08/12）特開平06-312043</t>
  </si>
  <si>
    <t>審判請求証拠（無効審判請求の引用文献情報）（2009/08/12）特開平06-327809</t>
  </si>
  <si>
    <t>審判請求証拠（無効審判請求の引用文献情報）（2009/08/12）特開平06-335560</t>
  </si>
  <si>
    <t>審判請求証拠（無効審判請求の引用文献情報）（2009/08/12）特開平07-101103</t>
  </si>
  <si>
    <t>審判請求証拠（無効審判請求の引用文献情報）（2009/08/12）特開平07-136313</t>
  </si>
  <si>
    <t>審判請求証拠（無効審判請求の引用文献情報）（2009/08/12）特開平08-117390</t>
  </si>
  <si>
    <t>審判請求証拠（無効審判請求の引用文献情報）（2009/08/12）特開平08-211869</t>
  </si>
  <si>
    <t>審判請求証拠（無効審判請求の引用文献情報）（2009/08/12）特開平08-280872</t>
  </si>
  <si>
    <t>審判請求証拠（無効審判請求の引用文献情報）（2009/08/12）特開平08-280873</t>
  </si>
  <si>
    <t>審判請求証拠（無効審判請求の引用文献情報）（2009/08/12）特開平09-103540</t>
  </si>
  <si>
    <t>審判請求証拠（無効審判請求の引用文献情報）（2009/08/12）特開平10-033750</t>
  </si>
  <si>
    <t>審判請求証拠（無効審判請求の引用文献情報）（2009/08/12）特開平10-151246</t>
  </si>
  <si>
    <t>審判請求証拠（無効審判請求の引用文献情報）（2009/08/12）特開平10-179862</t>
  </si>
  <si>
    <t>審判請求証拠（無効審判請求の引用文献情報）（2009/08/12）特公平03-072313</t>
  </si>
  <si>
    <t>審判請求証拠（無効審判請求の引用文献情報）（2009/08/12）異議申立 90／00734 その他 本願の優先権主張に係る原出願、特願平９－３４０７４６号の出願当初明細書及び図面</t>
  </si>
  <si>
    <t>審判請求証拠（無効審判請求の引用文献情報）（2009/08/12）異議申立 90／00735 その他 パチスロ必勝本ＳＰＥＣＩＡＬ、辰巳出版株式会社、19980910、Ｖ１、Ｐ３６－６５</t>
  </si>
  <si>
    <t>審判請求証拠（無効審判請求の引用文献情報）（2009/08/12）異議申立 90／00736 国内雑誌 パチスロ必勝ガイド１９９８年４月号、株式会社白夜書房、19980401、Ｐ４－９</t>
  </si>
  <si>
    <t>審判請求証拠（無効審判請求の引用文献情報）（2009/08/12）異議申立 90／00737 国内雑誌 パチスロ必勝ガイド１９９８年５月号、株式会社白夜書房、19980501、Ｐ８－１１，１６－１７</t>
  </si>
  <si>
    <t>審判請求証拠（無効審判請求の引用文献情報）（2009/08/12）異議申立 90／00738 国内雑誌 必勝パチスロファン１９９８年６月号、株式会社日本文芸社、19980601、Ｐ１０６－１０９</t>
  </si>
  <si>
    <t>審判請求証拠（無効審判請求の引用文献情報）（2009/08/12）異議申立 90／00739 国内雑誌 パチスロ攻略マガジン１９９８年４月号、株式会社双葉社、19980401、Ｐ．００４－Ｐ．００９</t>
  </si>
  <si>
    <t>審判請求証拠（無効審判請求の引用文献情報）（2009/08/12）異議申立 90／00740 国内雑誌 パチスロ必勝ガイド１９９８年９月号、株式会社白夜書房、19980901</t>
  </si>
  <si>
    <t>審判請求証拠（無効審判請求の引用文献情報）（2009/08/12）異議申立 90／00741 国内雑誌 パチスロ攻略マガジン１９９８年８月号、株式会社双葉社、19980801</t>
  </si>
  <si>
    <t>審判審判2008-800037号</t>
  </si>
  <si>
    <t>興和　株式会社</t>
  </si>
  <si>
    <t>審判（受付）:20080227:60:審判請求書（その他の請求書・申立書を含む）;審判（発送）:20080312:20:審判番号通知;審判（発送）:20080312:22:審判官指定（変更）通知;審判（庁内）:20080312:95:予告登録通知;審判（発送）:20080327:17:請求書副本の送達通知（答弁指令）;審判（発送）:20080327:20:審判番号通知;審判（発送）:20080327:22:審判官指定（変更）通知;審判（庁内）:20080402:3012:郵便送達報告書;審判（庁内）:20080417:94:閲覧照会;審判（庁内）:20080418:941:閲覧貸出;審判（庁内）:20080423:942:閲覧返却;審判（受付）:20080527:57:答弁書（審判事件答弁書・異議答弁書）;審判（受付）:20080527:611:訂正請求書;審判（庁内）:20080616:94:閲覧照会;審判（発送）:20080617:22:審判官指定（変更）通知;審判（発送）:20080617:22:審判官指定（変更）通知;審判（発送）:20080619:171:答弁書副本の送付通知（弁駁指令）;審判（発送）:20080619:173:訂正請求副本送付通知（弁駁指令）;審判（庁内）:20080619:941:閲覧貸出;審判（庁内）:20080620:942:閲覧返却;審判（庁内）:20080717:94:閲覧照会;審判（庁内）:20080718:941:閲覧貸出;審判（庁内）:20080722:942:閲覧返却;審判（受付）:20080723:58:弁駁書（審判事件答弁書・異議答弁書）;審判（庁内）:20081010:94:閲覧照会;審判（庁内）:20081015:941:閲覧貸出;審判（庁内）:20081020:942:閲覧返却;審判（発送）:20081107:141:審尋（審判官）;審判（発送）:20081107:141:審尋（審判官）;審判（発送）:20081107:1852:弁駁書副本の送付通知;審判（発送）:20081114:22:審判官指定（変更）通知;審判（発送）:20081114:22:審判官指定（変更）通知;審判（受付）:20081126:54:回答書;審判（受付）:20081126:54:回答書;審判（発送）:20081128:1859:回答書副本の送付通知;審判（発送）:20081128:1859:回答書副本の送付通知;審判（受付）:20081208:6513:口頭審理陳述要領書;審判（発送）:20081210:1860:口頭審理陳述要領書副本の送付通知;審判（庁内）:20081222:309:調書;審判（受付）:20090120:781:上申書（出願人・請求人）;審判（受付）:20090121:782:上申書（被請求人・権利者）;審判（受付）:20090121:782:上申書（被請求人・権利者）;審判（発送）:20090123:1858:上申書副本の送付通知;審判（発送）:20090123:1858:上申書副本の送付通知;審判（発送）:20090408:22:審判官指定（変更）通知;審判（発送）:20090408:22:審判官指定（変更）通知;審判（発送）:20090525:132:無効理由通知書;審判（発送）:20090525:133:職権審理結果通知書;審判（受付）:20090625:53:意見書;審判（庁内）:20090717:94:閲覧照会;審判（庁内）:20090717:941:閲覧貸出;審判（庁内）:20090723:942:閲覧返却;審判（庁内）:20090730:94:閲覧照会;審判（庁内）:20090803:941:閲覧貸出;審判（庁内）:20090810:942:閲覧返却;審判（発送）:20091014:1856:意見書副本の送付通知;審判（発送）:20091105:23:審理終結通知書;審判（発送）:20091105:23:審理終結通知書;審判（発送）:20091126:03:審決;審判（発送）:20091126:03:審決;審判（庁内）:20091201:3012:郵便送達報告書;審判（庁内）:20091203:3012:郵便送達報告書;審判（庁内）:20100119:96:確定登録通知</t>
  </si>
  <si>
    <t>特願平10-267998</t>
  </si>
  <si>
    <t>特許03929618</t>
  </si>
  <si>
    <t>特開2000-095675</t>
  </si>
  <si>
    <t xml:space="preserve">A61K   9/20              </t>
  </si>
  <si>
    <t>A61K  9/22</t>
  </si>
  <si>
    <t>A61K9/20;A61K9/68;A61K31/165;A61K31/4402;A61K31/137;A61K31/454;A61K31/351;A61K31/045;A61K31/52;A61P11/02</t>
  </si>
  <si>
    <t>A61K9/20</t>
  </si>
  <si>
    <t>A61K   9/20@AFI(JP);A61K   9/68@ALI(JP);A61K  31/165@ALI(JP);A61K  31/4402@ALI(JP);A61K  31/137@ALI(JP);A61K  31/454@ALI(JP);A61K  31/351@ALI(JP);A61K  31/045@ALI(JP);A61K  31/52@ALI(JP);A61P  11/02@ALI(JP)</t>
  </si>
  <si>
    <t>A61K   9/20@AFI(JP)</t>
  </si>
  <si>
    <t>A61K   9/20@AFI(JP);A61K   9/22@AFI(JP);A61K   9/68@ALI(JP);A61K  31/045@ALI(JP);A61K  31/137@ALI(JP);A61K  31/165@ALI(JP);A61K  31/351@ALI(JP);A61K  31/4402@ALI(JP);A61K  31/454@ALI(JP);A61K  31/52@ALI(JP);A61P  11/02@ALI(JP);A61K   9/20@CFI(JP);A61K   9/22@CFI(JP);A61K   9/68@CLI(JP);A61K  31/045@CLI(JP);A61K  31/137@CLI(JP);A61K  31/165@CLI(JP);A61K  31/351@CLI(JP);A61K  31/4402@CLI(JP);A61K  31/4523@CLI(JP);A61K  31/519@CLI(JP);A61P  11/00@CLI(JP)</t>
  </si>
  <si>
    <t>A61K   9/20@AFI(JP);A61K   9/22@AFI(JP);A61K   9/68@ALI(JP);A61K  31/045@ALI(JP);A61K  31/137@ALI(JP);A61K  31/165@ALI(JP);A61K  31/351@ALI(JP);A61K  31/4402@ALI(JP);A61K  31/454@ALI(JP);A61K  31/52@ALI(JP);A61P  11/02@ALI(JP)</t>
  </si>
  <si>
    <t>A61K  9/22        B;A61K  9/20;A61K 31/4402;A61P 11/02;A61K 31/165;A61K  9/68;A61K 31/454;A61K 31/137;A61K 31/351;A61K 31/045;A61K 31/52;A61K  9/22</t>
  </si>
  <si>
    <t>A61K  9/20;A61K  9/68;A61K 31/165;A61K 31/4402;A61K 31/137;A61K 31/454;A61K 31/351;A61K 31/045;A61K 31/52;A61P 11/02</t>
  </si>
  <si>
    <t>4C076 AA36;4C076 AA49;4C076 BB01;4C076 BB25;4C076 CC01;4C076 CC03;4C076 CC04;4C076 CC05;4C076 CC29;4C076 DD37;4C076 DD39;4C076 DD40;4C076 FF31;4C076 FF33;4C206 AA01;4C206 AA02;4C206 FA10;4C206 FA17;4C206 MA01;4C206 MA03;4C206 MA05;4C206 MA55;4C206 NA10;4C206 ZA34;4C206 ZB11;4C086 AA02;4C086 AA01;4C086 BA07;4C086 BC17;4C086 BC21;4C086 CB07;4C086 MA01;4C086 MA03;4C086 MA04;4C086 MA05;4C086 MA08;4C086 MA07;4C086 MA35;4C086 MA52;4C086 ZA34;4C086 ZA28;4C086 ZC13;4C086 ZA25;4C086 ZB13;4C086 ZB11;4C086 NA14</t>
  </si>
  <si>
    <t>東　清次;水谷　誠志</t>
  </si>
  <si>
    <t>青山　葆;田村　恭生;齋藤　みの里</t>
  </si>
  <si>
    <t>口中溶解型又は咀嚼型鼻炎治療用固形内服医薬組成物</t>
  </si>
  <si>
    <t xml:space="preserve">(57)【要約】 【課題】即効性と持続性を兼ね備えた、安定で有効な鼻炎治療薬を提供する。 【解決手段】鼻炎治療薬を含有する口中溶解型又は咀嚼型の鼻炎治療用固形内服医薬組成物。 </t>
  </si>
  <si>
    <t xml:space="preserve">(57)【特許請求の範囲】 【請求項１】 副交感神経遮断薬を含有する口中溶解型又は咀嚼型の鼻炎治療用固形内服医薬組成物。 【請求項２】 さらに、抗ヒスタミン薬、交感神経興奮薬、抗アレルギー薬、抗炎症薬及び消炎酵素から選択される１又はそれ以上の医薬をも含有する、請求項１記載の医薬組成物。 【請求項３】 副交感神経遮断薬がダツラエキス、ベラドンナアルカロイド、ベラドンナ総アルカロイド、ベラドンナエキス、ロートエキス及びヨウ化イソプロパミドから選択されるものである請求項１又は２に記載の医薬組成物。 【請求項４】 副交感神経遮断薬がベラドンナアルカロイド、ベラドンナ総アルカロイド及びヨウ化イソプロパミドから選択されるものである請求項３記載の医薬組成物。 【請求項５】 抗ヒスタミン薬が、塩酸イソチペンジル、塩酸イプロヘプチン、塩酸ジフェテロール、塩酸ジフェニルピラリン、塩酸ジフェンヒドラミン、ジフェンヒドラミン、塩酸トリプロリジン、塩酸トリペレナミン、塩酸トンジルアミン、塩酸プロメタジン、塩酸メトジラジン、サリチル酸ジフェンヒドラミン、ジフェニルジスルホン酸カルビノキサミン、酒石酸アリメマジン、タンニン酸ジフェンヒドラミン、テオクル酸ジフェニルピラリン、マレイン酸カルビノキサミン、マレイン酸クロルフェニラミン（ｄ体、ｄｌ体）、メチレンジサリチル酸プロメタジンから選択されるものである請求項２記載の医薬組成物。 【請求項６】 抗ヒスタミン薬が塩酸イソチペンジル、塩酸イプロヘプチン、塩酸ジフェンヒドラミン、ジフェンヒドラミン、酒石酸アリメマジン、タンニン酸ジフェンヒドラミン及びマレイン酸クロルフェニラミン（ｄ体、ｄｌ体）、又はそれらの塩から選択されるものである請求項５記載の医薬組成物。 【請求項７】 交感神経興奮薬が塩酸フェニルプロパノールアミン、塩酸フェニレフリン、塩酸メチルエフェドリン、塩酸メトキシフェナミン、エピネフリン、塩酸エフェドリン、ノルエピネフリン、硝酸ナファゾリン、ジャイロメタゾリン、ミドドリン、メトキサミン及び塩酸テトラヒドロゾリン、又はそれらの塩から選択されるものである請求項２記載の医薬組成物。 【請求項８】 交感神経興奮薬が塩酸フェニルプロパノールアミン、塩酸フェニレフリン、塩酸メチルエフェドリン及び塩酸メトキシフェナミン、又はそれらの塩から選択されるものである請求項７記載の医薬組成物。 【請求項９】 抗アレルギー薬がアステミゾール、塩酸シプロヘプタジン、テルフェナジン、イブジラスト、オキサトミド、アンレキサノクス、トラニラスト、ケトチフェン、アゼラスチン、クロモグリク酸ナトリウム、レピリナスト、エメダスチン、メキタジン、オザグレル、タザノラスト、ペミロラスト、フマル酸クレマスチン、アリメマジン、エピナスチン及びスプラタスト、又はそれらの塩から選択されるものである請求項２記載の医薬組成物。 【請求項１０】 抗アレルギー薬がアステミゾール、塩酸シプロヘプタジン、アンレキサノクス、フマル酸ケトチフェン、塩酸アゼラスチン、クロモグリク酸ナトリウム、メキタジン、フマル酸クレマスチン及びアリメマジン、塩酸エピナスチン、トラニラスト、フマル酸エメダスチン、オキサトミド、ペミロラストカリウム又はそれらの塩から選択されるものである請求項９記載の医薬組成物。 【請求項１１】 抗炎症薬がグリチルリチン酸及びその塩、カンゾウ及びトラネキサム酸から選択されるものである請求項２記載の医薬組成物。 【請求項１２】 消炎酵素が塩化リゾチーム、ブロメライン、α－キモトリプシン、セミアルカリプロティナーゼ（セアプローゼＳ－ＡＰ）、プロテナーゼ、セラチオペプチダーゼ（セラペプチダーゼ）、ストレプトキナーゼ及びストレプドルナーゼから選択されるものである請求項２記載の医薬組成物。 【請求項１３】 消炎酵素が、セミアルカリプロティナーゼ、塩化リゾチーム、ブロメライン及びセラチオペプチダーゼ（セラペプチダーゼ）から選択されるものである請求項１２記載の医薬組成物。 【請求項１４】 さらにメントール、カンフル又はシネロールをも含有する請求項１又は２記載の医薬組成物。 【請求項１５】 さらにカフェインをも含有する請求項１、２、１４のいずれかに記載の医薬組成物。 【請求項１６】 口中咀嚼型製剤である請求項１～１５のいずれかに記載の医薬組成物。 </t>
  </si>
  <si>
    <t>SFG0030880232</t>
  </si>
  <si>
    <t>特開2000-095675;特許03929618;特開2006-342188;特開2010-150284</t>
  </si>
  <si>
    <t>特開平05-310558;特開平10-045576;特開平10-158193;特開平05-308903;特開平08-099904;特開平04-026618;特開平07-255419;特開平09-327265</t>
  </si>
  <si>
    <t>特開平05-308903;特開平05-310558;特開平07-255419;特開平08-099904;特開平09-327265;特開平10-045576;特開平10-158193;特開平04-026618;特開平07-242536;特開平08-208483;異議申立 80／00138 その他 ＰＨＹＳＩＣＩＡＮＳ’　ＤＥＳＫ　ＲＥＦＥＲＥＮＣＥ，　ＰＤＲ　５０　Ｅｄｉｔｉｏｎ　１９９６，、Ｐ９５１，Ｐ９５２;異議申立 80／00139 国内図書館 医薬品の開発第４巻　合成医薬品（ＩＩ）、株式会社廣川書店、19891011、Ｐ４６８－Ｐ４７２;異議申立 80／00140 国内図書館 医薬品製造指針別冊、一般用医薬品製造（輸入）承認基準１９９５、株式会社薬業時報社、19950930、Ｐ１３７－Ｐ４４;異議申立 80／00141 国内図書館 改訂　看護のための薬品管理学、株式会社薬業時報社、19840815、Ｐ９５－Ｐ９８;異議申立 80／00142 国内図書館 医薬品開発基礎講座ＩＸ　製剤設計法（１）、株式会社地人書館、19710910、Ｐ３１－Ｐ３４;異議申立 80／00143 国内雑誌 食品工業、19940330、Ｐ７３－Ｐ７７;異議申立 80／00144 その他 Ｊ．　Ｐｈａｒｍ　Ｐｈａｒｍａｃｏｌ．　１９９０，４２、Ｐ６５２－Ｐ６５４</t>
  </si>
  <si>
    <t>拒絶理由通知（拒絶理由の引用文献情報）（2006/07/24）特開平05-308903;拒絶理由通知（拒絶理由の引用文献情報）（2006/07/24）特開平05-310558;拒絶理由通知（拒絶理由の引用文献情報）（2006/07/24）特開平07-255419;拒絶理由通知（拒絶理由の引用文献情報）（2006/07/24）特開平08-099904;拒絶理由通知（拒絶理由の引用文献情報）（2006/07/24）特開平09-327265;拒絶理由通知（拒絶理由の引用文献情報）（2006/07/24）特開平10-045576;拒絶理由通知（拒絶理由の引用文献情報）（2006/07/24）特開平10-158193;拒絶理由通知（拒絶理由の引用文献情報）（2006/11/02）特開平04-026618;拒絶理由通知（拒絶理由の引用文献情報）（2006/11/02）特開平05-308903;拒絶理由通知（拒絶理由の引用文献情報）（2006/11/02）特開平05-310558;拒絶理由通知（拒絶理由の引用文献情報）（2006/11/02）特開平08-099904;拒絶理由通知（拒絶理由の引用文献情報）（2006/11/02）特開平10-045576;拒絶理由通知（拒絶理由の引用文献情報）（2006/11/02）特開平10-158193;登録査定　　（登録査定の参考文献情報）（2007/02/16）特開平04-026618;登録査定　　（登録査定の参考文献情報）（2007/02/16）特開平05-308903;登録査定　　（登録査定の参考文献情報）（2007/02/16）特開平05-310558;登録査定　　（登録査定の参考文献情報）（2007/02/16）特開平07-255419;登録査定　　（登録査定の参考文献情報）（2007/02/16）特開平08-099904;登録査定　　（登録査定の参考文献情報）（2007/02/16）特開平09-327265;登録査定　　（登録査定の参考文献情報）（2007/02/16）特開平10-045576;登録査定　　（登録査定の参考文献情報）（2007/02/16）特開平10-158193;審判請求証拠（無効審判請求の引用文献情報）（2008/02/26）特開平05-308903;審判請求証拠（無効審判請求の引用文献情報）（2008/02/26）特開平07-242536;審判請求証拠（無効審判請求の引用文献情報）（2008/02/26）特開平08-208483;審判請求証拠（無効審判請求の引用文献情報）（2008/02/26）特開平10-045576;審判請求証拠（無効審判請求の引用文献情報）（2008/02/26）特開平10-158193;審判請求証拠（無効審判請求の引用文献情報）（2008/02/26）異議申立 80／00138 その他 ＰＨＹＳＩＣＩＡＮＳ’　ＤＥＳＫ　ＲＥＦＥＲＥＮＣＥ，　ＰＤＲ　５０　Ｅｄｉｔｉｏｎ　１９９６，、Ｐ９５１，Ｐ９５２;審判請求証拠（無効審判請求の引用文献情報）（2008/02/26）異議申立 80／00139 国内図書館 医薬品の開発第４巻　合成医薬品（ＩＩ）、株式会社廣川書店、19891011、Ｐ４６８－Ｐ４７２;審判請求証拠（無効審判請求の引用文献情報）（2008/02/26）異議申立 80／00140 国内図書館 医薬品製造指針別冊、一般用医薬品製造（輸入）承認基準１９９５、株式会社薬業時報社、19950930、Ｐ１３７－Ｐ４４;審判請求証拠（無効審判請求の引用文献情報）（2008/02/26）異議申立 80／00141 国内図書館 改訂　看護のための薬品管理学、株式会社薬業時報社、19840815、Ｐ９５－Ｐ９８;審判請求証拠（無効審判請求の引用文献情報）（2008/02/26）異議申立 80／00142 国内図書館 医薬品開発基礎講座ＩＸ　製剤設計法（１）、株式会社地人書館、19710910、Ｐ３１－Ｐ３４;審判請求証拠（無効審判請求の引用文献情報）（2008/02/26）異議申立 80／00143 国内雑誌 食品工業、19940330、Ｐ７３－Ｐ７７;審判請求証拠（無効審判請求の引用文献情報）（2008/02/26）異議申立 80／00144 その他 Ｊ．　Ｐｈａｒｍ　Ｐｈａｒｍａｃｏｌ．　１９９０，４２、Ｐ６５２－Ｐ６５４</t>
  </si>
  <si>
    <t>審判請求証拠（無効審判請求の引用文献情報）（2008/02/26）特開平05-308903</t>
  </si>
  <si>
    <t>審判請求証拠（無効審判請求の引用文献情報）（2008/02/26）特開平07-242536</t>
  </si>
  <si>
    <t>審判請求証拠（無効審判請求の引用文献情報）（2008/02/26）特開平08-208483</t>
  </si>
  <si>
    <t>審判請求証拠（無効審判請求の引用文献情報）（2008/02/26）特開平10-045576</t>
  </si>
  <si>
    <t>審判請求証拠（無効審判請求の引用文献情報）（2008/02/26）特開平10-158193</t>
  </si>
  <si>
    <t>審判請求証拠（無効審判請求の引用文献情報）（2008/02/26）異議申立 80／00138 その他 ＰＨＹＳＩＣＩＡＮＳ’　ＤＥＳＫ　ＲＥＦＥＲＥＮＣＥ，　ＰＤＲ　５０　Ｅｄｉｔｉｏｎ　１９９６，、Ｐ９５１，Ｐ９５２</t>
  </si>
  <si>
    <t>審判請求証拠（無効審判請求の引用文献情報）（2008/02/26）異議申立 80／00139 国内図書館 医薬品の開発第４巻　合成医薬品（ＩＩ）、株式会社廣川書店、19891011、Ｐ４６８－Ｐ４７２</t>
  </si>
  <si>
    <t>審判請求証拠（無効審判請求の引用文献情報）（2008/02/26）異議申立 80／00140 国内図書館 医薬品製造指針別冊、一般用医薬品製造（輸入）承認基準１９９５、株式会社薬業時報社、19950930、Ｐ１３７－Ｐ４４</t>
  </si>
  <si>
    <t>審判請求証拠（無効審判請求の引用文献情報）（2008/02/26）異議申立 80／00141 国内図書館 改訂　看護のための薬品管理学、株式会社薬業時報社、19840815、Ｐ９５－Ｐ９８</t>
  </si>
  <si>
    <t>審判請求証拠（無効審判請求の引用文献情報）（2008/02/26）異議申立 80／00142 国内図書館 医薬品開発基礎講座ＩＸ　製剤設計法（１）、株式会社地人書館、19710910、Ｐ３１－Ｐ３４</t>
  </si>
  <si>
    <t>審判請求証拠（無効審判請求の引用文献情報）（2008/02/26）異議申立 80／00143 国内雑誌 食品工業、19940330、Ｐ７３－Ｐ７７</t>
  </si>
  <si>
    <t>審判請求証拠（無効審判請求の引用文献情報）（2008/02/26）異議申立 80／00144 その他 Ｊ．　Ｐｈａｒｍ　Ｐｈａｒｍａｃｏｌ．　１９９０，４２、Ｐ６５２－Ｐ６５４</t>
  </si>
  <si>
    <t>審判審判2008-800286号</t>
  </si>
  <si>
    <t>株式会社　竹中工務店</t>
  </si>
  <si>
    <t>審判（受付）:20081216:60:審判請求書（その他の請求書・申立書を含む）;審判（発送）:20090107:20:審判番号通知;審判（発送）:20090107:22:審判官指定（変更）通知;審判（庁内）:20090107:95:予告登録通知;審判（発送）:20090114:17:請求書副本の送達通知（答弁指令）;審判（発送）:20090114:20:審判番号通知;審判（発送）:20090114:22:審判官指定（変更）通知;審判（庁内）:20090120:3012:郵便送達報告書;審判（受付）:20090317:57:答弁書（審判事件答弁書・異議答弁書）;審判（受付）:20090317:611:訂正請求書;審判（発送）:20090324:171:答弁書副本の送付通知（弁駁指令）;審判（発送）:20090324:173:訂正請求副本送付通知（弁駁指令）;審判（受付）:20090422:58:弁駁書（審判事件答弁書・異議答弁書）;審判（発送）:20090615:22:審判官指定（変更）通知;審判（発送）:20090615:22:審判官指定（変更）通知;審判（発送）:20090616:1852:弁駁書副本の送付通知;審判（発送）:20090706:22:審判官指定（変更）通知;審判（発送）:20090706:22:審判官指定（変更）通知;審判（受付）:20090914:6513:口頭審理陳述要領書;審判（受付）:20090914:6513:口頭審理陳述要領書;審判（受付）:20090914:6513:口頭審理陳述要領書;審判（受付）:20090914:6513:口頭審理陳述要領書;審判（庁内）:20090915:309:調書;審判（発送）:20091005:23:審理終結通知書;審判（発送）:20091005:23:審理終結通知書;審判（発送）:20091102:03:審決;審判（発送）:20091102:03:審決;審判（庁内）:20091109:3012:郵便送達報告書;審判（庁内）:20091109:3012:郵便送達報告書;審判（庁内）:20100108:96:確定登録通知</t>
  </si>
  <si>
    <t>特願平10-310482</t>
  </si>
  <si>
    <t>特許03929006</t>
  </si>
  <si>
    <t>特開2000-136637</t>
  </si>
  <si>
    <t xml:space="preserve">E04G  23/02              </t>
  </si>
  <si>
    <t>E04G 23/02;E04B  2/56    604;E04B  2/56    643</t>
  </si>
  <si>
    <t>E04G 23/02</t>
  </si>
  <si>
    <t>E04G23/02</t>
  </si>
  <si>
    <t>E04G  23/02@AFI(JP)</t>
  </si>
  <si>
    <t>E04B   2/56@AFI(JP);E04G  23/02@AFI(JP);E04B   2/56@CFI(JP);E04G  23/02@CFI(JP)</t>
  </si>
  <si>
    <t>E04B   2/56@AFI(JP);E04G  23/02@AFI(JP)</t>
  </si>
  <si>
    <t>E04B   2/56@AFI(JP)</t>
  </si>
  <si>
    <t>E04B  2/56    604 B;E04B  2/56    643 A;E04G 23/02        D</t>
  </si>
  <si>
    <t>E04G 23/02        D</t>
  </si>
  <si>
    <t>2E002 FB03;2E002 HA02;2E002 HB10;2E002 JA01;2E002 JA02;2E002 JB10;2E002 MA12;2E176 AA01;2E176 BB28;2E002 MA11;2E002 FB01</t>
  </si>
  <si>
    <t>東急建設株式会社</t>
  </si>
  <si>
    <t>長谷川　豊;飯田　良春;宮下　真一;吉田　徳雄</t>
  </si>
  <si>
    <t>鶴若　俊雄</t>
  </si>
  <si>
    <t>増設耐震壁の構築工法</t>
  </si>
  <si>
    <t xml:space="preserve">(57)【要約】 【課題】騒音の低下、汚染の低減、作業の省力化及び施工精度の向上を図る。 【解決手段】既設構造物の柱２と梁３により形成される架構４に耐震壁５を増設する増設耐震壁の構築工法において、架構４の境界部に、増設壁側にアンカー６を有する鋼板７を接着剤８により接合して接合部９を設け、この接合部９を介して架構４に耐震壁５を増設する。 </t>
  </si>
  <si>
    <t xml:space="preserve">(57)【特許請求の範囲】 【請求項１】 既設構造物の柱と梁により形成される架構に耐震壁を増設する増設耐震壁の構築工法において、 前記架構の境界部に、増設壁側にアンカーを有する鋼板を接着剤により接合して接合部を設け、 前記アンカーは、前記接合部内に配置され、 前記増設壁側に前記接合部を設けた架構に、配筋して後打ちコンクリートを打設し、耐震壁を増設する、 ことを特徴とする増設耐震壁の構築工法。 【請求項２】 既設構造物の柱と梁により形成される架構に耐震壁を増設する増設耐震壁の構築工法において、 前記架構の境界部に、増設壁側にアンカーを有する鋼板を接着剤により接合して接合部を設け、 前記アンカーは、前記接合部内に配置され、 前記増設壁側に前記接合部を設けた架構に、プレキャスト部材を接合して耐震壁を増設する、 ことを特徴とする増設耐震壁の構築工法。 【請求項３】 前記増設壁側のアンカーが、スタッドボルト、または鉄筋、または型鋼である、 ことを特徴とする請求項１または請求項２に記載の増設耐震壁の構築工法。 </t>
  </si>
  <si>
    <t>SFG0030915957</t>
  </si>
  <si>
    <t>特開平09-112042;特開平09-268770</t>
  </si>
  <si>
    <t>特開平09-112042;特開平09-268770;特開平09-268771;特開平09-317198;特開平09-328908;特開平10-152927;特開平10-152995;特開平11-071906;特公昭60-025590;異議申立 80／01137 国内図書館 建築大辞典　第２版、株式会社　彰国社、19930610、Ｐ．９７３</t>
  </si>
  <si>
    <t>拒絶理由通知（拒絶理由の引用文献情報）（2006/06/22）特開平09-112042;拒絶理由通知（拒絶理由の引用文献情報）（2006/06/22）特開平09-268770;登録査定　　（登録査定の参考文献情報）（2007/02/27）特開平09-112042;登録査定　　（登録査定の参考文献情報）（2007/02/27）特開平09-268770;審判請求証拠（無効審判請求の引用文献情報）（2008/12/16）特開平09-112042;審判請求証拠（無効審判請求の引用文献情報）（2008/12/16）特開平09-268770;審判請求証拠（無効審判請求の引用文献情報）（2008/12/16）特開平09-268771;審判請求証拠（無効審判請求の引用文献情報）（2008/12/16）特開平09-317198;審判請求証拠（無効審判請求の引用文献情報）（2008/12/16）特開平09-328908;審判請求証拠（無効審判請求の引用文献情報）（2008/12/16）特開平10-152927;審判請求証拠（無効審判請求の引用文献情報）（2008/12/16）特開平10-152995;審判請求証拠（無効審判請求の引用文献情報）（2008/12/16）特開平11-071906;審判請求証拠（無効審判請求の引用文献情報）（2008/12/16）特公昭60-025590;審判請求証拠（無効審判請求の引用文献情報）（2008/12/16）異議申立 80／01137 国内図書館 建築大辞典　第２版、株式会社　彰国社、19930610、Ｐ．９７３</t>
  </si>
  <si>
    <t>Ａ２;Ｊ６;Ｊ７;Ｇ７</t>
  </si>
  <si>
    <t>審判請求証拠（無効審判請求の引用文献情報）（2008/12/16）特開平09-112042</t>
  </si>
  <si>
    <t>審判請求証拠（無効審判請求の引用文献情報）（2008/12/16）特開平09-268770</t>
  </si>
  <si>
    <t>審判請求証拠（無効審判請求の引用文献情報）（2008/12/16）特開平09-268771</t>
  </si>
  <si>
    <t>審判請求証拠（無効審判請求の引用文献情報）（2008/12/16）特開平09-317198</t>
  </si>
  <si>
    <t>審判請求証拠（無効審判請求の引用文献情報）（2008/12/16）特開平09-328908</t>
  </si>
  <si>
    <t>審判請求証拠（無効審判請求の引用文献情報）（2008/12/16）特開平10-152927</t>
  </si>
  <si>
    <t>審判請求証拠（無効審判請求の引用文献情報）（2008/12/16）特開平10-152995</t>
  </si>
  <si>
    <t>審判請求証拠（無効審判請求の引用文献情報）（2008/12/16）特開平11-071906</t>
  </si>
  <si>
    <t>審判請求証拠（無効審判請求の引用文献情報）（2008/12/16）特公昭60-025590</t>
  </si>
  <si>
    <t>審判請求証拠（無効審判請求の引用文献情報）（2008/12/16）異議申立 80／01137 国内図書館 建築大辞典　第２版、株式会社　彰国社、19930610、Ｐ．９７３</t>
  </si>
  <si>
    <t>審判審判2007-800217号</t>
  </si>
  <si>
    <t>清水建設　株式会社</t>
  </si>
  <si>
    <t>2008/09/08;2009/06/30</t>
  </si>
  <si>
    <t>平20年（行ケ）第10379号;平21年（行ケ）第10231号</t>
  </si>
  <si>
    <t>2008/10/20;2009/08/07</t>
  </si>
  <si>
    <t>審判（受付）:20071009:60:審判請求書（その他の請求書・申立書を含む）;審判（発送）:20071019:20:審判番号通知;審判（発送）:20071019:22:審判官指定（変更）通知;審判（受付）:20071022:7424:代理人辞任届（出願人・請求人）;審判（庁内）:20071022:95:予告登録通知;審判（発送）:20071024:20:審判番号通知;審判（発送）:20071024:22:審判官指定（変更）通知;審判（発送）:20071025:17:請求書副本の送達通知（答弁指令）;審判（庁内）:20071030:3012:郵便送達報告書;審判（受付）:20071225:7442:代理人受任届（被請求人・権利者）;審判（受付）:20071225:57:答弁書（審判事件答弁書・異議答弁書）;審判（発送）:20080411:22:審判官指定（変更）通知;審判（発送）:20080411:22:審判官指定（変更）通知;審判（発送）:20080414:1851:答弁書副本の送付通知;審判（発送）:20080415:22:審判官指定（変更）通知;審判（発送）:20080415:22:審判官指定（変更）通知;審判（受付）:20080530:6513:口頭審理陳述要領書;審判（受付）:20080530:6513:口頭審理陳述要領書;審判（庁内）:20080604:309:調書;審判（受付）:20080616:782:上申書（被請求人・権利者）;審判（受付）:20080617:781:上申書（出願人・請求人）;審判（発送）:20080821:1858:上申書副本の送付通知;審判（発送）:20080821:1858:上申書副本の送付通知;審判（発送）:20080821:23:審理終結通知書;審判（発送）:20080821:23:審理終結通知書;審判（発送）:20080918:03:審決;審判（発送）:20080918:03:審決;審判（庁内）:20080924:3012:郵便送達報告書;審判（庁内）:20080924:3012:郵便送達報告書;審判（庁内）:20080925:94:閲覧照会;審判（庁内）:20080926:941:閲覧貸出;審判（庁内）:20080930:942:閲覧返却;審判（庁内）:20090219:94:閲覧照会;審判（発送）:20090220:22:審判官指定（変更）通知;審判（発送）:20090220:22:審判官指定（変更）通知;審判（発送）:20090220:2891:通知書（その他）期間有;審判（庁内）:20090220:941:閲覧貸出;審判（受付）:20090224:7422:代理人受任届（出願人・請求人）;審判（庁内）:20090225:942:閲覧返却;審判（受付）:20090302:611:訂正請求書;審判（受付）:20090309:7424:代理人辞任届（出願人・請求人）;審判（受付）:20090309:7442:代理人受任届（被請求人・権利者）;審判（発送）:20090312:173:訂正請求副本送付通知（弁駁指令）;審判（受付）:20090413:58:弁駁書（審判事件答弁書・異議答弁書）;審判（発送）:20090421:1852:弁駁書副本の送付通知;審判（受付）:20090519:782:上申書（被請求人・権利者）;審判（発送）:20090619:23:審理終結通知書;審判（発送）:20090619:23:審理終結通知書;審判（発送）:20090709:03:審決;審判（発送）:20090709:03:審決;審判（発送）:20090709:1858:上申書副本の送付通知;審判（庁内）:20090714:3012:郵便送達報告書;審判（庁内）:20090714:3012:郵便送達報告書;審判（庁内）:20100405:96:確定登録通知</t>
  </si>
  <si>
    <t>特願平10-350451</t>
  </si>
  <si>
    <t>特許03886275</t>
  </si>
  <si>
    <t>特開2000-170185</t>
  </si>
  <si>
    <t xml:space="preserve">E02D  29/045             </t>
  </si>
  <si>
    <t>E02D 29/045;E21D 13/00;B65D 88/76;E02D 27/38;E02D 31/10</t>
  </si>
  <si>
    <t>E02D 29/045</t>
  </si>
  <si>
    <t>E02D29/045;E21D13/00;B65D88/76;E02D27/38;E02D31/10</t>
  </si>
  <si>
    <t>E02D29/045</t>
  </si>
  <si>
    <t>E02D  29/045@AFI(JP);E21D  13/00@ALI(JP);B65D  88/76@ALI(JP);E02D  27/38@ALI(JP);E02D  31/10@ALI(JP)</t>
  </si>
  <si>
    <t>E02D  29/045@AFI(JP)</t>
  </si>
  <si>
    <t>E02D  27/38@AFI(JP);E02D  29/045@AFI(JP);B65D  88/76@ALI(JP);E02D  31/10@ALI(JP);E21D  13/00@ALI(JP);E02D  27/32@CFI(JP);E02D  29/045@CFI(JP);B65D  88/00@CLI(JP);E02D  31/00@CLI(JP);E21D  13/00@CLI(JP)</t>
  </si>
  <si>
    <t>E02D  27/38@AFI(JP);E02D  29/045@AFI(JP);B65D  88/76@ALI(JP);E02D  31/10@ALI(JP);E21D  13/00@ALI(JP)</t>
  </si>
  <si>
    <t>E02D  27/38@AFI(JP)</t>
  </si>
  <si>
    <t>E02D 27/38        Z;E02D 29/04        A;E02D 31/10;B65D 88/76</t>
  </si>
  <si>
    <t>E02D 29/04        A;B65D 88/76;E02D 27/38        Z;E02D 31/10</t>
  </si>
  <si>
    <t>2D046 DA21;2D047 AB02;3E070 AA13;3E070 QA04</t>
  </si>
  <si>
    <t>大成建設株式会社</t>
  </si>
  <si>
    <t>今村　厚;高木　宏彰;池内　義彦;織田　隆志</t>
  </si>
  <si>
    <t>山口　朔生;河西　祐一</t>
  </si>
  <si>
    <t>地下タンクの構造</t>
  </si>
  <si>
    <t xml:space="preserve">(57)【要約】 【課題】簡単な施工と構造によって、揚圧力に対抗することができる、地下タンクの構造を提供することを目的とする。 【解決手段】側壁３と、底板２と、屋根６と、側壁３の外周に設置した地下連壁１とによって構成した地下タンクにおいて、地下連壁１の上端に外周方向に向けて棚板７を取付ける。この棚板７の上に荷重盛土８を搭載する。 </t>
  </si>
  <si>
    <t xml:space="preserve">(57)【特許請求の範囲】 【請求項１】 側壁と、底板と、屋根と、側壁の外周に設置した地下壁とによって構成した地下タンクにおいて、 地下壁の上端に、外周方向に向けて取付けた棚板と、棚板の上に搭載した盛土とによって構成し、 側壁と、底板と、屋根と、地下壁と、地下壁の上端の外周に取付けた棚板と、棚板の上に搭載した盛土の重量の和が、 底板に下から作用する揚圧力と等しいかそれよりも大きい形状に構成した、地下タンクの構造。 【請求項２】 地下壁の上端の外周に取付けた棚板は、 地下壁構築の際に使用したガイドウオールである、 請求項１記載の、地下タンクの構造。 【請求項３】 地下壁の上端の外周に取付けた棚板は、 地下壁構築の際に使用したガイドウオールであって、 水平方向に分割して構成した、 請求項１、２記載の、地下タンクの構造。 </t>
  </si>
  <si>
    <t>SFG0030944912</t>
  </si>
  <si>
    <t>審判審判2007-800217号;審判審判2008-390127号</t>
  </si>
  <si>
    <t>特開平07-286449;特開平08-068061;特開2000-234332</t>
  </si>
  <si>
    <t>特開平07-286449;特開2000-234332;特開平08-068061;特開平05-093412;特開平06-270990;実全平04-053696</t>
  </si>
  <si>
    <t>拒絶理由通知（拒絶理由の引用文献情報）（2006/05/23）特開平07-286449;先行技術調査（先行技術調査結果の参考文献情報）（2006/05/23）特開2000-234332;先行技術調査（先行技術調査結果の参考文献情報）（2006/05/23）特開平08-068061;登録査定　　（登録査定の参考文献情報）（2006/11/09）特開2000-234332;登録査定　　（登録査定の参考文献情報）（2006/11/09）特開平07-286449;登録査定　　（登録査定の参考文献情報）（2006/11/09）特開平08-068061;審判請求証拠（無効審判請求の引用文献情報）（2007/10/05）特開平05-093412;審判請求証拠（無効審判請求の引用文献情報）（2007/10/05）特開平06-270990;審判請求証拠（無効審判請求の引用文献情報）（2007/10/05）実全平04-053696</t>
  </si>
  <si>
    <t>審判請求証拠（無効審判請求の引用文献情報）（2007/10/05）特開平05-093412</t>
  </si>
  <si>
    <t>審判請求証拠（無効審判請求の引用文献情報）（2007/10/05）特開平06-270990</t>
  </si>
  <si>
    <t>審判請求証拠（無効審判請求の引用文献情報）（2007/10/05）実全平04-053696</t>
  </si>
  <si>
    <t>審判審判2008-390127号</t>
  </si>
  <si>
    <t>大成建設　株式会社</t>
  </si>
  <si>
    <t>審判（受付）:20081201:60:審判請求書（その他の請求書・申立書を含む）;審判（発送）:20081212:20:審判番号通知;審判（庁内）:20081215:95:予告登録通知;審判（発送）:20081218:22:審判官指定（変更）通知;審判（発送）:20081218:234:手続中止通知書;審判（庁内）:20090310:9611:請求取下登録</t>
  </si>
  <si>
    <t>審判審判2009-800245号</t>
  </si>
  <si>
    <t>大日本印刷　株式会社</t>
  </si>
  <si>
    <t>平22年（行ケ）第10292号</t>
  </si>
  <si>
    <t>平24年（行ツ）第138号</t>
  </si>
  <si>
    <t>平24年（行サ）第157号</t>
  </si>
  <si>
    <t>2012/05/31;2012/05/31</t>
  </si>
  <si>
    <t>審判（受付）:20091210:60:審判請求書（その他の請求書・申立書を含む）;審判（発送）:20091224:20:審判番号通知;審判（発送）:20091224:22:審判官指定（変更）通知;審判（庁内）:20100104:95:予告登録通知;審判（発送）:20100107:17:請求書副本の送達通知（答弁指令）;審判（発送）:20100107:20:審判番号通知;審判（発送）:20100107:22:審判官指定（変更）通知;審判（庁内）:20100113:3012:郵便送達報告書;審判（受付）:20100309:57:答弁書（審判事件答弁書・異議答弁書）;審判（発送）:20100409:22:審判官指定（変更）通知;審判（発送）:20100409:22:審判官指定（変更）通知;審判（発送）:20100412:1851:答弁書副本の送付通知;審判（発送）:20100413:22:審判官指定（変更）通知;審判（発送）:20100413:22:審判官指定（変更）通知;審判（受付）:20100531:7462:代理人受任届（申立人・付与後異議申立人）;審判（受付）:20100531:6513:口頭審理陳述要領書;審判（受付）:20100531:6513:口頭審理陳述要領書;審判（庁内）:20100601:309:調書;審判（受付）:20100615:781:上申書（出願人・請求人）;審判（庁内）:20100615:94:閲覧照会;審判（受付）:20100616:782:上申書（被請求人・権利者）;審判（庁内）:20100616:941:閲覧貸出;審判（庁内）:20100617:94:閲覧照会;審判（庁内）:20100617:942:閲覧返却;審判（庁内）:20100618:941:閲覧貸出;審判（庁内）:20100621:942:閲覧返却;審判（受付）:20100629:781:上申書（出願人・請求人）;審判（庁内）:20100707:94:閲覧照会;審判（庁内）:20100709:941:閲覧貸出;審判（庁内）:20100712:942:閲覧返却;審判（発送）:20100714:1858:上申書副本の送付通知;審判（発送）:20100714:1858:上申書副本の送付通知;審判（発送）:20100714:1858:上申書副本の送付通知;審判（発送）:20100714:23:審理終結通知書;審判（発送）:20100714:23:審理終結通知書;審判（庁内）:20100716:94:閲覧照会;審判（庁内）:20100720:941:閲覧貸出;審判（庁内）:20100722:942:閲覧返却;審判（発送）:20100811:03:審決;審判（発送）:20100811:03:審決;審判（庁内）:20100817:3012:郵便送達報告書;審判（庁内）:20100817:3012:郵便送達報告書;審判（庁内）:20101124:94:閲覧照会;審判（庁内）:20101126:941:閲覧貸出;審判（庁内）:20101202:942:閲覧返却;審判（庁内）:20110412:94:閲覧照会;審判（庁内）:20110413:941:閲覧貸出;審判（庁内）:20110414:942:閲覧返却;審判（庁内）:20110706:94:閲覧照会;審判（庁内）:20110707:941:閲覧貸出;審判（庁内）:20110708:94:閲覧照会;審判（庁内）:20110708:942:閲覧返却;審判（庁内）:20110711:941:閲覧貸出;審判（庁内）:20110715:942:閲覧返却;審判（庁内）:20110809:94:閲覧照会;審判（庁内）:20110810:941:閲覧貸出;審判（庁内）:20110811:942:閲覧返却;審判（庁内）:20110819:94:閲覧照会;審判（庁内）:20110822:941:閲覧貸出;審判（庁内）:20110823:942:閲覧返却;審判（庁内）:20120604:96:確定登録通知</t>
  </si>
  <si>
    <t>特願平10-369478</t>
  </si>
  <si>
    <t>特許04017273</t>
  </si>
  <si>
    <t>特開2000-193804</t>
  </si>
  <si>
    <t xml:space="preserve">G02B   5/02              </t>
  </si>
  <si>
    <t>G02B  5/02</t>
  </si>
  <si>
    <t>G02B5/02;B32B7/02;G02B1/10;G02B5/30;G02B26/08;G02B27/26;G09F9/00</t>
  </si>
  <si>
    <t>G02B5/02</t>
  </si>
  <si>
    <t>G02B   5/02@AFI(JP);B32B   7/02@ALI(JP);G02B   1/10@ALI(JP);G02B   5/30@ALI(JP);G02B  26/08@ALI(JP);G02B  27/26@ALI(JP);G09F   9/00@ALI(JP)</t>
  </si>
  <si>
    <t>G02B   5/02@AFI(JP)</t>
  </si>
  <si>
    <t>B32B   7/02@AFI(JP);G02B   5/02@AFI(JP);G02B   1/10@ALI(JP);G02B   5/30@ALI(JP);G02B  26/08@ALI(JP);G02B  27/26@ALI(JP);G09F   9/00@ALI(JP);B32B   7/02@CFI(JP);G02B   5/02@CFI(JP);G02B   1/10@CLI(JP);G02B   5/30@CLI(JP);G02B  26/08@CLI(JP);G02B  27/22@CLI(JP);G09F   9/00@CLI(JP)</t>
  </si>
  <si>
    <t>B32B   7/02@AFI(JP)</t>
  </si>
  <si>
    <t>G02B  5/02        B;B32B  7/02    103;G02B  1/10        Z;G02B  5/30;G02B 26/08        G;G02B 27/26;G09F  9/00    314</t>
  </si>
  <si>
    <t xml:space="preserve">(57)【要約】 【課題】ディスプレイへの太陽光及び蛍光灯等の外部光の映り込みを防止した優れた反射防止性や、画像コントラストを低下させることなく、ギラツキ等のない鮮明な画像を得ることができる優れた防眩性を有し、かつ、優れた耐磨耗性、耐薬品性を示す、ディスプレイ、特に、フルカラー液晶ディスプレイに好適な防眩材料を提供することにある。また、本発明の他の目的は、上記防眩材料を使用した偏光フィルムを提供することにある。 【解決手段】透明基体の片面もしくは両面に、直接或いは他の層を介して、少なくとも樹脂マトリックス中にフィラーが分散されてなる粗面化層を有し、かつ、該樹脂マトリックスとフィラーの屈折率の差が０．１０以下であることを特徴とする防眩材料。 </t>
  </si>
  <si>
    <t xml:space="preserve">(57)【特許請求の範囲】 【請求項１】 透明基体の片面もしくは両面に、直接或いは他の層を介して、少なくとも樹脂マトリックス中にフィラーが分散されてなる粗面化層を有し、該フィラーの粒子径Ｄの粒度分布が、０．５≦Ｄ≦６．０μｍの範囲のものが６０重量％以上、６．０＜Ｄ≦１０．０μｍの範囲のものが３０重量％未満、１０＜Ｄ≦１５．０μｍの範囲のものが５重量％以下、かつ、該樹脂マトリックスとフィラーの屈折率の差が０．１０以下であることを特徴とする防眩材料。 【請求項２】 透明基体の片面に、直接或いは他の層を介して、少なくとも樹脂マトリックス中にフィラーが分散されてなる粗面化層が設けられ、該フィラーの粒子径Ｄの粒度分布が、０．５≦Ｄ≦６．０μｍの範囲のものが６０重量％以上、６．０＜Ｄ≦１０．０μｍの範囲のものが３０重量％未満、１０＜Ｄ≦１５．０μｍの範囲のものが５重量％以下であり、該透明基体の粗面化層とは反対面に、偏光基体を介して保護材を積層してなる構成を有し、前記樹脂マトリックスとフィラーの屈折率の差が０．１０以下であることを特徴とする偏光フィルム。 </t>
  </si>
  <si>
    <t>SFG0030965294</t>
  </si>
  <si>
    <t>審判審判2009-800245号;審判審判2010-390118号</t>
  </si>
  <si>
    <t>特開2000-180611;特開平10-264284;特許3352921;特開平09-113708;特開平06-067003;特開平05-162261;特開平01-105738;特開平08-334607;特開平07-218705;特開平11-034243;特開平07-333404;特開平10-246805;特開平07-230001;特開平9-254324;特開平10-111403</t>
  </si>
  <si>
    <t>特開2000-180611;特開平06-067003;特開平09-113708;特開平10-264284;特開平01-105738;特開平05-162261;特開平07-218705;特開平07-230001;特開平07-333404;特開平08-334607;特開平10-246805;特開平11-034243;特開平09-254324;特開平10-111403;特許03352921;特開昭61-209152;特開平06-018706;特開平09-230103;特開平09-290490;特開平10-264322</t>
  </si>
  <si>
    <t>拒絶理由通知（拒絶理由の引用文献情報）（2007/01/25）特開2000-180611;拒絶理由通知（拒絶理由の引用文献情報）（2007/01/25）特開平06-067003;拒絶理由通知（拒絶理由の引用文献情報）（2007/01/25）特開平09-113708;拒絶理由通知（拒絶理由の引用文献情報）（2007/01/25）特開平10-264284;先行技術調査（先行技術調査結果の参考文献情報）（2007/01/25）特開平01-105738;先行技術調査（先行技術調査結果の参考文献情報）（2007/01/25）特開平05-162261;先行技術調査（先行技術調査結果の参考文献情報）（2007/01/25）特開平07-218705;先行技術調査（先行技術調査結果の参考文献情報）（2007/01/25）特開平07-230001;先行技術調査（先行技術調査結果の参考文献情報）（2007/01/25）特開平07-333404;先行技術調査（先行技術調査結果の参考文献情報）（2007/01/25）特開平08-334607;先行技術調査（先行技術調査結果の参考文献情報）（2007/01/25）特開平10-246805;先行技術調査（先行技術調査結果の参考文献情報）（2007/01/25）特開平11-034243;登録査定　　（登録査定の参考文献情報）（2007/08/30）特開2000-180611;登録査定　　（登録査定の参考文献情報）（2007/08/30）特開平01-105738;登録査定　　（登録査定の参考文献情報）（2007/08/30）特開平05-162261;登録査定　　（登録査定の参考文献情報）（2007/08/30）特開平06-067003;登録査定　　（登録査定の参考文献情報）（2007/08/30）特開平07-218705;登録査定　　（登録査定の参考文献情報）（2007/08/30）特開平07-230001;登録査定　　（登録査定の参考文献情報）（2007/08/30）特開平07-333404;登録査定　　（登録査定の参考文献情報）（2007/08/30）特開平08-334607;登録査定　　（登録査定の参考文献情報）（2007/08/30）特開平09-113708;登録査定　　（登録査定の参考文献情報）（2007/08/30）特開平09-254324;登録査定　　（登録査定の参考文献情報）（2007/08/30）特開平10-111403;登録査定　　（登録査定の参考文献情報）（2007/08/30）特開平10-246805;登録査定　　（登録査定の参考文献情報）（2007/08/30）特開平10-264284;登録査定　　（登録査定の参考文献情報）（2007/08/30）特開平11-034243;登録査定　　（登録査定の参考文献情報）（2007/08/30）特許03352921;審判請求証拠（無効審判請求の引用文献情報）（2009/12/10）特開昭61-209152;審判請求証拠（無効審判請求の引用文献情報）（2009/12/10）特開平06-018706;審判請求証拠（無効審判請求の引用文献情報）（2009/12/10）特開平09-230103;審判請求証拠（無効審判請求の引用文献情報）（2009/12/10）特開平09-290490;審判請求証拠（無効審判請求の引用文献情報）（2009/12/10）特開平10-264284;審判請求証拠（無効審判請求の引用文献情報）（2009/12/10）特開平10-264322</t>
  </si>
  <si>
    <t>防眩ＪＮ;画質向上;粗面化;ＥＥ００防眩</t>
  </si>
  <si>
    <t>審判請求証拠（無効審判請求の引用文献情報）（2009/12/10）特開昭61-209152</t>
  </si>
  <si>
    <t>審判請求証拠（無効審判請求の引用文献情報）（2009/12/10）特開平06-018706</t>
  </si>
  <si>
    <t>審判請求証拠（無効審判請求の引用文献情報）（2009/12/10）特開平09-230103</t>
  </si>
  <si>
    <t>審判請求証拠（無効審判請求の引用文献情報）（2009/12/10）特開平09-290490</t>
  </si>
  <si>
    <t>審判請求証拠（無効審判請求の引用文献情報）（2009/12/10）特開平10-264284</t>
  </si>
  <si>
    <t>審判請求証拠（無効審判請求の引用文献情報）（2009/12/10）特開平10-264322</t>
  </si>
  <si>
    <t>審判審判2010-390118号</t>
  </si>
  <si>
    <t>株式会社　巴川製紙所</t>
  </si>
  <si>
    <t>平23年（行ケ）第10180号</t>
  </si>
  <si>
    <t>審判（受付）:20101126:60:審判請求書（その他の請求書・申立書を含む）;審判（発送）:20101210:20:審判番号通知;審判（庁内）:20101213:95:予告登録通知;審判（発送）:20101220:22:審判官指定（変更）通知;審判（発送）:20101222:234:手続中止通知書;審判（受付）:20110201:781:上申書（出願人・請求人）;審判（発送）:20110210:22:審判官指定（変更）通知;審判（発送）:20110210:235:手続中止解除通知書;審判（発送）:20110222:2892:通知書（その他）期間無;審判（発送）:20110225:131:訂正拒絶理由通知書;審判（受付）:20110302:783:上申書（参加人・準参加人）;審判（受付）:20110328:53:意見書;審判（受付）:20110329:783:上申書（参加人・準参加人）;審判（庁内）:20110331:94:閲覧照会;審判（庁内）:20110412:941:閲覧貸出;審判（発送）:20110413:2892:通知書（その他）期間無;審判（発送）:20110414:23:審理終結通知書;審判（庁内）:20110418:942:閲覧返却;審判（庁内）:20110506:94:閲覧照会;審判（発送）:20110510:03:審決;審判（庁内）:20110516:3012:郵便送達報告書;審判（庁内）:20110518:941:閲覧貸出;審判（庁内）:20110519:942:閲覧返却;審判（庁内）:20120508:96:確定登録通知</t>
  </si>
  <si>
    <t>審判審判2010-800170号</t>
  </si>
  <si>
    <t>株式会社　セイシン企業</t>
  </si>
  <si>
    <t>審判（受付）:20100929:60:審判請求書（その他の請求書・申立書を含む）;審判（庁内）:20101014:95:予告登録通知;審判（発送）:20101015:20:審判番号通知;審判（発送）:20101015:22:審判官指定（変更）通知;審判（発送）:20101019:17:請求書副本の送達通知（答弁指令）;審判（発送）:20101019:20:審判番号通知;審判（発送）:20101019:22:審判官指定（変更）通知;審判（庁内）:20101026:3012:郵便送達報告書;審判（受付）:20101221:57:答弁書（審判事件答弁書・異議答弁書）;審判（発送）:20110111:1851:答弁書副本の送付通知;審判（発送）:20110111:22:審判官指定（変更）通知;審判（発送）:20110111:22:審判官指定（変更）通知;審判（発送）:20110127:141:審尋（審判官）;審判（発送）:20110127:141:審尋（審判官）;審判（発送）:20110127:232:書面審理通知書;審判（発送）:20110127:232:書面審理通知書;審判（受付）:20110201:53:意見書;審判（受付）:20110201:54:回答書;審判（発送）:20110209:1856:意見書副本の送付通知;審判（発送）:20110209:1859:回答書副本の送付通知;審判（発送）:20110209:23:審理終結通知書;審判（発送）:20110209:23:審理終結通知書;審判（発送）:20110302:03:審決;審判（発送）:20110302:03:審決;審判（庁内）:20110308:3012:郵便送達報告書;審判（庁内）:20110308:3012:郵便送達報告書;審判（庁内）:20110315:94:閲覧照会;審判（庁内）:20110315:941:閲覧貸出;審判（庁内）:20110318:942:閲覧返却;審判（庁内）:20110428:96:確定登録通知</t>
  </si>
  <si>
    <t>特願平10-377845</t>
  </si>
  <si>
    <t>特許03871456</t>
  </si>
  <si>
    <t>特開2000-180347</t>
  </si>
  <si>
    <t xml:space="preserve">G01N  15/02              </t>
  </si>
  <si>
    <t>G01N 15/02</t>
  </si>
  <si>
    <t>G01N15/02;G01N15/14</t>
  </si>
  <si>
    <t>G01N15/02</t>
  </si>
  <si>
    <t>G01N  15/02@AFI(JP);G01N  15/14@ALI(JP)</t>
  </si>
  <si>
    <t>G01N  15/02@AFI(JP)</t>
  </si>
  <si>
    <t>G01N  15/02@AFI(JP);G01N  15/14@ALI(JP);G06T   7/00@ALI(EP);G01N  15/02@CFI(JP);G01N  15/14@CLI(JP);G06T   7/00@CLI(EP)</t>
  </si>
  <si>
    <t>西野　卓嗣</t>
  </si>
  <si>
    <t xml:space="preserve">(57)【要約】 【課題】記憶した多数の画像の中から、表示させたい画像を分布上で指定することによって容易に表示することが可能な粒子画像分析装置を提供すること。 【解決手段】上記の粒子画像分析装置は、撮像により得られた各粒子像について、少なくとも一つの特徴パラメータを算出するパラメータ算出手段と、各粒子像について粒子像と特徴パラメータとを関連づけて記憶する記憶手段と、特徴パラメータの分布図を作成する分布図作成手段と、分布図内の任意の領域を指定する指定手段と、指定手段によって指定された領域内の特徴パラメータに対応する粒子像を記憶手段から読出す読出し手段と、読出した粒子像を表示する表示手段とを備える。 </t>
  </si>
  <si>
    <t xml:space="preserve">(57)【特許請求の範囲】 【請求項１】 撮像により得られた各粒子像について、少なくとも一つの特徴パラメータを算出するパラメータ算出手段と、各粒子像について粒子像と特徴パラメータとを関連づけて記憶する記憶手段と、特徴パラメータの分布図を作成する分布図作成手段と、分布図内の任意の領域を指定する指定手段と、指定手段によって指定された領域内の特徴パラメータに対応する粒子像を記憶手段から読出す読出し手段と、読出した粒子像を表示する表示手段とを備えてなる粒子画像分析装置。 【請求項２】 さらに分布図が１つの特徴パラメータに対する分布図である請求項１記載の粒子画像分析装置。 【請求項３】 さらに分布図が２つの特徴パラメータに対する分布図である請求項１記載の粒子画像分析装置。 【請求項４】 指定手段によって指定された領域内の特徴パラメータについて分布状態を解析する分布解析手段をさらに備えてなり、表示手段に解析結果を表示する請求項１記載の粒子画像分析装置。 【請求項５】 各粒子像に対して粒子の種類を表す分類情報を付加する分類手段をさらに備えてなる請求項１記載の粒子画像分析装置。 【請求項６】 前記特徴パラメータが、円相当径および円形度である請求項１または３記載の粒子画像分析装置。 【請求項７】 前記記憶手段には、粒子像と算出された特徴パラメータとを関連づける情報が記憶される請求項１記載の粒子画像分析装置。 【請求項８】 粒子を撮像して粒子像を得、得られた粒子像について、その粒子の特徴パラメータを算出し、算出された特徴パラメータに基づく分布図を作成する粒子画像分析方法であって、分布図内の任意の領域が指定されたとき、粒子像と算出された特徴パラメータとを関連づける情報に基づいて、領域内の特徴パラメータに対応する粒子像を表示する粒子画像分析方法。 </t>
  </si>
  <si>
    <t>SFG0019870597</t>
  </si>
  <si>
    <t>特開平08-178826;特開平10-318904;特開平07-113738</t>
  </si>
  <si>
    <t>特開平08-178826;特開平10-318904;特開平07-113738;特開平08-136439;異議申立 00／00701 外国雑誌 ＣＨＲＩＳＴＩＡＮ　Ｋ．ＳＩＥＲＡＣＫＩ、ＡＮ　ＩＭＡＧＩＮＧ－ＩＮ－ＦＬＯＷ　ＳＹＳＴＥＭ　ＦＯＲ　ＡＵＴＯＭＡＴＥＤ　ＡＮＡＬＹＳＩＳ　ＯＦ　ＭＡＲＩＮＥ　ＭＩＣＲＯＰＬＡＮＫＴＯＮ、ＭＡＲＩＮＥ　ＥＣＯＬＯＧＹ　ＰＲＯＧＲＥＳＳ　ＳＥＲＩＥＳ、19980709、Ｖ．１６８、Ｐ．２８５－２９６</t>
  </si>
  <si>
    <t>拒絶理由通知（拒絶理由の引用文献情報）（2006/04/21）特開平08-178826;拒絶理由通知（拒絶理由の引用文献情報）（2006/04/21）特開平10-318904;先行技術調査（先行技術調査結果の参考文献情報）（2006/04/21）特開平07-113738;登録査定　　（登録査定の参考文献情報）（2006/09/26）特開平07-113738;登録査定　　（登録査定の参考文献情報）（2006/09/26）特開平08-178826;登録査定　　（登録査定の参考文献情報）（2006/09/26）特開平10-318904;審判請求証拠（無効審判請求の引用文献情報）（2010/09/29）特開平08-136439;審判請求証拠（無効審判請求の引用文献情報）（2010/09/29）異議申立 00／00701 外国雑誌 ＣＨＲＩＳＴＩＡＮ　Ｋ．ＳＩＥＲＡＣＫＩ、ＡＮ　ＩＭＡＧＩＮＧ－ＩＮ－ＦＬＯＷ　ＳＹＳＴＥＭ　ＦＯＲ　ＡＵＴＯＭＡＴＥＤ　ＡＮＡＬＹＳＩＳ　ＯＦ　ＭＡＲＩＮＥ　ＭＩＣＲＯＰＬＡＮＫＴＯＮ、ＭＡＲＩＮＥ　ＥＣＯＬＯＧＹ　ＰＲＯＧＲＥＳＳ　ＳＥＲＩＥＳ、19980709、Ｖ．１６８、Ｐ．２８５－２９６</t>
  </si>
  <si>
    <t>撮影</t>
  </si>
  <si>
    <t>審判請求証拠（無効審判請求の引用文献情報）（2010/09/29）特開平08-136439</t>
  </si>
  <si>
    <t>審判請求証拠（無効審判請求の引用文献情報）（2010/09/29）異議申立 00／00701 外国雑誌 ＣＨＲＩＳＴＩＡＮ　Ｋ．ＳＩＥＲＡＣＫＩ、ＡＮ　ＩＭＡＧＩＮＧ－ＩＮ－ＦＬＯＷ　ＳＹＳＴＥＭ　ＦＯＲ　ＡＵＴＯＭＡＴＥＤ　ＡＮＡＬＹＳＩＳ　ＯＦ　ＭＡＲＩＮＥ　ＭＩＣＲＯＰＬＡＮＫＴＯＮ、ＭＡＲＩＮＥ　ＥＣＯＬＯＧＹ　ＰＲＯＧＲＥＳＳ　ＳＥＲＩＥＳ、19980709、Ｖ．１６８、Ｐ．２８５－２９６</t>
  </si>
  <si>
    <t>審判審判2007-800281号</t>
  </si>
  <si>
    <t>武蔵エンジニアリング　株式会社</t>
  </si>
  <si>
    <t>平20年（行ケ）第10471号</t>
  </si>
  <si>
    <t>審判（受付）:20071227:60:審判請求書（その他の請求書・申立書を含む）;審判（発送）:20080118:20:審判番号通知;審判（発送）:20080118:22:審判官指定（変更）通知;審判（庁内）:20080121:95:予告登録通知;審判（受付）:20080128:7442:代理人受任届（被請求人・権利者）;審判（発送）:20080128:22:審判官指定（変更）通知;審判（受付）:20080130:7444:代理人辞任届（被請求人・権利者）;審判（受付）:20080206:7442:代理人受任届（被請求人・権利者）;審判（発送）:20080215:17:請求書副本の送達通知（答弁指令）;審判（発送）:20080215:20:審判番号通知;審判（発送）:20080215:22:審判官指定（変更）通知;審判（庁内）:20080220:3012:郵便送達報告書;審判（庁内）:20080411:94:閲覧照会;審判（庁内）:20080414:941:閲覧貸出;審判（庁内）:20080416:942:閲覧返却;審判（庁内）:20080424:94:閲覧照会;審判（庁内）:20080425:941:閲覧貸出;審判（庁内）:20080430:94:閲覧照会;審判（庁内）:20080430:942:閲覧返却;審判（庁内）:20080501:941:閲覧貸出;審判（庁内）:20080502:942:閲覧返却;審判（受付）:20080516:57:答弁書（審判事件答弁書・異議答弁書）;審判（受付）:20080516:611:訂正請求書;審判（受付）:20080520:781:上申書（出願人・請求人）;審判（庁内）:20080520:94:閲覧照会;審判（庁内）:20080522:941:閲覧貸出;審判（庁内）:20080526:942:閲覧返却;審判（発送）:20080530:171:答弁書副本の送付通知（弁駁指令）;審判（受付）:20080630:58:弁駁書（審判事件答弁書・異議答弁書）;審判（発送）:20080723:1852:弁駁書副本の送付通知;審判（受付）:20080804:782:上申書（被請求人・権利者）;審判（庁内）:20080911:94:閲覧照会;審判（発送）:20080912:22:審判官指定（変更）通知;審判（発送）:20080912:22:審判官指定（変更）通知;審判（庁内）:20080912:941:閲覧貸出;審判（発送）:20080917:232:書面審理通知書;審判（発送）:20080917:232:書面審理通知書;審判（受付）:20080919:781:上申書（出願人・請求人）;審判（庁内）:20080922:942:閲覧返却;審判（受付）:20081001:782:上申書（被請求人・権利者）;審判（発送）:20081008:1858:上申書副本の送付通知;審判（発送）:20081008:1858:上申書副本の送付通知;審判（発送）:20081008:23:審理終結通知書;審判（発送）:20081008:23:審理終結通知書;審判（発送）:20081106:03:審決;審判（発送）:20081106:03:審決;審判（庁内）:20081111:3012:郵便送達報告書;審判（庁内）:20081111:3012:郵便送達報告書;審判（庁内）:20091209:96:確定登録通知</t>
  </si>
  <si>
    <t>特願平10-507367</t>
  </si>
  <si>
    <t>特許03506716</t>
  </si>
  <si>
    <t>特表2001-500962</t>
  </si>
  <si>
    <t>PCT/US1997/012317</t>
  </si>
  <si>
    <t>WO98/010251</t>
  </si>
  <si>
    <t xml:space="preserve">G01F 11/00       </t>
  </si>
  <si>
    <t>G01F 11/00;B05B  1/30;B05C  5/00    101;B05D  1/26;H05K  3/34    503;H05K  3/34    504;B05B  1/24</t>
  </si>
  <si>
    <t>G01F 11/00</t>
  </si>
  <si>
    <t>G01F11/00;G01F13/00</t>
  </si>
  <si>
    <t>G01F11/00</t>
  </si>
  <si>
    <t>B05D   1/26@AFI(JP);B05B   1/24@ALI(JP);B05B   1/30@ALI(JP);B05B   1/32@ALI(JP);B05C   5/00@ALI(JP);B05C   5/02@ALI(EP);B05C  11/10@ALI(EP);B05D   3/00@ALI(JP);B23K   1/20@ALI(EP);B23K   3/00@ALI(JP);B23K   3/06@ALI(EP);F16K   1/32@ALI(JP);G01F  11/00@ALI(JP);G01F  13/00@ALI(EP);H05K   3/34@ALI(JP);H05K  13/04@ALI(JP);G01F  11/00@CFI(JP);B05B   1/00@CLI(JP);B05B   1/30@CLI(JP);B05C   5/00@CLI(JP);B05C   5/02@CLI(EP);B05D   1/26@CLI(JP);G01F  13/00@CLI(EP);H05K   3/34@CLI(JP);H05K  13/04@CLI(JP)</t>
  </si>
  <si>
    <t>B05D   1/26@AFI(JP);B05B   1/24@ALI(JP);B05B   1/30@ALI(JP);B05B   1/32@ALI(JP);B05C   5/00@ALI(JP);B05C   5/02@ALI(EP);B05C  11/10@ALI(EP);B05D   3/00@ALI(JP);B23K   1/20@ALI(EP);B23K   3/00@ALI(JP);B23K   3/06@ALI(EP);F16K   1/32@ALI(JP);G01F  11/00@ALI(JP);G01F  13/00@ALI(EP);H05K   3/34@ALI(JP);H05K  13/04@ALI(JP)</t>
  </si>
  <si>
    <t>B05D   1/26@AFI(JP)</t>
  </si>
  <si>
    <t>G01F 11/00;B05D  1/26        Z;B05B  1/30;B05B  1/24;B05C  5/00    101;H05K  3/34    503 B;H05K  3/34    504 D;G01F 13/00</t>
  </si>
  <si>
    <t>G01F 11/00;G01F 13/00</t>
  </si>
  <si>
    <t>4F041 AA02;4F041 AA05;4F041 AA16;4F041 AB01;4F041 BA04;4F041 BA12;4F041 BA35;4F041 BA46;4F033 AA14;4F033 BA03;4F033 CA04;4F033 DA01;4F033 EA01;4F033 GA02;4F033 NA01;5E319 AA03;5E319 AC01;5E319 CC23;5E319 CC33;5E319 CC61;5E319 CD15;5E319 CD21;5E319 CD22;5E319 CD27;5E319 GG15;5E319 BB05;4D075 AC07;4D075 AC09;4D075 AC93;4D075 AC94;4D075 CA48;4D075 DA06;4D075 DB14;4D075 DB31;4D075 DC19;4D075 DC21;4D075 EA05;4D075 EA14;4D075 EA35;4D075 EA60</t>
  </si>
  <si>
    <t>ノードソンコーポレーション</t>
  </si>
  <si>
    <t>スミス，ジェームズ，シー．;ホーガン，パトリック，ティー．;セッドマン，ローレンス，ビー．</t>
  </si>
  <si>
    <t>岡部　正夫;加藤　伸晃;産形　和央;臼井　伸一;藤野　育男;越智　隆夫;本宮　照久;高梨　憲通;朝日　伸光;高橋　誠一郎;吉澤　弘司</t>
  </si>
  <si>
    <t>少量材料分配用装置</t>
  </si>
  <si>
    <t xml:space="preserve">(57)【要約】 本願は米国特許出願０８／６０７，１２６号（１９９６年２月２６日提出）の一部継続出願である米国特許出願第０８／５５９，３３２号（１９９５年１１月１６日提出）の一部継続出願である。本発明は、液体材料の分配の分野、詳細には電子部品やプリント回路基盤の組立における微量の粘性接着剤、半田フラックス、またはその他の液体材料を迅速に分配するための方法並びに装置に関する。 </t>
  </si>
  <si>
    <t>欧州特許庁;オーストリア共和国;ベルギー王国;スイス連邦;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アフリカ知的財産権機関;ブルキナファソ;ベナン共和国;中央アフリカ共和国;コンゴ共和国;コートジボワール共和国;カメルーン共和国;ガボン共和国;ギニア共和国;マリ共和国;モーリタニア・イスラム共和国;ニジェール共和国;セネガル共和国;チャド共和国;トーゴ共和国;アフリカ地域産業財産権機関;ガーナ共和国;ケニア共和国;レソト王国;マラウイ共和国;スーダン共和国;スワジランド王国;ウガンダ共和国;ジンバブエ共和国;ユーラシア特許庁;アルメニア共和国;アゼルバイジャン共和国;ベラルーシ共和国;キルギス共和国;カザフスタン共和国;モルドバ共和国;ロシア連邦;タジキスタン共和国;トルクメニスタン;アルバニア共和国;アルメニア共和国;オーストリア共和国;オーストラリア連邦;アゼルバイジャン共和国;ボスニア・ヘルツェゴビナ;バルバドス;ブルガリア共和国;ブラジル連邦共和国;ベラルーシ共和国;カナダ;スイス連邦;中華人民共和国;キューバ共和国;チェコ共和国;ドイツ連邦共和国;デンマーク王国;エストニア共和国;スペイン;フインランド共和国;英国（グレート・ブリテン及び北アイルランド連合王国）;グルジア共和国;ハンガリー共和国;イスラエル国;アイスランド共和国;日本国;ケニア共和国;キルギス共和国;朝鮮民主主義人民共和国;大韓民国;カザフスタン共和国;セントルシア;スリランカ民主社会主義共和国;リベリア共和国;ラトビア共和国;モルドバ共和国;マダガスカル民主共和国;マケドニア旧ユーゴスラヴィア共和国;モンゴル人民共和国;マラウイ共和国;メキシコ合衆国;ノルウェー王国;ニュージーランド;ポーランド共和国;ポルトガル共和国;ルーマニア;ロシア連邦;スーダン共和国;スウェーデン王国;シンガポール共和国;スロベニア共和国;スロバキア共和国;タジキスタン共和国;トルクメニスタン;トルコ共和国;トリニダード・トバゴ共和国;ウクライナ;ウガンダ共和国;ウズベキスタン共和国;ベトナム社会主義共和国</t>
  </si>
  <si>
    <t xml:space="preserve">(57)【特許請求の範囲】 【請求項１】少量の液体材料を分配する方法であって、 第一流路（608）の出口端部の近くに配置されたバルブ座（612）と、前記第一流路内に位置された往復動バルブとを有するバルブ組立体（600）を貫通して延在している前記第一流路（608）の入口端部に液体材料を供給し、 前記第一流路（608）の出口端部から前記液体材料を受け取る入口部分と、前記液体材料を分配する細長いノズルを貫通して延在しているオリフィス（622）が設けられている出口部分とを有し、ノズル組立体（602）を貫通して延在している第二流路を、前記バルブが前記バルブ座（612）から離れた第一位置にあるときに前記液体材料で満たし、 前記バルブを、前記第一位置から、前記第一位置よりも前記バルブ座（612）へより近づいた第二位置まで、加速し、 それによって、前記第一流路（608）にある前記液体材料の大部分を前記第一流路の前記入口端部に向けて流すとともに、前記第一流路内の残りの液体材料を前記出口端部から前記第二流路内へ流して前記ノズルの出口から液体材料の流れとして分配させ、 前記バルブを、前記第二位置から、前記バルブ座（612）と係合して着座する第三位置に向かって移動させ、 それによって、前記第一流路（608）の入口端部に向かう前記液体材料の流れを減少させるとともに、前記第二流路を通過する液体材料の流れを増加させ、 前記バルブを前記第三位置に移動して、前記バルブを前記バルブ座（612）に対して急速に閉鎖し、 それによって、前記第二流路を通過する前記液体材料の流れを止め、前記ノズルの前記出口から分配されている前記液体材料の流れを前記ノズルの前記出口で分断して小滴にすることを特徴とする方法。 【請求項２】前記オリフィス（622）の直径の約３倍よりも短い任意の距離に、前記第二位置を配置することを特徴とする請求項１に記載の方法。 【請求項３】前記オリフィス（622）の直径の約1.5倍よりも短い任意の距離に、前記第二位置を配置することを特徴とする請求項２に記載の方法。 【請求項４】前記バルブを約22.6ミリ秒より短い時間内で前記第一位置と前記第三位置の間を動かすことを特徴とする請求項１に記載の方法。 【請求項５】長さ対直径の比が少なくとも約３対１である前記ノズルの前記オリフィスを通して液体材料の流れを分配することを特徴とする請求項１に記載の方法。 【請求項６】約0.00508mm（約0.0020インチ）から約0.4064mm（約0.016インチ）の範囲の径を有する前記オリフィス（622）を通して、液体材料の流れを分配することを特徴とする請求項５に記載の方法。 </t>
  </si>
  <si>
    <t>SFG0001213960</t>
  </si>
  <si>
    <t>AU01119797A;AU03800497A;AU03873399A;CA02235991A;CA02235991C;CA02260155A;CA02260155C;CA02330953A;CA02330953C;CA02324632A;CA02324632C;DE06075088T;DE69611692D;DE69611692T;DE69632795D;DE69632795T;DE69912762D;DE69912762T;EP1029626A;EP1029626B;EP1437192A;EP1655094A;EP861136A;EP861136B;EP1073527A;EP1073527B;特表2000-501331;特許03616105;特表2001-500962;特許03506716;特表2002-513674;特許03641432;特開2004-031927;特許03762384;特開2004-322099;特許04657648;特開2010-075930;特許04989716;MXPA00010575A;US5747102;US6253957;US6267266;US6484885;US2003121836;WO1997018054A;WO1998010251A;WO1999056889A</t>
  </si>
  <si>
    <t>特開平7-68203;特開昭61-274762;特公平4-25074;米国特許4066188</t>
  </si>
  <si>
    <t>特開昭61-274762;特開平07-068203;特公平04-025074;特開昭56-133174;特開昭57-034974;特開平05-031458;特開平05-264412;特公昭48-009264;異議申立 80／00002 その他 米国特許第４０６６１８８号明細書（全文訳付き）;異議申立 80／00003 その他 独国特許第４０１３３２３号公開公報（訳文）;異議申立 80／00004 その他 独国特許第４２０２５６１号公開公報（訳文）;実公平05-009099</t>
  </si>
  <si>
    <t>拒絶理由通知（拒絶理由の引用文献情報）（2002/02/19）;拒絶理由通知（拒絶理由の引用文献情報）（2002/02/19）特開昭61-274762;拒絶理由通知（拒絶理由の引用文献情報）（2002/10/18）特開平07-068203;拒絶理由通知（拒絶理由の引用文献情報）（2002/10/18）特公平04-025074;拒絶理由通知（拒絶理由の引用文献情報）（2003/05/30）;拒絶理由通知（拒絶理由の引用文献情報）（2003/05/30）特開昭61-274762;拒絶理由通知（拒絶理由の引用文献情報）（2003/05/30）特開平07-068203;拒絶理由通知（拒絶理由の引用文献情報）（2003/05/30）特公平04-025074;登録査定　　（登録査定の参考文献情報）（2003/11/14）;登録査定　　（登録査定の参考文献情報）（2003/11/14）特開昭61-274762;登録査定　　（登録査定の参考文献情報）（2003/11/14）特開平07-068203;登録査定　　（登録査定の参考文献情報）（2003/11/14）特公平04-025074;審判請求証拠（無効審判請求の引用文献情報）（2007/12/27）特開昭56-133174;審判請求証拠（無効審判請求の引用文献情報）（2007/12/27）特開昭57-034974;審判請求証拠（無効審判請求の引用文献情報）（2007/12/27）特開平05-031458;審判請求証拠（無効審判請求の引用文献情報）（2007/12/27）特開平05-264412;審判請求証拠（無効審判請求の引用文献情報）（2007/12/27）特公昭48-009264;審判請求証拠（無効審判請求の引用文献情報）（2007/12/27）異議申立 80／00002 その他 米国特許第４０６６１８８号明細書（全文訳付き）;審判請求証拠（無効審判請求の引用文献情報）（2007/12/27）異議申立 80／00003 その他 独国特許第４０１３３２３号公開公報（訳文）;審判請求証拠（無効審判請求の引用文献情報）（2007/12/27）異議申立 80／00004 その他 独国特許第４２０２５６１号公開公報（訳文）;審判請求証拠（無効審判請求の引用文献情報）（2007/12/27）実公平05-009099</t>
  </si>
  <si>
    <t>フラツクス;ＥＡ６０半田フラツクス</t>
  </si>
  <si>
    <t>審判請求証拠（無効審判請求の引用文献情報）（2007/12/27）特開昭56-133174</t>
  </si>
  <si>
    <t>審判請求証拠（無効審判請求の引用文献情報）（2007/12/27）特開昭57-034974</t>
  </si>
  <si>
    <t>審判請求証拠（無効審判請求の引用文献情報）（2007/12/27）特開平05-031458</t>
  </si>
  <si>
    <t>審判請求証拠（無効審判請求の引用文献情報）（2007/12/27）特開平05-264412</t>
  </si>
  <si>
    <t>審判請求証拠（無効審判請求の引用文献情報）（2007/12/27）特公昭48-009264</t>
  </si>
  <si>
    <t>審判請求証拠（無効審判請求の引用文献情報）（2007/12/27）異議申立 80／00002 その他 米国特許第４０６６１８８号明細書（全文訳付き）</t>
  </si>
  <si>
    <t>審判請求証拠（無効審判請求の引用文献情報）（2007/12/27）異議申立 80／00003 その他 独国特許第４０１３３２３号公開公報（訳文）</t>
  </si>
  <si>
    <t>審判請求証拠（無効審判請求の引用文献情報）（2007/12/27）異議申立 80／00004 その他 独国特許第４２０２５６１号公開公報（訳文）</t>
  </si>
  <si>
    <t>審判請求証拠（無効審判請求の引用文献情報）（2007/12/27）実公平05-009099</t>
  </si>
  <si>
    <t>審判査定不服2008-005282号</t>
  </si>
  <si>
    <t>審判（受付）:20080304:60:審判請求書（その他の請求書・申立書を含む）;審判（受付）:20080403:523:手続補正書（自発・内容）;審判（発送）:20080415:11:手続補正指令書（請求）（長官）;審判（受付）:20080513:51:手続補正書（方式）;審判（受付）:20080520:7422:代理人受任届（出願人・請求人）;審判（庁内）:20080526:94:閲覧照会;審判（庁内）:20080526:941:閲覧貸出;審判（庁内）:20080528:942:閲覧返却;審判（発送）:20080603:21:審査前置移管通知;審判（庁内）:20080605:91:審査前置移管;審判（庁内）:20080814:92:審査前置解除;審判（発送）:20080819:211:審査前置解除通知;審判（庁内）:20080827:94:閲覧照会;審判（庁内）:20080828:941:閲覧貸出;審判（庁内）:20080829:942:閲覧返却;審判（庁内）:20080910:94:閲覧照会;審判（庁内）:20080911:941:閲覧貸出;審判（庁内）:20080912:942:閲覧返却;審判（発送）:20090707:22:審判官指定（変更）通知;審判（発送）:20090714:141:審尋（審判官）;審判（受付）:20090909:54:回答書;審判（庁内）:20091211:94:閲覧照会;審判（庁内）:20091214:941:閲覧貸出;審判（庁内）:20091221:942:閲覧返却;審判（受付）:20100128:831:刊行物等提出書;審判（発送）:20100330:2714:刊行物等提出による通知書;審判（発送）:20101124:22:審判官指定（変更）通知;審判（発送）:20101214:03:審決</t>
  </si>
  <si>
    <t>特願平10-510567</t>
  </si>
  <si>
    <t>特許04685201</t>
  </si>
  <si>
    <t>WO98/007445</t>
  </si>
  <si>
    <t>PCT/JP1997/002798</t>
  </si>
  <si>
    <t xml:space="preserve">A61K  45/00              </t>
  </si>
  <si>
    <t>A61K 45/00</t>
  </si>
  <si>
    <t>A61K45/00;A61K31/4184;A61P13/10</t>
  </si>
  <si>
    <t>A61K45/00</t>
  </si>
  <si>
    <t>A61K  45/00@AFI(JP);A61K  31/4184@ALI(JP);A61P  13/10@ALI(JP)</t>
  </si>
  <si>
    <t>A61K  45/00@AFI(JP)</t>
  </si>
  <si>
    <t>A61K 45/00;A61K 31/4184;A61P 13/10</t>
  </si>
  <si>
    <t>岩谷龍;柳伸子</t>
  </si>
  <si>
    <t>頻尿および尿失禁の予防・治療剤</t>
  </si>
  <si>
    <t xml:space="preserve">(57)【要約】 本発明は、強力なヒト膀胱平滑筋の弛緩作用を発揮する、β3－アドレナリン受容体剌激作用薬を有効成分として含有する新規な頻尿および尿失禁の予防・治療剤に関するものである。 </t>
  </si>
  <si>
    <t>特願平08-253686</t>
  </si>
  <si>
    <t>欧州特許庁;オーストリア共和国;ベルギー王国;スイス連邦;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アフリカ知的財産権機関;ブルキナファソ;ベナン共和国;中央アフリカ共和国;コンゴ共和国;コートジボワール共和国;カメルーン共和国;ガボン共和国;ギニア共和国;マリ共和国;モーリタニア・イスラム共和国;ニジェール共和国;セネガル共和国;チャド共和国;トーゴ共和国;アフリカ地域産業財産権機関;ガーナ共和国;ケニア共和国;レソト王国;マラウイ共和国;スーダン共和国;スワジランド王国;ウガンダ共和国;ジンバブエ共和国;ウクライナ;アルメニア共和国;アゼルバイジャン共和国;ベラルーシ共和国;キルギス共和国;カザフスタン共和国;モルドバ共和国;ロシア連邦;タジキスタン共和国;トルクメニスタン;アルバニア共和国;アルメニア共和国;オーストリア共和国;オーストラリア連邦;アゼルバイジャン共和国;ボスニア・ヘルツェゴビナ;バルバドス;ブルガリア共和国;ブラジル連邦共和国;ベラルーシ共和国;カナダ;スイス連邦;中華人民共和国;キューバ共和国;チェコ共和国;ドイツ連邦共和国;デンマーク王国;エストニア共和国;スペイン;フインランド共和国;英国（グレート・ブリテン及び北アイルランド連合王国）;グルジア共和国;ガーナ共和国;ハンガリー共和国;イスラエル国;アイスランド共和国;日本国;ケニア共和国;キルギス共和国;大韓民国;カザフスタン共和国;セントルシア;スリランカ民主社会主義共和国;リベリア共和国;レソト王国;リトアニア共和国;ルクセンブルグ大公国;ラトビア共和国;モルドバ共和国;マダガスカル民主共和国;マケドニア旧ユーゴスラヴィア共和国;モンゴル人民共和国;マラウイ共和国;メキシコ合衆国;ノルウェー王国;ニュージーランド;ポーランド共和国;ポルトガル共和国;ルーマニア;ロシア連邦;スーダン共和国;スウェーデン王国;シンガポール共和国;スロベニア共和国;スロバキア共和国;シエラレオネ共和国;タジキスタン共和国;トルクメニスタン;トルコ共和国;トリニダード・トバゴ共和国;ウクライナ;ウガンダ共和国;アメリカ合衆国;ウズベキスタン共和国;ベトナム社会主義共和国;セルビア・モンテネグロ;ジンバブエ共和国</t>
  </si>
  <si>
    <t xml:space="preserve">(57)【特許請求の範囲】 【請求項１】 選択的β3－アドレナリン受容体刺激作用薬を有効成分として含有する頻尿および尿失禁の予防・治療剤。 【請求項２】 対象疾患が膀胱機能に起因する頻尿および尿失禁である請求項１記載の予防・治療剤。 【請求項３】 頻尿および尿失禁の予防・治療用の薬剤の製造のための選択的β3－アドレナリン受容体刺激作用薬の使用。 </t>
  </si>
  <si>
    <t>SFG0001212030</t>
  </si>
  <si>
    <t>審判査定不服2008-005282号;審判審判2011-800046号</t>
  </si>
  <si>
    <t>特開平6-293664;特開平7-228543;特表平6-506676;特表平6-506955</t>
  </si>
  <si>
    <t>British  Journal  of  Pharmacology,1996年,Vol.117,No.7,p1374-1376;Japanese  Journal  of  Pharmacology,1994年,Vol.66,No.2,p213-220;Journal  of  Smooth  Muscle  Research,1995年,Vol.31,No.4,p119-127;Acta  Pharmacologica  et  Toxicologica,1977年,Vol.40,p14-21;Drugs  of  the  Future,1993年,Vol.18,No.6,p529-549;薬局,1999年,Vol.50,No.5,p.13-20;自律神経,1989年,26巻,p380～387;The  Journal  of  Urology,1988年,Vol.139,p844～848</t>
  </si>
  <si>
    <t>特開平06-293664;特開平07-228543;引用非特許 70／21480 外国雑誌 Ｂｒｉｔｉｓｈ　Ｊｏｕｒｎａｌ　ｏｆ　Ｐｈａｒｍａｃｏｌｏｇｙ、1996、Ｖｏｌ．１１７，Ｎｏ．７、ｐ１３７４－１３７６;引用非特許 70／21481 外国雑誌 Ｊａｐａｎｅｓｅ　Ｊｏｕｒｎａｌ　ｏｆ　Ｐｈａｒｍａｃｏｌｏｇｙ、1994、Ｖｏｌ．６６，Ｎｏ．２、ｐ２１３－２２０;引用非特許 70／21482 国内雑誌 Ｊｏｕｒｎａｌ　ｏｆ　Ｓｍｏｏｔｈ　Ｍｕｓｃｌｅ　Ｒｅｓｅａｒｃｈ、1995、Ｖｏｌ．３１，Ｎｏ．４、ｐ１１９－１２７;特表平06-506676;特表平06-506955</t>
  </si>
  <si>
    <t>拒絶理由通知（拒絶理由の引用文献情報）（2007/09/07）特開平06-293664;拒絶理由通知（拒絶理由の引用文献情報）（2007/09/07）特開平07-228543;拒絶理由通知（拒絶理由の引用文献情報）（2007/09/07）引用非特許 70／21480 外国雑誌 Ｂｒｉｔｉｓｈ　Ｊｏｕｒｎａｌ　ｏｆ　Ｐｈａｒｍａｃｏｌｏｇｙ、1996、Ｖｏｌ．１１７，Ｎｏ．７、ｐ１３７４－１３７６;拒絶理由通知（拒絶理由の引用文献情報）（2007/09/07）引用非特許 70／21481 外国雑誌 Ｊａｐａｎｅｓｅ　Ｊｏｕｒｎａｌ　ｏｆ　Ｐｈａｒｍａｃｏｌｏｇｙ、1994、Ｖｏｌ．６６，Ｎｏ．２、ｐ２１３－２２０;拒絶理由通知（拒絶理由の引用文献情報）（2007/09/07）引用非特許 70／21482 国内雑誌 Ｊｏｕｒｎａｌ　ｏｆ　Ｓｍｏｏｔｈ　Ｍｕｓｃｌｅ　Ｒｅｓｅａｒｃｈ、1995、Ｖｏｌ．３１，Ｎｏ．４、ｐ１１９－１２７;拒絶理由通知（拒絶理由の引用文献情報）（2007/09/07）特表平06-506676;拒絶理由通知（拒絶理由の引用文献情報）（2007/09/07）特表平06-506955;拒絶査定　　（拒絶査定の引用文献情報）（2008/01/30）特開平06-293664;拒絶査定　　（拒絶査定の引用文献情報）（2008/01/30）特開平07-228543;拒絶査定　　（拒絶査定の引用文献情報）（2008/01/30）特表平06-506676;拒絶査定　　（拒絶査定の引用文献情報）（2008/01/30）特表平06-506955;審判請求証拠（無効審判請求の引用文献情報）（2011/03/24）特開平07-228543;審判請求証拠（無効審判請求の引用文献情報）（2011/03/24）特表平06-506676</t>
  </si>
  <si>
    <t>！！！;！！！</t>
  </si>
  <si>
    <t>審判審判2011-800046号</t>
  </si>
  <si>
    <t>アステラス製薬株式会社</t>
  </si>
  <si>
    <t>審判（受付）:20110324:60:審判請求書（その他の請求書・申立書を含む）;審判（受付）:20110325:7423:代理人選任届（出願人・請求人）;審判（発送）:20110413:20:審判番号通知;審判（発送）:20110413:22:審判官指定（変更）通知;審判（庁内）:20110520:94:閲覧照会;審判（庁内）:20110520:95:予告登録通知;審判（庁内）:20110523:941:閲覧貸出;審判（発送）:20110525:17:請求書副本の送達通知（答弁指令）;審判（発送）:20110525:20:審判番号通知;審判（発送）:20110525:22:審判官指定（変更）通知;審判（庁内）:20110525:942:閲覧返却;審判（庁内）:20110531:3012:郵便送達報告書;審判（庁内）:20110602:94:閲覧照会;審判（庁内）:20110603:941:閲覧貸出;審判（庁内）:20110606:942:閲覧返却;審判（庁内）:20110711:94:閲覧照会;審判（庁内）:20110713:941:閲覧貸出;審判（庁内）:20110721:942:閲覧返却;審判（受付）:20110726:57:答弁書（審判事件答弁書・異議答弁書）;審判（庁内）:20110727:94:閲覧照会;審判（庁内）:20110728:941:閲覧貸出;審判（庁内）:20110808:94:閲覧照会;審判（庁内）:20110808:941:閲覧貸出;審判（庁内）:20110808:942:閲覧返却;審判（庁内）:20110812:942:閲覧返却;審判（発送）:20110819:22:審判官指定（変更）通知;審判（発送）:20110819:22:審判官指定（変更）通知;審判（庁内）:20110819:94:閲覧照会;審判（庁内）:20110823:941:閲覧貸出;審判（庁内）:20110829:942:閲覧返却;審判（発送）:20110921:1851:答弁書副本の送付通知;審判（発送）:20110928:22:審判官指定（変更）通知;審判（発送）:20110928:22:審判官指定（変更）通知;審判（発送）:20110928:2892:通知書（その他）期間無;審判（発送）:20110928:2892:通知書（その他）期間無;審判（受付）:20110930:781:上申書（出願人・請求人）;審判（発送）:20111004:1858:上申書副本の送付通知;審判（庁内）:20111017:94:閲覧照会;審判（庁内）:20111018:941:閲覧貸出;審判（庁内）:20111021:942:閲覧返却;審判（受付）:20111102:6513:口頭審理陳述要領書;審判（受付）:20111104:6513:口頭審理陳述要領書;審判（庁内）:20111104:94:閲覧照会;審判（庁内）:20111104:94:閲覧照会;審判（発送）:20111108:1860:口頭審理陳述要領書副本の送付通知;審判（庁内）:20111108:941:閲覧貸出;審判（庁内）:20111108:941:閲覧貸出;審判（発送）:20111109:1860:口頭審理陳述要領書副本の送付通知;審判（庁内）:20111114:942:閲覧返却;審判（庁内）:20111114:942:閲覧返却;審判（受付）:20111117:782:上申書（被請求人・権利者）;審判（庁内）:20111118:309:調書;審判（受付）:20111124:782:上申書（被請求人・権利者）;審判（庁内）:20111124:94:閲覧照会;審判（庁内）:20111125:941:閲覧貸出;審判（庁内）:20111128:942:閲覧返却;審判（受付）:20111201:781:上申書（出願人・請求人）;審判（庁内）:20111202:30:面接記録;審判（発送）:20111207:1858:上申書副本の送付通知;審判（発送）:20111207:1858:上申書副本の送付通知;審判（庁内）:20111208:94:閲覧照会;審判（庁内）:20111212:941:閲覧貸出;審判（庁内）:20111214:942:閲覧返却;審判（受付）:20111221:782:上申書（被請求人・権利者）;審判（庁内）:20111222:94:閲覧照会;審判（庁内）:20111228:941:閲覧貸出;審判（庁内）:20120110:942:閲覧返却;審判（発送）:20120201:1858:上申書副本の送付通知;審判（発送）:20120201:23:審理終結通知書;審判（発送）:20120201:23:審理終結通知書;審判（発送）:20120222:03:審決;審判（発送）:20120222:03:審決;審判（庁内）:20120227:3012:郵便送達報告書;審判（庁内）:20120228:3012:郵便送達報告書;審判（庁内）:20120307:94:閲覧照会;審判（庁内）:20120308:941:閲覧貸出;審判（庁内）:20120312:942:閲覧返却;審判（庁内）:20120417:96:確定登録通知</t>
  </si>
  <si>
    <t>審判請求証拠（無効審判請求の引用文献情報）（2011/03/24）特開平07-228543</t>
  </si>
  <si>
    <t>審判請求証拠（無効審判請求の引用文献情報）（2011/03/24）特表平06-506676</t>
  </si>
  <si>
    <t>審判審判2008-800139号</t>
  </si>
  <si>
    <t>平21年（行ケ）第10128号</t>
  </si>
  <si>
    <t>審判（受付）:20080731:60:審判請求書（その他の請求書・申立書を含む）;審判（発送）:20080813:20:審判番号通知;審判（発送）:20080813:22:審判官指定（変更）通知;審判（庁内）:20080815:95:予告登録通知;審判（受付）:20080825:7442:代理人受任届（被請求人・権利者）;審判（発送）:20080826:17:請求書副本の送達通知（答弁指令）;審判（発送）:20080826:17:請求書副本の送達通知（答弁指令）;審判（発送）:20080826:20:審判番号通知;審判（発送）:20080826:20:審判番号通知;審判（発送）:20080826:20:審判番号通知;審判（発送）:20080826:22:審判官指定（変更）通知;審判（発送）:20080826:22:審判官指定（変更）通知;審判（発送）:20080826:22:審判官指定（変更）通知;審判（庁内）:20080901:3012:郵便送達報告書;審判（発送）:20080916:17:請求書副本の送達通知（答弁指令）;審判（庁内）:20080916:28:再送;審判（庁内）:20080922:3012:郵便送達報告書;審判（庁内）:20080930:3012:郵便送達報告書;審判（受付）:20081024:57:答弁書（審判事件答弁書・異議答弁書）;審判（発送）:20090122:1851:答弁書副本の送付通知;審判（発送）:20090122:22:審判官指定（変更）通知;審判（発送）:20090122:22:審判官指定（変更）通知;審判（発送）:20090122:22:審判官指定（変更）通知;審判（発送）:20090122:22:審判官指定（変更）通知;審判（発送）:20090128:22:審判官指定（変更）通知;審判（発送）:20090128:22:審判官指定（変更）通知;審判（発送）:20090128:22:審判官指定（変更）通知;審判（発送）:20090128:22:審判官指定（変更）通知;審判（発送）:20090129:2819:口頭審理期日呼出状;審判（受付）:20090130:7442:代理人受任届（被請求人・権利者）;審判（庁内）:20090205:3012:郵便送達報告書;審判（受付）:20090223:6513:口頭審理陳述要領書;審判（発送）:20090226:1860:口頭審理陳述要領書副本の送付通知;審判（受付）:20090302:6513:口頭審理陳述要領書;審判（発送）:20090304:1860:口頭審理陳述要領書副本の送付通知;審判（発送）:20090304:1860:口頭審理陳述要領書副本の送付通知;審判（庁内）:20090309:309:調書;審判（受付）:20090312:782:上申書（被請求人・権利者）;審判（発送）:20090330:1858:上申書副本の送付通知;審判（発送）:20090330:23:審理終結通知書;審判（発送）:20090330:23:審理終結通知書;審判（発送）:20090330:23:審理終結通知書;審判（発送）:20090330:23:審理終結通知書;審判（発送）:20090422:03:審決;審判（発送）:20090422:03:審決;審判（発送）:20090422:03:審決;審判（発送）:20090422:03:審決;審判（庁内）:20090428:3012:郵便送達報告書;審判（庁内）:20090428:3012:郵便送達報告書;審判（庁内）:20090430:3012:郵便送達報告書;審判（庁内）:20090508:3012:郵便送達報告書;審判（庁内）:20090603:94:閲覧照会;審判（庁内）:20090604:941:閲覧貸出;審判（庁内）:20090605:942:閲覧返却;審判（庁内）:20091109:94:閲覧照会;審判（庁内）:20091109:941:閲覧貸出;審判（庁内）:20091110:942:閲覧返却;審判（庁内）:20091216:96:確定登録通知</t>
  </si>
  <si>
    <t>特願平11-29078</t>
  </si>
  <si>
    <t>特許03025254</t>
  </si>
  <si>
    <t>特開2000-226697</t>
  </si>
  <si>
    <t>C25D 17/06;C25D 17/08;H05K  3/18</t>
  </si>
  <si>
    <t>C25D17/06;C25D17/08;H05K3/18</t>
  </si>
  <si>
    <t>H05K   3/18@AFI(JP);C25D  17/06@ALI(JP);C25D  17/08@ALI(JP);H05K   3/18@CFI(JP);C25D  17/06@CLI(JP)</t>
  </si>
  <si>
    <t>H05K   3/18@AFI(JP);C25D  17/06@ALI(JP);C25D  17/08@ALI(JP)</t>
  </si>
  <si>
    <t>H05K   3/18@AFI(JP)</t>
  </si>
  <si>
    <t>H05K  3/18        G;C25D 17/06        A;C25D 17/08        R</t>
  </si>
  <si>
    <t>C25D 17/06        A;C25D 17/08        R;H05K  3/18        G</t>
  </si>
  <si>
    <t>5E343 DD43;5E343 FF16;5E343 FF20;5E343 GG06</t>
  </si>
  <si>
    <t>599017162;599017173;597057944</t>
  </si>
  <si>
    <t>藤本電気商事有限会社;藤原繁;株式会社クロス</t>
  </si>
  <si>
    <t>石浜　貞夫;藤本　雅弘;藤原　繁</t>
  </si>
  <si>
    <t>米澤　明;阿部　龍吉;蛭川　昌信;白井　博樹;内田　亘彦;菅井　英雄;青木　健二;韮澤　弘</t>
  </si>
  <si>
    <t>めっき装置およびめっき方法</t>
  </si>
  <si>
    <t xml:space="preserve">【要約】 【課題】高速で高精度のめっきが可能なめっき装置を提供する。 【解決手段】被処理物を垂直状態に保持してめっき槽内を搬送するめっき装置において、被処理物の保持とめっき電流の給電を行う搬送用ハンガー、搬送用ハンガーを懸架してめっき電流を給電するめっき槽搬送手段、搬送用ハンガーを移送する前処理コンベア、前処理コンベアから搬送用ハンガーを取り外し、めっき槽搬送手段よりも高速に搬送用ハンガーを移送し、めっき槽搬送手段に被処理物を所定の間隔を保持して取り付ける位置決め搬送手段を有し、めっき槽搬送手段が一定の速度で搬送した状態で、先にめっき槽搬送手段に取り付けられた被処理物との間隔をめっき厚さに不均一を生じない大きさに保持して、次の被処理物を取り付けた搬送ハンガーをめっき槽搬送手段に取り付けて搬送しながらめっき処理するめっき装置。 </t>
  </si>
  <si>
    <t xml:space="preserve">(57)【特許請求の範囲】 【請求項１】被処理物を垂直状態に保持してめっき槽内を搬送するめっき装置において、被処理物の保持とめっき電流の給電を行う搬送用ハンガー、搬送用ハンガーを懸架してめっき電流を給電するめっき槽搬送手段、搬送用ハンガーを移送する前処理コンベア、前処理コンベアから搬送用ハンガーを取り外し、めっき槽搬送手段よりも高速に搬送用ハンガーを移送し、めっき槽搬送手段に被処理物を所定の間隔を保持して取り付ける位置決め搬送手段を有し、めっき槽搬送手段が一定の速度で搬送した状態で、先にめっき槽搬送手段に取り付けられた被処理物との間隔をめっき厚さに不均一を生じない大きさに保持して、次の被処理物を取り付けた搬送ハンガーをめっき槽搬送手段に取り付けて搬送しながらめっき処理することを特徴とするめっき装置。 【請求項２】搬送用ハンガーは、被処理物を保持する部分以外では、被処理物を被覆する部分を有しないことを特徴とする請求項１記載のめっき装置。 【請求項３】被処理物の間隔が２０ｍｍ以下であることを特徴とする請求項１または２記載のめっき装置。 【請求項４】めっき槽内の被処理物をめっき槽内へ導入する位置には、被処理物に対向する部分には陽極が存在しないか、もしくは陽極の被処理物に対向する領域に遮蔽物を設けたことを特徴とする請求項１ないし３のいずれかに記載のめっき装置。 【請求項５】めっき槽内には、水平方向から被処理物の方向へ傾斜した開口を形成したルーバーを有するめっき液ガイド、およびめっき液ガイドの開口部へめっき液を供給するめっき液噴流装置を有することを特徴とする請求項１ないし４のいずれかに記載のめっき装置。 【請求項６】被処理物を垂直状態に保持してめっき槽内を搬送しながらめっきするめっき方法において、被処理物を保持した搬送用ハンガーをめっき槽内を搬送するめっき槽搬送手段よりも高速に移動する位置決め搬送手段によって、めっき槽搬送手段に取り付けられて先に搬送される被処理物との間隔を所定の間隔に保持するように被処理物を保持した搬送用ハンガーをめっき層搬送手段に取り付けて一定の速度で搬送しながらめっき処理することを特徴とするめっき方法。 【請求項７】被処理物を保持する部分以外では、被処理物を被覆する部分を有しないことを特徴とする請求項６記載のめっき方法。 【請求項８】被処理物の間隔が２０ｍｍ以下であることを特徴とする請求項６または７記載のめっき方法。 【請求項９】めっき槽内の被処理物をめっき槽内へ導入する位置には、被処理物に対向する部分には陽極が存在しないか、もしくは陽極の被処理物に対向する領域を遮蔽したことを特徴とする請求項５ないし７のいずれかに記載のめっき方法。 </t>
  </si>
  <si>
    <t>SFG0030869741</t>
  </si>
  <si>
    <t>特開昭60-202043;特開平05-311496;特開平10-158896;特開平10-168600;特開平11-061495;特公昭61-032211;実全昭56-173668</t>
  </si>
  <si>
    <t>審判請求証拠（無効審判請求の引用文献情報）（2008/07/31）;審判請求証拠（無効審判請求の引用文献情報）（2008/07/31）特開昭60-202043;審判請求証拠（無効審判請求の引用文献情報）（2008/07/31）特開平05-311496;審判請求証拠（無効審判請求の引用文献情報）（2008/07/31）特開平10-158896;審判請求証拠（無効審判請求の引用文献情報）（2008/07/31）特開平10-168600;審判請求証拠（無効審判請求の引用文献情報）（2008/07/31）特開平11-061495;審判請求証拠（無効審判請求の引用文献情報）（2008/07/31）特公昭61-032211;審判請求証拠（無効審判請求の引用文献情報）（2008/07/31）実全昭56-173668</t>
  </si>
  <si>
    <t>審判請求証拠（無効審判請求の引用文献情報）（2008/07/31）特開昭60-202043</t>
  </si>
  <si>
    <t>審判請求証拠（無効審判請求の引用文献情報）（2008/07/31）特開平11-061495</t>
  </si>
  <si>
    <t>審判請求証拠（無効審判請求の引用文献情報）（2008/07/31）特公昭61-032211</t>
  </si>
  <si>
    <t>審判異議2003-072212号</t>
  </si>
  <si>
    <t>審判（受付）:20030904:561:異議申立書;審判（発送）:20030926:201:異議番号通知;審判（発送）:20030926:201:異議番号通知;審判（発送）:20030926:201:異議番号通知;審判（庁内）:20030930:95:予告登録通知;審判（受付）:20031006:7442:代理人受任届（被請求人・権利者）;審判（発送）:20031031:22:審判官指定（変更）通知;審判（発送）:20031031:22:審判官指定（変更）通知;審判（発送）:20031107:18:異議申立書副本の送付通知;審判（発送）:20040116:10:取消理由通知書;審判（受付）:20040317:53:意見書;審判（受付）:20040317:611:訂正請求書;審判（発送）:20040402:22:審判官指定（変更）通知;審判（発送）:20040402:22:審判官指定（変更）通知;審判（発送）:20040511:16:異議の決定;審判（発送）:20040511:16:異議の決定;審判（庁内）:20040517:3012:郵便送達報告書;審判（庁内）:20040519:3012:郵便送達報告書;審判（庁内）:20040622:96:確定登録通知</t>
  </si>
  <si>
    <t>特願平11-142426</t>
  </si>
  <si>
    <t>特許03383239</t>
  </si>
  <si>
    <t>特開2000-335820</t>
  </si>
  <si>
    <t xml:space="preserve">B65H 45/22       </t>
  </si>
  <si>
    <t>B65H 45/22;B41F 13/58;B41F 13/60;B42D  7/00;B42D 13/00</t>
  </si>
  <si>
    <t>B65H 45/22</t>
  </si>
  <si>
    <t>B65H45/22;B41F13/58;B41F13/60;B42D7/00;B42D13/00</t>
  </si>
  <si>
    <t>B65H45/22</t>
  </si>
  <si>
    <t>B41F  13/58@AFI(JP);B41F  13/60@ALI(JP);B42D   7/00@ALI(JP);B42D  13/00@ALI(JP);B65H  45/22@ALI(JP);B41F  13/54@CFI(JP);B42D   7/00@CLI(JP);B42D  13/00@CLI(JP);B65H  45/12@CLI(JP)</t>
  </si>
  <si>
    <t>B41F  13/58@AFI(JP);B41F  13/60@ALI(JP);B42D   7/00@ALI(JP);B42D  13/00@ALI(JP);B65H  45/22@ALI(JP)</t>
  </si>
  <si>
    <t>B41F  13/58@AFI(JP)</t>
  </si>
  <si>
    <t>B41F 13/58        B;B41F 13/60        A;B42D  7/00;B42D 13/00;B65H 45/22        A;B65H 45/22</t>
  </si>
  <si>
    <t>B65H 45/22        A;B41F 13/58        B;B41F 13/60        A;B42D  7/00;B42D 13/00</t>
  </si>
  <si>
    <t>3F108 AA01;3F108 AB04;3F108 AC03;3F108 AC04;3F108 BA02;3F108 BA03;3F108 BB31;3F108 CA04</t>
  </si>
  <si>
    <t>西研グラフィックス株式会社</t>
  </si>
  <si>
    <t>宮田　良正</t>
  </si>
  <si>
    <t>小堀　益;堤　隆人</t>
  </si>
  <si>
    <t>新聞紙及び新聞紙製造装置</t>
  </si>
  <si>
    <t xml:space="preserve">(57)【要約】 【課題】２ページを超える、よりワイドな紙面を形成した新聞紙等の印刷物、及び印刷物の任意のページに折り畳み紙面を形成することができる印刷物製造装置の提供。 【解決手段】印刷部と折り部との間のウエブパス部に、走行するウエブＷの内側にウエブを折り畳む一対のインサイドターンバー７ａ，７ｂを配置し、インサイドターンバーの一端はそれぞれウエブの両縁に位置させるとともに、インサイドターンバーの他端はそれぞれウエブの折り畳み紙面の折り目に位置するように傾斜させ、インサイドターンバーの前記他端間には、ウエブＷを内側に折り畳むための、ノーズ１０を備えたセンターローラー６がウエブＷの走行方向に直角に配置され、センターローラー６の両端から一対のアウトサイドターンバー８ａ，８ｂの先端がウエブＷの幅の二つ折り線に向かって傾斜してウエブＷの外側に配置されている印刷物製造装置。 </t>
  </si>
  <si>
    <t xml:space="preserve">(57)【特許請求の範囲】 【請求項１】新聞紙の見開き面の少なくとも１ページに内側に折り畳まれる折り畳み紙面を連続して形成したことを特徴とする新聞紙。 【請求項２】前記見開き面の各ページのそれぞれに内側に折り畳まれる折り畳み紙面を連続して形成したことを特徴とする請求項１記載の新聞紙。 【請求項３】輪転印刷機の印刷部で印刷された複数のウエブを重ねた後、折り部で紙面の中央を縦に二つ折りにし、次いで１ページ長さに切断した後、さらに長手方向の中央を二つ折りして新聞紙を製造する新聞紙製造装置において、前記輪転印刷機の印刷部と折り部との間のウエブパス部に、走行するウエブの内側にウエブを折り畳む一対のインサイドターンバーを配置し、各インサイドターンバーの一端はそれぞれウエブの両縁に位置させるとともに、各インサイドターンバーの他端はそれぞれウエブの折り畳み紙面の折り目に位置するように傾斜させ、各インサイドターンバーの前記他端の間には、ウエブを内側に折り畳むための、両端にノーズを有するセンターローラーがウエブの走行方向に直角に配置され、センターローラーの両端のノーズ近傍から一対のアウトサイドターンバーの先端がウエブの幅の二つ折り線に向かって傾斜して折り畳むウエブの外側に配置されている、新聞紙の見開き面の少なくとも１ページに内側に折り畳む折り畳み紙面を連続して形成する紙面折り畳み装置を組み込んだことを特徴とする新聞紙製造装置。 【請求項４】前記紙面折り畳み装置が新聞紙の見開き面の各ページのそれぞれに内側に折り畳まれる折り畳み紙面を連続して形成する紙面折り畳み装置であることを特徴とする請求項３記載の新聞紙製造装置。 【請求項５】紙面折り畳み装置が１ページ幅に相当する分だけ位相変更されていることを特徴とする請求項３又は４に記載の新聞紙製造装置。 </t>
  </si>
  <si>
    <t>SFG0031088729</t>
  </si>
  <si>
    <t>審判異議2003-072212号;審判審判2010-800005号</t>
  </si>
  <si>
    <t>特開平10-29387;特開昭62-255359</t>
  </si>
  <si>
    <t>特開昭62-255359;特開平10-029387;異議申立 00／00098 その他 ブラバ社の「ＢＬＡＢＡ　ＩＮＬＩＮＥ　ＰＲＥＦＯＬＤＥＲ」のカタログ;異議申立 00／00099 その他 ブラバ社が１９８９年の秋に発行した社報「ｂｌａｖａ　ｂｕｌｌｅｔｉｎ」;異議申立 00／00100 その他 １９９５年の秋に　ＩＮＮＯＴＥＣＨ　Ｇｒａｐｈｉｃ　Ｅｑｕｉｐｍｅｔ　Ｃｏｒｐｏｒａｔｉｏｎ　が発行したカタログ「ＩＮＮＯＴＥＣＨ　ＩＮＮＶＡＹＩＯＮＳ」;特許03383239</t>
  </si>
  <si>
    <t>拒絶理由通知（拒絶理由の引用文献情報）（2002/09/02）特開昭62-255359;拒絶理由通知（拒絶理由の引用文献情報）（2002/09/02）特開平10-029387;登録査定　　（登録査定の参考文献情報）（2002/11/21）特開昭62-255359;登録査定　　（登録査定の参考文献情報）（2002/11/21）特開平10-029387;審判請求証拠（無効審判請求の引用文献情報）（2010/01/04）異議申立 00／00098 その他 ブラバ社の「ＢＬＡＢＡ　ＩＮＬＩＮＥ　ＰＲＥＦＯＬＤＥＲ」のカタログ;審判請求証拠（無効審判請求の引用文献情報）（2010/01/04）異議申立 00／00099 その他 ブラバ社が１９８９年の秋に発行した社報「ｂｌａｖａ　ｂｕｌｌｅｔｉｎ」;審判請求証拠（無効審判請求の引用文献情報）（2010/01/04）異議申立 00／00100 その他 １９９５年の秋に　ＩＮＮＯＴＥＣＨ　Ｇｒａｐｈｉｃ　Ｅｑｕｉｐｍｅｔ　Ｃｏｒｐｏｒａｔｉｏｎ　が発行したカタログ「ＩＮＮＯＴＥＣＨ　ＩＮＮＶＡＹＩＯＮＳ」;審判請求証拠（無効審判請求の引用文献情報）（2010/01/04）特許03383239</t>
  </si>
  <si>
    <t>審判審判2010-800005号</t>
  </si>
  <si>
    <t>株式会社　ゴス　グラフイック　システムズ　ジャパン</t>
  </si>
  <si>
    <t>審判（受付）:20100104:60:審判請求書（その他の請求書・申立書を含む）;審判（発送）:20100115:20:審判番号通知;審判（発送）:20100115:22:審判官指定（変更）通知;審判（庁内）:20100118:95:予告登録通知;審判（発送）:20100127:17:請求書副本の送達通知（答弁指令）;審判（発送）:20100127:20:審判番号通知;審判（発送）:20100127:22:審判官指定（変更）通知;審判（庁内）:20100203:3012:郵便送達報告書;審判（受付）:20100329:57:答弁書（審判事件答弁書・異議答弁書）;審判（発送）:20100405:126:手続補正指令書（中間）（審判長）;審判（受付）:20100415:51:手続補正書（方式）;審判（発送）:20100421:22:審判官指定（変更）通知;審判（発送）:20100421:22:審判官指定（変更）通知;審判（発送）:20100430:1851:答弁書副本の送付通知;審判（受付）:20100519:6514:証拠申出書;審判（発送）:20100519:22:審判官指定（変更）通知;審判（発送）:20100519:22:審判官指定（変更）通知;審判（発送）:20100524:1850:副本の送付通知;審判（受付）:20100623:6513:口頭審理陳述要領書;審判（発送）:20100625:1860:口頭審理陳述要領書副本の送付通知;審判（受付）:20100706:6513:口頭審理陳述要領書;審判（庁内）:20100708:309:調書;審判（発送）:20100729:03:審決;審判（発送）:20100729:03:審決;審判（庁内）:20100803:3012:郵便送達報告書;審判（庁内）:20100804:3012:郵便送達報告書;審判（庁内）:20100922:96:確定登録通知</t>
  </si>
  <si>
    <t>審判請求証拠（無効審判請求の引用文献情報）（2010/01/04）異議申立 00／00098 その他 ブラバ社の「ＢＬＡＢＡ　ＩＮＬＩＮＥ　ＰＲＥＦＯＬＤＥＲ」のカタログ</t>
  </si>
  <si>
    <t>審判請求証拠（無効審判請求の引用文献情報）（2010/01/04）異議申立 00／00099 その他 ブラバ社が１９８９年の秋に発行した社報「ｂｌａｖａ　ｂｕｌｌｅｔｉｎ」</t>
  </si>
  <si>
    <t>審判請求証拠（無効審判請求の引用文献情報）（2010/01/04）異議申立 00／00100 その他 １９９５年の秋に　ＩＮＮＯＴＥＣＨ　Ｇｒａｐｈｉｃ　Ｅｑｕｉｐｍｅｔ　Ｃｏｒｐｏｒａｔｉｏｎ　が発行したカタログ「ＩＮＮＯＴＥＣＨ　ＩＮＮＶＡＹＩＯＮＳ」</t>
  </si>
  <si>
    <t>審判請求証拠（無効審判請求の引用文献情報）（2010/01/04）特許03383239</t>
  </si>
  <si>
    <t>審判査定不服2003-004146号</t>
  </si>
  <si>
    <t>スガツネ工業株式会社</t>
  </si>
  <si>
    <t>審判（受付）:20030314:60:審判請求書（その他の請求書・申立書を含む）;審判（受付）:20030414:523:手続補正書（自発・内容）;審判（受付）:20030414:523:手続補正書（自発・内容）;審判（庁内）:20030506:91:審査前置移管;審判（発送）:20030513:21:審査前置移管通知;審判（庁内）:20030606:92:審査前置解除;審判（発送）:20030617:211:審査前置解除通知;審判（受付）:20030723:7422:代理人受任届（出願人・請求人）;審判（受付）:20030723:7422:代理人受任届（出願人・請求人）;審判（発送）:20030805:22:審判官指定（変更）通知;審判（発送）:20030905:19:補正の却下の決定;審判（発送）:20030909:13:拒絶理由通知書;審判（受付）:20030911:523:手続補正書（自発・内容）;審判（受付）:20030911:53:意見書;審判（受付）:20030911:821:手続補足書;審判（受付）:20030911:821:手続補足書;審判（庁内）:20030912:3012:郵便送達報告書;審判（発送）:20031021:03:審決;審判（庁内）:20031028:3012:郵便送達報告書</t>
  </si>
  <si>
    <t>特願平11-151708</t>
  </si>
  <si>
    <t>特許03489668</t>
  </si>
  <si>
    <t>特開2000-337008</t>
  </si>
  <si>
    <t xml:space="preserve">E05D 11/08       </t>
  </si>
  <si>
    <t>E05D 11/08</t>
  </si>
  <si>
    <t>E05D11/08;F16C11/04;H04M1/02</t>
  </si>
  <si>
    <t>E05D11/08</t>
  </si>
  <si>
    <t>E05D  11/08@AFI(JP);E05D   7/10@ALN(EP);E05D  11/10@ALI(EP);F16C  11/04@ALI(JP);F16C  11/10@ALI(JP);G06F   1/16@ALI(EP);H01H   3/16@ALN(EP);H04M   1/02@ALI(EP);E05D   7/00@CLN(EP);E05D  11/00@CFI(EP);F16C  11/04@CLI(JP);G06F   1/16@CLI(EP);H01H   3/16@CLN(EP);H04M   1/02@CLI(EP)</t>
  </si>
  <si>
    <t>E05D  11/08@AFI(JP);E05D   7/10@ALN(EP);E05D  11/10@ALI(EP);F16C  11/04@ALI(JP);F16C  11/10@ALI(JP);G06F   1/16@ALI(EP);H01H   3/16@ALN(EP);H04M   1/02@ALI(EP)</t>
  </si>
  <si>
    <t>E05D  11/08@AFI(JP)</t>
  </si>
  <si>
    <t>E05D 11/08        B;F16C 11/04        F;F16C 11/10        C</t>
  </si>
  <si>
    <t>E05D 11/08        B;F16C 11/04        K;H04M  1/02        C</t>
  </si>
  <si>
    <t>3J105 AA12;3J105 AB02;3J105 AB14;3J105 AB24;3J105 BA22;3J105 DA15;3J105 DA23</t>
  </si>
  <si>
    <t>今井　克也</t>
  </si>
  <si>
    <t>齋藤　義雄</t>
  </si>
  <si>
    <t>折り畳み式機器の開閉保持用ヒンジ装置</t>
  </si>
  <si>
    <t xml:space="preserve">(57)【要約】 【課題】携帯電話器等の機体本体に、カバーを閉成および開成状態で保持可能としたヒンジ装置を、予め組成した係嵌組成体の嵌入係止だけで完成させ、多数の細成部材を組み付けて行かねばならない従来品の欠陥を解消する。 【解決手段】係嵌組成体Ｃは軸杆１５を順次第２ディスク１３、摺動ディスク１２Ｂ、コイルスプリング１４そして第１ディスク１２の筒状本体１２Ａに装入して抜け止め状態の固定で構成する。係嵌組成体Ｃを第１部材Ａの第１ヒンジ筒１０から第２部材Ｂの第２ヒンジ筒１１に回り止め状態となるよう嵌合し、かつ、第２ディスク１３の抜け止め弾性爪１３ｃが第２ヒンジ筒１１に係止される。第２部材Ｂを開動するとコイルスプリング１４の弾力に抗して、第２ディスク１３のの係嵌凹所１３ｂに係嵌凸部１２ｂを係嵌していた摺動ディスク１２Ｂが、係嵌空所Ｓを利用して右動し、開成位置で係嵌凸部１２ｂが他の係嵌凹所に嵌合する。 </t>
  </si>
  <si>
    <t xml:space="preserve">(57)【特許請求の範囲】 【請求項１】第１部材に固設した第１ヒンジ筒の軸線と直交状である第１周側端縁部と、第２部材に固設した第２ヒンジ筒の軸線と直交状である第２周側端縁部とを対向させて同一軸線上に連装配設し、当該連装の第１、第２ヒンジ筒には別途組成済の係嵌組成体を第１ヒンジ筒から第２ヒンジ筒へ貫入するだけで係嵌状態に保持するようにし、当該組成済の係嵌組成体は、上記の第１ヒンジ筒に回転止め状態で第１ディスクを、第２ヒンジ筒には回転止め状態で第２ディスクを夫々内嵌し、第１ディスクの第１突き合わせ端面と第２ディスクの第２突き合わせ端面の何れか一方に、係嵌凹所を所定の周角度位置にあって複数個設け、他方には上記係嵌凹所に対して、コイルスプリングによる弾力により係合する複数の係嵌凸部を設け、第１、第２部材の閉時と開時に上記係嵌凸部の係嵌凹所への係嵌を、他の係嵌凹所へ切り替えるようにし、上記の第１ディスクは筒状本体と、その側端縁から軸線方向へ欠設されたスライド用切込み溝に露呈状態となるよう内嵌して軸線方向へスライド自在とした摺動ディスクとからなり、当該摺動ディスクには前記の係嵌凸部か係嵌凹所を設けると共に、前記第２ディスクには抜け止め弾性爪を設け、さらに順次連装されている当該第２ディスク、摺動ディスク、コイルスプリング、第１ディスクの筒状本体に対して軸杆を貫装することで、抜け止め状態にて固定することにより、上記コイルスプリングをその弾力によって前記の摺動ディスクに弾接して、当該摺動ディスクと前記したスライド用切込み溝の奥端縁との間に、前記係嵌凸部と同等長以上の離間貫通空所を形成して上記第２ディスク、摺動ディスク、コイルスプリング、第１ディスクの筒状本体が一体となるよう構成されており、前記第２ディスクの基板部における第２突き合わせ端面の反対側に設けられた端面と、当該端面から突設された係止爪部に形成の前記抜け止め弾性爪との間に形成された離間箇所は、前記の如く第２ディスクと共に回転するようにした第２ヒンジ筒の外側から軸心側へ突設した抜け止め周縁部が係嵌挟持されるような寸法に形成されていることを特徴とする折り畳み式機器の開閉保持用ヒンジ装置。 </t>
  </si>
  <si>
    <t>SFG0004624022</t>
  </si>
  <si>
    <t>CN01275517A;CN01105222C;HK01032033A;特開2000-337008;特許03489668;特開2001-193727;特開2001-182421;特許03471743;特開2002-155927;特許03626434;特開2003-343545;US6305050</t>
  </si>
  <si>
    <t>審判査定不服2003-004146号;審判審判2007-390044号;審判審判2007-800125号;審判審判2008-390036号</t>
  </si>
  <si>
    <t>特開平8-317025;特開平10-311327;登録実用新案2509494;登録実用新案2538752</t>
  </si>
  <si>
    <t>特開平08-317025;特開平10-311327;特開平05-044713;特開平10-153214;異議申立 70／00487 その他 平成１９年第０１０４号折畳み式携帯電話用ヒンジ装置の構造等に関する事実実験公正証書;異議申立 70／00488 その他 ＡＳＴＥＬパーソナルハンディホン保証書;異議申立 70／00489 その他 フリーストップヒンジ設計書;異議申立 70／00490 その他 クリップヒンジ設計書;異議申立 70／00491 その他 平成１９年第０１０２号折畳み式携帯電話用ヒンジ装置の構造等に関する事実実験公正証書;異議申立 70／00492 その他 平成１９年第０１０３号折畳み式携帯電話用ヒンジ装置の構造等に関する事実実験公正証書;実全昭48-065953;実全昭60-010924;実全昭60-147804;実全昭62-002828;実全昭63-066910;実全平02-087109;実全平03-078495;実全平03-096423;実開平06-049676;実開平06-087715;実登03036010</t>
  </si>
  <si>
    <t>拒絶理由通知（拒絶理由の引用文献情報）（2002/10/18）特開平08-317025;拒絶理由通知（拒絶理由の引用文献情報）（2002/10/18）特開平10-311327;拒絶査定　　（拒絶査定の引用文献情報）（2003/02/04）特開平08-317025;拒絶査定　　（拒絶査定の引用文献情報）（2003/02/04）特開平10-311327;審判請求証拠（無効審判請求の引用文献情報）（2007/07/03）;審判請求証拠（無効審判請求の引用文献情報）（2007/07/03）;審判請求証拠（無効審判請求の引用文献情報）（2007/07/03）;審判請求証拠（無効審判請求の引用文献情報）（2007/07/03）;審判請求証拠（無効審判請求の引用文献情報）（2007/07/03）特開平05-044713;審判請求証拠（無効審判請求の引用文献情報）（2007/07/03）特開平10-153214;審判請求証拠（無効審判請求の引用文献情報）（2007/07/03）異議申立 70／00487 その他 平成１９年第０１０４号折畳み式携帯電話用ヒンジ装置の構造等に関する事実実験公正証書;審判請求証拠（無効審判請求の引用文献情報）（2007/07/03）異議申立 70／00488 その他 ＡＳＴＥＬパーソナルハンディホン保証書;審判請求証拠（無効審判請求の引用文献情報）（2007/07/03）異議申立 70／00489 その他 フリーストップヒンジ設計書;審判請求証拠（無効審判請求の引用文献情報）（2007/07/03）異議申立 70／00490 その他 クリップヒンジ設計書;審判請求証拠（無効審判請求の引用文献情報）（2007/07/03）異議申立 70／00491 その他 平成１９年第０１０２号折畳み式携帯電話用ヒンジ装置の構造等に関する事実実験公正証書;審判請求証拠（無効審判請求の引用文献情報）（2007/07/03）異議申立 70／00492 その他 平成１９年第０１０３号折畳み式携帯電話用ヒンジ装置の構造等に関する事実実験公正証書;審判請求証拠（無効審判請求の引用文献情報）（2007/07/03）実全昭48-065953;審判請求証拠（無効審判請求の引用文献情報）（2007/07/03）実全昭60-010924;審判請求証拠（無効審判請求の引用文献情報）（2007/07/03）実全昭60-147804;審判請求証拠（無効審判請求の引用文献情報）（2007/07/03）実全昭62-002828;審判請求証拠（無効審判請求の引用文献情報）（2007/07/03）実全昭63-066910;審判請求証拠（無効審判請求の引用文献情報）（2007/07/03）実全平02-087109;審判請求証拠（無効審判請求の引用文献情報）（2007/07/03）実全平03-078495;審判請求証拠（無効審判請求の引用文献情報）（2007/07/03）実全平03-096423;審判請求証拠（無効審判請求の引用文献情報）（2007/07/03）実開平06-049676;審判請求証拠（無効審判請求の引用文献情報）（2007/07/03）実開平06-087715;審判請求証拠（無効審判請求の引用文献情報）（2007/07/03）実登03036010</t>
  </si>
  <si>
    <t>審判審判2007-390044号</t>
  </si>
  <si>
    <t>スガツネ工業　株式会社</t>
  </si>
  <si>
    <t>審判（受付）:20070409:60:審判請求書（その他の請求書・申立書を含む）;審判（発送）:20070420:20:審判番号通知;審判（庁内）:20070423:95:予告登録通知;審判（発送）:20070427:22:審判官指定（変更）通知;審判（発送）:20070627:22:審判官指定（変更）通知;審判（発送）:20070717:03:審決;審判（庁内）:20070723:3012:郵便送達報告書;審判（庁内）:20070807:96:確定登録通知</t>
  </si>
  <si>
    <t>審判審判2007-800125号</t>
  </si>
  <si>
    <t>株式会社　ストロベリーコーポレーション</t>
  </si>
  <si>
    <t>2008/02/22;2008/10/21</t>
  </si>
  <si>
    <t>平20年（行ケ）第10085号;平20年（行ケ）第10422号</t>
  </si>
  <si>
    <t>2008/03/10;2008/11/12</t>
  </si>
  <si>
    <t>審判（受付）:20070703:60:審判請求書（その他の請求書・申立書を含む）;審判（発送）:20070713:20:審判番号通知;審判（発送）:20070713:22:審判官指定（変更）通知;審判（庁内）:20070717:95:予告登録通知;審判（発送）:20070730:20:審判番号通知;審判（発送）:20070730:22:審判官指定（変更）通知;審判（発送）:20070731:17:請求書副本の送達通知（答弁指令）;審判（庁内）:20070806:3012:郵便送達報告書;審判（受付）:20071001:57:答弁書（審判事件答弁書・異議答弁書）;審判（発送）:20071010:171:答弁書副本の送付通知（弁駁指令）;審判（発送）:20071010:22:審判官指定（変更）通知;審判（発送）:20071010:22:審判官指定（変更）通知;審判（受付）:20071112:58:弁駁書（審判事件答弁書・異議答弁書）;審判（発送）:20071112:22:審判官指定（変更）通知;審判（発送）:20071112:22:審判官指定（変更）通知;審判（発送）:20071120:1852:弁駁書副本の送付通知;審判（受付）:20071126:6512:口頭審理申立書;審判（受付）:20071126:655:検証申出書;審判（発送）:20071129:1850:副本の送付通知;審判（発送）:20071129:1850:副本の送付通知;審判（受付）:20071206:6591:証拠取下書;審判（発送）:20071212:1850:副本の送付通知;審判（受付）:20071221:57:答弁書（審判事件答弁書・異議答弁書）;審判（発送）:20071226:1851:答弁書副本の送付通知;審判（発送）:20080104:22:審判官指定（変更）通知;審判（発送）:20080104:22:審判官指定（変更）通知;審判（受付）:20080111:6513:口頭審理陳述要領書;審判（発送）:20080115:1860:口頭審理陳述要領書副本の送付通知;審判（受付）:20080123:6513:口頭審理陳述要領書;審判（受付）:20080123:6513:口頭審理陳述要領書;審判（庁内）:20080125:309:調書;審判（発送）:20080304:03:審決;審判（発送）:20080304:03:審決;審判（庁内）:20080310:3012:郵便送達報告書;審判（庁内）:20080310:3012:郵便送達報告書;審判（発送）:20080606:22:審判官指定（変更）通知;審判（発送）:20080606:22:審判官指定（変更）通知;審判（発送）:20080612:231:審理再開通知書;審判（発送）:20080612:231:審理再開通知書;審判（発送）:20080612:232:書面審理通知書;審判（発送）:20080612:232:書面審理通知書;審判（発送）:20080612:2891:通知書（その他）期間有;審判（受付）:20080623:611:訂正請求書;審判（発送）:20080630:173:訂正請求副本送付通知（弁駁指令）;審判（受付）:20080703:523:手続補正書（自発・内容）;審判（発送）:20080707:1857:手続補正書副本の送付通知;審判（受付）:20080718:523:手続補正書（自発・内容）;審判（受付）:20080731:58:弁駁書（審判事件答弁書・異議答弁書）;審判（受付）:20080801:881:既納手数料返還請求書;審判（発送）:20080807:1852:弁駁書副本の送付通知;審判（発送）:20080807:1857:手続補正書副本の送付通知;審判（受付）:20080829:57:答弁書（審判事件答弁書・異議答弁書）;審判（発送）:20081002:1851:答弁書副本の送付通知;審判（発送）:20081002:23:審理終結通知書;審判（発送）:20081002:23:審理終結通知書;審判（発送）:20081024:03:審決;審判（発送）:20081024:03:審決;審判（庁内）:20081029:3012:郵便送達報告書;審判（庁内）:20081029:3012:郵便送達報告書;審判（庁内）:20091027:96:確定登録通知</t>
  </si>
  <si>
    <t>審判請求証拠（無効審判請求の引用文献情報）（2007/07/03）</t>
  </si>
  <si>
    <t>審判請求証拠（無効審判請求の引用文献情報）（2007/07/03）特開平05-044713</t>
  </si>
  <si>
    <t>審判請求証拠（無効審判請求の引用文献情報）（2007/07/03）特開平10-153214</t>
  </si>
  <si>
    <t>審判請求証拠（無効審判請求の引用文献情報）（2007/07/03）異議申立 70／00487 その他 平成１９年第０１０４号折畳み式携帯電話用ヒンジ装置の構造等に関する事実実験公正証書</t>
  </si>
  <si>
    <t>審判請求証拠（無効審判請求の引用文献情報）（2007/07/03）異議申立 70／00488 その他 ＡＳＴＥＬパーソナルハンディホン保証書</t>
  </si>
  <si>
    <t>審判請求証拠（無効審判請求の引用文献情報）（2007/07/03）異議申立 70／00489 その他 フリーストップヒンジ設計書</t>
  </si>
  <si>
    <t>審判請求証拠（無効審判請求の引用文献情報）（2007/07/03）異議申立 70／00490 その他 クリップヒンジ設計書</t>
  </si>
  <si>
    <t>審判請求証拠（無効審判請求の引用文献情報）（2007/07/03）異議申立 70／00491 その他 平成１９年第０１０２号折畳み式携帯電話用ヒンジ装置の構造等に関する事実実験公正証書</t>
  </si>
  <si>
    <t>審判請求証拠（無効審判請求の引用文献情報）（2007/07/03）異議申立 70／00492 その他 平成１９年第０１０３号折畳み式携帯電話用ヒンジ装置の構造等に関する事実実験公正証書</t>
  </si>
  <si>
    <t>審判請求証拠（無効審判請求の引用文献情報）（2007/07/03）実全昭48-065953</t>
  </si>
  <si>
    <t>審判請求証拠（無効審判請求の引用文献情報）（2007/07/03）実全昭60-010924</t>
  </si>
  <si>
    <t>審判請求証拠（無効審判請求の引用文献情報）（2007/07/03）実全昭60-147804</t>
  </si>
  <si>
    <t>審判請求証拠（無効審判請求の引用文献情報）（2007/07/03）実全昭62-002828</t>
  </si>
  <si>
    <t>審判請求証拠（無効審判請求の引用文献情報）（2007/07/03）実全昭63-066910</t>
  </si>
  <si>
    <t>審判請求証拠（無効審判請求の引用文献情報）（2007/07/03）実全平02-087109</t>
  </si>
  <si>
    <t>審判請求証拠（無効審判請求の引用文献情報）（2007/07/03）実全平03-078495</t>
  </si>
  <si>
    <t>審判請求証拠（無効審判請求の引用文献情報）（2007/07/03）実全平03-096423</t>
  </si>
  <si>
    <t>審判請求証拠（無効審判請求の引用文献情報）（2007/07/03）実開平06-049676</t>
  </si>
  <si>
    <t>審判請求証拠（無効審判請求の引用文献情報）（2007/07/03）実開平06-087715</t>
  </si>
  <si>
    <t>審判請求証拠（無効審判請求の引用文献情報）（2007/07/03）実登03036010</t>
  </si>
  <si>
    <t>審判審判2008-390036号</t>
  </si>
  <si>
    <t>審判（受付）:20080401:60:審判請求書（その他の請求書・申立書を含む）;審判（発送）:20080411:20:審判番号通知;審判（庁内）:20080414:95:予告登録通知;審判（受付）:20080415:785:上申書（申立人・付与後異議申立人）;審判（発送）:20080417:22:審判官指定（変更）通知;審判（発送）:20080430:131:訂正拒絶理由通知書;審判（受付）:20080502:783:上申書（参加人・準参加人）;審判（受付）:20080530:53:意見書;審判（発送）:20080605:234:手続中止通知書;審判（庁内）:20080606:94:閲覧照会;審判（庁内）:20080611:941:閲覧貸出;審判（庁内）:20080617:942:閲覧返却;審判（庁内）:20081021:9611:請求取下登録</t>
  </si>
  <si>
    <t>審判審判2009-800115号</t>
  </si>
  <si>
    <t>審判（受付）:20090529:60:審判請求書（その他の請求書・申立書を含む）;審判（発送）:20090612:20:審判番号通知;審判（発送）:20090612:22:審判官指定（変更）通知;審判（庁内）:20090618:95:予告登録通知;審判（受付）:20090630:7442:代理人受任届（被請求人・権利者）;審判（発送）:20090706:17:請求書副本の送達通知（答弁指令）;審判（発送）:20090706:20:審判番号通知;審判（発送）:20090706:22:審判官指定（変更）通知;審判（庁内）:20090714:3012:郵便送達報告書;審判（発送）:20090929:22:審判官指定（変更）通知;審判（発送）:20090929:22:審判官指定（変更）通知;審判（発送）:20091026:23:審理終結通知書;審判（発送）:20091026:23:審理終結通知書;審判（発送）:20091026:232:書面審理通知書;審判（発送）:20091026:232:書面審理通知書;審判（発送）:20091117:03:審決;審判（発送）:20091117:03:審決;審判（庁内）:20091120:3012:郵便送達報告書;審判（庁内）:20091125:3012:郵便送達報告書;審判（庁内）:20100108:96:確定登録通知</t>
  </si>
  <si>
    <t>特願平11-154969</t>
  </si>
  <si>
    <t>特許04021588</t>
  </si>
  <si>
    <t>特開2000-336746</t>
  </si>
  <si>
    <t xml:space="preserve">E04B   1/16              </t>
  </si>
  <si>
    <t>E04B  1/16;E04B  5/32;E04B  5/38;E04G 11/40;E04G 21/02    103</t>
  </si>
  <si>
    <t>E04B  1/16</t>
  </si>
  <si>
    <t>E04B1/16;E04B5/32;E04B5/38;E04G11/40;E04G21/02</t>
  </si>
  <si>
    <t>E04B1/16</t>
  </si>
  <si>
    <t>E04B   1/16@AFI(JP);E04B   5/32@ALI(JP);E04B   5/38@ALI(JP);E04G  11/40@ALI(JP);E04G  21/02@ALI(JP)</t>
  </si>
  <si>
    <t>E04B   1/16@AFI(JP)</t>
  </si>
  <si>
    <t>E04B   1/16@AFI(JP);E04B   5/32@AFI(JP);E04B   5/38@ALI(JP);E04G  11/40@ALI(JP);E04G  21/02@ALI(JP);E04B   1/16@CFI(JP);E04B   5/32@CFI(JP);E04G  11/00@CLI(JP);E04G  21/02@CLI(JP)</t>
  </si>
  <si>
    <t>E04B   1/16@AFI(JP);E04B   5/32@AFI(JP);E04B   5/38@ALI(JP);E04G  11/40@ALI(JP);E04G  21/02@ALI(JP)</t>
  </si>
  <si>
    <t>E04B  5/32        D;E04B  5/38        A;E04B  1/16        A;E04B  1/16        E;E04G 21/02    103 A;E04G 11/40</t>
  </si>
  <si>
    <t>E04B  1/16        A;E04B  1/16        E;E04B  5/32        D;E04B  5/38        A;E04G 11/40;E04G 21/02    103 A</t>
  </si>
  <si>
    <t>2E172 AA05;2E172 DA00;2E172 DB03;2E172 DD00;2E172 DE06;2E177 GB01;2E150 BA12;2E150 BA24;2E150 CA01;2E150 CA03;2E150 HB01;2E150 HB05;2E150 HB06;2E150 HG03;2E150 LA17;2E150 MA02X</t>
  </si>
  <si>
    <t>株式会社奥村組</t>
  </si>
  <si>
    <t>上西　隆;細矢　博;若林　康弘;末岡　和久</t>
  </si>
  <si>
    <t>青山　葆;山崎　宏</t>
  </si>
  <si>
    <t>梁・床のコンクリート分離打設工法およびコンクリート分離打設による梁・床構造</t>
  </si>
  <si>
    <t xml:space="preserve">(57)【要約】 【課題】梁、床の高強度コンクリートと普通強度コンクリートを分離打設する際に、堰板清掃作業等の面倒な作業を不要となし、かつ、梁コンクリート表面の仕上げ作業性を向上する。 【解決手段】床型枠４２の上面３１よりも所定長さｄだけ下方の位置まで伸びる補強筋２５を、梁上端主筋２３と梁下端主筋２２の回りに巻回した剪断補強筋２４と交互に位置するように、梁上端主筋２３に取り付けておく。床型枠４２の上面と同じレベルに達するまで梁型枠４１内に高強度コンクリートを打設し、続いて、高強度コンクリート上および床型枠上に普通強度コンクリートを打設する。高強度コンクリート内に埋設される長さｄは筋径の２０倍以上とする。 </t>
  </si>
  <si>
    <t xml:space="preserve">(57)【特許請求の範囲】 【請求項１】 梁型枠と床型枠とを接合し、梁型枠内および床型枠上に異種のコンクリートを打設する梁・床のコンクリート分離打設工法において、 梁型枠に接合した床型枠上に堰板を配し、 上記梁型枠内および上記堰板内側に高強度コンクリートを打設し、 続いて、上記高強度コンクリートが固まらないうちに、上記堰板を除去して、床型枠上に上記高強度コンクリートの上面と同じレベルまで普通強度コンクリートを打設することを特徴とする梁・床のコンクリート分離打設工法。 【請求項２】 梁型枠と床型枠とを接合し、梁型枠内および床型枠上に異種のコンクリートを打設する梁・床のコンクリート分離打設工法において、 上記床型枠の上面よりも上方の位置に配設された複数の梁上端主筋に、上記床型枠の上面よりも所定の長さだけ下方の位置まで伸びる補強筋を、上記梁上端主筋の長手方向に間隔をおいて取り付け、 上記床型枠の上面と略同じレベルに達するまで梁型枠内に高強度コンクリートを打設して、この高強度コンクリート内に上記補強筋を上記所定の長さだけ埋設し、 次いで、上記高強度コンクリート上および上記床型枠の上面上に普通強度コンクリートを打設することを特徴とする梁・床のコンクリート分離打設工法。 【請求項３】 請求項２に記載の工法において、逆Ｕ字形に形成された鉄筋を個々の補強筋として用いることを特徴とする工法。 【請求項４】 請求項３に記載の工法において、上記梁上端主筋に取り付けられる複数の補強筋を長尺の鉄筋に所定の間隔をあけて連結しておくことによって、上記複数の補強筋を一体的に取り扱うことを特徴とする工法。 【請求項５】 請求項２乃至４のいずれか１つに記載の工法において、上記高強度コンクリート内に埋設される補強筋の上記所定の長さを、この補強筋の直径の２０倍以上とすることを特徴とする工法。 【請求項６】 複数の梁下端主筋が配設された下側の高強度コンクリート部分と、複数の梁上端主筋が配設された上側の普通強度コンクリート部分とからなり、上記高強度コンクリート部分と上記普通強度コンクリート部分には、上記梁上端主筋と上記梁下端主筋の回りに巻回された剪断補強筋が梁の長手方向に所定間隔を置いて埋設されており、隣り合う剪断補強筋の間には、梁上端主筋に取り付けられ、端部が高強度コンクリート部分内に入り込んでいる補強筋が存する梁と、 上記梁の普通強度コンクリート部分と同じ普通強度コンクリートで形成された床スラブとを備え、 上記梁と上記床スラブは、請求項２に記載の梁・床のコンクリート分離打設工法により形成されたことを特徴とするコンクリート分離打設による梁・床構造。 【請求項７】 請求項６に記載の梁・床構造において、 上記梁の高強度コンクリート部分と普通強度コンクリート部分との境界面は、上記床スラブの下端面と同一レベルにあることを特徴とする梁・床構造。 【請求項８】 請求項６または７に記載の梁・床構造において、 上記補強筋は、逆Ｕ字形に形成された鉄筋からなることを特徴とする梁・床構造。 【請求項９】 請求項６乃至８のいずれか１つに記載の梁・床構造において、 上記補強筋の高強度コンクリート部分に埋設されている端部の長さは、この補強筋の直径の２０倍以上であることを特徴とする梁・床構造。 </t>
  </si>
  <si>
    <t>SFG0031089539</t>
  </si>
  <si>
    <t>特開平10-046814;特開平07-305443;特開平04-254644;特開平11-006296</t>
  </si>
  <si>
    <t>特開平04-254644;特開平07-305443;特開平10-046814;特開平11-006296;特開平06-010435;特開平07-133642</t>
  </si>
  <si>
    <t>拒絶理由通知（拒絶理由の引用文献情報）（2007/03/27）特開平04-254644;拒絶理由通知（拒絶理由の引用文献情報）（2007/03/27）特開平07-305443;拒絶理由通知（拒絶理由の引用文献情報）（2007/03/27）特開平10-046814;登録査定　　（登録査定の参考文献情報）（2007/08/22）特開平04-254644;登録査定　　（登録査定の参考文献情報）（2007/08/22）特開平07-305443;登録査定　　（登録査定の参考文献情報）（2007/08/22）特開平10-046814;登録査定　　（登録査定の参考文献情報）（2007/08/22）特開平11-006296;審判請求証拠（無効審判請求の引用文献情報）（2009/05/29）特開平04-254644;審判請求証拠（無効審判請求の引用文献情報）（2009/05/29）特開平06-010435;審判請求証拠（無効審判請求の引用文献情報）（2009/05/29）特開平07-133642;審判請求証拠（無効審判請求の引用文献情報）（2009/05/29）特開平10-046814</t>
  </si>
  <si>
    <t>ＤＡ００分離打設;ＤＤ００堰板</t>
  </si>
  <si>
    <t>審判請求証拠（無効審判請求の引用文献情報）（2009/05/29）特開平04-254644</t>
  </si>
  <si>
    <t>審判請求証拠（無効審判請求の引用文献情報）（2009/05/29）特開平06-010435</t>
  </si>
  <si>
    <t>審判請求証拠（無効審判請求の引用文献情報）（2009/05/29）特開平07-133642</t>
  </si>
  <si>
    <t>審判請求証拠（無効審判請求の引用文献情報）（2009/05/29）特開平10-046814</t>
  </si>
  <si>
    <t>審判審判2009-800138号</t>
  </si>
  <si>
    <t>審判（受付）:20090626:60:審判請求書（その他の請求書・申立書を含む）;審判（発送）:20090710:20:審判番号通知;審判（発送）:20090710:22:審判官指定（変更）通知;審判（庁内）:20090710:95:予告登録通知;審判（発送）:20090717:17:請求書副本の送達通知（答弁指令）;審判（発送）:20090717:20:審判番号通知;審判（発送）:20090717:22:審判官指定（変更）通知;審判（庁内）:20090724:3012:郵便送達報告書;審判（受付）:20090825:7442:代理人受任届（被請求人・権利者）;審判（受付）:20090915:57:答弁書（審判事件答弁書・異議答弁書）;審判（受付）:20090915:611:訂正請求書;審判（発送）:20090925:171:答弁書副本の送付通知（弁駁指令）;審判（発送）:20090925:173:訂正請求副本送付通知（弁駁指令）;審判（受付）:20091026:58:弁駁書（審判事件答弁書・異議答弁書）;審判（受付）:20091027:523:手続補正書（自発・内容）;審判（発送）:20091126:1852:弁駁書副本の送付通知;審判（発送）:20091126:1857:手続補正書副本の送付通知;審判（発送）:20091127:22:審判官指定（変更）通知;審判（発送）:20091127:22:審判官指定（変更）通知;審判（発送）:20091211:22:審判官指定（変更）通知;審判（発送）:20091211:22:審判官指定（変更）通知;審判（受付）:20100203:6513:口頭審理陳述要領書;審判（発送）:20100208:1860:口頭審理陳述要領書副本の送付通知;審判（庁内）:20100222:309:調書;審判（受付）:20100303:782:上申書（被請求人・権利者）;審判（発送）:20100309:1858:上申書副本の送付通知;審判（受付）:20100315:781:上申書（出願人・請求人）;審判（受付）:20100315:782:上申書（被請求人・権利者）;審判（発送）:20100413:1858:上申書副本の送付通知;審判（発送）:20100413:1858:上申書副本の送付通知;審判（発送）:20100413:23:審理終結通知書;審判（発送）:20100413:23:審理終結通知書;審判（発送）:20100510:03:審決;審判（発送）:20100510:03:審決;審判（庁内）:20100514:3012:郵便送達報告書;審判（庁内）:20100514:3012:郵便送達報告書;審判（庁内）:20100701:96:確定登録通知</t>
  </si>
  <si>
    <t>特願平11-157308</t>
  </si>
  <si>
    <t>特許04041246</t>
  </si>
  <si>
    <t>特開平11-347179</t>
  </si>
  <si>
    <t>A63F  5/04    512;A63F  5/04    514;A63F  7/02    350</t>
  </si>
  <si>
    <t>A63F   5/04@AFI(JP);A63F   7/02@ALI(JP);A63F   5/04@CFI(JP);A63F   7/02@CLI(JP)</t>
  </si>
  <si>
    <t>A63F  5/04    512 D;A63F  5/04    514 G;A63F  7/02    350 Z</t>
  </si>
  <si>
    <t>2C088 AA33;2C088 AA34;2C088 AA37;2C088 AA52;2C088 BC22;2C088 CA27</t>
  </si>
  <si>
    <t xml:space="preserve">(57)【特許請求の範囲】 【請求項１】 複数の入賞態様からなる確率テーブルを有し、抽出された乱数が前記確率テーブルのいずれかの入賞態様に属したとき、その属した入賞態様の当選フラグを成立させる入賞態様決定手段と、 種々の図柄を複数のリールに表示し，前記入賞態様決定手段で決定された入賞態様に応じた図柄組み合わせを有効化入賞ライン上に停止表示する可変表示装置と、 この可変表示装置の可変表示を開始させるスタートレバーと、 前記複数のリールを各リール毎に停止させる複数の停止ボタンと、 前記複数のリール毎に設けられ、前記種々の図柄を背後から照明する複数の光源と、 前記複数のリールが全て停止したことを条件に、前記各光源を所定の表示態様で点灯制御し、前記入賞態様決定手段によって遊技者に大量の利益を獲得させる特典ゲームの入賞態様が決定されたことを遊技者に報知する報知手段と、 を備えて構成される遊技機において、 前記可変表示装置は、前記停止ボタンが操作されることに基づいて前記入賞態様に応じた図柄組み合わせを前記有効化入賞ライン上に停止表示するが、前記当選フラグが成立していても、前記停止ボタンが前記当選フラグに対応した図柄を前記有効化入賞ライン上に停止できるタイミングで操作されないと、前記有効化入賞ライン上に対応する図柄組み合わせを停止表示させない制御を行い、 前記確率テーブルには、前記特典ゲームの入賞態様が複数設定され、この複数の特典ゲームの入賞態様は遊技者が獲得できる利益量が各々異なり、 前記入賞態様決定手段によって決定された前記特典ゲームの入賞態様が前記複数の特典ゲームの入賞態様のうち相対的に利益量の多い特典ゲームの入賞態様である場合の前記所定の表示態様は、前記入賞態様決定手段によって決定された前記特典ゲームの入賞態様が前記複数の特典ゲームの入賞態様のうち相対的に利益量の少ない特典ゲームの入賞態様である場合の前記所定の表示態様よりも、点灯させる光源の数が多く、 前記報知手段は、前記複数のリール全ての停止表示の態様にかかわらず報知を行うが、前記入賞態様決定手段によって前記特典ゲームの入賞が決定された場合であっても前記所定の表示態様で報知を行わない場合があり、前記入賞態様決定手段によって前記特典ゲーム以外の入賞態様が決定された場合であっても前記所定の表示態様で報知を行う場合があることを特徴とする遊技機。 【請求項２】 前記確率テーブルは、前記入賞態様決定手段によって前記特典ゲームの入賞態様のうち相対的に利益量の多い特典ゲームの入賞態様が決定される確率に比べ、前記入賞態様決定手段によって前記特典ゲームの入賞態様のうち相対的に利益量の少ない特典ゲームの入賞態様が決定される確率が高く設定されていることを特徴とする請求項１に記載の遊技機。 【請求項３】 前記入賞態様決定手段によって前記特典ゲームの入賞態様が決定された場合に、前記報知手段により前記所定の表示態様で報知を行う確率は、前記特典ゲームの入賞態様のうち相対的に利益量の多い特典ゲームの入賞態様が決定された場合と、前記特典ゲームの入賞態様のうち相対的に利益量の少ない特典ゲームの入賞態様が決定された場合とで異なることを特徴とする請求項１または請求項２に記載の遊技機。 【請求項４】 前記入賞態様決定手段によって前記特典ゲームの入賞態様のうち相対的に利益量の多い特典ゲームの入賞態様が決定された場合に所定の表示態様で報知する確率は、前記入賞態様決定手段によって前記特典ゲームの入賞態様のうち相対的に利益量の少ない特典ゲームの入賞態様が決定された場合に所定の表示態様で報知する確率よりも低いことを特徴とする請求項３に記載の遊技機。 </t>
  </si>
  <si>
    <t>特願平09-352172の分割（44条1項）</t>
  </si>
  <si>
    <t>SFG0030789838</t>
  </si>
  <si>
    <t>特開平08-117390;特開平08-257213;特開平09-047549;特開平09-108415;特開平07-068027;特開平07-136313;異議申立 90／00525 国内雑誌 パチスロ攻略マガジン１９９３年１２月号、株式会社双葉社、19931201、Ｐ５６;異議申立 90／00526 国内雑誌 パチスロ必勝ガイド１９９４年２月号、株式会社白夜書房、19940201、Ｐ４０;異議申立 90／00527 国内雑誌 パチスロ必勝ガイド１９９４年３月号、株式会社白夜書房、19940301、Ｐ６３;異議申立 90／00528 国内雑誌 パチスロ攻略マガジン１９９４年５月号、株式会社双葉社、19940501、Ｐ５９－６０;異議申立 90／00529 その他 パチスロ完全攻略事典（平成６年１１月２５日国会図書館に寄託）、日本文芸社、Ｐ８６;異議申立 90／00530 国内雑誌 パチスロ攻略マガジン１９９４年４月号、株式会社双葉社、19940401、Ｐ９２;異議申立 90／00531 国内雑誌 パチスロ攻略マガジン１９９７年１月号、株式会社双葉社、19970101、Ｐ２２;異議申立 90／00532 国内雑誌 パチスロ攻略マガジン１９９７年５月号、株式会社双葉社、19970501、Ｐ１７;異議申立 90／00533 国内雑誌 パチスロ大図鑑２００１、株式会社白夜書房、20010512、Ｐ１０３;特許04041246</t>
  </si>
  <si>
    <t>先行技術調査（先行技術調査結果の参考文献情報）（2007/03/30）特開平08-117390;先行技術調査（先行技術調査結果の参考文献情報）（2007/03/30）特開平08-257213;先行技術調査（先行技術調査結果の参考文献情報）（2007/03/30）特開平09-047549;先行技術調査（先行技術調査結果の参考文献情報）（2007/03/30）特開平09-108415;拒絶理由通知（拒絶理由の引用文献情報）（2007/07/06）特開平08-117390;拒絶理由通知（拒絶理由の引用文献情報）（2007/07/06）特開平09-108415;登録査定　　（登録査定の参考文献情報）（2007/10/30）特開平08-117390;登録査定　　（登録査定の参考文献情報）（2007/10/30）特開平08-257213;登録査定　　（登録査定の参考文献情報）（2007/10/30）特開平09-047549;登録査定　　（登録査定の参考文献情報）（2007/10/30）特開平09-108415;審判請求証拠（無効審判請求の引用文献情報）（2009/06/25）特開平07-068027;審判請求証拠（無効審判請求の引用文献情報）（2009/06/25）特開平07-136313;審判請求証拠（無効審判請求の引用文献情報）（2009/06/25）特開平08-117390;審判請求証拠（無効審判請求の引用文献情報）（2009/06/25）異議申立 90／00525 国内雑誌 パチスロ攻略マガジン１９９３年１２月号、株式会社双葉社、19931201、Ｐ５６;審判請求証拠（無効審判請求の引用文献情報）（2009/06/25）異議申立 90／00526 国内雑誌 パチスロ必勝ガイド１９９４年２月号、株式会社白夜書房、19940201、Ｐ４０;審判請求証拠（無効審判請求の引用文献情報）（2009/06/25）異議申立 90／00527 国内雑誌 パチスロ必勝ガイド１９９４年３月号、株式会社白夜書房、19940301、Ｐ６３;審判請求証拠（無効審判請求の引用文献情報）（2009/06/25）異議申立 90／00528 国内雑誌 パチスロ攻略マガジン１９９４年５月号、株式会社双葉社、19940501、Ｐ５９－６０;審判請求証拠（無効審判請求の引用文献情報）（2009/06/25）異議申立 90／00529 その他 パチスロ完全攻略事典（平成６年１１月２５日国会図書館に寄託）、日本文芸社、Ｐ８６;審判請求証拠（無効審判請求の引用文献情報）（2009/06/25）異議申立 90／00530 国内雑誌 パチスロ攻略マガジン１９９４年４月号、株式会社双葉社、19940401、Ｐ９２;審判請求証拠（無効審判請求の引用文献情報）（2009/06/25）異議申立 90／00531 国内雑誌 パチスロ攻略マガジン１９９７年１月号、株式会社双葉社、19970101、Ｐ２２;審判請求証拠（無効審判請求の引用文献情報）（2009/06/25）異議申立 90／00532 国内雑誌 パチスロ攻略マガジン１９９７年５月号、株式会社双葉社、19970501、Ｐ１７;審判請求証拠（無効審判請求の引用文献情報）（2009/06/25）異議申立 90／00533 国内雑誌 パチスロ大図鑑２００１、株式会社白夜書房、20010512、Ｐ１０３;審判請求証拠（無効審判請求の引用文献情報）（2009/06/25）特許04041246</t>
  </si>
  <si>
    <t>審判審判2009-800137号</t>
  </si>
  <si>
    <t>審判（受付）:20090626:60:審判請求書（その他の請求書・申立書を含む）;審判（発送）:20090710:20:審判番号通知;審判（発送）:20090710:22:審判官指定（変更）通知;審判（庁内）:20090710:95:予告登録通知;審判（発送）:20090717:17:請求書副本の送達通知（答弁指令）;審判（発送）:20090717:20:審判番号通知;審判（発送）:20090717:22:審判官指定（変更）通知;審判（庁内）:20090724:3012:郵便送達報告書;審判（受付）:20090825:7442:代理人受任届（被請求人・権利者）;審判（受付）:20090915:57:答弁書（審判事件答弁書・異議答弁書）;審判（受付）:20090915:611:訂正請求書;審判（発送）:20090929:171:答弁書副本の送付通知（弁駁指令）;審判（発送）:20090929:173:訂正請求副本送付通知（弁駁指令）;審判（受付）:20091026:58:弁駁書（審判事件答弁書・異議答弁書）;審判（受付）:20091027:523:手続補正書（自発・内容）;審判（発送）:20091126:1852:弁駁書副本の送付通知;審判（発送）:20091126:1857:手続補正書副本の送付通知;審判（発送）:20091127:22:審判官指定（変更）通知;審判（発送）:20091127:22:審判官指定（変更）通知;審判（発送）:20091211:22:審判官指定（変更）通知;審判（発送）:20091211:22:審判官指定（変更）通知;審判（受付）:20100203:6513:口頭審理陳述要領書;審判（発送）:20100208:1860:口頭審理陳述要領書副本の送付通知;審判（庁内）:20100222:309:調書;審判（受付）:20100315:782:上申書（被請求人・権利者）;審判（発送）:20100413:1858:上申書副本の送付通知;審判（発送）:20100413:23:審理終結通知書;審判（発送）:20100413:23:審理終結通知書;審判（発送）:20100510:03:審決;審判（発送）:20100510:03:審決;審判（庁内）:20100514:3012:郵便送達報告書;審判（庁内）:20100514:3012:郵便送達報告書;審判（庁内）:20100701:96:確定登録通知</t>
  </si>
  <si>
    <t>特願平11-160179</t>
  </si>
  <si>
    <t>特許03989133</t>
  </si>
  <si>
    <t>特開2000-000343</t>
  </si>
  <si>
    <t>A63F   5/04@AFI(JP);A63F   5/04@CFI(JP)</t>
  </si>
  <si>
    <t>A63F  5/04    512 D</t>
  </si>
  <si>
    <t xml:space="preserve">(57)【特許請求の範囲】 【請求項１】 複数の入賞態様からなる確率テーブルを有し、抽出された乱数が前記確率テーブルのいずれかの入賞態様に属したとき、その属した入賞態様の当選フラグを成立させる入賞態様決定手段と、 種々の図柄が外周面に描かれた複数のリールと前記種々の図柄のうち所定個数分表示する表示窓とからなり、前記入賞態様決定手段で決定された入賞態様に応じた図柄組み合わせを前記表示窓に規定された有効化入賞ライン上に停止表示する可変表示装置と、 この可変表示装置の可変表示を開始させるスタートレバーと、 前記複数のリールを各リール毎に停止させる複数の停止ボタンと、 前記複数のリール毎に設けられ、前記所定個数分の図柄の各々を背後から個別に照明する複数の光源と、 前記複数のリールが全て停止したことを条件に、前記各光源を所定の表示態様で点灯制御し、前記入賞態様決定手段によって特典ゲームの入賞態様が決定されたことを遊技者に報知する報知手段と、 を備えて構成される遊技機において、 前記可変表示装置は、前記停止ボタンが操作されることに基づいて前記入賞態様に応じた図柄組み合わせを前記有効化入賞ライン上に停止表示するが、前記当選フラグが成立していても、前記停止ボタンが前記当選フラグに対応した図柄を前記有効化入賞ライン上に停止できるタイミングで操作されないと、前記有効化入賞ライン上に対応する図柄組み合わせを停止表示させない制御を行い、 前記報知手段による報知は、前記複数のリール全ての停止表示の態様にかかわらず、前記入賞態様決定手段によって前記特典ゲームの入賞態様が決定された場合であっても、前記所定の表示態様で報知を行わない場合があり、前記入賞態様決定手段によって前記特典ゲームの入賞態様が決定されていない場合であっても、前記所定の表示態様で報知を行う場合があり、 前記所定の表示態様は、時間の経過と共に前記各光源を個別に点灯制御することにより表示態様が変化すること を特徴とする遊技機。 【請求項２】 前記所定の表示態様は、前記各光源のうち少なくとも一つを点灯又は消灯させ、その後、点灯又は消灯させる光源を異ならせること を特徴とする請求項１に記載の遊技機。 【請求項３】 前記所定の表示態様は、前記各光源のうち一つを点灯させ、その後、点灯させる光源を増加させること を特徴とする請求項１に記載の遊技機。 【請求項４】 前記所定の表示態様は、前記複数の各リール毎に予め定められた順番で前記各光源のうち少なくとも一つを順次点灯又は消灯させること を特徴とする請求項１に記載の遊技機。 【請求項５】 前記報知手段は、前記複数のリールが全て停止した後に、２個の光源を点灯させ、経時により、その点灯させた２個の光源の位置を異ならせること を特徴とする請求項１に記載の遊技機。 【請求項６】 前記点灯させた２個の光源が同一のリールを照明する場合には、消灯させた光源を挟んだ位置の光源を点灯させること を特徴とする請求項５に記載の遊技機。 【請求項７】 前記点灯させた２個の光源が異なるリールを照明する場合には、消灯した光源を挟んだ位置の光源を点灯させること を特徴とする請求項５に記載の遊技機。 </t>
  </si>
  <si>
    <t>SFG0030797915</t>
  </si>
  <si>
    <t>特開平08-117390;特開平09-108415;特開平08-257213;特開平09-047549;特開平07-068027;異議申立 90／00522 国内雑誌 パチスロ攻略マガジン１９９３年１２月号、株式会社双葉社、19931201、Ｐ５６;異議申立 90／00523 国内雑誌 パチスロ必勝ガイド１９９４年２月号、株式会社白夜書房、19940201、Ｐ４０;異議申立 90／00524 国内雑誌 パチスロ必勝ガイド１９９４年３月号、株式会社白夜書房、19940301、Ｐ６３;特許03989133</t>
  </si>
  <si>
    <t>拒絶理由通知（拒絶理由の引用文献情報）（2007/04/09）特開平08-117390;拒絶理由通知（拒絶理由の引用文献情報）（2007/04/09）特開平09-108415;先行技術調査（先行技術調査結果の参考文献情報）（2007/04/09）特開平08-257213;先行技術調査（先行技術調査結果の参考文献情報）（2007/04/09）特開平09-047549;登録査定　　（登録査定の参考文献情報）（2007/07/06）特開平08-117390;登録査定　　（登録査定の参考文献情報）（2007/07/06）特開平08-257213;登録査定　　（登録査定の参考文献情報）（2007/07/06）特開平09-047549;登録査定　　（登録査定の参考文献情報）（2007/07/06）特開平09-108415;審判請求証拠（無効審判請求の引用文献情報）（2009/06/25）特開平07-068027;審判請求証拠（無効審判請求の引用文献情報）（2009/06/25）特開平08-117390;審判請求証拠（無効審判請求の引用文献情報）（2009/06/25）異議申立 90／00522 国内雑誌 パチスロ攻略マガジン１９９３年１２月号、株式会社双葉社、19931201、Ｐ５６;審判請求証拠（無効審判請求の引用文献情報）（2009/06/25）異議申立 90／00523 国内雑誌 パチスロ必勝ガイド１９９４年２月号、株式会社白夜書房、19940201、Ｐ４０;審判請求証拠（無効審判請求の引用文献情報）（2009/06/25）異議申立 90／00524 国内雑誌 パチスロ必勝ガイド１９９４年３月号、株式会社白夜書房、19940301、Ｐ６３;審判請求証拠（無効審判請求の引用文献情報）（2009/06/25）特許03989133</t>
  </si>
  <si>
    <t>審判査定不服2006-005144号</t>
  </si>
  <si>
    <t>イリノイ　トゥール　ワークス　インコーポレイティド</t>
  </si>
  <si>
    <t>審判（受付）:20060320:60:審判請求書（その他の請求書・申立書を含む）;審判（受付）:20060419:51:手続補正書（方式）;審判（受付）:20060419:523:手続補正書（自発・内容）;審判（庁内）:20060602:91:審査前置移管;審判（発送）:20060606:21:審査前置移管通知;審判（庁内）:20060804:92:審査前置解除;審判（発送）:20060808:211:審査前置解除通知;審判（受付）:20061102:781:上申書（出願人・請求人）;審判（庁内）:20061110:302:応対記録;審判（発送）:20061114:22:審判官指定（変更）通知;審判（受付）:20070522:876:早期審理に関する事情説明書;審判（発送）:20070605:22:審判官指定（変更）通知;審判（庁内）:20070621:30:面接記録;審判（庁内）:20070621:305:早期審理に関する報告書;審判（庁内）:20070629:302:応対記録;審判（発送）:20070703:13:拒絶理由通知書;審判（受付）:20070718:523:手続補正書（自発・内容）;審判（受付）:20070718:53:意見書;審判（発送）:20070814:03:審決</t>
  </si>
  <si>
    <t>特願平11-265131</t>
  </si>
  <si>
    <t>特許04015329</t>
  </si>
  <si>
    <t>特開2000-114199</t>
  </si>
  <si>
    <t>早期審理の対象とする</t>
  </si>
  <si>
    <t>H01L 21/265;H05F  3/04;H01J 37/20</t>
  </si>
  <si>
    <t>H01L 21/265</t>
  </si>
  <si>
    <t>H01L21/02;H05F3/04</t>
  </si>
  <si>
    <t>H01L  21/02@AFI(JP);H05F   3/04@ALI(JP)</t>
  </si>
  <si>
    <t>H01J  37/20@AFI(JP);H01L  21/02@AFI(JP);H01L  21/265@ALI(JP);H01T  19/04@ALI(JP);H01T  23/00@ALI(EP);H05F   3/04@ALI(JP);H05F   3/06@ALI(EP);H01J  37/20@CFI(JP);H01L  21/02@CFI(JP);H01T  19/00@CLI(JP);H01T  23/00@CLI(EP);H05F   3/00@CLI(JP)</t>
  </si>
  <si>
    <t>H01J  37/20@AFI(JP);H01L  21/02@AFI(JP);H01L  21/265@ALI(JP);H01T  19/04@ALI(JP);H01T  23/00@ALI(EP);H05F   3/04@ALI(JP);H05F   3/06@ALI(EP)</t>
  </si>
  <si>
    <t>H01J  37/20@AFI(JP)</t>
  </si>
  <si>
    <t>H01J 37/20        H;H01L 21/265       T;H01L 21/265       N;H05F  3/04        D</t>
  </si>
  <si>
    <t>H01L 21/02        Z;H05F  3/04        D</t>
  </si>
  <si>
    <t>5C001 AA08;5C001 BB07;5C001 CC08;5C001 DD01;5G067 AA42;5G067 DA01;5G067 DA17</t>
  </si>
  <si>
    <t>イリノイトゥールワークスインコーポレイティド</t>
  </si>
  <si>
    <t>ウィリアム　エス．リチィ，ジュニア;リチャード　ディー．ロドリゴ;フィリップ　アール．ホール</t>
  </si>
  <si>
    <t>石田　敬;鶴田　準一;下道　晶久;西山　雅也;樋口　外治</t>
  </si>
  <si>
    <t>正イオン出力と負イオン出力とを平衡させる方法、および電気イオン化装置</t>
  </si>
  <si>
    <t xml:space="preserve">(57)【要約】 【課題】イオン出力電流を制御する方法、平衡させる方法、イオン化システム、装置及び回路の実現。 【解決手段】正放射源62及び負放射源64と、正放射源62及び負放射源64とに関係する正の高電圧電源52及び負の高電圧電源54とを有する電気イオン化装置は、平衡基準値を記憶するためのソフトウェア調整可能なメモリと、放射源12付近のイオン平衡センサ14によって測定される平衡測定値に対して平衡基準値を比較するコンパレータ152と、正の高電圧電源52及び負の高電圧電源54の少なくとも一方を調整して平衡測定値が平衡基準値に等しくなるように調整を行う自動平衡調整回路とを備える。 </t>
  </si>
  <si>
    <t xml:space="preserve">(57)【特許請求の範囲】 【請求項１】 イオン放射源と、前記イオン放射源に関連付けられている正の高電圧電源と負の高電圧電源とを有する電気イオン化装置において正イオン出力と負イオン出力とを平衡させる方法であって、 ソフトウェア調整可能なメモリ内に、調整可能な平衡基準値を記憶するステップ（ａ）と、 前記電気イオン化装置の動作中に、前記平衡基準値を、前記イオン放射源に近接した位置にあるイオン平衡センサによって測定される平衡測定値と比較するステップ（ｂ）と、 前記平衡基準値が前記平衡測定値に等しくない場合には、前記正の高電圧電源と前記負の高電圧電源の少なくとも一方を自動的に調整し、前記平衡測定値が前記平衡基準値に等しくなるように前記調整を行なうステップ（ｃ）と、 前記電気イオン化装置の動作時に、電気イオン化装置付近の作業空間内で実際のイオン平衡値を実測イオン平衡値として測定するステップ（ｄ）と、 前記平衡測定値が前記平衡基準値に等しくかつ前記実測イオン平衡値がゼロでない場合に前記平衡基準値を調整し、前記実測イオン平衡値がゼロに達するように前記調整を行うステップ（ｅ）と、 を備え、 前記平衡基準値の調整は、遠隔制御およびワイヤレス制御のうちの１つを用いて実行されることを特徴とする正イオン出力と負イオン出力とを平衡させる方法。 【請求項２】 イオン放射源と、前記イオン放射源に関連付けられている正の高電圧電源および負の高電圧電源とを有する電気イオン化装置であって、 （ａ）調整可能な平衡基準値を記憶するためのソフトウェア調整可能なメモリであって、前記平衡基準値は、平衡測定値が前記平衡基準値に等しく、かつ、前記電気イオン化装置の付近の作業空間内で測定される実測イオン平衡値がゼロではない場合に、前記実測イオン平衡値がゼロに達するように調整手段によって調整される、ソフトウェア調整可能なメモリと、 （ｂ）前記イオン放射源に近接した位置にあるイオン平衡センサによって測定される前記平衡測定値に対して前記平衡基準値を比較するコンパレータと、 （ｃ）前記平衡基準値が前記平衡測定値とは等しくない場合に、前記正の高電圧電源および前記負の高電圧電源の少なくとも一方を調整する自動平衡調整回路であって、その調整が、前記平衡測定値が前記平衡基準値に等しくなるように行われる自動平衡調整回路と、 を備え、 前記平衡基準値の調整は、遠隔制御およびワイヤレス制御のうちの１つを用いて実行されることを特徴とする電気イオン化装置。 </t>
  </si>
  <si>
    <t>SFG0000788437</t>
  </si>
  <si>
    <t>AT00327655T;CN01248809A;CN01270419C;DE69931444D;DE69931444T;EP1508948A;EP987929A;EP987929B;特開2000-114199;特許04015329;特開2005-050826;特開2006-253151;特許05048264;特開2007-194226;特開2008-098188;特開2010-123578;特開2010-171025;特開2010-171026;特開2010-199086;特開2012-064593;KR20000022740A;KR100349514B;KR20020008102A;KR100365995B;US6252756;US2001017488;US6417581;US2002051333;US6507473;US2003067732;US6643113;US2004150938;US7161788;US2007070572;US7391599;US2008273283;US7924544;US2012092804</t>
  </si>
  <si>
    <t>審判査定不服2006-005144号;審判審判2008-800135号</t>
  </si>
  <si>
    <t>特開平3-266398;特開平8-78183;特開平7-104805;特開平5-52396;米国特許4,630,167;特開平6-324535;実開平4-66800</t>
  </si>
  <si>
    <t>実全平04-066800;特開平03-266398;特開平08-078183;特開昭63-143954;特開平02-159279;特開平04-206378;特開平04-308694;特開平08-321394;異議申立 80／00512 その他 マグローヒル科学技術用語大辞典、日刊工業新聞社、20000315、改訂第３版、Ｐ３５７;異議申立 80／00513 その他 本件当初明細書及び図面;異議申立 80／00514 その他 本件特許出願の平成１７年６月２８日付け手続補正書;異議申立 80／00515 その他 不服２００６－５１４４の平成１８年４月１９日付け手続補正書</t>
  </si>
  <si>
    <t>拒絶理由通知（拒絶理由の引用文献情報）（2004/06/29）実全平04-066800;拒絶理由通知（拒絶理由の引用文献情報）（2004/12/24）;拒絶理由通知（拒絶理由の引用文献情報）（2004/12/24）特開平03-266398;拒絶理由通知（拒絶理由の引用文献情報）（2004/12/24）特開平08-078183;拒絶理由通知（拒絶理由の引用文献情報）（2004/12/24）実全平04-066800;拒絶査定　　（拒絶査定の引用文献情報）（2005/12/15）;拒絶査定　　（拒絶査定の引用文献情報）（2005/12/15）特開平03-266398;拒絶査定　　（拒絶査定の引用文献情報）（2005/12/15）特開平08-078183;拒絶査定　　（拒絶査定の引用文献情報）（2005/12/15）実全平04-066800;審判請求証拠（無効審判請求の引用文献情報）（2008/07/28）特開昭63-143954;審判請求証拠（無効審判請求の引用文献情報）（2008/07/28）特開平02-159279;審判請求証拠（無効審判請求の引用文献情報）（2008/07/28）特開平03-266398;審判請求証拠（無効審判請求の引用文献情報）（2008/07/28）特開平04-206378;審判請求証拠（無効審判請求の引用文献情報）（2008/07/28）特開平04-308694;審判請求証拠（無効審判請求の引用文献情報）（2008/07/28）特開平08-078183;審判請求証拠（無効審判請求の引用文献情報）（2008/07/28）特開平08-321394;審判請求証拠（無効審判請求の引用文献情報）（2008/07/28）異議申立 80／00512 その他 マグローヒル科学技術用語大辞典、日刊工業新聞社、20000315、改訂第３版、Ｐ３５７;審判請求証拠（無効審判請求の引用文献情報）（2008/07/28）異議申立 80／00513 その他 本件当初明細書及び図面;審判請求証拠（無効審判請求の引用文献情報）（2008/07/28）異議申立 80／00514 その他 本件特許出願の平成１７年６月２８日付け手続補正書;審判請求証拠（無効審判請求の引用文献情報）（2008/07/28）異議申立 80／00515 その他 不服２００６－５１４４の平成１８年４月１９日付け手続補正書</t>
  </si>
  <si>
    <t>ＡＡ０８室内イオン化;ＢＢ０７帯電防止;ＣＣ０８イオン化装置</t>
  </si>
  <si>
    <t>審判審判2008-800135号</t>
  </si>
  <si>
    <t>株式会社　キーエンス</t>
  </si>
  <si>
    <t>審判（受付）:20080730:60:審判請求書（その他の請求書・申立書を含む）;審判（発送）:20080813:20:審判番号通知;審判（発送）:20080813:22:審判官指定（変更）通知;審判（庁内）:20080815:95:予告登録通知;審判（発送）:20081006:22:審判官指定（変更）通知;審判（発送）:20081008:17:請求書副本の送達通知（答弁指令）;審判（発送）:20081008:20:審判番号通知;審判（発送）:20081008:22:審判官指定（変更）通知;審判（庁内）:20081015:3012:郵便送達報告書;審判（受付）:20090105:782:上申書（被請求人・権利者）;審判（発送）:20090108:2892:通知書（その他）期間無;審判（受付）:20090109:57:答弁書（審判事件答弁書・異議答弁書）;審判（発送）:20090217:132:無効理由通知書;審判（発送）:20090217:133:職権審理結果通知書;審判（発送）:20090217:171:答弁書副本の送付通知（弁駁指令）;審判（受付）:20090408:53:意見書;審判（庁内）:20090420:94:閲覧照会;審判（庁内）:20090422:941:閲覧貸出;審判（庁内）:20090424:942:閲覧返却;審判（発送）:20090508:1856:意見書副本の送付通知;審判（発送）:20090512:22:審判官指定（変更）通知;審判（発送）:20090512:22:審判官指定（変更）通知;審判（受付）:20090708:7442:代理人受任届（被請求人・権利者）;審判（受付）:20090708:6513:口頭審理陳述要領書;審判（受付）:20090708:6513:口頭審理陳述要領書;審判（庁内）:20090713:309:調書;審判（庁内）:20090716:94:閲覧照会;審判（庁内）:20090721:941:閲覧貸出;審判（庁内）:20090722:942:閲覧返却;審判（発送）:20090827:23:審理終結通知書;審判（発送）:20090827:23:審理終結通知書;審判（発送）:20091013:03:審決;審判（発送）:20091013:03:審決;審判（庁内）:20091019:3012:郵便送達報告書;審判（庁内）:20091020:3012:郵便送達報告書;審判（庁内）:20100308:96:確定登録通知</t>
  </si>
  <si>
    <t>審判請求証拠（無効審判請求の引用文献情報）（2008/07/28）特開昭63-143954</t>
  </si>
  <si>
    <t>審判請求証拠（無効審判請求の引用文献情報）（2008/07/28）特開平02-159279</t>
  </si>
  <si>
    <t>審判請求証拠（無効審判請求の引用文献情報）（2008/07/28）特開平03-266398</t>
  </si>
  <si>
    <t>審判請求証拠（無効審判請求の引用文献情報）（2008/07/28）特開平04-206378</t>
  </si>
  <si>
    <t>審判請求証拠（無効審判請求の引用文献情報）（2008/07/28）特開平04-308694</t>
  </si>
  <si>
    <t>審判請求証拠（無効審判請求の引用文献情報）（2008/07/28）特開平08-078183</t>
  </si>
  <si>
    <t>審判請求証拠（無効審判請求の引用文献情報）（2008/07/28）特開平08-321394</t>
  </si>
  <si>
    <t>審判請求証拠（無効審判請求の引用文献情報）（2008/07/28）異議申立 80／00512 その他 マグローヒル科学技術用語大辞典、日刊工業新聞社、20000315、改訂第３版、Ｐ３５７</t>
  </si>
  <si>
    <t>審判請求証拠（無効審判請求の引用文献情報）（2008/07/28）異議申立 80／00513 その他 本件当初明細書及び図面</t>
  </si>
  <si>
    <t>審判請求証拠（無効審判請求の引用文献情報）（2008/07/28）異議申立 80／00514 その他 本件特許出願の平成１７年６月２８日付け手続補正書</t>
  </si>
  <si>
    <t>審判請求証拠（無効審判請求の引用文献情報）（2008/07/28）異議申立 80／00515 その他 不服２００６－５１４４の平成１８年４月１９日付け手続補正書</t>
  </si>
  <si>
    <t>審判査定不服2003-005408号</t>
  </si>
  <si>
    <t>株式会社四国総合研究所;東洋工業株式会社</t>
  </si>
  <si>
    <t>審判（受付）:20030403:60:審判請求書（その他の請求書・申立書を含む）;審判（発送）:20030617:116:手続補正指令書（請求）（審判長）;審判（発送）:20030617:22:審判官指定（変更）通知;審判（受付）:20030626:781:上申書（出願人・請求人）;審判（受付）:20030714:51:手続補正書（方式）;審判（発送）:20040608:22:審判官指定（変更）通知;審判（発送）:20040706:22:審判官指定（変更）通知;審判（発送）:20040727:03:審決</t>
  </si>
  <si>
    <t>特願平11-273776</t>
  </si>
  <si>
    <t>特許03583037</t>
  </si>
  <si>
    <t>特開2001-090004</t>
  </si>
  <si>
    <t xml:space="preserve">E01C  5/06       </t>
  </si>
  <si>
    <t>E01C  5/06;E01C  5/22</t>
  </si>
  <si>
    <t>E01C  5/06</t>
  </si>
  <si>
    <t>E01C5/06;E01C5/22</t>
  </si>
  <si>
    <t>E01C5/06</t>
  </si>
  <si>
    <t>E01C   5/06@AFI(JP);E01C   5/22@ALI(JP);E01C   5/06@CFI(JP);E01C   5/00@CLI(JP)</t>
  </si>
  <si>
    <t>E01C   5/06@AFI(JP);E01C   5/22@ALI(JP)</t>
  </si>
  <si>
    <t>E01C   5/06@AFI(JP)</t>
  </si>
  <si>
    <t>2D051 AA02;2D051 AA05;2D051 AB03;2D051 AE01;2D051 AF01;2D051 AF03;2D051 AF17;2D051 AH02;2D051 AH03;2D051 DA01;2D051 DB04</t>
  </si>
  <si>
    <t>000144991;591286085</t>
  </si>
  <si>
    <t>重本　直也;三木　功;河野　徹夫</t>
  </si>
  <si>
    <t>西脇　民雄</t>
  </si>
  <si>
    <t>コンクリートブロック及びその製造方法</t>
  </si>
  <si>
    <t xml:space="preserve">(57)【要約】 【課題】長期間の使用に際しても、光触媒機能の低下の少ない、コンクリートブロックを提供する。 【解決手段】この発明は、セメントをバインダとして粒子径の大きな骨材２同士を接合し、骨材２間の空隙４が連通孔により表面まで開口５したコンクリートブロック１である。この骨材２間に形成された空隙４に光触媒として機能するＮＯｘ除去用の触媒（酸化チタン）３が保持されている。 </t>
  </si>
  <si>
    <t xml:space="preserve">(57)【特許請求の範囲】 【請求項１】 セメントを主バインダとして粒径１ｍｍ以上の骨材同士を接合し、該骨材間の空隙が連通孔により表面まで開口した透水性を有するコンクリートブロックの表層付近の骨材間に形成された空隙に光触媒として機能するＮＯｘ除去用の触媒を保持させたことを特徴とするコンクリートブロック。 【請求項２】 前記コンクリートブロックは、透水係数が０．１ｃｍ／秒以上の透水平板であることを特徴とする請求項１に記載のコンクリートブロック。 【請求項３】 前記骨材は、粒径５ｍｍ以上の粗骨材を主体とすることを特徴とする請求項１に記載のコンクリートブロック。 【請求項４】 前記コンクリートブロックは、透水係数が０．１ｃｍ／秒以上、ＪＩＳＡ５３０４（１９９４）舗装用コンクリート平板長さＬ３００ｍｍ、幅Ｗ３００ｍｍ、高さＨ６０ｍｍに基づく曲げ強さが１２ｋＮ以上の平板であることを特徴とする請求項１又は３に記載のコンクリートブロック。 【請求項５】 セメントを主バインダとして粒子径の大きな骨材同士を接合し、該骨材間の空隙が連通孔により表面まで開口したコンクリートブロックに、光触媒として機能するＮＯｘ除去用の触媒を含むスラリーを噴霧するか、または、光触媒として機能するＮＯｘ除去用の触媒を含むスラリー液の中に、前記コンクリートブロックを浸漬することを特徴とする請求項１に記載のコンクリートブロックの製造方法。 【請求項６】 セメントを主バインダとして粒子径の大きな骨材同士を接合し、該骨材間の空隙が連通孔により形成された平板状のコンクリートブロックの表面側に連通孔が開口した平板状コンクリートブロックまたは表面側を研磨して前記連通孔が表面に開口した平板状コンクリートブロックを形成し、この平板状コンクリートブロックの表面から、光触媒として機能するＮＯｘ除去用の触媒を含むスラリーを噴霧したものを自然乾燥又は加熱乾燥するか、または、光触媒として機能するＮＯｘ除去用の触媒を含むスラリー液の中に、前記平板状コンクリートブロックの表面を浸漬したものを自然乾燥又は加熱乾燥することを特徴とするコンクリートブロックの製造方法。 【請求項７】 前記バインダの使用量は、前記骨材１００重量部に対して３０重量部よりも少ない量で使用されていることを特徴とする請求項６に記載のコンクリートブロックの製造方法。 </t>
  </si>
  <si>
    <t>SFG0031185438</t>
  </si>
  <si>
    <t>審判査定不服2003-005408号;審判無効2006-080054号;審判審判2007-390061号</t>
  </si>
  <si>
    <t>特開平11-33413;特開平9-227203;特開平11-209906;特開平10-8408;特開平11-49556;特開平10-252006;特開平10-219618;特開平9-268509</t>
  </si>
  <si>
    <t>特開平09-227203;特開平10-008408;特開平11-033413;特開平11-049556;特開平11-209906;特開平09-268509;異議申立 60／00174 国内図書館 野々山　登、光触媒による自動車排気ガス浄化機能を持つ道路「フォトロード工法」の開発、資源環境対策、1999、Ｖ３５　Ｎ６;異議申立 60／00175 国内雑誌 日刊建設産業新聞、19990323;異議申立 60／00176 国内雑誌 玉井元治、窒素酸化物（ＮＯＸ）を吸収するコンクリート、コンクリート工学、199801、Ｖ３６　Ｎ１、Ｐ３３－３４</t>
  </si>
  <si>
    <t>拒絶理由通知（拒絶理由の引用文献情報）（2002/11/06）特開平09-227203;拒絶理由通知（拒絶理由の引用文献情報）（2002/11/06）特開平10-008408;拒絶理由通知（拒絶理由の引用文献情報）（2002/11/06）特開平11-033413;拒絶理由通知（拒絶理由の引用文献情報）（2002/11/06）特開平11-049556;拒絶理由通知（拒絶理由の引用文献情報）（2002/11/06）特開平11-209906;拒絶査定　　（拒絶査定の引用文献情報）（2003/02/26）特開平09-227203;拒絶査定　　（拒絶査定の引用文献情報）（2003/02/26）特開平10-008408;拒絶査定　　（拒絶査定の引用文献情報）（2003/02/26）特開平11-033413;拒絶査定　　（拒絶査定の引用文献情報）（2003/02/26）特開平11-049556;拒絶査定　　（拒絶査定の引用文献情報）（2003/02/26）特開平11-209906;審判請求証拠（無効審判請求の引用文献情報）（2006/03/31）特開平09-268509;審判請求証拠（無効審判請求の引用文献情報）（2006/03/31）特開平11-049556;審判請求証拠（無効審判請求の引用文献情報）（2006/03/31）異議申立 60／00174 国内図書館 野々山　登、光触媒による自動車排気ガス浄化機能を持つ道路「フォトロード工法」の開発、資源環境対策、1999、Ｖ３５　Ｎ６;審判請求証拠（無効審判請求の引用文献情報）（2006/03/31）異議申立 60／00175 国内雑誌 日刊建設産業新聞、19990323;審判請求証拠（無効審判請求の引用文献情報）（2006/03/31）異議申立 60／00176 国内雑誌 玉井元治、窒素酸化物（ＮＯＸ）を吸収するコンクリート、コンクリート工学、199801、Ｖ３６　Ｎ１、Ｐ３３－３４</t>
  </si>
  <si>
    <t>ＮＯｘ除去用触媒</t>
  </si>
  <si>
    <t>審判無効2006-080054号</t>
  </si>
  <si>
    <t>三菱マテリアル　株式会社</t>
  </si>
  <si>
    <t>特許（登録）しない（補正却下を取消さない）;特許（登録）しない（補正却下を取消し）</t>
  </si>
  <si>
    <t>2007/02/26;2008/10/16</t>
  </si>
  <si>
    <t>平19年（行ケ）第10125号;平20年（行ケ）第10457号</t>
  </si>
  <si>
    <t>2007/04/09;2008/12/01</t>
  </si>
  <si>
    <t>審判（受付）:20060331:60:審判請求書（その他の請求書・申立書を含む）;審判（発送）:20060419:20:審判番号通知;審判（発送）:20060419:22:審判官指定（変更）通知;審判（庁内）:20060420:95:予告登録通知;審判（発送）:20060427:17:請求書副本の送達通知（答弁指令）;審判（発送）:20060427:20:審判番号通知;審判（発送）:20060427:22:審判官指定（変更）通知;審判（庁内）:20060508:3012:郵便送達報告書;審判（受付）:20060627:57:答弁書（審判事件答弁書・異議答弁書）;審判（受付）:20060627:611:訂正請求書;審判（発送）:20060718:22:審判官指定（変更）通知;審判（発送）:20060718:22:審判官指定（変更）通知;審判（発送）:20060719:171:答弁書副本の送付通知（弁駁指令）;審判（受付）:20060818:58:弁駁書（審判事件答弁書・異議答弁書）;審判（発送）:20061108:22:審判官指定（変更）通知;審判（発送）:20061108:22:審判官指定（変更）通知;審判（発送）:20061114:131:訂正拒絶理由通知書;審判（庁内）:20061117:94:閲覧照会;審判（庁内）:20061120:941:閲覧貸出;審判（庁内）:20061122:942:閲覧返却;審判（受付）:20061208:781:上申書（出願人・請求人）;審判（発送）:20061208:1850:副本の送付通知;審判（受付）:20061215:53:意見書;審判（発送）:20070116:1852:弁駁書副本の送付通知;審判（発送）:20070116:1856:意見書副本の送付通知;審判（発送）:20070116:232:書面審理通知書;審判（発送）:20070116:232:書面審理通知書;審判（発送）:20070213:23:審理終結通知書;審判（発送）:20070213:23:審理終結通知書;審判（発送）:20070307:03:審決;審判（発送）:20070307:03:審決;審判（庁内）:20070312:3012:郵便送達報告書;審判（庁内）:20070313:3012:郵便送達報告書;審判（発送）:20070724:2891:通知書（その他）期間有;審判（受付）:20070806:782:上申書（被請求人・権利者）;審判（受付）:20070807:611:訂正請求書;審判（発送）:20070831:131:訂正拒絶理由通知書;審判（発送）:20070831:131:訂正拒絶理由通知書;審判（発送）:20070831:1855:訂正請求書副本の送付通知;審判（受付）:20071001:53:意見書;審判（受付）:20071001:58:弁駁書（審判事件答弁書・異議答弁書）;審判（受付）:20071003:53:意見書;審判（発送）:20071029:22:審判官指定（変更）通知;審判（発送）:20071029:22:審判官指定（変更）通知;審判（発送）:20071116:1856:意見書副本の送付通知;審判（発送）:20071116:1856:意見書副本の送付通知;審判（受付）:20071213:53:意見書;審判（庁内）:20071214:302:応対記録;審判（受付）:20080121:54:回答書;審判（受付）:20080122:54:回答書;審判（発送）:20080229:132:無効理由通知書;審判（発送）:20080229:132:無効理由通知書;審判（発送）:20080229:1859:回答書副本の送付通知;審判（発送）:20080229:1859:回答書副本の送付通知;審判（受付）:20080331:53:意見書;審判（受付）:20080401:53:意見書;審判（受付）:20080401:611:訂正請求書;審判（受付）:20080401:619:訂正取下書;審判（受付）:20080404:512:手数料補正書;審判（受付）:20080407:512:手数料補正書;審判（発送）:20080623:173:訂正請求副本送付通知（弁駁指令）;審判（受付）:20080723:58:弁駁書（審判事件答弁書・異議答弁書）;審判（発送）:20080801:1852:弁駁書副本の送付通知;審判（発送）:20080820:1856:意見書副本の送付通知;審判（発送）:20080820:1856:意見書副本の送付通知;審判（受付）:20080829:57:答弁書（審判事件答弁書・異議答弁書）;審判（発送）:20080902:23:審理終結通知書;審判（発送）:20080902:23:審理終結通知書;審判（発送）:20080908:1851:答弁書副本の送付通知;審判（発送）:20080908:231:審理再開通知書;審判（発送）:20080908:231:審理再開通知書;審判（発送）:20080929:23:審理終結通知書;審判（発送）:20080929:23:審理終結通知書;審判（発送）:20081030:03:審決;審判（発送）:20081030:03:審決;審判（庁内）:20081105:3012:郵便送達報告書;審判（庁内）:20081105:3012:郵便送達報告書;審判（庁内）:20091127:96:確定登録通知</t>
  </si>
  <si>
    <t>審判請求証拠（無効審判請求の引用文献情報）（2006/03/31）特開平09-268509</t>
  </si>
  <si>
    <t>審判請求証拠（無効審判請求の引用文献情報）（2006/03/31）特開平11-049556</t>
  </si>
  <si>
    <t>審判請求証拠（無効審判請求の引用文献情報）（2006/03/31）異議申立 60／00174 国内図書館 野々山　登、光触媒による自動車排気ガス浄化機能を持つ道路「フォトロード工法」の開発、資源環境対策、1999、Ｖ３５　Ｎ６</t>
  </si>
  <si>
    <t>審判請求証拠（無効審判請求の引用文献情報）（2006/03/31）異議申立 60／00175 国内雑誌 日刊建設産業新聞、19990323</t>
  </si>
  <si>
    <t>審判請求証拠（無効審判請求の引用文献情報）（2006/03/31）異議申立 60／00176 国内雑誌 玉井元治、窒素酸化物（ＮＯＸ）を吸収するコンクリート、コンクリート工学、199801、Ｖ３６　Ｎ１、Ｐ３３－３４</t>
  </si>
  <si>
    <t>審判審判2007-390061号</t>
  </si>
  <si>
    <t>株式会社　四国総合研究所;東洋工業　株式会社</t>
  </si>
  <si>
    <t>審判（受付）:20070516:60:審判請求書（その他の請求書・申立書を含む）;審判（発送）:20070530:20:審判番号通知;審判（庁内）:20070531:95:予告登録通知;審判（発送）:20070606:22:審判官指定（変更）通知;審判（発送）:20070612:234:手続中止通知書;審判（庁内）:20070809:9611:請求取下登録</t>
  </si>
  <si>
    <t>審判審判2010-800161号</t>
  </si>
  <si>
    <t>青木　眞理</t>
  </si>
  <si>
    <t>審判（受付）:20100913:60:審判請求書（その他の請求書・申立書を含む）;審判（発送）:20100927:20:審判番号通知;審判（発送）:20100927:22:審判官指定（変更）通知;審判（庁内）:20100927:95:予告登録通知;審判（発送）:20101019:22:審判官指定（変更）通知;審判（発送）:20101020:17:請求書副本の送達通知（答弁指令）;審判（発送）:20101020:20:審判番号通知;審判（発送）:20101020:22:審判官指定（変更）通知;審判（庁内）:20101026:3012:郵便送達報告書;審判（受付）:20110203:7442:代理人受任届（被請求人・権利者）;審判（発送）:20110222:22:審判官指定（変更）通知;審判（発送）:20110222:22:審判官指定（変更）通知;審判（発送）:20110228:232:書面審理通知書;審判（発送）:20110228:232:書面審理通知書;審判（発送）:20110303:23:審理終結通知書;審判（発送）:20110303:23:審理終結通知書;審判（発送）:20110324:03:審決;審判（発送）:20110324:03:審決;審判（庁内）:20110329:3012:郵便送達報告書;審判（庁内）:20110329:3012:郵便送達報告書;審判（庁内）:20110816:96:確定登録通知</t>
  </si>
  <si>
    <t>特願平11-286603</t>
  </si>
  <si>
    <t>特許04368987</t>
  </si>
  <si>
    <t>特開2001-110216</t>
  </si>
  <si>
    <t xml:space="preserve">F21V   3/04              </t>
  </si>
  <si>
    <t>F21V  3/04</t>
  </si>
  <si>
    <t>F21V3/04;F21V5/00;F21S8/04</t>
  </si>
  <si>
    <t>F21V3/04</t>
  </si>
  <si>
    <t>F21V   3/04@AFI(JP);F21V   5/00@ALI(JP);F21S   8/04@ALI(JP)</t>
  </si>
  <si>
    <t>F21V   3/04@AFI(JP)</t>
  </si>
  <si>
    <t>F21S   8/04@AFI(JP);F21V   3/04@AFI(JP);F21K  99/00@ALN(EP);F21V   5/00@ALI(JP);F21V   9/16@ALI(EP);F21S   8/04@CFI(JP);F21V   3/00@CFI(JP);F21K  99/00@CLN(EP);F21V   5/00@CLI(JP);F21V   9/00@CLI(EP)</t>
  </si>
  <si>
    <t>F21S   8/04@AFI(JP)</t>
  </si>
  <si>
    <t>F21V  3/04    500;F21V  5/00    630;F21V  5/00    510;F21S  8/04    400</t>
  </si>
  <si>
    <t xml:space="preserve">(57)【要約】 【課題】エネルギー変換効率の優れた蛍光アッセンブリを得る。 【解決手段】ハウジングと、このハウジング内に伝達された電源と、ハウジング内にマウントされ、電磁スペクトルの紫外領域に対して感応する燐光体の励起のための波長を出力するに十分な、一連の発光ダイオードと、この複数の発光ダイオードによって使用されるための既知の電圧に電力を変換するための変換手段と、内表面領域を有する発光性の透明表面と、この透明な密閉体の内表面領域上に設置された紫外励起燐光体の皮膜であって、この燐光体皮膜がダイオードからの発光によって励起された場合、この皮膜によってかつ前記透明な表面を介して裸眼に可視の光スペクトルが形成されるもの、を含む照明アッセンブリを提供する。 </t>
  </si>
  <si>
    <t xml:space="preserve">(57)【特許請求の範囲】 【請求項１】 （１）ハウジングと； （２）前記ハウジング内に伝送された電源と； （３）前記ハウジング内にマウントされ、電磁スペクトルの紫外領域に対して感応する燐光体の励起のための波長を出力するに十分な、一連の発光ダイオードと； （４）前記複数の発光ダイオードによって使用されるための既知の電圧に電力を変換するための変換手段と； （５）内表面領域を有する発光性の透明表面と； （６）前記透明な密閉体の内表面領域上に設置された紫外励起燐光体の皮膜であって、前記燐光体皮膜が前記ダイオードからの発光によって励起された場合、前記皮膜によってかつ前記透明な表面を介して裸眼に可視の光スペクトルが形成されるもの；を含む、照明アッセンブリ。 【請求項２】 前記各ダイオードは１個のピーク強度波長と約８．６の半値全幅分散を有する、請求項１に記載のアッセンブリ。 【請求項３】 前記各ダイオード出力は、蛍光水銀アークの２次紫外出力ピークの６nmよりも小さくない、請求項１に記載のアッセンブリ。 </t>
  </si>
  <si>
    <t>SFG0003435226</t>
  </si>
  <si>
    <t>特開平11-061750;特開平10-269822;特開平10-209505;特開平11-187200;特開平05-115219</t>
  </si>
  <si>
    <t>特開平05-115219;特開平10-209505;特開平10-269822;特開平11-061750;特開平11-187200;特開平07-282609;特開平10-084134;特開平10-190053;特開平11-087770;特開平11-135274</t>
  </si>
  <si>
    <t>拒絶理由通知（拒絶理由の引用文献情報）（2008/12/25）特開平05-115219;拒絶理由通知（拒絶理由の引用文献情報）（2008/12/25）特開平10-209505;拒絶理由通知（拒絶理由の引用文献情報）（2008/12/25）特開平10-269822;拒絶理由通知（拒絶理由の引用文献情報）（2008/12/25）特開平11-061750;拒絶理由通知（拒絶理由の引用文献情報）（2008/12/25）特開平11-187200;登録査定　　（登録査定の参考文献情報）（2009/07/22）特開平05-115219;登録査定　　（登録査定の参考文献情報）（2009/07/22）特開平10-209505;登録査定　　（登録査定の参考文献情報）（2009/07/22）特開平10-269822;登録査定　　（登録査定の参考文献情報）（2009/07/22）特開平11-061750;登録査定　　（登録査定の参考文献情報）（2009/07/22）特開平11-187200;審判請求証拠（無効審判請求の引用文献情報）（2010/09/13）;審判請求証拠（無効審判請求の引用文献情報）（2010/09/13）特開平07-282609;審判請求証拠（無効審判請求の引用文献情報）（2010/09/13）特開平10-084134;審判請求証拠（無効審判請求の引用文献情報）（2010/09/13）特開平10-190053;審判請求証拠（無効審判請求の引用文献情報）（2010/09/13）特開平11-087770;審判請求証拠（無効審判請求の引用文献情報）（2010/09/13）特開平11-135274</t>
  </si>
  <si>
    <t>審判請求証拠（無効審判請求の引用文献情報）（2010/09/13）</t>
  </si>
  <si>
    <t>審判請求証拠（無効審判請求の引用文献情報）（2010/09/13）特開平07-282609</t>
  </si>
  <si>
    <t>審判請求証拠（無効審判請求の引用文献情報）（2010/09/13）特開平10-084134</t>
  </si>
  <si>
    <t>審判請求証拠（無効審判請求の引用文献情報）（2010/09/13）特開平10-190053</t>
  </si>
  <si>
    <t>審判請求証拠（無効審判請求の引用文献情報）（2010/09/13）特開平11-087770</t>
  </si>
  <si>
    <t>審判請求証拠（無効審判請求の引用文献情報）（2010/09/13）特開平11-135274</t>
  </si>
  <si>
    <t>審判審判2010-800015号</t>
  </si>
  <si>
    <t>株式会社　ウチヌキ</t>
  </si>
  <si>
    <t>審判（受付）:20100126:60:審判請求書（その他の請求書・申立書を含む）;審判（発送）:20100205:20:審判番号通知;審判（発送）:20100205:22:審判官指定（変更）通知;審判（庁内）:20100205:95:予告登録通知;審判（発送）:20100224:17:請求書副本の送達通知（答弁指令）;審判（発送）:20100224:20:審判番号通知;審判（発送）:20100224:202:審判請求通知;審判（発送）:20100224:22:審判官指定（変更）通知;審判（庁内）:20100302:3012:郵便送達報告書;審判（発送）:20100514:22:審判官指定（変更）通知;審判（発送）:20100514:22:審判官指定（変更）通知;審判（発送）:20100615:232:書面審理通知書;審判（発送）:20100615:232:書面審理通知書;審判（発送）:20100621:23:審理終結通知書;審判（発送）:20100621:23:審理終結通知書;審判（発送）:20100709:03:審決;審判（発送）:20100709:03:審決;審判（庁内）:20100714:3012:郵便送達報告書;審判（庁内）:20100715:3012:郵便送達報告書;審判（庁内）:20100901:96:確定登録通知</t>
  </si>
  <si>
    <t>特願平11-310746</t>
  </si>
  <si>
    <t>特許03564019</t>
  </si>
  <si>
    <t>特開2001-132278</t>
  </si>
  <si>
    <t xml:space="preserve">E04H 17/16       </t>
  </si>
  <si>
    <t>E04H 17/16    104</t>
  </si>
  <si>
    <t>E04H17/16,104;B44C1/24;E04C2/42;E04F19/00;F16S1/04</t>
  </si>
  <si>
    <t>E04H17/16,104</t>
  </si>
  <si>
    <t>B44C   1/24@AFI(JP);E04C   2/42@ALI(JP);E04F  19/00@ALI(JP);E04H  17/16@ALI(JP);F16S   1/04@ALI(JP);B44C   1/00@CFI(JP);E04C   2/30@CLI(JP);E04F  19/00@CLI(JP);E04H  17/16@CLI(JP);F16S   1/00@CLI(JP)</t>
  </si>
  <si>
    <t>B44C   1/24@AFI(JP)</t>
  </si>
  <si>
    <t>E04H 17/16    104;B44C  1/24        C;E04C  2/42        C;E04F 19/00        D;F16S  1/04</t>
  </si>
  <si>
    <t>松尾　憲一郎;内野　美洋</t>
  </si>
  <si>
    <t>装飾パネル及び同装飾パネルの製造方法</t>
  </si>
  <si>
    <t xml:space="preserve">(57)【要約】 【課題】一枚もの板体でありながら、網代状あるいは格子状に組み上げているように見える装飾パネルを提供する。 【解決手段】板状パネルに複数の貫通孔(1)を整列させて形成することにより、複数の第１帯体(d1)と第２帯体(d2)とからなるメッシュ状パネル(2)を形成し、同メッシュ状パネル(2)の第１帯体(d1)と第２帯体(d2)との交差部(3)を押圧成形することにより折曲壁(4,4)を形成して、一方の帯体を他方の帯体に対して突出させ、網代状あるいは格子状のパターンと見える装飾パネルとする。前記交差部の(3)の押圧成形を行うプレス機は、下金型(8)と上金型(10)とを長手状の幅細の帯状としておき、第１帯体(d1)と第２帯体(d2)のいずれか一方の帯体を、下金型(8)と上金型(10)とで挟持押圧しながら装飾パネルを製造する製造方法。 </t>
  </si>
  <si>
    <t xml:space="preserve">(57)【特許請求の範囲】 【請求項１】 板状パネルに複数の貫通孔（１）を整列させて形成することにより、複数の互いに平行な第１帯体（ｄ１）と、同第１帯体（ｄ１）と交差する複数の互いに平行な第２帯体（ｄ２）とからなるメッシュ状パネル（２）を形成し、 同メッシュ状パネル（２）の第１帯体（ｄ１）と第２帯体（ｄ２）との交差部（３）を押圧成形することにより折曲壁（４，４）を形成し、一方の帯体を他方の帯体に対して突出させた状態としたことを特徴とする装飾パネル。 【請求項２】 前記交差部（３）の外周縁において、第１帯体（ｄ１）上に位置する外周縁を第１帯体上外周縁（ｅ１，ｅ１）、第２帯体（ｄ２）上に位置する外周縁を第２帯体上外周縁（ｅ２，ｅ２）とし、 隣り合った交差部（３）において、一方の交差部（３）では第１帯体上外周縁（ｅ１，ｅ１）に沿って折曲壁（４，４）を形成するとともに、他方の交差部（３）では第２帯体上外周縁（ｅ２，ｅ２）に沿って折曲壁（４，４）を形成したことを特徴とする請求項１記載の装飾パネル。 【請求項３】 前記交差部（３）の外周縁において、第１帯体（ｄ１）上に位置する外周縁を第１帯体上外周縁（ｅ１，ｅ１）、第２帯体（ｄ２）上に位置する外周縁を第２帯体上外周縁（ｅ２，ｅ２）とし、 全交差部（３）において、第１帯体上外周縁（ｅ１，ｅ１）または第２帯体上外周縁（ｅ２，ｅ２）のどちらか一方に沿ってのみ折曲壁（４，４）を形成したことを特徴とする請求項１記載の装飾パネル。 【請求項４】 板状パネルに複数の貫通孔（１）を整列させて形成することにより、複数の互いに平行な第１帯体（ｄ１）と、同第１帯体（ｄ１）と交差する複数の互いに平行な第２帯体（ｄ２）とを形成したメッシュ状パネル（２）の位置決めをすべく、前記貫通孔（１）と係合可能とした位置決め突部（１３）を配設した下金型（８）と、同下金型（８）と対とした上金型（１０）とにより前記メッシュ状パネル（２）を挟持押圧し、 第１帯体（ｄ１）と第２帯体（ｄ２）との交差部（３）において、一方の帯体を他方の帯体に対して突出させた状態とする折曲壁（４，４）を形成すべく、 下金型（８）と上金型（１０）とを幅細の帯状に形成し、第１帯体（ｄ１）と第２帯体（ｄ２）のいずれか一方の帯体を、同下金型（８）と上金型（１０）とで挟持押圧することを特徴とする装飾パネルの製造方法。 【請求項５】 前記下金型（８）を左側下金型（８ａ）と右側下金型（８ｂ）とによって構成するとともに、上金型（１０）を左側上金型（１０ａ）と右側上金型（１０ｂ）とによって構成し、同左側下金型（８ａ）と右側下金型（８ｂ）の間、及び、左側上金型（１０ａ）と右側上金型（１０ｂ）の間にそれぞれスペーサ（１７）（１８）を介設可能としたことを特徴とする請求項４記載の装飾パネルの製造方法。 【請求項６】 前記下金型（８）を複数の下金型ユニット（１９）で構成し、かつ、同下金型ユニット（１９）を下金型固定台（９）に対してスライド可能とし、さらに、１つの下金型ユニット（１９）には少なくとも１つの交差部成型用凸部（１２’）を形成するとともに、 上金型（１０）を複数の上金型ユニット（２０）で構成し、かつ、同上金型ユニット（２０）を上金型固定台（１１）に対してスライド可能とし、さらに、１つの上金型ユニット（２０）には少なくとも１つの交差部成型用凹部（２１）を形成していることを特徴とする請求項４または請求項５記載の装飾パネルの製造方法。 </t>
  </si>
  <si>
    <t>SFG0031222091</t>
  </si>
  <si>
    <t>実公昭39-14167;特開平10-266637</t>
  </si>
  <si>
    <t>特開平10-266637;実公昭39-014167;異議申立 00／00158 外国カタログ ＰＥＲＦＯＲＡＴＥＤ　ＭＡＴＥＲＩＡＬＳ、ＨＡＲＲＩＮＧＴＯＮ　＆　ＫＩＮＧ　ＰＥＲＦＯＲＡＴＩＮＧ　ＣＯＭＰＡＮＹ社製の製品カタログ、Ｎｏ．１１０;異議申立 00／00159 外国カタログ ＬＡＧＥＲＬＩＳＴＥ　ＰＥＲＦＯＲＥＲＤＥ　ＰＬＡＤＥＲ、ＲＩＣＨ，　ＭＵＥＬＬＥＲ社製の製品カタログ、Ｎｏ．６００;異議申立 00／00160 外国カタログ ＴＨＥ　ＨＡＲＲＩＮＧＴＯＮ　＆　ＫＩＮＧ　ＰＥＲＦＯＲＡＴＩＮＧ　ＣＯ．，　ＩＮＣ．　社製の製品カタログ、Ｎ７５，Ｎ９０，Ｎ１００</t>
  </si>
  <si>
    <t>登録査定　　（登録査定の参考文献情報）（2004/05/18）特開平10-266637;登録査定　　（登録査定の参考文献情報）（2004/05/18）実公昭39-014167;審判請求証拠（無効審判請求の引用文献情報）（2010/01/26）異議申立 00／00158 外国カタログ ＰＥＲＦＯＲＡＴＥＤ　ＭＡＴＥＲＩＡＬＳ、ＨＡＲＲＩＮＧＴＯＮ　＆　ＫＩＮＧ　ＰＥＲＦＯＲＡＴＩＮＧ　ＣＯＭＰＡＮＹ社製の製品カタログ、Ｎｏ．１１０;審判請求証拠（無効審判請求の引用文献情報）（2010/01/26）異議申立 00／00159 外国カタログ ＬＡＧＥＲＬＩＳＴＥ　ＰＥＲＦＯＲＥＲＤＥ　ＰＬＡＤＥＲ、ＲＩＣＨ，　ＭＵＥＬＬＥＲ社製の製品カタログ、Ｎｏ．６００;審判請求証拠（無効審判請求の引用文献情報）（2010/01/26）異議申立 00／00160 外国カタログ ＴＨＥ　ＨＡＲＲＩＮＧＴＯＮ　＆　ＫＩＮＧ　ＰＥＲＦＯＲＡＴＩＮＧ　ＣＯ．，　ＩＮＣ．　社製の製品カタログ、Ｎ７５，Ｎ９０，Ｎ１００</t>
  </si>
  <si>
    <t>審判請求証拠（無効審判請求の引用文献情報）（2010/01/26）異議申立 00／00158 外国カタログ ＰＥＲＦＯＲＡＴＥＤ　ＭＡＴＥＲＩＡＬＳ、ＨＡＲＲＩＮＧＴＯＮ　＆　ＫＩＮＧ　ＰＥＲＦＯＲＡＴＩＮＧ　ＣＯＭＰＡＮＹ社製の製品カタログ、Ｎｏ．１１０</t>
  </si>
  <si>
    <t>審判請求証拠（無効審判請求の引用文献情報）（2010/01/26）異議申立 00／00159 外国カタログ ＬＡＧＥＲＬＩＳＴＥ　ＰＥＲＦＯＲＥＲＤＥ　ＰＬＡＤＥＲ、ＲＩＣＨ，　ＭＵＥＬＬＥＲ社製の製品カタログ、Ｎｏ．６００</t>
  </si>
  <si>
    <t>審判請求証拠（無効審判請求の引用文献情報）（2010/01/26）異議申立 00／00160 外国カタログ ＴＨＥ　ＨＡＲＲＩＮＧＴＯＮ　＆　ＫＩＮＧ　ＰＥＲＦＯＲＡＴＩＮＧ　ＣＯ．，　ＩＮＣ．　社製の製品カタログ、Ｎ７５，Ｎ９０，Ｎ１００</t>
  </si>
  <si>
    <t>審判審判2009-800080号</t>
  </si>
  <si>
    <t>不二精機　株式会社</t>
  </si>
  <si>
    <t>審判（受付）:20090415:60:審判請求書（その他の請求書・申立書を含む）;審判（発送）:20090430:20:審判番号通知;審判（発送）:20090430:22:審判官指定（変更）通知;審判（庁内）:20090430:95:予告登録通知;審判（受付）:20090520:7442:代理人受任届（被請求人・権利者）;審判（発送）:20090526:17:請求書副本の送達通知（答弁指令）;審判（発送）:20090526:20:審判番号通知;審判（発送）:20090526:22:審判官指定（変更）通知;審判（庁内）:20090602:3012:郵便送達報告書;審判（発送）:20090902:22:審判官指定（変更）通知;審判（発送）:20090902:22:審判官指定（変更）通知;審判（発送）:20091005:232:書面審理通知書;審判（発送）:20091005:232:書面審理通知書;審判（発送）:20091007:23:審理終結通知書;審判（発送）:20091007:23:審理終結通知書;審判（発送）:20091029:03:審決;審判（発送）:20091029:03:審決;審判（庁内）:20091104:3012:郵便送達報告書;審判（庁内）:20091105:3012:郵便送達報告書;審判（庁内）:20091224:96:確定登録通知</t>
  </si>
  <si>
    <t>特願平11-361505</t>
  </si>
  <si>
    <t>特許04165980</t>
  </si>
  <si>
    <t>特開2001-171772</t>
  </si>
  <si>
    <t xml:space="preserve">B65D  85/57              </t>
  </si>
  <si>
    <t>B65D 85/57;G11B 23/03    601</t>
  </si>
  <si>
    <t>B65D 85/57</t>
  </si>
  <si>
    <t>B65D85/57;G11B23/03</t>
  </si>
  <si>
    <t>B65D85/57</t>
  </si>
  <si>
    <t>B65D  85/57@AFI(JP);G11B  23/03@ALI(JP)</t>
  </si>
  <si>
    <t>B65D  85/57@AFI(JP)</t>
  </si>
  <si>
    <t>B65D  85/57@AFI(JP);G11B  23/03@AFI(JP);B65D  85/57@CFI(JP);G11B  23/03@CFI(JP)</t>
  </si>
  <si>
    <t>B65D  85/57@AFI(JP);G11B  23/03@AFI(JP)</t>
  </si>
  <si>
    <t>G11B 23/03    601 C;B65D 85/57        C</t>
  </si>
  <si>
    <t>B65D 85/57        C;G11B 23/03    601 C</t>
  </si>
  <si>
    <t>3E036 AA08;3E036 CA01;3E036 FA01;3E036 FB01</t>
  </si>
  <si>
    <t>明晃化成工業株式会社</t>
  </si>
  <si>
    <t>呉本　将彰;呉本　啓郎</t>
  </si>
  <si>
    <t>安田　敏雄</t>
  </si>
  <si>
    <t>情報記録ディスクの収納ケース</t>
  </si>
  <si>
    <t xml:space="preserve">(57)【要約】 【課題】透明な材料であってもＣＤに代表される記録ディスクにとって良好な環境が得られる収納ケースを提供し、ＣＤのデータ破壊を防止する。 【解決手段】情報記録ディスク１００の情報記録面１０２側を覆う第１ケース体２と、前記情報記録面１００の反対面を覆う第２ケース体３との間に情報記録ディスク１００を収納する情報記録ディスクの収納ケースであって、前記第１ケース体２及び第２ケース３体は共に透明な材料によって形成され、前記第１ケース２体には、ケース内部に入る光を実質的に減少させるための微細な凹凸が形成されている。 </t>
  </si>
  <si>
    <t xml:space="preserve">(57)【特許請求の範囲】 【請求項１】 情報記録ディスク（１００）の有機色素が塗布された情報記録面（１０２）側を覆う第１ケース体（２）と、この第１ケース体（２）との間に情報記録ディスク（１００）を収納すべく前記情報記録面の反対面を覆う第２ケース体（３）とを有しており、 前記第１ケース体（２）及び第２ケース体（３）は共に透明な材料によって形成され、 前記第１ケース体（２）の内面（２ｂ）に、情報記録ディスク（１００）の中央孔（１０１）に嵌る保持部（５）と、この保持部（５）を囲むリング形状となって隆起した中央載置部（６）と、この中央載置部（６）を囲むリング形状となって隆起した外周載置部（７）と、情報記録ディスク（１００）の外周面を覆う部分に突出形成した円弧状壁（２３）と、周縁部に突出形成した周壁（２２）とが設けられ、 前記第１ケース体（２）の内面（２ｂ）又は外面（２ｃ）には、前記情報記録ディスク（１００）の有機色素が塗布された情報記録面（１０２）に当たる光を実質的に減少させるための微細な凹凸が形成されていることを特徴とする情報記録ディスクの収納ケース。 【請求項２】 前記第１ケース体（２）及び第２ケース体（３）は共に有色透明材料によって形成されていることを特徴とする請求項１記載の情報記録ディスクの収納ケース。 【請求項３】 前記凹凸は、第１ケース体（２）を成形するための成形型に形成された凹凸が転写されたものであることを特徴とする請求項１又は２記載の情報記録ディスクの収納ケース。 </t>
  </si>
  <si>
    <t>SFG0031255910</t>
  </si>
  <si>
    <t>特開2001-171772;特許04165980;特開2008-260583</t>
  </si>
  <si>
    <t>特開平11-100086;特開昭63-162454;実開平03-066077;特開平11-035086</t>
  </si>
  <si>
    <t>特開昭63-162454;特開平11-035086;特開平11-100086;実全平03-066077;特開平07-068599;特開平07-148016;特開平10-305891;特開平10-310187;異議申立 90／00351 国内図書館 森隆、モールダーのための射出成形品の設計－射出成形材料・射出成形機・射出金型・後加工－、三光出版社、19891220、Ｐ８２－８３;異議申立 90／00352 国内図書館 牧廣、図解　プラスチック用語辞典－第２版－、日刊工業新聞社、19941127、第２版１刷、Ｐ３３６－３３９;異議申立 90／00353 国内図書館 デジタル用語事典（２００２－２００３年版）、日経ＰＢ社、20020318、３版　１刷;異議申立 90／00354 国内図書館 広辞苑（第六版）、岩波書店、20080111</t>
  </si>
  <si>
    <t>拒絶理由通知（拒絶理由の引用文献情報）（2007/08/14）特開昭63-162454;拒絶理由通知（拒絶理由の引用文献情報）（2007/08/14）特開平11-035086;拒絶理由通知（拒絶理由の引用文献情報）（2007/08/14）特開平11-100086;拒絶理由通知（拒絶理由の引用文献情報）（2007/08/14）実全平03-066077;拒絶理由通知（拒絶理由の引用文献情報）（2008/04/10）特開昭63-162454;拒絶理由通知（拒絶理由の引用文献情報）（2008/04/10）特開平11-100086;拒絶理由通知（拒絶理由の引用文献情報）（2008/04/10）実全平03-066077;登録査定　　（登録査定の参考文献情報）（2008/06/30）特開昭63-162454;登録査定　　（登録査定の参考文献情報）（2008/06/30）特開平11-035086;登録査定　　（登録査定の参考文献情報）（2008/06/30）特開平11-100086;登録査定　　（登録査定の参考文献情報）（2008/06/30）実全平03-066077;審判請求証拠（無効審判請求の引用文献情報）（2009/04/15）;審判請求証拠（無効審判請求の引用文献情報）（2009/04/15）特開昭63-162454;審判請求証拠（無効審判請求の引用文献情報）（2009/04/15）特開平07-068599;審判請求証拠（無効審判請求の引用文献情報）（2009/04/15）特開平07-148016;審判請求証拠（無効審判請求の引用文献情報）（2009/04/15）特開平10-305891;審判請求証拠（無効審判請求の引用文献情報）（2009/04/15）特開平10-310187;審判請求証拠（無効審判請求の引用文献情報）（2009/04/15）異議申立 90／00351 国内図書館 森隆、モールダーのための射出成形品の設計－射出成形材料・射出成形機・射出金型・後加工－、三光出版社、19891220、Ｐ８２－８３;審判請求証拠（無効審判請求の引用文献情報）（2009/04/15）異議申立 90／00352 国内図書館 牧廣、図解　プラスチック用語辞典－第２版－、日刊工業新聞社、19941127、第２版１刷、Ｐ３３６－３３９;審判請求証拠（無効審判請求の引用文献情報）（2009/04/15）異議申立 90／00353 国内図書館 デジタル用語事典（２００２－２００３年版）、日経ＰＢ社、20020318、３版　１刷;審判請求証拠（無効審判請求の引用文献情報）（2009/04/15）異議申立 90／00354 国内図書館 広辞苑（第六版）、岩波書店、20080111</t>
  </si>
  <si>
    <t>審判請求証拠（無効審判請求の引用文献情報）（2009/04/15）</t>
  </si>
  <si>
    <t>審判請求証拠（無効審判請求の引用文献情報）（2009/04/15）特開昭63-162454</t>
  </si>
  <si>
    <t>審判請求証拠（無効審判請求の引用文献情報）（2009/04/15）特開平07-068599</t>
  </si>
  <si>
    <t>審判請求証拠（無効審判請求の引用文献情報）（2009/04/15）特開平07-148016</t>
  </si>
  <si>
    <t>審判請求証拠（無効審判請求の引用文献情報）（2009/04/15）特開平10-305891</t>
  </si>
  <si>
    <t>審判請求証拠（無効審判請求の引用文献情報）（2009/04/15）特開平10-310187</t>
  </si>
  <si>
    <t>審判請求証拠（無効審判請求の引用文献情報）（2009/04/15）異議申立 90／00351 国内図書館 森隆、モールダーのための射出成形品の設計－射出成形材料・射出成形機・射出金型・後加工－、三光出版社、19891220、Ｐ８２－８３</t>
  </si>
  <si>
    <t>審判請求証拠（無効審判請求の引用文献情報）（2009/04/15）異議申立 90／00352 国内図書館 牧廣、図解　プラスチック用語辞典－第２版－、日刊工業新聞社、19941127、第２版１刷、Ｐ３３６－３３９</t>
  </si>
  <si>
    <t>審判請求証拠（無効審判請求の引用文献情報）（2009/04/15）異議申立 90／00353 国内図書館 デジタル用語事典（２００２－２００３年版）、日経ＰＢ社、20020318、３版　１刷</t>
  </si>
  <si>
    <t>審判請求証拠（無効審判請求の引用文献情報）（2009/04/15）異議申立 90／00354 国内図書館 広辞苑（第六版）、岩波書店、20080111</t>
  </si>
  <si>
    <t>審判審判2008-800101号</t>
  </si>
  <si>
    <t>ダイセル・エボニック　株式会社</t>
  </si>
  <si>
    <t>審判（受付）:20080530:60:審判請求書（その他の請求書・申立書を含む）;審判（発送）:20080618:20:審判番号通知;審判（発送）:20080618:22:審判官指定（変更）通知;審判（庁内）:20080619:95:予告登録通知;審判（発送）:20080626:20:審判番号通知;審判（発送）:20080626:22:審判官指定（変更）通知;審判（発送）:20080702:17:請求書副本の送達通知（答弁指令）;審判（庁内）:20080702:28:再送;審判（庁内）:20080708:3012:郵便送達報告書;審判（受付）:20080901:57:答弁書（審判事件答弁書・異議答弁書）;審判（受付）:20080901:611:訂正請求書;審判（庁内）:20090114:94:閲覧照会;審判（庁内）:20090116:941:閲覧貸出;審判（庁内）:20090120:942:閲覧返却;審判（発送）:20090128:22:審判官指定（変更）通知;審判（発送）:20090128:22:審判官指定（変更）通知;審判（発送）:20090130:141:審尋（審判官）;審判（発送）:20090130:1851:答弁書副本の送付通知;審判（発送）:20090130:1855:訂正請求書副本の送付通知;審判（発送）:20090130:2891:通知書（その他）期間有;審判（発送）:20090203:22:審判官指定（変更）通知;審判（発送）:20090203:22:審判官指定（変更）通知;審判（受付）:20090213:54:回答書;審判（発送）:20090218:1859:回答書副本の送付通知;審判（受付）:20090313:782:上申書（被請求人・権利者）;審判（受付）:20090313:782:上申書（被請求人・権利者）;審判（受付）:20090313:6513:口頭審理陳述要領書;審判（受付）:20090313:6513:口頭審理陳述要領書;審判（受付）:20090313:7311:住所変更届（被請求人・権利者）;審判（庁内）:20090316:309:調書;審判（受付）:20090319:782:上申書（被請求人・権利者）;審判（発送）:20090325:1858:上申書副本の送付通知;審判（庁内）:20090731:94:閲覧照会;審判（庁内）:20090804:941:閲覧貸出;審判（庁内）:20090805:942:閲覧返却;審判（庁内）:20090908:3013:庁内書類（その他の庁内書類）;審判（発送）:20090909:2721:伺い回答書;審判（発送）:20091020:23:審理終結通知書;審判（発送）:20091020:23:審理終結通知書;審判（発送）:20091111:03:審決;審判（発送）:20091111:03:審決;審判（庁内）:20091116:3012:郵便送達報告書;審判（庁内）:20091117:3012:郵便送達報告書;審判（庁内）:20100108:96:確定登録通知</t>
  </si>
  <si>
    <t>特願2000-17872</t>
  </si>
  <si>
    <t>特許03789709</t>
  </si>
  <si>
    <t>特開2001-199836</t>
  </si>
  <si>
    <t xml:space="preserve">A61K   8/88              </t>
  </si>
  <si>
    <t>A61K  7/02</t>
  </si>
  <si>
    <t>A61K8/88;A61K8/19;A61Q1/02</t>
  </si>
  <si>
    <t>A61K8/88</t>
  </si>
  <si>
    <t>A61K   8/88@AFI(JP);A61K   8/19@ALI(JP);A61Q   1/02@ALN(JP)</t>
  </si>
  <si>
    <t>A61K   8/88@AFI(JP)</t>
  </si>
  <si>
    <t>A61K   8/18@AFI(JP);A61K   8/88@AFI(JP);A61K   8/19@ALI(JP);A61Q   1/00@ALI(JP);A61Q   1/02@ALI(JP);A61Q   1/12@ALI(JP);A61K   8/18@CFI(JP);A61K   8/72@CFI(JP);A61K   8/19@CLI(JP);A61Q   1/00@CLI(JP);A61Q   1/02@CLI(JP);A61Q   1/12@CLI(JP)</t>
  </si>
  <si>
    <t>A61K   8/18@AFI(JP);A61K   8/88@AFI(JP);A61K   8/19@ALI(JP);A61Q   1/00@ALI(JP);A61Q   1/02@ALI(JP);A61Q   1/12@ALI(JP)</t>
  </si>
  <si>
    <t>A61K   8/18@AFI(JP)</t>
  </si>
  <si>
    <t>A61K  7/02        L;A61K  8/18;A61K  8/88;A61Q  1/00;A61Q  1/02;A61Q  1/12;A61K  8/19</t>
  </si>
  <si>
    <t>A61K  8/88;A61K  8/19;A61Q  1/02</t>
  </si>
  <si>
    <t>4C083 AA082;4C083 AB232;4C083 AB242;4C083 AB352;4C083 AB432;4C083 AC022;4C083 AC242;4C083 AC422;4C083 AC482;4C083 AC552;4C083 AD072;4C083 AD152;4C083 BB26;4C083 CC01;4C083 CC12;4C083 EE10;4C083 FF01</t>
  </si>
  <si>
    <t>トライアル株式会社</t>
  </si>
  <si>
    <t>菅野　弦;石井　忠</t>
  </si>
  <si>
    <t>野口　恭弘</t>
  </si>
  <si>
    <t>球状複合粉体を配合した化粧料</t>
  </si>
  <si>
    <t xml:space="preserve">(57)【要約】 【課題】皮膚刺激性のある化粧料用の各種原料を皮膚に刺激性のない形態で添加することができ、かつ、優れた滑沢性を与える複合粉体を配合した化粧料を提供すること。 【解決手段】熱可塑性樹脂及び少なくとも１種の充填剤から実質的になるほぼ球状の複合粉体を配合した化粧料。 </t>
  </si>
  <si>
    <t xml:space="preserve">(57)【特許請求の範囲】 【請求項１】 ナイロン６、ナイロン６６、ナイロン６１０、ナイロン６１２、ナイロン１１、ナイロン１２及びナイロン４６よりなる群より選ばれた少なくとも１種の熱可塑性樹脂及び少なくとも１種の充填剤を含み、該樹脂及び該充填剤以外の成分が２０重量％以下である熱可塑性樹脂組成物を、この組成物と相溶性のない分散媒と共にこの組成物の融点以上の温度に加熱して混合し、微粒子に分散する工程、及び 得られた熱可塑性樹脂組成物の微粒子を該熱可塑性樹脂組成物の融点以下の温度に冷却して、平均粒径が０．０１μｍ以上１，０００μｍ以下の略球状の複合粉体とする工程、 得られた複合粉体を配合する工程 を含むことを特徴とする化粧料の製造方法。 【請求項２】 ナイロン６、ナイロン６６、ナイロン６１０、ナイロン６１２、ナイロン１１、ナイロン１２及びナイロン４６よりなる群より選ばれた少なくとも１種の熱可塑性樹脂、並びに 少なくとも１種の充填剤を含み、該樹脂及び該充填剤以外の成分が２０重量％以下である 略球状の複合粉体であって、 請求項１に記載の方法により製造され、該充填剤が該樹脂微粒子の内部に内包された該複合粉体を配合した 化粧料。 【請求項３】 充填剤が着色顔料である請求項２記載の化粧料。 【請求項４】 充填剤が体質顔料である請求項２記載の化粧料。 【請求項５】 複合粉体が１μｍ以上であって１００μｍ以下である平均粒径を有する請求項２～４いずれか１つに記載の化粧料。 </t>
  </si>
  <si>
    <t>SFG0031279411</t>
  </si>
  <si>
    <t>特開平09-169626;特開平09-030935;特開平11-147809;特開平11-012148;特開平11-079966;特開昭63-179972;特開昭62-041229;特開2001-114901</t>
  </si>
  <si>
    <t>特開2001-114901;特開昭62-041229;特開昭63-179972;特開平11-012148;特開平11-079966;特開平09-030935;特開平09-169626;特開平11-147809;特開昭61-009433;特開昭61-031435;特開昭62-022710;特開昭63-002919</t>
  </si>
  <si>
    <t>拒絶理由通知（拒絶理由の引用文献情報）（2004/12/13）特開2001-114901;拒絶理由通知（拒絶理由の引用文献情報）（2004/12/13）特開昭62-041229;拒絶理由通知（拒絶理由の引用文献情報）（2004/12/13）特開昭63-179972;拒絶理由通知（拒絶理由の引用文献情報）（2004/12/13）特開平11-012148;拒絶理由通知（拒絶理由の引用文献情報）（2004/12/13）特開平11-079966;拒絶理由通知（拒絶理由の引用文献情報）（2005/11/29）特開平09-030935;拒絶理由通知（拒絶理由の引用文献情報）（2005/11/29）特開平09-169626;拒絶理由通知（拒絶理由の引用文献情報）（2005/11/29）特開平11-012148;拒絶理由通知（拒絶理由の引用文献情報）（2005/11/29）特開平11-079966;拒絶理由通知（拒絶理由の引用文献情報）（2005/11/29）特開平11-147809;登録査定　　（登録査定の参考文献情報）（2006/03/23）特開2001-114901;登録査定　　（登録査定の参考文献情報）（2006/03/23）特開昭62-041229;登録査定　　（登録査定の参考文献情報）（2006/03/23）特開昭63-179972;登録査定　　（登録査定の参考文献情報）（2006/03/23）特開平09-030935;登録査定　　（登録査定の参考文献情報）（2006/03/23）特開平09-169626;登録査定　　（登録査定の参考文献情報）（2006/03/23）特開平11-012148;登録査定　　（登録査定の参考文献情報）（2006/03/23）特開平11-079966;登録査定　　（登録査定の参考文献情報）（2006/03/23）特開平11-147809;審判請求証拠（無効審判請求の引用文献情報）（2008/05/29）特開昭61-009433;審判請求証拠（無効審判請求の引用文献情報）（2008/05/29）特開昭61-031435;審判請求証拠（無効審判請求の引用文献情報）（2008/05/29）特開昭62-022710;審判請求証拠（無効審判請求の引用文献情報）（2008/05/29）特開昭63-002919</t>
  </si>
  <si>
    <t>審判請求証拠（無効審判請求の引用文献情報）（2008/05/29）特開昭61-009433</t>
  </si>
  <si>
    <t>審判請求証拠（無効審判請求の引用文献情報）（2008/05/29）特開昭61-031435</t>
  </si>
  <si>
    <t>審判請求証拠（無効審判請求の引用文献情報）（2008/05/29）特開昭62-022710</t>
  </si>
  <si>
    <t>審判請求証拠（無効審判請求の引用文献情報）（2008/05/29）特開昭63-002919</t>
  </si>
  <si>
    <t>審判審判2009-800100号</t>
  </si>
  <si>
    <t>株式会社　ベルシステム２４</t>
  </si>
  <si>
    <t>平22年（行ケ）第10003号</t>
  </si>
  <si>
    <t>審判（受付）:20090518:60:審判請求書（その他の請求書・申立書を含む）;審判（発送）:20090529:20:審判番号通知;審判（発送）:20090529:22:審判官指定（変更）通知;審判（庁内）:20090529:95:予告登録通知;審判（受付）:20090604:7442:代理人受任届（被請求人・権利者）;審判（発送）:20090610:22:審判官指定（変更）通知;審判（発送）:20090615:17:請求書副本の送達通知（答弁指令）;審判（発送）:20090615:20:審判番号通知;審判（発送）:20090615:22:審判官指定（変更）通知;審判（庁内）:20090619:3012:郵便送達報告書;審判（受付）:20090813:57:答弁書（審判事件答弁書・異議答弁書）;審判（発送）:20090915:1851:答弁書副本の送付通知;審判（受付）:20090924:731:住所変更届（出願人・請求人）;審判（発送）:20090925:22:審判官指定（変更）通知;審判（発送）:20090925:22:審判官指定（変更）通知;審判（受付）:20091016:6513:口頭審理陳述要領書;審判（受付）:20091016:6513:口頭審理陳述要領書;審判（発送）:20091020:1860:口頭審理陳述要領書副本の送付通知;審判（発送）:20091020:1860:口頭審理陳述要領書副本の送付通知;審判（受付）:20091027:523:手続補正書（自発・内容）;審判（庁内）:20091029:309:調書;審判（受付）:20091106:782:上申書（被請求人・権利者）;審判（発送）:20091209:03:審決;審判（発送）:20091209:03:審決;審判（発送）:20091209:1858:上申書副本の送付通知;審判（庁内）:20091215:3012:郵便送達報告書;審判（庁内）:20091215:3012:郵便送達報告書;審判（庁内）:20101117:96:確定登録通知</t>
  </si>
  <si>
    <t>特願2000-39989</t>
  </si>
  <si>
    <t>特許03505460</t>
  </si>
  <si>
    <t>特開2001-230872</t>
  </si>
  <si>
    <t xml:space="preserve">H04M  3/51       </t>
  </si>
  <si>
    <t>H04M  3/51</t>
  </si>
  <si>
    <t>H04M3/51;H04M3/42;H04M3/46</t>
  </si>
  <si>
    <t>H04M3/51</t>
  </si>
  <si>
    <t>H04M   3/42@AFI(JP);H04M   1/2745@ALI(EP);H04M   3/46@ALI(JP);H04M   3/51@ALI(EP);H04M   3/42@CFI(JP);H04M   1/274@CLI(EP);H04M   3/46@CLI(JP);H04M   3/50@CLI(EP)</t>
  </si>
  <si>
    <t>H04M   3/42@AFI(JP)</t>
  </si>
  <si>
    <t>H04M  3/51;H04M  3/42        Z;H04M  3/46</t>
  </si>
  <si>
    <t>高矢　諭;松山　圭佑;牧野　剛博</t>
  </si>
  <si>
    <t>コールセンタシステム及びプレディクティブダイヤラ装置</t>
  </si>
  <si>
    <t xml:space="preserve">(57)【要約】 【課題】プレディクティブ発信が不要となった発信不要データの発信を発信直前に止めるリアルタイムコール止めを可能とする。 【解決手段】顧客からのコンタクト等により、プレディクティブ発信を行わなくてもよい発信不要データが発生した場合に、プレディクティブ発信時に、電話番号又はコールＩＤをキーとして、指定されたデータベースを指定された条件で参照することにより、当該発信不要データの発信を発信直前に中止するリアルタイムコール止めを行う。 </t>
  </si>
  <si>
    <t xml:space="preserve">(57)【特許請求の範囲】 【請求項１】顧客情報を管理しているデータベースからプレディクティブ発信を行うデータを所定の条件で抽出して、プレディクティブ発信用のデータベースを作成した後、該プレディクティブ発信用のデータベースで選択された顧客の電話番号を自動的にダイヤルして発信するプレディクティブ発信業務を行っているコールセンタシステムにおいて、 顧客から着信する通話によるインバウンド業務、インターネット、電子メール、又はその他の事務部門における該顧客からのコンタクトにより、プレディクティブ発信を行わなくてもよい発信不要データが発生した場合に、 該プレディクティブ発信用のデータベースから抽出された発信データを、プレディクティブ発信時に、電話番号又は他の顧客識別情報をキーとして、指定されたデータベースを指定された条件で検索することにより、該発信不要データであると判定された場合には、その発信を中止するリアルタイムコール止めを行うことを特徴とするコールセンタシステム。 【請求項２】請求項１に記載のコールセンタシステムにおいて、前記リアルタイムコール止めをキャンペーン（業務）単位に行うことを特徴とするコールセンタシステム。 【請求項３】請求項１又は２に記載のコールセンタシステムにおいて、前記リアルタイムコール止めを行ったデータを、所定のデータベースに格納することを特徴とするコールセンタシステム。 【請求項４】請求項３に記載のコールセンタシステムにおいて、前記リアルタイムコール止めを行ったデータを格納するデータベースが、全ての顧客情報を管理しているマスタデータベースであることを特徴とするコールセンタシステム。 【請求項５】請求項３に記載のコールセンタシステムにおいて、前記リアルタイムコール止めを行ったデータを、全ての顧客情報を管理しているマスタデータベースに反映することを特徴とするコールセンタシステム。 【請求項６】請求項１乃至５のいずれか一項に記載のコールセンタシステムを実現するコンピュータプログラムを記録したことを特徴とする、コンピュータ読み取り可能な記録媒体。 【請求項７】顧客情報を管理しているデータベースからプレディクティブ発信を行うデータを所定の条件で抽出して、プレディクティブ発信用のデータベースを作成した後、該プレディクティブ発信用のデータベースで選択された顧客の電話番号を自動的にダイヤルして発信するプレディクティブ発信業務を行っているコールセンタシステムのプレディクティブダイヤラ装置において、 顧客から着信する通話によるインバウンド業務、インターネット、電子メール、又はその他の事務部門における該顧客からのコンタクトにより、プレディクティブ発信を行わなくてもよい発信不要データが該プレディクティブ発信用のデータベースに発生した場合に、 該プレディクティブ発信用のデータベースから抽出された発信データを、プレディクティブ発信時に、電話番号又は他の顧客識別情報をキーとして、指定されたデータベースを指定された条件で検索することにより、該発信不要データであると判定された場合には、発信を中止するリアルタイムコール止めが可能とされていることを特徴とするプレディクティブダイヤラ装置。 【請求項８】請求項７に記載のプレディクティブダイヤラ装置において、前記リアルタイムコール止めを、キャンペーン（業務）単位に行うことを特徴とするプレディクティブダイヤラ装置。 【請求項９】請求項７又は８に記載のプレディクティブダイヤラ装置において、前記リアルタイムコール止めを行ったデータを、所定のデータベースに格納することを特徴とするプレディクティブダイヤラ装置。 【請求項１０】請求項９に記載のプレディクティブダイヤラ装置において、前記リアルタイムコール止めを行ったデータを格納するデータベースが、全ての顧客情報を管理しているマスタデータベースであることを特徴とするプレディクティブダイヤラ装置。 【請求項１１】請求項９に記載のプレディクティブダイヤラ装置において、前記リアルタイムコール止めを行ったデータを、全ての顧客情報を管理しているマスタデータベースに反映することを特徴とするプレディクティブダイヤラ装置。 【請求項１２】請求項７乃至１１のいずれか一項に記載のプレディクティブダイヤラ装置を実現するコンピュータプログラムを記録したことを特徴とする、コンピュータ読み取り可能な記録媒体。 【請求項１３】顧客情報を管理しているデータベースからプレディクティブ発信を行うデータを所定の条件で抽出して、プレディクティブ発信用のデータベースを作成した後、該プレディクティブ発信用のデータベースで選択された顧客の電話番号を自動的にダイヤルして発信するプレディクティブ発信業務を行っているコールセンタシステムにおいて、 オペレータ毎に設けられた電話機及びクライアント装置と、 前記電話機を公衆電話回線網に接続するための交換機と、 インターネット接続用のウェブサーバ装置と、 電子メールを受信するためのメールサーバ装置と、 全ての顧客情報を管理しているマスタデータベースと、 前記クライアント装置、交換機、ウェブサーバ装置、メールサーバ装置及びマスタデータベースとネットワークを介して接続された、請求項１乃至５のいずれか一項に記載されたリアルタイムコール止めの機能を有するＣＴＩサーバ装置と、 を備えたことを特徴とするコールセンタシステム。 【請求項１４】請求項１３において、前記ＣＴＩサーバ装置が、プレディクティブ発信用データベース、及び、リアルタイムコール止めを行ったデータを格納するための発信不要データベースを含むことを特徴とするコールセンタシステム。 </t>
  </si>
  <si>
    <t>SFG0020570526</t>
  </si>
  <si>
    <t>特開平6-209361;特開平8-195818;特開平11-341134</t>
  </si>
  <si>
    <t>特開平06-209361;特開平08-195818;特開平11-341134;特開平09-252351;異議申立 90／00418 その他 米国特許第４，７９７，９１１号公報の翻訳文;異議申立 90／00419 その他 月刊テレマーケティングジャーナル　１９９４年９月号、アイビーシステム株式会社、19940825、Ｖ７　Ｎ９、Ｐ１９－２２</t>
  </si>
  <si>
    <t>登録査定　　（登録査定の参考文献情報）（2003/11/28）特開平06-209361;登録査定　　（登録査定の参考文献情報）（2003/11/28）特開平08-195818;登録査定　　（登録査定の参考文献情報）（2003/11/28）特開平11-341134;審判請求証拠（無効審判請求の引用文献情報）（2009/05/18）;審判請求証拠（無効審判請求の引用文献情報）（2009/05/18）特開平09-252351;審判請求証拠（無効審判請求の引用文献情報）（2009/05/18）異議申立 90／00418 その他 米国特許第４，７９７，９１１号公報の翻訳文;審判請求証拠（無効審判請求の引用文献情報）（2009/05/18）異議申立 90／00419 その他 月刊テレマーケティングジャーナル　１９９４年９月号、アイビーシステム株式会社、19940825、Ｖ７　Ｎ９、Ｐ１９－２２</t>
  </si>
  <si>
    <t>リアルタイムコ－ル止め;コ－ルセンタシステム;マスタデ－タベ－ス管理装置;顧客情報;ＣＴＩサ－バ装置;プレデイクテイブ発信業務;コ－ルセンタシステム;ＣＴＩサ－バ装置;プレデイクテイブ発信業務;リアルタイムコ－ル止め;マスタデ－タベ－ス管理装置;顧客情報</t>
  </si>
  <si>
    <t>審判請求証拠（無効審判請求の引用文献情報）（2009/05/18）</t>
  </si>
  <si>
    <t>審判請求証拠（無効審判請求の引用文献情報）（2009/05/18）特開平09-252351</t>
  </si>
  <si>
    <t>審判請求証拠（無効審判請求の引用文献情報）（2009/05/18）異議申立 90／00418 その他 米国特許第４，７９７，９１１号公報の翻訳文</t>
  </si>
  <si>
    <t>審判請求証拠（無効審判請求の引用文献情報）（2009/05/18）異議申立 90／00419 その他 月刊テレマーケティングジャーナル　１９９４年９月号、アイビーシステム株式会社、19940825、Ｖ７　Ｎ９、Ｐ１９－２２</t>
  </si>
  <si>
    <t>審判異議2001-072286号</t>
  </si>
  <si>
    <t>審判（受付）:20010824:561:異議申立書;審判（受付）:20010829:561:異議申立書;審判（発送）:20010914:201:異議番号通知;審判（発送）:20010914:201:異議番号通知;審判（発送）:20010914:201:異議番号通知;審判（庁内）:20010919:95:予告登録通知;審判（庁内）:20010920:95:予告登録通知;審判（発送）:20010921:201:異議番号通知;審判（発送）:20010921:201:異議番号通知;審判（発送）:20011012:22:審判官指定（変更）通知;審判（発送）:20011012:22:審判官指定（変更）通知;審判（発送）:20011012:22:審判官指定（変更）通知;審判（発送）:20011023:18:異議申立書副本の送付通知;審判（庁内）:20020115:94:閲覧照会;審判（庁内）:20020117:941:閲覧貸出;審判（庁内）:20020125:942:閲覧返却;審判（発送）:20020419:22:審判官指定（変更）通知;審判（発送）:20020419:22:審判官指定（変更）通知;審判（発送）:20020419:22:審判官指定（変更）通知;審判（発送）:20020426:10:取消理由通知書;審判（発送）:20020426:183:審尋（申立人）（審判官）;審判（発送）:20020426:183:審尋（申立人）（審判官）;審判（庁内）:20020513:94:閲覧照会;審判（庁内）:20020514:941:閲覧貸出;審判（庁内）:20020521:942:閲覧返却;審判（受付）:20020625:53:意見書;審判（受付）:20020625:54:回答書;審判（受付）:20020627:54:回答書;審判（庁内）:20020912:30:面接記録;審判（受付）:20021009:611:訂正請求書;審判（発送）:20021009:10:取消理由通知書;審判（庁内）:20021010:308:受領書;審判（発送）:20021101:16:異議の決定;審判（発送）:20021101:16:異議の決定;審判（発送）:20021101:16:異議の決定;審判（庁内）:20021107:3012:郵便送達報告書;審判（庁内）:20021111:3012:郵便送達報告書;審判（庁内）:20021111:3012:郵便送達報告書;審判（庁内）:20021120:96:確定登録通知;審判（庁内）:20021120:96:確定登録通知</t>
  </si>
  <si>
    <t>特願2000-44051</t>
  </si>
  <si>
    <t>特許03137625</t>
  </si>
  <si>
    <t>特開2000-220969</t>
  </si>
  <si>
    <t xml:space="preserve">C04B 35/66       </t>
  </si>
  <si>
    <t>F27D  1/16;C04B 35/66</t>
  </si>
  <si>
    <t>C04B35/66;B28B1/32;F27D1/16</t>
  </si>
  <si>
    <t>C04B35/66</t>
  </si>
  <si>
    <t>C04B  35/66@AFI(JP);B05B   7/14@ALI(EP);B28B   1/32@ALI(JP);B28C   7/16@ALI(EP);E04F  21/12@ALI(EP);F27D   1/16@ALI(EP);C04B  35/66@CFI(JP);B05B   7/14@CLI(EP);B28B   1/30@CLI(JP);B28C   7/00@CLI(EP);E04F  21/02@CLI(EP);F27D   1/16@CLI(EP)</t>
  </si>
  <si>
    <t>C04B  35/66@AFI(JP);B05B   7/14@ALI(EP);B28B   1/32@ALI(JP);B28C   7/16@ALI(EP);E04F  21/12@ALI(EP);F27D   1/16@ALI(EP)</t>
  </si>
  <si>
    <t>C04B 35/66        T;F27D  1/16        C;C04B 35/66;C04B 35/66        A;B28B  1/32        B;B28B  1/32        C</t>
  </si>
  <si>
    <t>C04B 35/66        A;B28B  1/32        B;B28B  1/32        C;F27D  1/16        C</t>
  </si>
  <si>
    <t>4G033 AA02;4G033 AA24;4G033 AB02;4G033 BA02;4K051 LA02;4K051 LA10;4K051 LA11;4K051 LA14</t>
  </si>
  <si>
    <t>泉名　謙治;小川　利春;山本　量三</t>
  </si>
  <si>
    <t xml:space="preserve">(57)【要約】 【課題】周囲への粉塵の飛散が少なく、嵩比重が大きく、気孔率の小さい施工体が得られる不定形耐火物の吹付け施工方法を提供する。 【解決手段】自己流動性を有する不定形耐火物の坏土を、圧送ポンプ１と圧送配管２ａ、２ｂによって圧送し、好ましくは同位置に設けられた、圧縮空気注入口１０と急結剤注入口１１から圧縮空気と急結剤を坏土中に注入し、該坏土を吹付けノズル４から施工箇所８に吹付け施工する。 </t>
  </si>
  <si>
    <t xml:space="preserve">(57)【特許請求の範囲】 【請求項１】耐火性骨材、平均粒径３０μｍ以下の耐火性粉末及び少量の分散剤を含む不定形耐火物用粉体組成物１００重量部に対して、水を１５重量部以下加えて混練されてなり、かつ、上端内径５０ｍｍ、下端内径１００ｍｍ、高さ１５０ｍｍで上下端が開口した円錐台形のコーン型に混練直後の坏土を流し込んで充たし、該コーン型を上方に抜き取って６０秒間静置したときの広がり直径が１８０ｍｍ以上である自己流動性を有する坏土を、圧送ポンプと圧送配管によって施工現場に圧送し、圧縮空気と急結剤を前記坏土に注入し、かかる坏土を吹付けノズルから施工箇所に吹付けることを特徴とする不定形耐火物の施工方法。 【請求項２】前記耐火性粉末の一部として、アルミナセメントを含む請求項１に記載の施工方法。 【請求項３】前記耐火性粉末の一部として、アルミナ及び／又はヒュームドシリカからなる平均粒径が１０μｍ以下の耐火性超微粉を含む請求項１又は２に記載の施工方法。 【請求項４】前記圧縮空気と急結剤を、同位置に設けられた急結剤注入口と圧縮空気注入口からそれぞれ前記坏土中に注入する請求項１、２又は３に記載の施工方法。 【請求項５】前記坏土に注入される圧縮空気の一部又は全部を使用して急結剤を注入する請求項１、２，３又は４のいずれかに記載の施工方法。 【請求項６】前記圧縮空気とともに急結剤が混入された坏土を、ノズル配管の先端に接続された吹付けノズルから施工箇所に吹付ける請求項１～５のいずれかに記載の施工方法。 【請求項７】前記急結剤の混入量が、前記粉体組成物１００重量部に対して、乾量基準で０．０５～３重量部である請求項１～６のいずれかに記載の施工方法。 【請求項８】前記急結剤が、粉末として混入される請求項１～７のいずれかに記載の施工方法。 【請求項９】前記不定形耐火物用粉体組成物１００重量部に対して、遅延剤を乾量基準で０．００２～０．２重量部加える請求項１～８のいずれかに記載の施工方法。 【請求項１０】前記圧送ポンプとして、ピストン式又はスクイーズ式の圧送ポンプを使用する請求項１～９のいずれかに記載の施工方法。 </t>
  </si>
  <si>
    <t>特願平08-116621の分割（44条1項）</t>
  </si>
  <si>
    <t>SFG0008856408</t>
  </si>
  <si>
    <t>審判異議2001-072286号;審判無効2006-080251号;審判審判2007-390131号;審判審判2008-390080号;審判審判2008-390089号;審判審判2008-800199号</t>
  </si>
  <si>
    <t>特許2904738;特表平10-502574</t>
  </si>
  <si>
    <t>特開昭63-265870;特開平07-069745;特公昭57-007350;特許03098230;特開平05-060469;特開平06-219854;特開昭51-109008;特開昭54-061005;特開昭55-109281;特開昭61-286270;特開昭62-036070;特開昭62-167241;特開昭63-206570;特開昭63-210363;特開昭63-277579;特開平01-313368;特開平02-051456;特開平03-122040;特開平04-042867;特開平04-214058;特開平06-287075;特開平07-048179;特公昭51-009770;異議申立 60／00803 国内図書館 山村隆　他二名、吹付工法の最近の進歩、セラミックデータブック‘９１、工業製品技術協会／山下景久、19910826;異議申立 60／00804 国内図書館 多喜田一郎　他一名、キャスタブル耐火物の進歩、セラミックデータブック‘９１、工業製品技術協会／山下景久、19910826;異議申立 60／00805 国内図書館 新版　不定形耐火物、日本プライブリコ株式会社／西川明、19941110;異議申立 60／00806 外国図書館 Ｊｏｓｅｐｈ　Ｓ．Ｍａｓａｒｙｋ　他二名、ＤＥＶＥＬＯＰＭＥＮＴ　ＡＮＤ　ＵＳＥ　ＯＦ　ＬＯＷ－ＣＥＭＥＮＴ，ＳＥＬＦ－ＦＬＯＷＩＮＧ　ＣＡＳＴＡＢＬＥＳ　訳文は備考へ、ＵＮＩＴＥＣＲ９３、Ｐ１－９;異議申立 60／00807 国内図書館 新版　不定形耐火物、日本プライブリコ株式会社／西川明、19941110;異議申立 60／00808 国内図書館 ＪＩＳ　Ｒ　２５２１「耐火物用アルミナセメントの物理試験方法」、財団法人日本規格協会／森五郎、19850630、第１刷;異議申立 60／00809 国内図書館 ＪＩＳ　Ｒ　５２０１「セメントの物理試験方法」、財団法人日本規格協会／福原元一、19920930、第１刷;異議申立 60／00810 国内雑誌 第３６回築炉専門委員会資料　混銑車吹付施工について（Ｓｈｏｔ　Ｃａｓｔ　法）、住友金属工業株式会社　品川白煉瓦株式会社、19780217;異議申立 60／00811 外国図書館 Ｉ．Ｌｅｏｎ　Ｇｌａｓｓｇｏｌｄ、Ｒｅｆｒａｃｔｏｒｙ　Ｓｈｏｔｃｒｅｔｅ－Ｃｕｒｒｅｎｔ　Ｓｔａｔｅ－ｏｆ－ｔｈｅ－Ａｒｔ　訳文は備考へ、ＣＯＮＣＲＥＴＥ　ＩＮＴＥＲＮＡＴＩＯＮＡＬ、198101、Ｐ４１－４９;異議申立 60／00812 国内図書館 新版　不定形耐火物、日本プライブリコ株式会社／西川明、19941110;異議申立 60／00813 国内図書館 岡田清　他一名　編、改訂新版コンクリート工学ハンドブック、株式会社朝倉書店／朝倉邦造、19850601、第３刷;異議申立 60／00814 国内図書館 耐火物技術協会　編、２　不定形耐火物、耐火物手帳‘９７、耐火物技術協会／高宮陽一、19961205、第１版　第１刷、Ｐ１５０－１５３;異議申立 60／00815 国内図書館 亀田泰弘　編、コンクリートポンプを中心とした建築の省力化工法、近代図書株式会社／坂田富三雄、19700701;異議申立 60／00816 国内図書館 永井敏、不定形耐火物の施工機械の進歩、セラミックデータブック‘８７、工業製品技術協会／山下景久、19870719;異議申立 60／00817 外国図書館 Ｗｉｌｌｉａｍ　Ｇ．Ａｌｌｅｎ、ＣＵＲＲＥＮＴ　ＤＥＶＥＬＯＰＭＥＮＴＳ　ＩＮ　ＥＱＵＩＰＭＥＮＴ　ＦＯＲ　ＲＥＦＲＡＣＴＯＲＹ　ＰＬＡＣＥＭＥＮＴ　訳文は備考へ;異議申立 60／00818 国内雑誌 第１６回不定形耐火物専門委員会資料　低セメントキャスタブルの吹付システム検討結果、品川白煉瓦株式会社、19850226;異議申立 60／00819 国内雑誌 品川白煉瓦株式会社　寄田栄一　他二名、高密度新吹付け工法について、品川技報Ｎｏ．３０　１９８６年度［実績紹介］、1986;異議申立 60／00820 外国図書館 ＰＮＥＵＣＲＥＴＥ　ＳＹＳＴＥＭ－ＳＰＲＡＹ　ＲＥＦＲＡＣＴＯＲＹ　ＬＩＮＩＮＧＳ　訳文は備考へ;異議申立 60／00821 その他 ＮＯＴＡＲＩＡＬ　ＣＥＲＴＩＦＩＣＡＴＥ　　訳文　公証人証明書;異議申立 60／00822 外国雑誌 ＮＡＲＣＯ社広告「ＡＮ　ＩＮＮＯＶＡＴＩＶＥ　ＴＥＣＨＮＩＱＵＥ　ＦＯＲ　ＲＥＦＲＡＣＴＯＲＹ　ＣＡＳＴＡＢＬＥ　ＩＮＳＴＡＬＬＡＴＩＯＮ」　訳文は備考へ、Ｉｎｄｕｓｔｒｉａｌ　Ｈｅａｔｉｎｇ　誌　（ＵＳＡ）、１９９５年５月号掲載;異議申立 60／00823 国内図書館 耐火物技術協会　編、２　不定形耐火物、耐火物手帳‘９７、耐火物技術協会／高宮陽一、19961205、第１版　第１刷、Ｐ１３９－１４２;異議申立 60／00824 国内図書館 黒崎窯業株式会社技術研究所部長代理　吉富丈記、低セメントキャスタブル、耐火物技術講習会テキスト、平成元年（１９８９年）８・９月号、Ｐ７６－８１;異議申立 60／00825 国内雑誌 品川白煉瓦株式会社　山村隆　他四名、３．加熱炉スキッドパイプ用セルフフローキャスタブル、「第２９回精錬用耐火物専門委員会分科会」平成６年５月１１日資料、Ｐ１４６－１４９;異議申立 60／00826 外国カタログ カタログ「ＥＺ　ＣＡＳＴ　ＳＥＬＦ－ＦＬＯＷＩＮＧ　ＣＬＡＹ／ＡＬＵＭＩＮＡ　ＣＡＳＴＡＢＬＥＳ」、ＮＡＴＩＯＮＡＬ　ＲＥＦＲＡＣＴＯＲＩＥＳ＆ＭＩＮＥＲＡＬＳ　社、199408;異議申立 60／00827 国内雑誌 品川白煉瓦株式会社　山村隆　他三名、アルミナ・スピネル質　セルフフローキャスタブルの開発、耐火物、耐火物技術協会、19941010、Ｖ４６　Ｎ１０　１９９４年１０月号、Ｐ５３５－５３６;特開昭55-049164;特開昭56-009272;特開昭57-118056;特開昭61-031573;特開昭61-072173;特開昭61-219764;特開昭62-036071;特開昭62-091789;特開平01-198972;特開平01-203277;特開平02-048471;特開平03-235875;特開平03-271169;特開平07-024814;異議申立 80／00783 その他 山村　隆、吹付工法の最近の進歩、セラミックデータブック’９１、工業製品技術協会、19910826、Ｐ２３１－２３８;異議申立 80／00784 その他 ニュークリート・システム－スプレイ式耐火物ライニング、ＰＮＥＵＣＲＥＴＥ　ＳＹＳＴＥＭ－ＳＰＲＡＹ　ＲＥＦＲＡＣＴＯＲＹ　ＬＩＮＩＮＧＳ及び訳文;異議申立 80／00785 外国雑誌 Ｊ．タイナー、湿式吹付け－コンクリート吹付の革新的工法及び訳文、199112;異議申立 80／00786 その他 実験報告書</t>
  </si>
  <si>
    <t>異議証拠　　（異議申立の引用文献情報）（2001/08/24）特開昭63-265870;異議証拠　　（異議申立の引用文献情報）（2001/08/24）特開平07-069745;異議証拠　　（異議申立の引用文献情報）（2001/08/24）特公昭57-007350;異議証拠　　（異議申立の引用文献情報）（2001/08/24）特許03098230;異議証拠　　（異議申立の引用文献情報）（2001/08/27）特開昭63-265870;異議証拠　　（異議申立の引用文献情報）（2001/08/27）特開平05-060469;異議証拠　　（異議申立の引用文献情報）（2001/08/27）特開平06-219854;異議証拠　　（異議申立の引用文献情報）（2001/08/27）特公昭57-007350;審判請求証拠（無効審判請求の引用文献情報）（2006/11/30）特開昭51-109008;審判請求証拠（無効審判請求の引用文献情報）（2006/11/30）特開昭54-061005;審判請求証拠（無効審判請求の引用文献情報）（2006/11/30）特開昭55-109281;審判請求証拠（無効審判請求の引用文献情報）（2006/11/30）特開昭61-286270;審判請求証拠（無効審判請求の引用文献情報）（2006/11/30）特開昭62-036070;審判請求証拠（無効審判請求の引用文献情報）（2006/11/30）特開昭62-167241;審判請求証拠（無効審判請求の引用文献情報）（2006/11/30）特開昭63-206570;審判請求証拠（無効審判請求の引用文献情報）（2006/11/30）特開昭63-210363;審判請求証拠（無効審判請求の引用文献情報）（2006/11/30）特開昭63-265870;審判請求証拠（無効審判請求の引用文献情報）（2006/11/30）特開昭63-277579;審判請求証拠（無効審判請求の引用文献情報）（2006/11/30）特開平01-313368;審判請求証拠（無効審判請求の引用文献情報）（2006/11/30）特開平02-051456;審判請求証拠（無効審判請求の引用文献情報）（2006/11/30）特開平03-122040;審判請求証拠（無効審判請求の引用文献情報）（2006/11/30）特開平04-042867;審判請求証拠（無効審判請求の引用文献情報）（2006/11/30）特開平04-214058;審判請求証拠（無効審判請求の引用文献情報）（2006/11/30）特開平06-287075;審判請求証拠（無効審判請求の引用文献情報）（2006/11/30）特開平07-048179;審判請求証拠（無効審判請求の引用文献情報）（2006/11/30）特開平07-069745;審判請求証拠（無効審判請求の引用文献情報）（2006/11/30）特公昭51-009770;審判請求証拠（無効審判請求の引用文献情報）（2006/11/30）特公昭57-007350;審判請求証拠（無効審判請求の引用文献情報）（2006/11/30）異議申立 60／00803 国内図書館 山村隆　他二名、吹付工法の最近の進歩、セラミックデータブック‘９１、工業製品技術協会／山下景久、19910826;審判請求証拠（無効審判請求の引用文献情報）（2006/11/30）異議申立 60／00804 国内図書館 多喜田一郎　他一名、キャスタブル耐火物の進歩、セラミックデータブック‘９１、工業製品技術協会／山下景久、19910826;審判請求証拠（無効審判請求の引用文献情報）（2006/11/30）異議申立 60／00805 国内図書館 新版　不定形耐火物、日本プライブリコ株式会社／西川明、19941110;審判請求証拠（無効審判請求の引用文献情報）（2006/11/30）異議申立 60／00806 外国図書館 Ｊｏｓｅｐｈ　Ｓ．Ｍａｓａｒｙｋ　他二名、ＤＥＶＥＬＯＰＭＥＮＴ　ＡＮＤ　ＵＳＥ　ＯＦ　ＬＯＷ－ＣＥＭＥＮＴ，ＳＥＬＦ－ＦＬＯＷＩＮＧ　ＣＡＳＴＡＢＬＥＳ　訳文は備考へ、ＵＮＩＴＥＣＲ９３、Ｐ１－９;審判請求証拠（無効審判請求の引用文献情報）（2006/11/30）異議申立 60／00807 国内図書館 新版　不定形耐火物、日本プライブリコ株式会社／西川明、19941110;審判請求証拠（無効審判請求の引用文献情報）（2006/11/30）異議申立 60／00808 国内図書館 ＪＩＳ　Ｒ　２５２１「耐火物用アルミナセメントの物理試験方法」、財団法人日本規格協会／森五郎、19850630、第１刷;審判請求証拠（無効審判請求の引用文献情報）（2006/11/30）異議申立 60／00809 国内図書館 ＪＩＳ　Ｒ　５２０１「セメントの物理試験方法」、財団法人日本規格協会／福原元一、19920930、第１刷;審判請求証拠（無効審判請求の引用文献情報）（2006/11/30）異議申立 60／00810 国内雑誌 第３６回築炉専門委員会資料　混銑車吹付施工について（Ｓｈｏｔ　Ｃａｓｔ　法）、住友金属工業株式会社　品川白煉瓦株式会社、19780217;審判請求証拠（無効審判請求の引用文献情報）（2006/11/30）異議申立 60／00811 外国図書館 Ｉ．Ｌｅｏｎ　Ｇｌａｓｓｇｏｌｄ、Ｒｅｆｒａｃｔｏｒｙ　Ｓｈｏｔｃｒｅｔｅ－Ｃｕｒｒｅｎｔ　Ｓｔａｔｅ－ｏｆ－ｔｈｅ－Ａｒｔ　訳文は備考へ、ＣＯＮＣＲＥＴＥ　ＩＮＴＥＲＮＡＴＩＯＮＡＬ、198101、Ｐ４１－４９;審判請求証拠（無効審判請求の引用文献情報）（2006/11/30）異議申立 60／00812 国内図書館 新版　不定形耐火物、日本プライブリコ株式会社／西川明、19941110;審判請求証拠（無効審判請求の引用文献情報）（2006/11/30）異議申立 60／00813 国内図書館 岡田清　他一名　編、改訂新版コンクリート工学ハンドブック、株式会社朝倉書店／朝倉邦造、19850601、第３刷;審判請求証拠（無効審判請求の引用文献情報）（2006/11/30）異議申立 60／00814 国内図書館 耐火物技術協会　編、２　不定形耐火物、耐火物手帳‘９７、耐火物技術協会／高宮陽一、19961205、第１版　第１刷、Ｐ１５０－１５３;審判請求証拠（無効審判請求の引用文献情報）（2006/11/30）異議申立 60／00815 国内図書館 亀田泰弘　編、コンクリートポンプを中心とした建築の省力化工法、近代図書株式会社／坂田富三雄、19700701;審判請求証拠（無効審判請求の引用文献情報）（2006/11/30）異議申立 60／00816 国内図書館 永井敏、不定形耐火物の施工機械の進歩、セラミックデータブック‘８７、工業製品技術協会／山下景久、19870719;審判請求証拠（無効審判請求の引用文献情報）（2006/11/30）異議申立 60／00817 外国図書館 Ｗｉｌｌｉａｍ　Ｇ．Ａｌｌｅｎ、ＣＵＲＲＥＮＴ　ＤＥＶＥＬＯＰＭＥＮＴＳ　ＩＮ　ＥＱＵＩＰＭＥＮＴ　ＦＯＲ　ＲＥＦＲＡＣＴＯＲＹ　ＰＬＡＣＥＭＥＮＴ　訳文は備考へ;審判請求証拠（無効審判請求の引用文献情報）（2006/11/30）異議申立 60／00818 国内雑誌 第１６回不定形耐火物専門委員会資料　低セメントキャスタブルの吹付システム検討結果、品川白煉瓦株式会社、19850226;審判請求証拠（無効審判請求の引用文献情報）（2006/11/30）異議申立 60／00819 国内雑誌 品川白煉瓦株式会社　寄田栄一　他二名、高密度新吹付け工法について、品川技報Ｎｏ．３０　１９８６年度［実績紹介］、1986;審判請求証拠（無効審判請求の引用文献情報）（2006/11/30）異議申立 60／00820 外国図書館 ＰＮＥＵＣＲＥＴＥ　ＳＹＳＴＥＭ－ＳＰＲＡＹ　ＲＥＦＲＡＣＴＯＲＹ　ＬＩＮＩＮＧＳ　訳文は備考へ;審判請求証拠（無効審判請求の引用文献情報）（2006/11/30）異議申立 60／00821 その他 ＮＯＴＡＲＩＡＬ　ＣＥＲＴＩＦＩＣＡＴＥ　　訳文　公証人証明書;審判請求証拠（無効審判請求の引用文献情報）（2006/11/30）異議申立 60／00822 外国雑誌 ＮＡＲＣＯ社広告「ＡＮ　ＩＮＮＯＶＡＴＩＶＥ　ＴＥＣＨＮＩＱＵＥ　ＦＯＲ　ＲＥＦＲＡＣＴＯＲＹ　ＣＡＳＴＡＢＬＥ　ＩＮＳＴＡＬＬＡＴＩＯＮ」　訳文は備考へ、Ｉｎｄｕｓｔｒｉａｌ　Ｈｅａｔｉｎｇ　誌　（ＵＳＡ）、１９９５年５月号掲載;審判請求証拠（無効審判請求の引用文献情報）（2006/11/30）異議申立 60／00823 国内図書館 耐火物技術協会　編、２　不定形耐火物、耐火物手帳‘９７、耐火物技術協会／高宮陽一、19961205、第１版　第１刷、Ｐ１３９－１４２;審判請求証拠（無効審判請求の引用文献情報）（2006/11/30）異議申立 60／00824 国内図書館 黒崎窯業株式会社技術研究所部長代理　吉富丈記、低セメントキャスタブル、耐火物技術講習会テキスト、平成元年（１９８９年）８・９月号、Ｐ７６－８１;審判請求証拠（無効審判請求の引用文献情報）（2006/11/30）異議申立 60／00825 国内雑誌 品川白煉瓦株式会社　山村隆　他四名、３．加熱炉スキッドパイプ用セルフフローキャスタブル、「第２９回精錬用耐火物専門委員会分科会」平成６年５月１１日資料、Ｐ１４６－１４９;審判請求証拠（無効審判請求の引用文献情報）（2006/11/30）異議申立 60／00826 外国カタログ カタログ「ＥＺ　ＣＡＳＴ　ＳＥＬＦ－ＦＬＯＷＩＮＧ　ＣＬＡＹ／ＡＬＵＭＩＮＡ　ＣＡＳＴＡＢＬＥＳ」、ＮＡＴＩＯＮＡＬ　ＲＥＦＲＡＣＴＯＲＩＥＳ＆ＭＩＮＥＲＡＬＳ　社、199408;審判請求証拠（無効審判請求の引用文献情報）（2006/11/30）異議申立 60／00827 国内雑誌 品川白煉瓦株式会社　山村隆　他三名、アルミナ・スピネル質　セルフフローキャスタブルの開発、耐火物、耐火物技術協会、19941010、Ｖ４６　Ｎ１０　１９９４年１０月号、Ｐ５３５－５３６;審判請求証拠（無効審判請求の引用文献情報）（2008/10/08）特開昭54-061005;審判請求証拠（無効審判請求の引用文献情報）（2008/10/08）特開昭55-049164;審判請求証拠（無効審判請求の引用文献情報）（2008/10/08）特開昭56-009272;審判請求証拠（無効審判請求の引用文献情報）（2008/10/08）特開昭57-118056;審判請求証拠（無効審判請求の引用文献情報）（2008/10/08）特開昭61-031573;審判請求証拠（無効審判請求の引用文献情報）（2008/10/08）特開昭61-072173;審判請求証拠（無効審判請求の引用文献情報）（2008/10/08）特開昭61-219764;審判請求証拠（無効審判請求の引用文献情報）（2008/10/08）特開昭62-036071;審判請求証拠（無効審判請求の引用文献情報）（2008/10/08）特開昭62-091789;審判請求証拠（無効審判請求の引用文献情報）（2008/10/08）特開昭63-265870;審判請求証拠（無効審判請求の引用文献情報）（2008/10/08）特開平01-198972;審判請求証拠（無効審判請求の引用文献情報）（2008/10/08）特開平01-203277;審判請求証拠（無効審判請求の引用文献情報）（2008/10/08）特開平02-048471;審判請求証拠（無効審判請求の引用文献情報）（2008/10/08）特開平03-235875;審判請求証拠（無効審判請求の引用文献情報）（2008/10/08）特開平03-271169;審判請求証拠（無効審判請求の引用文献情報）（2008/10/08）特開平06-287075;審判請求証拠（無効審判請求の引用文献情報）（2008/10/08）特開平07-024814;審判請求証拠（無効審判請求の引用文献情報）（2008/10/08）特開平07-069745;審判請求証拠（無効審判請求の引用文献情報）（2008/10/08）特公昭57-007350;審判請求証拠（無効審判請求の引用文献情報）（2008/10/08）異議申立 80／00783 その他 山村　隆、吹付工法の最近の進歩、セラミックデータブック’９１、工業製品技術協会、19910826、Ｐ２３１－２３８;審判請求証拠（無効審判請求の引用文献情報）（2008/10/08）異議申立 80／00784 その他 ニュークリート・システム－スプレイ式耐火物ライニング、ＰＮＥＵＣＲＥＴＥ　ＳＹＳＴＥＭ－ＳＰＲＡＹ　ＲＥＦＲＡＣＴＯＲＹ　ＬＩＮＩＮＧＳ及び訳文;審判請求証拠（無効審判請求の引用文献情報）（2008/10/08）異議申立 80／00785 外国雑誌 Ｊ．タイナー、湿式吹付け－コンクリート吹付の革新的工法及び訳文、199112;審判請求証拠（無効審判請求の引用文献情報）（2008/10/08）異議申立 80／00786 その他 実験報告書</t>
  </si>
  <si>
    <t>審判無効2006-080251号</t>
  </si>
  <si>
    <t>平19年（行ケ）第10310号;平20年（行ケ）第10245号</t>
  </si>
  <si>
    <t>審判（受付）:20061130:60:審判請求書（その他の請求書・申立書を含む）;審判（発送）:20061213:20:審判番号通知;審判（発送）:20061213:22:審判官指定（変更）通知;審判（庁内）:20061213:95:予告登録通知;審判（発送）:20061218:20:審判番号通知;審判（発送）:20061218:22:審判官指定（変更）通知;審判（発送）:20061218:22:審判官指定（変更）通知;審判（発送）:20061219:17:請求書副本の送達通知（答弁指令）;審判（庁内）:20061222:3012:郵便送達報告書;審判（庁内）:20070109:302:応対記録;審判（受付）:20070219:57:答弁書（審判事件答弁書・異議答弁書）;審判（発送）:20070313:1851:答弁書副本の送付通知;審判（発送）:20070323:22:審判官指定（変更）通知;審判（発送）:20070323:22:審判官指定（変更）通知;審判（受付）:20070417:6513:口頭審理陳述要領書;審判（受付）:20070417:6515:証拠説明書;審判（発送）:20070420:1860:口頭審理陳述要領書副本の送付通知;審判（受付）:20070518:6513:口頭審理陳述要領書;審判（庁内）:20070521:309:調書;審判（受付）:20070525:781:上申書（出願人・請求人）;審判（受付）:20070525:782:上申書（被請求人・権利者）;審判（受付）:20070615:782:上申書（被請求人・権利者）;審判（発送）:20070703:1858:上申書副本の送付通知;審判（発送）:20070703:1858:上申書副本の送付通知;審判（発送）:20070703:23:審理終結通知書;審判（発送）:20070703:23:審理終結通知書;審判（発送）:20070806:03:審決;審判（発送）:20070806:03:審決;審判（庁内）:20070810:3012:郵便送達報告書;審判（庁内）:20070810:3012:郵便送達報告書;審判（庁内）:20070824:94:閲覧照会;審判（庁内）:20070827:941:閲覧貸出;審判（庁内）:20070829:942:閲覧返却;審判（発送）:20071214:2891:通知書（その他）期間有;審判（受付）:20071221:7444:代理人辞任届（被請求人・権利者）;審判（受付）:20071221:611:訂正請求書;審判（受付）:20071228:881:既納手数料返還請求書;審判（発送）:20080111:173:訂正請求副本送付通知（弁駁指令）;審判（受付）:20080207:58:弁駁書（審判事件答弁書・異議答弁書）;審判（庁内）:20080214:94:閲覧照会;審判（庁内）:20080218:941:閲覧貸出;審判（庁内）:20080220:942:閲覧返却;審判（発送）:20080227:172:弁駁書副本の送付通知（答弁指令）;審判（発送）:20080227:2837:補正許否の決定;審判（発送）:20080227:2837:補正許否の決定;審判（受付）:20080331:57:答弁書（審判事件答弁書・異議答弁書）;審判（受付）:20080331:611:訂正請求書;審判（受付）:20080421:781:上申書（出願人・請求人）;審判（受付）:20080421:782:上申書（被請求人・権利者）;審判（庁内）:20080422:302:応対記録;審判（発送）:20080423:22:審判官指定（変更）通知;審判（発送）:20080423:22:審判官指定（変更）通知;審判（受付）:20080501:781:上申書（出願人・請求人）;審判（発送）:20080501:1851:答弁書副本の送付通知;審判（発送）:20080501:1858:上申書副本の送付通知;審判（発送）:20080501:232:書面審理通知書;審判（発送）:20080501:232:書面審理通知書;審判（発送）:20080507:23:審理終結通知書;審判（発送）:20080507:23:審理終結通知書;審判（発送）:20080602:03:審決;審判（発送）:20080602:03:審決;審判（発送）:20080602:1858:上申書副本の送付通知;審判（庁内）:20080606:3012:郵便送達報告書;審判（庁内）:20080606:3012:郵便送達報告書;審判（庁内）:20090303:96:確定登録通知</t>
  </si>
  <si>
    <t>審判請求証拠（無効審判請求の引用文献情報）（2006/11/30）特開昭51-109008</t>
  </si>
  <si>
    <t>審判請求証拠（無効審判請求の引用文献情報）（2006/11/30）特開昭54-061005</t>
  </si>
  <si>
    <t>審判請求証拠（無効審判請求の引用文献情報）（2006/11/30）特開昭55-109281</t>
  </si>
  <si>
    <t>審判請求証拠（無効審判請求の引用文献情報）（2006/11/30）特開昭61-286270</t>
  </si>
  <si>
    <t>審判請求証拠（無効審判請求の引用文献情報）（2006/11/30）特開昭62-036070</t>
  </si>
  <si>
    <t>審判請求証拠（無効審判請求の引用文献情報）（2006/11/30）特開昭62-167241</t>
  </si>
  <si>
    <t>審判請求証拠（無効審判請求の引用文献情報）（2006/11/30）特開昭63-206570</t>
  </si>
  <si>
    <t>審判請求証拠（無効審判請求の引用文献情報）（2006/11/30）特開昭63-210363</t>
  </si>
  <si>
    <t>審判請求証拠（無効審判請求の引用文献情報）（2006/11/30）特開昭63-265870</t>
  </si>
  <si>
    <t>審判請求証拠（無効審判請求の引用文献情報）（2006/11/30）特開昭63-277579</t>
  </si>
  <si>
    <t>審判請求証拠（無効審判請求の引用文献情報）（2006/11/30）特開平01-313368</t>
  </si>
  <si>
    <t>審判請求証拠（無効審判請求の引用文献情報）（2006/11/30）特開平02-051456</t>
  </si>
  <si>
    <t>審判請求証拠（無効審判請求の引用文献情報）（2006/11/30）特開平03-122040</t>
  </si>
  <si>
    <t>審判請求証拠（無効審判請求の引用文献情報）（2006/11/30）特開平04-042867</t>
  </si>
  <si>
    <t>審判請求証拠（無効審判請求の引用文献情報）（2006/11/30）特開平04-214058</t>
  </si>
  <si>
    <t>審判請求証拠（無効審判請求の引用文献情報）（2006/11/30）特開平06-287075</t>
  </si>
  <si>
    <t>審判請求証拠（無効審判請求の引用文献情報）（2006/11/30）特開平07-048179</t>
  </si>
  <si>
    <t>審判請求証拠（無効審判請求の引用文献情報）（2006/11/30）特開平07-069745</t>
  </si>
  <si>
    <t>審判請求証拠（無効審判請求の引用文献情報）（2006/11/30）特公昭51-009770</t>
  </si>
  <si>
    <t>審判請求証拠（無効審判請求の引用文献情報）（2006/11/30）特公昭57-007350</t>
  </si>
  <si>
    <t>審判請求証拠（無効審判請求の引用文献情報）（2006/11/30）異議申立 60／00803 国内図書館 山村隆　他二名、吹付工法の最近の進歩、セラミックデータブック‘９１、工業製品技術協会／山下景久、19910826</t>
  </si>
  <si>
    <t>審判請求証拠（無効審判請求の引用文献情報）（2006/11/30）異議申立 60／00804 国内図書館 多喜田一郎　他一名、キャスタブル耐火物の進歩、セラミックデータブック‘９１、工業製品技術協会／山下景久、19910826</t>
  </si>
  <si>
    <t>審判請求証拠（無効審判請求の引用文献情報）（2006/11/30）異議申立 60／00805 国内図書館 新版　不定形耐火物、日本プライブリコ株式会社／西川明、19941110</t>
  </si>
  <si>
    <t>審判請求証拠（無効審判請求の引用文献情報）（2006/11/30）異議申立 60／00806 外国図書館 Ｊｏｓｅｐｈ　Ｓ．Ｍａｓａｒｙｋ　他二名、ＤＥＶＥＬＯＰＭＥＮＴ　ＡＮＤ　ＵＳＥ　ＯＦ　ＬＯＷ－ＣＥＭＥＮＴ，ＳＥＬＦ－ＦＬＯＷＩＮＧ　ＣＡＳＴＡＢＬＥＳ　訳文は備考へ、ＵＮＩＴＥＣＲ９３、Ｐ１－９</t>
  </si>
  <si>
    <t>審判請求証拠（無効審判請求の引用文献情報）（2006/11/30）異議申立 60／00807 国内図書館 新版　不定形耐火物、日本プライブリコ株式会社／西川明、19941110</t>
  </si>
  <si>
    <t>審判請求証拠（無効審判請求の引用文献情報）（2006/11/30）異議申立 60／00808 国内図書館 ＪＩＳ　Ｒ　２５２１「耐火物用アルミナセメントの物理試験方法」、財団法人日本規格協会／森五郎、19850630、第１刷</t>
  </si>
  <si>
    <t>審判請求証拠（無効審判請求の引用文献情報）（2006/11/30）異議申立 60／00809 国内図書館 ＪＩＳ　Ｒ　５２０１「セメントの物理試験方法」、財団法人日本規格協会／福原元一、19920930、第１刷</t>
  </si>
  <si>
    <t>審判請求証拠（無効審判請求の引用文献情報）（2006/11/30）異議申立 60／00810 国内雑誌 第３６回築炉専門委員会資料　混銑車吹付施工について（Ｓｈｏｔ　Ｃａｓｔ　法）、住友金属工業株式会社　品川白煉瓦株式会社、19780217</t>
  </si>
  <si>
    <t>審判請求証拠（無効審判請求の引用文献情報）（2006/11/30）異議申立 60／00811 外国図書館 Ｉ．Ｌｅｏｎ　Ｇｌａｓｓｇｏｌｄ、Ｒｅｆｒａｃｔｏｒｙ　Ｓｈｏｔｃｒｅｔｅ－Ｃｕｒｒｅｎｔ　Ｓｔａｔｅ－ｏｆ－ｔｈｅ－Ａｒｔ　訳文は備考へ、ＣＯＮＣＲＥＴＥ　ＩＮＴＥＲＮＡＴＩＯＮＡＬ、198101、Ｐ４１－４９</t>
  </si>
  <si>
    <t>審判請求証拠（無効審判請求の引用文献情報）（2006/11/30）異議申立 60／00812 国内図書館 新版　不定形耐火物、日本プライブリコ株式会社／西川明、19941110</t>
  </si>
  <si>
    <t>審判請求証拠（無効審判請求の引用文献情報）（2006/11/30）異議申立 60／00813 国内図書館 岡田清　他一名　編、改訂新版コンクリート工学ハンドブック、株式会社朝倉書店／朝倉邦造、19850601、第３刷</t>
  </si>
  <si>
    <t>審判請求証拠（無効審判請求の引用文献情報）（2006/11/30）異議申立 60／00814 国内図書館 耐火物技術協会　編、２　不定形耐火物、耐火物手帳‘９７、耐火物技術協会／高宮陽一、19961205、第１版　第１刷、Ｐ１５０－１５３</t>
  </si>
  <si>
    <t>審判請求証拠（無効審判請求の引用文献情報）（2006/11/30）異議申立 60／00815 国内図書館 亀田泰弘　編、コンクリートポンプを中心とした建築の省力化工法、近代図書株式会社／坂田富三雄、19700701</t>
  </si>
  <si>
    <t>審判請求証拠（無効審判請求の引用文献情報）（2006/11/30）異議申立 60／00816 国内図書館 永井敏、不定形耐火物の施工機械の進歩、セラミックデータブック‘８７、工業製品技術協会／山下景久、19870719</t>
  </si>
  <si>
    <t>審判請求証拠（無効審判請求の引用文献情報）（2006/11/30）異議申立 60／00817 外国図書館 Ｗｉｌｌｉａｍ　Ｇ．Ａｌｌｅｎ、ＣＵＲＲＥＮＴ　ＤＥＶＥＬＯＰＭＥＮＴＳ　ＩＮ　ＥＱＵＩＰＭＥＮＴ　ＦＯＲ　ＲＥＦＲＡＣＴＯＲＹ　ＰＬＡＣＥＭＥＮＴ　訳文は備考へ</t>
  </si>
  <si>
    <t>審判請求証拠（無効審判請求の引用文献情報）（2006/11/30）異議申立 60／00818 国内雑誌 第１６回不定形耐火物専門委員会資料　低セメントキャスタブルの吹付システム検討結果、品川白煉瓦株式会社、19850226</t>
  </si>
  <si>
    <t>審判請求証拠（無効審判請求の引用文献情報）（2006/11/30）異議申立 60／00819 国内雑誌 品川白煉瓦株式会社　寄田栄一　他二名、高密度新吹付け工法について、品川技報Ｎｏ．３０　１９８６年度［実績紹介］、1986</t>
  </si>
  <si>
    <t>審判請求証拠（無効審判請求の引用文献情報）（2006/11/30）異議申立 60／00820 外国図書館 ＰＮＥＵＣＲＥＴＥ　ＳＹＳＴＥＭ－ＳＰＲＡＹ　ＲＥＦＲＡＣＴＯＲＹ　ＬＩＮＩＮＧＳ　訳文は備考へ</t>
  </si>
  <si>
    <t>審判請求証拠（無効審判請求の引用文献情報）（2006/11/30）異議申立 60／00821 その他 ＮＯＴＡＲＩＡＬ　ＣＥＲＴＩＦＩＣＡＴＥ　　訳文　公証人証明書</t>
  </si>
  <si>
    <t>審判請求証拠（無効審判請求の引用文献情報）（2006/11/30）異議申立 60／00822 外国雑誌 ＮＡＲＣＯ社広告「ＡＮ　ＩＮＮＯＶＡＴＩＶＥ　ＴＥＣＨＮＩＱＵＥ　ＦＯＲ　ＲＥＦＲＡＣＴＯＲＹ　ＣＡＳＴＡＢＬＥ　ＩＮＳＴＡＬＬＡＴＩＯＮ」　訳文は備考へ、Ｉｎｄｕｓｔｒｉａｌ　Ｈｅａｔｉｎｇ　誌　（ＵＳＡ）、１９９５年５月号掲載</t>
  </si>
  <si>
    <t>審判請求証拠（無効審判請求の引用文献情報）（2006/11/30）異議申立 60／00823 国内図書館 耐火物技術協会　編、２　不定形耐火物、耐火物手帳‘９７、耐火物技術協会／高宮陽一、19961205、第１版　第１刷、Ｐ１３９－１４２</t>
  </si>
  <si>
    <t>審判請求証拠（無効審判請求の引用文献情報）（2006/11/30）異議申立 60／00824 国内図書館 黒崎窯業株式会社技術研究所部長代理　吉富丈記、低セメントキャスタブル、耐火物技術講習会テキスト、平成元年（１９８９年）８・９月号、Ｐ７６－８１</t>
  </si>
  <si>
    <t>審判請求証拠（無効審判請求の引用文献情報）（2006/11/30）異議申立 60／00825 国内雑誌 品川白煉瓦株式会社　山村隆　他四名、３．加熱炉スキッドパイプ用セルフフローキャスタブル、「第２９回精錬用耐火物専門委員会分科会」平成６年５月１１日資料、Ｐ１４６－１４９</t>
  </si>
  <si>
    <t>審判請求証拠（無効審判請求の引用文献情報）（2006/11/30）異議申立 60／00826 外国カタログ カタログ「ＥＺ　ＣＡＳＴ　ＳＥＬＦ－ＦＬＯＷＩＮＧ　ＣＬＡＹ／ＡＬＵＭＩＮＡ　ＣＡＳＴＡＢＬＥＳ」、ＮＡＴＩＯＮＡＬ　ＲＥＦＲＡＣＴＯＲＩＥＳ＆ＭＩＮＥＲＡＬＳ　社、199408</t>
  </si>
  <si>
    <t>審判請求証拠（無効審判請求の引用文献情報）（2006/11/30）異議申立 60／00827 国内雑誌 品川白煉瓦株式会社　山村隆　他三名、アルミナ・スピネル質　セルフフローキャスタブルの開発、耐火物、耐火物技術協会、19941010、Ｖ４６　Ｎ１０　１９９４年１０月号、Ｐ５３５－５３６</t>
  </si>
  <si>
    <t>審判審判2007-390131号</t>
  </si>
  <si>
    <t>審判審判2008-390080号</t>
  </si>
  <si>
    <t>審判（受付）:20080718:60:審判請求書（その他の請求書・申立書を含む）;審判（発送）:20080801:20:審判番号通知;審判（庁内）:20080804:95:予告登録通知;審判（発送）:20080813:22:審判官指定（変更）通知;審判（発送）:20080813:2892:通知書（その他）期間無;審判（受付）:20080822:609:請求取下書;審判（庁内）:20080828:9611:請求取下登録</t>
  </si>
  <si>
    <t>審判審判2008-390089号</t>
  </si>
  <si>
    <t>審判審判2008-800199号</t>
  </si>
  <si>
    <t>審判（受付）:20081008:60:審判請求書（その他の請求書・申立書を含む）;審判（発送）:20081022:20:審判番号通知;審判（発送）:20081022:22:審判官指定（変更）通知;審判（庁内）:20081022:95:予告登録通知;審判（発送）:20081029:17:請求書副本の送達通知（答弁指令）;審判（発送）:20081029:20:審判番号通知;審判（発送）:20081029:22:審判官指定（変更）通知;審判（庁内）:20081105:3012:郵便送達報告書;審判（受付）:20090105:57:答弁書（審判事件答弁書・異議答弁書）;審判（受付）:20090105:611:訂正請求書;審判（発送）:20090213:22:審判官指定（変更）通知;審判（発送）:20090213:22:審判官指定（変更）通知;審判（庁内）:20090225:302:応対記録;審判（発送）:20090302:171:答弁書副本の送付通知（弁駁指令）;審判（発送）:20090302:2891:通知書（その他）期間有;審判（受付）:20090331:58:弁駁書（審判事件答弁書・異議答弁書）;審判（受付）:20090402:782:上申書（被請求人・権利者）;審判（発送）:20090622:172:弁駁書副本の送付通知（答弁指令）;審判（発送）:20090622:1858:上申書副本の送付通知;審判（受付）:20090723:57:答弁書（審判事件答弁書・異議答弁書）;審判（発送）:20090825:1851:答弁書副本の送付通知;審判（発送）:20090825:232:書面審理通知書;審判（発送）:20090825:232:書面審理通知書;審判（発送）:20090904:233:口頭審理通知書;審判（発送）:20090904:233:口頭審理通知書;審判（発送）:20090911:22:審判官指定（変更）通知;審判（発送）:20090911:22:審判官指定（変更）通知;審判（受付）:20091001:7453:復代理人選任届（被請求人・権利者）;審判（受付）:20091007:6513:口頭審理陳述要領書;審判（受付）:20091007:6513:口頭審理陳述要領書;審判（庁内）:20091009:309:調書;審判（発送）:20091110:03:審決;審判（発送）:20091110:03:審決;審判（庁内）:20091116:3012:郵便送達報告書;審判（庁内）:20091116:3012:郵便送達報告書;審判（庁内）:20100108:96:確定登録通知</t>
  </si>
  <si>
    <t>審判請求証拠（無効審判請求の引用文献情報）（2008/10/08）異議申立 80／00783 その他 山村　隆、吹付工法の最近の進歩、セラミックデータブック’９１、工業製品技術協会、19910826、Ｐ２３１－２３８</t>
  </si>
  <si>
    <t>審判請求証拠（無効審判請求の引用文献情報）（2008/10/08）異議申立 80／00784 その他 ニュークリート・システム－スプレイ式耐火物ライニング、ＰＮＥＵＣＲＥＴＥ　ＳＹＳＴＥＭ－ＳＰＲＡＹ　ＲＥＦＲＡＣＴＯＲＹ　ＬＩＮＩＮＧＳ及び訳文</t>
  </si>
  <si>
    <t>審判請求証拠（無効審判請求の引用文献情報）（2008/10/08）異議申立 80／00785 外国雑誌 Ｊ．タイナー、湿式吹付け－コンクリート吹付の革新的工法及び訳文、199112</t>
  </si>
  <si>
    <t>審判請求証拠（無効審判請求の引用文献情報）（2008/10/08）異議申立 80／00786 その他 実験報告書</t>
  </si>
  <si>
    <t>審判異議2003-071057号</t>
  </si>
  <si>
    <t>審判（受付）:20030425:561:異議申立書;審判（発送）:20030516:201:異議番号通知;審判（発送）:20030516:201:異議番号通知;審判（発送）:20030516:201:異議番号通知;審判（庁内）:20030520:95:予告登録通知;審判（発送）:20030624:22:審判官指定（変更）通知;審判（発送）:20030624:22:審判官指定（変更）通知;審判（発送）:20030711:18:異議申立書副本の送付通知;審判（発送）:20031125:22:審判官指定（変更）通知;審判（発送）:20031125:22:審判官指定（変更）通知;審判（発送）:20031128:10:取消理由通知書;審判（受付）:20040123:53:意見書;審判（受付）:20040123:7442:代理人受任届（被請求人・権利者）;審判（発送）:20040224:16:異議の決定;審判（発送）:20040224:16:異議の決定;審判（庁内）:20040301:3012:郵便送達報告書;審判（庁内）:20040302:3012:郵便送達報告書;審判（庁内）:20040420:96:確定登録通知</t>
  </si>
  <si>
    <t>特願2000-77481</t>
  </si>
  <si>
    <t>特許03341114</t>
  </si>
  <si>
    <t>特開2000-301374</t>
  </si>
  <si>
    <t xml:space="preserve">B23K 26/08       </t>
  </si>
  <si>
    <t>B23K 26/08</t>
  </si>
  <si>
    <t>B23K26/08;B23K26/00,330;H05K3/00;B23K101:42;B23K101:42</t>
  </si>
  <si>
    <t>B23K26/08</t>
  </si>
  <si>
    <t>B23K  26/08@AFI(JP);B23K  26/00@ALI(JP);B23K  26/38@ALI(JP);B23K 101/42@ALN(JP);H05K   3/00@ALI(JP);B23K  26/08@CFI(JP);B23K  26/00@CLI(JP);H05K   3/00@CLI(JP)</t>
  </si>
  <si>
    <t>B23K  26/08@AFI(JP)</t>
  </si>
  <si>
    <t>B23K 26/08        B;B23K 26/00    330;H05K  3/00        M;H05K  3/00        N;B23K101:42</t>
  </si>
  <si>
    <t>後藤　洋介;池田　憲保</t>
  </si>
  <si>
    <t xml:space="preserve">(57)【要約】 【課題】加工速度を向上させることのできるレーザ加工装置を提供すること。 【解決手段】レーザ光を、ｆθレンズ１７、１８を通してワーク２０面上におけるＸ軸方向及びＹ軸方向に振らせ、照射するためのガルバノスキャン系を複数（１４、１６）備え、前記複数のガルバノスキャン系のうち互いに隣接する２つのガルバノスキャン系を左右対称の関係で配置した。 </t>
  </si>
  <si>
    <t xml:space="preserve">(57)【特許請求の範囲】 【請求項１】レーザ光を、ｆθレンズを通してワーク面上におけるＸ軸方向及びＹ軸方向に振らせ、照射するためのガルバノスキャン系を複数備え、前記複数のガルバノスキャン系のうち互いに隣接する２つのガルバノスキャン系を左右対称の関係で配置し、前記２つのガルバノスキャン系による走査順序が、互いに逆になるように前記２つのガルバノスキャン系を制御する制御装置を備え、前記ワークの加工領域を同時加工することを特徴とするレーザ加工装置。 【請求項２】レーザ光を、ｆθレンズを通してワーク面上におけるＸ軸方向及びＹ軸方向に振らせ、照射するためのガルバノスキャン系を複数使用して前記ワークの加工領域を加工するに際し、前記複数のガルバノスキャン系のうち互いに隣接する２つのガルバノスキャン系を左右対称の関係で配置し、前記２つのガルバノスキャン系による走査順序を互いに逆にすることにより、前記ワークの加工領域を同時加工することを特徴とするレーザ加工方法。 【請求項３】レーザ光をｆθレンズを通してワーク面上におけるＸ軸方向及びＹ軸方向に振らせるためのガルバノスキャン系を複数備え、該複数のガルバノスキャン系により前記ワークの加工領域を同時加工するレーザ加工装置において、前記複数のガルバノスキャン系のうちの少なくとも１つを水平移動させることにより、少なくとも２つのガルバノスキャン系の間の距離を可変とする駆動機構を備えたことを特徴とするレーザ加工装置。 【請求項４】レーザ光を、ｆθレンズを通してワーク面上におけるＸ軸方向及びＹ軸方向に振らせるためのガルバノスキャン系を複数備え、該複数のガルバノスキャン系により前記ワークの加工領域を同時加工するレーザ加工装置において、前記複数のガルバノスキャン系を個別に、前記ワークに対して垂直方向に駆動する駆動機構を備えたことを特徴とするレーザ加工装置。 </t>
  </si>
  <si>
    <t>特願平09-145013の分割（44条1項）</t>
  </si>
  <si>
    <t>SFG0031058968</t>
  </si>
  <si>
    <t>審判異議2003-071057号;審判審判2010-800103号</t>
  </si>
  <si>
    <t>特開平08-141769;特開平06-262383;特開平07-032183;特開平08-215875</t>
  </si>
  <si>
    <t>拒絶理由通知（拒絶理由の引用文献情報）（2002/02/05）特開平08-141769;登録査定　　（登録査定の参考文献情報）（2002/07/16）特開平08-141769;異議証拠　　（異議申立の引用文献情報）（2003/04/25）特開平06-262383;異議証拠　　（異議申立の引用文献情報）（2003/04/25）特開平07-032183;異議採用証拠（異議決定の引用文献情報）（2004/02/06）特開平07-032183;審判請求証拠（無効審判請求の引用文献情報）（2010/06/10）特開平07-032183;審判請求証拠（無効審判請求の引用文献情報）（2010/06/10）特開平08-215875</t>
  </si>
  <si>
    <t>審判審判2010-800103号</t>
  </si>
  <si>
    <t>平23年（行ケ）第10123号</t>
  </si>
  <si>
    <t>審判（受付）:20100610:60:審判請求書（その他の請求書・申立書を含む）;審判（発送）:20100623:20:審判番号通知;審判（発送）:20100623:22:審判官指定（変更）通知;審判（庁内）:20100623:95:予告登録通知;審判（発送）:20100701:17:請求書副本の送達通知（答弁指令）;審判（発送）:20100701:20:審判番号通知;審判（発送）:20100701:22:審判官指定（変更）通知;審判（発送）:20100701:22:審判官指定（変更）通知;審判（庁内）:20100706:3012:郵便送達報告書;審判（受付）:20100826:7442:代理人受任届（被請求人・権利者）;審判（受付）:20100830:57:答弁書（審判事件答弁書・異議答弁書）;審判（受付）:20100830:611:訂正請求書;審判（発送）:20101027:171:答弁書副本の送付通知（弁駁指令）;審判（発送）:20101027:173:訂正請求副本送付通知（弁駁指令）;審判（受付）:20101125:58:弁駁書（審判事件答弁書・異議答弁書）;審判（発送）:20101210:1852:弁駁書副本の送付通知;審判（発送）:20110111:2892:通知書（その他）期間無;審判（発送）:20110111:2892:通知書（その他）期間無;審判（受付）:20110127:6513:口頭審理陳述要領書;審判（受付）:20110128:6513:口頭審理陳述要領書;審判（発送）:20110201:1860:口頭審理陳述要領書副本の送付通知;審判（発送）:20110202:1860:口頭審理陳述要領書副本の送付通知;審判（庁内）:20110214:309:調書;審判（発送）:20110317:03:審決;審判（発送）:20110317:03:審決;審判（庁内）:20110323:3012:郵便送達報告書;審判（庁内）:20110324:3012:郵便送達報告書;審判（庁内）:20120213:96:確定登録通知</t>
  </si>
  <si>
    <t>審判審判2008-800220号</t>
  </si>
  <si>
    <t>平21年（行ケ）第10204号</t>
  </si>
  <si>
    <t>平23年（行ツ）第147号</t>
  </si>
  <si>
    <t>平23年（行サ）第148号</t>
  </si>
  <si>
    <t>審判（受付）:20081028:60:審判請求書（その他の請求書・申立書を含む）;審判（庁内）:20081110:95:予告登録通知;審判（発送）:20081112:20:審判番号通知;審判（発送）:20081112:22:審判官指定（変更）通知;審判（受付）:20081117:7442:代理人受任届（被請求人・権利者）;審判（発送）:20081125:20:審判番号通知;審判（発送）:20081125:22:審判官指定（変更）通知;審判（発送）:20081126:17:請求書副本の送達通知（答弁指令）;審判（庁内）:20081202:3012:郵便送達報告書;審判（受付）:20090126:57:答弁書（審判事件答弁書・異議答弁書）;審判（発送）:20090130:171:答弁書副本の送付通知（弁駁指令）;審判（受付）:20090302:58:弁駁書（審判事件答弁書・異議答弁書）;審判（発送）:20090306:22:審判官指定（変更）通知;審判（発送）:20090306:22:審判官指定（変更）通知;審判（発送）:20090312:22:審判官指定（変更）通知;審判（発送）:20090312:22:審判官指定（変更）通知;審判（庁内）:20090319:3013:庁内書類（その他の庁内書類）;審判（受付）:20090408:6513:口頭審理陳述要領書;審判（受付）:20090408:6513:口頭審理陳述要領書;審判（発送）:20090409:1860:口頭審理陳述要領書副本の送付通知;審判（発送）:20090409:1860:口頭審理陳述要領書副本の送付通知;審判（庁内）:20090417:94:閲覧照会;審判（受付）:20090421:6513:口頭審理陳述要領書;審判（庁内）:20090423:309:調書;審判（庁内）:20090424:941:閲覧貸出;審判（庁内）:20090430:942:閲覧返却;審判（受付）:20090514:781:上申書（出願人・請求人）;審判（受付）:20090514:782:上申書（被請求人・権利者）;審判（発送）:20090515:1858:上申書副本の送付通知;審判（発送）:20090515:1858:上申書副本の送付通知;審判（受付）:20090528:782:上申書（被請求人・権利者）;審判（発送）:20090603:1858:上申書副本の送付通知;審判（発送）:20090603:23:審理終結通知書;審判（発送）:20090603:23:審理終結通知書;審判（発送）:20090707:03:審決;審判（発送）:20090707:03:審決;審判（庁内）:20090710:3012:郵便送達報告書;審判（庁内）:20090713:3012:郵便送達報告書;審判（庁内）:20120220:96:確定登録通知</t>
  </si>
  <si>
    <t>特願2000-82983</t>
  </si>
  <si>
    <t>特許03973006</t>
  </si>
  <si>
    <t>特開2001-274218</t>
  </si>
  <si>
    <t xml:space="preserve">H01L  21/677             </t>
  </si>
  <si>
    <t>H01L21/677;B25J9/06;B65G49/06;B65G49/07</t>
  </si>
  <si>
    <t>H01L21/677</t>
  </si>
  <si>
    <t>H01L  21/677@AFI(JP);B25J   9/06@ALI(JP);B65G  49/06@ALI(JP);B65G  49/07@ALI(JP)</t>
  </si>
  <si>
    <t>H01L  21/677@AFI(JP)</t>
  </si>
  <si>
    <t>B65G  49/06@AFI(JP);H01L  21/677@AFI(JP);B25J   9/06@ALI(JP);B25J  17/00@ALI(KR);B65G  49/07@ALI(JP);H01L  21/68@ALI(EP);B65G  49/05@CFI(JP);H01L  21/67@CFI(JP);B25J   9/06@CLI(JP);B25J  17/00@CLI(KR);B65G  49/07@CLI(JP)</t>
  </si>
  <si>
    <t>B65G  49/06@AFI(JP)</t>
  </si>
  <si>
    <t>H01L 21/68        A;B25J  9/06        D;B65G 49/06        Z;B65G 49/07        C</t>
  </si>
  <si>
    <t>村瀬　一美</t>
  </si>
  <si>
    <t xml:space="preserve">(57)【要約】 【課題】ダブルアーム型ロボットの旋回半径を小さくする。 【解決手段】関節部３，４，５により回転可能に連結されて回転駆動源による回転力を伝達し所望の動作をさせるアーム２を二組備えてなるダブルアーム型ロボット１において、二組のアーム２に設けられる基端の関節部３の回転中心軸を上下（または軸方向）に配置するようにしている。 </t>
  </si>
  <si>
    <t xml:space="preserve">(57)【特許請求の範囲】 【請求項１】 ハンド部と、前腕と、上腕と、前記ハンド部と前記前腕を連結するハンド関節部と、前記前腕と前記上腕を連結する肘関節部と、前記上腕の前記肘関節部とは反対側に設けたアームの基端の関節部と、前記各関節部を連結駆動して回動させる回転駆動源とを有するとともに、前記ハンド部が一方向を向いて、前記上腕と前記前腕とを伸ばしきった伸長位置と前記上腕と前記前腕とを折り畳み前記ハンドを引き込んだ縮み位置との間を移動するアームを二組備えたダブルアーム型ロボットにおいて、前記二組のアームがそれぞれ取り付けられる第１及び第２の支持部材と、前記第１及び第２の支持部材を上下方向に移動可能に保持するコラムとを含む移動機構を備え、前記アームは前記アームの基端の関節部が互いに上下に異なる高さで配置された前記第１及び第２の支持部材にそれぞれ取り付けられると共に、前記アームの基端の関節部はともに前記第１及び第２の支持部材の間に配置され、前記アームを前記縮み位置に移動させたときに、当該アームに取り付けられたそれぞれのハンド部が前記アームの基端の関節部の間に位置し、かつ、二組の前記肘関節部を二組ともに前記ハンド部の移動方向に関して同方向でかつ水平方向側方に突出させ、前記ハンド部の移動方向に関して前記肘関節部が突出する方向と反対側に前記移動機構を配置し、前記ハンド部はワークを載置して前記伸長位置と前記縮み位置の間を移動するものであって、前記縮み位置に移動したときに前記ワークを前記二組のアームの前記基端の関節部の間に位置させるものであるダブルアーム型ロボット。 【請求項２】 前記二組のアームは、前記第１と第２の支持部材の間に配置されるものである請求項１記載のダブルアーム型ロボット。 【請求項３】 前記二組のアームは、前記支持部材の間に互いに干渉することなく上下方向に対称に配置されるものである請求項１または２記載のダブルアーム型ロボット。 【請求項４】 前記二組のアームがそれぞれ対面するように配置されることを特徴とする請求項１から３のいずれか１つに記載のダブルアーム型ロボット。 【請求項５】 前記基端の関節部は前記アームの回転中心となる回転中心軸を備え、前記二組のアームは前記回転中心軸が同軸方向に重なるように取り付けられたことを特徴とする請求項１から４のいずれか１つに記載のダブルアーム型ロボット。 【請求項６】 前記基端の関節部は前記アームの回転中心となる回転中心軸を備え、前記二組のアームの基端の関節部の回転中心軸が同軸に重ならないものである請求項１から４のいずれか１つに記載のダブルアーム型ロボット。 【請求項７】 前記移動機構は旋回機能を有するものである請求項１から６のいずれか１つに記載のダブルアーム型ロボット。 【請求項８】 前記アーム基端の関節部は前記アームの回転中心となる回転中心軸を備え、前記アーム基端の関節部におけるアームの回転中心軸は、前記移動機構の旋回中心軸を中心として旋回可能である請求項７記載のダブルアーム型ロボット。 【請求項９】 前記移動機構は回動可能な台座部に設けられており前記台座部の回動中心である旋回中心軸と平行な軸に沿って前記支持部材を移動可能に保持したことを特徴とする請求項７または８に記載のダブルアーム型ロボット。 【請求項１０】 前記アームの基端の関節部の回転中心軸は、前記移動機構の旋回中心軸から前記二組のアームの伸縮方向と直交する方向で偏心させ、前記二組のアームの伸縮動作に伴い移動する前記アーム基端の関節部以外の関節部の位置を前記旋回中心軸に近づけるものである請求項７から９までのいずれか１つに記載のダブルアーム型ロボット。 【請求項１１】 前記二組のアームは複数の関節部を有し、水平多関節型ロボットであることを特徴とする請求項１から１０までのいずれか１つに記載のダブルアーム型ロボット。 </t>
  </si>
  <si>
    <t>SFG0016098848</t>
  </si>
  <si>
    <t>審判審判2008-800220号;審判審判2009-800081号</t>
  </si>
  <si>
    <t>特開平04-085812;特開平04-163937;実開平01-063137;特開平10-264075;特開平11-188670;特開昭58-109284;特開昭55-90290;特開平4-87785;特開平6-126663;特開平8-127405</t>
  </si>
  <si>
    <t>特開平04-085812;特開平04-163937;実全平01-063137;特開平10-264075;特開昭58-109284;特開平11-188670;特開昭55-090290;特開平04-087785;特開平06-126663;特開平08-127405;特開2000-243809;特開平06-320464;特開平11-208818;特開昭21-109284;特開平09-162257;特開平09-314485;特開平10-012699;特開平10-092917;特開平10-279050;特開平11-333768;異議申立 90／00355 その他 第１２図を拡大した参考図１、甲第１３号証（特開昭５８－１０９２８４）</t>
  </si>
  <si>
    <t>拒絶理由通知（拒絶理由の引用文献情報）（2006/03/10）特開平04-085812;拒絶理由通知（拒絶理由の引用文献情報）（2006/03/10）特開平04-163937;拒絶理由通知（拒絶理由の引用文献情報）（2006/03/10）実全平01-063137;拒絶理由通知（拒絶理由の引用文献情報）（2006/08/08）特開平04-085812;拒絶理由通知（拒絶理由の引用文献情報）（2006/08/08）特開平04-163937;拒絶理由通知（拒絶理由の引用文献情報）（2006/08/08）特開平10-264075;拒絶理由通知（拒絶理由の引用文献情報）（2006/08/08）実全平01-063137;拒絶理由通知（拒絶理由の引用文献情報）（2006/12/22）特開昭58-109284;拒絶理由通知（拒絶理由の引用文献情報）（2006/12/22）特開平04-085812;拒絶理由通知（拒絶理由の引用文献情報）（2006/12/22）特開平04-163937;拒絶理由通知（拒絶理由の引用文献情報）（2006/12/22）特開平10-264075;拒絶理由通知（拒絶理由の引用文献情報）（2006/12/22）特開平11-188670;拒絶理由通知（拒絶理由の引用文献情報）（2006/12/22）実全平01-063137;登録査定　　（登録査定の参考文献情報）（2007/05/30）特開昭55-090290;登録査定　　（登録査定の参考文献情報）（2007/05/30）特開昭58-109284;登録査定　　（登録査定の参考文献情報）（2007/05/30）特開平04-085812;登録査定　　（登録査定の参考文献情報）（2007/05/30）特開平04-087785;登録査定　　（登録査定の参考文献情報）（2007/05/30）特開平04-163937;登録査定　　（登録査定の参考文献情報）（2007/05/30）特開平06-126663;登録査定　　（登録査定の参考文献情報）（2007/05/30）特開平08-127405;登録査定　　（登録査定の参考文献情報）（2007/05/30）特開平10-264075;登録査定　　（登録査定の参考文献情報）（2007/05/30）特開平11-188670;登録査定　　（登録査定の参考文献情報）（2007/05/30）実全平01-063137;審判請求証拠（無効審判請求の引用文献情報）（2008/10/27）特開2000-243809;審判請求証拠（無効審判請求の引用文献情報）（2008/10/27）特開昭55-090290;審判請求証拠（無効審判請求の引用文献情報）（2008/10/27）特開平04-085812;審判請求証拠（無効審判請求の引用文献情報）（2008/10/27）特開平04-087785;審判請求証拠（無効審判請求の引用文献情報）（2008/10/27）特開平06-126663;審判請求証拠（無効審判請求の引用文献情報）（2008/10/27）特開平06-320464;審判請求証拠（無効審判請求の引用文献情報）（2008/10/27）特開平11-208818;審判請求証拠（無効審判請求の引用文献情報）（2009/04/17）特開昭21-109284;審判請求証拠（無効審判請求の引用文献情報）（2009/04/17）特開昭55-090290;審判請求証拠（無効審判請求の引用文献情報）（2009/04/17）特開平04-085812;審判請求証拠（無効審判請求の引用文献情報）（2009/04/17）特開平04-087785;審判請求証拠（無効審判請求の引用文献情報）（2009/04/17）特開平06-126663;審判請求証拠（無効審判請求の引用文献情報）（2009/04/17）特開平06-320464;審判請求証拠（無効審判請求の引用文献情報）（2009/04/17）特開平09-162257;審判請求証拠（無効審判請求の引用文献情報）（2009/04/17）特開平09-314485;審判請求証拠（無効審判請求の引用文献情報）（2009/04/17）特開平10-012699;審判請求証拠（無効審判請求の引用文献情報）（2009/04/17）特開平10-092917;審判請求証拠（無効審判請求の引用文献情報）（2009/04/17）特開平10-279050;審判請求証拠（無効審判請求の引用文献情報）（2009/04/17）特開平11-208818;審判請求証拠（無効審判請求の引用文献情報）（2009/04/17）特開平11-333768;審判請求証拠（無効審判請求の引用文献情報）（2009/04/17）異議申立 90／00355 その他 第１２図を拡大した参考図１、甲第１３号証（特開昭５８－１０９２８４）</t>
  </si>
  <si>
    <t>審判請求証拠（無効審判請求の引用文献情報）（2008/10/27）特開2000-243809</t>
  </si>
  <si>
    <t>審判請求証拠（無効審判請求の引用文献情報）（2008/10/27）特開昭55-090290</t>
  </si>
  <si>
    <t>審判請求証拠（無効審判請求の引用文献情報）（2008/10/27）特開平04-085812</t>
  </si>
  <si>
    <t>審判請求証拠（無効審判請求の引用文献情報）（2008/10/27）特開平04-087785</t>
  </si>
  <si>
    <t>審判請求証拠（無効審判請求の引用文献情報）（2008/10/27）特開平06-126663</t>
  </si>
  <si>
    <t>審判請求証拠（無効審判請求の引用文献情報）（2008/10/27）特開平06-320464</t>
  </si>
  <si>
    <t>審判請求証拠（無効審判請求の引用文献情報）（2008/10/27）特開平11-208818</t>
  </si>
  <si>
    <t>審判審判2009-800081号</t>
  </si>
  <si>
    <t>平24年（行ケ）第10244号</t>
  </si>
  <si>
    <t>審判（受付）:20090420:60:審判請求書（その他の請求書・申立書を含む）;審判（発送）:20090513:20:審判番号通知;審判（発送）:20090513:22:審判官指定（変更）通知;審判（庁内）:20090513:95:予告登録通知;審判（受付）:20090514:7442:代理人受任届（被請求人・権利者）;審判（発送）:20090521:17:請求書副本の送達通知（答弁指令）;審判（発送）:20090521:20:審判番号通知;審判（発送）:20090521:22:審判官指定（変更）通知;審判（発送）:20090521:22:審判官指定（変更）通知;審判（庁内）:20090526:3012:郵便送達報告書;審判（受付）:20090721:57:答弁書（審判事件答弁書・異議答弁書）;審判（受付）:20090729:782:上申書（被請求人・権利者）;審判（発送）:20090729:1851:答弁書副本の送付通知;審判（発送）:20090729:234:手続中止通知書;審判（発送）:20090729:234:手続中止通知書;審判（受付）:20110127:781:上申書（出願人・請求人）;審判（受付）:20120214:782:上申書（被請求人・権利者）;審判（庁内）:20120214:302:応対記録;審判（発送）:20120215:22:審判官指定（変更）通知;審判（発送）:20120215:22:審判官指定（変更）通知;審判（発送）:20120221:132:無効理由通知書;審判（発送）:20120221:132:無効理由通知書;審判（発送）:20120221:1858:上申書副本の送付通知;審判（発送）:20120221:1858:上申書副本の送付通知;審判（発送）:20120221:231:審理再開通知書;審判（発送）:20120221:231:審理再開通知書;審判（受付）:20120322:53:意見書;審判（受付）:20120322:7452:復代理人受任届（被請求人・権利者）;審判（受付）:20120322:611:訂正請求書;審判（発送）:20120329:1856:意見書副本の送付通知;審判（発送）:20120411:22:審判官指定（変更）通知;審判（発送）:20120411:22:審判官指定（変更）通知;審判（受付）:20120508:781:上申書（出願人・請求人）;審判（発送）:20120511:1858:上申書副本の送付通知;審判（発送）:20120511:2331:2331(C0840);審判（発送）:20120511:2331:2331(C0840);審判（庁内）:20120521:302:応対記録;審判（受付）:20120522:6513:口頭審理陳述要領書;審判（受付）:20120522:6513:口頭審理陳述要領書;審判（庁内）:20120525:309:調書;審判（発送）:20120607:03:審決;審判（発送）:20120607:03:審決;審判（庁内）:20120612:3012:郵便送達報告書;審判（庁内）:20120612:3012:郵便送達報告書</t>
  </si>
  <si>
    <t>審判請求証拠（無効審判請求の引用文献情報）（2009/04/17）特開昭21-109284</t>
  </si>
  <si>
    <t>審判請求証拠（無効審判請求の引用文献情報）（2009/04/17）特開昭55-090290</t>
  </si>
  <si>
    <t>審判請求証拠（無効審判請求の引用文献情報）（2009/04/17）特開平04-085812</t>
  </si>
  <si>
    <t>審判請求証拠（無効審判請求の引用文献情報）（2009/04/17）特開平04-087785</t>
  </si>
  <si>
    <t>審判請求証拠（無効審判請求の引用文献情報）（2009/04/17）特開平06-126663</t>
  </si>
  <si>
    <t>審判請求証拠（無効審判請求の引用文献情報）（2009/04/17）特開平06-320464</t>
  </si>
  <si>
    <t>審判請求証拠（無効審判請求の引用文献情報）（2009/04/17）特開平09-162257</t>
  </si>
  <si>
    <t>審判請求証拠（無効審判請求の引用文献情報）（2009/04/17）特開平09-314485</t>
  </si>
  <si>
    <t>審判請求証拠（無効審判請求の引用文献情報）（2009/04/17）特開平10-012699</t>
  </si>
  <si>
    <t>審判請求証拠（無効審判請求の引用文献情報）（2009/04/17）特開平10-092917</t>
  </si>
  <si>
    <t>審判請求証拠（無効審判請求の引用文献情報）（2009/04/17）特開平10-279050</t>
  </si>
  <si>
    <t>審判請求証拠（無効審判請求の引用文献情報）（2009/04/17）特開平11-208818</t>
  </si>
  <si>
    <t>審判請求証拠（無効審判請求の引用文献情報）（2009/04/17）特開平11-333768</t>
  </si>
  <si>
    <t>審判請求証拠（無効審判請求の引用文献情報）（2009/04/17）異議申立 90／00355 その他 第１２図を拡大した参考図１、甲第１３号証（特開昭５８－１０９２８４）</t>
  </si>
  <si>
    <t>審判審判2011-800112号</t>
  </si>
  <si>
    <t>株式会社三越伊勢丹</t>
  </si>
  <si>
    <t>審判（受付）:20110630:60:審判請求書（その他の請求書・申立書を含む）;審判（発送）:20110722:20:審判番号通知;審判（発送）:20110722:22:審判官指定（変更）通知;審判（庁内）:20110726:95:予告登録通知;審判（発送）:20110729:17:請求書副本の送達通知（答弁指令）;審判（発送）:20110729:20:審判番号通知;審判（発送）:20110729:22:審判官指定（変更）通知;審判（庁内）:20110823:3012:郵便送達報告書;審判（受付）:20110913:57:答弁書（審判事件答弁書・異議答弁書）;審判（発送）:20110926:22:審判官指定（変更）通知;審判（発送）:20110926:22:審判官指定（変更）通知;審判（受付）:20111101:654:証人尋問申出書;審判（受付）:20111101:6541:尋問事項書;審判（発送）:20111110:1851:答弁書副本の送付通知;審判（発送）:20111110:1864:証人尋問申出書副本の送付通知;審判（発送）:20111110:1865:尋問事項書副本の送付通知;審判（受付）:20111130:7442:代理人受任届（被請求人・権利者）;審判（受付）:20111219:781:上申書（出願人・請求人）;審判（受付）:20111219:654:証人尋問申出書;審判（受付）:20111219:654:証人尋問申出書;審判（受付）:20111219:654:証人尋問申出書;審判（受付）:20111219:6541:尋問事項書;審判（受付）:20111219:6541:尋問事項書;審判（受付）:20111219:6541:尋問事項書;審判（受付）:20111226:655:検証申出書;審判（受付）:20111226:655:検証申出書;審判（受付）:20111226:655:検証申出書;審判（受付）:20111226:655:検証申出書;審判（受付）:20111226:655:検証申出書;審判（受付）:20111226:655:検証申出書;審判（受付）:20111226:655:検証申出書;審判（受付）:20111226:655:検証申出書;審判（受付）:20120105:781:上申書（出願人・請求人）;審判（受付）:20120106:84:営業秘密に関する申出書;審判（発送）:20120111:1850:副本の送付通知;審判（発送）:20120111:1858:上申書副本の送付通知;審判（発送）:20120111:1858:上申書副本の送付通知;審判（発送）:20120111:1864:証人尋問申出書副本の送付通知;審判（発送）:20120111:1865:尋問事項書副本の送付通知;審判（受付）:20120112:782:上申書（被請求人・権利者）;審判（発送）:20120112:1850:副本の送付通知;審判（受付）:20120116:654:証人尋問申出書;審判（受付）:20120116:6541:尋問事項書;審判（受付）:20120120:82:証拠（物件）提出書（翻訳文提出書含む）;審判（受付）:20120124:57:答弁書（審判事件答弁書・異議答弁書）;審判（発送）:20120124:1864:証人尋問申出書副本の送付通知;審判（発送）:20120124:1865:尋問事項書副本の送付通知;審判（発送）:20120125:22:審判官指定（変更）通知;審判（発送）:20120125:22:審判官指定（変更）通知;審判（発送）:20120126:1850:副本の送付通知;審判（発送）:20120126:1851:答弁書副本の送付通知;審判（発送）:20120126:2892:通知書（その他）期間無;審判（発送）:20120126:2892:通知書（その他）期間無;審判（受付）:20120131:82:証拠（物件）提出書（翻訳文提出書含む）;審判（発送）:20120203:1850:副本の送付通知;審判（受付）:20120213:523:手続補正書（自発・内容）;審判（発送）:20120217:1857:手続補正書副本の送付通知;審判（受付）:20120301:6513:口頭審理陳述要領書;審判（発送）:20120306:1860:口頭審理陳述要領書副本の送付通知;審判（受付）:20120319:6513:口頭審理陳述要領書;審判（発送）:20120323:1860:口頭審理陳述要領書副本の送付通知;審判（受付）:20120326:782:上申書（被請求人・権利者）;審判（受付）:20120411:781:上申書（出願人・請求人）;審判（受付）:20120411:782:上申書（被請求人・権利者）;審判（発送）:20120416:1858:上申書副本の送付通知;審判（発送）:20120416:1858:上申書副本の送付通知;審判（庁内）:20120419:309:調書;審判（受付）:20120517:6516:録音テープ等の書面化申出書;審判（発送）:20120523:23:審理終結通知書;審判（発送）:20120523:23:審理終結通知書;審判（庁内）:20120524:94:閲覧照会;審判（受付）:20120525:691:雑書類（出願人・請求人）;審判（庁内）:20120525:941:閲覧貸出;審判（庁内）:20120530:942:閲覧返却;審判（発送）:20120613:03:審決;審判（発送）:20120613:03:審決;審判（庁内）:20120619:3012:郵便送達報告書;審判（庁内）:20120619:3012:郵便送達報告書;審判（庁内）:20120621:94:閲覧照会;審判（庁内）:20120621:941:閲覧貸出;審判（庁内）:20120702:942:閲覧返却;審判（庁内）:20120807:96:確定登録通知</t>
  </si>
  <si>
    <t>特願2000-83485</t>
  </si>
  <si>
    <t>特許03190321</t>
  </si>
  <si>
    <t>特開2001-271215</t>
  </si>
  <si>
    <t xml:space="preserve">A41H 43/00       </t>
  </si>
  <si>
    <t>A41H 43/00</t>
  </si>
  <si>
    <t>A41H43/00;A41H9/00;A41H15/00</t>
  </si>
  <si>
    <t>A41H43/00</t>
  </si>
  <si>
    <t>A41H  43/00@AFI(JP);A41H   9/00@ALI(JP);A41H  15/00@ALI(JP);A41H  43/00@CFI(JP);A41H   9/00@CLI(JP);A41H  15/00@CLI(JP)</t>
  </si>
  <si>
    <t>A41H  43/00@AFI(JP)</t>
  </si>
  <si>
    <t>杉本　良夫</t>
  </si>
  <si>
    <t xml:space="preserve">【要約】 【課題】安全でかつ効率良く、また注文者とのトラブルを起こさない被服の裾上げ方法を提供すること。 【解決手段】被着者の寸法に応じて被服の裾上寸法を測ってその裾上位置を決定し、その裾上位置に寸法位置決めガンで柔軟性のピンを打ち込み被服の裾上位置を確定し、この裾上寸法に応じて被服の裾を切断し、その後、前記ピンを被服に付着したまま縫合して被服の裾上げを行う。 </t>
  </si>
  <si>
    <t xml:space="preserve">(57)【特許請求の範囲】 【請求項１】被着者の寸法に応じて被服の裾上げ寸法を測ってその裾上げ位置を決定する工程と、 この裾上げ位置が決定したら、その裾上げ位置に寸法位置決めガンで柔軟性のピンを打ち込み被服の裾上げ位置を確定する工程と、 この裾上げ位置が確定してから、所望裾上げ寸法に応じて被服の裾を切断する工程と、 この被服の裾を切断してから、前記ピンを被服に付着したまま縫合して被服の裾上げを行う工程と、 から成ることを特徴とする、被服の裾上げ方法。 【請求項２】前記被服は、男性用スーツ、男性用ズボン、女性用スーツ、女性用ズボンのいずれかであることを特徴とする前記請求項１に記載の被服の裾上げ方法。 【請求項３】前記柔軟性のピンは、合成樹脂製であることを特徴とする請求項１又は請求項２に記載の被服の裾上げ方法。 </t>
  </si>
  <si>
    <t>SFG0031277621</t>
  </si>
  <si>
    <t>「世界の家庭選書 ホ-ムソ-イング・ブック」日本リ-ダ-ズ ダイジェスト社 1979,2,1第2刷発行 P290-291</t>
  </si>
  <si>
    <t>異議申立 10／00664 その他 陳述書;異議申立 10／00665 その他 加工業務委託契約書;異議申立 10／00666 その他 特許権実施許諾契約書;異議申立 10／00667 その他 特許権実施許諾契約書;異議申立 10／00668 その他 特許権実施許諾契約書;異議申立 10／00669 その他 特許権実施許諾契約書;異議申立 10／00670 その他 特許権実施許諾契約書;異議申立 10／00671 その他 特許権実施許諾契約書</t>
  </si>
  <si>
    <t>審判請求証拠（無効審判請求の引用文献情報）（2011/06/30）異議申立 10／00664 その他 陳述書;審判請求証拠（無効審判請求の引用文献情報）（2011/06/30）異議申立 10／00665 その他 加工業務委託契約書;審判請求証拠（無効審判請求の引用文献情報）（2011/06/30）異議申立 10／00666 その他 特許権実施許諾契約書;審判請求証拠（無効審判請求の引用文献情報）（2011/06/30）異議申立 10／00667 その他 特許権実施許諾契約書;審判請求証拠（無効審判請求の引用文献情報）（2011/06/30）異議申立 10／00668 その他 特許権実施許諾契約書;審判請求証拠（無効審判請求の引用文献情報）（2011/06/30）異議申立 10／00669 その他 特許権実施許諾契約書;審判請求証拠（無効審判請求の引用文献情報）（2011/06/30）異議申立 10／00670 その他 特許権実施許諾契約書;審判請求証拠（無効審判請求の引用文献情報）（2011/06/30）異議申立 10／00671 その他 特許権実施許諾契約書</t>
  </si>
  <si>
    <t>審判請求証拠（無効審判請求の引用文献情報）（2011/06/30）異議申立 10／00664 その他 陳述書</t>
  </si>
  <si>
    <t>審判請求証拠（無効審判請求の引用文献情報）（2011/06/30）異議申立 10／00665 その他 加工業務委託契約書</t>
  </si>
  <si>
    <t>審判請求証拠（無効審判請求の引用文献情報）（2011/06/30）異議申立 10／00666 その他 特許権実施許諾契約書</t>
  </si>
  <si>
    <t>審判請求証拠（無効審判請求の引用文献情報）（2011/06/30）異議申立 10／00667 その他 特許権実施許諾契約書</t>
  </si>
  <si>
    <t>審判請求証拠（無効審判請求の引用文献情報）（2011/06/30）異議申立 10／00668 その他 特許権実施許諾契約書</t>
  </si>
  <si>
    <t>審判請求証拠（無効審判請求の引用文献情報）（2011/06/30）異議申立 10／00669 その他 特許権実施許諾契約書</t>
  </si>
  <si>
    <t>審判請求証拠（無効審判請求の引用文献情報）（2011/06/30）異議申立 10／00670 その他 特許権実施許諾契約書</t>
  </si>
  <si>
    <t>審判請求証拠（無効審判請求の引用文献情報）（2011/06/30）異議申立 10／00671 その他 特許権実施許諾契約書</t>
  </si>
  <si>
    <t>審判審判2008-800041号</t>
  </si>
  <si>
    <t>平21年（行ケ）第10045号</t>
  </si>
  <si>
    <t>審判（受付）:20080229:60:審判請求書（その他の請求書・申立書を含む）;審判（発送）:20080314:20:審判番号通知;審判（発送）:20080314:22:審判官指定（変更）通知;審判（庁内）:20080314:95:予告登録通知;審判（受付）:20080407:7442:代理人受任届（被請求人・権利者）;審判（発送）:20080422:20:審判番号通知;審判（発送）:20080422:22:審判官指定（変更）通知;審判（発送）:20080423:17:請求書副本の送達通知（答弁指令）;審判（庁内）:20080501:3012:郵便送達報告書;審判（受付）:20080623:57:答弁書（審判事件答弁書・異議答弁書）;審判（受付）:20080623:611:訂正請求書;審判（庁内）:20080707:94:閲覧照会;審判（庁内）:20080709:941:閲覧貸出;審判（受付）:20080710:7424:代理人辞任届（出願人・請求人）;審判（庁内）:20080715:942:閲覧返却;審判（発送）:20080912:22:審判官指定（変更）通知;審判（発送）:20080912:22:審判官指定（変更）通知;審判（発送）:20081014:1851:答弁書副本の送付通知;審判（発送）:20081023:22:審判官指定（変更）通知;審判（発送）:20081023:22:審判官指定（変更）通知;審判（受付）:20081128:6513:口頭審理陳述要領書;審判（受付）:20081128:6513:口頭審理陳述要領書;審判（庁内）:20081201:309:調書;審判（受付）:20081210:523:手続補正書（自発・内容）;審判（庁内）:20081211:94:閲覧照会;審判（庁内）:20081215:941:閲覧貸出;審判（庁内）:20081217:942:閲覧返却;審判（発送）:20081219:23:審理終結通知書;審判（発送）:20081219:23:審理終結通知書;審判（発送）:20090126:03:審決;審判（発送）:20090126:03:審決;審判（庁内）:20090128:94:閲覧照会;審判（庁内）:20090129:941:閲覧貸出;審判（庁内）:20090130:3012:郵便送達報告書;審判（庁内）:20090130:3012:郵便送達報告書;審判（庁内）:20090130:942:閲覧返却;審判（庁内）:20100112:96:確定登録通知</t>
  </si>
  <si>
    <t>特願2000-106839</t>
  </si>
  <si>
    <t>特許03392390</t>
  </si>
  <si>
    <t>特開2000-303515</t>
  </si>
  <si>
    <t>E03C  1/00</t>
  </si>
  <si>
    <t>E03B   5/00@AFI(JP);E03B  11/16@ALI(JP);E03C   1/00@ALI(JP);E03B   5/00@CFI(JP);E03B  11/00@CLI(JP);E03C   1/00@CLI(JP)</t>
  </si>
  <si>
    <t>E03B   5/00@AFI(JP)</t>
  </si>
  <si>
    <t>武　顕次郎</t>
  </si>
  <si>
    <t xml:space="preserve">(57)【要約】 【課題】簡単な構成で、水道管給水圧力が常に有効に利用でき、充分にコストダウンが可能な中高層建物用増圧給水システムを提供すること。 【解決手段】低層階の水栓１０ａ～１０ｃには、水道配水管１から直接、給水管３を介して給水し、高層階の水栓１０ｄ～１０ｆに対する給水は、給水管３に吸込管を接続した増圧ポンプ４で昇圧してから、給水管８を介して給水するようにしたもの。 【効果】低層ゾーンには水道管の水圧だけで給水されるので、減圧の必要は無くなり、増圧ポンプは高層ゾーンで必要とする増圧だけを得るように働けば良いので、水道管の水圧が充分に活用され、この結果、低層ゾーンでの減圧が不要になることと相俟って、必要なエネルギーを少なくすることができ、且つ、バイパス管路がなくても低層ゾーンへの給水が途絶える虞れをなくすことができる。 </t>
  </si>
  <si>
    <t xml:space="preserve">(57)【特許請求の範囲】 【請求項１】中高層建物の各階床を、下側から順次、少なくとも２群の階床群に分割した上で、最も下の階床群を除く各階床群に夫々専用の増圧ポンプを設け、 上記最も下の階床群の給水管の下端を水道用配管に直接接続し、 上記最も下の階床群を除く各階床群の給水管の下端は、上記専用の増圧ポンプの夫々を介して各々直下の階床群の給水管の上端に接続すると共に、 上記専用の増圧ポンプによる各階床毎の給水圧力の最大値が高さ換算で約３０ｍになるように各階床の増圧ポンプの運転が制御されるように構成したことを特徴とする中高層建物用増圧給水システム。 </t>
  </si>
  <si>
    <t>特願平06-132265の分割（44条1項）</t>
  </si>
  <si>
    <t>SFG0031060891</t>
  </si>
  <si>
    <t>審判審判2008-800041号;審判審判2009-390058号</t>
  </si>
  <si>
    <t>特開平2-9957;特開昭54-132801;特開平6-136794</t>
  </si>
  <si>
    <t>特開平02-009957;特開昭54-132801;特開平06-136794;特開平05-240186;特開平05-263444;特開平07-331711;異議申立 80／00151 国内雑誌 水道協会雑誌、日本水道協会、19920201、第６１巻　第２号（第６８９号）;異議申立 80／00152 その他 平成６年特許願第１３２２６５号;異議申立 80／00153 その他 特許第３３９２３９０号原簿;実全昭59-107072</t>
  </si>
  <si>
    <t>拒絶理由通知（拒絶理由の引用文献情報）（2002/03/28）特開平02-009957;登録査定　　（登録査定の参考文献情報）（2002/12/26）特開昭54-132801;登録査定　　（登録査定の参考文献情報）（2002/12/26）特開平02-009957;登録査定　　（登録査定の参考文献情報）（2002/12/26）特開平06-136794;審判請求証拠（無効審判請求の引用文献情報）（2008/02/29）特開平05-240186;審判請求証拠（無効審判請求の引用文献情報）（2008/02/29）特開平05-263444;審判請求証拠（無効審判請求の引用文献情報）（2008/02/29）特開平07-331711;審判請求証拠（無効審判請求の引用文献情報）（2008/02/29）異議申立 80／00151 国内雑誌 水道協会雑誌、日本水道協会、19920201、第６１巻　第２号（第６８９号）;審判請求証拠（無効審判請求の引用文献情報）（2008/02/29）異議申立 80／00152 その他 平成６年特許願第１３２２６５号;審判請求証拠（無効審判請求の引用文献情報）（2008/02/29）異議申立 80／00153 その他 特許第３３９２３９０号原簿;審判請求証拠（無効審判請求の引用文献情報）（2008/02/29）実全昭59-107072</t>
  </si>
  <si>
    <t>審判請求証拠（無効審判請求の引用文献情報）（2008/02/29）特開平07-331711</t>
  </si>
  <si>
    <t>審判請求証拠（無効審判請求の引用文献情報）（2008/02/29）異議申立 80／00151 国内雑誌 水道協会雑誌、日本水道協会、19920201、第６１巻　第２号（第６８９号）</t>
  </si>
  <si>
    <t>審判請求証拠（無効審判請求の引用文献情報）（2008/02/29）異議申立 80／00152 その他 平成６年特許願第１３２２６５号</t>
  </si>
  <si>
    <t>審判請求証拠（無効審判請求の引用文献情報）（2008/02/29）異議申立 80／00153 その他 特許第３３９２３９０号原簿</t>
  </si>
  <si>
    <t>審判審判2009-390058号</t>
  </si>
  <si>
    <t>審判異議2002-071307号</t>
  </si>
  <si>
    <t>審判（受付）:20020527:561:異議申立書;審判（受付）:20020528:561:異議申立書;審判（受付）:20020528:561:異議申立書;審判（発送）:20020614:201:異議番号通知;審判（発送）:20020614:201:異議番号通知;審判（発送）:20020614:201:異議番号通知;審判（発送）:20020614:201:異議番号通知;審判（庁内）:20020618:95:予告登録通知;審判（発送）:20020621:201:異議番号通知;審判（発送）:20020621:201:異議番号通知;審判（発送）:20020716:22:審判官指定（変更）通知;審判（発送）:20020716:22:審判官指定（変更）通知;審判（発送）:20020726:201:異議番号通知;審判（発送）:20020726:201:異議番号通知;審判（発送）:20020726:201:異議番号通知;審判（発送）:20020726:201:異議番号通知;審判（庁内）:20020730:95:予告登録通知;審判（庁内）:20020730:95:予告登録通知;審判（庁内）:20020812:94:閲覧照会;審判（庁内）:20020815:941:閲覧貸出;審判（発送）:20020816:18:異議申立書副本の送付通知;審判（庁内）:20020822:942:閲覧返却;審判（発送）:20020910:22:審判官指定（変更）通知;審判（発送）:20020910:22:審判官指定（変更）通知;審判（発送）:20020910:22:審判官指定（変更）通知;審判（発送）:20020910:22:審判官指定（変更）通知;審判（発送）:20021004:10:取消理由通知書;審判（庁内）:20021118:94:閲覧照会;審判（庁内）:20021120:941:閲覧貸出;審判（庁内）:20021127:942:閲覧返却;審判（受付）:20021204:53:意見書;審判（受付）:20021204:611:訂正請求書;審判（庁内）:20021209:94:閲覧照会;審判（庁内）:20021212:941:閲覧貸出;審判（庁内）:20021220:942:閲覧返却;審判（受付）:20030110:785:上申書（申立人・付与後異議申立人）;審判（発送）:20030718:10:取消理由通知書;審判（庁内）:20030808:94:閲覧照会;審判（庁内）:20030811:941:閲覧貸出;審判（庁内）:20030815:942:閲覧返却;審判（受付）:20030905:53:意見書;審判（受付）:20030905:611:訂正請求書;審判（受付）:20030905:619:訂正取下書;審判（庁内）:20030922:94:閲覧照会;審判（庁内）:20030925:941:閲覧貸出;審判（庁内）:20031002:942:閲覧返却;審判（受付）:20031014:785:上申書（申立人・付与後異議申立人）;審判（発送）:20031031:16:異議の決定;審判（発送）:20031031:16:異議の決定;審判（発送）:20031031:16:異議の決定;審判（発送）:20031031:16:異議の決定;審判（庁内）:20031106:3012:郵便送達報告書;審判（庁内）:20031107:3012:郵便送達報告書;審判（庁内）:20031110:3012:郵便送達報告書;審判（庁内）:20031110:3012:郵便送達報告書;審判（庁内）:20031112:96:確定登録通知;審判（庁内）:20031112:96:確定登録通知;審判（庁内）:20031112:96:確定登録通知</t>
  </si>
  <si>
    <t>特願2000-109295</t>
  </si>
  <si>
    <t>特許03232076</t>
  </si>
  <si>
    <t>特開2000-300725</t>
  </si>
  <si>
    <t>A63F5/04,512;A63F5/04,516</t>
  </si>
  <si>
    <t>A63F5/04,512</t>
  </si>
  <si>
    <t>峯岸　武司</t>
  </si>
  <si>
    <t xml:space="preserve">(57)【特許請求の範囲】 【請求項１】配当が異なる複数の入賞態様について乱数抽選を行い入賞態様に対応した当選フラグを成立させる入賞態様決定手段と、前記当選フラグが成立したことを遊技者に報知する報知手段とを備えた遊技機において、 前記入賞態様決定手段は、前記当選フラグが成立したその遊技において完結し次回の遊技に前記当選フラグが持ち越されない小当たり入賞態様と、前記当選フラグの成立後前記当選フラグに対応した入賞態様が発生するまで前記当選フラグが次回の遊技に持ち越されるボーナス入賞態様とを有し、このボーナス入賞態様の内部当選中であっても前記小当たり入賞態様の抽選を行い、 前記報知手段は、前記当選フラグおよび遊技状態を参照して選択した報知態様で、前記小当たり入賞態様に対応した当選フラグが成立したことを遊技者に報知することを特徴とする遊技機。 【請求項２】前記入賞態様決定手段は複数の前記小当たり入賞態様を有し、前記報知手段はこの複数の小当たり入賞態様に対応した複数の当選フラグの種類をも報知することを特徴とする請求項１に記載の遊技機。 【請求項３】前記報知手段は音によって前記報知を行うことを特徴とする請求項１または請求項２に記載の遊技機。 【請求項４】前記報知手段は所定確率で前記報知を行うことを特徴とする請求項１から請求項３のいずれか１項に記載の遊技機。 【請求項５】前記報知手段は前記ボーナス入賞態様に対応した当選フラグの成立をも報知することを特徴とする請求項１から請求項４のいずれか１項に記載の遊技機。 </t>
  </si>
  <si>
    <t>特願平10-260071の分割（44条1項）</t>
  </si>
  <si>
    <t>SFG0031058378</t>
  </si>
  <si>
    <t>審判異議2002-071307号;審判審判2007-800178号;審判審判2007-800237号;審判審判2008-390088号;審判審判2010-390043号</t>
  </si>
  <si>
    <t>特開平11-114136;特開平7-51431;特開平8-336642;特開平3-75078;特開平9-164237;特開平10-305128;特開平10-33750;特公平5-80235</t>
  </si>
  <si>
    <t>特開平03-075078;特開平07-051431;特開平08-336642;特開平11-114136;特公平05-080235;特開平06-114143;特開平07-136313;特開平11-216222;異議申立 70／00758 その他 原簿;異議申立 70／00759 その他 平成１５年９月４日に提出された訂正請求書;異議申立 70／00760 その他 基準日時系列表;異議申立 70／00761 その他 平成１４年（行ケ）第５３９号判決要旨;異議申立 70／00762 その他 早期審査に関する事情説明書;異議申立 70／00763 その他 早期審査に関する報告書;異議申立 70／00764 国内図書館 アルゼ株式会社第２６期有価証券報告書;異議申立 70／00765 その他 「サンダーＶ」のマシン語の出力画面;異議申立 70／00766 その他 「サンダーＶ」の逆アセンブルの出力画面;異議申立 70／00767 その他 「サンダーＶ」のマシン語プログラム;異議申立 70／00768 その他 「サンダーＶ」のアセンブルリスト;異議申立 70／00769 その他 「サンダーＶ」のアセンブルリスト（注釈付）;異議申立 70／00770 国内カタログ 遊技機の取扱説明書（サンダＶ）;異議申立 70／00771 国内雑誌 実戦！スロッター勝利の掟、株式会社宝島社、20030430、４４，４５;異議申立 70／00772 国内雑誌 パチスロ攻略マガジン、株式会社双葉社、19980501、８，９;異議申立 70／00773 その他 本願特許と「サンダＶ」との対照表;特開平08-280873;特開平09-000700;特開平09-099147;特開平10-201911;異議申立 70／50134 その他 登録原簿;異議申立 70／50135 その他 特許決定公報（異議２００２－７１３０７）;異議申立 70／50136 その他 平成１５年９月４日に提出された訂正請求書;異議申立 70／50137 その他 特願平９－３４０７４６号当初明細書及び図面;異議申立 70／50138 その他 基準日時系列表;異議申立 70／50139 その他 平成１４年（行ケ）第５３９号審決取消請求事件（平成１５年９月２４日口頭弁論終結）;異議申立 70／50140 その他 早期審査に関する事情説明書;異議申立 70／50141 その他 早期審査に関する報告書;異議申立 70／50142 その他 有価証券報告書;異議申立 70／50143 国内雑誌 パチスロ攻略マガジン、株式会社双葉社、１９９８年４月号;異議申立 70／50144 その他 「サンダーＶ」のマシン語プログラム;異議申立 70／50145 その他 「サンダＶ」のアセンブルリスト（注釈付）;異議申立 70／50146 その他 本件特許と「サンダーＶ」との対照表;異議申立 70／50147 その他 平成１５年（行ケ）第３０２号判決、20070806;異議申立 70／50148 その他 平成８年（行ケ）第１０３号判決、20070806</t>
  </si>
  <si>
    <t>拒絶理由通知（拒絶理由の引用文献情報）（2001/04/27）特開平03-075078;拒絶理由通知（拒絶理由の引用文献情報）（2001/04/27）特開平07-051431;拒絶理由通知（拒絶理由の引用文献情報）（2001/04/27）特開平08-336642;拒絶理由通知（拒絶理由の引用文献情報）（2001/04/27）特開平11-114136;拒絶理由通知（拒絶理由の引用文献情報）（2001/04/27）特公平05-080235;異議証拠　　（異議申立の引用文献情報）（2002/05/27）特開平06-114143;異議証拠　　（異議申立の引用文献情報）（2002/05/27）特開平07-136313;異議証拠　　（異議申立の引用文献情報）（2002/05/27）特開平08-336642;審判請求証拠（無効審判請求の引用文献情報）（2007/08/28）;審判請求証拠（無効審判請求の引用文献情報）（2007/08/28）特開平11-216222;審判請求証拠（無効審判請求の引用文献情報）（2007/08/28）異議申立 70／00758 その他 原簿;審判請求証拠（無効審判請求の引用文献情報）（2007/08/28）異議申立 70／00759 その他 平成１５年９月４日に提出された訂正請求書;審判請求証拠（無効審判請求の引用文献情報）（2007/08/28）異議申立 70／00760 その他 基準日時系列表;審判請求証拠（無効審判請求の引用文献情報）（2007/08/28）異議申立 70／00761 その他 平成１４年（行ケ）第５３９号判決要旨;審判請求証拠（無効審判請求の引用文献情報）（2007/08/28）異議申立 70／00762 その他 早期審査に関する事情説明書;審判請求証拠（無効審判請求の引用文献情報）（2007/08/28）異議申立 70／00763 その他 早期審査に関する報告書;審判請求証拠（無効審判請求の引用文献情報）（2007/08/28）異議申立 70／00764 国内図書館 アルゼ株式会社第２６期有価証券報告書;審判請求証拠（無効審判請求の引用文献情報）（2007/08/28）異議申立 70／00765 その他 「サンダーＶ」のマシン語の出力画面;審判請求証拠（無効審判請求の引用文献情報）（2007/08/28）異議申立 70／00766 その他 「サンダーＶ」の逆アセンブルの出力画面;審判請求証拠（無効審判請求の引用文献情報）（2007/08/28）異議申立 70／00767 その他 「サンダーＶ」のマシン語プログラム;審判請求証拠（無効審判請求の引用文献情報）（2007/08/28）異議申立 70／00768 その他 「サンダーＶ」のアセンブルリスト;審判請求証拠（無効審判請求の引用文献情報）（2007/08/28）異議申立 70／00769 その他 「サンダーＶ」のアセンブルリスト（注釈付）;審判請求証拠（無効審判請求の引用文献情報）（2007/08/28）異議申立 70／00770 国内カタログ 遊技機の取扱説明書（サンダＶ）;審判請求証拠（無効審判請求の引用文献情報）（2007/08/28）異議申立 70／00771 国内雑誌 実戦！スロッター勝利の掟、株式会社宝島社、20030430、４４，４５;審判請求証拠（無効審判請求の引用文献情報）（2007/08/28）異議申立 70／00772 国内雑誌 パチスロ攻略マガジン、株式会社双葉社、19980501、８，９;審判請求証拠（無効審判請求の引用文献情報）（2007/08/28）異議申立 70／00773 その他 本願特許と「サンダＶ」との対照表;審判請求証拠（無効審判請求の引用文献情報）（2007/10/29）特開平06-114143;審判請求証拠（無効審判請求の引用文献情報）（2007/10/29）特開平07-136313;審判請求証拠（無効審判請求の引用文献情報）（2007/10/29）特開平08-280873;審判請求証拠（無効審判請求の引用文献情報）（2007/10/29）特開平09-000700;審判請求証拠（無効審判請求の引用文献情報）（2007/10/29）特開平09-099147;審判請求証拠（無効審判請求の引用文献情報）（2007/10/29）特開平10-201911;審判請求証拠（無効審判請求の引用文献情報）（2007/10/29）特開平11-216222;審判請求証拠（無効審判請求の引用文献情報）（2007/10/29）異議申立 70／50134 その他 登録原簿;審判請求証拠（無効審判請求の引用文献情報）（2007/10/29）異議申立 70／50135 その他 特許決定公報（異議２００２－７１３０７）;審判請求証拠（無効審判請求の引用文献情報）（2007/10/29）異議申立 70／50136 その他 平成１５年９月４日に提出された訂正請求書;審判請求証拠（無効審判請求の引用文献情報）（2007/10/29）異議申立 70／50137 その他 特願平９－３４０７４６号当初明細書及び図面;審判請求証拠（無効審判請求の引用文献情報）（2007/10/29）異議申立 70／50138 その他 基準日時系列表;審判請求証拠（無効審判請求の引用文献情報）（2007/10/29）異議申立 70／50139 その他 平成１４年（行ケ）第５３９号審決取消請求事件（平成１５年９月２４日口頭弁論終結）;審判請求証拠（無効審判請求の引用文献情報）（2007/10/29）異議申立 70／50140 その他 早期審査に関する事情説明書;審判請求証拠（無効審判請求の引用文献情報）（2007/10/29）異議申立 70／50141 その他 早期審査に関する報告書;審判請求証拠（無効審判請求の引用文献情報）（2007/10/29）異議申立 70／50142 その他 有価証券報告書;審判請求証拠（無効審判請求の引用文献情報）（2007/10/29）異議申立 70／50143 国内雑誌 パチスロ攻略マガジン、株式会社双葉社、１９９８年４月号;審判請求証拠（無効審判請求の引用文献情報）（2007/10/29）異議申立 70／50144 その他 「サンダーＶ」のマシン語プログラム;審判請求証拠（無効審判請求の引用文献情報）（2007/10/29）異議申立 70／50145 その他 「サンダＶ」のアセンブルリスト（注釈付）;審判請求証拠（無効審判請求の引用文献情報）（2007/10/29）異議申立 70／50146 その他 本件特許と「サンダーＶ」との対照表;審判請求証拠（無効審判請求の引用文献情報）（2007/10/29）異議申立 70／50147 その他 平成１５年（行ケ）第３０２号判決、20070806;審判請求証拠（無効審判請求の引用文献情報）（2007/10/29）異議申立 70／50148 その他 平成８年（行ケ）第１０３号判決、20070806</t>
  </si>
  <si>
    <t>審判審判2007-800178号</t>
  </si>
  <si>
    <t>株式会社　ＳＮＫプレイモア</t>
  </si>
  <si>
    <t>特許（登録）しない（補正却下を取消さない）;特許（登録）しない（補正却下を取消し）;特許（登録）しない（補正却下を取消し）</t>
  </si>
  <si>
    <t>2008/04/09;2009/12/15;2011/04/25</t>
  </si>
  <si>
    <t>平20年（行ケ）第10182号;平22年（行ケ）第10042号</t>
  </si>
  <si>
    <t>2008/05/16;2010/02/05</t>
  </si>
  <si>
    <t>1x-ZBV(C1230);ZAV(C1230)</t>
  </si>
  <si>
    <t>2008/09/16;2010/06/30</t>
  </si>
  <si>
    <t>審判（受付）:20070829:60:審判請求書（その他の請求書・申立書を含む）;審判（受付）:20070831:523:手続補正書（自発・内容）;審判（発送）:20070912:20:審判番号通知;審判（発送）:20070912:22:審判官指定（変更）通知;審判（庁内）:20070912:95:予告登録通知;審判（発送）:20070920:20:審判番号通知;審判（発送）:20070920:22:審判官指定（変更）通知;審判（発送）:20070921:17:請求書副本の送達通知（答弁指令）;審判（庁内）:20071002:3012:郵便送達報告書;審判（庁内）:20071024:94:閲覧照会;審判（庁内）:20071026:941:閲覧貸出;審判（庁内）:20071031:942:閲覧返却;審判（受付）:20071121:57:答弁書（審判事件答弁書・異議答弁書）;審判（発送）:20071130:22:審判官指定（変更）通知;審判（発送）:20071130:22:審判官指定（変更）通知;審判（発送）:20071203:132:無効理由通知書;審判（発送）:20071203:132:無効理由通知書;審判（発送）:20071203:171:答弁書副本の送付通知（弁駁指令）;審判（受付）:20071218:782:上申書（被請求人・権利者）;審判（発送）:20071226:2892:通知書（その他）期間無;審判（受付）:20080104:53:意見書;審判（受付）:20080104:58:弁駁書（審判事件答弁書・異議答弁書）;審判（受付）:20080118:53:意見書;審判（受付）:20080118:611:訂正請求書;審判（発送）:20080215:131:訂正拒絶理由通知書;審判（発送）:20080215:131:訂正拒絶理由通知書;審判（発送）:20080215:173:訂正請求副本送付通知（弁駁指令）;審判（発送）:20080215:1852:弁駁書副本の送付通知;審判（発送）:20080215:1856:意見書副本の送付通知;審判（発送）:20080215:1856:意見書副本の送付通知;審判（発送）:20080215:1858:上申書副本の送付通知;審判（受付）:20080317:523:手続補正書（自発・内容）;審判（受付）:20080317:53:意見書;審判（受付）:20080317:7443:代理人選任届（被請求人・権利者）;審判（受付）:20080321:51:手続補正書（方式）;審判（受付）:20080321:654:証人尋問申出書;審判（受付）:20080321:6541:尋問事項書;審判（受付）:20080321:7312:住所変更届（被請求人・権利者の代理人）;審判（受付）:20080321:7312:住所変更届（被請求人・権利者の代理人）;審判（発送）:20080327:1856:意見書副本の送付通知;審判（発送）:20080327:1857:手続補正書副本の送付通知;審判（発送）:20080327:1864:証人尋問申出書副本の送付通知;審判（発送）:20080327:1865:尋問事項書副本の送付通知;審判（発送）:20080327:23:審理終結通知書;審判（発送）:20080327:23:審理終結通知書;審判（発送）:20080327:232:書面審理通知書;審判（発送）:20080327:232:書面審理通知書;審判（受付）:20080408:64:審理再開申立書;審判（発送）:20080415:03:審決;審判（発送）:20080415:03:審決;審判（庁内）:20080421:3012:郵便送達報告書;審判（庁内）:20080423:3012:郵便送達報告書;審判（庁内）:20080702:94:閲覧照会;審判（庁内）:20080703:941:閲覧貸出;審判（庁内）:20080707:942:閲覧返却;審判（受付）:20080826:7312:住所変更届（被請求人・権利者の代理人）;審判（受付）:20080826:7312:住所変更届（被請求人・権利者の代理人）;審判（受付）:20080826:7312:住所変更届（被請求人・権利者の代理人）;審判（発送）:20080925:22:審判官指定（変更）通知;審判（発送）:20080925:22:審判官指定（変更）通知;審判（発送）:20081002:2891:通知書（その他）期間有;審判（受付）:20081014:7443:代理人選任届（被請求人・権利者）;審判（受付）:20081014:611:訂正請求書;審判（発送）:20081020:173:訂正請求副本送付通知（弁駁指令）;審判（受付）:20081117:7424:代理人辞任届（出願人・請求人）;審判（受付）:20081121:7433:復代理人選任届（出願人・請求人）;審判（受付）:20081121:58:弁駁書（審判事件答弁書・異議答弁書）;審判（発送）:20081204:22:審判官指定（変更）通知;審判（発送）:20081204:22:審判官指定（変更）通知;審判（発送）:20081205:131:訂正拒絶理由通知書;審判（発送）:20081205:131:訂正拒絶理由通知書;審判（発送）:20081205:132:無効理由通知書;審判（発送）:20081205:132:無効理由通知書;審判（発送）:20081205:141:審尋（審判官）;審判（発送）:20081205:141:審尋（審判官）;審判（発送）:20081205:1852:弁駁書副本の送付通知;審判（受付）:20081209:782:上申書（被請求人・権利者）;審判（受付）:20081209:782:上申書（被請求人・権利者）;審判（受付）:20081212:782:上申書（被請求人・権利者）;審判（受付）:20081224:54:回答書;審判（受付）:20090105:53:意見書;審判（受付）:20090105:53:意見書;審判（受付）:20090105:53:意見書;審判（受付）:20090105:7443:代理人選任届（被請求人・権利者）;審判（受付）:20090105:611:訂正請求書;審判（発送）:20090113:173:訂正請求副本送付通知（弁駁指令）;審判（発送）:20090113:1856:意見書副本の送付通知;審判（発送）:20090113:1856:意見書副本の送付通知;審判（発送）:20090113:1858:上申書副本の送付通知;審判（発送）:20090113:1859:回答書副本の送付通知;審判（受付）:20090216:58:弁駁書（審判事件答弁書・異議答弁書）;審判（発送）:20090220:172:弁駁書副本の送付通知（答弁指令）;審判（受付）:20090323:57:答弁書（審判事件答弁書・異議答弁書）;審判（発送）:20090415:22:審判官指定（変更）通知;審判（発送）:20090415:22:審判官指定（変更）通知;審判（発送）:20091001:2721:伺い回答書;審判（受付）:20091006:731:住所変更届（出願人・請求人）;審判（発送）:20091204:1851:答弁書副本の送付通知;審判（発送）:20091204:23:審理終結通知書;審判（発送）:20091204:23:審理終結通知書;審判（発送）:20091225:03:審決;審判（発送）:20091225:03:審決;審判（庁内）:20100105:3012:郵便送達報告書;審判（受付）:20100108:732:住所変更届（出願人・請求人の代理人）;審判（庁内）:20100112:3012:郵便送達報告書;審判（庁内）:20100125:94:閲覧照会;審判（庁内）:20100127:941:閲覧貸出;審判（庁内）:20100128:942:閲覧返却;審判（発送）:20100715:22:審判官指定（変更）通知;審判（発送）:20100715:22:審判官指定（変更）通知;審判（発送）:20100715:2891:通知書（その他）期間有;審判（受付）:20100726:611:訂正請求書;審判（発送）:20100804:173:訂正請求副本送付通知（弁駁指令）;審判（受付）:20100903:58:弁駁書（審判事件答弁書・異議答弁書）;審判（発送）:20110406:1852:弁駁書副本の送付通知;審判（発送）:20110406:23:審理終結通知書;審判（発送）:20110406:23:審理終結通知書;審判（受付）:20110414:7444:代理人辞任届（被請求人・権利者）;審判（受付）:20110414:782:上申書（被請求人・権利者）;審判（受付）:20110414:7312:住所変更届（被請求人・権利者の代理人）;審判（受付）:20110425:7444:代理人辞任届（被請求人・権利者）;審判（受付）:20110425:7444:代理人辞任届（被請求人・権利者）;審判（受付）:20110425:7444:代理人辞任届（被請求人・権利者）;審判（受付）:20110425:7312:住所変更届（被請求人・権利者の代理人）;審判（受付）:20110425:7312:住所変更届（被請求人・権利者の代理人）;審判（発送）:20110510:03:審決;審判（発送）:20110510:03:審決;審判（庁内）:20110513:3012:郵便送達報告書;審判（庁内）:20110517:3012:郵便送達報告書;審判（庁内）:20110627:94:閲覧照会;審判（庁内）:20110628:941:閲覧貸出;審判（庁内）:20110630:942:閲覧返却;審判（庁内）:20110701:96:確定登録通知</t>
  </si>
  <si>
    <t>審判請求証拠（無効審判請求の引用文献情報）（2007/08/28）</t>
  </si>
  <si>
    <t>審判請求証拠（無効審判請求の引用文献情報）（2007/08/28）特開平11-216222</t>
  </si>
  <si>
    <t>審判請求証拠（無効審判請求の引用文献情報）（2007/08/28）異議申立 70／00758 その他 原簿</t>
  </si>
  <si>
    <t>審判請求証拠（無効審判請求の引用文献情報）（2007/08/28）異議申立 70／00759 その他 平成１５年９月４日に提出された訂正請求書</t>
  </si>
  <si>
    <t>審判請求証拠（無効審判請求の引用文献情報）（2007/08/28）異議申立 70／00760 その他 基準日時系列表</t>
  </si>
  <si>
    <t>審判請求証拠（無効審判請求の引用文献情報）（2007/08/28）異議申立 70／00761 その他 平成１４年（行ケ）第５３９号判決要旨</t>
  </si>
  <si>
    <t>審判請求証拠（無効審判請求の引用文献情報）（2007/08/28）異議申立 70／00762 その他 早期審査に関する事情説明書</t>
  </si>
  <si>
    <t>審判請求証拠（無効審判請求の引用文献情報）（2007/08/28）異議申立 70／00763 その他 早期審査に関する報告書</t>
  </si>
  <si>
    <t>審判請求証拠（無効審判請求の引用文献情報）（2007/08/28）異議申立 70／00764 国内図書館 アルゼ株式会社第２６期有価証券報告書</t>
  </si>
  <si>
    <t>審判請求証拠（無効審判請求の引用文献情報）（2007/08/28）異議申立 70／00765 その他 「サンダーＶ」のマシン語の出力画面</t>
  </si>
  <si>
    <t>審判請求証拠（無効審判請求の引用文献情報）（2007/08/28）異議申立 70／00766 その他 「サンダーＶ」の逆アセンブルの出力画面</t>
  </si>
  <si>
    <t>審判請求証拠（無効審判請求の引用文献情報）（2007/08/28）異議申立 70／00767 その他 「サンダーＶ」のマシン語プログラム</t>
  </si>
  <si>
    <t>審判請求証拠（無効審判請求の引用文献情報）（2007/08/28）異議申立 70／00768 その他 「サンダーＶ」のアセンブルリスト</t>
  </si>
  <si>
    <t>審判請求証拠（無効審判請求の引用文献情報）（2007/08/28）異議申立 70／00769 その他 「サンダーＶ」のアセンブルリスト（注釈付）</t>
  </si>
  <si>
    <t>審判請求証拠（無効審判請求の引用文献情報）（2007/08/28）異議申立 70／00770 国内カタログ 遊技機の取扱説明書（サンダＶ）</t>
  </si>
  <si>
    <t>審判請求証拠（無効審判請求の引用文献情報）（2007/08/28）異議申立 70／00771 国内雑誌 実戦！スロッター勝利の掟、株式会社宝島社、20030430、４４，４５</t>
  </si>
  <si>
    <t>審判請求証拠（無効審判請求の引用文献情報）（2007/08/28）異議申立 70／00772 国内雑誌 パチスロ攻略マガジン、株式会社双葉社、19980501、８，９</t>
  </si>
  <si>
    <t>審判請求証拠（無効審判請求の引用文献情報）（2007/08/28）異議申立 70／00773 その他 本願特許と「サンダＶ」との対照表</t>
  </si>
  <si>
    <t>審判審判2007-800237号</t>
  </si>
  <si>
    <t>審判（受付）:20071031:60:審判請求書（その他の請求書・申立書を含む）;審判（発送）:20071114:20:審判番号通知;審判（発送）:20071114:22:審判官指定（変更）通知;審判（庁内）:20071114:95:予告登録通知;審判（発送）:20071119:20:審判番号通知;審判（発送）:20071119:22:審判官指定（変更）通知;審判（発送）:20071120:17:請求書副本の送達通知（答弁指令）;審判（庁内）:20071129:3012:郵便送達報告書;審判（受付）:20071214:7442:代理人受任届（被請求人・権利者）;審判（庁内）:20071226:94:閲覧照会;審判（庁内）:20071227:941:閲覧貸出;審判（庁内）:20080107:942:閲覧返却;審判（受付）:20080121:57:答弁書（審判事件答弁書・異議答弁書）;審判（受付）:20080121:611:訂正請求書;審判（発送）:20080214:22:審判官指定（変更）通知;審判（発送）:20080214:22:審判官指定（変更）通知;審判（発送）:20080215:1851:答弁書副本の送付通知;審判（発送）:20080215:1855:訂正請求書副本の送付通知;審判（発送）:20080215:234:手続中止通知書;審判（発送）:20080215:234:手続中止通知書;審判（受付）:20080321:7443:代理人選任届（被請求人・権利者）;審判（受付）:20080321:7312:住所変更届（被請求人・権利者の代理人）;審判（受付）:20080321:7312:住所変更届（被請求人・権利者の代理人）;審判（受付）:20080826:7312:住所変更届（被請求人・権利者の代理人）;審判（受付）:20080826:7312:住所変更届（被請求人・権利者の代理人）;審判（受付）:20080826:7312:住所変更届（被請求人・権利者の代理人）;審判（受付）:20080922:7424:代理人辞任届（出願人・請求人）;審判（発送）:20090416:22:審判官指定（変更）通知;審判（発送）:20090416:22:審判官指定（変更）通知;審判（受付）:20091006:731:住所変更届（出願人・請求人）;審判（受付）:20100108:732:住所変更届（出願人・請求人の代理人）;審判（受付）:20110414:7444:代理人辞任届（被請求人・権利者）;審判（受付）:20110414:7312:住所変更届（被請求人・権利者の代理人）;審判（受付）:20110415:782:上申書（被請求人・権利者）;審判（受付）:20110425:7444:代理人辞任届（被請求人・権利者）;審判（受付）:20110425:7444:代理人辞任届（被請求人・権利者）;審判（受付）:20110603:7444:代理人辞任届（被請求人・権利者）;審判（発送）:20110711:22:審判官指定（変更）通知;審判（発送）:20110711:22:審判官指定（変更）通知;審判（発送）:20110711:232:書面審理通知書;審判（発送）:20110711:232:書面審理通知書;審判（発送）:20110711:235:手続中止解除通知書;審判（発送）:20110711:235:手続中止解除通知書;審判（発送）:20110725:23:審理終結通知書;審判（発送）:20110725:23:審理終結通知書;審判（発送）:20110815:03:審決;審判（発送）:20110815:03:審決;審判（庁内）:20110818:3012:郵便送達報告書;審判（庁内）:20110822:3012:郵便送達報告書;審判（庁内）:20111006:96:確定登録通知</t>
  </si>
  <si>
    <t>審判審判2008-390088号</t>
  </si>
  <si>
    <t>アルゼ　株式会社</t>
  </si>
  <si>
    <t>審判（受付）:20080813:60:審判請求書（その他の請求書・申立書を含む）;審判（発送）:20080827:20:審判番号通知;審判（庁内）:20080828:95:予告登録通知;審判（発送）:20080902:22:審判官指定（変更）通知;審判（発送）:20080903:131:訂正拒絶理由通知書;審判（発送）:20080903:2892:通知書（その他）期間無;審判（受付）:20080919:781:上申書（出願人・請求人）;審判（庁内）:20081008:94:閲覧照会;審判（庁内）:20081008:941:閲覧貸出;審判（庁内）:20081014:942:閲覧返却;審判（庁内）:20081016:9611:請求取下登録</t>
  </si>
  <si>
    <t>審判審判2010-390043号</t>
  </si>
  <si>
    <t>株式会社　ユニバーサルエンターテインメント</t>
  </si>
  <si>
    <t>審判（受付）:20100507:60:審判請求書（その他の請求書・申立書を含む）;審判（発送）:20100521:20:審判番号通知;審判（庁内）:20100524:95:予告登録通知;審判（発送）:20100527:22:審判官指定（変更）通知;審判（発送）:20100618:2892:通知書（その他）期間無;審判（発送）:20100618:2892:通知書（その他）期間無;審判（庁内）:20100730:9611:請求取下登録</t>
  </si>
  <si>
    <t>審判異議2002-070375号</t>
  </si>
  <si>
    <t>審判（受付）:20020218:561:異議申立書;審判（受付）:20020219:561:異議申立書;審判（発送）:20020308:201:異議番号通知;審判（発送）:20020308:201:異議番号通知;審判（発送）:20020308:201:異議番号通知;審判（受付）:20020311:561:異議申立書;審判（受付）:20020311:561:異議申立書;審判（受付）:20020311:561:異議申立書;審判（庁内）:20020313:95:予告登録通知;審判（庁内）:20020314:95:予告登録通知;審判（発送）:20020315:201:異議番号通知;審判（発送）:20020315:201:異議番号通知;審判（発送）:20020329:201:異議番号通知;審判（発送）:20020329:201:異議番号通知;審判（発送）:20020329:201:異議番号通知;審判（発送）:20020329:201:異議番号通知;審判（発送）:20020329:201:異議番号通知;審判（発送）:20020329:201:異議番号通知;審判（庁内）:20020329:95:予告登録通知;審判（庁内）:20020329:95:予告登録通知;審判（庁内）:20020329:95:予告登録通知;審判（発送）:20020430:22:審判官指定（変更）通知;審判（発送）:20020430:22:審判官指定（変更）通知;審判（発送）:20020430:22:審判官指定（変更）通知;審判（発送）:20020430:22:審判官指定（変更）通知;審判（発送）:20020430:22:審判官指定（変更）通知;審判（発送）:20020430:22:審判官指定（変更）通知;審判（発送）:20020517:18:異議申立書副本の送付通知;審判（庁内）:20020520:94:閲覧照会;審判（庁内）:20020528:941:閲覧貸出;審判（庁内）:20020530:942:閲覧返却;審判（受付）:20020604:7442:代理人受任届（被請求人・権利者）;審判（庁内）:20020618:94:閲覧照会;審判（庁内）:20020627:941:閲覧貸出;審判（庁内）:20020704:942:閲覧返却;審判（庁内）:20020826:94:閲覧照会;審判（庁内）:20020830:941:閲覧貸出;審判（庁内）:20020912:942:閲覧返却;審判（発送）:20021119:10:取消理由通知書;審判（庁内）:20021121:302:応対記録;審判（庁内）:20021218:94:閲覧照会;審判（庁内）:20021226:30:面接記録;審判（受付）:20030121:53:意見書;審判（受付）:20030121:611:訂正請求書;審判（庁内）:20030123:941:閲覧貸出;審判（庁内）:20030127:942:閲覧返却;審判（発送）:20030318:16:異議の決定;審判（発送）:20030318:16:異議の決定;審判（発送）:20030318:16:異議の決定;審判（発送）:20030318:16:異議の決定;審判（発送）:20030318:16:異議の決定;審判（発送）:20030318:16:異議の決定;審判（庁内）:20030325:3012:郵便送達報告書;審判（庁内）:20030325:3012:郵便送達報告書;審判（庁内）:20030325:3012:郵便送達報告書;審判（庁内）:20030325:94:閲覧照会;審判（庁内）:20030326:3012:郵便送達報告書;審判（庁内）:20030326:3012:郵便送達報告書;審判（庁内）:20030326:3012:郵便送達報告書;審判（庁内）:20030327:941:閲覧貸出;審判（庁内）:20030402:942:閲覧返却;審判（庁内）:20030407:94:閲覧照会;審判（庁内）:20030407:941:閲覧貸出;審判（庁内）:20030411:942:閲覧返却;審判（庁内）:20030415:96:確定登録通知;審判（庁内）:20030415:96:確定登録通知;審判（庁内）:20030415:96:確定登録通知;審判（庁内）:20030415:96:確定登録通知;審判（庁内）:20030415:96:確定登録通知</t>
  </si>
  <si>
    <t>特願2000-133741</t>
  </si>
  <si>
    <t>特許03207192</t>
  </si>
  <si>
    <t>特開2001-319186</t>
  </si>
  <si>
    <t xml:space="preserve">G06K  7/00       </t>
  </si>
  <si>
    <t>G06K  7/00;G06F 15/00    330;H04L  9/32;H04M 11/00    302</t>
  </si>
  <si>
    <t>G06K  7/00</t>
  </si>
  <si>
    <t>G06K7/00;G06F15/00,330;H04L9/32;H04M11/00,302</t>
  </si>
  <si>
    <t>G06K7/00</t>
  </si>
  <si>
    <t>G06K   7/00@AFI(JP);G06F  15/00@ALI(EP);G06F  21/20@ALI(JP);G06F  21/31@ALI(JP);G06K   7/10@ALI(EP);G06Q  20/00@ALI(JP);G06Q  20/40@ALI(JP);G06Q  20/42@ALI(JP);G07C   9/00@ALN(EP);G07F   7/10@ALI(EP);G07G   1/00@ALI(EP);H04L   9/00@ALI(EP);H04L   9/32@ALI(JP);H04M   3/42@ALI(EP);H04M  11/00@ALI(JP);G06K   7/00@CFI(JP);G06F  15/00@CLI(EP);G06F  21/20@CLI(JP);G06K   7/10@CLI(EP);G06Q  20/00@CLI(JP);G06Q  30/00@CLI(EP);G07C   9/00@CLN(EP);G07F   7/10@CLI(EP);G07G   1/00@CLI(EP);H04L   9/32@CLI(JP);H04M   3/42@CLI(EP);H04M  11/00@CLI(JP)</t>
  </si>
  <si>
    <t>G06K   7/00@AFI(JP);G06F  15/00@ALI(EP);G06F  21/20@ALI(JP);G06F  21/31@ALI(JP);G06K   7/10@ALI(EP);G06Q  20/00@ALI(JP);G06Q  20/40@ALI(JP);G06Q  20/42@ALI(JP);G07C   9/00@ALN(EP);G07F   7/10@ALI(EP);G07G   1/00@ALI(EP);H04L   9/00@ALI(EP);H04L   9/32@ALI(JP);H04M   3/42@ALI(EP);H04M  11/00@ALI(JP)</t>
  </si>
  <si>
    <t>G06K   7/00@AFI(JP)</t>
  </si>
  <si>
    <t>G06K  7/00        U;G06F 15/00    330 B;H04L  9/00    673 A;H04M 11/00    302;G06F 17/60    414;G06Q 20/40    110;G06Q 20/42;G06F 21/20    131 A</t>
  </si>
  <si>
    <t>G06K  7/00        U;G06F 15/00    330 B;H04M 11/00    302;H04L  9/00    673 A</t>
  </si>
  <si>
    <t>5B072 BB00;5B072 CC24;5B085 AE23;5B085 BA06;5B085 BE07;5B085 CA01;5J104 AA07;5J104 KA01;5J104 NA21;5J104 PA02;5J104 PA10;5K101 KK17;5K101 LL12;5K101 MM07;5K101 NN18;5K101 NN21;5K101 PP03;5K101 RR11;5K101 RR27;5K101 SS07;5K101 TT06;5K101 UU16;5K201 AA09;5K201 BA17;5K201 BD01;5K201 BD02;5K201 CA04;5K201 CB01;5K201 CB05;5K201 DB06;5K201 EC06;5K201 EF05;5B285 AA00;5B285 AA01;5B285 BA03;5B285 CB01;5B285 CB42;5B285 CB53;5B285 CB55;5B285 CB62;5B285 CB63;5B285 CB72;5B285 DA03</t>
  </si>
  <si>
    <t>株式会社ジェネス</t>
  </si>
  <si>
    <t>船本　禎久;高村　光男;柳　幸雄</t>
  </si>
  <si>
    <t>中村　稔;大塚　文昭;熊倉　禎男;宍戸　嘉一;竹内　英人;今城　俊夫;小川　信夫;村社　厚夫;西島　孝喜;箱田　篤;倉澤　伊知郎</t>
  </si>
  <si>
    <t>認証方法および装置</t>
  </si>
  <si>
    <t xml:space="preserve">【要約】 【課題】本発明は、従来とは全く異なった方式で個人の身元確認等の認証を行うことができる認証方法等を提供すること。 【解決手段】バーコードを使用した認証方法であって、バーコード要求信号を被認証者から受信するステップと、前記被認証者がデータベースに記録されているか否かを判定するステップと、前記被認証者が前記データベースに記録されていたときに、バーコードを生成するステップと、該バーコードを前記被認証者の発信者番号に送信すると共に、該バーコードをバーコードデータベースに記憶させるステップと、被認証者によって提示され認証を求める認証要求者から送信されてきたバーコードを受信するステップと、該受信したバーコードが、前記バーコードデータベースに記憶されているバーコードと一致するか否かを判定するステップと、受信したバーコードが前記バーコードデータベースに記憶されていたときに、認証信号を前記認証要求者に送信するステップと、を備えている認証方法。 </t>
  </si>
  <si>
    <t xml:space="preserve">(57)【特許請求の範囲】 【請求項１】バーコードを使用した認証方法であって、 被認証者の発信者番号を含むバーコード要求信号を被認証者から受信するステップと、 前記被認証者がデータベースに記録されているか否かを判定するステップと、 前記被認証者が前記データベースに記録されていたときに、バーコードを生成するステップと、 該バーコードを前記被認証者の発信者番号に送信すると共に、該バーコードをバーコードデータベースに記憶させるステップと、 被認証者によって提示され認証を求める認証要求者から送信されてきたバーコードを受信するステップと、 該受信したバーコードが、前記バーコードデータベースに記憶されているバーコードと一致するか否かを判定するステップと、 受信したバーコードが前記バーコードデータベースに記憶されていたときに、当該被認証者を認証する旨の信号を前記認証要求者に送信するステップと、 を備えている認証方法。 【請求項２】前記発信者番号が、被認証者の携帯電話番号であり、 前記被認証者へのバーコードの送信が、被認証者の携帯電話に対して行われる、請求項１に記載の認証方法。 【請求項３】前記発信者番号が、被認証者の固定電話の電話番号であり、 前記被認証者へのバーコードの送信が、被認証者の固定電話に対して行われる、請求項１に記載の認証方法。 【請求項４】認証用バーコードを被認証者に付与するバーコード付与方法であって、 前記被認証者の発信者番号を含むバーコード要求信号を、被認証者から受信するステップと、 前記被認証者がデータベースに記録されているか否かを判定するステップと、 前記被認証者が前記データベースに記録されていたときにバーコードを生成するステップと、 該バーコードを前記被認証者に送信すると共に、該バーコードを記憶するステップと、を備えているバーコード付与方法。 【請求項５】前記発信者番号が、被認証者の携帯電話番号であり、 前記被認証者へのバーコードの送信が、被認証者の携帯電話に対して行われる、請求項４に記載のバーコード付与方法。 【請求項６】通信回線を利用して被認証者に認証用バーコードを付与するバーコード付与方法であって、 前記被認証者からのバーコード要求信号を受信するステップと、 前記被認証者が所定のデータベースに記録されているか否かを判定するステップと、 前記被認証者が前記データベースに記録されていたときにはバーコードを生成するステップと、 前記バーコードを、前記被認証者に通信回線を通じて送ると共に、記録するステップとを有する、バーコード付与方法。 【請求項７】バーコードを使用した認証装置であって、 被認証者の発信者番号を含むバーコード要求信号を被認証者から受信する受信装置と、 所定の個人データが記録されたデータベースと、 前記被認証者が前記データベースに記録されているか否かを判定し、前記被認証者が前記データベースに記録されていたときにバーコードを生成するバーコード生成手段と、 バーコード生成手段が生成したバーコードを記録するバーコードデータベースと、 該バーコードを前記被認証者に送信すると共に、該バーコードを前記バーコードデータベースに記憶させるバーコード伝送手段と、 認証要求者から認証を求めて送信されてきたバーコードを受信し、受信したバーコードが、前記バーコードデータベースに記憶されているバーコードと一致するか否かを判定し、受信したバーコードが、前記バーコードデータベースに記憶されていたとき、当該被認証者を認証する旨の信号を前記認証要求者に送信するバーコード照合手段と、を備えている認証装置。 【請求項８】バーコードを使用した認証に使用される携帯端末装置であって、 被認証者の要求に応答して生成され且つ該被認証者に伝送されたバーコード信号に基づいて、該被認証者を認証するためのバーコードを表示する表示装置を備えている携帯端末装置。 【請求項９】前記携帯端末装置が携帯電話器である、請求項８に記載の携帯端末装置。 【請求項１０】バーコードを使用した認証方法であって、 被認証者によって提示され認証を求める認証要求者から送信されてきたバーコードを受信するステップと、 該受信したバーコードが、被認証者からの要求に応じて被認証者に対して送信されるとともバーコードデータベースに記憶されたバーコードと一致するか否かを判定するステップと、 受信したバーコードが前記バーコードデータベースに記憶されていたときに、当該被認証者を認証する旨の信号を前記認証要求者に送信するステップと、を備えている認証方法。 【請求項１１】認証用バーコードを被認証者に付与するバーコード付与方法であって、 前記被認証者の発信者番号を含むバーコード要求信号を、被認証者から受信するステップと、 前記被認証者がデータベースに記録されているか否かを判定するステップと、 前記被認証者が前記データベースに記録されていたときにバーコードを生成するステップと、 該バーコードを前記被認証者に送信するステップと、を備えているバーコード付与方法。 </t>
  </si>
  <si>
    <t>SFG0001417490</t>
  </si>
  <si>
    <t>AU05261501A;AU2001252615B;CA02407513A;CA02407513C;CN01427977A;CN01427977B;EP1291803A;特開2001-319186;特許03207192;特開2002-032710;特開2005-100395;特許03641271;特開2009-134768;特開2010-225146;US2003047613;US2004019792;US2006097041;WO2001084473A</t>
  </si>
  <si>
    <t>審判異議2002-070375号;審判無効2004-080228号;審判無効2005-080099号;審判訂正2006-039089号</t>
  </si>
  <si>
    <t>特表平9-502038</t>
  </si>
  <si>
    <t>特開2001-005883;特開2000-090157;特開2001-045562;特開平10-222574;特開平10-260939;特開2000-010927;特開平08-227397;特開平09-149117;特開平10-155170;特開平10-341224;特開平11-149451;特表平09-502038;特開平10-013695;特開平10-069553;Elsevier番号 60／21870 国内雑誌 日経ビジネス、日経ＢＰマーケティング、20000424、Ｍ４　Ｄ２４、Ｐ２４－４０</t>
  </si>
  <si>
    <t>異議証拠　　（異議申立の引用文献情報）（2002/03/08）特開2001-005883;異議証拠　　（異議申立の引用文献情報）（2002/03/11）;異議証拠　　（異議申立の引用文献情報）（2002/03/11）特開2000-090157;異議証拠　　（異議申立の引用文献情報）（2002/03/11）特開2001-045562;異議証拠　　（異議申立の引用文献情報）（2002/03/11）特開平10-222574;異議証拠　　（異議申立の引用文献情報）（2002/03/11）特開平10-260939;審判請求証拠（無効審判請求の引用文献情報）（2004/11/17）特開2000-010927;審判請求証拠（無効審判請求の引用文献情報）（2004/11/17）特開平08-227397;審判請求証拠（無効審判請求の引用文献情報）（2004/11/17）特開平09-149117;審判請求証拠（無効審判請求の引用文献情報）（2004/11/17）特開平10-155170;審判請求証拠（無効審判請求の引用文献情報）（2004/11/17）特開平10-341224;審判請求証拠（無効審判請求の引用文献情報）（2004/11/17）特開平11-149451;審判請求証拠（無効審判請求の引用文献情報）（2004/11/17）特表平09-502038;審判請求証拠（無効審判請求の引用文献情報）（2005/03/31）特開2000-010927;審判請求証拠（無効審判請求の引用文献情報）（2005/03/31）特開平10-013695;審判請求証拠（無効審判請求の引用文献情報）（2005/03/31）特開平10-069553;審決採用証拠（無効審判審決の引用文献情報）（2006/03/22）特開2000-010927;審決採用証拠（無効審判審決の引用文献情報）（2006/03/22）特開平10-013695;審決採用証拠（無効審判審決の引用文献情報）（2006/03/22）Elsevier番号 60／21870 国内雑誌 日経ビジネス、日経ＢＰマーケティング、20000424、Ｍ４　Ｄ２４、Ｐ２４－４０</t>
  </si>
  <si>
    <t>認証方式;バ－コ－ド生成;ＮＡ２１バ－コ－ド;認証装置;返送バ－コ－ドを発携帯端末表示部に表示;表示バ－コ－ドをバ－コ－ドリ－ダ－で読取;携帯端末からセンタ－へバ－コ－ド要求発呼;センタ－で発番号対応バ－コ－ド生成反送;ＡＡ０９携帯電話でバ－コ－ドＤＢ照会認証;ＣＢ０１顧客に認証用バ－コ－ド付与;バ－コ－ドを携帯電話の表示部に表示;ＡＡ００会員サ－ビスのための顧客認証</t>
  </si>
  <si>
    <t>審判無効2004-080228号</t>
  </si>
  <si>
    <t>山本　精一</t>
  </si>
  <si>
    <t>審判（受付）:20041117:60:審判請求書（その他の請求書・申立書を含む）;審判（発送）:20041201:20:審判番号通知;審判（発送）:20041201:22:審判官指定（変更）通知;審判（庁内）:20041201:95:予告登録通知;審判（発送）:20041206:17:請求書副本の送達通知（答弁指令）;審判（発送）:20041206:20:審判番号通知;審判（発送）:20041206:22:審判官指定（変更）通知;審判（庁内）:20041207:94:閲覧照会;審判（庁内）:20041208:941:閲覧貸出;審判（庁内）:20041210:3012:郵便送達報告書;審判（庁内）:20041210:942:閲覧返却;審判（受付）:20050207:57:答弁書（審判事件答弁書・異議答弁書）;審判（庁内）:20050217:94:閲覧照会;審判（庁内）:20050221:941:閲覧貸出;審判（発送）:20050224:22:審判官指定（変更）通知;審判（発送）:20050224:22:審判官指定（変更）通知;審判（庁内）:20050225:942:閲覧返却;審判（庁内）:20050303:94:閲覧照会;審判（発送）:20050304:1851:答弁書副本の送付通知;審判（庁内）:20050304:941:閲覧貸出;審判（庁内）:20050309:942:閲覧返却;審判（発送）:20050311:22:審判官指定（変更）通知;審判（発送）:20050311:22:審判官指定（変更）通知;審判（受付）:20050316:7422:代理人受任届（出願人・請求人）;審判（庁内）:20050330:94:閲覧照会;審判（庁内）:20050331:941:閲覧貸出;審判（庁内）:20050405:942:閲覧返却;審判（庁内）:20050422:94:閲覧照会;審判（庁内）:20050426:941:閲覧貸出;審判（庁内）:20050427:942:閲覧返却;審判（庁内）:20050509:94:閲覧照会;審判（庁内）:20050511:941:閲覧貸出;審判（庁内）:20050513:942:閲覧返却;審判（受付）:20050519:6513:口頭審理陳述要領書;審判（受付）:20050519:6513:口頭審理陳述要領書;審判（庁内）:20050520:94:閲覧照会;審判（庁内）:20050523:309:調書;審判（庁内）:20050523:941:閲覧貸出;審判（庁内）:20050525:942:閲覧返却;審判（庁内）:20050615:94:閲覧照会;審判（庁内）:20050616:941:閲覧貸出;審判（庁内）:20050620:942:閲覧返却;審判（受付）:20050630:781:上申書（出願人・請求人）;審判（庁内）:20050802:94:閲覧照会;審判（受付）:20050803:782:上申書（被請求人・権利者）;審判（庁内）:20050809:941:閲覧貸出;審判（庁内）:20050812:942:閲覧返却;審判（発送）:20050819:234:手続中止通知書;審判（発送）:20050819:234:手続中止通知書;審判（庁内）:20050902:94:閲覧照会;審判（庁内）:20050906:941:閲覧貸出;審判（庁内）:20050908:942:閲覧返却;審判（庁内）:20051004:94:閲覧照会;審判（庁内）:20051006:941:閲覧貸出;審判（庁内）:20051011:942:閲覧返却;審判（庁内）:20051118:94:閲覧照会;審判（庁内）:20051122:941:閲覧貸出;審判（庁内）:20051129:942:閲覧返却;審判（庁内）:20060106:94:閲覧照会;審判（庁内）:20060112:941:閲覧貸出;審判（庁内）:20060116:942:閲覧返却;審判（庁内）:20060202:94:閲覧照会;審判（庁内）:20060206:941:閲覧貸出;審判（庁内）:20060213:942:閲覧返却;審判（庁内）:20060301:94:閲覧照会;審判（庁内）:20060303:941:閲覧貸出;審判（庁内）:20060307:942:閲覧返却;審判（庁内）:20060309:94:閲覧照会;審判（庁内）:20060313:941:閲覧貸出;審判（庁内）:20060320:942:閲覧返却;審判（庁内）:20061002:94:閲覧照会;審判（発送）:20061004:22:審判官指定（変更）通知;審判（発送）:20061004:22:審判官指定（変更）通知;審判（庁内）:20061006:941:閲覧貸出;審判（庁内）:20061012:942:閲覧返却;審判（庁内）:20070628:94:閲覧照会;審判（庁内）:20070703:941:閲覧貸出;審判（庁内）:20070709:942:閲覧返却;審判（庁内）:20080714:94:閲覧照会;審判（庁内）:20080718:941:閲覧貸出;審判（庁内）:20080722:942:閲覧返却;審判（発送）:20100707:22:審判官指定（変更）通知;審判（発送）:20100707:22:審判官指定（変更）通知;審判（発送）:20100707:235:手続中止解除通知書;審判（発送）:20100707:235:手続中止解除通知書;審判（発送）:20100726:1858:上申書副本の送付通知;審判（発送）:20100726:1858:上申書副本の送付通知;審判（発送）:20100726:23:審理終結通知書;審判（発送）:20100726:23:審理終結通知書;審判（発送）:20100813:03:審決;審判（発送）:20100813:03:審決;審判（庁内）:20100818:3012:郵便送達報告書;審判（庁内）:20100818:3012:郵便送達報告書;審判（庁内）:20101012:96:確定登録通知</t>
  </si>
  <si>
    <t>審判請求証拠（無効審判請求の引用文献情報）（2004/11/17）特開2000-010927</t>
  </si>
  <si>
    <t>審判請求証拠（無効審判請求の引用文献情報）（2004/11/17）特開平08-227397</t>
  </si>
  <si>
    <t>審判請求証拠（無効審判請求の引用文献情報）（2004/11/17）特開平09-149117</t>
  </si>
  <si>
    <t>審判請求証拠（無効審判請求の引用文献情報）（2004/11/17）特開平10-155170</t>
  </si>
  <si>
    <t>審判請求証拠（無効審判請求の引用文献情報）（2004/11/17）特開平10-341224</t>
  </si>
  <si>
    <t>審判請求証拠（無効審判請求の引用文献情報）（2004/11/17）特開平11-149451</t>
  </si>
  <si>
    <t>審判請求証拠（無効審判請求の引用文献情報）（2004/11/17）特表平09-502038</t>
  </si>
  <si>
    <t>審判無効2005-080099号</t>
  </si>
  <si>
    <t>株式会社　デンソーウェーブ</t>
  </si>
  <si>
    <t>2006/03/22;2009/02/12</t>
  </si>
  <si>
    <t>平18年（行ケ）第10203号;平21年（行ケ）第10082号</t>
  </si>
  <si>
    <t>平19年（行ツ）第142号</t>
  </si>
  <si>
    <t>平19年（行サ）第152号;平22年（行サ）第96号</t>
  </si>
  <si>
    <t>2006/04/28;2009/03/25</t>
  </si>
  <si>
    <t>2007/03/09;2009/12/14</t>
  </si>
  <si>
    <t>2007/02/27;2009/11/30</t>
  </si>
  <si>
    <t>2007/08/23;2007/08/23;2010/05/13</t>
  </si>
  <si>
    <t>審判（受付）:20050331:60:審判請求書（その他の請求書・申立書を含む）;審判（発送）:20050413:20:審判番号通知;審判（発送）:20050413:22:審判官指定（変更）通知;審判（庁内）:20050413:95:予告登録通知;審判（発送）:20050415:17:請求書副本の送達通知（答弁指令）;審判（発送）:20050415:20:審判番号通知;審判（発送）:20050415:22:審判官指定（変更）通知;審判（庁内）:20050421:3012:郵便送達報告書;審判（庁内）:20050520:94:閲覧照会;審判（庁内）:20050523:941:閲覧貸出;審判（庁内）:20050527:942:閲覧返却;審判（受付）:20050615:57:答弁書（審判事件答弁書・異議答弁書）;審判（受付）:20050615:611:訂正請求書;審判（庁内）:20050615:94:閲覧照会;審判（庁内）:20050616:941:閲覧貸出;審判（受付）:20050620:51:手続補正書（方式）;審判（庁内）:20050620:942:閲覧返却;審判（発送）:20050707:171:答弁書副本の送付通知（弁駁指令）;審判（発送）:20050707:173:訂正請求副本送付通知（弁駁指令）;審判（庁内）:20050805:94:閲覧照会;審判（受付）:20050808:58:弁駁書（審判事件答弁書・異議答弁書）;審判（庁内）:20050808:941:閲覧貸出;審判（庁内）:20050810:942:閲覧返却;審判（発送）:20050816:22:審判官指定（変更）通知;審判（発送）:20050816:22:審判官指定（変更）通知;審判（発送）:20050905:1852:弁駁書副本の送付通知;審判（発送）:20050907:22:審判官指定（変更）通知;審判（発送）:20050907:22:審判官指定（変更）通知;審判（庁内）:20051004:94:閲覧照会;審判（庁内）:20051006:941:閲覧貸出;審判（庁内）:20051011:942:閲覧返却;審判（庁内）:20051014:94:閲覧照会;審判（庁内）:20051019:941:閲覧貸出;審判（庁内）:20051025:942:閲覧返却;審判（受付）:20051108:6513:口頭審理陳述要領書;審判（受付）:20051108:6513:口頭審理陳述要領書;審判（庁内）:20051110:309:調書;審判（発送）:20051116:132:無効理由通知書;審判（発送）:20051116:133:職権審理結果通知書;審判（庁内）:20051118:94:閲覧照会;審判（受付）:20051121:781:上申書（出願人・請求人）;審判（庁内）:20051122:941:閲覧貸出;審判（庁内）:20051129:942:閲覧返却;審判（受付）:20051216:53:意見書;審判（受付）:20051219:53:意見書;審判（受付）:20051219:611:訂正請求書;審判（受付）:20051219:619:訂正取下書;審判（庁内）:20060106:94:閲覧照会;審判（発送）:20060112:173:訂正請求副本送付通知（弁駁指令）;審判（発送）:20060112:1856:意見書副本の送付通知;審判（庁内）:20060113:941:閲覧貸出;審判（庁内）:20060117:942:閲覧返却;審判（庁内）:20060202:94:閲覧照会;審判（庁内）:20060203:941:閲覧貸出;審判（受付）:20060210:58:弁駁書（審判事件答弁書・異議答弁書）;審判（庁内）:20060214:942:閲覧返却;審判（受付）:20060302:782:上申書（被請求人・権利者）;審判（発送）:20060309:1852:弁駁書副本の送付通知;審判（発送）:20060309:1858:上申書副本の送付通知;審判（発送）:20060309:23:審理終結通知書;審判（発送）:20060309:23:審理終結通知書;審判（庁内）:20060309:94:閲覧照会;審判（庁内）:20060313:941:閲覧貸出;審判（庁内）:20060316:942:閲覧返却;審判（発送）:20060331:03:審決;審判（発送）:20060331:03:審決;審判（庁内）:20060406:3012:郵便送達報告書;審判（庁内）:20060407:3012:郵便送達報告書;審判（庁内）:20060512:94:閲覧照会;審判（庁内）:20060512:941:閲覧貸出;審判（庁内）:20060518:942:閲覧返却;審判（庁内）:20061002:94:閲覧照会;審判（庁内）:20061003:941:閲覧貸出;審判（庁内）:20061006:942:閲覧返却;審判（庁内）:20070628:94:閲覧照会;審判（庁内）:20070702:941:閲覧貸出;審判（庁内）:20070709:942:閲覧返却;審判（発送）:20070831:22:審判官指定（変更）通知;審判（発送）:20070831:22:審判官指定（変更）通知;審判（受付）:20070905:7422:代理人受任届（出願人・請求人）;審判（受付）:20071001:781:上申書（出願人・請求人）;審判（受付）:20080219:781:上申書（出願人・請求人）;審判（発送）:20080313:132:無効理由通知書;審判（発送）:20080313:133:職権審理結果通知書;審判（発送）:20080313:1858:上申書副本の送付通知;審判（発送）:20080313:1858:上申書副本の送付通知;審判（受付）:20080415:53:意見書;審判（受付）:20080415:611:訂正請求書;審判（受付）:20080415:619:訂正取下書;審判（発送）:20080501:22:審判官指定（変更）通知;審判（発送）:20080501:22:審判官指定（変更）通知;審判（発送）:20080507:173:訂正請求副本送付通知（弁駁指令）;審判（発送）:20080507:1856:意見書副本の送付通知;審判（受付）:20080605:58:弁駁書（審判事件答弁書・異議答弁書）;審判（発送）:20080618:131:訂正拒絶理由通知書;審判（発送）:20080618:131:訂正拒絶理由通知書;審判（発送）:20080618:1852:弁駁書副本の送付通知;審判（発送）:20080618:2837:補正許否の決定;審判（発送）:20080618:2837:補正許否の決定;審判（庁内）:20080714:94:閲覧照会;審判（庁内）:20080716:941:閲覧貸出;審判（庁内）:20080718:942:閲覧返却;審判（受付）:20080722:53:意見書;審判（受付）:20080722:611:訂正請求書;審判（受付）:20080722:619:訂正取下書;審判（発送）:20080804:1855:訂正請求書副本の送付通知;審判（発送）:20080804:1856:意見書副本の送付通知;審判（受付）:20080819:781:上申書（出願人・請求人）;審判（庁内）:20080917:30:面接記録;審判（発送）:20080924:137:却下理由通知書（審判長）;審判（発送）:20080924:137:却下理由通知書（審判長）;審判（発送）:20080924:1858:上申書副本の送付通知;審判（発送）:20081014:22:審判官指定（変更）通知;審判（発送）:20081014:22:審判官指定（変更）通知;審判（発送）:20081023:072:手続却下の決定（審判長名）;審判（発送）:20081023:072:手続却下の決定（審判長名）;審判（発送）:20081023:132:無効理由通知書;審判（発送）:20081023:133:職権審理結果通知書;審判（受付）:20081110:53:意見書;審判（庁内）:20081113:3012:郵便送達報告書;審判（庁内）:20081113:3012:郵便送達報告書;審判（受付）:20081126:53:意見書;審判（受付）:20081126:611:訂正請求書;審判（発送）:20081203:173:訂正請求副本送付通知（弁駁指令）;審判（発送）:20081203:1856:意見書副本の送付通知;審判（発送）:20081203:1856:意見書副本の送付通知;審判（受付）:20081222:58:弁駁書（審判事件答弁書・異議答弁書）;審判（発送）:20090129:1852:弁駁書副本の送付通知;審判（発送）:20090129:23:審理終結通知書;審判（発送）:20090129:23:審理終結通知書;審判（発送）:20090223:03:審決;審判（発送）:20090223:03:審決;審判（庁内）:20090226:3012:郵便送達報告書;審判（庁内）:20090226:3012:郵便送達報告書;審判（庁内）:20100702:96:確定登録通知</t>
  </si>
  <si>
    <t>審判請求証拠（無効審判請求の引用文献情報）（2005/03/31）特開2000-010927</t>
  </si>
  <si>
    <t>審判請求証拠（無効審判請求の引用文献情報）（2005/03/31）特開平10-013695</t>
  </si>
  <si>
    <t>審判請求証拠（無効審判請求の引用文献情報）（2005/03/31）特開平10-069553</t>
  </si>
  <si>
    <t>審決採用証拠（無効審判審決の引用文献情報）（2006/03/22）特開2000-010927</t>
  </si>
  <si>
    <t>審決採用証拠（無効審判審決の引用文献情報）（2006/03/22）特開平10-013695</t>
  </si>
  <si>
    <t>審決採用証拠（無効審判審決の引用文献情報）（2006/03/22）Elsevier番号 60／21870 国内雑誌 日経ビジネス、日経ＢＰマーケティング、20000424、Ｍ４　Ｄ２４、Ｐ２４－４０</t>
  </si>
  <si>
    <t>審判訂正2006-039089号</t>
  </si>
  <si>
    <t>株式会社　ジェネス</t>
  </si>
  <si>
    <t>審判（受付）:20060530:60:審判請求書（その他の請求書・申立書を含む）;審判（発送）:20060609:20:審判番号通知;審判（庁内）:20060612:95:予告登録通知;審判（発送）:20060615:22:審判官指定（変更）通知;審判（発送）:20060616:234:手続中止通知書;審判（受付）:20060727:783:上申書（参加人・準参加人）;審判（庁内）:20061002:94:閲覧照会;審判（庁内）:20061005:941:閲覧貸出;審判（庁内）:20061012:942:閲覧返却;審判（受付）:20061115:781:上申書（出願人・請求人）;審判（発送）:20061214:22:審判官指定（変更）通知;審判（発送）:20061214:235:手続中止解除通知書;審判（受付）:20070202:783:上申書（参加人・準参加人）;審判（庁内）:20070628:94:閲覧照会;審判（庁内）:20070703:941:閲覧貸出;審判（庁内）:20070709:942:閲覧返却;審判（受付）:20070829:609:請求取下書;審判（庁内）:20070831:9611:請求取下登録</t>
  </si>
  <si>
    <t>審判審判2009-600038号</t>
  </si>
  <si>
    <t>三菱重工業　株式会社</t>
  </si>
  <si>
    <t>審判（受付）:20090916:60:審判請求書（その他の請求書・申立書を含む）;審判（発送）:20091002:20:審判番号通知;審判（庁内）:20091005:95:予告登録通知;審判（発送）:20091007:22:審判官指定（変更）通知;審判（発送）:20091008:17:請求書副本の送達通知（答弁指令）;審判（発送）:20091008:20:審判番号通知;審判（発送）:20091008:22:審判官指定（変更）通知;審判（庁内）:20091016:3012:郵便送達報告書;審判（発送）:20091104:22:審判官指定（変更）通知;審判（発送）:20091104:22:審判官指定（変更）通知;審判（受付）:20091106:57:答弁書（審判事件答弁書・異議答弁書）;審判（受付）:20091106:6512:口頭審理申立書;審判（発送）:20091117:171:答弁書副本の送付通知（弁駁指令）;審判（受付）:20091217:58:弁駁書（審判事件答弁書・異議答弁書）;審判（発送）:20100119:1852:弁駁書副本の送付通知;審判（受付）:20100218:7444:代理人辞任届（被請求人・権利者）;審判（発送）:20100218:22:審判官指定（変更）通知;審判（発送）:20100218:22:審判官指定（変更）通知;審判（庁内）:20100312:94:閲覧照会;審判（庁内）:20100312:941:閲覧貸出;審判（庁内）:20100317:942:閲覧返却;審判（受付）:20100420:6513:口頭審理陳述要領書;審判（受付）:20100420:6513:口頭審理陳述要領書;審判（庁内）:20100421:309:調書;審判（発送）:20100519:031:判定;審判（発送）:20100519:031:判定;審判（庁内）:20100525:3012:郵便送達報告書;審判（庁内）:20100525:3012:郵便送達報告書;審判（庁内）:20100527:96:確定登録通知</t>
  </si>
  <si>
    <t>特願2000-159768</t>
  </si>
  <si>
    <t>特許03316492</t>
  </si>
  <si>
    <t>特開2000-356492</t>
  </si>
  <si>
    <t xml:space="preserve">F25B 39/02       </t>
  </si>
  <si>
    <t>F28F  3/00    311</t>
  </si>
  <si>
    <t>F25B39/02;F28F9/02,301</t>
  </si>
  <si>
    <t>F25B39/02</t>
  </si>
  <si>
    <t>F28F   3/00@AFI(JP);F25B  39/02@ALI(JP);F28D   1/03@ALI(EP);F28F   9/02@ALI(JP);F28F   3/00@CFI(JP);F25B  39/02@CLI(JP);F28D   1/02@CLI(EP);F28F   9/02@CLI(JP)</t>
  </si>
  <si>
    <t>F28F   3/00@AFI(JP)</t>
  </si>
  <si>
    <t>F25B 39/02        C;F28F  9/02    301 J</t>
  </si>
  <si>
    <t xml:space="preserve">(57)【要約】 【課題】積層型熱交換器における冷媒の出入口タンク部の耐圧性を向上させる。 【解決手段】偏平チューブ１の上部に形成されている冷媒の出入口タンク部３における入口部６及び出口部７をともに上半部分が楕円形をなすものとし、下半分が長円形をなすものとすると共に、各部６，７の連通孔８も上半部分を楕円形とし、下半分を長円形とする。 </t>
  </si>
  <si>
    <t xml:space="preserve">(57)【特許請求の範囲】 【請求項１】一端に流体の出入口タンク部を成形すると共に同出入口タンク部間に流体流路を成形してなるプレス成形プレートを２枚突合せて偏平チューブを形成し、同チューブを多数積層して構成される積層型熱交換器において、前記出入口タンク部のうち出口側タンク部の形状を上半分を楕円形、下半分を長円形とすると共に、同出口側タンク部に上側半分を楕円形、下側半分を長円形にした連通孔を設けたことを特徴とする積層型熱交換器。 </t>
  </si>
  <si>
    <t>特願平04-231191の分割（44条1項）</t>
  </si>
  <si>
    <t>SFG0031106415</t>
  </si>
  <si>
    <t>審判審判2009-600038号;審判審判2009-800199号</t>
  </si>
  <si>
    <t>特開昭63-32296;特開平4-98098;特開平1-305275;実開平2-100077;実開平3-79085</t>
  </si>
  <si>
    <t>特開昭26-032296;特開平01-305275;特開平04-098098;実全平02-100077;実全平03-079085;特開昭63-032296;特開平02-242089;特開平02-290496;特開平06-074601;異議申立 90／00821 その他 平成１２年４月１８日付け拒絶理由通知、原出願　特願平４－２３１１９１号に関する;異議申立 90／00822 その他 平成１２年５月３０日付け提出の意見書、原出願　特願平４－２３１１９１号に関する;異議申立 90／00823 その他 平成１２年５月３０日付け提出の手続補正書、原出願　特願平４－２３１１９１号に関する;異議申立 90／00824 国内図書館 「長円」説明箇所、広辞苑　第５版、岩波書店、Ｐ１７３７;異議申立 90／00825 その他 独国特許公報３６１８２２５明細書の翻訳文;異議申立 90／00826 その他 英国特許公報１２０４００４明細書の翻訳文;異議申立 90／00827 その他 英国特許公報１３８７４６９明細書の翻訳文;異議申立 90／00828 その他 平成１８年１０月１８日判決言渡、平成１６年（ワ）２６０９２号　特許権侵害差止請求事件の判決文;異議申立 90／00829 その他 平成１９年５月３０日判決言渡、平成１８年（ネ）１００７７号　特許権侵害差止請求控訴事件の判決文;実全平01-067478;実全平03-064359;実公昭50-032838</t>
  </si>
  <si>
    <t>登録査定　　（登録査定の参考文献情報）（2002/05/01）特開昭26-032296;登録査定　　（登録査定の参考文献情報）（2002/05/01）特開平01-305275;登録査定　　（登録査定の参考文献情報）（2002/05/01）特開平04-098098;登録査定　　（登録査定の参考文献情報）（2002/05/01）実全平02-100077;登録査定　　（登録査定の参考文献情報）（2002/05/01）実全平03-079085;審判請求証拠（無効審判請求の引用文献情報）（2009/09/15）;審判請求証拠（無効審判請求の引用文献情報）（2009/09/15）;審判請求証拠（無効審判請求の引用文献情報）（2009/09/15）;審判請求証拠（無効審判請求の引用文献情報）（2009/09/15）特開昭63-032296;審判請求証拠（無効審判請求の引用文献情報）（2009/09/15）特開平02-242089;審判請求証拠（無効審判請求の引用文献情報）（2009/09/15）特開平02-290496;審判請求証拠（無効審判請求の引用文献情報）（2009/09/15）特開平06-074601;審判請求証拠（無効審判請求の引用文献情報）（2009/09/15）異議申立 90／00821 その他 平成１２年４月１８日付け拒絶理由通知、原出願　特願平４－２３１１９１号に関する;審判請求証拠（無効審判請求の引用文献情報）（2009/09/15）異議申立 90／00822 その他 平成１２年５月３０日付け提出の意見書、原出願　特願平４－２３１１９１号に関する;審判請求証拠（無効審判請求の引用文献情報）（2009/09/15）異議申立 90／00823 その他 平成１２年５月３０日付け提出の手続補正書、原出願　特願平４－２３１１９１号に関する;審判請求証拠（無効審判請求の引用文献情報）（2009/09/15）異議申立 90／00824 国内図書館 「長円」説明箇所、広辞苑　第５版、岩波書店、Ｐ１７３７;審判請求証拠（無効審判請求の引用文献情報）（2009/09/15）異議申立 90／00825 その他 独国特許公報３６１８２２５明細書の翻訳文;審判請求証拠（無効審判請求の引用文献情報）（2009/09/15）異議申立 90／00826 その他 英国特許公報１２０４００４明細書の翻訳文;審判請求証拠（無効審判請求の引用文献情報）（2009/09/15）異議申立 90／00827 その他 英国特許公報１３８７４６９明細書の翻訳文;審判請求証拠（無効審判請求の引用文献情報）（2009/09/15）異議申立 90／00828 その他 平成１８年１０月１８日判決言渡、平成１６年（ワ）２６０９２号　特許権侵害差止請求事件の判決文;審判請求証拠（無効審判請求の引用文献情報）（2009/09/15）異議申立 90／00829 その他 平成１９年５月３０日判決言渡、平成１８年（ネ）１００７７号　特許権侵害差止請求控訴事件の判決文;審判請求証拠（無効審判請求の引用文献情報）（2009/09/15）実全平01-067478;審判請求証拠（無効審判請求の引用文献情報）（2009/09/15）実全平03-064359;審判請求証拠（無効審判請求の引用文献情報）（2009/09/15）実公昭50-032838</t>
  </si>
  <si>
    <t>審判審判2009-800199号</t>
  </si>
  <si>
    <t>審判（受付）:20090915:60:審判請求書（その他の請求書・申立書を含む）;審判（発送）:20091002:20:審判番号通知;審判（発送）:20091002:22:審判官指定（変更）通知;審判（庁内）:20091005:95:予告登録通知;審判（受付）:20091008:7442:代理人受任届（被請求人・権利者）;審判（受付）:20091008:7442:代理人受任届（被請求人・権利者）;審判（受付）:20091020:523:手続補正書（自発・内容）;審判（発送）:20091104:22:審判官指定（変更）通知;審判（発送）:20091111:17:請求書副本の送達通知（答弁指令）;審判（発送）:20091111:1857:手続補正書副本の送付通知;審判（発送）:20091111:20:審判番号通知;審判（発送）:20091111:22:審判官指定（変更）通知;審判（庁内）:20091117:3012:郵便送達報告書;審判（受付）:20100112:57:答弁書（審判事件答弁書・異議答弁書）;審判（発送）:20100119:171:答弁書副本の送付通知（弁駁指令）;審判（受付）:20100218:7424:代理人辞任届（出願人・請求人）;審判（受付）:20100218:58:弁駁書（審判事件答弁書・異議答弁書）;審判（発送）:20100218:22:審判官指定（変更）通知;審判（発送）:20100218:22:審判官指定（変更）通知;審判（発送）:20100223:1852:弁駁書副本の送付通知;審判（庁内）:20100312:94:閲覧照会;審判（庁内）:20100312:941:閲覧貸出;審判（庁内）:20100317:942:閲覧返却;審判（受付）:20100420:6513:口頭審理陳述要領書;審判（受付）:20100420:6513:口頭審理陳述要領書;審判（庁内）:20100421:309:調書;審判（発送）:20100519:03:審決;審判（発送）:20100519:03:審決;審判（庁内）:20100525:3012:郵便送達報告書;審判（庁内）:20100525:3012:郵便送達報告書;審判（庁内）:20100713:96:確定登録通知</t>
  </si>
  <si>
    <t>審判請求証拠（無効審判請求の引用文献情報）（2009/09/15）</t>
  </si>
  <si>
    <t>審判請求証拠（無効審判請求の引用文献情報）（2009/09/15）特開昭63-032296</t>
  </si>
  <si>
    <t>審判請求証拠（無効審判請求の引用文献情報）（2009/09/15）特開平02-242089</t>
  </si>
  <si>
    <t>審判請求証拠（無効審判請求の引用文献情報）（2009/09/15）特開平02-290496</t>
  </si>
  <si>
    <t>審判請求証拠（無効審判請求の引用文献情報）（2009/09/15）特開平06-074601</t>
  </si>
  <si>
    <t>審判請求証拠（無効審判請求の引用文献情報）（2009/09/15）異議申立 90／00821 その他 平成１２年４月１８日付け拒絶理由通知、原出願　特願平４－２３１１９１号に関する</t>
  </si>
  <si>
    <t>審判請求証拠（無効審判請求の引用文献情報）（2009/09/15）異議申立 90／00822 その他 平成１２年５月３０日付け提出の意見書、原出願　特願平４－２３１１９１号に関する</t>
  </si>
  <si>
    <t>審判請求証拠（無効審判請求の引用文献情報）（2009/09/15）異議申立 90／00823 その他 平成１２年５月３０日付け提出の手続補正書、原出願　特願平４－２３１１９１号に関する</t>
  </si>
  <si>
    <t>審判請求証拠（無効審判請求の引用文献情報）（2009/09/15）異議申立 90／00824 国内図書館 「長円」説明箇所、広辞苑　第５版、岩波書店、Ｐ１７３７</t>
  </si>
  <si>
    <t>審判請求証拠（無効審判請求の引用文献情報）（2009/09/15）異議申立 90／00825 その他 独国特許公報３６１８２２５明細書の翻訳文</t>
  </si>
  <si>
    <t>審判請求証拠（無効審判請求の引用文献情報）（2009/09/15）異議申立 90／00826 その他 英国特許公報１２０４００４明細書の翻訳文</t>
  </si>
  <si>
    <t>審判請求証拠（無効審判請求の引用文献情報）（2009/09/15）異議申立 90／00827 その他 英国特許公報１３８７４６９明細書の翻訳文</t>
  </si>
  <si>
    <t>審判請求証拠（無効審判請求の引用文献情報）（2009/09/15）異議申立 90／00828 その他 平成１８年１０月１８日判決言渡、平成１６年（ワ）２６０９２号　特許権侵害差止請求事件の判決文</t>
  </si>
  <si>
    <t>審判請求証拠（無効審判請求の引用文献情報）（2009/09/15）異議申立 90／00829 その他 平成１９年５月３０日判決言渡、平成１８年（ネ）１００７７号　特許権侵害差止請求控訴事件の判決文</t>
  </si>
  <si>
    <t>審判請求証拠（無効審判請求の引用文献情報）（2009/09/15）実全平01-067478</t>
  </si>
  <si>
    <t>審判請求証拠（無効審判請求の引用文献情報）（2009/09/15）実全平03-064359</t>
  </si>
  <si>
    <t>審判請求証拠（無効審判請求の引用文献情報）（2009/09/15）実公昭50-032838</t>
  </si>
  <si>
    <t>審判審判2010-800212号</t>
  </si>
  <si>
    <t>審判（受付）:20101116:60:審判請求書（その他の請求書・申立書を含む）;審判（発送）:20101201:20:審判番号通知;審判（発送）:20101201:22:審判官指定（変更）通知;審判（庁内）:20101202:95:予告登録通知;審判（発送）:20101207:17:請求書副本の送達通知（答弁指令）;審判（発送）:20101207:20:審判番号通知;審判（発送）:20101207:22:審判官指定（変更）通知;審判（発送）:20101207:22:審判官指定（変更）通知;審判（庁内）:20101213:3012:郵便送達報告書;審判（受付）:20110207:57:答弁書（審判事件答弁書・異議答弁書）;審判（受付）:20110207:611:訂正請求書;審判（発送）:20110303:1851:答弁書副本の送付通知;審判（受付）:20110317:7422:代理人受任届（出願人・請求人）;審判（発送）:20110318:22:審判官指定（変更）通知;審判（発送）:20110318:22:審判官指定（変更）通知;審判（発送）:20110318:2892:通知書（その他）期間無;審判（発送）:20110318:2892:通知書（その他）期間無;審判（庁内）:20110322:302:応対記録;審判（受付）:20110325:6513:口頭審理陳述要領書;審判（受付）:20110328:782:上申書（被請求人・権利者）;審判（発送）:20110330:1860:口頭審理陳述要領書副本の送付通知;審判（発送）:20110331:1858:上申書副本の送付通知;審判（受付）:20110408:6513:口頭審理陳述要領書;審判（受付）:20110411:6513:口頭審理陳述要領書;審判（発送）:20110413:1860:口頭審理陳述要領書副本の送付通知;審判（発送）:20110414:1860:口頭審理陳述要領書副本の送付通知;審判（受付）:20110418:782:上申書（被請求人・権利者）;審判（受付）:20110419:782:上申書（被請求人・権利者）;審判（受付）:20110422:6513:口頭審理陳述要領書;審判（受付）:20110427:781:上申書（出願人・請求人）;審判（庁内）:20110427:309:調書;審判（受付）:20110428:782:上申書（被請求人・権利者）;審判（発送）:20110613:132:無効理由通知書;審判（発送）:20110613:133:職権審理結果通知書;審判（受付）:20110714:53:意見書;審判（受付）:20110714:611:訂正請求書;審判（受付）:20110714:7512:印鑑変更届（被請求人・権利者の代理人）;審判（庁内）:20110815:302:応対記録;審判（発送）:20110817:1855:訂正請求書副本の送付通知;審判（発送）:20110817:1856:意見書副本の送付通知;審判（発送）:20110817:1858:上申書副本の送付通知;審判（受付）:20110829:781:上申書（出願人・請求人）;審判（発送）:20110926:1858:上申書副本の送付通知;審判（発送）:20110926:23:審理終結通知書;審判（発送）:20110926:23:審理終結通知書;審判（発送）:20111026:03:審決;審判（発送）:20111026:03:審決;審判（庁内）:20111101:3012:郵便送達報告書;審判（庁内）:20111102:3012:郵便送達報告書;審判（庁内）:20111220:96:確定登録通知</t>
  </si>
  <si>
    <t>特願2000-189595</t>
  </si>
  <si>
    <t>特許04536223</t>
  </si>
  <si>
    <t>特開2001-233709</t>
  </si>
  <si>
    <t xml:space="preserve">A01N  35/02              </t>
  </si>
  <si>
    <t>A01N 35/02</t>
  </si>
  <si>
    <t>A01N35/02;A01M1/02;A01N37/02;A01P19/00</t>
  </si>
  <si>
    <t>A01N35/02</t>
  </si>
  <si>
    <t>A01N  35/02@AFI(JP);A01M   1/02@ALI(JP);A01N  37/02@ALI(JP);A01P  19/00@ALI(JP)</t>
  </si>
  <si>
    <t>A01N  35/02@AFI(JP)</t>
  </si>
  <si>
    <t>A01M   1/02@AFI(JP);A01N  35/02@AFI(JP);A01N  37/02@ALI(JP);A01N  63/02@ALI(JP);A01N  65/00@ALI(JP);A01P  19/00@ALI(JP);A01M   1/02@CFI(JP);A01N  35/00@CFI(JP);A01N  37/02@CLI(JP);A01N  63/02@CLI(JP);A01N  65/00@CLI(JP);A01P  19/00@CLI(JP)</t>
  </si>
  <si>
    <t>A01M   1/02@AFI(JP)</t>
  </si>
  <si>
    <t>A01N 35/02;A01M  1/02        A;A01N 37/02;A01P 19/00</t>
  </si>
  <si>
    <t>浅村　皓;浅村　肇;小堀　貞文;赤澤　太朗</t>
  </si>
  <si>
    <t xml:space="preserve">(57)【要約】（修正有） 【課題】従来より誘引活性の強いハエ誘引剤を提供する。 【解決手段】アセトイン及び／又は黒酢を有効成分としたことを特徴とするハエ誘引剤、さらには純米酢、穀物酢からなる群から選ばれる少なくとも１種の酢；果実及び果実加工品；及び醸造酒、蒸留酒及び酒粕；からなる群から選ばれる少なくとも１種を併用したことを特徴とするハエ誘引剤、及びこれらのハエ誘引剤を誘引剤としたハエ取り用トラップ。 </t>
  </si>
  <si>
    <t>特願平11-353154</t>
  </si>
  <si>
    <t xml:space="preserve">(57)【特許請求の範囲】 【請求項１】 アセトイン及び／又は黒酢を有効成分としたことを特徴とするハエ誘引剤。 【請求項２】 純米酢、穀物酢からなる群から選ばれる少なくとも１種の酢；果実及び果実加工品；及び醸造酒、蒸留酒及び酒粕；からなる群から選ばれる少なくとも１種を併用したことを特徴とする請求項１記載のハエ誘引剤。 【請求項３】 請求項１又は請求項２のハエ誘引剤を誘引剤としたハエ取り用トラップ。 </t>
  </si>
  <si>
    <t>SFG0031308158</t>
  </si>
  <si>
    <t>京都府畜産研究所試験研究成績,1993年12月,No.33,p.117-120;畜産の研究,1999年  1月,Vol.53, No.1,p.220-4;Alimenta,1977年,Vol.16, No.2,p.49-52</t>
  </si>
  <si>
    <t>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Ｎｏ．２、ｐ．４９－５２;特開平03-127766;異議申立 00／00880 外国雑誌 Ａ．Ｓ．ＷＥＳＴ、Ｃｈｅｍｉｃａｌ　Ａｔｔｒａｃｔａｎｔｓ　ｆｏｒ　Ａｄｕｌｔ　Ｄｒｏｓｏｐｈｉｌａ　Ｓｐｅｃｉｅｓ、ＪＯＵＲＮＡＬ　ＯＦ　ＥＣＯＮＯＭＩＣ　ＥＮＴＯＭＯＬＯＧＹ、196108、Ｖ．５４，Ｎ．４、Ｐ．６７７－６８１;異議申立 00／00881 外国図書館 Ｓ．Ｈ．ＨＵＴＮＥＲ、ＣＨＥＭＩＣＡＬＳ　ＡＴＴＲＡＣＴＩＮＧ　ＤＲＯＳＯＰＨＩＬＡ、ＴＨＥ　ＡＭＥＲＩＣＡＮ　ＮＡＴＵＲＡＬＩＳＴ、1937、Ｎ．７３７、Ｐ．５７５－５８１;異議申立 00／00882 国内雑誌 小泉幸道、中国酢の遊離アミノ酸・有機酸・香気成分について、日本食品工業学会誌、1985、第３２巻，第４号、Ｐ．２８８－２９４;異議申立 00／00883 国内雑誌 小泉幸道、中国酢の一般成分・糖組成・無機成分について、日本食品工業学会誌、1985、第３２巻，第２号、Ｐ．１０８－１１３;異議申立 00／00884 国内雑誌 柳田藤治、壺酢－酢造りの原点を探る、化学と生物、19900425、Ｖ．２８，Ｎ．４，３１７号、Ｐ．２７１－２７６;異議申立 00／00885 国内図書館 第五巻　油脂・調味料・香辛料、全集　日本の食文化、雄山閣出版株式会社、19980705、Ｐ．１９９－２１１;異議申立 00／00886 国内図書館 渡辺隆夫、ショウジョウバエ物語、株式会社裳華房、19950420、第１版、Ｐ．２５－２８，４６－４８</t>
  </si>
  <si>
    <t>先行技術調査（先行技術調査結果の参考文献情報）（2010/03/24）審引用／抽論 00／17380 国内雑誌 京都府畜産研究所試験研究成績、199312、Ｎｏ．３３、ｐ．１１７－１２０;先行技術調査（先行技術調査結果の参考文献情報）（2010/03/24）審引用／抽論 00／17381 国内雑誌 畜産の研究、199901、Ｖｏｌ．５３，　Ｎｏ．１、ｐ．２２０－４;先行技術調査（先行技術調査結果の参考文献情報）（2010/03/24）審引用／抽論 00／17382 外国雑誌 Ａｌｉｍｅｎｔａ、1977、Ｖｏｌ．１６，　Ｎｏ．２、ｐ．４９－５２;登録査定　　（登録査定の参考文献情報）（2010/06/02）審引用／抽論 00／17380 国内雑誌 京都府畜産研究所試験研究成績、199312、Ｎｏ．３３、ｐ．１１７－１２０;登録査定　　（登録査定の参考文献情報）（2010/06/02）審引用／抽論 00／17381 国内雑誌 畜産の研究、199901、Ｖｏｌ．５３，　Ｎｏ．１、ｐ．２２０－４;登録査定　　（登録査定の参考文献情報）（2010/06/02）審引用／抽論 00／17382 外国雑誌 Ａｌｉｍｅｎｔａ、1977、Ｖｏｌ．１６，　Ｎｏ．２、ｐ．４９－５２;審判請求証拠（無効審判請求の引用文献情報）（2010/11/15）特開平03-127766;審判請求証拠（無効審判請求の引用文献情報）（2010/11/15）異議申立 00／00880 外国雑誌 Ａ．Ｓ．ＷＥＳＴ、Ｃｈｅｍｉｃａｌ　Ａｔｔｒａｃｔａｎｔｓ　ｆｏｒ　Ａｄｕｌｔ　Ｄｒｏｓｏｐｈｉｌａ　Ｓｐｅｃｉｅｓ、ＪＯＵＲＮＡＬ　ＯＦ　ＥＣＯＮＯＭＩＣ　ＥＮＴＯＭＯＬＯＧＹ、196108、Ｖ．５４，Ｎ．４、Ｐ．６７７－６８１;審判請求証拠（無効審判請求の引用文献情報）（2010/11/15）異議申立 00／00881 外国図書館 Ｓ．Ｈ．ＨＵＴＮＥＲ、ＣＨＥＭＩＣＡＬＳ　ＡＴＴＲＡＣＴＩＮＧ　ＤＲＯＳＯＰＨＩＬＡ、ＴＨＥ　ＡＭＥＲＩＣＡＮ　ＮＡＴＵＲＡＬＩＳＴ、1937、Ｎ．７３７、Ｐ．５７５－５８１;審判請求証拠（無効審判請求の引用文献情報）（2010/11/15）異議申立 00／00882 国内雑誌 小泉幸道、中国酢の遊離アミノ酸・有機酸・香気成分について、日本食品工業学会誌、1985、第３２巻，第４号、Ｐ．２８８－２９４;審判請求証拠（無効審判請求の引用文献情報）（2010/11/15）異議申立 00／00883 国内雑誌 小泉幸道、中国酢の一般成分・糖組成・無機成分について、日本食品工業学会誌、1985、第３２巻，第２号、Ｐ．１０８－１１３;審判請求証拠（無効審判請求の引用文献情報）（2010/11/15）異議申立 00／00884 国内雑誌 柳田藤治、壺酢－酢造りの原点を探る、化学と生物、19900425、Ｖ．２８，Ｎ．４，３１７号、Ｐ．２７１－２７６;審判請求証拠（無効審判請求の引用文献情報）（2010/11/15）異議申立 00／00885 国内図書館 第五巻　油脂・調味料・香辛料、全集　日本の食文化、雄山閣出版株式会社、19980705、Ｐ．１９９－２１１;審判請求証拠（無効審判請求の引用文献情報）（2010/11/15）異議申立 00／00886 国内図書館 渡辺隆夫、ショウジョウバエ物語、株式会社裳華房、19950420、第１版、Ｐ．２５－２８，４６－４８</t>
  </si>
  <si>
    <t>ＢＡ６０水没式トラツプ</t>
  </si>
  <si>
    <t>審判請求証拠（無効審判請求の引用文献情報）（2010/11/15）特開平03-127766</t>
  </si>
  <si>
    <t>審判請求証拠（無効審判請求の引用文献情報）（2010/11/15）異議申立 00／00880 外国雑誌 Ａ．Ｓ．ＷＥＳＴ、Ｃｈｅｍｉｃａｌ　Ａｔｔｒａｃｔａｎｔｓ　ｆｏｒ　Ａｄｕｌｔ　Ｄｒｏｓｏｐｈｉｌａ　Ｓｐｅｃｉｅｓ、ＪＯＵＲＮＡＬ　ＯＦ　ＥＣＯＮＯＭＩＣ　ＥＮＴＯＭＯＬＯＧＹ、196108、Ｖ．５４，Ｎ．４、Ｐ．６７７－６８１</t>
  </si>
  <si>
    <t>審判請求証拠（無効審判請求の引用文献情報）（2010/11/15）異議申立 00／00881 外国図書館 Ｓ．Ｈ．ＨＵＴＮＥＲ、ＣＨＥＭＩＣＡＬＳ　ＡＴＴＲＡＣＴＩＮＧ　ＤＲＯＳＯＰＨＩＬＡ、ＴＨＥ　ＡＭＥＲＩＣＡＮ　ＮＡＴＵＲＡＬＩＳＴ、1937、Ｎ．７３７、Ｐ．５７５－５８１</t>
  </si>
  <si>
    <t>審判請求証拠（無効審判請求の引用文献情報）（2010/11/15）異議申立 00／00882 国内雑誌 小泉幸道、中国酢の遊離アミノ酸・有機酸・香気成分について、日本食品工業学会誌、1985、第３２巻，第４号、Ｐ．２８８－２９４</t>
  </si>
  <si>
    <t>審判請求証拠（無効審判請求の引用文献情報）（2010/11/15）異議申立 00／00883 国内雑誌 小泉幸道、中国酢の一般成分・糖組成・無機成分について、日本食品工業学会誌、1985、第３２巻，第２号、Ｐ．１０８－１１３</t>
  </si>
  <si>
    <t>審判請求証拠（無効審判請求の引用文献情報）（2010/11/15）異議申立 00／00884 国内雑誌 柳田藤治、壺酢－酢造りの原点を探る、化学と生物、19900425、Ｖ．２８，Ｎ．４，３１７号、Ｐ．２７１－２７６</t>
  </si>
  <si>
    <t>審判請求証拠（無効審判請求の引用文献情報）（2010/11/15）異議申立 00／00885 国内図書館 第五巻　油脂・調味料・香辛料、全集　日本の食文化、雄山閣出版株式会社、19980705、Ｐ．１９９－２１１</t>
  </si>
  <si>
    <t>審判請求証拠（無効審判請求の引用文献情報）（2010/11/15）異議申立 00／00886 国内図書館 渡辺隆夫、ショウジョウバエ物語、株式会社裳華房、19950420、第１版、Ｐ．２５－２８，４６－４８</t>
  </si>
  <si>
    <t>審判審判2010-800116号</t>
  </si>
  <si>
    <t>凸版印刷　株式会社;四国化工機　株式会社</t>
  </si>
  <si>
    <t>2011/01/25;2011/10/25</t>
  </si>
  <si>
    <t>平23年（行ケ）第10078号;平23年（行ケ）第10402号</t>
  </si>
  <si>
    <t>2011/03/04;2011/12/02</t>
  </si>
  <si>
    <t>審判（受付）:20100709:60:審判請求書（その他の請求書・申立書を含む）;審判（発送）:20100723:20:審判番号通知;審判（発送）:20100723:22:審判官指定（変更）通知;審判（庁内）:20100723:95:予告登録通知;審判（発送）:20100728:17:請求書副本の送達通知（答弁指令）;審判（発送）:20100728:20:審判番号通知;審判（発送）:20100728:22:審判官指定（変更）通知;審判（庁内）:20100803:3012:郵便送達報告書;審判（受付）:20100928:57:答弁書（審判事件答弁書・異議答弁書）;審判（発送）:20101006:22:審判官指定（変更）通知;審判（発送）:20101006:22:審判官指定（変更）通知;審判（発送）:20101025:22:審判官指定（変更）通知;審判（発送）:20101025:22:審判官指定（変更）通知;審判（発送）:20101026:1851:答弁書副本の送付通知;審判（受付）:20101101:6514:証拠申出書;審判（発送）:20101104:2892:通知書（その他）期間無;審判（発送）:20101104:2892:通知書（その他）期間無;審判（発送）:20101108:1850:副本の送付通知;審判（庁内）:20101216:94:閲覧照会;審判（庁内）:20101216:941:閲覧貸出;審判（受付）:20101217:6513:口頭審理陳述要領書;審判（発送）:20101221:1860:口頭審理陳述要領書副本の送付通知;審判（庁内）:20101227:942:閲覧返却;審判（受付）:20110104:6513:口頭審理陳述要領書;審判（受付）:20110105:6514:証拠申出書;審判（発送）:20110107:1850:副本の送付通知;審判（発送）:20110107:1860:口頭審理陳述要領書副本の送付通知;審判（受付）:20110111:7443:代理人選任届（被請求人・権利者）;審判（庁内）:20110117:309:調書;審判（発送）:20110202:03:審決;審判（発送）:20110202:03:審決;審判（庁内）:20110208:3012:郵便送達報告書;審判（庁内）:20110208:3012:郵便送達報告書;審判（発送）:20110701:2891:通知書（その他）期間有;審判（受付）:20110711:611:訂正請求書;審判（受付）:20110714:881:既納手数料返還請求書;審判（発送）:20110719:131:訂正拒絶理由通知書;審判（発送）:20110719:133:職権審理結果通知書;審判（発送）:20110719:173:訂正請求副本送付通知（弁駁指令）;審判（受付）:20110818:53:意見書;審判（受付）:20110818:58:弁駁書（審判事件答弁書・異議答弁書）;審判（受付）:20110819:53:意見書;審判（庁内）:20110825:94:閲覧照会;審判（庁内）:20110829:941:閲覧貸出;審判（庁内）:20110830:942:閲覧返却;審判（発送）:20110901:172:弁駁書副本の送付通知（答弁指令）;審判（発送）:20110901:1856:意見書副本の送付通知;審判（発送）:20110901:1856:意見書副本の送付通知;審判（受付）:20110912:6511:書面審理申立書;審判（受付）:20111003:57:答弁書（審判事件答弁書・異議答弁書）;審判（庁内）:20111007:302:応対記録;審判（発送）:20111012:1850:副本の送付通知;審判（発送）:20111012:1851:答弁書副本の送付通知;審判（発送）:20111012:232:書面審理通知書;審判（発送）:20111012:232:書面審理通知書;審判（発送）:20111013:23:審理終結通知書;審判（発送）:20111013:23:審理終結通知書;審判（発送）:20111102:03:審決;審判（発送）:20111102:03:審決;審判（庁内）:20111108:3012:郵便送達報告書;審判（庁内）:20111108:3012:郵便送達報告書;審判（庁内）:20121002:96:確定登録通知</t>
  </si>
  <si>
    <t>特願2000-209017</t>
  </si>
  <si>
    <t>特許04334115</t>
  </si>
  <si>
    <t>特開2002-019733</t>
  </si>
  <si>
    <t xml:space="preserve">B65B  43/52              </t>
  </si>
  <si>
    <t>B65B 43/52</t>
  </si>
  <si>
    <t>B65B43/52;B65B7/16;B65G43/00</t>
  </si>
  <si>
    <t>B65B43/52</t>
  </si>
  <si>
    <t>B65B  43/52@AFI(JP)</t>
  </si>
  <si>
    <t>B65B  43/52@AFI(JP);B65B   7/16@ALI(JP);B65G  43/00@ALI(JP);B65B  43/42@CFI(JP);B65B   7/16@CLI(JP);B65G  43/00@CLI(JP)</t>
  </si>
  <si>
    <t>乗松　恭三</t>
  </si>
  <si>
    <t xml:space="preserve">(57)【要約】 【課題】ゲーベルトップ型紙容器の充填シール装置において、間欠搬送時の液揺れによるシール不良を防止しながら、能力アップを図る。 【解決手段】上端を開口した８５ｍｍ角～９５ｍｍ各の紙容器１を所定の搬送ピッチｐずつ間欠搬送し、その途中の紙容器停止時に液体充填、くせ折り、頂部シール等を行う装置において、キャリアチェーンによる紙容器の搬送ピッチｐを従来よりも短い１０８ｍｍに設定し、これによって間欠搬送時の加速度、減速度の最大値を小さくして紙容器内の液揺れを抑制し、液体がシール面に付着することによって生じるシール不良を防止する構成とする。 </t>
  </si>
  <si>
    <t xml:space="preserve">(57)【特許請求の範囲】 【請求項１】 上端を開口した多数の紙容器を垂直状態に且つ一定の搬送ピッチで保持し、該紙容器を前記搬送ピッチずつ間欠搬送する搬送装置と、その搬送装置による紙容器の走行経路に配置され、停止中の紙容器に対して、液体充填、頂部くせ折り、頂部シール等の処理を施す処理装置を備え、胴部サイズが少なくとも８５ｍｍ角～９５ｍｍ角の範囲内の１サイズの紙容器に対して処理可能なゲーベルトップ型紙容器の充填シール装置において、前記搬送装置の搬送ピッチを１１５～１０５ｍｍとし、且つ生産能力を３０００本／ｈ±３００本／ｈとしたことを特徴とするゲーベルトップ型紙容器の充填シール装置。 【請求項２】 請求項１に記載のゲーベルトップ型紙容器の充填シール装置において、前記搬送装置の搬送ピッチを１０８ｍｍとし、前記搬送装置による間欠搬送の１サイクル中における移動／停止の分割割合を１４０°～１６０°／２２０°～２００°としたことを特徴とするゲーベルトップ型紙容器の充填シール装置。 </t>
  </si>
  <si>
    <t>SFG0031433849</t>
  </si>
  <si>
    <t>審判審判2010-800116号;審判審判2011-390069号</t>
  </si>
  <si>
    <t>実開昭62-185204;特開昭55-064006;特開平01-199801</t>
  </si>
  <si>
    <t>特開昭55-064006;特開平01-199801;実全昭62-185204;特開2000-062109;特開平08-034402;特開平10-316222;異議申立 00／00467 国内雑誌 月刊デーエフサロン、19990325、Ｎ．２５１号　第２９巻第２・３号、Ｐ８４－８５;異議申立 00／00468 国内雑誌 月刊デーエフサロン、19981025、Ｎ．２４７　第２５巻第１１号、Ｐ３０－３５;異議申立 00／00469 国内雑誌 月刊デーエフサロン、19970925、Ｎ．２３５　第２４巻第９号、Ｐ１２－１５;異議申立 00／00470 国内雑誌 日本食糧新聞、19970903、Ｐ１１;異議申立 00／00471 国内カタログ ジャパンパック向けＵ－Ｈ２５Ａ型機の製品仕様書;異議申立 00／00472 その他 機械受注伝票（受注：１９９７年３月３１日）;異議申立 00／00473 国内カタログ エロパック社向けＵＩＨ２５Ａ（４０３号機）仕様書;異議申立 00／00474 その他 １９９７年８月１８日付け「連絡書」;異議申立 00／00475 その他 組立図用の部品リスト（作成日：２０００年４月７日）;異議申立 00／00476 国内カタログ 組立図（ＩＣＡＤ作成日：１９９７年２月７日）;異議申立 00／00477 その他 加工部品リスト（作成日：１９９７年４月４日）;異議申立 00／00478 国内カタログ 部品図（ＩＣＡＤ作成日：１９９７年９月１日）;異議申立 00／00479 その他 仕入明細;異議申立 00／00480 その他 商業送り状　（ＣＯＭＭＥＲＣＩＡＬ　ＩＮＶＯＩＣＥ）;異議申立 00／00481 その他 船荷証券　（ＢＩＬＬ　ＯＦ　ＬＡＤＩＮＧ）;異議申立 00／00482 国内雑誌 液体容器角寸切替え型高速充填機の開発、放送技術、社団法人　日本包装技術協会、19990901、Ｖ３７　Ｎ９、Ｐ５０－５３;異議申立 00／00483 国内カタログ ＥＵＰ３０００－Ｍ型機の取扱説明書;異議申立 00／00484 国内カタログ 凸版印刷株式会社作成の設計図面;異議申立 00／00485 その他 ＥＰＵ３０００－Ｍ型機の部分組図表;異議申立 00／00486 その他 凸版印刷株式会社作宛の清洲櫻醸造の発注書・検収書;異議申立 00／00487 国内カタログ ＳＡＮＤＥＸカム総合カタログ、Ｐ．Ａ２－Ａ３，Ａ４４－Ａ４９，Ａ５４－Ａ５７;異議申立 00／00488 その他 株式会社デー・エヌ・ケーのホームページ;異議申立 00／00489 国内雑誌 月刊デーエフサロン、19900225、Ｎｏ．１５６　第１７巻第２号、Ｐ６４－６５;異議申立 00／00490 国内カタログ ＵＰ－Ｊ２０Ｓ型機の製品仕様書;異議申立 00／00491 国内図書館 ＪＩＳハンドブック２００９　７機械要素、200901、日本規格協会、Ｐ２０３８－２０４３;特表平10-506082</t>
  </si>
  <si>
    <t>拒絶理由通知（拒絶理由の引用文献情報）（2009/04/14）特開昭55-064006;拒絶理由通知（拒絶理由の引用文献情報）（2009/04/14）特開平01-199801;拒絶理由通知（拒絶理由の引用文献情報）（2009/04/14）実全昭62-185204;登録査定　　（登録査定の参考文献情報）（2009/06/19）特開昭55-064006;登録査定　　（登録査定の参考文献情報）（2009/06/19）特開平01-199801;登録査定　　（登録査定の参考文献情報）（2009/06/19）実全昭62-185204;審判請求証拠（無効審判請求の引用文献情報）（2010/07/09）特開2000-062109;審判請求証拠（無効審判請求の引用文献情報）（2010/07/09）特開平08-034402;審判請求証拠（無効審判請求の引用文献情報）（2010/07/09）特開平10-316222;審判請求証拠（無効審判請求の引用文献情報）（2010/07/09）異議申立 00／00467 国内雑誌 月刊デーエフサロン、19990325、Ｎ．２５１号　第２９巻第２・３号、Ｐ８４－８５;審判請求証拠（無効審判請求の引用文献情報）（2010/07/09）異議申立 00／00468 国内雑誌 月刊デーエフサロン、19981025、Ｎ．２４７　第２５巻第１１号、Ｐ３０－３５;審判請求証拠（無効審判請求の引用文献情報）（2010/07/09）異議申立 00／00469 国内雑誌 月刊デーエフサロン、19970925、Ｎ．２３５　第２４巻第９号、Ｐ１２－１５;審判請求証拠（無効審判請求の引用文献情報）（2010/07/09）異議申立 00／00470 国内雑誌 日本食糧新聞、19970903、Ｐ１１;審判請求証拠（無効審判請求の引用文献情報）（2010/07/09）異議申立 00／00471 国内カタログ ジャパンパック向けＵ－Ｈ２５Ａ型機の製品仕様書;審判請求証拠（無効審判請求の引用文献情報）（2010/07/09）異議申立 00／00472 その他 機械受注伝票（受注：１９９７年３月３１日）;審判請求証拠（無効審判請求の引用文献情報）（2010/07/09）異議申立 00／00473 国内カタログ エロパック社向けＵＩＨ２５Ａ（４０３号機）仕様書;審判請求証拠（無効審判請求の引用文献情報）（2010/07/09）異議申立 00／00474 その他 １９９７年８月１８日付け「連絡書」;審判請求証拠（無効審判請求の引用文献情報）（2010/07/09）異議申立 00／00475 その他 組立図用の部品リスト（作成日：２０００年４月７日）;審判請求証拠（無効審判請求の引用文献情報）（2010/07/09）異議申立 00／00476 国内カタログ 組立図（ＩＣＡＤ作成日：１９９７年２月７日）;審判請求証拠（無効審判請求の引用文献情報）（2010/07/09）異議申立 00／00477 その他 加工部品リスト（作成日：１９９７年４月４日）;審判請求証拠（無効審判請求の引用文献情報）（2010/07/09）異議申立 00／00478 国内カタログ 部品図（ＩＣＡＤ作成日：１９９７年９月１日）;審判請求証拠（無効審判請求の引用文献情報）（2010/07/09）異議申立 00／00479 その他 仕入明細;審判請求証拠（無効審判請求の引用文献情報）（2010/07/09）異議申立 00／00480 その他 商業送り状　（ＣＯＭＭＥＲＣＩＡＬ　ＩＮＶＯＩＣＥ）;審判請求証拠（無効審判請求の引用文献情報）（2010/07/09）異議申立 00／00481 その他 船荷証券　（ＢＩＬＬ　ＯＦ　ＬＡＤＩＮＧ）;審判請求証拠（無効審判請求の引用文献情報）（2010/07/09）異議申立 00／00482 国内雑誌 液体容器角寸切替え型高速充填機の開発、放送技術、社団法人　日本包装技術協会、19990901、Ｖ３７　Ｎ９、Ｐ５０－５３;審判請求証拠（無効審判請求の引用文献情報）（2010/07/09）異議申立 00／00483 国内カタログ ＥＵＰ３０００－Ｍ型機の取扱説明書;審判請求証拠（無効審判請求の引用文献情報）（2010/07/09）異議申立 00／00484 国内カタログ 凸版印刷株式会社作成の設計図面;審判請求証拠（無効審判請求の引用文献情報）（2010/07/09）異議申立 00／00485 その他 ＥＰＵ３０００－Ｍ型機の部分組図表;審判請求証拠（無効審判請求の引用文献情報）（2010/07/09）異議申立 00／00486 その他 凸版印刷株式会社作宛の清洲櫻醸造の発注書・検収書;審判請求証拠（無効審判請求の引用文献情報）（2010/07/09）異議申立 00／00487 国内カタログ ＳＡＮＤＥＸカム総合カタログ、Ｐ．Ａ２－Ａ３，Ａ４４－Ａ４９，Ａ５４－Ａ５７;審判請求証拠（無効審判請求の引用文献情報）（2010/07/09）異議申立 00／00488 その他 株式会社デー・エヌ・ケーのホームページ;審判請求証拠（無効審判請求の引用文献情報）（2010/07/09）異議申立 00／00489 国内雑誌 月刊デーエフサロン、19900225、Ｎｏ．１５６　第１７巻第２号、Ｐ６４－６５;審判請求証拠（無効審判請求の引用文献情報）（2010/07/09）異議申立 00／00490 国内カタログ ＵＰ－Ｊ２０Ｓ型機の製品仕様書;審判請求証拠（無効審判請求の引用文献情報）（2010/07/09）異議申立 00／00491 国内図書館 ＪＩＳハンドブック２００９　７機械要素、200901、日本規格協会、Ｐ２０３８－２０４３;審判請求証拠（無効審判請求の引用文献情報）（2010/07/09）実全昭62-185204;審判請求証拠（無効審判請求の引用文献情報）（2010/07/09）特表平10-506082</t>
  </si>
  <si>
    <t>審判請求証拠（無効審判請求の引用文献情報）（2010/07/09）特開2000-062109</t>
  </si>
  <si>
    <t>審判請求証拠（無効審判請求の引用文献情報）（2010/07/09）特開平08-034402</t>
  </si>
  <si>
    <t>審判請求証拠（無効審判請求の引用文献情報）（2010/07/09）特開平10-316222</t>
  </si>
  <si>
    <t>審判請求証拠（無効審判請求の引用文献情報）（2010/07/09）異議申立 00／00467 国内雑誌 月刊デーエフサロン、19990325、Ｎ．２５１号　第２９巻第２・３号、Ｐ８４－８５</t>
  </si>
  <si>
    <t>審判請求証拠（無効審判請求の引用文献情報）（2010/07/09）異議申立 00／00468 国内雑誌 月刊デーエフサロン、19981025、Ｎ．２４７　第２５巻第１１号、Ｐ３０－３５</t>
  </si>
  <si>
    <t>審判請求証拠（無効審判請求の引用文献情報）（2010/07/09）異議申立 00／00469 国内雑誌 月刊デーエフサロン、19970925、Ｎ．２３５　第２４巻第９号、Ｐ１２－１５</t>
  </si>
  <si>
    <t>審判請求証拠（無効審判請求の引用文献情報）（2010/07/09）異議申立 00／00470 国内雑誌 日本食糧新聞、19970903、Ｐ１１</t>
  </si>
  <si>
    <t>審判請求証拠（無効審判請求の引用文献情報）（2010/07/09）異議申立 00／00471 国内カタログ ジャパンパック向けＵ－Ｈ２５Ａ型機の製品仕様書</t>
  </si>
  <si>
    <t>審判請求証拠（無効審判請求の引用文献情報）（2010/07/09）異議申立 00／00472 その他 機械受注伝票（受注：１９９７年３月３１日）</t>
  </si>
  <si>
    <t>審判請求証拠（無効審判請求の引用文献情報）（2010/07/09）異議申立 00／00473 国内カタログ エロパック社向けＵＩＨ２５Ａ（４０３号機）仕様書</t>
  </si>
  <si>
    <t>審判請求証拠（無効審判請求の引用文献情報）（2010/07/09）異議申立 00／00474 その他 １９９７年８月１８日付け「連絡書」</t>
  </si>
  <si>
    <t>審判請求証拠（無効審判請求の引用文献情報）（2010/07/09）異議申立 00／00475 その他 組立図用の部品リスト（作成日：２０００年４月７日）</t>
  </si>
  <si>
    <t>審判請求証拠（無効審判請求の引用文献情報）（2010/07/09）異議申立 00／00476 国内カタログ 組立図（ＩＣＡＤ作成日：１９９７年２月７日）</t>
  </si>
  <si>
    <t>審判請求証拠（無効審判請求の引用文献情報）（2010/07/09）異議申立 00／00477 その他 加工部品リスト（作成日：１９９７年４月４日）</t>
  </si>
  <si>
    <t>審判請求証拠（無効審判請求の引用文献情報）（2010/07/09）異議申立 00／00478 国内カタログ 部品図（ＩＣＡＤ作成日：１９９７年９月１日）</t>
  </si>
  <si>
    <t>審判請求証拠（無効審判請求の引用文献情報）（2010/07/09）異議申立 00／00479 その他 仕入明細</t>
  </si>
  <si>
    <t>審判請求証拠（無効審判請求の引用文献情報）（2010/07/09）異議申立 00／00480 その他 商業送り状　（ＣＯＭＭＥＲＣＩＡＬ　ＩＮＶＯＩＣＥ）</t>
  </si>
  <si>
    <t>審判請求証拠（無効審判請求の引用文献情報）（2010/07/09）異議申立 00／00481 その他 船荷証券　（ＢＩＬＬ　ＯＦ　ＬＡＤＩＮＧ）</t>
  </si>
  <si>
    <t>審判請求証拠（無効審判請求の引用文献情報）（2010/07/09）異議申立 00／00482 国内雑誌 液体容器角寸切替え型高速充填機の開発、放送技術、社団法人　日本包装技術協会、19990901、Ｖ３７　Ｎ９、Ｐ５０－５３</t>
  </si>
  <si>
    <t>審判請求証拠（無効審判請求の引用文献情報）（2010/07/09）異議申立 00／00483 国内カタログ ＥＵＰ３０００－Ｍ型機の取扱説明書</t>
  </si>
  <si>
    <t>審判請求証拠（無効審判請求の引用文献情報）（2010/07/09）異議申立 00／00484 国内カタログ 凸版印刷株式会社作成の設計図面</t>
  </si>
  <si>
    <t>審判請求証拠（無効審判請求の引用文献情報）（2010/07/09）異議申立 00／00485 その他 ＥＰＵ３０００－Ｍ型機の部分組図表</t>
  </si>
  <si>
    <t>審判請求証拠（無効審判請求の引用文献情報）（2010/07/09）異議申立 00／00486 その他 凸版印刷株式会社作宛の清洲櫻醸造の発注書・検収書</t>
  </si>
  <si>
    <t>審判請求証拠（無効審判請求の引用文献情報）（2010/07/09）異議申立 00／00487 国内カタログ ＳＡＮＤＥＸカム総合カタログ、Ｐ．Ａ２－Ａ３，Ａ４４－Ａ４９，Ａ５４－Ａ５７</t>
  </si>
  <si>
    <t>審判請求証拠（無効審判請求の引用文献情報）（2010/07/09）異議申立 00／00488 その他 株式会社デー・エヌ・ケーのホームページ</t>
  </si>
  <si>
    <t>審判請求証拠（無効審判請求の引用文献情報）（2010/07/09）異議申立 00／00489 国内雑誌 月刊デーエフサロン、19900225、Ｎｏ．１５６　第１７巻第２号、Ｐ６４－６５</t>
  </si>
  <si>
    <t>審判請求証拠（無効審判請求の引用文献情報）（2010/07/09）異議申立 00／00490 国内カタログ ＵＰ－Ｊ２０Ｓ型機の製品仕様書</t>
  </si>
  <si>
    <t>審判請求証拠（無効審判請求の引用文献情報）（2010/07/09）異議申立 00／00491 国内図書館 ＪＩＳハンドブック２００９　７機械要素、200901、日本規格協会、Ｐ２０３８－２０４３</t>
  </si>
  <si>
    <t>審判請求証拠（無効審判請求の引用文献情報）（2010/07/09）実全昭62-185204</t>
  </si>
  <si>
    <t>審判請求証拠（無効審判請求の引用文献情報）（2010/07/09）特表平10-506082</t>
  </si>
  <si>
    <t>審判審判2011-390069号</t>
  </si>
  <si>
    <t>審判（受付）:20110602:60:審判請求書（その他の請求書・申立書を含む）;審判（発送）:20110615:20:審判番号通知;審判（庁内）:20110617:95:予告登録通知;審判（発送）:20110622:22:審判官指定（変更）通知;審判（発送）:20110622:234:手続中止通知書;審判（庁内）:20110714:9611:請求取下登録</t>
  </si>
  <si>
    <t>審判審判2011-800236号</t>
  </si>
  <si>
    <t>株式会社　プロテックエンジニアリング</t>
  </si>
  <si>
    <t>審判（受付）:20111121:60:審判請求書（その他の請求書・申立書を含む）;審判（発送）:20111202:20:審判番号通知;審判（発送）:20111202:22:審判官指定（変更）通知;審判（庁内）:20111202:95:予告登録通知;審判（発送）:20111206:17:請求書副本の送達通知（答弁指令）;審判（発送）:20111206:20:審判番号通知;審判（発送）:20111206:22:審判官指定（変更）通知;審判（庁内）:20111213:3012:郵便送達報告書;審判（受付）:20120203:57:答弁書（審判事件答弁書・異議答弁書）;審判（受付）:20120203:611:訂正請求書;審判（発送）:20120215:22:審判官指定（変更）通知;審判（発送）:20120215:22:審判官指定（変更）通知;審判（発送）:20120227:1851:答弁書副本の送付通知;審判（発送）:20120227:1855:訂正請求書副本の送付通知;審判（発送）:20120405:22:審判官指定（変更）通知;審判（発送）:20120405:22:審判官指定（変更）通知;審判（発送）:20120405:2892:通知書（その他）期間無;審判（発送）:20120405:2892:通知書（その他）期間無;審判（受付）:20120508:6513:口頭審理陳述要領書;審判（発送）:20120514:1860:口頭審理陳述要領書副本の送付通知;審判（受付）:20120523:6513:口頭審理陳述要領書;審判（発送）:20120529:1860:口頭審理陳述要領書副本の送付通知;審判（庁内）:20120605:309:調書;審判（発送）:20120627:03:審決;審判（発送）:20120627:03:審決;審判（庁内）:20120703:3012:郵便送達報告書;審判（庁内）:20120703:3012:郵便送達報告書;審判（庁内）:20120831:96:確定登録通知</t>
  </si>
  <si>
    <t>特願2000-236822</t>
  </si>
  <si>
    <t>特許03432202</t>
  </si>
  <si>
    <t>特開2002-047617</t>
  </si>
  <si>
    <t xml:space="preserve">E01F  7/04       </t>
  </si>
  <si>
    <t>E01F7/04</t>
  </si>
  <si>
    <t>E01F   7/04@AFI(JP);E01F   7/00@CFI(JP)</t>
  </si>
  <si>
    <t>山内　康伸</t>
  </si>
  <si>
    <t>落石防護柵の補強部材、落石防護柵および落石防護柵の補強方法</t>
  </si>
  <si>
    <t xml:space="preserve">(57)【要約】 【課題】既に擁壁上に立設されている支柱を、安価に簡単に補強することができる落石防護柵の補強部材、落石防護柵および落石防護柵の補強方法を提供する。 【解決手段】擁壁Ｗの上面に支柱１が立てて固定され、支柱１に索２およびガードネット３が取り付けられた落石防護柵２０の補強方法であって、支柱１から索２およびガードネット３を取り外し、支柱１に円筒形状のパイプ１１を被せ、パイプ１１の中空部分に固体モルタル１３を注入して固化し、パイプ１１に新しい索２およびガードネット３を取り付ける。 </t>
  </si>
  <si>
    <t xml:space="preserve">(57)【特許請求の範囲】 【請求項１】擁壁の上面に立てて固定された支柱、索およびガードネットからなる防護柵の補強部材であって、前記支柱に立てて被せる円筒状のパイプと、該パイプの中空部分に注入される固定剤とからなることを特徴とする落石防護柵の補強部材。 【請求項２】前記固定剤が、モルタルであることを特徴とする請求項１記載の落石防護柵の補強部材。 【請求項３】前記パイプの下端に、該パイプを前記擁壁に取り付けるパイプ取付金具が設けられたことを特徴とする請求項１または２記載の落石防護柵の補強部材。 【請求項４】前記擁壁の近傍の地面に立設した補助支柱と、該補助支柱と、前記パイプの下端部とを連結する連結具とからなることを特徴とする請求項１、２または３記載の落石防護柵の補強部材。 【請求項５】擁壁の上面に立てて固定された複数の支柱に取り付けられ、該支柱を補強する複数の請求項１、２または３記載の落石防護柵の補強部材と、該複数の補強部材のパイプ間に、水平に張られた複数の索と、該複数の索に取り付けられたガードネットとからなることを特徴とする落石防護柵。 【請求項６】擁壁の上面に支柱が立てて固定され、該支柱に索およびガードネットが取り付けられた落石防護柵の補強方法であって、前記支柱から前記索およびガードネットを取り外し、前記支柱に円筒形状のパイプを被せ、該パイプの中空部分に固定剤を注入して固化し、前記パイプに新しい索およびガードネットを取り付けることを特徴とする落石防護柵の補強方法。 </t>
  </si>
  <si>
    <t>SFG0031457686</t>
  </si>
  <si>
    <t>特開平10-18234;特開平9-143934;特開平8-311832;特開平6-136724;登録実用新案3032130</t>
  </si>
  <si>
    <t>特開平06-136724;特開平08-311832;特開平09-143934;特開平10-018234;実登03032130;特開昭56-025578;実全昭64-057113;実公平03-051487</t>
  </si>
  <si>
    <t>登録査定　　（登録査定の参考文献情報）（2003/04/09）特開平06-136724;登録査定　　（登録査定の参考文献情報）（2003/04/09）特開平08-311832;登録査定　　（登録査定の参考文献情報）（2003/04/09）特開平09-143934;登録査定　　（登録査定の参考文献情報）（2003/04/09）特開平10-018234;登録査定　　（登録査定の参考文献情報）（2003/04/09）実登03032130;審判請求証拠（無効審判請求の引用文献情報）（2011/11/21）特開昭56-025578;審判請求証拠（無効審判請求の引用文献情報）（2011/11/21）実全昭64-057113;審判請求証拠（無効審判請求の引用文献情報）（2011/11/21）実公平03-051487</t>
  </si>
  <si>
    <t>審判請求証拠（無効審判請求の引用文献情報）（2011/11/21）特開昭56-025578</t>
  </si>
  <si>
    <t>審判請求証拠（無効審判請求の引用文献情報）（2011/11/21）実全昭64-057113</t>
  </si>
  <si>
    <t>審判請求証拠（無効審判請求の引用文献情報）（2011/11/21）実公平03-051487</t>
  </si>
  <si>
    <t>審判査定不服2002-001657号</t>
  </si>
  <si>
    <t>アルゼ株式会社</t>
  </si>
  <si>
    <t>審判（受付）:20020204:523:手続補正書（自発・内容）;審判（受付）:20020204:60:審判請求書（その他の請求書・申立書を含む）;審判（庁内）:20020408:91:審査前置移管;審判（発送）:20020416:21:審査前置移管通知;審判（庁内）:20020517:92:審査前置解除;審判（発送）:20020528:211:審査前置解除通知;審判（発送）:20021217:22:審判官指定（変更）通知;審判（発送）:20030107:13:拒絶理由通知書;審判（受付）:20030117:523:手続補正書（自発・内容）;審判（受付）:20030117:53:意見書;審判（発送）:20030324:03:審決;審判（庁内）:20030331:3012:郵便送達報告書;審判（受付）:20030512:831:刊行物等提出書</t>
  </si>
  <si>
    <t>特願2000-306285</t>
  </si>
  <si>
    <t>特許03417553</t>
  </si>
  <si>
    <t xml:space="preserve">(57)【要約】 【課題】従来の遊技機では、内部抽選によって大当たり入賞が発生したことは遊技者に報知されるが、ランプが単に点灯することだけによって報知されており、何ら遊技上の面白味はない。 【解決手段】第１停止ボタン１６のＯＮ操作が検出された場合には、その停止制御処理が行われ（ステップ１２２）、次に、バックランプ制御処理（ステップ１２３）、リール停止音出音処理（ステップ１３１）が行われる。リール停止音の種類は停止音選択テーブルに従って選択される。次に、第２リール４および第３リール５についても同様な停止制御処理、バックランプ制御処理および停止音出音処理が行われる。この結果、各停止ボタン１６～１８の操作に連動し、各リール３～５のバックランプ５７ａ～５７ｃが例えば「消灯，消灯，点灯」されると共に、長さが異なる音が例えば「ブー，ブーー，ブ」と３回出音される。 </t>
  </si>
  <si>
    <t>特願平09-334984;特願平10-251528</t>
  </si>
  <si>
    <t xml:space="preserve">(57)【特許請求の範囲】 【請求項１】種々の図柄を可変表示する可変表示装置と、前記図柄を照明する光源と、乱数抽選によって複数の遊技の入賞態様の中から１つの入賞態様を決定する入賞態様決定手段と、前記可変表示装置の可変表示を停止させる停止手段と、前記入賞態様決定手段で決定された入賞態様に応じた報知情報を報知する報知手段とを備えて構成される遊技機において、 前記報知情報は、前記各入賞態様に対してその成立を表す報知情報が複数存在し、前記報知手段は、前記入賞態様決定手段によって決定された入賞態様およびその時の遊技状態に応じて，予め定められた複数種類の発光態様の中から抽出乱数値によって発光態様を選択する発光態様選択テーブルと、予め定められた複数種類の効果音の中から前記光源の発光態様に応じた効果音を選択する音選択テーブルと、前記抽出乱数値および前記発光態様選択テーブルを参照して選択された発光態様で前記光源を発光制御する発光制御手段と、前記音選択テーブルを参照して選択された効果音を出音する音発生手段とを備え、前記停止手段の操作検出時に行われる前記発光制御手段による発光制御および前記音発生手段による出音によって前記報知情報を報知することを特徴とする遊技機。 </t>
  </si>
  <si>
    <t>特願平10-318954の分割（44条1項）</t>
  </si>
  <si>
    <t>1997/11/19;1998/09/04</t>
  </si>
  <si>
    <t>SFG0031219286</t>
  </si>
  <si>
    <t>審判査定不服2002-001657号;審判異議2003-073047号;審判審判2007-800181号;審判審判2007-800238号;審判審判2009-390017号;審判審判2010-390044号</t>
  </si>
  <si>
    <t>特開平9-173528;特開平7-68027</t>
  </si>
  <si>
    <t>特開平09-173528;特開2000-140198;特開平06-335560;特開平07-136313;特開平08-117390;特開平08-173592;特開平08-336642;特開2001-129156;異議申立 70／00779 その他 原簿;異議申立 70／00780 その他 基準日時系列表;異議申立 70／00781 その他 平成１４年（行ヶ）第５３９号判決要旨;異議申立 70／00782 国内図書館 アルゼ株式会社第２６期有価証券報告書;異議申立 70／00783 その他 「ハナビ」のマシン語の出力画面;異議申立 70／00784 その他 「ハナビ」の逆アセンブルの出力画面;異議申立 70／00785 その他 「ハナビ」のマシン語プログラム;異議申立 70／00786 その他 「ハナビ」のアセンブルリスト;異議申立 70／00787 その他 「ハナビ」のアセンブルリスト（注釈付）;異議申立 70／00788 国内雑誌 パチスロ攻略マガジン、株式会社双葉社、19981001、１０－１５;異議申立 70／00789 その他 本件特許と「ハナビ」との対照表;異議申立 70／50161 その他 登録原簿;異議申立 70／50162 その他 訂正請求書;異議申立 70／50163 その他 意見書;異議申立 70／50164 その他 明細書;異議申立 70／50165 その他 特許願;異議申立 70／50166 その他 基準日時系列表;異議申立 70／50167 その他 平成１４年（行ケ）第５３９号判決要旨;異議申立 70／50168 その他 有価証券報告書;異議申立 70／50169 国内雑誌 パチスロ攻略マガジン、株式会社双葉社、19980401、１９９８年４月号;異議申立 70／50170 国内雑誌 パチスロ必勝ガイド、株式会社白夜書房、19980821、１９９８年１０月号;異議申立 70／50171 国内雑誌 必勝パチスロファン、日本文芸社、19981001、１９９８年１０月号;異議申立 70／50172 国内雑誌 パチスロ必勝本ＳＰＥＣＩＡＬ、辰巳出版株式会社、20000515、２００５年５月増刊号;異議申立 70／50173 国内雑誌 パチスロ大図鑑１９６４－２０００、株式会社白夜書房、20070521;異議申立 70／50174 その他 「ハナビ」のマシン語プログラム;異議申立 70／50175 その他 「ハナビ」のアセンブルリスト（注釈付）;異議申立 70／50176 その他 本件特許と「ハナビ」との対照表;Elsevier番号 70／55517 特許決定公報（異議２００３－７３０４７）</t>
  </si>
  <si>
    <t>拒絶理由通知（拒絶理由の引用文献情報）（2001/06/28）特開平09-173528;拒絶理由通知（拒絶理由の引用文献情報）（2001/10/17）特開2000-140198;拒絶理由通知（拒絶理由の引用文献情報）（2001/10/17）特開平09-173528;拒絶査定　　（拒絶査定の引用文献情報）（2001/12/13）特開2000-140198;拒絶査定　　（拒絶査定の引用文献情報）（2001/12/13）特開平09-173528;異議証拠　　（異議申立の引用文献情報）（2003/12/15）特開平06-335560;異議証拠　　（異議申立の引用文献情報）（2003/12/15）特開平07-136313;異議証拠　　（異議申立の引用文献情報）（2003/12/15）特開平08-117390;異議証拠　　（異議申立の引用文献情報）（2003/12/15）特開平08-173592;異議証拠　　（異議申立の引用文献情報）（2003/12/15）特開平08-336642;異議証拠　　（異議申立の引用文献情報）（2003/12/16）特開2001-129156;異議証拠　　（異議申立の引用文献情報）（2003/12/16）特開平08-117390;審判請求証拠（無効審判請求の引用文献情報）（2007/08/28）;審判請求証拠（無効審判請求の引用文献情報）（2007/08/28）;審判請求証拠（無効審判請求の引用文献情報）（2007/08/28）特開2000-140198;審判請求証拠（無効審判請求の引用文献情報）（2007/08/28）異議申立 70／00779 その他 原簿;審判請求証拠（無効審判請求の引用文献情報）（2007/08/28）異議申立 70／00780 その他 基準日時系列表;審判請求証拠（無効審判請求の引用文献情報）（2007/08/28）異議申立 70／00781 その他 平成１４年（行ヶ）第５３９号判決要旨;審判請求証拠（無効審判請求の引用文献情報）（2007/08/28）異議申立 70／00782 国内図書館 アルゼ株式会社第２６期有価証券報告書;審判請求証拠（無効審判請求の引用文献情報）（2007/08/28）異議申立 70／00783 その他 「ハナビ」のマシン語の出力画面;審判請求証拠（無効審判請求の引用文献情報）（2007/08/28）異議申立 70／00784 その他 「ハナビ」の逆アセンブルの出力画面;審判請求証拠（無効審判請求の引用文献情報）（2007/08/28）異議申立 70／00785 その他 「ハナビ」のマシン語プログラム;審判請求証拠（無効審判請求の引用文献情報）（2007/08/28）異議申立 70／00786 その他 「ハナビ」のアセンブルリスト;審判請求証拠（無効審判請求の引用文献情報）（2007/08/28）異議申立 70／00787 その他 「ハナビ」のアセンブルリスト（注釈付）;審判請求証拠（無効審判請求の引用文献情報）（2007/08/28）異議申立 70／00788 国内雑誌 パチスロ攻略マガジン、株式会社双葉社、19981001、１０－１５;審判請求証拠（無効審判請求の引用文献情報）（2007/08/28）異議申立 70／00789 その他 本件特許と「ハナビ」との対照表;審判請求証拠（無効審判請求の引用文献情報）（2007/10/29）特開2000-140198;審判請求証拠（無効審判請求の引用文献情報）（2007/10/29）特開平08-117390;審判請求証拠（無効審判請求の引用文献情報）（2007/10/29）異議申立 70／50161 その他 登録原簿;審判請求証拠（無効審判請求の引用文献情報）（2007/10/29）異議申立 70／50162 その他 訂正請求書;審判請求証拠（無効審判請求の引用文献情報）（2007/10/29）異議申立 70／50163 その他 意見書;審判請求証拠（無効審判請求の引用文献情報）（2007/10/29）異議申立 70／50164 その他 明細書;審判請求証拠（無効審判請求の引用文献情報）（2007/10/29）異議申立 70／50165 その他 特許願;審判請求証拠（無効審判請求の引用文献情報）（2007/10/29）異議申立 70／50166 その他 基準日時系列表;審判請求証拠（無効審判請求の引用文献情報）（2007/10/29）異議申立 70／50167 その他 平成１４年（行ケ）第５３９号判決要旨;審判請求証拠（無効審判請求の引用文献情報）（2007/10/29）異議申立 70／50168 その他 有価証券報告書;審判請求証拠（無効審判請求の引用文献情報）（2007/10/29）異議申立 70／50169 国内雑誌 パチスロ攻略マガジン、株式会社双葉社、19980401、１９９８年４月号;審判請求証拠（無効審判請求の引用文献情報）（2007/10/29）異議申立 70／50170 国内雑誌 パチスロ必勝ガイド、株式会社白夜書房、19980821、１９９８年１０月号;審判請求証拠（無効審判請求の引用文献情報）（2007/10/29）異議申立 70／50171 国内雑誌 必勝パチスロファン、日本文芸社、19981001、１９９８年１０月号;審判請求証拠（無効審判請求の引用文献情報）（2007/10/29）異議申立 70／50172 国内雑誌 パチスロ必勝本ＳＰＥＣＩＡＬ、辰巳出版株式会社、20000515、２００５年５月増刊号;審判請求証拠（無効審判請求の引用文献情報）（2007/10/29）異議申立 70／50173 国内雑誌 パチスロ大図鑑１９６４－２０００、株式会社白夜書房、20070521;審判請求証拠（無効審判請求の引用文献情報）（2007/10/29）異議申立 70／50174 その他 「ハナビ」のマシン語プログラム;審判請求証拠（無効審判請求の引用文献情報）（2007/10/29）異議申立 70／50175 その他 「ハナビ」のアセンブルリスト（注釈付）;審判請求証拠（無効審判請求の引用文献情報）（2007/10/29）異議申立 70／50176 その他 本件特許と「ハナビ」との対照表;審判請求証拠（無効審判請求の引用文献情報）（2007/10/29）Elsevier番号 70／55517 特許決定公報（異議２００３－７３０４７）</t>
  </si>
  <si>
    <t>審判異議2003-073047号</t>
  </si>
  <si>
    <t>審判（受付）:20031215:561:異議申立書;審判（受付）:20031217:561:異議申立書;審判（受付）:20031217:561:異議申立書;審判（発送）:20040116:201:異議番号通知;審判（発送）:20040116:201:異議番号通知;審判（発送）:20040116:201:異議番号通知;審判（発送）:20040116:201:異議番号通知;審判（発送）:20040116:201:異議番号通知;審判（発送）:20040116:201:異議番号通知;審判（発送）:20040116:201:異議番号通知;審判（庁内）:20040122:95:予告登録通知;審判（庁内）:20040122:95:予告登録通知;審判（庁内）:20040122:95:予告登録通知;審判（発送）:20040203:22:審判官指定（変更）通知;審判（発送）:20040203:22:審判官指定（変更）通知;審判（発送）:20040203:22:審判官指定（変更）通知;審判（発送）:20040203:22:審判官指定（変更）通知;審判（発送）:20040213:18:異議申立書副本の送付通知;審判（発送）:20040506:22:審判官指定（変更）通知;審判（発送）:20040506:22:審判官指定（変更）通知;審判（発送）:20040506:22:審判官指定（変更）通知;審判（発送）:20040506:22:審判官指定（変更）通知;審判（発送）:20040625:10:取消理由通知書;審判（受付）:20040819:53:意見書;審判（受付）:20040819:611:訂正請求書;審判（庁内）:20040830:94:閲覧照会;審判（庁内）:20040831:941:閲覧貸出;審判（庁内）:20040906:942:閲覧返却;審判（受付）:20040908:785:上申書（申立人・付与後異議申立人）;審判（発送）:20040928:183:審尋（申立人）（審判官）;審判（発送）:20040928:183:審尋（申立人）（審判官）;審判（発送）:20040928:183:審尋（申立人）（審判官）;審判（発送）:20040928:1858:上申書副本の送付通知;審判（庁内）:20041008:94:閲覧照会;審判（庁内）:20041012:941:閲覧貸出;審判（受付）:20041018:54:回答書;審判（庁内）:20041019:94:閲覧照会;審判（庁内）:20041019:941:閲覧貸出;審判（庁内）:20041019:942:閲覧返却;審判（庁内）:20041022:942:閲覧返却;審判（受付）:20041201:54:回答書;審判（庁内）:20041201:94:閲覧照会;審判（庁内）:20041203:941:閲覧貸出;審判（庁内）:20041207:942:閲覧返却;審判（庁内）:20041216:94:閲覧照会;審判（庁内）:20041220:941:閲覧貸出;審判（庁内）:20041222:942:閲覧返却;審判（発送）:20050412:16:異議の決定;審判（発送）:20050412:16:異議の決定;審判（発送）:20050412:16:異議の決定;審判（発送）:20050412:16:異議の決定;審判（庁内）:20050419:3012:郵便送達報告書;審判（庁内）:20050419:3012:郵便送達報告書;審判（庁内）:20050419:3012:郵便送達報告書;審判（庁内）:20050426:3012:郵便送達報告書;審判（庁内）:20050516:96:確定登録通知;審判（庁内）:20050516:96:確定登録通知;審判（庁内）:20050516:96:確定登録通知</t>
  </si>
  <si>
    <t>審判審判2007-800181号</t>
  </si>
  <si>
    <t>審判（受付）:20070829:60:審判請求書（その他の請求書・申立書を含む）;審判（受付）:20070831:523:手続補正書（自発・内容）;審判（発送）:20070912:20:審判番号通知;審判（発送）:20070912:22:審判官指定（変更）通知;審判（庁内）:20070912:95:予告登録通知;審判（発送）:20070920:20:審判番号通知;審判（発送）:20070920:22:審判官指定（変更）通知;審判（発送）:20070921:17:請求書副本の送達通知（答弁指令）;審判（庁内）:20071002:3012:郵便送達報告書;審判（庁内）:20071016:94:閲覧照会;審判（庁内）:20071018:941:閲覧貸出;審判（庁内）:20071026:942:閲覧返却;審判（受付）:20071121:57:答弁書（審判事件答弁書・異議答弁書）;審判（発送）:20071130:171:答弁書副本の送付通知（弁駁指令）;審判（発送）:20071130:22:審判官指定（変更）通知;審判（発送）:20071130:22:審判官指定（変更）通知;審判（受付）:20080104:58:弁駁書（審判事件答弁書・異議答弁書）;審判（庁内）:20080109:94:閲覧照会;審判（庁内）:20080111:941:閲覧貸出;審判（庁内）:20080117:942:閲覧返却;審判（受付）:20080321:7443:代理人選任届（被請求人・権利者）;審判（受付）:20080321:654:証人尋問申出書;審判（受付）:20080321:6541:尋問事項書;審判（受付）:20080321:7312:住所変更届（被請求人・権利者の代理人）;審判（受付）:20080321:7312:住所変更届（被請求人・権利者の代理人）;審判（発送）:20080403:1852:弁駁書副本の送付通知;審判（発送）:20080403:1864:証人尋問申出書副本の送付通知;審判（発送）:20080403:1865:尋問事項書副本の送付通知;審判（発送）:20080414:22:審判官指定（変更）通知;審判（発送）:20080414:22:審判官指定（変更）通知;審判（発送）:20080414:22:審判官指定（変更）通知;審判（発送）:20080414:22:審判官指定（変更）通知;審判（受付）:20080513:7443:代理人選任届（被請求人・権利者）;審判（受付）:20080513:782:上申書（被請求人・権利者）;審判（受付）:20080519:7443:代理人選任届（被請求人・権利者）;審判（受付）:20080523:781:上申書（出願人・請求人）;審判（受付）:20080530:781:上申書（出願人・請求人）;審判（受付）:20080530:781:上申書（出願人・請求人）;審判（受付）:20080530:782:上申書（被請求人・権利者）;審判（受付）:20080530:782:上申書（被請求人・権利者）;審判（受付）:20080530:782:上申書（被請求人・権利者）;審判（庁内）:20080604:309:調書;審判（受付）:20080701:53:意見書;審判（受付）:20080708:53:意見書;審判（発送）:20080714:1856:意見書副本の送付通知;審判（発送）:20080714:1856:意見書副本の送付通知;審判（発送）:20080714:234:手続中止通知書;審判（発送）:20080714:234:手続中止通知書;審判（受付）:20080826:7312:住所変更届（被請求人・権利者の代理人）;審判（受付）:20080826:7312:住所変更届（被請求人・権利者の代理人）;審判（受付）:20080826:7312:住所変更届（被請求人・権利者の代理人）;審判（受付）:20080922:7424:代理人辞任届（出願人・請求人）;審判（発送）:20090416:22:審判官指定（変更）通知;審判（発送）:20090416:22:審判官指定（変更）通知;審判（受付）:20091006:731:住所変更届（出願人・請求人）;審判（受付）:20100108:732:住所変更届（出願人・請求人の代理人）;審判（受付）:20110414:7444:代理人辞任届（被請求人・権利者）;審判（受付）:20110414:7312:住所変更届（被請求人・権利者の代理人）;審判（受付）:20110415:782:上申書（被請求人・権利者）;審判（受付）:20110425:7444:代理人辞任届（被請求人・権利者）;審判（受付）:20110425:7444:代理人辞任届（被請求人・権利者）;審判（受付）:20110603:7444:代理人辞任届（被請求人・権利者）;審判（発送）:20110628:22:審判官指定（変更）通知;審判（発送）:20110628:22:審判官指定（変更）通知;審判（発送）:20110629:232:書面審理通知書;審判（発送）:20110629:232:書面審理通知書;審判（発送）:20110629:235:手続中止解除通知書;審判（発送）:20110629:235:手続中止解除通知書;審判（発送）:20110706:23:審理終結通知書;審判（発送）:20110706:23:審理終結通知書;審判（発送）:20110729:03:審決;審判（発送）:20110729:03:審決;審判（庁内）:20110803:3012:郵便送達報告書;審判（庁内）:20110808:3012:郵便送達報告書;審判（庁内）:20110921:96:確定登録通知</t>
  </si>
  <si>
    <t>審判請求証拠（無効審判請求の引用文献情報）（2007/08/28）特開2000-140198</t>
  </si>
  <si>
    <t>審判請求証拠（無効審判請求の引用文献情報）（2007/08/28）異議申立 70／00779 その他 原簿</t>
  </si>
  <si>
    <t>審判請求証拠（無効審判請求の引用文献情報）（2007/08/28）異議申立 70／00780 その他 基準日時系列表</t>
  </si>
  <si>
    <t>審判請求証拠（無効審判請求の引用文献情報）（2007/08/28）異議申立 70／00781 その他 平成１４年（行ヶ）第５３９号判決要旨</t>
  </si>
  <si>
    <t>審判請求証拠（無効審判請求の引用文献情報）（2007/08/28）異議申立 70／00782 国内図書館 アルゼ株式会社第２６期有価証券報告書</t>
  </si>
  <si>
    <t>審判請求証拠（無効審判請求の引用文献情報）（2007/08/28）異議申立 70／00783 その他 「ハナビ」のマシン語の出力画面</t>
  </si>
  <si>
    <t>審判請求証拠（無効審判請求の引用文献情報）（2007/08/28）異議申立 70／00784 その他 「ハナビ」の逆アセンブルの出力画面</t>
  </si>
  <si>
    <t>審判請求証拠（無効審判請求の引用文献情報）（2007/08/28）異議申立 70／00785 その他 「ハナビ」のマシン語プログラム</t>
  </si>
  <si>
    <t>審判請求証拠（無効審判請求の引用文献情報）（2007/08/28）異議申立 70／00786 その他 「ハナビ」のアセンブルリスト</t>
  </si>
  <si>
    <t>審判請求証拠（無効審判請求の引用文献情報）（2007/08/28）異議申立 70／00787 その他 「ハナビ」のアセンブルリスト（注釈付）</t>
  </si>
  <si>
    <t>審判請求証拠（無効審判請求の引用文献情報）（2007/08/28）異議申立 70／00788 国内雑誌 パチスロ攻略マガジン、株式会社双葉社、19981001、１０－１５</t>
  </si>
  <si>
    <t>審判請求証拠（無効審判請求の引用文献情報）（2007/08/28）異議申立 70／00789 その他 本件特許と「ハナビ」との対照表</t>
  </si>
  <si>
    <t>審判審判2007-800238号</t>
  </si>
  <si>
    <t>取消さない;特許（登録）しない（補正却下を取消し）;特許（登録）しない（補正却下を取消し）</t>
  </si>
  <si>
    <t>2008/10/15;2009/12/15;2011/04/20</t>
  </si>
  <si>
    <t>平20年（行ケ）第10447号;平22年（行ケ）第10043号</t>
  </si>
  <si>
    <t>2008/11/26;2010/02/05</t>
  </si>
  <si>
    <t>1x-ZV(C1230);ZAV(C1230)</t>
  </si>
  <si>
    <t>2009/02/27;2010/06/30</t>
  </si>
  <si>
    <t>審判（受付）:20071031:60:審判請求書（その他の請求書・申立書を含む）;審判（発送）:20071114:20:審判番号通知;審判（発送）:20071114:22:審判官指定（変更）通知;審判（庁内）:20071114:95:予告登録通知;審判（発送）:20071119:20:審判番号通知;審判（発送）:20071119:22:審判官指定（変更）通知;審判（発送）:20071120:17:請求書副本の送達通知（答弁指令）;審判（庁内）:20071129:3012:郵便送達報告書;審判（受付）:20071214:7442:代理人受任届（被請求人・権利者）;審判（庁内）:20080109:94:閲覧照会;審判（庁内）:20080110:941:閲覧貸出;審判（庁内）:20080117:942:閲覧返却;審判（受付）:20080121:57:答弁書（審判事件答弁書・異議答弁書）;審判（受付）:20080321:7443:代理人選任届（被請求人・権利者）;審判（受付）:20080321:654:証人尋問申出書;審判（受付）:20080321:6541:尋問事項書;審判（受付）:20080321:7312:住所変更届（被請求人・権利者の代理人）;審判（受付）:20080321:7312:住所変更届（被請求人・権利者の代理人）;審判（発送）:20080403:1851:答弁書副本の送付通知;審判（発送）:20080403:1864:証人尋問申出書副本の送付通知;審判（発送）:20080403:1865:尋問事項書副本の送付通知;審判（発送）:20080414:22:審判官指定（変更）通知;審判（発送）:20080414:22:審判官指定（変更）通知;審判（発送）:20080414:22:審判官指定（変更）通知;審判（発送）:20080414:22:審判官指定（変更）通知;審判（受付）:20080513:7443:代理人選任届（被請求人・権利者）;審判（受付）:20080513:782:上申書（被請求人・権利者）;審判（受付）:20080519:7443:代理人選任届（被請求人・権利者）;審判（受付）:20080523:781:上申書（出願人・請求人）;審判（受付）:20080530:781:上申書（出願人・請求人）;審判（受付）:20080530:781:上申書（出願人・請求人）;審判（受付）:20080530:782:上申書（被請求人・権利者）;審判（受付）:20080530:782:上申書（被請求人・権利者）;審判（受付）:20080530:782:上申書（被請求人・権利者）;審判（庁内）:20080604:309:調書;審判（受付）:20080701:53:意見書;審判（受付）:20080708:53:意見書;審判（受付）:20080826:7312:住所変更届（被請求人・権利者の代理人）;審判（受付）:20080826:7312:住所変更届（被請求人・権利者の代理人）;審判（受付）:20080826:7312:住所変更届（被請求人・権利者の代理人）;審判（受付）:20080922:7424:代理人辞任届（出願人・請求人）;審判（発送）:20080930:1856:意見書副本の送付通知;審判（発送）:20080930:1856:意見書副本の送付通知;審判（発送）:20081003:23:審理終結通知書;審判（発送）:20081003:23:審理終結通知書;審判（発送）:20081027:03:審決;審判（発送）:20081027:03:審決;審判（庁内）:20081104:3012:郵便送達報告書;審判（庁内）:20081104:3012:郵便送達報告書;審判（庁内）:20081121:94:閲覧照会;審判（庁内）:20081125:941:閲覧貸出;審判（庁内）:20081127:942:閲覧返却;審判（発送）:20090309:2891:通知書（その他）期間有;審判（受付）:20090312:782:上申書（被請求人・権利者）;審判（受付）:20090319:611:訂正請求書;審判（発送）:20090326:173:訂正請求副本送付通知（弁駁指令）;審判（発送）:20090415:22:審判官指定（変更）通知;審判（発送）:20090415:22:審判官指定（変更）通知;審判（受付）:20090430:58:弁駁書（審判事件答弁書・異議答弁書）;審判（発送）:20090518:172:弁駁書副本の送付通知（答弁指令）;審判（受付）:20090617:57:答弁書（審判事件答弁書・異議答弁書）;審判（受付）:20090626:782:上申書（被請求人・権利者）;審判（受付）:20090703:782:上申書（被請求人・権利者）;審判（受付）:20090708:782:上申書（被請求人・権利者）;審判（発送）:20091001:2721:伺い回答書;審判（受付）:20091006:731:住所変更届（出願人・請求人）;審判（庁内）:20091106:94:閲覧照会;審判（庁内）:20091110:941:閲覧貸出;審判（庁内）:20091116:942:閲覧返却;審判（発送）:20091204:1851:答弁書副本の送付通知;審判（発送）:20091204:1858:上申書副本の送付通知;審判（発送）:20091204:1858:上申書副本の送付通知;審判（発送）:20091204:1858:上申書副本の送付通知;審判（発送）:20091204:1858:上申書副本の送付通知;審判（発送）:20091204:23:審理終結通知書;審判（発送）:20091204:23:審理終結通知書;審判（発送）:20091225:03:審決;審判（発送）:20091225:03:審決;審判（庁内）:20100105:3012:郵便送達報告書;審判（受付）:20100108:732:住所変更届（出願人・請求人の代理人）;審判（庁内）:20100112:3012:郵便送達報告書;審判（庁内）:20100125:94:閲覧照会;審判（庁内）:20100126:941:閲覧貸出;審判（庁内）:20100127:942:閲覧返却;審判（発送）:20100709:22:審判官指定（変更）通知;審判（発送）:20100709:22:審判官指定（変更）通知;審判（発送）:20100715:2891:通知書（その他）期間有;審判（受付）:20100726:611:訂正請求書;審判（発送）:20100806:173:訂正請求副本送付通知（弁駁指令）;審判（庁内）:20100811:302:応対記録;審判（受付）:20100903:58:弁駁書（審判事件答弁書・異議答弁書）;審判（発送）:20110406:1852:弁駁書副本の送付通知;審判（発送）:20110406:23:審理終結通知書;審判（発送）:20110406:23:審理終結通知書;審判（発送）:20110408:22:審判官指定（変更）通知;審判（発送）:20110408:22:審判官指定（変更）通知;審判（受付）:20110414:7444:代理人辞任届（被請求人・権利者）;審判（受付）:20110414:782:上申書（被請求人・権利者）;審判（受付）:20110414:7312:住所変更届（被請求人・権利者の代理人）;審判（受付）:20110425:7444:代理人辞任届（被請求人・権利者）;審判（受付）:20110425:7444:代理人辞任届（被請求人・権利者）;審判（受付）:20110425:7312:住所変更届（被請求人・権利者の代理人）;審判（発送）:20110427:03:審決;審判（発送）:20110427:03:審決;審判（庁内）:20110506:3012:郵便送達報告書;審判（庁内）:20110506:3012:郵便送達報告書;審判（庁内）:20110525:94:閲覧照会;審判（庁内）:20110526:941:閲覧貸出;審判（庁内）:20110527:942:閲覧返却;審判（庁内）:20110622:96:確定登録通知</t>
  </si>
  <si>
    <t>審判審判2009-390017号</t>
  </si>
  <si>
    <t>審判（受付）:20090220:60:審判請求書（その他の請求書・申立書を含む）;審判（発送）:20090306:20:審判番号通知;審判（庁内）:20090310:95:予告登録通知;審判（発送）:20090312:22:審判官指定（変更）通知;審判（庁内）:20090324:9611:請求取下登録</t>
  </si>
  <si>
    <t>審判審判2010-390044号</t>
  </si>
  <si>
    <t>審判（受付）:20100507:60:審判請求書（その他の請求書・申立書を含む）;審判（発送）:20100521:20:審判番号通知;審判（庁内）:20100524:95:予告登録通知;審判（発送）:20100527:22:審判官指定（変更）通知;審判（発送）:20100618:2892:通知書（その他）期間無;審判（発送）:20100618:2892:通知書（その他）期間無;審判（庁内）:20100804:9611:請求取下登録</t>
  </si>
  <si>
    <t>審判無効2006-080264号</t>
  </si>
  <si>
    <t>バクスター・インターナショナル・インコーポレイテッド</t>
  </si>
  <si>
    <t>無効としない;特許（登録）しない（補正却下を取消さない）</t>
  </si>
  <si>
    <t>2008/03/13;2011/07/08</t>
  </si>
  <si>
    <t>平20年（行ケ）第10276号</t>
  </si>
  <si>
    <t>前審（判）決を取消す</t>
  </si>
  <si>
    <t>審判（受付）:20061218:60:審判請求書（その他の請求書・申立書を含む）;審判（受付）:20061221:523:手続補正書（自発・内容）;審判（受付）:20061221:7422:代理人受任届（出願人・請求人）;審判（発送）:20070104:20:審判番号通知;審判（発送）:20070104:22:審判官指定（変更）通知;審判（庁内）:20070109:95:予告登録通知;審判（発送）:20070111:20:審判番号通知;審判（発送）:20070111:22:審判官指定（変更）通知;審判（発送）:20070112:17:請求書副本の送達通知（答弁指令）;審判（発送）:20070112:236:併合審理通知書;審判（発送）:20070112:236:併合審理通知書;審判（庁内）:20070119:3012:郵便送達報告書;審判（受付）:20070327:781:上申書（出願人・請求人）;審判（受付）:20070412:57:答弁書（審判事件答弁書・異議答弁書）;審判（発送）:20070425:22:審判官指定（変更）通知;審判（発送）:20070425:22:審判官指定（変更）通知;審判（発送）:20070501:1851:答弁書副本の送付通知;審判（発送）:20070501:1858:上申書副本の送付通知;審判（受付）:20070702:58:弁駁書（審判事件答弁書・異議答弁書）;審判（発送）:20070720:172:弁駁書副本の送付通知（答弁指令）;審判（受付）:20070911:57:答弁書（審判事件答弁書・異議答弁書）;審判（受付）:20071203:782:上申書（被請求人・権利者）;審判（発送）:20071218:1851:答弁書副本の送付通知;審判（発送）:20071218:1858:上申書副本の送付通知;審判（発送）:20080115:232:書面審理通知書;審判（発送）:20080115:232:書面審理通知書;審判（発送）:20080115:232:書面審理通知書;審判（発送）:20080115:236:併合審理通知書;審判（発送）:20080115:236:併合審理通知書;審判（受付）:20080204:58:弁駁書（審判事件答弁書・異議答弁書）;審判（発送）:20080208:1852:弁駁書副本の送付通知;審判（発送）:20080218:23:審理終結通知書;審判（発送）:20080218:23:審理終結通知書;審判（受付）:20080222:781:上申書（出願人・請求人）;審判（発送）:20080325:03:審決;審判（発送）:20080325:03:審決;審判（発送）:20080325:1858:上申書副本の送付通知;審判（発送）:20080325:1858:上申書副本の送付通知;審判（庁内）:20080325:3012:郵便送達報告書;審判（庁内）:20080331:3012:郵便送達報告書;審判（庁内）:20090330:94:閲覧照会;審判（庁内）:20090330:941:閲覧貸出;審判（庁内）:20090401:942:閲覧返却;審判（受付）:20100311:612:訂正申立;審判（発送）:20101026:22:審判官指定（変更）通知;審判（発送）:20101026:22:審判官指定（変更）通知;審判（発送）:20101102:2891:通知書（その他）期間有;審判（発送）:20101102:2892:通知書（その他）期間無;審判（受付）:20101112:611:訂正請求書;審判（受付）:20101119:781:上申書（出願人・請求人）;審判（発送）:20101130:173:訂正請求副本送付通知（弁駁指令）;審判（受付）:20110121:58:弁駁書（審判事件答弁書・異議答弁書）;審判（受付）:20110214:781:上申書（出願人・請求人）;審判（発送）:20110223:131:訂正拒絶理由通知書;審判（発送）:20110223:133:職権審理結果通知書;審判（発送）:20110223:172:弁駁書副本の送付通知（答弁指令）;審判（受付）:20110415:53:意見書;審判（発送）:20110602:22:審判官指定（変更）通知;審判（発送）:20110602:22:審判官指定（変更）通知;審判（発送）:20110616:1856:意見書副本の送付通知;審判（発送）:20110624:23:審理終結通知書;審判（発送）:20110624:23:審理終結通知書;審判（発送）:20110715:03:審決;審判（発送）:20110715:03:審決;審判（庁内）:20110722:3012:郵便送達報告書;審判（庁内）:20110722:3012:郵便送達報告書;審判（庁内）:20111207:96:確定登録通知</t>
  </si>
  <si>
    <t>特願2000-349024</t>
  </si>
  <si>
    <t>特許03664648</t>
  </si>
  <si>
    <t>特開2001-187729</t>
  </si>
  <si>
    <t xml:space="preserve">A61K 31/08       </t>
  </si>
  <si>
    <t>A61K 31/08</t>
  </si>
  <si>
    <t>A61K31/08;
A61K47/10;
A61K47/14;
A61P23/00;
C07C63/04</t>
  </si>
  <si>
    <t>A61K31/08</t>
  </si>
  <si>
    <t>A61J   1/00@AFI(JP);A61J   3/00@ALI(JP);A61K   9/08@ALI(JP);A61K  31/08@ALI(EP);A61K  47/02@ALI(EP);A61K  47/04@ALI(WO);A61K  47/10@ALI(EP);A61K  47/12@ALI(EP);A61K  47/14@ALI(EP);A61P  23/00@ALI(JP);C07C  63/04@ALI(JP);C09K   3/00@ALI(JP);A61J   1/00@CFI(JP);A61J   3/00@CLI(JP);A61K   9/08@CLI(JP);A61K  31/075@CLI(EP);A61K  47/02@CLI(EP);A61K  47/10@CLI(EP);A61K  47/12@CLI(EP);A61K  47/14@CLI(EP);A61P  23/00@CLI(JP);C07C  63/00@CLI(JP);C09K   3/00@CLI(JP)</t>
  </si>
  <si>
    <t>A61J   1/00@AFI(JP)</t>
  </si>
  <si>
    <t>A61K 31/08;A61K 47/10;A61K 47/14;A61P 23/00;C07C 63/04</t>
  </si>
  <si>
    <t>391008788;500529218</t>
  </si>
  <si>
    <t>川口　義雄;一入　章夫;小野　誠;大崎　勝真;坪倉　道明;伏見　直哉</t>
  </si>
  <si>
    <t>フルオロエーテル組成物及び、ルイス酸の存在下におけるその組成物の分解抑制法</t>
  </si>
  <si>
    <t xml:space="preserve">(57)【要約】（修正有） 【課題】ルイス酸の存在下においても分解しない、安定した麻酔用フルオロエーテル組成物及びルイス酸の存在下におけるフルオロエーテルの分解抑制法の提供。 【解決手段】一定量のセボフルランを含む麻酔薬組成物であって、ルイス酸による該一定量のセボフルランの分解を防止するために十分量の水以外のルイス酸抑制剤が該組成物に添加される麻酔薬組成物及びその分解抑制法。特に、該ルイス酸抑制剤が、ブチル化ヒドロキシトルエン、メチルパラベン、プロピルパラベン、プロポホール、またはチモールからなる群から選択される。 </t>
  </si>
  <si>
    <t xml:space="preserve">(57)【特許請求の範囲】 【請求項１】 一定量のセボフルランの貯蔵方法であって、該方法は、内部空間を規定する容器であって、かつ該容器により規定される該内部空間に隣接する内壁を有する容器を供する工程、一定量のセボフルランを供する工程、該容器の該内壁を空軌道を有するルイス酸の当該空軌道に電子を供与するルイス酸抑制剤で被覆する工程、及び該一定量のセボフルランを該容器によって規定される該内部空間内に配置する工程を含んでなることを特徴とする方法。 【請求項２】 上記空軌道を有するルイス酸の当該空軌道に電子を供与するルイス酸抑制剤が、水、ブチル化ヒドロキシトルエン、メチルパラベン、プロピルパラベン、プロポホール、及びチモールからなる群から選択されることを特徴とする、請求項１に記載の方法。 </t>
  </si>
  <si>
    <t>特願平10-532168の分割（44条1項）</t>
  </si>
  <si>
    <t>SFG0040513297</t>
  </si>
  <si>
    <t>審判無効2006-080264号;審判無効2006-080265号;審判審判2007-800195号</t>
  </si>
  <si>
    <t>特開平05-057182</t>
  </si>
  <si>
    <t>BASU P, et al.,Fluoroalkyl ether chemistry on alumina： A transmission infrared study of the adsorption and thermal ,Langmuir,1989年,Vol.5, No.2, 1989,p502-510</t>
  </si>
  <si>
    <t>特開平05-057182;特開昭62-158662;特開平04-100871;特開平05-295319;特公平05-012221;異議申立 60／00860 その他 平成１７年（ワ）第１０５２４号特許権侵害差止請求事件判決（平成１８年９月２８日判決言渡し）;異議申立 60／00861 その他 平成１７年（行ケ）第１００４２号　平成１７年１１月１１日知財高裁大合議判決;異議申立 60／00862 国内図書館 Ｄ．Ｆ．ＳＨＲＩＶＥＲ　他一名　著　　玉虫伶太　他二名　訳、シュライバー無機化学（上）、株式会社東京化学同人／小澤美奈子、20010322、第３版;異議申立 60／00863 国内図書館 有機化学合成協会　編、３．有機反応論、有機化学ハンドブック、技報堂出版株式会社／長祥隆、19680710、３版;異議申立 60／00864 国内図書館 ＪＯＵＮ　ＭｃＭＵＲＲＹ　著　　伊東椒　他四名　訳、マクマリー有機化学（上）、株式会社東京化学同人／小澤美奈子、20050307、第６版;異議申立 60／00865 外国図書館 Ｐ．Ｂａｓｕ　他、Ｆｌｕｏｒｏａｌｋｙｌ　Ｅｔｈｅｒ　Ｃｈｅｍｉｓｔｒｙ　ｏｎ　Ａｌｕｍｉｎａ：Ａ　Ｔｒａｎｓｍｉｓｓｉｏｎ　Ｉｎｆｒａｒｅｄ　Ｓｔｕｄｙ　以下備考へ、Ｌａｎｇｍｕｉｒ、1989、Ｖ５　Ｎ２、Ｐ５０２－５１０;異議申立 60／00866 その他 平成１７年（ワ）第１０５２４号特許権侵害差止請求事件判決（平成１８年９月２８日判決言渡し）;異議申立 60／00867 外国図書館 Ｄ．ＳＩＡＮＥＳＩ　他三名、ＰＥＲＦＬＵＯＲＯＰＯＬＹＥＴＨＥＲＳ：　ＴＨＥＩＲ　ＰＨＹＳＩＣＡＬ　ＰＲＯＰＥＲＴＩＥＳ　ＡＮＤ　ＢＥＨＡＶＩＯＵＲ　ＡＴ　ＨＩＧＨ　ＡＮＤ　ＬＯＷ　ＴＥＭＰＥＲＡＴＵＲＥＳ、Ｗｅａｒ　１８、1971;異議申立 70／00852 その他 国際公開公報９８／３２３４０号パンフレット;異議申立 70／00853 その他 本願特許の分割出願時の平成１２年１１月１６日付け提出の特許願;異議申立 70／00854 その他 特許・実用新案審査基準第Ｖ部第１章第１節「出願の分割の要件」;異議申立 70／00855 その他 特許・実用新案審査基準第ＩＩＩ部第Ｉ節「新規事項」;異議申立 70／00856 その他 原出願の国内段階移行時の国内書面;異議申立 70／00857 その他 東京地裁平成１９年９月２８日判決（平成１７年（ワ）第１０５２４号特許権侵害差止請求事件）;異議申立 70／00858 国内図書館 石丸製薬　セボフルランのインタビューフォーム（２００５年）;異議申立 70／00859 その他 平成１７年（ワ）第１０５２４号特許権侵害差止請求事件における平成１７年５月３０日付け訴状;異議申立 70／00860 その他 平成１８年（ネ）第１００７５号特許権侵害差止請求控訴事件における平成１９年２月２８日付け答弁書;異議申立 70／00861 その他 医薬品の保存安定性試験（２０００年）、７－１１;異議申立 70／00862 その他 東京地裁平成１８年９月８日判決（平成１７年（ワ）第１０９０７号特許権侵害差止等請求事件）</t>
  </si>
  <si>
    <t>拒絶理由通知（拒絶理由の引用文献情報）（2004/11/15）特開平05-057182;登録査定　　（登録査定の参考文献情報）（2005/03/18）特開平05-057182;審判請求証拠（無効審判請求の引用文献情報）（2006/12/15）特開昭62-158662;審判請求証拠（無効審判請求の引用文献情報）（2006/12/15）特開平04-100871;審判請求証拠（無効審判請求の引用文献情報）（2006/12/15）特開平05-057182;審判請求証拠（無効審判請求の引用文献情報）（2006/12/15）特開平05-295319;審判請求証拠（無効審判請求の引用文献情報）（2006/12/15）特公平05-012221;審判請求証拠（無効審判請求の引用文献情報）（2006/12/15）異議申立 60／00860 その他 平成１７年（ワ）第１０５２４号特許権侵害差止請求事件判決（平成１８年９月２８日判決言渡し）;審判請求証拠（無効審判請求の引用文献情報）（2006/12/15）異議申立 60／00861 その他 平成１７年（行ケ）第１００４２号　平成１７年１１月１１日知財高裁大合議判決;審判請求証拠（無効審判請求の引用文献情報）（2006/12/15）異議申立 60／00862 国内図書館 Ｄ．Ｆ．ＳＨＲＩＶＥＲ　他一名　著　　玉虫伶太　他二名　訳、シュライバー無機化学（上）、株式会社東京化学同人／小澤美奈子、20010322、第３版;審判請求証拠（無効審判請求の引用文献情報）（2006/12/15）異議申立 60／00863 国内図書館 有機化学合成協会　編、３．有機反応論、有機化学ハンドブック、技報堂出版株式会社／長祥隆、19680710、３版;審判請求証拠（無効審判請求の引用文献情報）（2006/12/15）異議申立 60／00864 国内図書館 ＪＯＵＮ　ＭｃＭＵＲＲＹ　著　　伊東椒　他四名　訳、マクマリー有機化学（上）、株式会社東京化学同人／小澤美奈子、20050307、第６版;審判請求証拠（無効審判請求の引用文献情報）（2006/12/15）異議申立 60／00865 外国図書館 Ｐ．Ｂａｓｕ　他、Ｆｌｕｏｒｏａｌｋｙｌ　Ｅｔｈｅｒ　Ｃｈｅｍｉｓｔｒｙ　ｏｎ　Ａｌｕｍｉｎａ：Ａ　Ｔｒａｎｓｍｉｓｓｉｏｎ　Ｉｎｆｒａｒｅｄ　Ｓｔｕｄｙ　以下備考へ、Ｌａｎｇｍｕｉｒ、1989、Ｖ５　Ｎ２、Ｐ５０２－５１０;審判請求証拠（無効審判請求の引用文献情報）（2006/12/15）異議申立 60／00866 その他 平成１７年（ワ）第１０５２４号特許権侵害差止請求事件判決（平成１８年９月２８日判決言渡し）;審判請求証拠（無効審判請求の引用文献情報）（2006/12/15）異議申立 60／00867 外国図書館 Ｄ．ＳＩＡＮＥＳＩ　他三名、ＰＥＲＦＬＵＯＲＯＰＯＬＹＥＴＨＥＲＳ：　ＴＨＥＩＲ　ＰＨＹＳＩＣＡＬ　ＰＲＯＰＥＲＴＩＥＳ　ＡＮＤ　ＢＥＨＡＶＩＯＵＲ　ＡＴ　ＨＩＧＨ　ＡＮＤ　ＬＯＷ　ＴＥＭＰＥＲＡＴＵＲＥＳ、Ｗｅａｒ　１８、1971;審判請求証拠（無効審判請求の引用文献情報）（2007/09/14）異議申立 70／00852 その他 国際公開公報９８／３２３４０号パンフレット;審判請求証拠（無効審判請求の引用文献情報）（2007/09/14）異議申立 70／00853 その他 本願特許の分割出願時の平成１２年１１月１６日付け提出の特許願;審判請求証拠（無効審判請求の引用文献情報）（2007/09/14）異議申立 70／00854 その他 特許・実用新案審査基準第Ｖ部第１章第１節「出願の分割の要件」;審判請求証拠（無効審判請求の引用文献情報）（2007/09/14）異議申立 70／00855 その他 特許・実用新案審査基準第ＩＩＩ部第Ｉ節「新規事項」;審判請求証拠（無効審判請求の引用文献情報）（2007/09/14）異議申立 70／00856 その他 原出願の国内段階移行時の国内書面;審判請求証拠（無効審判請求の引用文献情報）（2007/09/14）異議申立 70／00857 その他 東京地裁平成１９年９月２８日判決（平成１７年（ワ）第１０５２４号特許権侵害差止請求事件）;審判請求証拠（無効審判請求の引用文献情報）（2007/09/14）異議申立 70／00858 国内図書館 石丸製薬　セボフルランのインタビューフォーム（２００５年）;審判請求証拠（無効審判請求の引用文献情報）（2007/09/14）異議申立 70／00859 その他 平成１７年（ワ）第１０５２４号特許権侵害差止請求事件における平成１７年５月３０日付け訴状;審判請求証拠（無効審判請求の引用文献情報）（2007/09/14）異議申立 70／00860 その他 平成１８年（ネ）第１００７５号特許権侵害差止請求控訴事件における平成１９年２月２８日付け答弁書;審判請求証拠（無効審判請求の引用文献情報）（2007/09/14）異議申立 70／00861 その他 医薬品の保存安定性試験（２０００年）、７－１１;審判請求証拠（無効審判請求の引用文献情報）（2007/09/14）異議申立 70／00862 その他 東京地裁平成１８年９月８日判決（平成１７年（ワ）第１０９０７号特許権侵害差止等請求事件）</t>
  </si>
  <si>
    <t>審判請求証拠（無効審判請求の引用文献情報）（2006/12/15）特開昭62-158662</t>
  </si>
  <si>
    <t>審判請求証拠（無効審判請求の引用文献情報）（2006/12/15）特開平04-100871</t>
  </si>
  <si>
    <t>審判請求証拠（無効審判請求の引用文献情報）（2006/12/15）特開平05-057182</t>
  </si>
  <si>
    <t>審判請求証拠（無効審判請求の引用文献情報）（2006/12/15）特開平05-295319</t>
  </si>
  <si>
    <t>審判請求証拠（無効審判請求の引用文献情報）（2006/12/15）特公平05-012221</t>
  </si>
  <si>
    <t>審判請求証拠（無効審判請求の引用文献情報）（2006/12/15）異議申立 60／00860 その他 平成１７年（ワ）第１０５２４号特許権侵害差止請求事件判決（平成１８年９月２８日判決言渡し）</t>
  </si>
  <si>
    <t>審判請求証拠（無効審判請求の引用文献情報）（2006/12/15）異議申立 60／00861 その他 平成１７年（行ケ）第１００４２号　平成１７年１１月１１日知財高裁大合議判決</t>
  </si>
  <si>
    <t>審判請求証拠（無効審判請求の引用文献情報）（2006/12/15）異議申立 60／00862 国内図書館 Ｄ．Ｆ．ＳＨＲＩＶＥＲ　他一名　著　　玉虫伶太　他二名　訳、シュライバー無機化学（上）、株式会社東京化学同人／小澤美奈子、20010322、第３版</t>
  </si>
  <si>
    <t>審判請求証拠（無効審判請求の引用文献情報）（2006/12/15）異議申立 60／00863 国内図書館 有機化学合成協会　編、３．有機反応論、有機化学ハンドブック、技報堂出版株式会社／長祥隆、19680710、３版</t>
  </si>
  <si>
    <t>審判請求証拠（無効審判請求の引用文献情報）（2006/12/15）異議申立 60／00864 国内図書館 ＪＯＵＮ　ＭｃＭＵＲＲＹ　著　　伊東椒　他四名　訳、マクマリー有機化学（上）、株式会社東京化学同人／小澤美奈子、20050307、第６版</t>
  </si>
  <si>
    <t>審判請求証拠（無効審判請求の引用文献情報）（2006/12/15）異議申立 60／00865 外国図書館 Ｐ．Ｂａｓｕ　他、Ｆｌｕｏｒｏａｌｋｙｌ　Ｅｔｈｅｒ　Ｃｈｅｍｉｓｔｒｙ　ｏｎ　Ａｌｕｍｉｎａ：Ａ　Ｔｒａｎｓｍｉｓｓｉｏｎ　Ｉｎｆｒａｒｅｄ　Ｓｔｕｄｙ　以下備考へ、Ｌａｎｇｍｕｉｒ、1989、Ｖ５　Ｎ２、Ｐ５０２－５１０</t>
  </si>
  <si>
    <t>審判請求証拠（無効審判請求の引用文献情報）（2006/12/15）異議申立 60／00866 その他 平成１７年（ワ）第１０５２４号特許権侵害差止請求事件判決（平成１８年９月２８日判決言渡し）</t>
  </si>
  <si>
    <t>審判請求証拠（無効審判請求の引用文献情報）（2006/12/15）異議申立 60／00867 外国図書館 Ｄ．ＳＩＡＮＥＳＩ　他三名、ＰＥＲＦＬＵＯＲＯＰＯＬＹＥＴＨＥＲＳ：　ＴＨＥＩＲ　ＰＨＹＳＩＣＡＬ　ＰＲＯＰＥＲＴＩＥＳ　ＡＮＤ　ＢＥＨＡＶＩＯＵＲ　ＡＴ　ＨＩＧＨ　ＡＮＤ　ＬＯＷ　ＴＥＭＰＥＲＡＴＵＲＥＳ、Ｗｅａｒ　１８、1971</t>
  </si>
  <si>
    <t>審判無効2006-080265号</t>
  </si>
  <si>
    <t>審判（受付）:20061218:60:審判請求書（その他の請求書・申立書を含む）;審判（受付）:20061221:523:手続補正書（自発・内容）;審判（受付）:20061221:7422:代理人受任届（出願人・請求人）;審判（発送）:20070104:20:審判番号通知;審判（発送）:20070104:22:審判官指定（変更）通知;審判（庁内）:20070109:95:予告登録通知;審判（発送）:20070111:20:審判番号通知;審判（発送）:20070111:22:審判官指定（変更）通知;審判（発送）:20070112:17:請求書副本の送達通知（答弁指令）;審判（発送）:20070112:236:併合審理通知書;審判（発送）:20070112:236:併合審理通知書;審判（庁内）:20070119:3012:郵便送達報告書;審判（受付）:20070327:781:上申書（出願人・請求人）;審判（受付）:20070412:57:答弁書（審判事件答弁書・異議答弁書）;審判（発送）:20070425:22:審判官指定（変更）通知;審判（発送）:20070425:22:審判官指定（変更）通知;審判（発送）:20070501:1851:答弁書副本の送付通知;審判（発送）:20070501:1858:上申書副本の送付通知;審判（受付）:20070702:58:弁駁書（審判事件答弁書・異議答弁書）;審判（発送）:20070720:172:弁駁書副本の送付通知（答弁指令）;審判（受付）:20070911:57:答弁書（審判事件答弁書・異議答弁書）;審判（庁内）:20071108:94:閲覧照会;審判（庁内）:20071113:941:閲覧貸出;審判（庁内）:20071120:942:閲覧返却;審判（受付）:20071203:782:上申書（被請求人・権利者）;審判（発送）:20071218:1851:答弁書副本の送付通知;審判（発送）:20071218:1858:上申書副本の送付通知;審判（発送）:20080115:232:書面審理通知書;審判（発送）:20080115:232:書面審理通知書;審判（発送）:20080115:232:書面審理通知書;審判（発送）:20080115:236:併合審理通知書;審判（発送）:20080115:236:併合審理通知書;審判（受付）:20080204:58:弁駁書（審判事件答弁書・異議答弁書）;審判（発送）:20080208:1852:弁駁書副本の送付通知;審判（発送）:20080218:23:審理終結通知書;審判（発送）:20080218:23:審理終結通知書;審判（受付）:20080222:781:上申書（出願人・請求人）;審判（発送）:20080325:03:審決;審判（発送）:20080325:03:審決;審判（発送）:20080325:1858:上申書副本の送付通知;審判（発送）:20080325:1858:上申書副本の送付通知;審判（庁内）:20080325:3012:郵便送達報告書;審判（庁内）:20080331:3012:郵便送達報告書;審判（庁内）:20101022:96:確定登録通知</t>
  </si>
  <si>
    <t>審判審判2007-800195号</t>
  </si>
  <si>
    <t>審判（受付）:20070918:60:審判請求書（その他の請求書・申立書を含む）;審判（発送）:20071003:20:審判番号通知;審判（発送）:20071003:22:審判官指定（変更）通知;審判（庁内）:20071003:95:予告登録通知;審判（発送）:20071005:20:審判番号通知;審判（発送）:20071005:22:審判官指定（変更）通知;審判（発送）:20071010:17:請求書副本の送達通知（答弁指令）;審判（庁内）:20071016:3012:郵便送達報告書;審判（庁内）:20071130:94:閲覧照会;審判（庁内）:20071203:941:閲覧貸出;審判（庁内）:20071205:942:閲覧返却;審判（受付）:20071225:57:答弁書（審判事件答弁書・異議答弁書）;審判（発送）:20080104:1851:答弁書副本の送付通知;審判（発送）:20080104:22:審判官指定（変更）通知;審判（発送）:20080104:22:審判官指定（変更）通知;審判（発送）:20080115:232:書面審理通知書;審判（発送）:20080115:232:書面審理通知書;審判（発送）:20080115:232:書面審理通知書;審判（発送）:20080115:236:併合審理通知書;審判（発送）:20080115:236:併合審理通知書;審判（発送）:20080218:23:審理終結通知書;審判（発送）:20080218:23:審理終結通知書;審判（発送）:20080325:03:審決;審判（発送）:20080325:03:審決;審判（庁内）:20080325:3012:郵便送達報告書;審判（庁内）:20080331:3012:郵便送達報告書;審判（受付）:20100311:612:訂正申立;審判（発送）:20101026:22:審判官指定（変更）通知;審判（発送）:20101026:22:審判官指定（変更）通知;審判（発送）:20101102:2891:通知書（その他）期間有;審判（発送）:20101102:2892:通知書（その他）期間無;審判（受付）:20101112:611:訂正請求書;審判（受付）:20101119:781:上申書（出願人・請求人）;審判（発送）:20101130:173:訂正請求副本送付通知（弁駁指令）;審判（受付）:20110121:58:弁駁書（審判事件答弁書・異議答弁書）;審判（受付）:20110214:781:上申書（出願人・請求人）;審判（発送）:20110223:131:訂正拒絶理由通知書;審判（発送）:20110223:133:職権審理結果通知書;審判（発送）:20110223:172:弁駁書副本の送付通知（答弁指令）;審判（受付）:20110415:53:意見書;審判（発送）:20110602:22:審判官指定（変更）通知;審判（発送）:20110602:22:審判官指定（変更）通知;審判（発送）:20110616:1856:意見書副本の送付通知;審判（発送）:20110624:23:審理終結通知書;審判（発送）:20110624:23:審理終結通知書;審判（発送）:20110715:03:審決;審判（発送）:20110715:03:審決;審判（庁内）:20110722:3012:郵便送達報告書;審判（庁内）:20110722:3012:郵便送達報告書;審判（庁内）:20111207:96:確定登録通知</t>
  </si>
  <si>
    <t>審判請求証拠（無効審判請求の引用文献情報）（2007/09/14）異議申立 70／00852 その他 国際公開公報９８／３２３４０号パンフレット</t>
  </si>
  <si>
    <t>審判請求証拠（無効審判請求の引用文献情報）（2007/09/14）異議申立 70／00853 その他 本願特許の分割出願時の平成１２年１１月１６日付け提出の特許願</t>
  </si>
  <si>
    <t>審判請求証拠（無効審判請求の引用文献情報）（2007/09/14）異議申立 70／00854 その他 特許・実用新案審査基準第Ｖ部第１章第１節「出願の分割の要件」</t>
  </si>
  <si>
    <t>審判請求証拠（無効審判請求の引用文献情報）（2007/09/14）異議申立 70／00855 その他 特許・実用新案審査基準第ＩＩＩ部第Ｉ節「新規事項」</t>
  </si>
  <si>
    <t>審判請求証拠（無効審判請求の引用文献情報）（2007/09/14）異議申立 70／00856 その他 原出願の国内段階移行時の国内書面</t>
  </si>
  <si>
    <t>審判請求証拠（無効審判請求の引用文献情報）（2007/09/14）異議申立 70／00857 その他 東京地裁平成１９年９月２８日判決（平成１７年（ワ）第１０５２４号特許権侵害差止請求事件）</t>
  </si>
  <si>
    <t>審判請求証拠（無効審判請求の引用文献情報）（2007/09/14）異議申立 70／00858 国内図書館 石丸製薬　セボフルランのインタビューフォーム（２００５年）</t>
  </si>
  <si>
    <t>審判請求証拠（無効審判請求の引用文献情報）（2007/09/14）異議申立 70／00859 その他 平成１７年（ワ）第１０５２４号特許権侵害差止請求事件における平成１７年５月３０日付け訴状</t>
  </si>
  <si>
    <t>審判請求証拠（無効審判請求の引用文献情報）（2007/09/14）異議申立 70／00860 その他 平成１８年（ネ）第１００７５号特許権侵害差止請求控訴事件における平成１９年２月２８日付け答弁書</t>
  </si>
  <si>
    <t>審判請求証拠（無効審判請求の引用文献情報）（2007/09/14）異議申立 70／00861 その他 医薬品の保存安定性試験（２０００年）、７－１１</t>
  </si>
  <si>
    <t>審判請求証拠（無効審判請求の引用文献情報）（2007/09/14）異議申立 70／00862 その他 東京地裁平成１８年９月８日判決（平成１７年（ワ）第１０９０７号特許権侵害差止等請求事件）</t>
  </si>
  <si>
    <t>審判査定不服2004-001281号</t>
  </si>
  <si>
    <t>審判（受付）:20040116:523:手続補正書（自発・内容）;審判（受付）:20040116:60:審判請求書（その他の請求書・申立書を含む）;審判（庁内）:20040305:91:審査前置移管;審判（発送）:20040316:21:審査前置移管通知;審判（庁内）:20041022:92:審査前置解除;審判（発送）:20041026:211:審査前置解除通知;審判（発送）:20050224:22:審判官指定（変更）通知;審判（発送）:20050301:13:拒絶理由通知書;審判（受付）:20050419:523:手続補正書（自発・内容）;審判（受付）:20050419:53:意見書;審判（発送）:20050603:03:審決;審判（庁内）:20050610:3012:郵便送達報告書</t>
  </si>
  <si>
    <t>特願2000-354731</t>
  </si>
  <si>
    <t>特許03716287</t>
  </si>
  <si>
    <t>特開2001-138725</t>
  </si>
  <si>
    <t xml:space="preserve">B60H  1/00       </t>
  </si>
  <si>
    <t>B60H  1/00    102;B60H  1/32    613</t>
  </si>
  <si>
    <t>B60H1/00,102;B60H1/32,613</t>
  </si>
  <si>
    <t>B60H  1/00    102 A;B60H  1/00    102 P;B60H  1/32    613 K</t>
  </si>
  <si>
    <t>3L011 BA01;3L011 BP00;3L211 BA26;3L211 BA51;3L211 CA05;3L211 DA02;3L211 DA05</t>
  </si>
  <si>
    <t xml:space="preserve">(57)【要約】 【課題】自動車の車室内における車両幅方向の占有長さが小さい自動車用空調装置を提供する。 【解決手段】空調空気を送風する空気ブロワ18と、空気ブロワ18から空気が導入され、この空気を冷却して、上方へ送り出す蒸発器28と、この蒸発器28の上方において、前記空気を加熱する加熱用熱交換器46と、この加熱用熱交換器46の空気下流側に配置され、この加熱用熱交換器46で加熱され、温度調整された空気の吹出方向を切り替える吹出モード切替部52,56,62とを備える自動車用空調装置が提供される。 </t>
  </si>
  <si>
    <t xml:space="preserve">(57)【特許請求の範囲】 【請求項１】 自動車の車室(12)とエンジン室(16)とを隔てる分離隔壁(14)の車室側に取り付けられている自動車用空調装置において、 空調空気を送風する空気ブロワ(18)と、 装置内に略水平に配置され、前記空気ブロワ(18)からの空気が下方から導入され、この空気を冷却して、上方へ送り出す蒸発器(28)と、 この蒸発器(28)の上方において、略水平に配置され、前記空気を加熱する加熱用熱交換器(46)と、 この蒸発器(28)からの送風を前記加熱用熱交換器(46)とバイパス通路とに配分する弁(48)と、 前記加熱用熱交換器(46)の空気下流側に配置され、この加熱用熱交換器(46)で加熱され、温度調整された空気の吹出方向を切り替える吹出モード切替部(52)(56)(62)とを備え、少なくとも前記蒸発器(28)と、前記弁(48)と、前記加熱用熱交換器(46)は、自動車の計器板(66)の下方に、ほぼ垂直な姿勢で取付けられたハウジング(64)の中に、ほぼ垂直方向に装着されていることを特徴とする自動車用空調装置。 【請求項２】 前記蒸発器(28)からの凝集水分を下方に排出する請求項１に記載の自動車用空調装置。 </t>
  </si>
  <si>
    <t>特願平05-170069の分割（44条1項）</t>
  </si>
  <si>
    <t>SFG0040513170</t>
  </si>
  <si>
    <t>審判査定不服2004-001281号;審判審判2007-800036号;審判審判2008-390060号</t>
  </si>
  <si>
    <t>特開昭61-150815;実開昭56-146820;特開昭57-33072;特開平1-269609</t>
  </si>
  <si>
    <t>特開昭61-150815;特開昭57-033072;特開昭57-138413;特開平01-269609;特開平01-269607;異議申立 70／00159 国内雑誌 発明協会公開技報、19850121、公技番号８５－６５５;異議申立 70／00160 意見書（平成１７年４月１９日付け提出）;実全昭56-146820;実全昭60-169013</t>
  </si>
  <si>
    <t>拒絶理由通知（拒絶理由の引用文献情報）（2002/12/13）特開昭61-150815;拒絶査定　　（拒絶査定の引用文献情報）（2003/10/30）特開昭57-033072;拒絶査定　　（拒絶査定の引用文献情報）（2003/10/30）特開昭57-138413;拒絶査定　　（拒絶査定の引用文献情報）（2003/10/30）特開昭61-150815;拒絶査定　　（拒絶査定の引用文献情報）（2003/10/30）特開平01-269609;審判請求証拠（無効審判請求の引用文献情報）（2007/02/22）特開平01-269607;審判請求証拠（無効審判請求の引用文献情報）（2007/02/22）特開平01-269609;審判請求証拠（無効審判請求の引用文献情報）（2007/02/22）異議申立 70／00159 国内雑誌 発明協会公開技報、19850121、公技番号８５－６５５;審判請求証拠（無効審判請求の引用文献情報）（2007/02/22）異議申立 70／00160 意見書（平成１７年４月１９日付け提出）;審判請求証拠（無効審判請求の引用文献情報）（2007/02/22）実全昭56-146820;審判請求証拠（無効審判請求の引用文献情報）（2007/02/22）実全昭60-169013</t>
  </si>
  <si>
    <t>傾斜;凝集水分;排出;切替部;水平面;傾斜;凝集水分;排出;切替部;水平面</t>
  </si>
  <si>
    <t>審判審判2007-800036号</t>
  </si>
  <si>
    <t>2007/11/01;2009/06/08</t>
  </si>
  <si>
    <t>平20年（行ケ）第10081号</t>
  </si>
  <si>
    <t>審判（受付）:20070223:60:審判請求書（その他の請求書・申立書を含む）;審判（発送）:20070309:20:審判番号通知;審判（発送）:20070309:22:審判官指定（変更）通知;審判（庁内）:20070312:95:予告登録通知;審判（発送）:20070316:22:審判官指定（変更）通知;審判（発送）:20070320:17:請求書副本の送達通知（答弁指令）;審判（発送）:20070320:20:審判番号通知;審判（発送）:20070320:22:審判官指定（変更）通知;審判（発送）:20070320:22:審判官指定（変更）通知;審判（庁内）:20070327:3012:郵便送達報告書;審判（発送）:20070405:22:審判官指定（変更）通知;審判（発送）:20070405:22:審判官指定（変更）通知;審判（受付）:20070619:782:上申書（被請求人・権利者）;審判（発送）:20070621:22:審判官指定（変更）通知;審判（発送）:20070621:22:審判官指定（変更）通知;審判（発送）:20070622:2892:通知書（その他）期間無;審判（受付）:20070702:57:答弁書（審判事件答弁書・異議答弁書）;審判（発送）:20070808:1851:答弁書副本の送付通知;審判（発送）:20070808:22:審判官指定（変更）通知;審判（発送）:20070808:22:審判官指定（変更）通知;審判（受付）:20071016:6513:口頭審理陳述要領書;審判（受付）:20071016:6513:口頭審理陳述要領書;審判（庁内）:20071017:309:調書;審判（発送）:20071112:03:審決;審判（発送）:20071112:03:審決;審判（庁内）:20071116:3012:郵便送達報告書;審判（庁内）:20071119:3012:郵便送達報告書;審判（発送）:20080708:22:審判官指定（変更）通知;審判（発送）:20080708:22:審判官指定（変更）通知;審判（発送）:20080708:2891:通知書（その他）期間有;審判（受付）:20080718:611:訂正請求書;審判（受付）:20080729:7442:代理人受任届（被請求人・権利者）;審判（庁内）:20080731:94:閲覧照会;審判（庁内）:20080801:941:閲覧貸出;審判（庁内）:20080805:942:閲覧返却;審判（受付）:20080815:7444:代理人辞任届（被請求人・権利者）;審判（発送）:20080820:173:訂正請求副本送付通知（弁駁指令）;審判（受付）:20080828:6512:口頭審理申立書;審判（庁内）:20080916:94:閲覧照会;審判（庁内）:20080917:941:閲覧貸出;審判（受付）:20080922:58:弁駁書（審判事件答弁書・異議答弁書）;審判（庁内）:20080922:942:閲覧返却;審判（発送）:20081126:22:審判官指定（変更）通知;審判（発送）:20081126:22:審判官指定（変更）通知;審判（発送）:20081203:232:書面審理通知書;審判（発送）:20081203:232:書面審理通知書;審判（発送）:20081203:281:通知書（その他）特別送達;審判（発送）:20081203:2837:補正許否の決定;審判（発送）:20081203:2837:補正許否の決定;審判（庁内）:20081208:3012:郵便送達報告書;審判（発送）:20090525:23:審理終結通知書;審判（発送）:20090525:23:審理終結通知書;審判（発送）:20090617:03:審決;審判（発送）:20090617:03:審決;審判（庁内）:20090622:3012:郵便送達報告書;審判（庁内）:20090623:3012:郵便送達報告書;審判（庁内）:20091106:96:確定登録通知</t>
  </si>
  <si>
    <t>審判請求証拠（無効審判請求の引用文献情報）（2007/02/22）特開平01-269607</t>
  </si>
  <si>
    <t>審判請求証拠（無効審判請求の引用文献情報）（2007/02/22）異議申立 70／00159 国内雑誌 発明協会公開技報、19850121、公技番号８５－６５５</t>
  </si>
  <si>
    <t>審判請求証拠（無効審判請求の引用文献情報）（2007/02/22）異議申立 70／00160 意見書（平成１７年４月１９日付け提出）</t>
  </si>
  <si>
    <t>審判請求証拠（無効審判請求の引用文献情報）（2007/02/22）実全昭56-146820</t>
  </si>
  <si>
    <t>審判審判2008-390060号</t>
  </si>
  <si>
    <t>審判審判2008-800117号</t>
  </si>
  <si>
    <t>平21年（行ケ）第10079号</t>
  </si>
  <si>
    <t>平22年（行ツ）第13号</t>
  </si>
  <si>
    <t>平22年（行サ）第13号</t>
  </si>
  <si>
    <t>審判（受付）:20080625:60:審判請求書（その他の請求書・申立書を含む）;審判（発送）:20080709:20:審判番号通知;審判（発送）:20080709:22:審判官指定（変更）通知;審判（庁内）:20080709:95:予告登録通知;審判（発送）:20080715:20:審判番号通知;審判（発送）:20080715:22:審判官指定（変更）通知;審判（発送）:20080716:17:請求書副本の送達通知（答弁指令）;審判（庁内）:20080722:3012:郵便送達報告書;審判（受付）:20080801:7442:代理人受任届（被請求人・権利者）;審判（受付）:20080825:7442:代理人受任届（被請求人・権利者）;審判（受付）:20080911:57:答弁書（審判事件答弁書・異議答弁書）;審判（発送）:20081001:1851:答弁書副本の送付通知;審判（発送）:20081003:22:審判官指定（変更）通知;審判（発送）:20081003:22:審判官指定（変更）通知;審判（発送）:20081007:22:審判官指定（変更）通知;審判（発送）:20081007:22:審判官指定（変更）通知;審判（庁内）:20081024:94:閲覧照会;審判（庁内）:20081027:941:閲覧貸出;審判（受付）:20081028:7444:代理人辞任届（被請求人・権利者）;審判（発送）:20081029:22:審判官指定（変更）通知;審判（発送）:20081029:22:審判官指定（変更）通知;審判（庁内）:20081029:942:閲覧返却;審判（受付）:20081030:6513:口頭審理陳述要領書;審判（受付）:20081106:6513:口頭審理陳述要領書;審判（発送）:20081106:1860:口頭審理陳述要領書副本の送付通知;審判（受付）:20081114:781:上申書（出願人・請求人）;審判（庁内）:20081117:309:調書;審判（発送）:20081120:132:無効理由通知書;審判（発送）:20081120:132:無効理由通知書;審判（受付）:20081219:53:意見書;審判（受付）:20081224:53:意見書;審判（発送）:20090203:1856:意見書副本の送付通知;審判（発送）:20090203:1856:意見書副本の送付通知;審判（発送）:20090203:23:審理終結通知書;審判（発送）:20090203:23:審理終結通知書;審判（発送）:20090226:03:審決;審判（発送）:20090226:03:審決;審判（庁内）:20090303:3012:郵便送達報告書;審判（庁内）:20090305:3012:郵便送達報告書;審判（庁内）:20100309:96:確定登録通知</t>
  </si>
  <si>
    <t>特願2000-367067</t>
  </si>
  <si>
    <t>特許03340724</t>
  </si>
  <si>
    <t>特開2002-173793</t>
  </si>
  <si>
    <t xml:space="preserve">C25D  7/00       </t>
  </si>
  <si>
    <t>C25D  5/08;C25D 21/10    301;H05K  3/18</t>
  </si>
  <si>
    <t>C25D  5/08</t>
  </si>
  <si>
    <t>C25D7/00;C25D5/08</t>
  </si>
  <si>
    <t>C25D7/00</t>
  </si>
  <si>
    <t>C25D   5/08@AFI(JP);C25D   7/00@ALI(JP);C25D  21/10@ALI(JP);H05K   3/18@ALI(JP);C25D   5/00@CFI(JP);C25D   7/00@CLI(JP);C25D  21/00@CLI(JP);H05K   3/18@CLI(JP)</t>
  </si>
  <si>
    <t>C25D   5/08@AFI(JP);C25D   7/00@ALI(JP);C25D  21/10@ALI(JP);H05K   3/18@ALI(JP)</t>
  </si>
  <si>
    <t>C25D   5/08@AFI(JP)</t>
  </si>
  <si>
    <t>C25D  5/08;C25D 21/10    301;H05K  3/18        N;C25D  7/00        J</t>
  </si>
  <si>
    <t>C25D  7/00        J;C25D  5/08</t>
  </si>
  <si>
    <t>4K024 BB11;4K024 CB14;4K024 CB21;5E343 AA02;5E343 AA11;5E343 DD43;5E343 DD50;5E343 FF16;5E343 FF17;5E343 GG06</t>
  </si>
  <si>
    <t>メッキ装置のメッキ液噴出ノズル装置</t>
  </si>
  <si>
    <t xml:space="preserve">(57)【要約】 【課題】スルーホールやブラインドビアホールを形成された製品に対しても均一なメッキ皮膜を形成できるメッキ液噴出ノズル装置を提供する。 【解決手段】ノズル管１の噴出孔２からメッキ液を製品Ｗに向けて噴出するメッキ液噴出ノズル装置であり、前記製品を介して立設状態に対設された前記ノズル管の各噴出孔２を立設方向に沿って交互に互い違いに配設した。また、前記ノズル管１を、該ノズル管の各噴出孔２から噴出されるメッキ液の噴出方向を該ノズル管の管周り方向の任意な位置に向けられるように取付けた。また、前記ノズル管１に該ノズル管の管方向に添って延設された補強部材２０を添設状態に固着し、この補強部材に所定の間隔をおいて多数の長孔を形成し、これらの長孔を前記ノズル管の管内と連通させて、前記各長孔を前記噴出孔２として構成した。 </t>
  </si>
  <si>
    <t xml:space="preserve">(57)【特許請求の範囲】 【請求項１】管内のメッキ液供給方向に沿って多数の噴出孔を形成され、これらの噴出孔をメッキ液用タンク内のメッキ液内に配設されるように設置されたノズル管と、当該ノズル管を分岐配管を介して前記メッキ液用タンク外に設置された循環ポンプと接続するメッキ液供給配管と、前記メッキ液用タンク内のメッキ液内に吸込み口を配設され、他端側を前記循環ポンプに接続されたメッキ液回収配管とを備え、前記ノズル管の噴出孔からメッキ液をメッキ処理される製品に向けて噴出するように構成されたメッキ装置のメッキ液噴出ノズル装置であり、前記ノズル管を、メッキ処理される製品の移送方向に沿って併設された前記分岐配管から分岐され、当該分岐配管に所要の間隔をおいて立設状態に並設し、且つメッキ処理される製品を介して立設状態に対設させたものにおいて、 前記分岐配管に立設状態に取付けられた前記ノズル管を、当該ノズル管に形成された噴出孔から噴出されるメッキ液の噴出方向を該ノズル管の管周り方向の任意な位置に向けられるよう当該ノズル管の管端部を前記分岐配管に螺着状態に取付けたことを特徴とするメッキ装置のメッキ液噴出ノズル装置。 【請求項２】管内のメッキ液供給方向に沿って多数の噴出孔を形成され、これらの噴出孔をメッキ液用タンク内のメッキ液内に配設されるように設置されたノズル管と、当該ノズル管を分岐配管を介して前記メッキ液用タンク外に設置された循環ポンプと接続するメッキ液供給配管と、前記メッキ液用タンク内のメッキ液内に吸込み口を配設され、他端側を前記循環ポンプに接続されたメッキ液回収配管とを備え、前記ノズル管の噴出孔からメッキ液をメッキ処理される製品に向けて噴出するように構成されたメッキ装置のメッキ液噴出ノズル装置であり、前記ノズル管を、メッキ処理される製品の移送方向に沿って併設された前記分岐配管から分岐され、当該分岐配管に所要の間隔をおいて立設状態に並設し、且つメッキ処理される製品を介して立設状態に対設させたものにおいて、 前記分岐配管に立設状態に取付けられた前記ノズル管に当該ノズル管の管方向に沿って所定の間隔をおいて形成された多数の噴出孔の孔径を、各噴出孔から噴出されるメッキ液の噴出量を均等化できるように上方から下方に行くに従い徐々に小さく形成したことを特徴とするメッキ装置のメッキ液噴出ノズル装置。 【請求項３】管内のメッキ液供給方向に沿って多数の噴出孔を形成され、これらの噴出孔をメッキ液用タンク内のメッキ液内に配設されるように設置されたノズル管と、当該ノズル管を分岐配管を介して前記メッキ液用タンク外に設置された循環ポンプと接続するメッキ液供給配管と、前記メッキ液用タンク内のメッキ液内に吸込み口を配設され、他端側を前記循環ポンプに接続されたメッキ液回収配管とを備え、前記ノズル管の噴出孔からメッキ液をメッキ処理される製品に向けて噴出するように構成されたメッキ装置のメッキ液噴出ノズル装置であり、前記ノズル管を、メッキ処理される製品の移送方向に沿って併設された前記分岐配管から分岐され、当該分岐配管に所要の間隔をおいて立設状態に並設し、且つメッキ処理される製品を介して立設状態に対設させたものにおいて、 前記ノズル管に該ノズル管の管方向に添って延設された補強部材を添設状態に固着してあり、この補強部材に所定の間隔をおいて多数の長孔を形成してあり、これらの長孔を前記ノズル管の管内と連通させることにより、前記各長孔を前記噴出孔として構成したことを特徴とするメッキ装置のメッキ液噴出ノズル装置。 </t>
  </si>
  <si>
    <t>SFG0031566244</t>
  </si>
  <si>
    <t>特開昭62-77494;特公平2-4678</t>
  </si>
  <si>
    <t>特開昭62-077494;特公平02-004678;特開2000-223458;特開昭55-014834;特開平09-079442;特許03025254</t>
  </si>
  <si>
    <t>拒絶理由通知（拒絶理由の引用文献情報）（2002/04/17）特開昭62-077494;拒絶理由通知（拒絶理由の引用文献情報）（2002/04/17）特公平02-004678;登録査定　　（登録査定の参考文献情報）（2002/07/09）特開昭62-077494;登録査定　　（登録査定の参考文献情報）（2002/07/09）特公平02-004678;審判請求証拠（無効審判請求の引用文献情報）（2008/06/25）特開2000-223458;審判請求証拠（無効審判請求の引用文献情報）（2008/06/25）特開昭55-014834;審判請求証拠（無効審判請求の引用文献情報）（2008/06/25）特開平09-079442;審判請求証拠（無効審判請求の引用文献情報）（2008/06/25）特公平02-004678;審判請求証拠（無効審判請求の引用文献情報）（2008/06/25）特許03025254</t>
  </si>
  <si>
    <t>スル－ホ－ル部;分岐配管;噴出孔;立設状態</t>
  </si>
  <si>
    <t>審判請求証拠（無効審判請求の引用文献情報）（2008/06/25）特開2000-223458</t>
  </si>
  <si>
    <t>審判請求証拠（無効審判請求の引用文献情報）（2008/06/25）特開昭55-014834</t>
  </si>
  <si>
    <t>審判請求証拠（無効審判請求の引用文献情報）（2008/06/25）特開平09-079442</t>
  </si>
  <si>
    <t>審判請求証拠（無効審判請求の引用文献情報）（2008/06/25）特公平02-004678</t>
  </si>
  <si>
    <t>審判請求証拠（無効審判請求の引用文献情報）（2008/06/25）特許03025254</t>
  </si>
  <si>
    <t>審判査定不服2005-003860号</t>
  </si>
  <si>
    <t>審判（受付）:20050304:821:手続補足書;審判（受付）:20050304:60:審判請求書（その他の請求書・申立書を含む）;審判（受付）:20050401:523:手続補正書（自発・内容）;審判（発送）:20050426:11:手続補正指令書（請求）（長官）;審判（受付）:20050525:51:手続補正書（方式）;審判（庁内）:20050531:91:審査前置移管;審判（発送）:20050607:21:審査前置移管通知;審判（庁内）:20050624:92:審査前置解除;審判（発送）:20050628:211:審査前置解除通知;審判（発送）:20080122:22:審判官指定（変更）通知;審判（発送）:20080205:03:審決</t>
  </si>
  <si>
    <t>特願2000-535440</t>
  </si>
  <si>
    <t>特許04087060</t>
  </si>
  <si>
    <t>特表2002-505942</t>
  </si>
  <si>
    <t>PCT/FR1999/000497</t>
  </si>
  <si>
    <t>WO99/046031</t>
  </si>
  <si>
    <t xml:space="preserve">B01D  53/02              </t>
  </si>
  <si>
    <t>B01D 53/02</t>
  </si>
  <si>
    <t>B01D53/02;B01J20/18;C01B39/22</t>
  </si>
  <si>
    <t>B01D53/02</t>
  </si>
  <si>
    <t>B01D  53/02@AFI(JP);B01J  20/18@ALI(JP);C01B  39/22@ALI(JP)</t>
  </si>
  <si>
    <t>B01D  53/02@AFI(JP)</t>
  </si>
  <si>
    <t>B01D  53/02@AFI(JP);B01D  53/04@ALI(EP);B01D  53/047@ALI(EP);B01J  20/18@ALI(JP);C01B  39/22@ALI(JP);B01D  53/02@CFI(JP);B01D  53/04@CLI(EP);B01D  53/047@CLI(EP);B01J  20/10@CLI(JP);C01B  39/00@CLI(JP)</t>
  </si>
  <si>
    <t>川口　義雄;伏見　直哉;小野　誠</t>
  </si>
  <si>
    <t xml:space="preserve">(57)【要約】 本発明はＣＯ2で汚染された気体流から炭酸ガスを除去する方法に関する。該方法は、少なくとも炭酸ガスを除去するために、１～１．１５の範囲のＳｉ／Ａｌ比をもち極めて高いナトリウム交換率をもつゼオライトＸの凝集塊から成り２０重量％以下の不活性結合剤を含む吸着剤に気体流を接触させる段階から成る。 </t>
  </si>
  <si>
    <t>アルバニア共和国;アルメニア共和国;オーストリア共和国;オーストラリア連邦;アゼルバイジャン共和国;ボスニア・ヘルツェゴビナ;バルバドス;ブルガリア共和国;ブラジル連邦共和国;ベラルーシ共和国;カナダ;スイス連邦;中華人民共和国;キューバ共和国;チェコ共和国;ドイツ連邦共和国;デンマーク王国;エストニア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朝鮮民主主義人民共和国;大韓民国;カザフスタン共和国;セントルシア;スリランカ民主社会主義共和国;リベリア共和国;レソト王国;リトアニア共和国;ルクセンブルグ大公国;ラトビア共和国;モルドバ共和国;マダガスカル民主共和国;マケドニア旧ユーゴスラヴィア共和国;モンゴル人民共和国;マラウイ共和国;メキシコ合衆国;ノルウェー王国;ニュージーランド;ポーランド共和国;ポルトガル共和国;ルーマニア;ロシア連邦;スーダン共和国;スウェーデン王国;シンガポール共和国;スロベニア共和国;スロバキア共和国;シエラレオネ共和国;タジキスタン共和国;トルクメニスタン;トルコ共和国;トリニダード・トバゴ共和国;ウクライナ;ウガンダ共和国;アメリカ合衆国;ウズベキスタン共和国;ベトナム社会主義共和国;セルビア・モンテネグロ;ジンバブエ共和国;オーストリア共和国;ベルギー王国;スイス連邦;キプロス共和国;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ブルキナファソ;ベナン共和国;中央アフリカ共和国;コンゴ共和国;コートジボワール共和国;カメルーン共和国;ガボン共和国;ギニア共和国;ギニアビサウ共和国;マリ共和国;モーリタニア・イスラム共和国;ニジェール共和国;セネガル共和国;チャド共和国;トーゴ共和国;ガーナ共和国;ガンビア共和国;ケニア共和国;レソト王国;マラウイ共和国;スーダン共和国;シエラレオネ共和国;スワジランド王国;ウガンダ共和国;ジンバブエ共和国;アルメニア共和国;アゼルバイジャン共和国;ベラルーシ共和国;キルギス共和国;カザフスタン共和国;モルドバ共和国;ロシア連邦;タジキスタン共和国;トルクメニスタン</t>
  </si>
  <si>
    <t xml:space="preserve">(57)【特許請求の範囲】 【請求項１】 ＣＯ２で汚染された気体流、好ましくは空気から炭酸ガスを除去する方法であって、浄化すべき気体流を吸着ゾーンで少なくとも１種類の吸着剤に接触させる段階から成り、前記吸着剤が本質的に、１～１．１５のＳｉ／Ａｌ比を有しており、ナトリウムイオンの数と四面体位置のアルミニウム原子の数の比として表される交換率９８％以上のナトリウムで交換され、残りの交換容量がカリウムイオンで占められ、結合剤で凝集され、吸着剤の残留不活性結合剤が２０重量％以下であるＮａＬＳＸ型のゼオライトから成ることを特徴とする方法。 【請求項２】 凝集したゼオライト組成物中の残留不活性結合剤の割合が５重量％以下であることを特徴とする請求項１に記載の方法。 【請求項３】 圧力変調による吸着（ＰＳＡ）、好ましくは圧力及び温度の変調による吸着（ＰＴＳＡ）によって実施することを特徴とする請求項１または２に記載の方法。 【請求項４】 ゼオライトＸのＳｉ／Ａｌ比が１であることを特徴とする請求項１から３のいずれか一項に記載の方法。 【請求項５】 吸着圧力が１～１０バールの範囲であり、脱着圧力が０．１～２バールの範囲であることを特徴とする請求項１から４のいずれか一項に記載の方法。 【請求項６】 （ａ）１種または複数の汚染物質を吸着によって確実に分離する吸着剤床を含む吸着ゾーンに汚染気体流を通す段階と； （ｂ）吸着ゾーンの入口からＣＯ２を回収するために、前記吸着ゾーンで圧力勾配を成立させ圧力を次第に降下させることによって吸着ＣＯ２を脱着する段階と； （ｃ）吸着ゾーンの出口から清浄気体流を導入することによって前記吸着ゾーンの圧力を再び上昇させる段階を含んでなる処理サイクルを使用することを特徴とする請求項１から５のいずれか一項に記載の方法。 【請求項７】 吸着剤を１００～１２０℃の範囲の温度で再生することを特徴とする請求項６に記載の方法。 【請求項８】 浄化すべき気体流を吸着ゾーンで、好ましくはアルミナを主成分とする少なくとも１種類の乾燥剤及び少なくとも１種類の吸着剤に接触させることを特徴とする、ＣＯ２及びＨ２Ｏで汚染された空気の浄化方法であって、前記吸着剤が、１～１．１５のＳｉ／Ａｌ比を有しており、ナトリウムイオンの数と四面体位置のアルミニウム原子の数の比として表される交換率９８％以上のナトリウムで交換され、残りの交換容量がカリウムイオンで占められ、結合剤で凝集され、残留不活性結合剤の割合が２０重量％以下であることを特徴とするＮａＬＳＸ型のゼオライトから本質的に成ることを特徴とする方法。 【請求項９】 （ａ）乾燥剤床と請求項１に記載の吸着剤床とを含む吸着ゾーンに汚染気体流を通す段階と； （ｂ）吸着ゾーンの入口からＣＯ２を回収するために、前記吸着ゾーンで圧力勾配を成立させ圧力を次第に降下させることによって吸着ＣＯ２を脱着する段階と； （ｃ）脱着ゾーンの出口から清浄気体流を導入することによって前記吸着ゾーンの圧力を再び上昇させる段階とを含んでなる処理サイクルを使用することを特徴とする請求項８に記載の方法。 </t>
  </si>
  <si>
    <t>SFG0001282628</t>
  </si>
  <si>
    <t>審判査定不服2005-003860号;審判審判2010-800085号;審判審判2011-390101号</t>
  </si>
  <si>
    <t>特開平8-252419;特開平5-163015;特公昭51-23955</t>
  </si>
  <si>
    <t>特開平05-163015;特開平08-252419;特公昭51-023955;特開平05-068833;異議申立 00／00397 外国雑誌 Ｙ．　ＮＡＫＡＺＡＫＩ、ＭＥＣＨＡＮＩＳＭＳ　ＯＦ　ＣＯ２　ＳＥＰＡＲＡＴＩＯＮ　ＢＹ　ＭＩＣＲＯＰＯＲＯＵＳ　ＣＲＹＳＴＡＬＳ　ＥＳＴＩＭＡＴＥＤ　ＢＹ　ＣＯＭＰＵＴＡＴＩＯＮＡＬ　ＣＨＥＭＩＳＴＲＹ、ＣＡＴＡＬＹＳＩＳ　ＴＯＤＡＹ、1995、Ｖ２３、Ｐ３９１－３９６;異議申立 00／00398 国内図書館 冨永博夫、ゼオライトの科学と応用、株式会社講談社、19870302;異議申立 00／00399 国内図書館 柳井弘、活性炭読本、日刊工業新聞社、19780120、３版、Ｐ５５－５７</t>
  </si>
  <si>
    <t>拒絶理由通知（拒絶理由の引用文献情報）（2004/05/07）特開平05-163015;拒絶理由通知（拒絶理由の引用文献情報）（2004/05/07）特開平08-252419;拒絶理由通知（拒絶理由の引用文献情報）（2004/05/07）特公昭51-023955;拒絶査定　　（拒絶査定の引用文献情報）（2004/12/03）特開平05-163015;拒絶査定　　（拒絶査定の引用文献情報）（2004/12/03）特開平08-252419;拒絶査定　　（拒絶査定の引用文献情報）（2004/12/03）特公昭51-023955;審判請求証拠（無効審判請求の引用文献情報）（2010/04/28）特開平05-068833;審判請求証拠（無効審判請求の引用文献情報）（2010/04/28）特開平05-163015;審判請求証拠（無効審判請求の引用文献情報）（2010/04/28）特開平08-252419;審判請求証拠（無効審判請求の引用文献情報）（2010/04/28）異議申立 00／00397 外国雑誌 Ｙ．　ＮＡＫＡＺＡＫＩ、ＭＥＣＨＡＮＩＳＭＳ　ＯＦ　ＣＯ２　ＳＥＰＡＲＡＴＩＯＮ　ＢＹ　ＭＩＣＲＯＰＯＲＯＵＳ　ＣＲＹＳＴＡＬＳ　ＥＳＴＩＭＡＴＥＤ　ＢＹ　ＣＯＭＰＵＴＡＴＩＯＮＡＬ　ＣＨＥＭＩＳＴＲＹ、ＣＡＴＡＬＹＳＩＳ　ＴＯＤＡＹ、1995、Ｖ２３、Ｐ３９１－３９６;審判請求証拠（無効審判請求の引用文献情報）（2010/04/28）異議申立 00／00398 国内図書館 冨永博夫、ゼオライトの科学と応用、株式会社講談社、19870302;審判請求証拠（無効審判請求の引用文献情報）（2010/04/28）異議申立 00／00399 国内図書館 柳井弘、活性炭読本、日刊工業新聞社、19780120、３版、Ｐ５５－５７</t>
  </si>
  <si>
    <t>ＡＡ６２ゼオライトＸ;ＢＡ５０Ｓｉ／Ａｌ比;ＡＡ６２ＮａＬＳＸ型ゼオライト</t>
  </si>
  <si>
    <t>米国特許5531808号,米国特許3885927号,米国特許2882244号,欧州特許出願Ｎｏ．88107209.4,フランス特許出願Ｎｏ．97/09283</t>
  </si>
  <si>
    <t>審判審判2010-800085号</t>
  </si>
  <si>
    <t>2011/01/21;2012/04/10</t>
  </si>
  <si>
    <t>平23年（行ケ）第10175号</t>
  </si>
  <si>
    <t>審判（受付）:20100430:60:審判請求書（その他の請求書・申立書を含む）;審判（発送）:20100519:20:審判番号通知;審判（発送）:20100519:22:審判官指定（変更）通知;審判（庁内）:20100519:95:予告登録通知;審判（発送）:20100521:17:請求書副本の送達通知（答弁指令）;審判（発送）:20100521:20:審判番号通知;審判（発送）:20100521:22:審判官指定（変更）通知;審判（発送）:20100521:22:審判官指定（変更）通知;審判（庁内）:20100527:3012:郵便送達報告書;審判（受付）:20100603:7442:代理人受任届（被請求人・権利者）;審判（受付）:20100820:57:答弁書（審判事件答弁書・異議答弁書）;審判（発送）:20100914:1851:答弁書副本の送付通知;審判（発送）:20100914:22:審判官指定（変更）通知;審判（発送）:20100914:22:審判官指定（変更）通知;審判（発送）:20100916:22:審判官指定（変更）通知;審判（発送）:20100916:22:審判官指定（変更）通知;審判（発送）:20101005:2892:通知書（その他）期間無;審判（発送）:20101005:2892:通知書（その他）期間無;審判（発送）:20101020:22:審判官指定（変更）通知;審判（発送）:20101020:22:審判官指定（変更）通知;審判（受付）:20101027:6513:口頭審理陳述要領書;審判（受付）:20101027:6513:口頭審理陳述要領書;審判（庁内）:20101110:309:調書;審判（受付）:20101215:781:上申書（出願人・請求人）;審判（受付）:20101215:782:上申書（被請求人・権利者）;審判（発送）:20110105:1858:上申書副本の送付通知;審判（発送）:20110105:1858:上申書副本の送付通知;審判（発送）:20110105:23:審理終結通知書;審判（発送）:20110105:23:審理終結通知書;審判（発送）:20110128:03:審決;審判（発送）:20110128:03:審決;審判（庁内）:20110202:3012:郵便送達報告書;審判（庁内）:20110203:3012:郵便送達報告書;審判（庁内）:20110303:94:閲覧照会;審判（庁内）:20110303:941:閲覧貸出;審判（庁内）:20110308:942:閲覧返却;審判（庁内）:20110407:94:閲覧照会;審判（庁内）:20110408:941:閲覧貸出;審判（庁内）:20110412:942:閲覧返却;審判（発送）:20111007:22:審判官指定（変更）通知;審判（発送）:20111007:22:審判官指定（変更）通知;審判（発送）:20111007:2891:通知書（その他）期間有;審判（受付）:20111108:611:訂正請求書;審判（発送）:20111114:173:訂正請求副本送付通知（弁駁指令）;審判（庁内）:20111205:94:閲覧照会;審判（庁内）:20111206:941:閲覧貸出;審判（庁内）:20111208:942:閲覧返却;審判（受付）:20111215:58:弁駁書（審判事件答弁書・異議答弁書）;審判（受付）:20111216:782:上申書（被請求人・権利者）;審判（庁内）:20111219:94:閲覧照会;審判（庁内）:20111220:941:閲覧貸出;審判（庁内）:20111222:942:閲覧返却;審判（発送）:20120111:1852:弁駁書副本の送付通知;審判（発送）:20120111:1858:上申書副本の送付通知;審判（受付）:20120213:53:意見書;審判（受付）:20120301:782:上申書（被請求人・権利者）;審判（発送）:20120330:1856:意見書副本の送付通知;審判（発送）:20120330:1858:上申書副本の送付通知;審判（発送）:20120330:23:審理終結通知書;審判（発送）:20120330:23:審理終結通知書;審判（発送）:20120418:03:審決;審判（発送）:20120418:03:審決;審判（庁内）:20120423:3012:郵便送達報告書;審判（庁内）:20120424:3012:郵便送達報告書;審判（庁内）:20120907:96:確定登録通知</t>
  </si>
  <si>
    <t>審判請求証拠（無効審判請求の引用文献情報）（2010/04/28）特開平05-068833</t>
  </si>
  <si>
    <t>審判請求証拠（無効審判請求の引用文献情報）（2010/04/28）特開平05-163015</t>
  </si>
  <si>
    <t>審判請求証拠（無効審判請求の引用文献情報）（2010/04/28）特開平08-252419</t>
  </si>
  <si>
    <t>審判請求証拠（無効審判請求の引用文献情報）（2010/04/28）異議申立 00／00397 外国雑誌 Ｙ．　ＮＡＫＡＺＡＫＩ、ＭＥＣＨＡＮＩＳＭＳ　ＯＦ　ＣＯ２　ＳＥＰＡＲＡＴＩＯＮ　ＢＹ　ＭＩＣＲＯＰＯＲＯＵＳ　ＣＲＹＳＴＡＬＳ　ＥＳＴＩＭＡＴＥＤ　ＢＹ　ＣＯＭＰＵＴＡＴＩＯＮＡＬ　ＣＨＥＭＩＳＴＲＹ、ＣＡＴＡＬＹＳＩＳ　ＴＯＤＡＹ、1995、Ｖ２３、Ｐ３９１－３９６</t>
  </si>
  <si>
    <t>審判請求証拠（無効審判請求の引用文献情報）（2010/04/28）異議申立 00／00398 国内図書館 冨永博夫、ゼオライトの科学と応用、株式会社講談社、19870302</t>
  </si>
  <si>
    <t>審判請求証拠（無効審判請求の引用文献情報）（2010/04/28）異議申立 00／00399 国内図書館 柳井弘、活性炭読本、日刊工業新聞社、19780120、３版、Ｐ５５－５７</t>
  </si>
  <si>
    <t>審判審判2011-390101号</t>
  </si>
  <si>
    <t>審判（受付）:20110825:60:審判請求書（その他の請求書・申立書を含む）;審判（発送）:20110907:20:審判番号通知;審判（庁内）:20110912:95:予告登録通知;審判（発送）:20110916:22:審判官指定（変更）通知;審判（発送）:20110920:234:手続中止通知書;審判（庁内）:20111109:9611:請求取下登録</t>
  </si>
  <si>
    <t>審判査定不服2003-004665号</t>
  </si>
  <si>
    <t>三洋電機株式会社;鳥取三洋電機株式会社</t>
  </si>
  <si>
    <t>審判（受付）:20030320:60:審判請求書（その他の請求書・申立書を含む）;審判（受付）:20030415:523:手続補正書（自発・内容）;審判（受付）:20030415:523:手続補正書（自発・内容）;審判（庁内）:20030506:91:審査前置移管;審判（発送）:20030513:21:審査前置移管通知;審判（庁内）:20040109:92:審査前置解除;審判（発送）:20040113:211:審査前置解除通知;審判（庁内）:20050125:3013:庁内書類（その他の庁内書類）;審判（発送）:20050222:22:審判官指定（変更）通知;審判（発送）:20050222:2721:伺い回答書;審判（発送）:20050308:22:審判官指定（変更）通知;審判（庁内）:20050330:30:面接記録;審判（受付）:20050408:523:手続補正書（自発・内容）;審判（受付）:20050408:7423:代理人選任届（出願人・請求人）;審判（受付）:20050525:523:手続補正書（自発・内容）;審判（発送）:20050525:13:拒絶理由通知書;審判（発送）:20050615:03:審決</t>
  </si>
  <si>
    <t>特願2001-10179</t>
  </si>
  <si>
    <t>特許03696094</t>
  </si>
  <si>
    <t xml:space="preserve">G01J  1/42       </t>
  </si>
  <si>
    <t>G01J  1/42;H03K 17/78;H05K  5/00;H05K  9/00</t>
  </si>
  <si>
    <t>G01J  1/42</t>
  </si>
  <si>
    <t>G01J1/42;H03K17/78;H05K5/00;H05K9/00</t>
  </si>
  <si>
    <t>G01J1/42</t>
  </si>
  <si>
    <t>G01J   1/02@AFI(JP);G01J   1/42@ALI(EP);H03K  17/78@ALI(JP);H05K   5/00@ALI(JP);H05K   9/00@ALI(JP);G01J   1/02@CFI(JP);G01J   1/42@CLI(EP);H03K  17/78@CLI(JP);H05K   5/00@CLI(JP);H05K   9/00@CLI(JP)</t>
  </si>
  <si>
    <t>G01J   1/02@AFI(JP);G01J   1/42@ALI(EP);H03K  17/78@ALI(JP);H05K   5/00@ALI(JP);H05K   9/00@ALI(JP)</t>
  </si>
  <si>
    <t>G01J   1/02@AFI(JP)</t>
  </si>
  <si>
    <t>G01J  1/02        A;H05K  5/00        B;H05K  9/00        Q;H03K 17/78        N;G01J  1/02        B</t>
  </si>
  <si>
    <t>G01J  1/42        N;H03K 17/78        N;H05K  5/00        B;H05K  9/00        Q</t>
  </si>
  <si>
    <t>2G065 AB02;2G065 AB28;2G065 BA07;2G065 BA09;2G065 BC03;2G065 CA01;2G065 CA12;2G065 DA15;2G065 DA20;4E360 CA02;4E360 ED07;4E360 ED22;4E360 GA34;4E360 GB33;4E360 GC02;4E360 GC08;4E360 GC11;4E360 GC12;5E321 AA11;5E321 GG01;5E321 GG05;5J050 AA05;5J050 AA12;5J050 AA47;5J050 BB16;5J050 CC11;5J050 DD04;5J050 FF10</t>
  </si>
  <si>
    <t>田中　正雄;西村　晋;前田　晋;田中　堅太郎;山根　幹仁</t>
  </si>
  <si>
    <t>芝野　正雅</t>
  </si>
  <si>
    <t>受光モジュ－ル</t>
  </si>
  <si>
    <t xml:space="preserve">(57)【要約】 【課題】耐雑音特性が良好な受光モジュールを提供する。 【解決手段】受光素子２と、前記受光素子２と独立した回路素子３と、前記受光素子と前記回路素子の両方を載置する金属製のフレーム１とを備えた受光モジュールであって、前記回路素子３の周辺が遮光性樹脂５で覆われ、かつ前記受光素子２と前記遮光性樹脂５が透光性樹脂６で覆われ、前記フレーム１が所定の電位に接続されるシールド板とされている。 </t>
  </si>
  <si>
    <t>特願平03-041789</t>
  </si>
  <si>
    <t xml:space="preserve">(57)【特許請求の範囲】 【請求項１】 ・受光素子と、 ・前記受光素子の出力信号を増幅して出力する回路素子と、 ・リード部と、前記受光素子及び回路素子が固着される素子固定部を有するとともに所定電位に接続される第1リードフレームと、 ・前記回路素子の出力電極と配線を介して接続された信号出力用の第２リードフレームと、 を備えた光リモコン用受光モジュールであって、 前記素子固定部におけるリード部の前方に前記回路素子を、更に前記回路素子の前方に前記受光素子をそれぞれ固着し、前記受光素子の出力側電極と前記回路素子の入力側電極とを配線手段により直接接続し、前記素子固定部と前記受光素子と前記回路素子と前記第２リードフレームの配線の接続部を赤外光に対して透光性を有しかつ可視光に対して遮光性を有する樹脂で一体に覆っていることを特徴とする光リモコン用受光モジュ－ル。 </t>
  </si>
  <si>
    <t>特願平04-049656の分割（44条1項）</t>
  </si>
  <si>
    <t>SFG0031348931</t>
  </si>
  <si>
    <t>実開平05-002036;実登02577130;特開平05-072027;特許03177287;特開平05-315638;特許03021952;特開2001-281055;特許03696094;特開2003-017718;特許03516342;特開2002-359379;特許03696177;特開2003-023164;特許03696178;特開2003-332594;特開2003-318420;US5291054</t>
  </si>
  <si>
    <t>審判査定不服2003-004665号;審判審判2009-800118号</t>
  </si>
  <si>
    <t>特開昭63-073678;特開平02-263121;特開昭63-269579;実開平01-154652;特開昭58-196059;特開昭55-098875;特開平04-245487;特開平01-304405</t>
  </si>
  <si>
    <t>特開昭59-016385;特開昭63-269579;実全昭58-173255;特開昭55-098875;特開昭58-196059;特開平02-263121;実全平01-154652;特開昭26-073678;特開昭57-037867;特開昭63-073678;特開昭63-136838;特開平01-206673;特開平05-072027;異議申立 90／00476 国内雑誌 光変調型フォトＩＣ（Ｓ３５９９）、オプトロニクス、株式会社オプトロニクス社、19900310、Ｖ９　Ｎ３、Ｐ１６４－１６５;異議申立 90／00477 その他 株式会社ノイズ研究所ノイズ対策室、ノイズ対策マニュアル、株式会社イー・エム・シー、19880610、Ｐ１７６－１８３;異議申立 90／00478 国内図書館 オーム社、絵とき電子回路基礎マスターブック、株式会社オーム社、19890730、Ｐ６６－６７;異議申立 90／00479 国内雑誌 光リモコンシステム、オプトロニクス、株式会社オプトロニクス社、19850310、Ｖ４　Ｎ３、Ｐ７２－７３;異議申立 90／00480 国内図書館 伊藤弘、受光素子の使い方、現場技術者実践シリーズ３　オプト・デバイス応用ノウハウ、ＣＱ出版株式会社、19841030、Ｐ３１－３５;異議申立 90／00481 その他 平成３年３月７日に出願された基礎出願、特願平３－４１７８９号願書一式;異議申立 90／00482 その他 大阪地方裁判所平成２１年３月５日判決の判決文、平成２０年（ワ）第４０５６号損害賠償等請求事件;異議申立 90／00483 その他 知的財産高等裁判所平成２０年７月３０日判決の判決文、平成１９年（行ケ）第１０４３１号補正却下決定取消請求事件;実全平03-025256;特許03177287</t>
  </si>
  <si>
    <t>拒絶理由通知（拒絶理由の引用文献情報）（2002/03/14）特開昭59-016385;拒絶理由通知（拒絶理由の引用文献情報）（2002/03/14）特開昭63-269579;拒絶理由通知（拒絶理由の引用文献情報）（2002/03/14）実全昭58-173255;拒絶理由通知（拒絶理由の引用文献情報）（2002/09/03）特開昭55-098875;拒絶理由通知（拒絶理由の引用文献情報）（2002/09/03）特開昭58-196059;拒絶理由通知（拒絶理由の引用文献情報）（2002/09/03）特開平02-263121;拒絶理由通知（拒絶理由の引用文献情報）（2002/09/03）実全平01-154652;拒絶査定　　（拒絶査定の引用文献情報）（2003/02/10）特開昭55-098875;拒絶査定　　（拒絶査定の引用文献情報）（2003/02/10）特開昭58-196059;拒絶査定　　（拒絶査定の引用文献情報）（2003/02/10）特開昭59-016385;拒絶査定　　（拒絶査定の引用文献情報）（2003/02/10）特開昭63-269579;拒絶査定　　（拒絶査定の引用文献情報）（2003/02/10）特開平02-263121;拒絶査定　　（拒絶査定の引用文献情報）（2003/02/10）実全昭58-173255;拒絶査定　　（拒絶査定の引用文献情報）（2003/02/10）実全平01-154652;拒絶理由通知（拒絶理由の引用文献情報）（2003/06/30）特開昭26-073678;拒絶理由通知（拒絶理由の引用文献情報）（2003/06/30）特開昭63-269579;拒絶理由通知（拒絶理由の引用文献情報）（2003/06/30）特開平02-263121;拒絶理由通知（拒絶理由の引用文献情報）（2003/06/30）実全平01-154652;審判請求証拠（無効審判請求の引用文献情報）（2009/06/01）特開昭57-037867;審判請求証拠（無効審判請求の引用文献情報）（2009/06/01）特開昭63-073678;審判請求証拠（無効審判請求の引用文献情報）（2009/06/01）特開昭63-136838;審判請求証拠（無効審判請求の引用文献情報）（2009/06/01）特開平01-206673;審判請求証拠（無効審判請求の引用文献情報）（2009/06/01）特開平05-072027;審判請求証拠（無効審判請求の引用文献情報）（2009/06/01）異議申立 90／00476 国内雑誌 光変調型フォトＩＣ（Ｓ３５９９）、オプトロニクス、株式会社オプトロニクス社、19900310、Ｖ９　Ｎ３、Ｐ１６４－１６５;審判請求証拠（無効審判請求の引用文献情報）（2009/06/01）異議申立 90／00477 その他 株式会社ノイズ研究所ノイズ対策室、ノイズ対策マニュアル、株式会社イー・エム・シー、19880610、Ｐ１７６－１８３;審判請求証拠（無効審判請求の引用文献情報）（2009/06/01）異議申立 90／00478 国内図書館 オーム社、絵とき電子回路基礎マスターブック、株式会社オーム社、19890730、Ｐ６６－６７;審判請求証拠（無効審判請求の引用文献情報）（2009/06/01）異議申立 90／00479 国内雑誌 光リモコンシステム、オプトロニクス、株式会社オプトロニクス社、19850310、Ｖ４　Ｎ３、Ｐ７２－７３;審判請求証拠（無効審判請求の引用文献情報）（2009/06/01）異議申立 90／00480 国内図書館 伊藤弘、受光素子の使い方、現場技術者実践シリーズ３　オプト・デバイス応用ノウハウ、ＣＱ出版株式会社、19841030、Ｐ３１－３５;審判請求証拠（無効審判請求の引用文献情報）（2009/06/01）異議申立 90／00481 その他 平成３年３月７日に出願された基礎出願、特願平３－４１７８９号願書一式;審判請求証拠（無効審判請求の引用文献情報）（2009/06/01）異議申立 90／00482 その他 大阪地方裁判所平成２１年３月５日判決の判決文、平成２０年（ワ）第４０５６号損害賠償等請求事件;審判請求証拠（無効審判請求の引用文献情報）（2009/06/01）異議申立 90／00483 その他 知的財産高等裁判所平成２０年７月３０日判決の判決文、平成１９年（行ケ）第１０４３１号補正却下決定取消請求事件;審判請求証拠（無効審判請求の引用文献情報）（2009/06/01）実全平01-154652;審判請求証拠（無効審判請求の引用文献情報）（2009/06/01）実全平03-025256;審判請求証拠（無効審判請求の引用文献情報）（2009/06/01）特許03177287</t>
  </si>
  <si>
    <t>シ－ルド板;シリコンＰＩＮホトダイオ－ド;光リモコン用受光モジユ－ル;遮光性樹脂;誤動作防止;ＧＣ１１遮光性</t>
  </si>
  <si>
    <t>審判審判2009-800118号</t>
  </si>
  <si>
    <t>コーデンシ　株式会社</t>
  </si>
  <si>
    <t>審判（受付）:20090601:60:審判請求書（その他の請求書・申立書を含む）;審判（発送）:20090612:20:審判番号通知;審判（発送）:20090612:22:審判官指定（変更）通知;審判（庁内）:20090615:95:予告登録通知;審判（発送）:20090721:17:請求書副本の送達通知（答弁指令）;審判（発送）:20090721:17:請求書副本の送達通知（答弁指令）;審判（発送）:20090721:20:審判番号通知;審判（発送）:20090721:20:審判番号通知;審判（発送）:20090721:22:審判官指定（変更）通知;審判（発送）:20090721:22:審判官指定（変更）通知;審判（庁内）:20090728:3012:郵便送達報告書;審判（庁内）:20090728:3012:郵便送達報告書;審判（受付）:20090914:57:答弁書（審判事件答弁書・異議答弁書）;審判（受付）:20090914:611:訂正請求書;審判（発送）:20090915:24:手続続行通知書（権利異動）;審判（発送）:20090915:24:手続続行通知書（権利異動）;審判（発送）:20090918:171:答弁書副本の送付通知（弁駁指令）;審判（発送）:20090918:173:訂正請求副本送付通知（弁駁指令）;審判（受付）:20091019:58:弁駁書（審判事件答弁書・異議答弁書）;審判（発送）:20091021:1852:弁駁書副本の送付通知;審判（発送）:20091027:22:審判官指定（変更）通知;審判（発送）:20091027:22:審判官指定（変更）通知;審判（発送）:20091211:22:審判官指定（変更）通知;審判（発送）:20091211:22:審判官指定（変更）通知;審判（受付）:20091216:6513:口頭審理陳述要領書;審判（受付）:20091216:6513:口頭審理陳述要領書;審判（庁内）:20091218:309:調書;審判（発送）:20100121:23:審理終結通知書;審判（発送）:20100121:23:審理終結通知書;審判（発送）:20100210:03:審決;審判（発送）:20100210:03:審決;審判（庁内）:20100217:3012:郵便送達報告書;審判（庁内）:20100217:3012:郵便送達報告書;審判（庁内）:20100406:96:確定登録通知</t>
  </si>
  <si>
    <t>審判請求証拠（無効審判請求の引用文献情報）（2009/06/01）特開昭57-037867</t>
  </si>
  <si>
    <t>審判請求証拠（無効審判請求の引用文献情報）（2009/06/01）特開昭63-073678</t>
  </si>
  <si>
    <t>審判請求証拠（無効審判請求の引用文献情報）（2009/06/01）特開昭63-136838</t>
  </si>
  <si>
    <t>審判請求証拠（無効審判請求の引用文献情報）（2009/06/01）特開平01-206673</t>
  </si>
  <si>
    <t>審判請求証拠（無効審判請求の引用文献情報）（2009/06/01）特開平05-072027</t>
  </si>
  <si>
    <t>審判請求証拠（無効審判請求の引用文献情報）（2009/06/01）異議申立 90／00476 国内雑誌 光変調型フォトＩＣ（Ｓ３５９９）、オプトロニクス、株式会社オプトロニクス社、19900310、Ｖ９　Ｎ３、Ｐ１６４－１６５</t>
  </si>
  <si>
    <t>審判請求証拠（無効審判請求の引用文献情報）（2009/06/01）異議申立 90／00477 その他 株式会社ノイズ研究所ノイズ対策室、ノイズ対策マニュアル、株式会社イー・エム・シー、19880610、Ｐ１７６－１８３</t>
  </si>
  <si>
    <t>審判請求証拠（無効審判請求の引用文献情報）（2009/06/01）異議申立 90／00478 国内図書館 オーム社、絵とき電子回路基礎マスターブック、株式会社オーム社、19890730、Ｐ６６－６７</t>
  </si>
  <si>
    <t>審判請求証拠（無効審判請求の引用文献情報）（2009/06/01）異議申立 90／00479 国内雑誌 光リモコンシステム、オプトロニクス、株式会社オプトロニクス社、19850310、Ｖ４　Ｎ３、Ｐ７２－７３</t>
  </si>
  <si>
    <t>審判請求証拠（無効審判請求の引用文献情報）（2009/06/01）異議申立 90／00480 国内図書館 伊藤弘、受光素子の使い方、現場技術者実践シリーズ３　オプト・デバイス応用ノウハウ、ＣＱ出版株式会社、19841030、Ｐ３１－３５</t>
  </si>
  <si>
    <t>審判請求証拠（無効審判請求の引用文献情報）（2009/06/01）異議申立 90／00481 その他 平成３年３月７日に出願された基礎出願、特願平３－４１７８９号願書一式</t>
  </si>
  <si>
    <t>審判請求証拠（無効審判請求の引用文献情報）（2009/06/01）異議申立 90／00482 その他 大阪地方裁判所平成２１年３月５日判決の判決文、平成２０年（ワ）第４０５６号損害賠償等請求事件</t>
  </si>
  <si>
    <t>審判請求証拠（無効審判請求の引用文献情報）（2009/06/01）異議申立 90／00483 その他 知的財産高等裁判所平成２０年７月３０日判決の判決文、平成１９年（行ケ）第１０４３１号補正却下決定取消請求事件</t>
  </si>
  <si>
    <t>審判請求証拠（無効審判請求の引用文献情報）（2009/06/01）実全平01-154652</t>
  </si>
  <si>
    <t>審判請求証拠（無効審判請求の引用文献情報）（2009/06/01）実全平03-025256</t>
  </si>
  <si>
    <t>審判請求証拠（無効審判請求の引用文献情報）（2009/06/01）特許03177287</t>
  </si>
  <si>
    <t>審判審判2010-800128号</t>
  </si>
  <si>
    <t>橋本　保彦</t>
  </si>
  <si>
    <t>審判（受付）:20100723:60:審判請求書（その他の請求書・申立書を含む）;審判（発送）:20100806:20:審判番号通知;審判（発送）:20100806:22:審判官指定（変更）通知;審判（庁内）:20100806:95:予告登録通知;審判（発送）:20100810:20:審判番号通知;審判（発送）:20100810:22:審判官指定（変更）通知;審判（発送）:20100810:22:審判官指定（変更）通知;審判（発送）:20100812:17:請求書副本の送達通知（答弁指令）;審判（庁内）:20100818:3012:郵便送達報告書;審判（受付）:20101012:7442:代理人受任届（被請求人・権利者）;審判（受付）:20101012:57:答弁書（審判事件答弁書・異議答弁書）;審判（受付）:20101012:611:訂正請求書;審判（発送）:20101018:173:訂正請求副本送付通知（弁駁指令）;審判（受付）:20101115:58:弁駁書（審判事件答弁書・異議答弁書）;審判（発送）:20101217:1852:弁駁書副本の送付通知;審判（発送）:20101217:1852:弁駁書副本の送付通知;審判（発送）:20101220:22:審判官指定（変更）通知;審判（発送）:20101220:22:審判官指定（変更）通知;審判（発送）:20101222:2892:通知書（その他）期間無;審判（発送）:20101222:2892:通知書（その他）期間無;審判（受付）:20110204:6513:口頭審理陳述要領書;審判（受付）:20110208:6513:口頭審理陳述要領書;審判（発送）:20110209:1860:口頭審理陳述要領書副本の送付通知;審判（発送）:20110210:1860:口頭審理陳述要領書副本の送付通知;審判（庁内）:20110301:309:調書;審判（発送）:20110406:03:審決;審判（発送）:20110406:03:審決;審判（庁内）:20110412:3012:郵便送達報告書;審判（庁内）:20110412:3012:郵便送達報告書;審判（庁内）:20110602:96:確定登録通知</t>
  </si>
  <si>
    <t>特願2001-129447</t>
  </si>
  <si>
    <t>特許04465128</t>
  </si>
  <si>
    <t>特開2002-323273</t>
  </si>
  <si>
    <t xml:space="preserve">F25B  41/06              </t>
  </si>
  <si>
    <t>F25B 41/06</t>
  </si>
  <si>
    <t>F25B41/06;F16K1/36;F16K47/02;F16K51/00</t>
  </si>
  <si>
    <t>F25B41/06</t>
  </si>
  <si>
    <t>F25B  41/06@AFI(JP);F16K   1/36@ALI(JP);F16K  47/02@ALI(JP);F16K  51/00@ALI(JP)</t>
  </si>
  <si>
    <t>F25B  41/06@AFI(JP)</t>
  </si>
  <si>
    <t>F16K   1/36@AFI(JP);F25B  41/06@AFI(JP);F16K  47/02@ALI(JP);F16K  51/00@ALI(JP);F16K   1/32@CFI(JP);F25B  41/06@CFI(JP);F16K  47/00@CLI(JP);F16K  51/00@CLI(JP)</t>
  </si>
  <si>
    <t>F16K   1/36@AFI(JP)</t>
  </si>
  <si>
    <t>F25B 41/06        G;F16K  1/36        Z;F16K 47/02        D;F16K 51/00        B</t>
  </si>
  <si>
    <t>000002853;000005821</t>
  </si>
  <si>
    <t xml:space="preserve">(57)【要約】 【課題】圧損が小さくて、かつ、騒音の発生を防止できる膨張弁および空気調和機を提供すること。 【解決手段】膨張弁１００は、絞り状態において、弁体２０の弁体冷媒通路３０における絞り２４の上流側の多孔体２２と下流側の多孔体２３の機能によって騒音が低減される。さらに、弁体冷媒通路３０の入口３１，３１がハウジング１０の弁室１１の壁面に空間を空けて対向し、かつ、弁体冷媒通路３０の出口３２がハウジング１０の出口１３に対向しているため、ハウジング１０の入口１２、出口１３と、弁体２０の弁体冷媒通路３０の入口３１，３１、出口３２との間の圧損が殆どなくて、冷媒流動音等の騒音の発生を防止できる。したがって、極めて騒音の発生を少なくできる。 </t>
  </si>
  <si>
    <t xml:space="preserve">(57)【特許請求の範囲】 【請求項１】 入口（１２，８４）と、出口（１３，８５）と、この入口（１２，８４）および出口（１３，８５）に連通する弁室（１１，８３）と、この弁室（１１，８３）に設けられた弁座（１５，８６）とを有するハウジング（１０，５０，８０）と、 このハウジング（１０，５０，８０）の弁室（１１，８３）内に移動可能に設けられて、上記弁座（１５，８６）に接離する当接部（２９，６５，１０３）を有する弁体（２０，６０，９０，１１０）と、 上記弁体（２０，６０，９０，１１０）を駆動する駆動部（４０，７０，１６０）とを備えた膨張弁において、 上記弁体（２０，６０，９０，１１０）は、内部に弁体冷媒通路（３０，１３０，１４０，１５０）を有する弁体本体（２１，６１，９１，１１１）と、この弁体冷媒通路（３０，１３０，１４０，１５０）に設けられた絞り部（２５，９５，１１５）と、上記弁体冷媒通路（３０，１３０，１４０，１５０）に設けられ、冷媒が通過可能な多孔体（２２，２３，６２，６３，９２，９３，１１２，１１３）とを含み、 上記弁座（１５，８６）に上記当接部（２９，６５，１０３）が当接した絞り状態で、上記弁体冷媒通路（３０，１３０，１４０，１５０）の入口（３１，９８，１２２，１３１）および出口（３２，９７，１１３，１３２）が上記ハウジング（１０，５０，８０）の入口（１２，８４）および出口（１３，８５）に対向するか、あるいは、弁室（１１，８３）の壁面に空間を空けて対向し、 上記多孔体（２２，２３，６２，６３，９２，９３，１１２，１１３）の少なくとも１つは、略円筒状またはリング状であり、この略円筒状またはリング状の多孔体（６２）が弁体本体（６１）に外嵌されていることを特徴とする膨張弁。 【請求項２】 入口（１２，８４）と、出口（１３，８５）と、この入口（１２，８４）および出口（１３，８５）に連通する弁室（１１，８３）と、この弁室（１１，８３）に設けられた弁座（１５，８６）とを有するハウジング（１０，５０，８０）と、 このハウジング（１０，５０，８０）の弁室（１１，８３）内に移動可能に設けられて、上記弁座（１５，８６）に接離する当接部（２９，６５，１０３）を有する弁体（２０，６０，９０，１１０）と、 上記弁体（２０，６０，９０，１１０）を駆動する駆動部（４０，７０，１６０）とを備えた膨張弁において、 上記弁体（２０，６０，９０，１１０）は、内部に弁体冷媒通路（３０，１３０，１４０，１５０）を有する弁体本体（２１，６１，９１，１１１）と、この弁体冷媒通路（３０，１３０，１４０，１５０）に設けられた絞り部（２５，９５，１１５）と、上記弁体冷媒通路（３０，１３０，１４０，１５０）に設けられ、冷媒が通過可能な多孔体（２２，２３，６２，６３，９２，９３，１１２，１１３）とを含み、 上記弁座（１５，８６）に上記当接部（２９，６５，１０３）が当接した絞り状態で、上記弁体冷媒通路（３０，１３０，１４０，１５０）の入口（３１，９８，１２２，１３１）および出口（３２，９７，１１３，１３２）が上記ハウジング（１０，５０，８０）の入口（１２，８４）および出口（１３，８５）に対向するか、あるいは、弁室（１１，８３）の壁面に空間を空けて対向し、 上記弁体（９０）を弁座（８６）に向けて付勢するスプリング（１０５）と、上記駆動部（１６０）とは、上記弁体（９０）の両側に配置され、かつ、 上記駆動部（１６０）は、上記弁体（９０）を押圧して、弁体（９０）を弁座（８６）から離間させ、 上記スプリング（１０５）は、上記弁体本体（９１）に、上記多孔体（９２，９３）または絞り部（９５）の少なくとも１つを直接的または間接的に押し付けて、上記多孔体（９２，９３）または絞り部（９５）の少なくとも１つを弁体本体（９１）に取り付けていることを特徴とする膨張弁。 【請求項３】 請求項１または２に記載の膨張弁において、上記絞り部（２５，９５，１１５）の両側に上記多孔体（２２，２３，６２，６３，９２，９３，１１２，１１３）が設けられていることを特徴とする膨張弁。 【請求項４】 請求項１乃至３のいずれか１つに記載の膨張弁において、上記当接部（２９，６５）が、弁体冷媒通路（３０，１３０，１５０）の壁部から内側に屈曲したテーパ状の部分であることを特徴とする膨張弁。 【請求項５】 請求項４に記載の膨張弁において、テーパー状に屈曲した上記当接部（２９，６５）によって、上記絞り部（２５，１１５）または上記多孔体（２２，２３，６２，６３，１１２，１１３）の少なくとも一方を固定していることを特徴とする膨張弁。 【請求項６】 請求項４または５に記載の膨張弁において、上記テーパー状に屈曲した当接部（２９，６５）は、かしめ加工によって形成されていることを特徴とする膨張弁。 【請求項７】 請求項１乃至６のいずれか１つに記載の膨張弁において、上記絞り部は、上記弁体本体（６１）と同じ材質で形成され、かつ、弁体本体（６１）と一体に形成されていることを特徴とする膨張弁。 【請求項８】 請求項１乃至６のいずれか１つに記載の膨張弁において、上記絞り部（２５，９５，１１５）は弾性体で形成されていることを特徴とする膨張弁。 【請求項９】 請求項１乃至８のいずれか１つに記載の膨張弁において、上記多孔体（２２，２３，６２，６３，９２，９３，１１２，１１３）の少なくとも１つは、略円板状または円柱状であることを特徴とする膨張弁。 【請求項１０】 請求項１乃至９のいずれか１つに記載の膨張弁において、上記絞り部（１１５）の絞り（６８，１１６）と上記多孔体（６３，１１２，１１３）との間に、上記絞り（６８，１１６）の断面積よりも大きな断面積の空所（６６，１１７，１１８）を有することを特徴とする膨張弁。 【請求項１１】 請求項１０に記載の膨張弁において、上記絞り部（１１５）は、上記絞り（６８，１１６）の少なくとも下流側に上記空所（６６，１１８）を有することを特徴とする膨張弁。 【請求項１２】 請求項１乃至１１のいずれか１つに記載の膨張弁において、上記多孔体（２２，２３，６２，６３，９２，９３，１１２，１１３）の孔の径は、上記絞り部（２５，９５，１１５）の絞り（２４，６８，９４，１１６）の径よりも小さいことを特徴とする膨張弁。 【請求項１３】 請求項１乃至１２のいずれか１つに記載の膨張弁において、上記多孔体（２２，２３，６２，６３，９２，９３，１１２，１１３）の肉厚が、その多孔体（２２，２３，６２，６３，９２，９３，１１２，１１３）の孔の径の２倍以上であることを特徴とする膨張弁。 【請求項１４】 圧縮機（２０１）と、室外熱交換器（２０３）と、膨張機構（２０５）と、第１室内熱交換器（２０８）と、請求項１乃至１３のいずれか１つに記載の膨張弁（１００，２００，３００，４００）と、第２室内熱交換器（２０９）とを順次接続した冷媒回路を有することを特徴とする空気調和機。 【請求項１５】 請求項１４に記載の空気調和機において、上記冷媒回路にはフィルタ（２０４，２０６，２１１）が設けられ、このフィルタ（２０４，２０６，２１１）の孔の径は上記多孔体（２２，２３，６２，６３，９２，９３，１１２，１１３）の孔の径よりも小さいことを特徴とする空気調和機。 </t>
  </si>
  <si>
    <t>SFG0031695008</t>
  </si>
  <si>
    <t>実開平01-152176;特開昭57-065557;特開平07-248162;特開2000-120885;実開平01-097165;特開2001-050616;実開平06-087792</t>
  </si>
  <si>
    <t>特開2000-120885;特開2001-050616;特開昭57-065557;特開平07-248162;実全平01-097165;実全平01-152176;実開平06-087792;特開2002-310540;実開平05-008160</t>
  </si>
  <si>
    <t>拒絶理由通知（拒絶理由の引用文献情報）（2009/11/02）特開2000-120885;拒絶理由通知（拒絶理由の引用文献情報）（2009/11/02）特開2001-050616;拒絶理由通知（拒絶理由の引用文献情報）（2009/11/02）特開昭57-065557;拒絶理由通知（拒絶理由の引用文献情報）（2009/11/02）特開平07-248162;拒絶理由通知（拒絶理由の引用文献情報）（2009/11/02）実全平01-097165;拒絶理由通知（拒絶理由の引用文献情報）（2009/11/02）実全平01-152176;拒絶理由通知（拒絶理由の引用文献情報）（2009/11/02）実開平06-087792;登録査定　　（登録査定の参考文献情報）（2010/01/20）特開2000-120885;登録査定　　（登録査定の参考文献情報）（2010/01/20）特開2001-050616;登録査定　　（登録査定の参考文献情報）（2010/01/20）特開昭57-065557;登録査定　　（登録査定の参考文献情報）（2010/01/20）特開平07-248162;登録査定　　（登録査定の参考文献情報）（2010/01/20）実全平01-097165;登録査定　　（登録査定の参考文献情報）（2010/01/20）実全平01-152176;登録査定　　（登録査定の参考文献情報）（2010/01/20）実開平06-087792;審判請求証拠（無効審判請求の引用文献情報）（2010/07/23）特開2001-050616;審判請求証拠（無効審判請求の引用文献情報）（2010/07/23）特開2002-310540;審判請求証拠（無効審判請求の引用文献情報）（2010/07/23）特開昭57-065557;審判請求証拠（無効審判請求の引用文献情報）（2010/07/23）特開平07-248162;審判請求証拠（無効審判請求の引用文献情報）（2010/07/23）実全平01-152176;審判請求証拠（無効審判請求の引用文献情報）（2010/07/23）実開平05-008160</t>
  </si>
  <si>
    <t>審判請求証拠（無効審判請求の引用文献情報）（2010/07/23）特開2001-050616</t>
  </si>
  <si>
    <t>審判請求証拠（無効審判請求の引用文献情報）（2010/07/23）特開2002-310540</t>
  </si>
  <si>
    <t>審判請求証拠（無効審判請求の引用文献情報）（2010/07/23）特開昭57-065557</t>
  </si>
  <si>
    <t>審判請求証拠（無効審判請求の引用文献情報）（2010/07/23）特開平07-248162</t>
  </si>
  <si>
    <t>審判請求証拠（無効審判請求の引用文献情報）（2010/07/23）実全平01-152176</t>
  </si>
  <si>
    <t>審判請求証拠（無効審判請求の引用文献情報）（2010/07/23）実開平05-008160</t>
  </si>
  <si>
    <t>審判審判2008-800198号</t>
  </si>
  <si>
    <t>株式会社　デビカ</t>
  </si>
  <si>
    <t>審判（受付）:20081007:60:審判請求書（その他の請求書・申立書を含む）;審判（発送）:20081022:20:審判番号通知;審判（発送）:20081022:22:審判官指定（変更）通知;審判（庁内）:20081022:95:予告登録通知;審判（発送）:20081027:17:請求書副本の送達通知（答弁指令）;審判（発送）:20081027:20:審判番号通知;審判（発送）:20081027:22:審判官指定（変更）通知;審判（発送）:20081027:22:審判官指定（変更）通知;審判（受付）:20081029:523:手続補正書（自発・内容）;審判（受付）:20081029:781:上申書（出願人・請求人）;審判（庁内）:20081031:3012:郵便送達報告書;審判（発送）:20081105:17:請求書副本の送達通知（答弁指令）;審判（庁内）:20081111:3012:郵便送達報告書;審判（受付）:20081205:7442:代理人受任届（被請求人・権利者）;審判（受付）:20081205:611:訂正請求書;審判（受付）:20081219:523:手続補正書（自発・内容）;審判（受付）:20081219:781:上申書（出願人・請求人）;審判（受付）:20081224:57:答弁書（審判事件答弁書・異議答弁書）;審判（発送）:20090122:1855:訂正請求書副本の送付通知;審判（発送）:20090122:1857:手続補正書副本の送付通知;審判（発送）:20090123:22:審判官指定（変更）通知;審判（発送）:20090123:22:審判官指定（変更）通知;審判（発送）:20090323:141:審尋（審判官）;審判（発送）:20090323:141:審尋（審判官）;審判（受付）:20090408:781:上申書（出願人・請求人）;審判（受付）:20090408:54:回答書;審判（受付）:20090415:54:回答書;審判（発送）:20090427:22:審判官指定（変更）通知;審判（発送）:20090427:22:審判官指定（変更）通知;審判（受付）:20090624:781:上申書（出願人・請求人）;審判（発送）:20090715:132:無効理由通知書;審判（発送）:20090715:133:職権審理結果通知書;審判（受付）:20090717:781:上申書（出願人・請求人）;審判（受付）:20090804:53:意見書;審判（受付）:20090812:53:意見書;審判（受付）:20090812:611:訂正請求書;審判（発送）:20090911:1855:訂正請求書副本の送付通知;審判（発送）:20090911:1856:意見書副本の送付通知;審判（発送）:20090911:1856:意見書副本の送付通知;審判（受付）:20090915:781:上申書（出願人・請求人）;審判（受付）:20091019:523:手続補正書（自発・内容）;審判（発送）:20091023:1857:手続補正書副本の送付通知;審判（受付）:20091119:782:上申書（被請求人・権利者）;審判（受付）:20091119:782:上申書（被請求人・権利者）;審判（受付）:20091119:6513:口頭審理陳述要領書;審判（受付）:20091119:6513:口頭審理陳述要領書;審判（受付）:20091119:6513:口頭審理陳述要領書;審判（庁内）:20091124:309:調書;審判（発送）:20091127:1858:上申書副本の送付通知;審判（受付）:20091207:782:上申書（被請求人・権利者）;審判（発送）:20091210:1858:上申書副本の送付通知;審判（受付）:20091224:781:上申書（出願人・請求人）;審判（受付）:20091224:781:上申書（出願人・請求人）;審判（発送）:20091228:1858:上申書副本の送付通知;審判（発送）:20100317:23:審理終結通知書;審判（発送）:20100317:23:審理終結通知書;審判（発送）:20100527:03:審決;審判（発送）:20100527:03:審決;審判（庁内）:20100601:3012:郵便送達報告書;審判（庁内）:20100602:3012:郵便送達報告書;審判（庁内）:20100723:96:確定登録通知</t>
  </si>
  <si>
    <t>特願2001-165214</t>
  </si>
  <si>
    <t>特許03597490</t>
  </si>
  <si>
    <t>特開2002-356365</t>
  </si>
  <si>
    <t xml:space="preserve">C08L101/00       </t>
  </si>
  <si>
    <t>C04B 33/13;G09B 19/10</t>
  </si>
  <si>
    <t>C04B 33/13</t>
  </si>
  <si>
    <t>C08L101/00;C04B33/13;C08J3/20;C08K7/22;G09B19/10;C08L101:00;C08L101:00</t>
  </si>
  <si>
    <t>C08L101/00</t>
  </si>
  <si>
    <t>G09B  19/10@AFI(JP);C04B  33/13@ALI(JP);C08J   3/20@ALI(JP);C08K   7/22@ALI(JP);C08L 101/00@ALI(JP);G09B  19/10@CFI(JP);C04B  33/02@CLI(JP);C08J   3/20@CLI(JP);C08K   7/00@CLI(JP);C08L 101/00@CLI(JP)</t>
  </si>
  <si>
    <t>G09B  19/10@AFI(JP);C04B  33/13@ALI(JP);C08J   3/20@ALI(JP);C08K   7/22@ALI(JP);C08L 101/00@ALI(JP)</t>
  </si>
  <si>
    <t>G09B  19/10@AFI(JP)</t>
  </si>
  <si>
    <t>G09B 19/10        D;C04B 33/13        P;C08L101:00;C08J  3/20        B;C08L101/00;C08K  7/22</t>
  </si>
  <si>
    <t>C08L101/00;C04B 33/13        P;C08J  3/20        B;C08K  7/22;G09B 19/10        D;C08L101:00</t>
  </si>
  <si>
    <t>4J002 BD101;4J002 BG101;4J002 BF021;4J002 BG061;4J002 AH001;4J002 FA041;4J002 FA101;4J002 AB035;4J002 BF025;4J002 DJ006;4J002 DJ036;4J002 DM006;4J002 DL007;4J002 FA107;4J002 FD098;4J002 GT00;4F070 AA22;4F070 AA28;4F070 AA32;4F070 DC03</t>
  </si>
  <si>
    <t>株式会社インフア</t>
  </si>
  <si>
    <t>山室　敏之</t>
  </si>
  <si>
    <t>江森　健二</t>
  </si>
  <si>
    <t>軽量粘土およびその製造方法</t>
  </si>
  <si>
    <t xml:space="preserve">(57)【要約】 【課題】所定形状への造形が容易であるとともに、適度な軽量性や保管性を有し、しかも製造コストが安い軽量粘土およびその製造方法を提供する。 【解決手段】有機中空微小球の平均粒径を３０～１５０μｍの範囲内の値とするとともに、有機中空微小球の添加量を、全体量に対して、０．１～３重量％未満の範囲内の値とする。 </t>
  </si>
  <si>
    <t xml:space="preserve">(57)【特許請求の範囲】 【請求項１】 有機中空微小球を含有する軽量粘土において、当該有機中空微小球の平均粒径を３０～１５０μｍの範囲内の値とするとともに、添加量を、全体量に対して、０．１～３重量％未満の範囲内の値とし、かつ、前記軽量粘土が、水をさらに含有するとともに、当該水の添加量を、全体量に対して、６５～８５重量％の範囲内の値とすることを特徴とする軽量粘土。 【請求項２】 前記有機中空微小球が白色であることを特徴とする請求項１に記載の軽量粘土。 【請求項３】 前記軽量粘土が、水酸基含有化合物およびカルボキシル基含有化合物、あるいはいずれか一方の極性化合物をさらに含有するとともに、当該極性化合物の添加量を、全体量に対して、０．１～３０重量％の範囲内の値とすることを特徴とする請求項１または２に記載の軽量粘土。 【請求項４】 前記軽量粘土が、繊維をさらに含有するとともに、当該繊維の添加量を、全体量に対して、１～１０重量％未満の範囲内の値とすることを特徴とする請求項１～３のいずれか一項に記載の軽量粘土。 【請求項５】 前記軽量粘土が、色素をさらに含有するとともに、当該色素の添加量を、全体量に対して、０．１～１０重量％未満の範囲内の値とすることを特徴とする請求項１～４のいずれか一項に記載の軽量粘土。 【請求項６】 前記軽量粘土が、無機中空微小球をさらに含有するとともに、当該無機中空微小球の添加量を、全体量に対して、０．０１～１０重量％の範囲内の値とすることを特徴とする請求項１～５のいずれか一項に記載の軽量粘土。 【請求項７】 有機中空微小球を含有する軽量粘土の製造方法において、平均粒径が３０～１５０μｍの範囲内の値である有機中空微小球を使用するとともに、ニーダーを用いて混練し、有機中空微小球の添加量を、全体量に対して、０．１～３重量％未満の範囲内の値とし、かつ、前記軽量粘土が、水をさらに含有するとともに、当該水の添加量を、全体量に対して、６５～８５重量％の範囲内の値とすることを特徴とする軽量粘土の製造方法。 </t>
  </si>
  <si>
    <t>SFG0031723393</t>
  </si>
  <si>
    <t>CA02441451A;CA02441451C;CN01463284A;CN01233749C;EP1433819A;特開2002-275309;特許03470892;特開2002-356365;特許03597490;特開2002-356366;US2003150361;US6676743;WO2002074862A</t>
  </si>
  <si>
    <t>審判審判2008-800198号;審判審判2009-800016号</t>
  </si>
  <si>
    <t>特開平11-209156;特開平10-319834;特開平02-123390;特開2001-234081;特開2001-131329</t>
  </si>
  <si>
    <t>特開平11-209156;特開2001-131329;特開2001-234081;特開平02-123390;特開平10-319834;特公平06-070734;異議申立 80／00770 その他 納品書;異議申立 80／00771 その他 売上伝票;異議申立 80／00772 その他 試験報告書;異議申立 80／00773 その他 警告書;異議申立 80／00774 その他 再警告書;異議申立 80／00775 その他 内容証明郵便付回答書;異議申立 80／00776 その他 回答書;異議申立 80／00777 その他 回答書;異議申立 80／00778 その他 内容証明郵便付回答書;異議申立 80／00779 その他 取引登録証;異議申立 80／00780 その他 訴状;異議申立 80／00781 その他 履歴事項全部証明書;異議申立 80／00782 その他 履歴事項全部証明書;Elsevier番号 80／00036 商品ふわふわかるーん（現物）;特開平11-156725;異議申立 90／00119 その他 中空球カタログ;異議申立 90／00120 その他 理工学辞典、日刊工業新聞社、19960328、Ｐ１３３９;異議申立 90／00121 その他 平成１５年（行ケ）第２７２号判決文;異議申立 90／00122 その他 平成１６年（行ケ）第２９０号判決文;異議申立 90／00123 その他 同業者宣誓書;異議申立 90／00124 その他 同業者宣誓書;異議申立 90／00125 その他 実験結果報告書;異議申立 90／00126 その他 特開平１１－２０９１５６号（甲６）の拒絶理由通知;異議申立 90／00127 その他 糊剤カタログ、第一工業製薬株式会社、Ｐ４，１０，１３;異議申立 90／00128 その他 平成１６年７月２７日提出の意見書;異議申立 90／00129 その他 平成１７年（行ケ）第１００４２号判決文;異議申立 90／00130 その他 平成１９年（行ケ）第１０４０１号判決文;異議申立 90／00131 その他 新日本造形（株）製品カタログ、1990;異議申立 90／00132 その他 発注・納品書（平成元年当時の一部抜粋）;異議申立 90／00133 その他 製造時の構成控えノート;異議申立 90／00134 その他 コピー用紙をバックに撮影した写真;異議申立 90／00135 その他 製造責任者宣誓書;異議申立 90／00136 その他 中空球納品書;異議申立 90／00137 その他 試験報告書（平成１２年製造粘土の分析結果）;異議申立 90／00138 その他 製造日報（平成１２年当時の一部抜粋）;異議申立 90／00139 その他 納品書（平成１２年当時の一部抜粋）</t>
  </si>
  <si>
    <t>拒絶理由通知（拒絶理由の引用文献情報）（2004/06/02）特開平11-209156;登録査定　　（登録査定の参考文献情報）（2004/08/16）特開2001-131329;登録査定　　（登録査定の参考文献情報）（2004/08/16）特開2001-234081;登録査定　　（登録査定の参考文献情報）（2004/08/16）特開平02-123390;登録査定　　（登録査定の参考文献情報）（2004/08/16）特開平10-319834;登録査定　　（登録査定の参考文献情報）（2004/08/16）特開平11-209156;審判請求証拠（無効審判請求の引用文献情報）（2008/10/07）特公平06-070734;審判請求証拠（無効審判請求の引用文献情報）（2008/10/07）異議申立 80／00770 その他 納品書;審判請求証拠（無効審判請求の引用文献情報）（2008/10/07）異議申立 80／00771 その他 売上伝票;審判請求証拠（無効審判請求の引用文献情報）（2008/10/07）異議申立 80／00772 その他 試験報告書;審判請求証拠（無効審判請求の引用文献情報）（2008/10/07）異議申立 80／00773 その他 警告書;審判請求証拠（無効審判請求の引用文献情報）（2008/10/07）異議申立 80／00774 その他 再警告書;審判請求証拠（無効審判請求の引用文献情報）（2008/10/07）異議申立 80／00775 その他 内容証明郵便付回答書;審判請求証拠（無効審判請求の引用文献情報）（2008/10/07）異議申立 80／00776 その他 回答書;審判請求証拠（無効審判請求の引用文献情報）（2008/10/07）異議申立 80／00777 その他 回答書;審判請求証拠（無効審判請求の引用文献情報）（2008/10/07）異議申立 80／00778 その他 内容証明郵便付回答書;審判請求証拠（無効審判請求の引用文献情報）（2008/10/07）異議申立 80／00779 その他 取引登録証;審判請求証拠（無効審判請求の引用文献情報）（2008/10/07）異議申立 80／00780 その他 訴状;審判請求証拠（無効審判請求の引用文献情報）（2008/10/07）異議申立 80／00781 その他 履歴事項全部証明書;審判請求証拠（無効審判請求の引用文献情報）（2008/10/07）異議申立 80／00782 その他 履歴事項全部証明書;審判請求証拠（無効審判請求の引用文献情報）（2008/10/07）Elsevier番号 80／00036 商品ふわふわかるーん（現物）;審判請求証拠（無効審判請求の引用文献情報）（2009/01/30）特開2001-131329;審判請求証拠（無効審判請求の引用文献情報）（2009/01/30）特開2001-234081;審判請求証拠（無効審判請求の引用文献情報）（2009/01/30）特開平02-123390;審判請求証拠（無効審判請求の引用文献情報）（2009/01/30）特開平11-156725;審判請求証拠（無効審判請求の引用文献情報）（2009/01/30）特開平11-209156;審判請求証拠（無効審判請求の引用文献情報）（2009/01/30）異議申立 90／00119 その他 中空球カタログ;審判請求証拠（無効審判請求の引用文献情報）（2009/01/30）異議申立 90／00120 その他 理工学辞典、日刊工業新聞社、19960328、Ｐ１３３９;審判請求証拠（無効審判請求の引用文献情報）（2009/01/30）異議申立 90／00121 その他 平成１５年（行ケ）第２７２号判決文;審判請求証拠（無効審判請求の引用文献情報）（2009/01/30）異議申立 90／00122 その他 平成１６年（行ケ）第２９０号判決文;審判請求証拠（無効審判請求の引用文献情報）（2009/01/30）異議申立 90／00123 その他 同業者宣誓書;審判請求証拠（無効審判請求の引用文献情報）（2009/01/30）異議申立 90／00124 その他 同業者宣誓書;審判請求証拠（無効審判請求の引用文献情報）（2009/01/30）異議申立 90／00125 その他 実験結果報告書;審判請求証拠（無効審判請求の引用文献情報）（2009/01/30）異議申立 90／00126 その他 特開平１１－２０９１５６号（甲６）の拒絶理由通知;審判請求証拠（無効審判請求の引用文献情報）（2009/01/30）異議申立 90／00127 その他 糊剤カタログ、第一工業製薬株式会社、Ｐ４，１０，１３;審判請求証拠（無効審判請求の引用文献情報）（2009/01/30）異議申立 90／00128 その他 平成１６年７月２７日提出の意見書;審判請求証拠（無効審判請求の引用文献情報）（2009/01/30）異議申立 90／00129 その他 平成１７年（行ケ）第１００４２号判決文;審判請求証拠（無効審判請求の引用文献情報）（2009/01/30）異議申立 90／00130 その他 平成１９年（行ケ）第１０４０１号判決文;審判請求証拠（無効審判請求の引用文献情報）（2009/01/30）異議申立 90／00131 その他 新日本造形（株）製品カタログ、1990;審判請求証拠（無効審判請求の引用文献情報）（2009/01/30）異議申立 90／00132 その他 発注・納品書（平成元年当時の一部抜粋）;審判請求証拠（無効審判請求の引用文献情報）（2009/01/30）異議申立 90／00133 その他 製造時の構成控えノート;審判請求証拠（無効審判請求の引用文献情報）（2009/01/30）異議申立 90／00134 その他 コピー用紙をバックに撮影した写真;審判請求証拠（無効審判請求の引用文献情報）（2009/01/30）異議申立 90／00135 その他 製造責任者宣誓書;審判請求証拠（無効審判請求の引用文献情報）（2009/01/30）異議申立 90／00136 その他 中空球納品書;審判請求証拠（無効審判請求の引用文献情報）（2009/01/30）異議申立 90／00137 その他 試験報告書（平成１２年製造粘土の分析結果）;審判請求証拠（無効審判請求の引用文献情報）（2009/01/30）異議申立 90／00138 その他 製造日報（平成１２年当時の一部抜粋）;審判請求証拠（無効審判請求の引用文献情報）（2009/01/30）異議申立 90／00139 その他 納品書（平成１２年当時の一部抜粋）</t>
  </si>
  <si>
    <t>審判請求証拠（無効審判請求の引用文献情報）（2008/10/07）特公平06-070734</t>
  </si>
  <si>
    <t>審判請求証拠（無効審判請求の引用文献情報）（2008/10/07）異議申立 80／00770 その他 納品書</t>
  </si>
  <si>
    <t>審判請求証拠（無効審判請求の引用文献情報）（2008/10/07）異議申立 80／00771 その他 売上伝票</t>
  </si>
  <si>
    <t>審判請求証拠（無効審判請求の引用文献情報）（2008/10/07）異議申立 80／00772 その他 試験報告書</t>
  </si>
  <si>
    <t>審判請求証拠（無効審判請求の引用文献情報）（2008/10/07）異議申立 80／00773 その他 警告書</t>
  </si>
  <si>
    <t>審判請求証拠（無効審判請求の引用文献情報）（2008/10/07）異議申立 80／00774 その他 再警告書</t>
  </si>
  <si>
    <t>審判請求証拠（無効審判請求の引用文献情報）（2008/10/07）異議申立 80／00775 その他 内容証明郵便付回答書</t>
  </si>
  <si>
    <t>審判請求証拠（無効審判請求の引用文献情報）（2008/10/07）異議申立 80／00776 その他 回答書</t>
  </si>
  <si>
    <t>審判請求証拠（無効審判請求の引用文献情報）（2008/10/07）異議申立 80／00777 その他 回答書</t>
  </si>
  <si>
    <t>審判請求証拠（無効審判請求の引用文献情報）（2008/10/07）異議申立 80／00778 その他 内容証明郵便付回答書</t>
  </si>
  <si>
    <t>審判請求証拠（無効審判請求の引用文献情報）（2008/10/07）異議申立 80／00779 その他 取引登録証</t>
  </si>
  <si>
    <t>審判請求証拠（無効審判請求の引用文献情報）（2008/10/07）異議申立 80／00780 その他 訴状</t>
  </si>
  <si>
    <t>審判請求証拠（無効審判請求の引用文献情報）（2008/10/07）異議申立 80／00781 その他 履歴事項全部証明書</t>
  </si>
  <si>
    <t>審判請求証拠（無効審判請求の引用文献情報）（2008/10/07）異議申立 80／00782 その他 履歴事項全部証明書</t>
  </si>
  <si>
    <t>審判請求証拠（無効審判請求の引用文献情報）（2008/10/07）Elsevier番号 80／00036 商品ふわふわかるーん（現物）</t>
  </si>
  <si>
    <t>審判審判2009-800016号</t>
  </si>
  <si>
    <t>紫香楽教材粘土　株式会社</t>
  </si>
  <si>
    <t>審判（受付）:20090130:60:審判請求書（その他の請求書・申立書を含む）;審判（発送）:20090218:20:審判番号通知;審判（発送）:20090218:22:審判官指定（変更）通知;審判（庁内）:20090218:95:予告登録通知;審判（受付）:20090312:523:手続補正書（自発・内容）;審判（発送）:20090325:17:請求書副本の送達通知（答弁指令）;審判（発送）:20090325:1857:手続補正書副本の送付通知;審判（発送）:20090325:20:審判番号通知;審判（発送）:20090325:22:審判官指定（変更）通知;審判（発送）:20090325:22:審判官指定（変更）通知;審判（庁内）:20090331:3012:郵便送達報告書;審判（受付）:20090522:57:答弁書（審判事件答弁書・異議答弁書）;審判（受付）:20090522:611:訂正請求書;審判（発送）:20090812:132:無効理由通知書;審判（発送）:20090812:133:職権審理結果通知書;審判（発送）:20090812:1851:答弁書副本の送付通知;審判（発送）:20090812:1855:訂正請求書副本の送付通知;審判（受付）:20090827:53:意見書;審判（受付）:20090827:611:訂正請求書;審判（発送）:20091016:1855:訂正請求書副本の送付通知;審判（発送）:20091016:1856:意見書副本の送付通知;審判（受付）:20091019:523:手続補正書（自発・内容）;審判（発送）:20091021:22:審判官指定（変更）通知;審判（発送）:20091021:22:審判官指定（変更）通知;審判（発送）:20091022:1857:手続補正書副本の送付通知;審判（受付）:20091202:6513:口頭審理陳述要領書;審判（発送）:20091208:1860:口頭審理陳述要領書副本の送付通知;審判（受付）:20091214:782:上申書（被請求人・権利者）;審判（受付）:20091214:6513:口頭審理陳述要領書;審判（庁内）:20091215:309:調書;審判（受付）:20100114:781:上申書（出願人・請求人）;審判（発送）:20100115:1858:上申書副本の送付通知;審判（受付）:20100126:782:上申書（被請求人・権利者）;審判（発送）:20100202:1858:上申書副本の送付通知;審判（発送）:20100401:23:審理終結通知書;審判（発送）:20100401:23:審理終結通知書;審判（発送）:20100618:03:審決;審判（発送）:20100618:03:審決;審判（庁内）:20100623:3012:郵便送達報告書;審判（庁内）:20100624:3012:郵便送達報告書;審判（庁内）:20100812:96:確定登録通知</t>
  </si>
  <si>
    <t>審判請求証拠（無効審判請求の引用文献情報）（2009/01/30）特開2001-131329</t>
  </si>
  <si>
    <t>審判請求証拠（無効審判請求の引用文献情報）（2009/01/30）特開2001-234081</t>
  </si>
  <si>
    <t>審判請求証拠（無効審判請求の引用文献情報）（2009/01/30）特開平02-123390</t>
  </si>
  <si>
    <t>審判請求証拠（無効審判請求の引用文献情報）（2009/01/30）特開平11-156725</t>
  </si>
  <si>
    <t>審判請求証拠（無効審判請求の引用文献情報）（2009/01/30）特開平11-209156</t>
  </si>
  <si>
    <t>審判請求証拠（無効審判請求の引用文献情報）（2009/01/30）異議申立 90／00119 その他 中空球カタログ</t>
  </si>
  <si>
    <t>審判請求証拠（無効審判請求の引用文献情報）（2009/01/30）異議申立 90／00120 その他 理工学辞典、日刊工業新聞社、19960328、Ｐ１３３９</t>
  </si>
  <si>
    <t>審判請求証拠（無効審判請求の引用文献情報）（2009/01/30）異議申立 90／00121 その他 平成１５年（行ケ）第２７２号判決文</t>
  </si>
  <si>
    <t>審判請求証拠（無効審判請求の引用文献情報）（2009/01/30）異議申立 90／00122 その他 平成１６年（行ケ）第２９０号判決文</t>
  </si>
  <si>
    <t>審判請求証拠（無効審判請求の引用文献情報）（2009/01/30）異議申立 90／00123 その他 同業者宣誓書</t>
  </si>
  <si>
    <t>審判請求証拠（無効審判請求の引用文献情報）（2009/01/30）異議申立 90／00124 その他 同業者宣誓書</t>
  </si>
  <si>
    <t>審判請求証拠（無効審判請求の引用文献情報）（2009/01/30）異議申立 90／00125 その他 実験結果報告書</t>
  </si>
  <si>
    <t>審判請求証拠（無効審判請求の引用文献情報）（2009/01/30）異議申立 90／00126 その他 特開平１１－２０９１５６号（甲６）の拒絶理由通知</t>
  </si>
  <si>
    <t>審判請求証拠（無効審判請求の引用文献情報）（2009/01/30）異議申立 90／00127 その他 糊剤カタログ、第一工業製薬株式会社、Ｐ４，１０，１３</t>
  </si>
  <si>
    <t>審判請求証拠（無効審判請求の引用文献情報）（2009/01/30）異議申立 90／00128 その他 平成１６年７月２７日提出の意見書</t>
  </si>
  <si>
    <t>審判請求証拠（無効審判請求の引用文献情報）（2009/01/30）異議申立 90／00129 その他 平成１７年（行ケ）第１００４２号判決文</t>
  </si>
  <si>
    <t>審判請求証拠（無効審判請求の引用文献情報）（2009/01/30）異議申立 90／00130 その他 平成１９年（行ケ）第１０４０１号判決文</t>
  </si>
  <si>
    <t>審判請求証拠（無効審判請求の引用文献情報）（2009/01/30）異議申立 90／00131 その他 新日本造形（株）製品カタログ、1990</t>
  </si>
  <si>
    <t>審判請求証拠（無効審判請求の引用文献情報）（2009/01/30）異議申立 90／00132 その他 発注・納品書（平成元年当時の一部抜粋）</t>
  </si>
  <si>
    <t>審判請求証拠（無効審判請求の引用文献情報）（2009/01/30）異議申立 90／00133 その他 製造時の構成控えノート</t>
  </si>
  <si>
    <t>審判請求証拠（無効審判請求の引用文献情報）（2009/01/30）異議申立 90／00134 その他 コピー用紙をバックに撮影した写真</t>
  </si>
  <si>
    <t>審判請求証拠（無効審判請求の引用文献情報）（2009/01/30）異議申立 90／00135 その他 製造責任者宣誓書</t>
  </si>
  <si>
    <t>審判請求証拠（無効審判請求の引用文献情報）（2009/01/30）異議申立 90／00136 その他 中空球納品書</t>
  </si>
  <si>
    <t>審判請求証拠（無効審判請求の引用文献情報）（2009/01/30）異議申立 90／00137 その他 試験報告書（平成１２年製造粘土の分析結果）</t>
  </si>
  <si>
    <t>審判請求証拠（無効審判請求の引用文献情報）（2009/01/30）異議申立 90／00138 その他 製造日報（平成１２年当時の一部抜粋）</t>
  </si>
  <si>
    <t>審判請求証拠（無効審判請求の引用文献情報）（2009/01/30）異議申立 90／00139 その他 納品書（平成１２年当時の一部抜粋）</t>
  </si>
  <si>
    <t>審判審判2009-800130号</t>
  </si>
  <si>
    <t>審判（受付）:20090622:60:審判請求書（その他の請求書・申立書を含む）;審判（発送）:20090703:20:審判番号通知;審判（発送）:20090703:22:審判官指定（変更）通知;審判（庁内）:20090706:95:予告登録通知;審判（発送）:20090716:17:請求書副本の送達通知（答弁指令）;審判（発送）:20090716:20:審判番号通知;審判（発送）:20090716:22:審判官指定（変更）通知;審判（庁内）:20090722:3012:郵便送達報告書;審判（受付）:20090911:57:答弁書（審判事件答弁書・異議答弁書）;審判（受付）:20090911:611:訂正請求書;審判（発送）:20090917:171:答弁書副本の送付通知（弁駁指令）;審判（発送）:20090917:173:訂正請求副本送付通知（弁駁指令）;審判（受付）:20091019:58:弁駁書（審判事件答弁書・異議答弁書）;審判（発送）:20091106:22:審判官指定（変更）通知;審判（発送）:20091106:22:審判官指定（変更）通知;審判（発送）:20091109:1852:弁駁書副本の送付通知;審判（発送）:20091112:22:審判官指定（変更）通知;審判（発送）:20091112:22:審判官指定（変更）通知;審判（受付）:20100112:6513:口頭審理陳述要領書;審判（受付）:20100112:6513:口頭審理陳述要領書;審判（発送）:20100114:1860:口頭審理陳述要領書副本の送付通知;審判（発送）:20100114:1860:口頭審理陳述要領書副本の送付通知;審判（庁内）:20100125:309:調書;審判（受付）:20100208:781:上申書（出願人・請求人）;審判（受付）:20100208:782:上申書（被請求人・権利者）;審判（発送）:20100315:1858:上申書副本の送付通知;審判（発送）:20100315:1858:上申書副本の送付通知;審判（発送）:20100315:23:審理終結通知書;審判（発送）:20100315:23:審理終結通知書;審判（発送）:20100408:03:審決;審判（発送）:20100408:03:審決;審判（庁内）:20100413:3012:郵便送達報告書;審判（庁内）:20100413:3012:郵便送達報告書;審判（庁内）:20100601:96:確定登録通知</t>
  </si>
  <si>
    <t>特願2001-181433</t>
  </si>
  <si>
    <t>特許04170606</t>
  </si>
  <si>
    <t>特開2003-019246</t>
  </si>
  <si>
    <t>A63F  5/04    512 F;A63F  5/04    514 E;A63F  5/04    514 G</t>
  </si>
  <si>
    <t>A63F  5/04    514 G;A63F  5/04    512 F;A63F  5/04    514 E</t>
  </si>
  <si>
    <t>2C082 AA02;2C082 CA02;2C082 CD03;2C082 CC01;2C082 CC12;2C082 CD06;2C082 BB80;2C082 CD12;2C082 CD20;2C082 CB04;2C082 CB23;2C082 CB33;2C082 AB08;2C082 DA52;2C082 DA54;2C082 BA02;2C082 BA22;2C082 DA63;2C082 CA24;2C082 CE03;2C082 CC37;2C082 BB02;2C082 BB23;2C082 BB83;2C082 BB94;2C082 CB49;2C082 AB25;2C082 BB16;2C082 BB96</t>
  </si>
  <si>
    <t>関根　康行;中村　亮二</t>
  </si>
  <si>
    <t>藤田　和子;堀　進;堀　和子</t>
  </si>
  <si>
    <t xml:space="preserve">(57)【要約】 【課題】目押しができなくてもＢＢ或いはＲＢの入賞成立を実現することが可能であり、且つ善良の風俗を害することのない遊技機を提供する。 【解決手段】遊技機は、複数の図柄を複数列で変動表示するリール（３Ｌ，３Ｃ，３Ｒ）と、ゲーム毎に内部当選役を決定すると共に、その決定結果と遊技者の停止操作とに基づいて図柄の変動表示を停止制御する主制御回路（７１）と、入賞役の図柄組合せを構成する図柄が並ぶことにより入賞が成立することとなる複数の入賞ラインとを備える。主制御回路（７１）がＢＢ又はＲＢを内部当選役として決定したとき、主制御回路（７１）は、遊技者の停止操作のタイミングに拘らず、ＢＢ又はＲＢの図柄組合せを入賞ラインのいずれかに沿って並べることが可能な停止制御を行う。 </t>
  </si>
  <si>
    <t>特願2001-135312</t>
  </si>
  <si>
    <t xml:space="preserve">(57)【特許請求の範囲】 【請求項１】 複数の図柄が夫々の周面に配された複数のリールと、 前記複数のリールの周面に配された図柄を所定数表示する表示窓と、 図柄が表示される位置として前記表示窓に予め定められた図柄停止位置を結ぶ複数の有効ラインと、 開始操作を検出する開始操作検出手段と、 前記開始操作検出手段により開始操作が検出されることに基づいて、前記リールを回転させることにより、前記表示窓に表示されている図柄を変動させる図柄変動手段と、 前記開始操作検出手段により開始操作が検出されることに基づいて、付与される利益が定められた複数の役から内部当選役を決定する内部当選役決定手段と、 前記リールの回転を停止させるための停止操作を検出する停止操作検出手段と、 前記内部当選役決定手段により決定された内部当選役と、前記停止操作検出手段により停止操作が検出されたタイミングと、に基づいて、前記表示窓に変動させて表示されている図柄を、予め定められた最大滑り駒数の範囲内で移動させて停止する停止制御手段と、 前記停止制御手段により前記表示窓に図柄が停止して表示され、前記有効ラインに沿って前記内部当選役に対応する図柄組合せを構成する図柄が表示されることを条件に利益を付与する利益付与手段と、 を備えた遊技機であって、 前記複数の役のうち特定の役に対応する図柄組合せを構成する図柄は、複数の前記リールのうち２以上の前記リールの周面において前記最大滑り駒数よりも大きい数の図柄を挟んで配され、 前記停止制御手段は、前記内部当選役決定手段により決定された内部当選役が前記特定の役である場合には、前記停止操作検出手段により停止操作が検出されたタイミングに拘わらず、常に、前記特定の役に対応する図柄組合せを構成する図柄を前記有効ラインに沿って停止する制御を行うことを特徴とする遊技機。 【請求項２】 請求項１記載の遊技機において、 複数の前記リールは３列のリールであり、 前記表示窓は３列の表示窓であり、 前記図柄停止位置は、３列の前記表示窓毎に縦方向に３個設けられ、 前記有効ラインは、 左側の列の表示窓における上部の図柄停止位置と中央の列の表示窓における中央の図柄停止位置と右側の列の表示窓における上部の図柄停止位置とを結ぶ第１のラインと、 左側の列の表示窓における上部の図柄停止位置と中央の列の表示窓における中央の図柄停止位置と右側の列の表示窓における下部の図柄停止位置とを結ぶ第２のラインと、 左側の列の表示窓における下部の図柄停止位置と中央の列の表示窓における中央の図柄停止位置と右側の列の表示窓における上部の図柄停止位置とを結ぶ第３のラインと、 左側の列の表示窓における下部の図柄停止位置と中央の列の表示窓における中央の図柄停止位置と右側の列の表示窓における下部の図柄停止位置とを結ぶ第４のラインと、 を含み、 前記特定の役に対応する図柄組合せを構成する図柄は、 左側及び右側の列のリールの周面において前記最大滑り駒数よりも大きい数の図柄を挟んで配され、 中央の列のリールの周面において前記最大滑り駒数以下の数の図柄を挟んで配される ことを特徴とする遊技機。 【請求項３】 請求項１記載の遊技機において、 複数の前記リールは３列のリールであり、 前記表示窓は３列の表示窓であり、 前記図柄停止位置は、左側の列及び右側の列には縦方向に３個設けられ、中央の列には１個設けられ、 前記有効ラインは、 左側の列の表示窓における上部の図柄停止位置と中央の列の表示窓における図柄停止位置と右側の列の表示窓における上部の図柄停止位置とを結ぶ第１のラインと、 左側の列の表示窓における上部の図柄停止位置と中央の列の表示窓における図柄停止位置と右側の列の表示窓における下部の図柄停止位置とを結ぶ第２のラインと、 左側の列の表示窓における下部の図柄停止位置と中央の列の表示窓における図柄停止位置と右側の列の表示窓における上部の図柄停止位置とを結ぶ第３のラインと、 左側の列の表示窓における下部の図柄停止位置と中央の列の表示窓における図柄停止位置と右側の列の表示窓における下部の図柄停止位置とを結ぶ第４のラインと、 を含み、 前記特定の役に対応する図柄組合せを構成する図柄は、 左側及び右側の列のリールの周面において前記最大滑り駒数よりも大きい数の図柄を挟んで配され、 中央の列のリールの周面において前記最大滑り駒数以下の数の図柄を挟んで配される ことを特徴とする遊技機。 【請求項４】 請求項２又は３記載の遊技機において、 ３列の前記リールには夫々２１個の図柄が配され、 前記最大滑り駒数を予め４駒と定め、 前記特定の役に対応する図柄組合せを構成する図柄は、 左側及び右側の列のリールの周面において６個の図柄を挟んで配される ことを特徴とする遊技機。 【請求項５】 請求項４記載の遊技機において、 前記特定の役に対応する図柄組合せを構成する図柄は、 中央の列のリールでは最大滑り駒数以下の数の図柄を挟んで６個以下配される ことを特徴とする遊技機。 </t>
  </si>
  <si>
    <t>SFG0031755672</t>
  </si>
  <si>
    <t>特開2003-019246;特許04170606;特開2005-095688;特開2005-095689;特開2005-125109;特許04735940;特開2005-095690</t>
  </si>
  <si>
    <t>特開2000-140212;特開2000-176083;特開平05-177042;特開2001-104542;特開2002-346026</t>
  </si>
  <si>
    <t>特開2000-140212;特開2000-176083;特開平05-177042;特開2001-104542;特開2002-346026;特開平08-206310;特開平10-043388;異議申立 90／00509 国内雑誌 パチスロ必勝ガイド１９９８年１２月号、株式会社白夜書房、19981201、Ｐ４－５，１０;異議申立 90／00510 国内雑誌 必勝パチスロファン、株式会社日本文芸社、19921130、Ｐ１０８;異議申立 90／00511 国内雑誌 パチスロ必勝ガイド１９９９年１月号、株式会社白夜書房、19990101、Ｐ１１;異議申立 90／00512 国内雑誌 パチスロ大図鑑１９６４～２０００、株式会社白夜書房、20070521、Ｐ６，６６－６７;特許04170606;実登03044510;実公平06-005824</t>
  </si>
  <si>
    <t>拒絶理由通知（拒絶理由の引用文献情報）（2008/01/09）特開2000-140212;拒絶理由通知（拒絶理由の引用文献情報）（2008/01/09）特開2000-176083;拒絶理由通知（拒絶理由の引用文献情報）（2008/01/09）特開平05-177042;先行技術調査（先行技術調査結果の参考文献情報）（2008/01/09）特開2001-104542;拒絶理由通知（拒絶理由の引用文献情報）（2008/04/16）特開2000-140212;拒絶理由通知（拒絶理由の引用文献情報）（2008/04/16）特開2000-176083;拒絶理由通知（拒絶理由の引用文献情報）（2008/04/16）特開平05-177042;登録査定　　（登録査定の参考文献情報）（2008/07/29）特開2000-140212;登録査定　　（登録査定の参考文献情報）（2008/07/29）特開2000-176083;登録査定　　（登録査定の参考文献情報）（2008/07/29）特開2001-104542;登録査定　　（登録査定の参考文献情報）（2008/07/29）特開2002-346026;登録査定　　（登録査定の参考文献情報）（2008/07/29）特開平05-177042;審判請求証拠（無効審判請求の引用文献情報）（2009/06/19）特開2000-140212;審判請求証拠（無効審判請求の引用文献情報）（2009/06/19）特開平08-206310;審判請求証拠（無効審判請求の引用文献情報）（2009/06/19）特開平10-043388;審判請求証拠（無効審判請求の引用文献情報）（2009/06/19）異議申立 90／00509 国内雑誌 パチスロ必勝ガイド１９９８年１２月号、株式会社白夜書房、19981201、Ｐ４－５，１０;審判請求証拠（無効審判請求の引用文献情報）（2009/06/19）異議申立 90／00510 国内雑誌 必勝パチスロファン、株式会社日本文芸社、19921130、Ｐ１０８;審判請求証拠（無効審判請求の引用文献情報）（2009/06/19）異議申立 90／00511 国内雑誌 パチスロ必勝ガイド１９９９年１月号、株式会社白夜書房、19990101、Ｐ１１;審判請求証拠（無効審判請求の引用文献情報）（2009/06/19）異議申立 90／00512 国内雑誌 パチスロ大図鑑１９６４～２０００、株式会社白夜書房、20070521、Ｐ６，６６－６７;審判請求証拠（無効審判請求の引用文献情報）（2009/06/19）特許04170606;審判請求証拠（無効審判請求の引用文献情報）（2009/06/19）実登03044510;審判請求証拠（無効審判請求の引用文献情報）（2009/06/19）実公平06-005824</t>
  </si>
  <si>
    <t>審判請求証拠（無効審判請求の引用文献情報）（2009/06/19）特開2000-140212</t>
  </si>
  <si>
    <t>審判請求証拠（無効審判請求の引用文献情報）（2009/06/19）特開平08-206310</t>
  </si>
  <si>
    <t>審判請求証拠（無効審判請求の引用文献情報）（2009/06/19）特開平10-043388</t>
  </si>
  <si>
    <t>審判請求証拠（無効審判請求の引用文献情報）（2009/06/19）異議申立 90／00509 国内雑誌 パチスロ必勝ガイド１９９８年１２月号、株式会社白夜書房、19981201、Ｐ４－５，１０</t>
  </si>
  <si>
    <t>審判請求証拠（無効審判請求の引用文献情報）（2009/06/19）異議申立 90／00510 国内雑誌 必勝パチスロファン、株式会社日本文芸社、19921130、Ｐ１０８</t>
  </si>
  <si>
    <t>審判請求証拠（無効審判請求の引用文献情報）（2009/06/19）異議申立 90／00511 国内雑誌 パチスロ必勝ガイド１９９９年１月号、株式会社白夜書房、19990101、Ｐ１１</t>
  </si>
  <si>
    <t>審判請求証拠（無効審判請求の引用文献情報）（2009/06/19）異議申立 90／00512 国内雑誌 パチスロ大図鑑１９６４～２０００、株式会社白夜書房、20070521、Ｐ６，６６－６７</t>
  </si>
  <si>
    <t>審判請求証拠（無効審判請求の引用文献情報）（2009/06/19）特許04170606</t>
  </si>
  <si>
    <t>審判請求証拠（無効審判請求の引用文献情報）（2009/06/19）実登03044510</t>
  </si>
  <si>
    <t>審判請求証拠（無効審判請求の引用文献情報）（2009/06/19）実公平06-005824</t>
  </si>
  <si>
    <t>審判審判2009-800057号</t>
  </si>
  <si>
    <t>株式会社　エピア</t>
  </si>
  <si>
    <t>審判（受付）:20090313:60:審判請求書（その他の請求書・申立書を含む）;審判（発送）:20090327:20:審判番号通知;審判（発送）:20090327:22:審判官指定（変更）通知;審判（庁内）:20090330:95:予告登録通知;審判（発送）:20090403:20:審判番号通知;審判（発送）:20090403:22:審判官指定（変更）通知;審判（発送）:20090406:17:請求書副本の送達通知（答弁指令）;審判（庁内）:20090409:3012:郵便送達報告書;審判（受付）:20090515:57:答弁書（審判事件答弁書・異議答弁書）;審判（発送）:20090907:22:審判官指定（変更）通知;審判（発送）:20090907:22:審判官指定（変更）通知;審判（発送）:20090914:132:無効理由通知書;審判（発送）:20090914:133:職権審理結果通知書;審判（発送）:20090914:1851:答弁書副本の送付通知;審判（受付）:20091002:53:意見書;審判（受付）:20091002:611:訂正請求書;審判（受付）:20091007:51:手続補正書（方式）;審判（受付）:20091008:53:意見書;審判（発送）:20091014:1855:訂正請求書副本の送付通知;審判（発送）:20091014:1856:意見書副本の送付通知;審判（発送）:20091014:1856:意見書副本の送付通知;審判（受付）:20091015:53:意見書;審判（受付）:20091016:523:手続補正書（自発・内容）;審判（発送）:20091019:22:審判官指定（変更）通知;審判（発送）:20091019:22:審判官指定（変更）通知;審判（発送）:20091022:1856:意見書副本の送付通知;審判（受付）:20091027:6513:口頭審理陳述要領書;審判（受付）:20091119:6513:口頭審理陳述要領書;審判（庁内）:20091201:309:調書;審判（庁内）:20091207:94:閲覧照会;審判（庁内）:20091208:941:閲覧貸出;審判（庁内）:20091216:942:閲覧返却;審判（発送）:20100107:23:審理終結通知書;審判（発送）:20100107:23:審理終結通知書;審判（発送）:20100129:03:審決;審判（発送）:20100129:03:審決;審判（庁内）:20100203:3012:郵便送達報告書;審判（庁内）:20100209:3012:郵便送達報告書;審判（庁内）:20100324:96:確定登録通知</t>
  </si>
  <si>
    <t>特願2001-188888</t>
  </si>
  <si>
    <t>特許04165634</t>
  </si>
  <si>
    <t>特開2002-336877</t>
  </si>
  <si>
    <t xml:space="preserve">C02F   1/68              </t>
  </si>
  <si>
    <t>C02F  1/68    510;C02F  1/68    520;C02F  1/68    530</t>
  </si>
  <si>
    <t>C02F  1/68    510</t>
  </si>
  <si>
    <t>C02F1/68</t>
  </si>
  <si>
    <t>C02F   1/68@AFI(JP)</t>
  </si>
  <si>
    <t>C02F   1/68@AFI(JP);C02F   1/68@CFI(JP)</t>
  </si>
  <si>
    <t>C02F  1/68    510 B;C02F  1/68    520 B;C02F  1/68    520 N;C02F  1/68    520 S;C02F  1/68    530 F</t>
  </si>
  <si>
    <t>505208374;501193942</t>
  </si>
  <si>
    <t>飯田恵美;林秀光</t>
  </si>
  <si>
    <t>飯田　惠巳</t>
  </si>
  <si>
    <t>西島　綾雄</t>
  </si>
  <si>
    <t>活性水素水製造装置</t>
  </si>
  <si>
    <t xml:space="preserve">(57)【要約】 【目的】普通の水を活性水素水に簡単にする事ができる活性水素水製造装量を提供する。 【構成】マグネシュウム金属容器（１）に窓（２）を設け、内部にマグネシュウム金属（３）、トルマリン鉱石（４）を設けたものである。 </t>
  </si>
  <si>
    <t xml:space="preserve">(57)【特許請求の範囲】 【請求項１】 容器を設け、該容器に水が出入りするための窓を設け、内容物としてマグネシュウム金属を封じ込めたことを特徴とする活性水素水製造装置。 【請求項２】 前記容器をマグネシュウム金属で構成し、内容物として前記マグネシュウム金属に加えて、トルマリン鉱石を封じ込めたことを特徴とする請求項１に記載の活性水素水製造装置。 【請求項３】 前記容器を水中に入れる事により、前記マグネシュウム金属と水との化学反応により水素を発生させることを特徴とする請求項１に記載の活性水素水製造装置。 【請求項４】 前記容器を水中に入れる事により、前記マグネシュウム金属と水との化学反応により水素を発生させ、トルマリン鉱石で水のクラスターを小さくすることを特徴とする請求項２に記載の活性水素水製造装置。 </t>
  </si>
  <si>
    <t>SFG0031706485</t>
  </si>
  <si>
    <t>特開2000-176465;特開平11-267635;特開平9-10756;登録実用新案3027668;特開2002-66563;特開平11-90456;特開2002-301483;特開2002-282871;特開2000-354696;特開2000-192272;特開平11-77048;特開2000-42572;特開平11-347540;特開平11-333447;特開平11-197656;登録実用新案3059233;登録実用新案3052820;特開平7-132284</t>
  </si>
  <si>
    <t>特開2000-042572;特開2000-176465;特開2000-192272;特開2000-354696;特開2002-066563;特開2002-282871;特開2002-301483;特開平07-132284;特開平09-010756;特開平11-077048;特開平11-090456;特開平11-197656;特開平11-267635;特開平11-333447;特開平11-347540;実登03027668;実登03052820;実登03059233;特開2002-336877;異議申立 90／00280 その他 第１節　新規事項、特許・実用新案審査基準;異議申立 90／00281 その他 新規事項の判断に関する事例７、特許・実用新案審査基準;異議申立 90／00282 その他 新規事項の判断に関する事例９、特許・実用新案審査基準;異議申立 90／00283 その他 上位概念・下位概念の発明、工業所有権用語辞典、日刊工業新聞社、19751210、Ｐ１８７－１８８;異議申立 90／00284 その他 平成１９年９月２６日判決理由の該当部分、平成１９年（ワ）第６５６５号　特許権侵害差止等請求事件;特許04165634</t>
  </si>
  <si>
    <t>登録査定　　（登録査定の参考文献情報）（2008/07/14）特開2000-042572;登録査定　　（登録査定の参考文献情報）（2008/07/14）特開2000-176465;登録査定　　（登録査定の参考文献情報）（2008/07/14）特開2000-192272;登録査定　　（登録査定の参考文献情報）（2008/07/14）特開2000-354696;登録査定　　（登録査定の参考文献情報）（2008/07/14）特開2002-066563;登録査定　　（登録査定の参考文献情報）（2008/07/14）特開2002-282871;登録査定　　（登録査定の参考文献情報）（2008/07/14）特開2002-301483;登録査定　　（登録査定の参考文献情報）（2008/07/14）特開平07-132284;登録査定　　（登録査定の参考文献情報）（2008/07/14）特開平09-010756;登録査定　　（登録査定の参考文献情報）（2008/07/14）特開平11-077048;登録査定　　（登録査定の参考文献情報）（2008/07/14）特開平11-090456;登録査定　　（登録査定の参考文献情報）（2008/07/14）特開平11-197656;登録査定　　（登録査定の参考文献情報）（2008/07/14）特開平11-267635;登録査定　　（登録査定の参考文献情報）（2008/07/14）特開平11-333447;登録査定　　（登録査定の参考文献情報）（2008/07/14）特開平11-347540;登録査定　　（登録査定の参考文献情報）（2008/07/14）実登03027668;登録査定　　（登録査定の参考文献情報）（2008/07/14）実登03052820;登録査定　　（登録査定の参考文献情報）（2008/07/14）実登03059233;審判請求証拠（無効審判請求の引用文献情報）（2009/03/11）特開2002-336877;審判請求証拠（無効審判請求の引用文献情報）（2009/03/11）異議申立 90／00280 その他 第１節　新規事項、特許・実用新案審査基準;審判請求証拠（無効審判請求の引用文献情報）（2009/03/11）異議申立 90／00281 その他 新規事項の判断に関する事例７、特許・実用新案審査基準;審判請求証拠（無効審判請求の引用文献情報）（2009/03/11）異議申立 90／00282 その他 新規事項の判断に関する事例９、特許・実用新案審査基準;審判請求証拠（無効審判請求の引用文献情報）（2009/03/11）異議申立 90／00283 その他 上位概念・下位概念の発明、工業所有権用語辞典、日刊工業新聞社、19751210、Ｐ１８７－１８８;審判請求証拠（無効審判請求の引用文献情報）（2009/03/11）異議申立 90／00284 その他 平成１９年９月２６日判決理由の該当部分、平成１９年（ワ）第６５６５号　特許権侵害差止等請求事件;審判請求証拠（無効審判請求の引用文献情報）（2009/03/11）特許04165634</t>
  </si>
  <si>
    <t>審判請求証拠（無効審判請求の引用文献情報）（2009/03/11）特開2002-336877</t>
  </si>
  <si>
    <t>審判請求証拠（無効審判請求の引用文献情報）（2009/03/11）異議申立 90／00280 その他 第１節　新規事項、特許・実用新案審査基準</t>
  </si>
  <si>
    <t>審判請求証拠（無効審判請求の引用文献情報）（2009/03/11）異議申立 90／00281 その他 新規事項の判断に関する事例７、特許・実用新案審査基準</t>
  </si>
  <si>
    <t>審判請求証拠（無効審判請求の引用文献情報）（2009/03/11）異議申立 90／00282 その他 新規事項の判断に関する事例９、特許・実用新案審査基準</t>
  </si>
  <si>
    <t>審判請求証拠（無効審判請求の引用文献情報）（2009/03/11）異議申立 90／00283 その他 上位概念・下位概念の発明、工業所有権用語辞典、日刊工業新聞社、19751210、Ｐ１８７－１８８</t>
  </si>
  <si>
    <t>審判請求証拠（無効審判請求の引用文献情報）（2009/03/11）異議申立 90／00284 その他 平成１９年９月２６日判決理由の該当部分、平成１９年（ワ）第６５６５号　特許権侵害差止等請求事件</t>
  </si>
  <si>
    <t>審判請求証拠（無効審判請求の引用文献情報）（2009/03/11）特許04165634</t>
  </si>
  <si>
    <t>審判査定不服2007-010925号</t>
  </si>
  <si>
    <t>ロレアル</t>
  </si>
  <si>
    <t>審判（受付）:20070416:60:審判請求書（その他の請求書・申立書を含む）;審判（受付）:20070516:523:手続補正書（自発・内容）;審判（受付）:20070516:523:手続補正書（自発・内容）;審判（発送）:20070604:11:手続補正指令書（請求）（長官）;審判（受付）:20070703:523:手続補正書（自発・内容）;審判（庁内）:20070803:91:審査前置移管;審判（発送）:20070806:21:審査前置移管通知;審判（庁内）:20070831:921:審査前置登録</t>
  </si>
  <si>
    <t>特願2001-191761</t>
  </si>
  <si>
    <t>特許04017363</t>
  </si>
  <si>
    <t>特開2002-078683</t>
  </si>
  <si>
    <t xml:space="preserve">A61B   5/00              </t>
  </si>
  <si>
    <t>A61B  5/00;A61B  5/107;A61B 10/00;G01N 33/50;G06T  1/00    340</t>
  </si>
  <si>
    <t>A61B  5/00</t>
  </si>
  <si>
    <t>A61B5/00;A61B5/107;A61B10/00;G01N33/50;G06T1/00</t>
  </si>
  <si>
    <t>A61B5/00</t>
  </si>
  <si>
    <t>A61B   5/00@AFI(JP);A61B   5/107@ALI(JP);A61B  10/00@ALI(JP);G01N  33/50@ALI(JP);G06T   1/00@ALI(JP)</t>
  </si>
  <si>
    <t>A61B   5/00@AFI(JP)</t>
  </si>
  <si>
    <t>A61B   5/00@AFI(JP);G01N  33/50@AFI(JP);A61B   5/103@ALI(EP);A61B   5/107@ALI(JP);A61B  10/00@ALI(JP);G01N  21/21@ALI(EP);G01N  21/57@ALI(EP);G06T   1/00@ALI(JP);A61B   5/00@CFI(JP);G01N  33/50@CFI(JP);A61B   5/103@CLI(EP);A61B   5/107@CLI(JP);A61B  10/00@CLI(JP);G01N  21/21@CLI(EP);G01N  21/55@CLI(EP);G06T   1/00@CLI(JP)</t>
  </si>
  <si>
    <t>A61B   5/00@AFI(JP);G01N  33/50@AFI(JP);A61B   5/103@ALI(EP);A61B   5/107@ALI(JP);A61B  10/00@ALI(JP);G01N  21/21@ALI(EP);G01N  21/57@ALI(EP);G06T   1/00@ALI(JP)</t>
  </si>
  <si>
    <t>G01N 33/50        Q;A61B  5/00        M;A61B 10/00        E;A61B  5/10    300 Q;G06T  1/00    340 A</t>
  </si>
  <si>
    <t>A61B  5/00        M;A61B  5/10    300 Q;A61B 10/00        E;G01N 33/50        Q;G06T  1/00    340 A</t>
  </si>
  <si>
    <t>2G045 AA40;2G045 CB09;2G045 FA15;2G045 FA19;2G045 GC30;2G045 JA07;4C038 VA04;4C038 VB22;4C038 VC02;4C038 VC05;5B057 AA07;5B057 BA02;5B057 BA11;5B057 CA01;5B057 CA08;5B057 CA12;5B057 CA16;5B057 CB18;5B057 CC03;5B057 DA20;5B057 DB06;5B057 DB09;5B057 DC30;4C117 XA02;4C117 XB13;4C117 XD02;4C117 XD05;4C117 XD08;4C117 XE03;4C117 XE36;4C117 XG02;4C117 XG19;4C117 XJ01;4C117 XJ21;4C117 XK18;4C117 XM04</t>
  </si>
  <si>
    <t>クリストフ　ドーガ</t>
  </si>
  <si>
    <t>中村　稔;大塚　文昭;熊倉　禎男;宍戸　嘉一;竹内　英人;今城　俊夫;小川　信夫;村社　厚夫;西島　孝喜;箱田　篤</t>
  </si>
  <si>
    <t>表面検査装置及び方法</t>
  </si>
  <si>
    <t xml:space="preserve">(57)【要約】 【課題】例えば皮膚のような表面の検査方法及び装置を提供する。 【解決手段】表面（9）を検査するよう設計された装置は、表面（9）で反射された光ビーム（17）の経路中に配置された偏光解析素子又は検光子（14）と、表面（9）によって検光子（14）の下流側に反射されたビーム（17）の経路中に配置されたディジタル画像撮像手段（13）と、少なくとも１つの画像の複数の画素から明るさ及び光強度を計算できる処理ユニット（15）とを有している。 </t>
  </si>
  <si>
    <t xml:space="preserve">(57)【特許請求の範囲】 【請求項１】 表面を検査するための装置であって、前記表面で反射された光ビームの経路中に配置された、配向可能な偏光解析素子を有し、該偏光解析素子は、直交偏光を伝送する手段及び平行偏光を伝送する手段を有し、前記伝送手段は、交互に働く状態になり、更に、前記表面によって偏光解析素子の下流側に反射されたビームの経路中に配置されたディジタル画像の撮像手段と、前記反射ビームの前記直交偏光及び平行偏光の、前記表面の２つのディジタル画像の画素から前記表面の複数の箇所のブライトネス及び色を計算できる処理ユニットとを有し、前記装置は前記表面に接触しない、ことを特徴とする装置。 【請求項２】 検査されるべき前記表面に入射するビームを放出できる偏光源を有することを特徴とする請求項１記載の装置。 【請求項３】 前記偏光源から出た光は、実質的に等方性であることを特徴とする請求項２記載の装置。 【請求項４】 前記偏光源から出た光は、実質的に白色であることを特徴とする請求項２又は３記載の装置。 【請求項５】 前記偏光源から出た光のスペクトルは、太陽スペクトルと実質的に同一であることを特徴とする請求項２又は３記載の装置。 【請求項６】 偏光解析素子は、回転式のものであることを特徴とする請求項１記載の装置。 【請求項７】 偏光解析素子は、電気的切替え手段を有していることを特徴とする請求項１記載の装置。 【請求項８】 表面の遠隔検査方法であって、前記表面で反射された光ビームの直交偏光及び平行偏光を解析し、前記反射ビームの前記直交偏光及び平行偏光の偏光のディジタル画像を撮像し、前記表面の複数の箇所のブライトネス及び色を前記表面の２つの画像の画素から計算することを特徴とする方法。 【請求項９】 前記表面は、平らではないことを特徴とする請求項８記載の方法。 【請求項１０】 単色のディジタル画像を撮像することを特徴とする請求項８又は９記載の方法。 【請求項１１】 多色のディジタル画像を撮像することを特徴とする請求項８又は９記載の方法。 【請求項１２】 処理ユニット及びカメラを有する表面の遠隔検査のために設計された装置のためのコンピュータプログラムであって、表面によって反射された光ビームの直交偏光及び平行偏光を交互に伝送し、前記カメラによって、前記反射ビームの前記直交偏光及び前記平行偏光のディジタル画像を撮像し、前記処理ユニットによって、前記表面の複数の箇所のブライトネス及び色を前記表面の２つの画像の画素から計算する、ことを特徴とするコンピュータプログラム。 【請求項１３】 請求項１２に記載のコンピュータプログラムが格納されている記憶媒体。 </t>
  </si>
  <si>
    <t>SFG0009507044</t>
  </si>
  <si>
    <t>EP1167950A;FR02810737A;FR02810737B;特開2002-078683;特許04017363;US2002087085;US7127280</t>
  </si>
  <si>
    <t>審判査定不服2007-010925号;審判審判2008-800257号</t>
  </si>
  <si>
    <t>特公平06-095996;欧州特許出願公開00475803;特開平05-256795;特公平02-011849;特許2568653;特許2757890</t>
  </si>
  <si>
    <t>特公平06-095996;特開平05-256795;特公平02-011849;特許02568653;特許02757890;特開平05-306995;特開平07-075629;特開平07-131721;特開平07-320688;特開平08-159956;特開平08-308943;異議申立 80／01058 その他 仏国特許発明第２８１０７３７号明細書、20011228;異議申立 80／01059 その他 米国特許出願公報第２００２／０８７０８５号明細書、20020704</t>
  </si>
  <si>
    <t>拒絶理由通知（拒絶理由の引用文献情報）（2003/11/21）;拒絶理由通知（拒絶理由の引用文献情報）（2003/11/21）特公平06-095996;拒絶理由通知（拒絶理由の引用文献情報）（2004/06/18）;拒絶理由通知（拒絶理由の引用文献情報）（2004/06/18）特開平05-256795;拒絶理由通知（拒絶理由の引用文献情報）（2004/06/18）特公平02-011849;拒絶理由通知（拒絶理由の引用文献情報）（2004/06/18）特公平06-095996;拒絶理由通知（拒絶理由の引用文献情報）（2004/06/18）特許02568653;拒絶理由通知（拒絶理由の引用文献情報）（2004/06/18）特許02757890;拒絶理由通知（拒絶理由の引用文献情報）（2005/10/28）;拒絶理由通知（拒絶理由の引用文献情報）（2005/10/28）特開平05-256795;拒絶理由通知（拒絶理由の引用文献情報）（2005/10/28）特公平02-011849;拒絶理由通知（拒絶理由の引用文献情報）（2005/10/28）特公平06-095996;拒絶理由通知（拒絶理由の引用文献情報）（2005/10/28）特許02568653;拒絶理由通知（拒絶理由の引用文献情報）（2005/10/28）特許02757890;拒絶査定　　（拒絶査定の引用文献情報）（2007/01/10）;拒絶査定　　（拒絶査定の引用文献情報）（2007/01/10）特開平05-256795;拒絶査定　　（拒絶査定の引用文献情報）（2007/01/10）特公平02-011849;拒絶査定　　（拒絶査定の引用文献情報）（2007/01/10）特公平06-095996;拒絶査定　　（拒絶査定の引用文献情報）（2007/01/10）特許02568653;拒絶査定　　（拒絶査定の引用文献情報）（2007/01/10）特許02757890;登録査定　　（登録査定の参考文献情報）（2007/08/20）;登録査定　　（登録査定の参考文献情報）（2007/08/20）特開平05-256795;登録査定　　（登録査定の参考文献情報）（2007/08/20）特公平02-011849;登録査定　　（登録査定の参考文献情報）（2007/08/20）特公平06-095996;登録査定　　（登録査定の参考文献情報）（2007/08/20）特許02568653;登録査定　　（登録査定の参考文献情報）（2007/08/20）特許02757890;審判請求証拠（無効審判請求の引用文献情報）（2008/11/19）特開平05-306995;審判請求証拠（無効審判請求の引用文献情報）（2008/11/19）特開平07-075629;審判請求証拠（無効審判請求の引用文献情報）（2008/11/19）特開平07-131721;審判請求証拠（無効審判請求の引用文献情報）（2008/11/19）特開平07-320688;審判請求証拠（無効審判請求の引用文献情報）（2008/11/19）特開平08-159956;審判請求証拠（無効審判請求の引用文献情報）（2008/11/19）特開平08-308943;審判請求証拠（無効審判請求の引用文献情報）（2008/11/19）特公平06-095996;審判請求証拠（無効審判請求の引用文献情報）（2008/11/19）異議申立 80／01058 その他 仏国特許発明第２８１０７３７号明細書、20011228;審判請求証拠（無効審判請求の引用文献情報）（2008/11/19）異議申立 80／01059 その他 米国特許出願公報第２００２／０８７０８５号明細書、20020704</t>
  </si>
  <si>
    <t>デジタル画像撮像;スペクトル;光ビ－ム;ブライトネス;コンピユ－タ;電気的切換;偏光解析素子;直行偏光;平行偏光;角質性表面;表面検査装置;ＣＣＤカメラ;キセノン、蛍光管;ミラ－、対物レンズ;フラツシユランプ（拡張スペクトル;レフレクタ、反射鏡;光フアイバ－タイプ光学系;光コンデンサ;マトリツクスカメラ;検光子;光源;多色のデイジタル画像;単色のデイジタル画像;調節可能な対物レンズ（カメラ;連続ランプ;固定偏光子;表面の全てのブライトネスのデ－タを提供;表面検査装置;表面とカメラの間に配置の検光子;光ビ－ム;偏光;検光子;皮膚のブライトネス;表面検査装置</t>
  </si>
  <si>
    <t>欧州特許第475803号,フランス国特許出願公開第2650890号</t>
  </si>
  <si>
    <t>審判審判2008-800257号</t>
  </si>
  <si>
    <t>花王　株式会社</t>
  </si>
  <si>
    <t>審判（受付）:20081119:60:審判請求書（その他の請求書・申立書を含む）;審判（発送）:20081203:20:審判番号通知;審判（発送）:20081203:22:審判官指定（変更）通知;審判（庁内）:20081203:95:予告登録通知;審判（発送）:20090107:17:請求書副本の送達通知（答弁指令）;審判（発送）:20090107:20:審判番号通知;審判（発送）:20090107:22:審判官指定（変更）通知;審判（庁内）:20090113:3012:郵便送達報告書;審判（受付）:20090331:782:上申書（被請求人・権利者）;審判（発送）:20090406:2892:通知書（その他）期間無;審判（受付）:20090501:57:答弁書（審判事件答弁書・異議答弁書）;審判（受付）:20090501:611:訂正請求書;審判（受付）:20090518:523:手続補正書（自発・内容）;審判（発送）:20090521:171:答弁書副本の送付通知（弁駁指令）;審判（発送）:20090521:173:訂正請求副本送付通知（弁駁指令）;審判（発送）:20090608:22:審判官指定（変更）通知;審判（発送）:20090608:22:審判官指定（変更）通知;審判（受付）:20090622:58:弁駁書（審判事件答弁書・異議答弁書）;審判（発送）:20090629:172:弁駁書副本の送付通知（答弁指令）;審判（発送）:20090717:22:審判官指定（変更）通知;審判（発送）:20090717:22:審判官指定（変更）通知;審判（受付）:20090818:57:答弁書（審判事件答弁書・異議答弁書）;審判（発送）:20090820:1851:答弁書副本の送付通知;審判（受付）:20090911:6513:口頭審理陳述要領書;審判（受付）:20090911:6513:口頭審理陳述要領書;審判（庁内）:20090914:309:調書;審判（発送）:20091008:03:審決;審判（発送）:20091008:03:審決;審判（庁内）:20091014:3012:郵便送達報告書;審判（庁内）:20091014:3012:郵便送達報告書;審判（庁内）:20100303:96:確定登録通知</t>
  </si>
  <si>
    <t>審判請求証拠（無効審判請求の引用文献情報）（2008/11/19）特開平05-306995</t>
  </si>
  <si>
    <t>審判請求証拠（無効審判請求の引用文献情報）（2008/11/19）特開平07-075629</t>
  </si>
  <si>
    <t>審判請求証拠（無効審判請求の引用文献情報）（2008/11/19）特開平07-131721</t>
  </si>
  <si>
    <t>審判請求証拠（無効審判請求の引用文献情報）（2008/11/19）特開平07-320688</t>
  </si>
  <si>
    <t>審判請求証拠（無効審判請求の引用文献情報）（2008/11/19）特開平08-159956</t>
  </si>
  <si>
    <t>審判請求証拠（無効審判請求の引用文献情報）（2008/11/19）特開平08-308943</t>
  </si>
  <si>
    <t>審判請求証拠（無効審判請求の引用文献情報）（2008/11/19）特公平06-095996</t>
  </si>
  <si>
    <t>審判請求証拠（無効審判請求の引用文献情報）（2008/11/19）異議申立 80／01058 その他 仏国特許発明第２８１０７３７号明細書、20011228</t>
  </si>
  <si>
    <t>審判請求証拠（無効審判請求の引用文献情報）（2008/11/19）異議申立 80／01059 その他 米国特許出願公報第２００２／０８７０８５号明細書、20020704</t>
  </si>
  <si>
    <t>審判審判2010-800038号</t>
  </si>
  <si>
    <t>井坂　紀子</t>
  </si>
  <si>
    <t>審判（受付）:20100308:60:審判請求書（その他の請求書・申立書を含む）;審判（発送）:20100319:20:審判番号通知;審判（発送）:20100319:22:審判官指定（変更）通知;審判（庁内）:20100323:95:予告登録通知;審判（発送）:20100409:22:審判官指定（変更）通知;審判（受付）:20100510:7442:代理人受任届（被請求人・権利者）;審判（発送）:20100513:17:請求書副本の送達通知（答弁指令）;審判（発送）:20100513:20:審判番号通知;審判（発送）:20100513:22:審判官指定（変更）通知;審判（庁内）:20100518:3012:郵便送達報告書;審判（庁内）:20100610:94:閲覧照会;審判（庁内）:20100610:941:閲覧貸出;審判（庁内）:20100615:942:閲覧返却;審判（受付）:20100811:7453:復代理人選任届（被請求人・権利者）;審判（受付）:20100811:57:答弁書（審判事件答弁書・異議答弁書）;審判（受付）:20100811:611:訂正請求書;審判（発送）:20101026:22:審判官指定（変更）通知;審判（発送）:20101026:22:審判官指定（変更）通知;審判（発送）:20101027:1851:答弁書副本の送付通知;審判（発送）:20101027:1855:訂正請求書副本の送付通知;審判（発送）:20101029:22:審判官指定（変更）通知;審判（発送）:20101029:22:審判官指定（変更）通知;審判（庁内）:20101102:94:閲覧照会;審判（庁内）:20101104:941:閲覧貸出;審判（庁内）:20101105:942:閲覧返却;審判（発送）:20101115:2892:通知書（その他）期間無;審判（発送）:20101115:2892:通知書（その他）期間無;審判（発送）:20110107:22:審判官指定（変更）通知;審判（発送）:20110107:22:審判官指定（変更）通知;審判（受付）:20110114:7433:復代理人選任届（出願人・請求人）;審判（受付）:20110117:6513:口頭審理陳述要領書;審判（受付）:20110117:6513:口頭審理陳述要領書;審判（受付）:20110119:782:上申書（被請求人・権利者）;審判（発送）:20110120:1860:口頭審理陳述要領書副本の送付通知;審判（発送）:20110120:1860:口頭審理陳述要領書副本の送付通知;審判（庁内）:20110201:309:調書;審判（発送）:20110420:03:審決;審判（発送）:20110420:03:審決;審判（庁内）:20110425:3012:郵便送達報告書;審判（庁内）:20110425:3012:郵便送達報告書;審判（庁内）:20110912:96:確定登録通知</t>
  </si>
  <si>
    <t>特願2001-297487</t>
  </si>
  <si>
    <t>特許03527721</t>
  </si>
  <si>
    <t>特開2002-177369</t>
  </si>
  <si>
    <t xml:space="preserve">A61L  2/18       </t>
  </si>
  <si>
    <t>A61L  2/18</t>
  </si>
  <si>
    <t>A61L2/18;A61K33/22;A61K47/10;C08K3/38;C08K5/053</t>
  </si>
  <si>
    <t>A61L2/18</t>
  </si>
  <si>
    <t>A61K   9/08@AFI(JP);A61K   9/00@ALI(EP);A61K  33/22@ALI(JP);A61K  47/10@ALI(JP);A61K  47/30@ALI(JP);A61L   2/18@ALI(JP);A61P  27/02@ALI(JP);A61P  37/06@ALI(JP);C08K   3/38@ALI(JP);C08K   5/053@ALI(JP);C08L  29/04@ALI(JP);C08L  79/02@ALI(JP);C08L 101/02@ALI(JP);A61K   9/08@CFI(JP);A61K   9/00@CLI(EP);A61K  33/22@CLI(JP);A61K  47/10@CLI(JP);A61K  47/30@CLI(JP);A61L   2/18@CLI(JP);A61P  27/00@CLI(JP);A61P  37/00@CLI(JP);C08K   3/00@CLI(JP);C08K   5/00@CLI(JP);C08L  29/00@CLI(JP);C08L  79/00@CLI(JP);C08L 101/00@CLI(JP)</t>
  </si>
  <si>
    <t>A61K   9/08@AFI(JP)</t>
  </si>
  <si>
    <t>A61L  2/18;A61K 33/22;A61K 47/10;C08K  3/38;C08K  5/053</t>
  </si>
  <si>
    <t>浅村　皓;浅村　肇;長沼　暉夫</t>
  </si>
  <si>
    <t>眼科用組成物におけるホウ酸塩－ポリオール複合体の使用</t>
  </si>
  <si>
    <t xml:space="preserve">(57)【要約】 【課題】眼科用組成物の抗菌活性を増強する。 【解決手段】水溶性ホウ酸塩－ポリオール複合体を添加する。 </t>
  </si>
  <si>
    <t xml:space="preserve">(57)【特許請求の範囲】 【請求項１】消毒量の抗菌剤を含有する消毒剤水溶液にコンタクトレンズを浸漬することによる、コンタクトレンズの消毒方法において、該消毒剤溶液が０．５～６．０重量％の水溶性ホウ酸塩とマンニトールを除くポリオールとの複合体を含み、かつ、蛋白質分解酵素を含まず、該複合体がホウ酸塩及びポリオールを１：０．１～１：１０のモル比で含有し、これによって該消毒剤水溶液の抗菌活性が増大される方法。 【請求項２】該抗菌剤が、モノマー性およびポリマー性四級アンモニウム化合物ならびにそれらの眼科的に受容可能な塩、モノマー性およびポリマー性ビグアニドならびにそれらの眼科的に受容可能な塩、ならびにそれらの組合せからなる群より選択される、請求項１に記載の方法。 【請求項３】該水溶性ホウ酸塩とマンニトールを除くポリオールとの複合体が、該消毒剤溶液中に１．０～２．５重量％の濃度で含まれる、請求項２に記載の方法。 【請求項４】該抗菌剤が、ポリマー性四級アンモニウム化合物を含む、請求項１に記載の方法。 【請求項５】該ポリマー性四級アンモニウム化合物が、ポリクアテルニウム－１である、請求項４に記載の方法。 【請求項６】該消毒剤溶液中のポリクアテルニウム－１の濃度が０．００１重量％である、請求項５に記載の方法。 【請求項７】該抗菌剤が、ポリマー性ビグアニドを含む、請求項１に記載の方法。 【請求項８】該ポリマー性ビグアニドが、ポリヘキサメチレンビグアニドである、請求項７に記載の方法。 【請求項９】該ポリオールが、グリセリン、プロピレングリコール及びソルビトールからなる群から選択される、請求項１～６、７または８のいずれか１項に記載の方法。 【請求項１０】該ポリオールが、グリセリンを含む、請求項１に記載の方法。 【請求項１１】該ポリオールが、プロピレングリコールを含む、請求項１に記載の方法。 【請求項１２】該ポリオールが、ソルビトールを含む、請求項１に記載の方法。 【請求項１３】該抗菌剤が、ポリマー性四級アンモニウム化合物を含む、請求項１２に記載の方法。 【請求項１４】該ポリマー性四級アンモニウム化合物が、ポリクアテルニウム－１である、請求項１３に記載の方法。 【請求項１５】該消毒剤溶液中のポリクアテルニウム－１の濃度が０．００１重量％である、請求項１４に記載の方法。 【請求項１６】該消毒剤溶液がさらにポリビニルアルコールを含む、請求項１～１５のいずれか１項に記載の方法。 【請求項１７】ホウ酸塩のポリオールに対するモル比が１：０．２５～１：２．５である、請求項１６に記載の方法。 【請求項１８】コンタクトレンズの消毒用水溶液であって、 消毒量の眼科的に受容可能な抗菌剤と； 該溶液の抗菌力を増大させるのに充分な量のホウ酸塩とマンニトールを除くポリオールとの複合体を含み、かつ、該水溶液は蛋白質分解酵素を含まず、該複合体はホウ酸塩及びポリオールを１：０．１～１：１０のモル比で含有し； ；さらに水を含む水溶液。 【請求項１９】該水溶液を等張性にするのに充分な量のモル浸透圧濃度構築化剤をさらに含む、請求項１８に記載の溶液。 【請求項２０】該抗菌剤が、モノマー性およびポリマー性四級アンモニウム化合物ならびにそれらの眼科的に受容可能な塩、モノマー性およびポリマー性ビグアニドならびにそれらの眼科的に受容可能な塩、ならびにそれらの組合せからなる群から選択される、請求項１８または１９に記載の溶液。 【請求項２１】該抗菌剤が、ポリマー性四級アンモニウム化合物である、請求項２０に記載の溶液。 【請求項２２】該ポリマー性四級アンモニウム化合物が、ポリクアテルニウム－１である、請求項２１に記載の溶液。 【請求項２３】該溶液がポリクアテルニウム－１を０．００１重量％の濃度で含有する、請求項２２に記載の溶液。 【請求項２４】該抗菌剤が、ポリマー性ビグアニドである、請求項２０に記載の溶液。 【請求項２５】該ポリマー性ビグアニドが、ポリヘキサメチレンビグアニドである、請求項２４に記載の溶液。 【請求項２６】該ポリオールが、グリセリン、プロピレングリコール及びソルビトールからなる群から選択される、請求項１８～２３、２４または２５のいずれか１項に記載の溶液。 【請求項２７】該ポリオールが、グリセリンを含む、請求項１８または１９に記載の溶液。 【請求項２８】該ポリオールが、プロピレングリコールを含む、請求項１８または１９に記載の溶液。 【請求項２９】該ポリオールが、ソルビトールを含む、請求項１８または１９に記載の溶液。 【請求項３０】該抗菌剤が、ポリマー性四級アンモニウム化合物を含む、請求項２９に記載の溶液。 【請求項３１】該ポリマー性四級アンモニウム化合物が、ポリクアテルニウム－１である、請求項３０に記載の溶液。 【請求項３２】該消毒剤溶液中のポリクアテルニウム－１の濃度が０．００１重量％である、請求項３０に記載の溶液。 【請求項３３】該消毒剤溶液がさらにポリビニルアルコールを含む、請求項１８～３２のいずれか１項に記載の溶液。 【請求項３４】ホウ酸塩のポリオールに対するモル比が１：０．２５～１：２．５である、請求項３３に記載の溶液。 【請求項３５】水性眼科用組成物を微生物汚染から保存する方法において、該組成物中に０．５～６．０重量％の水溶性ホウ酸塩とマンニトールを除くポリオールとの複合体を含み、かつ、蛋白質分解酵素を含まず、該複合体がホウ酸塩及びポリオールを１：０．１～１：１０のモル比で含有し、これによって該組成物の抗菌活性が増大される方法。 【請求項３６】該組成物が、保存有効量の眼科的に受容可能な抗菌剤を含有する、請求項３５に記載の方法。 【請求項３７】該抗菌剤が、モノマー性およびポリマー性四級アンモニウム化合物ならびにそれらの眼科的に受容可能な塩、モノマー性およびポリマー性ビグアニドならびにそれらの眼科的に受容可能な塩、ならびにそれらの組合せからなる群より選択される、請求項３６に記載の方法。 【請求項３８】該ホウ酸塩とマンニトールを除くポリオールとの複合体が、該組成物中に１．０～２．５重量％の濃度で含まれ、ホウ酸塩のポリオールに対するモル比が１：０．２５～１：２．５である、請求項３５に記載の方法。 【請求項３９】該抗菌剤が、ポリマー性四級アンモニウム化合物を含む、請求項３６に記載の方法。 【請求項４０】該ポリマー性四級アンモニウム化合物が、ポリクアテルニウム－１である、請求項３９に記載の方法。 【請求項４１】該組成物中のポリクアテルニウム－１の濃度が０．００１重量％である、請求項４０に記載の方法。 【請求項４２】該抗菌剤が、ポリマー性ビグアニドを含む、請求項３６に記載の方法。 【請求項４３】該ポリマー性ビグアニドが、ポリヘキサメチレンビグアニドである、請求項４２に記載の方法。 【請求項４４】該ポリオールが、グリセリン、プロピレングリコール及びソルビトールからなる群から選択される、請求項３５～４３のいずれか１項に記載の方法。 【請求項４５】該ポリオールが、グリセリンを含む、請求項３５に記載の方法。 【請求項４６】該ポリオールが、プロピレングリコールを含む、請求項３５に記載の方法。 【請求項４７】該ポリオールが、ソルビトールを含む、請求項３５に記載の方法。 【請求項４８】該抗菌剤が、ポリマー性四級アンモニウム化合物を含む、請求項３６に記載の方法。 【請求項４９】該ポリマー性四級アンモニウム化合物が、ポリクアテルニウム－１である、請求項４８に記載の方法。 【請求項５０】該組成物中のポリクアテルニウム－１の濃度が０．００１重量％である、請求項４９に記載の方法。 【請求項５１】該組成物がさらにポリビニルアルコールを含む、請求項３５～５０のいずれか１項に記載の方法。 【請求項５２】ホウ酸塩のポリオールに対するモル比が１：０．２５～１：２．５である、請求項５１に記載の方法。 【請求項５３】コンタクトレンズの浸漬、すすぎ及び貯蔵用の生理食塩水溶液であって、該溶液を微生物汚染から保存するのに充分な量のホウ酸塩とマンニトールを除くポリオールとの複合体を含み、かつ、蛋白質分解酵素を含まず、該複合体は、ホウ酸塩及びポリオールを１：０．１～１：１０のモル比で含有し； さらに該溶液を等張性にするのに充分な量のモル浸透圧濃度構築化剤；及び水を含む生理食塩水溶液。 【請求項５４】該溶液が、０．５～６．０重量％のホウ酸塩とマンニトールを除くポリオールとの複合体を含む、請求項５３に記載の溶液。 【請求項５５】ホウ酸塩のポリオールに対するモル比が１：０．２５～１：２．５である、請求項５３または５４に記載の溶液。 【請求項５６】水性眼科用組成物の抗菌活性を増大させるための添加剤であって、活性増大成分として、ホウ酸塩及びポリオールを１：０．１～１：１０のモル比で含有する水溶性ホウ酸塩とマンニトールを除くポリオールとの複合体を含み、かつ、蛋白質分解酵素を含まない添加剤。 【請求項５７】該組成物が、保存有効量の眼科的に受容可能な抗菌剤を含有する、請求項５６に記載の添加剤。 【請求項５８】該抗菌剤が、モノマー性およびポリマー性四級アンモニウム化合物ならびにそれらの眼科的に受容可能な塩、モノマー性およびポリマー性ビグアニドならびにそれらの眼科的に受容可能な塩、ならびにそれらの組合せからなる群より選択される、請求項５７に記載の添加剤。 【請求項５９】該ホウ酸塩とマンニトールを除くポリオールとの複合体が、該組成物中に０．５～６．０重量％の濃度で含まれる、請求項５８に記載の添加剤。 【請求項６０】該抗菌剤が、ポリマー性四級アンモニウム化合物を含む、請求項５７に記載の添加剤。 【請求項６１】該ポリマー性四級アンモニウム化合物が、ポリクアテルニウム－１である、請求項６０に記載の添加剤。 【請求項６２】該組成物中のポリクアテルニウム－１の濃度が０．００１重量％である、請求項６１に記載の添加剤。 【請求項６３】該抗菌剤が、ポリマー性ビグアニドを含む、請求項５７に記載の添加剤。 【請求項６４】該ポリマー性ビグアニドが、ポリヘキサメチレンビグアニドである、請求項６３に記載の添加剤。 【請求項６５】該ポリオールが、グリセリン、プロピレングリコール及びソルビトールからなる群から選択される、請求項５６～６４のいずれか１項に記載の添加剤。 【請求項６６】該ポリオールが、グリセリンを含む、請求項５６に記載の添加剤。 【請求項６７】該ポリオールが、プロピレングリコールを含む、請求項５６に記載の添加剤。 【請求項６８】該ポリオールが、ソルビトールを含む、請求項５６に記載の添加剤。 【請求項６９】該抗菌剤が、ポリマー性四級アンモニウム化合物を含む、請求項６８に記載の添加剤。 【請求項７０】該ポリマー性四級アンモニウム化合物が、ポリクアテルニウム－１である、請求項６９に記載の添加剤。 【請求項７１】該組成物中のポリクアテルニウム－１の濃度が０．００１重量％である、請求項７０に記載の添加剤。 【請求項７２】該組成物がさらにポリビニルアルコールを含む、請求項５６～７１のいずれか１項に記載の添加剤。 【請求項７３】ホウ酸塩のポリオールに対するモル比が１：０．２５～１：２．５である、請求項７２に記載の添加剤。 </t>
  </si>
  <si>
    <t>特願平05-519608の分割（44条1項）</t>
  </si>
  <si>
    <t>SFG0040514147</t>
  </si>
  <si>
    <t>特開平4-51015;特開昭59-98016;特公昭57-56448;特許3337218;WO91/007192;WO91/001718</t>
  </si>
  <si>
    <t>特開昭59-098016;特開平04-051015;特公昭57-056448;特許03337218;特開昭59-059619;特開平05-017355;特開平05-058895;異議申立 00／00236 その他 米国特許出願０７／８７９４３５の明細書及び請求の範囲;異議申立 00／00237 その他 平成６年１１月２日付け特許法第１８４条の５第１項の規定による書面、ＰＣＴ／ＵＳ９３／０４２２６事件（特願平５－５１９６０８）;異議申立 00／00238 外国雑誌 Ｒ．　ＤＥＮＮＩＳ　ＨＯＵＬＳＢＹ、ＡＮＴＩＭＩＣＲＯＢＩＡＬ　ＡＧＥＮＴＳ　ＡＮＤ　ＣＨＥＭＯＴＨＥＲＡＰＹ、198605、Ｖ２９　Ｎ５、Ｐ８０３－８０６;異議申立 00／00239 国内図書館 化学大辞典８、共立出版株式会社、19620228、Ｐ６０３;異議申立 00／00240 国内図書館 第十二改正日本薬局方、株式会社廣川書店、19910417、Ｐ７５１－７５２;異議申立 00／00241 国内図書館 化学大辞典８、共立出版株式会社、19620228、Ｐ１２３;異議申立 00／00242 国内図書館 医薬品添加物　－使用法と留意点－、株式会社南山堂、19720110、Ｐ１０７，１１０;異議申立 00／00243 国内図書館 最新薬剤学、株式会社廣川書店、19920520、第６改稿版、Ｐ２２７－２３１;特表平07-506377</t>
  </si>
  <si>
    <t>拒絶理由通知（拒絶理由の引用文献情報）（2003/06/06）;拒絶理由通知（拒絶理由の引用文献情報）（2003/06/06）;拒絶理由通知（拒絶理由の引用文献情報）（2003/06/06）特開昭59-098016;拒絶理由通知（拒絶理由の引用文献情報）（2003/06/06）特開平04-051015;拒絶理由通知（拒絶理由の引用文献情報）（2003/06/06）特公昭57-056448;拒絶理由通知（拒絶理由の引用文献情報）（2003/06/06）特許03337218;登録査定　　（登録査定の参考文献情報）（2004/02/05）;登録査定　　（登録査定の参考文献情報）（2004/02/05）;登録査定　　（登録査定の参考文献情報）（2004/02/05）特開昭59-098016;登録査定　　（登録査定の参考文献情報）（2004/02/05）特開平04-051015;登録査定　　（登録査定の参考文献情報）（2004/02/05）特公昭57-056448;登録査定　　（登録査定の参考文献情報）（2004/02/05）特許03337218;審判請求証拠（無効審判請求の引用文献情報）（2010/03/05）;審判請求証拠（無効審判請求の引用文献情報）（2010/03/05）特開昭59-059619;審判請求証拠（無効審判請求の引用文献情報）（2010/03/05）特開平05-017355;審判請求証拠（無効審判請求の引用文献情報）（2010/03/05）特開平05-058895;審判請求証拠（無効審判請求の引用文献情報）（2010/03/05）異議申立 00／00236 その他 米国特許出願０７／８７９４３５の明細書及び請求の範囲;審判請求証拠（無効審判請求の引用文献情報）（2010/03/05）異議申立 00／00237 その他 平成６年１１月２日付け特許法第１８４条の５第１項の規定による書面、ＰＣＴ／ＵＳ９３／０４２２６事件（特願平５－５１９６０８）;審判請求証拠（無効審判請求の引用文献情報）（2010/03/05）異議申立 00／00238 外国雑誌 Ｒ．　ＤＥＮＮＩＳ　ＨＯＵＬＳＢＹ、ＡＮＴＩＭＩＣＲＯＢＩＡＬ　ＡＧＥＮＴＳ　ＡＮＤ　ＣＨＥＭＯＴＨＥＲＡＰＹ、198605、Ｖ２９　Ｎ５、Ｐ８０３－８０６;審判請求証拠（無効審判請求の引用文献情報）（2010/03/05）異議申立 00／00239 国内図書館 化学大辞典８、共立出版株式会社、19620228、Ｐ６０３;審判請求証拠（無効審判請求の引用文献情報）（2010/03/05）異議申立 00／00240 国内図書館 第十二改正日本薬局方、株式会社廣川書店、19910417、Ｐ７５１－７５２;審判請求証拠（無効審判請求の引用文献情報）（2010/03/05）異議申立 00／00241 国内図書館 化学大辞典８、共立出版株式会社、19620228、Ｐ１２３;審判請求証拠（無効審判請求の引用文献情報）（2010/03/05）異議申立 00／00242 国内図書館 医薬品添加物　－使用法と留意点－、株式会社南山堂、19720110、Ｐ１０７，１１０;審判請求証拠（無効審判請求の引用文献情報）（2010/03/05）異議申立 00／00243 国内図書館 最新薬剤学、株式会社廣川書店、19920520、第６改稿版、Ｐ２２７－２３１;審判請求証拠（無効審判請求の引用文献情報）（2010/03/05）特表平07-506377</t>
  </si>
  <si>
    <t>ホウ酸;ポリマ－;浸漬;消毒剤;コンタクトレンズ消毒液;ポリマ－性四級アンモニウム化合物;ポリマ－性ビグアニド;ポリクアテルニウム;ポリヘキサメチレンビグアニド;抗菌剤</t>
  </si>
  <si>
    <t>審判請求証拠（無効審判請求の引用文献情報）（2010/03/05）</t>
  </si>
  <si>
    <t>審判請求証拠（無効審判請求の引用文献情報）（2010/03/05）特開昭59-059619</t>
  </si>
  <si>
    <t>審判請求証拠（無効審判請求の引用文献情報）（2010/03/05）特開平05-017355</t>
  </si>
  <si>
    <t>審判請求証拠（無効審判請求の引用文献情報）（2010/03/05）特開平05-058895</t>
  </si>
  <si>
    <t>審判請求証拠（無効審判請求の引用文献情報）（2010/03/05）異議申立 00／00236 その他 米国特許出願０７／８７９４３５の明細書及び請求の範囲</t>
  </si>
  <si>
    <t>審判請求証拠（無効審判請求の引用文献情報）（2010/03/05）異議申立 00／00237 その他 平成６年１１月２日付け特許法第１８４条の５第１項の規定による書面、ＰＣＴ／ＵＳ９３／０４２２６事件（特願平５－５１９６０８）</t>
  </si>
  <si>
    <t>審判請求証拠（無効審判請求の引用文献情報）（2010/03/05）異議申立 00／00238 外国雑誌 Ｒ．　ＤＥＮＮＩＳ　ＨＯＵＬＳＢＹ、ＡＮＴＩＭＩＣＲＯＢＩＡＬ　ＡＧＥＮＴＳ　ＡＮＤ　ＣＨＥＭＯＴＨＥＲＡＰＹ、198605、Ｖ２９　Ｎ５、Ｐ８０３－８０６</t>
  </si>
  <si>
    <t>審判請求証拠（無効審判請求の引用文献情報）（2010/03/05）異議申立 00／00239 国内図書館 化学大辞典８、共立出版株式会社、19620228、Ｐ６０３</t>
  </si>
  <si>
    <t>審判請求証拠（無効審判請求の引用文献情報）（2010/03/05）異議申立 00／00240 国内図書館 第十二改正日本薬局方、株式会社廣川書店、19910417、Ｐ７５１－７５２</t>
  </si>
  <si>
    <t>審判請求証拠（無効審判請求の引用文献情報）（2010/03/05）異議申立 00／00241 国内図書館 化学大辞典８、共立出版株式会社、19620228、Ｐ１２３</t>
  </si>
  <si>
    <t>審判請求証拠（無効審判請求の引用文献情報）（2010/03/05）異議申立 00／00242 国内図書館 医薬品添加物　－使用法と留意点－、株式会社南山堂、19720110、Ｐ１０７，１１０</t>
  </si>
  <si>
    <t>審判請求証拠（無効審判請求の引用文献情報）（2010/03/05）異議申立 00／00243 国内図書館 最新薬剤学、株式会社廣川書店、19920520、第６改稿版、Ｐ２２７－２３１</t>
  </si>
  <si>
    <t>審判請求証拠（無効審判請求の引用文献情報）（2010/03/05）特表平07-506377</t>
  </si>
  <si>
    <t>審判審判2009-800209号</t>
  </si>
  <si>
    <t>審判（受付）:20091007:60:審判請求書（その他の請求書・申立書を含む）;審判（受付）:20091014:51:手続補正書（方式）;審判（発送）:20091021:20:審判番号通知;審判（発送）:20091021:22:審判官指定（変更）通知;審判（庁内）:20091021:95:予告登録通知;審判（発送）:20091124:20:審判番号通知;審判（発送）:20091124:22:審判官指定（変更）通知;審判（発送）:20091126:17:請求書副本の送達通知（答弁指令）;審判（庁内）:20091201:3012:郵便送達報告書;審判（受付）:20100125:57:答弁書（審判事件答弁書・異議答弁書）;審判（受付）:20100125:611:訂正請求書;審判（受付）:20100308:619:訂正取下書;審判（発送）:20100415:22:審判官指定（変更）通知;審判（発送）:20100415:22:審判官指定（変更）通知;審判（発送）:20100416:1851:答弁書副本の送付通知;審判（発送）:20100416:22:審判官指定（変更）通知;審判（発送）:20100416:22:審判官指定（変更）通知;審判（受付）:20100519:6513:口頭審理陳述要領書;審判（発送）:20100524:1860:口頭審理陳述要領書副本の送付通知;審判（受付）:20100607:6513:口頭審理陳述要領書;審判（庁内）:20100617:309:調書;審判（発送）:20100630:23:審理終結通知書;審判（発送）:20100630:23:審理終結通知書;審判（発送）:20100804:03:審決;審判（発送）:20100804:03:審決;審判（庁内）:20100809:3012:郵便送達報告書;審判（庁内）:20100810:3012:郵便送達報告書;審判（庁内）:20100928:96:確定登録通知</t>
  </si>
  <si>
    <t>特願2001-330129</t>
  </si>
  <si>
    <t>特許03850710</t>
  </si>
  <si>
    <t>特開2002-246377</t>
  </si>
  <si>
    <t xml:space="preserve">H01L  21/3065            </t>
  </si>
  <si>
    <t>H01L 21/3065;C23C 14/56;C23C 16/54;H01L 21/02;H01L 21/205;H01L 21/68</t>
  </si>
  <si>
    <t>H01L 21/3065</t>
  </si>
  <si>
    <t>H01L21/3065;C23C14/56;C23C16/54;H01L21/02;H01L21/205;H01L21/677</t>
  </si>
  <si>
    <t>H01L21/3065</t>
  </si>
  <si>
    <t>H01L  21/3065@AFI(JP);C23C  14/56@ALI(JP);C23C  16/54@ALI(JP);H01L  21/02@ALI(JP);H01L  21/205@ALI(JP);H01L  21/677@ALI(JP)</t>
  </si>
  <si>
    <t>H01L  21/3065@AFI(JP)</t>
  </si>
  <si>
    <t>C23C  14/56@AFI(JP);H01L  21/3065@AFI(JP);C23C  16/54@ALI(JP);H01L  21/02@ALI(JP);H01L  21/205@ALI(JP);H01L  21/302@ALI(JP);H01L  21/677@ALI(JP);H01L  21/68@ALI(EP);C23C  14/56@CFI(JP);H01L  21/02@CFI(JP);C23C  16/54@CLI(JP);H01L  21/67@CLI(JP)</t>
  </si>
  <si>
    <t>C23C  14/56@AFI(JP);H01L  21/3065@AFI(JP);C23C  16/54@ALI(JP);H01L  21/02@ALI(JP);H01L  21/205@ALI(JP);H01L  21/302@ALI(JP);H01L  21/677@ALI(JP);H01L  21/68@ALI(EP)</t>
  </si>
  <si>
    <t>C23C  14/56@AFI(JP)</t>
  </si>
  <si>
    <t>C23C 14/56        G;C23C 16/54;H01L 21/302       B;H01L 21/68        A;H01L 21/205;H01L 21/02        Z;H01L 21/302   101 G</t>
  </si>
  <si>
    <t>H01L 21/302   101 G;C23C 14/56        G;C23C 16/54;H01L 21/02        Z;H01L 21/205;H01L 21/68        A</t>
  </si>
  <si>
    <t>4K029 DA01;4K029 FA09;4K029 KA02;4K030 CA12;4K030 DA06;4K030 GA02;4K030 GA12;4K030 KA08;4K030 KA41;5F004 AA15;5F004 BB19;5F004 BC05;5F004 BC06;5F031 CA02;5F031 CA11;5F031 FA01;5F031 FA11;5F031 FA13;5F031 FA15;5F031 MA04;5F031 MA09;5F031 PA04;5F031 PA06;5F031 PA10;5F031 PA23;5F045 DP01;5F045 DQ17;5F045 EB06</t>
  </si>
  <si>
    <t>真空処理装置の運転方法</t>
  </si>
  <si>
    <t xml:space="preserve">(57)【要約】（修正有） 【課題】プロセス処理を行う２つ以上のプロセス処理装置と、ウェハの搬送を行う搬送処理装置で構成された真空処理装置では、２つ以上あるプロセス処理室の内、どれかが故障等で使用できなくなった場合でも運転続行ができ、又運転開始時修復や保守する必要のあるプロセス処理装置がある場合でも誤った操作により作業者に危害を加えることなく、装置の稼働率を向上させると共に作業者に対する安全性の確保を図る。 【解決手段】プロセス処理装置の運転有効／無効であることを示す運転情報信号を発生する運転情報信号発生手段と、運転情報信号記憶手段とを設け、運転情報信号を元にして運転無効となった該プロセス処理装置を使用せず、他の正常なプロセス処理装置を使って運転続行する装置制御手段を設けた。又装置の機側でのメンテナンス作業を通常のウエハ処理と並行作業する際、供給している電源を遮断できる機能を設けた。 </t>
  </si>
  <si>
    <t xml:space="preserve">(57)【特許請求の範囲】 【請求項１】 プロセス処理を行う複数のプロセス処理装置と、該プロセス処理装置にウェハを搬送する搬送処理装置と、搬送処理装置内に設置されウェハの搬送を行う搬送装置並びにウェハを収納したカセットを備え、カセットからウェハを搬送処理装置及びプロセス処理装置に搬送するための搬送制御を行う制御装置とで構成され、少なくとも２つ以上のプロセス処理装置が接続されて２つ以上のプロセス処理装置を使用してウェハ処理を行う真空処理装置の運転方法において、 少なくとも２つのカセットを使用し、これらカセットに収納されたウェハについて２カセット２レシピの並列処理および２カセット１レシピの並列処理のうち運転条件として選択されたいずれか一方の処理を前記プロセス処理装置で行い、該プロセス処理装置でウェハ処理枚数が予め設定した枚数を処理終了毎に、 前記搬送処理装置を用いてクリーニング用ダミーウェハを前記プロセス処理装置内に搬送し、該プロセス処理装置内のクリーニング処理を行い、 該クリーニング処理後に前記クリーニング用ダミーウェハをカセットに回収した後、 前記プロセス処理装置で前記２カセット２レシピの並列処理および２カセット１レシピの並列処理のうち運転条件として選択されたいずれか一方の処理を行うことを特徴とする真空処理装置の運転方法。 【請求項２】 プロセス処理を行う複数のプロセス処理装置と、該プロセス処理装置にウェハを搬送する搬送処理装置と、搬送処理装置内に設置されウェハの搬送を行う搬送装置並びにウェハを収納したカセットを備え、カセットからウェハを搬送処理装置及びプロセス処理装置に搬送するための搬送制御を行う制御装置とで構成され、少なくとも２つ以上のプロセス処理装置が接続されて２つ以上のプロセス処理装置を使用してウェハ処理を行う真空処理装置の運転方法において、 少なくとも２つのカセットを使用し、これらカセットに収納されたウェハについて２カセット２レシピの並列処理および２カセット１レシピの並列処理のうち運転条件として選択されたいずれか一方の処理を前記プロセス処理装置で行い、該プロセス処理装置でウェハ処理終了後処理済ウェハをカセットに回収し、このカセット数が予め設定したカセット数を処理終了毎に、 前記搬送処理装置を用いてクリーニング用ダミーウェハを前記プロセス処理装置内に搬送し、該プロセス処理装置内のクリーニング処理を行い、 該クリーニング処理後に前記クリーニング用ダミーウェハをカセットに回収した後、 前記プロセス処理装置で前記２カセット２レシピの並列処理および２カセット１レシピの並列処理のうち運転条件として選択されたいずれか一方の処理を行うことを特徴とする真空処理装置の運転方法。 【請求項３】 プロセス処理を行う複数のプロセス処理装置と、該プロセス処理装置にウェハを搬送する搬送処理装置と、搬送処理装置内に設置されウェハの搬送を行う搬送装置並びにウェハを収納したカセットを備え、カセットからウェハを搬送処理装置及びプロセス処理装置に搬送するための搬送制御を行う制御装置とで構成され、少なくとも２つ以上のプロセス処理装置が接続されて２つ以上のプロセス処理装置を使用してウェハ処理を行う真空処理装置の運転方法において、 少なくとも２つのカセットを使用し、これらカセットに収納されたウェハについて２カセット２レシピの並列処理および２カセット１レシピの並列処理のうち運転条件として選択されたいずれか一方の処理を前記プロセス処理装置で行う真空処理装置であって、 前記カセット内のいずれかのウェハ処理を開始する前に、前記搬送処理装置を用いてエージング用ダミーウェハを前記プロセス処理装置内に搬送し、該プロセス処理装置内のエージング処理を行い、 該エージング処理後に前記エージング用ダミーウェハをカセットに回収した後、 前記プロセス処理装置で前記２カセット２レシピの並列処理および２カセット１レシピの並列処理のうち運転条件として選択されたいずれか一方の処理を行うことを特徴とする真空処理装置の運転方法。 </t>
  </si>
  <si>
    <t>特願平09-223339の分割（44条1項）</t>
  </si>
  <si>
    <t>SFG0031628069</t>
  </si>
  <si>
    <t>特開平03-274746;特開平09-181058;実開平04-082841;特開平06-112165;特開平07-086169;特開平09-017838;特開平09-050948</t>
  </si>
  <si>
    <t>特開平06-112165;特開平09-181058;実全平04-082841;特開平03-274746;特開平07-086169;特開平09-017838;特開平09-050948;特開平05-074739;特開平05-226453</t>
  </si>
  <si>
    <t>拒絶理由通知（拒絶理由の引用文献情報）（2004/12/14）特開平06-112165;拒絶理由通知（拒絶理由の引用文献情報）（2004/12/14）特開平09-181058;拒絶理由通知（拒絶理由の引用文献情報）（2004/12/14）実全平04-082841;拒絶理由通知（拒絶理由の引用文献情報）（2005/04/28）特開平03-274746;拒絶理由通知（拒絶理由の引用文献情報）（2005/04/28）特開平06-112165;拒絶理由通知（拒絶理由の引用文献情報）（2005/04/28）特開平07-086169;拒絶理由通知（拒絶理由の引用文献情報）（2005/04/28）特開平09-017838;拒絶理由通知（拒絶理由の引用文献情報）（2005/04/28）特開平09-050948;拒絶理由通知（拒絶理由の引用文献情報）（2005/04/28）特開平09-181058;拒絶理由通知（拒絶理由の引用文献情報）（2005/04/28）実全平04-082841;拒絶理由通知（拒絶理由の引用文献情報）（2006/05/11）特開平03-274746;拒絶理由通知（拒絶理由の引用文献情報）（2006/05/11）特開平09-181058;拒絶理由通知（拒絶理由の引用文献情報）（2006/05/11）実全平04-082841;先行技術調査（先行技術調査結果の参考文献情報）（2006/05/11）特開平06-112165;先行技術調査（先行技術調査結果の参考文献情報）（2006/05/11）特開平07-086169;先行技術調査（先行技術調査結果の参考文献情報）（2006/05/11）特開平09-017838;先行技術調査（先行技術調査結果の参考文献情報）（2006/05/11）特開平09-050948;登録査定　　（登録査定の参考文献情報）（2006/08/07）特開平03-274746;登録査定　　（登録査定の参考文献情報）（2006/08/07）特開平06-112165;登録査定　　（登録査定の参考文献情報）（2006/08/07）特開平07-086169;登録査定　　（登録査定の参考文献情報）（2006/08/07）特開平09-017838;登録査定　　（登録査定の参考文献情報）（2006/08/07）特開平09-050948;登録査定　　（登録査定の参考文献情報）（2006/08/07）特開平09-181058;登録査定　　（登録査定の参考文献情報）（2006/08/07）実全平04-082841;審判請求証拠（無効審判請求の引用文献情報）（2009/10/16）特開平03-274746;審判請求証拠（無効審判請求の引用文献情報）（2009/10/16）特開平05-074739;審判請求証拠（無効審判請求の引用文献情報）（2009/10/16）特開平05-226453;審判請求証拠（無効審判請求の引用文献情報）（2009/10/16）実全平04-082841</t>
  </si>
  <si>
    <t>ダミ－ウエハ;ダミ－ウエハ;ＣＡ１１クリ－ニング用ダミ－ウエハ;ＰＡ２３処理装置内のクリ－ニング;クリ－ニング用ダミ－ウエハ;処理装置内のクリ－ニング</t>
  </si>
  <si>
    <t>審判査定不服2008-005496号</t>
  </si>
  <si>
    <t>モメンティブ・パフォーマンス・マテリアルズ・ジャパン合同会社</t>
  </si>
  <si>
    <t>審判（受付）:20080306:60:審判請求書（その他の請求書・申立書を含む）;審判（受付）:20080403:523:手続補正書（自発・内容）;審判（発送）:20080422:11:手続補正指令書（請求）（長官）;審判（受付）:20080522:51:手続補正書（方式）;審判（受付）:20080522:821:手続補足書;審判（庁内）:20080623:91:審査前置移管;審判（発送）:20080624:21:審査前置移管通知;審判（庁内）:20080905:921:審査前置登録</t>
  </si>
  <si>
    <t>特願2001-376289</t>
  </si>
  <si>
    <t>特許04183940</t>
  </si>
  <si>
    <t>特開2003-176411</t>
  </si>
  <si>
    <t xml:space="preserve">C08L  83/04              </t>
  </si>
  <si>
    <t>C08L 83/04;C08K  5/541;C08K  9/04</t>
  </si>
  <si>
    <t>C08L 83/04</t>
  </si>
  <si>
    <t>C08L83/04;C08K13/06;C08K5/057;C08K9/04;C08K3/26</t>
  </si>
  <si>
    <t>C08L83/04</t>
  </si>
  <si>
    <t>C08L  83/04@AFI(JP);C08K  13/06@ALI(JP);C08K   5/057@ALN(JP);C08K   9/04@ALN(JP);C08K   3/26@ALN(JP)</t>
  </si>
  <si>
    <t>C08L  83/04@AFI(JP)</t>
  </si>
  <si>
    <t>C08L  83/04@AFI(JP);C08K   3/26@ALN(JP);C08K   5/057@ALN(JP);C08K   5/54@ALI(JP);C08K   5/541@ALI(EP);C08K   9/04@ALI(JP);C08K  13/06@ALI(JP);C08L  83/00@CFI(JP);C08K   3/00@CLN(JP);C08K   5/00@CLI(JP);C08K   9/00@CLI(JP);C08K  13/00@CLI(JP)</t>
  </si>
  <si>
    <t>C08L  83/04@AFI(JP);C08K   3/26@ALN(JP);C08K   5/057@ALN(JP);C08K   5/54@ALI(JP);C08K   5/541@ALI(EP);C08K   9/04@ALI(JP);C08K  13/06@ALI(JP)</t>
  </si>
  <si>
    <t>C08L 83/04;C08K  9/04;C08K  5/54;C08K 13/06;C08K  5/057;C08K  3/26</t>
  </si>
  <si>
    <t>C08L 83/04;C08K 13/06;C08K  5/057;C08K  9/04;C08K  3/26</t>
  </si>
  <si>
    <t>4J002 CP06W;4J002 CP06X;4J002 DE237;4J002 EX036;4J002 FB247;4J002 FD146;4J002 GJ00;4J002 GJ01;4J002 GJ02</t>
  </si>
  <si>
    <t>小野　和久;大場　敏男</t>
  </si>
  <si>
    <t>須山　佐一</t>
  </si>
  <si>
    <t>室温硬化性ポリオルガノシロキサン組成物</t>
  </si>
  <si>
    <t xml:space="preserve">(57)【要約】 【課題】チキソ性が良好で貯蔵安定性に優れた室温硬化性ポリオルガノシロキサン組成物を提供する。 【解決手段】本発明の室温硬化性ポリオルガノシロキサンは、（Ａ）（Ａ1）分子中にケイ素官能基として平均２個を超える数の加水分解性基を有し、粘度が１００～５００，０００ｍＰａ・ｓ（２３℃）であるケイ素官能性ポリジオルガノシロキサン、および／または（Ａ2）分子中に２個以上の加水分解性基を有し、粘度が１００～５００，０００ｍＰａ・ｓ（２３℃）であるケイ素官能性ポリジオルガノシロキサンと架橋剤を含む組成物であって、前記（Ａ）ポリジオルガノシロキサン１００重量部に対して、（Ｂ）硬化触媒０．０１～１０重量部と、（Ｃ）脂肪酸エステルで表面処理されたＢＥＴ比表面積が３ｍ２／ｇ以上の炭酸カルシウム炭酸カルシウム１０～２００重量部とを含有する。 </t>
  </si>
  <si>
    <t xml:space="preserve">(57)【特許請求の範囲】 【請求項１】 （Ａ1）分子中にケイ素官能基として平均２個を超える数の加水分解性基を有し、２３℃における粘度が１００～５００，０００ｍＰａ・ｓであるケイ素官能性ポリジオルガノシロキサン、および／または、（Ａ2）分子中に２個以上の加水分解性基を有し、２３℃における粘度が１００～５００，０００ｍＰａ・ｓであるケイ素官能性ポリジオルガノシロキサンと、架橋剤とを組み合わせたものを含む１成分型の室温硬化性ポリオルガノシロキサン組成物であって、 前記（Ａ1）成分および／または（Ａ2）成分からなる（Ａ）ポリジオルガノシロキサン１００重量部に対して、 （Ｂ）硬化触媒であるチタン（Ｔｉ）またはジルコニウム（Ｚｒ）を含むアルコキシ金属化合物０．０１～１０重量部と、 （Ｃ）重質炭酸カルシウム、沈降製造炭酸カルシウム、溶液法炭酸カルシウムから選ばれる炭酸カルシウム粉体の表面を脂肪酸エステルで処理してなるＢＥＴ比表面積が３ｍ２／ｇ以上の表面処理炭酸カルシウム１０～２００重量部とを含有することを特徴とする室温硬化性ポリオルガノシロキサン組成物。 【請求項２】 前記架橋剤の少なくとも一部として、ビニル基含有シラン、もしくは置換アミノ基、エポキシ基、イソシアナト基、（メタ）アクリロキシ基、メルカプト基、またはハロゲン原子で置換された炭化水素基を有するシランを、０．０５～２５重量部の割合で含むことを特徴とする請求項１記載の室温硬化性ポリオルガノシロキサン組成物。 【請求項３】 前記（Ｃ）成分が、沈降製造炭酸カルシウム粉体の表面を脂肪酸エステルで処理してなるＢＥＴ比表面積が３ｍ２／ｇ以上の表面処理炭酸カルシウムであることを特徴とする請求項１または２記載の室温硬化性ポリオルガノシロキサン組成物。 【請求項４】 前記脂肪酸エステルの表面処理量が、前記炭酸カルシウムに対して１．０～１０．０重量％の割合であることを特徴とする請求項１乃至３のいずれか１項記載の室温硬化性ポリオルガノシロキサン組成物。 </t>
  </si>
  <si>
    <t>SFG0031890885</t>
  </si>
  <si>
    <t>審判査定不服2008-005496号;審判審判2009-800171号</t>
  </si>
  <si>
    <t>特開平11-106215;特開2002-256106;特開2003-119385;特開2003-128924;特開平03-056581;特開平07-179760;特開平11-246780;特開2001-152020;特開平02-038309;特開平07-070551;特開平08-225738;特開平11-293130;異議申立 90／00705 国内カタログ 丸尾カルシウム（株）の商品カタログ、ＰＲＯＤＵＣＴ　ＧＵＩＤＥ　ＭＡＲＵＯ　ＣＡＬＣＩＵＭ、199107;異議申立 90／00706 国内図書館 伊藤邦雄　編、シリコーンハンドブック、日刊工業新聞社、19900831、初版、Ｐ４５９</t>
  </si>
  <si>
    <t>拒絶理由通知（拒絶理由の引用文献情報）（2006/06/29）特開平11-106215;先行技術調査（先行技術調査結果の参考文献情報）（2006/06/29）特開2002-256106;先行技術調査（先行技術調査結果の参考文献情報）（2006/06/29）特開2003-119385;先行技術調査（先行技術調査結果の参考文献情報）（2006/06/29）特開2003-128924;先行技術調査（先行技術調査結果の参考文献情報）（2006/06/29）特開平03-056581;先行技術調査（先行技術調査結果の参考文献情報）（2006/06/29）特開平07-179760;先行技術調査（先行技術調査結果の参考文献情報）（2006/06/29）特開平11-246780;拒絶査定　　（拒絶査定の引用文献情報）（2008/01/31）特開平11-106215;登録査定　　（登録査定の参考文献情報）（2008/08/26）特開平11-106215;審判請求証拠（無効審判請求の引用文献情報）（2009/08/07）特開2001-152020;審判請求証拠（無効審判請求の引用文献情報）（2009/08/07）特開平02-038309;審判請求証拠（無効審判請求の引用文献情報）（2009/08/07）特開平07-070551;審判請求証拠（無効審判請求の引用文献情報）（2009/08/07）特開平08-225738;審判請求証拠（無効審判請求の引用文献情報）（2009/08/07）特開平11-106215;審判請求証拠（無効審判請求の引用文献情報）（2009/08/07）特開平11-293130;審判請求証拠（無効審判請求の引用文献情報）（2009/08/07）異議申立 90／00705 国内カタログ 丸尾カルシウム（株）の商品カタログ、ＰＲＯＤＵＣＴ　ＧＵＩＤＥ　ＭＡＲＵＯ　ＣＡＬＣＩＵＭ、199107;審判請求証拠（無効審判請求の引用文献情報）（2009/08/07）異議申立 90／00706 国内図書館 伊藤邦雄　編、シリコーンハンドブック、日刊工業新聞社、19900831、初版、Ｐ４５９</t>
  </si>
  <si>
    <t>審判審判2009-800171号</t>
  </si>
  <si>
    <t>信越化学工業　株式会社</t>
  </si>
  <si>
    <t>審判（受付）:20090810:60:審判請求書（その他の請求書・申立書を含む）;審判（発送）:20090821:20:審判番号通知;審判（発送）:20090821:22:審判官指定（変更）通知;審判（庁内）:20090821:95:予告登録通知;審判（発送）:20090831:17:請求書副本の送達通知（答弁指令）;審判（発送）:20090831:20:審判番号通知;審判（発送）:20090831:22:審判官指定（変更）通知;審判（庁内）:20090907:3012:郵便送達報告書;審判（受付）:20091102:57:答弁書（審判事件答弁書・異議答弁書）;審判（受付）:20091102:611:訂正請求書;審判（受付）:20091106:51:手続補正書（方式）;審判（発送）:20091110:171:答弁書副本の送付通知（弁駁指令）;審判（発送）:20091110:1855:訂正請求書副本の送付通知;審判（発送）:20091110:22:審判官指定（変更）通知;審判（発送）:20091110:22:審判官指定（変更）通知;審判（受付）:20091210:58:弁駁書（審判事件答弁書・異議答弁書）;審判（発送）:20100108:1852:弁駁書副本の送付通知;審判（受付）:20100121:752:印鑑変更届（出願人・請求人の代理人）;審判（発送）:20100122:22:審判官指定（変更）通知;審判（発送）:20100122:22:審判官指定（変更）通知;審判（受付）:20100305:6513:口頭審理陳述要領書;審判（受付）:20100305:6513:口頭審理陳述要領書;審判（受付）:20100305:6513:口頭審理陳述要領書;審判（受付）:20100305:6513:口頭審理陳述要領書;審判（庁内）:20100308:309:調書;審判（受付）:20100318:781:上申書（出願人・請求人）;審判（受付）:20100323:782:上申書（被請求人・権利者）;審判（受付）:20100324:781:上申書（出願人・請求人）;審判（発送）:20100427:1858:上申書副本の送付通知;審判（発送）:20100427:1858:上申書副本の送付通知;審判（発送）:20100427:23:審理終結通知書;審判（発送）:20100427:23:審理終結通知書;審判（発送）:20100519:03:審決;審判（発送）:20100519:03:審決;審判（庁内）:20100525:3012:郵便送達報告書;審判（庁内）:20100525:3012:郵便送達報告書;審判（庁内）:20100713:96:確定登録通知</t>
  </si>
  <si>
    <t>審判請求証拠（無効審判請求の引用文献情報）（2009/08/07）特開2001-152020</t>
  </si>
  <si>
    <t>審判請求証拠（無効審判請求の引用文献情報）（2009/08/07）特開平02-038309</t>
  </si>
  <si>
    <t>審判請求証拠（無効審判請求の引用文献情報）（2009/08/07）特開平07-070551</t>
  </si>
  <si>
    <t>審判請求証拠（無効審判請求の引用文献情報）（2009/08/07）特開平08-225738</t>
  </si>
  <si>
    <t>審判請求証拠（無効審判請求の引用文献情報）（2009/08/07）特開平11-106215</t>
  </si>
  <si>
    <t>審判請求証拠（無効審判請求の引用文献情報）（2009/08/07）特開平11-293130</t>
  </si>
  <si>
    <t>審判請求証拠（無効審判請求の引用文献情報）（2009/08/07）異議申立 90／00705 国内カタログ 丸尾カルシウム（株）の商品カタログ、ＰＲＯＤＵＣＴ　ＧＵＩＤＥ　ＭＡＲＵＯ　ＣＡＬＣＩＵＭ、199107</t>
  </si>
  <si>
    <t>審判請求証拠（無効審判請求の引用文献情報）（2009/08/07）異議申立 90／00706 国内図書館 伊藤邦雄　編、シリコーンハンドブック、日刊工業新聞社、19900831、初版、Ｐ４５９</t>
  </si>
  <si>
    <t>審判審判2009-800127号</t>
  </si>
  <si>
    <t>審判（受付）:20090619:60:審判請求書（その他の請求書・申立書を含む）;審判（受付）:20090625:523:手続補正書（自発・内容）;審判（発送）:20090703:20:審判番号通知;審判（発送）:20090703:22:審判官指定（変更）通知;審判（庁内）:20090703:95:予告登録通知;審判（発送）:20090710:17:請求書副本の送達通知（答弁指令）;審判（発送）:20090710:20:審判番号通知;審判（発送）:20090710:22:審判官指定（変更）通知;審判（発送）:20090710:22:審判官指定（変更）通知;審判（庁内）:20090716:3012:郵便送達報告書;審判（受付）:20090907:57:答弁書（審判事件答弁書・異議答弁書）;審判（受付）:20090908:51:手続補正書（方式）;審判（発送）:20091021:1851:答弁書副本の送付通知;審判（発送）:20091110:22:審判官指定（変更）通知;審判（発送）:20091110:22:審判官指定（変更）通知;審判（受付）:20091125:6513:口頭審理陳述要領書;審判（受付）:20091126:6513:口頭審理陳述要領書;審判（発送）:20091127:1860:口頭審理陳述要領書副本の送付通知;審判（発送）:20091127:1860:口頭審理陳述要領書副本の送付通知;審判（受付）:20091207:7442:代理人受任届（被請求人・権利者）;審判（庁内）:20091209:309:調書;審判（発送）:20091224:23:審理終結通知書;審判（発送）:20091224:23:審理終結通知書;審判（発送）:20100114:03:審決;審判（発送）:20100114:03:審決;審判（庁内）:20100119:3012:郵便送達報告書;審判（庁内）:20100121:3012:郵便送達報告書;審判（庁内）:20100309:96:確定登録通知</t>
  </si>
  <si>
    <t>特願2001-384743</t>
  </si>
  <si>
    <t>特許03538416</t>
  </si>
  <si>
    <t>特開2002-246280</t>
  </si>
  <si>
    <t xml:space="preserve">H01L 21/02       </t>
  </si>
  <si>
    <t>H01L 21/02;H01L 21/3065;H01L 21/68</t>
  </si>
  <si>
    <t>H01L21/02;H01L21/3065;H01L21/68</t>
  </si>
  <si>
    <t>H01L  21/302@AFI(JP);H01L  21/02@ALI(JP);H01L  21/3065@ALI(EP);H01L  21/677@ALI(JP);H01L  21/68@ALI(EP);H01L  21/02@CFI(JP);H01L  21/67@CLI(JP)</t>
  </si>
  <si>
    <t>H01L  21/302@AFI(JP);H01L  21/02@ALI(JP);H01L  21/3065@ALI(EP);H01L  21/677@ALI(JP);H01L  21/68@ALI(EP)</t>
  </si>
  <si>
    <t>H01L 21/302       A;H01L 21/68        A;H01L 21/02        Z</t>
  </si>
  <si>
    <t>H01L 21/02        Z;H01L 21/68        A;H01L 21/302       A</t>
  </si>
  <si>
    <t>5F004 AA16;5F004 BC06;5F004 CA09;5F031 CA02;5F031 CA11;5F031 FA01;5F031 FA11;5F031 FA12;5F031 FA15;5F031 MA04;5F031 NA05;5F031 NA07;5F031 PA04</t>
  </si>
  <si>
    <t>真空処理方法及び真空処理装置</t>
  </si>
  <si>
    <t xml:space="preserve">(57)【要約】 【課題】２つ以上ある処理室の内、どれかが故障等で使用できなくなった場合、正常なプロセス処理装置を使って運転して、装置の稼働率を向上する。 【解決手段】プロセス処理装置の運転有効／無効であることを示す運転情報信号を発生する運転情報信号発生手段と、プロセス処理装置の運転有効／無効であることを示す運転情報信号を記憶する運転情報信号記憶手段とを設け、運転情報信号を元にして運転無効となった該プロセス処理装置を所定期間使用せず、他の正常なプロセス処理装置を使って運転続行する装置制御手段を設けたものである。 </t>
  </si>
  <si>
    <t xml:space="preserve">(57)【特許請求の範囲】 【請求項１】ウエハに共通のプロセス処理を施す第１及び第２のプロセス処理装置と、 プロセス処埋装置にウエハを搬送する真空搬送装置と、 ウエハを収納する第１及び第２のカセットを載置する大気搬送装置と、 前記各カセット内に収納したウエハを真空搬送装置側に搬出し、真空搬送装置側から搬出された前記プロセス処理装置による処埋の終了した処埋済みウエハをもとのカセットに戻すウエハ搬送装置と、 第１のカセットから搬出したウエハのいずれをも真空雰囲気にある第１のプロセス処理装置に搬送し、第２のカセットから搬出したウエハのいずれをも真空雰囲気にある第２のプロセス処理装置に搬送し、前記第１のプロセス処理装置で共通のプロセス処埋を施したウエハを大気雰囲気にあるもとのカセットに戻し、前記第２のプロセス処理装置で共通のプロセス処理を施したウエハを大気雰囲気にあるもとのカセットに戻すように搬送制御を行う制御装置を備え、 該制御装置は、第１のプロセス処理装置に異常が発生したとき、第１のカセットからのウエハの搬出を中断し、第２のカセットからのウエハの搬出を継続し第２のプロセス処埋装置による処埋を続行することを特徴とする真空処埋装置。 【請求項２】第１及び第２のカセットに収納したウエハをそれぞれ第１及び第２のプロセス処理装置に搬送してウエハに共通のプロセス処理を施し、処理済みウエハをもとのカセットに戻す真空処理方法において、 第１のカセットから搬出したウエハのいずれをも真空雰囲気にある第１のプロセス処理装置に搬送し、第２のカセットから搬出したウエハのいずれをも真空雰囲気にある第２のプロセス処理装置に搬送し、前記第１のプロセス処理装置で共通のプロセス処理を施したウエハを大気雰囲気にあるもとのカセットに戻し、前記第２のプロセス処埋装置で共通のプロセス処理を施したウエハを大気雰囲気にあるもとのカセットに戻し、 第１のプロセス処理装置に異常が発生したとき、第１のカセットからのウエハの搬出を中断し、第２のカセットからのウエハの搬出を継続し第２のプロセス処埋装置による処埋を続行することを特徴とする真空処埋方法。 </t>
  </si>
  <si>
    <t>特願平09-066097の分割（44条1項）</t>
  </si>
  <si>
    <t>SFG0031627992</t>
  </si>
  <si>
    <t>特開平9-50948;特開平3-274746;特開平9-17838</t>
  </si>
  <si>
    <t>特開平03-274746;特開平09-017838;特開平09-050948;特開平05-055148</t>
  </si>
  <si>
    <t>拒絶理由通知（拒絶理由の引用文献情報）（2003/12/12）特開平03-274746;拒絶理由通知（拒絶理由の引用文献情報）（2003/12/12）特開平09-017838;拒絶理由通知（拒絶理由の引用文献情報）（2003/12/12）特開平09-050948;登録査定　　（登録査定の参考文献情報）（2004/03/03）特開平03-274746;登録査定　　（登録査定の参考文献情報）（2004/03/03）特開平09-017838;登録査定　　（登録査定の参考文献情報）（2004/03/03）特開平09-050948;審判請求証拠（無効審判請求の引用文献情報）（2009/06/18）特開平05-055148;審判請求証拠（無効審判請求の引用文献情報）（2009/06/18）特開平09-050948</t>
  </si>
  <si>
    <t>ＡＡ１６故障時の運転方法;割り込み処理;迂回処理;異常処理;運転情報;自動運転;ＰＡ０４パラレル処理、シリ－ズ処理;ＰＡ０４運転モ－ド、レシピ、異常;パラレル処理、シリ－ズ処理;運転モ－ド、レシピ、異常</t>
  </si>
  <si>
    <t>審判審判2008-390129号</t>
  </si>
  <si>
    <t>田辺三菱製薬　株式会社;ニプロ　株式会社</t>
  </si>
  <si>
    <t>審判（受付）:20081204:60:審判請求書（その他の請求書・申立書を含む）;審判（発送）:20081217:20:審判番号通知;審判（庁内）:20081217:95:予告登録通知;審判（発送）:20081222:22:審判官指定（変更）通知;審判（発送）:20090106:22:審判官指定（変更）通知;審判（発送）:20090126:03:審決;審判（庁内）:20090204:3012:郵便送達報告書;審判（庁内）:20090209:94:閲覧照会;審判（庁内）:20090210:941:閲覧貸出;審判（庁内）:20090213:942:閲覧返却;審判（庁内）:20090213:96:確定登録通知</t>
  </si>
  <si>
    <t>特願2001-388458</t>
  </si>
  <si>
    <t>特許04074457</t>
  </si>
  <si>
    <t>特開2003-183154</t>
  </si>
  <si>
    <t xml:space="preserve">A61K  31/727             </t>
  </si>
  <si>
    <t>A61K  9/08;A61K 31/727;A61K 47/02;A61K 47/04;A61K 47/12;A61M  5/28;A61P  7/02</t>
  </si>
  <si>
    <t>A61K  9/08</t>
  </si>
  <si>
    <t>A61K31/727;A61K9/08;A61K47/02;A61K47/12;A61M5/14;A61P7/02</t>
  </si>
  <si>
    <t>A61K31/727</t>
  </si>
  <si>
    <t>A61K  31/727@AFI(JP);A61K   9/08@ALI(JP);A61K  47/02@ALI(JP);A61K  47/12@ALI(JP);A61M   5/14@ALI(JP);A61P   7/02@ALI(JP)</t>
  </si>
  <si>
    <t>A61K  31/727@AFI(JP)</t>
  </si>
  <si>
    <t>A61K  31/727@AFI(JP);A61M   5/28@AFI(JP);A61K   9/08@ALI(JP);A61K  47/02@ALI(JP);A61K  47/04@ALI(JP);A61K  47/12@ALI(JP);A61M   5/14@ALI(JP);A61P   7/02@ALI(JP);A61K  31/726@CFI(JP);A61M   5/28@CFI(JP);A61K   9/08@CLI(JP);A61K  47/02@CLI(JP);A61K  47/12@CLI(JP);A61M   5/14@CLI(JP);A61P   7/00@CLI(JP)</t>
  </si>
  <si>
    <t>A61K  31/727@AFI(JP);A61M   5/28@AFI(JP);A61K   9/08@ALI(JP);A61K  47/02@ALI(JP);A61K  47/04@ALI(JP);A61K  47/12@ALI(JP);A61M   5/14@ALI(JP);A61P   7/02@ALI(JP)</t>
  </si>
  <si>
    <t>A61M  5/28;A61K  9/08;A61K 47/02;A61K 47/04;A61K 47/12;A61K 31/727;A61P  7/02;A61M  5/14        Z</t>
  </si>
  <si>
    <t>A61K 31/727;A61K  9/08;A61K 47/02;A61K 47/12;A61M  5/14        Z;A61P  7/02</t>
  </si>
  <si>
    <t>4C066 AA07;4C066 BB01;4C066 CC01;4C066 DD07;4C066 EE14;4C066 GG13;4C076 AA12;4C076 BB11;4C076 CC14;4C076 DD22D;4C076 DD23;4C076 DD30;4C076 DD43D;4C076 DD50;4C076 FF14;4C076 FF36;4C076 GG43;4C086 AA01;4C086 AA02;4C086 EA27;4C086 MA02;4C086 MA05;4C086 MA17;4C086 MA66;4C086 NA03;4C086 NA10;4C086 ZA54</t>
  </si>
  <si>
    <t>000002956;000135036</t>
  </si>
  <si>
    <t>田辺三菱製薬株式会社;ニプロ株式会社</t>
  </si>
  <si>
    <t>棟近　公司;小平　英人;松田　宗智;中川　祥子;八木　秀樹;荒俣　章文</t>
  </si>
  <si>
    <t>高島　一</t>
  </si>
  <si>
    <t>ヘパリン溶液入りプレフィルドシリンジ製剤およびその製造方法</t>
  </si>
  <si>
    <t xml:space="preserve">(57)【要約】 【課題】確実に安全であるとともに安定性に優れるヘパリン溶液入りプレフィルドシリンジ製剤およびその製造方法を提供すること。 【解決手段】１～１００／ｍＬ単位のヘパリンまたはその塩、および生理的に等張化するのに有効な量の等張化剤を含有するヘパリン溶液を充填してなるプレフィルドシリンジ製剤において、下記の特徴を有する当該製剤、（ａ）ｐＨが６以上である、（ｂ）防腐剤を含まない；ならびにその製造方法。 </t>
  </si>
  <si>
    <t xml:space="preserve">(57)【特許請求の範囲】 【請求項１】 １～１００単位／ｍＬのヘパリンナトリウム、塩化ナトリウム、クエン酸ナトリウム、水酸化ナトリウムおよび注射用水からなるヘパリン溶液を充填してなるプレフィルドシリンジ製剤において、下記の特徴を有する当該医薬品製剤。 （ａ）ヘパリン溶液のｐＨが６以上である （ｂ）ヘパリン溶液が防腐剤を含まない、および （ｃ）プレフィルドシリンジを構成するシリンジがポリプロピレン製である 【請求項２】 高圧蒸気滅菌を施してなる請求項１の製剤。 【請求項３】 ４０℃で２ヶ月間保存可能である請求項１または２の製剤。 【請求項４】 １～１００単位／ｍＬのヘパリンナトリウム、生理的に等張化するのに有効な量の塩化ナトリウム、クエン酸ナトリウムおよび水酸化ナトリウムを含み、かつｐＨ６以上のヘパリン溶液を調整する工程、ならびに 調整したヘパリン溶液をポリプロピレン製シリンジに充填する工程を含む、防腐剤を含まないヘパリン溶液入りプレフィルドシリンジ医薬品製剤の保存方法。 【請求項５】 １～１００単位／ｍＬのヘパリンナトリウム、生理的に等張化するのに有効な量の塩化ナトリウム、クエン酸ナトリウムおよび水酸化ナトリウムを含み、かつｐＨ６以上のヘパリン溶液を調整する工程が、 １～１００単位／ｍＬのヘパリンナトリウム、および生理的に等張化するのに有効な量の塩化ナトリウムを含有するヘパリン溶液を調整する工程、ならびに 前記ヘパリン溶液をｐＨ６以上となるようにクエン酸ナトリウムおよび水酸化ナトリウムで調整する工程からなるものである、請求項４の保存方法。 【請求項６】 充填工程後に高圧蒸気滅菌を施す工程をさらに含む請求項４または５の保存方法。 </t>
  </si>
  <si>
    <t>SFG0031896509</t>
  </si>
  <si>
    <t>特開2003-183154;特許04074457;特開2007-084579</t>
  </si>
  <si>
    <t>審判審判2008-390129号;審判審判2009-800053号;審判審判2009-800056号;審判審判2009-800076号</t>
  </si>
  <si>
    <t>特表2002-511318;米国特許03030272;特開平02-068039</t>
  </si>
  <si>
    <t>日本薬局方解説書編集委員会編,第十四改正 日本薬局方解説書,廣川書店,2001年  6月27日,C-2632～2635,「ヘパリンナトリウム注射液」の項</t>
  </si>
  <si>
    <t>引用非特許 70／08105 国内図書館 日本薬局方解説書編集委員会編、第十四改正　日本薬局方解説書、廣川書店、20010627、Ｃ２６３３－２６３５;特表2002-511318;特開平02-068039;Elsevier番号 70／44129 国内図書館 日本薬局方解説書編集委員会編、第十四改正　日本薬局方解説書、廣川書店、20010627、Ｃ－２６３２～２６３５;審引用／抽論 70／16899 国内図書館 日本薬局方解説書編集委員会編、第十四改正　日本薬局方解説書、廣川書店、20010627、Ｃ－２６３２～２６３５;特開平05-222078;特開平10-130440;異議申立 90／00243 その他 ＨＥＰＡＲＩＮ　ＬＯＣＫ　ＦＬＵＳＨ　ＳＯＬＵＴＩＯＮ，　ＵＳＰ　及び訳文、ＡＢＢＯＴＴ　ＬＡＢＯＲＡＴＯＲＩＥＳ、200006;異議申立 90／00244 その他 申請番号Ｋ０１１９６７に関する市販前通知データベース、５１０Ｋ　ＰＲＥＭＡＲＫＥＴ　ＮＯＴＩＦＩＣＡＴＩＯＮ　ＤＡＴＡＢＡＳＥ、アメリカ食品医薬局;異議申立 90／00245 その他 申請番号Ｋ００３２４５に関する有害事象報告、ＡＤＶＥＲＳＥ　ＥＶＥＮＴ　ＲＥＰＯＲＴ、アメリカ食品医薬局;異議申立 90／00247 その他 ヘパリンナトリウム注Ｎ「味の素」の添付書類、日本薬局方　ヘパリンナトリウム注射液、200604;異議申立 90／00248 その他 米国特許第３０３０２７２号明細書の部分翻訳文;異議申立 90／00249 その他 佐々木次雄、日本薬局方に準拠した滅菌法及び微生物殺滅法、財団法人　日本規格協会、19980210、第１版、Ｐ１１５－１２１;異議申立 90／00250 その他 ＤＥＮＮＩＳ　ＪＥＮＫＥ、ＥＸＴＲＡＣＴＡＢＬＥ　ＳＵＢＳＴＡＮＣＥ　ＦＲＯＭ　ＰＬＡＳＴＩＣ　ＭＡＴＥＲＩＡＬＳ　ＵＳＥＤ　ＩＮ　ＳＯＬＵＴＩＯＮ　ＣＯＮＴＡＣＴ　ＡＰＰＬＩＣＡＴＩＯＮＳ：ＡＮ　ＵＰＤＡＴＡＤ　ＲＥＶＩＥＷ、ＰＤＡ　ＪＯＵＲＮＡＬ　ＯＦ　ＰＨＡＲＭＡＣＥＵＴＩＣＡＬ　ＳＣＩＥＮＣＥ　ＡＮＤ　ＴＥＣＨＮＯＬＯＧＹ、2006、Ｖ６０　Ｎ３、Ｐ１９１－２０７;異議申立 90／00251 その他 ＨＥＰＡＲＩＮ　ＳＯＤＩＵＭ　１０００　ＩＵ／ＭＬ　ＡＭＰＯＵＬＥ，ＳＯＬＵＴＩＯＮ　ＦＯＲ　ＩＮＦＵＳＩＯＮ（ＬＥＯ　ＬＡＢＯＲＡＴＯＲＩＥＳ）;特表平02-503199;異議申立 90／00271 その他 ＨＥＰＡＲＩＮ　ＬＯＣＫ　ＦＬＵＳＨ　ＳＯＬＵＴＩＯＮ，　ＵＳＰおよびその部分訳文、ＡＢＢＯＴＴ　ＬＡＢＯＲＡＴＯＲＩＥＳ、200606;異議申立 90／00272 その他 申請番号Ｋ０１１９６７に関する市販前通知データベース、Ｋ５１０（Ｋ）ＰＲＥＭＡＲＫＥＴ　ＮＯＴＩＦＩＣＡＴＩＯＮ　ＤＡＴＡＢＡＳＥ、アメリカ食品医薬品局;異議申立 90／00273 その他 申請番号Ｋ００３２４５に関する有害事象報告、ＡＤＶＥＲＳＥ　ＥＶＥＮＴ　ＲＥＰＯＲＴ、アメリカ食品医薬品局;異議申立 90／00274 その他 日本薬局方解説書編集委員会、ヘパリンナトリウム注射液、第十四改正　日本薬局方解説書、廣川書店、20010627、Ｐ．Ｃ－２６３３－２６３５;異議申立 90／00275 その他 ヘパリンナトリウム注Ｎ「味の素」の添付文書、日本薬局方　ヘパリンナトリウム注射液、200604;異議申立 90／00276 その他 米国特許第３０３０２７２号明細書の部分翻訳文;異議申立 90／00277 その他 佐々木次雄、日本薬局方に準拠した滅菌法及び微生物殺滅法、財団法人　日本規格協会、19980210、第１版、Ｐ１１５－１２１;異議申立 90／00278 その他 ＤＥＮＮＩＳ　ＪＥＮＫＥ、ＥＸＴＲＡＣＴＡＢＬＥ　ＳＵＢＳＴＡＮＣＥＳ　ＦＲＯＭ　ＰＬＡＳＴＩＣ　ＭＡＴＥＲＩＡＬＳ　ＵＳＥＤ　ＩＮ　ＳＯＬＵＴＩＯＮ　ＣＯＮＴＡＣＴ　ＡＰＰＬＩＣＡＴＩＯＮＳ、ＰＤＡ　ＪＯＵＲＮＡＬ　ＯＦ　ＰＨＡＲＭＡＣＥＵＴＩＣＡＬ　ＳＣＩＥＮＣＥ　ＡＮＤ　ＴＥＣＨＮＯＬＯＧＹ、200605、Ｖ６０　Ｎ３、Ｐ１９１－２０７;異議申立 90／00279 その他 ＡＢＰＩ　ＣＯＭＰＥＮＤＩＵＭ　ＯＦ　ＤＡＴＡ　ＳＨＥＥＴＳ　ＡＮＤ　ＳＵＭＭＡＲＩＥＳ　ＯＦ　ＰＲＯＤＵＣＴ　ＣＨＡＲＡＣＴＥＲＩＳＴＣＳ　１９９６－９７、Ｐ５１２;異議申立 90／00337 その他 ＨＥＰＡＲＩＮ　ＬＯＣＫ　ＦＬＵＳＨ　ＳＯＬＵＴＩＯＮ，　ＵＳＰ、ＡＢＢＯＴＴ　ＬＡＢＯＲＡＴＲＩＥＳ、200606、５８－６２１２;異議申立 90／00338 その他 申請番号Ｋ０１１９６７に関する市販前通知、５１０（Ｋ）ＰＲＥＭＡＲＫＥＴ　ＮＯＴＩＦＩＣＡＴＩＯＮ　ＤＡＴＡＢＡＳＥ、アメリカ食品医薬品局（ＦＤＡ）;異議申立 90／00339 その他 申請番号Ｋ００３２４５に関する有害事象報告、ＡＤＶＥＲＳＥ　ＥＶＥＮＴ　ＲＥＰＯＲＴ、アメリカ食品医薬品局（ＦＤＡ）;異議申立 90／00340 その他 日本薬局方解説書編集委員会　編、ヘパリンナトリウム注射液、第十四改正　日本薬局方解説書、廣川書店、20010627、Ｐ．Ｃ－２６３３～Ｃ－２６３５;異議申立 90／00341 その他 日本薬局方　ヘパリンナトリウム注射液　ヘパリンナトリウム注Ｎ「味の素」の添付書類、200604;異議申立 90／00342 その他 佐々木次雄、日本薬局方に準じた滅菌法及び微生物殺滅法、財団法人日本規格協会、19980210、第１版、Ｐ１１５－１２１;異議申立 90／00343 その他 ＤＥＮＮＩＳ　ＪＥＮＫＥ、ＥＸＴＲＡＣＴＡＢＬＥ　ＳＵＢＳＴＡＮＣＥ　ＦＲＯＭ　ＰＬＡＳＴＩＣ　ＭＡＴＥＲＩＡＬＳ　ＵＳＥＤ　ＩＮ　ＳＯＬＵＴＩＯＮ　ＣＯＮＴＡＣＴ　ＡＰＰＬＩＣＡＴＩＯＮＳ、ＰＤＡ　ＪＯＵＲＮＡＬ　ＯＦ　ＰＨＡＲＭＡＣＥＵＴＩＣＡＬ　ＳＩＥＮＣＥ　ＡＮＤ　ＴＥＣＨＮＯＬＯＧＹ、2006、Ｖ６０　Ｎ３、Ｐ１９１－２０７;異議申立 90／00344 その他 ＡＢＰＩ　ＣＯＭＰＥＮＩＵＭ　ＯＦ　ＤＡＴＡ　ＳＨＥＥＴＳ　ＡＮＤ　ＳＵＭＭＡＲＩＥＳ　ＯＦ　ＰＲＯＤＵＣＴ　ＣＨＡＲＡＣＴＥＲＩＳＴＩＣＳ　１９９６－９７、Ｐ５１２;異議申立 90／00345 その他 平成２０年１２月４日付け提出の訂正審判請求書、訂正２００８－３９０１２９号事件</t>
  </si>
  <si>
    <t>拒絶理由通知（拒絶理由の引用文献情報）（2007/03/05）引用非特許 70／08105 国内図書館 日本薬局方解説書編集委員会編、第十四改正　日本薬局方解説書、廣川書店、20010627、Ｃ２６３３－２６３５;拒絶理由通知（拒絶理由の引用文献情報）（2007/03/05）特表2002-511318;拒絶理由通知（拒絶理由の引用文献情報）（2007/08/08）;拒絶理由通知（拒絶理由の引用文献情報）（2007/08/08）特開平02-068039;拒絶理由通知（拒絶理由の引用文献情報）（2007/08/08）Elsevier番号 70／44129 国内図書館 日本薬局方解説書編集委員会編、第十四改正　日本薬局方解説書、廣川書店、20010627、Ｃ－２６３２～２６３５;拒絶理由通知（拒絶理由の引用文献情報）（2007/08/08）特表2002-511318;登録査定　　（登録査定の参考文献情報）（2007/12/21）;登録査定　　（登録査定の参考文献情報）（2007/12/21）特開平02-068039;登録査定　　（登録査定の参考文献情報）（2007/12/21）審引用／抽論 70／16899 国内図書館 日本薬局方解説書編集委員会編、第十四改正　日本薬局方解説書、廣川書店、20010627、Ｃ－２６３２～２６３５;登録査定　　（登録査定の参考文献情報）（2007/12/21）特表2002-511318;審判請求証拠（無効審判請求の引用文献情報）（2009/03/03）;審判請求証拠（無効審判請求の引用文献情報）（2009/03/03）特開平05-222078;審判請求証拠（無効審判請求の引用文献情報）（2009/03/03）特開平10-130440;審判請求証拠（無効審判請求の引用文献情報）（2009/03/03）異議申立 90／00243 その他 ＨＥＰＡＲＩＮ　ＬＯＣＫ　ＦＬＵＳＨ　ＳＯＬＵＴＩＯＮ，　ＵＳＰ　及び訳文、ＡＢＢＯＴＴ　ＬＡＢＯＲＡＴＯＲＩＥＳ、200006;審判請求証拠（無効審判請求の引用文献情報）（2009/03/03）異議申立 90／00244 その他 申請番号Ｋ０１１９６７に関する市販前通知データベース、５１０Ｋ　ＰＲＥＭＡＲＫＥＴ　ＮＯＴＩＦＩＣＡＴＩＯＮ　ＤＡＴＡＢＡＳＥ、アメリカ食品医薬局;審判請求証拠（無効審判請求の引用文献情報）（2009/03/03）異議申立 90／00245 その他 申請番号Ｋ００３２４５に関する有害事象報告、ＡＤＶＥＲＳＥ　ＥＶＥＮＴ　ＲＥＰＯＲＴ、アメリカ食品医薬局;審判請求証拠（無効審判請求の引用文献情報）（2009/03/03）異議申立 90／00247 その他 ヘパリンナトリウム注Ｎ「味の素」の添付書類、日本薬局方　ヘパリンナトリウム注射液、200604;審判請求証拠（無効審判請求の引用文献情報）（2009/03/03）異議申立 90／00248 その他 米国特許第３０３０２７２号明細書の部分翻訳文;審判請求証拠（無効審判請求の引用文献情報）（2009/03/03）異議申立 90／00249 その他 佐々木次雄、日本薬局方に準拠した滅菌法及び微生物殺滅法、財団法人　日本規格協会、19980210、第１版、Ｐ１１５－１２１;審判請求証拠（無効審判請求の引用文献情報）（2009/03/03）異議申立 90／00250 その他 ＤＥＮＮＩＳ　ＪＥＮＫＥ、ＥＸＴＲＡＣＴＡＢＬＥ　ＳＵＢＳＴＡＮＣＥ　ＦＲＯＭ　ＰＬＡＳＴＩＣ　ＭＡＴＥＲＩＡＬＳ　ＵＳＥＤ　ＩＮ　ＳＯＬＵＴＩＯＮ　ＣＯＮＴＡＣＴ　ＡＰＰＬＩＣＡＴＩＯＮＳ：ＡＮ　ＵＰＤＡＴＡＤ　ＲＥＶＩＥＷ、ＰＤＡ　ＪＯＵＲＮＡＬ　ＯＦ　ＰＨＡＲＭＡＣＥＵＴＩＣＡＬ　ＳＣＩＥＮＣＥ　ＡＮＤ　ＴＥＣＨＮＯＬＯＧＹ、2006、Ｖ６０　Ｎ３、Ｐ１９１－２０７;審判請求証拠（無効審判請求の引用文献情報）（2009/03/03）異議申立 90／00251 その他 ＨＥＰＡＲＩＮ　ＳＯＤＩＵＭ　１０００　ＩＵ／ＭＬ　ＡＭＰＯＵＬＥ，ＳＯＬＵＴＩＯＮ　ＦＯＲ　ＩＮＦＵＳＩＯＮ（ＬＥＯ　ＬＡＢＯＲＡＴＯＲＩＥＳ）;審判請求証拠（無効審判請求の引用文献情報）（2009/03/03）特表平02-503199;審判請求証拠（無効審判請求の引用文献情報）（2009/03/11）;審判請求証拠（無効審判請求の引用文献情報）（2009/03/11）特開平05-222078;審判請求証拠（無効審判請求の引用文献情報）（2009/03/11）特開平10-130440;審判請求証拠（無効審判請求の引用文献情報）（2009/03/11）異議申立 90／00271 その他 ＨＥＰＡＲＩＮ　ＬＯＣＫ　ＦＬＵＳＨ　ＳＯＬＵＴＩＯＮ，　ＵＳＰおよびその部分訳文、ＡＢＢＯＴＴ　ＬＡＢＯＲＡＴＯＲＩＥＳ、200606;審判請求証拠（無効審判請求の引用文献情報）（2009/03/11）異議申立 90／00272 その他 申請番号Ｋ０１１９６７に関する市販前通知データベース、Ｋ５１０（Ｋ）ＰＲＥＭＡＲＫＥＴ　ＮＯＴＩＦＩＣＡＴＩＯＮ　ＤＡＴＡＢＡＳＥ、アメリカ食品医薬品局;審判請求証拠（無効審判請求の引用文献情報）（2009/03/11）異議申立 90／00273 その他 申請番号Ｋ００３２４５に関する有害事象報告、ＡＤＶＥＲＳＥ　ＥＶＥＮＴ　ＲＥＰＯＲＴ、アメリカ食品医薬品局;審判請求証拠（無効審判請求の引用文献情報）（2009/03/11）異議申立 90／00274 その他 日本薬局方解説書編集委員会、ヘパリンナトリウム注射液、第十四改正　日本薬局方解説書、廣川書店、20010627、Ｐ．Ｃ－２６３３－２６３５;審判請求証拠（無効審判請求の引用文献情報）（2009/03/11）異議申立 90／00275 その他 ヘパリンナトリウム注Ｎ「味の素」の添付文書、日本薬局方　ヘパリンナトリウム注射液、200604;審判請求証拠（無効審判請求の引用文献情報）（2009/03/11）異議申立 90／00276 その他 米国特許第３０３０２７２号明細書の部分翻訳文;審判請求証拠（無効審判請求の引用文献情報）（2009/03/11）異議申立 90／00277 その他 佐々木次雄、日本薬局方に準拠した滅菌法及び微生物殺滅法、財団法人　日本規格協会、19980210、第１版、Ｐ１１５－１２１;審判請求証拠（無効審判請求の引用文献情報）（2009/03/11）異議申立 90／00278 その他 ＤＥＮＮＩＳ　ＪＥＮＫＥ、ＥＸＴＲＡＣＴＡＢＬＥ　ＳＵＢＳＴＡＮＣＥＳ　ＦＲＯＭ　ＰＬＡＳＴＩＣ　ＭＡＴＥＲＩＡＬＳ　ＵＳＥＤ　ＩＮ　ＳＯＬＵＴＩＯＮ　ＣＯＮＴＡＣＴ　ＡＰＰＬＩＣＡＴＩＯＮＳ、ＰＤＡ　ＪＯＵＲＮＡＬ　ＯＦ　ＰＨＡＲＭＡＣＥＵＴＩＣＡＬ　ＳＣＩＥＮＣＥ　ＡＮＤ　ＴＥＣＨＮＯＬＯＧＹ、200605、Ｖ６０　Ｎ３、Ｐ１９１－２０７;審判請求証拠（無効審判請求の引用文献情報）（2009/03/11）異議申立 90／00279 その他 ＡＢＰＩ　ＣＯＭＰＥＮＤＩＵＭ　ＯＦ　ＤＡＴＡ　ＳＨＥＥＴＳ　ＡＮＤ　ＳＵＭＭＡＲＩＥＳ　ＯＦ　ＰＲＯＤＵＣＴ　ＣＨＡＲＡＣＴＥＲＩＳＴＣＳ　１９９６－９７、Ｐ５１２;審判請求証拠（無効審判請求の引用文献情報）（2009/03/11）特表平02-503199;審判請求証拠（無効審判請求の引用文献情報）（2009/04/07）;審判請求証拠（無効審判請求の引用文献情報）（2009/04/07）特開平05-222078;審判請求証拠（無効審判請求の引用文献情報）（2009/04/07）特開平10-130440;審判請求証拠（無効審判請求の引用文献情報）（2009/04/07）異議申立 90／00337 その他 ＨＥＰＡＲＩＮ　ＬＯＣＫ　ＦＬＵＳＨ　ＳＯＬＵＴＩＯＮ，　ＵＳＰ、ＡＢＢＯＴＴ　ＬＡＢＯＲＡＴＲＩＥＳ、200606、５８－６２１２;審判請求証拠（無効審判請求の引用文献情報）（2009/04/07）異議申立 90／00338 その他 申請番号Ｋ０１１９６７に関する市販前通知、５１０（Ｋ）ＰＲＥＭＡＲＫＥＴ　ＮＯＴＩＦＩＣＡＴＩＯＮ　ＤＡＴＡＢＡＳＥ、アメリカ食品医薬品局（ＦＤＡ）;審判請求証拠（無効審判請求の引用文献情報）（2009/04/07）異議申立 90／00339 その他 申請番号Ｋ００３２４５に関する有害事象報告、ＡＤＶＥＲＳＥ　ＥＶＥＮＴ　ＲＥＰＯＲＴ、アメリカ食品医薬品局（ＦＤＡ）;審判請求証拠（無効審判請求の引用文献情報）（2009/04/07）異議申立 90／00340 その他 日本薬局方解説書編集委員会　編、ヘパリンナトリウム注射液、第十四改正　日本薬局方解説書、廣川書店、20010627、Ｐ．Ｃ－２６３３～Ｃ－２６３５;審判請求証拠（無効審判請求の引用文献情報）（2009/04/07）異議申立 90／00341 その他 日本薬局方　ヘパリンナトリウム注射液　ヘパリンナトリウム注Ｎ「味の素」の添付書類、200604;審判請求証拠（無効審判請求の引用文献情報）（2009/04/07）異議申立 90／00342 その他 佐々木次雄、日本薬局方に準じた滅菌法及び微生物殺滅法、財団法人日本規格協会、19980210、第１版、Ｐ１１５－１２１;審判請求証拠（無効審判請求の引用文献情報）（2009/04/07）異議申立 90／00343 その他 ＤＥＮＮＩＳ　ＪＥＮＫＥ、ＥＸＴＲＡＣＴＡＢＬＥ　ＳＵＢＳＴＡＮＣＥ　ＦＲＯＭ　ＰＬＡＳＴＩＣ　ＭＡＴＥＲＩＡＬＳ　ＵＳＥＤ　ＩＮ　ＳＯＬＵＴＩＯＮ　ＣＯＮＴＡＣＴ　ＡＰＰＬＩＣＡＴＩＯＮＳ、ＰＤＡ　ＪＯＵＲＮＡＬ　ＯＦ　ＰＨＡＲＭＡＣＥＵＴＩＣＡＬ　ＳＩＥＮＣＥ　ＡＮＤ　ＴＥＣＨＮＯＬＯＧＹ、2006、Ｖ６０　Ｎ３、Ｐ１９１－２０７;審判請求証拠（無効審判請求の引用文献情報）（2009/04/07）異議申立 90／00344 その他 ＡＢＰＩ　ＣＯＭＰＥＮＩＵＭ　ＯＦ　ＤＡＴＡ　ＳＨＥＥＴＳ　ＡＮＤ　ＳＵＭＭＡＲＩＥＳ　ＯＦ　ＰＲＯＤＵＣＴ　ＣＨＡＲＡＣＴＥＲＩＳＴＩＣＳ　１９９６－９７、Ｐ５１２;審判請求証拠（無効審判請求の引用文献情報）（2009/04/07）異議申立 90／00345 その他 平成２０年１２月４日付け提出の訂正審判請求書、訂正２００８－３９０１２９号事件;審判請求証拠（無効審判請求の引用文献情報）（2009/04/07）特表平02-503199</t>
  </si>
  <si>
    <t>審判審判2009-800053号</t>
  </si>
  <si>
    <t>株式会社　大塚製薬工場</t>
  </si>
  <si>
    <t>審判（受付）:20090305:60:審判請求書（その他の請求書・申立書を含む）;審判（受付）:20090312:609:請求取下書;審判（発送）:20090318:20:審判番号通知;審判（発送）:20090318:22:審判官指定（変更）通知;審判（庁内）:20090318:95:予告登録通知;審判（庁内）:20090318:9611:請求取下登録;審判（発送）:20090323:2713:取下通知;審判（発送）:20090323:2713:取下通知</t>
  </si>
  <si>
    <t>審判請求証拠（無効審判請求の引用文献情報）（2009/03/03）</t>
  </si>
  <si>
    <t>審判請求証拠（無効審判請求の引用文献情報）（2009/03/03）特開平05-222078</t>
  </si>
  <si>
    <t>審判請求証拠（無効審判請求の引用文献情報）（2009/03/03）特開平10-130440</t>
  </si>
  <si>
    <t>審判請求証拠（無効審判請求の引用文献情報）（2009/03/03）異議申立 90／00243 その他 ＨＥＰＡＲＩＮ　ＬＯＣＫ　ＦＬＵＳＨ　ＳＯＬＵＴＩＯＮ，　ＵＳＰ　及び訳文、ＡＢＢＯＴＴ　ＬＡＢＯＲＡＴＯＲＩＥＳ、200006</t>
  </si>
  <si>
    <t>審判請求証拠（無効審判請求の引用文献情報）（2009/03/03）異議申立 90／00244 その他 申請番号Ｋ０１１９６７に関する市販前通知データベース、５１０Ｋ　ＰＲＥＭＡＲＫＥＴ　ＮＯＴＩＦＩＣＡＴＩＯＮ　ＤＡＴＡＢＡＳＥ、アメリカ食品医薬局</t>
  </si>
  <si>
    <t>審判請求証拠（無効審判請求の引用文献情報）（2009/03/03）異議申立 90／00245 その他 申請番号Ｋ００３２４５に関する有害事象報告、ＡＤＶＥＲＳＥ　ＥＶＥＮＴ　ＲＥＰＯＲＴ、アメリカ食品医薬局</t>
  </si>
  <si>
    <t>審判請求証拠（無効審判請求の引用文献情報）（2009/03/03）異議申立 90／00247 その他 ヘパリンナトリウム注Ｎ「味の素」の添付書類、日本薬局方　ヘパリンナトリウム注射液、200604</t>
  </si>
  <si>
    <t>審判請求証拠（無効審判請求の引用文献情報）（2009/03/03）異議申立 90／00248 その他 米国特許第３０３０２７２号明細書の部分翻訳文</t>
  </si>
  <si>
    <t>審判請求証拠（無効審判請求の引用文献情報）（2009/03/03）異議申立 90／00249 その他 佐々木次雄、日本薬局方に準拠した滅菌法及び微生物殺滅法、財団法人　日本規格協会、19980210、第１版、Ｐ１１５－１２１</t>
  </si>
  <si>
    <t>審判請求証拠（無効審判請求の引用文献情報）（2009/03/03）異議申立 90／00250 その他 ＤＥＮＮＩＳ　ＪＥＮＫＥ、ＥＸＴＲＡＣＴＡＢＬＥ　ＳＵＢＳＴＡＮＣＥ　ＦＲＯＭ　ＰＬＡＳＴＩＣ　ＭＡＴＥＲＩＡＬＳ　ＵＳＥＤ　ＩＮ　ＳＯＬＵＴＩＯＮ　ＣＯＮＴＡＣＴ　ＡＰＰＬＩＣＡＴＩＯＮＳ：ＡＮ　ＵＰＤＡＴＡＤ　ＲＥＶＩＥＷ、ＰＤＡ　ＪＯＵＲＮＡＬ　ＯＦ　ＰＨＡＲＭＡＣＥＵＴＩＣＡＬ　ＳＣＩＥＮＣＥ　ＡＮＤ　ＴＥＣＨＮＯＬＯＧＹ、2006、Ｖ６０　Ｎ３、Ｐ１９１－２０７</t>
  </si>
  <si>
    <t>審判請求証拠（無効審判請求の引用文献情報）（2009/03/03）異議申立 90／00251 その他 ＨＥＰＡＲＩＮ　ＳＯＤＩＵＭ　１０００　ＩＵ／ＭＬ　ＡＭＰＯＵＬＥ，ＳＯＬＵＴＩＯＮ　ＦＯＲ　ＩＮＦＵＳＩＯＮ（ＬＥＯ　ＬＡＢＯＲＡＴＯＲＩＥＳ）</t>
  </si>
  <si>
    <t>審判請求証拠（無効審判請求の引用文献情報）（2009/03/03）特表平02-503199</t>
  </si>
  <si>
    <t>審判審判2009-800056号</t>
  </si>
  <si>
    <t>審判（受付）:20090313:60:審判請求書（その他の請求書・申立書を含む）;審判（発送）:20090327:20:審判番号通知;審判（発送）:20090327:22:審判官指定（変更）通知;審判（庁内）:20090327:95:予告登録通知;審判（発送）:20090402:22:審判官指定（変更）通知;審判（受付）:20090403:609:請求取下書;審判（庁内）:20090407:9611:請求取下登録;審判（発送）:20090409:2713:取下通知;審判（庁内）:20090413:94:閲覧照会;審判（庁内）:20090414:941:閲覧貸出;審判（庁内）:20090415:942:閲覧返却</t>
  </si>
  <si>
    <t>審判請求証拠（無効審判請求の引用文献情報）（2009/03/11）</t>
  </si>
  <si>
    <t>審判請求証拠（無効審判請求の引用文献情報）（2009/03/11）特開平05-222078</t>
  </si>
  <si>
    <t>審判請求証拠（無効審判請求の引用文献情報）（2009/03/11）特開平10-130440</t>
  </si>
  <si>
    <t>審判請求証拠（無効審判請求の引用文献情報）（2009/03/11）異議申立 90／00271 その他 ＨＥＰＡＲＩＮ　ＬＯＣＫ　ＦＬＵＳＨ　ＳＯＬＵＴＩＯＮ，　ＵＳＰおよびその部分訳文、ＡＢＢＯＴＴ　ＬＡＢＯＲＡＴＯＲＩＥＳ、200606</t>
  </si>
  <si>
    <t>審判請求証拠（無効審判請求の引用文献情報）（2009/03/11）異議申立 90／00272 その他 申請番号Ｋ０１１９６７に関する市販前通知データベース、Ｋ５１０（Ｋ）ＰＲＥＭＡＲＫＥＴ　ＮＯＴＩＦＩＣＡＴＩＯＮ　ＤＡＴＡＢＡＳＥ、アメリカ食品医薬品局</t>
  </si>
  <si>
    <t>審判請求証拠（無効審判請求の引用文献情報）（2009/03/11）異議申立 90／00273 その他 申請番号Ｋ００３２４５に関する有害事象報告、ＡＤＶＥＲＳＥ　ＥＶＥＮＴ　ＲＥＰＯＲＴ、アメリカ食品医薬品局</t>
  </si>
  <si>
    <t>審判請求証拠（無効審判請求の引用文献情報）（2009/03/11）異議申立 90／00274 その他 日本薬局方解説書編集委員会、ヘパリンナトリウム注射液、第十四改正　日本薬局方解説書、廣川書店、20010627、Ｐ．Ｃ－２６３３－２６３５</t>
  </si>
  <si>
    <t>審判請求証拠（無効審判請求の引用文献情報）（2009/03/11）異議申立 90／00275 その他 ヘパリンナトリウム注Ｎ「味の素」の添付文書、日本薬局方　ヘパリンナトリウム注射液、200604</t>
  </si>
  <si>
    <t>審判請求証拠（無効審判請求の引用文献情報）（2009/03/11）異議申立 90／00276 その他 米国特許第３０３０２７２号明細書の部分翻訳文</t>
  </si>
  <si>
    <t>審判請求証拠（無効審判請求の引用文献情報）（2009/03/11）異議申立 90／00277 その他 佐々木次雄、日本薬局方に準拠した滅菌法及び微生物殺滅法、財団法人　日本規格協会、19980210、第１版、Ｐ１１５－１２１</t>
  </si>
  <si>
    <t>審判請求証拠（無効審判請求の引用文献情報）（2009/03/11）異議申立 90／00278 その他 ＤＥＮＮＩＳ　ＪＥＮＫＥ、ＥＸＴＲＡＣＴＡＢＬＥ　ＳＵＢＳＴＡＮＣＥＳ　ＦＲＯＭ　ＰＬＡＳＴＩＣ　ＭＡＴＥＲＩＡＬＳ　ＵＳＥＤ　ＩＮ　ＳＯＬＵＴＩＯＮ　ＣＯＮＴＡＣＴ　ＡＰＰＬＩＣＡＴＩＯＮＳ、ＰＤＡ　ＪＯＵＲＮＡＬ　ＯＦ　ＰＨＡＲＭＡＣＥＵＴＩＣＡＬ　ＳＣＩＥＮＣＥ　ＡＮＤ　ＴＥＣＨＮＯＬＯＧＹ、200605、Ｖ６０　Ｎ３、Ｐ１９１－２０７</t>
  </si>
  <si>
    <t>審判請求証拠（無効審判請求の引用文献情報）（2009/03/11）異議申立 90／00279 その他 ＡＢＰＩ　ＣＯＭＰＥＮＤＩＵＭ　ＯＦ　ＤＡＴＡ　ＳＨＥＥＴＳ　ＡＮＤ　ＳＵＭＭＡＲＩＥＳ　ＯＦ　ＰＲＯＤＵＣＴ　ＣＨＡＲＡＣＴＥＲＩＳＴＣＳ　１９９６－９７、Ｐ５１２</t>
  </si>
  <si>
    <t>審判請求証拠（無効審判請求の引用文献情報）（2009/03/11）特表平02-503199</t>
  </si>
  <si>
    <t>審判審判2009-800076号</t>
  </si>
  <si>
    <t>平22年（行ケ）第10142号</t>
  </si>
  <si>
    <t>審判（受付）:20090408:60:審判請求書（その他の請求書・申立書を含む）;審判（発送）:20090422:20:審判番号通知;審判（発送）:20090422:22:審判官指定（変更）通知;審判（庁内）:20090422:95:予告登録通知;審判（発送）:20090428:22:審判官指定（変更）通知;審判（発送）:20090430:17:請求書副本の送達通知（答弁指令）;審判（発送）:20090430:20:審判番号通知;審判（発送）:20090430:22:審判官指定（変更）通知;審判（庁内）:20090508:3012:郵便送達報告書;審判（受付）:20090622:781:上申書（出願人・請求人）;審判（受付）:20090622:781:上申書（出願人・請求人）;審判（受付）:20090629:57:答弁書（審判事件答弁書・異議答弁書）;審判（受付）:20091005:782:上申書（被請求人・権利者）;審判（発送）:20091006:22:審判官指定（変更）通知;審判（発送）:20091006:22:審判官指定（変更）通知;審判（発送）:20091007:171:答弁書副本の送付通知（弁駁指令）;審判（発送）:20091007:1858:上申書副本の送付通知;審判（発送）:20091007:1858:上申書副本の送付通知;審判（庁内）:20091029:94:閲覧照会;審判（庁内）:20091030:941:閲覧貸出;審判（庁内）:20091102:942:閲覧返却;審判（庁内）:20091105:94:閲覧照会;審判（庁内）:20091106:941:閲覧貸出;審判（受付）:20091109:58:弁駁書（審判事件答弁書・異議答弁書）;審判（庁内）:20091109:942:閲覧返却;審判（庁内）:20091111:94:閲覧照会;審判（庁内）:20091112:941:閲覧貸出;審判（庁内）:20091113:942:閲覧返却;審判（受付）:20091127:781:上申書（出願人・請求人）;審判（発送）:20091207:1852:弁駁書副本の送付通知;審判（発送）:20091207:1858:上申書副本の送付通知;審判（発送）:20091208:22:審判官指定（変更）通知;審判（発送）:20091208:22:審判官指定（変更）通知;審判（受付）:20100127:7422:代理人受任届（出願人・請求人）;審判（受付）:20100208:6513:口頭審理陳述要領書;審判（受付）:20100208:6513:口頭審理陳述要領書;審判（庁内）:20100209:309:調書;審判（受付）:20100219:781:上申書（出願人・請求人）;審判（受付）:20100222:782:上申書（被請求人・権利者）;審判（発送）:20100224:1858:上申書副本の送付通知;審判（発送）:20100224:1858:上申書副本の送付通知;審判（発送）:20100225:23:審理終結通知書;審判（発送）:20100225:23:審理終結通知書;審判（庁内）:20100319:94:閲覧照会;審判（庁内）:20100323:941:閲覧貸出;審判（庁内）:20100325:942:閲覧返却;審判（発送）:20100407:03:審決;審判（発送）:20100407:03:審決;審判（庁内）:20100412:3012:郵便送達報告書;審判（庁内）:20100413:3012:郵便送達報告書;審判（庁内）:20100622:96:確定登録通知</t>
  </si>
  <si>
    <t>審判請求証拠（無効審判請求の引用文献情報）（2009/04/07）</t>
  </si>
  <si>
    <t>審判請求証拠（無効審判請求の引用文献情報）（2009/04/07）特開平05-222078</t>
  </si>
  <si>
    <t>審判請求証拠（無効審判請求の引用文献情報）（2009/04/07）特開平10-130440</t>
  </si>
  <si>
    <t>審判請求証拠（無効審判請求の引用文献情報）（2009/04/07）異議申立 90／00337 その他 ＨＥＰＡＲＩＮ　ＬＯＣＫ　ＦＬＵＳＨ　ＳＯＬＵＴＩＯＮ，　ＵＳＰ、ＡＢＢＯＴＴ　ＬＡＢＯＲＡＴＲＩＥＳ、200606、５８－６２１２</t>
  </si>
  <si>
    <t>審判請求証拠（無効審判請求の引用文献情報）（2009/04/07）異議申立 90／00338 その他 申請番号Ｋ０１１９６７に関する市販前通知、５１０（Ｋ）ＰＲＥＭＡＲＫＥＴ　ＮＯＴＩＦＩＣＡＴＩＯＮ　ＤＡＴＡＢＡＳＥ、アメリカ食品医薬品局（ＦＤＡ）</t>
  </si>
  <si>
    <t>審判請求証拠（無効審判請求の引用文献情報）（2009/04/07）異議申立 90／00339 その他 申請番号Ｋ００３２４５に関する有害事象報告、ＡＤＶＥＲＳＥ　ＥＶＥＮＴ　ＲＥＰＯＲＴ、アメリカ食品医薬品局（ＦＤＡ）</t>
  </si>
  <si>
    <t>審判請求証拠（無効審判請求の引用文献情報）（2009/04/07）異議申立 90／00340 その他 日本薬局方解説書編集委員会　編、ヘパリンナトリウム注射液、第十四改正　日本薬局方解説書、廣川書店、20010627、Ｐ．Ｃ－２６３３～Ｃ－２６３５</t>
  </si>
  <si>
    <t>審判請求証拠（無効審判請求の引用文献情報）（2009/04/07）異議申立 90／00341 その他 日本薬局方　ヘパリンナトリウム注射液　ヘパリンナトリウム注Ｎ「味の素」の添付書類、200604</t>
  </si>
  <si>
    <t>審判請求証拠（無効審判請求の引用文献情報）（2009/04/07）異議申立 90／00342 その他 佐々木次雄、日本薬局方に準じた滅菌法及び微生物殺滅法、財団法人日本規格協会、19980210、第１版、Ｐ１１５－１２１</t>
  </si>
  <si>
    <t>審判請求証拠（無効審判請求の引用文献情報）（2009/04/07）異議申立 90／00343 その他 ＤＥＮＮＩＳ　ＪＥＮＫＥ、ＥＸＴＲＡＣＴＡＢＬＥ　ＳＵＢＳＴＡＮＣＥ　ＦＲＯＭ　ＰＬＡＳＴＩＣ　ＭＡＴＥＲＩＡＬＳ　ＵＳＥＤ　ＩＮ　ＳＯＬＵＴＩＯＮ　ＣＯＮＴＡＣＴ　ＡＰＰＬＩＣＡＴＩＯＮＳ、ＰＤＡ　ＪＯＵＲＮＡＬ　ＯＦ　ＰＨＡＲＭＡＣＥＵＴＩＣＡＬ　ＳＩＥＮＣＥ　ＡＮＤ　ＴＥＣＨＮＯＬＯＧＹ、2006、Ｖ６０　Ｎ３、Ｐ１９１－２０７</t>
  </si>
  <si>
    <t>審判請求証拠（無効審判請求の引用文献情報）（2009/04/07）異議申立 90／00344 その他 ＡＢＰＩ　ＣＯＭＰＥＮＩＵＭ　ＯＦ　ＤＡＴＡ　ＳＨＥＥＴＳ　ＡＮＤ　ＳＵＭＭＡＲＩＥＳ　ＯＦ　ＰＲＯＤＵＣＴ　ＣＨＡＲＡＣＴＥＲＩＳＴＩＣＳ　１９９６－９７、Ｐ５１２</t>
  </si>
  <si>
    <t>審判請求証拠（無効審判請求の引用文献情報）（2009/04/07）異議申立 90／00345 その他 平成２０年１２月４日付け提出の訂正審判請求書、訂正２００８－３９０１２９号事件</t>
  </si>
  <si>
    <t>審判請求証拠（無効審判請求の引用文献情報）（2009/04/07）特表平02-503199</t>
  </si>
  <si>
    <t>審判審判2009-800125号</t>
  </si>
  <si>
    <t>ＡＤＥＫＡクリーンエイド　株式会社</t>
  </si>
  <si>
    <t>審判（受付）:20090616:60:審判請求書（その他の請求書・申立書を含む）;審判（発送）:20090626:20:審判番号通知;審判（発送）:20090626:22:審判官指定（変更）通知;審判（庁内）:20090629:95:予告登録通知;審判（発送）:20090713:17:請求書副本の送達通知（答弁指令）;審判（発送）:20090713:20:審判番号通知;審判（発送）:20090713:22:審判官指定（変更）通知;審判（庁内）:20090717:3012:郵便送達報告書;審判（受付）:20090810:7422:代理人受任届（出願人・請求人）;審判（受付）:20091013:57:答弁書（審判事件答弁書・異議答弁書）;審判（庁内）:20091104:94:閲覧照会;審判（庁内）:20091106:941:閲覧貸出;審判（庁内）:20091117:942:閲覧返却;審判（発送）:20091119:1851:答弁書副本の送付通知;審判（発送）:20091119:22:審判官指定（変更）通知;審判（発送）:20091119:22:審判官指定（変更）通知;審判（発送）:20091130:22:審判官指定（変更）通知;審判（発送）:20091130:22:審判官指定（変更）通知;審判（受付）:20091204:6514:証拠申出書;審判（発送）:20091210:1850:副本の送付通知;審判（受付）:20100205:6513:口頭審理陳述要領書;審判（受付）:20100205:6513:口頭審理陳述要領書;審判（庁内）:20100209:309:調書;審判（発送）:20100301:03:審決;審判（発送）:20100301:03:審決;審判（庁内）:20100304:3012:郵便送達報告書;審判（庁内）:20100305:3012:郵便送達報告書;審判（庁内）:20100721:96:確定登録通知</t>
  </si>
  <si>
    <t>特願2001-517646</t>
  </si>
  <si>
    <t>特許04261103</t>
  </si>
  <si>
    <t>特表2003-507270</t>
  </si>
  <si>
    <t>PCT/US2000/022190</t>
  </si>
  <si>
    <t>WO01/012759</t>
  </si>
  <si>
    <t xml:space="preserve">B65D  65/40              </t>
  </si>
  <si>
    <t>B65D 65/40</t>
  </si>
  <si>
    <t>B65D65/40;B65D25/34;C08L91/00;C08L101/00;C10M101/02;C10M101/04;C10M105/14;C10M105/40;C10M105/58;C10M105/74;C10M107/34;C10M107/50;C10M155/02;C10M173/02;B65G15/30;C10N20/00;C10N40/00</t>
  </si>
  <si>
    <t>B65D65/40</t>
  </si>
  <si>
    <t>B65D  65/40@AFI(JP);B65D  25/34@ALI(JP);C08L  91/00@ALI(JP);C08L 101/00@ALI(JP);C10M 101/02@ALI(JP);C10M 101/04@ALI(JP);C10M 105/14@ALI(JP);C10M 105/40@ALI(JP);C10M 105/58@ALI(JP);C10M 105/74@ALI(JP);C10M 107/34@ALI(JP);C10M 107/50@ALI(JP);C10M 155/02@ALI(JP);C10M 173/02@ALI(JP);B65G  15/30@ALN(JP);C10N  20/00@ALN(JP);C10N  40/00@ALN(JP)</t>
  </si>
  <si>
    <t>B65D  65/40@AFI(JP)</t>
  </si>
  <si>
    <t>B65D  25/34@AFI(JP);B65D  65/40@AFI(JP);B65D  23/08@ALI(EP);B65G  15/30@ALI(JP);C08L  91/00@ALI(JP);C08L 101/00@ALI(JP);C10M 101/00@ALI(EP);C10M 101/02@ALI(JP);C10M 101/04@ALI(JP);C10M 105/14@ALI(JP);C10M 105/24@ALI(EP);C10M 105/40@ALI(JP);C10M 105/58@ALI(JP);C10M 105/74@ALI(JP);C10M 107/34@ALI(JP);C10M 107/38@ALI(EP);C10M 107/50@ALI(JP);C10M 111/02@ALI(EP);C10M 111/04@ALI(EP);C10M 139/04@ALI(EP);C10M 141/12@ALI(EP);C10M 155/02@ALI(JP);C10M 157/10@ALI(EP);C10M 159/00@ALI(EP);C10M 169/04@ALI(EP);C10M 171/00@ALI(EP);C10M 173/00@ALI(EP);C10M 173/02@ALI(JP);C10N  20/00@ALN(JP);C10N  40/00@ALN(JP);B65D  25/00@CFI(JP);B65D  65/40@CFI(JP);B65D  23/00@CLI(EP);B65G  15/30@CLI(JP);C08L  91/00@CLI(JP);C08L 101/00@CLI(JP);C10M 101/00@CLI(JP);C10M 105/00@CLI(JP);C10M 107/00@CLI(JP);C10M 111/00@CLI(EP);C10M 139/00@CLI(EP);C10M 141/00@CLI(EP);C10M 155/00@CLI(JP);C10M 157/00@CLI(EP);C10M 159/00@CLI(EP);C10M 169/00@CLI(EP);C10M 171/00@CLI(EP);C10M 173/00@CLI(EP);C10M 173/02@CLI(JP)</t>
  </si>
  <si>
    <t>B65D  25/34@AFI(JP)</t>
  </si>
  <si>
    <t>B65D 65/40        D;B65D 25/34        Z;C08L 91/00;C08L101/00;C10M101/02;C10M101/04;C10M105/14;C10M105/40;C10M105/58;C10M105/74;C10M107/34;C10M107/50;C10M155/02;C10M173/02;B65G 15/30        Z;C10N 20:00        Z;C10N 40:00        Z</t>
  </si>
  <si>
    <t>石田　敬;鶴田　準一;永坂　友康;西山　雅也;樋口　外治</t>
  </si>
  <si>
    <t>コンベヤー潤滑剤、応力亀裂に対する熱可塑性容器の不動態化および熱可塑性材料の応力亀裂抑制剤</t>
  </si>
  <si>
    <t xml:space="preserve">(57)【要約】 熱成形された熱可塑性物品は、熱可塑性材料と液状炭化水素油組成物とを含んでなる造形物品を形成することによって、応力亀裂促進化合物の存在下の亀裂から保護することができる。液状炭化水素油組成物は、応力亀裂促進物質が応力を受けた容器のポリマー構造物と相互作用することを防止して、このような物質における応力亀裂を防止または抑制することを我々は発見した。本発明の組成物および組成物は、びん詰め作業の間にポリエチレンテレフタレートの飲料容器中の応力亀裂を防止するとき特に有効である。びん詰め作業において、びんを水性および非水性物質、例えば、クリーナーおよび潤滑剤と接触させる。ここで水性および非水性物質はポリエステルと相互作用して特に容器基部において応力亀裂を引き起こすことがある。容器または容器のコンベヤーに、液状潤滑剤の薄い実質的に非ドリッピング性の層を適用することによって、容器、例えば、飲料容器、またはコンベヤーを潤滑する方法。この方法は、従来の希薄水性潤滑剤の使用に比較して多数の利点を提供する。 </t>
  </si>
  <si>
    <t>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ベラルーシ共和国;ベリーズ;カナダ;スイス連邦;中華人民共和国;コスタリカ共和国;キューバ共和国;チェコ共和国;ドイツ連邦共和国;デンマーク王国;ドミニカ国;アルジェリア民主人民共和国;エストニア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ノルウェー王国;ニュージーランド;ポーランド共和国;ポルトガル共和国;ルーマニア;ロシア連邦;スーダン共和国;スウェーデン王国;シンガポール共和国;スロベニア共和国;スロバキア共和国;シエラレオネ共和国;タジキスタン共和国;トルクメニスタン;トルコ共和国;トリニダード・トバゴ共和国;タンザニア連合共和国;ウクライナ;ウガンダ共和国;ウズベキスタン共和国;ベトナム社会主義共和国;セルビア・モンテネグロ;南アフリカ共和国;ジンバブエ共和国;オーストリア共和国;ベルギー王国;スイス連邦;キプロス共和国;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ブルキナファソ;ベナン共和国;中央アフリカ共和国;コンゴ共和国;コートジボワール共和国;カメルーン共和国;ガボン共和国;ギニア共和国;ギニアビサウ共和国;マリ共和国;モーリタニア・イスラム共和国;ニジェール共和国;セネガル共和国;チャド共和国;トーゴ共和国;ガーナ共和国;ガンビア共和国;ケニア共和国;レソト王国;マラウイ共和国;モザンビーク共和国;スーダン共和国;シエラレオネ共和国;スワジランド王国;タンザニア連合共和国;ウガンダ共和国;ジンバブエ共和国;アルメニア共和国;アゼルバイジャン共和国;ベラルーシ共和国;キルギス共和国;カザフスタン共和国;モルドバ共和国;ロシア連邦;タジキスタン共和国;トルクメニスタン</t>
  </si>
  <si>
    <t xml:space="preserve">(57)【特許請求の範囲】 【請求項１】 水混和性シリコーン物質と水混和性潤滑剤との混合物を、コンベヤーの容器接触表面の少なくとも一部分に適用するか、あるいは容器のコンベヤー接触表面の少なくとも一部分に適用することからなる、コンベヤーに沿った容器の通路を潤滑する方法。 【請求項２】 前記シリコーン物質がシリコーンエマルジョン、微細なシリコーン粉末、またはシリコーン界面活性剤からなる、請求項１に記載の方法。 【請求項３】 前記混合物が０．５～８重量％のシリコーン物質と、５０～９０重量％の水混和性潤滑剤と、２～４９．５重量％の水または親水性希釈剤とを含んでなる、請求項１に記載の方法。 【請求項４】 前記シリコーン物質がシリコーンエマルジョン、微細シリコーン粉末、またはシリコーン界面活性剤を含んでなり；そして水混和性潤滑剤がヒドロキシ含有化合物、ポリアルキレングリコール、エチレンとプロピレンオキシドとのコポリマー、ソルビタンエステルまたは前記潤滑剤のいずれかの誘導体を含んでなる、請求項１に記載の方法。 【請求項５】 前記シリコーン物質がポリジメチルシロキサン、ポリアルキルシロキサン，またはポリフェニルシロキサンを含んでなる、請求項１に記載の方法。 【請求項６】 前記混合物が実質的に非水性である、請求項１に記載の方法。 </t>
  </si>
  <si>
    <t>1999/08/16;1999/08/16;1999/11/17;2000/06/16;2000/06/16;2000/06/16</t>
  </si>
  <si>
    <t>SFG0000747246</t>
  </si>
  <si>
    <t>特開平10-129642;特表平06-504961;特開平08-057294;特開昭57-044656;特表平06-503116</t>
  </si>
  <si>
    <t>特開昭57-044656;特開平08-057294;特開平10-129642;特表平06-503116;特表平06-504961;特開平01-096294;特開平05-032789;特開平06-049210;特開平10-310646;特公昭49-017993;特公平06-092540;異議申立 90／00500 その他 信越シリコーン「消泡剤」（製品パンフレット）;異議申立 90／00501 その他 ＭＡＺＵ（Ｒ）　ＤＦ２１０　Ｓ　ＤＥＦＯＡＭＥＲ　の製品安全データシート;異議申立 90／00502 その他 Ｄｉｖｅｒｓｅｙ社製「ＤＩＣＯＬＵＢＥ　ＴＰ」の製品カタログ;異議申立 90／00503 その他 Ｄｉｖｅｒｓｅｙ社製「ＤＩＣＯＬＵＢＥ　ＴＰ」の製品安全シート;異議申立 90／00504 その他 ＣｈｅｍｌＤｐｌｕｓ　ｌｉｔｅ　　　ＲＮ：６７７６２－８７－２、米国国立衛生研究所　ホームページ;異議申立 90／00505 その他 ＣｈｅｍｌＤｐｌｕｓ　Ｌｉｔｅ　　ＲＮ：６３１４８－６１－９、米国国立衛生研究所　ホームページ;異議申立 90／00506 その他 日本ユニカー株式会社製「ＮＵＣシリコーン消泡剤」（製品パンフレット）;異議申立 90／00507 その他 シリコーンニューズ、信越化学株式会社シリコーン事業本部統括部、199801、第７２号;異議申立 90／00508 その他 大三工業株式会社製「食品工業用コンベアー用水溶性潤滑剤」（製品パンフレット）;特表平10-504846</t>
  </si>
  <si>
    <t>先行技術調査（先行技術調査結果の参考文献情報）（2008/09/16）特開昭57-044656;先行技術調査（先行技術調査結果の参考文献情報）（2008/09/16）特開平08-057294;先行技術調査（先行技術調査結果の参考文献情報）（2008/09/16）特開平10-129642;先行技術調査（先行技術調査結果の参考文献情報）（2008/09/16）特表平06-503116;先行技術調査（先行技術調査結果の参考文献情報）（2008/09/16）特表平06-504961;登録査定　　（登録査定の参考文献情報）（2008/12/19）特開昭57-044656;登録査定　　（登録査定の参考文献情報）（2008/12/19）特開平08-057294;登録査定　　（登録査定の参考文献情報）（2008/12/19）特開平10-129642;登録査定　　（登録査定の参考文献情報）（2008/12/19）特表平06-503116;登録査定　　（登録査定の参考文献情報）（2008/12/19）特表平06-504961;審判請求証拠（無効審判請求の引用文献情報）（2009/06/16）特開平01-096294;審判請求証拠（無効審判請求の引用文献情報）（2009/06/16）特開平05-032789;審判請求証拠（無効審判請求の引用文献情報）（2009/06/16）特開平06-049210;審判請求証拠（無効審判請求の引用文献情報）（2009/06/16）特開平10-310646;審判請求証拠（無効審判請求の引用文献情報）（2009/06/16）特公昭49-017993;審判請求証拠（無効審判請求の引用文献情報）（2009/06/16）特公平06-092540;審判請求証拠（無効審判請求の引用文献情報）（2009/06/16）異議申立 90／00500 その他 信越シリコーン「消泡剤」（製品パンフレット）;審判請求証拠（無効審判請求の引用文献情報）（2009/06/16）異議申立 90／00501 その他 ＭＡＺＵ（Ｒ）　ＤＦ２１０　Ｓ　ＤＥＦＯＡＭＥＲ　の製品安全データシート;審判請求証拠（無効審判請求の引用文献情報）（2009/06/16）異議申立 90／00502 その他 Ｄｉｖｅｒｓｅｙ社製「ＤＩＣＯＬＵＢＥ　ＴＰ」の製品カタログ;審判請求証拠（無効審判請求の引用文献情報）（2009/06/16）異議申立 90／00503 その他 Ｄｉｖｅｒｓｅｙ社製「ＤＩＣＯＬＵＢＥ　ＴＰ」の製品安全シート;審判請求証拠（無効審判請求の引用文献情報）（2009/06/16）異議申立 90／00504 その他 ＣｈｅｍｌＤｐｌｕｓ　ｌｉｔｅ　　　ＲＮ：６７７６２－８７－２、米国国立衛生研究所　ホームページ;審判請求証拠（無効審判請求の引用文献情報）（2009/06/16）異議申立 90／00505 その他 ＣｈｅｍｌＤｐｌｕｓ　Ｌｉｔｅ　　ＲＮ：６３１４８－６１－９、米国国立衛生研究所　ホームページ;審判請求証拠（無効審判請求の引用文献情報）（2009/06/16）異議申立 90／00506 その他 日本ユニカー株式会社製「ＮＵＣシリコーン消泡剤」（製品パンフレット）;審判請求証拠（無効審判請求の引用文献情報）（2009/06/16）異議申立 90／00507 その他 シリコーンニューズ、信越化学株式会社シリコーン事業本部統括部、199801、第７２号;審判請求証拠（無効審判請求の引用文献情報）（2009/06/16）異議申立 90／00508 その他 大三工業株式会社製「食品工業用コンベアー用水溶性潤滑剤」（製品パンフレット）;審判請求証拠（無効審判請求の引用文献情報）（2009/06/16）特表平06-503116;審判請求証拠（無効審判請求の引用文献情報）（2009/06/16）特表平10-504846</t>
  </si>
  <si>
    <t>ＢＡ２０潤滑剤;ＢＡ２０底ガタ防止突出部;ＢＡ２０ストレスクラツク防止剤;ＢＡ１５ＰＥＴ;ストレスクラツク;応力亀裂抑制剤</t>
  </si>
  <si>
    <t>審判請求証拠（無効審判請求の引用文献情報）（2009/06/16）特開平01-096294</t>
  </si>
  <si>
    <t>審判請求証拠（無効審判請求の引用文献情報）（2009/06/16）特開平05-032789</t>
  </si>
  <si>
    <t>審判請求証拠（無効審判請求の引用文献情報）（2009/06/16）特開平06-049210</t>
  </si>
  <si>
    <t>審判請求証拠（無効審判請求の引用文献情報）（2009/06/16）特開平10-310646</t>
  </si>
  <si>
    <t>審判請求証拠（無効審判請求の引用文献情報）（2009/06/16）特公昭49-017993</t>
  </si>
  <si>
    <t>審判請求証拠（無効審判請求の引用文献情報）（2009/06/16）特公平06-092540</t>
  </si>
  <si>
    <t>審判請求証拠（無効審判請求の引用文献情報）（2009/06/16）異議申立 90／00500 その他 信越シリコーン「消泡剤」（製品パンフレット）</t>
  </si>
  <si>
    <t>審判請求証拠（無効審判請求の引用文献情報）（2009/06/16）異議申立 90／00501 その他 ＭＡＺＵ（Ｒ）　ＤＦ２１０　Ｓ　ＤＥＦＯＡＭＥＲ　の製品安全データシート</t>
  </si>
  <si>
    <t>審判請求証拠（無効審判請求の引用文献情報）（2009/06/16）異議申立 90／00502 その他 Ｄｉｖｅｒｓｅｙ社製「ＤＩＣＯＬＵＢＥ　ＴＰ」の製品カタログ</t>
  </si>
  <si>
    <t>審判請求証拠（無効審判請求の引用文献情報）（2009/06/16）異議申立 90／00503 その他 Ｄｉｖｅｒｓｅｙ社製「ＤＩＣＯＬＵＢＥ　ＴＰ」の製品安全シート</t>
  </si>
  <si>
    <t>審判請求証拠（無効審判請求の引用文献情報）（2009/06/16）異議申立 90／00504 その他 ＣｈｅｍｌＤｐｌｕｓ　ｌｉｔｅ　　　ＲＮ：６７７６２－８７－２、米国国立衛生研究所　ホームページ</t>
  </si>
  <si>
    <t>審判請求証拠（無効審判請求の引用文献情報）（2009/06/16）異議申立 90／00505 その他 ＣｈｅｍｌＤｐｌｕｓ　Ｌｉｔｅ　　ＲＮ：６３１４８－６１－９、米国国立衛生研究所　ホームページ</t>
  </si>
  <si>
    <t>審判請求証拠（無効審判請求の引用文献情報）（2009/06/16）異議申立 90／00506 その他 日本ユニカー株式会社製「ＮＵＣシリコーン消泡剤」（製品パンフレット）</t>
  </si>
  <si>
    <t>審判請求証拠（無効審判請求の引用文献情報）（2009/06/16）異議申立 90／00507 その他 シリコーンニューズ、信越化学株式会社シリコーン事業本部統括部、199801、第７２号</t>
  </si>
  <si>
    <t>審判請求証拠（無効審判請求の引用文献情報）（2009/06/16）異議申立 90／00508 その他 大三工業株式会社製「食品工業用コンベアー用水溶性潤滑剤」（製品パンフレット）</t>
  </si>
  <si>
    <t>審判請求証拠（無効審判請求の引用文献情報）（2009/06/16）特表平06-503116</t>
  </si>
  <si>
    <t>審判請求証拠（無効審判請求の引用文献情報）（2009/06/16）特表平10-504846</t>
  </si>
  <si>
    <t>審判審判2008-800283号</t>
  </si>
  <si>
    <t>小山田　敏信</t>
  </si>
  <si>
    <t>審判（受付）:20081215:60:審判請求書（その他の請求書・申立書を含む）;審判（庁内）:20081226:95:予告登録通知;審判（発送）:20090105:20:審判番号通知;審判（発送）:20090105:22:審判官指定（変更）通知;審判（発送）:20090109:17:請求書副本の送達通知（答弁指令）;審判（発送）:20090109:17:請求書副本の送達通知（答弁指令）;審判（発送）:20090109:20:審判番号通知;審判（発送）:20090109:20:審判番号通知;審判（発送）:20090109:22:審判官指定（変更）通知;審判（発送）:20090109:22:審判官指定（変更）通知;審判（庁内）:20090119:3012:郵便送達報告書;審判（庁内）:20090121:3012:郵便送達報告書;審判（受付）:20090310:57:答弁書（審判事件答弁書・異議答弁書）;審判（受付）:20090310:611:訂正請求書;審判（庁内）:20090313:94:閲覧照会;審判（庁内）:20090316:941:閲覧貸出;審判（庁内）:20090319:942:閲覧返却;審判（発送）:20090324:22:審判官指定（変更）通知;審判（発送）:20090324:22:審判官指定（変更）通知;審判（発送）:20090416:171:答弁書副本の送付通知（弁駁指令）;審判（発送）:20090416:173:訂正請求副本送付通知（弁駁指令）;審判（受付）:20090519:58:弁駁書（審判事件答弁書・異議答弁書）;審判（発送）:20090618:1852:弁駁書副本の送付通知;審判（発送）:20090703:22:審判官指定（変更）通知;審判（発送）:20090703:22:審判官指定（変更）通知;審判（受付）:20090804:6513:口頭審理陳述要領書;審判（受付）:20090804:6513:口頭審理陳述要領書;審判（庁内）:20090806:309:調書;審判（受付）:20090825:781:上申書（出願人・請求人）;審判（受付）:20090826:782:上申書（被請求人・権利者）;審判（受付）:20090908:782:上申書（被請求人・権利者）;審判（受付）:20090909:781:上申書（出願人・請求人）;審判（発送）:20091013:1858:上申書副本の送付通知;審判（発送）:20091013:1858:上申書副本の送付通知;審判（発送）:20091013:1858:上申書副本の送付通知;審判（発送）:20091013:1858:上申書副本の送付通知;審判（発送）:20091013:23:審理終結通知書;審判（発送）:20091013:23:審理終結通知書;審判（発送）:20100104:24:手続続行通知書（権利異動）;審判（発送）:20100104:24:手続続行通知書（権利異動）;審判（発送）:20100104:24:手続続行通知書（権利異動）;審判（発送）:20100106:03:審決;審判（発送）:20100106:03:審決;審判（庁内）:20100113:3012:郵便送達報告書;審判（庁内）:20100113:3012:郵便送達報告書;審判（庁内）:20100303:96:確定登録通知</t>
  </si>
  <si>
    <t>特願2001-550128</t>
  </si>
  <si>
    <t>特許03770833</t>
  </si>
  <si>
    <t>WO01/049584</t>
  </si>
  <si>
    <t>PCT/JP2000/008752</t>
  </si>
  <si>
    <t xml:space="preserve">B65D  77/00              </t>
  </si>
  <si>
    <t>B65D 77/00</t>
  </si>
  <si>
    <t>B65D77/00;B65D65/46;B65D81/28;D03D15/00</t>
  </si>
  <si>
    <t>B65D77/00</t>
  </si>
  <si>
    <t>B65D  77/00@AFI(JP);B65D  65/46@ALI(JP);B65D  81/28@ALI(JP);D03D  15/00@ALI(JP)</t>
  </si>
  <si>
    <t>B65D  77/00@AFI(JP)</t>
  </si>
  <si>
    <t>B65D  77/00@AFI(JP);A01N  25/34@ALI(EP);A01N  37/36@ALI(EP);B65D  65/46@ALI(JP);B65D  81/00@ALI(EP);B65D  81/28@ALI(JP);B65D  85/808@ALI(EP);D03D  15/00@ALI(JP);A01N  25/34@CFI(EP);A01N  37/36@CLI(EP);B65D  65/46@CLI(JP);B65D  77/00@CLI(JP);B65D  81/00@CLI(EP);B65D  81/28@CLI(JP);B65D  85/804@CLI(EP);D03D  15/00@CLI(JP)</t>
  </si>
  <si>
    <t>B65D 77/00        F;B65D 77/00;B65D 65/46;B65D 81/28        C;D03D 15/00        A;B65D 77/00;B65D 77/00        F;D03D 15/00        A</t>
  </si>
  <si>
    <t>石田　敬;西舘　和之;鶴田　準一;西山　雅也;樋口　外治</t>
  </si>
  <si>
    <t xml:space="preserve">(57)【要約】 抗菌性に優れ、抽出前には被抽出材料を衛生的に保持して、抽出後には、その腐敗による悪臭及びぬめりの発生を防止することができ、かつ生分解可能な抽出容器において、その少なくとも濾過面を、織物及び編物から選ばれた透水性シートにより形成し、この透水性シートをポリ乳酸系抗菌性・生分解性重合体を主成分として含み、かつ１～１００ｄｔｅｘの繊度を有する繊維を用いて形成する。 </t>
  </si>
  <si>
    <t>特願2000-005784</t>
  </si>
  <si>
    <t>オーストラリア連邦;カナダ;中華人民共和国;日本国;大韓民国;シンガポール共和国;アメリカ合衆国;オーストリア共和国;ベルギー王国;スイス連邦;キプロス共和国;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トルコ共和国</t>
  </si>
  <si>
    <t xml:space="preserve">(57)【特許請求の範囲】 【請求項１】 織物から選ばれた透水性シートにより形成された濾過面を有し、 前記透水性シートを形成する繊維が、主成分としてポリ乳酸系抗菌性・生分解性重合体を含み、かつ１～100dtexの繊度を有し 前記濾過面を形成する透水性織物シートの下記式により表されるカバーファクタ値Ｋ： Ｋ＝（Ｎ×（Ａ）1/2／Ｔ）＋（Ｍ×（Ｂ）1/2／Ｓ） 〔但し、上式中、Ｎは経糸密度（本／10cm）を表し、Ｍは緯系密度（本／10cm）を表し、Ａは経糸の繊度（dtex）を表し、Ｂは緯糸の繊度（dtex）を表し、Ｔは経糸の比重を表し、Ｓは緯糸の比重を表す。〕 が、1600～6400であることを特徴とする、抗菌性・生分解性抽出容器。 【請求項２】 前記濾過面が、袋状体の表面の少なくとも一部をなしている、請求の範囲第１項に記載の抗菌性・生分解性抽出容器。 </t>
  </si>
  <si>
    <t>SFG0001390686</t>
  </si>
  <si>
    <t>特開平11-42164;特開平4-334448;米国特許5498650;特表2001-524873</t>
  </si>
  <si>
    <t>特開平04-334448;特開平11-042164;特表2001-524873;特開平07-054238;特開平07-310236;特開平09-308578;特開平11-076065;異議申立 80／01129 その他 日本繊維機械学会（第５回）春季セミナー講演要旨集、社団法人日本繊維機械学会、199903、Ｐ．５０－６１;異議申立 80／01130 国内図書館 被服学事典、株式会社朝倉書店、19860420、初版・第６刷、Ｐ．７９，１０９，１１０;異議申立 80／01131 国内図書館 ＪＩＳ工業用語大辞典、（財）日本規格協会、19911120、第３版、Ｐ．１２７;異議申立 80／01132 国内図書館 マグローヒル科学技術用語大辞典、株式会社日刊工業新聞社、19960930、第３版１刷、Ｐ．８２２</t>
  </si>
  <si>
    <t>登録査定　　（登録査定の参考文献情報）（2005/12/20）;登録査定　　（登録査定の参考文献情報）（2005/12/20）特開平04-334448;登録査定　　（登録査定の参考文献情報）（2005/12/20）特開平11-042164;登録査定　　（登録査定の参考文献情報）（2005/12/20）特表2001-524873;審判請求証拠（無効審判請求の引用文献情報）（2008/12/11）特開平07-054238;審判請求証拠（無効審判請求の引用文献情報）（2008/12/11）特開平07-310236;審判請求証拠（無効審判請求の引用文献情報）（2008/12/11）特開平09-308578;審判請求証拠（無効審判請求の引用文献情報）（2008/12/11）特開平11-076065;審判請求証拠（無効審判請求の引用文献情報）（2008/12/11）異議申立 80／01129 その他 日本繊維機械学会（第５回）春季セミナー講演要旨集、社団法人日本繊維機械学会、199903、Ｐ．５０－６１;審判請求証拠（無効審判請求の引用文献情報）（2008/12/11）異議申立 80／01130 国内図書館 被服学事典、株式会社朝倉書店、19860420、初版・第６刷、Ｐ．７９，１０９，１１０;審判請求証拠（無効審判請求の引用文献情報）（2008/12/11）異議申立 80／01131 国内図書館 ＪＩＳ工業用語大辞典、（財）日本規格協会、19911120、第３版、Ｐ．１２７;審判請求証拠（無効審判請求の引用文献情報）（2008/12/11）異議申立 80／01132 国内図書館 マグローヒル科学技術用語大辞典、株式会社日刊工業新聞社、19960930、第３版１刷、Ｐ．８２２</t>
  </si>
  <si>
    <t>ＢＢ１４．Ａポリ乳酸;ＣＡ３０抗菌性;ＣＡ３０生分解性;ＧＣ１０抗菌性重合体繊維;ＧＤ１０生分解性;ＢＢ９０生分解性;ＢＡ１８ポリ乳酸;ＢＢ９０抗菌性;ポリ乳酸繊維;抽出;生分解性;抗菌性;抽出容器</t>
  </si>
  <si>
    <t>審判請求証拠（無効審判請求の引用文献情報）（2008/12/11）特開平07-054238</t>
  </si>
  <si>
    <t>審判請求証拠（無効審判請求の引用文献情報）（2008/12/11）特開平07-310236</t>
  </si>
  <si>
    <t>審判請求証拠（無効審判請求の引用文献情報）（2008/12/11）特開平09-308578</t>
  </si>
  <si>
    <t>審判請求証拠（無効審判請求の引用文献情報）（2008/12/11）特開平11-076065</t>
  </si>
  <si>
    <t>審判請求証拠（無効審判請求の引用文献情報）（2008/12/11）異議申立 80／01129 その他 日本繊維機械学会（第５回）春季セミナー講演要旨集、社団法人日本繊維機械学会、199903、Ｐ．５０－６１</t>
  </si>
  <si>
    <t>審判請求証拠（無効審判請求の引用文献情報）（2008/12/11）異議申立 80／01130 国内図書館 被服学事典、株式会社朝倉書店、19860420、初版・第６刷、Ｐ．７９，１０９，１１０</t>
  </si>
  <si>
    <t>審判請求証拠（無効審判請求の引用文献情報）（2008/12/11）異議申立 80／01131 国内図書館 ＪＩＳ工業用語大辞典、（財）日本規格協会、19911120、第３版、Ｐ．１２７</t>
  </si>
  <si>
    <t>審判請求証拠（無効審判請求の引用文献情報）（2008/12/11）異議申立 80／01132 国内図書館 マグローヒル科学技術用語大辞典、株式会社日刊工業新聞社、19960930、第３版１刷、Ｐ．８２２</t>
  </si>
  <si>
    <t>審判審判2008-800249号</t>
  </si>
  <si>
    <t>関　達也</t>
  </si>
  <si>
    <t>審判（受付）:20081110:60:審判請求書（その他の請求書・申立書を含む）;審判（発送）:20081121:20:審判番号通知;審判（発送）:20081121:22:審判官指定（変更）通知;審判（庁内）:20081121:95:予告登録通知;審判（発送）:20081201:17:請求書副本の送達通知（答弁指令）;審判（発送）:20081201:20:審判番号通知;審判（発送）:20081201:22:審判官指定（変更）通知;審判（庁内）:20081205:3012:郵便送達報告書;審判（受付）:20090202:7442:代理人受任届（被請求人・権利者）;審判（受付）:20090202:57:答弁書（審判事件答弁書・異議答弁書）;審判（受付）:20090202:611:訂正請求書;審判（発送）:20090206:22:審判官指定（変更）通知;審判（発送）:20090206:22:審判官指定（変更）通知;審判（発送）:20090209:171:答弁書副本の送付通知（弁駁指令）;審判（発送）:20090209:173:訂正請求副本送付通知（弁駁指令）;審判（受付）:20090311:58:弁駁書（審判事件答弁書・異議答弁書）;審判（発送）:20090812:281:通知書（その他）特別送達;審判（発送）:20090812:2837:補正許否の決定;審判（発送）:20090812:2837:補正許否の決定;審判（庁内）:20090821:3012:郵便送達報告書;審判（発送）:20091005:22:審判官指定（変更）通知;審判（発送）:20091005:22:審判官指定（変更）通知;審判（受付）:20091015:6511:書面審理申立書;審判（発送）:20091210:232:書面審理通知書;審判（発送）:20091210:232:書面審理通知書;審判（発送）:20091216:23:審理終結通知書;審判（発送）:20091216:23:審理終結通知書;審判（発送）:20100209:03:審決;審判（発送）:20100209:03:審決;審判（庁内）:20100216:3012:郵便送達報告書;審判（庁内）:20100216:3012:郵便送達報告書;審判（庁内）:20100405:96:確定登録通知</t>
  </si>
  <si>
    <t>特願2002-8321</t>
  </si>
  <si>
    <t>特許03893292</t>
  </si>
  <si>
    <t>特開2003-212728</t>
  </si>
  <si>
    <t xml:space="preserve">A61K   8/97              </t>
  </si>
  <si>
    <t>A61K  7/06</t>
  </si>
  <si>
    <t>A61K8/97;A61K8/34;A61K8/26;A61K8/27;A61K8/63;A61Q5/00</t>
  </si>
  <si>
    <t>A61K8/97</t>
  </si>
  <si>
    <t>A61K   8/97@AFI(JP);A61K   8/34@ALI(JP);A61K   8/26@ALI(JP);A61K   8/27@ALI(JP);A61K   8/63@ALI(JP);A61Q   5/00@ALI(JP)</t>
  </si>
  <si>
    <t>A61K   8/97@AFI(JP)</t>
  </si>
  <si>
    <t>A61K   8/00@AFI(JP);A61K   8/97@AFI(JP);A61K   8/26@ALI(JP);A61K   8/27@ALI(JP);A61K   8/34@ALI(JP);A61K   8/63@ALI(JP);A61Q   5/00@ALI(JP);A61Q   5/04@ALI(JP);A61Q   5/10@ALI(JP);A61Q   5/12@ALI(JP);A61K   8/00@CFI(JP);A61K   8/96@CFI(JP);A61K   8/19@CLI(JP);A61K   8/30@CLI(JP);A61Q   5/00@CLI(JP);A61Q   5/04@CLI(JP);A61Q   5/10@CLI(JP);A61Q   5/12@CLI(JP)</t>
  </si>
  <si>
    <t>A61K   8/00@AFI(JP)</t>
  </si>
  <si>
    <t>A61K  8/97;A61K  8/34;A61K  8/26;A61K  8/27;A61K  8/63;A61Q  5/00</t>
  </si>
  <si>
    <t>恩田　博宣;恩田　誠</t>
  </si>
  <si>
    <t xml:space="preserve">(57)【要約】 【課題】毛髪に弾力性を付与することができるとともに、その持続性にも優れた毛髪化粧料組成物を提供する。 【解決手段】ポリフェノール類を含有する植物エキス（Ａ成分）と、芳香族アルコール、アルミニウム化合物、亜鉛化合物及びサポニンから選ばれる少なくとも一種（Ｂ成分）を毛髪化粧料組成物に配合した。 </t>
  </si>
  <si>
    <t xml:space="preserve">(57)【特許請求の範囲】 【請求項１】 下記のＡ成分及びＢ成分を含有することを特徴とする毛髪化粧料組成物。 Ａ成分：ポリフェノール類を含有する植物エキス。 Ｂ成分：ベンジルアルコール、フェネチルアルコール、γ－フェニルプロピルアルコール、シンナミルアルコール、アニスアルコール、ｐ－メチルベンジルアルコール、α－ジメチルフェネチルアルコール、α－フェニルエタノール、フェノキシエタノール、フェノキシイソプロパノール及び２－ベンジルオキシエタノールから選ばれる少なくとも一種の芳香族アルコール、 硫酸カリウムアルミニウム、硫酸アンモニウムアルミニウム、硫酸ナトリウムアルミニウム、酢酸アルミニウム、ベヘン酸アルミニウム、クエン酸アルミニウム、カプロン酸アルミニウム、塩化アルミニウム、塩酸アルミニウム、アラントインクロルヒドロキシアルミニウム、アラントインジヒドロキシアルミニウム、ジミリスチン酸アルミニウム、ジ－ｄｌ－ピロリドンカルボン酸アルミニウム、水酸化アルミニウム、クロルヒドロキシアルミニウム、イソステアリン酸アルミニウム、グリシンアルミニウム、ラノリン酸アルミニウム、モノステアリン酸アルミニウム、酸化アルミニウム、アルミニウムセスキクロロハイドレート、アルミニウムセスキクロロハイドレックスＰＥＧ、アルミニウムセスキクロロハイドレックスＰＧ及び硫酸アルミニウムから選ばれる少なくとも一種のアルミニウム化合物、 パラフェノールスルホン酸亜鉛、酢酸亜鉛、酸化亜鉛、硫酸亜鉛、ラウリン酸亜鉛及びグルコン酸亜鉛から選ばれる少なくとも一種の亜鉛化合物、 並びにサポニンから選ばれる少なくとも二種（但し、芳香族アルコール、アルミニウム化合物及びサポニンからなる組み合わせを除く）。 【請求項２】 前記Ａ成分が、オウゴンエキス、センコツエキス、ワレモコウエキス、茶エキス、トチュウエキス及びケイヒエキスから選ばれる少なくとも一種であることを特徴とする請求項１に記載の毛髪化粧料組成物。 【請求項３】 前記Ｂ成分が、前記芳香族アルコールと、前記アルミニウム化合物又は前記亜鉛化合物であることを特徴とする請求項１又は請求項２に記載の毛髪化粧料組成物。 【請求項４】 前記Ｂ成分が、前記芳香族アルコールと前記サポニンであることを特徴とする請求項１又は請求項２に記載の毛髪化粧料組成物。 【請求項５】 前記Ｂ成分が、前記アルミニウム化合物又は前記亜鉛化合物と、前記サポニンであることを特徴とする請求項１又は請求項２に記載の毛髪化粧料組成物。 </t>
  </si>
  <si>
    <t>SFG0031921041</t>
  </si>
  <si>
    <t>特開平11-049650;特許3749485;特開平02-040317;特開2001-335496;特開昭64-016713;特開2001-354570;特開2001-270816</t>
  </si>
  <si>
    <t>特開2001-270816;特開2001-335496;特開2001-354570;特開昭64-016713;特開平02-040317;特開平11-049650;特許03749485;特開2001-002550;特開2001-081038;特開昭59-101412;特開昭63-174915;特開平05-221838;特開平07-002627;異議申立 80／00995 その他 発明協会公開技報　公技番号９９－７４２２;異議申立 80／00996 その他 発明協会公開技報　公技番号９８－８８５４;異議申立 80／00997 その他 化粧品ハンドブック、19961101、Ｐ２５４－２５７;異議申立 80／00998 その他 化粧品原料辞典、19911129、Ｐ１４５;異議申立 80／00999 その他 化学大辞典、19891020、第１版　第１刷、Ｐ６;異議申立 80／01000 その他 オウゴンリキッド　製品カタログ、一丸ファルコス株式会社、19880410;異議申立 80／01001 その他 化粧品用天然抽出物製品　製品カタログの写し、丸善製薬株式会社;異議申立 80／01002 その他 植物抽出液　製品カタログの写し、香栄興業株式会社、Ｐ３－４;異議申立 80／01003 その他 ポリフェノールについての報告書;異議申立 80／01004 その他 サポニンについての報告書</t>
  </si>
  <si>
    <t>拒絶理由通知（拒絶理由の引用文献情報）（2006/03/27）特開2001-270816;拒絶理由通知（拒絶理由の引用文献情報）（2006/03/27）特開2001-335496;拒絶理由通知（拒絶理由の引用文献情報）（2006/03/27）特開2001-354570;拒絶理由通知（拒絶理由の引用文献情報）（2006/03/27）特開昭64-016713;拒絶理由通知（拒絶理由の引用文献情報）（2006/03/27）特開平02-040317;拒絶理由通知（拒絶理由の引用文献情報）（2006/09/07）特開平11-049650;拒絶理由通知（拒絶理由の引用文献情報）（2006/09/07）特許03749485;登録査定　　（登録査定の参考文献情報）（2006/11/30）特開2001-270816;登録査定　　（登録査定の参考文献情報）（2006/11/30）特開2001-335496;登録査定　　（登録査定の参考文献情報）（2006/11/30）特開2001-354570;登録査定　　（登録査定の参考文献情報）（2006/11/30）特開昭64-016713;登録査定　　（登録査定の参考文献情報）（2006/11/30）特開平02-040317;登録査定　　（登録査定の参考文献情報）（2006/11/30）特開平11-049650;登録査定　　（登録査定の参考文献情報）（2006/11/30）特許03749485;審判請求証拠（無効審判請求の引用文献情報）（2008/11/10）特開2001-002550;審判請求証拠（無効審判請求の引用文献情報）（2008/11/10）特開2001-081038;審判請求証拠（無効審判請求の引用文献情報）（2008/11/10）特開昭59-101412;審判請求証拠（無効審判請求の引用文献情報）（2008/11/10）特開昭63-174915;審判請求証拠（無効審判請求の引用文献情報）（2008/11/10）特開平05-221838;審判請求証拠（無効審判請求の引用文献情報）（2008/11/10）特開平07-002627;審判請求証拠（無効審判請求の引用文献情報）（2008/11/10）異議申立 80／00995 その他 発明協会公開技報　公技番号９９－７４２２;審判請求証拠（無効審判請求の引用文献情報）（2008/11/10）異議申立 80／00996 その他 発明協会公開技報　公技番号９８－８８５４;審判請求証拠（無効審判請求の引用文献情報）（2008/11/10）異議申立 80／00997 その他 化粧品ハンドブック、19961101、Ｐ２５４－２５７;審判請求証拠（無効審判請求の引用文献情報）（2008/11/10）異議申立 80／00998 その他 化粧品原料辞典、19911129、Ｐ１４５;審判請求証拠（無効審判請求の引用文献情報）（2008/11/10）異議申立 80／00999 その他 化学大辞典、19891020、第１版　第１刷、Ｐ６;審判請求証拠（無効審判請求の引用文献情報）（2008/11/10）異議申立 80／01000 その他 オウゴンリキッド　製品カタログ、一丸ファルコス株式会社、19880410;審判請求証拠（無効審判請求の引用文献情報）（2008/11/10）異議申立 80／01001 その他 化粧品用天然抽出物製品　製品カタログの写し、丸善製薬株式会社;審判請求証拠（無効審判請求の引用文献情報）（2008/11/10）異議申立 80／01002 その他 植物抽出液　製品カタログの写し、香栄興業株式会社、Ｐ３－４;審判請求証拠（無効審判請求の引用文献情報）（2008/11/10）異議申立 80／01003 その他 ポリフェノールについての報告書;審判請求証拠（無効審判請求の引用文献情報）（2008/11/10）異議申立 80／01004 その他 サポニンについての報告書</t>
  </si>
  <si>
    <t>ＡＡ１１茶エキス;ＡＡ１１センコツエキス;ＡＡ１１ワレモコウエキス;ＡＡ１１ケイヒエキス;ＡＡ１１オウゴンエキス;ＡＡ１１トチユウエキス</t>
  </si>
  <si>
    <t>審判請求証拠（無効審判請求の引用文献情報）（2008/11/10）特開2001-002550</t>
  </si>
  <si>
    <t>審判請求証拠（無効審判請求の引用文献情報）（2008/11/10）特開2001-081038</t>
  </si>
  <si>
    <t>審判請求証拠（無効審判請求の引用文献情報）（2008/11/10）特開昭59-101412</t>
  </si>
  <si>
    <t>審判請求証拠（無効審判請求の引用文献情報）（2008/11/10）特開昭63-174915</t>
  </si>
  <si>
    <t>審判請求証拠（無効審判請求の引用文献情報）（2008/11/10）特開平05-221838</t>
  </si>
  <si>
    <t>審判請求証拠（無効審判請求の引用文献情報）（2008/11/10）特開平07-002627</t>
  </si>
  <si>
    <t>審判請求証拠（無効審判請求の引用文献情報）（2008/11/10）異議申立 80／00995 その他 発明協会公開技報　公技番号９９－７４２２</t>
  </si>
  <si>
    <t>審判請求証拠（無効審判請求の引用文献情報）（2008/11/10）異議申立 80／00996 その他 発明協会公開技報　公技番号９８－８８５４</t>
  </si>
  <si>
    <t>審判請求証拠（無効審判請求の引用文献情報）（2008/11/10）異議申立 80／00997 その他 化粧品ハンドブック、19961101、Ｐ２５４－２５７</t>
  </si>
  <si>
    <t>審判請求証拠（無効審判請求の引用文献情報）（2008/11/10）異議申立 80／00998 その他 化粧品原料辞典、19911129、Ｐ１４５</t>
  </si>
  <si>
    <t>審判請求証拠（無効審判請求の引用文献情報）（2008/11/10）異議申立 80／00999 その他 化学大辞典、19891020、第１版　第１刷、Ｐ６</t>
  </si>
  <si>
    <t>審判請求証拠（無効審判請求の引用文献情報）（2008/11/10）異議申立 80／01000 その他 オウゴンリキッド　製品カタログ、一丸ファルコス株式会社、19880410</t>
  </si>
  <si>
    <t>審判請求証拠（無効審判請求の引用文献情報）（2008/11/10）異議申立 80／01001 その他 化粧品用天然抽出物製品　製品カタログの写し、丸善製薬株式会社</t>
  </si>
  <si>
    <t>審判請求証拠（無効審判請求の引用文献情報）（2008/11/10）異議申立 80／01002 その他 植物抽出液　製品カタログの写し、香栄興業株式会社、Ｐ３－４</t>
  </si>
  <si>
    <t>審判請求証拠（無効審判請求の引用文献情報）（2008/11/10）異議申立 80／01003 その他 ポリフェノールについての報告書</t>
  </si>
  <si>
    <t>審判請求証拠（無効審判請求の引用文献情報）（2008/11/10）異議申立 80／01004 その他 サポニンについての報告書</t>
  </si>
  <si>
    <t>審判審判2011-800085号</t>
  </si>
  <si>
    <t>王子ネピア株式会社</t>
  </si>
  <si>
    <t>審判（受付）:20110530:60:審判請求書（その他の請求書・申立書を含む）;審判（受付）:20110608:7442:代理人受任届（被請求人・権利者）;審判（発送）:20110610:20:審判番号通知;審判（発送）:20110610:22:審判官指定（変更）通知;審判（庁内）:20110610:95:予告登録通知;審判（受付）:20110614:51:手続補正書（方式）;審判（発送）:20110621:20:審判番号通知;審判（発送）:20110621:22:審判官指定（変更）通知;審判（発送）:20110622:17:請求書副本の送達通知（答弁指令）;審判（発送）:20110622:1857:手続補正書副本の送付通知;審判（庁内）:20110628:3012:郵便送達報告書;審判（受付）:20110822:57:答弁書（審判事件答弁書・異議答弁書）;審判（受付）:20110822:611:訂正請求書;審判（発送）:20110826:171:答弁書副本の送付通知（弁駁指令）;審判（発送）:20110826:1855:訂正請求書副本の送付通知;審判（発送）:20110826:22:審判官指定（変更）通知;審判（発送）:20110826:22:審判官指定（変更）通知;審判（受付）:20110922:58:弁駁書（審判事件答弁書・異議答弁書）;審判（庁内）:20110928:94:閲覧照会;審判（庁内）:20110929:941:閲覧貸出;審判（庁内）:20111005:942:閲覧返却;審判（発送）:20111026:172:弁駁書副本の送付通知（答弁指令）;審判（受付）:20111129:7442:代理人受任届（被請求人・権利者）;審判（受付）:20111129:7453:復代理人選任届（被請求人・権利者）;審判（受付）:20111129:57:答弁書（審判事件答弁書・異議答弁書）;審判（発送）:20111202:22:審判官指定（変更）通知;審判（発送）:20111202:22:審判官指定（変更）通知;審判（発送）:20111206:1851:答弁書副本の送付通知;審判（発送）:20111212:2892:通知書（その他）期間無;審判（発送）:20111212:2892:通知書（その他）期間無;審判（受付）:20120112:6513:口頭審理陳述要領書;審判（受付）:20120112:6513:口頭審理陳述要領書;審判（発送）:20120117:1860:口頭審理陳述要領書副本の送付通知;審判（発送）:20120117:1860:口頭審理陳述要領書副本の送付通知;審判（庁内）:20120130:309:調書;審判（発送）:20120208:22:審判官指定（変更）通知;審判（発送）:20120208:22:審判官指定（変更）通知;審判（発送）:20120217:23:審理終結通知書;審判（発送）:20120217:23:審理終結通知書;審判（発送）:20120322:03:審決;審判（発送）:20120322:03:審決;審判（庁内）:20120327:3012:郵便送達報告書;審判（庁内）:20120327:3012:郵便送達報告書;審判（庁内）:20120516:96:確定登録通知</t>
  </si>
  <si>
    <t>特願2002-37908</t>
  </si>
  <si>
    <t>特許04059688</t>
  </si>
  <si>
    <t>特開2003-235891</t>
  </si>
  <si>
    <t xml:space="preserve">A61F  13/15              </t>
  </si>
  <si>
    <t>A61F 13/15</t>
  </si>
  <si>
    <t>A61F13/15;A61F13/49;A61F13/551;A61F5/44;A61F13/58</t>
  </si>
  <si>
    <t>A61F13/15</t>
  </si>
  <si>
    <t>A61F  13/15@AFI(JP);A61F  13/49@ALI(JP);A61F  13/551@ALI(JP);A61F   5/44@ALI(JP);A61F  13/58@ALI(JP)</t>
  </si>
  <si>
    <t>A61F  13/15@AFI(JP)</t>
  </si>
  <si>
    <t>A61F  13/15@AFI(JP);A61F   5/44@ALI(JP);A61F  13/49@ALI(JP);A61F  13/551@ALI(JP);A61F  13/58@ALI(JP);A61F  13/15@CFI(JP);A61F   5/44@CLI(JP);A61F  13/56@CLI(JP)</t>
  </si>
  <si>
    <t>A41B 13/02        M;A61F  5/44        H;A41B 13/02        J</t>
  </si>
  <si>
    <t>大浜　博</t>
  </si>
  <si>
    <t>紙おむつの後処理テープ及び後処理テープ付き紙おむつ</t>
  </si>
  <si>
    <t xml:space="preserve">(57)【要約】 【課題】従来の後処理テープ付き紙おむつでは、後処理テープの帯片を伸展させるときに強く引っ張ると、伸展帯片の起立点部に大きな引っ張り力が集中して紙おむつ外面との接着部分が剥がれ易くなる。 【解決手段】後処理テープＹとして、第１帯片１と第２帯片２と第３帯片３とを屈伸可能状態でＺ状に連結し、第２帯片２の起立点部Ｐに第１帯片１の延出方向とは反対側に延出する所定長さの補強帯片４を連続させ、第３帯片３に紙おむつ外面５１に接着させ得る粘着剤１３を付着させたものを使用し、第１帯片１及び補強帯片４を、紙おむつ外面５１のウエスト側縁部５２寄り位置において上下に向く姿勢で紙おむつ外面５１にそれぞれ粘着剤１１，１４で接着させ、第２帯片２の起立点部Ｐを補強帯片４と第１帯片１の両方で保持させることにより、後処理テープが剥がれにくくなるようにした。 </t>
  </si>
  <si>
    <t xml:space="preserve">(57)【特許請求の範囲】 【請求項１】 紙おむつ（５０）の廃棄時に紙おむつを丸めた状態で保持するための後処理テープ（Ｙ）であって、 基部側となる第１帯片（１）と中間部側となる第２帯片（２）と先部側となる第３帯片（３）とを有し、 前記第１帯片（１）と前記第２帯片（２）と前記第３帯片（３）は、それぞれ個別に裁断され且つそれぞれ片面全面に粘着剤（１１，１２，１３，１４）を付着させたもので、前記粘着剤付着面同士を接合させると両帯片が強固に接着される一方で該粘着剤付着面と粘着剤非付着面を接合させると両帯片がある程度の保持力をもって接着されるものの比較的容易に剥離できる程度の接着力を有したものであり、 前記第１帯片（１）の一端部の粘着剤付着面と前記第２帯片（２）の一端寄り中間部の粘着剤付着面とを接着させ、前記第２帯片（２）の他端部の粘着剤付着面と前記第３帯片（３）の一端部の粘着剤付着面とを接着させて、前記第１帯片（１）と第２帯片（２）と第３帯片（３）とを順次屈伸可能なる状態でＺ状に連結し、 前記第２帯片（２）が前記第１帯片（１）から起立する起立点部（Ｐ）に、該第１帯片（１）の延出方向とは反対側に延出する所定長さの補強帯片（４）を前記第２帯片（２）から一体に延出させ、 前記第１帯片（１）と前記補強帯片（４）における第３帯片側とは反対面の各面と前記第３帯片（３）における第２帯片に対面する面に、それぞれ各帯片（１，４，３）を紙おむつ外面に接着させる粘着剤付着面を位置させている、 ことを特徴とする紙おむつの後処理テープ。 【請求項２】 請求項１において、 第２帯片（２）の起立点部（Ｐ）から第１帯片（１）側の端部（１ａ）までの長さ（Ｌ1）と、前記起立点部（Ｐ）から補強帯片（４）側の端部（４ａ）までの長さ（Ｌ2）との関係を、２・Ｌ2≦Ｌ1≦３・Ｌ2に設定するとともに、前記長さ（Ｌ2）を１５mm～２５mmの範囲に設定している、 ことを特徴とする紙おむつの後処理テープ。 【請求項３】 紙おむつ（５０）の廃棄時に紙おむつを丸めた状態で保持するための後処理テープ（Ｙ）を取付けた後処理テープ付き紙おむつであって、 前記後処理テープ（Ｙ）は、基部側となる第１帯片（１）と中間部側となる第２帯片（２）と先部側となる第３帯片（３）とを有し、さらに前記第１帯片（１）と前記第２帯片（２）と前記第３帯片（３）は、それぞれ個別に裁断され且つそれぞれ片面全面に粘着剤（１１，１２，１３，１４）を付着させたもので、前記粘着剤付着面同士を接合させると両帯片が強固に接着される一方で該粘着剤付着面と粘着剤非付着面を接合させると両帯片がある程度の保持力をもって接着されるものの比較的容易に剥離できる程度の接着力を有したものであり、しかも前記第１帯片（１）の一端部の粘着剤付着面と前記第２帯片（２）の一端寄り中間部の粘着剤付着面とを接着させ、前記第２帯片（２）の他端部の粘着剤付着面と前記第３帯片（３）の一端部の粘着剤付着面に接着させて、前記第１帯片（１）と第２帯片（２）と第３帯片（３）とを順次屈伸可能なる状態でＺ状に連結し、前記第２帯片（２）が前記第１帯片（１）から起立する起立点部（Ｐ）に該第１帯片（１）の延出方向とは反対側に延出する所定長さの補強帯片（４）を前記第２帯片（２）から一体に延出させたものを使用し、 前記後処理テープ（Ｙ）の第１帯片（１）及び補強帯片（４）を、紙おむつ外面（５１）のウエスト側縁部（５２）寄り位置において上下に向く姿勢で紙おむつ外面（５１）にそれぞれ粘着剤（１１，１４）で接着させている、 ことを特徴とする後処理テープ付き紙おむつ。 【請求項４】 請求項３において、 第２帯片（２）の起立点部（Ｐ）から第１帯片（１）側の端部（１ａ）までの長さ（Ｌ1）と、前記起立点部（Ｐ）から補強帯片（４）側の端部（４ａ）までの長さ（Ｌ2）との関係を、２・Ｌ2≦Ｌ1≦３・Ｌ2に設定する一方、 前記起立点部（Ｐ）から補強帯片（４）側の端部（４ａ）までの長さ（Ｌ2）を１５mm～２５mmの範囲に設定しているとともに、 後処理テープ（Ｙ）は、第３帯片（３）と第２帯片（２）とを直線状に伸展させたときの起立点部（Ｐ）から第３帯片（３）の先端（３ａ）までの伸展長さ（Ｌ5）を、紙おむつに取付た後処理テープ（Ｙ）の起立点部（Ｐ）の取付け位置からウエスト側縁部（５２）までの長さ（Ｍ3）より５mm～１２０mmだけ長くなるように設定している、 ことを特徴とする後処理テープ付き紙おむつ。 </t>
  </si>
  <si>
    <t>SFG0031940776</t>
  </si>
  <si>
    <t>特開平11-076302;特開平10-085254</t>
  </si>
  <si>
    <t>特開平10-085254;特開平11-076302;特開2001-046436;特開平05-117607;特開平10-071172;特開平10-071173;特開平10-211231;異議申立 10／00552 その他 ＷＯ　Ａ　２００１－１３８４２号抄訳</t>
  </si>
  <si>
    <t>拒絶理由通知（拒絶理由の引用文献情報）（2006/11/30）特開平10-085254;拒絶理由通知（拒絶理由の引用文献情報）（2006/11/30）特開平11-076302;登録査定　　（登録査定の参考文献情報）（2007/11/12）特開平10-085254;登録査定　　（登録査定の参考文献情報）（2007/11/12）特開平11-076302;審判請求証拠（無効審判請求の引用文献情報）（2011/05/30）;審判請求証拠（無効審判請求の引用文献情報）（2011/05/30）特開2001-046436;審判請求証拠（無効審判請求の引用文献情報）（2011/05/30）特開平05-117607;審判請求証拠（無効審判請求の引用文献情報）（2011/05/30）特開平10-071172;審判請求証拠（無効審判請求の引用文献情報）（2011/05/30）特開平10-071173;審判請求証拠（無効審判請求の引用文献情報）（2011/05/30）特開平10-211231;審判請求証拠（無効審判請求の引用文献情報）（2011/05/30）特開平11-076302;審判請求証拠（無効審判請求の引用文献情報）（2011/05/30）異議申立 10／00552 その他 ＷＯ　Ａ　２００１－１３８４２号抄訳</t>
  </si>
  <si>
    <t>廃棄;合計長さ;後処理テ－プ;折畳み;所定長さ;丸めた状態保持;廃棄時用テ－プ</t>
  </si>
  <si>
    <t>審判請求証拠（無効審判請求の引用文献情報）（2011/05/30）</t>
  </si>
  <si>
    <t>審判請求証拠（無効審判請求の引用文献情報）（2011/05/30）特開2001-046436</t>
  </si>
  <si>
    <t>審判請求証拠（無効審判請求の引用文献情報）（2011/05/30）特開平05-117607</t>
  </si>
  <si>
    <t>審判請求証拠（無効審判請求の引用文献情報）（2011/05/30）特開平10-071172</t>
  </si>
  <si>
    <t>審判請求証拠（無効審判請求の引用文献情報）（2011/05/30）特開平10-071173</t>
  </si>
  <si>
    <t>審判請求証拠（無効審判請求の引用文献情報）（2011/05/30）特開平10-211231</t>
  </si>
  <si>
    <t>審判請求証拠（無効審判請求の引用文献情報）（2011/05/30）特開平11-076302</t>
  </si>
  <si>
    <t>審判請求証拠（無効審判請求の引用文献情報）（2011/05/30）異議申立 10／00552 その他 ＷＯ　Ａ　２００１－１３８４２号抄訳</t>
  </si>
  <si>
    <t>審判審判2009-800088号</t>
  </si>
  <si>
    <t>審判（受付）:20090430:60:審判請求書（その他の請求書・申立書を含む）;審判（発送）:20090515:20:審判番号通知;審判（発送）:20090515:22:審判官指定（変更）通知;審判（庁内）:20090515:95:予告登録通知;審判（発送）:20090520:17:請求書副本の送達通知（答弁指令）;審判（発送）:20090520:20:審判番号通知;審判（発送）:20090520:22:審判官指定（変更）通知;審判（庁内）:20090526:3012:郵便送達報告書;審判（受付）:20090721:57:答弁書（審判事件答弁書・異議答弁書）;審判（受付）:20090721:611:訂正請求書;審判（受付）:20091009:781:上申書（出願人・請求人）;審判（発送）:20091014:1851:答弁書副本の送付通知;審判（発送）:20091014:1855:訂正請求書副本の送付通知;審判（発送）:20091015:22:審判官指定（変更）通知;審判（発送）:20091015:22:審判官指定（変更）通知;審判（発送）:20091020:22:審判官指定（変更）通知;審判（発送）:20091020:22:審判官指定（変更）通知;審判（発送）:20100115:1860:口頭審理陳述要領書副本の送付通知;審判（受付）:20100122:781:上申書（出願人・請求人）;審判（受付）:20100122:781:上申書（出願人・請求人）;審判（受付）:20100122:6513:口頭審理陳述要領書;審判（受付）:20100122:6513:口頭審理陳述要領書;審判（庁内）:20100125:309:調書;審判（受付）:20100218:782:上申書（被請求人・権利者）;審判（発送）:20100317:1858:上申書副本の送付通知;審判（受付）:20100325:781:上申書（出願人・請求人）;審判（発送）:20100330:1858:上申書副本の送付通知;審判（受付）:20100401:782:上申書（被請求人・権利者）;審判（発送）:20100420:1858:上申書副本の送付通知;審判（発送）:20100420:23:審理終結通知書;審判（発送）:20100420:23:審理終結通知書;審判（発送）:20100625:03:審決;審判（発送）:20100625:03:審決;審判（庁内）:20100701:3012:郵便送達報告書;審判（庁内）:20100701:3012:郵便送達報告書;審判（庁内）:20100818:96:確定登録通知</t>
  </si>
  <si>
    <t>特願2002-71605</t>
  </si>
  <si>
    <t>特許03558342</t>
  </si>
  <si>
    <t>特開2003-267773</t>
  </si>
  <si>
    <t xml:space="preserve">G09B 19/10       </t>
  </si>
  <si>
    <t>C04B 33/13;G09B 19/10;A63H 33/00;C08K  3/34;C08K  7/02;C08K  7/22;C08L  1/10;C08L 29/04;C08L101/00</t>
  </si>
  <si>
    <t>G09B19/10;C04B33/13;C08K3/34;C08K7/02;C08K7/22;C08L1/10;C08L29/04;C08L101/00</t>
  </si>
  <si>
    <t>G09B19/10</t>
  </si>
  <si>
    <t>G09B  19/10@AFI(JP);A63H  33/00@ALI(JP);C04B  33/13@ALI(JP);C08K   3/34@ALI(JP);C08K   7/02@ALI(JP);C08K   7/22@ALI(JP);C08L   1/10@ALI(JP);C08L  29/04@ALI(JP);C08L 101/00@ALI(JP);G09B  19/10@CFI(JP);A63H  33/00@CLI(JP);C04B  33/02@CLI(JP);C08K   3/00@CLI(JP);C08K   7/00@CLI(JP);C08L   1/00@CLI(JP);C08L  29/00@CLI(JP);C08L 101/00@CLI(JP)</t>
  </si>
  <si>
    <t>G09B  19/10@AFI(JP);A63H  33/00@ALI(JP);C04B  33/13@ALI(JP);C08K   3/34@ALI(JP);C08K   7/02@ALI(JP);C08K   7/22@ALI(JP);C08L   1/10@ALI(JP);C08L  29/04@ALI(JP);C08L 101/00@ALI(JP)</t>
  </si>
  <si>
    <t>G09B 19/10        D;A63H 33/00        F;C04B 33/13        P;C08K  3/34;C08K  7/02;C08K  7/22;C08L  1/10;C08L 29/04        B;C08L101/00</t>
  </si>
  <si>
    <t>G09B 19/10        D;C04B 33/13        P;C08K  3/34;C08K  7/02;C08K  7/22;C08L  1/10;C08L 29/04        B;C08L101/00</t>
  </si>
  <si>
    <t>2C150 FB12;2C150 FB37;2C150 FB55;4J002 AA051;4J002 AA061;4J002 AB021;4J002 AB031;4J002 BB061;4J002 BE011;4J002 BE061;4J002 BF021;4J002 BG011;4J002 DE029;4J002 DJ036;4J002 DL007;4J002 FA049;4J002 FA107;4J002 FD099;4J002 FD208;4J002 GC00</t>
  </si>
  <si>
    <t xml:space="preserve">(57)【要約】 【課題】所定形状への造形が容易であるとともに、適度な軽量性や保管性を有し、しかも製造コストが安い軽量粘土およびその製造方法を提供する。 【解決手段】軽量粘土およびその製造方法において、有機中空微小球の平均粒径を１５～１５０μｍの範囲内の値とするとともに、有機中空微小球の添加量を、全体量に対して、０．１～６重量％の範囲内の値とし、かつ、ＪＩＳ Ｌ０８０３に準拠して測定される軽量粘土の白色度（ＷＬ）を５０以上の値とする。 </t>
  </si>
  <si>
    <t xml:space="preserve">(57)【特許請求の範囲】 【請求項１】 有機中空微小球およびバインダー樹脂を含有する軽量粘土において、当該有機中空微小球の平均粒径を１５～１５０μｍの範囲内の値とするとともに、当該有機中空微小球の添加量を、全体量に対して、６重量％以下の値とし、かつ、ＪＩＳ Ｌ０８０３に準拠して測定される軽量粘土の白色度（ＷＬ）を７０以上の値とすることを特徴とする軽量粘土。 【請求項２】 前記有機中空微小球のＪＩＳ Ｌ０８０３に準拠して測定される白色度（ＷＬ）を５０以上の値とすることを特徴とする請求項１に記載の軽量粘土。 【請求項３】 蛍光増白剤を含むとともに、当該蛍光増白剤の添加量を、全体量に対して、０．００１～５重量％の範囲内の値とすることを特徴とする請求項１または２に記載の軽量粘土。 【請求項４】 前記有機中空微小球の表面が、前記蛍光増白剤によって表面処理してあることを特徴とする請求項３に記載の軽量粘土。 【請求項５】 前記有機中空微小球の添加量をＦ１とし、前記蛍光増白剤の添加量をＦ２としたときに、Ｆ１／Ｆ２の値を１～１００の範囲内の値とすることを特徴とする請求項３または４に記載の軽量粘土。 【請求項６】 前記有機中空微小球以外の構成材料の密度が０．５～０．８ｇ／ｃｍ２未満の場合には、前記有機中空微小球の添加量を、全体量に対して、０．１～３重量％未満の範囲内の値とし、前記有機中空微小球以外の構成材料の密度が０．８～５ｇ／ｃｍ２の場合には、前記有機中空微小球の添加量を、全体量に対して、０．１～６重量％の範囲内の値とすることを特徴とする請求項１～５のいずれか一項に軽量粘土。 【請求項７】 前記軽量粘土が、前記バインダー樹脂として、水酸基含有化合物およびカルボキシル基含有化合物、あるいはいずれか一方の極性化合物をさらに含有するとともに、当該極性化合物の添加量を、全体量に対して、０．１～３０重量％の範囲内の値とすることを特徴とする請求項１～６のいずれか一項に記載の軽量粘土。 【請求項８】 前記水酸基含有化合物およびカルボキシル基含有化合物として、カルボキシメチルセルロースおよびポリビニルアルコールを含有し、前記蛍光増白剤を含有しない場合には、当該カルボキシメチルセルロースとポリビニルアルコールの配合比率（重量比）を１００：４０～１００：５００の範囲内の値とし、前記蛍光増白剤を含有する場合には、当該カルボキシメチルセルロースとポリビニルアルコールの配合比率（重量比）を１００：５５０～１００：２，０００の範囲内の値とすることを特徴とする請求項１～７のいずれか一項に記載の軽量粘土。 【請求項９】 前記軽量粘土が、繊維をさらに含有するとともに、当該繊維の添加量を、全体量に対して、１～１０重量％未満の範囲内の値とすることを特徴とする請求項１～８のいずれか一項に記載の軽量粘土。 【請求項１０】 前記軽量粘土が、水をさらに含有するとともに、当該水の添加量を、全体量に対して、６１～８５重量％の範囲内の値とすることを特徴とする請求項１～９のいずれか一項に記載の軽量粘土。 【請求項１１】 前記軽量粘土が、色素をさらに含有するとともに、当該色素の添加量を、全体量に対して、０．０１～１０重量％未満の範囲内の値とすることを特徴とする請求項１～１０のいずれか一項に記載の軽量粘土。 【請求項１２】 前記色素の平均粒径を０．０５～０．２μｍの範囲内の値とするとともに、粒径分布における標準偏差を０．０５μｍ以下の値とすることを特徴とする請求項１１に記載の軽量粘土。 【請求項１３】 前記色素の平均粒径をＤ１とし、前記有機中空微小球の平均粒径をＤ２としたときに、Ｄ２／Ｄ１の比率を１０～５０，０００の範囲内の値とすることを特徴とする請求項１１または１２に記載の軽量粘土。 【請求項１４】 前記軽量粘土が、フィラーをさらに含有するとともに、当該フィラーの添加量を、全体量に対して、０．１～２０重量％未満の範囲内の値とすることを特徴とする請求項１～１３のいずれか一項に記載の軽量粘土。 【請求項１５】 前記軽量粘土が、無機中空微小球をさらに含有するとともに、当該無機中空微小球の添加量を、全体量に対して、０．０１～１０重量％の範囲内の値とすることを特徴とする請求項１～１４のいずれか一項に記載の軽量粘土。 【請求項１６】 有機中空微小球およびバインダー樹脂を含有する軽量粘土の製造方法において、平均粒径が１５～１５０μｍの範囲内の値である有機中空微小球の添加量を、全体量に対して、６重量％以下の値とするとともに、ニーダーを用いて有機中空微小球およびバインダー樹脂を混練し、ＪＩＳ Ｌ０８０３に準拠して測定される軽量粘土の白色度（ＷＬ）を７０以上の値とすることを特徴とする軽量粘土の製造方法。 </t>
  </si>
  <si>
    <t>SFG0031968317</t>
  </si>
  <si>
    <t>特開平10-020768;特開平10-268755;特公平02-032636;特開平11-209156;WO02/074862</t>
  </si>
  <si>
    <t>特開平10-020768;特開平10-268755;特公平02-032636;特開平11-209156;特開2001-131329;特開平11-156725;特公平06-070734;異議申立 90／00390 その他 株式会社ケット化学研究所のホームページ;異議申立 90／00391 その他 平成２１年２月１２日付け白色度測定試験報告書;異議申立 90／00392 その他 平成２１年４月２２日付けの軽量粘土試験報告書;異議申立 90／00393 その他 平成２１年３月９日付けの軽量粘土試験報告書;異議申立 90／00394 国内カタログ ＥＸＰＡＮＣＥＬ（Ｒ）　ＭＩＣＲＯＳＰＨＨＥＲＥＳ、日本フィライト株式会社のパンフレット;異議申立 90／00395 その他 ２００８年１２月２６日付け書簡;異議申立 90／00396 その他 平成７年１月２０日付け警告書;異議申立 90／00397 その他 平成９年１月１７日付けの再警告書;異議申立 90／00398 その他 平成７年２月２３日付けの内容証明郵便付回答書;異議申立 90／00399 その他 平成９年２月５日付けの回答書;異議申立 90／00400 その他 平成１３年１月１８日付けの回答書;異議申立 90／00401 その他 平成１３年２月２３日付けの内容証明郵便付回答書;異議申立 90／00402 その他 平成４年９月１８日付けの取引登録書;異議申立 90／00403 その他 株式会社ケイ・プロダクツの履歴事項全部証明書;異議申立 90／00404 その他 株式会社インファの履歴事項全部証明書;異議申立 90／00405 その他 平成２０年９月９日付けの訴状</t>
  </si>
  <si>
    <t>拒絶理由通知（拒絶理由の引用文献情報）（2004/02/12）特開平10-020768;拒絶理由通知（拒絶理由の引用文献情報）（2004/02/12）特開平10-268755;拒絶理由通知（拒絶理由の引用文献情報）（2004/02/12）特公平02-032636;登録査定　　（登録査定の参考文献情報）（2004/05/11）;登録査定　　（登録査定の参考文献情報）（2004/05/11）特開平10-020768;登録査定　　（登録査定の参考文献情報）（2004/05/11）特開平10-268755;登録査定　　（登録査定の参考文献情報）（2004/05/11）特開平11-209156;登録査定　　（登録査定の参考文献情報）（2004/05/11）特公平02-032636;審判請求証拠（無効審判請求の引用文献情報）（2009/04/30）特開2001-131329;審判請求証拠（無効審判請求の引用文献情報）（2009/04/30）特開平11-156725;審判請求証拠（無効審判請求の引用文献情報）（2009/04/30）特開平11-209156;審判請求証拠（無効審判請求の引用文献情報）（2009/04/30）特公平06-070734;審判請求証拠（無効審判請求の引用文献情報）（2009/04/30）異議申立 90／00390 その他 株式会社ケット化学研究所のホームページ;審判請求証拠（無効審判請求の引用文献情報）（2009/04/30）異議申立 90／00391 その他 平成２１年２月１２日付け白色度測定試験報告書;審判請求証拠（無効審判請求の引用文献情報）（2009/04/30）異議申立 90／00392 その他 平成２１年４月２２日付けの軽量粘土試験報告書;審判請求証拠（無効審判請求の引用文献情報）（2009/04/30）異議申立 90／00393 その他 平成２１年３月９日付けの軽量粘土試験報告書;審判請求証拠（無効審判請求の引用文献情報）（2009/04/30）異議申立 90／00394 国内カタログ ＥＸＰＡＮＣＥＬ（Ｒ）　ＭＩＣＲＯＳＰＨＨＥＲＥＳ、日本フィライト株式会社のパンフレット;審判請求証拠（無効審判請求の引用文献情報）（2009/04/30）異議申立 90／00395 その他 ２００８年１２月２６日付け書簡;審判請求証拠（無効審判請求の引用文献情報）（2009/04/30）異議申立 90／00396 その他 平成７年１月２０日付け警告書;審判請求証拠（無効審判請求の引用文献情報）（2009/04/30）異議申立 90／00397 その他 平成９年１月１７日付けの再警告書;審判請求証拠（無効審判請求の引用文献情報）（2009/04/30）異議申立 90／00398 その他 平成７年２月２３日付けの内容証明郵便付回答書;審判請求証拠（無効審判請求の引用文献情報）（2009/04/30）異議申立 90／00399 その他 平成９年２月５日付けの回答書;審判請求証拠（無効審判請求の引用文献情報）（2009/04/30）異議申立 90／00400 その他 平成１３年１月１８日付けの回答書;審判請求証拠（無効審判請求の引用文献情報）（2009/04/30）異議申立 90／00401 その他 平成１３年２月２３日付けの内容証明郵便付回答書;審判請求証拠（無効審判請求の引用文献情報）（2009/04/30）異議申立 90／00402 その他 平成４年９月１８日付けの取引登録書;審判請求証拠（無効審判請求の引用文献情報）（2009/04/30）異議申立 90／00403 その他 株式会社ケイ・プロダクツの履歴事項全部証明書;審判請求証拠（無効審判請求の引用文献情報）（2009/04/30）異議申立 90／00404 その他 株式会社インファの履歴事項全部証明書;審判請求証拠（無効審判請求の引用文献情報）（2009/04/30）異議申立 90／00405 その他 平成２０年９月９日付けの訴状</t>
  </si>
  <si>
    <t>蛍光増白剤</t>
  </si>
  <si>
    <t>審判請求証拠（無効審判請求の引用文献情報）（2009/04/30）特開2001-131329</t>
  </si>
  <si>
    <t>審判請求証拠（無効審判請求の引用文献情報）（2009/04/30）特開平11-156725</t>
  </si>
  <si>
    <t>審判請求証拠（無効審判請求の引用文献情報）（2009/04/30）特開平11-209156</t>
  </si>
  <si>
    <t>審判請求証拠（無効審判請求の引用文献情報）（2009/04/30）特公平06-070734</t>
  </si>
  <si>
    <t>審判請求証拠（無効審判請求の引用文献情報）（2009/04/30）異議申立 90／00390 その他 株式会社ケット化学研究所のホームページ</t>
  </si>
  <si>
    <t>審判請求証拠（無効審判請求の引用文献情報）（2009/04/30）異議申立 90／00391 その他 平成２１年２月１２日付け白色度測定試験報告書</t>
  </si>
  <si>
    <t>審判請求証拠（無効審判請求の引用文献情報）（2009/04/30）異議申立 90／00392 その他 平成２１年４月２２日付けの軽量粘土試験報告書</t>
  </si>
  <si>
    <t>審判請求証拠（無効審判請求の引用文献情報）（2009/04/30）異議申立 90／00393 その他 平成２１年３月９日付けの軽量粘土試験報告書</t>
  </si>
  <si>
    <t>審判請求証拠（無効審判請求の引用文献情報）（2009/04/30）異議申立 90／00394 国内カタログ ＥＸＰＡＮＣＥＬ（Ｒ）　ＭＩＣＲＯＳＰＨＨＥＲＥＳ、日本フィライト株式会社のパンフレット</t>
  </si>
  <si>
    <t>審判請求証拠（無効審判請求の引用文献情報）（2009/04/30）異議申立 90／00395 その他 ２００８年１２月２６日付け書簡</t>
  </si>
  <si>
    <t>審判請求証拠（無効審判請求の引用文献情報）（2009/04/30）異議申立 90／00396 その他 平成７年１月２０日付け警告書</t>
  </si>
  <si>
    <t>審判請求証拠（無効審判請求の引用文献情報）（2009/04/30）異議申立 90／00397 その他 平成９年１月１７日付けの再警告書</t>
  </si>
  <si>
    <t>審判請求証拠（無効審判請求の引用文献情報）（2009/04/30）異議申立 90／00398 その他 平成７年２月２３日付けの内容証明郵便付回答書</t>
  </si>
  <si>
    <t>審判請求証拠（無効審判請求の引用文献情報）（2009/04/30）異議申立 90／00399 その他 平成９年２月５日付けの回答書</t>
  </si>
  <si>
    <t>審判請求証拠（無効審判請求の引用文献情報）（2009/04/30）異議申立 90／00400 その他 平成１３年１月１８日付けの回答書</t>
  </si>
  <si>
    <t>審判請求証拠（無効審判請求の引用文献情報）（2009/04/30）異議申立 90／00401 その他 平成１３年２月２３日付けの内容証明郵便付回答書</t>
  </si>
  <si>
    <t>審判請求証拠（無効審判請求の引用文献情報）（2009/04/30）異議申立 90／00402 その他 平成４年９月１８日付けの取引登録書</t>
  </si>
  <si>
    <t>審判請求証拠（無効審判請求の引用文献情報）（2009/04/30）異議申立 90／00403 その他 株式会社ケイ・プロダクツの履歴事項全部証明書</t>
  </si>
  <si>
    <t>審判請求証拠（無効審判請求の引用文献情報）（2009/04/30）異議申立 90／00404 その他 株式会社インファの履歴事項全部証明書</t>
  </si>
  <si>
    <t>審判請求証拠（無効審判請求の引用文献情報）（2009/04/30）異議申立 90／00405 その他 平成２０年９月９日付けの訴状</t>
  </si>
  <si>
    <t>審判審判2008-800233号</t>
  </si>
  <si>
    <t>尹　昇國</t>
  </si>
  <si>
    <t>特許（登録）しない（補正却下を取消し）;審決却下</t>
  </si>
  <si>
    <t>2009/05/19;2012/07/05</t>
  </si>
  <si>
    <t>平21年（行ケ）第10175号</t>
  </si>
  <si>
    <t>平22年（行ツ）第165号</t>
  </si>
  <si>
    <t>平22年（行サ）第174号</t>
  </si>
  <si>
    <t>2010/09/30;2010/09/30</t>
  </si>
  <si>
    <t>審判（受付）:20081105:60:審判請求書（その他の請求書・申立書を含む）;審判（発送）:20081119:20:審判番号通知;審判（発送）:20081119:22:審判官指定（変更）通知;審判（庁内）:20081119:95:予告登録通知;審判（発送）:20081201:17:請求書副本の送達通知（答弁指令）;審判（発送）:20081201:20:審判番号通知;審判（発送）:20081201:22:審判官指定（変更）通知;審判（発送）:20081201:22:審判官指定（変更）通知;審判（庁内）:20081208:3012:郵便送達報告書;審判（受付）:20090130:57:答弁書（審判事件答弁書・異議答弁書）;審判（受付）:20090130:611:訂正請求書;審判（受付）:20090212:523:手続補正書（自発・内容）;審判（発送）:20090219:173:訂正請求副本送付通知（弁駁指令）;審判（受付）:20090323:58:弁駁書（審判事件答弁書・異議答弁書）;審判（発送）:20090429:1852:弁駁書副本の送付通知;審判（発送）:20090429:232:書面審理通知書;審判（発送）:20090429:232:書面審理通知書;審判（発送）:20090430:2837:補正許否の決定;審判（発送）:20090430:2837:補正許否の決定;審判（発送）:20090508:23:審理終結通知書;審判（発送）:20090508:23:審理終結通知書;審判（発送）:20090528:03:審決;審判（発送）:20090528:03:審決;審判（庁内）:20090602:3012:郵便送達報告書;審判（庁内）:20090604:3012:郵便送達報告書;審判（庁内）:20100702:94:閲覧照会;審判（庁内）:20100702:941:閲覧貸出;審判（庁内）:20100708:942:閲覧返却;審判（発送）:20101007:22:審判官指定（変更）通知;審判（発送）:20101007:22:審判官指定（変更）通知;審判（発送）:20101014:234:手続中止通知書;審判（発送）:20101014:234:手続中止通知書;審判（庁内）:20101216:94:閲覧照会;審判（庁内）:20101217:941:閲覧貸出;審判（庁内）:20101224:942:閲覧返却;審判（庁内）:20110415:94:閲覧照会;審判（庁内）:20110419:941:閲覧貸出;審判（庁内）:20110426:942:閲覧返却;審判（発送）:20120618:235:手続中止解除通知書;審判（発送）:20120618:235:手続中止解除通知書;審判（発送）:20120619:23:審理終結通知書;審判（発送）:20120619:23:審理終結通知書;審判（発送）:20120712:03:審決;審判（発送）:20120712:03:審決;審判（庁内）:20120718:3012:郵便送達報告書;審判（庁内）:20120718:3012:郵便送達報告書;審判（庁内）:20120904:96:確定登録通知</t>
  </si>
  <si>
    <t>特願2002-130323</t>
  </si>
  <si>
    <t>特許03552217</t>
  </si>
  <si>
    <t>特開2003-322351</t>
  </si>
  <si>
    <t xml:space="preserve">F24D 11/00       </t>
  </si>
  <si>
    <t>F24D 11/00</t>
  </si>
  <si>
    <t>F24D11/00;F24D13/02;F24D15/02;F24H7/02,602;E04B1/74</t>
  </si>
  <si>
    <t>F24D11/00</t>
  </si>
  <si>
    <t>E04B   1/74@AFI(JP);F24D  11/00@ALI(JP);F24D  13/02@ALI(JP);F24D  15/02@ALI(JP);F24H   7/02@ALI(JP);E04B   1/74@CFI(JP);F24D  11/00@CLI(JP);F24D  13/02@CLI(JP);F24D  15/00@CLI(JP);F24H   7/00@CLI(JP)</t>
  </si>
  <si>
    <t>E04B   1/74@AFI(JP)</t>
  </si>
  <si>
    <t>F24D 11/00        A;F24D 13/02        E;F24D 15/02        G;F24H  7/02    602 A;E04B  1/74        B</t>
  </si>
  <si>
    <t>柿崎　喜世樹;柿崎　喜世樹</t>
  </si>
  <si>
    <t>高断熱・高気密住宅における深夜電力利用蓄熱式床下暖房システム</t>
  </si>
  <si>
    <t xml:space="preserve">(57)【要約】 【課題】ユニット化しているために施工が容易で、イニシャルコスト・ランニングコストともに安く、かつ床面を均一に低温で暖房するとともに家屋空間全体を２４時間効率的に暖房することのできる高断熱・高気密住宅における深夜電力を利用した蓄熱式床下暖房システムを提供する。 【解決手段】床下のコンクリート層内に埋設されたシーズヒータに深夜電力を通電して発熱させることで該コンクリート層に蓄熱を行い、日中に熱を放射して床面を暖めるとともに、床面を貫通する通気孔を介して床下空間と室内空間を循環する空気暖めることで、床面の輻射熱と暖められた空気による対流暖房によって家屋空間全体を暖房することのできる構成とする。 </t>
  </si>
  <si>
    <t xml:space="preserve">(57)【特許請求の範囲】 【請求項１】 熱損失係数が１．０～２．５ｋｃａｌ／ｍ2・ｈ・℃の高断熱・高気密住宅における布基礎部を、断熱材によって外気温の影響を遮断し十分な気密を確保しした上で、該布基礎部内の地表面上に防湿シート、断熱材、蓄熱であるコンクリート層を積層し、蓄熱層には深夜電力を通電して該蓄熱層に蓄熱する発熱体が埋設された暖房装置を形成し、蓄熱層からの放熱によって住宅内を暖める蓄熱式床下暖房システムにおいて、布基礎部と土台とを気密パッキンを介して固定してより気密を高め、ステンレスパイプに鉄クロム線を入れ、ステンレスパイプと鉄クロム線の間を酸化マグネシアで充填し、ステンレスパイプの外側をポリプロピレンチューブで被覆してなるヒータ部を、銅線を耐熱ビニールで被覆してなるリード線で複数本並列若しくは直列に接続してユニット化されたコンクリート埋設用シーズヒータユニットが、配筋時に配筋される金属棒上に戴架固定後、１回のコンクリート打設によりコンクリート層内に埋設され、該シーズヒータはユニット又は複数のユニットからなるブロックごとに温度センサーの検知により制御され、さらに床面の所定位置には室内と床下空間とを貫通する通気孔である開閉可能なスリットを形成し、蓄熱された熱の放射により床面を加温するとともに、加温された床面からの二次的輻射熱と、床下空間の加温された空気がスリットを介して室内へ自然対流する構成とすることで、家屋空間全体を２４時間低温暖房可能で過乾燥がなく、気流を感じさせない快適な暖房を行うことを特徴とする蓄熱式床下暖房システム。 【請求項２】 室内温度設定を１８～２３℃、床面の温度設定を２０～２５℃、コンクリート層の表面温度設定を２３～３８℃とするために、施行する住宅の構造等に応じて、コンクリート層の厚さを１５０～２００ｍｍ、各ヒータの配置間隔を１３０～２００ｍｍ、深夜電力を通電するヒータを５時間通電用か８時間通電用からそれぞれ選択して構成される請求項１記載の蓄熱式床下暖房システム。 </t>
  </si>
  <si>
    <t>SFG0032015092</t>
  </si>
  <si>
    <t>審判審判2008-800233号;審判審判2009-390112号;審判審判2010-800081号</t>
  </si>
  <si>
    <t>特開2001-020403;特開昭63-302232;特開平11-037504;特開2002-089863;特開平10-061958;特開昭55-136489;特開2002-098332;特開2001-237054;特開平08-273811;実開平07-029794</t>
  </si>
  <si>
    <t>特開2001-020403;特開2001-237054;特開2002-089863;特開2002-098332;特開昭55-136489;特開昭63-302232;特開平08-273811;特開平10-061958;特開平11-037504;実開平07-029794;特開昭61-131390;特開平02-291692;特開平05-311768;特開平05-322194;特開平09-125539;特開平09-125549;特開平11-051407;特開平11-094274;特公平06-042386;異議申立 80／00898 その他 販売代理店を募集／エナーテック／深夜電力利用蓄熱床下暖房システム、「北海道住宅新聞」、20020205;異議申立 80／00899 国内カタログ 「製品カタログ」／シーズヒーターユニット及び抄訳、上道電気工業株式会社、19990901;異議申立 80／00900 その他 「深夜電力用電気蓄熱床暖房システム」パンフレット、200012;特開2002-349882;特開平11-093109;異議申立 00／00356 国内カタログ 深夜電力利用　電気蓄熱床暖房システム　技術資料、エナーテック株式会社、200103;異議申立 00／00357 その他 記事「販売代理店を募集」（広告：販売代理店募集）、北海道住宅新聞、20020205、Ｐ６;異議申立 00／00358 国内カタログ 深夜電力用電気蓄熱床暖房システム、200012;異議申立 00／00359 その他 熱損失係数（Ｑ値）　［ＯＮＬＩＮＥ］;異議申立 00／00360 国内カタログ 深夜電力蓄熱／床下暖房システム、エナーテック株式会社、200607;異議申立 00／00361 その他 平成２１年１１月９日提出の準備書面、平成２１年（行ケ）第１０１７５号審決取消請求事件;異議申立 00／00362 その他 「ルーバー」の項、フリー百科事典「ウィキペディア」　［ＯＮＬＩＮＥ］;実登03034691</t>
  </si>
  <si>
    <t>拒絶理由通知（拒絶理由の引用文献情報）（2003/10/09）特開2001-020403;拒絶理由通知（拒絶理由の引用文献情報）（2003/10/09）特開2001-237054;拒絶理由通知（拒絶理由の引用文献情報）（2003/10/09）特開2002-089863;拒絶理由通知（拒絶理由の引用文献情報）（2003/10/09）特開2002-098332;拒絶理由通知（拒絶理由の引用文献情報）（2003/10/09）特開昭55-136489;拒絶理由通知（拒絶理由の引用文献情報）（2003/10/09）特開昭63-302232;拒絶理由通知（拒絶理由の引用文献情報）（2003/10/09）特開平08-273811;拒絶理由通知（拒絶理由の引用文献情報）（2003/10/09）特開平10-061958;拒絶理由通知（拒絶理由の引用文献情報）（2003/10/09）特開平11-037504;拒絶理由通知（拒絶理由の引用文献情報）（2003/10/09）実開平07-029794;登録査定　　（登録査定の参考文献情報）（2004/04/19）特開2001-020403;登録査定　　（登録査定の参考文献情報）（2004/04/19）特開2001-237054;登録査定　　（登録査定の参考文献情報）（2004/04/19）特開2002-089863;登録査定　　（登録査定の参考文献情報）（2004/04/19）特開2002-098332;登録査定　　（登録査定の参考文献情報）（2004/04/19）特開昭55-136489;登録査定　　（登録査定の参考文献情報）（2004/04/19）特開昭63-302232;登録査定　　（登録査定の参考文献情報）（2004/04/19）特開平08-273811;登録査定　　（登録査定の参考文献情報）（2004/04/19）特開平10-061958;登録査定　　（登録査定の参考文献情報）（2004/04/19）特開平11-037504;登録査定　　（登録査定の参考文献情報）（2004/04/19）実開平07-029794;審判請求証拠（無効審判請求の引用文献情報）（2008/11/05）特開2001-020403;審判請求証拠（無効審判請求の引用文献情報）（2008/11/05）特開2001-237054;審判請求証拠（無効審判請求の引用文献情報）（2008/11/05）特開2002-098332;審判請求証拠（無効審判請求の引用文献情報）（2008/11/05）特開昭55-136489;審判請求証拠（無効審判請求の引用文献情報）（2008/11/05）特開昭61-131390;審判請求証拠（無効審判請求の引用文献情報）（2008/11/05）特開平02-291692;審判請求証拠（無効審判請求の引用文献情報）（2008/11/05）特開平05-311768;審判請求証拠（無効審判請求の引用文献情報）（2008/11/05）特開平05-322194;審判請求証拠（無効審判請求の引用文献情報）（2008/11/05）特開平08-273811;審判請求証拠（無効審判請求の引用文献情報）（2008/11/05）特開平09-125539;審判請求証拠（無効審判請求の引用文献情報）（2008/11/05）特開平09-125549;審判請求証拠（無効審判請求の引用文献情報）（2008/11/05）特開平10-061958;審判請求証拠（無効審判請求の引用文献情報）（2008/11/05）特開平11-051407;審判請求証拠（無効審判請求の引用文献情報）（2008/11/05）特開平11-094274;審判請求証拠（無効審判請求の引用文献情報）（2008/11/05）特公平06-042386;審判請求証拠（無効審判請求の引用文献情報）（2008/11/05）異議申立 80／00898 その他 販売代理店を募集／エナーテック／深夜電力利用蓄熱床下暖房システム、「北海道住宅新聞」、20020205;審判請求証拠（無効審判請求の引用文献情報）（2008/11/05）異議申立 80／00899 国内カタログ 「製品カタログ」／シーズヒーターユニット及び抄訳、上道電気工業株式会社、19990901;審判請求証拠（無効審判請求の引用文献情報）（2008/11/05）異議申立 80／00900 その他 「深夜電力用電気蓄熱床暖房システム」パンフレット、200012;審判請求証拠（無効審判請求の引用文献情報）（2008/11/05）実開平07-029794;審判請求証拠（無効審判請求の引用文献情報）（2010/04/28）特開2002-349882;審判請求証拠（無効審判請求の引用文献情報）（2010/04/28）特開平05-311768;審判請求証拠（無効審判請求の引用文献情報）（2010/04/28）特開平09-125549;審判請求証拠（無効審判請求の引用文献情報）（2010/04/28）特開平11-093109;審判請求証拠（無効審判請求の引用文献情報）（2010/04/28）異議申立 00／00356 国内カタログ 深夜電力利用　電気蓄熱床暖房システム　技術資料、エナーテック株式会社、200103;審判請求証拠（無効審判請求の引用文献情報）（2010/04/28）異議申立 00／00357 その他 記事「販売代理店を募集」（広告：販売代理店募集）、北海道住宅新聞、20020205、Ｐ６;審判請求証拠（無効審判請求の引用文献情報）（2010/04/28）異議申立 00／00358 国内カタログ 深夜電力用電気蓄熱床暖房システム、200012;審判請求証拠（無効審判請求の引用文献情報）（2010/04/28）異議申立 00／00359 その他 熱損失係数（Ｑ値）　［ＯＮＬＩＮＥ］;審判請求証拠（無効審判請求の引用文献情報）（2010/04/28）異議申立 00／00360 国内カタログ 深夜電力蓄熱／床下暖房システム、エナーテック株式会社、200607;審判請求証拠（無効審判請求の引用文献情報）（2010/04/28）異議申立 00／00361 その他 平成２１年１１月９日提出の準備書面、平成２１年（行ケ）第１０１７５号審決取消請求事件;審判請求証拠（無効審判請求の引用文献情報）（2010/04/28）異議申立 00／00362 その他 「ルーバー」の項、フリー百科事典「ウィキペディア」　［ＯＮＬＩＮＥ］;審判請求証拠（無効審判請求の引用文献情報）（2010/04/28）実登03034691</t>
  </si>
  <si>
    <t>砂;シ－ズヒ－タユニツト;コンクリ－ト;蓄熱式床下暖房;深夜電力;砂利;シ－ズヒ－タユニツト;砂;コンクリ－ト;蓄熱式床下暖房;深夜電力;砂利</t>
  </si>
  <si>
    <t>審判請求証拠（無効審判請求の引用文献情報）（2008/11/05）特開2001-020403</t>
  </si>
  <si>
    <t>審判請求証拠（無効審判請求の引用文献情報）（2008/11/05）特開2001-237054</t>
  </si>
  <si>
    <t>審判請求証拠（無効審判請求の引用文献情報）（2008/11/05）特開2002-098332</t>
  </si>
  <si>
    <t>審判請求証拠（無効審判請求の引用文献情報）（2008/11/05）特開昭55-136489</t>
  </si>
  <si>
    <t>審判請求証拠（無効審判請求の引用文献情報）（2008/11/05）特開昭61-131390</t>
  </si>
  <si>
    <t>審判請求証拠（無効審判請求の引用文献情報）（2008/11/05）特開平02-291692</t>
  </si>
  <si>
    <t>審判請求証拠（無効審判請求の引用文献情報）（2008/11/05）特開平05-311768</t>
  </si>
  <si>
    <t>審判請求証拠（無効審判請求の引用文献情報）（2008/11/05）特開平05-322194</t>
  </si>
  <si>
    <t>審判請求証拠（無効審判請求の引用文献情報）（2008/11/05）特開平08-273811</t>
  </si>
  <si>
    <t>審判請求証拠（無効審判請求の引用文献情報）（2008/11/05）特開平09-125539</t>
  </si>
  <si>
    <t>審判請求証拠（無効審判請求の引用文献情報）（2008/11/05）特開平09-125549</t>
  </si>
  <si>
    <t>審判請求証拠（無効審判請求の引用文献情報）（2008/11/05）特開平10-061958</t>
  </si>
  <si>
    <t>審判請求証拠（無効審判請求の引用文献情報）（2008/11/05）特開平11-051407</t>
  </si>
  <si>
    <t>審判請求証拠（無効審判請求の引用文献情報）（2008/11/05）特開平11-094274</t>
  </si>
  <si>
    <t>審判請求証拠（無効審判請求の引用文献情報）（2008/11/05）特公平06-042386</t>
  </si>
  <si>
    <t>審判請求証拠（無効審判請求の引用文献情報）（2008/11/05）異議申立 80／00898 その他 販売代理店を募集／エナーテック／深夜電力利用蓄熱床下暖房システム、「北海道住宅新聞」、20020205</t>
  </si>
  <si>
    <t>審判請求証拠（無効審判請求の引用文献情報）（2008/11/05）異議申立 80／00899 国内カタログ 「製品カタログ」／シーズヒーターユニット及び抄訳、上道電気工業株式会社、19990901</t>
  </si>
  <si>
    <t>審判請求証拠（無効審判請求の引用文献情報）（2008/11/05）異議申立 80／00900 その他 「深夜電力用電気蓄熱床暖房システム」パンフレット、200012</t>
  </si>
  <si>
    <t>審判請求証拠（無効審判請求の引用文献情報）（2008/11/05）実開平07-029794</t>
  </si>
  <si>
    <t>審判審判2009-390112号</t>
  </si>
  <si>
    <t>エナーテック　株式会社</t>
  </si>
  <si>
    <t>審判（受付）:20090918:60:審判請求書（その他の請求書・申立書を含む）;審判（発送）:20091007:20:審判番号通知;審判（庁内）:20091008:95:予告登録通知;審判（発送）:20091013:22:審判官指定（変更）通知;審判（発送）:20091015:234:手続中止通知書;審判（発送）:20100518:22:審判官指定（変更）通知;審判（受付）:20101012:609:請求取下書;審判（庁内）:20101013:9611:請求取下登録</t>
  </si>
  <si>
    <t>審判審判2010-800081号</t>
  </si>
  <si>
    <t>平23年（行ケ）第10116号</t>
  </si>
  <si>
    <t>平24年（行ツ）第60号</t>
  </si>
  <si>
    <t>平24年（行サ）第62号</t>
  </si>
  <si>
    <t>2012/05/21;2012/05/21</t>
  </si>
  <si>
    <t>審判（受付）:20100428:60:審判請求書（その他の請求書・申立書を含む）;審判（発送）:20100514:20:審判番号通知;審判（発送）:20100514:22:審判官指定（変更）通知;審判（庁内）:20100514:95:予告登録通知;審判（発送）:20100518:22:審判官指定（変更）通知;審判（発送）:20100519:17:請求書副本の送達通知（答弁指令）;審判（発送）:20100519:20:審判番号通知;審判（発送）:20100519:22:審判官指定（変更）通知;審判（庁内）:20100525:3012:郵便送達報告書;審判（受付）:20100721:57:答弁書（審判事件答弁書・異議答弁書）;審判（受付）:20100721:611:訂正請求書;審判（発送）:20100729:234:手続中止通知書;審判（発送）:20100729:234:手続中止通知書;審判（発送）:20101013:235:手続中止解除通知書;審判（発送）:20101013:235:手続中止解除通知書;審判（発送）:20101019:1851:答弁書副本の送付通知;審判（発送）:20101019:1855:訂正請求書副本の送付通知;審判（発送）:20101021:2892:通知書（その他）期間無;審判（発送）:20101021:2892:通知書（その他）期間無;審判（受付）:20101117:6513:口頭審理陳述要領書;審判（受付）:20101118:6513:口頭審理陳述要領書;審判（発送）:20101129:2892:通知書（その他）期間無;審判（発送）:20101129:2892:通知書（その他）期間無;審判（受付）:20101207:6513:口頭審理陳述要領書;審判（庁内）:20101209:309:調書;審判（庁内）:20101216:94:閲覧照会;審判（庁内）:20101216:941:閲覧貸出;審判（受付）:20110104:781:上申書（出願人・請求人）;審判（受付）:20110104:782:上申書（被請求人・権利者）;審判（庁内）:20110104:942:閲覧返却;審判（庁内）:20110106:302:応対記録;審判（庁内）:20110106:302:応対記録;審判（受付）:20110111:782:上申書（被請求人・権利者）;審判（発送）:20110117:1858:上申書副本の送付通知;審判（発送）:20110117:1858:上申書副本の送付通知;審判（受付）:20110124:781:上申書（出願人・請求人）;審判（発送）:20110216:1858:上申書副本の送付通知;審判（発送）:20110216:23:審理終結通知書;審判（発送）:20110216:23:審理終結通知書;審判（発送）:20110310:03:審決;審判（発送）:20110310:03:審決;審判（庁内）:20110315:3012:郵便送達報告書;審判（庁内）:20110317:3012:郵便送達報告書;審判（庁内）:20120531:96:確定登録通知</t>
  </si>
  <si>
    <t>審判請求証拠（無効審判請求の引用文献情報）（2010/04/28）特開2002-349882</t>
  </si>
  <si>
    <t>審判請求証拠（無効審判請求の引用文献情報）（2010/04/28）特開平05-311768</t>
  </si>
  <si>
    <t>審判請求証拠（無効審判請求の引用文献情報）（2010/04/28）特開平09-125549</t>
  </si>
  <si>
    <t>審判請求証拠（無効審判請求の引用文献情報）（2010/04/28）特開平11-093109</t>
  </si>
  <si>
    <t>審判請求証拠（無効審判請求の引用文献情報）（2010/04/28）異議申立 00／00356 国内カタログ 深夜電力利用　電気蓄熱床暖房システム　技術資料、エナーテック株式会社、200103</t>
  </si>
  <si>
    <t>審判請求証拠（無効審判請求の引用文献情報）（2010/04/28）異議申立 00／00357 その他 記事「販売代理店を募集」（広告：販売代理店募集）、北海道住宅新聞、20020205、Ｐ６</t>
  </si>
  <si>
    <t>審判請求証拠（無効審判請求の引用文献情報）（2010/04/28）異議申立 00／00358 国内カタログ 深夜電力用電気蓄熱床暖房システム、200012</t>
  </si>
  <si>
    <t>審判請求証拠（無効審判請求の引用文献情報）（2010/04/28）異議申立 00／00359 その他 熱損失係数（Ｑ値）　［ＯＮＬＩＮＥ］</t>
  </si>
  <si>
    <t>審判請求証拠（無効審判請求の引用文献情報）（2010/04/28）異議申立 00／00360 国内カタログ 深夜電力蓄熱／床下暖房システム、エナーテック株式会社、200607</t>
  </si>
  <si>
    <t>審判請求証拠（無効審判請求の引用文献情報）（2010/04/28）異議申立 00／00361 その他 平成２１年１１月９日提出の準備書面、平成２１年（行ケ）第１０１７５号審決取消請求事件</t>
  </si>
  <si>
    <t>審判請求証拠（無効審判請求の引用文献情報）（2010/04/28）異議申立 00／00362 その他 「ルーバー」の項、フリー百科事典「ウィキペディア」　［ＯＮＬＩＮＥ］</t>
  </si>
  <si>
    <t>審判請求証拠（無効審判請求の引用文献情報）（2010/04/28）実登03034691</t>
  </si>
  <si>
    <t>審判無効2006-080142号</t>
  </si>
  <si>
    <t>住友金属鉱山　株式会社</t>
  </si>
  <si>
    <t>取消さない;特許（登録）しない（補正却下を取消さない）;特許（登録）しない（補正却下を取消し）</t>
  </si>
  <si>
    <t>2007/01/22;2008/02/05;2010/03/26</t>
  </si>
  <si>
    <t>平19年（行ケ）第10087号;平20年（行ケ）第10095号;平22年（行ケ）第10137号</t>
  </si>
  <si>
    <t>平23年（行サ）第199号</t>
  </si>
  <si>
    <t>2007/02/28;2008/03/13;2010/04/30</t>
  </si>
  <si>
    <t>2008/11/27;2011/02/28</t>
  </si>
  <si>
    <t>2007/07/20;2011/09/06</t>
  </si>
  <si>
    <t>審判（受付）:20060801:60:審判請求書（その他の請求書・申立書を含む）;審判（受付）:20060809:781:上申書（出願人・請求人）;審判（発送）:20060811:20:審判番号通知;審判（発送）:20060811:22:審判官指定（変更）通知;審判（庁内）:20060814:95:予告登録通知;審判（発送）:20060822:20:審判番号通知;審判（発送）:20060822:22:審判官指定（変更）通知;審判（発送）:20060823:17:請求書副本の送達通知（答弁指令）;審判（庁内）:20060829:3012:郵便送達報告書;審判（受付）:20061024:57:答弁書（審判事件答弁書・異議答弁書）;審判（受付）:20061026:7442:代理人受任届（被請求人・権利者）;審判（発送）:20061106:22:審判官指定（変更）通知;審判（発送）:20061106:22:審判官指定（変更）通知;審判（受付）:20061109:781:上申書（出願人・請求人）;審判（発送）:20061114:1851:答弁書副本の送付通知;審判（発送）:20061114:22:審判官指定（変更）通知;審判（発送）:20061114:22:審判官指定（変更）通知;審判（受付）:20061213:6513:口頭審理陳述要領書;審判（受付）:20061213:6513:口頭審理陳述要領書;審判（庁内）:20061214:309:調書;審判（受付）:20061219:782:上申書（被請求人・権利者）;審判（受付）:20061225:781:上申書（出願人・請求人）;審判（発送）:20070104:1858:上申書副本の送付通知;審判（発送）:20070104:1858:上申書副本の送付通知;審判（発送）:20070104:23:審理終結通知書;審判（発送）:20070104:23:審理終結通知書;審判（発送）:20070131:03:審決;審判（発送）:20070131:03:審決;審判（発送）:20070131:1850:副本の送付通知;審判（庁内）:20070205:3012:郵便送達報告書;審判（庁内）:20070206:3012:郵便送達報告書;審判（発送）:20070727:2891:通知書（その他）期間有;審判（受付）:20070806:57:答弁書（審判事件答弁書・異議答弁書）;審判（受付）:20070806:611:訂正請求書;審判（発送）:20070816:173:訂正請求副本送付通知（弁駁指令）;審判（発送）:20070816:1851:答弁書副本の送付通知;審判（受付）:20070919:58:弁駁書（審判事件答弁書・異議答弁書）;審判（庁内）:20070921:94:閲覧照会;審判（庁内）:20070927:941:閲覧貸出;審判（庁内）:20070928:942:閲覧返却;審判（受付）:20071001:781:上申書（出願人・請求人）;審判（発送）:20071005:22:審判官指定（変更）通知;審判（発送）:20071005:22:審判官指定（変更）通知;審判（受付）:20071017:84:営業秘密に関する申出書;審判（受付）:20071019:7422:代理人受任届（出願人・請求人）;審判（発送）:20071031:131:訂正拒絶理由通知書;審判（発送）:20071031:131:訂正拒絶理由通知書;審判（受付）:20071130:53:意見書;審判（発送）:20071219:1852:弁駁書副本の送付通知;審判（発送）:20071219:1856:意見書副本の送付通知;審判（発送）:20071219:1858:上申書副本の送付通知;審判（発送）:20071219:2837:補正許否の決定;審判（発送）:20071219:2837:補正許否の決定;審判（受付）:20071225:782:上申書（被請求人・権利者）;審判（発送）:20080108:1858:上申書副本の送付通知;審判（発送）:20080108:23:審理終結通知書;審判（発送）:20080108:23:審理終結通知書;審判（発送）:20080214:03:審決;審判（発送）:20080214:03:審決;審判（庁内）:20080219:3012:郵便送達報告書;審判（庁内）:20080219:3012:郵便送達報告書;審判（受付）:20081215:782:上申書（被請求人・権利者）;審判（受付）:20081225:55:受継申立（届）書;審判（発送）:20090123:22:審判官指定（変更）通知;審判（発送）:20090123:22:審判官指定（変更）通知;審判（発送）:20090130:24:手続続行通知書（権利異動）;審判（発送）:20090130:24:手続続行通知書（権利異動）;審判（発送）:20090602:22:審判官指定（変更）通知;審判（発送）:20090602:22:審判官指定（変更）通知;審判（発送）:20090611:132:無効理由通知書;審判（発送）:20090611:132:無効理由通知書;審判（受付）:20090713:53:意見書;審判（受付）:20090713:611:訂正請求書;審判（発送）:20090910:173:訂正請求副本送付通知（弁駁指令）;審判（受付）:20091013:58:弁駁書（審判事件答弁書・異議答弁書）;審判（発送）:20091013:22:審判官指定（変更）通知;審判（発送）:20091013:22:審判官指定（変更）通知;審判（発送）:20091222:131:訂正拒絶理由通知書;審判（発送）:20091222:131:訂正拒絶理由通知書;審判（受付）:20100121:53:意見書;審判（発送）:20100315:1852:弁駁書副本の送付通知;審判（発送）:20100315:1856:意見書副本の送付通知;審判（発送）:20100315:23:審理終結通知書;審判（発送）:20100315:23:審理終結通知書;審判（発送）:20100318:1858:上申書副本の送付通知;審判（発送）:20100406:03:審決;審判（発送）:20100406:03:審決;審判（庁内）:20100409:3012:郵便送達報告書;審判（庁内）:20100412:3012:郵便送達報告書;審判（庁内）:20111017:96:確定登録通知</t>
  </si>
  <si>
    <t>特願2002-137359</t>
  </si>
  <si>
    <t>特許03413413</t>
  </si>
  <si>
    <t>特開2002-334948</t>
  </si>
  <si>
    <t>H01L23/12,501</t>
  </si>
  <si>
    <t>H01L  23/12@AFI(JP);H01L  23/12@CFI(JP)</t>
  </si>
  <si>
    <t>三品　岩男;大関　光弘;西村　雅子</t>
  </si>
  <si>
    <t xml:space="preserve">(57)【要約】 【課題】半導体の高集積度化に対応できる半導体パッケージ基板。 【解決手段】配線の外部接続端子を形成する箇所の絶縁性支持体を除去し、外部接続端子用透孔を設け、絶縁性支持体の片面に複数組の配線を形成し、該複数の配線が形成された絶縁性支持体にダイボンディングテープを介して半導体素子を搭載し、半導体素子端子と配線を導通させ、半導体素子を樹脂封止し、外部接続端子用透孔に配線と導通する外部接続端子を形成し、個々の半導体パッケージに分離する。 </t>
  </si>
  <si>
    <t>特願平06-048760;特願平06-273469;特願平07-007683;特願平07-056202</t>
  </si>
  <si>
    <t xml:space="preserve">(57)【特許請求の範囲】 【請求項１】絶縁性支持体と複数の配線とを備える半導体素子搭載用基板の製造方法において、 上記絶縁性支持体表面に、半導体素子搭載領域と、該半導体素子搭載領域の外側の樹脂封止用半導体パッケージ領域とを複数組形成する工程、並びに、 ワイヤボンディング端子と、外部接続端子とを含む所定の配線パターンを形成する配線形成工程を備え、 上記ワイヤボンディング端子は上記樹脂封止用半導体パッケージ領域に設けられ、 上記外部接続端子は上記半導体素子搭載領域に設けられることを特徴とする、半導体素子搭載用基板の製造方法。 【請求項２】上記配線形成工程は、 同一の上記パターンを有する上記半導体素子搭載領域及び上記半導体パッケージ領域が配列されて構成される上記配線のブロックを複数個形成する工程であることを特徴とする、請求項１記載の半導体素子搭載用基板の製造方法。 【請求項３】上記ワイヤボンディング端子の表面に、ニッケル及び金めっきを施す工程をさらに有することを特徴とする請求項１又は２記載の、半導体素子搭載用基板の製造方法。 【請求項４】上記外部接続端子は、 上記絶縁性支持体の、上記半導体素子が搭載される面の裏面に露出し、上記半導体素子搭載領域及び上記半導体パッケージ領域に対応する位置に配置されることを特徴とする請求項１～３のいずれかに記載の、半導体素子搭載用基板の製造方法。 【請求項５】上記絶縁性支持体は、表面に金属箔を有し、 上記配線形成工程は、上記金属箔をエッチングすることにより上記配線を形成する工程であることを特徴とする、請求項１～４のいずれかに記載の半導体素子搭載用基板の製造方法。 【請求項６】絶縁性支持体と複数の配線とを備える半導体素子搭載用基板において、 半導体素子搭載領域と、該半導体素子搭載領域の外側の樹脂封止用半導体パッケージ領域とを、複数組備え、 上記配線は、ワイヤボンディング端子と、外部接続端子とを含む所定の配線パターンを備え、 上記ワイヤボンディング端子は上記樹脂封止用半導体パッケージ領域に設けられ、 上記外部接続端子は上記半導体素子搭載領域に設けられ、 同一の上記配線パターンを有する上記半導体素子搭載領域及び上記半導体パッケージ領域が複数個配列されていることを特徴とする半導体素子搭載用基板。 【請求項７】同一の上記パターンを有する上記半導体素子搭載領域及び上記半導体パッケージ領域が複数個配列されて構成される上記配線のブロックを複数個設けられていることを特徴とする請求項６記載の半導体素子搭載用基板。 【請求項８】上記ワイヤボンディング端子の表面に、ニッケル及び金のめっき層を有することを特徴とする請求項６又は７載の半導体素子搭載用基板。 【請求項９】上記外部接続端子は、 上記絶縁性支持体の、上記半導体素子が搭載される面の裏面に露出し、上記半導体素子搭載領域及び上記半導体パッケージ領域に対応する位置に配置されることを特徴とする請求項６～８のいずれかに記載の半導体素子搭載用基板。 </t>
  </si>
  <si>
    <t>特願2001-237791の分割（44条1項）</t>
  </si>
  <si>
    <t>1994/03/18;1994/11/08;1995/01/20;1995/03/15</t>
  </si>
  <si>
    <t>SFG0031704802</t>
  </si>
  <si>
    <t>審判無効2006-080142号;審判審判2007-390041号;審判審判2007-390068号;審判審判2010-390069号</t>
  </si>
  <si>
    <t>特開平4-277636;特開平3-94459;特開平3-94430;特開昭59-208756;特開平1-289273;特開昭59-43554;特開昭60-160624;特開昭59-231825;特開昭61-222151;特開平2-153542;特開平5-218228;実開平4-26545</t>
  </si>
  <si>
    <t>特開昭59-043554;特開昭59-208756;特開昭59-231825;特開昭60-160624;特開昭61-222151;特開平01-289273;特開平03-094430;特開平03-094459;特開平04-277636;実全平04-026545;特開平02-153542;特開平05-218228;特開昭64-054791;特開平02-091956;特開平02-133943;特開平03-089587;特開平04-033350;特開平04-103152;特開平05-109922;異議申立 60／00420 その他 平成１４年６月１０日付手続補正書;異議申立 60／00421 その他 平成１４年９月３日付拒絶理由通知書;異議申立 60／00422 その他 平成１４年１０月２８日付意見書（甲第１０号証拒絶理由通知書に対する意見書）;異議申立 60／00423 その他 平成１４年１０月２８日付手続補正書;異議申立 60／00424 その他 半導体素子搭載用基板に関する弊社特許権について、平成１７年２月１７日付原告書簡、日立化成工業株式会社知的財産室長、20050217;異議申立 60／00425 その他 半導体素子搭載用基板に関する弊社特許権について、平成１７年５月６日付原告書簡、日立化成工業株式会社知的財産室長、20050506;異議申立 60／00426 その他 半導体素子搭載用基板に関する弊社特許権について、平成１７年７月７日付原告見解書、日立化成工業株式会社知的財産室長、20050707;異議申立 60／00427 その他 住友金属鉱山パッケージマテリアルズ株式会社をワイヤボンドタイプＣＳＰ基板に関する特許権侵害で提訴、平成１８年１月３０日付原告ニュースリリース、日立化成工業株式会社、20060130;異議申立 60／00428 その他 平成１４年６月１０日付手続補正書;異議申立 60／00429 その他 平成１４年９月３日付拒絶理由通知書;異議申立 60／00430 その他 平成１４年１０月２８日付意見書（甲第１８号証拒絶理由に対する意見書）;異議申立 60／00431 その他 平成１４年１０月２８日付手続補正書;異議申立 60／00432 その他 平成１４年６月１０日付早期審査に関する事情説明書;異議申立 60／00433 その他 平成１４年６月１０日付手続補正書</t>
  </si>
  <si>
    <t>拒絶理由通知（拒絶理由の引用文献情報）（2002/08/23）特開昭59-043554;拒絶理由通知（拒絶理由の引用文献情報）（2002/08/23）特開昭59-208756;拒絶理由通知（拒絶理由の引用文献情報）（2002/08/23）特開昭59-231825;拒絶理由通知（拒絶理由の引用文献情報）（2002/08/23）特開昭60-160624;拒絶理由通知（拒絶理由の引用文献情報）（2002/08/23）特開昭61-222151;拒絶理由通知（拒絶理由の引用文献情報）（2002/08/23）特開平01-289273;拒絶理由通知（拒絶理由の引用文献情報）（2002/08/23）特開平03-094430;拒絶理由通知（拒絶理由の引用文献情報）（2002/08/23）特開平03-094459;拒絶理由通知（拒絶理由の引用文献情報）（2002/08/23）特開平04-277636;拒絶理由通知（拒絶理由の引用文献情報）（2002/08/23）実全平04-026545;登録査定　　（登録査定の参考文献情報）（2003/02/27）特開昭59-043554;登録査定　　（登録査定の参考文献情報）（2003/02/27）特開昭59-208756;登録査定　　（登録査定の参考文献情報）（2003/02/27）特開昭59-231825;登録査定　　（登録査定の参考文献情報）（2003/02/27）特開昭60-160624;登録査定　　（登録査定の参考文献情報）（2003/02/27）特開昭61-222151;登録査定　　（登録査定の参考文献情報）（2003/02/27）特開平01-289273;登録査定　　（登録査定の参考文献情報）（2003/02/27）特開平02-153542;登録査定　　（登録査定の参考文献情報）（2003/02/27）特開平03-094430;登録査定　　（登録査定の参考文献情報）（2003/02/27）特開平03-094459;登録査定　　（登録査定の参考文献情報）（2003/02/27）特開平04-277636;登録査定　　（登録査定の参考文献情報）（2003/02/27）特開平05-218228;登録査定　　（登録査定の参考文献情報）（2003/02/27）実全平04-026545;審判請求証拠（無効審判請求の引用文献情報）（2006/07/31）;審判請求証拠（無効審判請求の引用文献情報）（2006/07/31）;審判請求証拠（無効審判請求の引用文献情報）（2006/07/31）特開昭64-054791;審判請求証拠（無効審判請求の引用文献情報）（2006/07/31）特開平02-091956;審判請求証拠（無効審判請求の引用文献情報）（2006/07/31）特開平02-133943;審判請求証拠（無効審判請求の引用文献情報）（2006/07/31）特開平03-089587;審判請求証拠（無効審判請求の引用文献情報）（2006/07/31）特開平03-094430;審判請求証拠（無効審判請求の引用文献情報）（2006/07/31）特開平04-033350;審判請求証拠（無効審判請求の引用文献情報）（2006/07/31）特開平04-103152;審判請求証拠（無効審判請求の引用文献情報）（2006/07/31）特開平05-109922;審判請求証拠（無効審判請求の引用文献情報）（2006/07/31）異議申立 60／00420 その他 平成１４年６月１０日付手続補正書;審判請求証拠（無効審判請求の引用文献情報）（2006/07/31）異議申立 60／00421 その他 平成１４年９月３日付拒絶理由通知書;審判請求証拠（無効審判請求の引用文献情報）（2006/07/31）異議申立 60／00422 その他 平成１４年１０月２８日付意見書（甲第１０号証拒絶理由通知書に対する意見書）;審判請求証拠（無効審判請求の引用文献情報）（2006/07/31）異議申立 60／00423 その他 平成１４年１０月２８日付手続補正書;審判請求証拠（無効審判請求の引用文献情報）（2006/07/31）異議申立 60／00424 その他 半導体素子搭載用基板に関する弊社特許権について、平成１７年２月１７日付原告書簡、日立化成工業株式会社知的財産室長、20050217;審判請求証拠（無効審判請求の引用文献情報）（2006/07/31）異議申立 60／00425 その他 半導体素子搭載用基板に関する弊社特許権について、平成１７年５月６日付原告書簡、日立化成工業株式会社知的財産室長、20050506;審判請求証拠（無効審判請求の引用文献情報）（2006/07/31）異議申立 60／00426 その他 半導体素子搭載用基板に関する弊社特許権について、平成１７年７月７日付原告見解書、日立化成工業株式会社知的財産室長、20050707;審判請求証拠（無効審判請求の引用文献情報）（2006/07/31）異議申立 60／00427 その他 住友金属鉱山パッケージマテリアルズ株式会社をワイヤボンドタイプＣＳＰ基板に関する特許権侵害で提訴、平成１８年１月３０日付原告ニュースリリース、日立化成工業株式会社、20060130;審判請求証拠（無効審判請求の引用文献情報）（2006/07/31）異議申立 60／00428 その他 平成１４年６月１０日付手続補正書;審判請求証拠（無効審判請求の引用文献情報）（2006/07/31）異議申立 60／00429 その他 平成１４年９月３日付拒絶理由通知書;審判請求証拠（無効審判請求の引用文献情報）（2006/07/31）異議申立 60／00430 その他 平成１４年１０月２８日付意見書（甲第１８号証拒絶理由に対する意見書）;審判請求証拠（無効審判請求の引用文献情報）（2006/07/31）異議申立 60／00431 その他 平成１４年１０月２８日付手続補正書;審判請求証拠（無効審判請求の引用文献情報）（2006/07/31）異議申立 60／00432 その他 平成１４年６月１０日付早期審査に関する事情説明書;審判請求証拠（無効審判請求の引用文献情報）（2006/07/31）異議申立 60／00433 その他 平成１４年６月１０日付手続補正書</t>
  </si>
  <si>
    <t>一括封止個片化</t>
  </si>
  <si>
    <t>審判請求証拠（無効審判請求の引用文献情報）（2006/07/31）</t>
  </si>
  <si>
    <t>審判請求証拠（無効審判請求の引用文献情報）（2006/07/31）特開昭64-054791</t>
  </si>
  <si>
    <t>審判請求証拠（無効審判請求の引用文献情報）（2006/07/31）特開平02-091956</t>
  </si>
  <si>
    <t>審判請求証拠（無効審判請求の引用文献情報）（2006/07/31）特開平02-133943</t>
  </si>
  <si>
    <t>審判請求証拠（無効審判請求の引用文献情報）（2006/07/31）特開平03-089587</t>
  </si>
  <si>
    <t>審判請求証拠（無効審判請求の引用文献情報）（2006/07/31）特開平03-094430</t>
  </si>
  <si>
    <t>審判請求証拠（無効審判請求の引用文献情報）（2006/07/31）特開平04-033350</t>
  </si>
  <si>
    <t>審判請求証拠（無効審判請求の引用文献情報）（2006/07/31）特開平04-103152</t>
  </si>
  <si>
    <t>審判請求証拠（無効審判請求の引用文献情報）（2006/07/31）特開平05-109922</t>
  </si>
  <si>
    <t>審判請求証拠（無効審判請求の引用文献情報）（2006/07/31）異議申立 60／00420 その他 平成１４年６月１０日付手続補正書</t>
  </si>
  <si>
    <t>審判請求証拠（無効審判請求の引用文献情報）（2006/07/31）異議申立 60／00421 その他 平成１４年９月３日付拒絶理由通知書</t>
  </si>
  <si>
    <t>審判請求証拠（無効審判請求の引用文献情報）（2006/07/31）異議申立 60／00422 その他 平成１４年１０月２８日付意見書（甲第１０号証拒絶理由通知書に対する意見書）</t>
  </si>
  <si>
    <t>審判請求証拠（無効審判請求の引用文献情報）（2006/07/31）異議申立 60／00423 その他 平成１４年１０月２８日付手続補正書</t>
  </si>
  <si>
    <t>審判請求証拠（無効審判請求の引用文献情報）（2006/07/31）異議申立 60／00424 その他 半導体素子搭載用基板に関する弊社特許権について、平成１７年２月１７日付原告書簡、日立化成工業株式会社知的財産室長、20050217</t>
  </si>
  <si>
    <t>審判請求証拠（無効審判請求の引用文献情報）（2006/07/31）異議申立 60／00425 その他 半導体素子搭載用基板に関する弊社特許権について、平成１７年５月６日付原告書簡、日立化成工業株式会社知的財産室長、20050506</t>
  </si>
  <si>
    <t>審判請求証拠（無効審判請求の引用文献情報）（2006/07/31）異議申立 60／00426 その他 半導体素子搭載用基板に関する弊社特許権について、平成１７年７月７日付原告見解書、日立化成工業株式会社知的財産室長、20050707</t>
  </si>
  <si>
    <t>審判請求証拠（無効審判請求の引用文献情報）（2006/07/31）異議申立 60／00427 その他 住友金属鉱山パッケージマテリアルズ株式会社をワイヤボンドタイプＣＳＰ基板に関する特許権侵害で提訴、平成１８年１月３０日付原告ニュースリリース、日立化成工業株式会社、20060130</t>
  </si>
  <si>
    <t>審判請求証拠（無効審判請求の引用文献情報）（2006/07/31）異議申立 60／00428 その他 平成１４年６月１０日付手続補正書</t>
  </si>
  <si>
    <t>審判請求証拠（無効審判請求の引用文献情報）（2006/07/31）異議申立 60／00429 その他 平成１４年９月３日付拒絶理由通知書</t>
  </si>
  <si>
    <t>審判請求証拠（無効審判請求の引用文献情報）（2006/07/31）異議申立 60／00430 その他 平成１４年１０月２８日付意見書（甲第１８号証拒絶理由に対する意見書）</t>
  </si>
  <si>
    <t>審判請求証拠（無効審判請求の引用文献情報）（2006/07/31）異議申立 60／00431 その他 平成１４年１０月２８日付手続補正書</t>
  </si>
  <si>
    <t>審判請求証拠（無効審判請求の引用文献情報）（2006/07/31）異議申立 60／00432 その他 平成１４年６月１０日付早期審査に関する事情説明書</t>
  </si>
  <si>
    <t>審判請求証拠（無効審判請求の引用文献情報）（2006/07/31）異議申立 60／00433 その他 平成１４年６月１０日付手続補正書</t>
  </si>
  <si>
    <t>審判審判2007-390041号</t>
  </si>
  <si>
    <t>日立化成工業　株式会社</t>
  </si>
  <si>
    <t>審判（受付）:20070402:60:審判請求書（その他の請求書・申立書を含む）;審判（発送）:20070413:20:審判番号通知;審判（庁内）:20070416:95:予告登録通知;審判（発送）:20070427:22:審判官指定（変更）通知;審判（受付）:20070521:783:上申書（参加人・準参加人）;審判（受付）:20070619:609:請求取下書;審判（庁内）:20070626:9611:請求取下登録</t>
  </si>
  <si>
    <t>審判審判2007-390068号</t>
  </si>
  <si>
    <t>審判（受付）:20070528:60:審判請求書（その他の請求書・申立書を含む）;審判（発送）:20070608:20:審判番号通知;審判（庁内）:20070611:95:予告登録通知;審判（発送）:20070613:22:審判官指定（変更）通知;審判（発送）:20070614:2892:通知書（その他）期間無;審判（受付）:20070625:783:上申書（参加人・準参加人）;審判（庁内）:20070827:9611:請求取下登録</t>
  </si>
  <si>
    <t>審判審判2010-390069号</t>
  </si>
  <si>
    <t>平23年（行ケ）第10039号</t>
  </si>
  <si>
    <t>審判（受付）:20100701:60:審判請求書（その他の請求書・申立書を含む）;審判（発送）:20100714:20:審判番号通知;審判（庁内）:20100715:95:予告登録通知;審判（発送）:20100721:22:審判官指定（変更）通知;審判（発送）:20100803:22:審判官指定（変更）通知;審判（発送）:20100915:2892:通知書（その他）期間無;審判（発送）:20100922:131:訂正拒絶理由通知書;審判（受付）:20100930:783:上申書（参加人・準参加人）;審判（受付）:20101021:53:意見書;審判（庁内）:20101029:94:閲覧照会;審判（庁内）:20101102:941:閲覧貸出;審判（庁内）:20101108:942:閲覧返却;審判（受付）:20101122:783:上申書（参加人・準参加人）;審判（発送）:20101224:23:審理終結通知書;審判（発送）:20110114:03:審決;審判（庁内）:20110119:3012:郵便送達報告書;審判（庁内）:20110926:96:確定登録通知</t>
  </si>
  <si>
    <t>審判無効2006-080141号</t>
  </si>
  <si>
    <t>2007/01/22;2008/02/05;2010/04/05</t>
  </si>
  <si>
    <t>平19年（行ケ）第10086号;平20年（行ケ）第10094号;平22年（行ケ）第10155号</t>
  </si>
  <si>
    <t>平23年（行サ）第201号</t>
  </si>
  <si>
    <t>2007/02/28;2008/03/13;2010/05/13</t>
  </si>
  <si>
    <t>審判（受付）:20060801:60:審判請求書（その他の請求書・申立書を含む）;審判（受付）:20060809:781:上申書（出願人・請求人）;審判（発送）:20060811:20:審判番号通知;審判（発送）:20060811:22:審判官指定（変更）通知;審判（庁内）:20060814:95:予告登録通知;審判（発送）:20060822:20:審判番号通知;審判（発送）:20060822:22:審判官指定（変更）通知;審判（発送）:20060823:17:請求書副本の送達通知（答弁指令）;審判（庁内）:20060829:3012:郵便送達報告書;審判（受付）:20061024:57:答弁書（審判事件答弁書・異議答弁書）;審判（受付）:20061026:7442:代理人受任届（被請求人・権利者）;審判（発送）:20061106:22:審判官指定（変更）通知;審判（発送）:20061106:22:審判官指定（変更）通知;審判（受付）:20061109:781:上申書（出願人・請求人）;審判（発送）:20061114:1851:答弁書副本の送付通知;審判（発送）:20061114:22:審判官指定（変更）通知;審判（発送）:20061114:22:審判官指定（変更）通知;審判（受付）:20061213:6513:口頭審理陳述要領書;審判（受付）:20061213:6513:口頭審理陳述要領書;審判（庁内）:20061214:309:調書;審判（受付）:20061219:782:上申書（被請求人・権利者）;審判（受付）:20061225:781:上申書（出願人・請求人）;審判（発送）:20070104:1858:上申書副本の送付通知;審判（発送）:20070104:1858:上申書副本の送付通知;審判（発送）:20070104:23:審理終結通知書;審判（発送）:20070104:23:審理終結通知書;審判（発送）:20070131:03:審決;審判（発送）:20070131:03:審決;審判（発送）:20070131:1850:副本の送付通知;審判（庁内）:20070205:3012:郵便送達報告書;審判（庁内）:20070206:3012:郵便送達報告書;審判（発送）:20070727:2891:通知書（その他）期間有;審判（受付）:20070806:57:答弁書（審判事件答弁書・異議答弁書）;審判（受付）:20070806:611:訂正請求書;審判（発送）:20070816:173:訂正請求副本送付通知（弁駁指令）;審判（発送）:20070816:1851:答弁書副本の送付通知;審判（受付）:20070919:58:弁駁書（審判事件答弁書・異議答弁書）;審判（庁内）:20070921:94:閲覧照会;審判（庁内）:20070927:941:閲覧貸出;審判（庁内）:20070928:942:閲覧返却;審判（受付）:20071001:781:上申書（出願人・請求人）;審判（発送）:20071005:22:審判官指定（変更）通知;審判（発送）:20071005:22:審判官指定（変更）通知;審判（受付）:20071017:84:営業秘密に関する申出書;審判（受付）:20071019:7422:代理人受任届（出願人・請求人）;審判（発送）:20071031:131:訂正拒絶理由通知書;審判（発送）:20071031:131:訂正拒絶理由通知書;審判（受付）:20071130:53:意見書;審判（発送）:20071219:1852:弁駁書副本の送付通知;審判（発送）:20071219:1856:意見書副本の送付通知;審判（発送）:20071219:1858:上申書副本の送付通知;審判（発送）:20071219:2837:補正許否の決定;審判（発送）:20071219:2837:補正許否の決定;審判（受付）:20071225:782:上申書（被請求人・権利者）;審判（発送）:20080108:1858:上申書副本の送付通知;審判（発送）:20080108:23:審理終結通知書;審判（発送）:20080108:23:審理終結通知書;審判（発送）:20080214:03:審決;審判（発送）:20080214:03:審決;審判（庁内）:20080219:3012:郵便送達報告書;審判（庁内）:20080219:3012:郵便送達報告書;審判（受付）:20081215:782:上申書（被請求人・権利者）;審判（受付）:20081225:55:受継申立（届）書;審判（発送）:20090126:22:審判官指定（変更）通知;審判（発送）:20090126:22:審判官指定（変更）通知;審判（発送）:20090130:24:手続続行通知書（権利異動）;審判（発送）:20090130:24:手続続行通知書（権利異動）;審判（発送）:20090521:22:審判官指定（変更）通知;審判（発送）:20090521:22:審判官指定（変更）通知;審判（発送）:20090611:132:無効理由通知書;審判（発送）:20090611:132:無効理由通知書;審判（受付）:20090713:53:意見書;審判（受付）:20090713:611:訂正請求書;審判（発送）:20090910:173:訂正請求副本送付通知（弁駁指令）;審判（受付）:20091013:58:弁駁書（審判事件答弁書・異議答弁書）;審判（発送）:20091013:22:審判官指定（変更）通知;審判（発送）:20091013:22:審判官指定（変更）通知;審判（発送）:20091222:131:訂正拒絶理由通知書;審判（発送）:20091222:131:訂正拒絶理由通知書;審判（受付）:20100121:53:意見書;審判（発送）:20100318:1852:弁駁書副本の送付通知;審判（発送）:20100318:1856:意見書副本の送付通知;審判（発送）:20100318:1858:上申書副本の送付通知;審判（発送）:20100318:23:審理終結通知書;審判（発送）:20100318:23:審理終結通知書;審判（発送）:20100414:03:審決;審判（発送）:20100414:03:審決;審判（庁内）:20100419:3012:郵便送達報告書;審判（庁内）:20100420:3012:郵便送達報告書;審判（庁内）:20111014:96:確定登録通知</t>
  </si>
  <si>
    <t>特願2002-137361</t>
  </si>
  <si>
    <t>特許03413191</t>
  </si>
  <si>
    <t>特開2002-334950</t>
  </si>
  <si>
    <t xml:space="preserve">(57)【特許請求の範囲】 【請求項１】それぞれ半導体素子を搭載するための、複数個の半導体素子実装基板部と、 上記半導体素子実装基板部間を連結するための連結部と、 位置合わせマーク部とを備え、 上記半導体素子実装基板部は、 半導体素子搭載領域、 上記半導体素子搭載領域の外側の樹脂封止用半導体パッケージ領域、及び上記樹脂封止用半導体パッケージ領域に設けられたワイヤボンディング端子と、上記半導体素子搭載領域に設けられた外部接続端子とを含む配線を備え、 上記連結部は導電層を有することを特徴とする半導体素子実装用基板。 【請求項２】上記導電層と上記配線とが同一材料からなることを特徴とする請求項１記載の半導体素子実装用基板。 【請求項３】上記配線の表面にニッケル／金めっきが施されている請求項１又は２記載の半導体素子実装用基板。 【請求項４】半導体素子を実装するための、それぞれ配線を有する複数個の半導体素子実装基板部と、 該複数個の半導体素子実装基板部を連結するための、導電層を有する連結部と、 位置合わせマーク部とを備え、 上記半導体素子実装基板部は、半導体素子搭載領域と、該半導体素子搭載領域の外側の樹脂封止用半導体パッケージ領域とを備える半導体素子実装用基板の製造方法であって、 上記樹脂封止用半導体パッケージ領域に設けられたワイヤボンディング端子と、上記半導体素子搭載領域に設けられた外部接続端子とを含む配線と、上記連結部の上記導電層とを、樹脂基材上に一括して形成する配線形成工程を備えることを特徴とする半導体素子実装用基板の製造方法。 【請求項５】上記配線形成工程は、 上記配線と上記導電層とをめっきにより形成する工程を有する請求項４記載の半導体素子搭載用基板の製造方法。 【請求項６】上記配線の表面にニッケル及び金めっきを施す工程を、さらに有する請求項４又は５に記載の半導体素子搭載用基板の製造方法。 【請求項７】半導体素子搭載用基板の半導体素子搭載領域に、ダイボンド材により半導体素子を搭載する工程、 上記半導体素子搭載用基板の配線と上記半導体素子の接続端子とを電気的に接続する工程、 上記半導体素子を封止樹脂で封止する工程、及び上記半導体素子搭載用基板の外部接続端子にはんだバンプを形成する工程を有し、 上記半導体素子搭載用基板は、請求項１～３のいずれかに記載の半導体素子搭載用基板又は請求項４～６のいずれかの製造方法で製造された半導体素子搭載用基板であることを特徴とする半導体パッケージの製造方法。 【請求項８】上記ダイボンド材はダイボンディングテープであることを特徴とする請求項７記載の半導体パッケージの製造方法。 </t>
  </si>
  <si>
    <t>SFG0031704804</t>
  </si>
  <si>
    <t>審判無効2006-080141号;審判審判2007-390040号;審判審判2007-390067号;審判審判2010-390068号</t>
  </si>
  <si>
    <t>特開平4-277636;特開平3-94459;特開平3-94430;特開昭59-208756;特開平1-289273;特開昭59-43554;特開昭60-160624;特開昭59-231825;特開昭61-222151;特開平2-153542;特開平6-53383;特開平4-72658</t>
  </si>
  <si>
    <t>特開昭59-043554;特開昭59-208756;特開昭59-231825;特開昭60-160624;特開昭61-222151;特開平01-289273;特開平02-153542;特開平03-094430;特開平03-094459;特開平04-072658;特開平04-277636;特開平06-053383;特開昭64-054791;特開平02-091956;特開平02-133943;特開平03-089587;特開平04-033350;特開平04-103152;特開平05-109922;異議申立 60／00406 その他 平成１４年６月１０日付手続補正書;異議申立 60／00407 その他 平成１４年９月３日付拒絶理由通知書;異議申立 60／00408 その他 平成１４年１０月２８日付意見書（甲第１０号証拒絶理由通知書に対する意見書）;異議申立 60／00409 その他 平成１４年１０月２８日付手続補正書;異議申立 60／00410 その他 半導体素子搭載用基板に関する弊社特許権について、平成１７年２月１７日付原告書簡、日立化成工業株式会社知的財産室長、20050217;異議申立 60／00411 その他 半導体素子搭載用基板に関する弊社特許権について、平成１７年５月６日付原告書簡、日立化成工業株式会社知的財産室長、20050506;異議申立 60／00412 その他 半導体素子搭載用基板に関する弊社特許権について、平成１７年７月７日付原告見解書、日立化成工業株式会社知的財産室長、20050707;異議申立 60／00413 その他 住友金属鉱山パッケージマテリアルズ株式会社をワイヤボンドタイプＣＳＰ基板に関する特許権侵害で提訴、平成１８年１月３０日付原告ニュースリリース、日立化成工業株式会社、20060130;異議申立 60／00414 その他 平成１４年６月１０日付手続補正書;異議申立 60／00415 その他 平成１４年９月３日付拒絶理由通知書;異議申立 60／00416 その他 平成１４年１０月２８日付意見書（甲第１８号証拒絶理由に対する意見書）;異議申立 60／00417 その他 平成１４年１０月２８日付手続補正書;異議申立 60／00418 その他 平成１４年６月１０日付早期審査に関する事情説明書;異議申立 60／00419 その他 平成１４年６月１０日付手続補正書</t>
  </si>
  <si>
    <t>拒絶理由通知（拒絶理由の引用文献情報）（2002/08/26）特開昭59-043554;拒絶理由通知（拒絶理由の引用文献情報）（2002/08/26）特開昭59-208756;拒絶理由通知（拒絶理由の引用文献情報）（2002/08/26）特開昭59-231825;拒絶理由通知（拒絶理由の引用文献情報）（2002/08/26）特開昭60-160624;拒絶理由通知（拒絶理由の引用文献情報）（2002/08/26）特開昭61-222151;拒絶理由通知（拒絶理由の引用文献情報）（2002/08/26）特開平01-289273;拒絶理由通知（拒絶理由の引用文献情報）（2002/08/26）特開平02-153542;拒絶理由通知（拒絶理由の引用文献情報）（2002/08/26）特開平03-094430;拒絶理由通知（拒絶理由の引用文献情報）（2002/08/26）特開平03-094459;拒絶理由通知（拒絶理由の引用文献情報）（2002/08/26）特開平04-072658;拒絶理由通知（拒絶理由の引用文献情報）（2002/08/26）特開平04-277636;拒絶理由通知（拒絶理由の引用文献情報）（2002/08/26）特開平06-053383;登録査定　　（登録査定の参考文献情報）（2003/02/27）特開昭59-043554;登録査定　　（登録査定の参考文献情報）（2003/02/27）特開昭59-208756;登録査定　　（登録査定の参考文献情報）（2003/02/27）特開昭59-231825;登録査定　　（登録査定の参考文献情報）（2003/02/27）特開昭60-160624;登録査定　　（登録査定の参考文献情報）（2003/02/27）特開昭61-222151;登録査定　　（登録査定の参考文献情報）（2003/02/27）特開平01-289273;登録査定　　（登録査定の参考文献情報）（2003/02/27）特開平02-153542;登録査定　　（登録査定の参考文献情報）（2003/02/27）特開平03-094430;登録査定　　（登録査定の参考文献情報）（2003/02/27）特開平03-094459;登録査定　　（登録査定の参考文献情報）（2003/02/27）特開平04-072658;登録査定　　（登録査定の参考文献情報）（2003/02/27）特開平04-277636;登録査定　　（登録査定の参考文献情報）（2003/02/27）特開平06-053383;審判請求証拠（無効審判請求の引用文献情報）（2006/07/31）;審判請求証拠（無効審判請求の引用文献情報）（2006/07/31）;審判請求証拠（無効審判請求の引用文献情報）（2006/07/31）特開昭64-054791;審判請求証拠（無効審判請求の引用文献情報）（2006/07/31）特開平02-091956;審判請求証拠（無効審判請求の引用文献情報）（2006/07/31）特開平02-133943;審判請求証拠（無効審判請求の引用文献情報）（2006/07/31）特開平03-089587;審判請求証拠（無効審判請求の引用文献情報）（2006/07/31）特開平03-094430;審判請求証拠（無効審判請求の引用文献情報）（2006/07/31）特開平04-033350;審判請求証拠（無効審判請求の引用文献情報）（2006/07/31）特開平04-103152;審判請求証拠（無効審判請求の引用文献情報）（2006/07/31）特開平05-109922;審判請求証拠（無効審判請求の引用文献情報）（2006/07/31）異議申立 60／00406 その他 平成１４年６月１０日付手続補正書;審判請求証拠（無効審判請求の引用文献情報）（2006/07/31）異議申立 60／00407 その他 平成１４年９月３日付拒絶理由通知書;審判請求証拠（無効審判請求の引用文献情報）（2006/07/31）異議申立 60／00408 その他 平成１４年１０月２８日付意見書（甲第１０号証拒絶理由通知書に対する意見書）;審判請求証拠（無効審判請求の引用文献情報）（2006/07/31）異議申立 60／00409 その他 平成１４年１０月２８日付手続補正書;審判請求証拠（無効審判請求の引用文献情報）（2006/07/31）異議申立 60／00410 その他 半導体素子搭載用基板に関する弊社特許権について、平成１７年２月１７日付原告書簡、日立化成工業株式会社知的財産室長、20050217;審判請求証拠（無効審判請求の引用文献情報）（2006/07/31）異議申立 60／00411 その他 半導体素子搭載用基板に関する弊社特許権について、平成１７年５月６日付原告書簡、日立化成工業株式会社知的財産室長、20050506;審判請求証拠（無効審判請求の引用文献情報）（2006/07/31）異議申立 60／00412 その他 半導体素子搭載用基板に関する弊社特許権について、平成１７年７月７日付原告見解書、日立化成工業株式会社知的財産室長、20050707;審判請求証拠（無効審判請求の引用文献情報）（2006/07/31）異議申立 60／00413 その他 住友金属鉱山パッケージマテリアルズ株式会社をワイヤボンドタイプＣＳＰ基板に関する特許権侵害で提訴、平成１８年１月３０日付原告ニュースリリース、日立化成工業株式会社、20060130;審判請求証拠（無効審判請求の引用文献情報）（2006/07/31）異議申立 60／00414 その他 平成１４年６月１０日付手続補正書;審判請求証拠（無効審判請求の引用文献情報）（2006/07/31）異議申立 60／00415 その他 平成１４年９月３日付拒絶理由通知書;審判請求証拠（無効審判請求の引用文献情報）（2006/07/31）異議申立 60／00416 その他 平成１４年１０月２８日付意見書（甲第１８号証拒絶理由に対する意見書）;審判請求証拠（無効審判請求の引用文献情報）（2006/07/31）異議申立 60／00417 その他 平成１４年１０月２８日付手続補正書;審判請求証拠（無効審判請求の引用文献情報）（2006/07/31）異議申立 60／00418 その他 平成１４年６月１０日付早期審査に関する事情説明書;審判請求証拠（無効審判請求の引用文献情報）（2006/07/31）異議申立 60／00419 その他 平成１４年６月１０日付手続補正書</t>
  </si>
  <si>
    <t>審判請求証拠（無効審判請求の引用文献情報）（2006/07/31）異議申立 60／00406 その他 平成１４年６月１０日付手続補正書</t>
  </si>
  <si>
    <t>審判請求証拠（無効審判請求の引用文献情報）（2006/07/31）異議申立 60／00407 その他 平成１４年９月３日付拒絶理由通知書</t>
  </si>
  <si>
    <t>審判請求証拠（無効審判請求の引用文献情報）（2006/07/31）異議申立 60／00408 その他 平成１４年１０月２８日付意見書（甲第１０号証拒絶理由通知書に対する意見書）</t>
  </si>
  <si>
    <t>審判請求証拠（無効審判請求の引用文献情報）（2006/07/31）異議申立 60／00409 その他 平成１４年１０月２８日付手続補正書</t>
  </si>
  <si>
    <t>審判請求証拠（無効審判請求の引用文献情報）（2006/07/31）異議申立 60／00410 その他 半導体素子搭載用基板に関する弊社特許権について、平成１７年２月１７日付原告書簡、日立化成工業株式会社知的財産室長、20050217</t>
  </si>
  <si>
    <t>審判請求証拠（無効審判請求の引用文献情報）（2006/07/31）異議申立 60／00411 その他 半導体素子搭載用基板に関する弊社特許権について、平成１７年５月６日付原告書簡、日立化成工業株式会社知的財産室長、20050506</t>
  </si>
  <si>
    <t>審判請求証拠（無効審判請求の引用文献情報）（2006/07/31）異議申立 60／00412 その他 半導体素子搭載用基板に関する弊社特許権について、平成１７年７月７日付原告見解書、日立化成工業株式会社知的財産室長、20050707</t>
  </si>
  <si>
    <t>審判請求証拠（無効審判請求の引用文献情報）（2006/07/31）異議申立 60／00413 その他 住友金属鉱山パッケージマテリアルズ株式会社をワイヤボンドタイプＣＳＰ基板に関する特許権侵害で提訴、平成１８年１月３０日付原告ニュースリリース、日立化成工業株式会社、20060130</t>
  </si>
  <si>
    <t>審判請求証拠（無効審判請求の引用文献情報）（2006/07/31）異議申立 60／00414 その他 平成１４年６月１０日付手続補正書</t>
  </si>
  <si>
    <t>審判請求証拠（無効審判請求の引用文献情報）（2006/07/31）異議申立 60／00415 その他 平成１４年９月３日付拒絶理由通知書</t>
  </si>
  <si>
    <t>審判請求証拠（無効審判請求の引用文献情報）（2006/07/31）異議申立 60／00416 その他 平成１４年１０月２８日付意見書（甲第１８号証拒絶理由に対する意見書）</t>
  </si>
  <si>
    <t>審判請求証拠（無効審判請求の引用文献情報）（2006/07/31）異議申立 60／00417 その他 平成１４年１０月２８日付手続補正書</t>
  </si>
  <si>
    <t>審判請求証拠（無効審判請求の引用文献情報）（2006/07/31）異議申立 60／00418 その他 平成１４年６月１０日付早期審査に関する事情説明書</t>
  </si>
  <si>
    <t>審判請求証拠（無効審判請求の引用文献情報）（2006/07/31）異議申立 60／00419 その他 平成１４年６月１０日付手続補正書</t>
  </si>
  <si>
    <t>審判審判2007-390040号</t>
  </si>
  <si>
    <t>審判（受付）:20070402:60:審判請求書（その他の請求書・申立書を含む）;審判（発送）:20070413:20:審判番号通知;審判（発送）:20070413:22:審判官指定（変更）通知;審判（庁内）:20070416:95:予告登録通知;審判（受付）:20070521:783:上申書（参加人・準参加人）;審判（受付）:20070619:609:請求取下書;審判（庁内）:20070626:9611:請求取下登録</t>
  </si>
  <si>
    <t>審判審判2007-390067号</t>
  </si>
  <si>
    <t>審判審判2010-390068号</t>
  </si>
  <si>
    <t>平23年（行ケ）第10038号</t>
  </si>
  <si>
    <t>審判無効2006-080140号</t>
  </si>
  <si>
    <t>平19年（行ケ）第10085号;平20年（行ケ）第10093号;平22年（行ケ）第10154号</t>
  </si>
  <si>
    <t>平23年（行サ）第200号</t>
  </si>
  <si>
    <t>審判（受付）:20060801:60:審判請求書（その他の請求書・申立書を含む）;審判（受付）:20060809:781:上申書（出願人・請求人）;審判（発送）:20060811:20:審判番号通知;審判（発送）:20060811:22:審判官指定（変更）通知;審判（庁内）:20060814:95:予告登録通知;審判（発送）:20060822:20:審判番号通知;審判（発送）:20060822:22:審判官指定（変更）通知;審判（発送）:20060823:17:請求書副本の送達通知（答弁指令）;審判（庁内）:20060829:3012:郵便送達報告書;審判（受付）:20061024:57:答弁書（審判事件答弁書・異議答弁書）;審判（受付）:20061026:7422:代理人受任届（出願人・請求人）;審判（発送）:20061106:22:審判官指定（変更）通知;審判（発送）:20061106:22:審判官指定（変更）通知;審判（受付）:20061109:781:上申書（出願人・請求人）;審判（発送）:20061114:1851:答弁書副本の送付通知;審判（発送）:20061114:22:審判官指定（変更）通知;審判（発送）:20061114:22:審判官指定（変更）通知;審判（受付）:20061213:6513:口頭審理陳述要領書;審判（受付）:20061213:6513:口頭審理陳述要領書;審判（庁内）:20061214:309:調書;審判（受付）:20061219:782:上申書（被請求人・権利者）;審判（受付）:20061225:781:上申書（出願人・請求人）;審判（発送）:20070104:1858:上申書副本の送付通知;審判（発送）:20070104:1858:上申書副本の送付通知;審判（発送）:20070104:23:審理終結通知書;審判（発送）:20070104:23:審理終結通知書;審判（発送）:20070131:03:審決;審判（発送）:20070131:03:審決;審判（発送）:20070131:1850:副本の送付通知;審判（庁内）:20070205:3012:郵便送達報告書;審判（庁内）:20070206:3012:郵便送達報告書;審判（発送）:20070727:2891:通知書（その他）期間有;審判（受付）:20070806:57:答弁書（審判事件答弁書・異議答弁書）;審判（受付）:20070806:611:訂正請求書;審判（発送）:20070816:173:訂正請求副本送付通知（弁駁指令）;審判（発送）:20070816:1851:答弁書副本の送付通知;審判（受付）:20070919:58:弁駁書（審判事件答弁書・異議答弁書）;審判（庁内）:20070921:94:閲覧照会;審判（庁内）:20070927:941:閲覧貸出;審判（庁内）:20070928:942:閲覧返却;審判（受付）:20071001:781:上申書（出願人・請求人）;審判（発送）:20071005:22:審判官指定（変更）通知;審判（発送）:20071005:22:審判官指定（変更）通知;審判（受付）:20071017:84:営業秘密に関する申出書;審判（受付）:20071019:7422:代理人受任届（出願人・請求人）;審判（発送）:20071031:131:訂正拒絶理由通知書;審判（発送）:20071031:131:訂正拒絶理由通知書;審判（受付）:20071130:53:意見書;審判（発送）:20071219:1852:弁駁書副本の送付通知;審判（発送）:20071219:1856:意見書副本の送付通知;審判（発送）:20071219:1858:上申書副本の送付通知;審判（発送）:20071219:2837:補正許否の決定;審判（発送）:20071219:2837:補正許否の決定;審判（受付）:20071225:782:上申書（被請求人・権利者）;審判（発送）:20080108:1858:上申書副本の送付通知;審判（発送）:20080108:23:審理終結通知書;審判（発送）:20080108:23:審理終結通知書;審判（発送）:20080214:03:審決;審判（発送）:20080214:03:審決;審判（庁内）:20080219:3012:郵便送達報告書;審判（庁内）:20080219:3012:郵便送達報告書;審判（受付）:20081215:782:上申書（被請求人・権利者）;審判（受付）:20081225:55:受継申立（届）書;審判（発送）:20090126:22:審判官指定（変更）通知;審判（発送）:20090126:22:審判官指定（変更）通知;審判（発送）:20090130:24:手続続行通知書（権利異動）;審判（発送）:20090130:24:手続続行通知書（権利異動）;審判（発送）:20090527:22:審判官指定（変更）通知;審判（発送）:20090527:22:審判官指定（変更）通知;審判（発送）:20090612:132:無効理由通知書;審判（発送）:20090612:132:無効理由通知書;審判（受付）:20090713:53:意見書;審判（受付）:20090713:611:訂正請求書;審判（発送）:20090910:173:訂正請求副本送付通知（弁駁指令）;審判（受付）:20091013:58:弁駁書（審判事件答弁書・異議答弁書）;審判（発送）:20091013:22:審判官指定（変更）通知;審判（発送）:20091013:22:審判官指定（変更）通知;審判（発送）:20091222:131:訂正拒絶理由通知書;審判（発送）:20091222:131:訂正拒絶理由通知書;審判（受付）:20100121:53:意見書;審判（発送）:20100318:1852:弁駁書副本の送付通知;審判（発送）:20100318:1856:意見書副本の送付通知;審判（発送）:20100318:1858:上申書副本の送付通知;審判（発送）:20100318:23:審理終結通知書;審判（発送）:20100318:23:審理終結通知書;審判（発送）:20100414:03:審決;審判（発送）:20100414:03:審決;審判（庁内）:20100419:3012:郵便送達報告書;審判（庁内）:20100420:3012:郵便送達報告書;審判（庁内）:20111014:96:確定登録通知</t>
  </si>
  <si>
    <t>特願2002-137362</t>
  </si>
  <si>
    <t>特許03352084</t>
  </si>
  <si>
    <t>特開2002-334951</t>
  </si>
  <si>
    <t>H01L  23/12@AFI(JP);H01L  21/68@ALI(EP);H01L  23/12@CFI(JP);H01L  21/67@CLI(EP)</t>
  </si>
  <si>
    <t xml:space="preserve">(57)【特許請求の範囲】 【請求項１】絶縁性支持体と、その片面に形成された複数の配線とを備える半導体素子搭載用基板において、 半導体素子搭載領域と、該半導体素子搭載領域の外側の樹脂封止用半導体パッケージ領域とを、複数組備え、 上記配線は、 上記半導体パッケージ領域に形成されたワイヤボンディング端子と、上記半導体素子搭載領域に形成された外部接続端子とをつなぐ配線を含み、 上記外部接続端子の形成された箇所の上記絶縁性支持体に、上記外部接続端子に達する開口部が設けられていることを特徴とする半導体素子搭載用基板。 【請求項２】上記外部接続端子は、上記半導体素子搭載領域ごとに二つ以上設けられることを特徴とする請求項１記載の半導体素子搭載用基板。 【請求項３】上記配線は、表面にニッケル及び金のめっき層を有することを特徴とする請求項１又は２記載の半導体素子搭載用基板。 【請求項４】上記絶縁性支持体は、ポリイミドフィルムであることを特徴とする請求項１～３のいずれかに記載の半導体素子搭載用基板。 【請求項５】上記外部接続端子は、上記半導体素子搭載領域に格子状に形成されていることを特徴とする請求項１～４のいずれかに記載の半導体素子搭載用基板。 【請求項６】上記開口部は、打ち抜き加工、ドリル加工、レーザ加工及びウエットエッチング加工の少なくともいずれかにより開けられたものであることを特徴とする請求項１～５のいずれかに記載の半導体素子搭載用基板。 【請求項７】請求項１～６のいずれかに記載の半導体素子搭載用基板と、 上記半導体素子搭載用基板の上記半導体素子搭載領域にダイボンディング材を介して搭載された半導体素子と、 上記半導体パッケージ領域に設けられた封止樹脂とを備えることを特徴とする半導体パッケージ。 【請求項８】上記ダイボンディング材はダイボンディングテープであることを特徴とする請求項７記載の半導体パッケージ。 </t>
  </si>
  <si>
    <t>SFG0031704805</t>
  </si>
  <si>
    <t>審判無効2006-080140号;審判審判2007-390039号;審判審判2007-390066号;審判審判2010-390067号</t>
  </si>
  <si>
    <t>特開平4-277636;特開平3-94459;特開平3-94430;特開昭59-208756;特開平1-289273;特開昭59-43554;特開昭60-160624;特開昭59-231825;特開昭61-222151;特開平5-218228;実開平4-26545</t>
  </si>
  <si>
    <t>特開昭59-043554;特開昭59-208756;特開昭59-231825;特開昭60-160624;特開昭61-222151;特開平01-289273;特開平03-094430;特開平03-094459;特開平04-277636;特開平05-218228;実全平04-026545;特開昭64-054791;特開平02-091956;特開平02-133943;特開平03-089587;特開平04-033350;特開平04-103152;特開平05-109922;異議申立 60／00392 その他 平成１４年６月１０日付手続補正書;異議申立 60／00393 その他 平成１４年９月３日付拒絶理由通知書;異議申立 60／00394 その他 平成１４年１０月２８日付意見書（甲第１０号証拒絶理由通知書に対する意見書）;異議申立 60／00395 その他 平成１４年１０月２８日付手続補正書;異議申立 60／00396 その他 半導体素子搭載用基板に関する弊社特許権について、平成１７年２月１７日付原告書簡、日立化成工業株式会社知的財産室長、20050217;異議申立 60／00397 その他 半導体素子搭載用基板に関する弊社特許権について、平成１７年５月６日付原告書簡、日立化成工業株式会社知的財産室長、20050506;異議申立 60／00398 その他 半導体素子搭載用基板に関する弊社特許権について、平成１７年７月７日付原告見解書、日立化成工業株式会社知的財産室長、20050707;異議申立 60／00399 その他 住友金属鉱山パッケージマテリアルズ株式会社をワイヤボンドタイプＣＳＰ基板に関する特許権侵害で提訴、平成１８年１月３０日付原告ニュースリリース、日立化成工業株式会社、20060130;異議申立 60／00400 その他 平成１４年６月１０日付手続補正書;異議申立 60／00401 その他 平成１４年９月３日付拒絶理由通知書;異議申立 60／00402 その他 平成１４年１０月２８日付意見書（甲第１８号証拒絶理由に対する意見書）;異議申立 60／00403 その他 平成１４年１０月２８日付手続補正書;異議申立 60／00404 その他 平成１４年６月１０日付早期審査に関する事情説明書;異議申立 60／00405 その他 平成１４年６月１０日付手続補正書</t>
  </si>
  <si>
    <t>登録査定　　（登録査定の参考文献情報）（2002/08/23）特開昭59-043554;登録査定　　（登録査定の参考文献情報）（2002/08/23）特開昭59-208756;登録査定　　（登録査定の参考文献情報）（2002/08/23）特開昭59-231825;登録査定　　（登録査定の参考文献情報）（2002/08/23）特開昭60-160624;登録査定　　（登録査定の参考文献情報）（2002/08/23）特開昭61-222151;登録査定　　（登録査定の参考文献情報）（2002/08/23）特開平01-289273;登録査定　　（登録査定の参考文献情報）（2002/08/23）特開平03-094430;登録査定　　（登録査定の参考文献情報）（2002/08/23）特開平03-094459;登録査定　　（登録査定の参考文献情報）（2002/08/23）特開平04-277636;登録査定　　（登録査定の参考文献情報）（2002/08/23）特開平05-218228;登録査定　　（登録査定の参考文献情報）（2002/08/23）実全平04-026545;審判請求証拠（無効審判請求の引用文献情報）（2006/07/31）;審判請求証拠（無効審判請求の引用文献情報）（2006/07/31）;審判請求証拠（無効審判請求の引用文献情報）（2006/07/31）特開昭64-054791;審判請求証拠（無効審判請求の引用文献情報）（2006/07/31）特開平02-091956;審判請求証拠（無効審判請求の引用文献情報）（2006/07/31）特開平02-133943;審判請求証拠（無効審判請求の引用文献情報）（2006/07/31）特開平03-089587;審判請求証拠（無効審判請求の引用文献情報）（2006/07/31）特開平03-094430;審判請求証拠（無効審判請求の引用文献情報）（2006/07/31）特開平04-033350;審判請求証拠（無効審判請求の引用文献情報）（2006/07/31）特開平04-103152;審判請求証拠（無効審判請求の引用文献情報）（2006/07/31）特開平05-109922;審判請求証拠（無効審判請求の引用文献情報）（2006/07/31）異議申立 60／00392 その他 平成１４年６月１０日付手続補正書;審判請求証拠（無効審判請求の引用文献情報）（2006/07/31）異議申立 60／00393 その他 平成１４年９月３日付拒絶理由通知書;審判請求証拠（無効審判請求の引用文献情報）（2006/07/31）異議申立 60／00394 その他 平成１４年１０月２８日付意見書（甲第１０号証拒絶理由通知書に対する意見書）;審判請求証拠（無効審判請求の引用文献情報）（2006/07/31）異議申立 60／00395 その他 平成１４年１０月２８日付手続補正書;審判請求証拠（無効審判請求の引用文献情報）（2006/07/31）異議申立 60／00396 その他 半導体素子搭載用基板に関する弊社特許権について、平成１７年２月１７日付原告書簡、日立化成工業株式会社知的財産室長、20050217;審判請求証拠（無効審判請求の引用文献情報）（2006/07/31）異議申立 60／00397 その他 半導体素子搭載用基板に関する弊社特許権について、平成１７年５月６日付原告書簡、日立化成工業株式会社知的財産室長、20050506;審判請求証拠（無効審判請求の引用文献情報）（2006/07/31）異議申立 60／00398 その他 半導体素子搭載用基板に関する弊社特許権について、平成１７年７月７日付原告見解書、日立化成工業株式会社知的財産室長、20050707;審判請求証拠（無効審判請求の引用文献情報）（2006/07/31）異議申立 60／00399 その他 住友金属鉱山パッケージマテリアルズ株式会社をワイヤボンドタイプＣＳＰ基板に関する特許権侵害で提訴、平成１８年１月３０日付原告ニュースリリース、日立化成工業株式会社、20060130;審判請求証拠（無効審判請求の引用文献情報）（2006/07/31）異議申立 60／00400 その他 平成１４年６月１０日付手続補正書;審判請求証拠（無効審判請求の引用文献情報）（2006/07/31）異議申立 60／00401 その他 平成１４年９月３日付拒絶理由通知書;審判請求証拠（無効審判請求の引用文献情報）（2006/07/31）異議申立 60／00402 その他 平成１４年１０月２８日付意見書（甲第１８号証拒絶理由に対する意見書）;審判請求証拠（無効審判請求の引用文献情報）（2006/07/31）異議申立 60／00403 その他 平成１４年１０月２８日付手続補正書;審判請求証拠（無効審判請求の引用文献情報）（2006/07/31）異議申立 60／00404 その他 平成１４年６月１０日付早期審査に関する事情説明書;審判請求証拠（無効審判請求の引用文献情報）（2006/07/31）異議申立 60／00405 その他 平成１４年６月１０日付手続補正書</t>
  </si>
  <si>
    <t>審判請求証拠（無効審判請求の引用文献情報）（2006/07/31）異議申立 60／00392 その他 平成１４年６月１０日付手続補正書</t>
  </si>
  <si>
    <t>審判請求証拠（無効審判請求の引用文献情報）（2006/07/31）異議申立 60／00393 その他 平成１４年９月３日付拒絶理由通知書</t>
  </si>
  <si>
    <t>審判請求証拠（無効審判請求の引用文献情報）（2006/07/31）異議申立 60／00394 その他 平成１４年１０月２８日付意見書（甲第１０号証拒絶理由通知書に対する意見書）</t>
  </si>
  <si>
    <t>審判請求証拠（無効審判請求の引用文献情報）（2006/07/31）異議申立 60／00395 その他 平成１４年１０月２８日付手続補正書</t>
  </si>
  <si>
    <t>審判請求証拠（無効審判請求の引用文献情報）（2006/07/31）異議申立 60／00396 その他 半導体素子搭載用基板に関する弊社特許権について、平成１７年２月１７日付原告書簡、日立化成工業株式会社知的財産室長、20050217</t>
  </si>
  <si>
    <t>審判請求証拠（無効審判請求の引用文献情報）（2006/07/31）異議申立 60／00397 その他 半導体素子搭載用基板に関する弊社特許権について、平成１７年５月６日付原告書簡、日立化成工業株式会社知的財産室長、20050506</t>
  </si>
  <si>
    <t>審判請求証拠（無効審判請求の引用文献情報）（2006/07/31）異議申立 60／00398 その他 半導体素子搭載用基板に関する弊社特許権について、平成１７年７月７日付原告見解書、日立化成工業株式会社知的財産室長、20050707</t>
  </si>
  <si>
    <t>審判請求証拠（無効審判請求の引用文献情報）（2006/07/31）異議申立 60／00399 その他 住友金属鉱山パッケージマテリアルズ株式会社をワイヤボンドタイプＣＳＰ基板に関する特許権侵害で提訴、平成１８年１月３０日付原告ニュースリリース、日立化成工業株式会社、20060130</t>
  </si>
  <si>
    <t>審判請求証拠（無効審判請求の引用文献情報）（2006/07/31）異議申立 60／00400 その他 平成１４年６月１０日付手続補正書</t>
  </si>
  <si>
    <t>審判請求証拠（無効審判請求の引用文献情報）（2006/07/31）異議申立 60／00401 その他 平成１４年９月３日付拒絶理由通知書</t>
  </si>
  <si>
    <t>審判請求証拠（無効審判請求の引用文献情報）（2006/07/31）異議申立 60／00402 その他 平成１４年１０月２８日付意見書（甲第１８号証拒絶理由に対する意見書）</t>
  </si>
  <si>
    <t>審判請求証拠（無効審判請求の引用文献情報）（2006/07/31）異議申立 60／00403 その他 平成１４年１０月２８日付手続補正書</t>
  </si>
  <si>
    <t>審判請求証拠（無効審判請求の引用文献情報）（2006/07/31）異議申立 60／00404 その他 平成１４年６月１０日付早期審査に関する事情説明書</t>
  </si>
  <si>
    <t>審判請求証拠（無効審判請求の引用文献情報）（2006/07/31）異議申立 60／00405 その他 平成１４年６月１０日付手続補正書</t>
  </si>
  <si>
    <t>審判審判2007-390039号</t>
  </si>
  <si>
    <t>審判（受付）:20070402:60:審判請求書（その他の請求書・申立書を含む）;審判（発送）:20070413:20:審判番号通知;審判（発送）:20070416:22:審判官指定（変更）通知;審判（庁内）:20070416:95:予告登録通知;審判（受付）:20070521:783:上申書（参加人・準参加人）;審判（受付）:20070619:609:請求取下書;審判（庁内）:20070625:9611:請求取下登録</t>
  </si>
  <si>
    <t>審判審判2007-390066号</t>
  </si>
  <si>
    <t>審判審判2010-390067号</t>
  </si>
  <si>
    <t>平23年（行ケ）第10037号</t>
  </si>
  <si>
    <t>審判審判2009-800117号</t>
  </si>
  <si>
    <t>審判（受付）:20090601:60:審判請求書（その他の請求書・申立書を含む）;審判（発送）:20090612:20:審判番号通知;審判（発送）:20090612:22:審判官指定（変更）通知;審判（庁内）:20090615:95:予告登録通知;審判（発送）:20090701:17:請求書副本の送達通知（答弁指令）;審判（発送）:20090701:17:請求書副本の送達通知（答弁指令）;審判（発送）:20090701:20:審判番号通知;審判（発送）:20090701:20:審判番号通知;審判（発送）:20090701:22:審判官指定（変更）通知;審判（発送）:20090701:22:審判官指定（変更）通知;審判（発送）:20090701:22:審判官指定（変更）通知;審判（庁内）:20090707:3012:郵便送達報告書;審判（庁内）:20090707:3012:郵便送達報告書;審判（受付）:20090901:57:答弁書（審判事件答弁書・異議答弁書）;審判（受付）:20090901:611:訂正請求書;審判（発送）:20090915:24:手続続行通知書（権利異動）;審判（発送）:20090915:24:手続続行通知書（権利異動）;審判（発送）:20090917:171:答弁書副本の送付通知（弁駁指令）;審判（発送）:20090917:173:訂正請求副本送付通知（弁駁指令）;審判（受付）:20091019:58:弁駁書（審判事件答弁書・異議答弁書）;審判（発送）:20091021:1852:弁駁書副本の送付通知;審判（発送）:20091027:22:審判官指定（変更）通知;審判（発送）:20091027:22:審判官指定（変更）通知;審判（発送）:20091211:22:審判官指定（変更）通知;審判（発送）:20091211:22:審判官指定（変更）通知;審判（受付）:20091216:6513:口頭審理陳述要領書;審判（受付）:20091216:6513:口頭審理陳述要領書;審判（庁内）:20091218:309:調書;審判（発送）:20100121:23:審理終結通知書;審判（発送）:20100121:23:審理終結通知書;審判（発送）:20100210:03:審決;審判（発送）:20100210:03:審決;審判（庁内）:20100217:3012:郵便送達報告書;審判（庁内）:20100217:3012:郵便送達報告書;審判（庁内）:20100406:96:確定登録通知</t>
  </si>
  <si>
    <t>特願2002-141227</t>
  </si>
  <si>
    <t>特許03516342</t>
  </si>
  <si>
    <t>特開2003-017718</t>
  </si>
  <si>
    <t xml:space="preserve">G01J  1/02       </t>
  </si>
  <si>
    <t>H01L 31/02;H01L 31/10</t>
  </si>
  <si>
    <t>H01L 31/02</t>
  </si>
  <si>
    <t>G01J1/02;H01L31/02;H01L31/10</t>
  </si>
  <si>
    <t>G01J1/02</t>
  </si>
  <si>
    <t>H01L  31/10@AFI(JP);G01J   1/02@ALI(JP);H01L  31/02@ALI(JP);H01L  31/10@CFI(JP);G01J   1/02@CLI(JP);H01L  31/02@CLI(JP)</t>
  </si>
  <si>
    <t>H01L  31/10@AFI(JP);G01J   1/02@ALI(JP);H01L  31/02@ALI(JP)</t>
  </si>
  <si>
    <t>H01L  31/10@AFI(JP)</t>
  </si>
  <si>
    <t>H01L 31/10        A;H01L 31/02        B;G01J  1/02        A</t>
  </si>
  <si>
    <t>G01J  1/02        A;H01L 31/02        B;H01L 31/10        A</t>
  </si>
  <si>
    <t>5F049 MA04;5F049 MB03;5F049 NA03;5F049 NA04;5F049 NA17;5F049 NA19;5F049 NB01;5F049 RA08;5F049 RA10;5F049 SS03;5F049 TA02;5F049 TA20;5F049 UA05;5F049 UA12;5F049 WA01;5F088 AA03;5F088 AB03;5F088 BA02;5F088 BA03;5F088 BA15;5F088 BA20;5F088 BB01;5F088 EA08;5F088 EA20;5F088 GA04;5F088 JA02;5F088 JA20;5F088 KA02;5F088 LA01;2G065 AB02;2G065 AB28;2G065 BA14;2G065 BA09;2G065 CA12;2G065 DA13</t>
  </si>
  <si>
    <t>光リモコン用受光モジュ－ル</t>
  </si>
  <si>
    <t xml:space="preserve">(57)【要約】 【課題】耐雑音特性が良好な受光モジュールを提供する。 【解決手段】受光素子と、金属製の複数のリードフレームとを備えた受光モジュールであって、前記リードフレームの１つは、前記受光素子を載置する素子固定部とリード部と舌片部７２とを有し、前記舌片部７２は、受光素子への光導入孔７３を有しているとともに、前記素子固定部と該舌片部７２によって前記受光素子の5面を覆うように折り曲げられている事を特徴とする。前記舌片部を有するリードフレームは所定の電位に接続されるシールド板とされる。 </t>
  </si>
  <si>
    <t xml:space="preserve">(57)【特許請求の範囲】 【請求項１】・受光素子と、 ・前記受光素子と接続されるとともに増幅器を内蔵した回路素子と、 ・前記受光素子と前記回路素子の両方を載置する素子固定部とリード部とを備える金属製の第１リードフレームと、 ・前記回路素子の出力電極と配線を介して接続された信号出力用の金属製の第２リードフレームと、 を備えた光リモコン用受光モジュールであって、 ・前記素子固定部における前記リード部の前方に前記回路素子を、更に前記回路素子の前方に前記受光素子をそれぞれ配置し、 ・前記受光素子と前記回路素子は、同一導電型の半導体基板を備えるとともに、前記第１リードフレームに導電性接着剤を介して共通に接続され、それぞれの表側の電極を配線手段によって直接接続され、 ・前記素子固定部と前記受光素子と前記回路素子を赤外光に対して透光性を有しかつ可視光に対して遮光性を有する樹脂で一体に覆っている事を特徴とする光リモコン用受光モジュ－ル。 </t>
  </si>
  <si>
    <t>特願2001-010179の分割（44条1項）</t>
  </si>
  <si>
    <t>SFG0031754400</t>
  </si>
  <si>
    <t>特開昭63-73678;特開昭59-80979;特開平5-72027;特開2003-23164;特開2002-359379;特開2001-281055;実開平2-133038</t>
  </si>
  <si>
    <t>特開昭59-080979;実全平02-133038;特開昭63-073678;特開2001-281055;特開2002-359379;特開2003-023164;特開平05-072027;特開昭57-007867;特開昭61-116547;特開昭62-072160;特開昭63-136838;特開平01-143248;特開平01-154652;特開平01-206673;異議申立 90／00462 国内雑誌 高感度透過型ＯＰＩＣホトインタラプタＧＰ１Ａ０８、シャープ株式会社、シャープ株式会社技術本部、19850320、Ｐ１２７－１３０;異議申立 90／00463 国内雑誌 光変調型フォトＩＣ（Ｓ３５９９）、オプトロニクス、株式会社オプトロニクス社、19900310、Ｖ９　Ｎ３、Ｐ１６４－１６５;異議申立 90／00464 国内図書館 柳井久義、改訂　集積回路工学（１）、株式会社コロナ社、19870430、Ｐ１４－１７;異議申立 90／00465 国内雑誌 フォトＩＣの現状、オプトロニクス、株式会社オプトロニクス社、19881110、Ｖ７　Ｎ１１、Ｐ１１３－１１５;異議申立 90／00466 国内図書館 本山卓彦、おもしろい接着剤のはなし、日刊工業新聞社、19890530、Ｐ２１２－２１３;異議申立 90／00467 国内図書館 小野昌孝、新版　接着と接着剤、財団法人日本規格協会、19890327、Ｐ７２－８１;異議申立 90／00468 国内図書館 日本接着学会、接着剤データブック、日刊工業新聞社、19900228、Ｐ１８－３１;異議申立 90／00469 その他 株式会社ノイズ研究所ノイズ対策室、ノイズ対策マニュアル、株式会社イー・エム・シー、19880610、Ｐ１７６－１８３;異議申立 90／00470 国内図書館 オーム社、絵とき電子回路基礎マスターブック、株式会社オーム社、19890731、Ｐ６６－６７;異議申立 90／00471 国内雑誌 光リモコンシステム、オプトロニクス、株式会社オプトロニクス社、19850310、Ｐ７２－７３;異議申立 90／00472 国内図書館 伊藤弘、現場技術者実践シリーズ３　オプト・デバイス応用ノウハウ、ＣＱ出版株式会社、19841030、Ｐ３１－３５;異議申立 90／00473 その他 平成３年３月７日に出願された基礎出願、特願平３－４１７８９号　願書一式;異議申立 90／00474 その他 大阪地方裁判所平成２１年３月５日判決の判決文、平成２０年（ワ）第４０５６号損害賠償等請求事件;異議申立 90／00475 その他 知的財産高等裁判所平成２０年７月３０日判決の判決文、平成１９年（行ケ）第１０４３１号補正却下決定取消請求事件;実全平03-025256;特許03177287</t>
  </si>
  <si>
    <t>拒絶理由通知（拒絶理由の引用文献情報）（2003/01/31）特開昭59-080979;拒絶理由通知（拒絶理由の引用文献情報）（2003/01/31）実全平02-133038;拒絶理由通知（拒絶理由の引用文献情報）（2003/06/30）特開昭59-080979;拒絶理由通知（拒絶理由の引用文献情報）（2003/06/30）特開昭63-073678;拒絶理由通知（拒絶理由の引用文献情報）（2003/06/30）実全平02-133038;登録査定　　（登録査定の参考文献情報）（2003/12/26）特開2001-281055;登録査定　　（登録査定の参考文献情報）（2003/12/26）特開2002-359379;登録査定　　（登録査定の参考文献情報）（2003/12/26）特開2003-023164;登録査定　　（登録査定の参考文献情報）（2003/12/26）特開昭59-080979;登録査定　　（登録査定の参考文献情報）（2003/12/26）特開昭63-073678;登録査定　　（登録査定の参考文献情報）（2003/12/26）特開平05-072027;登録査定　　（登録査定の参考文献情報）（2003/12/26）実全平02-133038;審判請求証拠（無効審判請求の引用文献情報）（2009/06/01）特開昭57-007867;審判請求証拠（無効審判請求の引用文献情報）（2009/06/01）特開昭61-116547;審判請求証拠（無効審判請求の引用文献情報）（2009/06/01）特開昭62-072160;審判請求証拠（無効審判請求の引用文献情報）（2009/06/01）特開昭63-073678;審判請求証拠（無効審判請求の引用文献情報）（2009/06/01）特開昭63-136838;審判請求証拠（無効審判請求の引用文献情報）（2009/06/01）特開平01-143248;審判請求証拠（無効審判請求の引用文献情報）（2009/06/01）特開平01-154652;審判請求証拠（無効審判請求の引用文献情報）（2009/06/01）特開平01-206673;審判請求証拠（無効審判請求の引用文献情報）（2009/06/01）特開平05-072027;審判請求証拠（無効審判請求の引用文献情報）（2009/06/01）異議申立 90／00462 国内雑誌 高感度透過型ＯＰＩＣホトインタラプタＧＰ１Ａ０８、シャープ株式会社、シャープ株式会社技術本部、19850320、Ｐ１２７－１３０;審判請求証拠（無効審判請求の引用文献情報）（2009/06/01）異議申立 90／00463 国内雑誌 光変調型フォトＩＣ（Ｓ３５９９）、オプトロニクス、株式会社オプトロニクス社、19900310、Ｖ９　Ｎ３、Ｐ１６４－１６５;審判請求証拠（無効審判請求の引用文献情報）（2009/06/01）異議申立 90／00464 国内図書館 柳井久義、改訂　集積回路工学（１）、株式会社コロナ社、19870430、Ｐ１４－１７;審判請求証拠（無効審判請求の引用文献情報）（2009/06/01）異議申立 90／00465 国内雑誌 フォトＩＣの現状、オプトロニクス、株式会社オプトロニクス社、19881110、Ｖ７　Ｎ１１、Ｐ１１３－１１５;審判請求証拠（無効審判請求の引用文献情報）（2009/06/01）異議申立 90／00466 国内図書館 本山卓彦、おもしろい接着剤のはなし、日刊工業新聞社、19890530、Ｐ２１２－２１３;審判請求証拠（無効審判請求の引用文献情報）（2009/06/01）異議申立 90／00467 国内図書館 小野昌孝、新版　接着と接着剤、財団法人日本規格協会、19890327、Ｐ７２－８１;審判請求証拠（無効審判請求の引用文献情報）（2009/06/01）異議申立 90／00468 国内図書館 日本接着学会、接着剤データブック、日刊工業新聞社、19900228、Ｐ１８－３１;審判請求証拠（無効審判請求の引用文献情報）（2009/06/01）異議申立 90／00469 その他 株式会社ノイズ研究所ノイズ対策室、ノイズ対策マニュアル、株式会社イー・エム・シー、19880610、Ｐ１７６－１８３;審判請求証拠（無効審判請求の引用文献情報）（2009/06/01）異議申立 90／00470 国内図書館 オーム社、絵とき電子回路基礎マスターブック、株式会社オーム社、19890731、Ｐ６６－６７;審判請求証拠（無効審判請求の引用文献情報）（2009/06/01）異議申立 90／00471 国内雑誌 光リモコンシステム、オプトロニクス、株式会社オプトロニクス社、19850310、Ｐ７２－７３;審判請求証拠（無効審判請求の引用文献情報）（2009/06/01）異議申立 90／00472 国内図書館 伊藤弘、現場技術者実践シリーズ３　オプト・デバイス応用ノウハウ、ＣＱ出版株式会社、19841030、Ｐ３１－３５;審判請求証拠（無効審判請求の引用文献情報）（2009/06/01）異議申立 90／00473 その他 平成３年３月７日に出願された基礎出願、特願平３－４１７８９号　願書一式;審判請求証拠（無効審判請求の引用文献情報）（2009/06/01）異議申立 90／00474 その他 大阪地方裁判所平成２１年３月５日判決の判決文、平成２０年（ワ）第４０５６号損害賠償等請求事件;審判請求証拠（無効審判請求の引用文献情報）（2009/06/01）異議申立 90／00475 その他 知的財産高等裁判所平成２０年７月３０日判決の判決文、平成１９年（行ケ）第１０４３１号補正却下決定取消請求事件;審判請求証拠（無効審判請求の引用文献情報）（2009/06/01）実全平03-025256;審判請求証拠（無効審判請求の引用文献情報）（2009/06/01）特許03177287</t>
  </si>
  <si>
    <t>ＴＡ２０リ－ドフレ－ム折り曲げ;ＭＢ０３Ｓｉ;ＲＡ１０オ－トバイアス回路;ＳＳ０３Ｓｉ;ＪＡ２０リ－ドフレ－ム折り曲げ;ＡＢ０３Ｓｉ;ＥＡ２０オ－トバイアス回路;ＧＡ０４Ｓｉ;ＢＡ２０誤動作防止;受光モジユ－ル;光リモコン;電磁波ノイズ</t>
  </si>
  <si>
    <t>審判請求証拠（無効審判請求の引用文献情報）（2009/06/01）特開昭57-007867</t>
  </si>
  <si>
    <t>審判請求証拠（無効審判請求の引用文献情報）（2009/06/01）特開昭61-116547</t>
  </si>
  <si>
    <t>審判請求証拠（無効審判請求の引用文献情報）（2009/06/01）特開昭62-072160</t>
  </si>
  <si>
    <t>審判請求証拠（無効審判請求の引用文献情報）（2009/06/01）特開平01-143248</t>
  </si>
  <si>
    <t>審判請求証拠（無効審判請求の引用文献情報）（2009/06/01）特開平01-154652</t>
  </si>
  <si>
    <t>審判請求証拠（無効審判請求の引用文献情報）（2009/06/01）異議申立 90／00462 国内雑誌 高感度透過型ＯＰＩＣホトインタラプタＧＰ１Ａ０８、シャープ株式会社、シャープ株式会社技術本部、19850320、Ｐ１２７－１３０</t>
  </si>
  <si>
    <t>審判請求証拠（無効審判請求の引用文献情報）（2009/06/01）異議申立 90／00463 国内雑誌 光変調型フォトＩＣ（Ｓ３５９９）、オプトロニクス、株式会社オプトロニクス社、19900310、Ｖ９　Ｎ３、Ｐ１６４－１６５</t>
  </si>
  <si>
    <t>審判請求証拠（無効審判請求の引用文献情報）（2009/06/01）異議申立 90／00464 国内図書館 柳井久義、改訂　集積回路工学（１）、株式会社コロナ社、19870430、Ｐ１４－１７</t>
  </si>
  <si>
    <t>審判請求証拠（無効審判請求の引用文献情報）（2009/06/01）異議申立 90／00465 国内雑誌 フォトＩＣの現状、オプトロニクス、株式会社オプトロニクス社、19881110、Ｖ７　Ｎ１１、Ｐ１１３－１１５</t>
  </si>
  <si>
    <t>審判請求証拠（無効審判請求の引用文献情報）（2009/06/01）異議申立 90／00466 国内図書館 本山卓彦、おもしろい接着剤のはなし、日刊工業新聞社、19890530、Ｐ２１２－２１３</t>
  </si>
  <si>
    <t>審判請求証拠（無効審判請求の引用文献情報）（2009/06/01）異議申立 90／00467 国内図書館 小野昌孝、新版　接着と接着剤、財団法人日本規格協会、19890327、Ｐ７２－８１</t>
  </si>
  <si>
    <t>審判請求証拠（無効審判請求の引用文献情報）（2009/06/01）異議申立 90／00468 国内図書館 日本接着学会、接着剤データブック、日刊工業新聞社、19900228、Ｐ１８－３１</t>
  </si>
  <si>
    <t>審判請求証拠（無効審判請求の引用文献情報）（2009/06/01）異議申立 90／00469 その他 株式会社ノイズ研究所ノイズ対策室、ノイズ対策マニュアル、株式会社イー・エム・シー、19880610、Ｐ１７６－１８３</t>
  </si>
  <si>
    <t>審判請求証拠（無効審判請求の引用文献情報）（2009/06/01）異議申立 90／00470 国内図書館 オーム社、絵とき電子回路基礎マスターブック、株式会社オーム社、19890731、Ｐ６６－６７</t>
  </si>
  <si>
    <t>審判請求証拠（無効審判請求の引用文献情報）（2009/06/01）異議申立 90／00471 国内雑誌 光リモコンシステム、オプトロニクス、株式会社オプトロニクス社、19850310、Ｐ７２－７３</t>
  </si>
  <si>
    <t>審判請求証拠（無効審判請求の引用文献情報）（2009/06/01）異議申立 90／00472 国内図書館 伊藤弘、現場技術者実践シリーズ３　オプト・デバイス応用ノウハウ、ＣＱ出版株式会社、19841030、Ｐ３１－３５</t>
  </si>
  <si>
    <t>審判請求証拠（無効審判請求の引用文献情報）（2009/06/01）異議申立 90／00473 その他 平成３年３月７日に出願された基礎出願、特願平３－４１７８９号　願書一式</t>
  </si>
  <si>
    <t>審判請求証拠（無効審判請求の引用文献情報）（2009/06/01）異議申立 90／00474 その他 大阪地方裁判所平成２１年３月５日判決の判決文、平成２０年（ワ）第４０５６号損害賠償等請求事件</t>
  </si>
  <si>
    <t>審判請求証拠（無効審判請求の引用文献情報）（2009/06/01）異議申立 90／00475 その他 知的財産高等裁判所平成２０年７月３０日判決の判決文、平成１９年（行ケ）第１０４３１号補正却下決定取消請求事件</t>
  </si>
  <si>
    <t>審判査定不服2004-002798号</t>
  </si>
  <si>
    <t>審判（受付）:20040212:60:審判請求書（その他の請求書・申立書を含む）;審判（受付）:20040311:523:手続補正書（自発・内容）;審判（受付）:20040311:523:手続補正書（自発・内容）;審判（庁内）:20040316:91:審査前置移管;審判（発送）:20040323:21:審査前置移管通知;審判（発送）:20040323:275:審判番号特定通知書;審判（発送）:20040323:275:審判番号特定通知書;審判（庁内）:20040521:92:審査前置解除;審判（発送）:20040525:211:審査前置解除通知;審判（庁内）:20050127:3013:庁内書類（その他の庁内書類）;審判（発送）:20050222:22:審判官指定（変更）通知;審判（発送）:20050222:2721:伺い回答書;審判（庁内）:20050330:30:面接記録;審判（受付）:20050408:523:手続補正書（自発・内容）;審判（受付）:20050408:7423:代理人選任届（出願人・請求人）;審判（受付）:20050525:523:手続補正書（自発・内容）;審判（発送）:20050525:13:拒絶理由通知書;審判（発送）:20050615:03:審決</t>
  </si>
  <si>
    <t>特願2002-141228</t>
  </si>
  <si>
    <t>特許03696177</t>
  </si>
  <si>
    <t xml:space="preserve">H01L 31/02       </t>
  </si>
  <si>
    <t>H01L31/02</t>
  </si>
  <si>
    <t>H01L  31/02@AFI(JP);H01L  31/02@CFI(JP)</t>
  </si>
  <si>
    <t>H01L  31/02@AFI(JP)</t>
  </si>
  <si>
    <t>H01L 31/02        B</t>
  </si>
  <si>
    <t>5F088 AA03;5F088 BA03;5F088 BA15;5F088 BA16;5F088 BB10;5F088 EA07;5F088 EA11;5F088 EA13;5F088 EA16;5F088 HA10;5F088 JA03;5F088 JA06;5F088 JA10;5F088 JA16;5F088 KA02;5F088 LA01</t>
  </si>
  <si>
    <t>光リモコン用受光モジュール</t>
  </si>
  <si>
    <t xml:space="preserve">(57)【要約】 【課題】耐雑音特性が良好な受光モジュールを提供する。 【解決手段】受光素子２と、前記受光素子２の出力信号を増幅して出力する回路素子３と、素子固定部１１とリード部１２を有する第1のリードフレームと、前記回路素子の出力信号が配線を介して接続された第2のリードフレーム１３を備えた受光モジュールであって、前記素子固定部１１を前記第２のリードフレーム１３の前方に配置し、前記受光素子２と前記回路素子３を前記素子固定部１１に固着し、前記受光素子２を前記回路素子３の前方に配置し、前記受光素子２の出力用電極２６と前記回路素子の電極３１１を金属細線４１によって直接接続した事を特徴とする。 </t>
  </si>
  <si>
    <t xml:space="preserve">(57)【特許請求の範囲】 【請求項１】 ・受光素子と、 ・前記受光素子の出力信号を増幅して出力する回路素子と、 ・リード部と、前記受光素子及び回路素子が固着され、前記リード部よりも幅が広く、前記受光素子と回路素子を配置するに十分な面積を有する素子固定部からなり、所定電位に接続される金属製の第1リードフレームと、 ・前記回路素子の出力電極と配線を介して接続された信号出力用の金属製の第２リードフレームと、 を備えた光リモコン用受光モジュールであって、 前記素子固定部におけるリード部の前方に前記回路素子を、更に前記回路素子の前方に前記受光素子をそれぞれ固着し、前記受光素子の出力側電極と前記回路素子の入力側電極とを配線手段によって直接接続し、前記素子固定部と前記受光素子と前記回路素子と前記第２リードフレームの配線の接続部を赤外光に対して透光性を有しかつ可視光に対して遮光性を有する樹脂で一体に覆っているとともに、前記回路素子に配線手段によって直接接続した素子を前記受光素子のみとし、前記回路素子の所定電位に接続される電極と前記第1リードフレームとの間を配線手段により接続したことを特徴とする光リモコン用受光モジュ－ル。 </t>
  </si>
  <si>
    <t>SFG0031725857</t>
  </si>
  <si>
    <t>審判査定不服2004-002798号;審判審判2009-800119号</t>
  </si>
  <si>
    <t>特開昭63-073678;特開昭63-269579;特開昭58-196059;実開昭63-010573;実開平01-154652</t>
  </si>
  <si>
    <t>特開昭63-269579;特開平01-273338;実全昭63-010573;特開昭63-073678;実全平01-154652;特開昭57-037867;特開昭63-136838;特開平01-206673;特開平05-072027;異議申立 90／00484 国内雑誌 光変調型フォトＩＣ（Ｓ３５９９）、オプトロニクス、株式会社オプトロニクス社、19900310、Ｖ９　Ｎ３、Ｐ１６４－１６５;異議申立 90／00485 その他 株式会社ノイズ研究所ノイズ対策室、ノイズ対策マニュアル、株式会社イー・エム・シー、19880610、Ｐ１７６－１８３;異議申立 90／00486 国内図書館 オーム社、絵とき電子回路基礎マスターブック、株式会社オプトロニクス社、19890731、Ｐ６６－６７;異議申立 90／00487 国内雑誌 光リモコンシステム、オプトロニクス、株式会社オプトロニクス社、19850310、Ｖ４　Ｎ３、Ｐ７２－７３;異議申立 90／00488 国内図書館 伊藤弘、現場技術者実践シリーズ３　オプト・デバイス応用ノウハウ、ＣＱ出版株式会社、19841030、Ｐ３１－３５;異議申立 90／00489 その他 平成３年３月７日に出願された基礎出願、特願平３－４１７８９号願書一式;異議申立 90／00490 その他 大阪地方裁判所平成２１年３月５日判決の判決文、平成２０年（ワ）第４０５６号損害賠償等請求事件;異議申立 90／00491 その他 知的財産高等裁判所平成２０年７月３０日判決の判決文、平成１９年（行ケ）第１０４３０１号補正却下決定取消請求事件;実全平03-025256;特許03177287</t>
  </si>
  <si>
    <t>拒絶理由通知（拒絶理由の引用文献情報）（2003/02/28）特開昭63-269579;拒絶理由通知（拒絶理由の引用文献情報）（2003/02/28）特開平01-273338;拒絶理由通知（拒絶理由の引用文献情報）（2003/02/28）実全昭63-010573;拒絶理由通知（拒絶理由の引用文献情報）（2003/06/30）特開昭63-073678;拒絶理由通知（拒絶理由の引用文献情報）（2003/06/30）特開昭63-269579;拒絶理由通知（拒絶理由の引用文献情報）（2003/06/30）実全昭63-010573;拒絶査定　　（拒絶査定の引用文献情報）（2003/12/26）特開昭63-073678;拒絶査定　　（拒絶査定の引用文献情報）（2003/12/26）特開昭63-269579;拒絶査定　　（拒絶査定の引用文献情報）（2003/12/26）実全昭63-010573;拒絶査定　　（拒絶査定の引用文献情報）（2003/12/26）実全平01-154652;審判請求証拠（無効審判請求の引用文献情報）（2009/06/01）特開昭57-037867;審判請求証拠（無効審判請求の引用文献情報）（2009/06/01）特開昭63-073678;審判請求証拠（無効審判請求の引用文献情報）（2009/06/01）特開昭63-136838;審判請求証拠（無効審判請求の引用文献情報）（2009/06/01）特開平01-206673;審判請求証拠（無効審判請求の引用文献情報）（2009/06/01）特開平05-072027;審判請求証拠（無効審判請求の引用文献情報）（2009/06/01）異議申立 90／00484 国内雑誌 光変調型フォトＩＣ（Ｓ３５９９）、オプトロニクス、株式会社オプトロニクス社、19900310、Ｖ９　Ｎ３、Ｐ１６４－１６５;審判請求証拠（無効審判請求の引用文献情報）（2009/06/01）異議申立 90／00485 その他 株式会社ノイズ研究所ノイズ対策室、ノイズ対策マニュアル、株式会社イー・エム・シー、19880610、Ｐ１７６－１８３;審判請求証拠（無効審判請求の引用文献情報）（2009/06/01）異議申立 90／00486 国内図書館 オーム社、絵とき電子回路基礎マスターブック、株式会社オプトロニクス社、19890731、Ｐ６６－６７;審判請求証拠（無効審判請求の引用文献情報）（2009/06/01）異議申立 90／00487 国内雑誌 光リモコンシステム、オプトロニクス、株式会社オプトロニクス社、19850310、Ｖ４　Ｎ３、Ｐ７２－７３;審判請求証拠（無効審判請求の引用文献情報）（2009/06/01）異議申立 90／00488 国内図書館 伊藤弘、現場技術者実践シリーズ３　オプト・デバイス応用ノウハウ、ＣＱ出版株式会社、19841030、Ｐ３１－３５;審判請求証拠（無効審判請求の引用文献情報）（2009/06/01）異議申立 90／00489 その他 平成３年３月７日に出願された基礎出願、特願平３－４１７８９号願書一式;審判請求証拠（無効審判請求の引用文献情報）（2009/06/01）異議申立 90／00490 その他 大阪地方裁判所平成２１年３月５日判決の判決文、平成２０年（ワ）第４０５６号損害賠償等請求事件;審判請求証拠（無効審判請求の引用文献情報）（2009/06/01）異議申立 90／00491 その他 知的財産高等裁判所平成２０年７月３０日判決の判決文、平成１９年（行ケ）第１０４３０１号補正却下決定取消請求事件;審判請求証拠（無効審判請求の引用文献情報）（2009/06/01）実全平01-154652;審判請求証拠（無効審判請求の引用文献情報）（2009/06/01）実全平03-025256;審判請求証拠（無効審判請求の引用文献情報）（2009/06/01）特許03177287</t>
  </si>
  <si>
    <t>ＢＢ１０光リモコン</t>
  </si>
  <si>
    <t>審判審判2009-800119号</t>
  </si>
  <si>
    <t>審判（受付）:20090601:60:審判請求書（その他の請求書・申立書を含む）;審判（発送）:20090612:20:審判番号通知;審判（発送）:20090612:22:審判官指定（変更）通知;審判（庁内）:20090615:95:予告登録通知;審判（発送）:20090702:22:審判官指定（変更）通知;審判（発送）:20090721:17:請求書副本の送達通知（答弁指令）;審判（発送）:20090721:17:請求書副本の送達通知（答弁指令）;審判（発送）:20090721:20:審判番号通知;審判（発送）:20090721:20:審判番号通知;審判（発送）:20090721:22:審判官指定（変更）通知;審判（発送）:20090721:22:審判官指定（変更）通知;審判（庁内）:20090728:3012:郵便送達報告書;審判（庁内）:20090728:3012:郵便送達報告書;審判（受付）:20090914:57:答弁書（審判事件答弁書・異議答弁書）;審判（受付）:20090914:611:訂正請求書;審判（発送）:20090915:24:手続続行通知書（権利異動）;審判（発送）:20090915:24:手続続行通知書（権利異動）;審判（発送）:20090918:171:答弁書副本の送付通知（弁駁指令）;審判（発送）:20090918:173:訂正請求副本送付通知（弁駁指令）;審判（受付）:20091019:58:弁駁書（審判事件答弁書・異議答弁書）;審判（発送）:20091021:1852:弁駁書副本の送付通知;審判（発送）:20091027:22:審判官指定（変更）通知;審判（発送）:20091027:22:審判官指定（変更）通知;審判（発送）:20091211:22:審判官指定（変更）通知;審判（発送）:20091211:22:審判官指定（変更）通知;審判（受付）:20091216:6513:口頭審理陳述要領書;審判（受付）:20091216:6513:口頭審理陳述要領書;審判（庁内）:20091218:309:調書;審判（発送）:20100121:23:審理終結通知書;審判（発送）:20100121:23:審理終結通知書;審判（発送）:20100210:03:審決;審判（発送）:20100210:03:審決;審判（庁内）:20100217:3012:郵便送達報告書;審判（庁内）:20100217:3012:郵便送達報告書;審判（庁内）:20100406:96:確定登録通知</t>
  </si>
  <si>
    <t>審判請求証拠（無効審判請求の引用文献情報）（2009/06/01）異議申立 90／00484 国内雑誌 光変調型フォトＩＣ（Ｓ３５９９）、オプトロニクス、株式会社オプトロニクス社、19900310、Ｖ９　Ｎ３、Ｐ１６４－１６５</t>
  </si>
  <si>
    <t>審判請求証拠（無効審判請求の引用文献情報）（2009/06/01）異議申立 90／00485 その他 株式会社ノイズ研究所ノイズ対策室、ノイズ対策マニュアル、株式会社イー・エム・シー、19880610、Ｐ１７６－１８３</t>
  </si>
  <si>
    <t>審判請求証拠（無効審判請求の引用文献情報）（2009/06/01）異議申立 90／00486 国内図書館 オーム社、絵とき電子回路基礎マスターブック、株式会社オプトロニクス社、19890731、Ｐ６６－６７</t>
  </si>
  <si>
    <t>審判請求証拠（無効審判請求の引用文献情報）（2009/06/01）異議申立 90／00487 国内雑誌 光リモコンシステム、オプトロニクス、株式会社オプトロニクス社、19850310、Ｖ４　Ｎ３、Ｐ７２－７３</t>
  </si>
  <si>
    <t>審判請求証拠（無効審判請求の引用文献情報）（2009/06/01）異議申立 90／00488 国内図書館 伊藤弘、現場技術者実践シリーズ３　オプト・デバイス応用ノウハウ、ＣＱ出版株式会社、19841030、Ｐ３１－３５</t>
  </si>
  <si>
    <t>審判請求証拠（無効審判請求の引用文献情報）（2009/06/01）異議申立 90／00489 その他 平成３年３月７日に出願された基礎出願、特願平３－４１７８９号願書一式</t>
  </si>
  <si>
    <t>審判請求証拠（無効審判請求の引用文献情報）（2009/06/01）異議申立 90／00490 その他 大阪地方裁判所平成２１年３月５日判決の判決文、平成２０年（ワ）第４０５６号損害賠償等請求事件</t>
  </si>
  <si>
    <t>審判請求証拠（無効審判請求の引用文献情報）（2009/06/01）異議申立 90／00491 その他 知的財産高等裁判所平成２０年７月３０日判決の判決文、平成１９年（行ケ）第１０４３０１号補正却下決定取消請求事件</t>
  </si>
  <si>
    <t>審判審判2008-800290号</t>
  </si>
  <si>
    <t>審判（受付）:20081225:60:審判請求書（その他の請求書・申立書を含む）;審判（発送）:20090116:20:審判番号通知;審判（発送）:20090116:22:審判官指定（変更）通知;審判（庁内）:20090116:95:予告登録通知;審判（発送）:20090121:17:請求書副本の送達通知（答弁指令）;審判（発送）:20090121:20:審判番号通知;審判（発送）:20090121:22:審判官指定（変更）通知;審判（庁内）:20090126:3012:郵便送達報告書;審判（受付）:20090318:7442:代理人受任届（被請求人・権利者）;審判（受付）:20090320:57:答弁書（審判事件答弁書・異議答弁書）;審判（受付）:20090320:611:訂正請求書;審判（発送）:20090406:22:審判官指定（変更）通知;審判（発送）:20090406:22:審判官指定（変更）通知;審判（発送）:20090423:171:答弁書副本の送付通知（弁駁指令）;審判（発送）:20090423:1855:訂正請求書副本の送付通知;審判（受付）:20090525:58:弁駁書（審判事件答弁書・異議答弁書）;審判（発送）:20090610:1852:弁駁書副本の送付通知;審判（発送）:20090617:22:審判官指定（変更）通知;審判（発送）:20090617:22:審判官指定（変更）通知;審判（受付）:20090702:7452:復代理人受任届（被請求人・権利者）;審判（庁内）:20090702:94:閲覧照会;審判（庁内）:20090703:941:閲覧貸出;審判（庁内）:20090707:94:閲覧照会;審判（庁内）:20090707:941:閲覧貸出;審判（庁内）:20090707:942:閲覧返却;審判（庁内）:20090708:942:閲覧返却;審判（受付）:20090715:6513:口頭審理陳述要領書;審判（受付）:20090715:6513:口頭審理陳述要領書;審判（庁内）:20090716:309:調書;審判（受付）:20090730:781:上申書（出願人・請求人）;審判（受付）:20090731:782:上申書（被請求人・権利者）;審判（発送）:20091218:1858:上申書副本の送付通知;審判（発送）:20091218:1858:上申書副本の送付通知;審判（発送）:20091218:23:審理終結通知書;審判（発送）:20091218:23:審理終結通知書;審判（発送）:20100114:03:審決;審判（発送）:20100114:03:審決;審判（庁内）:20100119:3012:郵便送達報告書;審判（庁内）:20100119:3012:郵便送達報告書;審判（庁内）:20100120:94:閲覧照会;審判（庁内）:20100121:941:閲覧貸出;審判（庁内）:20100125:942:閲覧返却;審判（庁内）:20100309:96:確定登録通知</t>
  </si>
  <si>
    <t>29-2</t>
    <phoneticPr fontId="16"/>
  </si>
  <si>
    <t>特願2002-144425</t>
  </si>
  <si>
    <t>特許03740090</t>
  </si>
  <si>
    <t>特開2003-335615</t>
  </si>
  <si>
    <t xml:space="preserve">A61K   8/19              </t>
  </si>
  <si>
    <t>A61K  7/00;A61K  7/021;A61K  7/032;A61K  7/50;A61K 33/30;A61K 47/02;A61K 47/08;A61K 47/10;A61K 47/12;A61K 47/14;A61K 47/34;A61P 17/00    101</t>
  </si>
  <si>
    <t>A61K  7/00</t>
  </si>
  <si>
    <t>A61K8/19;A61K8/30;A61K8/02;A61K8/06;A61K8/00;A61Q1/02;A61Q1/10;A61Q19/10;A61K33/30;A61K47/02;A61K47/08;A61K47/10;A61K47/12;A61K47/14;A61K47/34;A61P17/00</t>
  </si>
  <si>
    <t>A61K8/19</t>
  </si>
  <si>
    <t>A61K   8/19@AFI(JP);A61K   8/30@ALI(JP);A61K   8/02@ALI(JP);A61K   8/06@ALI(JP);A61K   8/00@ALI(JP);A61Q   1/02@ALI(JP);A61Q   1/10@ALI(JP);A61Q  19/10@ALI(JP);A61K  33/30@ALI(JP);A61K  47/02@ALI(JP);A61K  47/08@ALI(JP);A61K  47/10@ALI(JP);A61K  47/12@ALI(JP);A61K  47/14@ALI(JP);A61K  47/34@ALI(JP);A61P  17/00@ALI(JP)</t>
  </si>
  <si>
    <t>A61K   8/19@AFI(JP)</t>
  </si>
  <si>
    <t>A61K   8/19@AFI(JP);A61K  47/02@AFI(JP);A61K   8/00@ALI(JP);A61K   8/02@ALI(JP);A61K   8/06@ALI(JP);A61K   8/27@ALI(JP);A61K   8/30@ALI(JP);A61K   8/33@ALI(JP);A61K   8/34@ALI(JP);A61K   8/36@ALI(JP);A61K   8/86@ALI(JP);A61K  33/30@ALI(JP);A61K  47/08@ALI(JP);A61K  47/10@ALI(JP);A61K  47/12@ALI(JP);A61K  47/14@ALI(JP);A61K  47/34@ALI(JP);A61P  17/00@ALI(JP);A61Q   1/00@ALI(JP);A61Q   1/02@ALI(JP);A61Q   1/10@ALI(JP);A61Q   1/12@ALI(JP);A61Q  19/10@ALI(JP);A61K  47/02@CFI(JP);A61K   8/00@CLI(JP);A61K   8/02@CLI(JP);A61K   8/04@CLI(JP);A61K   8/19@CLI(JP);A61K   8/30@CLI(JP);A61K   8/72@CLI(JP);A61K  33/30@CLI(JP);A61K  47/08@CLI(JP);A61K  47/10@CLI(JP);A61K  47/12@CLI(JP);A61K  47/14@CLI(JP);A61K  47/34@CLI(JP);A61P  17/00@CLI(JP);A61Q   1/00@CLI(JP);A61Q   1/02@CLI(JP);A61Q   1/12@CLI(JP);A61Q  19/10@CLI(JP)</t>
  </si>
  <si>
    <t>A61K   8/19@AFI(JP);A61K  47/02@AFI(JP);A61K   8/00@ALI(JP);A61K   8/02@ALI(JP);A61K   8/06@ALI(JP);A61K   8/27@ALI(JP);A61K   8/30@ALI(JP);A61K   8/33@ALI(JP);A61K   8/34@ALI(JP);A61K   8/36@ALI(JP);A61K   8/86@ALI(JP);A61K  33/30@ALI(JP);A61K  47/08@ALI(JP);A61K  47/10@ALI(JP);A61K  47/12@ALI(JP);A61K  47/14@ALI(JP);A61K  47/34@ALI(JP);A61P  17/00@ALI(JP);A61Q   1/00@ALI(JP);A61Q   1/02@ALI(JP);A61Q   1/10@ALI(JP);A61Q   1/12@ALI(JP);A61Q  19/10@ALI(JP)</t>
  </si>
  <si>
    <t>A61K 47/02;A61K 47/08;A61K 47/10;A61K 47/12;A61K 47/14;A61K 47/34;A61K  7/00        B;A61K  7/00        C;A61K  7/00        M;A61K  7/00        N;A61K  7/021;A61K  7/032;A61K  7/50;A61K 33/30;A61P 17/00    101;A61K  8/00;A61K  8/02;A61K  8/06;A61K  8/19;A61K  8/27;A61K  8/30;A61K  8/33;A61K  8/34;A61K  8/36;A61K  8/86;A61Q  1/00;A61Q  1/02;A61Q  1/10;A61Q  1/12;A61Q 19/10</t>
  </si>
  <si>
    <t>A61K  7/00        B;A61K  7/00        C;A61K  7/00        M;A61K  7/00        N;A61K  7/021;A61K  7/032;A61K  7/50;A61K 33/30;A61K 47/02;A61K 47/08;A61K 47/10;A61K 47/12;A61K 47/14;A61K 47/34;A61P 17/00    101</t>
  </si>
  <si>
    <t>4C076 AA17;4C076 BB31;4C076 CC18;4C076 DD38;4C076 DD39;4C076 DD41;4C076 DD45;4C076 EE27;4C076 FF12;4C076 FF16;4C076 FF39;4C076 FF57;4C076 FF68;4C083 AA122;4C083 AB051;4C083 AB211;4C083 AB212;4C083 AB232;4C083 AB242;4C083 AB352;4C083 AB432;4C083 AB442;4C083 AC022;4C083 AC102;4C083 AC111;4C083 AC121;4C083 AC122;4C083 AC171;4C083 AC172;4C083 AC241;4C083 AC302;4C083 AC352;4C083 AC372;4C083 AC392;4C083 AC402;4C083 AC422;4C083 AC442;4C083 AC481;4C083 AC482;4C083 AD022;4C083 AD041;4C083 AD042;4C083 AD072;4C083 AD152;4C083 AD162;4C083 AD172;4C083 AD642;4C083 CC02;4C083 CC04;4C083 CC05;4C083 CC12;4C083 CC14;4C083 CC23;4C083 DD21;4C083 DD22;4C083 DD23;4C083 DD27;4C083 DD33;4C083 EE05;4C083 EE10;4C083 EE13;4C083 FF05;4C086 AA01;4C086 AA02;4C086 HA03;4C086 HA15;4C086 HA21;4C086 MA03;4C086 MA05;4C086 MA22;4C086 MA28;4C086 MA63;4C086 NA05;4C086 NA10;4C086 ZA90</t>
  </si>
  <si>
    <t>新村　貴子;渡辺　総一郎</t>
  </si>
  <si>
    <t>特許業務法人特許事務所サイクス</t>
  </si>
  <si>
    <t>油中水型外用剤</t>
  </si>
  <si>
    <t xml:space="preserve">(57)【要約】 【課題】充分な抗菌力が得られると共に、系の安定性や使用感に悪影響を及ぼしたり、皮膚刺激を生じることのない油中水型外用剤の提供。 【解決手段】抗菌成分（Ａ）～（Ｃ）； （Ａ）酸化亜鉛、塩化亜鉛、硫酸亜鉛、ラウリン酸亜鉛、ステアリン酸亜鉛及びグルコン酸亜鉛から選ばれる一種又は二種以上 （Ｂ）プロピレングリコール、ジプロピレングリコール、ブチレングリコール、ペンチレングリコール及びグリセリンから選ばれる一種又は二種以上 （Ｃ）（Ｃ１）パラオキシ安息香酸エステル及び／又は（Ｃ２）フェノキシエタノールを含有することを特徴とする油中水型外用剤。 </t>
  </si>
  <si>
    <t xml:space="preserve">(57)【特許請求の範囲】 【請求項１】 抗菌成分として、次の成分（Ａ）～（Ｄ）； （Ａ）酸化亜鉛、塩化亜鉛、硫酸亜鉛、ラウリン酸亜鉛、ステアリン酸亜鉛及びグルコン酸亜鉛から選ばれる一種又は二種以上を０．０１～５質量％、 （Ｂ）プロピレングリコール、ジプロピレングリコール、ブチレングリコール、ペンチレングリコール及びグリセリンから選ばれる一種又は二種以上を１～１０質量％、 （Ｃ）（Ｃ１）パラオキシ安息香酸エステルを０．０１～０．３質量％、及び／又は（Ｃ２）フェノキシエタノールを０．０５～０．５質量％、 （Ｄ）水、 を含有する油中水型外用剤であって、油中水型外用剤に処方された成分（Ｄ）に対する成分（Ｂ）の割合（Ｂ）／（Ｄ）（質量比）が、０．０５～０．３であり、成分［（Ｂ）＋（Ｃ）］に対する成分（Ａ）の割合（Ａ）／［（Ｂ）＋（Ｃ）］（質量比）が、０．００１～１である油中水型外用剤。 【請求項２】 グラム陽性球菌に対して抗菌性を有する、請求項１に記載の油中水型外用剤。 【請求項３】 成分（Ｂ）が、プロピレングリコール、ジプロピレングリコール、ブチレングリコール及びペンチレングリコールから選ばれる一種又は二種以上である請求項１又は２に記載の油中水型外用剤。 </t>
  </si>
  <si>
    <t>SFG0032026260</t>
  </si>
  <si>
    <t>特開2000-053546;特開平08-053338;特表平09-510976;特開平10-045563;特開平10-203954;特開平11-322591;WO99/059540;WO01/041727;WO00/007549;特開2001-213729</t>
  </si>
  <si>
    <t>特開2000-053546;特開2001-213729;特開平08-053338;特開平10-045563;特開平10-203954;特開平11-322591;特表平09-510976;特開2000-053554;特開2000-053555;特開2000-212023;特開2000-290154;特開2001-048764;特開平09-095435;特開平09-208447;特開平09-255544;特開平09-309818;特開平10-087434;特開平10-087468;特開平10-194945;異議申立 90／00021 その他 日本化粧品技術者会　編、化粧品事典、丸善株式会社、20031215、Ｐ６６６－６６７;異議申立 90／00022 その他 池田鉄作、４）防腐、防ばい、酸化防止剤、化粧品学、株式会社南山堂、19570410、Ｐ６;異議申立 90／00023 その他 特許・実用新案審査基準　第ＩＩ部　第２章　新規性・進歩性、Ｐ５;特表2001-510781;特表平10-503516;特表平11-510522</t>
  </si>
  <si>
    <t>拒絶理由通知（拒絶理由の引用文献情報）（2005/07/08）;拒絶理由通知（拒絶理由の引用文献情報）（2005/07/08）;拒絶理由通知（拒絶理由の引用文献情報）（2005/07/08）;拒絶理由通知（拒絶理由の引用文献情報）（2005/07/08）特開2000-053546;拒絶理由通知（拒絶理由の引用文献情報）（2005/07/08）特開2001-213729;拒絶理由通知（拒絶理由の引用文献情報）（2005/07/08）特開平08-053338;拒絶理由通知（拒絶理由の引用文献情報）（2005/07/08）特開平10-045563;拒絶理由通知（拒絶理由の引用文献情報）（2005/07/08）特開平10-203954;拒絶理由通知（拒絶理由の引用文献情報）（2005/07/08）特開平11-322591;拒絶理由通知（拒絶理由の引用文献情報）（2005/07/08）特表平09-510976;登録査定　　（登録査定の参考文献情報）（2005/10/04）;登録査定　　（登録査定の参考文献情報）（2005/10/04）;登録査定　　（登録査定の参考文献情報）（2005/10/04）;登録査定　　（登録査定の参考文献情報）（2005/10/04）特開2000-053546;登録査定　　（登録査定の参考文献情報）（2005/10/04）特開2001-213729;登録査定　　（登録査定の参考文献情報）（2005/10/04）特開平08-053338;登録査定　　（登録査定の参考文献情報）（2005/10/04）特開平10-045563;登録査定　　（登録査定の参考文献情報）（2005/10/04）特開平10-203954;登録査定　　（登録査定の参考文献情報）（2005/10/04）特開平11-322591;登録査定　　（登録査定の参考文献情報）（2005/10/04）特表平09-510976;審判請求証拠（無効審判請求の引用文献情報）（2008/12/25）特開2000-053554;審判請求証拠（無効審判請求の引用文献情報）（2008/12/25）特開2000-053555;審判請求証拠（無効審判請求の引用文献情報）（2008/12/25）特開2000-212023;審判請求証拠（無効審判請求の引用文献情報）（2008/12/25）特開2000-290154;審判請求証拠（無効審判請求の引用文献情報）（2008/12/25）特開2001-048764;審判請求証拠（無効審判請求の引用文献情報）（2008/12/25）特開平09-095435;審判請求証拠（無効審判請求の引用文献情報）（2008/12/25）特開平09-208447;審判請求証拠（無効審判請求の引用文献情報）（2008/12/25）特開平09-255544;審判請求証拠（無効審判請求の引用文献情報）（2008/12/25）特開平09-309818;審判請求証拠（無効審判請求の引用文献情報）（2008/12/25）特開平10-087434;審判請求証拠（無効審判請求の引用文献情報）（2008/12/25）特開平10-087468;審判請求証拠（無効審判請求の引用文献情報）（2008/12/25）特開平10-194945;審判請求証拠（無効審判請求の引用文献情報）（2008/12/25）異議申立 90／00021 その他 日本化粧品技術者会　編、化粧品事典、丸善株式会社、20031215、Ｐ６６６－６６７;審判請求証拠（無効審判請求の引用文献情報）（2008/12/25）異議申立 90／00022 その他 池田鉄作、４）防腐、防ばい、酸化防止剤、化粧品学、株式会社南山堂、19570410、Ｐ６;審判請求証拠（無効審判請求の引用文献情報）（2008/12/25）異議申立 90／00023 その他 特許・実用新案審査基準　第ＩＩ部　第２章　新規性・進歩性、Ｐ５;審判請求証拠（無効審判請求の引用文献情報）（2008/12/25）特表2001-510781;審判請求証拠（無効審判請求の引用文献情報）（2008/12/25）特表平09-510976;審判請求証拠（無効審判請求の引用文献情報）（2008/12/25）特表平10-503516;審判請求証拠（無効審判請求の引用文献情報）（2008/12/25）特表平11-510522</t>
  </si>
  <si>
    <t>審判請求証拠（無効審判請求の引用文献情報）（2008/12/25）特開2000-053554</t>
  </si>
  <si>
    <t>審判請求証拠（無効審判請求の引用文献情報）（2008/12/25）特開2000-053555</t>
  </si>
  <si>
    <t>審判請求証拠（無効審判請求の引用文献情報）（2008/12/25）特開2000-212023</t>
  </si>
  <si>
    <t>審判請求証拠（無効審判請求の引用文献情報）（2008/12/25）特開2000-290154</t>
  </si>
  <si>
    <t>審判請求証拠（無効審判請求の引用文献情報）（2008/12/25）特開2001-048764</t>
  </si>
  <si>
    <t>審判請求証拠（無効審判請求の引用文献情報）（2008/12/25）特開平09-095435</t>
  </si>
  <si>
    <t>審判請求証拠（無効審判請求の引用文献情報）（2008/12/25）特開平09-208447</t>
  </si>
  <si>
    <t>審判請求証拠（無効審判請求の引用文献情報）（2008/12/25）特開平09-255544</t>
  </si>
  <si>
    <t>審判請求証拠（無効審判請求の引用文献情報）（2008/12/25）特開平09-309818</t>
  </si>
  <si>
    <t>審判請求証拠（無効審判請求の引用文献情報）（2008/12/25）特開平10-087434</t>
  </si>
  <si>
    <t>審判請求証拠（無効審判請求の引用文献情報）（2008/12/25）特開平10-087468</t>
  </si>
  <si>
    <t>審判請求証拠（無効審判請求の引用文献情報）（2008/12/25）特開平10-194945</t>
  </si>
  <si>
    <t>審判請求証拠（無効審判請求の引用文献情報）（2008/12/25）異議申立 90／00021 その他 日本化粧品技術者会　編、化粧品事典、丸善株式会社、20031215、Ｐ６６６－６６７</t>
  </si>
  <si>
    <t>審判請求証拠（無効審判請求の引用文献情報）（2008/12/25）異議申立 90／00022 その他 池田鉄作、４）防腐、防ばい、酸化防止剤、化粧品学、株式会社南山堂、19570410、Ｐ６</t>
  </si>
  <si>
    <t>審判請求証拠（無効審判請求の引用文献情報）（2008/12/25）異議申立 90／00023 その他 特許・実用新案審査基準　第ＩＩ部　第２章　新規性・進歩性、Ｐ５</t>
  </si>
  <si>
    <t>審判請求証拠（無効審判請求の引用文献情報）（2008/12/25）特表2001-510781</t>
  </si>
  <si>
    <t>審判請求証拠（無効審判請求の引用文献情報）（2008/12/25）特表平09-510976</t>
  </si>
  <si>
    <t>審判請求証拠（無効審判請求の引用文献情報）（2008/12/25）特表平10-503516</t>
  </si>
  <si>
    <t>審判請求証拠（無効審判請求の引用文献情報）（2008/12/25）特表平11-510522</t>
  </si>
  <si>
    <t>審判審判2008-800056号</t>
  </si>
  <si>
    <t>加古　進</t>
  </si>
  <si>
    <t>2009/03/30;2010/03/17</t>
  </si>
  <si>
    <t>平21年（行ケ）第10119号;平22年（行ケ）第10126号</t>
  </si>
  <si>
    <t>平23年（行サ）第112号</t>
  </si>
  <si>
    <t>2009/05/07;2010/04/27</t>
  </si>
  <si>
    <t>2009/07/03;2011/06/30</t>
  </si>
  <si>
    <t>審判（受付）:20080328:60:審判請求書（その他の請求書・申立書を含む）;審判（発送）:20080411:20:審判番号通知;審判（発送）:20080411:22:審判官指定（変更）通知;審判（庁内）:20080411:95:予告登録通知;審判（発送）:20080509:17:請求書副本の送達通知（答弁指令）;審判（発送）:20080509:20:審判番号通知;審判（発送）:20080509:22:審判官指定（変更）通知;審判（庁内）:20080514:3012:郵便送達報告書;審判（庁内）:20080514:94:閲覧照会;審判（庁内）:20080515:941:閲覧貸出;審判（庁内）:20080520:942:閲覧返却;審判（受付）:20080708:57:答弁書（審判事件答弁書・異議答弁書）;審判（庁内）:20080718:94:閲覧照会;審判（庁内）:20080723:941:閲覧貸出;審判（庁内）:20080724:942:閲覧返却;審判（受付）:20080926:7442:代理人受任届（被請求人・権利者）;審判（発送）:20081016:22:審判官指定（変更）通知;審判（発送）:20081016:22:審判官指定（変更）通知;審判（発送）:20081017:24:手続続行通知書（権利異動）;審判（発送）:20081017:24:手続続行通知書（権利異動）;審判（受付）:20081201:7453:復代理人選任届（被請求人・権利者）;審判（受付）:20081205:7444:代理人辞任届（被請求人・権利者）;審判（発送）:20090317:1851:答弁書副本の送付通知;審判（発送）:20090317:232:書面審理通知書;審判（発送）:20090317:232:書面審理通知書;審判（発送）:20090319:23:審理終結通知書;審判（発送）:20090319:23:審理終結通知書;審判（発送）:20090409:03:審決;審判（発送）:20090409:03:審決;審判（庁内）:20090414:3012:郵便送達報告書;審判（庁内）:20090414:3012:郵便送達報告書;審判（庁内）:20090416:94:閲覧照会;審判（庁内）:20090417:941:閲覧貸出;審判（庁内）:20090421:942:閲覧返却;審判（庁内）:20090701:94:閲覧照会;審判（庁内）:20090702:941:閲覧貸出;審判（庁内）:20090706:942:閲覧返却;審判（発送）:20090710:22:審判官指定（変更）通知;審判（発送）:20090710:22:審判官指定（変更）通知;審判（発送）:20090710:2891:通知書（その他）期間有;審判（受付）:20090807:611:訂正請求書;審判（受付）:20090812:7442:代理人受任届（被請求人・権利者）;審判（受付）:20090817:7444:代理人辞任届（被請求人・権利者）;審判（受付）:20090817:7444:代理人辞任届（被請求人・権利者）;審判（受付）:20090817:7454:復代理人辞任届（被請求人・権利者）;審判（発送）:20090910:173:訂正請求副本送付通知（弁駁指令）;審判（受付）:20091013:58:弁駁書（審判事件答弁書・異議答弁書）;審判（発送）:20091215:132:無効理由通知書;審判（発送）:20091215:132:無効理由通知書;審判（発送）:20091215:1852:弁駁書副本の送付通知;審判（受付）:20100114:53:意見書;審判（発送）:20100302:1856:意見書副本の送付通知;審判（発送）:20100302:23:審理終結通知書;審判（発送）:20100302:23:審理終結通知書;審判（発送）:20100326:03:審決;審判（発送）:20100326:03:審決;審判（庁内）:20100402:3012:郵便送達報告書;審判（庁内）:20100405:3012:郵便送達報告書;審判（庁内）:20110713:96:確定登録通知</t>
  </si>
  <si>
    <t>特願2002-159007</t>
  </si>
  <si>
    <t>特許03660326</t>
  </si>
  <si>
    <t>特開2004-004240</t>
  </si>
  <si>
    <t xml:space="preserve">G09B 29/00       </t>
  </si>
  <si>
    <t>G09B 29/00</t>
  </si>
  <si>
    <t>G09B29/00;G06F12/00,510;G06F12/00,533;G06F17/30,170;G06F17/30,240</t>
  </si>
  <si>
    <t>G09B29/00</t>
  </si>
  <si>
    <t>G09B  29/00@AFI(JP);G06F  12/00@ALI(JP);G06F  17/30@ALI(JP);G09B  29/00@CFI(JP);G06F  12/00@CLI(JP);G06F  17/30@CLI(JP)</t>
  </si>
  <si>
    <t>G09B 29/00        A;G06F 12/00    510 B;G06F 12/00    533 J;G06F 17/30    170 C;G06F 17/30    240 A</t>
  </si>
  <si>
    <t xml:space="preserve">(57)【要約】 【課題】メンテナンスの容易なデジタル地図提供方法、デジタル地図情報提供システムを提供すること。 【解決手段】第１のコンピュータシステムから所与の情報記憶媒体または回線を介して他の第２のコンピュータシステムにデジタル地図情報を提供する方法である。第１のコンピュータシステムの使用する第１の地図情報データベースのデータ構造及びデータ定義の少なくとも一つとデータを、第１のコンピュータシステムから第２のコンピュータシステムに提供し、提供されたデータ構造及びデータ定義の少なくとも一つとデータに基づき、第２のコンピュータシステムに第２の地図情報データベースを構築するステップと、第１の地図情報データベースのデジタル地図情報の更新に伴い発生する差分更新データを他のコンピュータシステムに提供するステップと、提供された前記差分更新データを用いて第２のコンピュータシステムの第２の地図情報データベースを更新するステップとを含む。 【選択図】　　　　図１ </t>
  </si>
  <si>
    <t xml:space="preserve">(57)【特許請求の範囲】 【請求項１】 デジタル地図情報の提供を行う第１のコンピュータシステムから所与の情報記憶媒体または回線を介して他の第２のコンピュータシステムにデジタル地図情報を提供する方法であって、 第１のコンピュータシステムの使用するオブジェクト単位で地図情報の更新又は排他制御を実行可能な第１の地図情報データベースのデータ構造及びデータ定義の少なくとも一つとデータを、第１のコンピュータシステムから第２のコンピュータシステムに提供し、提供されたデータ構造及びデータ定義の少なくとも一つとデータに基づき、第２のコンピュータシステムにオブジェクト単位で地図情報の更新又は排他制御を実行可能な第２の地図情報データベースを構築するステップと、 第１の地図情報データベースのデジタル地図情報の更新に伴い発生する差分更新データを第２のコンピュータシステムに提供するステップと、 提供された前記差分更新データを用いて第２のコンピュータシステムの第２の地図情報データベースを更新するステップと、を含み、 前記第１及び第２の地図情報データベースは、地図情報を構成する各フィーチャーの形状データをメッシュで分割せずにオブジェクト単位で管理し、 前記差分更新データとして、メッシュで分割せずにオブジェクト単位で管理された各フィーチャーの形状データが、第２のコンピュータシステムに提供され、 提供された前記差分更新データを用いて第２のコンピュータシステムの第２の地図情報データベースの形状データを、メッシュ単位ではなくオブジェクト単位で更新又は排他制御を実行することを特徴とするデジタル地図情報提供方法。 【請求項２】 デジタル地図情報の提供を行う第１のコンピュータシステムから所与の情報記憶媒体または回線を介して他の第２のコンピュータシステムにデジタル地図情報を提供する方法であって、 第１のコンピュータシステムの使用するオブジェクト単位で地図情報の更新又は排他制御を実行可能な第１の地図情報データベースのデータ構造及びデータ定義の少なくとも一つとデータを、第１のコンピュータシステムから第２のコンピュータシステムに提供するステップと、 第１の地図情報データベースのデジタル地図情報の更新に伴い発生する差分更新データを第２のコンピュータシステムに提供するステップと、を含み、 前記第１及び第２の地図情報データベースは、地図情報を構成する各フィーチャーの形状データをメッシュで分割せずにオブジェクト単位で管理し、 前記差分更新データとして、メッシュで分割せずにオブジェクト単位で管理された各フィーチャーの形状データが、第２のコンピュータシステムに提供され、 提供された前記差分更新データを用いて第２のコンピュータシステムの第２の地図情報データベースの形状データを、メッシュ単位ではなくオブジェクト単位で更新又は排他制御を実行することを特徴とするデジタル地図情報提供方法。 【請求項３】 請求項１乃至２のいずれかにおいて、 各オブジェクトに対し一意の空間インデックスを付与するテーブルを含み、 第１のコンピュータシステム又は第２のコンピュータシステムにアクセスするＧＩＳエンジンからは空間インデックスを指定することによりオブジェクト単位で形状データにアクセス可能であることを特徴とするデジタル地図情報提供方法。 【請求項４】 請求項１乃至３のいずれかにおいて、 第１のコンピュータシステムが、第１の地図情報データベースを更新する際の入力データに基づき、更新後のデジタル地図情報と更新前のデジタル地図情報の差分更新データを自動的に抽出するステップを含み、 前記差分更新データを第２のコンピュータシステムに提供することを特徴とするデジタル地図情報提供方法。 【請求項５】 請求項１乃至４のいずれかにおいて、 前記差分更新データには、変更されたオブジェクトの形状の外周の代表点の座標値の差分更新データを含むことを特徴とするデジタル地図情報提供方法。 【請求項６】 請求項１乃至５のいずれかにおいて、 前記差分更新データには、変更されたオブジェクトの属性データを含むことを特徴とするデジタル地図情報提供方法。 【請求項７】 デジタル地図情報の提供を行う第１のコンピュータシステムから所与の情報記憶媒体または回線を介して他の第２のコンピュータシステムにデジタル地図情報を提供するデジタル地図情報提供システムであって、 第１のコンピュータシステムの使用するオブジェクト単位で地図情報の更新又は排他制御を実行可能な第１の地図情報データベースのデータ構造及びデータ定義の少なくとも一つとデータを、第１のコンピュータシステムから第２のコンピュータシステムに提供し、提供されたデータ構造及びデータ定義の少なくとも一つとデータに基づき、第２のコンピュータシステムにオブジェクト単位で地図情報の更新又は排他制御を実行可能な第２の地図情報データベースを構築する手段と、 第１の地図情報データベースのデジタル地図情報の更新に伴い発生する差分更新データを第２のコンピュータシステムに提供する手段と、 提供された前記差分更新データを用いて第２のコンピュータシステムの第２の地図情報データベースを更新する手段と、を含み、 前記第１及び第２の地図情報データベースは、地図情報を構成する各フィーチャーの形状データをメッシュで分割せずにオブジェクト単位で管理し、 前記差分更新データとして、メッシュで分割せずにオブジェクト単位で管理された各フィーチャーの形状データが、第２のコンピュータシステムに提供され、 提供された前記差分更新データを用いて第２のコンピュータシステムの第２の地図情報データベースの形状データを、メッシュ単位ではなくオブジェクト単位で更新又は排他制御を実行することを特徴とするデジタル地図情報提供システム。 【請求項８】 デジタル地図情報の提供を行う第１のコンピュータシステムから所与の情報記憶媒体または回線を介して他の第２のコンピュータシステムにデジタル地図情報を提供するデジタル地図情報提供システムであって、 第１のコンピュータシステムの使用するオブジェクト単位で地図情報の更新又は排他制御を実行可能な第１の地図情報データベースのデータ構造及びデータ定義の少なくとも一つとデータを、第１のコンピュータシステムから第２のコンピュータシステムに提供する手段と、 第１の地図情報データベースのデジタル地図情報の更新に伴い発生する差分更新データを第２のコンピュータシステムに提供する手段と、を含み、 前記第１及び第２の地図情報データベースは、地図情報を構成する各フィーチャーの形状データをメッシュで分割せずにオブジェクト単位で管理し、 前記差分更新データとして、メッシュで分割せずにオブジェクト単位で管理された各フィーチャーの形状データが、第２のコンピュータシステムに提供され、 提供された前記差分更新データを用いて第２のコンピュータシステムの第２の地図情報データベースの形状データを、メッシュ単位ではなくオブジェクト単位で更新又は排他制御を実行することを特徴とするデジタル地図情報提供システム。 【請求項９】 請求項７乃至８のいずれかにおいて、 各オブジェクトに対し一意の空間インデックスを付与するテーブルを含み、 第１のコンピュータシステム又は第２のコンピュータシステムにアクセスするＧＩＳエンジンからは空間インデックスを指定することによりオブジェクト単位で形状データにアクセス可能であることを特徴とするデジタル地図情報提供システム。 【請求項１０】 請求項７乃至９のいずれかにおいて、 第１のコンピュータシステムが、第１の地図情報データベースを更新する際の入力データに基づき、更新後のデジタル地図情報と更新前のデジタル地図情報の差分更新データを自動的に抽出する手段を含み、 前記差分更新データを第２のコンピュータシステムに提供することを特徴とするデジタル地図情報提供システム。 【請求項１１】 請求項７乃至１０のいずれかにおいて、 前記差分更新データには、変更されたオブジェクトの形状の外周の代表点の座標値の差分更新データを含むことを特徴とするデジタル地図情報提供システム。 【請求項１２】 請求項７乃至１１のいずれかにおいて、 前記差分更新データには、変更されたオブジェクトの属性データを含むことを特徴とするデジタル地図情報提供システム。 </t>
  </si>
  <si>
    <t>SFG0032040861</t>
  </si>
  <si>
    <t>審判審判2008-800056号;審判審判2009-390075号</t>
  </si>
  <si>
    <t>特開平11-312233;特開2002-005669;特開2002-007440;特開2000-293100;特開平09-091458</t>
  </si>
  <si>
    <t>特開2000-293100;特開2002-005669;特開2002-007440;特開平11-312233;特開平09-091458;特開2000-181863;特許03660326</t>
  </si>
  <si>
    <t>拒絶理由通知（拒絶理由の引用文献情報）（2004/12/13）特開2000-293100;拒絶理由通知（拒絶理由の引用文献情報）（2004/12/13）特開2002-005669;拒絶理由通知（拒絶理由の引用文献情報）（2004/12/13）特開2002-007440;拒絶理由通知（拒絶理由の引用文献情報）（2004/12/13）特開平11-312233;登録査定　　（登録査定の参考文献情報）（2005/03/01）特開2000-293100;登録査定　　（登録査定の参考文献情報）（2005/03/01）特開2002-005669;登録査定　　（登録査定の参考文献情報）（2005/03/01）特開2002-007440;登録査定　　（登録査定の参考文献情報）（2005/03/01）特開平09-091458;登録査定　　（登録査定の参考文献情報）（2005/03/01）特開平11-312233;審判請求証拠（無効審判請求の引用文献情報）（2008/03/28）特開2000-181863;審判請求証拠（無効審判請求の引用文献情報）（2008/03/28）特開平11-312233;審判請求証拠（無効審判請求の引用文献情報）（2008/03/28）特許03660326</t>
  </si>
  <si>
    <t>審判請求証拠（無効審判請求の引用文献情報）（2008/03/28）特開2000-181863</t>
  </si>
  <si>
    <t>審判請求証拠（無効審判請求の引用文献情報）（2008/03/28）特開平11-312233</t>
  </si>
  <si>
    <t>審判請求証拠（無効審判請求の引用文献情報）（2008/03/28）特許03660326</t>
  </si>
  <si>
    <t>審判審判2009-390075号</t>
  </si>
  <si>
    <t>審判（受付）:20090605:60:審判請求書（その他の請求書・申立書を含む）;審判（発送）:20090619:20:審判番号通知;審判（受付）:20090622:523:手続補正書（自発・内容）;審判（庁内）:20090622:95:予告登録通知;審判（発送）:20090624:22:審判官指定（変更）通知;審判（発送）:20090624:234:手続中止通知書;審判（庁内）:20090825:9611:請求取下登録</t>
  </si>
  <si>
    <t>審判審判2009-800204号</t>
  </si>
  <si>
    <t>衛藤　寛啓</t>
  </si>
  <si>
    <t>平22年（行ケ）第10206号</t>
  </si>
  <si>
    <t>審判（受付）:20090924:60:審判請求書（その他の請求書・申立書を含む）;審判（発送）:20091007:20:審判番号通知;審判（発送）:20091007:22:審判官指定（変更）通知;審判（庁内）:20091008:95:予告登録通知;審判（発送）:20091023:20:審判番号通知;審判（発送）:20091023:22:審判官指定（変更）通知;審判（発送）:20091028:17:請求書副本の送達通知（答弁指令）;審判（庁内）:20091104:3012:郵便送達報告書;審判（庁内）:20091127:94:閲覧照会;審判（庁内）:20091130:941:閲覧貸出;審判（庁内）:20091202:942:閲覧返却;審判（受付）:20100104:57:答弁書（審判事件答弁書・異議答弁書）;審判（発送）:20100112:1851:答弁書副本の送付通知;審判（発送）:20100113:22:審判官指定（変更）通知;審判（発送）:20100113:22:審判官指定（変更）通知;審判（受付）:20100114:782:上申書（被請求人・権利者）;審判（発送）:20100122:1858:上申書副本の送付通知;審判（発送）:20100127:22:審判官指定（変更）通知;審判（発送）:20100127:22:審判官指定（変更）通知;審判（受付）:20100212:6513:口頭審理陳述要領書;審判（発送）:20100217:1860:口頭審理陳述要領書副本の送付通知;審判（受付）:20100303:6513:口頭審理陳述要領書;審判（庁内）:20100304:309:調書;審判（受付）:20100311:781:上申書（出願人・請求人）;審判（受付）:20100323:782:上申書（被請求人・権利者）;審判（発送）:20100409:22:審判官指定（変更）通知;審判（発送）:20100409:22:審判官指定（変更）通知;審判（発送）:20100513:23:審理終結通知書;審判（発送）:20100513:23:審理終結通知書;審判（発送）:20100604:03:審決;審判（発送）:20100604:03:審決;審判（庁内）:20100609:3012:郵便送達報告書;審判（庁内）:20100611:3012:郵便送達報告書;審判（庁内）:20100802:94:閲覧照会;審判（庁内）:20100803:941:閲覧貸出;審判（庁内）:20100805:942:閲覧返却;審判（庁内）:20101007:96:確定登録通知</t>
  </si>
  <si>
    <t>特願2002-198420</t>
  </si>
  <si>
    <t>特許04035007</t>
  </si>
  <si>
    <t>特開2004-040699</t>
  </si>
  <si>
    <t xml:space="preserve">H04N   5/00              </t>
  </si>
  <si>
    <t>H04N5/00</t>
  </si>
  <si>
    <t>H04N   5/00@AFI(JP);H04N   5/00@CFI(JP)</t>
  </si>
  <si>
    <t>木村　正俊</t>
  </si>
  <si>
    <t xml:space="preserve">(57)【要約】 【課題】地上デジタル放送信号のガードインターバルを超えるような時間差が、アンテナを経由して受信機に到達した受信信号と、この受信機へ直接に飛び込んだ受信信号との間に生じても、良好に地上デジタル放送信号を受信する。 【解決手段】地上デジタル放送受信用アンテナ１２付近に設けたブースタ２４を、アンテナ１２に直接に接続してある。ブースタ２４は、アンテナ１２での受信信号を増幅する。ブースタ１２からの出力信号が同軸ケーブル３２を介して地上デジタル放送テレビジョン受信機３４に入力される。 【選択図】　　　　図１ </t>
  </si>
  <si>
    <t xml:space="preserve">(57)【特許請求の範囲】 【請求項１】 地上デジタル放送受信用アンテナと、 このアンテナ付近に設けられ、前記アンテナに直接に接続され、前記アンテナでの受信信号を増幅するブースタと、 このブースタからの出力信号が同軸ケーブルを介して入力される受信機とを、 具備し、 前記アンテナが少なくとも放射器を備える八木形アンテナで、それの放射器が、放射器ボックスに設けられ、このボックスに設けられたアンテナ側接栓に、前記放射器ボックス内で前記放射器が接続され、 前記ブースタは、ケース内に収容され、このケースには、前記ブースタの入力側に接続される入力側接栓が設けられ、 この入力側接栓が、前記アンテナ側接栓に電気的及び機械的に結合されている 地上デジタル放送受信システム。 【請求項２】 請求項１記載の地上デジタル放送受信システムにおいて、前記ケースには、前記ブースタの出力側に前記ケース内において接続された出力側接栓が設けられ、この出力側接栓は、前記受信機に接続された同軸ケーブルに設けられたケーブル側接栓に電気的及び機械的に結合され、 前記アンテナ側接栓、前記入力側接栓、前記出力側接栓及び前記ケーブル側接栓は、防水処理されている 地上デジタル放送受信システム。 </t>
  </si>
  <si>
    <t>SFG0032071527</t>
  </si>
  <si>
    <t>審判審判2009-800204号;審判審判2010-800152号;審判審判2010-800165号</t>
  </si>
  <si>
    <t>特開2001-053639</t>
  </si>
  <si>
    <t>特開2001-053639;特開2001-028561;特開2001-313508;特開平06-027168;特開平09-046664;特開平10-224762;特開平11-074038;特公平06-087524;異議申立 90／00837 その他 「ＳＮ比」の項、ＩＴ用語辞典バイナリ（インターネット）;異議申立 90／00838 国内図書館 日本放送協会　編、テレビ技術教科書（下）、日本放送出版協会、19890920、第１刷、Ｐ２３１－２９;異議申立 90／00839 国内図書館 金子　茂夫、衛星通信ハンドブック、ＣＱ出版株式会社、19970915、Ｐ８９;異議申立 90／00840 国内図書館 日本放送協会　編、テレビ共同受信技術、日本放送出版協会、19740920、第１版、Ｐ１０６－１１１;実全昭55-100373;実全昭56-019941;実全昭60-032807;実全昭61-015812;実全平03-000412;特許03260085;実公平03-017424;実公平03-043735;実公平05-046337;特開平11-234165;異議申立 00／00643 国内図書館 市原嘉男、テレビＦＭ受信技術、日本放送協会、19760420、第１刷、Ｐ１－２７６;異議申立 00／00644 外国図書館 ＦＲＡＮＫ　ＢＡＹＬＩＮ、ＴＨＥ　ＨＯＭＥ　ＳＡＴＥＬＬＩＴＥ　ＴＶ　ＩＮＳＴＡＬＬＡＴＩＯＮ　＆　ＴＲＯＵＢＬＥＳＨＯＯＴＩＮＧ　ＭＡＮＵＡＬ、198509;異議申立 00／00645 外国図書館 ＴＨＥ　ＡＲＲＬ　ＨＡＮＤＢＯＯＫ　ＦＯＲ　ＲＡＤＩＯ　ＡＭＡＴＥＵＲＳ　１９９６、ＴＨＥ　ＡＭＥＲＩＣＡＮ　ＲＡＤＩＯ　ＲＥＬＡＹ　ＬＥＡＧＵＥ、1995、Ｎ７３、Ｐ．ｉｉｉ－ｖｉｉ，２０．６０　－　２０．７３;異議申立 00／00646 その他 ＳＮ比、ＩＴ用語辞典バイナリ　［ＯＮＬＩＮＥ］;異議申立 00／00647 国内図書館 テレビ技術教科書［下］、日本放送協会、19890920、第１刷、Ｐ２３１－２３９;異議申立 00／00648 国内図書館 金平茂夫、衛星通信ハンドブック、ＣＱ出版社、19970915、Ｐ８９;異議申立 00／00649 国内図書館 テレビ共同受信技術、日本放送協会、19740920、第１版、Ｐ１０６－１１１;異議申立 00／00650 その他 平成２２年５月２８日付審決書、不服２００９－８００２０４号事件;異議申立 00／00651 国内図書館 デジタル放送がわかる本、電波新聞社、19990930、Ｐ１５５;実全昭53-094057;実全昭61-166609;特開2000-003766;異議申立 00／00689 国内カタログ ＴＯＳＨＩＢＡ　総合カタログ’９７－９８　ＣＡＴＶ機器、Ｐ６９;実公平06-087524</t>
  </si>
  <si>
    <t>拒絶理由通知（拒絶理由の引用文献情報）（2007/07/25）特開2001-053639;登録査定　　（登録査定の参考文献情報）（2007/10/18）特開2001-053639;審判請求証拠（無効審判請求の引用文献情報）（2009/09/17）特開2001-028561;審判請求証拠（無効審判請求の引用文献情報）（2009/09/17）特開2001-313508;審判請求証拠（無効審判請求の引用文献情報）（2009/09/17）特開平06-027168;審判請求証拠（無効審判請求の引用文献情報）（2009/09/17）特開平09-046664;審判請求証拠（無効審判請求の引用文献情報）（2009/09/17）特開平10-224762;審判請求証拠（無効審判請求の引用文献情報）（2009/09/17）特開平11-074038;審判請求証拠（無効審判請求の引用文献情報）（2009/09/17）特公平06-087524;審判請求証拠（無効審判請求の引用文献情報）（2009/09/17）異議申立 90／00837 その他 「ＳＮ比」の項、ＩＴ用語辞典バイナリ（インターネット）;審判請求証拠（無効審判請求の引用文献情報）（2009/09/17）異議申立 90／00838 国内図書館 日本放送協会　編、テレビ技術教科書（下）、日本放送出版協会、19890920、第１刷、Ｐ２３１－２９;審判請求証拠（無効審判請求の引用文献情報）（2009/09/17）異議申立 90／00839 国内図書館 金子　茂夫、衛星通信ハンドブック、ＣＱ出版株式会社、19970915、Ｐ８９;審判請求証拠（無効審判請求の引用文献情報）（2009/09/17）異議申立 90／00840 国内図書館 日本放送協会　編、テレビ共同受信技術、日本放送出版協会、19740920、第１版、Ｐ１０６－１１１;審判請求証拠（無効審判請求の引用文献情報）（2009/09/17）実全昭55-100373;審判請求証拠（無効審判請求の引用文献情報）（2009/09/17）実全昭56-019941;審判請求証拠（無効審判請求の引用文献情報）（2009/09/17）実全昭60-032807;審判請求証拠（無効審判請求の引用文献情報）（2009/09/17）実全昭61-015812;審判請求証拠（無効審判請求の引用文献情報）（2009/09/17）実全平03-000412;審判請求証拠（無効審判請求の引用文献情報）（2009/09/17）特許03260085;審判請求証拠（無効審判請求の引用文献情報）（2009/09/17）実公平03-017424;審判請求証拠（無効審判請求の引用文献情報）（2009/09/17）実公平03-043735;審判請求証拠（無効審判請求の引用文献情報）（2009/09/17）実公平05-046337;審判請求証拠（無効審判請求の引用文献情報）（2010/09/02）特開2001-028561;審判請求証拠（無効審判請求の引用文献情報）（2010/09/02）特開2001-313508;審判請求証拠（無効審判請求の引用文献情報）（2010/09/02）特開平06-027168;審判請求証拠（無効審判請求の引用文献情報）（2010/09/02）特開平09-046664;審判請求証拠（無効審判請求の引用文献情報）（2010/09/02）特開平10-224762;審判請求証拠（無効審判請求の引用文献情報）（2010/09/02）特開平11-074038;審判請求証拠（無効審判請求の引用文献情報）（2010/09/02）特開平11-234165;審判請求証拠（無効審判請求の引用文献情報）（2010/09/02）特公平06-087524;審判請求証拠（無効審判請求の引用文献情報）（2010/09/02）異議申立 00／00643 国内図書館 市原嘉男、テレビＦＭ受信技術、日本放送協会、19760420、第１刷、Ｐ１－２７６;審判請求証拠（無効審判請求の引用文献情報）（2010/09/02）異議申立 00／00644 外国図書館 ＦＲＡＮＫ　ＢＡＹＬＩＮ、ＴＨＥ　ＨＯＭＥ　ＳＡＴＥＬＬＩＴＥ　ＴＶ　ＩＮＳＴＡＬＬＡＴＩＯＮ　＆　ＴＲＯＵＢＬＥＳＨＯＯＴＩＮＧ　ＭＡＮＵＡＬ、198509;審判請求証拠（無効審判請求の引用文献情報）（2010/09/02）異議申立 00／00645 外国図書館 ＴＨＥ　ＡＲＲＬ　ＨＡＮＤＢＯＯＫ　ＦＯＲ　ＲＡＤＩＯ　ＡＭＡＴＥＵＲＳ　１９９６、ＴＨＥ　ＡＭＥＲＩＣＡＮ　ＲＡＤＩＯ　ＲＥＬＡＹ　ＬＥＡＧＵＥ、1995、Ｎ７３、Ｐ．ｉｉｉ－ｖｉｉ，２０．６０　－　２０．７３;審判請求証拠（無効審判請求の引用文献情報）（2010/09/02）異議申立 00／00646 その他 ＳＮ比、ＩＴ用語辞典バイナリ　［ＯＮＬＩＮＥ］;審判請求証拠（無効審判請求の引用文献情報）（2010/09/02）異議申立 00／00647 国内図書館 テレビ技術教科書［下］、日本放送協会、19890920、第１刷、Ｐ２３１－２３９;審判請求証拠（無効審判請求の引用文献情報）（2010/09/02）異議申立 00／00648 国内図書館 金平茂夫、衛星通信ハンドブック、ＣＱ出版社、19970915、Ｐ８９;審判請求証拠（無効審判請求の引用文献情報）（2010/09/02）異議申立 00／00649 国内図書館 テレビ共同受信技術、日本放送協会、19740920、第１版、Ｐ１０６－１１１;審判請求証拠（無効審判請求の引用文献情報）（2010/09/02）異議申立 00／00650 その他 平成２２年５月２８日付審決書、不服２００９－８００２０４号事件;審判請求証拠（無効審判請求の引用文献情報）（2010/09/02）異議申立 00／00651 国内図書館 デジタル放送がわかる本、電波新聞社、19990930、Ｐ１５５;審判請求証拠（無効審判請求の引用文献情報）（2010/09/02）実全昭53-094057;審判請求証拠（無効審判請求の引用文献情報）（2010/09/02）実全昭55-100373;審判請求証拠（無効審判請求の引用文献情報）（2010/09/02）実全昭56-019941;審判請求証拠（無効審判請求の引用文献情報）（2010/09/02）実全昭60-032807;審判請求証拠（無効審判請求の引用文献情報）（2010/09/02）実全昭61-015812;審判請求証拠（無効審判請求の引用文献情報）（2010/09/02）実全昭61-166609;審判請求証拠（無効審判請求の引用文献情報）（2010/09/02）実全平03-000412;審判請求証拠（無効審判請求の引用文献情報）（2010/09/02）特許03260085;審判請求証拠（無効審判請求の引用文献情報）（2010/09/02）実公平03-017424;審判請求証拠（無効審判請求の引用文献情報）（2010/09/02）実公平03-043735;審判請求証拠（無効審判請求の引用文献情報）（2010/09/02）実公平05-046337;審判請求証拠（無効審判請求の引用文献情報）（2010/09/17）特開2000-003766;審判請求証拠（無効審判請求の引用文献情報）（2010/09/17）異議申立 00／00689 国内カタログ ＴＯＳＨＩＢＡ　総合カタログ’９７－９８　ＣＡＴＶ機器、Ｐ６９;審判請求証拠（無効審判請求の引用文献情報）（2010/09/17）実全昭55-100373;審判請求証拠（無効審判請求の引用文献情報）（2010/09/17）実全昭56-019941;審判請求証拠（無効審判請求の引用文献情報）（2010/09/17）実全昭60-032807;審判請求証拠（無効審判請求の引用文献情報）（2010/09/17）実全平03-000412;審判請求証拠（無効審判請求の引用文献情報）（2010/09/17）実公平05-046337;審判請求証拠（無効審判請求の引用文献情報）（2010/09/17）実公平06-087524</t>
  </si>
  <si>
    <t>ＦＡ０１アンテナ</t>
  </si>
  <si>
    <t>審判請求証拠（無効審判請求の引用文献情報）（2009/09/17）特開2001-028561</t>
  </si>
  <si>
    <t>審判請求証拠（無効審判請求の引用文献情報）（2009/09/17）特開2001-313508</t>
  </si>
  <si>
    <t>審判請求証拠（無効審判請求の引用文献情報）（2009/09/17）特開平06-027168</t>
  </si>
  <si>
    <t>審判請求証拠（無効審判請求の引用文献情報）（2009/09/17）特開平09-046664</t>
  </si>
  <si>
    <t>審判請求証拠（無効審判請求の引用文献情報）（2009/09/17）特開平10-224762</t>
  </si>
  <si>
    <t>審判請求証拠（無効審判請求の引用文献情報）（2009/09/17）特開平11-074038</t>
  </si>
  <si>
    <t>審判請求証拠（無効審判請求の引用文献情報）（2009/09/17）特公平06-087524</t>
  </si>
  <si>
    <t>審判請求証拠（無効審判請求の引用文献情報）（2009/09/17）異議申立 90／00837 その他 「ＳＮ比」の項、ＩＴ用語辞典バイナリ（インターネット）</t>
  </si>
  <si>
    <t>審判請求証拠（無効審判請求の引用文献情報）（2009/09/17）異議申立 90／00838 国内図書館 日本放送協会　編、テレビ技術教科書（下）、日本放送出版協会、19890920、第１刷、Ｐ２３１－２９</t>
  </si>
  <si>
    <t>審判請求証拠（無効審判請求の引用文献情報）（2009/09/17）異議申立 90／00839 国内図書館 金子　茂夫、衛星通信ハンドブック、ＣＱ出版株式会社、19970915、Ｐ８９</t>
  </si>
  <si>
    <t>審判請求証拠（無効審判請求の引用文献情報）（2009/09/17）異議申立 90／00840 国内図書館 日本放送協会　編、テレビ共同受信技術、日本放送出版協会、19740920、第１版、Ｐ１０６－１１１</t>
  </si>
  <si>
    <t>審判請求証拠（無効審判請求の引用文献情報）（2009/09/17）実全昭55-100373</t>
  </si>
  <si>
    <t>審判請求証拠（無効審判請求の引用文献情報）（2009/09/17）実全昭56-019941</t>
  </si>
  <si>
    <t>審判請求証拠（無効審判請求の引用文献情報）（2009/09/17）実全昭60-032807</t>
  </si>
  <si>
    <t>審判請求証拠（無効審判請求の引用文献情報）（2009/09/17）実全昭61-015812</t>
  </si>
  <si>
    <t>審判請求証拠（無効審判請求の引用文献情報）（2009/09/17）実全平03-000412</t>
  </si>
  <si>
    <t>審判請求証拠（無効審判請求の引用文献情報）（2009/09/17）特許03260085</t>
  </si>
  <si>
    <t>審判請求証拠（無効審判請求の引用文献情報）（2009/09/17）実公平03-017424</t>
  </si>
  <si>
    <t>審判請求証拠（無効審判請求の引用文献情報）（2009/09/17）実公平03-043735</t>
  </si>
  <si>
    <t>審判請求証拠（無効審判請求の引用文献情報）（2009/09/17）実公平05-046337</t>
  </si>
  <si>
    <t>審判審判2010-800152号</t>
  </si>
  <si>
    <t>エイディシーテクノロジー　株式会社</t>
  </si>
  <si>
    <t>審判（受付）:20100902:60:審判請求書（その他の請求書・申立書を含む）;審判（発送）:20100915:20:審判番号通知;審判（発送）:20100915:22:審判官指定（変更）通知;審判（庁内）:20100915:95:予告登録通知;審判（発送）:20100922:17:請求書副本の送達通知（答弁指令）;審判（発送）:20100922:20:審判番号通知;審判（発送）:20100922:22:審判官指定（変更）通知;審判（庁内）:20100928:3012:郵便送達報告書;審判（受付）:20101124:57:答弁書（審判事件答弁書・異議答弁書）;審判（発送）:20101203:22:審判官指定（変更）通知;審判（発送）:20101203:22:審判官指定（変更）通知;審判（発送）:20101209:1851:答弁書副本の送付通知;審判（発送）:20101209:2892:通知書（その他）期間無;審判（発送）:20101209:2892:通知書（その他）期間無;審判（発送）:20101215:22:審判官指定（変更）通知;審判（発送）:20101215:22:審判官指定（変更）通知;審判（受付）:20110202:6513:口頭審理陳述要領書;審判（発送）:20110207:1860:口頭審理陳述要領書副本の送付通知;審判（受付）:20110216:6513:口頭審理陳述要領書;審判（発送）:20110222:1860:口頭審理陳述要領書副本の送付通知;審判（庁内）:20110301:309:調書;審判（庁内）:20110304:94:閲覧照会;審判（庁内）:20110308:941:閲覧貸出;審判（庁内）:20110310:942:閲覧返却;審判（発送）:20110510:03:審決;審判（発送）:20110510:03:審決;審判（庁内）:20110516:3012:郵便送達報告書;審判（庁内）:20110516:3012:郵便送達報告書;審判（庁内）:20110701:96:確定登録通知</t>
  </si>
  <si>
    <t>審判請求証拠（無効審判請求の引用文献情報）（2010/09/02）特開2001-028561</t>
  </si>
  <si>
    <t>審判請求証拠（無効審判請求の引用文献情報）（2010/09/02）特開2001-313508</t>
  </si>
  <si>
    <t>審判請求証拠（無効審判請求の引用文献情報）（2010/09/02）特開平06-027168</t>
  </si>
  <si>
    <t>審判請求証拠（無効審判請求の引用文献情報）（2010/09/02）特開平09-046664</t>
  </si>
  <si>
    <t>審判請求証拠（無効審判請求の引用文献情報）（2010/09/02）特開平10-224762</t>
  </si>
  <si>
    <t>審判請求証拠（無効審判請求の引用文献情報）（2010/09/02）特開平11-074038</t>
  </si>
  <si>
    <t>審判請求証拠（無効審判請求の引用文献情報）（2010/09/02）特開平11-234165</t>
  </si>
  <si>
    <t>審判請求証拠（無効審判請求の引用文献情報）（2010/09/02）特公平06-087524</t>
  </si>
  <si>
    <t>審判請求証拠（無効審判請求の引用文献情報）（2010/09/02）異議申立 00／00643 国内図書館 市原嘉男、テレビＦＭ受信技術、日本放送協会、19760420、第１刷、Ｐ１－２７６</t>
  </si>
  <si>
    <t>審判請求証拠（無効審判請求の引用文献情報）（2010/09/02）異議申立 00／00644 外国図書館 ＦＲＡＮＫ　ＢＡＹＬＩＮ、ＴＨＥ　ＨＯＭＥ　ＳＡＴＥＬＬＩＴＥ　ＴＶ　ＩＮＳＴＡＬＬＡＴＩＯＮ　＆　ＴＲＯＵＢＬＥＳＨＯＯＴＩＮＧ　ＭＡＮＵＡＬ、198509</t>
  </si>
  <si>
    <t>審判請求証拠（無効審判請求の引用文献情報）（2010/09/02）異議申立 00／00645 外国図書館 ＴＨＥ　ＡＲＲＬ　ＨＡＮＤＢＯＯＫ　ＦＯＲ　ＲＡＤＩＯ　ＡＭＡＴＥＵＲＳ　１９９６、ＴＨＥ　ＡＭＥＲＩＣＡＮ　ＲＡＤＩＯ　ＲＥＬＡＹ　ＬＥＡＧＵＥ、1995、Ｎ７３、Ｐ．ｉｉｉ－ｖｉｉ，２０．６０　－　２０．７３</t>
  </si>
  <si>
    <t>審判請求証拠（無効審判請求の引用文献情報）（2010/09/02）異議申立 00／00646 その他 ＳＮ比、ＩＴ用語辞典バイナリ　［ＯＮＬＩＮＥ］</t>
  </si>
  <si>
    <t>審判請求証拠（無効審判請求の引用文献情報）（2010/09/02）異議申立 00／00647 国内図書館 テレビ技術教科書［下］、日本放送協会、19890920、第１刷、Ｐ２３１－２３９</t>
  </si>
  <si>
    <t>審判請求証拠（無効審判請求の引用文献情報）（2010/09/02）異議申立 00／00648 国内図書館 金平茂夫、衛星通信ハンドブック、ＣＱ出版社、19970915、Ｐ８９</t>
  </si>
  <si>
    <t>審判請求証拠（無効審判請求の引用文献情報）（2010/09/02）異議申立 00／00649 国内図書館 テレビ共同受信技術、日本放送協会、19740920、第１版、Ｐ１０６－１１１</t>
  </si>
  <si>
    <t>審判請求証拠（無効審判請求の引用文献情報）（2010/09/02）異議申立 00／00650 その他 平成２２年５月２８日付審決書、不服２００９－８００２０４号事件</t>
  </si>
  <si>
    <t>審判請求証拠（無効審判請求の引用文献情報）（2010/09/02）異議申立 00／00651 国内図書館 デジタル放送がわかる本、電波新聞社、19990930、Ｐ１５５</t>
  </si>
  <si>
    <t>審判請求証拠（無効審判請求の引用文献情報）（2010/09/02）実全昭53-094057</t>
  </si>
  <si>
    <t>審判請求証拠（無効審判請求の引用文献情報）（2010/09/02）実全昭55-100373</t>
  </si>
  <si>
    <t>審判請求証拠（無効審判請求の引用文献情報）（2010/09/02）実全昭56-019941</t>
  </si>
  <si>
    <t>審判請求証拠（無効審判請求の引用文献情報）（2010/09/02）実全昭60-032807</t>
  </si>
  <si>
    <t>審判請求証拠（無効審判請求の引用文献情報）（2010/09/02）実全昭61-015812</t>
  </si>
  <si>
    <t>審判請求証拠（無効審判請求の引用文献情報）（2010/09/02）実全昭61-166609</t>
  </si>
  <si>
    <t>審判請求証拠（無効審判請求の引用文献情報）（2010/09/02）実全平03-000412</t>
  </si>
  <si>
    <t>審判請求証拠（無効審判請求の引用文献情報）（2010/09/02）特許03260085</t>
  </si>
  <si>
    <t>審判請求証拠（無効審判請求の引用文献情報）（2010/09/02）実公平03-017424</t>
  </si>
  <si>
    <t>審判請求証拠（無効審判請求の引用文献情報）（2010/09/02）実公平03-043735</t>
  </si>
  <si>
    <t>審判請求証拠（無効審判請求の引用文献情報）（2010/09/02）実公平05-046337</t>
  </si>
  <si>
    <t>審判審判2010-800165号</t>
  </si>
  <si>
    <t>坂本　美智子</t>
  </si>
  <si>
    <t>審判（受付）:20100917:60:審判請求書（その他の請求書・申立書を含む）;審判（発送）:20101001:20:審判番号通知;審判（発送）:20101001:22:審判官指定（変更）通知;審判（庁内）:20101001:95:予告登録通知;審判（発送）:20101006:17:請求書副本の送達通知（答弁指令）;審判（発送）:20101006:20:審判番号通知;審判（発送）:20101006:22:審判官指定（変更）通知;審判（庁内）:20101013:3012:郵便送達報告書;審判（庁内）:20101028:94:閲覧照会;審判（庁内）:20101029:941:閲覧貸出;審判（庁内）:20101102:942:閲覧返却;審判（受付）:20101207:57:答弁書（審判事件答弁書・異議答弁書）;審判（発送）:20101213:1851:答弁書副本の送付通知;審判（発送）:20101214:22:審判官指定（変更）通知;審判（発送）:20101214:22:審判官指定（変更）通知;審判（発送）:20110112:2892:通知書（その他）期間無;審判（発送）:20110112:2892:通知書（その他）期間無;審判（庁内）:20110118:94:閲覧照会;審判（庁内）:20110118:941:閲覧貸出;審判（庁内）:20110121:942:閲覧返却;審判（受付）:20110217:7422:代理人受任届（出願人・請求人）;審判（受付）:20110217:6513:口頭審理陳述要領書;審判（発送）:20110222:1860:口頭審理陳述要領書副本の送付通知;審判（庁内）:20110304:94:閲覧照会;審判（受付）:20110307:6513:口頭審理陳述要領書;審判（庁内）:20110307:941:閲覧貸出;審判（庁内）:20110308:942:閲覧返却;審判（発送）:20110309:1860:口頭審理陳述要領書副本の送付通知;審判（発送）:20110408:22:審判官指定（変更）通知;審判（発送）:20110408:22:審判官指定（変更）通知;審判（庁内）:20110421:309:調書;審判（発送）:20110603:03:審決;審判（発送）:20110603:03:審決;審判（庁内）:20110608:3012:郵便送達報告書;審判（庁内）:20110609:3012:郵便送達報告書;審判（庁内）:20110727:96:確定登録通知</t>
  </si>
  <si>
    <t>審判請求証拠（無効審判請求の引用文献情報）（2010/09/17）特開2000-003766</t>
  </si>
  <si>
    <t>審判請求証拠（無効審判請求の引用文献情報）（2010/09/17）異議申立 00／00689 国内カタログ ＴＯＳＨＩＢＡ　総合カタログ’９７－９８　ＣＡＴＶ機器、Ｐ６９</t>
  </si>
  <si>
    <t>審判請求証拠（無効審判請求の引用文献情報）（2010/09/17）実全昭55-100373</t>
  </si>
  <si>
    <t>審判請求証拠（無効審判請求の引用文献情報）（2010/09/17）実全昭56-019941</t>
  </si>
  <si>
    <t>審判請求証拠（無効審判請求の引用文献情報）（2010/09/17）実全昭60-032807</t>
  </si>
  <si>
    <t>審判請求証拠（無効審判請求の引用文献情報）（2010/09/17）実全平03-000412</t>
  </si>
  <si>
    <t>審判請求証拠（無効審判請求の引用文献情報）（2010/09/17）実公平05-046337</t>
  </si>
  <si>
    <t>審判請求証拠（無効審判請求の引用文献情報）（2010/09/17）実公平06-087524</t>
  </si>
  <si>
    <t>審判審判2010-800017号</t>
  </si>
  <si>
    <t>ザ　ユニヴァーシティー　コート　オブ　ザ　ユニヴァーシティー　オブ　セント　アンドリューズ</t>
  </si>
  <si>
    <t>審判（受付）:20100128:60:審判請求書（その他の請求書・申立書を含む）;審判（発送）:20100210:20:審判番号通知;審判（発送）:20100210:22:審判官指定（変更）通知;審判（庁内）:20100212:95:予告登録通知;審判（受付）:20100302:523:手続補正書（自発・内容）;審判（発送）:20100309:17:請求書副本の送達通知（答弁指令）;審判（発送）:20100309:20:審判番号通知;審判（発送）:20100309:22:審判官指定（変更）通知;審判（庁内）:20100316:3012:郵便送達報告書;審判（発送）:20100618:22:審判官指定（変更）通知;審判（発送）:20100618:22:審判官指定（変更）通知;審判（受付）:20100622:7442:代理人受任届（被請求人・権利者）;審判（発送）:20100723:22:審判官指定（変更）通知;審判（発送）:20100723:22:審判官指定（変更）通知;審判（発送）:20100805:2892:通知書（その他）期間無;審判（発送）:20100805:2892:通知書（その他）期間無;審判（受付）:20100917:6513:口頭審理陳述要領書;審判（発送）:20100929:1860:口頭審理陳述要領書副本の送付通知;審判（受付）:20101001:6513:口頭審理陳述要領書;審判（受付）:20101007:782:上申書（被請求人・権利者）;審判（庁内）:20101013:309:調書;審判（受付）:20101015:782:上申書（被請求人・権利者）;審判（受付）:20101022:781:上申書（出願人・請求人）;審判（発送）:20101105:1858:上申書副本の送付通知;審判（発送）:20101105:1858:上申書副本の送付通知;審判（発送）:20101105:23:審理終結通知書;審判（発送）:20101105:23:審理終結通知書;審判（発送）:20101125:03:審決;審判（発送）:20101125:03:審決;審判（庁内）:20101130:3012:郵便送達報告書;審判（庁内）:20101130:3012:郵便送達報告書;審判（庁内）:20110428:96:確定登録通知</t>
  </si>
  <si>
    <t>29-1,29-2</t>
    <phoneticPr fontId="16"/>
  </si>
  <si>
    <t>特願2002-248446</t>
  </si>
  <si>
    <t>特許04249960</t>
  </si>
  <si>
    <t>特開2004-087366</t>
  </si>
  <si>
    <t xml:space="preserve">H01M   8/02              </t>
  </si>
  <si>
    <t>H01M  8/02</t>
  </si>
  <si>
    <t>H01M8/02;H01M8/12</t>
  </si>
  <si>
    <t>H01M8/02</t>
  </si>
  <si>
    <t>H01M   8/02@AFI(JP);H01M   8/12@ALI(JP)</t>
  </si>
  <si>
    <t>H01M   8/02@AFI(JP)</t>
  </si>
  <si>
    <t>H01M   8/02@AFI(JP);H01M   8/04@ALI(EP);H01M   8/12@ALI(JP);H01M   8/24@ALI(EP);H01M   8/02@CFI(JP);H01M   8/04@CLI(EP);H01M   8/12@CLI(JP);H01M   8/24@CLI(EP)</t>
  </si>
  <si>
    <t>綿貫　隆夫;堀米　和春</t>
  </si>
  <si>
    <t>燃料電池セル</t>
  </si>
  <si>
    <t xml:space="preserve">(57)【要約】 【課題】アノード層及びカソード層の空気や燃料ガスと接触する接触面積を拡大しても、セルの大型化を防止し得る燃料電池セルを提供する。 【解決手段】固体電解質層１８ａを挟み込むカソード層１８ｂとアノード層１８ｃとに、燃料ガスと空気とが混合された混合ガスが供給される燃料電池セルであって、該燃料電池セルは、カソード層１８ｂ、固体電解質層１８ａ及びアノード層１８ｃが積層されたシングルセル層１８が渦巻状に巻き込まれて渦巻体１６に形成され、渦巻体１６の中心方向に互いに隣接する上層と下層とのシングルセル層１８との対向面が、カソード層１８ｂ同士又はアノード層１８ｃ同士とによって形成されていると共に、カソード層１８ｂ及びアノード層１８ｃが、前記混合ガスが通過し得る多孔質層に形成されていることを特徴とする。 【選択図】　　　　図５ </t>
  </si>
  <si>
    <t xml:space="preserve">(57)【特許請求の範囲】 【請求項１】 固体電解質層を挟み込むカソード層とアノード層とに、燃料ガスと空気とが混合された混合ガスが供給される燃料電池セルであって、 該燃料電池セルは、前記カソード層、固体電解質層及びアノード層が積層されたシングルセル層又は複数層の前記シングルセル層が積層された積層体が渦巻状に巻かれて渦巻体に形成されていると共に、 前記渦巻体の中心方向に互いに隣接する上層と下層とのシングルセル層又は積層体との対向面を形成するカソード層とアノード層とが、電気絶縁体を介して配設され、 前記電気絶縁体が、混合ガスが通過し得る多孔質の電気絶縁体であることを特徴とする燃料電池セル。 【請求項２】 電気絶縁体が、電気絶縁材料から成る複数のスペース部材であって、互いに隣接する前記スペース部材の間には、混合ガスが通過するガス通路が形成されている請求項１記載の燃料電池セル。 【請求項３】 シングルセル層のカソード層及びアノード層が、混合ガスが通過し得る多孔質層である請求項１又は請求項２記載の燃料電池セル。 【請求項４】 シングルセル層のカソード層、固体電解質層及びアノード層が、混合ガスが通過し得る多孔質層として形成されている請求項１～３のいずれか一項記載の燃料電池セル。 【請求項５】 固体電解質層を挟み込むカソード層とアノード層とに、燃料ガスと空気とが混合された混合ガスが供給される燃料電池セルであって、 該燃料電池セルは、前記カソード層、固体電解質層及びアノード層が積層されたシングルセル層又は複数層の前記シングルセル層が積層された積層体が、前記シングルセル層又は積層体の表面を形成するカソード層又はアノード層の表面同士が互いに対向するように折り畳まれた状態で渦巻状に巻き込まれて渦巻体に形成され、 前記渦巻体の中心方向に互いに隣接する上層と下層とのシングルセル層又は積層体との対向面が、カソード層同士又はアノード層同士とによって形成されていると共に、 前記カソード層及びアノード層に、又は前記上層と下層とのシングルセル層又は積層体との対向面の間に、前記混合ガスが通過し得るガス通路が形成されていることを特徴とする燃料電池セル。 【請求項６】 カソード層及びアノード層の各々が、混合ガスが通過し得る多孔質層として形成されている請求項５記載の燃料電池セル。 【請求項７】 上層と下層とのシングルセル層又は積層体との対向面の間に、混合ガスが通過するガス通路が形成されるようにスペース部材が配設されている請求項５又は請求項６記載の燃料電池セル。 【請求項８】 固体電解質層を挟み込むカソード層とアノード層とに、燃料ガスと空気とが混合された混合ガスが供給される燃料電池セルであって、 該燃料電池セルは、前記カソード層、固体電解質層及びアノード層が積層されたシングルセル層又は複数層の前記シングルセル層が積層された積層体がジグザグ状に折り畳まれた折畳体に形成されていると共に、 前記折畳体の互いに隣接するシングルセル層又は積層体の各対向面が前記カソード層同士又はアノード層同士で形成され、 且つ互いに隣接する前記シングルセル層又は積層体の各対向面の間に、混合ガスが通過するガス通路が形成されるようにスペース部材が配設されていることを特徴とする燃料電池セル。 【請求項９】 カソード層及びアノード層の各々が、混合ガスが通過し得るように多孔質層として形成されている請求項８記載の燃料電池セル。 【請求項１０】 互いに隣接するシングルセル層又は積層体の各対向面の間に、混合ガスが通過し得るように多孔に形成された多孔体を配設する請求項８又は請求項９記載の燃料電池セル。 </t>
  </si>
  <si>
    <t>SFG0003481510</t>
  </si>
  <si>
    <t>米国特許4988582;特許2830927;特開2002-151098;特開平2-162653;特許2810977;特公昭40-6128</t>
  </si>
  <si>
    <t>特開2002-151098;特開平02-162653;特許02830927;特公昭40-006128;特許02810977;異議申立 00／00161 外国雑誌 ＦＲＡＮ　Ｇ．　Ｅ．　ＪＯＮＥＳ、Ｃｏ－Ｆｉｒｅｄ　ＳＯＦＣ　Ｅｌｅｃｔｒｏｄｅ－Ｅｌｅｃｔｒｏｌｙｔｅ－Ｅｌｅｃｔｒｏｄｅ　Ｍｅｍｂｒａｎｅ　Ｒｏｌｌｓ，　以下備考、ＦＩＦＴＨ　ＥＵＲＯＦＥＡＮ　ＳＯＬＩＤ　ＯＸＩＤＥ　ＦＵＥＬ　ＣＥＬＬ　ＦＯＲＲＵＭ　ＰＲＯＣＥＥＤＩＮＧＳ、20020701、Ｖ１、Ｐ１２３－１３１;異議申立 00／00162 その他 ＦＲＡＮ　ＪＯＮＥＳ、ＳＯＦＣＲｏｌｌ：Ｃｏｍｂｉｎｉｎｇ　Ｔｕｂｕｌａｒ　ａｎｄ　Ｐｌａｎａｒ　Ｔｅｃｈｎｏｌｏｇｉｅｓ、学会発表スライド資料、20020702;異議申立 00／00163 その他 ＳＯＦＣＲｏｌｌ　Ａｎ　Ａｄｖａｎｃｅ　ｉｎ　Ｆｕｅｌ　Ｃｅｌｌ　Ｔｅｃｈｎｏｌｏｇｙ　ｆｒｏｍ　ｔｈｅ　以下備考、学会発表ポスター;異議申立 00／00164 その他 甲第２号証及び甲第３号証に関する宣誓書及び翻訳</t>
  </si>
  <si>
    <t>拒絶理由通知（拒絶理由の引用文献情報）（2008/07/22）;拒絶理由通知（拒絶理由の引用文献情報）（2008/07/22）特開2002-151098;拒絶理由通知（拒絶理由の引用文献情報）（2008/07/22）特開平02-162653;拒絶理由通知（拒絶理由の引用文献情報）（2008/07/22）特許02830927;先行技術調査（先行技術調査結果の参考文献情報）（2008/07/22）特公昭40-006128;先行技術調査（先行技術調査結果の参考文献情報）（2008/07/22）特許02810977;登録査定　　（登録査定の参考文献情報）（2008/12/26）;登録査定　　（登録査定の参考文献情報）（2008/12/26）特開2002-151098;登録査定　　（登録査定の参考文献情報）（2008/12/26）特開平02-162653;登録査定　　（登録査定の参考文献情報）（2008/12/26）特公昭40-006128;登録査定　　（登録査定の参考文献情報）（2008/12/26）特許02810977;登録査定　　（登録査定の参考文献情報）（2008/12/26）特許02830927;審判請求証拠（無効審判請求の引用文献情報）（2010/01/27）;審判請求証拠（無効審判請求の引用文献情報）（2010/01/27）;審判請求証拠（無効審判請求の引用文献情報）（2010/01/27）異議申立 00／00161 外国雑誌 ＦＲＡＮ　Ｇ．　Ｅ．　ＪＯＮＥＳ、Ｃｏ－Ｆｉｒｅｄ　ＳＯＦＣ　Ｅｌｅｃｔｒｏｄｅ－Ｅｌｅｃｔｒｏｌｙｔｅ－Ｅｌｅｃｔｒｏｄｅ　Ｍｅｍｂｒａｎｅ　Ｒｏｌｌｓ，　以下備考、ＦＩＦＴＨ　ＥＵＲＯＦＥＡＮ　ＳＯＬＩＤ　ＯＸＩＤＥ　ＦＵＥＬ　ＣＥＬＬ　ＦＯＲＲＵＭ　ＰＲＯＣＥＥＤＩＮＧＳ、20020701、Ｖ１、Ｐ１２３－１３１;審判請求証拠（無効審判請求の引用文献情報）（2010/01/27）異議申立 00／00162 その他 ＦＲＡＮ　ＪＯＮＥＳ、ＳＯＦＣＲｏｌｌ：Ｃｏｍｂｉｎｉｎｇ　Ｔｕｂｕｌａｒ　ａｎｄ　Ｐｌａｎａｒ　Ｔｅｃｈｎｏｌｏｇｉｅｓ、学会発表スライド資料、20020702;審判請求証拠（無効審判請求の引用文献情報）（2010/01/27）異議申立 00／00163 その他 ＳＯＦＣＲｏｌｌ　Ａｎ　Ａｄｖａｎｃｅ　ｉｎ　Ｆｕｅｌ　Ｃｅｌｌ　Ｔｅｃｈｎｏｌｏｇｙ　ｆｒｏｍ　ｔｈｅ　以下備考、学会発表ポスター;審判請求証拠（無効審判請求の引用文献情報）（2010/01/27）異議申立 00／00164 その他 甲第２号証及び甲第３号証に関する宣誓書及び翻訳</t>
  </si>
  <si>
    <t>ＳＯ;ＳＯ０７;ＳＯＳ１;ＳＯ０８;ＳＯＧＡ;ＳＯＳＬ;ＳＯ０７Ａ</t>
  </si>
  <si>
    <t>審判請求証拠（無効審判請求の引用文献情報）（2010/01/27）</t>
  </si>
  <si>
    <t>審判請求証拠（無効審判請求の引用文献情報）（2010/01/27）異議申立 00／00161 外国雑誌 ＦＲＡＮ　Ｇ．　Ｅ．　ＪＯＮＥＳ、Ｃｏ－Ｆｉｒｅｄ　ＳＯＦＣ　Ｅｌｅｃｔｒｏｄｅ－Ｅｌｅｃｔｒｏｌｙｔｅ－Ｅｌｅｃｔｒｏｄｅ　Ｍｅｍｂｒａｎｅ　Ｒｏｌｌｓ，　以下備考、ＦＩＦＴＨ　ＥＵＲＯＦＥＡＮ　ＳＯＬＩＤ　ＯＸＩＤＥ　ＦＵＥＬ　ＣＥＬＬ　ＦＯＲＲＵＭ　ＰＲＯＣＥＥＤＩＮＧＳ、20020701、Ｖ１、Ｐ１２３－１３１</t>
  </si>
  <si>
    <t>審判請求証拠（無効審判請求の引用文献情報）（2010/01/27）異議申立 00／00162 その他 ＦＲＡＮ　ＪＯＮＥＳ、ＳＯＦＣＲｏｌｌ：Ｃｏｍｂｉｎｉｎｇ　Ｔｕｂｕｌａｒ　ａｎｄ　Ｐｌａｎａｒ　Ｔｅｃｈｎｏｌｏｇｉｅｓ、学会発表スライド資料、20020702</t>
  </si>
  <si>
    <t>審判請求証拠（無効審判請求の引用文献情報）（2010/01/27）異議申立 00／00163 その他 ＳＯＦＣＲｏｌｌ　Ａｎ　Ａｄｖａｎｃｅ　ｉｎ　Ｆｕｅｌ　Ｃｅｌｌ　Ｔｅｃｈｎｏｌｏｇｙ　ｆｒｏｍ　ｔｈｅ　以下備考、学会発表ポスター</t>
  </si>
  <si>
    <t>審判請求証拠（無効審判請求の引用文献情報）（2010/01/27）異議申立 00／00164 その他 甲第２号証及び甲第３号証に関する宣誓書及び翻訳</t>
  </si>
  <si>
    <t>審判審判2010-800096号</t>
  </si>
  <si>
    <t>株式会社　小島製作所</t>
  </si>
  <si>
    <t>審判（受付）:20100527:60:審判請求書（その他の請求書・申立書を含む）;審判（発送）:20100609:20:審判番号通知;審判（発送）:20100609:22:審判官指定（変更）通知;審判（庁内）:20100610:95:予告登録通知;審判（発送）:20100614:17:請求書副本の送達通知（答弁指令）;審判（発送）:20100614:20:審判番号通知;審判（発送）:20100614:22:審判官指定（変更）通知;審判（庁内）:20100622:3012:郵便送達報告書;審判（受付）:20100816:57:答弁書（審判事件答弁書・異議答弁書）;審判（受付）:20100816:611:訂正請求書;審判（発送）:20100823:171:答弁書副本の送付通知（弁駁指令）;審判（発送）:20100823:173:訂正請求副本送付通知（弁駁指令）;審判（受付）:20100924:58:弁駁書（審判事件答弁書・異議答弁書）;審判（発送）:20101008:22:審判官指定（変更）通知;審判（発送）:20101008:22:審判官指定（変更）通知;審判（発送）:20101015:1852:弁駁書副本の送付通知;審判（発送）:20101015:22:審判官指定（変更）通知;審判（発送）:20101015:22:審判官指定（変更）通知;審判（発送）:20101026:2892:通知書（その他）期間無;審判（発送）:20101026:2892:通知書（その他）期間無;審判（受付）:20101029:781:上申書（出願人・請求人）;審判（発送）:20101104:1858:上申書副本の送付通知;審判（受付）:20101203:6513:口頭審理陳述要領書;審判（発送）:20101207:1860:口頭審理陳述要領書副本の送付通知;審判（受付）:20101209:6513:口頭審理陳述要領書;審判（発送）:20101210:1860:口頭審理陳述要領書副本の送付通知;審判（受付）:20101215:6513:口頭審理陳述要領書;審判（庁内）:20101216:309:調書;審判（発送）:20110106:03:審決;審判（発送）:20110106:03:審決;審判（庁内）:20110113:3012:郵便送達報告書;審判（庁内）:20110114:3012:郵便送達報告書;審判（庁内）:20110307:96:確定登録通知;審判（受付）:20111027:6519:費用の額の決定請求書</t>
  </si>
  <si>
    <t>特願2002-249696</t>
  </si>
  <si>
    <t>特許04118635</t>
  </si>
  <si>
    <t>特開2004-084395</t>
  </si>
  <si>
    <t xml:space="preserve">E03C   1/12              </t>
  </si>
  <si>
    <t>E03C1/12</t>
  </si>
  <si>
    <t>E03C   1/12@AFI(JP);E03C   1/12@CFI(JP)</t>
  </si>
  <si>
    <t xml:space="preserve">(57)【要約】 【課題】便器排水などのような勢いのある排水流を排水する場合に、その排水が他の横枝管へ逆流することがないようにできる。 【解決手段】立主管１００に介設される管本体２に対しその側面部で横向きとされた管継ぎ手部６，７が複数設けられ、これらの管継ぎ手部６，７が管本体２に対して互いに平面交差する方向へ突出しており、管本体２の内部には、管軸方向に沿って延びる逆流防止リブ１０～１３が設けられている。 【選択図】　　　図１ </t>
  </si>
  <si>
    <t xml:space="preserve">(57)【特許請求の範囲】 【請求項１】 立主管に介設される管本体に対しその側面部で横向きとされた管継ぎ手部が複数設けられ、 これらの管継ぎ手部が管本体に対して互いに平面交差する方向へ突出しており、 前記管本体における前記管継ぎ手部の開口部に対向する面の両側には、管中心方向へ向けて張り出し管軸方向に延びる逆流防止リブが設けられている ことを特徴とする排水集合管。 【請求項２】 立主管に介設される管本体に対しその側面部で横向きとされた管継ぎ手部が複数設けられ、 これらの管継ぎ手部が管本体に対して互いに平面交差する方向へ突出しており、 前記管本体における前記管継ぎ手部の開口部に対向する面の両側には、管中心方向へ向けて張り出し管軸方向に延びる逆流防止リブが設けられており、 前記逆流防止リブは、 前記管軸方向において少なくとも前記開口部の開口中心を含む前記管軸方向の前記開口部の上端位置から前記開口部の下端位置までにわたって形成されている ことを特徴とする排水集合管。 【請求項３】 複数の前記管継ぎ手部のうち少なくとも２つが互いに前記管軸方向の異なる位置に設けられた 請求項２に記載の排水集合管。 【請求項４】 立主管に介設される管本体に対しその側面部で横向きとされた複数の管継ぎ手部の少なくとも２つが前記管軸方向の異なる位置に設けられ、 これらの管継ぎ手部が前記管軸方向にみたときに前記管本体に対して互いに平面交差する方向へ突出しており、 前記管本体における前記管継ぎ手部の開口部に対向する面の両側には、管中心方向へ向けて張り出し管軸方向に延びる逆流防止リブが設けられており、 前記逆流防止リブは、前記管軸方向において上方側に位置する前記管継ぎ手部の開口部よりも上方寄り位置から、前記管軸方向において下方側に位置する前記管継ぎ手部の開口部よりも下方寄りの位置まで延びている ことを特徴とする排水集合管。 </t>
  </si>
  <si>
    <t>SFG0032108641</t>
  </si>
  <si>
    <t>特開平09-310389;特開2001-026955;特開2000-144838;特開平11-093232;特開平08-085989</t>
  </si>
  <si>
    <t>特開2000-144838;特開2001-026955;特開平09-310389;特開平08-085989;特開平11-093232;特開平11-029965</t>
  </si>
  <si>
    <t>拒絶理由通知（拒絶理由の引用文献情報）（2007/01/18）特開2000-144838;拒絶理由通知（拒絶理由の引用文献情報）（2007/01/18）特開2001-026955;拒絶理由通知（拒絶理由の引用文献情報）（2007/01/18）特開平09-310389;先行技術調査（先行技術調査結果の参考文献情報）（2007/01/18）特開平08-085989;先行技術調査（先行技術調査結果の参考文献情報）（2007/01/18）特開平11-093232;登録査定　　（登録査定の参考文献情報）（2008/04/09）特開2000-144838;登録査定　　（登録査定の参考文献情報）（2008/04/09）特開2001-026955;登録査定　　（登録査定の参考文献情報）（2008/04/09）特開平08-085989;登録査定　　（登録査定の参考文献情報）（2008/04/09）特開平09-310389;登録査定　　（登録査定の参考文献情報）（2008/04/09）特開平11-093232;審判請求証拠（無効審判請求の引用文献情報）（2010/05/26）特開2000-144838;審判請求証拠（無効審判請求の引用文献情報）（2010/05/26）特開2001-026955;審判請求証拠（無効審判請求の引用文献情報）（2010/05/26）特開平11-029965</t>
  </si>
  <si>
    <t>審判請求証拠（無効審判請求の引用文献情報）（2010/05/26）特開2000-144838</t>
  </si>
  <si>
    <t>審判請求証拠（無効審判請求の引用文献情報）（2010/05/26）特開2001-026955</t>
  </si>
  <si>
    <t>審判請求証拠（無効審判請求の引用文献情報）（2010/05/26）特開平11-029965</t>
  </si>
  <si>
    <t>審判審判2009-800132号</t>
  </si>
  <si>
    <t>篠山　明男</t>
  </si>
  <si>
    <t>2010/02/16;2011/01/18</t>
  </si>
  <si>
    <t>平22年（行ケ）第10098号;平23年（行ケ）第10068号</t>
  </si>
  <si>
    <t>平24年（行サ）第10168号</t>
  </si>
  <si>
    <t>2010/03/26;2011/02/25</t>
  </si>
  <si>
    <t>2010/09/07;2012/07/17</t>
  </si>
  <si>
    <t>審判（受付）:20090623:60:審判請求書（その他の請求書・申立書を含む）;審判（発送）:20090703:20:審判番号通知;審判（発送）:20090703:22:審判官指定（変更）通知;審判（庁内）:20090706:95:予告登録通知;審判（発送）:20090715:17:請求書副本の送達通知（答弁指令）;審判（発送）:20090715:20:審判番号通知;審判（発送）:20090715:22:審判官指定（変更）通知;審判（発送）:20090715:22:審判官指定（変更）通知;審判（庁内）:20090722:3012:郵便送達報告書;審判（受付）:20090916:57:答弁書（審判事件答弁書・異議答弁書）;審判（受付）:20090916:611:訂正請求書;審判（発送）:20091002:22:審判官指定（変更）通知;審判（発送）:20091002:22:審判官指定（変更）通知;審判（発送）:20091005:1851:答弁書副本の送付通知;審判（発送）:20091005:1855:訂正請求書副本の送付通知;審判（受付）:20091203:6513:口頭審理陳述要領書;審判（受付）:20091203:6513:口頭審理陳述要領書;審判（庁内）:20091204:309:調書;審判（庁内）:20091215:94:閲覧照会;審判（庁内）:20091216:941:閲覧貸出;審判（庁内）:20091218:942:閲覧返却;審判（受付）:20091228:782:上申書（被請求人・権利者）;審判（発送）:20100108:1858:上申書副本の送付通知;審判（受付）:20100120:781:上申書（出願人・請求人）;審判（庁内）:20100129:302:応対記録;審判（発送）:20100204:1858:上申書副本の送付通知;審判（発送）:20100204:23:審理終結通知書;審判（発送）:20100204:23:審理終結通知書;審判（発送）:20100225:03:審決;審判（発送）:20100225:03:審決;審判（庁内）:20100302:3012:郵便送達報告書;審判（庁内）:20100303:3012:郵便送達報告書;審判（庁内）:20100325:94:閲覧照会;審判（庁内）:20100326:941:閲覧貸出;審判（庁内）:20100331:942:閲覧返却;審判（庁内）:20100406:94:閲覧照会;審判（庁内）:20100407:941:閲覧貸出;審判（庁内）:20100408:942:閲覧返却;審判（受付）:20100512:7444:代理人辞任届（被請求人・権利者）;審判（受付）:20100614:7442:代理人受任届（被請求人・権利者）;審判（発送）:20100915:2891:通知書（その他）期間有;審判（受付）:20100927:57:答弁書（審判事件答弁書・異議答弁書）;審判（受付）:20100927:611:訂正請求書;審判（受付）:20101001:881:既納手数料返還請求書;審判（発送）:20101013:173:訂正請求副本送付通知（弁駁指令）;審判（発送）:20101013:1851:答弁書副本の送付通知;審判（受付）:20101115:58:弁駁書（審判事件答弁書・異議答弁書）;審判（庁内）:20101116:94:閲覧照会;審判（庁内）:20101118:941:閲覧貸出;審判（庁内）:20101119:942:閲覧返却;審判（発送）:20101125:232:書面審理通知書;審判（発送）:20101125:232:書面審理通知書;審判（発送）:20110106:1852:弁駁書副本の送付通知;審判（発送）:20110106:23:審理終結通知書;審判（発送）:20110106:23:審理終結通知書;審判（発送）:20110126:03:審決;審判（発送）:20110126:03:審決;審判（庁内）:20110201:3012:郵便送達報告書;審判（庁内）:20110201:3012:郵便送達報告書;審判（庁内）:20120718:96:確定登録通知</t>
  </si>
  <si>
    <t>特願2002-270208</t>
  </si>
  <si>
    <t>特許04206716</t>
  </si>
  <si>
    <t>特開2004-108449</t>
  </si>
  <si>
    <t xml:space="preserve">F16C  19/18              </t>
  </si>
  <si>
    <t>F16C 33/58</t>
  </si>
  <si>
    <t>F16C19/18;F16C33/58;B60B35/18</t>
  </si>
  <si>
    <t>F16C19/18</t>
  </si>
  <si>
    <t>F16C  19/18@AFI(JP);F16C  33/58@ALI(JP);B60B  35/18@ALI(JP)</t>
  </si>
  <si>
    <t>F16C  19/18@AFI(JP)</t>
  </si>
  <si>
    <t>B60B  35/18@AFI(JP);F16C  19/18@AFI(JP);F16C  19/38@ALI(JP);F16C  19/50@ALI(EP);F16C  33/36@ALI(JP);F16C  33/58@ALI(JP);B60B  35/00@CFI(JP);F16C  19/02@CFI(JP);F16C  19/00@CLI(EP);F16C  19/22@CLI(JP);F16C  33/30@CLI(JP);F16C  33/58@CLI(JP)</t>
  </si>
  <si>
    <t>B60B  35/18@AFI(JP)</t>
  </si>
  <si>
    <t>F16C 19/18;F16C 33/58;B60B 35/18        A</t>
  </si>
  <si>
    <t>岡田　和秀</t>
  </si>
  <si>
    <t xml:space="preserve">(57)【要約】 【課題】狭隘な場所に取り付けられる転がり軸受装置において、装置の大型化を避けつつ高剛性化を図り、その長寿命化を図ることを目的とする。 【解決手段】転がり軸受装置１００は、外輪１のフランジ１４とハブ軸２のフランジ１５との間の自由空間１１を活用して、車両アウタ側の玉群４のピッチ円直径を車両インナ側の玉群５に比べて大きく設定している。これにより、転がり軸受装置１００の大型化を避けつつ各列の玉群４，５の軸受負荷中心間距離を増大させることができる。その結果、転がり軸受装置１００の剛性が向上し、その長寿命化を図ることができる。 【選択図】　図１ </t>
  </si>
  <si>
    <t xml:space="preserve">(57)【特許請求の範囲】 【請求項１】 軸方向一方側の外周面にフランジを有し、軸方向他方側の外周面に軸方向二列の第１、第２内輪軌道面を有する内輪部材と、 内周面に前記内輪部材の二列の第１、第２内輪軌道面と径方向でそれぞれ対向する軸方向二列の第１、第２外輪軌道面を有し、前記第１外輪軌道面より軸方向他方側における外周面にフランジを有する外輪部材と、 前記外輪部材の第１、第２外輪軌道面と前記内輪部材の第１、第２内輪軌道面との間に介装される複数の玉からなる軸方向二列の第１、第２転動体群とを含み、 前記内輪部材のフランジと前記外輪部材のフランジとの間において、前記第１転動体群のピッチ円直径Ｄ1と、前記第２転動体群のピッチ円直径Ｄ2との関係がＤ1＞Ｄ2に設定され、 前記第１転動体群の転動体の直径が、前記第２転動体群の転動体の直径よりも小さく、 前記第１転動体群の転動体の数が、前記第２転動体群の転動体の数よりも多く、 前記外輪部材の内周面の第１外輪軌道面と第２外輪軌道面との間に、第１外輪軌道面よりも小径となるように連続的に内径が変化する径変化部分を有している転がり軸受装置。 【請求項２】 請求項１の転がり軸受装置において、 前記Ｄ1と前記Ｄ2との関係が、Ｄ1≦１．４９×Ｄ2に設定されている転がり軸受装置。 </t>
  </si>
  <si>
    <t>SFG0032129106</t>
  </si>
  <si>
    <t>審判審判2009-800132号;審判審判2010-390055号</t>
  </si>
  <si>
    <t>特開昭57-006125;特開2003-232343;特開平09-222122;特開2002-098136;実開平05-081523;実開平04-027216</t>
  </si>
  <si>
    <t>特開2003-232343;特開昭57-006125;特開2002-098136;特開平09-222122;実全平04-027216;実開平05-081523;特開平11-151904;異議申立 90／00513 その他 米国特許第５２２６７３７号明細書訳文;異議申立 90／00514 国内図書館 転がり軸受工学、株式会社養賢堂、19760520、第２版、Ｐ８１－８２;異議申立 90／00515 その他 米国特許第４９５８９４４号明細書訳文</t>
  </si>
  <si>
    <t>拒絶理由通知（拒絶理由の引用文献情報）（2008/04/30）特開2003-232343;拒絶理由通知（拒絶理由の引用文献情報）（2008/04/30）特開昭57-006125;登録査定　　（登録査定の参考文献情報）（2008/09/16）特開2002-098136;登録査定　　（登録査定の参考文献情報）（2008/09/16）特開2003-232343;登録査定　　（登録査定の参考文献情報）（2008/09/16）特開昭57-006125;登録査定　　（登録査定の参考文献情報）（2008/09/16）特開平09-222122;登録査定　　（登録査定の参考文献情報）（2008/09/16）実全平04-027216;登録査定　　（登録査定の参考文献情報）（2008/09/16）実開平05-081523;審判請求証拠（無効審判請求の引用文献情報）（2009/06/23）;審判請求証拠（無効審判請求の引用文献情報）（2009/06/23）;審判請求証拠（無効審判請求の引用文献情報）（2009/06/23）特開昭57-006125;審判請求証拠（無効審判請求の引用文献情報）（2009/06/23）特開平11-151904;審判請求証拠（無効審判請求の引用文献情報）（2009/06/23）異議申立 90／00513 その他 米国特許第５２２６７３７号明細書訳文;審判請求証拠（無効審判請求の引用文献情報）（2009/06/23）異議申立 90／00514 国内図書館 転がり軸受工学、株式会社養賢堂、19760520、第２版、Ｐ８１－８２;審判請求証拠（無効審判請求の引用文献情報）（2009/06/23）異議申立 90／00515 その他 米国特許第４９５８９４４号明細書訳文</t>
  </si>
  <si>
    <t>＊＊＊３Ｊ７０１ＢＡ０９;＊＊＊３Ｊ７０１ＢＡ７９;＊＊＊３Ｊ７０１ＸＢ０１;＊＊＊３Ｊ７０１ＸＢ０３;＊＊＊３Ｊ７０１ＸＢ１３;＊＊＊３Ｊ７０１ＸＢ１４;＊＊＊３Ｊ７０１ＸＢ３５;＊＊＊３Ｊ７０１ＸＢ４２;＊＊＊３Ｊ７０１ＸＢ５０;＊＊＊３Ｊ７０１ＸＢ５０１;ＸＢ５０転動体数;＊＊＊３Ｊ７０１ＢＡ０９;＊＊＊３Ｊ７０１ＢＡ７９;＊＊＊３Ｊ７０１ＸＢ０１;＊＊＊３Ｊ７０１ＸＢ０３;＊＊＊３Ｊ７０１ＸＢ１３;＊＊＊３Ｊ７０１ＸＢ１４;＊＊＊３Ｊ７０１ＸＢ３５;＊＊＊３Ｊ７０１ＸＢ４２;＊＊＊３Ｊ７０１ＸＢ５０;＊＊＊３Ｊ７０１ＸＢ５０１;転動体数</t>
  </si>
  <si>
    <t>審判請求証拠（無効審判請求の引用文献情報）（2009/06/23）</t>
  </si>
  <si>
    <t>審判請求証拠（無効審判請求の引用文献情報）（2009/06/23）特開昭57-006125</t>
  </si>
  <si>
    <t>審判請求証拠（無効審判請求の引用文献情報）（2009/06/23）特開平11-151904</t>
  </si>
  <si>
    <t>審判請求証拠（無効審判請求の引用文献情報）（2009/06/23）異議申立 90／00513 その他 米国特許第５２２６７３７号明細書訳文</t>
  </si>
  <si>
    <t>審判請求証拠（無効審判請求の引用文献情報）（2009/06/23）異議申立 90／00514 国内図書館 転がり軸受工学、株式会社養賢堂、19760520、第２版、Ｐ８１－８２</t>
  </si>
  <si>
    <t>審判請求証拠（無効審判請求の引用文献情報）（2009/06/23）異議申立 90／00515 その他 米国特許第４９５８９４４号明細書訳文</t>
  </si>
  <si>
    <t>審判審判2010-390055号</t>
  </si>
  <si>
    <t>株式会社　ジェイテクト</t>
  </si>
  <si>
    <t>審判（受付）:20100604:60:審判請求書（その他の請求書・申立書を含む）;審判（発送）:20100618:20:審判番号通知;審判（庁内）:20100618:95:予告登録通知;審判（発送）:20100623:22:審判官指定（変更）通知;審判（発送）:20100623:234:手続中止通知書;審判（庁内）:20100929:9611:請求取下登録</t>
  </si>
  <si>
    <t>審判審判2009-800058号</t>
  </si>
  <si>
    <t>ＹＫＫ　ＡＰ　株式会社</t>
  </si>
  <si>
    <t>審判（受付）:20090316:60:審判請求書（その他の請求書・申立書を含む）;審判（発送）:20090327:20:審判番号通知;審判（発送）:20090327:22:審判官指定（変更）通知;審判（庁内）:20090330:95:予告登録通知;審判（発送）:20090407:17:請求書副本の送達通知（答弁指令）;審判（発送）:20090407:20:審判番号通知;審判（発送）:20090407:22:審判官指定（変更）通知;審判（庁内）:20090413:3012:郵便送達報告書;審判（受付）:20090609:57:答弁書（審判事件答弁書・異議答弁書）;審判（受付）:20090609:611:訂正請求書;審判（発送）:20090618:171:答弁書副本の送付通知（弁駁指令）;審判（発送）:20090618:173:訂正請求副本送付通知（弁駁指令）;審判（受付）:20090715:58:弁駁書（審判事件答弁書・異議答弁書）;審判（発送）:20090727:1852:弁駁書副本の送付通知;審判（発送）:20090731:22:審判官指定（変更）通知;審判（発送）:20090731:22:審判官指定（変更）通知;審判（受付）:20090911:619:訂正取下書;審判（受付）:20090925:6513:口頭審理陳述要領書;審判（受付）:20090925:6513:口頭審理陳述要領書;審判（庁内）:20090928:309:調書;審判（受付）:20090929:781:上申書（出願人・請求人）;審判（受付）:20091019:782:上申書（被請求人・権利者）;審判（発送）:20091204:1858:上申書副本の送付通知;審判（発送）:20091204:1858:上申書副本の送付通知;審判（発送）:20091204:23:審理終結通知書;審判（発送）:20091204:23:審理終結通知書;審判（発送）:20100104:03:審決;審判（発送）:20100104:03:審決;審判（庁内）:20100108:3012:郵便送達報告書;審判（庁内）:20100108:3012:郵便送達報告書;審判（庁内）:20100225:96:確定登録通知</t>
  </si>
  <si>
    <t>特願2002-286389</t>
  </si>
  <si>
    <t>特許03919005</t>
  </si>
  <si>
    <t>特開2004-124406</t>
  </si>
  <si>
    <t xml:space="preserve">E06B   1/32              </t>
  </si>
  <si>
    <t>E06B  1/32;E06B  7/22</t>
  </si>
  <si>
    <t>E06B  1/32</t>
  </si>
  <si>
    <t>E06B1/32;E06B1/70</t>
  </si>
  <si>
    <t>E06B1/32</t>
  </si>
  <si>
    <t>E06B   1/32@AFI(JP);E06B   1/70@ALI(JP)</t>
  </si>
  <si>
    <t>E06B   1/32@AFI(JP)</t>
  </si>
  <si>
    <t>E06B   1/32@AFI(JP);E06B   1/70@ALI(JP);E06B   7/22@ALI(JP);E06B   1/04@CFI(JP);E06B   1/70@CLI(JP);E06B   7/22@CLI(JP)</t>
  </si>
  <si>
    <t>E06B   1/32@AFI(JP);E06B   1/70@ALI(JP);E06B   7/22@ALI(JP)</t>
  </si>
  <si>
    <t>E06B  1/32;E06B  7/22        A;E06B  1/70        Z</t>
  </si>
  <si>
    <t>E06B  1/32;E06B  1/70        Z</t>
  </si>
  <si>
    <t>2E011 CA06;2E011 CA07;2E011 CB01;2E011 CC03;2E011 MA02;2E036 AA02;2E036 BA01;2E036 CA03;2E036 DA04;2E036 EB08;2E036 GA02;2E036 HB02</t>
  </si>
  <si>
    <t>内藤　雅彦</t>
  </si>
  <si>
    <t>瀬川　幹夫</t>
  </si>
  <si>
    <t>複合サッシの下枠構造</t>
  </si>
  <si>
    <t xml:space="preserve">(57)【要約】 【課題】下枠の段差を解消するとともに、安定性もよい複合サッシの下枠構造の提供。 【解決手段】窓開口部に装着されるアルミニウム製金属枠と該金属枠の屋内側に配置された樹脂枠とを備えた窓枠内に、屋内側の内障子２と屋外側の外障子からなる１対の引き違い障子を摺動自在に支持した複合サッシにおいて、上記窓枠の下枠１１に設けられた内レール２０と外レール２１との間に、上記障子が閉じた状態で外障子３を支持する外レール２１の屋内側部位には、屋内側の樹脂枠１１ｂと同色の樹脂下枠カバー２５を取り付け、内障子２を支持する内レール２０の屋外側部位には屋外側の金属枠１１ａと同色の金属下枠カバー２６を取り付けた。 【選択図】　　　　図５ </t>
  </si>
  <si>
    <t xml:space="preserve">(57)【特許請求の範囲】 【請求項１】 窓開口部に装着されるアルミニウム製金属枠と該金属枠の屋内側に配置された樹脂枠とを備えた窓枠内に、屋内側の内障子と屋外側の外障子からなる１対の引き違い障子を摺動自在に支持した複合サッシにおいて、上記窓枠の下枠に設けられてレール頂部の高さを同じにした内レールと外レールとの間に、上記障子が閉じた状態で外障子を支持する外レールの屋内側部位には、屋内側の樹脂枠と同色の樹脂下枠カバーを取り付け、内障子を支持する内レールの屋外側部位には屋外側の金属枠と同色の金属下枠カバーを取り付けるとともに、上記樹脂下枠カバーと金属下枠カバーは脚部を有し、互いに中央気密ブロックを介して突合せ連続して高さが同じ一連のカバーを構成可能とすることを特徴とする複合サッシの下枠構造。 </t>
  </si>
  <si>
    <t>SFG0032142703</t>
  </si>
  <si>
    <t>特開平10-331526;特開2002-121969;特開2002-180751;特開2001-182434</t>
  </si>
  <si>
    <t>特開2002-121969;特開平10-331526;特開2001-182434;特開2002-180751;特開平09-158629;特開平09-209664</t>
  </si>
  <si>
    <t>拒絶理由通知（拒絶理由の引用文献情報）（2006/09/20）特開2002-121969;拒絶理由通知（拒絶理由の引用文献情報）（2006/09/20）特開平10-331526;登録査定　　（登録査定の参考文献情報）（2007/02/02）特開2001-182434;登録査定　　（登録査定の参考文献情報）（2007/02/02）特開2002-121969;登録査定　　（登録査定の参考文献情報）（2007/02/02）特開2002-180751;登録査定　　（登録査定の参考文献情報）（2007/02/02）特開平10-331526;審判請求証拠（無効審判請求の引用文献情報）（2009/03/16）特開2002-121969;審判請求証拠（無効審判請求の引用文献情報）（2009/03/16）特開平09-158629;審判請求証拠（無効審判請求の引用文献情報）（2009/03/16）特開平09-209664;審判請求証拠（無効審判請求の引用文献情報）（2009/03/16）特開平10-331526</t>
  </si>
  <si>
    <t>審判請求証拠（無効審判請求の引用文献情報）（2009/03/16）特開2002-121969</t>
  </si>
  <si>
    <t>審判請求証拠（無効審判請求の引用文献情報）（2009/03/16）特開平09-158629</t>
  </si>
  <si>
    <t>審判請求証拠（無効審判請求の引用文献情報）（2009/03/16）特開平09-209664</t>
  </si>
  <si>
    <t>審判請求証拠（無効審判請求の引用文献情報）（2009/03/16）特開平10-331526</t>
  </si>
  <si>
    <t>審判査定不服2006-002573号</t>
  </si>
  <si>
    <t>審判（受付）:20060213:60:審判請求書（その他の請求書・申立書を含む）;審判（受付）:20060314:523:手続補正書（自発・内容）;審判（受付）:20060314:523:手続補正書（自発・内容）;審判（庁内）:20060317:91:審査前置移管;審判（発送）:20060322:21:審査前置移管通知;審判（庁内）:20060421:92:審査前置解除;審判（発送）:20060425:211:審査前置解除通知;審判（発送）:20070320:141:審尋（審判官）;審判（発送）:20070320:22:審判官指定（変更）通知;審判（受付）:20070521:54:回答書;審判（発送）:20070731:22:審判官指定（変更）通知;審判（発送）:20070807:13:拒絶理由通知書;審判（受付）:20071004:523:手続補正書（自発・内容）;審判（受付）:20071004:53:意見書;審判（発送）:20071030:03:審決</t>
  </si>
  <si>
    <t>特願2002-296828</t>
  </si>
  <si>
    <t>特許04038108</t>
  </si>
  <si>
    <t>特開2004-001163</t>
  </si>
  <si>
    <t xml:space="preserve">B23Q   3/06              </t>
  </si>
  <si>
    <t>B23Q  3/06    302</t>
  </si>
  <si>
    <t>B23Q3/06</t>
  </si>
  <si>
    <t>B23Q   3/06@AFI(JP);B23Q   3/06@CFI(JP)</t>
  </si>
  <si>
    <t>梶　良之;須原　誠;桂川　直己;北谷　寿一</t>
  </si>
  <si>
    <t xml:space="preserve">(57)【要約】　　　（修正有） 【課題】クランプロッドを高精度にガイドする旋回式クランプを提供する。 【解決手段】ハウジング３の上端壁３ａにクランプロッド５の上摺動部分１１を上下方向へ移動自在に支持すると共に、上記のハウジング３の下端壁３ｂの支持筒１３に上記クランプロッド５の下摺動部分１２を上下方向へ移動自在に支持する。上記の上摺動部分１１と上記の下摺動部分１２との間で上記クランプロッド５に入力部１４を設ける。その入力部１４に連結したクランプバネ２０によって上記クランプロッド５を下向きにクランプ駆動する。上記の下摺動部分１２の外周に、螺旋状の旋回溝２７と直進溝２８とを上向きに連ねて設ける。上記の旋回溝２７及び直進溝２８に嵌合する係合ボール２９を上記の支持筒１３の内壁１３ａに支持する。 【選択図】　　図１ </t>
  </si>
  <si>
    <t>特願2001-346977;特願2001-383987;特願2002-100851</t>
  </si>
  <si>
    <t xml:space="preserve">(57)【特許請求の範囲】 【請求項１】 ハウジング(３)内に軸心回りに回転可能に挿入されると共に軸心方向の一端から他端へクランプ移動されるクランプロッド(５)であって、片持ちアーム(６)を固定する部分と、上記ハウジング(３)の一端側の第１端壁(３ａ)に緊密に嵌合支持されるようにロッド本体(５ａ)に設けた第１摺動部分(１１)と、上記ハウジング(３)の筒孔(４)に挿入したピストン(１５)を介して駆動される入力部(１４)と、上記ハウジング(３)の他端側の第２端壁(３ｂ)に緊密に嵌合支持されるように上記ロッド本体(５ａ)から他端方向へ一体に突出されると共に周方向へほぼ等間隔に並べた複数のガイド溝(２６)を外周部に形成した第２摺動部分(１２)とを、上記の軸心方向へ順に設けたクランプロッド(５)と、 その第２摺動部分(１２)に設けた複数のガイド溝(２６)にそれぞれ嵌合するように上記ハウジング(３)に支持した複数の係合具(２９)とを備え、 上記の複数のガイド溝(２６)は、それぞれ、上記の軸心方向の他端から一端へ連ねて設けた旋回溝(２７)と直進溝(２８)とを備え、上記の複数の旋回溝(２７)を相互に平行状に配置すると共に上記の複数の直進溝(２８)を相互に平行状に配置し、 上記ピストン(１５)の両端方向の外方に配置された上記の第１摺動部分(１１)と第２摺動部分(１２)との２箇所で上記クランプロッド(５)を上記ハウジング(３)に緊密に嵌合支持させて同上クランプロッド(５)が傾くのを防止するように構成した、ことを特徴とする旋回式クランプ。 【請求項２】 請求項１に記載した旋回式クランプにおいて、 前記ガイド溝(２６)を３つ又は４つ設けた、ことを特徴とする旋回式クランプ。 【請求項３】 請求項１または２の旋回式クランプにおいて、 前記の旋回溝（２７）を螺旋状に形成し、その旋回溝（２７）の傾斜角度（Ａ）を１０度から３０度の範囲内に設定した、ことを特徴とする旋回式クランプ。 【請求項４】 請求項１から３のいずれかの旋回式クランプにおいて、 前記の複数の係合具（２９）をボールによって構成し、前記の第２端壁(３ｂ)に、上記の係合ボール(２９)を回転自在に支持する貫通孔(３１)を、前記の軸心方向に対してほぼ直交するように設け、上記の複数の係合ボール(２９)にわたってスリーブ(３５)を回転自在に外嵌した、ことを特徴とする旋回式クランプ。 </t>
  </si>
  <si>
    <t>2001/11/13;2001/12/18;2002/04/03</t>
  </si>
  <si>
    <t>SFG0032038506</t>
  </si>
  <si>
    <t>審判査定不服2006-002573号;審判審判2010-800145号</t>
  </si>
  <si>
    <t>実開昭47-18875;特開平9-277132;特開平10-141324;実開昭58-75645;特開平7-266171;特開2001-113428;特許3621082</t>
  </si>
  <si>
    <t>特開平07-266171;特開平09-277132;特開平10-141324;実全昭47-018875;実全昭58-075645;特開2001-198754;特開2004-001163;特開平08-033932;特開平10-034469;異議申立 00／00616 その他 平成２１年１月３０日付け訴状、大阪地裁平成２１年（ワ）第１１９３号特許権侵害差止等請求事件;異議申立 00／00617 その他 平成２１年７月３日付け準備書面（４）添付の「イ号」ないし「ハ号」製品説明書、大阪地裁平成２１年（ワ）第１１９３号特許権侵害差止等請求事件;異議申立 00／00618 その他 米国特許第５８２０１１８号明細書の抄訳;異議申立 00／00620 国内図書館 杉田稔、治具・工具・取付具、日刊工業新聞社、19610520、Ｐ３１０;異議申立 00／00621 国内図書館 平成１８年第１９６号　事実実験公正証書、20060831;異議申立 00／00622 その他 新製品２００２年４月８日より新型複動スイングクランプ発売開始、ＫＯＳＭＥＫ　［ＯＮＬＩＮＥ］、20020323;異議申立 00／00623 その他 ＬＨシリーズにオプション追加。７月１５日より販売開始。０４０シリーズも追加。、ＫＯＳＭＥＫ　［ＯＮＬＩＮＥ］、20020702;異議申立 00／00624 その他 平成２０年６月１９日付け被告準備書面（３）、平成１９年（行ケ）第１０３１５号審決取消請求事件、Ｐ１，１５－１６，資料３;実全平02-051043</t>
  </si>
  <si>
    <t>拒絶理由通知（拒絶理由の引用文献情報）（2005/11/04）特開平07-266171;拒絶理由通知（拒絶理由の引用文献情報）（2005/11/04）特開平09-277132;拒絶理由通知（拒絶理由の引用文献情報）（2005/11/04）特開平10-141324;拒絶理由通知（拒絶理由の引用文献情報）（2005/11/04）実全昭47-018875;拒絶理由通知（拒絶理由の引用文献情報）（2005/11/04）実全昭58-075645;拒絶査定　　（拒絶査定の引用文献情報）（2006/01/10）特開平07-266171;拒絶査定　　（拒絶査定の引用文献情報）（2006/01/10）特開平09-277132;拒絶査定　　（拒絶査定の引用文献情報）（2006/01/10）特開平10-141324;拒絶査定　　（拒絶査定の引用文献情報）（2006/01/10）実全昭47-018875;拒絶査定　　（拒絶査定の引用文献情報）（2006/01/10）実全昭58-075645;審判請求証拠（無効審判請求の引用文献情報）（2010/08/20）;審判請求証拠（無効審判請求の引用文献情報）（2010/08/20）;審判請求証拠（無効審判請求の引用文献情報）（2010/08/20）;審判請求証拠（無効審判請求の引用文献情報）（2010/08/20）;審判請求証拠（無効審判請求の引用文献情報）（2010/08/20）特開2001-198754;審判請求証拠（無効審判請求の引用文献情報）（2010/08/20）特開2004-001163;審判請求証拠（無効審判請求の引用文献情報）（2010/08/20）特開平08-033932;審判請求証拠（無効審判請求の引用文献情報）（2010/08/20）特開平10-034469;審判請求証拠（無効審判請求の引用文献情報）（2010/08/20）異議申立 00／00616 その他 平成２１年１月３０日付け訴状、大阪地裁平成２１年（ワ）第１１９３号特許権侵害差止等請求事件;審判請求証拠（無効審判請求の引用文献情報）（2010/08/20）異議申立 00／00617 その他 平成２１年７月３日付け準備書面（４）添付の「イ号」ないし「ハ号」製品説明書、大阪地裁平成２１年（ワ）第１１９３号特許権侵害差止等請求事件;審判請求証拠（無効審判請求の引用文献情報）（2010/08/20）異議申立 00／00618 その他 米国特許第５８２０１１８号明細書の抄訳;審判請求証拠（無効審判請求の引用文献情報）（2010/08/20）異議申立 00／00620 国内図書館 杉田稔、治具・工具・取付具、日刊工業新聞社、19610520、Ｐ３１０;審判請求証拠（無効審判請求の引用文献情報）（2010/08/20）異議申立 00／00621 国内図書館 平成１８年第１９６号　事実実験公正証書、20060831;審判請求証拠（無効審判請求の引用文献情報）（2010/08/20）異議申立 00／00622 その他 新製品２００２年４月８日より新型複動スイングクランプ発売開始、ＫＯＳＭＥＫ　［ＯＮＬＩＮＥ］、20020323;審判請求証拠（無効審判請求の引用文献情報）（2010/08/20）異議申立 00／00623 その他 ＬＨシリーズにオプション追加。７月１５日より販売開始。０４０シリーズも追加。、ＫＯＳＭＥＫ　［ＯＮＬＩＮＥ］、20020702;審判請求証拠（無効審判請求の引用文献情報）（2010/08/20）異議申立 00／00624 その他 平成２０年６月１９日付け被告準備書面（３）、平成１９年（行ケ）第１０３１５号審決取消請求事件、Ｐ１，１５－１６，資料３;審判請求証拠（無効審判請求の引用文献情報）（2010/08/20）実全昭47-018875;審判請求証拠（無効審判請求の引用文献情報）（2010/08/20）実全平02-051043</t>
  </si>
  <si>
    <t>審判審判2010-800145号</t>
  </si>
  <si>
    <t>パスカルエンジニアリング　株式会社</t>
  </si>
  <si>
    <t>平23年（行ケ）第10127号</t>
  </si>
  <si>
    <t>審判（受付）:20100823:60:審判請求書（その他の請求書・申立書を含む）;審判（発送）:20100903:20:審判番号通知;審判（発送）:20100903:22:審判官指定（変更）通知;審判（庁内）:20100903:95:予告登録通知;審判（発送）:20100909:20:審判番号通知;審判（発送）:20100909:22:審判官指定（変更）通知;審判（発送）:20100909:22:審判官指定（変更）通知;審判（発送）:20100910:17:請求書副本の送達通知（答弁指令）;審判（庁内）:20100917:3012:郵便送達報告書;審判（受付）:20101109:57:答弁書（審判事件答弁書・異議答弁書）;審判（発送）:20101115:22:審判官指定（変更）通知;審判（発送）:20101115:22:審判官指定（変更）通知;審判（発送）:20101129:1851:答弁書副本の送付通知;審判（発送）:20101206:22:審判官指定（変更）通知;審判（発送）:20101206:22:審判官指定（変更）通知;審判（発送）:20101207:2892:通知書（その他）期間無;審判（発送）:20101207:2892:通知書（その他）期間無;審判（受付）:20110201:6513:口頭審理陳述要領書;審判（受付）:20110201:6513:口頭審理陳述要領書;審判（受付）:20110214:6513:口頭審理陳述要領書;審判（受付）:20110214:6513:口頭審理陳述要領書;審判（庁内）:20110216:309:調書;審判（受付）:20110322:7424:代理人辞任届（出願人・請求人）;審判（発送）:20110331:03:審決;審判（発送）:20110331:03:審決;審判（庁内）:20110408:3012:郵便送達報告書;審判（庁内）:20110411:3012:郵便送達報告書;審判（庁内）:20120508:96:確定登録通知</t>
  </si>
  <si>
    <t>審判請求証拠（無効審判請求の引用文献情報）（2010/08/20）</t>
  </si>
  <si>
    <t>審判請求証拠（無効審判請求の引用文献情報）（2010/08/20）特開2001-198754</t>
  </si>
  <si>
    <t>審判請求証拠（無効審判請求の引用文献情報）（2010/08/20）特開2004-001163</t>
  </si>
  <si>
    <t>審判請求証拠（無効審判請求の引用文献情報）（2010/08/20）特開平08-033932</t>
  </si>
  <si>
    <t>審判請求証拠（無効審判請求の引用文献情報）（2010/08/20）特開平10-034469</t>
  </si>
  <si>
    <t>審判請求証拠（無効審判請求の引用文献情報）（2010/08/20）異議申立 00／00616 その他 平成２１年１月３０日付け訴状、大阪地裁平成２１年（ワ）第１１９３号特許権侵害差止等請求事件</t>
  </si>
  <si>
    <t>審判請求証拠（無効審判請求の引用文献情報）（2010/08/20）異議申立 00／00617 その他 平成２１年７月３日付け準備書面（４）添付の「イ号」ないし「ハ号」製品説明書、大阪地裁平成２１年（ワ）第１１９３号特許権侵害差止等請求事件</t>
  </si>
  <si>
    <t>審判請求証拠（無効審判請求の引用文献情報）（2010/08/20）異議申立 00／00618 その他 米国特許第５８２０１１８号明細書の抄訳</t>
  </si>
  <si>
    <t>審判請求証拠（無効審判請求の引用文献情報）（2010/08/20）異議申立 00／00620 国内図書館 杉田稔、治具・工具・取付具、日刊工業新聞社、19610520、Ｐ３１０</t>
  </si>
  <si>
    <t>審判請求証拠（無効審判請求の引用文献情報）（2010/08/20）異議申立 00／00621 国内図書館 平成１８年第１９６号　事実実験公正証書、20060831</t>
  </si>
  <si>
    <t>審判請求証拠（無効審判請求の引用文献情報）（2010/08/20）異議申立 00／00622 その他 新製品２００２年４月８日より新型複動スイングクランプ発売開始、ＫＯＳＭＥＫ　［ＯＮＬＩＮＥ］、20020323</t>
  </si>
  <si>
    <t>審判請求証拠（無効審判請求の引用文献情報）（2010/08/20）異議申立 00／00623 その他 ＬＨシリーズにオプション追加。７月１５日より販売開始。０４０シリーズも追加。、ＫＯＳＭＥＫ　［ＯＮＬＩＮＥ］、20020702</t>
  </si>
  <si>
    <t>審判請求証拠（無効審判請求の引用文献情報）（2010/08/20）異議申立 00／00624 その他 平成２０年６月１９日付け被告準備書面（３）、平成１９年（行ケ）第１０３１５号審決取消請求事件、Ｐ１，１５－１６，資料３</t>
  </si>
  <si>
    <t>審判請求証拠（無効審判請求の引用文献情報）（2010/08/20）実全昭47-018875</t>
  </si>
  <si>
    <t>審判請求証拠（無効審判請求の引用文献情報）（2010/08/20）実全平02-051043</t>
  </si>
  <si>
    <t>審判審判2008-800128号</t>
  </si>
  <si>
    <t>小倉　豊史</t>
  </si>
  <si>
    <t>訂正を認めない。無効としない</t>
  </si>
  <si>
    <t>平21年（行ケ）第10130号</t>
  </si>
  <si>
    <t>審判（受付）:20080709:60:審判請求書（その他の請求書・申立書を含む）;審判（発送）:20080725:20:審判番号通知;審判（発送）:20080725:22:審判官指定（変更）通知;審判（庁内）:20080725:95:予告登録通知;審判（発送）:20080731:22:審判官指定（変更）通知;審判（発送）:20080801:20:審判番号通知;審判（発送）:20080801:22:審判官指定（変更）通知;審判（発送）:20080805:17:請求書副本の送達通知（答弁指令）;審判（庁内）:20080811:3012:郵便送達報告書;審判（受付）:20080924:57:答弁書（審判事件答弁書・異議答弁書）;審判（受付）:20080924:611:訂正請求書;審判（発送）:20081007:171:答弁書副本の送付通知（弁駁指令）;審判（発送）:20081007:1855:訂正請求書副本の送付通知;審判（発送）:20081007:232:書面審理通知書;審判（発送）:20081007:232:書面審理通知書;審判（庁内）:20081023:94:閲覧照会;審判（庁内）:20081024:941:閲覧貸出;審判（受付）:20081028:58:弁駁書（審判事件答弁書・異議答弁書）;審判（庁内）:20081029:942:閲覧返却;審判（発送）:20081117:131:訂正拒絶理由通知書;審判（発送）:20081117:131:訂正拒絶理由通知書;審判（発送）:20081117:1852:弁駁書副本の送付通知;審判（庁内）:20081128:94:閲覧照会;審判（庁内）:20081201:941:閲覧貸出;審判（庁内）:20081203:942:閲覧返却;審判（受付）:20081217:53:意見書;審判（発送）:20090119:1856:意見書副本の送付通知;審判（庁内）:20090305:94:閲覧照会;審判（庁内）:20090310:941:閲覧貸出;審判（庁内）:20090311:942:閲覧返却;審判（庁内）:20090312:94:閲覧照会;審判（庁内）:20090316:941:閲覧貸出;審判（庁内）:20090318:942:閲覧返却;審判（発送）:20090325:23:審理終結通知書;審判（発送）:20090325:23:審理終結通知書;審判（発送）:20090421:03:審決;審判（発送）:20090421:03:審決;審判（庁内）:20090427:3012:郵便送達報告書;審判（庁内）:20090428:3012:郵便送達報告書;審判（庁内）:20091127:96:確定登録通知</t>
  </si>
  <si>
    <t>特願2002-543601</t>
  </si>
  <si>
    <t>特許04096736</t>
  </si>
  <si>
    <t>WO02/040601</t>
  </si>
  <si>
    <t>PCT/JP2001/009932</t>
  </si>
  <si>
    <t xml:space="preserve">C09D 201/00              </t>
  </si>
  <si>
    <t>C09D201/00</t>
  </si>
  <si>
    <t>C09D201/00;C09C1/36;C09C3/06;C09D5/33;C09D7/12;F27D1/00</t>
  </si>
  <si>
    <t>C09D 201/00@AFI(JP);C09C   1/36@ALI(JP);C09C   3/06@ALI(JP);C09D   5/33@ALI(JP);C09D   7/12@ALI(JP);F27D   1/00@ALI(JP)</t>
  </si>
  <si>
    <t>C09D 201/00@AFI(JP)</t>
  </si>
  <si>
    <t>C09D 201/00@AFI(JP);C09C   1/36@ALI(JP);C09C   3/06@ALI(JP);C09D   1/00@ALI(EP);C09D   5/33@ALI(JP);C09D   7/12@ALI(JP);F27D   1/00@ALI(JP);C09D 201/00@CFI(JP);C09C   1/36@CLI(JP);C09C   3/06@CLI(JP);C09D   1/00@CLI(EP);C09D   5/33@CLI(JP);C09D   7/12@CLI(JP);F27D   1/00@CLI(JP)</t>
  </si>
  <si>
    <t>C09D201/00;C09C  1/36;C09C  3/06;C09D  5/33;C09D  7/12;F27D  1/00        N</t>
  </si>
  <si>
    <t xml:space="preserve">(57)【要約】 従来、工業加熱炉の内壁表面に塗布・コーティングして、放射伝熱の増大をはかる塗料・コーティング材としては、炭化珪素を基材とするものと、クロマイトを基材とするものが知られている。前者は、８００℃以上の温度で熱酸化により白化し、効力を失い、後者は６００℃以下は効力がなく、１０００℃以上では六価クロムに変わるおそれがある。 本発明は、酸化チタン及び還元酸化チタンを基材とする。酸化チタン（ＴｉＯ２）は、Ｈ２、またはＣＯ２雰囲気の炉内で、高温で加熱されると、還元酸化チタンに変化する。還元酸化チタンは近赤外線をよく吸収し、高放射性である。加熱炉の内壁表面に還元酸化チタンの塗膜を形成すると、炉内における放射伝熱は飛躍的に増大する。還元酸化チタンは、高温安定性に優れており、酸、塩基、有機溶媒に侵されず、炉内の諸々のガス成分に対し、強い耐蝕性を示す。 </t>
  </si>
  <si>
    <t>特願2000-386121</t>
  </si>
  <si>
    <t>中華人民共和国;ドイツ連邦共和国;英国（グレート・ブリテン及び北アイルランド連合王国）;日本国;大韓民国;アメリカ合衆国;オーストリア共和国;ベルギー王国;スイス連邦;キプロス共和国;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トルコ共和国</t>
  </si>
  <si>
    <t xml:space="preserve">(57)【特許請求の範囲】 【請求項１】 還元酸化チタン（Ｔｉ２Ｏ３、Ｔｉ３Ｏ５、Ｔｉ４Ｏ７、Ｔｉ５Ｏ９、Ｔｉ６Ｏ１１など、ＴｉｎＯ２ｎ－１、で表すことができる低次酸化チタン）を基材とし、これに、無機接着剤を配合し、場合によっては、クロマイト（Ｃｒ２Ｏ３）、アルミナ（Ａｌ２Ｏ３）及びシリカ（ＳｉＯ２）を添加することを特徴とする、工業炉用酸化チタン系熱放射性塗料。 【請求項２】 工業炉の内壁表面に、主に還元酸化チタンからなる塗膜を形成するための塗料であって、金属チタンの原料鉱物（チタン原鉱石及びチタンスラグを含む）を粉砕して得る粉末を基材とし、これに、無機接着剤を配合し、場合によっては、クロマイト（Ｃｒ２Ｏ３）、アルミナ（Ａｌ２Ｏ３）、及びシリカ（ＳｉＯ２）を添加することを特徴とする、工業炉用酸化チタン系熱放射性塗料。 </t>
  </si>
  <si>
    <t>SFG0020572913</t>
  </si>
  <si>
    <t>審判審判2008-800128号;審判審判2009-800257号;審判審判2010-800006号;審判審判2011-950002号;審判審判2012-960001号;審判審判2012-950001号</t>
  </si>
  <si>
    <t>特開昭62-290051;特開昭57-109868;特開昭61-29725;特開平4-46016;特開平8-210782;特開平9-59056;特開平9-60840;特開平10-185169;特開平10-212144;特開平11-285543;特表平11-512336;特開2000-18586;特開2000-313682</t>
  </si>
  <si>
    <t>特開2000-018586;特開昭57-109868;特開昭62-290051;特表平11-512336;特開2000-313682;特開昭61-029725;特開平04-046016;特開平08-210782;特開平09-059056;特開平09-060840;特開平10-185169;特開平10-212144;特開平11-285543;異議申立 80／00491 その他 特願２００２－５４３６０１に対する平成１９年６月１３日起案に係る拒絶理由通知書;異議申立 80／00492 国内図書館 日本セラミックス協会編、応用／第６編　耐火物　２原料／２．１０バインダ、セラミック工学ハンドブック［第２版］応用、技報堂出版株式会社、20020331、２版１刷、Ｐ７９６－８０１;特許04096736;特公昭52-012733;異議申立 00／00033 国内図書館 吉藤幸朔、特許法概説、有斐閣、20011130、第１３版、Ｐ１８７－１８８;異議申立 00／00034 その他 甲が使用していた平成１１年１２月１６日の予定表のメモ帳;異議申立 00／00035 その他 甲が使用していた平成１１年１２月１６日の詳細な補助的なメモ帳;異議申立 00／00036 その他 平成２１年６月１８日付け井口氏の証言、炉内コーティング材メーカの件;異議申立 00／00037 国内雑誌 山田幸生、高温伝熱面のふく射率評価、機械研究所所報、198111、Ｖ３５　Ｎ６、Ｐ２８７，３０１，２９６－２９７;異議申立 00／00038 国内図書館 高杉晋吾、土壌汚染リスク、ダイヤモンド社、20041111、第１刷、Ｐ１３０－１３１;異議申立 00／00039 その他 六価クロム規制、環境キーワード　－　六価クロム［ＯＮＬＩＮＥ］;異議申立 00／00040 その他 セメント及びセメント系固化材の地盤改良への使用及び改良土の再利用に関する当面の措置について、建設省技調発第４８号［ＯＮＬＩＮＥ］、20000324;異議申立 00／00041 国内雑誌 山口明良、強還元下における酸化クロム　－　酸化チタン系の焼結と化合物、豊田研究報告、198405、第三十七報告　別刷;異議申立 00／00042 その他 株式会社グローバル電子研究所あて調査依頼書;異議申立 00／00043 その他 株式会社日本熱放射材研究所あて質問書;異議申立 00／00044 その他 株式会社グローバル電子研究所あて技術説明書;異議申立 00／00045 その他 加藤氏宛質問書及び加藤氏が指導・作成した回答書案を確認し株式会社グローバル電子研究所名で回答した書面;異議申立 00／00046 その他 韓国におけるＨ．Ｒ．Ｃの販売及び商取引に関する件;異議申立 00／00047 その他 ステンレス鋼材炉の国内実績;異議申立 00／00048 その他 赤外線放射温度計カタログＦＡＸの件;異議申立 00／00049 その他 被加熱温度測定の件;異議申立 00／00050 その他 データロガシステムについて紹介した書面;異議申立 00／00051 その他 データロガシステム取扱い商社を紹介した書面;異議申立 00／00052 その他 Ｈ．Ｒ．Ｃ効果確認の件;異議申立 00／00053 その他 ＨＲＣの前身であるＳＲＣの文献を送付した書面;異議申立 00／00054 その他 黒度測定に関して;異議申立 00／00055 その他 ＲＥ：黒度測定に関して;異議申立 00／00056 その他 ＲＥ：黒度測定に関して;異議申立 00／00057 その他 ＲＥ：黒度測定に関して;異議申立 00／00058 その他 黒度（輻射率）測定の件;異議申立 00／00059 その他 鈴鹿工業高等専門学校訪問予定通知;異議申立 00／00060 その他 ＨＲＣとミラーテックスの輻射率に関する資料送付の件;異議申立 00／00061 その他 報告書を送達した事を伝えた書面;異議申立 00／00062 その他 ＨＲＣ（ＩＩ）施工実績及び計画（国内）;異議申立 00／00063 その他 白灯油原単位使用実績;異議申立 00／00064 その他 ＨＲＣ資料の送付依頼;異議申立 00／00065 その他 日本軽金属株式会社からの問い合わせについて回答内容を説明した書面;異議申立 00／00066 その他 ＨＲＣ（ＩＩ）　－熱力学のブレイク・ツルー　－;異議申立 00／00067 その他 甲及び乙を論文の記載から外し、謝辞に記載することの了解を求めた書面;異議申立 00／00068 その他 ファクシミリの通信管理レポート（一部）;異議申立 00／00069 その他 加藤大二郎氏の名刺;異議申立 00／00070 その他 韓国におけるＨ．Ｒ．Ｃの販売及び商取引に関する件;異議申立 00／00071 その他 熱放射の理論について、議論したときのメモ;異議申立 00／00072 その他 平成１３年２月９日に鈴鹿工業高等専門学校に訪問することが示された予定表;異議申立 00／00073 その他 「証言」高山氏の紹介と鈴鹿工業高等専門学校訪問の件;異議申立 00／00074 国内雑誌 工業炉、燃料８％節約、日本経済新聞、20011029;異議申立 00／00075 国内カタログ 「熱放射性コーティング材　ＨＲＣ（ＩＩ）」和文カタログ、株式会社日本熱放射材研究所;異議申立 00／00076 国内カタログ 「Ｔｈｅ　ｈｉｇｈ　ｅｍｍｉｓｓｉｖｅ　ｃｏａｔｉｎｇｓ　ｆｏｒ　ｆｕｒｎａｃｅｓ　ＨＲＣ（ＩＩ）」　英文カタログ、Ｎｉｈｏｎ　ｎｅｔｓｕ－Ｈｏｓｈａｚａｉ　Ｋｅｎｋｙｕｓｈｏ　Ｃｏ．，　Ｌｔｄ;異議申立 00／00077 国内カタログ 熱放射性塗料技術解説書　Ｈ．Ｒ．Ｃ．（ＩＩ）、株式会社日本熱放射材研究所;異議申立 00／00078 その他 講演の件;異議申立 00／00079 その他 ２００１年１０月２５日付けの納品書及び請求書;異議申立 00／00080 その他 ２００１年１２月１４日付けの納品書及び請求書;異議申立 00／00081 その他 ＰＣＴ／ＪＰ０１／０９９３２の優先権に関する取下の通知;異議申立 00／00082 外国雑誌 Ｄ．　Ｃ．ＣＲＯＮＥＭＥＹＥＲ、Ｅｌｅｃｔｒｉｃａｌ　ａｎｄ　Ｏｐｔｉｃａｌ　Ｐｒｏｐｅｒｔｉｅｓ　ｏｆ　Ｒｕｔｉｌｅ　Ｓｉｎｇｌｅ　Ｃｒｙｓｔａｌｓ、ＰＨＹＳＩＣＡＬ　ＲＥＶＩＥＷ、19520901、Ｖ８７　Ｎ５、Ｐ８７６－８８６;異議申立 00／00083 その他 「ＨＲＣ」のふく射効果確認試験;異議申立 00／00084 その他 平成１４年３月７日付け顧問職辞任通知書;異議申立 00／00085 国内図書館 吉藤幸朔、特許法概説、有斐閣、20011130、第１３版、Ｐ１８６;特開昭61-270254;特公昭63-029712;異議申立 00／00101 国内雑誌 山田幸生、高温伝熱面のふく射率評価、機械技術研究所所報、198111、Ｖ３５　Ｎ６、Ｐ２８７，２９６－２９９，３０１;異議申立 00／00102 国内図書館 清野学、酸化チタン－物性と応用技術、技報堂出版、20030620、１版　５刷、Ｐ１６，１８，２６７;異議申立 00／00103 その他 平成２０年１２月１６日付け提出の答弁書、表紙、２頁、無効２００８－８００１２８号審判事件;異議申立 00／00104 その他 「基」の項、新選漢和辞典、株式会社小学館、19840120、Ｐ２５２;特表平08-507282</t>
  </si>
  <si>
    <t>拒絶理由通知（拒絶理由の引用文献情報）（2007/06/13）特開2000-018586;拒絶理由通知（拒絶理由の引用文献情報）（2007/06/13）特開昭57-109868;拒絶理由通知（拒絶理由の引用文献情報）（2007/06/13）特開昭62-290051;拒絶理由通知（拒絶理由の引用文献情報）（2007/06/13）特表平11-512336;登録査定　　（登録査定の参考文献情報）（2008/01/11）特開2000-018586;登録査定　　（登録査定の参考文献情報）（2008/01/11）特開2000-313682;登録査定　　（登録査定の参考文献情報）（2008/01/11）特開昭57-109868;登録査定　　（登録査定の参考文献情報）（2008/01/11）特開昭61-029725;登録査定　　（登録査定の参考文献情報）（2008/01/11）特開昭62-290051;登録査定　　（登録査定の参考文献情報）（2008/01/11）特開平04-046016;登録査定　　（登録査定の参考文献情報）（2008/01/11）特開平08-210782;登録査定　　（登録査定の参考文献情報）（2008/01/11）特開平09-059056;登録査定　　（登録査定の参考文献情報）（2008/01/11）特開平09-060840;登録査定　　（登録査定の参考文献情報）（2008/01/11）特開平10-185169;登録査定　　（登録査定の参考文献情報）（2008/01/11）特開平10-212144;登録査定　　（登録査定の参考文献情報）（2008/01/11）特開平11-285543;登録査定　　（登録査定の参考文献情報）（2008/01/11）特表平11-512336;審判請求証拠（無効審判請求の引用文献情報）（2008/07/08）異議申立 80／00491 その他 特願２００２－５４３６０１に対する平成１９年６月１３日起案に係る拒絶理由通知書;審判請求証拠（無効審判請求の引用文献情報）（2008/07/08）異議申立 80／00492 国内図書館 日本セラミックス協会編、応用／第６編　耐火物　２原料／２．１０バインダ、セラミック工学ハンドブック［第２版］応用、技報堂出版株式会社、20020331、２版１刷、Ｐ７９６－８０１;審判請求証拠（無効審判請求の引用文献情報）（2008/07/08）特許04096736;審判請求証拠（無効審判請求の引用文献情報）（2009/12/25）特公昭52-012733;審判請求証拠（無効審判請求の引用文献情報）（2009/12/25）異議申立 00／00033 国内図書館 吉藤幸朔、特許法概説、有斐閣、20011130、第１３版、Ｐ１８７－１８８;審判請求証拠（無効審判請求の引用文献情報）（2009/12/25）異議申立 00／00034 その他 甲が使用していた平成１１年１２月１６日の予定表のメモ帳;審判請求証拠（無効審判請求の引用文献情報）（2009/12/25）異議申立 00／00035 その他 甲が使用していた平成１１年１２月１６日の詳細な補助的なメモ帳;審判請求証拠（無効審判請求の引用文献情報）（2009/12/25）異議申立 00／00036 その他 平成２１年６月１８日付け井口氏の証言、炉内コーティング材メーカの件;審判請求証拠（無効審判請求の引用文献情報）（2009/12/25）異議申立 00／00037 国内雑誌 山田幸生、高温伝熱面のふく射率評価、機械研究所所報、198111、Ｖ３５　Ｎ６、Ｐ２８７，３０１，２９６－２９７;審判請求証拠（無効審判請求の引用文献情報）（2009/12/25）異議申立 00／00038 国内図書館 高杉晋吾、土壌汚染リスク、ダイヤモンド社、20041111、第１刷、Ｐ１３０－１３１;審判請求証拠（無効審判請求の引用文献情報）（2009/12/25）異議申立 00／00039 その他 六価クロム規制、環境キーワード　－　六価クロム［ＯＮＬＩＮＥ］;審判請求証拠（無効審判請求の引用文献情報）（2009/12/25）異議申立 00／00040 その他 セメント及びセメント系固化材の地盤改良への使用及び改良土の再利用に関する当面の措置について、建設省技調発第４８号［ＯＮＬＩＮＥ］、20000324;審判請求証拠（無効審判請求の引用文献情報）（2009/12/25）異議申立 00／00041 国内雑誌 山口明良、強還元下における酸化クロム　－　酸化チタン系の焼結と化合物、豊田研究報告、198405、第三十七報告　別刷;審判請求証拠（無効審判請求の引用文献情報）（2009/12/25）異議申立 00／00042 その他 株式会社グローバル電子研究所あて調査依頼書;審判請求証拠（無効審判請求の引用文献情報）（2009/12/25）異議申立 00／00043 その他 株式会社日本熱放射材研究所あて質問書;審判請求証拠（無効審判請求の引用文献情報）（2009/12/25）異議申立 00／00044 その他 株式会社グローバル電子研究所あて技術説明書;審判請求証拠（無効審判請求の引用文献情報）（2009/12/25）異議申立 00／00045 その他 加藤氏宛質問書及び加藤氏が指導・作成した回答書案を確認し株式会社グローバル電子研究所名で回答した書面;審判請求証拠（無効審判請求の引用文献情報）（2009/12/25）異議申立 00／00046 その他 韓国におけるＨ．Ｒ．Ｃの販売及び商取引に関する件;審判請求証拠（無効審判請求の引用文献情報）（2009/12/25）異議申立 00／00047 その他 ステンレス鋼材炉の国内実績;審判請求証拠（無効審判請求の引用文献情報）（2009/12/25）異議申立 00／00048 その他 赤外線放射温度計カタログＦＡＸの件;審判請求証拠（無効審判請求の引用文献情報）（2009/12/25）異議申立 00／00049 その他 被加熱温度測定の件;審判請求証拠（無効審判請求の引用文献情報）（2009/12/25）異議申立 00／00050 その他 データロガシステムについて紹介した書面;審判請求証拠（無効審判請求の引用文献情報）（2009/12/25）異議申立 00／00051 その他 データロガシステム取扱い商社を紹介した書面;審判請求証拠（無効審判請求の引用文献情報）（2009/12/25）異議申立 00／00052 その他 Ｈ．Ｒ．Ｃ効果確認の件;審判請求証拠（無効審判請求の引用文献情報）（2009/12/25）異議申立 00／00053 その他 ＨＲＣの前身であるＳＲＣの文献を送付した書面;審判請求証拠（無効審判請求の引用文献情報）（2009/12/25）異議申立 00／00054 その他 黒度測定に関して;審判請求証拠（無効審判請求の引用文献情報）（2009/12/25）異議申立 00／00055 その他 ＲＥ：黒度測定に関して;審判請求証拠（無効審判請求の引用文献情報）（2009/12/25）異議申立 00／00056 その他 ＲＥ：黒度測定に関して;審判請求証拠（無効審判請求の引用文献情報）（2009/12/25）異議申立 00／00057 その他 ＲＥ：黒度測定に関して;審判請求証拠（無効審判請求の引用文献情報）（2009/12/25）異議申立 00／00058 その他 黒度（輻射率）測定の件;審判請求証拠（無効審判請求の引用文献情報）（2009/12/25）異議申立 00／00059 その他 鈴鹿工業高等専門学校訪問予定通知;審判請求証拠（無効審判請求の引用文献情報）（2009/12/25）異議申立 00／00060 その他 ＨＲＣとミラーテックスの輻射率に関する資料送付の件;審判請求証拠（無効審判請求の引用文献情報）（2009/12/25）異議申立 00／00061 その他 報告書を送達した事を伝えた書面;審判請求証拠（無効審判請求の引用文献情報）（2009/12/25）異議申立 00／00062 その他 ＨＲＣ（ＩＩ）施工実績及び計画（国内）;審判請求証拠（無効審判請求の引用文献情報）（2009/12/25）異議申立 00／00063 その他 白灯油原単位使用実績;審判請求証拠（無効審判請求の引用文献情報）（2009/12/25）異議申立 00／00064 その他 ＨＲＣ資料の送付依頼;審判請求証拠（無効審判請求の引用文献情報）（2009/12/25）異議申立 00／00065 その他 日本軽金属株式会社からの問い合わせについて回答内容を説明した書面;審判請求証拠（無効審判請求の引用文献情報）（2009/12/25）異議申立 00／00066 その他 ＨＲＣ（ＩＩ）　－熱力学のブレイク・ツルー　－;審判請求証拠（無効審判請求の引用文献情報）（2009/12/25）異議申立 00／00067 その他 甲及び乙を論文の記載から外し、謝辞に記載することの了解を求めた書面;審判請求証拠（無効審判請求の引用文献情報）（2009/12/25）異議申立 00／00068 その他 ファクシミリの通信管理レポート（一部）;審判請求証拠（無効審判請求の引用文献情報）（2009/12/25）異議申立 00／00069 その他 加藤大二郎氏の名刺;審判請求証拠（無効審判請求の引用文献情報）（2009/12/25）異議申立 00／00070 その他 韓国におけるＨ．Ｒ．Ｃの販売及び商取引に関する件;審判請求証拠（無効審判請求の引用文献情報）（2009/12/25）異議申立 00／00071 その他 熱放射の理論について、議論したときのメモ;審判請求証拠（無効審判請求の引用文献情報）（2009/12/25）異議申立 00／00072 その他 平成１３年２月９日に鈴鹿工業高等専門学校に訪問することが示された予定表;審判請求証拠（無効審判請求の引用文献情報）（2009/12/25）異議申立 00／00073 その他 「証言」高山氏の紹介と鈴鹿工業高等専門学校訪問の件;審判請求証拠（無効審判請求の引用文献情報）（2009/12/25）異議申立 00／00074 国内雑誌 工業炉、燃料８％節約、日本経済新聞、20011029;審判請求証拠（無効審判請求の引用文献情報）（2009/12/25）異議申立 00／00075 国内カタログ 「熱放射性コーティング材　ＨＲＣ（ＩＩ）」和文カタログ、株式会社日本熱放射材研究所;審判請求証拠（無効審判請求の引用文献情報）（2009/12/25）異議申立 00／00076 国内カタログ 「Ｔｈｅ　ｈｉｇｈ　ｅｍｍｉｓｓｉｖｅ　ｃｏａｔｉｎｇｓ　ｆｏｒ　ｆｕｒｎａｃｅｓ　ＨＲＣ（ＩＩ）」　英文カタログ、Ｎｉｈｏｎ　ｎｅｔｓｕ－Ｈｏｓｈａｚａｉ　Ｋｅｎｋｙｕｓｈｏ　Ｃｏ．，　Ｌｔｄ;審判請求証拠（無効審判請求の引用文献情報）（2009/12/25）異議申立 00／00077 国内カタログ 熱放射性塗料技術解説書　Ｈ．Ｒ．Ｃ．（ＩＩ）、株式会社日本熱放射材研究所;審判請求証拠（無効審判請求の引用文献情報）（2009/12/25）異議申立 00／00078 その他 講演の件;審判請求証拠（無効審判請求の引用文献情報）（2009/12/25）異議申立 00／00079 その他 ２００１年１０月２５日付けの納品書及び請求書;審判請求証拠（無効審判請求の引用文献情報）（2009/12/25）異議申立 00／00080 その他 ２００１年１２月１４日付けの納品書及び請求書;審判請求証拠（無効審判請求の引用文献情報）（2009/12/25）異議申立 00／00081 その他 ＰＣＴ／ＪＰ０１／０９９３２の優先権に関する取下の通知;審判請求証拠（無効審判請求の引用文献情報）（2009/12/25）異議申立 00／00082 外国雑誌 Ｄ．　Ｃ．ＣＲＯＮＥＭＥＹＥＲ、Ｅｌｅｃｔｒｉｃａｌ　ａｎｄ　Ｏｐｔｉｃａｌ　Ｐｒｏｐｅｒｔｉｅｓ　ｏｆ　Ｒｕｔｉｌｅ　Ｓｉｎｇｌｅ　Ｃｒｙｓｔａｌｓ、ＰＨＹＳＩＣＡＬ　ＲＥＶＩＥＷ、19520901、Ｖ８７　Ｎ５、Ｐ８７６－８８６;審判請求証拠（無効審判請求の引用文献情報）（2009/12/25）異議申立 00／00083 その他 「ＨＲＣ」のふく射効果確認試験;審判請求証拠（無効審判請求の引用文献情報）（2009/12/25）異議申立 00／00084 その他 平成１４年３月７日付け顧問職辞任通知書;審判請求証拠（無効審判請求の引用文献情報）（2009/12/25）異議申立 00／00085 国内図書館 吉藤幸朔、特許法概説、有斐閣、20011130、第１３版、Ｐ１８６;審判請求証拠（無効審判請求の引用文献情報）（2010/01/06）特開昭61-270254;審判請求証拠（無効審判請求の引用文献情報）（2010/01/06）特公昭63-029712;審判請求証拠（無効審判請求の引用文献情報）（2010/01/06）異議申立 00／00101 国内雑誌 山田幸生、高温伝熱面のふく射率評価、機械技術研究所所報、198111、Ｖ３５　Ｎ６、Ｐ２８７，２９６－２９９，３０１;審判請求証拠（無効審判請求の引用文献情報）（2010/01/06）異議申立 00／00102 国内図書館 清野学、酸化チタン－物性と応用技術、技報堂出版、20030620、１版　５刷、Ｐ１６，１８，２６７;審判請求証拠（無効審判請求の引用文献情報）（2010/01/06）異議申立 00／00103 その他 平成２０年１２月１６日付け提出の答弁書、表紙、２頁、無効２００８－８００１２８号審判事件;審判請求証拠（無効審判請求の引用文献情報）（2010/01/06）異議申立 00／00104 その他 「基」の項、新選漢和辞典、株式会社小学館、19840120、Ｐ２５２;審判請求証拠（無効審判請求の引用文献情報）（2010/01/06）特表平08-507282</t>
  </si>
  <si>
    <t>酸化チタン;工業加熱炉;熱放射性;酸化チタン;工業加熱炉;熱放射性;酸化チタン系熱放射性塗料;酸化チタン系熱放射性コ－テイング</t>
  </si>
  <si>
    <t>審判請求証拠（無効審判請求の引用文献情報）（2008/07/08）異議申立 80／00491 その他 特願２００２－５４３６０１に対する平成１９年６月１３日起案に係る拒絶理由通知書</t>
  </si>
  <si>
    <t>審判請求証拠（無効審判請求の引用文献情報）（2008/07/08）異議申立 80／00492 国内図書館 日本セラミックス協会編、応用／第６編　耐火物　２原料／２．１０バインダ、セラミック工学ハンドブック［第２版］応用、技報堂出版株式会社、20020331、２版１刷、Ｐ７９６－８０１</t>
  </si>
  <si>
    <t>審判請求証拠（無効審判請求の引用文献情報）（2008/07/08）特許04096736</t>
  </si>
  <si>
    <t>審判審判2009-800257号</t>
  </si>
  <si>
    <t>審判（受付）:20091225:60:審判請求書（その他の請求書・申立書を含む）;審判（受付）:20091225:654:証人尋問申出書;審判（受付）:20091225:6541:尋問事項書;審判（発送）:20100115:20:審判番号通知;審判（発送）:20100115:22:審判官指定（変更）通知;審判（庁内）:20100115:95:予告登録通知;審判（発送）:20100129:22:審判官指定（変更）通知;審判（発送）:20100224:17:請求書副本の送達通知（答弁指令）;審判（発送）:20100224:1864:証人尋問申出書副本の送付通知;審判（発送）:20100224:20:審判番号通知;審判（発送）:20100224:22:審判官指定（変更）通知;審判（庁内）:20100302:3012:郵便送達報告書;審判（受付）:20100319:57:答弁書（審判事件答弁書・異議答弁書）;審判（発送）:20100409:22:審判官指定（変更）通知;審判（発送）:20100409:22:審判官指定（変更）通知;審判（発送）:20100526:22:審判官指定（変更）通知;審判（発送）:20100526:22:審判官指定（変更）通知;審判（庁内）:20100608:94:閲覧照会;審判（庁内）:20100610:941:閲覧貸出;審判（庁内）:20100614:942:閲覧返却;審判（発送）:20100701:171:答弁書副本の送付通知（弁駁指令）;審判（受付）:20100728:58:弁駁書（審判事件答弁書・異議答弁書）;審判（発送）:20101116:234:手続中止通知書;審判（発送）:20101116:234:手続中止通知書;審判（庁内）:20101210:94:閲覧照会;審判（庁内）:20101213:941:閲覧貸出;審判（庁内）:20101217:942:閲覧返却;審判（発送）:20111108:235:手続中止解除通知書;審判（発送）:20111108:235:手続中止解除通知書;審判（発送）:20111109:1852:弁駁書副本の送付通知;審判（発送）:20111109:23:審理終結通知書;審判（発送）:20111109:23:審理終結通知書;審判（発送）:20111130:03:審決;審判（発送）:20111130:03:審決;審判（庁内）:20111206:3012:郵便送達報告書;審判（庁内）:20111206:3012:郵便送達報告書;審判（庁内）:20120130:96:確定登録通知</t>
  </si>
  <si>
    <t>審判請求証拠（無効審判請求の引用文献情報）（2009/12/25）特公昭52-012733</t>
  </si>
  <si>
    <t>審判請求証拠（無効審判請求の引用文献情報）（2009/12/25）異議申立 00／00033 国内図書館 吉藤幸朔、特許法概説、有斐閣、20011130、第１３版、Ｐ１８７－１８８</t>
  </si>
  <si>
    <t>審判請求証拠（無効審判請求の引用文献情報）（2009/12/25）異議申立 00／00034 その他 甲が使用していた平成１１年１２月１６日の予定表のメモ帳</t>
  </si>
  <si>
    <t>審判請求証拠（無効審判請求の引用文献情報）（2009/12/25）異議申立 00／00035 その他 甲が使用していた平成１１年１２月１６日の詳細な補助的なメモ帳</t>
  </si>
  <si>
    <t>審判請求証拠（無効審判請求の引用文献情報）（2009/12/25）異議申立 00／00036 その他 平成２１年６月１８日付け井口氏の証言、炉内コーティング材メーカの件</t>
  </si>
  <si>
    <t>審判請求証拠（無効審判請求の引用文献情報）（2009/12/25）異議申立 00／00037 国内雑誌 山田幸生、高温伝熱面のふく射率評価、機械研究所所報、198111、Ｖ３５　Ｎ６、Ｐ２８７，３０１，２９６－２９７</t>
  </si>
  <si>
    <t>審判請求証拠（無効審判請求の引用文献情報）（2009/12/25）異議申立 00／00038 国内図書館 高杉晋吾、土壌汚染リスク、ダイヤモンド社、20041111、第１刷、Ｐ１３０－１３１</t>
  </si>
  <si>
    <t>審判請求証拠（無効審判請求の引用文献情報）（2009/12/25）異議申立 00／00039 その他 六価クロム規制、環境キーワード　－　六価クロム［ＯＮＬＩＮＥ］</t>
  </si>
  <si>
    <t>審判請求証拠（無効審判請求の引用文献情報）（2009/12/25）異議申立 00／00040 その他 セメント及びセメント系固化材の地盤改良への使用及び改良土の再利用に関する当面の措置について、建設省技調発第４８号［ＯＮＬＩＮＥ］、20000324</t>
  </si>
  <si>
    <t>審判請求証拠（無効審判請求の引用文献情報）（2009/12/25）異議申立 00／00041 国内雑誌 山口明良、強還元下における酸化クロム　－　酸化チタン系の焼結と化合物、豊田研究報告、198405、第三十七報告　別刷</t>
  </si>
  <si>
    <t>審判請求証拠（無効審判請求の引用文献情報）（2009/12/25）異議申立 00／00042 その他 株式会社グローバル電子研究所あて調査依頼書</t>
  </si>
  <si>
    <t>審判請求証拠（無効審判請求の引用文献情報）（2009/12/25）異議申立 00／00043 その他 株式会社日本熱放射材研究所あて質問書</t>
  </si>
  <si>
    <t>審判請求証拠（無効審判請求の引用文献情報）（2009/12/25）異議申立 00／00044 その他 株式会社グローバル電子研究所あて技術説明書</t>
  </si>
  <si>
    <t>審判請求証拠（無効審判請求の引用文献情報）（2009/12/25）異議申立 00／00045 その他 加藤氏宛質問書及び加藤氏が指導・作成した回答書案を確認し株式会社グローバル電子研究所名で回答した書面</t>
  </si>
  <si>
    <t>審判請求証拠（無効審判請求の引用文献情報）（2009/12/25）異議申立 00／00046 その他 韓国におけるＨ．Ｒ．Ｃの販売及び商取引に関する件</t>
  </si>
  <si>
    <t>審判請求証拠（無効審判請求の引用文献情報）（2009/12/25）異議申立 00／00047 その他 ステンレス鋼材炉の国内実績</t>
  </si>
  <si>
    <t>審判請求証拠（無効審判請求の引用文献情報）（2009/12/25）異議申立 00／00048 その他 赤外線放射温度計カタログＦＡＸの件</t>
  </si>
  <si>
    <t>審判請求証拠（無効審判請求の引用文献情報）（2009/12/25）異議申立 00／00049 その他 被加熱温度測定の件</t>
  </si>
  <si>
    <t>審判請求証拠（無効審判請求の引用文献情報）（2009/12/25）異議申立 00／00050 その他 データロガシステムについて紹介した書面</t>
  </si>
  <si>
    <t>審判請求証拠（無効審判請求の引用文献情報）（2009/12/25）異議申立 00／00051 その他 データロガシステム取扱い商社を紹介した書面</t>
  </si>
  <si>
    <t>審判請求証拠（無効審判請求の引用文献情報）（2009/12/25）異議申立 00／00052 その他 Ｈ．Ｒ．Ｃ効果確認の件</t>
  </si>
  <si>
    <t>審判請求証拠（無効審判請求の引用文献情報）（2009/12/25）異議申立 00／00053 その他 ＨＲＣの前身であるＳＲＣの文献を送付した書面</t>
  </si>
  <si>
    <t>審判請求証拠（無効審判請求の引用文献情報）（2009/12/25）異議申立 00／00054 その他 黒度測定に関して</t>
  </si>
  <si>
    <t>審判請求証拠（無効審判請求の引用文献情報）（2009/12/25）異議申立 00／00055 その他 ＲＥ：黒度測定に関して</t>
  </si>
  <si>
    <t>審判請求証拠（無効審判請求の引用文献情報）（2009/12/25）異議申立 00／00056 その他 ＲＥ：黒度測定に関して</t>
  </si>
  <si>
    <t>審判請求証拠（無効審判請求の引用文献情報）（2009/12/25）異議申立 00／00057 その他 ＲＥ：黒度測定に関して</t>
  </si>
  <si>
    <t>審判請求証拠（無効審判請求の引用文献情報）（2009/12/25）異議申立 00／00058 その他 黒度（輻射率）測定の件</t>
  </si>
  <si>
    <t>審判請求証拠（無効審判請求の引用文献情報）（2009/12/25）異議申立 00／00059 その他 鈴鹿工業高等専門学校訪問予定通知</t>
  </si>
  <si>
    <t>審判請求証拠（無効審判請求の引用文献情報）（2009/12/25）異議申立 00／00060 その他 ＨＲＣとミラーテックスの輻射率に関する資料送付の件</t>
  </si>
  <si>
    <t>審判請求証拠（無効審判請求の引用文献情報）（2009/12/25）異議申立 00／00061 その他 報告書を送達した事を伝えた書面</t>
  </si>
  <si>
    <t>審判請求証拠（無効審判請求の引用文献情報）（2009/12/25）異議申立 00／00062 その他 ＨＲＣ（ＩＩ）施工実績及び計画（国内）</t>
  </si>
  <si>
    <t>審判請求証拠（無効審判請求の引用文献情報）（2009/12/25）異議申立 00／00063 その他 白灯油原単位使用実績</t>
  </si>
  <si>
    <t>審判請求証拠（無効審判請求の引用文献情報）（2009/12/25）異議申立 00／00064 その他 ＨＲＣ資料の送付依頼</t>
  </si>
  <si>
    <t>審判請求証拠（無効審判請求の引用文献情報）（2009/12/25）異議申立 00／00065 その他 日本軽金属株式会社からの問い合わせについて回答内容を説明した書面</t>
  </si>
  <si>
    <t>審判請求証拠（無効審判請求の引用文献情報）（2009/12/25）異議申立 00／00066 その他 ＨＲＣ（ＩＩ）　－熱力学のブレイク・ツルー　－</t>
  </si>
  <si>
    <t>審判請求証拠（無効審判請求の引用文献情報）（2009/12/25）異議申立 00／00067 その他 甲及び乙を論文の記載から外し、謝辞に記載することの了解を求めた書面</t>
  </si>
  <si>
    <t>審判請求証拠（無効審判請求の引用文献情報）（2009/12/25）異議申立 00／00068 その他 ファクシミリの通信管理レポート（一部）</t>
  </si>
  <si>
    <t>審判請求証拠（無効審判請求の引用文献情報）（2009/12/25）異議申立 00／00069 その他 加藤大二郎氏の名刺</t>
  </si>
  <si>
    <t>審判請求証拠（無効審判請求の引用文献情報）（2009/12/25）異議申立 00／00070 その他 韓国におけるＨ．Ｒ．Ｃの販売及び商取引に関する件</t>
  </si>
  <si>
    <t>審判請求証拠（無効審判請求の引用文献情報）（2009/12/25）異議申立 00／00071 その他 熱放射の理論について、議論したときのメモ</t>
  </si>
  <si>
    <t>審判請求証拠（無効審判請求の引用文献情報）（2009/12/25）異議申立 00／00072 その他 平成１３年２月９日に鈴鹿工業高等専門学校に訪問することが示された予定表</t>
  </si>
  <si>
    <t>審判請求証拠（無効審判請求の引用文献情報）（2009/12/25）異議申立 00／00073 その他 「証言」高山氏の紹介と鈴鹿工業高等専門学校訪問の件</t>
  </si>
  <si>
    <t>審判請求証拠（無効審判請求の引用文献情報）（2009/12/25）異議申立 00／00074 国内雑誌 工業炉、燃料８％節約、日本経済新聞、20011029</t>
  </si>
  <si>
    <t>審判請求証拠（無効審判請求の引用文献情報）（2009/12/25）異議申立 00／00075 国内カタログ 「熱放射性コーティング材　ＨＲＣ（ＩＩ）」和文カタログ、株式会社日本熱放射材研究所</t>
  </si>
  <si>
    <t>審判請求証拠（無効審判請求の引用文献情報）（2009/12/25）異議申立 00／00076 国内カタログ 「Ｔｈｅ　ｈｉｇｈ　ｅｍｍｉｓｓｉｖｅ　ｃｏａｔｉｎｇｓ　ｆｏｒ　ｆｕｒｎａｃｅｓ　ＨＲＣ（ＩＩ）」　英文カタログ、Ｎｉｈｏｎ　ｎｅｔｓｕ－Ｈｏｓｈａｚａｉ　Ｋｅｎｋｙｕｓｈｏ　Ｃｏ．，　Ｌｔｄ</t>
  </si>
  <si>
    <t>審判請求証拠（無効審判請求の引用文献情報）（2009/12/25）異議申立 00／00077 国内カタログ 熱放射性塗料技術解説書　Ｈ．Ｒ．Ｃ．（ＩＩ）、株式会社日本熱放射材研究所</t>
  </si>
  <si>
    <t>審判請求証拠（無効審判請求の引用文献情報）（2009/12/25）異議申立 00／00078 その他 講演の件</t>
  </si>
  <si>
    <t>審判請求証拠（無効審判請求の引用文献情報）（2009/12/25）異議申立 00／00079 その他 ２００１年１０月２５日付けの納品書及び請求書</t>
  </si>
  <si>
    <t>審判請求証拠（無効審判請求の引用文献情報）（2009/12/25）異議申立 00／00080 その他 ２００１年１２月１４日付けの納品書及び請求書</t>
  </si>
  <si>
    <t>審判請求証拠（無効審判請求の引用文献情報）（2009/12/25）異議申立 00／00081 その他 ＰＣＴ／ＪＰ０１／０９９３２の優先権に関する取下の通知</t>
  </si>
  <si>
    <t>審判請求証拠（無効審判請求の引用文献情報）（2009/12/25）異議申立 00／00082 外国雑誌 Ｄ．　Ｃ．ＣＲＯＮＥＭＥＹＥＲ、Ｅｌｅｃｔｒｉｃａｌ　ａｎｄ　Ｏｐｔｉｃａｌ　Ｐｒｏｐｅｒｔｉｅｓ　ｏｆ　Ｒｕｔｉｌｅ　Ｓｉｎｇｌｅ　Ｃｒｙｓｔａｌｓ、ＰＨＹＳＩＣＡＬ　ＲＥＶＩＥＷ、19520901、Ｖ８７　Ｎ５、Ｐ８７６－８８６</t>
  </si>
  <si>
    <t>審判請求証拠（無効審判請求の引用文献情報）（2009/12/25）異議申立 00／00083 その他 「ＨＲＣ」のふく射効果確認試験</t>
  </si>
  <si>
    <t>審判請求証拠（無効審判請求の引用文献情報）（2009/12/25）異議申立 00／00084 その他 平成１４年３月７日付け顧問職辞任通知書</t>
  </si>
  <si>
    <t>審判請求証拠（無効審判請求の引用文献情報）（2009/12/25）異議申立 00／00085 国内図書館 吉藤幸朔、特許法概説、有斐閣、20011130、第１３版、Ｐ１８６</t>
  </si>
  <si>
    <t>審判審判2010-800006号</t>
  </si>
  <si>
    <t>平22年（行ケ）第10389号</t>
  </si>
  <si>
    <t>審判（受付）:20100106:60:審判請求書（その他の請求書・申立書を含む）;審判（発送）:20100120:20:審判番号通知;審判（発送）:20100120:22:審判官指定（変更）通知;審判（庁内）:20100120:95:予告登録通知;審判（発送）:20100129:22:審判官指定（変更）通知;審判（発送）:20100201:17:請求書副本の送達通知（答弁指令）;審判（発送）:20100201:20:審判番号通知;審判（発送）:20100201:22:審判官指定（変更）通知;審判（庁内）:20100205:3012:郵便送達報告書;審判（受付）:20100312:57:答弁書（審判事件答弁書・異議答弁書）;審判（発送）:20100409:22:審判官指定（変更）通知;審判（発送）:20100409:22:審判官指定（変更）通知;審判（発送）:20100526:22:審判官指定（変更）通知;審判（発送）:20100526:22:審判官指定（変更）通知;審判（庁内）:20100608:94:閲覧照会;審判（庁内）:20100610:941:閲覧貸出;審判（庁内）:20100614:942:閲覧返却;審判（発送）:20100706:1851:答弁書副本の送付通知;審判（発送）:20100720:2892:通知書（その他）期間無;審判（発送）:20100720:2892:通知書（その他）期間無;審判（発送）:20100721:22:審判官指定（変更）通知;審判（発送）:20100721:22:審判官指定（変更）通知;審判（受付）:20100816:6513:口頭審理陳述要領書;審判（受付）:20100816:6513:口頭審理陳述要領書;審判（発送）:20100819:1860:口頭審理陳述要領書副本の送付通知;審判（発送）:20100819:1860:口頭審理陳述要領書副本の送付通知;審判（受付）:20100830:781:上申書（出願人・請求人）;審判（受付）:20100830:782:上申書（被請求人・権利者）;審判（受付）:20100830:6513:口頭審理陳述要領書;審判（庁内）:20100901:309:調書;審判（受付）:20100913:781:上申書（出願人・請求人）;審判（受付）:20100914:782:上申書（被請求人・権利者）;審判（発送）:20100915:1858:上申書副本の送付通知;審判（受付）:20100916:781:上申書（出願人・請求人）;審判（発送）:20100917:1858:上申書副本の送付通知;審判（発送）:20100930:1858:上申書副本の送付通知;審判（発送）:20101101:23:審理終結通知書;審判（発送）:20101101:23:審理終結通知書;審判（発送）:20101119:03:審決;審判（発送）:20101119:03:審決;審判（庁内）:20101124:3012:郵便送達報告書;審判（庁内）:20101125:3012:郵便送達報告書;審判（庁内）:20101210:94:閲覧照会;審判（庁内）:20101213:941:閲覧貸出;審判（庁内）:20101220:942:閲覧返却;審判（庁内）:20111102:96:確定登録通知</t>
  </si>
  <si>
    <t>審判請求証拠（無効審判請求の引用文献情報）（2010/01/06）特開昭61-270254</t>
  </si>
  <si>
    <t>審判請求証拠（無効審判請求の引用文献情報）（2010/01/06）特公昭63-029712</t>
  </si>
  <si>
    <t>審判請求証拠（無効審判請求の引用文献情報）（2010/01/06）異議申立 00／00101 国内雑誌 山田幸生、高温伝熱面のふく射率評価、機械技術研究所所報、198111、Ｖ３５　Ｎ６、Ｐ２８７，２９６－２９９，３０１</t>
  </si>
  <si>
    <t>審判請求証拠（無効審判請求の引用文献情報）（2010/01/06）異議申立 00／00102 国内図書館 清野学、酸化チタン－物性と応用技術、技報堂出版、20030620、１版　５刷、Ｐ１６，１８，２６７</t>
  </si>
  <si>
    <t>審判請求証拠（無効審判請求の引用文献情報）（2010/01/06）異議申立 00／00103 その他 平成２０年１２月１６日付け提出の答弁書、表紙、２頁、無効２００８－８００１２８号審判事件</t>
  </si>
  <si>
    <t>審判請求証拠（無効審判請求の引用文献情報）（2010/01/06）異議申立 00／00104 その他 「基」の項、新選漢和辞典、株式会社小学館、19840120、Ｐ２５２</t>
  </si>
  <si>
    <t>審判請求証拠（無効審判請求の引用文献情報）（2010/01/06）特表平08-507282</t>
  </si>
  <si>
    <t>審判審判2011-950002号</t>
  </si>
  <si>
    <t>再審</t>
  </si>
  <si>
    <t>審判（受付）:20111118:60:審判請求書（その他の請求書・申立書を含む）;審判（発送）:20111209:20:審判番号通知;審判（発送）:20111209:22:審判官指定（変更）通知;審判（庁内）:20111212:95:予告登録通知;審判（発送）:20111215:22:審判官指定（変更）通知;審判（発送）:20111226:17:請求書副本の送達通知（答弁指令）;審判（発送）:20111226:20:審判番号通知;審判（発送）:20111226:22:審判官指定（変更）通知;審判（発送）:20111226:23:審理終結通知書;審判（発送）:20111226:23:審理終結通知書;審判（庁内）:20120104:302:応対記録;審判（庁内）:20120104:302:応対記録;審判（庁内）:20120105:3012:郵便送達報告書;審判（発送）:20120201:231:審理再開通知書;審判（発送）:20120201:231:審理再開通知書;審判（発送）:20120207:22:審判官指定（変更）通知;審判（発送）:20120207:22:審判官指定（変更）通知;審判（発送）:20120316:23:審理終結通知書;審判（発送）:20120316:23:審理終結通知書;審判（受付）:20120328:781:上申書（出願人・請求人）;審判（庁内）:20120409:302:応対記録;審判（庁内）:20120409:302:応対記録;審判（庁内）:20120409:302:応対記録;審判（庁内）:20120409:302:応対記録;審判（発送）:20120418:03:審決;審判（発送）:20120418:03:審決;審判（発送）:20120418:1858:上申書副本の送付通知;審判（庁内）:20120424:3012:郵便送達報告書;審判（庁内）:20120424:3012:郵便送達報告書;審判（庁内）:20120612:96:確定登録通知</t>
  </si>
  <si>
    <t>審判審判2012-960001号</t>
  </si>
  <si>
    <t>除斥申立</t>
  </si>
  <si>
    <t>審判（受付）:20120117:60:審判請求書（その他の請求書・申立書を含む）;審判（発送）:20120127:20:審判番号通知;審判（発送）:20120207:22:審判官指定（変更）通知;審判（庁内）:20120214:302:応対記録;審判（発送）:20120222:164:除斥の決定;審判（庁内）:20120228:3012:郵便送達報告書</t>
  </si>
  <si>
    <t>審判審判2012-950001号</t>
  </si>
  <si>
    <t>審判（受付）:20120620:60:審判請求書（その他の請求書・申立書を含む）;審判（受付）:20120626:781:上申書（出願人・請求人）;審判（発送）:20120704:20:審判番号通知;審判（庁内）:20120711:95:予告登録通知;審判（発送）:20120822:22:審判官指定（変更）通知;審判（発送）:20120827:20:審判番号通知;審判（発送）:20120827:22:審判官指定（変更）通知;審判（発送）:20120831:17:請求書副本の送達通知（答弁指令）;審判（庁内）:20120905:3012:郵便送達報告書;審判（発送）:20120919:23:審理終結通知書;審判（発送）:20120919:23:審理終結通知書;審判（庁内）:20120921:302:応対記録;審判（受付）:20121001:64:審理再開申立書;審判（発送）:20121024:03:審決;審判（発送）:20121024:03:審決;審判（発送）:20121024:1850:副本の送付通知;審判（庁内）:20121030:3012:郵便送達報告書;審判（庁内）:20121031:3012:郵便送達報告書;審判（庁内）:20121219:96:確定登録通知</t>
  </si>
  <si>
    <t>審判査定不服2008-021070号</t>
  </si>
  <si>
    <t>ザ　グリーソン　ワークス</t>
  </si>
  <si>
    <t>審判（受付）:20080818:523:手続補正書（自発・内容）;審判（受付）:20080818:60:審判請求書（その他の請求書・申立書を含む）;審判（受付）:20080819:821:手続補足書;審判（受付）:20080917:51:手続補正書（方式）;審判（庁内）:20080924:91:審査前置移管;審判（発送）:20080926:21:審査前置移管通知;審判（庁内）:20081212:921:審査前置登録</t>
  </si>
  <si>
    <t>特願2002-565740</t>
  </si>
  <si>
    <t>特許04237493</t>
  </si>
  <si>
    <t>特表2004-518545</t>
  </si>
  <si>
    <t>PCT/US2002/005503</t>
  </si>
  <si>
    <t>WO02/066193</t>
  </si>
  <si>
    <t xml:space="preserve">B23F   9/10              </t>
  </si>
  <si>
    <t>B23F  5/24</t>
  </si>
  <si>
    <t>B23F9/10</t>
  </si>
  <si>
    <t>B23F   9/10@AFI(JP)</t>
  </si>
  <si>
    <t>B23F   5/24@AFI(JP);B23F   9/10@AFI(JP);B23F   9/02@ALI(EP);B23F  23/00@ALI(EP);B23F   5/00@CFI(JP);B23F   9/00@CFI(JP)</t>
  </si>
  <si>
    <t>B23F   5/24@AFI(JP);B23F   9/10@AFI(JP);B23F   9/02@ALI(EP);B23F  23/00@ALI(EP)</t>
  </si>
  <si>
    <t>B23F   5/24@AFI(JP)</t>
  </si>
  <si>
    <t>B23F  9/10</t>
  </si>
  <si>
    <t>ザグリーソンワークス</t>
  </si>
  <si>
    <t>ロナルド、クレイグ、アール;スタットフェルト、ハーマン、ジェイ;パイファー、クラウス</t>
  </si>
  <si>
    <t>浅村　皓;浅村　肇;山本　貴和;岩本　行夫</t>
  </si>
  <si>
    <t>かさ歯車の製造機械および製造方法</t>
  </si>
  <si>
    <t xml:space="preserve">(57)【要約】 第一の側面（６）および第二の側面（８）を含む機械コラム（４）を含んで構成されたかさ歯車およびハイポイド歯車の製造機械（２）。第一のスピンドル（１０）が第一の側面（６）に移動可能に取付けられ、この第一のスピンドルは第一の軸線（Ｑ）のまわりに回転可能である。第二のスピンドル（４０）が第二の側面（８）に移動可能に取付けられ、この第二のスピンドルは第二の軸線（Ｎ）のまわりに回転可能である。第一および第二のスピンドル（１０，４０）は直線的な三方向（Ｘ，Ｙ，Ｚ）までの方向において互いに対して直線移動でき、第一および第二のスピンドルの少なくとも一方はその対応する側面に対して角度移動可能である。第一および第二のスピンドルの少なくとも一方の角度移動は、その対応する側面とほぼ平行に延在するその対応する枢動軸線（Ｆ）のまわりの移動である。 </t>
  </si>
  <si>
    <t>オーストラリア連邦;ブラジル連邦共和国;カナダ;中華人民共和国;インド;日本国;大韓民国;メキシコ合衆国;オーストリア共和国;ベルギー王国;スイス連邦;キプロス共和国;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トルコ共和国</t>
  </si>
  <si>
    <t xml:space="preserve">(57)【特許請求の範囲】 【請求項１】 第１および第２の実質的に垂直な表面区域を有するコラムと、 被加工物用スピンドルと、 ツール用スピンドルと、 直線的な第一、第二および第三の方向に沿って相対的に直線移動させることができるように、前記コラムの前記第１の実質的に垂直な表面区域上に前記被加工物用スピンドルをかつ前記コラムの前記第２の実質的に垂直な表面区域上に前記ツール用スピンドルを移動可能に支持する手段と、 垂直な枢動軸線回りに相対的に角度移動させることができるように前記ツール用スピンドルを枢動可能に支持する手段とを含み、 前記ツール用スピンドルがツール用スピンドル軸線を有し、および前記垂直な枢動軸線が（ａ）前記ツール用スピンドル軸線と前記コラムとの間にかつ（ｂ）ツール用スピンドルに取付けられたツールの基準平面の背後に画成された領域に位置されているかさ歯車およびハイポイド歯車の製造機械。 【請求項２】 前記三方向が相互に直角である請求項１に記載された機械。 【請求項３】 前記ツール用スピンドルが前記異なる三方向のうちの第一の方向へ直線的に移動し、前記被加工物用スピンドルが前記異なる三方向のうちの第二の方向および第三の方向へ直線的に移動する請求項１に記載された機械。 【請求項４】 前記ツール用スピンドルが前記垂直な枢動軸線のまわりで角度移動できるように少なくとも二つの軸受で支持されており、一方の軸受は前記ツール用スピンドルの上方に配置され、他方の軸受は前記ツール用スピンドルの下方に配置されている請求項１に記載された機械。 【請求項５】 前記コラムが静的なモノリシック・コラムである請求項１に記載された機械。 【請求項６】 前記被加工物用スピンドルおよび前記ツール用スピンドルを移動可能に支持する前記手段が、垂直方向および第一の水平方向に沿って移動させることができるように前記被加工物用スピンドルを前記第一の実質的に垂直な表面部分上に移動可能に支持する手段と、第二の水平方向へ移動させることができるように前記ツール用スピンドルを前記第二の実質的に垂直な表面部分上に移動可能に支持する手段とを含む請求項５に記載された機械。 【請求項７】 前記被加工物用スピンドルおよび前記ツール用スピンドルの一方を枢動可能に支持する前記手段が、垂直な枢動軸線のまわりに前記ツール用スピンドルを移動できるようにさせるために、前記ツール用スピンドルに連結されたピボットを含む請求項６に記載された機械。 【請求項８】 コラムと、前記コラムに移動可能に取付けられた被加工物用スピンドルと、前記コラムに移動可能に取付けられたツール用スピンドルとを含む機械上でかさ歯車およびハイポイド歯車を機械加工する方法であって、 前記ツール用スピンドル上にツールを取付け、 前記被加工物用スピンドル上に被加工物を取付け、 ツール軸線のまわりに前記ツールを回転させ、 被加工物軸線のまわりに前記被加工物を回転させ、 前記被加工物用スピンドルおよび前記ツール用スピンドルの一方を前記コラムに対して垂直方向へ移動し、 前記被加工物用スピンドルおよび前記ツール用スピンドルの一方を前記コラムに対して第一の水平方向へ移動し、 前記被加工物用スピンドルおよび前記ツール用スピンドルの一方を前記コラムに対して第二の水平方向へ移動し、 前記ツール用スピンドルを前記コラムに対して垂直な枢動軸線のまわりに枢動させ、前記垂直な枢動軸線が（ａ）前記ツールの軸線と前記コラムとの間および（ｂ）前記ツール用スピンドルに取付けられた前記ツールの基準平面の背後に画成された領域に位置されていて、そして 前記被加工物に歯溝を機械加工するために前記ツールを前記被加工物に係合させることを含む方法。 【請求項９】 前記コラムが第１および第２の実質的に垂直な表面区域を有する静的なモノリシック・コラムである請求項８に記載された方法。 </t>
  </si>
  <si>
    <t>SFG0002153629</t>
  </si>
  <si>
    <t>AT00357306T;AU2002244134B;BR00204143A;BR00204143B;CA02431015A;CA02431015C;CN01457279A;CN100343003C;DE60218983D;DE60218983T;EP1363757A;EP1363757B;IN2003000932DELW;特表2004-518545;特許04237493;MXPA03007324A;US2003040258;US6669415;US2002154961;US6712566;WO2002066193A</t>
  </si>
  <si>
    <t>審判査定不服2008-021070号;審判審判2009-800135号</t>
  </si>
  <si>
    <t>特公昭46-012510;米国特許06120355;特開平11-262816;米国特許04981402;米国特許01373957</t>
  </si>
  <si>
    <t>特開平11-262816;特公昭46-012510;異議申立 90／00518 国内図書館 工作機械の設計学（基礎編）　－マザーマシンを知るために－、社団法人日本工作機械工業会、19980630、Ｐ１２４－１２５;特表平02-502358</t>
  </si>
  <si>
    <t>拒絶理由通知（拒絶理由の引用文献情報）（2006/07/24）;拒絶理由通知（拒絶理由の引用文献情報）（2006/07/24）;拒絶理由通知（拒絶理由の引用文献情報）（2006/07/24）;拒絶理由通知（拒絶理由の引用文献情報）（2006/07/24）特開平11-262816;拒絶理由通知（拒絶理由の引用文献情報）（2006/07/24）特公昭46-012510;拒絶理由通知（拒絶理由の引用文献情報）（2007/05/17）;拒絶理由通知（拒絶理由の引用文献情報）（2007/05/17）;拒絶理由通知（拒絶理由の引用文献情報）（2007/05/17）特開平11-262816;拒絶理由通知（拒絶理由の引用文献情報）（2007/05/17）特公昭46-012510;先行技術調査（先行技術調査結果の参考文献情報）（2007/05/17）;拒絶査定　　（拒絶査定の引用文献情報）（2008/05/15）;拒絶査定　　（拒絶査定の引用文献情報）（2008/05/15）;拒絶査定　　（拒絶査定の引用文献情報）（2008/05/15）;拒絶査定　　（拒絶査定の引用文献情報）（2008/05/15）特開平11-262816;登録査定　　（登録査定の参考文献情報）（2008/12/03）;登録査定　　（登録査定の参考文献情報）（2008/12/03）;登録査定　　（登録査定の参考文献情報）（2008/12/03）;登録査定　　（登録査定の参考文献情報）（2008/12/03）特開平11-262816;登録査定　　（登録査定の参考文献情報）（2008/12/03）特公昭46-012510;審判請求証拠（無効審判請求の引用文献情報）（2009/06/23）;審判請求証拠（無効審判請求の引用文献情報）（2009/06/23）異議申立 90／00518 国内図書館 工作機械の設計学（基礎編）　－マザーマシンを知るために－、社団法人日本工作機械工業会、19980630、Ｐ１２４－１２５;審判請求証拠（無効審判請求の引用文献情報）（2009/06/23）特表平02-502358</t>
  </si>
  <si>
    <t>審判審判2009-800135号</t>
  </si>
  <si>
    <t>加藤　昭悟</t>
  </si>
  <si>
    <t>審判（受付）:20090624:60:審判請求書（その他の請求書・申立書を含む）;審判（発送）:20090708:20:審判番号通知;審判（発送）:20090708:22:審判官指定（変更）通知;審判（庁内）:20090708:95:予告登録通知;審判（発送）:20090728:22:審判官指定（変更）通知;審判（受付）:20090805:523:手続補正書（自発・内容）;審判（発送）:20090810:17:請求書副本の送達通知（答弁指令）;審判（発送）:20090810:20:審判番号通知;審判（発送）:20090810:22:審判官指定（変更）通知;審判（庁内）:20090813:3012:郵便送達報告書;審判（受付）:20091110:57:答弁書（審判事件答弁書・異議答弁書）;審判（受付）:20091110:611:訂正請求書;審判（発送）:20091118:1851:答弁書副本の送付通知;審判（受付）:20100121:6513:口頭審理陳述要領書;審判（受付）:20100121:6513:口頭審理陳述要領書;審判（庁内）:20100126:309:調書;審判（受付）:20100216:782:上申書（被請求人・権利者）;審判（発送）:20100219:1858:上申書副本の送付通知;審判（受付）:20100302:781:上申書（出願人・請求人）;審判（発送）:20100305:1858:上申書副本の送付通知;審判（受付）:20100309:782:上申書（被請求人・権利者）;審判（発送）:20100312:1858:上申書副本の送付通知;審判（発送）:20100312:23:審理終結通知書;審判（発送）:20100312:23:審理終結通知書;審判（発送）:20100402:03:審決;審判（発送）:20100402:03:審決;審判（庁内）:20100407:3012:郵便送達報告書;審判（庁内）:20100408:3012:郵便送達報告書;審判（庁内）:20100824:96:確定登録通知</t>
  </si>
  <si>
    <t>審判請求証拠（無効審判請求の引用文献情報）（2009/06/23）異議申立 90／00518 国内図書館 工作機械の設計学（基礎編）　－マザーマシンを知るために－、社団法人日本工作機械工業会、19980630、Ｐ１２４－１２５</t>
  </si>
  <si>
    <t>審判請求証拠（無効審判請求の引用文献情報）（2009/06/23）特表平02-502358</t>
  </si>
  <si>
    <t>審判査定不服2007-011892号</t>
  </si>
  <si>
    <t>審判（受付）:20070425:60:審判請求書（その他の請求書・申立書を含む）;審判（受付）:20070518:51:手続補正書（方式）;審判（受付）:20070518:523:手続補正書（自発・内容）;審判（庁内）:20070601:91:審査前置移管;審判（発送）:20070605:21:審査前置移管通知;審判（庁内）:20070622:921:審査前置登録</t>
  </si>
  <si>
    <t>特願2002-592428</t>
  </si>
  <si>
    <t>特許03981331</t>
  </si>
  <si>
    <t>WO02/094965</t>
  </si>
  <si>
    <t>PCT/JP2002/004485</t>
  </si>
  <si>
    <t xml:space="preserve">H01L  51/50              </t>
  </si>
  <si>
    <t>H05B 33/14</t>
  </si>
  <si>
    <t>H01L51/50;C09K11/06</t>
  </si>
  <si>
    <t>H01L51/50</t>
  </si>
  <si>
    <t>H01L  51/50@AFI(JP);C09K  11/06@ALI(JP)</t>
  </si>
  <si>
    <t>H01L  51/50@AFI(JP)</t>
  </si>
  <si>
    <t>H01L  51/50@AFI(JP);C09K  11/06@ALI(JP);H01L  51/00@ALN(EP);H01L  51/30@ALI(EP);H01L  51/50@CFI(JP);C09K  11/06@CLI(JP);H01L  51/00@CLN(EP);H01L  51/05@CLI(EP)</t>
  </si>
  <si>
    <t>H05B 33/14        B;C09K 11/06    690;C09K 11/06    660</t>
  </si>
  <si>
    <t>大谷　保;東平　正道</t>
  </si>
  <si>
    <t xml:space="preserve">(57)【要約】 本発明は、一対の電極間に発光層または発光層を含む複数層の有機媒体を形成してなり、該有機媒体内に重金属を含有する有機金属錯体からなる発光材料を含有する有機エレクトロルミネッセンス素子において、該有機媒体内に特定の構造を有するアミン誘導体を含有することを特徴とする有機エレクトロルミネッセンス素子であり、数千ｃｄ／ｍ２以上の高輝度においても発光効率が高く、消費電力が低い有機エレクトロルミネッセンス素子を提供する。 </t>
  </si>
  <si>
    <t>特願2001-155290</t>
  </si>
  <si>
    <t>中華人民共和国;日本国;大韓民国;アメリカ合衆国;オーストリア共和国;ベルギー王国;スイス連邦;キプロス共和国;ドイツ連邦共和国;デンマーク王国;スペイン;フインランド共和国;フランス共和国;英国（グレート・ブリテン及び北アイルランド連合王国）;ギリシャ共和国;アイルランド;イタリア共和国;ルクセンブルグ大公国;モナコ公国;オランダ王国;ポルトガル共和国;スウェーデン王国;トルコ共和国</t>
  </si>
  <si>
    <t xml:space="preserve">(57)【特許請求の範囲】 【請求項１】 一対の電極間に発光層または発光層を含む複数層の有機媒体を形成してなり、該有機媒体内に重金属を含有する有機金属錯体からなる燐光性の発光材料を含有する有機エレクトロルミネッセンス素子において、該有機媒体内に下記一般式（Ｉ）で表されるアミン誘導体を含有することを特徴とする有機エレクトロルミネッセンス素子。 一般式（Ｉ） 【化１】 （式中、Ｂは、置換もしくは無置換のトリアリールアミノ基、置換もしくは無置換のジアミノアリール基、置換若しくは無置換の芳香族環基、置換若しくは無置換のポリフェニル基又は置換若しくは無置換のカルバゾリル基であり、Ａ及びＣは、それぞれ独立に、単結合又は炭素数６～４０のアリーレン基であり、Ａｒ1、Ａｒ2、Ａｒ3及びＡｒ4は、置換もしくは無置換のアリール基である。ただし、Ａｒ1、Ａｒ2、Ａｒ3及びＡｒ4のうち少なくとも２つがジアリールアミノ基及び／又はポリフェニル基を有する。また、前記ポリフェニル基は、フェニル基同士が単結合又は連結基で結合し、環状構造を形成していてもよい。） 【請求項２】 前記一般式（Ｉ）で表されるアミン誘導体において、Ａｒ1、Ａｒ2、Ａｒ3及びＡｒ4のうち、少なくとも２つは置換もしくは無置換のフェニル基が２～４個連結した構造を有することを特徴とする請求項１に記載の有機エレクトロルミネッセンス素子。 【請求項３】 前記一般式（Ｉ）で表されるアミン誘導体において、Ａｒ1、Ａｒ2、Ａｒ3及びＡｒ4のうち、少なくとも２つは置換もしくは無置換のビフェニル基を有することを特徴とする請求項１に記載の有機エレクトロルミネッセンス素子。 【請求項４】 前記一般式（Ｉ）で表されるアミン誘導体が、下記一般式（II）で表されるｐ－フェニレンジアミン誘導体であることを特徴とする請求項１に記載の有機エレクトロルミネッセンス素子。 【化２】 （式中、Ｒ1～Ｒ9は、それぞれ独立に、水素原子、炭素数１～６のアルキル基、炭素数１～６のアルコキシ基又は炭素数１～６のフェニル基を示し、それらは互いに同一でも異なっていてもよく、Ｒ1とＲ2、Ｒ2とＲ4、Ｒ3とＲ4、Ｒ5とＲ6、Ｒ6とＲ8、Ｒ7とＲ8、Ｒ2とＲ9、Ｒ4とＲ9、Ｒ6とＲ9及びＲ8とＲ9は、それぞれ結合して環を形成していてもよい。） 【請求項５】 前記一般式（Ｉ）で表されるアミン誘導体が、下記一般式(III)で表される４，４’－ビフェニレンジアミン誘導体であることを特徴とする請求項１に記載の有機エレクトロルミネッセンス素子。 【化３】 （式中、Ｒ10～Ｒ19は、それぞれ独立に、水素原子、炭素数１～６のアルキル基、炭素数１～６のアルコキシ基又は炭素数１～６のフェニル基を示し、それらは互いに同一でも異なっていてもよく、Ｒ10とＲ11、Ｒ11とＲ13、Ｒ12とＲ13、Ｒ14とＲ15、Ｒ15とＲ17、Ｒ16とＲ17、Ｒ18とＲ19、Ｒ11とＲ18、Ｒ17とＲ19、Ｒ13とＲ18及びＲ15とＲ19は、それぞれ結合して環を形成していてもよい。） 【請求項６】 前記アミン誘導体が、ポリアセン系縮合芳香族構造を含まないアリールアミン誘導体又はポリアリールアミン誘導体からなることを特徴とする請求項１～５のいずれかに有機エレクトロルミネッセンス素子。 【請求項７】 前記一般式（Ｉ）、（II）又は(III)で表されるアミン誘導体を正孔輸送材料として用いることを特徴とする請求項１～６のいずれかに記載の有機エレクトロルミネッセンス素子。 【請求項８】 前記発光層を形成する主材料の３重項準位エネルギーが、重金属を含有する有機金属錯体の３重項準位エネルギーよりも大きいことを特徴とする請求項１～６のいずれかに記載の有機エレクトロルミネッセンス素子。 【請求項９】 前記重金属が、Ｉｒ、Ｐｔ、Ｐｄ、Ｒｕ、Ｒｈ、Ｍｏ及びＲｅの中から選ばれる少なくとも一種類であることを特徴とする請求項１～６のいずれかに記載の有機エレクトロルミネッセンス素子。 【請求項１０】 前記重金属を含有する有機金属錯体の配位子に、 【化４】 及びこれらの置換誘導体の中から選ばれる少なくとも一種類が含まれることを特徴とする請求項１～６のいずれかに記載の有機エレクトロルミネッセンス素子。 【請求項１１】 前記有機金属錯体が、重金属に前記配位子が２～４個配位したものであることを特徴とする請求項１０に記載の有機エレクトロルミネッセンス素子。 </t>
  </si>
  <si>
    <t>SFG0005036686</t>
  </si>
  <si>
    <t>審判査定不服2007-011892号;審判審判2008-800045号;審判審判2009-390081号</t>
  </si>
  <si>
    <t>特開平11-149986;特開平09-301934;特開平10-102052;特開平09-194441;特開2001-131162;特開2001-313178;WO95/009147;欧州特許出願公開00891121</t>
  </si>
  <si>
    <t>M.A.BALDO et al,Very high-efficiency green organic light-emitting    devices based on electrophorescence,Applied Physics Letters,1999年,Vol.75, No.1,p4-6</t>
  </si>
  <si>
    <t>特開2001-131162;特開2001-313178;特開平09-194441;特開平09-301934;特開平10-102052;特開平11-149986;Elsevier番号 70／03093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Ｎｏ．１、ｐ４－６;Elsevier番号 70／15751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Ｎｏ．１、ｐ４－６;Elsevier番号 70／33007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Ｎｏ．１、ｐ４－６;特開平07-126615;異議申立 80／00162 その他 Ｅｆｆｉｃｉｅｎｔ　ｅｌｅｃｔｒｏｐｈｏｓｐｈｏｒｅｓｃｅｎｃｅ　ｕｓｉｎｇ　ａ　ｄｏｐｅｄ　ａｍｂｉｐｏｌａｒ　ｃｏｎｄｕｃｔｉｖｅ　ｍｏｌｅｃｕｌａｒ　ｏｒｇａｎｉｃ　ｔｈｉｎ　ｆｉｌｍ、Ｏｒｇａｎｉｃ　Ｅｌｅｃｔｒｏｎｉｃｓ、Ｐ３７－Ｐ４３;異議申立 80／00163 その他 Ｓｃｉｅｎｃｅ　Ｄｉｒｅｃｔ検索結果;異議申立 80／00164 国内図書館 有機ＥＬ材料とディスプレイ、株式会社シーエムシー、20010228、第１刷;異議申立 80／00165 その他 Ｈｉｇｈ－ｅｆｆｉｃｉｅｎｃｙ　ｆｌｕｏｒｅｓｃｅｎｔ　ｏｒｇａｎｉｃ　ｌｉｇｈｔ－ｅｍｉｔｔｉｎｇ　ｄｅｖｉｃｅｓ　ｕｓｉｎｇ　ａ　ｐｈｏｓｐｈｏｒｅｓｃｅｎｔ　ｓｅｎｓｉｔｉｚｅｒ、Ｌｅｔｔｅｒｓ　ｔｏ　ｎａｔｕｒｅ、Ｖｏｌ．４０３、Ｐ７５０－Ｐ７５３;異議申立 80／00166 国内図書館 三重項素子の材料側面、（社）応用物理学会　有機分子・バイオエレクトロニクス分科会　第９回講演会（２００１）要旨集、Ｐ１７－Ｐ２２;異議申立 80／00167 国内雑誌 実験報告書;異議申立 80／00168 その他 Ｅｘｐｅｒｉｍｅｎｔａｌ　Ｒｅｐｏｒｔ</t>
  </si>
  <si>
    <t>拒絶理由通知（拒絶理由の引用文献情報）（2007/01/19）;拒絶理由通知（拒絶理由の引用文献情報）（2007/01/19）;拒絶理由通知（拒絶理由の引用文献情報）（2007/01/19）特開2001-131162;拒絶理由通知（拒絶理由の引用文献情報）（2007/01/19）特開2001-313178;拒絶理由通知（拒絶理由の引用文献情報）（2007/01/19）特開平09-194441;拒絶理由通知（拒絶理由の引用文献情報）（2007/01/19）特開平09-301934;拒絶理由通知（拒絶理由の引用文献情報）（2007/01/19）特開平10-102052;拒絶理由通知（拒絶理由の引用文献情報）（2007/01/19）特開平11-149986;拒絶理由通知（拒絶理由の引用文献情報）（2007/01/19）Elsevier番号 70／03093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Ｎｏ．１、ｐ４－６;拒絶査定　　（拒絶査定の引用文献情報）（2007/03/22）;拒絶査定　　（拒絶査定の引用文献情報）（2007/03/22）;拒絶査定　　（拒絶査定の引用文献情報）（2007/03/22）特開2001-131162;拒絶査定　　（拒絶査定の引用文献情報）（2007/03/22）特開2001-313178;拒絶査定　　（拒絶査定の引用文献情報）（2007/03/22）特開平09-194441;拒絶査定　　（拒絶査定の引用文献情報）（2007/03/22）特開平09-301934;拒絶査定　　（拒絶査定の引用文献情報）（2007/03/22）特開平10-102052;拒絶査定　　（拒絶査定の引用文献情報）（2007/03/22）特開平11-149986;拒絶査定　　（拒絶査定の引用文献情報）（2007/03/22）Elsevier番号 70／15751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Ｎｏ．１、ｐ４－６;登録査定　　（登録査定の参考文献情報）（2007/06/15）;登録査定　　（登録査定の参考文献情報）（2007/06/15）;登録査定　　（登録査定の参考文献情報）（2007/06/15）特開2001-131162;登録査定　　（登録査定の参考文献情報）（2007/06/15）特開2001-313178;登録査定　　（登録査定の参考文献情報）（2007/06/15）特開平09-194441;登録査定　　（登録査定の参考文献情報）（2007/06/15）特開平09-301934;登録査定　　（登録査定の参考文献情報）（2007/06/15）特開平10-102052;登録査定　　（登録査定の参考文献情報）（2007/06/15）特開平11-149986;登録査定　　（登録査定の参考文献情報）（2007/06/15）Elsevier番号 70／33007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審判請求証拠（無効審判請求の引用文献情報）（2008/03/10）;審判請求証拠（無効審判請求の引用文献情報）（2008/03/10）特開平07-126615;審判請求証拠（無効審判請求の引用文献情報）（2008/03/10）異議申立 80／00162 その他 Ｅｆｆｉｃｉｅｎｔ　ｅｌｅｃｔｒｏｐｈｏｓｐｈｏｒｅｓｃｅｎｃｅ　ｕｓｉｎｇ　ａ　ｄｏｐｅｄ　ａｍｂｉｐｏｌａｒ　ｃｏｎｄｕｃｔｉｖｅ　ｍｏｌｅｃｕｌａｒ　ｏｒｇａｎｉｃ　ｔｈｉｎ　ｆｉｌｍ、Ｏｒｇａｎｉｃ　Ｅｌｅｃｔｒｏｎｉｃｓ、Ｐ３７－Ｐ４３;審判請求証拠（無効審判請求の引用文献情報）（2008/03/10）異議申立 80／00163 その他 Ｓｃｉｅｎｃｅ　Ｄｉｒｅｃｔ検索結果;審判請求証拠（無効審判請求の引用文献情報）（2008/03/10）異議申立 80／00164 国内図書館 有機ＥＬ材料とディスプレイ、株式会社シーエムシー、20010228、第１刷;審判請求証拠（無効審判請求の引用文献情報）（2008/03/10）異議申立 80／00165 その他 Ｈｉｇｈ－ｅｆｆｉｃｉｅｎｃｙ　ｆｌｕｏｒｅｓｃｅｎｔ　ｏｒｇａｎｉｃ　ｌｉｇｈｔ－ｅｍｉｔｔｉｎｇ　ｄｅｖｉｃｅｓ　ｕｓｉｎｇ　ａ　ｐｈｏｓｐｈｏｒｅｓｃｅｎｔ　ｓｅｎｓｉｔｉｚｅｒ、Ｌｅｔｔｅｒｓ　ｔｏ　ｎａｔｕｒｅ、Ｖｏｌ．４０３、Ｐ７５０－Ｐ７５３;審判請求証拠（無効審判請求の引用文献情報）（2008/03/10）異議申立 80／00166 国内図書館 三重項素子の材料側面、（社）応用物理学会　有機分子・バイオエレクトロニクス分科会　第９回講演会（２００１）要旨集、Ｐ１７－Ｐ２２;審判請求証拠（無効審判請求の引用文献情報）（2008/03/10）異議申立 80／00167 国内雑誌 実験報告書;審判請求証拠（無効審判請求の引用文献情報）（2008/03/10）異議申立 80／00168 その他 Ｅｘｐｅｒｉｍｅｎｔａｌ　Ｒｅｐｏｒｔ</t>
  </si>
  <si>
    <t>Ａ１１４;Ａ３４;Ａ４２;Ｂ１０１２;Ｂ１０２２;Ｂ１１１Ｂ;Ｂ１１１Ｃ;Ｂ１３</t>
  </si>
  <si>
    <t>審判審判2008-800045号</t>
  </si>
  <si>
    <t>保土谷化学工業　株式会社</t>
  </si>
  <si>
    <t>平21年（行ケ）第10096号</t>
  </si>
  <si>
    <t>審判（受付）:20080310:60:審判請求書（その他の請求書・申立書を含む）;審判（発送）:20080324:20:審判番号通知;審判（発送）:20080324:22:審判官指定（変更）通知;審判（庁内）:20080324:95:予告登録通知;審判（受付）:20080328:7422:代理人受任届（出願人・請求人）;審判（発送）:20080403:20:審判番号通知;審判（発送）:20080403:22:審判官指定（変更）通知;審判（発送）:20080403:22:審判官指定（変更）通知;審判（発送）:20080404:17:請求書副本の送達通知（答弁指令）;審判（庁内）:20080411:3012:郵便送達報告書;審判（庁内）:20080428:94:閲覧照会;審判（庁内）:20080430:941:閲覧貸出;審判（庁内）:20080502:942:閲覧返却;審判（受付）:20080603:57:答弁書（審判事件答弁書・異議答弁書）;審判（受付）:20080603:611:訂正請求書;審判（庁内）:20080605:94:閲覧照会;審判（庁内）:20080609:941:閲覧貸出;審判（庁内）:20080612:942:閲覧返却;審判（受付）:20080703:732:住所変更届（出願人・請求人の代理人）;審判（庁内）:20080723:94:閲覧照会;審判（庁内）:20080725:941:閲覧貸出;審判（庁内）:20080729:942:閲覧返却;審判（発送）:20080804:1851:答弁書副本の送付通知;審判（発送）:20080804:1855:訂正請求書副本の送付通知;審判（発送）:20080818:22:審判官指定（変更）通知;審判（発送）:20080818:22:審判官指定（変更）通知;審判（発送）:20080825:22:審判官指定（変更）通知;審判（発送）:20080825:22:審判官指定（変更）通知;審判（庁内）:20080904:94:閲覧照会;審判（庁内）:20080905:941:閲覧貸出;審判（庁内）:20080909:942:閲覧返却;審判（受付）:20080925:6513:口頭審理陳述要領書;審判（受付）:20080925:6513:口頭審理陳述要領書;審判（庁内）:20080926:309:調書;審判（庁内）:20080929:94:閲覧照会;審判（庁内）:20080929:941:閲覧貸出;審判（庁内）:20081001:942:閲覧返却;審判（庁内）:20081029:94:閲覧照会;審判（庁内）:20081030:941:閲覧貸出;審判（受付）:20081031:782:上申書（被請求人・権利者）;審判（庁内）:20081105:942:閲覧返却;審判（受付）:20081210:781:上申書（出願人・請求人）;審判（庁内）:20090107:94:閲覧照会;審判（庁内）:20090109:941:閲覧貸出;審判（庁内）:20090113:942:閲覧返却;審判（庁内）:20090128:94:閲覧照会;審判（庁内）:20090129:941:閲覧貸出;審判（受付）:20090130:782:上申書（被請求人・権利者）;審判（庁内）:20090203:942:閲覧返却;審判（発送）:20090212:1858:上申書副本の送付通知;審判（発送）:20090212:1858:上申書副本の送付通知;審判（発送）:20090212:23:審理終結通知書;審判（発送）:20090212:23:審理終結通知書;審判（発送）:20090309:03:審決;審判（発送）:20090309:03:審決;審判（庁内）:20090312:3012:郵便送達報告書;審判（庁内）:20090313:3012:郵便送達報告書;審判（庁内）:20090317:94:閲覧照会;審判（庁内）:20090317:941:閲覧貸出;審判（庁内）:20090323:942:閲覧返却;審判（庁内）:20090406:94:閲覧照会;審判（庁内）:20090407:941:閲覧貸出;審判（庁内）:20090414:942:閲覧返却;審判（庁内）:20110119:96:確定登録通知</t>
  </si>
  <si>
    <t>審判請求証拠（無効審判請求の引用文献情報）（2008/03/10）</t>
  </si>
  <si>
    <t>審判請求証拠（無効審判請求の引用文献情報）（2008/03/10）特開平07-126615</t>
  </si>
  <si>
    <t>審判請求証拠（無効審判請求の引用文献情報）（2008/03/10）異議申立 80／00162 その他 Ｅｆｆｉｃｉｅｎｔ　ｅｌｅｃｔｒｏｐｈｏｓｐｈｏｒｅｓｃｅｎｃｅ　ｕｓｉｎｇ　ａ　ｄｏｐｅｄ　ａｍｂｉｐｏｌａｒ　ｃｏｎｄｕｃｔｉｖｅ　ｍｏｌｅｃｕｌａｒ　ｏｒｇａｎｉｃ　ｔｈｉｎ　ｆｉｌｍ、Ｏｒｇａｎｉｃ　Ｅｌｅｃｔｒｏｎｉｃｓ、Ｐ３７－Ｐ４３</t>
  </si>
  <si>
    <t>審判請求証拠（無効審判請求の引用文献情報）（2008/03/10）異議申立 80／00163 その他 Ｓｃｉｅｎｃｅ　Ｄｉｒｅｃｔ検索結果</t>
  </si>
  <si>
    <t>審判請求証拠（無効審判請求の引用文献情報）（2008/03/10）異議申立 80／00164 国内図書館 有機ＥＬ材料とディスプレイ、株式会社シーエムシー、20010228、第１刷</t>
  </si>
  <si>
    <t>審判請求証拠（無効審判請求の引用文献情報）（2008/03/10）異議申立 80／00165 その他 Ｈｉｇｈ－ｅｆｆｉｃｉｅｎｃｙ　ｆｌｕｏｒｅｓｃｅｎｔ　ｏｒｇａｎｉｃ　ｌｉｇｈｔ－ｅｍｉｔｔｉｎｇ　ｄｅｖｉｃｅｓ　ｕｓｉｎｇ　ａ　ｐｈｏｓｐｈｏｒｅｓｃｅｎｔ　ｓｅｎｓｉｔｉｚｅｒ、Ｌｅｔｔｅｒｓ　ｔｏ　ｎａｔｕｒｅ、Ｖｏｌ．４０３、Ｐ７５０－Ｐ７５３</t>
  </si>
  <si>
    <t>審判請求証拠（無効審判請求の引用文献情報）（2008/03/10）異議申立 80／00166 国内図書館 三重項素子の材料側面、（社）応用物理学会　有機分子・バイオエレクトロニクス分科会　第９回講演会（２００１）要旨集、Ｐ１７－Ｐ２２</t>
  </si>
  <si>
    <t>審判請求証拠（無効審判請求の引用文献情報）（2008/03/10）異議申立 80／00167 国内雑誌 実験報告書</t>
  </si>
  <si>
    <t>審判請求証拠（無効審判請求の引用文献情報）（2008/03/10）異議申立 80／00168 その他 Ｅｘｐｅｒｉｍｅｎｔａｌ　Ｒｅｐｏｒｔ</t>
  </si>
  <si>
    <t>審判審判2009-390081号</t>
  </si>
  <si>
    <t>出光興産　株式会社</t>
  </si>
  <si>
    <t>平22年（行ケ）第10106号</t>
  </si>
  <si>
    <t>審判（受付）:20090629:60:審判請求書（その他の請求書・申立書を含む）;審判（発送）:20090710:20:審判番号通知;審判（庁内）:20090714:95:予告登録通知;審判（発送）:20090717:22:審判官指定（変更）通知;審判（発送）:20090721:234:手続中止通知書;審判（受付）:20090806:781:上申書（出願人・請求人）;審判（庁内）:20090813:94:閲覧照会;審判（庁内）:20090819:941:閲覧貸出;審判（庁内）:20090824:942:閲覧返却;審判（発送）:20090831:235:手続中止解除通知書;審判（庁内）:20090924:94:閲覧照会;審判（庁内）:20090928:941:閲覧貸出;審判（庁内）:20091001:942:閲覧返却;審判（庁内）:20091027:30:面接記録;審判（発送）:20091111:131:訂正拒絶理由通知書;審判（庁内）:20091112:94:閲覧照会;審判（庁内）:20091112:941:閲覧貸出;審判（庁内）:20091116:942:閲覧返却;審判（受付）:20091211:53:意見書;審判（庁内）:20091217:94:閲覧照会;審判（庁内）:20091218:941:閲覧貸出;審判（庁内）:20091224:942:閲覧返却;審判（受付）:20100112:781:上申書（出願人・請求人）;審判（受付）:20100120:523:手続補正書（自発・内容）;審判（庁内）:20100122:94:閲覧照会;審判（庁内）:20100125:941:閲覧貸出;審判（庁内）:20100127:942:閲覧返却;審判（発送）:20100212:23:審理終結通知書;審判（発送）:20100305:03:審決;審判（庁内）:20100311:3012:郵便送達報告書;審判（庁内）:20100315:94:閲覧照会;審判（庁内）:20100316:941:閲覧貸出;審判（庁内）:20100317:942:閲覧返却;審判（庁内）:20110119:96:確定登録通知</t>
  </si>
  <si>
    <t>審判審判2007-800037号</t>
  </si>
  <si>
    <t>平20年（行ケ）第10082号</t>
  </si>
  <si>
    <t>審判（受付）:20070223:60:審判請求書（その他の請求書・申立書を含む）;審判（発送）:20070309:20:審判番号通知;審判（発送）:20070309:22:審判官指定（変更）通知;審判（庁内）:20070312:95:予告登録通知;審判（発送）:20070316:22:審判官指定（変更）通知;審判（発送）:20070320:17:請求書副本の送達通知（答弁指令）;審判（発送）:20070320:20:審判番号通知;審判（発送）:20070320:22:審判官指定（変更）通知;審判（発送）:20070320:22:審判官指定（変更）通知;審判（庁内）:20070327:3012:郵便送達報告書;審判（発送）:20070405:22:審判官指定（変更）通知;審判（発送）:20070405:22:審判官指定（変更）通知;審判（受付）:20070619:782:上申書（被請求人・権利者）;審判（発送）:20070621:22:審判官指定（変更）通知;審判（発送）:20070621:22:審判官指定（変更）通知;審判（発送）:20070622:2892:通知書（その他）期間無;審判（受付）:20070702:57:答弁書（審判事件答弁書・異議答弁書）;審判（発送）:20070808:1851:答弁書副本の送付通知;審判（発送）:20070808:22:審判官指定（変更）通知;審判（発送）:20070808:22:審判官指定（変更）通知;審判（受付）:20071016:6513:口頭審理陳述要領書;審判（受付）:20071016:6513:口頭審理陳述要領書;審判（庁内）:20071017:309:調書;審判（発送）:20071109:03:審決;審判（発送）:20071109:03:審決;審判（庁内）:20071115:3012:郵便送達報告書;審判（庁内）:20071119:3012:郵便送達報告書;審判（発送）:20080708:22:審判官指定（変更）通知;審判（発送）:20080708:22:審判官指定（変更）通知;審判（発送）:20080708:2891:通知書（その他）期間有;審判（受付）:20080718:611:訂正請求書;審判（受付）:20080729:7442:代理人受任届（被請求人・権利者）;審判（庁内）:20080731:94:閲覧照会;審判（庁内）:20080801:941:閲覧貸出;審判（庁内）:20080805:942:閲覧返却;審判（受付）:20080815:7444:代理人辞任届（被請求人・権利者）;審判（発送）:20080820:173:訂正請求副本送付通知（弁駁指令）;審判（受付）:20080828:6512:口頭審理申立書;審判（庁内）:20080916:94:閲覧照会;審判（庁内）:20080917:941:閲覧貸出;審判（受付）:20080922:58:弁駁書（審判事件答弁書・異議答弁書）;審判（庁内）:20080922:942:閲覧返却;審判（発送）:20081126:22:審判官指定（変更）通知;審判（発送）:20081126:22:審判官指定（変更）通知;審判（発送）:20081203:232:書面審理通知書;審判（発送）:20081203:232:書面審理通知書;審判（発送）:20081203:281:通知書（その他）特別送達;審判（発送）:20081203:2837:補正許否の決定;審判（発送）:20081203:2837:補正許否の決定;審判（庁内）:20081208:3012:郵便送達報告書;審判（発送）:20090525:23:審理終結通知書;審判（発送）:20090525:23:審理終結通知書;審判（発送）:20090617:03:審決;審判（発送）:20090617:03:審決;審判（庁内）:20090622:3012:郵便送達報告書;審判（庁内）:20090623:3012:郵便送達報告書;審判（庁内）:20091106:96:確定登録通知</t>
  </si>
  <si>
    <t>特願2003-43743</t>
  </si>
  <si>
    <t>特許03796482</t>
  </si>
  <si>
    <t>特開2003-231410</t>
  </si>
  <si>
    <t xml:space="preserve">B60H   1/00              </t>
  </si>
  <si>
    <t>B60H1/00;B60H1/32</t>
  </si>
  <si>
    <t>B60H1/00</t>
  </si>
  <si>
    <t>B60H   1/00@AFI(JP);B60H   1/32@ALI(JP)</t>
  </si>
  <si>
    <t>B60H   1/00@AFI(JP)</t>
  </si>
  <si>
    <t>B60H   1/00@AFI(JP);B60H   1/32@ALI(JP);B60H   1/00@CFI(JP);B60H   1/32@CLI(JP)</t>
  </si>
  <si>
    <t>B60H  1/00    102 Z;B60H  1/32    613 D;B60H  1/00    102 A;B60H  1/00    102 P</t>
  </si>
  <si>
    <t>B60H  1/00    102 A;B60H  1/00    102 P;B60H  1/00    102 Z;B60H  1/32    613 D</t>
  </si>
  <si>
    <t>3L211 BA26;3L211 BA53;3L211 BA55;3L211 DA05;3L211 DA09;3L211 DA96;3L211 CA05</t>
  </si>
  <si>
    <t>竹沢　荘一;中馬　典嗣</t>
  </si>
  <si>
    <t xml:space="preserve">(57)【要約】 【課題】車室内の占有容積が小さく、右ハンドル式、左ハンドル式のどちらの自動車にも設置可能な自動車用空調装置を提供する。 【解決手段】空調空気を送風する空気ブロワ18と、空気ブロワ18から空気が導入され、この空気を冷却して、上方へ送り出す蒸発器28と、この蒸発器28の上方において、前記空気を加熱する加熱用熱交換器46と、この熱交換器46の空気下流側に配置され、この熱交換器46で加熱され、温度調整された空気の吹出方向を切り替える吹出モード切替部52,56,62とを備える自動車用空調装置が提供される。 </t>
  </si>
  <si>
    <t xml:space="preserve">(57)【特許請求の範囲】 【請求項１】 空気の吸入口（２４）と吐出口（２６）とを備えた送風手段（１８）の下流側に、冷却手段（２８）及び加熱手段（４６）を備えるとともに、空気吹出し口から車室内の各部に冷風又は温風を送りこむ分配手段（２２）を有する自動車用空調装置において、 自動車の車室（１２）とエンジン室（１６）とを隔てる分離隔壁（１４）の当該車室側に送風手段（１８）、冷却手段（２８）及び加熱手段（４６）を配置し、 前記冷却手段（２８）の上方に前記加熱手段（４６）が配置され、 この冷却手段（２８）の車室側端部よりもエンジン室側に前記送風手段（１８）が配置されていることを特徴とする自動車用空調装置。 【請求項２】 空気の吸入口（２４）と吐出口（２６）とを備えた送風手段（１８）の下流側に、冷却手段（２８）及び加熱手段（４６）を備えるとともに、空気吹出し口から車室内の各部に冷風又は温風を送りこむ分配手段（２２）を有する自動車用空調装置において、 自動車の車室（１２）とエンジン室（１６）とを隔てる分離隔壁（１４）の当該車室側に送風手段（１８）、冷却手段（２８）及び加熱手段（４６）を配置し、 前記冷却手段（２８）の上方に前記加熱手段が配置され、 前記送風手段のケース（２３）は、空気吸入口（２４）と空気吐出口（２６）と備えるとともに、前記空気吐出口（２６）に前記冷却手段（２８）を略水平に取付けたことを特徴とする自動車用空調装置。 【請求項３】 空気の吸入口（２４）と吐出口（２６）とを備えた送風手段（１８）の下流側に、冷却手段（２８）及び加熱手段（４６）を備えるとともに、空気吹出し口から車室内の各部に冷風又は温風を送りこむ分配手段（２２）を有する自動車用空調装置において、 自動車の車室（１２）とエンジン室（１６）とを隔てる分離隔壁（１４）の当該車室側に送風手段（１８）、冷却手段（２８）及び加熱手段（４６）を配置し、 前記冷却手段（２８）の上方に前記加熱手段（４６）が配置され、 前記冷却手段（２８）は略水平に配置されるとともにこの冷却手段（２８）からの送風を前記加熱手段（４６）とバイパス通路とに配分する弁（４８）を、当該加熱手段（４６）の下端部且つ側部に設け、この弁（４８）の下端は弁回動時に当該冷却手段（２８）に非接触となるように設けられていることを特徴とする自動車用空調装置。 【請求項４】 自動車の車室（１２）とエンジン室（１６）とを隔てる分離隔壁（１４）の車室側において、空気の吸入口（２４）と吐出口（２６）とを備えた送風手段（１８）の下流側に、冷却手段（２８）及び加熱手段（４６）を備えるとともに、空気吹出し口から車室内の各部に冷風又は温風を送りこむ分配手段（２２）を有する自動車用空調装置において、 前記冷却手段（２８）は前記送風手段（１８）の上方に配置されるとともに、前記加熱手段（４６）は前記冷却手段（２８）の上方に配置されて、送風手段（１８）、冷却手段（２８）及び加熱手段（４６）が垂直方向に構成され、前記加熱手段（４６）が略水平方向に配置されていることを特徴とする自動車用空調装置。 </t>
  </si>
  <si>
    <t>特願2000-354731の分割（44条1項）</t>
  </si>
  <si>
    <t>SFG0040515650</t>
  </si>
  <si>
    <t>審判審判2007-800037号;審判審判2008-390061号</t>
  </si>
  <si>
    <t>特開平04-349016;特開昭61-150815;実開昭56-146820;特開昭54-97941;実開昭63-9027;特開昭52-39232;実開昭53-53743;実開昭52-156047;特開昭51-79437;米国特許3948312;独国特許出願公開3048195</t>
  </si>
  <si>
    <t>特開昭61-150815;実全昭56-146820;特開平04-349016;特開昭51-079437;特開昭52-039232;特開昭54-097941;実全昭52-156047;実全昭53-053743;実全昭63-009027;特開昭63-017112;異議申立 70／00161 国内雑誌 発明協会公開技報、19850121、公技番号８５－６５５;異議申立 70／00162 その他 意見書（平成１７年１０月４日付け提出）;実全昭60-169013;実全平04-014507</t>
  </si>
  <si>
    <t>拒絶理由通知（拒絶理由の引用文献情報）（2005/06/16）特開昭61-150815;拒絶理由通知（拒絶理由の引用文献情報）（2005/06/16）実全昭56-146820;拒絶理由通知（拒絶理由の引用文献情報）（2005/10/25）特開昭61-150815;拒絶理由通知（拒絶理由の引用文献情報）（2005/10/25）特開平04-349016;拒絶理由通知（拒絶理由の引用文献情報）（2005/10/25）実全昭56-146820;登録査定　　（登録査定の参考文献情報）（2006/03/13）;登録査定　　（登録査定の参考文献情報）（2006/03/13）;登録査定　　（登録査定の参考文献情報）（2006/03/13）特開昭51-079437;登録査定　　（登録査定の参考文献情報）（2006/03/13）特開昭52-039232;登録査定　　（登録査定の参考文献情報）（2006/03/13）特開昭54-097941;登録査定　　（登録査定の参考文献情報）（2006/03/13）特開昭61-150815;登録査定　　（登録査定の参考文献情報）（2006/03/13）特開平04-349016;登録査定　　（登録査定の参考文献情報）（2006/03/13）実全昭52-156047;登録査定　　（登録査定の参考文献情報）（2006/03/13）実全昭53-053743;登録査定　　（登録査定の参考文献情報）（2006/03/13）実全昭56-146820;登録査定　　（登録査定の参考文献情報）（2006/03/13）実全昭63-009027;審判請求証拠（無効審判請求の引用文献情報）（2007/02/22）特開昭61-150815;審判請求証拠（無効審判請求の引用文献情報）（2007/02/22）特開昭63-017112;審判請求証拠（無効審判請求の引用文献情報）（2007/02/22）異議申立 70／00161 国内雑誌 発明協会公開技報、19850121、公技番号８５－６５５;審判請求証拠（無効審判請求の引用文献情報）（2007/02/22）異議申立 70／00162 その他 意見書（平成１７年１０月４日付け提出）;審判請求証拠（無効審判請求の引用文献情報）（2007/02/22）実全昭60-169013;審判請求証拠（無効審判請求の引用文献情報）（2007/02/22）実全平04-014507</t>
  </si>
  <si>
    <t>ＤＡ９６空調ケ－ス;ＤＡ９６エアミツクスダンパ</t>
  </si>
  <si>
    <t>審判請求証拠（無効審判請求の引用文献情報）（2007/02/22）特開昭61-150815</t>
  </si>
  <si>
    <t>審判請求証拠（無効審判請求の引用文献情報）（2007/02/22）特開昭63-017112</t>
  </si>
  <si>
    <t>審判請求証拠（無効審判請求の引用文献情報）（2007/02/22）異議申立 70／00161 国内雑誌 発明協会公開技報、19850121、公技番号８５－６５５</t>
  </si>
  <si>
    <t>審判請求証拠（無効審判請求の引用文献情報）（2007/02/22）異議申立 70／00162 その他 意見書（平成１７年１０月４日付け提出）</t>
  </si>
  <si>
    <t>審判請求証拠（無効審判請求の引用文献情報）（2007/02/22）実全平04-014507</t>
  </si>
  <si>
    <t>審判審判2008-390061号</t>
  </si>
  <si>
    <t>審判（受付）:20080530:60:審判請求書（その他の請求書・申立書を含む）;審判（発送）:20080613:20:審判番号通知;審判（庁内）:20080613:95:予告登録通知;審判（発送）:20080618:22:審判官指定（変更）通知;審判（発送）:20080618:234:手続中止通知書;審判（庁内）:20080731:9611:請求取下登録</t>
  </si>
  <si>
    <t>審判審判2009-800151号</t>
  </si>
  <si>
    <t>審判（受付）:20090713:60:審判請求書（その他の請求書・申立書を含む）;審判（発送）:20090724:20:審判番号通知;審判（発送）:20090724:22:審判官指定（変更）通知;審判（庁内）:20090728:95:予告登録通知;審判（発送）:20090731:20:審判番号通知;審判（発送）:20090731:22:審判官指定（変更）通知;審判（発送）:20090803:17:請求書副本の送達通知（答弁指令）;審判（庁内）:20090807:3012:郵便送達報告書;審判（受付）:20091002:57:答弁書（審判事件答弁書・異議答弁書）;審判（受付）:20091002:611:訂正請求書;審判（発送）:20091008:171:答弁書副本の送付通知（弁駁指令）;審判（発送）:20091008:173:訂正請求副本送付通知（弁駁指令）;審判（受付）:20091106:58:弁駁書（審判事件答弁書・異議答弁書）;審判（発送）:20091126:22:審判官指定（変更）通知;審判（発送）:20091126:22:審判官指定（変更）通知;審判（発送）:20091127:1852:弁駁書副本の送付通知;審判（発送）:20091127:22:審判官指定（変更）通知;審判（発送）:20091127:22:審判官指定（変更）通知;審判（受付）:20100209:6513:口頭審理陳述要領書;審判（受付）:20100209:6513:口頭審理陳述要領書;審判（庁内）:20100210:309:調書;審判（受付）:20100226:781:上申書（出願人・請求人）;審判（発送）:20100303:1858:上申書副本の送付通知;審判（受付）:20100315:782:上申書（被請求人・権利者）;審判（発送）:20100402:1858:上申書副本の送付通知;審判（発送）:20100402:23:審理終結通知書;審判（発送）:20100402:23:審理終結通知書;審判（発送）:20100422:03:審決;審判（発送）:20100422:03:審決;審判（庁内）:20100427:3012:郵便送達報告書;審判（庁内）:20100427:3012:郵便送達報告書;審判（庁内）:20100615:96:確定登録通知</t>
  </si>
  <si>
    <t>特願2003-72757</t>
  </si>
  <si>
    <t>特許04044466</t>
  </si>
  <si>
    <t>特開2004-278189</t>
  </si>
  <si>
    <t xml:space="preserve">E04B   2/96              </t>
  </si>
  <si>
    <t>E04B  2/96</t>
  </si>
  <si>
    <t>E04B2/96</t>
  </si>
  <si>
    <t>E04B   2/96@AFI(JP)</t>
  </si>
  <si>
    <t>E04B   2/96@AFI(JP);E04B   2/88@CFI(JP)</t>
  </si>
  <si>
    <t>2E002 PA01;2E002 UA01;2E002 UA02;2E002 UA03;2E002 UB04;2E002 VA00;2E002 WA17;2E002 XA14</t>
  </si>
  <si>
    <t>トステム株式会社</t>
  </si>
  <si>
    <t>松本　耕一;堀　博詞</t>
  </si>
  <si>
    <t>星野　哲郎</t>
  </si>
  <si>
    <t>外壁</t>
  </si>
  <si>
    <t xml:space="preserve">(57)【要約】 【課題】方立や無目内部に侵入した雨水を外部に排出する構造の加工を簡素化することができ、外部意匠をすっきりとしたものにすることが容易な外壁を提供する。 【解決手段】左右方向に間隔をおいて立設された複数の縦材１２ａ～１２ｈと、該縦材と直交する方向に架け渡された複数の横材１３ａ～１３ｊと、これら縦材及び横材により構成される枠に取り付けられたパネルＰ１～Ｐ８とを備えた外壁１０において、前記縦材及び横材の内部に侵入した雨水を、最下部に設けられた横材１３ｉ、１３ｊより排出し、それより上方に位置する縦材及び横材の内部に侵入した雨水は、前記縦材内部を通じて前記最下部の横材内部に流下するように構成する。 【選択図】図１ </t>
  </si>
  <si>
    <t xml:space="preserve">(57)【特許請求の範囲】 【請求項１】 左右方向に間隔をおいて立設された複数の縦材と、該縦材と直交する方向に架け渡された複数の横材と、これら縦材及び横材により構成される枠に取り付けられたパネルとを備えた外壁であって、 前記縦材及び横材の内部に侵入した雨水を、最下部に設けられた横材より排出し、それより上方に位置する縦材及び横材の内部に侵入した雨水は、前記上方に位置する縦材については直接に該縦材内部を通じて前記最下部の横材内部に流下し、前記上方に位置する横材については該横材に前記パネルを取り付けるための溝を伝って前記縦材内部に流入して、該縦材内部を通じて前記最下部の横材内部に流下するように構成された外壁。 </t>
  </si>
  <si>
    <t>SFG0032271682</t>
  </si>
  <si>
    <t>特開平09-067888;特開平09-021202;実開平03-068218;特開平09-060170</t>
  </si>
  <si>
    <t>特開平09-021202;特開平09-067888;実全平03-068218;特開平09-060170;実全昭53-125415;実全昭61-113813</t>
  </si>
  <si>
    <t>拒絶理由通知（拒絶理由の引用文献情報）（2007/08/10）特開平09-021202;拒絶理由通知（拒絶理由の引用文献情報）（2007/08/10）特開平09-067888;拒絶理由通知（拒絶理由の引用文献情報）（2007/08/10）実全平03-068218;先行技術調査（先行技術調査結果の参考文献情報）（2007/08/10）特開平09-060170;登録査定　　（登録査定の参考文献情報）（2007/10/26）特開平09-021202;登録査定　　（登録査定の参考文献情報）（2007/10/26）特開平09-060170;登録査定　　（登録査定の参考文献情報）（2007/10/26）特開平09-067888;登録査定　　（登録査定の参考文献情報）（2007/10/26）実全平03-068218;審判請求証拠（無効審判請求の引用文献情報）（2009/07/13）実全昭53-125415;審判請求証拠（無効審判請求の引用文献情報）（2009/07/13）実全昭61-113813</t>
  </si>
  <si>
    <t>審判請求証拠（無効審判請求の引用文献情報）（2009/07/13）実全昭53-125415</t>
  </si>
  <si>
    <t>審判請求証拠（無効審判請求の引用文献情報）（2009/07/13）実全昭61-113813</t>
  </si>
  <si>
    <t>審判審判2011-800151号</t>
  </si>
  <si>
    <t>審判（受付）:20110831:60:審判請求書（その他の請求書・申立書を含む）;審判（発送）:20110914:20:審判番号通知;審判（発送）:20110914:22:審判官指定（変更）通知;審判（庁内）:20110914:95:予告登録通知;審判（発送）:20110920:17:請求書副本の送達通知（答弁指令）;審判（発送）:20110920:20:審判番号通知;審判（発送）:20110920:22:審判官指定（変更）通知;審判（庁内）:20110927:3012:郵便送達報告書;審判（受付）:20111116:57:答弁書（審判事件答弁書・異議答弁書）;審判（発送）:20111125:22:審判官指定（変更）通知;審判（発送）:20111125:22:審判官指定（変更）通知;審判（発送）:20111130:1851:答弁書副本の送付通知;審判（発送）:20111213:2819:口頭審理期日呼出状;審判（発送）:20111213:2892:通知書（その他）期間無;審判（発送）:20111213:2892:通知書（その他）期間無;審判（発送）:20111215:22:審判官指定（変更）通知;審判（発送）:20111215:22:審判官指定（変更）通知;審判（庁内）:20111220:3012:郵便送達報告書;審判（受付）:20120119:6513:口頭審理陳述要領書;審判（発送）:20120124:1860:口頭審理陳述要領書副本の送付通知;審判（受付）:20120130:6513:口頭審理陳述要領書;審判（発送）:20120201:1860:口頭審理陳述要領書副本の送付通知;審判（庁内）:20120214:309:調書;審判（受付）:20120312:53:意見書;審判（受付）:20120314:53:意見書;審判（受付）:20120314:611:訂正請求書;審判（庁内）:20120326:94:閲覧照会;審判（発送）:20120328:1855:訂正請求書副本の送付通知;審判（発送）:20120328:1856:意見書副本の送付通知;審判（発送）:20120328:1856:意見書副本の送付通知;審判（庁内）:20120328:941:閲覧貸出;審判（庁内）:20120402:942:閲覧返却;審判（発送）:20120510:23:審理終結通知書;審判（発送）:20120510:23:審理終結通知書;審判（発送）:20120530:03:審決;審判（発送）:20120530:03:審決;審判（庁内）:20120604:3012:郵便送達報告書;審判（庁内）:20120607:3012:郵便送達報告書;審判（庁内）:20120724:96:確定登録通知</t>
  </si>
  <si>
    <t>特願2003-120230</t>
  </si>
  <si>
    <t>特許04119298</t>
  </si>
  <si>
    <t>特開2004-321938</t>
  </si>
  <si>
    <t xml:space="preserve">B04C   5/12              </t>
  </si>
  <si>
    <t>B04C  5/12</t>
  </si>
  <si>
    <t>B04C5/12;B04C5/28</t>
  </si>
  <si>
    <t>B04C5/12</t>
  </si>
  <si>
    <t>B04C   5/12@AFI(JP)</t>
  </si>
  <si>
    <t>B04C   5/12@AFI(JP);B04C   5/28@ALI(JP);B04C   5/00@CFI(JP)</t>
  </si>
  <si>
    <t xml:space="preserve">(57)【要約】 【課題】出口管８の交換サイクルを長くする。 【解決手段】集塵管７に送り込んだ含塵ガスａにベーン９により旋回流を生じさせて塵ｂを分離し、その塵は集塵管７から排出し、清浄空気ｃは出口管８から排出する。ケーシング１内は、仕切板２，３により三室４、５、６に区画し、仕切板３に受管１０を固定し、その受管１０に出口管８をパッキング１１を介して回転可能に挿通し、集塵管７に対しその軸心周りに回転可能とする。含塵ガスにより摩耗した面に穴が開く寸前に、ピン１４で持って出口管８を適宜に回して、新たな面をその含塵ガスに晒される個所に臨ませる。これにより、最大限、出口管８の全周面に摩耗により穴が開く寸前まで一つの出口管８を使用できて、交換サイクルが長くなる等のコスト面において有利となる。ベーン９は集塵管７に取付け、出口管８には関係なく、ベーン９を常に位置決めされているようにして、出口管８の交換毎にベーン９の位置決めをなくす。 【選択図】図１ </t>
  </si>
  <si>
    <t xml:space="preserve">(57)【特許請求の範囲】 【請求項１】 ケーシング（１）内を上下に隔てた２枚の仕切板（２、３）で区画し、その両仕切板（２、３）で挟まれた区画室を固形物（ｂ）を含有する流体（ａ）の導入室（４）、下側仕切板（２）より下側の区画室を集塵室（５）、上側の仕切板（３）より上側の区画室を清浄空気室（６）とし、前記集塵室（５）に上下方向の集塵管（７）をその上端を前記下側の仕切板（２）に固定して設けるとともに、その集塵管（７）の上端を前記下側の仕切板（２）上面に開口し、前記導入室（４）に設けた上下方向の出口管（８）は、その下端が前記集塵管（７）にその上端入口からベーン（９）を介在して挿入されているとともに、上端が前記上側の仕切板（３）を気密に貫通して前記清浄空気室（６）に開口し、前記導入室（４）内にその導入室（４）側面一方向から前記流体（ａ）を送り込んで、その流体（ａ）を、前記集塵管（７）にその上端入口から送り込み、前記ベーン（９）によりその流体（ａ）に旋回流を生じさせて前記固形物（ｂ）を分離し、その分離物（ｂ）を集塵管（７）の下端出口から前記集塵室（５）に排出するとともに、分離流体（ｃ）を前記出口管（８）の下端入口から導入して上端出口から前記清浄空気室（６）に排出するサイクロン式分離機において、 上記出口管（８）を上記集塵管（７）に対しその軸心周りに回転可能とするとともに、上記ベーン（９）を前記集塵管（７）に取付けたことを特徴とするサイクロン式分離機。 【請求項２】 上記上側の仕切板（３）に上記出口管（８）の受管（１０）を固定し、その受管（１０）に前記出口管（８）をパッキング（１１）を介して回転可能に挿通して、その出口管（８）を上記集塵管（７）に対しその軸心周りに回転可能としたことを特徴とする請求項１に記載のサイクロン式集塵機。 </t>
  </si>
  <si>
    <t>SFG0032308566</t>
  </si>
  <si>
    <t>特開平11-079764;実開平05-017326;特開昭57-015859;特開2004-322086;実開平05-022046</t>
  </si>
  <si>
    <t>特開2004-322086;特開昭57-015859;特開平11-079764;実開平05-017326;実開平05-022046;特開2000-046278;特開平05-131158;特公昭46-012880;実全昭56-137754;実開平07-007751</t>
  </si>
  <si>
    <t>登録査定　　（登録査定の参考文献情報）（2008/03/31）特開2004-322086;登録査定　　（登録査定の参考文献情報）（2008/03/31）特開昭57-015859;登録査定　　（登録査定の参考文献情報）（2008/03/31）特開平11-079764;登録査定　　（登録査定の参考文献情報）（2008/03/31）実開平05-017326;登録査定　　（登録査定の参考文献情報）（2008/03/31）実開平05-022046;審判請求証拠（無効審判請求の引用文献情報）（2011/08/31）特開2000-046278;審判請求証拠（無効審判請求の引用文献情報）（2011/08/31）特開平05-131158;審判請求証拠（無効審判請求の引用文献情報）（2011/08/31）特公昭46-012880;審判請求証拠（無効審判請求の引用文献情報）（2011/08/31）実全昭56-137754;審判請求証拠（無効審判請求の引用文献情報）（2011/08/31）実開平05-017326;審判請求証拠（無効審判請求の引用文献情報）（2011/08/31）実開平07-007751</t>
  </si>
  <si>
    <t>ＤＡ１０セメント工場;ＤＡ１０製鉄所</t>
  </si>
  <si>
    <t>審判請求証拠（無効審判請求の引用文献情報）（2011/08/31）特開2000-046278</t>
  </si>
  <si>
    <t>審判請求証拠（無効審判請求の引用文献情報）（2011/08/31）特開平05-131158</t>
  </si>
  <si>
    <t>審判請求証拠（無効審判請求の引用文献情報）（2011/08/31）特公昭46-012880</t>
  </si>
  <si>
    <t>審判請求証拠（無効審判請求の引用文献情報）（2011/08/31）実全昭56-137754</t>
  </si>
  <si>
    <t>審判請求証拠（無効審判請求の引用文献情報）（2011/08/31）実開平05-017326</t>
  </si>
  <si>
    <t>審判請求証拠（無効審判請求の引用文献情報）（2011/08/31）実開平07-007751</t>
  </si>
  <si>
    <t>審判審判2007-800283号</t>
  </si>
  <si>
    <t>平20年（行ケ）第10472号</t>
  </si>
  <si>
    <t>審判（受付）:20071227:60:審判請求書（その他の請求書・申立書を含む）;審判（発送）:20080118:20:審判番号通知;審判（発送）:20080118:22:審判官指定（変更）通知;審判（庁内）:20080121:95:予告登録通知;審判（発送）:20080125:22:審判官指定（変更）通知;審判（受付）:20080206:7442:代理人受任届（被請求人・権利者）;審判（発送）:20080215:17:請求書副本の送達通知（答弁指令）;審判（発送）:20080215:20:審判番号通知;審判（発送）:20080215:22:審判官指定（変更）通知;審判（庁内）:20080220:3012:郵便送達報告書;審判（庁内）:20080411:94:閲覧照会;審判（庁内）:20080414:941:閲覧貸出;審判（庁内）:20080416:942:閲覧返却;審判（庁内）:20080430:94:閲覧照会;審判（庁内）:20080501:941:閲覧貸出;審判（庁内）:20080502:942:閲覧返却;審判（受付）:20080516:57:答弁書（審判事件答弁書・異議答弁書）;審判（受付）:20080516:611:訂正請求書;審判（受付）:20080520:781:上申書（出願人・請求人）;審判（庁内）:20080520:94:閲覧照会;審判（庁内）:20080522:941:閲覧貸出;審判（庁内）:20080526:942:閲覧返却;審判（発送）:20080529:171:答弁書副本の送付通知（弁駁指令）;審判（受付）:20080630:58:弁駁書（審判事件答弁書・異議答弁書）;審判（発送）:20080718:22:審判官指定（変更）通知;審判（発送）:20080718:22:審判官指定（変更）通知;審判（発送）:20080723:1852:弁駁書副本の送付通知;審判（受付）:20080804:782:上申書（被請求人・権利者）;審判（庁内）:20080911:94:閲覧照会;審判（庁内）:20080912:941:閲覧貸出;審判（発送）:20080917:232:書面審理通知書;審判（発送）:20080917:232:書面審理通知書;審判（受付）:20080919:781:上申書（出願人・請求人）;審判（庁内）:20080922:942:閲覧返却;審判（受付）:20081001:782:上申書（被請求人・権利者）;審判（発送）:20081008:1858:上申書副本の送付通知;審判（発送）:20081008:1858:上申書副本の送付通知;審判（発送）:20081008:23:審理終結通知書;審判（発送）:20081008:23:審理終結通知書;審判（発送）:20081106:03:審決;審判（発送）:20081106:03:審決;審判（庁内）:20081111:3012:郵便送達報告書;審判（庁内）:20081111:3012:郵便送達報告書;審判（庁内）:20091209:96:確定登録通知</t>
  </si>
  <si>
    <t>特願2003-123874</t>
  </si>
  <si>
    <t>特許03762384</t>
  </si>
  <si>
    <t>特開2004-031927</t>
  </si>
  <si>
    <t xml:space="preserve">H05K   3/34              </t>
  </si>
  <si>
    <t>H05K  3/34    503;B05B  1/32;H05K 13/04</t>
  </si>
  <si>
    <t>H05K  3/34    503</t>
  </si>
  <si>
    <t>H05K3/34;B05B1/32</t>
  </si>
  <si>
    <t>H05K3/34</t>
  </si>
  <si>
    <t>H05K   3/34@AFI(JP);B05B   1/32@ALI(JP)</t>
  </si>
  <si>
    <t>H05K   3/34@AFI(JP)</t>
  </si>
  <si>
    <t>B05D   1/26@AFI(JP);H05K   3/34@AFI(JP);B05B   1/24@ALI(JP);B05B   1/30@ALI(JP);B05B   1/32@ALI(JP);B05C   5/00@ALI(JP);B05C   5/02@ALI(EP);B05C  11/10@ALI(EP);B05D   3/00@ALI(JP);B23K   1/20@ALI(EP);B23K   3/00@ALI(JP);B23K   3/06@ALI(EP);F16K   1/32@ALI(JP);G01F  11/00@ALI(JP);G01F  13/00@ALI(EP);H05K  13/04@ALI(JP);G01F  11/00@CFI(JP);B05B   1/00@CLI(JP);B05B   1/30@CLI(JP);B05C   5/00@CLI(JP);B05C   5/02@CLI(EP);B05D   1/26@CLI(JP);G01F  13/00@CLI(EP);H05K   3/34@CLI(JP);H05K  13/04@CLI(JP)</t>
  </si>
  <si>
    <t>B05D   1/26@AFI(JP);H05K   3/34@AFI(JP);B05B   1/24@ALI(JP);B05B   1/30@ALI(JP);B05B   1/32@ALI(JP);B05C   5/00@ALI(JP);B05C   5/02@ALI(EP);B05C  11/10@ALI(EP);B05D   3/00@ALI(JP);B23K   1/20@ALI(EP);B23K   3/00@ALI(JP);B23K   3/06@ALI(EP);F16K   1/32@ALI(JP);G01F  11/00@ALI(JP);G01F  13/00@ALI(EP);H05K  13/04@ALI(JP)</t>
  </si>
  <si>
    <t>H05K 13/04        Z;H05K  3/34    503 B;H05K  3/34    504 D;B05C  5/00    101</t>
  </si>
  <si>
    <t>H05K  3/34    503 B;H05K  3/34    504 D;B05B  1/32</t>
  </si>
  <si>
    <t>5E313 FG04;5E313 FG05;5E313 FG06;5E319 AC01;5E319 CD22;5E319 GG15;4F041 BA02;4F041 BA10;4F041 AA05;4F041 BA51;4F041 AA02;4F041 AB01;4F041 BA12;4F041 BA36;4F041 BA48</t>
  </si>
  <si>
    <t>スミス，ジェームズ，　シー;ホーガン，パトリック，ティー．;セッドマン，ローレンス，ビー．</t>
  </si>
  <si>
    <t xml:space="preserve">(57)【要約】 【課題】チップとマザーボードとの間に半田付けされた接続において樹脂系フラックスであるローソリッドを塗布すると必要以上のフラックスを塗布することになり、清浄時間の延長、材料の無駄、加工時間の延長をもたらす問題がある。 【解決手段】材料が分配されているノズルの末端から材料が離れ、下方に向かって基材上に推進され、基盤上に液体又は粘性材料の微小な滴を形成する様にし、バルブをバルブ座に対して急速に閉鎖し、材料に運動エネルギを与えることによって、加熱されたノズルの細長いオリフィスを通して液体又は粘性材料の小滴を分配するための方法及び装置によって解決する。 【選択図】　　図１５ </t>
  </si>
  <si>
    <t xml:space="preserve">(57)【特許請求の範囲】 【請求項１】 少量の液体材料を分配する材料分配装置であって、該材料分配装置は、 バルブ組立体であって、該バルブ組立体の内部に延在する第一流路と該バルブ組立体の中に配置される往復動バルブとを有するバルブ組立体と、 環状形状部材とバルブ座と複数の細長いガイドとを有する環状受座組立体であって、該環状形状部材は該第一流路と流体的に連通する入口端と出口端と第二流路とを有し、該第二流路は、該環状形状部材を通って延在し、第一の直径を有する上部内腔壁と、該第一の直径よりも小さい第二の直径を有する下部内腔壁とを含んでいる段付軸方向内腔であり、該バルブ座は該出口端部に隣接し該上部内腔壁と該下部内腔壁とが交わる所に配置されていて、該複数の細長いガイドは該上部内腔壁と一体で形成され、該第二流路内へ内方に突出し、該第二流路内で該往復動バルブが往復する際に該往復動バルブを支持するように該上部内腔壁に延在する環状受座組立体と、 薄肉円筒チューブノズルと、該第二流路の出口端に接続される入口および出口オリフィスとを有するノズル組立体であって、該薄肉円筒チューブノズルが該薄肉円筒チューブノズルを通って延在する第三流路を有するノズル組立体とを備え、 前記往復動バルブは可動であって、前記往復動バルブは前記バルブ座を急速に閉鎖し、それによって、前記第三流路を通過する前記液体材料の流れを止め、前記薄肉円筒チューブノズルから分配される前記液体材料の流れを前記出口オリフィスで分断して小滴にすることを特徴とする材料分配装置。 【請求項２】 請求項１に記載の材料分配装置であって、 該出口オリフィスは約０．０５０８ｍｍ（約０．００２インチ）から約０．４０６４ｍｍ（約０．０１６インチ）の範囲の径を有することを特徴とする材料分配装置。 【請求項３】 請求項２に記載の材料分配装置であって、 該出口オリフィスの長さ対直径の比は少なくとも約２５対１であることを特徴とする材料分配装置。 【請求項４】 請求項３に記載の材料分配装置であって、 該薄肉円筒チューブノズルの外径は約０．３０４８ｍｍ（約０．０１２インチ）から約１．２７０ｍｍ（約０．０５０インチ）の範囲であることを特徴とする材料分配装置。 【請求項５】 少量の液体材料を分配する材料分配装置であって、該材料分配装置は、 出口端および該液体材料を受ける入口端を有する第一流路と、該第一流路の該出口端の近傍に配置されるバルブ座と、往復動バルブと、を有するバルブ組立体と、 該第一流路の該出口端に接続される入口部分を有する第二流路と液体材料の流れを分配するオリフィスを有する出口部分とを備えるノズル組立体と、 該往復動バルブは、第一位置から該バルブ座の側に近い第二位置にまで急速に移動可能であって、これにより該第一流路における液体材料の大部分を該第一流路の該入り口端方向に流す一方、該第一流路における液体材料のいくらかを該出口端から該第二流路に流し込み、 該往復動バルブは、該第二位置から該バルブ座に着座する第三位置まで急速に移動可能であって、これにより該第二流路を通しての液体材料の流れが分断され、該オリフィスから分配される液体材料の流れが該第二流路の該出口部分から離れて液体材料の小滴を形成することを特徴とする材料分配装置。 【請求項６】 請求項５に記載の材料分配装置であって、該オリフィスの直径は、ほぼ０．０５０８ミリメートル（０．００２インチ）からほぼ０．４０６４ミリメートル（０．０１６インチ）の間であることを特徴とする材料分配装置。 【請求項７】 請求項６に記載の材料分配装置であって、該オリフィスの長さ対直径の比は、少なくとも３対１であることを特徴とする材料分配装置。 【請求項８】 請求項７に記載の材料分配装置であって、該オリフィスの長さ対直径の比は、少なくとも２５対１であることを特徴とする材料分配装置。 【請求項９】 請求項５に記載の材料分配装置であって、該ノズル組立体は、さらに、ほぼ０．３０４８ミリメートル（０．０１２０インチ）から１．２７０ミリメートル（０．０５０インチ）の間の外径の端部を有する細長いノズルを備えることを特徴とする材料分配装置。 </t>
  </si>
  <si>
    <t>特願平10-507367の分割（44条1項）</t>
  </si>
  <si>
    <t>SFG0040516329</t>
  </si>
  <si>
    <t>米国特許04066188;特開平02-214561</t>
  </si>
  <si>
    <t>特開平02-214561;特開昭56-133174;特開昭57-034974;特開平05-031458;特開平05-264412;特公昭48-009264;異議申立 80／00007 その他 米国特許第４０６６１８８号明細書（全文訳付き）;異議申立 80／00008 その他 独国特許第４０１３３２３号公開公報（訳文）;異議申立 80／00009 その他 独国特許第４２０２５６１号公開公報（訳文）;実公平05-009099</t>
  </si>
  <si>
    <t>拒絶理由通知（拒絶理由の引用文献情報）（2004/12/27）;拒絶理由通知（拒絶理由の引用文献情報）（2004/12/27）特開平02-214561;登録査定　　（登録査定の参考文献情報）（2005/12/13）;登録査定　　（登録査定の参考文献情報）（2005/12/13）特開平02-214561;審判請求証拠（無効審判請求の引用文献情報）（2007/12/27）特開昭56-133174;審判請求証拠（無効審判請求の引用文献情報）（2007/12/27）特開昭57-034974;審判請求証拠（無効審判請求の引用文献情報）（2007/12/27）特開平05-031458;審判請求証拠（無効審判請求の引用文献情報）（2007/12/27）特開平05-264412;審判請求証拠（無効審判請求の引用文献情報）（2007/12/27）特公昭48-009264;審判請求証拠（無効審判請求の引用文献情報）（2007/12/27）異議申立 80／00007 その他 米国特許第４０６６１８８号明細書（全文訳付き）;審判請求証拠（無効審判請求の引用文献情報）（2007/12/27）異議申立 80／00008 その他 独国特許第４０１３３２３号公開公報（訳文）;審判請求証拠（無効審判請求の引用文献情報）（2007/12/27）異議申立 80／00009 その他 独国特許第４２０２５６１号公開公報（訳文）;審判請求証拠（無効審判請求の引用文献情報）（2007/12/27）実公平05-009099</t>
  </si>
  <si>
    <t>審判請求証拠（無効審判請求の引用文献情報）（2007/12/27）異議申立 80／00007 その他 米国特許第４０６６１８８号明細書（全文訳付き）</t>
  </si>
  <si>
    <t>審判請求証拠（無効審判請求の引用文献情報）（2007/12/27）異議申立 80／00008 その他 独国特許第４０１３３２３号公開公報（訳文）</t>
  </si>
  <si>
    <t>審判請求証拠（無効審判請求の引用文献情報）（2007/12/27）異議申立 80／00009 その他 独国特許第４２０２５６１号公開公報（訳文）</t>
  </si>
  <si>
    <t>審判審判2010-800036号</t>
  </si>
  <si>
    <t>株式会社　アイエイアイ</t>
  </si>
  <si>
    <t>取消さない;特許（登録）しない（補正却下を取消さない）</t>
  </si>
  <si>
    <t>2010/10/20;2011/07/05</t>
  </si>
  <si>
    <t>平22年（行ケ）第10360号;平23年（行ケ）第10261号</t>
  </si>
  <si>
    <t>2010/11/20;2011/08/09</t>
  </si>
  <si>
    <t>審判（受付）:20100304:60:審判請求書（その他の請求書・申立書を含む）;審判（発送）:20100317:20:審判番号通知;審判（発送）:20100317:22:審判官指定（変更）通知;審判（庁内）:20100318:95:予告登録通知;審判（発送）:20100330:17:請求書副本の送達通知（答弁指令）;審判（発送）:20100330:20:審判番号通知;審判（発送）:20100330:22:審判官指定（変更）通知;審判（発送）:20100330:22:審判官指定（変更）通知;審判（庁内）:20100407:3012:郵便送達報告書;審判（受付）:20100531:57:答弁書（審判事件答弁書・異議答弁書）;審判（発送）:20100624:1851:答弁書副本の送付通知;審判（発送）:20100624:22:審判官指定（変更）通知;審判（発送）:20100624:22:審判官指定（変更）通知;審判（発送）:20100630:2892:通知書（その他）期間無;審判（発送）:20100630:2892:通知書（その他）期間無;審判（受付）:20100720:6513:口頭審理陳述要領書;審判（受付）:20100722:6513:口頭審理陳述要領書;審判（受付）:20100803:6513:口頭審理陳述要領書;審判（庁内）:20100804:309:調書;審判（受付）:20100831:781:上申書（出願人・請求人）;審判（受付）:20100901:782:上申書（被請求人・権利者）;審判（受付）:20100910:781:上申書（出願人・請求人）;審判（発送）:20101006:1858:上申書副本の送付通知;審判（発送）:20101006:1858:上申書副本の送付通知;審判（発送）:20101006:23:審理終結通知書;審判（発送）:20101006:23:審理終結通知書;審判（発送）:20101027:03:審決;審判（発送）:20101027:03:審決;審判（庁内）:20101102:3012:郵便送達報告書;審判（庁内）:20101104:3012:郵便送達報告書;審判（発送）:20110310:22:審判官指定（変更）通知;審判（発送）:20110310:22:審判官指定（変更）通知;審判（発送）:20110311:2891:通知書（その他）期間有;審判（受付）:20110322:611:訂正請求書;審判（発送）:20110329:173:訂正請求副本送付通知（弁駁指令）;審判（発送）:20110408:22:審判官指定（変更）通知;審判（発送）:20110408:22:審判官指定（変更）通知;審判（受付）:20110428:58:弁駁書（審判事件答弁書・異議答弁書）;審判（発送）:20110524:22:審判官指定（変更）通知;審判（発送）:20110524:22:審判官指定（変更）通知;審判（発送）:20110608:1852:弁駁書副本の送付通知;審判（発送）:20110608:23:審理終結通知書;審判（発送）:20110608:23:審理終結通知書;審判（受付）:20110622:64:審理再開申立書;審判（受付）:20110630:782:上申書（被請求人・権利者）;審判（発送）:20110713:03:審決;審判（発送）:20110713:03:審決;審判（庁内）:20110720:3012:郵便送達報告書;審判（庁内）:20110720:3012:郵便送達報告書;審判（庁内）:20121017:96:確定登録通知</t>
  </si>
  <si>
    <t>特願2003-136334</t>
  </si>
  <si>
    <t>特許04105586</t>
  </si>
  <si>
    <t>特開2004-338020</t>
  </si>
  <si>
    <t xml:space="preserve">B25J  18/02              </t>
  </si>
  <si>
    <t>B25J 18/02</t>
  </si>
  <si>
    <t>B25J18/02;B25J19/00</t>
  </si>
  <si>
    <t>B25J18/02</t>
  </si>
  <si>
    <t>B25J  18/02@AFI(JP)</t>
  </si>
  <si>
    <t>B25J  18/02@AFI(JP);B25J  19/00@ALI(JP);B25J  18/00@CFI(JP);B25J  19/00@CLI(JP)</t>
  </si>
  <si>
    <t>小谷　悦司;植木　久一;樋口　次郎</t>
  </si>
  <si>
    <t xml:space="preserve">(57)【要約】 【課題】リニアモータ式単軸ロボットのコイルにおいて発生した熱が作業部材取付用のテーブルへ伝達することを抑制することにより、このテーブルに取付けられる作業部材に熱的な悪影響が及ぶのを防止する 【解決手段】ロボット本体１と、このロボット本体１に対して一定方向に直線的に移動可能な可動部材２とを備え、上記ロボット本体には、永久磁石を軸方向に配列したシャフト状のステータ部１０が設けられ、上記可動部材には、ステータ部を囲繞するコイルを装備した可動ブロック１５と、この可動ブロック１５に連結された作業部材取付用のテーブル２４とが設けられている。上記テーブル２４は上記可動ブロック１５に対し、両者間に断熱材からなる断熱プレート２７を介在させた状態で連結されている。 【選択図】図２ </t>
  </si>
  <si>
    <t xml:space="preserve">(57)【特許請求の範囲】 【請求項１】 ロボット本体と、該ロボット本体に対して一定方向に直線的に移動可能な可動部材とを備え、 上記ロボット本体には、永久磁石を軸方向に配列したシャフト状のステータ部と、このステータ部と平行に配置されたリニアガイドとが設けられ、 上記可動部材には、ステータ部を囲繞するコイルを装備して、上記リニアガイドに摺動可能に支持された可動ブロックと、この可動ブロックに連結された作業部材取付用のテーブルとが設けられているリニアモータ式単軸ロボットであって、 上記テーブルが上記可動ブロックに対し、両者間に断熱材からなる断熱プレートを介在させた状態で連結されており、 上記可動ブロックには、その一側部に、ロボット本体側に設けられたスケールを読取るためのヘッドが配置されるとともに、このヘッド配置側とは反対側の側面部に、多数の放熱フィンが形成されていることを特徴とするリニアモータ式単軸ロボット。 【請求項２】 上記テーブル及び断熱プレートが一括に締結部材により上記可動ブロックに連結され、その締結部材と上記テーブルとの間に断熱材からなる断熱ワッシャーが介装されていることを特徴とする請求項１記載のリニアモータ式単軸ロボット。 </t>
  </si>
  <si>
    <t>SFG0032321908</t>
  </si>
  <si>
    <t>審判審判2010-800036号;審判審判2011-390015号</t>
  </si>
  <si>
    <t>特開2000-078827;特開2003-025419;特開2002-238238;特開2000-335500;特開2000-092813;特開2001-169529</t>
  </si>
  <si>
    <t>特開2000-078827;特開2000-335500;特開2002-238238;特開2003-025419;特開2000-092813;特開2001-169529;特開2002-112525;特開平10-313566;特開平11-206099;異議申立 00／00225 その他 平成２１年１１月１０日付け事実実験公正証書;異議申立 00／00226 外国カタログ 「Ｓｔａｎｄａｒｄ　Ｒａｎｇｅ　ＴｈｒｕｓｔＴｕｂｕ　Ｍｏｄｕｌｅｓ」　ウェブサイト上に掲載されたカタログの抜粋、ＬＩＮＥＡＲ　ＤＲＩＶＥＳ　ＬＩＭＩＴＥＤ;異議申立 00／00227 国内カタログ リニアモータアクチュエータ、ロッドタイプ、ＴＨＫ株式会社;異議申立 00／00228 その他 平成１６年１月９日起案の拒絶理由通知書、特願２０００－３００３３８号事件;異議申立 00／00229 その他 ＵＫ　ｎｅｗｓ、Ｄｒｉｖｅｓ　＆　Ｃｏｎｔｒｏｌｓ、200202</t>
  </si>
  <si>
    <t>拒絶理由通知（拒絶理由の引用文献情報）（2007/10/19）特開2000-078827;拒絶理由通知（拒絶理由の引用文献情報）（2007/10/19）特開2000-335500;拒絶理由通知（拒絶理由の引用文献情報）（2007/10/19）特開2002-238238;拒絶理由通知（拒絶理由の引用文献情報）（2007/10/19）特開2003-025419;先行技術調査（先行技術調査結果の参考文献情報）（2007/10/19）特開2000-092813;先行技術調査（先行技術調査結果の参考文献情報）（2007/10/19）特開2001-169529;登録査定　　（登録査定の参考文献情報）（2008/03/17）特開2000-078827;登録査定　　（登録査定の参考文献情報）（2008/03/17）特開2000-092813;登録査定　　（登録査定の参考文献情報）（2008/03/17）特開2000-335500;登録査定　　（登録査定の参考文献情報）（2008/03/17）特開2001-169529;登録査定　　（登録査定の参考文献情報）（2008/03/17）特開2002-238238;登録査定　　（登録査定の参考文献情報）（2008/03/17）特開2003-025419;審判請求証拠（無効審判請求の引用文献情報）（2010/03/04）特開2001-169529;審判請求証拠（無効審判請求の引用文献情報）（2010/03/04）特開2002-112525;審判請求証拠（無効審判請求の引用文献情報）（2010/03/04）特開平10-313566;審判請求証拠（無効審判請求の引用文献情報）（2010/03/04）特開平11-206099;審判請求証拠（無効審判請求の引用文献情報）（2010/03/04）異議申立 00／00225 その他 平成２１年１１月１０日付け事実実験公正証書;審判請求証拠（無効審判請求の引用文献情報）（2010/03/04）異議申立 00／00226 外国カタログ 「Ｓｔａｎｄａｒｄ　Ｒａｎｇｅ　ＴｈｒｕｓｔＴｕｂｕ　Ｍｏｄｕｌｅｓ」　ウェブサイト上に掲載されたカタログの抜粋、ＬＩＮＥＡＲ　ＤＲＩＶＥＳ　ＬＩＭＩＴＥＤ;審判請求証拠（無効審判請求の引用文献情報）（2010/03/04）異議申立 00／00227 国内カタログ リニアモータアクチュエータ、ロッドタイプ、ＴＨＫ株式会社;審判請求証拠（無効審判請求の引用文献情報）（2010/03/04）異議申立 00／00228 その他 平成１６年１月９日起案の拒絶理由通知書、特願２０００－３００３３８号事件;審判請求証拠（無効審判請求の引用文献情報）（2010/03/04）異議申立 00／00229 その他 ＵＫ　ｎｅｗｓ、Ｄｒｉｖｅｓ　＆　Ｃｏｎｔｒｏｌｓ、200202</t>
  </si>
  <si>
    <t>断熱材による熱影響の防止;断熱材による熱影響の防止</t>
  </si>
  <si>
    <t>審判請求証拠（無効審判請求の引用文献情報）（2010/03/04）特開2001-169529</t>
  </si>
  <si>
    <t>審判請求証拠（無効審判請求の引用文献情報）（2010/03/04）特開2002-112525</t>
  </si>
  <si>
    <t>審判請求証拠（無効審判請求の引用文献情報）（2010/03/04）特開平10-313566</t>
  </si>
  <si>
    <t>審判請求証拠（無効審判請求の引用文献情報）（2010/03/04）特開平11-206099</t>
  </si>
  <si>
    <t>審判請求証拠（無効審判請求の引用文献情報）（2010/03/04）異議申立 00／00225 その他 平成２１年１１月１０日付け事実実験公正証書</t>
  </si>
  <si>
    <t>審判請求証拠（無効審判請求の引用文献情報）（2010/03/04）異議申立 00／00226 外国カタログ 「Ｓｔａｎｄａｒｄ　Ｒａｎｇｅ　ＴｈｒｕｓｔＴｕｂｕ　Ｍｏｄｕｌｅｓ」　ウェブサイト上に掲載されたカタログの抜粋、ＬＩＮＥＡＲ　ＤＲＩＶＥＳ　ＬＩＭＩＴＥＤ</t>
  </si>
  <si>
    <t>審判請求証拠（無効審判請求の引用文献情報）（2010/03/04）異議申立 00／00227 国内カタログ リニアモータアクチュエータ、ロッドタイプ、ＴＨＫ株式会社</t>
  </si>
  <si>
    <t>審判請求証拠（無効審判請求の引用文献情報）（2010/03/04）異議申立 00／00228 その他 平成１６年１月９日起案の拒絶理由通知書、特願２０００－３００３３８号事件</t>
  </si>
  <si>
    <t>審判請求証拠（無効審判請求の引用文献情報）（2010/03/04）異議申立 00／00229 その他 ＵＫ　ｎｅｗｓ、Ｄｒｉｖｅｓ　＆　Ｃｏｎｔｒｏｌｓ、200202</t>
  </si>
  <si>
    <t>審判審判2011-390015号</t>
  </si>
  <si>
    <t>ヤマハ発動機　株式会社</t>
  </si>
  <si>
    <t>審判（受付）:20110214:60:審判請求書（その他の請求書・申立書を含む）;審判（発送）:20110225:20:審判番号通知;審判（庁内）:20110228:95:予告登録通知;審判（発送）:20110302:22:審判官指定（変更）通知;審判（発送）:20110304:234:手続中止通知書;審判（庁内）:20110324:9611:請求取下登録</t>
  </si>
  <si>
    <t>審判審判2010-800199号</t>
  </si>
  <si>
    <t>株式会社　山武</t>
  </si>
  <si>
    <t>審判（受付）:20101027:60:審判請求書（その他の請求書・申立書を含む）;審判（発送）:20101110:20:審判番号通知;審判（発送）:20101110:22:審判官指定（変更）通知;審判（庁内）:20101110:95:予告登録通知;審判（発送）:20101112:17:請求書副本の送達通知（答弁指令）;審判（発送）:20101112:20:審判番号通知;審判（発送）:20101112:22:審判官指定（変更）通知;審判（発送）:20101112:22:審判官指定（変更）通知;審判（庁内）:20101118:3012:郵便送達報告書;審判（受付）:20110112:57:答弁書（審判事件答弁書・異議答弁書）;審判（受付）:20110112:611:訂正請求書;審判（発送）:20110127:171:答弁書副本の送付通知（弁駁指令）;審判（発送）:20110127:173:訂正請求副本送付通知（弁駁指令）;審判（受付）:20110228:58:弁駁書（審判事件答弁書・異議答弁書）;審判（発送）:20110314:1852:弁駁書副本の送付通知;審判（発送）:20110517:22:審判官指定（変更）通知;審判（発送）:20110517:22:審判官指定（変更）通知;審判（発送）:20110517:2892:通知書（その他）期間無;審判（発送）:20110517:2892:通知書（その他）期間無;審判（受付）:20110613:6513:口頭審理陳述要領書;審判（受付）:20110614:6513:口頭審理陳述要領書;審判（発送）:20110616:1860:口頭審理陳述要領書副本の送付通知;審判（発送）:20110617:1860:口頭審理陳述要領書副本の送付通知;審判（庁内）:20110627:309:調書;審判（発送）:20110801:03:審決;審判（発送）:20110801:03:審決;審判（庁内）:20110805:3012:郵便送達報告書;審判（庁内）:20110805:3012:郵便送達報告書;審判（庁内）:20110922:96:確定登録通知</t>
  </si>
  <si>
    <t>特願2003-154520</t>
  </si>
  <si>
    <t>特許04368143</t>
  </si>
  <si>
    <t>特開2004-356510</t>
  </si>
  <si>
    <t>H01L21/02;G01D3/00</t>
  </si>
  <si>
    <t>H01L  21/02@AFI(JP);G01D   3/00@ALI(JP)</t>
  </si>
  <si>
    <t>G01D   3/00@AFI(JP);H01L  21/02@AFI(JP);E04G  21/12@ALI(KR);G01D   3/00@CFI(JP);H01L  21/02@CFI(JP);E04G  21/12@CLI(KR)</t>
  </si>
  <si>
    <t>G01D   3/00@AFI(JP)</t>
  </si>
  <si>
    <t>H01L 21/02        Z;G01D  3/00        B</t>
  </si>
  <si>
    <t>服部　毅巖</t>
  </si>
  <si>
    <t>信号処理装置及び信号処理方法</t>
  </si>
  <si>
    <t xml:space="preserve">(57)【要約】 【課題】半導体製造装置の装置状態を示す信号データを最適なフィルタリングにより的確に抽出してサマリー化して、半導体製造工程における各種システムで利用可能にする。 【解決手段】センサ情報取得部１１により、半導体製造装置２０における各製造ステップの信号データを、複数のセンサ３０－１、３０－２、…、３０－ｍから取得する。フィルタリング部１２は、取得した各製造ステップの信号データのうち、製造ステップの切り替わり直後の信号データと、次の製造ステップへの切り替わり直前の信号データの少なくとも一方をフィルタリングする。さらに、サマリー化部１３は、フィルタリングした信号データをサマリー化する。 【選択図】図１ </t>
  </si>
  <si>
    <t xml:space="preserve">(57)【特許請求の範囲】 【請求項１】 半導体製造装置の装置状態を検出する複数のセンサからの信号データを処理する信号処理装置において、 前記半導体製造装置における各製造ステップの前記信号データを所定の時間間隔で取得するセンサ情報取得部と、 各前記製造ステップにおける前記信号データのうち、前記製造ステップの切り替わり直後の前記信号データと、次の前記製造ステップへの切り替わり直前の前記信号データの少なくとも一方をフィルタリングするフィルタリング部と、 前記フィルタリングした前記信号データを要約化する要約化部と、 を有することを特徴とする信号処理装置。 【請求項２】 前記フィルタリング部は、所定時間または所定サンプル数分の前記信号データに対し、フィルタリングすることを特徴とする請求項１記載の信号処理装置。 【請求項３】 前記フィルタリングした複数の前記センサの前記信号データに対し、多変量解析を行う多変量解析部を有することを特徴とする請求項１記載の信号処理装置。 【請求項４】 要約化した前記信号データに製造工程に関する情報を含むデータ管理情報を付加し、半導体製造工程における各種システムに引き渡すことを特徴とする請求項１記載の信号処理装置。 【請求項５】 半導体製造装置の装置状態を検出する複数のセンサからの信号データを処理する信号処理方法において、 前記半導体製造装置における各製造ステップの前記信号データを所定の時間間隔で取得し、 各前記製造ステップにおける前記信号データのうち、前記製造ステップの切り替わり直後の前記信号データと、次の前記製造ステップへの切り替わり直前の前記信号データの少なくとも一方をフィルタリングし、 前記フィルタリングした前記信号データを要約化する、 ことを特徴とする信号処理方法。 </t>
  </si>
  <si>
    <t>SFG0032337255</t>
  </si>
  <si>
    <t>特開平08-254447;WO00/079355</t>
  </si>
  <si>
    <t>特開平08-254447;異議申立 00／00817 外国図書館 ＴＩＥＮ　ＷＥＮ　ＷＡＮＧ、ＤＡＴＡ　ＡＮＡＬＹＳＩＳ　ＴＨＥＯＲＥＴＩＣＡＬ　＆　ＰＲＡＣＴＩＣＡＬ　ＡＰＰＲＯＡＣＨ、４ＴＨ　ＥＵＲＯＰＥＡＮ　ＡＥＣ／ＡＰＣ　ＣＯＮＦＥＲＥＮＣＥ，　ＴＵＴＯＲＩＡＬ　ＰＡＲＴ　１、Ｐ．１－４４;異議申立 00／00818 その他 甲第１号証の配布証明書</t>
  </si>
  <si>
    <t>登録査定　　（登録査定の参考文献情報）（2009/08/20）;登録査定　　（登録査定の参考文献情報）（2009/08/20）特開平08-254447;審判請求証拠（無効審判請求の引用文献情報）（2010/10/27）異議申立 00／00817 外国図書館 ＴＩＥＮ　ＷＥＮ　ＷＡＮＧ、ＤＡＴＡ　ＡＮＡＬＹＳＩＳ　ＴＨＥＯＲＥＴＩＣＡＬ　＆　ＰＲＡＣＴＩＣＡＬ　ＡＰＰＲＯＡＣＨ、４ＴＨ　ＥＵＲＯＰＥＡＮ　ＡＥＣ／ＡＰＣ　ＣＯＮＦＥＲＥＮＣＥ，　ＴＵＴＯＲＩＡＬ　ＰＡＲＴ　１、Ｐ．１－４４;審判請求証拠（無効審判請求の引用文献情報）（2010/10/27）異議申立 00／00818 その他 甲第１号証の配布証明書</t>
  </si>
  <si>
    <t>審判請求証拠（無効審判請求の引用文献情報）（2010/10/27）異議申立 00／00817 外国図書館 ＴＩＥＮ　ＷＥＮ　ＷＡＮＧ、ＤＡＴＡ　ＡＮＡＬＹＳＩＳ　ＴＨＥＯＲＥＴＩＣＡＬ　＆　ＰＲＡＣＴＩＣＡＬ　ＡＰＰＲＯＡＣＨ、４ＴＨ　ＥＵＲＯＰＥＡＮ　ＡＥＣ／ＡＰＣ　ＣＯＮＦＥＲＥＮＣＥ，　ＴＵＴＯＲＩＡＬ　ＰＡＲＴ　１、Ｐ．１－４４</t>
  </si>
  <si>
    <t>審判請求証拠（無効審判請求の引用文献情報）（2010/10/27）異議申立 00／00818 その他 甲第１号証の配布証明書</t>
  </si>
  <si>
    <t>審判審判2009-800108号</t>
  </si>
  <si>
    <t>株式会社　コスメック</t>
  </si>
  <si>
    <t>2010/03/24;2011/09/06</t>
  </si>
  <si>
    <t>平22年（行ケ）第10131号;平23年（行ケ）第10331号</t>
  </si>
  <si>
    <t>2010/04/29;2011/10/14</t>
  </si>
  <si>
    <t>2011/01/27;2012/05/23</t>
  </si>
  <si>
    <t>審判（受付）:20090527:60:審判請求書（その他の請求書・申立書を含む）;審判（発送）:20090610:20:審判番号通知;審判（発送）:20090610:22:審判官指定（変更）通知;審判（庁内）:20090610:95:予告登録通知;審判（発送）:20090615:17:請求書副本の送達通知（答弁指令）;審判（発送）:20090615:20:審判番号通知;審判（発送）:20090615:22:審判官指定（変更）通知;審判（発送）:20090615:22:審判官指定（変更）通知;審判（庁内）:20090623:3012:郵便送達報告書;審判（受付）:20090813:57:答弁書（審判事件答弁書・異議答弁書）;審判（受付）:20090813:611:訂正請求書;審判（発送）:20090821:171:答弁書副本の送付通知（弁駁指令）;審判（受付）:20090917:58:弁駁書（審判事件答弁書・異議答弁書）;審判（発送）:20090928:1852:弁駁書副本の送付通知;審判（発送）:20091001:22:審判官指定（変更）通知;審判（発送）:20091001:22:審判官指定（変更）通知;審判（受付）:20091126:6513:口頭審理陳述要領書;審判（受付）:20091126:6513:口頭審理陳述要領書;審判（受付）:20091126:6513:口頭審理陳述要領書;審判（庁内）:20091127:309:調書;審判（受付）:20091228:781:上申書（出願人・請求人）;審判（受付）:20100105:57:答弁書（審判事件答弁書・異議答弁書）;審判（発送）:20100310:1851:答弁書副本の送付通知;審判（発送）:20100310:1858:上申書副本の送付通知;審判（発送）:20100310:23:審理終結通知書;審判（発送）:20100310:23:審理終結通知書;審判（発送）:20100402:03:審決;審判（発送）:20100402:03:審決;審判（庁内）:20100408:3012:郵便送達報告書;審判（庁内）:20100409:3012:郵便送達報告書;審判（受付）:20110217:612:訂正申立;審判（発送）:20110301:22:審判官指定（変更）通知;審判（発送）:20110301:22:審判官指定（変更）通知;審判（発送）:20110311:231:審理再開通知書;審判（発送）:20110311:231:審理再開通知書;審判（発送）:20110311:2891:通知書（その他）期間有;審判（受付）:20110323:782:上申書（被請求人・権利者）;審判（受付）:20110323:611:訂正請求書;審判（発送）:20110329:173:訂正請求副本送付通知（弁駁指令）;審判（発送）:20110408:22:審判官指定（変更）通知;審判（発送）:20110408:22:審判官指定（変更）通知;審判（受付）:20110425:58:弁駁書（審判事件答弁書・異議答弁書）;審判（発送）:20110602:232:書面審理通知書;審判（発送）:20110602:232:書面審理通知書;審判（発送）:20110816:1852:弁駁書副本の送付通知;審判（発送）:20110816:23:審理終結通知書;審判（発送）:20110816:23:審理終結通知書;審判（発送）:20110816:2837:補正許否の決定;審判（発送）:20110816:2837:補正許否の決定;審判（発送）:20110914:03:審決;審判（発送）:20110914:03:審決;審判（庁内）:20110921:3012:郵便送達報告書;審判（庁内）:20110921:3012:郵便送達報告書;審判（受付）:20110926:881:既納手数料返還請求書;審判（庁内）:20120619:96:確定登録通知</t>
  </si>
  <si>
    <t>特願2003-156187</t>
  </si>
  <si>
    <t>特許04217539</t>
  </si>
  <si>
    <t>特開2004-360718</t>
  </si>
  <si>
    <t xml:space="preserve">F16B   2/06              </t>
  </si>
  <si>
    <t>F16B  2/06</t>
  </si>
  <si>
    <t>F16B2/06;B23Q3/06;F15B15/06;F15B15/14</t>
  </si>
  <si>
    <t>F16B2/06</t>
  </si>
  <si>
    <t>F16B   2/06@AFI(JP);B23Q   3/06@ALI(JP);F15B  15/06@ALI(JP);F15B  15/14@ALI(JP)</t>
  </si>
  <si>
    <t>F16B   2/06@AFI(JP)</t>
  </si>
  <si>
    <t>B23Q   3/06@AFI(JP);F16B   2/06@AFI(JP);F15B  15/06@ALI(JP);F15B  15/14@ALI(JP);B23Q   3/06@CFI(JP);F16B   2/02@CFI(JP);F15B  15/00@CLI(JP)</t>
  </si>
  <si>
    <t>F16B  2/06        B;B23Q  3/06    303 A;B23Q  3/06    304 B;F15B 15/06        C;F15B 15/06        E;F15B 15/14    380 A</t>
  </si>
  <si>
    <t>岡村　俊雄</t>
  </si>
  <si>
    <t xml:space="preserve">(57)【要約】 【課題】油圧の流量を容易且つ確実に調整可能で且つ流量調整の為の構成を簡単化したクランプ装置を提供する。 【解決手段】クランプ装置１のクランプ本体２に、油圧シリンダ５に接続された油路４０を流れる油圧の流量を調節可能な流量調整弁４２が設けられ、この流量調整弁４２は、油路４０の途中部に形成された弁孔４６と、この弁孔４６に少なくとも部分的に挿入される弁体部４７ａを有し、この弁体部４７ａが弁孔４６に接近／離隔する方向にクランプ本体２に相対移動可能に設けられ弁体部４７ａと弁孔４６との間の隙間を調節可能な弁部材４７とを備えている。 【選択図】図２ </t>
  </si>
  <si>
    <t xml:space="preserve">(57)【特許請求の範囲】 【請求項１】 クランプ本体と、このクランプ本体に進退可能に装着された出力ロッドと、出力ロッドを進出側と退入側の少なくとも一方に駆動する油圧シリンダとを有するクランプ装置において、 前記クランプ本体は、 前記油圧シリンダに接続された油圧給排用の油路と、 この油路を流れる油圧の流量を調節可能な流量調整弁とを有し、 前記流量調整弁は、 前記油路の途中部に形成された弁孔と、 この弁孔に少なくとも部分的に挿入される弁体部を有し、この弁体部が弁孔に接近／離隔する方向にクランプ本体に相対移動可能に設けられ弁体部と弁孔との間の隙間を調節可能な弁部材とを備え、 前記弁部材は、前記弁体部と弁孔との間の隙間をバイパスするバイパス流路と、このバイパス流路を一方向にのみ閉止する逆止弁を有する、 ことを特徴とするクランプ装置。 【請求項２】 前記弁体部に、油圧を微調整する為の切欠状の溝部であって、先端側ほど溝の深さが深い溝部が形成されたことを特徴とする請求項１に記載のクランプ装置。 【請求項３】 クランプ本体と、このクランプ本体に進退可能に装着された出力ロッドと、出力ロッドを進出側と退入側の少なくとも一方に駆動する油圧シリンダとを有するクランプ装置において、 前記クランプ本体は、 前記油圧シリンダに接続された油圧給排用の油路と、 この油路を流れる油圧の流量を調節可能な流量調整弁とを有し、 前記流量調整弁は、 前記油路の途中部に形成された弁座と、 この弁座に対向する弁体部を有し、この弁体部が弁座に対して接近／離隔する方向にクランプ本体に相対移動可能に設けられ弁体部と弁座との間の隙間を調節可能な弁部材とを備え、 前記弁部材は、前記弁体部と弁座との間の隙間をバイパスするバイパス流路と、このバイパス流路を一方向にのみ閉止する逆止弁を有する、 ことを特徴とするクランプ装置。 【請求項４】 前記弁部材は、この弁部材をクランプ本体に対して前記接近／離隔方向に相対移動させる為の操作部を有することを特徴とする請求項１～３の何れかに記載のクランプ装置。 【請求項５】 前記クランプ本体に固定された弁ケースに、前記弁部材が前記出力ロッドの長手方向と交差する方向に螺着されていることを特徴とする請求項１～４の何れかに記載のクランプ装置。 【請求項６】 前記流量調整弁を部分的に覆う防塵カバーが設けられたことを特徴とする請求項１～５の何れかに記載のクランプ装置。 【請求項７】 前記弁部材に、油圧中に混入したエアを排出する為のエア抜き弁が設けられ、このエア抜き弁は、前記油路に連通するエア抜き孔を閉止可能なエア抜き用弁体と、前記弁部材に螺着され前記エア抜き用弁体をエア抜き孔を閉止する方向に押圧可能なネジ部材とを備えたことを特徴とする請求項１～６の何れかに記載のクランプ装置。 </t>
  </si>
  <si>
    <t>SFG0032340849</t>
  </si>
  <si>
    <t>特開2000-145724;特開平09-174361;実開平01-097842</t>
  </si>
  <si>
    <t>特開2000-145724;特開平09-174361;実全平01-097842;特開2000-199503;特開2000-310460;特開2002-276613;特開2003-034500;特開昭55-177510;特開昭61-277582;特開平07-091562;特開平07-180773;特開平08-312609;特開平09-053749;特開平09-079402;特開平10-009717;特開平11-132394;特開平11-280905;異議申立 90／00440 その他 米国特許第５６９５１７７号抄訳;異議申立 90／00441 その他 米国特許第３２０２０６０号抄訳;異議申立 90／00442 その他 米国特許第５１４８８３０号抄訳;異議申立 90／00443 その他 米国特許第３６０５８０８号抄訳;異議申立 90／00444 その他 米国特許第２９２４２３７号抄訳;異議申立 90／00445 その他 米国特許第４３２８８２７号抄訳;実全昭53-053288;実全昭55-012164;実全昭58-030087;実全昭59-059578;実全昭61-033107;実全昭62-183101;実登02505941;特表2002-501155;実公昭39-018634;実公平01-031823</t>
  </si>
  <si>
    <t>拒絶理由通知（拒絶理由の引用文献情報）（2008/08/07）特開2000-145724;先行技術調査（先行技術調査結果の参考文献情報）（2008/08/07）特開平09-174361;先行技術調査（先行技術調査結果の参考文献情報）（2008/08/07）実全平01-097842;登録査定　　（登録査定の参考文献情報）（2008/10/29）特開2000-145724;登録査定　　（登録査定の参考文献情報）（2008/10/29）特開平09-174361;登録査定　　（登録査定の参考文献情報）（2008/10/29）実全平01-097842;審判請求証拠（無効審判請求の引用文献情報）（2009/05/25）;審判請求証拠（無効審判請求の引用文献情報）（2009/05/25）;審判請求証拠（無効審判請求の引用文献情報）（2009/05/25）;審判請求証拠（無効審判請求の引用文献情報）（2009/05/25）;審判請求証拠（無効審判請求の引用文献情報）（2009/05/25）;審判請求証拠（無効審判請求の引用文献情報）（2009/05/25）;審判請求証拠（無効審判請求の引用文献情報）（2009/05/25）特開2000-145724;審判請求証拠（無効審判請求の引用文献情報）（2009/05/25）特開2000-199503;審判請求証拠（無効審判請求の引用文献情報）（2009/05/25）特開2000-310460;審判請求証拠（無効審判請求の引用文献情報）（2009/05/25）特開2002-276613;審判請求証拠（無効審判請求の引用文献情報）（2009/05/25）特開2003-034500;審判請求証拠（無効審判請求の引用文献情報）（2009/05/25）特開昭55-177510;審判請求証拠（無効審判請求の引用文献情報）（2009/05/25）特開昭61-277582;審判請求証拠（無効審判請求の引用文献情報）（2009/05/25）特開平07-091562;審判請求証拠（無効審判請求の引用文献情報）（2009/05/25）特開平07-180773;審判請求証拠（無効審判請求の引用文献情報）（2009/05/25）特開平08-312609;審判請求証拠（無効審判請求の引用文献情報）（2009/05/25）特開平09-053749;審判請求証拠（無効審判請求の引用文献情報）（2009/05/25）特開平09-079402;審判請求証拠（無効審判請求の引用文献情報）（2009/05/25）特開平10-009717;審判請求証拠（無効審判請求の引用文献情報）（2009/05/25）特開平11-132394;審判請求証拠（無効審判請求の引用文献情報）（2009/05/25）特開平11-280905;審判請求証拠（無効審判請求の引用文献情報）（2009/05/25）異議申立 90／00440 その他 米国特許第５６９５１７７号抄訳;審判請求証拠（無効審判請求の引用文献情報）（2009/05/25）異議申立 90／00441 その他 米国特許第３２０２０６０号抄訳;審判請求証拠（無効審判請求の引用文献情報）（2009/05/25）異議申立 90／00442 その他 米国特許第５１４８８３０号抄訳;審判請求証拠（無効審判請求の引用文献情報）（2009/05/25）異議申立 90／00443 その他 米国特許第３６０５８０８号抄訳;審判請求証拠（無効審判請求の引用文献情報）（2009/05/25）異議申立 90／00444 その他 米国特許第２９２４２３７号抄訳;審判請求証拠（無効審判請求の引用文献情報）（2009/05/25）異議申立 90／00445 その他 米国特許第４３２８８２７号抄訳;審判請求証拠（無効審判請求の引用文献情報）（2009/05/25）実全昭53-053288;審判請求証拠（無効審判請求の引用文献情報）（2009/05/25）実全昭55-012164;審判請求証拠（無効審判請求の引用文献情報）（2009/05/25）実全昭58-030087;審判請求証拠（無効審判請求の引用文献情報）（2009/05/25）実全昭59-059578;審判請求証拠（無効審判請求の引用文献情報）（2009/05/25）実全昭61-033107;審判請求証拠（無効審判請求の引用文献情報）（2009/05/25）実全昭62-183101;審判請求証拠（無効審判請求の引用文献情報）（2009/05/25）実登02505941;審判請求証拠（無効審判請求の引用文献情報）（2009/05/25）特表2002-501155;審判請求証拠（無効審判請求の引用文献情報）（2009/05/25）実公昭39-018634;審判請求証拠（無効審判請求の引用文献情報）（2009/05/25）実公平01-031823</t>
  </si>
  <si>
    <t>審判請求証拠（無効審判請求の引用文献情報）（2009/05/25）</t>
  </si>
  <si>
    <t>審判請求証拠（無効審判請求の引用文献情報）（2009/05/25）特開2000-145724</t>
  </si>
  <si>
    <t>審判請求証拠（無効審判請求の引用文献情報）（2009/05/25）特開2000-199503</t>
  </si>
  <si>
    <t>審判請求証拠（無効審判請求の引用文献情報）（2009/05/25）特開2000-310460</t>
  </si>
  <si>
    <t>審判請求証拠（無効審判請求の引用文献情報）（2009/05/25）特開2002-276613</t>
  </si>
  <si>
    <t>審判請求証拠（無効審判請求の引用文献情報）（2009/05/25）特開2003-034500</t>
  </si>
  <si>
    <t>審判請求証拠（無効審判請求の引用文献情報）（2009/05/25）特開昭55-177510</t>
  </si>
  <si>
    <t>審判請求証拠（無効審判請求の引用文献情報）（2009/05/25）特開昭61-277582</t>
  </si>
  <si>
    <t>審判請求証拠（無効審判請求の引用文献情報）（2009/05/25）特開平07-091562</t>
  </si>
  <si>
    <t>審判請求証拠（無効審判請求の引用文献情報）（2009/05/25）特開平07-180773</t>
  </si>
  <si>
    <t>審判請求証拠（無効審判請求の引用文献情報）（2009/05/25）特開平08-312609</t>
  </si>
  <si>
    <t>審判請求証拠（無効審判請求の引用文献情報）（2009/05/25）特開平09-053749</t>
  </si>
  <si>
    <t>審判請求証拠（無効審判請求の引用文献情報）（2009/05/25）特開平09-079402</t>
  </si>
  <si>
    <t>審判請求証拠（無効審判請求の引用文献情報）（2009/05/25）特開平10-009717</t>
  </si>
  <si>
    <t>審判請求証拠（無効審判請求の引用文献情報）（2009/05/25）特開平11-132394</t>
  </si>
  <si>
    <t>審判請求証拠（無効審判請求の引用文献情報）（2009/05/25）特開平11-280905</t>
  </si>
  <si>
    <t>審判請求証拠（無効審判請求の引用文献情報）（2009/05/25）異議申立 90／00440 その他 米国特許第５６９５１７７号抄訳</t>
  </si>
  <si>
    <t>審判請求証拠（無効審判請求の引用文献情報）（2009/05/25）異議申立 90／00441 その他 米国特許第３２０２０６０号抄訳</t>
  </si>
  <si>
    <t>審判請求証拠（無効審判請求の引用文献情報）（2009/05/25）異議申立 90／00442 その他 米国特許第５１４８８３０号抄訳</t>
  </si>
  <si>
    <t>審判請求証拠（無効審判請求の引用文献情報）（2009/05/25）異議申立 90／00443 その他 米国特許第３６０５８０８号抄訳</t>
  </si>
  <si>
    <t>審判請求証拠（無効審判請求の引用文献情報）（2009/05/25）異議申立 90／00444 その他 米国特許第２９２４２３７号抄訳</t>
  </si>
  <si>
    <t>審判請求証拠（無効審判請求の引用文献情報）（2009/05/25）異議申立 90／00445 その他 米国特許第４３２８８２７号抄訳</t>
  </si>
  <si>
    <t>審判請求証拠（無効審判請求の引用文献情報）（2009/05/25）実全昭53-053288</t>
  </si>
  <si>
    <t>審判請求証拠（無効審判請求の引用文献情報）（2009/05/25）実全昭55-012164</t>
  </si>
  <si>
    <t>審判請求証拠（無効審判請求の引用文献情報）（2009/05/25）実全昭58-030087</t>
  </si>
  <si>
    <t>審判請求証拠（無効審判請求の引用文献情報）（2009/05/25）実全昭59-059578</t>
  </si>
  <si>
    <t>審判請求証拠（無効審判請求の引用文献情報）（2009/05/25）実全昭61-033107</t>
  </si>
  <si>
    <t>審判請求証拠（無効審判請求の引用文献情報）（2009/05/25）実全昭62-183101</t>
  </si>
  <si>
    <t>審判請求証拠（無効審判請求の引用文献情報）（2009/05/25）実登02505941</t>
  </si>
  <si>
    <t>審判請求証拠（無効審判請求の引用文献情報）（2009/05/25）特表2002-501155</t>
  </si>
  <si>
    <t>審判請求証拠（無効審判請求の引用文献情報）（2009/05/25）実公昭39-018634</t>
  </si>
  <si>
    <t>審判請求証拠（無効審判請求の引用文献情報）（2009/05/25）実公平01-031823</t>
  </si>
  <si>
    <t>審判審判2009-800223号</t>
  </si>
  <si>
    <t>吉野石膏　株式会社</t>
  </si>
  <si>
    <t>2010/06/15;2012/05/09</t>
  </si>
  <si>
    <t>平22年（行ケ）第10234号</t>
  </si>
  <si>
    <t>審判（受付）:20091028:60:審判請求書（その他の請求書・申立書を含む）;審判（発送）:20091111:20:審判番号通知;審判（発送）:20091111:22:審判官指定（変更）通知;審判（庁内）:20091113:95:予告登録通知;審判（発送）:20091126:17:請求書副本の送達通知（答弁指令）;審判（発送）:20091126:20:審判番号通知;審判（発送）:20091126:22:審判官指定（変更）通知;審判（庁内）:20091201:3012:郵便送達報告書;審判（受付）:20100125:57:答弁書（審判事件答弁書・異議答弁書）;審判（受付）:20100125:611:訂正請求書;審判（発送）:20100208:22:審判官指定（変更）通知;審判（発送）:20100208:22:審判官指定（変更）通知;審判（発送）:20100209:1851:答弁書副本の送付通知;審判（発送）:20100209:1855:訂正請求書副本の送付通知;審判（発送）:20100210:22:審判官指定（変更）通知;審判（発送）:20100210:22:審判官指定（変更）通知;審判（受付）:20100422:6513:口頭審理陳述要領書;審判（受付）:20100422:6513:口頭審理陳述要領書;審判（発送）:20100426:1860:口頭審理陳述要領書副本の送付通知;審判（庁内）:20100427:309:調書;審判（庁内）:20100428:302:応対記録;審判（庁内）:20100428:302:応対記録;審判（発送）:20100623:03:審決;審判（発送）:20100623:03:審決;審判（庁内）:20100628:3012:郵便送達報告書;審判（庁内）:20100629:3012:郵便送達報告書;審判（受付）:20110413:612:訂正申立;審判（発送）:20110511:22:審判官指定（変更）通知;審判（発送）:20110511:22:審判官指定（変更）通知;審判（発送）:20110511:2891:通知書（その他）期間有;審判（受付）:20110519:611:訂正請求書;審判（受付）:20110523:523:手続補正書（自発・内容）;審判（庁内）:20110608:94:閲覧照会;審判（庁内）:20110609:941:閲覧貸出;審判（庁内）:20110614:942:閲覧返却;審判（発送）:20110826:173:訂正請求副本送付通知（弁駁指令）;審判（発送）:20110826:22:審判官指定（変更）通知;審判（発送）:20110826:22:審判官指定（変更）通知;審判（受付）:20110927:58:弁駁書（審判事件答弁書・異議答弁書）;審判（発送）:20120330:1852:弁駁書副本の送付通知;審判（発送）:20120330:1852:弁駁書副本の送付通知;審判（発送）:20120330:23:審理終結通知書;審判（発送）:20120330:23:審理終結通知書;審判（発送）:20120516:03:審決;審判（発送）:20120516:03:審決;審判（庁内）:20120521:3012:郵便送達報告書;審判（庁内）:20120522:3012:郵便送達報告書;審判（庁内）:20120710:96:確定登録通知</t>
  </si>
  <si>
    <t>特願2003-180533</t>
  </si>
  <si>
    <t>特許04202838</t>
  </si>
  <si>
    <t>特開2005-015263</t>
  </si>
  <si>
    <t xml:space="preserve">C01F  11/46              </t>
  </si>
  <si>
    <t>C01F 11/46</t>
  </si>
  <si>
    <t>C01F11/46;B01D50/00;B09B3/00</t>
  </si>
  <si>
    <t>C01F11/46</t>
  </si>
  <si>
    <t>C01F  11/46@AFI(JP);B01D  50/00@ALI(JP);B09B   3/00@ALI(JP)</t>
  </si>
  <si>
    <t>C01F  11/46@AFI(JP)</t>
  </si>
  <si>
    <t>B09B   3/00@AFI(JP);C01F  11/46@AFI(JP);B01D  50/00@ALI(JP);B09B   3/00@CFI(JP);C01F  11/00@CFI(JP);B01D  50/00@CLI(JP)</t>
  </si>
  <si>
    <t>B09B   3/00@AFI(JP)</t>
  </si>
  <si>
    <t>C01F 11/46        D;B01D 50/00    501 C;B01D 50/00    501 J;B01D 50/00    502 B;B09B  3/00    303 A;C01F 11/46        D</t>
  </si>
  <si>
    <t>503230760;000000240</t>
  </si>
  <si>
    <t>中井　潤</t>
  </si>
  <si>
    <t xml:space="preserve">(57)【要約】 【課題】石膏廃材を焼成して無水石膏を焼成するにあたって、硫黄酸化物の発生を大幅に抑制することができ、高純度のＩＩ型無水石膏を低燃費で焼成する。 【解決手段】内筒１２の内部で燃料Ｇを燃焼させて内筒１２の下部の開口部１５から燃焼ガスを噴出させ、内筒１２を囲繞し、下部１３ａが逆円錐状に形成された本体１３に石膏廃材Ｍを供給し、本体１３の内部で石膏廃材Ｍを３３０℃以上８４０℃以下に加熱しながら、燃焼ガスによって流動化させ、生じた無水石膏Ｐを本体１３の内部から外部に排出する。内筒１２及び本体１３を備える無水石膏焼成炉１から排出される燃焼ガスを集塵して捕集されるダストＤの７０質量％以上を、無水石膏焼成炉１に戻すこと、集塵を２段階で行い、前段の集塵を集塵効率９０％以上のサイクロン２で行うことが好ましい。 【選択図】図１ </t>
  </si>
  <si>
    <t xml:space="preserve">(57)【特許請求の範囲】 【請求項１】 内筒の内部で燃料を燃焼させて該内筒の下部の開口部から燃焼ガスを噴出させ、前記内筒を囲繞し、下部が逆円錐状に形成された本体に石膏廃材を供給し、該本体の内部で該石膏廃材を３３０℃以上８４０℃以下に加熱しながら、前記燃焼ガスによって流動化させ、生じた無水石膏を前記本体の内部から外部に排出することを特徴とする無水石膏の製造方法。 【請求項２】 前記内筒及び本体を備える無水石膏焼成炉から排出される燃焼ガスを集塵して捕集されるダストの７０質量％以上を、該無水石膏焼成炉に戻すことを特徴とする請求項１に記載の無水石膏の製造方法。 【請求項３】 前記集塵を２段階で行い、前段の集塵を集塵効率９０％以上のサイクロンで行うことを特徴とする請求項２に記載の無水石膏の製造方法。 【請求項４】 前記前段の集塵を行うサイクロンを、前記無水石膏焼成炉の直上に配置し、該サイクロンにて集塵したダストを輸送機を介さずに直接該無水石膏焼成炉に戻すことを特徴とする請求項３に記載の無水石膏の製造方法。 【請求項５】 下部に開口部を備えた内筒と、該内筒を囲繞し、下部が逆円錐状に形成された本体とを備え、前記内筒の内部で燃料が燃焼するとともに、前記開口部より燃焼ガスが噴出し、前記本体の内部に供給された石膏廃材が該本体の内部で加熱されながら、前記燃焼ガスによって流動化し、前記本体の内部から外部に無水石膏として排出される無水石膏焼成炉と、該無水石膏焼成炉から排出される燃焼ガスが導入され、該燃焼ガスに含まれるダストを第一段階で集塵する、該無水石膏焼成炉直上に配置されたサイクロンと、該サイクロンの排気を第二段階で集塵する集塵機とを備え、該サイクロン及び該集塵機で捕集したダストを該無水石膏焼成炉に戻す経路を有することを特徴とする無水石膏焼成システム。 </t>
  </si>
  <si>
    <t>SFG0032356757</t>
  </si>
  <si>
    <t>特開昭60-204644;特開昭62-202844;特開平05-170493;特開平10-036149;特開平10-230242;特開平11-049515;特開2000-034143;特開2001-146420;特開2002-068740;特開2002-087816</t>
  </si>
  <si>
    <t>特開2000-034143;特開2001-146420;特開2002-068740;特開2002-087816;特開昭60-204644;特開昭62-202844;特開平05-170493;特開平10-036149;特開平10-230242;特開平11-049515;特開2002-086126;特開2003-117343;特開平06-279075;特開平11-100244;特公昭60-009852;異議申立 90／00870 国内図書館 新しい資源・セッコウとその利用、株式会社ソフトサイエンス社、19760320、第１版、Ｐ１９０－１９１;異議申立 90／00871 国内図書館 石膏石灰ハンドブック、株式会社技報堂、19720615、１版１刷、Ｐ４４４－４４５;特許02571374;特許04202838</t>
  </si>
  <si>
    <t>登録査定　　（登録査定の参考文献情報）（2008/09/17）特開2000-034143;登録査定　　（登録査定の参考文献情報）（2008/09/17）特開2001-146420;登録査定　　（登録査定の参考文献情報）（2008/09/17）特開2002-068740;登録査定　　（登録査定の参考文献情報）（2008/09/17）特開2002-087816;登録査定　　（登録査定の参考文献情報）（2008/09/17）特開昭60-204644;登録査定　　（登録査定の参考文献情報）（2008/09/17）特開昭62-202844;登録査定　　（登録査定の参考文献情報）（2008/09/17）特開平05-170493;登録査定　　（登録査定の参考文献情報）（2008/09/17）特開平10-036149;登録査定　　（登録査定の参考文献情報）（2008/09/17）特開平10-230242;登録査定　　（登録査定の参考文献情報）（2008/09/17）特開平11-049515;審判請求証拠（無効審判請求の引用文献情報）（2009/10/28）特開2002-086126;審判請求証拠（無効審判請求の引用文献情報）（2009/10/28）特開2003-117343;審判請求証拠（無効審判請求の引用文献情報）（2009/10/28）特開平06-279075;審判請求証拠（無効審判請求の引用文献情報）（2009/10/28）特開平10-230242;審判請求証拠（無効審判請求の引用文献情報）（2009/10/28）特開平11-100244;審判請求証拠（無効審判請求の引用文献情報）（2009/10/28）特公昭60-009852;審判請求証拠（無効審判請求の引用文献情報）（2009/10/28）異議申立 90／00870 国内図書館 新しい資源・セッコウとその利用、株式会社ソフトサイエンス社、19760320、第１版、Ｐ１９０－１９１;審判請求証拠（無効審判請求の引用文献情報）（2009/10/28）異議申立 90／00871 国内図書館 石膏石灰ハンドブック、株式会社技報堂、19720615、１版１刷、Ｐ４４４－４４５;審判請求証拠（無効審判請求の引用文献情報）（2009/10/28）特許02571374;審判請求証拠（無効審判請求の引用文献情報）（2009/10/28）特許04202838</t>
  </si>
  <si>
    <t>Ｃａ</t>
  </si>
  <si>
    <t>審判請求証拠（無効審判請求の引用文献情報）（2009/10/28）特開2002-086126</t>
  </si>
  <si>
    <t>審判請求証拠（無効審判請求の引用文献情報）（2009/10/28）特開2003-117343</t>
  </si>
  <si>
    <t>審判請求証拠（無効審判請求の引用文献情報）（2009/10/28）特開平06-279075</t>
  </si>
  <si>
    <t>審判請求証拠（無効審判請求の引用文献情報）（2009/10/28）特開平10-230242</t>
  </si>
  <si>
    <t>審判請求証拠（無効審判請求の引用文献情報）（2009/10/28）特開平11-100244</t>
  </si>
  <si>
    <t>審判請求証拠（無効審判請求の引用文献情報）（2009/10/28）特公昭60-009852</t>
  </si>
  <si>
    <t>審判請求証拠（無効審判請求の引用文献情報）（2009/10/28）異議申立 90／00870 国内図書館 新しい資源・セッコウとその利用、株式会社ソフトサイエンス社、19760320、第１版、Ｐ１９０－１９１</t>
  </si>
  <si>
    <t>審判請求証拠（無効審判請求の引用文献情報）（2009/10/28）異議申立 90／00871 国内図書館 石膏石灰ハンドブック、株式会社技報堂、19720615、１版１刷、Ｐ４４４－４４５</t>
  </si>
  <si>
    <t>審判請求証拠（無効審判請求の引用文献情報）（2009/10/28）特許02571374</t>
  </si>
  <si>
    <t>審判請求証拠（無効審判請求の引用文献情報）（2009/10/28）特許04202838</t>
  </si>
  <si>
    <t>審判査定不服2006-015946号</t>
  </si>
  <si>
    <t>株式会社ディスコ</t>
  </si>
  <si>
    <t>審判（受付）:20060725:60:審判請求書（その他の請求書・申立書を含む）;審判（受付）:20060824:523:手続補正書（自発・内容）;審判（発送）:20060904:11:手続補正指令書（請求）（長官）;審判（受付）:20060929:51:手続補正書（方式）;審判（庁内）:20061016:91:審査前置移管;審判（発送）:20061018:21:審査前置移管通知;審判（庁内）:20061110:921:審査前置登録</t>
  </si>
  <si>
    <t>特願2003-193587</t>
  </si>
  <si>
    <t>特許03887614</t>
  </si>
  <si>
    <t>特開2004-158822</t>
  </si>
  <si>
    <t xml:space="preserve">H01L  21/301             </t>
  </si>
  <si>
    <t>H01L 21/301;B24B 27/06</t>
  </si>
  <si>
    <t>H01L 21/301</t>
  </si>
  <si>
    <t>H01L21/301;B24B27/06</t>
  </si>
  <si>
    <t>H01L21/301</t>
  </si>
  <si>
    <t>H01L  21/301@AFI(JP);B24B  27/06@ALI(JP)</t>
  </si>
  <si>
    <t>H01L  21/301@AFI(JP)</t>
  </si>
  <si>
    <t>B24B  27/06@AFI(JP);H01L  21/301@AFI(JP);B24B  27/06@CFI(JP);H01L  21/02@CFI(JP)</t>
  </si>
  <si>
    <t>B24B  27/06@AFI(JP);H01L  21/301@AFI(JP)</t>
  </si>
  <si>
    <t>B24B  27/06@AFI(JP)</t>
  </si>
  <si>
    <t>B24B 27/06        M;H01L 21/78        F</t>
  </si>
  <si>
    <t>H01L 21/78        F;B24B 27/06        M</t>
  </si>
  <si>
    <t>3C058 AA03;3C058 AA18;3C058 CB03;3C058 DA17</t>
  </si>
  <si>
    <t>石綿　総一</t>
  </si>
  <si>
    <t>切削方法</t>
  </si>
  <si>
    <t xml:space="preserve">(57)【要約】　　　（修正有） 【課題】ブレードとスピンドルとを有する切削手段を２つ有する精密切削装置において、被加工物の切削の生産性を向上させる。 【解決手段】２つのスピンドル２０、２１を略一直線上に配設し、スピンドルに装着したブレード２２，２３が対峙するように切削手段を構成する。そして、スピンドルに対して垂直方向に被加工物１４を移動させて、２つのブレードによって同時に切削を行い、生産性を向上させる。 【選択図】図６ </t>
  </si>
  <si>
    <t xml:space="preserve">(57)【特許請求の範囲】 【請求項１】 一方のモーターの駆動により回転する一方のネジと、他方のモーターの駆動により回転する他方のネジとが基台のＹ軸方向に配設され、 該一方のネジには、該一方のネジの回転によりＹ軸方向に移動する第一のスピンドル支持部材が係合し、該他方のネジには、該他方のネジの回転によりＹ軸方向に移動する第二のスピンドル支持部材が係合し、 第一のスピンドルの先端には第一のブレードが装着され、第二のスピンドルには第二のブレードが装着され、 該第一のスピンドルと該第二のスピンドルとは、該第一のブレードと該第二のブレードとが対峙するよう該Ｙ軸方向に略一直線上に配設され、 半導体ウェーハを吸引保持するチャックテーブルが、Ｘ軸方向に移動可能に配設されている精密切削装置を用いて円形状を呈する半導体ウェーハを切削する切削方法であって、 該第一のブレードと該第二のブレードとをチャックテーブルに保持された円形状を呈する半導体ウェーハのＹ軸方向の両端部に位置付け、該第一のスピンドル及び該第二のスピンドルを下降させると共に該チャックテーブルをＸ軸方向に移動させて、Ｙ軸方向の最も外側に形成されたストリートを該第一のブレード及び該第二のブレードによって２本同時に切削し、 該第一のスピンドル及び該第二のスピンドルを中心に向けて所定距離割り出し送りしながら、該チャックテーブルをＸ軸方向に移動させてストリートを２本ずつＸ軸方向に切削する切削方法。 【請求項２】 一方のモーターの駆動により回転する一方のネジと、他方のモーターの駆動により回転する他方のネジとが基台のＹ軸方向に配設され、 該一方のネジには、該一方のネジの回転によりＹ軸方向に移動する第一のスピンドル支持部材が係合し、該他方のネジには、該他方のネジの回転によりＹ軸方向に移動する第二のスピンドル支持部材が係合し、 該第一のスピンドル支持部材の下部には第一のスピンドルが配設され、該第二のスピンドル支持部材の下部には第二のスピンドルが配設され、 該第一のスピンドルの先端には第一のブレードが装着され、該第二のスピンドルには第二のブレードが装着され、 該第一のスピンドルと該第二のスピンドルとは、該第一のブレードと該第二のブレードとが対峙するよう該Ｙ軸方向に略一直線上に配設され、 半導体ウェーハを吸引保持するチャックテーブルが、Ｘ軸方向に移動可能に配設されている精密切削装置を用いて円形状を呈する半導体ウェーハを切削する切削方法であって、 該第一のブレードと該第二のブレードとを衝突しない範囲で接近させてチャックテーブルに保持された円形状を呈する半導体ウェーハの中央部に位置させ、該第一のスピンドル及び該第二のスピンドルを下降させると共に該チャックテーブルをＸ軸方向に移動させ、該円形状を呈する半導体ウェーハの中央部に形成されたストリートを２本同時に切削し、 該第一のスピンドル及び該第二のスピンドルを該中央部から離隔する方向に所定間隔毎に割り出し送りさせ、該チャックテーブルをＸ軸方向に移動させてストリートを２本ずつＸ軸方向に切削する切削方法。 【請求項３】 一方のモーターの駆動により回転する一方のネジと、他方のモーターの駆動により回転する他方のネジとが基台のＹ軸方向に配設され、 該一方のネジには、該一方のネジの回転によりＹ軸方向に移動する第一のスピンドル支持部材が係合し、該他方のネジには、該他方のネジの回転によりＹ軸方向に移動する第二のスピンドル支持部材が係合し、 該第一のスピンドル支持部材の下部には第一のスピンドルが配設され、該第二のスピンドル支持部材の下部には第二のスピンドルが配設され、 該第一のスピンドルの先端には第一のブレードが装着され、該第二のスピンドルには第二のブレードが装着され、 該第一のスピンドルと該第二のスピンドルとは、該第一のブレードと該第二のブレードとが対峙するよう該Ｙ軸方向に略一直線上に配設され、 半導体ウェーハを吸引保持するチャックテーブルが、Ｘ軸方向に移動可能に配設されている精密切削装置を用いて正方形または長方形の半導体ウェーハを切削する切削方法であって、 該第一のブレードがチャックテーブルに保持された正方形または長方形の被加工物の端部に位置付けられ、該第二のブレードが該被加工物の中央部に位置付けられ、 該第一のスピンドル及び該第二のスピンドルを下降させると共に、該チャックテーブルをＸ軸方向に移動させ、該被加工物の端部及び中央部に形成されたストリートをＸ軸方向に２本同時に切削し、 該第一のスピンドルと該第二のスピンドルとの間隔を維持したまま、該第一のスピンドル及び該第二のスピンドルをもう片方の端部の方向に割り出し送りし、該チャックテーブルをＸ軸方向に移動させてストリートを２本ずつ切削する切削方法。 </t>
  </si>
  <si>
    <t>特願平09-176935の分割（44条1項）</t>
  </si>
  <si>
    <t>SFG0032171216</t>
  </si>
  <si>
    <t>IL00125189A;IL00125189D;IL00143630A;IL00143630D;特開平11-026402;特許03493282;特開平11-074228;特開2003-334751;特開2004-158822;特許03887614;TW00418505B;US6102023;US6361404</t>
  </si>
  <si>
    <t>審判査定不服2006-015946号;審判審判2007-800278号;審判審判2008-390102号;審判審判2009-390051号</t>
  </si>
  <si>
    <t>実開昭59-156753;特開2001-168065;特開平10-064853</t>
  </si>
  <si>
    <t>実全昭59-156753;特開2001-168065;特開平10-064853;実全平03-016343</t>
  </si>
  <si>
    <t>拒絶理由通知（拒絶理由の引用文献情報）（2006/01/26）実全昭59-156753;拒絶査定　　（拒絶査定の引用文献情報）（2006/06/21）実全昭59-156753;登録査定　　（登録査定の参考文献情報）（2006/10/30）特開2001-168065;登録査定　　（登録査定の参考文献情報）（2006/10/30）特開平10-064853;登録査定　　（登録査定の参考文献情報）（2006/10/30）実全昭59-156753;審判請求証拠（無効審判請求の引用文献情報）（2007/12/26）実全昭59-156753;審判請求証拠（無効審判請求の引用文献情報）（2007/12/26）実全平03-016343</t>
  </si>
  <si>
    <t>スル－プツトの向上;ダイシング－装置－ブレ－ドダイシング装置;チツプ化工程</t>
  </si>
  <si>
    <t>審判審判2007-800278号</t>
  </si>
  <si>
    <t>本間工業　株式会社</t>
  </si>
  <si>
    <t>2008/06/24;2009/01/27</t>
  </si>
  <si>
    <t>平20年（行ケ）第10294号;平21年（行ケ）第10046号</t>
  </si>
  <si>
    <t>平21年（行サ）第442号</t>
  </si>
  <si>
    <t>2008/07/31;2009/02/26</t>
  </si>
  <si>
    <t>2008/09/29;2010/01/14</t>
  </si>
  <si>
    <t>審判（受付）:20071227:60:審判請求書（その他の請求書・申立書を含む）;審判（発送）:20080118:20:審判番号通知;審判（発送）:20080118:22:審判官指定（変更）通知;審判（庁内）:20080118:95:予告登録通知;審判（発送）:20080128:17:請求書副本の送達通知（答弁指令）;審判（発送）:20080128:20:審判番号通知;審判（発送）:20080128:22:審判官指定（変更）通知;審判（庁内）:20080201:3012:郵便送達報告書;審判（受付）:20080326:57:答弁書（審判事件答弁書・異議答弁書）;審判（発送）:20080407:1851:答弁書副本の送付通知;審判（発送）:20080407:22:審判官指定（変更）通知;審判（発送）:20080407:22:審判官指定（変更）通知;審判（発送）:20080411:22:審判官指定（変更）通知;審判（発送）:20080411:22:審判官指定（変更）通知;審判（受付）:20080421:781:上申書（出願人・請求人）;審判（受付）:20080514:6513:口頭審理陳述要領書;審判（受付）:20080514:6513:口頭審理陳述要領書;審判（庁内）:20080515:309:調書;審判（受付）:20080602:782:上申書（被請求人・権利者）;審判（発送）:20080610:1858:上申書副本の送付通知;審判（発送）:20080610:23:審理終結通知書;審判（発送）:20080610:23:審理終結通知書;審判（発送）:20080703:03:審決;審判（発送）:20080703:03:審決;審判（庁内）:20080708:3012:郵便送達報告書;審判（庁内）:20080715:3012:郵便送達報告書;審判（発送）:20081008:2891:通知書（その他）期間有;審判（受付）:20081017:611:訂正請求書;審判（発送）:20081024:173:訂正請求副本送付通知（弁駁指令）;審判（受付）:20081114:58:弁駁書（審判事件答弁書・異議答弁書）;審判（発送）:20081120:1852:弁駁書副本の送付通知;審判（庁内）:20090116:3013:庁内書類（その他の庁内書類）;審判（庁内）:20090123:309:調書;審判（発送）:20090205:03:審決;審判（発送）:20090205:03:審決;審判（庁内）:20090210:3012:郵便送達報告書;審判（庁内）:20090212:3012:郵便送達報告書;審判（庁内）:20100115:96:確定登録通知</t>
  </si>
  <si>
    <t>審判審判2008-390102号</t>
  </si>
  <si>
    <t>株式会社　ディスコ</t>
  </si>
  <si>
    <t>審判（受付）:20080917:60:審判請求書（その他の請求書・申立書を含む）;審判（発送）:20081001:20:審判番号通知;審判（庁内）:20081002:95:予告登録通知;審判（発送）:20081008:22:審判官指定（変更）通知;審判（発送）:20081008:234:手続中止通知書;審判（庁内）:20081021:9611:請求取下登録</t>
  </si>
  <si>
    <t>審判審判2009-390051号</t>
  </si>
  <si>
    <t>審判（受付）:20090415:60:審判請求書（その他の請求書・申立書を含む）;審判（発送）:20090430:20:審判番号通知;審判（発送）:20090430:22:審判官指定（変更）通知;審判（庁内）:20090501:95:予告登録通知;審判（発送）:20090513:131:訂正拒絶理由通知書;審判（発送）:20090514:2892:通知書（その他）期間無;審判（受付）:20090608:53:意見書;審判（発送）:20090616:23:審理終結通知書;審判（発送）:20090709:03:審決;審判（庁内）:20090714:3012:郵便送達報告書;審判（庁内）:20090916:96:確定登録通知</t>
  </si>
  <si>
    <t>審判審判2010-800110号</t>
  </si>
  <si>
    <t>南条　雅裕;瀬田　あや子;松崎　隆</t>
  </si>
  <si>
    <t>審判（受付）:20100629:60:審判請求書（その他の請求書・申立書を含む）;審判（発送）:20100709:20:審判番号通知;審判（発送）:20100709:22:審判官指定（変更）通知;審判（庁内）:20100712:95:予告登録通知;審判（発送）:20100715:17:請求書副本の送達通知（答弁指令）;審判（発送）:20100715:20:審判番号通知;審判（発送）:20100715:22:審判官指定（変更）通知;審判（発送）:20100715:22:審判官指定（変更）通知;審判（庁内）:20100721:3012:郵便送達報告書;審判（受付）:20100913:57:答弁書（審判事件答弁書・異議答弁書）;審判（発送）:20101130:1851:答弁書副本の送付通知;審判（発送）:20101130:22:審判官指定（変更）通知;審判（発送）:20101130:22:審判官指定（変更）通知;審判（発送）:20101201:22:審判官指定（変更）通知;審判（発送）:20101201:22:審判官指定（変更）通知;審判（発送）:20101203:2892:通知書（その他）期間無;審判（発送）:20101203:2892:通知書（その他）期間無;審判（受付）:20110111:6513:口頭審理陳述要領書;審判（発送）:20110118:1860:口頭審理陳述要領書副本の送付通知;審判（受付）:20110127:6513:口頭審理陳述要領書;審判（庁内）:20110128:309:調書;審判（発送）:20110408:22:審判官指定（変更）通知;審判（発送）:20110408:22:審判官指定（変更）通知;審判（発送）:20110510:03:審決;審判（発送）:20110510:03:審決;審判（庁内）:20110516:3012:郵便送達報告書;審判（庁内）:20110517:3012:郵便送達報告書;審判（庁内）:20110701:96:確定登録通知;審判（庁内）:20110712:94:閲覧照会;審判（庁内）:20110713:941:閲覧貸出;審判（庁内）:20110715:942:閲覧返却;審判（受付）:20120224:6519:費用の額の決定請求書</t>
  </si>
  <si>
    <t>特願2003-205872</t>
  </si>
  <si>
    <t>特許04109165</t>
  </si>
  <si>
    <t>特開2005-029430</t>
  </si>
  <si>
    <t xml:space="preserve">C01B  11/02              </t>
  </si>
  <si>
    <t>C01B 11/02</t>
  </si>
  <si>
    <t>C01B11/02;A01N25/00;A01N59/00;A01N59/08;A01N61/00</t>
  </si>
  <si>
    <t>C01B11/02</t>
  </si>
  <si>
    <t>C01B  11/02@AFI(JP)</t>
  </si>
  <si>
    <t>C01B  11/02@AFI(JP);A01N  25/00@ALI(JP);A01N  59/00@ALI(JP);A01N  59/08@ALI(JP);A01N  61/00@ALI(JP);C01B  11/00@CFI(JP);A01N  25/00@CLI(JP);A01N  59/00@CLI(JP);A01N  59/08@CLI(JP);A01N  61/00@CLI(JP)</t>
  </si>
  <si>
    <t>深見　久郎;森田　俊雄;仲村　義平;堀井　豊;野田　久登;酒井　將行;門多　透</t>
  </si>
  <si>
    <t xml:space="preserve">(57)【要約】 【課題】二酸化塩素ガスを発生する粉状あるいは粒状の組成物は空気中の湿分により反応が進行するため湿分に左右されたり、時間的経過と共に発生量が減少するので交換、補充を要するという課題があった。 【解決手段】亜塩素酸アルカリに酸と吸水性樹脂と粉状のガス発生調節剤とを添加し、ゲル化させて二酸化塩素ガスを持続的に発生させる。 【選択図】なし </t>
  </si>
  <si>
    <t>特願2003-168497</t>
  </si>
  <si>
    <t xml:space="preserve">(57)【特許請求の範囲】 【請求項１】 亜塩素酸塩水溶液に、有機酸又は無機酸と、セピオライト又はセピオライトおよび吸水性樹脂と、を添加し、ゲル化させて二酸化塩素ガスを持続的に発生させることを特徴とする二酸化塩素ガスの発生方法。 【請求項２】 固形亜塩素酸塩と、固形有機酸と、セピオライト又はセピオライトおよび吸水性樹脂と、を混合し、使用前に水を添加しゲル化させて二酸化塩素ガスを持続的に発生させることを特徴とする二酸化塩素ガスの発生方法。 【請求項３】 固形亜塩素酸塩と、セピオライト又はセピオライトおよび吸水性樹脂と、を混合し、使用前に有機酸又は無機酸の溶液を添加しゲル化させて二酸化塩素ガスを持続的に発生させることを特徴とする二酸化塩素ガスの発生方法。 【請求項４】 ゲル化させて生成するゲル状組成物は、３．９～７．０重量％の亜塩素酸ナトリウム、７．２～９．８重量％の吸水性樹脂、２．８～３．６重量％のセピオライト、２．７～１０．５重量％の有機酸、７０～７２重量％の水を含む請求項１，２又は３に記載の二酸化塩素ガスの発生方法。 </t>
  </si>
  <si>
    <t>SFG0032368653</t>
  </si>
  <si>
    <t>特開平04-046002;特開2003-012424;特開2000-211901;特開平02-055201;特開平01-099559;特開昭64-034904;特開昭63-246304;特開昭61-181532;特開昭60-180902;特開平11-278808</t>
  </si>
  <si>
    <t>化学大辞典編集委員会,縮刷版  化学大辞典1,日本,共立出版株式会社,1979年11月10日,縮刷版第23刷,20頁</t>
  </si>
  <si>
    <t>特開2003-012424;特開平04-046002;審引用／抽論 70／13358 国内図書館 化学大辞典編集委員会、縮刷版　化学大辞典１、共立出版株式会社、19791110、縮刷版第２３刷、２０頁;特開2000-211901;特開昭60-180902;特開昭61-181532;特開昭63-246304;特開昭64-034904;特開平01-099559;特開平02-055201;特開平11-278808;特開2000-050851;特開2000-063217;特開2003-145165;特開昭57-022102;特開平02-051581;特開平06-067368;特開平10-182105;特開平11-255502;異議申立 00／00459 その他 分析・試験報告書、株式会社住化分析センター、20100615;異議申立 00／00460 外国図書館 ＴＨＥ　ＣＨＬＯＲＩＮＥ　ＤＩＯＸＩＤＥ　ＨＡＮＤＢＯＯＫ、1998、Ｐ７－２２;異議申立 00／00461 国内雑誌 じょいんと　［ＯＮＬＩＮＥ］、株式会社タクミナ、200104、第８８号、Ｐ５－６;異議申立 00／00462 その他 平成１７年度　標準技術集・水処理技術、特許庁ホームページ　［ｏｎｌｉｎｅ］、Ｐ１１１－１１９;特表2001-522773</t>
  </si>
  <si>
    <t>拒絶理由通知（拒絶理由の引用文献情報）（2007/12/07）特開2003-012424;拒絶理由通知（拒絶理由の引用文献情報）（2007/12/07）特開平04-046002;拒絶理由通知（拒絶理由の引用文献情報）（2007/12/07）審引用／抽論 70／13358 国内図書館 化学大辞典編集委員会、縮刷版　化学大辞典１、共立出版株式会社、19791110、縮刷版第２３刷、２０頁;先行技術調査（先行技術調査結果の参考文献情報）（2007/12/07）特開2000-211901;先行技術調査（先行技術調査結果の参考文献情報）（2007/12/07）特開昭60-180902;先行技術調査（先行技術調査結果の参考文献情報）（2007/12/07）特開昭61-181532;先行技術調査（先行技術調査結果の参考文献情報）（2007/12/07）特開昭63-246304;先行技術調査（先行技術調査結果の参考文献情報）（2007/12/07）特開昭64-034904;先行技術調査（先行技術調査結果の参考文献情報）（2007/12/07）特開平01-099559;先行技術調査（先行技術調査結果の参考文献情報）（2007/12/07）特開平02-055201;先行技術調査（先行技術調査結果の参考文献情報）（2007/12/07）特開平11-278808;登録査定　　（登録査定の参考文献情報）（2008/03/18）特開2000-211901;登録査定　　（登録査定の参考文献情報）（2008/03/18）特開2003-012424;登録査定　　（登録査定の参考文献情報）（2008/03/18）特開昭60-180902;登録査定　　（登録査定の参考文献情報）（2008/03/18）特開昭61-181532;登録査定　　（登録査定の参考文献情報）（2008/03/18）特開昭63-246304;登録査定　　（登録査定の参考文献情報）（2008/03/18）特開昭64-034904;登録査定　　（登録査定の参考文献情報）（2008/03/18）特開平01-099559;登録査定　　（登録査定の参考文献情報）（2008/03/18）特開平02-055201;登録査定　　（登録査定の参考文献情報）（2008/03/18）特開平04-046002;登録査定　　（登録査定の参考文献情報）（2008/03/18）特開平11-278808;登録査定　　（登録査定の参考文献情報）（2008/03/18）審引用／抽論 70／13358 国内図書館 化学大辞典編集委員会、縮刷版　化学大辞典１、共立出版株式会社、19791110、縮刷版第２３刷、２０頁;審判請求証拠（無効審判請求の引用文献情報）（2010/06/29）特開2000-050851;審判請求証拠（無効審判請求の引用文献情報）（2010/06/29）特開2000-063217;審判請求証拠（無効審判請求の引用文献情報）（2010/06/29）特開2000-211901;審判請求証拠（無効審判請求の引用文献情報）（2010/06/29）特開2003-012424;審判請求証拠（無効審判請求の引用文献情報）（2010/06/29）特開2003-145165;審判請求証拠（無効審判請求の引用文献情報）（2010/06/29）特開昭57-022102;審判請求証拠（無効審判請求の引用文献情報）（2010/06/29）特開平02-051581;審判請求証拠（無効審判請求の引用文献情報）（2010/06/29）特開平04-046002;審判請求証拠（無効審判請求の引用文献情報）（2010/06/29）特開平06-067368;審判請求証拠（無効審判請求の引用文献情報）（2010/06/29）特開平10-182105;審判請求証拠（無効審判請求の引用文献情報）（2010/06/29）特開平11-255502;審判請求証拠（無効審判請求の引用文献情報）（2010/06/29）特開平11-278808;審判請求証拠（無効審判請求の引用文献情報）（2010/06/29）異議申立 00／00459 その他 分析・試験報告書、株式会社住化分析センター、20100615;審判請求証拠（無効審判請求の引用文献情報）（2010/06/29）異議申立 00／00460 外国図書館 ＴＨＥ　ＣＨＬＯＲＩＮＥ　ＤＩＯＸＩＤＥ　ＨＡＮＤＢＯＯＫ、1998、Ｐ７－２２;審判請求証拠（無効審判請求の引用文献情報）（2010/06/29）異議申立 00／00461 国内雑誌 じょいんと　［ＯＮＬＩＮＥ］、株式会社タクミナ、200104、第８８号、Ｐ５－６;審判請求証拠（無効審判請求の引用文献情報）（2010/06/29）異議申立 00／00462 その他 平成１７年度　標準技術集・水処理技術、特許庁ホームページ　［ｏｎｌｉｎｅ］、Ｐ１１１－１１９;審判請求証拠（無効審判請求の引用文献情報）（2010/06/29）特表2001-522773</t>
  </si>
  <si>
    <t>審判請求証拠（無効審判請求の引用文献情報）（2010/06/29）特開2000-050851</t>
  </si>
  <si>
    <t>審判請求証拠（無効審判請求の引用文献情報）（2010/06/29）特開2000-063217</t>
  </si>
  <si>
    <t>審判請求証拠（無効審判請求の引用文献情報）（2010/06/29）特開2000-211901</t>
  </si>
  <si>
    <t>審判請求証拠（無効審判請求の引用文献情報）（2010/06/29）特開2003-012424</t>
  </si>
  <si>
    <t>審判請求証拠（無効審判請求の引用文献情報）（2010/06/29）特開2003-145165</t>
  </si>
  <si>
    <t>審判請求証拠（無効審判請求の引用文献情報）（2010/06/29）特開昭57-022102</t>
  </si>
  <si>
    <t>審判請求証拠（無効審判請求の引用文献情報）（2010/06/29）特開平02-051581</t>
  </si>
  <si>
    <t>審判請求証拠（無効審判請求の引用文献情報）（2010/06/29）特開平04-046002</t>
  </si>
  <si>
    <t>審判請求証拠（無効審判請求の引用文献情報）（2010/06/29）特開平06-067368</t>
  </si>
  <si>
    <t>審判請求証拠（無効審判請求の引用文献情報）（2010/06/29）特開平10-182105</t>
  </si>
  <si>
    <t>審判請求証拠（無効審判請求の引用文献情報）（2010/06/29）特開平11-255502</t>
  </si>
  <si>
    <t>審判請求証拠（無効審判請求の引用文献情報）（2010/06/29）特開平11-278808</t>
  </si>
  <si>
    <t>審判請求証拠（無効審判請求の引用文献情報）（2010/06/29）異議申立 00／00459 その他 分析・試験報告書、株式会社住化分析センター、20100615</t>
  </si>
  <si>
    <t>審判請求証拠（無効審判請求の引用文献情報）（2010/06/29）異議申立 00／00460 外国図書館 ＴＨＥ　ＣＨＬＯＲＩＮＥ　ＤＩＯＸＩＤＥ　ＨＡＮＤＢＯＯＫ、1998、Ｐ７－２２</t>
  </si>
  <si>
    <t>審判請求証拠（無効審判請求の引用文献情報）（2010/06/29）異議申立 00／00461 国内雑誌 じょいんと　［ＯＮＬＩＮＥ］、株式会社タクミナ、200104、第８８号、Ｐ５－６</t>
  </si>
  <si>
    <t>審判請求証拠（無効審判請求の引用文献情報）（2010/06/29）異議申立 00／00462 その他 平成１７年度　標準技術集・水処理技術、特許庁ホームページ　［ｏｎｌｉｎｅ］、Ｐ１１１－１１９</t>
  </si>
  <si>
    <t>審判請求証拠（無効審判請求の引用文献情報）（2010/06/29）特表2001-522773</t>
  </si>
  <si>
    <t>審判審判2008-800146号</t>
  </si>
  <si>
    <t>カプスゲル・ジャパン　株式会社</t>
  </si>
  <si>
    <t>2009/07/14;2011/04/06</t>
  </si>
  <si>
    <t>平21年（行ケ）第10253号</t>
  </si>
  <si>
    <t>審判（受付）:20080811:60:審判請求書（その他の請求書・申立書を含む）;審判（発送）:20080822:20:審判番号通知;審判（発送）:20080822:22:審判官指定（変更）通知;審判（庁内）:20080825:95:予告登録通知;審判（発送）:20080912:17:請求書副本の送達通知（答弁指令）;審判（発送）:20080912:20:審判番号通知;審判（発送）:20080912:22:審判官指定（変更）通知;審判（庁内）:20080917:3012:郵便送達報告書;審判（受付）:20081107:57:答弁書（審判事件答弁書・異議答弁書）;審判（受付）:20081107:611:訂正請求書;審判（庁内）:20081219:94:閲覧照会;審判（発送）:20081224:22:審判官指定（変更）通知;審判（発送）:20081224:22:審判官指定（変更）通知;審判（庁内）:20081225:941:閲覧貸出;審判（庁内）:20081226:942:閲覧返却;審判（発送）:20090115:143:審尋（被請求人）（審判官）;審判（発送）:20090115:143:審尋（被請求人）（審判官）;審判（発送）:20090115:1851:答弁書副本の送付通知;審判（発送）:20090115:1855:訂正請求書副本の送付通知;審判（発送）:20090119:22:審判官指定（変更）通知;審判（発送）:20090119:22:審判官指定（変更）通知;審判（受付）:20090130:54:回答書;審判（受付）:20090202:54:回答書;審判（庁内）:20090206:94:閲覧照会;審判（庁内）:20090209:941:閲覧貸出;審判（庁内）:20090210:942:閲覧返却;審判（受付）:20090217:6513:口頭審理陳述要領書;審判（受付）:20090218:6513:口頭審理陳述要領書;審判（受付）:20090302:7433:復代理人選任届（出願人・請求人）;審判（受付）:20090303:782:上申書（被請求人・権利者）;審判（受付）:20090303:6513:口頭審理陳述要領書;審判（受付）:20090306:7435:復代理人解任届（出願人・請求人）;審判（庁内）:20090306:309:調書;審判（受付）:20090319:781:上申書（出願人・請求人）;審判（受付）:20090319:782:上申書（被請求人・権利者）;審判（発送）:20090703:1858:上申書副本の送付通知;審判（発送）:20090703:1858:上申書副本の送付通知;審判（発送）:20090703:23:審理終結通知書;審判（発送）:20090703:23:審理終結通知書;審判（発送）:20090723:03:審決;審判（発送）:20090723:03:審決;審判（庁内）:20090728:3012:郵便送達報告書;審判（庁内）:20090728:3012:郵便送達報告書;審判（受付）:20101203:612:訂正申立;審判（受付）:20101227:7422:代理人受任届（出願人・請求人）;審判（受付）:20110106:7424:代理人辞任届（出願人・請求人）;審判（発送）:20110113:22:審判官指定（変更）通知;審判（発送）:20110113:22:審判官指定（変更）通知;審判（発送）:20110118:2891:通知書（その他）期間有;審判（発送）:20110118:2892:通知書（その他）期間無;審判（受付）:20110121:782:上申書（被請求人・権利者）;審判（発送）:20110323:23:審理終結通知書;審判（発送）:20110323:23:審理終結通知書;審判（発送）:20110413:03:審決;審判（発送）:20110413:03:審決;審判（庁内）:20110418:3012:郵便送達報告書;審判（庁内）:20110418:3012:郵便送達報告書;審判（庁内）:20110607:96:確定登録通知</t>
  </si>
  <si>
    <t>特願2003-293373</t>
  </si>
  <si>
    <t>特許04099537</t>
  </si>
  <si>
    <t>特開2004-035569</t>
  </si>
  <si>
    <t xml:space="preserve">A61K   9/40              </t>
  </si>
  <si>
    <t>A61K  9/40</t>
  </si>
  <si>
    <t>A61K9/40;A61K47/34;A61K47/42;A61J3/07</t>
  </si>
  <si>
    <t>A61K9/40</t>
  </si>
  <si>
    <t>A61K   9/40@AFI(JP);A61K  47/34@ALI(JP);A61K  47/42@ALI(JP);A61J   3/07@ALI(JP)</t>
  </si>
  <si>
    <t>A61K   9/40@AFI(JP)</t>
  </si>
  <si>
    <t>A61J   3/07@AFI(JP);A61K   9/40@AFI(JP);A61K  47/34@ALI(JP);A61K  47/42@ALI(JP);A61J   3/07@CFI(JP);A61K   9/30@CFI(JP);A61K  47/34@CLI(JP);A61K  47/42@CLI(JP)</t>
  </si>
  <si>
    <t>A61J   3/07@AFI(JP)</t>
  </si>
  <si>
    <t>A61K  9/40;A61K 47/34;A61K 47/42;A61J  3/07        D;A61J  3/07        F;A61J  3/07        G</t>
  </si>
  <si>
    <t>小島　隆司;重松　沙織;小林　克成</t>
  </si>
  <si>
    <t xml:space="preserve">(57)【要約】 【課題】吸湿性，吸水性を有する水感応性物質を良好に充填することができるハードゼラチンカプセル、及びこのハードゼラチンカプセルに水感応性物質を充填したカプセルの製造方法を提供することを目的とする。 【解決手段】ゼラチンに下記ポリエチレングリコールをゼラチンに対して下記割合で配合した非フォーム状のハードゼラチンカプセルを提供する。 （イ）ポリエチレングリコール＃４０００の場合：３～１５重量％ （ロ）ポリエチレングリコール＃６０００の場合：３～１０重量％ （ハ）ポリエチレングリコール＃２００００の場合：０．３～５重量％ 【選択図】なし </t>
  </si>
  <si>
    <t xml:space="preserve">(57)【特許請求の範囲】 【請求項１】 ポリエチレングリコールをゼラチンに配合して得られるハードゼラチンカプセルであって、前記ポリエチレングリコールとして＃４０００、＃６０００又は＃２００００のポリエチレングリコールを用い、かつその含有量がゼラチンに対して下記割合であることを特徴とする吸水性又は吸湿性物質を充填するための非フォーム状ハードゼラチンカプセル。 （イ）ポリエチレングリコール＃４０００の場合：３～１５重量％ （ロ）ポリエチレングリコール＃６０００の場合：３～１０重量％ （ハ）ポリエチレングリコール＃２００００の場合：０．３～５重量％ 【請求項２】 ゼラチンを水に溶解した溶液に＃４０００、＃６０００又は＃２００００のポリエチレングリコールをゼラチンに対して下記割合で添加してジェリーを得た後、浸漬法により非フォーム状ハードゼラチンカプセルを製造し、このカプセルに吸水性又は吸湿性物質を充填することを特徴とする水感応性物質充填ハードゼラチンカプセルの製造方法。 （イ）ポリエチレングリコール＃４０００の場合：３～１５重量％ （ロ）ポリエチレングリコール＃６０００の場合：３～１０重量％ （ハ）ポリエチレングリコール＃２００００の場合：０．３～５重量％ </t>
  </si>
  <si>
    <t>特願平10-136055の分割（44条1項）</t>
  </si>
  <si>
    <t>SFG0032067366</t>
  </si>
  <si>
    <t>蘭国特許出願公開07302521</t>
  </si>
  <si>
    <t>伊田忠夫,カプセル剤(II),月刊薬事,日本,1967(11),p.1735-1740;P.V.Kozlov,POLYMER,1983年,第24巻,p.651-666;KOLLOIDNIJ JURNAL,ロシア,1975年,YDK668.317：678-19,p.9-15;HARD CAPSULES DEVELOPMENT AND TECHNOLOGY,THE PHARMACEUTICAL PRESS,1987年,第39頁,第41頁,第54頁</t>
  </si>
  <si>
    <t>審引用／抽論 70／00363 外国雑誌 ＨＡＲＤ　ＣＡＰＳＵＬＥＳ　ＤＥＶＥＬＯＰＭＥＮＴ　ＡＮＤ　ＴＥＣＨＮＯＬＯＧＹ、ＴＨＥ　ＰＨＡＲＭＡＣＥＵＴＩＣＡＬ　ＰＲＥＳＳ、1987、第３９頁，第４１頁，第５４頁;審引用／抽論 70／00374 国内図書館 伊田忠夫、カプセル剤（ＩＩ），月刊薬事、１９６７（１１）、ｐ．１７３５－１７４０;審引用／抽論 70／00375 外国雑誌 Ｐ．Ｖ．Ｋｏｚｌｏｖ、ＰＯＬＹＭＥＲ、1983、第２４巻、ｐ．６５１－６６６;審引用／抽論 70／00383 外国雑誌 ＫＯＬＬＯＩＤＮＩＪ　ＪＵＲＮＡＬ、1975、ＹＤＫ６６８．３１７：６７８－１９、ｐ．９－１５;異議申立 80／00542 国内雑誌 カプセル剤（ＩＩ）、月刊薬事、薬業時報社、19671101、第９巻、第１１号、Ｐ１２７－１３２;異議申立 80／00543 外国雑誌 ＰＯＬＹＭＥＲ、1983、Ｖｏｌ．２４、Ｐ６５１－６６６;異議申立 80／00544 その他 平成１９年１２月２５日付意見書;異議申立 80／00545 その他 ＫＯＬＬＯＩＤＮＩＪ，　ＪＵＲＮＡＬ／Ｔｏｍ　ＸＸＸＶＩＩ　ＹＤＫ　６６８．３１７：６７８－１９、1975、Ｐ９－１５;異議申立 80／00546 外国雑誌 ＨＡＲＤ　ＣＡＰＳＵＬＥＳ，　ＤＥＶＥＬＯＰＭＥＮＴ　ＡＮＤ　ＴＥＣＨＮＯＬＯＧＹ、1987、Ｐ３９，４１，５４;異議申立 80／00547 その他 オランダ特許出願第７３０２５２１号明細書及び抄訳文;異議申立 80／00548 その他 甲第８号証　欧州特許公開１１０５０２号明細書の抄訳文;異議申立 80／00549 国内図書館 医薬品開発基礎講座ＸＩ　薬剤製造法（上）、株式会社地人書館、19710710、第２８９～３６７頁;Elsevier番号 80／00033 平成１９年１２月２５日付手続補足書により提出された参考資料１</t>
  </si>
  <si>
    <t>拒絶理由通知（拒絶理由の引用文献情報）（2007/10/17）;拒絶理由通知（拒絶理由の引用文献情報）（2007/10/17）審引用／抽論 70／00363 外国雑誌 ＨＡＲＤ　ＣＡＰＳＵＬＥＳ　ＤＥＶＥＬＯＰＭＥＮＴ　ＡＮＤ　ＴＥＣＨＮＯＬＯＧＹ、ＴＨＥ　ＰＨＡＲＭＡＣＥＵＴＩＣＡＬ　ＰＲＥＳＳ、1987、第３９頁，第４１頁，第５４頁;拒絶理由通知（拒絶理由の引用文献情報）（2007/10/17）審引用／抽論 70／00374 国内図書館 伊田忠夫、カプセル剤（ＩＩ），月刊薬事、１９６７（１１）、ｐ．１７３５－１７４０;拒絶理由通知（拒絶理由の引用文献情報）（2007/10/17）審引用／抽論 70／00375 外国雑誌 Ｐ．Ｖ．Ｋｏｚｌｏｖ、ＰＯＬＹＭＥＲ、1983、第２４巻、ｐ．６５１－６６６;拒絶理由通知（拒絶理由の引用文献情報）（2007/10/17）審引用／抽論 70／00383 外国雑誌 ＫＯＬＬＯＩＤＮＩＪ　ＪＵＲＮＡＬ、1975、ＹＤＫ６６８．３１７：６７８－１９、ｐ．９－１５;登録査定　　（登録査定の参考文献情報）（2008/02/06）;登録査定　　（登録査定の参考文献情報）（2008/02/06）審引用／抽論 70／00363 外国雑誌 ＨＡＲＤ　ＣＡＰＳＵＬＥＳ　ＤＥＶＥＬＯＰＭＥＮＴ　ＡＮＤ　ＴＥＣＨＮＯＬＯＧＹ、ＴＨＥ　ＰＨＡＲＭＡＣＥＵＴＩＣＡＬ　ＰＲＥＳＳ、1987、第３９頁，第４１頁，第５４頁;登録査定　　（登録査定の参考文献情報）（2008/02/06）審引用／抽論 70／00374 国内図書館 伊田忠夫、カプセル剤（ＩＩ），月刊薬事、１９６７（１１）、ｐ．１７３５－１７４０;登録査定　　（登録査定の参考文献情報）（2008/02/06）審引用／抽論 70／00375 外国雑誌 Ｐ．Ｖ．Ｋｏｚｌｏｖ、ＰＯＬＹＭＥＲ、1983、第２４巻、ｐ．６５１－６６６;登録査定　　（登録査定の参考文献情報）（2008/02/06）審引用／抽論 70／00383 外国雑誌 ＫＯＬＬＯＩＤＮＩＪ　ＪＵＲＮＡＬ、1975、ＹＤＫ６６８．３１７：６７８－１９、ｐ．９－１５;審判請求証拠（無効審判請求の引用文献情報）（2008/08/11）;審判請求証拠（無効審判請求の引用文献情報）（2008/08/11）異議申立 80／00542 国内雑誌 カプセル剤（ＩＩ）、月刊薬事、薬業時報社、19671101、第９巻、第１１号、Ｐ１２７－１３２;審判請求証拠（無効審判請求の引用文献情報）（2008/08/11）異議申立 80／00543 外国雑誌 ＰＯＬＹＭＥＲ、1983、Ｖｏｌ．２４、Ｐ６５１－６６６;審判請求証拠（無効審判請求の引用文献情報）（2008/08/11）異議申立 80／00544 その他 平成１９年１２月２５日付意見書;審判請求証拠（無効審判請求の引用文献情報）（2008/08/11）異議申立 80／00545 その他 ＫＯＬＬＯＩＤＮＩＪ，　ＪＵＲＮＡＬ／Ｔｏｍ　ＸＸＸＶＩＩ　ＹＤＫ　６６８．３１７：６７８－１９、1975、Ｐ９－１５;審判請求証拠（無効審判請求の引用文献情報）（2008/08/11）異議申立 80／00546 外国雑誌 ＨＡＲＤ　ＣＡＰＳＵＬＥＳ，　ＤＥＶＥＬＯＰＭＥＮＴ　ＡＮＤ　ＴＥＣＨＮＯＬＯＧＹ、1987、Ｐ３９，４１，５４;審判請求証拠（無効審判請求の引用文献情報）（2008/08/11）異議申立 80／00547 その他 オランダ特許出願第７３０２５２１号明細書及び抄訳文;審判請求証拠（無効審判請求の引用文献情報）（2008/08/11）異議申立 80／00548 その他 甲第８号証　欧州特許公開１１０５０２号明細書の抄訳文;審判請求証拠（無効審判請求の引用文献情報）（2008/08/11）異議申立 80／00549 国内図書館 医薬品開発基礎講座ＸＩ　薬剤製造法（上）、株式会社地人書館、19710710、第２８９～３６７頁;審判請求証拠（無効審判請求の引用文献情報）（2008/08/11）Elsevier番号 80／00033 平成１９年１２月２５日付手続補足書により提出された参考資料１</t>
  </si>
  <si>
    <t>審判請求証拠（無効審判請求の引用文献情報）（2008/08/11）</t>
  </si>
  <si>
    <t>審判請求証拠（無効審判請求の引用文献情報）（2008/08/11）異議申立 80／00542 国内雑誌 カプセル剤（ＩＩ）、月刊薬事、薬業時報社、19671101、第９巻、第１１号、Ｐ１２７－１３２</t>
  </si>
  <si>
    <t>審判請求証拠（無効審判請求の引用文献情報）（2008/08/11）異議申立 80／00543 外国雑誌 ＰＯＬＹＭＥＲ、1983、Ｖｏｌ．２４、Ｐ６５１－６６６</t>
  </si>
  <si>
    <t>審判請求証拠（無効審判請求の引用文献情報）（2008/08/11）異議申立 80／00544 その他 平成１９年１２月２５日付意見書</t>
  </si>
  <si>
    <t>審判請求証拠（無効審判請求の引用文献情報）（2008/08/11）異議申立 80／00545 その他 ＫＯＬＬＯＩＤＮＩＪ，　ＪＵＲＮＡＬ／Ｔｏｍ　ＸＸＸＶＩＩ　ＹＤＫ　６６８．３１７：６７８－１９、1975、Ｐ９－１５</t>
  </si>
  <si>
    <t>審判請求証拠（無効審判請求の引用文献情報）（2008/08/11）異議申立 80／00546 外国雑誌 ＨＡＲＤ　ＣＡＰＳＵＬＥＳ，　ＤＥＶＥＬＯＰＭＥＮＴ　ＡＮＤ　ＴＥＣＨＮＯＬＯＧＹ、1987、Ｐ３９，４１，５４</t>
  </si>
  <si>
    <t>審判請求証拠（無効審判請求の引用文献情報）（2008/08/11）異議申立 80／00547 その他 オランダ特許出願第７３０２５２１号明細書及び抄訳文</t>
  </si>
  <si>
    <t>審判請求証拠（無効審判請求の引用文献情報）（2008/08/11）異議申立 80／00548 その他 甲第８号証　欧州特許公開１１０５０２号明細書の抄訳文</t>
  </si>
  <si>
    <t>審判請求証拠（無効審判請求の引用文献情報）（2008/08/11）異議申立 80／00549 国内図書館 医薬品開発基礎講座ＸＩ　薬剤製造法（上）、株式会社地人書館、19710710、第２８９～３６７頁</t>
  </si>
  <si>
    <t>審判請求証拠（無効審判請求の引用文献情報）（2008/08/11）Elsevier番号 80／00033 平成１９年１２月２５日付手続補足書により提出された参考資料１</t>
  </si>
  <si>
    <t>審判審判2011-800113号</t>
  </si>
  <si>
    <t>結田　純次</t>
  </si>
  <si>
    <t>審判（受付）:20110630:60:審判請求書（その他の請求書・申立書を含む）;審判（発送）:20110722:20:審判番号通知;審判（発送）:20110722:22:審判官指定（変更）通知;審判（庁内）:20110729:95:予告登録通知;審判（発送）:20110804:17:請求書副本の送達通知（答弁指令）;審判（発送）:20110804:20:審判番号通知;審判（発送）:20110804:22:審判官指定（変更）通知;審判（庁内）:20110809:3012:郵便送達報告書;審判（発送）:20111101:22:審判官指定（変更）通知;審判（発送）:20111101:22:審判官指定（変更）通知;審判（発送）:20111110:232:書面審理通知書;審判（発送）:20111110:232:書面審理通知書;審判（発送）:20111111:23:審理終結通知書;審判（発送）:20111111:23:審理終結通知書;審判（発送）:20111130:03:審決;審判（発送）:20111130:03:審決;審判（庁内）:20111206:3012:郵便送達報告書;審判（庁内）:20111206:3012:郵便送達報告書;審判（庁内）:20120127:96:確定登録通知</t>
  </si>
  <si>
    <t>特願2003-308229</t>
  </si>
  <si>
    <t>特許04397656</t>
  </si>
  <si>
    <t>特開2005-077250</t>
  </si>
  <si>
    <t xml:space="preserve">G01N  33/15              </t>
  </si>
  <si>
    <t>G01N33/15</t>
  </si>
  <si>
    <t>G01N  33/15@AFI(JP);G01N  33/15@CFI(JP)</t>
  </si>
  <si>
    <t>五十部　穣</t>
  </si>
  <si>
    <t>放出試験方法</t>
  </si>
  <si>
    <t xml:space="preserve">(57)【要約】 【課題】再現性良く、時間経過に関わらず、有効成分である化合物が自由に通過できる膜を用いた放出試験法の提供にある。 【解決手段】 （１）片面に放出試験の対象となる経皮剤を保持する凹部を有するディスクに経皮剤を保持させる工程； （２）親水処理化されたポリオレフィン系ポリマー、親水処理化されたフルオロカーボン系ポリマー、ポリアミド系ポリマーまたはポリエーテルスルホン系ポリマーをからなり、０．１μｍから５μｍの孔を有し、かつ厚さが１０μｍから２２０μｍである多孔質膜で該経皮剤を覆う工程； （３）該ディスクを該多孔質膜が上面になるように試験液に浸す工程； （４）パドルを回転させる工程；および （５）試験液を分析する工程； 【選択図】なし </t>
  </si>
  <si>
    <t xml:space="preserve">(57)【特許請求の範囲】 【請求項１】 （１）片面に放出試験の対象となる経皮剤を保持する凹部を有するディスクに経皮剤を保持させる工程； （２）親水処理化されたポリオレフィン系ポリマー、親水処理化されたフルオロカーボン系ポリマー、ポリアミド系ポリマーまたはポリエーテルスルホン系ポリマーからなり、０．１μｍから５μｍの孔を有し、かつ厚さが１０μｍから２２０μｍである多孔質膜で該経皮剤を覆う工程； （３）該ディスクを該多孔質膜が上面になるように試験液に浸す工程； （４）パドルを回転させる工程；および （５）試験液を分析する工程； を有することを特徴とする経皮剤の放出試験方法。 【請求項２】 多孔質膜が親水処理化されたポリオレフィン系ポリマーである請求項１に記載の放出試験方法。 【請求項３】 ポリオレフィン系ポリマーがポリプロピレンである請求項２に記載の放出試験方法。 【請求項４】 多孔質膜が親水処理化されたフルオロカーボン系ポリマーである請求項１に記載の放出試験方法。 【請求項５】 フルオロカーボン系ポリマーが、ポリテトラフルオロエチレンまたはポリビニリデンフロライドである請求項４に記載の放出試験方法。 【請求項６】 試験の対象となる経皮剤が、クリーム剤、ゲル剤または軟膏剤である請求項1に記載の放出試験方法。 【請求項７】 試験の対象となる経皮剤が水溶性基剤からなる経皮剤である請求項1に記載の放出試験方法。 【請求項８】 試験の対象となる経皮剤が消炎鎮痛剤を有効成分として含有する経皮剤である請求項1に記載の放出試験方法。 【請求項９】 試験の対象となる経皮剤の有効成分である消炎鎮痛剤が、インドメタシンまたはケトプロフェンである請求項８に記載の放出試験方法。 【請求項１０】 試験の対象となる経皮剤がインドメタシンを含有する親水性クリームである請求項1～５のいずれかに記載の放出試験方法。 </t>
  </si>
  <si>
    <t>SFG0032408587</t>
  </si>
  <si>
    <t>特開平08-114587;特開平09-221528;特開平08-295707;特開平06-245991</t>
  </si>
  <si>
    <t>特開平06-245991;特開平08-114587;特開平08-295707;特開平09-221528;特開2000-296180;特開平09-056827;異議申立 10／00672 国内雑誌 久米博子、ブクラデシン軟膏の改良に関する研究（第一報）、Ｐｒｏｇｒｅｓｓ　ｉｎ　Ｍｅｄｉｃｉｎｅ、株式会社ライフ・サイエンス、199902、Ｖｏｌ．１９，Ｎｏ．２、Ｐ．３７３－３７８;異議申立 10／00673 国内カタログ ＭＩＬＬＩＰＯＲＥ　ＣＡＴＡＬＯＧＵＥ、日本ミリポア株式会社、199603、Ｐ．１４－１９，２８，２９，３２;異議申立 10／00674 国内雑誌 山口幸也、半固形外用剤の品質評価手段としての放出試験法、薬剤学、社団法人日本薬剤学会、1994、Ｖｏｌ．５４，Ｎｏ．４、Ｐ．２５３－２６０;異議申立 10／00675 国内図書館 溶出試験法、第十四改正　日本薬局方解説書、株式会社廣川書店、20010627、Ｐ．Ｂ－６７９　－　Ｂ－６９５;異議申立 10／00676 国内カタログ 経皮鎮痛消炎剤インテバンクリーム、薬剤添付文書、住友製薬株式会社、200304、第３版</t>
  </si>
  <si>
    <t>先行技術調査（先行技術調査結果の参考文献情報）（2009/08/24）特開平06-245991;先行技術調査（先行技術調査結果の参考文献情報）（2009/08/24）特開平08-114587;先行技術調査（先行技術調査結果の参考文献情報）（2009/08/24）特開平08-295707;先行技術調査（先行技術調査結果の参考文献情報）（2009/08/24）特開平09-221528;登録査定　　（登録査定の参考文献情報）（2009/10/02）特開平06-245991;登録査定　　（登録査定の参考文献情報）（2009/10/02）特開平08-114587;登録査定　　（登録査定の参考文献情報）（2009/10/02）特開平08-295707;登録査定　　（登録査定の参考文献情報）（2009/10/02）特開平09-221528;審判請求証拠（無効審判請求の引用文献情報）（2011/06/30）特開2000-296180;審判請求証拠（無効審判請求の引用文献情報）（2011/06/30）特開平09-056827;審判請求証拠（無効審判請求の引用文献情報）（2011/06/30）異議申立 10／00672 国内雑誌 久米博子、ブクラデシン軟膏の改良に関する研究（第一報）、Ｐｒｏｇｒｅｓｓ　ｉｎ　Ｍｅｄｉｃｉｎｅ、株式会社ライフ・サイエンス、199902、Ｖｏｌ．１９，Ｎｏ．２、Ｐ．３７３－３７８;審判請求証拠（無効審判請求の引用文献情報）（2011/06/30）異議申立 10／00673 国内カタログ ＭＩＬＬＩＰＯＲＥ　ＣＡＴＡＬＯＧＵＥ、日本ミリポア株式会社、199603、Ｐ．１４－１９，２８，２９，３２;審判請求証拠（無効審判請求の引用文献情報）（2011/06/30）異議申立 10／00674 国内雑誌 山口幸也、半固形外用剤の品質評価手段としての放出試験法、薬剤学、社団法人日本薬剤学会、1994、Ｖｏｌ．５４，Ｎｏ．４、Ｐ．２５３－２６０;審判請求証拠（無効審判請求の引用文献情報）（2011/06/30）異議申立 10／00675 国内図書館 溶出試験法、第十四改正　日本薬局方解説書、株式会社廣川書店、20010627、Ｐ．Ｂ－６７９　－　Ｂ－６９５;審判請求証拠（無効審判請求の引用文献情報）（2011/06/30）異議申立 10／00676 国内カタログ 経皮鎮痛消炎剤インテバンクリーム、薬剤添付文書、住友製薬株式会社、200304、第３版</t>
  </si>
  <si>
    <t>審判請求証拠（無効審判請求の引用文献情報）（2011/06/30）特開2000-296180</t>
  </si>
  <si>
    <t>審判請求証拠（無効審判請求の引用文献情報）（2011/06/30）特開平09-056827</t>
  </si>
  <si>
    <t>審判請求証拠（無効審判請求の引用文献情報）（2011/06/30）異議申立 10／00672 国内雑誌 久米博子、ブクラデシン軟膏の改良に関する研究（第一報）、Ｐｒｏｇｒｅｓｓ　ｉｎ　Ｍｅｄｉｃｉｎｅ、株式会社ライフ・サイエンス、199902、Ｖｏｌ．１９，Ｎｏ．２、Ｐ．３７３－３７８</t>
  </si>
  <si>
    <t>審判請求証拠（無効審判請求の引用文献情報）（2011/06/30）異議申立 10／00673 国内カタログ ＭＩＬＬＩＰＯＲＥ　ＣＡＴＡＬＯＧＵＥ、日本ミリポア株式会社、199603、Ｐ．１４－１９，２８，２９，３２</t>
  </si>
  <si>
    <t>審判請求証拠（無効審判請求の引用文献情報）（2011/06/30）異議申立 10／00674 国内雑誌 山口幸也、半固形外用剤の品質評価手段としての放出試験法、薬剤学、社団法人日本薬剤学会、1994、Ｖｏｌ．５４，Ｎｏ．４、Ｐ．２５３－２６０</t>
  </si>
  <si>
    <t>審判請求証拠（無効審判請求の引用文献情報）（2011/06/30）異議申立 10／00675 国内図書館 溶出試験法、第十四改正　日本薬局方解説書、株式会社廣川書店、20010627、Ｐ．Ｂ－６７９　－　Ｂ－６９５</t>
  </si>
  <si>
    <t>審判請求証拠（無効審判請求の引用文献情報）（2011/06/30）異議申立 10／00676 国内カタログ 経皮鎮痛消炎剤インテバンクリーム、薬剤添付文書、住友製薬株式会社、200304、第３版</t>
  </si>
  <si>
    <t>審判審判2007-800017号</t>
  </si>
  <si>
    <t>2008/05/20;2010/03/05</t>
  </si>
  <si>
    <t>平20年（行ケ）第10237号</t>
  </si>
  <si>
    <t>審判（受付）:20070131:60:審判請求書（その他の請求書・申立書を含む）;審判（発送）:20070216:20:審判番号通知;審判（発送）:20070216:22:審判官指定（変更）通知;審判（庁内）:20070216:95:予告登録通知;審判（発送）:20070226:20:審判番号通知;審判（発送）:20070226:22:審判官指定（変更）通知;審判（発送）:20070227:17:請求書副本の送達通知（答弁指令）;審判（庁内）:20070305:3012:郵便送達報告書;審判（受付）:20070501:57:答弁書（審判事件答弁書・異議答弁書）;審判（受付）:20070501:611:訂正請求書;審判（発送）:20070910:1851:答弁書副本の送付通知;審判（発送）:20070910:1855:訂正請求書副本の送付通知;審判（発送）:20070911:22:審判官指定（変更）通知;審判（発送）:20070911:22:審判官指定（変更）通知;審判（発送）:20070926:22:審判官指定（変更）通知;審判（発送）:20070926:22:審判官指定（変更）通知;審判（受付）:20071102:6513:口頭審理陳述要領書;審判（受付）:20071102:6513:口頭審理陳述要領書;審判（受付）:20071102:6513:口頭審理陳述要領書;審判（受付）:20071102:6513:口頭審理陳述要領書;審判（庁内）:20071105:309:調書;審判（発送）:20071112:132:無効理由通知書;審判（発送）:20071112:132:無効理由通知書;審判（受付）:20071212:53:意見書;審判（受付）:20071212:611:訂正請求書;審判（発送）:20080104:131:訂正拒絶理由通知書;審判（発送）:20080104:131:訂正拒絶理由通知書;審判（発送）:20080104:173:訂正請求副本送付通知（弁駁指令）;審判（発送）:20080104:1856:意見書副本の送付通知;審判（受付）:20080201:523:手続補正書（自発・内容）;審判（受付）:20080201:53:意見書;審判（発送）:20080228:1856:意見書副本の送付通知;審判（発送）:20080228:1857:手続補正書副本の送付通知;審判（発送）:20080508:23:審理終結通知書;審判（発送）:20080508:23:審理終結通知書;審判（発送）:20080529:03:審決;審判（発送）:20080529:03:審決;審判（庁内）:20080603:3012:郵便送達報告書;審判（庁内）:20080604:3012:郵便送達報告書;審判（受付）:20080606:523:手続補正書（自発・内容）;審判（発送）:20080610:1857:手続補正書副本の送付通知;審判（発送）:20080610:2811:更生決定;審判（発送）:20080610:2811:更生決定;審判（庁内）:20080616:3012:郵便送達報告書;審判（庁内）:20080616:3012:郵便送達報告書;審判（庁内）:20080626:94:閲覧照会;審判（庁内）:20080703:941:閲覧貸出;審判（庁内）:20080708:942:閲覧返却;審判（庁内）:20080806:94:閲覧照会;審判（庁内）:20080807:941:閲覧貸出;審判（庁内）:20080808:942:閲覧返却;審判（受付）:20090814:7453:復代理人選任届（被請求人・権利者）;審判（受付）:20090818:7422:代理人受任届（出願人・請求人）;審判（発送）:20091027:22:審判官指定（変更）通知;審判（発送）:20091027:22:審判官指定（変更）通知;審判（発送）:20091030:131:訂正拒絶理由通知書;審判（発送）:20091030:131:訂正拒絶理由通知書;審判（発送）:20091030:132:無効理由通知書;審判（発送）:20091030:132:無効理由通知書;審判（受付）:20091130:53:意見書;審判（受付）:20091130:53:意見書;審判（受付）:20091130:53:意見書;審判（受付）:20091130:611:訂正請求書;審判（受付）:20091130:721:名称（氏名）変更届（出願人・請求人）;審判（受付）:20091130:731:住所変更届（出願人・請求人）;審判（受付）:20091202:51:手続補正書（方式）;審判（発送）:20091210:173:訂正請求副本送付通知（弁駁指令）;審判（発送）:20091210:1856:意見書副本の送付通知;審判（発送）:20091210:1856:意見書副本の送付通知;審判（発送）:20091210:1856:意見書副本の送付通知;審判（受付）:20100112:58:弁駁書（審判事件答弁書・異議答弁書）;審判（発送）:20100222:1852:弁駁書副本の送付通知;審判（発送）:20100222:23:審理終結通知書;審判（発送）:20100222:23:審理終結通知書;審判（発送）:20100316:03:審決;審判（発送）:20100316:03:審決;審判（庁内）:20100323:3012:郵便送達報告書;審判（庁内）:20100323:3012:郵便送達報告書;審判（庁内）:20100507:96:確定登録通知</t>
  </si>
  <si>
    <t>特願2003-330208</t>
  </si>
  <si>
    <t>特許03560605</t>
  </si>
  <si>
    <t>特開2005-046584</t>
  </si>
  <si>
    <t xml:space="preserve">A63F  5/04       </t>
  </si>
  <si>
    <t>A63F  5/04;A63F  5/04    513;A63F  5/04    513;A63F  5/04    512</t>
  </si>
  <si>
    <t>A63F  5/04</t>
  </si>
  <si>
    <t>A63F5/04,513;A63F5/04,512</t>
  </si>
  <si>
    <t>A63F5/04,513</t>
  </si>
  <si>
    <t>A63F  5/04    513 D;A63F  5/04    512 C;A63F  5/04    513 B</t>
  </si>
  <si>
    <t>A63F  5/04    513 D;A63F  5/04    513 B;A63F  5/04    512 C</t>
  </si>
  <si>
    <t>2C082 CD03;2C082 CD06;2C082 DA54;2C082 CC51;2C082 CA25;2C082 CB32;2C082 CB04;2C082 CB23;2C082 AA02;2C082 CC01;2C082 CC12;2C082 CC05;2C082 AB12;2C082 AB25;2C082 AB27;2C082 AB29;2C082 AB05;2C082 DA52;2C082 BA02;2C082 BA22;2C082 BA32;2C082 DA63;2C082 DA65;2C082 AC14;2C082 BB02;2C082 BB24;2C082 BB16;2C082 BB74;2C082 BB94;2C082 CD49;2C082 DA83;2C082 DA80;2C082 BA35;2C082 CC24;2C082 CC28;2C082 CC34;2C082 CD12;2C082 CD20;2C082 CD11;2C082 CD23;2C082 CC33;2C082 BB23;2C082 BB76</t>
  </si>
  <si>
    <t>ＫＰＥ株式会社</t>
  </si>
  <si>
    <t>笹崎　貴男;加藤　禎人</t>
  </si>
  <si>
    <t>大林　章;矢代　仁</t>
  </si>
  <si>
    <t xml:space="preserve">【要約】 【課題】演出の趣向性を向上させる。 【解決手段】スロットマシン１は、３個のメインリールと、３個のサブリールと、左・中・右リール位置検出センサ（４７Ａ、４８Ａ、４９Ａ）を備える。各センサは、メインリールの回転を検出して基準点通過信号信（４７ａ、４８ａ、４９ａ）を出力する。メインＣＰＵ３１はこれらの信号に基づいてメインリールの回転を制御する。また、メインリールには上述したセンサとは別にセンサが設けられており、それらのセンサの出力信号に基づいて、サブＣＰＵは各サブリールの回転を制御する。 【選択図】図７ </t>
  </si>
  <si>
    <t>特願2003-275010</t>
  </si>
  <si>
    <t xml:space="preserve">(57)【特許請求の範囲】 【請求項１】 複数の図柄が表示されたメインリールを備えた第１表示手段と、 複数の図柄を可変表示可能な表示列を備えた第２表示手段と、 プレイヤーの開始操作に応じて開始指示信号を出力する開始操作手段と、 プレイヤーの停止操作に応じて停止指示信号を出力する停止操作手段と、 前記開始指示信号を検知して前記メインリールの回転を開始させるように前記第１表示手段を制御し、前記停止指示信号を検知して前記メインリールの回転を停止させるように前記第１表示手段を制御する第１制御手段と、 前記メインリールの回転中に、前記メインリールの回転方向と同じ方向に前記表示列を可変表示させるように前記第２表示手段を制御する第１処理と、前記メインリールの回転方向と逆の方向に前記表示列を可変表示させるように前記第２表示手段を制御する第２処理とを選択的に実行する第２制御手段と、 を備えることを特徴とするスロットマシン。 【請求項２】 複数の図柄が表示されたメインリールを備えた第１表示手段と、 複数の図柄を可変表示可能な表示列を備えた第２表示手段と、 プレイヤーの開始操作に応じて開始指示信号を出力する開始操作手段と、 プレイヤーの停止操作に応じて停止指示信号を出力する停止操作手段と、 前記開始指示信号を検知して前記メインリールの回転を開始させるように前記第１表示手段を制御し、前記停止指示信号を検知して前記メインリールの回転を停止させるように前記第１表示手段を制御する第１制御手段と、 前記メインリールの回転中に、前記メインリールの回転方向と同じ方向に前記表示列を可変表示させるように前記第２表示手段を制御する第１処理と、前記メインリールの回転方向と逆の方向に前記表示列を可変表示させるように前記第２表示手段を制御する第２処理とを選択的に実行し、前記第１処理において前記メインリールの回転を検知すると前記表示列の可変表示を開始させるように前記第２表示手段を制御する第２制御手段と、 を備えることを特徴とするスロットマシン。 【請求項３】 複数の図柄が表示されたメインリールを備えた第１表示手段と、 複数の図柄を可変表示可能な表示列を備えた第２表示手段と、 プレイヤーの開始操作に応じて開始指示信号を出力する開始操作手段と、 プレイヤーの停止操作に応じて停止指示信号を出力する停止操作手段と、 前記開始指示信号を検知して前記メインリールの回転を開始させるように前記第１表示手段を制御し、前記停止指示信号を検知して前記メインリールの回転を停止させるように前記第１表示手段を制御する第１制御手段と、 前記メインリールの回転速度を検知して第１速度情報を生成する第１速度検出手段と、 前記メインリールの回転中に、前記表示列の可変表示速度を前記第１速度情報の示す前記メインリールの回転速度に近付けるように前記第２表示手段を制御する第１処理と、前記表示列の可変表示速度を前記メインリールの回転速度と無関係に制御する第２処理とを選択的に実行する第２制御手段と、 を備えることを特徴とするスロットマシン。 【請求項４】 前記第２表示手段の表示列はサブリールであり、 前記サブリールの回転速度を検知して第２速度情報を前記第２制御手段に出力する第２速度検出手段を備え、 前記第２制御手段の前記第１処理は、前記第１速度情報を目標として、前記第２速度情報を前記第１速度情報に近付けるように前記第２表示手段を制御する ことを特徴とする請求項３に記載のスロットマシン。 【請求項５】 前記第２表示手段は、複数種類の図柄の画像を可変表示可能な画像表示装置で構成され、前記表示列は前記画像表示装置に画像として表示され、前記表示列の可変表示速度は、前記複数種類の図柄の画像が可変表示される速度であり、 前記第２制御手段は、 前記図柄の画像を示す図柄画像データを記憶する画像記憶手段と、 前記画像表示装置に表示する画像を示す表示画像データを記憶する表示用記憶手段と、 前記表示用記憶手段から前記表示画像データを読み出して前記画像表示装置へ供給する供給手段と、 前記第１処理において、前記表示列の図柄の移動速度が前記第１速度情報の示す前記メインリールの回転速度と一致するように、前記画像記憶手段から前記図柄画像データを読み出して前記表示用記憶手段へ書き込むことによって前記表示用記憶手段の記憶内容を更新する更新手段と、 を備えることを特徴とする請求項３に記載のスロットマシン。 【請求項６】 前記第１速度検出手段は、 前記メインリールの基準点が所定位置を通過するタイミングで第１検出パルスを発生する第１センサと、 前記第１検出パルス間の時間間隔を計測する計測手段と、 前記計測手段の計測結果に基づいて前記第１速度情報を生成する第１速度情報生成手段と、 を備えることを特徴とする請求項３乃至５のうちいずれか１項に記載のスロットマシン。 【請求項７】 前記メインリールの基準点が所定位置を通過するタイミングで第１検出パルスを発生する第１センサを備え、 前記第１制御手段は、 前記第１検出パルスを検知して検知信号を生成する検知信号生成手段と、 前記検知信号を前記第２制御手段に出力する出力手段とを備え、 前記第２制御手段は、 前記検知信号を入力する入力手段と、 前記検知信号を入力する時間間隔を計測する計測する計測手段と、 前記計測手段の計測結果に基づいて前記第１速度情報を生成する第１速度情報生成手段とを備え、 前記第１速度検出手段は、前記第１センサ、前記検知信号生成手段、前記出力手段、前記入力手段、前記計測手段、及び前記第１速度情報生成手段によって構成される ことを特徴とする請求項３乃至５のうちいずれか１項に記載のスロットマシン。 【請求項８】 前記第１速度情報生成手段は、前記計測手段によって計測された時間間隔の平均を演算して得られた平均値に基づいて前記第１速度情報を生成することを特徴とする請求項６又は７に記載のスロットマシン。 【請求項９】 複数の図柄が表示されたメインリールを備えた第１表示手段と、 複数の図柄が表示されたサブリールを備えた第２表示手段と、 プレイヤーの開始操作に応じて開始指示信号を出力する開始操作手段と、 プレイヤーの停止操作に応じて停止指示信号を出力する停止操作手段と、 前記開始指示信号を検知して前記メインリールの回転を開始させるように前記第１表示手段を制御し、前記停止指示信号を検知して前記メインリールの回転を停止させるように前記第１表示手段を制御する第１制御手段と、 前記メインリールの回転位相を検知して第１位相情報を生成する第１位相検出手段と、 前記サブリールの回転位相を検知して第２位相情報を出力する第２位相検出手段と、 前記メインリールの回転中に、前記第１位相情報が示す前記メインリールの回転位相と前記第２位相情報が示す前記サブリールの回転位相との位相差を所定値に近付けるように前記第２表示手段を制御する第１処理と、前記サブリールの回転位相を前記メインリールの回転位相と無関係に制御する第２処理とを選択的に実行する第２制御手段と、 を備えることを特徴とするスロットマシン。 【請求項１０】 前記第１制御手段は、前記開始指示信号を検知すると前記メインリールの回転開始を指示する開始情報を前記第２制御手段へ出力すると共に、前記停止指示信号を検知すると前記メインリールの停止操作を指示する停止操作情報を前記第２制御手段へ出力し、 前記第２制御手段は、前記開始情報が入力されてから前記停止操作情報が入力されるまでの期間は、所定の規則に従って前記第１処理又は前記第２処理を実行し、前記停止操作情報の入力後に前記第２処理を実行する ことを特徴とする請求項１乃至９のうちいずれか１項に記載のスロットマシン。 【請求項１１】 前記第１制御手段は、前記開始指示信号を検知すると前記メインリールの回転開始を指示する開始情報を前記第２制御手段へ出力すると共に、前記停止指示信号を検知すると前記メインリールの停止操作を指示する停止操作情報を前記第２制御手段へ出力し、 前記第２制御手段は、前記開始情報が入力されてから前記停止操作情報が入力されるまでの期間は、所定の規則に従って前記第１処理又は前記第２処理を選択して実行し、前記停止操作情報の入力を契機に可変表示を停止させるように前記第２表示手段を制御する ことを特徴とする請求項１乃至９のうちいずれか１項に記載のスロットマシン。 【請求項１２】 前記第１制御手段は、前記開始指示信号を検知すると前記メインリールの回転開始を指示する開始情報を前記第２制御手段へ出力すると共に、前記停止指示信号を検知すると前記メインリールの停止操作を指示する停止操作情報を前記第２制御手段へ出力し、 前記第２制御手段は、前記開始情報が入力されてから所定時間経過するまでの期間は、所定の規則に従って選択した前記第１処理又は前記第２処理のうち一方の処理を継続して実行し、前記所定時間経過後、前記第１処理又は前記第２処理のうち他方の処理を実行する ことを特徴とする請求項１乃至９のうちいずれか１項に記載のスロットマシン。 【請求項１３】 前記第１表示手段は前記メインリールを複数備え、 前記第２表示手段は前記各メインリールのそれぞれに対応した表示列を備え、 前記停止操作手段は前記各メインリール及び前記各表示列のそれぞれに対応して設けられ、前記停止操作信号を各々出力し、 前記第１制御手段は、前記開始指示信号を検知すると前記メインリールの回転開始を指示する開始情報を前記第２制御手段へ出力すると共に、前記各停止操作信号を検知すると前記各メインリールの停止操作を各々指示する各停止操作情報を前記第２制御手段へ出力し、 前記メインリールの回転中とは、複数のメインリールのうち少なくとも一つのメインリールが回転している期間であり、 前記第２制御手段は、前記開始情報が入力されてから最初の停止操作に伴う前記停止操作情報が入力されるまでの期間は、前記各表示列に対して所定の規則に従って選択した前記第１処理又は前記第２処理のうち一方の処理を継続して実行し、最初の停止操作に伴う停止操作情報の入力を契機に、当該停止操作情報に対応する前記表示列の可変表示を停止させるように前記第２表示手段を制御すると共に、可変表示中の他の表示列のうち少なくとも一つの表示列に対して前記期間で選択されなかった他方の処理を実行する ことを特徴とする請求項１乃至１２のうちいずれか１項に記載のスロットマシン。 【請求項１４】 前記第１表示手段は前記メインリールを複数備え、 前記第２表示手段は前記各メインリールのそれぞれに対応した表示列を備え、 前記停止操作手段は前記各メインリールのそれぞれに対応して設けられ、前記停止操作信号を各々出力し、 前記第１制御手段は、前記開始指示信号を検知すると前記メインリールの回転開始を指示する開始情報を前記第２制御手段へ出力すると共に、前記各停止操作信号を検知すると前記各メインリールの停止操作を各々指示する各停止操作情報を前記第２制御手段へ出力し、 前記メインリールの回転中とは、複数のメインリールのうち少なくとも一つのメインリールが回転している期間であり、 前記第２制御手段は、前記開始情報が入力されてから、少なくとも一の表示列に対して前記第１処理又は前記第２処理のうち一方の処理を選択して実行し、他の表示列に対しては前記少なくとも一の表示列とは異なる他方の処理を実行する ことを特徴とする請求項１乃至１２うちいずれか１項に記載のスロットマシン。 【請求項１５】 前記第１表示手段は前記メインリールを複数備え、前記停止操作手段は、前記メインリールのそれぞれに対応して設けられており、 前記第１表示手段の停止態様が所定の態様である場合に、当該停止態様に応じた数量の遊技媒体を払い出す払出手段と、 前記複数の停止操作手段のうち最後に操作された前記停止操作手段から出力される前記停止指示信号が前記第１制御手段により検知されてから前記払出手段が払出を開始するまでの時間を演出調整時間として決定する決定手段と、 前記第２表示手段の可変表示が最終的に停止した後に前記遊技媒体が払い出されるように、前記演出調整時間に基づいて前記払出手段の払出開始時刻を調整する調整手段と、 を備えることを特徴とする請求項１乃至１２のうちいずれか１項に記載のスロットマシン。 【請求項１６】 前記第２制御手段は、前記演出調整時間に応じて前記第２表示手段の停止態様を制御することを特徴とする請求項１５に記載のスロットマシン。 【請求項１７】 前記第１表示手段は前記メインリールを複数備え、 前記停止操作手段は、前記メインリールのそれぞれに対応して設けられており、 前記第２表示手段の前記表示列は、前記メインリールのそれぞれに対応して設けられ、 前記各表示列の図柄の配置は、前記各メインリール毎に異なる種類の図柄と対応付けられている、 ことを特徴とする請求項１乃至３のうちいずれか１項に記載のスロットマシン。 【請求項１８】 前記各メインリールに表示される複数種類の図柄は、異なる数字の図形の組、同一形状で色彩が異なる図形の組、角の形状が異なる図形の組、色彩が同一で形状が異なる図形の組、又は、所定形状の図形を異なる角度回転させた図形の組のうち、いずれかの図形の組によって構成されることを特徴とする請求項１７に記載のスロットマシン。 【請求項１９】 前記各メインリールに表示される複数種類の図柄は、前記各表示列に表示される複数種類の図柄と全て異なることを特徴とする請求項１７に記載のスロットマシン。 </t>
  </si>
  <si>
    <t>SFG0032246879</t>
  </si>
  <si>
    <t>特開2005-046583;特開2005-046584;特許03560605;特開2005-046618;特許04261433;特開2005-296679;特許04261518;特開2005-296680;特開2007-260435</t>
  </si>
  <si>
    <t>審判審判2007-800017号;審判審判2008-390094号</t>
  </si>
  <si>
    <t>特開2003-339945;特開2003-052886;特開平11-137776;特開平09-103537;特開平09-000686</t>
  </si>
  <si>
    <t>アミュ-ズメントマシンショ-公式ガイドブック,日本,第41回アミュ-ズメントマシンショ-運営委員会,2003年  9月11日;キングキャメル,日本,サミ-株式会社,2003年  9月11日;遊技日本,日本,株式会社近畿出版社,2003年  9月24日,通巻511号,第37頁</t>
  </si>
  <si>
    <t>特開2003-052886;特開平09-000686;特開平09-103537;特開平11-137776;特開2003-339945;特開2000-085640;特開2000-157663;特開2001-009084;特開2001-112921;特開2001-149524;特開2002-000793;特開2002-035206;特開2002-058783;特開2002-143395;特開2002-224270;特開2003-159363;特開2003-180920;特開2003-181013;特開2003-190385;特開平04-357968;特開平09-075506</t>
  </si>
  <si>
    <t>拒絶理由通知（拒絶理由の引用文献情報）（2003/11/17）特開2003-052886;拒絶理由通知（拒絶理由の引用文献情報）（2003/11/17）特開平09-000686;拒絶理由通知（拒絶理由の引用文献情報）（2003/11/17）特開平09-103537;拒絶理由通知（拒絶理由の引用文献情報）（2003/11/17）特開平11-137776;拒絶理由通知（拒絶理由の引用文献情報）（2004/02/12）特開2003-339945;拒絶理由通知（拒絶理由の引用文献情報）（2004/02/12）特開平09-103537;拒絶理由通知（拒絶理由の引用文献情報）（2004/02/12）特開平11-137776;登録査定　　（登録査定の参考文献情報）（2004/05/17）特開2003-052886;登録査定　　（登録査定の参考文献情報）（2004/05/17）特開2003-339945;登録査定　　（登録査定の参考文献情報）（2004/05/17）特開平09-000686;登録査定　　（登録査定の参考文献情報）（2004/05/17）特開平09-103537;登録査定　　（登録査定の参考文献情報）（2004/05/17）特開平11-137776;審判請求証拠（無効審判請求の引用文献情報）（2007/01/31）特開2000-085640;審判請求証拠（無効審判請求の引用文献情報）（2007/01/31）特開2000-157663;審判請求証拠（無効審判請求の引用文献情報）（2007/01/31）特開2001-009084;審判請求証拠（無効審判請求の引用文献情報）（2007/01/31）特開2001-112921;審判請求証拠（無効審判請求の引用文献情報）（2007/01/31）特開2001-149524;審判請求証拠（無効審判請求の引用文献情報）（2007/01/31）特開2002-000793;審判請求証拠（無効審判請求の引用文献情報）（2007/01/31）特開2002-035206;審判請求証拠（無効審判請求の引用文献情報）（2007/01/31）特開2002-058783;審判請求証拠（無効審判請求の引用文献情報）（2007/01/31）特開2002-143395;審判請求証拠（無効審判請求の引用文献情報）（2007/01/31）特開2002-224270;審判請求証拠（無効審判請求の引用文献情報）（2007/01/31）特開2003-159363;審判請求証拠（無効審判請求の引用文献情報）（2007/01/31）特開2003-180920;審判請求証拠（無効審判請求の引用文献情報）（2007/01/31）特開2003-181013;審判請求証拠（無効審判請求の引用文献情報）（2007/01/31）特開2003-190385;審判請求証拠（無効審判請求の引用文献情報）（2007/01/31）特開平04-357968;審判請求証拠（無効審判請求の引用文献情報）（2007/01/31）特開平09-075506;審判請求証拠（無効審判請求の引用文献情報）（2007/01/31）特開平11-137776</t>
  </si>
  <si>
    <t>審判請求証拠（無効審判請求の引用文献情報）（2007/01/31）特開2000-085640</t>
  </si>
  <si>
    <t>審判請求証拠（無効審判請求の引用文献情報）（2007/01/31）特開2000-157663</t>
  </si>
  <si>
    <t>審判請求証拠（無効審判請求の引用文献情報）（2007/01/31）特開2001-009084</t>
  </si>
  <si>
    <t>審判請求証拠（無効審判請求の引用文献情報）（2007/01/31）特開2001-112921</t>
  </si>
  <si>
    <t>審判請求証拠（無効審判請求の引用文献情報）（2007/01/31）特開2001-149524</t>
  </si>
  <si>
    <t>審判請求証拠（無効審判請求の引用文献情報）（2007/01/31）特開2002-000793</t>
  </si>
  <si>
    <t>審判請求証拠（無効審判請求の引用文献情報）（2007/01/31）特開2002-035206</t>
  </si>
  <si>
    <t>審判請求証拠（無効審判請求の引用文献情報）（2007/01/31）特開2002-058783</t>
  </si>
  <si>
    <t>審判請求証拠（無効審判請求の引用文献情報）（2007/01/31）特開2002-143395</t>
  </si>
  <si>
    <t>審判請求証拠（無効審判請求の引用文献情報）（2007/01/31）特開2002-224270</t>
  </si>
  <si>
    <t>審判請求証拠（無効審判請求の引用文献情報）（2007/01/31）特開2003-159363</t>
  </si>
  <si>
    <t>審判請求証拠（無効審判請求の引用文献情報）（2007/01/31）特開2003-180920</t>
  </si>
  <si>
    <t>審判請求証拠（無効審判請求の引用文献情報）（2007/01/31）特開2003-181013</t>
  </si>
  <si>
    <t>審判請求証拠（無効審判請求の引用文献情報）（2007/01/31）特開2003-190385</t>
  </si>
  <si>
    <t>審判請求証拠（無効審判請求の引用文献情報）（2007/01/31）特開平04-357968</t>
  </si>
  <si>
    <t>審判請求証拠（無効審判請求の引用文献情報）（2007/01/31）特開平09-075506</t>
  </si>
  <si>
    <t>審判請求証拠（無効審判請求の引用文献情報）（2007/01/31）特開平11-137776</t>
  </si>
  <si>
    <t>審判審判2008-390094号</t>
  </si>
  <si>
    <t>ＫＰＥ　株式会社</t>
  </si>
  <si>
    <t>平21年（行ケ）第10069号</t>
  </si>
  <si>
    <t>審判（受付）:20080826:7432:復代理人受任届（出願人・請求人）;審判（受付）:20080826:60:審判請求書（その他の請求書・申立書を含む）;審判（発送）:20080905:20:審判番号通知;審判（庁内）:20080908:95:予告登録通知;審判（発送）:20080911:22:審判官指定（変更）通知;審判（発送）:20080911:234:手続中止通知書;審判（受付）:20081121:781:上申書（出願人・請求人）;審判（受付）:20081203:781:上申書（出願人・請求人）;審判（受付）:20081209:523:手続補正書（自発・内容）;審判（発送）:20081212:22:審判官指定（変更）通知;審判（発送）:20081222:131:訂正拒絶理由通知書;審判（発送）:20081222:235:手続中止解除通知書;審判（庁内）:20081222:94:閲覧照会;審判（庁内）:20081224:941:閲覧貸出;審判（庁内）:20090105:942:閲覧返却;審判（受付）:20090121:523:手続補正書（自発・内容）;審判（受付）:20090121:53:意見書;審判（発送）:20090127:23:審理終結通知書;審判（庁内）:20090129:94:閲覧照会;審判（庁内）:20090130:941:閲覧貸出;審判（庁内）:20090204:942:閲覧返却;審判（発送）:20090218:03:審決;審判（庁内）:20090224:3012:郵便送達報告書;審判（庁内）:20090330:94:閲覧照会;審判（庁内）:20090330:941:閲覧貸出;審判（庁内）:20090401:942:閲覧返却;審判（庁内）:20090806:94:閲覧照会;審判（庁内）:20090810:941:閲覧貸出;審判（庁内）:20090812:942:閲覧返却;審判（受付）:20090904:609:請求取下書;審判（庁内）:20090929:9611:請求取下登録</t>
  </si>
  <si>
    <t>審判審判2008-800025号</t>
  </si>
  <si>
    <t>岡本　敏夫</t>
  </si>
  <si>
    <t>平21年（行ケ）第10293号</t>
  </si>
  <si>
    <t>平22年（行サ）第477号</t>
  </si>
  <si>
    <t>審判（受付）:20080213:60:審判請求書（その他の請求書・申立書を含む）;審判（発送）:20080227:20:審判番号通知;審判（発送）:20080227:22:審判官指定（変更）通知;審判（庁内）:20080227:95:予告登録通知;審判（発送）:20080303:17:請求書副本の送達通知（答弁指令）;審判（発送）:20080303:20:審判番号通知;審判（発送）:20080303:22:審判官指定（変更）通知;審判（庁内）:20080310:3012:郵便送達報告書;審判（庁内）:20080418:94:閲覧照会;審判（庁内）:20080421:941:閲覧貸出;審判（庁内）:20080424:942:閲覧返却;審判（受付）:20080604:7453:復代理人選任届（被請求人・権利者）;審判（受付）:20080604:57:答弁書（審判事件答弁書・異議答弁書）;審判（発送）:20080916:1851:答弁書副本の送付通知;審判（庁内）:20080919:94:閲覧照会;審判（庁内）:20080919:941:閲覧貸出;審判（発送）:20080929:22:審判官指定（変更）通知;審判（発送）:20080929:22:審判官指定（変更）通知;審判（庁内）:20080930:942:閲覧返却;審判（庁内）:20081001:94:閲覧照会;審判（発送）:20081002:22:審判官指定（変更）通知;審判（発送）:20081002:22:審判官指定（変更）通知;審判（庁内）:20081002:941:閲覧貸出;審判（庁内）:20081008:942:閲覧返却;審判（庁内）:20081022:94:閲覧照会;審判（庁内）:20081027:941:閲覧貸出;審判（庁内）:20081029:942:閲覧返却;審判（庁内）:20081125:94:閲覧照会;審判（庁内）:20081125:941:閲覧貸出;審判（庁内）:20081128:942:閲覧返却;審判（庁内）:20081203:94:閲覧照会;審判（受付）:20081204:6513:口頭審理陳述要領書;審判（受付）:20081204:6513:口頭審理陳述要領書;審判（庁内）:20081205:309:調書;審判（庁内）:20081208:941:閲覧貸出;審判（庁内）:20081210:942:閲覧返却;審判（受付）:20081215:782:上申書（被請求人・権利者）;審判（発送）:20081218:1858:上申書副本の送付通知;審判（受付）:20081222:781:上申書（出願人・請求人）;審判（発送）:20090105:1858:上申書副本の送付通知;審判（発送）:20090406:22:審判官指定（変更）通知;審判（発送）:20090406:22:審判官指定（変更）通知;審判（発送）:20090408:22:審判官指定（変更）通知;審判（発送）:20090408:22:審判官指定（変更）通知;審判（発送）:20090508:23:審理終結通知書;審判（発送）:20090508:23:審理終結通知書;審判（発送）:20090528:03:審決;審判（発送）:20090528:03:審決;審判（庁内）:20090602:3012:郵便送達報告書;審判（庁内）:20090605:3012:郵便送達報告書;審判（庁内）:20091022:94:閲覧照会;審判（庁内）:20091023:941:閲覧貸出;審判（庁内）:20091030:942:閲覧返却;審判（庁内）:20110204:96:確定登録通知</t>
  </si>
  <si>
    <t>特願2003-332113</t>
  </si>
  <si>
    <t>特許03968067</t>
  </si>
  <si>
    <t>特開2004-088792</t>
  </si>
  <si>
    <t xml:space="preserve">H04N   5/445             </t>
  </si>
  <si>
    <t>H04N  5/445</t>
  </si>
  <si>
    <t>H04N5/445;H04N7/173;G06F3/048</t>
  </si>
  <si>
    <t>H04N5/445</t>
  </si>
  <si>
    <t>H04N   5/445@AFI(JP);H04N   7/173@ALI(JP);G06F   3/048@ALI(JP)</t>
  </si>
  <si>
    <t>H04N   5/445@AFI(JP)</t>
  </si>
  <si>
    <t>H04N   5/445@AFI(JP);H04N   5/7826@AFI(JP);B64C  30/00@ALI(EP);G04G  15/00@ALI(EP);G06F   3/00@ALI(EP);G06F   3/023@ALI(EP);G06F   3/033@ALI(EP);G06F   3/048@ALI(JP);G06F   3/14@ALI(JP);G06F  13/00@ALI(EP);G11B  15/02@ALI(EP);G11B  27/00@ALI(JP);G11B  27/10@ALI(EP);G11B  27/11@ALI(EP);G11B  27/30@ALI(EP);G11B  27/32@ALI(EP);G11B  27/34@ALI(EP);G11B  27/36@ALI(EP);G11B  33/10@ALI(EP);H04N   5/44@ALI(JP);H04N   5/45@ALI(EP);H04N   5/76@ALI(JP);H04N   5/7617@ALI(EP);H04N   5/765@ALI(EP);H04N   5/775@ALI(EP);H04N   5/782@ALI(EP);H04N   5/91@ALI(EP);H04N   7/00@ALI(EP);H04N   7/025@ALI(EP);H04N   7/03@ALI(JP);H04N   7/035@ALI(JP);H04N   7/088@ALI(EP);H04N   7/16@ALI(EP);H04N   7/173@ALI(JP);H04N   5/445@CFI(JP);B64C  30/00@CLI(EP);G04G  15/00@CLI(EP);G06F   3/048@CLI(JP);G06F   3/14@CLI(JP);G11B  15/02@CLI(EP);G11B  27/00@CLI(JP);G11B  27/10@CLI(EP);G11B  27/11@CLI(EP);G11B  27/30@CLI(EP);G11B  27/32@CLI(EP);G11B  27/34@CLI(EP);G11B  27/36@CLI(EP);G11B  33/00@CLI(EP);H04N   5/44@CLI(JP);H04N   5/45@CLI(EP);H04N   5/76@CLI(JP);H04N   5/765@CLI(EP);H04N   5/775@CLI(EP);H04N   5/782@CLI(EP);H04N   5/7824@CLI(JP);H04N   7/025@CLI(EP);H04N   7/03@CLI(JP);H04N   7/035@CLI(JP);H04N   7/087@CLI(EP);H04N   7/16@CLI(EP);H04N   7/173@CLI(JP)</t>
  </si>
  <si>
    <t>H04N  5/445       Z;H04N  7/173   630;G06F  3/048   654 B</t>
  </si>
  <si>
    <t>山本　秀策;安村　高明;森下　夏樹</t>
  </si>
  <si>
    <t xml:space="preserve">(57)【要約】 【課題】　モニタースクリーン上で選択したテレビジョン番組リストに関する詳細な番組情報を同じモニタースクリーン上に必要に応じて表示する。 【解決手段】　受信機が外部から受信した信号からテレビジョン番組リスト情報を取り出し、この情報を受信機の電子式メモリ内に記憶させる。複数のテレビジョン番組リストをモニタースクリーンに時間とチャンネルのガイド形式で表示し、モニタースクリーン上でカーソルを移動して一つのテレビジョン番組リストを目立たさせて選択する。その選択された一つのテレビジョン番組リストに関する番組情報を前記のテレビジョン番組リスト情報から取り出して、モニタースクリーン上で前記の選択された一つのテレビジョン番組リストの表示場所とは異なる場所に表示する。 【選択図】　　　　　図６ </t>
  </si>
  <si>
    <t xml:space="preserve">(57)【特許請求の範囲】 【請求項１】 テレビジョン番組表に関する情報を提供する方法であって、 該方法は、 受信機の外部にある放送装置から受信機が受信した放送信号から、テレビジョン番組表に含まれる複数の項目のそれぞれに対応するタイトル情報と、該複数の項目のそれぞれに対応する番組説明情報とを取得するステップと、 時間およびチャンネルの番組ガイドの形式で該テレビジョン番組表に含まれる複数の項目のうちの少なくともいくつかの項目をモニタースクリーンに表示するステップであって、該番組ガイドは、複数のセルを含み、該複数のセルのそれぞれは、該少なくともいくつかの項目のうちの１つに関連付けられている、ステップと、 該モニタースクリーン上でカーソルを移動することにより、該複数のセルのうちの１つを選択するステップと、 該選択されたセルに関連付けられている該項目に対応する該タイトル情報が、該選択されたセル内に表示されている一方で、該選択されたセルに関連付けられている該項目に対応する該番組説明情報を、該選択されたセルが配置されている該モニタースクリーン上の領域とは異なる該モニタースクリーン上の領域に表示するステップと を包含する、方法。 【請求項２】 前記時間およびチャンネルの番組ガイドの形式で前記少なくともいくつかの項目を表示するステップは、グリッドガイド形式で該少なくともいくつかの項目を表示するステップを包含する、請求項１に記載の方法。 【請求項３】 受信機の外部にある放送装置から受信機が受信した放送信号から、テレビジョン番組表に含まれる複数の項目のそれぞれに対応するタイトル情報と、該複数の項目のそれぞれに対応する番組説明情報とを取得する手段と、 時間およびチャンネルの番組ガイドの形式で該テレビジョン番組表に含まれる複数の項目のうちの少なくともいくつかの項目をモニタースクリーンに表示する手段であって、該番組ガイドは、複数のセルを含み、該複数のセルのそれぞれは、該少なくともいくつかの項目のうちの１つに関連付けられている、手段と、 該モニタースクリーン上でカーソルを移動することにより、該複数のセルのうちの１つを選択する手段と、 該選択されたセルに関連付けられている該項目に対応する該タイトル情報が、該選択されたセル内に表示されている一方で、該選択されたセルに関連付けられている該項目に対応する該番組説明情報を、該選択されたセルが配置されている該モニタースクリーン上の領域とは異なる該モニタースクリーン上の領域に表示する手段と を含む、電子番組ガイドシステム。 【請求項４】 前記時間およびチャンネルの番組ガイドの形式で前記少なくともいくつかの項目を表示する手段は、グリッドガイド形式で該少なくともいくつかの項目を表示する手段を含む、請求項３に記載の電子番組ガイドシステム。 </t>
  </si>
  <si>
    <t>特願2000-321391の分割（44条1項）</t>
  </si>
  <si>
    <t>SFG0040516632</t>
  </si>
  <si>
    <t>審判審判2008-800025号;審判審判2008-800071号</t>
  </si>
  <si>
    <t>実開平01-078328;特開昭63-054884;特開平01-209399;特開昭62-049528;特開昭63-247812;特開昭63-276069;特開平01-150928;特開平01-276977</t>
  </si>
  <si>
    <t>特開昭63-054884;特開平01-276977;特開昭62-049528;特開昭63-247812;特開昭63-276069;特開平01-150928;特開平01-209399;実全平01-078328;特開2001-186438;特開昭58-210776;特開平02-189753;特表平06-504165;特許03968067</t>
  </si>
  <si>
    <t>拒絶理由通知（拒絶理由の引用文献情報）（2005/06/27）特開昭63-054884;拒絶理由通知（拒絶理由の引用文献情報）（2005/06/27）特開平01-276977;拒絶理由通知（拒絶理由の引用文献情報）（2006/05/18）特開昭62-049528;拒絶理由通知（拒絶理由の引用文献情報）（2006/05/18）特開昭63-054884;拒絶理由通知（拒絶理由の引用文献情報）（2006/05/18）特開昭63-247812;拒絶理由通知（拒絶理由の引用文献情報）（2006/05/18）特開昭63-276069;拒絶理由通知（拒絶理由の引用文献情報）（2006/05/18）特開平01-150928;拒絶理由通知（拒絶理由の引用文献情報）（2006/05/18）特開平01-209399;拒絶理由通知（拒絶理由の引用文献情報）（2006/05/18）実全平01-078328;先行技術調査（先行技術調査結果の参考文献情報）（2006/05/18）特開平01-276977;拒絶理由通知（拒絶理由の引用文献情報）（2007/04/12）特開昭62-049528;拒絶理由通知（拒絶理由の引用文献情報）（2007/04/12）特開昭63-054884;拒絶理由通知（拒絶理由の引用文献情報）（2007/04/12）特開昭63-247812;拒絶理由通知（拒絶理由の引用文献情報）（2007/04/12）特開昭63-276069;拒絶理由通知（拒絶理由の引用文献情報）（2007/04/12）特開平01-150928;拒絶理由通知（拒絶理由の引用文献情報）（2007/04/12）特開平01-209399;拒絶理由通知（拒絶理由の引用文献情報）（2007/04/12）特開平01-276977;拒絶理由通知（拒絶理由の引用文献情報）（2007/04/12）実全平01-078328;先行技術調査（先行技術調査結果の参考文献情報）（2007/04/12）特開平01-276977;登録査定　　（登録査定の参考文献情報）（2007/05/18）特開昭62-049528;登録査定　　（登録査定の参考文献情報）（2007/05/18）特開昭63-054884;登録査定　　（登録査定の参考文献情報）（2007/05/18）特開昭63-247812;登録査定　　（登録査定の参考文献情報）（2007/05/18）特開昭63-276069;登録査定　　（登録査定の参考文献情報）（2007/05/18）特開平01-150928;登録査定　　（登録査定の参考文献情報）（2007/05/18）特開平01-209399;登録査定　　（登録査定の参考文献情報）（2007/05/18）特開平01-276977;登録査定　　（登録査定の参考文献情報）（2007/05/18）実全平01-078328;審判請求証拠（無効審判請求の引用文献情報）（2008/02/13）特開2001-186438;審判請求証拠（無効審判請求の引用文献情報）（2008/02/13）特開昭58-210776;審判請求証拠（無効審判請求の引用文献情報）（2008/02/13）特開昭62-049528;審判請求証拠（無効審判請求の引用文献情報）（2008/02/13）特開昭63-247812;審判請求証拠（無効審判請求の引用文献情報）（2008/02/13）特開昭63-276069;審判請求証拠（無効審判請求の引用文献情報）（2008/02/13）特開平01-209399;審判請求証拠（無効審判請求の引用文献情報）（2008/02/13）特開平02-189753;審判請求証拠（無効審判請求の引用文献情報）（2008/02/13）特表平06-504165;審判請求証拠（無効審判請求の引用文献情報）（2008/04/23）特開2001-186438;審判請求証拠（無効審判請求の引用文献情報）（2008/04/23）特開昭58-210776;審判請求証拠（無効審判請求の引用文献情報）（2008/04/23）特開平01-209399;審判請求証拠（無効審判請求の引用文献情報）（2008/04/23）特開平02-189753;審判請求証拠（無効審判請求の引用文献情報）（2008/04/23）実全平01-078328;審判請求証拠（無効審判請求の引用文献情報）（2008/04/23）特許03968067;審判請求証拠（無効審判請求の引用文献情報）（2008/04/23）特表平06-504165</t>
  </si>
  <si>
    <t>ＵＤ５２選択番組の詳細情報表示</t>
  </si>
  <si>
    <t>審判請求証拠（無効審判請求の引用文献情報）（2008/02/13）特開2001-186438</t>
  </si>
  <si>
    <t>審判請求証拠（無効審判請求の引用文献情報）（2008/02/13）特開昭58-210776</t>
  </si>
  <si>
    <t>審判請求証拠（無効審判請求の引用文献情報）（2008/02/13）特開昭62-049528</t>
  </si>
  <si>
    <t>審判請求証拠（無効審判請求の引用文献情報）（2008/02/13）特開昭63-247812</t>
  </si>
  <si>
    <t>審判請求証拠（無効審判請求の引用文献情報）（2008/02/13）特開昭63-276069</t>
  </si>
  <si>
    <t>審判請求証拠（無効審判請求の引用文献情報）（2008/02/13）特開平01-209399</t>
  </si>
  <si>
    <t>審判請求証拠（無効審判請求の引用文献情報）（2008/02/13）特開平02-189753</t>
  </si>
  <si>
    <t>審判請求証拠（無効審判請求の引用文献情報）（2008/02/13）特表平06-504165</t>
  </si>
  <si>
    <t>審判審判2008-800071号</t>
  </si>
  <si>
    <t>松橋　学</t>
  </si>
  <si>
    <t>平21年（行ケ）第10294号</t>
  </si>
  <si>
    <t>平22年（行サ）第478号</t>
  </si>
  <si>
    <t>審判（受付）:20080424:60:審判請求書（その他の請求書・申立書を含む）;審判（発送）:20080514:20:審判番号通知;審判（発送）:20080514:22:審判官指定（変更）通知;審判（庁内）:20080515:95:予告登録通知;審判（発送）:20080521:20:審判番号通知;審判（発送）:20080521:22:審判官指定（変更）通知;審判（発送）:20080522:17:請求書副本の送達通知（答弁指令）;審判（庁内）:20080528:3012:郵便送達報告書;審判（庁内）:20080618:94:閲覧照会;審判（庁内）:20080619:941:閲覧貸出;審判（庁内）:20080626:942:閲覧返却;審判（受付）:20080822:7453:復代理人選任届（被請求人・権利者）;審判（受付）:20080822:57:答弁書（審判事件答弁書・異議答弁書）;審判（発送）:20080916:1851:答弁書副本の送付通知;審判（庁内）:20080919:94:閲覧照会;審判（庁内）:20080922:941:閲覧貸出;審判（庁内）:20080926:942:閲覧返却;審判（発送）:20080930:22:審判官指定（変更）通知;審判（発送）:20080930:22:審判官指定（変更）通知;審判（庁内）:20081001:94:閲覧照会;審判（庁内）:20081001:941:閲覧貸出;審判（発送）:20081002:22:審判官指定（変更）通知;審判（発送）:20081002:22:審判官指定（変更）通知;審判（受付）:20081008:7422:代理人受任届（出願人・請求人）;審判（庁内）:20081008:942:閲覧返却;審判（庁内）:20081022:94:閲覧照会;審判（庁内）:20081023:941:閲覧貸出;審判（庁内）:20081027:942:閲覧返却;審判（庁内）:20081125:94:閲覧照会;審判（庁内）:20081126:941:閲覧貸出;審判（庁内）:20081128:942:閲覧返却;審判（庁内）:20081203:94:閲覧照会;審判（庁内）:20081204:941:閲覧貸出;審判（庁内）:20081210:942:閲覧返却;審判（受付）:20081216:6513:口頭審理陳述要領書;審判（受付）:20081216:6513:口頭審理陳述要領書;審判（庁内）:20081218:309:調書;審判（受付）:20090105:781:上申書（出願人・請求人）;審判（受付）:20090113:782:上申書（被請求人・権利者）;審判（発送）:20090114:1858:上申書副本の送付通知;審判（発送）:20090116:1858:上申書副本の送付通知;審判（発送）:20090406:22:審判官指定（変更）通知;審判（発送）:20090406:22:審判官指定（変更）通知;審判（発送）:20090508:23:審理終結通知書;審判（発送）:20090508:23:審理終結通知書;審判（発送）:20090528:03:審決;審判（発送）:20090528:03:審決;審判（庁内）:20090602:3012:郵便送達報告書;審判（庁内）:20090605:3012:郵便送達報告書;審判（庁内）:20090625:94:閲覧照会;審判（庁内）:20090626:941:閲覧貸出;審判（庁内）:20090629:942:閲覧返却;審判（庁内）:20091022:94:閲覧照会;審判（庁内）:20091023:941:閲覧貸出;審判（庁内）:20091029:942:閲覧返却;審判（庁内）:20110204:96:確定登録通知</t>
  </si>
  <si>
    <t>審判請求証拠（無効審判請求の引用文献情報）（2008/04/23）特開2001-186438</t>
  </si>
  <si>
    <t>審判請求証拠（無効審判請求の引用文献情報）（2008/04/23）特開昭58-210776</t>
  </si>
  <si>
    <t>審判請求証拠（無効審判請求の引用文献情報）（2008/04/23）特開平01-209399</t>
  </si>
  <si>
    <t>審判請求証拠（無効審判請求の引用文献情報）（2008/04/23）特開平02-189753</t>
  </si>
  <si>
    <t>審判請求証拠（無効審判請求の引用文献情報）（2008/04/23）実全平01-078328</t>
  </si>
  <si>
    <t>審判請求証拠（無効審判請求の引用文献情報）（2008/04/23）特許03968067</t>
  </si>
  <si>
    <t>審判請求証拠（無効審判請求の引用文献情報）（2008/04/23）特表平06-504165</t>
  </si>
  <si>
    <t>審判審判2009-800145号</t>
  </si>
  <si>
    <t>サンエイ　株式会社</t>
  </si>
  <si>
    <t>平22年（行ケ）第10092号</t>
  </si>
  <si>
    <t>審判（受付）:20090703:60:審判請求書（その他の請求書・申立書を含む）;審判（発送）:20090717:20:審判番号通知;審判（発送）:20090717:22:審判官指定（変更）通知;審判（庁内）:20090717:95:予告登録通知;審判（発送）:20090723:17:請求書副本の送達通知（答弁指令）;審判（発送）:20090723:20:審判番号通知;審判（発送）:20090723:22:審判官指定（変更）通知;審判（庁内）:20090728:3012:郵便送達報告書;審判（受付）:20090911:57:答弁書（審判事件答弁書・異議答弁書）;審判（受付）:20090911:611:訂正請求書;審判（発送）:20090930:22:審判官指定（変更）通知;審判（発送）:20090930:22:審判官指定（変更）通知;審判（発送）:20091002:1851:答弁書副本の送付通知;審判（発送）:20091002:1855:訂正請求書副本の送付通知;審判（発送）:20091013:22:審判官指定（変更）通知;審判（発送）:20091013:22:審判官指定（変更）通知;審判（受付）:20091112:732:住所変更届（出願人・請求人の代理人）;審判（受付）:20091211:6513:口頭審理陳述要領書;審判（受付）:20091211:6513:口頭審理陳述要領書;審判（庁内）:20091214:309:調書;審判（受付）:20091228:782:上申書（被請求人・権利者）;審判（受付）:20091228:619:訂正取下書;審判（発送）:20100125:1858:上申書副本の送付通知;審判（発送）:20100125:23:審理終結通知書;審判（発送）:20100125:23:審理終結通知書;審判（発送）:20100216:03:審決;審判（発送）:20100216:03:審決;審判（庁内）:20100222:3012:郵便送達報告書;審判（庁内）:20100222:3012:郵便送達報告書;審判（庁内）:20100319:94:閲覧照会;審判（庁内）:20100323:941:閲覧貸出;審判（庁内）:20100324:942:閲覧返却;審判（庁内）:20101202:96:確定登録通知</t>
  </si>
  <si>
    <t>特願2003-368912</t>
  </si>
  <si>
    <t>特許03960552</t>
  </si>
  <si>
    <t>特開2005-131874</t>
  </si>
  <si>
    <t xml:space="preserve">B42D  11/00              </t>
  </si>
  <si>
    <t>B42D11/00</t>
  </si>
  <si>
    <t>B42D  11/00@AFI(JP);B42D  11/00@CFI(JP)</t>
  </si>
  <si>
    <t>和田　成則</t>
  </si>
  <si>
    <t xml:space="preserve">(57)【要約】 【課題】外観見栄えが良好で掲載できる情報量が多く、プリンタでの印字適性に優れたラベル帳票を提供する。 【解決手段】台紙１１－２上に上紙１１－１を貼合したシート体１１で構成することでラベル帳票Ｐの総厚を抑える。また、上紙１１－１には本票Ｐ１１と分離票Ｐ１２とを輪郭切り取り線１３を介して隣接した伝票片Ｐ１を備え、分離票Ｐ１２を除いた裏面領域に粘着剤層１５を設ける。一方、台紙１１－２には粘着剤層１５と対向する表面領域に剥離剤層２５を設け、輪郭切り取り線１３を囲んで台紙１１－２裏面から台紙１１－２表面まで到達する深さのハーフカット線２３を形成して、ハーフカット線２３内側の表面領域に情報記載欄１８を備えるものとする。これによりハーフカット線２３内側の領域を残したまま台紙１１－２を上紙１１－１から剥がして帳票Ｐを貼り付けることができ、分離票Ｐ１２を本票Ｐ１１から切り離した後に台紙１１－２の情報記載欄１８が現れて帳票Ｐの外観見栄えが向上するとともに情報記載量も増える。 【選択図】図７ </t>
  </si>
  <si>
    <t xml:space="preserve">(57)【特許請求の範囲】 【請求項１】 台紙上に上紙が剥離可能に貼合された帳票であって、 上紙は、本票と分離票とが輪郭切り取り線で隣接された伝票片を備え、かつ分離票を除いた裏面領域に粘着剤を塗工した粘着剤層が設けられてなるとともに、 台紙は、粘着剤層と対向する表面領域に剥離剤を塗工した剥離剤層が設けられ、かつ台紙裏面から台紙表面まで到達する深さの切り込みであって輪郭切り取り線を囲んで分離票よりも大きな輪郭を有する輪郭ハーフカット線が形成され、輪郭ハーフカット線よりも内側の表面領域に情報記載欄を備えてなり、 伝票片裏面の台紙をめくって輪郭ハーフカット線を切断し、輪郭ハーフカット線の内側部分を残した状態で上紙から台紙を剥がし取ると伝票片を被着体に貼付でき、輪郭切り取り線を切断して本票から分離票を切り離すと分離票に相当する部位に台紙の情報記載欄が現れるようになっている ことを特徴とするラベル帳票。 【請求項２】 請求項１に記載のラベル帳票において、 前記輪郭切り取り線は、カット部とアンカット部を有する通常ミシン線と、通常ミシン線のアンカット部に設けられたカット部とアンカット部を有するマイクロミシン線とからなる混合ミシン線である ことを特徴とするラベル帳票。 </t>
  </si>
  <si>
    <t>SFG0032453710</t>
  </si>
  <si>
    <t>実開平06-087974;特開2002-127644;特開2000-132105;特開平7-266746;実開平7-40171</t>
  </si>
  <si>
    <t>実開平06-087974;特開2000-132105;特開2002-127644;特開平07-266746;実開平07-040171;特開2000-211269;特開2001-305966;特開2002-014617;特開2003-095225;特開2003-276363;特開2003-276364;特開平07-134554;特開平07-195868;特開平08-267397;特開平11-028875;異議申立 90／00582 その他 米国特許第６４１０１１３号全文訳;実全昭61-119967;特表2003-502220;実登03063089;実登03094763</t>
  </si>
  <si>
    <t>拒絶理由通知（拒絶理由の引用文献情報）（2006/12/08）実開平06-087974;登録査定　　（登録査定の参考文献情報）（2007/05/07）特開2000-132105;登録査定　　（登録査定の参考文献情報）（2007/05/07）特開2002-127644;登録査定　　（登録査定の参考文献情報）（2007/05/07）特開平07-266746;登録査定　　（登録査定の参考文献情報）（2007/05/07）実開平06-087974;登録査定　　（登録査定の参考文献情報）（2007/05/07）実開平07-040171;審判請求証拠（無効審判請求の引用文献情報）（2009/07/03）;審判請求証拠（無効審判請求の引用文献情報）（2009/07/03）特開2000-211269;審判請求証拠（無効審判請求の引用文献情報）（2009/07/03）特開2001-305966;審判請求証拠（無効審判請求の引用文献情報）（2009/07/03）特開2002-014617;審判請求証拠（無効審判請求の引用文献情報）（2009/07/03）特開2003-095225;審判請求証拠（無効審判請求の引用文献情報）（2009/07/03）特開2003-276363;審判請求証拠（無効審判請求の引用文献情報）（2009/07/03）特開2003-276364;審判請求証拠（無効審判請求の引用文献情報）（2009/07/03）特開平07-134554;審判請求証拠（無効審判請求の引用文献情報）（2009/07/03）特開平07-195868;審判請求証拠（無効審判請求の引用文献情報）（2009/07/03）特開平08-267397;審判請求証拠（無効審判請求の引用文献情報）（2009/07/03）特開平11-028875;審判請求証拠（無効審判請求の引用文献情報）（2009/07/03）異議申立 90／00582 その他 米国特許第６４１０１１３号全文訳;審判請求証拠（無効審判請求の引用文献情報）（2009/07/03）実全昭61-119967;審判請求証拠（無効審判請求の引用文献情報）（2009/07/03）特表2003-502220;審判請求証拠（無効審判請求の引用文献情報）（2009/07/03）実開平06-087974;審判請求証拠（無効審判請求の引用文献情報）（2009/07/03）実開平07-040171;審判請求証拠（無効審判請求の引用文献情報）（2009/07/03）実登03063089;審判請求証拠（無効審判請求の引用文献情報）（2009/07/03）実登03094763</t>
  </si>
  <si>
    <t>審判請求証拠（無効審判請求の引用文献情報）（2009/07/03）</t>
  </si>
  <si>
    <t>審判請求証拠（無効審判請求の引用文献情報）（2009/07/03）特開2000-211269</t>
  </si>
  <si>
    <t>審判請求証拠（無効審判請求の引用文献情報）（2009/07/03）特開2001-305966</t>
  </si>
  <si>
    <t>審判請求証拠（無効審判請求の引用文献情報）（2009/07/03）特開2002-014617</t>
  </si>
  <si>
    <t>審判請求証拠（無効審判請求の引用文献情報）（2009/07/03）特開2003-095225</t>
  </si>
  <si>
    <t>審判請求証拠（無効審判請求の引用文献情報）（2009/07/03）特開2003-276363</t>
  </si>
  <si>
    <t>審判請求証拠（無効審判請求の引用文献情報）（2009/07/03）特開2003-276364</t>
  </si>
  <si>
    <t>審判請求証拠（無効審判請求の引用文献情報）（2009/07/03）特開平07-134554</t>
  </si>
  <si>
    <t>審判請求証拠（無効審判請求の引用文献情報）（2009/07/03）特開平07-195868</t>
  </si>
  <si>
    <t>審判請求証拠（無効審判請求の引用文献情報）（2009/07/03）特開平08-267397</t>
  </si>
  <si>
    <t>審判請求証拠（無効審判請求の引用文献情報）（2009/07/03）特開平11-028875</t>
  </si>
  <si>
    <t>審判請求証拠（無効審判請求の引用文献情報）（2009/07/03）異議申立 90／00582 その他 米国特許第６４１０１１３号全文訳</t>
  </si>
  <si>
    <t>審判請求証拠（無効審判請求の引用文献情報）（2009/07/03）実全昭61-119967</t>
  </si>
  <si>
    <t>審判請求証拠（無効審判請求の引用文献情報）（2009/07/03）特表2003-502220</t>
  </si>
  <si>
    <t>審判請求証拠（無効審判請求の引用文献情報）（2009/07/03）実開平06-087974</t>
  </si>
  <si>
    <t>審判請求証拠（無効審判請求の引用文献情報）（2009/07/03）実開平07-040171</t>
  </si>
  <si>
    <t>審判請求証拠（無効審判請求の引用文献情報）（2009/07/03）実登03063089</t>
  </si>
  <si>
    <t>審判請求証拠（無効審判請求の引用文献情報）（2009/07/03）実登03094763</t>
  </si>
  <si>
    <t>審判審判2009-800229号</t>
  </si>
  <si>
    <t>小松　徹郎</t>
  </si>
  <si>
    <t>審判（受付）:20091105:60:審判請求書（その他の請求書・申立書を含む）;審判（発送）:20091127:20:審判番号通知;審判（発送）:20091127:22:審判官指定（変更）通知;審判（庁内）:20091127:95:予告登録通知;審判（発送）:20091222:116:手続補正指令書（請求）（審判長）;審判（受付）:20100112:51:手続補正書（方式）;審判（発送）:20100118:17:請求書副本の送達通知（答弁指令）;審判（発送）:20100118:20:審判番号通知;審判（発送）:20100118:22:審判官指定（変更）通知;審判（庁内）:20100122:3012:郵便送達報告書;審判（受付）:20100323:57:答弁書（審判事件答弁書・異議答弁書）;審判（受付）:20100323:611:訂正請求書;審判（発送）:20100401:22:審判官指定（変更）通知;審判（発送）:20100401:22:審判官指定（変更）通知;審判（発送）:20100402:171:答弁書副本の送付通知（弁駁指令）;審判（発送）:20100402:173:訂正請求副本送付通知（弁駁指令）;審判（発送）:20100409:22:審判官指定（変更）通知;審判（発送）:20100409:22:審判官指定（変更）通知;審判（受付）:20100506:58:弁駁書（審判事件答弁書・異議答弁書）;審判（発送）:20100526:1852:弁駁書副本の送付通知;審判（発送）:20100603:2892:通知書（その他）期間無;審判（発送）:20100603:2892:通知書（その他）期間無;審判（受付）:20100628:6513:口頭審理陳述要領書;審判（発送）:20100630:1860:口頭審理陳述要領書副本の送付通知;審判（受付）:20100709:6513:口頭審理陳述要領書;審判（庁内）:20100723:309:調書;審判（受付）:20100809:781:上申書（出願人・請求人）;審判（発送）:20100812:1858:上申書副本の送付通知;審判（受付）:20100820:782:上申書（被請求人・権利者）;審判（発送）:20100907:1858:上申書副本の送付通知;審判（発送）:20100907:23:審理終結通知書;審判（発送）:20100907:23:審理終結通知書;審判（発送）:20101006:03:審決;審判（発送）:20101006:03:審決;審判（庁内）:20101013:3012:郵便送達報告書;審判（庁内）:20101013:3012:郵便送達報告書;審判（庁内）:20101201:96:確定登録通知</t>
  </si>
  <si>
    <t>特願2003-401202</t>
  </si>
  <si>
    <t>特許04277666</t>
  </si>
  <si>
    <t>特開2005-162808</t>
  </si>
  <si>
    <t xml:space="preserve">C09K  11/80              </t>
  </si>
  <si>
    <t>C09K 11/80</t>
  </si>
  <si>
    <t>C09K11/80;C09K11/08;C09K11/64</t>
  </si>
  <si>
    <t>C09K11/80</t>
  </si>
  <si>
    <t>C09K  11/80@AFI(JP);C09K  11/08@ALI(JP);C09K  11/64@ALI(JP)</t>
  </si>
  <si>
    <t>C09K  11/80@AFI(JP)</t>
  </si>
  <si>
    <t>C09K  11/80@AFI(JP);C09K  11/08@ALI(JP);C09K  11/64@ALI(JP);C09K  11/77@ALI(EP);C09K  11/77@CFI(JP);C09K  11/08@CLI(JP);C09K  11/64@CLI(JP)</t>
  </si>
  <si>
    <t>C09K 11/80;C09K 11/08        B;C09K 11/64;C09K 11/80</t>
  </si>
  <si>
    <t xml:space="preserve">(57)【要約】 【課題】樹脂と混合して薄膜を形成することができ蛍光が均一で発光強度の大きいサイアロン系蛍光体と、凝集粒子が大きすぎることなく、また、広い粒度分布を持たないサイアロン系蛍光体を製造する方法を提供する。 【解決手段】一般式、 ＭｘＬｎｙＳｉ１２－（ｍ＋ｎ）Ａｌ（ｍ＋ｎ）ＯｎＮ１６－ｎ （ただし、Ｍは，Ｃａ，Ｍｇ，Ｙ，Ｌｉのうち少なくとも１種の金属、Ｌｎは、Ｅｕ，Ｄｙ，Ｅｒ，Ｔｂ，Ｙｂ，Ｃｅから選ばれる少なくとも１種のランタニド金属であり、金属Ｍの価数をａ、ランタニド金属Ｌｎの価数をｂとすると、ａｘ＋ｂｙ＝ｍであり、ｘが０＜ｘ≦１．５であり、０．３≦ｍ＜４．５、０＜ｎ＜２．２５である） で表されるα－サイアロン系蛍光体の製造方法において、原料として窒化ケイ素原料は、非晶質窒化ケイ素と結晶質窒化ケイ素とからなる窒化ケイ素原料を使用する。 【選択図】図１ </t>
  </si>
  <si>
    <t xml:space="preserve">(57)【特許請求の範囲】 【請求項１】 窒化ケイ素原料と、ＡｌＮを含むアルミニウム源となる物質と、金属Ｍ（ただし、Ｍは，Ｃａ，Ｍｇ，Ｙ，Ｌｉのうち少なくとも１種の金属）の酸化物または熱分解により金属Ｍの酸化物となる前駆体物質と、ランタニド金属Ｌｎの酸化物または熱分解によりランタニド金属Ｌｎ酸化物となる前駆体物質とを混合し、窒素を含有する不活性ガス雰囲気中１４００～２０００℃で焼成することによる、一般式、 ＭｘＬｎｙＳｉ１２－（ｍ＋ｎ）Ａｌ（ｍ＋ｎ）ＯｎＮ１６－ｎ （ただし、Ｍは，Ｃａ，Ｍｇ，Ｙ，Ｌｉのうち少なくとも１種の金属、Ｌｎは、Ｅｕ，Ｄｙ，Ｅｒ，Ｔｂ，Ｙｂ，Ｃｅから選ばれる少なくとも１種のランタニド金属であり、金属Ｍの価数をａ、ランタニド金属Ｌｎの価数をｂとすると、ａｘ＋ｂｙ＝ｍであり、ｘが０＜ｘ≦１．５であり、０．３≦ｍ＜４．５、０＜ｎ＜２．２５である） で表されるα－サイアロン系蛍光体の製造方法において、前記窒化ケイ素原料は、非晶質窒化ケイ素と結晶質窒化ケイ素を含有し、前記窒化ケイ素原料中の結晶質窒化ケイ素の割合が５～９５重量％であることを特徴とするサイアロン系蛍光体の製造方法。 【請求項２】 前記窒化ケイ素原料の比表面積が１５～３００ｍ２／ｇであることを特徴とする請求項１記載のサイアロン系蛍光体の製造方法。 【請求項３】 前記窒化ケイ素原料が、非晶質窒化ケイ素粉末を加熱処理することにより得られた窒化ケイ素粉末であることを特徴とする請求項１記載のサイアロン系蛍光体の製造方法。 【請求項４】 前記非晶質窒化ケイ素粉末が、シリコンジイミド（Ｓｉ（ＮＨ）２）を熱分解することにより得られた非晶質窒化ケイ素粉末であることを特徴とする請求項３記載のサイアロン系蛍光体の製造方法。 【請求項５】 蛍光体粒子のレーザー回折／散乱式粒度分布測定装置で測定した粒度分布曲線における５０％径が８μｍより大きく１９μｍ以下であることを特徴とする一般式、 ＭｘＬｎｙＳｉ１２－（ｍ＋ｎ）Ａｌ（ｍ＋ｎ）ＯｎＮ１６－ｎ （ただし、Ｍは，Ｃａ，Ｍｇ，Ｙ，Ｌｉのうち少なくとも１種の金属、Ｌｎは、Ｅｕ，Ｄｙ，Ｅｒ，Ｔｂ，Ｙｂ，Ｃｅから選ばれる少なくとも１種のランタニド金属であり、金属Ｍの価数をａ、ランタニド金属Ｌｎの価数をｂとすると、ａｘ＋ｂｙ＝ｍであり、ｘが０＜ｘ≦１．５であり、０．３≦ｍ＜４．５、０＜ｎ＜２．２５である） で表されるα－サイアロン系蛍光体。 </t>
  </si>
  <si>
    <t>SFG0009617685</t>
  </si>
  <si>
    <t>特許4052136;特許4066828;特開2005-036038;特開昭62-223009</t>
  </si>
  <si>
    <t>特開2005-036038;特許04052136;特許04066828;特開昭62-223009;特開2001-214162;特開2002-363554;特開2004-067837;特開昭58-199707;特開昭59-021506;特開昭59-207813;特開平10-247750</t>
  </si>
  <si>
    <t>拒絶理由通知（拒絶理由の引用文献情報）（2008/06/23）特開2005-036038;拒絶理由通知（拒絶理由の引用文献情報）（2008/06/23）特許04052136;拒絶理由通知（拒絶理由の引用文献情報）（2008/06/23）特許04066828;先行技術調査（先行技術調査結果の参考文献情報）（2008/06/23）特開昭62-223009;登録査定　　（登録査定の参考文献情報）（2009/02/13）特開2005-036038;登録査定　　（登録査定の参考文献情報）（2009/02/13）特開昭62-223009;登録査定　　（登録査定の参考文献情報）（2009/02/13）特許04052136;登録査定　　（登録査定の参考文献情報）（2009/02/13）特許04066828;審判請求証拠（無効審判請求の引用文献情報）（2009/11/04）特開2001-214162;審判請求証拠（無効審判請求の引用文献情報）（2009/11/04）特開2002-363554;審判請求証拠（無効審判請求の引用文献情報）（2009/11/04）特開2004-067837;審判請求証拠（無効審判請求の引用文献情報）（2009/11/04）特開昭58-199707;審判請求証拠（無効審判請求の引用文献情報）（2009/11/04）特開昭59-021506;審判請求証拠（無効審判請求の引用文献情報）（2009/11/04）特開昭59-207813;審判請求証拠（無効審判請求の引用文献情報）（2009/11/04）特開平10-247750</t>
  </si>
  <si>
    <t>審判請求証拠（無効審判請求の引用文献情報）（2009/11/04）特開2001-214162</t>
  </si>
  <si>
    <t>審判請求証拠（無効審判請求の引用文献情報）（2009/11/04）特開2002-363554</t>
  </si>
  <si>
    <t>審判請求証拠（無効審判請求の引用文献情報）（2009/11/04）特開2004-067837</t>
  </si>
  <si>
    <t>審判請求証拠（無効審判請求の引用文献情報）（2009/11/04）特開昭58-199707</t>
  </si>
  <si>
    <t>審判請求証拠（無効審判請求の引用文献情報）（2009/11/04）特開昭59-021506</t>
  </si>
  <si>
    <t>審判請求証拠（無効審判請求の引用文献情報）（2009/11/04）特開昭59-207813</t>
  </si>
  <si>
    <t>審判請求証拠（無効審判請求の引用文献情報）（2009/11/04）特開平10-247750</t>
  </si>
  <si>
    <t>審判審判2011-800181号</t>
  </si>
  <si>
    <t>ベルク工業　有限会社</t>
  </si>
  <si>
    <t>審判（受付）:20110922:60:審判請求書（その他の請求書・申立書を含む）;審判（発送）:20111007:20:審判番号通知;審判（発送）:20111007:22:審判官指定（変更）通知;審判（庁内）:20111007:95:予告登録通知;審判（発送）:20111013:17:請求書副本の送達通知（答弁指令）;審判（発送）:20111013:20:審判番号通知;審判（発送）:20111013:22:審判官指定（変更）通知;審判（庁内）:20111018:3012:郵便送達報告書;審判（受付）:20111213:57:答弁書（審判事件答弁書・異議答弁書）;審判（受付）:20111213:611:訂正請求書;審判（発送）:20120104:171:答弁書副本の送付通知（弁駁指令）;審判（発送）:20120104:173:訂正請求副本送付通知（弁駁指令）;審判（発送）:20120104:22:審判官指定（変更）通知;審判（発送）:20120104:22:審判官指定（変更）通知;審判（受付）:20120201:58:弁駁書（審判事件答弁書・異議答弁書）;審判（受付）:20120201:6515:証拠説明書;審判（発送）:20120220:1850:副本の送付通知;審判（発送）:20120220:1852:弁駁書副本の送付通知;審判（発送）:20120228:22:審判官指定（変更）通知;審判（発送）:20120228:22:審判官指定（変更）通知;審判（発送）:20120229:2892:通知書（その他）期間無;審判（発送）:20120229:2892:通知書（その他）期間無;審判（受付）:20120406:6513:口頭審理陳述要領書;審判（受付）:20120406:6513:口頭審理陳述要領書;審判（発送）:20120411:1860:口頭審理陳述要領書副本の送付通知;審判（発送）:20120411:1860:口頭審理陳述要領書副本の送付通知;審判（庁内）:20120426:309:調書;審判（発送）:20120510:03:審決;審判（発送）:20120510:03:審決;審判（庁内）:20120515:3012:郵便送達報告書;審判（庁内）:20120516:3012:郵便送達報告書;審判（庁内）:20120703:96:確定登録通知</t>
  </si>
  <si>
    <t>特願2004-42957</t>
  </si>
  <si>
    <t>特許04114617</t>
  </si>
  <si>
    <t>特開2005-230688</t>
  </si>
  <si>
    <t xml:space="preserve">B05D   1/04              </t>
  </si>
  <si>
    <t>B05D  1/04</t>
  </si>
  <si>
    <t>B05D1/04;B05C19/00;B05D1/26;H01M4/88;H01M8/02;H01M8/10</t>
  </si>
  <si>
    <t>B05D1/04</t>
  </si>
  <si>
    <t>B05D   1/04@AFI(JP);B05C  19/00@ALI(JP);B05D   1/26@ALI(JP);H01M   4/88@ALI(JP);H01M   8/02@ALI(JP);H01M   8/10@ALN(JP)</t>
  </si>
  <si>
    <t>B05D   1/04@AFI(JP)</t>
  </si>
  <si>
    <t>B05D   1/04@AFI(JP);B05B   5/057@ALI(EP);B05B   5/14@ALI(EP);B05C  19/00@ALI(JP);B05D   1/26@ALI(JP);B05D   1/28@ALI(EP);H01M   4/88@ALI(JP);H01M   4/92@ALN(EP);H01M   8/02@ALI(JP);H01M   8/10@ALI(JP);B05D   1/04@CFI(JP);B05B   5/025@CLI(EP);B05B   5/08@CLI(EP);B05C  19/00@CLI(JP);B05D   1/26@CLI(JP);B05D   1/28@CLI(EP);H01M   4/88@CLI(JP);H01M   4/90@CLN(EP);H01M   8/02@CLI(JP);H01M   8/10@CLI(JP)</t>
  </si>
  <si>
    <t>B05D  1/04        A;B05C 19/00;B05D  1/26        Z;H01M  4/88        K;H01M  8/02        E;H01M  8/10</t>
  </si>
  <si>
    <t>平木　祐輔;関谷　三男;早川　康</t>
  </si>
  <si>
    <t xml:space="preserve">(57)【要約】 【課題】従来使用されているメッシュ状のスクリーンを用いながら、静電気力により基材（電解質膜）側に転写形成される触媒層の厚みムラや輪郭の崩れをきわめて少なくして、製品精度の高い膜電極接合体を得る。 【解決手段】基材２としての電解質膜に電極粉体１０を静電付着させて触媒層を形成する装置Ａにおいて、基材２に対して非接触状態にスクリーン５を保持しておき、その間に電圧を印加する。弾性を有するフィードローラ７に電極粉体１０を付着させて、スクリーン５上に圧接しながら回動する。電極粉体１０は基材２に向けて静電気力と弾性体の押し出し力の双方により飛翔して安定的に付着する。 【選択図】図１ </t>
  </si>
  <si>
    <t xml:space="preserve">(57)【特許請求の範囲】 【請求項１】 膜電極接合体を構成する基材に電極粉体を静電付着させて触媒層を形成する方法であって、基材に対して非接触状態にスクリーンを配置し、基材とスクリーン間に電圧を印加しておき、スクリーン上に供給されることにより帯電した電極粉体を弾性体で押し付けることによって、静電気力と弾性体の押し出し力の双方により、電極粉体を基材側に飛翔させて付着させる行程を少なくとも含むことを特徴とする膜電極接合体を構成する基材へ触媒層を形成する方法。 【請求項２】 弾性体として弾性材料で作られたフィードローラを用い、電極粉体を基材側に飛翔させて付着させる工程は、電極粉体をフィードローラに付着させる行程と、電極粉体を付着したフィードローラをスクリーンに押し付けながら転動させる行程を含むことを特徴とする請求項１に記載の膜電極接合体を構成する基材へ触媒層を形成する方法。 【請求項３】 電極粉体をフィードローラに付着させる行程は電極粉体を帯電する行程を含むことを特徴とする請求項２に記載の膜電極接合体を構成する基材へ触媒層を形成する方法。 【請求項４】 基材が電解質膜またはガス拡散層である請求項１～３のいずれかに記載の膜電極接合体を構成する基材へ触媒層を形成する方法。 【請求項５】 膜電極接合体を構成する基材へ電極粉体を静電付着させて触媒層を形成する装置であって、基材に対して非接触状態にスクリーンを保持する手段、基材とスクリーン間に電圧を印加する手段と、スクリーン上に電極粉体を供給する手段と、スクリーン上に供給された電極粉体を基材に向けて押し付ける手段、とを少なくとも備え、静電気力と弾性体の押し出し力の双方により、電極粉体を基材側に飛翔させて付着させることを特徴とする膜電極接合体を構成する基材へ触媒層を形成する装置。 【請求項６】 電極粉体を収容したホッパーと、ホッパーの出口側に取り付けたフィードローラとを備え、フィードローラはスクリーンに圧接した状態で転動できるようになっており、該フィードローラが、スクリーン上に電極粉体を供給する手段とスクリーン上に供給された電極粉体を基材に向けて押し付ける手段とを構成することを特徴とする請求項５に記載の膜電極接合体を構成する基材へ触媒層を形成する装置。 【請求項７】 ホッパー内に収容した電極粉体を帯電させる手段をさらに備えることを特徴とする請求項６に記載の膜電極接合体を構成する基材へ触媒層を形成する装置。 【請求項８】 基材が電解質膜またはガス拡散層である請求項５～７のいずれかに記載の膜電極接合体を構成する基材へ触媒層を形成する装置。 </t>
  </si>
  <si>
    <t>SFG0020615369</t>
  </si>
  <si>
    <t>特開2002-367616;特開2003-163011;特開平11-126602;特開昭56-017664</t>
  </si>
  <si>
    <t>特開2002-367616;特開2003-163011;特開昭56-017664;特開平11-126602;特開2002-347221</t>
  </si>
  <si>
    <t>登録査定　　（登録査定の参考文献情報）（2008/03/14）特開2002-367616;登録査定　　（登録査定の参考文献情報）（2008/03/14）特開2003-163011;登録査定　　（登録査定の参考文献情報）（2008/03/14）特開昭56-017664;登録査定　　（登録査定の参考文献情報）（2008/03/14）特開平11-126602;審判請求証拠（無効審判請求の引用文献情報）（2011/09/21）特開2002-347221;審判請求証拠（無効審判請求の引用文献情報）（2011/09/21）特開2002-367616;審判請求証拠（無効審判請求の引用文献情報）（2011/09/21）特開2003-163011</t>
  </si>
  <si>
    <t>ＣＢ２４スクリ－ン;転動;飛翔</t>
  </si>
  <si>
    <t>審判請求証拠（無効審判請求の引用文献情報）（2011/09/21）特開2002-347221</t>
  </si>
  <si>
    <t>審判請求証拠（無効審判請求の引用文献情報）（2011/09/21）特開2002-367616</t>
  </si>
  <si>
    <t>審判請求証拠（無効審判請求の引用文献情報）（2011/09/21）特開2003-163011</t>
  </si>
  <si>
    <t>審判査定不服2009-005359号</t>
  </si>
  <si>
    <t>新日鐵住金株式会社</t>
  </si>
  <si>
    <t>審判（受付）:20090312:60:審判請求書（その他の請求書・申立書を含む）;審判（受付）:20090413:523:手続補正書（自発・内容）;審判（発送）:20090512:11:手続補正指令書（請求）（長官）;審判（受付）:20090611:51:手続補正書（方式）;審判（庁内）:20090617:91:審査前置移管;審判（発送）:20090623:21:審査前置移管通知;審判（庁内）:20090710:921:審査前置登録</t>
  </si>
  <si>
    <t>29-1</t>
    <phoneticPr fontId="16"/>
  </si>
  <si>
    <t>特願2004-63432</t>
  </si>
  <si>
    <t>特許04344264</t>
  </si>
  <si>
    <t>特開2005-248291</t>
  </si>
  <si>
    <t xml:space="preserve">C22C  38/00              </t>
  </si>
  <si>
    <t>C22C 38/00</t>
  </si>
  <si>
    <t>C22C38/00;C21D8/12</t>
  </si>
  <si>
    <t>C22C38/00</t>
  </si>
  <si>
    <t>C22C  38/00@AFI(JP);C21D   8/12@ALN(JP)</t>
  </si>
  <si>
    <t>C22C  38/00@AFI(JP)</t>
  </si>
  <si>
    <t>C21D   8/12@AFI(JP);C22C  38/00@AFI(JP);C21D   8/12@CFI(JP);C22C  38/00@CFI(JP)</t>
  </si>
  <si>
    <t>C21D   8/12@AFI(JP)</t>
  </si>
  <si>
    <t>C22C 38/00    303 U;C21D  8/12        D</t>
  </si>
  <si>
    <t>田村　弘明;矢葺　知之;津波古　繁夫</t>
  </si>
  <si>
    <t>低鉄損一方向性電磁鋼板</t>
  </si>
  <si>
    <t xml:space="preserve">(57)【要約】 【課題】一方向性電磁鋼板の塑性歪と弾性歪を適正な条件に制御することにより、従来に比べて鉄損に優れた低鉄損一方向性電磁鋼板を提供する。 【解決手段】鋼板表面に形成された引張弾性応力と塑性歪からなる歪領域のうち、圧延方向の引張残留応力の最大値が７０～１５０ＭＰａであり、かつ、塑性歪の圧延方向の範囲が０．６ｍｍ以下であることを特徴とする低鉄損一方向性電磁鋼板。また、前記歪領域間の圧延方向の間隔が７．０ｍｍ以下であること、更に、前記歪領域は鋼板の圧延方向に対して６０～１２０°の方向に連続的または所定間隔で形成されていることを特徴とする。 【選択図】図２ </t>
  </si>
  <si>
    <t xml:space="preserve">(57)【特許請求の範囲】 【請求項１】 鋼板表面に形成された引張残留応力と塑性歪からなる歪領域のうち、圧延方向の前記引張残留応力の最大値が７０～１５０ＭＰａであり、かつ、前記塑性歪の圧延方向の範囲が０．６ｍｍ以下であることを特徴とする低鉄損一方向性電磁鋼板。 【請求項２】 前記歪領域間の圧延方向の間隔が７．０ｍｍ以下であることを特徴とする請求項１に記載の低鉄損一方向性電磁鋼板。 【請求項３】 前記歪領域は、鋼板の圧延方向に対して６０～１２０°の方向に連続的または所定間隔で形成されていることを特徴とする請求項１または２に記載の低鉄損一方向性電磁鋼板。 </t>
  </si>
  <si>
    <t>SFG0032550205</t>
  </si>
  <si>
    <t>審判査定不服2009-005359号;審判審判2010-800045号</t>
  </si>
  <si>
    <t>特開2003-034822;特開昭61-235511</t>
  </si>
  <si>
    <t>特開2003-034822;特開昭61-235511;異議申立 00／00278 国内雑誌 鈴木裕士、材料、200207、Ｖ５１　Ｎ７、Ｐ７３０－７３５;異議申立 00／00279 国内雑誌 市山正、鉄と鋼、1983、第６９年　第８号、Ｐ８９５－９０２;異議申立 00／00280 その他 平成２１年６月１１日付け手続補正書（審判理由補充）、不服２００９－５３５９号事件</t>
  </si>
  <si>
    <t>拒絶理由通知（拒絶理由の引用文献情報）（2008/09/05）特開2003-034822;拒絶理由通知（拒絶理由の引用文献情報）（2008/09/05）特開昭61-235511;拒絶査定　　（拒絶査定の引用文献情報）（2009/02/05）特開昭61-235511;登録査定　　（登録査定の参考文献情報）（2009/06/30）特開2003-034822;登録査定　　（登録査定の参考文献情報）（2009/06/30）特開昭61-235511;審判請求証拠（無効審判請求の引用文献情報）（2010/03/15）異議申立 00／00278 国内雑誌 鈴木裕士、材料、200207、Ｖ５１　Ｎ７、Ｐ７３０－７３５;審判請求証拠（無効審判請求の引用文献情報）（2010/03/15）異議申立 00／00279 国内雑誌 市山正、鉄と鋼、1983、第６９年　第８号、Ｐ８９５－９０２;審判請求証拠（無効審判請求の引用文献情報）（2010/03/15）異議申立 00／00280 その他 平成２１年６月１１日付け手続補正書（審判理由補充）、不服２００９－５３５９号事件</t>
  </si>
  <si>
    <t>審判審判2010-800045号</t>
  </si>
  <si>
    <t>ＪＦＥスチール　株式会社</t>
  </si>
  <si>
    <t>2011/01/06;2012/08/01</t>
  </si>
  <si>
    <t>平23年（行ケ）第10047号</t>
  </si>
  <si>
    <t>審判（受付）:20100315:60:審判請求書（その他の請求書・申立書を含む）;審判（受付）:20100326:51:手続補正書（方式）;審判（発送）:20100326:20:審判番号通知;審判（発送）:20100326:22:審判官指定（変更）通知;審判（庁内）:20100329:95:予告登録通知;審判（発送）:20100401:17:請求書副本の送達通知（答弁指令）;審判（発送）:20100401:20:審判番号通知;審判（発送）:20100401:22:審判官指定（変更）通知;審判（庁内）:20100407:3012:郵便送達報告書;審判（受付）:20100421:7442:代理人受任届（被請求人・権利者）;審判（受付）:20100531:57:答弁書（審判事件答弁書・異議答弁書）;審判（受付）:20100531:611:訂正請求書;審判（発送）:20100604:22:審判官指定（変更）通知;審判（発送）:20100604:22:審判官指定（変更）通知;審判（発送）:20100622:171:答弁書副本の送付通知（弁駁指令）;審判（発送）:20100622:173:訂正請求副本送付通知（弁駁指令）;審判（受付）:20100713:7422:代理人受任届（出願人・請求人）;審判（受付）:20100722:58:弁駁書（審判事件答弁書・異議答弁書）;審判（発送）:20100921:1852:弁駁書副本の送付通知;審判（発送）:20100921:22:審判官指定（変更）通知;審判（発送）:20100921:22:審判官指定（変更）通知;審判（発送）:20101004:2892:通知書（その他）期間無;審判（発送）:20101004:2892:通知書（その他）期間無;審判（受付）:20101104:6513:口頭審理陳述要領書;審判（受付）:20101104:6513:口頭審理陳述要領書;審判（発送）:20101109:1860:口頭審理陳述要領書副本の送付通知;審判（発送）:20101109:1860:口頭審理陳述要領書副本の送付通知;審判（受付）:20101118:781:上申書（出願人・請求人）;審判（庁内）:20101119:309:調書;審判（受付）:20101124:781:上申書（出願人・請求人）;審判（発送）:20101130:1858:上申書副本の送付通知;審判（受付）:20101202:782:上申書（被請求人・権利者）;審判（発送）:20101209:1858:上申書副本の送付通知;審判（発送）:20101209:23:審理終結通知書;審判（発送）:20101209:23:審理終結通知書;審判（発送）:20110113:03:審決;審判（発送）:20110113:03:審決;審判（庁内）:20110118:3012:郵便送達報告書;審判（庁内）:20110118:3012:郵便送達報告書;審判（受付）:20111214:612:訂正申立;審判（発送）:20111226:22:審判官指定（変更）通知;審判（発送）:20111226:22:審判官指定（変更）通知;審判（発送）:20120312:2891:通知書（その他）期間有;審判（受付）:20120404:611:訂正請求書;審判（発送）:20120413:173:訂正請求副本送付通知（弁駁指令）;審判（発送）:20120413:22:審判官指定（変更）通知;審判（発送）:20120413:22:審判官指定（変更）通知;審判（受付）:20120514:58:弁駁書（審判事件答弁書・異議答弁書）;審判（発送）:20120525:172:弁駁書副本の送付通知（答弁指令）;審判（受付）:20120625:57:答弁書（審判事件答弁書・異議答弁書）;審判（発送）:20120719:1851:答弁書副本の送付通知;審判（発送）:20120719:23:審理終結通知書;審判（発送）:20120719:23:審理終結通知書;審判（発送）:20120808:03:審決;審判（発送）:20120808:03:審決;審判（庁内）:20120813:3012:郵便送達報告書;審判（庁内）:20120814:3012:郵便送達報告書;審判（庁内）:20121003:96:確定登録通知</t>
  </si>
  <si>
    <t>審判請求証拠（無効審判請求の引用文献情報）（2010/03/15）異議申立 00／00278 国内雑誌 鈴木裕士、材料、200207、Ｖ５１　Ｎ７、Ｐ７３０－７３５</t>
  </si>
  <si>
    <t>審判請求証拠（無効審判請求の引用文献情報）（2010/03/15）異議申立 00／00279 国内雑誌 市山正、鉄と鋼、1983、第６９年　第８号、Ｐ８９５－９０２</t>
  </si>
  <si>
    <t>審判請求証拠（無効審判請求の引用文献情報）（2010/03/15）異議申立 00／00280 その他 平成２１年６月１１日付け手続補正書（審判理由補充）、不服２００９－５３５９号事件</t>
  </si>
  <si>
    <t>審判審判2009-600037号</t>
  </si>
  <si>
    <t>バクマ工業　株式会社</t>
  </si>
  <si>
    <t>審判（受付）:20090915:60:審判請求書（その他の請求書・申立書を含む）;審判（発送）:20091002:20:審判番号通知;審判（庁内）:20091005:95:予告登録通知;審判（発送）:20091007:22:審判官指定（変更）通知;審判（発送）:20091008:17:請求書副本の送達通知（答弁指令）;審判（発送）:20091008:20:審判番号通知;審判（発送）:20091008:22:審判官指定（変更）通知;審判（庁内）:20091015:3012:郵便送達報告書;審判（受付）:20091106:57:答弁書（審判事件答弁書・異議答弁書）;審判（発送）:20091117:171:答弁書副本の送付通知（弁駁指令）;審判（受付）:20091217:58:弁駁書（審判事件答弁書・異議答弁書）;審判（発送）:20100304:031:判定;審判（発送）:20100304:031:判定;審判（発送）:20100304:1852:弁駁書副本の送付通知;審判（庁内）:20100309:3012:郵便送達報告書;審判（庁内）:20100309:3012:郵便送達報告書;審判（庁内）:20100310:96:確定登録通知</t>
  </si>
  <si>
    <t>特願2004-84214</t>
  </si>
  <si>
    <t>特許04279711</t>
  </si>
  <si>
    <t>特開2005-273932</t>
  </si>
  <si>
    <t xml:space="preserve">F24F   7/04              </t>
  </si>
  <si>
    <t>F24F  7/04</t>
  </si>
  <si>
    <t>F24F7/04</t>
  </si>
  <si>
    <t>F24F   7/04@AFI(JP)</t>
  </si>
  <si>
    <t>F24F   7/04@AFI(JP);F24F   7/04@CFI(JP)</t>
  </si>
  <si>
    <t>F24F  7/04        B</t>
  </si>
  <si>
    <t>3L058 BB04;3L058 BC06</t>
  </si>
  <si>
    <t>馬場　有三</t>
  </si>
  <si>
    <t>近藤　彰</t>
  </si>
  <si>
    <t>換気構造及び換気部材</t>
  </si>
  <si>
    <t xml:space="preserve">(57)【要約】 【課題】室内外を連通する換気路における外壁側端部に設けた換気管Ａ１を、外壁Ｂより所定長さ突出させて設け、前記換気管突出部分に装着する換気器具において、特に外壁Ｂに安定して取り付けられるように、外壁取付部の上方及び側方を背面に折曲して設けた封止脚部１６によって生ずる空間での結露防止をなし、また管径が異なるフレキシブルチューブやスパイラル管に対しても同一部材を使用できるようにした。 【解決手段】換気管Ａ１の突出部分を覆う薄金属板製のフード部材２と、前記フード部材を装着し、且つ中央に換気管の挿通孔１２や、封止脚部１６を設け、下方に水樋部１７を設けた薄金属板製の外壁取付板部材１と、外壁取付板部材の挿通孔部分を除いた封止脚部と水樋部で囲まれた範囲に密嵌される発泡樹脂製の断熱部材３と、挿通孔１２に密挿される嵌合筒部４１と、嵌合筒部より大径で且つ封止脚部と対応する厚みを備えたフランジ脚部４２を備えると共に、内周面に先端を窄めた筒状舌部４３を設けた樹脂製の管径調整部材４で構成した。 【選択図】図５ </t>
  </si>
  <si>
    <t xml:space="preserve">(57)【特許請求の範囲】 【請求項１】 室内外を連通する換気路における外壁側端部に設けた換気管を、外壁より所定長さ突出させて設け、前記換気管突出部分を覆うフード部と、中央に換気管の挿通孔を設けて、換気管開口部をフード部内に位置せしめて外壁に固定する外壁取付板部とを備えた薄金属板製の器具で、前記換気管の露出部分を覆う換気構造において、外壁取付部の上方及び側方を背面に折曲して封止脚部を設け、外壁取付板部の下方に下縁を前方に跳ね上げた水樋部を設け、封止脚部の端縁及び水樋部背面を外壁面に密着させて固定すると共に、外壁取付部と外壁面との空間に囲まれた範囲を満たす断熱材を内装し、先端を窄めると共に適宜な弾性を有する筒状舌部を挿通孔に付設して、前記筒状舌部で挿通孔に位置する換気管の外周を保持してなることを特徴とする換気構造。 【請求項２】 室内外を連通する換気路における外壁側端部の外壁より所定長さ突出する換気管の突出部分を覆う薄金属板製のフード部材と、前記フード部材の取付部と外壁固定部を備え、且つ中央に換気管の挿通孔を設け、上方及び側方を背面に折曲して封止脚部を設けると共に、下方に前記封止脚部の短縁と一致する背面を有し、且つ下縁を前方に跳ね上げた水樋部を設けた薄金属板製の外壁取付板部材とからなり、且つ前記外壁取付板部材に、挿通孔部分を除いた封止脚部と水樋部で囲まれた範囲に密嵌される発泡樹脂製の断熱部、及び先端を窄めると共に適宜な弾性を有し、挿通孔に位置する換気管の外周を保持してなる筒状舌部を備えてなることを特徴とする換気部材。 【請求項３】 室内外を連通する換気路における外壁側端部の外壁より所定長さ突出する換気管の突出部分を覆う薄金属板製のフード部材と、前記フード部材の取付部と外壁固定部を備え、且つ中央に換気管の挿通孔を設け、上方及び側方を背面に折曲して封止脚部を設けると共に、下方に前記封止脚部の短縁と一致する背面を有し、且つ側縁及び下縁を前方に跳ね上げた水樋部を設けた薄金属板製の外壁取付板部材と、外壁取付板部材の挿通孔に密挿される嵌合筒部、及び嵌合筒部より大径で且つ封止脚部と対応する厚みを備えたフランジ脚部を備えると共に、内周面に先端を窄めて適宜な弾性を有せしめた筒状舌部を設けた樹脂製の管径調整部材と、外壁取付板部材の挿通孔部分を除いた封止脚部と水樋部で囲まれた範囲に密嵌される外形で、且つ管径調整部材のフランジ脚部外形と対応した切り込みを設けた発泡樹脂製の断熱部材とで構成されることを特徴とする換気部材。 【請求項４】 請求項３記載の換気部材において、外壁取付板部材における挿通孔の孔縁の約下半分程度を前方に突出させて管受け部に形成し、孔縁の上方適宜箇所に、挿通孔中心側に突出させた管抑え部を形成した換気部材。 </t>
  </si>
  <si>
    <t>SFG0032572090</t>
  </si>
  <si>
    <t>審判審判2009-600037号;審判審判2009-800230号</t>
  </si>
  <si>
    <t>特開2004-012086;特開2003-202143;特開2004-045009;特開2002-130757;特開平07-091695;特開平09-033082;登録実用新案3040879;特開2002-005482</t>
  </si>
  <si>
    <t>特開2003-202143;特開2004-012086;特開2002-005482;特開2002-130757;特開2004-045009;特開平07-091695;特開平09-033082;実登03040879;異議申立 90／00892 国内カタログ 住設関連製品総合カタログ２００８、バクマ工業株式会社</t>
  </si>
  <si>
    <t>拒絶理由通知（拒絶理由の引用文献情報）（2008/12/09）特開2003-202143;拒絶理由通知（拒絶理由の引用文献情報）（2008/12/09）特開2004-012086;先行技術調査（先行技術調査結果の参考文献情報）（2008/12/09）特開2002-005482;先行技術調査（先行技術調査結果の参考文献情報）（2008/12/09）特開2002-130757;先行技術調査（先行技術調査結果の参考文献情報）（2008/12/09）特開2004-045009;先行技術調査（先行技術調査結果の参考文献情報）（2008/12/09）特開平07-091695;先行技術調査（先行技術調査結果の参考文献情報）（2008/12/09）特開平09-033082;先行技術調査（先行技術調査結果の参考文献情報）（2008/12/09）実登03040879;登録査定　　（登録査定の参考文献情報）（2009/02/25）特開2002-005482;登録査定　　（登録査定の参考文献情報）（2009/02/25）特開2002-130757;登録査定　　（登録査定の参考文献情報）（2009/02/25）特開2003-202143;登録査定　　（登録査定の参考文献情報）（2009/02/25）特開2004-012086;登録査定　　（登録査定の参考文献情報）（2009/02/25）特開2004-045009;登録査定　　（登録査定の参考文献情報）（2009/02/25）特開平07-091695;登録査定　　（登録査定の参考文献情報）（2009/02/25）特開平09-033082;登録査定　　（登録査定の参考文献情報）（2009/02/25）実登03040879;審判請求証拠（無効審判請求の引用文献情報）（2009/11/06）特開2002-005482;審判請求証拠（無効審判請求の引用文献情報）（2009/11/06）特開2003-202143;審判請求証拠（無効審判請求の引用文献情報）（2009/11/06）特開2004-012086;審判請求証拠（無効審判請求の引用文献情報）（2009/11/06）特開平07-091695;審判請求証拠（無効審判請求の引用文献情報）（2009/11/06）異議申立 90／00892 国内カタログ 住設関連製品総合カタログ２００８、バクマ工業株式会社</t>
  </si>
  <si>
    <t>審判審判2009-800230号</t>
  </si>
  <si>
    <t>宇佐美工業　株式会社</t>
  </si>
  <si>
    <t>審判（受付）:20091106:60:審判請求書（その他の請求書・申立書を含む）;審判（発送）:20091120:20:審判番号通知;審判（発送）:20091120:22:審判官指定（変更）通知;審判（庁内）:20091120:95:予告登録通知;審判（発送）:20091130:17:請求書副本の送達通知（答弁指令）;審判（発送）:20091130:20:審判番号通知;審判（発送）:20091130:22:審判官指定（変更）通知;審判（発送）:20091130:22:審判官指定（変更）通知;審判（庁内）:20091204:3012:郵便送達報告書;審判（受付）:20091217:57:答弁書（審判事件答弁書・異議答弁書）;審判（発送）:20091225:1851:答弁書副本の送付通知;審判（発送）:20100104:22:審判官指定（変更）通知;審判（発送）:20100104:22:審判官指定（変更）通知;審判（受付）:20100129:58:弁駁書（審判事件答弁書・異議答弁書）;審判（発送）:20100203:1852:弁駁書副本の送付通知;審判（受付）:20100222:6091:一部請求取下書;審判（受付）:20100222:6513:口頭審理陳述要領書;審判（受付）:20100222:6513:口頭審理陳述要領書;審判（庁内）:20100223:309:調書;審判（発送）:20100224:2712:一部取下通知;審判（発送）:20100316:03:審決;審判（発送）:20100316:03:審決;審判（庁内）:20100319:3012:郵便送達報告書;審判（庁内）:20100323:3012:郵便送達報告書;審判（庁内）:20100507:96:確定登録通知</t>
  </si>
  <si>
    <t>審判請求証拠（無効審判請求の引用文献情報）（2009/11/06）特開2002-005482</t>
  </si>
  <si>
    <t>審判請求証拠（無効審判請求の引用文献情報）（2009/11/06）特開2003-202143</t>
  </si>
  <si>
    <t>審判請求証拠（無効審判請求の引用文献情報）（2009/11/06）特開2004-012086</t>
  </si>
  <si>
    <t>審判請求証拠（無効審判請求の引用文献情報）（2009/11/06）特開平07-091695</t>
  </si>
  <si>
    <t>審判請求証拠（無効審判請求の引用文献情報）（2009/11/06）異議申立 90／00892 国内カタログ 住設関連製品総合カタログ２００８、バクマ工業株式会社</t>
  </si>
  <si>
    <t>審判審判2008-800234号</t>
  </si>
  <si>
    <t>審判（受付）:20081105:60:審判請求書（その他の請求書・申立書を含む）;審判（発送）:20081119:20:審判番号通知;審判（発送）:20081119:22:審判官指定（変更）通知;審判（庁内）:20081119:95:予告登録通知;審判（発送）:20081201:17:請求書副本の送達通知（答弁指令）;審判（発送）:20081201:20:審判番号通知;審判（発送）:20081201:22:審判官指定（変更）通知;審判（発送）:20081201:22:審判官指定（変更）通知;審判（庁内）:20081208:3012:郵便送達報告書;審判（受付）:20090130:57:答弁書（審判事件答弁書・異議答弁書）;審判（受付）:20090130:611:訂正請求書;審判（受付）:20090212:523:手続補正書（自発・内容）;審判（発送）:20090219:173:訂正請求副本送付通知（弁駁指令）;審判（受付）:20090323:58:弁駁書（審判事件答弁書・異議答弁書）;審判（発送）:20090331:22:審判官指定（変更）通知;審判（発送）:20090331:22:審判官指定（変更）通知;審判（発送）:20090401:1852:弁駁書副本の送付通知;審判（受付）:20090428:6513:口頭審理陳述要領書;審判（発送）:20090511:1860:口頭審理陳述要領書副本の送付通知;審判（受付）:20090527:6513:口頭審理陳述要領書;審判（受付）:20090601:6513:口頭審理陳述要領書;審判（発送）:20090604:1860:口頭審理陳述要領書副本の送付通知;審判（受付）:20090610:781:上申書（出願人・請求人）;審判（受付）:20090610:782:上申書（被請求人・権利者）;審判（庁内）:20090611:309:調書;審判（受付）:20090625:609:請求取下書;審判（庁内）:20090702:9611:請求取下登録;審判（発送）:20090706:2713:取下通知</t>
  </si>
  <si>
    <t>特願2004-123077</t>
  </si>
  <si>
    <t>特許03962032</t>
  </si>
  <si>
    <t>特開2005-308258</t>
  </si>
  <si>
    <t xml:space="preserve">F24F  11/02              </t>
  </si>
  <si>
    <t>F24F 11/02</t>
  </si>
  <si>
    <t>F24F11/02;F24F5/00</t>
  </si>
  <si>
    <t>F24F11/02</t>
  </si>
  <si>
    <t>F24F  11/02@AFI(JP);F24F   5/00@ALI(JP)</t>
  </si>
  <si>
    <t>F24F  11/02@AFI(JP)</t>
  </si>
  <si>
    <t>F24F   5/00@AFI(JP);F24F  11/02@AFI(JP);F24F   5/00@CFI(JP);F24F  11/02@CFI(JP)</t>
  </si>
  <si>
    <t>F24F   5/00@AFI(JP)</t>
  </si>
  <si>
    <t>F24F 11/02    102 U;F24F  5/00        K;F24F  5/00    102 C</t>
  </si>
  <si>
    <t>柿崎　喜世樹</t>
  </si>
  <si>
    <t xml:space="preserve">(57)【要約】 【課題】安価な夜間電力を利用する蓄熱式暖房装置において、蓄熱体の温度が目標時刻に目標設定温度に到達するように正確に通電開始時刻を設定することで、電力消費のピーク現象を解消し、尚且つ維持コストの低い蓄熱式暖房装置の通電制御システムを得る。 【解決手段】蓄熱体の温度データから、まず夜間電力開始時刻に第１の予測通電開始時刻を算出し、その後所定時間経過毎に補正計算を行って通電開始時刻を決定し、その結果に従い通電を開始することで、目標時刻に蓄熱体の温度が目標設定温度に到達して通電が終了するように発熱体への通電を制御する。 【選択図】図３ </t>
  </si>
  <si>
    <t xml:space="preserve">(57)【特許請求の範囲】 【請求項１】 夜間電力を使用して蓄熱体に埋設された発熱体に通電することで夜間に蓄熱を行い、昼間にその熱を放熱することで暖房を行う蓄熱式床暖房装置及び床下暖房装置において、夜間電力開始時に算出する予測通電開始時刻における蓄熱体の予測温度Ｔｓｃを、当日の所定時刻から夜間電力開始時刻までの蓄熱体の一定時間あたりの平均下降温度もしくは過去の温度データから算出した蓄熱体の一定時間あたりの平均下降温度をＫｄとし、夜間電力開始時刻の蓄熱体の温度をＴ２３とした場合に、次の式Ｔｓｃ＝Ｔ２３－（Ｔｎ×Ｋｄ）から算出し、次に、夜間電力開始時刻における予測通電時刻Ｔｄ（t）を、夜間電力開始時刻から予測通電開始時刻までの時間Ｔｎ、夜間電力開始時刻から蓄熱体が目標設定温度Ｔｍａｘに到達する目標時刻までの時間Ｓ、前日の通電時間における蓄熱体の一定時間あたりの平均上昇温度もしくは過去の温度データから算出した蓄熱体の一定時間あたりの平均上昇温度をＫｐとした場合に、次の式Ｔｄ（t）＝Ｓ－Ｔｎ－（Ｔｍａｘ－Ｔｓｃ）／Ｋｐにおいて、Ｔｎに所定単位で数値を代入してＴｄ（ｔ）＝０又はＴｄ（ｔ）がはじめて０以下になった時のＴｎ値から夜間電力開始時刻における予測通電時刻を算出するとともに、夜間電力開始後所定時間毎に補正によって算出される予測通電開始時刻Ｔｓ（t）を、夜間電力開始時刻から補正演算時刻までの経過時間をt、演算時の蓄熱体の温度をＴｃｕｒとした場合、次の式Ｔｓ（t）＝S－t－（Ｔｍａｘ－Ｔｃｕｒ）／Ｋｐにおいて、tに所定単位で数値を代入していき、Ｔｓ（ｔ）＝０又はＴｄ（ｔ）がはじめて０以下になった時のt値から算出することで、夜間電力開始時刻に、前日もしくは過去の蓄熱体の温度データと演算時の蓄熱体の温度から、蓄熱体が目標時刻に目標設定温度に到達して通電が終了するように発熱体への通電開始時刻を予測し、その後所定時間経過毎に補正計算を行って通電時刻を修正し、その結果に従い発熱体への通電を制御することを特徴とする蓄熱式暖房装置の通電制御システム。 </t>
  </si>
  <si>
    <t>SFG0032600891</t>
  </si>
  <si>
    <t>審判審判2008-800234号;審判審判2009-800158号</t>
  </si>
  <si>
    <t>特開平10-061958;特開2002-013823</t>
  </si>
  <si>
    <t>特開2002-013823;特開平10-061958;異議申立 80／00901 その他 蓄熱式暖房機器の深夜電力供給時間自動制御装置開発、韓国電力電子学術大会論文集及び抄訳、社団法人電力電子学会、20030714、Ｐ．９２１－９２４;特開2000-274712;特開2001-090969;特開2001-147023;特開2001-174061;特開平10-054573;特開平11-141993;異議申立 90／00633 その他 クオンソンチョル、蓄熱式暖房機器の深夜電力供給時間自動制御装置開発、韓国電力電子学術大会論文集　（日本語抄訳）、社団法人電力電子学会、20030714、Ｐ９２１－９２４;異議申立 90／00634 その他 通電盛業型夜間蓄熱式電気床暖房認定要領、電気事業連合会業務部、199810、Ｐ１－７</t>
  </si>
  <si>
    <t>拒絶理由通知（拒絶理由の引用文献情報）（2007/01/18）特開2002-013823;拒絶理由通知（拒絶理由の引用文献情報）（2007/01/18）特開平10-061958;登録査定　　（登録査定の参考文献情報）（2007/05/11）特開2002-013823;登録査定　　（登録査定の参考文献情報）（2007/05/11）特開平10-061958;審判請求証拠（無効審判請求の引用文献情報）（2008/11/05）異議申立 80／00901 その他 蓄熱式暖房機器の深夜電力供給時間自動制御装置開発、韓国電力電子学術大会論文集及び抄訳、社団法人電力電子学会、20030714、Ｐ．９２１－９２４;審判請求証拠（無効審判請求の引用文献情報）（2009/07/17）特開2000-274712;審判請求証拠（無効審判請求の引用文献情報）（2009/07/17）特開2001-090969;審判請求証拠（無効審判請求の引用文献情報）（2009/07/17）特開2001-147023;審判請求証拠（無効審判請求の引用文献情報）（2009/07/17）特開2001-174061;審判請求証拠（無効審判請求の引用文献情報）（2009/07/17）特開2002-013823;審判請求証拠（無効審判請求の引用文献情報）（2009/07/17）特開平10-054573;審判請求証拠（無効審判請求の引用文献情報）（2009/07/17）特開平10-061958;審判請求証拠（無効審判請求の引用文献情報）（2009/07/17）特開平11-141993;審判請求証拠（無効審判請求の引用文献情報）（2009/07/17）異議申立 90／00633 その他 クオンソンチョル、蓄熱式暖房機器の深夜電力供給時間自動制御装置開発、韓国電力電子学術大会論文集　（日本語抄訳）、社団法人電力電子学会、20030714、Ｐ９２１－９２４;審判請求証拠（無効審判請求の引用文献情報）（2009/07/17）異議申立 90／00634 その他 通電盛業型夜間蓄熱式電気床暖房認定要領、電気事業連合会業務部、199810、Ｐ１－７</t>
  </si>
  <si>
    <t>審判請求証拠（無効審判請求の引用文献情報）（2008/11/05）異議申立 80／00901 その他 蓄熱式暖房機器の深夜電力供給時間自動制御装置開発、韓国電力電子学術大会論文集及び抄訳、社団法人電力電子学会、20030714、Ｐ．９２１－９２４</t>
  </si>
  <si>
    <t>審判審判2009-800158号</t>
  </si>
  <si>
    <t>平22年（行ケ）第10224号</t>
  </si>
  <si>
    <t>平23年（行ツ）第274号</t>
  </si>
  <si>
    <t>平23年（行サ）第306号</t>
  </si>
  <si>
    <t>2011/10/21;2011/10/21</t>
  </si>
  <si>
    <t>審判（受付）:20090721:60:審判請求書（その他の請求書・申立書を含む）;審判（発送）:20090731:20:審判番号通知;審判（発送）:20090731:22:審判官指定（変更）通知;審判（庁内）:20090804:95:予告登録通知;審判（受付）:20090806:523:手続補正書（自発・内容）;審判（発送）:20090813:20:審判番号通知;審判（発送）:20090813:22:審判官指定（変更）通知;審判（発送）:20090813:22:審判官指定（変更）通知;審判（発送）:20090814:17:請求書副本の送達通知（答弁指令）;審判（庁内）:20090821:3012:郵便送達報告書;審判（受付）:20091013:57:答弁書（審判事件答弁書・異議答弁書）;審判（受付）:20091013:611:訂正請求書;審判（受付）:20091016:523:手続補正書（自発・内容）;審判（発送）:20091021:22:審判官指定（変更）通知;審判（発送）:20091021:22:審判官指定（変更）通知;審判（発送）:20091022:173:訂正請求副本送付通知（弁駁指令）;審判（受付）:20091125:58:弁駁書（審判事件答弁書・異議答弁書）;審判（発送）:20091209:1852:弁駁書副本の送付通知;審判（発送）:20091211:22:審判官指定（変更）通知;審判（発送）:20091211:22:審判官指定（変更）通知;審判（受付）:20100208:6513:口頭審理陳述要領書;審判（受付）:20100208:6513:口頭審理陳述要領書;審判（発送）:20100210:1860:口頭審理陳述要領書副本の送付通知;審判（発送）:20100212:1860:口頭審理陳述要領書副本の送付通知;審判（発送）:20100217:281:通知書（その他）特別送達;審判（発送）:20100217:281:通知書（その他）特別送達;審判（庁内）:20100223:3012:郵便送達報告書;審判（庁内）:20100223:3012:郵便送達報告書;審判（庁内）:20100223:302:応対記録;審判（庁内）:20100223:302:応対記録;審判（発送）:20100225:232:書面審理通知書;審判（発送）:20100225:232:書面審理通知書;審判（発送）:20100312:132:無効理由通知書;審判（発送）:20100312:133:職権審理結果通知書;審判（受付）:20100413:53:意見書;審判（受付）:20100413:611:訂正請求書;審判（受付）:20100415:51:手続補正書（方式）;審判（発送）:20100528:1856:意見書副本の送付通知;審判（発送）:20100528:23:審理終結通知書;審判（発送）:20100528:23:審理終結通知書;審判（発送）:20100616:03:審決;審判（発送）:20100616:03:審決;審判（庁内）:20100622:3012:郵便送達報告書;審判（庁内）:20100622:3012:郵便送達報告書;審判（庁内）:20101227:94:閲覧照会;審判（庁内）:20101227:941:閲覧貸出;審判（庁内）:20110107:942:閲覧返却;審判（庁内）:20111024:96:確定登録通知</t>
  </si>
  <si>
    <t>審判請求証拠（無効審判請求の引用文献情報）（2009/07/17）特開2000-274712</t>
  </si>
  <si>
    <t>審判請求証拠（無効審判請求の引用文献情報）（2009/07/17）特開2001-090969</t>
  </si>
  <si>
    <t>審判請求証拠（無効審判請求の引用文献情報）（2009/07/17）特開2001-147023</t>
  </si>
  <si>
    <t>審判請求証拠（無効審判請求の引用文献情報）（2009/07/17）特開2001-174061</t>
  </si>
  <si>
    <t>審判請求証拠（無効審判請求の引用文献情報）（2009/07/17）特開2002-013823</t>
  </si>
  <si>
    <t>審判請求証拠（無効審判請求の引用文献情報）（2009/07/17）特開平10-054573</t>
  </si>
  <si>
    <t>審判請求証拠（無効審判請求の引用文献情報）（2009/07/17）特開平10-061958</t>
  </si>
  <si>
    <t>審判請求証拠（無効審判請求の引用文献情報）（2009/07/17）特開平11-141993</t>
  </si>
  <si>
    <t>審判請求証拠（無効審判請求の引用文献情報）（2009/07/17）異議申立 90／00633 その他 クオンソンチョル、蓄熱式暖房機器の深夜電力供給時間自動制御装置開発、韓国電力電子学術大会論文集　（日本語抄訳）、社団法人電力電子学会、20030714、Ｐ９２１－９２４</t>
  </si>
  <si>
    <t>審判請求証拠（無効審判請求の引用文献情報）（2009/07/17）異議申立 90／00634 その他 通電盛業型夜間蓄熱式電気床暖房認定要領、電気事業連合会業務部、199810、Ｐ１－７</t>
  </si>
  <si>
    <t>審判審判2009-800212号</t>
  </si>
  <si>
    <t>審判（受付）:20091007:60:審判請求書（その他の請求書・申立書を含む）;審判（受付）:20091014:51:手続補正書（方式）;審判（発送）:20091021:20:審判番号通知;審判（発送）:20091021:22:審判官指定（変更）通知;審判（庁内）:20091021:95:予告登録通知;審判（発送）:20091104:22:審判官指定（変更）通知;審判（発送）:20091120:20:審判番号通知;審判（発送）:20091120:22:審判官指定（変更）通知;審判（発送）:20091124:17:請求書副本の送達通知（答弁指令）;審判（庁内）:20091130:3012:郵便送達報告書;審判（受付）:20100125:57:答弁書（審判事件答弁書・異議答弁書）;審判（受付）:20100125:611:訂正請求書;審判（発送）:20100129:1851:答弁書副本の送付通知;審判（発送）:20100129:1855:訂正請求書副本の送付通知;審判（発送）:20100129:22:審判官指定（変更）通知;審判（発送）:20100129:22:審判官指定（変更）通知;審判（発送）:20100129:22:審判官指定（変更）通知;審判（発送）:20100129:22:審判官指定（変更）通知;審判（庁内）:20100209:94:閲覧照会;審判（庁内）:20100209:941:閲覧貸出;審判（庁内）:20100218:942:閲覧返却;審判（受付）:20100302:6513:口頭審理陳述要領書;審判（発送）:20100304:1860:口頭審理陳述要領書副本の送付通知;審判（受付）:20100308:619:訂正取下書;審判（受付）:20100308:6513:口頭審理陳述要領書;審判（庁内）:20100309:3013:庁内書類（その他の庁内書類）;審判（発送）:20100310:1860:口頭審理陳述要領書副本の送付通知;審判（庁内）:20100316:309:調書;審判（発送）:20100405:03:審決;審判（発送）:20100405:03:審決;審判（庁内）:20100408:3012:郵便送達報告書;審判（庁内）:20100409:3012:郵便送達報告書;審判（庁内）:20100527:96:確定登録通知</t>
  </si>
  <si>
    <t>特願2004-153482</t>
  </si>
  <si>
    <t>特許04121480</t>
  </si>
  <si>
    <t>特開2004-297079</t>
  </si>
  <si>
    <t>H01L  21/677@AFI(JP);H01L  21/68@ALI(EP);H01L  21/67@CFI(JP)</t>
  </si>
  <si>
    <t>H01L  21/677@AFI(JP);H01L  21/68@ALI(EP)</t>
  </si>
  <si>
    <t>H01L 21/68        A</t>
  </si>
  <si>
    <t>5F031 CA02;5F031 FA01;5F031 FA07;5F031 FA11;5F031 FA12;5F031 FA15;5F031 GA02;5F031 MA21;5F031 MA23;5F031 MA24;5F031 MA28;5F031 MA29;5F031 MA32;5F031 NA05;5F031 NA07;5F031 PA02;5F031 PA10;5F131 AA02;5F131 BA01;5F131 BA03;5F131 BA04;5F131 BA19;5F131 BA37;5F131 BB03;5F131 BB04;5F131 CA32;5F131 CA54;5F131 DA32;5F131 DA33;5F131 DA36;5F131 DA42;5F131 DB02;5F131 DD19;5F131 DD22;5F131 DD33;5F131 DD45;5F131 DD53;5F131 DD73;5F131 DD83;5F131 DD94;5F131 HA43;5F131 HA44;5F131 JA08;5F131 JA09;5F131 JA12;5F131 KA06;5F131 KA11;5F131 KB09;5F131 KB45</t>
  </si>
  <si>
    <t xml:space="preserve">(57)【要約】　　　（修正有） 【課題】二つ以上の処理室を経路として使って運転中に、処理室のどれかが故障等した場合でも、運転続行ができる様にする。 【解決手段】二つ以上のプロセス処理装置の、運転有効／無効であることを示す運転情報信号を発生する運転情報信号発生手段１９を各プロセス処理装置毎に設け、その運転情報信号を記憶する運転情報信号記憶手段１７を設け、運転情報信号を基にして、運転無効である該プロセス処理装置を使用せず、他の有効なプロセス処理装置１９を使って運転続行する装置制御手段１５を設けた。 【選択図】図３ </t>
  </si>
  <si>
    <t xml:space="preserve">(57)【特許請求の範囲】 【請求項１】 ウェハを真空処理する複数の真空処理室と、該各真空処理室にウェハを搬入出する真空搬送手段と、前記各真空処理室へウェハを搬入出するための大気雰囲気もしくは真空雰囲気に切り替え可能な室と、ウェハを収納できる複数のカセットを載置し得るカセット載置手段と、該カセット載置手段上の任意のカセット内からウェハを抜き取れるように構成された搬送手段と、前記任意のカセット内のウェハを前記搬送手段及び前記切り替え可能な室並びに前記真空搬送手段を介して並列運転される真空処理室に搬入し、前記各真空処理室で真空処理された処理済ウェハを搬出するための搬送制御を行う制御手段とで構成された真空処理装置において、 少なくとも２つのカセットを使用し、カセットに収納されたウェハを前記搬送手段及び前記切り替え可能な室並びに前記真空搬送手段を介してカセット毎に前記いずれかの真空処理室へ搬送し、搬送されたウェハに、前記並列運転される真空処理室毎に異なるレシピを適用して異なる処理を施す並列処理、及び少なくとも２つのカセットを使用し、該カセットに収納されたウェハに、前記並列運転される真空処理室に共通のレシピを適用して共通の処理を施す並列処理の何れかを選択的に施すとともに前記並列処理を施した後のウェハを前記切り替え可能な室を介してもとのカセットに戻し、かつ、いずれかのカセット内の全てのウェハ処埋を終了し、カセット交換の間、他方のカセット内のウェハを搬出し前記処理を継続することを特徴とする真空処理装置。 【請求項２】 カセット載置手段に載置される任意のカセット内からウェハを抜き取り、大気雰囲気もしくは真空雰囲気に切り替え可能な室を経由して並列運転される真空処理室に搬送し、ウェハの真空処理を行う真空処理方法において、 少なくとも２つのカセットを使用し、カセットに収納されたウェハを抜き取れるように構成された搬送手段、前記切り替え可能な室並びに真空搬送手段を介して搬送し、搬送されたウェハに、前記並列運転される真空処理室毎に異なるレシピを適用して異なる処理を施す並列処理、及び少なくとも２つのカセットを使用し、該カセットに収納されたウェハに、前記並列運転される真空処理室に共通のレシピを適用して共通の処理を施す並列処理の何れかを選択的に施すとともに前記並列処理を施した後のウェハを前記切り替え可能な室を介してもとのカセットに戻し、かつ、いずれかのカセット内の全てのウェハ処埋を終了し、カセット交換の間、他方のカセット内のウェハを搬出し前記処理を継続して行うことを特徴とする真空処理方法。 </t>
  </si>
  <si>
    <t>特願2004-036974の分割（44条1項）</t>
  </si>
  <si>
    <t>SFG0032287674</t>
  </si>
  <si>
    <t>特開平03-274746;特開平08-181189;特許3538416</t>
  </si>
  <si>
    <t>特開平03-274746;特開平08-181189;特許03538416;特開平04-108531;特開平05-055148;特開平05-226453</t>
  </si>
  <si>
    <t>拒絶理由通知（拒絶理由の引用文献情報）（2007/08/27）特開平03-274746;拒絶理由通知（拒絶理由の引用文献情報）（2007/08/27）特開平08-181189;拒絶理由通知（拒絶理由の引用文献情報）（2007/08/27）特許03538416;拒絶理由通知（拒絶理由の引用文献情報）（2007/11/16）特開平03-274746;拒絶理由通知（拒絶理由の引用文献情報）（2007/11/16）特開平08-181189;拒絶理由通知（拒絶理由の引用文献情報）（2007/11/16）特許03538416;拒絶理由通知（拒絶理由の引用文献情報）（2008/02/04）特開平03-274746;拒絶理由通知（拒絶理由の引用文献情報）（2008/02/04）特開平08-181189;拒絶理由通知（拒絶理由の引用文献情報）（2008/02/04）特許03538416;登録査定　　（登録査定の参考文献情報）（2008/04/11）特開平03-274746;登録査定　　（登録査定の参考文献情報）（2008/04/11）特開平08-181189;登録査定　　（登録査定の参考文献情報）（2008/04/11）特許03538416;審判請求証拠（無効審判請求の引用文献情報）（2009/10/06）特開平04-108531;審判請求証拠（無効審判請求の引用文献情報）（2009/10/06）特開平05-055148;審判請求証拠（無効審判請求の引用文献情報）（2009/10/06）特開平05-226453</t>
  </si>
  <si>
    <t>審判請求証拠（無効審判請求の引用文献情報）（2009/10/06）特開平04-108531</t>
  </si>
  <si>
    <t>審判請求証拠（無効審判請求の引用文献情報）（2009/10/06）特開平05-055148</t>
  </si>
  <si>
    <t>審判請求証拠（無効審判請求の引用文献情報）（2009/10/06）特開平05-226453</t>
  </si>
  <si>
    <t>審判審判2009-800234号</t>
  </si>
  <si>
    <t>明光ホームテック　株式会社</t>
  </si>
  <si>
    <t>2010/05/12;2011/04/21</t>
  </si>
  <si>
    <t>平22年（行ケ）第10196号</t>
  </si>
  <si>
    <t>審判（受付）:20091113:60:審判請求書（その他の請求書・申立書を含む）;審判（受付）:20091118:51:手続補正書（方式）;審判（発送）:20091127:20:審判番号通知;審判（発送）:20091127:22:審判官指定（変更）通知;審判（庁内）:20091127:95:予告登録通知;審判（発送）:20091202:17:請求書副本の送達通知（答弁指令）;審判（発送）:20091202:20:審判番号通知;審判（発送）:20091202:22:審判官指定（変更）通知;審判（庁内）:20091208:3012:郵便送達報告書;審判（受付）:20100202:57:答弁書（審判事件答弁書・異議答弁書）;審判（発送）:20100215:1851:答弁書副本の送付通知;審判（発送）:20100216:22:審判官指定（変更）通知;審判（発送）:20100216:22:審判官指定（変更）通知;審判（発送）:20100218:22:審判官指定（変更）通知;審判（発送）:20100218:22:審判官指定（変更）通知;審判（受付）:20100323:781:上申書（出願人・請求人）;審判（受付）:20100323:6513:口頭審理陳述要領書;審判（発送）:20100326:1858:上申書副本の送付通知;審判（発送）:20100326:1860:口頭審理陳述要領書副本の送付通知;審判（発送）:20100331:22:審判官指定（変更）通知;審判（発送）:20100331:22:審判官指定（変更）通知;審判（受付）:20100405:6513:口頭審理陳述要領書;審判（発送）:20100406:22:審判官指定（変更）通知;審判（発送）:20100406:22:審判官指定（変更）通知;審判（発送）:20100407:1860:口頭審理陳述要領書副本の送付通知;審判（発送）:20100407:22:審判官指定（変更）通知;審判（発送）:20100407:22:審判官指定（変更）通知;審判（庁内）:20100409:309:調書;審判（発送）:20100519:03:審決;審判（発送）:20100519:03:審決;審判（庁内）:20100525:3012:郵便送達報告書;審判（庁内）:20100525:3012:郵便送達報告書;審判（発送）:20101026:22:審判官指定（変更）通知;審判（発送）:20101026:22:審判官指定（変更）通知;審判（発送）:20101027:2891:通知書（その他）期間有;審判（受付）:20101108:611:訂正請求書;審判（発送）:20101214:173:訂正請求副本送付通知（弁駁指令）;審判（受付）:20110114:58:弁駁書（審判事件答弁書・異議答弁書）;審判（発送）:20110203:172:弁駁書副本の送付通知（答弁指令）;審判（受付）:20110308:57:答弁書（審判事件答弁書・異議答弁書）;審判（発送）:20110328:1851:答弁書副本の送付通知;審判（発送）:20110328:23:審理終結通知書;審判（発送）:20110328:23:審理終結通知書;審判（発送）:20110408:22:審判官指定（変更）通知;審判（発送）:20110408:22:審判官指定（変更）通知;審判（発送）:20110428:03:審決;審判（発送）:20110428:03:審決;審判（庁内）:20110509:3012:郵便送達報告書;審判（庁内）:20110510:3012:郵便送達報告書;審判（庁内）:20110622:96:確定登録通知</t>
  </si>
  <si>
    <t>特願2004-179489</t>
  </si>
  <si>
    <t>特許04132056</t>
  </si>
  <si>
    <t>特開2006-000360</t>
  </si>
  <si>
    <t xml:space="preserve">A47C   3/16              </t>
  </si>
  <si>
    <t>A47C3/16</t>
  </si>
  <si>
    <t>A47C   3/16@AFI(JP);A47C   3/00@CFI(JP)</t>
  </si>
  <si>
    <t>首藤　俊一</t>
  </si>
  <si>
    <t xml:space="preserve">(57)【要約】　　　（修正有） 【課題】背部の傾斜角度如何に拘わらず、或いは長時間使用しても、初期の座り位置から位置ずれが生じ難い座椅子の提供。 【解決手段】座部１と前記座部１に対して傾倒自在な背部２とを備えた座椅子において、前記座部１は座面中央に円穴３を有すると共に、当該座部１の垂直断面において上面側表層カバー部材４の直下に配設された低反発クッション部材５を有し、又、低反発クッション部材５は、座部１の垂直断面において円穴３の内周面側から座部１の外周面側１２にかけて配設されており、円穴３は座面１１側に向かって内径が次第に拡大する形状である。又、低反発クッション部材５は、座部１の垂直断面において円穴３の内周面側から座部の外周面側１２にかけて弧状に配設ている。 【選択図】図１ </t>
  </si>
  <si>
    <t xml:space="preserve">(57)【特許請求の範囲】 【請求項１】 座部と前記座部に対して傾倒自在な背部とを備えた座椅子において、前記座部は、座面中央に座面側に向かって次第に拡大する形状の円穴を有すると共に、当該座部の垂直断面において上面側表層カバー部材の直下に円穴の内周面側から座部の外周面側にかけてその長さ方向の中央が高く全体として弧状になるように配設された低反発クッション部材を有することを特徴とする座椅子。  </t>
  </si>
  <si>
    <t>SFG0032639016</t>
  </si>
  <si>
    <t>審判審判2009-800234号;審判審判2010-390093号</t>
  </si>
  <si>
    <t>実開平02-022142;実開昭63-133142;特開平02-052607;特開2000-106969;特開平01-280413;特開平10-071054;実開平01-159873</t>
  </si>
  <si>
    <t>特開2000-106969;特開平01-280413;特開平02-052607;実全昭63-133142;実全平02-022142;特開平10-071054;実全平01-159873;特開2000-005327;特開2002-336070;特開2005-137593;異議申立 90／00907 国内雑誌 着せ替え座椅子（いす）バリエ、日経流通新聞、20040306;実全平01-143952;実公昭45-033574</t>
  </si>
  <si>
    <t>拒絶理由通知（拒絶理由の引用文献情報）（2008/01/09）特開2000-106969;拒絶理由通知（拒絶理由の引用文献情報）（2008/01/09）特開平01-280413;拒絶理由通知（拒絶理由の引用文献情報）（2008/01/09）特開平02-052607;拒絶理由通知（拒絶理由の引用文献情報）（2008/01/09）実全昭63-133142;拒絶理由通知（拒絶理由の引用文献情報）（2008/01/09）実全平02-022142;先行技術調査（先行技術調査結果の参考文献情報）（2008/01/09）特開平10-071054;先行技術調査（先行技術調査結果の参考文献情報）（2008/01/09）実全平01-159873;登録査定　　（登録査定の参考文献情報）（2008/04/30）特開2000-106969;登録査定　　（登録査定の参考文献情報）（2008/04/30）特開平01-280413;登録査定　　（登録査定の参考文献情報）（2008/04/30）特開平02-052607;登録査定　　（登録査定の参考文献情報）（2008/04/30）特開平10-071054;登録査定　　（登録査定の参考文献情報）（2008/04/30）実全昭63-133142;登録査定　　（登録査定の参考文献情報）（2008/04/30）実全平01-159873;登録査定　　（登録査定の参考文献情報）（2008/04/30）実全平02-022142;審判請求証拠（無効審判請求の引用文献情報）（2009/11/12）特開2000-005327;審判請求証拠（無効審判請求の引用文献情報）（2009/11/12）特開2000-106969;審判請求証拠（無効審判請求の引用文献情報）（2009/11/12）特開2002-336070;審判請求証拠（無効審判請求の引用文献情報）（2009/11/12）特開2005-137593;審判請求証拠（無効審判請求の引用文献情報）（2009/11/12）特開平01-280413;審判請求証拠（無効審判請求の引用文献情報）（2009/11/12）特開平02-052607;審判請求証拠（無効審判請求の引用文献情報）（2009/11/12）異議申立 90／00907 国内雑誌 着せ替え座椅子（いす）バリエ、日経流通新聞、20040306;審判請求証拠（無効審判請求の引用文献情報）（2009/11/12）実全昭63-133142;審判請求証拠（無効審判請求の引用文献情報）（2009/11/12）実全平01-143952;審判請求証拠（無効審判請求の引用文献情報）（2009/11/12）実全平01-159873;審判請求証拠（無効審判請求の引用文献情報）（2009/11/12）実全平02-022142;審判請求証拠（無効審判請求の引用文献情報）（2009/11/12）実公昭45-033574</t>
  </si>
  <si>
    <t>審判請求証拠（無効審判請求の引用文献情報）（2009/11/12）特開2000-005327</t>
  </si>
  <si>
    <t>審判請求証拠（無効審判請求の引用文献情報）（2009/11/12）特開2000-106969</t>
  </si>
  <si>
    <t>審判請求証拠（無効審判請求の引用文献情報）（2009/11/12）特開2002-336070</t>
  </si>
  <si>
    <t>審判請求証拠（無効審判請求の引用文献情報）（2009/11/12）特開2005-137593</t>
  </si>
  <si>
    <t>審判請求証拠（無効審判請求の引用文献情報）（2009/11/12）特開平01-280413</t>
  </si>
  <si>
    <t>審判請求証拠（無効審判請求の引用文献情報）（2009/11/12）特開平02-052607</t>
  </si>
  <si>
    <t>審判請求証拠（無効審判請求の引用文献情報）（2009/11/12）異議申立 90／00907 国内雑誌 着せ替え座椅子（いす）バリエ、日経流通新聞、20040306</t>
  </si>
  <si>
    <t>審判請求証拠（無効審判請求の引用文献情報）（2009/11/12）実全昭63-133142</t>
  </si>
  <si>
    <t>審判請求証拠（無効審判請求の引用文献情報）（2009/11/12）実全平01-143952</t>
  </si>
  <si>
    <t>審判請求証拠（無効審判請求の引用文献情報）（2009/11/12）実全平01-159873</t>
  </si>
  <si>
    <t>審判請求証拠（無効審判請求の引用文献情報）（2009/11/12）実全平02-022142</t>
  </si>
  <si>
    <t>審判請求証拠（無効審判請求の引用文献情報）（2009/11/12）実公昭45-033574</t>
  </si>
  <si>
    <t>審判審判2010-390093号</t>
  </si>
  <si>
    <t>株式会社　ヒロ・プランズ</t>
  </si>
  <si>
    <t>審判（受付）:20100903:60:審判請求書（その他の請求書・申立書を含む）;審判（発送）:20100917:20:審判番号通知;審判（発送）:20100917:22:審判官指定（変更）通知;審判（庁内）:20100921:95:予告登録通知;審判（発送）:20100928:2892:通知書（その他）期間無;審判（庁内）:20101112:9611:請求取下登録</t>
  </si>
  <si>
    <t>審判査定不服2005-010121号</t>
  </si>
  <si>
    <t>橋爪　英彌</t>
  </si>
  <si>
    <t>審判（受付）:20050426:523:手続補正書（自発・内容）;審判（受付）:20050426:60:審判請求書（その他の請求書・申立書を含む）;審判（受付）:20050426:876:早期審理に関する事情説明書;審判（庁内）:20050613:91:審査前置移管;審判（発送）:20050614:275:審判番号特定通知書;審判（発送）:20050615:21:審査前置移管通知;審判（庁内）:20050729:92:審査前置解除;審判（発送）:20050803:211:審査前置解除通知;審判（庁内）:20050804:305:早期審理に関する報告書;審判（発送）:20050825:22:審判官指定（変更）通知;審判（発送）:20050906:13:拒絶理由通知書;審判（受付）:20050910:523:手続補正書（自発・内容）;審判（受付）:20050910:53:意見書;審判（発送）:20051125:03:審決;審判（庁内）:20051130:3012:郵便送達報告書</t>
  </si>
  <si>
    <t>特願2004-197427</t>
  </si>
  <si>
    <t>特許03752588</t>
  </si>
  <si>
    <t>特開2004-300919</t>
  </si>
  <si>
    <t xml:space="preserve">E05C  21/02              </t>
  </si>
  <si>
    <t>E05C 21/02</t>
  </si>
  <si>
    <t>E05C21/02;A47B96/00</t>
  </si>
  <si>
    <t>E05C21/02</t>
  </si>
  <si>
    <t>E05C  21/02@AFI(JP)</t>
  </si>
  <si>
    <t>E05C  21/02@AFI(JP);A47B  96/00@ALI(JP);E05C  21/00@CFI(JP);A47B  96/00@CLI(JP)</t>
  </si>
  <si>
    <t>開き戸の地震時ロック方法</t>
  </si>
  <si>
    <t xml:space="preserve">(57)【要約】 【目的】本発明は作動が確実な開き戸の地震時ロック装置の提供を目的とする。 【構成】本発明の開き戸の地震時ロック方法は特に家具、吊り戸棚等の天板下面において開き戸の自由端でない位置に地震時ロック装置を取り付けるため開き戸の動きが自由端よりも少なくなり地震時のロックが確実になる。 【選択図】図８ </t>
  </si>
  <si>
    <t>特願平07-287777;特願平07-296344;特願平08-160425</t>
  </si>
  <si>
    <t xml:space="preserve">(57)【特許請求の範囲】 【請求項１】 マグネットキャッチなしの開き戸において開き戸側でなく家具、吊り戸棚等の本体側の装置本体に可動な係止手段を設け、該係止手段が地震のゆれの力で開き戸の障害物としてロック位置に移動しわずかに開かれる開き戸の係止具に係止する内付け地震時ロック装置を開き戸の自由端でない位置の家具、吊り戸棚等の天板下面に取り付け、前記係止後使用者が閉じる方向に押すまで閉じられずわずかに開かれた前記ロック位置となる開き戸の地震時ロック方法 【請求項２】 わずかに開かれたロック位置にある開き戸を地震終了後使用者が閉じる方向に押す解除操作をする請求項１の地震時ロック方法 【請求項３】 請求項１の開き戸の地震時ロック方法を用いた家具 【請求項４】 請求項１の開き戸の地震時ロック方法を用いた吊り戸棚 </t>
  </si>
  <si>
    <t>特願平08-171559の分割（44条1項）</t>
  </si>
  <si>
    <t>1995/09/27;1995/10/07;1996/05/16</t>
  </si>
  <si>
    <t>SFG0032291067</t>
  </si>
  <si>
    <t>審判査定不服2005-010121号;審判審判2008-800184号</t>
  </si>
  <si>
    <t>米国特許5035451明細書;特開平7-305551;実公平2-40218;実公平6-45582</t>
  </si>
  <si>
    <t>特開平07-305551;特開平07-071146;特開平10-030372;異議申立 80／00716 その他 平成７年９月２７日付特許願、明細書、図面及び要約書（特願平０７－２８７７７７）;異議申立 80／00717 その他 平成７年１０月７日付特許願、明細書、図面及び要約書（特願平０７－２９６３４４）;異議申立 80／00718 その他 平成８年５月１６日付特許願、明細書、図面及び要約書（特願平０８－１６０４２５）;異議申立 80／00719 その他 平成８年５月２７日付特許願、明細書、図面及び要約書（特願平０８－１７１５５９）;異議申立 80／00720 その他 平成１６年１１月３０日付拒絶理由通知書（特願２００４－１９７４２７，本件特許出願）;異議申立 80／00721 その他 平成１７年７月２６日付前置報告書（不服２００５－１０１２１）;異議申立 80／00722 その他 米国特許５，０３５，４５１号明細書の訳文;異議申立 80／00723 その他 新・耐震ラッチ訴訟　明細書・図面の変遷表;異議申立 80／00724 その他 米国特許第５，１５２，５６２号明細書の訳文;異議申立 80／00725 その他 米国特許第５，３１２，１４３号明細書の訳文;異議申立 80／00726 その他 合衆国特許第５，０３５，４５１号明細書の文言の解釈（土井輝生作成）;異議申立 80／00727 その他 平成１２年３月１３日付宣誓書（三宅裕）;異議申立 80／00728 その他 平成１２年３月２７日付宣誓書（北本達治）;実開平05-006062;実開平06-082340;実登03015552;実公平02-040218;実公平02-041267;実公平06-045582</t>
  </si>
  <si>
    <t>拒絶理由通知（拒絶理由の引用文献情報）（2004/11/30）;拒絶理由通知（拒絶理由の引用文献情報）（2004/11/30）特開平07-305551;拒絶査定　　（拒絶査定の引用文献情報）（2005/03/31）;拒絶査定　　（拒絶査定の引用文献情報）（2005/03/31）特開平07-305551;審判請求証拠（無効審判請求の引用文献情報）（2008/09/24）;審判請求証拠（無効審判請求の引用文献情報）（2008/09/24）;審判請求証拠（無効審判請求の引用文献情報）（2008/09/24）;審判請求証拠（無効審判請求の引用文献情報）（2008/09/24）特開平07-071146;審判請求証拠（無効審判請求の引用文献情報）（2008/09/24）特開平10-030372;審判請求証拠（無効審判請求の引用文献情報）（2008/09/24）異議申立 80／00716 その他 平成７年９月２７日付特許願、明細書、図面及び要約書（特願平０７－２８７７７７）;審判請求証拠（無効審判請求の引用文献情報）（2008/09/24）異議申立 80／00717 その他 平成７年１０月７日付特許願、明細書、図面及び要約書（特願平０７－２９６３４４）;審判請求証拠（無効審判請求の引用文献情報）（2008/09/24）異議申立 80／00718 その他 平成８年５月１６日付特許願、明細書、図面及び要約書（特願平０８－１６０４２５）;審判請求証拠（無効審判請求の引用文献情報）（2008/09/24）異議申立 80／00719 その他 平成８年５月２７日付特許願、明細書、図面及び要約書（特願平０８－１７１５５９）;審判請求証拠（無効審判請求の引用文献情報）（2008/09/24）異議申立 80／00720 その他 平成１６年１１月３０日付拒絶理由通知書（特願２００４－１９７４２７，本件特許出願）;審判請求証拠（無効審判請求の引用文献情報）（2008/09/24）異議申立 80／00721 その他 平成１７年７月２６日付前置報告書（不服２００５－１０１２１）;審判請求証拠（無効審判請求の引用文献情報）（2008/09/24）異議申立 80／00722 その他 米国特許５，０３５，４５１号明細書の訳文;審判請求証拠（無効審判請求の引用文献情報）（2008/09/24）異議申立 80／00723 その他 新・耐震ラッチ訴訟　明細書・図面の変遷表;審判請求証拠（無効審判請求の引用文献情報）（2008/09/24）異議申立 80／00724 その他 米国特許第５，１５２，５６２号明細書の訳文;審判請求証拠（無効審判請求の引用文献情報）（2008/09/24）異議申立 80／00725 その他 米国特許第５，３１２，１４３号明細書の訳文;審判請求証拠（無効審判請求の引用文献情報）（2008/09/24）異議申立 80／00726 その他 合衆国特許第５，０３５，４５１号明細書の文言の解釈（土井輝生作成）;審判請求証拠（無効審判請求の引用文献情報）（2008/09/24）異議申立 80／00727 その他 平成１２年３月１３日付宣誓書（三宅裕）;審判請求証拠（無効審判請求の引用文献情報）（2008/09/24）異議申立 80／00728 その他 平成１２年３月２７日付宣誓書（北本達治）;審判請求証拠（無効審判請求の引用文献情報）（2008/09/24）実開平05-006062;審判請求証拠（無効審判請求の引用文献情報）（2008/09/24）実開平06-082340;審判請求証拠（無効審判請求の引用文献情報）（2008/09/24）実登03015552;審判請求証拠（無効審判請求の引用文献情報）（2008/09/24）実公平02-040218;審判請求証拠（無効審判請求の引用文献情報）（2008/09/24）実公平02-041267;審判請求証拠（無効審判請求の引用文献情報）（2008/09/24）実公平06-045582</t>
  </si>
  <si>
    <t>審判審判2008-800184号</t>
  </si>
  <si>
    <t>パナソニック電工株式会社</t>
  </si>
  <si>
    <t>平21年（行ケ）第10272号</t>
  </si>
  <si>
    <t>審判（受付）:20080924:60:審判請求書（その他の請求書・申立書を含む）;審判（発送）:20081008:20:審判番号通知;審判（発送）:20081008:22:審判官指定（変更）通知;審判（庁内）:20081008:95:予告登録通知;審判（発送）:20081014:17:請求書副本の送達通知（答弁指令）;審判（発送）:20081014:20:審判番号通知;審判（発送）:20081014:22:審判官指定（変更）通知;審判（庁内）:20081021:3012:郵便送達報告書;審判（受付）:20081106:721:名称（氏名）変更届（出願人・請求人）;審判（受付）:20081208:57:答弁書（審判事件答弁書・異議答弁書）;審判（受付）:20090501:781:上申書（出願人・請求人）;審判（受付）:20090511:57:答弁書（審判事件答弁書・異議答弁書）;審判（受付）:20090608:782:上申書（被請求人・権利者）;審判（受付）:20090701:57:答弁書（審判事件答弁書・異議答弁書）;審判（発送）:20090701:22:審判官指定（変更）通知;審判（発送）:20090701:22:審判官指定（変更）通知;審判（発送）:20090717:1851:答弁書副本の送付通知;審判（発送）:20090717:1858:上申書副本の送付通知;審判（発送）:20090717:232:書面審理通知書;審判（発送）:20090717:232:書面審理通知書;審判（発送）:20090723:23:審理終結通知書;審判（発送）:20090723:23:審理終結通知書;審判（発送）:20090817:03:審決;審判（発送）:20090817:03:審決;審判（庁内）:20090821:3012:郵便送達報告書;審判（庁内）:20090821:3012:郵便送達報告書;審判（庁内）:20100125:96:確定登録通知</t>
  </si>
  <si>
    <t>審判請求証拠（無効審判請求の引用文献情報）（2008/09/24）</t>
  </si>
  <si>
    <t>審判請求証拠（無効審判請求の引用文献情報）（2008/09/24）特開平07-071146</t>
  </si>
  <si>
    <t>審判請求証拠（無効審判請求の引用文献情報）（2008/09/24）特開平10-030372</t>
  </si>
  <si>
    <t>審判請求証拠（無効審判請求の引用文献情報）（2008/09/24）異議申立 80／00716 その他 平成７年９月２７日付特許願、明細書、図面及び要約書（特願平０７－２８７７７７）</t>
  </si>
  <si>
    <t>審判請求証拠（無効審判請求の引用文献情報）（2008/09/24）異議申立 80／00717 その他 平成７年１０月７日付特許願、明細書、図面及び要約書（特願平０７－２９６３４４）</t>
  </si>
  <si>
    <t>審判請求証拠（無効審判請求の引用文献情報）（2008/09/24）異議申立 80／00718 その他 平成８年５月１６日付特許願、明細書、図面及び要約書（特願平０８－１６０４２５）</t>
  </si>
  <si>
    <t>審判請求証拠（無効審判請求の引用文献情報）（2008/09/24）異議申立 80／00719 その他 平成８年５月２７日付特許願、明細書、図面及び要約書（特願平０８－１７１５５９）</t>
  </si>
  <si>
    <t>審判請求証拠（無効審判請求の引用文献情報）（2008/09/24）異議申立 80／00720 その他 平成１６年１１月３０日付拒絶理由通知書（特願２００４－１９７４２７，本件特許出願）</t>
  </si>
  <si>
    <t>審判請求証拠（無効審判請求の引用文献情報）（2008/09/24）異議申立 80／00721 その他 平成１７年７月２６日付前置報告書（不服２００５－１０１２１）</t>
  </si>
  <si>
    <t>審判請求証拠（無効審判請求の引用文献情報）（2008/09/24）異議申立 80／00722 その他 米国特許５，０３５，４５１号明細書の訳文</t>
  </si>
  <si>
    <t>審判請求証拠（無効審判請求の引用文献情報）（2008/09/24）異議申立 80／00723 その他 新・耐震ラッチ訴訟　明細書・図面の変遷表</t>
  </si>
  <si>
    <t>審判請求証拠（無効審判請求の引用文献情報）（2008/09/24）異議申立 80／00724 その他 米国特許第５，１５２，５６２号明細書の訳文</t>
  </si>
  <si>
    <t>審判請求証拠（無効審判請求の引用文献情報）（2008/09/24）異議申立 80／00725 その他 米国特許第５，３１２，１４３号明細書の訳文</t>
  </si>
  <si>
    <t>審判請求証拠（無効審判請求の引用文献情報）（2008/09/24）異議申立 80／00726 その他 合衆国特許第５，０３５，４５１号明細書の文言の解釈（土井輝生作成）</t>
  </si>
  <si>
    <t>審判請求証拠（無効審判請求の引用文献情報）（2008/09/24）異議申立 80／00727 その他 平成１２年３月１３日付宣誓書（三宅裕）</t>
  </si>
  <si>
    <t>審判請求証拠（無効審判請求の引用文献情報）（2008/09/24）異議申立 80／00728 その他 平成１２年３月２７日付宣誓書（北本達治）</t>
  </si>
  <si>
    <t>審判請求証拠（無効審判請求の引用文献情報）（2008/09/24）実開平05-006062</t>
  </si>
  <si>
    <t>審判請求証拠（無効審判請求の引用文献情報）（2008/09/24）実開平06-082340</t>
  </si>
  <si>
    <t>審判請求証拠（無効審判請求の引用文献情報）（2008/09/24）実登03015552</t>
  </si>
  <si>
    <t>審判請求証拠（無効審判請求の引用文献情報）（2008/09/24）実公平02-040218</t>
  </si>
  <si>
    <t>審判請求証拠（無効審判請求の引用文献情報）（2008/09/24）実公平02-041267</t>
  </si>
  <si>
    <t>審判請求証拠（無効審判請求の引用文献情報）（2008/09/24）実公平06-045582</t>
  </si>
  <si>
    <t>審判審判2009-800244号</t>
  </si>
  <si>
    <t>三協立山アルミ　株式会社</t>
  </si>
  <si>
    <t>審判（受付）:20091207:60:審判請求書（その他の請求書・申立書を含む）;審判（受付）:20091209:51:手続補正書（方式）;審判（発送）:20091218:20:審判番号通知;審判（発送）:20091218:22:審判官指定（変更）通知;審判（庁内）:20091221:95:予告登録通知;審判（受付）:20091224:51:手続補正書（方式）;審判（発送）:20100107:17:請求書副本の送達通知（答弁指令）;審判（発送）:20100107:1857:手続補正書副本の送付通知;審判（発送）:20100107:20:審判番号通知;審判（発送）:20100107:22:審判官指定（変更）通知;審判（庁内）:20100113:3012:郵便送達報告書;審判（受付）:20100217:781:上申書（出願人・請求人）;審判（発送）:20100222:1858:上申書副本の送付通知;審判（受付）:20100309:57:答弁書（審判事件答弁書・異議答弁書）;審判（受付）:20100309:611:訂正請求書;審判（発送）:20100316:171:答弁書副本の送付通知（弁駁指令）;審判（発送）:20100316:173:訂正請求副本送付通知（弁駁指令）;審判（受付）:20100415:58:弁駁書（審判事件答弁書・異議答弁書）;審判（発送）:20100511:22:審判官指定（変更）通知;審判（発送）:20100511:22:審判官指定（変更）通知;審判（発送）:20100512:1852:弁駁書副本の送付通知;審判（発送）:20100521:2892:通知書（その他）期間無;審判（発送）:20100521:2892:通知書（その他）期間無;審判（庁内）:20100608:94:閲覧照会;審判（庁内）:20100609:941:閲覧貸出;審判（庁内）:20100615:942:閲覧返却;審判（受付）:20100624:6513:口頭審理陳述要領書;審判（受付）:20100624:6513:口頭審理陳述要領書;審判（庁内）:20100709:309:調書;審判（受付）:20100802:57:答弁書（審判事件答弁書・異議答弁書）;審判（受付）:20100802:611:訂正請求書;審判（発送）:20100805:1851:答弁書副本の送付通知;審判（受付）:20100820:58:弁駁書（審判事件答弁書・異議答弁書）;審判（庁内）:20100830:94:閲覧照会;審判（庁内）:20100901:941:閲覧貸出;審判（発送）:20100902:1852:弁駁書副本の送付通知;審判（庁内）:20100907:942:閲覧返却;審判（発送）:20100921:23:審理終結通知書;審判（発送）:20100921:23:審理終結通知書;審判（庁内）:20100927:94:閲覧照会;審判（庁内）:20100929:941:閲覧貸出;審判（庁内）:20101006:942:閲覧返却;審判（発送）:20101015:03:審決;審判（発送）:20101015:03:審決;審判（庁内）:20101021:3012:郵便送達報告書;審判（庁内）:20101021:3012:郵便送達報告書;審判（庁内）:20101208:96:確定登録通知</t>
  </si>
  <si>
    <t>特願2004-200813</t>
  </si>
  <si>
    <t>特許04236616</t>
  </si>
  <si>
    <t>特開2005-201035</t>
  </si>
  <si>
    <t xml:space="preserve">E06B   7/14              </t>
  </si>
  <si>
    <t>E06B  7/14</t>
  </si>
  <si>
    <t>E06B7/14;E06B1/70</t>
  </si>
  <si>
    <t>E06B7/14</t>
  </si>
  <si>
    <t>E06B   7/14@AFI(JP);E06B   1/70@ALI(JP)</t>
  </si>
  <si>
    <t>E06B   7/14@AFI(JP)</t>
  </si>
  <si>
    <t>E06B   1/70@AFI(JP);E06B   7/14@AFI(JP);E06B   1/70@CFI(JP);E06B   7/14@CFI(JP)</t>
  </si>
  <si>
    <t>E06B   1/70@AFI(JP)</t>
  </si>
  <si>
    <t>E06B  7/14;E06B  1/70        A</t>
  </si>
  <si>
    <t>特許業務法人樹之下知的財産事務所;木下　實三;中山　寛二;石崎　剛</t>
  </si>
  <si>
    <t xml:space="preserve">(57)【要約】 【課題】清掃性、排水性を向上でき、残水問題も減少できる浴室出入口用建具の提供。【解決手段】下枠１２の略フラットな上面部１２１にアタッチメント取付部材４０を取り付け、アタッチメント取付部材４０にスロープ用アタッチメント３０を係合し、アタッチメント３０および上面部１２１間に排水空間６０を形成しているので、アタッチメント３０を取り外した際に上面部１２１に連続する取付片等が存在せず、容易に清掃でき、かつ排水性を向上できて残水を少なくできる。 【選択図】図４ </t>
  </si>
  <si>
    <t>特願2003-422756</t>
  </si>
  <si>
    <t xml:space="preserve">(57)【特許請求の範囲】 【請求項１】 浴室出入口に取り付けられる建具枠と、この建具枠に対して開閉可能に設けられた戸とを備えて構成された浴室出入口用建具であって、 前記建具枠の下枠は、略フラットな上面部と、この上面部の脱衣室側端部から上方に立ち上がって形成された立上部とを備え、 前記上面部には少なくとも１つのアタッチメント取付部材が取り付けられ、 前記アタッチメント取付部材には、上端が前記立上部上端と略同じ高さに位置されかつ浴室側に向かって低くなる傾斜面を有するスロープ用アタッチメントが係合して取り付けられ、 前記スロープ用アタッチメントおよび前記下枠の上面部間には上面部上に流出した水を浴室側に戻す排水空間が形成され、 前記アタッチメント取付部材は、少なくとも前記スロープ用アタッチメントに当接する部分が樹脂製であり、 前記スロープ用アタッチメントは、前記アタッチメント取付部材に係合する係合部および前記傾斜面を有する金属製のアタッチメント本体と、このアタッチメント本体に固定されかつ脱衣室側端部がアタッチメント本体よりも脱衣室側に突出された樹脂製の係合部材とを備えて構成され、 前記建具枠の下枠には、前記係合部材の脱衣室側端部が係合される係合凹部が形成されている浴室出入口用建具。 【請求項２】 浴室出入口に取り付けられる建具枠と、この建具枠に対して開閉可能に設けられた戸とを備えて構成された浴室出入口用建具であって、 前記建具枠の下枠は、略フラットな上面部と、この上面部の脱衣室側端部から上方に立ち上がって形成された立上部とを備え、 前記上面部には少なくとも１つのアタッチメント取付部材が取り付けられ、 前記アタッチメント取付部材には、上端が前記立上部上端と略同じ高さに位置されかつ浴室側に向かって低くなる傾斜面を有するスロープ用アタッチメントが係合して取り付けられ、 前記スロープ用アタッチメントおよび前記下枠の上面部間には上面部上に流出した水を浴室側に戻す排水空間が形成され、 前記スロープ用アタッチメントの浴室側端部は、浴室の洗い場上面まで延出されており、 前記スロープ用アタッチメントの下側には、前記排水空間と浴室の洗い場上方空間とに跨る引水部材が前記下枠の上面部に接触し、または当該上面部との間に所定の隙間を有して設けられ、 前記引水部材には、投影面積に対して表面積を大きくする表面積拡大手段が設けられている浴室出入口用建具。 【請求項３】 浴室出入口に取り付けられる建具枠と、この建具枠に対して開閉可能に設けられた戸とを備えて構成された浴室出入口用建具であって、 前記建具枠の下枠は、上面部と、この上面部の脱衣室側端部から上方に立ち上がって形成された立上部とを備え、前記上面部は、浴室側に下がる水勾配を有して形成され、 前記上面部には少なくとも１つのアタッチメント取付部材が取り付けられ、 前記アタッチメント取付部材には、上端が前記立上部上端と略同じ高さに位置されかつ浴室側に向かって低くなる傾斜面を有するスロープ用アタッチメントが係合して取り付けられ、 前記スロープ用アタッチメントおよび前記下枠の上面部間には上面部上に流出した水を浴室側に戻す排水空間が形成され、 前記スロープ用アタッチメントの端部には、排水口カバー部材が取り付けられ、この排水口カバー部材の浴室側端部には、浴室の洗い場上面との間に開口が形成され、前記排水空間に入った水が前記開口を介して洗い場上面に排水される浴室出入口用建具。 【請求項４】 前記スロープ用アタッチメントの浴室側端部は、浴室の洗い場上面まで延出されており、 前記スロープ用アタッチメントの浴室側端部と洗い場上面とは、直接またはシール材を介して当接されている請求項１から請求項３のいずれかに記載の浴室出入口用建具。 【請求項５】 前記スロープ用アタッチメントは、前記戸を案内するレールと、前記傾斜面とを備えて構成され、レールの上端、傾斜面の上端および脱衣室側端部の上端の各高さレベルは略同一とされている請求項１から請求項４のいずれかに記載の浴室出入口用建具。 【請求項６】 前記下枠の立上部と、戸の下面との間を塞ぐシール材が設けられている請求項１から請求項５のいずれかに記載の浴室出入口用建具。 </t>
  </si>
  <si>
    <t>SFG0032510652</t>
  </si>
  <si>
    <t>特開2001-214669;特開2004-183414;特開2000-352278;特開平09-112136;特開2004-257183</t>
  </si>
  <si>
    <t>特開2001-214669;特開2004-183414;特開2000-352278;特開2004-257183;特開平09-112136;特開2000-179022;特開2000-192640;特開2000-192750;特開2000-309965;特開2000-337040;特開平09-088434</t>
  </si>
  <si>
    <t>拒絶理由通知（拒絶理由の引用文献情報）（2008/06/04）特開2001-214669;拒絶理由通知（拒絶理由の引用文献情報）（2008/06/04）特開2004-183414;先行技術調査（先行技術調査結果の参考文献情報）（2008/06/04）特開2000-352278;先行技術調査（先行技術調査結果の参考文献情報）（2008/06/04）特開2004-257183;先行技術調査（先行技術調査結果の参考文献情報）（2008/06/04）特開平09-112136;登録査定　　（登録査定の参考文献情報）（2008/12/02）特開2000-352278;登録査定　　（登録査定の参考文献情報）（2008/12/02）特開2001-214669;登録査定　　（登録査定の参考文献情報）（2008/12/02）特開2004-183414;登録査定　　（登録査定の参考文献情報）（2008/12/02）特開2004-257183;登録査定　　（登録査定の参考文献情報）（2008/12/02）特開平09-112136;審判請求証拠（無効審判請求の引用文献情報）（2009/12/07）特開2000-179022;審判請求証拠（無効審判請求の引用文献情報）（2009/12/07）特開2000-192640;審判請求証拠（無効審判請求の引用文献情報）（2009/12/07）特開2000-192750;審判請求証拠（無効審判請求の引用文献情報）（2009/12/07）特開2000-309965;審判請求証拠（無効審判請求の引用文献情報）（2009/12/07）特開2000-337040;審判請求証拠（無効審判請求の引用文献情報）（2009/12/07）特開2000-352278;審判請求証拠（無効審判請求の引用文献情報）（2009/12/07）特開2001-214669;審判請求証拠（無効審判請求の引用文献情報）（2009/12/07）特開平09-088434</t>
  </si>
  <si>
    <t>審判請求証拠（無効審判請求の引用文献情報）（2009/12/07）特開2000-179022</t>
  </si>
  <si>
    <t>審判請求証拠（無効審判請求の引用文献情報）（2009/12/07）特開2000-192640</t>
  </si>
  <si>
    <t>審判請求証拠（無効審判請求の引用文献情報）（2009/12/07）特開2000-192750</t>
  </si>
  <si>
    <t>審判請求証拠（無効審判請求の引用文献情報）（2009/12/07）特開2000-309965</t>
  </si>
  <si>
    <t>審判請求証拠（無効審判請求の引用文献情報）（2009/12/07）特開2000-337040</t>
  </si>
  <si>
    <t>審判請求証拠（無効審判請求の引用文献情報）（2009/12/07）特開2000-352278</t>
  </si>
  <si>
    <t>審判請求証拠（無効審判請求の引用文献情報）（2009/12/07）特開2001-214669</t>
  </si>
  <si>
    <t>審判請求証拠（無効審判請求の引用文献情報）（2009/12/07）特開平09-088434</t>
  </si>
  <si>
    <t>審判審判2010-800002号</t>
  </si>
  <si>
    <t>株式会社　ナンシン</t>
  </si>
  <si>
    <t>平22年（行ケ）第10400号</t>
  </si>
  <si>
    <t>審判（受付）:20100104:60:審判請求書（その他の請求書・申立書を含む）;審判（発送）:20100115:20:審判番号通知;審判（発送）:20100115:22:審判官指定（変更）通知;審判（庁内）:20100118:95:予告登録通知;審判（受付）:20100126:7442:代理人受任届（被請求人・権利者）;審判（発送）:20100202:17:請求書副本の送達通知（答弁指令）;審判（発送）:20100202:20:審判番号通知;審判（発送）:20100202:22:審判官指定（変更）通知;審判（庁内）:20100208:3012:郵便送達報告書;審判（受付）:20100402:57:答弁書（審判事件答弁書・異議答弁書）;審判（発送）:20100412:171:答弁書副本の送付通知（弁駁指令）;審判（発送）:20100412:22:審判官指定（変更）通知;審判（発送）:20100412:22:審判官指定（変更）通知;審判（受付）:20100513:58:弁駁書（審判事件答弁書・異議答弁書）;審判（発送）:20100520:1852:弁駁書副本の送付通知;審判（発送）:20100604:22:審判官指定（変更）通知;審判（発送）:20100604:22:審判官指定（変更）通知;審判（発送）:20100607:2892:通知書（その他）期間無;審判（発送）:20100607:2892:通知書（その他）期間無;審判（受付）:20100625:6513:口頭審理陳述要領書;審判（受付）:20100628:6513:口頭審理陳述要領書;審判（発送）:20100701:1860:口頭審理陳述要領書副本の送付通知;審判（発送）:20100701:1860:口頭審理陳述要領書副本の送付通知;審判（受付）:20100709:82:証拠（物件）提出書（翻訳文提出書含む）;審判（庁内）:20100712:309:調書;審判（受付）:20100810:781:上申書（出願人・請求人）;審判（受付）:20100810:782:上申書（被請求人・権利者）;審判（受付）:20100907:58:弁駁書（審判事件答弁書・異議答弁書）;審判（発送）:20100914:172:弁駁書副本の送付通知（答弁指令）;審判（発送）:20100914:1850:副本の送付通知;審判（発送）:20100927:22:審判官指定（変更）通知;審判（発送）:20100927:22:審判官指定（変更）通知;審判（受付）:20101014:57:答弁書（審判事件答弁書・異議答弁書）;審判（受付）:20101015:781:上申書（出願人・請求人）;審判（発送）:20101111:1851:答弁書副本の送付通知;審判（発送）:20101111:1858:上申書副本の送付通知;審判（発送）:20101111:23:審理終結通知書;審判（発送）:20101111:23:審理終結通知書;審判（発送）:20101201:03:審決;審判（発送）:20101201:03:審決;審判（庁内）:20101207:3012:郵便送達報告書;審判（庁内）:20101207:3012:郵便送達報告書;審判（庁内）:20110829:96:確定登録通知</t>
  </si>
  <si>
    <t>特願2004-262347</t>
  </si>
  <si>
    <t>特許03906218</t>
  </si>
  <si>
    <t>特開2006-076428</t>
  </si>
  <si>
    <t xml:space="preserve">B62B   5/06              </t>
  </si>
  <si>
    <t>B62B5/06</t>
  </si>
  <si>
    <t>B62B   5/06@AFI(JP);B62B   5/00@CFI(JP)</t>
  </si>
  <si>
    <t>小倉　正明</t>
  </si>
  <si>
    <t xml:space="preserve">(57)【要約】 【課題】がたつきや破損等が生じることのない手押し台車のハンドル取付部構造を提供する。 【解決手段】走行可能に構成された荷台５１の上面にハンドル１０を折り畳み可能に取り付ける取付部構造において、底板２１と、該底板２１より立設する平行な２枚の軸受板２２，２２と、前記軸受板２２，２２間を垂直方向に連結する係止板２３とを備えたブラケット２０を荷台５１上に固定し、このブラケット２０の軸受板２２，２２間にハンドル１０の下端を回動可能に軸支する。 そして、ハンドル１０を起立位置に回動させたときに、前記係止板２３がハンドル１０の下端部１０ａに当接してハンドルの回動を規制するように構成すると共に、この係止板２３を、前記ハンドル１０の外形形状に対応した形状に湾曲させる。 【選択図】図１ </t>
  </si>
  <si>
    <t xml:space="preserve">(57)【特許請求の範囲】 【請求項１】 裏面に取り付けた車輪により走行可能に構成された荷台の上面にブラケットを取り付け、ハンドルの下端部を前記ブラケットに軸支して、前記ハンドルを前記荷台上に倒した収納位置と、前記荷台上に起立させた起立位置間で回動可能と成すと共に、前記起立位置においてハンドルを固定可能とした手押し台車において、 前記ブラケットは、前記荷台上に載置される底板と、該底板より垂直方向に立設されて平行を成す２枚の軸受板と、前記軸受板間を垂直方向に連結する係止板とを備え， 前記ブラケットは、所定形状に裁断されて矩形状に形成された前記底板に対応する底板部と、該底板部の対向する二辺にそれぞれ連続して形成された前記２枚の軸受板に対応する軸受板部と、該各軸受板部が前記軸受板となったときに該軸受板の高さ方向を成す一辺に形成された、前記係止板に対応する係止板部とを有する１枚の金属板を曲折することにより形成されており、 前記底板部と前記軸受板部との境界を同一方向に折り曲げて、前記底板と前記二枚の軸受板とが形成されると共に、前記各軸受板部と前記係止板部との境界部分を同一方向に折り曲げて前記二枚の係止板部を重合することにより、前記係止板が形成され、かつ、 前記軸受板間に前記ハンドルの下端部を軸支して該ハンドルを回動可能と成すと共に、 前記ブラケットの前記係止板を、前記ハンドルを前記収納位置から起立位置に向けて回動させたときに前記ハンドルの起立位置において該ハンドルの下端部に当接して前記ハンドルの回動を規制する位置に設け、かつ、 前記係止板の前記ハンドル下端部と当接する部分を、前記ハンドル下端部の外形形状に対応して湾曲させたことを特徴とする手押し台車のハンドル取付部構造。 【請求項２】 前記ブラケットの前記係止板が、重合溶接された金属板によって構成されていることを特徴とする請求項１記載の手押し台車におけるハンドル取付部構造。 【請求項３】 前記ブラケットの前記底板が、重合された金属板によって構成されていることを特徴とする請求項１記載の手押し台車におけるハンドル取付部構造。 【請求項４】 前記ブラケットの前記底板に、補強用の凹凸形状を形成したことを特徴とする請求項１～３いずれか１項記載の手押し台車のハンドル取付部構造。 【請求項５】 前記ハンドルが下端を開口する筒状部材により構成されており、該ハンドルの下端に形成された開口内に、該ハンドルの内径もしくは内壁面に対応する外径もしくは外壁面を有する補強材を圧嵌したことを特徴とする請求項１～４いずれか１項記載の手押し台車のハンドル取付部構造。 【請求項６】 前記補強材が、前記ハンドルの下端に設けられた開口から前記ハンドルの前記ブラケットに対する軸支位置を越える長さ迄挿入されていると共に、 前記ハンドルの前記ブラケットに対する軸支を、前記ハンドルと該ハンドル内に挿入された前記補強材とを共に貫通する軸孔を介して行うことを特徴とする請求項５記載の手押し台車のハンドル取付部構造。 【請求項７】 前記補強材の挿入方向後端に、該補強材の外周方向に突出するフランジを設けたことを特徴とする請求項５又は６記載の手押し台車のハンドル取付部構造。 </t>
  </si>
  <si>
    <t>SFG0032701072</t>
  </si>
  <si>
    <t>実開昭54-015872;実公昭40-015774;実開昭60-016667;実開平06-042518;特開平06-344917;実開昭51-049556</t>
  </si>
  <si>
    <t>特開平06-344917;実全昭51-049556;実全昭54-015872;実全昭60-016667;実開平06-042518;実公昭40-015774;異議申立 00／00086 その他 ２００４年６月７日付け出図の引用発明１のハンドル折りたたみ金具の図;異議申立 00／00087 その他 ２００４年６月７日付け出図の引用発明１のハンドル折りたたみアッシーの図;異議申立 00／00088 その他 ２００４年６月７日付け出図の部品図;異議申立 00／00089 その他 株式会社アサヒのＤＳＫ－１０１の購入の証明書;異議申立 00／00090 その他 株式会社アサヒの調査協力の同意書;異議申立 00／00091 その他 株式会社神戸車輌製作所のＤＳＫ－１０１の購入の証明書;異議申立 00／00092 その他 株式会社神戸車輌製作所の調査協力の同意書;異議申立 00／00093 その他 株式会社丸〆のＤＳＫ－１０１の購入の証明書;異議申立 00／00094 その他 株式会社丸〆の調査協力の同意書;異議申立 00／00095 その他 大丸工業株式会社のＤＳＫ－１０１の購入の証明書;異議申立 00／00096 その他 武藤厨房工業から購入したＤＳＫ－１０１の証明書;特許03906218</t>
  </si>
  <si>
    <t>拒絶理由通知（拒絶理由の引用文献情報）（2006/07/12）特開平06-344917;拒絶理由通知（拒絶理由の引用文献情報）（2006/07/12）実全昭51-049556;拒絶理由通知（拒絶理由の引用文献情報）（2006/07/12）実全昭54-015872;拒絶理由通知（拒絶理由の引用文献情報）（2006/07/12）実全昭60-016667;拒絶理由通知（拒絶理由の引用文献情報）（2006/07/12）実開平06-042518;拒絶理由通知（拒絶理由の引用文献情報）（2006/07/12）実公昭40-015774;登録査定　　（登録査定の参考文献情報）（2006/12/08）特開平06-344917;登録査定　　（登録査定の参考文献情報）（2006/12/08）実全昭51-049556;登録査定　　（登録査定の参考文献情報）（2006/12/08）実全昭54-015872;登録査定　　（登録査定の参考文献情報）（2006/12/08）実全昭60-016667;登録査定　　（登録査定の参考文献情報）（2006/12/08）実開平06-042518;登録査定　　（登録査定の参考文献情報）（2006/12/08）実公昭40-015774;審判請求証拠（無効審判請求の引用文献情報）（2009/12/28）異議申立 00／00086 その他 ２００４年６月７日付け出図の引用発明１のハンドル折りたたみ金具の図;審判請求証拠（無効審判請求の引用文献情報）（2009/12/28）異議申立 00／00087 その他 ２００４年６月７日付け出図の引用発明１のハンドル折りたたみアッシーの図;審判請求証拠（無効審判請求の引用文献情報）（2009/12/28）異議申立 00／00088 その他 ２００４年６月７日付け出図の部品図;審判請求証拠（無効審判請求の引用文献情報）（2009/12/28）異議申立 00／00089 その他 株式会社アサヒのＤＳＫ－１０１の購入の証明書;審判請求証拠（無効審判請求の引用文献情報）（2009/12/28）異議申立 00／00090 その他 株式会社アサヒの調査協力の同意書;審判請求証拠（無効審判請求の引用文献情報）（2009/12/28）異議申立 00／00091 その他 株式会社神戸車輌製作所のＤＳＫ－１０１の購入の証明書;審判請求証拠（無効審判請求の引用文献情報）（2009/12/28）異議申立 00／00092 その他 株式会社神戸車輌製作所の調査協力の同意書;審判請求証拠（無効審判請求の引用文献情報）（2009/12/28）異議申立 00／00093 その他 株式会社丸〆のＤＳＫ－１０１の購入の証明書;審判請求証拠（無効審判請求の引用文献情報）（2009/12/28）異議申立 00／00094 その他 株式会社丸〆の調査協力の同意書;審判請求証拠（無効審判請求の引用文献情報）（2009/12/28）異議申立 00／00095 その他 大丸工業株式会社のＤＳＫ－１０１の購入の証明書;審判請求証拠（無効審判請求の引用文献情報）（2009/12/28）異議申立 00／00096 その他 武藤厨房工業から購入したＤＳＫ－１０１の証明書;審判請求証拠（無効審判請求の引用文献情報）（2009/12/28）特許03906218</t>
  </si>
  <si>
    <t>審判請求証拠（無効審判請求の引用文献情報）（2009/12/28）異議申立 00／00086 その他 ２００４年６月７日付け出図の引用発明１のハンドル折りたたみ金具の図</t>
  </si>
  <si>
    <t>審判請求証拠（無効審判請求の引用文献情報）（2009/12/28）異議申立 00／00087 その他 ２００４年６月７日付け出図の引用発明１のハンドル折りたたみアッシーの図</t>
  </si>
  <si>
    <t>審判請求証拠（無効審判請求の引用文献情報）（2009/12/28）異議申立 00／00088 その他 ２００４年６月７日付け出図の部品図</t>
  </si>
  <si>
    <t>審判請求証拠（無効審判請求の引用文献情報）（2009/12/28）異議申立 00／00089 その他 株式会社アサヒのＤＳＫ－１０１の購入の証明書</t>
  </si>
  <si>
    <t>審判請求証拠（無効審判請求の引用文献情報）（2009/12/28）異議申立 00／00090 その他 株式会社アサヒの調査協力の同意書</t>
  </si>
  <si>
    <t>審判請求証拠（無効審判請求の引用文献情報）（2009/12/28）異議申立 00／00091 その他 株式会社神戸車輌製作所のＤＳＫ－１０１の購入の証明書</t>
  </si>
  <si>
    <t>審判請求証拠（無効審判請求の引用文献情報）（2009/12/28）異議申立 00／00092 その他 株式会社神戸車輌製作所の調査協力の同意書</t>
  </si>
  <si>
    <t>審判請求証拠（無効審判請求の引用文献情報）（2009/12/28）異議申立 00／00093 その他 株式会社丸〆のＤＳＫ－１０１の購入の証明書</t>
  </si>
  <si>
    <t>審判請求証拠（無効審判請求の引用文献情報）（2009/12/28）異議申立 00／00094 その他 株式会社丸〆の調査協力の同意書</t>
  </si>
  <si>
    <t>審判請求証拠（無効審判請求の引用文献情報）（2009/12/28）異議申立 00／00095 その他 大丸工業株式会社のＤＳＫ－１０１の購入の証明書</t>
  </si>
  <si>
    <t>審判請求証拠（無効審判請求の引用文献情報）（2009/12/28）異議申立 00／00096 その他 武藤厨房工業から購入したＤＳＫ－１０１の証明書</t>
  </si>
  <si>
    <t>審判請求証拠（無効審判請求の引用文献情報）（2009/12/28）特許03906218</t>
  </si>
  <si>
    <t>審判審判2010-800082号</t>
  </si>
  <si>
    <t>審判（受付）:20100428:60:審判請求書（その他の請求書・申立書を含む）;審判（庁内）:20100520:95:予告登録通知;審判（発送）:20100521:20:審判番号通知;審判（発送）:20100521:22:審判官指定（変更）通知;審判（発送）:20100525:17:請求書副本の送達通知（答弁指令）;審判（発送）:20100525:20:審判番号通知;審判（発送）:20100525:22:審判官指定（変更）通知;審判（庁内）:20100601:3012:郵便送達報告書;審判（受付）:20100825:57:答弁書（審判事件答弁書・異議答弁書）;審判（受付）:20100825:611:訂正請求書;審判（庁内）:20100917:94:閲覧照会;審判（発送）:20100922:173:訂正請求副本送付通知（弁駁指令）;審判（発送）:20100922:1851:答弁書副本の送付通知;審判（庁内）:20100922:941:閲覧貸出;審判（庁内）:20100927:942:閲覧返却;審判（受付）:20101021:58:弁駁書（審判事件答弁書・異議答弁書）;審判（発送）:20101111:22:審判官指定（変更）通知;審判（発送）:20101111:22:審判官指定（変更）通知;審判（発送）:20101117:1852:弁駁書副本の送付通知;審判（発送）:20101119:2892:通知書（その他）期間無;審判（発送）:20101119:2892:通知書（その他）期間無;審判（庁内）:20101124:94:閲覧照会;審判（庁内）:20101125:941:閲覧貸出;審判（庁内）:20101206:942:閲覧返却;審判（受付）:20101224:6513:口頭審理陳述要領書;審判（発送）:20101228:1860:口頭審理陳述要領書副本の送付通知;審判（受付）:20110114:6513:口頭審理陳述要領書;審判（発送）:20110118:1860:口頭審理陳述要領書副本の送付通知;審判（庁内）:20110127:309:調書;審判（受付）:20110210:781:上申書（出願人・請求人）;審判（受付）:20110214:782:上申書（被請求人・権利者）;審判（発送）:20110224:1858:上申書副本の送付通知;審判（発送）:20110224:1858:上申書副本の送付通知;審判（発送）:20110224:23:審理終結通知書;審判（発送）:20110224:23:審理終結通知書;審判（発送）:20110408:22:審判官指定（変更）通知;審判（発送）:20110408:22:審判官指定（変更）通知;審判（発送）:20110518:03:審決;審判（発送）:20110518:03:審決;審判（庁内）:20110523:3012:郵便送達報告書;審判（庁内）:20110525:3012:郵便送達報告書;審判（庁内）:20110623:94:閲覧照会;審判（庁内）:20110624:941:閲覧貸出;審判（庁内）:20110629:942:閲覧返却;審判（庁内）:20111004:94:閲覧照会;審判（庁内）:20111005:941:閲覧貸出;審判（庁内）:20111006:942:閲覧返却;審判（庁内）:20111013:96:確定登録通知</t>
  </si>
  <si>
    <t>特願2004-297760</t>
  </si>
  <si>
    <t>特許04324540</t>
  </si>
  <si>
    <t>特開2005-065325</t>
  </si>
  <si>
    <t xml:space="preserve">H04N   7/16              </t>
  </si>
  <si>
    <t>H04N7/16;H04N5/76;H04N5/44</t>
  </si>
  <si>
    <t>H04N7/16</t>
  </si>
  <si>
    <t>H04N   7/16@AFI(JP);H04N   5/76@ALI(JP);H04N   5/44@ALI(JP)</t>
  </si>
  <si>
    <t>H04N   7/16@AFI(JP)</t>
  </si>
  <si>
    <t>H04N   5/445@AFI(EP);H04N   5/76@ALI(JP);H04N   7/088@ALI(EP);H04N   7/10@ALI(EP);H04N   7/16@ALI(EP);H04N   5/44@CFI(JP);H04N   7/16@CFI(JP);H04N   5/445@CLI(EP);H04N   5/76@CLI(JP);H04N   7/087@CLI(EP);H04N   7/10@CLI(EP);H04N   7/173@CLI(JP)</t>
  </si>
  <si>
    <t>H04N   5/445@AFI(EP)</t>
  </si>
  <si>
    <t>H04N  7/16        Z;H04N  5/76        Z;H04N  5/44        D</t>
  </si>
  <si>
    <t>山本　秀策;安村　高明;森下　夏樹;伊東　忠彦</t>
  </si>
  <si>
    <t>アクセス制御付きのテレビ予約システム</t>
  </si>
  <si>
    <t xml:space="preserve">(57)【要約】 【課題】ＴＶ番組へのアクセスを制御する能力をもつテレビ（ＴＶ）予約システムを提供する。 【解決手段】本発明に係るテレビ予約システム（１）は、時間、格付け、内容および／またはチャネル別にユーザーがＴＶ番組へのアクセスを制御する事を可能とするユーザーインターフェース（３８）を備えている。ユーザーは、ＰＰＶ番組の購入を制限するペイパービュー（ＰＰＶ）消費の限界をセットすることができる。 【選択図】図１ </t>
  </si>
  <si>
    <t xml:space="preserve">(57)【特許請求の範囲】 【請求項１】 番組に対するアクセス制御を行う方法であって、 番組を録画予約する段階と、 番組をブロックする基準を入力する段階と、 録画予約した番組がブロック基準を満たすか判断する段階と、 前記判断に応じて、録画予約した番組がブロック基準を満たす旨のユーザに対する警告を表示する段階とを含む方法。 【請求項２】 パスワードを記憶する段階と、 ブロック基準を満たす第２の番組を録画予約するユーザ要求を受け取る段階と、 第２の番組を録画予約するユーザ要求の受け取りに応じて、パスワードを入力するようユーザにプロンプトを表示する段階と、 プロンプトの表示に対するユーザ入力を受け取る段階と、 ユーザ入力が記憶したパスワードと一致したら第２の番組を録画予約する段階とを含む、請求項１に記載の方法。 【請求項３】 ブロック基準の入力に応じてブロック基準を満たす番組をブロックする段階をさらに含む、請求項１に記載の方法。 【請求項４】 ブロックしても、録画予約した番組の録画はブロックされない、請求項３に記載の方法。 【請求項５】 所定時間にわたり警告を表示してからブロックする、請求項３に記載の方法。 【請求項６】 基準を入力する段階は、 基準のリストを画面に表示する段階と、 基準のリストから入力する基準を選択する段階とを含む、請求項１に記載の方法。 【請求項７】 基準を入力する段階は、 第１のパスワードを記憶する段階と、 ユーザに対するパスワードを入力するプロンプトを画面に表示する段階と、 プロンプトに応じてユーザが第１のパスワードと一致するパスワードを入力したら、基準のリストを画面に表示する段階と、 基準のリストから入力する基準を選択する段階と、 基準が入力されたら基準のリストを画面から削除する段階と、 一致するパスワードを入力するまで他の基準の選択をさせない段階とを含む、請求項１に方法。 【請求項８】 基準を入力する段階では番組の格付けを入力する、請求項１に記載の方法。 【請求項９】 基準を入力する段階ではチャンネルの識別情報を入力する、請求項１に記載の方法。 【請求項１０】 番組リストにおいてチャンネルの識別情報の隣にロック記号を表示する段階をさらに含む、請求項９に記載の方法。 【請求項１１】 基準を入力する段階では時間帯を入力する、請求項１に記載の方法。 【請求項１２】 基準を入力する段階ではペイパービュー番組の消費限度を入力する、請求項１に記載の方法。 【請求項１３】 ペアレンタル・コントロールシステムであって、 表示スクリーンと、 番組を録画予約し、ブロックする番組の基準を入力する入力装置と、 録画予約した番組がブロック基準を満たすことを判断するプロセッサと、 プロセッサの判断に応じて、録画予約した番組がブロック基準を満たす旨のユーザに対する警告を表示する表示プロセッサとを含むシステム。 【請求項１４】 プロセッサはさらにパスワードを記憶し、 入力装置は、ブロック基準を満たす第２の番組を録画予約するユーザ要求を受け取り、 表示プロセッサは、第２の番組を録画予約するユーザ要求の受け取りに応じて、パスワードを入力するようユーザにプロンプトを表示し、 プロセッサは、プロンプトの表示に対するユーザ入力を受け取り、ユーザ入力が記憶したパスワードと一致したら第２の番組を録画予約する、請求項１３に記載のシステム。 【請求項１５】 プロセッサは、ブロック基準の入力に応じてブロック基準を満たす番組をブロックする、請求項１３に記載のシステム。 【請求項１６】 ブロックしても、録画予約した番組の録画はブロックされない、請求項１５に記載のシステム。 【請求項１７】 プロセッサは、所定時間にわたり警告を表示してからブロックする、請求項１５に記載のシステム。 【請求項１８】 プロセッサは、基準のリストを表示画面に表示し、基準のリストから選択された基準を処理する、請求項１３に記載のシステム。 【請求項１９】 表示プロセッサは基準のリストを表示画面に表示し、 プロセッサは、第１のパスワードを記憶し、基準のリストから選択された基準を処理し、第１のパスワードに一致するパスワードを入力するまで他の基準の選択をさせない、請求項１３に記載のシステム。 【請求項２０】 入力装置は、基準として番組の格付けを入力する、請求項１３に記載のシステム。 【請求項２１】 入力装置は、基準としてチャンネルの識別情報を入力する、請求項１３に記載のシステム。 【請求項２２】 表示プロセッサは、番組リストにおいてチャンネルの識別情報の隣にロック記号を表示する、請求項２１に記載のシステム。 【請求項２３】 入力装置は、基準として時間帯を入力する、請求項１３に記載のシステム。 【請求項２４】 入力装置は、基準としてペイパービュー番組の消費限度を入力する、請求項１３に記載のシステム。 </t>
  </si>
  <si>
    <t>特願平09-542802の分割（44条1項）</t>
  </si>
  <si>
    <t>SFG0040518510</t>
  </si>
  <si>
    <t>特開昭61-253936;実開平05-011660;特開平05-122694;特開平07-203411;特開平07-067094;米国特許05382983</t>
  </si>
  <si>
    <t>高橋史忠,カナダのケ-ブル・テレビ2社,暴力映像を防止する装置を開発,日経エレクトロニクス,日本,日経BP社,1996年  3月11日,第657号,p.13-14</t>
  </si>
  <si>
    <t>特開平05-122694;特開平07-067094;特開平07-203411;審引用／抽論 80／10574 国内図書館 高橋史忠、カナダのケーブル・テレビ２社，暴力映像を防止する装置を開発、日経エレクトロニクス、日経ＢＰ社、19960311、第６５７号、ｐ．１３－１４;CSND199900671001;特開平05-064192;特開平05-176320;特開平05-191805;特開平07-046521;特開平07-170510;特開平07-231437;特開昭61-253936;実開平05-011660;特開昭61-196405;特開平05-290439;特表平07-508388;特表平10-501936</t>
  </si>
  <si>
    <t>拒絶理由通知（拒絶理由の引用文献情報）（2008/02/29）;拒絶理由通知（拒絶理由の引用文献情報）（2008/02/29）特開平05-122694;拒絶理由通知（拒絶理由の引用文献情報）（2008/02/29）特開平07-067094;拒絶理由通知（拒絶理由の引用文献情報）（2008/02/29）特開平07-203411;拒絶理由通知（拒絶理由の引用文献情報）（2008/02/29）審引用／抽論 80／10574 国内図書館 高橋史忠、カナダのケーブル・テレビ２社，暴力映像を防止する装置を開発、日経エレクトロニクス、日経ＢＰ社、19960311、第６５７号、ｐ．１３－１４;引用非特許文献情報（2008/02/29）CSND199900671001;先行技術調査（先行技術調査結果の参考文献情報）（2008/02/29）特開平05-064192;先行技術調査（先行技術調査結果の参考文献情報）（2008/02/29）特開平05-176320;先行技術調査（先行技術調査結果の参考文献情報）（2008/02/29）特開平05-191805;先行技術調査（先行技術調査結果の参考文献情報）（2008/02/29）特開平07-046521;先行技術調査（先行技術調査結果の参考文献情報）（2008/02/29）特開平07-170510;先行技術調査（先行技術調査結果の参考文献情報）（2008/02/29）特開平07-231437;登録査定　　（登録査定の参考文献情報）（2009/05/13）;登録査定　　（登録査定の参考文献情報）（2009/05/13）特開昭61-253936;登録査定　　（登録査定の参考文献情報）（2009/05/13）特開平05-122694;登録査定　　（登録査定の参考文献情報）（2009/05/13）特開平07-067094;登録査定　　（登録査定の参考文献情報）（2009/05/13）特開平07-203411;登録査定　　（登録査定の参考文献情報）（2009/05/13）審引用／抽論 80／10574 国内図書館 高橋史忠、カナダのケーブル・テレビ２社，暴力映像を防止する装置を開発、日経エレクトロニクス、日経ＢＰ社、19960311、第６５７号、ｐ．１３－１４;登録査定　　（登録査定の参考文献情報）（2009/05/13）実開平05-011660;引用非特許文献情報（2009/05/13）CSND199900671001;審判請求証拠（無効審判請求の引用文献情報）（2010/04/28）;審判請求証拠（無効審判請求の引用文献情報）（2010/04/28）特開昭61-196405;審判請求証拠（無効審判請求の引用文献情報）（2010/04/28）特開平05-290439;審判請求証拠（無効審判請求の引用文献情報）（2010/04/28）特表平07-508388;審判請求証拠（無効審判請求の引用文献情報）（2010/04/28）特表平10-501936</t>
  </si>
  <si>
    <t>ＵＢ６１：ＵＤ３２：ＹＡ０８</t>
  </si>
  <si>
    <t>審判請求証拠（無効審判請求の引用文献情報）（2010/04/28）</t>
  </si>
  <si>
    <t>審判請求証拠（無効審判請求の引用文献情報）（2010/04/28）特開昭61-196405</t>
  </si>
  <si>
    <t>審判請求証拠（無効審判請求の引用文献情報）（2010/04/28）特開平05-290439</t>
  </si>
  <si>
    <t>審判請求証拠（無効審判請求の引用文献情報）（2010/04/28）特表平07-508388</t>
  </si>
  <si>
    <t>審判請求証拠（無効審判請求の引用文献情報）（2010/04/28）特表平10-501936</t>
  </si>
  <si>
    <t>審判審判2007-800200号</t>
  </si>
  <si>
    <t>トーヨーポリマー　株式会社</t>
  </si>
  <si>
    <t>平20年（行ケ）第10359号</t>
  </si>
  <si>
    <t>平21年（行ツ）第318号</t>
  </si>
  <si>
    <t>平21年（行サ）第409号</t>
  </si>
  <si>
    <t>2009/12/15;2009/12/15</t>
  </si>
  <si>
    <t>審判（受付）:20070921:60:審判請求書（その他の請求書・申立書を含む）;審判（発送）:20071005:20:審判番号通知;審判（発送）:20071005:22:審判官指定（変更）通知;審判（庁内）:20071005:95:予告登録通知;審判（発送）:20071011:17:請求書副本の送達通知（答弁指令）;審判（発送）:20071011:20:審判番号通知;審判（発送）:20071011:22:審判官指定（変更）通知;審判（庁内）:20071016:3012:郵便送達報告書;審判（受付）:20071210:57:答弁書（審判事件答弁書・異議答弁書）;審判（発送）:20071217:22:審判官指定（変更）通知;審判（発送）:20071217:22:審判官指定（変更）通知;審判（発送）:20071218:1851:答弁書副本の送付通知;審判（発送）:20080104:22:審判官指定（変更）通知;審判（発送）:20080104:22:審判官指定（変更）通知;審判（受付）:20080124:6513:口頭審理陳述要領書;審判（受付）:20080124:6513:口頭審理陳述要領書;審判（庁内）:20080125:309:調書;審判（庁内）:20080208:94:閲覧照会;審判（受付）:20080213:781:上申書（出願人・請求人）;審判（庁内）:20080213:941:閲覧貸出;審判（受付）:20080214:782:上申書（被請求人・権利者）;審判（庁内）:20080215:942:閲覧返却;審判（発送）:20080221:132:無効理由通知書;審判（発送）:20080221:133:職権審理結果通知書;審判（発送）:20080221:1858:上申書副本の送付通知;審判（発送）:20080221:1858:上申書副本の送付通知;審判（受付）:20080324:53:意見書;審判（受付）:20080324:611:訂正請求書;審判（受付）:20080325:53:意見書;審判（受付）:20080331:512:手数料補正書;審判（発送）:20080404:173:訂正請求副本送付通知（弁駁指令）;審判（発送）:20080404:1856:意見書副本の送付通知;審判（発送）:20080404:1856:意見書副本の送付通知;審判（受付）:20080421:782:上申書（被請求人・権利者）;審判（受付）:20080507:782:上申書（被請求人・権利者）;審判（受付）:20080508:58:弁駁書（審判事件答弁書・異議答弁書）;審判（受付）:20080702:781:上申書（出願人・請求人）;審判（発送）:20080710:22:審判官指定（変更）通知;審判（発送）:20080710:22:審判官指定（変更）通知;審判（発送）:20080730:1852:弁駁書副本の送付通知;審判（発送）:20080730:1858:上申書副本の送付通知;審判（発送）:20080730:23:審理終結通知書;審判（発送）:20080730:23:審理終結通知書;審判（発送）:20080903:03:審決;審判（発送）:20080903:03:審決;審判（庁内）:20080909:3012:郵便送達報告書;審判（庁内）:20080909:3012:郵便送達報告書;審判（庁内）:20091218:96:確定登録通知</t>
  </si>
  <si>
    <t>特願2004-348452</t>
  </si>
  <si>
    <t>特許03935907</t>
  </si>
  <si>
    <t>特開2006-152202</t>
  </si>
  <si>
    <t xml:space="preserve">C08J   9/26              </t>
  </si>
  <si>
    <t>C08J  9/26</t>
  </si>
  <si>
    <t>C08J9/26</t>
  </si>
  <si>
    <t>C08J   9/26@AFI(JP);C08L  75/00@ALN(JP)</t>
  </si>
  <si>
    <t>C08J   9/26@AFI(JP);C08J   9/00@CFI(JP)</t>
  </si>
  <si>
    <t>C08J  9/26    101;C08J  9/26;C08J  9/26</t>
  </si>
  <si>
    <t>神野　直美;上代　哲司</t>
  </si>
  <si>
    <t xml:space="preserve">(57)【要約】 【課題】ポリウレタンからなり、水を瞬時に吸水することができる連続気孔弾性体、この連続気孔弾性体の好適な製造方法、並びに、この連続気孔弾性体を用いて得られる吸水ローラー及びスワブを提供する。 【解決手段】ポリウレタンからなり、３次元網目状の気孔構造を有し、その骨格の平均太さが２０μｍ以下で、８０％以上の骨格が２～２０μｍの範囲の太さであり、見掛け密度が０．２～０．４ｇ／ｃｍ３であり、かつＨＬＢ値が８以上の界面活性剤を含有することを特徴とする連続気孔弾性体、及び、気孔生成剤を成形体から水抽出する工程を有することを特徴とするこの連続気孔弾性体の製造方法。 【選択図】図１ </t>
  </si>
  <si>
    <t xml:space="preserve">(57)【特許請求の範囲】 【請求項１】 ポリウレタンからなり、その骨格の平均太さが２０μｍ以下で、骨格の８０％以上が２～２０μｍの範囲の太さである３次元網目状の気孔構造を有し、見掛け密度が０．２～０．４ｇ／ｃｍ３であり、かつＨＬＢ値が８以上の界面活性剤を含有することを特徴とする連続気孔弾性体。 【請求項２】 界面活性剤のＨＬＢ値が８～１９であることを特徴とする請求項１に記載の連続気孔弾性体。 【請求項３】 ポリウレタン、溶剤及び気孔生成剤である塩化カルシウムを、主原料として含有する組成物を混練して粘土状相溶物にする工程、当該組成物を脱泡、成形する工程、得られた成形物を水中あるいは水溶液中に投入して凝固する工程、及び、凝固された成形物から前記気孔生成剤を水抽出して除去しその後乾燥する工程を有することを特徴とする連続気孔弾性体の製造方法。 【請求項４】 前記組成物が、さらに、ＨＬＢ値が８以上の界面活性剤を含有することを特徴とする請求項３に記載の連続気孔弾性体の製造方法。 【請求項５】 凝固された成形物から、気孔生成剤である前記塩化カルシウムを水抽出した後、該成形物にＨＬＢ値が８以上の界面活性剤を添加する工程をさらに有することを特徴とする請求項３に記載の連続気孔弾性体の製造方法。 【請求項６】 請求項１又は請求項２に記載の連続気孔弾性体を用いることを特徴とする吸水ローラー。 【請求項７】 請求項１又は請求項２に記載の連続気孔弾性体を用いることを特徴とするスワブ。 </t>
  </si>
  <si>
    <t>SFG0020671355</t>
  </si>
  <si>
    <t>審判審判2007-800200号;審判審判2010-800011号</t>
  </si>
  <si>
    <t>特開2001-081227</t>
  </si>
  <si>
    <t>特開2001-081227;特開2001-233987;特開2002-052369;特開2003-004605;特開2004-267277;特開昭58-185629;特開昭58-189242;特開昭60-096443;特開昭61-078819;特開平04-212373;特開平05-309793;特開平07-278343;特開平08-231754;特開平10-168236;特開平10-229871;特公昭36-002034;特公昭48-029781;異議申立 70／00838 その他 生化学辞典、株式会社　東京化学同人、19981008、第３版、９５５，９５６;異議申立 70／00839 国内図書館 ポリウレタン樹脂ハンドブック、日刊工業新聞社、19870925、初版、３３７－３３９;特開平04-111387;特開平05-346657;特開平08-272063;特開平10-226733;異議申立 00／00112 その他 ２００９年１２月２１日付け請求人従業員竹本和生作成の実験報告書;異議申立 00／00113 国内カタログ ストロングサイクロン、三菱電機株式会社、2003;異議申立 00／00114 その他 ２００３年１０月１日付け出荷指示伝票;異議申立 00／00115 その他 平成１５年１０月１０日付け送り状お客様控え;異議申立 00／00116 その他 検査成績表;異議申立 00／00117 その他 ＦＴ－ＩＲ測定、平成２１年９月２８日付け（株）ＵＢＥ科学分析センター作成の分析結果報告書;異議申立 00／00118 その他 ＳＥＭ観察、平成２１年１１月２４日付け（株）ＵＢＥ科学分析センター作成の分析結果報告書;異議申立 00／00119 その他 密度測定、平成２１年９月１７日付け（株）ＵＢＥ科学分析センター作成の分析結果報告書;異議申立 00／00120 その他 界面活性剤の定住分析、平成２１年１１月１９日付け（株）ＵＢＥ科学分析センター作成の分析結果報告書;異議申立 00／00121 その他 平成１３年２月２２日付け出荷指示伝票;異議申立 00／00122 その他 ２００１年２月２６日付け出荷案内書;異議申立 00／00123 その他 ２００１年２月２６日付け受領書;異議申立 00／00124 その他 平成２１年１２月３０日付け弁護士田上洋平作成の報告書;異議申立 00／00125 その他 ＦＴ－ＩＲ測定、平成２１年１２月１日付け（株）ＵＢＥ科学分析センター作成の分析結果報告書;異議申立 00／00126 その他 ＳＥＭ観察、平成２１年１２月１６日付け（株）ＵＢＥ科学分析センター作成の分析結果報告書;異議申立 00／00127 その他 密度測定、平成２１年１２月１０日付け（株）ＵＢＥ科学分析センター作成の分析結果報告書;異議申立 00／00128 その他 界面活性剤の定住分析、平成２１年１２月１１日付け（株）ＵＢＥ科学分析センター作成の分析結果報告書;異議申立 00／00129 その他 セミコン・ジャパン２００４出展社案内（抄）;異議申立 00／00130 その他 ２００４年１２月１日付け請求人従業員堀則行発のメール;異議申立 00／00131 その他 出願受付情報証明書;異議申立 00／00132 国内カタログ テクノポーラスローラー;異議申立 00／00133 その他 ２００９年１２月２１日付け請求人従業員竹本和生作成の実験報告書;異議申立 00／00134 国内図書館 生化学辞典、東京化学同人、20000301、第３版第４刷、Ｐ９５５－９５６;WO02/034374</t>
  </si>
  <si>
    <t>登録査定　　（登録査定の参考文献情報）（2007/02/20）特開2001-081227;審判請求証拠（無効審判請求の引用文献情報）（2007/09/20）;審判請求証拠（無効審判請求の引用文献情報）（2007/09/20）特開2001-233987;審判請求証拠（無効審判請求の引用文献情報）（2007/09/20）特開2002-052369;審判請求証拠（無効審判請求の引用文献情報）（2007/09/20）特開2003-004605;審判請求証拠（無効審判請求の引用文献情報）（2007/09/20）特開2004-267277;審判請求証拠（無効審判請求の引用文献情報）（2007/09/20）特開昭58-185629;審判請求証拠（無効審判請求の引用文献情報）（2007/09/20）特開昭58-189242;審判請求証拠（無効審判請求の引用文献情報）（2007/09/20）特開昭60-096443;審判請求証拠（無効審判請求の引用文献情報）（2007/09/20）特開昭61-078819;審判請求証拠（無効審判請求の引用文献情報）（2007/09/20）特開平04-212373;審判請求証拠（無効審判請求の引用文献情報）（2007/09/20）特開平05-309793;審判請求証拠（無効審判請求の引用文献情報）（2007/09/20）特開平07-278343;審判請求証拠（無効審判請求の引用文献情報）（2007/09/20）特開平08-231754;審判請求証拠（無効審判請求の引用文献情報）（2007/09/20）特開平10-168236;審判請求証拠（無効審判請求の引用文献情報）（2007/09/20）特開平10-229871;審判請求証拠（無効審判請求の引用文献情報）（2007/09/20）特公昭36-002034;審判請求証拠（無効審判請求の引用文献情報）（2007/09/20）特公昭48-029781;審判請求証拠（無効審判請求の引用文献情報）（2007/09/20）異議申立 70／00838 その他 生化学辞典、株式会社　東京化学同人、19981008、第３版、９５５，９５６;審判請求証拠（無効審判請求の引用文献情報）（2007/09/20）異議申立 70／00839 国内図書館 ポリウレタン樹脂ハンドブック、日刊工業新聞社、19870925、初版、３３７－３３９;審判請求証拠（無効審判請求の引用文献情報）（2010/01/13）特開2002-052369;審判請求証拠（無効審判請求の引用文献情報）（2010/01/13）特開2003-004605;審判請求証拠（無効審判請求の引用文献情報）（2010/01/13）特開昭61-078819;審判請求証拠（無効審判請求の引用文献情報）（2010/01/13）特開平04-111387;審判請求証拠（無効審判請求の引用文献情報）（2010/01/13）特開平05-346657;審判請求証拠（無効審判請求の引用文献情報）（2010/01/13）特開平07-278343;審判請求証拠（無効審判請求の引用文献情報）（2010/01/13）特開平08-272063;審判請求証拠（無効審判請求の引用文献情報）（2010/01/13）特開平10-226733;審判請求証拠（無効審判請求の引用文献情報）（2010/01/13）特開平10-229871;審判請求証拠（無効審判請求の引用文献情報）（2010/01/13）特公昭36-002034;審判請求証拠（無効審判請求の引用文献情報）（2010/01/13）異議申立 00／00112 その他 ２００９年１２月２１日付け請求人従業員竹本和生作成の実験報告書;審判請求証拠（無効審判請求の引用文献情報）（2010/01/13）異議申立 00／00113 国内カタログ ストロングサイクロン、三菱電機株式会社、2003;審判請求証拠（無効審判請求の引用文献情報）（2010/01/13）異議申立 00／00114 その他 ２００３年１０月１日付け出荷指示伝票;審判請求証拠（無効審判請求の引用文献情報）（2010/01/13）異議申立 00／00115 その他 平成１５年１０月１０日付け送り状お客様控え;審判請求証拠（無効審判請求の引用文献情報）（2010/01/13）異議申立 00／00116 その他 検査成績表;審判請求証拠（無効審判請求の引用文献情報）（2010/01/13）異議申立 00／00117 その他 ＦＴ－ＩＲ測定、平成２１年９月２８日付け（株）ＵＢＥ科学分析センター作成の分析結果報告書;審判請求証拠（無効審判請求の引用文献情報）（2010/01/13）異議申立 00／00118 その他 ＳＥＭ観察、平成２１年１１月２４日付け（株）ＵＢＥ科学分析センター作成の分析結果報告書;審判請求証拠（無効審判請求の引用文献情報）（2010/01/13）異議申立 00／00119 その他 密度測定、平成２１年９月１７日付け（株）ＵＢＥ科学分析センター作成の分析結果報告書;審判請求証拠（無効審判請求の引用文献情報）（2010/01/13）異議申立 00／00120 その他 界面活性剤の定住分析、平成２１年１１月１９日付け（株）ＵＢＥ科学分析センター作成の分析結果報告書;審判請求証拠（無効審判請求の引用文献情報）（2010/01/13）異議申立 00／00121 その他 平成１３年２月２２日付け出荷指示伝票;審判請求証拠（無効審判請求の引用文献情報）（2010/01/13）異議申立 00／00122 その他 ２００１年２月２６日付け出荷案内書;審判請求証拠（無効審判請求の引用文献情報）（2010/01/13）異議申立 00／00123 その他 ２００１年２月２６日付け受領書;審判請求証拠（無効審判請求の引用文献情報）（2010/01/13）異議申立 00／00124 その他 平成２１年１２月３０日付け弁護士田上洋平作成の報告書;審判請求証拠（無効審判請求の引用文献情報）（2010/01/13）異議申立 00／00125 その他 ＦＴ－ＩＲ測定、平成２１年１２月１日付け（株）ＵＢＥ科学分析センター作成の分析結果報告書;審判請求証拠（無効審判請求の引用文献情報）（2010/01/13）異議申立 00／00126 その他 ＳＥＭ観察、平成２１年１２月１６日付け（株）ＵＢＥ科学分析センター作成の分析結果報告書;審判請求証拠（無効審判請求の引用文献情報）（2010/01/13）異議申立 00／00127 その他 密度測定、平成２１年１２月１０日付け（株）ＵＢＥ科学分析センター作成の分析結果報告書;審判請求証拠（無効審判請求の引用文献情報）（2010/01/13）異議申立 00／00128 その他 界面活性剤の定住分析、平成２１年１２月１１日付け（株）ＵＢＥ科学分析センター作成の分析結果報告書;審判請求証拠（無効審判請求の引用文献情報）（2010/01/13）異議申立 00／00129 その他 セミコン・ジャパン２００４出展社案内（抄）;審判請求証拠（無効審判請求の引用文献情報）（2010/01/13）異議申立 00／00130 その他 ２００４年１２月１日付け請求人従業員堀則行発のメール;審判請求証拠（無効審判請求の引用文献情報）（2010/01/13）異議申立 00／00131 その他 出願受付情報証明書;審判請求証拠（無効審判請求の引用文献情報）（2010/01/13）異議申立 00／00132 国内カタログ テクノポーラスローラー;審判請求証拠（無効審判請求の引用文献情報）（2010/01/13）異議申立 00／00133 その他 ２００９年１２月２１日付け請求人従業員竹本和生作成の実験報告書;審判請求証拠（無効審判請求の引用文献情報）（2010/01/13）異議申立 00／00134 国内図書館 生化学辞典、東京化学同人、20000301、第３版第４刷、Ｐ９５５－９５６;審判請求証拠（無効審判請求の引用文献情報）（2010/01/13）WO02/034374</t>
  </si>
  <si>
    <t>審判請求証拠（無効審判請求の引用文献情報）（2007/09/20）</t>
  </si>
  <si>
    <t>審判請求証拠（無効審判請求の引用文献情報）（2007/09/20）特開2001-233987</t>
  </si>
  <si>
    <t>審判請求証拠（無効審判請求の引用文献情報）（2007/09/20）特開2002-052369</t>
  </si>
  <si>
    <t>審判請求証拠（無効審判請求の引用文献情報）（2007/09/20）特開2003-004605</t>
  </si>
  <si>
    <t>審判請求証拠（無効審判請求の引用文献情報）（2007/09/20）特開2004-267277</t>
  </si>
  <si>
    <t>審判請求証拠（無効審判請求の引用文献情報）（2007/09/20）特開昭58-185629</t>
  </si>
  <si>
    <t>審判請求証拠（無効審判請求の引用文献情報）（2007/09/20）特開昭58-189242</t>
  </si>
  <si>
    <t>審判請求証拠（無効審判請求の引用文献情報）（2007/09/20）特開昭60-096443</t>
  </si>
  <si>
    <t>審判請求証拠（無効審判請求の引用文献情報）（2007/09/20）特開昭61-078819</t>
  </si>
  <si>
    <t>審判請求証拠（無効審判請求の引用文献情報）（2007/09/20）特開平04-212373</t>
  </si>
  <si>
    <t>審判請求証拠（無効審判請求の引用文献情報）（2007/09/20）特開平05-309793</t>
  </si>
  <si>
    <t>審判請求証拠（無効審判請求の引用文献情報）（2007/09/20）特開平07-278343</t>
  </si>
  <si>
    <t>審判請求証拠（無効審判請求の引用文献情報）（2007/09/20）特開平08-231754</t>
  </si>
  <si>
    <t>審判請求証拠（無効審判請求の引用文献情報）（2007/09/20）特開平10-168236</t>
  </si>
  <si>
    <t>審判請求証拠（無効審判請求の引用文献情報）（2007/09/20）特開平10-229871</t>
  </si>
  <si>
    <t>審判請求証拠（無効審判請求の引用文献情報）（2007/09/20）特公昭36-002034</t>
  </si>
  <si>
    <t>審判請求証拠（無効審判請求の引用文献情報）（2007/09/20）特公昭48-029781</t>
  </si>
  <si>
    <t>審判請求証拠（無効審判請求の引用文献情報）（2007/09/20）異議申立 70／00838 その他 生化学辞典、株式会社　東京化学同人、19981008、第３版、９５５，９５６</t>
  </si>
  <si>
    <t>審判請求証拠（無効審判請求の引用文献情報）（2007/09/20）異議申立 70／00839 国内図書館 ポリウレタン樹脂ハンドブック、日刊工業新聞社、19870925、初版、３３７－３３９</t>
  </si>
  <si>
    <t>審判審判2010-800011号</t>
  </si>
  <si>
    <t>審判（受付）:20100113:60:審判請求書（その他の請求書・申立書を含む）;審判（発送）:20100127:20:審判番号通知;審判（発送）:20100127:22:審判官指定（変更）通知;審判（庁内）:20100128:95:予告登録通知;審判（発送）:20100225:22:審判官指定（変更）通知;審判（発送）:20100226:17:請求書副本の送達通知（答弁指令）;審判（発送）:20100226:20:審判番号通知;審判（発送）:20100226:22:審判官指定（変更）通知;審判（庁内）:20100304:3012:郵便送達報告書;審判（発送）:20100409:22:審判官指定（変更）通知;審判（発送）:20100409:22:審判官指定（変更）通知;審判（受付）:20100427:57:答弁書（審判事件答弁書・異議答弁書）;審判（発送）:20100601:1851:答弁書副本の送付通知;審判（発送）:20100709:22:審判官指定（変更）通知;審判（発送）:20100709:22:審判官指定（変更）通知;審判（発送）:20100709:2892:通知書（その他）期間無;審判（発送）:20100709:2892:通知書（その他）期間無;審判（受付）:20100901:6513:口頭審理陳述要領書;審判（受付）:20100901:6513:口頭審理陳述要領書;審判（受付）:20100901:655:検証申出書;審判（発送）:20100906:1860:口頭審理陳述要領書副本の送付通知;審判（発送）:20100906:1860:口頭審理陳述要領書副本の送付通知;審判（受付）:20100913:781:上申書（出願人・請求人）;審判（発送）:20100917:1858:上申書副本の送付通知;審判（庁内）:20100921:309:調書;審判（受付）:20101006:781:上申書（出願人・請求人）;審判（受付）:20101006:84:営業秘密に関する申出書;審判（受付）:20101007:782:上申書（被請求人・権利者）;審判（受付）:20101013:781:上申書（出願人・請求人）;審判（発送）:20101013:1858:上申書副本の送付通知;審判（発送）:20101013:1858:上申書副本の送付通知;審判（発送）:20101013:22:審判官指定（変更）通知;審判（発送）:20101013:22:審判官指定（変更）通知;審判（発送）:20101018:1858:上申書副本の送付通知;審判（受付）:20101021:781:上申書（出願人・請求人）;審判（受付）:20101025:782:上申書（被請求人・権利者）;審判（発送）:20101026:1858:上申書副本の送付通知;審判（受付）:20101104:782:上申書（被請求人・権利者）;審判（発送）:20101109:1858:上申書副本の送付通知;審判（受付）:20101203:781:上申書（出願人・請求人）;審判（発送）:20101209:1858:上申書副本の送付通知;審判（発送）:20110118:23:審理終結通知書;審判（発送）:20110118:23:審理終結通知書;審判（発送）:20110209:03:審決;審判（発送）:20110209:03:審決;審判（庁内）:20110217:3012:郵便送達報告書;審判（庁内）:20110217:3012:郵便送達報告書;審判（庁内）:20110418:96:確定登録通知</t>
  </si>
  <si>
    <t>審判請求証拠（無効審判請求の引用文献情報）（2010/01/13）特開2002-052369</t>
  </si>
  <si>
    <t>審判請求証拠（無効審判請求の引用文献情報）（2010/01/13）特開2003-004605</t>
  </si>
  <si>
    <t>審判請求証拠（無効審判請求の引用文献情報）（2010/01/13）特開昭61-078819</t>
  </si>
  <si>
    <t>審判請求証拠（無効審判請求の引用文献情報）（2010/01/13）特開平04-111387</t>
  </si>
  <si>
    <t>審判請求証拠（無効審判請求の引用文献情報）（2010/01/13）特開平05-346657</t>
  </si>
  <si>
    <t>審判請求証拠（無効審判請求の引用文献情報）（2010/01/13）特開平07-278343</t>
  </si>
  <si>
    <t>審判請求証拠（無効審判請求の引用文献情報）（2010/01/13）特開平08-272063</t>
  </si>
  <si>
    <t>審判請求証拠（無効審判請求の引用文献情報）（2010/01/13）特開平10-226733</t>
  </si>
  <si>
    <t>審判請求証拠（無効審判請求の引用文献情報）（2010/01/13）特開平10-229871</t>
  </si>
  <si>
    <t>審判請求証拠（無効審判請求の引用文献情報）（2010/01/13）特公昭36-002034</t>
  </si>
  <si>
    <t>審判請求証拠（無効審判請求の引用文献情報）（2010/01/13）異議申立 00／00112 その他 ２００９年１２月２１日付け請求人従業員竹本和生作成の実験報告書</t>
  </si>
  <si>
    <t>審判請求証拠（無効審判請求の引用文献情報）（2010/01/13）異議申立 00／00113 国内カタログ ストロングサイクロン、三菱電機株式会社、2003</t>
  </si>
  <si>
    <t>審判請求証拠（無効審判請求の引用文献情報）（2010/01/13）異議申立 00／00114 その他 ２００３年１０月１日付け出荷指示伝票</t>
  </si>
  <si>
    <t>審判請求証拠（無効審判請求の引用文献情報）（2010/01/13）異議申立 00／00115 その他 平成１５年１０月１０日付け送り状お客様控え</t>
  </si>
  <si>
    <t>審判請求証拠（無効審判請求の引用文献情報）（2010/01/13）異議申立 00／00116 その他 検査成績表</t>
  </si>
  <si>
    <t>審判請求証拠（無効審判請求の引用文献情報）（2010/01/13）異議申立 00／00117 その他 ＦＴ－ＩＲ測定、平成２１年９月２８日付け（株）ＵＢＥ科学分析センター作成の分析結果報告書</t>
  </si>
  <si>
    <t>審判請求証拠（無効審判請求の引用文献情報）（2010/01/13）異議申立 00／00118 その他 ＳＥＭ観察、平成２１年１１月２４日付け（株）ＵＢＥ科学分析センター作成の分析結果報告書</t>
  </si>
  <si>
    <t>審判請求証拠（無効審判請求の引用文献情報）（2010/01/13）異議申立 00／00119 その他 密度測定、平成２１年９月１７日付け（株）ＵＢＥ科学分析センター作成の分析結果報告書</t>
  </si>
  <si>
    <t>審判請求証拠（無効審判請求の引用文献情報）（2010/01/13）異議申立 00／00120 その他 界面活性剤の定住分析、平成２１年１１月１９日付け（株）ＵＢＥ科学分析センター作成の分析結果報告書</t>
  </si>
  <si>
    <t>審判請求証拠（無効審判請求の引用文献情報）（2010/01/13）異議申立 00／00121 その他 平成１３年２月２２日付け出荷指示伝票</t>
  </si>
  <si>
    <t>審判請求証拠（無効審判請求の引用文献情報）（2010/01/13）異議申立 00／00122 その他 ２００１年２月２６日付け出荷案内書</t>
  </si>
  <si>
    <t>審判請求証拠（無効審判請求の引用文献情報）（2010/01/13）異議申立 00／00123 その他 ２００１年２月２６日付け受領書</t>
  </si>
  <si>
    <t>審判請求証拠（無効審判請求の引用文献情報）（2010/01/13）異議申立 00／00124 その他 平成２１年１２月３０日付け弁護士田上洋平作成の報告書</t>
  </si>
  <si>
    <t>審判請求証拠（無効審判請求の引用文献情報）（2010/01/13）異議申立 00／00125 その他 ＦＴ－ＩＲ測定、平成２１年１２月１日付け（株）ＵＢＥ科学分析センター作成の分析結果報告書</t>
  </si>
  <si>
    <t>審判請求証拠（無効審判請求の引用文献情報）（2010/01/13）異議申立 00／00126 その他 ＳＥＭ観察、平成２１年１２月１６日付け（株）ＵＢＥ科学分析センター作成の分析結果報告書</t>
  </si>
  <si>
    <t>審判請求証拠（無効審判請求の引用文献情報）（2010/01/13）異議申立 00／00127 その他 密度測定、平成２１年１２月１０日付け（株）ＵＢＥ科学分析センター作成の分析結果報告書</t>
  </si>
  <si>
    <t>審判請求証拠（無効審判請求の引用文献情報）（2010/01/13）異議申立 00／00128 その他 界面活性剤の定住分析、平成２１年１２月１１日付け（株）ＵＢＥ科学分析センター作成の分析結果報告書</t>
  </si>
  <si>
    <t>審判請求証拠（無効審判請求の引用文献情報）（2010/01/13）異議申立 00／00129 その他 セミコン・ジャパン２００４出展社案内（抄）</t>
  </si>
  <si>
    <t>審判請求証拠（無効審判請求の引用文献情報）（2010/01/13）異議申立 00／00130 その他 ２００４年１２月１日付け請求人従業員堀則行発のメール</t>
  </si>
  <si>
    <t>審判請求証拠（無効審判請求の引用文献情報）（2010/01/13）異議申立 00／00131 その他 出願受付情報証明書</t>
  </si>
  <si>
    <t>審判請求証拠（無効審判請求の引用文献情報）（2010/01/13）異議申立 00／00132 国内カタログ テクノポーラスローラー</t>
  </si>
  <si>
    <t>審判請求証拠（無効審判請求の引用文献情報）（2010/01/13）異議申立 00／00133 その他 ２００９年１２月２１日付け請求人従業員竹本和生作成の実験報告書</t>
  </si>
  <si>
    <t>審判請求証拠（無効審判請求の引用文献情報）（2010/01/13）異議申立 00／00134 国内図書館 生化学辞典、東京化学同人、20000301、第３版第４刷、Ｐ９５５－９５６</t>
  </si>
  <si>
    <t>審判請求証拠（無効審判請求の引用文献情報）（2010/01/13）WO02/034374</t>
  </si>
  <si>
    <t>審判審判2007-800231号</t>
  </si>
  <si>
    <t>プレイリーホームズ　株式会社</t>
  </si>
  <si>
    <t>平20年（行ケ）第10306号</t>
  </si>
  <si>
    <t>平21年（行ツ）第337号</t>
  </si>
  <si>
    <t>平21年（行サ）第439号</t>
  </si>
  <si>
    <t>2010/01/12;2010/01/12</t>
  </si>
  <si>
    <t>審判（受付）:20071022:60:審判請求書（その他の請求書・申立書を含む）;審判（発送）:20071102:20:審判番号通知;審判（発送）:20071102:22:審判官指定（変更）通知;審判（庁内）:20071102:95:予告登録通知;審判（発送）:20071107:20:審判番号通知;審判（発送）:20071107:22:審判官指定（変更）通知;審判（発送）:20071108:17:請求書副本の送達通知（答弁指令）;審判（庁内）:20071113:3012:郵便送達報告書;審判（受付）:20080108:57:答弁書（審判事件答弁書・異議答弁書）;審判（受付）:20080108:611:訂正請求書;審判（発送）:20080116:171:答弁書副本の送付通知（弁駁指令）;審判（受付）:20080218:58:弁駁書（審判事件答弁書・異議答弁書）;審判（発送）:20080527:22:審判官指定（変更）通知;審判（発送）:20080527:22:審判官指定（変更）通知;審判（発送）:20080610:232:書面審理通知書;審判（発送）:20080610:232:書面審理通知書;審判（発送）:20080612:1852:弁駁書副本の送付通知;審判（発送）:20080612:23:審理終結通知書;審判（発送）:20080612:23:審理終結通知書;審判（発送）:20080703:03:審決;審判（庁内）:20080709:3012:郵便送達報告書;審判（発送）:20080716:03:審決;審判（庁内）:20080716:28:再送;審判（庁内）:20080723:3012:郵便送達報告書;審判（庁内）:20100114:96:確定登録通知</t>
  </si>
  <si>
    <t>特願2004-353547</t>
  </si>
  <si>
    <t>特許03962057</t>
  </si>
  <si>
    <t>特開2006-104923</t>
  </si>
  <si>
    <t xml:space="preserve">E04B   1/76              </t>
  </si>
  <si>
    <t>E04B  1/76;E04B  1/80</t>
  </si>
  <si>
    <t>E04B  1/76</t>
  </si>
  <si>
    <t>E04B1/76</t>
  </si>
  <si>
    <t>E04B   1/76@AFI(JP);E04B   1/80@ALI(JP)</t>
  </si>
  <si>
    <t>E04B   1/76@AFI(JP)</t>
  </si>
  <si>
    <t>E04B   1/76@AFI(JP);E04B   1/76@CFI(JP)</t>
  </si>
  <si>
    <t>E04B  1/76        B;E04B  1/80        D</t>
  </si>
  <si>
    <t>E04B  1/76        B</t>
  </si>
  <si>
    <t>2E001 DD01;2E001 FA04;2E001 GA42;2E001 GA45;2E001 HB04;2E001 HF11</t>
  </si>
  <si>
    <t>株式会社佐武</t>
  </si>
  <si>
    <t>佐藤　武四</t>
  </si>
  <si>
    <t>堀　弘</t>
  </si>
  <si>
    <t>断熱ユニット及び断熱ユニット体</t>
  </si>
  <si>
    <t xml:space="preserve">(57)【要約】 【課題】熱の伝導ばかりでなく、対流や赤外線放射による熱の移動を抑える。 【解決手段】被覆部材２４と断熱材１４との間の距離Ｌ、断熱材１４と分割板１６との間の距離Ｌを、２４mm以下とすることにより、被覆部材２４の熱がアルミニウム層に到達する原因である対流を防止する。また、該距離Ｌを１８mm以上とすることにより、被覆部材２４の熱がアルミニウム層に直接伝わることを防止する。 【選択図】図５ </t>
  </si>
  <si>
    <t>特願2004-294343</t>
  </si>
  <si>
    <t xml:space="preserve">(57)【特許請求の範囲】 【請求項１】 平面状の第１の部材に形成された赤外線反射層と、 前記赤外線反射層との間に空気層を形成すると共に該空気層内の対流速度が所定値以下となるように配置された平面状の第２の部材とを有し、 前記第２の部材は前記赤外線反射層に対して熱源側に位置し、 前記空気層の厚さは、前記第２の部材の熱が前記赤外線反射層に直接伝わる長さ以上であることを特徴とする断熱ユニット。 【請求項２】 前記空気層の厚さは、３０mm以下である請求項１記載の断熱ユニット。 【請求項３】 前記空気層の厚さが、前記対流速度が０となる長さ以下である請求項１又は請求項２記載の断熱ユニット。 【請求項４】 前記空気層の厚さは、２４mm以下であることを特徴とする請求項１乃至請求項３の何れか１項に記載の断熱ユニット。 【請求項５】 前記空気層の厚さは、１５mm以上である請求項１乃至請求項４の何れか１項に記載の断熱ユニット。 【請求項６】 前記空気層の厚さは、１８mm以上である請求項１乃至請求項５の何れか１項に記載の断熱ユニット。 【請求項７】 平面状の第１の部材に形成された赤外線反射層と、 前記赤外線反射層との間に、静止状態の空気層を形成する平面状の第２の部材とを有し、 前記第２の部材は前記赤外線反射層に対して熱源側に位置し、 前記空気層の厚さは、３０mm以下でかつ１５mm以上あることを特徴とする断熱ユニット。 【請求項８】 前記空気層は密閉されていることを特徴とする請求項１乃至請求項７の何れか１項に記載の断熱ユニット。 【請求項９】 前記赤外線反射層は、アルミニウム層である請求項１乃至請求項８の何れか１項に記載の断熱ユニット。 【請求項１０】 請求項１乃至請求項９の何れか１項に記載の断熱ユニットを複数備えて構成される断熱ユニット体。 【請求項１１】 前記複数の断熱ユニットを一対の柱の間に備えた請求項１０記載の断熱ユニット体。 </t>
  </si>
  <si>
    <t>SFG0032724399</t>
  </si>
  <si>
    <t>特開2006-104923;特許03962057</t>
  </si>
  <si>
    <t>特開平07-150647;実開昭57-089623;特開2002-327505</t>
  </si>
  <si>
    <t>特開2002-327505;特開平07-150647;実全昭57-089623;特開2001-227088;特開平07-003903;異議申立 70／50116 外国カタログ Ｓｏｌｕｔｉｏｎｓ　ｆｏｒ　ｔｈｅ　Ｃｏｎｔｒａｃｔｏｒ;異議申立 70／50117 その他 リフレクティックの絶縁を説明するための図面;異議申立 70／50118 その他 甲第１号証のカタログの２００４年版;異議申立 70／50119 その他 ＩＣＢＯ　Ｅｖａｌｕａｔｉｏｎ　Ｓｅｒｖｉｃｅ，Ｉｎｃ．／ＥＶＡＬＵＡＴＩＯＮ　ＲＥＰＯＲＴ、19990901;異議申立 70／50120 その他 木材サイズについて、20071018;異議申立 70／50121 その他 株式会社　ウエブサイトの情報、20071003;異議申立 70／50122 国内カタログ 株式会社佐武「リフレクティックス」カタログ</t>
  </si>
  <si>
    <t>拒絶理由通知（拒絶理由の引用文献情報）（2006/09/15）特開2002-327505;拒絶理由通知（拒絶理由の引用文献情報）（2006/09/15）特開平07-150647;拒絶理由通知（拒絶理由の引用文献情報）（2007/01/10）特開平07-150647;拒絶理由通知（拒絶理由の引用文献情報）（2007/01/10）実全昭57-089623;登録査定　　（登録査定の参考文献情報）（2007/04/27）特開2002-327505;登録査定　　（登録査定の参考文献情報）（2007/04/27）特開平07-150647;登録査定　　（登録査定の参考文献情報）（2007/04/27）実全昭57-089623;審判請求証拠（無効審判請求の引用文献情報）（2007/10/19）特開2001-227088;審判請求証拠（無効審判請求の引用文献情報）（2007/10/19）特開平07-003903;審判請求証拠（無効審判請求の引用文献情報）（2007/10/19）特開平07-150647;審判請求証拠（無効審判請求の引用文献情報）（2007/10/19）異議申立 70／50116 外国カタログ Ｓｏｌｕｔｉｏｎｓ　ｆｏｒ　ｔｈｅ　Ｃｏｎｔｒａｃｔｏｒ;審判請求証拠（無効審判請求の引用文献情報）（2007/10/19）異議申立 70／50117 その他 リフレクティックの絶縁を説明するための図面;審判請求証拠（無効審判請求の引用文献情報）（2007/10/19）異議申立 70／50118 その他 甲第１号証のカタログの２００４年版;審判請求証拠（無効審判請求の引用文献情報）（2007/10/19）異議申立 70／50119 その他 ＩＣＢＯ　Ｅｖａｌｕａｔｉｏｎ　Ｓｅｒｖｉｃｅ，Ｉｎｃ．／ＥＶＡＬＵＡＴＩＯＮ　ＲＥＰＯＲＴ、19990901;審判請求証拠（無効審判請求の引用文献情報）（2007/10/19）異議申立 70／50120 その他 木材サイズについて、20071018;審判請求証拠（無効審判請求の引用文献情報）（2007/10/19）異議申立 70／50121 その他 株式会社　ウエブサイトの情報、20071003;審判請求証拠（無効審判請求の引用文献情報）（2007/10/19）異議申立 70／50122 国内カタログ 株式会社佐武「リフレクティックス」カタログ</t>
  </si>
  <si>
    <t>審判請求証拠（無効審判請求の引用文献情報）（2007/10/19）特開2001-227088</t>
  </si>
  <si>
    <t>審判請求証拠（無効審判請求の引用文献情報）（2007/10/19）特開平07-003903</t>
  </si>
  <si>
    <t>審判請求証拠（無効審判請求の引用文献情報）（2007/10/19）特開平07-150647</t>
  </si>
  <si>
    <t>審判請求証拠（無効審判請求の引用文献情報）（2007/10/19）異議申立 70／50116 外国カタログ Ｓｏｌｕｔｉｏｎｓ　ｆｏｒ　ｔｈｅ　Ｃｏｎｔｒａｃｔｏｒ</t>
  </si>
  <si>
    <t>審判請求証拠（無効審判請求の引用文献情報）（2007/10/19）異議申立 70／50117 その他 リフレクティックの絶縁を説明するための図面</t>
  </si>
  <si>
    <t>審判請求証拠（無効審判請求の引用文献情報）（2007/10/19）異議申立 70／50118 その他 甲第１号証のカタログの２００４年版</t>
  </si>
  <si>
    <t>審判請求証拠（無効審判請求の引用文献情報）（2007/10/19）異議申立 70／50119 その他 ＩＣＢＯ　Ｅｖａｌｕａｔｉｏｎ　Ｓｅｒｖｉｃｅ，Ｉｎｃ．／ＥＶＡＬＵＡＴＩＯＮ　ＲＥＰＯＲＴ、19990901</t>
  </si>
  <si>
    <t>審判請求証拠（無効審判請求の引用文献情報）（2007/10/19）異議申立 70／50120 その他 木材サイズについて、20071018</t>
  </si>
  <si>
    <t>審判請求証拠（無効審判請求の引用文献情報）（2007/10/19）異議申立 70／50121 その他 株式会社　ウエブサイトの情報、20071003</t>
  </si>
  <si>
    <t>審判請求証拠（無効審判請求の引用文献情報）（2007/10/19）異議申立 70／50122 国内カタログ 株式会社佐武「リフレクティックス」カタログ</t>
  </si>
  <si>
    <t>審判査定不服2008-012572号</t>
  </si>
  <si>
    <t>ビーエーエスエフ　ソシエタス・ヨーロピア</t>
  </si>
  <si>
    <t>審判（受付）:20080516:60:審判請求書（その他の請求書・申立書を含む）;審判（受付）:20080603:523:手続補正書（自発・内容）;審判（受付）:20080603:523:手続補正書（自発・内容）;審判（庁内）:20080627:91:審査前置移管;審判（発送）:20080701:21:審査前置移管通知;審判（庁内）:20080905:921:審査前置登録</t>
  </si>
  <si>
    <t>特願2004-513367</t>
  </si>
  <si>
    <t>特許04198113</t>
  </si>
  <si>
    <t>特表2005-534733</t>
  </si>
  <si>
    <t>PCT/EP2003/005952</t>
  </si>
  <si>
    <t>WO03/106544</t>
  </si>
  <si>
    <t xml:space="preserve">C08J   9/16              </t>
  </si>
  <si>
    <t>C08J  9/16</t>
  </si>
  <si>
    <t>C08J9/16;B29B9/10;B29B11/10;B29K25/00;B29K105/04</t>
  </si>
  <si>
    <t>C08J9/16</t>
  </si>
  <si>
    <t>C08J   9/16@AFI(JP);B29B   9/10@ALI(JP);B29B  11/10@ALI(JP);B29K  25/00@ALN(JP);B29K 105/04@ALN(JP)</t>
  </si>
  <si>
    <t>C08J   9/16@AFI(JP)</t>
  </si>
  <si>
    <t>C08J   9/00@AFI(RU);C08J   9/16@AFI(JP);B29B   9/10@ALI(JP);B29B  11/10@ALI(JP);B29C  44/34@ALI(EP);B29K  25/00@ALN(JP);B29K 105/04@ALN(JP);C08J   9/00@CFI(JP);B29B   9/00@CLI(JP);B29B  11/00@CLI(JP);B29C  44/34@CLI(EP)</t>
  </si>
  <si>
    <t>C08J   9/00@AFI(RU)</t>
  </si>
  <si>
    <t>C08J  9/16;B29B  9/10;B29B 11/10;B29K 25:00;B29K105:04;C08J  9/16</t>
  </si>
  <si>
    <t>江藤　聡明</t>
  </si>
  <si>
    <t>発泡性ポリスチレンの製造方法</t>
  </si>
  <si>
    <t xml:space="preserve">(57)【要約】 分子量Ｍwが１７００００ｇ／モルを超える発泡スチレンポリマーを製造する方法であって、少なくとも１２０℃の温度を有する発泡剤含有スチレンポリマー溶融物を、ダイ出口の孔径が１．５ｍｍ以下の孔を有するダイプレートを介して搬送し、次いで押出物を顆粒化することを特徴とする方法。発泡性スチレンポリマー（ＥＰＳ）は１７００００ｇ／モルを超える分子量Ｍwを有し、０．０５～１．５質量％の内部水を含んでいる。 </t>
  </si>
  <si>
    <t>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ニカラグア共和国;ノルウェー王国;ニュージーランド;オマーン国;フィリピン共和国;ポーランド共和国;ポルトガル共和国;ルーマニア;ロシア連邦;セーシェル共和国;スーダン共和国;スウェーデン王国;シンガポール共和国;スロバキア共和国;シエラレオネ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イタリア共和国;ルクセンブルグ大公国;モナコ公国;オランダ王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ガーナ共和国;ガンビア共和国;ケニア共和国;レソト王国;マラウイ共和国;モザンビーク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t>
  </si>
  <si>
    <t xml:space="preserve">(57)【特許請求の範囲】 【請求項１】 分子量Ｍwが１９００００～４０００００の範囲にある発泡性スチレンポリマーを製造する方法であって、 １４０～３００℃の温度を有する発泡剤含有スチレンポリマー溶融物を、ダイ出口の孔径が１．５ｍｍ以下の孔を有するダイプレートを介して搬送し、前記ダイプレートは少なくとも前記発泡剤含有スチレンポリマー溶融物の温度まで加熱され、次いで押出物を顆粒化することを特徴とする方法。 【請求項２】 発泡性スチレンポリマーの分子量Ｍwが２２００００～３０００００の範囲にある請求項１に記載の方法。 【請求項３】 発泡性スチレンポリマーの分子量分布が、３．５以下の多分散度Ｍw／Ｍnを有する請求項１又は２に記載の方法。 【請求項４】 スチレンポリマーとして、透明ポリスチレン（ＧＰＰＳ）、耐衝撃性ポリスチレン（ＨＩＰＳ）、アクリロニトリル－ブタジエン－スチレンポリマー（ＡＢＳ）、スチレン－アクリロニトリル（ＳＡＮ）又はこれらの混合物、或いはこれらとポリフェニレンエーテル（ＰＰＥ）との混合物を使用する請求項１～３のいずれかに記載の方法。 【請求項５】 発泡剤含有スチレンポリマー溶融物が、炭素原子数２～７個の脂肪族炭化水素、アルコール、ケトン、エーテル又はハロゲン化炭化水素からなる群から選択される１種以上の発泡剤を２～１０質量％、均一分布状態で含んでいる請求項１～４のいずれかに記載の方法。 【請求項６】 発泡剤含有スチレンポリマー溶融物が、鉱物油、オリゴマー性スチレンポリマー及びフタル酸エステルの可塑剤を、スチレンポリマーに対して０．０５～１０質量％の範囲の割合で含んでいる請求項１～５のいずれかに記載の方法。 【請求項７】 発泡剤含有スチレンポリマー溶融物を、１６０～２４０℃の温度でダイプレートを介して搬送する請求項１～６のいずれかに記載の方法。 【請求項８】 ダイプレートを、発泡剤含有スチレンポリマー溶融物の温度より２０～１００℃高く加熱する請求項１～７のいずれかに記載の方法。 【請求項９】 ダイ出口におけるダイ孔の直径（Ｄ）が、０．２～１．２ｍｍである請求項１～８のいずれかに記載の方法。 【請求項１０】 ダイプレートの孔が、少なくとも２のＬ／Ｄ比（ダイ出口の直径（Ｄ）に対する、直径が最大でダイ出口の直径に対応するダイ領域の長さ（Ｌ）の比）を有する請求項１～９のいずれかに記載の方法。 【請求項１１】 ダイプレートのダイ入口における孔の直径（Ｅ）が、ダイ出口における直径（Ｄ）の少なくとも２倍の大きさである請求項１～１０のいずれかに記載の方法。 【請求項１２】 ダイプレートの孔が、１８０°未満のゲート角αを有する円錐形のゲートを有する請求項１～１１のいずれかに記載の方法。 【請求項１３】 ダイプレートが、異なる出口直径（Ｄ）を有する複数の孔を有する請求項１～１２のいずれかに記載の方法。 【請求項１４】 発泡剤含有スチレンポリマー溶融物が、スチレンポリマーに対して０．０５～１．５質量％の水を含んでいる請求項１～１３のいずれかに記載の方法。 </t>
  </si>
  <si>
    <t>SFG0000781795</t>
  </si>
  <si>
    <t>審判査定不服2008-012572号;審判審判2009-800139号</t>
  </si>
  <si>
    <t>特開平09-221562;特開平06-136176;特表2002-507638;特開平04-227704</t>
  </si>
  <si>
    <t>特開平04-227704;特開平06-136176;特開平09-221562;特表2002-507638;特開2002-166417;特開2002-166418;特開昭59-221340;特開昭61-195808;特開昭62-104845;特開平01-110911;特開平06-031726;特開平06-032932;特開平06-298983;特開平07-178726;特開平09-141652;特開平09-208734;異議申立 90／00534 国内図書館 高分子工学講座　４　化学繊維の紡糸とフィルム成形（Ｉ）、株式会社地人書館、19680210、初版、Ｐ１６０－１６１;異議申立 90／00535 国内図書館 森定雄、サイズ排除クロマトグラフィー　－高分子の高速液体クロマトグラフィー－、共立出版株式会社、19921010、初版２刷、Ｐ１２－１３，４４－４９，８８－９３，１００－１０３;異議申立 90／00536 国内図書館 久布白兼三、発砲ポリスチレンのすべて　－技術とビジネスの基礎知識－、マーテック株式会社、19950501、Ｐ２，３５－３６;異議申立 90／00537 その他 ＥＮＣＹＣＬＯＰＥＤＩＡ　ＯＦ　ＰＯＬＹＭＥＲ　ＳＣＩＥＮＣＥ　ＡＮＤ　ＥＮＧＩＮＥＥＲＩＮＧ：ＳＥＣＯＮＤ　ＥＤＩＴＩＯＮ、1989、Ｖ１６、Ｐ６２－６５;異議申立 90／00538 その他 甲第６号証の第６４頁の「Ｔａｂｌｅ２」の訳文;異議申立 90／00539 その他 甲第６号証の第６５頁３行－５行、１２行－１４行の訳文;異議申立 90／00540 国内図書館 押出成形、株式会社プラスチックス・エージ、19891210、第７版改訂、Ｐ３６－３７，１０７，２１０－２１６;異議申立 90／00541 国内雑誌 佐々木昌治、水中カットペレタイザー、合成樹脂、199104、Ｖ３７　Ｎ４、Ｐ２４－２６，２３;異議申立 90／00542 その他 ＭＡＲＴＩＮ　ＭＡＣＫ、ＰＯＬＹＯＬＥＦＩＮＳ　ＸＩ　ＲＥＴＥＣ　Ｈｏｕｓｔｏｎ，　Ｔｅｘａｓ、199902、Ｐ２１５－２２０;異議申立 90／00543 その他 甲第１１号証第２１９頁「ＦＩＧＵＲＥ４」の訳文;異議申立 90／00544 その他 中村和之、大型混練造粒装置の技術動向、ＰＬＡＳＴＩＣＳ　ＡＧＥ　ＥＮＣＹＣＬＯＰＲＤＩＡ＜進歩編＞２００１、株式会社プラスチックス・エージ、20001010、Ｐ１５８－１６４;異議申立 90／00545 その他 Ｊ．　ＩＷＡＩ、ＲＥＣＥＮＴ　ＵＮＤＥＲ　ＷＡＴＥＲ　ＣＵＴＴＩＮＧ　ＴＥＣＨＮＯＬＯＧＹ、ＰＯＬＹＯＬＥＦＩＮＳ　ＶＩＩＩ　　ＩＮＴＥＲＮＡＴＩＯＮＡＬ　ＣＯＮＦＥＲＥＮＣＥ、19930221、Ｐ１１０－１３１;異議申立 90／00546 その他 甲第１３号証の第１２３頁の訳文;異議申立 90／00547 国内雑誌 占部誠亮、ポリマーの押出挙動に及ぼす温度の影響、ポリマーダイジェスト　１９９２・８、1992、Ｐ９９－１１０;異議申立 90／00548 その他 ＣＨＡＮＧ　ＤＡＥ　ＨＡＮ、Ｆｌｏｗ　ｏｆ　Ｍｏｌｔｅｎ　Ｐｏｌｙｍｅｒｓ　ｔｈｒｏｕｇｈ　Ｃｉｒｃｕｌａｒ　ａｎｄ　Ｓｌｉｔ　Ｄｉｅｓ、Ｒｈｅｏｌｏｇｙ　ｉｎ　Ｐｏｌｙｍｅｒ　Ｐｒｏｃｅｓｓｉｎｇ、Ｐ８９，１１１－１１４;異議申立 90／00549 その他 甲第２２号証の第１１２頁の「ＦＩＧ．５．２４」の訳文;異議申立 90／00550 その他 甲第２２号証の第１１３頁の「ＦＩＧ．５．２５」の訳文;異議申立 90／00551 その他 甲第２２号証の第１１３頁本文６行－第１１４頁４行の訳文;異議申立 90／00552 その他 ＷＩＬＬＩＡＭ　Ｗ．　ＧＲＡＥＳＳＬＥＹ、Ｄｉｅ　Ｓｗｅｌｌ　ｉｎ　Ｍｏｌｔｅｎ　Ｐｏｌｙｍｅｒｓ、ＴＲＡＮＳＡＣＴＩＯＮＳ　ＯＦ　ＴＨＥ　ＳＯＣＩＥＴＹ　ＯＦ　ＲＨＥＯＬＯＧＹ、1970、Ｖ１４　Ｎ４、Ｐ５１９－５３１;異議申立 90／00553 その他 甲第２３号証の第５２４頁２行－下１行及び第５２６頁「ＦＩＧ４」の訳文;異議申立 90／00554 その他 Ａ．　Ｍ．　ＨＥＮＤＥＲＳＯＮ、Ｅｆｆｅｃｔｓ　ｏｆ　Ｄｉｅ　Ｔｅｍｐｅｒａｔｕｒｅ　ｏｎ　Ｅｘｔｒｕｄａｔｅ　Ｓｗｅｌｌ　ｉｎ　Ｓｃｒｅｗ　Ｅｘｔｒｕｓｉｏｎ、Ｊｏｕｒｎａｌ　ｏｆ　Ａｐｐｌｉｅｄ　Ｐｏｌｙｍｅｒ　Ｓｃｉｅｎｃｅ、1986、Ｖ３１、Ｐ３５３－３６５;異議申立 90／00555 その他 甲第２４号証の第３６１頁の訳文;異議申立 90／00556 その他 甲第２４号証の第３５３頁「ＩＮＴＲＯＤＵＣＴＩＯＮ」の１行－７行の訳文;異議申立 90／00557 その他 特許庁公報　周知・慣用技術集　（発砲形成）、19820803、Ｐ３３;異議申立 90／00558 国内図書館 桜内雄二郎、新版　プラスチック材料読本、工業調査会、19870515、新版初版、Ｐ７８－８３;異議申立 90／00559 その他 平成１３年（行ケ）第２０９号審判取消請求事件　判決;異議申立 90／00560 国内雑誌 森定雄、サイズ排除クロマトグラフィーによる高分子平均分子量共同測定、分析化学、社団法人日本分析化学会、19971001、Ｖ４６　Ｎ１０、Ｐ８３７－８４４;異議申立 90／00561 その他 米国特許第３９８１９５９号の第９欄１３行－２１行の訳文;特許04198113;特表2001-525001</t>
  </si>
  <si>
    <t>拒絶理由通知（拒絶理由の引用文献情報）（2007/07/12）特開平04-227704;拒絶理由通知（拒絶理由の引用文献情報）（2007/07/12）特開平06-136176;拒絶理由通知（拒絶理由の引用文献情報）（2007/07/12）特開平09-221562;拒絶理由通知（拒絶理由の引用文献情報）（2007/07/12）特表2002-507638;拒絶査定　　（拒絶査定の引用文献情報）（2008/02/14）特開平04-227704;拒絶査定　　（拒絶査定の引用文献情報）（2008/02/14）特開平06-136176;拒絶査定　　（拒絶査定の引用文献情報）（2008/02/14）特開平09-221562;拒絶査定　　（拒絶査定の引用文献情報）（2008/02/14）特表2002-507638;登録査定　　（登録査定の参考文献情報）（2008/08/28）特開平04-227704;登録査定　　（登録査定の参考文献情報）（2008/08/28）特開平06-136176;登録査定　　（登録査定の参考文献情報）（2008/08/28）特開平09-221562;登録査定　　（登録査定の参考文献情報）（2008/08/28）特表2002-507638;審判請求証拠（無効審判請求の引用文献情報）（2009/06/29）;審判請求証拠（無効審判請求の引用文献情報）（2009/06/29）特開2002-166417;審判請求証拠（無効審判請求の引用文献情報）（2009/06/29）特開2002-166418;審判請求証拠（無効審判請求の引用文献情報）（2009/06/29）特開昭59-221340;審判請求証拠（無効審判請求の引用文献情報）（2009/06/29）特開昭61-195808;審判請求証拠（無効審判請求の引用文献情報）（2009/06/29）特開昭62-104845;審判請求証拠（無効審判請求の引用文献情報）（2009/06/29）特開平01-110911;審判請求証拠（無効審判請求の引用文献情報）（2009/06/29）特開平06-031726;審判請求証拠（無効審判請求の引用文献情報）（2009/06/29）特開平06-032932;審判請求証拠（無効審判請求の引用文献情報）（2009/06/29）特開平06-136176;審判請求証拠（無効審判請求の引用文献情報）（2009/06/29）特開平06-298983;審判請求証拠（無効審判請求の引用文献情報）（2009/06/29）特開平07-178726;審判請求証拠（無効審判請求の引用文献情報）（2009/06/29）特開平09-141652;審判請求証拠（無効審判請求の引用文献情報）（2009/06/29）特開平09-208734;審判請求証拠（無効審判請求の引用文献情報）（2009/06/29）特開平09-221562;審判請求証拠（無効審判請求の引用文献情報）（2009/06/29）異議申立 90／00534 国内図書館 高分子工学講座　４　化学繊維の紡糸とフィルム成形（Ｉ）、株式会社地人書館、19680210、初版、Ｐ１６０－１６１;審判請求証拠（無効審判請求の引用文献情報）（2009/06/29）異議申立 90／00535 国内図書館 森定雄、サイズ排除クロマトグラフィー　－高分子の高速液体クロマトグラフィー－、共立出版株式会社、19921010、初版２刷、Ｐ１２－１３，４４－４９，８８－９３，１００－１０３;審判請求証拠（無効審判請求の引用文献情報）（2009/06/29）異議申立 90／00536 国内図書館 久布白兼三、発砲ポリスチレンのすべて　－技術とビジネスの基礎知識－、マーテック株式会社、19950501、Ｐ２，３５－３６;審判請求証拠（無効審判請求の引用文献情報）（2009/06/29）異議申立 90／00537 その他 ＥＮＣＹＣＬＯＰＥＤＩＡ　ＯＦ　ＰＯＬＹＭＥＲ　ＳＣＩＥＮＣＥ　ＡＮＤ　ＥＮＧＩＮＥＥＲＩＮＧ：ＳＥＣＯＮＤ　ＥＤＩＴＩＯＮ、1989、Ｖ１６、Ｐ６２－６５;審判請求証拠（無効審判請求の引用文献情報）（2009/06/29）異議申立 90／00538 その他 甲第６号証の第６４頁の「Ｔａｂｌｅ２」の訳文;審判請求証拠（無効審判請求の引用文献情報）（2009/06/29）異議申立 90／00539 その他 甲第６号証の第６５頁３行－５行、１２行－１４行の訳文;審判請求証拠（無効審判請求の引用文献情報）（2009/06/29）異議申立 90／00540 国内図書館 押出成形、株式会社プラスチックス・エージ、19891210、第７版改訂、Ｐ３６－３７，１０７，２１０－２１６;審判請求証拠（無効審判請求の引用文献情報）（2009/06/29）異議申立 90／00541 国内雑誌 佐々木昌治、水中カットペレタイザー、合成樹脂、199104、Ｖ３７　Ｎ４、Ｐ２４－２６，２３;審判請求証拠（無効審判請求の引用文献情報）（2009/06/29）異議申立 90／00542 その他 ＭＡＲＴＩＮ　ＭＡＣＫ、ＰＯＬＹＯＬＥＦＩＮＳ　ＸＩ　ＲＥＴＥＣ　Ｈｏｕｓｔｏｎ，　Ｔｅｘａｓ、199902、Ｐ２１５－２２０;審判請求証拠（無効審判請求の引用文献情報）（2009/06/29）異議申立 90／00543 その他 甲第１１号証第２１９頁「ＦＩＧＵＲＥ４」の訳文;審判請求証拠（無効審判請求の引用文献情報）（2009/06/29）異議申立 90／00544 その他 中村和之、大型混練造粒装置の技術動向、ＰＬＡＳＴＩＣＳ　ＡＧＥ　ＥＮＣＹＣＬＯＰＲＤＩＡ＜進歩編＞２００１、株式会社プラスチックス・エージ、20001010、Ｐ１５８－１６４;審判請求証拠（無効審判請求の引用文献情報）（2009/06/29）異議申立 90／00545 その他 Ｊ．　ＩＷＡＩ、ＲＥＣＥＮＴ　ＵＮＤＥＲ　ＷＡＴＥＲ　ＣＵＴＴＩＮＧ　ＴＥＣＨＮＯＬＯＧＹ、ＰＯＬＹＯＬＥＦＩＮＳ　ＶＩＩＩ　　ＩＮＴＥＲＮＡＴＩＯＮＡＬ　ＣＯＮＦＥＲＥＮＣＥ、19930221、Ｐ１１０－１３１;審判請求証拠（無効審判請求の引用文献情報）（2009/06/29）異議申立 90／00546 その他 甲第１３号証の第１２３頁の訳文;審判請求証拠（無効審判請求の引用文献情報）（2009/06/29）異議申立 90／00547 国内雑誌 占部誠亮、ポリマーの押出挙動に及ぼす温度の影響、ポリマーダイジェスト　１９９２・８、1992、Ｐ９９－１１０;審判請求証拠（無効審判請求の引用文献情報）（2009/06/29）異議申立 90／00548 その他 ＣＨＡＮＧ　ＤＡＥ　ＨＡＮ、Ｆｌｏｗ　ｏｆ　Ｍｏｌｔｅｎ　Ｐｏｌｙｍｅｒｓ　ｔｈｒｏｕｇｈ　Ｃｉｒｃｕｌａｒ　ａｎｄ　Ｓｌｉｔ　Ｄｉｅｓ、Ｒｈｅｏｌｏｇｙ　ｉｎ　Ｐｏｌｙｍｅｒ　Ｐｒｏｃｅｓｓｉｎｇ、Ｐ８９，１１１－１１４;審判請求証拠（無効審判請求の引用文献情報）（2009/06/29）異議申立 90／00549 その他 甲第２２号証の第１１２頁の「ＦＩＧ．５．２４」の訳文;審判請求証拠（無効審判請求の引用文献情報）（2009/06/29）異議申立 90／00550 その他 甲第２２号証の第１１３頁の「ＦＩＧ．５．２５」の訳文;審判請求証拠（無効審判請求の引用文献情報）（2009/06/29）異議申立 90／00551 その他 甲第２２号証の第１１３頁本文６行－第１１４頁４行の訳文;審判請求証拠（無効審判請求の引用文献情報）（2009/06/29）異議申立 90／00552 その他 ＷＩＬＬＩＡＭ　Ｗ．　ＧＲＡＥＳＳＬＥＹ、Ｄｉｅ　Ｓｗｅｌｌ　ｉｎ　Ｍｏｌｔｅｎ　Ｐｏｌｙｍｅｒｓ、ＴＲＡＮＳＡＣＴＩＯＮＳ　ＯＦ　ＴＨＥ　ＳＯＣＩＥＴＹ　ＯＦ　ＲＨＥＯＬＯＧＹ、1970、Ｖ１４　Ｎ４、Ｐ５１９－５３１;審判請求証拠（無効審判請求の引用文献情報）（2009/06/29）異議申立 90／00553 その他 甲第２３号証の第５２４頁２行－下１行及び第５２６頁「ＦＩＧ４」の訳文;審判請求証拠（無効審判請求の引用文献情報）（2009/06/29）異議申立 90／00554 その他 Ａ．　Ｍ．　ＨＥＮＤＥＲＳＯＮ、Ｅｆｆｅｃｔｓ　ｏｆ　Ｄｉｅ　Ｔｅｍｐｅｒａｔｕｒｅ　ｏｎ　Ｅｘｔｒｕｄａｔｅ　Ｓｗｅｌｌ　ｉｎ　Ｓｃｒｅｗ　Ｅｘｔｒｕｓｉｏｎ、Ｊｏｕｒｎａｌ　ｏｆ　Ａｐｐｌｉｅｄ　Ｐｏｌｙｍｅｒ　Ｓｃｉｅｎｃｅ、1986、Ｖ３１、Ｐ３５３－３６５;審判請求証拠（無効審判請求の引用文献情報）（2009/06/29）異議申立 90／00555 その他 甲第２４号証の第３６１頁の訳文;審判請求証拠（無効審判請求の引用文献情報）（2009/06/29）異議申立 90／00556 その他 甲第２４号証の第３５３頁「ＩＮＴＲＯＤＵＣＴＩＯＮ」の１行－７行の訳文;審判請求証拠（無効審判請求の引用文献情報）（2009/06/29）異議申立 90／00557 その他 特許庁公報　周知・慣用技術集　（発砲形成）、19820803、Ｐ３３;審判請求証拠（無効審判請求の引用文献情報）（2009/06/29）異議申立 90／00558 国内図書館 桜内雄二郎、新版　プラスチック材料読本、工業調査会、19870515、新版初版、Ｐ７８－８３;審判請求証拠（無効審判請求の引用文献情報）（2009/06/29）異議申立 90／00559 その他 平成１３年（行ケ）第２０９号審判取消請求事件　判決;審判請求証拠（無効審判請求の引用文献情報）（2009/06/29）異議申立 90／00560 国内雑誌 森定雄、サイズ排除クロマトグラフィーによる高分子平均分子量共同測定、分析化学、社団法人日本分析化学会、19971001、Ｖ４６　Ｎ１０、Ｐ８３７－８４４;審判請求証拠（無効審判請求の引用文献情報）（2009/06/29）異議申立 90／00561 その他 米国特許第３９８１９５９号の第９欄１３行－２１行の訳文;審判請求証拠（無効審判請求の引用文献情報）（2009/06/29）特許04198113;審判請求証拠（無効審判請求の引用文献情報）（2009/06/29）特表2001-525001</t>
  </si>
  <si>
    <t>フタル酸エステル;炭化水素;含水</t>
  </si>
  <si>
    <t>WO98/51735|ビーエーエスエフ　アクチェンゲゼルシャフト,米国特許3817669号,ＥＰ－Ａ－668139</t>
  </si>
  <si>
    <t>審判審判2009-800139号</t>
  </si>
  <si>
    <t>積水化成品工業　株式会社</t>
  </si>
  <si>
    <t>審判（受付）:20090629:60:審判請求書（その他の請求書・申立書を含む）;審判（発送）:20090710:20:審判番号通知;審判（発送）:20090710:22:審判官指定（変更）通知;審判（庁内）:20090710:95:予告登録通知;審判（発送）:20090721:20:審判番号通知;審判（発送）:20090721:22:審判官指定（変更）通知;審判（発送）:20090722:17:請求書副本の送達通知（答弁指令）;審判（庁内）:20090728:3012:郵便送達報告書;審判（受付）:20091020:7453:復代理人選任届（被請求人・権利者）;審判（受付）:20091020:57:答弁書（審判事件答弁書・異議答弁書）;審判（受付）:20091020:611:訂正請求書;審判（発送）:20091026:22:審判官指定（変更）通知;審判（発送）:20091026:22:審判官指定（変更）通知;審判（発送）:20091029:171:答弁書副本の送付通知（弁駁指令）;審判（発送）:20091029:173:訂正請求副本送付通知（弁駁指令）;審判（受付）:20091202:58:弁駁書（審判事件答弁書・異議答弁書）;審判（発送）:20091225:1852:弁駁書副本の送付通知;審判（発送）:20100104:22:審判官指定（変更）通知;審判（発送）:20100104:22:審判官指定（変更）通知;審判（発送）:20100108:22:審判官指定（変更）通知;審判（発送）:20100108:22:審判官指定（変更）通知;審判（受付）:20100215:6513:口頭審理陳述要領書;審判（受付）:20100215:6513:口頭審理陳述要領書;審判（発送）:20100217:1860:口頭審理陳述要領書副本の送付通知;審判（受付）:20100219:6513:口頭審理陳述要領書;審判（発送）:20100222:1860:口頭審理陳述要領書副本の送付通知;審判（受付）:20100226:781:上申書（出願人・請求人）;審判（庁内）:20100301:309:調書;審判（受付）:20100323:781:上申書（出願人・請求人）;審判（受付）:20100323:782:上申書（被請求人・権利者）;審判（受付）:20100324:782:上申書（被請求人・権利者）;審判（発送）:20100602:1858:上申書副本の送付通知;審判（発送）:20100602:1858:上申書副本の送付通知;審判（発送）:20100602:23:審理終結通知書;審判（発送）:20100602:23:審理終結通知書;審判（発送）:20100630:03:審決;審判（発送）:20100630:03:審決;審判（庁内）:20100706:3012:郵便送達報告書;審判（庁内）:20100706:3012:郵便送達報告書;審判（庁内）:20101122:96:確定登録通知</t>
  </si>
  <si>
    <t>審判請求証拠（無効審判請求の引用文献情報）（2009/06/29）</t>
  </si>
  <si>
    <t>審判請求証拠（無効審判請求の引用文献情報）（2009/06/29）特開2002-166417</t>
  </si>
  <si>
    <t>審判請求証拠（無効審判請求の引用文献情報）（2009/06/29）特開2002-166418</t>
  </si>
  <si>
    <t>審判請求証拠（無効審判請求の引用文献情報）（2009/06/29）特開昭59-221340</t>
  </si>
  <si>
    <t>審判請求証拠（無効審判請求の引用文献情報）（2009/06/29）特開昭61-195808</t>
  </si>
  <si>
    <t>審判請求証拠（無効審判請求の引用文献情報）（2009/06/29）特開昭62-104845</t>
  </si>
  <si>
    <t>審判請求証拠（無効審判請求の引用文献情報）（2009/06/29）特開平01-110911</t>
  </si>
  <si>
    <t>審判請求証拠（無効審判請求の引用文献情報）（2009/06/29）特開平06-031726</t>
  </si>
  <si>
    <t>審判請求証拠（無効審判請求の引用文献情報）（2009/06/29）特開平06-032932</t>
  </si>
  <si>
    <t>審判請求証拠（無効審判請求の引用文献情報）（2009/06/29）特開平06-136176</t>
  </si>
  <si>
    <t>審判請求証拠（無効審判請求の引用文献情報）（2009/06/29）特開平06-298983</t>
  </si>
  <si>
    <t>審判請求証拠（無効審判請求の引用文献情報）（2009/06/29）特開平07-178726</t>
  </si>
  <si>
    <t>審判請求証拠（無効審判請求の引用文献情報）（2009/06/29）特開平09-141652</t>
  </si>
  <si>
    <t>審判請求証拠（無効審判請求の引用文献情報）（2009/06/29）特開平09-208734</t>
  </si>
  <si>
    <t>審判請求証拠（無効審判請求の引用文献情報）（2009/06/29）特開平09-221562</t>
  </si>
  <si>
    <t>審判請求証拠（無効審判請求の引用文献情報）（2009/06/29）異議申立 90／00534 国内図書館 高分子工学講座　４　化学繊維の紡糸とフィルム成形（Ｉ）、株式会社地人書館、19680210、初版、Ｐ１６０－１６１</t>
  </si>
  <si>
    <t>審判請求証拠（無効審判請求の引用文献情報）（2009/06/29）異議申立 90／00535 国内図書館 森定雄、サイズ排除クロマトグラフィー　－高分子の高速液体クロマトグラフィー－、共立出版株式会社、19921010、初版２刷、Ｐ１２－１３，４４－４９，８８－９３，１００－１０３</t>
  </si>
  <si>
    <t>審判請求証拠（無効審判請求の引用文献情報）（2009/06/29）異議申立 90／00536 国内図書館 久布白兼三、発砲ポリスチレンのすべて　－技術とビジネスの基礎知識－、マーテック株式会社、19950501、Ｐ２，３５－３６</t>
  </si>
  <si>
    <t>審判請求証拠（無効審判請求の引用文献情報）（2009/06/29）異議申立 90／00537 その他 ＥＮＣＹＣＬＯＰＥＤＩＡ　ＯＦ　ＰＯＬＹＭＥＲ　ＳＣＩＥＮＣＥ　ＡＮＤ　ＥＮＧＩＮＥＥＲＩＮＧ：ＳＥＣＯＮＤ　ＥＤＩＴＩＯＮ、1989、Ｖ１６、Ｐ６２－６５</t>
  </si>
  <si>
    <t>審判請求証拠（無効審判請求の引用文献情報）（2009/06/29）異議申立 90／00538 その他 甲第６号証の第６４頁の「Ｔａｂｌｅ２」の訳文</t>
  </si>
  <si>
    <t>審判請求証拠（無効審判請求の引用文献情報）（2009/06/29）異議申立 90／00539 その他 甲第６号証の第６５頁３行－５行、１２行－１４行の訳文</t>
  </si>
  <si>
    <t>審判請求証拠（無効審判請求の引用文献情報）（2009/06/29）異議申立 90／00540 国内図書館 押出成形、株式会社プラスチックス・エージ、19891210、第７版改訂、Ｐ３６－３７，１０７，２１０－２１６</t>
  </si>
  <si>
    <t>審判請求証拠（無効審判請求の引用文献情報）（2009/06/29）異議申立 90／00541 国内雑誌 佐々木昌治、水中カットペレタイザー、合成樹脂、199104、Ｖ３７　Ｎ４、Ｐ２４－２６，２３</t>
  </si>
  <si>
    <t>審判請求証拠（無効審判請求の引用文献情報）（2009/06/29）異議申立 90／00542 その他 ＭＡＲＴＩＮ　ＭＡＣＫ、ＰＯＬＹＯＬＥＦＩＮＳ　ＸＩ　ＲＥＴＥＣ　Ｈｏｕｓｔｏｎ，　Ｔｅｘａｓ、199902、Ｐ２１５－２２０</t>
  </si>
  <si>
    <t>審判請求証拠（無効審判請求の引用文献情報）（2009/06/29）異議申立 90／00543 その他 甲第１１号証第２１９頁「ＦＩＧＵＲＥ４」の訳文</t>
  </si>
  <si>
    <t>審判請求証拠（無効審判請求の引用文献情報）（2009/06/29）異議申立 90／00544 その他 中村和之、大型混練造粒装置の技術動向、ＰＬＡＳＴＩＣＳ　ＡＧＥ　ＥＮＣＹＣＬＯＰＲＤＩＡ＜進歩編＞２００１、株式会社プラスチックス・エージ、20001010、Ｐ１５８－１６４</t>
  </si>
  <si>
    <t>審判請求証拠（無効審判請求の引用文献情報）（2009/06/29）異議申立 90／00545 その他 Ｊ．　ＩＷＡＩ、ＲＥＣＥＮＴ　ＵＮＤＥＲ　ＷＡＴＥＲ　ＣＵＴＴＩＮＧ　ＴＥＣＨＮＯＬＯＧＹ、ＰＯＬＹＯＬＥＦＩＮＳ　ＶＩＩＩ　　ＩＮＴＥＲＮＡＴＩＯＮＡＬ　ＣＯＮＦＥＲＥＮＣＥ、19930221、Ｐ１１０－１３１</t>
  </si>
  <si>
    <t>審判請求証拠（無効審判請求の引用文献情報）（2009/06/29）異議申立 90／00546 その他 甲第１３号証の第１２３頁の訳文</t>
  </si>
  <si>
    <t>審判請求証拠（無効審判請求の引用文献情報）（2009/06/29）異議申立 90／00547 国内雑誌 占部誠亮、ポリマーの押出挙動に及ぼす温度の影響、ポリマーダイジェスト　１９９２・８、1992、Ｐ９９－１１０</t>
  </si>
  <si>
    <t>審判請求証拠（無効審判請求の引用文献情報）（2009/06/29）異議申立 90／00548 その他 ＣＨＡＮＧ　ＤＡＥ　ＨＡＮ、Ｆｌｏｗ　ｏｆ　Ｍｏｌｔｅｎ　Ｐｏｌｙｍｅｒｓ　ｔｈｒｏｕｇｈ　Ｃｉｒｃｕｌａｒ　ａｎｄ　Ｓｌｉｔ　Ｄｉｅｓ、Ｒｈｅｏｌｏｇｙ　ｉｎ　Ｐｏｌｙｍｅｒ　Ｐｒｏｃｅｓｓｉｎｇ、Ｐ８９，１１１－１１４</t>
  </si>
  <si>
    <t>審判請求証拠（無効審判請求の引用文献情報）（2009/06/29）異議申立 90／00549 その他 甲第２２号証の第１１２頁の「ＦＩＧ．５．２４」の訳文</t>
  </si>
  <si>
    <t>審判請求証拠（無効審判請求の引用文献情報）（2009/06/29）異議申立 90／00550 その他 甲第２２号証の第１１３頁の「ＦＩＧ．５．２５」の訳文</t>
  </si>
  <si>
    <t>審判請求証拠（無効審判請求の引用文献情報）（2009/06/29）異議申立 90／00551 その他 甲第２２号証の第１１３頁本文６行－第１１４頁４行の訳文</t>
  </si>
  <si>
    <t>審判請求証拠（無効審判請求の引用文献情報）（2009/06/29）異議申立 90／00552 その他 ＷＩＬＬＩＡＭ　Ｗ．　ＧＲＡＥＳＳＬＥＹ、Ｄｉｅ　Ｓｗｅｌｌ　ｉｎ　Ｍｏｌｔｅｎ　Ｐｏｌｙｍｅｒｓ、ＴＲＡＮＳＡＣＴＩＯＮＳ　ＯＦ　ＴＨＥ　ＳＯＣＩＥＴＹ　ＯＦ　ＲＨＥＯＬＯＧＹ、1970、Ｖ１４　Ｎ４、Ｐ５１９－５３１</t>
  </si>
  <si>
    <t>審判請求証拠（無効審判請求の引用文献情報）（2009/06/29）異議申立 90／00553 その他 甲第２３号証の第５２４頁２行－下１行及び第５２６頁「ＦＩＧ４」の訳文</t>
  </si>
  <si>
    <t>審判請求証拠（無効審判請求の引用文献情報）（2009/06/29）異議申立 90／00554 その他 Ａ．　Ｍ．　ＨＥＮＤＥＲＳＯＮ、Ｅｆｆｅｃｔｓ　ｏｆ　Ｄｉｅ　Ｔｅｍｐｅｒａｔｕｒｅ　ｏｎ　Ｅｘｔｒｕｄａｔｅ　Ｓｗｅｌｌ　ｉｎ　Ｓｃｒｅｗ　Ｅｘｔｒｕｓｉｏｎ、Ｊｏｕｒｎａｌ　ｏｆ　Ａｐｐｌｉｅｄ　Ｐｏｌｙｍｅｒ　Ｓｃｉｅｎｃｅ、1986、Ｖ３１、Ｐ３５３－３６５</t>
  </si>
  <si>
    <t>審判請求証拠（無効審判請求の引用文献情報）（2009/06/29）異議申立 90／00555 その他 甲第２４号証の第３６１頁の訳文</t>
  </si>
  <si>
    <t>審判請求証拠（無効審判請求の引用文献情報）（2009/06/29）異議申立 90／00556 その他 甲第２４号証の第３５３頁「ＩＮＴＲＯＤＵＣＴＩＯＮ」の１行－７行の訳文</t>
  </si>
  <si>
    <t>審判請求証拠（無効審判請求の引用文献情報）（2009/06/29）異議申立 90／00557 その他 特許庁公報　周知・慣用技術集　（発砲形成）、19820803、Ｐ３３</t>
  </si>
  <si>
    <t>審判請求証拠（無効審判請求の引用文献情報）（2009/06/29）異議申立 90／00558 国内図書館 桜内雄二郎、新版　プラスチック材料読本、工業調査会、19870515、新版初版、Ｐ７８－８３</t>
  </si>
  <si>
    <t>審判請求証拠（無効審判請求の引用文献情報）（2009/06/29）異議申立 90／00559 その他 平成１３年（行ケ）第２０９号審判取消請求事件　判決</t>
  </si>
  <si>
    <t>審判請求証拠（無効審判請求の引用文献情報）（2009/06/29）異議申立 90／00560 国内雑誌 森定雄、サイズ排除クロマトグラフィーによる高分子平均分子量共同測定、分析化学、社団法人日本分析化学会、19971001、Ｖ４６　Ｎ１０、Ｐ８３７－８４４</t>
  </si>
  <si>
    <t>審判請求証拠（無効審判請求の引用文献情報）（2009/06/29）異議申立 90／00561 その他 米国特許第３９８１９５９号の第９欄１３行－２１行の訳文</t>
  </si>
  <si>
    <t>審判請求証拠（無効審判請求の引用文献情報）（2009/06/29）特許04198113</t>
  </si>
  <si>
    <t>審判請求証拠（無効審判請求の引用文献情報）（2009/06/29）特表2001-525001</t>
  </si>
  <si>
    <t>審判審判2008-800091号</t>
  </si>
  <si>
    <t>栄研化学　株式会社</t>
  </si>
  <si>
    <t>2009/03/17;2012/04/10</t>
  </si>
  <si>
    <t>平21年（行ケ）第10107号</t>
  </si>
  <si>
    <t>審判（受付）:20080520:60:審判請求書（その他の請求書・申立書を含む）;審判（発送）:20080530:20:審判番号通知;審判（発送）:20080530:22:審判官指定（変更）通知;審判（庁内）:20080530:95:予告登録通知;審判（発送）:20080606:17:請求書副本の送達通知（答弁指令）;審判（発送）:20080606:20:審判番号通知;審判（発送）:20080606:20:審判番号通知;審判（発送）:20080606:202:審判請求通知;審判（発送）:20080606:22:審判官指定（変更）通知;審判（発送）:20080606:22:審判官指定（変更）通知;審判（庁内）:20080612:3012:郵便送達報告書;審判（受付）:20080806:7442:代理人受任届（被請求人・権利者）;審判（受付）:20080806:7442:代理人受任届（被請求人・権利者）;審判（受付）:20080806:7442:代理人受任届（被請求人・権利者）;審判（受付）:20080806:57:答弁書（審判事件答弁書・異議答弁書）;審判（受付）:20080806:611:訂正請求書;審判（受付）:20080820:523:手続補正書（自発・内容）;審判（発送）:20080821:22:審判官指定（変更）通知;審判（発送）:20080821:22:審判官指定（変更）通知;審判（発送）:20080821:22:審判官指定（変更）通知;審判（発送）:20080910:171:答弁書副本の送付通知（弁駁指令）;審判（発送）:20080910:173:訂正請求副本送付通知（弁駁指令）;審判（受付）:20081010:58:弁駁書（審判事件答弁書・異議答弁書）;審判（受付）:20081010:731:住所変更届（出願人・請求人）;審判（発送）:20081027:1852:弁駁書副本の送付通知;審判（発送）:20081027:1852:弁駁書副本の送付通知;審判（発送）:20081127:22:審判官指定（変更）通知;審判（発送）:20081127:22:審判官指定（変更）通知;審判（発送）:20081127:22:審判官指定（変更）通知;審判（発送）:20081201:22:審判官指定（変更）通知;審判（発送）:20081201:22:審判官指定（変更）通知;審判（発送）:20081201:22:審判官指定（変更）通知;審判（受付）:20081215:6513:口頭審理陳述要領書;審判（受付）:20081215:6513:口頭審理陳述要領書;審判（発送）:20081216:1860:口頭審理陳述要領書副本の送付通知;審判（発送）:20081216:1860:口頭審理陳述要領書副本の送付通知;審判（発送）:20081216:1860:口頭審理陳述要領書副本の送付通知;審判（庁内）:20090109:309:調書;審判（受付）:20090206:781:上申書（出願人・請求人）;審判（受付）:20090209:53:意見書;審判（受付）:20090209:611:訂正請求書;審判（発送）:20090304:1855:訂正請求書副本の送付通知;審判（発送）:20090304:1856:意見書副本の送付通知;審判（発送）:20090304:1858:上申書副本の送付通知;審判（発送）:20090304:1858:上申書副本の送付通知;審判（発送）:20090304:23:審理終結通知書;審判（発送）:20090304:23:審理終結通知書;審判（発送）:20090304:23:審理終結通知書;審判（発送）:20090326:03:審決;審判（発送）:20090326:03:審決;審判（発送）:20090326:03:審決;審判（庁内）:20090331:3012:郵便送達報告書;審判（庁内）:20090331:3012:郵便送達報告書;審判（庁内）:20090401:3012:郵便送達報告書;審判（庁内）:20090402:94:閲覧照会;審判（庁内）:20090403:941:閲覧貸出;審判（庁内）:20090410:942:閲覧返却;審判（庁内）:20100831:94:閲覧照会;審判（庁内）:20100901:941:閲覧貸出;審判（庁内）:20100907:942:閲覧返却;審判（庁内）:20101215:94:閲覧照会;審判（庁内）:20101216:941:閲覧貸出;審判（庁内）:20101221:942:閲覧返却;審判（受付）:20111102:612:訂正申立;審判（発送）:20111108:22:審判官指定（変更）通知;審判（発送）:20111108:22:審判官指定（変更）通知;審判（発送）:20111108:22:審判官指定（変更）通知;審判（発送）:20111109:2891:通知書（その他）期間有;審判（発送）:20111202:2891:通知書（その他）期間有;審判（発送）:20111202:2891:通知書（その他）期間有;審判（受付）:20111214:611:訂正請求書;審判（受付）:20111220:782:上申書（被請求人・権利者）;審判（受付）:20111228:782:上申書（被請求人・権利者）;審判（発送）:20120113:173:訂正請求副本送付通知（弁駁指令）;審判（発送）:20120113:1858:上申書副本の送付通知;審判（受付）:20120116:84:営業秘密に関する申出書;審判（受付）:20120214:58:弁駁書（審判事件答弁書・異議答弁書）;審判（受付）:20120217:7422:代理人受任届（出願人・請求人）;審判（発送）:20120323:1852:弁駁書副本の送付通知;審判（発送）:20120323:1852:弁駁書副本の送付通知;審判（発送）:20120323:23:審理終結通知書;審判（発送）:20120323:23:審理終結通知書;審判（発送）:20120323:23:審理終結通知書;審判（発送）:20120418:03:審決;審判（発送）:20120418:03:審決;審判（発送）:20120418:03:審決;審判（庁内）:20120423:3012:郵便送達報告書;審判（庁内）:20120424:3012:郵便送達報告書;審判（庁内）:20120425:3012:郵便送達報告書;審判（庁内）:20120612:96:確定登録通知</t>
  </si>
  <si>
    <t>特願2004-548072</t>
  </si>
  <si>
    <t>特許03867926</t>
  </si>
  <si>
    <t>WO04/040019</t>
  </si>
  <si>
    <t>PCT/JP2003/013856</t>
  </si>
  <si>
    <t xml:space="preserve">C12N  15/09              </t>
  </si>
  <si>
    <t>C12N15/09;C12Q1/68;G01N33/53;G01N33/566</t>
  </si>
  <si>
    <t>C12N15/09</t>
  </si>
  <si>
    <t>C12N  15/09@AFI(JP)</t>
  </si>
  <si>
    <t>C12N  15/09@AFI(JP);C12Q   1/68@ALI(JP);G01N  33/53@ALI(JP);G01N  33/566@ALI(JP);C12N  15/09@CFI(JP);C12Q   1/68@CLI(JP);G01N  33/53@CLI(JP);G01N  33/566@CLI(JP)</t>
  </si>
  <si>
    <t>C12N 15/00        A;C12Q  1/68        A;G01N 33/53;G01N 33/566;C12N 15/00        A</t>
  </si>
  <si>
    <t>503359821;501293666</t>
  </si>
  <si>
    <t>辻丸　光一郎</t>
  </si>
  <si>
    <t xml:space="preserve">(57)【要約】 本発明は、標的核酸配列を含む核酸を効率的に合成または増幅する方法に関するものである。本発明による方法においては、標的核酸配列の３’末端部分の配列（Ａ）にハイブリダイズする配列（Ａｃ’）を３’末端部分に含んでなり、標的核酸配列において前記配列（Ａ）よりも５’側に存在する配列（Ｂ）の相補配列（Ｂｃ）にハイブリダイズする配列（Ｂ’）を前記配列（Ａｃ’）の５’側に含んでなるプライマーであって、前記配列（Ａｃ’）の塩基数をＸとし、標的核酸配列中における前記配列（Ａ）と前記配列（Ｂ）に挟まれた領域の塩基数をＹとし、前記配列（Ａｃ’）と前記配列（Ｂ’）との間の介在配列の塩基数をＹ’（Ｙ’は０であり得る）としたときに、｛Ｘ－（Ｙ－Ｙ’）｝／Ｘが－１．００～１．００の範囲にあるプライマーを使用する。 </t>
  </si>
  <si>
    <t>特願2002-314776</t>
  </si>
  <si>
    <t>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イタリア共和国;ルクセンブルグ大公国;モナコ公国;オランダ王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ガーナ共和国;ガンビア共和国;ケニア共和国;レソト王国;マラウイ共和国;モザンビーク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ニカラグア共和国;ノルウェー王国;ニュージーランド;オマーン国;パプアニューギニア独立国;フィリピン共和国;ポーランド共和国;ポルトガル共和国;ルーマニア;ロシア連邦;セーシェル共和国;スーダン共和国;スウェーデン王国;シンガポール共和国;スロバキア共和国;シエラレオネ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t>
  </si>
  <si>
    <t xml:space="preserve">(57)【特許請求の範囲】 【請求項１】 鋳型核酸中の標的核酸配列と相補的な核酸を合成する方法であって、 （ａ）標的核酸配列の３’末端部分の配列（Ａ）にハイブリダイズする配列（Ａｃ’）を３’末端部分に含んでなり、標的核酸配列において前記配列（Ａ）よりも５’側に存在する配列（Ｂ）の相補配列（Ｂｃ）にハイブリダイズする配列（Ｂ’）を前記配列（Ａｃ’）の５’側に含んでなるプライマーであって、 プライマー中において前記配列（Ａｃ’）と前記配列（Ｂ’）との間に介在配列が存在しない場合には、前記配列（Ａｃ’）の塩基数をＸとし、標的核酸配列中における前記配列（Ａ）と前記配列（Ｂ）に挟まれた領域の塩基数をＹとしたときに、（Ｘ－Ｙ）／Ｘが－１．００～１．００の範囲にあり、 プライマー中において前記配列（Ａｃ’）と前記配列（Ｂ’）との間に介在配列が存在する場合には、ＸおよびＹを前記の通りとし、該介在配列の塩基数をＹ’としたときに、｛Ｘ－（Ｙ－Ｙ’）｝／Ｘが－１．００～１．００の範囲にあるプライマーを用意する工程、 （ｂ）鋳型核酸を用意する工程、 （ｃ）前記プライマーを前記鋳型核酸にアニーリングさせ、プライマー伸長反応を行なって前記標的核酸配列の相補配列を含む相補核酸を合成する工程、 （ｄ）工程（ｃ）により合成された相補核酸の５’側に存在する配列（Ｂ’）を同相補核酸上に存在する配列（Ｂｃ）にハイブリダイズさせ、これにより、鋳型核酸上の前記配列（Ａ）の部分を一本鎖とする工程、および （ｅ）工程（ｄ）により一本鎖とされた鋳型核酸上の前記配列（Ａ）の部分に、前記プライマーと同一の配列を有する他のプライマーをアニーリングさせて鎖置換反応を行なうことにより、工程（ｃ）により合成された相補核酸を、前記他のプライマーにより新たに合成される相補核酸で置換する工程、 を含んでなる、方法。 【請求項２】 工程（ｅ）により得られた二本鎖の核酸を工程（ｄ）で繰り返して使用する、請求項１に記載の方法。 【請求項３】 工程（ｃ）、工程（ｄ）および工程（ｅ）が等温で行われる、請求項１に記載の方法。 【請求項４】 鎖置換能を有するＤＮＡポリメラーゼが使用される、請求項１に記載の方法。 【請求項５】 鋳型核酸がＲＮＡである場合に、逆転写酵素を用いてｃＤＮＡを合成する工程をさらに含んでなる、請求項１に記載の方法。 【請求項６】 工程（ｃ）、工程（ｄ）および工程（ｅ）が融解温度調整剤の存在下で行われる、請求項１に記載の方法。 【請求項７】 融解温度調整剤が、ジメチルスルホキシド、ベタイン、ホルムアミドもしくはグリセロール、またはこれらの混合物である、請求項６に記載の方法。 【請求項８】 鋳型核酸中の標的核酸配列が非天然ヌクレオチドを含んでなるものである、請求項１に記載の方法。 【請求項９】 二本鎖からなる鋳型核酸中の標的核酸配列を増幅する方法であって、 （ａ）二本鎖鋳型核酸の第一鎖における標的核酸配列の３’末端部分の配列（Ａ）にハイブリダイズする配列（Ａｃ’）を３’末端部分に含んでなり、前記標的核酸配列において前記配列（Ａ）よりも５’側に存在する配列（Ｂ）の相補配列（Ｂｃ）にハイブリダイズする配列（Ｂ’）を前記配列（Ａｃ’）の５’側に含んでなる第一のプライマーであって、 プライマー中において前記配列（Ａｃ’）と前記配列（Ｂ’）との間に介在配列が存在しない場合には、前記配列（Ａｃ’）の塩基数をＸとし、標的核酸配列中における前記配列（Ａ）と前記配列（Ｂ）に挟まれた領域の塩基数をＹとしたときに、（Ｘ－Ｙ）／Ｘが－１．００～１．００の範囲にあり、 プライマー中において前記配列（Ａｃ’）と前記配列（Ｂ’）との間に介在配列が存在する場合には、ＸおよびＹを前記の通りとし、該介在配列の塩基数をＹ’としたときに、｛Ｘ－（Ｙ－Ｙ’）｝／Ｘが－１．００～１．００の範囲にあるプライマーを用意する工程、 （ｂ）二本鎖鋳型核酸の第二鎖における標的核酸配列の３’末端部分の配列（Ｃ）にハイブリダイズする配列（Ｃｃ’）を３’末端部分に含んでなり、前記標的核酸配列において前記配列（Ｃ）よりも５’側に存在する配列（Ｄ）の相補配列（Ｄｃ）にハイブリダイズする配列（Ｄ’）を前記配列（Ｃｃ’）の５’側に含んでなる第二のプライマーであって、 プライマー中において前記配列（Ｃｃ’）と前記配列（Ｄ’）との間に介在配列が存在しない場合には、前記配列（Ｃｃ’）の塩基数をＸとし、標的核酸配列中における前記配列（Ｃ）と前記配列（Ｄ）に挟まれた領域の塩基数をＹとしたときに、（Ｘ－Ｙ）／Ｘが－１．００～１．００の範囲にあり、 プライマー中において前記配列（Ｃｃ’）と前記配列（Ｄ’）との間に介在配列が存在する場合には、ＸおよびＹを前記の通りとし、該介在配列の塩基数をＹ’としたときに、｛Ｘ－（Ｙ－Ｙ’）｝／Ｘが－１．００～１．００の範囲にあるプライマーを用意する工程、 （ｃ）第一の鋳型核酸および第二の鋳型核酸からなる二本鎖鋳型核酸を用意する工程、 （ｄ）前記第一および第二のプライマーをそれぞれ前記第一および第二の鋳型核酸にアニーリングさせ、それぞれプライマー伸長反応を行なって前記標的核酸配列の相補配列を含む第一および第二の相補核酸を合成する工程、 （ｅ）工程（ｄ）により合成された第一および第二の相補核酸の５’側に存在する配列（Ｂ’）および配列（Ｄ’）を、同相補核酸上に存在する配列（Ｂｃ）および配列（Ｄｃ）にそれぞれハイブリダイズさせ、これにより、第一および第二の鋳型核酸上の前記配列（Ａ）および配列（Ｃ）の部分を一本鎖とする工程、ならびに（ｆ）工程（ｅ）により一本鎖とされた第一および第二の鋳型核酸上の前記配列（Ａ）および配列（Ｃ）の部分に、前記プライマーと同一の配列を有する他のプライマーをアニーリングさせて鎖置換反応を行なうことにより、工程（ｄ）により合成された第一および第二の相補核酸を、前記他のプライマーにより新たに合成される相補核酸で置換する工程、 を含んでなる、方法。 【請求項１０】 工程（ｆ）により得られた二本鎖の核酸を工程（ｅ）で繰り返して使用する、請求項９に記載の方法。 【請求項１１】 工程（ｆ）により一本鎖の核酸として得られた第一および第二の相補核酸を、工程（ｄ）においてそれぞれ第二および第一の鋳型核酸として繰り返して使用する、請求項９に記載の方法。 【請求項１２】 工程（ｄ）、工程（ｅ）および工程（ｆ）が等温で行われる、請求項９に記載の方法。 【請求項１３】 鎖置換能を有するＤＮＡポリメラーゼが使用される、請求項９に記載の方法。 【請求項１４】 鋳型核酸がＲＮＡの場合に、逆転写酵素を用いてｃＤＮＡを合成する工程をさらに含んでなる、請求項９に記載の方法。 【請求項１５】 工程（ｄ）、工程（ｅ）および工程（ｆ）が融解温度調整剤の存在下で行われる、請求項９に記載の方法。 【請求項１６】 融解温度調整剤が、ジメチルスルホキシド、ベタイン、ホルムアミドもしくはグリセロール、またはこれらの混合物である、請求項１５に記載の方法。 【請求項１７】 鋳型核酸中の標的核酸配列が非天然ヌクレオチドを含んでなるものである、請求項９に記載の方法。 【請求項１８】 鋳型核酸中の標的核酸配列と相補的な核酸を合成するためのプライマーであって、 標的核酸配列の３’末端部分の配列（Ａ）にハイブリダイズする配列（Ａｃ’）を３’末端部分に含んでなり、標的核酸配列において前記配列（Ａ）よりも５’側に存在する配列（Ｂ）の相補配列（Ｂｃ）にハイブリダイズする配列（Ｂ’）を前記配列（Ａｃ’）の５’側に含んでなり、 プライマー中において前記配列（Ａｃ’）と前記配列（Ｂ’）との間に介在配列が存在しない場合には、前記配列（Ａｃ’）の塩基数をＸとし、標的核酸配列中における前記配列（Ａ）と前記配列（Ｂ）に挟まれた領域の塩基数をＹとしたときに、（Ｘ－Ｙ）／Ｘが－１．００～１．００の範囲にあり、 プライマー中において前記配列（Ａｃ’）と前記配列（Ｂ’）との間に介在配列が存在する場合には、ＸおよびＹを前記の通りとし、該介在配列の塩基数をＹ’としたときに、｛Ｘ－（Ｙ－Ｙ’）｝／Ｘが－１．００～１．００の範囲にある、プライマー。 【請求項１９】 請求項１８に記載のプライマーを含んでなる、鋳型核酸中の標的核酸配列と相補的な核酸を合成するためのキット。 【請求項２０】 二本鎖からなる鋳型核酸中の標的核酸配列を増幅するためのプライマーセットであって、 （ａ）二本鎖鋳型核酸の第一鎖における標的核酸配列の３’末端部分の配列（Ａ）にハイブリダイズする配列（Ａｃ’）を３’末端部分に含んでなり、前記標的核酸配列において前記配列（Ａ）よりも５’側に存在する配列（Ｂ）の相補配列（Ｂｃ）にハイブリダイズする配列（Ｂ’）を前記配列（Ａｃ’）の５’側に含んでなる第一のプライマーであって、 プライマー中において前記配列（Ａｃ’）と前記配列（Ｂ’）との間に介在配列が存在しない場合には、前記配列（Ａｃ’）の塩基数をＸとし、標的核酸配列中における前記配列（Ａ）と前記配列（Ｂ）に挟まれた領域の塩基数をＹとしたときに、（Ｘ－Ｙ）／Ｘが－１．００～１．００の範囲にあり、 プライマー中において前記配列（Ａｃ’）と前記配列（Ｂ’）との間に介在配列が存在する場合には、ＸおよびＹを前記の通りとし、該介在配列の塩基数をＹ’としたときに、｛Ｘ－（Ｙ－Ｙ’）｝／Ｘが－１．００～１．００の範囲にある、第一のプライマー、および （ｂ）二本鎖鋳型核酸の第二鎖における標的核酸配列の３’末端部分の配列（Ｃ）にハイブリダイズする配列（Ｃｃ’）を３’末端部分に含んでなり、前記標的核酸配列において前記配列（Ｃ）よりも５’側に存在する配列（Ｄ）の相補配列（Ｄｃ）にハイブリダイズする配列（Ｄ’）を前記配列（Ｃｃ’）の５’側に含んでなる第二のプライマーであって、 プライマー中において前記配列（Ｃｃ’）と前記配列（Ｄ’）との間に介在配列が存在しない場合には、前記配列（Ｃｃ’）の塩基数をＸとし、標的核酸配列中における前記配列（Ｃ）と前記配列（Ｄ）に挟まれた領域の塩基数をＹとしたときに、（Ｘ－Ｙ）／Ｘが－１．００～１．００の範囲にあり、 プライマー中において前記配列（Ｃｃ’）と前記配列（Ｄ’）との間に介在配列が存在する場合には、ＸおよびＹを前記の通りとし、該介在配列の塩基数をＹ’としたときに、｛Ｘ－（Ｙ－Ｙ’）｝／Ｘが－１．００～１．００の範囲にある、第二のプライマー、 を含んでなる、プライマーセット。 【請求項２１】 請求項２０に記載のプライマーセットを含んでなる、二本鎖からなる鋳型核酸中の標的核酸配列を増幅するためのキット。 </t>
  </si>
  <si>
    <t>SFG0001578366</t>
  </si>
  <si>
    <t>特開2000-037194;異議申立 80／00362 その他 ＥＭＢＬ／ＧｅｎＢａｎｋ／ＤＤＢＪデータベースにあるＡｃｃｅｓｓｉｏｎ　Ｎｏ．　Ｚ７２４７８のＨｅｐａｔｉｔｉｓ　Ｂ　ｖｉｒｕｓのＤＮＡ配列;特許03313358</t>
  </si>
  <si>
    <t>審判請求証拠（無効審判請求の引用文献情報）（2008/05/20）特開2000-037194;審判請求証拠（無効審判請求の引用文献情報）（2008/05/20）異議申立 80／00362 その他 ＥＭＢＬ／ＧｅｎＢａｎｋ／ＤＤＢＪデータベースにあるＡｃｃｅｓｓｉｏｎ　Ｎｏ．　Ｚ７２４７８のＨｅｐａｔｉｔｉｓ　Ｂ　ｖｉｒｕｓのＤＮＡ配列;審判請求証拠（無効審判請求の引用文献情報）（2008/05/20）特許03313358</t>
  </si>
  <si>
    <t>ＤＮＡポリメラ－ゼ;ＤＮＡチツプ;ステムル－プ;アニ－リング;プライマ－伸長反応;融解温度調整剤;鎖置換反応;逆転写酵素;配列;核酸増幅;ｃＤＮＡ;逆転写酵素;融解温度調節剤;鎖置換反応;ヒトＳＴＳＤＹＳ２３７遺伝子;エチジウムブロマイド;ビオチン標識;蛍光標識;固定化プライマ－;ＤＮＡチツプ</t>
  </si>
  <si>
    <t>WO02/16639|タカラバイオ株式会社,WO00/28082|栄研化学株式会社,WO99/54455|タカラバイオ株式会社,WO99/09211,WO95/25180|ジェン－プローブ・インコーポレイテッド,米国特許6617106号,米国特許5824517号,米国特許4800159号,米国特許4683202号,米国特許4683195号,欧州特許出願公開第0320308号,特公平7-114718|ベクトン・ディッキンソン・アンド・カンパニー,ベクトン・ディッキンソン・アンド・カンパニ―,特許第2710159号|ザ・ソーク・インステチュート・フォー・バイオロジカル・スタディース,ザ・トラスティース・オブ・コロンビア・ユニバーシティ・イン・ザ・シティ・オブ・ニューヨーク,ザ・ソーク・インステチュート・フォー・バイオロジカル・スタディーズ,特許第2650159号|アクゾ・ノベル・エヌ・ベー</t>
  </si>
  <si>
    <t>審判請求証拠（無効審判請求の引用文献情報）（2008/05/20）特開2000-037194</t>
  </si>
  <si>
    <t>審判請求証拠（無効審判請求の引用文献情報）（2008/05/20）異議申立 80／00362 その他 ＥＭＢＬ／ＧｅｎＢａｎｋ／ＤＤＢＪデータベースにあるＡｃｃｅｓｓｉｏｎ　Ｎｏ．　Ｚ７２４７８のＨｅｐａｔｉｔｉｓ　Ｂ　ｖｉｒｕｓのＤＮＡ配列</t>
  </si>
  <si>
    <t>審判請求証拠（無効審判請求の引用文献情報）（2008/05/20）特許03313358</t>
  </si>
  <si>
    <t>審判審判2011-800170号</t>
  </si>
  <si>
    <t>プライミクス　株式会社</t>
  </si>
  <si>
    <t>審判（受付）:20110914:60:審判請求書（その他の請求書・申立書を含む）;審判（発送）:20110928:20:審判番号通知;審判（発送）:20110928:22:審判官指定（変更）通知;審判（庁内）:20110929:95:予告登録通知;審判（発送）:20111004:17:請求書副本の送達通知（答弁指令）;審判（発送）:20111004:20:審判番号通知;審判（発送）:20111004:22:審判官指定（変更）通知;審判（庁内）:20111012:3012:郵便送達報告書;審判（受付）:20111205:7442:代理人受任届（被請求人・権利者）;審判（受付）:20111205:782:上申書（被請求人・権利者）;審判（発送）:20120106:22:審判官指定（変更）通知;審判（発送）:20120106:22:審判官指定（変更）通知;審判（発送）:20120113:132:無効理由通知書;審判（発送）:20120113:132:無効理由通知書;審判（発送）:20120113:232:書面審理通知書;審判（発送）:20120113:232:書面審理通知書;審判（発送）:20120302:23:審理終結通知書;審判（発送）:20120302:23:審理終結通知書;審判（発送）:20120322:03:審決;審判（発送）:20120322:03:審決;審判（庁内）:20120327:3012:郵便送達報告書;審判（庁内）:20120329:3012:郵便送達報告書;審判（庁内）:20120516:96:確定登録通知</t>
  </si>
  <si>
    <t>特願2005-46878</t>
  </si>
  <si>
    <t>特許04632809</t>
  </si>
  <si>
    <t>特開2006-236658</t>
  </si>
  <si>
    <t xml:space="preserve">H01M   4/139             </t>
  </si>
  <si>
    <t>H01M  4/04</t>
  </si>
  <si>
    <t>H01M4/139;H01M4/505;H01M4/525;H01M4/62</t>
  </si>
  <si>
    <t>H01M4/139</t>
  </si>
  <si>
    <t>H01M   4/04@AFI(JP);H01M   4/02@ALI(JP);H01M   4/58@ALI(JP);H01M   4/62@ALI(JP);H01M  10/40@ALI(JP)</t>
  </si>
  <si>
    <t>H01M   4/04@AFI(JP)</t>
  </si>
  <si>
    <t>H01M   4/139@AFI(JP);H01M   4/505@ALI(JP);H01M   4/525@ALI(JP);H01M   4/62@ALI(JP);H01M   4/04@CFI(JP);H01M   4/02@CLI(JP);H01M   4/58@CLI(JP);H01M   4/62@CLI(JP);H01M  10/36@CLI(JP)</t>
  </si>
  <si>
    <t>H01M   4/139@AFI(JP)</t>
  </si>
  <si>
    <t>H01M  4/02    108;H01M  4/50    102;H01M  4/52    102;H01M  4/62        Z</t>
  </si>
  <si>
    <t>目次　誠;宮崎　主税</t>
  </si>
  <si>
    <t xml:space="preserve">(57)【要約】 【課題】導電剤としての繊維状炭素の電極内での分散性を高め、サイクル特性に優れた非水電解液二次電池が得られる非水電解液二次電池用電極を製造する。 【解決手段】活物質を含むスラリーを金属芯体に塗布して合剤層を形成する非水電解液二次電池用電極の製造方法であって、繊維状炭素からなる導電剤、活物質、結着剤及び溶剤を混合してスラリーを調製する工程と、円筒形の攪拌槽と、該攪拌槽内に設けられ、該攪拌槽の内面近傍を回転して移動する、複数の孔が形成された円筒部を有する回転羽根とを備える攪拌機の攪拌槽内に、スラリーを入れ、回転羽根の回転によりスラリーを攪拌槽の内面に押しつけて薄膜円筒状に拡げながら攪拌処理する工程と、攪拌処理したスラリーを金属芯体に塗布して合剤層を形成する工程とを備える非水電解液二次電池用電極の製造方法。 【選択図】図１ </t>
  </si>
  <si>
    <t xml:space="preserve">(57)【特許請求の範囲】 【請求項１】 活物質を含むスラリーを金属芯体に塗布して合剤層を形成する非水電解液二次電池用電極の製造方法であって、 繊維状炭素からなる導電剤、活物質、結着剤及び溶剤を混合してスラリーを調製する工程と、 円筒形の攪拌槽と、該攪拌槽内に設けられ、該攪拌槽の内面近傍を回転して移動する、複数の孔が形成された円筒部を有する回転羽根とを備える攪拌機の攪拌槽内に、前記スラリーを入れ、前記回転羽根の回転により前記スラリーを前記攪拌槽の内面に押しつけて薄膜円筒状に拡げながら攪拌処理する工程と、 前記攪拌処理したスラリーを金属芯体に塗布して合剤層を形成する工程とを備える非水電解液二次電池用電極の製造方法。 【請求項２】 前記繊維状炭素が、繊維状黒鉛であることを特徴とする請求項１に記載の非水電解液二次電池用電極の製造方法。 【請求項３】 前記繊維状黒鉛の繊維径が５０～３００ｎｍであり、繊維長が５～１００μｍであることを特徴とする請求項２に記載の非水電解液二次電池用電極の製造方法。 【請求項４】 前記電極が正極であることを特徴とする請求項１～３のいずれか１項に記載の非水電解液二次電池用電極の製造方法。 【請求項５】 前記正極の活物質が、層状構造を有し、かつ遷移金属として少なくともＮｉ及びＭｎを含有するリチウム遷移金属複合酸化物であることを特徴とする請求項４に記載の非水電解液二次電池用電極の製造方法。 【請求項６】 前記活物質として、前記リチウム遷移金属複合酸化物と、スピネル構造を有するリチウムマンガン複合酸化物とを混合して用いることを特徴とする請求項５に記載の非水電解液二次電池用電極の製造方法。 【請求項７】 請求項１～６のいずれか１項に記載の方法で製造されたことを特徴とする非水電解液二次電池用電極。 【請求項８】 請求項４～６のいずれか１項に記載の方法で製造された正極と、負極と、非水電解液とを備えることを特徴とする非水電解液二次電池。 </t>
  </si>
  <si>
    <t>SFG0032840348</t>
  </si>
  <si>
    <t>特開2001-222994;特開2000-123879;特開平11-347388;特開2004-333826;特開2004-071198;実開昭60-058243;特開平09-025412;特開2005-129482;特開2006-222073;特開2005-085557</t>
  </si>
  <si>
    <t>特開2000-123879;特開2001-222994;特開2004-071198;特開2004-333826;特開2005-085557;特開2005-129482;特開2006-222073;特開平09-025412;特開平11-347388;実全昭60-058243;特開2001-126733;特開2004-152753;特開平04-289658;特開平06-176759;特開平11-045706</t>
  </si>
  <si>
    <t>登録査定　　（登録査定の参考文献情報）（2010/10/15）特開2000-123879;登録査定　　（登録査定の参考文献情報）（2010/10/15）特開2001-222994;登録査定　　（登録査定の参考文献情報）（2010/10/15）特開2004-071198;登録査定　　（登録査定の参考文献情報）（2010/10/15）特開2004-333826;登録査定　　（登録査定の参考文献情報）（2010/10/15）特開2005-085557;登録査定　　（登録査定の参考文献情報）（2010/10/15）特開2005-129482;登録査定　　（登録査定の参考文献情報）（2010/10/15）特開2006-222073;登録査定　　（登録査定の参考文献情報）（2010/10/15）特開平09-025412;登録査定　　（登録査定の参考文献情報）（2010/10/15）特開平11-347388;登録査定　　（登録査定の参考文献情報）（2010/10/15）実全昭60-058243;審判請求証拠（無効審判請求の引用文献情報）（2011/09/13）特開2001-126733;審判請求証拠（無効審判請求の引用文献情報）（2011/09/13）特開2004-152753;審判請求証拠（無効審判請求の引用文献情報）（2011/09/13）特開平04-289658;審判請求証拠（無効審判請求の引用文献情報）（2011/09/13）特開平06-176759;審判請求証拠（無効審判請求の引用文献情報）（2011/09/13）特開平11-045706;審判請求証拠（無効審判請求の引用文献情報）（2011/09/13）特開平11-347388</t>
  </si>
  <si>
    <t>審判請求証拠（無効審判請求の引用文献情報）（2011/09/13）特開2001-126733</t>
  </si>
  <si>
    <t>審判請求証拠（無効審判請求の引用文献情報）（2011/09/13）特開2004-152753</t>
  </si>
  <si>
    <t>審判請求証拠（無効審判請求の引用文献情報）（2011/09/13）特開平04-289658</t>
  </si>
  <si>
    <t>審判請求証拠（無効審判請求の引用文献情報）（2011/09/13）特開平06-176759</t>
  </si>
  <si>
    <t>審判請求証拠（無効審判請求の引用文献情報）（2011/09/13）特開平11-045706</t>
  </si>
  <si>
    <t>審判請求証拠（無効審判請求の引用文献情報）（2011/09/13）特開平11-347388</t>
  </si>
  <si>
    <t>審判取消2007-033113号</t>
  </si>
  <si>
    <t>審判（受付）:20071207:523:手続補正書（自発・内容）;審判（受付）:20071207:821:手続補足書;審判（受付）:20071207:60:審判請求書（その他の請求書・申立書を含む）;審判（受付）:20071218:876:早期審理に関する事情説明書;審判（庁内）:20080123:91:審査前置移管;審判（発送）:20080129:21:審査前置移管通知;審判（庁内）:20080215:921:審査前置登録</t>
  </si>
  <si>
    <t>特願2005-200032</t>
  </si>
  <si>
    <t>特許04094016</t>
  </si>
  <si>
    <t>特開2007-014895</t>
  </si>
  <si>
    <t xml:space="preserve">B05D   5/02              </t>
  </si>
  <si>
    <t>B05D  5/02</t>
  </si>
  <si>
    <t>B05D5/02;A47J36/02;B05D1/36;C09D1/00;C09D7/12;C09D183/00;C09D127/18;C09D177/00;C09D11/00</t>
  </si>
  <si>
    <t>B05D5/02</t>
  </si>
  <si>
    <t>B05D   5/02@AFI(JP);A47J  36/02@ALI(JP);B05D   1/36@ALI(JP);C09D   1/00@ALI(JP);C09D   7/12@ALI(JP);C09D 183/00@ALI(JP);C09D 127/18@ALI(JP);C09D 177/00@ALI(JP);C09D  11/00@ALI(JP)</t>
  </si>
  <si>
    <t>B05D   5/02@AFI(JP)</t>
  </si>
  <si>
    <t>B05D   5/02@AFI(JP);A47J  36/02@ALI(JP);B05D   1/36@ALI(JP);C09D   1/00@ALI(JP);C09D   7/12@ALI(JP);C09D  11/00@ALI(JP);C09D 127/18@ALI(JP);C09D 177/00@ALI(JP);C09D 183/00@ALI(JP);B05D   5/02@CFI(JP);A47J  36/02@CLI(JP);B05D   1/36@CLI(JP);C09D   1/00@CLI(JP);C09D   7/12@CLI(JP);C09D  11/00@CLI(JP);C09D 127/18@CLI(JP);C09D 177/00@CLI(JP);C09D 183/00@CLI(JP)</t>
  </si>
  <si>
    <t>B05D  5/02;A47J 36/02        B;B05D  1/36        Z;C09D  1/00;C09D  7/12;C09D183/00;C09D127/18;C09D177/00;C09D 11/00</t>
  </si>
  <si>
    <t>丹羽　宏之</t>
  </si>
  <si>
    <t>ワンコーティングまたはスリーコーティング層にインク顔料を塗布してコーティング層を形成した器具およびその形成方法</t>
  </si>
  <si>
    <t xml:space="preserve">(57)【要約】 【課題】耐傷性および耐摩耗性を向上し、不良率の減少により生産性を向上させ、調理性能を向上させ、美麗な外観を付与した、ワンコーティングまたはスリーコーティング層にインク顔料を塗布してコーティング層を形成した器具およびその形成方法を提供する。 【解決手段】セラミック塗料が表面に塗布されてセラミックコーティング層のワンコーティング層が形成された器具、またはプライマーコート、ミッドコートおよびトップコートが表面に順に積層されてスリーコーティング層が形成された器具において、前記ワンコーティング層または前記トップコート上にインク顔料を噴霧器で一回以上噴射して前記インク顔料を斑点状に塗布し、前記セラミックコーティング層のワンコーティング層または前記トップコートと前記インク顔料の不連続コーティング層が表面で不規則な凹凸状に形成される。 【選択図】図２ </t>
  </si>
  <si>
    <t xml:space="preserve">(57)【特許請求の範囲】 【請求項１】 耐熱塗料が塗付されて形成されたワンコーティング層（１００）が形成された器具において、 前記ワンコーティング（１００）層上にインク顔料を噴霧器で一回以上噴射して前記インク顔料を斑点状に塗布し、前記ワンコーティング層（１００）と前記インク顔料の不連続コーティング層（６）が表面に不規則な凹凸状に形成されたことを特徴とする表面層にインク顔料が塗布されてなる器具。 【請求項２】 前記耐熱塗料は、シリコン複合樹脂、複合有機溶剤、カーボンまたは無機顔料分散液、および複合充填材の組成でなることを特徴とする請求項１に記載の表面層にインク顔料が塗布されてなる器具。 【請求項３】 前記耐熱塗料を構成している各組成の比率は、シリコン複合樹脂３５重量％、複合有機溶剤４０重量％、カーボンまたは無機顔料分散液５重量％、および複合充填材２０重量％であることを特徴とする請求項２に記載の表面層にインク顔料が塗布されてなる器具。 【請求項４】 前記インク顔料のコーティング液は、ＰＴＦＥ分散液、水、芳香族炭化水素、トリエチルアミン、オレイン酸、界面活性剤、および無機分散液の組成でなることを特徴とする請求項１に記載の表面層にインク顔料が塗布されてなる器具。 【請求項５】 前記インク顔料のコーティング液を構成している各組成の比率は、ＰＴＦＥ分散液８６．８重量％、水３．３８重量％、芳香族炭化水素０．５６重量％、トリエチルアミン０．１７重量％、オレイン酸０．１７重量％、界面活性剤０．１２重量％、および無機分散液８．８重量％であることを特徴とする請求項４に記載の表面層にインク顔料が塗布されてなる器具。 【請求項６】 前記ワンコーティング層（１００）上に一回以上塗布される前記インク顔料は相異なる色相のインク顔料であることを特徴とする請求項１に記載の表面層にインク顔料が塗布されてなる器具。 【請求項７】 コーティング対象器具の表面の表面積をサンドブラスティングで増大させる段階、 前記器具の表面を洗浄する段階、 プライマー塗布液を１０～１２μｍ厚さに前記器具の表面に塗布してプライマーコート（２０１）を形成した後、２００℃で１５分間乾燥する段階、 ミッド塗布液を１０～１２μｍ厚さに前記プライマーコート（２０１）上に塗布して、湿った状態のミッドコート（２０２）を形成した後、前記ミッドコート（２０２）上にトップ塗布液を８～１２μｍ厚さに塗布してトップコート（２０３）を形成し、３００～３５０℃で１５分間乾燥する段階及び、 乾燥した前記トップコート（２０３）上にインク顔料を噴射して不規則な凹凸状の不連続コーティング（６）層を形成した後、４０５～４１５℃で２０分間熱処理する段階を含んでなることを特徴とする器具のコーティング層形成方法。 【請求項８】 プライマーコート（２０１）、ミッドコート（２０２）及びトップコート（２０３）の順に表面に積層されてスリーコーティング層（２００）が形成された器具において、 前記トップコート（２０３）上にインク顔料を一回以上噴射して前記インク顔料を斑点状に塗布し、前記トップコート（２０３）と前記インク顔料の不連続コーティング層（６）が表面に不規則な凹凸状に形成されたことを特徴とする表面層にインク顔料が塗布されてなる器具。 【請求項９】 前記インク顔料のコーティング液は、ＰＴＦＥ分散液、水、芳香族炭化水素、トリエチルアミン、オレイン酸、界面活性剤及び無機分散液の組成でなることを特徴とする請求項８に記載の表面層にインク顔料が塗布されてなる器具。 【請求項１０】 前記インク顔料のコーティング液は、ＰＴＦＥ分散液８６．８重量％、水３．３８重量％、芳香族炭化水素０．５６重量％、トリエチルアミン０．１７重量％、オレイン酸０．１７重量％、界面活性剤０．１２重量％及び無機分散液８．８重量％の組成でなることを特徴とする請求項９に記載の表面層にインク顔料が塗布されてなる器具。 </t>
  </si>
  <si>
    <t>SFG0033998326</t>
  </si>
  <si>
    <t>審判取消2007-033113号;審判審判2008-800076号</t>
  </si>
  <si>
    <t>特開平05-049541;特公平06-077544</t>
  </si>
  <si>
    <t>登録査定　　（登録査定の参考文献情報）（2008/02/04）特開平05-049541;審判請求証拠（無効審判請求の引用文献情報）（2008/04/28）特公平06-077544</t>
  </si>
  <si>
    <t>サンドブラスト;セラミツク;インク顔料;不規則凹凸;斑点状</t>
  </si>
  <si>
    <t>審判審判2008-800076号</t>
  </si>
  <si>
    <t>オキツモ　株式会社</t>
  </si>
  <si>
    <t>平21年（行ケ）第10266号</t>
  </si>
  <si>
    <t>審判（受付）:20080430:60:審判請求書（その他の請求書・申立書を含む）;審判（発送）:20080516:20:審判番号通知;審判（発送）:20080516:22:審判官指定（変更）通知;審判（庁内）:20080516:95:予告登録通知;審判（受付）:20080520:523:手続補正書（自発・内容）;審判（発送）:20080530:20:審判番号通知;審判（発送）:20080530:22:審判官指定（変更）通知;審判（発送）:20080530:22:審判官指定（変更）通知;審判（発送）:20080604:17:請求書副本の送達通知（答弁指令）;審判（発送）:20080604:1857:手続補正書副本の送付通知;審判（庁内）:20080610:3012:郵便送達報告書;審判（庁内）:20080611:94:閲覧照会;審判（庁内）:20080612:941:閲覧貸出;審判（庁内）:20080613:942:閲覧返却;審判（庁内）:20080708:94:閲覧照会;審判（庁内）:20080709:941:閲覧貸出;審判（庁内）:20080710:942:閲覧返却;審判（受付）:20080903:57:答弁書（審判事件答弁書・異議答弁書）;審判（受付）:20080903:611:訂正請求書;審判（発送）:20080917:171:答弁書副本の送付通知（弁駁指令）;審判（発送）:20080917:173:訂正請求副本送付通知（弁駁指令）;審判（庁内）:20080925:94:閲覧照会;審判（庁内）:20080926:941:閲覧貸出;審判（庁内）:20080930:942:閲覧返却;審判（受付）:20081010:58:弁駁書（審判事件答弁書・異議答弁書）;審判（発送）:20081113:1852:弁駁書副本の送付通知;審判（発送）:20081211:22:審判官指定（変更）通知;審判（発送）:20081211:22:審判官指定（変更）通知;審判（受付）:20090113:6513:口頭審理陳述要領書;審判（受付）:20090113:6513:口頭審理陳述要領書;審判（庁内）:20090122:309:調書;審判（受付）:20090127:782:上申書（被請求人・権利者）;審判（受付）:20090212:781:上申書（出願人・請求人）;審判（庁内）:20090217:94:閲覧照会;審判（庁内）:20090217:941:閲覧貸出;審判（庁内）:20090220:942:閲覧返却;審判（受付）:20090224:782:上申書（被請求人・権利者）;審判（発送）:20090406:1858:上申書副本の送付通知;審判（発送）:20090406:1858:上申書副本の送付通知;審判（発送）:20090406:2837:補正許否の決定;審判（発送）:20090406:2837:補正許否の決定;審判（発送）:20090410:23:審理終結通知書;審判（発送）:20090410:23:審理終結通知書;審判（発送）:20090501:03:審決;審判（発送）:20090501:03:審決;審判（庁内）:20090512:3012:郵便送達報告書;審判（庁内）:20090514:3012:郵便送達報告書;審判（庁内）:20100818:96:確定登録通知</t>
  </si>
  <si>
    <t>審判請求証拠（無効審判請求の引用文献情報）（2008/04/28）特公平06-077544</t>
  </si>
  <si>
    <t>審判審判2011-800088号</t>
  </si>
  <si>
    <t>株式会社ティラド</t>
  </si>
  <si>
    <t>審判（受付）:20110601:60:審判請求書（その他の請求書・申立書を含む）;審判（発送）:20110615:20:審判番号通知;審判（発送）:20110615:22:審判官指定（変更）通知;審判（庁内）:20110615:95:予告登録通知;審判（発送）:20110622:22:審判官指定（変更）通知;審判（発送）:20110628:116:手続補正指令書（請求）（審判長）;審判（受付）:20110630:51:手続補正書（方式）;審判（発送）:20110707:17:請求書副本の送達通知（答弁指令）;審判（発送）:20110707:20:審判番号通知;審判（発送）:20110707:22:審判官指定（変更）通知;審判（庁内）:20110714:3012:郵便送達報告書;審判（発送）:20111111:232:書面審理通知書;審判（発送）:20111111:232:書面審理通知書;審判（発送）:20111114:23:審理終結通知書;審判（発送）:20111114:23:審理終結通知書;審判（発送）:20111207:03:審決;審判（発送）:20111207:03:審決;審判（庁内）:20111213:3012:郵便送達報告書;審判（庁内）:20111215:3012:郵便送達報告書;審判（庁内）:20120131:96:確定登録通知</t>
  </si>
  <si>
    <t>特願2005-219021</t>
  </si>
  <si>
    <t>特許04487880</t>
  </si>
  <si>
    <t>特開2006-090305</t>
  </si>
  <si>
    <t xml:space="preserve">F02B  29/04              </t>
  </si>
  <si>
    <t>F02B29/04</t>
  </si>
  <si>
    <t>F02B  29/04@AFI(JP);F02B  29/00@CFI(JP)</t>
  </si>
  <si>
    <t>伊藤　洋二;三浦　高広;水野　史博</t>
  </si>
  <si>
    <t xml:space="preserve">(57)【要約】 【課題】過給気圧が現状よりも高くなった場合、あるいは材質を変更した場合に、インタークーラとして高い性能が得られる条件を求め、それにより性能向上を図る。 【解決手段】内燃機関の吸気が流れる流路を内部に形成するチューブ１０と、チューブ１０内の流路を複数の細流路１００に分割するインナーフィン１１とを備えるインタークーラにおいて、１つのチューブ１０内の断面積をＳとし、１つのチューブ１０における細流路１００の合計流路面積をＳｗａとし、１つの細流路１００の相当円直径をｄｅ（単位：ｍｍ）とし、ｄｅ／（Ｓ／Ｓｗａ）をパラメータとしてインタークーラのコアの最適仕様を求める。例えば、インナーフィン１１がストレートフィンであり、過給気圧が２００ｋＰａ以上となるインタークーラの場合、ｄｅ／（Ｓ／Ｓｗａ）を０．２～７．５にすることにより、高性能のインタークーラを得ることができる。 【選択図】図３ </t>
  </si>
  <si>
    <t>特願2004-246827</t>
  </si>
  <si>
    <t xml:space="preserve">(57)【特許請求の範囲】 【請求項１】 内燃機関の吸気を加圧する過給器の吸気流れ下流側に配置され、吸気と冷却流体とを熱交換させて吸気を冷却するインタークーラであって、 吸気が流れる流路を内部に形成するチューブ（１０）と、前記チューブ（１０）内の流路を複数の細流路（１００）に分割するようにして前記チューブ（１０）内に配設され、吸気と冷却流体との熱交換を促進するインナーフィン（１１）とを備え、 前記インナーフィン（１１）は、前記細流路（１００）を分割する壁面（１１０）が吸気の流れ方向に直線的に延びているストレートフィンであり、且つ過給気圧が２００ｋＰａ以上となるインタークーラにおいて、 １つの前記チューブ（１０）内の断面積をＳとし、１つの前記チューブ（１０）における前記細流路（１００）の合計流路面積をＳｗａとし、１つの前記細流路（１００）の相当円直径をｄｅ（単位：ｍｍ）としたとき、 ｄｅ／（Ｓ／Ｓｗａ）が、０．２～７．５であることを特徴とするインタークーラ。 【請求項２】 ｄｅ／（Ｓ／Ｓｗａ）が、０．３～４．５であることを特徴とする請求項１に記載のインタークーラ。 【請求項３】 ｄｅ／（Ｓ／Ｓｗａ）が、０．５～３．５であることを特徴とする請求項１に記載のインタークーラ。 【請求項４】 内燃機関の吸気を加圧する過給器の吸気流れ下流側に配置され、吸気と冷却流体とを熱交換させて吸気を冷却するインタークーラであって、 吸気が流れる流路を内部に形成するチューブ（１０）と、前記チューブ（１０）内の流路を複数の細流路（１００）に分割するようにして前記チューブ（１０）内に配設され、吸気と冷却流体との熱交換を促進するインナーフィン（１１）とを備え、 前記インナーフィン（１１）は、前記細流路（１００）を分割する壁面（１１０）が吸気の流れ方向に直線的に延びているストレートフィンであり、且つ前記チューブ（１０）および前記インナーフィン（１１）が銅または銅合金からなるインタークーラにおいて、 １つの前記チューブ（１０）内の断面積をＳとし、１つの前記チューブ（１０）における前記細流路（１００）の合計流路面積をＳｗａとし、１つの前記細流路（１００）の相当円直径をｄｅ（単位：ｍｍ）としたとき、 ｄｅ／（Ｓ／Ｓｗａ）が、０．２～７．５であることを特徴とするインタークーラ。 【請求項５】 ｄｅ／（Ｓ／Ｓｗａ）が、０．３～４．５であることを特徴とする請求項４に記載のインタークーラ。 【請求項６】 ｄｅ／（Ｓ／Ｓｗａ）が、０．５～３．５であることを特徴とする請求項４に記載のインタークーラ。 【請求項７】 内燃機関の吸気を加圧する過給器の吸気流れ下流側に配置され、吸気と冷却流体とを熱交換させて吸気を冷却するインタークーラであって、 吸気が流れる流路を内部に形成するチューブ（１０）と、前記チューブ（１０）内の流路を複数の細流路（１００）に分割するようにして前記チューブ（１０）内に配設され、吸気と冷却流体との熱交換を促進するインナーフィン（１１）とを備え、 前記インナーフィン（１１）は、前記細流路（１００）を分割する壁面（１１０）が吸気の流れ方向に沿って千鳥状に配置されているオフセットフィンであり、且つ過給気圧が２００ｋＰａ以上となるインタークーラにおいて、 １つの前記チューブ（１０）内の断面積をＳとし、１つの前記チューブ（１０）における前記細流路（１００）の合計流路面積をＳｗａとし、１つの前記細流路（１００）の相当円直径をｄｅ（単位：ｍｍ）としたとき、 ｄｅ／（Ｓ／Ｓｗａ）が、０．４～９．５であることを特徴とするインタークーラ。 【請求項８】 ｄｅ／（Ｓ／Ｓｗａ）が、０．６～７．２であることを特徴とする請求項７に記載のインタークーラ。 【請求項９】 ｄｅ／（Ｓ／Ｓｗａ）が、０．８～６．２であることを特徴とする請求項７に記載のインタークーラ。 【請求項１０】 内燃機関の吸気を加圧する過給器の吸気流れ下流側に配置され、吸気と冷却流体とを熱交換させて吸気を冷却するインタークーラであって、 吸気が流れる流路を内部に形成するチューブ（１０）と、前記チューブ（１０）内の流路を複数の細流路（１００）に分割するようにして前記チューブ（１０）内に配設され、吸気と冷却流体との熱交換を促進するインナーフィン（１１）とを備え、 前記インナーフィン（１１）は、前記細流路（１００）を分割する壁面（１１０）が吸気の流れ方向に沿って千鳥状に配置されているオフセットフィンであり、且つ前記チューブ（１０）および前記インナーフィン（１１）が銅または銅合金からなるインタークーラにおいて、 １つの前記チューブ（１０）内の断面積をＳとし、１つの前記チューブ（１０）における前記細流路（１００）の合計流路面積をＳｗａとし、１つの前記細流路（１００）の相当円直径をｄｅ（単位：ｍｍ）としたとき、 ｄｅ／（Ｓ／Ｓｗａ）が、０．４～９．５であることを特徴とするインタークーラ。 【請求項１１】 ｄｅ／（Ｓ／Ｓｗａ）が、０．６～７．２であることを特徴とする請求項１０に記載のインタークーラ。 【請求項１２】 ｄｅ／（Ｓ／Ｓｗａ）が、０．８～６．２であることを特徴とする請求項１０に記載のインタークーラ。 【請求項１３】 前記インナーフィン（１１）の板厚は、０．１５ｍｍ未満であることを特徴とする請求項１０ないし１２のいずれか１つに記載のインタークーラ。 </t>
  </si>
  <si>
    <t>SFG0009102159</t>
  </si>
  <si>
    <t>実開昭60-189770;実開昭58-148484</t>
  </si>
  <si>
    <t>実全昭58-148484;実全昭60-189770;特開2003-176741;特開2004-092921;特開平06-159971;特開平08-313183;特開平10-148493;異議申立 10／00575 その他 インタークーラーコア購入証明書、20110223;異議申立 10／00576 その他 過給気圧１８０ｋＰａ，２００ｋＰａの比較シミュレーション;異議申立 10／00577 その他 出願前公用インタークーラの図面及び米国出願経過;実全平02-122983</t>
  </si>
  <si>
    <t>登録査定　　（登録査定の参考文献情報）（2010/03/04）実全昭58-148484;登録査定　　（登録査定の参考文献情報）（2010/03/04）実全昭60-189770;審判請求証拠（無効審判請求の引用文献情報）（2011/05/31）特開2003-176741;審判請求証拠（無効審判請求の引用文献情報）（2011/05/31）特開2004-092921;審判請求証拠（無効審判請求の引用文献情報）（2011/05/31）特開平06-159971;審判請求証拠（無効審判請求の引用文献情報）（2011/05/31）特開平08-313183;審判請求証拠（無効審判請求の引用文献情報）（2011/05/31）特開平10-148493;審判請求証拠（無効審判請求の引用文献情報）（2011/05/31）異議申立 10／00575 その他 インタークーラーコア購入証明書、20110223;審判請求証拠（無効審判請求の引用文献情報）（2011/05/31）異議申立 10／00576 その他 過給気圧１８０ｋＰａ，２００ｋＰａの比較シミュレーション;審判請求証拠（無効審判請求の引用文献情報）（2011/05/31）異議申立 10／00577 その他 出願前公用インタークーラの図面及び米国出願経過;審判請求証拠（無効審判請求の引用文献情報）（2011/05/31）実全平02-122983</t>
  </si>
  <si>
    <t>審判請求証拠（無効審判請求の引用文献情報）（2011/05/31）特開2003-176741</t>
  </si>
  <si>
    <t>審判請求証拠（無効審判請求の引用文献情報）（2011/05/31）特開2004-092921</t>
  </si>
  <si>
    <t>審判請求証拠（無効審判請求の引用文献情報）（2011/05/31）特開平06-159971</t>
  </si>
  <si>
    <t>審判請求証拠（無効審判請求の引用文献情報）（2011/05/31）特開平08-313183</t>
  </si>
  <si>
    <t>審判請求証拠（無効審判請求の引用文献情報）（2011/05/31）特開平10-148493</t>
  </si>
  <si>
    <t>審判請求証拠（無効審判請求の引用文献情報）（2011/05/31）異議申立 10／00575 その他 インタークーラーコア購入証明書、20110223</t>
  </si>
  <si>
    <t>審判請求証拠（無効審判請求の引用文献情報）（2011/05/31）異議申立 10／00576 その他 過給気圧１８０ｋＰａ，２００ｋＰａの比較シミュレーション</t>
  </si>
  <si>
    <t>審判請求証拠（無効審判請求の引用文献情報）（2011/05/31）異議申立 10／00577 その他 出願前公用インタークーラの図面及び米国出願経過</t>
  </si>
  <si>
    <t>審判請求証拠（無効審判請求の引用文献情報）（2011/05/31）実全平02-122983</t>
  </si>
  <si>
    <t>審判査定不服2007-022574号</t>
  </si>
  <si>
    <t>審判（受付）:20070816:60:審判請求書（その他の請求書・申立書を含む）;審判（受付）:20070918:523:手続補正書（自発・内容）;審判（発送）:20071002:11:手続補正指令書（請求）（長官）;審判（受付）:20071029:51:手続補正書（方式）;審判（庁内）:20071101:91:審査前置移管;審判（発送）:20071106:21:審査前置移管通知;審判（庁内）:20071214:921:審査前置登録</t>
  </si>
  <si>
    <t>特願2005-502741</t>
  </si>
  <si>
    <t>特許04058072</t>
  </si>
  <si>
    <t>WO04/073722</t>
  </si>
  <si>
    <t>PCT/JP2004/001817</t>
  </si>
  <si>
    <t xml:space="preserve">A61K  33/24              </t>
  </si>
  <si>
    <t>A61K 33/24</t>
  </si>
  <si>
    <t>A61K33/24;A61P3/10;A61P25/28;A61P35/00;A61P37/08;A61P39/06</t>
  </si>
  <si>
    <t>A61K33/24</t>
  </si>
  <si>
    <t>A61K  33/24@AFI(JP);A61K  47/32@ALI(JP);A61P   3/10@ALI(JP);A61P  25/28@ALI(JP);A61P  35/00@ALI(JP);A61P  37/08@ALI(JP);A61P  39/06@ALI(JP);C02F   1/68@ALI(JP)</t>
  </si>
  <si>
    <t>A61K  33/24@AFI(JP)</t>
  </si>
  <si>
    <t>A61K  33/24@AFI(JP);A23L   1/304@ALI(EP);A61K   9/14@ALI(EP);A61P   3/10@ALI(JP);A61P  17/00@ALI(WO);A61P  25/28@ALI(JP);A61P  27/02@ALI(WO);A61P  35/00@ALI(JP);A61P  37/08@ALI(JP);A61P  39/06@ALI(JP);A61P  43/00@ALI(WO);A61K  33/24@CFI(JP);A23L   1/304@CLI(EP);A61K   9/14@CLI(EP);A61P   3/00@CLI(JP);A61P  17/00@CLI(WO);A61P  25/00@CLI(JP);A61P  27/00@CLI(WO);A61P  35/00@CLI(JP);A61P  37/00@CLI(JP);A61P  39/00@CLI(JP);A61P  43/00@CLI(WO)</t>
  </si>
  <si>
    <t>A61K 33/24;A61P  3/10;A61P 25/28;A61P 35/00;A61P 37/08;A61P 39/06</t>
  </si>
  <si>
    <t>スーパーオキサイドアニオン分解剤</t>
  </si>
  <si>
    <t xml:space="preserve">(57)【要約】 白金などの遷移金属の微粉末を含むスーパーオキサイドアニオン又は一酸化窒素の分解剤。好ましくは該分解剤は１０００ｍｌあたり１ｍＭ以下の割合の遷移金属コロイドを含む水性の分解剤として提供され、生体内の過剰なスーパーオキサイドアニオン又は一酸化窒素を効率よく消去できる。 </t>
  </si>
  <si>
    <t>特願2003-042452</t>
  </si>
  <si>
    <t>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イタリア共和国;ルクセンブルグ大公国;モナコ公国;オランダ王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ボツワナ共和国;ガーナ共和国;ガンビア共和国;ケニア共和国;レソト王国;マラウイ共和国;モザンビーク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ボツワナ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ナミビア共和国;ニカラグア共和国;ノルウェー王国;ニュージーランド;オマーン国;パプアニューギニア独立国;フィリピン共和国;ポーランド共和国;ポルトガル共和国;ルーマニア;ロシア連邦;セーシェル共和国;スーダン共和国;スウェーデン王国;シンガポール共和国;スロバキア共和国;シエラレオネ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t>
  </si>
  <si>
    <t xml:space="preserve">(57)【特許請求の範囲】 【請求項１】 ポリビニルピロリドン、ポリビニルアルコール、ポリアクリル酸、シクロデキストリン、アミノペクチン、又はメチルセルロースの存在下で金属塩還元反応法により調製され、顕微鏡下で観察した場合に粒径が6nm以下の白金の微粉末からなるスーパーオキサイドアニオン分解剤。 </t>
  </si>
  <si>
    <t>SFG0001602001</t>
  </si>
  <si>
    <t>審判査定不服2007-022574号;審判審判2009-800033号</t>
  </si>
  <si>
    <t>特開2001-122723;特開2003-301288;WO20/4／039735</t>
  </si>
  <si>
    <t>特開2001-122723;特開2003-301288;特開2002-212102;異議申立 90／00165 その他 高分子保護貨幣金属ナノクラスターの調整と機能、高分子論文集、200006、Ｖ５７　Ｎ６、Ｐ３４６－３５５;異議申立 90／00166 その他 実験成績証明書;異議申立 90／00167 その他 平成１９年５月７日提出の意見書に添付された参考資料１～３;異議申立 90／00168 その他 注目の美容成分－白金ナノコロイド編、週刊粧業、20080721</t>
  </si>
  <si>
    <t>拒絶理由通知（拒絶理由の引用文献情報）（2007/03/01）;拒絶理由通知（拒絶理由の引用文献情報）（2007/03/01）特開2001-122723;拒絶理由通知（拒絶理由の引用文献情報）（2007/03/01）特開2003-301288;拒絶査定　　（拒絶査定の引用文献情報）（2007/07/12）;拒絶査定　　（拒絶査定の引用文献情報）（2007/07/12）特開2001-122723;拒絶査定　　（拒絶査定の引用文献情報）（2007/07/12）特開2003-301288;登録査定　　（登録査定の参考文献情報）（2007/12/04）;登録査定　　（登録査定の参考文献情報）（2007/12/04）特開2001-122723;登録査定　　（登録査定の参考文献情報）（2007/12/04）特開2003-301288;審判請求証拠（無効審判請求の引用文献情報）（2009/02/18）特開2001-122723;審判請求証拠（無効審判請求の引用文献情報）（2009/02/18）特開2002-212102;審判請求証拠（無効審判請求の引用文献情報）（2009/02/18）異議申立 90／00165 その他 高分子保護貨幣金属ナノクラスターの調整と機能、高分子論文集、200006、Ｖ５７　Ｎ６、Ｐ３４６－３５５;審判請求証拠（無効審判請求の引用文献情報）（2009/02/18）異議申立 90／00166 その他 実験成績証明書;審判請求証拠（無効審判請求の引用文献情報）（2009/02/18）異議申立 90／00167 その他 平成１９年５月７日提出の意見書に添付された参考資料１～３;審判請求証拠（無効審判請求の引用文献情報）（2009/02/18）異議申立 90／00168 その他 注目の美容成分－白金ナノコロイド編、週刊粧業、20080721</t>
  </si>
  <si>
    <t>審判審判2009-800033号</t>
  </si>
  <si>
    <t>アイノベックス　株式会社</t>
  </si>
  <si>
    <t>無効としない;取消さない</t>
  </si>
  <si>
    <t>2010/06/30;2012/03/09</t>
  </si>
  <si>
    <t>平22年（行ケ）第10256号</t>
  </si>
  <si>
    <t>平23年（行サ）第246号</t>
  </si>
  <si>
    <t>審判（受付）:20090219:60:審判請求書（その他の請求書・申立書を含む）;審判（発送）:20090304:20:審判番号通知;審判（発送）:20090304:22:審判官指定（変更）通知;審判（庁内）:20090304:95:予告登録通知;審判（受付）:20090318:7442:代理人受任届（被請求人・権利者）;審判（発送）:20090327:17:請求書副本の送達通知（答弁指令）;審判（発送）:20090327:20:審判番号通知;審判（発送）:20090327:22:審判官指定（変更）通知;審判（庁内）:20090402:3012:郵便送達報告書;審判（受付）:20090519:7452:復代理人受任届（被請求人・権利者）;審判（受付）:20090527:57:答弁書（審判事件答弁書・異議答弁書）;審判（発送）:20090612:22:審判官指定（変更）通知;審判（発送）:20090612:22:審判官指定（変更）通知;審判（発送）:20090709:141:審尋（審判官）;審判（発送）:20090709:143:審尋（被請求人）（審判官）;審判（発送）:20090709:1851:答弁書副本の送付通知;審判（受付）:20090723:54:回答書;審判（受付）:20090727:54:回答書;審判（発送）:20091008:1859:回答書副本の送付通知;審判（発送）:20091008:1859:回答書副本の送付通知;審判（受付）:20091118:6513:口頭審理陳述要領書;審判（受付）:20091119:6513:口頭審理陳述要領書;審判（発送）:20091124:1860:口頭審理陳述要領書副本の送付通知;審判（発送）:20091124:1860:口頭審理陳述要領書副本の送付通知;審判（庁内）:20091203:309:調書;審判（受付）:20091217:782:上申書（被請求人・権利者）;審判（受付）:20091218:781:上申書（出願人・請求人）;審判（発送）:20091224:1858:上申書副本の送付通知;審判（発送）:20091224:1858:上申書副本の送付通知;審判（受付）:20100118:781:上申書（出願人・請求人）;審判（受付）:20100118:782:上申書（被請求人・権利者）;審判（発送）:20100121:1858:上申書副本の送付通知;審判（発送）:20100121:1858:上申書副本の送付通知;審判（発送）:20100517:22:審判官指定（変更）通知;審判（発送）:20100517:22:審判官指定（変更）通知;審判（発送）:20100617:23:審理終結通知書;審判（発送）:20100617:23:審理終結通知書;審判（発送）:20100707:03:審決;審判（発送）:20100707:03:審決;審判（庁内）:20100713:3012:郵便送達報告書;審判（庁内）:20100716:3012:郵便送達報告書;審判（発送）:20110906:22:審判官指定（変更）通知;審判（発送）:20110906:22:審判官指定（変更）通知;審判（庁内）:20111007:94:閲覧照会;審判（庁内）:20111012:941:閲覧貸出;審判（庁内）:20111019:942:閲覧返却;審判（受付）:20120123:781:上申書（出願人・請求人）;審判（庁内）:20120124:302:応対記録;審判（庁内）:20120124:302:応対記録;審判（発送）:20120221:23:審理終結通知書;審判（発送）:20120221:23:審理終結通知書;審判（発送）:20120316:03:審決;審判（発送）:20120316:03:審決;審判（庁内）:20120322:3012:郵便送達報告書;審判（庁内）:20120327:3012:郵便送達報告書;審判（庁内）:20120510:96:確定登録通知</t>
  </si>
  <si>
    <t>審判請求証拠（無効審判請求の引用文献情報）（2009/02/18）特開2001-122723</t>
  </si>
  <si>
    <t>審判請求証拠（無効審判請求の引用文献情報）（2009/02/18）特開2002-212102</t>
  </si>
  <si>
    <t>審判請求証拠（無効審判請求の引用文献情報）（2009/02/18）異議申立 90／00165 その他 高分子保護貨幣金属ナノクラスターの調整と機能、高分子論文集、200006、Ｖ５７　Ｎ６、Ｐ３４６－３５５</t>
  </si>
  <si>
    <t>審判請求証拠（無効審判請求の引用文献情報）（2009/02/18）異議申立 90／00166 その他 実験成績証明書</t>
  </si>
  <si>
    <t>審判請求証拠（無効審判請求の引用文献情報）（2009/02/18）異議申立 90／00167 その他 平成１９年５月７日提出の意見書に添付された参考資料１～３</t>
  </si>
  <si>
    <t>審判請求証拠（無効審判請求の引用文献情報）（2009/02/18）異議申立 90／00168 その他 注目の美容成分－白金ナノコロイド編、週刊粧業、20080721</t>
  </si>
  <si>
    <t>審判査定不服2007-027868号</t>
  </si>
  <si>
    <t>株式会社東和電機製作所;稲田　博史</t>
  </si>
  <si>
    <t>審判（受付）:20071011:60:審判請求書（その他の請求書・申立書を含む）;審判（受付）:20071112:51:手続補正書（方式）;審判（受付）:20071112:523:手続補正書（自発・内容）;審判（庁内）:20071116:91:審査前置移管;審判（発送）:20071120:21:審査前置移管通知;審判（庁内）:20071214:921:審査前置登録</t>
  </si>
  <si>
    <t>特願2005-514164</t>
  </si>
  <si>
    <t>特許04064423</t>
  </si>
  <si>
    <t>WO05/029952</t>
  </si>
  <si>
    <t>PCT/JP2004/012284</t>
  </si>
  <si>
    <t xml:space="preserve">A01K  79/00              </t>
  </si>
  <si>
    <t>A01K79/00</t>
  </si>
  <si>
    <t>A01K  79/00@AFI(JP)</t>
  </si>
  <si>
    <t>A01K  79/00@AFI(JP);A01K  79/02@ALI(EP);A01K  79/00@CFI(JP)</t>
  </si>
  <si>
    <t>000151944;506052954</t>
  </si>
  <si>
    <t xml:space="preserve">(57)【要約】 操業海域の水の色、気象・海象・日照条件、漁獲対象生物の種類・位置・深度・行動特性、漁具や漁船の位置や挙動等の各種の操業情報に基づき、発光状態を適切に制御することができる集魚灯装置、及びその使用方法を提供することを目的とする。発光色が相異なる複数の発光ダイオードを集合させた光源を有する集魚灯３と、前記光源の発光状態を海域の状況や漁獲対象種等の操業情報に応じて変化させる光源制御部２とを備えてなる集魚灯装置１である。 </t>
  </si>
  <si>
    <t>特願2003-326983</t>
  </si>
  <si>
    <t>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イタリア共和国;ルクセンブルグ大公国;モナコ公国;オランダ王国;ポーランド共和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ボツワナ共和国;ガーナ共和国;ガンビア共和国;ケニア共和国;レソト王国;マラウイ共和国;モザンビーク共和国;ナミビア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ボツワナ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ナミビア共和国;ニカラグア共和国;ノルウェー王国;ニュージーランド;オマーン国;パプアニューギニア独立国;フィリピン共和国;ポーランド共和国;ポルトガル共和国;ルーマニア;ロシア連邦;セーシェル共和国;スーダン共和国;スウェーデン王国;シンガポール共和国;スロバキア共和国;シエラレオネ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t>
  </si>
  <si>
    <t xml:space="preserve">(57)【特許請求の範囲】 【請求項１】 発光色が赤色系、青色系、緑色系の三色の発光ダイオードを集合させた発光ダイオード集合体を形成し、この発光ダイオード集合体を複数用いた光源を有する集魚灯と、前記光源の発光波長を設定する発光波長ボリューム部を有し、海域の水の色、水温、風向・風速、潮流の流向・流速、照度条件、漁獲対象生物の種類・位置・反応行動、漁具や漁船の位置や挙動等の操業情報に応じて、前記発光波長ボリューム部で前記光源の発光波長を設定すると、前記発光ダイオードの各々の発光量を一元的に制御し、前記光源の全体としての調色を行うことで、前記発光色が赤色系、青色系、緑色系の三色の発光ダイオードの発光の合成として前記光源全体から発せらせる見かけの発光波長を変化させる光源制御部とを備えてなる集魚灯装置。 【請求項２】 請求項１記載の集魚灯装置において、前記光源制御部は、海域の水の色、水温、風向・風速、潮流の流向・流速、照度条件、漁獲対象生物の種類・位置・反応行動、漁具や漁船の位置や挙動等の操業情報に応じて、前記発光ダイオードの各々の発光量を一元的に制御し、前記光源全体としての調色を行うことで、前記発光色が赤色系、青色系、緑色系の三色の発光ダイオードの発光の合成として前記光源全体から発せらせる見かけの発光波長を連続的に変化させることを特徴とする集魚灯装置。 【請求項３】 請求項１または２記載の集魚灯装置において、前記光源制御部は、前記光源の発光強度を設定する発光強度ボリューム部を有し、海域の状況や漁獲対象種等の操業情報に応じて、前記発光強度ボリューム部で前記光源の発光強度を設定すると、前記発光ダイオードの各々の発光量を一元的に制御し、前記光源全体としての調光を行うことで、前記光源全体から発せられる発光強度を変化させる機能を更に有することを特徴とする集魚灯装置。 【請求項４】 請求項１乃至３のいずれかに記載の集魚灯装置において、前記光源制御部が、前記光源の発光波長を設定する発光波長ボリューム部と、前記ボリューム部の設定位置対応する発光状態を直感的に図示する波長スケール部と、光源の発光色をワンタッチで白色に変換する白色光スイッチとを備えたことを特徴とする集魚灯装置。 </t>
  </si>
  <si>
    <t>SFG0020602205</t>
  </si>
  <si>
    <t>審判査定不服2007-027868号;審判審判2010-800189号;審判審判2011-800208号</t>
  </si>
  <si>
    <t>特開2002-084925;特開2003-178602;特開昭61-039301;特開2002-100203;特開2003-134967</t>
  </si>
  <si>
    <t>特開2002-084925;特開2003-178602;特開2002-100203;特開2003-134967;特開昭61-039301;特開2003-228755;特開2003-254791;特開平10-208502;異議申立 00／00746 国内図書館 世界大百科事典　２、平凡社、1971、Ｐ．２４７－２５６;異議申立 00／00747 その他 米国特許第５０１９８７３号明細書抄訳;特開2000-221058;特開2001-084808;異議申立 10／01097 国内図書館 いろ　色の項、世界大百科事典、平凡社、19640930、第１版、Ｐ．２４７，２４８，２５３－２５６;異議申立 10／01098 国内カタログ Ｊａｓｃ　Ｐａｉｎｔ　Ｓｈｏｐ　Ｐｒｏ　６Ｊ　ユーザーガイド、株式会社Ｐ＆Ａ、1999、Ｐ．６，９－１２，４５－４９;異議申立 10／01099 国内図書館 桜坂ノボル、一週間でマスターする　Ｐａｉｎｔ　Ｓｈｏｐ　Ｐｒｏ　６　ｆｏｒ　Ｗｉｎｄｏｗｓ、株式会社毎日コミュニケーションズ、20000215、第１版、Ｐ．２３，６０－６２;異議申立 10／01100 その他 ＵＳ　５０１９８７３　Ａ　抄訳、米国明細書抄訳;異議申立 10／01101 国内カタログ コンパクト　コンポ　ステレオ　ロキシー　ＲＯＸＹ　Ｍ７　取扱説明書、株式会社ケンウッド、199309、Ｐ．１０，１１，３０，３２，５６，５７</t>
  </si>
  <si>
    <t>拒絶理由通知（拒絶理由の引用文献情報）（2007/03/07）特開2002-084925;拒絶理由通知（拒絶理由の引用文献情報）（2007/03/07）特開2003-178602;拒絶理由通知（拒絶理由の引用文献情報）（2007/06/08）特開2002-084925;拒絶理由通知（拒絶理由の引用文献情報）（2007/06/08）特開2002-100203;拒絶理由通知（拒絶理由の引用文献情報）（2007/06/08）特開2003-134967;拒絶理由通知（拒絶理由の引用文献情報）（2007/06/08）特開2003-178602;拒絶理由通知（拒絶理由の引用文献情報）（2007/06/08）特開昭61-039301;拒絶査定　　（拒絶査定の引用文献情報）（2007/08/31）;拒絶査定　　（拒絶査定の引用文献情報）（2007/08/31）特開2002-084925;拒絶査定　　（拒絶査定の引用文献情報）（2007/08/31）特開2002-100203;拒絶査定　　（拒絶査定の引用文献情報）（2007/08/31）特開2003-134967;拒絶査定　　（拒絶査定の引用文献情報）（2007/08/31）特開2003-178602;拒絶査定　　（拒絶査定の引用文献情報）（2007/08/31）特開2003-228755;拒絶査定　　（拒絶査定の引用文献情報）（2007/08/31）特開2003-254791;拒絶査定　　（拒絶査定の引用文献情報）（2007/08/31）特開昭61-039301;登録査定　　（登録査定の参考文献情報）（2007/12/03）特開2002-084925;登録査定　　（登録査定の参考文献情報）（2007/12/03）特開2002-100203;登録査定　　（登録査定の参考文献情報）（2007/12/03）特開2003-134967;登録査定　　（登録査定の参考文献情報）（2007/12/03）特開2003-178602;登録査定　　（登録査定の参考文献情報）（2007/12/03）特開昭61-039301;審判請求証拠（無効審判請求の引用文献情報）（2010/10/18）;審判請求証拠（無効審判請求の引用文献情報）（2010/10/18）特開2003-134967;審判請求証拠（無効審判請求の引用文献情報）（2010/10/18）特開昭61-039301;審判請求証拠（無効審判請求の引用文献情報）（2010/10/18）特開平10-208502;審判請求証拠（無効審判請求の引用文献情報）（2010/10/18）異議申立 00／00746 国内図書館 世界大百科事典　２、平凡社、1971、Ｐ．２４７－２５６;審判請求証拠（無効審判請求の引用文献情報）（2010/10/18）異議申立 00／00747 その他 米国特許第５０１９８７３号明細書抄訳;審判請求証拠（無効審判請求の引用文献情報）（2011/10/13）;審判請求証拠（無効審判請求の引用文献情報）（2011/10/13）特開2000-221058;審判請求証拠（無効審判請求の引用文献情報）（2011/10/13）特開2001-084808;審判請求証拠（無効審判請求の引用文献情報）（2011/10/13）特開2003-134967;審判請求証拠（無効審判請求の引用文献情報）（2011/10/13）特開昭61-039301;審判請求証拠（無効審判請求の引用文献情報）（2011/10/13）特開平10-208502;審判請求証拠（無効審判請求の引用文献情報）（2011/10/13）異議申立 10／01097 国内図書館 いろ　色の項、世界大百科事典、平凡社、19640930、第１版、Ｐ．２４７，２４８，２５３－２５６;審判請求証拠（無効審判請求の引用文献情報）（2011/10/13）異議申立 10／01098 国内カタログ Ｊａｓｃ　Ｐａｉｎｔ　Ｓｈｏｐ　Ｐｒｏ　６Ｊ　ユーザーガイド、株式会社Ｐ＆Ａ、1999、Ｐ．６，９－１２，４５－４９;審判請求証拠（無効審判請求の引用文献情報）（2011/10/13）異議申立 10／01099 国内図書館 桜坂ノボル、一週間でマスターする　Ｐａｉｎｔ　Ｓｈｏｐ　Ｐｒｏ　６　ｆｏｒ　Ｗｉｎｄｏｗｓ、株式会社毎日コミュニケーションズ、20000215、第１版、Ｐ．２３，６０－６２;審判請求証拠（無効審判請求の引用文献情報）（2011/10/13）異議申立 10／01100 その他 ＵＳ　５０１９８７３　Ａ　抄訳、米国明細書抄訳;審判請求証拠（無効審判請求の引用文献情報）（2011/10/13）異議申立 10／01101 国内カタログ コンパクト　コンポ　ステレオ　ロキシー　ＲＯＸＹ　Ｍ７　取扱説明書、株式会社ケンウッド、199309、Ｐ．１０，１１，３０，３２，５６，５７</t>
  </si>
  <si>
    <t>審判審判2010-800189号</t>
  </si>
  <si>
    <t>株式会社　トップ・アンド・トップ</t>
  </si>
  <si>
    <t>審判（受付）:20101019:60:審判請求書（その他の請求書・申立書を含む）;審判（発送）:20101029:20:審判番号通知;審判（発送）:20101029:22:審判官指定（変更）通知;審判（庁内）:20101029:95:予告登録通知;審判（発送）:20101104:22:審判官指定（変更）通知;審判（発送）:20101108:17:請求書副本の送達通知（答弁指令）;審判（発送）:20101108:20:審判番号通知;審判（発送）:20101108:22:審判官指定（変更）通知;審判（庁内）:20101112:3012:郵便送達報告書;審判（受付）:20110111:57:答弁書（審判事件答弁書・異議答弁書）;審判（受付）:20110111:611:訂正請求書;審判（発送）:20110202:22:審判官指定（変更）通知;審判（発送）:20110202:22:審判官指定（変更）通知;審判（発送）:20110203:171:答弁書副本の送付通知（弁駁指令）;審判（発送）:20110203:173:訂正請求副本送付通知（弁駁指令）;審判（受付）:20110307:58:弁駁書（審判事件答弁書・異議答弁書）;審判（受付）:20110307:731:住所変更届（出願人・請求人）;審判（発送）:20110331:1852:弁駁書副本の送付通知;審判（発送）:20110407:22:審判官指定（変更）通知;審判（発送）:20110407:22:審判官指定（変更）通知;審判（発送）:20110408:2892:通知書（その他）期間無;審判（発送）:20110408:2892:通知書（その他）期間無;審判（受付）:20110526:6513:口頭審理陳述要領書;審判（受付）:20110527:6513:口頭審理陳述要領書;審判（受付）:20110527:654:証人尋問申出書;審判（受付）:20110527:655:検証申出書;審判（発送）:20110601:1860:口頭審理陳述要領書副本の送付通知;審判（発送）:20110601:1860:口頭審理陳述要領書副本の送付通知;審判（発送）:20110601:1860:口頭審理陳述要領書副本の送付通知;審判（受付）:20110609:6513:口頭審理陳述要領書;審判（庁内）:20110610:309:調書;審判（発送）:20110622:03:審決;審判（発送）:20110622:03:審決;審判（庁内）:20110628:3012:郵便送達報告書;審判（庁内）:20110701:3012:郵便送達報告書;審判（庁内）:20110816:96:確定登録通知</t>
  </si>
  <si>
    <t>審判請求証拠（無効審判請求の引用文献情報）（2010/10/18）</t>
  </si>
  <si>
    <t>審判請求証拠（無効審判請求の引用文献情報）（2010/10/18）特開2003-134967</t>
  </si>
  <si>
    <t>審判請求証拠（無効審判請求の引用文献情報）（2010/10/18）特開昭61-039301</t>
  </si>
  <si>
    <t>審判請求証拠（無効審判請求の引用文献情報）（2010/10/18）特開平10-208502</t>
  </si>
  <si>
    <t>審判請求証拠（無効審判請求の引用文献情報）（2010/10/18）異議申立 00／00746 国内図書館 世界大百科事典　２、平凡社、1971、Ｐ．２４７－２５６</t>
  </si>
  <si>
    <t>審判請求証拠（無効審判請求の引用文献情報）（2010/10/18）異議申立 00／00747 その他 米国特許第５０１９８７３号明細書抄訳</t>
  </si>
  <si>
    <t>審判審判2011-800208号</t>
  </si>
  <si>
    <t>平24年（行ケ）第10174号</t>
  </si>
  <si>
    <t>審判（受付）:20111014:60:審判請求書（その他の請求書・申立書を含む）;審判（発送）:20111028:20:審判番号通知;審判（発送）:20111028:22:審判官指定（変更）通知;審判（庁内）:20111028:95:予告登録通知;審判（発送）:20111101:17:請求書副本の送達通知（答弁指令）;審判（発送）:20111101:20:審判番号通知;審判（発送）:20111101:22:審判官指定（変更）通知;審判（庁内）:20111107:3012:郵便送達報告書;審判（受付）:20120105:57:答弁書（審判事件答弁書・異議答弁書）;審判（発送）:20120130:22:審判官指定（変更）通知;審判（発送）:20120130:22:審判官指定（変更）通知;審判（発送）:20120202:171:答弁書副本の送付通知（弁駁指令）;審判（発送）:20120202:2892:通知書（その他）期間無;審判（受付）:20120302:782:上申書（被請求人・権利者）;審判（受付）:20120302:58:弁駁書（審判事件答弁書・異議答弁書）;審判（発送）:20120312:1852:弁駁書副本の送付通知;審判（発送）:20120312:232:書面審理通知書;審判（発送）:20120312:232:書面審理通知書;審判（発送）:20120321:23:審理終結通知書;審判（発送）:20120321:23:審理終結通知書;審判（発送）:20120411:03:審決;審判（発送）:20120411:03:審決;審判（庁内）:20120417:3012:郵便送達報告書;審判（庁内）:20120417:3012:郵便送達報告書;審判（庁内）:20130108:96:確定登録通知</t>
  </si>
  <si>
    <t>審判請求証拠（無効審判請求の引用文献情報）（2011/10/13）</t>
  </si>
  <si>
    <t>審判請求証拠（無効審判請求の引用文献情報）（2011/10/13）特開2000-221058</t>
  </si>
  <si>
    <t>審判請求証拠（無効審判請求の引用文献情報）（2011/10/13）特開2001-084808</t>
  </si>
  <si>
    <t>審判請求証拠（無効審判請求の引用文献情報）（2011/10/13）特開2003-134967</t>
  </si>
  <si>
    <t>審判請求証拠（無効審判請求の引用文献情報）（2011/10/13）特開昭61-039301</t>
  </si>
  <si>
    <t>審判請求証拠（無効審判請求の引用文献情報）（2011/10/13）特開平10-208502</t>
  </si>
  <si>
    <t>審判請求証拠（無効審判請求の引用文献情報）（2011/10/13）異議申立 10／01097 国内図書館 いろ　色の項、世界大百科事典、平凡社、19640930、第１版、Ｐ．２４７，２４８，２５３－２５６</t>
  </si>
  <si>
    <t>審判請求証拠（無効審判請求の引用文献情報）（2011/10/13）異議申立 10／01098 国内カタログ Ｊａｓｃ　Ｐａｉｎｔ　Ｓｈｏｐ　Ｐｒｏ　６Ｊ　ユーザーガイド、株式会社Ｐ＆Ａ、1999、Ｐ．６，９－１２，４５－４９</t>
  </si>
  <si>
    <t>審判請求証拠（無効審判請求の引用文献情報）（2011/10/13）異議申立 10／01099 国内図書館 桜坂ノボル、一週間でマスターする　Ｐａｉｎｔ　Ｓｈｏｐ　Ｐｒｏ　６　ｆｏｒ　Ｗｉｎｄｏｗｓ、株式会社毎日コミュニケーションズ、20000215、第１版、Ｐ．２３，６０－６２</t>
  </si>
  <si>
    <t>審判請求証拠（無効審判請求の引用文献情報）（2011/10/13）異議申立 10／01100 その他 ＵＳ　５０１９８７３　Ａ　抄訳、米国明細書抄訳</t>
  </si>
  <si>
    <t>審判請求証拠（無効審判請求の引用文献情報）（2011/10/13）異議申立 10／01101 国内カタログ コンパクト　コンポ　ステレオ　ロキシー　ＲＯＸＹ　Ｍ７　取扱説明書、株式会社ケンウッド、199309、Ｐ．１０，１１，３０，３２，５６，５７</t>
  </si>
  <si>
    <t>審判審判2008-800093号</t>
  </si>
  <si>
    <t>平21年（行ケ）第10049号</t>
  </si>
  <si>
    <t>審判（受付）:20080521:60:審判請求書（その他の請求書・申立書を含む）;審判（発送）:20080604:20:審判番号通知;審判（発送）:20080604:22:審判官指定（変更）通知;審判（庁内）:20080604:95:予告登録通知;審判（発送）:20080613:20:審判番号通知;審判（発送）:20080613:22:審判官指定（変更）通知;審判（発送）:20080613:22:審判官指定（変更）通知;審判（発送）:20080616:17:請求書副本の送達通知（答弁指令）;審判（庁内）:20080623:3012:郵便送達報告書;審判（受付）:20080811:57:答弁書（審判事件答弁書・異議答弁書）;審判（発送）:20080829:1851:答弁書副本の送付通知;審判（発送）:20080829:22:審判官指定（変更）通知;審判（発送）:20080829:22:審判官指定（変更）通知;審判（受付）:20080916:781:上申書（出願人・請求人）;審判（受付）:20080917:7423:代理人選任届（出願人・請求人）;審判（発送）:20081008:1858:上申書副本の送付通知;審判（受付）:20081020:781:上申書（出願人・請求人）;審判（受付）:20081024:6513:口頭審理陳述要領書;審判（受付）:20081024:6513:口頭審理陳述要領書;審判（受付）:20081029:782:上申書（被請求人・権利者）;審判（庁内）:20081029:309:調書;審判（受付）:20081104:781:上申書（出願人・請求人）;審判（発送）:20090108:1858:上申書副本の送付通知;審判（発送）:20090108:1858:上申書副本の送付通知;審判（発送）:20090108:23:審理終結通知書;審判（発送）:20090108:23:審理終結通知書;審判（発送）:20090203:03:審決;審判（発送）:20090203:03:審決;審判（庁内）:20090210:3012:郵便送達報告書;審判（庁内）:20090210:94:閲覧照会;審判（庁内）:20090212:941:閲覧貸出;審判（庁内）:20090213:3012:郵便送達報告書;審判（庁内）:20090219:942:閲覧返却;審判（庁内）:20091209:96:確定登録通知</t>
  </si>
  <si>
    <t>特願2006-31352</t>
  </si>
  <si>
    <t>特許03966892</t>
  </si>
  <si>
    <t>特開2006-116545</t>
  </si>
  <si>
    <t xml:space="preserve">B02C  18/14              </t>
  </si>
  <si>
    <t>B02C 18/14</t>
  </si>
  <si>
    <t>B02C18/14;B02C18/18;B02C18/22;B02C18/16</t>
  </si>
  <si>
    <t>B02C18/14</t>
  </si>
  <si>
    <t>B02C  18/14@AFI(JP);B02C  18/18@ALI(JP);B02C  18/22@ALI(JP);B02C  18/16@ALI(JP)</t>
  </si>
  <si>
    <t>B02C  18/14@AFI(JP)</t>
  </si>
  <si>
    <t>B02C  18/14@AFI(JP);B02C  18/16@ALI(JP);B02C  18/18@ALI(JP);B02C  18/22@ALI(JP);B02C  18/06@CFI(JP)</t>
  </si>
  <si>
    <t>河野　登夫;大西　哲夫</t>
  </si>
  <si>
    <t xml:space="preserve">(57)【要約】 【課題】メンテナンスが行ないやすく、且つ、部品点数を少なくしつつも剛性の大きな細断機を提供する。 【解決手段】左右の固定側壁９と、固定側壁９の前後部下部に渡し止められた前後の支持軸１０と、支持軸１０に前後揺動開閉自在に設けられた前後の揺動側壁１１と、左右の固定側壁９の上部前部に渡し止められた連結材１２と、固定側壁９に回転自在に渡された、回転刃２３、２４を有する回転軸１７と、前の揺動側壁１１の内側に設けられた回転刃２３、２４との協働により被処理物を細断する固定刃３２と、後の揺動側壁１１の内側に設けられたスクレーパー３８とを有し、固定刃３２とスクレーパー３８との間に回転刃２３、２４が位置するようになされている。 【選択図】図５ </t>
  </si>
  <si>
    <t xml:space="preserve">(57)【特許請求の範囲】 【請求項１】 所定間隔をあけて配された１対の固定側壁と、 両固定側壁に回転自在に渡され、回転刃を有する回転軸と、 該回転軸と平行に、両固定側壁の下側両端部に渡し止められた１対の支持軸と、 該支持軸夫々に揺動開閉自在に設けられた揺動側壁と、 一方の揺動側壁の内側に設けられ、前記回転刃との協働により被処理物を細断する固定刃と、 他方の揺動側壁の内側に設けられたスクレーパーと を有し、 前記固定刃とスクレーパーとの間に前記回転刃が位置するようになされ、 前記回転刃は、 アーム状の粗切断用回転刃と外周に鋸歯状の細断歯を有する細切断用回転刃を有し、 前記固定刃及びスクレーパーの下方に位置するようにして前記粗切断用回転刃の移動軌跡空間を囲う覆い部材が設けられ、 前記覆い部材は、 前記一方の揺動側壁に設けられた第１側部材と、 前記他方の揺動側壁に設けられた第２側部材と、 前記第１側部材と第２側部材とを繋ぎ、前記第１側部材及び第２側部材とは別体であって、着脱自在となされた中間部材と を有することを特徴とする細断機。 【請求項２】 前記回転軸の一端の内側部に左螺旋部が形成され、 前記回転軸の他端の内側部に右螺旋部が形成され、 前記左螺旋部及び右螺旋部が前記固定側壁の回転軸が嵌まる孔の内面に対向するようになされていることを特徴とする請求項１に記載の細断機。 【請求項３】 前記粗切断用回転刃の側壁には、 角孔を形成してあることを特徴とする請求項１に記載の細断機。 【請求項４】 前記固定刃及びスクレーパー夫々は、 前記一方の揺動側壁の内側及び他方の揺動側壁の内側にボルトで固定され、 該ボルトの頭部は、 上方に凸状の曲面をなしていることを特徴とする請求項１に記載の細断機。 【請求項５】 平面形状コ字状であって、平面視が相互に対向して先端側に向かって開くテーパー面を有するロック片と、 該ロック片に形成された貫通孔と、 前記固定側壁及び揺動側壁夫々に設けられ、前記テーパー面に対向する傾斜面と、 前記固定側壁に設けられ、前記貫通孔を通じて貫通される螺子を螺子嵌められる螺子孔と を備え、 前記螺子を締め付け、前記テーパー面を傾斜面に押し当てることにより前記揺動側壁を固定側壁に固定するように構成してあることを特徴とする請求項１に記載の細断機。 </t>
  </si>
  <si>
    <t>特願2002-272376の分割（44条1項）</t>
  </si>
  <si>
    <t>SFG0032733715</t>
  </si>
  <si>
    <t>審判審判2008-800093号;審判審判2008-800232号</t>
  </si>
  <si>
    <t>実公昭61-003461;特開平10-118515</t>
  </si>
  <si>
    <t>特開平10-118515;実公昭61-003461;特開2004-105863;特開2006-055797;特許03966892;特開2006-116545;異議申立 80／00895 その他 平成１９年３月７日付け拒絶理由通知書;異議申立 80／00896 その他 平成１９年４月２７日付け意見書;異議申立 80／00897 その他 平成１９年４月２７日付け手続補正書;特許03936268</t>
  </si>
  <si>
    <t>拒絶理由通知（拒絶理由の引用文献情報）（2007/03/07）特開平10-118515;拒絶理由通知（拒絶理由の引用文献情報）（2007/03/07）実公昭61-003461;登録査定　　（登録査定の参考文献情報）（2007/05/18）特開平10-118515;登録査定　　（登録査定の参考文献情報）（2007/05/18）実公昭61-003461;審判請求証拠（無効審判請求の引用文献情報）（2008/05/21）特開2004-105863;審判請求証拠（無効審判請求の引用文献情報）（2008/05/21）特開2006-055797;審判請求証拠（無効審判請求の引用文献情報）（2008/05/21）特許03966892;審判請求証拠（無効審判請求の引用文献情報）（2008/11/04）特開2004-105863;審判請求証拠（無効審判請求の引用文献情報）（2008/11/04）特開2006-116545;審判請求証拠（無効審判請求の引用文献情報）（2008/11/04）異議申立 80／00895 その他 平成１９年３月７日付け拒絶理由通知書;審判請求証拠（無効審判請求の引用文献情報）（2008/11/04）異議申立 80／00896 その他 平成１９年４月２７日付け意見書;審判請求証拠（無効審判請求の引用文献情報）（2008/11/04）異議申立 80／00897 その他 平成１９年４月２７日付け手続補正書;審判請求証拠（無効審判請求の引用文献情報）（2008/11/04）特許03936268;審判請求証拠（無効審判請求の引用文献情報）（2008/11/04）特許03966892</t>
  </si>
  <si>
    <t>審判請求証拠（無効審判請求の引用文献情報）（2008/05/21）特開2004-105863</t>
  </si>
  <si>
    <t>審判請求証拠（無効審判請求の引用文献情報）（2008/05/21）特開2006-055797</t>
  </si>
  <si>
    <t>審判請求証拠（無効審判請求の引用文献情報）（2008/05/21）特許03966892</t>
  </si>
  <si>
    <t>審判審判2008-800232号</t>
  </si>
  <si>
    <t>審判（受付）:20081105:60:審判請求書（その他の請求書・申立書を含む）;審判（発送）:20081119:20:審判番号通知;審判（発送）:20081119:22:審判官指定（変更）通知;審判（庁内）:20081119:95:予告登録通知;審判（発送）:20081125:17:請求書副本の送達通知（答弁指令）;審判（発送）:20081125:20:審判番号通知;審判（発送）:20081125:22:審判官指定（変更）通知;審判（発送）:20081125:22:審判官指定（変更）通知;審判（庁内）:20081203:3012:郵便送達報告書;審判（受付）:20090128:57:答弁書（審判事件答弁書・異議答弁書）;審判（受付）:20090204:523:手続補正書（自発・内容）;審判（発送）:20090304:1851:答弁書副本の送付通知;審判（発送）:20090304:234:手続中止通知書;審判（発送）:20090304:234:手続中止通知書;審判（発送）:20091204:22:審判官指定（変更）通知;審判（発送）:20091204:22:審判官指定（変更）通知;審判（発送）:20091211:235:手続中止解除通知書;審判（発送）:20091211:235:手続中止解除通知書;審判（発送）:20091221:23:審理終結通知書;審判（発送）:20091221:23:審理終結通知書;審判（発送）:20100114:03:審決;審判（発送）:20100114:03:審決;審判（庁内）:20100121:3012:郵便送達報告書;審判（庁内）:20100121:3012:郵便送達報告書;審判（庁内）:20100309:96:確定登録通知</t>
  </si>
  <si>
    <t>拒絶理由通知（拒絶理由の引用文献情報）（2007/03/07）特開平10-118515;拒絶理由通知（拒絶理由の引用文献情報）（2007/03/07）実公昭61-003461;登録査定　　（登録査定の参考文献情報）（2007/05/18）特開平10-118515;登録査定　　（登録査定の参考文献情報）（2007/05/18）実公昭61-003461;審判請求証拠（無効審判請求の引用文献情報）（2008/05/21）特開2004-105863;審判請求証拠（無効審判請求の引用文献情報）（2008/05/21）特開2006-055797;審判請求証拠（無効審判請求の引用文献情報）（2008/05/21）特許03966892;審判請求証拠（無効審判請求の引用文献情報）（2008/11/04）特開2004-105863;審判請求証拠（無効審判請求の引用文献情報）（2008/11/04）特開2006-116545;審判請求証拠（無効審判請求の引用文献情報）（2008/11/04）異議申立 80／00895 その他 平成１９年３月７日付け拒絶理由通知書;審判請求証拠（無効審判請求の引用文献情報）（2008/11/04）異議申立 80／00896 その他 平成１９年４月２７日付け意見書;審判請求証拠（無効審判請求の引用文献情報）（2008/11/04）異議申立 80／00897 その他 平成１９年４月２７日付け手続補正書;審判請求証拠（無効審判請求の引用文献情報）（2008/11/04）特許03936268;審判請求証拠（無効審判請求の引用文献情報）（2008/11/04）特許03966892</t>
    <phoneticPr fontId="7"/>
  </si>
  <si>
    <t>審判請求証拠（無効審判請求の引用文献情報）（2008/11/04）特開2004-105863</t>
  </si>
  <si>
    <t>審判請求証拠（無効審判請求の引用文献情報）（2008/11/04）特開2006-116545</t>
  </si>
  <si>
    <t>審判請求証拠（無効審判請求の引用文献情報）（2008/11/04）異議申立 80／00895 その他 平成１９年３月７日付け拒絶理由通知書</t>
  </si>
  <si>
    <t>審判請求証拠（無効審判請求の引用文献情報）（2008/11/04）異議申立 80／00896 その他 平成１９年４月２７日付け意見書</t>
  </si>
  <si>
    <t>審判請求証拠（無効審判請求の引用文献情報）（2008/11/04）異議申立 80／00897 その他 平成１９年４月２７日付け手続補正書</t>
  </si>
  <si>
    <t>審判請求証拠（無効審判請求の引用文献情報）（2008/11/04）特許03936268</t>
  </si>
  <si>
    <t>審判請求証拠（無効審判請求の引用文献情報）（2008/11/04）特許03966892</t>
  </si>
  <si>
    <t>審判審判2008-800196号</t>
  </si>
  <si>
    <t>日特エンジニアリング　株式会社</t>
  </si>
  <si>
    <t>訂正を認める。無効としない;訂正を認める。無効としない;特許（登録）しない（補正却下を取消し）</t>
  </si>
  <si>
    <t>2009/08/18;2011/03/09;2012/05/11</t>
  </si>
  <si>
    <t>平21年（行ケ）第10295号;平23年（行ケ）第10149号</t>
  </si>
  <si>
    <t>2009/09/25;2011/04/28</t>
  </si>
  <si>
    <t>2010/05/26;2011/12/22</t>
  </si>
  <si>
    <t>審判（受付）:20081003:60:審判請求書（その他の請求書・申立書を含む）;審判（発送）:20081017:20:審判番号通知;審判（発送）:20081017:22:審判官指定（変更）通知;審判（庁内）:20081017:95:予告登録通知;審判（受付）:20081022:7442:代理人受任届（被請求人・権利者）;審判（発送）:20081029:22:審判官指定（変更）通知;審判（発送）:20081031:17:請求書副本の送達通知（答弁指令）;審判（発送）:20081031:20:審判番号通知;審判（発送）:20081031:22:審判官指定（変更）通知;審判（庁内）:20081106:3012:郵便送達報告書;審判（受付）:20090105:57:答弁書（審判事件答弁書・異議答弁書）;審判（受付）:20090105:611:訂正請求書;審判（発送）:20090114:171:答弁書副本の送付通知（弁駁指令）;審判（発送）:20090114:173:訂正請求副本送付通知（弁駁指令）;審判（受付）:20090212:58:弁駁書（審判事件答弁書・異議答弁書）;審判（発送）:20090224:281:通知書（その他）特別送達;審判（発送）:20090224:2837:補正許否の決定;審判（発送）:20090224:2837:補正許否の決定;審判（庁内）:20090303:3012:郵便送達報告書;審判（受付）:20090324:57:答弁書（審判事件答弁書・異議答弁書）;審判（受付）:20090324:611:訂正請求書;審判（発送）:20090330:171:答弁書副本の送付通知（弁駁指令）;審判（発送）:20090330:173:訂正請求副本送付通知（弁駁指令）;審判（発送）:20090408:22:審判官指定（変更）通知;審判（発送）:20090408:22:審判官指定（変更）通知;審判（受付）:20090423:58:弁駁書（審判事件答弁書・異議答弁書）;審判（発送）:20090508:1852:弁駁書副本の送付通知;審判（庁内）:20090511:94:閲覧照会;審判（庁内）:20090513:941:閲覧貸出;審判（発送）:20090514:22:審判官指定（変更）通知;審判（発送）:20090514:22:審判官指定（変更）通知;審判（庁内）:20090515:942:閲覧返却;審判（受付）:20090604:6513:口頭審理陳述要領書;審判（受付）:20090605:6513:口頭審理陳述要領書;審判（受付）:20090609:6513:口頭審理陳述要領書;審判（庁内）:20090623:309:調書;審判（受付）:20090703:781:上申書（出願人・請求人）;審判（受付）:20090703:782:上申書（被請求人・権利者）;審判（受付）:20090703:782:上申書（被請求人・権利者）;審判（発送）:20090805:1858:上申書副本の送付通知;審判（発送）:20090805:1858:上申書副本の送付通知;審判（発送）:20090805:1858:上申書副本の送付通知;審判（発送）:20090805:23:審理終結通知書;審判（発送）:20090805:23:審理終結通知書;審判（発送）:20090827:03:審決;審判（発送）:20090827:03:審決;審判（庁内）:20090901:3012:郵便送達報告書;審判（庁内）:20090902:3012:郵便送達報告書;審判（受付）:20100615:612:訂正申立;審判（受付）:20100616:7442:代理人受任届（被請求人・権利者）;審判（受付）:20100616:7442:代理人受任届（被請求人・権利者）;審判（発送）:20100628:22:審判官指定（変更）通知;審判（発送）:20100628:22:審判官指定（変更）通知;審判（発送）:20100707:2891:通知書（その他）期間有;審判（庁内）:20100708:94:閲覧照会;審判（庁内）:20100709:941:閲覧貸出;審判（庁内）:20100712:942:閲覧返却;審判（受付）:20100715:611:訂正請求書;審判（発送）:20100726:173:訂正請求副本送付通知（弁駁指令）;審判（受付）:20100820:58:弁駁書（審判事件答弁書・異議答弁書）;審判（発送）:20100901:172:弁駁書副本の送付通知（答弁指令）;審判（受付）:20100924:57:答弁書（審判事件答弁書・異議答弁書）;審判（発送）:20101026:131:訂正拒絶理由通知書;審判（庁内）:20101027:94:閲覧照会;審判（庁内）:20101028:941:閲覧貸出;審判（庁内）:20101029:942:閲覧返却;審判（受付）:20101124:523:手続補正書（自発・内容）;審判（受付）:20101124:53:意見書;審判（発送）:20101203:1851:答弁書副本の送付通知;審判（発送）:20101203:1856:意見書副本の送付通知;審判（発送）:20101203:1857:手続補正書副本の送付通知;審判（受付）:20101222:781:上申書（出願人・請求人）;審判（発送）:20110224:1858:上申書副本の送付通知;審判（発送）:20110224:23:審理終結通知書;審判（発送）:20110224:23:審理終結通知書;審判（発送）:20110328:03:審決;審判（発送）:20110328:03:審決;審判（庁内）:20110328:28:再送;審判（庁内）:20110328:28:再送;審判（庁内）:20110331:3012:郵便送達報告書;審判（庁内）:20110401:3012:郵便送達報告書;審判（庁内）:20110412:3013:庁内書類（その他の庁内書類）;審判（庁内）:20110506:94:閲覧照会;審判（庁内）:20110510:941:閲覧貸出;審判（庁内）:20110512:942:閲覧返却;審判（発送）:20120126:22:審判官指定（変更）通知;審判（発送）:20120126:22:審判官指定（変更）通知;審判（受付）:20120322:781:上申書（出願人・請求人）;審判（発送）:20120417:1858:上申書副本の送付通知;審判（発送）:20120417:23:審理終結通知書;審判（発送）:20120417:23:審理終結通知書;審判（発送）:20120518:03:審決;審判（発送）:20120518:03:審決;審判（庁内）:20120523:3012:郵便送達報告書;審判（庁内）:20120528:3012:郵便送達報告書;審判（庁内）:20120719:96:確定登録通知</t>
  </si>
  <si>
    <t>特願2006-105177</t>
  </si>
  <si>
    <t>特許04097281</t>
  </si>
  <si>
    <t>特開2007-280015</t>
  </si>
  <si>
    <t xml:space="preserve">G06K  19/077             </t>
  </si>
  <si>
    <t>G06K 19/077</t>
  </si>
  <si>
    <t>G06K19/077;G06K19/07;B42D15/10</t>
  </si>
  <si>
    <t>G06K19/077</t>
  </si>
  <si>
    <t>G06K  19/077@AFI(JP);G06K  19/07@ALI(JP);B42D  15/10@ALN(JP)</t>
  </si>
  <si>
    <t>G06K  19/077@AFI(JP)</t>
  </si>
  <si>
    <t>G06K  19/077@AFI(JP);B42D  15/10@ALN(JP);G06K  19/07@ALI(JP);G06K  19/077@CFI(JP);B42D  15/10@CLN(JP);G06K  19/07@CLI(JP)</t>
  </si>
  <si>
    <t>G06K 19/00        K;G06K 19/00        H;B42D 15/10    521</t>
  </si>
  <si>
    <t>木幡　行雄</t>
  </si>
  <si>
    <t xml:space="preserve">(57)【要約】 【課題】低コストでコイルとＩＣチップの接続端子との電気的及び機械的に良好な接続を安定して確保すること。 【解決手段】銅電線製の巻線型コイル１の該当部位をＩＣチップ２の接続端子３の最外層のＡｕ膜３ａ上に載置した上で、その巻線型コイル１の該当部位の上から電極４を当接させ、かつ電極４に電流を流して発熱させつつ加圧した。この場合の接合対象の巻線型コイル１は線径φ７０μｍ±３μｍで、銅芯線１ｂにポリウレタンの絶縁膜１ａを施したものである。ＩＣチップ２の寸法は□１０００μｍで、その接続端子３のメタライゼーションはＴｉ－Ｗ－Ａｕで、最外層のＡｕ膜３ａの厚さは１０μｍである。加熱・加圧手段である電極４はＷ（タングステン）製で、傍熱型である。またこれを用いた溶接の条件は、溶接電圧：１．８Ｖ、通電時間：０．５秒、加圧力：８０ｇである。 【選択図】図１ </t>
  </si>
  <si>
    <t>権利放棄</t>
  </si>
  <si>
    <t xml:space="preserve">(57)【特許請求の範囲】 【請求項１】 銅（Ｃｕ）製の巻線型コイルとＩＣチップの最外層が金（Ａｕ）で構成された接続端子とを、両者の界面付近に加熱加圧によって形成したＡｕ／Ｃｕ全率固溶体を介して、接合した非接触ＩＤ識別装置用の巻線型コイルとＩＣチップとの接続構造。 【請求項２】 銅（Ｃｕ）製の巻線型コイルをＩＣチップの最外層が金（Ａｕ）で構成された接続端子に、前者を後者上に載せ、かつ前者の上から加熱しながら加圧し、両者の界面付近にＡｕ／Ｃｕ全率固溶体を形成させることにより、直接接合して、請求項１の非接触ＩＤ識別装置用の巻線型コイルとＩＣチップとの接続構造を構成することとした、非接触ＩＤ識別装置用の巻線型コイルとＩＣチップとの接続方法。 【請求項３】 前記加熱しながら加圧する操作を傍熱型抵抗溶接によって行うこととした請求項２の非接触ＩＤ識別装置用の巻線型コイルとＩＣチップとの接続方法。 【請求項４】 前記加熱しながら加圧する操作に於ける加熱温度及び加圧力を、それぞれ、前記巻線型コイルと前記ＩＣチップの接続端子との相互の界面付近にＡｕ／Ｃｕ全率固溶体を形成させ得るように実験的に決定する請求項２又は３の非接触ＩＤ識別装置用の巻線型コイルとＩＣチップとの接続方法。 【請求項５】 前記加圧を、塑性変形後の巻線型コイルの該当部位の厚さｔと変形前の線径Ｄとの比率ｔ／Ｄが、０．１を越え、かつ０．８以下となるように設定した請求項２又は３の非接触ＩＤ識別装置用の巻線型コイルとＩＣチップとの接続方法。 </t>
  </si>
  <si>
    <t>SFG0034844517</t>
  </si>
  <si>
    <t>特開2005-275802;特開2005-78268;特開平9-29424;特開平8-203232</t>
  </si>
  <si>
    <t>特開2005-078268;特開2005-275802;特開平08-203232;特開平09-029424;特開2002-092578;特開昭57-109351;異議申立 80／00768 その他 Ｔｈａｄｄｅｕｓ　Ｂ．　Ｍａｓｓａｌｓｋｉ　著、Ａｕ－Ｃｕ二元合金状態図、ＢＩＮＡＲＹ　ＡＬＬＯＹ　ＰＨＡＳＥ　ＤＩＡＧＲＡＭＳ　第２版、ＡＳＭ　Ｉｎｔｅｒｎａｔｉｏｎａｌ、1990、Ｖｏｌ．１、Ｐ３６０;特表平07-506919</t>
  </si>
  <si>
    <t>登録査定　　（登録査定の参考文献情報）（2008/02/29）特開2005-078268;登録査定　　（登録査定の参考文献情報）（2008/02/29）特開2005-275802;登録査定　　（登録査定の参考文献情報）（2008/02/29）特開平08-203232;登録査定　　（登録査定の参考文献情報）（2008/02/29）特開平09-029424;審判請求証拠（無効審判請求の引用文献情報）（2008/10/03）特開2002-092578;審判請求証拠（無効審判請求の引用文献情報）（2008/10/03）特開昭57-109351;審判請求証拠（無効審判請求の引用文献情報）（2008/10/03）異議申立 80／00768 その他 Ｔｈａｄｄｅｕｓ　Ｂ．　Ｍａｓｓａｌｓｋｉ　著、Ａｕ－Ｃｕ二元合金状態図、ＢＩＮＡＲＹ　ＡＬＬＯＹ　ＰＨＡＳＥ　ＤＩＡＧＲＡＭＳ　第２版、ＡＳＭ　Ｉｎｔｅｒｎａｔｉｏｎａｌ、1990、Ｖｏｌ．１、Ｐ３６０;審判請求証拠（無効審判請求の引用文献情報）（2008/10/03）特表平07-506919</t>
  </si>
  <si>
    <t>傍熱型抵抗溶接による直接接合</t>
  </si>
  <si>
    <t>審判請求証拠（無効審判請求の引用文献情報）（2008/10/03）特開2002-092578</t>
  </si>
  <si>
    <t>審判請求証拠（無効審判請求の引用文献情報）（2008/10/03）特開昭57-109351</t>
  </si>
  <si>
    <t>審判請求証拠（無効審判請求の引用文献情報）（2008/10/03）異議申立 80／00768 その他 Ｔｈａｄｄｅｕｓ　Ｂ．　Ｍａｓｓａｌｓｋｉ　著、Ａｕ－Ｃｕ二元合金状態図、ＢＩＮＡＲＹ　ＡＬＬＯＹ　ＰＨＡＳＥ　ＤＩＡＧＲＡＭＳ　第２版、ＡＳＭ　Ｉｎｔｅｒｎａｔｉｏｎａｌ、1990、Ｖｏｌ．１、Ｐ３６０</t>
  </si>
  <si>
    <t>審判請求証拠（無効審判請求の引用文献情報）（2008/10/03）特表平07-506919</t>
  </si>
  <si>
    <t>審判審判2010-800115号</t>
  </si>
  <si>
    <t>カトウ工機　株式会社</t>
  </si>
  <si>
    <t>平23年（行ケ）第10055号</t>
  </si>
  <si>
    <t>審判（受付）:20100709:60:審判請求書（その他の請求書・申立書を含む）;審判（発送）:20100723:20:審判番号通知;審判（発送）:20100723:22:審判官指定（変更）通知;審判（庁内）:20100723:95:予告登録通知;審判（発送）:20100729:17:請求書副本の送達通知（答弁指令）;審判（発送）:20100729:20:審判番号通知;審判（発送）:20100729:22:審判官指定（変更）通知;審判（発送）:20100729:22:審判官指定（変更）通知;審判（庁内）:20100805:3012:郵便送達報告書;審判（受付）:20100927:7442:代理人受任届（被請求人・権利者）;審判（受付）:20100927:57:答弁書（審判事件答弁書・異議答弁書）;審判（受付）:20101005:781:上申書（出願人・請求人）;審判（発送）:20101019:1851:答弁書副本の送付通知;審判（発送）:20101019:22:審判官指定（変更）通知;審判（発送）:20101019:22:審判官指定（変更）通知;審判（発送）:20101109:2892:通知書（その他）期間無;審判（発送）:20101109:2892:通知書（その他）期間無;審判（受付）:20101129:6513:口頭審理陳述要領書;審判（受付）:20101201:6513:口頭審理陳述要領書;審判（発送）:20101202:1860:口頭審理陳述要領書副本の送付通知;審判（発送）:20101206:1860:口頭審理陳述要領書副本の送付通知;審判（庁内）:20101214:309:調書;審判（発送）:20110114:03:審決;審判（発送）:20110114:03:審決;審判（庁内）:20110120:3012:郵便送達報告書;審判（庁内）:20110124:3012:郵便送達報告書;審判（庁内）:20111213:96:確定登録通知</t>
  </si>
  <si>
    <t>特願2006-129379</t>
  </si>
  <si>
    <t>特許03868474</t>
  </si>
  <si>
    <t>特開2007-301641</t>
  </si>
  <si>
    <t xml:space="preserve">B23Q   5/04              </t>
  </si>
  <si>
    <t>B23Q  5/04</t>
  </si>
  <si>
    <t>B23Q5/04</t>
  </si>
  <si>
    <t>B23Q   5/04@AFI(JP);B23Q   3/12@ALI(JP);B23C   3/12@ALN(JP)</t>
  </si>
  <si>
    <t>B23Q   5/04@AFI(JP)</t>
  </si>
  <si>
    <t>B23Q   5/04@AFI(JP);B23C   3/12@ALN(JP);B23Q   3/12@ALI(JP);B23Q   5/00@CFI(JP);B23C   3/12@CLN(JP);B23Q   3/00@CLI(JP)</t>
  </si>
  <si>
    <t>B23Q  5/04    520 Z</t>
  </si>
  <si>
    <t>飯田　昭夫;江間　路子</t>
  </si>
  <si>
    <t xml:space="preserve">【要約】 【課題】回転する刃具の傾動動作を常にスムーズに行うと共に、傾動状態から直線状態への復元性が向上し、ワークの各種加工面の加工を良好に行うことができる加工工具を提供する。 【解決手段】ケース３内の下部には傾動ケース４が軸線に対し傾動可能に配設され、傾動ケース４内にはホルダー６が第４ベアリング４５を介して回転自在に配設される。吸収ロッド２２の下端部とホルダー６の上端部は相互に自在継手ロッド５により連結され、自在継手ロッド５の外周部のケース３内に、多数の傾動支持ピン３２を下方に向けて且つばね部材により付勢して突出させてなる傾動支持ピン装置３０が配設される。傾動支持ピン装置３０の傾動支持ピン３２の先端は、傾動ケース４の上部に設けた受圧板４１に当接し、自在継手ロッド５は、吸収ロッド２２の下部と連結された第１自在継手部５１と、ホルダーの上部と連結される第２自在継手部５２とを中間軸の上部と下部に設けている。 【選択図】図２ </t>
  </si>
  <si>
    <t xml:space="preserve">(57)【特許請求の範囲】 【請求項１】 工作機械の主軸にシャンクを着脱自在に取り付け、該主軸の回転により該シャンクおよびホルダーに装着した刃具を回転駆動すると共に、 該シャンクに対し該ホルダーおよび刃具を傾動させて加工を行う加工工具において、 該シャンクの下端部外側にベアリングを介してケースが取り付けられ、該シャンクの下端軸心部に設けた軸孔に吸収ロッドが軸方向に摺動可能に配設され、該吸収ロッドと該シャンク間には該吸収ロッドを軸方向に付勢する吸収ばねが配設され、該ケース内の下部には傾動ケースが軸線に対し傾動可能に配設され、該傾動ケース内にはホルダーがベアリングを介して回転自在に配設され、該ホルダー内には先端に工具用のチャック部を設けた摺動ホルダーが軸方向に摺動可能に配設され、該ホルダーと該摺動ホルダー間には該摺動ホルダーを軸方向に付勢するばね部材が配設され、前記吸収ロッドの下端部と該ホルダーの上端部は相互に自在継手ロッドにより連結され、該自在継手ロッドの外周部の該ケース内に、多数の傾動支持ピンを下方に向けて且つばね部材により付勢して突出させてなる傾動支持ピン装置が配設され、 該傾動支持ピン装置の傾動支持ピンの先端は、該傾動ケースの上部に設けた受圧板に当接し、該自在継手ロッドは、吸収ロッドの下部と連結された第１自在継手部と、ホルダーの上部と連結される第２自在継手部とを中間軸の上部と下部に設けて構成され、 第１自在継手部は、吸収ロッドに対し円周全方向に傾動可能で且つ軸方向に摺動可能に連結され、第２自在継手部はホルダーに対し円周全方向に傾動可能で且つ軸方向に摺動可能に連結され、 該第１自在継手部の先端中央に形成された嵌入穴に１個の金属球が転動可能に嵌入されると共に、該吸収ロッド側の下端部中央に設けられた受入れ凹部に該金属球が係合し、第２自在継手部の先端中央に形成された嵌入穴に１個の金属球が転動可能に嵌入されると共に、該ホルダー側の上端部中央に設けられた受入れ凹部に該金属球が係合し、 該自在継手ロッドが該吸収ロッド及び該ホルダーに対し直線状態のとき、両側の該金属球が両側の該受入れ凹部に係合した状態を保持し、該自在継手ロッドが該吸収ロッド及び該ホルダーに対し傾動したとき、少なくとも何れか一方の該金属球が受入れ凹部の略中央から外側寄りに移動し、傾動荷重を外されて該ホルダーが傾動状態から直線姿勢に戻る際、該金属球が該外側寄りから該受入れ凹部の略中央に移動することを特徴とする加工工具。 【請求項２】 前記傾動支持ピン装置は、円環状に形成されたピンケース内に多数の傾動支持ピンがその先端を下方に突出させて円周上に配設されると共に、各傾動支持ピンがばね部材により下方に付勢されて構成され、傾動支持ピン装置が回動自在のフリー状態でケース内に配設されたことを特徴とする請求項１記載の加工工具。 【請求項３】 前記傾動支持ピン装置の上側に、ボールベアリングがフリー状態で回転自在に配設されたことを特徴とする請求項１記載の加工工具。 【請求項４】 前記ケース内のボールベアリングの上側に、高さ調整用の調整ナットが螺合され、該調整ナットのねじ込みによりボールベアリングの上側空間の隙間幅を調整可能としたことを特徴とする請求項１記載の加工工具。 【請求項５】 前記自在継手ロッドの中間軸に、円盤部が形成され、前記第１自在継手部の先端部下寄りと第２自在継手部の下端部上寄りに、半球状凸部が突設されると共に、該吸収ロッドとホルダーの継手凹部内に、該半球状凸部が嵌合する溝部が軸方向に形成されたことを特徴とする請求項１記載の加工工具。 【請求項６】 前記傾動ケースは、前記ケース内で球面滑り軸受を介して所定の角度範囲内で傾動可能に配設されたことを特徴とする請求項１記載の加工工具。 【請求項７】 前記ホルダーは、傾動ケース内で少なくとも２個のニードルベアリングを含む複数のベアリングを介して回転自在に配設されたことを特徴とする請求項１記載の加工工具。 【請求項８】 前記シャンクが該工作機械の主軸に装着された際、該工作機械の固定部に係合して該ケースを位置決めして静止させる位置決め係合部が前記ケースの側部に設けられ、該位置決め係合部は、位置決めピンが該ケースから側方に突出した保持部に、上下方向に摺動可能に且つばね部材により上方に付勢されて保持され、該位置決めピンの外周におねじ部が形成され、該おねじ部に調整ナットが螺合して装着されると共に、該調整ナットの外周部に回り止めキーが、その先端を該シャンクの下部に取り付けたオリエンテーションリングの係合部に係合可能に、該調整ナットの回転を許容して取り付けられ、調整ナットの回転操作により位置決めピン及び回り止めキーを上下動させることを特徴とする請求項１記載の加工工具。 </t>
  </si>
  <si>
    <t>SFG0033991741</t>
  </si>
  <si>
    <t>審判審判2010-800115号;審判審判2011-800144号</t>
  </si>
  <si>
    <t>実開昭53-055049;特開平01-255720;特開平08-184324;実開平05-063740;特開平04-111736;実開平05-026239</t>
  </si>
  <si>
    <t>特開平01-255720;特開平04-111736;特開平08-184324;実全昭53-055049;実開平05-026239;実開平05-063740;特開2002-326183;特開2005-016084;特開2005-349549;特開平07-068482;特開平07-269581;特開平11-303774;異議申立 00／00466 その他 平成２２年２月２４付け判決書、知財高裁　平成２１年（ネ）第１００１７号事件;実全平04-005333;実全平04-005334;実全平04-005335;特開2002-353299;特開2003-170383;特開2003-194145;特公平06-065453;異議申立 10／00803 その他 スーパーフィニッシュマルチミル、証拠物の外観、箱の写真;異議申立 10／00804 その他 商品の特徴（スーパーフィニッシュマルチミル）、司工機ホームページ、司工機株式会社、20110217;異議申立 10／00805 その他 商品の寸法及び注意事項（ＳＦＭ７－Ｍ）、司工機ホームページ、司工機株式会社、20110217;異議申立 10／00806 その他 領収書、20110131;異議申立 10／00807 その他 Ｘ線ＣＴ検査報告書、20100304;異議申立 10／00808 その他 証拠物の写真;異議申立 10／00809 その他 平成２１年（ネ）第１００１７号特許を受ける権利の確認等請求控訴事件、証拠説明書、20091029;異議申立 10／00810 その他 平成２１年（ネ）第１００１７号、証人尋問調書、知的財産高等裁判所第２部;異議申立 10／00811 その他 陳述書　（２）、20080918;異議申立 10／00812 国内カタログ バリ取りホルダー最終試作品の図面、カトウ工機;異議申立 10／00813 その他 平成１９年（ワ）第１２６５５号　特許を受ける権利の確認等請求事件、準備書面　（１）、被告訴訟代理人、20070821;異議申立 10／00814 その他 平成２１年（ネ）第１００１７号　特許を受ける権利の確認等請求控訴事件、判決書、知的財産高等裁判所第２部、20100224;異議申立 10／00815 その他 お知らせ、司工機ホームページ、司工機株式会社、20110204;異議申立 10／00816 その他 平成２１年（ネ）第１００１７号、証人尋問調書、知的財産高等裁判所第２部;異議申立 10／00817 その他 通知書、カトウ工機株式会社、20060331;異議申立 10／00818 その他 Ｒ型ラジアルボール盤用タップ自動調芯タイプ、証拠物の写真;異議申立 10／00819 国内カタログ Ｒ型ラジアルボール盤用タップ自動調芯タイプ、製品カタログ、カトウ工機株式会社、Ａ．ＣＡＴ．Ｎｏ．９２１０－ＩＶ、Ｐ．３４;異議申立 10／00820 国内カタログ Ｒ２５、設計図面、カトウ工機株式会社;異議申立 10／00821 その他 カトウ工機株式会社、閉鎖事項全部証明書、20110328;実公昭55-041447</t>
  </si>
  <si>
    <t>先行技術調査（先行技術調査結果の参考文献情報）（2006/07/14）特開平01-255720;先行技術調査（先行技術調査結果の参考文献情報）（2006/07/14）特開平04-111736;先行技術調査（先行技術調査結果の参考文献情報）（2006/07/14）特開平08-184324;先行技術調査（先行技術調査結果の参考文献情報）（2006/07/14）実全昭53-055049;先行技術調査（先行技術調査結果の参考文献情報）（2006/07/14）実開平05-026239;先行技術調査（先行技術調査結果の参考文献情報）（2006/07/14）実開平05-063740;登録査定　　（登録査定の参考文献情報）（2006/09/05）特開平01-255720;登録査定　　（登録査定の参考文献情報）（2006/09/05）特開平04-111736;登録査定　　（登録査定の参考文献情報）（2006/09/05）特開平08-184324;登録査定　　（登録査定の参考文献情報）（2006/09/05）実全昭53-055049;登録査定　　（登録査定の参考文献情報）（2006/09/05）実開平05-026239;登録査定　　（登録査定の参考文献情報）（2006/09/05）実開平05-063740;審判請求証拠（無効審判請求の引用文献情報）（2010/07/09）特開2002-326183;審判請求証拠（無効審判請求の引用文献情報）（2010/07/09）特開2005-016084;審判請求証拠（無効審判請求の引用文献情報）（2010/07/09）特開2005-349549;審判請求証拠（無効審判請求の引用文献情報）（2010/07/09）特開平07-068482;審判請求証拠（無効審判請求の引用文献情報）（2010/07/09）特開平07-269581;審判請求証拠（無効審判請求の引用文献情報）（2010/07/09）特開平11-303774;審判請求証拠（無効審判請求の引用文献情報）（2010/07/09）異議申立 00／00466 その他 平成２２年２月２４付け判決書、知財高裁　平成２１年（ネ）第１００１７号事件;審判請求証拠（無効審判請求の引用文献情報）（2010/07/09）実全平04-005333;審判請求証拠（無効審判請求の引用文献情報）（2010/07/09）実全平04-005334;審判請求証拠（無効審判請求の引用文献情報）（2010/07/09）実全平04-005335;審判請求証拠（無効審判請求の引用文献情報）（2011/08/24）特開2002-353299;審判請求証拠（無効審判請求の引用文献情報）（2011/08/24）特開2003-170383;審判請求証拠（無効審判請求の引用文献情報）（2011/08/24）特開2003-194145;審判請求証拠（無効審判請求の引用文献情報）（2011/08/24）特開2005-349549;審判請求証拠（無効審判請求の引用文献情報）（2011/08/24）特公平06-065453;審判請求証拠（無効審判請求の引用文献情報）（2011/08/24）異議申立 10／00803 その他 スーパーフィニッシュマルチミル、証拠物の外観、箱の写真;審判請求証拠（無効審判請求の引用文献情報）（2011/08/24）異議申立 10／00804 その他 商品の特徴（スーパーフィニッシュマルチミル）、司工機ホームページ、司工機株式会社、20110217;審判請求証拠（無効審判請求の引用文献情報）（2011/08/24）異議申立 10／00805 その他 商品の寸法及び注意事項（ＳＦＭ７－Ｍ）、司工機ホームページ、司工機株式会社、20110217;審判請求証拠（無効審判請求の引用文献情報）（2011/08/24）異議申立 10／00806 その他 領収書、20110131;審判請求証拠（無効審判請求の引用文献情報）（2011/08/24）異議申立 10／00807 その他 Ｘ線ＣＴ検査報告書、20100304;審判請求証拠（無効審判請求の引用文献情報）（2011/08/24）異議申立 10／00808 その他 証拠物の写真;審判請求証拠（無効審判請求の引用文献情報）（2011/08/24）異議申立 10／00809 その他 平成２１年（ネ）第１００１７号特許を受ける権利の確認等請求控訴事件、証拠説明書、20091029;審判請求証拠（無効審判請求の引用文献情報）（2011/08/24）異議申立 10／00810 その他 平成２１年（ネ）第１００１７号、証人尋問調書、知的財産高等裁判所第２部;審判請求証拠（無効審判請求の引用文献情報）（2011/08/24）異議申立 10／00811 その他 陳述書　（２）、20080918;審判請求証拠（無効審判請求の引用文献情報）（2011/08/24）異議申立 10／00812 国内カタログ バリ取りホルダー最終試作品の図面、カトウ工機;審判請求証拠（無効審判請求の引用文献情報）（2011/08/24）異議申立 10／00813 その他 平成１９年（ワ）第１２６５５号　特許を受ける権利の確認等請求事件、準備書面　（１）、被告訴訟代理人、20070821;審判請求証拠（無効審判請求の引用文献情報）（2011/08/24）異議申立 10／00814 その他 平成２１年（ネ）第１００１７号　特許を受ける権利の確認等請求控訴事件、判決書、知的財産高等裁判所第２部、20100224;審判請求証拠（無効審判請求の引用文献情報）（2011/08/24）異議申立 10／00815 その他 お知らせ、司工機ホームページ、司工機株式会社、20110204;審判請求証拠（無効審判請求の引用文献情報）（2011/08/24）異議申立 10／00816 その他 平成２１年（ネ）第１００１７号、証人尋問調書、知的財産高等裁判所第２部;審判請求証拠（無効審判請求の引用文献情報）（2011/08/24）異議申立 10／00817 その他 通知書、カトウ工機株式会社、20060331;審判請求証拠（無効審判請求の引用文献情報）（2011/08/24）異議申立 10／00818 その他 Ｒ型ラジアルボール盤用タップ自動調芯タイプ、証拠物の写真;審判請求証拠（無効審判請求の引用文献情報）（2011/08/24）異議申立 10／00819 国内カタログ Ｒ型ラジアルボール盤用タップ自動調芯タイプ、製品カタログ、カトウ工機株式会社、Ａ．ＣＡＴ．Ｎｏ．９２１０－ＩＶ、Ｐ．３４;審判請求証拠（無効審判請求の引用文献情報）（2011/08/24）異議申立 10／00820 国内カタログ Ｒ２５、設計図面、カトウ工機株式会社;審判請求証拠（無効審判請求の引用文献情報）（2011/08/24）異議申立 10／00821 その他 カトウ工機株式会社、閉鎖事項全部証明書、20110328;審判請求証拠（無効審判請求の引用文献情報）（2011/08/24）実全平04-005333;審判請求証拠（無効審判請求の引用文献情報）（2011/08/24）実公昭55-041447</t>
    <phoneticPr fontId="7"/>
  </si>
  <si>
    <t>審判請求証拠（無効審判請求の引用文献情報）（2010/07/09）特開2002-326183</t>
  </si>
  <si>
    <t>審判請求証拠（無効審判請求の引用文献情報）（2010/07/09）特開2005-016084</t>
  </si>
  <si>
    <t>審判請求証拠（無効審判請求の引用文献情報）（2010/07/09）特開2005-349549</t>
  </si>
  <si>
    <t>審判請求証拠（無効審判請求の引用文献情報）（2010/07/09）特開平07-068482</t>
  </si>
  <si>
    <t>審判請求証拠（無効審判請求の引用文献情報）（2010/07/09）特開平07-269581</t>
  </si>
  <si>
    <t>審判請求証拠（無効審判請求の引用文献情報）（2010/07/09）特開平11-303774</t>
  </si>
  <si>
    <t>審判請求証拠（無効審判請求の引用文献情報）（2010/07/09）異議申立 00／00466 その他 平成２２年２月２４付け判決書、知財高裁　平成２１年（ネ）第１００１７号事件</t>
  </si>
  <si>
    <t>審判請求証拠（無効審判請求の引用文献情報）（2010/07/09）実全平04-005333</t>
  </si>
  <si>
    <t>審判請求証拠（無効審判請求の引用文献情報）（2010/07/09）実全平04-005334</t>
  </si>
  <si>
    <t>審判請求証拠（無効審判請求の引用文献情報）（2010/07/09）実全平04-005335</t>
  </si>
  <si>
    <t>審判審判2011-800144号</t>
  </si>
  <si>
    <t>審判（受付）:20110824:60:審判請求書（その他の請求書・申立書を含む）;審判（発送）:20110907:20:審判番号通知;審判（発送）:20110907:22:審判官指定（変更）通知;審判（庁内）:20110907:95:予告登録通知;審判（発送）:20110912:17:請求書副本の送達通知（答弁指令）;審判（発送）:20110912:20:審判番号通知;審判（発送）:20110912:22:審判官指定（変更）通知;審判（発送）:20110912:22:審判官指定（変更）通知;審判（庁内）:20110920:3012:郵便送達報告書;審判（受付）:20110930:7442:代理人受任届（被請求人・権利者）;審判（受付）:20111114:7442:代理人受任届（被請求人・権利者）;審判（受付）:20111114:57:答弁書（審判事件答弁書・異議答弁書）;審判（発送）:20111122:1851:答弁書副本の送付通知;審判（発送）:20111124:22:審判官指定（変更）通知;審判（発送）:20111124:22:審判官指定（変更）通知;審判（受付）:20111205:782:上申書（被請求人・権利者）;審判（発送）:20111212:2892:通知書（その他）期間無;審判（発送）:20111216:2892:通知書（その他）期間無;審判（庁内）:20111216:28:再送;審判（受付）:20120118:6513:口頭審理陳述要領書;審判（受付）:20120118:6513:口頭審理陳述要領書;審判（発送）:20120123:1860:口頭審理陳述要領書副本の送付通知;審判（発送）:20120123:1860:口頭審理陳述要領書副本の送付通知;審判（庁内）:20120125:302:応対記録;審判（庁内）:20120127:302:応対記録;審判（受付）:20120131:782:上申書（被請求人・権利者）;審判（受付）:20120131:6513:口頭審理陳述要領書;審判（庁内）:20120202:309:調書;審判（庁内）:20120203:308:受領書;審判（発送）:20120206:2892:通知書（その他）期間無;審判（発送）:20120206:2892:通知書（その他）期間無;審判（発送）:20120208:22:審判官指定（変更）通知;審判（発送）:20120208:22:審判官指定（変更）通知;審判（受付）:20120210:6513:口頭審理陳述要領書;審判（受付）:20120210:655:検証申出書;審判（受付）:20120216:782:上申書（被請求人・権利者）;審判（発送）:20120217:1860:口頭審理陳述要領書副本の送付通知;審判（発送）:20120217:2892:通知書（その他）期間無;審判（発送）:20120217:2892:通知書（その他）期間無;審判（発送）:20120221:1858:上申書副本の送付通知;審判（発送）:20120223:22:審判官指定（変更）通知;審判（発送）:20120223:22:審判官指定（変更）通知;審判（受付）:20120224:6513:口頭審理陳述要領書;審判（受付）:20120224:655:検証申出書;審判（受付）:20120227:782:上申書（被請求人・権利者）;審判（発送）:20120228:1850:副本の送付通知;審判（発送）:20120228:1860:口頭審理陳述要領書副本の送付通知;審判（発送）:20120301:1858:上申書副本の送付通知;審判（発送）:20120302:22:審判官指定（変更）通知;審判（発送）:20120302:22:審判官指定（変更）通知;審判（庁内）:20120305:94:閲覧照会;審判（庁内）:20120305:941:閲覧貸出;審判（発送）:20120306:2892:通知書（その他）期間無;審判（発送）:20120306:2892:通知書（その他）期間無;審判（庁内）:20120307:942:閲覧返却;審判（受付）:20120308:781:上申書（出願人・請求人）;審判（発送）:20120312:22:審判官指定（変更）通知;審判（発送）:20120312:22:審判官指定（変更）通知;審判（発送）:20120313:1858:上申書副本の送付通知;審判（受付）:20120314:6513:口頭審理陳述要領書;審判（発送）:20120319:1860:口頭審理陳述要領書副本の送付通知;審判（発送）:20120326:2892:通知書（その他）期間無;審判（発送）:20120326:2892:通知書（その他）期間無;審判（受付）:20120329:6513:口頭審理陳述要領書;審判（発送）:20120402:1860:口頭審理陳述要領書副本の送付通知;審判（庁内）:20120418:309:調書;審判（発送）:20120427:03:審決;審判（発送）:20120427:03:審決;審判（庁内）:20120507:3012:郵便送達報告書;審判（庁内）:20120508:3012:郵便送達報告書;審判（庁内）:20120622:96:確定登録通知</t>
  </si>
  <si>
    <t>先行技術調査（先行技術調査結果の参考文献情報）（2006/07/14）特開平01-255720;先行技術調査（先行技術調査結果の参考文献情報）（2006/07/14）特開平04-111736;先行技術調査（先行技術調査結果の参考文献情報）（2006/07/14）特開平08-184324;先行技術調査（先行技術調査結果の参考文献情報）（2006/07/14）実全昭53-055049;先行技術調査（先行技術調査結果の参考文献情報）（2006/07/14）実開平05-026239;先行技術調査（先行技術調査結果の参考文献情報）（2006/07/14）実開平05-063740;登録査定　　（登録査定の参考文献情報）（2006/09/05）特開平01-255720;登録査定　　（登録査定の参考文献情報）（2006/09/05）特開平04-111736;登録査定　　（登録査定の参考文献情報）（2006/09/05）特開平08-184324;登録査定　　（登録査定の参考文献情報）（2006/09/05）実全昭53-055049;登録査定　　（登録査定の参考文献情報）（2006/09/05）実開平05-026239;登録査定　　（登録査定の参考文献情報）（2006/09/05）実開平05-063740;審判請求証拠（無効審判請求の引用文献情報）（2010/07/09）特開2002-326183;審判請求証拠（無効審判請求の引用文献情報）（2010/07/09）特開2005-016084;審判請求証拠（無効審判請求の引用文献情報）（2010/07/09）特開2005-349549;審判請求証拠（無効審判請求の引用文献情報）（2010/07/09）特開平07-068482;審判請求証拠（無効審判請求の引用文献情報）（2010/07/09）特開平07-269581;審判請求証拠（無効審判請求の引用文献情報）（2010/07/09）特開平11-303774;審判請求証拠（無効審判請求の引用文献情報）（2010/07/09）異議申立 00／00466 その他 平成２２年２月２４付け判決書、知財高裁　平成２１年（ネ）第１００１７号事件;審判請求証拠（無効審判請求の引用文献情報）（2010/07/09）実全平04-005333;審判請求証拠（無効審判請求の引用文献情報）（2010/07/09）実全平04-005334;審判請求証拠（無効審判請求の引用文献情報）（2010/07/09）実全平04-005335;審判請求証拠（無効審判請求の引用文献情報）（2011/08/24）特開2002-353299;審判請求証拠（無効審判請求の引用文献情報）（2011/08/24）特開2003-170383;審判請求証拠（無効審判請求の引用文献情報）（2011/08/24）特開2003-194145;審判請求証拠（無効審判請求の引用文献情報）（2011/08/24）特開2005-349549;審判請求証拠（無効審判請求の引用文献情報）（2011/08/24）特公平06-065453;審判請求証拠（無効審判請求の引用文献情報）（2011/08/24）異議申立 10／00803 その他 スーパーフィニッシュマルチミル、証拠物の外観、箱の写真;審判請求証拠（無効審判請求の引用文献情報）（2011/08/24）異議申立 10／00804 その他 商品の特徴（スーパーフィニッシュマルチミル）、司工機ホームページ、司工機株式会社、20110217;審判請求証拠（無効審判請求の引用文献情報）（2011/08/24）異議申立 10／00805 その他 商品の寸法及び注意事項（ＳＦＭ７－Ｍ）、司工機ホームページ、司工機株式会社、20110217;審判請求証拠（無効審判請求の引用文献情報）（2011/08/24）異議申立 10／00806 その他 領収書、20110131;審判請求証拠（無効審判請求の引用文献情報）（2011/08/24）異議申立 10／00807 その他 Ｘ線ＣＴ検査報告書、20100304;審判請求証拠（無効審判請求の引用文献情報）（2011/08/24）異議申立 10／00808 その他 証拠物の写真;審判請求証拠（無効審判請求の引用文献情報）（2011/08/24）異議申立 10／00809 その他 平成２１年（ネ）第１００１７号特許を受ける権利の確認等請求控訴事件、証拠説明書、20091029;審判請求証拠（無効審判請求の引用文献情報）（2011/08/24）異議申立 10／00810 その他 平成２１年（ネ）第１００１７号、証人尋問調書、知的財産高等裁判所第２部;審判請求証拠（無効審判請求の引用文献情報）（2011/08/24）異議申立 10／00811 その他 陳述書　（２）、20080918;審判請求証拠（無効審判請求の引用文献情報）（2011/08/24）異議申立 10／00812 国内カタログ バリ取りホルダー最終試作品の図面、カトウ工機;審判請求証拠（無効審判請求の引用文献情報）（2011/08/24）異議申立 10／00813 その他 平成１９年（ワ）第１２６５５号　特許を受ける権利の確認等請求事件、準備書面　（１）、被告訴訟代理人、20070821;審判請求証拠（無効審判請求の引用文献情報）（2011/08/24）異議申立 10／00814 その他 平成２１年（ネ）第１００１７号　特許を受ける権利の確認等請求控訴事件、判決書、知的財産高等裁判所第２部、20100224;審判請求証拠（無効審判請求の引用文献情報）（2011/08/24）異議申立 10／00815 その他 お知らせ、司工機ホームページ、司工機株式会社、20110204;審判請求証拠（無効審判請求の引用文献情報）（2011/08/24）異議申立 10／00816 その他 平成２１年（ネ）第１００１７号、証人尋問調書、知的財産高等裁判所第２部;審判請求証拠（無効審判請求の引用文献情報）（2011/08/24）異議申立 10／00817 その他 通知書、カトウ工機株式会社、20060331;審判請求証拠（無効審判請求の引用文献情報）（2011/08/24）異議申立 10／00818 その他 Ｒ型ラジアルボール盤用タップ自動調芯タイプ、証拠物の写真;審判請求証拠（無効審判請求の引用文献情報）（2011/08/24）異議申立 10／00819 国内カタログ Ｒ型ラジアルボール盤用タップ自動調芯タイプ、製品カタログ、カトウ工機株式会社、Ａ．ＣＡＴ．Ｎｏ．９２１０－ＩＶ、Ｐ．３４;審判請求証拠（無効審判請求の引用文献情報）（2011/08/24）異議申立 10／00820 国内カタログ Ｒ２５、設計図面、カトウ工機株式会社;審判請求証拠（無効審判請求の引用文献情報）（2011/08/24）異議申立 10／00821 その他 カトウ工機株式会社、閉鎖事項全部証明書、20110328;審判請求証拠（無効審判請求の引用文献情報）（2011/08/24）実全平04-005333;審判請求証拠（無効審判請求の引用文献情報）（2011/08/24）実公昭55-041447</t>
  </si>
  <si>
    <t>審判請求証拠（無効審判請求の引用文献情報）（2011/08/24）特開2002-353299</t>
  </si>
  <si>
    <t>審判請求証拠（無効審判請求の引用文献情報）（2011/08/24）特開2003-170383</t>
  </si>
  <si>
    <t>審判請求証拠（無効審判請求の引用文献情報）（2011/08/24）特開2003-194145</t>
  </si>
  <si>
    <t>審判請求証拠（無効審判請求の引用文献情報）（2011/08/24）特開2005-349549</t>
  </si>
  <si>
    <t>審判請求証拠（無効審判請求の引用文献情報）（2011/08/24）特公平06-065453</t>
  </si>
  <si>
    <t>審判請求証拠（無効審判請求の引用文献情報）（2011/08/24）異議申立 10／00803 その他 スーパーフィニッシュマルチミル、証拠物の外観、箱の写真</t>
  </si>
  <si>
    <t>審判請求証拠（無効審判請求の引用文献情報）（2011/08/24）異議申立 10／00804 その他 商品の特徴（スーパーフィニッシュマルチミル）、司工機ホームページ、司工機株式会社、20110217</t>
  </si>
  <si>
    <t>審判請求証拠（無効審判請求の引用文献情報）（2011/08/24）異議申立 10／00805 その他 商品の寸法及び注意事項（ＳＦＭ７－Ｍ）、司工機ホームページ、司工機株式会社、20110217</t>
  </si>
  <si>
    <t>審判請求証拠（無効審判請求の引用文献情報）（2011/08/24）異議申立 10／00806 その他 領収書、20110131</t>
  </si>
  <si>
    <t>審判請求証拠（無効審判請求の引用文献情報）（2011/08/24）異議申立 10／00807 その他 Ｘ線ＣＴ検査報告書、20100304</t>
  </si>
  <si>
    <t>審判請求証拠（無効審判請求の引用文献情報）（2011/08/24）異議申立 10／00808 その他 証拠物の写真</t>
  </si>
  <si>
    <t>審判請求証拠（無効審判請求の引用文献情報）（2011/08/24）異議申立 10／00809 その他 平成２１年（ネ）第１００１７号特許を受ける権利の確認等請求控訴事件、証拠説明書、20091029</t>
  </si>
  <si>
    <t>審判請求証拠（無効審判請求の引用文献情報）（2011/08/24）異議申立 10／00810 その他 平成２１年（ネ）第１００１７号、証人尋問調書、知的財産高等裁判所第２部</t>
  </si>
  <si>
    <t>審判請求証拠（無効審判請求の引用文献情報）（2011/08/24）異議申立 10／00811 その他 陳述書　（２）、20080918</t>
  </si>
  <si>
    <t>審判請求証拠（無効審判請求の引用文献情報）（2011/08/24）異議申立 10／00812 国内カタログ バリ取りホルダー最終試作品の図面、カトウ工機</t>
  </si>
  <si>
    <t>審判請求証拠（無効審判請求の引用文献情報）（2011/08/24）異議申立 10／00813 その他 平成１９年（ワ）第１２６５５号　特許を受ける権利の確認等請求事件、準備書面　（１）、被告訴訟代理人、20070821</t>
  </si>
  <si>
    <t>審判請求証拠（無効審判請求の引用文献情報）（2011/08/24）異議申立 10／00814 その他 平成２１年（ネ）第１００１７号　特許を受ける権利の確認等請求控訴事件、判決書、知的財産高等裁判所第２部、20100224</t>
  </si>
  <si>
    <t>審判請求証拠（無効審判請求の引用文献情報）（2011/08/24）異議申立 10／00815 その他 お知らせ、司工機ホームページ、司工機株式会社、20110204</t>
  </si>
  <si>
    <t>審判請求証拠（無効審判請求の引用文献情報）（2011/08/24）異議申立 10／00816 その他 平成２１年（ネ）第１００１７号、証人尋問調書、知的財産高等裁判所第２部</t>
  </si>
  <si>
    <t>審判請求証拠（無効審判請求の引用文献情報）（2011/08/24）異議申立 10／00817 その他 通知書、カトウ工機株式会社、20060331</t>
  </si>
  <si>
    <t>審判請求証拠（無効審判請求の引用文献情報）（2011/08/24）異議申立 10／00818 その他 Ｒ型ラジアルボール盤用タップ自動調芯タイプ、証拠物の写真</t>
  </si>
  <si>
    <t>審判請求証拠（無効審判請求の引用文献情報）（2011/08/24）異議申立 10／00819 国内カタログ Ｒ型ラジアルボール盤用タップ自動調芯タイプ、製品カタログ、カトウ工機株式会社、Ａ．ＣＡＴ．Ｎｏ．９２１０－ＩＶ、Ｐ．３４</t>
  </si>
  <si>
    <t>審判請求証拠（無効審判請求の引用文献情報）（2011/08/24）異議申立 10／00820 国内カタログ Ｒ２５、設計図面、カトウ工機株式会社</t>
  </si>
  <si>
    <t>審判請求証拠（無効審判請求の引用文献情報）（2011/08/24）異議申立 10／00821 その他 カトウ工機株式会社、閉鎖事項全部証明書、20110328</t>
  </si>
  <si>
    <t>審判請求証拠（無効審判請求の引用文献情報）（2011/08/24）実全平04-005333</t>
  </si>
  <si>
    <t>審判請求証拠（無効審判請求の引用文献情報）（2011/08/24）実公昭55-041447</t>
  </si>
  <si>
    <t>審判取消2008-030338号</t>
  </si>
  <si>
    <t>審判（受付）:20081128:60:審判請求書（その他の請求書・申立書を含む）;審判（発送）:20090121:116:手続補正指令書（請求）（審判長）;審判（発送）:20090121:22:審判官指定（変更）通知;審判（受付）:20090220:51:手続補正書（方式）;審判（受付）:20100702:876:早期審理に関する事情説明書;審判（庁内）:20100709:305:早期審理に関する報告書;審判（発送）:20100714:22:審判官指定（変更）通知;審判（発送）:20100825:13:拒絶理由通知書;審判（受付）:20101025:53:意見書;審判（発送）:20101201:22:審判官指定（変更）通知;審判（発送）:20101215:03:審決</t>
  </si>
  <si>
    <t>特願2006-168918</t>
  </si>
  <si>
    <t>特許04657158</t>
  </si>
  <si>
    <t>特開2007-330683</t>
  </si>
  <si>
    <t xml:space="preserve">A47C  17/04              </t>
  </si>
  <si>
    <t>A47C 17/04</t>
  </si>
  <si>
    <t>A47C17/04;A47C16/02</t>
  </si>
  <si>
    <t>A47C17/04</t>
  </si>
  <si>
    <t>A47C  17/04@AFI(JP)</t>
  </si>
  <si>
    <t>A47C  17/04@AFI(JP);A47C  16/02@ALI(JP);A47C  17/00@CFI(JP);A47C  16/00@CLI(JP)</t>
  </si>
  <si>
    <t xml:space="preserve">(57)【要約】 【課題】状況に合わせて利用形態を変化させることによって多様な状況に対応することを可能にすると共に快適に利用できるようにする。 【解決手段】幅３Ｌ奥行きＬの座面を有するソファー本体２と、座面と同じ高さの幅Ｌ奥行きＬのクッション載置面を有するソファー本体２と別体の足置き台３と、幅Ｌ奥行きＬの二つの第一の座クッション４と、幅２Ｌ奥行きＬの第二の座クッション５とを有するようにした。 【選択図】図２ </t>
  </si>
  <si>
    <t xml:space="preserve">(57)【特許請求の範囲】 【請求項１】 幅２Ｌ奥行きＬの座面を有するソファー本体と、前記座面と同じ高さの幅Ｌ奥行きＬのクッション載置面を有する前記ソファー本体と別体の足置き台と、幅Ｌ奥行きＬの第一の座クッションと、幅２Ｌ奥行きＬの第二の座クッションとを有し、前記第二の座クッションを前記ソファー本体の座面に載置すると共に前記第一の座クッションを前記足置き台のクッション載置面に載置して通常のソファー及びこれと別体のスツールとして利用すること、並びに、前記第一の座クッションを前記ソファー本体の座面に載置すると共に前記第二の座クッションを前記通常のソファーとして利用する場合の載置の方向から９０度回転させて前記ソファー本体の座面の残りの部分と前記足置き台のクッション載置面とに亘って載置して通常のソファー及び足置き台付きソファーとして利用することが可能であることを特徴とするソファー。 【請求項２】 幅３Ｌ奥行きＬの座面を有するソファー本体と、前記座面と同じ高さの幅Ｌ奥行きＬのクッション載置面を有する前記ソファー本体と別体の足置き台と、幅Ｌ奥行きＬの二つの第一の座クッションと、幅２Ｌ奥行きＬの第二の座クッションとを有し、前記第一の座クッション一つと前記第二の座クッションとを前記ソファー本体の座面に載置すると共に前記第一の座クッションを前記足置き台のクッション載置面に載置して通常のソファー及びこれと別体のスツールとして利用すること、並びに、前記第一の座クッション二つを前記ソファー本体の座面に載置すると共に前記第二の座クッションを前記通常のソファーとして利用する場合の載置の方向から９０度回転させて前記ソファー本体の座面の残りの部分と前記足置き台のクッション載置面とに亘って載置して通常のソファー及び足置き台付きソファーとして利用することが可能であることを特徴とするソファー。 </t>
  </si>
  <si>
    <t>SFG0035209260</t>
  </si>
  <si>
    <t>審判取消2008-030338号;審判審判2011-800138号</t>
  </si>
  <si>
    <t>実開昭48-47417;実開昭60-189241;実開昭61-116551</t>
  </si>
  <si>
    <t>softimus2005／2006,softimus,2005年12月28日受入,28頁</t>
  </si>
  <si>
    <t>審引用／抽論 80／37118 外国カタログ ｓｏｆｔｉｍｕｓ　２００５｜２００６、ｓｏｆｔｉｍｕｓ、20051228、１８頁;審引用／抽論 80／37122 国内図書館 ＩＮＴＥＲＧＯ　Ｗｏｏｄｅｎ　Ｓｏｆａ、20051228;実全昭48-047417;特開2004-174087;実全昭61-116551;異議申立 10／00790 その他 証明書、フランスベッド株式会社、20110602;異議申立 10／00791 その他 ＣＥＲＴＩＦＩＣＡＴＥ、ＳＡＬＡＭＡＮＤＥＲ　ＥＮＴＥＲＰＲＩＳＥＳ　ＬＩＭＩＴＥＤ、20110609;異議申立 10／00792 国内カタログ 各社　概要、ＥＳＴＩＣ　ＯＲＩＧＩＮ　ＧＲＯＵＰ　ＣＯＭＰＡＮＹ　ＰＲＯＦＩＬＥ;異議申立 10／00793 国内カタログ ＥＳＴＩＣ　商品カタログ;異議申立 10／00794 その他 警告書、株式会社エスティック、20100303;異議申立 10／00795 その他 通告書、株式会社エスティック、20110311;異議申立 10／00796 外国カタログ ＭＡＲＬＯＷＥ　ＩＩ、Ｓｏｆａｘ　Ｓｈａｎｇｈａｉ　Ｃｏ．，Ｌｔｄ　商品カタログ;異議申立 10／00797 その他 陳述書、福村八十八、20110803;異議申立 10／00798 その他 証明書;異議申立 10／00799 国内カタログ Ｅ－ＣＵＢＥ商品紹介;異議申立 10／00800 国内カタログ Ｅ－ＣＵＢＥ　４１３、ＩＤＣ大塚　商品カタログ</t>
  </si>
  <si>
    <t>拒絶理由通知（拒絶理由の引用文献情報）（2008/07/17）審引用／抽論 80／37118 外国カタログ ｓｏｆｔｉｍｕｓ　２００５｜２００６、ｓｏｆｔｉｍｕｓ、20051228、１８頁;拒絶理由通知（拒絶理由の引用文献情報）（2008/07/17）審引用／抽論 80／37122 国内図書館 ＩＮＴＥＲＧＯ　Ｗｏｏｄｅｎ　Ｓｏｆａ、20051228;拒絶理由通知（拒絶理由の引用文献情報）（2008/07/17）実全昭48-047417;先行技術調査（先行技術調査結果の参考文献情報）（2008/07/17）特開2004-174087;先行技術調査（先行技術調査結果の参考文献情報）（2008/07/17）実全昭61-116551;拒絶査定　　（拒絶査定の引用文献情報）（2008/10/27）審引用／抽論 80／37118 外国カタログ ｓｏｆｔｉｍｕｓ　２００５｜２００６、ｓｏｆｔｉｍｕｓ、20051228、１８頁;拒絶査定　　（拒絶査定の引用文献情報）（2008/10/27）審引用／抽論 80／37122 国内図書館 ＩＮＴＥＲＧＯ　Ｗｏｏｄｅｎ　Ｓｏｆａ、20051228;拒絶査定　　（拒絶査定の引用文献情報）（2008/10/27）実全昭48-047417;審判請求証拠（無効審判請求の引用文献情報）（2011/08/04）異議申立 10／00790 その他 証明書、フランスベッド株式会社、20110602;審判請求証拠（無効審判請求の引用文献情報）（2011/08/04）異議申立 10／00791 その他 ＣＥＲＴＩＦＩＣＡＴＥ、ＳＡＬＡＭＡＮＤＥＲ　ＥＮＴＥＲＰＲＩＳＥＳ　ＬＩＭＩＴＥＤ、20110609;審判請求証拠（無効審判請求の引用文献情報）（2011/08/04）異議申立 10／00792 国内カタログ 各社　概要、ＥＳＴＩＣ　ＯＲＩＧＩＮ　ＧＲＯＵＰ　ＣＯＭＰＡＮＹ　ＰＲＯＦＩＬＥ;審判請求証拠（無効審判請求の引用文献情報）（2011/08/04）異議申立 10／00793 国内カタログ ＥＳＴＩＣ　商品カタログ;審判請求証拠（無効審判請求の引用文献情報）（2011/08/04）異議申立 10／00794 その他 警告書、株式会社エスティック、20100303;審判請求証拠（無効審判請求の引用文献情報）（2011/08/04）異議申立 10／00795 その他 通告書、株式会社エスティック、20110311;審判請求証拠（無効審判請求の引用文献情報）（2011/08/04）異議申立 10／00796 外国カタログ ＭＡＲＬＯＷＥ　ＩＩ、Ｓｏｆａｘ　Ｓｈａｎｇｈａｉ　Ｃｏ．，Ｌｔｄ　商品カタログ;審判請求証拠（無効審判請求の引用文献情報）（2011/08/04）異議申立 10／00797 その他 陳述書、福村八十八、20110803;審判請求証拠（無効審判請求の引用文献情報）（2011/08/04）異議申立 10／00798 その他 証明書;審判請求証拠（無効審判請求の引用文献情報）（2011/08/04）異議申立 10／00799 国内カタログ Ｅ－ＣＵＢＥ商品紹介;審判請求証拠（無効審判請求の引用文献情報）（2011/08/04）異議申立 10／00800 国内カタログ Ｅ－ＣＵＢＥ　４１３、ＩＤＣ大塚　商品カタログ</t>
  </si>
  <si>
    <t>審判審判2011-800138号</t>
  </si>
  <si>
    <t>株式会社エステイツク</t>
  </si>
  <si>
    <t>審判（受付）:20110805:60:審判請求書（その他の請求書・申立書を含む）;審判（発送）:20110819:20:審判番号通知;審判（発送）:20110819:22:審判官指定（変更）通知;審判（庁内）:20110825:95:予告登録通知;審判（受付）:20110829:781:上申書（出願人・請求人）;審判（発送）:20110901:17:請求書副本の送達通知（答弁指令）;審判（発送）:20110901:20:審判番号通知;審判（発送）:20110901:22:審判官指定（変更）通知;審判（庁内）:20110906:3012:郵便送達報告書;審判（発送）:20111117:22:審判官指定（変更）通知;審判（発送）:20111117:22:審判官指定（変更）通知;審判（発送）:20111208:23:審理終結通知書;審判（発送）:20111208:23:審理終結通知書;審判（発送）:20111228:03:審決;審判（発送）:20111228:03:審決;審判（庁内）:20120105:3012:郵便送達報告書;審判（庁内）:20120110:3012:郵便送達報告書;審判（庁内）:20120227:96:確定登録通知</t>
  </si>
  <si>
    <t>審判請求証拠（無効審判請求の引用文献情報）（2011/08/04）異議申立 10／00790 その他 証明書、フランスベッド株式会社、20110602</t>
  </si>
  <si>
    <t>審判請求証拠（無効審判請求の引用文献情報）（2011/08/04）異議申立 10／00791 その他 ＣＥＲＴＩＦＩＣＡＴＥ、ＳＡＬＡＭＡＮＤＥＲ　ＥＮＴＥＲＰＲＩＳＥＳ　ＬＩＭＩＴＥＤ、20110609</t>
  </si>
  <si>
    <t>審判請求証拠（無効審判請求の引用文献情報）（2011/08/04）異議申立 10／00792 国内カタログ 各社　概要、ＥＳＴＩＣ　ＯＲＩＧＩＮ　ＧＲＯＵＰ　ＣＯＭＰＡＮＹ　ＰＲＯＦＩＬＥ</t>
  </si>
  <si>
    <t>審判請求証拠（無効審判請求の引用文献情報）（2011/08/04）異議申立 10／00793 国内カタログ ＥＳＴＩＣ　商品カタログ</t>
  </si>
  <si>
    <t>審判請求証拠（無効審判請求の引用文献情報）（2011/08/04）異議申立 10／00794 その他 警告書、株式会社エスティック、20100303</t>
  </si>
  <si>
    <t>審判請求証拠（無効審判請求の引用文献情報）（2011/08/04）異議申立 10／00795 その他 通告書、株式会社エスティック、20110311</t>
  </si>
  <si>
    <t>審判請求証拠（無効審判請求の引用文献情報）（2011/08/04）異議申立 10／00796 外国カタログ ＭＡＲＬＯＷＥ　ＩＩ、Ｓｏｆａｘ　Ｓｈａｎｇｈａｉ　Ｃｏ．，Ｌｔｄ　商品カタログ</t>
  </si>
  <si>
    <t>審判請求証拠（無効審判請求の引用文献情報）（2011/08/04）異議申立 10／00797 その他 陳述書、福村八十八、20110803</t>
  </si>
  <si>
    <t>審判請求証拠（無効審判請求の引用文献情報）（2011/08/04）異議申立 10／00798 その他 証明書</t>
  </si>
  <si>
    <t>審判請求証拠（無効審判請求の引用文献情報）（2011/08/04）異議申立 10／00799 国内カタログ Ｅ－ＣＵＢＥ商品紹介</t>
  </si>
  <si>
    <t>審判請求証拠（無効審判請求の引用文献情報）（2011/08/04）異議申立 10／00800 国内カタログ Ｅ－ＣＵＢＥ　４１３、ＩＤＣ大塚　商品カタログ</t>
  </si>
  <si>
    <t>審判審判2008-800069号</t>
  </si>
  <si>
    <t>大塚化学　株式会社</t>
  </si>
  <si>
    <t>2008/12/25;2009/12/01</t>
  </si>
  <si>
    <t>平21年（行ケ）第10027号</t>
  </si>
  <si>
    <t>審判（受付）:20080418:60:審判請求書（その他の請求書・申立書を含む）;審判（発送）:20080509:20:審判番号通知;審判（発送）:20080509:22:審判官指定（変更）通知;審判（庁内）:20080509:95:予告登録通知;審判（発送）:20080515:20:審判番号通知;審判（発送）:20080515:22:審判官指定（変更）通知;審判（発送）:20080516:17:請求書副本の送達通知（答弁指令）;審判（庁内）:20080523:3012:郵便送達報告書;審判（受付）:20080714:57:答弁書（審判事件答弁書・異議答弁書）;審判（発送）:20080718:22:審判官指定（変更）通知;審判（発送）:20080718:22:審判官指定（変更）通知;審判（発送）:20080729:1851:答弁書副本の送付通知;審判（発送）:20080815:22:審判官指定（変更）通知;審判（発送）:20080815:22:審判官指定（変更）通知;審判（受付）:20080916:7442:代理人受任届（被請求人・権利者）;審判（庁内）:20080917:94:閲覧照会;審判（庁内）:20080918:941:閲覧貸出;審判（庁内）:20080922:942:閲覧返却;審判（受付）:20081007:6513:口頭審理陳述要領書;審判（受付）:20081007:6513:口頭審理陳述要領書;審判（庁内）:20081009:309:調書;審判（受付）:20081110:782:上申書（被請求人・権利者）;審判（発送）:20081205:1858:上申書副本の送付通知;審判（発送）:20081205:23:審理終結通知書;審判（発送）:20081205:23:審理終結通知書;審判（発送）:20090107:03:審決;審判（発送）:20090107:03:審決;審判（庁内）:20090114:3012:郵便送達報告書;審判（庁内）:20090114:3012:郵便送達報告書;審判（発送）:20090515:22:審判官指定（変更）通知;審判（発送）:20090515:22:審判官指定（変更）通知;審判（発送）:20090515:2891:通知書（その他）期間有;審判（受付）:20090525:611:訂正請求書;審判（発送）:20090601:173:訂正請求副本送付通知（弁駁指令）;審判（受付）:20091102:55:受継申立（届）書;審判（受付）:20091102:781:上申書（出願人・請求人）;審判（発送）:20091119:1858:上申書副本の送付通知;審判（発送）:20091119:23:審理終結通知書;審判（発送）:20091119:23:審理終結通知書;審判（発送）:20091210:03:審決;審判（発送）:20091210:03:審決;審判（庁内）:20091215:3012:郵便送達報告書;審判（庁内）:20091217:3012:郵便送達報告書;審判（庁内）:20100202:96:確定登録通知</t>
  </si>
  <si>
    <t>特願2006-179688</t>
  </si>
  <si>
    <t>特許03897181</t>
  </si>
  <si>
    <t>特開2007-038660</t>
  </si>
  <si>
    <t xml:space="preserve">C09K   3/00              </t>
  </si>
  <si>
    <t>B27K  5/00;B32B 21/02;B32B 27/18;C09K  3/00;B01J 20/22</t>
  </si>
  <si>
    <t>B27K  5/00</t>
  </si>
  <si>
    <t>C09K3/00;B27K5/00;C09J161/00;C09J191/06;B32B21/02;B32B27/18</t>
  </si>
  <si>
    <t>C09K3/00</t>
  </si>
  <si>
    <t>B27K   5/00@AFI(JP);B32B  21/02@ALI(JP);B32B  27/18@ALI(JP);C09K   3/00@ALI(JP);B01J  20/22@ALI(JP)</t>
  </si>
  <si>
    <t>B27K   5/00@AFI(JP)</t>
  </si>
  <si>
    <t>C09K   3/00@AFI(JP);B27K   5/00@ALI(JP);B32B  21/02@ALN(JP);B32B  27/18@ALN(JP);C09J 161/00@ALI(JP);C09J 191/06@ALI(JP);C09K   3/00@CFI(JP);B27K   5/00@CLI(JP);B32B  21/00@CLN(JP);B32B  27/18@CLN(JP);C09J 161/00@CLI(JP);C09J 191/00@CLI(JP)</t>
  </si>
  <si>
    <t>C09K   3/00@AFI(JP);B27K   5/00@ALI(JP);B32B  21/02@ALN(JP);B32B  27/18@ALN(JP);C09J 161/00@ALI(JP);C09J 191/06@ALI(JP)</t>
  </si>
  <si>
    <t>C09K   3/00@AFI(JP)</t>
  </si>
  <si>
    <t>B27K  5/00        E;B32B 21/02;B01J 20/22        C;C09K  3/00        S;B32B 27/18        F;C09J161/00;C09J191/06</t>
  </si>
  <si>
    <t>C09K  3/00        S;B27K  5/00        E;C09J161/00;C09J191/06;B32B 21/02;B32B 27/18        F</t>
  </si>
  <si>
    <t>2B230 AA30;2B230 BA04;2B230 CA01;2B230 CA14;2B230 CA20;2B230 EA03;2B230 EB02;4F100 AA07A;4F100 AA07B;4F100 AA07C;4F100 AH03A;4F100 AH03B;4F100 AH03C;4F100 AH10A;4F100 AH10B;4F100 AH10C;4F100 AJ11A;4F100 AJ11B;4F100 AJ11C;4F100 AK04A;4F100 AK04B;4F100 AK04C;4F100 AK36;4F100 AL05A;4F100 AL05B;4F100 AL05C;4F100 AP00A;4F100 AP00B;4F100 AP00C;4F100 BA03;4F100 BA06;4F100 BA10A;4F100 BA10C;4F100 BA25;4F100 CA25A;4F100 CA25B;4F100 CA25C;4F100 CB00A;4F100 CB00B;4F100 CB00C;4F100 DE01A;4F100 DE01B;4F100 DE01C;4F100 EC01;4F100 EC012;4F100 EH61;4F100 EH612;4F100 EJ17;4F100 EJ171;4F100 EJ42;4F100 EJ422;4F100 GB08;4F100 JA04A;4F100 JA04B;4F100 JA04C;4F100 JB06A;4F100 JB06B;4F100 JB06C;4F100 JC00;4F100 JD14;4F100 JD15A;4F100 JD15B;4F100 JD15C;4F100 JL04;4F100 YY00A;4F100 YY00B;4F100 YY00C;4G066 AA47B;4G066 AB05B;4G066 AB10B;4G066 BA09;4G066 CA52;4G066 DA10;4J040 LA02;4J040 HC15;4J040 HC19;4J040 MA08;4J040 HB24;4J040 HB25;4J040 JA03;4J040 BA182;4J040 EB111;4J040 EK032;4J040 HA256</t>
  </si>
  <si>
    <t>池田　誉司;石本　健一</t>
  </si>
  <si>
    <t>宮崎　伊章;中川　信治;的場　照久</t>
  </si>
  <si>
    <t>アルデヒド類捕集剤、木質材料接着用セット及び木質板の製造方法</t>
  </si>
  <si>
    <t xml:space="preserve">(57)【要約】 【課題】木質材料とホルムアルデヒド系接着剤を用いて木質板を製造する際に、アルデヒド類捕集剤を用いる場合、当該アルデヒド類捕集剤が吸湿性を有する場合、木質板がその水分を吸収して膨張してしまうこと。 【解決手段】常温で粉末或いは粒状のアルデヒド類捕集剤に少なくとも一種類の撥水性化合物を含有させる。若しくは、（１）ホルムアルデヒド系接着剤と（２）常温で粉末或いは粒状であるアルデヒド類捕集用化合物を含有するアルデヒド類捕集剤と（３）常温で粉末或いは粒状である撥水性化合物とからなる木質材料接着用セットを熱圧成型工程に先立って木質材料に添加・分散させて使用することである。 【選択図】なし </t>
  </si>
  <si>
    <t>特願2005-197538</t>
  </si>
  <si>
    <t xml:space="preserve">(57)【特許請求の範囲】 【請求項１】 木質材料中或いは接着剤中に添加、分散して使用するアルデヒド類捕集剤であって、 前記アルデヒド類捕集剤は、 少なくとも１種類以上の常温で粉末或いは粒状であるアルデヒド類捕集用化合物と 少なくとも１種類以上の常温で粉末或いは粒状である撥水性化合物とを含有することを特徴とするアルデヒド類捕集剤。 【請求項２】 前記撥水性化合物は、その融点が４０～１４０℃のワックス類である請求項１記載のアルデヒド類捕集剤。 【請求項３】 前記ワックス類が、カルナバワックス，モンタンワックス，カスターワックス，パラフィンワックス，マイクロクリスタリンワックス、油脂硬化油またはポリエチレンワックスのいずれかである請求項２記載のアルデヒド類捕集剤。 【請求項４】 前記ワックス類が、パラフィンワックスまたは油脂硬化油である請求項２記載のアルデヒド類捕集剤。 【請求項５】 前記アルデヒド類捕集用化合物が、重亜硫酸塩類、亜硫酸塩、尿素類またはヒドラジド類のいずれかの化合物である請求項１～４のいずれかの項に記載されたアルデヒド類捕集剤。 【請求項６】 前記アルデヒド類捕集用化合物が、亜硫酸水素ナトリウム，亜硫酸水素カリウム，ピロ亜硫酸ナトリウムまたはピロ亜硫酸カリウムのいずれかの化合物である請求項１～４のいずれかの項に記載されたアルデヒド類捕集剤。 【請求項７】 前記アルデヒド類捕集剤中に、前記撥水性化合物が５～８０重量％含まれている請求項１～６のいずれかの項に記載されたアルデヒド類捕集剤。 【請求項８】 木質材料を接着して木質板を製造するに際して用いる木質材料接着用セットであって、 当該セットは、少なくとも （１）ホルムアルデヒド系接着剤と （２）少なくとも１種類以上の常温で粉末或いは粒状のアルデヒド類捕集用化合物を含有するアルデヒド類捕集剤と （３）少なくとも１種類以上の常温で粉末或いは粒状である撥水性化合物とからなるものである 木質材料接着用セット。 【請求項９】 前記撥水性化合物は、その融点が４０～１４０℃のワックス類である請求項８記載の木質材料接着用セット。 【請求項１０】 前記ワックス類が、カルナバワックス，モンタンワックス，カスターワックス，パラフィンワックス，マイクロクリスタリンワックス、油脂硬化油またはポリエチレンワックスのいずれかである請求項９記載の木質材料接着用セット。 【請求項１１】 前記ワックス類が、パラフィンワックスまたは油脂硬化油である請求項９記載の木質材料接着用セット。 【請求項１２】 前記アルデヒド類捕集用化合物が、重亜硫酸塩類、亜硫酸塩、尿素類またはヒドラジド類のいずれかの化合物である請求項８～１１のいずれかの項に記載された木質材料接着用セット。 【請求項１３】 前記アルデヒド類捕集用化合物が、亜硫酸水素ナトリウム，亜硫酸水素カリウム，ピロ亜硫酸ナトリウムまたはピロ亜硫酸カリウムのいずれかの化合物である請求項８～１１のいずれかの項に記載された木質材料接着用セット。 【請求項１４】 少なくとも、接着剤、常温で粉末或いは粒状のアルデヒド類捕集用化合物及び常温で粉末或いは粒状の撥水性化合物を添加された木質材料が、接着されてなる木質板。 【請求項１５】 ホルムアルデヒド系接着剤と、常温で粉末或いは粒状であるアルデヒド類捕集用化合物と、常温で粉末或いは粒状の撥水性化合物とを木質材料に添加する添加工程と、 前記木質材料に圧力を与えながら加熱することにより、前記木質材料が接着されて木質板となる熱圧成型工程とを少なくとも有する木質板の製造方法。 【請求項１６】 前記添加工程において、前記木質材料に添加する撥水性化合物とアルデヒド捕集剤の添加比率が５／９５～８０／２０（重量比）である請求項１５記載の木質板の製造方法。 </t>
  </si>
  <si>
    <t>SFG0034052571</t>
  </si>
  <si>
    <t>AU2006266920A;AU2006266920B;BRPI0612549A;CA02610163A;CN101175832A;E0200800053A;E000013599B;EP1900788A;ID48000012A;特開2007-038659;特許03942106;特開2007-038660;特許03897181;特開2007-038661;特許04229333;特開2007-083729;KR20080024107A;MY00146602A;NZ00563262A;TH00088487A;US2009130474;WO2007004507A;ZA200710046A</t>
  </si>
  <si>
    <t>審判審判2008-800069号;審判審判2009-390036号</t>
  </si>
  <si>
    <t>特開平05-287253;特開平10-119010;特開2004-306436;特開昭49-066804;特開昭48-048532;特開2005-111701</t>
  </si>
  <si>
    <t>特開2005-111701;特開2004-306436;特開昭48-048532;特開昭49-066804;特開平05-287253;特開平10-119010;特開2001-149456;特開2002-035098;特開2002-187757;特開2002-301706;特開2004-168983;特開2005-119202;特開平10-309779;異議申立 80／00280 国内雑誌 パラフィン前処理・粉末フェノール樹脂接着剤使用パーティクルボードの強度・耐水性能に関する研究、甲第４号証　北海道立林産試験場報、第２巻　第２号、Ｐ．２９－３４;異議申立 80／00281 国内雑誌 甲第６号証　木材工業便覧、社団法人　日本木材加工技術協会、19520305、Ｐ．４６０－４６９</t>
  </si>
  <si>
    <t>拒絶理由通知（拒絶理由の引用文献情報）（2006/09/27）特開2005-111701;先行技術調査（先行技術調査結果の参考文献情報）（2006/09/27）特開2004-306436;先行技術調査（先行技術調査結果の参考文献情報）（2006/09/27）特開昭48-048532;先行技術調査（先行技術調査結果の参考文献情報）（2006/09/27）特開昭49-066804;先行技術調査（先行技術調査結果の参考文献情報）（2006/09/27）特開平05-287253;先行技術調査（先行技術調査結果の参考文献情報）（2006/09/27）特開平10-119010;登録査定　　（登録査定の参考文献情報）（2006/11/30）特開2004-306436;登録査定　　（登録査定の参考文献情報）（2006/11/30）特開2005-111701;登録査定　　（登録査定の参考文献情報）（2006/11/30）特開昭48-048532;登録査定　　（登録査定の参考文献情報）（2006/11/30）特開昭49-066804;登録査定　　（登録査定の参考文献情報）（2006/11/30）特開平05-287253;登録査定　　（登録査定の参考文献情報）（2006/11/30）特開平10-119010;審判請求証拠（無効審判請求の引用文献情報）（2008/04/16）特開2001-149456;審判請求証拠（無効審判請求の引用文献情報）（2008/04/16）特開2002-035098;審判請求証拠（無効審判請求の引用文献情報）（2008/04/16）特開2002-187757;審判請求証拠（無効審判請求の引用文献情報）（2008/04/16）特開2002-301706;審判請求証拠（無効審判請求の引用文献情報）（2008/04/16）特開2004-168983;審判請求証拠（無効審判請求の引用文献情報）（2008/04/16）特開2005-119202;審判請求証拠（無効審判請求の引用文献情報）（2008/04/16）特開平10-119010;審判請求証拠（無効審判請求の引用文献情報）（2008/04/16）特開平10-309779;審判請求証拠（無効審判請求の引用文献情報）（2008/04/16）異議申立 80／00280 国内雑誌 パラフィン前処理・粉末フェノール樹脂接着剤使用パーティクルボードの強度・耐水性能に関する研究、甲第４号証　北海道立林産試験場報、第２巻　第２号、Ｐ．２９－３４;審判請求証拠（無効審判請求の引用文献情報）（2008/04/16）異議申立 80／00281 国内雑誌 甲第６号証　木材工業便覧、社団法人　日本木材加工技術協会、19520305、Ｐ．４６０－４６９</t>
  </si>
  <si>
    <t>アルデヒド;ワツクス;カルナバ;モンタン;カスタ－;パラフイン;マイクロクリスタリン;ポリエチレン;添加;常温;化合物;分散;木質;捕集剤;粒状;撥水性;接着剤;融点;粉末;材料</t>
  </si>
  <si>
    <t>審判請求証拠（無効審判請求の引用文献情報）（2008/04/16）特開2001-149456</t>
  </si>
  <si>
    <t>審判請求証拠（無効審判請求の引用文献情報）（2008/04/16）特開2002-035098</t>
  </si>
  <si>
    <t>審判請求証拠（無効審判請求の引用文献情報）（2008/04/16）特開2002-187757</t>
  </si>
  <si>
    <t>審判請求証拠（無効審判請求の引用文献情報）（2008/04/16）特開2002-301706</t>
  </si>
  <si>
    <t>審判請求証拠（無効審判請求の引用文献情報）（2008/04/16）特開2004-168983</t>
  </si>
  <si>
    <t>審判請求証拠（無効審判請求の引用文献情報）（2008/04/16）特開2005-119202</t>
  </si>
  <si>
    <t>審判請求証拠（無効審判請求の引用文献情報）（2008/04/16）特開平10-119010</t>
  </si>
  <si>
    <t>審判請求証拠（無効審判請求の引用文献情報）（2008/04/16）特開平10-309779</t>
  </si>
  <si>
    <t>審判請求証拠（無効審判請求の引用文献情報）（2008/04/16）異議申立 80／00280 国内雑誌 パラフィン前処理・粉末フェノール樹脂接着剤使用パーティクルボードの強度・耐水性能に関する研究、甲第４号証　北海道立林産試験場報、第２巻　第２号、Ｐ．２９－３４</t>
  </si>
  <si>
    <t>審判請求証拠（無効審判請求の引用文献情報）（2008/04/16）異議申立 80／00281 国内雑誌 甲第６号証　木材工業便覧、社団法人　日本木材加工技術協会、19520305、Ｐ．４６０－４６９</t>
  </si>
  <si>
    <t>審判審判2009-390036号</t>
  </si>
  <si>
    <t>一方社油脂工業　株式会社</t>
  </si>
  <si>
    <t>審判（受付）:20090319:60:審判請求書（その他の請求書・申立書を含む）;審判（発送）:20090403:20:審判番号通知;審判（庁内）:20090406:95:予告登録通知;審判（発送）:20090408:22:審判官指定（変更）通知;審判（発送）:20090408:234:手続中止通知書;審判（庁内）:20090527:9611:請求取下登録</t>
  </si>
  <si>
    <t>審判審判2009-800008号</t>
  </si>
  <si>
    <t>コ／エス　ホ・イ・エム・ピー・ピー</t>
  </si>
  <si>
    <t>審判（受付）:20090113:60:審判請求書（その他の請求書・申立書を含む）;審判（発送）:20090123:20:審判番号通知;審判（発送）:20090123:22:審判官指定（変更）通知;審判（庁内）:20090130:95:予告登録通知;審判（発送）:20090408:22:審判官指定（変更）通知;審判（発送）:20090520:17:請求書副本の送達通知（答弁指令）;審判（発送）:20090520:20:審判番号通知;審判（発送）:20090520:22:審判官指定（変更）通知;審判（庁内）:20090526:3012:郵便送達報告書;審判（受付）:20090818:611:訂正請求書;審判（受付）:20090819:57:答弁書（審判事件答弁書・異議答弁書）;審判（発送）:20090826:173:訂正請求副本送付通知（弁駁指令）;審判（発送）:20090826:1851:答弁書副本の送付通知;審判（受付）:20091016:58:弁駁書（審判事件答弁書・異議答弁書）;審判（受付）:20091027:781:上申書（出願人・請求人）;審判（発送）:20091126:22:審判官指定（変更）通知;審判（発送）:20091126:22:審判官指定（変更）通知;審判（発送）:20091127:1852:弁駁書副本の送付通知;審判（発送）:20091127:1858:上申書副本の送付通知;審判（発送）:20091202:234:手続中止通知書;審判（発送）:20091202:234:手続中止通知書;審判（発送）:20100721:235:手続中止解除通知書;審判（発送）:20100721:235:手続中止解除通知書;審判（発送）:20100721:281:通知書（その他）特別送達;審判（発送）:20100721:2837:補正許否の決定;審判（発送）:20100721:2837:補正許否の決定;審判（庁内）:20100727:3012:郵便送達報告書;審判（受付）:20100804:611:訂正請求書;審判（受付）:20100805:57:答弁書（審判事件答弁書・異議答弁書）;審判（発送）:20100813:1851:答弁書副本の送付通知;審判（発送）:20100813:1855:訂正請求書副本の送付通知;審判（発送）:20100929:22:審判官指定（変更）通知;審判（発送）:20100929:22:審判官指定（変更）通知;審判（発送）:20100929:2892:通知書（その他）期間無;審判（発送）:20100929:2892:通知書（その他）期間無;審判（受付）:20101104:6513:口頭審理陳述要領書;審判（受付）:20101110:6513:口頭審理陳述要領書;審判（発送）:20101111:1860:口頭審理陳述要領書副本の送付通知;審判（発送）:20101112:1860:口頭審理陳述要領書副本の送付通知;審判（受付）:20101122:781:上申書（出願人・請求人）;審判（庁内）:20101122:309:調書;審判（発送）:20110111:1858:上申書副本の送付通知;審判（発送）:20110111:23:審理終結通知書;審判（発送）:20110111:23:審理終結通知書;審判（発送）:20110127:03:審決;審判（発送）:20110127:03:審決;審判（庁内）:20110201:3012:郵便送達報告書;審判（庁内）:20110204:3012:郵便送達報告書;審判（庁内）:20110622:96:確定登録通知</t>
  </si>
  <si>
    <t>特願2006-503375</t>
  </si>
  <si>
    <t>特許04006470</t>
  </si>
  <si>
    <t>特表2006-518152</t>
  </si>
  <si>
    <t>PCT/US2004/003449</t>
  </si>
  <si>
    <t>WO04/073349</t>
  </si>
  <si>
    <t xml:space="preserve">H04R  25/02              </t>
  </si>
  <si>
    <t>H04R 25/02</t>
  </si>
  <si>
    <t>H04R25/02;H04R25/00</t>
  </si>
  <si>
    <t>H04R25/02</t>
  </si>
  <si>
    <t>H04R  25/02@AFI(JP)</t>
  </si>
  <si>
    <t>H04R  25/02@AFI(JP);H04R  25/00@ALI(JP);H04R  25/02@CFI(JP);H04R  25/00@CLI(JP)</t>
  </si>
  <si>
    <t>川和　高穂</t>
  </si>
  <si>
    <t>補聴システム</t>
  </si>
  <si>
    <t>(57)【要約】 例示的な補聴器は、補聴器を使用しない耳に較べて、可聴周波数域で、約３デシベル以下の挿入損失を生じるように構成されたレシーバを備えている。更に、例示的な補聴器は、レシーバを備え、ユーザの耳腔内に耳が開放された状態で位置する１以上のマイクロ－レシーバ；音声処理ユニットとレシーバの間に延伸した中間連結部であった、その少なくとも一部の上、および／またはレシーバ内または少なくともその一部の上に設けられた補強ワイヤを備えている中間連結部；補強ワイヤおよびレシーバの１つから延伸する保持ワイヤであって、耳の耳甲介の一部内に位置するように構成された保持ワイヤ；中間連結部内の、別の管路、または、相互に分離された管路内に設けられた２つのワイヤからなっている電気伝導性部品；および、第１端部および第２端部を有するケーシング内に少なくとも一部が閉じ込められているスピーカであって、前記第１の端部が前記中間連結部と連絡し、ケーシングの第２端部に設けられたポートに連絡しているスピーカを備えており、ケーシングは水密にシールされ、ポートは、膜またはメッシュ材によって、水密</t>
  </si>
  <si>
    <t xml:space="preserve">(57)【特許請求の範囲】 【請求項１】 ユーザの耳の後ろに配置され、１以上のマイクロホン、バッテリ、メモリー、音声処理電子装置および音声増幅電子装置を収容する部分と、 ユーザの耳腔内のうち特に外耳道内に開放された状態で配置され、挿入損失および閉塞効果を減少させるために、少なくとも前記耳腔を閉塞させない寸法を有するレシーバ部分と、 前記レシーバ部分とユーザの耳の後ろの部分との間に設けられる中間連結部と、 前記レシーバ部分を保持する保持手段と を備えた補聴器。 【請求項２】 前記レシーバ部分は、ユーザの耳腔の外耳道に臨む軟骨領域内に少なくとも部分的に配置され、そして、 ユーザの耳腔の前記軟骨領域内に前記レシーバ部分が配置されたときの挿入損失は、最小になる寸法を備えていることを特徴とする、請求項１に記載の補聴器。 【請求項３】 前記レシーバ部分の前記耳腔への挿入方向に直交する横方向の最大寸法は、ユーザの耳腔の内径方向である横方向の最大寸法よりも小さく、 前記レシーバ部分の周辺部の少なくとも一部は耳腔に接触しないことを特徴とする、請求項１に記載の補聴器。 【請求項４】 前記レシーバ部分はユーザの耳腔内に吊るされており、 前記レシーバ部分の周辺部の少なくとも大部分がユーザの耳腔に接触しないことを特徴とする、請求項１に記載の補聴器。 【請求項５】 前記レシーバ部分はユーザの耳腔内に吊るされており、 前記レシーバ部分の周辺部の実質的に全ての部分がユーザの耳腔に接触しないことを特徴とする、請求項１に記載の補聴器。 【請求項６】 前記レシーバ部分では、約２２００Ｈzから約５３００Ｈzの特定範囲内の可聴周波数域で、約８デシベル以下の挿入損失を生じることを特徴とする、請求項１に記載の補聴器。 【請求項７】 前記レシーバ部分では、約２２００Ｈzから約５３００Ｈzの特定範囲内の可聴周波数域で、約６デシベル以下の挿入損失を生じることを特徴とする、請求項１に記載の補聴器。 【請求項８】 前記レシーバ部分では、約２２００Ｈzから約５３００Ｈzの特定範囲内の可聴周波数域で、約４デシベル以下の挿入損失を生じることを特徴とする、請求項１に記載の補聴器。 【請求項９】 前記レシーバ部分では、約２２００Ｈzから約５３００Ｈzの特定範囲内の可聴周波数域で、約３デシベル以下の挿入損失を生じることを特徴とする、請求項１に記載の補聴器。 【請求項１０】 前記レシーバ部分では、約３０００Ｈzから約５０００Ｈzの特定範囲内の可聴周波数域で、約８デシベル以下の挿入損失を生じることを特徴とする、請求項１に記載の補聴器。 【請求項１１】 前記レシーバ部分では、約３０００Ｈzから約５０００Ｈzの特定範囲内の可聴周波数域で、約６デシベル以下の挿入損失を生じることを特徴とする、請求項１に記載の補聴器。 【請求項１２】 前記レシーバ部分では、約３０００Ｈzから約５０００Ｈzの特定範囲内の可聴周波数域で、約４デシベル以下の挿入損失を生じることを特徴とする、請求項１に記載の補聴器。 【請求項１３】 前記レシーバ部分では、約３０００Ｈzから約５０００Ｈzの特定範囲内の可聴周波数域で、約３デシベル以下の挿入損失を生じることを特徴とする、請求項１に記載の補聴器。 【請求項１４】 前記レシーバ部分では、約３５００Ｈzから約４５００Ｈzの特定範囲内の可聴周波数域で、約８デシベル以下の挿入損失を生じることを特徴とする、請求項１に記載の補聴器。 【請求項１５】 前記レシーバ部分では、約３５００Ｈzから約４５００Ｈzの特定範囲内の可聴周波数域で、約６デシベル以下の挿入損失を生じることを特徴とする、請求項１に記載の補聴器。 【請求項１６】 前記レシーバ部分では、約３５００Ｈzから約４５００Ｈzの特定範囲内の可聴周波数域で、約４デシベル以下の挿入損失を生じることを特徴とする、請求項１に記載の補聴器。 【請求項１７】 前記レシーバ部分では、約３５００Ｈzから約４５００Ｈzの特定範囲内の可聴周波数域で、約３デシベル以下の挿入損失を生じることを特徴とする、請求項１に記載の補聴器。 【請求項１８】 前記レシーバ部分の横方向の最大寸法は、ユーザの耳腔の横方向の最大寸法より小さいことを特徴とする、請求項１に記載の補聴器。 【請求項１９】 前記レシーバ部分の横方向の最大寸法は、ユーザの耳腔の横方向の最大寸法の７５％以下であることを特徴とする、請求項１に記載の補聴器。 【請求項２０】 前記レシーバ部分の横方向の最大寸法は、ユーザの耳腔の横方向の最大寸法の７０％以下であることを特徴とする、請求項１に記載の補聴器。 【請求項２１】 前記レシーバ部分の横方向の最大寸法は、ユーザの耳腔の横方向の最大寸法の６５％以下であることを特徴とする、請求項１に記載の補聴器。 【請求項２２】 前記レシーバ部分の横方向の最大寸法は、ユーザの耳腔の横方向の最大寸法の６０％以下であることを特徴とする、請求項１に記載の補聴器。 【請求項２３】 前記レシーバ部分の横方向の最大寸法は、ユーザの耳腔の横方向の最大寸法の５５％以下であることを特徴とする、請求項１に記載の補聴器。 【請求項２４】 前記レシーバ部分の横方向の最大寸法は、ユーザの耳腔の横方向の最大寸法の半分以下であることを特徴とする、請求項１に記載の補聴器。 【請求項２５】 前記レシーバ部分の横方向の最大寸法は、約０．１５インチ以下であることを特徴とする、請求項１に記載の補聴器。 【請求項２６】 前記中間連結部およびレシーバ部分の少なくとも１つから延伸した前記保持手段を構成する保持ワイヤを更に備えており、そして、 前記保持ワイヤはユーザの耳甲介の少なくとも一部に係合する構成からなっていることを特徴とする、請求項１に記載の補聴器。 【請求項２７】 前記保持ワイヤは、レシーバ部分の耳腔内への最大挿入深さを規制することにより、耳腔内への過度の挿入がおきないように構成していることを特徴とする、請求項２６に記載の補聴器。 【請求項２８】 前記保持ワイヤは、レシーバ部分が耳腔内へ挿入されたときに、耳腔の如何なる部分にも実質的に接触しないように構成されていることを特徴とする、請求項２６に記載の補聴器。 【請求項２９】 前記保持ワイヤは、レシーバ部分を耳腔内に安定化させることを特徴とする、請求項２６に記載の補聴器。 【請求項３０】 前記保持ワイヤは、レシーバ部分が耳腔内で動かないようにすることを特徴とする、請求項２６に記載の補聴器。 【請求項３１】 前記レシーバ部分は、第１端部および第２端部を有するケーシング内に少なくとも一部が閉じ込められたスピーカを備えており、 前記第１端部が前記中間連結部と連絡し、 前記スピーカが前記ケーシングの第２端部に設けられたポートに連絡していることを特徴とする、請求項１に記載の補聴器。 【請求項３２】 前記ポートは、膜またはメッシュ材によって、少なくとも部分的に、残滓であるデブリスに対してシールされていることを特徴とする、請求項３１に記載の補聴器。 【請求項３３】 前記ケーシングは、第１端部、および、第１端部からポートまで延伸するケーシングの全長に沿って前記デブリスに対してシールされていることを特徴とする、請求項３２に記載の補聴器。 【請求項３４】 前記ポートは、取り外し可能な耳垢収集器を備えていることを特徴とする、請求項３１に記載の補聴器。 【請求項３５】 前記レシーバ部分は、可聴周波数域で約８デシベル以下の閉塞効果を生じることを特徴とする、請求項１に記載の補聴器。 【請求項３６】 前記レシーバ部分は、約２００Ｈzから約２６００Ｈzの間の周波数域で、約８デシベル以下の閉塞効果を生じることを特徴とする、請求項３５に記載の補聴器。 【請求項３７】 前記レシーバ部分は、約２００Ｈzから約２６００Ｈzの間の周波数域で、約６デシベル以下の閉塞効果を生じることを特徴とする、請求項３５に記載の補聴器。 【請求項３８】 前記レシーバ部分は、約２００Ｈzから約２６００Ｈzの間の周波数域で、約４デシベル以下の閉塞効果を生じることを特徴とする、請求項３５に記載の補聴器。 【請求項３９】 前記レシーバ部分は、約２００Ｈzから約２６００Ｈzの間の周波数域で、約２デシベル以下の閉塞効果を生じることを特徴とする、請求項３５に記載の補聴器。 【請求項４０】 前記レシーバ部分は、約２００Ｈzから約２０００Ｈzの間の周波数域で、約８デシベル以下の閉塞効果を生じることを特徴とする、請求項３５に記載の補聴器。 【請求項４１】 前記レシーバ部分は、約２００Ｈzから約２０００Ｈzの間の周波数域で、約６デシベル以下の閉塞効果を生じることを特徴とする、請求項３５に記載の補聴器。 【請求項４２】 前記レシーバ部分は、約２００Ｈzから約２０００Ｈzの間の周波数域で、約４デシベル以下の閉塞効果を生じることを特徴とする、請求項３５に記載の補聴器。 【請求項４３】 前記レシーバ部分は、約２００Ｈzから約２０００Ｈzの間の周波数域で、約２デシベル以下の閉塞効果を生じることを特徴とする、請求項３５に記載の補聴器。 【請求項４４】 前記レシーバ部分は、約２００Ｈzから約１５００Ｈzの間の周波数域で、約８デシベル以下の閉塞効果を生じることを特徴とする、請求項３５に記載の補聴器。 【請求項４５】 前記レシーバ部分は、約２００Ｈzから約１５００Ｈzの間の周波数域で、約６デシベル以下の閉塞効果を生じることを特徴とする、請求項３５に記載の補聴器。 【請求項４６】 前記レシーバ部分は、約２００Ｈzから約１５００Ｈzの間の周波数域で、約４デシベル以下の閉塞効果を生じることを特徴とする、請求項３５に記載の補聴器。 【請求項４７】 前記レシーバ部分は、約２００Ｈzから約１５００Ｈzの間の周波数域で、約２デシベル以下の閉塞効果を生じることを特徴とする、請求項３５に記載の補聴器。 【請求項４８】 前記レシーバ部分は、約２００Ｈzから約１０００Ｈzの間の周波数域で、約８デシベル以下の閉塞効果を生じることを特徴とする、請求項３５に記載の補聴器。 【請求項４９】 前記レシーバ部分は、約２００Ｈzから約１０００Ｈzの間の周波数域で、約６デシベル以下の閉塞効果を生じることを特徴とする、請求項３５に記載の補聴器。 【請求項５０】 前記レシーバ部分は、約２００Ｈzから約１０００Ｈzの間の周波数域で、約４デシベル以下の閉塞効果を生じることを特徴とする、請求項３５に記載の補聴器。 【請求項５１】 前記レシーバ部分は、約２００Ｈzから約１０００Ｈzの間の周波数域で、約２デシベル以下の閉塞効果を生じることを特徴とする、請求項３５に記載の補聴器。 【請求項５２】 前記レシーバ部分は、約５００Ｈzから約１５００Ｈzの間の周波数域で、約２デシベル以下の閉塞効果を生じることを特徴とする、請求項３５に記載の補聴器。 【請求項５３】 前記レシーバ部分は、約５００Ｈzから約１０００Ｈzの間の周波数域で、約８デシベル以下の閉塞効果を生じることを特徴とする、請求項３５に記載の補聴器。 【請求項５４】 前記レシーバ部分は、約５００Ｈzから約１０００Ｈzの間の周波数域で、約６デシベル以下の閉塞効果を生じることを特徴とする、請求項３５に記載の補聴器。 【請求項５５】 前記レシーバ部分は、約５００Ｈzから約１０００Ｈzの間の周波数域で、約４デシベル以下の閉塞効果を生じることを特徴とする、請求項３５に記載の補聴器。 【請求項５６】 前記レシーバ部分は、約５００Ｈzから約１０００Ｈzの間の周波数域で、約２デシベル以下の閉塞効果を生じることを特徴とする、請求項３５に記載の補聴器。 【請求項５７】 前記保持手段を構成する、前記中間連結部の少なくとも内部またはこれに接して部分的に設けられている補強装置と、 前記レシーバ部分及び／または前記中間連結部に設置され、ユーザの耳腔の一部から前記レシーバ部分を隔離するように構成されている支持面と、 のいずれか一方或いは双方によって、前記レシーバ部分の配置が容易に構成されていることを特徴とする、請求項１に記載の補聴器。 【請求項５８】 前記補強装置は補強ワイヤであることを特徴とする、請求項５７に記載の補聴器。 【請求項５９】 前記補強ワイヤは金属または金属合金またはプラスチック材からなっていることを特徴とする、請求項５８に記載の補聴器。 【請求項６０】 前記補強ワイヤは熱可変特性を有するプラスチック材からなっていることを特徴とする、請求項５８に記載の補聴器。 【請求項６１】 前記金属または金属合金は、前記ワイヤがたわみ、元の形状に戻る記憶を有していることを特徴とする、請求項５９に記載の補聴器。 【請求項６２】 前記中間連結部は電気伝導性部品からなっており、 前記電気伝導性部品は少なくとも一部が第１の管路内に配置され、 前記補強ワイヤは前記第１の管路の外側に設けられていることを特徴とする、請求項５８に記載の補聴器。 【請求項６３】 前記補強ワイヤは第２の管路内に配置されていることを特徴とする、請求項６２に記載の補聴器。 【請求項６４】 前記補強ワイヤは前記レシーバ内または少なくともその一部分上に延伸していることを特徴とする、請求項５８に記載の補聴器。 【請求項６５】 前記補強装置は、前記中間連結部の少なくとも一部の中またはまわりに設けられた補強管からなっていることを特徴とする、請求項５７に記載の補聴器。 【請求項６６】 前記補強管は、前記中間連結部のレシーバ部分端部に設けられていることを特徴とする、請求項６５に記載の補聴器。 【請求項６７】 前記補強装置は、前記中間連結部の少なくとも内部またはこれに接して設けられた補強ワイヤからなっており、さらに、 前記補強ワイヤは、中間連結部の一部またはレシーバ部分からユーザの外耳に接触するまで延伸していることを特徴とする、請求項５７に記載の補聴器。 【請求項６８】 前記補強管は金属または金属合金からなっていることを特徴とする、請求項６６に記載の補聴器。 【請求項６９】 前記補強管はグースネック管からなっていることを特徴とする、請求項６８に記載の補聴器。 【請求項７０】 前記保持ワイヤは中間連結部およびレシーバ部分の少なくとも１つから延伸し、 前記保持ワイヤはユーザの耳甲介の少なくとも一部に係合する構成からなっており、そして、 前記保持ワイヤは補強装置の一部から延伸していることを特徴とする、請求項５７に記載の補聴器。 </t>
  </si>
  <si>
    <t>SFG0002187546</t>
  </si>
  <si>
    <t>審判審判2009-800008号;審判審判2009-800222号</t>
  </si>
  <si>
    <t>特表平04-505236;米国特許02939923</t>
  </si>
  <si>
    <t>特表平04-505236;特開2002-152893;特開昭62-151100;特開平10-056698;異議申立 90／00092 その他 米国特許第５９８７１４６号明細書の一部の翻訳文;異議申立 90／00093 その他 独国実用新案第２９７１８４８３号明細書の一部の翻訳文;異議申立 90／00094 その他 国際公開第００／０１１９６号明細書の一部の翻訳文;異議申立 90／00095 その他 米国特許第４９７２４８８号の明細書の一部の翻訳文;異議申立 90／00096 その他 宣誓供述書とその添付書類、およびその翻訳文;異議申立 90／00097 その他 デルタの実験成績証明書およびその翻訳文;異議申立 90／00098 その他 宣誓供述書とその添付書類、およびその翻訳文;異議申立 90／00099 その他 ＭＩＣＨＡＥＬ　ＶＡＬＥＮＴＥ、ＨＥＡＲＩＮＧ　ＡＩＤＳ：ＳＴＡＮＤＡＲＤＳ，ＯＰＴＩＯＮＳ，ＡＮＤ　ＬＩＭＩＴＡＴＩＯＮＳ　およびその一部の翻訳文、ＴＨＩＥＭＥ、2002、ＳＥＣＯＮＤ　ＥＤＩＴＩＯＮ、Ｐ９１;異議申立 90／00861 その他 米国特許第５９８７１４６号明細書の一部翻訳文;異議申立 90／00862 その他 独国実用新案第２９７１８４８３号明細書の一部翻訳文;異議申立 90／00863 その他 国際公開第２０００／００１１９６号公報の一部翻訳文;異議申立 90／00864 その他 米国特許第４９７２４８８号明細書の一部翻訳文;異議申立 90／00865 その他 ＨＥＮＮＩＮＧ　ＢＲＵＣＫＨＯＦＦ氏の宣誓供述書、添付書類および翻訳文;異議申立 90／00866 その他 ＤＥＬＴＡの実験成績証明書および翻訳文;異議申立 90／00867 その他 ＤＯＵＧ　ＥＲＩＣＫＳＯＮ氏の宣誓供述書、添付書面および翻訳文;異議申立 90／00868 外国図書館 ＭＩＣＨＡＥＬ　ＶＡＬＥＮＴＥ、ＨＥＡＲＩＮＧ　ＡＩＤＳ：　ＳＴＡＮＤＡＲＤＳ，　ＯＰＴＩＯＮＳ，　ＡＮＤ　ＬＩＭＩＴＡＴＩＯＮＳ、ＴＨＩＥＭＥ、2002、ＳＥＣＯＮＤ　ＥＤＩＴＩＯＮ、Ｐ９１;異議申立 90／00869 外国図書館 ＷＡＹＮＥ　Ｊ．　ＳＴＡＡＢ、ＨＥＡＲＩＮＧ　ＡＩＤ　ＨＡＮＤＢＯＯＫ、ＴＡＢ　ＢＯＯＫＳ、1978、Ｐ１３;特表2001-510976;特表2003-536295</t>
  </si>
  <si>
    <t>拒絶理由通知（拒絶理由の引用文献情報）（2007/02/22）;拒絶理由通知（拒絶理由の引用文献情報）（2007/02/22）特表平04-505236;登録査定　　（登録査定の参考文献情報）（2007/07/30）;登録査定　　（登録査定の参考文献情報）（2007/07/30）特表平04-505236;審判請求証拠（無効審判請求の引用文献情報）（2009/01/13）;審判請求証拠（無効審判請求の引用文献情報）（2009/01/13）;審判請求証拠（無効審判請求の引用文献情報）（2009/01/13）;審判請求証拠（無効審判請求の引用文献情報）（2009/01/13）;審判請求証拠（無効審判請求の引用文献情報）（2009/01/13）特開2002-152893;審判請求証拠（無効審判請求の引用文献情報）（2009/01/13）特開昭62-151100;審判請求証拠（無効審判請求の引用文献情報）（2009/01/13）特開平10-056698;審判請求証拠（無効審判請求の引用文献情報）（2009/01/13）異議申立 90／00092 その他 米国特許第５９８７１４６号明細書の一部の翻訳文;審判請求証拠（無効審判請求の引用文献情報）（2009/01/13）異議申立 90／00093 その他 独国実用新案第２９７１８４８３号明細書の一部の翻訳文;審判請求証拠（無効審判請求の引用文献情報）（2009/01/13）異議申立 90／00094 その他 国際公開第００／０１１９６号明細書の一部の翻訳文;審判請求証拠（無効審判請求の引用文献情報）（2009/01/13）異議申立 90／00095 その他 米国特許第４９７２４８８号の明細書の一部の翻訳文;審判請求証拠（無効審判請求の引用文献情報）（2009/01/13）異議申立 90／00096 その他 宣誓供述書とその添付書類、およびその翻訳文;審判請求証拠（無効審判請求の引用文献情報）（2009/01/13）異議申立 90／00097 その他 デルタの実験成績証明書およびその翻訳文;審判請求証拠（無効審判請求の引用文献情報）（2009/01/13）異議申立 90／00098 その他 宣誓供述書とその添付書類、およびその翻訳文;審判請求証拠（無効審判請求の引用文献情報）（2009/01/13）異議申立 90／00099 その他 ＭＩＣＨＡＥＬ　ＶＡＬＥＮＴＥ、ＨＥＡＲＩＮＧ　ＡＩＤＳ：ＳＴＡＮＤＡＲＤＳ，ＯＰＴＩＯＮＳ，ＡＮＤ　ＬＩＭＩＴＡＴＩＯＮＳ　およびその一部の翻訳文、ＴＨＩＥＭＥ、2002、ＳＥＣＯＮＤ　ＥＤＩＴＩＯＮ、Ｐ９１;審判請求証拠（無効審判請求の引用文献情報）（2009/10/27）;審判請求証拠（無効審判請求の引用文献情報）（2009/10/27）;審判請求証拠（無効審判請求の引用文献情報）（2009/10/27）;審判請求証拠（無効審判請求の引用文献情報）（2009/10/27）;審判請求証拠（無効審判請求の引用文献情報）（2009/10/27）;審判請求証拠（無効審判請求の引用文献情報）（2009/10/27）;審判請求証拠（無効審判請求の引用文献情報）（2009/10/27）特開2002-152893;審判請求証拠（無効審判請求の引用文献情報）（2009/10/27）特開昭62-151100;審判請求証拠（無効審判請求の引用文献情報）（2009/10/27）特開平10-056698;審判請求証拠（無効審判請求の引用文献情報）（2009/10/27）異議申立 90／00861 その他 米国特許第５９８７１４６号明細書の一部翻訳文;審判請求証拠（無効審判請求の引用文献情報）（2009/10/27）異議申立 90／00862 その他 独国実用新案第２９７１８４８３号明細書の一部翻訳文;審判請求証拠（無効審判請求の引用文献情報）（2009/10/27）異議申立 90／00863 その他 国際公開第２０００／００１１９６号公報の一部翻訳文;審判請求証拠（無効審判請求の引用文献情報）（2009/10/27）異議申立 90／00864 その他 米国特許第４９７２４８８号明細書の一部翻訳文;審判請求証拠（無効審判請求の引用文献情報）（2009/10/27）異議申立 90／00865 その他 ＨＥＮＮＩＮＧ　ＢＲＵＣＫＨＯＦＦ氏の宣誓供述書、添付書類および翻訳文;審判請求証拠（無効審判請求の引用文献情報）（2009/10/27）異議申立 90／00866 その他 ＤＥＬＴＡの実験成績証明書および翻訳文;審判請求証拠（無効審判請求の引用文献情報）（2009/10/27）異議申立 90／00867 その他 ＤＯＵＧ　ＥＲＩＣＫＳＯＮ氏の宣誓供述書、添付書面および翻訳文;審判請求証拠（無効審判請求の引用文献情報）（2009/10/27）異議申立 90／00868 外国図書館 ＭＩＣＨＡＥＬ　ＶＡＬＥＮＴＥ、ＨＥＡＲＩＮＧ　ＡＩＤＳ：　ＳＴＡＮＤＡＲＤＳ，　ＯＰＴＩＯＮＳ，　ＡＮＤ　ＬＩＭＩＴＡＴＩＯＮＳ、ＴＨＩＥＭＥ、2002、ＳＥＣＯＮＤ　ＥＤＩＴＩＯＮ、Ｐ９１;審判請求証拠（無効審判請求の引用文献情報）（2009/10/27）異議申立 90／00869 外国図書館 ＷＡＹＮＥ　Ｊ．　ＳＴＡＡＢ、ＨＥＡＲＩＮＧ　ＡＩＤ　ＨＡＮＤＢＯＯＫ、ＴＡＢ　ＢＯＯＫＳ、1978、Ｐ１３;審判請求証拠（無効審判請求の引用文献情報）（2009/10/27）特表2001-510976;審判請求証拠（無効審判請求の引用文献情報）（2009/10/27）特表2003-536295</t>
  </si>
  <si>
    <t>審判請求証拠（無効審判請求の引用文献情報）（2009/01/13）</t>
  </si>
  <si>
    <t>審判請求証拠（無効審判請求の引用文献情報）（2009/01/13）特開2002-152893</t>
  </si>
  <si>
    <t>審判請求証拠（無効審判請求の引用文献情報）（2009/01/13）特開昭62-151100</t>
  </si>
  <si>
    <t>審判請求証拠（無効審判請求の引用文献情報）（2009/01/13）特開平10-056698</t>
  </si>
  <si>
    <t>審判請求証拠（無効審判請求の引用文献情報）（2009/01/13）異議申立 90／00092 その他 米国特許第５９８７１４６号明細書の一部の翻訳文</t>
  </si>
  <si>
    <t>審判請求証拠（無効審判請求の引用文献情報）（2009/01/13）異議申立 90／00093 その他 独国実用新案第２９７１８４８３号明細書の一部の翻訳文</t>
  </si>
  <si>
    <t>審判請求証拠（無効審判請求の引用文献情報）（2009/01/13）異議申立 90／00094 その他 国際公開第００／０１１９６号明細書の一部の翻訳文</t>
  </si>
  <si>
    <t>審判請求証拠（無効審判請求の引用文献情報）（2009/01/13）異議申立 90／00095 その他 米国特許第４９７２４８８号の明細書の一部の翻訳文</t>
  </si>
  <si>
    <t>審判請求証拠（無効審判請求の引用文献情報）（2009/01/13）異議申立 90／00096 その他 宣誓供述書とその添付書類、およびその翻訳文</t>
  </si>
  <si>
    <t>審判請求証拠（無効審判請求の引用文献情報）（2009/01/13）異議申立 90／00097 その他 デルタの実験成績証明書およびその翻訳文</t>
  </si>
  <si>
    <t>審判請求証拠（無効審判請求の引用文献情報）（2009/01/13）異議申立 90／00098 その他 宣誓供述書とその添付書類、およびその翻訳文</t>
  </si>
  <si>
    <t>審判請求証拠（無効審判請求の引用文献情報）（2009/01/13）異議申立 90／00099 その他 ＭＩＣＨＡＥＬ　ＶＡＬＥＮＴＥ、ＨＥＡＲＩＮＧ　ＡＩＤＳ：ＳＴＡＮＤＡＲＤＳ，ＯＰＴＩＯＮＳ，ＡＮＤ　ＬＩＭＩＴＡＴＩＯＮＳ　およびその一部の翻訳文、ＴＨＩＥＭＥ、2002、ＳＥＣＯＮＤ　ＥＤＩＴＩＯＮ、Ｐ９１</t>
  </si>
  <si>
    <t>審判審判2009-800222号</t>
  </si>
  <si>
    <t>審決却下〔争いのある請求項全部削除〕</t>
  </si>
  <si>
    <t>審判（受付）:20091027:60:審判請求書（その他の請求書・申立書を含む）;審判（発送）:20091111:20:審判番号通知;審判（発送）:20091111:22:審判官指定（変更）通知;審判（庁内）:20091113:95:予告登録通知;審判（発送）:20091126:17:請求書副本の送達通知（答弁指令）;審判（発送）:20091126:20:審判番号通知;審判（発送）:20091126:22:審判官指定（変更）通知;審判（発送）:20091126:22:審判官指定（変更）通知;審判（庁内）:20091201:3012:郵便送達報告書;審判（受付）:20100225:57:答弁書（審判事件答弁書・異議答弁書）;審判（受付）:20100225:611:訂正請求書;審判（発送）:20100304:171:答弁書副本の送付通知（弁駁指令）;審判（発送）:20100304:173:訂正請求副本送付通知（弁駁指令）;審判（受付）:20100426:58:弁駁書（審判事件答弁書・異議答弁書）;審判（発送）:20100813:1852:弁駁書副本の送付通知;審判（発送）:20100929:22:審判官指定（変更）通知;審判（発送）:20100929:22:審判官指定（変更）通知;審判（発送）:20100929:2892:通知書（その他）期間無;審判（発送）:20100929:2892:通知書（その他）期間無;審判（受付）:20101104:6513:口頭審理陳述要領書;審判（受付）:20101110:6513:口頭審理陳述要領書;審判（発送）:20101111:1860:口頭審理陳述要領書副本の送付通知;審判（発送）:20101112:1860:口頭審理陳述要領書副本の送付通知;審判（庁内）:20101122:309:調書;審判（発送）:20110111:23:審理終結通知書;審判（発送）:20110111:23:審理終結通知書;審判（発送）:20110127:03:審決;審判（発送）:20110127:03:審決;審判（庁内）:20110201:3012:郵便送達報告書;審判（庁内）:20110204:3012:郵便送達報告書;審判（庁内）:20110622:96:確定登録通知</t>
  </si>
  <si>
    <t>審判請求証拠（無効審判請求の引用文献情報）（2009/10/27）</t>
  </si>
  <si>
    <t>審判請求証拠（無効審判請求の引用文献情報）（2009/10/27）特開2002-152893</t>
  </si>
  <si>
    <t>審判請求証拠（無効審判請求の引用文献情報）（2009/10/27）特開昭62-151100</t>
  </si>
  <si>
    <t>審判請求証拠（無効審判請求の引用文献情報）（2009/10/27）特開平10-056698</t>
  </si>
  <si>
    <t>審判請求証拠（無効審判請求の引用文献情報）（2009/10/27）異議申立 90／00861 その他 米国特許第５９８７１４６号明細書の一部翻訳文</t>
  </si>
  <si>
    <t>審判請求証拠（無効審判請求の引用文献情報）（2009/10/27）異議申立 90／00862 その他 独国実用新案第２９７１８４８３号明細書の一部翻訳文</t>
  </si>
  <si>
    <t>審判請求証拠（無効審判請求の引用文献情報）（2009/10/27）異議申立 90／00863 その他 国際公開第２０００／００１１９６号公報の一部翻訳文</t>
  </si>
  <si>
    <t>審判請求証拠（無効審判請求の引用文献情報）（2009/10/27）異議申立 90／00864 その他 米国特許第４９７２４８８号明細書の一部翻訳文</t>
  </si>
  <si>
    <t>審判請求証拠（無効審判請求の引用文献情報）（2009/10/27）異議申立 90／00865 その他 ＨＥＮＮＩＮＧ　ＢＲＵＣＫＨＯＦＦ氏の宣誓供述書、添付書類および翻訳文</t>
  </si>
  <si>
    <t>審判請求証拠（無効審判請求の引用文献情報）（2009/10/27）異議申立 90／00866 その他 ＤＥＬＴＡの実験成績証明書および翻訳文</t>
  </si>
  <si>
    <t>審判請求証拠（無効審判請求の引用文献情報）（2009/10/27）異議申立 90／00867 その他 ＤＯＵＧ　ＥＲＩＣＫＳＯＮ氏の宣誓供述書、添付書面および翻訳文</t>
  </si>
  <si>
    <t>審判請求証拠（無効審判請求の引用文献情報）（2009/10/27）異議申立 90／00868 外国図書館 ＭＩＣＨＡＥＬ　ＶＡＬＥＮＴＥ、ＨＥＡＲＩＮＧ　ＡＩＤＳ：　ＳＴＡＮＤＡＲＤＳ，　ＯＰＴＩＯＮＳ，　ＡＮＤ　ＬＩＭＩＴＡＴＩＯＮＳ、ＴＨＩＥＭＥ、2002、ＳＥＣＯＮＤ　ＥＤＩＴＩＯＮ、Ｐ９１</t>
  </si>
  <si>
    <t>審判請求証拠（無効審判請求の引用文献情報）（2009/10/27）異議申立 90／00869 外国図書館 ＷＡＹＮＥ　Ｊ．　ＳＴＡＡＢ、ＨＥＡＲＩＮＧ　ＡＩＤ　ＨＡＮＤＢＯＯＫ、ＴＡＢ　ＢＯＯＫＳ、1978、Ｐ１３</t>
  </si>
  <si>
    <t>審判請求証拠（無効審判請求の引用文献情報）（2009/10/27）特表2001-510976</t>
  </si>
  <si>
    <t>審判請求証拠（無効審判請求の引用文献情報）（2009/10/27）特表2003-536295</t>
  </si>
  <si>
    <t>審判審判2011-800140号</t>
  </si>
  <si>
    <t>菊井　俊一</t>
  </si>
  <si>
    <t>審判（受付）:20110808:60:審判請求書（その他の請求書・申立書を含む）;審判（発送）:20110819:20:審判番号通知;審判（発送）:20110819:22:審判官指定（変更）通知;審判（庁内）:20110823:95:予告登録通知;審判（発送）:20110826:17:請求書副本の送達通知（答弁指令）;審判（発送）:20110826:20:審判番号通知;審判（発送）:20110826:22:審判官指定（変更）通知;審判（庁内）:20110906:3012:郵便送達報告書;審判（受付）:20111026:57:答弁書（審判事件答弁書・異議答弁書）;審判（受付）:20111026:611:訂正請求書;審判（発送）:20111104:171:答弁書副本の送付通知（弁駁指令）;審判（受付）:20111205:58:弁駁書（審判事件答弁書・異議答弁書）;審判（発送）:20111212:22:審判官指定（変更）通知;審判（発送）:20111212:22:審判官指定（変更）通知;審判（発送）:20111213:1852:弁駁書副本の送付通知;審判（発送）:20111221:22:審判官指定（変更）通知;審判（発送）:20111221:22:審判官指定（変更）通知;審判（発送）:20111221:2892:通知書（その他）期間無;審判（発送）:20111221:2892:通知書（その他）期間無;審判（庁内）:20120120:94:閲覧照会;審判（庁内）:20120120:941:閲覧貸出;審判（受付）:20120126:6513:口頭審理陳述要領書;審判（庁内）:20120126:942:閲覧返却;審判（受付）:20120127:6513:口頭審理陳述要領書;審判（発送）:20120130:1860:口頭審理陳述要領書副本の送付通知;審判（発送）:20120131:1860:口頭審理陳述要領書副本の送付通知;審判（庁内）:20120209:309:調書;審判（発送）:20120322:03:審決;審判（発送）:20120322:03:審決;審判（庁内）:20120328:3012:郵便送達報告書;審判（庁内）:20120329:3012:郵便送達報告書;審判（庁内）:20120425:94:閲覧照会;審判（庁内）:20120425:941:閲覧貸出;審判（庁内）:20120502:942:閲覧返却;審判（庁内）:20120516:96:確定登録通知</t>
  </si>
  <si>
    <t>特願2006-510216</t>
  </si>
  <si>
    <t>特許04021925</t>
  </si>
  <si>
    <t>WO05/081210</t>
  </si>
  <si>
    <t>PCT/JP2005/002409</t>
  </si>
  <si>
    <t xml:space="preserve">G09F   9/00              </t>
  </si>
  <si>
    <t>G09F9/00</t>
  </si>
  <si>
    <t>G09F   9/00@AFI(JP)</t>
  </si>
  <si>
    <t>G09F   9/00@AFI(JP);G06F   1/16@ALI(EP);H04M   1/02@ALI(EP);G09F   9/00@CFI(JP);G06F   1/16@CLI(EP);H04M   1/02@CLI(EP)</t>
  </si>
  <si>
    <t>山田　卓二;田中　光雄;河宮　治;和田　充夫;中塚　雅也</t>
  </si>
  <si>
    <t xml:space="preserve">(57)【要約】 生産性に優れた電子機器表示窓の意匠付き低反射保護パネルを提供する。 透明保護板の表面に加飾フィルムが積層され、当該加飾フィルムがハードコートフィルムの透明保護板側の面に透明窓部を有する窓形成層を少なくとも形成し且つ反対面に低反射処理層を形成してなるものであり、上記透明保護板の裏面に低反射処理層が形成されている。あるいは、光学等方性の透明保護板の表面に偏光板を介して加飾フィルムが積層され、当該加飾フィルムがハードコートフィルムの透明保護板側の面に透明窓部を有する窓形成層を少なくとも形成してなるものである。 </t>
  </si>
  <si>
    <t>特願2004-045512</t>
  </si>
  <si>
    <t>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アイスランド共和国;イタリア共和国;リトアニア共和国;ルクセンブルグ大公国;モナコ公国;オランダ王国;ポーランド共和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ボツワナ共和国;ガーナ共和国;ガンビア共和国;ケニア共和国;レソト王国;マラウイ共和国;モザンビーク共和国;ナミビア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ボツワナ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ナミビア共和国;ニカラグア共和国;ノルウェー王国;ニュージーランド;オマーン国;パプアニューギニア独立国;フィリピン共和国;ポーランド共和国;ポルトガル共和国;ルーマニア;ロシア連邦;セーシェル共和国;スーダン共和国;スウェーデン王国;シンガポール共和国;スロバキア共和国;シエラレオネ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t>
  </si>
  <si>
    <t xml:space="preserve">(57)【特許請求の範囲】 【請求項１】 電子機器のケーシング（２１）の表示窓用開口部分（２２）に設けられたディスプレイ装置（１５）の前記表示窓用開口（２２）からの露出部分を保護する前記表示窓用開口に嵌め込まれる電子機器表示窓の保護パネルであって、 前記ディスプレイ装置（１５）の前記露出部分表面に対向して設けられる透明保護板（４）と、 透明なハードコートフィルム（５）と前記ハードコートフィルムの一方の表面に薄膜状に形成された窓形成層（６）とを備え、かつ、前記窓形成層（６）の一部が、印刷層として前記ハードコートフィルムに接触するように設けられた加飾部（２）と前記ディスプレイ装置の前記表示窓用開口からの露出部分を視認可能に構成され前記加飾部が形成されていない部分である透明窓部（３）として形成されている加飾フィルム（７）と、 前記窓形成層（６）が透明保護板の表面側に位置するように、前記加飾フィルム（７）を前記透明保護板の前記ディスプレイ装置（１５）に対向しない側の表面に積層状態に貼着する透明な貼着層（１０）を有する、電子機器表示窓の保護パネル。 【請求項２】 前記加飾部（２）は、前記加飾フィルム（７）の周縁に設けられ、前記透明窓部（３）は前記加飾フィルムの中央部分に形成される、請求項１に記載の電子機器表示窓の保護パネル。 【請求項３】 前記加飾フィルム（７）は、さらに、第１の低反射処理層（１２）が設けられている請求項１に記載の電子機器表示窓の保護パネル。 【請求項４】 前記第１の低反射処理層（１２）は、前記ハードコートフィルムの他方の表面全体に設けられている、請求項３に記載の電子機器表示窓の保護パネル。 【請求項５】 前記透明保護板は、光学等方性であり、いずれかの表面に偏光板（８）が設けられている、請求項１に記載の電子機器表示窓の保護パネル。 【請求項６】 前記偏光板（８）は、前記透明保護板（４）の前記ディスプレイ装置に対向しない側の表面に設けられている、請求項５に記載の電子機器表示窓の保護パネル。 【請求項７】 前記透明保護板（４）は、前記ディスプレイ装置に対向する側の表面に第２の低反射処理層（１１）が設けられている請求項５記載の電子機器表示窓の保護パネル。 【請求項８】 前記第２の低反射処理層（１１）は、λ／４板で構成されている、請求項７記載の電子機器表示窓の保護パネル。 【請求項９】 透明保護板（４）は、前記加飾フィルム（７）と積層された可動電極フィルムと、前記可動電極フィルムとの間に空気層を形成するように周縁部において前記可動電極フィルムと接着された固定電極板と、を備えるタッチパネル（１４）で構成されている、請求項１から８のいずれか１つに記載の電子機器表示窓の保護パネル。 【請求項１０】 電子機器のケーシング表示窓用開口部分（２２）に設けられたディスプレイ装置（１５）の前記表示窓用開口（２２）からの露出部分を保護する前記表示窓用開口（２２）に嵌め込まれる電子機器表示窓の保護パネルの製造方法であって、 ハードコートフィルム（５）の一方の表面の一部に薄膜状に形成された加飾部（２）を有する窓形成層（６）を備え、前記加飾部が設けられていない部分が前記ディスプレイ装置の前記表示窓用開口からの露出部分を視認可能に透過させる透明窓部（３）として形成される加飾領域（２６）を複数形成して、大判加飾フィルム（２３）を作成し、 前記加飾領域よりも大きい面積を有する大判透明保護板（２４）に、前記大判加飾フィルム（２３）を、前記加飾部が大判透明保護板の表面と対向する方向となるように貼り合わせ、 前記透明窓部（３）の外側位置かつ加飾領域（２６）の内側位置において、前記貼り合わされた大判加飾フィルム（２３）と前記大判透明保護板（２４）を一体的に切断して保護パネルを得る、電子機器表示窓の保護パネルの製造方法。 </t>
  </si>
  <si>
    <t>SFG0020615859</t>
  </si>
  <si>
    <t>特開2001-290005;特開2003-255847;特開2002-156912;特表2002-522966</t>
  </si>
  <si>
    <t>特開2001-290005;特開2002-156912;特開2003-255847;特表2002-522966;特開2000-267192;特開2002-072214;特開2003-036143;特開2003-270403</t>
  </si>
  <si>
    <t>先行技術調査（先行技術調査結果の参考文献情報）（2007/06/19）特開2001-290005;先行技術調査（先行技術調査結果の参考文献情報）（2007/06/19）特開2002-156912;先行技術調査（先行技術調査結果の参考文献情報）（2007/06/19）特開2003-255847;先行技術調査（先行技術調査結果の参考文献情報）（2007/06/19）特表2002-522966;登録査定　　（登録査定の参考文献情報）（2007/09/10）特開2001-290005;登録査定　　（登録査定の参考文献情報）（2007/09/10）特開2002-156912;登録査定　　（登録査定の参考文献情報）（2007/09/10）特開2003-255847;登録査定　　（登録査定の参考文献情報）（2007/09/10）特表2002-522966;審判請求証拠（無効審判請求の引用文献情報）（2011/08/05）特開2000-267192;審判請求証拠（無効審判請求の引用文献情報）（2011/08/05）特開2001-290005;審判請求証拠（無効審判請求の引用文献情報）（2011/08/05）特開2002-072214;審判請求証拠（無効審判請求の引用文献情報）（2011/08/05）特開2003-036143;審判請求証拠（無効審判請求の引用文献情報）（2011/08/05）特開2003-255847;審判請求証拠（無効審判請求の引用文献情報）（2011/08/05）特開2003-270403;審判請求証拠（無効審判請求の引用文献情報）（2011/08/05）特表2002-522966</t>
  </si>
  <si>
    <t>審判請求証拠（無効審判請求の引用文献情報）（2011/08/05）特開2000-267192</t>
  </si>
  <si>
    <t>審判請求証拠（無効審判請求の引用文献情報）（2011/08/05）特開2001-290005</t>
  </si>
  <si>
    <t>審判請求証拠（無効審判請求の引用文献情報）（2011/08/05）特開2002-072214</t>
  </si>
  <si>
    <t>審判請求証拠（無効審判請求の引用文献情報）（2011/08/05）特開2003-036143</t>
  </si>
  <si>
    <t>審判請求証拠（無効審判請求の引用文献情報）（2011/08/05）特開2003-255847</t>
  </si>
  <si>
    <t>審判請求証拠（無効審判請求の引用文献情報）（2011/08/05）特開2003-270403</t>
  </si>
  <si>
    <t>審判請求証拠（無効審判請求の引用文献情報）（2011/08/05）特表2002-522966</t>
  </si>
  <si>
    <t>審判審判2009-800165号</t>
  </si>
  <si>
    <t>長谷川　芳樹</t>
  </si>
  <si>
    <t>特許（登録）しない（補正却下を取消し）;訂正を認める。無効の一部無効、一部不成立</t>
  </si>
  <si>
    <t>2010/04/23;2011/04/05</t>
  </si>
  <si>
    <t>平22年（行ケ）第10176号;平23年（行ケ）第10165号</t>
  </si>
  <si>
    <t>2010/06/04;2011/05/13</t>
  </si>
  <si>
    <t>審判（受付）:20090728:60:審判請求書（その他の請求書・申立書を含む）;審判（発送）:20090807:20:審判番号通知;審判（発送）:20090807:22:審判官指定（変更）通知;審判（庁内）:20090810:95:予告登録通知;審判（発送）:20090814:17:請求書副本の送達通知（答弁指令）;審判（発送）:20090814:20:審判番号通知;審判（発送）:20090814:22:審判官指定（変更）通知;審判（発送）:20090814:22:審判官指定（変更）通知;審判（庁内）:20090821:3012:郵便送達報告書;審判（受付）:20090824:7444:代理人辞任届（被請求人・権利者）;審判（受付）:20091013:57:答弁書（審判事件答弁書・異議答弁書）;審判（受付）:20091013:611:訂正請求書;審判（発送）:20091020:171:答弁書副本の送付通知（弁駁指令）;審判（受付）:20091120:58:弁駁書（審判事件答弁書・異議答弁書）;審判（庁内）:20091201:94:閲覧照会;審判（庁内）:20091203:941:閲覧貸出;審判（庁内）:20091204:942:閲覧返却;審判（発送）:20091228:1852:弁駁書副本の送付通知;審判（発送）:20100113:22:審判官指定（変更）通知;審判（発送）:20100113:22:審判官指定（変更）通知;審判（庁内）:20100209:94:閲覧照会;審判（庁内）:20100210:941:閲覧貸出;審判（庁内）:20100218:942:閲覧返却;審判（受付）:20100219:6513:口頭審理陳述要領書;審判（発送）:20100223:1860:口頭審理陳述要領書副本の送付通知;審判（受付）:20100305:6513:口頭審理陳述要領書;審判（庁内）:20100305:309:調書;審判（発送）:20100412:23:審理終結通知書;審判（発送）:20100412:23:審理終結通知書;審判（発送）:20100506:03:審決;審判（発送）:20100506:03:審決;審判（庁内）:20100511:3012:郵便送達報告書;審判（庁内）:20100511:3012:郵便送達報告書;審判（庁内）:20100714:94:閲覧照会;審判（庁内）:20100715:941:閲覧貸出;審判（庁内）:20100721:942:閲覧返却;審判（発送）:20101004:22:審判官指定（変更）通知;審判（発送）:20101004:22:審判官指定（変更）通知;審判（発送）:20101110:2891:通知書（その他）期間有;審判（受付）:20101119:57:答弁書（審判事件答弁書・異議答弁書）;審判（受付）:20101119:611:訂正請求書;審判（発送）:20101129:173:訂正請求副本送付通知（弁駁指令）;審判（受付）:20101228:58:弁駁書（審判事件答弁書・異議答弁書）;審判（庁内）:20110107:94:閲覧照会;審判（庁内）:20110113:941:閲覧貸出;審判（庁内）:20110114:942:閲覧返却;審判（発送）:20110124:172:弁駁書副本の送付通知（答弁指令）;審判（発送）:20110124:2837:補正許否の決定;審判（発送）:20110124:2837:補正許否の決定;審判（受付）:20110223:57:答弁書（審判事件答弁書・異議答弁書）;審判（発送）:20110325:1851:答弁書副本の送付通知;審判（発送）:20110325:23:審理終結通知書;審判（発送）:20110325:23:審理終結通知書;審判（発送）:20110413:03:審決;審判（発送）:20110413:03:審決;審判（庁内）:20110418:3012:郵便送達報告書;審判（庁内）:20110419:3012:郵便送達報告書;審判（庁内）:20120508:96:確定登録通知</t>
  </si>
  <si>
    <t>特願2006-534494</t>
  </si>
  <si>
    <t>特許03924587</t>
  </si>
  <si>
    <t>WO06/126713</t>
  </si>
  <si>
    <t>PCT/JP2006/310693</t>
  </si>
  <si>
    <t xml:space="preserve">G02F   1/1339            </t>
  </si>
  <si>
    <t>G02F1/1339</t>
  </si>
  <si>
    <t>G02F   1/1339@AFI(JP);G02F   1/13@CFI(JP)</t>
  </si>
  <si>
    <t>安富　康男</t>
  </si>
  <si>
    <t>液晶表示装置の製造方法及びスペーサ粒子分散液</t>
  </si>
  <si>
    <t xml:space="preserve">(57)【要約】 本発明は、インクジェット装置を用いてスペーサ粒子分散液の液滴を吐出して基板上の所定の位置に着弾させた後、乾燥させることによりスペーサ粒子を基板上に配置する工程を有する液晶表示装置の製造方法であって、正確にスペーサ粒子を所定の位置に配置することができる液晶表示装置の製造方法、及び、該液晶表示装置の製造方法に好適に用いることができるスペーサ粒子分散液を提供することを目的とする。 インクジェット装置を用いてスペーサ粒子分散液の液滴を吐出して基板上の所定の位置に着弾させた後、乾燥させることによりスペーサ粒子を基板上に配置する工程を有する液晶表示装置の製造方法であって、前記スペーサ粒子分散液は、スペーサ粒子、接着成分及び溶剤からなるものであり、前記乾燥後のスペーサ粒子が、前記基板上に着弾したスペーサ粒子分散液の液滴径よりも狭い領域に配置される液晶表示装置の製造方法。 </t>
  </si>
  <si>
    <t>特願2005-156416;特願2005-352546;特願2005-352547</t>
  </si>
  <si>
    <t>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アイスランド共和国;イタリア共和国;リトアニア共和国;ルクセンブルグ大公国;ラトビア共和国;モナコ公国;オランダ王国;ポーランド共和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ボツワナ共和国;ガーナ共和国;ガンビア共和国;ケニア共和国;レソト王国;マラウイ共和国;モザンビーク共和国;ナミビア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ボツワナ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コモロ連合;セントクリストファー・ネーヴィス;朝鮮民主主義人民共和国;大韓民国;カザフスタン共和国;セントルシア;スリランカ民主社会主義共和国;リベリア共和国;レソト王国;リトアニア共和国;ルクセンブルグ大公国;ラトビア共和国;社会主義人民リビア・アラブ国;モロッコ王国;モルドバ共和国;マダガスカル民主共和国;マケドニア旧ユーゴスラヴィア共和国;モンゴル人民共和国;マラウイ共和国;メキシコ合衆国;モザンビーク共和国;ナミビア共和国;ナイジェリア連邦共和国;ニカラグア共和国;ノルウェー王国;ニュージーランド;オマーン国;パプアニューギニア独立国;フィリピン共和国;ポーランド共和国;ポルトガル共和国;ルーマニア;ロシア連邦;セーシェル共和国;スーダン共和国;スウェーデン王国;シンガポール共和国;スロバキア共和国;シエラレオネ共和国;サンマリノ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t>
  </si>
  <si>
    <t xml:space="preserve">(57)【特許請求の範囲】 【請求項１】 インクジェット装置を用いてスペーサ粒子分散液の液滴を吐出して基板上の所定の位置に着弾させた後、乾燥させることによりスペーサ粒子を基板上に配置する工程を有する液晶表示装置の製造方法であって、 前記スペーサ粒子分散液は、スペーサ粒子、接着成分及び溶剤からなるものであり、 前記乾燥後のスペーサ粒子が、前記基板上に着弾したスペーサ粒子分散液の液滴径よりも狭い領域に配置される ことを特徴とする液晶表示装置の製造方法。 【請求項２】 スペーサ粒子分散液は、基板に対する後退接触角が５～７０度であることを特徴とする請求項１記載の液晶表示装置の製造方法。 【請求項３】 基板は、予めスペーサ粒子分散液との接触角が２０度以上になるように撥水処理が施されていることを特徴とする請求項１又は２記載の液晶表示装置の製造方法。 【請求項４】 スペーサ粒子、接着成分及び溶剤からなり、請求項１、２又は３記載の液晶表示装置の製造方法に用いることを特徴とするスペーサ粒子分散液。 【請求項５】 基板に吐出された液滴の示す後退接触角が５～７０度であることを特徴とする請求項４記載のスペーサ粒子分散液。 【請求項６】 スペーサ粒子の比重と、スペーサ粒子を除く液状部分の比重との差が０．２以下であることを特徴とする請求項４又は５記載のスペーサ粒子分散液。 【請求項７】 表面張力が２５～５０ｍＮ／ｍであり、かつ、前記表面張力の値から基板の表面張力の値を減じた値が－２～４０ｍＮ／ｍであることを特徴とする請求項４、５又は６記載のスペーサ粒子分散液。 【請求項８】 スペーサ粒子は、表面処理層を有することを特徴とする請求項４、５、６又は７記載のスペーサ粒子分散液。 【請求項９】 スペーサ粒子の表面の溶解度パラメータ値と、スペーサ粒子を除く液状部分の溶解度パラメータ値との差が５．０以下であることを特徴とする請求項４、５、６、７又は８記載のスペーサ粒子分散液。 【請求項１０】 スペーサ粒子、接着成分及び溶剤を含有するスペーサ粒子分散液であって、 前記接着成分は、下記一般式（１）で表される構成単位と、下記一般式（２）で表される構成単位とを有し、かつ、前記一般式（１）で表される構成単位の含有量が５～９０モル％、前記一般式（２）で表される構成単位の含有量が１０～９５モル％である共重合体（Ａ）と、多価カルボン酸無水物、多価カルボン酸、芳香族多価フェノール及び芳香族多価アミンよりなる群より選ばれる少なくとも１種の多価化合物（Ｂ）との混合物である ことを特徴とするスペーサ粒子分散液。 【化１】 【化２】 （式中、Ｒ１、Ｒ３は、それぞれ水素原子又はメチル基を表し、Ｒ２は、炭素数１～８のアルキル基を表し、Ｒ４は、炭素数１～１２のアルキル基、炭素数５～１２のシクロアルキル基、又は、芳香族基を表す。また、前記シクロアルキル基及び芳香族基は置換基を有していてもよい。） 【請求項１１】 スペーサ粒子、接着成分及び溶剤を含有するスペーサ粒子分散液であって、 前記接着成分は、下記一般式（１）で表される構成単位及び下記一般式（２）で表される構成単位と、不飽和カルボン酸及び／又は不飽和カルボン酸無水物由来の構成単位とを有する共重合体であり、前記共重合体は、前記一般式（１）で表される構成単位の含有量が１～７０モル％、前記一般式（２）で表される構成単位の含有量が１０～９８モル％、及び、前記不飽和カルボン酸及び／又は不飽和カルボン酸無水物由来の構成単位の含有量が１～７０モル％である ことを特徴とするスペーサ粒子分散液。 【化３】 【化４】 （式中、Ｒ１、Ｒ３は、それぞれ水素原子又はメチル基を表し、Ｒ２は、炭素数１～８のアルキル基を表し、Ｒ４は、炭素数１～１２のアルキル基、炭素数５～１２のシクロアルキル基、又は、芳香族基を表す。また、前記シクロアルキル基及び芳香族基は置換基を有していてもよい。） 【請求項１２】 溶剤は、エチレングリコール、プロピレングリコール、ジエチレングリコール、１，４－ブタンジオール、エチレングリコールジアセテート、ジエチレングリコールモノエチルエーテルアセテート、グリセリン、トリアセチン、フタル酸ジメチル、フタル酸ジエチル、マロン酸ジメチル、マロン酸ジエチル、アセト酢酸エチル及び乳酸メチルからなる群より選択される少なくとも１種であることを特徴とする請求項４、５、６、７、８、９、１０又は１１記載のスペーサ粒子分散液。 【請求項１３】 請求項１、２若しくは３記載の液晶表示装置の製造方法、又は、請求項４、５、６、７、８、９、１０、１１又は１２記載のスペーサ粒子分散液を用いてなることを特徴とする液晶表示装置。 </t>
  </si>
  <si>
    <t>2005/05/27;2005/12/06;2005/12/06</t>
  </si>
  <si>
    <t>SFG0033739738</t>
  </si>
  <si>
    <t>審判審判2009-800165号;審判審判2010-390092号;審判審判2011-390093号</t>
  </si>
  <si>
    <t>特開2001-83524;特開2004-170537;特開昭61-252225;特開2003-302642</t>
  </si>
  <si>
    <t>特開2001-083524;特開2003-302642;特開2004-170537;特開昭61-252225;特開2003-221533;特開2005-010412;特開2006-113331;特開平01-156723;異議申立 90／00669 その他 高分子がいし表面の撥水性評価方法の検討、平成１５年電気学会　電力・エネルギー部門大会　学会論文、200308、Ｂ－３５３～Ｂ－３５４;異議申立 90／00670 その他 石森元和、顔料表面の化学的性質と分散安定性評価、ＤＩＣ　Ｔｅｃｈｎｉｃａｌ　Ｒｅｖｉｅｗ、1999、Ｎ５、Ｐ１－７</t>
  </si>
  <si>
    <t>登録査定　　（登録査定の参考文献情報）（2007/02/02）特開2001-083524;登録査定　　（登録査定の参考文献情報）（2007/02/02）特開2003-302642;登録査定　　（登録査定の参考文献情報）（2007/02/02）特開2004-170537;登録査定　　（登録査定の参考文献情報）（2007/02/02）特開昭61-252225;審判請求証拠（無効審判請求の引用文献情報）（2009/07/27）特開2003-221533;審判請求証拠（無効審判請求の引用文献情報）（2009/07/27）特開2005-010412;審判請求証拠（無効審判請求の引用文献情報）（2009/07/27）特開2006-113331;審判請求証拠（無効審判請求の引用文献情報）（2009/07/27）特開平01-156723;審判請求証拠（無効審判請求の引用文献情報）（2009/07/27）異議申立 90／00669 その他 高分子がいし表面の撥水性評価方法の検討、平成１５年電気学会　電力・エネルギー部門大会　学会論文、200308、Ｂ－３５３～Ｂ－３５４;審判請求証拠（無効審判請求の引用文献情報）（2009/07/27）異議申立 90／00670 その他 石森元和、顔料表面の化学的性質と分散安定性評価、ＤＩＣ　Ｔｅｃｈｎｉｃａｌ　Ｒｅｖｉｅｗ、1999、Ｎ５、Ｐ１－７</t>
  </si>
  <si>
    <t>ＥＡ０７Ｘシリカ;ＥＡ０２Ｘスチレン，ジビニルベンゼン;ＥＡ１１Ｘ尿素誘導体;ＥＡ１３Ｘカ－ボンブラツク;ＥＡ１１Ｘ過酸化ベンゾイル</t>
  </si>
  <si>
    <t>審判請求証拠（無効審判請求の引用文献情報）（2009/07/27）特開2003-221533</t>
  </si>
  <si>
    <t>審判請求証拠（無効審判請求の引用文献情報）（2009/07/27）特開2005-010412</t>
  </si>
  <si>
    <t>審判請求証拠（無効審判請求の引用文献情報）（2009/07/27）特開2006-113331</t>
  </si>
  <si>
    <t>審判請求証拠（無効審判請求の引用文献情報）（2009/07/27）特開平01-156723</t>
  </si>
  <si>
    <t>審判請求証拠（無効審判請求の引用文献情報）（2009/07/27）異議申立 90／00669 その他 高分子がいし表面の撥水性評価方法の検討、平成１５年電気学会　電力・エネルギー部門大会　学会論文、200308、Ｂ－３５３～Ｂ－３５４</t>
  </si>
  <si>
    <t>審判請求証拠（無効審判請求の引用文献情報）（2009/07/27）異議申立 90／00670 その他 石森元和、顔料表面の化学的性質と分散安定性評価、ＤＩＣ　Ｔｅｃｈｎｉｃａｌ　Ｒｅｖｉｅｗ、1999、Ｎ５、Ｐ１－７</t>
  </si>
  <si>
    <t>審判審判2010-390092号</t>
  </si>
  <si>
    <t>積水化学工業　株式会社</t>
  </si>
  <si>
    <t>審判（受付）:20100831:60:審判請求書（その他の請求書・申立書を含む）;審判（発送）:20100910:20:審判番号通知;審判（庁内）:20100910:95:予告登録通知;審判（発送）:20100917:22:審判官指定（変更）通知;審判（発送）:20100917:234:手続中止通知書;審判（庁内）:20101122:9611:請求取下登録</t>
  </si>
  <si>
    <t>審判審判2011-390093号</t>
  </si>
  <si>
    <t>審判（受付）:20110808:60:審判請求書（その他の請求書・申立書を含む）;審判（発送）:20110819:20:審判番号通知;審判（庁内）:20110822:95:予告登録通知;審判（発送）:20110825:22:審判官指定（変更）通知;審判（発送）:20110831:2892:通知書（その他）期間無;審判（受付）:20110913:781:上申書（出願人・請求人）;審判（発送）:20110915:131:訂正拒絶理由通知書;審判（受付）:20111017:523:手続補正書（自発・内容）;審判（受付）:20111017:53:意見書;審判（発送）:20111128:22:審判官指定（変更）通知;審判（発送）:20111209:23:審理終結通知書;審判（発送）:20111209:2892:通知書（その他）期間無;審判（発送）:20111228:03:審決;審判（庁内）:20120110:3012:郵便送達報告書;審判（庁内）:20120307:96:確定登録通知</t>
  </si>
  <si>
    <t>審判査定不服2007-020072号</t>
  </si>
  <si>
    <t>審判（受付）:20070719:60:審判請求書（その他の請求書・申立書を含む）;審判（発送）:20070829:116:手続補正指令書（請求）（審判長）;審判（発送）:20070829:22:審判官指定（変更）通知;審判（受付）:20070920:51:手続補正書（方式）;審判（受付）:20070920:821:手続補足書;審判（発送）:20091104:22:審判官指定（変更）通知;審判（発送）:20091110:13:拒絶理由通知書;審判（受付）:20091130:831:刊行物等提出書;審判（庁内）:20091224:30:面接記録;審判（受付）:20100107:523:手続補正書（自発・内容）;審判（受付）:20100107:53:意見書;審判（発送）:20100112:2714:刊行物等提出による通知書;審判（発送）:20100202:03:審決</t>
  </si>
  <si>
    <t>特願2006-539193</t>
  </si>
  <si>
    <t>特許04455599</t>
  </si>
  <si>
    <t>WO06/038408</t>
  </si>
  <si>
    <t>PCT/JP2005/016220</t>
  </si>
  <si>
    <t xml:space="preserve">A46D   1/00              </t>
  </si>
  <si>
    <t>A46D1/00</t>
  </si>
  <si>
    <t>A46D   1/00@AFI(JP);A46D   1/00@CFI(JP)</t>
  </si>
  <si>
    <t>嶋　宣之</t>
  </si>
  <si>
    <t xml:space="preserve">(57)【要約】 この発明の目的は、十分な含み量や吐き出し量を得ることができ、塗装作業の作業性を向上させる化学繊維製の刷毛を提供することである。 化学繊維製のモノフィラメントを束ねた刷毛部１に、ウェーブ付きモノフィラメントを含んで刷毛をする。ウェーブ付きモノフィラメントと、ウェーブ無しのモノフィラメントとを混合することによって、ウェーブ無しモノフィラメントで構成した刷毛部より、含み量を多くできるとともに、ウェーブ付きモノフィラメントだけで構成した刷毛部と比べて、先端側の広がりを抑えることができる。 </t>
  </si>
  <si>
    <t>特願2004-286640</t>
  </si>
  <si>
    <t>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アイスランド共和国;イタリア共和国;リトアニア共和国;ルクセンブルグ大公国;ラトビア共和国;モナコ公国;オランダ王国;ポーランド共和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ボツワナ共和国;ガーナ共和国;ガンビア共和国;ケニア共和国;レソト王国;マラウイ共和国;モザンビーク共和国;ナミビア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ボツワナ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コモロ連合;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ナミビア共和国;ナイジェリア連邦共和国;ニカラグア共和国;ノルウェー王国;ニュージーランド;オマーン国;パプアニューギニア独立国;フィリピン共和国;ポーランド共和国;ポルトガル共和国;ルーマニア;ロシア連邦;セーシェル共和国;スーダン共和国;スウェーデン王国;シンガポール共和国;スロバキア共和国;シエラレオネ共和国;サンマリノ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t>
  </si>
  <si>
    <t xml:space="preserve">(57)【特許請求の範囲】 【請求項１】 刷毛部を有する塗装用刷毛であって、刷毛部に、化学繊維からなる直毛状のモノフィラメントと、化学繊維からなるウェーブ付きモノフィラメントを含むとともに、上記ウェーブ付きモノフィラメントの混合割合を１０％～４０％とした塗装用刷毛。 【請求項２】 刷毛部に、化学繊維からなる直毛状のモノフィラメントと、化学繊維からなる上記ウェーブ付きモノフィラメントと、獣毛とを含む請求項１に記載の塗装用刷毛。 </t>
  </si>
  <si>
    <t>SFG0020659646</t>
  </si>
  <si>
    <t>審判査定不服2007-020072号;審判審判2010-800091号;審判審判2010-800141号</t>
  </si>
  <si>
    <t>特開2004-174891;実開平6-7983;特公昭60-30556;実開昭63-6077;特開2000-158872;実開平3-88783;実開昭61-22578;特開2002-360344;特開平6-14812;実公昭37-23118</t>
  </si>
  <si>
    <t>特開2002-360344;実全昭61-022578;実全昭63-006077;異議申立 00／00411 その他 国際公開ＷＯ９９／３５９３５号翻訳文;異議申立 00／00412 その他 国際公開ＷＯ００／３８５５５号翻訳文;特開2000-158872;特開2001-063268;特開2004-174891;特開2004-223028;特開昭58-015812;特開平06-014812;特公昭50-037221;異議申立 00／00579 その他 国際公開９９／３５９３５号　訳文;異議申立 00／00580 その他 国際公開００／３８５５５号　訳文;異議申立 00／00581 その他 国際公開９８／３３４１４号　訳文;実開平06-024976;実登03058835;実公昭48-044276</t>
  </si>
  <si>
    <t>拒絶理由通知（拒絶理由の引用文献情報）（2007/01/10）特開2002-360344;拒絶理由通知（拒絶理由の引用文献情報）（2007/01/10）実全昭61-022578;拒絶理由通知（拒絶理由の引用文献情報）（2007/01/10）実全昭63-006077;拒絶査定　　（拒絶査定の引用文献情報）（2007/06/15）特開2002-360344;拒絶査定　　（拒絶査定の引用文献情報）（2007/06/15）実全昭61-022578;拒絶査定　　（拒絶査定の引用文献情報）（2007/06/15）実全昭63-006077;審判請求証拠（無効審判請求の引用文献情報）（2010/05/14）;審判請求証拠（無効審判請求の引用文献情報）（2010/05/14）;審判請求証拠（無効審判請求の引用文献情報）（2010/05/14）異議申立 00／00411 その他 国際公開ＷＯ９９／３５９３５号翻訳文;審判請求証拠（無効審判請求の引用文献情報）（2010/05/14）異議申立 00／00412 その他 国際公開ＷＯ００／３８５５５号翻訳文;審判請求証拠（無効審判請求の引用文献情報）（2010/08/13）;審判請求証拠（無効審判請求の引用文献情報）（2010/08/13）;審判請求証拠（無効審判請求の引用文献情報）（2010/08/13）;審判請求証拠（無効審判請求の引用文献情報）（2010/08/13）特開2000-158872;審判請求証拠（無効審判請求の引用文献情報）（2010/08/13）特開2001-063268;審判請求証拠（無効審判請求の引用文献情報）（2010/08/13）特開2004-174891;審判請求証拠（無効審判請求の引用文献情報）（2010/08/13）特開2004-223028;審判請求証拠（無効審判請求の引用文献情報）（2010/08/13）特開昭58-015812;審判請求証拠（無効審判請求の引用文献情報）（2010/08/13）特開平06-014812;審判請求証拠（無効審判請求の引用文献情報）（2010/08/13）特公昭50-037221;審判請求証拠（無効審判請求の引用文献情報）（2010/08/13）異議申立 00／00579 その他 国際公開９９／３５９３５号　訳文;審判請求証拠（無効審判請求の引用文献情報）（2010/08/13）異議申立 00／00580 その他 国際公開００／３８５５５号　訳文;審判請求証拠（無効審判請求の引用文献情報）（2010/08/13）異議申立 00／00581 その他 国際公開９８／３３４１４号　訳文;審判請求証拠（無効審判請求の引用文献情報）（2010/08/13）実全昭61-022578;審判請求証拠（無効審判請求の引用文献情報）（2010/08/13）実全昭63-006077;審判請求証拠（無効審判請求の引用文献情報）（2010/08/13）実開平06-024976;審判請求証拠（無効審判請求の引用文献情報）（2010/08/13）実登03058835;審判請求証拠（無効審判請求の引用文献情報）（2010/08/13）実公昭48-044276</t>
  </si>
  <si>
    <t>審判審判2010-800091号</t>
  </si>
  <si>
    <t>好川産業　株式会社</t>
  </si>
  <si>
    <t>審判（受付）:20100517:60:審判請求書（その他の請求書・申立書を含む）;審判（発送）:20100528:20:審判番号通知;審判（発送）:20100528:22:審判官指定（変更）通知;審判（庁内）:20100528:95:予告登録通知;審判（発送）:20100601:17:請求書副本の送達通知（答弁指令）;審判（発送）:20100601:20:審判番号通知;審判（発送）:20100601:22:審判官指定（変更）通知;審判（庁内）:20100604:3012:郵便送達報告書;審判（庁内）:20100721:94:閲覧照会;審判（庁内）:20100721:941:閲覧貸出;審判（庁内）:20100727:942:閲覧返却;審判（受付）:20100802:57:答弁書（審判事件答弁書・異議答弁書）;審判（受付）:20100802:611:訂正請求書;審判（発送）:20100826:171:答弁書副本の送付通知（弁駁指令）;審判（発送）:20100826:22:審判官指定（変更）通知;審判（発送）:20100826:22:審判官指定（変更）通知;審判（受付）:20100927:58:弁駁書（審判事件答弁書・異議答弁書）;審判（受付）:20101109:782:上申書（被請求人・権利者）;審判（発送）:20101201:1852:弁駁書副本の送付通知;審判（発送）:20101201:1858:上申書副本の送付通知;審判（発送）:20101202:22:審判官指定（変更）通知;審判（発送）:20101202:22:審判官指定（変更）通知;審判（発送）:20101207:2892:通知書（その他）期間無;審判（発送）:20101207:2892:通知書（その他）期間無;審判（発送）:20101208:22:審判官指定（変更）通知;審判（発送）:20101208:22:審判官指定（変更）通知;審判（受付）:20110113:6513:口頭審理陳述要領書;審判（発送）:20110118:1860:口頭審理陳述要領書副本の送付通知;審判（受付）:20110121:6513:口頭審理陳述要領書;審判（発送）:20110126:1860:口頭審理陳述要領書副本の送付通知;審判（庁内）:20110210:309:調書;審判（発送）:20110224:234:手続中止通知書;審判（発送）:20110224:234:手続中止通知書;審判（発送）:20120209:23:審理終結通知書;審判（発送）:20120209:23:審理終結通知書;審判（発送）:20120209:235:手続中止解除通知書;審判（発送）:20120209:235:手続中止解除通知書;審判（発送）:20120229:03:審決;審判（発送）:20120229:03:審決;審判（庁内）:20120306:3012:郵便送達報告書;審判（庁内）:20120308:3012:郵便送達報告書;審判（庁内）:20120424:96:確定登録通知</t>
  </si>
  <si>
    <t>審判請求証拠（無効審判請求の引用文献情報）（2010/05/14）</t>
  </si>
  <si>
    <t>審判請求証拠（無効審判請求の引用文献情報）（2010/05/14）異議申立 00／00411 その他 国際公開ＷＯ９９／３５９３５号翻訳文</t>
  </si>
  <si>
    <t>審判請求証拠（無効審判請求の引用文献情報）（2010/05/14）異議申立 00／00412 その他 国際公開ＷＯ００／３８５５５号翻訳文</t>
  </si>
  <si>
    <t>審判審判2010-800141号</t>
  </si>
  <si>
    <t>大西賢　株式会社</t>
  </si>
  <si>
    <t>平23年（行ケ）第10173号</t>
  </si>
  <si>
    <t>審判（受付）:20100816:60:審判請求書（その他の請求書・申立書を含む）;審判（受付）:20100823:51:手続補正書（方式）;審判（発送）:20100903:20:審判番号通知;審判（発送）:20100903:22:審判官指定（変更）通知;審判（庁内）:20100903:95:予告登録通知;審判（発送）:20100907:17:請求書副本の送達通知（答弁指令）;審判（発送）:20100907:20:審判番号通知;審判（発送）:20100907:22:審判官指定（変更）通知;審判（発送）:20100909:22:審判官指定（変更）通知;審判（発送）:20100909:22:審判官指定（変更）通知;審判（庁内）:20100910:3012:郵便送達報告書;審判（受付）:20101109:57:答弁書（審判事件答弁書・異議答弁書）;審判（受付）:20101109:611:訂正請求書;審判（発送）:20101201:1851:答弁書副本の送付通知;審判（発送）:20101201:1855:訂正請求書副本の送付通知;審判（発送）:20101202:22:審判官指定（変更）通知;審判（発送）:20101202:22:審判官指定（変更）通知;審判（発送）:20101207:2892:通知書（その他）期間無;審判（発送）:20101207:2892:通知書（その他）期間無;審判（発送）:20101208:22:審判官指定（変更）通知;審判（発送）:20101208:22:審判官指定（変更）通知;審判（受付）:20110117:6513:口頭審理陳述要領書;審判（発送）:20110119:1860:口頭審理陳述要領書副本の送付通知;審判（受付）:20110121:6513:口頭審理陳述要領書;審判（発送）:20110126:1860:口頭審理陳述要領書副本の送付通知;審判（受付）:20110208:6513:口頭審理陳述要領書;審判（庁内）:20110210:309:調書;審判（発送）:20110322:23:審理終結通知書;審判（発送）:20110322:23:審理終結通知書;審判（発送）:20110408:22:審判官指定（変更）通知;審判（発送）:20110408:22:審判官指定（変更）通知;審判（発送）:20110427:03:審決;審判（発送）:20110427:03:審決;審判（庁内）:20110506:3012:郵便送達報告書;審判（庁内）:20110506:3012:郵便送達報告書;審判（庁内）:20120127:96:確定登録通知</t>
  </si>
  <si>
    <t>審判請求証拠（無効審判請求の引用文献情報）（2010/08/13）</t>
  </si>
  <si>
    <t>審判請求証拠（無効審判請求の引用文献情報）（2010/08/13）特開2000-158872</t>
  </si>
  <si>
    <t>審判請求証拠（無効審判請求の引用文献情報）（2010/08/13）特開2001-063268</t>
  </si>
  <si>
    <t>審判請求証拠（無効審判請求の引用文献情報）（2010/08/13）特開2004-174891</t>
  </si>
  <si>
    <t>審判請求証拠（無効審判請求の引用文献情報）（2010/08/13）特開2004-223028</t>
  </si>
  <si>
    <t>審判請求証拠（無効審判請求の引用文献情報）（2010/08/13）特開昭58-015812</t>
  </si>
  <si>
    <t>審判請求証拠（無効審判請求の引用文献情報）（2010/08/13）特開平06-014812</t>
  </si>
  <si>
    <t>審判請求証拠（無効審判請求の引用文献情報）（2010/08/13）特公昭50-037221</t>
  </si>
  <si>
    <t>審判請求証拠（無効審判請求の引用文献情報）（2010/08/13）異議申立 00／00579 その他 国際公開９９／３５９３５号　訳文</t>
  </si>
  <si>
    <t>審判請求証拠（無効審判請求の引用文献情報）（2010/08/13）異議申立 00／00580 その他 国際公開００／３８５５５号　訳文</t>
  </si>
  <si>
    <t>審判請求証拠（無効審判請求の引用文献情報）（2010/08/13）異議申立 00／00581 その他 国際公開９８／３３４１４号　訳文</t>
  </si>
  <si>
    <t>審判請求証拠（無効審判請求の引用文献情報）（2010/08/13）実全昭61-022578</t>
  </si>
  <si>
    <t>審判請求証拠（無効審判請求の引用文献情報）（2010/08/13）実全昭63-006077</t>
  </si>
  <si>
    <t>審判請求証拠（無効審判請求の引用文献情報）（2010/08/13）実開平06-024976</t>
  </si>
  <si>
    <t>審判請求証拠（無効審判請求の引用文献情報）（2010/08/13）実登03058835</t>
  </si>
  <si>
    <t>審判請求証拠（無効審判請求の引用文献情報）（2010/08/13）実公昭48-044276</t>
  </si>
  <si>
    <t>審判査定不服2010-006656号</t>
  </si>
  <si>
    <t>村田　望;株式会社ハイテック;カーリング　クリエイティブ　コンサル株式会社</t>
  </si>
  <si>
    <t>審判（受付）:20100330:523:手続補正書（自発・内容）;審判（受付）:20100330:60:審判請求書（その他の請求書・申立書を含む）;審判（庁内）:20100531:91:審査前置移管;審判（発送）:20100602:21:審査前置移管通知;審判（庁内）:20100625:921:審査前置登録</t>
  </si>
  <si>
    <t>特願2006-552401</t>
  </si>
  <si>
    <t>特許04543046</t>
  </si>
  <si>
    <t>WO06/112044</t>
  </si>
  <si>
    <t>PCT/JP2005/015021</t>
  </si>
  <si>
    <t xml:space="preserve">B32B  27/00              </t>
  </si>
  <si>
    <t>B32B27/00;B32B3/30;B32B15/08</t>
  </si>
  <si>
    <t>B32B27/00</t>
  </si>
  <si>
    <t>B32B  27/00@AFI(JP)</t>
  </si>
  <si>
    <t>B32B  27/00@AFI(JP);B32B   3/30@ALI(JP);B32B  15/08@ALI(JP);B32B  27/00@CFI(JP);B32B   3/30@CLI(JP);B32B  15/08@CLI(JP)</t>
  </si>
  <si>
    <t>505138130;594162537;500501247</t>
  </si>
  <si>
    <t>生田　哲郎;名越　秀夫</t>
  </si>
  <si>
    <t>精細な装飾紋様を有する樹脂シート及びその製造方法</t>
  </si>
  <si>
    <t xml:space="preserve">(57)【要約】 【課題】 精細な装飾紋様を有する樹脂シート及びそれら装飾紋様を有する樹脂シートを容易に製造する方法を提供する。 【解決手段】 精細な装飾紋様を有する樹脂シートである。この樹脂シートは、透明樹脂シートの上に三次元硬化樹脂層を積層したものであり、この三次元硬化樹脂層に装飾紋様が形成されたことを特徴とするものである。透明樹脂シート、三次元硬化樹脂層面に、シルク印刷にて文字、数字を透明印刷することができるし、シルク印刷にて着色することができる。装飾紋様を有する樹脂シートは、装飾紋様を施した金属板、三次元硬化塗料及び透明樹脂シートを重ねて、透明樹脂シートの上方から紫外線や放射線等の励起線を照射し、又は、加熱することにより三次元硬化塗料を硬化し、その後、金属板から剥離することにより製造することができる。 【選択図】図１ </t>
  </si>
  <si>
    <t>特願2005-116990</t>
  </si>
  <si>
    <t>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ボツワナ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コモロ連合;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ナミビア共和国;ナイジェリア連邦共和国;ニカラグア共和国;ノルウェー王国;ニュージーランド;オマーン国;パプアニューギニア独立国;フィリピン共和国;ポーランド共和国;ポルトガル共和国;ルーマニア;ロシア連邦;セーシェル共和国;スーダン共和国;スウェーデン王国;シンガポール共和国;スロバキア共和国;シエラレオネ共和国;サンマリノ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ボツワナ共和国;ガーナ共和国;ガンビア共和国;ケニア共和国;レソト王国;マラウイ共和国;モザンビーク共和国;ナミビア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アイスランド共和国;イタリア共和国;リトアニア共和国;ルクセンブルグ大公国;ラトビア共和国;モナコ公国;オランダ王国;ポーランド共和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t>
  </si>
  <si>
    <t xml:space="preserve">(57)【特許請求の範囲】 【請求項１】 透明樹脂シート上に紫外線硬化樹脂層が積層された樹脂シートであって、前記紫外線硬化樹脂層の透明樹脂側の反対面に、線溝の深さが２０ｎｍ～５μｍの複数の線で描かれた線画紋様である精細な装飾紋様が形成され、前記透明樹脂シートの紫外線硬化樹脂層側又はその反対側の面にシルク印刷にて文字、数字を透明印刷したことを特徴とする精細な装飾紋様を有する樹脂シート。 【請求項２】 透明樹脂シート上に紫外線硬化樹脂層が積層された樹脂シートであって、前記紫外線硬化樹脂層の透明樹脂側の反対面に、線溝の深さが２０ｎｍ～５μｍの複数の線で描かれた線画紋様である精細な装飾紋様が形成され、前記透明樹脂シートの紫外線硬化樹脂層側又はその反対側の面に金属蒸着を施し、レーザ光により部分的に金属蒸着膜を除去し、文字、数字を透明加工したことを特徴とする精細な装飾紋様を有する樹脂シート。 </t>
  </si>
  <si>
    <t>SFG0033188729</t>
  </si>
  <si>
    <t>審判査定不服2010-006656号;審判審判2011-800027号</t>
  </si>
  <si>
    <t>特開2001-343261;特開2001-30290;特開昭62-125877;特開2004-255583;特開2002-210758</t>
  </si>
  <si>
    <t>特開2002-210758;特開2004-255583;特開昭62-125877;特開2001-343261;特開2001-030290;特開2002-195858;特開2003-103996;特開2004-276416;特開2005-031634;特開昭62-083783;特開昭62-258778;特開平02-134683;特開平10-268811;異議申立 10／00300 その他 技術紹介：シルク印刷（スクリーン印刷）の基本、有限会社及川箔押印刷所ホームページ、有限会社及川箔押印刷所;異議申立 10／00301 その他 シルクスクリーン印刷、ネームプレートドットコム、マシタマーク株式会社;異議申立 10／00302 国内図書館 シルクスクリーン、大百科事典７、平凡社、19850325、第１版、Ｐ．７７３</t>
  </si>
  <si>
    <t>拒絶理由通知（拒絶理由の引用文献情報）（2008/06/26）特開2002-210758;拒絶理由通知（拒絶理由の引用文献情報）（2008/06/26）特開2004-255583;拒絶理由通知（拒絶理由の引用文献情報）（2008/06/26）特開昭62-125877;拒絶理由通知（拒絶理由の引用文献情報）（2009/03/11）特開2001-343261;拒絶理由通知（拒絶理由の引用文献情報）（2009/03/11）特開2002-210758;拒絶理由通知（拒絶理由の引用文献情報）（2009/03/11）特開2004-255583;拒絶理由通知（拒絶理由の引用文献情報）（2009/03/11）特開昭62-125877;拒絶理由通知（拒絶理由の引用文献情報）（2009/08/17）特開2001-030290;拒絶理由通知（拒絶理由の引用文献情報）（2009/08/17）特開2001-343261;登録査定　　（登録査定の参考文献情報）（2010/06/11）特開2001-030290;登録査定　　（登録査定の参考文献情報）（2010/06/11）特開2001-343261;登録査定　　（登録査定の参考文献情報）（2010/06/11）特開2002-210758;登録査定　　（登録査定の参考文献情報）（2010/06/11）特開2004-255583;登録査定　　（登録査定の参考文献情報）（2010/06/11）特開昭62-125877;審判請求証拠（無効審判請求の引用文献情報）（2011/02/08）特開2001-030290;審判請求証拠（無効審判請求の引用文献情報）（2011/02/08）特開2002-195858;審判請求証拠（無効審判請求の引用文献情報）（2011/02/08）特開2003-103996;審判請求証拠（無効審判請求の引用文献情報）（2011/02/08）特開2004-276416;審判請求証拠（無効審判請求の引用文献情報）（2011/02/08）特開2005-031634;審判請求証拠（無効審判請求の引用文献情報）（2011/02/08）特開昭62-083783;審判請求証拠（無効審判請求の引用文献情報）（2011/02/08）特開昭62-258778;審判請求証拠（無効審判請求の引用文献情報）（2011/02/08）特開平02-134683;審判請求証拠（無効審判請求の引用文献情報）（2011/02/08）特開平10-268811;審判請求証拠（無効審判請求の引用文献情報）（2011/02/08）異議申立 10／00300 その他 技術紹介：シルク印刷（スクリーン印刷）の基本、有限会社及川箔押印刷所ホームページ、有限会社及川箔押印刷所;審判請求証拠（無効審判請求の引用文献情報）（2011/02/08）異議申立 10／00301 その他 シルクスクリーン印刷、ネームプレートドットコム、マシタマーク株式会社;審判請求証拠（無効審判請求の引用文献情報）（2011/02/08）異議申立 10／00302 国内図書館 シルクスクリーン、大百科事典７、平凡社、19850325、第１版、Ｐ．７７３</t>
  </si>
  <si>
    <t>線画模様;文字模様;三次元;表示板;看板</t>
  </si>
  <si>
    <t>審判審判2011-800027号</t>
  </si>
  <si>
    <t>明和グラビア　株式会社</t>
  </si>
  <si>
    <t>審判（受付）:20110210:60:審判請求書（その他の請求書・申立書を含む）;審判（発送）:20110225:20:審判番号通知;審判（発送）:20110225:22:審判官指定（変更）通知;審判（庁内）:20110225:95:予告登録通知;審判（受付）:20110307:51:手続補正書（方式）;審判（発送）:20110330:17:請求書副本の送達通知（答弁指令）;審判（発送）:20110330:20:審判番号通知;審判（発送）:20110330:22:審判官指定（変更）通知;審判（庁内）:20110405:3012:郵便送達報告書;審判（発送）:20110406:1850:副本の送付通知;審判（庁内）:20110516:94:閲覧照会;審判（庁内）:20110516:941:閲覧貸出;審判（庁内）:20110520:942:閲覧返却;審判（受付）:20110527:57:答弁書（審判事件答弁書・異議答弁書）;審判（発送）:20110602:22:審判官指定（変更）通知;審判（発送）:20110602:22:審判官指定（変更）通知;審判（受付）:20110607:7424:代理人辞任届（出願人・請求人）;審判（発送）:20110609:143:審尋（被請求人）（審判官）;審判（発送）:20110609:171:答弁書副本の送付通知（弁駁指令）;審判（発送）:20110701:22:審判官指定（変更）通知;審判（発送）:20110701:22:審判官指定（変更）通知;審判（受付）:20110711:782:上申書（被請求人・権利者）;審判（受付）:20110713:58:弁駁書（審判事件答弁書・異議答弁書）;審判（発送）:20110715:1858:上申書副本の送付通知;審判（発送）:20110722:1852:弁駁書副本の送付通知;審判（発送）:20110722:232:書面審理通知書;審判（発送）:20110722:232:書面審理通知書;審判（発送）:20110725:23:審理終結通知書;審判（発送）:20110725:23:審理終結通知書;審判（発送）:20110817:03:審決;審判（発送）:20110817:03:審決;審判（庁内）:20110823:3012:郵便送達報告書;審判（庁内）:20110823:3012:郵便送達報告書;審判（庁内）:20111012:96:確定登録通知</t>
  </si>
  <si>
    <t>審判請求証拠（無効審判請求の引用文献情報）（2011/02/08）特開2001-030290</t>
  </si>
  <si>
    <t>審判請求証拠（無効審判請求の引用文献情報）（2011/02/08）特開2002-195858</t>
  </si>
  <si>
    <t>審判請求証拠（無効審判請求の引用文献情報）（2011/02/08）特開2003-103996</t>
  </si>
  <si>
    <t>審判請求証拠（無効審判請求の引用文献情報）（2011/02/08）特開2004-276416</t>
  </si>
  <si>
    <t>審判請求証拠（無効審判請求の引用文献情報）（2011/02/08）特開2005-031634</t>
  </si>
  <si>
    <t>審判請求証拠（無効審判請求の引用文献情報）（2011/02/08）特開昭62-083783</t>
  </si>
  <si>
    <t>審判請求証拠（無効審判請求の引用文献情報）（2011/02/08）特開昭62-258778</t>
  </si>
  <si>
    <t>審判請求証拠（無効審判請求の引用文献情報）（2011/02/08）特開平02-134683</t>
  </si>
  <si>
    <t>審判請求証拠（無効審判請求の引用文献情報）（2011/02/08）特開平10-268811</t>
  </si>
  <si>
    <t>審判請求証拠（無効審判請求の引用文献情報）（2011/02/08）異議申立 10／00300 その他 技術紹介：シルク印刷（スクリーン印刷）の基本、有限会社及川箔押印刷所ホームページ、有限会社及川箔押印刷所</t>
  </si>
  <si>
    <t>審判請求証拠（無効審判請求の引用文献情報）（2011/02/08）異議申立 10／00301 その他 シルクスクリーン印刷、ネームプレートドットコム、マシタマーク株式会社</t>
  </si>
  <si>
    <t>審判請求証拠（無効審判請求の引用文献情報）（2011/02/08）異議申立 10／00302 国内図書館 シルクスクリーン、大百科事典７、平凡社、19850325、第１版、Ｐ．７７３</t>
  </si>
  <si>
    <t>審判審判2008-800217号</t>
  </si>
  <si>
    <t>スペーシア　株式会社</t>
  </si>
  <si>
    <t>平21年（行ケ）第10255号</t>
  </si>
  <si>
    <t>平22年（行サ）第346号</t>
  </si>
  <si>
    <t>審判（受付）:20081023:60:審判請求書（その他の請求書・申立書を含む）;審判（発送）:20081107:20:審判番号通知;審判（発送）:20081107:22:審判官指定（変更）通知;審判（庁内）:20081107:95:予告登録通知;審判（受付）:20081127:7442:代理人受任届（被請求人・権利者）;審判（発送）:20081203:17:請求書副本の送達通知（答弁指令）;審判（発送）:20081203:20:審判番号通知;審判（発送）:20081203:22:審判官指定（変更）通知;審判（庁内）:20081209:3012:郵便送達報告書;審判（受付）:20090202:57:答弁書（審判事件答弁書・異議答弁書）;審判（発送）:20090413:22:審判官指定（変更）通知;審判（発送）:20090413:22:審判官指定（変更）通知;審判（発送）:20090414:1851:答弁書副本の送付通知;審判（受付）:20090601:6513:口頭審理陳述要領書;審判（受付）:20090602:6513:口頭審理陳述要領書;審判（庁内）:20090616:309:調書;審判（受付）:20090622:782:上申書（被請求人・権利者）;審判（発送）:20090710:1858:上申書副本の送付通知;審判（発送）:20090710:23:審理終結通知書;審判（発送）:20090710:23:審理終結通知書;審判（発送）:20090731:03:審決;審判（発送）:20090731:03:審決;審判（庁内）:20090806:3012:郵便送達報告書;審判（庁内）:20090810:3012:郵便送達報告書;審判（庁内）:20101020:96:確定登録通知</t>
  </si>
  <si>
    <t>特願2007-125970</t>
  </si>
  <si>
    <t>特許04130215</t>
  </si>
  <si>
    <t>特開2008-279071</t>
  </si>
  <si>
    <t xml:space="preserve">A47B  47/02              </t>
  </si>
  <si>
    <t>A47B 47/02;C23C  2/06</t>
  </si>
  <si>
    <t>A47B 47/02</t>
  </si>
  <si>
    <t>A47B47/02;C23C2/06;C23G5/028;C23C2/26</t>
  </si>
  <si>
    <t>A47B47/02</t>
  </si>
  <si>
    <t>A47B  47/02@AFI(JP);C23C   2/06@ALI(JP)</t>
  </si>
  <si>
    <t>A47B  47/02@AFI(JP)</t>
  </si>
  <si>
    <t>A47B  47/02@AFI(JP);C23C   2/06@ALI(JP);A47B  47/00@CFI(JP);C23C   2/06@CLI(JP)</t>
  </si>
  <si>
    <t>A47B 47/02        B;C23C  2/06;C23G  5/028;C23C  2/26</t>
  </si>
  <si>
    <t>3B054 BA04;3B054 BA09;3B054 BA14;3B054 BA15;3B054 BB03;3B054 BB08;3B054 BB13;3B054 BB14;4K027 AA02;4K027 AA05;4K027 AA22;4K027 AB05;4K027 AB43;4K027 AB44;4K053 PA08;4K053 PA02;4K053 PA18;4K053 QA05;4K053 TA13;4K053 RA08;4K053 TA19;4K053 SA04;4K053 RA04</t>
  </si>
  <si>
    <t>株式会社アール・エス・ケー</t>
  </si>
  <si>
    <t>斉藤　力丸</t>
  </si>
  <si>
    <t>青木　篤;鶴田　準一;島田　哲郎;大平　和由</t>
  </si>
  <si>
    <t>パイプ組立式収納棚</t>
  </si>
  <si>
    <t xml:space="preserve">【要約】 【課題】耐食性に優れ、しかも端材の処理や廃棄処理において環境上の問題のないパイプ組立式収納棚を提供することを課題とする。 【解決手段】パイプ１を図に例示するジョイント部材２、３及び締結部材５、６によって結合することにより、ニーズに合わせた種々の構成の収納棚を作製できるパイプ組立式収納棚において、使用されるパイプ１は、表面に亜鉛、アルミニウム及びマグネシウムを成分とする溶融めっきを施された鋼板から溶接にて製造され、その後、有機溶剤の薄い被膜をコーティングされることで、上記パイプの曲げ加工部や切断端面部の表面においても高耐食性を有し、また、端材処理時や上記収納棚の廃棄処理時において環境上の問題を生じないパイプ組立式収納棚とすることができる。 【選択図】図１ </t>
  </si>
  <si>
    <t xml:space="preserve">(57)【特許請求の範囲】 【請求項１】 パイプをジョイントで結合して組立てるパイプ組立式収納棚において、 前記パイプは、表面に亜鉛と、６重量パーセントのアルミニウムと、３重量パーセントのマグネシウムとを構成成分とする溶融めっきが施されている鋼板から形成されており、パイプ表面から油分が除去されている ことを特徴とするパイプ組立式収納棚。 【請求項２】 前記パイプ表面からの油分の除去は、前記パイプ表面へ有機溶剤の被膜をコーティングすることにより行なわれる、請求項１に記載のパイプ組立式収納棚。 【請求項３】 前記パイプはその外径が２７．８ｍｍであることを特徴とする、請求項１または２に記載のパイプ組立式収納棚。 【請求項４】 前記鋼板は、前記パイプの強度が、ＪＩＳＧ３４４５、ＳＴＫＭ１１Ａ～２０Ａ相当となる炭素鋼鋼板であることを特徴とする、請求項１ないし３のいずれかに記載のパイプ組立式収納棚。 </t>
  </si>
  <si>
    <t>SFG0035988898</t>
  </si>
  <si>
    <t>特開2001-286350;登録実用新案3048768</t>
  </si>
  <si>
    <t>特開2001-286350;実登03048768;特開2000-345377;特開2003-277961;特開2003-328105;特開2005-330092;特開平09-143767;特公昭49-048382;異議申立 80／00849 外国カタログ ＰＩＰＥ　ＲＡＣＫＩＮＧ　ＳＹＳＴＥＭ、Ｇ．Ｓ　ＡＣＥ　ＩＮＤＵＳＴＲＹ　ＣＯ．，ＬＴＤ．、200505、Ｐ．３－３９;異議申立 80／00850 国内カタログ ＮＥＷ　Ｐｉｐｅ　Ｒａｃｋ　Ｓｙｓｔｅｍ、ＴＨＥＭ　ジャパン株式会社、200601、Ｐ２－１５;異議申立 80／00851 国内カタログ 物流機器に“ＺＡＭ鋼管”、日新鋼管株式会社、200511;異議申立 80／00852 国内カタログ Ｎｉｓｓｈｉｎ　Ｓｔｅｅｌ　Ｑｕａｌｉｔｙ　Ｐｒｏｄｕｃｔｓ　ＺＡＭ、日新製鋼株式会社、200607、Ｐ１－３８;異議申立 80／00853 その他 「日新のＺＡＭ鋼管」パンフレット、日新鋼管株式会社、200604;異議申立 80／00854 国内図書館 ステンレス鋼便覧、日刊工業新聞社、19751220、第４版、Ｐ．８３９－８４９;異議申立 80／00855 国内図書館 機械構造用炭素鋼鋼管（抜粋）、ＪＩＳ　Ｇ　３４４５、1988、Ｐ．６６０－６６７;WO02/093022</t>
  </si>
  <si>
    <t>登録査定　　（登録査定の参考文献情報）（2008/04/15）特開2001-286350;登録査定　　（登録査定の参考文献情報）（2008/04/15）実登03048768;審判請求証拠（無効審判請求の引用文献情報）（2008/10/23）特開2000-345377;審判請求証拠（無効審判請求の引用文献情報）（2008/10/23）特開2003-277961;審判請求証拠（無効審判請求の引用文献情報）（2008/10/23）特開2003-328105;審判請求証拠（無効審判請求の引用文献情報）（2008/10/23）特開2005-330092;審判請求証拠（無効審判請求の引用文献情報）（2008/10/23）特開平09-143767;審判請求証拠（無効審判請求の引用文献情報）（2008/10/23）特公昭49-048382;審判請求証拠（無効審判請求の引用文献情報）（2008/10/23）異議申立 80／00849 外国カタログ ＰＩＰＥ　ＲＡＣＫＩＮＧ　ＳＹＳＴＥＭ、Ｇ．Ｓ　ＡＣＥ　ＩＮＤＵＳＴＲＹ　ＣＯ．，ＬＴＤ．、200505、Ｐ．３－３９;審判請求証拠（無効審判請求の引用文献情報）（2008/10/23）異議申立 80／00850 国内カタログ ＮＥＷ　Ｐｉｐｅ　Ｒａｃｋ　Ｓｙｓｔｅｍ、ＴＨＥＭ　ジャパン株式会社、200601、Ｐ２－１５;審判請求証拠（無効審判請求の引用文献情報）（2008/10/23）異議申立 80／00851 国内カタログ 物流機器に“ＺＡＭ鋼管”、日新鋼管株式会社、200511;審判請求証拠（無効審判請求の引用文献情報）（2008/10/23）異議申立 80／00852 国内カタログ Ｎｉｓｓｈｉｎ　Ｓｔｅｅｌ　Ｑｕａｌｉｔｙ　Ｐｒｏｄｕｃｔｓ　ＺＡＭ、日新製鋼株式会社、200607、Ｐ１－３８;審判請求証拠（無効審判請求の引用文献情報）（2008/10/23）異議申立 80／00853 その他 「日新のＺＡＭ鋼管」パンフレット、日新鋼管株式会社、200604;審判請求証拠（無効審判請求の引用文献情報）（2008/10/23）異議申立 80／00854 国内図書館 ステンレス鋼便覧、日刊工業新聞社、19751220、第４版、Ｐ．８３９－８４９;審判請求証拠（無効審判請求の引用文献情報）（2008/10/23）異議申立 80／00855 国内図書館 機械構造用炭素鋼鋼管（抜粋）、ＪＩＳ　Ｇ　３４４５、1988、Ｐ．６６０－６６７;審判請求証拠（無効審判請求の引用文献情報）（2008/10/23）WO02/093022</t>
  </si>
  <si>
    <t>審判請求証拠（無効審判請求の引用文献情報）（2008/10/23）特開2000-345377</t>
  </si>
  <si>
    <t>審判請求証拠（無効審判請求の引用文献情報）（2008/10/23）特開2003-277961</t>
  </si>
  <si>
    <t>審判請求証拠（無効審判請求の引用文献情報）（2008/10/23）特開2003-328105</t>
  </si>
  <si>
    <t>審判請求証拠（無効審判請求の引用文献情報）（2008/10/23）特開2005-330092</t>
  </si>
  <si>
    <t>審判請求証拠（無効審判請求の引用文献情報）（2008/10/23）特開平09-143767</t>
  </si>
  <si>
    <t>審判請求証拠（無効審判請求の引用文献情報）（2008/10/23）特公昭49-048382</t>
  </si>
  <si>
    <t>審判請求証拠（無効審判請求の引用文献情報）（2008/10/23）異議申立 80／00849 外国カタログ ＰＩＰＥ　ＲＡＣＫＩＮＧ　ＳＹＳＴＥＭ、Ｇ．Ｓ　ＡＣＥ　ＩＮＤＵＳＴＲＹ　ＣＯ．，ＬＴＤ．、200505、Ｐ．３－３９</t>
  </si>
  <si>
    <t>審判請求証拠（無効審判請求の引用文献情報）（2008/10/23）異議申立 80／00850 国内カタログ ＮＥＷ　Ｐｉｐｅ　Ｒａｃｋ　Ｓｙｓｔｅｍ、ＴＨＥＭ　ジャパン株式会社、200601、Ｐ２－１５</t>
  </si>
  <si>
    <t>審判請求証拠（無効審判請求の引用文献情報）（2008/10/23）異議申立 80／00851 国内カタログ 物流機器に“ＺＡＭ鋼管”、日新鋼管株式会社、200511</t>
  </si>
  <si>
    <t>審判請求証拠（無効審判請求の引用文献情報）（2008/10/23）異議申立 80／00852 国内カタログ Ｎｉｓｓｈｉｎ　Ｓｔｅｅｌ　Ｑｕａｌｉｔｙ　Ｐｒｏｄｕｃｔｓ　ＺＡＭ、日新製鋼株式会社、200607、Ｐ１－３８</t>
  </si>
  <si>
    <t>審判請求証拠（無効審判請求の引用文献情報）（2008/10/23）異議申立 80／00853 その他 「日新のＺＡＭ鋼管」パンフレット、日新鋼管株式会社、200604</t>
  </si>
  <si>
    <t>審判請求証拠（無効審判請求の引用文献情報）（2008/10/23）異議申立 80／00854 国内図書館 ステンレス鋼便覧、日刊工業新聞社、19751220、第４版、Ｐ．８３９－８４９</t>
  </si>
  <si>
    <t>審判請求証拠（無効審判請求の引用文献情報）（2008/10/23）異議申立 80／00855 国内図書館 機械構造用炭素鋼鋼管（抜粋）、ＪＩＳ　Ｇ　３４４５、1988、Ｐ．６６０－６６７</t>
  </si>
  <si>
    <t>審判請求証拠（無効審判請求の引用文献情報）（2008/10/23）WO02/093022</t>
  </si>
  <si>
    <t>審判審判2009-800206号</t>
  </si>
  <si>
    <t>審判（受付）:20090929:60:審判請求書（その他の請求書・申立書を含む）;審判（発送）:20091009:20:審判番号通知;審判（発送）:20091009:22:審判官指定（変更）通知;審判（庁内）:20091009:95:予告登録通知;審判（発送）:20091019:17:請求書副本の送達通知（答弁指令）;審判（発送）:20091019:20:審判番号通知;審判（発送）:20091019:22:審判官指定（変更）通知;審判（発送）:20091019:22:審判官指定（変更）通知;審判（庁内）:20091028:3012:郵便送達報告書;審判（庁内）:20091113:94:閲覧照会;審判（庁内）:20091116:941:閲覧貸出;審判（庁内）:20091117:942:閲覧返却;審判（受付）:20091221:57:答弁書（審判事件答弁書・異議答弁書）;審判（受付）:20091221:611:訂正請求書;審判（庁内）:20091228:94:閲覧照会;審判（庁内）:20100105:941:閲覧貸出;審判（庁内）:20100106:942:閲覧返却;審判（発送）:20100112:171:答弁書副本の送付通知（弁駁指令）;審判（発送）:20100112:173:訂正請求副本送付通知（弁駁指令）;審判（庁内）:20100209:94:閲覧照会;審判（受付）:20100210:58:弁駁書（審判事件答弁書・異議答弁書）;審判（庁内）:20100210:941:閲覧貸出;審判（庁内）:20100212:942:閲覧返却;審判（庁内）:20100215:94:閲覧照会;審判（庁内）:20100217:941:閲覧貸出;審判（庁内）:20100218:942:閲覧返却;審判（発送）:20100316:1852:弁駁書副本の送付通知;審判（庁内）:20100316:94:閲覧照会;審判（庁内）:20100317:941:閲覧貸出;審判（庁内）:20100319:942:閲覧返却;審判（発送）:20100329:22:審判官指定（変更）通知;審判（発送）:20100329:22:審判官指定（変更）通知;審判（発送）:20100401:22:審判官指定（変更）通知;審判（発送）:20100401:22:審判官指定（変更）通知;審判（受付）:20100430:6513:口頭審理陳述要領書;審判（受付）:20100506:7482:代理人受任届（参加人・準参加人）;審判（受付）:20100506:635:参加申請書;審判（発送）:20100507:1860:口頭審理陳述要領書副本の送付通知;審判（発送）:20100514:174:参加申請副本送達通知（意見指令）;審判（発送）:20100514:174:参加申請副本送達通知（意見指令）;審判（庁内）:20100518:3012:郵便送達報告書;審判（受付）:20100519:609:請求取下書;審判（庁内）:20100519:3012:郵便送達報告書;審判（庁内）:20100519:94:閲覧照会;審判（庁内）:20100521:941:閲覧貸出;審判（庁内）:20100524:942:閲覧返却;審判（発送）:20100526:2713:取下通知;審判（発送）:20100618:161:参加許否の決定;審判（発送）:20100618:161:参加許否の決定;審判（庁内）:20100622:3012:郵便送達報告書;審判（庁内）:20100623:3012:郵便送達報告書;審判（受付）:20100708:783:上申書（参加人・準参加人）;審判（発送）:20100721:1858:上申書副本の送付通知;審判（庁内）:20100803:94:閲覧照会;審判（庁内）:20100804:941:閲覧貸出;審判（庁内）:20100806:942:閲覧返却;審判（受付）:20100820:782:上申書（被請求人・権利者）;審判（庁内）:20100906:94:閲覧照会;審判（庁内）:20100908:941:閲覧貸出;審判（庁内）:20100910:942:閲覧返却;審判（発送）:20100914:22:審判官指定（変更）通知;審判（発送）:20100914:22:審判官指定（変更）通知;審判（発送）:20100914:22:審判官指定（変更）通知;審判（発送）:20100916:1858:上申書副本の送付通知;審判（庁内）:20100924:94:閲覧照会;審判（庁内）:20100928:941:閲覧貸出;審判（庁内）:20100930:942:閲覧返却;審判（発送）:20101007:22:審判官指定（変更）通知;審判（発送）:20101007:22:審判官指定（変更）通知;審判（発送）:20101007:22:審判官指定（変更）通知;審判（発送）:20101008:2892:通知書（その他）期間無;審判（発送）:20101008:2892:通知書（その他）期間無;審判（受付）:20101122:6513:口頭審理陳述要領書;審判（受付）:20101124:6513:口頭審理陳述要領書;審判（発送）:20101126:1860:口頭審理陳述要領書副本の送付通知;審判（発送）:20101129:1860:口頭審理陳述要領書副本の送付通知;審判（受付）:20101206:783:上申書（参加人・準参加人）;審判（庁内）:20101209:309:調書;審判（受付）:20101221:782:上申書（被請求人・権利者）;審判（受付）:20101228:783:上申書（参加人・準参加人）;審判（発送）:20110114:1858:上申書副本の送付通知;審判（発送）:20110114:1858:上申書副本の送付通知;審判（発送）:20110114:23:審理終結通知書;審判（発送）:20110114:23:審理終結通知書;審判（発送）:20110223:03:審決;審判（発送）:20110223:03:審決;審判（庁内）:20110228:3012:郵便送達報告書;審判（庁内）:20110301:3012:郵便送達報告書;審判（庁内）:20110301:94:閲覧照会;審判（庁内）:20110302:941:閲覧貸出;審判（庁内）:20110308:942:閲覧返却;審判（庁内）:20110615:94:閲覧照会;審判（庁内）:20110616:941:閲覧貸出;審判（庁内）:20110617:942:閲覧返却;審判（庁内）:20110721:96:確定登録通知</t>
  </si>
  <si>
    <t>特願2007-229588</t>
  </si>
  <si>
    <t>特許04135117</t>
  </si>
  <si>
    <t>特開2008-152755</t>
  </si>
  <si>
    <t xml:space="preserve">G06F   3/041             </t>
  </si>
  <si>
    <t>G06F  3/041</t>
  </si>
  <si>
    <t>G06F3/041;G06F3/033;G06F3/042</t>
  </si>
  <si>
    <t>G06F3/041</t>
  </si>
  <si>
    <t>G06F   3/041@AFI(JP)</t>
  </si>
  <si>
    <t>G06F   3/041@AFI(JP);G06F   3/033@ALI(JP);G06F   3/042@ALI(JP);G06F   3/041@CFI(JP);G06F   3/033@CLI(JP)</t>
  </si>
  <si>
    <t>G06F  3/041   320 G;G06F  3/033   310 Y;G06F  3/041   340;G06F  3/042       J</t>
  </si>
  <si>
    <t xml:space="preserve">(57)【要約】 【課題】容易な操作で投影ボードに表示される動画または画像の出力を制御する投影画像・動画制御システムおよび情報処理表示システムを提案する。 【解決手段】所定の座標値および／またはコード値が所定のアルゴリズムでパターン化されたドットパターンが形成された投影ボードと、投影ボードの一面は、映像表示エリアと、その映像表示エリアに投影される動画または画像を制御するためのアイコン画像が表示されるコントローラエリアとからなり、動画または画像を投影する投影手段と、コントローラエリアに形成されたドットパターンを読み取る読取手段と、読取手段が読み取ったコントローラエリアのアイコン画像上のドットパターンを解析してその意味する座標値またはコード値に変換し、対応する制御信号を投影手段に対して出力して映像表示エリアに表示される動画または画像の出力を制御する制御手段とからなる投影画像・動画制御システムとした。 【選択図】図６８ </t>
  </si>
  <si>
    <t>特願2006-066751;特願2006-314650</t>
  </si>
  <si>
    <t xml:space="preserve">(57)【特許請求の範囲】 【請求項１】 所定の座標値および／またはコード値が所定のアルゴリズムでパターン化されたドットパターンが予め形成された投影ボードと、 前記投影ボードの一面は、動画または画像が投影される映像表示エリアと、その映像表示エリアに投影される動画または画像を制御するためのアイコン画像が表示されるコントローラエリアとからなり、少なくとも映像表示エリアに動画または画像を投影する投影手段と、 前記コントローラエリアに形成されたドットパターンを読み取る読取手段と、 前記読取手段が読み取ったコントローラエリアのアイコン画像上のドットパターンを解析してその意味する座標値またはコード値に変換し、当該座標値またはコード値に対応する制御信号を前記投影手段に対して出力して映像表示エリアに表示される動画または画像の出力を制御する制御手段とからなる投影画像・動画制御システム。 【請求項２】 前記投影ボードは、ホワイトボードの表面に粘着層を介して透明シートが貼付されており、前記ドットパターンは透明シートと粘着層との間に形成されていることを特徴とする請求項１記載の投影画像・動画制御システム。 【請求項３】 所定の座標値および／またはコード値が所定のアルゴリズムでパターン化されたドットパターンが予め形成された投影ボードと、 前記投影ボード上に少なくともプログラムの起動を意味するアイコン画像を投影するとともに、当該アイコン画像に対応した、記憶装置にインストールされたプログラムの表示画像または動画を投影する投影手段と、 前記投影されたアイコン画像の領域に予め形成されているドットパターンを読み取る読取手段と、 前記読取手段が読み取ったドットパターンを解析してその意味する座標値またはコード値に変換し、当該座標値またはコード値に対応する起動信号に基づいて記憶装置からプログラムを起動する制御手段とからなる、情報処理表示システム。 【請求項４】 前記投影ボードのドットパターンが形成された面と、画像、動画またはアイコン画像を投影する面とは異なる面であり、前記投影ボードに対して投影手段はリアプロジェクタとして配置される請求項１または３記載の投影画像・動画制御システムまたは情報処理表示システム。 【請求項５】 前記投影ボードのドットパターンは赤外線吸収特性材料で構成され、少なくとも投影手段側の面には、赤外線カットフィルタが設けられていることを特徴とする請求項４記載の投影画像・動画制御システムまたは情報処理表示システム。 【請求項６】 前記投影ボード上に形成されたドットパターンは、座標値とコード値とが同一のパターン中に定義されており、 前記ボード上は所定のマトリクス区画が形成されており、同一のマトリクス区画内では、座標値の変化にかかわらず同一のコード値が付与されている請求項１～５のいずれかに記載の投影画像・動画制御システムまたは情報処理表示システム。 【請求項７】 前記アイコン画像は、前記１つまたは複数のマトリクス区画にわたって配置されており、当該アイコン画像のドットパターンが読取手段で読み取られることにより、当該アイコン画像に対応した映像の制御またはプログラムの起動が指示されることを特徴とする請求項６記載の投影画像・動画制御システムまたは情報処理表示システム。 </t>
  </si>
  <si>
    <t>特願2007-076365の分割（44条1項）</t>
  </si>
  <si>
    <t>2006/03/10;2006/11/21</t>
  </si>
  <si>
    <t>SFG0035918616</t>
  </si>
  <si>
    <t>特開2000-298544;特開昭62-278084;WO20/4／029871;特開2005-276139;登録実用新案3013298;特開平09-327988</t>
  </si>
  <si>
    <t>特開2000-298544;特開2005-276139;特開昭62-278084;特開平09-327988;実登03013298;特開2002-149331;特開2004-118795;特開平10-207722;異議申立 90／00841 国内図書館 御池鮎樹、メディアプレイヤー攻略マニュアル、株式会社工学社、20030810、初版、Ｐ６－７，２３－２９;実全昭54-091466;WO04/029871;特許03475235</t>
  </si>
  <si>
    <t>拒絶理由通知（拒絶理由の引用文献情報）（2008/01/24）;拒絶理由通知（拒絶理由の引用文献情報）（2008/01/24）特開2000-298544;拒絶理由通知（拒絶理由の引用文献情報）（2008/01/24）特開2005-276139;拒絶理由通知（拒絶理由の引用文献情報）（2008/01/24）特開昭62-278084;拒絶理由通知（拒絶理由の引用文献情報）（2008/01/24）特開平09-327988;拒絶理由通知（拒絶理由の引用文献情報）（2008/01/24）実登03013298;登録査定　　（登録査定の参考文献情報）（2008/04/14）;登録査定　　（登録査定の参考文献情報）（2008/04/14）特開2000-298544;登録査定　　（登録査定の参考文献情報）（2008/04/14）特開2005-276139;登録査定　　（登録査定の参考文献情報）（2008/04/14）特開昭62-278084;登録査定　　（登録査定の参考文献情報）（2008/04/14）特開平09-327988;登録査定　　（登録査定の参考文献情報）（2008/04/14）実登03013298;審判請求証拠（無効審判請求の引用文献情報）（2009/09/29）特開2002-149331;審判請求証拠（無効審判請求の引用文献情報）（2009/09/29）特開2004-118795;審判請求証拠（無効審判請求の引用文献情報）（2009/09/29）特開平10-207722;審判請求証拠（無効審判請求の引用文献情報）（2009/09/29）異議申立 90／00841 国内図書館 御池鮎樹、メディアプレイヤー攻略マニュアル、株式会社工学社、20030810、初版、Ｐ６－７，２３－２９;審判請求証拠（無効審判請求の引用文献情報）（2009/09/29）実全昭54-091466;審判請求証拠（無効審判請求の引用文献情報）（2009/09/29）WO04/029871;審判請求証拠（無効審判請求の引用文献情報）（2009/09/29）特許03475235</t>
  </si>
  <si>
    <t>ドツトパタ－ン;撮像素子;遠隔撮像</t>
  </si>
  <si>
    <t>審判請求証拠（無効審判請求の引用文献情報）（2009/09/29）特開2002-149331</t>
  </si>
  <si>
    <t>審判請求証拠（無効審判請求の引用文献情報）（2009/09/29）特開2004-118795</t>
  </si>
  <si>
    <t>審判請求証拠（無効審判請求の引用文献情報）（2009/09/29）特開平10-207722</t>
  </si>
  <si>
    <t>審判請求証拠（無効審判請求の引用文献情報）（2009/09/29）異議申立 90／00841 国内図書館 御池鮎樹、メディアプレイヤー攻略マニュアル、株式会社工学社、20030810、初版、Ｐ６－７，２３－２９</t>
  </si>
  <si>
    <t>審判請求証拠（無効審判請求の引用文献情報）（2009/09/29）実全昭54-091466</t>
  </si>
  <si>
    <t>審判請求証拠（無効審判請求の引用文献情報）（2009/09/29）WO04/029871</t>
  </si>
  <si>
    <t>審判請求証拠（無効審判請求の引用文献情報）（2009/09/29）特許03475235</t>
  </si>
  <si>
    <t>審判審判2010-800182号</t>
  </si>
  <si>
    <t>バイオ・ラッドラボラトリーズ　株式会社</t>
  </si>
  <si>
    <t>平23年（行ケ）第10227号</t>
  </si>
  <si>
    <t>審判（受付）:20101007:60:審判請求書（その他の請求書・申立書を含む）;審判（発送）:20101022:20:審判番号通知;審判（発送）:20101022:22:審判官指定（変更）通知;審判（庁内）:20101022:95:予告登録通知;審判（発送）:20101026:22:審判官指定（変更）通知;審判（発送）:20101027:17:請求書副本の送達通知（答弁指令）;審判（発送）:20101027:20:審判番号通知;審判（発送）:20101027:22:審判官指定（変更）通知;審判（庁内）:20101101:3012:郵便送達報告書;審判（受付）:20101224:57:答弁書（審判事件答弁書・異議答弁書）;審判（受付）:20101224:611:訂正請求書;審判（発送）:20110113:171:答弁書副本の送付通知（弁駁指令）;審判（発送）:20110113:173:訂正請求副本送付通知（弁駁指令）;審判（発送）:20110113:22:審判官指定（変更）通知;審判（発送）:20110113:22:審判官指定（変更）通知;審判（受付）:20110214:781:上申書（出願人・請求人）;審判（受付）:20110214:58:弁駁書（審判事件答弁書・異議答弁書）;審判（発送）:20110223:1852:弁駁書副本の送付通知;審判（発送）:20110303:22:審判官指定（変更）通知;審判（発送）:20110303:22:審判官指定（変更）通知;審判（発送）:20110308:2892:通知書（その他）期間無;審判（発送）:20110308:2892:通知書（その他）期間無;審判（受付）:20110428:781:上申書（出願人・請求人）;審判（受付）:20110428:6513:口頭審理陳述要領書;審判（受付）:20110428:6513:口頭審理陳述要領書;審判（発送）:20110502:1860:口頭審理陳述要領書副本の送付通知;審判（発送）:20110506:1860:口頭審理陳述要領書副本の送付通知;審判（発送）:20110516:22:審判官指定（変更）通知;審判（発送）:20110516:22:審判官指定（変更）通知;審判（庁内）:20110520:309:調書;審判（受付）:20110531:781:上申書（出願人・請求人）;審判（発送）:20110617:03:審決;審判（発送）:20110617:03:審決;審判（発送）:20110617:1858:上申書副本の送付通知;審判（庁内）:20110623:3012:郵便送達報告書;審判（庁内）:20110623:3012:郵便送達報告書;審判（庁内）:20120508:96:確定登録通知</t>
  </si>
  <si>
    <t>特願2007-239265</t>
  </si>
  <si>
    <t>特許04362837</t>
  </si>
  <si>
    <t>特開2008-032739</t>
  </si>
  <si>
    <t xml:space="preserve">G01N  33/48              </t>
  </si>
  <si>
    <t>G01N 33/48</t>
  </si>
  <si>
    <t>G01N33/48;G01N33/68;C07K14/47;C07K1/12;C07K1/30</t>
  </si>
  <si>
    <t>G01N33/48</t>
  </si>
  <si>
    <t>G01N  33/48@AFI(JP);G01N  33/68@ALI(JP);C07K  14/47@ALN(JP);C07K   1/12@ALN(JP);C07K   1/30@ALN(JP)</t>
  </si>
  <si>
    <t>G01N  33/48@AFI(JP)</t>
  </si>
  <si>
    <t>G01N  33/48@AFI(JP);C07K   1/12@ALN(JP);C07K   1/30@ALN(JP);C07K  14/47@ALN(JP);G01N  33/68@ALI(JP);G01N  33/48@CFI(JP);C07K   1/00@CLN(JP);C07K  14/435@CLN(JP);G01N  33/68@CLI(JP)</t>
  </si>
  <si>
    <t>G01N 33/48        A;G01N 33/68;C07K 14/47;C07K  1/12;C07K  1/30</t>
  </si>
  <si>
    <t>奥山　尚一;有原　幸一;松島　鉄男;吉田　尚美;向原　学</t>
  </si>
  <si>
    <t>病原性プリオン蛋白質の検出方法</t>
  </si>
  <si>
    <t xml:space="preserve">(57)【要約】 【課題】動物組織由来物質から、比較的低濃度でも高感度で迅速かつ簡便に、病原性プリオン蛋白質を検出できる病原性プリオン蛋白質の検出方法を提供すること。 【解決手段】動物の中枢神経系組織から病原性プリオン蛋白質を検出する方法の実施に際し、検出されるべき病原性プリオン蛋白質由来蛋白質を濃縮する方法において、ｔ－オクチルフェノキシポリエトキシエタノール（トリトン（商標）Ｘ－１００）、サーコシル（商標）及びプロテアーゼを用いて前記中枢神経系組織を均一化及び分解処理することと、前記分解された均一化物から病原性プリオン蛋白質由来蛋白質を含有する濃縮物を得ることとを含む濃縮方法。 【選択図】図２ </t>
  </si>
  <si>
    <t xml:space="preserve">(57)【特許請求の範囲】 【請求項１】 動物の中枢神経系組織から病原性プリオン蛋白質を酵素免疫吸着測定法により検出する方法であって、 ｔ－オクチルフェノキシポリエトキシエタノール（トリトン（商標）Ｘ－１００）及びサーコシル（商標）を同時に用いて前記中枢神経系組織中の非特異的物質を可溶化することと、 前記可溶化された非特異的物質をプロテアーゼを用いて分解処理することと、 超遠心分離処理を除く遠心分離処理を行うことにより前記分解処理により得られたものから病原性プリオン蛋白質由来蛋白質を含有する濃縮物を得ることと、 前記濃縮物を酵素免疫吸着測定法により検出することと を含む病原性プリオン蛋白質の検出方法。 【請求項２】 前記中枢神経系組織を脳組織とする、請求項１に記載の病原性プリオン蛋白質の検出方法。 【請求項３】 前記分解処理が、さらにコラーゲン分解酵素及びＤＮＡ分解酵素による分解処理を含む、請求項１又は２に記載の病原性プリオン蛋白質の検出方法。 【請求項４】 前記プロテアーゼが、プロテイナーゼＫである、請求項１から３のいずれか１項に記載の病原性プリオン蛋白質の検出方法。 </t>
  </si>
  <si>
    <t>特願2004-231819の分割（44条1項）</t>
  </si>
  <si>
    <t>SFG0035395458</t>
  </si>
  <si>
    <t>審判審判2010-800182号;審判審判2011-390098号</t>
  </si>
  <si>
    <t>特開2004-325463;特開2006-321819;特表2001-508541;WO97/016728</t>
  </si>
  <si>
    <t>GRATHWOHL,K.U. et al.,Improvement of PrPSc-detection in mouse spleen early at the preclinical stage of scrapie with collagenase-completed tissue homogenization and Sarkosyl-NaCl extraction of PrPSc,Arch.Virol.,1996年,Vol.141, No.10,p.1863-1874;SERBAN,D. et al.,Rapid detection of Creutzfeldt-Jakob disease and scrapie prion proteins,Neurology,1990年,Vol.40, No.1,p.110-117;PRUSINER,S.B. et al.,Further purification and characterization of scrapie prions,Biochemistry,1982年,Vol.21, No.26,p.6942-6950;TURK,E. et al.,Purification and properties of the cellular and scrapie hamster prion proteins,Eur.J.Biochem.,1988年,Vol.176, No.1,p.21-30;BOLTON,D.C. et al.,Identification of a protein that purifies with the scrapie prion,Science,1982年,Vol.218, No.4579,p.1309-1311;MCKINLEY,M.P. et al.,A protease-resistant protein is a structural component of the scrapie prion.,Cell,1983年,Vol.35(1),p.57-62;MARSH,R.F. et al.,Purification of the scrapie agent by density gradient centrifugation,J.Gen.Virol.,1984年,Vol.65 , No. Pt 2,p.415-421;BESSEN,R.A. et al.,Biochemical and physical properties of the prion protein from two strains of the transmissible mink encephalopathy agent,J.Virol.,1992年,Vol.66, No.4,p.2096-2101;RUBENSTEIN, R. et al.,Detection of scrapie-associated fibril (SAF) proteins using anti-SAF antibody in non-purified tissue preparations,J.Gen.Virol.,1986年,Vol.67 , No. Pt 4,p.671-681;MCKINLEY,M.P. et al.,Scrapie prion rod formation in vitro requires both detergent extraction and limited proteolysis,J.Virol.,1991年,Vol.65, No.3,p.1340-1351</t>
  </si>
  <si>
    <t>特開2004-325463;特開2006-321819;特表2001-508541;審引用／抽論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Ｎｏ．２６、ｐ．６９４２－６９５０;異議申立 00／00711 外国雑誌 ＫＡＩ－ＵＷＥ　Ｄ．ＧＲＡＴＨＷＯＨＬ、ＪＯＵＲＮＡＬ　ＯＦ　ＶＩＲＯＬＯＧＩＣＡＬ　ＭＥＴＨＯＤＳ、199703、Ｖ６４，Ｎ２、Ｐ２０５－２１６;異議申立 00／00712 その他 甲第１号証の抄訳;異議申立 00／00713 国内雑誌 ＰｒＰＳＣ高感度検出法の開発：ＥＬＩＳＡ法の検討、第４４回日本ウイリス学会総会　アブストラクト、19961023、Ｐ９９;異議申立 00／00714 国内雑誌 品川森一、総説　動物のプリオン病、山口獣医学雑誌、1996、第２３号、Ｐ１－１５;異議申立 00／00715 その他 ＴＬＡ－１００．３　ロータの説明、ＢＥＣＫＭＡＮ　ＣＯＵＬＴＥＲ　［ＯＮＬＩＮＥ］;異議申立 00／00716 その他 ＴＬＡ－１００．３　ロータを使用した場合の回転数と遠心力の換算、ＢＥＣＫＭＡＮ　ＣＯＵＬＴＥＲ　［ＯＮＬＩＮＥ］;異議申立 00／00717 国内図書館 化学大辞典５（縮刷版）、共立出版株式会社、19890815、Ｐ９４４－９４５;異議申立 00／00718 国内図書館 科学大辞典、丸善株式会社、19850305、Ｐ．８９５;異議申立 00／00719 国内図書館 最新医学大辞典、医歯薬出版株式会社、19960331、第２版、Ｐ．１１２９;異議申立 00／00720 国内図書館 緒方宣邦、遺伝子工学キーワードブック、株式会社羊土社、19971101、Ｐ．２４８;異議申立 00／00721 国内図書館 日経バイオ最新用語辞典、日経ＢＰ社、19950630、第４版、Ｐ．４２９;異議申立 00／00722 国内図書館 ＪＩＳ　Ｋ３６１０－１９９２、日本工業規格　生体工学用語（生体化学部門）、財団法人日本規格協会、19940220、Ｐ．３３</t>
  </si>
  <si>
    <t>拒絶理由通知（拒絶理由の引用文献情報）（2008/11/05）特開2004-325463;拒絶理由通知（拒絶理由の引用文献情報）（2008/11/05）特開2006-321819;先行技術調査（先行技術調査結果の参考文献情報）（2008/11/05）特表2001-508541;拒絶理由通知（拒絶理由の引用文献情報）（2009/03/10）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Ｎｏ．４５７９、ｐ．１３０９－１３１１;拒絶理由通知（拒絶理由の引用文献情報）（2009/03/10）審引用／抽論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Ｎｏ．１、ｐ．１１０－１１７;拒絶理由通知（拒絶理由の引用文献情報）（2009/03/10）審引用／抽論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Ｎｏ．１、ｐ．２１－３０;拒絶理由通知（拒絶理由の引用文献情報）（2009/03/10）審引用／抽論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Ｎｏ．３、ｐ．１３４０－１３５１;拒絶理由通知（拒絶理由の引用文献情報）（2009/03/10）審引用／抽論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Ｎｏ．１０、ｐ．１８６３－１８７４;拒絶理由通知（拒絶理由の引用文献情報）（2009/03/10）審引用／抽論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ｐｒｉｏｎ．、Ｃｅｌｌ、1983、Ｖｏｌ．３５（１）、ｐ．５７－６２;拒絶理由通知（拒絶理由の引用文献情報）（2009/03/10）審引用／抽論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２、ｐ．４１５－４２１;拒絶理由通知（拒絶理由の引用文献情報）（2009/03/10）審引用／抽論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Ｎｏ．４、ｐ．２０９６－２１０１;拒絶理由通知（拒絶理由の引用文献情報）（2009/03/10）審引用／抽論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４、ｐ．６７１－６８１;拒絶理由通知（拒絶理由の引用文献情報）（2009/03/10）審引用／抽論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先行技術調査（先行技術調査結果の参考文献情報）（2009/03/10）;先行技術調査（先行技術調査結果の参考文献情報）（2009/03/10）特開2004-325463;先行技術調査（先行技術調査結果の参考文献情報）（2009/03/10）特開2006-321819;先行技術調査（先行技術調査結果の参考文献情報）（2009/03/10）特表2001-508541;拒絶理由通知（拒絶理由の引用文献情報）（2009/06/11）特開2004-325463;拒絶理由通知（拒絶理由の引用文献情報）（2009/06/11）特開2006-321819;拒絶理由通知（拒絶理由の引用文献情報）（2009/06/11）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Ｎｏ．４５７９、ｐ．１３０９－１３１１;拒絶理由通知（拒絶理由の引用文献情報）（2009/06/11）審引用／抽論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Ｎｏ．１、ｐ．１１０－１１７;拒絶理由通知（拒絶理由の引用文献情報）（2009/06/11）審引用／抽論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Ｎｏ．１、ｐ．２１－３０;拒絶理由通知（拒絶理由の引用文献情報）（2009/06/11）審引用／抽論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Ｎｏ．３、ｐ．１３４０－１３５１;拒絶理由通知（拒絶理由の引用文献情報）（2009/06/11）審引用／抽論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Ｎｏ．１０、ｐ．１８６３－１８７４;拒絶理由通知（拒絶理由の引用文献情報）（2009/06/11）審引用／抽論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ｐｒｉｏｎ．、Ｃｅｌｌ、1983、Ｖｏｌ．３５（１）、ｐ．５７－６２;拒絶理由通知（拒絶理由の引用文献情報）（2009/06/11）審引用／抽論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２、ｐ．４１５－４２１;拒絶理由通知（拒絶理由の引用文献情報）（2009/06/11）審引用／抽論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Ｎｏ．４、ｐ．２０９６－２１０１;拒絶理由通知（拒絶理由の引用文献情報）（2009/06/11）審引用／抽論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４、ｐ．６７１－６８１;拒絶理由通知（拒絶理由の引用文献情報）（2009/06/11）審引用／抽論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先行技術調査（先行技術調査結果の参考文献情報）（2009/06/11）;先行技術調査（先行技術調査結果の参考文献情報）（2009/06/11）特開2004-325463;先行技術調査（先行技術調査結果の参考文献情報）（2009/06/11）特開2006-321819;先行技術調査（先行技術調査結果の参考文献情報）（2009/06/11）特表2001-508541;登録査定　　（登録査定の参考文献情報）（2009/07/16）;登録査定　　（登録査定の参考文献情報）（2009/07/16）特開2004-325463;登録査定　　（登録査定の参考文献情報）（2009/07/16）特開2006-321819;登録査定　　（登録査定の参考文献情報）（2009/07/16）審引用／抽論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Ｎｏ．４５７９、ｐ．１３０９－１３１１;登録査定　　（登録査定の参考文献情報）（2009/07/16）審引用／抽論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Ｎｏ．１、ｐ．１１０－１１７;登録査定　　（登録査定の参考文献情報）（2009/07/16）審引用／抽論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Ｎｏ．１、ｐ．２１－３０;登録査定　　（登録査定の参考文献情報）（2009/07/16）審引用／抽論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Ｎｏ．３、ｐ．１３４０－１３５１;登録査定　　（登録査定の参考文献情報）（2009/07/16）審引用／抽論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Ｎｏ．１０、ｐ．１８６３－１８７４;登録査定　　（登録査定の参考文献情報）（2009/07/16）審引用／抽論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ｐｒｉｏｎ．、Ｃｅｌｌ、1983、Ｖｏｌ．３５（１）、ｐ．５７－６２;登録査定　　（登録査定の参考文献情報）（2009/07/16）審引用／抽論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２、ｐ．４１５－４２１;登録査定　　（登録査定の参考文献情報）（2009/07/16）審引用／抽論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Ｎｏ．４、ｐ．２０９６－２１０１;登録査定　　（登録査定の参考文献情報）（2009/07/16）審引用／抽論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４、ｐ．６７１－６８１;登録査定　　（登録査定の参考文献情報）（2009/07/16）審引用／抽論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Ｎｏ．２６、ｐ．６９４２－６９５０;登録査定　　（登録査定の参考文献情報）（2009/07/16）特表2001-508541;審判請求証拠（無効審判請求の引用文献情報）（2010/10/07）異議申立 00／00711 外国雑誌 ＫＡＩ－ＵＷＥ　Ｄ．ＧＲＡＴＨＷＯＨＬ、ＪＯＵＲＮＡＬ　ＯＦ　ＶＩＲＯＬＯＧＩＣＡＬ　ＭＥＴＨＯＤＳ、199703、Ｖ６４，Ｎ２、Ｐ２０５－２１６;審判請求証拠（無効審判請求の引用文献情報）（2010/10/07）異議申立 00／00712 その他 甲第１号証の抄訳;審判請求証拠（無効審判請求の引用文献情報）（2010/10/07）異議申立 00／00713 国内雑誌 ＰｒＰＳＣ高感度検出法の開発：ＥＬＩＳＡ法の検討、第４４回日本ウイリス学会総会　アブストラクト、19961023、Ｐ９９;審判請求証拠（無効審判請求の引用文献情報）（2010/10/07）異議申立 00／00714 国内雑誌 品川森一、総説　動物のプリオン病、山口獣医学雑誌、1996、第２３号、Ｐ１－１５;審判請求証拠（無効審判請求の引用文献情報）（2010/10/07）異議申立 00／00715 その他 ＴＬＡ－１００．３　ロータの説明、ＢＥＣＫＭＡＮ　ＣＯＵＬＴＥＲ　［ＯＮＬＩＮＥ］;審判請求証拠（無効審判請求の引用文献情報）（2010/10/07）異議申立 00／00716 その他 ＴＬＡ－１００．３　ロータを使用した場合の回転数と遠心力の換算、ＢＥＣＫＭＡＮ　ＣＯＵＬＴＥＲ　［ＯＮＬＩＮＥ］;審判請求証拠（無効審判請求の引用文献情報）（2010/10/07）異議申立 00／00717 国内図書館 化学大辞典５（縮刷版）、共立出版株式会社、19890815、Ｐ９４４－９４５;審判請求証拠（無効審判請求の引用文献情報）（2010/10/07）異議申立 00／00718 国内図書館 科学大辞典、丸善株式会社、19850305、Ｐ．８９５;審判請求証拠（無効審判請求の引用文献情報）（2010/10/07）異議申立 00／00719 国内図書館 最新医学大辞典、医歯薬出版株式会社、19960331、第２版、Ｐ．１１２９;審判請求証拠（無効審判請求の引用文献情報）（2010/10/07）異議申立 00／00720 国内図書館 緒方宣邦、遺伝子工学キーワードブック、株式会社羊土社、19971101、Ｐ．２４８;審判請求証拠（無効審判請求の引用文献情報）（2010/10/07）異議申立 00／00721 国内図書館 日経バイオ最新用語辞典、日経ＢＰ社、19950630、第４版、Ｐ．４２９;審判請求証拠（無効審判請求の引用文献情報）（2010/10/07）異議申立 00／00722 国内図書館 ＪＩＳ　Ｋ３６１０－１９９２、日本工業規格　生体工学用語（生体化学部門）、財団法人日本規格協会、19940220、Ｐ．３３</t>
  </si>
  <si>
    <t>ｔ－オクチルフエノキシ;ＤＮＡ分解酵素;プリオン蛋白質;ポリエトキシエタノ－ル;トリトンＸ－１００;コラ－ゲン分解酵素;界面活性剤</t>
  </si>
  <si>
    <t>審判請求証拠（無効審判請求の引用文献情報）（2010/10/07）異議申立 00／00711 外国雑誌 ＫＡＩ－ＵＷＥ　Ｄ．ＧＲＡＴＨＷＯＨＬ、ＪＯＵＲＮＡＬ　ＯＦ　ＶＩＲＯＬＯＧＩＣＡＬ　ＭＥＴＨＯＤＳ、199703、Ｖ６４，Ｎ２、Ｐ２０５－２１６</t>
  </si>
  <si>
    <t>審判請求証拠（無効審判請求の引用文献情報）（2010/10/07）異議申立 00／00712 その他 甲第１号証の抄訳</t>
  </si>
  <si>
    <t>審判請求証拠（無効審判請求の引用文献情報）（2010/10/07）異議申立 00／00713 国内雑誌 ＰｒＰＳＣ高感度検出法の開発：ＥＬＩＳＡ法の検討、第４４回日本ウイリス学会総会　アブストラクト、19961023、Ｐ９９</t>
  </si>
  <si>
    <t>審判請求証拠（無効審判請求の引用文献情報）（2010/10/07）異議申立 00／00714 国内雑誌 品川森一、総説　動物のプリオン病、山口獣医学雑誌、1996、第２３号、Ｐ１－１５</t>
  </si>
  <si>
    <t>審判請求証拠（無効審判請求の引用文献情報）（2010/10/07）異議申立 00／00715 その他 ＴＬＡ－１００．３　ロータの説明、ＢＥＣＫＭＡＮ　ＣＯＵＬＴＥＲ　［ＯＮＬＩＮＥ］</t>
  </si>
  <si>
    <t>審判請求証拠（無効審判請求の引用文献情報）（2010/10/07）異議申立 00／00716 その他 ＴＬＡ－１００．３　ロータを使用した場合の回転数と遠心力の換算、ＢＥＣＫＭＡＮ　ＣＯＵＬＴＥＲ　［ＯＮＬＩＮＥ］</t>
  </si>
  <si>
    <t>審判請求証拠（無効審判請求の引用文献情報）（2010/10/07）異議申立 00／00717 国内図書館 化学大辞典５（縮刷版）、共立出版株式会社、19890815、Ｐ９４４－９４５</t>
  </si>
  <si>
    <t>審判請求証拠（無効審判請求の引用文献情報）（2010/10/07）異議申立 00／00718 国内図書館 科学大辞典、丸善株式会社、19850305、Ｐ．８９５</t>
  </si>
  <si>
    <t>審判請求証拠（無効審判請求の引用文献情報）（2010/10/07）異議申立 00／00719 国内図書館 最新医学大辞典、医歯薬出版株式会社、19960331、第２版、Ｐ．１１２９</t>
  </si>
  <si>
    <t>審判請求証拠（無効審判請求の引用文献情報）（2010/10/07）異議申立 00／00720 国内図書館 緒方宣邦、遺伝子工学キーワードブック、株式会社羊土社、19971101、Ｐ．２４８</t>
  </si>
  <si>
    <t>審判請求証拠（無効審判請求の引用文献情報）（2010/10/07）異議申立 00／00721 国内図書館 日経バイオ最新用語辞典、日経ＢＰ社、19950630、第４版、Ｐ．４２９</t>
  </si>
  <si>
    <t>審判請求証拠（無効審判請求の引用文献情報）（2010/10/07）異議申立 00／00722 国内図書館 ＪＩＳ　Ｋ３６１０－１９９２、日本工業規格　生体工学用語（生体化学部門）、財団法人日本規格協会、19940220、Ｐ．３３</t>
  </si>
  <si>
    <t>審判審判2011-390098号</t>
  </si>
  <si>
    <t>審判（受付）:20110815:60:審判請求書（その他の請求書・申立書を含む）;審判（発送）:20110826:20:審判番号通知;審判（庁内）:20110826:95:予告登録通知;審判（受付）:20110829:523:手続補正書（自発・内容）;審判（発送）:20110829:22:審判官指定（変更）通知;審判（発送）:20110902:2892:通知書（その他）期間無;審判（発送）:20110914:131:訂正拒絶理由通知書;審判（受付）:20111014:53:意見書;審判（発送）:20111027:23:審理終結通知書;審判（発送）:20111116:03:審決;審判（庁内）:20111122:3012:郵便送達報告書;審判（庁内）:20120112:96:確定登録通知</t>
  </si>
  <si>
    <t>審判審判2010-800217号</t>
  </si>
  <si>
    <t>張　博</t>
  </si>
  <si>
    <t>審判（受付）:20101129:60:審判請求書（その他の請求書・申立書を含む）;審判（発送）:20101210:20:審判番号通知;審判（発送）:20101210:22:審判官指定（変更）通知;審判（庁内）:20101213:95:予告登録通知;審判（発送）:20101216:17:請求書副本の送達通知（答弁指令）;審判（発送）:20101216:20:審判番号通知;審判（発送）:20101216:22:審判官指定（変更）通知;審判（発送）:20101216:22:審判官指定（変更）通知;審判（庁内）:20101221:3012:郵便送達報告書;審判（受付）:20110131:7442:代理人受任届（被請求人・権利者）;審判（受付）:20110131:782:上申書（被請求人・権利者）;審判（発送）:20110315:22:審判官指定（変更）通知;審判（発送）:20110315:22:審判官指定（変更）通知;審判（発送）:20110323:232:書面審理通知書;審判（発送）:20110323:232:書面審理通知書;審判（発送）:20110331:23:審理終結通知書;審判（発送）:20110331:23:審理終結通知書;審判（発送）:20110408:22:審判官指定（変更）通知;審判（発送）:20110408:22:審判官指定（変更）通知;審判（発送）:20110502:03:審決;審判（発送）:20110502:03:審決;審判（庁内）:20110510:3012:郵便送達報告書;審判（庁内）:20110511:3012:郵便送達報告書;審判（庁内）:20110628:96:確定登録通知</t>
  </si>
  <si>
    <t>特願2007-514408</t>
  </si>
  <si>
    <t>特許04516987</t>
  </si>
  <si>
    <t>WO06/117837</t>
  </si>
  <si>
    <t>PCT/JP2005/007886</t>
  </si>
  <si>
    <t xml:space="preserve">B22D  46/00              </t>
  </si>
  <si>
    <t>B22C  9/00</t>
  </si>
  <si>
    <t>B22D46/00;B22C9/00;G01N25/04</t>
  </si>
  <si>
    <t>B22D46/00</t>
  </si>
  <si>
    <t>B22C   9/00@AFI(JP);B22D  46/00@ALI(JP);G01N  25/04@ALI(JP)</t>
  </si>
  <si>
    <t>B22C   9/00@AFI(JP)</t>
  </si>
  <si>
    <t>B22D  46/00@AFI(JP);B22C   9/00@ALI(JP);G01N  25/04@ALI(JP);B22D  46/00@CFI(JP);B22C   9/00@CLI(JP);G01N  25/02@CLI(JP)</t>
  </si>
  <si>
    <t>B22D  46/00@AFI(JP)</t>
  </si>
  <si>
    <t>B22D 46/00;B22C  9/00        E;G01N 25/04        B</t>
  </si>
  <si>
    <t>000155366;399077353;500510788</t>
  </si>
  <si>
    <t>鈴木　弘男</t>
  </si>
  <si>
    <t xml:space="preserve">(57)【要約】 さまざまな形状の鋳物や鋳物の各部分に対して、鋳造に先立ち引け巣発生の有無を精度よく予測し、防止する方法を提供する。 鋳物製品の形状を全体的または部分的に直方体または立方体に近似し、長い方の２辺の合計を残りの短い１辺で除した値である形状係数を求め、この値が所定値（判定係数）を超えるか否かにより引け巣の発生を予測する。 </t>
  </si>
  <si>
    <t>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ハンガリー共和国;アイルランド;アイスランド共和国;イタリア共和国;リトアニア共和国;ルクセンブルグ大公国;モナコ公国;オランダ王国;ポーランド共和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ボツワナ共和国;ガーナ共和国;ガンビア共和国;ケニア共和国;レソト王国;マラウイ共和国;モザンビーク共和国;ナミビア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アラブ首長国連邦;アンティグア・バーブーダ;アルバニア共和国;アルメニア共和国;オーストリア共和国;オーストラリア連邦;アゼルバイジャン共和国;ボスニア・ヘルツェゴビナ;バルバドス;ブルガリア共和国;ブラジル連邦共和国;ボツワナ共和国;ベラルーシ共和国;ベリーズ;カナダ;スイス連邦;中華人民共和国;コロンビア共和国;コスタリカ共和国;キューバ共和国;チェコ共和国;ドイツ連邦共和国;デンマーク王国;ドミニカ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クロアチア共和国;ハンガリー共和国;インドネシア共和国;イスラエル国;インド;アイスランド共和国;日本国;ケニア共和国;キルギス共和国;コモロ連合;朝鮮民主主義人民共和国;大韓民国;カザフスタン共和国;セントルシア;スリランカ民主社会主義共和国;リベリア共和国;レソト王国;リトアニア共和国;ルクセンブルグ大公国;ラトビア共和国;モロッコ王国;モルドバ共和国;マダガスカル民主共和国;マケドニア旧ユーゴスラヴィア共和国;モンゴル人民共和国;マラウイ共和国;メキシコ合衆国;モザンビーク共和国;ナミビア共和国;ニカラグア共和国;ノルウェー王国;ニュージーランド;オマーン国;パプアニューギニア独立国;フィリピン共和国;ポーランド共和国;ポルトガル共和国;ルーマニア;ロシア連邦;セーシェル共和国;スーダン共和国;スウェーデン王国;シンガポール共和国;スロバキア共和国;シエラレオネ共和国;サンマリノ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セルビア・モンテネグロ;南アフリカ共和国;ザンビア共和国;ジンバブエ共和国</t>
  </si>
  <si>
    <t xml:space="preserve">(57)【特許請求の範囲】 【請求項１】 鋳物製品の形状が立方体もしくは直方体形状の場合には該立方体もしくは直方体の幅、長さおよび高さの３辺を用い、鋳物製品の形状が円盤もしくは円柱形状の場合には、該円盤もしくは円柱の直径、直径および高さの３辺を用い、鋳物製品の形状が円筒形状の場合には、該円筒を展開して直方体とし該直方体の幅、長さおよび厚みの３辺を用い、前記３辺のうち長い方の２辺の合計を残りの短い１辺で除した値である形状係数を求め、この値が８以下になっているかどうかを確認することにより、引け巣の発生を予測することを特徴とする鋳鉄鋳物における引け巣の予測方法。 【請求項２】 鋳物製品の凝固時における温度分布もしくは凝固時間分布より得られた凝固分布図において、鋳物製品の中で同じ温度の箇所もしくは同じ凝固時間の箇所を繋いで得られる立体である楕円体の長軸、短軸および厚さの３辺を用い、前記３辺のうち長い方の２辺の合計を残りの短い１辺で除した値である形状係数を求め、この値が８以下になっているかどうかを確認することにより、引け巣の発生を予測することを特徴とする鋳鉄鋳物における引け巣の予測方法。 【請求項３】 凝固シミュレーションによる温度分布もしくは凝固時間分布より得られた凝固分布図を用いて、前記楕円体の長軸、短軸および厚さの３辺の大きさを画面上で計測し、前記形状係数を算出することを特徴とする請求項２に記載の引け巣の予測方法。 【請求項４】 請求項１または２に記載の鋳鉄鋳物における引け巣の予測方法を用いて、前記形状係数が８を越える場合に、冷やし金もしくは押し湯もしくは両者を併用して製品を分割することにより、前記形状係数を８以下にすることを特徴とする鋳鉄鋳物の引け巣の防止方法。 【請求項５】 引け巣が発生するか否かの形状係数を、鋳物の成分、鋳型の性質、鋳造姿勢によって決定することを特徴とする請求項１乃至４のうちのいずれか１項に記載の引け巣の予測及び防止方法。 </t>
  </si>
  <si>
    <t>SFG0033561328</t>
  </si>
  <si>
    <t>特開平05-096365;特開2001-287023;特開平11-314152;異議申立 00／00919 その他 特許４５１６９８７号原簿;異議申立 00／00920 国内図書館 鋳造方案に係る技術マニュアル、中小企業総合事業団、200102、Ｐ．６２－６６，８０－８２，８８，１５５，１７２，１８０，１８１，１８７;異議申立 00／00921 国内図書館 押湯削減鋳造技術の研究開発報告書、198503、Ｐ．６，２０，３６，３７;異議申立 00／00922 国内雑誌 張　博、押湯なしダクタイル鋳造鋳物について、ジャクトニュース、社団法人鋳造技術普及協会、19851120、第３４７号、Ｐ．２１－２５;異議申立 00／00923 国内図書館 現場に役立つ鋳鉄鋳物の鋳造方案、全国銑鉄鋳物工業組合連合会，日本鋳物工業会、199802、Ｐ．６８－７１，９７－９９，１０８－１０９，１１４－１１６;異議申立 00／00924 国内図書館 大物品の方案設計、平成１３年度技術講演会テキスト、社団法人日本強靱鋳物協会、200202、Ｐ．１８－１９;異議申立 00／00925 国内図書館 銑鉄鋳物、中小企業情報化促進協会、199403、Ｐ．３６，４４－４６;異議申立 00／00926 国内図書館 凝固現象と鋳造欠陥、第１５回日本鋳物協会シンポジウム、社団法人日本鋳物協会、19841014、Ｐ．２１，２５，２７－３１;異議申立 00／00927 国内図書館 明智清明、球状黒鉛鋳鉄、株式会社アグネ、19830325、第１版、Ｐ．５２－５３，２０８－２１３;特許04516987</t>
  </si>
  <si>
    <t>登録査定　　（登録査定の参考文献情報）（2010/04/26）特開平05-096365;審判請求証拠（無効審判請求の引用文献情報）（2010/11/26）特開2001-287023;審判請求証拠（無効審判請求の引用文献情報）（2010/11/26）特開平11-314152;審判請求証拠（無効審判請求の引用文献情報）（2010/11/26）異議申立 00／00919 その他 特許４５１６９８７号原簿;審判請求証拠（無効審判請求の引用文献情報）（2010/11/26）異議申立 00／00920 国内図書館 鋳造方案に係る技術マニュアル、中小企業総合事業団、200102、Ｐ．６２－６６，８０－８２，８８，１５５，１７２，１８０，１８１，１８７;審判請求証拠（無効審判請求の引用文献情報）（2010/11/26）異議申立 00／00921 国内図書館 押湯削減鋳造技術の研究開発報告書、198503、Ｐ．６，２０，３６，３７;審判請求証拠（無効審判請求の引用文献情報）（2010/11/26）異議申立 00／00922 国内雑誌 張　博、押湯なしダクタイル鋳造鋳物について、ジャクトニュース、社団法人鋳造技術普及協会、19851120、第３４７号、Ｐ．２１－２５;審判請求証拠（無効審判請求の引用文献情報）（2010/11/26）異議申立 00／00923 国内図書館 現場に役立つ鋳鉄鋳物の鋳造方案、全国銑鉄鋳物工業組合連合会，日本鋳物工業会、199802、Ｐ．６８－７１，９７－９９，１０８－１０９，１１４－１１６;審判請求証拠（無効審判請求の引用文献情報）（2010/11/26）異議申立 00／00924 国内図書館 大物品の方案設計、平成１３年度技術講演会テキスト、社団法人日本強靱鋳物協会、200202、Ｐ．１８－１９;審判請求証拠（無効審判請求の引用文献情報）（2010/11/26）異議申立 00／00925 国内図書館 銑鉄鋳物、中小企業情報化促進協会、199403、Ｐ．３６，４４－４６;審判請求証拠（無効審判請求の引用文献情報）（2010/11/26）異議申立 00／00926 国内図書館 凝固現象と鋳造欠陥、第１５回日本鋳物協会シンポジウム、社団法人日本鋳物協会、19841014、Ｐ．２１，２５，２７－３１;審判請求証拠（無効審判請求の引用文献情報）（2010/11/26）異議申立 00／00927 国内図書館 明智清明、球状黒鉛鋳鉄、株式会社アグネ、19830325、第１版、Ｐ．５２－５３，２０８－２１３;審判請求証拠（無効審判請求の引用文献情報）（2010/11/26）特許04516987</t>
  </si>
  <si>
    <t>引け巣;シミユレ－シヨン;凝固分布図;鋳鉄鋳物</t>
  </si>
  <si>
    <t>審判請求証拠（無効審判請求の引用文献情報）（2010/11/26）特開2001-287023</t>
  </si>
  <si>
    <t>審判請求証拠（無効審判請求の引用文献情報）（2010/11/26）特開平11-314152</t>
  </si>
  <si>
    <t>審判請求証拠（無効審判請求の引用文献情報）（2010/11/26）異議申立 00／00919 その他 特許４５１６９８７号原簿</t>
  </si>
  <si>
    <t>審判請求証拠（無効審判請求の引用文献情報）（2010/11/26）異議申立 00／00920 国内図書館 鋳造方案に係る技術マニュアル、中小企業総合事業団、200102、Ｐ．６２－６６，８０－８２，８８，１５５，１７２，１８０，１８１，１８７</t>
  </si>
  <si>
    <t>審判請求証拠（無効審判請求の引用文献情報）（2010/11/26）異議申立 00／00921 国内図書館 押湯削減鋳造技術の研究開発報告書、198503、Ｐ．６，２０，３６，３７</t>
  </si>
  <si>
    <t>審判請求証拠（無効審判請求の引用文献情報）（2010/11/26）異議申立 00／00922 国内雑誌 張　博、押湯なしダクタイル鋳造鋳物について、ジャクトニュース、社団法人鋳造技術普及協会、19851120、第３４７号、Ｐ．２１－２５</t>
  </si>
  <si>
    <t>審判請求証拠（無効審判請求の引用文献情報）（2010/11/26）異議申立 00／00923 国内図書館 現場に役立つ鋳鉄鋳物の鋳造方案、全国銑鉄鋳物工業組合連合会，日本鋳物工業会、199802、Ｐ．６８－７１，９７－９９，１０８－１０９，１１４－１１６</t>
  </si>
  <si>
    <t>審判請求証拠（無効審判請求の引用文献情報）（2010/11/26）異議申立 00／00924 国内図書館 大物品の方案設計、平成１３年度技術講演会テキスト、社団法人日本強靱鋳物協会、200202、Ｐ．１８－１９</t>
  </si>
  <si>
    <t>審判請求証拠（無効審判請求の引用文献情報）（2010/11/26）異議申立 00／00925 国内図書館 銑鉄鋳物、中小企業情報化促進協会、199403、Ｐ．３６，４４－４６</t>
  </si>
  <si>
    <t>審判請求証拠（無効審判請求の引用文献情報）（2010/11/26）異議申立 00／00926 国内図書館 凝固現象と鋳造欠陥、第１５回日本鋳物協会シンポジウム、社団法人日本鋳物協会、19841014、Ｐ．２１，２５，２７－３１</t>
  </si>
  <si>
    <t>審判請求証拠（無効審判請求の引用文献情報）（2010/11/26）異議申立 00／00927 国内図書館 明智清明、球状黒鉛鋳鉄、株式会社アグネ、19830325、第１版、Ｐ．５２－５３，２０８－２１３</t>
  </si>
  <si>
    <t>審判請求証拠（無効審判請求の引用文献情報）（2010/11/26）特許04516987</t>
  </si>
  <si>
    <t>審判審判2009-800213号</t>
  </si>
  <si>
    <t>審判（受付）:20091007:60:審判請求書（その他の請求書・申立書を含む）;審判（受付）:20091014:51:手続補正書（方式）;審判（発送）:20091021:20:審判番号通知;審判（発送）:20091021:22:審判官指定（変更）通知;審判（庁内）:20091021:95:予告登録通知;審判（発送）:20091104:22:審判官指定（変更）通知;審判（発送）:20091120:20:審判番号通知;審判（発送）:20091120:22:審判官指定（変更）通知;審判（発送）:20091124:17:請求書副本の送達通知（答弁指令）;審判（庁内）:20091130:3012:郵便送達報告書;審判（受付）:20100125:57:答弁書（審判事件答弁書・異議答弁書）;審判（発送）:20100129:1851:答弁書副本の送付通知;審判（発送）:20100129:22:審判官指定（変更）通知;審判（発送）:20100129:22:審判官指定（変更）通知;審判（発送）:20100129:22:審判官指定（変更）通知;審判（発送）:20100129:22:審判官指定（変更）通知;審判（受付）:20100302:6513:口頭審理陳述要領書;審判（発送）:20100304:1860:口頭審理陳述要領書副本の送付通知;審判（受付）:20100308:6513:口頭審理陳述要領書;審判（庁内）:20100309:3013:庁内書類（その他の庁内書類）;審判（発送）:20100310:1860:口頭審理陳述要領書副本の送付通知;審判（庁内）:20100316:309:調書;審判（発送）:20100408:03:審決;審判（発送）:20100408:03:審決;審判（庁内）:20100413:3012:郵便送達報告書;審判（庁内）:20100414:3012:郵便送達報告書;審判（庁内）:20100601:96:確定登録通知</t>
  </si>
  <si>
    <t>特願2008-11462</t>
  </si>
  <si>
    <t>特許04252103</t>
  </si>
  <si>
    <t>特開2008-113032</t>
  </si>
  <si>
    <t>H01L 21/677</t>
  </si>
  <si>
    <t>H01L  21/677@AFI(JP);H01L  21/67@CFI(JP)</t>
  </si>
  <si>
    <t>5F031 CA02;5F031 FA01;5F031 GA02;5F031 GA43;5F031 MA04;5F031 MA28;5F031 MA29;5F031 MA32;5F031 NA05;5F031 PA04;5F131 AA02;5F131 CA35;5F131 CA54;5F131 CA53;5F131 BB04;5F131 DA42;5F131 DA32;5F131 DA33;5F131 DA36;5F131 DB02;5F131 BA04;5F131 BA03;5F131 BA19;5F131 DD44;5F131 DD45;5F131 DD57;5F131 DD74;5F131 DD94</t>
  </si>
  <si>
    <t>特許業務法人　武和国際特許事務所</t>
  </si>
  <si>
    <t xml:space="preserve">(57)【要約】 【課題】カセット内のウェハを処理装置に搬送して処理する際、１つのカセット内のウェハに共通の処理を施す処理及び２つのカセットを使用しカセット内のウェハに異なる処理を施す処理を選択的に施す。 【解決手段】１つのカセットを使用し、該カセットに収納されたウェハを搬送手段、ロードロック室及び真空搬送手段を介していずれかのプロセス処理装置へ搬送し、搬送したウェハに共通のレシピを適用して共通の処理を施す並列処理、及び少なくとも２つのカセットを使用し、各カセットに収納されたウェハを搬送手段、ロードロック室及び真空搬送手段を介して各カセット毎にそれぞれ異なるプロセス処理装置へ搬送し、搬送したウェハにプロセス処理装置毎に異なるレシピを適用して異なる処理を施す並列処理の何れかを選択的に施すとともに並列処理を施した後のウェハをアンロードロック室を介してもとのカセットに戻す。 【選択図】図１ </t>
  </si>
  <si>
    <t xml:space="preserve">(57)【特許請求の範囲】 【請求項１】 ウェハを真空処理する複数のプロセス処理装置と、該プロセス処理装置にウェハを搬入出する真空搬送手段と、前記各プロセス処理装置へウェハを搬入出するためのロードロック室及びアンロードロック室と、ウェハを収納できる複数のカセットを載置し得るカセット載置手段と、該カセット載置手段上の任意のカセット内からウェハを抜き取れるように構成された搬送手段と、前記任意のカセット内のウェハを前記搬送手段及び前記ロードロック室並びに前記真空搬送手段を介して各プロセス処理装置に搬入し、前記各プロセス処理装置で真空処理された処理済ウェハを搬出するための搬送制御を行う制御手段とで構成された真空処理装置において、 １つのカセットを使用し、該カセットに収納されたウェハを前記搬送手段、ロードロック室及び前記真空搬送手段を介して前記複数のプロセス処理装置へ順次搬送し、搬送したウェハに共通のレシピを適用して共通の処理を施す並列処理、及び少なくとも２つのカセットを使用し、各カセットに収納されたウェハを前記搬送手段、ロードロック室及び前記真空搬送手段を介して各カセット毎にそれぞれ異なるプロセス処理装置へ搬送し、搬送したウェハにプロセス処理装置毎に異なるレシピを適用して異なる処理を施す並列処理の何れかを選択的に施すとともに並列処理を施した後のウェハをアンロードロック室を介してもとのカセットに戻すことを特徴とする真空処理装置。 【請求項２】 カセット載置手段に載置される任意のカセット内からウェハを抜き取り、ロードロック室及びアンロードロック室を経由して複数のプロセス処理装置に搬入出し、ウェハの真空処理を行う真空処理方法において、 １つのカセットを使用し、前記カセットに収納されたウェハを搬送手段、ロードロック室及び真空搬送手段を介して前記複数のプロセス処理装置へ順次搬送し、搬送したウェハに共通のレシピを適用して共通の処理を施す並列処理、及び少なくとも２つのカセットを使用し、各カセットに収納されたウェハを前記搬送手段、ロードロック室及び前記真空搬送手段を介して各カセット毎にそれぞれ異なるプロセス処理装置へ搬送し、搬送したウェハにプロセス処理装置毎に異なるレシピを適用して異なる処理を施す並列処理の何れかを選択的に施すとともに並列処理を施した後のウェハをアンロードロック室を介してもとのカセットに戻すことを特徴とする真空処理方法。 </t>
  </si>
  <si>
    <t>特願2004-153482の分割（44条1項）</t>
  </si>
  <si>
    <t>SFG0035719176</t>
  </si>
  <si>
    <t>特開平07-183282;特開平03-274746;特開平05-055148</t>
  </si>
  <si>
    <t>特開平03-274746;特開平05-055148;特開平07-183282;特開平05-074739;特開平05-226453</t>
  </si>
  <si>
    <t>拒絶理由通知（拒絶理由の引用文献情報）（2008/06/30）特開平03-274746;拒絶理由通知（拒絶理由の引用文献情報）（2008/06/30）特開平05-055148;拒絶理由通知（拒絶理由の引用文献情報）（2008/06/30）特開平07-183282;登録査定　　（登録査定の参考文献情報）（2008/12/24）特開平03-274746;登録査定　　（登録査定の参考文献情報）（2008/12/24）特開平05-055148;登録査定　　（登録査定の参考文献情報）（2008/12/24）特開平07-183282;審判請求証拠（無効審判請求の引用文献情報）（2009/10/06）特開平05-055148;審判請求証拠（無効審判請求の引用文献情報）（2009/10/06）特開平05-074739;審判請求証拠（無効審判請求の引用文献情報）（2009/10/06）特開平05-226453;審判請求証拠（無効審判請求の引用文献情報）（2009/10/06）特開平07-183282</t>
  </si>
  <si>
    <t>審判請求証拠（無効審判請求の引用文献情報）（2009/10/06）特開平05-074739</t>
  </si>
  <si>
    <t>審判請求証拠（無効審判請求の引用文献情報）（2009/10/06）特開平07-183282</t>
  </si>
  <si>
    <t>審判審判2009-800068号</t>
  </si>
  <si>
    <t>宇佐美　和也</t>
  </si>
  <si>
    <t>審判（受付）:20090331:60:審判請求書（その他の請求書・申立書を含む）;審判（発送）:20090415:20:審判番号通知;審判（発送）:20090415:22:審判官指定（変更）通知;審判（庁内）:20090417:95:予告登録通知;審判（発送）:20090512:20:審判番号通知;審判（発送）:20090512:22:審判官指定（変更）通知;審判（発送）:20090512:22:審判官指定（変更）通知;審判（発送）:20090513:17:請求書副本の送達通知（答弁指令）;審判（庁内）:20090519:3012:郵便送達報告書;審判（受付）:20090529:7422:代理人受任届（出願人・請求人）;審判（受付）:20090715:57:答弁書（審判事件答弁書・異議答弁書）;審判（受付）:20090715:611:訂正請求書;審判（発送）:20090722:171:答弁書副本の送付通知（弁駁指令）;審判（発送）:20090722:22:審判官指定（変更）通知;審判（発送）:20090722:22:審判官指定（変更）通知;審判（受付）:20090814:58:弁駁書（審判事件答弁書・異議答弁書）;審判（発送）:20090901:281:通知書（その他）特別送達;審判（発送）:20090901:2837:補正許否の決定;審判（発送）:20090901:2837:補正許否の決定;審判（庁内）:20090908:3012:郵便送達報告書;審判（受付）:20091005:57:答弁書（審判事件答弁書・異議答弁書）;審判（受付）:20091005:611:訂正請求書;審判（発送）:20091014:171:答弁書副本の送付通知（弁駁指令）;審判（受付）:20091110:58:弁駁書（審判事件答弁書・異議答弁書）;審判（発送）:20091202:1852:弁駁書副本の送付通知;審判（発送）:20091208:22:審判官指定（変更）通知;審判（発送）:20091208:22:審判官指定（変更）通知;審判（受付）:20100125:696:雑書類（被請求人・権利者）;審判（受付）:20100125:6513:口頭審理陳述要領書;審判（受付）:20100125:6513:口頭審理陳述要領書;審判（庁内）:20100212:309:調書;審判（発送）:20100414:03:審決;審判（発送）:20100414:03:審決;審判（庁内）:20100420:3012:郵便送達報告書;審判（庁内）:20100420:3012:郵便送達報告書;審判（庁内）:20100608:96:確定登録通知</t>
  </si>
  <si>
    <t>特願2008-31758</t>
  </si>
  <si>
    <t>特許04187780</t>
  </si>
  <si>
    <t>特開2008-170008</t>
  </si>
  <si>
    <t xml:space="preserve">F16L  55/10              </t>
  </si>
  <si>
    <t>F16L 55/10;F16L 41/08;F16K 43/00;F16L 55/00</t>
  </si>
  <si>
    <t>F16L 55/10</t>
  </si>
  <si>
    <t>F16L55/10;F16L41/08;F16L55/00</t>
  </si>
  <si>
    <t>F16L55/10</t>
  </si>
  <si>
    <t>F16L  55/10@AFI(JP);F16L  41/08@ALI(JP);F16K  43/00@ALI(JP);F16L  55/00@ALI(JP)</t>
  </si>
  <si>
    <t>F16L  55/10@AFI(JP)</t>
  </si>
  <si>
    <t>F16L  55/10@AFI(JP);F16L  41/08@ALI(JP);F16L  55/00@ALI(JP);F16L  55/10@CFI(JP);F16L  41/08@CLI(JP);F16L  55/00@CLI(JP)</t>
  </si>
  <si>
    <t>F16L  55/10@AFI(JP);F16L  41/08@ALI(JP);F16L  55/00@ALI(JP)</t>
  </si>
  <si>
    <t>F16L 55/10        A;F16L 41/08;F16K 43/00;F16L 55/00        C</t>
  </si>
  <si>
    <t>F16L 55/10        A;F16L 41/08;F16L 55/00        C</t>
  </si>
  <si>
    <t>3H019 DA06;3H025 DA02;3H025 DB12;3H025 DC01;3H025 DD01;3H066 BA38</t>
  </si>
  <si>
    <t>株式会社水道技術開発機構</t>
  </si>
  <si>
    <t>田淵　雅士;吉国　浩二;酒井　篤史</t>
  </si>
  <si>
    <t>北村　修一郎</t>
  </si>
  <si>
    <t>流体配管系の分岐管・流体機器撤去方法並びに分岐管部遮断方法</t>
  </si>
  <si>
    <t xml:space="preserve">(57)【要約】 【課題】分岐管部と流体機器との間に開閉弁が介装されていない状況下でも、分岐管部に接続されている流体機器又は分岐管の更新作業を漏水の無い状態で能率良く確実、容易に行う。 【解決手段】流体管１の管壁外周面における分岐管部２の基端開口に相対向する部位に作業用管部６を設ける工程、作業用管部６に連結された開閉弁７及び作業用管部６を通して送り込まれる穿孔装置の穿孔具で流体管の管壁に挿入口８を形成する工程、開閉弁７から穿孔装置を撤去する工程、開閉弁７、作業用管部６、流体管１内を通して送り込まれる閉塞装置Ｂの閉塞手段Ｃで分岐管部２の流路を閉塞する工程、分岐管部２に接続されている旧の流体機器３又は分岐管を撤去する工程、分岐管部２に新たな流体機器又は分岐管を連結する工程、開閉弁7から閉塞装置Ｂを撤去する工程を備えている。 【選択図】図７ </t>
  </si>
  <si>
    <t xml:space="preserve">(57)【特許請求の範囲】 【請求項１】 流体管の分岐管部に接続されている分岐管又は流体機器を、流体管での流体輸送を維持したまま撤去する流体配管系の分岐管・流体機器撤去方法であって、 前記流体管の管壁外周面における分岐管部の基端開口に相対向する部位に作業用管部を設ける工程、 前記作業用管部に連結された開閉弁及び作業用管部を通して送り込まれる穿孔装置の穿孔具で流体管の管壁に挿入口を形成する工程、 前記開閉弁を閉弁した状態で前記開閉弁から穿孔装置を撤去する工程、 前記開閉弁、作業用管部、流体管内を通して送り込まれる閉塞装置の閉塞手段で分岐管部の流路を閉塞する工程、 前記分岐管部に接続されている旧の流体機器又は分岐管を撤去する工程、 前記分岐管部にそれの端部開口を密封する蓋体を連結する工程、 前記開閉弁を閉弁した状態で前記開閉弁から閉塞装置を撤去する工程、 を備えた流体配管系の分岐管・流体機器撤去方法。 【請求項２】 流体管の分岐管部の流路を、流体管での流体輸送を維持したまま遮断する流体配管系の分岐管部遮断方法であって、 前記流体管の管壁外周面における分岐管部の基端開口に相対向する部位に作業用管部を設ける工程、 前記作業用管部に連結された開閉弁及び作業用管部を通して送り込まれる穿孔装置の穿孔具により、分岐管部の流路を閉塞する閉塞装置の閉塞手段を送り込むための挿入口を形成する工程、 前記開閉弁を閉弁した状態で前記開閉弁から穿孔装置を撤去する工程、 前記開閉弁、作業用管部、流体管内を通して送り込まれる閉塞装置の閉塞手段で分岐管部の流路を閉塞する工程、 を備えた流体配管系の分岐管部遮断方法。 </t>
  </si>
  <si>
    <t>特願2005-330399の分割（44条1項）</t>
  </si>
  <si>
    <t>SFG0035965249</t>
  </si>
  <si>
    <t>特開2007-138998;特許04187740;特開2008-170008;特許04187780</t>
  </si>
  <si>
    <t>登録実用新案3108165;実開昭62-185998;特開2002-267086;特開2005-106083;特開2005-098406;特開2005-265087;特開昭57-037187</t>
  </si>
  <si>
    <t>特開2002-267086;特開2005-098406;特開2005-106083;特開2005-265087;実全昭62-185998;実登03108165;特開昭57-037187;異議申立 90／00316 その他 米国特許第５７４０８２９号明細書の抄訳</t>
  </si>
  <si>
    <t>拒絶理由通知（拒絶理由の引用文献情報）（2008/05/15）特開2002-267086;拒絶理由通知（拒絶理由の引用文献情報）（2008/05/15）特開2005-098406;拒絶理由通知（拒絶理由の引用文献情報）（2008/05/15）特開2005-106083;拒絶理由通知（拒絶理由の引用文献情報）（2008/05/15）特開2005-265087;拒絶理由通知（拒絶理由の引用文献情報）（2008/05/15）実全昭62-185998;拒絶理由通知（拒絶理由の引用文献情報）（2008/05/15）実登03108165;先行技術調査（先行技術調査結果の参考文献情報）（2008/05/15）特開昭57-037187;登録査定　　（登録査定の参考文献情報）（2008/08/21）特開2002-267086;登録査定　　（登録査定の参考文献情報）（2008/08/21）特開2005-098406;登録査定　　（登録査定の参考文献情報）（2008/08/21）特開2005-106083;登録査定　　（登録査定の参考文献情報）（2008/08/21）特開2005-265087;登録査定　　（登録査定の参考文献情報）（2008/08/21）特開昭57-037187;登録査定　　（登録査定の参考文献情報）（2008/08/21）実全昭62-185998;登録査定　　（登録査定の参考文献情報）（2008/08/21）実登03108165;審判請求証拠（無効審判請求の引用文献情報）（2009/03/30）;審判請求証拠（無効審判請求の引用文献情報）（2009/03/30）異議申立 90／00316 その他 米国特許第５７４０８２９号明細書の抄訳</t>
  </si>
  <si>
    <t>ＢＡ３８不断水施工方法</t>
  </si>
  <si>
    <t>審判請求証拠（無効審判請求の引用文献情報）（2009/03/30）</t>
  </si>
  <si>
    <t>審判請求証拠（無効審判請求の引用文献情報）（2009/03/30）異議申立 90／00316 その他 米国特許第５７４０８２９号明細書の抄訳</t>
  </si>
  <si>
    <t>審判審判2010-800121号</t>
  </si>
  <si>
    <t>株式会社　Ｊ－オイルミルズ;不二製油　株式会社</t>
  </si>
  <si>
    <t>審判（受付）:20100716:60:審判請求書（その他の請求書・申立書を含む）;審判（受付）:20100716:84:営業秘密に関する申出書;審判（受付）:20100729:51:手続補正書（方式）;審判（庁内）:20100729:95:予告登録通知;審判（発送）:20100730:20:審判番号通知;審判（発送）:20100730:22:審判官指定（変更）通知;審判（発送）:20100805:22:審判官指定（変更）通知;審判（発送）:20100806:17:請求書副本の送達通知（答弁指令）;審判（発送）:20100806:20:審判番号通知;審判（発送）:20100806:22:審判官指定（変更）通知;審判（庁内）:20100811:3012:郵便送達報告書;審判（受付）:20101006:57:答弁書（審判事件答弁書・異議答弁書）;審判（受付）:20101006:611:訂正請求書;審判（発送）:20101018:22:審判官指定（変更）通知;審判（発送）:20101018:22:審判官指定（変更）通知;審判（庁内）:20101019:94:閲覧照会;審判（庁内）:20101021:941:閲覧貸出;審判（発送）:20101022:1855:訂正請求書副本の送付通知;審判（庁内）:20101025:942:閲覧返却;審判（発送）:20101029:22:審判官指定（変更）通知;審判（発送）:20101029:22:審判官指定（変更）通知;審判（発送）:20101029:2892:通知書（その他）期間無;審判（発送）:20101029:2892:通知書（その他）期間無;審判（受付）:20110105:6513:口頭審理陳述要領書;審判（受付）:20110111:6513:口頭審理陳述要領書;審判（発送）:20110112:1860:口頭審理陳述要領書副本の送付通知;審判（発送）:20110114:1860:口頭審理陳述要領書副本の送付通知;審判（庁内）:20110117:302:応対記録;審判（受付）:20110120:6513:口頭審理陳述要領書;審判（庁内）:20110124:309:調書;審判（受付）:20110221:781:上申書（出願人・請求人）;審判（受付）:20110222:57:答弁書（審判事件答弁書・異議答弁書）;審判（発送）:20110310:1851:答弁書副本の送付通知;審判（発送）:20110310:1851:答弁書副本の送付通知;審判（発送）:20110310:1858:上申書副本の送付通知;審判（発送）:20110310:23:審理終結通知書;審判（発送）:20110310:23:審理終結通知書;審判（庁内）:20110310:302:応対記録;審判（発送）:20110330:03:審決;審判（発送）:20110330:03:審決;審判（庁内）:20110404:3012:郵便送達報告書;審判（庁内）:20110404:3012:郵便送達報告書;審判（庁内）:20110524:96:確定登録通知</t>
  </si>
  <si>
    <t>特願2008-34867</t>
  </si>
  <si>
    <t>特許04501035</t>
  </si>
  <si>
    <t>特開2009-100734</t>
  </si>
  <si>
    <t xml:space="preserve">A23D   9/00              </t>
  </si>
  <si>
    <t>A23D9/00</t>
  </si>
  <si>
    <t>A23D   9/00@AFI(JP);A23D   9/00@CFI(JP)</t>
  </si>
  <si>
    <t>熊倉　禎男;小川　信夫;箱田　篤;浅井　賢治;平山　孝二;真柴　俊一郎</t>
  </si>
  <si>
    <t>食用油脂組成物</t>
  </si>
  <si>
    <t xml:space="preserve">(57)【要約】　　　（修正有） 【課題】油の加熱臭の発生を抑制することができる食用油脂組成物を提供する。 【解決手段】パームオレイン及び菜種油からなる混合油を５０～１００質量％含有し、パームオレインと菜種油の質量比が、１０：９０～８０：２０の範囲にある食用油脂組成物。なお、該パームオレインのヨウ素価は、６６～８０の範囲である。該食用油脂組成物は、その容積が２リットル以下であり、一部が光透過性である容器に充填される。さらに、該食用油脂組成物は、カロテン、コエンザイムＱ１０およびトコトリエノール類を含む。 【選択図】なし </t>
  </si>
  <si>
    <t>特願2007-260056</t>
  </si>
  <si>
    <t xml:space="preserve">(57)【特許請求の範囲】 【請求項１】 ヨウ素価が６６～８０のパームオレイン、及び全構成脂肪酸中のオレイン酸含量が７０質量％未満のキャノーラ油を含み、パームオレインとキャノーラ油の質量比が、２０：８０～６０：４０の範囲（パームオレインのヨウ素価が６６である場合、３０：７０を除く）にあり、かつ食用油脂組成物全体におけるパームオレイン、及びキャノーラ油の合計量が７０～１００質量％の範囲にある食用油脂組成物が、少なくとも一部が光透過性である容器に充填されていることを特徴とする容器入り食用油脂組成物。 【請求項２】 前記容器の容積が、２リットル以下である、請求項１に記載の食用油脂組成物。 【請求項３】 さらにカロテンを含む、請求項１又は２のいずれか１項に記載の食用油脂組成物。 【請求項４】 さらにコエンザイムＱ１０を含む、請求項１～３のいずれか１項に記載の食用油脂組成物。 【請求項５】 さらにトコトリエノール類を含む、請求項１～４のいずれか１項に記載の食用油脂組成物。 【請求項６】 食用油脂組成物が、食品材料を加熱調理するためのものである請求項１～５のいずれか１項に記載の食用油脂組成物。 </t>
  </si>
  <si>
    <t>SFG0036967707</t>
  </si>
  <si>
    <t>特開2003-119488;特開2006-097011;特開2003-125734;WO20/4／080208;WO20/6／035900;特開2000-282080;特開2001-218558;特開平07-135972;特開平02-092997;特開2000-210019</t>
  </si>
  <si>
    <t>講談社編,ヘルシ-オイル「カロチ-ノ」Cooking Book,株式会社講談社,2006年  3月  1日,第11頁、第44頁;カロチ-ノについて(ホ-ムペ-ジ),イエナ商事株式会社,2009年12月22日,URL：http：／／www.carotino.jp／chara／index.html;RED PALM OIL CAROTINO  カロチ-ノ,イエナ商事株式会社,1998年  2月;J. Oleo Sci.,2001年,Vol.50, No.10,p.781-785;食品と技術,2003年  9月25日,Vol.387,p.1-8;Food Australia,2004年  8月,Vol.56, No.8,p.365-372</t>
  </si>
  <si>
    <t>特開2000-282080;特開2003-125734;特開2006-097011;特開2003-119488;審引用／抽論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Ｎｏ．８、ｐ．３６５－３７２;特開2000-210019;特開2001-218558;特開平02-092997;特開平07-135972;異議申立 00／00508 国内雑誌 油脂、株式会社幸書房、1992、Ｖ４５　Ｎ６、Ｐ２６－２７，３２－４１;異議申立 00／00509 国内図書館 パームフルーツオイル　植物油健康革命、株式会社主婦と生活社、19980622、Ｐ３７－４１;異議申立 00／00510 国内雑誌 食品と技術　２００３年９月号、財団法人食品産業センター、20030825、Ｎ３８７、Ｐ１－８;異議申立 00／00511 国内図書館 ヘルシーオイル「カロチーノ」　Ｃｏｏｋｉｎｇ　Ｂｏｏｋ、株式会社講談社、20060301、Ｐ１１，４４;異議申立 00／00512 国内雑誌 オレオサイエンス、社団法人日本油化学会、20060701、Ｖ６　Ｎ７、Ｐ３９（３８３）;異議申立 00／00513 その他 「クックパルＴＳ」の製品規格書;異議申立 00／00514 その他 「パームエース－１０」の製品規格書;異議申立 00／00515 その他 「ナタネ　シラシメユ」（菜種白絞湯）の製品規格書;異議申立 00／00516 その他 「ナタネユ」の製造規格書;異議申立 00／00517 その他 原材料品質保証書;異議申立 00／00518 その他 納品商品規格書（１）、（２）;異議申立 00／00519 その他 クックパルＴＳ　納品実績;異議申立 00／00520 その他 新製品・改良品申請書;異議申立 00／00521 国内カタログ ＣＯＯＫＰＡＬ　ＰＡＬＭ　ＢＬＥＮＤ　クックパルシリーズ、不二製油株式会社;異議申立 00／00522 その他 製品規格書;異議申立 00／00523 その他 クックパル　ハイデラックス出荷実績（２００６年１月～２００７年１２月）;異議申立 00／00524 国内雑誌 油脂、株式会社幸書房、1995、Ｖ４８　Ｎ４、表紙;異議申立 00／00525 国内雑誌 油脂、株式会社幸書房、2004、Ｖ５７　Ｎ１、表紙;異議申立 00／00526 国内雑誌 油脂、株式会社幸書房、2005、Ｖ５８　Ｎ１０、表紙;異議申立 00／00527 国内カタログ ＲＥＤ　ＰＡＬＭ　ＯＩＬ　ＣＡＲＯＴＩＮＯ　カロチーノ、イエナ商事株式会社、199802</t>
  </si>
  <si>
    <t>拒絶理由通知（拒絶理由の引用文献情報）（2009/08/31）;拒絶理由通知（拒絶理由の引用文献情報）（2009/08/31）;拒絶理由通知（拒絶理由の引用文献情報）（2009/08/31）特開2000-282080;拒絶理由通知（拒絶理由の引用文献情報）（2009/08/31）特開2003-125734;拒絶理由通知（拒絶理由の引用文献情報）（2009/08/31）特開2006-097011;拒絶理由通知（拒絶理由の引用文献情報）（2009/12/22）;拒絶理由通知（拒絶理由の引用文献情報）（2009/12/22）;拒絶理由通知（拒絶理由の引用文献情報）（2009/12/22）特開2003-119488;拒絶理由通知（拒絶理由の引用文献情報）（2009/12/22）特開2003-125734;拒絶理由通知（拒絶理由の引用文献情報）（2009/12/22）特開2006-097011;先行技術調査（先行技術調査結果の参考文献情報）（2009/12/22）審引用／抽論 90／68066 国内図書館 講談社編、ヘルシーオイル「カロチーノ」Ｃｏｏｋｉｎｇ　Ｂｏｏｋ、株式会社講談社、20060301、第１１頁、第４４頁;先行技術調査（先行技術調査結果の参考文献情報）（2009/12/22）審引用／抽論 90／68067 その他 カロチーノについて（ホームページ）、イエナ商事株式会社、20091222;先行技術調査（先行技術調査結果の参考文献情報）（2009/12/22）審引用／抽論 90／68068 国内カタログ ＲＥＤ　ＰＡＬＭ　ＯＩＬ　ＣＡＲＯＴＩＮＯ　カロチーノ、イエナ商事株式会社、199802;先行技術調査（先行技術調査結果の参考文献情報）（2009/12/22）審引用／抽論 90／68069 外国雑誌 Ｊ．　Ｏｌｅｏ　Ｓｃｉ．、2001、Ｖｏｌ．５０，　Ｎｏ．１０、ｐ．７８１－７８５;先行技術調査（先行技術調査結果の参考文献情報）（2009/12/22）審引用／抽論 90／68070 国内雑誌 食品と技術、20030925、Ｖｏｌ．３８７、ｐ．１－８;先行技術調査（先行技術調査結果の参考文献情報）（2009/12/22）審引用／抽論 90／68072 外国雑誌 Ｆｏｏｄ　Ａｕｓｔｒａｌｉａ、200408、Ｖｏｌ．５６，　Ｎｏ．８、ｐ．３６５－３７２;登録査定　　（登録査定の参考文献情報）（2010/03/24）;登録査定　　（登録査定の参考文献情報）（2010/03/24）;登録査定　　（登録査定の参考文献情報）（2010/03/24）特開2000-210019;登録査定　　（登録査定の参考文献情報）（2010/03/24）特開2000-282080;登録査定　　（登録査定の参考文献情報）（2010/03/24）特開2001-218558;登録査定　　（登録査定の参考文献情報）（2010/03/24）特開2003-119488;登録査定　　（登録査定の参考文献情報）（2010/03/24）特開2003-125734;登録査定　　（登録査定の参考文献情報）（2010/03/24）特開2006-097011;登録査定　　（登録査定の参考文献情報）（2010/03/24）特開平02-092997;登録査定　　（登録査定の参考文献情報）（2010/03/24）特開平07-135972;登録査定　　（登録査定の参考文献情報）（2010/03/24）審引用／抽論 90／68066 国内図書館 講談社編、ヘルシーオイル「カロチーノ」Ｃｏｏｋｉｎｇ　Ｂｏｏｋ、株式会社講談社、20060301、第１１頁、第４４頁;登録査定　　（登録査定の参考文献情報）（2010/03/24）審引用／抽論 90／68067 その他 カロチーノについて（ホームページ）、イエナ商事株式会社、20091222;登録査定　　（登録査定の参考文献情報）（2010/03/24）審引用／抽論 90／68068 国内カタログ ＲＥＤ　ＰＡＬＭ　ＯＩＬ　ＣＡＲＯＴＩＮＯ　カロチーノ、イエナ商事株式会社、199802;登録査定　　（登録査定の参考文献情報）（2010/03/24）審引用／抽論 90／68069 外国雑誌 Ｊ．　Ｏｌｅｏ　Ｓｃｉ．、2001、Ｖｏｌ．５０，　Ｎｏ．１０、ｐ．７８１－７８５;登録査定　　（登録査定の参考文献情報）（2010/03/24）審引用／抽論 90／68070 国内雑誌 食品と技術、20030925、Ｖｏｌ．３８７、ｐ．１－８;登録査定　　（登録査定の参考文献情報）（2010/03/24）審引用／抽論 90／68072 外国雑誌 Ｆｏｏｄ　Ａｕｓｔｒａｌｉａ、200408、Ｖｏｌ．５６，　Ｎｏ．８、ｐ．３６５－３７２;審判請求証拠（無効審判請求の引用文献情報）（2010/07/15）特開2001-218558;審判請求証拠（無効審判請求の引用文献情報）（2010/07/15）異議申立 00／00508 国内雑誌 油脂、株式会社幸書房、1992、Ｖ４５　Ｎ６、Ｐ２６－２７，３２－４１;審判請求証拠（無効審判請求の引用文献情報）（2010/07/15）異議申立 00／00509 国内図書館 パームフルーツオイル　植物油健康革命、株式会社主婦と生活社、19980622、Ｐ３７－４１;審判請求証拠（無効審判請求の引用文献情報）（2010/07/15）異議申立 00／00510 国内雑誌 食品と技術　２００３年９月号、財団法人食品産業センター、20030825、Ｎ３８７、Ｐ１－８;審判請求証拠（無効審判請求の引用文献情報）（2010/07/15）異議申立 00／00511 国内図書館 ヘルシーオイル「カロチーノ」　Ｃｏｏｋｉｎｇ　Ｂｏｏｋ、株式会社講談社、20060301、Ｐ１１，４４;審判請求証拠（無効審判請求の引用文献情報）（2010/07/15）異議申立 00／00512 国内雑誌 オレオサイエンス、社団法人日本油化学会、20060701、Ｖ６　Ｎ７、Ｐ３９（３８３）;審判請求証拠（無効審判請求の引用文献情報）（2010/07/15）異議申立 00／00513 その他 「クックパルＴＳ」の製品規格書;審判請求証拠（無効審判請求の引用文献情報）（2010/07/15）異議申立 00／00514 その他 「パームエース－１０」の製品規格書;審判請求証拠（無効審判請求の引用文献情報）（2010/07/15）異議申立 00／00515 その他 「ナタネ　シラシメユ」（菜種白絞湯）の製品規格書;審判請求証拠（無効審判請求の引用文献情報）（2010/07/15）異議申立 00／00516 その他 「ナタネユ」の製造規格書;審判請求証拠（無効審判請求の引用文献情報）（2010/07/15）異議申立 00／00517 その他 原材料品質保証書;審判請求証拠（無効審判請求の引用文献情報）（2010/07/15）異議申立 00／00518 その他 納品商品規格書（１）、（２）;審判請求証拠（無効審判請求の引用文献情報）（2010/07/15）異議申立 00／00519 その他 クックパルＴＳ　納品実績;審判請求証拠（無効審判請求の引用文献情報）（2010/07/15）異議申立 00／00520 その他 新製品・改良品申請書;審判請求証拠（無効審判請求の引用文献情報）（2010/07/15）異議申立 00／00521 国内カタログ ＣＯＯＫＰＡＬ　ＰＡＬＭ　ＢＬＥＮＤ　クックパルシリーズ、不二製油株式会社;審判請求証拠（無効審判請求の引用文献情報）（2010/07/15）異議申立 00／00522 その他 製品規格書;審判請求証拠（無効審判請求の引用文献情報）（2010/07/15）異議申立 00／00523 その他 クックパル　ハイデラックス出荷実績（２００６年１月～２００７年１２月）;審判請求証拠（無効審判請求の引用文献情報）（2010/07/15）異議申立 00／00524 国内雑誌 油脂、株式会社幸書房、1995、Ｖ４８　Ｎ４、表紙;審判請求証拠（無効審判請求の引用文献情報）（2010/07/15）異議申立 00／00525 国内雑誌 油脂、株式会社幸書房、2004、Ｖ５７　Ｎ１、表紙;審判請求証拠（無効審判請求の引用文献情報）（2010/07/15）異議申立 00／00526 国内雑誌 油脂、株式会社幸書房、2005、Ｖ５８　Ｎ１０、表紙;審判請求証拠（無効審判請求の引用文献情報）（2010/07/15）異議申立 00／00527 国内カタログ ＲＥＤ　ＰＡＬＭ　ＯＩＬ　ＣＡＲＯＴＩＮＯ　カロチーノ、イエナ商事株式会社、199802</t>
  </si>
  <si>
    <t>パ－ムオレイン;カロテン;コエンザイム;トコトリエノ－ル;ヨウ素価;容器;光透過性;加熱臭</t>
  </si>
  <si>
    <t>審判請求証拠（無効審判請求の引用文献情報）（2010/07/15）特開2001-218558</t>
  </si>
  <si>
    <t>審判請求証拠（無効審判請求の引用文献情報）（2010/07/15）異議申立 00／00508 国内雑誌 油脂、株式会社幸書房、1992、Ｖ４５　Ｎ６、Ｐ２６－２７，３２－４１</t>
  </si>
  <si>
    <t>審判請求証拠（無効審判請求の引用文献情報）（2010/07/15）異議申立 00／00509 国内図書館 パームフルーツオイル　植物油健康革命、株式会社主婦と生活社、19980622、Ｐ３７－４１</t>
  </si>
  <si>
    <t>審判請求証拠（無効審判請求の引用文献情報）（2010/07/15）異議申立 00／00510 国内雑誌 食品と技術　２００３年９月号、財団法人食品産業センター、20030825、Ｎ３８７、Ｐ１－８</t>
  </si>
  <si>
    <t>審判請求証拠（無効審判請求の引用文献情報）（2010/07/15）異議申立 00／00511 国内図書館 ヘルシーオイル「カロチーノ」　Ｃｏｏｋｉｎｇ　Ｂｏｏｋ、株式会社講談社、20060301、Ｐ１１，４４</t>
  </si>
  <si>
    <t>審判請求証拠（無効審判請求の引用文献情報）（2010/07/15）異議申立 00／00512 国内雑誌 オレオサイエンス、社団法人日本油化学会、20060701、Ｖ６　Ｎ７、Ｐ３９（３８３）</t>
  </si>
  <si>
    <t>審判請求証拠（無効審判請求の引用文献情報）（2010/07/15）異議申立 00／00513 その他 「クックパルＴＳ」の製品規格書</t>
  </si>
  <si>
    <t>審判請求証拠（無効審判請求の引用文献情報）（2010/07/15）異議申立 00／00514 その他 「パームエース－１０」の製品規格書</t>
  </si>
  <si>
    <t>審判請求証拠（無効審判請求の引用文献情報）（2010/07/15）異議申立 00／00515 その他 「ナタネ　シラシメユ」（菜種白絞湯）の製品規格書</t>
  </si>
  <si>
    <t>審判請求証拠（無効審判請求の引用文献情報）（2010/07/15）異議申立 00／00516 その他 「ナタネユ」の製造規格書</t>
  </si>
  <si>
    <t>審判請求証拠（無効審判請求の引用文献情報）（2010/07/15）異議申立 00／00517 その他 原材料品質保証書</t>
  </si>
  <si>
    <t>審判請求証拠（無効審判請求の引用文献情報）（2010/07/15）異議申立 00／00518 その他 納品商品規格書（１）、（２）</t>
  </si>
  <si>
    <t>審判請求証拠（無効審判請求の引用文献情報）（2010/07/15）異議申立 00／00519 その他 クックパルＴＳ　納品実績</t>
  </si>
  <si>
    <t>審判請求証拠（無効審判請求の引用文献情報）（2010/07/15）異議申立 00／00520 その他 新製品・改良品申請書</t>
  </si>
  <si>
    <t>審判請求証拠（無効審判請求の引用文献情報）（2010/07/15）異議申立 00／00521 国内カタログ ＣＯＯＫＰＡＬ　ＰＡＬＭ　ＢＬＥＮＤ　クックパルシリーズ、不二製油株式会社</t>
  </si>
  <si>
    <t>審判請求証拠（無効審判請求の引用文献情報）（2010/07/15）異議申立 00／00522 その他 製品規格書</t>
  </si>
  <si>
    <t>審判請求証拠（無効審判請求の引用文献情報）（2010/07/15）異議申立 00／00523 その他 クックパル　ハイデラックス出荷実績（２００６年１月～２００７年１２月）</t>
  </si>
  <si>
    <t>審判請求証拠（無効審判請求の引用文献情報）（2010/07/15）異議申立 00／00524 国内雑誌 油脂、株式会社幸書房、1995、Ｖ４８　Ｎ４、表紙</t>
  </si>
  <si>
    <t>審判請求証拠（無効審判請求の引用文献情報）（2010/07/15）異議申立 00／00525 国内雑誌 油脂、株式会社幸書房、2004、Ｖ５７　Ｎ１、表紙</t>
  </si>
  <si>
    <t>審判請求証拠（無効審判請求の引用文献情報）（2010/07/15）異議申立 00／00526 国内雑誌 油脂、株式会社幸書房、2005、Ｖ５８　Ｎ１０、表紙</t>
  </si>
  <si>
    <t>審判請求証拠（無効審判請求の引用文献情報）（2010/07/15）異議申立 00／00527 国内カタログ ＲＥＤ　ＰＡＬＭ　ＯＩＬ　ＣＡＲＯＴＩＮＯ　カロチーノ、イエナ商事株式会社、199802</t>
  </si>
  <si>
    <t>審判審判2011-800054号</t>
  </si>
  <si>
    <t>仲里　知樹</t>
  </si>
  <si>
    <t>審判（受付）:20110407:60:審判請求書（その他の請求書・申立書を含む）;審判（発送）:20110420:20:審判番号通知;審判（発送）:20110420:22:審判官指定（変更）通知;審判（庁内）:20110421:95:予告登録通知;審判（発送）:20110428:17:請求書副本の送達通知（答弁指令）;審判（発送）:20110428:20:審判番号通知;審判（発送）:20110428:22:審判官指定（変更）通知;審判（庁内）:20110509:3012:郵便送達報告書;審判（受付）:20110602:57:答弁書（審判事件答弁書・異議答弁書）;審判（発送）:20110610:22:審判官指定（変更）通知;審判（発送）:20110610:22:審判官指定（変更）通知;審判（発送）:20110615:171:答弁書副本の送付通知（弁駁指令）;審判（受付）:20110719:58:弁駁書（審判事件答弁書・異議答弁書）;審判（発送）:20110801:1852:弁駁書副本の送付通知;審判（発送）:20110802:22:審判官指定（変更）通知;審判（発送）:20110802:22:審判官指定（変更）通知;審判（発送）:20110804:2892:通知書（その他）期間無;審判（発送）:20110804:2892:通知書（その他）期間無;審判（受付）:20110907:782:上申書（被請求人・権利者）;審判（発送）:20110913:1858:上申書副本の送付通知;審判（受付）:20110920:6513:口頭審理陳述要領書;審判（発送）:20110927:1860:口頭審理陳述要領書副本の送付通知;審判（庁内）:20111005:309:調書;審判（発送）:20111007:22:審判官指定（変更）通知;審判（発送）:20111007:22:審判官指定（変更）通知;審判（発送）:20111013:2892:通知書（その他）期間無;審判（受付）:20111021:781:上申書（出願人・請求人）;審判（発送）:20111201:1858:上申書副本の送付通知;審判（発送）:20111201:23:審理終結通知書;審判（発送）:20111201:23:審理終結通知書;審判（発送）:20111221:03:審決;審判（発送）:20111221:03:審決;審判（庁内）:20111227:3012:郵便送達報告書;審判（庁内）:20111228:3012:郵便送達報告書;審判（庁内）:20120214:96:確定登録通知</t>
  </si>
  <si>
    <t>特願2008-63117</t>
  </si>
  <si>
    <t>特許04413974</t>
  </si>
  <si>
    <t>特開2009-219044</t>
  </si>
  <si>
    <t xml:space="preserve">H01Q   1/32              </t>
  </si>
  <si>
    <t>H01Q  1/32</t>
  </si>
  <si>
    <t>H01Q1/32;H01Q1/22</t>
  </si>
  <si>
    <t>H01Q1/32</t>
  </si>
  <si>
    <t>H01Q   1/32@AFI(JP)</t>
  </si>
  <si>
    <t>H01Q   1/32@AFI(JP);H01Q   1/22@ALI(JP);H01Q   1/32@CFI(JP);H01Q   1/22@CLI(JP)</t>
  </si>
  <si>
    <t>三宅　始</t>
  </si>
  <si>
    <t xml:space="preserve">(57)【要約】 【課題】車両のルーフパネルに装着されたポールアンテナの立設用のベースを利用して、純正部品である既設のポールアンテナと簡単に交換できるようにした交換用アンテナを提供する。 【解決手段】交換用アンテナ１は、アンテナ線７をアンテナ線装入部２ｂに装入した合成樹脂製のカバー２を被せて、ポールアンテナ１０１を取り外したベース１０２を覆うとともに、アンテナ線７の接続用リード線８により、内部配線と電気的接続を確保した後、カバー２の周縁部４に形成した接合面５に取付けた両面粘着テープ６により、ルーフパネル１００に貼りつけて装着するもので、車両の純正部品として取付けられたポールアンテナ１０１の立設用のベース１０２を利用して、純正部品である既設のポールアンテナと簡単に交換できる。 【選択図】図１ </t>
  </si>
  <si>
    <t xml:space="preserve">(57)【特許請求の範囲】 【請求項１】 平面視形状が略舟形に成形され、装着される車両の前方に相当する一端方が先細りの形態を有し、アンテナ線又はプラスチックフィルムに導電パターンを形成した導電膜アンテナを内面に装着した合成樹脂製のカバーを、車両のルーフパネルに装着されたポールアンテナ立設用のベースに被せるとともに、前記アンテナ線又は導電膜アンテナの接続用リード線を前記ベースに形成したポールアンテナの立設用孔に接続して内部配線と電気的接続を確保し、前記カバーの底面開口の周縁部に形成した接合面を、前記ルーフパネルに接合して装着し、既設のポールアンテナと交換できるようにしたことを特徴とする交換用アンテナ。 </t>
  </si>
  <si>
    <t>SFG0037337594</t>
  </si>
  <si>
    <t>特開平09-284020;特開平09-205311;特開2003-309420;特開平05-083030;特開平05-037217;実開昭61-062414</t>
  </si>
  <si>
    <t>特開平09-205311;特開平09-284020;特開2003-309420;特開平05-037217;特開平05-083030;実全昭59-147087;実全昭61-062414;異議申立 10／00412 その他 出願経過資料及び早期審査に関する事情説明書;異議申立 10／00413 その他 トヨタレクサス発表情報記事Ｗｅｂページ、Ｗｉｋｉｐｅｄｉａ、Ｐ．３－Ｐ．４;異議申立 10／00414 その他 フカヒレアンテナ、Ｌ’ｓＳＨＯＰホームページ、Ｌ’ｓＳＨＯＰ、Ｐ．１－Ｐ．２;異議申立 10／00415 その他 みんカラＷｅｂページ、20071007;異議申立 10／00416 その他 みんカラＷｅｂページ、20080202;異議申立 10／00417 その他 みんカラＷｅｂページ、20061028;異議申立 10／00418 その他 フカヒレアンテナ、ｌｉｖｅｄｏｏｒ　Ｗｉｋｉ　Ｗｅｂページ、ｌｉｖｅｄｏｏｒ、20060914;異議申立 10／00419 その他 通知書、回答書、第２回答書、第３回答書、第２通知書;異議申立 10／00420 その他 ＦＭ／ＡＭドルフィンアンテナ、Ｂｅａｔ－Ｓｏｎｉｃ　ホームページ、株式会社ビートソニック;異議申立 10／00421 その他 ＷＡＴＴ’Ｓ　ホームページ、株式会社ワッツ</t>
  </si>
  <si>
    <t>拒絶理由通知（拒絶理由の引用文献情報）（2009/01/14）特開平09-205311;拒絶理由通知（拒絶理由の引用文献情報）（2009/01/14）特開平09-284020;先行技術調査（先行技術調査結果の参考文献情報）（2009/01/14）特開2003-309420;先行技術調査（先行技術調査結果の参考文献情報）（2009/01/14）特開平05-037217;先行技術調査（先行技術調査結果の参考文献情報）（2009/01/14）特開平05-083030;先行技術調査（先行技術調査結果の参考文献情報）（2009/01/14）実全昭59-147087;拒絶理由通知（拒絶理由の引用文献情報）（2009/06/17）特開平09-205311;拒絶理由通知（拒絶理由の引用文献情報）（2009/06/17）特開平09-284020;登録査定　　（登録査定の参考文献情報）（2009/11/11）特開2003-309420;登録査定　　（登録査定の参考文献情報）（2009/11/11）特開平05-037217;登録査定　　（登録査定の参考文献情報）（2009/11/11）特開平05-083030;登録査定　　（登録査定の参考文献情報）（2009/11/11）特開平09-205311;登録査定　　（登録査定の参考文献情報）（2009/11/11）特開平09-284020;登録査定　　（登録査定の参考文献情報）（2009/11/11）実全昭61-062414;審判請求証拠（無効審判請求の引用文献情報）（2011/04/05）;審判請求証拠（無効審判請求の引用文献情報）（2011/04/05）;審判請求証拠（無効審判請求の引用文献情報）（2011/04/05）異議申立 10／00412 その他 出願経過資料及び早期審査に関する事情説明書;審判請求証拠（無効審判請求の引用文献情報）（2011/04/05）異議申立 10／00413 その他 トヨタレクサス発表情報記事Ｗｅｂページ、Ｗｉｋｉｐｅｄｉａ、Ｐ．３－Ｐ．４;審判請求証拠（無効審判請求の引用文献情報）（2011/04/05）異議申立 10／00414 その他 フカヒレアンテナ、Ｌ’ｓＳＨＯＰホームページ、Ｌ’ｓＳＨＯＰ、Ｐ．１－Ｐ．２;審判請求証拠（無効審判請求の引用文献情報）（2011/04/05）異議申立 10／00415 その他 みんカラＷｅｂページ、20071007;審判請求証拠（無効審判請求の引用文献情報）（2011/04/05）異議申立 10／00416 その他 みんカラＷｅｂページ、20080202;審判請求証拠（無効審判請求の引用文献情報）（2011/04/05）異議申立 10／00417 その他 みんカラＷｅｂページ、20061028;審判請求証拠（無効審判請求の引用文献情報）（2011/04/05）異議申立 10／00418 その他 フカヒレアンテナ、ｌｉｖｅｄｏｏｒ　Ｗｉｋｉ　Ｗｅｂページ、ｌｉｖｅｄｏｏｒ、20060914;審判請求証拠（無効審判請求の引用文献情報）（2011/04/05）異議申立 10／00419 その他 通知書、回答書、第２回答書、第３回答書、第２通知書;審判請求証拠（無効審判請求の引用文献情報）（2011/04/05）異議申立 10／00420 その他 ＦＭ／ＡＭドルフィンアンテナ、Ｂｅａｔ－Ｓｏｎｉｃ　ホームページ、株式会社ビートソニック;審判請求証拠（無効審判請求の引用文献情報）（2011/04/05）異議申立 10／00421 その他 ＷＡＴＴ’Ｓ　ホームページ、株式会社ワッツ</t>
  </si>
  <si>
    <t>審判請求証拠（無効審判請求の引用文献情報）（2011/04/05）</t>
  </si>
  <si>
    <t>審判請求証拠（無効審判請求の引用文献情報）（2011/04/05）異議申立 10／00412 その他 出願経過資料及び早期審査に関する事情説明書</t>
  </si>
  <si>
    <t>審判請求証拠（無効審判請求の引用文献情報）（2011/04/05）異議申立 10／00413 その他 トヨタレクサス発表情報記事Ｗｅｂページ、Ｗｉｋｉｐｅｄｉａ、Ｐ．３－Ｐ．４</t>
  </si>
  <si>
    <t>審判請求証拠（無効審判請求の引用文献情報）（2011/04/05）異議申立 10／00414 その他 フカヒレアンテナ、Ｌ’ｓＳＨＯＰホームページ、Ｌ’ｓＳＨＯＰ、Ｐ．１－Ｐ．２</t>
  </si>
  <si>
    <t>審判請求証拠（無効審判請求の引用文献情報）（2011/04/05）異議申立 10／00415 その他 みんカラＷｅｂページ、20071007</t>
  </si>
  <si>
    <t>審判請求証拠（無効審判請求の引用文献情報）（2011/04/05）異議申立 10／00416 その他 みんカラＷｅｂページ、20080202</t>
  </si>
  <si>
    <t>審判請求証拠（無効審判請求の引用文献情報）（2011/04/05）異議申立 10／00417 その他 みんカラＷｅｂページ、20061028</t>
  </si>
  <si>
    <t>審判請求証拠（無効審判請求の引用文献情報）（2011/04/05）異議申立 10／00418 その他 フカヒレアンテナ、ｌｉｖｅｄｏｏｒ　Ｗｉｋｉ　Ｗｅｂページ、ｌｉｖｅｄｏｏｒ、20060914</t>
  </si>
  <si>
    <t>審判請求証拠（無効審判請求の引用文献情報）（2011/04/05）異議申立 10／00419 その他 通知書、回答書、第２回答書、第３回答書、第２通知書</t>
  </si>
  <si>
    <t>審判請求証拠（無効審判請求の引用文献情報）（2011/04/05）異議申立 10／00420 その他 ＦＭ／ＡＭドルフィンアンテナ、Ｂｅａｔ－Ｓｏｎｉｃ　ホームページ、株式会社ビートソニック</t>
  </si>
  <si>
    <t>審判請求証拠（無効審判請求の引用文献情報）（2011/04/05）異議申立 10／00421 その他 ＷＡＴＴ’Ｓ　ホームページ、株式会社ワッツ</t>
  </si>
  <si>
    <t>審判審判2009-800207号</t>
  </si>
  <si>
    <t>審判（受付）:20090929:60:審判請求書（その他の請求書・申立書を含む）;審判（発送）:20091009:20:審判番号通知;審判（発送）:20091009:22:審判官指定（変更）通知;審判（庁内）:20091009:95:予告登録通知;審判（発送）:20091019:17:請求書副本の送達通知（答弁指令）;審判（発送）:20091019:20:審判番号通知;審判（発送）:20091019:22:審判官指定（変更）通知;審判（発送）:20091019:22:審判官指定（変更）通知;審判（庁内）:20091028:3012:郵便送達報告書;審判（庁内）:20091113:94:閲覧照会;審判（庁内）:20091116:941:閲覧貸出;審判（庁内）:20091117:942:閲覧返却;審判（受付）:20091221:57:答弁書（審判事件答弁書・異議答弁書）;審判（受付）:20091221:611:訂正請求書;審判（庁内）:20091228:94:閲覧照会;審判（庁内）:20100105:941:閲覧貸出;審判（庁内）:20100106:942:閲覧返却;審判（発送）:20100112:171:答弁書副本の送付通知（弁駁指令）;審判（発送）:20100112:173:訂正請求副本送付通知（弁駁指令）;審判（庁内）:20100209:94:閲覧照会;審判（受付）:20100210:58:弁駁書（審判事件答弁書・異議答弁書）;審判（庁内）:20100210:941:閲覧貸出;審判（庁内）:20100212:942:閲覧返却;審判（庁内）:20100215:94:閲覧照会;審判（庁内）:20100217:941:閲覧貸出;審判（庁内）:20100218:942:閲覧返却;審判（発送）:20100316:1852:弁駁書副本の送付通知;審判（庁内）:20100316:94:閲覧照会;審判（庁内）:20100317:941:閲覧貸出;審判（庁内）:20100319:942:閲覧返却;審判（発送）:20100329:22:審判官指定（変更）通知;審判（発送）:20100329:22:審判官指定（変更）通知;審判（発送）:20100401:22:審判官指定（変更）通知;審判（発送）:20100401:22:審判官指定（変更）通知;審判（受付）:20100430:6513:口頭審理陳述要領書;審判（受付）:20100506:7482:代理人受任届（参加人・準参加人）;審判（受付）:20100506:635:参加申請書;審判（発送）:20100507:1860:口頭審理陳述要領書副本の送付通知;審判（発送）:20100514:174:参加申請副本送達通知（意見指令）;審判（発送）:20100514:174:参加申請副本送達通知（意見指令）;審判（庁内）:20100518:3012:郵便送達報告書;審判（受付）:20100519:609:請求取下書;審判（庁内）:20100519:3012:郵便送達報告書;審判（庁内）:20100519:94:閲覧照会;審判（庁内）:20100521:941:閲覧貸出;審判（庁内）:20100524:942:閲覧返却;審判（発送）:20100526:2713:取下通知;審判（発送）:20100618:161:参加許否の決定;審判（発送）:20100618:161:参加許否の決定;審判（庁内）:20100622:3012:郵便送達報告書;審判（庁内）:20100623:3012:郵便送達報告書;審判（受付）:20100708:783:上申書（参加人・準参加人）;審判（発送）:20100721:1858:上申書副本の送付通知;審判（庁内）:20100803:94:閲覧照会;審判（庁内）:20100804:941:閲覧貸出;審判（庁内）:20100806:942:閲覧返却;審判（受付）:20100903:782:上申書（被請求人・権利者）;審判（庁内）:20100909:94:閲覧照会;審判（庁内）:20100910:941:閲覧貸出;審判（庁内）:20100913:942:閲覧返却;審判（発送）:20100915:22:審判官指定（変更）通知;審判（発送）:20100915:22:審判官指定（変更）通知;審判（発送）:20100915:22:審判官指定（変更）通知;審判（発送）:20100916:1858:上申書副本の送付通知;審判（庁内）:20100924:94:閲覧照会;審判（庁内）:20100928:941:閲覧貸出;審判（庁内）:20100930:942:閲覧返却;審判（発送）:20101007:22:審判官指定（変更）通知;審判（発送）:20101007:22:審判官指定（変更）通知;審判（発送）:20101007:22:審判官指定（変更）通知;審判（発送）:20101008:2892:通知書（その他）期間無;審判（発送）:20101008:2892:通知書（その他）期間無;審判（受付）:20101122:6513:口頭審理陳述要領書;審判（受付）:20101124:6513:口頭審理陳述要領書;審判（発送）:20101126:1860:口頭審理陳述要領書副本の送付通知;審判（発送）:20101129:1860:口頭審理陳述要領書副本の送付通知;審判（庁内）:20101209:309:調書;審判（受付）:20101221:782:上申書（被請求人・権利者）;審判（受付）:20101228:783:上申書（参加人・準参加人）;審判（発送）:20110114:1858:上申書副本の送付通知;審判（発送）:20110114:1858:上申書副本の送付通知;審判（発送）:20110114:23:審理終結通知書;審判（発送）:20110114:23:審理終結通知書;審判（発送）:20110223:03:審決;審判（発送）:20110223:03:審決;審判（庁内）:20110228:3012:郵便送達報告書;審判（庁内）:20110301:3012:郵便送達報告書;審判（庁内）:20110301:94:閲覧照会;審判（庁内）:20110302:941:閲覧貸出;審判（庁内）:20110308:942:閲覧返却;審判（庁内）:20110615:96:確定登録通知</t>
  </si>
  <si>
    <t>特願2008-76288</t>
  </si>
  <si>
    <t>特許04243642</t>
  </si>
  <si>
    <t>特開2009-043228</t>
  </si>
  <si>
    <t>G06F3/041;G06F3/042</t>
  </si>
  <si>
    <t>G06F   3/041@AFI(JP);G06F   3/042@ALI(JP);G06F   3/041@CFI(JP)</t>
  </si>
  <si>
    <t>G06F  3/041   380 B;G06F  3/042       J</t>
  </si>
  <si>
    <t xml:space="preserve">(57)【要約】 【課題】簡易な方法により、情報入力補助シートと画面または印刷物との縦横比を正確に対応付け、高い入力精度を実現することのできる、情報入力補助シートを利用するためのキャリブレーション方法を提供する。 【解決手段】印刷物の印刷面またはディスプレイの表示画面上に配置され、印刷物の画像またはディスプレイの表示に関連した情報を出力するために、光学読み取り装置で読み取られるドットパターンが設けられた情報入力補助シートがディスプレイの表示画面上に配置して使用され、情報入力補助シートの一面側の２以上の隅角部には、キャリブレーション用マークが設けられており、このマークにカーソルを移動し合致させることにより、ディスプレイの座標系と情報入力補助シートの座標系を適正に関連づけるキャリブレーション方法とした。 【選択図】図２６ </t>
  </si>
  <si>
    <t xml:space="preserve">(57)【特許請求の範囲】 【請求項１】 印刷物の印刷面またはディスプレイの表示画面上に配置して使用される、ドットパターンが設けられた情報入力補助シートを、光学読み取り装置で指示することにより、前記印刷物の印刷面上の画像またはディスプレイの表示画面上の表示物に関連した情報を出力する情報処理装置において、前記光学読み取り装置で指示した前記情報入力補助シート上の位置を、前記印刷物の印刷面上の画像またはディスプレイの表示画面上の表示物に正しく対応させるキャリブレーション方法であって、 前記ディスプレイおよび光学読み取り装置は、前記情報処理装置に接続されており、 前記情報入力補助シートは、前記ディスプレイの表示画面上に配置して使用され、種々のマルチメディア情報出力および／またはオペレーション指示のため、ドットコード生成アルゴリズムにより生成されたドットが所定の規則に則って配置されており、 前記情報処理装置は、前記ディスプレイの２以上の隅角部および／または中央に、キャリブレーション用マークを少なくとも一時的に表示させ、 前記光学読み取り装置を前記マークに合致させると、前記光学読み取り装置が前記情報入力補助シート上のドットパターンを読み取ることにより、前記光学読み取り装置によって指示した位置の前記情報入力補助シート上の座標値を検出し、該検出した情報入力補助シート上の座標値を、前記光学読み取り装置を合致させたマークの前記ディスプレイ上の座標値に変換し、この処理を前記ディスプレイに表示されたマークすべてについて行うことにより、前記情報入力補助シートの座標値を前記ディスプレイの座標値に変換する座標変換関数または座標変換テーブルを求め、 前記情報処理装置が、その後に前記光学読み取り装置で読み取られる前記情報入力補助シートの座標値を、前記座標変換関数または座標変換テーブルにより前記ディスプレイの座標値に変換して入力するキャリブレーション方法。 【請求項２】 印刷物の印刷面またはディスプレイの表示画面上に配置して使用される、ドットパターンが設けられた情報入力補助シートを、光学読み取り装置で指示することにより、前記印刷物の印刷面上の画像またはディスプレイの表示画面上の表示物に関連した情報を出力する情報処理装置において、前記光学読み取り装置で指示した前記情報入力補助シート上の位置を、前記印刷物の印刷面上の画像またはディスプレイの表示画面上の表示物に正しく対応させるキャリブレーション方法であって、 前記光学読み取り装置は、前記情報処理装置に接続されており、 前記情報入力補助シートは、前記印刷物の印刷面上に被せて使用され、種々のマルチメディア情報出力および／またはオペレーション指示のため、ドットコード生成アルゴリズムにより生成されたドットが所定の規則に則って配置されており、 前記印刷物の２以上の隅角部には、キャリブレーション用マークが印刷されており、 前記情報処理装置は、前記光学読み取り装置を前記マークに合致させると、前記光学読み取り装置が前記情報入力補助シート上のドットパターンを読み取ることにより、前記光学読み取り装置によって指示した位置の前記情報入力補助シート上の座標値を検出し、該検出した情報入力補助シート上の座標値を、前記光学読み取り装置を合致させたマークの前記印刷物上の座標値に変換し、この処理を前記印刷物に印刷されたマークすべてについて行うことにより、前記情報入力補助シートの座標値を前記印刷物の座標値に変換する座標変換関数または座標変換テーブルを求め、 前記情報処理装置が、その後に前記光学読み取り装置で読み取られる前記情報入力補助シートの座標値を、前記座標変換関数または座標変換テーブルにより前記印刷物の座標値に変換して入力するキャリブレーション方法。 【請求項３】 請求項１～２のいずれかに記載のキャリブレーションに用いられる情報入力補助シート。 【請求項４】 前記情報入力補助シートは、 一面側からの赤外線を反射するとともに、可視光を透過する特性を有する赤外線反射層と、 該赤外線反射層の一面側に設けられ、種々のマルチメディア情報出力および／またはオペレーション指示のため、ドットコード生成アルゴリズムにより生成された赤外線吸収特性素材からなるドットを所定の規則に則って配列した前記ドットパターン層と、 からなることを特徴とする請求項３記載の情報入力補助シート。 【請求項５】 前記情報入力補助シートには、前記キャリブレーションを行うために前記光学読み取り装置で読み取る位置をガイドするガイド用マークが設けられている請求項３又は請求項４いずれかに記載の情報入力補助シート。 【請求項６】 前記ガイド用マークは、脱着可能な透明シールに形成されており、前記キャリブレーション終了後に当該シールを前記情報入力補助シートから剥離可能な請求項５記載の情報入力補助シート。 【請求項７】 前記ガイド用マークは、前記情報入力補助シート上に除去可能な状態で設けられており、 前記キャリブレーション終了後に前記情報入力補助シート上から除去される請求項５記載の情報入力補助シート。 </t>
  </si>
  <si>
    <t>特願2007-230776の分割（44条1項）</t>
  </si>
  <si>
    <t>SFG0036708068</t>
  </si>
  <si>
    <t>特開2004-139534;特開2003-256137;特開2003-256122;特開2005-011045;特開平08-076907;実開平06-081029;特開昭62-147581;特開平08-006723;特開平01-292420</t>
  </si>
  <si>
    <t>特開2003-256122;特開2003-256137;特開2004-139534;特開2005-011045;特開昭62-147581;特開平01-292420;特開平08-006723;特開平08-076907;実開平06-081029;特開2000-011902;特開2002-091703;特開2002-149331;特開2007-115291</t>
  </si>
  <si>
    <t>拒絶理由通知（拒絶理由の引用文献情報）（2008/09/16）特開2003-256122;拒絶理由通知（拒絶理由の引用文献情報）（2008/09/16）特開2003-256137;拒絶理由通知（拒絶理由の引用文献情報）（2008/09/16）特開2004-139534;拒絶理由通知（拒絶理由の引用文献情報）（2008/09/16）特開2005-011045;拒絶理由通知（拒絶理由の引用文献情報）（2008/09/16）特開昭62-147581;拒絶理由通知（拒絶理由の引用文献情報）（2008/09/16）特開平01-292420;拒絶理由通知（拒絶理由の引用文献情報）（2008/09/16）特開平08-006723;拒絶理由通知（拒絶理由の引用文献情報）（2008/09/16）特開平08-076907;拒絶理由通知（拒絶理由の引用文献情報）（2008/09/16）実開平06-081029;登録査定　　（登録査定の参考文献情報）（2008/12/02）特開2003-256122;登録査定　　（登録査定の参考文献情報）（2008/12/02）特開2003-256137;登録査定　　（登録査定の参考文献情報）（2008/12/02）特開2004-139534;登録査定　　（登録査定の参考文献情報）（2008/12/02）特開2005-011045;登録査定　　（登録査定の参考文献情報）（2008/12/02）特開昭62-147581;登録査定　　（登録査定の参考文献情報）（2008/12/02）特開平01-292420;登録査定　　（登録査定の参考文献情報）（2008/12/02）特開平08-006723;登録査定　　（登録査定の参考文献情報）（2008/12/02）特開平08-076907;登録査定　　（登録査定の参考文献情報）（2008/12/02）実開平06-081029;審判請求証拠（無効審判請求の引用文献情報）（2009/09/29）特開2000-011902;審判請求証拠（無効審判請求の引用文献情報）（2009/09/29）特開2002-091703;審判請求証拠（無効審判請求の引用文献情報）（2009/09/29）特開2002-149331;審判請求証拠（無効審判請求の引用文献情報）（2009/09/29）特開2004-139534;審判請求証拠（無効審判請求の引用文献情報）（2009/09/29）特開2007-115291</t>
  </si>
  <si>
    <t>２０１１ＦＩ０４２＿４２１</t>
  </si>
  <si>
    <t>審判請求証拠（無効審判請求の引用文献情報）（2009/09/29）特開2000-011902</t>
  </si>
  <si>
    <t>審判請求証拠（無効審判請求の引用文献情報）（2009/09/29）特開2002-091703</t>
  </si>
  <si>
    <t>審判請求証拠（無効審判請求の引用文献情報）（2009/09/29）特開2004-139534</t>
  </si>
  <si>
    <t>審判請求証拠（無効審判請求の引用文献情報）（2009/09/29）特開2007-115291</t>
  </si>
  <si>
    <t>審判審判2010-800018号</t>
  </si>
  <si>
    <t>株式会社　ＩＨＩインフラシステム</t>
  </si>
  <si>
    <t>2010/10/13;2011/07/20</t>
  </si>
  <si>
    <t>平22年（行ケ）第10337号;平23年（行ケ）第10279号</t>
  </si>
  <si>
    <t>2010/10/29;2011/08/26</t>
  </si>
  <si>
    <t>審判（受付）:20100129:60:審判請求書（その他の請求書・申立書を含む）;審判（発送）:20100215:20:審判番号通知;審判（発送）:20100215:22:審判官指定（変更）通知;審判（庁内）:20100215:95:予告登録通知;審判（発送）:20100219:17:請求書副本の送達通知（答弁指令）;審判（発送）:20100219:20:審判番号通知;審判（発送）:20100219:22:審判官指定（変更）通知;審判（庁内）:20100224:3012:郵便送達報告書;審判（受付）:20100419:7443:代理人選任届（被請求人・権利者）;審判（受付）:20100419:57:答弁書（審判事件答弁書・異議答弁書）;審判（受付）:20100419:611:訂正請求書;審判（発送）:20100426:171:答弁書副本の送付通知（弁駁指令）;審判（発送）:20100426:173:訂正請求副本送付通知（弁駁指令）;審判（発送）:20100426:22:審判官指定（変更）通知;審判（発送）:20100426:22:審判官指定（変更）通知;審判（受付）:20100526:58:弁駁書（審判事件答弁書・異議答弁書）;審判（発送）:20100702:1852:弁駁書副本の送付通知;審判（受付）:20100708:7442:代理人受任届（被請求人・権利者）;審判（発送）:20100720:22:審判官指定（変更）通知;審判（発送）:20100720:22:審判官指定（変更）通知;審判（発送）:20100720:2892:通知書（その他）期間無;審判（発送）:20100720:2892:通知書（その他）期間無;審判（受付）:20100819:6513:口頭審理陳述要領書;審判（受付）:20100819:6513:口頭審理陳述要領書;審判（発送）:20100824:1860:口頭審理陳述要領書副本の送付通知;審判（発送）:20100824:1860:口頭審理陳述要領書副本の送付通知;審判（庁内）:20100824:94:閲覧照会;審判（庁内）:20100824:941:閲覧貸出;審判（庁内）:20100827:942:閲覧返却;審判（受付）:20100831:782:上申書（被請求人・権利者）;審判（受付）:20100906:782:上申書（被請求人・権利者）;審判（庁内）:20100906:309:調書;審判（受付）:20100907:64:審理再開申立書;審判（庁内）:20101019:94:閲覧照会;審判（発送）:20101020:03:審決;審判（発送）:20101020:03:審決;審判（発送）:20101020:1850:副本の送付通知;審判（発送）:20101020:1858:上申書副本の送付通知;審判（庁内）:20101025:3012:郵便送達報告書;審判（庁内）:20101026:3012:郵便送達報告書;審判（庁内）:20101027:941:閲覧貸出;審判（庁内）:20101102:942:閲覧返却;審判（受付）:20110120:782:上申書（被請求人・権利者）;審判（発送）:20110203:2891:通知書（その他）期間有;審判（受付）:20110210:611:訂正請求書;審判（発送）:20110218:173:訂正請求副本送付通知（弁駁指令）;審判（受付）:20110228:881:既納手数料返還請求書;審判（受付）:20110318:58:弁駁書（審判事件答弁書・異議答弁書）;審判（受付）:20110329:7444:代理人辞任届（被請求人・権利者）;審判（発送）:20110411:22:審判官指定（変更）通知;審判（発送）:20110411:22:審判官指定（変更）通知;審判（発送）:20110412:172:弁駁書副本の送付通知（答弁指令）;審判（受付）:20110511:57:答弁書（審判事件答弁書・異議答弁書）;審判（発送）:20110630:1851:答弁書副本の送付通知;審判（発送）:20110630:23:審理終結通知書;審判（発送）:20110630:23:審理終結通知書;審判（発送）:20110727:03:審決;審判（発送）:20110727:03:審決;審判（庁内）:20110801:3012:郵便送達報告書;審判（庁内）:20110802:3012:郵便送達報告書;審判（受付）:20120104:7444:代理人辞任届（被請求人・権利者）;審判（庁内）:20121002:96:確定登録通知</t>
  </si>
  <si>
    <t>特願2008-105963</t>
  </si>
  <si>
    <t>特許04379825</t>
  </si>
  <si>
    <t>特開2009-256942</t>
  </si>
  <si>
    <t xml:space="preserve">E02B   7/20              </t>
  </si>
  <si>
    <t>E02B7/20</t>
  </si>
  <si>
    <t>E02B   7/20@AFI(JP);E02B   7/20@CFI(JP)</t>
  </si>
  <si>
    <t>高橋　要泰</t>
  </si>
  <si>
    <t xml:space="preserve">(57)【要約】 【課題】発熱効率を一層向上させた新規な水門の凍結防止装置を提供すること、及び伝熱効率を一層向上させた新規な水門の凍結防止装置を提供すること 【解決手段】水門設備の凍結防止範囲の被加熱部材に対して固着する誘導発熱鋼管による水門凍結防止装置であって、前記誘導発熱鋼管は、並列に配置された複数個の誘導発熱鋼管単体を備え、各々の誘導発熱鋼管単体は、内部に軸方向に延在する絶縁電線差込み孔をもつ柱状の強磁性鋼材を有し、並列した複数個の前記誘導発熱鋼管単体の差込み孔に通して、その両端に交流電源が接続された絶縁電線を有し、複数個の前記柱状の強磁性鋼材は、相互に電気的に絶縁されている。前記柱状の強磁性鋼材の表面は絶縁処理されている。 【選択図】図１９ </t>
  </si>
  <si>
    <t xml:space="preserve">(57)【特許請求の範囲】 【請求項１】 水門設備の凍結防止範囲の被加熱部材に、各々内部に軸方向に延在する絶縁電線差込み孔をもつ柱状の強磁性鋼材を有する複数個の誘導発熱鋼管単体を並べて固定する工程と、 前記誘導発熱鋼管単体に形成された絶縁電線差込み孔に、絶縁電線を通す工程と、 前記被加熱部材と前記誘導発熱鋼管単体との間に伝熱セメントを充填塗布する工程と、 前記絶縁電線の両端に交流電源を接続する工程とを含む、誘導発熱鋼管による水門凍結防止装置の施工法。 【請求項２】 請求項１に記載の誘導発熱鋼管による水門凍結防止装置の施工法において、 前記複数個の誘導発熱鋼管単体を並べて固定する工程と、前記被加熱部材と前記誘導発熱鋼管単体との間に伝熱セメントを充填塗布する工程とによって、前記複数個の誘導発熱鋼管単体を相互に電気的に絶縁する、誘導発熱鋼管による水門凍結防止装置の施工法。 【請求項３】 請求項１に記載の誘導発熱鋼管による水門凍結防止装置の施工法において、 前記柱状の強磁性鋼材の外側表面は絶縁処理されている、誘導発熱鋼管による水門凍結防止装置の施工法。 【請求項４】 請求項１に記載の誘導発熱鋼管による水門凍結防止装置の施工法において、 前記柱状の強磁性鋼材は、軸方向に短長寸法の管形鋼管である、誘導発熱鋼管による水門凍結防止装置の施工法。 【請求項５】 請求項１に記載の誘導発熱鋼管による水門凍結防止装置の施工法において、 前記柱状の強磁性鋼材は、軸方向に短長寸法の角形鋼管であり、前記凍結防止範囲の被加熱部材に対して面接触して固着する、誘導発熱鋼管による水門凍結防止装置の施工法。 【請求項６】 請求項１に記載の誘導発熱鋼管による水門凍結防止装置の施工法において、 前記凍結防止範囲の被加熱部材は、氷雪による凍結のおそれがある相対的に移動する部 材であって、扉体中央部鋼板、扉体前部鋼板、扉体底部水門戸当板、底部水密ゴム、溝形成板及び戸当板側部水密ゴム板から成る群から選択されたいずれかである、誘導発熱鋼管による水門凍結防止装置の施工法。 【請求項７】 請求項１に記載の誘導発熱鋼管による水門凍結防止装置の施工法において、 前記誘導発熱鋼管は、複数個の前記誘導発熱鋼管単体が、長さ方向、幅方向及び厚さ方向に必要な個数並べて配置されている、誘導発熱鋼管による水門凍結防止装置の施工法。 【請求項８】 請求項１に記載の誘導発熱鋼管による水門凍結防止装置の施工法において、 前記誘導発熱鋼管は、所定個数の前記誘導発熱鋼管単体毎に、前記交流電源に接続されている、誘導発熱鋼管による水門凍結防止装置の施工法。 【請求項９】 請求項１に記載の誘導発熱鋼管による水門凍結防止装置の施工法において、 前記誘導発熱鋼管単体は、前記凍結防止範囲の被加熱部材に対して、溶接又はボルト締めにより固着されている、誘導発熱鋼管による水門凍結防止装置の施工法。 【請求項１０】 請求項１に記載の誘導発熱鋼管による水門凍結防止装置の施工法において、 前記交流電源は、単相交流電源又は三相交流電源である、誘導発熱鋼管による水門凍結防止装置の施工法。 </t>
  </si>
  <si>
    <t>SFG0037653914</t>
  </si>
  <si>
    <t>審判審判2010-800018号;審判審判2010-390130号</t>
  </si>
  <si>
    <t>特公昭57-40293;特開昭57-57485;特開2008-308893</t>
  </si>
  <si>
    <t>特開2008-308893;特開昭57-057485;特公昭57-040293;特開2009-256942;特開昭53-145334;特開昭57-060684;特開昭61-285691;特公昭48-040492;異議申立 00／00165 その他 平成２１月１２月７日付け訴状、平成２１年（ワ）４４３４４号損害賠償事件、Ｐ１，７－１０;異議申立 00／00166 国内図書館 電気工学ハンドブック、電気学会、19780410、初版、Ｐ１５７８;異議申立 00／00167 その他 熱伝セメント　Ｔ－８５　化学物質安全データシート、株式会社サーモンファーイースト、20080729;特許04379825</t>
  </si>
  <si>
    <t>登録査定　　（登録査定の参考文献情報）（2009/08/26）特開2008-308893;登録査定　　（登録査定の参考文献情報）（2009/08/26）特開昭57-057485;登録査定　　（登録査定の参考文献情報）（2009/08/26）特公昭57-040293;審判請求証拠（無効審判請求の引用文献情報）（2010/01/29）特開2009-256942;審判請求証拠（無効審判請求の引用文献情報）（2010/01/29）特開昭53-145334;審判請求証拠（無効審判請求の引用文献情報）（2010/01/29）特開昭57-060684;審判請求証拠（無効審判請求の引用文献情報）（2010/01/29）特開昭61-285691;審判請求証拠（無効審判請求の引用文献情報）（2010/01/29）特公昭48-040492;審判請求証拠（無効審判請求の引用文献情報）（2010/01/29）特公昭57-040293;審判請求証拠（無効審判請求の引用文献情報）（2010/01/29）異議申立 00／00165 その他 平成２１月１２月７日付け訴状、平成２１年（ワ）４４３４４号損害賠償事件、Ｐ１，７－１０;審判請求証拠（無効審判請求の引用文献情報）（2010/01/29）異議申立 00／00166 国内図書館 電気工学ハンドブック、電気学会、19780410、初版、Ｐ１５７８;審判請求証拠（無効審判請求の引用文献情報）（2010/01/29）異議申立 00／00167 その他 熱伝セメント　Ｔ－８５　化学物質安全データシート、株式会社サーモンファーイースト、20080729;審判請求証拠（無効審判請求の引用文献情報）（2010/01/29）特許04379825</t>
  </si>
  <si>
    <t>審判請求証拠（無効審判請求の引用文献情報）（2010/01/29）特開2009-256942</t>
  </si>
  <si>
    <t>審判請求証拠（無効審判請求の引用文献情報）（2010/01/29）特開昭53-145334</t>
  </si>
  <si>
    <t>審判請求証拠（無効審判請求の引用文献情報）（2010/01/29）特開昭57-060684</t>
  </si>
  <si>
    <t>審判請求証拠（無効審判請求の引用文献情報）（2010/01/29）特開昭61-285691</t>
  </si>
  <si>
    <t>審判請求証拠（無効審判請求の引用文献情報）（2010/01/29）特公昭48-040492</t>
  </si>
  <si>
    <t>審判請求証拠（無効審判請求の引用文献情報）（2010/01/29）特公昭57-040293</t>
  </si>
  <si>
    <t>審判請求証拠（無効審判請求の引用文献情報）（2010/01/29）異議申立 00／00165 その他 平成２１月１２月７日付け訴状、平成２１年（ワ）４４３４４号損害賠償事件、Ｐ１，７－１０</t>
  </si>
  <si>
    <t>審判請求証拠（無効審判請求の引用文献情報）（2010/01/29）異議申立 00／00166 国内図書館 電気工学ハンドブック、電気学会、19780410、初版、Ｐ１５７８</t>
  </si>
  <si>
    <t>審判請求証拠（無効審判請求の引用文献情報）（2010/01/29）異議申立 00／00167 その他 熱伝セメント　Ｔ－８５　化学物質安全データシート、株式会社サーモンファーイースト、20080729</t>
  </si>
  <si>
    <t>審判請求証拠（無効審判請求の引用文献情報）（2010/01/29）特許04379825</t>
  </si>
  <si>
    <t>審判審判2010-390130号</t>
  </si>
  <si>
    <t>日本工営　株式会社</t>
  </si>
  <si>
    <t>審判（受付）:20101222:60:審判請求書（その他の請求書・申立書を含む）;審判（受付）:20110104:51:手続補正書（方式）;審判（発送）:20110114:20:審判番号通知;審判（発送）:20110114:22:審判官指定（変更）通知;審判（庁内）:20110117:95:予告登録通知;審判（庁内）:20110214:9611:請求取下登録</t>
  </si>
  <si>
    <t>審判審判2011-800064号</t>
  </si>
  <si>
    <t>かどや製油株式会社</t>
  </si>
  <si>
    <t>平24年（行ケ）第10025号</t>
  </si>
  <si>
    <t>審判（受付）:20110419:60:審判請求書（その他の請求書・申立書を含む）;審判（受付）:20110420:51:手続補正書（方式）;審判（発送）:20110502:20:審判番号通知;審判（発送）:20110502:22:審判官指定（変更）通知;審判（庁内）:20110509:95:予告登録通知;審判（発送）:20110513:17:請求書副本の送達通知（答弁指令）;審判（発送）:20110513:20:審判番号通知;審判（発送）:20110513:22:審判官指定（変更）通知;審判（庁内）:20110519:3012:郵便送達報告書;審判（受付）:20110713:57:答弁書（審判事件答弁書・異議答弁書）;審判（受付）:20110713:611:訂正請求書;審判（発送）:20110720:171:答弁書副本の送付通知（弁駁指令）;審判（発送）:20110720:173:訂正請求副本送付通知（弁駁指令）;審判（受付）:20110822:58:弁駁書（審判事件答弁書・異議答弁書）;審判（発送）:20110928:1852:弁駁書副本の送付通知;審判（発送）:20110928:22:審判官指定（変更）通知;審判（発送）:20110928:22:審判官指定（変更）通知;審判（発送）:20111031:22:審判官指定（変更）通知;審判（発送）:20111031:22:審判官指定（変更）通知;審判（発送）:20111101:2891:通知書（その他）期間有;審判（発送）:20111101:2891:通知書（その他）期間有;審判（庁内）:20111115:94:閲覧照会;審判（庁内）:20111115:941:閲覧貸出;審判（庁内）:20111118:942:閲覧返却;審判（受付）:20111124:6513:口頭審理陳述要領書;審判（受付）:20111124:6513:口頭審理陳述要領書;審判（発送）:20111129:1860:口頭審理陳述要領書副本の送付通知;審判（発送）:20111129:1860:口頭審理陳述要領書副本の送付通知;審判（庁内）:20111209:309:調書;審判（発送）:20111222:03:審決;審判（発送）:20111222:03:審決;審判（庁内）:20111227:3012:郵便送達報告書;審判（庁内）:20120104:3012:郵便送達報告書;審判（庁内）:20121017:96:確定登録通知</t>
  </si>
  <si>
    <t>特願2008-140172</t>
  </si>
  <si>
    <t>特許04601685</t>
  </si>
  <si>
    <t>特開2009-284803</t>
  </si>
  <si>
    <t xml:space="preserve">A23D   9/007             </t>
  </si>
  <si>
    <t>A23D  9/007</t>
  </si>
  <si>
    <t>A23D9/007;A23L1/39;A23L1/24</t>
  </si>
  <si>
    <t>A23D9/007</t>
  </si>
  <si>
    <t>A23D   9/007@AFI(JP);A23L   1/39@ALI(JP);A23L   1/24@ALI(JP)</t>
  </si>
  <si>
    <t>A23D   9/007@AFI(JP)</t>
  </si>
  <si>
    <t>A23D   9/007@AFI(JP);A23L   1/24@ALI(JP);A23L   1/39@ALI(JP);A23D   9/007@CFI(JP);A23L   1/24@CLI(JP);A23L   1/39@CLI(JP)</t>
  </si>
  <si>
    <t>平田　忠雄;岩永　勇二</t>
  </si>
  <si>
    <t xml:space="preserve">(57)【要約】 【課題】精製油をブレンドしても焙煎ごま油の風味を維持できる焙煎ごま油配合油脂組成物及びこれを用いた食品を提供する。 【解決手段】焙煎ごま油が５０質量％より大になるように焙煎ごま油と菜種油等の精製油とを配合し、トリグリセリドを構成する３つの脂肪酸が不飽和脂肪酸であるトリグリセリドを５９質量％以上８０質量％以下含む焙煎ごま油配合油脂組成物を製造し、当該焙煎ごま油配合油脂組成物を用いて食品を製造する。 【選択図】なし </t>
  </si>
  <si>
    <t xml:space="preserve">(57)【特許請求の範囲】 【請求項１】 焙煎ごま油が６５～７０質量％になるように焙煎ごま油及び菜種油を配合し、トリグリセリド組成としてトリグリセリドを構成する３つの脂肪酸が不飽和脂肪酸であるトリグリセリドを５９質量％以上８０質量％以下含み、かつ、脂肪酸組成としてリノール酸を３５．６質量％以上含み、 一分間に０．５℃ずつ降温した時の曇点が－５℃以下であることを特徴とする焙煎ごま油配合油脂組成物。 【請求項２】 焙煎ごま油が６５～７０質量％になるように焙煎ごま油及び菜種油を配合し、トリグリセリド組成としてトリグリセリドを構成する３つの脂肪酸が不飽和脂肪酸であるトリグリセリドを５９質量％以上８０質量％以下含み、かつ、脂肪酸組成としてリノール酸を３５．６質量％以上含むことを特徴とする焙煎ごま油配合油脂組成物。 【請求項３】 請求項１又は請求項２に記載の焙煎ごま油配合油脂組成物を用いて製造した食品。 【請求項４】 前記食品が、炒め物、和え物、スープ、ドレッシングであることを特徴とする請求項３に記載の食品。 </t>
  </si>
  <si>
    <t>SFG0037726015</t>
  </si>
  <si>
    <t>特開平04-011838</t>
  </si>
  <si>
    <t>ボ-ソ-油脂株式会社の食用調合油のJAS表示包装紙;ボ-ソ-油脂株式会社の業務用食用油シリ-ズのカタログ;ボ-ソ-油脂株式会社船橋工場の格付け担当者からのJAS表示包装等の印刷使用届(平成16年5月19日),申請番号第54号;(財)日本油脂検査協会からのJAS表示包装等の印刷使用届の承認通知書(平成16年5月26日),申請番号第54;食用植物油脂品質表示基準(改正  平成16年9月28日農林水産省告示第1773号),2004年  9月28日,第1-3頁;食品機能性の科学編集委員会編集、西川研次郎監修,食品機能性の科学,株式会社産業技術サ-ビスセンタ-,2008年  4月20日,第851-853頁;並木満夫他編,シリ-ズ＜食品の科学＞ゴマの科学,株式会社朝倉書店,1989年,第119-127頁</t>
  </si>
  <si>
    <t>特開平04-011838;審引用／抽論 00／02615 国内図書館 並木満夫他編、シリーズ＜食品の科学＞ゴマの科学、株式会社朝倉書店、1989、第１１９－１２７頁;審引用／抽論 00／31556 その他 ボーソー油脂株式会社の食用調合油のＪＡＳ表示包装紙;審引用／抽論 00／31557 国内カタログ ボーソー油脂株式会社の業務用食用油シリーズのカタログ;審引用／抽論 00／31558 その他 食用植物油脂品質表示基準（改正　平成１６年９月２８日農林水産省告示第１７７３号）、20040928、第１－３頁;審引用／抽論 00／31559 その他 ボーソー油脂株式会社船橋工場の格付け担当者からのＪＡＳ表示包装等の印刷使用届（平成１６年５月１９日）、申請番号第５４号;審引用／抽論 00／31560 その他 （財）日本油脂検査協会からのＪＡＳ表示包装等の印刷使用届の承認通知書（平成１６年５月２６日）、申請番号第５４;審引用／抽論 00／31561 国内図書館 食品機能性の科学編集委員会編集、西川研次郎監修、食品機能性の科学、株式会社産業技術サービスセンター、20080420、第８５１－８５３頁;特開2007-236206;異議申立 10／00477 その他 食用調合油のＪＡＳ表示包装紙、ボーソー油脂株式会社;異議申立 10／00478 国内カタログ 調合胡麻油、業務用食用油シリーズ、ボーソー油脂株式会社;異議申立 10／00479 国内図書館 西川研次郎　監修、ゴマ油の種類と脂溶性機能成分リグナン類、食品機能性の科学、株式会社産業技術サービスセンター、20080420、Ｐ．８５１－Ｐ．８５２;異議申立 10／00480 国内図書館 新谷　いさお、食用油脂の成分組成、食用油脂の科学、株式会社幸書房、19891020、第１版、Ｐ．３８;異議申立 10／00481 国内図書館 食用ごま油の規格、食用植物油脂の日本農林規格、農林水産省、20040928、農林水産省告示第１７７２号、Ｐ．１２;異議申立 10／00482 国内カタログ 実験成績証明書、20110314</t>
  </si>
  <si>
    <t>拒絶理由通知（拒絶理由の引用文献情報）（2010/01/15）特開平04-011838;先行技術調査（先行技術調査結果の参考文献情報）（2010/01/15）審引用／抽論 00／02615 国内図書館 並木満夫他編、シリーズ＜食品の科学＞ゴマの科学、株式会社朝倉書店、1989、第１１９－１２７頁;拒絶理由通知（拒絶理由の引用文献情報）（2010/06/01）審引用／抽論 00／31556 その他 ボーソー油脂株式会社の食用調合油のＪＡＳ表示包装紙;拒絶理由通知（拒絶理由の引用文献情報）（2010/06/01）審引用／抽論 00／31557 国内カタログ ボーソー油脂株式会社の業務用食用油シリーズのカタログ;拒絶理由通知（拒絶理由の引用文献情報）（2010/06/01）審引用／抽論 00／31558 その他 食用植物油脂品質表示基準（改正　平成１６年９月２８日農林水産省告示第１７７３号）、20040928、第１－３頁;拒絶理由通知（拒絶理由の引用文献情報）（2010/06/01）審引用／抽論 00／31559 その他 ボーソー油脂株式会社船橋工場の格付け担当者からのＪＡＳ表示包装等の印刷使用届（平成１６年５月１９日）、申請番号第５４号;拒絶理由通知（拒絶理由の引用文献情報）（2010/06/01）審引用／抽論 00／31560 その他 （財）日本油脂検査協会からのＪＡＳ表示包装等の印刷使用届の承認通知書（平成１６年５月２６日）、申請番号第５４;拒絶理由通知（拒絶理由の引用文献情報）（2010/06/01）審引用／抽論 00／31561 国内図書館 食品機能性の科学編集委員会編集、西川研次郎監修、食品機能性の科学、株式会社産業技術サービスセンター、20080420、第８５１－８５３頁;登録査定　　（登録査定の参考文献情報）（2010/08/25）特開平04-011838;登録査定　　（登録査定の参考文献情報）（2010/08/25）審引用／抽論 00／02615 国内図書館 並木満夫他編、シリーズ＜食品の科学＞ゴマの科学、株式会社朝倉書店、1989、第１１９－１２７頁;登録査定　　（登録査定の参考文献情報）（2010/08/25）審引用／抽論 00／31556 その他 ボーソー油脂株式会社の食用調合油のＪＡＳ表示包装紙;登録査定　　（登録査定の参考文献情報）（2010/08/25）審引用／抽論 00／31557 国内カタログ ボーソー油脂株式会社の業務用食用油シリーズのカタログ;登録査定　　（登録査定の参考文献情報）（2010/08/25）審引用／抽論 00／31558 その他 食用植物油脂品質表示基準（改正　平成１６年９月２８日農林水産省告示第１７７３号）、20040928、第１－３頁;登録査定　　（登録査定の参考文献情報）（2010/08/25）審引用／抽論 00／31559 その他 ボーソー油脂株式会社船橋工場の格付け担当者からのＪＡＳ表示包装等の印刷使用届（平成１６年５月１９日）、申請番号第５４号;登録査定　　（登録査定の参考文献情報）（2010/08/25）審引用／抽論 00／31560 その他 （財）日本油脂検査協会からのＪＡＳ表示包装等の印刷使用届の承認通知書（平成１６年５月２６日）、申請番号第５４;登録査定　　（登録査定の参考文献情報）（2010/08/25）審引用／抽論 00／31561 国内図書館 食品機能性の科学編集委員会編集、西川研次郎監修、食品機能性の科学、株式会社産業技術サービスセンター、20080420、第８５１－８５３頁;審判請求証拠（無効審判請求の引用文献情報）（2011/04/18）特開2007-236206;審判請求証拠（無効審判請求の引用文献情報）（2011/04/18）特開平04-011838;審判請求証拠（無効審判請求の引用文献情報）（2011/04/18）異議申立 10／00477 その他 食用調合油のＪＡＳ表示包装紙、ボーソー油脂株式会社;審判請求証拠（無効審判請求の引用文献情報）（2011/04/18）異議申立 10／00478 国内カタログ 調合胡麻油、業務用食用油シリーズ、ボーソー油脂株式会社;審判請求証拠（無効審判請求の引用文献情報）（2011/04/18）異議申立 10／00479 国内図書館 西川研次郎　監修、ゴマ油の種類と脂溶性機能成分リグナン類、食品機能性の科学、株式会社産業技術サービスセンター、20080420、Ｐ．８５１－Ｐ．８５２;審判請求証拠（無効審判請求の引用文献情報）（2011/04/18）異議申立 10／00480 国内図書館 新谷　いさお、食用油脂の成分組成、食用油脂の科学、株式会社幸書房、19891020、第１版、Ｐ．３８;審判請求証拠（無効審判請求の引用文献情報）（2011/04/18）異議申立 10／00481 国内図書館 食用ごま油の規格、食用植物油脂の日本農林規格、農林水産省、20040928、農林水産省告示第１７７２号、Ｐ．１２;審判請求証拠（無効審判請求の引用文献情報）（2011/04/18）異議申立 10／00482 国内カタログ 実験成績証明書、20110314</t>
  </si>
  <si>
    <t>焙煎;ひまわり油;べに花油;ごま油;菜種油;焙煎;ごま油;べに花油;ひまわり油;菜種油;焙煎</t>
  </si>
  <si>
    <t>審判請求証拠（無効審判請求の引用文献情報）（2011/04/18）特開2007-236206</t>
  </si>
  <si>
    <t>審判請求証拠（無効審判請求の引用文献情報）（2011/04/18）特開平04-011838</t>
  </si>
  <si>
    <t>審判請求証拠（無効審判請求の引用文献情報）（2011/04/18）異議申立 10／00477 その他 食用調合油のＪＡＳ表示包装紙、ボーソー油脂株式会社</t>
  </si>
  <si>
    <t>審判請求証拠（無効審判請求の引用文献情報）（2011/04/18）異議申立 10／00478 国内カタログ 調合胡麻油、業務用食用油シリーズ、ボーソー油脂株式会社</t>
  </si>
  <si>
    <t>審判請求証拠（無効審判請求の引用文献情報）（2011/04/18）異議申立 10／00479 国内図書館 西川研次郎　監修、ゴマ油の種類と脂溶性機能成分リグナン類、食品機能性の科学、株式会社産業技術サービスセンター、20080420、Ｐ．８５１－Ｐ．８５２</t>
  </si>
  <si>
    <t>審判請求証拠（無効審判請求の引用文献情報）（2011/04/18）異議申立 10／00480 国内図書館 新谷　いさお、食用油脂の成分組成、食用油脂の科学、株式会社幸書房、19891020、第１版、Ｐ．３８</t>
  </si>
  <si>
    <t>審判請求証拠（無効審判請求の引用文献情報）（2011/04/18）異議申立 10／00481 国内図書館 食用ごま油の規格、食用植物油脂の日本農林規格、農林水産省、20040928、農林水産省告示第１７７２号、Ｐ．１２</t>
  </si>
  <si>
    <t>審判請求証拠（無効審判請求の引用文献情報）（2011/04/18）異議申立 10／00482 国内カタログ 実験成績証明書、20110314</t>
  </si>
  <si>
    <t>審判審判2011-800003号</t>
  </si>
  <si>
    <t>日動電工　株式会社</t>
  </si>
  <si>
    <t>審判（受付）:20110106:60:審判請求書（その他の請求書・申立書を含む）;審判（庁内）:20110120:95:予告登録通知;審判（発送）:20110121:20:審判番号通知;審判（発送）:20110121:22:審判官指定（変更）通知;審判（発送）:20110125:17:請求書副本の送達通知（答弁指令）;審判（発送）:20110125:20:審判番号通知;審判（発送）:20110125:22:審判官指定（変更）通知;審判（庁内）:20110131:3012:郵便送達報告書;審判（受付）:20110328:7442:代理人受任届（被請求人・権利者）;審判（受付）:20110328:57:答弁書（審判事件答弁書・異議答弁書）;審判（発送）:20110407:22:審判官指定（変更）通知;審判（発送）:20110407:22:審判官指定（変更）通知;審判（受付）:20110408:523:手続補正書（自発・内容）;審判（発送）:20110411:1851:答弁書副本の送付通知;審判（発送）:20110519:22:審判官指定（変更）通知;審判（発送）:20110519:22:審判官指定（変更）通知;審判（発送）:20110525:2892:通知書（その他）期間無;審判（発送）:20110525:2892:通知書（その他）期間無;審判（受付）:20110701:6513:口頭審理陳述要領書;審判（受付）:20110704:6513:口頭審理陳述要領書;審判（発送）:20110706:1860:口頭審理陳述要領書副本の送付通知;審判（発送）:20110707:1860:口頭審理陳述要領書副本の送付通知;審判（庁内）:20110720:309:調書;審判（発送）:20110801:03:審決;審判（発送）:20110801:03:審決;審判（庁内）:20110809:3012:郵便送達報告書;審判（庁内）:20110809:3012:郵便送達報告書;審判（庁内）:20110922:96:確定登録通知</t>
  </si>
  <si>
    <t>特願2008-170268</t>
  </si>
  <si>
    <t>特許04575478</t>
  </si>
  <si>
    <t>特開2008-263778</t>
  </si>
  <si>
    <t xml:space="preserve">H02G   3/12              </t>
  </si>
  <si>
    <t>H02G3/12</t>
  </si>
  <si>
    <t>H02G   3/12@AFI(JP);H02G   3/12@CFI(JP)</t>
  </si>
  <si>
    <t xml:space="preserve">(57)【要約】 【課題】ボックス本体の側方から電線管を接続することができるとともに、電線管をボックス本体に接続する際に固定ビスに発生する不具合を無くすことができる配線ボックスを提供する。 【解決手段】配線ボックス１１は、四角箱状をなすボックス本体１３を備え、そのボックス本体１３の上側壁１２ａ及び下側壁１２ｂには、接続孔２０が形成されている。また、ボックス本体１３の右側面には挿入開口２１が開口するように形成され、その挿入開口２１が接続孔２０と連通している。そのため、配線ボックス１１の右側から接続孔２０に電線管１０が接続可能となる。従って、配線ボックス１１の前後に空間が形成されていなくても、配線ボックス１１の側方に、電線管１０を配設可能な空間が形成されていれば、同配線ボックス１１に電線管１０を接続することが可能となる。 【選択図】図１ </t>
  </si>
  <si>
    <t>特願2003-273745</t>
  </si>
  <si>
    <t xml:space="preserve">(57)【特許請求の範囲】 【請求項１】 底壁と、その底壁から立設された側壁とより一面に開口を有する四角箱状に形成されたボックス本体を備え、同ボックス本体の左右両側壁には、建物内の構造物にボックス本体を固定するための固定ビスを挿通可能な固定部がそれぞれ設けられているとともに、ボックス本体の上下両側壁の左側部及び右側部には、合成樹脂製の可撓性を有する電線管を接続するための接続孔がそれぞれ形成され、 同ボックス本体の左右両側壁の上端部及び下端部には、ボックス本体の側方に開口するとともに、前記接続孔に連通する挿入開口がそれぞれ形成されることにより、ボックス本体の左右両側壁に設けた固定部は、同ボックス本体の左右両側壁の上端部及び下端部に形成された挿入開口の間に配設され、 当該挿入開口に挿入された電線管を、前記固定ビスにより固定部が構造物に押し付けられた方向に沿って移動させることにより、当該電線管を接続孔に挿入可能に形成したことを特徴とする配線ボックス。 【請求項２】 前記固定部は左側壁及び右側壁の少なくとも一方に形成された固定孔の周縁部により構成され、前記固定孔はボックス本体の奥行き方向へ長孔状に延びるように形成されていることを特徴とする請求項１に記載の配線ボックス。 【請求項３】 前記電線管はその周方向に突出する凸条部が複数箇所に形成されているとともに、隣接する凸条部間に凹条部が形成されることにより凹凸状に形成され、前記接続孔の内周には前記電線管の凹条部に係合可能な係合部が設けられていることを特徴とする請求項１または請求項２に記載の配線ボックス。 【請求項４】 前記接続孔に設けた前記係合部の挿入開口側には、電線管の凸条部の外面に係合可能な抜け止め部が設けられていることを特徴とする請求項３に記載の配線ボックス。 </t>
  </si>
  <si>
    <t>特願2004-178828の分割（44条1項）</t>
  </si>
  <si>
    <t>SFG0036260830</t>
  </si>
  <si>
    <t>実用新案登録2524247;特開平09-289720;特開2002-176719</t>
  </si>
  <si>
    <t>特開2002-176719;特開平09-289720;実登02524247;異議申立 10／00205 国内カタログ ２００３－２００４　電設資材総合カタログ、日動電工株式会社、200305、Ｐ．４７－４９;異議申立 10／00206 その他 カタログの印刷の発注と納品の証明願、株式会社ケーエスアイ;異議申立 10／00207 その他 カタログの配布と配ボックスＳＭ３６Ａの御発注・納品の証明願、東芝電材マーケティング株式会社;異議申立 10／00208 その他 カタログの配布と配ボックスＳＭ３６Ａの御発注・納品の証明願、東芝電材マーケティング株式会社;異議申立 10／00209 その他 カタログの配布と配ボックスＳＭ３６Ａの御発注・納品の証明願、三共電気株式会社;異議申立 10／00210 その他 カタログの配布と配ボックスＳＭ３６Ａの御発注・納品の証明願、福西電機株式会社;異議申立 10／00211 その他 カタログの配布と配ボックスＳＭ３６Ａの御発注・納品の証明願、因幡電機産業株式会社;異議申立 10／00212 その他 カタログの配布と配ボックスＳＭ３６Ａの御発注・納品の証明願、株式会社たけでん;異議申立 10／00213 その他 カタログの配布と配ボックスＳＭ３６Ａの御発注・納品の証明願、株式会社たけでん;異議申立 10／00214 その他 カタログの配布と配ボックスＳＭ３６Ａの御発注・納品の証明願、株式会社たけでん;異議申立 10／00215 その他 カタログの配布と配ボックスＳＭ３６Ａの御発注・納品の証明願、小川電機株式会社;異議申立 10／00216 その他 カタログの配布と配ボックスＳＭ３６Ａの御発注・納品の証明願、トヨタ工業株式会社;異議申立 10／00217 その他 カタログの配布と配ボックスＳＭ３６Ａの御発注・納品の証明願、因幡電機産業株式会社;異議申立 10／00218 その他 カタログの配布と配ボックスＳＭ３６Ａの御発注・納品の証明願、宮地電機株式会社;異議申立 10／00219 その他 カタログの配布と配ボックスＳＭ３６Ａの御発注・納品の証明願、因幡電機産業株式会社;異議申立 10／00220 その他 カタログの配布と配ボックスＳＭ３６Ａの御発注・納品の証明願、三和電材株式会社;異議申立 10／00221 その他 カタログの配布と配ボックスＳＭ３６Ａの御発注・納品の証明願、丸栄電機工業株式会社;異議申立 10／00222 その他 カタログの配布と配ボックスＳＭ３６Ａの御発注・納品の証明願、広中電機株式会社;異議申立 10／00223 その他 カタログの配布と配ボックスＳＭ３６Ａの御発注・納品の証明願、広中電機株式会社;異議申立 10／00224 その他 カタログの配布と配ボックスＳＭ３６Ａの御発注・納品の証明願、広中電機株式会社;異議申立 10／00225 その他 カタログの配布と配ボックスＳＭ３６Ａの御発注・納品の証明願、大栄金属株式会社;異議申立 10／00226 その他 カタログの配布と配ボックスＳＭ３６Ａの御発注・納品の証明願、深田電機株式会社;異議申立 10／00227 その他 カタログの配布と配ボックスＳＭ３６Ａの御発注・納品の証明願、株式会社電器堂;異議申立 10／00228 その他 カタログの配布と配ボックスＳＭ３６Ａの御発注・納品の証明願、富山電気ビルディング株式会社;異議申立 10／00229 その他 カタログの配布と配ボックスＳＭ３６Ａの御発注・納品の証明願、東京エレク総業株式会社;異議申立 10／00230 その他 カタログの配布と配ボックスＳＭ３６Ａの御発注・納品の証明願、森田電機株式会社;異議申立 10／00231 その他 カタログの配布と配ボックスＳＭ３６Ａの御発注・納品の証明願、ヤマト電機株式会社;異議申立 10／00232 その他 カタログの配布と配ボックスＳＭ３６Ａの御発注・納品の証明願、トヨタ工業株式会社;異議申立 10／00233 その他 カタログの配布と配ボックスＳＭ３６Ａの御発注・納品の証明願、外山電気株式会社;異議申立 10／00234 その他 カタログの配布と配ボックスＳＭ３６Ａの御発注・納品の証明願、桜工業株式会社;異議申立 10／00235 その他 カタログの配布と配ボックスＳＭ３６Ａの御発注・納品の証明願、株式会社扇港電機;異議申立 10／00236 その他 カタログの配布と配ボックスＳＭ３６Ａの御発注・納品の証明願、ミツワ電機株式会社;特許04575478</t>
  </si>
  <si>
    <t>拒絶理由通知（拒絶理由の引用文献情報）（2010/02/16）特開2002-176719;拒絶理由通知（拒絶理由の引用文献情報）（2010/02/16）特開平09-289720;拒絶理由通知（拒絶理由の引用文献情報）（2010/02/16）実登02524247;登録査定　　（登録査定の参考文献情報）（2010/08/06）特開2002-176719;登録査定　　（登録査定の参考文献情報）（2010/08/06）特開平09-289720;登録査定　　（登録査定の参考文献情報）（2010/08/06）実登02524247;審判請求証拠（無効審判請求の引用文献情報）（2011/01/05）特開平09-289720;審判請求証拠（無効審判請求の引用文献情報）（2011/01/05）異議申立 10／00205 国内カタログ ２００３－２００４　電設資材総合カタログ、日動電工株式会社、200305、Ｐ．４７－４９;審判請求証拠（無効審判請求の引用文献情報）（2011/01/05）異議申立 10／00206 その他 カタログの印刷の発注と納品の証明願、株式会社ケーエスアイ;審判請求証拠（無効審判請求の引用文献情報）（2011/01/05）異議申立 10／00207 その他 カタログの配布と配ボックスＳＭ３６Ａの御発注・納品の証明願、東芝電材マーケティング株式会社;審判請求証拠（無効審判請求の引用文献情報）（2011/01/05）異議申立 10／00208 その他 カタログの配布と配ボックスＳＭ３６Ａの御発注・納品の証明願、東芝電材マーケティング株式会社;審判請求証拠（無効審判請求の引用文献情報）（2011/01/05）異議申立 10／00209 その他 カタログの配布と配ボックスＳＭ３６Ａの御発注・納品の証明願、三共電気株式会社;審判請求証拠（無効審判請求の引用文献情報）（2011/01/05）異議申立 10／00210 その他 カタログの配布と配ボックスＳＭ３６Ａの御発注・納品の証明願、福西電機株式会社;審判請求証拠（無効審判請求の引用文献情報）（2011/01/05）異議申立 10／00211 その他 カタログの配布と配ボックスＳＭ３６Ａの御発注・納品の証明願、因幡電機産業株式会社;審判請求証拠（無効審判請求の引用文献情報）（2011/01/05）異議申立 10／00212 その他 カタログの配布と配ボックスＳＭ３６Ａの御発注・納品の証明願、株式会社たけでん;審判請求証拠（無効審判請求の引用文献情報）（2011/01/05）異議申立 10／00213 その他 カタログの配布と配ボックスＳＭ３６Ａの御発注・納品の証明願、株式会社たけでん;審判請求証拠（無効審判請求の引用文献情報）（2011/01/05）異議申立 10／00214 その他 カタログの配布と配ボックスＳＭ３６Ａの御発注・納品の証明願、株式会社たけでん;審判請求証拠（無効審判請求の引用文献情報）（2011/01/05）異議申立 10／00215 その他 カタログの配布と配ボックスＳＭ３６Ａの御発注・納品の証明願、小川電機株式会社;審判請求証拠（無効審判請求の引用文献情報）（2011/01/05）異議申立 10／00216 その他 カタログの配布と配ボックスＳＭ３６Ａの御発注・納品の証明願、トヨタ工業株式会社;審判請求証拠（無効審判請求の引用文献情報）（2011/01/05）異議申立 10／00217 その他 カタログの配布と配ボックスＳＭ３６Ａの御発注・納品の証明願、因幡電機産業株式会社;審判請求証拠（無効審判請求の引用文献情報）（2011/01/05）異議申立 10／00218 その他 カタログの配布と配ボックスＳＭ３６Ａの御発注・納品の証明願、宮地電機株式会社;審判請求証拠（無効審判請求の引用文献情報）（2011/01/05）異議申立 10／00219 その他 カタログの配布と配ボックスＳＭ３６Ａの御発注・納品の証明願、因幡電機産業株式会社;審判請求証拠（無効審判請求の引用文献情報）（2011/01/05）異議申立 10／00220 その他 カタログの配布と配ボックスＳＭ３６Ａの御発注・納品の証明願、三和電材株式会社;審判請求証拠（無効審判請求の引用文献情報）（2011/01/05）異議申立 10／00221 その他 カタログの配布と配ボックスＳＭ３６Ａの御発注・納品の証明願、丸栄電機工業株式会社;審判請求証拠（無効審判請求の引用文献情報）（2011/01/05）異議申立 10／00222 その他 カタログの配布と配ボックスＳＭ３６Ａの御発注・納品の証明願、広中電機株式会社;審判請求証拠（無効審判請求の引用文献情報）（2011/01/05）異議申立 10／00223 その他 カタログの配布と配ボックスＳＭ３６Ａの御発注・納品の証明願、広中電機株式会社;審判請求証拠（無効審判請求の引用文献情報）（2011/01/05）異議申立 10／00224 その他 カタログの配布と配ボックスＳＭ３６Ａの御発注・納品の証明願、広中電機株式会社;審判請求証拠（無効審判請求の引用文献情報）（2011/01/05）異議申立 10／00225 その他 カタログの配布と配ボックスＳＭ３６Ａの御発注・納品の証明願、大栄金属株式会社;審判請求証拠（無効審判請求の引用文献情報）（2011/01/05）異議申立 10／00226 その他 カタログの配布と配ボックスＳＭ３６Ａの御発注・納品の証明願、深田電機株式会社;審判請求証拠（無効審判請求の引用文献情報）（2011/01/05）異議申立 10／00227 その他 カタログの配布と配ボックスＳＭ３６Ａの御発注・納品の証明願、株式会社電器堂;審判請求証拠（無効審判請求の引用文献情報）（2011/01/05）異議申立 10／00228 その他 カタログの配布と配ボックスＳＭ３６Ａの御発注・納品の証明願、富山電気ビルディング株式会社;審判請求証拠（無効審判請求の引用文献情報）（2011/01/05）異議申立 10／00229 その他 カタログの配布と配ボックスＳＭ３６Ａの御発注・納品の証明願、東京エレク総業株式会社;審判請求証拠（無効審判請求の引用文献情報）（2011/01/05）異議申立 10／00230 その他 カタログの配布と配ボックスＳＭ３６Ａの御発注・納品の証明願、森田電機株式会社;審判請求証拠（無効審判請求の引用文献情報）（2011/01/05）異議申立 10／00231 その他 カタログの配布と配ボックスＳＭ３６Ａの御発注・納品の証明願、ヤマト電機株式会社;審判請求証拠（無効審判請求の引用文献情報）（2011/01/05）異議申立 10／00232 その他 カタログの配布と配ボックスＳＭ３６Ａの御発注・納品の証明願、トヨタ工業株式会社;審判請求証拠（無効審判請求の引用文献情報）（2011/01/05）異議申立 10／00233 その他 カタログの配布と配ボックスＳＭ３６Ａの御発注・納品の証明願、外山電気株式会社;審判請求証拠（無効審判請求の引用文献情報）（2011/01/05）異議申立 10／00234 その他 カタログの配布と配ボックスＳＭ３６Ａの御発注・納品の証明願、桜工業株式会社;審判請求証拠（無効審判請求の引用文献情報）（2011/01/05）異議申立 10／00235 その他 カタログの配布と配ボックスＳＭ３６Ａの御発注・納品の証明願、株式会社扇港電機;審判請求証拠（無効審判請求の引用文献情報）（2011/01/05）異議申立 10／00236 その他 カタログの配布と配ボックスＳＭ３６Ａの御発注・納品の証明願、ミツワ電機株式会社;審判請求証拠（無効審判請求の引用文献情報）（2011/01/05）特許04575478;審判請求証拠（無効審判請求の引用文献情報）（2011/01/05）実登02524247</t>
  </si>
  <si>
    <t>審判請求証拠（無効審判請求の引用文献情報）（2011/01/05）特開平09-289720</t>
  </si>
  <si>
    <t>審判請求証拠（無効審判請求の引用文献情報）（2011/01/05）異議申立 10／00205 国内カタログ ２００３－２００４　電設資材総合カタログ、日動電工株式会社、200305、Ｐ．４７－４９</t>
  </si>
  <si>
    <t>審判請求証拠（無効審判請求の引用文献情報）（2011/01/05）異議申立 10／00206 その他 カタログの印刷の発注と納品の証明願、株式会社ケーエスアイ</t>
  </si>
  <si>
    <t>審判請求証拠（無効審判請求の引用文献情報）（2011/01/05）異議申立 10／00207 その他 カタログの配布と配ボックスＳＭ３６Ａの御発注・納品の証明願、東芝電材マーケティング株式会社</t>
  </si>
  <si>
    <t>審判請求証拠（無効審判請求の引用文献情報）（2011/01/05）異議申立 10／00208 その他 カタログの配布と配ボックスＳＭ３６Ａの御発注・納品の証明願、東芝電材マーケティング株式会社</t>
  </si>
  <si>
    <t>審判請求証拠（無効審判請求の引用文献情報）（2011/01/05）異議申立 10／00209 その他 カタログの配布と配ボックスＳＭ３６Ａの御発注・納品の証明願、三共電気株式会社</t>
  </si>
  <si>
    <t>審判請求証拠（無効審判請求の引用文献情報）（2011/01/05）異議申立 10／00210 その他 カタログの配布と配ボックスＳＭ３６Ａの御発注・納品の証明願、福西電機株式会社</t>
  </si>
  <si>
    <t>審判請求証拠（無効審判請求の引用文献情報）（2011/01/05）異議申立 10／00211 その他 カタログの配布と配ボックスＳＭ３６Ａの御発注・納品の証明願、因幡電機産業株式会社</t>
  </si>
  <si>
    <t>審判請求証拠（無効審判請求の引用文献情報）（2011/01/05）異議申立 10／00212 その他 カタログの配布と配ボックスＳＭ３６Ａの御発注・納品の証明願、株式会社たけでん</t>
  </si>
  <si>
    <t>審判請求証拠（無効審判請求の引用文献情報）（2011/01/05）異議申立 10／00213 その他 カタログの配布と配ボックスＳＭ３６Ａの御発注・納品の証明願、株式会社たけでん</t>
  </si>
  <si>
    <t>審判請求証拠（無効審判請求の引用文献情報）（2011/01/05）異議申立 10／00214 その他 カタログの配布と配ボックスＳＭ３６Ａの御発注・納品の証明願、株式会社たけでん</t>
  </si>
  <si>
    <t>審判請求証拠（無効審判請求の引用文献情報）（2011/01/05）異議申立 10／00215 その他 カタログの配布と配ボックスＳＭ３６Ａの御発注・納品の証明願、小川電機株式会社</t>
  </si>
  <si>
    <t>審判請求証拠（無効審判請求の引用文献情報）（2011/01/05）異議申立 10／00216 その他 カタログの配布と配ボックスＳＭ３６Ａの御発注・納品の証明願、トヨタ工業株式会社</t>
  </si>
  <si>
    <t>審判請求証拠（無効審判請求の引用文献情報）（2011/01/05）異議申立 10／00217 その他 カタログの配布と配ボックスＳＭ３６Ａの御発注・納品の証明願、因幡電機産業株式会社</t>
  </si>
  <si>
    <t>審判請求証拠（無効審判請求の引用文献情報）（2011/01/05）異議申立 10／00218 その他 カタログの配布と配ボックスＳＭ３６Ａの御発注・納品の証明願、宮地電機株式会社</t>
  </si>
  <si>
    <t>審判請求証拠（無効審判請求の引用文献情報）（2011/01/05）異議申立 10／00219 その他 カタログの配布と配ボックスＳＭ３６Ａの御発注・納品の証明願、因幡電機産業株式会社</t>
  </si>
  <si>
    <t>審判請求証拠（無効審判請求の引用文献情報）（2011/01/05）異議申立 10／00220 その他 カタログの配布と配ボックスＳＭ３６Ａの御発注・納品の証明願、三和電材株式会社</t>
  </si>
  <si>
    <t>審判請求証拠（無効審判請求の引用文献情報）（2011/01/05）異議申立 10／00221 その他 カタログの配布と配ボックスＳＭ３６Ａの御発注・納品の証明願、丸栄電機工業株式会社</t>
  </si>
  <si>
    <t>審判請求証拠（無効審判請求の引用文献情報）（2011/01/05）異議申立 10／00222 その他 カタログの配布と配ボックスＳＭ３６Ａの御発注・納品の証明願、広中電機株式会社</t>
  </si>
  <si>
    <t>審判請求証拠（無効審判請求の引用文献情報）（2011/01/05）異議申立 10／00223 その他 カタログの配布と配ボックスＳＭ３６Ａの御発注・納品の証明願、広中電機株式会社</t>
  </si>
  <si>
    <t>審判請求証拠（無効審判請求の引用文献情報）（2011/01/05）異議申立 10／00224 その他 カタログの配布と配ボックスＳＭ３６Ａの御発注・納品の証明願、広中電機株式会社</t>
  </si>
  <si>
    <t>審判請求証拠（無効審判請求の引用文献情報）（2011/01/05）異議申立 10／00225 その他 カタログの配布と配ボックスＳＭ３６Ａの御発注・納品の証明願、大栄金属株式会社</t>
  </si>
  <si>
    <t>審判請求証拠（無効審判請求の引用文献情報）（2011/01/05）異議申立 10／00226 その他 カタログの配布と配ボックスＳＭ３６Ａの御発注・納品の証明願、深田電機株式会社</t>
  </si>
  <si>
    <t>審判請求証拠（無効審判請求の引用文献情報）（2011/01/05）異議申立 10／00227 その他 カタログの配布と配ボックスＳＭ３６Ａの御発注・納品の証明願、株式会社電器堂</t>
  </si>
  <si>
    <t>審判請求証拠（無効審判請求の引用文献情報）（2011/01/05）異議申立 10／00228 その他 カタログの配布と配ボックスＳＭ３６Ａの御発注・納品の証明願、富山電気ビルディング株式会社</t>
  </si>
  <si>
    <t>審判請求証拠（無効審判請求の引用文献情報）（2011/01/05）異議申立 10／00229 その他 カタログの配布と配ボックスＳＭ３６Ａの御発注・納品の証明願、東京エレク総業株式会社</t>
  </si>
  <si>
    <t>審判請求証拠（無効審判請求の引用文献情報）（2011/01/05）異議申立 10／00230 その他 カタログの配布と配ボックスＳＭ３６Ａの御発注・納品の証明願、森田電機株式会社</t>
  </si>
  <si>
    <t>審判請求証拠（無効審判請求の引用文献情報）（2011/01/05）異議申立 10／00231 その他 カタログの配布と配ボックスＳＭ３６Ａの御発注・納品の証明願、ヤマト電機株式会社</t>
  </si>
  <si>
    <t>審判請求証拠（無効審判請求の引用文献情報）（2011/01/05）異議申立 10／00232 その他 カタログの配布と配ボックスＳＭ３６Ａの御発注・納品の証明願、トヨタ工業株式会社</t>
  </si>
  <si>
    <t>審判請求証拠（無効審判請求の引用文献情報）（2011/01/05）異議申立 10／00233 その他 カタログの配布と配ボックスＳＭ３６Ａの御発注・納品の証明願、外山電気株式会社</t>
  </si>
  <si>
    <t>審判請求証拠（無効審判請求の引用文献情報）（2011/01/05）異議申立 10／00234 その他 カタログの配布と配ボックスＳＭ３６Ａの御発注・納品の証明願、桜工業株式会社</t>
  </si>
  <si>
    <t>審判請求証拠（無効審判請求の引用文献情報）（2011/01/05）異議申立 10／00235 その他 カタログの配布と配ボックスＳＭ３６Ａの御発注・納品の証明願、株式会社扇港電機</t>
  </si>
  <si>
    <t>審判請求証拠（無効審判請求の引用文献情報）（2011/01/05）異議申立 10／00236 その他 カタログの配布と配ボックスＳＭ３６Ａの御発注・納品の証明願、ミツワ電機株式会社</t>
  </si>
  <si>
    <t>審判請求証拠（無効審判請求の引用文献情報）（2011/01/05）特許04575478</t>
  </si>
  <si>
    <t>審判請求証拠（無効審判請求の引用文献情報）（2011/01/05）実登02524247</t>
  </si>
  <si>
    <t>審判審判2009-800198号</t>
  </si>
  <si>
    <t>2010/08/03;2011/04/05</t>
  </si>
  <si>
    <t>平22年（行ケ）第10293号;平23年（行ケ）第10158号</t>
  </si>
  <si>
    <t>平24年（行サ）第10169号</t>
  </si>
  <si>
    <t>2010/09/10;2011/05/09</t>
  </si>
  <si>
    <t>2010/11/26;2012/07/17</t>
  </si>
  <si>
    <t>審判（受付）:20090911:60:審判請求書（その他の請求書・申立書を含む）;審判（発送）:20090930:20:審判番号通知;審判（発送）:20090930:22:審判官指定（変更）通知;審判（庁内）:20091005:95:予告登録通知;審判（発送）:20091016:22:審判官指定（変更）通知;審判（発送）:20091019:17:請求書副本の送達通知（答弁指令）;審判（発送）:20091019:20:審判番号通知;審判（発送）:20091019:22:審判官指定（変更）通知;審判（庁内）:20091027:3012:郵便送達報告書;審判（庁内）:20091215:94:閲覧照会;審判（庁内）:20091216:941:閲覧貸出;審判（庁内）:20091218:942:閲覧返却;審判（受付）:20091221:57:答弁書（審判事件答弁書・異議答弁書）;審判（受付）:20091221:611:訂正請求書;審判（発送）:20100202:171:答弁書副本の送付通知（弁駁指令）;審判（発送）:20100202:1855:訂正請求書副本の送付通知;審判（受付）:20100310:58:弁駁書（審判事件答弁書・異議答弁書）;審判（発送）:20100325:1852:弁駁書副本の送付通知;審判（庁内）:20100330:94:閲覧照会;審判（庁内）:20100331:941:閲覧貸出;審判（発送）:20100406:22:審判官指定（変更）通知;審判（発送）:20100406:22:審判官指定（変更）通知;審判（庁内）:20100406:942:閲覧返却;審判（受付）:20100427:7442:代理人受任届（被請求人・権利者）;審判（受付）:20100512:7444:代理人辞任届（被請求人・権利者）;審判（庁内）:20100602:309:調書;審判（受付）:20100609:781:上申書（出願人・請求人）;審判（受付）:20100611:782:上申書（被請求人・権利者）;審判（庁内）:20100621:94:閲覧照会;審判（庁内）:20100624:941:閲覧貸出;審判（庁内）:20100625:942:閲覧返却;審判（発送）:20100721:1858:上申書副本の送付通知;審判（発送）:20100721:1858:上申書副本の送付通知;審判（発送）:20100721:23:審理終結通知書;審判（発送）:20100721:23:審理終結通知書;審判（発送）:20100811:03:審決;審判（発送）:20100811:03:審決;審判（庁内）:20100817:3012:郵便送達報告書;審判（庁内）:20100817:3012:郵便送達報告書;審判（発送）:20101208:2891:通知書（その他）期間有;審判（受付）:20101217:57:答弁書（審判事件答弁書・異議答弁書）;審判（受付）:20101217:611:訂正請求書;審判（発送）:20110105:173:訂正請求副本送付通知（弁駁指令）;審判（発送）:20110105:1851:答弁書副本の送付通知;審判（受付）:20110204:58:弁駁書（審判事件答弁書・異議答弁書）;審判（庁内）:20110222:94:閲覧照会;審判（庁内）:20110224:941:閲覧貸出;審判（発送）:20110225:1852:弁駁書副本の送付通知;審判（発送）:20110225:232:書面審理通知書;審判（発送）:20110225:232:書面審理通知書;審判（庁内）:20110225:942:閲覧返却;審判（発送）:20110325:23:審理終結通知書;審判（発送）:20110325:23:審理終結通知書;審判（発送）:20110413:03:審決;審判（発送）:20110413:03:審決;審判（庁内）:20110419:3012:郵便送達報告書;審判（庁内）:20110419:3012:郵便送達報告書;審判（庁内）:20120718:96:確定登録通知</t>
  </si>
  <si>
    <t>特願2008-176692</t>
  </si>
  <si>
    <t>特許04305562</t>
  </si>
  <si>
    <t>特開2008-292001</t>
  </si>
  <si>
    <t>F16C 33/32</t>
  </si>
  <si>
    <t>F16C19/18;F16C19/38;F16C33/58;B60B35/18</t>
  </si>
  <si>
    <t>F16C  33/32@AFI(JP);F16C  33/58@ALI(JP);F16C  19/18@ALI(JP);F16C  19/38@ALI(JP);F16C  33/36@ALI(JP);B60B  35/18@ALI(JP)</t>
  </si>
  <si>
    <t>F16C  33/32@AFI(JP)</t>
  </si>
  <si>
    <t>F16C  19/18@AFI(JP);B60B  35/18@ALI(JP);F16C  19/38@ALI(JP);F16C  33/58@ALI(JP);F16C  19/02@CFI(JP);B60B  35/00@CLI(JP);F16C  19/22@CLI(JP);F16C  33/58@CLI(JP)</t>
  </si>
  <si>
    <t>F16C 19/18;F16C 19/38;F16C 33/58;B60B 35/18        A</t>
  </si>
  <si>
    <t xml:space="preserve">(57)【要約】 【課題】狭隘な場所に取り付けられる転がり軸受装置において、装置の大型化を避けつつ高剛性化を図り、その長寿命化を図ることを目的とする。 【解決手段】転がり軸受装置１００は、外輪１のフランジ１４とハブ軸２のフランジ１５との間の自由空間１１を活用して、車両アウタ側の玉群４のピッチ円直径を車両インナ側の玉群５に比べて大きく設定している。これにより、転がり軸受装置１００の大型化を避けつつ各列の玉群４，５の軸受負荷中心間距離を増大させることができる。その結果、転がり軸受装置１００の剛性が向上し、その長寿命化を図ることができる。 【選択図】図１ </t>
  </si>
  <si>
    <t xml:space="preserve">(57)【特許請求の範囲】 【請求項１】 軸方向一方側の外周面にフランジを有し、軸方向他方側の外周面に軸方向二列の第１、第２内輪軌道面を有する内輪部材と、 内周面に前記内輪部材の二列の第１、第２内輪軌道面と径方向でそれぞれ対向する軸方向二列の第１、第２外輪軌道面を有し、前記第１外輪軌道面より軸方向他方側における外周面にフランジを有する外輪部材と、 前記外輪部材の第１、第２外輪軌道面と前記内輪部材の第１、第２内輪軌道面との間に介装される軸方向二列の第１、第２転動体群とを含み、 前記内輪部材のフランジと前記外輪部材のフランジとの間において、前記第１転動体群のピッチ円直径Ｄ1と、前記第２転動体群のピッチ円直径Ｄ2との関係が、Ｄ1＞Ｄ2に設定され、 前記Ｄ1と前記Ｄ2との関係が、Ｄ1≦１．４９×Ｄ2に設定されており、 前記第１転動体群の各転動体の直径が小さく設定されているとともに、前記第１転動体群の転動体数が増大されている転がり軸受装置。 【請求項２】 請求項１の転がり軸受装置において、 前記第１転動体群の各転動体の直径が、前記第２転動体群の各転動体の直径の８８％よりも小さく、８１％よりも大きく設定されている転がり軸受装置。 【請求項３】 請求項２の転がり軸受装置において、 前記第１転動体群の転動体数が、前記第２転動体群の転動体数の１８２％よりも小さく設定されている転がり軸受装置。 </t>
  </si>
  <si>
    <t>特願2002-270208の分割（44条1項）</t>
  </si>
  <si>
    <t>SFG0036438636</t>
  </si>
  <si>
    <t>審判審判2009-800198号;審判審判2010-390108号</t>
  </si>
  <si>
    <t>特開昭57-006125;特開2003-232343</t>
  </si>
  <si>
    <t>特開2003-232343;特開昭57-006125;異議申立 90／00819 その他 米国特許第５２２６７３７号明細書の訳文;異議申立 90／00820 国内図書館 転がり軸受工学、株式会社養賢堂、19760520、第２版、Ｐ８１－８２</t>
  </si>
  <si>
    <t>拒絶理由通知（拒絶理由の引用文献情報）（2008/12/05）特開2003-232343;拒絶理由通知（拒絶理由の引用文献情報）（2008/12/05）特開昭57-006125;登録査定　　（登録査定の参考文献情報）（2009/03/31）特開2003-232343;登録査定　　（登録査定の参考文献情報）（2009/03/31）特開昭57-006125;審判請求証拠（無効審判請求の引用文献情報）（2009/09/11）;審判請求証拠（無効審判請求の引用文献情報）（2009/09/11）特開昭57-006125;審判請求証拠（無効審判請求の引用文献情報）（2009/09/11）異議申立 90／00819 その他 米国特許第５２２６７３７号明細書の訳文;審判請求証拠（無効審判請求の引用文献情報）（2009/09/11）異議申立 90／00820 国内図書館 転がり軸受工学、株式会社養賢堂、19760520、第２版、Ｐ８１－８２</t>
  </si>
  <si>
    <t>審判請求証拠（無効審判請求の引用文献情報）（2009/09/11）</t>
  </si>
  <si>
    <t>審判請求証拠（無効審判請求の引用文献情報）（2009/09/11）特開昭57-006125</t>
  </si>
  <si>
    <t>審判請求証拠（無効審判請求の引用文献情報）（2009/09/11）異議申立 90／00819 その他 米国特許第５２２６７３７号明細書の訳文</t>
  </si>
  <si>
    <t>審判請求証拠（無効審判請求の引用文献情報）（2009/09/11）異議申立 90／00820 国内図書館 転がり軸受工学、株式会社養賢堂、19760520、第２版、Ｐ８１－８２</t>
  </si>
  <si>
    <t>審判審判2010-390108号</t>
  </si>
  <si>
    <t>審判（受付）:20101109:60:審判請求書（その他の請求書・申立書を含む）;審判（発送）:20101119:20:審判番号通知;審判（庁内）:20101122:95:予告登録通知;審判（発送）:20101125:22:審判官指定（変更）通知;審判（発送）:20101126:234:手続中止通知書;審判（庁内）:20101221:9611:請求取下登録</t>
  </si>
  <si>
    <t>審判審判2010-800158号</t>
  </si>
  <si>
    <t>株式会社　応用ナノ粒子研究所</t>
  </si>
  <si>
    <t>審判（受付）:20100908:60:審判請求書（その他の請求書・申立書を含む）;審判（受付）:20100924:51:手続補正書（方式）;審判（発送）:20100927:20:審判番号通知;審判（発送）:20100927:22:審判官指定（変更）通知;審判（庁内）:20100927:95:予告登録通知;審判（発送）:20101001:17:請求書副本の送達通知（答弁指令）;審判（発送）:20101001:20:審判番号通知;審判（発送）:20101001:22:審判官指定（変更）通知;審判（庁内）:20101007:3012:郵便送達報告書;審判（受付）:20101130:57:答弁書（審判事件答弁書・異議答弁書）;審判（発送）:20101206:22:審判官指定（変更）通知;審判（発送）:20101206:22:審判官指定（変更）通知;審判（発送）:20101222:1851:答弁書副本の送付通知;審判（発送）:20101222:22:審判官指定（変更）通知;審判（発送）:20101222:22:審判官指定（変更）通知;審判（発送）:20110107:2892:通知書（その他）期間無;審判（発送）:20110107:2892:通知書（その他）期間無;審判（受付）:20110209:6513:口頭審理陳述要領書;審判（発送）:20110214:1860:口頭審理陳述要領書副本の送付通知;審判（受付）:20110223:6513:口頭審理陳述要領書;審判（受付）:20110225:6513:口頭審理陳述要領書;審判（発送）:20110301:1860:口頭審理陳述要領書副本の送付通知;審判（庁内）:20110304:309:調書;審判（発送）:20110324:03:審決;審判（発送）:20110324:03:審決;審判（庁内）:20110329:3012:郵便送達報告書;審判（庁内）:20110401:3012:郵便送達報告書;審判（庁内）:20110518:96:確定登録通知</t>
  </si>
  <si>
    <t>特願2008-274653</t>
  </si>
  <si>
    <t>特許04344001</t>
  </si>
  <si>
    <t>特開2009-120949</t>
  </si>
  <si>
    <t xml:space="preserve">B22F   9/24              </t>
  </si>
  <si>
    <t>B22F  9/24</t>
  </si>
  <si>
    <t>B22F9/24;H01B1/22;H01B1/00;H01B13/00</t>
  </si>
  <si>
    <t>B22F9/24</t>
  </si>
  <si>
    <t>B22F   9/24@AFI(JP);H01B   1/22@ALI(JP);H01B   1/00@ALI(JP);H01B  13/00@ALI(JP)</t>
  </si>
  <si>
    <t>B22F   9/24@AFI(JP)</t>
  </si>
  <si>
    <t>B22F   9/24@AFI(JP);H01B   1/00@ALI(JP);H01B   1/22@ALI(JP);H01B  13/00@ALI(JP);B22F   9/16@CFI(JP);H01B   1/00@CLI(JP);H01B   1/22@CLI(JP);H01B  13/00@CLI(JP)</t>
  </si>
  <si>
    <t>B22F  9/24        F;B22F  9/24        E;H01B  1/22        A;H01B  1/22        Z;H01B  1/00        E;H01B 13/00        Z;H01B 13/00    501 Z</t>
  </si>
  <si>
    <t>廣幸　正樹;石原　勝</t>
  </si>
  <si>
    <t>微小銀粒子含有組成物、その製造方法、微小銀粒子の製造方法および微小銀粒子を有するペースト</t>
  </si>
  <si>
    <t xml:space="preserve">(57)【要約】 【課題】粒度が均一で微細な描画パターンを形成でき、環境負荷が小さい微小銀粒子含有組成物、その製造方法、微小銀粒子の製造方法および微小銀粒子を有するペーストを提供すること。 【解決手段】還元液を調整する調液工程と、銀反応工程と、ろ過・洗浄工程とを行い微小銀粒子を製造する。反応工程は、４０℃から８０℃の間に昇温させた還元液に硝酸銀水溶液を添加して行う。硝酸銀水溶液は一挙に添加する。 更に、極性溶媒に前記微小銀粒子含有組成物を分散させて微小銀粒子含有組成物を製造する。 【選択図】なし </t>
  </si>
  <si>
    <t>特願2007-276099</t>
  </si>
  <si>
    <t xml:space="preserve">(57)【特許請求の範囲】 【請求項１】 炭素数６以下の直鎖脂肪酸と結合した銀粒子を含む微小銀粒子含有組成物。 【請求項２】 前記直鎖脂肪酸がヘキサン酸である請求項１に記載の微小銀粒子含有組成物。 【請求項３】 前記組成物が、極性溶媒に分散している請求項１又は２に記載の微小銀粒子含有組成物。 【請求項４】 前記極性溶媒が、水、ターピネオールのいずれか一方又は双方である請求項３に記載の微小銀粒子含有組成物。 【請求項５】 水とアンモニア水とヘキサン酸とヒドラジン水和水溶液とを含む還元液を調整する調液工程と、 硝酸銀水溶液を前記還元液に添加し反応させる銀反応工程と、 前記銀反応工程の生成物を回収し水で洗浄するろ過・洗浄工程とを含む微小銀粒子の製造方法。 【請求項６】 前記銀反応工程は、４０℃から８０℃の間に昇温させた還元液に前記硝酸銀水溶液を添加する工程である請求項５に記載の微小銀粒子の製造方法。 【請求項７】 前記銀反応工程は、添加すべき硝酸銀水溶液を一挙に添加する工程である請求項５又は６に記載の微小銀粒子の製造方法。 【請求項８】 水とアンモニア水とヘキサン酸とヒドラジン水和水溶液とを含む還元液を調整する調液工程と、 硝酸銀水溶液を前記還元液に添加し反応させる銀反応工程と、 前記銀反応工程の生成物を回収して水で洗浄し微小銀粒子を得るろ過・洗浄工程と、 極性溶媒に前記微小銀粒子を分散させる工程とを含む微小銀粒子含有組成物の製造方法。 【請求項９】 前記銀反応工程は、４０℃から８０℃の間に昇温させた還元液に前記硝酸銀水溶液を添加する工程である請求項８に記載された微小銀粒子含有組成物の製造方法。 【請求項１０】 前記銀反応工程は、添加すべき硝酸銀水溶液を一挙に添加する工程である請求項８又は９に記載の微小銀粒子含有組成物の製造方法。 【請求項１１】 請求項１～３のいずれか１つの項に記載の微小銀粒子含有組成物に含まれる微小銀粒子を有するペースト。 【請求項１２】 ＴＥＭ観察から測定した１次粒子平均径が１～１００ｎｍの範囲内にあることを特徴とする請求項１～４のいずれか１つの項に記載の微小銀粒子含有組成物。 【請求項１３】 純水１００質量部に対してＳＤＢＳ２０質量部及び乾燥状態の前記微小銀粒子０．９質量部からなる分散液を１時間超音波処理した場合のコールター径が、５μｍ未満であることを特徴とする請求項１２に記載の微小銀粒子含有組成物。 【請求項１４】 保留粒径１μｍの濾紙に通液させたときに、（捕集された粒子質量／分散液に含まれる粒子質量）で表される該濾紙に捕集された粒子質量の１００分率割合が１０質量％未満であることを特徴とする請求項１２又は１３に記載の微小銀粒子含有組成物。 </t>
  </si>
  <si>
    <t>SFG0036861331</t>
  </si>
  <si>
    <t>特開2005-164875;特開2007-146271;特開2007-246831;特開昭54-121270;特開平07-157814;異議申立 00／00666 国内雑誌 有機溶媒中に単分散させたナノスケール複合銀超微粒子の安定化構造、超微粒子とクラスター懇談会第５回研究会講演論文集、200106</t>
  </si>
  <si>
    <t>審判請求証拠（無効審判請求の引用文献情報）（2010/09/07）特開2005-164875;審判請求証拠（無効審判請求の引用文献情報）（2010/09/07）特開2007-146271;審判請求証拠（無効審判請求の引用文献情報）（2010/09/07）特開2007-246831;審判請求証拠（無効審判請求の引用文献情報）（2010/09/07）特開昭54-121270;審判請求証拠（無効審判請求の引用文献情報）（2010/09/07）特開平07-157814;審判請求証拠（無効審判請求の引用文献情報）（2010/09/07）異議申立 00／00666 国内雑誌 有機溶媒中に単分散させたナノスケール複合銀超微粒子の安定化構造、超微粒子とクラスター懇談会第５回研究会講演論文集、200106</t>
  </si>
  <si>
    <t>審判請求証拠（無効審判請求の引用文献情報）（2010/09/07）特開2005-164875</t>
  </si>
  <si>
    <t>審判請求証拠（無効審判請求の引用文献情報）（2010/09/07）特開2007-146271</t>
  </si>
  <si>
    <t>審判請求証拠（無効審判請求の引用文献情報）（2010/09/07）特開2007-246831</t>
  </si>
  <si>
    <t>審判請求証拠（無効審判請求の引用文献情報）（2010/09/07）特開昭54-121270</t>
  </si>
  <si>
    <t>審判請求証拠（無効審判請求の引用文献情報）（2010/09/07）特開平07-157814</t>
  </si>
  <si>
    <t>審判請求証拠（無効審判請求の引用文献情報）（2010/09/07）異議申立 00／00666 国内雑誌 有機溶媒中に単分散させたナノスケール複合銀超微粒子の安定化構造、超微粒子とクラスター懇談会第５回研究会講演論文集、200106</t>
  </si>
  <si>
    <t>審判審判2009-800253号</t>
  </si>
  <si>
    <t>全国穀類工業協同組合</t>
  </si>
  <si>
    <t>平22年（行ケ）第10313号</t>
  </si>
  <si>
    <t>審判（受付）:20091224:60:審判請求書（その他の請求書・申立書を含む）;審判（発送）:20100115:20:審判番号通知;審判（発送）:20100115:22:審判官指定（変更）通知;審判（庁内）:20100115:95:予告登録通知;審判（発送）:20100120:22:審判官指定（変更）通知;審判（発送）:20100121:17:請求書副本の送達通知（答弁指令）;審判（発送）:20100121:20:審判番号通知;審判（発送）:20100121:22:審判官指定（変更）通知;審判（庁内）:20100201:3012:郵便送達報告書;審判（受付）:20100323:57:答弁書（審判事件答弁書・異議答弁書）;審判（受付）:20100323:611:訂正請求書;審判（受付）:20100323:6515:証拠説明書;審判（発送）:20100405:1851:答弁書副本の送付通知;審判（発送）:20100405:1855:訂正請求書副本の送付通知;審判（発送）:20100405:22:審判官指定（変更）通知;審判（発送）:20100405:22:審判官指定（変更）通知;審判（発送）:20100407:22:審判官指定（変更）通知;審判（発送）:20100407:22:審判官指定（変更）通知;審判（発送）:20100409:22:審判官指定（変更）通知;審判（発送）:20100409:22:審判官指定（変更）通知;審判（庁内）:20100520:302:応対記録;審判（受付）:20100525:6513:口頭審理陳述要領書;審判（受付）:20100525:6513:口頭審理陳述要領書;審判（庁内）:20100526:309:調書;審判（受付）:20100601:654:証人尋問申出書;審判（受付）:20100601:6541:尋問事項書;審判（受付）:20100603:782:上申書（被請求人・権利者）;審判（受付）:20100607:654:証人尋問申出書;審判（受付）:20100607:6541:尋問事項書;審判（発送）:20100609:1858:上申書副本の送付通知;審判（発送）:20100610:1864:証人尋問申出書副本の送付通知;審判（発送）:20100610:1864:証人尋問申出書副本の送付通知;審判（受付）:20100628:781:上申書（出願人・請求人）;審判（受付）:20100630:782:上申書（被請求人・権利者）;審判（庁内）:20100707:309:調書;審判（受付）:20100712:781:上申書（出願人・請求人）;審判（庁内）:20100712:94:閲覧照会;審判（庁内）:20100713:941:閲覧貸出;審判（発送）:20100714:1858:上申書副本の送付通知;審判（発送）:20100714:2892:通知書（その他）期間無;審判（庁内）:20100721:942:閲覧返却;審判（受付）:20100722:781:上申書（出願人・請求人）;審判（発送）:20100726:1858:上申書副本の送付通知;審判（受付）:20100805:781:上申書（出願人・請求人）;審判（受付）:20100806:782:上申書（被請求人・権利者）;審判（発送）:20100810:1858:上申書副本の送付通知;審判（発送）:20100811:1858:上申書副本の送付通知;審判（発送）:20100812:232:書面審理通知書;審判（発送）:20100812:232:書面審理通知書;審判（発送）:20100816:23:審理終結通知書;審判（発送）:20100816:23:審理終結通知書;審判（発送）:20100903:03:審決;審判（発送）:20100903:03:審決;審判（庁内）:20100908:3012:郵便送達報告書;審判（庁内）:20100909:3012:郵便送達報告書;審判（庁内）:20110713:96:確定登録通知</t>
  </si>
  <si>
    <t>特願2008-283623</t>
  </si>
  <si>
    <t>特許04324237</t>
  </si>
  <si>
    <t>特開2009-022306</t>
  </si>
  <si>
    <t xml:space="preserve">A21D   6/00              </t>
  </si>
  <si>
    <t>A21D  2/18</t>
  </si>
  <si>
    <t>A21D6/00;A21D13/04;A21D2/18;A23G3/00;A23G3/34</t>
  </si>
  <si>
    <t>A21D6/00</t>
  </si>
  <si>
    <t>A21D   2/18@AFI(JP);A21D   6/00@ALI(JP);A21D  13/00@ALI(JP)</t>
  </si>
  <si>
    <t>A21D   2/18@AFI(JP)</t>
  </si>
  <si>
    <t>A21D   6/00@AFI(JP);A21D   2/18@ALN(JP);A21D  13/04@ALN(JP);A23G   3/00@ALN(JP);A23G   3/34@ALN(JP);A21D   6/00@CFI(JP);A21D   2/00@CLN(JP);A21D  13/00@CLN(JP);A23G   3/00@CLN(JP);A23G   3/34@CLN(JP)</t>
  </si>
  <si>
    <t>A21D   6/00@AFI(JP)</t>
  </si>
  <si>
    <t>A21D  6/00;A21D 13/04;A21D  2/18;A23G  3/00</t>
  </si>
  <si>
    <t>特許業務法人　ユニアス国際特許事務所</t>
  </si>
  <si>
    <t>パン又は菓子用米粉</t>
  </si>
  <si>
    <t xml:space="preserve">(57)【要約】 【課題】特殊な装置や処理を要せず、従来の製粉方法により得られる米粉を、従来のパン・菓子製造工程と同様の工程で製造できるとともに外観、内相、食味および日持ちに優れたパン・菓子を製造することのできる米粉組成物、当該組成物を用いて製造された生地および食品、ならびに当該食品の製造方法を提供する。 【解決手段】米粉８０～８５重量部とグルテン２０～１５重量部とからなる穀粉１００重量部と、マルトース１～３０重量部とを含んでなるパン・菓子用米粉組成物であって、前記米粉が胴搗き製粉、ロール製粉、石臼製粉、気流粉砕製粉または高速回転打撃製粉により得られたものである米粉組成物、当該組成物を用いて製造された生地および食品、ならびに当該食品の製造方法。 【選択図】なし </t>
  </si>
  <si>
    <t>特願2002-203784;特願2002-223548;特願2002-310704;特願2003-007757</t>
  </si>
  <si>
    <t xml:space="preserve">(57)【特許請求の範囲】 【請求項１】 胴搗き製粉、ロール製粉、石臼製粉、気流粉砕製粉又は高速回転打撃製粉により得られたものであり、粒度が、米粉（酵素処理したものを除く）を１００メッシュの篩にかけ、１００メッシュの篩を通過した区分を１４０メッシュの篩と２００メッシュの篩に順次かけ、各篩上に残った米粉の重量を測定し、前記米粉１００重量％中１４０メッシュの篩上に残る区分と２００メッシュの篩上に残る区分とを合計して２０～４０重量％含み、２００メッシュを通過した区分が５３．１２重量％以上である、小麦粉を使用しないパン用の米粉。 【請求項２】 胴搗き製粉、ロール製粉、石臼製粉、気流粉砕製粉又は高速回転打撃製粉により得られたものであり、粒度が、米粉（酵素処理したものを除く）を１００メッシュの篩にかけ、１００メッシュの篩を通過した区分を１４０メッシュの篩と２００メッシュの篩に順次かけ、各篩上に残った米粉の重量を測定し、前記米粉１００重量％中１４０メッシュの篩上に残る区分と２００メッシュの篩上に残る区分とを合計して２０～４０重量％含み、２００メッシュを通過した区分が５３．１２重量％以上である、小麦粉を使用しないケーキ、パイ、スコーン、マフィン又はシュークリーム用の米粉。 </t>
  </si>
  <si>
    <t>特願2003-171692の分割（44条1項）</t>
  </si>
  <si>
    <t>2002/07/12;2002/07/31;2002/10/25;2003/01/16</t>
  </si>
  <si>
    <t>SFG0036680683</t>
  </si>
  <si>
    <t>審判審判2009-800253号;審判審判2011-390001号</t>
  </si>
  <si>
    <t>特開平04-287652;WO03/063596</t>
  </si>
  <si>
    <t>四宮陽子、外3名,米粉粒径による随伴空気量の変化と米粉発酵蒸しパンの膨化に及ぼす影響,日本食品工業学会誌,1993年  1月15日,第40巻,第1号,p.28-34;中村幸一,米粉パンの開発,ジャパンフ-ドサイエンス,2001年11月  5日,Vol.40,No.11,p.55-59;産経新聞  夕刊(大阪),2003年1月14日,8頁</t>
  </si>
  <si>
    <t>特開平04-287652;審引用／抽論 90／08502 国内雑誌 四宮陽子、外３名，米粉粒径による随伴空気量の変化と米粉発酵蒸しパンの膨化に及ぼす影響，日本食品工業学;審引用／抽論 90／08506 国内雑誌 中村幸一，米粉パンの開発，ジャパンフードサイエンス，２００１年１１月　５日，Ｖｏｌ．４０，Ｎｏ．１１;審引用／抽論 90／08407 国内雑誌 産経新聞　夕刊（大阪），２００３年１月１４日，８頁;異議申立 00／00026 国内雑誌 宍戸功一、ペクチナーゼ処理による米粉の製造法及びその製パン適性、新潟県食品研究所・研究報告、新潟県食品研究所、19920810、第２７号、Ｐ２１－２８;異議申立 00／00027 国内雑誌 中村幸一、米粉を利用したカステラの製造、新潟県農業総合食品研究所食品研究センター・研究報告、199803、第３２号、Ｐ１－５;異議申立 00／00028 国内雑誌 米粉を用いたシュー皮の特性、東京家政大学研究紀要、200202、第４２集　２号、Ｐ９３－９７;異議申立 00／00029 国内雑誌 群馬製粉の新食感物語　米粉で作るとっておきのお菓子、群馬製粉株式会社、20020401;異議申立 00／00030 その他 平成２１年１２月２１日付けの陳述書</t>
  </si>
  <si>
    <t>拒絶理由通知（拒絶理由の引用文献情報）（2009/02/19）;拒絶理由通知（拒絶理由の引用文献情報）（2009/02/19）特開平04-287652;拒絶理由通知（拒絶理由の引用文献情報）（2009/02/19）審引用／抽論 90／08502 国内雑誌 四宮陽子、外３名，米粉粒径による随伴空気量の変化と米粉発酵蒸しパンの膨化に及ぼす影響，日本食品工業学;拒絶理由通知（拒絶理由の引用文献情報）（2009/02/19）審引用／抽論 90／08506 国内雑誌 中村幸一，米粉パンの開発，ジャパンフードサイエンス，２００１年１１月　５日，Ｖｏｌ．４０，Ｎｏ．１１;先行技術調査（先行技術調査結果の参考文献情報）（2009/02/19）審引用／抽論 90／08407 国内雑誌 産経新聞　夕刊（大阪），２００３年１月１４日，８頁;登録査定　　（登録査定の参考文献情報）（2009/05/29）;登録査定　　（登録査定の参考文献情報）（2009/05/29）特開平04-287652;登録査定　　（登録査定の参考文献情報）（2009/05/29）審引用／抽論 90／08407 国内雑誌 産経新聞　夕刊（大阪），２００３年１月１４日，８頁;登録査定　　（登録査定の参考文献情報）（2009/05/29）審引用／抽論 90／08502 国内雑誌 四宮陽子、外３名，米粉粒径による随伴空気量の変化と米粉発酵蒸しパンの膨化に及ぼす影響，日本食品工業学;登録査定　　（登録査定の参考文献情報）（2009/05/29）審引用／抽論 90／08506 国内雑誌 中村幸一，米粉パンの開発，ジャパンフードサイエンス，２００１年１１月　５日，Ｖｏｌ．４０，Ｎｏ．１１;審判請求証拠（無効審判請求の引用文献情報）（2009/12/24）異議申立 00／00026 国内雑誌 宍戸功一、ペクチナーゼ処理による米粉の製造法及びその製パン適性、新潟県食品研究所・研究報告、新潟県食品研究所、19920810、第２７号、Ｐ２１－２８;審判請求証拠（無効審判請求の引用文献情報）（2009/12/24）異議申立 00／00027 国内雑誌 中村幸一、米粉を利用したカステラの製造、新潟県農業総合食品研究所食品研究センター・研究報告、199803、第３２号、Ｐ１－５;審判請求証拠（無効審判請求の引用文献情報）（2009/12/24）異議申立 00／00028 国内雑誌 米粉を用いたシュー皮の特性、東京家政大学研究紀要、200202、第４２集　２号、Ｐ９３－９７;審判請求証拠（無効審判請求の引用文献情報）（2009/12/24）異議申立 00／00029 国内雑誌 群馬製粉の新食感物語　米粉で作るとっておきのお菓子、群馬製粉株式会社、20020401;審判請求証拠（無効審判請求の引用文献情報）（2009/12/24）異議申立 00／00030 その他 平成２１年１２月２１日付けの陳述書</t>
  </si>
  <si>
    <t>グルテン;マルト－ス</t>
  </si>
  <si>
    <t>審判請求証拠（無効審判請求の引用文献情報）（2009/12/24）異議申立 00／00026 国内雑誌 宍戸功一、ペクチナーゼ処理による米粉の製造法及びその製パン適性、新潟県食品研究所・研究報告、新潟県食品研究所、19920810、第２７号、Ｐ２１－２８</t>
  </si>
  <si>
    <t>審判請求証拠（無効審判請求の引用文献情報）（2009/12/24）異議申立 00／00027 国内雑誌 中村幸一、米粉を利用したカステラの製造、新潟県農業総合食品研究所食品研究センター・研究報告、199803、第３２号、Ｐ１－５</t>
  </si>
  <si>
    <t>審判請求証拠（無効審判請求の引用文献情報）（2009/12/24）異議申立 00／00028 国内雑誌 米粉を用いたシュー皮の特性、東京家政大学研究紀要、200202、第４２集　２号、Ｐ９３－９７</t>
  </si>
  <si>
    <t>審判請求証拠（無効審判請求の引用文献情報）（2009/12/24）異議申立 00／00029 国内雑誌 群馬製粉の新食感物語　米粉で作るとっておきのお菓子、群馬製粉株式会社、20020401</t>
  </si>
  <si>
    <t>審判請求証拠（無効審判請求の引用文献情報）（2009/12/24）異議申立 00／00030 その他 平成２１年１２月２１日付けの陳述書</t>
  </si>
  <si>
    <t>審判審判2011-390001号</t>
  </si>
  <si>
    <t>株式会社　福盛ドゥ</t>
  </si>
  <si>
    <t>審判（受付）:20110104:60:審判請求書（その他の請求書・申立書を含む）;審判（発送）:20110126:20:審判番号通知;審判（庁内）:20110127:95:予告登録通知;審判（発送）:20110131:22:審判官指定（変更）通知;審判（発送）:20110201:234:手続中止通知書;審判（発送）:20110719:22:審判官指定（変更）通知;審判（発送）:20110719:235:手続中止解除通知書;審判（発送）:20110728:23:審理終結通知書;審判（発送）:20110817:03:審決;審判（庁内）:20110823:3012:郵便送達報告書;審判（庁内）:20111012:96:確定登録通知</t>
  </si>
  <si>
    <t>審判審判2011-800095号</t>
  </si>
  <si>
    <t>審判（受付）:20110608:60:審判請求書（その他の請求書・申立書を含む）;審判（受付）:20110608:654:証人尋問申出書;審判（発送）:20110622:20:審判番号通知;審判（発送）:20110622:22:審判官指定（変更）通知;審判（庁内）:20110622:95:予告登録通知;審判（発送）:20110627:17:請求書副本の送達通知（答弁指令）;審判（発送）:20110627:1864:証人尋問申出書副本の送付通知;審判（発送）:20110627:20:審判番号通知;審判（発送）:20110627:22:審判官指定（変更）通知;審判（庁内）:20110704:3012:郵便送達報告書;審判（受付）:20110829:57:答弁書（審判事件答弁書・異議答弁書）;審判（発送）:20110901:22:審判官指定（変更）通知;審判（発送）:20110901:22:審判官指定（変更）通知;審判（発送）:20110908:132:無効理由通知書;審判（発送）:20110908:171:答弁書副本の送付通知（弁駁指令）;審判（受付）:20111005:782:上申書（被請求人・権利者）;審判（受付）:20111007:58:弁駁書（審判事件答弁書・異議答弁書）;審判（発送）:20111017:1852:弁駁書副本の送付通知;審判（発送）:20111017:1858:上申書副本の送付通知;審判（発送）:20111017:232:書面審理通知書;審判（発送）:20111017:232:書面審理通知書;審判（発送）:20111018:23:審理終結通知書;審判（発送）:20111018:23:審理終結通知書;審判（発送）:20111109:03:審決;審判（発送）:20111109:03:審決;審判（庁内）:20111115:3012:郵便送達報告書;審判（庁内）:20111115:3012:郵便送達報告書;審判（庁内）:20120106:96:確定登録通知</t>
  </si>
  <si>
    <t>特願2008-300634</t>
  </si>
  <si>
    <t>特許04390088</t>
  </si>
  <si>
    <t>特開2009-068161</t>
  </si>
  <si>
    <t xml:space="preserve">A41B   9/02              </t>
  </si>
  <si>
    <t>A41B9/02</t>
  </si>
  <si>
    <t>A41B   9/02@AFI(JP);A41B   9/00@CFI(JP)</t>
  </si>
  <si>
    <t>石原　勝;廣幸　正樹</t>
  </si>
  <si>
    <t xml:space="preserve">(57)【要約】 【課題】生地の伸縮性をそれによるずれや圧迫の問題なしに低コストで活かし、圧迫感なくフィット性、適度な開放感とホールド性を満足し着用感および運動追随性のよいものとする。 【解決手段】前身頃１１の男性局部に対応した左右方向中央部に、伸縮性を有した単独の生地よりなり、少なくとも自身の裁断形状と縫い合わせにより外側に膨らみ男性局部をホールドする膨出部２０を有して、周辺生地２２、１５と縫い合わされ、この膨出部２０は、股部１５とはその左右方向中央部で股間の前後方向中央側に部分的に入り込む入り込み部５１で縫い合わされていることで、上記の目的を達成する。 【選択図】図１ </t>
  </si>
  <si>
    <t>特願2004-023774;特願2004-043997</t>
  </si>
  <si>
    <t xml:space="preserve">(57)【特許請求の範囲】 【請求項１】 前身頃の男性局部に対応した左右方向中央部をなして前身頃の左右脇部と縫い合わされた、伸縮性を有した単独の生地よりなり、この生地自身の少なくとも裁断形状と縫い合わせにより外側に膨らみ男性局部をホールドする膨出部を備え、この膨出部を含む前身頃とこの前身頃に胴まわり方向に繋がるように縫い合わされた後身頃とが股間に位置し伸縮性を有する股部片を介し縫い合わされて繋がり、前記膨出部は前記股部片の左右方向中央部で、左右脇部と股部片との縫い合わせ位置よりも股部片の前後方向中央側に部分的に入り込む入り込み部にて股部片に縫い合わされていることを特徴とする男性用のパンツ。 【請求項２】 膨出部は、股部片とはその左右方向中央部で股間部の前後方向ほぼ中央位置まで部分的に入り込む入り込み部で縫い合わされていることを特徴とする請求項１に記載の男性用のパンツ。 【請求項３】 股部片は、その前縁および後縁の左右方向の中央部で、膨出部および後身頃の後身頃片に縫い合わされ、前身頃の左側の脇部片は、膨出部の左側縁と股部片前縁左側の未縫い合わせ部とに縫い合わされ、前身頃の右側の脇部片は、膨出部の右側縁と股部片前縁右側の未縫い合わせ部とに縫い合わされている請求項１、２のいずれか1項に記載の男性用の下着。 【請求項４】 後身頃の左右の脇部片と後身頃片とは個別の生地よりなり、後身頃片はその下縁から上方に向け広がり、かつ、外側に凸に湾曲した左右縁にて左右の脇部片と縫い合わされている請求項３に記載の男性用のパンツ。 【請求項５】 膨出部は股部片、後身頃片と共に少なくとも互いの繋がり方向に伸縮性を有し、左右の脇部片は少なくとも胴まわり方向に伸縮性を有している請求項４に記載の男性用のパンツ。 【請求項６】 全ての生地は、直交する２方向に伸縮性を有している請求項１～５のいずれか1項に記載の男性用のパンツ。 </t>
  </si>
  <si>
    <t>特願2004-103827の分割（44条1項）</t>
  </si>
  <si>
    <t>2004/01/30;2004/02/20</t>
  </si>
  <si>
    <t>SFG0036885544</t>
  </si>
  <si>
    <t>特開2005-264411;特開平11-100702</t>
  </si>
  <si>
    <t>特開2005-264411;特開平11-100702;特開平09-217201;特開平11-286801;異議申立 10／00591 国内雑誌 Ｍｅｎ’ｓＥｘ、世界文化社、20030801、第１０巻第８号、Ｐ．１１４－Ｐ．１２３;異議申立 10／00592 国内雑誌 ギンザ・フォーメン、株式会社マガジンハウス、20031101、ギンザ１１月号増刊、Ｐ．１００;異議申立 10／00593 その他 商標名ＴＯＯＴの男性用パンツ（品番ＳＢ０２３２４８）の写真、有限会社ティー・プレイ;異議申立 10／00594 その他 男性用パンツ（品番ＳＢ０２３２４８）の購入領収書及び経費処理表;異議申立 10／00595 その他 有限会社ティー・プレイの閉鎖事項全部証明書（１）;異議申立 10／00596 その他 有限会社ティー・プレイの閉鎖事項全部証明書（２）;異議申立 10／00597 その他 ハローページ　５０音別個人名　上、ＮＴＴ東日本、200211;異議申立 10／00598 その他 ハローページ　５０音別企業名　下、ＮＴＴ東日本、200311;異議申立 10／00599 その他 男性用パンツ写真（品番ＢＷ２８８４）、グンゼ株式会社、200311;異議申立 10／00600 その他 ボトムインナー嗜好調査サンプルリスト、20040120;異議申立 10／00601 その他 男性肌着調査リスト;異議申立 10／00602 その他 モニタリング用調査用紙;異議申立 10／00603 その他 モニタリング調査結果表;異議申立 10／00604 その他 モニタリング調査結果グラフ;異議申立 10／00605 その他 ドイツ意匠登録第４０２１０７６２－０００１号公報;異議申立 10／00606 その他 ドイツ意匠登録第４０２１０７６２－０００１号公報　抄訳;異議申立 10／00607 その他 ドイツ意匠登録第４０２１０７６２－０００２号公報;異議申立 10／00608 その他 ドイツ意匠登録第４０２１０７６２－０００２号公報　抄訳;異議申立 10／00609 その他 英国特許明細書第２３６６９８８号公報訳文;実全昭55-180703</t>
  </si>
  <si>
    <t>拒絶理由通知（拒絶理由の引用文献情報）（2009/02/18）特開2005-264411;拒絶理由通知（拒絶理由の引用文献情報）（2009/02/18）特開平11-100702;登録査定　　（登録査定の参考文献情報）（2009/05/25）特開2005-264411;登録査定　　（登録査定の参考文献情報）（2009/05/25）特開平11-100702;審判請求証拠（無効審判請求の引用文献情報）（2011/06/08）;審判請求証拠（無効審判請求の引用文献情報）（2011/06/08）特開平09-217201;審判請求証拠（無効審判請求の引用文献情報）（2011/06/08）特開平11-286801;審判請求証拠（無効審判請求の引用文献情報）（2011/06/08）異議申立 10／00591 国内雑誌 Ｍｅｎ’ｓＥｘ、世界文化社、20030801、第１０巻第８号、Ｐ．１１４－Ｐ．１２３;審判請求証拠（無効審判請求の引用文献情報）（2011/06/08）異議申立 10／00592 国内雑誌 ギンザ・フォーメン、株式会社マガジンハウス、20031101、ギンザ１１月号増刊、Ｐ．１００;審判請求証拠（無効審判請求の引用文献情報）（2011/06/08）異議申立 10／00593 その他 商標名ＴＯＯＴの男性用パンツ（品番ＳＢ０２３２４８）の写真、有限会社ティー・プレイ;審判請求証拠（無効審判請求の引用文献情報）（2011/06/08）異議申立 10／00594 その他 男性用パンツ（品番ＳＢ０２３２４８）の購入領収書及び経費処理表;審判請求証拠（無効審判請求の引用文献情報）（2011/06/08）異議申立 10／00595 その他 有限会社ティー・プレイの閉鎖事項全部証明書（１）;審判請求証拠（無効審判請求の引用文献情報）（2011/06/08）異議申立 10／00596 その他 有限会社ティー・プレイの閉鎖事項全部証明書（２）;審判請求証拠（無効審判請求の引用文献情報）（2011/06/08）異議申立 10／00597 その他 ハローページ　５０音別個人名　上、ＮＴＴ東日本、200211;審判請求証拠（無効審判請求の引用文献情報）（2011/06/08）異議申立 10／00598 その他 ハローページ　５０音別企業名　下、ＮＴＴ東日本、200311;審判請求証拠（無効審判請求の引用文献情報）（2011/06/08）異議申立 10／00599 その他 男性用パンツ写真（品番ＢＷ２８８４）、グンゼ株式会社、200311;審判請求証拠（無効審判請求の引用文献情報）（2011/06/08）異議申立 10／00600 その他 ボトムインナー嗜好調査サンプルリスト、20040120;審判請求証拠（無効審判請求の引用文献情報）（2011/06/08）異議申立 10／00601 その他 男性肌着調査リスト;審判請求証拠（無効審判請求の引用文献情報）（2011/06/08）異議申立 10／00602 その他 モニタリング用調査用紙;審判請求証拠（無効審判請求の引用文献情報）（2011/06/08）異議申立 10／00603 その他 モニタリング調査結果表;審判請求証拠（無効審判請求の引用文献情報）（2011/06/08）異議申立 10／00604 その他 モニタリング調査結果グラフ;審判請求証拠（無効審判請求の引用文献情報）（2011/06/08）異議申立 10／00605 その他 ドイツ意匠登録第４０２１０７６２－０００１号公報;審判請求証拠（無効審判請求の引用文献情報）（2011/06/08）異議申立 10／00606 その他 ドイツ意匠登録第４０２１０７６２－０００１号公報　抄訳;審判請求証拠（無効審判請求の引用文献情報）（2011/06/08）異議申立 10／00607 その他 ドイツ意匠登録第４０２１０７６２－０００２号公報;審判請求証拠（無効審判請求の引用文献情報）（2011/06/08）異議申立 10／00608 その他 ドイツ意匠登録第４０２１０７６２－０００２号公報　抄訳;審判請求証拠（無効審判請求の引用文献情報）（2011/06/08）異議申立 10／00609 その他 英国特許明細書第２３６６９８８号公報訳文;審判請求証拠（無効審判請求の引用文献情報）（2011/06/08）実全昭55-180703</t>
  </si>
  <si>
    <t>審判請求証拠（無効審判請求の引用文献情報）（2011/06/08）</t>
  </si>
  <si>
    <t>審判請求証拠（無効審判請求の引用文献情報）（2011/06/08）特開平09-217201</t>
  </si>
  <si>
    <t>審判請求証拠（無効審判請求の引用文献情報）（2011/06/08）特開平11-286801</t>
  </si>
  <si>
    <t>審判請求証拠（無効審判請求の引用文献情報）（2011/06/08）異議申立 10／00591 国内雑誌 Ｍｅｎ’ｓＥｘ、世界文化社、20030801、第１０巻第８号、Ｐ．１１４－Ｐ．１２３</t>
  </si>
  <si>
    <t>審判請求証拠（無効審判請求の引用文献情報）（2011/06/08）異議申立 10／00592 国内雑誌 ギンザ・フォーメン、株式会社マガジンハウス、20031101、ギンザ１１月号増刊、Ｐ．１００</t>
  </si>
  <si>
    <t>審判請求証拠（無効審判請求の引用文献情報）（2011/06/08）異議申立 10／00593 その他 商標名ＴＯＯＴの男性用パンツ（品番ＳＢ０２３２４８）の写真、有限会社ティー・プレイ</t>
  </si>
  <si>
    <t>審判請求証拠（無効審判請求の引用文献情報）（2011/06/08）異議申立 10／00594 その他 男性用パンツ（品番ＳＢ０２３２４８）の購入領収書及び経費処理表</t>
  </si>
  <si>
    <t>審判請求証拠（無効審判請求の引用文献情報）（2011/06/08）異議申立 10／00595 その他 有限会社ティー・プレイの閉鎖事項全部証明書（１）</t>
  </si>
  <si>
    <t>審判請求証拠（無効審判請求の引用文献情報）（2011/06/08）異議申立 10／00596 その他 有限会社ティー・プレイの閉鎖事項全部証明書（２）</t>
  </si>
  <si>
    <t>審判請求証拠（無効審判請求の引用文献情報）（2011/06/08）異議申立 10／00597 その他 ハローページ　５０音別個人名　上、ＮＴＴ東日本、200211</t>
  </si>
  <si>
    <t>審判請求証拠（無効審判請求の引用文献情報）（2011/06/08）異議申立 10／00598 その他 ハローページ　５０音別企業名　下、ＮＴＴ東日本、200311</t>
  </si>
  <si>
    <t>審判請求証拠（無効審判請求の引用文献情報）（2011/06/08）異議申立 10／00599 その他 男性用パンツ写真（品番ＢＷ２８８４）、グンゼ株式会社、200311</t>
  </si>
  <si>
    <t>審判請求証拠（無効審判請求の引用文献情報）（2011/06/08）異議申立 10／00600 その他 ボトムインナー嗜好調査サンプルリスト、20040120</t>
  </si>
  <si>
    <t>審判請求証拠（無効審判請求の引用文献情報）（2011/06/08）異議申立 10／00601 その他 男性肌着調査リスト</t>
  </si>
  <si>
    <t>審判請求証拠（無効審判請求の引用文献情報）（2011/06/08）異議申立 10／00602 その他 モニタリング用調査用紙</t>
  </si>
  <si>
    <t>審判請求証拠（無効審判請求の引用文献情報）（2011/06/08）異議申立 10／00603 その他 モニタリング調査結果表</t>
  </si>
  <si>
    <t>審判請求証拠（無効審判請求の引用文献情報）（2011/06/08）異議申立 10／00604 その他 モニタリング調査結果グラフ</t>
  </si>
  <si>
    <t>審判請求証拠（無効審判請求の引用文献情報）（2011/06/08）異議申立 10／00605 その他 ドイツ意匠登録第４０２１０７６２－０００１号公報</t>
  </si>
  <si>
    <t>審判請求証拠（無効審判請求の引用文献情報）（2011/06/08）異議申立 10／00606 その他 ドイツ意匠登録第４０２１０７６２－０００１号公報　抄訳</t>
  </si>
  <si>
    <t>審判請求証拠（無効審判請求の引用文献情報）（2011/06/08）異議申立 10／00607 その他 ドイツ意匠登録第４０２１０７６２－０００２号公報</t>
  </si>
  <si>
    <t>審判請求証拠（無効審判請求の引用文献情報）（2011/06/08）異議申立 10／00608 その他 ドイツ意匠登録第４０２１０７６２－０００２号公報　抄訳</t>
  </si>
  <si>
    <t>審判請求証拠（無効審判請求の引用文献情報）（2011/06/08）異議申立 10／00609 その他 英国特許明細書第２３６６９８８号公報訳文</t>
  </si>
  <si>
    <t>審判請求証拠（無効審判請求の引用文献情報）（2011/06/08）実全昭55-180703</t>
  </si>
  <si>
    <t>審判審判2010-800177号</t>
  </si>
  <si>
    <t>株式会社　岡村製作所</t>
  </si>
  <si>
    <t>審判（受付）:20100930:60:審判請求書（その他の請求書・申立書を含む）;審判（庁内）:20101014:95:予告登録通知;審判（発送）:20101015:20:審判番号通知;審判（発送）:20101015:22:審判官指定（変更）通知;審判（発送）:20101020:17:請求書副本の送達通知（答弁指令）;審判（発送）:20101020:20:審判番号通知;審判（発送）:20101020:22:審判官指定（変更）通知;審判（庁内）:20101026:3012:郵便送達報告書;審判（受付）:20101220:57:答弁書（審判事件答弁書・異議答弁書）;審判（受付）:20101220:611:訂正請求書;審判（発送）:20110104:173:訂正請求副本送付通知（弁駁指令）;審判（発送）:20110104:22:審判官指定（変更）通知;審判（発送）:20110104:22:審判官指定（変更）通知;審判（受付）:20110121:58:弁駁書（審判事件答弁書・異議答弁書）;審判（受付）:20110204:781:上申書（出願人・請求人）;審判（発送）:20110301:1852:弁駁書副本の送付通知;審判（発送）:20110301:1858:上申書副本の送付通知;審判（発送）:20110301:22:審判官指定（変更）通知;審判（発送）:20110301:22:審判官指定（変更）通知;審判（発送）:20110310:2892:通知書（その他）期間無;審判（発送）:20110310:2892:通知書（その他）期間無;審判（受付）:20110328:6513:口頭審理陳述要領書;審判（受付）:20110329:6513:口頭審理陳述要領書;審判（発送）:20110331:1860:口頭審理陳述要領書副本の送付通知;審判（発送）:20110331:1860:口頭審理陳述要領書副本の送付通知;審判（発送）:20110331:22:審判官指定（変更）通知;審判（発送）:20110331:22:審判官指定（変更）通知;審判（発送）:20110408:22:審判官指定（変更）通知;審判（発送）:20110408:22:審判官指定（変更）通知;審判（庁内）:20110412:309:調書;審判（発送）:20110427:03:審決;審判（庁内）:20110506:3012:郵便送達報告書;審判（発送）:20110509:03:審決;審判（庁内）:20110509:28:再送;審判（庁内）:20110513:3012:郵便送達報告書;審判（庁内）:20110630:96:確定登録通知</t>
  </si>
  <si>
    <t>特願2009-211924</t>
  </si>
  <si>
    <t>特許04476354</t>
  </si>
  <si>
    <t>特開2010-046496</t>
  </si>
  <si>
    <t xml:space="preserve">A47C   3/04              </t>
  </si>
  <si>
    <t>A47C  3/04</t>
  </si>
  <si>
    <t>A47C3/04;A47C7/62</t>
  </si>
  <si>
    <t>A47C3/04</t>
  </si>
  <si>
    <t>A47C   3/04@AFI(JP);A47C   7/68@ALI(JP);A47B  83/02@ALI(JP)</t>
  </si>
  <si>
    <t>A47C   3/04@AFI(JP)</t>
  </si>
  <si>
    <t>A47C   3/04@AFI(JP);A47C   7/62@ALI(JP);A47C   3/00@CFI(JP);A47C   7/62@CLI(JP)</t>
  </si>
  <si>
    <t>A47C  3/04;A47C  7/62        B</t>
  </si>
  <si>
    <t>000001351;000108627</t>
  </si>
  <si>
    <t>赤澤　一博</t>
  </si>
  <si>
    <t xml:space="preserve">(57)【要約】　　　（修正有） 【課題】限られた高さの収容空間に多数積み上げて収容することができ、スタッキング効率を向上させることができる家具を提供する。 【解決手段】脚体２と、この脚体２に支持される家具本体と、天板３１を有しその天板３１が略水平方向に沿って位置する使用状態及び前記天板３１が垂下する収納状態をとり得るメモ台３とを具備してなり、前記メモ台３を収納状態にして複数を略鉛直方向に沿って順次スタッキングさせ得る家具であって、前記メモ台３の天板３１が前記収納状態において前記脚体２の外方に垂下して位置するように構成されている。 【選択図】図１ </t>
  </si>
  <si>
    <t xml:space="preserve">(57)【特許請求の範囲】 【請求項１】 脚体と、この脚体に支持される椅子本体と、天板を有しその天板が略水平方向に沿って位置する使用状態及び前記天板が垂下する収納状態をとり得るメモ台とを具備してなり、前記メモ台を収納状態にして複数を略鉛直方向に沿って順次スタッキングさせ得る椅子であって、 前記脚体が、下方に向かって漸次離間して位置する一対の脚要素と、これら脚要素の上端部側同士を略水平方向に沿って連結する水平部とを具備してなるものであり、 前記メモ台が、前記天板と、この天板を回転可能に支持する支持体とを具備してなり、前記支持体が、天板を略鉛直方向に沿った位置から前記収納状態に対応する位置まで前後方向に回転させるための第１の回転支持部と、天板を前記使用状態に対応する位置から略鉛直方向に沿った位置まで左右方向に回転させるための第２の回転支持部とを備えているものであって、 前記支持体が、前記天板を前記収納状態で脚体の外方に傾斜して垂下し得るように支持するものであることを特徴とする椅子。 【請求項２】 上下の椅子の水平部同士が平行となる状態で複数の椅子をスタッキングさせ得るように構成した請求項１記載の椅子。 【請求項３】 前記脚要素は、下端部にキャップを取り付けてなり、このキャップは、下向き面側に前記脚要素の下向き面よりも肉厚方向に突出した突出部を具備している請求項１又は２記載の椅子。 【請求項４】 前記メモ台が、前記脚体に取り付けられたものである請求項１、２又は３記載の椅子。 【請求項５】 前記支持体は、脚体に設けた取付部と、この取付部から前方に傾斜しながら起立させたアーム部と、そのアーム部の上端部に設けた前記第１の回転支持部と、この第１の回転支持部に支持された前記第２の回転支持部と、前記第２の回転支持部に一体に設けてなり前記天板の裏面にビス等を介して取り付けた取付板とを具備する請求項１、２、３又は４記載の椅子。 </t>
  </si>
  <si>
    <t>特願2001-109344の分割（44条1項）</t>
  </si>
  <si>
    <t>SFG0038339134</t>
  </si>
  <si>
    <t>特開平07-184737;実公昭59-027176;特公昭47-037072;特開平11-046923;特開平05-305841;実開昭63-178547</t>
  </si>
  <si>
    <t>特開平05-305841;特開平07-184737;特開平11-046923;特公昭47-037072;実全昭63-178547;実公昭59-027176;特開平11-276284;異議申立 00／00703 国内カタログ オカムラ総合カタログ　２０００年度版、株式会社岡村製作所、200001、Ｐ２６７，２６８，２７０;実全昭50-027004</t>
  </si>
  <si>
    <t>拒絶理由通知（拒絶理由の引用文献情報）（2009/12/03）特開平05-305841;拒絶理由通知（拒絶理由の引用文献情報）（2009/12/03）特開平07-184737;拒絶理由通知（拒絶理由の引用文献情報）（2009/12/03）特開平11-046923;拒絶理由通知（拒絶理由の引用文献情報）（2009/12/03）特公昭47-037072;拒絶理由通知（拒絶理由の引用文献情報）（2009/12/03）実全昭63-178547;拒絶理由通知（拒絶理由の引用文献情報）（2009/12/03）実公昭59-027176;登録査定　　（登録査定の参考文献情報）（2010/03/02）特開平05-305841;登録査定　　（登録査定の参考文献情報）（2010/03/02）特開平07-184737;登録査定　　（登録査定の参考文献情報）（2010/03/02）特開平11-046923;登録査定　　（登録査定の参考文献情報）（2010/03/02）特公昭47-037072;登録査定　　（登録査定の参考文献情報）（2010/03/02）実全昭63-178547;登録査定　　（登録査定の参考文献情報）（2010/03/02）実公昭59-027176;審判請求証拠（無効審判請求の引用文献情報）（2010/09/30）特開平11-276284;審判請求証拠（無効審判請求の引用文献情報）（2010/09/30）異議申立 00／00703 国内カタログ オカムラ総合カタログ　２０００年度版、株式会社岡村製作所、200001、Ｐ２６７，２６８，２７０;審判請求証拠（無効審判請求の引用文献情報）（2010/09/30）実全昭50-027004</t>
  </si>
  <si>
    <t>審判請求証拠（無効審判請求の引用文献情報）（2010/09/30）特開平11-276284</t>
  </si>
  <si>
    <t>審判請求証拠（無効審判請求の引用文献情報）（2010/09/30）異議申立 00／00703 国内カタログ オカムラ総合カタログ　２０００年度版、株式会社岡村製作所、200001、Ｐ２６７，２６８，２７０</t>
  </si>
  <si>
    <t>審判請求証拠（無効審判請求の引用文献情報）（2010/09/30）実全昭50-027004</t>
  </si>
  <si>
    <t>審判審判2010-800031号</t>
  </si>
  <si>
    <t>不二製油　株式会社</t>
  </si>
  <si>
    <t>審判（受付）:20100224:60:審判請求書（その他の請求書・申立書を含む）;審判（発送）:20100310:20:審判番号通知;審判（発送）:20100310:22:審判官指定（変更）通知;審判（庁内）:20100310:95:予告登録通知;審判（発送）:20100316:17:請求書副本の送達通知（答弁指令）;審判（発送）:20100316:20:審判番号通知;審判（発送）:20100316:22:審判官指定（変更）通知;審判（発送）:20100316:22:審判官指定（変更）通知;審判（庁内）:20100319:3012:郵便送達報告書;審判（発送）:20100409:22:審判官指定（変更）通知;審判（発送）:20100409:22:審判官指定（変更）通知;審判（受付）:20100518:57:答弁書（審判事件答弁書・異議答弁書）;審判（受付）:20100518:611:訂正請求書;審判（発送）:20100608:22:審判官指定（変更）通知;審判（発送）:20100608:22:審判官指定（変更）通知;審判（庁内）:20100624:94:閲覧照会;審判（庁内）:20100628:941:閲覧貸出;審判（庁内）:20100629:942:閲覧返却;審判（発送）:20100707:1851:答弁書副本の送付通知;審判（発送）:20100707:1855:訂正請求書副本の送付通知;審判（庁内）:20100713:94:閲覧照会;審判（庁内）:20100715:941:閲覧貸出;審判（発送）:20100721:22:審判官指定（変更）通知;審判（発送）:20100721:22:審判官指定（変更）通知;審判（発送）:20100721:2892:通知書（その他）期間無;審判（発送）:20100721:2892:通知書（その他）期間無;審判（庁内）:20100722:942:閲覧返却;審判（受付）:20100830:6513:口頭審理陳述要領書;審判（受付）:20100902:6513:口頭審理陳述要領書;審判（発送）:20100902:1860:口頭審理陳述要領書副本の送付通知;審判（発送）:20100902:1860:口頭審理陳述要領書副本の送付通知;審判（受付）:20100909:7433:復代理人選任届（出願人・請求人）;審判（庁内）:20100914:309:調書;審判（発送）:20100916:22:審判官指定（変更）通知;審判（発送）:20100916:22:審判官指定（変更）通知;審判（受付）:20100927:781:上申書（出願人・請求人）;審判（受付）:20100927:782:上申書（被請求人・権利者）;審判（庁内）:20100930:302:応対記録;審判（庁内）:20101014:94:閲覧照会;審判（発送）:20101015:1858:上申書副本の送付通知;審判（発送）:20101015:1858:上申書副本の送付通知;審判（庁内）:20101018:941:閲覧貸出;審判（庁内）:20101019:942:閲覧返却;審判（受付）:20101201:782:上申書（被請求人・権利者）;審判（発送）:20101213:1858:上申書副本の送付通知;審判（庁内）:20101222:302:応対記録;審判（受付）:20101224:781:上申書（出願人・請求人）;審判（受付）:20110208:782:上申書（被請求人・権利者）;審判（庁内）:20110214:94:閲覧照会;審判（発送）:20110215:1858:上申書副本の送付通知;審判（発送）:20110215:1858:上申書副本の送付通知;審判（受付）:20110216:781:上申書（出願人・請求人）;審判（受付）:20110217:782:上申書（被請求人・権利者）;審判（発送）:20110221:1858:上申書副本の送付通知;審判（発送）:20110222:1858:上申書副本の送付通知;審判（庁内）:20110222:302:応対記録;審判（庁内）:20110222:941:閲覧貸出;審判（庁内）:20110223:942:閲覧返却;審判（受付）:20110307:782:上申書（被請求人・権利者）;審判（発送）:20110310:1858:上申書副本の送付通知;審判（受付）:20110311:781:上申書（出願人・請求人）;審判（発送）:20110317:1858:上申書副本の送付通知;審判（発送）:20110322:23:審理終結通知書;審判（発送）:20110322:23:審理終結通知書;審判（発送）:20110420:03:審決;審判（発送）:20110420:03:審決;審判（庁内）:20110425:3012:郵便送達報告書;審判（庁内）:20110427:3012:郵便送達報告書;審判（庁内）:20110614:96:確定登録通知</t>
  </si>
  <si>
    <t>特願2009-501241</t>
  </si>
  <si>
    <t>特許04290222</t>
  </si>
  <si>
    <t>WO08/105399</t>
  </si>
  <si>
    <t>PCT/JP2008/053266</t>
  </si>
  <si>
    <t>A23D  9/06</t>
  </si>
  <si>
    <t>A23D9/00;A23D9/06</t>
  </si>
  <si>
    <t>A23D   9/06@AFI(JP);A23D   9/00@ALI(JP)</t>
  </si>
  <si>
    <t>A23D   9/06@AFI(JP)</t>
  </si>
  <si>
    <t>A23D   9/00@AFI(JP);A23D   9/06@ALI(JP);A23D   9/00@CFI(JP);A23D   9/06@CLI(JP)</t>
  </si>
  <si>
    <t>熊倉　禎男;小川　信夫;箱田　篤;浅井　賢治;平山　孝二</t>
  </si>
  <si>
    <t>容器入り油脂組成物</t>
  </si>
  <si>
    <t xml:space="preserve">(57)【要約】 大豆油とパームオレインを含有する油脂組成物を容器に充填してなる容器入り油脂組成物であって、大豆油１００質量部に対してパームオレインの割合が３３～１００質量部であり、パームオレインが、ヨウ素価６５以上、曇点５℃以下であって、パームオレインの構成脂肪酸が、ミリスチン酸０～４質量％、パルミチン酸２５～３８質量％、ステアリン酸０.５～６質量％、オレイン酸４０～６０質量％、及びリノール酸８～１８質量％を含み、容器の少なくとも１部が光透過性材料で形成されている、容器入り油脂組成物。この容器入り油脂組成物は、通常の陳列販売で照射される等の光存在下で保持したときに生じる大豆油由来の戻り臭の発生がより少なく、大豆油を高い割合で含む。 </t>
  </si>
  <si>
    <t>特願2007-049010</t>
  </si>
  <si>
    <t>オーストリア共和国;ベルギー王国;ブルガリア共和国;スイス連邦;キプロス共和国;チェコ共和国;ドイツ連邦共和国;デンマーク王国;エストニア共和国;スペイン;フインランド共和国;フランス共和国;英国（グレート・ブリテン及び北アイルランド連合王国）;ギリシャ共和国;クロアチア共和国;ハンガリー共和国;アイルランド;アイスランド共和国;イタリア共和国;リトアニア共和国;ルクセンブルグ大公国;ラトビア共和国;モナコ公国;マルタ共和国;オランダ王国;ノルウェー王国;ポーランド共和国;ポルトガル共和国;ルーマニア;スウェーデン王国;スロベニア共和国;スロバキア共和国;トルコ共和国;ブルキナファソ;ベナン共和国;中央アフリカ共和国;コンゴ共和国;コートジボワール共和国;カメルーン共和国;ガボン共和国;ギニア共和国;赤道ギニア共和国;ギニアビサウ共和国;マリ共和国;モーリタニア・イスラム共和国;ニジェール共和国;セネガル共和国;チャド共和国;トーゴ共和国;ボツワナ共和国;ガーナ共和国;ガンビア共和国;ケニア共和国;レソト王国;マラウイ共和国;モザンビーク共和国;ナミビア共和国;スーダン共和国;シエラレオネ共和国;スワジランド王国;タンザニア連合共和国;ウガンダ共和国;ザンビア共和国;ジンバブエ共和国;アルメニア共和国;アゼルバイジャン共和国;ベラルーシ共和国;キルギス共和国;カザフスタン共和国;モルドバ共和国;ロシア連邦;タジキスタン共和国;トルクメニスタン;アラブ首長国連邦;アンティグア・バーブーダ;アルバニア共和国;アルメニア共和国;アンゴラ人民共和国;オーストリア共和国;オーストラリア連邦;アゼルバイジャン共和国;ボスニア・ヘルツェゴビナ;バルバドス;ブルガリア共和国;バーレーン国;ブラジル連邦共和国;ボツワナ共和国;ベラルーシ共和国;ベリーズ;カナダ;スイス連邦;中華人民共和国;コロンビア共和国;コスタリカ共和国;キューバ共和国;チェコ共和国;ドイツ連邦共和国;デンマーク王国;ドミニカ国;ドミニカ共和国;アルジェリア民主人民共和国;エクアドル共和国;エストニア共和国;エジプト・アラブ共和国;スペイン;フインランド共和国;英国（グレート・ブリテン及び北アイルランド連合王国）;グレナダ;グルジア共和国;ガーナ共和国;ガンビア共和国;グアテマラ共和国;ホンジュラス共和国;クロアチア共和国;ハンガリー共和国;インドネシア共和国;イスラエル国;インド;アイスランド共和国;日本国;ケニア共和国;キルギス共和国;コモロ連合;セントクリストファー・ネーヴィス;朝鮮民主主義人民共和国;大韓民国;カザフスタン共和国;ラオス人民民主共和国;セントルシア;スリランカ民主社会主義共和国;リベリア共和国;レソト王国;リトアニア共和国;ルクセンブルグ大公国;社会主義人民リビア・アラブ国;モロッコ王国;モルドバ共和国;モンテネグロ;マダガスカル民主共和国;マケドニア旧ユーゴスラヴィア共和国;モンゴル人民共和国;マラウイ共和国;メキシコ合衆国;マレーシア;モザンビーク共和国;ナミビア共和国;ナイジェリア連邦共和国;ニカラグア共和国;ノルウェー王国;ニュージーランド;オマーン国;パプアニューギニア独立国;フィリピン共和国;ポーランド共和国;ポルトガル共和国;ルーマニア;セルビア;ロシア連邦;セーシェル共和国;スーダン共和国;スウェーデン王国;シンガポール共和国;スロバキア共和国;シエラレオネ共和国;サンマリノ共和国;エルサルバドル共和国;シリア・アラブ共和国;タジキスタン共和国;トルクメニスタン;チュニジア共和国;トルコ共和国;トリニダード・トバゴ共和国;タンザニア連合共和国;ウクライナ;ウガンダ共和国;アメリカ合衆国;ウズベキスタン共和国;セントビンセントおよびグレナディーン諸島;ベトナム社会主義共和国;南アフリカ共和国;ザンビア共和国;ジンバブエ共和国</t>
  </si>
  <si>
    <t xml:space="preserve">(57)【特許請求の範囲】 【請求項１】 大豆油とパームオレインを含有する油脂組成物を容器に充填してなる容器入り油脂組成物であって、 大豆油１００質量部に対してパームオレインの割合が３３～１００質量部であり、 パームオレインが、ヨウ素価６５以上、曇点５℃以下であって、パームオレインの構成脂肪酸が、ミリスチン酸０～４質量％、パルミチン酸２５～３８質量％、ステアリン酸０.５～６質量％、オレイン酸４０～６０質量％、及びリノール酸８～１８質量％を含み、 容器の少なくとも１部が光透過性材料で形成されている、 ことを特徴とする容器入り油脂組成物。 【請求項２】 油脂組成物中、大豆油の含有量が５０質量％以上である請求項１記載の容器入り油脂組成物。 【請求項３】 大豆油１００質量部に対してパームオレインの量が３３～５４質量部であり、かつ油脂組成物中大豆油の含有量が６５質量％以上である請求項１又は２記載の容器入り油脂組成物。 【請求項４】 油脂組成物が、大豆油とパームオレインの混合物からなる請求項１～３のいずれか１項記載の容器入り油脂組成物。 【請求項５】 パームオレインのヨウ素価が８０以下である請求項１～４のいずれか１項記載の容器入り油脂組成物。 【請求項６】 パームオレインの構成脂肪酸のミリスチン酸含量がステアリン酸含量より少なく、かつパルミチン酸含量がオレイン酸含量よりも少ない請求項１～５のいずれか１項記載の容器入り油脂組成物。 【請求項７】 パームオレインを構成するトリアシルグリセロール中のジ飽和モノ不飽和脂肪酸グリセリドの量が３５質量％以下であり、かつモノ飽和ジ不飽和脂肪酸グリセリドの量が５０質量％以上である請求項１～６のいずれか１項記載の容器入り油脂組成物。 【請求項８】 パームオレインを構成するトリアシルグリセロール中のジ飽和モノ不飽和脂肪酸グリセリドであるＰ２Ｏ（脂肪酸としてパルミチン酸を２つ、オレイン酸を１つ有するトリアシルグリセロール）の量が２０質量％以下である請求項１～７のいずれか１項記載の容器入り油脂組成物。 【請求項９】 パームオレインを構成するトリアシルグリセロール中のモノ飽和ジ不飽和脂肪酸グリセリドであるＰＯ２（脂肪酸としてパルミチン酸を１つ、オレイン酸を２つ有するトリアシルグリセロール）の量が３０質量％以上である請求項１～８のいずれか１項記載の容器入り油脂組成物。 【請求項１０】 容器が、遮光処理を施していない透明容器または半透明容器である請求項１～９のいずれか１項記載の容器入り油脂組成物。 【請求項１１】 光存在下で陳列販売させる用途に用いられるものである請求項１～１０のいずれか１項記載の容器入り油脂組成物。 </t>
  </si>
  <si>
    <t>SFG0036000231</t>
  </si>
  <si>
    <t>審判審判2010-800031号;審判審判2010-800039号</t>
  </si>
  <si>
    <t>特開2007-236206;特開2004-329204</t>
  </si>
  <si>
    <t>特開2004-329204;特開2007-236206;特開2001-218558;異議申立 00／00212 外国雑誌 Ｌｉｐｉｄ　Ｔｅｃｈｎｏｌｏｇｙ、199503、Ｐ３４－３８;異議申立 00／00213 外国雑誌 Ｅｕｒ．　Ｊ．　Ｌｉｐｉｄ　Ｓｃｉ．　Ｔｅｃｈｎｏｌ．、2007、Ｖ１０９、Ｐ３５９－３７２;異議申立 00／00214 外国雑誌 Ｐａｌｍ　Ｏｉｌ　Ｄｅｖｅｌｏｐｍｅｎｔｓ、199109、Ｎ１５、Ｐ２－８;異議申立 00／00215 外国雑誌 ＪＡＯＣＳ、199212、Ｖ６９　Ｎ１２、Ｐ１２０６－１２０９;異議申立 00／00216 外国雑誌 ＪＡＯＣＳ、198904、Ｖ６６　Ｎ４、Ｐ５５８－５６４;異議申立 00／00244 外国雑誌 ＴＥＡＨ，　Ｙ．　Ｋ．、ＰＡＬＭ　ＯＬＥＩＮ　ＩＭＰＲＯＶＥＳ　ＣＯＯＫＩＮＧ　ＯＩＬ　ＢＬＥＮＤＳ、Ｐａｌｍ　Ｏｉｌ　Ｄｅｖｅｌｏｐｍｅｎｔｓ、199109、Ｎ１５、Ｐ２－８;異議申立 00／00245 外国雑誌 Ｉ．　ＮｏｒＡｉｎｉ、Ｒｅｓｉｓｔａｎｃｅ　ｔｏ　Ｃｒｙｓｔａｌｌｉｚａｔｉｏｎ　ｏｆ　Ｂｌｅｎｄｓ　ｏｆ　Ｐａｌｍ　Ｏｌｅｉｎ　ｗｉｔｈ　Ｓｏｙｂｅａｎ　以下備考、ＪＡＯＣＳ、199212、Ｖ６９　Ｎ１２、Ｐ１２０６－１２０９;異議申立 00／00246 外国雑誌 Ｉ．　ＮｏｒＡｉｎｉ、Ｃｏｌｄ　Ｓｔａｂｉｌｉｔｙ　ｏｆ　Ｒｅｄ　Ｐａｌｍ　Ｏｌｅｉｎｓ、ＪＡＯＣＳ、1998、Ｖ７５　Ｎ６、Ｐ７４９－７５１;異議申立 00／00247 外国雑誌 Ｅｔｉｅｎｎｅ　Ｄｅｆｆｅｎｓｅ、Ｄｒｙ　ｍｕｌｔｉｐｌｅ　ｆｒａｃｔｉｏｎ：　ｔｒｅｎｄｓ　ｉｎ　ｐｒｏｄｕｃｔｓ　ａｎｄ　ａｐｐｌｉｃａｔｉｏｎｓ、Ｌｉｐｉｄ　Ｔｅｃｈｎｏｌｏｇｙ、199503、Ｐ３４－３８;異議申立 00／00248 外国雑誌 ＮＯＲ　ＡＩＮＩ，Ｉ、ＣＬＡＲＩＴＹ　ＯＦ　ＳＩＮＧＬＥ　ＡＮＤ　ＤＯＵＢＬＥ　ＦＲＡＣＴＩＯＮＡＴＥＤ　ＰＡＬＭ　ＯＬＥＩＮＳ、Ｅｌａｅｉｓ、199612、Ｖ８　Ｎ２、Ｐ１０４－１１３;異議申立 00／00249 外国雑誌 ＫＡＭＡＲＩＡＨ　ＬＯＮＧ、Ｐｈｙｓｉｃｏ－ｃｈｅｍｉｃａｌ　ｐｒｏｐｅｒｔｉｅｓ　ｏｆ　ｐａｌｍ　ｏｌｅｉｎ　ｆｒａｃｔｉｏｎｓ　ａｓ　ａ　ｆｕｎｃｔｉｏｎ　ｏｆ、Ｅｕｒ．　Ｊ．　Ｌｉｐｉｓ　Ｓｃｉ．　Ｔｅｃｈｎｏｌ．、2005、Ｖ１０７、Ｐ７５４－７６１;異議申立 00／00250 国内図書館 パーム油・パーム核油の利用、株式会社幸書房、19900731、初版、Ｐ１０４－１０９;異議申立 00／00251 外国雑誌 Ｍａｒｃ　Ｋｅｌｌｅｎｓ、Ｐａｌｍ　ｏｉｌ　ｆｒａｃｔｉｏｎａｔｉｏｎ、Ｅｕｒ．　Ｊ．　Ｌｉｐｉｄ　Ｓｃｉ．　Ｔｅｃｈｎｏｌ．、2007、Ｖ１０９、Ｐ３３６－３４９;異議申立 00／00252 外国図書館 ＦＲＡＮＫ　Ｄ．　ＧＵＮＳＴＯＮＥ、ＶＥＧＥＴＡＢＬＥ　ＯＩＬＳ　ＩＮ　ＦＯＯＤ　ＴＥＣＨＮＯＬＯＧＹ：　Ｃｏｍｐｏｓｉｔｉｏｎ，　Ｐｒｏｐｅｒｔｉｅｓ　ａｎｄ　Ｕｓｅｓ、2002、Ｐ５９－６７，７０－７１，９３－９７;異議申立 00／00253 外国図書館 ＴＡＮＧ，　Ｔ　Ｓ、ＣＨＡＲＡＣＴＥＲＩＳＴＩＣＳ　ＯＦ　ＳＵＰＥＲＯＬＥＩＮ　ＦＲＯＭ　ＴＨＥ　ＦＲＡＣＴＩＯＮＡＴＩＯＮ　ＯＦ　ＰＡＬＭ　ＯＩＬ、ＰＯＲＩＭ　ｔｅｃｈｎｏｌｏｇｙ、199511、Ｎ１７、Ｐ１，３－９;異議申立 00／00254 国内図書館 ヨウ素価（脂肪酸組成からの計算法）、基準油脂分析試験法　２００３年版、社団法人日本油化学会、200307、Ｐ．暫１４－２００３</t>
  </si>
  <si>
    <t>登録査定　　（登録査定の参考文献情報）（2009/03/11）特開2004-329204;登録査定　　（登録査定の参考文献情報）（2009/03/11）特開2007-236206;審判請求証拠（無効審判請求の引用文献情報）（2010/02/24）特開2001-218558;審判請求証拠（無効審判請求の引用文献情報）（2010/02/24）異議申立 00／00212 外国雑誌 Ｌｉｐｉｄ　Ｔｅｃｈｎｏｌｏｇｙ、199503、Ｐ３４－３８;審判請求証拠（無効審判請求の引用文献情報）（2010/02/24）異議申立 00／00213 外国雑誌 Ｅｕｒ．　Ｊ．　Ｌｉｐｉｄ　Ｓｃｉ．　Ｔｅｃｈｎｏｌ．、2007、Ｖ１０９、Ｐ３５９－３７２;審判請求証拠（無効審判請求の引用文献情報）（2010/02/24）異議申立 00／00214 外国雑誌 Ｐａｌｍ　Ｏｉｌ　Ｄｅｖｅｌｏｐｍｅｎｔｓ、199109、Ｎ１５、Ｐ２－８;審判請求証拠（無効審判請求の引用文献情報）（2010/02/24）異議申立 00／00215 外国雑誌 ＪＡＯＣＳ、199212、Ｖ６９　Ｎ１２、Ｐ１２０６－１２０９;審判請求証拠（無効審判請求の引用文献情報）（2010/02/24）異議申立 00／00216 外国雑誌 ＪＡＯＣＳ、198904、Ｖ６６　Ｎ４、Ｐ５５８－５６４;審判請求証拠（無効審判請求の引用文献情報）（2010/03/05）異議申立 00／00244 外国雑誌 ＴＥＡＨ，　Ｙ．　Ｋ．、ＰＡＬＭ　ＯＬＥＩＮ　ＩＭＰＲＯＶＥＳ　ＣＯＯＫＩＮＧ　ＯＩＬ　ＢＬＥＮＤＳ、Ｐａｌｍ　Ｏｉｌ　Ｄｅｖｅｌｏｐｍｅｎｔｓ、199109、Ｎ１５、Ｐ２－８;審判請求証拠（無効審判請求の引用文献情報）（2010/03/05）異議申立 00／00245 外国雑誌 Ｉ．　ＮｏｒＡｉｎｉ、Ｒｅｓｉｓｔａｎｃｅ　ｔｏ　Ｃｒｙｓｔａｌｌｉｚａｔｉｏｎ　ｏｆ　Ｂｌｅｎｄｓ　ｏｆ　Ｐａｌｍ　Ｏｌｅｉｎ　ｗｉｔｈ　Ｓｏｙｂｅａｎ　以下備考、ＪＡＯＣＳ、199212、Ｖ６９　Ｎ１２、Ｐ１２０６－１２０９;審判請求証拠（無効審判請求の引用文献情報）（2010/03/05）異議申立 00／00246 外国雑誌 Ｉ．　ＮｏｒＡｉｎｉ、Ｃｏｌｄ　Ｓｔａｂｉｌｉｔｙ　ｏｆ　Ｒｅｄ　Ｐａｌｍ　Ｏｌｅｉｎｓ、ＪＡＯＣＳ、1998、Ｖ７５　Ｎ６、Ｐ７４９－７５１;審判請求証拠（無効審判請求の引用文献情報）（2010/03/05）異議申立 00／00247 外国雑誌 Ｅｔｉｅｎｎｅ　Ｄｅｆｆｅｎｓｅ、Ｄｒｙ　ｍｕｌｔｉｐｌｅ　ｆｒａｃｔｉｏｎ：　ｔｒｅｎｄｓ　ｉｎ　ｐｒｏｄｕｃｔｓ　ａｎｄ　ａｐｐｌｉｃａｔｉｏｎｓ、Ｌｉｐｉｄ　Ｔｅｃｈｎｏｌｏｇｙ、199503、Ｐ３４－３８;審判請求証拠（無効審判請求の引用文献情報）（2010/03/05）異議申立 00／00248 外国雑誌 ＮＯＲ　ＡＩＮＩ，Ｉ、ＣＬＡＲＩＴＹ　ＯＦ　ＳＩＮＧＬＥ　ＡＮＤ　ＤＯＵＢＬＥ　ＦＲＡＣＴＩＯＮＡＴＥＤ　ＰＡＬＭ　ＯＬＥＩＮＳ、Ｅｌａｅｉｓ、199612、Ｖ８　Ｎ２、Ｐ１０４－１１３;審判請求証拠（無効審判請求の引用文献情報）（2010/03/05）異議申立 00／00249 外国雑誌 ＫＡＭＡＲＩＡＨ　ＬＯＮＧ、Ｐｈｙｓｉｃｏ－ｃｈｅｍｉｃａｌ　ｐｒｏｐｅｒｔｉｅｓ　ｏｆ　ｐａｌｍ　ｏｌｅｉｎ　ｆｒａｃｔｉｏｎｓ　ａｓ　ａ　ｆｕｎｃｔｉｏｎ　ｏｆ、Ｅｕｒ．　Ｊ．　Ｌｉｐｉｓ　Ｓｃｉ．　Ｔｅｃｈｎｏｌ．、2005、Ｖ１０７、Ｐ７５４－７６１;審判請求証拠（無効審判請求の引用文献情報）（2010/03/05）異議申立 00／00250 国内図書館 パーム油・パーム核油の利用、株式会社幸書房、19900731、初版、Ｐ１０４－１０９;審判請求証拠（無効審判請求の引用文献情報）（2010/03/05）異議申立 00／00251 外国雑誌 Ｍａｒｃ　Ｋｅｌｌｅｎｓ、Ｐａｌｍ　ｏｉｌ　ｆｒａｃｔｉｏｎａｔｉｏｎ、Ｅｕｒ．　Ｊ．　Ｌｉｐｉｄ　Ｓｃｉ．　Ｔｅｃｈｎｏｌ．、2007、Ｖ１０９、Ｐ３３６－３４９;審判請求証拠（無効審判請求の引用文献情報）（2010/03/05）異議申立 00／00252 外国図書館 ＦＲＡＮＫ　Ｄ．　ＧＵＮＳＴＯＮＥ、ＶＥＧＥＴＡＢＬＥ　ＯＩＬＳ　ＩＮ　ＦＯＯＤ　ＴＥＣＨＮＯＬＯＧＹ：　Ｃｏｍｐｏｓｉｔｉｏｎ，　Ｐｒｏｐｅｒｔｉｅｓ　ａｎｄ　Ｕｓｅｓ、2002、Ｐ５９－６７，７０－７１，９３－９７;審判請求証拠（無効審判請求の引用文献情報）（2010/03/05）異議申立 00／00253 外国図書館 ＴＡＮＧ，　Ｔ　Ｓ、ＣＨＡＲＡＣＴＥＲＩＳＴＩＣＳ　ＯＦ　ＳＵＰＥＲＯＬＥＩＮ　ＦＲＯＭ　ＴＨＥ　ＦＲＡＣＴＩＯＮＡＴＩＯＮ　ＯＦ　ＰＡＬＭ　ＯＩＬ、ＰＯＲＩＭ　ｔｅｃｈｎｏｌｏｇｙ、199511、Ｎ１７、Ｐ１，３－９;審判請求証拠（無効審判請求の引用文献情報）（2010/03/05）異議申立 00／00254 国内図書館 ヨウ素価（脂肪酸組成からの計算法）、基準油脂分析試験法　２００３年版、社団法人日本油化学会、200307、Ｐ．暫１４－２００３</t>
  </si>
  <si>
    <t>パ－ムオレイン;戻り臭;容器;光透過性</t>
  </si>
  <si>
    <t>審判請求証拠（無効審判請求の引用文献情報）（2010/02/24）特開2001-218558</t>
  </si>
  <si>
    <t>審判請求証拠（無効審判請求の引用文献情報）（2010/02/24）異議申立 00／00212 外国雑誌 Ｌｉｐｉｄ　Ｔｅｃｈｎｏｌｏｇｙ、199503、Ｐ３４－３８</t>
  </si>
  <si>
    <t>審判請求証拠（無効審判請求の引用文献情報）（2010/02/24）異議申立 00／00213 外国雑誌 Ｅｕｒ．　Ｊ．　Ｌｉｐｉｄ　Ｓｃｉ．　Ｔｅｃｈｎｏｌ．、2007、Ｖ１０９、Ｐ３５９－３７２</t>
  </si>
  <si>
    <t>審判請求証拠（無効審判請求の引用文献情報）（2010/02/24）異議申立 00／00214 外国雑誌 Ｐａｌｍ　Ｏｉｌ　Ｄｅｖｅｌｏｐｍｅｎｔｓ、199109、Ｎ１５、Ｐ２－８</t>
  </si>
  <si>
    <t>審判請求証拠（無効審判請求の引用文献情報）（2010/02/24）異議申立 00／00215 外国雑誌 ＪＡＯＣＳ、199212、Ｖ６９　Ｎ１２、Ｐ１２０６－１２０９</t>
  </si>
  <si>
    <t>審判請求証拠（無効審判請求の引用文献情報）（2010/02/24）異議申立 00／00216 外国雑誌 ＪＡＯＣＳ、198904、Ｖ６６　Ｎ４、Ｐ５５８－５６４</t>
  </si>
  <si>
    <t>審判審判2010-800039号</t>
  </si>
  <si>
    <t>株式会社　Ｊ－オイルミルズ</t>
  </si>
  <si>
    <t>審判（受付）:20100308:60:審判請求書（その他の請求書・申立書を含む）;審判（発送）:20100319:20:審判番号通知;審判（発送）:20100319:22:審判官指定（変更）通知;審判（庁内）:20100323:95:予告登録通知;審判（発送）:20100326:22:審判官指定（変更）通知;審判（発送）:20100329:17:請求書副本の送達通知（答弁指令）;審判（発送）:20100329:20:審判番号通知;審判（発送）:20100329:22:審判官指定（変更）通知;審判（庁内）:20100401:3012:郵便送達報告書;審判（発送）:20100409:22:審判官指定（変更）通知;審判（発送）:20100409:22:審判官指定（変更）通知;審判（受付）:20100531:57:答弁書（審判事件答弁書・異議答弁書）;審判（発送）:20100608:22:審判官指定（変更）通知;審判（発送）:20100608:22:審判官指定（変更）通知;審判（庁内）:20100610:302:応対記録;審判（発送）:20100614:132:無効理由通知書;審判（発送）:20100614:132:無効理由通知書;審判（受付）:20100623:53:意見書;審判（受付）:20100623:611:訂正請求書;審判（受付）:20100625:53:意見書;審判（発送）:20100706:1851:答弁書副本の送付通知;審判（発送）:20100706:1855:訂正請求書副本の送付通知;審判（発送）:20100706:1856:意見書副本の送付通知;審判（発送）:20100707:1856:意見書副本の送付通知;審判（庁内）:20100713:94:閲覧照会;審判（庁内）:20100715:941:閲覧貸出;審判（発送）:20100721:22:審判官指定（変更）通知;審判（発送）:20100721:22:審判官指定（変更）通知;審判（発送）:20100721:2892:通知書（その他）期間無;審判（発送）:20100721:2892:通知書（その他）期間無;審判（庁内）:20100722:942:閲覧返却;審判（受付）:20100831:6513:口頭審理陳述要領書;審判（受付）:20100902:6513:口頭審理陳述要領書;審判（発送）:20100902:1860:口頭審理陳述要領書副本の送付通知;審判（発送）:20100902:1860:口頭審理陳述要領書副本の送付通知;審判（受付）:20100909:7433:復代理人選任届（出願人・請求人）;審判（庁内）:20100914:309:調書;審判（発送）:20100916:22:審判官指定（変更）通知;審判（発送）:20100916:22:審判官指定（変更）通知;審判（受付）:20100917:54:回答書;審判（受付）:20100927:781:上申書（出願人・請求人）;審判（受付）:20100927:781:上申書（出願人・請求人）;審判（受付）:20100927:782:上申書（被請求人・権利者）;審判（庁内）:20100930:302:応対記録;審判（庁内）:20101014:94:閲覧照会;審判（発送）:20101015:1858:上申書副本の送付通知;審判（発送）:20101015:1858:上申書副本の送付通知;審判（発送）:20101015:1858:上申書副本の送付通知;審判（発送）:20101015:1859:回答書副本の送付通知;審判（庁内）:20101018:941:閲覧貸出;審判（庁内）:20101019:942:閲覧返却;審判（受付）:20101201:782:上申書（被請求人・権利者）;審判（発送）:20101213:1858:上申書副本の送付通知;審判（庁内）:20101227:302:応対記録;審判（庁内）:20110127:302:応対記録;審判（受付）:20110201:781:上申書（出願人・請求人）;審判（庁内）:20110207:302:応対記録;審判（受付）:20110208:782:上申書（被請求人・権利者）;審判（庁内）:20110214:94:閲覧照会;審判（受付）:20110215:781:上申書（出願人・請求人）;審判（発送）:20110215:1858:上申書副本の送付通知;審判（発送）:20110215:1858:上申書副本の送付通知;審判（受付）:20110217:782:上申書（被請求人・権利者）;審判（受付）:20110218:781:上申書（出願人・請求人）;審判（発送）:20110218:1858:上申書副本の送付通知;審判（受付）:20110222:781:上申書（出願人・請求人）;審判（発送）:20110222:1858:上申書副本の送付通知;審判（庁内）:20110222:302:応対記録;審判（庁内）:20110222:941:閲覧貸出;審判（庁内）:20110223:942:閲覧返却;審判（発送）:20110225:1858:上申書副本の送付通知;審判（発送）:20110225:1858:上申書副本の送付通知;審判（受付）:20110307:782:上申書（被請求人・権利者）;審判（発送）:20110310:1858:上申書副本の送付通知;審判（受付）:20110311:781:上申書（出願人・請求人）;審判（発送）:20110317:1858:上申書副本の送付通知;審判（発送）:20110324:23:審理終結通知書;審判（発送）:20110324:23:審理終結通知書;審判（発送）:20110414:03:審決;審判（発送）:20110414:03:審決;審判（庁内）:20110419:3012:郵便送達報告書;審判（庁内）:20110419:3012:郵便送達報告書;審判（庁内）:20110607:96:確定登録通知</t>
  </si>
  <si>
    <t>審判請求証拠（無効審判請求の引用文献情報）（2010/03/05）異議申立 00／00244 外国雑誌 ＴＥＡＨ，　Ｙ．　Ｋ．、ＰＡＬＭ　ＯＬＥＩＮ　ＩＭＰＲＯＶＥＳ　ＣＯＯＫＩＮＧ　ＯＩＬ　ＢＬＥＮＤＳ、Ｐａｌｍ　Ｏｉｌ　Ｄｅｖｅｌｏｐｍｅｎｔｓ、199109、Ｎ１５、Ｐ２－８</t>
  </si>
  <si>
    <t>審判請求証拠（無効審判請求の引用文献情報）（2010/03/05）異議申立 00／00245 外国雑誌 Ｉ．　ＮｏｒＡｉｎｉ、Ｒｅｓｉｓｔａｎｃｅ　ｔｏ　Ｃｒｙｓｔａｌｌｉｚａｔｉｏｎ　ｏｆ　Ｂｌｅｎｄｓ　ｏｆ　Ｐａｌｍ　Ｏｌｅｉｎ　ｗｉｔｈ　Ｓｏｙｂｅａｎ　以下備考、ＪＡＯＣＳ、199212、Ｖ６９　Ｎ１２、Ｐ１２０６－１２０９</t>
  </si>
  <si>
    <t>審判請求証拠（無効審判請求の引用文献情報）（2010/03/05）異議申立 00／00246 外国雑誌 Ｉ．　ＮｏｒＡｉｎｉ、Ｃｏｌｄ　Ｓｔａｂｉｌｉｔｙ　ｏｆ　Ｒｅｄ　Ｐａｌｍ　Ｏｌｅｉｎｓ、ＪＡＯＣＳ、1998、Ｖ７５　Ｎ６、Ｐ７４９－７５１</t>
  </si>
  <si>
    <t>審判請求証拠（無効審判請求の引用文献情報）（2010/03/05）異議申立 00／00247 外国雑誌 Ｅｔｉｅｎｎｅ　Ｄｅｆｆｅｎｓｅ、Ｄｒｙ　ｍｕｌｔｉｐｌｅ　ｆｒａｃｔｉｏｎ：　ｔｒｅｎｄｓ　ｉｎ　ｐｒｏｄｕｃｔｓ　ａｎｄ　ａｐｐｌｉｃａｔｉｏｎｓ、Ｌｉｐｉｄ　Ｔｅｃｈｎｏｌｏｇｙ、199503、Ｐ３４－３８</t>
  </si>
  <si>
    <t>審判請求証拠（無効審判請求の引用文献情報）（2010/03/05）異議申立 00／00248 外国雑誌 ＮＯＲ　ＡＩＮＩ，Ｉ、ＣＬＡＲＩＴＹ　ＯＦ　ＳＩＮＧＬＥ　ＡＮＤ　ＤＯＵＢＬＥ　ＦＲＡＣＴＩＯＮＡＴＥＤ　ＰＡＬＭ　ＯＬＥＩＮＳ、Ｅｌａｅｉｓ、199612、Ｖ８　Ｎ２、Ｐ１０４－１１３</t>
  </si>
  <si>
    <t>審判請求証拠（無効審判請求の引用文献情報）（2010/03/05）異議申立 00／00249 外国雑誌 ＫＡＭＡＲＩＡＨ　ＬＯＮＧ、Ｐｈｙｓｉｃｏ－ｃｈｅｍｉｃａｌ　ｐｒｏｐｅｒｔｉｅｓ　ｏｆ　ｐａｌｍ　ｏｌｅｉｎ　ｆｒａｃｔｉｏｎｓ　ａｓ　ａ　ｆｕｎｃｔｉｏｎ　ｏｆ、Ｅｕｒ．　Ｊ．　Ｌｉｐｉｓ　Ｓｃｉ．　Ｔｅｃｈｎｏｌ．、2005、Ｖ１０７、Ｐ７５４－７６１</t>
  </si>
  <si>
    <t>審判請求証拠（無効審判請求の引用文献情報）（2010/03/05）異議申立 00／00250 国内図書館 パーム油・パーム核油の利用、株式会社幸書房、19900731、初版、Ｐ１０４－１０９</t>
  </si>
  <si>
    <t>審判請求証拠（無効審判請求の引用文献情報）（2010/03/05）異議申立 00／00251 外国雑誌 Ｍａｒｃ　Ｋｅｌｌｅｎｓ、Ｐａｌｍ　ｏｉｌ　ｆｒａｃｔｉｏｎａｔｉｏｎ、Ｅｕｒ．　Ｊ．　Ｌｉｐｉｄ　Ｓｃｉ．　Ｔｅｃｈｎｏｌ．、2007、Ｖ１０９、Ｐ３３６－３４９</t>
  </si>
  <si>
    <t>審判請求証拠（無効審判請求の引用文献情報）（2010/03/05）異議申立 00／00252 外国図書館 ＦＲＡＮＫ　Ｄ．　ＧＵＮＳＴＯＮＥ、ＶＥＧＥＴＡＢＬＥ　ＯＩＬＳ　ＩＮ　ＦＯＯＤ　ＴＥＣＨＮＯＬＯＧＹ：　Ｃｏｍｐｏｓｉｔｉｏｎ，　Ｐｒｏｐｅｒｔｉｅｓ　ａｎｄ　Ｕｓｅｓ、2002、Ｐ５９－６７，７０－７１，９３－９７</t>
  </si>
  <si>
    <t>審判請求証拠（無効審判請求の引用文献情報）（2010/03/05）異議申立 00／00253 外国図書館 ＴＡＮＧ，　Ｔ　Ｓ、ＣＨＡＲＡＣＴＥＲＩＳＴＩＣＳ　ＯＦ　ＳＵＰＥＲＯＬＥＩＮ　ＦＲＯＭ　ＴＨＥ　ＦＲＡＣＴＩＯＮＡＴＩＯＮ　ＯＦ　ＰＡＬＭ　ＯＩＬ、ＰＯＲＩＭ　ｔｅｃｈｎｏｌｏｇｙ、199511、Ｎ１７、Ｐ１，３－９</t>
  </si>
  <si>
    <t>審判請求証拠（無効審判請求の引用文献情報）（2010/03/05）異議申立 00／00254 国内図書館 ヨウ素価（脂肪酸組成からの計算法）、基準油脂分析試験法　２００３年版、社団法人日本油化学会、200307、Ｐ．暫１４－２００３</t>
  </si>
  <si>
    <t>非特許リスト（拒絶・異議）</t>
    <rPh sb="0" eb="1">
      <t>ヒ</t>
    </rPh>
    <rPh sb="1" eb="3">
      <t>トッキョ</t>
    </rPh>
    <rPh sb="7" eb="9">
      <t>キョゼツ</t>
    </rPh>
    <rPh sb="10" eb="12">
      <t>イギ</t>
    </rPh>
    <phoneticPr fontId="3"/>
  </si>
  <si>
    <t>非特許リスト（先行・登録）</t>
    <rPh sb="0" eb="1">
      <t>ヒ</t>
    </rPh>
    <rPh sb="1" eb="3">
      <t>トッキョ</t>
    </rPh>
    <rPh sb="7" eb="9">
      <t>センコウ</t>
    </rPh>
    <rPh sb="10" eb="12">
      <t>トウロク</t>
    </rPh>
    <phoneticPr fontId="3"/>
  </si>
  <si>
    <t>特公平7-33682</t>
    <phoneticPr fontId="7"/>
  </si>
  <si>
    <t>特公平7-30637</t>
    <phoneticPr fontId="7"/>
  </si>
  <si>
    <t>,,,,,,,,,,,,引用非特許 50／09483 国内図書館 住友化学　１９８３－ＩＩ　ｐ．１２～２６　「新規揮発性ピレスロイド・ペーパースリン　衣料防虫分野への,引用非特許 50／09484 国内図書館 住友化学１９８９－ＩＩ　ｐ．４～１８「新規高ノック性ピレスロイド“エトック”の開発」,引用非特許 50／09485 国内図書館 Ｊａｐ．Ｊ．Ｓａｎｉｔ．Ｚｏｏｌ．，（１９８１），３２（１），ｐ．５９－６６,,,,,,,,,,,,,,</t>
  </si>
  <si>
    <t>,,,,,引用非特許 60／20444 国内図書館 Ｐｕｒｅ　ａｎｄ　Ａｐｐｌｉｅｄ　Ｃｈｅｍｉｓｔｒｙ　（１９９４），　６６（１０／１１），　ｐ２０４５－８,引用非特許 60／20445 国内図書館 Ｂｉｏｔｅｃｈｎｏｌ．Ｐｒｏｇ．，（１９９６），１２（１），ｐ１１０－１１８,,,,,,Elsevier番号 70／15274 国内図書館 Ｐｕｒｅ　ａｎｄ　Ａｐｐｌｉｅｄ　Ｃｈｅｍｉｓｔｒｙ　（１９９４），　６６（１０／１１），　ｐ２０４５－８,Elsevier番号 70／15275 国内図書館 Ｂｉｏｔｅｃｈｎｏｌ．Ｐｒｏｇ．，（１９９６），１２（１），ｐ１１０－１１８,,,,,,,,,,,,,,,</t>
  </si>
  <si>
    <t>,,引用非特許 70／21480 外国雑誌 Ｂｒｉｔｉｓｈ　Ｊｏｕｒｎａｌ　ｏｆ　Ｐｈａｒｍａｃｏｌｏｇｙ、1996、Ｖｏｌ．１１７，Ｎｏ．７、ｐ１３７４－１３７６,引用非特許 70／21481 外国雑誌 Ｊａｐａｎｅｓｅ　Ｊｏｕｒｎａｌ　ｏｆ　Ｐｈａｒｍａｃｏｌｏｇｙ、1994、Ｖｏｌ．６６，Ｎｏ．２、ｐ２１３－２２０,引用非特許 70／21482 国内雑誌 Ｊｏｕｒｎａｌ　ｏｆ　Ｓｍｏｏｔｈ　Ｍｕｓｃｌｅ　Ｒｅｓｅａｒｃｈ、1995、Ｖｏｌ．３１，Ｎｏ．４、ｐ１１９－１２７,,,,,,,,,,,,,,,,,,,,,,,,</t>
  </si>
  <si>
    <t>引用非特許 70／08105 国内図書館 日本薬局方解説書編集委員会編、第十四改正　日本薬局方解説書、廣川書店、20010627、Ｃ２６３３－２６３５,,,,Elsevier番号 70／44129 国内図書館 日本薬局方解説書編集委員会編、第十四改正　日本薬局方解説書、廣川書店、20010627、Ｃ－２６３２～２６３５,,,,,,,,,,,,,,,,,,,,,,,,</t>
  </si>
  <si>
    <t>,,,,,,,,審引用／抽論 70／16899 国内図書館 日本薬局方解説書編集委員会編、第十四改正　日本薬局方解説書、廣川書店、20010627、Ｃ－２６３２～２６３５,,,,,,,,,,,,,,,,,,,,,,,,,,,,,,,,,,,,,</t>
  </si>
  <si>
    <t>,,審引用／抽論 70／13358 国内図書館 化学大辞典編集委員会、縮刷版　化学大辞典１、共立出版株式会社、19791110、縮刷版第２３刷、２０頁,,,,,,,,,,,,,,,,,,,,,,,,,,</t>
  </si>
  <si>
    <t>,,,,,,,,,,,,,,,,,,,,,審引用／抽論 70／13358 国内図書館 化学大辞典編集委員会、縮刷版　化学大辞典１、共立出版株式会社、19791110、縮刷版第２３刷、２０頁,,,,,,,,,,,,,,,,,,,,,,,,</t>
  </si>
  <si>
    <t>,審引用／抽論 00／02615 国内図書館 並木満夫他編、シリーズ＜食品の科学＞ゴマの科学、株式会社朝倉書店、1989、第１１９－１２７頁,,,,,,,,審引用／抽論 00／02615 国内図書館 並木満夫他編、シリーズ＜食品の科学＞ゴマの科学、株式会社朝倉書店、1989、第１１９－１２７頁,審引用／抽論 00／31556 その他 ボーソー油脂株式会社の食用調合油のＪＡＳ表示包装紙,審引用／抽論 00／31557 国内カタログ ボーソー油脂株式会社の業務用食用油シリーズのカタログ,審引用／抽論 00／31558 その他 食用植物油脂品質表示基準（改正　平成１６年９月２８日農林水産省告示第１７７３号）、20040928、第１－３頁,審引用／抽論 00／31559 その他 ボーソー油脂株式会社船橋工場の格付け担当者からのＪＡＳ表示包装等の印刷使用届（平成１６年５月１９日）、申請番号第５４号,審引用／抽論 00／31560 その他 （財）日本油脂検査協会からのＪＡＳ表示包装等の印刷使用届の承認通知書（平成１６年５月２６日）、申請番号第５４,審引用／抽論 00／31561 国内図書館 食品機能性の科学編集委員会編集、西川研次郎監修、食品機能性の科学、株式会社産業技術サービスセンター、20080420、第８５１－８５３頁,,,,,,,,,,,,,,,,,,,,,,,,,,,,,,</t>
  </si>
  <si>
    <t>,,,,審引用／抽論 90／08407 国内雑誌 産経新聞　夕刊（大阪），２００３年１月１４日，８頁,,,審引用／抽論 90／08407 国内雑誌 産経新聞　夕刊（大阪），２００３年１月１４日，８頁,審引用／抽論 90／08502 国内雑誌 四宮陽子、外３名，米粉粒径による随伴空気量の変化と米粉発酵蒸しパンの膨化に及ぼす影響，日本食品工業学,審引用／抽論 90／08506 国内雑誌 中村幸一，米粉パンの開発，ジャパンフードサイエンス，２００１年１１月　５日，Ｖｏｌ．４０，Ｎｏ．１１,,,,,,,,,,,,,,,,,,,,,,,,,,,,,,,,,,,,</t>
  </si>
  <si>
    <t>本件用検索キー（登録番号）</t>
    <rPh sb="0" eb="2">
      <t>ホンケン</t>
    </rPh>
    <rPh sb="2" eb="3">
      <t>ヨウ</t>
    </rPh>
    <rPh sb="3" eb="5">
      <t>ケンサク</t>
    </rPh>
    <rPh sb="8" eb="10">
      <t>トウロク</t>
    </rPh>
    <rPh sb="10" eb="12">
      <t>バンゴウ</t>
    </rPh>
    <phoneticPr fontId="7"/>
  </si>
  <si>
    <t>証拠用検索キー</t>
    <rPh sb="0" eb="2">
      <t>ショウコ</t>
    </rPh>
    <rPh sb="2" eb="3">
      <t>ヨウ</t>
    </rPh>
    <rPh sb="3" eb="5">
      <t>ケンサク</t>
    </rPh>
    <phoneticPr fontId="7"/>
  </si>
  <si>
    <t>テーマコード(開)</t>
  </si>
  <si>
    <t>テーマコード(経)</t>
  </si>
  <si>
    <t>テーマコード</t>
  </si>
  <si>
    <t>FI(開)</t>
  </si>
  <si>
    <t>FI(登)</t>
  </si>
  <si>
    <t>FI(経)</t>
  </si>
  <si>
    <t>2H032,2H200</t>
  </si>
  <si>
    <t xml:space="preserve">A61K  7/09       ,A61K  7/11       </t>
  </si>
  <si>
    <t>特開昭56-128814</t>
  </si>
  <si>
    <t>特願2009-528616|ウーデ  ゲゼルシャフト  ミット  ベシュレンクテル  ハフツング,Ｕｈｄｅ  ＧｍｂＨ,ティッセンクルップ　ウーデ　ゲゼルシャフト　ミット　ベシュレンクテル　ハフツング|先行技術調査,特願2009-528608|ウーデ  ゲゼルシャフト  ミット  ベシュレンクテル  ハフツング,Ｕｈｄｅ  ＧｍｂＨ,ティッセンクルップ　ウーデ　ゲゼルシャフト　ミット　ベシュレンクテル　ハフツング|拒絶理由通知;拒絶査定;先行技術調査,特願2002-543601|曽良　カヨ子,曽良  カヨ子|拒絶理由通知;特許査定;審判請求証拠,特願平2-24773|大同特殊鋼株式会社|拒絶理由通知;異議証拠</t>
  </si>
  <si>
    <t>C09D  5/00   120 ,C09D  5/00   PPQA</t>
  </si>
  <si>
    <t xml:space="preserve">H01L 21/58       ,H01L 21/60       </t>
  </si>
  <si>
    <t>2G028,2G016</t>
  </si>
  <si>
    <t>G01R 31/34      F,G01R 27/02      Z</t>
  </si>
  <si>
    <t>4C206,4C076,4H052,4H006</t>
  </si>
  <si>
    <t xml:space="preserve">A61K  9/06       ,A61K 31/17       </t>
  </si>
  <si>
    <t xml:space="preserve">A61K 31/17       ,A61K  9/06       ,C07C126/10       </t>
  </si>
  <si>
    <t xml:space="preserve">A61K 31/70       ,C07H 17/04       </t>
  </si>
  <si>
    <t xml:space="preserve">A01N 25/06       ,C09K  3/30       </t>
  </si>
  <si>
    <t>特開昭59-16533</t>
  </si>
  <si>
    <t xml:space="preserve">B01J  8/08       ,F27B 15/00       ,B01J  6/00   101 </t>
  </si>
  <si>
    <t xml:space="preserve">B01J  6/00   101 ,B01J  8/08       ,F27B 15/00       </t>
  </si>
  <si>
    <t>4C076,4C206,4C201</t>
  </si>
  <si>
    <t xml:space="preserve">A61K  9/06       </t>
  </si>
  <si>
    <t>A61K  9/06   ADZD</t>
  </si>
  <si>
    <t>特許第2580101号</t>
  </si>
  <si>
    <t>2G016,5H611,5H576,5H505</t>
  </si>
  <si>
    <t>1984.03.02</t>
  </si>
  <si>
    <t>1985.09.19</t>
  </si>
  <si>
    <t>G01R  31/34    (2006.01),H02K  11/00    (2006.01),H02P  21/00    (2006.01),H02P  27/04    (2006.01),H02P  27/06    (2006.01)</t>
  </si>
  <si>
    <t xml:space="preserve">G01R 31/34      F,H02K 11/00      U,G01R 31/34       ,G01R 31/34      A,H02P  5/408     A,H02P  5/41   302B,H02K 11/00       </t>
  </si>
  <si>
    <t>2G016BA03,2G016BB01,2G016BB02,2G016BB06,2G016BC05,2G016BD06,2G016BD14,5H611AA01,5H611BB01,5H611BB04,5H611QQ06,5H611QQ07,5H611RR00,5H611TT00,5H611TT01,5H576DD02,5H576DD04,5H576EE01,5H576HA07,5H576HA02,5H576GG04,5H576GG05,5H576JJ04,5H576LL22,5H576LL24,5H576LL40,5H576JJ03,5H576LL29,5H505DD03,5H505DD05,5H505EE41,5H505GG04,5H505GG05,5H505HA08,5H505HA13,5H505JJ03,5H505JJ04,5H505LL22,5H505LL24,5H505LL29,5H505LL40</t>
  </si>
  <si>
    <t>JP2580101B2,JP60183953A</t>
  </si>
  <si>
    <t>奥山　俊昭,藤本　登,松井　孝行</t>
  </si>
  <si>
    <t xml:space="preserve">受付 A7424:代理人辞任届 (1993.08.11) ,受付 A751:印鑑変更届（出願人） (1993.08.11) ,発送 A02:拒絶査定 (1994.03.29) ,受付 A523:手続補正書 (1994.04.28) ,受付 A61:登録料納付 (1996.03.19) </t>
  </si>
  <si>
    <t>特開昭58-072387|東洋電機製造株式会社|拒絶理由通知,特開昭60-183953|株式会社日立製作所|審判請求証拠;審決採用証拠,特開昭57-079469|シ－メンス・アクチエンゲゼルシヤフト,シ－メンス　アクチエンゲゼルシヤフト|審判請求証拠</t>
  </si>
  <si>
    <t>特願2007-9300|株式会社ジェイテクト|拒絶理由通知;拒絶査定,特願2005-135772|富士電機機器制御株式会社,富士電機システムズ株式会社|拒絶理由通知;特許査定,特願2005-77342|株式会社日立製作所,日立ホーム・アンド・ライフ・ソリューション株式会社,日立アプライアンス株式会社|特許査定,特願平11-274892|株式会社安川電機|拒絶理由通知;特許査定,特願平11-115943|株式会社日立製作所|拒絶理由通知;特許査定,特願平6-172269|株式会社日立製作所|拒絶理由通知,特願平6-80805|株式会社明電舎|拒絶理由通知;拒絶査定,特願平6-63672|オーチス　エレベータ　カンパニー,オーチス  エレベータ  カンパニー,ＯＴＩＳ  ＥＬＥＶＡＴＯＲ  ＣＯＭＰＡＮＹ|拒絶理由通知;特許査定,特願平5-253791|東洋電機製造株式会社|拒絶理由通知;特許査定,特願平4-246147|株式会社日立製作所|特許査定,特願平4-40090|東洋電機製造株式会社|拒絶理由通知,特願昭62-116444|日本オ－チス・エレベ－タ株式会社,株式会社明電舎|拒絶理由通知,特願昭61-106469|株式会社日立製作所|拒絶理由通知,特願昭61-59377|富士電機株式会社|拒絶理由通知,特願昭60-252763|株式会社日立製作所|拒絶理由通知,特願昭59-38582|株式会社日立製作所|審判請求証拠;審決採用証拠</t>
  </si>
  <si>
    <t>JP3858284A</t>
  </si>
  <si>
    <t xml:space="preserve">H02K 11/00       ,G01R 31/34       </t>
  </si>
  <si>
    <t>G01R 31/34      A,H02P  5/408     A,H02P  5/41   302B</t>
  </si>
  <si>
    <t xml:space="preserve">C08J  9/16       ,C08J  9/16       ,B29D 27/00   207 </t>
  </si>
  <si>
    <t xml:space="preserve">C08J  9/16       </t>
  </si>
  <si>
    <t xml:space="preserve">F21S  1/00      F,A01K 79/00       </t>
  </si>
  <si>
    <t xml:space="preserve">F02F  5/00      F,F16J  9/26       </t>
  </si>
  <si>
    <t xml:space="preserve">E01C 19/00       ,E02B  7/20       </t>
  </si>
  <si>
    <t xml:space="preserve">E01C 19/48       </t>
  </si>
  <si>
    <t xml:space="preserve">H01L 23/48       </t>
  </si>
  <si>
    <t>H01L 23/50      P,H01L 23/12       ,H01L 23/12      P</t>
  </si>
  <si>
    <t>2F039,2F139</t>
  </si>
  <si>
    <t xml:space="preserve">G01C 15/00       </t>
  </si>
  <si>
    <t>3E070,2E176,2E138,2E140</t>
  </si>
  <si>
    <t xml:space="preserve">E04G 23/08       ,B65D 90/00      M,E04H  7/06       </t>
  </si>
  <si>
    <t>5H269,3F059,4E074,4E062,4E082,3C007,3C269,3C707</t>
  </si>
  <si>
    <t>B23K  9/12   331E,B23K  9/12   340E,B25J  9/02       ,B25J  9/10       ,G05B 19/18      E</t>
  </si>
  <si>
    <t>B23K  9/127  509E,B23K 37/02      B,B25J  9/10       ,B25J  9/16       ,G05B 19/18      H</t>
  </si>
  <si>
    <t xml:space="preserve">A61K 31/045  ADZ ,A61K  9/08       </t>
  </si>
  <si>
    <t>B23H  7/36      Z,B23H  7/26      Z</t>
  </si>
  <si>
    <t>4C076</t>
  </si>
  <si>
    <t>A61K 47/32      B,A61K 47/00   332B</t>
  </si>
  <si>
    <t>C10M141/06       ,A01N 25/00       ,C10M141/06       ,C10M133:06       ,C10M133:16       ,C10M129:40       ,C10N 30:00      Z,C10N 30:16       ,C10N 40:00      Z</t>
  </si>
  <si>
    <t>A01N 25/30       ,A01N 25/34      Z,A01N 33/12   101 ,A01N 37/20       ,C10M129:40       ,C10M133:06       ,C10M133:16       ,C10M141/06       ,C10N 30:00      Z,C10N 30:16       ,C10N 40:00      Z</t>
  </si>
  <si>
    <t>5F004,5F031,5F131</t>
  </si>
  <si>
    <t>H01L 21/302     B,H01L 21/68      A</t>
  </si>
  <si>
    <t>4F042</t>
  </si>
  <si>
    <t xml:space="preserve">G02F  1/133  320 ,G02F  1/13   101 </t>
  </si>
  <si>
    <t xml:space="preserve">H04L 11/18       </t>
  </si>
  <si>
    <t>C07C 69/743      ,A01N 53/00   102A</t>
  </si>
  <si>
    <t xml:space="preserve">A01N 53/00   506Z,C07C 67/10       ,C07C 67/14       ,C07C 69/743      ,C07M  7:00       </t>
  </si>
  <si>
    <t>G04G 15/00      A,G04G 15/00      P,G06F 15/21      L,G11B 15/02   328S</t>
  </si>
  <si>
    <t>3L013,3L211</t>
  </si>
  <si>
    <t>B60H  1/32      E</t>
  </si>
  <si>
    <t xml:space="preserve">A61M  5/32       ,A61M  5/178      ,A61M  5/18       ,A61M  5/32       ,A61M  5/178  800 ,A61M  5/18       </t>
  </si>
  <si>
    <t xml:space="preserve">A61M  5/14   369Z,A61M  5/32       </t>
  </si>
  <si>
    <t>2E176</t>
  </si>
  <si>
    <t>特願2009-238847|菅原  則行,菅原　則行|先行技術調査;特許査定,特願2003-205872|株式会社アマテラ|審判請求証拠,特願平11-205337|富村化学工業株式会社,林　伯芳,林  伯芳|拒絶理由通知;特許査定,特願平8-134317|日本パイオニクス株式会社|拒絶理由通知;拒絶査定</t>
  </si>
  <si>
    <t>C09K  5/00      C,A23L  3/3445     ,A23L  3/37      A,A61L  9/01      E</t>
  </si>
  <si>
    <t xml:space="preserve">A47C  7/00      C,B29C 39/02       ,B32B  5/32       ,B29K 75:00       ,B29L  9:00       </t>
  </si>
  <si>
    <t>特開平2-130988</t>
  </si>
  <si>
    <t>特許第2898643号</t>
  </si>
  <si>
    <t>5F073,5F173,3C082</t>
  </si>
  <si>
    <t>1988.11.11</t>
  </si>
  <si>
    <t>1990.05.18</t>
  </si>
  <si>
    <t>1999.03.12</t>
  </si>
  <si>
    <t>H01S   5/00    (2006.01),H01S   5/042   (2006.01)</t>
  </si>
  <si>
    <t xml:space="preserve">H01S  3/18       ,H01S  3/19       ,H01S  5/00       ,H01S  5/042  612 ,B82Y 20/00       </t>
  </si>
  <si>
    <t>5F073AA02,5F073AA55,5F073AA61,5F073AA74,5F073AB16,5F073BA02,5F073BA06,5F073CA12,5F073CA13,5F073CA15,5F073CB07,5F073CB19,5F073DA35,5F073EA02,5F173AA01,5F173AF04,5F173AF43,5F173AF58,5F173AG12,5F173AG21,5F173AH14,5F173AH41,5F173AH49,5F173AR02,5F173AR82,5F173AJ45</t>
  </si>
  <si>
    <t>JP2130988A,JP2898643B2,JP10084170A,JP3041381B2,JP3033717B2,JPH1070342A</t>
  </si>
  <si>
    <t>イアン・ジョン・マーガットロイド,牧野　俊彦</t>
  </si>
  <si>
    <t xml:space="preserve">発送 A02:拒絶査定 (1997.06.10) ,受付 A523:手続補正書 (1997.08.12) ,受付 A61:登録料納付 (1999.03.04) ,受付 A831:刊行物等提出書 (2011.11.07) ,受付 A831:刊行物等提出書 (2011.11.08) </t>
  </si>
  <si>
    <t>特開昭63-029988|株式会社東芝|拒絶理由通知,特開昭61-032590|日本電信電話株式会社|拒絶理由通知,特公平07-105552|富士通株式会社|異議証拠,特開平02-130988|古河電気工業株式会社|審判請求証拠,JPN3011001314|審判請求証拠,JPN3011001315|審判請求証拠,JPN3011001316|審判請求証拠,JPN3011001317|審判請求証拠,JPN3011001318|審判請求証拠,JPN3011001319|審判請求証拠</t>
  </si>
  <si>
    <t>Ｌｏｗ　Ｔｈｒｅｓｈｏｌｄ，　Ｈｉｇｈ　Ｑｕａｎｔｕｍ　Ｅｆｆｉｃｉｅｎｃｙ，　Ｈｉｇｈ　Ｓｐｅｅｄ　Ｓｔｒａｉｎ　Ｃｏｍｐｅｎｓａｔｅｄ　Ｍｕｌｔｉ　Ｑｕａｎｔｕｍ　Ｗｅｌｌ　Ｌａｓｅｒｓ,ＩＰＲＭ’９４　ＷＰ２２,Ｂａｎｄ－Ｓｔｒｕｃｔｕｒｅ　Ｅｎｇｉｎｅｅｒｉｎｇ　ｆｏｒ　Ｌｏｗ－Ｔｈｒｅｓｈｏｌｄ　Ｈｉｇｈ－Ｅｆｆｉｃｉｅｎｃｙ　Ｓｅｍｉｃｏｎｄｕｃｔｏｒ　Ｌａｓｅｒｓ,ＥＬＥＣＴＲＯＮＩＣＳ　ＬＥＴＴＥＲＳ,Ｇｒｏｗｔｈ　ａｎｄ　Ｃｈａｒａｃｔｅｒｉｚａｔｉｏｎ　ｏｆ　Ｉｎｘ　Ｇａ１＿ｘＡｓ／ＩｎｙＧａ１＿ｙＡｓ　ｓｔｒａｉｎｅｄ－ｌａｙｅｒ　ｓｕｐｅｒｌａｔｔｉｃｅ　ｏｎ　ＩｎＰ　ｓｕｂｓｔｒａｔｅ,ＪＡＰＡＮＥＳＥ　ＪＯＵＲＮＡＬ　ＯＦ　ＡＰＰＬＩＥＤ　ＰＨＹＳＩＣＳ,特許第２８９８６４３号,見解書,半導体レーザの概要,半導体レーザの基礎,面発光レーザとその特性,半導体レーザ</t>
  </si>
  <si>
    <t>特願昭63-285549|古河電気工業株式会社|審判請求証拠,特願平10-173368|日本電気株式会社|拒絶理由通知,特願平9-20536|日本電気株式会社|拒絶理由通知,特願平7-185214|松下電器産業株式会社|拒絶理由通知,特願平7-160322|株式会社東芝|拒絶理由通知;拒絶査定,特願平6-271860|ベル　コミュニケーションズ　リサーチ　インコーポレーテッド,テルコーディア　テクノロジーズ、インコーポレーテッド|拒絶理由通知,特願平6-187721|ソニー株式会社|拒絶理由通知,特願平6-38232|松下電器産業株式会社|拒絶理由通知,特願平5-334514|インターナショナル・ビジネス・マシーンズ・コーポレイション,インターナショナル・ビジネス・マシーンズ・コーポレーション,インタ―ナショナル・ビジネス・マシ―ンズ・コ―ポレイション|拒絶理由通知,特願平5-24042|日本電気株式会社|拒絶理由通知;異議証拠,特願平5-12291|松下電器産業株式会社|異議証拠,特願平4-279701|日本電信電話株式会社|拒絶理由通知,特願平4-240606|日本電信電話株式会社|拒絶理由通知,特願平3-355149|株式会社フジクラ|拒絶理由通知,特願平3-220613|株式会社東芝|拒絶理由通知,特願平3-213227|ユニフェーズ　オプト　ホールディングズ　インク,ジェイディーエス　ユニフェイズ　コーポレーション|拒絶理由通知,特願平3-196339|日本電気株式会社|拒絶理由通知,特願平3-186174|関西日本電気株式会社,ＮＥＣセミコンダクターズ関西株式会社|拒絶理由通知,特願平3-151407|松下電器産業株式会社|拒絶理由通知,特願平3-96387|古河電気工業株式会社|拒絶理由通知,特願平3-70393|アメリカン　テレフォン　アンド　テレグラフ　カムパニー,エイ・ティ・アンド・ティ・コーポレーション|拒絶理由通知,特願平2-416935|日本電気株式会社|拒絶理由通知,特願平2-402251|住友電気工業株式会社|拒絶理由通知,特願平2-276290|株式会社日立製作所,日本オプネクスト株式会社|拒絶理由通知;異議証拠,特願平2-250743|住友電気工業株式会社|拒絶理由通知,特願平2-160108|日本電気株式会社|拒絶理由通知,特願平2-160106|日本電気株式会社|拒絶理由通知,特願平1-136021|株式会社日立製作所|拒絶理由通知</t>
  </si>
  <si>
    <t>JP28554988A,JP21669397A,JP21669497A</t>
  </si>
  <si>
    <t xml:space="preserve">H01S  3/18       </t>
  </si>
  <si>
    <t xml:space="preserve">H04L 12/40   801 ,G06F 13/00   351A,H04L 11/00   321 </t>
  </si>
  <si>
    <t xml:space="preserve">G06F 13/00   351 ,H04L 11/00   321 </t>
  </si>
  <si>
    <t>G11B 15/02   328S,H04B  1/06      A,H04N  5/44      D</t>
  </si>
  <si>
    <t>G11B 15/02   328S</t>
  </si>
  <si>
    <t>C12N  5/06       ,C12N  5/00      E</t>
  </si>
  <si>
    <t>5G067</t>
  </si>
  <si>
    <t>H05F  3/04      C,H05F  3/04      C</t>
  </si>
  <si>
    <t>4C047</t>
  </si>
  <si>
    <t>A61J  3/06      P,A61J  3/06      P</t>
  </si>
  <si>
    <t>A47J 36/02      B,F24C 15/00      B,F24C 15/10      C</t>
  </si>
  <si>
    <t>特開平3-103595</t>
  </si>
  <si>
    <t>特許第2138035号</t>
  </si>
  <si>
    <t>2D006,2D054</t>
  </si>
  <si>
    <t>1989.09.14</t>
  </si>
  <si>
    <t>佐藤工業株式会社,マック株式会社</t>
  </si>
  <si>
    <t>1991.04.30</t>
  </si>
  <si>
    <t>1998.08.28</t>
  </si>
  <si>
    <t>E21D  20/00    (2006.01),E21D   9/00    (2006.01)</t>
  </si>
  <si>
    <t>E21D 20/00      Z,E21D  9/00      Z</t>
  </si>
  <si>
    <t>JP3103595A,JP7103770B</t>
  </si>
  <si>
    <t>松木　宏彰,伊藤　光雄,星野　孝則,目時　康男,金子　政史</t>
  </si>
  <si>
    <t xml:space="preserve">発送 A205:副本送達（申立人宛） (1998.07.14) ,発送 A205:副本送達（申立人宛） (1998.07.14) ,発送 A205:副本送達（申立人宛） (1998.07.14) ,発送 A205:副本送達（申立人宛） (1998.07.14) ,受付 A61:登録料納付 (1998.08.03) </t>
  </si>
  <si>
    <t>特公昭50-017265|株式会社東芝,東京芝浦電気株式会社|拒絶理由通知,特開昭61-283811|大成建設株式会社|異議証拠,特開昭62-289717|清水建設株式会社|異議証拠,特開昭61-262611|株式会社フジタ|異議証拠;審判請求証拠,特開昭02-232499|異議証拠,特開平02-210213|大成建設株式会社|異議証拠</t>
  </si>
  <si>
    <t>特願2004-155428|株式会社演算工房|審判請求証拠,特願2003-126919|株式会社ソキア,株式会社　ソキア・トプコン|拒絶理由通知,特願2000-358933|株式会社熊谷組,株式会社　アドテクニカルセンター,株式会社三井三池製作所|拒絶理由通知;拒絶査定,特願平11-316558|関西工事測量株式会社,有限会社関工システム開発|拒絶理由通知,特願平10-259703|株式会社大林組|特許査定,特願平7-154957|株式会社ソキア,株式会社ソキア・トプコン|特許査定,特願平7-154956|株式会社ソキア,株式会社ソキア・トプコン|特許査定,特願平6-293563|清水建設株式会社|特許査定,特願平5-320584|清水建設株式会社|拒絶理由通知;特許査定,特願平2-402603|株式会社ソキア|拒絶理由通知</t>
  </si>
  <si>
    <t>JP23874889A</t>
  </si>
  <si>
    <t>E21D  9/00      Z,E21D 20/00      Z</t>
  </si>
  <si>
    <t>特開平3-118690</t>
  </si>
  <si>
    <t>特許第3001591号</t>
  </si>
  <si>
    <t>1989.09.30</t>
  </si>
  <si>
    <t>1991.05.21</t>
  </si>
  <si>
    <t>G07F   7/08    (2006.01),G07F  17/00    (2006.01),H04Q   9/00    (2006.01)</t>
  </si>
  <si>
    <t>G07F  7/08      S,G07F 17/00      Z,H04Q  9/00   301B</t>
  </si>
  <si>
    <t>3E048AA10,3E048BA01,3E048BA07,3E044AA20,3E044BA01,3E044BA04,3E044CA02,3E044CB03,3E044DA03,3E044DB12,3E044DC06,3E044DE01,3E044EA20,3E044FA01,3E044FA12,3E044FA20,3E044FB01,3E044FB17,3E044FB20,5K048AA08,5K048BA01,5K048DC01,5K048DC03,5K048DC07,5K048HA02</t>
  </si>
  <si>
    <t>JP3001591B2,JP3118690A</t>
  </si>
  <si>
    <t xml:space="preserve">受付 A781:上申書 (1999.03.31) ,発送 A131:拒絶理由通知書 (1999.07.13) ,受付 A523:手続補正書 (1999.08.23) ,発送 A01:特許査定 (1999.10.26) ,受付 A61:登録料納付 (1999.11.02) </t>
  </si>
  <si>
    <t>特開昭62-022991|株式会社東芝|拒絶理由通知,特表昭61-500192|アビコム　インタ－ナシヨナル，インコ－ポレイテツド|拒絶理由通知,特開昭62-011991|富士電機株式会社|拒絶理由通知,特開平01-125087|株式会社東芝,東芝エー・ブイ・イー株式会社|審判請求証拠,特開平01-166642|日本電信電話株式会社|審判請求証拠,特開平01-190150|日本電信電話株式会社|審判請求証拠,特開昭62-277681|宇部興産株式会社|審判請求証拠,特開昭62-115948|ブラザー工業株式会社|審判請求証拠,特開昭59-226993|ブラザー工業株式会社|審判請求証拠,特開平01-215191|日本電気ホームエレクトロニクス株式会社|審判請求証拠,特開昭63-153980|松下電器産業株式会社|審判請求証拠,特開昭62-173873|株式会社東芝,東芝エー・ブイ・イー株式会社|審判請求証拠</t>
  </si>
  <si>
    <t>特願2000-191945|株式会社マスターマインド|拒絶理由通知;拒絶査定,特願2008-9555|ソニー株式会社|先行技術調査;特許査定,特願2003-22882|パーク，キュ，ジン|先行技術調査,特願平11-508466|パク、キュ　ジン|拒絶理由通知;拒絶査定,特願平6-150721|ソニー株式会社|拒絶理由通知;拒絶査定;特許査定,特願平6-143966|株式会社ケンウッド|拒絶理由通知,特願平6-134063|ソニー株式会社|拒絶理由通知;拒絶査定,特願平4-300954|株式会社日立製作所|拒絶理由通知</t>
  </si>
  <si>
    <t>JP25682589A</t>
  </si>
  <si>
    <t>G07F 17/00      Z,G07F  7/08       ,G07F  7/08      S,G07F 17/00      Z,G06F 15/74   330D,G07F  7/08   914 ,H04Q  9/00   301B,G07F  7/08      S</t>
  </si>
  <si>
    <t>G07F 17/00      Z,G07F  7/08      S</t>
  </si>
  <si>
    <t>5F031,5F131</t>
  </si>
  <si>
    <t>2E168,3B116,2E177,2E150</t>
  </si>
  <si>
    <t xml:space="preserve">E04G 19/00       ,B08B  1/02       </t>
  </si>
  <si>
    <t>G11B 21/21   101Q,G11B 21/21   101L</t>
  </si>
  <si>
    <t xml:space="preserve">A61K  7/13       </t>
  </si>
  <si>
    <t>B25J  9/06      D,H01L 21/68      A</t>
  </si>
  <si>
    <t xml:space="preserve">B25J  9/06      D,B25J 21/00       </t>
  </si>
  <si>
    <t>特開平4-120319</t>
  </si>
  <si>
    <t>特許第2008978号</t>
  </si>
  <si>
    <t>1990.09.12</t>
  </si>
  <si>
    <t>1992.04.21</t>
  </si>
  <si>
    <t>1996.01.11</t>
  </si>
  <si>
    <t>E02F   3/30    (2006.01),B66D   3/00    (2006.01)</t>
  </si>
  <si>
    <t xml:space="preserve">E02F  3/30      E,B66D  3/00       </t>
  </si>
  <si>
    <t>JP2008978C,JP4120319A,JP7033682B</t>
  </si>
  <si>
    <t xml:space="preserve">受付 A7D2:一括住所変更届（代理人） (1992.08.20) ,発送 A15:出願公告の決定 (1994.12.13) ,発送 A01:特許査定 (1995.09.26) ,受付 A61:登録料納付 (1995.10.05) ,受付 A731:住所変更届（出願人） (1995.10.05) </t>
  </si>
  <si>
    <t>特開平02-144415|リコー建設株式会社|審判請求証拠,特開昭61-176703|日立建機株式会社,日本鋪道株式会社|審判請求証拠,実公昭46-005886|タ゛イハツテ゛イ－セ゛ル@@カフ゛シキカ゛イシヤ|審判請求証拠,実公昭35-007654|審判請求証拠,実公昭45-032029|タ゛イハツテ゛イ－セ゛ル@@カフ゛シキカ゛イシヤ|審判請求証拠</t>
  </si>
  <si>
    <t>特願2006-289794|岡本  俊仁,岡本　俊仁|特許査定,特願2006-11455|有限会社サカテック,株式会社ケイエフ,福永  大作,福永　大作,株式会社サカテック|特許査定,特願2006-11435|有限会社サカテック,株式会社ケイエフ,福永  大作,株式会社サカテック,福永　大作|特許査定,特願2003-3989|日特建設株式会社|拒絶理由通知;拒絶査定,特願2000-84949|鉱研工業株式会社|拒絶理由通知;拒絶査定,特願平10-299084|岡本　俊仁|拒絶理由通知;特許査定,特願平10-267240|岡本　俊仁|特許査定,特願平10-239880|ライト工業株式会社|拒絶理由通知;特許査定,特願平9-85883|東急建設株式会社|拒絶理由通知;拒絶査定,特願平9-59565|日立建機株式会社|特許査定,特願平9-59552|北砕工業株式会社,日立建機株式会社|特許査定</t>
  </si>
  <si>
    <t>JP24180590A</t>
  </si>
  <si>
    <t>特開平4-131469</t>
  </si>
  <si>
    <t>特許第2012400号</t>
  </si>
  <si>
    <t>1990.09.20</t>
  </si>
  <si>
    <t>1992.05.06</t>
  </si>
  <si>
    <t>1996.02.02</t>
  </si>
  <si>
    <t>2E176AA01,2E176DD61,2E176DD64</t>
  </si>
  <si>
    <t>JP2012400C,JP4131469A,JP7030637B</t>
  </si>
  <si>
    <t>無効審判の確定による抹消</t>
  </si>
  <si>
    <t xml:space="preserve">受付 A523:手続補正書 (1994.10.05) ,受付 A53:意見書 (1994.10.05) ,発送 A15:出願公告の決定 (1994.12.06) ,発送 A01:特許査定 (1995.09.26) ,受付 A61:登録料納付 (1995.10.16) </t>
  </si>
  <si>
    <t>特開平02-024455|株式会社大林組|拒絶理由通知;審判請求証拠,特開昭62-041870|日本鋼管株式会社,日本鋼管工事株式会社|審判請求証拠,特開昭53-087533|三菱重工業株式会社|審判請求証拠,特開昭61-179965|積水化学工業株式会社|審判請求証拠</t>
  </si>
  <si>
    <t>特願2009-134547|鹿島建設株式会社|拒絶理由通知;特許査定,特願2007-314039|鹿島建設株式会社|特許査定,特願2007-314037|鹿島建設株式会社|拒絶理由通知;特許査定,特願2006-272537|ベステラ株式会社|拒絶理由通知;特許査定,特願2001-238802|シンコー株式会社|拒絶理由通知;特許査定,特願平9-123952|積水ハウス株式会社|拒絶理由通知;拒絶査定</t>
  </si>
  <si>
    <t>JP25357590A</t>
  </si>
  <si>
    <t>4J039,4H056,4J037</t>
  </si>
  <si>
    <t xml:space="preserve">C09D 11/00   PSZ ,C09D 11/02   PTFA,C09D 11/02   PTGB,C09D 11/02   PTHC,C09D 11/10   PTN </t>
  </si>
  <si>
    <t xml:space="preserve">C09D 11/00       ,C09B 67/20      F,C09C  3/10       </t>
  </si>
  <si>
    <t>特開平4-242695</t>
  </si>
  <si>
    <t>特許第2778841号</t>
  </si>
  <si>
    <t>3B155</t>
  </si>
  <si>
    <t>1990.12.28</t>
  </si>
  <si>
    <t>東芝コンシューマエレクトロニクス・ホールディングス株式会社,東芝ホームアプライアンス株式会社,株式会社東芝</t>
  </si>
  <si>
    <t>1992.08.31</t>
  </si>
  <si>
    <t>1998.05.08</t>
  </si>
  <si>
    <t>D06F  21/00    (2006.01),D06F  33/02    (2006.01),D06F  39/08    (2006.01)</t>
  </si>
  <si>
    <t>D06F 21/00       ,D06F 33/02      L,D06F 33/02      N,D06F 33/02      P,D06F 39/08   301Q</t>
  </si>
  <si>
    <t>3B155AA01,3B155BA08,3B155BA29,3B155CA06,3B155CA16,3B155CB06,3B155JC04,3B155JC06,3B155JC07,3B155JC16,3B155KA02,3B155KB27,3B155LA11,3B155LA14,3B155LB16,3B155LB31,3B155LC28,3B155LC33,3B155MA06,3B155MA08,3B155MA01</t>
  </si>
  <si>
    <t>JP2778841B2,JP4242695A</t>
  </si>
  <si>
    <t xml:space="preserve">受付 A861:ファイル記録事項の閲覧（縦覧）請求書 (2005.01.11) ,受付 A861:ファイル記録事項の閲覧（縦覧）請求書 (2008.11.18) ,受付 A861:ファイル記録事項の閲覧（縦覧）請求書 (2008.11.19) ,受付 A861:ファイル記録事項の閲覧（縦覧）請求書 (2009.12.02) ,受付 A861:ファイル記録事項の閲覧（縦覧）請求書 (2010.02.15) </t>
  </si>
  <si>
    <t>特開平01-115397|日本建鐵株式会社,三菱電機株式会社|拒絶理由通知,特開昭61-238295|株式会社東芝|拒絶理由通知,特開平02-255185|松下電器産業株式会社|拒絶理由通知,JPN3009000169|審判請求証拠,JPN3009000900|審判請求証拠,JPN3009000901|審判請求証拠,JPN3009000902|審判請求証拠,JPN3009000903|審判請求証拠,JPN3009000904|審判請求証拠,JPN3009000905|審判請求証拠,JPN3009000906|審判請求証拠,特開昭63-092385|株式会社東芝|審判請求証拠,特開昭59-091944|フランク・ダブリユ・アナスタシオ,ウイリアム　アール．プライス,フランク　ダブリユ　アナスタシオ,ウイリアム　ア―ル　プライス|審判請求証拠</t>
  </si>
  <si>
    <t>日立全自動洗濯機　ＫＷ－７０Ｒ１　サービスブック　電化,サービスブック　日立全自動洗濯機　ＫＷ－７０Ｒ１,電波新聞,読売新聞,電波新聞,電波新聞,平成２年１１月１６日付け　ＫＷ－７０Ｒ１（ＧＲ）納品書・保証書,日立全自動洗濯機　ＫＷ－７０Ｒ１　取扱説明書</t>
  </si>
  <si>
    <t>特願2000-197457|三洋電機株式会社|拒絶理由通知;特許査定,特願平8-137118|三洋電機株式会社|拒絶理由通知;特許査定</t>
  </si>
  <si>
    <t>JP41737190A</t>
  </si>
  <si>
    <t>D06F 33/02      N,D06F 21/00       ,D06F 33/02      L,D06F 33/02      P,D06F 39/08   301Q</t>
  </si>
  <si>
    <t>特表平5-500621,WO91/004065</t>
  </si>
  <si>
    <t>特願2008-505695|ユニトラクト  シリンジ  プロプライエタリイ  リミテッド,ＵＮＩＴＲＡＣＴ  ＳＹＲＩＮＧＥ  ＰＴＹ  ＬＴＤ,ユニトラクト　シリンジ　プロプライエタリイ　リミテッド|拒絶理由通知;特許査定,特願2009-509655|セーフショット  テクノロジーズ  リミテッド  ライアビリティ  カンパニー,ＳＡＦＥＳＨＯＴ  ＴＥＣＨＮＯＬＯＧＩＥＳ，ＬＬＣ,セーフショット　テクノロジーズ　リミテッド　ライアビリティ　カンパニー|拒絶理由通知;拒絶査定;特許査定,特願2008-87270|リウ、ウェンジェ,ＬＩＵ  ＷＥＮＪＩＥ|先行技術調査;特許査定,特願2006-536115|プラステ  アンヴェスティスマン,プラステ　アンヴェスティスマン|拒絶理由通知;先行技術調査;拒絶査定,特願2004-276090|▲イ▼▲タイ▼科技股▲分▼有限公司|拒絶理由通知;拒絶査定,特願2003-570924|ヴァン  ダイク、ルイス  アール．,ＶＡＮ  ＤＹＫＥ，Ｌｅｗｉｓ  Ｒ．,ヴァン　ダイク、ルイス　アール．|拒絶理由通知;特許査定,特願平6-280754|フェイズ・メディカル・インコーポレーテッド|審判請求証拠</t>
  </si>
  <si>
    <t xml:space="preserve">A61M  5/315      ,A61M  5/32       </t>
  </si>
  <si>
    <t>特開平4-305504</t>
  </si>
  <si>
    <t>特許第2006210号</t>
  </si>
  <si>
    <t>4H011</t>
  </si>
  <si>
    <t>1991.03.30</t>
  </si>
  <si>
    <t>1992.10.28</t>
  </si>
  <si>
    <t>A01N  25/04    (2006.01),A01N  25/10    (2006.01),A01N  25/32    (2006.01),A01N  31/02    (2006.01)</t>
  </si>
  <si>
    <t xml:space="preserve">A01N 25/04   103 ,A01N 25/10       ,A01N 25/32       ,A01N 31/02       </t>
  </si>
  <si>
    <t>4H011AA01,4H011AA02,4H011BA01,4H011BA06,4H011BB03,4H011BB04,4H011BB06,4H011BB08,4H011BC04,4H011BC18,4H011BC19,4H011DA17,4H011DF03,4H011DF04,4H011DG01,4H011DG05,4H011DG07,4H011DH02,4H011DH19</t>
  </si>
  <si>
    <t>JP2006210C,JP4305504A,JP7029884B</t>
  </si>
  <si>
    <t>三島　博文,榊原　清生</t>
  </si>
  <si>
    <t xml:space="preserve">受付 A861:ファイル記録事項の閲覧（縦覧）請求書 (2009.12.14) ,受付 A861:ファイル記録事項の閲覧（縦覧）請求書 (2010.03.17) ,受付 A861:ファイル記録事項の閲覧（縦覧）請求書 (2010.04.23) ,受付 A861:ファイル記録事項の閲覧（縦覧）請求書 (2010.08.11) ,受付 A861:ファイル記録事項の閲覧（縦覧）請求書 (2010.08.21) </t>
  </si>
  <si>
    <t>JPN3009000898|審判請求証拠,JPN3009000899|審判請求証拠,特開昭62-106012|カルゴン　ヴェスタル　ラボラトリーズ，インコーポレーテッド,カルゴン　コ－ポレ－シヨン,ステリス　インコーポレーテッド|審判請求証拠,特開昭60-061518|久光製薬株式会社|審判請求証拠,特開昭62-041645|ヒューレット・パッカード・カンパニー,横河・ヒユ－レツト・パツカ－ド株式会社,ヒュ―レット・パッカ―ド・カンパニ―|審判請求証拠</t>
  </si>
  <si>
    <t>医薬品の開発　１２巻－製剤素材［Ｉ］,廣川　薬科学大辞典</t>
  </si>
  <si>
    <t>特願2004-340497|エコラボ株式会社|拒絶理由通知;特許査定,特願2006-309375|丸石製薬株式会社|先行技術調査;特許査定,特願2000-583486|ザ、プロクター、エンド、ギャンブル、カンパニー,ザ　プロクター　アンド　ギャンブル　カンパニー|拒絶理由通知;拒絶査定,特願平11-48717|エシコン・インコーポレイテッド,ＥＴＨＩＣＯＮ，  ＩＮＣＯＲＰＯＲＡＴＥＤ|拒絶理由通知;特許査定,特願平10-264740|清水化学株式会社|先行技術調査;特許査定,特願平10-107255|花王株式会社|拒絶理由通知;拒絶査定,特願平10-25005|株式会社アルボース|拒絶理由通知;拒絶査定,特願平9-186038|株式会社　ゼロ|拒絶理由通知;拒絶査定,特願平8-356994|株式会社コーセー|拒絶理由通知;特許査定,特願平5-92594|大塚化学株式会社|拒絶理由通知;拒絶査定</t>
  </si>
  <si>
    <t>JP9099591A</t>
  </si>
  <si>
    <t xml:space="preserve">A01N 31/02       ,A01N 25/04   103 ,A01N 25/10       ,A01N 25/32       </t>
  </si>
  <si>
    <t>A63B 37/00      F</t>
  </si>
  <si>
    <t>AU626494B2,AU7386691A,CA2038180A1,CA2038180C,CN1055677A,EP0449451A1,FI95662B,FI95662C,FI911552A,FI911552A0,IE911043A1,JPH0568833A,KR930010762B1,NO178365B,NO178365C,NO911003A,NO911003D0,NZ237419A,TR25629A,US5156657A,ZA9101857A</t>
  </si>
  <si>
    <t>AU626494B2,AU7386691A,CA2038180A1,CA2038180C,CN1055677A,EP0449451A1,FI95662B,FI95662C,FI911552A,FI911552A0,IE911043A1,JPH0568833A,KR930010762B1,NO178365B,NO178365C,NO911003A,NO911003D0,NZ237419A,TR25629A,ZA9101857A</t>
  </si>
  <si>
    <t>5F045,5F004,5F031,5F131</t>
  </si>
  <si>
    <t>H01L 21/205      ,H01L 21/68      A,H01L 21/302     D</t>
  </si>
  <si>
    <t>G11B  5/60      C,G11B  5/29      A,G11B  5/31      H</t>
  </si>
  <si>
    <t xml:space="preserve">C01B 39/22       </t>
  </si>
  <si>
    <t>2B121,4C080,4H011</t>
  </si>
  <si>
    <t xml:space="preserve">A01M  1/20      E,A01N 25/18   101 ,A61L  9/03       ,A61L  9/12       </t>
  </si>
  <si>
    <t>5B049,5F031,5H269,3C100,3F029,3F500,5F131</t>
  </si>
  <si>
    <t>特開平5-73659</t>
  </si>
  <si>
    <t>特許第2770097号</t>
  </si>
  <si>
    <t>2C032,5B046,5B050</t>
  </si>
  <si>
    <t>1992.03.05</t>
  </si>
  <si>
    <t>ＪＰ９１１５２０５５(1991.06.24)</t>
  </si>
  <si>
    <t>1993.03.26</t>
  </si>
  <si>
    <t>1998.04.17</t>
  </si>
  <si>
    <t>G09B  29/00    (2006.01),G06F  17/50    (2006.01),G06T  11/60    (2006.01)</t>
  </si>
  <si>
    <t xml:space="preserve">G06F 15/60   350D,G06F 15/62   335 ,G09B 29/00       ,G06F 15/60   602H,G06F 17/50   602H,G06T 11/60   300 </t>
  </si>
  <si>
    <t>5B046DA01,5B046EA07,5B046GA01,5B046GA02,5B050AA07,5B050BA17,5B050CA07,5B050DA06,5B050EA13,5B050FA03,2C032GA03,2C032GA06,2C032GA15,2C032GC03,2C032GC07,2C032HA02,2C032HA03,2C032HA11,2C032HB06,2C032HB11,2C032HB12,2C032HC21,2C032HC24</t>
  </si>
  <si>
    <t>AU3403193A,AU663566B2,DE69329565D1,DE69329565T2,EP0559294A2,EP0559294B1,GB2266024A,GB2266024B,GB9304520D0,JP2770097B2,JP5073659A,JPH08106530A,KR0156270B1,US5377102A</t>
  </si>
  <si>
    <t xml:space="preserve">受付 A861:ファイル記録事項の閲覧（縦覧）請求書 (2005.08.19) ,受付 A861:ファイル記録事項の閲覧（縦覧）請求書 (2006.03.14) ,受付 A861:ファイル記録事項の閲覧（縦覧）請求書 (2006.06.12) ,受付 A861:ファイル記録事項の閲覧（縦覧）請求書 (2007.02.13) ,受付 A861:ファイル記録事項の閲覧（縦覧）請求書 (2010.02.03) </t>
  </si>
  <si>
    <t>特開昭63-239564|富士電機株式会社,富士ファコム制御株式会社|拒絶理由通知,特開昭62-058375|日本電気株式会社|拒絶理由通知,特開昭61-139892|株式会社東芝|拒絶理由通知,特開平02-146681|富士通株式会社|異議証拠,特開昭63-044278|日本電信電話株式会社|異議証拠,特開平05-073659|西石垣　見治,株式会社ペンタくん|審判請求証拠,JPN3006000496|審判請求証拠,JPN3006000497|審判請求証拠,JPN3006000498|審判請求証拠,JPN3006000499|審判請求証拠,JPN3006000500|審判請求証拠,JPN3006000501|審判請求証拠,JPN3006000502|審判請求証拠,JPN3006000503|審判請求証拠,JPN3006000504|審判請求証拠,JPN3006000505|審判請求証拠,特開平03-171378|日本電気株式会社|審判請求証拠,特開平01-282685|富士通株式会社|審判請求証拠,JPN3006000506|審判請求証拠,JPN3006000507|審判請求証拠,JPN3006000508|審判請求証拠,JPN3006000509|審判請求証拠,JPN3006000510|審判請求証拠,JPN3006000511|審判請求証拠,JPN3006000512|審判請求証拠,JPN3006000513|審判請求証拠,JPN3006000514|審判請求証拠,JPN3006000515|審判請求証拠,JPN3006000516|審判請求証拠,JPN3006000517|審判請求証拠,JPN3006000518|審判請求証拠,JPN3006000519|審判請求証拠,JPN3006000520|審判請求証拠,JPN3006000521|審判請求証拠,JPN3006000522|審判請求証拠,JPN3006000523|審判請求証拠,JPN3006000524|審判請求証拠,JPN3006000525|審判請求証拠</t>
  </si>
  <si>
    <t>ＡＲＣ／ＩＮＦＯ　Ｕｓｅｒｓ　Ｇｕｉｄｅ，　Ｖｅｒ．５,ＡＲＣ／ＩＮＦＯ　Ｕｓｅｒｓ　Ｍａｎｕａｌ　Ｖｅｒ．３,ＡＲＣＥＤＩＴ　Ｕｓｅｒｓ　Ｍａｎｕａｌ　Ｖｅｒ．３,第２章　マッピングシステムの適応分野,地図情報システム入門,Ｐｒｅｐｒｏｃｅｓｓｉｎｇ,Ｇｅｏｇｒａｐｈｉｃ　Ｉｎｆｏｒｍａｔｉｏｎ　Ｓｙｓｔｅｍｓ　Ａｎ　Ｉｎｔｒｏｄｕｃｔｉｏｎ,データの前処理,甲４号証の翻訳　「入門地理情報システム」,第１４章　標準化,コンピューター・マッピング入門,７．地図情報の入力工程,沖縄県森林情報システム御提案書,統合化地理情報システム（３）図形認識機能をもった図形入力エディタ,情報処理学会第３４回全国大会論文集（３）,情報処理学会第３３回全国大会論文集　（２）,第１編　ディジタルマッピングの技術,ディジタルマッピング,自動入力図面のヒューマンフレンドリーな会話形修正システム,情報処理学会第３５回全国大会論文集（３）,第１章　地図情報の数学的取扱い,地理情報の処理,Ｅｆｆｉｃｉｅｎｔ　ｄｉｇｉｔｉｚｉｎｇ　ｆｏｒ　ｅｒｒｏｒ　ｄｅｔｅｃｔｉｏｎ　ａｎｄ　ｅｄｉｔｉｎｇ,Ｉｎｔｒｏｄｕｃｔｏｒｙ　ｒｅａｄｉｎｇｓ　ｉｎ　Ｇｅｏｇｒａｐｈｉｃ　Ｉｎｆｏｒｍａｔｉｏｎ　Ｓｙｓｔｅｍｓ,解析機能に優れた地理情報システムＡＲＣ／ＩＮＦＯ,ＰＩＸＥＬ,土地管理から計画策定支援まで地理情報システムＷＩＮＧ,ＰＩＸＥＬ,ＮＩＧＥＭＩＳ　日本語版　Ｖｅｒｓｉｏｎ１．２,地理情報システムの原理,平成１７年（ワ）第１６７０６号訴状,発明者西石垣氏のプロフィール,「地図データ作成方法及びその装置」に関する基本特許確定のお知らせ,特許権者であるエン企画からの警告状,平成１５年１２月１２日に丸石デジタル株式会社及び西石垣氏がパスコ宛に内容証明郵便で送付した通知書,本件特許（特許第２７７００９７号）の登録原簿,子会社における固定資産（特許権）及び専用実施権の取得に関するお知らせ,丸石デジタルが本件特許を取得したことのお知らせ,子会社設立に関するお知らせ,丸石デジタル設立のお知らせ,子会社の取得に関するお知らせ,プライムシステムが滋賀丸石自転車を子会社にしたお知らせ,社名（商号）変更のご連絡,滋賀丸石自転車が丸石サイクルと社名変更する通知,平成１１年（ワ）第１７８号事件原告準備書面（１）,平成１４年（ネ）第３１号控訴事件原告準備書面（１）,平成１０年１月２９日付手続補正書</t>
  </si>
  <si>
    <t>特願平11-242101|日本総合システム株式会社|拒絶理由通知;特許査定,特願平8-43097|株式会社日本ソフトウエアプロダクツ|拒絶理由通知,特願平7-93014|新日本製鐵株式会社,新日鉄ソリューションズ株式会社,ペグレ・セミコンダクターズ・リミテッド・ライアビリティ・カンパニー|特許査定,特願平5-63551|日本電信電話株式会社|拒絶理由通知;拒絶査定,特願平4-48706|西石垣　見治,株式会社ペンタくん|審判請求証拠</t>
  </si>
  <si>
    <t>AU3403193A,DE69329565A,DE69329565T,EP93200751A,GB9304520A,JP4870692A,JP27405195A,KR930003337A,US2598493A</t>
  </si>
  <si>
    <t>JP4870692A,JP27405195A</t>
  </si>
  <si>
    <t>JP2770097B2,JP5073659A,JPH08106530A</t>
  </si>
  <si>
    <t xml:space="preserve">G06F 15/60   350D,G06F 15/62   335 ,G09B 29/00       </t>
  </si>
  <si>
    <t xml:space="preserve">C08L 87/00       ,C08J  3/20      Z,C08J  5/00       ,C08J  7/04      A,C08K  5/3492     </t>
  </si>
  <si>
    <t>特開平5-312998</t>
  </si>
  <si>
    <t>特許第2951477号</t>
  </si>
  <si>
    <t>2G081,2G082,5C030,5F004,5F054,4F070,5G067,2H003,2H200</t>
  </si>
  <si>
    <t>1992.05.13</t>
  </si>
  <si>
    <t>1993.11.26</t>
  </si>
  <si>
    <t>1999.07.09</t>
  </si>
  <si>
    <t>G21H   5/00    (2006.01),G21K   5/02    (2006.01),H01J  27/16    (2006.01),H01J  37/08    (2006.01),H01L  21/265   (2006.01),H01L  21/302   (2006.01),C08J   3/28    (2006.01),H05F   3/06    (2006.01),G03G  15/02    (2006.01)</t>
  </si>
  <si>
    <t>G21H  5/00      A,G21K  5/02      X,H01J 27/16       ,H01J 37/08       ,H01L 21/265     D,H01L 21/302     Z,H01L 21/265  603A,C08J  3/28       ,H05F  3/06       ,G03G 15/02       ,H01L 21/302  201B</t>
  </si>
  <si>
    <t>5F004BA00,5F004BA11,5F004BD04,5F004BD05,5F004BD06,5F004DA00,5C030DD10,5C030DE10,5C030DG07,5C030DG09,4F070AA23,4F070AA71,4F070HA03,4F070HB14,5G067AA65,5G067DA24,2H200HA14,2H200HA16</t>
  </si>
  <si>
    <t>JP2951477B2,JP5312998A</t>
  </si>
  <si>
    <t xml:space="preserve">受付 A861:ファイル記録事項の閲覧（縦覧）請求書 (2003.06.25) ,受付 A861:ファイル記録事項の閲覧（縦覧）請求書 (2004.02.13) ,受付 A861:ファイル記録事項の閲覧（縦覧）請求書 (2006.02.01) ,受付 A861:ファイル記録事項の閲覧（縦覧）請求書 (2007.08.16) ,受付 A861:ファイル記録事項の閲覧（縦覧）請求書 (2008.03.07) </t>
  </si>
  <si>
    <t>特開昭62-222634|富士通株式会社|拒絶理由通知,特開平01-262500|株式会社日立製作所|拒絶理由通知,特開平03-215800|富士通株式会社|拒絶理由通知,USA 003862427|審判請求証拠,特開平01-274396|イオン・システムス・インコーポレーテッド,イオン・システムス・インコ―ポレ―テッド|審判請求証拠</t>
  </si>
  <si>
    <t>特願2007-159477|スンチェ・ハイテック・カンパニー・リミテッド|先行技術調査;特許査定,特願平8-285940|大日本印刷株式会社|拒絶理由通知;特許査定,特願平8-22691|株式会社リコー,浜松ホトニクス株式会社|特許査定,特願平7-256808|株式会社大川原製作所,浜松ホトニクス株式会社|拒絶理由通知;拒絶査定,特願平7-169788|株式会社オーケープリント|拒絶理由通知,特願平6-506104|大見　忠弘,高砂熱学工業株式会社,浜松ホトニクス株式会社|審判請求証拠,特願平6-277316|ホソカワミクロン株式会社|拒絶理由通知,特願平6-277315|ホソカワミクロン株式会社,浜松ホトニクス株式会社|拒絶理由通知,特願平6-211979|高砂熱学工業株式会社|拒絶理由通知;特許査定</t>
  </si>
  <si>
    <t>JP12050792A</t>
  </si>
  <si>
    <t>G21H  5/00      A,G21K  5/02      X,H01J 27/16       ,H01J 37/08       ,H01L 21/265     D,H01L 21/302     Z</t>
  </si>
  <si>
    <t>G21H  5/00      A,C08J  3/28       ,G03G 15/02       ,G21K  5/02      X,H01J 27/16       ,H01J 37/08       ,H05F  3/06       ,H01L 21/302     Z</t>
  </si>
  <si>
    <t>特開平8-94105</t>
  </si>
  <si>
    <t>特許第3066189号</t>
  </si>
  <si>
    <t>3L073,3L028,3L029</t>
  </si>
  <si>
    <t>1992.05.19</t>
  </si>
  <si>
    <t>ＩＴ９２ＭＩ９２Ｕ０００１３８(1992.02.18)</t>
  </si>
  <si>
    <t>1992.02.18</t>
  </si>
  <si>
    <t>1996.04.12</t>
  </si>
  <si>
    <t>2000.05.12</t>
  </si>
  <si>
    <t>F24H   3/00    (2006.01),F24H   3/06    (2006.01),F24D  19/00    (2006.01)</t>
  </si>
  <si>
    <t>F24H  3/00      B,F24H  3/06   301 ,F24D 19/00      A</t>
  </si>
  <si>
    <t>3L073BB01,3L073BB04,3L073BB06,3L073BC01</t>
  </si>
  <si>
    <t>AT115277T,AU1623592A,AU651685B2,CN1075543A,CN1069398C,DE69200834D1,DE69200834T2,DE69200834T3,DK0556433T3,EP0556433A1,EP0556433B1,EP0556433B2,ES2067976T3,ES2067976T5,GR3025602T3,HU215728B,HU9300436D0,HUT63491A,IT226255Z2,ITMI920138U1,ITMI920138V0,JP3066189B2,JP8094105A,RU2065551C1,TR26188A,US5341455A,US5375328A</t>
  </si>
  <si>
    <t xml:space="preserve">受付 A523:手続補正書 (1999.05.28) ,受付 A901:伺い書 (2000.03.02) ,発送 A902:伺い回答書 (2000.03.09) ,発送 A01:特許査定 (2000.04.04) ,受付 A61:登録料納付 (2000.04.28) </t>
  </si>
  <si>
    <t>USA 002651506|審判請求証拠,DEC 002440184|審判請求証拠,DEC 001944707|審判請求証拠,DEA 000482810|審判請求証拠</t>
  </si>
  <si>
    <t>AT92107741T,AU1623592A,CN92103001A,DE69200834A,DE69200834T,DK92107741T,EP92107741A,ES92107741T,GR97403247T,HU9300436A,ITMI920138U,JP16815992A,RU93004546A,TR44692A,US88512792A,US10752693A</t>
  </si>
  <si>
    <t>AT92107741T,AU1623592A,CN92103001A,DE69200834A,DE69200834T,DK92107741T,EP92107741A,ES92107741T,GR97403247T,HU9300436A,JP16815992A,RU93004546A,TR44692A,US88512792A,US10752693A</t>
  </si>
  <si>
    <t>AT115277T,AU1623592A,AU651685B2,CN1075543A,CN1069398C,DE69200834D1,DE69200834T2,DE69200834T3,DK0556433T3,EP0556433A1,EP0556433B1,EP0556433B2,ES2067976T3,ES2067976T5,GR3025602T3,HU215728B,HU9300436D0,HUT63491A,JP3066189B2,JP8094105A,RU2065551C1,TR26188A,US5341455A,US5375328A</t>
  </si>
  <si>
    <t xml:space="preserve">F24D 19/00      A,F24H  3/00      B,F24H  3/06   301 </t>
  </si>
  <si>
    <t>2G084,4K030,4K057,5F004,5F045</t>
  </si>
  <si>
    <t xml:space="preserve">C23C 16/50       ,C23F  4/00      C,H01L 21/302     B,H01L 21/302     C,H01L 21/31      C,H05H  1/46       </t>
  </si>
  <si>
    <t>2B121</t>
  </si>
  <si>
    <t>特開平6-163132</t>
  </si>
  <si>
    <t>特許第2769663号</t>
  </si>
  <si>
    <t>5E051,5E024,3K013,3K042,3K243</t>
  </si>
  <si>
    <t>1992.11.18</t>
  </si>
  <si>
    <t>1994.06.10</t>
  </si>
  <si>
    <t>H01R  43/00    (2006.01),H01R  33/22    (2006.01),F21V  19/00    (2006.01),F21S   2/00    (2006.01)</t>
  </si>
  <si>
    <t xml:space="preserve">H01R 43/00      B,H01R 43/00      Z,H01R 33/22      C,F21V 19/00   330A,F21M  1/00      N,F21V 19/00   100 ,F21V 19/00   211 ,F21V 19/00   231 ,F21V 19/00   600 ,F21Y101:00       ,F21S  2/00   312 </t>
  </si>
  <si>
    <t>5E051BA04,5E051BB05,5E051AA01,5E024BD02,5E024BD17,5E024BD20,3K013AA00,3K013BA01,3K013CA09,3K013CA12,3K243AB01,3K243AB04,3K243CC04,3K243DB13,3K243EA01,3K243EE06,3K243EE08</t>
  </si>
  <si>
    <t>JP2769663B2,JP6163132A</t>
  </si>
  <si>
    <t xml:space="preserve">受付 A53:意見書 (1995.09.29) ,発送 A02:拒絶査定 (1996.01.09) ,受付 A61:登録料納付 (1998.03.18) ,受付 A861:ファイル記録事項の閲覧（縦覧）請求書 (2008.12.03) ,受付 A861:ファイル記録事項の閲覧（縦覧）請求書 (2009.01.08) </t>
  </si>
  <si>
    <t>特開昭63-211581|中尾産業株式会社|拒絶理由通知;審判請求証拠,特開平02-291689|株式会社愛国電線工業所|拒絶理由通知;審判請求証拠,特開昭60-198073|東芝ケミカル株式会社|拒絶理由通知,USA 002265360|審判請求証拠,特開平03-211020|富士電機株式会社|審判請求証拠,JPN3009000198|審判請求証拠,JPN3009000199|審判請求証拠,JPN3009000200|審判請求証拠,JPN3009000201|審判請求証拠,JPN3009000202|審判請求証拠,JPN3009000203|審判請求証拠</t>
  </si>
  <si>
    <t>米国特許第２２６５３６０号公報の翻訳文,平成７年７月２１日起案の拒絶理由通知書,平成７年９月２８日付け提出の意見書,平成７年９月２８日付け提出の手続補正書,平成８年１月２６日付け提出の審判請求書（８審判９５５）,平成８年審判９５５号審決書</t>
  </si>
  <si>
    <t>特願2005-40170|松下電器産業株式会社|拒絶理由通知;特許査定,特願2002-78393|松下電器産業株式会社|拒絶理由通知;特許査定,特願2000-207336|株式会社小糸製作所|拒絶理由通知;特許査定</t>
  </si>
  <si>
    <t>JP33248992A</t>
  </si>
  <si>
    <t>F21M  1/00      N,F21V 19/00   330A,H01R 33/22      C,H01R 43/00      Z</t>
  </si>
  <si>
    <t>特表平6-503116,WO92/013049</t>
  </si>
  <si>
    <t xml:space="preserve">C10M173/02       ,C10M173/02       ,C10M105:60       ,C10M105:24       ,C10M135:10       ,C10M129:28       ,C10M129:16       ,C10M145:26       ,C10N 30:06       ,C10N 40:00      Z,C10N 50:08       </t>
  </si>
  <si>
    <t xml:space="preserve">C10M133/06       ,C10M173/02       </t>
  </si>
  <si>
    <t>特許第2527107号</t>
  </si>
  <si>
    <t>4C047,4C076</t>
  </si>
  <si>
    <t>PCT/JP92/000470</t>
  </si>
  <si>
    <t>1992.04.14</t>
  </si>
  <si>
    <t>ＪＰ９１１１２５５４(1991.04.16)</t>
  </si>
  <si>
    <t>1991.04.16</t>
  </si>
  <si>
    <t>1996.06.14</t>
  </si>
  <si>
    <t>A61J   3/06    (2006.01),A61K   9/14    (2006.01),A61K   9/22    (2006.01)</t>
  </si>
  <si>
    <t>A61J  3/06       ,A61K  9/14       ,A61K  9/22       ,A61J  3/06      E,A61J  3/06      Z,A61K  9/14      C,A61K  9/22      D,A61K  9/22      F</t>
  </si>
  <si>
    <t>4C076AA30,4C076AA31,4C076AA36,4C076AA53,4C076BB01,4C076CC11,4C076EE33A,4C076FF02,4C076FF63,4C076FF67,4C076GG02,4C047LL04,4C047LL06,4C047LL08,4C047FF02,4C047LL20,4C047LL07,4C047LL10,4C047LL12,4C047LL11,4C047LL02</t>
  </si>
  <si>
    <t>AT159426T,AT189770T,AU1537292A,AU5160793A,CA2108575A1,CA2108575C,CA2147279A1,DE69222847D1,DE69222847T2,DE69222847T3,DE69327877D1,DE69327877T2,DK0580860T3,DK0580860T4,EP0580860A1,EP0580860B1,EP0580860B2,EP0665009A1,EP0665009B1,ES2111065T3,ES2111065T5,ES2145063T3,GR3025864T3,JP2527107B2,WO94008561A,JP0002616251B,KR182801B1,US5456923A,US5811547A,WO9218106A1,WO9408561A1</t>
  </si>
  <si>
    <t>中道　孝一,泉　正悟,案浦　浩幸</t>
  </si>
  <si>
    <t xml:space="preserve">受付 A621:出願審査請求書 (1994.08.30) ,受付 A7422:代理人受任届 (1994.10.28) ,受付 A7D2:一括住所変更届（代理人） (1995.04.24) ,発送 A01:特許査定 (1996.04.23) ,受付 A61:登録料納付 (1996.05.06) </t>
  </si>
  <si>
    <t>EPB 000358105|異議証拠,特開昭62-240061|バスフ　アクチェン　ゲゼルシャフト,バスフ・アクチェンゲゼルシャフト|異議証拠,特開昭57-085316|カネボウ株式会社,日本オルガノン株式会社|異議証拠,特開平02-107260|ビーエーエスエフ　アクチェンゲゼルシャフト|異議証拠,特開昭62-242630|バスフ　アクチェン　ゲゼルシャフト|異議証拠;審判請求証拠,特開昭62-155212|ワ－ナ－－ランバ－ト・コンパニ－|異議証拠,特開平02-223513|ヤマノウチ　ユーロープ　ベスローテン　フェンノートシャップ|異議証拠,特開平02-223533|武田薬品工業株式会社|異議証拠,GBB 001504553|異議証拠,USA 004230687|異議証拠,USA 004842761|異議証拠,JPN3007000073|審判請求証拠,JPN3007000074|審判請求証拠,JPN3007000075|審判請求証拠,JPN3007000076|審判請求証拠,特開平01-305955|ビーエーエスエフ・アクチエンゲゼルシヤフト|審判請求証拠,特開昭61-063614|山之内製薬株式会社|審判請求証拠,JPN3007000077|審判請求証拠,JPN3007000078|審判請求証拠,JPN3007000079|審判請求証拠</t>
  </si>
  <si>
    <t>最新薬剤学,「訳文：二軸スクリュ押出しーその技術と理論」,ＫＥＸ　２軸混練押出機のパンフレット、１９８９年１０月,栗本技報,混練技術,クリモト　コンティニュアス・ニーダ「ＫＲＣ」　１９９９年１２月,Ｐｈａｒｍ．Ｔｅｃｈ．Ｊａｐａｎ</t>
  </si>
  <si>
    <t>特願2009-533170|塩野義製薬株式会社|拒絶理由通知;特許査定,特願2008-557771|アボット  ゲーエムベーハー  ウント  コンパニー  カーゲー,アボット　ゲーエムベーハー　ウント　コンパニー　カーゲー|拒絶理由通知;先行技術調査,特願2008-557770|アボット  ゲーエムベーハー  ウント  コンパニー  カーゲー,アボット　ゲーエムベーハー　ウント　コンパニー　カーゲー|拒絶理由通知,特願2007-554502|アボット  ゲーエムベーハー  ウント  コンパニー  カーゲー,アボット　ゲーエムベーハー　ウント　コンパニー　カーゲー|拒絶理由通知;特許査定,特願2002-528204|日本新薬株式会社|拒絶理由通知;特許査定,特願2007-208058|ファイザー・プロダクツ・インク|拒絶理由通知;拒絶査定,特願2003-575881|日本新薬株式会社,株式会社井元製作所|拒絶理由通知;拒絶査定,特願2003-563526|ファイザー・プロダクツ・インク|拒絶理由通知;拒絶査定,特願2002-517047|ファイザー・プロダクツ・インク|拒絶理由通知;拒絶査定,特願2000-531194|フイズ　インターナショナル　リミテッド|拒絶理由通知;拒絶査定,特願平11-82875|味の素株式会社|拒絶理由通知;拒絶査定,特願平9-83306|日産化学工業株式会社,ゼリア新薬工業株式会社|先行技術調査;特許査定,特願平8-198146|ロレアル|拒絶理由通知;異議証拠,特願平7-527523|日本新薬株式会社|異議証拠,特願平5-510912|ワーナー―ランバート・コンパニー,ワーナー－ランバート・カンパニー、リミテッド、ライアビリティ、カンパニー,ＷＡＲＮＥＲ－ＬＡＭＢＥＲＴ  ＣＯＭＰＡＮＹＬＬＣ,ワーナー―ランバート・カンパニー、リミテッド、ライフビリティ、カンパニー|拒絶理由通知;特許査定</t>
  </si>
  <si>
    <t>AT92907654T,AT93922625T,AU1537292D,AU5160793D,CA2108575A,CA2147279A,DE69222847A,DE69222847T,DE69327877A,DE69327877T,DK92907654T,EP92907654A,EP93922625A,ES92907654T,ES93922625T,GR98400035T,JP50777292A,JP1994509833A,KR930073143A,US12913393A,US41681595A,JP9200470W,JP9301469W</t>
  </si>
  <si>
    <t>AT92907654T,AU1537292D,CA2108575A,DE69222847A,DE69222847T,DK92907654T,EP92907654A,ES92907654T,GR98400035T,JP50777292A,KR930073143A,US12913393A,JP9200470W</t>
  </si>
  <si>
    <t>AT159426T,AU1537292A,CA2108575A1,CA2108575C,DE69222847D1,DE69222847T2,DE69222847T3,DK0580860T3,DK0580860T4,EP0580860A1,EP0580860B1,EP0580860B2,ES2111065T3,ES2111065T5,GR3025864T3,JP2527107B2,KR182801B1,US5456923A,WO9218106A1</t>
  </si>
  <si>
    <t xml:space="preserve">A61K  9/14       ,A61J  3/06      Z,A61K  9/22      F,A61K  9/14      C,A61K  9/14       ,A61J  3/06       ,A61K  9/22       </t>
  </si>
  <si>
    <t>A61J  3/06      E,A61K  9/14      C,A61K  9/22      D</t>
  </si>
  <si>
    <t>特表平6-506676,WO92/018461</t>
  </si>
  <si>
    <t xml:space="preserve">C07C217/74       ,A61K 31/19   ACV ,A61K 31/215  AAF ,C07C255/58       ,C07C317/34       </t>
  </si>
  <si>
    <t xml:space="preserve">C07C217/74       ,A61K 31/19       ,A61K 31/215      ,A61P  1/00       ,A61P  1/04       ,A61P  3/04       ,A61P 13/02       ,A61P 13/04       ,A61P 27/06       </t>
  </si>
  <si>
    <t>H04Q  9/00   311N,G05B 15/02      A,G05B 19/18      P</t>
  </si>
  <si>
    <t>G07G  1/12   321P,G07G  1/14       ,G06F 15/21   310Z</t>
  </si>
  <si>
    <t>3F060,5C034,5F004,5F031,5F054,5F045,3C007,3C707,5F131</t>
  </si>
  <si>
    <t>B25J 21/02       ,H01J 37/317     B,H01L 21/265     D,H01L 21/302     B,H01L 21/68      A</t>
  </si>
  <si>
    <t>H01L 21/68      A,H01J 37/317     B,H01L 21/205      ,H01L 21/302     B</t>
  </si>
  <si>
    <t>特開平6-156049</t>
  </si>
  <si>
    <t>特許第3521351号</t>
  </si>
  <si>
    <t>3L011,3L211</t>
  </si>
  <si>
    <t>1993.07.09</t>
  </si>
  <si>
    <t>ＦＲ９２９２　０８５４４(1992.07.09)</t>
  </si>
  <si>
    <t>1992.07.09</t>
  </si>
  <si>
    <t>1994.06.03</t>
  </si>
  <si>
    <t>2004.02.20</t>
  </si>
  <si>
    <t>B60H   1/00    (2006.01)</t>
  </si>
  <si>
    <t>B60H  1/00   102E</t>
  </si>
  <si>
    <t>3L011BE00,3L211CA05,3L211BA26,3L211BA53,3L211BA54,3L211BA55,3L211DA03,3L211DA04,3L211DA05,3L211DA09,3L211DA97</t>
  </si>
  <si>
    <t>DE69301785D1,DE69301785T2,EP0578582A1,EP0578582B1,ES2086203T3,FR2693409A1,FR2693409B1,JP3521351B2,JP6156049A,JP3716287B2,JP2001138725A,JP3796482B2,JP2003231410A</t>
  </si>
  <si>
    <t xml:space="preserve">受付 A861:ファイル記録事項の閲覧（縦覧）請求書 (2006.07.18) ,受付 A861:ファイル記録事項の閲覧（縦覧）請求書 (2006.10.12) ,受付 A861:ファイル記録事項の閲覧（縦覧）請求書 (2007.09.03) ,受付 A861:ファイル記録事項の閲覧（縦覧）請求書 (2008.09.04) ,受付 A861:ファイル記録事項の閲覧（縦覧）請求書 (2008.10.24) </t>
  </si>
  <si>
    <t>特開昭57-138413|株式会社日本自動車部品総合研究所|拒絶理由通知;拒絶査定;特許査定,特開昭57-033072|ダイムラ－－ベンツ・アクチエンゲゼルシヤフト,ダイムラ－　－　ベンツ　アクチエンゲゼルシヤフト|拒絶理由通知;拒絶査定;特許査定,特開昭61-150815|株式会社デンソー|拒絶理由通知;拒絶査定;特許査定,特開平01-269609|松下電器産業株式会社|拒絶査定;審判請求証拠,特開昭62-010526|株式会社ボッシュオートモーティブ　システム|特許査定,JPN3007000155|審判請求証拠,実用新案全文昭60-169013|株式会社デンソー|審判請求証拠,JPN3007000156|審判請求証拠,特許第3137189号|株式会社デンソー|審判請求証拠,JPN3007000157|審判請求証拠,JPN3007000158|審判請求証拠</t>
  </si>
  <si>
    <t>発明協会公開技報,平成１６年（行ケ）第１４１号　審決取消請求事件の判決文,英国特許第１４９０３３６号明細書,平成１５年７月２２日付提出の拒絶査定不服審判請求書</t>
  </si>
  <si>
    <t>特願2001-142209|株式会社デンソー|拒絶理由通知;特許査定,特願2003-280280|株式会社デンソー|特許査定,特願2001-320753|株式会社デンソー|拒絶理由通知;特許査定,特願2000-39975|株式会社デンソー|異議証拠,特願平10-214476|株式会社デンソー|拒絶理由通知;拒絶査定,特願平10-171506|株式会社デンソー|特許査定,特願平10-165734|株式会社デンソー|拒絶理由通知;特許査定,特願平10-122091|株式会社クボタ|拒絶理由通知;拒絶査定,特願平10-63574|カルソニック株式会社,カルソニックカンセイ株式会社|拒絶理由通知;特許査定,特願平10-17751|株式会社ゼクセル,株式会社ヴァレオサーマルシステムズ|拒絶理由通知;特許査定,特願平9-333142|株式会社デンソー|拒絶理由通知;特許査定,特願平8-191011|株式会社デンソー|特許査定,特願平8-49243|株式会社デンソー|拒絶理由通知;特許査定,特願平7-281479|株式会社デンソー|特許査定,特願平7-270148|株式会社デンソー|特許査定,特願平7-235505|株式会社デンソー|拒絶理由通知</t>
  </si>
  <si>
    <t>DE69301785A,DE69301785T,EP93401798A,ES93401798T,FR9208544A,JP17006993A,JP2000354731A,JP2003043743A</t>
  </si>
  <si>
    <t>DE69301785A,DE69301785T,EP93401798A,ES93401798T,JP17006993A,JP2000354731A,JP2003043743A</t>
  </si>
  <si>
    <t>DE69301785D1,DE69301785T2,EP0578582A1,EP0578582B1,ES2086203T3,JP3521351B2,JP6156049A,JP3716287B2,JP2001138725A,JP3796482B2,JP2003231410A</t>
  </si>
  <si>
    <t>B23K 26/08      B,B23K 26/06      A</t>
  </si>
  <si>
    <t>4D075</t>
  </si>
  <si>
    <t>2C088,2C082,2C333</t>
  </si>
  <si>
    <t>A63F  7/02   320 ,A63F  7/02   350Z,A63F  5/04   512D,A63F  5/04   514G,A63F  5/04   516D</t>
  </si>
  <si>
    <t>2E034</t>
  </si>
  <si>
    <t>A63F  5/04   516C,A63F  5/04   516D,A63F  5/04   512D</t>
  </si>
  <si>
    <t>2D064,5C083,5C096,5G062</t>
  </si>
  <si>
    <t>G08B  5/36      A,E01F  9/00       ,G09F 13/00      W,H02J 15/00      Z</t>
  </si>
  <si>
    <t>特表平7-506919,WO93/018493</t>
  </si>
  <si>
    <t>特開平7-208341</t>
  </si>
  <si>
    <t>特許第3400515号</t>
  </si>
  <si>
    <t>3H077,3H003</t>
  </si>
  <si>
    <t>1994.01.17</t>
  </si>
  <si>
    <t>板倉　剛,板倉　義明</t>
  </si>
  <si>
    <t>2003.02.21</t>
  </si>
  <si>
    <t>F04B  45/04    (2006.01),F04B  45/047   (2006.01),F04B  39/00    (2006.01)</t>
  </si>
  <si>
    <t>F04B 45/04      D,F04B 45/04   103A,F04B 39/00   101E</t>
  </si>
  <si>
    <t>3H077AA12,3H077BB10,3H077CC02,3H077CC09,3H077DD05,3H077EE24,3H077FF04,3H077FF14,3H077FF23,3H003AA04,3H003AB06,3H003AC02,3H003BA05</t>
  </si>
  <si>
    <t>JP3400515B2,JP7208341A</t>
  </si>
  <si>
    <t xml:space="preserve">受付 A61:登録料納付 (2003.02.07) ,受付 A861:ファイル記録事項の閲覧（縦覧）請求書 (2004.03.12) ,受付 A861:ファイル記録事項の閲覧（縦覧）請求書 (2005.10.04) ,受付 A861:ファイル記録事項の閲覧（縦覧）請求書 (2006.11.10) ,受付 A861:ファイル記録事項の閲覧（縦覧）請求書 (2007.10.23) </t>
  </si>
  <si>
    <t>実用新案全文昭55-117692|トキコ株式会社|拒絶理由通知;特許査定,実用新案全文昭54-117513|世晃産業株式会社|拒絶理由通知;特許査定,実公昭51-024562|三洋電機株式会社,東京三洋電機株式会社|拒絶理由通知;特許査定,実公昭52-057453|ユウゲンガイシヤ　カトウセイサクシヨ,有限会社加藤製作所|拒絶理由通知;特許査定,実公昭54-008401|エルウイン・コルフエルツ,エルウイン　コルフエルツ|拒絶理由通知;特許査定,実用新案全文平03-114586|株式会社水研|拒絶理由通知;特許査定,TWU 077204725|審判請求証拠,TWB 000158860|審判請求証拠,JPN3008000099|審判請求証拠,JPN3008000100|審判請求証拠,JPN3008000101|審判請求証拠,JPN3008000102|審判請求証拠,特開昭56-077852|キヤノン株式会社|審判請求証拠,実用新案全文昭50-059600|古河電気工業株式会社|審判請求証拠,USA 005232353|審判請求証拠,USA 005137432|審判請求証拠,USA 004610608|審判請求証拠,特開平05-141756|川崎製鉄株式会社|審判請求証拠,JPN3008000103|審判請求証拠</t>
  </si>
  <si>
    <t>台湾実用新案登録願第７７２０４７２５号の訳文,台湾実用新案登録願第７７２０４７２５号の第１図及び第２図を加工した参考図,平成１４年７月１２日付け意見書,平成１４年１１月１８日付け意見書,比較表</t>
  </si>
  <si>
    <t>特願平6-299366|板倉　剛,板倉　義明|拒絶理由通知;特許査定</t>
  </si>
  <si>
    <t>JP318594A</t>
  </si>
  <si>
    <t>F04B 45/04      D,F04B 45/04   103A</t>
  </si>
  <si>
    <t>F04B 39/00   101E,F04B 45/04      D,F04B 45/04   103A</t>
  </si>
  <si>
    <t>特開平7-203921</t>
  </si>
  <si>
    <t>特許第2535311号</t>
  </si>
  <si>
    <t>4B017,4C088,4C206,4C201</t>
  </si>
  <si>
    <t>1994.01.18</t>
  </si>
  <si>
    <t>1996.06.27</t>
  </si>
  <si>
    <t>A23L   2/38    (2006.01),A61K  36/00    (2006.01),A61K  36/18    (2006.01),A61K  36/48    (2006.01),A61K  36/47    (2006.01),A61K  36/899   (2006.01),A61P   1/00    (2006.01),A61P   1/12    (2006.01),A61P   9/00    (2006.01),A61P  11/10    (2006.01),A61P  11/14    (2006.01),A61P  17/00    (2006.01),A61P  25/04    (2006.01),A61P  29/00    (2006.01),A61P  39/02    (2006.01)</t>
  </si>
  <si>
    <t xml:space="preserve">A23L  2/38      C,A61K 35/78   ABE ,A61K 35/78   ACJW,A61K 35/78   ADA ,A61K 35/78   AAHC,A61K 35/78   AAYJ,A61K 35/78   ABEL,A61K 35/78   ABNU,A61K 35/78   ACG ,A61K 35/78   ACH ,A61K 35/78   ACR ,A61K 35/78   ADQ ,A61P  1/00       ,A61P  1/12       ,A61P  9/00       ,A61P 11/10       ,A61P 11/14       ,A61P 17/00       ,A61P 25/04       ,A61P 29/00       ,A61P 39/02       </t>
  </si>
  <si>
    <t>4B017LC03,4B017LC10,4B017LE01,4B017LE09,4B017LG08,4B017LG15,4B017LP04,4B017LP18,4C088AB14,4C088AB22,4C088AB46,4C088AB59,4C088AB77,4C088AB99,4C088AC04,4C088AC05,4C088BA07,4C088CA01,4C088CA02,4C088MA07,4C088MA52,4C088NA05,4C088NA06,4C088ZA08,4C088ZA34,4C088ZA62,4C088ZA63,4C088ZA67,4C088ZA72,4C088ZA73,4C088ZA81,4C088ZB11,4C088ZC21,4C088ZC75,4C088ZC80</t>
  </si>
  <si>
    <t>JP7203921A,JP2535311B2</t>
  </si>
  <si>
    <t xml:space="preserve">受付 A621:出願審査請求書 (1994.01.18) ,受付 A63:特許願 (1994.01.18) ,発送 A01:特許査定 (1996.03.19) ,受付 A61:登録料納付 (1996.04.22) ,受付 A861:ファイル記録事項の閲覧（縦覧）請求書 (2010.12.21) </t>
  </si>
  <si>
    <t>特開平05-192116|水谷　和子|審判請求証拠,特開昭60-221067|武田薬品工業株式会社,長友章浩|審判請求証拠,特開平01-144957|長瀬産業株式会社,理研ビタミン株式会社|審判請求証拠,特開昭60-049777|川畑　紘一郎|審判請求証拠,特開昭60-006174|長谷川香料株式会社|審判請求証拠,JPN3011000269|審判請求証拠,JPN3011000270|審判請求証拠,JPN3011000271|審判請求証拠,JPN3011000272|審判請求証拠,JPN3011000273|審判請求証拠,JPN3011000274|審判請求証拠,JPN3011000275|審判請求証拠,JPN3011000276|審判請求証拠,JPN3011000277|審判請求証拠</t>
  </si>
  <si>
    <t>神経系病,新訂　和漢薬　處方集,漢方処方大成,新訂生薬学,その他のマメ類,新編食用作物,世界有用マメ科植物ハンドブック,シクンシ,中薬大辞典　第二巻,カンゾウ,中薬大辞典　第一巻,特願昭６２－１９６１１２号拒絶理由通知及び特開昭６４－４０４３１号公報,李修伍教授治療消化道癌証的経験,ＪＯＵＲＮＡＬ　ＯＦ　ＡＮＨＵＩ　ＴＣＭ　ＣＯＬＬＥＧＥ</t>
  </si>
  <si>
    <t>特願2003-60939|株式会社  ウイル・コーポレーション,株式会社ウイルコ|拒絶理由通知;拒絶査定,特願平11-270855|株式会社ウイル・コーポレーション,株式会社　ウイル・コーポレーション|拒絶理由通知;拒絶査定,特願平10-60329|わかさ屋情報印刷株式会社,株式会社　ウイル・コーポレーション|拒絶理由通知,特願平8-349886|不二製油株式会社|拒絶理由通知;特許査定</t>
  </si>
  <si>
    <t>JP1692694A</t>
  </si>
  <si>
    <t>A23L  2/38      C,A61K 35/78       ,A61K 35/78      C,A61K 35/78      J,A61K 35/78      L,A61K 35/78      U</t>
  </si>
  <si>
    <t>特開平7-242463</t>
  </si>
  <si>
    <t>特許第3121980号</t>
  </si>
  <si>
    <t>1995.09.19</t>
  </si>
  <si>
    <t>2000.10.20</t>
  </si>
  <si>
    <t>C04B  35/111   (2006.01),C04B  35/10    (2006.01),G11B   5/60    (2006.01),G11B   5/127   (2006.01),G11B   5/187   (2006.01)</t>
  </si>
  <si>
    <t>C04B 35/10      D,C04B 35/10      Z,G11B  5/60      B,G11B  5/127     F,G11B  5/187     F,G11B  5/60      U,G11B  5/60      Y</t>
  </si>
  <si>
    <t>5D042NA02,5D042RA02,5D042SA01,5D111EE02,5D111FF15,5D111FF23,5D111FF49,5D111GG12,5D111HH08,5D111JJ07,5D111JJ08,4G030AA07,4G030AA08,4G030AA11,4G030AA12,4G030AA16,4G030AA36,4G030AA37,4G030AA45,4G030BA13,4G030CA04,4G030GA11,4G030GA29,5D093AC08,5D093BD08,5D093DA04,5D093JB10,5D093JC01,5D093JC03</t>
  </si>
  <si>
    <t>JP3121980B2,JP7242463A,US5520716A</t>
  </si>
  <si>
    <t>高木　伸興,徳永　浩樹,益山　伸一郎</t>
  </si>
  <si>
    <t xml:space="preserve">受付 A861:ファイル記録事項の閲覧（縦覧）請求書 (2007.07.27) ,受付 A861:ファイル記録事項の閲覧（縦覧）請求書 (2007.07.27) ,受付 A831:刊行物等提出書 (2010.03.10) ,受付 A851:ファイル記録事項記載書類の交付請求書 (2010.03.30) ,発送 A242831:刊行物等提出による通知書 (2010.04.06) </t>
  </si>
  <si>
    <t>特開平04-321556|電気化学工業株式会社|拒絶理由通知;審判請求証拠,特開平05-043311|電気化学工業株式会社|拒絶理由通知,JPN3008000464|審判請求証拠</t>
  </si>
  <si>
    <t>電子回路用高機能セラミック基板</t>
  </si>
  <si>
    <t>特願2005-271442|ＴＤＫ株式会社|拒絶理由通知;拒絶査定,特願2008-517249|日本タングステン株式会社,日立金属株式会社|拒絶理由通知;特許査定,特願2005-1760|ＴＤＫ株式会社|特許査定,特願2000-60879|ティーディーケイ株式会社,ＴＤＫ株式会社|拒絶理由通知;拒絶査定,特願平11-148688|京セラ株式会社|拒絶理由通知;拒絶査定,特願平9-169052|京セラ株式会社|拒絶理由通知;拒絶査定,特願平8-328574|アルプス電気株式会社|拒絶理由通知;拒絶査定,特願平6-72889|ティーディーケイ株式会社,ＴＤＫ株式会社|異議証拠</t>
  </si>
  <si>
    <t>JP3351294A,US39757995A</t>
  </si>
  <si>
    <t>C04B 35/10      D,C04B 35/10      Z,G11B  5/127     F,G11B  5/187     F,G11B  5/60      B</t>
  </si>
  <si>
    <t>C04B 35/10      Z,G11B  5/127     F,G11B  5/187     F,G11B  5/60      B</t>
  </si>
  <si>
    <t>4G033</t>
  </si>
  <si>
    <t xml:space="preserve">F21S  5/00      Z,H01S  3/18       </t>
  </si>
  <si>
    <t>特開平7-136943</t>
  </si>
  <si>
    <t>特許第2842215号</t>
  </si>
  <si>
    <t>3C068</t>
  </si>
  <si>
    <t>1994.04.22</t>
  </si>
  <si>
    <t>ＪＰ９３２３６７４６(1993.09.22)</t>
  </si>
  <si>
    <t>1993.09.22</t>
  </si>
  <si>
    <t>1998.10.23</t>
  </si>
  <si>
    <t>B25C   5/06    (2006.01),B25C   1/04    (2006.01),B25C   7/00    (2006.01)</t>
  </si>
  <si>
    <t>B25C  5/06      Z,B25C  1/04       ,B25C  7/00      A</t>
  </si>
  <si>
    <t>3C068AA01,3C068AA02,3C068AA07,3C068BB01,3C068CC02,3C068DD18,3C068EE01,3C068EE06,3C068EE20,3C068FF01,3C068GG16,3C068HH09,3C068HH16,3C068JJ13,3C068JJ20</t>
  </si>
  <si>
    <t>CN1106723A,CN1044215C,DE4433746A1,DE4433746C2,JP2842215B2,JP7136943A,KR0141064B1,US5649660A</t>
  </si>
  <si>
    <t>登録（権利有：審判中）</t>
  </si>
  <si>
    <t>秋葉　美隆,山本　邦男</t>
  </si>
  <si>
    <t xml:space="preserve">受付 A861:ファイル記録事項の閲覧（縦覧）請求書 (2005.07.11) ,受付 A851:ファイル記録事項記載書類の交付請求書 (2006.01.18) ,受付 A861:ファイル記録事項の閲覧（縦覧）請求書 (2009.10.29) ,受付 A851:ファイル記録事項記載書類の交付請求書 (2010.04.09) ,受付 A861:ファイル記録事項の閲覧（縦覧）請求書 (2012.10.22) </t>
  </si>
  <si>
    <t>実開平04-125575|株式会社マキタ|拒絶理由通知,DEA 002700949|審判請求証拠,DEA 002443544|審判請求証拠;審決採用証拠,USA 004657166|審決採用証拠</t>
  </si>
  <si>
    <t>特願2010-222333|マックス株式会社|拒絶理由通知;特許査定,特願2005-152371|マックス株式会社|拒絶理由通知;特許査定,特願2010-222332|マックス株式会社|拒絶理由通知;特許査定,特願2004-111845|イリノイ  トゥール  ワークス  インコーポレイティド,イリノイ　トゥール　ワークス　インコーポレイティド|特許査定,特願2002-214261|マックス株式会社|特許査定,特願2001-267742|マックス株式会社|拒絶理由通知;特許査定,特願2001-92910|日立工機株式会社|拒絶理由通知;特許査定,特願平11-332022|ソシエテ　ドゥ　プロスペクティオン　エ　ディンベンティオン　テクニク　スピ|特許査定,特願平11-221762|株式会社マキタ|拒絶理由通知;拒絶査定,特願平10-155327|ジョー・フリードリッヒ・ベーレンス・アーゲー|拒絶理由通知;特許査定,特願平7-348297|マックス株式会社|拒絶理由通知;特許査定,特願平6-41404|株式会社マキタ|拒絶理由通知;拒絶査定</t>
  </si>
  <si>
    <t>CN94113725A,DE4433746A,JP8482394A,KR19940023526A,US31008794A</t>
  </si>
  <si>
    <t>JP8482394A</t>
  </si>
  <si>
    <t>JP2842215B2,JP7136943A</t>
  </si>
  <si>
    <t>特開平7-289662</t>
  </si>
  <si>
    <t>特許第3478303号</t>
  </si>
  <si>
    <t>1994.04.20</t>
  </si>
  <si>
    <t>1995.11.07</t>
  </si>
  <si>
    <t>2003.10.03</t>
  </si>
  <si>
    <t>A63B  37/00    (2006.01),A63B  45/00    (2006.01)</t>
  </si>
  <si>
    <t>A63B 37/00      F,A63B 45/00      B</t>
  </si>
  <si>
    <t>JP3478303B2,JP7289662A,JP2002306635A,JP2003047674A</t>
  </si>
  <si>
    <t xml:space="preserve">受付 A861:ファイル記録事項の閲覧（縦覧）請求書 (2004.07.07) ,受付 A861:ファイル記録事項の閲覧（縦覧）請求書 (2004.09.01) ,受付 A851:ファイル記録事項記載書類の交付請求書 (2004.10.15) ,受付 A851:ファイル記録事項記載書類の交付請求書 (2004.10.18) ,受付 A861:ファイル記録事項の閲覧（縦覧）請求書 (2005.08.02) </t>
  </si>
  <si>
    <t>実用新案全文平04-020367|タマパック株式会社|拒絶理由通知;拒絶査定,USA 004991852|審判請求証拠,特開昭48-019325|ユニロイヤル　インコ－ポレ－テツド|審判請求証拠,特開平04-347177|住友ゴム工業株式会社|審判請求証拠,特許第0060986号|審判請求証拠,特公平04-029398|株式会社ブリヂストン|審判請求証拠,JPN3008000756|審判請求証拠,JPN3008000757|審判請求証拠</t>
  </si>
  <si>
    <t>米国特許４，９９１，８５２号明細書の部分訳,特願２００２－２２３３０８の拒絶査定謄本</t>
  </si>
  <si>
    <t>特願2000-351499|キャラウェイ・ゴルフ・カンパニ|特許査定,特願2008-263626|ＳＲＩスポーツ株式会社|拒絶理由通知;特許査定,特願2001-532865|バーフィールド　ギルバート|拒絶理由通知;拒絶査定,特願2005-123150|ブリヂストンスポーツ株式会社|拒絶理由通知;拒絶査定,特願2005-94057|ブリヂストンスポーツ株式会社|拒絶理由通知;先行技術調査;特許査定,特願2008-73204|ブリヂストンスポーツ株式会社|拒絶理由通知;特許査定,特願2004-368262|アクシュネット  カンパニー,ＡＣＵＳＨＮＥＴ  ＣＯＭＰＡＮＹ,アクシュネット　カンパニー|拒絶理由通知;特許査定,特願2003-427594|横浜ゴム株式会社|先行技術調査;特許査定,特願2002-303187|ブリヂストンスポーツ株式会社|拒絶理由通知;特許査定,特願2002-139260|葛生　雅之|拒絶理由通知;拒絶査定,特願2002-63913|ブリヂストンスポーツ株式会社|拒絶理由通知;拒絶査定,特願2001-538041|キャラウェイ・ゴルフ・カンパニ|拒絶理由通知;特許査定;審判請求証拠,特願2000-146010|サンライズエンタープライズ有限会社|先行技術調査</t>
  </si>
  <si>
    <t>JP10610794A,JP2002105535A,JP2002223308A</t>
  </si>
  <si>
    <t>特願2009-5735|ユニチカ株式会社,ユニチカファイバー株式会社,株式会社日立パワーソリューションズ|拒絶理由通知,特願2008-335596|ユニチカ株式会社|拒絶理由通知;拒絶査定,特願2008-335595|ユニチカ株式会社|拒絶理由通知;拒絶査定,特願2006-187959|ユニチカファイバー株式会社,ユニチカ株式会社|拒絶理由通知;特許査定,特願2005-224755|有限会社アセンティー|拒絶理由通知;拒絶査定,特願2001-272822|ユニチカ株式会社|拒絶理由通知;拒絶査定,特願2005-25060|東レ株式会社|拒絶理由通知;特許査定,特願2006-530563|マーズ  インコーポレイテッド,ＭＡＲＳ  ＩＮＣＯＲＰＯＲＡＴＥＤ,マース　インコーポレーテッド|拒絶理由通知;先行技術調査;特許査定,特願2009-108917|山中産業株式会社,ユニチカファイバー株式会社,ユニチカトレーディング株式会社|先行技術調査;特許査定,特願2008-312181|ユニチカ株式会社|特許査定,特願2003-100058|大光炉材株式会社|拒絶理由通知;拒絶査定,特願2002-149259|日本エステル株式会社|拒絶理由通知;特許査定,特願2002-143322|エス・イーケミカル株式会社|拒絶理由通知;特許査定,特願2002-103274|日本エステル株式会社|拒絶理由通知;特許査定,特願2002-45508|ユニチカテキスタイル株式会社,ユニチカトレーディング株式会社|拒絶理由通知;特許査定,特願2002-1448|日本エステル株式会社|拒絶理由通知;特許査定,特願2001-550128|山中産業株式会社,ユニチカファイバー株式会社,ユニチカトレーディング株式会社|審判請求証拠,特願2001-333633|旭化成株式会社,旭化成ライフ＆リビング株式会社|先行技術調査,特願2001-331989|旭化成株式会社,旭化成ライフ＆リビング株式会社,旭化成ケミカルズ株式会社|特許査定,特願2001-144690|三井化学株式会社|拒絶理由通知;特許査定,特願2000-403280|東洋製罐株式会社|拒絶理由通知;特許査定,特願2000-391995|大阪化学合金株式会社,ＯＣＩ株式会社|拒絶理由通知;特許査定,特願2000-165162|キョーワ株式会社,ユニチカファイバー株式会社,ユニチカ株式会社|拒絶理由通知;拒絶査定,特願2000-130185|ユニチカファイバー株式会社,ユニチカ株式会社|拒絶理由通知;拒絶査定,特願2000-30104|カネボウ株式会社,東レ株式会社|拒絶理由通知;拒絶査定,特願平11-229186|三井化学株式会社|先行技術調査;特許査定,特願平11-216968|ユニチカ株式会社|拒絶理由通知;拒絶査定,特願平11-215212|ユニチカ株式会社|拒絶理由通知;拒絶査定,特願平11-32696|東レ株式会社|拒絶理由通知;先行技術調査;拒絶査定,特願平10-525627|キンバリー　クラーク　ワールドワイド　インコーポレイテッド|拒絶理由通知;拒絶査定,特願平10-313136|ユニチカ株式会社|先行技術調査;特許査定,特願平10-114705|ユニチカ株式会社|拒絶理由通知;拒絶査定,特願平10-114017|株式会社クラレ|拒絶理由通知;拒絶査定,特願平10-80900|ユニチカ株式会社|拒絶理由通知;特許査定,特願平10-80899|ユニチカ株式会社|拒絶理由通知;特許査定,特願平8-311930|大日本インキ化学工業株式会社|拒絶理由通知;拒絶査定,特願平8-255654|東レ・モノフィラメント株式会社|拒絶理由通知;特許査定,特願平8-238115|株式会社島津製作所,鐘紡株式会社,トヨタ自動車株式会社,カネボウ株式会社,クラシエホールディングス株式会社|特許査定,特願平8-238114|株式会社島津製作所,鐘紡株式会社,トヨタ自動車株式会社,カネボウ株式会社,クラシエホールディングス株式会社|特許査定,特願平8-119245|株式会社島津製作所,鐘紡株式会社,トヨタ自動車株式会社,カネボウ株式会社,クラシエホールディングス株式会社|特許査定,特願平8-48347|鐘紡株式会社,東レ株式会社|拒絶理由通知;拒絶査定,特願平8-18333|日本バイリーン株式会社|拒絶理由通知;拒絶査定,特願平7-316907|株式会社島津製作所,鐘紡株式会社,カネボウ株式会社,トヨタ自動車株式会社,東レ株式会社|特許査定;拒絶理由通知</t>
  </si>
  <si>
    <t xml:space="preserve">D01F  8/14      B,C08L 67/04       </t>
  </si>
  <si>
    <t>特開平7-331711</t>
  </si>
  <si>
    <t>特許第3301860号</t>
  </si>
  <si>
    <t>2D020,3H030,3H130</t>
  </si>
  <si>
    <t>2002.04.26</t>
  </si>
  <si>
    <t>E03B  11/16    (2006.01),F04D  13/02    (2006.01),E03B   5/00    (2006.01)</t>
  </si>
  <si>
    <t>E03B 11/16       ,F04D 13/02       ,E03B  5/00      A</t>
  </si>
  <si>
    <t>3H130AA03,3H130AB22,3H130AB60,3H130AC06,3H130BA02J,3H130BA66G,3H130BA97J,3H130BA98J,3H130DF01X,3H130DF03Z,3H130DG02X,3H130DG03X,3H130DG06Z,3H130DG08Z,3H130ED05G</t>
  </si>
  <si>
    <t>JP3301860B2,JP7331711A,JP2000303514A,JP3302004B2,JP2000303515A,JP3392390B2</t>
  </si>
  <si>
    <t>佐藤　幸一,國井　寛</t>
  </si>
  <si>
    <t xml:space="preserve">発送 A01:特許査定 (2002.04.09) ,受付 A61:登録料納付 (2002.04.15) ,受付 A861:ファイル記録事項の閲覧（縦覧）請求書 (2006.11.02) ,受付 A861:ファイル記録事項の閲覧（縦覧）請求書 (2008.02.14) ,受付 A861:ファイル記録事項の閲覧（縦覧）請求書 (2009.03.11) </t>
  </si>
  <si>
    <t>特開昭54-132801|高砂鐵工株式会社|特許査定;審判請求証拠,特開平06-136794|石川　高陽|特許査定;審判請求証拠,実用新案全文昭59-107072|日立金属株式会社|審判請求証拠,特開平05-263444|株式会社岩谷電機製作所,松下電工株式会社|審判請求証拠,特開平02-009957|山本　利雄|審判請求証拠,特開平05-240186|株式会社日立製作所,株式会社日立産機システム|審判請求証拠,JPN3008000145|審判請求証拠,JPN3008000146|審判請求証拠</t>
  </si>
  <si>
    <t>水道協会雑誌,特許第３３０１８６０号原簿</t>
  </si>
  <si>
    <t>特願2009-18974|株式会社日立産機システム|拒絶理由通知;特許査定,特願2007-79140|テラル株式会社|拒絶理由通知;特許査定,特願2005-277908|株式会社川本製作所|特許査定,特願2005-296609|株式会社川本製作所|拒絶理由通知;特許査定,特願2007-60422|テラル株式会社|拒絶理由通知;先行技術調査;特許査定,特願2002-546131|パク、ジュン－ロ,パク、ジュン－ハン|特許査定,特願2000-106839|株式会社日立製作所,株式会社日立産機システム|審判請求証拠,特願平10-241250|大成建設株式会社|先行技術調査,特願平9-298146|株式会社日立製作所,株式会社日立産機システム|拒絶理由通知;拒絶査定,特願平8-64459|株式会社日本製鋼所,前澤工業株式会社|拒絶理由通知;特許査定</t>
  </si>
  <si>
    <t>JP13226594A,JP2000106837A,JP2000106839A</t>
  </si>
  <si>
    <t>E03B 11/16       ,E03B  5/00      A</t>
  </si>
  <si>
    <t>5F042,5F045,5F054,5F117</t>
  </si>
  <si>
    <t>H01L 21/02      Z,H01L 21/22   511Q,H01L 21/31      E,H01L 21/324     D</t>
  </si>
  <si>
    <t>H01L 21/02      Z,H01L 21/22   511Q,H01L 21/31      E</t>
  </si>
  <si>
    <t>特開平8-48350</t>
  </si>
  <si>
    <t>特許第2943048号</t>
  </si>
  <si>
    <t>1994.08.06</t>
  </si>
  <si>
    <t>1996.02.20</t>
  </si>
  <si>
    <t>1999.06.25</t>
  </si>
  <si>
    <t>B65D  41/34    (2006.01)</t>
  </si>
  <si>
    <t>3E084AA04,3E084AA12,3E084AB01,3E084BA02,3E084CA01,3E084CC04,3E084CC05,3E084DA01,3E084DB05,3E084DB12,3E084DB14,3E084DC04,3E084DC05,3E084EA04,3E084FA09,3E084FB01,3E084GA01,3E084GB01,3E084GB08,3E084HA03,3E084HB06,3E084HD04,3E084KA13,3E084KA15,3E084KB01,3E084LA05,3E084LA06,3E084LA15,3E084LA17,3E084LB02,3E084LB07,3E084LD01</t>
  </si>
  <si>
    <t>AU706685B2,AU2713795A,DE69534585D1,DE69534585T2,EP0697343A1,EP0697343B1,JP2943048B2,JP8048350A,US5984124A</t>
  </si>
  <si>
    <t>▲高▼野　孝房</t>
  </si>
  <si>
    <t xml:space="preserve">受付 A861:ファイル記録事項の閲覧（縦覧）請求書 (1999.12.08) ,受付 A851:ファイル記録事項記載書類の交付請求書 (2003.12.10) ,受付 A861:ファイル記録事項の閲覧（縦覧）請求書 (2007.09.07) ,受付 A861:ファイル記録事項の閲覧（縦覧）請求書 (2008.12.18) ,受付 A861:ファイル記録事項の閲覧（縦覧）請求書 (2011.05.31) </t>
  </si>
  <si>
    <t>実開平05-034148|日本クラウンコルク株式会社|拒絶理由通知;異議証拠,実用新案全文昭62-025655|東洋製罐株式会社|拒絶理由通知;異議証拠,USA 005031787|異議証拠,実用新案全文平02-093250|山村硝子株式会社|異議証拠,特許第2943048号|山村硝子株式会社,日本山村硝子株式会社|異議証拠,実開平06-012351|株式会社柴崎製作所|異議証拠,EPA 000261047|異議証拠;審判請求証拠,EPA 000269920|異議証拠,FRA 008309447|異議証拠,実公平02-039953|株式会社　柴崎製作所,株式会社柴崎製作所|異議証拠,特公平03-043150|喜多産業株式会社|異議証拠,特公平04-022794|エツチ　－　シ－　インダストリ－ズ，インコ－ポレ－テツド,エツチ　－　シ－　インダストリ－ズ　インコ－ポレ－テツド|異議証拠,実公平05-013735|山村硝子株式会社|異議証拠,特公平04-042255|日本クラウンコルク株式会社|異議証拠,特公平03-075424|株式会社　柴崎製作所,株式会社柴崎製作所|異議証拠,特公昭62-023472|富士通株式会社|異議証拠,JPN3006000470|審判請求証拠,実願昭63-170205|山村硝子株式会社|審判請求証拠,WOA 092015495|審判請求証拠,実願昭60-115118|東洋製罐株式会社|審判請求証拠,特開昭60-058344|メタル・クロ－ジユア－ズ・リミテツド|審判請求証拠</t>
  </si>
  <si>
    <t>米国特許第５０３１７８７号明細書及び図面</t>
  </si>
  <si>
    <t>特願2010-88554|日本山村硝子株式会社|拒絶理由通知;拒絶査定;特許査定,特願2007-273968|株式会社マルイチ藤井|先行技術調査,特願2005-271402|日本クラウンコルク株式会社|先行技術調査,特願2007-523171|サクミ  コオペラティヴァ  メッカニチ  イモラ  ソシエタ  コオペラティヴァ,サクミ　コオペラティヴァ　メッカニチ　イモラ　ソシエタ　コオペラティヴァ|先行技術調査;特許査定,特願2002-43265|三笠産業株式会社|拒絶理由通知;特許査定,特願2001-317732|日本クラウンコルク株式会社|拒絶理由通知;特許査定,特願2000-374121|日本山村硝子株式会社|拒絶理由通知;特許査定,特願平10-324718|日本山村硝子株式会社|先行技術調査;特許査定,特願平9-365007|日本山村硝子株式会社|拒絶理由通知;拒絶査定,特願平9-365006|日本山村硝子株式会社|拒絶理由通知;拒絶査定,特願平9-174301|日本クラウンコルク株式会社|拒絶理由通知;拒絶査定,特願平8-18663|天龍化学工業株式会社|拒絶理由通知,特願平6-204354|山村硝子株式会社,日本山村硝子株式会社|異議証拠</t>
  </si>
  <si>
    <t>AU2713795A,AU2713795D,DE69534585A,DE69534585T,EP95112147A,JP20435494A,US97690497A</t>
  </si>
  <si>
    <t>3C055</t>
  </si>
  <si>
    <t>4L028</t>
  </si>
  <si>
    <t>A63F  5/04   514G,A63F  5/04   516D</t>
  </si>
  <si>
    <t>特願2010-73268|株式会社セイシン企業|先行技術調査,特願2010-515820|株式会社日立ハイテクノロジーズ|先行技術調査,特願2010-139978|エックスワイ，エルエルシー|拒絶理由通知;補正却下;拒絶査定,特願2008-201481|株式会社ＩＨＩ|先行技術調査;特許査定,特願2007-198780|鹿島建設株式会社|特許査定,特願2005-269024|株式会社セイシン企業|先行技術調査,特願平10-377845|シスメックス株式会社|審判請求証拠,特願2004-357468|シスメックス株式会社|拒絶理由通知;先行技術調査;特許査定,特願2001-226382|シスメックス株式会社|先行技術調査;特許査定,特願2005-8096|シスメックス株式会社|拒絶理由通知;拒絶査定,特願2004-305004|シスメックス株式会社|拒絶理由通知;拒絶査定;特許査定,特願2008-188733|オーム電機株式会社|拒絶理由通知;特許査定,特願2006-533649|エイド・コーポレイション,ケーエルエー－テンコール　コーポレイション|先行技術調査,特願2005-26404|株式会社リコー|拒絶理由通知;特許査定,特願2004-175922|株式会社イシダ|拒絶理由通知;拒絶査定,特願2003-361980|シスメックス株式会社|特許査定,特願2003-361975|シスメックス株式会社|特許査定,特願2003-209376|シスメックス株式会社|拒絶理由通知;特許査定,特願2003-163165|独立行政法人産業技術総合研究所|特許査定,特願2003-151408|富士電機システムズ株式会社|先行技術調査,特願2003-9951|ベクトン・ディキンソン・アンド・カンパニー|先行技術調査,特願2002-381487|株式会社リコー|拒絶理由通知;拒絶査定,特願2002-333251|株式会社リコー|拒絶理由通知;拒絶査定,特願2002-286791|株式会社リコー|拒絶理由通知;特許査定,特願2002-275407|株式会社リコー|拒絶理由通知;拒絶査定,特願2002-225256|株式会社リコー|拒絶理由通知;特許査定,特願2002-213193|株式会社リコー|拒絶理由通知;特許査定,特願2002-212963|株式会社リコー|拒絶理由通知;特許査定,特願2002-204232|株式会社リコー|拒絶理由通知;拒絶査定,特願2002-160694|株式会社リコー|拒絶理由通知;拒絶査定,特願2002-137958|キヤノン株式会社|拒絶理由通知;特許査定,特願2002-122520|シスメックス株式会社|先行技術調査;特許査定,特願2002-78547|シスメックス株式会社|拒絶理由通知;拒絶査定,特願2002-76566|株式会社神戸製鋼所|拒絶理由通知;特許査定,特願2002-72163|キヤノン株式会社|拒絶理由通知;拒絶査定;特許査定,特願2002-7822|キヤノン株式会社|拒絶理由通知;拒絶査定,特願2002-393|東洋インキ製造株式会社|拒絶理由通知;拒絶査定,特願2001-392520|東洋インキ製造株式会社|拒絶理由通知;拒絶査定,特願2001-391263|キヤノン株式会社|拒絶理由通知;特許査定,特願2001-391262|キヤノン株式会社|拒絶理由通知;拒絶査定,特願2001-264949|キヤノン株式会社|拒絶理由通知;拒絶査定,特願2001-264948|キヤノン株式会社|拒絶理由通知;特許査定,特願2001-230015|キヤノン株式会社|拒絶理由通知;特許査定,特願2001-129835|野田通信株式会社|拒絶理由通知;特許査定,特願2001-108074|キヤノン株式会社|拒絶理由通知;特許査定,特願2001-51559|三菱化学株式会社|拒絶理由通知;拒絶査定,特願2001-51558|三菱化学株式会社|拒絶理由通知;拒絶査定,特願2001-51557|三菱化学株式会社|拒絶理由通知;拒絶査定,特願2001-51556|三菱化学株式会社|拒絶理由通知;拒絶査定,特願2000-255533|シスメックス株式会社|先行技術調査;特許査定,特願2000-139663|コニカ株式会社,コニカミノルタホールディングス株式会社|拒絶理由通知;特許査定,特願2000-133951|株式会社リコー|拒絶理由通知;拒絶査定,特願2000-109054|三菱化学株式会社|拒絶理由通知;拒絶査定,特願2000-93911|コニカ株式会社,コニカミノルタホールディングス株式会社|拒絶理由通知;特許査定,特願2000-93910|コニカ株式会社,コニカミノルタホールディングス株式会社|拒絶理由通知;特許査定,特願平10-548488|シェモメテック・アクティーゼルスカブ|拒絶理由通知;拒絶査定,特願平10-321191|日機装株式会社|拒絶理由通知;拒絶査定,特願平10-210674|株式会社佐竹製作所,株式会社サタケ|拒絶理由通知;特許査定,特願平10-171285|フロイント産業株式会社|拒絶理由通知;拒絶査定,特願平10-115312|シスメックス株式会社|先行技術調査;特許査定,特願平10-75510|オリンパス光学工業株式会社,オリンパス株式会社|拒絶理由通知;拒絶査定,特願平9-240991|大日本インキ化学工業株式会社,ＤＩＣ株式会社|拒絶理由通知;拒絶査定,特願平9-234898|大日本インキ化学工業株式会社|拒絶理由通知;拒絶査定,特願平9-234897|大日本インキ化学工業株式会社|拒絶理由通知;拒絶査定,特願平9-150995|東亞医用電子株式会社,シスメックス株式会社|拒絶理由通知;拒絶査定</t>
  </si>
  <si>
    <t>G01N 15/14      D,G01N 15/14      K,G01N 15/02      B</t>
  </si>
  <si>
    <t>特開平7-308386</t>
  </si>
  <si>
    <t>特許第2588375号</t>
  </si>
  <si>
    <t>1994.11.15</t>
  </si>
  <si>
    <t>ＵＳ９３１５２４０１(1993.11.15)</t>
  </si>
  <si>
    <t>1993.11.15</t>
  </si>
  <si>
    <t>1996.12.05</t>
  </si>
  <si>
    <t>A61M   5/158   (2006.01),A61M   5/31    (2006.01),A61M  25/08    (2006.01),A61M  25/00    (2006.01)</t>
  </si>
  <si>
    <t>A61M  5/14   369Z,A61M  5/31       ,A61M 25/00   450N,A61M 25/00   420R</t>
  </si>
  <si>
    <t>4C066AA07,4C066BB05,4C066FF01,4C066FF04,4C066LL13,4C066LL16,4C066LL30,4C167AA17,4C167AA24,4C167AA31,4C167BB02,4C167BB04,4C167BB05,4C167BB11,4C167BB12,4C167BB20,4C167BB21,4C167BB31,4C167BB32,4C167BB36,4C167BB37,4C167BB38,4C167BB39,4C167BB40,4C167BB45,4C167DD10,4C167GG14,4C167GG31,4C167GG36,4C167HH04,4C167HH09,4C167HH12,4C167HH15,4C167HH16,4C167HH17,4C167HH20,4C167HH30,4C167CC08</t>
  </si>
  <si>
    <t>CA2135706A1,CA2135706C,DE69425220D1,DE69425220T2,DE69433217D1,DE69433217T2,EP0653220A1,EP0653220B1,EP0922466A2,EP0922466B1,ES2149242T3,ES2209259T3,JP2588375B2,JP7308386A,US5575777A,US5702367A</t>
  </si>
  <si>
    <t>ウォルター・イー・カヴァー,アラン・エイ・デヴィッドナー</t>
  </si>
  <si>
    <t xml:space="preserve">受付 A61:登録料納付 (1996.10.29) ,受付 A861:ファイル記録事項の閲覧（縦覧）請求書 (2007.08.28) ,受付 A861:ファイル記録事項の閲覧（縦覧）請求書 (2008.07.07) ,受付 A861:ファイル記録事項の閲覧（縦覧）請求書 (2010.03.29) ,受付 A861:ファイル記録事項の閲覧（縦覧）請求書 (2010.04.21) </t>
  </si>
  <si>
    <t>特開平03-015481|ジョン　シー．クリー|審判請求証拠,特表平05-500621|ロブ　パスカル　パテント　プロプライエタリー　リミテッド|審判請求証拠,特表平03-502421|スターン，トーマス,スターン，ローレンス|審判請求証拠,特開昭57-000581|テクトロツクス・インコーポレイテツド,テクトロニツクス　インコ－ポレイテツド|審判請求証拠,特開昭58-072706|ヘルマン・ケツク,カール－ツァイス－シュティフトゥング|審判請求証拠,実公昭61-031558|株式会社小金井製作所,株式会社コガネイ|審判請求証拠,特公昭60-000538|ダイムラー一ベンツ・アクチエンゲゼルシヤフト,ダイムラ－　－　ベンツ　アクチエンゲゼルシヤフト|審判請求証拠,特公昭58-033123|ロ－ド　コ－ポレ－シヨン|審判請求証拠,実公昭60-010738|株式会社小松製作所|審判請求証拠,実公昭58-048065|日立工機株式会社|審判請求証拠,特開平04-090398|山下　晴朗|審判請求証拠,特開平03-205421|四国化成工業株式会社|審判請求証拠,USA 005102394|審判請求証拠,特開平04-295373|ベクトン・ディキンソン・アンド・カンパニー,ベクトン・ディッキンソン・アンド・カンパニー,ベクトン・ディッキンソン・アンド・カンパニ―|審判請求証拠,特開平04-224768|リチャード・エイ・クナトソン,ロバート・エル・パーカー|審判請求証拠,特開平03-004875|クリティコン・インコーポレイテッド,メデックス・インコーポレーテッド|審判請求証拠,USA 005211629|審判請求証拠,USA 004927414|審判請求証拠,WOA 092018187|セイフ－ティ－リミテッド|審判請求証拠,特表平06-508768|セイフ－ティ－リミテッド|審判請求証拠,USA 004828548|審判請求証拠,JPN3010000625|審判請求証拠,JPN3010000626|審判請求証拠,JPN3010000627|審判請求証拠,USA 005135505|審判請求証拠,特開平06-277284|フルゥディクス・インターナショナル・インコーポレイテッド|審判請求証拠,USA 004828528|審判請求証拠,USA 004900307|審判請求証拠,特開昭63-315063|アドバンスト・メディカル・テクノロジズ（１９８８）・インコーポレイテッド,アクティバ・ブランド・プロダクツ・インコーポレイテッド|審判請求証拠,特表昭61-502869|サバイバル　テクノロジ－、インコ－ポレイテツド|審判請求証拠,特表昭62-502874|サバイバル　テクノロジ－，インコ－ポレイテツド|審判請求証拠,USA 003882863|審判請求証拠,USA 004747831|審判請求証拠,特公昭58-015721|ザ　スタンレイ　ワ－クス|審判請求証拠,実公昭61-040864|安藤　和明,安藤和明|審判請求証拠,特開平01-279128|日本発条株式会社|審判請求証拠,特開平02-300479|日本発条株式会社|審判請求証拠,特開平03-157530|日本発条株式会社|審判請求証拠,特開昭63-143182|日本発条株式会社|審判請求証拠,実用新案全文平01-120118|株式会社ニコン|審判請求証拠,USA 005205829|審判請求証拠,JPN3011000454|審判請求証拠,JPN3011000455|審判請求証拠,JPN3011000456|審判請求証拠,JPN3011000457|審判請求証拠,JPN3011000458|審判請求証拠,JPN3011000459|審判請求証拠,JPN3011000460|審判請求証拠,JPN3011000461|審判請求証拠,JPN3011000462|審判請求証拠,JPN3011000463|審判請求証拠,JPN3011000464|審判請求証拠,JPN3011000465|審判請求証拠,JPN3011000466|審判請求証拠,JPN3011000467|審判請求証拠,JPN3011000468|審判請求証拠,JPN3011000469|審判請求証拠,JPN3011000470|審判請求証拠,JPN3011000471|審判請求証拠,JPN3012000296|審判請求証拠,JPN3012000297|審判請求証拠,JPN3012000298|審判請求証拠,JPN3012000299|審判請求証拠,JPN3012000300|審判請求証拠,JPN3012000301|審判請求証拠,JPN3012000302|審判請求証拠,JPN3012000303|審判請求証拠,JPN3012000304|審判請求証拠,JPN3012000305|審判請求証拠,JPN3012000306|審判請求証拠,JPN3012000307|審判請求証拠,JPN3012000308|審判請求証拠,JPN3012000309|審判請求証拠,USA 001434381|審判請求証拠,特開平01-295373|株式会社東芝|審判請求証拠</t>
  </si>
  <si>
    <t>米国特許第５，２１１，６２９号明細書の訳文,米国特許第４，９２７，４１４号明細書の訳文,米国特許第４，８２８，５４８号明細書の訳文,米国特許第５２１１６２９号明細書抄訳,米国特許第４９２７４１４号明細書抄訳,米国特許第４８２８５４８号明細書抄訳,米国特許第４９００３０７号明細書抄訳,米国特許第３８８２８６３号明細書抄訳,米国特許第１４３４３８１号明細書及び抄訳,米国特許第４７４７８３１号明細書抄訳,ＭＥＣＨＡＮＩＣＡＬ　ＤＥＳＩＧＮ　ＡＮＤ　ＳＹＳＴＥＭＳ　ＨＡＮＤＢＯＯＫ,特公昭５５－１７７４２号その他についての報告書,駐退機・復座機について　Ｗｅｂページ,第二章　小型オートマチック（自動）拳銃,銃の構造の話　Ｗｅｂページ,平成２２年（行ケ）第１００７０号審決取消請求事件　判決,メディキット株式会社　書簡,書簡の封筒,米国特許第５１０２３９４号明細書和訳,サーフロー留置針ｃ型,ニプロセーフレットキャス,米国特許第５２０５８２９号明細書抄訳,米国特許第５２１１６２９号の明細書の抄訳,米国特許第４８２８５４８号の明細書の抄訳,米国特許第３８８２８６３号の明細書の抄訳,米国特許第１４３４３８１号の明細書の抄訳,機械設計および機構ハンドブック,特公昭５５－０１７７４２号ほかについての報告書,［ＯＮＬＩＮＥ］,駐退機・復座機,［ＯＮＬＩＮＥ］,鉄の構造の話　第二章　小型オートマチック（自動）拳銃,無効２０１０－８００１４７の判決,平成２２年（行ヶ）第１００７０号　審決取消請求事件,書簡　封筒,米国特許第５１０２３９４号の明細書の抄訳,サーフロー留置針Ｃ型,ニプロセーフレットキャス,米国特許第５２０５８２９号の明細書の抄訳</t>
  </si>
  <si>
    <t>特願2011-550231|ベクトン・ディキンソン・アンド・カンパニー,ＢＥＣＴＯＮ，  ＤＩＣＫＩＮＳＯＮ  ＡＮＤ  ＣＯＭＰＡＮＹ|拒絶理由通知,特願2009-196676|三菱鉛筆株式会社|拒絶理由通知;特許査定,特願2006-124886|メディキット株式会社|拒絶理由通知;特許査定,特願2005-54447|株式会社ジェイ・エム・エス|先行技術調査;特許査定,特願2005-54446|株式会社ジェイ・エム・エス|先行技術調査;特許査定,特願2002-549319|シメッド  ライフ  システムズ  インコーポレイテッド,ＳＣＩＭＥＤ  ＬＩＦＥ  ＳＹＳＴＥＭＳ，ＩＮＣ．,ボストン  サイエンティフィック  リミテッド,ボストン　サイエンティフィック　リミテッド|拒絶理由通知;特許査定,特願2002-912|ベクトン・ディキンソン・アンド・カンパニー,ＢＥＣＴＯＮ，  ＤＩＣＫＩＮＳＯＮ  ＡＮＤ  ＣＯＭＰＡＮＹ|拒絶理由通知;特許査定,特願2002-911|ベクトン・ディキンソン・アンド・カンパニー,ＢＥＣＴＯＮ，  ＤＩＣＫＩＮＳＯＮ  ＡＮＤ  ＣＯＭＰＡＮＹ|拒絶理由通知;特許査定,特願2002-908|ベクトン・ディキンソン・アンド・カンパニー,ＢＥＣＴＯＮ，  ＤＩＣＫＩＮＳＯＮ  ＡＮＤ  ＣＯＭＰＡＮＹ|拒絶理由通知;特許査定,特願2001-356714|テルモ株式会社|拒絶理由通知;先行技術調査;特許査定,特願2000-562071|エム　ディー　シー　インベストメント　ホールディングス　インコーポレイテッド,エム  ディー  シー  インベストメント  ホールディングス  インコーポレイテッド|拒絶理由通知;特許査定,特願2000-550546|ショー，トーマス　ジェイ．,ショー，トーマス  ジェイ．|特許査定,特願平10-315345|三菱鉛筆株式会社|拒絶理由通知;拒絶査定,特願平9-241797|テルモ株式会社|特許査定,特願平9-241464|ベクトン・ディキンソン・アンド・カンパニー|拒絶理由通知,特願平9-152550|ベクトン・ディッキンソン・アンド・カンパニー,ベクトン・ディキンソン・アンド・カンパニー|拒絶理由通知,特願平9-150846|ベクトン・ディッキンソン・アンド・カンパニー,ベクトン・ディキンソン・アンド・カンパニー|拒絶理由通知,特願平8-192981|東郷メディキット株式会社|拒絶理由通知;拒絶査定</t>
  </si>
  <si>
    <t>CA2135706A,DE69425220A,DE69425220T,DE69433217A,DE69433217T,EP94308437A,EP99104103A,ES94308437T,ES99104103T,JP28075494A,US42266295A,US68164496A</t>
  </si>
  <si>
    <t>CA2135706A,DE69425220A,DE69425220T,DE69433217A,DE69433217T,EP94308437A,EP99104103A,ES94308437T,ES99104103T,JP28075494A</t>
  </si>
  <si>
    <t>CA2135706A1,CA2135706C,DE69425220D1,DE69425220T2,DE69433217D1,DE69433217T2,EP0653220A1,EP0653220B1,EP0922466A2,EP0922466B1,ES2149242T3,ES2209259T3,JP2588375B2,JP7308386A</t>
  </si>
  <si>
    <t>A61M  5/14   369Z,A61M  5/31       ,A61M 25/00   450N</t>
  </si>
  <si>
    <t>特表平8-501765</t>
  </si>
  <si>
    <t>特表平8-501765,WO94/006735</t>
  </si>
  <si>
    <t>特開平7-286261</t>
  </si>
  <si>
    <t>特許第2732519号</t>
  </si>
  <si>
    <t>1995.10.31</t>
  </si>
  <si>
    <t>1997.12.26</t>
  </si>
  <si>
    <t>F02F   5/00    (2006.01),F16J   9/26    (2006.01),C23C  14/06    (2006.01)</t>
  </si>
  <si>
    <t>F02F  5/00      F,F16J  9/26      C,C23C 14/06      A</t>
  </si>
  <si>
    <t>3J044AA02,3J044BA02,3J044BA03,3J044BB14,3J044BC06,3J044BC07,3J044DA09,3J044EA10,4K029AA02,4K029BA58,4K029BB07,4K029BC02,4K029BC10,4K029BD04,4K029CA03,4K029DD05,4K029FA02,4K029FA04,3J044BB20,3J044BB28,3J044BB36,3J044BB01</t>
  </si>
  <si>
    <t xml:space="preserve">発送 A01:特許査定 (1997.12.09) ,受付 A61:登録料納付 (1997.12.12) ,受付 A861:ファイル記録事項の閲覧（縦覧）請求書 (1998.05.22) ,受付 A861:ファイル記録事項の閲覧（縦覧）請求書 (1998.06.30) ,受付 A861:ファイル記録事項の閲覧（縦覧）請求書 (2010.06.24) </t>
  </si>
  <si>
    <t>実用新案全文昭59-126159|日本ピストンリング株式会社|拒絶理由通知,特開昭46-005938|ブラウン　アクチエンゲゼルシヤフト|拒絶理由通知,特開昭46-005935|ウイルキンソン　ソ－ド　リミテツド|拒絶理由通知,特開昭61-087950|株式会社リケン|審判請求証拠,特開平07-010393|いすゞ自動車株式会社|審判請求証拠</t>
  </si>
  <si>
    <t>C23C 14/06      A,F02F  5/00      F,F16J  9/26      C</t>
  </si>
  <si>
    <t>特開平8-209696</t>
  </si>
  <si>
    <t>特許第2814356号</t>
  </si>
  <si>
    <t>2D050</t>
  </si>
  <si>
    <t>1998.08.14</t>
  </si>
  <si>
    <t>E02D   7/18    (2006.01)</t>
  </si>
  <si>
    <t>2D050AA01,2D050CA01,2D050CB03,2D050CB31,2D050CB32,2D050DB01,2D050EE03,2D050EE14</t>
  </si>
  <si>
    <t>JP2814356B2,JPH08209696A</t>
  </si>
  <si>
    <t xml:space="preserve">受付 A861:ファイル記録事項の閲覧（縦覧）請求書 (2006.08.11) ,受付 A861:ファイル記録事項の閲覧（縦覧）請求書 (2006.09.01) ,受付 A861:ファイル記録事項の閲覧（縦覧）請求書 (2007.07.18) ,受付 A861:ファイル記録事項の閲覧（縦覧）請求書 (2008.03.31) ,受付 A861:ファイル記録事項の閲覧（縦覧）請求書 (2009.03.05) </t>
  </si>
  <si>
    <t>特開昭63-027618|三谷セキサン株式会社|拒絶理由通知,特開昭60-023521|旭化成株式会社|拒絶理由通知,実公昭57-012034|日本車輌製造株式会社,日本車輛製造株式会社|拒絶理由通知,特開平05-033340|株式会社利根|拒絶理由通知,特開昭51-140306|ケンセツキカイチヨウサ　カブシキガイシヤ|拒絶理由通知,実用新案全文昭53-100709|黒田　稔|審判請求証拠,JPN3006000539|審判請求証拠,実用新案全文昭55-088442|吉野　淳也,今井　建興|審判請求証拠,特開平04-120313|日立建機株式会社|審判請求証拠,JPN3006000540|審判請求証拠,JPN3006000541|審判請求証拠,JPN3006000542|審判請求証拠,実用新案全文平03-128728|株式会社関西建設興業|審判請求証拠,実開平05-087026|株式会社東洋内燃機工業社|審判請求証拠,実開平06-079890|日立建機株式会社|審判請求証拠,特開平05-118184|日立建機株式会社|審判請求証拠,実用新案全文平02-125092|大堀　正人|審判請求証拠,実用新案全文昭58-016289|株式会社加藤製作所|審判請求証拠</t>
  </si>
  <si>
    <t>ＳＢシリーズ　オーガー,ベレックス株式会社発行の製品パンフレット,１９８６年版日本建設機械要覧,ベレックス株式会社証明書（甲第２号証パンフレット付き）,甲第２号証のパンフレット中のオーガ装置（穿孔装置）及びその支持アーム部分の説明図</t>
  </si>
  <si>
    <t>特願2006-4072|株式会社フォア－サイト|特許査定,特願2004-150226|星  文男,星  只男,星　文男,星　只男|拒絶理由通知;特許査定,特願2002-382138|木下  文男,木下　文男|先行技術調査;特許査定</t>
  </si>
  <si>
    <t>JP3909195A</t>
  </si>
  <si>
    <t>B23K 26/00      M,B23K 26/02      A,B23K 26/06      C,B23K 26/08      D</t>
  </si>
  <si>
    <t>特開平8-252667</t>
  </si>
  <si>
    <t>特許第3160745号</t>
  </si>
  <si>
    <t>2D049,4E001,4E081,4E082</t>
  </si>
  <si>
    <t>1995.03.17</t>
  </si>
  <si>
    <t>2001.02.23</t>
  </si>
  <si>
    <t>E02D   5/08    (2006.01),B23K   9/00    (2006.01),B23K   9/16    (2006.01),B23K   9/028   (2006.01),B23K   9/12    (2006.01),B23K   9/127   (2006.01)</t>
  </si>
  <si>
    <t>E02D  5/08       ,B23K  9/00   109 ,B23K  9/16      J,B23K  9/00   501B,B23K  9/028     N,B23K  9/12   331A,B23K  9/127  505C</t>
  </si>
  <si>
    <t>2D049BA00,2D049DA05,2D049DC05,4E001AA03,4E001BB08,4E001BB09,4E001CC03,4E001CC04,4E001DF04,4E001DF09,4E001EA04,4E081AA01,4E081AA03,4E081AA12,4E081AA15,4E081AA17,4E081BA31,4E081DA12,4E081DA16,4E081DA62,4E081DA66,4E081EA06,4E081EA23,4E081EA24,4E081EA54,4E081FA01,4E081YB08,4E081YB10,4E081YR01,4E081YY02,4E081YY07,2D049FB03,2D049FB09,2D049FB14,2D049FC02,2D049FC03</t>
  </si>
  <si>
    <t>JP3160745B2,JP8252667A</t>
  </si>
  <si>
    <t>吉田　幸生,田中　和博,山口　昌伸</t>
  </si>
  <si>
    <t xml:space="preserve">発送 A01:特許査定 (2001.01.23) ,受付 A61:登録料納付 (2001.01.25) ,受付 A861:ファイル記録事項の閲覧（縦覧）請求書 (2001.10.19) ,受付 A861:ファイル記録事項の閲覧（縦覧）請求書 (2008.02.21) ,受付 A861:ファイル記録事項の閲覧（縦覧）請求書 (2009.02.16) </t>
  </si>
  <si>
    <t>特開平06-198443|株式会社ミツヤ送風機製作所|拒絶理由通知;審判請求証拠,特開平05-200550|日立造船株式会社|拒絶理由通知;審判請求証拠,JPN3009000436|審判請求証拠,JPN3009000437|審判請求証拠,JPN3009000438|審判請求証拠,JPN3009000439|審判請求証拠,実公昭61-038779|日本鋼管株式会社|審判請求証拠,特公昭61-046235|株式会社クボタ,久保田鉄工株式会社|審判請求証拠,特開平04-238668|石川島播磨重工業株式会社,株式会社ＩＨＩ|審判請求証拠,実用新案全文昭60-141990|日立造船株式会社|審判請求証拠,特開平01-101277|本田技研工業株式会社|審判請求証拠</t>
  </si>
  <si>
    <t>ウィービングＣＯ２半自動溶接による厚板溶接法（ミディアム・ギャップ溶接法）,溶接技術　１９７０年８月号,鋼床版の現場における炭酸ガス片面自動溶接（Ｓ＆Ｗ・ＣＯ２法）,溶接技術　１９７３年１２月号,高速回転アーク溶接ロボットの開発,ＮＫＫ技報,圧力容器用知能溶接ロボットの開発,溶接技術　１９８８年１２月号</t>
  </si>
  <si>
    <t>特願2009-257567|日鐵住金溶接工業株式会社,新日本製鐵株式会社,新日鐵住金株式会社|拒絶理由通知,特願2009-272216|新日本製鐵株式会社,鹿島建設株式会社,新日鐵住金株式会社|拒絶理由通知;特許査定</t>
  </si>
  <si>
    <t>JP8457195A</t>
  </si>
  <si>
    <t xml:space="preserve">B23K  9/00   109 ,B23K  9/00   501B,B23K  9/028     N,B23K  9/12   331A,B23K  9/127  505C,B23K  9/16      J,E02D  5/08       </t>
  </si>
  <si>
    <t xml:space="preserve">B23K  9/028     N,B23K  9/00   109 ,B23K  9/00   501B,B23K  9/12   331A,B23K  9/127  505C,B23K  9/16      J,E02D  5/08       </t>
  </si>
  <si>
    <t>特開平8-290332</t>
  </si>
  <si>
    <t>特許第3050773号</t>
  </si>
  <si>
    <t>1995.04.18</t>
  </si>
  <si>
    <t>1996.11.05</t>
  </si>
  <si>
    <t>2000.03.31</t>
  </si>
  <si>
    <t>B23H   7/26    (2006.01),B23H   9/14    (2006.01)</t>
  </si>
  <si>
    <t xml:space="preserve">B23H  7/26      D,B23H  9/14       </t>
  </si>
  <si>
    <t>3C059AA01,3C059AB04,3C059DA03,3C059DD00,3C059DD01,3C059DD03,3C059DD05,3C059DD07,3C059DD10</t>
  </si>
  <si>
    <t>JP3050773B2,JP8290332A</t>
  </si>
  <si>
    <t xml:space="preserve">受付 A851:ファイル記録事項記載書類の交付請求書 (2000.07.17) ,受付 A861:ファイル記録事項の閲覧（縦覧）請求書 (2005.07.06) ,受付 A861:ファイル記録事項の閲覧（縦覧）請求書 (2008.12.24) ,受付 A861:ファイル記録事項の閲覧（縦覧）請求書 (2009.03.27) ,受付 A861:ファイル記録事項の閲覧（縦覧）請求書 (2010.07.29) </t>
  </si>
  <si>
    <t>特開平05-329714|株式会社ソディック|拒絶理由通知,特開平02-145232|日精樹脂工業株式会社|拒絶理由通知,特開平07-024649|株式会社ソディック|拒絶理由通知,特開平01-246021|西部電機株式会社|拒絶理由通知,特開昭60-177835|大日機工株式会社|拒絶理由通知,特公平04-033570|新技術事業団,独立行政法人科学技術振興機構|拒絶理由通知,特開昭62-084928|三菱電機株式会社|拒絶理由通知,特開昭56-015933|三菱電機株式会社|拒絶理由通知,実公平06-034920|株式会社　酒巻製作所,株式会社酒巻製作所,ユキワ精工株式会社|審判請求証拠</t>
  </si>
  <si>
    <t>特願2007-505757|三菱電機株式会社|特許査定,特願2003-164637|株式会社ソディック|拒絶理由通知;拒絶査定;特許査定,特願2002-63551|株式会社ソディック|特許査定,特願2001-104299|株式会社ソディック|拒絶理由通知;特許査定,特願2000-263398|台一電子機械股▲分▼有限公司|拒絶理由通知,特願平11-113151|株式会社ソディック|拒絶理由通知;特許査定</t>
  </si>
  <si>
    <t>JP9255995A</t>
  </si>
  <si>
    <t>特願2009-74029|ヴァレオ  システム  テルミク,ヴァレオ　システム　テルミク|拒絶理由通知;拒絶査定,特願2005-219021|株式会社デンソー|審判請求証拠,特願2003-83942|ティーエスコーポレーション株式会社,ナブテスコ株式会社|拒絶理由通知;特許査定,特願2002-298539|オカ工業株式会社|拒絶理由通知;拒絶査定,特願平10-271794|株式会社日阪製作所|特許査定,特願平9-106276|株式会社デンソー|拒絶理由通知;拒絶査定;特許査定</t>
  </si>
  <si>
    <t>5F031,5F117,5H209,5F131</t>
  </si>
  <si>
    <t>G05B  9/02      C,H01L 21/02      Z,H01L 21/68      A</t>
  </si>
  <si>
    <t>G06F  1/00   312E,G06F  1/00   312K,H04B  7/26      V,H04B  7/26   109M</t>
  </si>
  <si>
    <t>H04B  7/26      V,H04M  1/02      C</t>
  </si>
  <si>
    <t xml:space="preserve">B01D 53/02      Z,B01D 53/04      B,B01D 53/04      E,B01D 53/04      J,B01D 53/26   101C,B01J 20/08       ,B01J 20/10      D,B01J 20/18      B,B01J 20/18      D,F25J  3/04   101 ,F25J  3/04   102 ,F25J  3/04   103 ,F25J  3/08       </t>
  </si>
  <si>
    <t xml:space="preserve">B01D 53/02      Z,B01D 53/04      A,B01D 53/26   101C,B01J 20/08       ,B01J 20/10      D,B01J 20/18      B,B01J 20/18      D,F25J  3/04   101 </t>
  </si>
  <si>
    <t>特開平8-239469</t>
  </si>
  <si>
    <t>特許第2818398号</t>
  </si>
  <si>
    <t>4J001,4J002</t>
  </si>
  <si>
    <t>1996.02.01</t>
  </si>
  <si>
    <t>エムス―パテント　アクチエンゲゼルシャフト</t>
  </si>
  <si>
    <t>ＣＨ９５００２７０／９５－５(1995.02.01)</t>
  </si>
  <si>
    <t>1995.02.01</t>
  </si>
  <si>
    <t>1996.09.17</t>
  </si>
  <si>
    <t>1998.08.21</t>
  </si>
  <si>
    <t>C08G  69/26    (2006.01),C08L  77/06    (2006.01),C08L  77/00    (2006.01)</t>
  </si>
  <si>
    <t xml:space="preserve">C08G 69/26   NSF ,C08L 77/06   LQW ,C08L 77/00       ,C08G 69/26       ,C08L 77/06       </t>
  </si>
  <si>
    <t>4J001DA01,4J001DB01,4J001DB04,4J001DC12,4J001DC13,4J001DC15,4J001DD07,4J001DD13,4J001EB09,4J001EB14,4J001EB33,4J001EC09,4J001EC10,4J001EC14,4J001FB03,4J001FB06,4J001FC03,4J001GA13,4J001HA01,4J001JA02,4J001JA07,4J001JB18,4J001JB21,4J001JB32,4J001JB33,4J001JB42,4J001JC01,4J002CL01X,4J002CL03W,4J002CL03X,4J002DL006,4J002FD016,4J002FD068,4J002FD099,4J002FD139,4J002FD177,4J002FD059</t>
  </si>
  <si>
    <t>CA2162430A1,CH688624A5,DE59501779D1,EP0725101A1,EP0725101B1,EP0725101B2,JP2818398B2,JP8239469A,US5696202A,US6008288A,US5773558A,US5886087A,US6277911B1</t>
  </si>
  <si>
    <t xml:space="preserve">受付 A79:優先権証明書提出書 (1996.02.05) ,受付 A821:手続補足書 (1996.02.05) ,受付 A621:出願審査請求書 (1996.08.19) ,発送 A01:特許査定 (1998.07.14) ,受付 A61:登録料納付 (1998.08.12) </t>
  </si>
  <si>
    <t>USA 003393210|審判請求証拠,USA 004028476|審判請求証拠,CHA 000449257|審判請求証拠,DEA 001953469|審判請求証拠,FRA 002052875|審判請求証拠,EPB 000073557|審判請求証拠,JPN3009000632|審判請求証拠</t>
  </si>
  <si>
    <t>Ｐｏｌｙａｍｉｄｅｓ　Ｂａｓｅｄ　ｏｎ　Ｃｙｃｌｏｈｅｘａｎｅｄｉｃａｒｂｏｘｙｌｉｃ　Ａｃｉｄ,Ｐｏｌｙｍｅｒ　Ｐｒｅｐｒｉｎｔｓ</t>
  </si>
  <si>
    <t>特願2010-531392|エーエムエス－パテント  アクチェンゲゼルシャフト,エーエムエス－パテント　アクチェンゲゼルシャフト|先行技術調査;特許査定,特願2010-531391|エーエムエス－パテント  アクチェンゲゼルシャフト,エーエムエス－パテント　アクチェンゲゼルシャフト|拒絶理由通知;特許査定,特願2007-316560|エムズ－ヒェミー・アクチェンゲゼルシャフト|拒絶理由通知;先行技術調査;特許査定,特願2004-231198|アトフィナ,アルケマ　フランス|拒絶理由通知;拒絶査定,特願2003-158488|エーエムエス－ケミエ　アーゲー,エーエムエス－ケミエ  アーゲー|先行技術調査;特許査定,特願2002-19087|アトフィナ,アルケマ|拒絶理由通知;特許査定,特願2002-19086|アトフィナ,アルケマ  フランス,アルケマ　フランス|拒絶理由通知;拒絶査定;先行技術調査;特許査定,特願平9-281839|エムス－インヴェンタ　アーゲー,エムス－パテント  アクチエンゲゼルシャフト,エムス－パテント　アクチエンゲゼルシャフト|拒絶理由通知;拒絶査定;特許査定</t>
  </si>
  <si>
    <t>CA2162430A,CH27095A,DE59501779A,EP95114719A,JP1646196A,US55579095A,US93655297A,US93680797A,US93680897A,US46700499A</t>
  </si>
  <si>
    <t>DE59501779A,EP95114719A,JP1646196A</t>
  </si>
  <si>
    <t>DE59501779D1,EP0725101A1,EP0725101B1,EP0725101B2,JP2818398B2,JP8239469A</t>
  </si>
  <si>
    <t>CA2162430A,DE59501779A,EP95114719A,JP1646196A,US55579095A,US93655297A,US93680797A,US93680897A,US46700499A</t>
  </si>
  <si>
    <t>CA2162430A1,DE59501779D1,EP0725101A1,EP0725101B1,EP0725101B2,JP2818398B2,JP8239469A,US5696202A,US6008288A,US5773558A,US5886087A,US6277911B1</t>
  </si>
  <si>
    <t xml:space="preserve">C08G 69/26       ,C08L 77/06       </t>
  </si>
  <si>
    <t>特開平9-206703</t>
  </si>
  <si>
    <t>特許第3675922号</t>
  </si>
  <si>
    <t>1997.08.12</t>
  </si>
  <si>
    <t>2005.05.13</t>
  </si>
  <si>
    <t>3B116AA01,3B116AA02,3B116AB14,3B116AB47,3B116BA04,3B116BA14,2E150JA13,2E150LB05,2E150MA02Z,2E150MA03Z</t>
  </si>
  <si>
    <t>JP3675922B2,JP9206703A</t>
  </si>
  <si>
    <t xml:space="preserve">受付 A53:意見書 (2004.07.28) ,発送 A01:特許査定 (2005.04.05) ,受付 A61:登録料納付 (2005.04.27) ,受付 A861:ファイル記録事項の閲覧（縦覧）請求書 (2007.10.12) ,受付 A861:ファイル記録事項の閲覧（縦覧）請求書 (2008.06.09) </t>
  </si>
  <si>
    <t>実用新案全文平04-043653|野村　裕晧,野村　裕皓|拒絶理由通知;特許査定;審判請求証拠,実開平06-071766|株式会社スエマサ|拒絶理由通知;特許査定,実開平06-070865|日産車体株式会社|拒絶理由通知;特許査定,実開平06-059794|島田理化工業株式会社,コーニングジャパン株式会社|拒絶理由通知;特許査定,実用新案全文平02-025643|古山　直人|拒絶理由通知;特許査定;審判請求証拠,実用新案全文平04-071766|臼井国際産業株式会社|審判請求証拠,特公平07-085789|株式会社竹中工務店|審判請求証拠,実用新案全文昭62-130785|日工株式会社|審判請求証拠,実用新案全文平01-148787|日工株式会社|審判請求証拠,実公平06-012137|野村　裕晧|審判請求証拠,実公平06-011317|野村　裕晧|審判請求証拠,実公平06-011318|野村　裕晧|審判請求証拠,実用新案全文平04-037756|株式会社バイオックス|審判請求証拠,JPN3008000541|審判請求証拠</t>
  </si>
  <si>
    <t>平成２０年（ワ）第６１１７号の被告として大阪地方裁判所第２１民事部に提出した陳述書の写し</t>
  </si>
  <si>
    <t>JP1780996A</t>
  </si>
  <si>
    <t xml:space="preserve">B08B  1/02       ,E04G 19/00       </t>
  </si>
  <si>
    <t xml:space="preserve">H04M  3/42      Z,H04M  3/48      Z,H04M  3/60      D,H04Q  3/58   101 </t>
  </si>
  <si>
    <t>H04M  3/42      Z,H04M  3/60      C</t>
  </si>
  <si>
    <t>特開平9-242107</t>
  </si>
  <si>
    <t>特許第3637990号</t>
  </si>
  <si>
    <t>1996.03.08</t>
  </si>
  <si>
    <t>2005.01.21</t>
  </si>
  <si>
    <t>E02F  3/36      C,E02F  9/00      J</t>
  </si>
  <si>
    <t>2D012EA01,2D015BA01</t>
  </si>
  <si>
    <t>JP3637990B2,JP9242107A</t>
  </si>
  <si>
    <t xml:space="preserve">受付 A861:ファイル記録事項の閲覧（縦覧）請求書 (2007.11.07) ,受付 A861:ファイル記録事項の閲覧（縦覧）請求書 (2008.07.10) ,受付 A851:ファイル記録事項記載書類の交付請求書 (2010.01.28) ,受付 A851:ファイル記録事項記載書類の交付請求書 (2010.06.02) ,受付 A861:ファイル記録事項の閲覧（縦覧）請求書 (2010.10.29) </t>
  </si>
  <si>
    <t>実開平06-040055|株式会社クボタ|特許査定;審判請求証拠,実開平07-002555|株式会社クボタ|特許査定,特開平08-199614|株式会社小松製作所|特許査定,実用新案全文昭59-125558|株式会社クボタ|特許査定;審判請求証拠,実用新案全文昭59-160654|株式会社クボタ|特許査定,実用新案全文昭51-034020|セイレイ工業株式会社|特許査定,USA 003082890|審判請求証拠,USA 002994446|審判請求証拠,実開平07-029041|新キャタピラー三菱株式会社|審判請求証拠,実用新案全文昭64-010568|石川島建機株式会社|審判請求証拠,実開平06-014244|油谷重工株式会社,コベルコ建機株式会社|審判請求証拠,JPN3009000942|審判請求証拠,JPN3009000943|審判請求証拠,JPN3009000944|審判請求証拠,JPN3009000945|審判請求証拠,JPN3009000946|審判請求証拠,JPN3009000947|審判請求証拠,JPN3009000948|審判請求証拠,JPN3009000949|審判請求証拠,JPN3009000950|審判請求証拠,JPN3009000951|審判請求証拠,JPN3009000952|審判請求証拠,JPN3009000953|審判請求証拠,JPN3009000954|審判請求証拠,JPN3009000955|審判請求証拠</t>
  </si>
  <si>
    <t>米国特許第３０８２８９０号公報の翻訳文,米国特許第２９９４４４６号公報の翻訳文,「ライナー」の項,英和プラスチック工業辞典,「スイングブラケット」の項,ＪＩＳ工業用語大辞典,「ブラケット」の項,マグローヒル科学技術用語大辞典,「ピン」の項,マグローヒル科学技術用語大辞典,ミニバックホウ（型式ＮＳ３０Ｒ、機械番号；ＮＳ３０１００６）,平成６年３月２５日付け割賦販売使用貸借契約書,ミニバックホウの全体写真図,甲第５号証－２の一部拡大写真図,ミニバックホウの斜視写真図,甲第５号証－４の一部拡大写真図,ミニバックホウのスイングブラケット内のカバー装着状態の拡大写真図,ミニバックホウのスイングブラケット内のカバー取り外し状態の拡大写真図,ホース、ホースカバー、スイングブラケットの位置関係が図示された部分,パーツカタログ「ＮＳ－３０／３５」</t>
  </si>
  <si>
    <t>特願2004-87237|住友建機製造株式会社,住友建機株式会社|先行技術調査;特許査定,特願2002-260680|株式会社小松製作所|先行技術調査,特願平11-78381|コベルコ建機株式会社,株式会社神戸製鋼所|拒絶理由通知;拒絶査定</t>
  </si>
  <si>
    <t>JP8063196A</t>
  </si>
  <si>
    <t>E02F  3/36      C,E02F  9/00      B</t>
  </si>
  <si>
    <t>特開平9-279528</t>
  </si>
  <si>
    <t>特許第2902348号</t>
  </si>
  <si>
    <t>2D064</t>
  </si>
  <si>
    <t>1996.04.10</t>
  </si>
  <si>
    <t>北森　弘樹</t>
  </si>
  <si>
    <t>1997.10.28</t>
  </si>
  <si>
    <t>1999.03.19</t>
  </si>
  <si>
    <t>E01F   9/06    (2006.01),E01F   9/08    (2006.01)</t>
  </si>
  <si>
    <t xml:space="preserve">E01F  9/06       ,E01F  9/08       </t>
  </si>
  <si>
    <t>2D064AA03,2D064BA01,2D064BA05,2D064BA08,2D064EB05,2D064EB38,2D064FA03,2D064GA03,2D064HA14</t>
  </si>
  <si>
    <t>JP2902348B2,JP9279528A</t>
  </si>
  <si>
    <t>松浦　信夫,北森　弘樹</t>
  </si>
  <si>
    <t xml:space="preserve">発送 A01:特許査定 (1999.02.23) ,受付 A61:登録料納付 (1999.03.11) ,受付 A861:ファイル記録事項の閲覧（縦覧）請求書 (2000.03.28) ,受付 A861:ファイル記録事項の閲覧（縦覧）請求書 (2008.04.11) ,受付 A861:ファイル記録事項の閲覧（縦覧）請求書 (2009.05.27) </t>
  </si>
  <si>
    <t>実公昭57-061137|小糸工業株式会社|拒絶理由通知,特開平07-129108|積水樹脂株式会社|拒絶理由通知;審判請求証拠,実用新案全文平04-078700|シャープ株式会社|審判請求証拠,特開平07-059341|日本電産株式会社|審判請求証拠,特開平05-019383|株式会社精工舎|審判請求証拠</t>
  </si>
  <si>
    <t>特願2004-243143|積水樹脂株式会社|特許査定,特願2001-68077|株式会社エコワールド沖縄|拒絶理由通知;特許査定,特願2001-61430|日本鋼管ライトスチール株式会社,ＪＦＥ建材株式会社|先行技術調査,特願平10-51311|新生産業株式会社|拒絶理由通知;拒絶査定</t>
  </si>
  <si>
    <t>JP8814596A</t>
  </si>
  <si>
    <t xml:space="preserve">E01F  9/06       </t>
  </si>
  <si>
    <t>H02G  3/12      N,H05K  7/00      T</t>
  </si>
  <si>
    <t>H02G  3/12      A,H05K  7/00      T</t>
  </si>
  <si>
    <t>特開平9-296503</t>
  </si>
  <si>
    <t>特許第3348192号</t>
  </si>
  <si>
    <t>2D063</t>
  </si>
  <si>
    <t>1996.05.09</t>
  </si>
  <si>
    <t>E03F   5/04    (2006.01),E03F   5/06    (2006.01)</t>
  </si>
  <si>
    <t>E03F  5/04      G,E03F  5/06      Z</t>
  </si>
  <si>
    <t>2D063CB06,2D063CB11,2D063CB26</t>
  </si>
  <si>
    <t>JP3348192B2,JPH09296503A</t>
  </si>
  <si>
    <t xml:space="preserve">受付 A53:意見書 (2002.06.17) ,受付 A61:登録料納付 (2002.08.09) ,受付 A861:ファイル記録事項の閲覧（縦覧）請求書 (2002.12.18) ,受付 A861:ファイル記録事項の閲覧（縦覧）請求書 (2002.12.19) ,受付 A861:ファイル記録事項の閲覧（縦覧）請求書 (2008.07.29) </t>
  </si>
  <si>
    <t>実用新案全文平03-021489|株式会社ダイクレ|拒絶理由通知,特開平06-248688|平田　純一,有限会社リタッグ,リタッグ　インコーポレーション|拒絶理由通知,実開平06-087495|奥野機材株式会社|拒絶理由通知,実用新案全文昭56-176285|株式会社　岡本,株式会社岡本|拒絶理由通知,特許第3348192号|株式会社宝機材|審判請求証拠,特許第2514918号|平田　純一,有限会社リタッグ,リタッグ　インコーポレーション|審判請求証拠,登実第3031035号|株式会社ウチコン|審判請求証拠,JPN3008000621|審判請求証拠,JPN3008000622|審判請求証拠,JPN3008000623|審判請求証拠,JPNX008000034|審判請求証拠,JPN3008000624|審判請求証拠,JPN3008000625|審判請求証拠,JPN3008000626|審判請求証拠,JPN3008000627|審判請求証拠,JPN3008000628|審判請求証拠,JPN3008000629|審判請求証拠,JPN3008000630|審判請求証拠,JPN3008000631|審判請求証拠,JPN3008000632|審判請求証拠,JPN3008000633|審判請求証拠,JPN3008000634|審判請求証拠,JPN3008000635|審判請求証拠,JPN3008000636|審判請求証拠,JPN3008000637|審判請求証拠,JPN3008000638|審判請求証拠,JPN3008000639|審判請求証拠,JPN3008000640|審判請求証拠,JPN3008000641|審判請求証拠,JPN3008000642|審判請求証拠,JPN3008000643|審判請求証拠,JPN3008000644|審判請求証拠,JPN3008000645|審判請求証拠,JPNX008000035|審判請求証拠</t>
  </si>
  <si>
    <t>埼玉県菖蒲町長の調査承諾書（平成１６年４月３０日）,国立岐阜工業高等専門学校の調査書（平成１６年５月１４日）,有限会社リタッグの調査書（平成８年４月頃）,特許を受けられない発明の散光資料（平成１０年２月２７日）請求人が早期に特許庁に情報提供していた証拠,特許庁への情報提供したグレーチングの写真,証明書　株式会社大沢コンクリート工業（平成９年１０月２８日）,平成９年（ワ）第８５号不当利得返還請求事件判決（平成１５年６月２６日）,埼玉リボーン側溝チラシ　表・裏,千葉リボーン側溝チラシ　表・裏,山梨リボーン側溝チラシ（ダイクレ）　表・裏,リボーン側溝工業会準備委員会第一回会議資料（平成８年４月８日）,ＮＨＫ東海ニュースウェーブ録画ビデオの内容プリント（平成７年９月２１日）,ＮＨＫ総合録画ビデオの内容プリント（平成７年１０月２０日放送）,平成９年審判第４００２１号審決（ＮＨＫ放送部分を抜粋）,地元紙カモジャーナル（平成８年４月６日発行）,週刊ブロック通信第１７８２号（平成７年１２月４日）,仮契約書（グレーチング流通）（平成７年１１月２２日以前のもの）,リボーン側溝説明会（平成７年１１月２２日）の情景写真,リボーン側溝説明会（平成７年１１月２２日）の配布資料,商標第４１２１７３３号公報「リボーン側溝」,ウチコン実用新案３０３１０３５号登記簿（無効確定）,確認書（確定日付第１３４号、平成９年９月２４日）,宝機材宛て　内容証明　（平成１９年１月９日）,全国リボーン側溝工業会会員の嘆願書　（平成１９年１１月１日）,全国リボーン側溝工業会会員の嘆願書（平成１１年８月１９日）,全国リボーン側溝工業会　会員名簿（ブロック通信）,ＮＨＫ録画ビデオ１本（ＮＨＫ東海・ＮＨＫ総合）</t>
  </si>
  <si>
    <t>特願2010-103075|キザイテクト株式会社|拒絶理由通知;拒絶査定,特願2006-120211|株式会社ダイクレ|特許査定,特願2001-237740|株式会社宝機材|拒絶理由通知;特許査定,特願平10-135109|株式会社ダイクレ|拒絶理由通知;特許査定,特願平9-102455|石田鉄工株式会社|拒絶理由通知,特願平8-271381|株式会社淀川製鋼所|拒絶理由通知,特願平8-114767|株式会社宝機材|審判請求証拠</t>
  </si>
  <si>
    <t>JP11476796A</t>
  </si>
  <si>
    <t>E03F  5/06      Z,E03F  5/04      G</t>
  </si>
  <si>
    <t>特開平9-26267</t>
  </si>
  <si>
    <t>特許第3531702号</t>
  </si>
  <si>
    <t>4G033,4G052,4K051</t>
  </si>
  <si>
    <t>1996.05.10</t>
  </si>
  <si>
    <t>ＪＰ９５１１３１４３(1995.05.11)</t>
  </si>
  <si>
    <t>1995.05.11</t>
  </si>
  <si>
    <t>1997.01.28</t>
  </si>
  <si>
    <t>2004.03.12</t>
  </si>
  <si>
    <t>C04B  35/66    (2006.01),B28B   1/32    (2006.01),F27D   1/16    (2006.01)</t>
  </si>
  <si>
    <t>C04B 35/66      B,B28B  1/32      B,B28B  1/32      D,F27D  1/16      C</t>
  </si>
  <si>
    <t>4G033AA01,4G033AA02,4G033AA04,4G033AA06,4G033AA10,4G033AA12,4G033AA24,4G033AB01,4G033AB02,4G033AB03,4G033BA02,4K051AB03,4K051LA02,4K051LA12</t>
  </si>
  <si>
    <t>DE69625121D1,DE69625121T2,EP0742416A1,EP0742416B1,JPH0925175A,JP3531702B2,JP9026267A,JP3098230B2,JP2000044356A,JP2000220969A,JP3137625B2,US5766689A</t>
  </si>
  <si>
    <t xml:space="preserve">受付 A851:ファイル記録事項記載書類の交付請求書 (2005.12.28) ,受付 A861:ファイル記録事項の閲覧（縦覧）請求書 (2006.06.15) ,受付 A861:ファイル記録事項の閲覧（縦覧）請求書 (2007.12.13) ,受付 A861:ファイル記録事項の閲覧（縦覧）請求書 (2008.02.14) ,受付 A861:ファイル記録事項の閲覧（縦覧）請求書 (2008.08.25) </t>
  </si>
  <si>
    <t>特公昭57-007350|品川白煉瓦株式会社|特許査定;審判請求証拠,特開昭63-265870|黒崎窯業株式会社|特許査定;審判請求証拠,特開平07-069745|旭硝子株式会社|特許査定;審判請求証拠,JPN3006000764|審判請求証拠,特開平06-287075|旭硝子株式会社,旭硝子セラミックス株式会社|審判請求証拠,特公昭51-009770|ソシエテ　アノイム　プロス,エタブリスマン　プロス　プロデユイ　ルフラクテ－ル|審判請求証拠,特開昭51-109008|ハリマタイカレンガ　カブシキガイシヤ,ハリマセラミツク株式会社|審判請求証拠,特開昭55-109281|大光炉材株式会社|審判請求証拠,特開昭62-036070|品川白煉瓦株式会社|審判請求証拠,特開昭62-167241|電気化学工業株式会社|審判請求証拠,特開昭63-277579|大光炉材株式会社|審判請求証拠,特開平01-313368|日本碍子株式会社|審判請求証拠,JPN3006000765|審判請求証拠,特開平04-042867|株式会社ヨータイ|審判請求証拠,JPN3006000766|審判請求証拠,特開平07-048179|品川白煉瓦株式会社|審判請求証拠,JPN3006000767|審判請求証拠,JPN3006000768|審判請求証拠,JPN3006000769|審判請求証拠,JPN3006000770|審判請求証拠,特開昭54-061005|品川白煉瓦株式会社|審判請求証拠,JPN3006000771|審判請求証拠,JPN3006000772|審判請求証拠,JPN3006000773|審判請求証拠,特開昭63-206570|東急建設株式会社|審判請求証拠,特開昭63-210363|大成建設株式会社|審判請求証拠,特開平02-051456|電気化学工業株式会社|審判請求証拠,特開平03-122040|東京電力株式会社,株式会社奥村組,電気化学工業株式会社|審判請求証拠,特開平04-214058|エムビーティ・ホールディング・アクチエンゲゼルシャフト,コンストラクション　リサーチ　アンド　テクノロジー　ゲーエムベーハー|審判請求証拠,JPN3006000774|審判請求証拠,JPN3006000775|審判請求証拠,JPN3006000776|審判請求証拠,JPN3006000777|審判請求証拠,JPN3006000778|審判請求証拠,JPN3006000779|審判請求証拠,JPN3006000780|審判請求証拠,JPN3006000781|審判請求証拠,JPN3006000782|審判請求証拠,JPN3006000783|審判請求証拠,JPN3006000784|審判請求証拠,特開昭55-049164|極東開発工業株式会社|審判請求証拠,特開昭61-031573|鶴島建機株式会社|審判請求証拠,特開昭61-072173|技術資源開発株式会社|審判請求証拠,特開平01-198972|大成建設株式会社|審判請求証拠,特開平03-235875|技術資源開発株式会社|審判請求証拠,特開昭62-091789|品川白煉瓦株式会社|審判請求証拠,特開昭62-036071|品川白煉瓦株式会社|審判請求証拠,特開平02-048471|黒崎窯業株式会社,新日本製鐵株式会社|審判請求証拠,特開平07-024814|株式会社コトー|審判請求証拠,特開昭61-219764|デイデイエル‐ヴエルケ・アクチエンゲゼルシヤフト|審判請求証拠,特開平01-203277|日新製鋼株式会社,黒崎窯業株式会社|審判請求証拠,特開平03-271169|川崎炉材株式会社|審判請求証拠,特開昭56-009272|日本特殊炉材株式会社|審判請求証拠,特開昭57-118056|品川白煉瓦株式会社,日本鋼管株式会社|審判請求証拠,JPN3008000787|審判請求証拠,JPN3008000788|審判請求証拠,JPN3008000789|審判請求証拠</t>
  </si>
  <si>
    <t>吹付工法の最近の進歩,セラミックデータブック‘９１,キャスタブル耐火物の進歩,セラミックデータブック‘９１,新版　不定形耐火物,ＤＥＶＥＬＯＰＭＥＮＴ　ＡＮＤ　ＵＳＥ　ＯＦ　ＬＯＷ－ＣＥＭＥＮＴ，ＳＥＬＦ－ＦＬＯＷＩＮＧ　ＣＡＳＴＡＢＬＥＳ　訳文は備考へ,ＵＮＩＴＥＣＲ９３,新版　不定形耐火物,ＪＩＳ　Ｒ　５２０１「セメントの物理試験方法」,第３６回築炉専門委員会資料　混銑車吹付施工について（Ｓｈｏｔ　Ｃａｓｔ　法）,Ｒｅｆｒａｃｔｏｒｙ　Ｓｈｏｔｃｒｅｔｅ－Ｃｕｒｒｅｎｔ　Ｓｔａｔｅ－ｏｆ－ｔｈｅ－Ａｒｔ　訳文は備考へ,ＣＯＮＣＲＥＴＥ　ＩＮＴＥＲＮＡＴＩＯＮＡＬ,新版　不定形耐火物,改訂新版コンクリート工学ハンドブック,２　不定形耐火物,耐火物手帳‘９７,コンクリートポンプを中心とした建築の省力化工法,不定形耐火物の施工機械の進歩,セラミックデータブック‘８７,ＣＵＲＲＥＮＴ　ＤＥＶＥＬＯＰＭＥＮＴＳ　ＩＮ　ＥＱＵＩＰＭＥＮＴ　ＦＯＲ　ＲＥＦＲＡＣＴＯＲＹ　ＰＬＡＣＥＭＥＮＴ　訳文は備考へ,第１６回不定形耐火物専門委員会資料　低セメントキャスタブルの吹付システム検討結果,高密度新吹付け工法について,品川技報Ｎｏ．３０　１９８６年度［実績紹介］,ＰＮＥＵＣＲＥＴＥ　ＳＹＳＴＥＭ－ＳＰＲＡＹ　ＲＥＦＲＡＣＴＯＲＹ　ＬＩＮＩＮＧＳ　訳文は備考へ,ＮＯＴＡＲＩＡＬ　ＣＥＲＴＩＦＩＣＡＴＥ　　訳文　公証人証明書,ＮＡＲＣＯ社広告「ＡＮ　ＩＮＮＯＶＡＴＩＶＥ　ＴＥＣＨＮＩＱＵＥ　ＦＯＲ　ＲＥＦＲＡＣＴＯＲＹ　ＣＡＳＴＡＢＬＥ　ＩＮＳＴＡＬＬＡＴＩＯＮ」　訳文は備考へ,Ｉｎｄｕｓｔｒｉａｌ　Ｈｅａｔｉｎｇ　誌　（ＵＳＡ）,２　不定形耐火物,耐火物手帳‘９７,低セメントキャスタブル,耐火物技術講習会テキスト,吹付工法の最近の進歩,セラミックデータブック’９１,ニュークリート・システム－スプレイ式耐火物ライニング,ＰＥＮＥＵＣＲＥＴＥ　ＳＹＳＴＥＭ－ＳＰＲＡＹ　ＲＥＦＲＡＣＴＯＲＹ　ＬＩＮＩＮＧＳ及び訳文,湿式吹付け－コンクリート吹付の革新的工法及び訳文</t>
  </si>
  <si>
    <t>特願2004-177315|旭硝子セラミックス株式会社,日本プライブリコ株式会社|拒絶理由通知;拒絶査定,特願2000-509530|ノース・アメリカン・レフラクトリーズ・カンパニー|拒絶理由通知;拒絶査定,特願2000-139532|日本プライブリコ株式会社|拒絶理由通知;拒絶査定,特願平11-192650|日本碍子株式会社,エヌジーケイ・アドレック株式会社|拒絶理由通知;拒絶査定,特願平10-25118|川崎炉材株式会社,ＪＦＥ炉材株式会社|拒絶理由通知;拒絶査定,特願平9-150343|大光炉材株式会社|拒絶理由通知;拒絶査定,特願平9-66450|黒崎窯業株式会社,黒崎播磨株式会社|拒絶理由通知;拒絶査定,特願平9-30705|旭硝子株式会社,日本プライブリコ株式会社,旭硝子セラミックス株式会社,ＡＧＣセラミックス株式会社|拒絶理由通知;拒絶査定;特許査定,特願平8-269399|大光炉材株式会社|拒絶理由通知,特願平7-353059|旭ファーネスシステム株式会社,旭硝子株式会社,旭硝子セラミックス株式会社,ＡＧＣセラミックス株式会社|先行技術調査;特許査定</t>
  </si>
  <si>
    <t>DE69625121A,DE69625121T,EP96107480A,JP8428996A,JP11662196A,JP15057799A,JP2000044051A,US64482396A</t>
  </si>
  <si>
    <t>B28B  1/32      B,B28B  1/32      D,C04B 35/66      B,F27D  1/16      C</t>
  </si>
  <si>
    <t>F27D  1/16      C,B28B  1/32      B,B28B  1/32      D,C04B 35/66      B</t>
  </si>
  <si>
    <t>JP3754129B2,JPH09294926A</t>
  </si>
  <si>
    <t xml:space="preserve">B01F  3/18       ,B01F 13/02      B,B29B  7/60       ,B29C 31/04       </t>
  </si>
  <si>
    <t xml:space="preserve">B01F 13/02      B,B01F  3/18       ,B29B  7/60       ,B29C 31/04       </t>
  </si>
  <si>
    <t>特開平9-326808</t>
  </si>
  <si>
    <t>特許第2994589号</t>
  </si>
  <si>
    <t>1996.06.07</t>
  </si>
  <si>
    <t>1997.12.16</t>
  </si>
  <si>
    <t>1999.10.22</t>
  </si>
  <si>
    <t>G06F  13/00    (2006.01),G05B  19/05    (2006.01)</t>
  </si>
  <si>
    <t>G06F 13/00   351A,G05B 19/05      L,H04L 11/00   310D,H04L 12/28   200M</t>
  </si>
  <si>
    <t>5B089AA01,5B089AA16,5B089AC03,5B089AE09,5B089AF01,5B089AF09,5B089CB02,5B089CB03,5B089CC20,5B089DD03,5B089EB10,5H220AA05,5H220AA08,5H220BB03,5H220BB09,5H220BB15,5H220CC09,5H220CX04,5H220FF03,5H220HH01,5H220HH08,5H220JJ02,5H220JJ06,5H220JJ12,5H220JJ19,5H220JJ55,5H220JJ60,5K033AA03,5K033AA04,5K033BA04,5K033BA08,5K033DA01,5K033DA13,5K033DB12,5B089GA21,5B089GB01,5B089HA04,5B089KA05,5B089KA10,5B089KA11,5B089KA12,5B089KC09,5B089KD01,5B089KD04,5B089KE01</t>
  </si>
  <si>
    <t>JP2994589B2,JP9326808A,US5847659A</t>
  </si>
  <si>
    <t xml:space="preserve">受付 A861:ファイル記録事項の閲覧（縦覧）請求書 (1999.10.08) ,受付 A61:登録料納付 (1999.10.14) ,受付 A861:ファイル記録事項の閲覧（縦覧）請求書 (2001.03.19) ,受付 A861:ファイル記録事項の閲覧（縦覧）請求書 (2005.03.02) ,受付 A861:ファイル記録事項の閲覧（縦覧）請求書 (2007.09.12) </t>
  </si>
  <si>
    <t>特開昭48-067686|オムロン株式会社,立石電機株式会社|拒絶理由通知,特開平02-301340|松下電器産業株式会社|異議証拠,特開平04-211805|三菱電機株式会社|異議証拠,特開平02-072411|オムロン株式会社|異議証拠,特公平06-019761|麦谷　富浩|異議証拠,特開平08-195682|ティーディーケイ株式会社,ＴＤＫ株式会社,日本パルスモーター株式会社|審判請求証拠,特開昭61-230446|株式会社日立製作所|審判請求証拠,特開昭62-062643|富士電機株式会社|審判請求証拠,特開昭62-145945|日本電気株式会社|審判請求証拠,特開昭58-116897|松下電工株式会社|審判請求証拠,特開昭60-172859|富士電機株式会社|審判請求証拠,特開昭56-169494|松下電工株式会社|審判請求証拠,特開平04-057422|松下電工株式会社|審判請求証拠,特開平06-292275|三菱電機株式会社|審判請求証拠,特開平06-214620|富士電機株式会社,富士ファコム制御株式会社,株式会社エフ・エフ・シー,富士電機ホールディングス株式会社|審判請求証拠,特開平02-132944|株式会社東芝|審判請求証拠,特開平05-175999|三菱電機株式会社|審判請求証拠,特開平04-192003|松下電工株式会社|審判請求証拠,特開平05-168060|横河電機株式会社|審判請求証拠,特許第2994589号|株式会社ステップテクニカ|審判請求証拠,JPN3006000527|審判請求証拠,JPN3006000528|審判請求証拠</t>
  </si>
  <si>
    <t>異議２０００－７２５６８決定,無効２００５－８０１５８審決</t>
  </si>
  <si>
    <t>特願2011-65181|ＮＥＣアクセステクニカ株式会社|拒絶理由通知;補正却下;拒絶査定,特願2005-129740|ＪＦＥエンジニアリング株式会社|先行技術調査;特許査定,特願2002-66271|株式会社ステップテクニカ|拒絶理由通知;特許査定,特願2001-361348|株式会社東芝|拒絶理由通知;拒絶査定,特願平11-205566|株式会社明電舎|拒絶査定,特願平10-100402|株式会社三和産商不動産|拒絶理由通知,特願平8-145648|株式会社ステップテクニカ|審判請求証拠</t>
  </si>
  <si>
    <t>JP14564896A,US77587797A</t>
  </si>
  <si>
    <t>G05B 19/05      L,G06F 13/00   351A,H04L 11/00   310D</t>
  </si>
  <si>
    <t>H04L 11/00   310D,G06F 13/00   351A,G05B 19/05      L</t>
  </si>
  <si>
    <t>A47J 31/06      A,B65D 77/00      F</t>
  </si>
  <si>
    <t>2G084,4G051,4K029,4K030,4K057,4M104,5F004,5F045,5F103</t>
  </si>
  <si>
    <t>C23C 14/35      F,C23C 16/50       ,C23F  4/00      D,C30B 23/08      P,H01L 21/203     S,H01L 21/205      ,H01L 21/28      B,H01L 21/302     B,H01L 21/31      C,H05H  1/46      C</t>
  </si>
  <si>
    <t>H01L 21/302     B,H01L 21/205      ,H05H  1/46      C</t>
  </si>
  <si>
    <t>特開平9-187906</t>
  </si>
  <si>
    <t>特許第3904262号</t>
  </si>
  <si>
    <t>1996.07.03</t>
  </si>
  <si>
    <t>ＪＰ９５３０９７４３(1995.11.06)</t>
  </si>
  <si>
    <t>1995.11.06</t>
  </si>
  <si>
    <t>1997.07.22</t>
  </si>
  <si>
    <t>2007.01.19</t>
  </si>
  <si>
    <t>B32B  27/18    (2006.01),B32B  27/30    (2006.01),B32B  27/36    (2006.01)</t>
  </si>
  <si>
    <t xml:space="preserve">B32B 27/18      A,B32B 27/30      A,B32B 27/36   102 </t>
  </si>
  <si>
    <t>4F100AH03H,4F100AK01B,4F100AK25B,4F100AK25C,4F100AK45A,4F100AK45B,4F100AK45C,4F100AL05C,4F100BA02,4F100BA03,4F100BA10A,4F100BA10B,4F100BA15,4F100BA16,4F100CA07B,4F100GB07,4F100GB90,4F100HB00,4F100JB16B,4F100JL09,4F100JL10,4F100JN01,4F100YY00B,4F100YY00C</t>
  </si>
  <si>
    <t>JP3904262B2,JPH09187906A</t>
  </si>
  <si>
    <t xml:space="preserve">受付 A61:登録料納付 (2007.01.09) ,発送 A01:特許査定 (2007.01.09) ,受付 A861:ファイル記録事項の閲覧（縦覧）請求書 (2007.01.29) ,受付 A861:ファイル記録事項の閲覧（縦覧）請求書 (2008.06.30) ,受付 A861:ファイル記録事項の閲覧（縦覧）請求書 (2009.03.27) </t>
  </si>
  <si>
    <t>特開平07-223298|旭化成工業株式会社,旭化成株式会社|拒絶理由通知;特許査定;審判請求証拠,特開平04-119838|旭化成株式会社|拒絶理由通知;特許査定,特開平06-312493|住友ダウ株式会社|拒絶理由通知;特許査定,特開平06-064123|住友ダウ株式会社|拒絶理由通知;特許査定,特開平05-093089|チバ－ガイギー　アクチエンゲゼルシヤフト,チバ　スペシャルティ　ケミカルズ　ホールディング　インコーポレーテッド|拒絶理由通知;特許査定;審判請求証拠,特開平09-057881|三菱瓦斯化学株式会社|拒絶理由通知;特許査定,特開平09-057813|三菱瓦斯化学株式会社|拒絶理由通知;特許査定,GBA 002290745|審判請求証拠,特願平07-309743|審判請求証拠,特開平02-175246|レーム・ゲゼルシヤフト・ミツト・ベシユレンクテル・ハフツング,マクロフォルム　ゲゼルシャフト　ミット　ベシュレンクテル　ハフツング|審判請求証拠,JPN3010000331|審判請求証拠,JPN3010000332|審判請求証拠,JPN3010000333|審判請求証拠,JPN3010000334|審判請求証拠</t>
  </si>
  <si>
    <t>チヌビン１５７７に関する技術情報を記載したパンフレット,ＴＩＮＵＶＩＮ１５７７ＦＦ,日本チバカイギー株式会社が複数社に対し、甲第１号証を添付書類とした送り状,書類サンプル等送付ご案内,英国特許公開第２２９０７４５号公報の訳文,アクリル樹脂を積層したポリカーボネート版を使用した跨線橋（通称みたばし）の報告書</t>
  </si>
  <si>
    <t>特願2008-505766|バイエル・マテリアルサイエンス・アクチェンゲゼルシャフト,Ｂａｙｅｒ  ＭａｔｅｒｉａｌＳｃｉｅｎｃｅ  ＡＧ|先行技術調査,特願2003-550979|バイエル・マテリアルサイエンス・アクチェンゲゼルシャフト,Ｂａｙｅｒ  ＭａｔｅｒｉａｌＳｃｉｅｎｃｅ  ＡＧ|拒絶理由通知;特許査定,特願2002-106375|日本カーバイド工業株式会社|拒絶理由通知;拒絶査定,特願平11-286039|旭電化工業株式会社,株式会社ＡＤＥＫＡ|特許査定</t>
  </si>
  <si>
    <t>JP19165196A</t>
  </si>
  <si>
    <t>F24D 11/00      A,F24H  7/02   602A,F24H  7/02   603A</t>
  </si>
  <si>
    <t>特開平9-151342</t>
  </si>
  <si>
    <t>特許第3829370号</t>
  </si>
  <si>
    <t>2C056,4J039</t>
  </si>
  <si>
    <t>1996.08.29</t>
  </si>
  <si>
    <t>ＪＰ９５２５０６５５(1995.09.28)</t>
  </si>
  <si>
    <t>1995.09.28</t>
  </si>
  <si>
    <t>1997.06.10</t>
  </si>
  <si>
    <t>2006.07.21</t>
  </si>
  <si>
    <t>C09D  11/00    (2006.01),B41J   2/01    (2006.01)</t>
  </si>
  <si>
    <t xml:space="preserve">B41J  3/04   101Y,C09D 11/00   PSX ,C09D 11/00   PSZ ,C09D 11/00       </t>
  </si>
  <si>
    <t>4J039AB02,4J039AB07,4J039AD05,4J039AD06,4J039AD07,4J039AD09,4J039AD10,4J039AD12,4J039AD13,4J039AE02,4J039AE03,4J039AE05,4J039AE06,4J039BA04,4J039BC07,4J039BC09,4J039BC10,4J039BC11,4J039BC13,4J039BC14,4J039BC15,4J039BC18,4J039BC19,4J039BC20,4J039BC31,4J039BC32,4J039BC33,4J039BC34,4J039BC35,4J039BC36,4J039BC38,4J039BC44,4J039BC50,4J039BC60,4J039BD03,4J039BE01,4J039BE26,4J039BE27,4J039CA03,4J039EA35,4J039EA38,4J039GA24,2C056EA04,2C056EA11,2C056EA13,2C056EA24,2C056EA25,2C056FC02</t>
  </si>
  <si>
    <t>JP3829370B2,JP9151342A</t>
  </si>
  <si>
    <t>鷹尾　長幸,浅田　匡彦,齊藤　直人</t>
  </si>
  <si>
    <t xml:space="preserve">受付 A53:意見書 (2006.05.26) ,受付 A861:ファイル記録事項の閲覧（縦覧）請求書 (2006.06.02) ,発送 A01:特許査定 (2006.06.20) ,受付 A61:登録料納付 (2006.07.03) ,受付 A861:ファイル記録事項の閲覧（縦覧）請求書 (2007.05.23) </t>
  </si>
  <si>
    <t>特開平03-221137|大日本インキ化学工業株式会社,ＤＩＣ株式会社|拒絶理由通知;特許査定;審判請求証拠,特開平05-247370|大日精化工業株式会社|拒絶理由通知;特許査定;審判請求証拠,特開平07-102200|東洋紡績株式会社|拒絶理由通知;特許査定,特開昭60-173063|御国色素株式会社,三菱鉛筆株式会社|審判請求証拠,特開昭61-138667|大日精化工業株式会社|審判請求証拠,特開平03-153775|チバ　スペシャルティ　ケミカルズ　ホールディング　インコーポレーテッド|審判請求証拠,特開平08-209048|キヤノン株式会社|審判請求証拠</t>
  </si>
  <si>
    <t>特願2009-182748|富士フイルム株式会社|先行技術調査,特願2010-23346|富士フイルム株式会社|特許査定,特願2011-249734|三菱化学株式会社|拒絶理由通知;特許査定,特願2009-14384|富士フイルム株式会社|先行技術調査,特願2008-334494|富士フイルム株式会社|先行技術調査,特願2008-544611|ヒューレット－パッカード  デベロップメント  カンパニー  エル．ピー．,ヒューレット－パッカード　デベロップメント　カンパニー　エル．ピー．|拒絶理由通知;拒絶査定;特許査定,特願2001-92938|御国色素株式会社|先行技術調査,特願2006-347505|大日本インキ化学工業株式会社,ＤＩＣ株式会社|拒絶理由通知;特許査定,特願2000-14437|大日本インキ化学工業株式会社,ＤＩＣ株式会社|拒絶理由通知;拒絶査定,特願2006-513916|サカタインクス株式会社|拒絶理由通知;特許査定,特願2003-412685|ダイセル化学工業株式会社|拒絶理由通知;拒絶査定,特願2002-530667|セイコーエプソン株式会社|先行技術調査;特許査定,特願2002-265571|富士ゼロックス株式会社|拒絶理由通知;先行技術調査;特許査定,特願2000-272934|キヤノン株式会社|拒絶理由通知,特願平11-352781|花王株式会社|拒絶理由通知;特許査定,特願平11-351991|大日本インキ化学工業株式会社,ＤＩＣ株式会社|拒絶理由通知;拒絶査定,特願平11-21777|大日本インキ化学工業株式会社,ＤＩＣ株式会社|拒絶理由通知;拒絶査定,特願平10-19012|大日本インキ化学工業株式会社|拒絶理由通知;拒絶査定,特願平9-338684|大日本インキ化学工業株式会社,ＤＩＣ株式会社|拒絶理由通知;拒絶査定,特願平9-248570|大日本インキ化学工業株式会社|拒絶理由通知;拒絶査定;特許査定,特願平9-204486|大日本インキ化学工業株式会社,ＤＩＣ株式会社|拒絶理由通知;拒絶査定</t>
  </si>
  <si>
    <t>JP22832796A</t>
  </si>
  <si>
    <t xml:space="preserve">B41J  3/04   101Y,C09D 11/00       </t>
  </si>
  <si>
    <t>C09D 11/00       ,B41J  3/04   101Y</t>
  </si>
  <si>
    <t>特開平10-72966</t>
  </si>
  <si>
    <t>特許第2889538号</t>
  </si>
  <si>
    <t>アトムリビンテック株式会社,磯川産業株式会社</t>
  </si>
  <si>
    <t>1998.03.17</t>
  </si>
  <si>
    <t>1999.02.19</t>
  </si>
  <si>
    <t xml:space="preserve">E05D 15/06   110A,E05D 15/06   122 </t>
  </si>
  <si>
    <t>2E034AA05,2E034BA15,2E034CA04,2E034DA02</t>
  </si>
  <si>
    <t>JP10072966A,JP2889538B2</t>
  </si>
  <si>
    <t>橋本　政義,関根　一男,金本　吉雄</t>
  </si>
  <si>
    <t xml:space="preserve">受付 A61:登録料納付 (1999.02.12) ,受付 A831:刊行物等提出書 (1999.03.17) ,発送 A102:却下理由通知書（中間書類） (1999.05.18) ,発送 A072:手続却下の処分（却下理由） (1999.11.30) ,受付 A861:ファイル記録事項の閲覧（縦覧）請求書 (2011.09.08) </t>
  </si>
  <si>
    <t>特開平07-091134|土川　善司|異議証拠,特開平08-089314|コンビ株式会社,株式会社ニフコ|異議証拠,特開平07-011834|株式会社シモオカ|審判請求証拠,実公平05-023734|中西金属工業株式会社|審判請求証拠,特開平08-068258|株式会社ムラコシ精工|審判請求証拠</t>
  </si>
  <si>
    <t>特願2007-102222|株式会社ＳＫＢ|拒絶理由通知;特許査定,特願平11-350106|株式会社明工|先行技術調査,特願平10-255311|株式会社末廣産業|特許査定</t>
  </si>
  <si>
    <t>JP22913496A</t>
  </si>
  <si>
    <t>特許第2965518号</t>
  </si>
  <si>
    <t>1996.10.17</t>
  </si>
  <si>
    <t>1998.05.15</t>
  </si>
  <si>
    <t>1999.08.13</t>
  </si>
  <si>
    <t>G07G   1/12    (2006.01),G07G   1/14    (2006.01),G06F  13/00    (2006.01),G06Q  30/00    (2006.01),G06Q  50/00    (2006.01)</t>
  </si>
  <si>
    <t xml:space="preserve">G07G  1/12   321M,G07G  1/12   361Z,G07G  1/14       ,G06F 15/21   310Z,G06F 15/21   340Z,G06F 13/00   355 ,G06F 17/60   324 ,G06F 17/60   118 ,G06Q 30/02   140 ,G06Q 30/06   210 </t>
  </si>
  <si>
    <t>3E042CC01,3E042CC04,3E042CD04,3E042CD10,3E042CE03,3E042EA01,5B049AA00,5B049BB12,5B049BB55,5B049CC37,5B049CC39,5B049DD01,5B049DD02,5B049DD04,5B049EE01,5B049EE02,5B049EE21,5B049FF02,5B049FF07,5B049FF08,5B049GG01,5B049GG04,5B049GG05,5B089AA01,5B089AA16,5B089AC03,5B089AE09,5B089AF05,5B089AF09,5B089CB02,5B089CB03,5B089CC17,5B089DD01,5B089GA23,5B089JA04,5B089JA08,3E142EA04,3E142FA18,3E142JA02</t>
  </si>
  <si>
    <t>JP10124754A,JP2965518B2</t>
  </si>
  <si>
    <t>應谷　隆信,茂呂　順一</t>
  </si>
  <si>
    <t xml:space="preserve">受付 A861:ファイル記録事項の閲覧（縦覧）請求書 (2009.05.08) ,受付 A861:ファイル記録事項の閲覧（縦覧）請求書 (2009.05.11) ,受付 A861:ファイル記録事項の閲覧（縦覧）請求書 (2009.10.15) ,受付 A861:ファイル記録事項の閲覧（縦覧）請求書 (2010.03.15) ,受付 A861:ファイル記録事項の閲覧（縦覧）請求書 (2013.05.02) </t>
  </si>
  <si>
    <t>特開平07-282356|株式会社テック,東芝テック株式会社|拒絶理由通知,特開平05-174249|グリーンスタンプ株式会社|拒絶理由通知,特開平06-295390|富士通株式会社,楽天株式会社|審判請求証拠,特開平07-210763|オムロン株式会社|審判請求証拠,特開平08-083309|オムロン株式会社|審判請求証拠,特開平07-073247|オムロン株式会社|審判請求証拠</t>
  </si>
  <si>
    <t>特願2008-138730|岸本  洋二,岸本　洋二|拒絶理由通知,特願2002-33209|岸本　洋二|拒絶理由通知,特願2001-348510|富士通株式会社|拒絶理由通知;拒絶査定,特願2001-329835|松下電器産業株式会社|拒絶理由通知;拒絶査定;特許査定,特願2001-303552|ソニー株式会社|拒絶理由通知,特願2001-51878|東芝テック株式会社|特許査定,特願2000-615955|インディボス　コーポレイション,インディヴォス　コーポレイション|拒絶理由通知,特願2000-360058|株式会社アクセス,株式会社ＡＣＣＥＳＳ|拒絶理由通知;拒絶査定,特願2000-346818|株式会社才能フォーラム|拒絶理由通知;拒絶査定,特願2000-244295|高橋　幹雄,高橋　徹雄|拒絶理由通知,特願2000-180102|トッパン・フォームズ株式会社,株式会社オリエントコーポレーション|拒絶理由通知;拒絶査定,特願2000-160417|微積分網路股▲ふん▼有限公司|拒絶理由通知;拒絶査定,特願2000-85002|株式会社テレフォニー|拒絶理由通知;特許査定,特願2000-61396|株式会社アキュピー,昭和シェル石油株式会社|拒絶理由通知;特許査定,特願平11-326780|エイディシーテクノロジー株式会社|拒絶査定,特願平11-259904|シャープ株式会社|特許査定,特願平11-250362|東芝テック株式会社|拒絶理由通知;特許査定,特願平11-216644|株式会社アキュピー,昭和シェル石油株式会社|拒絶理由通知,特願平11-114287|大日本印刷株式会社|特許査定,特願平11-35593|株式会社ジェーシービー|拒絶理由通知;拒絶査定,特願平10-361615|富士通株式会社|拒絶理由通知;拒絶査定</t>
  </si>
  <si>
    <t>JP27485696A</t>
  </si>
  <si>
    <t xml:space="preserve">G06F 13/00   355 ,G06F 15/21   310Z,G06F 15/21   340Z,G07G  1/12   321M,G07G  1/12   361Z,G07G  1/14       </t>
  </si>
  <si>
    <t>G07G  1/12   321M,G07G  1/12   361Z,G06F 13/00   355 ,G07G  1/14       ,G06F 15/21   310Z,G06F 15/21   340Z</t>
  </si>
  <si>
    <t>特許第4012944号</t>
  </si>
  <si>
    <t>1996.10.18</t>
  </si>
  <si>
    <t>1998.05.12</t>
  </si>
  <si>
    <t>2007.09.21</t>
  </si>
  <si>
    <t>D06F  65/10    (2006.01),D06F  67/06    (2006.01)</t>
  </si>
  <si>
    <t xml:space="preserve">D06F 65/10       ,D06F 67/06       </t>
  </si>
  <si>
    <t>JPH10118398A,JP4012944B2</t>
  </si>
  <si>
    <t>石原　秀俊,上田　敦士,片山　　敦</t>
  </si>
  <si>
    <t xml:space="preserve">受付 A821:手続補足書 (2006.07.28) ,受付 A61:登録料納付 (2007.07.10) ,受付 A861:ファイル記録事項の閲覧（縦覧）請求書 (2008.04.22) ,受付 A861:ファイル記録事項の閲覧（縦覧）請求書 (2009.06.24) ,受付 A861:ファイル記録事項の閲覧（縦覧）請求書 (2009.09.08) </t>
  </si>
  <si>
    <t>特開平08-107995|三菱重工業株式会社,株式会社稲本製作所|拒絶理由通知;拒絶査定;審判請求証拠,実用新案全文昭61-082598|三菱重工業株式会社|拒絶理由通知;審判請求証拠,実用新案全文平01-062798|三菱重工業株式会社|拒絶理由通知,実用新案全文平02-037098|三菱重工業株式会社,中菱エンジニアリング株式会社,綿久寝具株式会社|拒絶理由通知;拒絶査定;審判請求証拠,実用新案全文平03-076811|尾藤　健一,尾藤健一|拒絶理由通知;拒絶査定,特開平06-080229|パクテック　ドレスデン　ジー・エム・ビー・エッチ|拒絶理由通知;拒絶査定,特開平05-245299|インプルス－アパラーテバウ　イェーガー　ウント　ゾーン　ゲゼルシャフト　ミット　ベシュレンクテル　ハフツング|拒絶理由通知,実用新案全文昭62-196948|バンドー化学株式会社|拒絶理由通知,特開平03-195600|株式会社ムサシノキカイ|拒絶理由通知;拒絶査定,実用新案全文平02-098896|株式会社安川電機|拒絶理由通知,特公昭46-021198|キヤノン株式会社|拒絶理由通知;拒絶査定,特開昭50-159744|富士通株式会社|拒絶理由通知;拒絶査定,GBA 000805339|審判請求証拠,USA 002352220|審判請求証拠,特開昭52-020839|株式会社リコー|審判請求証拠,GBA 002106147|審判請求証拠,USA 001968233|審判請求証拠,実公平03-033355|株式会社　東京洗染機械製作所,株式会社東京洗染機械製作所|審判請求証拠</t>
  </si>
  <si>
    <t>特願2012-205698|株式会社東京洗染機械製作所|拒絶理由通知,特願2002-507099|株式会社東京洗染機械製作所|拒絶理由通知;拒絶査定</t>
  </si>
  <si>
    <t>JP27564196A</t>
  </si>
  <si>
    <t>特許第2813173号</t>
  </si>
  <si>
    <t>1996.10.25</t>
  </si>
  <si>
    <t>B23G  5/06      B</t>
  </si>
  <si>
    <t>JPH10118844A,JP2813173B2</t>
  </si>
  <si>
    <t>佐藤　雄哉,三井　雅夫</t>
  </si>
  <si>
    <t xml:space="preserve">受付 A63:特許願 (1996.10.25) ,受付 A821:手続補足書 (1996.10.28) ,発送 A01:特許査定 (1998.07.07) ,受付 A61:登録料納付 (1998.07.30) ,受付 A851:ファイル記録事項記載書類の交付請求書 (1998.12.07) </t>
  </si>
  <si>
    <t>DEA 002031974|審判請求証拠,登実第3016228号|オーエスジー株式会社|審判請求証拠,特開平07-164247|サンドビック　アクティエボラーグ|審判請求証拠,登実第3027780号|オーエスジー株式会社|審判請求証拠,JPN3009000671|審判請求証拠</t>
  </si>
  <si>
    <t>在庫センターＮＥＷＳ</t>
  </si>
  <si>
    <t>特願2010-212930|オーエスジー株式会社|特許査定,特願2007-117571|オーエスジー株式会社|拒絶理由通知;先行技術調査;拒絶査定,特願2008-549997|オーエスジー株式会社|拒絶理由通知;拒絶査定</t>
  </si>
  <si>
    <t>JP28350096A</t>
  </si>
  <si>
    <t>特許第3865087号</t>
  </si>
  <si>
    <t>2C056,4D075</t>
  </si>
  <si>
    <t>1996.10.29</t>
  </si>
  <si>
    <t>1998.05.19</t>
  </si>
  <si>
    <t>2006.10.13</t>
  </si>
  <si>
    <t>B05D   5/06    (2006.01),B41J   2/01    (2006.01)</t>
  </si>
  <si>
    <t>B41J  3/04   101Z,B05D  5/06   101C</t>
  </si>
  <si>
    <t>2C056EA13,2C056FA04,2C056FA09,2C056FB01,2C056FB08,2C056FB10,2C056FC02,2C056HA22,2C056HA44,4D075AC07,4D075AC09,4D075AC91,4D075AC93,4D075AE03,4D075CA32,4D075CB16,4D075CB36,4D075DA06,4D075DA07,4D075DB12,4D075EA33,4D075EA43,4D075EB16,4D075EB22,4D075EB32,4D075EB35,4D075EB36,4D075EB38,4D075EB39,4D075EB42,4D075EC11,4D075EC53</t>
  </si>
  <si>
    <t>JP10128231A,JP3865087B2</t>
  </si>
  <si>
    <t>鬼頭　孝一,三枝　一正</t>
  </si>
  <si>
    <t xml:space="preserve">受付 A861:ファイル記録事項の閲覧（縦覧）請求書 (2009.04.20) ,受付 A861:ファイル記録事項の閲覧（縦覧）請求書 (2009.05.18) ,受付 A861:ファイル記録事項の閲覧（縦覧）請求書 (2009.08.26) ,受付 A861:ファイル記録事項の閲覧（縦覧）請求書 (2011.10.28) ,受付 A861:ファイル記録事項の閲覧（縦覧）請求書 (2011.11.10) </t>
  </si>
  <si>
    <t>特開平07-031929|大日本塗料株式会社,ニチハ株式会社|拒絶理由通知;特許査定;審判請求証拠,特開平08-164611|株式会社リコー|拒絶理由通知;特許査定;審判請求証拠,特開平07-101127|オリンパス光学工業株式会社|拒絶理由通知;特許査定;審判請求証拠,特開平06-155729|ニチハ株式会社,大日本塗料株式会社,紀州技研工業株式会社|拒絶理由通知;特許査定,実用新案全文平03-057235|花本株式会社,小黒　年矩|審判請求証拠,特開平05-338192|セイコーエプソン株式会社|審判請求証拠,特開平01-259957|株式会社リコー|審判請求証拠,特開平08-041395|三菱化学株式会社|審判請求証拠,特開平08-253716|東洋インキ製造株式会社|審判請求証拠,特開平07-292302|富士通株式会社|審判請求証拠,特開平05-057889|富士電機株式会社|審判請求証拠,特開平06-143735|富士通株式会社|審判請求証拠</t>
  </si>
  <si>
    <t>特願2006-547519|ディマティックス  インコーポレイテッド,ＤＩＭＡＴＩＸ，  ＩＮＣ．,ディマティックス　インコーポレイテッド|拒絶理由通知;特許査定,特願2000-402587|大日本塗料株式会社|拒絶理由通知;特許査定,特願2004-341982|ニチハ株式会社|拒絶理由通知;拒絶査定;特許査定,特願2004-127970|クボタ松下電工外装株式会社|拒絶理由通知;先行技術調査;拒絶査定,特願2004-98425|大日本塗料株式会社|拒絶理由通知;先行技術調査;拒絶査定;特許査定,特願2004-48652|大日本塗料株式会社|拒絶理由通知;拒絶査定,特願2003-357788|ニチハ株式会社|拒絶理由通知;特許査定,特願2002-208970|ニチハ株式会社|拒絶理由通知;特許査定,特願2002-183716|ニチハ株式会社|拒絶査定,特願2002-174838|ニチハ株式会社|拒絶理由通知;拒絶査定,特願2002-153159|ニチハ株式会社|拒絶理由通知;拒絶査定,特願2001-218247|松下電工株式会社,クボタ松下電工外装株式会社|特許査定,特願2001-211323|東レ株式会社|拒絶理由通知;特許査定,特願2000-205455|大建工業株式会社|拒絶理由通知;拒絶査定,特願平10-312967|凸版印刷株式会社|拒絶理由通知;拒絶査定,特願平10-279942|大日本塗料株式会社|拒絶理由通知</t>
  </si>
  <si>
    <t>JP28673296A</t>
  </si>
  <si>
    <t>B05D  5/06   101C,B41J  3/04   101Z</t>
  </si>
  <si>
    <t>特許第3249407号</t>
  </si>
  <si>
    <t>4K029,5F051,5F151</t>
  </si>
  <si>
    <t>昭和シェル石油株式会社,独立行政法人新エネルギー・産業技術総合開発機構</t>
  </si>
  <si>
    <t>1998.05.22</t>
  </si>
  <si>
    <t>2001.11.09</t>
  </si>
  <si>
    <t>C23C  14/06    (2006.01),H01L  31/04    (2006.01)</t>
  </si>
  <si>
    <t>C23C 14/06      D,H01L 31/04      E</t>
  </si>
  <si>
    <t>4K029AA09,4K029BA21,4K029BB02,4K029BC07,4K029BD00,4K029CA05,4K029DC03,4K029DC04,4K029EA05,4K029GA01,5F051AA09,5F051AA10,5F051AA16,5F051DA01,5F051DA15,5F051FA02,5F051FA06,5F051FA15,5F051GA03,5F151AA09,5F151AA10,5F151AA16,5F151DA01,5F151DA15,5F151FA02,5F151FA06,5F151FA15,5F151GA03</t>
  </si>
  <si>
    <t>EP0838863A2,JP3249407B2,JP10135498A,US5981868A</t>
  </si>
  <si>
    <t>櫛屋　勝巳,田知行　宗頼,加瀬　高久</t>
  </si>
  <si>
    <t xml:space="preserve">受付 A861:ファイル記録事項の閲覧（縦覧）請求書 (2009.10.21) ,受付 A851:ファイル記録事項記載書類の交付請求書 (2009.10.22) ,受付 A851:ファイル記録事項記載書類の交付請求書 (2010.06.21) ,受付 A861:ファイル記録事項の閲覧（縦覧）請求書 (2010.11.11) ,受付 A861:ファイル記録事項の閲覧（縦覧）請求書 (2011.09.20) </t>
  </si>
  <si>
    <t>特開平07-007167|シーメンス　ソーラー　インダストリーズ　インターナショナル　インコーポレイテッド|拒絶理由通知;特許査定,特開昭61-136276|シーメンス　ソーラー　インダストリーズ，エル．ピー．,シェル　ソーラー　インダストリーズ　エル　ピー|拒絶理由通知;特許査定,特開平05-110125|キヤノン株式会社|拒絶理由通知,特開昭05-110125|特許査定,JPN3010000696|審判請求証拠,JPN3010000697|審判請求証拠,JPN3010000698|審判請求証拠,JPN3010000699|審判請求証拠,JPN3010000700|審判請求証拠</t>
  </si>
  <si>
    <t>ＤＥＶＥＬＯＰＭＥＮＴ　ＯＦ　ＣＵ（ＩＮＧＡ）ＳＥ２　ＴＨＩＮ－ＦＩＬＭ　ＳＯＬＡＲ　ＣＥＬＬＳ　ＷＩＴＨ　ＺＮ－ＣＯＭＰＯＵＮＤ　ＢＵＦＦＥＲ,１３ＴＨ　ＥＵＲＯＰＥＡＮ　ＰＨＯＴＯＶＯＬＴＡＴＡＩＣ　ＳＯＬＡＲ　ＥＮＥＲＧＹ　ＣＯＮＦＥＲＥＮＣＥ,２５ＴＨ　ＩＥＥＥ　ＰＨＯＴＯＶＯＬＴＡＩＣ　ＳＰＥＣＩＡＬＩＳＴＳ　ＣＯＮＦＥＲＥＮＣＥ,太陽光発電システム実用化技術開発　薄膜太陽電池製造技術の実用化研究,平成７年度新エネルギー・産業技術総合開発機構　委託業務成果報告書,平成１６年度（独）新エネルギー・産業技術総合開発機構受託研究（委託業務）成果報告書,広辞苑</t>
  </si>
  <si>
    <t>特願2009-166837|パナソニック電工株式会社,パナソニック株式会社|拒絶理由通知,特願2006-512134|本田技研工業株式会社|特許査定,特願2005-517041|松下電器産業株式会社|特許査定,特願2003-8726|松下電器産業株式会社|拒絶理由通知;特許査定,特願2002-127611|本田技研工業株式会社|特許査定,特願2000-57481|松下電器産業株式会社|拒絶理由通知;特許査定</t>
  </si>
  <si>
    <t>EP97107183A,JP29979196A,US84169097A</t>
  </si>
  <si>
    <t>H01L 31/04      E</t>
  </si>
  <si>
    <t>特許第4191243号</t>
  </si>
  <si>
    <t>PCT/JP95/001568</t>
  </si>
  <si>
    <t>1995.08.07</t>
  </si>
  <si>
    <t>害虫防除用装置</t>
  </si>
  <si>
    <t>ＪＰ９４１８５９８６(1994.08.08)</t>
  </si>
  <si>
    <t>1994.08.08</t>
  </si>
  <si>
    <t>1996.02.22</t>
  </si>
  <si>
    <t>2008.09.26</t>
  </si>
  <si>
    <t>A01N  25/18    (2006.01),A01M   1/20    (2006.01)</t>
  </si>
  <si>
    <t>A01M  1/20      E,A01N 25/18   101 ,A01N 25/18   102C</t>
  </si>
  <si>
    <t>2B121AA11,2B121AA12,2B121AA16,2B121CA02,2B121CA43,2B121CA44,2B121CA48,2B121CA51,2B121CA53,2B121CA54,2B121CA55,2B121CA58,2B121CC02,2B121EA01,2B121EA04,2B121EA12,2B121EA13,2B121EA21,2B121FA02,2B121FA15,4H011AC01,4H011AC02,4H011BA01,4H011BA02,4H011BB15,4H011BC03,4H011BC05,4H011BC06,4H011BC08,4H011BC19,4H011BC20,4H011BC22,4H011DA08,4H011DC10,4H011DD05,4H011DE17,4H011DG05,4H011DH10</t>
  </si>
  <si>
    <t>AT252828T,AU710001B2,AU3191695A,BR9508867A,CA2197191A1,CA2197191C,CN1159736A,CN1113598C,DE69532035D1,DE69532035T2,EP0775441A1,EP0775441B1,ES2207651T3,HK1002167A1,HU218981B,HUT77789A,JP4191243B2,JP4790508B2,JP2006257105A,MX9701004A,NZ290951A,PT775441E,RU2167523C2,US6143313A,US6391329B1,WO9604786A1</t>
  </si>
  <si>
    <t>伊藤　達栄,鈴江　光良,山口　正永</t>
  </si>
  <si>
    <t xml:space="preserve">受付 A523:手続補正書 (2008.08.05) ,受付 A53:意見書 (2008.08.05) ,受付 A61:登録料納付 (2008.09.18) ,受付 A861:ファイル記録事項の閲覧（縦覧）請求書 (2009.01.15) ,受付 A861:ファイル記録事項の閲覧（縦覧）請求書 (2009.02.05) </t>
  </si>
  <si>
    <t>特開平05-068459|アース製薬株式会社|拒絶理由通知;拒絶査定;審判請求証拠,特開平02-282309|住友化学工業株式会社|拒絶理由通知;拒絶査定,特開平06-165631|日本ナイシ株式会社,日本ナイシ　株式会社,旭耀株式会社|拒絶理由通知;拒絶査定;審判請求証拠,特開昭53-014329|ウオ－タ－ベリイ　コンパニイ－ズ　インコ－ポレ－テツド|拒絶理由通知;拒絶査定,特開昭63-203649|バイエル・アクチエンゲゼルシヤフト,バイエル・シエリング・フアーマ・アクチエンゲゼルシヤフト|拒絶理由通知;拒絶査定,特開平07-111850|アース製薬株式会社|拒絶理由通知;拒絶査定,JPN4005009483|拒絶査定,JPN4005009484|拒絶査定,JPN4005009485|拒絶査定,実開平06-075179|アース製薬株式会社|審判請求証拠,WO96/004786|アース製薬株式会社|審判請求証拠,特開平06-092807|アース製薬株式会社|審判請求証拠,JPN3009000317|審判請求証拠,JPN3009000318|審判請求証拠,JPN3009000319|審判請求証拠,JPN3009000320|審判請求証拠,JPN3009000321|審判請求証拠,JPN3009000322|審判請求証拠,JPN3009000323|審判請求証拠</t>
  </si>
  <si>
    <t>住友化学　１９８３－ＩＩ　ｐ．１２～２６　「新規揮発性ピレスロイド・ペーパースリン　衣料防虫分野への,住友化学１９８９－ＩＩ　ｐ．４～１８「新規高ノック性ピレスロイド“エトック”の開発」,Ｊａｐ．Ｊ．Ｓａｎｉｔ．Ｚｏｏｌ．，（１９８１），３２（１），ｐ．５９－６６,技術誌「住友化学」,ＳＨＯＲＴ　ＲＥＶＩＥＷ　ＯＦ　ＩＮＳＥＣＴＩＣＩＤＥＳ,ＰＥＳＴＩＣＩＤＥ　ＣＨＥＭＩＳＴＲＹ：ＨＵＭＡＮ　ＷＥＬＦＡＲＥ　ＡＮＤ　ＴＨＥ　ＥＮＶＩＲＯＮＭＥＮＴ,殺虫剤の残効性について,木材保存,製品安全データシート,技術誌「住友化学」,農薬の製剤技術と基礎</t>
  </si>
  <si>
    <t>特願2008-286964|フマキラー株式会社|先行技術調査;特許査定,特願2004-109041|フマキラー株式会社|先行技術調査,特願2000-186221|フマキラー株式会社|先行技術調査,特願2002-1249|フマキラー株式会社|拒絶理由通知;拒絶査定,特願2000-226677|住友化学工業株式会社,住友化学株式会社|拒絶理由通知;特許査定,特願2000-3639|アース製薬株式会社|拒絶理由通知;拒絶査定,特願平11-197901|フマキラー株式会社|拒絶理由通知;拒絶査定,特願平11-148167|住友化学工業株式会社,住友化学株式会社|先行技術調査;特許査定,特願平10-372967|花王株式会社|拒絶理由通知;特許査定,特願平10-146936|フマキラー株式会社|拒絶理由通知;拒絶査定,特願平10-118975|アース製薬株式会社|拒絶理由通知;拒絶査定,特願平10-24078|フマキラー株式会社|拒絶理由通知;特許査定,特願平9-317112|住友化学工業株式会社,住友化学株式会社|拒絶理由通知;拒絶査定,特願平9-260404|アース製薬株式会社|拒絶理由通知;拒絶査定,特願平9-185284|アース製薬株式会社|拒絶理由通知;特許査定;審判請求証拠,特願平9-37500|住友化学工業株式会社,住友化学株式会社|拒絶理由通知;拒絶査定,特願平8-507182|アース製薬株式会社|審判請求証拠</t>
  </si>
  <si>
    <t>AT95927984T,AU3191695A,AU3191695D,BR9508867A,CA2197191A,CN95195428A,DE69532035A,DE69532035T,EP95927984A,ES95927984T,HK98101260A,HU9700390A,JP50718296A,JP2006166403A,MX9701004A,NZ29095195A,PT95927984T,RU97103982A,US77688797A,US62713400A,JP9501568W</t>
  </si>
  <si>
    <t>A01N 25/18   101 ,A01N 25/18   102C,A01M  1/20      E</t>
  </si>
  <si>
    <t>特表平11-504504,WO96/026266</t>
  </si>
  <si>
    <t>特許第3649249号</t>
  </si>
  <si>
    <t>PCT/EP96/000720</t>
  </si>
  <si>
    <t>ＵＳ９５０８／３９３，３３８(1995.02.23),ＵＳ９５０８／３９３，３３６(1995.02.23)</t>
  </si>
  <si>
    <t>1995.02.23,1995.02.23</t>
  </si>
  <si>
    <t>2005.02.25</t>
  </si>
  <si>
    <t>C12N   5/10    (2006.01),C12N   5/06    (2006.01),C07K  14/415   (2006.01)</t>
  </si>
  <si>
    <t xml:space="preserve">C12N  5/00      B,C12N  5/00      E,C07K 14/415      ,C12N  5/00   202A,C12N  5/00   102 </t>
  </si>
  <si>
    <t>4H045AA30,4H045BA09,4H045CA32,4H045EA61,4H045FA70,4H045GA10,4H045HA02,4B065AA90X,4B065AA92X,4B065AA94X,4B065BB12,4B065BB19</t>
  </si>
  <si>
    <t>AU703484B2,AU4879196A,CA2211630A1,DE69608668D1,DE69608668T2,EP0811056A1,EP0811056B1,JP3649249B2,JPH11504504A,US5741705A,US5885835A,WO9626266A1</t>
  </si>
  <si>
    <t>ブロム、ヴィルム・アール,クンスト、アントニー,ハッカート、マルセリウス・ヤコブス・ジェイ,ルリ、グレゴリー・ダブリュー,シー、バートトロメウス・ヨセフ・ヴァン</t>
  </si>
  <si>
    <t xml:space="preserve">発送 A602:期間延長許可書 (2004.09.27) ,受付 A523:手続補正書 (2004.11.12) ,受付 A53:意見書 (2004.11.12) ,発送 A01:特許査定 (2005.01.11) ,受付 A61:登録料納付 (2005.02.08) </t>
  </si>
  <si>
    <t>特開平02-049579|協和醗酵工業株式会社|拒絶理由通知;特許査定;審判請求証拠,JPN3009000742|審判請求証拠,JPN3009000743|審判請求証拠,JPN3009000744|審判請求証拠,JPN3009000745|審判請求証拠,JPN3009000746|審判請求証拠,JPN3009000747|審判請求証拠,JPN3009000748|審判請求証拠,EPB 000811056|審判請求証拠,特開平06-245790|日清製粉株式会社,株式会社日清製粉グループ本社|審判請求証拠</t>
  </si>
  <si>
    <t>Ｐｅｐｔｏｎｅ　Ｓｅｌｅｃｔｉｏｎ　Ｇｕｉｄｅ　ｆｏｒ　Ｄｉａｇｎｏｓｔｉｃ　ａｎｄ　Ｆｅｒｍｅｎｔａｔｉｏｎ　Ｎｕｔｒｉｅｎｔｓ,ＤＥＬＬＡＣ　ＳＥ５０Ｍ,ＤＥＬＬＡＣ　ＳＥ５０ＢＴ,ＩＳ　ＧＬＵＴＡＭＩＮＥ　Ａ　ＣＯＮＤＩＴＩＯＮＡＬＬＹ　ＥＳＳＥＮＴＩＡＬ　ＡＭＩＮＯ　ＡＣＩＤ？,ＮＵＴＲＩＴＩＯＮ　ＲＥＶＩＥＷＳ,Ｉｎｔｅｒｌｏｃｕｔｏｒｙ　ｄｅｃｉｓｉｏｎ　ｉｎ　Ｏｐｐｏｓｉｔｉｏｎ　ｐｒｏｃｅｅｄｉｎｇｓ：ＥＰＯ　２００５／１２／２３,Ａｐｐｌｉｃａｔｉｏｎ　Ｎｏ．９６９０４８３９．６－２４０３／８１１０５６／０１,ＥＰＯへのＦ．　Ｒ．　ＫＥＬＬＹ　＆　Ｃｏ．からの書面　２００６／０９／２１,Ａｐｐｅａｌ　Ｎｏ．Ｔ　０４２８／０６－３．３．０８,Ａｐｐｅａｌ　Ｎｏ．　Ｔ　４２８／０６－３３０８：ＥＰＯ　２００７／０５／０８,ＤＥＣＩＳＩＯＮ，Ａｐｐｌｉｃａｔｉｏｎ　Ｎｏ．９６０４８３９．６－２４０３／０８１１０５６</t>
  </si>
  <si>
    <t>特願2010-53813|ライフ  テクノロジーズ  コーポレーション,ライフ　テクノロジーズ　コーポレーション|拒絶理由通知,特願平10-517748|ライフ　テクノロジーズ，インコーポレイテッド,ライフ　テクノロジーズ　コーポレーション|拒絶理由通知;拒絶査定;特許査定</t>
  </si>
  <si>
    <t>AU4879196A,AU4879196D,CA2211630A,DE69608668A,DE69608668T,EP96904839A,JP52539596A,US39333895A,US91157397A,EP9600720W</t>
  </si>
  <si>
    <t>AU4879196A,AU4879196D,CA2211630A,DE69608668A,DE69608668T,EP96904839A,JP52539596A,EP9600720W</t>
  </si>
  <si>
    <t>AU703484B2,AU4879196A,CA2211630A1,DE69608668D1,DE69608668T2,EP0811056A1,EP0811056B1,JP3649249B2,JPH11504504A,WO9626266A1</t>
  </si>
  <si>
    <t>C12N  5/00      B,C07K 14/415      ,C12N  5/00      E</t>
  </si>
  <si>
    <t>C12N  5/00      B,C12N  5/00      E</t>
  </si>
  <si>
    <t xml:space="preserve">A61K  7/00      K,A61K  7/00      N,A61K  7/48       ,B01F 17/56       </t>
  </si>
  <si>
    <t>F21M  1/00      B</t>
  </si>
  <si>
    <t>特許第4027451号</t>
  </si>
  <si>
    <t>1997.01.16</t>
  </si>
  <si>
    <t>2007.10.19</t>
  </si>
  <si>
    <t>A01N  25/02    (2006.01),A01N  25/04    (2006.01),B05B   9/04    (2006.01),A01N  53/02    (2006.01)</t>
  </si>
  <si>
    <t xml:space="preserve">B05B  9/04       ,A01N 25/02       ,A01N 25/04   101 ,A01N 25/04   102 ,A01N 53/00   502 </t>
  </si>
  <si>
    <t>4F037AA02,4H011AC02,4H011BA01,4H011BB15,4H011BC01,4H011BC02,4H011BC03,4H011BC05,4F033RA02</t>
  </si>
  <si>
    <t>JP10194902A,JP4027451B2</t>
  </si>
  <si>
    <t xml:space="preserve">受付 A851:ファイル記録事項記載書類の交付請求書 (2008.01.21) ,受付 A861:ファイル記録事項の閲覧（縦覧）請求書 (2008.12.17) ,受付 A861:ファイル記録事項の閲覧（縦覧）請求書 (2009.03.17) ,受付 A861:ファイル記録事項の閲覧（縦覧）請求書 (2010.03.25) ,受付 A861:ファイル記録事項の閲覧（縦覧）請求書 (2010.06.28) </t>
  </si>
  <si>
    <t>特公平07-121847|大日本除蟲菊株式会社|拒絶理由通知;特許査定,特公昭46-020837|フマキラ－@@カフ゛シキカ゛イシヤ,フマキラ－株式会社|拒絶理由通知;特許査定,特開平05-286805|アース製薬株式会社|拒絶理由通知;特許査定,特開昭59-175403|フマキラ－株式会社|拒絶理由通知;特許査定;審判請求証拠,特開昭62-054784|大阪エヤゾ－ル工業株式会社|拒絶理由通知;特許査定,特開昭63-079805|大日本除虫菊株式会社|先行技術調査;特許査定,特開昭61-268605|大日本除蟲菊株式会社|先行技術調査;特許査定,特開昭61-268604|大日本除蟲菊株式会社|先行技術調査;特許査定,特開平01-190609|大日本除蟲菊株式会社|先行技術調査;特許査定,特開昭63-188602|フマキラ－株式会社|先行技術調査;特許査定,特開平08-113509|サンエスエンジニアリング株式会社|先行技術調査;特許査定,特表平03-500174|ル　エール　リクイツド　ソシエテ　アノニム　プール　ル　エチユド　エ　ル　エクスプルワテシヨン　デ　プロセデ　ジエオルジエ　クロード|先行技術調査;特許査定,特開昭63-203649|バイエル・アクチエンゲゼルシヤフト,バイエル・シエリング・フアーマ・アクチエンゲゼルシヤフト|審判請求証拠,特公昭28-002650|審判請求証拠,JPN3008000417|審判請求証拠,JPN3008000418|審判請求証拠,JPN3008000419|審判請求証拠,JPN3008000420|審判請求証拠,JPN3008000421|審判請求証拠,JPN3008000422|審判請求証拠</t>
  </si>
  <si>
    <t>薬剤学,薬剤学,ＪＯＵＲＮＡＬ　ＯＦ　ＰＥＳＴＩＣＩＤＥ　ＳＣＩＥＮＣＥ,家庭用殺虫剤とピレスロイド　－その使い方安全性－,岩波　理化学辞典　第４版,エアゾール包装技術　－その基礎から応用まで－</t>
  </si>
  <si>
    <t>特願2008-286964|フマキラー株式会社|先行技術調査;特許査定,特願2004-93253|フマキラー株式会社|拒絶理由通知;特許査定</t>
  </si>
  <si>
    <t>JP1985497A</t>
  </si>
  <si>
    <t xml:space="preserve">A01N 25/02       ,A01N 25/04   101 ,A01N 25/04   102 ,A01N 53/00   502 ,B05B  9/04       </t>
  </si>
  <si>
    <t xml:space="preserve">A01N 25/02       ,A01N 25/04   101 ,A01N 25/04   102 ,B05B  9/04       </t>
  </si>
  <si>
    <t>特許第3771347号</t>
  </si>
  <si>
    <t>4K029,4K030,4K057,5F004,5F031,5F045,5F103,5F117,5F131</t>
  </si>
  <si>
    <t>1997.03.19</t>
  </si>
  <si>
    <t>1998.09.29</t>
  </si>
  <si>
    <t>2006.02.17</t>
  </si>
  <si>
    <t>H01L  21/02    (2006.01),C23C  14/00    (2006.01),C23C  16/52    (2006.01),C23F   4/00    (2006.01),H01L  21/302   (2006.01),H01L  21/677   (2006.01),H01L  21/205   (2006.01),H01L  21/203   (2006.01)</t>
  </si>
  <si>
    <t xml:space="preserve">C23C 14/00      C,C23C 16/52       ,C23F  4/00      Z,H01L 21/302     A,H01L 21/68      A,H01L 21/205      ,H01L 21/203     S,H01L 21/02      Z,H01L 21/302  400 </t>
  </si>
  <si>
    <t>4K029AA24,4K029CA05,4K029DA01,4K029EA00,4K029FA01,4K029GA00,4K029KA01,4K029KA09,4K030CA12,4K030DA04,4K030DA08,4K030GA12,4K030HA02,4K030KA00,4K030KA08,4K030KA41,4K057DA16,4K057DD01,4K057DD02,4K057DM01,4K057DM36,4K057DM40,4K057DN01,5F004AA16,5F004BC06,5F004CA08,5F004CA09,5F031BB01,5F031EE12,5F031GG11,5F031GG20,5F031KK00,5F031MM11,5F045BA10,5F045EA50,5F045GA01,5F045GA05,5F103BB36,5F103BB44,5F103BB47,5F103BB51,5F103BB56,5F103RR08,5F103RR10,5F045BB10,5F045EN04,5F045GB04,5F045GB15,5F045EN05,5F031CA02,5F031FA01,5F031FA11,5F031FA12,5F031GA47,5F031GA50,5F031MA04,5F031MA23,5F031MA28,5F031MA29,5F031MA32,5F031NA05,5F031PA04,5F031PA08</t>
  </si>
  <si>
    <t>JP10092703A,JP3281815B2,JP10261554A,JP3771347B2,JP2002246280A,JP3538416B2,JP4030509B2,JP2004200708A,JP4121480B2,JP2004297079A,JP2008109134A,JP4252103B2,JP2008113032A,JP2008166830A,JP2008153690A,JP2008193118A,JP5107961B2,JP2009164646A,JP2012231150A,JP2013033975A,KR100493643B1,TW466622B,US6069096A,US6714832B1,US6941185B2,US2002133260A1,US6853872B2,US2002133256A1,US6885906B2,US2002133257A1</t>
  </si>
  <si>
    <t>西畑　廣治,城尾　和博,幾原　祥二,田原　哲也,沖口　昌司</t>
  </si>
  <si>
    <t xml:space="preserve">受付 A61:登録料納付 (2006.02.09) ,受付 A861:ファイル記録事項の閲覧（縦覧）請求書 (2007.08.23) ,受付 A861:ファイル記録事項の閲覧（縦覧）請求書 (2008.05.23) ,受付 A861:ファイル記録事項の閲覧（縦覧）請求書 (2009.07.07) ,受付 A861:ファイル記録事項の閲覧（縦覧）請求書 (2009.07.21) </t>
  </si>
  <si>
    <t>特開平09-050948|国際電気株式会社,株式会社日立国際電気|拒絶理由通知;拒絶査定,特開平09-017838|東京エレクトロン株式会社,東京エレクトロン九州株式会社|拒絶理由通知;拒絶査定,特開平03-274746|ソニー株式会社|拒絶理由通知;拒絶査定,実用新案全文昭63-057734|株式会社日立製作所,日立テクノエンジニアリング株式会社|拒絶理由通知;拒絶査定,特開平07-335711|東京エレクトロン株式会社|拒絶査定,特開平05-226453|株式会社日立製作所|審判請求証拠,特開平05-055148|東芝機械株式会社,株式会社ニューフレアテクノロジー|審判請求証拠,特開平07-050333|松下電器産業株式会社,パナソニック株式会社|審判請求証拠</t>
  </si>
  <si>
    <t>特願2011-547613|株式会社アルバック|拒絶理由通知;拒絶査定,特願2006-53670|東京エレクトロン株式会社|拒絶理由通知;特許査定,特願2002-541151|マイクロン　テクノロジー　インコーポレイテッド,マイクロン　テクノロジー，　インク．|拒絶理由通知;拒絶査定,特願2002-248090|東京エレクトロン株式会社|拒絶理由通知;拒絶査定,特願2002-52083|アネルバ株式会社,キヤノンアネルバ株式会社|拒絶理由通知;拒絶査定,特願2000-24722|三洋電機株式会社,株式会社日立ハイテクインスツルメンツ|拒絶理由通知;拒絶査定,特願平11-373976|新明和工業株式会社|拒絶理由通知;拒絶査定</t>
  </si>
  <si>
    <t>JP24014796A,JP6609797A,JP2001384743A,JP2004036974A,JP2004153482A,JP2007270341A,JP2008011462A,JP2008011466A,JP2008040026A,JP2008111347A,JP2009104066A,JP2012134099A,JP2012198698A,KR20020053750A,TW86112516A,US92519097A,US53575300A,US14012002A,US14018202A,US14018402A</t>
  </si>
  <si>
    <t>C23C 14/00      C,C23C 16/52       ,C23F  4/00      Z,H01L 21/02      Z,H01L 21/203     S,H01L 21/205      ,H01L 21/302     A,H01L 21/68      A</t>
  </si>
  <si>
    <t>特願2011-2957|株式会社半導体エネルギー研究所|特許査定,特願2011-238|ソウル  セミコンダクター  カンパニー  リミテッド,ソウル　セミコンダクター　カンパニー　リミテッド|拒絶理由通知,特願2011-204098|富士フイルム株式会社|拒絶理由通知,特願2007-247930|株式会社東芝,東芝マテリアル株式会社|特許査定,特願2005-329201|昭和電工株式会社|先行技術調査;特許査定,特願2006-545910|パテント－トロイハント－ゲゼルシヤフト  フユール  エレクトリツシエ  グリユーラムペン  ミツト  ベシユレンクテル  ハフツング,Ｐａｔｅｎｔ－Ｔｒｅｕｈａｎｄ－Ｇｅｓｅｌｌｓｃｈａｆｔ  ｆｕｅｒ  ｅｌｅｋｔｒｉｓｃｈｅ  Ｇｌｕｅｈｌａｍｐｅｎ  ｍｂＨ,パテント－トロイハント－ゲゼルシヤフト　フユール　エレクトリツシエ　グリユーラムペン　ミツト　ベシユレンクテル　ハフツング|拒絶理由通知;特許査定,特願2001-564402|オスラム　オプト　セミコンダクターズ　ゲゼルシャフト　ミット　ベシュレンクテル　ハフツング|拒絶理由通知;拒絶査定,特願2008-129473|日亜化学工業株式会社|拒絶理由通知;拒絶査定;特許査定,特願2005-42309|株式会社リコー|先行技術調査;特許査定,特願2007-23598|豊田合成株式会社,トリドニック  オプトエレクトロニクス  ゲゼルシャフト  ミット  ベシュレンクテル  ハフツング,リテック  ゲーベーエル,ロイヒトシュトッフヴェルク  ブライトゥンゲン  ゲゼルシャフト  ミット  ベシュレンクテル  ハフツング,トリドニックアトコ　オプトエレクトロニクス　ゲゼルシャフト　ミット　ベシュレンクテル　ハフツング,リテック　ゲーベーエル,ロイヒトシュトッフヴェルク　ブライトゥンゲン　ゲゼルシャフト　ミット　ベシュレンクテル　ハフツング|先行技術調査;特許査定,特願2005-36987|株式会社ＫＲＩ|拒絶理由通知;先行技術調査;特許査定,特願2000-237224|スタンレー電気株式会社|拒絶理由通知;拒絶査定,特願2004-341109|オスラム  オプト  セミコンダクターズ  ゲゼルシャフト  ミット  ベシュレンクテル  ハフツング,Ｏｓｒａｍ  Ｏｐｔｏ  Ｓｅｍｉｃｏｎｄｕｃｔｏｒｓ  ＧｍｂＨ,パテント－トロイハント－ゲゼルシヤフト  フユール  エレクトリツシエ  グリユーラムペン  ミツト  ベシユレンクテル  ハフツング,オスラム　オプト　セミコンダクターズ　ゲゼルシャフト　ミット　ベシュレンクテル　ハフツング,パテント－トロイハント－ゲゼルシヤフト　フユール　エレクトリツシエ　グリユーラムペン　ミツト　ベシユレンクテル　ハフツング|拒絶理由通知;特許査定,特願2000-329130|パテント－トロイハント－ゲゼルシヤフト　フユール　エレクトリツシエ　グリユーラムペン　ミツト　ベシユレンクテル　ハフツング|拒絶理由通知;特許査定,特願2003-401202|宇部興産株式会社|審判請求証拠,特願2003-292196|スタンレー電気株式会社|先行技術調査,特願2002-554890|トリドニック  オプトエレクトロニクス  ゲゼルシャフト  ミット  ベシュレンクテル  ハフツング,リテック  ゲーベーエル,ロイヒトシュトッフヴェルク  ブライトゥンゲン  ゲゼルシャフト  ミット  ベシュレンクテル  ハフツング,豊田合成株式会社,トリドニックアトコ  オプトエレクトロニクス  ゲゼルシャフト  ミット  ベシュレンクテル  ハフツング,トリドニックアトコ　オプトエレクトロニクス　ゲゼルシャフト　ミット　ベシュレンクテル　ハフツング,リテック　ゲーベーエル,ロイヒトシュトッフヴェルク　ブライトゥンゲン　ゲゼルシャフト　ミット　ベシュレンクテル　ハフツング|先行技術調査;特許査定,特願2002-101278|和泉電気株式会社,ＩＤＥＣ株式会社|拒絶理由通知;拒絶査定,特願2001-513209|パテント－トロイハント－ゲゼルシヤフト　フユール　エレクトリツシエ　グリユーラムペン　ミツト　ベシユレンクテル　ハフツング,オスラム　オプト　セミコンダクターズ　ゲゼルシャフト　ミット　ベシュレンクテル　ハフツング|拒絶理由通知;拒絶査定,特願2000-219560|株式会社光波|拒絶理由通知;拒絶査定,特願平11-246600|科学技術振興事業団,独立行政法人科学技術振興機構|特許査定,特願平11-13424|三洋電機株式会社|拒絶理由通知;拒絶査定,特願平11-6990|株式会社朝日ラバー|先行技術調査</t>
  </si>
  <si>
    <t>C09K 11/80       ,H01L 33/00      N</t>
  </si>
  <si>
    <t xml:space="preserve">H01L 33/00      N,C09K 11/80   CPM </t>
  </si>
  <si>
    <t>JP2967474B2,JPH10264284A,US6074741A</t>
  </si>
  <si>
    <t xml:space="preserve">B32B  7/02   103 ,B32B 27/30      A,G02B  1/04       ,G02B  5/30       </t>
  </si>
  <si>
    <t xml:space="preserve">B32B  7/02   103 ,B32B 27/38       ,G02B  1/04       ,G02B  5/30       </t>
  </si>
  <si>
    <t xml:space="preserve">B01J  7/00      A,B60R 21/26       ,B60R 21/32       </t>
  </si>
  <si>
    <t>JP2984916B2,JPH10264322A</t>
  </si>
  <si>
    <t xml:space="preserve">B32B 27/16       ,B32B 27/20      Z,C08J  7/04      L,G02B  1/10      Z,G02F  1/1335     ,G09F  3/02      B,G09F  9/00   318 </t>
  </si>
  <si>
    <t>B32B 27/20      Z,B32B  7/02   103 ,G02B  1/10      Z</t>
  </si>
  <si>
    <t>特許第3998073号</t>
  </si>
  <si>
    <t>3L065,3L103</t>
  </si>
  <si>
    <t>1997.05.22</t>
  </si>
  <si>
    <t>1998.12.08</t>
  </si>
  <si>
    <t>F28D   1/06    (2006.01),F28D   7/16    (2006.01),F28F   9/24    (2006.01)</t>
  </si>
  <si>
    <t>F28F  9/24       ,F28D  1/06      A,F28D  7/16      A</t>
  </si>
  <si>
    <t>3L065EA02,3L103AA36,3L103BB06,3L103DD08,3L103DD19,3L103DD42,3L103DD44,3L103DD62</t>
  </si>
  <si>
    <t>JP10325688A,JP3998073B2</t>
  </si>
  <si>
    <t xml:space="preserve">受付 A861:ファイル記録事項の閲覧（縦覧）請求書 (2008.05.26) ,受付 A861:ファイル記録事項の閲覧（縦覧）請求書 (2008.10.28) ,受付 A831:刊行物等提出書 (2009.06.08) ,受付 A861:ファイル記録事項の閲覧（縦覧）請求書 (2009.07.16) ,発送 A242831:刊行物等提出による通知書 (2009.07.16) </t>
  </si>
  <si>
    <t>特公昭36-020082|拒絶理由通知;拒絶査定;特許査定;審判請求証拠,特公昭52-014461|川崎重工業株式会社|拒絶理由通知;拒絶査定;特許査定;審判請求証拠,実用新案全文昭55-126577|株式会社日立製作所|先行技術調査;特許査定;審判請求証拠,実用新案全文昭59-191091|大倉エンジニアリング株式会社|審判請求証拠,特開昭53-005453|三菱重工業株式会社|審判請求証拠,特許第3998073号|シャックエンジニアリング株式会社,アルストム株式会社|審判請求証拠</t>
  </si>
  <si>
    <t>特願2008-322376|アルストム  テクノロジー  リミテッド,ＡＬＳＴＯＭ  Ｔｅｃｈｎｏｌｏｇｙ  Ｌｔｄ,アルストム　テクノロジー　リミテッド|拒絶理由通知;拒絶査定,特願平9-132580|シャックエンジニアリング株式会社,アルストム株式会社|審判請求証拠</t>
  </si>
  <si>
    <t>JP13258097A</t>
  </si>
  <si>
    <t xml:space="preserve">F28D  1/06      A,F28D  7/16      A,F28F  9/24       </t>
  </si>
  <si>
    <t>特許第3213882号</t>
  </si>
  <si>
    <t>1997.06.03</t>
  </si>
  <si>
    <t>ＪＰ９７０６８０４０(1997.03.21)</t>
  </si>
  <si>
    <t>1997.03.21</t>
  </si>
  <si>
    <t>2001.07.27</t>
  </si>
  <si>
    <t>G02B  26/10    (2006.01),B23K  26/00    (2006.01),B23K  26/06    (2006.01),H05K   3/00    (2006.01),B23K  26/38    (2006.01),B23K  26/067   (2006.01)</t>
  </si>
  <si>
    <t xml:space="preserve">G02B 26/10   104 ,B23K 26/00   330 ,B23K 26/06      C,H05K  3/00      N,B23K 26/38   330 ,B23K 26/067      </t>
  </si>
  <si>
    <t>2H045AB01,2H045BA26,2H045BA34,2H045CB65,2H045DA04,2H045DA31,4E068AF00,4E068CA09,4E068CA12,4E068CA16,4E068CD04,4E068CE05,4E068DA11</t>
  </si>
  <si>
    <t>CN1195591A,CN1161203C,CN1519075A,CN1274450C,JP3213882B2,JPH10323785A,JP3341114B2,JP2000301374A,US6087625A</t>
  </si>
  <si>
    <t xml:space="preserve">受付 A861:ファイル記録事項の閲覧（縦覧）請求書 (2002.07.29) ,受付 A861:ファイル記録事項の閲覧（縦覧）請求書 (2002.11.05) ,受付 A861:ファイル記録事項の閲覧（縦覧）請求書 (2003.02.18) ,受付 A861:ファイル記録事項の閲覧（縦覧）請求書 (2010.03.03) ,受付 A861:ファイル記録事項の閲覧（縦覧）請求書 (2010.08.24) </t>
  </si>
  <si>
    <t>特開平08-141769|住友重機械工業株式会社|拒絶理由通知,特開昭60-261686|松下電器産業株式会社|拒絶理由通知,特開平05-008072|日本電気株式会社|拒絶理由通知,特開平10-156570|イビデン株式会社|拒絶理由通知,特開昭60-121089|三菱電機株式会社|拒絶理由通知,特開平08-215875|株式会社ニコン|審判請求証拠,特開平07-032183|松下電器産業株式会社,パナソニック株式会社|審判請求証拠</t>
  </si>
  <si>
    <t>特願2003-73290|住友重機械工業株式会社|拒絶理由通知;特許査定,特願2002-316627|日立ビアメカニクス株式会社|特許査定,特願2001-386460|日立ビアメカニクス株式会社|拒絶理由通知;拒絶査定;特許査定,特願平11-30877|松下電器産業株式会社,パナソニック株式会社|拒絶理由通知;特許査定</t>
  </si>
  <si>
    <t>CN98101045A,CN200310101307A,JP14501397A,JP2000077481A,US4294998A</t>
  </si>
  <si>
    <t>JP14501397A,JP2000077481A</t>
  </si>
  <si>
    <t>JP3213882B2,JPH10323785A,JP3341114B2,JP2000301374A</t>
  </si>
  <si>
    <t>B23K 26/00   330 ,B23K 26/06      C,G02B 26/10   104 ,H05K  3/00      N</t>
  </si>
  <si>
    <t>B23K 26/06      C,B23K 26/00   330 ,H05K  3/00      N</t>
  </si>
  <si>
    <t>特開平11-17790</t>
  </si>
  <si>
    <t>特許第3048964号</t>
  </si>
  <si>
    <t>1997.06.24</t>
  </si>
  <si>
    <t>2000.03.24</t>
  </si>
  <si>
    <t>H04M   1/02    (2006.01),H04M   1/00    (2006.01),H04M   1/60    (2006.01),H04Q   7/32    (2006.01),H04Q   7/38    (2006.01),H04M   1/253   (2006.01)</t>
  </si>
  <si>
    <t xml:space="preserve">H04M  1/02      C,H04M  1/02      E,H04M  1/00      L,H04M  1/00      P,H04M  1/60      A,H04B  7/26      V,H04B  7/26   109M,H04B  7/26   109T,H04M  1/253      ,H04Q  7/00   641 ,H04W 88/02       </t>
  </si>
  <si>
    <t>5K023AA07,5K023BB03,5K023LL06,5K023PP12,5K027AA11,5K027BB14,5K027CC08,5K027KK01,5K067AA34,5K067EE04,5K067KK17,5K127BA08,5K127BB32,5K127BB18,5K127FA02,5K127KA14,5K127MA22,5K127JA27,5K127MA17,5K127JA02,5K127JA23,5K127EA16,5K127EA17,5K127AA17,5K127BA16,5K127CA08,5K127BB33,5K127BB13,5K127BB14,5K127BB02,5K127KA05,5K127BA10,5K127GB74,5K127DA13,5K127AA36</t>
  </si>
  <si>
    <t>EP0887987A2,JP3048964B2,JPH1117790A,JP2000151814A,US6243578B1</t>
  </si>
  <si>
    <t xml:space="preserve">受付 A861:ファイル記録事項の閲覧（縦覧）請求書 (2008.06.17) ,受付 A861:ファイル記録事項の閲覧（縦覧）請求書 (2008.07.16) ,受付 A861:ファイル記録事項の閲覧（縦覧）請求書 (2010.10.22) ,受付 A861:ファイル記録事項の閲覧（縦覧）請求書 (2012.05.29) ,受付 A861:ファイル記録事項の閲覧（縦覧）請求書 (2012.09.24) </t>
  </si>
  <si>
    <t>特開平09-149109|株式会社ラボ新鋭,株式会社ＴＲＩＮＣ|拒絶理由通知;審判請求証拠,特開平08-070272|日本電気株式会社|拒絶理由通知,特開平08-009006|松下電器産業株式会社|拒絶理由通知,特開平08-101900|株式会社東芝|審判請求証拠,特開平09-139972|ソニー株式会社|審判請求証拠,WOA 094021058|審判請求証拠,特開平08-265856|沖電気工業株式会社|審判請求証拠,特開平08-186516|日本電気株式会社|審判請求証拠,WOA 095034958|審判請求証拠,特開平08-000339|株式会社日立製作所,日立超エル・エス・アイ・エンジニアリング株式会社,株式会社日立超エル・エス・アイ・システムズ|審判請求証拠,特開平05-211466|日本電気株式会社,静岡日本電気株式会社|審判請求証拠,特開平05-083409|東京コスモス電機株式会社,三輪　博秀|審判請求証拠,特開平08-153075|株式会社東芝|審判請求証拠,JPN3011001005|審判請求証拠,JPN3011001006|審判請求証拠,JPN3011001007|審判請求証拠,JPN3011001008|審判請求証拠</t>
  </si>
  <si>
    <t>モジュラー無線通信システム,ＷＯ９４－２１０５８Ａ　訳文,ｆｌａｐ,研究社新英和大辞典,ＰＣカードセルラ式通信システム,ＷＯ９５－３４９５８Ａ　訳文,平成１９年（行ケ）第１０２１４号　審決取消請求事件,判決書</t>
  </si>
  <si>
    <t>特願2009-519638|アライア  エンタープライジーズ，インコーポレーテッド,アライア　エンタープライジーズ，インコーポレーテッド|先行技術調査,特願2003-524239|シエラ・ワイアレス・インコーポレーテッド|特許査定,特願2003-521592|シーメンス  アクチエンゲゼルシヤフト,Ｓｉｅｍｅｎｓ  Ａｋｔｉｅｎｇｅｓｅｌｌｓｃｈａｆｔ,シーメンス　アクチエンゲゼルシヤフト|先行技術調査,特願2002-543208|ゲーエヌ　ネットコム　アクティー　ゼルスカブ,ゲーエヌ  ネットコム  アクティー  ゼルスカブ|拒絶理由通知;特許査定,特願2002-51449|松下電器産業株式会社,パナソニック　モバイルコミュニケーションズ株式会社,株式会社エヌ・ティ・ティ・ドコモ|先行技術調査</t>
  </si>
  <si>
    <t>EP98202094A,JP16691697A,JP33876499A,US99496897A</t>
  </si>
  <si>
    <t>H04M  1/02      C,H04M  1/02      E,H04M  1/00      P,H04M  1/00      L,H04M  1/60      A,H04B  7/26      V,H04B  7/26   109T,H04B  7/26   109M</t>
  </si>
  <si>
    <t>H04M  1/02      C,H04M  1/02      E,H04M  1/00      L,H04M  1/253      ,H04M  1/60      A,H04B  7/26      V,H04B  7/26   109T,H04B  7/26   109M</t>
  </si>
  <si>
    <t>特開平11-67869</t>
  </si>
  <si>
    <t>特許第3384292号</t>
  </si>
  <si>
    <t>5F004,5F031,5F117,5F131</t>
  </si>
  <si>
    <t>1997.08.20</t>
  </si>
  <si>
    <t>株式会社日立製作所,株式会社　日立ハイテクノロジーズ</t>
  </si>
  <si>
    <t>1999.03.09</t>
  </si>
  <si>
    <t>2002.12.27</t>
  </si>
  <si>
    <t>H01L  21/302   (2006.01),H01L  21/677   (2006.01),H01L  21/02    (2006.01),H01L  21/3065  (2006.01)</t>
  </si>
  <si>
    <t>H01L 21/302     B,H01L 21/68      A,H01L 21/02      Z,H01L 21/302  101G,H01L 21/302  101M</t>
  </si>
  <si>
    <t>5F004AA14,5F004BC05,5F004BC06,5F031BB01,5F031CC01,5F031KK06,5F031MM11,5F031CA02,5F031CA11,5F031DA01,5F031FA01,5F031FA07,5F031FA11,5F031FA12,5F031GA05,5F031GA45,5F031MA04,5F031MA07,5F031MA09,5F031MA13,5F031MA16,5F031MA23,5F031MA28,5F031MA29,5F031MA32,5F031NA05,5F031PA03,5F031PA04,5F031PA05,5F031PA06,5F031PA08,5F031PA10,5F131AA02,5F131BA03,5F131BA04,5F131BA19,5F131BA37,5F131BB04,5F131CA34,5F131CA52,5F131CA54,5F131DA08,5F131DA32,5F131DA33,5F131DA42,5F131DD03,5F131DD44,5F131DD94</t>
  </si>
  <si>
    <t>JP11067869A,JP3384292B2,JP2002246377A,JP3850710B2</t>
  </si>
  <si>
    <t xml:space="preserve">受付 A861:ファイル記録事項の閲覧（縦覧）請求書 (2003.08.07) ,受付 A861:ファイル記録事項の閲覧（縦覧）請求書 (2003.08.13) ,受付 A861:ファイル記録事項の閲覧（縦覧）請求書 (2004.09.10) ,受付 A861:ファイル記録事項の閲覧（縦覧）請求書 (2008.06.20) ,受付 A861:ファイル記録事項の閲覧（縦覧）請求書 (2009.07.21) </t>
  </si>
  <si>
    <t>特開平09-050948|国際電気株式会社,株式会社日立国際電気|拒絶理由通知;拒絶査定;特許査定;審判請求証拠,特開平08-181184|株式会社日立製作所|拒絶理由通知;拒絶査定;特許査定,特開平03-274746|ソニー株式会社|拒絶理由通知;拒絶査定;特許査定;審判請求証拠,実用新案全文昭63-057734|株式会社日立製作所,日立テクノエンジニアリング株式会社|拒絶理由通知;拒絶査定;特許査定,特開平09-017838|東京エレクトロン株式会社,東京エレクトロン九州株式会社|拒絶理由通知;拒絶査定;特許査定,特開平07-326649|日新電機株式会社|特許査定,特開平08-110805|国際電気株式会社,株式会社日立国際電気|特許査定,特開平09-064142|上杉　充弘|特許査定,特開平03-259546|株式会社日立製作所|特許査定,特開平07-320997|東京エレクトロン株式会社,東京エレクトロン東北株式会社|審判請求証拠</t>
  </si>
  <si>
    <t>特願2011-249032|東京エレクトロン株式会社|先行技術調査;特許査定,特願2008-117043|東京エレクトロン株式会社|先行技術調査;特許査定,特願2008-295673|東京エレクトロン株式会社|先行技術調査,特願2006-57592|東京エレクトロン株式会社|先行技術調査;特許査定,特願2007-241537|東京エレクトロン株式会社|先行技術調査;特許査定,特願2004-368282|東京エレクトロン株式会社|拒絶理由通知;拒絶査定,特願平11-92925|株式会社日立製作所|拒絶理由通知;拒絶査定,特願2008-333129|株式会社日立国際電気|先行技術調査;特許査定,特願2003-397933|東京エレクトロン株式会社|拒絶理由通知;拒絶査定,特願平11-170921|大日本スクリーン製造株式会社|拒絶理由通知;特許査定</t>
  </si>
  <si>
    <t>JP22333997A,JP2001330129A</t>
  </si>
  <si>
    <t>H01L 21/68      A,H01L 21/02      Z,H01L 21/302     B</t>
  </si>
  <si>
    <t>H01L 21/68      A,H01L 21/02      Z,H01L 21/302  101M,H01L 21/302  101G</t>
  </si>
  <si>
    <t xml:space="preserve">E01C 11/26      A,E01C  7/14       ,E01C 11/18       </t>
  </si>
  <si>
    <t xml:space="preserve">E01C 11/26      A,E01C  7/14       </t>
  </si>
  <si>
    <t>特許第2989788号</t>
  </si>
  <si>
    <t>1997.10.08</t>
  </si>
  <si>
    <t>ＪＰ９６２９０３４９(1996.10.31)</t>
  </si>
  <si>
    <t>1996.10.31</t>
  </si>
  <si>
    <t>1998.07.07</t>
  </si>
  <si>
    <t>1999.10.08</t>
  </si>
  <si>
    <t>3D054AA02,3D054AA13,3D054DD11,3D054DD17,3D054DD18,3D054DD19,3D054DD21,3D054DD28,3D054DD40,3D054EE14,3D054FF13,3D054FF14,3D054FF18,3D054FF20</t>
  </si>
  <si>
    <t>上田　正之,勝田　信行</t>
  </si>
  <si>
    <t xml:space="preserve">受付 A61:登録料納付 (1999.10.01) ,受付 A861:ファイル記録事項の閲覧（縦覧）請求書 (2000.01.27) ,受付 A851:ファイル記録事項記載書類の交付請求書 (2000.10.13) ,受付 A861:ファイル記録事項の閲覧（縦覧）請求書 (2007.07.05) ,受付 A861:ファイル記録事項の閲覧（縦覧）請求書 (2007.08.31) </t>
  </si>
  <si>
    <t>WOA 096010495|センサー・テクノロジー株式会社,日本化薬株式会社,株式会社神戸製鋼所|拒絶理由通知,JPN3007050093|審判請求証拠,特表平08-501765|ディール、ゲゼルシャフト、ミット、ベシュレンクテル、ハフツング、ウント、コンパニー,本田技研工業株式会社|審判請求証拠,特開平08-253092|エス．エヌ．セ．リブバ|審判請求証拠,特開平04-265292|オートモチブ　システムズ　ラボラトリー，インコーポレイテッド|審判請求証拠,特開平02-074442|ダイムラー―ベンツ・アクチエンゲゼルシャフト|審判請求証拠,特表平11-510779|サイオコル・コーポレーション,アライアント・テクシステムズ・インコーポレーテッド,Ａｌｌｉａｎｔ  Ｔｅｃｈｓｙｓｔｅｍｓ  Ｉｎｃ．|審判請求証拠,JPN3007050094|審判請求証拠,JPN3007050095|審判請求証拠,JPN3007050096|審判請求証拠,JPN3007050097|審判請求証拠,JPN3007050098|審判請求証拠</t>
  </si>
  <si>
    <t>国際公開第ＷＯ９６／１０４９５号パンフレット,Ａｄｖａｎｃｅｓ　ｉｎ　Ａｎａｌｙｔｉｃａｌ　Ｍｏｄｅｌｉｎｇ　ｏｆ　Ａｉｒｂａｇ　Ｉｎｆｌａｔｏｒｓ,ＳＡＥ　ＴＥＣＨＮＩＣＡＬ　ＰＡＰＥＲ,Ｐｒｏｃｅｅｄｉｎｇｓ　ｏｆ　ｔｈｅ　Ｎｉｎｅｔｅｅｎｔｈ　Ｉｎｔｅｒｎａｔｉｏｎａｌ　Ｐｙｒｏｔｅｃｈｎｉｃｓ　Ｓｅｍｉｎａｒ,Ｃｈｒｉｓｔｃｈｕｒｃｈ　Ｎｅｗ　Ｚｅａｌａｎｄ,国際公開第ＷＯ９６／２３７４８号パンフレット,国際公開ＷＯ９０／０５６５１号パンフレット,国際公開ＷＯ９６／１０４９４号パンフレット</t>
  </si>
  <si>
    <t>特願2009-152638|株式会社オートリブニチユ,オートリブ　エー・エス・ピー・インク|拒絶理由通知;特許査定,特願平11-338174|ダイセル化学工業株式会社|拒絶理由通知</t>
  </si>
  <si>
    <t>JP27621597A</t>
  </si>
  <si>
    <t>JP10181516A,JP2989788B2</t>
  </si>
  <si>
    <t>CN97109635A,CN03103340A,CN200510126847A,DE69705573A,DE69705573T,DE69727601A,DE69727601T,DE69729758A,DE69729758T,EP97105509A,EP00103903A,EP00123119A,EP00123121A,EP00123167A,EP03017478A,ES97105509T,JP27621597A,KR20050044759A,KR20050044770A,KR20050044776A,KR20050044786A,US82931497A,US22296098A,US22480598A,US22480698A</t>
  </si>
  <si>
    <t>CN1163206A,CN1101321C,CN1440896A,CN1238212C,CN1775597A,CN100357137C,DE69705573D1,DE69705573T2,DE69727601D1,DE69727601T2,DE69729758D1,DE69729758T2,EP0800964A2,EP0800964B1,EP1020333A1,EP1074436A2,EP1074433A2,EP1074433B1,EP1074437A2,EP1074437B1,EP1364845A2,ES2159790T3,JP10181516A,JP2989788B2,KR100570547B1,KR100551959B1,KR100551961B1,KR100570536B1,US6234521B1,US6196581B1,US2002017778A1,US6409214B2,US2003042718A1,US6695345B2</t>
  </si>
  <si>
    <t>特願2010-183521|オアシス珈琲有限会社,石川  博美,石川　博美|拒絶理由通知,特願2011-519393|大紀商事株式会社|拒絶理由通知,特願2009-503931|株式会社小栗農園,不双産業株式会社|拒絶理由通知;特許査定,特願2009-108917|山中産業株式会社,ユニチカファイバー株式会社,ユニチカトレーディング株式会社|先行技術調査;特許査定,特願2005-193635|ユーシーシー上島珈琲株式会社|拒絶理由通知;拒絶査定,特願2004-82766|トモエ食品株式会社|特許査定,特願2001-550128|山中産業株式会社,ユニチカファイバー株式会社,ユニチカトレーディング株式会社|審判請求証拠,特願2001-144690|三井化学株式会社|拒絶理由通知;特許査定,特願2001-6178|不双産業株式会社|拒絶理由通知;拒絶査定</t>
  </si>
  <si>
    <t>A47J 31/06      A,B65D 77/00      E,B65D 77/00      F,B65D 77/00      H</t>
  </si>
  <si>
    <t>H05B 37/02      Z,H01L 33/00      Z,H05B 41/24      H</t>
  </si>
  <si>
    <t>B60B 35/18      A,B60B 27/02      E,F16C 19/18       ,F16D  3/20      Z</t>
  </si>
  <si>
    <t xml:space="preserve">B60B 35/18      A,B60B 27/00      B,F16C 19/18       </t>
  </si>
  <si>
    <t>特許第4531873号</t>
  </si>
  <si>
    <t>4D047,4G068,4K030,5F042,5F045,5H323</t>
  </si>
  <si>
    <t>1997.11.21</t>
  </si>
  <si>
    <t>ＵＳ９６７５３４１３(1996.11.25),ＵＳ９７８９３４９９(1997.07.11)</t>
  </si>
  <si>
    <t>1996.11.25,1997.07.11</t>
  </si>
  <si>
    <t>1998.10.20</t>
  </si>
  <si>
    <t>2010.06.18</t>
  </si>
  <si>
    <t>B01J   4/00    (2006.01),F25J   5/00    (2006.01),G05D  23/19    (2006.01),C23C  16/44    (2006.01),H01L  21/22    (2006.01),H01L  21/205   (2006.01),C23C  16/448   (2006.01),C23C  16/455   (2006.01)</t>
  </si>
  <si>
    <t xml:space="preserve">F25J  5/00       ,B01J  4/00   102 ,C23C 16/44      C,C23C 16/44      D,H01L 21/22   501S,H01L 21/205      ,G05D 23/19      J,C23C 16/448      ,C23C 16/455      </t>
  </si>
  <si>
    <t>4D047DA17,4D047DB05,4G068AA02,4G068AA06,4G068AB02,4G068AC05,4G068AD40,4G068AE01,4G068AF01,4G068AF12,4G068AF31,4K030EA01,4K030KA25,4K030KA39,4K030KA41,5F045AC01,5F045AC03,5F045AC05,5F045AC12,5F045AC13,5F045EE02,5F045EE04,5F045EE07,5F045EE10,5F045EE17,5F045GB05,5F045GB15,5H323AA40,5H323CA01,5H323CB02,5H323DA01,5H323EE04,5H323EE16,5H323FF01,5H323HH02,5H323JJ10,5H323KK01,5H323MM02</t>
  </si>
  <si>
    <t>CN1213707A,CN1109128C,DE69738817D1,EP0844431A2,EP0844431B1,JP4531873B2,JP10277380A,SG55412A1,SG77230A1,SG76611A1,US5761911A,US6076359A</t>
  </si>
  <si>
    <t>ベンジャミン・ジュアシック,リチャード・ユーディシャス,ホァ　－　チ・ワン</t>
  </si>
  <si>
    <t xml:space="preserve">発送 A602:期間延長許可書 (2009.01.15) ,受付 A523:手続補正書 (2009.04.09) ,受付 A53:意見書 (2009.04.09) ,発送 A01:特許査定 (2010.05.11) ,受付 A61:登録料納付 (2010.06.10) </t>
  </si>
  <si>
    <t>特開平09-002896|株式会社荏原製作所|先行技術調査;特許査定,特開平10-074699|エムイーエムシー・エレクトロニック・マテリアルズ・インコーポレイテッド|先行技術調査;特許査定,特開平05-042990|日本電気株式会社,ＮＥＣエレクトロニクス株式会社|拒絶理由通知;特許査定,実開平05-025099|山形日本電気株式会社,ＮＥＣエレクトロニクス株式会社|拒絶理由通知;特許査定;審判請求証拠,DEA 003042944|先行技術調査;特許査定,特開平03-292499|日本エア・リキード株式会社,ジャパン・エア・ガシズ株式会社|先行技術調査;特許査定,特開平06-294566|テイサン株式会社,日本エア・リキード株式会社|先行技術調査;特許査定,実開平04-132300|京セラ株式会社|審判請求証拠,実開平04-110754|横河電機株式会社|審判請求証拠,特開平05-283340|株式会社サヤマ,日立金属商事株式会社|審判請求証拠,特開平08-106972|株式会社ジャムコ|審判請求証拠,特開平05-291217|新東工業株式会社|審判請求証拠,特開平06-123381|株式会社日立製作所|審判請求証拠,特開平07-074113|シーケーディ株式会社|審判請求証拠,特開平05-283371|富士通株式会社,富士通マイクロエレクトロニクス株式会社|審判請求証拠,特開平08-227836|シーケーディ株式会社|審判請求証拠,特開平07-269741|高砂熱学工業株式会社|審判請求証拠,WOA 095031583|マテリアルズ　リサーチ　コーポレーション,東京エレクトロン株式会社|審判請求証拠,特表平02-502683|バイリン　ヒーティング　システムズ　インコーポレーテッド|審判請求証拠,JPN3010000702|審判請求証拠</t>
  </si>
  <si>
    <t>半導体製造プロセス用ガスの超高純度化技術と供給システムの最新動向,セミナーテキスト</t>
  </si>
  <si>
    <t>特願2000-206782|レール・リキード・ソシエテ・アノニム・プール・レテュード・エ・レクスプロワタシオン・デ・プロセデ・ジョルジュ・クロード,レール・リキード－ソシエテ・アノニム・プール・レテュード・エ・レクスプロワタシオン・デ・プロセデ・ジョルジュ・クロード|特許査定,特願2002-592163|プラクスエア・テクノロジー・インコーポレイテッド|拒絶理由通知;拒絶査定,特願2001-186834|レール・リキード・ソシエテ・アノニム・プール・レテュード・エ・レクスプロワタシオン・デ・プロセデ・ジョルジュ・クロード,レール・リキード－ソシエテ・アノニム・プール・レテュード・エ・レクスプロワタシオン・デ・プロセデ・ジョルジュ・クロード|拒絶理由通知;拒絶査定</t>
  </si>
  <si>
    <t>CN97122788A,DE69738817A,EP97402751A,JP32169697A,SG9704021A,SG9901907A,SG9901909A,US75341396A,US89349997A</t>
  </si>
  <si>
    <t>CN97122788A,DE69738817A,EP97402751A,JP32169697A,SG9704021A,SG9901907A,SG9901909A</t>
  </si>
  <si>
    <t>CN1213707A,CN1109128C,DE69738817D1,EP0844431A2,EP0844431B1,JP4531873B2,JP10277380A,SG55412A1,SG77230A1,SG76611A1</t>
  </si>
  <si>
    <t>B01J  4/00   102 ,C23C 16/44      C,C23C 16/44      D,F25J  5/00       ,G05D 23/19      J,H01L 21/205      ,H01L 21/22   501S</t>
  </si>
  <si>
    <t>B01J  4/00   102 ,F25J  5/00       ,G05D 23/19      J</t>
  </si>
  <si>
    <t>特許第3989071号</t>
  </si>
  <si>
    <t>2C082,2C088</t>
  </si>
  <si>
    <t>1997.12.05</t>
  </si>
  <si>
    <t>1999.06.22</t>
  </si>
  <si>
    <t>2007.07.27</t>
  </si>
  <si>
    <t>A63F  5/04   512D,A63F  7/02   350Z</t>
  </si>
  <si>
    <t>2C088AA33,2C088AA35,2C088AA36,2C088BC22,2C088EB60,2C082AA02,2C082AB03,2C082AB12,2C082BA02,2C082BA08,2C082BA22,2C082BB02,2C082BB23,2C082BB26,2C082BB28,2C082BB42,2C082BB74,2C082BB76,2C082BB78,2C082BB80,2C082BB93,2C082BB94,2C082CA02,2C082CA23,2C082CA24,2C082CA25,2C082CB04,2C082CB23,2C082CB33,2C082CC01,2C082CC13,2C082CC24,2C082CC28,2C082CC55,2C082CD03,2C082CD06,2C082CD12,2C082CD19,2C082DA29</t>
  </si>
  <si>
    <t>AU752329B2,AU9605198A,DE921503T1,EP0921503A1,JP11164934A,JP3989071B2,JP11347179A,JP4041246B2,JP2000000343A,JP3989133B2,JP2007185536A,JP4768842B2,JP2009285490A,ZA9811120A</t>
  </si>
  <si>
    <t xml:space="preserve">受付 A7424:代理人辞任届 (2009.04.13) ,発送 A102:却下理由通知書（中間書類） (2009.04.21) ,受付 A861:ファイル記録事項の閲覧（縦覧）請求書 (2009.07.24) ,発送 A072:手続却下の処分（却下理由） (2009.07.28) ,受付 A861:ファイル記録事項の閲覧（縦覧）請求書 (2013.12.09) </t>
  </si>
  <si>
    <t>特開平08-117390|ユニバーサル販売株式会社,アルゼ株式会社,株式会社ユニバーサルエンターテインメント|拒絶理由通知;特許査定;審判請求証拠,特開平09-108415|株式会社ソフィア|拒絶理由通知;特許査定,特開平09-047549|株式会社三共|拒絶理由通知;特許査定,特開平08-257213|株式会社ソフィア|拒絶理由通知;特許査定;審判請求証拠,特開平07-068027|株式会社三共|審判請求証拠,特開平06-304313|株式会社三共|審判請求証拠,特開平09-028883|株式会社三共|審判請求証拠,特開平08-336642|株式会社三共|審判請求証拠,特許第3989071号|アルゼ株式会社,株式会社ユニバーサルエンターテインメント|審判請求証拠,JPN3009000519|審判請求証拠,JPN3009000520|審判請求証拠,JPN3009000521|審判請求証拠</t>
  </si>
  <si>
    <t>パチスロ攻略マガジン１９９３年１２月号,パチスロ必勝ガイド１９９４年２月号,パチスロ必勝ガイド１９９４年３月号</t>
  </si>
  <si>
    <t>特願平11-364262|アルゼ株式会社,株式会社ユニバーサルエンターテインメント|審判請求証拠,特願2009-208028|アルゼ株式会社,株式会社ユニバーサルエンターテインメント|拒絶理由通知;特許査定,特願2007-106085|アルゼ株式会社,株式会社ユニバーサルエンターテインメント|拒絶理由通知,特願2006-219401|株式会社三共|拒絶理由通知;特許査定,特願2006-219400|株式会社三共|拒絶理由通知;特許査定,特願2005-134169|李  籍雄,李　籍雄|拒絶理由通知;先行技術調査,特願2004-109287|アルゼ株式会社,株式会社ユニバーサルエンターテインメント|先行技術調査,特願2002-14566|株式会社三洋物産|拒絶理由通知;拒絶査定,特願2000-354779|サミー株式会社|異議証拠,特願2000-354738|サミー株式会社|異議証拠,特願2000-317337|アルゼ株式会社,株式会社ユニバーサルエンターテインメント|先行技術調査,特願2000-244769|高砂電器産業株式会社,アビリット株式会社|拒絶理由通知;特許査定,特願2000-193774|サミー株式会社|先行技術調査;拒絶査定,特願2000-193193|高砂電器産業株式会社,アビリット株式会社|拒絶理由通知;特許査定,特願2000-176311|山佐株式会社|拒絶理由通知;拒絶査定,特願2000-21130|アルゼ株式会社,株式会社ユニバーサルエンターテインメント|拒絶理由通知;特許査定,特願平11-363783|株式会社オリンピア|拒絶理由通知;拒絶査定,特願平11-323720|株式会社サンセイアールアンドディ|拒絶理由通知;特許査定,特願平11-306134|高砂電器産業株式会社,アビリット株式会社|拒絶理由通知;拒絶査定,特願平11-280489|株式会社大都技研|異議証拠,特願平11-276687|高砂電器産業株式会社,アビリット株式会社|拒絶理由通知;特許査定,特願平11-265759|高砂電器産業株式会社,アビリット株式会社|拒絶理由通知;補正却下;拒絶査定,特願平11-235547|アルゼ株式会社,株式会社ユニバーサルエンターテインメント|拒絶理由通知;拒絶査定,特願平11-203221|アルゼ株式会社|拒絶理由通知;拒絶査定;補正却下,特願平11-192461|株式会社オリンピア|拒絶理由通知;拒絶査定,特願平11-185425|アルゼ株式会社,株式会社ユニバーサルエンターテインメント|拒絶理由通知;拒絶査定,特願平11-176800|サミー株式会社|先行技術調査,特願平11-176792|サミー株式会社|先行技術調査;特許査定,特願平11-89374|サミー株式会社|拒絶査定,特願平10-120121|李　籍雄|異議証拠,特願平9-352172|アルゼ株式会社,株式会社ユニバーサルエンターテインメント|審判請求証拠</t>
  </si>
  <si>
    <t>AU9605198A,AU9605198D,DE98309873T,EP98309873A,JP35217297A,JP15730899A,JP16017999A,JP2007106085A,JP2009208028A,ZA9811120A</t>
  </si>
  <si>
    <t>特表2000-511420,WO97/044476</t>
  </si>
  <si>
    <t>特許第4047929号</t>
  </si>
  <si>
    <t>PCT/US97/008907</t>
  </si>
  <si>
    <t>ディーエフビー　バイオテック，インコーポレイテッド</t>
  </si>
  <si>
    <t>ＵＳ９６０８／６５３，０３６(1996.05.24)</t>
  </si>
  <si>
    <t>1996.05.24</t>
  </si>
  <si>
    <t>1997.11.27</t>
  </si>
  <si>
    <t>2007.11.30</t>
  </si>
  <si>
    <t>C12P  15/00    (2006.01),C12R   1/91    (2006.01)</t>
  </si>
  <si>
    <t xml:space="preserve">C12P 15/00       ,C12R  1:91       </t>
  </si>
  <si>
    <t>4B064AE41,4B064AE44,4B064CA11,4B064CC03,4B064CC08,4B064CD02,4B064CD07,4B064CD08,4B064CD09,4B064CD13,4B064DA05</t>
  </si>
  <si>
    <t>AT195146T,AT315097T,AT256197T,AT504659T,AU3729193A,AU672194B2,AU727425B2,AU3143097A,BR9709361A,BR9709361B1,CA2130745A1,CA2130745C,CA2256357A1,CA2256357C,CA2638292A1,DE69329154D1,DE69329154T2,DE69333358D1,DE69333358T2,DE69334352D1,DE69735059D1,DE69735059T2,DK0672162T3,DK0954596T3,DK0960944T3,EP0672162A1,EP0672162B1,EP0954596A1,EP0954596B1,EP0960944A1,EP0960944B1,EP1378574A1,EP1378574B1,EP1398384A1,EP1538214A1,ES2150938T3,ES2256887T3,ES2213328T3,ES2361150T3,GR3034722T3,HK1003718A1,HK1024936A1,HU0302357D0,HU223267B1,HU9901788A2,IL127062A,IL127062D0,IL152752D0,JP3513151B2,JPH07506721A,JP2000511420A,JP0004047929B,JP2004000285A,JP2005348751A,JP2007143557A,JP2008131955A,JP2008167764A,JP2009183305A,JP2011212029A,JP2013046643A,KR20000015952A,KR20070094867A,KR20070104684A,KR20090005241A,KR20090116792A,KR20100070388A,KR20100070389A,KR20110079863A,KR20120138251A,NZ249734A,PT672162E,PT954596E,PT960944E,SG46427A1,TR9802426T2,US5407816A,US7264951B1,US2008108115A1,US2011086397A1,US8338143B2,US2013017582A1,WO9317121A1,WO9744476A1</t>
  </si>
  <si>
    <t>ブリンギ，ヴェンカタラマン,カクレード，プラカシュ・ジー,プリンス，クリストファー・エル,ローチ，ブレーデン・エル</t>
  </si>
  <si>
    <t xml:space="preserve">受付 A61:登録料納付 (2007.11.26) ,受付 A861:ファイル記録事項の閲覧（縦覧）請求書 (2008.05.07) ,受付 A851:ファイル記録事項記載書類の交付請求書 (2008.11.13) ,受付 A861:ファイル記録事項の閲覧（縦覧）請求書 (2008.11.13) ,受付 A861:ファイル記録事項の閲覧（縦覧）請求書 (2009.05.22) </t>
  </si>
  <si>
    <t>JPN4006020444|拒絶理由通知,JPN4006020445|拒絶理由通知,特開平08-056680|三井石油化学工業株式会社,三井化学株式会社|拒絶理由通知;拒絶査定;特許査定;審判請求証拠,特開平08-033490|三井石油化学工業株式会社,三井化学株式会社|拒絶理由通知;拒絶査定;特許査定,特開平07-308196|三井石油化学工業株式会社,三井化学株式会社|拒絶理由通知;拒絶査定;特許査定,特開平07-308197|三井石油化学工業株式会社,三井化学株式会社|拒絶理由通知;拒絶査定;特許査定,特開平08-116981|三井石油化学工業株式会社,三井化学株式会社|拒絶理由通知;拒絶査定;特許査定,JPNX007015274|拒絶査定,JPNX007015275|拒絶査定,特表平07-506721|フィトン　インコーポレイテッド,ディー・エフ・ビー　バイオテック　インコーポレイテッド|審判請求証拠</t>
  </si>
  <si>
    <t>Ｐｕｒｅ　ａｎｄ　Ａｐｐｌｉｅｄ　Ｃｈｅｍｉｓｔｒｙ　（１９９４），　６６（１０／１１），　ｐ２０４５－８,Ｂｉｏｔｅｃｈｎｏｌ．Ｐｒｏｇ．，（１９９６），１２（１），ｐ１１０－１１８,Ｐｕｒｅ　ａｎｄ　Ａｐｐｌｉｅｄ　Ｃｈｅｍｉｓｔｒｙ　（１９９４），　６６（１０／１１），　ｐ２０４５－８,Ｂｉｏｔｅｃｈｎｏｌ．Ｐｒｏｇ．，（１９９６），１２（１），ｐ１１０－１１８</t>
  </si>
  <si>
    <t>特願2011-170533|ファイトン  ホールディングス，  インコーポレイテッド,ファイトン　ホールディングス，　インコーポレイテッド|拒絶理由通知,特願2008-43232|ディーエフビー・バイオテク，インコーポレーテッド,ファイント　ホールディングス，　インコーポレイテッド|拒絶理由通知;拒絶査定,特願2008-514560|サムヤン  ジェネックス  コーポレイション,サムヤン　ジェネックス　コーポレイション|拒絶理由通知;拒絶査定</t>
  </si>
  <si>
    <t>AT93906156T,AT97926731T,AT99202507T,AT03021426T,AU3729193A,AU3143097A,AU3143097D,BR9709361A,CA2130745A,CA2256357A,CA2638292A,DE69329154A,DE69329154T,DE69333358A,DE69333358T,DE69334352A,DE69735059A,DE69735059T,DK93906156T,DK97926731T,DK99202507T,EP93906156A,EP97926731A,EP99202507A,EP03021426A,EP03026211A,EP05002665A,ES93906156T,ES97926731T,ES99202507T,ES03021426T,GR2000402411T,HK98102884A,HK00103123A,HU0302357A,HU9901788A,IL12706297A,IL15275202A,JP51501693T,JP1997542824A,JP2003318959A,JP2005262536A,JP2007028425A,JP2008031160A,JP2008043232A,JP2009125857A,JP2011170533A,JP2012267338A,KR19987009509A,KR20077020228A,KR20077022817A,KR20087030132A,KR20097019012A,KR20107012489A,KR20107012491A,KR20117014841A,KR20127032650A,NZ24973493A,PT93906156T,PT97926731T,PT99202507T,SG9604612A,TR9802426T,US87434492A,US8319898A,US83660407A,US97206410A,US201213618284A,US9301576W,US9708907W</t>
  </si>
  <si>
    <t>AT97926731T,AU3143097A,AU3143097D,BR9709361A,CA2256357A,CA2638292A,DE69735059A,DE69735059T,DK97926731T,EP97926731A,EP03026211A,EP05002665A,ES97926731T,HU0302357A,HU9901788A,IL12706297A,IL15275202A,JP1997542824A,JP2007028425A,JP2008043232A,JP2011170533A,JP2012267338A,KR19987009509A,KR20077020228A,KR20087030132A,KR20107012489A,KR20107012491A,KR20127032650A,PT97926731T,TR9802426T,US9708907W</t>
  </si>
  <si>
    <t>AT315097T,AU727425B2,AU3143097A,BR9709361A,BR9709361B1,CA2256357A1,CA2256357C,CA2638292A1,DE69735059D1,DE69735059T2,DK0954596T3,EP0954596A1,EP0954596B1,EP1398384A1,EP1538214A1,ES2256887T3,HU0302357D0,HU223267B1,HU9901788A2,IL127062A,IL127062D0,IL152752D0,JP2000511420A,JP0004047929B,JP2007143557A,JP2008167764A,JP2011212029A,JP2013046643A,KR20000015952A,KR20070094867A,KR20090005241A,KR20100070388A,KR20100070389A,KR20120138251A,PT954596E,TR9802426T2,WO9744476A1</t>
  </si>
  <si>
    <t xml:space="preserve">C12P 15/00       </t>
  </si>
  <si>
    <t xml:space="preserve">C12P 15/00       ,C12P 15/00       ,C12R  1:91       </t>
  </si>
  <si>
    <t>特許第3767993号</t>
  </si>
  <si>
    <t>1998.01.17</t>
  </si>
  <si>
    <t>1999.07.27</t>
  </si>
  <si>
    <t>2006.02.10</t>
  </si>
  <si>
    <t>B01F  13/02    (2006.01),B01F  15/02    (2006.01),B07B   7/086   (2006.01)</t>
  </si>
  <si>
    <t>B07B  7/086      ,B01F 13/02      B,B01F 15/02      B,B01F 15/02      C</t>
  </si>
  <si>
    <t>4D021FA25,4D021GA02,4D021HA10,4G036AC16,4G037AA03,4G037AA11</t>
  </si>
  <si>
    <t>JPH11197480A,JP3767993B2</t>
  </si>
  <si>
    <t xml:space="preserve">受付 A61:登録料納付 (2006.01.31) ,受付 A861:ファイル記録事項の閲覧（縦覧）請求書 (2007.10.23) ,受付 A861:ファイル記録事項の閲覧（縦覧）請求書 (2008.04.18) ,受付 A861:ファイル記録事項の閲覧（縦覧）請求書 (2010.05.27) ,受付 A861:ファイル記録事項の閲覧（縦覧）請求書 (2013.06.24) </t>
  </si>
  <si>
    <t>特開平08-165021|株式会社松井製作所|拒絶理由通知;特許査定;審判請求証拠,特開平09-294926|株式会社松井製作所|拒絶理由通知;特許査定;審判請求証拠,特許第3767993号|株式会社松井製作所|審判請求証拠,特開平09-155171|株式会社松井製作所|審判請求証拠,実用新案全文平03-032936|株式会社松井製作所|審判請求証拠,JPN3009000638|審判請求証拠,JPN3009000639|審判請求証拠,JPN3009000640|審判請求証拠,JPN3009000641|審判請求証拠,JPN3009000642|審判請求証拠,JPN3009000643|審判請求証拠,JPN3009000644|審判請求証拠,JPN3009000645|審判請求証拠,JPN3009000646|審判請求証拠,JPN3009000647|審判請求証拠,JPN3009000648|審判請求証拠</t>
  </si>
  <si>
    <t>大阪地裁平成２０年（ワ）第１０８１９号特許権に基づく販売差止等請求事件における乙第９号証,組立図（バブルレスローダ）,大阪地裁平成２０年（ワ）第１０８１９号特許権に基づく販売差止等請求事件における乙第１０号証,注文書（確認用）,大阪地裁平成２０年（ワ）第１０８１９号特許権に基づく販売差止等請求事件における乙第１１号証,納品書,大阪地裁平成２０年（ワ）第１０８１９号特許権に基づく販売差止等請求事件における乙第１２号,納品書（検収書）,大阪地裁平成２０年（ワ）第１０８１９号特許権に基づく販売差止等請求事件における乙第１３号,御見積書ゼウス宛,大阪地裁平成２０年（ワ）第１０８１９号特許権に基づく販売差止等請求事件における乙第１４号,注文書,大阪地裁平成２０年（ワ）第１０８１９号特許権に基づく販売差止等請求事件における乙第１５号,売上伝票,大阪地裁平成２０年（ワ）第１０８１９号特許権に基づく販売差止等請求事件における乙第１６号,「ＩＮＪ上ＡＤＤの件」と題する書面,大阪地裁平成２０年（ワ）第１０８１９号特許権に基づく販売差止等請求事件における乙第１７号,組立図,大阪地裁平成２０年（ワ）第１０８１９号特許権に基づく販売差止等請求事件における乙第１８号,確認書,空気流利用「エアロパワーホッパー」の混合・除粉,プラスチック成形技術</t>
  </si>
  <si>
    <t>特願2003-520487|ポールソン，ジェローム，アイ．,ＰＡＵＬＳＯＮ，ＪＥＲＯＭＥ，Ｉ．|先行技術調査,特願2001-153007|池袋琺瑯工業株式会社|拒絶理由通知;拒絶査定,特願平10-20516|株式会社松井製作所|審判請求証拠</t>
  </si>
  <si>
    <t>JP2051698A</t>
  </si>
  <si>
    <t xml:space="preserve">B01F 13/02      B,B01F 15/02      B,B01F 15/02      C,B07B  7/086      </t>
  </si>
  <si>
    <t>特開平11-20598</t>
  </si>
  <si>
    <t>特許第2926040号</t>
  </si>
  <si>
    <t>3D054,4G068,4H100</t>
  </si>
  <si>
    <t>1998.04.16</t>
  </si>
  <si>
    <t>ＪＰ９７１１９５４８(1997.05.09)</t>
  </si>
  <si>
    <t>1999.01.26</t>
  </si>
  <si>
    <t>1999.05.07</t>
  </si>
  <si>
    <t>B60R  21/26    (2006.01),B01J   7/00    (2006.01),C06D   5/00    (2006.01)</t>
  </si>
  <si>
    <t xml:space="preserve">B60R 21/26       ,B01J  7/00      A,C06D  5/00      Z,B60R 21/16       ,B60R 21/203      ,B60R 21/264      </t>
  </si>
  <si>
    <t>3D054AA02,3D054AA03,3D054AA13,3D054AA14,3D054DD11,3D054DD15,3D054DD17,3D054DD18,3D054DD19,3D054DD21,3D054DD24,3D054DD28,3D054EE14,3D054FF02,3D054FF17,3D054FF18,3D054FF20,4G068DA08,4G068DB10,4G068DC01,4G068DC05</t>
  </si>
  <si>
    <t>AT249351T,AU1689400A,AU737830B2,AU760019B2,AU7371001A,BR9908244A,CA2320380A1,CN1198999A,CN1098181C,CN1291929A,CN1151332C,DE69817910D1,DE69817910T2,EP0876943A2,EP0876943B1,EP1136173A1,JP2926040B2,JP11020598A,JP2000190132A,JP3837248B2,JP2001073457A,JP3590961B2,JP2003094256A,US6135496A,US6183006B1,US6711803B1,US6224096B1,US6406060B1,US2002017777A1,US6386582B2,US2005178818A1,WO0038878A1</t>
  </si>
  <si>
    <t>勝田　信行,富山　昇吾,中島　禎浩</t>
  </si>
  <si>
    <t xml:space="preserve">受付 A851:ファイル記録事項記載書類の交付請求書 (2000.10.13) ,受付 A861:ファイル記録事項の閲覧（縦覧）請求書 (2003.08.04) ,受付 A851:ファイル記録事項記載書類の交付請求書 (2003.08.19) ,受付 A861:ファイル記録事項の閲覧（縦覧）請求書 (2003.08.22) ,受付 A861:ファイル記録事項の閲覧（縦覧）請求書 (2007.07.05) </t>
  </si>
  <si>
    <t>特開昭49-044434|日産自動車株式会社|異議証拠,特開平06-183310|モートン　インターナショナル，インコーポレイティド,モ―トン　インタ―ナショナル，インコ―ポレイティド|異議証拠;審判請求証拠,特開平10-095302|ダイセル化学工業株式会社|異議証拠,特開平10-029493|ダイセル化学工業株式会社|審判請求証拠,特開平08-301682|大塚化学株式会社|審判請求証拠,特開平10-087390|ダイセル化学工業株式会社|審判請求証拠</t>
  </si>
  <si>
    <t>特願2004-124416|タカタ株式会社|拒絶理由通知;特許査定,特願2004-98321|日本化薬株式会社|特許査定,特願2002-365161|ダイセル化学工業株式会社|拒絶理由通知;拒絶査定,特願平11-283422|ダイセル化学工業株式会社|拒絶理由通知;拒絶査定,特願平11-200179|ダイセル化学工業株式会社,中央発條株式会社,関西金網株式会社|拒絶理由通知;特許査定,特願平11-42478|日本化薬株式会社|先行技術調査</t>
  </si>
  <si>
    <t>AT98107422T,AU1689400D,AU1689400A,AU7371001A,AU7371001D,BR9908244A,CA2320380A,CN98108404A,CN99803367A,DE69817910A,DE69817910T,EP98107422A,EP99959907A,JP10628698A,JP37026098A,JP25475099A,JP2002222151A,US85750497A,US7460998A,US62288400A,US62400800A,US66288400A,US84517601A,US61244003A,JP9907136W</t>
  </si>
  <si>
    <t>JP10628698A,US85750497A,US66288400A</t>
  </si>
  <si>
    <t>JP2926040B2,JP11020598A,US6135496A,US6406060B1</t>
  </si>
  <si>
    <t>AT98107422T,CN98108404A,DE69817910A,DE69817910T,EP98107422A,JP10628698A,US85750497A,US7460998A,US62400800A,US66288400A,US84517601A</t>
  </si>
  <si>
    <t>AT249351T,CN1198999A,CN1098181C,DE69817910D1,DE69817910T2,EP0876943A2,EP0876943B1,JP2926040B2,JP11020598A,US6135496A,US6183006B1,US6224096B1,US6406060B1,US2002017777A1,US6386582B2</t>
  </si>
  <si>
    <t>B60R 21/26       ,B01J  7/00      A,C06D  5/00      Z</t>
  </si>
  <si>
    <t>JP3703297B2,JPH11312233A,JP4059812B2,JP2004070320A,JP4121966B2,JP2004139623A,JP4121967B2,JP2004206726A,JP4390837B2,JP2008176808A,US6505186B1</t>
  </si>
  <si>
    <t>G06F 15/62      P,G06F 15/62      K,G06F 15/60   614A</t>
  </si>
  <si>
    <t>G06T  1/00      B,G06T  1/00   200A,G06F 17/50   614A</t>
  </si>
  <si>
    <t>特許第3567736号</t>
  </si>
  <si>
    <t>2G084,4K030,5F004,5F045</t>
  </si>
  <si>
    <t>1998.05.25</t>
  </si>
  <si>
    <t>1999.12.10</t>
  </si>
  <si>
    <t>2004.06.25</t>
  </si>
  <si>
    <t>H05H   1/46    (2006.01),C23C  16/44    (2006.01),C23C  16/50    (2006.01),H01L  21/302   (2006.01),H01L  21/205   (2006.01),C23C  16/455   (2006.01),H01L  21/3065  (2006.01)</t>
  </si>
  <si>
    <t>H05H  1/46      L,C23C 16/44      D,C23C 16/50       ,H01L 21/302     B,H01L 21/205      ,C23C 16/455      ,H01L 21/302  101G,H01L 21/302  101C</t>
  </si>
  <si>
    <t>4K030EA05,4K030EA06,4K030FA01,4K030GA02,4K030JA05,4K030JA16,4K030KA08,4K030KA28,4K030KA45,5F004AA01,5F004BA20,5F004BB13,5F004BB18,5F004BC03,5F004BC08,5F004CA09,5F045AA08,5F045BB08,5F045EE12,5F045EE20,5F045EF02,5F045EF08,5F045EF15,5F045EH02,5F045EH11</t>
  </si>
  <si>
    <t>JPH11340146A,JP3567736B2</t>
  </si>
  <si>
    <t>前田　賢治,枝村　学,荒井　雅嗣,吉岡　健,坪根　恒彦</t>
  </si>
  <si>
    <t xml:space="preserve">発送 A01:特許査定 (2004.05.25) ,受付 A61:登録料納付 (2004.06.07) ,受付 A861:ファイル記録事項の閲覧（縦覧）請求書 (2007.03.15) ,受付 A861:ファイル記録事項の閲覧（縦覧）請求書 (2007.08.15) ,受付 A861:ファイル記録事項の閲覧（縦覧）請求書 (2009.07.21) </t>
  </si>
  <si>
    <t>特開平07-094473|ソニー株式会社|拒絶理由通知;特許査定,特開平09-237698|モトローラ・インコーポレイテッド,フリースケール  セミコンダクター  インコーポレイテッド,フリースケール　セミコンダクター　インコーポレイテッド|拒絶理由通知;特許査定,特開平10-092598|アプライド　マテリアルズ　インコーポレイテッド,アプライド  マテリアルズ  インコーポレイテッド,ＡＰＰＬＩＥＤ  ＭＡＴＥＲＩＡＬＳ，ＩＮＣＯＲＰＯＲＡＴＥＤ|拒絶理由通知;特許査定,特開平07-201495|東京エレクトロン株式会社|拒絶理由通知;特許査定,特開平09-074089|アプライド　マテリアルズ　インコーポレイテッド,アプライド  マテリアルズ  インコーポレイテッド,ＡＰＰＬＩＥＤ  ＭＡＴＥＲＩＡＬＳ，ＩＮＣＯＲＰＯＲＡＴＥＤ|拒絶理由通知;特許査定,特開平08-017748|東京エレクトロン株式会社|拒絶理由通知;特許査定,特開平03-094422|株式会社日立製作所,株式会社ルネサステクノロジ|拒絶理由通知;特許査定,特開平09-249976|ノベラス・システムズ・インコーポレイテッド|審判請求証拠,特開平02-211624|株式会社日立製作所|審判請求証拠,実用新案全文平03-008429|株式会社日立製作所|審判請求証拠,特開平03-132027|住友金属工業株式会社|審判請求証拠</t>
  </si>
  <si>
    <t>JP14256298A</t>
  </si>
  <si>
    <t>H01L 21/205      ,C23C 16/44      D,C23C 16/50       ,H05H  1/46      L,H01L 21/302     B</t>
  </si>
  <si>
    <t>H01L 21/205      ,C23C 16/455      ,C23C 16/50       ,H05H  1/46      L,H01L 21/302  101C</t>
  </si>
  <si>
    <t>特許第4183797号</t>
  </si>
  <si>
    <t>1998.04.28</t>
  </si>
  <si>
    <t>2008.09.12</t>
  </si>
  <si>
    <t>A01M   7/00    (2006.01)</t>
  </si>
  <si>
    <t>A01M  7/00      S</t>
  </si>
  <si>
    <t>2B121AA11,2B121AA12,2B121AA13,2B121AA14,2B121AA16,2B121AA17,2B121CB07,2B121CC02,2B121CC25,2B121FA06,2B121FA15</t>
  </si>
  <si>
    <t>JP11308958A,JP4183797B2,JP2007001985A</t>
  </si>
  <si>
    <t xml:space="preserve">受付 A861:ファイル記録事項の閲覧（縦覧）請求書 (2008.12.10) ,受付 A861:ファイル記録事項の閲覧（縦覧）請求書 (2009.01.16) ,受付 A861:ファイル記録事項の閲覧（縦覧）請求書 (2009.02.18) ,受付 A861:ファイル記録事項の閲覧（縦覧）請求書 (2009.03.02) ,受付 A861:ファイル記録事項の閲覧（縦覧）請求書 (2009.03.17) </t>
  </si>
  <si>
    <t>特開平09-175905|アース製薬株式会社|拒絶理由通知;拒絶査定;審判請求証拠,特開昭63-222102|フマキラ－株式会社|拒絶査定,特開平05-105608|住友化学工業株式会社,住友化学株式会社|審判請求証拠,JPN3008001061|審判請求証拠,JPN3008001062|審判請求証拠,JPN3008001063|審判請求証拠,JPN3008001064|審判請求証拠,JPN3008001065|審判請求証拠,JPN3008001066|審判請求証拠,JPN3008001067|審判請求証拠</t>
  </si>
  <si>
    <t>新規合成ピレスロイド系化合物イミプロトリンの衛生害虫に対する殺虫特性,Ｊｐｎ　Ｊｏｕｒｎａｌ　Ｅｎｖｉｒｏｎ　Ｅｎｔｏｍｏｌ　Ｚｏｏｌ,試験結果報告書,日本農薬学会誌及び翻訳文,大洋液化ガス株式会社作成のエアゾール用液化石油ガスの圧力と密度との関係を示す資料,家庭用殺虫剤概論ＩＩ,ＴＨＥ　ＭＥＲＣＫ　ＩＮＤＥＸ,岩波　理化学辞典</t>
  </si>
  <si>
    <t>特願2006-217180|日本エンバイロケミカルズ株式会社|拒絶理由通知;拒絶査定,特願平10-151441|アース製薬株式会社|先行技術調査;特許査定</t>
  </si>
  <si>
    <t>JP15510998A,JP2006230639A</t>
  </si>
  <si>
    <t>特許第2995176号</t>
  </si>
  <si>
    <t>5E322,5F036,5F136</t>
  </si>
  <si>
    <t>1998.05.28</t>
  </si>
  <si>
    <t>H05K   7/20    (2006.01),H01L  23/36    (2006.01)</t>
  </si>
  <si>
    <t>H05K  7/20      B,H05K  7/20      G,H01L 23/36      Z</t>
  </si>
  <si>
    <t>5E322AA01,5E322AA11,5E322AB07,5E322AB11,5E322BA01,5E322BA03,5E322BB03,5E322DB10,5E322FA01,5F036AA01,5F036BA04,5F036BA06,5F036BA23,5F036BB05,5F036BB12,5F036BB21,5F036BB33,5F036BB35,5F036BB54,5F036BB60,5F036BC03,5F036BD03,5F036BE01,5F136BA03,5F136BA37,5F136CA06,5F136CA11,5F136CC17,5F136CC18,5F136CC20,5F136DA41,5F136FA02,5F136FA03,5F136GA12</t>
  </si>
  <si>
    <t>JP11340666A,JP2995176B2</t>
  </si>
  <si>
    <t xml:space="preserve">受付 A861:ファイル記録事項の閲覧（縦覧）請求書 (2001.11.22) ,受付 A861:ファイル記録事項の閲覧（縦覧）請求書 (2001.11.22) ,受付 A861:ファイル記録事項の閲覧（縦覧）請求書 (2008.11.17) ,受付 A861:ファイル記録事項の閲覧（縦覧）請求書 (2009.02.03) ,受付 A861:ファイル記録事項の閲覧（縦覧）請求書 (2009.02.04) </t>
  </si>
  <si>
    <t>特開平10-022668|株式会社フジクラ|拒絶理由通知,実用新案全文昭60-172314|東北沖電気株式会社|拒絶理由通知,実用新案全文平01-097501|シャープ株式会社|拒絶理由通知,特開平10-032288|住友金属工業株式会社|審判請求証拠,特開平10-107192|古河電気工業株式会社|審判請求証拠,特開平09-186275|東洋工業有限会社|審判請求証拠,特開平07-106479|古河電気工業株式会社|審判請求証拠,特開平07-161883|ダイヤモンド電機株式会社|審判請求証拠</t>
  </si>
  <si>
    <t>特願2005-146908|古河電気工業株式会社|拒絶理由通知;特許査定,特願2004-559173|ゼネラル・エレクトリック・カンパニイ,ＧＥＮＥＲＡＬ  ＥＬＥＣＴＲＩＣ  ＣＯＭＰＡＮＹ|先行技術調査;特許査定,特願2002-87850|松下電器産業株式会社|拒絶理由通知;特許査定,特願2000-226585|松下電器産業株式会社,パナソニック株式会社|先行技術調査;特許査定</t>
  </si>
  <si>
    <t>JP16629698A</t>
  </si>
  <si>
    <t>特開2000-5420</t>
  </si>
  <si>
    <t>特許第2896369号</t>
  </si>
  <si>
    <t>1998.06.18</t>
  </si>
  <si>
    <t>2000.01.11</t>
  </si>
  <si>
    <t>1999.03.05</t>
  </si>
  <si>
    <t xml:space="preserve">A63F  7/02   326Z,A63F  7/02   334 </t>
  </si>
  <si>
    <t>2C088AA42,2C088AA44,2C088BC47,2C088CA13</t>
  </si>
  <si>
    <t>JP2000005420A,JP2896369B1</t>
  </si>
  <si>
    <t>鵜川　詔八,関根　史高</t>
  </si>
  <si>
    <t xml:space="preserve">受付 A861:ファイル記録事項の閲覧（縦覧）請求書 (2003.06.27) ,受付 A851:ファイル記録事項記載書類の交付請求書 (2003.11.06) ,受付 A861:ファイル記録事項の閲覧（縦覧）請求書 (2004.05.17) ,受付 A861:ファイル記録事項の閲覧（縦覧）請求書 (2004.08.02) ,受付 A861:ファイル記録事項の閲覧（縦覧）請求書 (2011.03.03) </t>
  </si>
  <si>
    <t>特開平08-224339|株式会社大一商会|異議証拠;審判請求証拠,特開平07-299209|株式会社平和|異議証拠;審判請求証拠,特開平07-024108|株式会社エルイーテック|異議証拠;審判請求証拠,特開平10-118273|株式会社三洋物産|異議証拠;審判請求証拠,特開平10-113438|株式会社ソフィア|審判請求証拠,特開平05-023425|株式会社ソフイア,株式会社ソフィア|審判請求証拠,特開平09-173564|株式会社三共|審判請求証拠,JPN3009000408|審判請求証拠,JPN3009000409|審判請求証拠,JPN3009000410|審判請求証拠</t>
  </si>
  <si>
    <t>平成１１年１１月２５日付けの異議決定,平成１１年異議第７４４０１号事件,平成１２年７月７日付け提出の特許異議意見書,平成１１年異議第７４４０１号事件,「日立Ｂｉ－ＣＭＯＳ／ＣＭＯＳロジック　ＨＤ７４ＢＣ／ＡＣ／ＨＣ／ＵＨシリーズ」データブック</t>
  </si>
  <si>
    <t>特願2010-210275|サミー株式会社|拒絶理由通知;特許査定,特願2010-210274|サミー株式会社|拒絶理由通知;特許査定,特願2010-210273|サミー株式会社|拒絶理由通知;特許査定,特願2010-210272|サミー株式会社|拒絶理由通知;特許査定,特願2009-229820|サミー株式会社|補正却下;拒絶理由通知;特許査定,特願2009-173623|株式会社三共|特許査定,特願2000-327859|株式会社三共|特許査定,特願2007-240821|株式会社ソフィア,株式会社ソフイア|特許査定,特願2010-92740|株式会社ソフイア|特許査定,特願2010-92725|株式会社ソフイア|特許査定,特願2010-92746|株式会社ソフイア|特許査定,特願2010-92745|株式会社ソフイア|特許査定,特願2010-92739|株式会社ソフイア|特許査定,特願2010-92738|株式会社ソフイア|特許査定,特願2010-92736|株式会社ソフイア|特許査定,特願2010-92735|株式会社ソフイア|特許査定,特願2010-92727|株式会社ソフイア|特許査定,特願2010-51529|株式会社ソフイア|特許査定,特願2004-123569|株式会社三洋物産|拒絶査定,特願2009-119910|株式会社ソフィア,株式会社ソフイア|特許査定,特願2009-119897|株式会社ソフィア,株式会社ソフイア|特許査定,特願2009-119885|株式会社ソフィア,株式会社ソフイア|特許査定,特願2009-119861|株式会社ソフィア,株式会社ソフイア|特許査定,特願2009-119855|株式会社ソフィア,株式会社ソフイア|特許査定,特願2009-119848|株式会社ソフィア,株式会社ソフイア|特許査定,特願2009-119836|株式会社ソフィア,株式会社ソフイア|特許査定,特願2007-205600|株式会社三共|特許査定,特願2007-205599|株式会社三共|特許査定,特願2007-205598|株式会社三共|特許査定,特願2004-276409|株式会社平和|先行技術調査,特願2004-39067|株式会社三共|特許査定,特願2004-39060|株式会社三共|特許査定,特願2001-62361|株式会社藤商事|拒絶理由通知;拒絶査定,特願2000-263965|株式会社藤商事|拒絶理由通知;拒絶査定,特願2000-108215|マルホン工業株式会社|拒絶理由通知;拒絶査定,特願2000-108214|マルホン工業株式会社|拒絶理由通知;拒絶査定,特願2000-98318|タイヨーエレック株式会社|拒絶理由通知;拒絶査定,特願2000-97713|タイヨーエレック株式会社|拒絶理由通知,特願2000-97484|タイヨーエレック株式会社|拒絶理由通知,特願2000-97483|タイヨーエレック株式会社|拒絶理由通知;拒絶査定;特許査定,特願2000-97482|タイヨーエレック株式会社|拒絶理由通知,特願2000-97481|タイヨーエレック株式会社|拒絶理由通知,特願2000-97480|タイヨーエレック株式会社|拒絶理由通知;拒絶査定;特許査定,特願2000-41010|株式会社ソフィア|拒絶理由通知;特許査定,特願平11-373983|株式会社三共|特許査定,特願平11-373982|株式会社三共|特許査定,特願平11-373981|株式会社三共|特許査定,特願平11-373980|株式会社三共|特許査定,特願平11-373606|株式会社三共|拒絶理由通知;特許査定,特願平11-373605|株式会社三共|拒絶理由通知;特許査定,特願平11-373604|株式会社三共|拒絶理由通知;特許査定,特願平11-373603|株式会社三共|拒絶理由通知;特許査定,特願平11-373499|株式会社三共|特許査定,特願平11-373498|株式会社三共|特許査定,特願平11-373405|株式会社三共|拒絶理由通知;特許査定,特願平11-357428|株式会社三共|拒絶理由通知,特願平11-355837|株式会社三共|拒絶理由通知,特願平11-343964|株式会社三共|拒絶理由通知,特願平11-306095|株式会社三共|特許査定,特願平11-293290|株式会社藤商事|拒絶理由通知;拒絶査定,特願平11-171725|株式会社三共|拒絶理由通知;特許査定,特願平11-155307|株式会社三共|先行技術調査,特願平11-111976|タイヨーエレック株式会社|拒絶理由通知</t>
  </si>
  <si>
    <t>JP18814298A</t>
  </si>
  <si>
    <t>A63F  7/02   334 ,A63F  7/02   326Z</t>
  </si>
  <si>
    <t>4B021,4B069</t>
  </si>
  <si>
    <t>A23L  3/3445     ,A23B  7/152      ,A23B  4/00      D</t>
  </si>
  <si>
    <t>特開2000-54197</t>
  </si>
  <si>
    <t>特許第2943070号</t>
  </si>
  <si>
    <t>4K024,5E343</t>
  </si>
  <si>
    <t>4K024,4K025,5E343</t>
  </si>
  <si>
    <t>1998.07.30</t>
  </si>
  <si>
    <t>C25D   7/00    (2006.01),C25D  17/06    (2006.01),H05K   3/18    (2006.01)</t>
  </si>
  <si>
    <t>C25D  7/00      J,C25D 17/06      E,H05K  3/18      N</t>
  </si>
  <si>
    <t>4K024BB11,4K024BC01,4K024CB26,4K024GA16,5E343AA02,5E343FF09,5E343FF16,5E343FF18,5E343FF20,5E343GG06</t>
  </si>
  <si>
    <t>JP2000054197A,JP2943070B1,KR20000012060A,TW476812B</t>
  </si>
  <si>
    <t xml:space="preserve">発送 A01:特許査定 (1999.05.18) ,受付 A841:優先権証明請求書 (1999.05.28) ,受付 A61:登録料納付 (1999.06.01) ,受付 A861:ファイル記録事項の閲覧（縦覧）請求書 (2005.02.15) ,受付 A861:ファイル記録事項の閲覧（縦覧）請求書 (2008.04.30) </t>
  </si>
  <si>
    <t>特開平10-168600|丸仲工業株式会社|審判請求証拠,特開平10-158896|旭技研株式会社|審判請求証拠,特開平05-311496|荏原ユージライト株式会社|審判請求証拠,実用新案全文昭56-173668|荏原ユ－ジライト株式会社|審判請求証拠,USA 005558757|審判請求証拠,実用新案全文昭48-001480|三菱電機株式会社|審判請求証拠,特開平09-328212|矢崎総業株式会社|審判請求証拠,特開昭63-202519|神鋼電機株式会社|審判請求証拠</t>
  </si>
  <si>
    <t>特願2006-75978|上村工業株式会社|先行技術調査;特許査定,特願2005-300248|株式会社太洋工作所,上村工業株式会社|先行技術調査;特許査定,特願2000-152070|丸仲工業株式会社|特許査定,特願2005-37543|丸仲工業株式会社|先行技術調査;特許査定,特願2004-26076|丸仲工業株式会社|先行技術調査;特許査定,特願2003-146108|株式会社ケミトロン|拒絶理由通知;拒絶査定,特願2001-206871|木田精工株式会社|特許査定,特願2001-198070|株式会社アルメックス|特許査定,特願2001-171037|上村工業株式会社|拒絶理由通知;特許査定</t>
  </si>
  <si>
    <t>JP22856698A,KR19990030998A,TW88111797A</t>
  </si>
  <si>
    <t>C25D 17/06      E,C25D  7/00      J,H05K  3/18      N</t>
  </si>
  <si>
    <t>C25D 17/06      E,C25D  7/00      J,C25D 19/00      Z,H05K  3/18      N</t>
  </si>
  <si>
    <t>特開2000-59529</t>
  </si>
  <si>
    <t>特許第3942281号</t>
  </si>
  <si>
    <t>5B019,5K036,5K067,5K101</t>
  </si>
  <si>
    <t>5B019,5K036,5K067,5K101,5K201,5B084,5K127</t>
  </si>
  <si>
    <t>2000.02.25</t>
  </si>
  <si>
    <t>2007.04.13</t>
  </si>
  <si>
    <t>H04M  11/00    (2006.01),G06F  13/00    (2006.01),H04Q   7/38    (2006.01),H04M   1/27    (2006.01),G06F  15/02    (2006.01)</t>
  </si>
  <si>
    <t xml:space="preserve">G06F 15/02   355Z,H04M  1/27       ,H04B  7/26   109M,H04M 11/00   303 ,G06F 13/00   605D,G06F 13/00   605E,H04Q  7/00   645 ,H04W 88/02   131 </t>
  </si>
  <si>
    <t>5B019HE04,5B019JA10,5B019KA02,5K036AA07,5K036BB01,5K036BB11,5K036DD01,5K036DD16,5K036DD46,5K036EE13,5K036JJ13,5K067AA34,5K067BB04,5K067DD51,5K067EE02,5K067FF07,5K067HH23,5K067KK15,5K101KK02,5K101LL12,5K101NN02,5K101NN18,5K101NN21,5K101PP03,5K101RR27,5K201AA05,5K201CA09,5K201CB02,5K201CB05,5K201ED05,5K201EF02,5B084BB02,5B084AA02,5B084AB26,5B084CB06,5B084AB02,5K127BA03,5K127CB02,5K127AA11,5K127JA43,5K127FA02,5K127CB18</t>
  </si>
  <si>
    <t>JP3942281B2,JP2000059529A</t>
  </si>
  <si>
    <t xml:space="preserve">受付 A861:ファイル記録事項の閲覧（縦覧）請求書 (2007.07.26) ,受付 A861:ファイル記録事項の閲覧（縦覧）請求書 (2007.08.07) ,受付 A861:ファイル記録事項の閲覧（縦覧）請求書 (2007.08.10) ,受付 A861:ファイル記録事項の閲覧（縦覧）請求書 (2007.08.28) ,受付 A861:ファイル記録事項の閲覧（縦覧）請求書 (2008.12.22) </t>
  </si>
  <si>
    <t>特開平09-215030|カシオ計算機株式会社|拒絶理由通知;特許査定,特開平08-125603|ソニー株式会社|審判請求証拠,特開平10-066126|埼玉日本電気株式会社|審判請求証拠,特開平08-242308|カシオ計算機株式会社|審判請求証拠,特開平10-161957|株式会社東芝|審判請求証拠</t>
  </si>
  <si>
    <t>特願2002-97005|松下電器産業株式会社|拒絶理由通知;拒絶査定,特願2001-379221|三星電子株式会社|拒絶理由通知;拒絶査定;審判拒絶理由通知</t>
  </si>
  <si>
    <t>JP23360398A</t>
  </si>
  <si>
    <t>H04M 11/00   303 ,G06F 15/02   355Z,H04M  1/27       ,H04B  7/26   109M</t>
  </si>
  <si>
    <t xml:space="preserve">H04M 11/00   303 ,G06F 13/00   605D,G06F 13/00   605E,H04B  7/26   109M,H04M  1/27       </t>
  </si>
  <si>
    <t>特開2000-83339</t>
  </si>
  <si>
    <t>特許第3357607号</t>
  </si>
  <si>
    <t>5G301,5H604,5H605</t>
  </si>
  <si>
    <t>1998.09.04</t>
  </si>
  <si>
    <t>2000.03.21</t>
  </si>
  <si>
    <t>2002.10.04</t>
  </si>
  <si>
    <t>H01B   1/02    (2006.01),H02K   3/30    (2006.01),H02K   5/124   (2006.01)</t>
  </si>
  <si>
    <t xml:space="preserve">H01B  1/02      B,H02K  3/30       ,H02K  5/124      </t>
  </si>
  <si>
    <t>5G301AA03,5G301AB05,5G301AB13,5G301AD01,5H604AA05,5H604BB01,5H604BB14,5H604CC01,5H604CC05,5H604CC11,5H604DA24,5H604PB03,5H604PE03,5H604QC04,5H605AA17,5H605BB05,5H605BB17,5H605CC01,5H605DD09,5H605EC01,5H605FF06</t>
  </si>
  <si>
    <t>JP2000083339A,JP3357607B2</t>
  </si>
  <si>
    <t>林　是樹,藤間　克己</t>
  </si>
  <si>
    <t xml:space="preserve">受付 A61:登録料納付 (2002.09.26) ,受付 A861:ファイル記録事項の閲覧（縦覧）請求書 (2003.07.09) ,受付 A861:ファイル記録事項の閲覧（縦覧）請求書 (2007.10.17) ,受付 A861:ファイル記録事項の閲覧（縦覧）請求書 (2009.02.03) ,受付 A861:ファイル記録事項の閲覧（縦覧）請求書 (2009.04.22) </t>
  </si>
  <si>
    <t>特開平05-252680|株式会社前川製作所|拒絶理由通知;特許査定,特開平09-320357|昭和電線電纜株式会社,昭和電線ケーブルシステム株式会社|拒絶理由通知;特許査定,特開平09-306247|株式会社フジクラ|拒絶理由通知;特許査定,実開平05-067165|株式会社前川製作所|特許査定,特開昭50-059473|ダイキン工業株式会社|特許査定,特開平10-112949|三洋電機株式会社|審判請求証拠,特開昭51-037017|三菱電線工業株式会社|審判請求証拠,特開昭50-051015|古河電気工業株式会社|審判請求証拠,特開昭62-218537|日本軽金属株式会社|審判請求証拠,特開平10-141226|株式会社日立製作所,日立清水エンジニアリング株式会社,株式会社日立空調ＳＥ|審判請求証拠,JPN3009000100|審判請求証拠,JPN3009000101|審判請求証拠,JPN3009000102|審判請求証拠,JPN3009000103|審判請求証拠</t>
  </si>
  <si>
    <t>改訂　防食技術ハンドブック,改訂新版　プラスチックハンドブック,金属材料通論－鉄鋼・非鉄・新材料－,非鉄金属材料</t>
  </si>
  <si>
    <t>特願2008-205250|株式会社神戸製鋼所|拒絶理由通知;拒絶査定,特願2003-415913|株式会社日立製作所,日立アプライアンス株式会社|拒絶理由通知;拒絶査定,特願2003-32913|株式会社前川製作所|拒絶理由通知;特許査定,特願2002-193683|西芝電機株式会社,株式会社東芝|特許査定,特願2001-272855|株式会社日立製作所,日立アプライアンス株式会社|拒絶理由通知;拒絶査定</t>
  </si>
  <si>
    <t>JP25056598A</t>
  </si>
  <si>
    <t xml:space="preserve">H02K  3/30       ,H01B  1/02      B,H02K  5/124      </t>
  </si>
  <si>
    <t>特許第3942746号</t>
  </si>
  <si>
    <t>ＪＰ９７３４０７４６(1997.11.26)</t>
  </si>
  <si>
    <t>1997.11.26</t>
  </si>
  <si>
    <t>1999.08.10</t>
  </si>
  <si>
    <t>A63F  5/04   512D,A63F  5/04   514G</t>
  </si>
  <si>
    <t>2C082AA02,2C082CC01,2C082CA02,2C082CC13,2C082BB02,2C082BB74,2C082CA23,2C082CA25,2C082CD03,2C082CD06,2C082CB33,2C082CB04,2C082CB23,2C082CB50,2C082BB96,2C082CA24,2C082BB78,2C082BB93,2C082CD12,2C082CD19,2C082BB42,2C082DA52,2C082BA32,2C082AB03,2C082BA02,2C082BA22,2C082BA35,2C082AB12,2C082BB24,2C082CB49,2C082BB56,2C082BA08,2C082BB23,2C082BB17,2C082CC52</t>
  </si>
  <si>
    <t>JP11216222A,JP3942746B2,JP3232076B2,JP2000300725A,JP2000300726A,JP2001246044A,JP2007144213A,JP2010227604A,JP2011016024A,JP2012096099A,US6315289B1</t>
  </si>
  <si>
    <t>坂本　剛一,吉田　洋</t>
  </si>
  <si>
    <t xml:space="preserve">受付 A7424:代理人辞任届 (2009.04.14) ,発送 A102:却下理由通知書（中間書類） (2009.04.21) ,発送 A072:手続却下の処分（却下理由） (2009.07.28) ,受付 A861:ファイル記録事項の閲覧（縦覧）請求書 (2009.08.31) ,受付 A861:ファイル記録事項の閲覧（縦覧）請求書 (2012.12.17) </t>
  </si>
  <si>
    <t>特開平06-114142|株式会社三共|特許査定,特開平06-114143|株式会社三共|特許査定,特開平07-051431|サミー工業株式会社,サミー株式会社|特許査定,特開平07-136313|サミー工業株式会社,サミー株式会社|特許査定;審判請求証拠,特開平06-335560|株式会社三共|特許査定;審判請求証拠,特開平07-024104|ユニバーサル販売株式会社,アルゼ株式会社,株式会社ユニバーサルエンターテインメント|特許査定,特開平09-299548|ユニバーサル販売株式会社,アルゼ株式会社,株式会社ユニバーサルエンターテインメント|特許査定,特開平07-068027|株式会社三共|特許査定,特開平08-117390|ユニバーサル販売株式会社,アルゼ株式会社,株式会社ユニバーサルエンターテインメント|特許査定;審判請求証拠,JPN3009000734|審判請求証拠,JPN3009000735|審判請求証拠,JPN3009000736|審判請求証拠,JPN3009000737|審判請求証拠,JPN3009000738|審判請求証拠,JPN3009000739|審判請求証拠,JPN3009000740|審判請求証拠,JPN3009000741|審判請求証拠,特公平03-072313|株式会社ユニバ－サル,アルゼ株式会社|審判請求証拠,特開平10-151246|株式会社三共|審判請求証拠,特開平09-103540|ユニバーサル販売株式会社,株式会社ユニバーサルエンターテインメント|審判請求証拠,特開平04-164471|株式会社セガ・エンタープライゼス,株式会社　セガ・エンタープライゼス,サミー株式会社|審判請求証拠,特開平10-033750|サミー株式会社|審判請求証拠,特開平08-280872|ユニバーサル販売株式会社,アルゼ株式会社,株式会社ユニバーサルエンターテインメント|審判請求証拠,特開平08-280873|ユニバーサル販売株式会社,アルゼ株式会社,株式会社ユニバーサルエンターテインメント|審判請求証拠,特開平08-211869|株式会社河合楽器製作所|審判請求証拠,特開平07-101103|キヤノン株式会社|審判請求証拠,特開2000-014863|株式会社ウエスト・シー|審判請求証拠,特開平06-114144|株式会社三共|審判請求証拠,特開平06-312043|株式会社三共|審判請求証拠,特開平06-327809|株式会社三共|審判請求証拠,特開平10-179862|株式会社三共|審判請求証拠</t>
  </si>
  <si>
    <t>本願の優先権主張に係る原出願,特願平９－３４０７４６号の出願当初明細書及び図面,パチスロ必勝本ＳＰＥＣＩＡＬ,パチスロ必勝ガイド１９９８年４月号,パチスロ必勝ガイド１９９８年５月号,必勝パチスロファン１９９８年６月号,パチスロ攻略マガジン１９９８年４月号,パチスロ必勝ガイド１９９８年９月号,パチスロ攻略マガジン１９９８年８月号</t>
  </si>
  <si>
    <t>特願2008-117291|株式会社オリンピア|特許査定,特願2011-127042|サミー株式会社|拒絶理由通知,特願平11-364262|アルゼ株式会社,株式会社ユニバーサルエンターテインメント|審判請求証拠,特願2006-131503|アルゼ株式会社,株式会社ユニバーサルエンターテインメント|先行技術調査,特願2009-272559|サミー株式会社|先行技術調査,特願2009-239712|サミー株式会社|拒絶理由通知;特許査定,特願2001-277407|株式会社三洋物産|先行技術調査,特願2001-167479|株式会社三共|拒絶理由通知,特願2009-103722|サミー株式会社|特許査定,特願2009-129082|サミー株式会社|特許査定,特願2007-177648|株式会社三共|拒絶理由通知;特許査定,特願2000-313349|サミー株式会社|拒絶理由通知;補正却下;拒絶査定,特願2009-147214|サミー株式会社|先行技術調査;拒絶理由通知;拒絶査定,特願2006-86571|サミー株式会社|拒絶理由通知;拒絶査定,特願2000-313350|サミー株式会社|拒絶理由通知;拒絶査定,特願2003-367634|株式会社大都技研|特許査定,特願2007-213005|ＫＰＥ株式会社|拒絶理由通知;拒絶査定;特許査定,特願2007-108488|株式会社大都技研|拒絶理由通知;特許査定,特願2007-62771|ＫＰＥ株式会社|先行技術調査,特願2006-214433|アルゼ株式会社,株式会社ユニバーサルエンターテインメント|拒絶理由通知;拒絶査定,特願2005-299707|アルゼ株式会社,株式会社ユニバーサルエンターテインメント|拒絶理由通知;拒絶査定,特願2005-299706|アルゼ株式会社,株式会社ユニバーサルエンターテインメント|拒絶理由通知;拒絶査定,特願2005-289835|アルゼ株式会社,株式会社ユニバーサルエンターテインメント|特許査定,特願2004-214101|株式会社大一商会|拒絶理由通知;拒絶査定,特願2003-161285|アルゼ株式会社|拒絶査定,特願2003-161284|アルゼ株式会社|拒絶査定,特願2003-161283|アルゼ株式会社|拒絶査定,特願2003-155778|アルゼ株式会社,株式会社ユニバーサルエンターテインメント|先行技術調査,特願2003-155584|アルゼ株式会社,株式会社ユニバーサルエンターテインメント|先行技術調査,特願2003-136073|アビリット株式会社|拒絶理由通知;特許査定,特願2002-347856|山佐株式会社|先行技術調査;特許査定,特願2002-221851|アルゼ株式会社,株式会社ユニバーサルエンターテインメント|拒絶理由通知;拒絶査定,特願2002-19533|株式会社ソフィア|拒絶理由通知;補正却下,特願2001-392141|アルゼ株式会社|先行技術調査,特願2001-369112|株式会社ドラゴン|拒絶理由通知;拒絶査定,特願2001-302831|ＫＰＥ株式会社|拒絶理由通知;拒絶査定,特願2001-208308|株式会社大都技研|拒絶理由通知;特許査定,特願2001-176694|株式会社オリンピア|拒絶理由通知,特願2001-158149|株式会社オリンピア|拒絶理由通知;特許査定,特願2001-15497|李　籍雄|拒絶理由通知;拒絶査定,特願2000-360114|株式会社オリンピア|拒絶理由通知;特許査定,特願2000-354787|サミー株式会社|異議証拠;異議採用証拠,特願2000-354779|サミー株式会社|異議証拠,特願2000-354738|サミー株式会社|異議証拠,特願2000-340695|株式会社ソフィア|拒絶理由通知;特許査定,特願2000-290115|株式会社オリンピア|拒絶査定,特願2000-253009|アルゼ株式会社,株式会社ユニバーサルエンターテインメント|拒絶理由通知;補正却下;拒絶査定;特許査定,特願2000-253008|アルゼ株式会社,株式会社ユニバーサルエンターテインメント|拒絶理由通知;拒絶査定,特願2000-241490|株式会社三共|拒絶理由通知;拒絶査定,特願2000-241489|株式会社三共|拒絶理由通知;拒絶査定;特許査定,特願2000-214799|アルゼ株式会社,株式会社ユニバーサルエンターテインメント|先行技術調査,特願2000-213105|アルゼ株式会社,株式会社ユニバーサルエンターテインメント|拒絶理由通知;特許査定,特願2000-211967|アルゼ株式会社|先行技術調査,特願2000-211966|アルゼ株式会社,株式会社ユニバーサルエンターテインメント|先行技術調査;拒絶査定,特願2000-199518|株式会社三共|先行技術調査,特願2000-193962|アルゼ株式会社,株式会社ユニバーサルエンターテインメント|拒絶理由通知;拒絶査定,特願2000-159500|サミー株式会社|拒絶理由通知;拒絶査定,特願2000-150763|サミー株式会社|拒絶理由通知;特許査定,特願2000-150761|サミー株式会社|拒絶理由通知;特許査定,特願2000-109980|サミー株式会社|拒絶理由通知;特許査定,特願2000-109295|アルゼ株式会社,株式会社ユニバーサルエンターテインメント|審判請求証拠,特願2000-107158|株式会社大都技研|拒絶理由通知;特許査定,特願2000-70982|アルゼ株式会社,株式会社ユニバーサルエンターテインメント|拒絶理由通知,特願2000-56694|アルゼ株式会社,株式会社ユニバーサルエンターテインメント|拒絶理由通知;拒絶査定,特願2000-22191|アルゼ株式会社,株式会社ユニバーサルエンターテインメント|拒絶理由通知;拒絶査定,特願平11-363783|株式会社オリンピア|拒絶理由通知;拒絶査定,特願平11-362135|アルゼ株式会社|拒絶理由通知,特願平11-330579|サミー株式会社|拒絶理由通知;補正却下,特願平11-320762|アルゼ株式会社|拒絶理由通知;拒絶査定,特願平11-293062|アルゼ株式会社|拒絶理由通知;拒絶査定,特願平11-259663|株式会社オリンピア|拒絶理由通知;拒絶査定,特願平11-238699|アルゼ株式会社,株式会社ユニバーサルエンターテインメント|拒絶理由通知;補正却下;拒絶査定,特願平11-227617|株式会社大都技研|異議証拠,特願平11-9986|株式会社オリンピア|拒絶理由通知;拒絶査定,特願平10-354291|株式会社オリンピア|拒絶理由通知;拒絶査定,特願平10-311405|株式会社大都技研|異議証拠</t>
  </si>
  <si>
    <t>JP26007198A,JP2000109295A,JP2000109296A,JP2001084954A,JP2007059003A,JP2010136913A,JP2010240455A,JP2012035679A,US39577099A</t>
  </si>
  <si>
    <t>JP26007198A,JP2000109296A,JP2001084954A,JP2007059003A,JP2010136913A,JP2010240455A,JP2012035679A</t>
  </si>
  <si>
    <t>JP11216222A,JP3942746B2,JP2000300726A,JP2001246044A,JP2007144213A,JP2010227604A,JP2011016024A,JP2012096099A</t>
  </si>
  <si>
    <t>特開2000-95675</t>
  </si>
  <si>
    <t>特許第3929618号</t>
  </si>
  <si>
    <t>4C076,4C086,4C201,4C206</t>
  </si>
  <si>
    <t>1998.09.22</t>
  </si>
  <si>
    <t>2000.04.04</t>
  </si>
  <si>
    <t>2007.03.16</t>
  </si>
  <si>
    <t>A61K   9/20    (2006.01),A61K   9/68    (2006.01),A61K  31/165   (2006.01),A61K  31/4402  (2006.01),A61K  31/137   (2006.01),A61K  31/454   (2006.01),A61K  31/351   (2006.01),A61K  31/045   (2006.01),A61K  31/52    (2006.01),A61P  11/02    (2006.01),A61K   9/22    (2006.01)</t>
  </si>
  <si>
    <t xml:space="preserve">A61K  9/22      B,A61K  9/20       ,A61K 31/4402     ,A61P 11/02       ,A61K 31/165      ,A61K  9/68       ,A61K 31/454      ,A61K 31/137      ,A61K 31/351      ,A61K 31/045      ,A61K 31/52       ,A61K  9/22       </t>
  </si>
  <si>
    <t>4C076AA36,4C076AA49,4C076BB01,4C076BB25,4C076CC01,4C076CC03,4C076CC04,4C076CC05,4C076CC29,4C076DD37,4C076DD39,4C076DD40,4C076FF31,4C076FF33,4C206AA01,4C206AA02,4C206FA10,4C206FA17,4C206MA01,4C206MA03,4C206MA05,4C206MA55,4C206NA10,4C206ZA34,4C206ZB11,4C086AA02,4C086AA01,4C086BA07,4C086BC17,4C086BC21,4C086CB07,4C086MA01,4C086MA03,4C086MA04,4C086MA05,4C086MA08,4C086MA07,4C086MA35,4C086MA52,4C086ZA34,4C086ZA28,4C086ZC13,4C086ZA25,4C086ZB13,4C086ZB11,4C086NA14</t>
  </si>
  <si>
    <t>JP2000095675A,JP3929618B2,JP2006342188A,JP2010150284A,JP2013032408A</t>
  </si>
  <si>
    <t>東　清次,水谷　誠志</t>
  </si>
  <si>
    <t xml:space="preserve">受付 A851:ファイル記録事項記載書類の交付請求書 (2008.04.17) ,受付 A861:ファイル記録事項の閲覧（縦覧）請求書 (2008.04.17) ,受付 A851:ファイル記録事項記載書類の交付請求書 (2009.07.29) ,受付 A861:ファイル記録事項の閲覧（縦覧）請求書 (2009.07.29) ,受付 A861:ファイル記録事項の閲覧（縦覧）請求書 (2010.02.10) </t>
  </si>
  <si>
    <t>特開平05-310558|ライオン株式会社|拒絶理由通知;特許査定,特開平07-255419|有限会社野々川商事|拒絶理由通知;特許査定,特開平09-327265|株式会社ロッテ|拒絶理由通知;特許査定,特開平10-045576|大正製薬株式会社|拒絶理由通知;特許査定;審判請求証拠,特開平10-158193|ロート製薬株式会社,日本リメフ株式会社|拒絶理由通知;特許査定;審判請求証拠,特開平05-308903|大洋薬品工業株式会社|拒絶理由通知;特許査定;審判請求証拠,特開平08-099904|山之内製薬株式会社,アステラス製薬株式会社|拒絶理由通知;特許査定,特開平04-026618|日本たばこ産業株式会社|拒絶理由通知;特許査定,特開平08-208483|ライオン株式会社|審判請求証拠,特開平07-242536|東洋カプセル株式会社|審判請求証拠,JPN3008000138|審判請求証拠,JPN3008000139|審判請求証拠,JPN3008000140|審判請求証拠,JPN3008000141|審判請求証拠,JPN3008000142|審判請求証拠,JPN3008000143|審判請求証拠,JPN3008000144|審判請求証拠</t>
  </si>
  <si>
    <t>ＰＨＹＳＩＣＩＡＮＳ’　ＤＥＳＫ　ＲＥＦＥＲＥＮＣＥ，　ＰＤＲ　５０　Ｅｄｉｔｉｏｎ　１９９６，,医薬品の開発第４巻　合成医薬品（ＩＩ）,医薬品製造指針別冊、一般用医薬品製造（輸入）承認基準１９９５,改訂　看護のための薬品管理学,医薬品開発基礎講座ＩＸ　製剤設計法（１）,食品工業,Ｊ．　Ｐｈａｒｍ　Ｐｈａｒｍａｃｏｌ．　１９９０，４２</t>
  </si>
  <si>
    <t>特願2008-272212|武田薬品工業株式会社|拒絶理由通知;拒絶査定,特願2008-282920|ライオン株式会社|先行技術調査;特許査定,特願2009-164496|第一三共ヘルスケア株式会社|拒絶理由通知;拒絶査定,特願2009-60818|第一三共ヘルスケア株式会社|拒絶理由通知;拒絶査定,特願2000-329251|京都薬品工業株式会社|拒絶理由通知;拒絶査定,特願2004-542873|第一製薬株式会社,第一三共株式会社|拒絶理由通知;特許査定,特願2003-183059|剤盛堂薬品株式会社|拒絶理由通知;特許査定,特願2003-121231|ロート製薬株式会社|先行技術調査;特許査定,特願2002-364645|三共株式会社,第一三共ヘルスケア株式会社|拒絶理由通知;特許査定,特願2002-299533|ロート製薬株式会社|先行技術調査;特許査定,特願2002-244431|三共株式会社,第一三共ヘルスケア株式会社|拒絶理由通知;特許査定,特願2002-150004|大正製薬株式会社|拒絶理由通知</t>
  </si>
  <si>
    <t>JP26799898A,JP2006264119A,JP2010063281A,JP2012256294A</t>
  </si>
  <si>
    <t>A61K  9/22      B</t>
  </si>
  <si>
    <t xml:space="preserve">A61K  9/20       ,A61K  9/68       ,A61K 31/165      ,A61K 31/4402     ,A61K 31/137      ,A61K 31/454      ,A61K 31/351      ,A61K 31/045      ,A61K 31/52       ,A61P 11/02       </t>
  </si>
  <si>
    <t>特許第3929006号</t>
  </si>
  <si>
    <t>2E002,2E176</t>
  </si>
  <si>
    <t>1998.10.30</t>
  </si>
  <si>
    <t>2000.05.16</t>
  </si>
  <si>
    <t>E04G  23/02    (2006.01),E04B   2/56    (2006.01)</t>
  </si>
  <si>
    <t>E04B  2/56   604B,E04B  2/56   643A,E04G 23/02      D</t>
  </si>
  <si>
    <t>2E002FB03,2E002HA02,2E002HB10,2E002JA01,2E002JA02,2E002JB10,2E002MA12,2E176AA01,2E176BB28,2E002MA11,2E002FB01</t>
  </si>
  <si>
    <t>JP2000136637A,JP3929006B2</t>
  </si>
  <si>
    <t>長谷川　豊,飯田　良春,宮下　真一,吉田　徳雄</t>
  </si>
  <si>
    <t xml:space="preserve">受付 A53:意見書 (2007.01.16) ,受付 A61:登録料納付 (2007.03.05) ,発送 A01:特許査定 (2007.03.05) ,受付 A861:ファイル記録事項の閲覧（縦覧）請求書 (2008.04.04) ,受付 A861:ファイル記録事項の閲覧（縦覧）請求書 (2008.05.30) </t>
  </si>
  <si>
    <t>特開平09-112042|鹿島建設株式会社|拒絶理由通知;特許査定;審判請求証拠,特開平09-268770|清水建設株式会社|拒絶理由通知;特許査定;審判請求証拠,特公昭60-025590|大成建設株式会社|審判請求証拠,特開平09-268771|清水建設株式会社|審判請求証拠,特開平09-328908|清水建設株式会社|審判請求証拠,特開平09-317198|清水建設株式会社|審判請求証拠,特開平10-152927|清水建設株式会社|審判請求証拠,特開平10-152995|清水建設株式会社|審判請求証拠,特開平11-071906|株式会社竹中工務店|審判請求証拠,JPN3008001137|審判請求証拠</t>
  </si>
  <si>
    <t>建築大辞典　第２版</t>
  </si>
  <si>
    <t>特願2010-87355|清水建設株式会社|拒絶理由通知,特願2006-296343|戸田建設株式会社|拒絶理由通知;特許査定,特願2003-40020|株式会社大林組|特許査定,特願2000-65118|株式会社間組|拒絶理由通知;拒絶査定,特願平11-30354|株式会社関西リペア工業,株式会社ケー・エフ・シー|拒絶理由通知;特許査定</t>
  </si>
  <si>
    <t>JP31048298A</t>
  </si>
  <si>
    <t>E04G 23/02      D,E04B  2/56   604B,E04B  2/56   643A</t>
  </si>
  <si>
    <t>E04G 23/02      D</t>
  </si>
  <si>
    <t>特許第3886275号</t>
  </si>
  <si>
    <t>2D046,2D047,3E070</t>
  </si>
  <si>
    <t>1998.12.09</t>
  </si>
  <si>
    <t>2000.06.20</t>
  </si>
  <si>
    <t>2006.12.01</t>
  </si>
  <si>
    <t>E02D  29/045   (2006.01),E21D  13/00    (2006.01),B65D  88/76    (2006.01),E02D  27/38    (2006.01),E02D  31/10    (2006.01)</t>
  </si>
  <si>
    <t xml:space="preserve">E02D 27/38      Z,E02D 29/04      A,E02D 31/10       ,B65D 88/76       </t>
  </si>
  <si>
    <t>2D046DA21,2D047AB02,3E070AA13,3E070QA04</t>
  </si>
  <si>
    <t>JP2000170185A,JP3886275B2</t>
  </si>
  <si>
    <t>今村　厚,高木　宏彰,池内　義彦,織田　隆志</t>
  </si>
  <si>
    <t xml:space="preserve">受付 A61:登録料納付 (2006.11.21) ,受付 A861:ファイル記録事項の閲覧（縦覧）請求書 (2007.06.14) ,受付 A861:ファイル記録事項の閲覧（縦覧）請求書 (2007.08.28) ,受付 A861:ファイル記録事項の閲覧（縦覧）請求書 (2007.11.27) ,受付 A861:ファイル記録事項の閲覧（縦覧）請求書 (2009.10.07) </t>
  </si>
  <si>
    <t>特開平07-286449|大成建設株式会社|拒絶理由通知;特許査定,特開平08-068061|鹿島建設株式会社|先行技術調査;特許査定,特開2000-234332|清水建設株式会社|先行技術調査;特許査定,実用新案全文平04-053696|株式会社大林組|審判請求証拠,特開平06-270990|東京瓦斯株式会社,清水建設株式会社|審判請求証拠,特開平05-093412|株式会社立花マテリアル|審判請求証拠</t>
  </si>
  <si>
    <t>特願2007-299209|大成建設株式会社|特許査定,特願2007-302568|清水建設株式会社|拒絶理由通知;特許査定,特願2004-192173|大成建設株式会社|特許査定,特願2000-190219|大成建設株式会社|拒絶理由通知;特許査定,特願平11-35589|清水建設株式会社|特許査定</t>
  </si>
  <si>
    <t>JP35045198A</t>
  </si>
  <si>
    <t xml:space="preserve">E02D 29/04      A,B65D 88/76       ,E02D 27/38      Z,E02D 31/10       </t>
  </si>
  <si>
    <t>特許第4017273号</t>
  </si>
  <si>
    <t>2H042,2H049,2K009,4F100,5G435</t>
  </si>
  <si>
    <t>2000.07.14</t>
  </si>
  <si>
    <t>2007.09.28</t>
  </si>
  <si>
    <t>G02B   5/02    (2006.01),B32B   7/02    (2006.01),G02B   1/10    (2006.01),G02B   5/30    (2006.01),G02B  26/08    (2006.01),G02B  27/26    (2006.01),G09F   9/00    (2006.01)</t>
  </si>
  <si>
    <t>B32B  7/02   103 ,G09F  9/00   314 ,G02B  5/02      B,G02B  5/30       ,G02B 27/26       ,G02B  1/10      Z</t>
  </si>
  <si>
    <t>5G435AA00,5G435AA01,5G435AA02,5G435AA14,5G435BB12,5G435BB15,5G435CC12,5G435DD12,5G435EE26,5G435EE33,5G435FF05,5G435GG22,5G435HH02,5G435HH03,5G435KK07,2H042BA02,2H042BA03,2H042BA13,2H042BA20,2H049BB63,2H049BC22,2H049BC24,2K009AA12,2K009BB02,2K009BB11,2K009BB24,2K009CC03,2K009CC14,2K009CC21,2K009CC23,2K009CC24,2K009CC33,2K009CC34,2K009DD02,2K009DD05,2K009EE00,2K009EE03,4F100JN01A,4F100AK01B,4F100CA23B,4F100EJ34B,4F100JK14B,4F100JN18B,4F100YY00B,4F100DE01B,4F100BA10B,4F100JN10C,4F100BA10C,4F100AJ06,4F100AA20,4F100AK25,4F100BA03,4F100CC02,4F100EJ91,4F100EH46,4F100EJ54,4F100EJ08,4F100GB41,4F100JN30,4F100JB01,4F100JK09,2H199AB12,2H199AB52,2H199AB62,2H149AA01,2H149AB01,2H149BA02,2H149FC06</t>
  </si>
  <si>
    <t>JP2000193804A,JP4017273B2</t>
  </si>
  <si>
    <t xml:space="preserve">受付 A851:ファイル記録事項記載書類の交付請求書 (2007.11.19) ,受付 A861:ファイル記録事項の閲覧（縦覧）請求書 (2008.01.28) ,受付 A861:ファイル記録事項の閲覧（縦覧）請求書 (2009.10.29) ,受付 A861:ファイル記録事項の閲覧（縦覧）請求書 (2010.07.16) ,受付 A861:ファイル記録事項の閲覧（縦覧）請求書 (2010.11.09) </t>
  </si>
  <si>
    <t>特開2000-180611|大日本印刷株式会社|拒絶理由通知;特許査定,特開平10-264284|株式会社巴川製紙所|拒絶理由通知;特許査定;審判請求証拠,特開平09-113708|大日本印刷株式会社|拒絶理由通知;特許査定,特開平06-067003|富士写真フイルム株式会社|拒絶理由通知;特許査定,特開平05-162261|山陽国策パルプ株式会社,日本製紙株式会社|先行技術調査;特許査定,特開平01-105738|日本製紙株式会社|先行技術調査;特許査定,特開平08-334607|富士写真フイルム株式会社,富士フイルムホールディングス株式会社,富士フイルム株式会社|先行技術調査;特許査定,特開平07-218705|大日本印刷株式会社|先行技術調査;特許査定,特開平11-034243|尾池工業株式会社|先行技術調査;特許査定,特開平07-333404|大日本印刷株式会社|先行技術調査;特許査定,特開平10-246805|大日本印刷株式会社|先行技術調査;特許査定,特開平07-230001|積水化学工業株式会社|先行技術調査;特許査定,特許第3352921号|株式会社巴川製紙所|特許査定,特開平09-254324|大日本印刷株式会社|特許査定,特開平10-111403|日本合成化学工業株式会社|特許査定,特開平09-290490|株式会社巴川製紙所|審判請求証拠,特開平06-018706|大日本印刷株式会社|審判請求証拠,特開平09-230103|東海ゴム工業株式会社|審判請求証拠,特開平10-264322|日本製紙株式会社|審判請求証拠,特開昭61-209152|帝人株式会社|審判請求証拠</t>
  </si>
  <si>
    <t>特願2010-149930|ソニー株式会社|拒絶理由通知;拒絶査定,特願2005-312488|コニカミノルタオプト株式会社|拒絶理由通知;拒絶査定,特願2007-334133|大日本印刷株式会社|拒絶理由通知;拒絶査定,特願2001-129920|富士写真フイルム株式会社,富士フイルム株式会社|先行技術調査;特許査定,特願2000-311849|ティーディーケイ株式会社,ＴＤＫ株式会社|先行技術調査;特許査定,特願2007-260941|富士フイルム株式会社|特許査定,特願2004-553209|株式会社きもと|先行技術調査;特許査定,特願2002-286936|富士写真フイルム株式会社,富士フイルム株式会社|拒絶理由通知;特許査定,特願2001-188033|日本写真印刷株式会社|拒絶理由通知;拒絶査定</t>
  </si>
  <si>
    <t>JP36947898A</t>
  </si>
  <si>
    <t>G02B  5/02      B,B32B  7/02   103 ,G02B  5/30       ,G02B 26/08      G,G02B 27/26       ,G09F  9/00   314 ,G02B  1/10      Z</t>
  </si>
  <si>
    <t xml:space="preserve">G02B  5/02      B,B32B  7/02   103 ,G02B  1/10      Z,G02B  5/30       ,G02B 26/08      G,G02B 27/26       ,G09F  9/00   314 </t>
  </si>
  <si>
    <t>特許第3871456号</t>
  </si>
  <si>
    <t>1998.12.10</t>
  </si>
  <si>
    <t>2000.06.30</t>
  </si>
  <si>
    <t>2006.10.27</t>
  </si>
  <si>
    <t>G01N 15/02      B,G01N 15/14      K</t>
  </si>
  <si>
    <t>JP2000180347A,JP3871456B2,US6522781B1</t>
  </si>
  <si>
    <t>片山　雅之,法兼　正知</t>
  </si>
  <si>
    <t xml:space="preserve">発送 A131:拒絶理由通知書 (2006.05.09) ,受付 A53:意見書 (2006.06.22) ,発送 A01:特許査定 (2006.10.03) ,受付 A61:登録料納付 (2006.10.17) ,受付 A861:ファイル記録事項の閲覧（縦覧）請求書 (2008.09.03) </t>
  </si>
  <si>
    <t>特開平08-178826|東亜医用電子株式会社,シスメックス株式会社|拒絶理由通知;特許査定,特開平10-318904|東亞医用電子株式会社,シスメックス株式会社|拒絶理由通知;特許査定,特開平07-113738|株式会社日立製作所|先行技術調査;特許査定,特開平08-136439|東亜医用電子株式会社,シスメックス株式会社|審判請求証拠,JPN3010000701|審判請求証拠</t>
  </si>
  <si>
    <t>ＡＮ　ＩＭＡＧＩＮＧ－ＩＮ－ＦＬＯＷ　ＳＹＳＴＥＭ　ＦＯＲ　ＡＵＴＯＭＡＴＥＤ　ＡＮＡＬＹＳＩＳ　ＯＦ　ＭＡＲＩＮＥ　ＭＩＣＲＯＰＬＡＮＫＴＯＮ,ＭＡＲＩＮＥ　ＥＣＯＬＯＧＹ　ＰＲＯＧＲＥＳＳ　ＳＥＲＩＥＳ</t>
  </si>
  <si>
    <t>特願2010-73268|株式会社セイシン企業|先行技術調査,特願2006-241312|オリンパス株式会社|先行技術調査;特許査定,特願2000-259528|株式会社パル技研,株式会社プラントテクノス|拒絶理由通知;特許査定</t>
  </si>
  <si>
    <t>JP37784598A,US45546699A</t>
  </si>
  <si>
    <t>特表2001-500962,WO98/010251</t>
  </si>
  <si>
    <t>特許第3506716号</t>
  </si>
  <si>
    <t>2F032,4D075,4F033,4F041,5E319</t>
  </si>
  <si>
    <t>PCT/US97/012317</t>
  </si>
  <si>
    <t>1997.07.15</t>
  </si>
  <si>
    <t>ノードソン　コーポレーション</t>
  </si>
  <si>
    <t>ＵＳ９６０８／６８２，１６０(1996.07.17)</t>
  </si>
  <si>
    <t>1996.07.17</t>
  </si>
  <si>
    <t>1998.03.12</t>
  </si>
  <si>
    <t>2003.12.26</t>
  </si>
  <si>
    <t>G01F  11/00    (2006.01),B05D   1/26    (2006.01),B05B   1/30    (2006.01),B05B   1/24    (2006.01),B05C   5/00    (2006.01),H05K   3/34    (2006.01),G01F  13/00    (2006.01)</t>
  </si>
  <si>
    <t xml:space="preserve">G01F 11/00       ,B05D  1/26      Z,B05B  1/30       ,B05B  1/24       ,B05C  5/00   101 ,H05K  3/34   503B,H05K  3/34   504D,G01F 13/00       </t>
  </si>
  <si>
    <t>4F041AA02,4F041AA05,4F041AA16,4F041AB01,4F041BA04,4F041BA12,4F041BA35,4F041BA46,4F033AA14,4F033BA03,4F033CA04,4F033DA01,4F033EA01,4F033GA02,4F033NA01,5E319AA03,5E319AC01,5E319CC23,5E319CC33,5E319CC61,5E319CD15,5E319CD21,5E319CD22,5E319CD27,5E319GG15,5E319BB05,4D075AC07,4D075AC09,4D075AC93,4D075AC94,4D075CA48,4D075DA06,4D075DB14,4D075DB31,4D075DC19,4D075DC21,4D075EA05,4D075EA14,4D075EA35,4D075EA60</t>
  </si>
  <si>
    <t>AU1119797A,AU3800497A,AU3873399A,CA2235991A1,CA2235991C,CA2260155A1,CA2260155C,CA2324632A1,CA2324632C,CA2330953A1,CA2330953C,DE06075088T1,DE69611692D1,DE69611692T2,DE69632795D1,DE69632795T3,DE69912762D1,DE69912762T2,EP0861136A1,EP0861136B1,EP1073527A1,EP1073527B1,EP1029626A2,EP1029626B1,EP1437192A2,EP1655094A1,JP3616105B2,JP2000501331A,JP3506716B2,JP2001500962A,JP2002513674A,JP0003641432B,JP3762384B2,JP2004031927A,JP4657648B2,JP2004322099A,JP2010075930A,MXPA00010575A,US5747102A,US6253957B1,US6267266B1,US6484885B1,US2003121836A1,WO9718054A1,WO9810251A1,WO9956889A1</t>
  </si>
  <si>
    <t>スミス，ジェームズ，シー．,ホーガン，パトリック，ティー．,セッドマン，ローレンス，ビー．</t>
  </si>
  <si>
    <t xml:space="preserve">発送 A131:拒絶理由通知書 (2003.06.10) ,受付 A523:手続補正書 (2003.09.10) ,受付 A53:意見書 (2003.09.10) ,発送 A01:特許査定 (2003.11.25) ,受付 A61:登録料納付 (2003.12.17) </t>
  </si>
  <si>
    <t>特開昭61-274762|ノ－ドソン　コ－ポレ－シヨン|拒絶理由通知;特許査定,USB 004066188|拒絶理由通知,特開平07-068203|アサインプトティック・テクノロジーズ・インコーポレイテッド|拒絶理由通知;特許査定,特公平04-025074|ジューキ株式会社,ジユ―キ株式会社|拒絶理由通知;特許査定,USA 004066188|拒絶理由通知;特許査定,JPN3008000002|審判請求証拠,JPN3008000003|審判請求証拠,特開平05-264412|ベーリンガー・マンハイム・ゲゼルシャフト・ミット・ベシュレンクテル・ハフツング|審判請求証拠,JPN3008000004|審判請求証拠,特公昭48-009264|ゲブリユ－ダ－　カイゼル|審判請求証拠,実公平05-009099|ノードソン株式会社,ノ―ドソン株式会社|審判請求証拠,特開平05-031458|テイーデイーケイ株式会社,ティーディーケイ株式会社|審判請求証拠,特開昭57-034974|日本電気株式会社|審判請求証拠,特開昭56-133174|三菱電機株式会社|審判請求証拠</t>
  </si>
  <si>
    <t>米国特許第４０６６１８８号明細書（全文訳付き）,独国特許第４０１３３２３号公開公報（訳文）,独国特許第４２０２５６１号公開公報（訳文）</t>
  </si>
  <si>
    <t>特願2004-521865|スピードライン・テクノロジーズ・インコーポレイテッド|先行技術調査;特許査定,特願2002-537453|ノードソン  コーポレーション,ＮＯＲＤＳＯＮ  ＣＯＲＰＯＲＡＴＩＯＮ,ノードソン　コーポレーション|先行技術調査;特許査定,特願2000-546896|ノルドソン　コーポレーション,ノルドソン  コーポレーション|拒絶理由通知;特許査定</t>
  </si>
  <si>
    <t>AU1119797D,AU3800497D,AU3873399D,CA2235991A,CA2260155A,CA2324632A,CA2330953A,DE06075088T,DE69611692A,DE69611692T,DE69632795A,DE69632795T,DE69912762A,DE69912762T,EP96942008A,EP99921549A,EP00303607A,EP04075967A,EP06075088A,JP51911897A,JP50736798A,JP2000546896A,JP2003123874A,JP2004228340A,JP2009292532A,MXPA00010575A,US68216096A,US7094698A,US40617899A,US42779799A,US28185402A,US9618380W,US9712317W,US9909388W</t>
  </si>
  <si>
    <t>AU3800497D,CA2260155A,JP50736798A,JP2003123874A,US9712317W</t>
  </si>
  <si>
    <t>AU3800497A,CA2260155A1,CA2260155C,JP3506716B2,JP2001500962A,JP3762384B2,JP2004031927A,WO9810251A1</t>
  </si>
  <si>
    <t xml:space="preserve">G01F 11/00       ,B05B  1/30       ,B05C  5/00   101 ,B05D  1/26      Z,H05K  3/34   503B,H05K  3/34   504D,B05B  1/24       </t>
  </si>
  <si>
    <t xml:space="preserve">G01F 11/00       ,G01F 13/00       </t>
  </si>
  <si>
    <t>特許第4685201号</t>
  </si>
  <si>
    <t>PCT/JP97/002798</t>
  </si>
  <si>
    <t>1997.08.11</t>
  </si>
  <si>
    <t>ＪＰ９６２５３６８６(1996.08.19)</t>
  </si>
  <si>
    <t>1996.08.19</t>
  </si>
  <si>
    <t>1998.02.26</t>
  </si>
  <si>
    <t>2011.02.18</t>
  </si>
  <si>
    <t>A61K  45/00    (2006.01),A61K  31/4184  (2006.01),A61P  13/10    (2006.01),A61K  31/415   (2006.01),A61K  31/00    (2006.01),A61K  31/4164  (2006.01),A61P  15/00    (2006.01),A61P  43/00    (2006.01)</t>
  </si>
  <si>
    <t xml:space="preserve">A61K 45/00       ,A61K 31/415  613 ,A61K 31/00   615 ,A61K 31/00   643D,A61K 31/4164     ,A61K 31/4184     ,A61P 15/00       ,A61P 43/00       </t>
  </si>
  <si>
    <t>4C086AA01,4C086AA02,4C086BC39,4C086GA13,4C086MA01,4C086MA04,4C086NA14,4C086ZA24,4C086ZA25,4C086ZA81,4C084AA17,4C084NA14,4C084ZA252,4C084ZA812</t>
  </si>
  <si>
    <t>AU731391B2,AU3785497A,CA2263659A1,EP0958835A1,JP4685201B2,JP2008189685A,WO9807445A1</t>
  </si>
  <si>
    <t>赤羽　増夫,山崎　芳伸</t>
  </si>
  <si>
    <t xml:space="preserve">受付 A861:ファイル記録事項の閲覧（縦覧）請求書 (2011.02.25) ,受付 A861:ファイル記録事項の閲覧（縦覧）請求書 (2011.05.20) ,受付 A861:ファイル記録事項の閲覧（縦覧）請求書 (2011.05.31) ,受付 A861:ファイル記録事項の閲覧（縦覧）請求書 (2011.07.08) ,受付 A861:ファイル記録事項の閲覧（縦覧）請求書 (2011.11.02) </t>
  </si>
  <si>
    <t>特開平06-293664|藤沢薬品工業株式会社|拒絶理由通知;拒絶査定,特開平07-228543|藤沢薬品工業株式会社,アステラス製薬株式会社|拒絶理由通知;拒絶査定;審判請求証拠,JPN4007021480|拒絶理由通知,JPN4007021481|拒絶理由通知,特表平06-506676|藤沢薬品工業株式会社|拒絶理由通知;拒絶査定;審判請求証拠,特表平06-506955|藤沢薬品工業株式会社,アステラス製薬株式会社|拒絶理由通知;拒絶査定,JPN4007021482|拒絶理由通知</t>
  </si>
  <si>
    <t>Ｂｒｉｔｉｓｈ　Ｊｏｕｒｎａｌ　ｏｆ　Ｐｈａｒｍａｃｏｌｏｇｙ,Ｊａｐａｎｅｓｅ　Ｊｏｕｒｎａｌ　ｏｆ　Ｐｈａｒｍａｃｏｌｏｇｙ,Ｊｏｕｒｎａｌ　ｏｆ　Ｓｍｏｏｔｈ　Ｍｕｓｃｌｅ　Ｒｅｓｅａｒｃｈ</t>
  </si>
  <si>
    <t>AU3785497A,AU3785497D,CA2263659A,EP97934760A,JP51056798A,JP2008096668A,JP9702798W</t>
  </si>
  <si>
    <t xml:space="preserve">A61K 45/00       ,A61K 31/4184     ,A61P 13/10       </t>
  </si>
  <si>
    <t>特許第3025254号</t>
  </si>
  <si>
    <t>5E343</t>
  </si>
  <si>
    <t>5E343,4K025</t>
  </si>
  <si>
    <t>1999.02.05</t>
  </si>
  <si>
    <t>藤本電気商事有限会社,藤原　繁,株式会社　クロス</t>
  </si>
  <si>
    <t>2000.08.15</t>
  </si>
  <si>
    <t>2000.01.21</t>
  </si>
  <si>
    <t>H05K   3/18    (2006.01),C25D  17/06    (2006.01),C25D  17/08    (2006.01)</t>
  </si>
  <si>
    <t>H05K  3/18      G,C25D 17/06      A,C25D 17/08      R</t>
  </si>
  <si>
    <t>5E343DD43,5E343FF16,5E343FF20,5E343GG06</t>
  </si>
  <si>
    <t>JP2000226697A,JP3025254B1</t>
  </si>
  <si>
    <t>石浜　貞夫,藤本　雅弘,藤原　繁</t>
  </si>
  <si>
    <t xml:space="preserve">受付 A861:ファイル記録事項の閲覧（縦覧）請求書 (2003.05.21) ,受付 A861:ファイル記録事項の閲覧（縦覧）請求書 (2006.10.20) ,受付 A861:ファイル記録事項の閲覧（縦覧）請求書 (2007.09.12) ,受付 A861:ファイル記録事項の閲覧（縦覧）請求書 (2008.03.05) ,受付 A861:ファイル記録事項の閲覧（縦覧）請求書 (2009.10.13) </t>
  </si>
  <si>
    <t>特開平05-311496|荏原ユージライト株式会社|審判請求証拠,特開平10-168600|丸仲工業株式会社|審判請求証拠,特開平10-158896|旭技研株式会社|審判請求証拠,特開昭60-202043|富士通株式会社|審判請求証拠,実用新案全文昭56-173668|荏原ユ－ジライト株式会社|審判請求証拠,特公昭61-032211|荏原ユ－ジライト株式会社|審判請求証拠,USA 005558757|審判請求証拠,特開平11-061495|丸仲工業株式会社|審判請求証拠</t>
  </si>
  <si>
    <t>特願2011-503921|メコ  イクウィップメント  エンジニアズ  ベスローテン  フェンノートシャップ,メコ　イクウィップメント　エンジニアズ　ベスローテン　フェンノートシャップ|拒絶理由通知,特願2008-275561|アルメックスＰＥ株式会社|先行技術調査;特許査定,特願2008-193914|住友金属鉱山株式会社|拒絶理由通知;特許査定,特願2008-124469|株式会社アイプラント|拒絶理由通知;特許査定,特願2003-146108|株式会社ケミトロン|拒絶理由通知;拒絶査定,特願2002-17967|東京化工機株式会社|拒絶理由通知;拒絶査定,特願2001-317243|丸仲工業株式会社|特許査定,特願2001-84870|株式会社アルメックス|特許査定,特願2001-84869|株式会社アルメックス|拒絶理由通知;拒絶査定,特願2000-367067|丸仲工業株式会社|審判請求証拠</t>
  </si>
  <si>
    <t>JP2907899A</t>
  </si>
  <si>
    <t>C25D 17/06      A,C25D 17/08      R,H05K  3/18      G</t>
  </si>
  <si>
    <t>特許第3383239号</t>
  </si>
  <si>
    <t>3F108</t>
  </si>
  <si>
    <t>2C034,2C040,2C042,3F108,2N038</t>
  </si>
  <si>
    <t>新聞紙製造装置</t>
  </si>
  <si>
    <t>2000.12.05</t>
  </si>
  <si>
    <t>B41F  13/58    (2006.01),B41F  13/60    (2006.01),B42D   7/00    (2006.01),B42D  13/00    (2006.01),B65H  45/22    (2006.01)</t>
  </si>
  <si>
    <t xml:space="preserve">B41F 13/58      B,B41F 13/60      A,B42D  7/00       ,B42D 13/00       ,B65H 45/22      A,B65H 45/22       </t>
  </si>
  <si>
    <t>3F108AA01,3F108AB04,3F108AC03,3F108AC04,3F108BA02,3F108BA03,3F108BB31,3F108CA04</t>
  </si>
  <si>
    <t>JP3383239B2,JP2000335820A</t>
  </si>
  <si>
    <t xml:space="preserve">受付 A621:出願審査請求書 (2000.06.02) ,発送 A131:拒絶理由通知書 (2002.09.06) ,受付 A523:手続補正書 (2002.10.29) ,発送 A01:特許査定 (2002.11.29) ,受付 A61:登録料納付 (2002.12.11) </t>
  </si>
  <si>
    <t>特開平10-029387|株式会社沖縄タイムス社,株式会社ゴス　グラフイック　システムズ　ジャパン|拒絶理由通知;特許査定,特開昭62-255359|ブラバ・イン－ライン・インコ－ポレイテツド|拒絶理由通知;特許査定,JPN3010000098|審判請求証拠,JPN3010000099|審判請求証拠,JPN3010000100|審判請求証拠,特許第3383239号|西研グラフィックス株式会社|審判請求証拠</t>
  </si>
  <si>
    <t>ブラバ社の「ＢＬＡＢＡ　ＩＮＬＩＮＥ　ＰＲＥＦＯＬＤＥＲ」のカタログ,ブラバ社が１９８９年の秋に発行した社報「ｂｌａｖａ　ｂｕｌｌｅｔｉｎ」,１９９５年の秋に　ＩＮＮＯＴＥＣＨ　Ｇｒａｐｈｉｃ　Ｅｑｕｉｐｍｅｔ　Ｃｏｒｐｏｒａｔｉｏｎ　が発行したカタログ「ＩＮＮＯＴＥＣＨ　ＩＮＮＶＡＹＩＯＮＳ」</t>
  </si>
  <si>
    <t>特願2010-41995|ユニ・チャーム株式会社|拒絶理由通知,特願2001-148364|西研グラフィックス株式会社|拒絶理由通知;拒絶査定,特願2001-25942|株式会社ゴス　グラフイック　システムズ　ジャパン,株式会社ゴス  グラフイック  システムズ  ジャパン|拒絶理由通知;特許査定,特願平11-142426|西研グラフィックス株式会社|審判請求証拠</t>
  </si>
  <si>
    <t>JP14242699A</t>
  </si>
  <si>
    <t xml:space="preserve">B65H 45/22      A,B41F 13/58      B,B41F 13/60      A,B42D  7/00       ,B42D 13/00       </t>
  </si>
  <si>
    <t>特許第3489668号</t>
  </si>
  <si>
    <t>2E032,3J105</t>
  </si>
  <si>
    <t>1999.05.31</t>
  </si>
  <si>
    <t>2003.11.07</t>
  </si>
  <si>
    <t>E05D  11/08    (2006.01),F16C  11/04    (2006.01),F16C  11/10    (2006.01)</t>
  </si>
  <si>
    <t>E05D 11/08      B,F16C 11/04      F,F16C 11/10      C</t>
  </si>
  <si>
    <t>3J105AA12,3J105AB02,3J105AB14,3J105AB24,3J105BA22,3J105DA15,3J105DA23</t>
  </si>
  <si>
    <t>CN1275517A,CN1105222C,HK1032033A1,JP3489668B2,JP2000337008A,JP2001193727A,JP2001182421A,JP3471743B2,JP2002155927A,JP3626434B2,JP2003343545A,US6305050B1</t>
  </si>
  <si>
    <t xml:space="preserve">受付 A861:ファイル記録事項の閲覧（縦覧）請求書 (2006.10.26) ,受付 A861:ファイル記録事項の閲覧（縦覧）請求書 (2007.02.27) ,受付 A831:刊行物等提出書 (2007.06.29) ,受付 A851:ファイル記録事項記載書類の交付請求書 (2007.10.09) ,受付 A861:ファイル記録事項の閲覧（縦覧）請求書 (2010.02.26) </t>
  </si>
  <si>
    <t>特開平08-317025|モトローラ・インコーポレイテッド,ＭＯＴＯＲＯＬＡ  ＩＮＣＯＲＰＯＲＡＴＥＤ|拒絶理由通知;拒絶査定,特開平10-311327|株式会社ニフコ|拒絶理由通知;拒絶査定,JPN3007000487|審判請求証拠,JPN3007000488|審判請求証拠,JPN3007000489|審判請求証拠,JPN3007000490|審判請求証拠,JPN3007000491|審判請求証拠,JPN3007000492|審判請求証拠,特開平10-153214|株式会社ストロベリーコーポレーション|審判請求証拠,意匠1039131号|審判請求証拠,意匠1039132号|審判請求証拠,実用新案全文昭48-065953|スギモト　オサム|審判請求証拠,KRA 19980042991|審判請求証拠,USA 004645905|審判請求証拠,実用新案全文昭60-010924|小島プレス工業株式会社|審判請求証拠,実用新案全文昭60-147804|トヨタ車体株式会社|審判請求証拠,実用新案全文昭62-002828|株式会社　安成工業,株式会社安成工業|審判請求証拠,実用新案全文昭63-066910|株式会社　ニフコ,南条装備工業株式会社,株式会社ニフコ|審判請求証拠,実用新案全文平02-087109|小島プレス工業株式会社|審判請求証拠,実用新案全文平03-078495|佃　守|審判請求証拠,実用新案全文平03-096423|株式会社ユーシン|審判請求証拠,特開平05-044713|日本電装株式会社,株式会社デンソー|審判請求証拠,実開平06-049676|双葉金属工業株式会社|審判請求証拠,実開平06-087715|株式会社ユーシン|審判請求証拠,登実第3036010号|東海コーエイ商事株式会社|審判請求証拠</t>
  </si>
  <si>
    <t>平成１９年第０１０４号折畳み式携帯電話用ヒンジ装置の構造等に関する事実実験公正証書,ＡＳＴＥＬパーソナルハンディホン保証書,フリーストップヒンジ設計書,クリップヒンジ設計書,平成１９年第０１０２号折畳み式携帯電話用ヒンジ装置の構造等に関する事実実験公正証書,平成１９年第０１０３号折畳み式携帯電話用ヒンジ装置の構造等に関する事実実験公正証書</t>
  </si>
  <si>
    <t>特願2007-39549|スガツネ工業株式会社|特許査定,特願2006-355416|スガツネ工業株式会社|先行技術調査;特許査定,特願2006-58971|スガツネ工業株式会社|先行技術調査;特許査定,特願2004-211776|埼玉日本電気株式会社|拒絶理由通知;特許査定,特願2004-194930|株式会社吉野工業所|拒絶理由通知;特許査定,特願2004-149572|スガツネ工業株式会社|拒絶理由通知;特許査定,特願2003-283428|埼玉日本電気株式会社|拒絶理由通知;拒絶査定,特願2002-522384|スガツネ工業株式会社|特許査定,特願2002-374917|ノキア  コーポレイション,ノキア　コーポレイション|特許査定,特願2001-399819|加藤電機株式会社|拒絶理由通知;拒絶査定,特願2001-54684|スガツネ工業株式会社,埼玉日本電気株式会社,株式会社オーハシテクニカ|特許査定,特願2001-20320|加藤電機株式会社|拒絶理由通知;特許査定,特願平11-305418|埼玉日本電気株式会社|拒絶理由通知;特許査定</t>
  </si>
  <si>
    <t>CN00108796A,HK01102775A,JP15170899A,JP2000350020A,JP2000350147A,JP2001244793A,JP2003109601A,US57256600A</t>
  </si>
  <si>
    <t>E05D 11/08      B</t>
  </si>
  <si>
    <t>E05D 11/08      B,F16C 11/04      K,H04M  1/02      C</t>
  </si>
  <si>
    <t>特許第4021588号</t>
  </si>
  <si>
    <t>2E172,2E177</t>
  </si>
  <si>
    <t>2E172,2E177,2E103,2E121,2E150</t>
  </si>
  <si>
    <t>1999.06.02</t>
  </si>
  <si>
    <t>2007.10.05</t>
  </si>
  <si>
    <t>E04B   1/16    (2006.01),E04B   5/32    (2006.01),E04B   5/38    (2006.01),E04G  11/40    (2006.01),E04G  21/02    (2006.01)</t>
  </si>
  <si>
    <t xml:space="preserve">E04B  5/32      D,E04B  5/38      A,E04B  1/16      A,E04B  1/16      E,E04G 21/02   103A,E04G 11/40       </t>
  </si>
  <si>
    <t>2E172AA05,2E172DA00,2E172DB03,2E172DD00,2E172DE06,2E177GB01,2E150BA12,2E150BA24,2E150CA01,2E150CA03,2E150HB01,2E150HB05,2E150HB06,2E150HG03,2E150LA17,2E150MA02X</t>
  </si>
  <si>
    <t>JP2000336746A,JP4021588B2</t>
  </si>
  <si>
    <t>上西　隆,細矢　博,若林　康弘,末岡　和久</t>
  </si>
  <si>
    <t xml:space="preserve">受付 A523:手続補正書 (2007.05.31) ,受付 A53:意見書 (2007.05.31) ,発送 A01:特許査定 (2007.08.28) ,受付 A61:登録料納付 (2007.09.27) ,受付 A861:ファイル記録事項の閲覧（縦覧）請求書 (2010.07.29) </t>
  </si>
  <si>
    <t>特開平10-046814|鹿島建設株式会社|拒絶理由通知;特許査定;審判請求証拠,特開平07-305443|株式会社フジタ|拒絶理由通知;特許査定,特開平04-254644|大末建設株式会社|拒絶理由通知;特許査定;審判請求証拠,特開平11-006296|清水建設株式会社|特許査定,特開平06-010435|鹿島建設株式会社|審判請求証拠,特開平07-133642|清水建設株式会社|審判請求証拠</t>
  </si>
  <si>
    <t>JP15496999A</t>
  </si>
  <si>
    <t>E04B  1/16      A,E04B  1/16      E,E04B  5/32      D,E04B  5/38      A,E04G 11/40       ,E04G 21/02   103A</t>
  </si>
  <si>
    <t>特許第4041246号</t>
  </si>
  <si>
    <t>1999.12.21</t>
  </si>
  <si>
    <t>2007.11.16</t>
  </si>
  <si>
    <t>A63F  5/04   512D,A63F  5/04   514G,A63F  7/02   350Z</t>
  </si>
  <si>
    <t>2C088AA33,2C088AA34,2C088AA37,2C088AA52,2C088BC22,2C088CA27,2C082AA02,2C082CC01,2C082CC13,2C082CA02,2C082CD03,2C082CD06,2C082CB33,2C082BB80,2C082CB04,2C082CB23,2C082CD12,2C082CD19,2C082BB02,2C082BB42,2C082BB78,2C082BB93,2C082CA24,2C082BA02,2C082BA22,2C082BB74,2C082BB83,2C082BB94,2C082AB03,2C082AB12,2C082CC54,2C082AB25,2C082BB23,2C082BB26</t>
  </si>
  <si>
    <t xml:space="preserve">受付 A861:ファイル記録事項の閲覧（縦覧）請求書 (2008.06.10) ,受付 A7424:代理人辞任届 (2009.04.14) ,発送 A102:却下理由通知書（中間書類） (2009.04.21) ,受付 A861:ファイル記録事項の閲覧（縦覧）請求書 (2009.07.24) ,発送 A072:手続却下の処分（却下理由） (2009.07.28) </t>
  </si>
  <si>
    <t>特開平08-117390|ユニバーサル販売株式会社,アルゼ株式会社,株式会社ユニバーサルエンターテインメント|先行技術調査;拒絶理由通知;特許査定;審判請求証拠,特開平09-108415|株式会社ソフィア|先行技術調査;拒絶理由通知;特許査定,特開平09-047549|株式会社三共|先行技術調査;特許査定,特開平08-257213|株式会社ソフィア|先行技術調査;特許査定,特開平07-068027|株式会社三共|審判請求証拠,特開平07-136313|サミー工業株式会社,サミー株式会社|審判請求証拠,特許第4041246号|アルゼ株式会社,株式会社ユニバーサルエンターテインメント|審判請求証拠,JPN3009000525|審判請求証拠,JPN3009000526|審判請求証拠,JPN3009000527|審判請求証拠,JPN3009000528|審判請求証拠,JPN3009000529|審判請求証拠,JPN3009000530|審判請求証拠,JPN3009000531|審判請求証拠,JPN3009000532|審判請求証拠,JPN3009000533|審判請求証拠</t>
  </si>
  <si>
    <t>パチスロ攻略マガジン１９９３年１２月号,パチスロ必勝ガイド１９９４年２月号,パチスロ必勝ガイド１９９４年３月号,パチスロ攻略マガジン１９９４年５月号,パチスロ完全攻略事典（平成６年１１月２５日国会図書館に寄託）,パチスロ攻略マガジン１９９４年４月号,パチスロ攻略マガジン１９９７年１月号,パチスロ攻略マガジン１９９７年５月号,パチスロ大図鑑２００１</t>
  </si>
  <si>
    <t>特願2000-131882|株式会社三共|先行技術調査,特願2001-243463|ＫＰＥ株式会社|拒絶理由通知;拒絶査定,特願2001-208310|株式会社大都技研|拒絶理由通知;拒絶査定;特許査定,特願2001-208309|株式会社大都技研|拒絶理由通知;拒絶査定;特許査定,特願2001-146150|コナミパーラーエンタテインメント株式会社,ＫＰＥ株式会社|拒絶理由通知;拒絶査定,特願2000-107158|株式会社大都技研|拒絶理由通知;特許査定,特願2000-31599|高砂電器産業株式会社,アビリット株式会社|拒絶理由通知;拒絶査定,特願平11-157308|アルゼ株式会社,株式会社ユニバーサルエンターテインメント|審判請求証拠</t>
  </si>
  <si>
    <t>特開2000-343</t>
  </si>
  <si>
    <t>特許第3989133号</t>
  </si>
  <si>
    <t>2000.01.07</t>
  </si>
  <si>
    <t>A63F  5/04   512D</t>
  </si>
  <si>
    <t>2C082AA02,2C082AB03,2C082AB12,2C082AB25,2C082BB02,2C082BB23,2C082BB26,2C082BB42,2C082BB74,2C082BB76,2C082BB78,2C082BB80,2C082BB93,2C082BB94,2C082BB96,2C082CA02,2C082CA23,2C082CA24,2C082CA25,2C082CB04,2C082CB23,2C082CB33,2C082CB50,2C082CC01,2C082CC13,2C082CC51,2C082CC53,2C082CC55,2C082CD03,2C082CD12,2C082CD19,2C082CD23,2C082CD41</t>
  </si>
  <si>
    <t xml:space="preserve">受付 A861:ファイル記録事項の閲覧（縦覧）請求書 (2008.04.15) ,受付 A7424:代理人辞任届 (2009.04.14) ,発送 A102:却下理由通知書（中間書類） (2009.04.21) ,受付 A861:ファイル記録事項の閲覧（縦覧）請求書 (2009.07.24) ,発送 A072:手続却下の処分（却下理由） (2009.07.28) </t>
  </si>
  <si>
    <t>特開平08-117390|ユニバーサル販売株式会社,アルゼ株式会社,株式会社ユニバーサルエンターテインメント|拒絶理由通知;特許査定;審判請求証拠,特開平09-108415|株式会社ソフィア|拒絶理由通知;特許査定,特開平09-047549|株式会社三共|先行技術調査;特許査定,特開平08-257213|株式会社ソフィア|先行技術調査;特許査定,特開平07-068027|株式会社三共|審判請求証拠,特許第3989133号|アルゼ株式会社,株式会社ユニバーサルエンターテインメント|審判請求証拠,JPN3009000522|審判請求証拠,JPN3009000523|審判請求証拠,JPN3009000524|審判請求証拠</t>
  </si>
  <si>
    <t>特願2006-74491|サミー株式会社|拒絶理由通知;特許査定,特願2000-312849|サミー株式会社|拒絶理由通知,特願2000-287240|アルゼ株式会社|拒絶理由通知;拒絶査定,特願2000-64434|株式会社オリンピア|拒絶理由通知;拒絶査定,特願2000-9613|株式会社オリンピア|拒絶理由通知;拒絶査定,特願平11-160179|アルゼ株式会社,株式会社ユニバーサルエンターテインメント|審判請求証拠</t>
  </si>
  <si>
    <t>CA2273064A1,CA2273064C,CA2475018A1,CA2475018C,DE69943292D1,EP0971039A2,EP0971039B1,IL130477A,IL130477D0,IL152259A,IL152260A,IL152261A,IL152262A,JP2000037194A,JP4493330B2,JP2004141170A,JP4675141B2,JP2005270108A,US6743605B1,US6764821B1,US2003170681A1,US7264930B2,US2005260573A1,US2003104460A1,US7485417B2,US2003170682A1,US7713691B2,US2003165936A1,US7468245B2,US2003165938A1,US2003165939A1,US8133989B2,US2008070241A1,US8445664B2,US2009286285A1,US8288092B2,US2009263789A1,US8486633B2</t>
  </si>
  <si>
    <t>CA2273064A1,CA2273064C,CA2475018A1,CA2475018C,DE69943292D1,EP0971039A2,EP0971039B1,IL130477A,IL130477D0,IL152259A,IL152260A,IL152261A,IL152262A,JP2000037194A,JP4493330B2,JP2004141170A,JP4675141B2,JP2005270108A</t>
  </si>
  <si>
    <t>特許第4015329号</t>
  </si>
  <si>
    <t>5C001,5F054,5G067</t>
  </si>
  <si>
    <t>1999.09.20</t>
  </si>
  <si>
    <t>ＵＳ９８６０／１０１０１８(1998.09.18)</t>
  </si>
  <si>
    <t>1998.09.18</t>
  </si>
  <si>
    <t>2000.04.21</t>
  </si>
  <si>
    <t>H01L  21/02    (2006.01),H05F   3/04    (2006.01),H01J  37/20    (2006.01),H01L  21/265   (2006.01)</t>
  </si>
  <si>
    <t>H01J 37/20      H,H01L 21/265     T,H01L 21/265     N,H05F  3/04      D</t>
  </si>
  <si>
    <t>5C001AA08,5C001BB07,5C001CC08,5C001DD01,5G067AA42,5G067DA01,5G067DA17</t>
  </si>
  <si>
    <t>AT327655T,CN1248809A,CN1270419C,DE69931444D1,DE69931444T2,EP0987929A2,EP0987929B1,EP1508948A2,JP4015329B2,JP2000114199A,JP2005050826A,JP5048264B2,JP2006253151A,JP2007194226A,JP2008098188A,JP2010123578A,JP2010171025A,JP2010171026A,JP2010199086A,JP2012064593A,JP2013165071A,KR20000022740A,KR20020008102A,US6252756B1,US2001017488A1,US6417581B2,US2002051333A1,US6507473B2,US2003067732A1,US6643113B2,US2004150938A1,US7161788B2,US2007070572A1,US7391599B2,US2008273283A1,US7924544B2,US2012092804A1</t>
  </si>
  <si>
    <t>ウィリアム　エス．リチィ，ジュニア,リチャード　ディー．ロドリゴ,フィリップ　アール．ホール</t>
  </si>
  <si>
    <t xml:space="preserve">受付 A61:登録料納付 (2007.09.13) ,受付 A861:ファイル記録事項の閲覧（縦覧）請求書 (2007.11.29) ,受付 A861:ファイル記録事項の閲覧（縦覧）請求書 (2007.11.30) ,受付 A851:ファイル記録事項記載書類の交付請求書 (2008.05.08) ,受付 A861:ファイル記録事項の閲覧（縦覧）請求書 (2008.05.08) </t>
  </si>
  <si>
    <t>実用新案全文平04-066800|ヒューグルエレクトロニクス株式会社|拒絶理由通知;拒絶査定,USA 004630167|拒絶理由通知;拒絶査定,特開平03-266398|春日電機株式会社|拒絶理由通知;拒絶査定;審判請求証拠,特開平08-078183|シシド静電気株式会社|拒絶理由通知;拒絶査定;審判請求証拠,特開平04-308694|北川工業株式会社|審判請求証拠,特開昭63-143954|ボイエイジヤ－．テクノロジ－ズ|審判請求証拠,特開平02-159279|イオン・システムズ・インコーポレーテッド,イオン・システムズ・インコ―ポレ―テッド|審判請求証拠,特開平04-206378|シシド静電気株式会社|審判請求証拠,特開平08-321394|横河電子機器株式会社,ヒューグルエレクトロニクス株式会社|審判請求証拠,JPN3008000512|審判請求証拠,JPN3008000513|審判請求証拠,JPN3008000514|審判請求証拠,JPN3008000515|審判請求証拠</t>
  </si>
  <si>
    <t>マグローヒル科学技術用語大辞典,本件当初明細書及び図面,本件特許出願の平成１７年６月２８日付け手続補正書,不服２００６－５１４４の平成１８年４月１９日付け手続補正書</t>
  </si>
  <si>
    <t>特願2005-340027|ＳＭＣ株式会社|拒絶理由通知;特許査定,特願2001-276144|株式会社キーエンス|拒絶理由通知;特許査定,特願2001-11187|株式会社キーエンス|拒絶理由通知;特許査定,特願2006-115921|イリノイ  トゥール  ワークス  インコーポレイティド,イリノイ　トゥール　ワークス　インコーポレイティド|拒絶理由通知;拒絶査定,特願2002-135059|春日電機株式会社|拒絶理由通知;拒絶査定,特願2002-107033|春日電機株式会社|拒絶理由通知;拒絶査定</t>
  </si>
  <si>
    <t>AT99115192T,CN99119093A,DE69931444A,DE69931444T,EP99115192A,EP04022890A,JP26513199A,JP2004293222A,JP2006115921A,JP2007114551A,JP2008002559A,JP2010019345A,JP2010108655A,JP2010108660A,JP2010108772A,JP2011272373A,JP2013092530A,KR19990034539A,KR20010079214A,US28793599A,US85224801A,US2486101A,US29949902A,US62630003A,US55594906A,US13611408A,US201113083721A</t>
  </si>
  <si>
    <t>H01L 21/265     T,H05F  3/04      D,H01J 37/20      H,H01L 21/265     N</t>
  </si>
  <si>
    <t>H01L 21/02      Z,H05F  3/04      D</t>
  </si>
  <si>
    <t>特開2001-90004</t>
  </si>
  <si>
    <t>特許第3583037号</t>
  </si>
  <si>
    <t>1999.09.28</t>
  </si>
  <si>
    <t>株式会社四国総合研究所,東洋工業株式会社</t>
  </si>
  <si>
    <t>舗装用コンクリートブロック及びその製造方法</t>
  </si>
  <si>
    <t>2001.04.03</t>
  </si>
  <si>
    <t>2004.08.06</t>
  </si>
  <si>
    <t>E01C   5/06    (2006.01),E01C   5/22    (2006.01)</t>
  </si>
  <si>
    <t xml:space="preserve">E01C  5/06       ,E01C  5/22       </t>
  </si>
  <si>
    <t>2D051AA02,2D051AA05,2D051AB03,2D051AE01,2D051AF01,2D051AF03,2D051AF17,2D051AH02,2D051AH03,2D051DA01,2D051DB04</t>
  </si>
  <si>
    <t>JP2001090004A,JP3583037B2</t>
  </si>
  <si>
    <t>重本　直也,三木　功,河野　徹夫</t>
  </si>
  <si>
    <t xml:space="preserve">受付 A61:登録料納付 (2004.07.27) ,受付 A861:ファイル記録事項の閲覧（縦覧）請求書 (2005.03.10) ,受付 A861:ファイル記録事項の閲覧（縦覧）請求書 (2005.12.02) ,受付 A861:ファイル記録事項の閲覧（縦覧）請求書 (2007.02.01) ,受付 A861:ファイル記録事項の閲覧（縦覧）請求書 (2007.04.16) </t>
  </si>
  <si>
    <t>特開平11-033413|三菱マテリアル株式会社|拒絶理由通知;拒絶査定,特開平09-227203|三菱マテリアル株式会社,東京舗装工業株式会社|拒絶理由通知;拒絶査定,特開平11-209906|株式会社ヤマウ|拒絶理由通知;拒絶査定,特開平10-008408|アイエルビー株式会社,株式会社イナックス|拒絶理由通知;拒絶査定,特開平11-049556|アサノピーシー工業株式会社,日本セメント株式会社,太平洋セメント株式会社|拒絶理由通知;拒絶査定;審判請求証拠,特開平09-268509|三菱マテリアル株式会社|審判請求証拠,JPN3006000174|審判請求証拠,JPN3006000175|審判請求証拠,JPN3006000176|審判請求証拠</t>
  </si>
  <si>
    <t>光触媒による自動車排気ガス浄化機能を持つ道路「フォトロード工法」の開発,資源環境対策,日刊建設産業新聞,窒素酸化物（ＮＯＸ）を吸収するコンクリート,コンクリート工学</t>
  </si>
  <si>
    <t>特願2001-237317|太平洋セメント株式会社|拒絶理由通知;先行技術調査;拒絶査定,特願2004-318156|東洋工業株式会社,株式会社四国総合研究所|拒絶理由通知;先行技術調査;特許査定,特願2005-351299|日本フネン株式会社,日本興業株式会社|先行技術調査,特願2004-266507|日本コンクリート株式会社|先行技術調査,特願2002-305701|日本特殊塗料株式会社,大成ロテック株式会社|拒絶理由通知;特許査定,特願2002-78309|大日本インキ化学工業株式会社,ＤＩＣ株式会社|拒絶理由通知;特許査定,特願2002-52634|アイエルビー株式会社|拒絶理由通知;拒絶査定,特願2001-359113|飛島道路株式会社,株式会社ガイアートＴ・Ｋ|特許査定</t>
  </si>
  <si>
    <t>JP27377699A</t>
  </si>
  <si>
    <t>特許第4368987号</t>
  </si>
  <si>
    <t>1999.10.07</t>
  </si>
  <si>
    <t>2001.04.20</t>
  </si>
  <si>
    <t>2009.09.04</t>
  </si>
  <si>
    <t>F21V   3/04    (2006.01),F21V   5/00    (2006.01),F21S   8/04    (2006.01)</t>
  </si>
  <si>
    <t xml:space="preserve">F21S  1/02      G,F21V  3/04      D,F21V  3/04   330 ,F21Y101:00       ,F21S  2/00   100 ,F21V  3/04   500 ,F21S  8/04   400 ,F21V  5/00   630 ,F21V  5/00   510 </t>
  </si>
  <si>
    <t>3K243MA01</t>
  </si>
  <si>
    <t>CA2285507A1,CA2285507C,DE19948592A1,GB2355063A,GB2355063B,GB9923427D0,JP4368987B2,JP2001110216A,US6068383A</t>
  </si>
  <si>
    <t>ロジャー　ロバートソン,マーク　ウィリアムズ,ポール　エッケルス,ピーター　ウェラー,ダニー　ランベス,ランディー　ピアトル,ランディー　バックラー</t>
  </si>
  <si>
    <t xml:space="preserve">発送 A602:期間延長許可書 (2009.04.08) ,発送 A602:期間延長許可書 (2009.04.08) ,受付 A53:意見書 (2009.07.03) ,発送 A01:特許査定 (2009.07.28) ,受付 A61:登録料納付 (2009.08.27) </t>
  </si>
  <si>
    <t>特開平11-061750|積水樹脂株式会社|拒絶理由通知;特許査定,特開平10-269822|日亜化学工業株式会社|拒絶理由通知;特許査定,特開平10-209505|スタンレー電気株式会社|拒絶理由通知;特許査定,特開平11-187200|東芝テック株式会社|拒絶理由通知;特許査定,特開平05-115219|オートメイテツド・アグリカルチヤー・アソシエイツ・インコーポレイテツド,オートメイテッド・アグリカルチャー・アソシエイツ・インコーポレイテッド|拒絶理由通知;特許査定,特開平11-087770|東芝電子エンジニアリング株式会社,株式会社東芝|審判請求証拠,特開平11-135274|東芝テック株式会社|審判請求証拠,特開平07-282609|都築　省吾|審判請求証拠,特開平10-190053|日亜化学工業株式会社|審判請求証拠,特開平10-084134|日亜化学工業株式会社|審判請求証拠,USA 006068383|審判請求証拠</t>
  </si>
  <si>
    <t>特願2005-161004|ルミレッズ  ライティング  ユーエス  リミテッド  ライアビリティ  カンパニー,フィリップス　ルミレッズ　ライティング　カンパニー　リミテッド　ライアビリティ　カンパニー|先行技術調査;特許査定</t>
  </si>
  <si>
    <t>CA2285507A,DE19948592A,GB9923427A,JP28660399A,US3343098A</t>
  </si>
  <si>
    <t>JP28660399A</t>
  </si>
  <si>
    <t>JP4368987B2,JP2001110216A</t>
  </si>
  <si>
    <t>F21V  3/04      D,F21S  1/02      G</t>
  </si>
  <si>
    <t xml:space="preserve">F21V  3/04   500 ,F21V  5/00   630 ,F21V  5/00   510 ,F21S  8/04   400 </t>
  </si>
  <si>
    <t>特許第3564019号</t>
  </si>
  <si>
    <t>2E142,2E162</t>
  </si>
  <si>
    <t>3B124,2E111,2E142,2E162,2E192,3B221</t>
  </si>
  <si>
    <t>1999.11.01</t>
  </si>
  <si>
    <t>貫　裕充</t>
  </si>
  <si>
    <t>2001.05.15</t>
  </si>
  <si>
    <t>2004.06.11</t>
  </si>
  <si>
    <t>B44C   1/24    (2006.01),E04F  19/00    (2006.01),E04H  17/16    (2006.01),E04C   2/42    (2006.01),F16S   1/04    (2006.01)</t>
  </si>
  <si>
    <t xml:space="preserve">B44C  1/24      C,E04F 19/00      D,E04H 17/16   104 ,E04C  2/42      C,F16S  1/04       </t>
  </si>
  <si>
    <t>2E142AA01,2E142HH03,2E142HH12,2E142HH22,2E142LL02,2E142EE00,2E162CB02,2E162CB08,2E162CB10,2E142NN01</t>
  </si>
  <si>
    <t>JP2001132278A,JP3564019B2</t>
  </si>
  <si>
    <t xml:space="preserve">受付 A7423:代理人選任届 (2004.04.07) ,受付 A781:上申書 (2004.04.07) ,発送 A01:特許査定 (2004.05.25) ,受付 A61:登録料納付 (2004.06.04) ,受付 A861:ファイル記録事項の閲覧（縦覧）請求書 (2004.07.05) </t>
  </si>
  <si>
    <t>実公昭39-014167|特許査定,特開平10-266637|株式会社タカショー|特許査定,JPN3010000158|審判請求証拠,JPN3010000159|審判請求証拠,JPN3010000160|審判請求証拠</t>
  </si>
  <si>
    <t>ＰＥＲＦＯＲＡＴＥＤ　ＭＡＴＥＲＩＡＬＳ,ＨＡＲＲＩＮＧＴＯＮ　＆　ＫＩＮＧ　ＰＥＲＦＯＲＡＴＩＮＧ　ＣＯＭＰＡＮＹ社製の製品カタログ,ＬＡＧＥＲＬＩＳＴＥ　ＰＥＲＦＯＲＥＲＤＥ　ＰＬＡＤＥＲ,ＲＩＣＨ，　ＭＵＥＬＬＥＲ社製の製品カタログ,ＴＨＥ　ＨＡＲＲＩＮＧＴＯＮ　＆　ＫＩＮＧ　ＰＥＲＦＯＲＡＴＩＮＧ　ＣＯ．，　ＩＮＣ．　社製の製品カタログ</t>
  </si>
  <si>
    <t>JP31074699A</t>
  </si>
  <si>
    <t xml:space="preserve">E04H 17/16   104 ,B44C  1/24      C,E04C  2/42      C,E04F 19/00      D,F16S  1/04       </t>
  </si>
  <si>
    <t>3F021,3F060,5F031,5H641</t>
  </si>
  <si>
    <t>3F021AA01,3F021BA02,3F021CA01,3F021DA04,3F060AA01,3F060CA01,3F060GA01,3F060GA13,3F060HA17,3F060HA28,3F060HA00,5F031GA57,5F031HA53,5F031HA57,5F031KA06,5F031LA08,5F031LA12,5F031PA11,5H641BB10,5H641BB18,5H641GG03,5H641GG04,5H641GG12,5H641HH03,5H641HH05,5H641HH07,5H641HH10,5H641HH11,5H641HH13,5H641HH14,5H641JA09,5H641JB01,5H641JB02,5H641JB03,5H641JB10,3C007AS01,3C007AS08,3C007CS01,3C007CT03,3C007CY15,3C007CY34,3C007HS26,3C007HS27,3C007HT20,3C007NS17,3C707AS01,3C707AS08,3C707CS01,3C707CT03,3C707CY18,3C707CY34,3C707HS26,3C707HS27,3C707HT20,3C707NS17,5F131CA02,5F131CA09,5F131CA18,5F131DB87,5F131DB72,5F131DB88</t>
  </si>
  <si>
    <t>H02K 41/03      B,B25J 19/00      A,B65G 49/07      D,B65G 54/02       ,H01L 21/68      A,H02K 41/02      C</t>
  </si>
  <si>
    <t>特許第4165980号</t>
  </si>
  <si>
    <t>5D028,3E036</t>
  </si>
  <si>
    <t>1999.12.20</t>
  </si>
  <si>
    <t>2001.06.26</t>
  </si>
  <si>
    <t>2008.08.08</t>
  </si>
  <si>
    <t>B65D  85/57    (2006.01),G11B  23/03    (2006.01)</t>
  </si>
  <si>
    <t>G11B 23/03   601C,B65D 85/57      C</t>
  </si>
  <si>
    <t>3E036AA08,3E036CA01,3E036FA01,3E036FB01</t>
  </si>
  <si>
    <t>JP2001171772A,JP4165980B2,JP2008260583A</t>
  </si>
  <si>
    <t>呉本　将彰,呉本　啓郎</t>
  </si>
  <si>
    <t xml:space="preserve">受付 A523:手続補正書 (2008.06.11) ,受付 A53:意見書 (2008.06.11) ,発送 A01:特許査定 (2008.07.08) ,受付 A61:登録料納付 (2008.07.29) ,受付 A861:ファイル記録事項の閲覧（縦覧）請求書 (2009.02.06) </t>
  </si>
  <si>
    <t>特開平11-035086|株式会社プライムコーポレーション|拒絶理由通知;特許査定,実用新案全文平03-066077|太陽誘電株式会社|拒絶理由通知;特許査定,特開平11-100086|富士写真フイルム株式会社,富士マグネディスク株式会社|拒絶理由通知;特許査定,特開昭63-162454|味の素株式会社|拒絶理由通知;特許査定;審判請求証拠,WOA 099046185|明晃化成工業株式会社|審判請求証拠,特開平10-305891|株式会社プライムコーポレーション|審判請求証拠,特開平10-310187|ティーディーケイ株式会社,ＴＤＫ株式会社|審判請求証拠,特開平07-148016|蝶プラ工業株式会社|審判請求証拠,特開平07-068599|三菱マテリアル株式会社|審判請求証拠,JPN3009000351|審判請求証拠,JPN3009000352|審判請求証拠,JPN3009000353|審判請求証拠,JPN3009000354|審判請求証拠</t>
  </si>
  <si>
    <t>モールダーのための射出成形品の設計－射出成形材料・射出成形機・射出金型・後加工－,図解　プラスチック用語辞典－第２版－,デジタル用語事典（２００２－２００３年版）,広辞苑（第六版）</t>
  </si>
  <si>
    <t>JP36150599A,JP2008161546A</t>
  </si>
  <si>
    <t>B65D 85/57      C,G11B 23/03   601C</t>
  </si>
  <si>
    <t>特許第3789709号</t>
  </si>
  <si>
    <t>2000.01.24</t>
  </si>
  <si>
    <t>2006.04.07</t>
  </si>
  <si>
    <t>A61K   8/88    (2006.01),A61K   8/19    (2006.01),A61Q   1/02    (2006.01),A61K   8/18    (2006.01),A61Q   1/00    (2006.01),A61Q   1/12    (2006.01)</t>
  </si>
  <si>
    <t xml:space="preserve">A61K  7/02      L,A61K  8/18       ,A61K  8/88       ,A61Q  1/00       ,A61Q  1/02       ,A61Q  1/12       ,A61K  8/19       </t>
  </si>
  <si>
    <t>4C083AA082,4C083AB232,4C083AB242,4C083AB352,4C083AB432,4C083AC022,4C083AC242,4C083AC422,4C083AC482,4C083AC552,4C083AD072,4C083AD152,4C083BB26,4C083CC01,4C083CC12,4C083EE10,4C083FF01</t>
  </si>
  <si>
    <t>JP2001199836A,JP3789709B2</t>
  </si>
  <si>
    <t>菅野　弦,石井　忠</t>
  </si>
  <si>
    <t xml:space="preserve">受付 A523:手続補正書 (2006.01.30) ,受付 A53:意見書 (2006.01.30) ,発送 A01:特許査定 (2006.03.28) ,受付 A61:登録料納付 (2006.03.29) ,受付 A861:ファイル記録事項の閲覧（縦覧）請求書 (2006.05.09) </t>
  </si>
  <si>
    <t>特開昭63-179972|有限会社　三好化成|拒絶理由通知;特許査定,特開平11-012148|株式会社コーセー|拒絶理由通知;特許査定,特開平11-079966|株式会社コーセー|拒絶理由通知;特許査定,特開昭62-041229|住友精化株式会社|拒絶理由通知;特許査定,特開2001-114901|株式会社テクノロジー・リソーシズ・インコーポレーテッド,トライアル株式会社|拒絶理由通知;特許査定,特開平09-169626|花王株式会社|拒絶理由通知;特許査定,特開平09-030935|花王株式会社|拒絶理由通知;特許査定,特開平11-147809|花王株式会社|拒絶理由通知;特許査定,特開昭61-009433|株式会社テクノロジー・リソーシズ・インコーポレーテツド|審判請求証拠,特開昭63-002919|住友精化株式会社|審判請求証拠,特開昭61-031435|昭和電工株式会社|審判請求証拠,特開昭62-022710|住友精化株式会社|審判請求証拠</t>
  </si>
  <si>
    <t>特願2008-311266|ダイセル・エボニック株式会社|拒絶理由通知,特願2009-34426|ダイセル化学工業株式会社,株式会社ダイセル|拒絶理由通知;拒絶査定,特願2007-20022|トライアル株式会社,住友精化株式会社|拒絶理由通知;拒絶査定,特願2006-280500|株式会社資生堂,株式会社リコー,株式会社　資生堂|先行技術調査,特願2003-397012|花王株式会社|拒絶理由通知;特許査定,特願2002-178530|ユニチカ株式会社,トライアル株式会社|拒絶理由通知;特許査定,特願2002-158471|ポーラ化成工業株式会社|拒絶理由通知;特許査定,特願2002-81960|ロレアル|拒絶理由通知;拒絶査定</t>
  </si>
  <si>
    <t>JP2000017872A</t>
  </si>
  <si>
    <t>A61K  7/02      L</t>
  </si>
  <si>
    <t xml:space="preserve">A61K  8/88       ,A61K  8/19       ,A61Q  1/02       </t>
  </si>
  <si>
    <t xml:space="preserve">E06B  1/70      A,E04F 11/00       ,E04H  1/12   301 </t>
  </si>
  <si>
    <t>5H029</t>
  </si>
  <si>
    <t>特願2008-521114|シャープ株式会社|拒絶理由通知;特許査定,特願2008-510498|ズード－ケミー・アクチエンゲゼルシヤフト,サンヨー・コンポーネント・ヨーロッパ・ゲーエムベーハー,三洋電機株式会社|先行技術調査;特許査定,特願2005-46878|三洋電機株式会社|特許査定,特願2002-353815|御国色素株式会社|先行技術調査</t>
  </si>
  <si>
    <t>H01M  4/02      C,H01M  4/02      D,H01M  4/62      Z,H01M 10/40      Z</t>
  </si>
  <si>
    <t>特許第3505460号</t>
  </si>
  <si>
    <t>5K015,5K024,9A001</t>
  </si>
  <si>
    <t>2000.02.17</t>
  </si>
  <si>
    <t>2001.08.24</t>
  </si>
  <si>
    <t>2003.12.19</t>
  </si>
  <si>
    <t>H04M   3/42    (2006.01),H04M   3/51    (2006.01),H04M   3/46    (2006.01)</t>
  </si>
  <si>
    <t xml:space="preserve">H04M  3/42      Z,H04M  3/51       ,H04M  3/46       </t>
  </si>
  <si>
    <t>5K015AA01,5K015AA10,5K015AB01,5K015AE05,5K024AA75,5K024AA76,5K024AA77,5K024BB07,5K024BB09,5K024CC01,5K024CC09,5K024CC10,5K024DD06,5K024FF03,5K024FF04,5K024GG05,5K201AA01,5K201BA12,5K201BC04,5K201DC02,5K201EA08,5K201EC03,5K201EC04,5K201EC06</t>
  </si>
  <si>
    <t>JP2001230872A,JP3505460B2,WO0161981A1</t>
  </si>
  <si>
    <t>吉澤　功,上原　謙一郎,横澤　あゆみ</t>
  </si>
  <si>
    <t xml:space="preserve">発送 A01:特許査定 (2003.12.09) ,受付 A61:登録料納付 (2003.12.15) ,受付 A851:ファイル記録事項記載書類の交付請求書 (2008.08.06) ,受付 A851:ファイル記録事項記載書類の交付請求書 (2009.02.19) ,受付 A861:ファイル記録事項の閲覧（縦覧）請求書 (2009.03.11) </t>
  </si>
  <si>
    <t>特開平06-209361|井元白洗舎クリーニング株式会社|特許査定,特開平08-195818|三菱電機株式会社|特許査定,特開平11-341134|シャープ株式会社|特許査定,USA 004797911|審判請求証拠,特開平09-252351|株式会社東芝|審判請求証拠,JPN3009000418|審判請求証拠,JPN3009000419|審判請求証拠</t>
  </si>
  <si>
    <t>米国特許第４，７９７，９１１号公報の翻訳文,月刊テレマーケティングジャーナル　１９９４年９月号</t>
  </si>
  <si>
    <t>特願2007-81347|日本電気通信システム株式会社|特許査定</t>
  </si>
  <si>
    <t>JP2000039989A,JP0004923W</t>
  </si>
  <si>
    <t xml:space="preserve">H04M  3/51       ,H04M  3/42      Z,H04M  3/46       </t>
  </si>
  <si>
    <t>特許第3137625号</t>
  </si>
  <si>
    <t>4G033,4K051,4G052</t>
  </si>
  <si>
    <t>2000.08.08</t>
  </si>
  <si>
    <t>2000.12.08</t>
  </si>
  <si>
    <t>C04B  35/66    (2006.01),F27D   1/16    (2006.01),B28B   1/32    (2006.01)</t>
  </si>
  <si>
    <t>C04B 35/66      T,F27D  1/16      C,C04B 35/66       ,C04B 35/66      A,B28B  1/32      B,B28B  1/32      C</t>
  </si>
  <si>
    <t>4G033AA02,4G033AA24,4G033AB02,4G033BA02,4K051LA02,4K051LA10,4K051LA11,4K051LA14</t>
  </si>
  <si>
    <t xml:space="preserve">受付 A861:ファイル記録事項の閲覧（縦覧）請求書 (2003.06.23) ,受付 A851:ファイル記録事項記載書類の交付請求書 (2005.12.28) ,受付 A861:ファイル記録事項の閲覧（縦覧）請求書 (2006.07.14) ,受付 A861:ファイル記録事項の閲覧（縦覧）請求書 (2007.12.13) ,受付 A861:ファイル記録事項の閲覧（縦覧）請求書 (2008.02.14) </t>
  </si>
  <si>
    <t>特許第3098230号|旭硝子株式会社,ＡＧＣセラミックス株式会社|異議証拠,特開昭63-265870|黒崎窯業株式会社|異議証拠;審判請求証拠,特開平07-069745|旭硝子株式会社|異議証拠;審判請求証拠,特公昭57-007350|品川白煉瓦株式会社|異議証拠;審判請求証拠,特開平06-219854|黒崎窯業株式会社,新日本製鐵株式会社,黒崎播磨株式会社|異議証拠,特開平05-060469|川崎炉材株式会社|異議証拠,JPN3006000803|審判請求証拠,特開平06-287075|旭硝子株式会社,旭硝子セラミックス株式会社|審判請求証拠,特公昭51-009770|ソシエテ　アノイム　プロス,エタブリスマン　プロス　プロデユイ　ルフラクテ－ル|審判請求証拠,特開昭51-109008|ハリマタイカレンガ　カブシキガイシヤ,ハリマセラミツク株式会社|審判請求証拠,特開昭55-109281|大光炉材株式会社|審判請求証拠,特開昭62-036070|品川白煉瓦株式会社|審判請求証拠,特開昭62-167241|電気化学工業株式会社|審判請求証拠,特開昭63-277579|大光炉材株式会社|審判請求証拠,特開平01-313368|日本碍子株式会社|審判請求証拠,JPN3006000804|審判請求証拠,特開平04-042867|株式会社ヨータイ|審判請求証拠,JPN3006000805|審判請求証拠,特開平07-048179|品川白煉瓦株式会社|審判請求証拠,JPN3006000806|審判請求証拠,JPN3006000807|審判請求証拠,JPN3006000808|審判請求証拠,JPN3006000809|審判請求証拠,JPN3006000810|審判請求証拠,特開昭54-061005|品川白煉瓦株式会社|審判請求証拠,JPN3006000811|審判請求証拠,JPN3006000812|審判請求証拠,JPN3006000813|審判請求証拠,特開昭63-206570|東急建設株式会社|審判請求証拠,特開昭63-210363|大成建設株式会社|審判請求証拠,特開平02-051456|電気化学工業株式会社|審判請求証拠,特開平03-122040|東京電力株式会社,株式会社奥村組,電気化学工業株式会社|審判請求証拠,特開平04-214058|エムビーティ・ホールディング・アクチエンゲゼルシャフト,コンストラクション　リサーチ　アンド　テクノロジー　ゲーエムベーハー|審判請求証拠,JPN3006000814|審判請求証拠,JPN3006000815|審判請求証拠,JPN3006000816|審判請求証拠,JPN3006000817|審判請求証拠,JPN3006000818|審判請求証拠,JPN3006000819|審判請求証拠,JPN3006000820|審判請求証拠,JPN3006000821|審判請求証拠,JPN3006000822|審判請求証拠,JPN3006000823|審判請求証拠,JPN3006000824|審判請求証拠,JPN3006000825|審判請求証拠,特開昭61-286270|新日本製鐵株式会社,黒崎窯業株式会社|審判請求証拠,JPN3006000826|審判請求証拠,JPN3006000827|審判請求証拠,特開昭55-049164|極東開発工業株式会社|審判請求証拠,特開昭61-031573|鶴島建機株式会社|審判請求証拠,特開昭61-072173|技術資源開発株式会社|審判請求証拠,特開平01-198972|大成建設株式会社|審判請求証拠,特開平03-235875|技術資源開発株式会社|審判請求証拠,特開昭62-091789|品川白煉瓦株式会社|審判請求証拠,特開昭62-036071|品川白煉瓦株式会社|審判請求証拠,特開平02-048471|黒崎窯業株式会社,新日本製鐵株式会社|審判請求証拠,特開平07-024814|株式会社コトー|審判請求証拠,特開昭61-219764|デイデイエル‐ヴエルケ・アクチエンゲゼルシヤフト|審判請求証拠,特開平01-203277|日新製鋼株式会社,黒崎窯業株式会社|審判請求証拠,特開平03-271169|川崎炉材株式会社|審判請求証拠,特開昭56-009272|日本特殊炉材株式会社|審判請求証拠,特開昭57-118056|品川白煉瓦株式会社,日本鋼管株式会社|審判請求証拠,JPN3008000783|審判請求証拠,JPN3008000784|審判請求証拠,JPN3008000785|審判請求証拠,JPN3008000786|審判請求証拠</t>
  </si>
  <si>
    <t>吹付工法の最近の進歩,セラミックデータブック‘９１,キャスタブル耐火物の進歩,セラミックデータブック‘９１,新版　不定形耐火物,ＤＥＶＥＬＯＰＭＥＮＴ　ＡＮＤ　ＵＳＥ　ＯＦ　ＬＯＷ－ＣＥＭＥＮＴ，ＳＥＬＦ－ＦＬＯＷＩＮＧ　ＣＡＳＴＡＢＬＥＳ　訳文は備考へ,ＵＮＩＴＥＣＲ９３,新版　不定形耐火物,ＪＩＳ　Ｒ　２５２１「耐火物用アルミナセメントの物理試験方法」,ＪＩＳ　Ｒ　５２０１「セメントの物理試験方法」,第３６回築炉専門委員会資料　混銑車吹付施工について（Ｓｈｏｔ　Ｃａｓｔ　法）,Ｒｅｆｒａｃｔｏｒｙ　Ｓｈｏｔｃｒｅｔｅ－Ｃｕｒｒｅｎｔ　Ｓｔａｔｅ－ｏｆ－ｔｈｅ－Ａｒｔ　訳文は備考へ,ＣＯＮＣＲＥＴＥ　ＩＮＴＥＲＮＡＴＩＯＮＡＬ,新版　不定形耐火物,改訂新版コンクリート工学ハンドブック,２　不定形耐火物,耐火物手帳‘９７,コンクリートポンプを中心とした建築の省力化工法,不定形耐火物の施工機械の進歩,セラミックデータブック‘８７,ＣＵＲＲＥＮＴ　ＤＥＶＥＬＯＰＭＥＮＴＳ　ＩＮ　ＥＱＵＩＰＭＥＮＴ　ＦＯＲ　ＲＥＦＲＡＣＴＯＲＹ　ＰＬＡＣＥＭＥＮＴ　訳文は備考へ,第１６回不定形耐火物専門委員会資料　低セメントキャスタブルの吹付システム検討結果,高密度新吹付け工法について,品川技報Ｎｏ．３０　１９８６年度［実績紹介］,ＰＮＥＵＣＲＥＴＥ　ＳＹＳＴＥＭ－ＳＰＲＡＹ　ＲＥＦＲＡＣＴＯＲＹ　ＬＩＮＩＮＧＳ　訳文は備考へ,ＮＯＴＡＲＩＡＬ　ＣＥＲＴＩＦＩＣＡＴＥ　　訳文　公証人証明書,ＮＡＲＣＯ社広告「ＡＮ　ＩＮＮＯＶＡＴＩＶＥ　ＴＥＣＨＮＩＱＵＥ　ＦＯＲ　ＲＥＦＲＡＣＴＯＲＹ　ＣＡＳＴＡＢＬＥ　ＩＮＳＴＡＬＬＡＴＩＯＮ」　訳文は備考へ,Ｉｎｄｕｓｔｒｉａｌ　Ｈｅａｔｉｎｇ　誌　（ＵＳＡ）,２　不定形耐火物,耐火物手帳‘９７,低セメントキャスタブル,耐火物技術講習会テキスト,３．加熱炉スキッドパイプ用セルフフローキャスタブル,「第２９回精錬用耐火物専門委員会分科会」平成６年５月１１日資料,カタログ「ＥＺ　ＣＡＳＴ　ＳＥＬＦ－ＦＬＯＷＩＮＧ　ＣＬＡＹ／ＡＬＵＭＩＮＡ　ＣＡＳＴＡＢＬＥＳ」,アルミナ・スピネル質　セルフフローキャスタブルの開発,耐火物,吹付工法の最近の進歩,セラミックデータブック’９１,ニュークリート・システム－スプレイ式耐火物ライニング,ＰＮＥＵＣＲＥＴＥ　ＳＹＳＴＥＭ－ＳＰＲＡＹ　ＲＥＦＲＡＣＴＯＲＹ　ＬＩＮＩＮＧＳ及び訳文,湿式吹付け－コンクリート吹付の革新的工法及び訳文,実験報告書</t>
  </si>
  <si>
    <t>特願2005-92130|大光炉材株式会社,新日本製鐵株式会社|拒絶理由通知;特許査定,特願2000-245657|三井金属鉱業株式会社|特許査定</t>
  </si>
  <si>
    <t>F27D  1/16      C,C04B 35/66      T</t>
  </si>
  <si>
    <t>C04B 35/66      A,B28B  1/32      B,B28B  1/32      C,F27D  1/16      C</t>
  </si>
  <si>
    <t>特許第3341114号</t>
  </si>
  <si>
    <t>2000.10.31</t>
  </si>
  <si>
    <t>2002.08.23</t>
  </si>
  <si>
    <t>B23K  26/08    (2006.01),B23K 101/42    (2006.01),B23K  26/00    (2006.01),H05K   3/00    (2006.01),B23K  26/38    (2006.01)</t>
  </si>
  <si>
    <t xml:space="preserve">B23K101:42       ,B23K 26/08      B,B23K 26/00      H,B23K 26/00   330 ,H05K  3/00      N,H05K  3/00      M,B23K 26/38   330 </t>
  </si>
  <si>
    <t>4E068AF01,4E068CE03,4E068CE04,4E068DA11</t>
  </si>
  <si>
    <t xml:space="preserve">受付 A861:ファイル記録事項の閲覧（縦覧）請求書 (2002.11.05) ,受付 A861:ファイル記録事項の閲覧（縦覧）請求書 (2003.02.18) ,受付 A851:ファイル記録事項記載書類の交付請求書 (2003.07.17) ,受付 A861:ファイル記録事項の閲覧（縦覧）請求書 (2010.03.03) ,受付 A861:ファイル記録事項の閲覧（縦覧）請求書 (2010.08.24) </t>
  </si>
  <si>
    <t>特開平08-141769|住友重機械工業株式会社|拒絶理由通知;特許査定,特開平07-032183|松下電器産業株式会社,パナソニック株式会社|異議証拠;異議採用証拠;審判請求証拠,特開平06-262383|新日本製鐵株式会社,日鐵プラント設計株式会社|異議証拠,特開平08-215875|株式会社ニコン|審判請求証拠</t>
  </si>
  <si>
    <t>特願2004-534999|ダイムラークライスラー・アクチェンゲゼルシャフト,ダイムラー・アクチェンゲゼルシャフト,Ｄａｉｍｌｅｒ  ＡＧ|拒絶理由通知;特許査定</t>
  </si>
  <si>
    <t>B23K 26/08      B,B23K 26/00      H,B23K 26/00   330 ,H05K  3/00      N,H05K  3/00      M</t>
  </si>
  <si>
    <t xml:space="preserve">B23K 26/08      B,B23K 26/00   330 ,H05K  3/00      M,H05K  3/00      N,B23K101:42       </t>
  </si>
  <si>
    <t>特許第3973006号</t>
  </si>
  <si>
    <t>3F060,5F031</t>
  </si>
  <si>
    <t>2000.03.23</t>
  </si>
  <si>
    <t>2007.06.22</t>
  </si>
  <si>
    <t>H01L  21/677   (2006.01),B25J   9/06    (2006.01),B65G  49/06    (2006.01),B65G  49/07    (2006.01)</t>
  </si>
  <si>
    <t>B65G 49/06      Z,B65G 49/07      C,B25J  9/06      D,H01L 21/68      A</t>
  </si>
  <si>
    <t>3F060AA01,3F060AA07,3F060AA08,3F060BA06,3F060DA07,3F060EB07,3F060EB12,3F060EC08,3F060EC12,3F060FA02,3F060DA10,5F031CA02,5F031CA05,5F031FA01,5F031FA02,5F031FA07,5F031FA11,5F031GA43,5F031GA47,5F031GA48,5F031GA49,5F031GA50,5F031PA18,3C007AS03,3C007BS15,3C007BS26,3C007BT11,3C007CT02,3C007CT04,3C007CT05,3C007CT07,3C007CV07,3C007CW07,3C007CY36,3C007HT02,3C007MS05,3C007NS12,3C007NS13,3C707AS03,3C707BS15,3C707BS26,3C707BT11,3C707CT02,3C707CT04,3C707CT05,3C707CT07,3C707CV07,3C707CW07,3C707CY36,3C707HT02,3C707MS05,3C707NS12,3C707NS13,5F131CA38,5F131CA37,5F131DB02,5F131DB58,5F131DB72,5F131DB62,5F131DB76,5F131DB52,5F131DB92,5F131AA02,5F131AA03,5F131AA32,5F131DA02</t>
  </si>
  <si>
    <t>JP2001274218A,JP3973006B2,JP3973048B2,JP2006198768A,JP4519824B2,JP2007030163A,KR20010092685A,TW501969B</t>
  </si>
  <si>
    <t xml:space="preserve">受付 A861:ファイル記録事項の閲覧（縦覧）請求書 (2008.10.28) ,受付 A861:ファイル記録事項の閲覧（縦覧）請求書 (2008.12.02) ,受付 A861:ファイル記録事項の閲覧（縦覧）請求書 (2009.03.26) ,受付 A861:ファイル記録事項の閲覧（縦覧）請求書 (2009.04.17) ,受付 A861:ファイル記録事項の閲覧（縦覧）請求書 (2010.02.05) </t>
  </si>
  <si>
    <t>特開平04-085812|東京エレクトロン株式会社|拒絶理由通知;特許査定;審判請求証拠,特開平04-163937|富士通株式会社|拒絶理由通知;特許査定,実用新案全文平01-063137|日本電気株式会社|拒絶理由通知;特許査定,特開平10-264075|新明和工業株式会社,村田機械株式会社|拒絶理由通知;特許査定,特開平11-188670|株式会社ダイヘン|拒絶理由通知;特許査定,特開昭58-109284|株式会社小松製作所|拒絶理由通知;特許査定,特開昭55-090290|バルタ－・ライス・ゲ－エムベ－ハ－・ウント・チエ－オ－|特許査定;審判請求証拠,特開平04-087785|株式会社プラズマシステム,ワイエイシイ株式会社|特許査定;審判請求証拠,特開平06-126663|株式会社東芝,東芝機械株式会社|特許査定;審判請求証拠,特開平08-127405|村田機械株式会社|特許査定,特開平11-208818|株式会社アドバンスト・ディスプレイ|審判請求証拠,特開平06-320464|三菱電機株式会社|審判請求証拠,特開2000-243809|平田機工株式会社|審判請求証拠,特開平11-333768|株式会社三協精機製作所,日本電産サンキョー株式会社|審判請求証拠,特開平09-162257|株式会社メックス,アシストジャパン株式会社|審判請求証拠,特開平10-279050|株式会社メックス,アシストジャパン株式会社|審判請求証拠,特開平10-012699|株式会社メックス,アシストジャパン株式会社|審判請求証拠,特開平09-314485|株式会社メックス,アシストジャパン株式会社|審判請求証拠,特開平10-092917|株式会社メックス,アシストジャパン株式会社|審判請求証拠,特開2046-109284|審判請求証拠,JPN3009000355|審判請求証拠</t>
  </si>
  <si>
    <t>第１２図を拡大した参考図１,甲第１３号証（特開昭５８－１０９２８４）</t>
  </si>
  <si>
    <t>特願2008-260748|川崎重工業株式会社|拒絶理由通知,特願2008-216543|日本電産サンキョー株式会社|拒絶理由通知;特許査定,特願2008-188424|日本電産サンキョー株式会社|先行技術調査,特願2008-237583|株式会社レクザム|拒絶理由通知;特許査定,特願2009-507410|日本電産サンキョー株式会社|特許査定,特願2008-234876|株式会社安川電機|先行技術調査,特願2010-248180|株式会社安川電機|先行技術調査;特許査定,特願2008-524741|株式会社安川電機|拒絶理由通知;特許査定,特願2006-325843|日本電産サンキョー株式会社|拒絶理由通知;拒絶査定;特許査定,特願2007-119264|株式会社安川電機|拒絶理由通知;拒絶査定,特願2007-508638|アクセリス  テクノロジーズ  インコーポレーテッド,アクセリス　テクノロジーズ　インコーポレーテッド|拒絶理由通知;拒絶査定,特願2006-253671|株式会社安川電機|拒絶理由通知;特許査定,特願2006-190824|株式会社安川電機|拒絶理由通知;特許査定,特願2007-299111|株式会社安川電機|拒絶理由通知;特許査定,特願2008-558990|株式会社安川電機|拒絶理由通知;特許査定,特願2008-141812|株式会社安川電機|拒絶理由通知;特許査定,特願2008-121771|株式会社安川電機|拒絶理由通知;特許査定,特願2007-553408|株式会社安川電機|拒絶理由通知;特許査定,特願2007-548639|株式会社安川電機|拒絶理由通知;特許査定,特願2007-299112|株式会社安川電機|拒絶理由通知;特許査定,特願2006-109567|日本電産サンキョー株式会社|審判請求証拠,特願2005-146981|日本電産サンキョー株式会社|拒絶理由通知;拒絶査定,特願2003-581335|ブルックス  オートメーション  インコーポレイテッド,ブルックス　オートメーション　インコーポレイテッド|拒絶理由通知;拒絶査定,特願2002-163511|株式会社安川電機|拒絶理由通知</t>
  </si>
  <si>
    <t>JP2000082983A,JP2006109567A,JP2006280935A,KR20010013291A,TW90105393A</t>
  </si>
  <si>
    <t>H01L 21/68      A,B25J  9/06      D,B65G 49/06      Z,B65G 49/07      C</t>
  </si>
  <si>
    <t>特許第3190321号</t>
  </si>
  <si>
    <t>3B133</t>
  </si>
  <si>
    <t>有限会社　小沢縫製所</t>
  </si>
  <si>
    <t>2001.10.02</t>
  </si>
  <si>
    <t>2001.05.18</t>
  </si>
  <si>
    <t>A41H  43/00    (2006.01),A41H   9/00    (2006.01),A41H  15/00    (2006.01)</t>
  </si>
  <si>
    <t>A41H 43/00      C,A41H  9/00       ,A41H 15/00      C</t>
  </si>
  <si>
    <t>JP2001271215A,JP3190321B1</t>
  </si>
  <si>
    <t>小沢　公雄,小沢　幸子</t>
  </si>
  <si>
    <t xml:space="preserve">受付 A61:登録料納付 (2001.05.08) ,受付 A861:ファイル記録事項の閲覧（縦覧）請求書 (2001.11.20) ,受付 A861:ファイル記録事項の閲覧（縦覧）請求書 (2002.03.26) ,受付 A861:ファイル記録事項の閲覧（縦覧）請求書 (2009.11.27) ,受付 A851:ファイル記録事項記載書類の交付請求書 (2011.06.06) </t>
  </si>
  <si>
    <t>JPN3011000664|審判請求証拠,JPN3011000665|審判請求証拠,JPN3011000666|審判請求証拠,JPN3011000667|審判請求証拠,JPN3011000668|審判請求証拠,JPN3011000669|審判請求証拠,JPN3011000670|審判請求証拠,JPN3011000671|審判請求証拠</t>
  </si>
  <si>
    <t>陳述書,加工業務委託契約書,特許権実施許諾契約書,特許権実施許諾契約書,特許権実施許諾契約書,特許権実施許諾契約書,特許権実施許諾契約書,特許権実施許諾契約書</t>
  </si>
  <si>
    <t>特願2005-301952|株式会社  タップ,株式会社　タップ|先行技術調査;特許査定</t>
  </si>
  <si>
    <t>JP2000083485A</t>
  </si>
  <si>
    <t>特許第3392390号</t>
  </si>
  <si>
    <t>2003.01.24</t>
  </si>
  <si>
    <t>E03B   5/00    (2006.01),E03C   1/00    (2006.01),E03B  11/16    (2006.01)</t>
  </si>
  <si>
    <t xml:space="preserve">E03B  5/00      A,E03C  1/00       ,E03B 11/16       </t>
  </si>
  <si>
    <t>2D060AA01</t>
  </si>
  <si>
    <t xml:space="preserve">発送 A01:特許査定 (2003.01.07) ,受付 A61:登録料納付 (2003.01.14) ,受付 A861:ファイル記録事項の閲覧（縦覧）請求書 (2005.12.09) ,受付 A861:ファイル記録事項の閲覧（縦覧）請求書 (2006.11.02) ,受付 A861:ファイル記録事項の閲覧（縦覧）請求書 (2007.08.07) </t>
  </si>
  <si>
    <t>特開平02-009957|山本　利雄|拒絶理由通知;特許査定,特開昭54-132801|高砂鐵工株式会社|特許査定,特開平06-136794|石川　高陽|特許査定,実用新案全文昭59-107072|日立金属株式会社|審判請求証拠,特開平05-263444|株式会社岩谷電機製作所,松下電工株式会社|審判請求証拠,特開平05-240186|株式会社日立製作所,株式会社日立産機システム|審判請求証拠,特開平07-331711|株式会社日立製作所,株式会社日立産機システム|審判請求証拠,JPN3008000151|審判請求証拠,JPN3008000152|審判請求証拠,JPN3008000153|審判請求証拠</t>
  </si>
  <si>
    <t>水道協会雑誌,平成６年特許願第１３２２６５号,特許第３３９２３９０号原簿</t>
  </si>
  <si>
    <t>特願2009-117192|株式会社荏原製作所|拒絶理由通知;特許査定,特願2009-19338|株式会社日立産機システム|特許査定,特願2009-19322|株式会社日立産機システム|特許査定,特願2009-19337|株式会社日立産機システム|特許査定</t>
  </si>
  <si>
    <t>E03C  1/00       ,E03B  5/00      A</t>
  </si>
  <si>
    <t>特許第3232076号</t>
  </si>
  <si>
    <t>2001.09.14</t>
  </si>
  <si>
    <t>A63F  5/04   512D,A63F  5/04   516D</t>
  </si>
  <si>
    <t>2C082AA02,2C082AB03,2C082AB12,2C082BA02,2C082BA07,2C082BA08,2C082BA22,2C082BA35,2C082BB02,2C082BB24,2C082BB28,2C082BB42,2C082BB74,2C082BB76,2C082BB78,2C082BB80,2C082BB93,2C082BB94,2C082BB96,2C082CA02,2C082CA23,2C082CA24,2C082CA25,2C082CB04,2C082CB16,2C082CB23,2C082CB33,2C082CC01,2C082CC13,2C082CC24,2C082CC28,2C082CC54,2C082CC56,2C082CD03,2C082CD06,2C082CD12,2C082CD19,2C082CD49,2C082CE03,2C082DA29,2C082DA52</t>
  </si>
  <si>
    <t xml:space="preserve">受付 A861:ファイル記録事項の閲覧（縦覧）請求書 (2007.02.23) ,受付 A851:ファイル記録事項記載書類の交付請求書 (2007.03.28) ,受付 A861:ファイル記録事項の閲覧（縦覧）請求書 (2007.10.17) ,受付 A861:ファイル記録事項の閲覧（縦覧）請求書 (2008.01.10) ,受付 A861:ファイル記録事項の閲覧（縦覧）請求書 (2012.12.17) </t>
  </si>
  <si>
    <t>特開平11-114136|高砂電器産業株式会社,アビリット株式会社|拒絶理由通知,特公平05-080235|高砂電器産業株式会社,株式会社フジジャパン|拒絶理由通知,特開平07-051431|サミー工業株式会社,サミー株式会社|拒絶理由通知,特開平08-336642|株式会社三共|拒絶理由通知;異議証拠,特開平03-075078|株式会社三共|拒絶理由通知,特開平06-114143|株式会社三共|異議証拠;審判請求証拠,特開平07-136313|サミー工業株式会社,サミー株式会社|異議証拠;審判請求証拠,JPN3007000758|審判請求証拠,JPN3007000759|審判請求証拠,特願平09-340746|審判請求証拠,特開平11-216222|アルゼ株式会社,株式会社ユニバーサルエンターテインメント|審判請求証拠,JPN3007000760|審判請求証拠,JPN3007000761|審判請求証拠,JPN3007000762|審判請求証拠,JPN3007000763|審判請求証拠,JPN3007000764|審判請求証拠,JPN3007000765|審判請求証拠,JPN3007000766|審判請求証拠,JPN3007000767|審判請求証拠,JPN3007000768|審判請求証拠,JPN3007000769|審判請求証拠,JPN3007000770|審判請求証拠,JPN3007000771|審判請求証拠,JPN3007000772|審判請求証拠,JPN3007000773|審判請求証拠,JPN3007050134|審判請求証拠,JPN3007050135|審判請求証拠,JPN3007050137|審判請求証拠,JPN3007050136|審判請求証拠,JPN3007050138|審判請求証拠,JPN3007050139|審判請求証拠,JPN3007050140|審判請求証拠,JPN3007050141|審判請求証拠,JPN3007050142|審判請求証拠,特開平10-201911|株式会社平和|審判請求証拠,特開平09-000700|株式会社三共|審判請求証拠,特開平08-280873|ユニバーサル販売株式会社,アルゼ株式会社,株式会社ユニバーサルエンターテインメント|審判請求証拠,特開平09-099147|株式会社三共|審判請求証拠,JPN3007050143|審判請求証拠,JPN3007050144|審判請求証拠,JPN3007050145|審判請求証拠,JPN3007050146|審判請求証拠,JPN3007050147|審判請求証拠,JPN3007050148|審判請求証拠</t>
  </si>
  <si>
    <t>原簿,平成１５年９月４日に提出された訂正請求書,基準日時系列表,平成１４年（行ケ）第５３９号判決要旨,早期審査に関する事情説明書,早期審査に関する報告書,アルゼ株式会社第２６期有価証券報告書,「サンダーＶ」のマシン語の出力画面,「サンダーＶ」の逆アセンブルの出力画面,「サンダーＶ」のマシン語プログラム,「サンダーＶ」のアセンブルリスト,「サンダーＶ」のアセンブルリスト（注釈付）,遊技機の取扱説明書（サンダＶ）,実戦！スロッター勝利の掟,パチスロ攻略マガジン,本願特許と「サンダＶ」との対照表,登録原簿,特許決定公報（異議２００２－７１３０７）,特願平９－３４０７４６号当初明細書及び図面,平成１５年９月４日に提出された訂正請求書,基準日時系列表,平成１４年（行ケ）第５３９号審決取消請求事件（平成１５年９月２４日口頭弁論終結）,早期審査に関する事情説明書,早期審査に関する報告書,有価証券報告書,パチスロ攻略マガジン,「サンダーＶ」のマシン語プログラム,「サンダＶ」のアセンブルリスト（注釈付）,本件特許と「サンダーＶ」との対照表,平成１５年（行ケ）第３０２号判決,平成８年（行ケ）第１０３号判決</t>
  </si>
  <si>
    <t>JP2000109295A</t>
  </si>
  <si>
    <t>JP3232076B2,JP2000300725A</t>
  </si>
  <si>
    <t>特許第3207192号</t>
  </si>
  <si>
    <t>5B072,5B085,5J104,5K101</t>
  </si>
  <si>
    <t>5B072,5B085,5J104,5K101,5B055,5B285,5K201</t>
  </si>
  <si>
    <t>2000.05.02</t>
  </si>
  <si>
    <t>2001.11.16</t>
  </si>
  <si>
    <t>2001.07.06</t>
  </si>
  <si>
    <t>G06K   7/00    (2006.01),G06F  21/20    (2006.01),H04L   9/32    (2006.01),H04M  11/00    (2006.01),G06Q  20/00    (2006.01)</t>
  </si>
  <si>
    <t>G06K  7/00      U,G06F 15/00   330B,H04L  9/00   673A,H04M 11/00   302 ,G06F 17/60   414 ,G06Q 20/40   110 ,G06Q 20/42       ,G06F 21/20   131A</t>
  </si>
  <si>
    <t>5B072BB00,5B072CC24,5B085AE23,5B085BA06,5B085BE07,5B085CA01,5J104AA07,5J104KA01,5J104NA21,5J104PA02,5J104PA10,5K101KK17,5K101LL12,5K101MM07,5K101NN18,5K101NN21,5K101PP03,5K101RR11,5K101RR27,5K101SS07,5K101TT06,5K101UU16,5K201AA09,5K201BA17,5K201BD01,5K201BD02,5K201CA04,5K201CB01,5K201CB05,5K201DB06,5K201EC06,5K201EF05,5B285AA00,5B285AA01,5B285BA03,5B285CB01,5B285CB42,5B285CB53,5B285CB55,5B285CB62,5B285CB63,5B285CB72,5B285DA03</t>
  </si>
  <si>
    <t>AU5261501A,AU2001252615B2,CA2407513A1,CA2407513C,CN1427977A,CN1427977B,EP1291803A1,JP3207192B1,JP2001319186A,JP2002032710A,JP3641271B2,JP2005100395A,JP2009134768A,JP2010225146A,US2003047613A1,US2004019792A1,US2006097041A1,WO0184473A1</t>
  </si>
  <si>
    <t>船本　禎久,高村　光男,柳　幸雄</t>
  </si>
  <si>
    <t xml:space="preserve">受付 A861:ファイル記録事項の閲覧（縦覧）請求書 (2006.07.06) ,受付 A851:ファイル記録事項記載書類の交付請求書 (2006.10.02) ,受付 A861:ファイル記録事項の閲覧（縦覧）請求書 (2008.07.11) ,受付 A851:ファイル記録事項記載書類の交付請求書 (2008.07.14) ,受付 A861:ファイル記録事項の閲覧（縦覧）請求書 (2011.03.17) </t>
  </si>
  <si>
    <t>特開2001-045562|株式会社コムスクエア|異議証拠,特開2000-090157|トヨタ自動車株式会社|異議証拠,特開平10-260939|富士通株式会社|異議証拠,特開平10-222574|日本ビクター株式会社|異議証拠,特願2002-062859|パテントワン株式会社,本田　昇|異議証拠,特開2001-005883|株式会社エヌ・ティ・ティ・データ|異議証拠,特開平11-149451|富士通株式会社|審判請求証拠,特開平10-341224|キム　シュミッツ,モンキー  リミテッド,Ｍｏｎｋｅｙ  Ｌｉｍｉｔｅｄ,モンキー　リミテッド|審判請求証拠,特開2000-010927|米沢日本電気株式会社|審判請求証拠;審決採用証拠,特開平08-227397|サン　マイクロシステムズ　インコーポレイテッド,サン・マイクロシステムズ・インコーポレイテッド|審判請求証拠,特表平09-502038|エイ・ティ・アンド・ティ・コーポレーション|審判請求証拠,特開平09-149117|オムロン株式会社|審判請求証拠,特開平10-155170|東洋通信機株式会社|審判請求証拠,特開平10-069553|セイコーエプソン株式会社|審判請求証拠,特開平10-013695|スター精密株式会社|審判請求証拠;審決採用証拠,JPNX006021870|審決採用証拠</t>
  </si>
  <si>
    <t>日経ビジネス</t>
  </si>
  <si>
    <t>特願2010-546723|テレフオンアクチーボラゲット  エル  エム  エリクソン（パブル）,テレフオンアクチーボラゲット　エル　エム　エリクソン（パブル）|拒絶査定,特願2010-6629|株式会社デンソーウェーブ|拒絶理由通知;特許査定,特願2009-70369|株式会社  ジェネス,株式会社　ジェネス|拒絶理由通知,特願2006-162929|レッドフォックス株式会社|拒絶理由通知;拒絶査定,特願2004-212737|松下電器産業株式会社,パナソニック株式会社|拒絶理由通知;拒絶査定,特願2003-140740|アルゼ株式会社,株式会社ユニバーサルエンターテインメント|拒絶査定,特願2003-87858|中国電力株式会社|拒絶理由通知;拒絶査定,特願2003-87297|中国電力株式会社|拒絶理由通知;拒絶査定,特願2003-86982|中国電力株式会社|拒絶理由通知;拒絶査定,特願2003-78960|株式会社エヌ・ティ・ティ・データ三洋システム,三洋電機株式会社,株式会社ジェイアール東日本企画|拒絶理由通知,特願2003-72810|石川  淳悦,石川　淳悦|拒絶理由通知,特願2003-46477|サン電子株式会社|拒絶理由通知,特願2002-307471|パテントワン株式会社,コードコム株式会社|先行技術調査,特願2001-316478|パテントワン株式会社,本田　昇|先行技術調査,特願2001-316311|佐藤　康之,佐藤  康之|拒絶理由通知;特許査定,特願2001-291153|シャープ株式会社|拒絶理由通知;拒絶査定</t>
  </si>
  <si>
    <t>AU5261501A,AU2001252615A,CA2407513A,CN01808923A,EP01925990A,JP2000133741A,JP2001115141A,JP2004268433A,JP2009070369A,JP2010053354A,US28237602A,US62746703A,US31370505A,JP0103661W</t>
  </si>
  <si>
    <t>G06K  7/00      U,G06F 15/00   330B,H04M 11/00   302 ,H04L  9/00   673A</t>
  </si>
  <si>
    <t>特許第3316492号</t>
  </si>
  <si>
    <t>2000.12.26</t>
  </si>
  <si>
    <t>2002.06.07</t>
  </si>
  <si>
    <t>F28F   3/00    (2006.01),F28F   9/02    (2006.01),F25B  39/02    (2006.01)</t>
  </si>
  <si>
    <t>F28F  3/00   311 ,F28F  9/02   301J,F25B 39/02      C</t>
  </si>
  <si>
    <t>AU663964B2,AU677910B2,AU3010295A,AU4481493A,CN1084962A,CN1057156C,DE69315301D1,DE69315301T2,EP0590306A1,EP0590306B1,JPH0674686A,JP2877281B2,JP6074676A,JP3021205B2,JP6074681A,JP3095540B2,JP6074601A,JP3316492B2,JP2000356492A,KR0123029B1,KR0125914B1,US5447194A,US5529119A</t>
  </si>
  <si>
    <t>林　昌照,石井　一男,大塚　実</t>
  </si>
  <si>
    <t xml:space="preserve">発送 A01:特許査定 (2002.05.07) ,受付 A61:登録料納付 (2002.05.31) ,受付 A861:ファイル記録事項の閲覧（縦覧）請求書 (2008.02.27) ,受付 A851:ファイル記録事項記載書類の交付請求書 (2008.02.28) ,受付 A861:ファイル記録事項の閲覧（縦覧）請求書 (2010.03.11) </t>
  </si>
  <si>
    <t>特開2051-032296|特許査定,実用新案全文平02-100077|サンデン株式会社|特許査定,特開平04-098098|昭和アルミニウム株式会社|特許査定,実用新案全文平03-079085|株式会社ボッシュオートモーティブ　システム,株式会社ゼクセル|特許査定,特開平01-305275|株式会社デンソー|特許査定,特開昭63-032296|昭和アルミニウム株式会社,昭和電工株式会社|審判請求証拠,実用新案全文平03-064359|カルソニックカンセイ株式会社,カルソニック株式会社|審判請求証拠,DEA 003618225|審判請求証拠,実公昭50-032838|ソシエテ　アノニム　デ　ユウジヌ　シヨソン|審判請求証拠,特開平02-290496|昭和アルミニウム株式会社|審判請求証拠,特開平02-242089|ロング　マニュファクチュアリング　リミテッド|審判請求証拠,GBA 001204004|審判請求証拠,実用新案全文平01-067478|東洋ラジエーター株式会社|審判請求証拠,GBA 001387469|審判請求証拠,特開平06-074601|三菱重工業株式会社|審判請求証拠,JPN3009000821|審判請求証拠,JPN3009000822|審判請求証拠,JPN3009000823|審判請求証拠,JPN3009000824|審判請求証拠,JPN3009000825|審判請求証拠,JPN3009000826|審判請求証拠,JPN3009000827|審判請求証拠,JPN3009000828|審判請求証拠,JPN3009000829|審判請求証拠</t>
  </si>
  <si>
    <t>平成１２年４月１８日付け拒絶理由通知,原出願　特願平４－２３１１９１号に関する,平成１２年５月３０日付け提出の意見書,原出願　特願平４－２３１１９１号に関する,平成１２年５月３０日付け提出の手続補正書,原出願　特願平４－２３１１９１号に関する,「長円」説明箇所,広辞苑　第５版,独国特許公報３６１８２２５明細書の翻訳文,英国特許公報１２０４００４明細書の翻訳文,英国特許公報１３８７４６９明細書の翻訳文,平成１８年１０月１８日判決言渡,平成１６年（ワ）２６０９２号　特許権侵害差止請求事件の判決文,平成１９年５月３０日判決言渡,平成１８年（ネ）１００７７号　特許権侵害差止請求控訴事件の判決文</t>
  </si>
  <si>
    <t>AU4481493A,AU3010295A,AU3010295D,AU4481493D,CN93117075A,DE69315301A,DE69315301T,EP93113575A,JP23118892A,JP23118992A,JP23119092A,JP23119192A,JP2000159768A,KR930016523A,KR19970023191A,US11242593A,US31683194A</t>
  </si>
  <si>
    <t>F25B 39/02      C,F28F  9/02   301J</t>
  </si>
  <si>
    <t>特許第4536223号</t>
  </si>
  <si>
    <t>2000.06.23</t>
  </si>
  <si>
    <t>ＪＰ９９３５３１５４(1999.12.13)</t>
  </si>
  <si>
    <t>1999.12.13</t>
  </si>
  <si>
    <t>2001.08.28</t>
  </si>
  <si>
    <t>2010.06.25</t>
  </si>
  <si>
    <t>A01N  35/02    (2006.01),A01M   1/02    (2006.01),A01N  37/02    (2006.01),A01P  19/00    (2006.01),A01N  63/02    (2006.01),A01N  65/00    (2006.01)</t>
  </si>
  <si>
    <t xml:space="preserve">A01M  1/02      A,A01N 35/02       ,A01N 63/02      Z,A01N 65/00      G,A01N 65/00      Z,A01N 37/02       ,A01P 19/00       </t>
  </si>
  <si>
    <t>2B121AA14,2B121BA03,2B121BA04,2B121BA60,2B121CC13,2B121CC28,2B121CC29,2B121CC31,2B121EA01,2B121FA02,4H011AC07,4H011BA06,4H011BA08,4H011BB21,4H011BB22,4H011DA12,4H011DD05,4H011DG03</t>
  </si>
  <si>
    <t>JP2001233709A,JP4536223B2</t>
  </si>
  <si>
    <t>根岸　務,岡野　隆治,山本　輝樹,河本　尚一</t>
  </si>
  <si>
    <t xml:space="preserve">受付 A53:意見書 (2010.05.20) ,発送 A01:特許査定 (2010.06.08) ,受付 A61:登録料納付 (2010.06.16) ,受付 A861:ファイル記録事項の閲覧（縦覧）請求書 (2011.03.15) ,受付 A861:ファイル記録事項の閲覧（縦覧）請求書 (2012.01.20) </t>
  </si>
  <si>
    <t>JPN6010017380|先行技術調査;特許査定,JPN6010017381|先行技術調査;特許査定,JPN6010017382|先行技術調査;特許査定,特開平03-127766|坂元醸造株式会社|審判請求証拠,JPN3010000880|審判請求証拠,JPN3010000881|審判請求証拠,JPN3010000882|審判請求証拠,JPN3010000883|審判請求証拠,JPN3010000884|審判請求証拠,JPN3010000885|審判請求証拠,JPN3010000886|審判請求証拠</t>
  </si>
  <si>
    <t>京都府畜産研究所試験研究成績,畜産の研究,Ａｌｉｍｅｎｔａ,京都府畜産研究所試験研究成績,畜産の研究,Ａｌｉｍｅｎｔａ,Ｃｈｅｍｉｃａｌ　Ａｔｔｒａｃｔａｎｔｓ　ｆｏｒ　Ａｄｕｌｔ　Ｄｒｏｓｏｐｈｉｌａ　Ｓｐｅｃｉｅｓ,ＪＯＵＲＮＡＬ　ＯＦ　ＥＣＯＮＯＭＩＣ　ＥＮＴＯＭＯＬＯＧＹ,ＣＨＥＭＩＣＡＬＳ　ＡＴＴＲＡＣＴＩＮＧ　ＤＲＯＳＯＰＨＩＬＡ,ＴＨＥ　ＡＭＥＲＩＣＡＮ　ＮＡＴＵＲＡＬＩＳＴ,中国酢の遊離アミノ酸・有機酸・香気成分について,日本食品工業学会誌,中国酢の一般成分・糖組成・無機成分について,日本食品工業学会誌,壺酢－酢造りの原点を探る,化学と生物,第五巻　油脂・調味料・香辛料,全集　日本の食文化,ショウジョウバエ物語</t>
  </si>
  <si>
    <t>特願2006-81026|アース製薬株式会社|先行技術調査,特願2004-333665|大日本除蟲菊株式会社|拒絶理由通知;先行技術調査;特許査定,特願2009-255111|アース製薬株式会社|特許査定,特願2008-545335|アース製薬株式会社|特許査定,特願2001-272612|豊島　清|拒絶理由通知;拒絶査定</t>
  </si>
  <si>
    <t>JP2000189595A</t>
  </si>
  <si>
    <t>A01N 35/02       ,A01M  1/02      A,A01N 63/02      Z,A01N 65/00      G,A01N 65/00      Z</t>
  </si>
  <si>
    <t xml:space="preserve">A01N 35/02       ,A01M  1/02      A,A01N 37/02       ,A01P 19/00       </t>
  </si>
  <si>
    <t>G09F  3/02      M,B42D 11/00      E</t>
  </si>
  <si>
    <t>特開2002-19733</t>
  </si>
  <si>
    <t>特許第4334115号</t>
  </si>
  <si>
    <t>3E030,3E049,3F027</t>
  </si>
  <si>
    <t>2000.07.10</t>
  </si>
  <si>
    <t>2002.01.23</t>
  </si>
  <si>
    <t>2009.07.03</t>
  </si>
  <si>
    <t>B65B  43/52    (2006.01),B65B   7/16    (2006.01),B65G  43/00    (2006.01)</t>
  </si>
  <si>
    <t>B65B 43/52      B,B65B  7/16      A,B65G 43/00      D</t>
  </si>
  <si>
    <t>3E030AA03,3E030DA06,3E030DA08,3E030EA01,3E030GA04,3E049AA04,3E049BA01,3E049CA05,3E049DA02,3E049DB01,3F027AA04,3F027CA03,3F027DA01,3F027EA01</t>
  </si>
  <si>
    <t>JP2002019733A,JP4334115B2</t>
  </si>
  <si>
    <t>岡本　秀彦,桑野　誠司</t>
  </si>
  <si>
    <t xml:space="preserve">発送 A131:拒絶理由通知書 (2009.04.21) ,受付 A523:手続補正書 (2009.06.02) ,受付 A53:意見書 (2009.06.02) ,受付 A61:登録料納付 (2009.06.23) ,発送 A01:特許査定 (2009.06.23) </t>
  </si>
  <si>
    <t>実用新案全文昭62-185204|大日本印刷株式会社|拒絶理由通知;特許査定;審判請求証拠,特開昭55-064006|三菱重工業株式会社|拒絶理由通知;特許査定,特開平01-199801|四国化工機株式会社|拒絶理由通知;特許査定,特開2000-062109|大日本印刷株式会社|審判請求証拠,特開平08-034402|大日本印刷株式会社|審判請求証拠,特開平10-316222|テトラ　ラバル　ホールデイングス　エ　フイナンス　ソシエテ　アノニム,テトラ  ラバル  ホールデイングス  エ  フイナンス  ソシエテ  アノニム|審判請求証拠,特表平10-506082|テトラ　ラバル　ホールディングス　アンド　ファイナンス　ソシエテ　アノニム,テトラ  ラバル  ホールディングス  アンド  ファイナンス  ソシエテ  アノニム|審判請求証拠,JPN3010000467|審判請求証拠,JPN3010000468|審判請求証拠,JPN3010000469|審判請求証拠,JPN3010000470|審判請求証拠,JPN3010000471|審判請求証拠,JPN3010000472|審判請求証拠,JPN3010000473|審判請求証拠,JPN3010000474|審判請求証拠,JPN3010000475|審判請求証拠,JPN3010000476|審判請求証拠,JPN3010000477|審判請求証拠,JPN3010000478|審判請求証拠,JPN3010000479|審判請求証拠,JPN3010000480|審判請求証拠,JPN3010000481|審判請求証拠,JPN3010000482|審判請求証拠,JPN3010000483|審判請求証拠,JPN3010000484|審判請求証拠,JPN3010000485|審判請求証拠,JPN3010000486|審判請求証拠,JPN3010000487|審判請求証拠,JPN3010000488|審判請求証拠,JPN3010000489|審判請求証拠,JPN3010000490|審判請求証拠,JPN3010000491|審判請求証拠</t>
  </si>
  <si>
    <t>月刊デーエフサロン,月刊デーエフサロン,月刊デーエフサロン,日本食糧新聞,ジャパンパック向けＵ－Ｈ２５Ａ型機の製品仕様書,機械受注伝票（受注：１９９７年３月３１日）,エロパック社向けＵＩＨ２５Ａ（４０３号機）仕様書,１９９７年８月１８日付け「連絡書」,組立図用の部品リスト（作成日：２０００年４月７日）,組立図（ＩＣＡＤ作成日：１９９７年２月７日）,加工部品リスト（作成日：１９９７年４月４日）,部品図（ＩＣＡＤ作成日：１９９７年９月１日）,仕入明細,商業送り状　（ＣＯＭＭＥＲＣＩＡＬ　ＩＮＶＯＩＣＥ）,船荷証券　（ＢＩＬＬ　ＯＦ　ＬＡＤＩＮＧ）,液体容器角寸切替え型高速充填機の開発,放送技術,ＥＵＰ３０００－Ｍ型機の取扱説明書,凸版印刷株式会社作成の設計図面,ＥＰＵ３０００－Ｍ型機の部分組図表,凸版印刷株式会社作宛の清洲櫻醸造の発注書・検収書,ＳＡＮＤＥＸカム総合カタログ,株式会社デー・エヌ・ケーのホームページ,月刊デーエフサロン,ＵＰ－Ｊ２０Ｓ型機の製品仕様書,ＪＩＳハンドブック２００９　７機械要素</t>
  </si>
  <si>
    <t>特願2005-60474|大日本印刷株式会社|先行技術調査</t>
  </si>
  <si>
    <t>JP2000209017A</t>
  </si>
  <si>
    <t>特開2002-47617</t>
  </si>
  <si>
    <t>特許第3432202号</t>
  </si>
  <si>
    <t>2000.08.04</t>
  </si>
  <si>
    <t>2002.02.15</t>
  </si>
  <si>
    <t>2003.05.23</t>
  </si>
  <si>
    <t>E01F   7/04    (2006.01)</t>
  </si>
  <si>
    <t>2D001PA06,2D001PC03,2D001PD10,2D001PD11,2D001PE01</t>
  </si>
  <si>
    <t>JP2002047617A,JP3432202B2</t>
  </si>
  <si>
    <t xml:space="preserve">受付 A63:特許願 (2000.08.04) ,発送 A01:特許査定 (2003.04.22) ,受付 A61:登録料納付 (2003.05.12) ,受付 A861:ファイル記録事項の閲覧（縦覧）請求書 (2010.06.01) ,受付 A861:ファイル記録事項の閲覧（縦覧）請求書 (2011.10.19) </t>
  </si>
  <si>
    <t>特開平10-018234|東京製綱株式会社|特許査定,特開平09-143934|岡田産業株式会社|特許査定,特開平08-311832|堀松　正芳,ショーボンド建設株式会社,阪神高速道路公団|特許査定,特開平06-136724|京阪コンクリート工業株式会社,ケイコン株式会社|特許査定,登実第3032130号|株式会社エルファス|特許査定,特開昭56-025578|木内　加代子|審判請求証拠,実用新案全文昭64-057113|吉田　一夫|審判請求証拠,実公平03-051487|日本軽金属株式会社|審判請求証拠</t>
  </si>
  <si>
    <t>特願2009-269330|株式会社プロテックエンジニアリング|拒絶理由通知;特許査定,特願2008-9933|東京製綱株式会社|拒絶理由通知;拒絶査定;特許査定</t>
  </si>
  <si>
    <t>JP2000236822A</t>
  </si>
  <si>
    <t>2H042,2H091,2K009,5G435</t>
  </si>
  <si>
    <t>G02B  5/02      B,G02F  1/1335     ,G09F  9/00   313 ,G02B  1/10      A,G02B  1/10      Z</t>
  </si>
  <si>
    <t>G06F  3/033  360Q,G06F  3/03   380B,G09G  5/00   510B,G09G  5/00   510J,G09G  5/00   530Z</t>
  </si>
  <si>
    <t>G06F  3/041  330Q,G06F  3/041  380B,G09G  5/00   510B,G09G  5/00   510J,G09G  5/00   530Z</t>
  </si>
  <si>
    <t>特許第3417553号</t>
  </si>
  <si>
    <t>1998.11.10</t>
  </si>
  <si>
    <t>ＪＰ９７３３４９８４(1997.11.19),ＪＰ９８２５１５２８(1998.09.04)</t>
  </si>
  <si>
    <t>1997.11.19,1998.09.04</t>
  </si>
  <si>
    <t>2003.04.11</t>
  </si>
  <si>
    <t>A63F  5/04   512E,A63F  5/04   516D</t>
  </si>
  <si>
    <t>2C082AA02,2C082CC01,2C082CA02,2C082CC13,2C082CD03,2C082BB02,2C082CD06,2C082BB52,2C082BB94,2C082CB33,2C082BB80,2C082CB04,2C082CB23,2C082CD41,2C082CD12,2C082CD19,2C082BB42,2C082BB78,2C082BB93,2C082CA23,2C082CA24,2C082BB76,2C082CC52,2C082BA08,2C082BB23,2C082BB74,2C082AB12,2C082AB03,2C082BA22,2C082BA32,2C082BA02,2C082CC37,2C082BB28,2C082BA35,2C082BB24,2C082BB22,2C082CC55,2C082BB96,2C082CD46,2C082CD48,2C082CD23,2C082BB99,2C082BB98,2C082BB57,2C082BB58,2C082BB59,2C082BB83,2C082CE03,2C082CD49</t>
  </si>
  <si>
    <t>AU749583B2,AU9326298A,EP0918307A1,JP3995350B2,JP2000140198A,JP3995365B2,JP2000140200A,JP4022340B2,JP2000140201A,JP3395901B2,JP2001129154A,JP3265302B2,JP2001129155A,JP3417553B2,JP2001129156A,JP4376917B2,JP2007144219A,JP4376924B2,JP2007236968A,US6270408B1,ZA9810584A</t>
  </si>
  <si>
    <t xml:space="preserve">受付 A861:ファイル記録事項の閲覧（縦覧）請求書 (2007.02.13) ,受付 A851:ファイル記録事項記載書類の交付請求書 (2007.03.28) ,受付 A851:ファイル記録事項記載書類の交付請求書 (2007.03.29) ,受付 A861:ファイル記録事項の閲覧（縦覧）請求書 (2007.10.17) ,受付 A851:ファイル記録事項記載書類の交付請求書 (2007.12.26) </t>
  </si>
  <si>
    <t>特開2000-140198|アルゼ株式会社,株式会社ユニバーサルエンターテインメント|拒絶理由通知;拒絶査定;審判請求証拠,特開平09-173528|高砂電器産業株式会社,アビリット株式会社|拒絶理由通知;拒絶査定,特開平08-117390|ユニバーサル販売株式会社,アルゼ株式会社,株式会社ユニバーサルエンターテインメント|異議証拠;審判請求証拠,特開2001-129156|アルゼ株式会社,株式会社ユニバーサルエンターテインメント|異議証拠,特開平07-136313|サミー工業株式会社,サミー株式会社|異議証拠,特開平06-335560|株式会社三共|異議証拠,特開平08-336642|株式会社三共|異議証拠,特開平08-173592|ユニバーサル販売株式会社,アルゼ株式会社,株式会社ユニバーサルエンターテインメント|異議証拠,JPN3007000779|審判請求証拠,特願平09-334984|審判請求証拠,特願平10-251528|審判請求証拠,JPN3007000780|審判請求証拠,JPN3007000781|審判請求証拠,JPN3007000782|審判請求証拠,JPN3007000783|審判請求証拠,JPN3007000784|審判請求証拠,JPN3007000785|審判請求証拠,JPN3007000786|審判請求証拠,JPN3007000787|審判請求証拠,JPN3007000788|審判請求証拠,JPN3007000789|審判請求証拠,JPN3007050161|審判請求証拠,JPNX007055517|審判請求証拠,JPN3007050162|審判請求証拠,JPN3007050163|審判請求証拠,JPN3007050164|審判請求証拠,JPN3007050165|審判請求証拠,JPN3007050166|審判請求証拠,JPN3007050167|審判請求証拠,JPN3007050168|審判請求証拠,JPN3007050169|審判請求証拠,JPN3007050170|審判請求証拠,JPN3007050171|審判請求証拠,JPN3007050172|審判請求証拠,JPN3007050173|審判請求証拠,JPN3007050174|審判請求証拠,JPN3007050175|審判請求証拠,JPN3007050176|審判請求証拠</t>
  </si>
  <si>
    <t>原簿,基準日時系列表,平成１４年（行ヶ）第５３９号判決要旨,アルゼ株式会社第２６期有価証券報告書,「ハナビ」のマシン語の出力画面,「ハナビ」の逆アセンブルの出力画面,「ハナビ」のマシン語プログラム,「ハナビ」のアセンブルリスト,「ハナビ」のアセンブルリスト（注釈付）,パチスロ攻略マガジン,本件特許と「ハナビ」との対照表,登録原簿,特許決定公報（異議２００３－７３０４７）,訂正請求書,意見書,明細書,特許願,基準日時系列表,平成１４年（行ケ）第５３９号判決要旨,有価証券報告書,パチスロ攻略マガジン,パチスロ必勝ガイド,必勝パチスロファン,パチスロ必勝本ＳＰＥＣＩＡＬ,パチスロ大図鑑１９６４－２０００,「ハナビ」のマシン語プログラム,「ハナビ」のアセンブルリスト（注釈付）,本件特許と「ハナビ」との対照表</t>
  </si>
  <si>
    <t>特願2005-246347|株式会社ＳＮＫプレイモア|拒絶理由通知;拒絶査定,特願2003-13963|株式会社北電子|審判拒絶理由通知,特願2002-145480|アビリット株式会社|先行技術調査,特願2000-306285|アルゼ株式会社,株式会社ユニバーサルエンターテインメント|異議証拠</t>
  </si>
  <si>
    <t>AU9326298A,EP98309498A,JP31895498A,JP16018099A,JP16018199A,JP2000306283A,JP2000306284A,JP2000306285A,JP2007061897A,JP2007128213A,US19555298A,ZA9810584A</t>
  </si>
  <si>
    <t>AU9326298A,EP98309498A,JP31895498A,JP16018099A,JP16018199A,JP2000306283A,JP2000306284A,JP2000306285A,JP2007061897A,JP2007128213A,US19555298A</t>
  </si>
  <si>
    <t>AU749583B2,AU9326298A,EP0918307A1,JP3995350B2,JP2000140198A,JP3995365B2,JP2000140200A,JP4022340B2,JP2000140201A,JP3395901B2,JP2001129154A,JP3265302B2,JP2001129155A,JP3417553B2,JP2001129156A,JP4376917B2,JP2007144219A,JP4376924B2,JP2007236968A,US6270408B1</t>
  </si>
  <si>
    <t>G06F  3/03   330J,G06F  3/033  360E</t>
  </si>
  <si>
    <t>特許第3664648号</t>
  </si>
  <si>
    <t>1998.01.23</t>
  </si>
  <si>
    <t>アボット・ラボラトリーズ,セントラル硝子株式会社</t>
  </si>
  <si>
    <t>ＵＳ９７０８／７８９，６７９(1997.01.27)</t>
  </si>
  <si>
    <t>2001.07.10</t>
  </si>
  <si>
    <t>2005.04.08</t>
  </si>
  <si>
    <t>A61K   9/08    (2006.01),A61K  47/10    (2006.01),A61K  47/14    (2006.01),A61K  31/08    (2006.01),A61P  23/00    (2006.01),C07C  63/04    (2006.01)</t>
  </si>
  <si>
    <t xml:space="preserve">A61K  9/08       ,A61K 47/10       ,A61K 47/14       ,A61K 31/08       ,A61P 23/00       </t>
  </si>
  <si>
    <t>4C076AA11,4C076CC01,4C076DD37,4C076DD44,4C076FF65,4C206AA01,4C206AA02,4C206CA23,4C206MA01,4C206MA36,4C206MA85,4C206NA03,4C206ZA04</t>
  </si>
  <si>
    <t>AR057610A2,AR011090A1,AT201987T,AT320798T,AU726733B2,AU5930098A,BG65414B1,BG103656A,BG109751A,BR9806996A,CA2278133A1,CA2278133C,CA2352597A1,CA2352597C,CA2437603A1,CA2437603C,CA2626424A1,CN1244797A,CN1152674C,CN1321958A,CN1560003A,CN1321958C,CN1899271A,CO4920220A1,CZ297092B6,CZ9902561A3,DE69800928D1,DE69800928T2,DE69833884D1,DE69833884T2,DK1114641T3,DK967975T3,EP0967975A1,EP0967975B1,EP1114641A2,EP1114641B1,ES2170474T3,ES2256104T3,GR3036190T3,HK1074434A1,HU0002101A2,IL130150A,IL130150D0,JP3183520B2,JP2000510159A,JP3664648B2,JP2001187729A,JP2005279283A,JP2006143742A,JP2006137769A,NO993606A,NO993606D0,NZ335994A,PL334477A1,PT967975E,PT1114641E,SK86199A3,SK284243B6,TR9901579T2,US5990176A,US6288127B1,US6444859B2,US2002016373A1,US6677492B2,US2003130359A1,US2004048932A1,US2006148906A1,WO9832430A1,ZA9800418A</t>
  </si>
  <si>
    <t>クリストフアー・ビエニアルツ,ステイーブ・エイチ・チヤン,キース・アール・クロマツク,シユイエン・エル・ホワン,河合　俊和,小林　真奈美,デイビツド・ロツフレド,ラジヤゴパラン・ラガバン,イアール・アール・スパイシエール,アナレイト・エイ・ステルマツハ</t>
  </si>
  <si>
    <t xml:space="preserve">受付 A861:ファイル記録事項の閲覧（縦覧）請求書 (2006.10.12) ,受付 A861:ファイル記録事項の閲覧（縦覧）請求書 (2006.12.22) ,受付 A861:ファイル記録事項の閲覧（縦覧）請求書 (2009.02.13) ,受付 A851:ファイル記録事項記載書類の交付請求書 (2009.04.01) ,受付 A861:ファイル記録事項の閲覧（縦覧）請求書 (2010.12.10) </t>
  </si>
  <si>
    <t>特開平05-057182|セントラル硝子株式会社|拒絶理由通知;特許査定;審判請求証拠,JPN3006000860|審判請求証拠,JPN3006000861|審判請求証拠,JPN3006000862|審判請求証拠,JPN3006000863|審判請求証拠,JPN3006000864|審判請求証拠,JPN3006000865|審判請求証拠,JPN3006000866|審判請求証拠,JPN3006000867|審判請求証拠,特開平04-100871|大日本インキ化学工業株式会社|審判請求証拠,特開平05-295319|三菱瓦斯化学株式会社|審判請求証拠,特開昭62-158662|共同印刷株式会社|審判請求証拠,特公平05-012221|味の素株式会社,株式会社エースパツケージ,株式会社エ―スパツケ―ジ|審判請求証拠,JPN3007000852|審判請求証拠,JPN3007000853|審判請求証拠,JPN3007000854|審判請求証拠,JPN3007000855|審判請求証拠,JPN3007000856|審判請求証拠,JPN3007000857|審判請求証拠,JPN3007000858|審判請求証拠,JPN3007000859|審判請求証拠,JPN3007000860|審判請求証拠,JPN3007000861|審判請求証拠,JPN3007000862|審判請求証拠</t>
  </si>
  <si>
    <t>平成１７年（ワ）第１０５２４号特許権侵害差止請求事件判決（平成１８年９月２８日判決言渡し）,平成１７年（行ケ）第１００４２号　平成１７年１１月１１日知財高裁大合議判決,シュライバー無機化学（上）,３．有機反応論,有機化学ハンドブック,マクマリー有機化学（上）,Ｆｌｕｏｒｏａｌｋｙｌ　Ｅｔｈｅｒ　Ｃｈｅｍｉｓｔｒｙ　ｏｎ　Ａｌｕｍｉｎａ：Ａ　Ｔｒａｎｓｍｉｓｓｉｏｎ　Ｉｎｆｒａｒｅｄ　Ｓｔｕｄｙ　以下備考へ,Ｌａｎｇｍｕｉｒ,平成１７年（ワ）第１０５２４号特許権侵害差止請求事件判決（平成１８年９月２８日判決言渡し）,ＰＥＲＦＬＵＯＲＯＰＯＬＹＥＴＨＥＲＳ：　ＴＨＥＩＲ　ＰＨＹＳＩＣＡＬ　ＰＲＯＰＥＲＴＩＥＳ　ＡＮＤ　ＢＥＨＡＶＩＯＵＲ　ＡＴ　ＨＩＧＨ　ＡＮＤ　ＬＯＷ　ＴＥＭＰＥＲＡＴＵＲＥＳ,Ｗｅａｒ　１８,国際公開公報９８／３２３４０号パンフレット,本願特許の分割出願時の平成１２年１１月１６日付け提出の特許願,特許・実用新案審査基準第Ｖ部第１章第１節「出願の分割の要件」,特許・実用新案審査基準第ＩＩＩ部第Ｉ節「新規事項」,原出願の国内段階移行時の国内書面,東京地裁平成１９年９月２８日判決（平成１７年（ワ）第１０５２４号特許権侵害差止請求事件）,石丸製薬　セボフルランのインタビューフォーム（２００５年）,平成１７年（ワ）第１０５２４号特許権侵害差止請求事件における平成１７年５月３０日付け訴状,平成１８年（ネ）第１００７５号特許権侵害差止請求控訴事件における平成１９年２月２８日付け答弁書,医薬品の保存安定性試験（２０００年）,東京地裁平成１８年９月８日判決（平成１７年（ワ）第１０９０７号特許権侵害差止等請求事件）</t>
  </si>
  <si>
    <t>特願2006-525578|クリスタリア  プロデュトス  キミコス  ファーマシューティコス  リミターダ,クリスタリア　プロデュトス　キミコス　ファーマシューティコス　リミターダ|拒絶理由通知;特許査定,特願平10-532168|アボツト・ラボラトリーズ,セントラル硝子株式会社|審判請求証拠</t>
  </si>
  <si>
    <t>ARP060105042A,ARP980100336A,AT98902707T,AT01107733T,AU5930098A,AU5930098D,BG10365699A,BG10365699D,BG10975199A,BR9806996A,CA2278133A,CA2352597A,CA2437603A,CA2626424A,CN98802053A,CN00107151A,CN200410036806A,CN200610101637A,CO98003122A,CZ256199A,DE69800928A,DE69800928T,DE69833884A,DE69833884T,DK01107733T,DK98902707T,EP98902707A,EP01107733A,ES98902707T,ES01107733T,GR2001401038T,HK05105456A,HU0002101A,IL13015098A,JP53216898A,JP2000349024A,JP2005109476A,JP2005374621A,JP2005374622A,NO993606A,NZ33599498A,PL33447798A,PT98902707T,PT01107733T,SK86199A,TR9901579T,US78967997A,US44785399A,US92457301A,US19027102A,US60682103A,US36295406A,US9801376W,ZA9800418A</t>
  </si>
  <si>
    <t>ARP060105042A,ARP980100336A,AT98902707T,AT01107733T,AU5930098A,AU5930098D,BG10365699A,BG10365699D,BG10975199A,BR9806996A,CA2278133A,CA2352597A,CA2437603A,CA2626424A,CN98802053A,CN200410036806A,CN200610101637A,CO98003122A,CZ256199A,DE69800928A,DE69800928T,DE69833884A,DE69833884T,DK01107733T,DK98902707T,EP98902707A,EP01107733A,ES98902707T,ES01107733T,GR2001401038T,HK05105456A,HU0002101A,IL13015098A,JP53216898A,JP2000349024A,JP2005109476A,JP2005374621A,JP2005374622A,NO993606A,NZ33599498A,PL33447798A,PT98902707T,PT01107733T,SK86199A,TR9901579T,US9801376W,ZA9800418A</t>
  </si>
  <si>
    <t>AR057610A2,AR011090A1,AT201987T,AT320798T,AU726733B2,AU5930098A,BG65414B1,BG103656A,BG109751A,BR9806996A,CA2278133A1,CA2278133C,CA2352597A1,CA2352597C,CA2437603A1,CA2437603C,CA2626424A1,CN1244797A,CN1152674C,CN1560003A,CN1321958C,CN1899271A,CO4920220A1,CZ297092B6,CZ9902561A3,DE69800928D1,DE69800928T2,DE69833884D1,DE69833884T2,DK1114641T3,DK967975T3,EP0967975A1,EP0967975B1,EP1114641A2,EP1114641B1,ES2170474T3,ES2256104T3,GR3036190T3,HK1074434A1,HU0002101A2,IL130150A,IL130150D0,JP3183520B2,JP2000510159A,JP3664648B2,JP2001187729A,JP2005279283A,JP2006143742A,JP2006137769A,NO993606A,NO993606D0,NZ335994A,PL334477A1,PT967975E,PT1114641E,SK86199A3,SK284243B6,TR9901579T2,WO9832430A1,ZA9800418A</t>
  </si>
  <si>
    <t xml:space="preserve">A61K 31/08       ,A61K  9/08       ,A61K 47/10       ,A61K 47/14       </t>
  </si>
  <si>
    <t xml:space="preserve">A61K 31/08       ,A61K 47/10       ,A61K 47/14       ,A61P 23/00       ,C07C 63/04       </t>
  </si>
  <si>
    <t>特許第3716287号</t>
  </si>
  <si>
    <t>3L011,3L013,3L211</t>
  </si>
  <si>
    <t>2001.05.22</t>
  </si>
  <si>
    <t>2005.09.09</t>
  </si>
  <si>
    <t>B60H   1/00    (2006.01),B60H   1/32    (2006.01)</t>
  </si>
  <si>
    <t>B60H  1/00   102A,B60H  1/00   102P,B60H  1/32   613K</t>
  </si>
  <si>
    <t>3L011BA01,3L011BP00,3L211BA26,3L211BA51,3L211CA05,3L211DA02,3L211DA05</t>
  </si>
  <si>
    <t xml:space="preserve">発送 A273:職権訂正通知書（職権訂正） (2005.09.06) ,受付 A861:ファイル記録事項の閲覧（縦覧）請求書 (2005.11.29) ,受付 A861:ファイル記録事項の閲覧（縦覧）請求書 (2006.07.18) ,受付 A861:ファイル記録事項の閲覧（縦覧）請求書 (2007.09.03) ,受付 A861:ファイル記録事項の閲覧（縦覧）請求書 (2008.09.16) </t>
  </si>
  <si>
    <t>特開昭61-150815|株式会社デンソー|拒絶理由通知;拒絶査定,特開平01-269609|松下電器産業株式会社|拒絶査定;審判請求証拠,特開昭57-138413|株式会社日本自動車部品総合研究所|拒絶査定,特開昭57-033072|ダイムラ－－ベンツ・アクチエンゲゼルシヤフト,ダイムラ－　－　ベンツ　アクチエンゲゼルシヤフト|拒絶査定,JPN3007000159|審判請求証拠,実用新案全文昭60-169013|株式会社デンソー|審判請求証拠,特開平01-269607|マツダ株式会社|審判請求証拠,実用新案全文昭56-146820|株式会社ボッシュオートモーティブ　システム,株式会社ゼクセル|審判請求証拠,JPN3007000160|審判請求証拠</t>
  </si>
  <si>
    <t>発明協会公開技報,意見書（平成１７年４月１９日付け提出）</t>
  </si>
  <si>
    <t>特願2001-346200|株式会社デンソー|拒絶理由通知;特許査定,特願2001-320753|株式会社デンソー|拒絶理由通知;特許査定,特願2001-311722|株式会社デンソー|特許査定</t>
  </si>
  <si>
    <t>特許第3340724号</t>
  </si>
  <si>
    <t>2000.12.01</t>
  </si>
  <si>
    <t>2002.06.21</t>
  </si>
  <si>
    <t>2002.08.16</t>
  </si>
  <si>
    <t>C25D   5/08    (2006.01),C25D  21/10    (2006.01),H05K   3/18    (2006.01),C25D   7/00    (2006.01)</t>
  </si>
  <si>
    <t>C25D  5/08       ,C25D 21/10   301 ,H05K  3/18      N,C25D  7/00      J</t>
  </si>
  <si>
    <t>4K024BB11,4K024CB14,4K024CB21,5E343AA02,5E343AA11,5E343DD43,5E343DD50,5E343FF16,5E343FF17,5E343GG06</t>
  </si>
  <si>
    <t>JP2002173793A,JP3340724B2</t>
  </si>
  <si>
    <t xml:space="preserve">発送 A01:特許査定 (2002.07.16) ,受付 A61:登録料納付 (2002.08.07) ,受付 A861:ファイル記録事項の閲覧（縦覧）請求書 (2003.09.03) ,受付 A861:ファイル記録事項の閲覧（縦覧）請求書 (2007.09.12) ,受付 A861:ファイル記録事項の閲覧（縦覧）請求書 (2008.02.26) </t>
  </si>
  <si>
    <t>特開昭62-077494|日立プラント建設株式会社|拒絶理由通知;特許査定,特公平02-004678|シ－メンス・アクチエンゲゼルシヤフト,シ－メンス　アクチエンゲゼルシヤフト|拒絶理由通知;特許査定;審判請求証拠,特許第3025254号|藤本電気商事有限会社,藤原　繁,株式会社　クロス|審判請求証拠,特開2000-223458|大日本スクリーン製造株式会社|審判請求証拠,特開昭55-014834|株式会社日本技研|審判請求証拠,特開平09-079442|東尾メック株式会社|審判請求証拠</t>
  </si>
  <si>
    <t>特願2006-26093|ヘルミューラー  マシネンバウ  ゲゼルシャフト  ミット  ベシュレンクテル  ハフツング,ヘルミューラー　マシネンバウ　ゲゼルシャフト　ミット　ベシュレンクテル　ハフツング|拒絶理由通知;拒絶査定,特願2005-367643|日本ビクター株式会社,奥野製薬工業株式会社,株式会社アルメックス,株式会社メイコー,アルメックスＰＥ株式会社|拒絶理由通知;拒絶査定,特願2006-507663|株式会社荏原製作所|拒絶理由通知;特許査定,特願2003-70893|株式会社荏原製作所|拒絶理由通知;特許査定,特願2002-330038|株式会社荏原製作所|拒絶理由通知;拒絶査定</t>
  </si>
  <si>
    <t>JP2000367067A</t>
  </si>
  <si>
    <t>C25D  5/08       ,C25D 21/10   301 ,H05K  3/18      N</t>
  </si>
  <si>
    <t xml:space="preserve">C25D  7/00      J,C25D  5/08       </t>
  </si>
  <si>
    <t>特表2002-505942,WO99/046031</t>
  </si>
  <si>
    <t>特許第4087060号</t>
  </si>
  <si>
    <t>PCT/FR99/000497</t>
  </si>
  <si>
    <t>1999.03.04</t>
  </si>
  <si>
    <t>ＦＲ９８９８／０２８１９(1998.03.09)</t>
  </si>
  <si>
    <t>1998.03.09</t>
  </si>
  <si>
    <t>1999.09.16</t>
  </si>
  <si>
    <t>2008.02.29</t>
  </si>
  <si>
    <t>B01D  53/02    (2006.01),B01J  20/18    (2006.01),C01B  39/22    (2006.01)</t>
  </si>
  <si>
    <t xml:space="preserve">B01D 53/02      Z,B01J 20/18      Z,C01B 39/22       </t>
  </si>
  <si>
    <t>4D012BA02,4G066AA61A,4G066AA61B,4G066AA62A,4G066AA62B,4G066BA50,4G066CA35,4G066DA03,4G066GA14,4G066GA16,4G073BA04,4G073BA05,4G073CZ04,4G073GA01,4G073GA21,4G073UA06,4D012CA03</t>
  </si>
  <si>
    <t>AR019835A1,AU742832B2,AU742832C,AU3258399A,BR9908607A,BR9908607B1,CA2322981A1,CA2322981C,CN1292722A,CN1127367C,CZ20003286A3,CZ295899B6,DE69903410D1,DE69903410T2,DK1062022T3,EA002045B1,EP1062022A1,EP1062022B1,ES2182558T3,FR2775617A1,FR2775617B1,JP2002505942A,JP0004087060B,MY118219A,NO20004418A,NO20004418D0,NO317783B1,PL193807B1,PL342878A1,SK13272000A3,SK285328B6,TW555587B,US7608134B1,WO9946031A1,ZA9901844A</t>
  </si>
  <si>
    <t xml:space="preserve">受付 A51:手続補正書（方式） (2005.05.25) ,受付 A861:ファイル記録事項の閲覧（縦覧）請求書 (2005.07.01) ,受付 A861:ファイル記録事項の閲覧（縦覧）請求書 (2005.11.22) ,受付 A61:登録料納付 (2008.02.20) ,受付 A861:ファイル記録事項の閲覧（縦覧）請求書 (2008.05.16) </t>
  </si>
  <si>
    <t>特開平08-252419|ザ・ビーオーシー・グループ・インコーポレーテッド,ＴＨＥ  ＢＯＣ  ＧＲＯＵＰ  ＩＮＣＯＲＰＯＲＡＴＥＤ|拒絶理由通知;拒絶査定;審判請求証拠,特開平05-163015|東ソー株式会社|拒絶理由通知;拒絶査定;審判請求証拠,特公昭51-023955|バイエル　アクチエンゲゼルシヤフト|拒絶理由通知;拒絶査定,特開平05-068833|ザ・ビーオーシー・グループ・インコーポレーテツド,ザ・ビーオーシー・グループ・インコーポレーテッド|審判請求証拠,JPN3010000397|審判請求証拠,JPN3010000398|審判請求証拠,JPN3010000399|審判請求証拠</t>
  </si>
  <si>
    <t>ＭＥＣＨＡＮＩＳＭＳ　ＯＦ　ＣＯ２　ＳＥＰＡＲＡＴＩＯＮ　ＢＹ　ＭＩＣＲＯＰＯＲＯＵＳ　ＣＲＹＳＴＡＬＳ　ＥＳＴＩＭＡＴＥＤ　ＢＹ　ＣＯＭＰＵＴＡＴＩＯＮＡＬ　ＣＨＥＭＩＳＴＲＹ,ＣＡＴＡＬＹＳＩＳ　ＴＯＤＡＹ,ゼオライトの科学と応用,活性炭読本</t>
  </si>
  <si>
    <t>特願2011-166357|東ソー株式会社|先行技術調査;特許査定,特願2006-546136|スサ・エス・アー|拒絶理由通知;拒絶査定,特願2002-375955|東京電力株式会社|拒絶理由通知;拒絶査定,特願2002-375160|東京電力株式会社|拒絶理由通知;拒絶査定,特願2002-322088|スサ・エス・アー|先行技術調査;特許査定</t>
  </si>
  <si>
    <t>ARP990100995A,AU3258399A,AU3258399D,BR9908607A,CA2322981A,CN99803798A,CZ20003286A,DE69903410A,DE69903410T,DK99939170T,EA200000735A,EP99939170A,ES99939170T,FR9802819A,JP2000535440A,MYPI9900844A,NO20004418A,PL34287899A,SK13272000A,TW88103633A,US62380199A,FR9900497W,ZA9901844A</t>
  </si>
  <si>
    <t>ARP990100995A,AU3258399A,AU3258399D,BR9908607A,CA2322981A,CN99803798A,CZ20003286A,DE69903410A,DE69903410T,DK99939170T,EA200000735A,EP99939170A,ES99939170T,JP2000535440A,MYPI9900844A,NO20004418A,PL34287899A,SK13272000A,TW88103633A,US62380199A,FR9900497W,ZA9901844A</t>
  </si>
  <si>
    <t>AR019835A1,AU742832B2,AU742832C,AU3258399A,BR9908607A,BR9908607B1,CA2322981A1,CA2322981C,CN1292722A,CN1127367C,CZ20003286A3,CZ295899B6,DE69903410D1,DE69903410T2,DK1062022T3,EA002045B1,EP1062022A1,EP1062022B1,ES2182558T3,JP2002505942A,JP0004087060B,MY118219A,NO20004418A,NO20004418D0,NO317783B1,PL193807B1,PL342878A1,SK13272000A3,SK285328B6,TW555587B,US7608134B1,WO9946031A1,ZA9901844A</t>
  </si>
  <si>
    <t>特許第3696094号</t>
  </si>
  <si>
    <t>2G065,4E360,5E321,5J050</t>
  </si>
  <si>
    <t>1992.03.06</t>
  </si>
  <si>
    <t>ＪＰ９１０４１７８９(1991.03.07)</t>
  </si>
  <si>
    <t>1991.03.07</t>
  </si>
  <si>
    <t>2001.10.10</t>
  </si>
  <si>
    <t>2005.07.08</t>
  </si>
  <si>
    <t>G01J   1/02    (2006.01),H05K   5/00    (2006.01),H05K   9/00    (2006.01),H03K  17/78    (2006.01)</t>
  </si>
  <si>
    <t>G01J  1/02      A,H05K  5/00      B,H05K  9/00      Q,H03K 17/78      N,G01J  1/02      B</t>
  </si>
  <si>
    <t>2G065AB02,2G065AB28,2G065BA07,2G065BA09,2G065BC03,2G065CA01,2G065CA12,2G065DA15,2G065DA20,4E360CA02,4E360ED07,4E360ED22,4E360GA34,4E360GB33,4E360GC02,4E360GC08,4E360GC11,4E360GC12,5E321AA11,5E321GG01,5E321GG05,5J050AA05,5J050AA12,5J050AA47,5J050BB16,5J050CC11,5J050DD04,5J050FF10</t>
  </si>
  <si>
    <t>JP2577130Y2,JPH052036U,JP3177287B2,JPH0572027A,JP3021952B2,JPH05315638A,JP3696094B2,JP2001281055A,JP3516342B2,JP2003017718A,JP3696177B2,JP2002359379A,JP3696178B2,JP2003023164A,JP2003332594A,JP2003318420A,US5291054A</t>
  </si>
  <si>
    <t>田中　正雄,西村　晋,前田　晋,田中　堅太郎,山根　幹仁</t>
  </si>
  <si>
    <t xml:space="preserve">受付 A861:ファイル記録事項の閲覧（縦覧）請求書 (2008.09.25) ,受付 A861:ファイル記録事項の閲覧（縦覧）請求書 (2008.10.20) ,受付 A861:ファイル記録事項の閲覧（縦覧）請求書 (2009.03.09) ,受付 A861:ファイル記録事項の閲覧（縦覧）請求書 (2009.04.22) ,受付 A861:ファイル記録事項の閲覧（縦覧）請求書 (2009.06.19) </t>
  </si>
  <si>
    <t>実用新案全文昭58-173255|日本電気株式会社|拒絶理由通知;拒絶査定,特開昭63-269579|株式会社東芝|拒絶理由通知;拒絶査定,特開昭59-016385|株式会社東芝|拒絶理由通知;拒絶査定,特開昭58-196059|日本電気株式会社|拒絶理由通知;拒絶査定,特開昭55-098875|株式会社日立製作所|拒絶理由通知;拒絶査定,特開平02-263121|オムロン株式会社|拒絶理由通知;拒絶査定,実用新案全文平01-154652|ソニー株式会社|拒絶理由通知;拒絶査定;審判請求証拠,特開2051-073678|拒絶理由通知,JPN3009000476|審判請求証拠,JPN3009000477|審判請求証拠,JPN3009000478|審判請求証拠,JPN3009000479|審判請求証拠,JPN3009000480|審判請求証拠,JPN3009000481|審判請求証拠,JPN3009000482|審判請求証拠,JPN3009000483|審判請求証拠,特開昭63-136838|日本電気株式会社|審判請求証拠,特開平01-206673|株式会社東芝,東芝電子エンジニアリング株式会社|審判請求証拠,特開昭63-073678|三菱電機株式会社|審判請求証拠,特開昭57-037867|三菱電機株式会社|審判請求証拠,実用新案全文平03-025256|ソニー株式会社|審判請求証拠,特許第3177287号|三洋電機株式会社,鳥取三洋電機株式会社,三洋電機コンシューマエレクトロニクス株式会社|審判請求証拠,特開平05-072027|三洋電機株式会社,鳥取三洋電機株式会社,三洋電機コンシューマエレクトロニクス株式会社|審判請求証拠</t>
  </si>
  <si>
    <t>光変調型フォトＩＣ（Ｓ３５９９）,オプトロニクス,ノイズ対策マニュアル,絵とき電子回路基礎マスターブック,光リモコンシステム,オプトロニクス,受光素子の使い方,現場技術者実践シリーズ３　オプト・デバイス応用ノウハウ,平成３年３月７日に出願された基礎出願,特願平３－４１７８９号願書一式,大阪地方裁判所平成２１年３月５日判決の判決文,平成２０年（ワ）第４０５６号損害賠償等請求事件,知的財産高等裁判所平成２０年７月３０日判決の判決文,平成１９年（行ケ）第１０４３１号補正却下決定取消請求事件</t>
  </si>
  <si>
    <t>特願2002-141227|三洋電機株式会社,鳥取三洋電機株式会社,三洋電機コンシューマエレクトロニクス株式会社|特許査定</t>
  </si>
  <si>
    <t>JP4766791U,JP4965692A,JP11743092A,JP2001010179A,JP2002141227A,JP2002141228A,JP2002141229A,JP2003141766A,JP2003141782A,US90262592A</t>
  </si>
  <si>
    <t>JP4965692A,JP2001010179A,JP2002141227A,JP2002141228A,JP2002141229A,JP2003141766A,JP2003141782A</t>
  </si>
  <si>
    <t>JP3177287B2,JPH0572027A,JP3696094B2,JP2001281055A,JP3516342B2,JP2003017718A,JP3696177B2,JP2002359379A,JP3696178B2,JP2003023164A,JP2003332594A,JP2003318420A</t>
  </si>
  <si>
    <t>G01J  1/42      N,H03K 17/78      N,H05K  5/00      B,H05K  9/00      Q</t>
  </si>
  <si>
    <t>4C076,4C084,4C086</t>
  </si>
  <si>
    <t xml:space="preserve">A61K 45/00       ,A61K  9/10       ,A61K 33/24       ,A61K 47/04       ,A61K 47/10       ,A61P  1/00       ,A61P  9/00       ,A61P 35/00       ,A61P 43/00   105 </t>
  </si>
  <si>
    <t>特許第4465128号</t>
  </si>
  <si>
    <t>3H052,3H066</t>
  </si>
  <si>
    <t>2001.04.26</t>
  </si>
  <si>
    <t>ダイキン工業株式会社,パナソニック株式会社</t>
  </si>
  <si>
    <t>2002.11.08</t>
  </si>
  <si>
    <t>2010.02.26</t>
  </si>
  <si>
    <t>F25B  41/06    (2006.01),F16K   1/36    (2006.01),F16K  47/02    (2006.01),F16K  51/00    (2006.01)</t>
  </si>
  <si>
    <t>F16K  1/36      Z,F16K 47/02      D,F16K 51/00      B,F25B 41/06      G</t>
  </si>
  <si>
    <t>3H052AA01,3H052BA33,3H052CA32,3H052CD07,3H052EA04,3H052EA11,3H066AA01,3H066BA32,3H066BA33,3H066BA38,3H066EA18</t>
  </si>
  <si>
    <t>JP4465128B2,JP2002323273A</t>
  </si>
  <si>
    <t>黒田　太郎,茂木　仁,犬井　正雄,遠藤　敦</t>
  </si>
  <si>
    <t xml:space="preserve">受付 A523:手続補正書 (2009.12.16) ,受付 A53:意見書 (2009.12.16) ,発送 A01:特許査定 (2010.01.26) ,受付 A61:登録料納付 (2010.02.22) ,受付 A861:ファイル記録事項の閲覧（縦覧）請求書 (2010.08.20) </t>
  </si>
  <si>
    <t>実用新案全文平01-152176|株式会社鷺宮製作所|拒絶理由通知;特許査定;審判請求証拠,特開昭57-065557|株式会社日立製作所|拒絶理由通知;特許査定;審判請求証拠,特開平07-248162|株式会社鷺宮製作所|拒絶理由通知;特許査定;審判請求証拠,特開2000-120885|株式会社不二工機|拒絶理由通知;特許査定,実用新案全文平01-097165|カルソニックカンセイ株式会社,カルソニツク株式会社|拒絶理由通知;特許査定,特開2001-050616|三菱電機株式会社|拒絶理由通知;特許査定;審判請求証拠,実開平06-087792|太平洋工業株式会社|拒絶理由通知;特許査定,特開2002-310540|株式会社鷺宮製作所|審判請求証拠,実開平05-008160|カヤバ工業株式会社|審判請求証拠</t>
  </si>
  <si>
    <t>特願2009-291154|株式会社不二工機|先行技術調査,特願2007-299223|パナソニック株式会社|拒絶理由通知;特許査定,特願2004-92316|ブラザー工業株式会社|拒絶理由通知;特許査定,特願2003-389776|ローベルト  ボツシユ  ゲゼルシヤフト  ミツト  ベシユレンクテル  ハフツング,ＲＯＢＥＲＴ  ＢＯＳＣＨ  ＧＭＢＨ,ローベルト　ボツシユ　ゲゼルシヤフト　ミツト　ベシユレンクテル　ハフツング|拒絶理由通知;特許査定,特願2003-378146|セイコーエプソン株式会社|先行技術調査;特許査定,特願2003-357453|株式会社不二工機|拒絶理由通知;特許査定,特願2003-290917|ダイキン工業株式会社|拒絶理由通知;拒絶査定;特許査定,特願2003-288066|ダイキン工業株式会社|特許査定,特願2003-189780|株式会社不二工機|拒絶理由通知;特許査定,特願2003-60403|株式会社鷺宮製作所|拒絶理由通知;特許査定,特願2003-57312|東芝キヤリア株式会社|拒絶理由通知;拒絶査定,特願2003-52273|独立行政法人産業技術総合研究所|拒絶理由通知;拒絶査定,特願2003-29708|株式会社鷺宮製作所|拒絶理由通知;特許査定</t>
  </si>
  <si>
    <t>JP2001129447A</t>
  </si>
  <si>
    <t>F25B 41/06      G,F16K  1/36      Z,F16K 47/02      D,F16K 51/00      B</t>
  </si>
  <si>
    <t>2C250,2H113</t>
  </si>
  <si>
    <t xml:space="preserve">B41F 35/00      C,B41M  1/42       </t>
  </si>
  <si>
    <t>B41F 15/12      A,B41F 15/40      A,B41F 35/00      C</t>
  </si>
  <si>
    <t>特許第3597490号</t>
  </si>
  <si>
    <t>2C028,4G025,4F070,4J002</t>
  </si>
  <si>
    <t>2001.05.31</t>
  </si>
  <si>
    <t>2002.12.13</t>
  </si>
  <si>
    <t>2004.09.17</t>
  </si>
  <si>
    <t>G09B  19/10    (2006.01),C04B  33/13    (2006.01),C08J   3/20    (2006.01),C08L 101/00    (2006.01),C08K   7/22    (2006.01)</t>
  </si>
  <si>
    <t xml:space="preserve">G09B 19/10      D,C04B 33/13      P,C08L101:00       ,C08J  3/20      B,C08L101/00       ,C08K  7/22       </t>
  </si>
  <si>
    <t>4J002BD101,4J002BG101,4J002BF021,4J002BG061,4J002AH001,4J002FA041,4J002FA101,4J002AB035,4J002BF025,4J002DJ006,4J002DJ036,4J002DM006,4J002DL007,4J002FA107,4J002FD098,4J002GT00,4F070AA22,4F070AA28,4F070AA32,4F070DC03</t>
  </si>
  <si>
    <t>CA2441451A1,CA2441451C,CN1463284A,CN1233749C,EP1433819A1,JP2002275309A,JP3470892B2,JP3597490B2,JP2002356365A,JP2002356366A,US2003150361A1,US6676743B2,WO02074862A1</t>
  </si>
  <si>
    <t xml:space="preserve">受付 A523:手続補正書 (2004.07.27) ,受付 A53:意見書 (2004.07.27) ,発送 A01:特許査定 (2004.08.18) ,受付 A61:登録料納付 (2004.09.08) ,受付 A861:ファイル記録事項の閲覧（縦覧）請求書 (2008.04.04) </t>
  </si>
  <si>
    <t>特開平11-209156|株式会社パジコ|拒絶理由通知;特許査定;審判請求証拠,特開平10-319834|三菱鉛筆株式会社,株式会社信和サービス,サン工業有限会社|特許査定,特開平02-123390|紫香楽教材粘土株式会社,日本フイライト株式会社|特許査定;審判請求証拠,特開2001-234081|株式会社パジコ|特許査定;審判請求証拠,特開2001-131329|株式会社パジコ|特許査定;審判請求証拠,特公平06-070734|紫香楽教材粘土株式会社,日本フイライト株式会社|審判請求証拠,JPN3008000770|審判請求証拠,JPN3008000771|審判請求証拠,JPN3008000772|審判請求証拠,JPN3008000773|審判請求証拠,JPN3008000774|審判請求証拠,JPN3008000775|審判請求証拠,JPN3008000776|審判請求証拠,JPN3008000777|審判請求証拠,JPN3008000778|審判請求証拠,JPN3008000779|審判請求証拠,JPN3008000780|審判請求証拠,JPN3008000781|審判請求証拠,JPN3008000782|審判請求証拠,JPNX008000036|審判請求証拠,JPN3009000119|審判請求証拠,JPN3009000120|審判請求証拠,JPN3009000121|審判請求証拠,JPN3009000122|審判請求証拠,JPN3009000123|審判請求証拠,JPN3009000124|審判請求証拠,JPN3009000125|審判請求証拠,JPN3009000126|審判請求証拠,JPN3009000127|審判請求証拠,JPN3009000128|審判請求証拠,JPN3009000129|審判請求証拠,JPN3009000130|審判請求証拠,JPN3009000131|審判請求証拠,JPN3009000132|審判請求証拠,JPN3009000133|審判請求証拠,JPN3009000134|審判請求証拠,JPN3009000135|審判請求証拠,JPN3009000136|審判請求証拠,JPN3009000137|審判請求証拠,JPN3009000138|審判請求証拠,JPN3009000139|審判請求証拠,特開平11-156725|株式会社ノリタケカンパニーリミテド|審判請求証拠</t>
  </si>
  <si>
    <t>納品書,売上伝票,試験報告書,警告書,再警告書,内容証明郵便付回答書,回答書,回答書,内容証明郵便付回答書,取引登録証,訴状,履歴事項全部証明書,履歴事項全部証明書,商品ふわふわかるーん（現物）,中空球カタログ,理工学辞典,平成１５年（行ケ）第２７２号判決文,平成１６年（行ケ）第２９０号判決文,同業者宣誓書,同業者宣誓書,実験結果報告書,特開平１１－２０９１５６号（甲６）の拒絶理由通知,糊剤カタログ,平成１６年７月２７日提出の意見書,平成１７年（行ケ）第１００４２号判決文,平成１９年（行ケ）第１０４０１号判決文,新日本造形（株）製品カタログ,発注・納品書（平成元年当時の一部抜粋）,製造時の構成控えノート,コピー用紙をバックに撮影した写真,製造責任者宣誓書,中空球納品書,試験報告書（平成１２年製造粘土の分析結果）,製造日報（平成１２年当時の一部抜粋）,納品書（平成１２年当時の一部抜粋）</t>
  </si>
  <si>
    <t>特願2008-114890|桑山  秀之,桑山　秀之|拒絶理由通知;拒絶査定,特願2007-544167|株式会社インフア|特許査定,特願2003-130044|クツワ工業株式会社|先行技術調査</t>
  </si>
  <si>
    <t>CA2441451A,CN02801940A,EP02705240A,JP2001075119A,JP2001165214A,JP2001165370A,US36445703A,JP0202479W</t>
  </si>
  <si>
    <t>C04B 33/13      P,G09B 19/10      D</t>
  </si>
  <si>
    <t xml:space="preserve">C08L101/00       ,C04B 33/13      P,C08J  3/20      B,C08K  7/22       ,G09B 19/10      D,C08L101:00       </t>
  </si>
  <si>
    <t>特願2006-88610|三菱化学株式会社|拒絶理由通知,特願2010-176854|独立行政法人物質・材料研究機構|先行技術調査;特許査定,特願2007-269970|スタンレー電気株式会社,電気化学工業株式会社|先行技術調査,特願2010-169209|シャープ株式会社|拒絶理由通知,特願2010-169208|シャープ株式会社|拒絶理由通知,特願2007-74657|株式会社フジクラ,独立行政法人物質・材料研究機構|先行技術調査;特許査定,特願2006-227914|スタンレー電気株式会社|特許査定,特願2007-133078|ＮＥＣライティング株式会社|先行技術調査;特許査定,特願2007-520093|独立行政法人物質・材料研究機構|先行技術調査;特許査定,特願2007-528304|独立行政法人物質・材料研究機構,電気化学工業株式会社|特許査定,特願2009-517978|ソウル  セミコンダクター  カンパニー  リミテッド,ソウル　セミコンダクター　カンパニー　リミテッド|拒絶理由通知;拒絶査定,特願2007-19580|東芝ライテック株式会社|先行技術調査,特願2007-509281|独立行政法人物質・材料研究機構|特許査定,特願2006-317524|シャープ株式会社|拒絶理由通知;特許査定,特願2005-75840|同和鉱業株式会社,ＤＯＷＡホールディングス株式会社|先行技術調査;特許査定,特願2005-130566|日亜化学工業株式会社|拒絶理由通知;先行技術調査;特許査定,特願2005-130565|日亜化学工業株式会社|拒絶理由通知;特許査定,特願2006-514812|独立行政法人物質・材料研究機構,電気化学工業株式会社|先行技術調査;特許査定,特願2005-251537|昭和電工株式会社|拒絶理由通知;拒絶査定,特願2004-274782|独立行政法人物質・材料研究機構|先行技術調査;特許査定,特願2004-327877|双葉電子工業株式会社,独立行政法人物質・材料研究機構|先行技術調査,特願2004-129133|独立行政法人物質・材料研究機構|先行技術調査;特許査定,特願2005-285737|日東電工株式会社,独立行政法人物質・材料研究機構|先行技術調査,特願2005-200609|シャープ株式会社|拒絶理由通知;拒絶査定;特許査定,特願2007-41161|サムソン  エレクトロ－メカニックス  カンパニーリミテッド．,サムソン　エレクトロ－メカニックス　カンパニーリミテッド．|拒絶理由通知;拒絶査定,特願2005-513337|独立行政法人物質・材料研究機構|拒絶理由通知;拒絶査定,特願2004-236017|株式会社フジクラ,独立行政法人物質・材料研究機構|拒絶理由通知;拒絶査定,特願2006-525554|株式会社フジクラ,独立行政法人物質・材料研究機構|拒絶理由通知;拒絶査定;特許査定,特願2006-515442|株式会社フジクラ,独立行政法人物質・材料研究機構|拒絶理由通知;拒絶査定;特許査定,特願2006-511245|株式会社フジクラ,独立行政法人物質・材料研究機構|拒絶理由通知;拒絶査定;特許査定,特願2005-372364|日亜化学工業株式会社|先行技術調査,特願2005-230073|株式会社フジクラ,独立行政法人物質・材料研究機構|拒絶理由通知;拒絶査定,特願2005-216778|電気化学工業株式会社|先行技術調査;特許査定,特願2005-88221|セイコーエプソン株式会社|拒絶理由通知,特願2005-79059|株式会社フジクラ,独立行政法人物質・材料研究機構|特許査定,特願2005-52068|株式会社フジクラ,独立行政法人物質・材料研究機構|拒絶理由通知;拒絶査定,特願2005-10701|株式会社東芝|拒絶理由通知;拒絶査定,特願2004-539002|オスラム  オプト  セミコンダクターズ  ゲゼルシャフト  ミット  ベシュレンクテル  ハフツング,Ｏｓｒａｍ  Ｏｐｔｏ  Ｓｅｍｉｃｏｎｄｕｃｔｏｒｓ  ＧｍｂＨ,オスラム　オプト　セミコンダクターズ　ゲゼルシャフト　ミット　ベシュレンクテル　ハフツング|特許査定,特願2004-539001|オスラム  オプト  セミコンダクターズ  ゲゼルシャフト  ミット  ベシュレンクテル  ハフツング,Ｏｓｒａｍ  Ｏｐｔｏ  Ｓｅｍｉｃｏｎｄｕｃｔｏｒｓ  ＧｍｂＨ,オスラム　オプト　セミコンダクターズ　ゲゼルシャフト　ミット　ベシュレンクテル　ハフツング|特許査定,特願2004-312020|日亜化学工業株式会社|拒絶理由通知;特許査定,特願2004-57494|株式会社フジクラ,独立行政法人物質・材料研究機構|拒絶理由通知;拒絶査定,特願2003-401202|宇部興産株式会社|審判請求証拠,特願2003-329795|昭栄化学工業株式会社|先行技術調査,特願2003-197675|宇部興産株式会社|先行技術調査;特許査定,特願2003-197278|セイコーエプソン株式会社|拒絶理由通知,特願2003-176025|独立行政法人物質・材料研究機構|拒絶理由通知;特許査定,特願2003-176023|独立行政法人物質・材料研究機構|拒絶理由通知;特許査定,特願2003-74580|独立行政法人物質・材料研究機構,住友化学工業株式会社,住友化学株式会社|拒絶理由通知;拒絶査定,特願2003-70043|日亜化学工業株式会社|拒絶理由通知;特許査定,特願2003-37770|日亜化学工業株式会社|拒絶理由通知;特許査定,特願2003-29277|宇部興産株式会社|拒絶理由通知;特許査定,特願2003-29274|宇部興産株式会社|拒絶理由通知;特許査定,特願2002-381025|日亜化学工業株式会社|先行技術調査,特願2002-349286|豊田合成株式会社,独立行政法人物質・材料研究機構|拒絶理由通知;特許査定,特願2002-228081|株式会社豊田中央研究所|拒絶理由通知;先行技術調査;特許査定,特願2002-206125|パテント－トロイハント－ゲゼルシヤフト　フユール　エレクトリツシエ　グリユーラムペン　ミツト　ベシユレンクテル　ハフツング,パテント－トロイハント－ゲゼルシヤフト  フユール  エレクトリツシエ  グリユーラムペン  ミツト  ベシユレンクテル  ハフツング,Ｐａｔｅｎｔ－Ｔｒｅｕｈａｎｄ－Ｇｅｓｅｌｌｓｃｈａｆｔ  ｆｕｅｒ  ｅｌｅｋｔｒｉｓｃｈｅ  Ｇｌｕｅｈｌａｍｐｅｎ  ｍｂＨ|拒絶理由通知;特許査定</t>
  </si>
  <si>
    <t>C09K 11/64   CPR ,C09K 11/80       ,C04B 35/58   302N</t>
  </si>
  <si>
    <t>特開2003-19246</t>
  </si>
  <si>
    <t>特許第4170606号</t>
  </si>
  <si>
    <t>2001.06.15</t>
  </si>
  <si>
    <t>ＪＰ０１１３５３１２(2001.05.02)</t>
  </si>
  <si>
    <t>2001.05.02</t>
  </si>
  <si>
    <t>2003.01.21</t>
  </si>
  <si>
    <t>2008.08.15</t>
  </si>
  <si>
    <t>A63F  5/04   512F,A63F  5/04   514E,A63F  5/04   514G</t>
  </si>
  <si>
    <t>2C082AA02,2C082CA02,2C082CD03,2C082CC01,2C082CC12,2C082CD06,2C082BB80,2C082CD12,2C082CD20,2C082CB04,2C082CB23,2C082CB33,2C082AB08,2C082DA52,2C082DA54,2C082BA02,2C082BA22,2C082DA63,2C082CA24,2C082CE03,2C082CC37,2C082BB02,2C082BB23,2C082BB83,2C082BB94,2C082CB49,2C082AB25,2C082BB16,2C082BB96</t>
  </si>
  <si>
    <t>JP2003019246A,JP4170606B2,JP2005095688A,JP2005095689A,JP4735940B2,JP2005125109A,JP2005095690A</t>
  </si>
  <si>
    <t>関根　康行,中村　亮二</t>
  </si>
  <si>
    <t xml:space="preserve">発送 A131:拒絶理由通知書 (2008.04.22) ,受付 A53:意見書 (2008.06.18) ,発送 A01:特許査定 (2008.08.05) ,受付 A61:登録料納付 (2008.08.07) ,受付 A861:ファイル記録事項の閲覧（縦覧）請求書 (2009.02.16) </t>
  </si>
  <si>
    <t>特開平05-177042|株式会社ニューギン|拒絶理由通知;特許査定,特開2000-176083|李　籍雄,李  籍雄,ベルコ株式会社|拒絶理由通知;特許査定,特開2000-140212|株式会社三共|拒絶理由通知;特許査定;審判請求証拠,特開2001-104542|株式会社北電子|先行技術調査;特許査定,特開2002-346026|株式会社サンスリー,株式会社三洋物産|特許査定,登実第3044510号|株式会社オーゼキ|審判請求証拠,特開平10-043388|昭和遊園株式会社|審判請求証拠,実公平06-005824|岸下　龍太郎|審判請求証拠,特開平08-206310|株式会社三共|審判請求証拠,特許第4170606号|アルゼ株式会社,株式会社ユニバーサルエンターテインメント|審判請求証拠,JPN3009000509|審判請求証拠,JPN3009000510|審判請求証拠,JPN3009000511|審判請求証拠,JPN3009000512|審判請求証拠</t>
  </si>
  <si>
    <t>パチスロ必勝ガイド１９９８年１２月号,必勝パチスロファン,パチスロ必勝ガイド１９９９年１月号,パチスロ大図鑑１９６４～２０００</t>
  </si>
  <si>
    <t>特願2009-18039|ＤＡＸＥＬ株式会社|拒絶査定,特願2011-124848|ＫＰＥ株式会社|拒絶理由通知;特許査定,特願2010-175075|サミー株式会社|特許査定,特願2010-164042|株式会社平和|拒絶理由通知;拒絶査定,特願2005-217951|アルゼ株式会社,株式会社ユニバーサルエンターテインメント|拒絶理由通知,特願2006-549001|株式会社平和|拒絶理由通知;先行技術調査;拒絶査定;補正却下,特願2004-99366|株式会社オリンピア|拒絶理由通知;拒絶査定,特願2003-168421|株式会社三共|拒絶査定,特願2003-111336|山佐株式会社|拒絶理由通知;拒絶査定,特願2001-181433|アルゼ株式会社,株式会社ユニバーサルエンターテインメント|審判請求証拠</t>
  </si>
  <si>
    <t>JP2001181433A,JP2004380281A,JP2004380282A,JP2004380283A,JP2004380284A</t>
  </si>
  <si>
    <t>A63F  5/04   514G,A63F  5/04   512F,A63F  5/04   514E</t>
  </si>
  <si>
    <t>特許第4165634号</t>
  </si>
  <si>
    <t>4D039</t>
  </si>
  <si>
    <t>2001.05.19</t>
  </si>
  <si>
    <t>飯田　恵美,林　秀光</t>
  </si>
  <si>
    <t>2002.11.26</t>
  </si>
  <si>
    <t>C02F   1/68    (2006.01)</t>
  </si>
  <si>
    <t>C02F  1/68   510B,C02F  1/68   520B,C02F  1/68   520N,C02F  1/68   520S,C02F  1/68   530F</t>
  </si>
  <si>
    <t>JP2002336877A,JP4165634B2</t>
  </si>
  <si>
    <t xml:space="preserve">受付 A821:手続補足書 (2005.06.07) ,受付 A523:手続補正書 (2005.06.08) ,受付 A621:出願審査請求書 (2005.06.08) ,発送 A01:特許査定 (2008.07.16) ,受付 A61:登録料納付 (2008.07.22) </t>
  </si>
  <si>
    <t>特開2000-176465|深井　利春,深井  利春|特許査定,特開平11-267635|株式会社　サンウェーブ|特許査定,特開平09-010756|薄井　啓|特許査定,登実第3027668号|草苅　良雄|特許査定,特開2002-066563|東京窯業株式会社|特許査定,特開平11-090456|阿部　拓磨,古城　幸男|特許査定,特開2002-301483|飯田　恵巳,林　秀光,直井　武|特許査定,特開2002-282871|飯田　恵巳|特許査定,特開2000-354696|有限会社情報科学研究所|特許査定,特開2000-192272|株式会社サンエンジニアリング|特許査定,特開平11-077048|宮内　崇生,峯岡　壽里|特許査定,特開2000-042572|株式会社アルソア本社|特許査定,特開平11-347540|株式会社アルソア央粧,株式会社アルソア本社|特許査定,特開平11-333447|株式会社アルソア央粧,株式会社アルソア本社|特許査定,特開平11-197656|株式会社アルソア央粧,株式会社アルソア本社|特許査定,登実第3059233号|有限会社エムツーアイ|特許査定,登実第3052820号|株式会社ウェルシィ|特許査定,特開平07-132284|深井　とし子,深井　利春|特許査定,特許第4165634号|飯田　恵巳,飯田  恵美,林  秀光,飯田　恵美,林　秀光|審判請求証拠,特開2002-336877|飯田　恵巳,飯田  恵美,林  秀光,飯田　恵美,林　秀光|審判請求証拠,JPN3009000280|審判請求証拠,JPN3009000281|審判請求証拠,JPN3009000282|審判請求証拠,JPN3009000283|審判請求証拠,JPN3009000284|審判請求証拠</t>
  </si>
  <si>
    <t>第１節　新規事項,特許・実用新案審査基準,新規事項の判断に関する事例７,特許・実用新案審査基準,新規事項の判断に関する事例９,特許・実用新案審査基準,上位概念・下位概念の発明,工業所有権用語辞典,平成１９年９月２６日判決理由の該当部分,平成１９年（ワ）第６５６５号　特許権侵害差止等請求事件</t>
  </si>
  <si>
    <t>特願2010-23207|株式会社志賀機能水研究所|拒絶理由通知,特願2009-236450|深井  利春,深井　利春|先行技術調査,特願2006-39977|株式会社アカネ|先行技術調査;特許査定,特願2010-159979|ミズ株式会社|拒絶理由通知;特許査定,特願2007-221491|有限会社  大倉電機,アサニージャパン株式会社,大倉電機　株式会社|先行技術調査,特願2005-350381|林  秀光,木村  喜代司,林　秀光,木村　喜代司|先行技術調査,特願2004-66267|奥村  則弘,奥村　則弘|拒絶理由通知;拒絶査定,特願2003-404131|林  秀光,大丸  智里,林　秀光,大丸　智里|拒絶理由通知;特許査定,特願2003-123565|岡田  憲巳,株式会社  エピア,株式会社　エピア|拒絶理由通知;特許査定,特願2003-32550|田中  好郎,林  秀光,池末  美光,田中　好郎,林　秀光,池末　美光|拒絶理由通知;拒絶査定,特願2002-340614|有限会社善玉倶楽部|拒絶理由通知;特許査定,特願2001-217262|奥村　則弘,奥村  則弘|拒絶理由通知;特許査定,特願2001-188888|飯田　恵巳,飯田  恵美,林  秀光,飯田　恵美,林　秀光|審判請求証拠</t>
  </si>
  <si>
    <t>JP2001188888A</t>
  </si>
  <si>
    <t>特開2002-78683</t>
  </si>
  <si>
    <t>特許第4017363号</t>
  </si>
  <si>
    <t>2G045,4C038,5B057</t>
  </si>
  <si>
    <t>2G045,4C017,4C029,4C038,5B057,4C117</t>
  </si>
  <si>
    <t>2001.06.25</t>
  </si>
  <si>
    <t>ＦＲ０００００８０９３(2000.06.23)</t>
  </si>
  <si>
    <t>2002.03.19</t>
  </si>
  <si>
    <t>A61B   5/00    (2006.01),A61B   5/107   (2006.01),A61B  10/00    (2006.01),G01N  33/50    (2006.01),G06T   1/00    (2006.01)</t>
  </si>
  <si>
    <t>G01N 33/50      Q,A61B  5/00      M,A61B 10/00      E,A61B  5/10   300Q,G06T  1/00   340A</t>
  </si>
  <si>
    <t>2G045AA40,2G045CB09,2G045FA15,2G045FA19,2G045GC30,2G045JA07,4C038VA04,4C038VB22,4C038VC02,4C038VC05,5B057AA07,5B057BA02,5B057BA11,5B057CA01,5B057CA08,5B057CA12,5B057CA16,5B057CB18,5B057CC03,5B057DA20,5B057DB06,5B057DB09,5B057DC30,4C117XA02,4C117XB13,4C117XD02,4C117XD05,4C117XD08,4C117XE03,4C117XE36,4C117XG02,4C117XG19,4C117XJ01,4C117XJ21,4C117XK18,4C117XM04</t>
  </si>
  <si>
    <t>EP1167950A1,FR2810737A1,FR2810737B1,JP4017363B2,JP2002078683A,US2002087085A1,US7127280B2</t>
  </si>
  <si>
    <t xml:space="preserve">受付 A523:手続補正書 (2007.05.16) ,受付 A523:手続補正書 (2007.05.16) ,受付 A523:手続補正書 (2007.07.04) ,発送 A01:特許査定 (2007.08.27) ,受付 A61:登録料納付 (2007.09.18) </t>
  </si>
  <si>
    <t>特公平06-095996|花王株式会社|拒絶理由通知;拒絶査定;特許査定;審判請求証拠,EPA 000475803|拒絶理由通知;拒絶査定;特許査定,特開平05-256795|株式会社日立製作所|拒絶理由通知;拒絶査定;特許査定,特公平02-011849|日本真空技術株式会社|拒絶理由通知;拒絶査定;特許査定,特許第2568653号|株式会社島津製作所|拒絶理由通知;拒絶査定;特許査定,特許第2757890号|共同印刷株式会社|拒絶理由通知;拒絶査定;特許査定,特開平07-075629|花王株式会社|審判請求証拠,特開平07-131721|コニカ株式会社,コニカミノルタホールディングス株式会社|審判請求証拠,特開平07-320688|岩崎電気株式会社|審判請求証拠,特開平08-308943|小林　啓介,板垣　美子,小林  啓介,小林  美子,小林　美子|審判請求証拠,特開平08-159956|新王子製紙株式会社,王子製紙株式会社|審判請求証拠,特開平05-306995|旭光学工業株式会社|審判請求証拠,JPN3008001058|審判請求証拠,JPN3008001059|審判請求証拠</t>
  </si>
  <si>
    <t>仏国特許発明第２８１０７３７号明細書,米国特許出願公報第２００２／０８７０８５号明細書</t>
  </si>
  <si>
    <t>特願2008-512934|アレヴァ  エヌペ,コミッサリア  タ  レネルジー  アトミーク,アレヴァ　エヌペ,コミッサリア　タ　レネルジー　アトミーク|先行技術調査,特願2004-163277|ポーラ化成工業株式会社|拒絶理由通知;補正却下;拒絶査定;審判審尋,特願2003-167040|株式会社コーセー|先行技術調査;特許査定,特願2003-8809|株式会社資生堂|先行技術調査;特許査定</t>
  </si>
  <si>
    <t>EP01401472A,FR0008093A,JP2001191761A,US88639501A</t>
  </si>
  <si>
    <t>EP01401472A,JP2001191761A,US88639501A</t>
  </si>
  <si>
    <t>EP1167950A1,JP4017363B2,JP2002078683A,US2002087085A1,US7127280B2</t>
  </si>
  <si>
    <t>A61B  5/00      M,A61B 10/00      E,G01N 33/50      Q,G06T  1/00   340A,A61B  5/10   300Q</t>
  </si>
  <si>
    <t>A61B  5/00      M,A61B  5/10   300Q,A61B 10/00      E,G01N 33/50      Q,G06T  1/00   340A</t>
  </si>
  <si>
    <t>特許第3527721号</t>
  </si>
  <si>
    <t>4C058,4J002</t>
  </si>
  <si>
    <t>1993.05.04</t>
  </si>
  <si>
    <t>アルコン　ラボラトリーズ　インコーポレイテッド</t>
  </si>
  <si>
    <t>ＵＳ９２８７９，４３５(1992.05.06)</t>
  </si>
  <si>
    <t>2002.06.25</t>
  </si>
  <si>
    <t>2004.02.27</t>
  </si>
  <si>
    <t>A61L   2/18    (2006.01),C08K   3/38    (2006.01),C08K   5/053   (2006.01),C08L  29/04    (2006.01),C08L  79/02    (2006.01),C08L 101/02    (2006.01),A61K  47/10    (2006.01),A61K  33/22    (2006.01)</t>
  </si>
  <si>
    <t xml:space="preserve">A61L  2/18       ,C08K  3/38       ,C08K  5/053      ,C08L 29/04       ,C08L 79/02       ,C08L101/02       ,A61K 47/10       ,A61K 33/22       </t>
  </si>
  <si>
    <t>4C058AA09,4C058BB07,4C058JJ06,4C058JJ07,4C058JJ26,4J002AA071,4J002BE022,4J002CM011,4J002DK006,4J002EC047,4J002EC057,4J002FD181,4J002FD206,4J002FD207,4J002GB00,4J002HA04,4C076AA12,4C076BB24,4C076CC31,4C076DD38,4C076FF34,4C076FF63,4C086AA01,4C086AA02,4C086HA05,4C086HA14,4C086MA02,4C086MA03,4C086MA05,4C086MA17,4C086MA58,4C086NA10,4C086ZA33,4C086ZB35,4C086ZC51,4C086ZC75</t>
  </si>
  <si>
    <t>AT300936T,AU674852B2,AU4233693A,CA2132826A1,CA2132826C,DE69333850D1,DE69333850T2,DE69333850T3,DK0639070T3,DK0639070T4,EP0639070A1,EP0639070B1,EP0639070B2,ES2246491T3,ES2246491T5,HK1011615A1,JP3337218B2,JPH07506377A,JP3527721B2,JP2002177369A,US5567550A,US5342620A,US5505953A,US5677041A,US5811466A,US5691089A,US5942374A,US6143799A,US6365636B1,US6503497B2,US2002098160A1,US6849253B2,US2003130207A1,US2005074504A1,WO9321903A1</t>
  </si>
  <si>
    <t xml:space="preserve">受付 A861:ファイル記録事項の閲覧（縦覧）請求書 (2009.12.17) ,受付 A861:ファイル記録事項の閲覧（縦覧）請求書 (2010.04.26) ,受付 A861:ファイル記録事項の閲覧（縦覧）請求書 (2010.06.10) ,受付 A851:ファイル記録事項記載書類の交付請求書 (2010.06.17) ,受付 A861:ファイル記録事項の閲覧（縦覧）請求書 (2011.07.14) </t>
  </si>
  <si>
    <t>特開平04-051015|トーメー産業株式会社,株式会社トーメー|拒絶理由通知;特許査定,WOA 091007192|シェリング・コーポレーション,シェリング・コ―ポレ―ション|拒絶理由通知;特許査定,特開昭59-098016|ユ－エスヴイ－・フア－マシユ－テイカル・コ－ポレ－シヨン|拒絶理由通知;特許査定,特公昭57-056448|フアイゾンス　リミテツド|拒絶理由通知;特許査定,WOA 091001718|エーザイ株式会社,参天製薬株式会社,エーザイ・アール・アンド・ディー・マネジメント株式会社|拒絶理由通知;特許査定;審判請求証拠,特許第3337218号|アルコン　ラボラトリーズ，インコーポレイテッド|拒絶理由通知;特許査定,特開平05-017355|ライオン株式会社|審判請求証拠,特開昭59-059619|サンスタ－株式会社|審判請求証拠,特表平07-506377|アルコン　ラボラトリーズ，インコーポレイテッド|審判請求証拠,特開平05-058895|富山化学工業株式会社|審判請求証拠,JPN3010000236|審判請求証拠,JPN3010000237|審判請求証拠,JPN3010000238|審判請求証拠,JPN3010000239|審判請求証拠,JPN3010000240|審判請求証拠,JPN3010000241|審判請求証拠,JPN3010000242|審判請求証拠,JPN3010000243|審判請求証拠</t>
  </si>
  <si>
    <t>米国特許出願０７／８７９４３５の明細書及び請求の範囲,平成６年１１月２日付け特許法第１８４条の５第１項の規定による書面,ＰＣＴ／ＵＳ９３／０４２２６事件（特願平５－５１９６０８）,ＡＮＴＩＭＩＣＲＯＢＩＡＬ　ＡＧＥＮＴＳ　ＡＮＤ　ＣＨＥＭＯＴＨＥＲＡＰＹ,化学大辞典８,第十二改正日本薬局方,化学大辞典８,医薬品添加物　－使用法と留意点－,最新薬剤学</t>
  </si>
  <si>
    <t>特願2011-154267|アルコン  リサーチ，  リミテッド,アルコン　リサーチ，　リミテッド|特許査定,特願2006-280077|株式会社日本点眼薬研究所|拒絶理由通知;拒絶査定,特願2007-534107|株式会社メニコン,メニコン　シンガポール　ピーティーイー．　リミテッド|特許査定,特願2009-529404|アルコン  リサーチ，  リミテッド,アルコン　リサーチ，　リミテッド|特許査定,特願2006-517670|参天製薬株式会社,第一製薬株式会社,第一三共株式会社|先行技術調査;特許査定,特願2002-540744|バイオ－コンセプト・ラボラトリーズ,エフエックスエス・ベンチャーズ・エルエルシー|特許査定</t>
  </si>
  <si>
    <t>AT93911061T,AU4233693A,CA2132826A,DE69333850A,DE69333850T,DK93911061T,EP93911061A,ES93911061T,HK98112850A,JP51960893A,JP2001297487A,US3705093A,US11883393A,US19842794A,US47927195A,US47928195A,US47938095A,US87102697A,US10945398A,US59731000A,US2799801A,US30229402A,US99650104A,US9304226W</t>
  </si>
  <si>
    <t>AT93911061T,AU4233693A,CA2132826A,DE69333850A,DE69333850T,DK93911061T,EP93911061A,ES93911061T,HK98112850A,JP51960893A,JP2001297487A,US9304226W</t>
  </si>
  <si>
    <t>AT300936T,AU674852B2,AU4233693A,CA2132826A1,CA2132826C,DE69333850D1,DE69333850T2,DE69333850T3,DK0639070T3,DK0639070T4,EP0639070A1,EP0639070B1,EP0639070B2,ES2246491T3,ES2246491T5,HK1011615A1,JP3337218B2,JPH07506377A,JP3527721B2,JP2002177369A,WO9321903A1</t>
  </si>
  <si>
    <t xml:space="preserve">A61L  2/18       ,C08K  3/38       ,C08K  5/053      ,C08L 29/04       ,C08L 79/02       ,C08L101/02       </t>
  </si>
  <si>
    <t xml:space="preserve">A61L  2/18       ,A61K 33/22       ,A61K 47/10       ,C08K  3/38       ,C08K  5/053      </t>
  </si>
  <si>
    <t xml:space="preserve">B44C  1/17      G,B44C  1/17      D,B29C 45/14       ,B29C 51/10       ,B29L  7:00       ,B29L  9:00       </t>
  </si>
  <si>
    <t>特許第3850710号</t>
  </si>
  <si>
    <t>4K029,4K030,5F004,5F031,5F045</t>
  </si>
  <si>
    <t>4K029,4K030,5F004,5F031,5F045,5F117,5F131</t>
  </si>
  <si>
    <t>2002.08.30</t>
  </si>
  <si>
    <t>2006.09.08</t>
  </si>
  <si>
    <t>H01L  21/3065  (2006.01),C23C  14/56    (2006.01),C23C  16/54    (2006.01),H01L  21/02    (2006.01),H01L  21/205   (2006.01),H01L  21/677   (2006.01),H01L  21/302   (2006.01)</t>
  </si>
  <si>
    <t>C23C 14/56      G,C23C 16/54       ,H01L 21/302     B,H01L 21/68      A,H01L 21/205      ,H01L 21/02      Z,H01L 21/302  101G</t>
  </si>
  <si>
    <t>4K029DA01,4K029FA09,4K029KA02,4K030CA12,4K030DA06,4K030GA02,4K030GA12,4K030KA08,4K030KA41,5F004AA15,5F004BB19,5F004BC05,5F004BC06,5F031CA02,5F031CA11,5F031FA01,5F031FA11,5F031FA13,5F031FA15,5F031MA04,5F031MA09,5F031PA04,5F031PA06,5F031PA10,5F031PA23,5F045DP01,5F045DQ17,5F045EB06,5F131AA02,5F131CA54,5F131CA32,5F131CA52,5F131BB04,5F131BA01,5F131BA17,5F131BA37,5F131HA13,5F131DA33,5F131DA36,5F131DB02,5F131DB76,5F131GA03,5F131GA42,5F131DA32,5F131DB72,5F131HA07,5F131DD03,5F131DD33,5F131DD74,5F131DD53,5F131HA44,5F131DD62,5F131DD94,5F131DD73,5F131DD22</t>
  </si>
  <si>
    <t xml:space="preserve">受付 A523:手続補正書 (2006.07.14) ,受付 A53:意見書 (2006.07.14) ,発送 A01:特許査定 (2006.08.22) ,受付 A61:登録料納付 (2006.08.30) ,受付 A861:ファイル記録事項の閲覧（縦覧）請求書 (2009.10.26) </t>
  </si>
  <si>
    <t>特開平09-181058|株式会社日立製作所|拒絶理由通知;特許査定,特開平06-112165|東京応化工業株式会社|拒絶理由通知;先行技術調査;特許査定,実用新案全文平04-082841|沖電気工業株式会社|拒絶理由通知;特許査定;審判請求証拠,特開平03-274746|ソニー株式会社|拒絶理由通知;特許査定;審判請求証拠,特開平07-086169|東京エレクトロン株式会社|拒絶理由通知;先行技術調査;特許査定,特開平09-017838|東京エレクトロン株式会社,東京エレクトロン九州株式会社|拒絶理由通知;先行技術調査;特許査定,特開平09-050948|国際電気株式会社,株式会社日立国際電気|拒絶理由通知;先行技術調査;特許査定,特開平05-226453|株式会社日立製作所|審判請求証拠,特開平05-074739|株式会社日立製作所|審判請求証拠</t>
  </si>
  <si>
    <t>特願2006-349479|東京エレクトロン株式会社|先行技術調査;特許査定,特願2003-312502|株式会社日立ハイテクノロジーズ|拒絶理由通知;特許査定</t>
  </si>
  <si>
    <t>C23C 14/56      G,C23C 16/54       ,H01L 21/02      Z,H01L 21/205      ,H01L 21/68      A,H01L 21/302     B</t>
  </si>
  <si>
    <t>H01L 21/302  101G,C23C 14/56      G,C23C 16/54       ,H01L 21/02      Z,H01L 21/205      ,H01L 21/68      A</t>
  </si>
  <si>
    <t>特許第4183940号</t>
  </si>
  <si>
    <t>4J002</t>
  </si>
  <si>
    <t>2001.12.10</t>
  </si>
  <si>
    <t>2003.06.24</t>
  </si>
  <si>
    <t>C08L  83/04    (2006.01),C08K  13/06    (2006.01),C08K   5/057   (2006.01),C08K   9/04    (2006.01),C08K   3/26    (2006.01),C08K   5/54    (2006.01)</t>
  </si>
  <si>
    <t xml:space="preserve">C08L 83/04       ,C08K  9/04       ,C08K  5/54       ,C08K 13/06       ,C08K  5/057      ,C08K  3/26       </t>
  </si>
  <si>
    <t>4J002CP06W,4J002CP06X,4J002DE237,4J002EX036,4J002FB247,4J002FD146,4J002GJ00,4J002GJ01,4J002GJ02</t>
  </si>
  <si>
    <t>JP4183940B2,JP2003176411A</t>
  </si>
  <si>
    <t>小野　和久,大場　敏男</t>
  </si>
  <si>
    <t xml:space="preserve">受付 A51:手続補正書（方式） (2008.05.22) ,受付 A821:手続補足書 (2008.05.23) ,発送 A01:特許査定 (2008.09.02) ,受付 A61:登録料納付 (2008.09.03) ,受付 A851:ファイル記録事項記載書類の交付請求書 (2009.01.19) </t>
  </si>
  <si>
    <t>特開平11-106215|丸尾カルシウム株式会社|拒絶理由通知;拒絶査定;特許査定;審判請求証拠,特開平07-179760|ダウ・コ－ニング・コ－ポレ－ション|先行技術調査,特開平11-246780|丸尾カルシウム株式会社|先行技術調査,特開平03-056581|丸尾カルシウム株式会社|先行技術調査,特開2002-256106|丸尾カルシウム株式会社|先行技術調査,特開2003-128924|ジーイー東芝シリコーン株式会社,モメンティブ・パフォーマンス・マテリアルズ・ジャパン合同会社|先行技術調査,特開2003-119385|ジーイー東芝シリコーン株式会社,モメンティブ・パフォーマンス・マテリアルズ・ジャパン合同会社|先行技術調査,JPN3009000705|審判請求証拠,JPN3009000706|審判請求証拠,特開平07-070551|ダウ・コ－ニング・コ－ポレ－ション|審判請求証拠,特開2001-152020|東レ・ダウコーニング・シリコーン株式会社,東レ・ダウコーニング株式会社|審判請求証拠,特開平02-038309|丸尾カルシウム株式会社|審判請求証拠,特開平08-225738|積水化学工業株式会社|審判請求証拠,特開平11-293130|横浜ゴム株式会社|審判請求証拠</t>
  </si>
  <si>
    <t>丸尾カルシウム（株）の商品カタログ,ＰＲＯＤＵＣＴ　ＧＵＩＤＥ　ＭＡＲＵＯ　ＣＡＬＣＩＵＭ,シリコーンハンドブック</t>
  </si>
  <si>
    <t>特願2010-69694|横浜ゴム株式会社|先行技術調査,特願2008-209672|信越化学工業株式会社|拒絶理由通知;拒絶査定,特願2006-350265|モメンティブ・パフォーマンス・マテリアルズ・ジャパン合同会社|先行技術調査;特許査定,特願2008-300705|信越化学工業株式会社|先行技術調査;特許査定,特願2004-378885|ジーイー東芝シリコーン株式会社,モメンティブ・パフォーマンス・マテリアルズ・ジャパン合同会社|拒絶理由通知;先行技術調査;特許査定,特願2003-66196|ジーイー東芝シリコーン株式会社,モメンティブ・パフォーマンス・マテリアルズ・ジャパン合同会社|特許査定,特願2001-328902|ジーイー東芝シリコーン株式会社,モメンティブ・パフォーマンス・マテリアルズ・ジャパン合同会社|先行技術調査;特許査定,特願2001-318464|ジーイー東芝シリコーン株式会社,モメンティブ・パフォーマンス・マテリアルズ・ジャパン合同会社|先行技術調査</t>
  </si>
  <si>
    <t>JP2001376289A</t>
  </si>
  <si>
    <t xml:space="preserve">C08L 83/04       ,C08K  9/04       ,C08K  5/54       </t>
  </si>
  <si>
    <t xml:space="preserve">C08L 83/04       ,C08K 13/06       ,C08K  5/057      ,C08K  9/04       ,C08K  3/26       </t>
  </si>
  <si>
    <t>特許第3538416号</t>
  </si>
  <si>
    <t>5F004,5F031</t>
  </si>
  <si>
    <t>2004.03.26</t>
  </si>
  <si>
    <t>H01L  21/302   (2006.01),H01L  21/677   (2006.01),H01L  21/02    (2006.01)</t>
  </si>
  <si>
    <t>H01L 21/302     A,H01L 21/68      A,H01L 21/02      Z</t>
  </si>
  <si>
    <t>5F004AA16,5F004BC06,5F004CA09,5F031CA02,5F031CA11,5F031FA01,5F031FA11,5F031FA12,5F031FA15,5F031MA04,5F031NA05,5F031NA07,5F031PA04,5F131AA02,5F131CA54,5F131CA52,5F131HA13,5F131BB04,5F131BA03,5F131BA04,5F131BA01,5F131BA37,5F131BA17,5F131GA03,5F131GA42,5F131DA32,5F131DA36,5F131DA42,5F131DB02,5F131DB72,5F131HA07,5F131DA33,5F131DB54,5F131DB76,5F131HA44,5F131DD03,5F131DD44,5F131DD94,5F131DD73,5F131DD22,5F131DD74</t>
  </si>
  <si>
    <t xml:space="preserve">受付 A523:手続補正書 (2004.02.13) ,受付 A53:意見書 (2004.02.13) ,発送 A01:特許査定 (2004.03.09) ,受付 A61:登録料納付 (2004.03.19) ,受付 A861:ファイル記録事項の閲覧（縦覧）請求書 (2009.07.21) </t>
  </si>
  <si>
    <t>特開平09-050948|国際電気株式会社,株式会社日立国際電気|拒絶理由通知;特許査定;審判請求証拠,特開平03-274746|ソニー株式会社|拒絶理由通知;特許査定,特開平09-017838|東京エレクトロン株式会社,東京エレクトロン九州株式会社|拒絶理由通知;特許査定,特開平05-055148|東芝機械株式会社,株式会社ニューフレアテクノロジー|審判請求証拠</t>
  </si>
  <si>
    <t>特願2004-153482|株式会社日立製作所,株式会社日立ハイテクノロジーズ|拒絶理由通知;特許査定</t>
  </si>
  <si>
    <t>H01L 21/02      Z,H01L 21/68      A,H01L 21/302     A</t>
  </si>
  <si>
    <t>特許第4074457号</t>
  </si>
  <si>
    <t>4C066,4C076,4C086</t>
  </si>
  <si>
    <t>4C066,4C076,4C086,4C201,4C206</t>
  </si>
  <si>
    <t>2001.12.20</t>
  </si>
  <si>
    <t>田辺三菱製薬株式会社,ニプロ株式会社</t>
  </si>
  <si>
    <t>2003.07.03</t>
  </si>
  <si>
    <t>2008.02.01</t>
  </si>
  <si>
    <t>A61K  31/727   (2006.01),A61K   9/08    (2006.01),A61K  47/02    (2006.01),A61K  47/12    (2006.01),A61M   5/14    (2006.01),A61P   7/02    (2006.01),A61K  47/04    (2006.01),A61M   5/28    (2006.01)</t>
  </si>
  <si>
    <t>A61M  5/28       ,A61K  9/08       ,A61K 47/02       ,A61K 47/04       ,A61K 47/12       ,A61K 31/727      ,A61P  7/02       ,A61M  5/14      Z</t>
  </si>
  <si>
    <t>4C066AA07,4C066BB01,4C066CC01,4C066DD07,4C066EE14,4C066GG13,4C076AA12,4C076BB11,4C076CC14,4C076DD22D,4C076DD23,4C076DD30,4C076DD43D,4C076DD50,4C076FF14,4C076FF36,4C076GG43,4C086AA01,4C086AA02,4C086EA27,4C086MA02,4C086MA05,4C086MA17,4C086MA66,4C086NA03,4C086NA10,4C086ZA54</t>
  </si>
  <si>
    <t>JP4074457B2,JP2003183154A,JP2007084579A</t>
  </si>
  <si>
    <t>棟近　公司,小平　英人,松田　宗智,中川　祥子,八木　秀樹,荒俣　章文</t>
  </si>
  <si>
    <t xml:space="preserve">受付 A861:ファイル記録事項の閲覧（縦覧）請求書 (2009.03.05) ,受付 A851:ファイル記録事項記載書類の交付請求書 (2009.03.25) ,受付 A851:ファイル記録事項記載書類の交付請求書 (2009.10.30) ,受付 A861:ファイル記録事項の閲覧（縦覧）請求書 (2010.03.26) ,受付 A861:ファイル記録事項の閲覧（縦覧）請求書 (2010.04.07) </t>
  </si>
  <si>
    <t>特表2002-511318|ベクトン・ディキンソン・アンド・カンパニー,ＢＥＣＴＯＮ，  ＤＩＣＫＩＮＳＯＮ  ＡＮＤ  ＣＯＭＰＡＮＹ|拒絶理由通知;特許査定,JPN4007008105|拒絶理由通知,JPNX007044129|拒絶理由通知,USA 003030272|拒絶理由通知;特許査定;審判請求証拠,特開平02-068039|日本光電工業株式会社|拒絶理由通知;特許査定,JPN6007016899|特許査定,特表平02-503199|バクスター、インターナショナル、インコーポレイテッド|審判請求証拠,特開平05-222078|第一製薬株式会社,三井東圧化学株式会社,三井化学株式会社,株式会社プライムポリマー,第一三共株式会社|審判請求証拠,特開平10-130440|株式会社トクヤマ,出光石油化学株式会社|審判請求証拠,JPN3009000243|審判請求証拠,JPN3009000244|審判請求証拠,JPN3009000245|審判請求証拠,JPN3009000247|審判請求証拠,JPN3009000248|審判請求証拠,JPN3009000249|審判請求証拠,JPN3009000250|審判請求証拠,JPN3009000251|審判請求証拠,JPN3009000271|審判請求証拠,JPN3009000272|審判請求証拠,JPN3009000273|審判請求証拠,JPN3009000274|審判請求証拠,JPN3009000275|審判請求証拠,JPN3009000276|審判請求証拠,JPN3009000277|審判請求証拠,JPN3009000278|審判請求証拠,JPN3009000279|審判請求証拠,JPN3009000337|審判請求証拠,JPN3009000338|審判請求証拠,JPN3009000339|審判請求証拠,JPN3009000340|審判請求証拠,JPN3009000341|審判請求証拠,JPN3009000342|審判請求証拠,JPN3009000343|審判請求証拠,JPN3009000344|審判請求証拠,JPN3009000345|審判請求証拠</t>
  </si>
  <si>
    <t>第十四改正　日本薬局方解説書,第十四改正　日本薬局方解説書,第十四改正　日本薬局方解説書,ＨＥＰＡＲＩＮ　ＬＯＣＫ　ＦＬＵＳＨ　ＳＯＬＵＴＩＯＮ，　ＵＳＰ　及び訳文,申請番号Ｋ０１１９６７に関する市販前通知データベース,５１０Ｋ　ＰＲＥＭＡＲＫＥＴ　ＮＯＴＩＦＩＣＡＴＩＯＮ　ＤＡＴＡＢＡＳＥ,申請番号Ｋ００３２４５に関する有害事象報告,ＡＤＶＥＲＳＥ　ＥＶＥＮＴ　ＲＥＰＯＲＴ,ヘパリンナトリウム注Ｎ「味の素」の添付書類,日本薬局方　ヘパリンナトリウム注射液,米国特許第３０３０２７２号明細書の部分翻訳文,日本薬局方に準拠した滅菌法及び微生物殺滅法,ＥＸＴＲＡＣＴＡＢＬＥ　ＳＵＢＳＴＡＮＣＥ　ＦＲＯＭ　ＰＬＡＳＴＩＣ　ＭＡＴＥＲＩＡＬＳ　ＵＳＥＤ　ＩＮ　ＳＯＬＵＴＩＯＮ　ＣＯＮＴＡＣＴ　ＡＰＰＬＩＣＡＴＩＯＮＳ：ＡＮ　ＵＰＤＡＴＡＤ　ＲＥＶＩＥＷ,ＰＤＡ　ＪＯＵＲＮＡＬ　ＯＦ　ＰＨＡＲＭＡＣＥＵＴＩＣＡＬ　ＳＣＩＥＮＣＥ　ＡＮＤ　ＴＥＣＨＮＯＬＯＧＹ,ＨＥＰＡＲＩＮ　ＳＯＤＩＵＭ　１０００　ＩＵ／ＭＬ　ＡＭＰＯＵＬＥ，ＳＯＬＵＴＩＯＮ　ＦＯＲ　ＩＮＦＵＳＩＯＮ（ＬＥＯ　ＬＡＢＯＲＡＴＯＲＩＥＳ）,ＨＥＰＡＲＩＮ　ＬＯＣＫ　ＦＬＵＳＨ　ＳＯＬＵＴＩＯＮ，　ＵＳＰおよびその部分訳文,申請番号Ｋ０１１９６７に関する市販前通知データベース,Ｋ５１０（Ｋ）ＰＲＥＭＡＲＫＥＴ　ＮＯＴＩＦＩＣＡＴＩＯＮ　ＤＡＴＡＢＡＳＥ,申請番号Ｋ００３２４５に関する有害事象報告,ＡＤＶＥＲＳＥ　ＥＶＥＮＴ　ＲＥＰＯＲＴ,ヘパリンナトリウム注射液,第十四改正　日本薬局方解説書,ヘパリンナトリウム注Ｎ「味の素」の添付文書,日本薬局方　ヘパリンナトリウム注射液,米国特許第３０３０２７２号明細書の部分翻訳文,日本薬局方に準拠した滅菌法及び微生物殺滅法,ＥＸＴＲＡＣＴＡＢＬＥ　ＳＵＢＳＴＡＮＣＥＳ　ＦＲＯＭ　ＰＬＡＳＴＩＣ　ＭＡＴＥＲＩＡＬＳ　ＵＳＥＤ　ＩＮ　ＳＯＬＵＴＩＯＮ　ＣＯＮＴＡＣＴ　ＡＰＰＬＩＣＡＴＩＯＮＳ,ＰＤＡ　ＪＯＵＲＮＡＬ　ＯＦ　ＰＨＡＲＭＡＣＥＵＴＩＣＡＬ　ＳＣＩＥＮＣＥ　ＡＮＤ　ＴＥＣＨＮＯＬＯＧＹ,ＡＢＰＩ　ＣＯＭＰＥＮＤＩＵＭ　ＯＦ　ＤＡＴＡ　ＳＨＥＥＴＳ　ＡＮＤ　ＳＵＭＭＡＲＩＥＳ　ＯＦ　ＰＲＯＤＵＣＴ　ＣＨＡＲＡＣＴＥＲＩＳＴＣＳ　１９９６－９７,ＨＥＰＡＲＩＮ　ＬＯＣＫ　ＦＬＵＳＨ　ＳＯＬＵＴＩＯＮ，　ＵＳＰ,申請番号Ｋ０１１９６７に関する市販前通知,５１０（Ｋ）ＰＲＥＭＡＲＫＥＴ　ＮＯＴＩＦＩＣＡＴＩＯＮ　ＤＡＴＡＢＡＳＥ,申請番号Ｋ００３２４５に関する有害事象報告,ＡＤＶＥＲＳＥ　ＥＶＥＮＴ　ＲＥＰＯＲＴ,ヘパリンナトリウム注射液,第十四改正　日本薬局方解説書,日本薬局方　ヘパリンナトリウム注射液　ヘパリンナトリウム注Ｎ「味の素」の添付書類,日本薬局方に準じた滅菌法及び微生物殺滅法,ＥＸＴＲＡＣＴＡＢＬＥ　ＳＵＢＳＴＡＮＣＥ　ＦＲＯＭ　ＰＬＡＳＴＩＣ　ＭＡＴＥＲＩＡＬＳ　ＵＳＥＤ　ＩＮ　ＳＯＬＵＴＩＯＮ　ＣＯＮＴＡＣＴ　ＡＰＰＬＩＣＡＴＩＯＮＳ,ＰＤＡ　ＪＯＵＲＮＡＬ　ＯＦ　ＰＨＡＲＭＡＣＥＵＴＩＣＡＬ　ＳＩＥＮＣＥ　ＡＮＤ　ＴＥＣＨＮＯＬＯＧＹ,ＡＢＰＩ　ＣＯＭＰＥＮＩＵＭ　ＯＦ　ＤＡＴＡ　ＳＨＥＥＴＳ　ＡＮＤ　ＳＵＭＭＡＲＩＥＳ　ＯＦ　ＰＲＯＤＵＣＴ　ＣＨＡＲＡＣＴＥＲＩＳＴＩＣＳ　１９９６－９７,平成２０年１２月４日付け提出の訂正審判請求書,訂正２００８－３９０１２９号事件</t>
  </si>
  <si>
    <t>特願2004-367360|ニプロ株式会社|拒絶理由通知;拒絶査定;特許査定,特願2005-91170|テルモ株式会社|拒絶理由通知;拒絶査定,特願2005-140370|三菱ウェルファーマ株式会社,ニプロ株式会社,田辺三菱製薬株式会社|拒絶理由通知;拒絶査定</t>
  </si>
  <si>
    <t>JP2001388458A,JP2006356292A</t>
  </si>
  <si>
    <t xml:space="preserve">A61K  9/08       ,A61K 31/727      ,A61K 47/02       ,A61K 47/04       ,A61K 47/12       ,A61M  5/28       ,A61P  7/02       </t>
  </si>
  <si>
    <t xml:space="preserve">A61K 31/727      ,A61K  9/08       ,A61K 47/02       ,A61K 47/12       ,A61M  5/14      Z,A61P  7/02       </t>
  </si>
  <si>
    <t>特表2003-507270,WO01/012759</t>
  </si>
  <si>
    <t>特許第4261103号</t>
  </si>
  <si>
    <t>PCT/US00/022190</t>
  </si>
  <si>
    <t>2000.08.14</t>
  </si>
  <si>
    <t>イーコラブ　インコーポレイティド</t>
  </si>
  <si>
    <t>US,US,US,US,US,US</t>
  </si>
  <si>
    <t>ＵＳ９９６０／１４９，０９５(1999.08.16),ＵＳ９９６０／１４９，０４８(1999.08.16),ＵＳ９９０９／４４１，８８１(1999.11.17),ＵＳ０００９／５９５，８３５(2000.06.16),ＵＳ０００９／５９６，５９９(2000.06.16),ＵＳ０００９／５９６，６９７(2000.06.16)</t>
  </si>
  <si>
    <t>1999.08.16,1999.08.16,1999.11.17,2000.06.16,2000.06.16,2000.06.16</t>
  </si>
  <si>
    <t>2001.02.22</t>
  </si>
  <si>
    <t>2009.02.20</t>
  </si>
  <si>
    <t>B65D  65/40    (2006.01),B65D  25/34    (2006.01),C08L  91/00    (2006.01),C08L 101/00    (2006.01),C10M 101/02    (2006.01),C10M 101/04    (2006.01),C10M 105/14    (2006.01),C10M 105/40    (2006.01),C10M 105/58    (2006.01),C10M 105/74    (2006.01),C10M 107/34    (2006.01),C10M 107/50    (2006.01),C10M 155/02    (2006.01),C10M 173/02    (2006.01),B65G  15/30    (2006.01),C10N  20/00    (2006.01),C10N  40/00    (2006.01)</t>
  </si>
  <si>
    <t xml:space="preserve">B65D 25/34      Z,B65D 65/40      D,B65G 15/30      Z,C10M101/02       ,C10M101/04       ,C10M105/14       ,C10M105/40       ,C10M105/58       ,C10M105/74       ,C10M107/34       ,C10M107/50       ,C10M155/02       ,C10M173/02       ,C10N 20:00      Z,C10N 40:00      Z,C08L 91/00       ,C08L101/00       </t>
  </si>
  <si>
    <t>3E062AA09,3E062AB02,3E062AC02,3E062AC03,3E062AC05,3E062AC06,3E062AC07,3E062BA20,3E062BB01,3E062BB10,3E062CA01,3E062JB23,3E062JC06,3E062JD06,3E086AD04,3E086BA04,3E086BA15,3E086BA25,3E086BB74,3E086CA11,3E086DA06,3F024AA03,3F024AA11,3F024AA13,3F024AA14,4H104BB04A,4H104BB34A,4H104BB42A,4H104BH03A,4H104CJ02C,4H104CJ03C,4H104CJ05A,4H104CJ06A,4H104DA02A,4H104DA06A,4H104EA17A,4H104EB02,4H104QA02,4J002AE052,4J002CF001,4J002CF061,4J002FD202,4J002GG01</t>
  </si>
  <si>
    <t>AT367425T,AT288387T,AT535458T,AT411227T,AU6769500A,AU763456B2,AU2003204073B2,AU2004237804A1,AU2004237804B2,CA2381733A1,CA2381733C,DE60017952D1,DE60017952T2,DE60035600D1,DE60035600T2,DE60324046D1,DK1308393T3,DK1350836T3,DK1334914T3,EP1214387A2,EP1214387B1,EP1308393A1,EP1308393B1,EP1308394B1,EP1308394A2,EP1350836A1,EP1350836B1,EP1334914A1,EP1334914B1,ES2237734T3,ES2378848T3,ES2388061T3,JP2003507270A,JP0004261103B,US6288012B1,US6427826B1,US6495494B1,US6207622B1,US6806240B1,US2002025912A1,US6673753B2,US2003134752A1,US6780823B2,US2003073589A1,US6743758B2,US2004058829A1,US7384895B2,US7364033B2,US2005277556A1,US2004097382A1,US7371711B2,US2004102337A1,US7371712B2,US2009017243A1,US7600631B2,US2008210522A1,US8056703B2,US2009321222A1,US2012024665A1,US8469180B2,WO0112759A2</t>
  </si>
  <si>
    <t>ヘイ，キムベアリー　エル．ピー．,ハート，ジョイ　ジー．,ミンユ，リー,ロッケスモー，キース　ダーレル,ウェイ，グアン－ジョン　ジェイスン,ベッセ，マイケル　イー．</t>
  </si>
  <si>
    <t xml:space="preserve">受付 A53:意見書 (2008.12.02) ,発送 A01:特許査定 (2009.01.06) ,受付 A61:登録料納付 (2009.02.05) ,受付 A861:ファイル記録事項の閲覧（縦覧）請求書 (2009.07.21) ,受付 A861:ファイル記録事項の閲覧（縦覧）請求書 (2010.02.04) </t>
  </si>
  <si>
    <t>特開平10-129642|岸本　昭,東洋製罐株式会社|先行技術調査;特許査定,特表平06-504961|ウェルスター　ホールディング　ベー．ファウ．|先行技術調査;特許査定,特開平08-057294|日本サーファクタント工業株式会社,日光ケミカルズ株式会社|先行技術調査;特許査定,特開昭57-044656|ゼネラル・エレクトリツク・カンパニイ,ゼネラル　エレクトリツク　カンパニイ|先行技術調査;特許査定,特表平06-503116|エコラブ・インコーポレイテッド|先行技術調査;特許査定;審判請求証拠,特公昭49-017993|田辺製薬株式会社,竹本油脂株式会社|審判請求証拠,特開平01-096294|田辺製薬株式会社,竹本油脂株式会社|審判請求証拠,特表平10-504846|エコラブ・インコーポレイテッド|審判請求証拠,特開平10-310646|ライオン株式会社|審判請求証拠,特開平05-032789|ライオン株式会社|審判請求証拠,特開平06-049210|東レ・ダウコーニング・シリコーン株式会社,東レ・ダウコーニング株式会社|審判請求証拠,特公平06-092540|東レ・ダウコーニング・シリコーン株式会社,東レ・ダウコ―ニング・シリコ―ン株式会社|審判請求証拠,JPN3009000500|審判請求証拠,JPN3009000501|審判請求証拠,JPN3009000502|審判請求証拠,JPN3009000503|審判請求証拠,JPN3009000504|審判請求証拠,JPN3009000505|審判請求証拠,JPN3009000506|審判請求証拠,JPN3009000507|審判請求証拠,JPN3009000508|審判請求証拠</t>
  </si>
  <si>
    <t>信越シリコーン「消泡剤」（製品パンフレット）,ＭＡＺＵ（Ｒ）　ＤＦ２１０　Ｓ　ＤＥＦＯＡＭＥＲ　の製品安全データシート,Ｄｉｖｅｒｓｅｙ社製「ＤＩＣＯＬＵＢＥ　ＴＰ」の製品カタログ,Ｄｉｖｅｒｓｅｙ社製「ＤＩＣＯＬＵＢＥ　ＴＰ」の製品安全シート,ＣｈｅｍｌＤｐｌｕｓ　ｌｉｔｅ　　　ＲＮ：６７７６２－８７－２,米国国立衛生研究所　ホームページ,ＣｈｅｍｌＤｐｌｕｓ　Ｌｉｔｅ　　ＲＮ：６３１４８－６１－９,米国国立衛生研究所　ホームページ,日本ユニカー株式会社製「ＮＵＣシリコーン消泡剤」（製品パンフレット）,シリコーンニューズ,大三工業株式会社製「食品工業用コンベアー用水溶性潤滑剤」（製品パンフレット）</t>
  </si>
  <si>
    <t>特願2009-541539|ジョンソンディバーシー・インコーポレーテッド,ディバーシー・インコーポレーテッド|拒絶理由通知,特願2009-527952|イーコラブ  インコーポレイティド,イーコラブ　インコーポレイティド|先行技術調査,特願2008-100220|麒麟麦酒株式会社|拒絶理由通知;特許査定,特願2007-249093|大三工業株式会社,ディバーシー株式会社|拒絶理由通知;拒絶査定,特願2008-554284|イーコラブ  インコーポレイティド,イーコラブ　インコーポレイティド|拒絶理由通知;拒絶査定,特願2008-532210|イーコラブ  インコーポレイティド,イーコラブ　インコーポレイティド|拒絶理由通知;拒絶査定,特願2008-540003|イーコラブ  インコーポレイティド,イーコラブ　インコーポレイティド|拒絶理由通知;拒絶査定,特願2001-522372|ヘンケル－エコラープ・ゲゼルシャフト・ミット・ベシュレンクテル・ハフツング・ウント・コンパニー・オッフェネ・ハンデルスゲゼルシャフト|拒絶理由通知;拒絶査定,特願2001-522371|ヘンケル－エコラープ・ゲゼルシャフト・ミット・ベシュレンクテル・ハフツング・ウント・コンパニー・オッフェネ・ハンデルスゲゼルシャフト|拒絶理由通知;拒絶査定,特願2001-522369|ヘンケル－エコラープ・ゲゼルシャフト・ミット・ベシュレンクテル・ハフツング・ウント・コンパニー・オッフェネ・ハンデルスゲゼルシャフト|拒絶理由通知;拒絶査定,特願2005-372281|大新化工株式会社|先行技術調査</t>
  </si>
  <si>
    <t>AT00955496T,AT03075253T,AT03075254T,AT03076178T,AU6769500A,AU2003204073A,AU2004237804A,CA2381733A,DE60017952A,DE60017952T,DE60035600A,DE60035600T,DE60324046A,DK03075253T,DK03076177T,DK03076178T,EP00955496A,EP03075253A,EP03075254A,EP03076177A,EP03076178A,ES03075253T,ES03075254T,ES03076177T,JP2001517646A,US44188199A,US59583500A,US59659900A,US59669700A,US4945202A,US84036501A,US19023502A,US28755902A,US61447403A,US63961303A,US71557503A,US71569203A,US98159107A,US10865708A,US55356309A,US201113270619A,US0022190W</t>
  </si>
  <si>
    <t>AT00955496T,AT03075253T,AT03075254T,AT03076178T,AU6769500A,CA2381733A,DE60017952A,DE60017952T,DE60035600A,DE60035600T,DE60324046A,DK03075253T,DK03076177T,DK03076178T,EP00955496A,EP03075253A,EP03075254A,EP03076177A,EP03076178A,ES03075253T,ES03075254T,ES03076177T,JP2001517646A,US4945202A,US0022190W</t>
  </si>
  <si>
    <t>AT367425T,AT288387T,AT535458T,AT411227T,AU6769500A,AU763456B2,CA2381733A1,CA2381733C,DE60017952D1,DE60017952T2,DE60035600D1,DE60035600T2,DE60324046D1,DK1308393T3,DK1350836T3,DK1334914T3,EP1214387A2,EP1214387B1,EP1308393A1,EP1308393B1,EP1308394B1,EP1308394A2,EP1350836A1,EP1350836B1,EP1334914A1,EP1334914B1,ES2237734T3,ES2378848T3,ES2388061T3,JP2003507270A,JP0004261103B,US6806240B1,WO0112759A2</t>
  </si>
  <si>
    <t>AT00955496T,AT03075253T,AT03075254T,AT03076178T,AU6769500A,CA2381733A,DE60017952A,DE60017952T,DE60035600A,DE60035600T,DE60324046A,DK03075253T,DK03076177T,DK03076178T,EP00955496A,EP03075253A,EP03075254A,EP03076177A,EP03076178A,ES03075253T,ES03075254T,ES03076177T,JP2001517646A,US84036501A,US61447403A,US98159107A,US0022190W</t>
  </si>
  <si>
    <t>AT367425T,AT288387T,AT535458T,AT411227T,AU6769500A,AU763456B2,CA2381733A1,CA2381733C,DE60017952D1,DE60017952T2,DE60035600D1,DE60035600T2,DE60324046D1,DK1308393T3,DK1350836T3,DK1334914T3,EP1214387A2,EP1214387B1,EP1308393A1,EP1308393B1,EP1308394B1,EP1308394A2,EP1350836A1,EP1350836B1,EP1334914A1,EP1334914B1,ES2237734T3,ES2378848T3,ES2388061T3,JP2003507270A,JP0004261103B,US2002025912A1,US6673753B2,US2004058829A1,US7384895B2,US2009017243A1,WO0112759A2</t>
  </si>
  <si>
    <t>B65D 65/40      D,B65D 25/34      Z,C08L 91/00       ,C08L101/00       ,C10M101/02       ,C10M101/04       ,C10M105/14       ,C10M105/40       ,C10M105/58       ,C10M105/74       ,C10M107/34       ,C10M107/50       ,C10M155/02       ,C10M173/02       ,B65G 15/30      Z,C10N 20:00      Z,C10N 40:00      Z</t>
  </si>
  <si>
    <t>特許第3770833号</t>
  </si>
  <si>
    <t>PCT/JP00/008752</t>
  </si>
  <si>
    <t>2000.12.11</t>
  </si>
  <si>
    <t>山中産業株式会社,ユニチカファイバー株式会社</t>
  </si>
  <si>
    <t>山中産業株式会社,ユニチカトレーディング株式会社</t>
  </si>
  <si>
    <t>ＪＰ００００５７８４(2000.01.06)</t>
  </si>
  <si>
    <t>2000.01.06</t>
  </si>
  <si>
    <t>2001.07.12</t>
  </si>
  <si>
    <t>B65D  77/00    (2006.01),B65D  65/46    (2006.01),B65D  81/28    (2006.01),D03D  15/00    (2006.01),C08L 101/16    (2006.01)</t>
  </si>
  <si>
    <t xml:space="preserve">B65D 77/00   BRQF,B65D 77/00   BSF ,B65D 81/28      C,B65D 65/46       ,D03D 15/00   ZBPA,C08L101/16       </t>
  </si>
  <si>
    <t>3E067AA11,3E067AB24,3E067BA12A,3E067BB05A,3E067BB14A,3E067CA30,3E067EA06,3E067EE16,3E067EE48,3E067FA01,3E067FB17,3E067FC01,3E067GB03,3E067GC10,3E067GD10,3E086AB01,3E086AD01,3E086BA02,3E086BA18,3E086BB44,3E086BB90,3E086CA01,4L048AA20,4L048AB07,4L048AC00,4L048BA01,4L048BA02,4L048CA00,4L048DA40,4J200AA06,4J200BA05,4J200BA14,4J200CA01,4J200CA07,4J200DA17,4J200DA24,4J200EA04</t>
  </si>
  <si>
    <t>AU1736101A,AU767321B2,CA2396280A1,CA2396280C,CN1413161A,CN1137841C,DE60042893D1,EP1260453A1,EP1260453B1,HK1051351A1,JP3770833B2,US2003099791A1,US6742660B2,WO0149584A1</t>
  </si>
  <si>
    <t>鈴木　嘉一,梶原　幸治,倉田　修平</t>
  </si>
  <si>
    <t xml:space="preserve">受付 A851:ファイル記録事項記載書類の交付請求書 (2007.06.20) ,受付 A851:ファイル記録事項記載書類の交付請求書 (2009.03.12) ,受付 A712:出願人名義変更届（一般承継） (2009.11.02) ,発送 A102:却下理由通知書（中間書類） (2009.12.08) ,発送 A072:手続却下の処分（却下理由） (2010.03.16) </t>
  </si>
  <si>
    <t>特開平11-042164|ハウス食品株式会社,日本板紙株式会社,シナネン株式会社,日本大昭和板紙株式会社|特許査定,特開平04-334448|株式会社島津製作所,トヨタ自動車株式会社|特許査定,USA 005498650|特許査定,特表2001-524873|バイエル・アクチエンゲゼルシヤフト,パピールフアブリク・シエラー・ウント・ヘシユ・ゲゼルシヤフト・ミツト・ベシユレンクテル・ハフツング・ウント・コンパニー・コマンジツトゲゼルシヤフト|特許査定,特開平07-310236|鐘紡株式会社,株式会社島津製作所,カネボウ株式会社,トヨタ自動車株式会社,東レ株式会社|審判請求証拠,特開平09-308578|帝人株式会社,山中産業株式会社|審判請求証拠,特開平11-076065|山中産業株式会社|審判請求証拠,特開平07-054238|東レ株式会社|審判請求証拠,JPN3008001129|審判請求証拠,JPN3008001130|審判請求証拠,JPN3008001131|審判請求証拠,JPN3008001132|審判請求証拠</t>
  </si>
  <si>
    <t>日本繊維機械学会（第５回）春季セミナー講演要旨集,被服学事典,ＪＩＳ工業用語大辞典,マグローヒル科学技術用語大辞典</t>
  </si>
  <si>
    <t>特願2008-139258|帝人株式会社,帝人ファイバー株式会社|拒絶理由通知;拒絶査定,特願2006-508315|ピュラック  バイオケム  ビー．  ブイ．,ピュラック　バイオケム　ビー．　ブイ．|拒絶理由通知;特許査定,特願2003-401136|東レ株式会社|拒絶理由通知;拒絶査定,特願2009-108917|山中産業株式会社,ユニチカファイバー株式会社,ユニチカトレーディング株式会社|拒絶理由通知;特許査定,特願2001-312726|ユニチカファイバー株式会社|拒絶理由通知;拒絶査定</t>
  </si>
  <si>
    <t>AU1736101D,AU1736101A,CA2396280A,CN00817728A,DE60042893A,EP00980042A,HK03103697A,JP2001550128A,US16959902A,JP0008752W</t>
  </si>
  <si>
    <t>B65D 77/00   BRQF,B65D 77/00   BSF ,B65D 65/46       ,B65D 81/28      C,D03D 15/00   ZBPA</t>
  </si>
  <si>
    <t>特許第3893292号</t>
  </si>
  <si>
    <t>2002.01.17</t>
  </si>
  <si>
    <t>2003.07.30</t>
  </si>
  <si>
    <t>2006.12.15</t>
  </si>
  <si>
    <t>A61K   8/97    (2006.01),A61K   8/34    (2006.01),A61K   8/26    (2006.01),A61K   8/27    (2006.01),A61K   8/63    (2006.01),A61Q   5/00    (2006.01),A61K   8/00    (2006.01),A61Q   5/12    (2006.01),A61Q   5/04    (2006.01),A61Q   5/10    (2006.01)</t>
  </si>
  <si>
    <t xml:space="preserve">A61K  7/06       ,A61K  7/08       ,A61K  7/09       ,A61K  7/13       ,A61K  8/00       ,A61K  8/34       ,A61K  8/97       ,A61Q  5/00       ,A61Q  5/04       ,A61Q  5/10       ,A61Q  5/12       ,A61K  8/26       ,A61K  8/27       ,A61K  8/63       </t>
  </si>
  <si>
    <t>4C083AA111,4C083AA112,4C083AB082,4C083AB352,4C083AB412,4C083AC012,4C083AC072,4C083AC102,4C083AC151,4C083AC152,4C083AC182,4C083AC242,4C083AC472,4C083AC532,4C083AC552,4C083AC642,4C083AC782,4C083AC792,4C083AD092,4C083AD391,4C083AD392,4C083CC31,4C083CC33,4C083CC34,4C083CC36,4C083DD23,4C083DD27,4C083EE06,4C083EE28</t>
  </si>
  <si>
    <t>JP3893292B2,JP2003212728A</t>
  </si>
  <si>
    <t>青木　博,北野　宏樹</t>
  </si>
  <si>
    <t xml:space="preserve">受付 A53:意見書 (2006.11.10) ,発送 A01:特許査定 (2006.12.05) ,受付 A61:登録料納付 (2006.12.11) ,受付 A861:ファイル記録事項の閲覧（縦覧）請求書 (2007.02.05) ,受付 A861:ファイル記録事項の閲覧（縦覧）請求書 (2007.12.05) </t>
  </si>
  <si>
    <t>特開平02-040317|ライオン株式会社|拒絶理由通知;特許査定,特開2001-335496|クリーンエース株式会社|拒絶理由通知;特許査定,特開昭64-016713|ライオン株式会社|拒絶理由通知;特許査定,特開2001-354570|一丸ファルコス株式会社|拒絶理由通知;特許査定,特開2001-270816|一丸ファルコス株式会社,株式会社太平洋,株式會社アモーレパシフィック|拒絶理由通知;特許査定,特開平11-049650|寺田　修一,寺田　巳智子|拒絶理由通知;特許査定,特許第3749485号|ホーユー株式会社|拒絶理由通知;特許査定,特開平05-221838|株式会社アンプレイン,ラシーヌ化学株式会社|審判請求証拠,特開昭63-174915|株式会社資生堂|審判請求証拠,特開2001-081038|日本ゼトック株式会社|審判請求証拠,特開昭59-101412|サンスタ－株式会社|審判請求証拠,特開平07-002627|花王株式会社|審判請求証拠,特開2001-002550|一丸ファルコス株式会社|審判請求証拠,JPN3008000995|審判請求証拠,JPN3008000996|審判請求証拠,JPN3008000997|審判請求証拠,JPN3008000998|審判請求証拠,JPN3008000999|審判請求証拠,JPN3008001000|審判請求証拠,JPN3008001001|審判請求証拠,JPN3008001002|審判請求証拠,JPN3008001003|審判請求証拠,JPN3008001004|審判請求証拠</t>
  </si>
  <si>
    <t>発明協会公開技報　公技番号９９－７４２２,発明協会公開技報　公技番号９８－８８５４,化粧品ハンドブック,化粧品原料辞典,化学大辞典,オウゴンリキッド　製品カタログ,化粧品用天然抽出物製品　製品カタログの写し,植物抽出液　製品カタログの写し,ポリフェノールについての報告書,サポニンについての報告書</t>
  </si>
  <si>
    <t>特願2006-512685|高砂香料工業株式会社|拒絶理由通知;特許査定,特願2005-27043|カンパニー  ラディコ,株式会社ラピス,カンパニー　ラディコ|拒絶理由通知;拒絶査定</t>
  </si>
  <si>
    <t>JP2002008321A</t>
  </si>
  <si>
    <t xml:space="preserve">A61K  7/06       ,A61K  7/08       ,A61K  7/09       ,A61K  7/13       </t>
  </si>
  <si>
    <t xml:space="preserve">A61K  8/97       ,A61K  8/34       ,A61K  8/26       ,A61K  8/27       ,A61K  8/63       ,A61Q  5/00       </t>
  </si>
  <si>
    <t>特許第4059688号</t>
  </si>
  <si>
    <t>3B029,4C098</t>
  </si>
  <si>
    <t>3B029,4C098,3B200</t>
  </si>
  <si>
    <t>2003.08.26</t>
  </si>
  <si>
    <t>2007.12.28</t>
  </si>
  <si>
    <t>A61F  13/15    (2006.01),A61F  13/49    (2006.01),A61F  13/551   (2006.01),A61F   5/44    (2006.01),A61F  13/58    (2006.01)</t>
  </si>
  <si>
    <t>A41B 13/02      M,A41B 13/02      J,A61F  5/44      H</t>
  </si>
  <si>
    <t>3B029BD06,3B029BD07,3B029BD21,4C098AA09,4C098CC14,4C098CD10,4C098CE05,4C098CE06,4C098DD12,3B200AA01,3B200BA16,3B200CA02,3B200CA03,3B200DA28,3B200DE02,3B200DE06,3B200DE08,3B200DE17</t>
  </si>
  <si>
    <t>JP4059688B2,JP2003235891A</t>
  </si>
  <si>
    <t xml:space="preserve">受付 A53:意見書 (2007.10.04) ,発送 A01:特許査定 (2007.11.20) ,受付 A61:登録料納付 (2007.12.18) ,受付 A861:ファイル記録事項の閲覧（縦覧）請求書 (2008.06.06) ,受付 A861:ファイル記録事項の閲覧（縦覧）請求書 (2011.06.16) </t>
  </si>
  <si>
    <t>特開平11-076302|王子製紙株式会社|拒絶理由通知;特許査定;審判請求証拠,特開平10-085254|ユニ・チャーム株式会社|拒絶理由通知;特許査定,WOA 001013842|審判請求証拠,特開平10-071172|ユニ・チャーム株式会社|審判請求証拠,特開平10-211231|ユニ・チャーム株式会社|審判請求証拠,特開2001-046436|王子製紙株式会社|審判請求証拠,特開平10-071173|ユニ・チャーム株式会社|審判請求証拠,特開平05-117607|ミネソタ　マイニング　アンド　マニユフアクチヤリング　カンパニー,ミネソタ　マイニング　アンド　マニュファクチャリング　カンパニー|審判請求証拠,JPN3011000552|審判請求証拠</t>
  </si>
  <si>
    <t>ＷＯ　Ａ　２００１－１３８４２号抄訳</t>
  </si>
  <si>
    <t>JP2002037908A</t>
  </si>
  <si>
    <t>A61F  5/44      H,A41B 13/02      M,A41B 13/02      J</t>
  </si>
  <si>
    <t>A41B 13/02      M,A61F  5/44      H,A41B 13/02      J</t>
  </si>
  <si>
    <t>特許第3558342号</t>
  </si>
  <si>
    <t>2C150,4J002</t>
  </si>
  <si>
    <t>2C028,2C150,4G025,4J002</t>
  </si>
  <si>
    <t>2002.03.15</t>
  </si>
  <si>
    <t>2003.09.25</t>
  </si>
  <si>
    <t>2004.05.28</t>
  </si>
  <si>
    <t>G09B  19/10    (2006.01),A63H  33/00    (2006.01),C04B  33/13    (2006.01),C08K   3/34    (2006.01),C08K   7/02    (2006.01),C08K   7/22    (2006.01),C08L   1/10    (2006.01),C08L  29/04    (2006.01),C08L 101/00    (2006.01)</t>
  </si>
  <si>
    <t xml:space="preserve">G09B 19/10      D,A63H 33/00      F,C04B 33/13      P,C08K  3/34       ,C08K  7/02       ,C08K  7/22       ,C08L  1/10       ,C08L 29/04      B,C08L101/00       </t>
  </si>
  <si>
    <t>2C150FB12,2C150FB37,2C150FB55,4J002AA051,4J002AA061,4J002AB021,4J002AB031,4J002BB061,4J002BE011,4J002BE061,4J002BF021,4J002BG011,4J002DE029,4J002DJ036,4J002DL007,4J002FA049,4J002FA107,4J002FD099,4J002FD208,4J002GC00</t>
  </si>
  <si>
    <t>JP3558342B2,JP2003267773A</t>
  </si>
  <si>
    <t xml:space="preserve">受付 A53:意見書 (2004.04.13) ,発送 A01:特許査定 (2004.05.13) ,受付 A61:登録料納付 (2004.05.17) ,受付 A861:ファイル記録事項の閲覧（縦覧）請求書 (2007.11.15) ,受付 A861:ファイル記録事項の閲覧（縦覧）請求書 (2009.01.15) </t>
  </si>
  <si>
    <t>特開平10-020768|日本製粉株式会社|拒絶理由通知;特許査定,特開平10-268755|株式会社日本教材製作所|拒絶理由通知;特許査定,特公平02-032636|株式会社　日本教材製作所,株式会社日本教材製作所|拒絶理由通知;特許査定,特開平11-209156|株式会社パジコ|特許査定;審判請求証拠,WOA 002074862|特許査定,特公平06-070734|紫香楽教材粘土株式会社,日本フイライト株式会社|審判請求証拠,特開平11-156725|株式会社ノリタケカンパニーリミテド|審判請求証拠,特開2001-131329|株式会社パジコ|審判請求証拠,JPN3009000390|審判請求証拠,JPN3009000391|審判請求証拠,JPN3009000392|審判請求証拠,JPN3009000393|審判請求証拠,JPN3009000394|審判請求証拠,JPN3009000395|審判請求証拠,JPN3009000396|審判請求証拠,JPN3009000397|審判請求証拠,JPN3009000398|審判請求証拠,JPN3009000399|審判請求証拠,JPN3009000400|審判請求証拠,JPN3009000401|審判請求証拠,JPN3009000402|審判請求証拠,JPN3009000403|審判請求証拠,JPN3009000404|審判請求証拠,JPN3009000405|審判請求証拠</t>
  </si>
  <si>
    <t>株式会社ケット化学研究所のホームページ,平成２１年２月１２日付け白色度測定試験報告書,平成２１年４月２２日付けの軽量粘土試験報告書,平成２１年３月９日付けの軽量粘土試験報告書,ＥＸＰＡＮＣＥＬ（Ｒ）　ＭＩＣＲＯＳＰＨＨＥＲＥＳ,日本フィライト株式会社のパンフレット,２００８年１２月２６日付け書簡,平成７年１月２０日付け警告書,平成９年１月１７日付けの再警告書,平成７年２月２３日付けの内容証明郵便付回答書,平成９年２月５日付けの回答書,平成１３年１月１８日付けの回答書,平成１３年２月２３日付けの内容証明郵便付回答書,平成４年９月１８日付けの取引登録書,株式会社ケイ・プロダクツの履歴事項全部証明書,株式会社インファの履歴事項全部証明書,平成２０年９月９日付けの訴状</t>
  </si>
  <si>
    <t>特願2009-295063|富士フイルム株式会社|先行技術調査</t>
  </si>
  <si>
    <t>JP2002071605A</t>
  </si>
  <si>
    <t xml:space="preserve">C04B 33/13      P,G09B 19/10      D,A63H 33/00      F,C08K  3/34       ,C08K  7/02       ,C08K  7/22       ,C08L  1/10       ,C08L 29/04      B,C08L101/00       </t>
  </si>
  <si>
    <t xml:space="preserve">G09B 19/10      D,C04B 33/13      P,C08K  3/34       ,C08K  7/02       ,C08K  7/22       ,C08L  1/10       ,C08L 29/04      B,C08L101/00       </t>
  </si>
  <si>
    <t>特許第3552217号</t>
  </si>
  <si>
    <t>2E001,3L071,3L072</t>
  </si>
  <si>
    <t>2002.05.02</t>
  </si>
  <si>
    <t>2004.05.14</t>
  </si>
  <si>
    <t>E04B   1/74    (2006.01),F24H   7/02    (2006.01),F24D  11/00    (2006.01),F24D  13/02    (2006.01),F24D  15/02    (2006.01)</t>
  </si>
  <si>
    <t>E04B  1/74      B,F24H  7/02   602A,F24D 11/00      A,F24D 13/02      E,F24D 15/02      G</t>
  </si>
  <si>
    <t>2E001DB02,2E001DD17,2E001FA21,2E001FA22,2E001GA03,2E001GA07,2E001GA42,2E001HA04,2E001HA10,2E001JA07,2E001KA05,2E001LA10,3L071CC05,3L071CD01,3L071CE01,3L071CF05,3L072AA02,3L072AA06,3L072AB03,3L072AC02,3L072AD06</t>
  </si>
  <si>
    <t>JP3552217B2,JP2003322351A</t>
  </si>
  <si>
    <t xml:space="preserve">受付 A831:刊行物等提出書 (2010.07.05) ,受付 A861:ファイル記録事項の閲覧（縦覧）請求書 (2010.08.02) ,発送 A242831:刊行物等提出による通知書 (2010.08.02) ,受付 A861:ファイル記録事項の閲覧（縦覧）請求書 (2010.12.14) ,受付 A861:ファイル記録事項の閲覧（縦覧）請求書 (2012.09.26) </t>
  </si>
  <si>
    <t>特開2001-020403|ダウ化工株式会社,株式会社ノムラハウス|拒絶理由通知;特許査定;審判請求証拠,特開昭63-302232|株式会社アイジー技術研究所,株式会社アイジ―技術研究所|拒絶理由通知;特許査定,特開平11-037504|三菱電線工業株式会社|拒絶理由通知;特許査定,特開2002-089863|ナショナル住宅産業株式会社,パナホーム株式会社|拒絶理由通知;特許査定,特開平10-061958|株式会社ダンテック・ハヤカワ|拒絶理由通知;特許査定;審判請求証拠,特開昭55-136489|松下電器産業株式会社|拒絶理由通知;特許査定;審判請求証拠,特開2002-098332|株式会社デンソー|拒絶理由通知;特許査定;審判請求証拠,特開2001-237054|三洋熱工業株式会社|拒絶理由通知;特許査定;審判請求証拠,特開平08-273811|松下電工株式会社|拒絶理由通知;特許査定;審判請求証拠,実開平07-029794|株式会社石崎電機製作所|拒絶理由通知;特許査定;審判請求証拠,特開平09-125539|ダウ化工株式会社|審判請求証拠,特開昭61-131390|株式会社日立ホームテック|審判請求証拠,特開平02-291692|東京フォーミング株式会社|審判請求証拠,特公平06-042386|日立電線株式会社|審判請求証拠,特開平11-051407|三菱電線工業株式会社|審判請求証拠,特開平11-094274|株式会社大林組,三菱電線工業株式会社|審判請求証拠,特開平05-322194|三菱電機ホーム機器株式会社,三菱電機株式会社|審判請求証拠,特開平05-311768|株式会社アイジー技術研究所|審判請求証拠,特開平09-125549|株式会社サンウッド新潟,株式会社サンウッド関東|審判請求証拠,JPN3008000898|審判請求証拠,JPN3008000899|審判請求証拠,JPN3008000900|審判請求証拠,特開2002-349882|エナーテック株式会社|審判請求証拠,特開平11-093109|ロングホーム株式会社|審判請求証拠,登実第3034691号|高橋　充|審判請求証拠,JPN3010000356|審判請求証拠,JPN3010000357|審判請求証拠,JPN3010000358|審判請求証拠,JPN3010000359|審判請求証拠,JPN3010000360|審判請求証拠,JPN3010000361|審判請求証拠,JPN3010000362|審判請求証拠</t>
  </si>
  <si>
    <t>販売代理店を募集／エナーテック／深夜電力利用蓄熱床下暖房システム,「北海道住宅新聞」,「製品カタログ」／シーズヒーターユニット及び抄訳,「深夜電力用電気蓄熱床暖房システム」パンフレット,深夜電力利用　電気蓄熱床暖房システム　技術資料,記事「販売代理店を募集」（広告：販売代理店募集）,北海道住宅新聞,深夜電力用電気蓄熱床暖房システム,熱損失係数（Ｑ値）　［ＯＮＬＩＮＥ］,深夜電力蓄熱／床下暖房システム,平成２１年１１月９日提出の準備書面,平成２１年（行ケ）第１０１７５号審決取消請求事件,「ルーバー」の項,フリー百科事典「ウィキペディア」　［ＯＮＬＩＮＥ］</t>
  </si>
  <si>
    <t>特願2006-170733|大木  武彦,大木　武彦|特許査定,特願2005-272720|神田  忠明,有限会社時代の家,神田　忠明|拒絶理由通知;先行技術調査;補正却下;拒絶査定,特願2005-139662|エナーテック株式会社|拒絶理由通知;拒絶査定,特願2004-91402|株式会社イゼナ|拒絶理由通知;拒絶査定</t>
  </si>
  <si>
    <t>JP2002130323A</t>
  </si>
  <si>
    <t>F24D 11/00      A,F24D 13/02      E,F24D 15/02      G,F24H  7/02   602A,E04B  1/74      B</t>
  </si>
  <si>
    <t>特許第3413413号</t>
  </si>
  <si>
    <t>JP,JP,JP,JP</t>
  </si>
  <si>
    <t>ＪＰ９４０４８７６０(1994.03.18),ＪＰ９４２７３４６９(1994.11.08),ＪＰ９５００７６８３(1995.01.20),ＪＰ９５０５６２０２(1995.03.15)</t>
  </si>
  <si>
    <t>1994.03.18,1994.11.08,1995.01.20,1995.03.15</t>
  </si>
  <si>
    <t>2002.11.22</t>
  </si>
  <si>
    <t>2003.03.28</t>
  </si>
  <si>
    <t>H01L  23/12    (2006.01)</t>
  </si>
  <si>
    <t>H01L 23/12   501W</t>
  </si>
  <si>
    <t>CN1144016A,CN1117395C,CN1516251A,EP0751561A1,EP1213754A2,EP1213755A2,EP1213756A2,JP3247384B2,JP3337467B2,JP2002110858A,JP3413413B2,JP2002334948A,JP3352083B2,JP2002334949A,JP3413191B2,JP2002334950A,JP3352084B2,JP2002334951A,JP3606275B2,JP2003133479A,JP3685203B2,JP2004247763A,JP2004247764A,JP3685204B2,JP2004247765A,JP4140555B2,JP2004282098A,JP3685205B2,JP2004247766A,JP2005328057A,JP4029910B2,JP2007123919A,JP4862848B2,JP2008153708A,JP5104978B2,JP2011146751A,US5976912A,US6365432B1,US6746897B2,US2002039808A1,US2002094606A1,US7187072B2,US2004110319A1,WO9526047A1</t>
  </si>
  <si>
    <t>福富　直樹,坪松　良明,井上　文男,山崎　聡夫,大畑　洋人,萩原　伸介,田口　矩之,野村　宏</t>
  </si>
  <si>
    <t xml:space="preserve">受付 A861:ファイル記録事項の閲覧（縦覧）請求書 (2003.10.01) ,受付 A861:ファイル記録事項の閲覧（縦覧）請求書 (2004.08.30) ,受付 A861:ファイル記録事項の閲覧（縦覧）請求書 (2005.01.11) ,受付 A861:ファイル記録事項の閲覧（縦覧）請求書 (2005.06.13) ,受付 A861:ファイル記録事項の閲覧（縦覧）請求書 (2008.03.19) </t>
  </si>
  <si>
    <t>特開平04-277636|新光電気工業株式会社|拒絶理由通知;特許査定,特開平03-094459|新光電気工業株式会社|拒絶理由通知;特許査定,特開平03-094430|新光電気工業株式会社|拒絶理由通知;特許査定;審判請求証拠,特開昭59-208756|ソニー株式会社,ソニ―株式会社|拒絶理由通知;特許査定,特開平01-289273|松下電器産業株式会社|拒絶理由通知;特許査定,特開昭59-043554|株式会社東芝|拒絶理由通知;特許査定,特開昭60-160624|シャープ株式会社|拒絶理由通知;特許査定,特開昭59-231825|株式会社東芝|拒絶理由通知;特許査定,特開昭61-222151|イビデン株式会社|拒絶理由通知;特許査定,実用新案全文平04-026545|昭和電線電纜株式会社|拒絶理由通知;特許査定,特開平02-153542|松下電器産業株式会社|特許査定,特開平05-218228|イビデン株式会社|特許査定,特開平05-109922|日本電気株式会社|審判請求証拠,特開平02-133943|コントラヴェス　アクチェン　ゲゼルシャフト|審判請求証拠,特開平04-103152|株式会社日立製作所,日立東部セミコンダクタ株式会社,日立米沢電子株式会社|審判請求証拠,特開昭64-054791|松下電器産業株式会社|審判請求証拠,特開平03-089587|日本メクトロン株式会社|審判請求証拠,特開平02-091956|株式会社東芝|審判請求証拠,特開平04-033350|日本電気株式会社|審判請求証拠,JPN3006000420|審判請求証拠,JPN3006000421|審判請求証拠,JPN3006000422|審判請求証拠,JPN3006000423|審判請求証拠,JPN3006000424|審判請求証拠,JPN3006000425|審判請求証拠,JPN3006000426|審判請求証拠,JPN3006000427|審判請求証拠,JPN3006000428|審判請求証拠,JPN3006000429|審判請求証拠,JPN3006000430|審判請求証拠,JPN3006000431|審判請求証拠,JPN3006000432|審判請求証拠,JPN3006000433|審判請求証拠,WOA 095026047|日立化成工業株式会社|審判請求証拠,特願2001-237791|日立化成工業株式会社|審判請求証拠</t>
  </si>
  <si>
    <t>平成１４年６月１０日付手続補正書,平成１４年９月３日付拒絶理由通知書,平成１４年１０月２８日付意見書（甲第１０号証拒絶理由通知書に対する意見書）,平成１４年１０月２８日付手続補正書,半導体素子搭載用基板に関する弊社特許権について,平成１７年２月１７日付原告書簡,半導体素子搭載用基板に関する弊社特許権について,平成１７年５月６日付原告書簡,半導体素子搭載用基板に関する弊社特許権について,平成１７年７月７日付原告見解書,住友金属鉱山パッケージマテリアルズ株式会社をワイヤボンドタイプＣＳＰ基板に関する特許権侵害で提訴,平成１８年１月３０日付原告ニュースリリース,平成１４年６月１０日付手続補正書,平成１４年９月３日付拒絶理由通知書,平成１４年１０月２８日付意見書（甲第１８号証拒絶理由に対する意見書）,平成１４年１０月２８日付手続補正書,平成１４年６月１０日付早期審査に関する事情説明書,平成１４年６月１０日付手続補正書</t>
  </si>
  <si>
    <t>CN95192144A,CN03137862A,EP95912471A,EP02003791A,EP02003792A,EP02003794A,JP52453795A,JP2001237791A,JP2002137359A,JP2002137360A,JP2002137361A,JP2002137362A,JP2002313069A,JP2004160856A,JP2004160857A,JP2004160858A,JP2004160859A,JP2004160860A,JP2005138827A,JP2006327442A,JP2008067673A,JP2011103182A,US71636296A,US48768200A,US861601A,US4240802A,US70570603A,JP9500492W</t>
  </si>
  <si>
    <t>特許第3413191号</t>
  </si>
  <si>
    <t xml:space="preserve">受付 A861:ファイル記録事項の閲覧（縦覧）請求書 (2004.08.30) ,受付 A861:ファイル記録事項の閲覧（縦覧）請求書 (2005.01.11) ,受付 A861:ファイル記録事項の閲覧（縦覧）請求書 (2005.06.13) ,受付 A851:ファイル記録事項記載書類の交付請求書 (2005.08.08) ,受付 A861:ファイル記録事項の閲覧（縦覧）請求書 (2008.03.19) </t>
  </si>
  <si>
    <t>特開平04-277636|新光電気工業株式会社|拒絶理由通知;特許査定,特開平03-094459|新光電気工業株式会社|拒絶理由通知;特許査定,特開平03-094430|新光電気工業株式会社|拒絶理由通知;特許査定;審判請求証拠,特開昭59-208756|ソニー株式会社,ソニ―株式会社|拒絶理由通知;特許査定,特開平01-289273|松下電器産業株式会社|拒絶理由通知;特許査定,特開昭59-043554|株式会社東芝|拒絶理由通知;特許査定,特開昭60-160624|シャープ株式会社|拒絶理由通知;特許査定,特開昭59-231825|株式会社東芝|拒絶理由通知;特許査定,特開昭61-222151|イビデン株式会社|拒絶理由通知;特許査定,特開平02-153542|松下電器産業株式会社|拒絶理由通知;特許査定,特開平06-053383|株式会社三井ハイテック|拒絶理由通知;特許査定,特開平04-072658|富士通株式会社,新光電気工業株式会社|拒絶理由通知;特許査定,特開平05-109922|日本電気株式会社|審判請求証拠,特開平02-133943|コントラヴェス　アクチェン　ゲゼルシャフト|審判請求証拠,特開平04-103152|株式会社日立製作所,日立東部セミコンダクタ株式会社,日立米沢電子株式会社|審判請求証拠,特開昭64-054791|松下電器産業株式会社|審判請求証拠,特開平03-089587|日本メクトロン株式会社|審判請求証拠,特開平02-091956|株式会社東芝|審判請求証拠,特開平04-033350|日本電気株式会社|審判請求証拠,JPN3006000406|審判請求証拠,JPN3006000407|審判請求証拠,JPN3006000408|審判請求証拠,JPN3006000409|審判請求証拠,JPN3006000410|審判請求証拠,JPN3006000411|審判請求証拠,JPN3006000412|審判請求証拠,JPN3006000413|審判請求証拠,JPN3006000414|審判請求証拠,JPN3006000415|審判請求証拠,JPN3006000416|審判請求証拠,JPN3006000417|審判請求証拠,JPN3006000418|審判請求証拠,JPN3006000419|審判請求証拠,WOA 095026047|日立化成工業株式会社|審判請求証拠,特願2001-237791|日立化成工業株式会社|審判請求証拠</t>
  </si>
  <si>
    <t>特願2003-60138|新光電気工業株式会社|拒絶理由通知;特許査定</t>
  </si>
  <si>
    <t>特許第3352084号</t>
  </si>
  <si>
    <t>2002.09.20</t>
  </si>
  <si>
    <t xml:space="preserve">受付 A61:登録料納付 (2002.09.06) ,受付 A861:ファイル記録事項の閲覧（縦覧）請求書 (2003.10.01) ,受付 A861:ファイル記録事項の閲覧（縦覧）請求書 (2004.08.30) ,受付 A861:ファイル記録事項の閲覧（縦覧）請求書 (2005.01.11) ,受付 A861:ファイル記録事項の閲覧（縦覧）請求書 (2008.03.19) </t>
  </si>
  <si>
    <t>特開平04-277636|新光電気工業株式会社|特許査定,特開平03-094459|新光電気工業株式会社|特許査定,特開平03-094430|新光電気工業株式会社|特許査定;審判請求証拠,特開昭59-208756|ソニー株式会社,ソニ―株式会社|特許査定,特開平01-289273|松下電器産業株式会社|特許査定,特開昭59-043554|株式会社東芝|特許査定,特開昭60-160624|シャープ株式会社|特許査定,特開昭59-231825|株式会社東芝|特許査定,特開昭61-222151|イビデン株式会社|特許査定,実用新案全文平04-026545|昭和電線電纜株式会社|特許査定,特開平05-218228|イビデン株式会社|特許査定,特開平05-109922|日本電気株式会社|審判請求証拠,特開平02-133943|コントラヴェス　アクチェン　ゲゼルシャフト|審判請求証拠,特開平04-103152|株式会社日立製作所,日立東部セミコンダクタ株式会社,日立米沢電子株式会社|審判請求証拠,特開昭64-054791|松下電器産業株式会社|審判請求証拠,特開平03-089587|日本メクトロン株式会社|審判請求証拠,特開平02-091956|株式会社東芝|審判請求証拠,特開平04-033350|日本電気株式会社|審判請求証拠,JPN3006000392|審判請求証拠,JPN3006000393|審判請求証拠,JPN3006000394|審判請求証拠,JPN3006000395|審判請求証拠,JPN3006000396|審判請求証拠,JPN3006000397|審判請求証拠,JPN3006000398|審判請求証拠,JPN3006000399|審判請求証拠,JPN3006000400|審判請求証拠,JPN3006000401|審判請求証拠,JPN3006000402|審判請求証拠,JPN3006000403|審判請求証拠,JPN3006000404|審判請求証拠,JPN3006000405|審判請求証拠,WOA 095026047|日立化成工業株式会社|審判請求証拠,特願2001-237791|日立化成工業株式会社|審判請求証拠</t>
  </si>
  <si>
    <t>特開2003-17718</t>
  </si>
  <si>
    <t>特許第3516342号</t>
  </si>
  <si>
    <t>5F049,5F088</t>
  </si>
  <si>
    <t>5F049,5F088,2G065</t>
  </si>
  <si>
    <t>2003.01.17</t>
  </si>
  <si>
    <t>2004.01.30</t>
  </si>
  <si>
    <t>H01L  31/10    (2006.01),H01L  31/02    (2006.01),G01J   1/02    (2006.01)</t>
  </si>
  <si>
    <t>H01L 31/10      A,H01L 31/02      B,G01J  1/02      A</t>
  </si>
  <si>
    <t>5F049MA04,5F049MB03,5F049NA03,5F049NA04,5F049NA17,5F049NA19,5F049NB01,5F049RA08,5F049RA10,5F049SS03,5F049TA02,5F049TA20,5F049UA05,5F049UA12,5F049WA01,5F088AA03,5F088AB03,5F088BA02,5F088BA03,5F088BA15,5F088BA20,5F088BB01,5F088EA08,5F088EA20,5F088GA04,5F088JA02,5F088JA20,5F088KA02,5F088LA01,2G065AB02,2G065AB28,2G065BA14,2G065BA09,2G065CA12,2G065DA13</t>
  </si>
  <si>
    <t>実用新案全文平02-133038|株式会社東芝|拒絶理由通知;特許査定,特開昭59-080979|松下電器産業株式会社|拒絶理由通知;特許査定,特開昭63-073678|三菱電機株式会社|拒絶理由通知;特許査定;審判請求証拠,特開平05-072027|三洋電機株式会社,鳥取三洋電機株式会社,三洋電機コンシューマエレクトロニクス株式会社|特許査定;審判請求証拠,特開2003-023164|三洋電機株式会社,鳥取三洋電機株式会社,三洋電機コンシューマエレクトロニクス株式会社|特許査定,特開2002-359379|三洋電機株式会社,鳥取三洋電機株式会社,三洋電機コンシューマエレクトロニクス株式会社|特許査定,特開2001-281055|三洋電機株式会社,鳥取三洋電機株式会社,三洋電機コンシューマエレクトロニクス株式会社|特許査定,JPN3009000462|審判請求証拠,JPN3009000463|審判請求証拠,JPN3009000464|審判請求証拠,JPN3009000465|審判請求証拠,JPN3009000466|審判請求証拠,JPN3009000467|審判請求証拠,JPN3009000468|審判請求証拠,JPN3009000469|審判請求証拠,JPN3009000470|審判請求証拠,JPN3009000471|審判請求証拠,JPN3009000472|審判請求証拠,JPN3009000473|審判請求証拠,JPN3009000474|審判請求証拠,JPN3009000475|審判請求証拠,特開昭63-136838|日本電気株式会社|審判請求証拠,特開平01-206673|株式会社東芝,東芝電子エンジニアリング株式会社|審判請求証拠,特開昭61-116547|キヤノン株式会社|審判請求証拠,特開平01-143248|日本電気株式会社|審判請求証拠,特開昭62-072160|松下電器産業株式会社|審判請求証拠,特開昭57-007867|黒崎窯業株式会社|審判請求証拠,特開平01-154652|富士通株式会社|審判請求証拠,実用新案全文平03-025256|ソニー株式会社|審判請求証拠,特許第3177287号|三洋電機株式会社,鳥取三洋電機株式会社,三洋電機コンシューマエレクトロニクス株式会社|審判請求証拠</t>
  </si>
  <si>
    <t>高感度透過型ＯＰＩＣホトインタラプタＧＰ１Ａ０８,シャープ株式会社,光変調型フォトＩＣ（Ｓ３５９９）,オプトロニクス,改訂　集積回路工学（１）,フォトＩＣの現状,オプトロニクス,おもしろい接着剤のはなし,新版　接着と接着剤,接着剤データブック,ノイズ対策マニュアル,絵とき電子回路基礎マスターブック,光リモコンシステム,オプトロニクス,現場技術者実践シリーズ３　オプト・デバイス応用ノウハウ,平成３年３月７日に出願された基礎出願,特願平３－４１７８９号　願書一式,大阪地方裁判所平成２１年３月５日判決の判決文,平成２０年（ワ）第４０５６号損害賠償等請求事件,知的財産高等裁判所平成２０年７月３０日判決の判決文,平成１９年（行ケ）第１０４３１号補正却下決定取消請求事件</t>
  </si>
  <si>
    <t>H01L 31/02      B,H01L 31/10      A</t>
  </si>
  <si>
    <t>G01J  1/02      A,H01L 31/02      B,H01L 31/10      A</t>
  </si>
  <si>
    <t>特許第3696177号</t>
  </si>
  <si>
    <t>5F088</t>
  </si>
  <si>
    <t>H01L  31/02    (2006.01)</t>
  </si>
  <si>
    <t>H01L 31/02      B</t>
  </si>
  <si>
    <t>5F088AA03,5F088BA03,5F088BA15,5F088BA16,5F088BB10,5F088EA07,5F088EA11,5F088EA13,5F088EA16,5F088HA10,5F088JA03,5F088JA06,5F088JA10,5F088JA16,5F088KA02,5F088LA01</t>
  </si>
  <si>
    <t>特開平01-273338|日本電気株式会社|拒絶理由通知,特開昭63-269579|株式会社東芝|拒絶理由通知;拒絶査定,実用新案全文昭63-010573|日本電気株式会社|拒絶理由通知;拒絶査定,特開昭63-073678|三菱電機株式会社|拒絶理由通知;拒絶査定;審判請求証拠,実用新案全文平01-154652|ソニー株式会社|拒絶査定;審判請求証拠,JPN3009000484|審判請求証拠,JPN3009000485|審判請求証拠,JPN3009000486|審判請求証拠,JPN3009000487|審判請求証拠,JPN3009000488|審判請求証拠,JPN3009000489|審判請求証拠,JPN3009000490|審判請求証拠,JPN3009000491|審判請求証拠,特開昭63-136838|日本電気株式会社|審判請求証拠,特開平01-206673|株式会社東芝,東芝電子エンジニアリング株式会社|審判請求証拠,特開昭57-037867|三菱電機株式会社|審判請求証拠,実用新案全文平03-025256|ソニー株式会社|審判請求証拠,特許第3177287号|三洋電機株式会社,鳥取三洋電機株式会社,三洋電機コンシューマエレクトロニクス株式会社|審判請求証拠,特開平05-072027|三洋電機株式会社,鳥取三洋電機株式会社,三洋電機コンシューマエレクトロニクス株式会社|審判請求証拠</t>
  </si>
  <si>
    <t>光変調型フォトＩＣ（Ｓ３５９９）,オプトロニクス,ノイズ対策マニュアル,絵とき電子回路基礎マスターブック,光リモコンシステム,オプトロニクス,現場技術者実践シリーズ３　オプト・デバイス応用ノウハウ,平成３年３月７日に出願された基礎出願,特願平３－４１７８９号願書一式,大阪地方裁判所平成２１年３月５日判決の判決文,平成２０年（ワ）第４０５６号損害賠償等請求事件,知的財産高等裁判所平成２０年７月３０日判決の判決文,平成１９年（行ケ）第１０４３０１号補正却下決定取消請求事件</t>
  </si>
  <si>
    <t>特願2006-302312|エヴァーライト  エレクトロニクス  カンパニー  リミテッド,エヴァーライト　エレクトロニクス　カンパニー　リミテッド|拒絶理由通知;拒絶査定,特願2002-141227|三洋電機株式会社,鳥取三洋電機株式会社,三洋電機コンシューマエレクトロニクス株式会社|特許査定</t>
  </si>
  <si>
    <t>特許第3740090号</t>
  </si>
  <si>
    <t>4C076,4C083,4C086</t>
  </si>
  <si>
    <t>4C076,4C083,4C086,4C201</t>
  </si>
  <si>
    <t>2002.05.20</t>
  </si>
  <si>
    <t>2003.11.25</t>
  </si>
  <si>
    <t>2005.11.11</t>
  </si>
  <si>
    <t>A61K   8/19    (2006.01),A61K   8/30    (2006.01),A61K   8/02    (2006.01),A61K   8/06    (2006.01),A61K   8/00    (2006.01),A61Q   1/02    (2006.01),A61Q   1/10    (2006.01),A61Q  19/10    (2006.01),A61K  33/30    (2006.01),A61K  47/02    (2006.01),A61K  47/08    (2006.01),A61K  47/10    (2006.01),A61K  47/12    (2006.01),A61K  47/14    (2006.01),A61K  47/34    (2006.01),A61P  17/00    (2006.01),A61K   8/27    (2006.01),A61K   8/33    (2006.01),A61K   8/34    (2006.01),A61K   8/36    (2006.01),A61K   8/86    (2006.01),A61Q   1/00    (2006.01),A61Q   1/12    (2006.01)</t>
  </si>
  <si>
    <t xml:space="preserve">A61K 47/02       ,A61K 47/08       ,A61K 47/10       ,A61K 47/12       ,A61K 47/14       ,A61K 47/34       ,A61K  7/00      B,A61K  7/00      C,A61K  7/00      M,A61K  7/00      N,A61K  7/021      ,A61K  7/032      ,A61K  7/50       ,A61K 33/30       ,A61P 17/00   101 ,A61K  8/00       ,A61K  8/02       ,A61K  8/06       ,A61K  8/19       ,A61K  8/27       ,A61K  8/30       ,A61K  8/33       ,A61K  8/34       ,A61K  8/36       ,A61K  8/86       ,A61Q  1/00       ,A61Q  1/02       ,A61Q  1/10       ,A61Q  1/12       ,A61Q 19/10       </t>
  </si>
  <si>
    <t>4C076AA17,4C076BB31,4C076CC18,4C076DD38,4C076DD39,4C076DD41,4C076DD45,4C076EE27,4C076FF12,4C076FF16,4C076FF39,4C076FF57,4C076FF68,4C083AA122,4C083AB051,4C083AB211,4C083AB212,4C083AB232,4C083AB242,4C083AB352,4C083AB432,4C083AB442,4C083AC022,4C083AC102,4C083AC111,4C083AC121,4C083AC122,4C083AC171,4C083AC172,4C083AC241,4C083AC302,4C083AC352,4C083AC372,4C083AC392,4C083AC402,4C083AC422,4C083AC442,4C083AC481,4C083AC482,4C083AD022,4C083AD041,4C083AD042,4C083AD072,4C083AD152,4C083AD162,4C083AD172,4C083AD642,4C083CC02,4C083CC04,4C083CC05,4C083CC12,4C083CC14,4C083CC23,4C083DD21,4C083DD22,4C083DD23,4C083DD27,4C083DD33,4C083EE05,4C083EE10,4C083EE13,4C083FF05,4C086AA01,4C086AA02,4C086HA03,4C086HA15,4C086HA21,4C086MA03,4C086MA05,4C086MA22,4C086MA28,4C086MA63,4C086NA05,4C086NA10,4C086ZA90</t>
  </si>
  <si>
    <t>JP3740090B2,JP2003335615A</t>
  </si>
  <si>
    <t>新村　貴子,渡辺　総一郎</t>
  </si>
  <si>
    <t xml:space="preserve">受付 A861:ファイル記録事項の閲覧（縦覧）請求書 (2005.12.14) ,受付 A861:ファイル記録事項の閲覧（縦覧）請求書 (2006.01.05) ,受付 A861:ファイル記録事項の閲覧（縦覧）請求書 (2006.07.27) ,受付 A861:ファイル記録事項の閲覧（縦覧）請求書 (2009.07.06) ,受付 A861:ファイル記録事項の閲覧（縦覧）請求書 (2009.07.31) </t>
  </si>
  <si>
    <t>特開2000-053546|サンスター株式会社|拒絶理由通知;特許査定,特開平08-053338|株式会社資生堂|拒絶理由通知;特許査定,特表平09-510976|ザ　トラスティーズ　オブ　コロンビア　ユニバーシティー　イン　ザ　シティー　オブ　ニューヨーク,ザ  トラスティーズ  オブ  コロンビア  ユニバーシティー  イン  ザ  シティー  オブ  ニューヨーク|拒絶理由通知;特許査定;審判請求証拠,特開平10-045563|株式会社ノエビア|拒絶理由通知;特許査定,特開平10-203954|株式会社ノエビア|拒絶理由通知;特許査定,特開平11-322591|株式会社マンダム,株式会社感光社,株式会社林原生物化学研究所|拒絶理由通知;特許査定,WOA 099059540|ザ　ブーツ　カンパニー　ピーエルシー|拒絶理由通知;特許査定,WOA 001041727|エシコン・インコーポレイテッド|拒絶理由通知;特許査定,WOA 000007549|バイヤースドルフ・アクチエンゲゼルシヤフト|拒絶理由通知;特許査定,特開2001-213729|株式会社コーセー|拒絶理由通知;特許査定,特開平09-095435|株式会社資生堂|審判請求証拠,特開平09-309818|株式会社ノエビア|審判請求証拠,特開2000-053554|花王株式会社|審判請求証拠,特開平09-208447|花王株式会社|審判請求証拠,特開2000-053555|花王株式会社|審判請求証拠,特開2000-290154|株式会社コーセー|審判請求証拠,特開2000-212023|鐘紡株式会社,花王株式会社|審判請求証拠,特表2001-510781|ザ、プロクター、エンド、ギャンブル、カンパニー,ザ　プロクター　アンド　ギャンブル　カンパニー|審判請求証拠,特開2001-048764|チバ　スペシャルティ　ケミカルズ　ホールディング　インコーポレーテッド,チバ　ホールディング　インコーポレーテッド|審判請求証拠,特開平09-255544|株式会社資生堂|審判請求証拠,特開平10-194945|ポーラ化成工業株式会社|審判請求証拠,特開平10-087434|ポーラ化成工業株式会社|審判請求証拠,特開平10-087468|ポーラ化成工業株式会社|審判請求証拠,特表平10-503516|ザ、プロクター、エンド、ギャンブル、カンパニー|審判請求証拠,特表平11-510522|ザ、プロクター、エンド、ギャンブル、カンパニー|審判請求証拠,JPN3009000021|審判請求証拠,JPN3009000022|審判請求証拠,JPN3009000023|審判請求証拠</t>
  </si>
  <si>
    <t>化粧品事典,４）防腐、防ばい、酸化防止剤,化粧品学,特許・実用新案審査基準　第ＩＩ部　第２章　新規性・進歩性</t>
  </si>
  <si>
    <t>特願2005-360844|株式会社ＡＤＥＫＡ|先行技術調査;特許査定,特願2006-340707|ポーラ化成工業株式会社|拒絶理由通知;拒絶査定,特願2003-401131|株式会社ノエビア|拒絶理由通知;拒絶査定</t>
  </si>
  <si>
    <t>JP2002144425A</t>
  </si>
  <si>
    <t xml:space="preserve">A61K  7/00      B,A61K  7/00      C,A61K  7/00      M,A61K  7/00      N,A61K  7/021      ,A61K  7/032      ,A61K  7/50       ,A61K 33/30       ,A61K 47/02       ,A61K 47/08       ,A61K 47/10       ,A61K 47/12       ,A61K 47/14       ,A61K 47/34       ,A61P 17/00   101 </t>
  </si>
  <si>
    <t>特開2004-4240</t>
  </si>
  <si>
    <t>特許第3660326号</t>
  </si>
  <si>
    <t>2002.05.31</t>
  </si>
  <si>
    <t>2004.01.08</t>
  </si>
  <si>
    <t>2005.03.25</t>
  </si>
  <si>
    <t>G09B  29/00    (2006.01),G06F  17/30    (2006.01),G06F  12/00    (2006.01)</t>
  </si>
  <si>
    <t>G09B 29/00      A,G06F 17/30   170C,G06F 17/30   240A,G06F 12/00   510B,G06F 12/00   533J</t>
  </si>
  <si>
    <t>2C032HB03,2C032HB25,5B075KK24,5B075ND06,5B075NR02,5B075UU13,5B082GA04,5B082HA03</t>
  </si>
  <si>
    <t>JP3660326B2,JP2004004240A</t>
  </si>
  <si>
    <t xml:space="preserve">受付 A861:ファイル記録事項の閲覧（縦覧）請求書 (2008.01.10) ,受付 A861:ファイル記録事項の閲覧（縦覧）請求書 (2008.05.07) ,受付 A861:ファイル記録事項の閲覧（縦覧）請求書 (2008.05.13) ,受付 A861:ファイル記録事項の閲覧（縦覧）請求書 (2008.07.03) ,受付 A861:ファイル記録事項の閲覧（縦覧）請求書 (2008.08.27) </t>
  </si>
  <si>
    <t>特開平11-312233|株式会社日立製作所|拒絶理由通知;特許査定;審判請求証拠,特開2002-005669|三菱電機株式会社|拒絶理由通知;特許査定,特開2002-007440|ミサワホーム株式会社|拒絶理由通知;特許査定,特開2000-293100|松下電器産業株式会社|拒絶理由通知;特許査定,特開平09-091458|株式会社東芝,東芝ソフトウェアエンジニアリング株式会社|特許査定,特許第3660326号|森田　博久,株式会社アイ・エックス・アイ,森田  博久|審判請求証拠,特開2000-181863|ドリームテクノロジーズ株式会社,株式会社トライアイズ|審判請求証拠</t>
  </si>
  <si>
    <t>特願2010-129051|アイシン・エィ・ダブリュ株式会社,トヨタ自動車株式会社|特許査定,特願2006-269310|アイシン・エィ・ダブリュ株式会社,トヨタ自動車株式会社|先行技術調査;特許査定,特願2004-360080|アイシン・エィ・ダブリュ株式会社|拒絶理由通知;拒絶査定,特願2006-161603|アイシン・エィ・ダブリュ株式会社,トヨタ自動車株式会社|先行技術調査,特願2004-179090|三菱電機株式会社|先行技術調査;特許査定,特願2004-73267|森田  博久,株式会社トヨタマップマスター,トヨタ自動車株式会社,森田　博久|拒絶理由通知;拒絶査定,特願2002-159007|森田　博久,株式会社アイ・エックス・アイ,森田  博久|審判請求証拠</t>
  </si>
  <si>
    <t>JP2002159007A</t>
  </si>
  <si>
    <t>G09B 29/00      A,G06F 12/00   510B,G06F 12/00   533J,G06F 17/30   170C,G06F 17/30   240A</t>
  </si>
  <si>
    <t>特開2004-40699</t>
  </si>
  <si>
    <t>特許第4035007号</t>
  </si>
  <si>
    <t>2002.07.08</t>
  </si>
  <si>
    <t>2004.02.05</t>
  </si>
  <si>
    <t>2007.11.02</t>
  </si>
  <si>
    <t>H04N   5/00    (2006.01)</t>
  </si>
  <si>
    <t>H04N  5/00      B</t>
  </si>
  <si>
    <t>5C056FA01,5C056GA11,5C056HA01,5C056HA12</t>
  </si>
  <si>
    <t>JP4035007B2,JP2004040699A</t>
  </si>
  <si>
    <t xml:space="preserve">受付 A851:ファイル記録事項記載書類の交付請求書 (2009.11.27) ,受付 A831:刊行物等提出書 (2010.01.27) ,発送 A242831:刊行物等提出による通知書 (2010.02.23) ,受付 A861:ファイル記録事項の閲覧（縦覧）請求書 (2010.03.01) ,受付 A851:ファイル記録事項記載書類の交付請求書 (2010.07.06) </t>
  </si>
  <si>
    <t>特開2001-053639|日本放送協会|拒絶理由通知;特許査定,JPN3009000837|審判請求証拠,JPN3009000838|審判請求証拠,JPN3009000839|審判請求証拠,JPN3009000840|審判請求証拠,実用新案全文平03-000412|松下電工株式会社|審判請求証拠,実用新案全文昭55-100373|松下電器産業株式会社|審判請求証拠,実用新案全文昭56-019941|ミツミ電機株式会社|審判請求証拠,実公平05-046337|日本アンテナ株式会社|審判請求証拠,特開平09-046664|マスプロ電工株式会社|審判請求証拠,特許第3260085号|株式会社ケンウッド|審判請求証拠,実用新案全文昭60-032807|東芝首都圏サ－ビス株式会社,東芝首都圏テクノネツトワ－ク株式会社|審判請求証拠,特開平06-027168|株式会社村田製作所|審判請求証拠,特開2001-028561|松下電器産業株式会社,パナソニック株式会社|審判請求証拠,特開2001-313508|日本アンテナ株式会社|審判請求証拠,特公平06-087524|松下電工株式会社|審判請求証拠,実公平03-017424|株式会社富士通ゼネラル|審判請求証拠,実公平03-043735|デイエツクスアンテナ株式会社|審判請求証拠,特開平11-074038|中島通信機工業株式会社,株式会社弘電社|審判請求証拠,特開平10-224762|ミハル通信株式会社|審判請求証拠,実用新案全文昭61-015812|デイエツクスアンテナ株式会社|審判請求証拠,実用新案全文昭53-094057|石丸　琢|審判請求証拠,実用新案全文昭61-166609|八木アンテナ株式会社|審判請求証拠,特開平11-234165|株式会社トーエネック|審判請求証拠,JPN3010000643|審判請求証拠,JPN3010000644|審判請求証拠,JPN3010000645|審判請求証拠,JPN3010000646|審判請求証拠,JPN3010000647|審判請求証拠,JPN3010000648|審判請求証拠,JPN3010000649|審判請求証拠,JPN3010000650|審判請求証拠,JPN3010000651|審判請求証拠,実公平06-087524|審判請求証拠,特開2000-003766|日本アンテナ株式会社|審判請求証拠,JPN3010000689|審判請求証拠</t>
  </si>
  <si>
    <t>「ＳＮ比」の項,ＩＴ用語辞典バイナリ（インターネット）,テレビ技術教科書（下）,衛星通信ハンドブック,テレビ共同受信技術,テレビＦＭ受信技術,ＴＨＥ　ＨＯＭＥ　ＳＡＴＥＬＬＩＴＥ　ＴＶ　ＩＮＳＴＡＬＬＡＴＩＯＮ　＆　ＴＲＯＵＢＬＥＳＨＯＯＴＩＮＧ　ＭＡＮＵＡＬ,ＴＨＥ　ＡＲＲＬ　ＨＡＮＤＢＯＯＫ　ＦＯＲ　ＲＡＤＩＯ　ＡＭＡＴＥＵＲＳ　１９９６,ＳＮ比,ＩＴ用語辞典バイナリ　［ＯＮＬＩＮＥ］,テレビ技術教科書［下］,衛星通信ハンドブック,テレビ共同受信技術,平成２２年５月２８日付審決書,不服２００９－８００２０４号事件,デジタル放送がわかる本,ＴＯＳＨＩＢＡ　総合カタログ’９７－９８　ＣＡＴＶ機器</t>
  </si>
  <si>
    <t>JP2002198420A</t>
  </si>
  <si>
    <t>3G005,3G062,3G084,3G092,3G301</t>
  </si>
  <si>
    <t>F02D 41/02   370 ,F02B 37/00   302A,F02B 37/00   302F,F02B 37/12   302A,F02D 13/02      B,F02D 13/02      D,F02D 13/02      H,F02D 13/02      J,F02D 15/00      E,F02D 21/08   301B,F02D 21/08   301H,F02D 21/08   311Z,F02D 23/00      K,F02D 43/00   301N,F02D 43/00   301R,F02D 43/00   301Z,F02M 25/07   550R,F02M 25/07   570D,F02M 25/07   570J,F02M 25/07   570P</t>
  </si>
  <si>
    <t>特開2004-87366</t>
  </si>
  <si>
    <t>特許第4249960号</t>
  </si>
  <si>
    <t>5H026</t>
  </si>
  <si>
    <t>2002.08.28</t>
  </si>
  <si>
    <t>2004.03.18</t>
  </si>
  <si>
    <t>2009.01.23</t>
  </si>
  <si>
    <t>H01M   8/02    (2006.01),H01M   8/12    (2006.01)</t>
  </si>
  <si>
    <t xml:space="preserve">H01M  8/02      R,H01M  8/02      E,H01M  8/02      K,H01M  8/12       </t>
  </si>
  <si>
    <t>5H026AA06,5H026CC01,5H026CC06,5H026CV02,5H026CV03,5H026CX01</t>
  </si>
  <si>
    <t>CA2437324A1,DE60323022D1,EP1394885A1,EP1394885B1,JP4249960B2,JP2004087366A,US2004126636A1,US7264899B2</t>
  </si>
  <si>
    <t>堀内　道夫,菅沼　茂明,渡邊　美佐,山崎　修司</t>
  </si>
  <si>
    <t xml:space="preserve">受付 A523:手続補正書 (2008.11.26) ,受付 A53:意見書 (2008.11.26) ,発送 A01:特許査定 (2009.01.13) ,受付 A61:登録料納付 (2009.01.16) ,受付 A861:ファイル記録事項の閲覧（縦覧）請求書 (2009.02.02) </t>
  </si>
  <si>
    <t>USA 004988582|拒絶理由通知;特許査定;審判請求証拠,特許第2830927号|ベル　コミュニケーションズ　リサーチ　インコーポレーテッド|拒絶理由通知;特許査定,特開2002-151098|三洋電機株式会社,株式会社ＥＮＥＯＳセルテック|拒絶理由通知;特許査定,特開平02-162653|三菱電機株式会社,独立行政法人新エネルギー・産業技術総合開発機構|拒絶理由通知;特許査定,特許第2810977号|工業技術院長,独立行政法人産業技術総合研究所|先行技術調査;特許査定,特公昭40-006128|先行技術調査;特許査定,USA 005094928|審判請求証拠,JPN3010000161|審判請求証拠,JPN3010000162|審判請求証拠,JPN3010000163|審判請求証拠,JPN3010000164|審判請求証拠</t>
  </si>
  <si>
    <t>Ｃｏ－Ｆｉｒｅｄ　ＳＯＦＣ　Ｅｌｅｃｔｒｏｄｅ－Ｅｌｅｃｔｒｏｌｙｔｅ－Ｅｌｅｃｔｒｏｄｅ　Ｍｅｍｂｒａｎｅ　Ｒｏｌｌｓ，　以下備考,ＦＩＦＴＨ　ＥＵＲＯＦＥＡＮ　ＳＯＬＩＤ　ＯＸＩＤＥ　ＦＵＥＬ　ＣＥＬＬ　ＦＯＲＲＵＭ　ＰＲＯＣＥＥＤＩＮＧＳ,ＳＯＦＣＲｏｌｌ：Ｃｏｍｂｉｎｉｎｇ　Ｔｕｂｕｌａｒ　ａｎｄ　Ｐｌａｎａｒ　Ｔｅｃｈｎｏｌｏｇｉｅｓ,学会発表スライド資料,ＳＯＦＣＲｏｌｌ　Ａｎ　Ａｄｖａｎｃｅ　ｉｎ　Ｆｕｅｌ　Ｃｅｌｌ　Ｔｅｃｈｎｏｌｏｇｙ　ｆｒｏｍ　ｔｈｅ　以下備考,学会発表ポスター,甲第２号証及び甲第３号証に関する宣誓書及び翻訳</t>
  </si>
  <si>
    <t>特願2010-518727|ロールス－ロイス・フューエル・セル・システムズ・リミテッド|先行技術調査,特願2008-87558|大日本印刷株式会社|特許査定,特願2010-533047|ナノ  シーピー，  エルエルシー,ナノ　シーピー，　エルエルシー|拒絶理由通知</t>
  </si>
  <si>
    <t>CA2437324A,DE60323022A,EP03255236A,JP2002248446A,US64234203A</t>
  </si>
  <si>
    <t>特開2004-84395</t>
  </si>
  <si>
    <t>特許第4118635号</t>
  </si>
  <si>
    <t>2008.05.02</t>
  </si>
  <si>
    <t>E03C   1/12    (2006.01)</t>
  </si>
  <si>
    <t>E03C  1/12      E</t>
  </si>
  <si>
    <t>2D061AA04,2D061AB04,2D061AC07</t>
  </si>
  <si>
    <t>JP4118635B2,JP2004084395A,JP4757890B2,JP2008196304A,JP2011085014A,JP2011085015A</t>
  </si>
  <si>
    <t>外山　敬之,八木　博史,上田　義憲</t>
  </si>
  <si>
    <t xml:space="preserve">受付 A523:手続補正書 (2008.03.21) ,受付 A53:意見書 (2008.03.21) ,発送 A01:特許査定 (2008.04.22) ,受付 A61:登録料納付 (2008.04.23) ,受付 A861:ファイル記録事項の閲覧（縦覧）請求書 (2008.07.31) </t>
  </si>
  <si>
    <t>特開平09-310389|フネンアクロス株式会社|拒絶理由通知;特許査定,特開2001-026955|フネンアクロス株式会社|拒絶理由通知;特許査定;審判請求証拠,特開2000-144838|小島　徳厚,小島　▲徳▼厚|拒絶理由通知;特許査定;審判請求証拠,特開平11-093232|小島　徳厚,小島  徳厚,小島　▲徳▼厚,株式会社小島製作所|先行技術調査;特許査定,特開平08-085989|株式会社クボタ|先行技術調査;特許査定,特開平11-029965|小島　徳厚,小島  徳厚,株式会社小島製作所|審判請求証拠</t>
  </si>
  <si>
    <t>特願2006-356784|三菱電機株式会社|拒絶理由通知;拒絶査定,特願2006-240467|株式会社クボタ|先行技術調査,特願2002-249695|株式会社クボタ|先行技術調査;特許査定</t>
  </si>
  <si>
    <t>JP2002249696A,JP2008074981A,JP2011021990A,JP2011021991A</t>
  </si>
  <si>
    <t>特許第4206716号</t>
  </si>
  <si>
    <t>3J101</t>
  </si>
  <si>
    <t>2002.09.17</t>
  </si>
  <si>
    <t>2004.04.08</t>
  </si>
  <si>
    <t>2008.10.31</t>
  </si>
  <si>
    <t>F16C  19/18    (2006.01),F16C  33/58    (2006.01),B60B  35/18    (2006.01),F16C  19/38    (2006.01),F16C  33/36    (2006.01)</t>
  </si>
  <si>
    <t xml:space="preserve">B60B 35/18      A,F16C 33/58       ,F16C 19/18       ,F16C 19/38       ,F16C 33/36       </t>
  </si>
  <si>
    <t>3J101AA03,3J101AA16,3J101AA25,3J101AA32,3J101AA43,3J101AA54,3J101AA62,3J101AA72,3J101AA82,3J101BA01,3J101BA53,3J101BA54,3J101BA55,3J101FA31,3J101GA03,3J701AA03,3J701AA16,3J701AA25,3J701AA32,3J701AA43,3J701AA54,3J701AA62,3J701AA72,3J701AA82,3J701BA01,3J701BA53,3J701BA54,3J701BA55,3J701FA31,3J701GA03,3J701BA09,3J701BA79,3J701XB01,3J701XB03,3J701XB13,3J701XB14,3J701XB35,3J701XB42,3J701XB50</t>
  </si>
  <si>
    <t>JP4206716B2,JP2004108449A,JP4305562B2,JP2008292001A,JP2009103325A,JP2011153716A</t>
  </si>
  <si>
    <t xml:space="preserve">発送 A01:特許査定 (2008.09.24) ,受付 A61:登録料納付 (2008.10.07) ,受付 A861:ファイル記録事項の閲覧（縦覧）請求書 (2008.11.18) ,受付 A861:ファイル記録事項の閲覧（縦覧）請求書 (2009.09.09) ,受付 A861:ファイル記録事項の閲覧（縦覧）請求書 (2010.03.24) </t>
  </si>
  <si>
    <t>特開昭57-006125|株式会社不二越|拒絶理由通知;特許査定;審判請求証拠,特開2003-232343|日本精工株式会社|拒絶理由通知;特許査定,特開平09-222122|日本精工株式会社|特許査定,特開2002-098136|日本精工株式会社|特許査定,実開平05-081523|オリジン電気株式会社|特許査定,実用新案全文平04-027216|エヌティエヌ株式会社,ＮＴＮ株式会社|特許査定,USA 005226737|審判請求証拠,USA 004958944|審判請求証拠,特開平11-151904|日本精工株式会社|審判請求証拠,JPN3009000513|審判請求証拠,JPN3009000514|審判請求証拠,JPN3009000515|審判請求証拠</t>
  </si>
  <si>
    <t>米国特許第５２２６７３７号明細書訳文,転がり軸受工学,米国特許第４９５８９４４号明細書訳文</t>
  </si>
  <si>
    <t>特願2012-100232|ＮＴＮ株式会社|特許査定,特願2008-212090|ＮＴＮ株式会社|先行技術調査,特願2008-313439|ＮＴＮ株式会社|拒絶理由通知;拒絶査定,特願2008-313438|ＮＴＮ株式会社|拒絶理由通知;特許査定,特願2006-348842|ＮＴＮ株式会社|拒絶理由通知;拒絶査定;特許査定,特願2006-300146|ＮＴＮ株式会社|拒絶理由通知;拒絶査定,特願2007-66021|日本精工株式会社|先行技術調査;特許査定,特願2006-347626|ＮＴＮ株式会社|拒絶理由通知;特許査定,特願2006-308299|ＮＴＮ株式会社|拒絶理由通知;先行技術調査;特許査定,特願2006-308300|ＮＴＮ株式会社|拒絶理由通知;特許査定,特願2007-91589|日本精工株式会社|拒絶理由通知;特許査定,特願2006-222346|ＮＴＮ株式会社|拒絶理由通知;拒絶査定,特願2006-235749|日本精工株式会社|拒絶理由通知;特許査定,特願2006-248879|日本精工株式会社|特許査定,特願2006-264521|ＮＴＮ株式会社|拒絶理由通知;特許査定,特願2006-242735|ＮＴＮ株式会社|拒絶理由通知;拒絶査定,特願2006-237136|ＮＴＮ株式会社|拒絶理由通知;特許査定,特願2006-178376|ＮＴＮ株式会社|拒絶理由通知;拒絶査定,特願2006-173725|ＮＴＮ株式会社|拒絶理由通知;特許査定,特願2006-173724|ＮＴＮ株式会社|拒絶理由通知;特許査定,特願2006-165602|ＮＴＮ株式会社|拒絶理由通知;特許査定,特願2006-165601|ＮＴＮ株式会社|拒絶理由通知;特許査定,特願2006-165600|ＮＴＮ株式会社|拒絶理由通知;特許査定,特願2006-146331|ＮＴＮ株式会社|拒絶理由通知;特許査定,特願2006-118270|ＮＴＮ株式会社|拒絶理由通知;拒絶査定,特願2006-222347|ＮＴＮ株式会社|拒絶理由通知;特許査定,特願2006-233063|ＮＴＮ株式会社|先行技術調査;特許査定,特願2006-222348|ＮＴＮ株式会社|拒絶理由通知;拒絶査定,特願2006-129913|ＮＴＮ株式会社|拒絶理由通知;特許査定,特願2006-129034|ＮＴＮ株式会社|先行技術調査;特許査定,特願2006-120452|ＮＴＮ株式会社|先行技術調査;特許査定,特願2006-316599|ＮＴＮ株式会社|拒絶理由通知;拒絶査定,特願2005-361756|ＮＴＮ株式会社|先行技術調査,特願2005-326329|ＮＴＮ株式会社|拒絶理由通知;拒絶査定,特願2005-284195|ＮＴＮ株式会社|拒絶理由通知;特許査定,特願2005-306889|ＮＴＮ株式会社|拒絶理由通知;拒絶査定,特願2005-306888|ＮＴＮ株式会社|拒絶理由通知;拒絶査定;特許査定,特願2008-124430|ＮＴＮ株式会社|審判拒絶理由通知,特願2007-6619|ＮＴＮ株式会社|拒絶理由通知;拒絶査定,特願2007-31599|ＮＴＮ株式会社|拒絶理由通知;拒絶査定,特願2007-126517|ＮＴＮ株式会社|拒絶理由通知;拒絶査定;特許査定,特願2006-215270|ＮＴＮ株式会社|拒絶理由通知;拒絶査定,特願2006-78512|三菱自動車工業株式会社|拒絶理由通知;拒絶査定,特願2006-245263|日本精工株式会社|拒絶理由通知;特許査定,特願2006-242789|ＮＴＮ株式会社|拒絶理由通知;拒絶査定,特願2007-80472|ＮＴＮ株式会社|拒絶理由通知;特許査定,特願2006-307601|ＮＴＮ株式会社|先行技術調査;拒絶査定,特願2006-233059|ＮＴＮ株式会社|拒絶理由通知;拒絶査定,特願2006-214124|ＮＴＮ株式会社|拒絶理由通知;拒絶査定,特願2006-206097|ＮＴＮ株式会社|拒絶理由通知;拒絶査定;特許査定,特願2006-206096|ＮＴＮ株式会社|拒絶理由通知;拒絶査定,特願2006-163302|ＮＴＮ株式会社|拒絶理由通知;特許査定,特願2005-322324|ＮＴＮ株式会社|拒絶理由通知;拒絶査定,特願2005-322321|ＮＴＮ株式会社|拒絶理由通知;拒絶査定,特願2005-313155|ＮＴＮ株式会社|拒絶理由通知;拒絶査定;特許査定,特願2005-312621|ＮＴＮ株式会社|拒絶理由通知;拒絶査定,特願2005-287267|ＮＴＮ株式会社|拒絶理由通知;拒絶査定,特願2005-140453|ＮＴＮ株式会社|拒絶理由通知;拒絶査定,特願2005-140452|ＮＴＮ株式会社|拒絶理由通知;拒絶査定,特願2005-140451|ＮＴＮ株式会社|拒絶理由通知;特許査定,特願2004-330269|日本精工株式会社,本田技研工業株式会社|先行技術調査;拒絶理由通知;拒絶査定,特願2003-143124|本田技研工業株式会社|特許査定</t>
  </si>
  <si>
    <t>JP2002270208A,JP2008176692A,JP2009032702A,JP2011109655A</t>
  </si>
  <si>
    <t xml:space="preserve">F16C 33/58       ,B60B 35/18      A,F16C 19/18       ,F16C 19/38       ,F16C 33/36       </t>
  </si>
  <si>
    <t>F16C 19/18       ,F16C 33/58       ,B60B 35/18      A</t>
  </si>
  <si>
    <t>特許第3919005号</t>
  </si>
  <si>
    <t>2002.09.30</t>
  </si>
  <si>
    <t>2004.04.22</t>
  </si>
  <si>
    <t>2007.02.23</t>
  </si>
  <si>
    <t>E06B   1/32    (2006.01),E06B   1/70    (2006.01),E06B   7/22    (2006.01)</t>
  </si>
  <si>
    <t>E06B  1/32       ,E06B  7/22      A,E06B  1/70      Z</t>
  </si>
  <si>
    <t>2E011CA06,2E011CA07,2E011CB01,2E011CC03,2E011MA02,2E036AA02,2E036BA01,2E036CA03,2E036DA04,2E036EB08,2E036GA02,2E036HB02</t>
  </si>
  <si>
    <t>JP3919005B2,JP2004124406A</t>
  </si>
  <si>
    <t xml:space="preserve">受付 A61:登録料納付 (2007.02.07) ,発送 A01:特許査定 (2007.02.07) ,受付 A861:ファイル記録事項の閲覧（縦覧）請求書 (2008.12.08) ,受付 A861:ファイル記録事項の閲覧（縦覧）請求書 (2009.04.24) ,受付 A861:ファイル記録事項の閲覧（縦覧）請求書 (2009.06.04) </t>
  </si>
  <si>
    <t>特開平10-331526|ワイケイケイアーキテクチュラルプロダクツ株式会社|拒絶理由通知;特許査定;審判請求証拠,特開2002-121969|ワイケイケイアーキテクチュラルプロダクツ株式会社,ＹＫＫ  ＡＰ株式会社,ＹＫＫ　ＡＰ株式会社|拒絶理由通知;特許査定;審判請求証拠,特開2002-180751|新日軽株式会社|特許査定,特開2001-182434|ワイケイケイアーキテクチュラルプロダクツ株式会社,ワイケイケイエーピー株式会社|特許査定,特開平09-209664|ワイケイケイアーキテクチュラルプロダクツ株式会社,ＹＫＫ　ＡＰ株式会社,ワイケイケイエーピー株式会社|審判請求証拠,特開平09-158629|ワイケイケイアーキテクチュラルプロダクツ株式会社,ＹＫＫ　ＡＰ株式会社|審判請求証拠</t>
  </si>
  <si>
    <t>JP2002286389A</t>
  </si>
  <si>
    <t>E06B  1/32       ,E06B  7/22      A</t>
  </si>
  <si>
    <t>E06B  1/32       ,E06B  1/70      Z</t>
  </si>
  <si>
    <t>特開2004-1163</t>
  </si>
  <si>
    <t>特許第4038108号</t>
  </si>
  <si>
    <t>2002.10.10</t>
  </si>
  <si>
    <t>ＪＰ０１３４６９７７(2001.11.13),ＪＰ０１３８３９８７(2001.12.18),ＪＰ０２１００８５１(2002.04.03)</t>
  </si>
  <si>
    <t>2001.11.13,2001.12.18,2002.04.03</t>
  </si>
  <si>
    <t>2007.11.09</t>
  </si>
  <si>
    <t>B23Q  3/06   302B,B23Q  3/06   304B</t>
  </si>
  <si>
    <t>3C016CA03,3C016CB02,3C016CB11,3C016CC01,3C016CC04</t>
  </si>
  <si>
    <t>AT302096T,AT305363T,AT305364T,CN1418756A,CN100402229C,CN1418757A,CN100410010C,CN1448245A,CN1278819C,CN101310920A,CN101310920B,DE60205563D1,DE60205563T2,DE60206348D1,DE60206348T2,DE60206349D1,DE60206349T2,EP1310329A2,EP1310329B1,EP1310330A2,EP1310330B1,EP1310331A2,EP1310331B1,JP3621082B2,JP2004003589A,JP4038108B2,JP2004001163A,JP4040947B2,JP2004001164A,JP4368861B2,JP2006150589A,JP4139427B2,JP2008018531A,KR100915494B1,KR20030040104A,KR100921290B1,KR20030040105A,TW579316B,TW577781B,TW544361B,US2003090046A1,US6902158B2,US2003090047A1,US6663093B2,US2003189279A1,US6666440B2</t>
  </si>
  <si>
    <t>米澤　慶多朗,横田　英明,春名　陽介</t>
  </si>
  <si>
    <t xml:space="preserve">受付 A851:ファイル記録事項記載書類の交付請求書 (2010.09.22) ,受付 A861:ファイル記録事項の閲覧（縦覧）請求書 (2010.12.03) ,受付 A861:ファイル記録事項の閲覧（縦覧）請求書 (2012.04.05) ,受付 A861:ファイル記録事項の閲覧（縦覧）請求書 (2012.09.20) ,受付 A861:ファイル記録事項の閲覧（縦覧）請求書 (2013.11.28) </t>
  </si>
  <si>
    <t>実用新案全文昭47-018875|株式会社小松製作所|拒絶理由通知;拒絶査定;審判請求証拠,特開平09-277132|株式会社コスメック|拒絶理由通知;拒絶査定,特開平10-141324|株式会社コスメック|拒絶理由通知;拒絶査定,実用新案全文昭58-075645|日立精工株式会社|拒絶理由通知;拒絶査定,特開平07-266171|株式会社コスメック|拒絶理由通知;拒絶査定,特開2004-001163|株式会社コスメック|審判請求証拠,USA 005820118|審判請求証拠,実用新案全文平02-051043|日立精機株式会社|審判請求証拠,特開平10-034469|株式会社コスメック|審判請求証拠,特開2001-198754|パスカル株式会社,パスカルエンジニアリング株式会社|審判請求証拠,特開平08-033932|相生精機株式会社|審判請求証拠,特願2001-346977|審判請求証拠,特願2001-383987|審判請求証拠,特願2002-100851|審判請求証拠,JPN3010000616|審判請求証拠,JPN3010000617|審判請求証拠,JPN3010000618|審判請求証拠,JPN3010000620|審判請求証拠,JPN3010000621|審判請求証拠,JPN3010000622|審判請求証拠,JPN3010000623|審判請求証拠,JPN3010000624|審判請求証拠</t>
  </si>
  <si>
    <t>平成２１年１月３０日付け訴状,大阪地裁平成２１年（ワ）第１１９３号特許権侵害差止等請求事件,平成２１年７月３日付け準備書面（４）添付の「イ号」ないし「ハ号」製品説明書,大阪地裁平成２１年（ワ）第１１９３号特許権侵害差止等請求事件,米国特許第５８２０１１８号明細書の抄訳,治具・工具・取付具,平成１８年第１９６号　事実実験公正証書,新製品２００２年４月８日より新型複動スイングクランプ発売開始,ＫＯＳＭＥＫ　［ＯＮＬＩＮＥ］,ＬＨシリーズにオプション追加。７月１５日より販売開始。０４０シリーズも追加。,ＫＯＳＭＥＫ　［ＯＮＬＩＮＥ］,平成２０年６月１９日付け被告準備書面（３）,平成１９年（行ケ）第１０３１５号審決取消請求事件</t>
  </si>
  <si>
    <t>特願2007-276801|パスカルエンジニアリング株式会社|拒絶理由通知;特許査定,特願2002-296828|株式会社コスメック|審判請求証拠,特願2006-70324|株式会社コスメック|特許査定</t>
  </si>
  <si>
    <t>AT02257586T,AT02257587T,AT02257588T,CN02150458A,CN02150533A,CN02151393A,CN200810136104A,DE60205563A,DE60205563T,DE60206348A,DE60206348T,DE60206349A,DE60206349T,EP02257586A,EP02257587A,EP02257588A,JP2002289489A,JP2002296828A,JP2002296829A,JP2006070324A,JP2007260563A,KR20020069955A,KR20020069956A,TW91123950A,TW91124540A,TW91124551A,US27928302A,US29268002A,US29932502A</t>
  </si>
  <si>
    <t>AT02257586T,AT02257587T,AT02257588T,CN02150458A,CN02150533A,CN200810136104A,DE60205563A,DE60205563T,DE60206348A,DE60206348T,DE60206349A,DE60206349T,EP02257586A,EP02257587A,EP02257588A,JP2002289489A,JP2002296828A,JP2006070324A,JP2007260563A,KR20020069955A,KR20020069956A,TW91123950A,TW91124540A,US27928302A</t>
  </si>
  <si>
    <t>AT302096T,AT305363T,AT305364T,CN1418756A,CN100402229C,CN1418757A,CN100410010C,CN101310920A,CN101310920B,DE60205563D1,DE60205563T2,DE60206348D1,DE60206348T2,DE60206349D1,DE60206349T2,EP1310329A2,EP1310329B1,EP1310330A2,EP1310330B1,EP1310331A2,EP1310331B1,JP3621082B2,JP2004003589A,JP4038108B2,JP2004001163A,JP4368861B2,JP2006150589A,JP4139427B2,JP2008018531A,KR100915494B1,KR20030040104A,KR100921290B1,KR20030040105A,TW579316B,TW577781B,US2003090046A1,US6902158B2</t>
  </si>
  <si>
    <t>特許第4096736号</t>
  </si>
  <si>
    <t>PCT/JP01/009932</t>
  </si>
  <si>
    <t>2001.11.14</t>
  </si>
  <si>
    <t>ＪＰ００３８６１２１(2000.11.15)</t>
  </si>
  <si>
    <t>2002.05.23</t>
  </si>
  <si>
    <t>2008.03.21</t>
  </si>
  <si>
    <t>C09D 201/00    (2006.01),C09C   1/36    (2006.01),C09C   3/06    (2006.01),C09D   5/33    (2006.01),C09D   7/12    (2006.01),F27D   1/00    (2006.01),C09D   5/00    (2006.01)</t>
  </si>
  <si>
    <t xml:space="preserve">C09C  1/36       ,C09C  3/06       ,C09D201/00       ,C09D  5/00      Z,C09D  7/12       ,F27D  1/00      N,C09D  5/33       </t>
  </si>
  <si>
    <t>4J037AA22,4J037CA03,4J037CA09,4J038AA011,4J038HA146,4J038HA216,4J038HA446,4J038KA08,4J038NA13,4J038PC03,4J038PC04,4K051AA03,4K051AB03,4K051AB00,4K051BE00,4K051BE03</t>
  </si>
  <si>
    <t>JP4096736B2,WO0240601A1</t>
  </si>
  <si>
    <t xml:space="preserve">受付 A861:ファイル記録事項の閲覧（縦覧）請求書 (2008.07.18) ,受付 A861:ファイル記録事項の閲覧（縦覧）請求書 (2008.07.30) ,受付 A861:ファイル記録事項の閲覧（縦覧）請求書 (2008.10.22) ,受付 A861:ファイル記録事項の閲覧（縦覧）請求書 (2009.05.07) ,受付 A861:ファイル記録事項の閲覧（縦覧）請求書 (2010.06.08) </t>
  </si>
  <si>
    <t>特開昭62-290051|ゼネラル・エレクトリツク・カンパニイ|拒絶理由通知;特許査定,特開2000-018586|彦坂　満洲男,石橋　定己,金子　哲大|拒絶理由通知;特許査定,特表平11-512336|ロディア　シミ,サンゴバン　ビトラージュ|拒絶理由通知;特許査定,特開昭57-109868|三宅　辰男,三宅辰男|拒絶理由通知;特許査定,特開昭61-029725|工業技術院長,株式会社チノー,株式会社チノ―|特許査定,特開平04-046016|古河機械金属株式会社|特許査定,特開平08-210782|石川島播磨重工業株式会社|特許査定,特開平09-059056|山中　勲|特許査定,特開平09-060840|山中　勲|特許査定,特開平10-185169|東京瓦斯株式会社|特許査定,特開平10-212144|東京窯業株式会社|特許査定,特開平11-285543|古河機械金属株式会社|特許査定,特開2000-313682|タイホー工業株式会社,株式会社タイホーコーザイ|特許査定,特許第4096736号|曽良　カヨ子,曽良  カヨ子|審判請求証拠,JPN3008000491|審判請求証拠,JPN3008000492|審判請求証拠,特公昭52-012733|株式会社資生堂|審判請求証拠,JPN3010000033|審判請求証拠,JPN3010000034|審判請求証拠,JPN3010000035|審判請求証拠,JPN3010000036|審判請求証拠,JPN3010000037|審判請求証拠,JPN3010000038|審判請求証拠,JPN3010000039|審判請求証拠,JPN3010000040|審判請求証拠,JPN3010000041|審判請求証拠,JPN3010000042|審判請求証拠,JPN3010000043|審判請求証拠,JPN3010000044|審判請求証拠,JPN3010000045|審判請求証拠,JPN3010000046|審判請求証拠,JPN3010000047|審判請求証拠,JPN3010000048|審判請求証拠,JPN3010000049|審判請求証拠,JPN3010000050|審判請求証拠,JPN3010000051|審判請求証拠,JPN3010000052|審判請求証拠,JPN3010000053|審判請求証拠,JPN3010000054|審判請求証拠,JPN3010000055|審判請求証拠,JPN3010000056|審判請求証拠,JPN3010000057|審判請求証拠,JPN3010000058|審判請求証拠,JPN3010000059|審判請求証拠,JPN3010000060|審判請求証拠,JPN3010000061|審判請求証拠,JPN3010000062|審判請求証拠,JPN3010000063|審判請求証拠,JPN3010000064|審判請求証拠,JPN3010000065|審判請求証拠,JPN3010000066|審判請求証拠,JPN3010000067|審判請求証拠,JPN3010000068|審判請求証拠,JPN3010000069|審判請求証拠,JPN3010000070|審判請求証拠,JPN3010000071|審判請求証拠,JPN3010000072|審判請求証拠,JPN3010000073|審判請求証拠,JPN3010000074|審判請求証拠,JPN3010000075|審判請求証拠,JPN3010000076|審判請求証拠,JPN3010000077|審判請求証拠,JPN3010000078|審判請求証拠,JPN3010000079|審判請求証拠,JPN3010000080|審判請求証拠,JPN3010000081|審判請求証拠,JPN3010000082|審判請求証拠,JPN3010000083|審判請求証拠,JPN3010000084|審判請求証拠,JPN3010000085|審判請求証拠,特公昭63-029712|三宅　辰男,三宅辰男|審判請求証拠,特表平08-507282|フォセコ　インターナショナル　リミテッド|審判請求証拠,特開昭61-270254|シヤンドン　ニユ－　マテリアル　インステイチユ－ト|審判請求証拠,JPN3010000101|審判請求証拠,JPN3010000102|審判請求証拠,JPN3010000103|審判請求証拠,JPN3010000104|審判請求証拠</t>
  </si>
  <si>
    <t>特願２００２－５４３６０１に対する平成１９年６月１３日起案に係る拒絶理由通知書,応用／第６編　耐火物　２原料／２．１０バインダ,セラミック工学ハンドブック［第２版］応用,特許法概説,甲が使用していた平成１１年１２月１６日の予定表のメモ帳,甲が使用していた平成１１年１２月１６日の詳細な補助的なメモ帳,平成２１年６月１８日付け井口氏の証言,炉内コーティング材メーカの件,高温伝熱面のふく射率評価,機械研究所所報,土壌汚染リスク,六価クロム規制,環境キーワード　－　六価クロム［ＯＮＬＩＮＥ］,セメント及びセメント系固化材の地盤改良への使用及び改良土の再利用に関する当面の措置について,建設省技調発第４８号［ＯＮＬＩＮＥ］,強還元下における酸化クロム　－　酸化チタン系の焼結と化合物,豊田研究報告,株式会社グローバル電子研究所あて調査依頼書,株式会社日本熱放射材研究所あて質問書,株式会社グローバル電子研究所あて技術説明書,加藤氏宛質問書及び加藤氏が指導・作成した回答書案を確認し株式会社グローバル電子研究所名で回答した書面,韓国におけるＨ．Ｒ．Ｃの販売及び商取引に関する件,ステンレス鋼材炉の国内実績,赤外線放射温度計カタログＦＡＸの件,被加熱温度測定の件,データロガシステムについて紹介した書面,データロガシステム取扱い商社を紹介した書面,Ｈ．Ｒ．Ｃ効果確認の件,ＨＲＣの前身であるＳＲＣの文献を送付した書面,黒度測定に関して,ＲＥ：黒度測定に関して,ＲＥ：黒度測定に関して,ＲＥ：黒度測定に関して,黒度（輻射率）測定の件,鈴鹿工業高等専門学校訪問予定通知,ＨＲＣとミラーテックスの輻射率に関する資料送付の件,報告書を送達した事を伝えた書面,ＨＲＣ（ＩＩ）施工実績及び計画（国内）,白灯油原単位使用実績,ＨＲＣ資料の送付依頼,日本軽金属株式会社からの問い合わせについて回答内容を説明した書面,ＨＲＣ（ＩＩ）　－熱力学のブレイク・ツルー　－,甲及び乙を論文の記載から外し、謝辞に記載することの了解を求めた書面,ファクシミリの通信管理レポート（一部）,加藤大二郎氏の名刺,韓国におけるＨ．Ｒ．Ｃの販売及び商取引に関する件,熱放射の理論について、議論したときのメモ,平成１３年２月９日に鈴鹿工業高等専門学校に訪問することが示された予定表,「証言」高山氏の紹介と鈴鹿工業高等専門学校訪問の件,工業炉、燃料８％節約,日本経済新聞,「熱放射性コーティング材　ＨＲＣ（ＩＩ）」和文カタログ,「Ｔｈｅ　ｈｉｇｈ　ｅｍｍｉｓｓｉｖｅ　ｃｏａｔｉｎｇｓ　ｆｏｒ　ｆｕｒｎａｃｅｓ　ＨＲＣ（ＩＩ）」　英文カタログ,熱放射性塗料技術解説書　Ｈ．Ｒ．Ｃ．（ＩＩ）,講演の件,２００１年１０月２５日付けの納品書及び請求書,２００１年１２月１４日付けの納品書及び請求書,ＰＣＴ／ＪＰ０１／０９９３２の優先権に関する取下の通知,Ｅｌｅｃｔｒｉｃａｌ　ａｎｄ　Ｏｐｔｉｃａｌ　Ｐｒｏｐｅｒｔｉｅｓ　ｏｆ　Ｒｕｔｉｌｅ　Ｓｉｎｇｌｅ　Ｃｒｙｓｔａｌｓ,ＰＨＹＳＩＣＡＬ　ＲＥＶＩＥＷ,「ＨＲＣ」のふく射効果確認試験,平成１４年３月７日付け顧問職辞任通知書,特許法概説,高温伝熱面のふく射率評価,機械技術研究所所報,酸化チタン－物性と応用技術,平成２０年１２月１６日付け提出の答弁書、表紙、２頁,無効２００８－８００１２８号審判事件,「基」の項,新選漢和辞典</t>
  </si>
  <si>
    <t>特願2009-545125|チバ  ホールディング  インコーポレーテッド,ＣＩＢＡ  ＨＯＬＤＩＮＧ  ＩＮＣ．,チバ　ホールディング　インコーポレーテッド|先行技術調査,特願2009-528608|ウーデ  ゲゼルシャフト  ミット  ベシュレンクテル  ハフツング,Ｕｈｄｅ  ＧｍｂＨ,ティッセンクルップ　ウーデ　ゲゼルシャフト　ミット　ベシュレンクテル　ハフツング|拒絶理由通知;拒絶査定;先行技術調査,特願2006-106885|曽良  カヨ子,曽良　カヨ子|拒絶理由通知;拒絶査定,特願2002-543601|曽良　カヨ子,曽良  カヨ子|審判請求証拠</t>
  </si>
  <si>
    <t>JP2002543601A,JP0109932W</t>
  </si>
  <si>
    <t xml:space="preserve">C09D201/00       ,C09C  1/36       ,C09C  3/06       ,C09D  5/00      Z,C09D  7/12       </t>
  </si>
  <si>
    <t>C09D201/00       ,C09C  1/36       ,C09C  3/06       ,C09D  5/33       ,C09D  7/12       ,F27D  1/00      N</t>
  </si>
  <si>
    <t>特表2004-518545,WO02/066193</t>
  </si>
  <si>
    <t>特許第4237493号</t>
  </si>
  <si>
    <t>3C025</t>
  </si>
  <si>
    <t>PCT/US02/005503</t>
  </si>
  <si>
    <t>2002.02.19</t>
  </si>
  <si>
    <t>ＵＳ０１６０／２６９，３２８(2001.02.16)</t>
  </si>
  <si>
    <t>2002.08.29</t>
  </si>
  <si>
    <t>2008.12.26</t>
  </si>
  <si>
    <t>B23F   9/10    (2006.01),B23F   5/24    (2006.01)</t>
  </si>
  <si>
    <t xml:space="preserve">B23F  9/10       </t>
  </si>
  <si>
    <t>AT357306T,AU2002244134B2,BR0204143A,BR0204143B1,CA2431015A1,CA2431015C,CN1457279A,CN100343003C,DE60218983D1,DE60218983T2,EP1363757A1,EP1363757B1,JP4237493B2,JP2004518545A,MXPA03007324A,US2003040258A1,US6669415B2,US2002154961A1,US6712566B2,WO02066193A1</t>
  </si>
  <si>
    <t>ロナルド、クレイグ、アール,スタットフェルト、ハーマン、ジェイ,パイファー、クラウス</t>
  </si>
  <si>
    <t xml:space="preserve">受付 A523:手続補正書 (2008.11.11) ,受付 A53:意見書 (2008.11.11) ,発送 A01:特許査定 (2008.12.05) ,受付 A861:ファイル記録事項の閲覧（縦覧）請求書 (2008.12.11) ,受付 A61:登録料納付 (2008.12.18) </t>
  </si>
  <si>
    <t>USA 001373957|拒絶理由通知;先行技術調査;拒絶査定;特許査定,特公昭46-012510|ザ　グリ－ソン　ワ－クス|拒絶理由通知;特許査定,USA 006120355|拒絶理由通知;拒絶査定;特許査定;審判請求証拠,特開平11-262816|豊精密工業株式会社|拒絶理由通知;拒絶査定;特許査定,USA 004981402|拒絶理由通知;拒絶査定;特許査定,特表平02-502358|ザ　グリーソン　ワークス,ザ　グリ―ソン　ワ―クス|審判請求証拠,JPN3009000518|審判請求証拠</t>
  </si>
  <si>
    <t>工作機械の設計学（基礎編）　－マザーマシンを知るために－</t>
  </si>
  <si>
    <t>特願2008-534648|ザ  グリーソン  ワークス,ザ　グリーソン　ワークス|先行技術調査</t>
  </si>
  <si>
    <t>AT02709663T,AU2002244134A,BR0204143A,CA2431015A,CN02800319A,DE60218983A,DE60218983T,EP02709663A,JP2002565740A,MXPA03007324A,US7589102A,US7899902A,US0205503W</t>
  </si>
  <si>
    <t xml:space="preserve">B23F  5/24       </t>
  </si>
  <si>
    <t>特許第3981331号</t>
  </si>
  <si>
    <t>3K007,4H001,3K107</t>
  </si>
  <si>
    <t>PCT/JP02/004485</t>
  </si>
  <si>
    <t>2002.05.08</t>
  </si>
  <si>
    <t>ＪＰ０１１５５２９０(2001.05.24)</t>
  </si>
  <si>
    <t>2002.11.28</t>
  </si>
  <si>
    <t>2007.07.06</t>
  </si>
  <si>
    <t>H01L  51/50    (2006.01),C09K  11/06    (2006.01)</t>
  </si>
  <si>
    <t xml:space="preserve">H05B 33/14      B,C09K 11/06   620 ,C09K 11/06   660 ,C09K 11/06   690 </t>
  </si>
  <si>
    <t>3K007AB02,3K007AB03,3K007DB03,3K007FA01,3K107AA01,3K107BB01,3K107CC04,3K107CC14,3K107DD67,3K107DD64,3K107DD71,3K107DD78,3K107BB03</t>
  </si>
  <si>
    <t>AT414754T,CN1531581A,CN100377382C,DE20221915U1,DE2724727A1,DE2724727B2,DE2724727C3,DE60229934D1,EP1391495A1,EP1391495B1,GB1582641A,GB1582642A,JPS52147324A,JPS52147325A,JP3981331B2,KR101000355B1,KR20080100278A,TWI290804B,US2004131882A1,US2006141288A1,US2010109001A1,US2012168740A1,WO02094965A1</t>
  </si>
  <si>
    <t>松浦　正英,細川　地潮</t>
  </si>
  <si>
    <t xml:space="preserve">発送 A242831:刊行物等提出による通知書 (2009.11.10) ,受付 A861:ファイル記録事項の閲覧（縦覧）請求書 (2009.11.12) ,受付 A851:ファイル記録事項記載書類の交付請求書 (2009.11.13) ,受付 A861:ファイル記録事項の閲覧（縦覧）請求書 (2011.04.26) ,受付 A861:ファイル記録事項の閲覧（縦覧）請求書 (2012.10.10) </t>
  </si>
  <si>
    <t>特開平11-149986|三菱化学株式会社|拒絶理由通知;拒絶査定;特許査定,特開平09-301934|ケミプロ化成株式会社|拒絶理由通知;拒絶査定;特許査定,特開平10-102052|出光興産株式会社|拒絶理由通知;拒絶査定;特許査定,特開平09-194441|出光興産株式会社|拒絶理由通知;拒絶査定;特許査定,特開2001-131162|科学技術振興事業団,独立行政法人科学技術振興機構|拒絶理由通知;拒絶査定;特許査定,特開2001-313178|パイオニア株式会社|拒絶理由通知;拒絶査定;特許査定,WOA 095009147|出光興産株式会社|拒絶理由通知;拒絶査定;特許査定;審判請求証拠,EPA 000891121|拒絶理由通知;拒絶査定;特許査定,JPNX007003093|拒絶理由通知,JPNX007015751|拒絶査定,JPNX007033007|特許査定,JPN3008000162|審判請求証拠,JPN3008000163|審判請求証拠,JPN3008000164|審判請求証拠,JPN3008000165|審判請求証拠,JPN3008000166|審判請求証拠,JPN3008000167|審判請求証拠,JPN3008000168|審判請求証拠,特開平07-126615|松下電器産業株式会社,保土谷化学工業株式会社|審判請求証拠</t>
  </si>
  <si>
    <t>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Ｌｅｔｔｅｒｓ,Ｅｆｆｉｃｉｅｎｔ　ｅｌｅｃｔｒｏｐｈｏｓｐｈｏｒｅｓｃｅｎｃｅ　ｕｓｉｎｇ　ａ　ｄｏｐｅｄ　ａｍｂｉｐｏｌａｒ　ｃｏｎｄｕｃｔｉｖｅ　ｍｏｌｅｃｕｌａｒ　ｏｒｇａｎｉｃ　ｔｈｉｎ　ｆｉｌｍ,Ｏｒｇａｎｉｃ　Ｅｌｅｃｔｒｏｎｉｃｓ,Ｓｃｉｅｎｃｅ　Ｄｉｒｅｃｔ検索結果,有機ＥＬ材料とディスプレイ,Ｈｉｇｈ－ｅｆｆｉｃｉｅｎｃｙ　ｆｌｕｏｒｅｓｃｅｎｔ　ｏｒｇａｎｉｃ　ｌｉｇｈｔ－ｅｍｉｔｔｉｎｇ　ｄｅｖｉｃｅｓ　ｕｓｉｎｇ　ａ　ｐｈｏｓｐｈｏｒｅｓｃｅｎｔ　ｓｅｎｓｉｔｉｚｅｒ,Ｌｅｔｔｅｒｓ　ｔｏ　ｎａｔｕｒｅ,三重項素子の材料側面,（社）応用物理学会　有機分子・バイオエレクトロニクス分科会　第９回講演会（２００１）要旨集,実験報告書,Ｅｘｐｅｒｉｍｅｎｔａｌ　Ｒｅｐｏｒｔ</t>
  </si>
  <si>
    <t>特願2008-242072|三菱化学株式会社|拒絶理由通知;拒絶査定,特願2005-175544|三星エスディアイ株式会社,三星モバイルディスプレイ株式會社|拒絶理由通知;拒絶査定,特願2004-539103|株式会社半導体エネルギー研究所|拒絶理由通知;特許査定,特願2002-214876|東レ株式会社|拒絶理由通知;拒絶査定,特願2002-109939|キヤノン株式会社|拒絶理由通知;特許査定</t>
  </si>
  <si>
    <t>AT02724727T,CN02810565A,DE20221915U,DE2724727A,DE60229934A,EP02724727A,GB2292877A,GB1727679A,JP6291176A,JP6291276A,JP2002592428A,KR20087023669A,TW91110056A,US47775203A,US36220906A,US68379310A,US201213416326A,JP0204485W</t>
  </si>
  <si>
    <t>AT02724727T,CN02810565A,DE60229934A,EP02724727A,JP2002592428A,KR20087023669A,TW91110056A,US47775203A,US36220906A,US68379310A,US201213416326A,JP0204485W</t>
  </si>
  <si>
    <t>AT414754T,CN1531581A,CN100377382C,DE60229934D1,EP1391495A1,EP1391495B1,JP3981331B2,KR101000355B1,KR20080100278A,TWI290804B,US2004131882A1,US2006141288A1,US2010109001A1,US2012168740A1,WO02094965A1</t>
  </si>
  <si>
    <t>AT02724727T,CN02810565A,DE20221915U,DE60229934A,EP02724727A,JP2002592428A,KR20087023669A,TW91110056A,US47775203A,US36220906A,US68379310A,US201213416326A,JP0204485W</t>
  </si>
  <si>
    <t>AT414754T,CN1531581A,CN100377382C,DE20221915U1,DE60229934D1,EP1391495A1,EP1391495B1,JP3981331B2,KR101000355B1,KR20080100278A,TWI290804B,US2004131882A1,US2006141288A1,US2010109001A1,US2012168740A1,WO02094965A1</t>
  </si>
  <si>
    <t xml:space="preserve">H05B 33/14      B,C09K 11/06   690 ,C09K 11/06   660 </t>
  </si>
  <si>
    <t>特許第3796482号</t>
  </si>
  <si>
    <t>2003.08.19</t>
  </si>
  <si>
    <t>B60H  1/00   102Z,B60H  1/32   613D,B60H  1/00   102A,B60H  1/00   102P</t>
  </si>
  <si>
    <t>3L211BA26,3L211BA53,3L211BA55,3L211DA05,3L211DA09,3L211DA96,3L211CA05</t>
  </si>
  <si>
    <t xml:space="preserve">受付 A61:登録料納付 (2006.04.17) ,受付 A861:ファイル記録事項の閲覧（縦覧）請求書 (2006.07.18) ,受付 A861:ファイル記録事項の閲覧（縦覧）請求書 (2006.10.20) ,受付 A861:ファイル記録事項の閲覧（縦覧）請求書 (2007.09.03) ,受付 A861:ファイル記録事項の閲覧（縦覧）請求書 (2008.09.16) </t>
  </si>
  <si>
    <t>特開昭61-150815|株式会社デンソー|拒絶理由通知;特許査定;審判請求証拠,実用新案全文昭56-146820|株式会社ボッシュオートモーティブ　システム,株式会社ゼクセル|拒絶理由通知;特許査定,特開平04-349016|マツダ株式会社|拒絶理由通知;特許査定,特開昭54-097941|三菱自動車工業株式会社|特許査定,実用新案全文昭63-009027|マツダ株式会社|特許査定,特開昭52-039232|トヨタ自動車株式会社|特許査定,実用新案全文昭53-053743|株式会社ボッシュオートモーティブ　システム|特許査定,実用新案全文昭52-156047|株式会社日立製作所|特許査定,特開昭51-079437|株式会社ボッシュオートモーティブ　システム,ヂ－ゼル機器株式会社|特許査定,USA 003948312|特許査定,DEA 003048195|特許査定,JPN3007000161|審判請求証拠,実用新案全文昭60-169013|株式会社デンソー|審判請求証拠,特開昭63-017112|株式会社デンソー|審判請求証拠,実用新案全文平04-014507|日産自動車株式会社|審判請求証拠,JPN3007000162|審判請求証拠</t>
  </si>
  <si>
    <t>発明協会公開技報,意見書（平成１７年１０月４日付け提出）</t>
  </si>
  <si>
    <t>B60H  1/00   102Z,B60H  1/32   613D</t>
  </si>
  <si>
    <t>B60H  1/00   102A,B60H  1/00   102P,B60H  1/00   102Z,B60H  1/32   613D</t>
  </si>
  <si>
    <t>特許第4044466号</t>
  </si>
  <si>
    <t>2E002</t>
  </si>
  <si>
    <t>2003.03.17</t>
  </si>
  <si>
    <t>2004.10.07</t>
  </si>
  <si>
    <t>2007.11.22</t>
  </si>
  <si>
    <t>E04B   2/96    (2006.01)</t>
  </si>
  <si>
    <t xml:space="preserve">E04B  2/96       </t>
  </si>
  <si>
    <t>2E002PA01,2E002UA01,2E002UA02,2E002UA03,2E002UB04,2E002VA00,2E002WA17,2E002XA14</t>
  </si>
  <si>
    <t>JP4044466B2,JP2004278189A</t>
  </si>
  <si>
    <t>松本　耕一,堀　博詞</t>
  </si>
  <si>
    <t xml:space="preserve">受付 A53:意見書 (2007.10.10) ,発送 A01:特許査定 (2007.11.06) ,受付 A61:登録料納付 (2007.11.15) ,受付 A861:ファイル記録事項の閲覧（縦覧）請求書 (2008.03.24) ,受付 A861:ファイル記録事項の閲覧（縦覧）請求書 (2009.06.02) </t>
  </si>
  <si>
    <t>特開平09-067888|ワイケイケイアーキテクチュラルプロダクツ株式会社,ＹＫＫ　ＡＰ株式会社|拒絶理由通知;特許査定,特開平09-021202|三協アルミニウム工業株式会社|拒絶理由通知;特許査定,実用新案全文平03-068218|ワイケイケイ株式会社,株式会社日本設計,ＹＫＫ　ＡＰ株式会社|拒絶理由通知;特許査定,特開平09-060170|ワイケイケイアーキテクチュラルプロダクツ株式会社,ＹＫＫ　ＡＰ株式会社|先行技術調査;特許査定,実用新案全文昭53-125415|日鐵カ－テンオ－ル株式会社,ト－ヨ－サツシ株式会社|審判請求証拠,実用新案全文昭61-113813|新日軽株式会社|審判請求証拠</t>
  </si>
  <si>
    <t>JP2003072757A</t>
  </si>
  <si>
    <t>特許第4119298号</t>
  </si>
  <si>
    <t>2003.04.24</t>
  </si>
  <si>
    <t>2004.11.18</t>
  </si>
  <si>
    <t>B04C   5/12    (2006.01),B04C   5/28    (2006.01)</t>
  </si>
  <si>
    <t xml:space="preserve">B04C  5/12      Z,B04C  5/28       </t>
  </si>
  <si>
    <t>4D053AA03,4D053AB01,4D053BA04,4D053BB02,4D053BC03,4D053BD04,4D053CA23,4D053CC01,4D053DA10</t>
  </si>
  <si>
    <t>JP4119298B2,JP2004321938A</t>
  </si>
  <si>
    <t xml:space="preserve">発送 A131:拒絶理由通知書 (2007.12.25) ,受付 A523:手続補正書 (2008.02.21) ,受付 A53:意見書 (2008.02.21) ,発送 A01:特許査定 (2008.04.08) ,受付 A61:登録料納付 (2008.04.24) </t>
  </si>
  <si>
    <t>特開平11-079764|東海工業株式会社,ポッターズ・バロティーニ株式会社|特許査定,実開平05-017326|日立造船株式会社|特許査定;審判請求証拠,特開昭57-015859|株式会社神戸製鋼所|特許査定,特開2004-322086|昭和電工株式会社|特許査定,実開平05-022046|三菱重工業株式会社|特許査定,実用新案全文昭56-137754|宝栄工業株式会社|審判請求証拠,実開平07-007751|石川島播磨重工業株式会社|審判請求証拠,特開平05-131158|日本バイリーン株式会社|審判請求証拠,特公昭46-012880|三菱重工業株式会社|審判請求証拠,特開2000-046278|城　靖|審判請求証拠</t>
  </si>
  <si>
    <t>特願2006-262904|新日本製鐵株式会社,新日鉄エンジニアリング株式会社|拒絶理由通知;特許査定</t>
  </si>
  <si>
    <t>JP2003120230A</t>
  </si>
  <si>
    <t>特開2004-31927</t>
  </si>
  <si>
    <t>特許第3762384号</t>
  </si>
  <si>
    <t>4F033,5E313,5E319</t>
  </si>
  <si>
    <t>5E313,5E319,4F041</t>
  </si>
  <si>
    <t>2004.01.29</t>
  </si>
  <si>
    <t>2006.01.20</t>
  </si>
  <si>
    <t>H05K   3/34    (2006.01),B05B   1/32    (2006.01),H05K  13/04    (2006.01)</t>
  </si>
  <si>
    <t xml:space="preserve">H05K 13/04      Z,H05K  3/34   503B,H05K  3/34   504D,B05C  5/00   101 </t>
  </si>
  <si>
    <t>5E313FG04,5E313FG05,5E313FG06,5E319AC01,5E319CD22,5E319GG15,4F041BA02,4F041BA10,4F041AA05,4F041BA51,4F041AA02,4F041AB01,4F041BA12,4F041BA36,4F041BA48</t>
  </si>
  <si>
    <t>スミス，ジェームズ，　シー,ホーガン，パトリック，ティー．,セッドマン，ローレンス，ビー．</t>
  </si>
  <si>
    <t xml:space="preserve">発送 A01:特許査定 (2005.12.19) ,受付 A61:登録料納付 (2006.01.12) ,受付 A861:ファイル記録事項の閲覧（縦覧）請求書 (2006.03.29) ,受付 A861:ファイル記録事項の閲覧（縦覧）請求書 (2007.07.25) ,受付 A861:ファイル記録事項の閲覧（縦覧）請求書 (2008.04.22) </t>
  </si>
  <si>
    <t>USA 004066188|拒絶理由通知;特許査定,特開平02-214561|グラコ・インコーポレーテッド|拒絶理由通知;特許査定,JPN3008000007|審判請求証拠,JPN3008000008|審判請求証拠,特開平05-264412|ベーリンガー・マンハイム・ゲゼルシャフト・ミット・ベシュレンクテル・ハフツング|審判請求証拠,JPN3008000009|審判請求証拠,特公昭48-009264|ゲブリユ－ダ－　カイゼル|審判請求証拠,実公平05-009099|ノードソン株式会社,ノ―ドソン株式会社|審判請求証拠,特開平05-031458|テイーデイーケイ株式会社,ティーディーケイ株式会社|審判請求証拠,特開昭57-034974|日本電気株式会社|審判請求証拠,特開昭56-133174|三菱電機株式会社|審判請求証拠</t>
  </si>
  <si>
    <t>特願2010-279105|株式会社デンソー|先行技術調査,特願2004-521865|スピードライン・テクノロジーズ・インコーポレイテッド|先行技術調査;特許査定</t>
  </si>
  <si>
    <t>H05K  3/34   503B,B05B  1/32       ,H05K 13/04      Z</t>
  </si>
  <si>
    <t xml:space="preserve">H05K  3/34   503B,H05K  3/34   504D,B05B  1/32       </t>
  </si>
  <si>
    <t>特許第4105586号</t>
  </si>
  <si>
    <t>3C007</t>
  </si>
  <si>
    <t>2003.05.14</t>
  </si>
  <si>
    <t>2004.12.02</t>
  </si>
  <si>
    <t>2008.04.04</t>
  </si>
  <si>
    <t>B25J  18/02    (2006.01),B25J  19/00    (2006.01)</t>
  </si>
  <si>
    <t>B25J 18/02       ,B25J 19/00      Z</t>
  </si>
  <si>
    <t>3C007CT02,3C007CY00,3C007HS26,3C707CT02,3C707CY00,3C707HS26</t>
  </si>
  <si>
    <t>JP4105586B2,JP2004338020A</t>
  </si>
  <si>
    <t>海江田　隆,長森　基樹,加茂川　良</t>
  </si>
  <si>
    <t xml:space="preserve">受付 A53:意見書 (2007.12.26) ,発送 A01:特許査定 (2008.03.25) ,受付 A61:登録料納付 (2008.03.27) ,受付 A861:ファイル記録事項の閲覧（縦覧）請求書 (2008.08.27) ,受付 A851:ファイル記録事項記載書類の交付請求書 (2009.07.21) </t>
  </si>
  <si>
    <t>特開2000-078827|株式会社白田製作所,科学技術振興事業団,独立行政法人  科学技術振興機構,独立行政法人科学技術振興機構,独立行政法人　科学技術振興機構,プレファクト株式会社|拒絶理由通知;特許査定,特開2003-025419|三菱樹脂株式会社|拒絶理由通知;特許査定,特開2002-238238|株式会社安川電機|拒絶理由通知;特許査定,特開2000-335500|日本電気エンジニアリング株式会社,ＮＥＣエンジニアリング株式会社|拒絶理由通知;特許査定,特開2000-092813|ミノルタ株式会社,コニカミノルタビジネステクノロジーズ株式会社|先行技術調査;特許査定,特開2001-169529|神鋼電機株式会社,シンフォニアテクノロジー株式会社|先行技術調査;特許査定;審判請求証拠,特開平10-313566|株式会社ジイエムシー|審判請求証拠,特開平11-206099|ミノルタ株式会社|審判請求証拠,特開2002-112525|三洋電機株式会社,三洋ハイテクノロジー株式会社,株式会社日立ハイテクインスツルメンツ|審判請求証拠,JPN3010000225|審判請求証拠,JPN3010000226|審判請求証拠,JPN3010000227|審判請求証拠,JPN3010000228|審判請求証拠,JPN3010000229|審判請求証拠</t>
  </si>
  <si>
    <t>平成２１年１１月１０日付け事実実験公正証書,「Ｓｔａｎｄａｒｄ　Ｒａｎｇｅ　ＴｈｒｕｓｔＴｕｂｕ　Ｍｏｄｕｌｅｓ」　ウェブサイト上に掲載されたカタログの抜粋,リニアモータアクチュエータ、ロッドタイプ,平成１６年１月９日起案の拒絶理由通知書,特願２０００－３００３３８号事件,ＵＫ　ｎｅｗｓ,Ｄｒｉｖｅｓ　＆　Ｃｏｎｔｒｏｌｓ</t>
  </si>
  <si>
    <t>JP2003136334A</t>
  </si>
  <si>
    <t>特許第4368143号</t>
  </si>
  <si>
    <t>2F075</t>
  </si>
  <si>
    <t>2F075,5F117</t>
  </si>
  <si>
    <t>2003.05.30</t>
  </si>
  <si>
    <t>2004.12.16</t>
  </si>
  <si>
    <t>H01L  21/02    (2006.01),G01D   3/00    (2006.01)</t>
  </si>
  <si>
    <t>G01D  3/00      B,H01L 21/02      Z</t>
  </si>
  <si>
    <t>2F075AA10,2F075EE15,2F075EE18,2F075FF02</t>
  </si>
  <si>
    <t>JP4368143B2,JP2004356510A,KR100526926B1,KR20040100805A</t>
  </si>
  <si>
    <t>小杉　眞人,石本　聡,小西　信介</t>
  </si>
  <si>
    <t xml:space="preserve">受付 A621:出願審査請求書 (2005.09.27) ,受付 A712:出願人名義変更届（一般承継） (2008.07.29) ,受付 A61:登録料納付 (2009.08.25) ,発送 A01:特許査定 (2009.08.25) ,受付 A861:ファイル記録事項の閲覧（縦覧）請求書 (2010.04.08) </t>
  </si>
  <si>
    <t>特開平08-254447|株式会社東芝|特許査定,WOA 000079355|ブルックス　オートメーション　インコーポレイテッド|特許査定,JPN3010000817|審判請求証拠,JPN3010000818|審判請求証拠</t>
  </si>
  <si>
    <t>ＤＡＴＡ　ＡＮＡＬＹＳＩＳ　ＴＨＥＯＲＥＴＩＣＡＬ　＆　ＰＲＡＣＴＩＣＡＬ　ＡＰＰＲＯＡＣＨ,４ＴＨ　ＥＵＲＯＰＥＡＮ　ＡＥＣ／ＡＰＣ　ＣＯＮＦＥＲＥＮＣＥ，　ＴＵＴＯＲＩＡＬ　ＰＡＲＴ　１,甲第１号証の配布証明書</t>
  </si>
  <si>
    <t>JP2003154520A,KR20030050008A</t>
  </si>
  <si>
    <t>H01L 21/02      Z,G01D  3/00      B</t>
  </si>
  <si>
    <t>特許第4217539号</t>
  </si>
  <si>
    <t>2003.06.02</t>
  </si>
  <si>
    <t>2004.12.24</t>
  </si>
  <si>
    <t>2008.11.14</t>
  </si>
  <si>
    <t>F16B   2/06    (2006.01),B23Q   3/06    (2006.01),F15B  15/06    (2006.01),F15B  15/14    (2006.01)</t>
  </si>
  <si>
    <t>B23Q  3/06   303A,B23Q  3/06   304B,F15B 15/06      C,F15B 15/06      E,F15B 15/14   380A,F16B  2/06      B</t>
  </si>
  <si>
    <t>3C016CA05,3C016CB02,3C016CB11,3C016CC04,3H081AA03,3H081BB02,3H081CC21,3H081DD18,3H081DD33,3H081DD37,3H081FF31,3H081FF38,3H081FF48,3H081HH04,3J022DA14,3J022EA08,3J022EB03,3J022EC02,3J022FB07,3J022GA06,3J022GA10,3J022GA21</t>
  </si>
  <si>
    <t>JP4217539B2,JP2004360718A,JP2008304065A,JP2009180374A,JP2012051103A</t>
  </si>
  <si>
    <t xml:space="preserve">発送 A131:拒絶理由通知書 (2008.08.18) ,受付 A523:手続補正書 (2008.10.10) ,受付 A53:意見書 (2008.10.10) ,発送 A01:特許査定 (2008.10.31) ,受付 A61:登録料納付 (2008.11.10) </t>
  </si>
  <si>
    <t>特開2000-145724|株式会社ユニコン|拒絶理由通知;特許査定;審判請求証拠,特開平09-174361|豊田工機株式会社,株式会社ジェイテクト|先行技術調査;特許査定,実用新案全文平01-097842|株式会社大同機械製作所|先行技術調査;特許査定,JPN3009000440|審判請求証拠,JPN3009000441|審判請求証拠,JPN3009000442|審判請求証拠,JPN3009000443|審判請求証拠,JPN3009000444|審判請求証拠,JPN3009000445|審判請求証拠,USA 005695177|審判請求証拠,実公昭39-018634|審判請求証拠,USA 003202060|審判請求証拠,特開2000-199503|エスエムシー株式会社,ＳＭＣ株式会社|審判請求証拠,実用新案全文昭53-053288|焼結金属工業株式会社,エスエムシ－株式会社|審判請求証拠,USA 005148830|審判請求証拠,USA 003605808|審判請求証拠,USA 002924237|審判請求証拠,実用新案全文昭58-030087|株式会社妙徳|審判請求証拠,特表2002-501155|ア　テオバルド　ソシエテ　アノニム|審判請求証拠,特開平07-091562|テトラ　ラバル　ホールデイングス　エ　フイナンス　ソシエテ　アノニム|審判請求証拠,特開平07-180773|旭有機材工業株式会社|審判請求証拠,実用新案全文昭62-183101|株式会社　巴技術研究所|審判請求証拠,実用新案全文昭61-033107|株式会社山武|審判請求証拠,実用新案全文昭59-059578|シ－ケデイコントロ－ルズ株式会社|審判請求証拠,実用新案全文昭55-012164|株式会社喜多村合金製作所|審判請求証拠,特開平10-009717|太平洋精工株式会社|審判請求証拠,特開2000-310460|太平洋精工株式会社,松下電器産業株式会社|審判請求証拠,特開平11-280905|太平洋工業株式会社|審判請求証拠,特開平09-053749|大陽東洋酸素株式会社,株式会社ネリキ|審判請求証拠,実公平01-031823|東京測範株式会社,ト－ソク株式会社|審判請求証拠,実登第2505941号|三輪精機株式会社|審判請求証拠,特開2003-034500|萬歳工業株式会社|審判請求証拠,USA 004328827|審判請求証拠,特開2002-276613|太陽鉄工株式会社,株式会社ＴＡＩＹＯ|審判請求証拠,特開昭61-277582|三菱電機株式会社|審判請求証拠,特開昭55-177510|審判請求証拠,特開平09-079402|日機装株式会社|審判請求証拠,特開平11-132394|リューベ株式会社|審判請求証拠,特開平08-312609|豊興工業株式会社,トヨタ自動車株式会社,トヨタ自動車北海道株式会社|審判請求証拠</t>
  </si>
  <si>
    <t>米国特許第５６９５１７７号抄訳,米国特許第３２０２０６０号抄訳,米国特許第５１４８８３０号抄訳,米国特許第３６０５８０８号抄訳,米国特許第２９２４２３７号抄訳,米国特許第４３２８８２７号抄訳</t>
  </si>
  <si>
    <t>特願2008-224947|トーヨーエイテック株式会社|特許査定,特願2008-20020|豊和工業株式会社|拒絶理由通知;拒絶査定</t>
  </si>
  <si>
    <t>JP2003156187A,JP2008160212A,JP2009045629A,JP2011222200A</t>
  </si>
  <si>
    <t>F16B  2/06      B,B23Q  3/06   303A,B23Q  3/06   304B,F15B 15/06      C,F15B 15/06      E,F15B 15/14   380A</t>
  </si>
  <si>
    <t>2H089</t>
  </si>
  <si>
    <t>CN1806197A,CN101221324A,CN101221324B,EP1643299A1,JP2005004094A,JP2005010412A,JP2005189651A,JP4796751B2,JP2005321540A,JP4504741B2,JP2005321743A,JP2010237686A,JP2010237708A,KR20060023147A,US2007019148A1,WO2005015299A1</t>
  </si>
  <si>
    <t>特開2005-15263</t>
  </si>
  <si>
    <t>特許第4202838号</t>
  </si>
  <si>
    <t>4D004,4G076</t>
  </si>
  <si>
    <t>2003.06.25</t>
  </si>
  <si>
    <t>株式会社ナコード,太平洋セメント株式会社</t>
  </si>
  <si>
    <t>無水石膏の製造方法</t>
  </si>
  <si>
    <t>2005.01.20</t>
  </si>
  <si>
    <t>2008.10.17</t>
  </si>
  <si>
    <t>C01F  11/46    (2006.01),B01D  50/00    (2006.01),B09B   3/00    (2006.01)</t>
  </si>
  <si>
    <t>B09B  3/00   303A,B01D 50/00   501C,B01D 50/00   501J,B01D 50/00   502B,C01F 11/46   ZABD</t>
  </si>
  <si>
    <t>4D004AA16,4D004AA31,4D004BA02,4D004CA30,4D004CB02,4D004CB09,4D004CB34,4D004DA03,4D004DA06,4G076AA14,4G076AB28,4G076AC04,4G076BA38,4G076BD02,4G076BH01,4G076CA02,4G076CA29,4G076CA36,4G076DA30,4G076GA05</t>
  </si>
  <si>
    <t>JP4202838B2,JP2005015263A</t>
  </si>
  <si>
    <t>横山　悦郎,白沢　文和,市川　牧彦,藤田　晃太郎</t>
  </si>
  <si>
    <t xml:space="preserve">受付 A63:特許願 (2003.06.25) ,受付 A621:出願審査請求書 (2006.01.06) ,発送 A01:特許査定 (2008.09.22) ,受付 A61:登録料納付 (2008.10.09) ,受付 A861:ファイル記録事項の閲覧（縦覧）請求書 (2009.10.01) </t>
  </si>
  <si>
    <t>特開昭60-204644|矢橋工業株式会社,金生山石灰工業株式会社|特許査定,特開昭62-202844|川崎重工業株式会社|特許査定,特開平05-170493|北海道共同石灰株式会社,三井鉱山株式会社|特許査定,特開平10-036149|秩父小野田株式会社,太平洋セメント株式会社|特許査定,特開平10-230242|吉野石膏株式会社|特許査定;審判請求証拠,特開平11-049515|住友化学工業株式会社,住友化学株式会社|特許査定,特開2000-034143|川崎重工業株式会社,住友大阪セメント株式会社,カワサキプラントシステムズ株式会社|特許査定,特開2001-146420|太平洋セメント株式会社|特許査定,特開2002-068740|太平洋セメント株式会社|特許査定,特開2002-087816|第一セメント株式会社,株式会社デイ・シイ|特許査定,特公昭60-009852|ビ－ピ－ビ－・インダストリイズ・リミテツド,ビ－ピ－ビ－　インダストリイズ　リミテツド|審判請求証拠,特開2002-086126|第一セメント株式会社,株式会社デイ・シイ|審判請求証拠,特開平06-279075|株式会社トクヤマ|審判請求証拠,特開平11-100244|東ソー株式会社,太平洋セメント株式会社|審判請求証拠,特許第2571374号|ビ－ピ－ビ－・インダストリイズ・パブリツク・リミテツド・コムパニ－|審判請求証拠,特開2003-117343|三菱重工業株式会社|審判請求証拠,特許第4202838号|株式会社ナコード,太平洋セメント株式会社|審判請求証拠,JPN3009000870|審判請求証拠,JPN3009000871|審判請求証拠</t>
  </si>
  <si>
    <t>新しい資源・セッコウとその利用,石膏石灰ハンドブック</t>
  </si>
  <si>
    <t>特願2005-331243|太平洋セメント株式会社,株式会社ナコード|特許査定,特願2007-277367|中筋  祥貴,中筋　祥貴|先行技術調査;特許査定,特願2003-180533|株式会社ナコード,太平洋セメント株式会社|審判請求証拠</t>
  </si>
  <si>
    <t>JP2003180533A</t>
  </si>
  <si>
    <t>C01F 11/46   ZABD,B01D 50/00   501C,B01D 50/00   501J,B01D 50/00   502B,B09B  3/00   303A</t>
  </si>
  <si>
    <t>特許第3887614号</t>
  </si>
  <si>
    <t>3C058</t>
  </si>
  <si>
    <t>3C058,5F063,3C158</t>
  </si>
  <si>
    <t>1997.07.02</t>
  </si>
  <si>
    <t>2004.06.03</t>
  </si>
  <si>
    <t>H01L  21/301   (2006.01),B24B  27/06    (2006.01)</t>
  </si>
  <si>
    <t>B24B 27/06      M,H01L 21/78      F</t>
  </si>
  <si>
    <t>3C058AA03,3C058AA18,3C058CB03,3C058DA17</t>
  </si>
  <si>
    <t>IL125189A,IL125189D0,IL143630D0,JP11026402A,JP3493282B2,JPH1174228A,JP2003334751A,JP3887614B2,JP2004158822A,TW418505B,US6102023A,US6361404B1</t>
  </si>
  <si>
    <t xml:space="preserve">発送 A01:特許査定 (2006.11.01) ,受付 A61:登録料納付 (2006.11.27) ,受付 A861:ファイル記録事項の閲覧（縦覧）請求書 (2007.08.23) ,受付 A861:ファイル記録事項の閲覧（縦覧）請求書 (2009.01.13) ,受付 A861:ファイル記録事項の閲覧（縦覧）請求書 (2010.02.12) </t>
  </si>
  <si>
    <t>実用新案全文昭59-156753|株式会社村田製作所|拒絶理由通知;拒絶査定;特許査定;審判請求証拠,特開2001-168065|株式会社東京精密,クリック　アンド　ソファ　インベストメンツ　インコーポレイテッド|特許査定,特開平10-064853|株式会社東京精密,クリック　アンド　ソファ　インベストメンツ　インコーポレイテッド|特許査定,実用新案全文平03-016343|関西日本電気株式会社|審判請求証拠</t>
  </si>
  <si>
    <t>特願2007-129262|株式会社ディスコ|拒絶理由通知;拒絶査定</t>
  </si>
  <si>
    <t>IL12518998A,IL14363001A,JP17693597A,JP23218397A,JP2003184791A,JP2003193587A,TW87110593A,US10744798A,US51551000A</t>
  </si>
  <si>
    <t>JP2003193587A</t>
  </si>
  <si>
    <t>JP3887614B2,JP2004158822A</t>
  </si>
  <si>
    <t>H01L 21/78      F,B24B 27/06      M</t>
  </si>
  <si>
    <t>特開2005-29430</t>
  </si>
  <si>
    <t>特許第4109165号</t>
  </si>
  <si>
    <t>2003.06.30</t>
  </si>
  <si>
    <t>ＪＰ０３１６８４９７(2003.05.09)</t>
  </si>
  <si>
    <t>2003.05.09</t>
  </si>
  <si>
    <t>2005.02.03</t>
  </si>
  <si>
    <t>2008.04.11</t>
  </si>
  <si>
    <t>C01B  11/02    (2006.01),A01N  25/00    (2006.01),A01N  59/00    (2006.01),A01N  59/08    (2006.01),A01N  61/00    (2006.01)</t>
  </si>
  <si>
    <t>C01B 11/02      F,A01N 25/00   102 ,A01N 59/00      Z,A01N 59/08      A,A01N 61/00      B</t>
  </si>
  <si>
    <t>4H011AA03,4H011BA01,4H011BB18,4H011BC20,4H011DA13,4H011DA17,4H011DD07,4H011DF02,4H011DF03</t>
  </si>
  <si>
    <t>JP4109165B2,JP2005029430A</t>
  </si>
  <si>
    <t xml:space="preserve">受付 A523:手続補正書 (2008.02.07) ,受付 A53:意見書 (2008.02.07) ,発送 A01:特許査定 (2008.03.25) ,受付 A61:登録料納付 (2008.04.03) ,受付 A861:ファイル記録事項の閲覧（縦覧）請求書 (2009.08.20) </t>
  </si>
  <si>
    <t>特開平04-046002|株式会社環境工学研究所|拒絶理由通知;特許査定;審判請求証拠,JPN6007013358|拒絶理由通知;特許査定,特開2003-012424|安部　幸治,佐々木　啓之,藤田　佐内|拒絶理由通知;特許査定;審判請求証拠,特開2000-211901|石黒　久雄|先行技術調査;特許査定;審判請求証拠,特開平02-055201|株式会社環境工学研究所|先行技術調査;特許査定,特開平01-099559|ダイソー株式会社,ダイソ―株式会社|先行技術調査;特許査定,特開昭64-034904|日本カ－リット株式会社|先行技術調査;特許査定,特開昭63-246304|株式会社ヘルス興産,株式会社環境工学研究所|先行技術調査;特許査定,特開昭61-181532|ミウラ化学装置株式会社,荒川化学工業株式会社|先行技術調査;特許査定,特開昭60-180902|手塚　煕|先行技術調査;特許査定,特開平11-278808|ビジネスプラン株式会社,大幸薬品株式会社|先行技術調査;特許査定;審判請求証拠,特開2000-063217|株式会社ディー・エム・シーネットワーク|審判請求証拠,特開平06-067368|富士写真フイルム株式会社|審判請求証拠,特開2000-050851|株式会社ディー・エム・シーネットワーク|審判請求証拠,特開昭57-022102|大丸興業株式会社,山仁薬品株式会社,三十鈴株式会社|審判請求証拠,特開平02-051581|高杉製薬株式会社|審判請求証拠,特開2003-145165|オルガノ株式会社|審判請求証拠,特開平11-255502|チッソ株式会社|審判請求証拠,特開平10-182105|チッソ株式会社|審判請求証拠,特表2001-522773|エンゲルハード・コーポレーシヨン,バスフ・カタリスツ・エルエルシー|審判請求証拠,JPN3010000459|審判請求証拠,JPN3010000460|審判請求証拠,JPN3010000461|審判請求証拠,JPN3010000462|審判請求証拠</t>
  </si>
  <si>
    <t>縮刷版　化学大辞典１,縮刷版　化学大辞典１,分析・試験報告書,ＴＨＥ　ＣＨＬＯＲＩＮＥ　ＤＩＯＸＩＤＥ　ＨＡＮＤＢＯＯＫ,じょいんと　［ＯＮＬＩＮＥ］,平成１７年度　標準技術集・水処理技術,特許庁ホームページ　［ｏｎｌｉｎｅ］</t>
  </si>
  <si>
    <t>特願2011-116953|株式会社アマテラ|先行技術調査,特願2010-514494|大幸薬品株式会社,学校法人自治医科大学|先行技術調査,特願2009-290908|株式会社アマテラ|拒絶理由通知;拒絶査定,特願2008-85890|高砂熱学工業株式会社|拒絶理由通知;特許査定,特願2009-238847|菅原  則行,菅原　則行|拒絶理由通知;先行技術調査;特許査定,特願2005-183811|株式会社アマテラ|拒絶理由通知;拒絶査定,特願2006-40955|大幸薬品株式会社|拒絶理由通知;先行技術調査;拒絶査定,特願2005-143896|株式会社アマテラ|拒絶理由通知;特許査定</t>
  </si>
  <si>
    <t>JP2003205872A</t>
  </si>
  <si>
    <t>特開2004-35569</t>
  </si>
  <si>
    <t>特許第4099537号</t>
  </si>
  <si>
    <t>2003.08.14</t>
  </si>
  <si>
    <t>2008.03.28</t>
  </si>
  <si>
    <t>A61K   9/40    (2006.01),A61K  47/34    (2006.01),A61K  47/42    (2006.01),A61J   3/07    (2006.01)</t>
  </si>
  <si>
    <t xml:space="preserve">A61J  3/07      D,A61J  3/07      F,A61J  3/07      G,A61K  9/40       ,A61K 47/34       ,A61K 47/42       </t>
  </si>
  <si>
    <t>4C076AA54,4C076BB01,4C076EE23H,4C076EE42H,4C076FF27,4C076FF36,4C076FF63,4C076GG16,4C047LL12</t>
  </si>
  <si>
    <t>JP3080930A,JP6011696B,JP11060473A,JP3594111B2,JPH1149667A,JP4099537B2,JP2004035569A</t>
  </si>
  <si>
    <t>山本　泰三,松浦　誠之介,阿部　賢治</t>
  </si>
  <si>
    <t xml:space="preserve">受付 A61:登録料納付 (2008.02.26) ,受付 A861:ファイル記録事項の閲覧（縦覧）請求書 (2008.03.18) ,受付 A861:ファイル記録事項の閲覧（縦覧）請求書 (2008.05.07) ,受付 A861:ファイル記録事項の閲覧（縦覧）請求書 (2009.02.05) ,受付 A861:ファイル記録事項の閲覧（縦覧）請求書 (2012.11.06) </t>
  </si>
  <si>
    <t>JPN7007000374|拒絶理由通知;特許査定,JPN7007000375|拒絶理由通知;特許査定,JPN7007000383|拒絶理由通知;特許査定,JPN7007000363|拒絶理由通知;特許査定,NLA 007302521|拒絶理由通知;特許査定,EPA 000110502|審判請求証拠,JPN3008000542|審判請求証拠,JPN3008000543|審判請求証拠,JPN3008000544|審判請求証拠,JPNX008000033|審判請求証拠,JPN3008000545|審判請求証拠,JPN3008000546|審判請求証拠,JPN3008000547|審判請求証拠,JPN3008000548|審判請求証拠,JPN3008000549|審判請求証拠</t>
  </si>
  <si>
    <t>カプセル剤（ＩＩ），月刊薬事,ＰＯＬＹＭＥＲ,ＫＯＬＬＯＩＤＮＩＪ　ＪＵＲＮＡＬ,ＨＡＲＤ　ＣＡＰＳＵＬＥＳ　ＤＥＶＥＬＯＰＭＥＮＴ　ＡＮＤ　ＴＥＣＨＮＯＬＯＧＹ,ＴＨＥ　ＰＨＡＲＭＡＣＥＵＴＩＣＡＬ　ＰＲＥＳＳ,カプセル剤（ＩＩ），月刊薬事,ＰＯＬＹＭＥＲ,ＫＯＬＬＯＩＤＮＩＪ　ＪＵＲＮＡＬ,ＨＡＲＤ　ＣＡＰＳＵＬＥＳ　ＤＥＶＥＬＯＰＭＥＮＴ　ＡＮＤ　ＴＥＣＨＮＯＬＯＧＹ,ＴＨＥ　ＰＨＡＲＭＡＣＥＵＴＩＣＡＬ　ＰＲＥＳＳ,カプセル剤（ＩＩ）,月刊薬事,ＰＯＬＹＭＥＲ,平成１９年１２月２５日付意見書,平成１９年１２月２５日付手続補足書により提出された参考資料１,ＫＯＬＬＯＩＤＮＩＪ，　ＪＵＲＮＡＬ／Ｔｏｍ　ＸＸＸＶＩＩ　ＹＤＫ　６６８．３１７：６７８－１９,ＨＡＲＤ　ＣＡＰＳＵＬＥＳ，　ＤＥＶＥＬＯＰＭＥＮＴ　ＡＮＤ　ＴＥＣＨＮＯＬＯＧＹ,オランダ特許出願第７３０２５２１号明細書及び抄訳文,甲第８号証　欧州特許公開１１０５０２号明細書の抄訳文,医薬品開発基礎講座ＸＩ　薬剤製造法（上）</t>
  </si>
  <si>
    <t>JP17366889A,JP13605598A,JP13605698A,JP2003293373A</t>
  </si>
  <si>
    <t xml:space="preserve">A61K  9/40       ,A61J  3/07      D,A61J  3/07      F,A61J  3/07      G,A61K 47/34       ,A61K 47/42       </t>
  </si>
  <si>
    <t>A61K  9/40       ,A61K 47/34       ,A61K 47/42       ,A61J  3/07      D,A61J  3/07      F,A61J  3/07      G</t>
  </si>
  <si>
    <t>特開2005-77250</t>
  </si>
  <si>
    <t>特許第4397656号</t>
  </si>
  <si>
    <t>2G055</t>
  </si>
  <si>
    <t>2003.09.01</t>
  </si>
  <si>
    <t>2005.03.24</t>
  </si>
  <si>
    <t>2009.10.30</t>
  </si>
  <si>
    <t>G01N  33/15    (2006.01)</t>
  </si>
  <si>
    <t>G01N 33/15      A</t>
  </si>
  <si>
    <t>JP4397656B2,JP2005077250A</t>
  </si>
  <si>
    <t xml:space="preserve">発送 A131:拒絶理由通知書 (2009.08.26) ,受付 A523:手続補正書 (2009.09.10) ,受付 A53:意見書 (2009.09.10) ,発送 A01:特許査定 (2009.10.13) ,受付 A61:登録料納付 (2009.10.21) </t>
  </si>
  <si>
    <t>特開平08-114587|積水化学工業株式会社|先行技術調査;特許査定,特開平09-221528|財団法人相模中央化学研究所|先行技術調査;特許査定,特開平08-295707|財団法人相模中央化学研究所|先行技術調査;特許査定,特開平06-245991|財団法人相模中央化学研究所|先行技術調査;特許査定,JPN3011000672|審判請求証拠,JPN3011000673|審判請求証拠,JPN3011000674|審判請求証拠,JPN3011000675|審判請求証拠,JPN3011000676|審判請求証拠,特開2000-296180|武田薬品工業株式会社,久光製薬株式会社|審判請求証拠,特開平09-056827|武田薬品工業株式会社,久光製薬株式会社|審判請求証拠</t>
  </si>
  <si>
    <t>ブクラデシン軟膏の改良に関する研究（第一報）,Ｐｒｏｇｒｅｓｓ　ｉｎ　Ｍｅｄｉｃｉｎｅ,ＭＩＬＬＩＰＯＲＥ　ＣＡＴＡＬＯＧＵＥ,半固形外用剤の品質評価手段としての放出試験法,薬剤学,溶出試験法,第十四改正　日本薬局方解説書,経皮鎮痛消炎剤インテバンクリーム,薬剤添付文書</t>
  </si>
  <si>
    <t>特願2007-7786|財団法人ヒューマンサイエンス振興財団|先行技術調査;特許査定</t>
  </si>
  <si>
    <t>JP2003308229A</t>
  </si>
  <si>
    <t>特開2005-46584</t>
  </si>
  <si>
    <t>特許第3560605号</t>
  </si>
  <si>
    <t>2003.09.22</t>
  </si>
  <si>
    <t>ＪＰ０３２７５０１０(2003.07.15)</t>
  </si>
  <si>
    <t>2003.07.15</t>
  </si>
  <si>
    <t>2005.02.24</t>
  </si>
  <si>
    <t>2004.06.04</t>
  </si>
  <si>
    <t>A63F  5/04   513D,A63F  5/04   512C,A63F  5/04   513B</t>
  </si>
  <si>
    <t>2C082CD03,2C082CD06,2C082DA54,2C082CC51,2C082CA25,2C082CB32,2C082CB04,2C082CB23,2C082AA02,2C082CC01,2C082CC12,2C082CC05,2C082AB12,2C082AB25,2C082AB27,2C082AB29,2C082AB05,2C082DA52,2C082BA02,2C082BA22,2C082BA32,2C082DA63,2C082DA65,2C082AC14,2C082BB02,2C082BB24,2C082BB16,2C082BB74,2C082BB94,2C082CD49,2C082DA83,2C082DA80,2C082BA35,2C082CC24,2C082CC28,2C082CC34,2C082CD12,2C082CD20,2C082CD11,2C082CD23,2C082CC33,2C082BB23,2C082BB76</t>
  </si>
  <si>
    <t>JP2005046583A,JP3560605B1,JP2005046584A,JP4261433B2,JP2005046618A,JP4261518B2,JP2005296679A,JP2005296680A,JP2007260435A</t>
  </si>
  <si>
    <t>笹崎　貴男,加藤　禎人</t>
  </si>
  <si>
    <t xml:space="preserve">受付 A861:ファイル記録事項の閲覧（縦覧）請求書 (2005.07.20) ,受付 A861:ファイル記録事項の閲覧（縦覧）請求書 (2006.09.08) ,受付 A861:ファイル記録事項の閲覧（縦覧）請求書 (2008.06.02) ,受付 A851:ファイル記録事項記載書類の交付請求書 (2011.04.18) ,受付 A861:ファイル記録事項の閲覧（縦覧）請求書 (2011.10.14) </t>
  </si>
  <si>
    <t>特開2003-052886|株式会社大都技研|拒絶理由通知;特許査定,特開平11-137776|高砂電器産業株式会社,アビリット株式会社|拒絶理由通知;特許査定;審判請求証拠,特開平09-103537|ユニバーサル販売株式会社,アルゼ株式会社|拒絶理由通知;特許査定,特開平09-000686|株式会社イーグル,京楽産業株式会社|拒絶理由通知;特許査定,特開2003-339945|アルゼ株式会社|拒絶理由通知;特許査定,特開2002-143395|株式会社大都技研|審判請求証拠,特開2001-112921|アルゼ株式会社|審判請求証拠,特開2003-181013|株式会社平和|審判請求証拠,特開2003-159363|株式会社ウエスト・シー|審判請求証拠,特開2002-224270|株式会社三共|審判請求証拠,特開2002-000793|株式会社三共|審判請求証拠,特開2001-149524|アルゼ株式会社|審判請求証拠,特開2002-058783|株式会社オリンピア|審判請求証拠,特開平09-075506|株式会社イーグル,株式会社三共,京楽産業株式会社|審判請求証拠,特開2003-180920|株式会社ウエスト・シー|審判請求証拠,特開2000-157663|サミー株式会社|審判請求証拠,特開2000-085640|株式会社小松製作所|審判請求証拠,特開2001-009084|アルゼ株式会社,株式会社ユニバーサルエンターテインメント|審判請求証拠,特開2002-035206|株式会社大一商会|審判請求証拠,特開2003-190385|株式会社三洋物産|審判請求証拠,特開平04-357968|株式会社ニューギン,株式会社ニュ―ギン|審判請求証拠</t>
  </si>
  <si>
    <t>特願2008-32826|株式会社オリンピア|拒絶理由通知,特願2005-344475|株式会社三共|拒絶理由通知;特許査定,特願2005-344476|株式会社三共|先行技術調査;特許査定,特願2006-72407|株式会社大都技研|拒絶理由通知;特許査定,特願2005-299286|株式会社三共|拒絶理由通知;特許査定,特願2005-237020|株式会社三共|拒絶理由通知,特願2004-292713|株式会社大都技研|先行技術調査;拒絶査定</t>
  </si>
  <si>
    <t>JP2003327425A,JP2003330208A,JP2004204906A,JP2005199843A,JP2005199844A,JP2007181244A</t>
  </si>
  <si>
    <t>A63F  5/04   513D,A63F  5/04   513B,A63F  5/04   512C</t>
  </si>
  <si>
    <t>特開2004-88792</t>
  </si>
  <si>
    <t>特許第3968067号</t>
  </si>
  <si>
    <t>5C025,5C052,5C063,5E501</t>
  </si>
  <si>
    <t>1991.09.10</t>
  </si>
  <si>
    <t>スターサイト　テレキャスト　インコーポレイテッド</t>
  </si>
  <si>
    <t>ＵＳ９０５７９，５５５(1990.09.10)</t>
  </si>
  <si>
    <t>1990.09.10</t>
  </si>
  <si>
    <t>2007.06.08</t>
  </si>
  <si>
    <t>H04N   5/445   (2006.01),H04N   7/173   (2006.01),G06F   3/048   (2006.01),H04N   5/76    (2006.01),H04N   7/025   (2006.01),H04N   7/03    (2006.01),H04N   7/035   (2006.01)</t>
  </si>
  <si>
    <t xml:space="preserve">H04N  5/445     Z,H04N  5/76      Z,H04N  7/08      A,G06F  3/00   654B,G06F  3/048  654B,H04N  7/173  630 ,H04N 21/482      </t>
  </si>
  <si>
    <t>5C025BA27,5C025CA06,5C025CA09,5C025CB08,5C025DA08,5C052AA01,5C052DD10,5C063AB03,5C063AB05,5C063AC01,5C063AC10,5C063DA03,5C063DA13,5C063EB33,5E501AB06,5E501AC12,5E501AC34,5E501BA05,5E501BA17,5E501CA03,5E501CB03,5E501CC02,5E501EA05,5E501EA10,5E501FA05,5C164MA06S,5C164MB11S,5C164UB83S,5C164UB84S,5C164UD46S,5C164UD52P</t>
  </si>
  <si>
    <t>AT158683T,AT191596T,AT220273T,AT270808T,AT287175T,AT300833T,AT336141T,AT516664T,AU4042089A,AU625992B2,AU1615392A,AU654183B2,AU694521B2,AU714491B2,AU2635595A,AU5990596A,AU6649396A,BR9608610A,BR9610461A,CA1320565C,CA2091160A1,CA2091160C,CA2189454A1,CA2189454C,CA2223424A1,CA2227255A1,CA2284587A1,CA2284587C,CA2420426A1,CA2420426C,CA2499751A1,CA2499751C,CA2499757A1,CA2499757C,CA2499761A1,CA2499761C,CA2499765A1,CA2499765C,CA2553384A1,CA2553384C,CA2553385A1,CA2553385C,CA2608607A1,CA2608607C,CN1152987A,CN1153461C,CN1195447A,DE68928346D1,DE68928346T2,DE68929434D1,DE68929434T2,DE68929532D1,DE68929532T2,DE69033905D1,DE69033905T2,DE69034079D1,DE69034079T2,DE69132096D1,DE69132096T2,DE69133060D1,DE69133060T2,DE69133404D1,DE69133404T2,DE69133439D1,DE69133439T2,DE69133477D1,DE69133477T2,DE69133540D1,DE69133540T2,DK1377049T3,DK0548286T3,DK0969662T3,EP0424469A1,EP0424469B1,EP0500680A1,EP0500680B1,EP0548286A1,EP0548286B1,EP0761061A1,EP0763938A2,EP0763938B1,EP0830785A1,EP0840980A1,EP0874524A1,EP0874524B1,EP0969662A1,EP0969662B1,EP1111912A1,EP1111912B1,EP1160791A2,EP1160791B1,EP1244300A1,EP1244300B1,EP1335594A2,EP1337108A1,EP1337108B1,EP1377049A1,EP1377049B1,EP1406440A2,EP1585321A1,EP1585321B1,EP1608158A2,EP1653732A2,ES2144402T3,ES2180253T3,ES2223395T3,ES2234978T3,ES2244889T3,ES2268272T3,ES2366191T3,GR3033659T3,HK1063124A1,JP3090272B2,JPH04500141A,JPH06504165A,JPH10503628A,JP3098215B2,JP10208328A,JP3965462B2,JP2001527702A,JPH11512237A,JP3505410B2,JP11243520A,JP3600149B2,JP2001186438A,JP3968067B2,JP2004088792A,JP2004112817A,JP2005102256A,JP4023814B2,JP2006180524A,JP4054827B2,JP2006180525A,JP4054828B2,JP2006174494A,JP3971439B2,JP2006187014A,JP4020405B2,JP2006157946A,JP2006166477A,JP2007043730A,JP2007020220A,JP2007288790A,JP2007318792A,JP2009005375A,JP2011024268A,JP2011120310A,KR200160475Y1,MX9800004A,MX9801393A,US4977455B1,US4977455A,US5151789A,US5353121A,US5727060A,US5479268A,US5532754A,US5790198A,US5619274A,US5949954A,US5809204A,US5812205A,US5808608A,US2001024564A1,US6216265B1,US2003159147A1,US6832385B2,US6167188A,US2001012439A1,US6498895B2,US2001014976A1,US7210159B2,US2003142957A1,US2002186959A1,US2003167473A1,US2003185545A1,US6850693B2,US2004008971A1,US7477832B2,US2005058433A1,US2005044567A1,US7209640B2,US2005251828A1,US7748018B2,US2005229214A1,US7187847B2,US2005251836A1,US7151886B2,US2005251831A1,US8087046B2,US2007162934A1,US2008098431A1,US8069460B2,US2010186042A1,US2010325668A1,WO9000847A1,WO9107050A1,WO9204801A1,WO9531069A1,WO9641472A1,WO9704595A1</t>
  </si>
  <si>
    <t>ヤング　パトリック,ループ　ジョン　エイチ,エブライト　アレン　アール,フェイバー　マイケル　ダブリュー,アンダーソン　ディヴィッド</t>
  </si>
  <si>
    <t xml:space="preserve">受付 A861:ファイル記録事項の閲覧（縦覧）請求書 (2008.10.21) ,受付 A861:ファイル記録事項の閲覧（縦覧）請求書 (2008.11.28) ,受付 A861:ファイル記録事項の閲覧（縦覧）請求書 (2008.12.02) ,受付 A861:ファイル記録事項の閲覧（縦覧）請求書 (2009.10.21) ,受付 A861:ファイル記録事項の閲覧（縦覧）請求書 (2010.03.03) </t>
  </si>
  <si>
    <t>特開昭63-054884|三菱電機株式会社|拒絶理由通知;特許査定,特開平01-276977|松下電器産業株式会社|拒絶理由通知;先行技術調査;特許査定,実用新案全文平01-078328|キヤノン株式会社|拒絶理由通知;特許査定;審判請求証拠,特開平01-209399|株式会社日立製作所|拒絶理由通知;特許査定;審判請求証拠,特開昭62-049528|株式会社東芝|拒絶理由通知;特許査定;審判請求証拠,特開昭63-247812|日本電気株式会社|拒絶理由通知;特許査定;審判請求証拠,特開昭63-276069|富士ゼロックス株式会社|拒絶理由通知;特許査定;審判請求証拠,特開平01-150928|日本電気株式会社|拒絶理由通知;特許査定,特開平02-189753|三洋電機株式会社|審判請求証拠,特開昭58-210776|日本電気株式会社|審判請求証拠,特表平06-504165|スターサイト　テレキカスト　インコーポレイテッド|審判請求証拠,特開2001-186438|スターサイト　テレキャスト　インコーポレイテッド,スターサイト  テレキャスト  インコーポレイテッド|審判請求証拠,特許第3968067号|スターサイト　テレキャスト　インコーポレイテッド,スターサイト  テレキャスト  インコーポレイテッド|審判請求証拠</t>
  </si>
  <si>
    <t>特願2004-343698|ソニー・エリクソン・モバイルコミュニケーションズ株式会社|特許査定,特願2006-228|スターサイト  テレキャスト  インコーポレイテッド,スターサイト　テレキャスト　インコーポレイテッド|審判請求証拠,特願2003-332113|スターサイト　テレキャスト　インコーポレイテッド,スターサイト  テレキャスト  インコーポレイテッド|審判請求証拠</t>
  </si>
  <si>
    <t>AT89909061T,AT91919325T,AT99202116T,AT00204781T,AT02077533T,AT03076604T,AT03076605T,AT05076431T,AU4042089A,AU1615392A,AU2635595A,AU5990596A,AU2635595D,AU5990596D,AU6649396D,BR9608610A,BR9610461A,CA605660A,CA2091160A,CA2189454A,CA2223424A,CA2227255A,CA2284587A,CA2420426A,CA2499751A,CA2499757A,CA2499761A,CA2499765A,CA2553384A,CA2553385A,CA2608607A,CN95193969A,CN96196287A,DE68928346A,DE68928346T,DE68929434A,DE68929434T,DE68929532A,DE68929532T,DE69033905A,DE69033905T,DE69034079A,DE69034079T,DE69132096A,DE69132096T,DE69133060A,DE69133060T,DE69133404A,DE69133404T,DE69133439A,DE69133439T,DE69133477A,DE69133477T,DE69133540A,DE69133540T,DK03076605T,DK91919325T,DK99202116T,EP89909061A,EP90916885A,EP91919325A,EP95921225A,EP96202494A,EP96917270A,EP96926108A,EP98201449A,EP99202116A,EP00204781A,EP01113977A,EP02077533A,EP03007120A,EP03076604A,EP03076605A,EP03078226A,EP05076431A,EP05076852A,EP05077892A,ES91919325T,ES99202116T,ES00204781T,ES02077533T,ES03076604T,ES03076605T,ES05076431T,GR2000401346T,HK04104537A,JP50831189A,JP51669191A,JP52900495A,JP34182897A,JP50193197A,JP50694496A,JP32779798A,JP2000321391A,JP2003332113A,JP2003353668A,JP2004310947A,JP2006000226A,JP2006000227A,JP2006000228A,JP2006000229A,JP2006000230A,JP2006000231A,JP2006248677A,JP2006259732A,JP2007109845A,JP2007182685A,JP2008189232A,JP2010238046A,JP2011065074A,KR19980070012U,MX9800004A,MX9801393A,US21997188A,US77840491A,US3377393A,US7950293A,US19853894A,US22620994A,US23922594A,US24359894A,US48020595A,US48441295A,US50512395A,US62780496A,US95543097A,US9626998A,US13316998A,US27770299A,US27770399A,US74130100A,US89829801A,US8114102A,US33599203A,US39348903A,US61613703A,US73389103A,US94328804A,US96100804A,US14423905A,US18118805A,US18120205A,US71523407A,US84178707A,US63754909A,US79202410A,US8902927W,US9005914W,US9106367W,US9505169W,US9609657W,US9612084W</t>
  </si>
  <si>
    <t>AT91919325T,AT99202116T,AT00204781T,AT02077533T,AT03076604T,AT05076431T,CA2091160A,CA2284587A,CA2420426A,CA2499751A,CA2499757A,CA2499761A,CA2499765A,CA2553384A,CA2553385A,CA2608607A,DE69132096A,DE69132096T,DE69133060A,DE69133060T,DE69133404A,DE69133404T,DE69133439A,DE69133439T,DE69133477A,DE69133477T,DK03076605T,DK91919325T,DK99202116T,EP91919325A,EP99202116A,EP00204781A,EP02077533A,EP03076604A,EP05076431A,EP05077892A,ES91919325T,ES99202116T,ES00204781T,ES02077533T,ES03076604T,ES05076431T,GR2000401346T,JP51669191A,JP34182897A,JP2000321391A,JP2003332113A,JP2006000226A,JP2006000227A,JP2006000228A,JP2006000229A,JP2006000230A,JP2006000231A,JP2006259732A,JP2008189232A,JP2010238046A,US9106367W</t>
  </si>
  <si>
    <t>AT191596T,AT220273T,AT270808T,AT287175T,AT300833T,AT516664T,CA2091160A1,CA2091160C,CA2284587A1,CA2284587C,CA2420426A1,CA2420426C,CA2499751A1,CA2499751C,CA2499757A1,CA2499757C,CA2499761A1,CA2499761C,CA2499765A1,CA2499765C,CA2553384A1,CA2553384C,CA2553385A1,CA2553385C,CA2608607A1,CA2608607C,DE69132096D1,DE69132096T2,DE69133060D1,DE69133060T2,DE69133404D1,DE69133404T2,DE69133439D1,DE69133439T2,DE69133477D1,DE69133477T2,DK1377049T3,DK0548286T3,DK0969662T3,EP0548286A1,EP0548286B1,EP0969662A1,EP0969662B1,EP1111912A1,EP1111912B1,EP1244300A1,EP1244300B1,EP1337108A1,EP1337108B1,EP1585321A1,EP1585321B1,EP1653732A2,ES2144402T3,ES2180253T3,ES2223395T3,ES2234978T3,ES2244889T3,ES2366191T3,GR3033659T3,JPH06504165A,JP3098215B2,JP10208328A,JP3600149B2,JP2001186438A,JP3968067B2,JP2004088792A,JP4023814B2,JP2006180524A,JP4054827B2,JP2006180525A,JP4054828B2,JP2006174494A,JP3971439B2,JP2006187014A,JP4020405B2,JP2006157946A,JP2006166477A,JP2007020220A,JP2009005375A,JP2011024268A,WO9204801A1</t>
  </si>
  <si>
    <t>H04N  5/445     Z,G06F  3/00   654B,H04N  5/76      Z,H04N  7/08      A</t>
  </si>
  <si>
    <t>H04N  5/445     Z,H04N  7/173  630 ,G06F  3/048  654B</t>
  </si>
  <si>
    <t>特許第3960552号</t>
  </si>
  <si>
    <t>2003.10.29</t>
  </si>
  <si>
    <t>2005.05.26</t>
  </si>
  <si>
    <t>2007.05.25</t>
  </si>
  <si>
    <t>B42D  11/00    (2006.01)</t>
  </si>
  <si>
    <t>B42D 11/00      E</t>
  </si>
  <si>
    <t>JP3960552B2,JP2005131874A</t>
  </si>
  <si>
    <t xml:space="preserve">受付 A861:ファイル記録事項の閲覧（縦覧）請求書 (2008.10.10) ,受付 A861:ファイル記録事項の閲覧（縦覧）請求書 (2009.04.13) ,受付 A851:ファイル記録事項記載書類の交付請求書 (2010.03.19) ,受付 A851:ファイル記録事項記載書類の交付請求書 (2010.03.19) ,受付 A861:ファイル記録事項の閲覧（縦覧）請求書 (2013.11.15) </t>
  </si>
  <si>
    <t>実開平06-087974|イセト紙工株式会社,株式会社イセトー|拒絶理由通知;特許査定;審判請求証拠,特開2002-127644|大日本印刷株式会社|特許査定,特開2000-132105|トッパン・フォームズ株式会社|特許査定,特開平07-266746|大日本印刷株式会社|特許査定,実開平07-040171|川相　貞之|特許査定;審判請求証拠,USB 006410113|審判請求証拠,特開2002-014617|株式会社サトー|審判請求証拠,登実第3094763号|日本エヌ・シー・アール株式会社|審判請求証拠,登実第3063089号|小林記録紙株式会社|審判請求証拠,特開2001-305966|トッパン・フォームズ株式会社|審判請求証拠,特開2003-276363|大日本印刷株式会社|審判請求証拠,特開2003-276364|株式会社サトー|審判請求証拠,特開平07-195868|大日本印刷株式会社|審判請求証拠,特開平11-028875|大日本印刷株式会社|審判請求証拠,特開平07-134554|リンテック株式会社|審判請求証拠,特開2000-211269|大日本印刷株式会社|審判請求証拠,特表2003-502220|オトール,オトール・ソシエテ・アノニム|審判請求証拠,特開2003-095225|株式会社フジシール,株式会社フジシールインターナショナル|審判請求証拠,特開平08-267397|共同フォーム印刷株式会社|審判請求証拠,実用新案全文昭61-119967|渋谷　光男|審判請求証拠,JPN3009000582|審判請求証拠</t>
  </si>
  <si>
    <t>米国特許第６４１０１１３号全文訳</t>
  </si>
  <si>
    <t>特願2008-296291|大日本印刷株式会社|拒絶理由通知;拒絶査定,特願2008-252900|トッパン・フォームズ株式会社|先行技術調査;特許査定,特願2007-313180|大王製紙株式会社|先行技術調査;特許査定,特願2008-80646|トッパン・フォームズ株式会社|特許査定,特願2008-80615|トッパン・フォームズ株式会社|先行技術調査;特許査定,特願2007-110414|小林クリエイト株式会社|特許査定,特願2007-51692|小林クリエイト株式会社|先行技術調査;特許査定,特願2007-27896|株式会社サトー|特許査定,特願2006-289510|トッパン・フォームズ株式会社|特許査定</t>
  </si>
  <si>
    <t>JP2003368912A</t>
  </si>
  <si>
    <t>特許第4277666号</t>
  </si>
  <si>
    <t>2003.12.01</t>
  </si>
  <si>
    <t>2005.06.23</t>
  </si>
  <si>
    <t>2009.03.19</t>
  </si>
  <si>
    <t>C09K  11/80    (2006.01),C09K  11/08    (2006.01),C09K  11/64    (2006.01)</t>
  </si>
  <si>
    <t xml:space="preserve">C09K 11/80   CQD ,C09K 11/08      B,C09K 11/64       </t>
  </si>
  <si>
    <t>4H001CA04,4H001CF02,4H001XA03,4H001XA07,4H001XA08,4H001XA12,4H001XA13,4H001XA20,4H001XA39,4H001XA58,4H001XA63,4H001XA65,4H001XA66,4H001XA68,4H001YA58,4H001YA63,4H001YA65,4H001YA66,4H001YA68</t>
  </si>
  <si>
    <t>DE602004032508D1,EP1555307A2,EP1555307B1,JP4277666B2,JP2005162808A,US2005116244A1,US7258818B2</t>
  </si>
  <si>
    <t>坂田　信一,山尾　猛,山田　哲夫</t>
  </si>
  <si>
    <t xml:space="preserve">受付 A523:手続補正書 (2008.08.28) ,受付 A53:意見書 (2008.08.28) ,発送 A01:特許査定 (2009.02.17) ,受付 A61:登録料納付 (2009.03.02) ,受付 A851:ファイル記録事項記載書類の交付請求書 (2009.07.22) </t>
  </si>
  <si>
    <t>特許第4052136号|宇部興産株式会社|拒絶理由通知;特許査定,特許第4066828号|宇部興産株式会社|拒絶理由通知;特許査定,特開2005-036038|宇部興産株式会社|拒絶理由通知;特許査定,特開昭62-223009|宇部興産株式会社|先行技術調査;特許査定,特開2004-067837|株式会社豊田中央研究所|審判請求証拠,特開2002-363554|独立行政法人物質・材料研究機構|審判請求証拠,特開2001-214162|科学技術振興事業団,独立行政法人科学技術振興機構|審判請求証拠,特開平10-247750|日亜化学工業株式会社|審判請求証拠,特開昭59-207813|宇部興産株式会社|審判請求証拠,特開昭58-199707|宇部興産株式会社|審判請求証拠,特開昭59-021506|宇部興産株式会社|審判請求証拠</t>
  </si>
  <si>
    <t>特願2011-247756|宇部興産株式会社|先行技術調査,特願2012-509679|宇部興産株式会社|先行技術調査;特許査定,特願2011-500813|ナノグラム・コーポレイション,ＮａｎｏＧｒａｍ  Ｃｏｒｐｏｒａｔｉｏｎ|先行技術調査,特願2009-508984|宇部興産株式会社|特許査定,特願2008-523742|宇部興産株式会社|拒絶理由通知;拒絶査定;補正却下;特許査定,特願2004-129133|独立行政法人物質・材料研究機構|拒絶理由通知;特許査定,特願2004-224812|独立行政法人物質・材料研究機構,電気化学工業株式会社|拒絶理由通知;特許査定</t>
  </si>
  <si>
    <t>DE602004032508T,EP04028384A,JP2003401202A,US85304A</t>
  </si>
  <si>
    <t>特許第4114617号</t>
  </si>
  <si>
    <t>2004.02.19</t>
  </si>
  <si>
    <t>2005.09.02</t>
  </si>
  <si>
    <t>2008.04.25</t>
  </si>
  <si>
    <t>B05D   1/04    (2006.01),B05C  19/00    (2006.01),B05D   1/26    (2006.01),H01M   4/88    (2006.01),H01M   8/02    (2006.01),H01M   8/10    (2006.01)</t>
  </si>
  <si>
    <t xml:space="preserve">B05D  1/04      A,B05D  1/26      Z,B05C 19/00       ,H01M  4/88      K,H01M  8/02      E,H01M  8/10       </t>
  </si>
  <si>
    <t>4D075AC41,4D075AC72,4D075AC86,4D075AC88,4D075BB81Y,4D075DA03,4D075DC21,4D075EA02,4F042AA22,4F042AB03,4F042BA21,4F042CB03,4F042CB05,4F042CB24,4F042EC01,5H018AA06,5H018AS01,5H018BB00,5H018BB03,5H018BB07,5H018BB08,5H018DD08,5H018EE17,5H018HH06,5H026AA06,5H026BB04,5H026CX04,5H026EE18,5H026HH06</t>
  </si>
  <si>
    <t>CA2555086A1,CA2555086C,CN1905954A,CN100589885C,DE112005000257T5,DE112005000257B4,JP4114617B2,JP2005230688A,US2007129237A1,US7455888B2,WO2005080008A1</t>
  </si>
  <si>
    <t>角谷　聡,川原　竜也,村手　政志,加治　敬史</t>
  </si>
  <si>
    <t xml:space="preserve">受付 A63:特許願 (2004.02.19) ,受付 A841:優先権証明請求書 (2005.03.07) ,受付 A621:出願審査請求書 (2007.02.14) ,発送 A01:特許査定 (2008.03.25) ,受付 A61:登録料納付 (2008.04.07) </t>
  </si>
  <si>
    <t>特開2002-367616|松下電器産業株式会社,パナソニック株式会社|特許査定;審判請求証拠,特開2003-163011|トヨタ自動車株式会社|特許査定;審判請求証拠,特開平11-126602|株式会社日平トヤマ|特許査定,特開昭56-017664|大建工業株式会社|特許査定,特開2002-347221|ベルク工業有限会社|審判請求証拠</t>
  </si>
  <si>
    <t>特願2006-72526|トヨタ自動車株式会社,株式会社豊田中央研究所|拒絶理由通知;拒絶査定,特願2007-190600|トヨタ自動車株式会社|拒絶理由通知;拒絶査定;特許査定</t>
  </si>
  <si>
    <t>CA2555086A,CN200580001966A,DE112005000257A,DE112005000257T,JP2004042957A,US58815005A,JP2005003079W</t>
  </si>
  <si>
    <t xml:space="preserve">B05D  1/04      A,B05C 19/00       ,B05D  1/26      Z,H01M  4/88      K,H01M  8/02      E,H01M  8/10       </t>
  </si>
  <si>
    <t>特許第4344264号</t>
  </si>
  <si>
    <t>4K033</t>
  </si>
  <si>
    <t>2004.03.08</t>
  </si>
  <si>
    <t>2005.09.15</t>
  </si>
  <si>
    <t>C22C  38/00    (2006.01),C21D   8/12    (2006.01)</t>
  </si>
  <si>
    <t>C21D  8/12      D,C22C 38/00   303U</t>
  </si>
  <si>
    <t>4K033AA02,4K033PA07,4K033PA08</t>
  </si>
  <si>
    <t>JP4344264B2,JP2005248291A</t>
  </si>
  <si>
    <t>今福　宗行,岩田　圭司,藤倉　昌浩,秋田　貢一,鈴木　裕士</t>
  </si>
  <si>
    <t xml:space="preserve">発送 A01:特許査定 (2009.07.07) ,受付 A61:登録料納付 (2009.07.10) ,受付 A861:ファイル記録事項の閲覧（縦覧）請求書 (2010.04.14) ,受付 A851:ファイル記録事項記載書類の交付請求書 (2010.05.07) ,受付 A861:ファイル記録事項の閲覧（縦覧）請求書 (2010.07.05) </t>
  </si>
  <si>
    <t>特開2003-034822|新日本製鐵株式会社|拒絶理由通知;特許査定,特開昭61-235511|川崎製鉄株式会社|拒絶理由通知;拒絶査定;特許査定,JPN3010000278|審判請求証拠,JPN3010000279|審判請求証拠,JPN3010000280|審判請求証拠</t>
  </si>
  <si>
    <t>材料,鉄と鋼,平成２１年６月１１日付け手続補正書（審判理由補充）,不服２００９－５３５９号事件</t>
  </si>
  <si>
    <t>特願2009-554286|新日本製鐵株式会社|特許査定</t>
  </si>
  <si>
    <t>JP2004063432A</t>
  </si>
  <si>
    <t>C22C 38/00   303U,C21D  8/12      D</t>
  </si>
  <si>
    <t>特許第4279711号</t>
  </si>
  <si>
    <t>3L058</t>
  </si>
  <si>
    <t>2004.03.23</t>
  </si>
  <si>
    <t>2005.10.06</t>
  </si>
  <si>
    <t>F24F   7/04    (2006.01)</t>
  </si>
  <si>
    <t>F24F  7/04      B</t>
  </si>
  <si>
    <t>3L058BB04,3L058BC06</t>
  </si>
  <si>
    <t>JP4279711B2,JP2005273932A</t>
  </si>
  <si>
    <t xml:space="preserve">発送 A131:拒絶理由通知書 (2008.12.16) ,受付 A523:手続補正書 (2009.01.09) ,受付 A53:意見書 (2009.01.09) ,発送 A01:特許査定 (2009.03.10) ,受付 A61:登録料納付 (2009.03.12) </t>
  </si>
  <si>
    <t>特開2004-012086|バクマ工業株式会社|拒絶理由通知;特許査定;審判請求証拠,特開2003-202143|松下エコシステムズ株式会社,パナソニックエコシステムズ株式会社|拒絶理由通知;特許査定;審判請求証拠,特開2004-045009|岸本成型株式会社,株式会社タイガー産業|先行技術調査;特許査定,特開2002-130757|株式会社スリータック,十勝葉山電器株式会社|先行技術調査;特許査定,特開平07-091695|積水化学工業株式会社|先行技術調査;特許査定;審判請求証拠,特開平09-033082|城東化学工業株式会社,株式会社クボタ,城東テクノ株式会社,クボタ松下電工外装株式会社|先行技術調査;特許査定,登実第3040879号|宇佐美工業株式会社|先行技術調査;特許査定,特開2002-005482|宇佐美工業株式会社|先行技術調査;特許査定;審判請求証拠,JPN3009000892|審判請求証拠</t>
  </si>
  <si>
    <t>住設関連製品総合カタログ２００８</t>
  </si>
  <si>
    <t>特願2010-21782|パナソニック株式会社|先行技術調査,特願2010-20874|パナソニック株式会社|先行技術調査,特願2009-112797|株式会社長谷工コーポレーション,株式会社建友|先行技術調査,特願2006-48228|松下電器産業株式会社,パナソニック株式会社|特許査定,特願2006-119688|信越ポリマー株式会社|拒絶理由通知;先行技術調査;特許査定</t>
  </si>
  <si>
    <t>JP2004084214A</t>
  </si>
  <si>
    <t>JP4246659B2,JP2005264411A,JP4390088B2,JP2009068161A</t>
  </si>
  <si>
    <t>JP2004103827A</t>
  </si>
  <si>
    <t>JP4246659B2,JP2005264411A</t>
  </si>
  <si>
    <t>特許第3962032号</t>
  </si>
  <si>
    <t>3L060</t>
  </si>
  <si>
    <t>2004.04.19</t>
  </si>
  <si>
    <t>2005.11.04</t>
  </si>
  <si>
    <t>F24F  11/02    (2006.01),F24F   5/00    (2006.01)</t>
  </si>
  <si>
    <t>F24F  5/00      K,F24F  5/00   102C,F24F 11/02   102U</t>
  </si>
  <si>
    <t>3L060AA03,3L060EE41,3L260BA41,3L260FB57</t>
  </si>
  <si>
    <t>JP3962032B2,JP2005308258A</t>
  </si>
  <si>
    <t xml:space="preserve">受付 A523:手続補正書 (2007.03.23) ,受付 A53:意見書 (2007.03.23) ,発送 A01:特許査定 (2007.05.15) ,受付 A61:登録料納付 (2007.05.17) ,受付 A861:ファイル記録事項の閲覧（縦覧）請求書 (2010.12.23) </t>
  </si>
  <si>
    <t>特開平10-061958|株式会社ダンテック・ハヤカワ|拒絶理由通知;特許査定;審判請求証拠,特開2002-013823|エナジーサポート株式会社|拒絶理由通知;特許査定;審判請求証拠,JPN3008000901|審判請求証拠,特開2001-090969|松下電工株式会社|審判請求証拠,特開平10-054573|住友化学工業株式会社,住化プラステック株式会社|審判請求証拠,特開2001-147023|松下電工株式会社,パナソニック電工株式会社|審判請求証拠,特開2000-274712|古河電気工業株式会社|審判請求証拠,特開平11-141993|株式会社白山製作所|審判請求証拠,特開2001-174061|株式会社電制|審判請求証拠,JPN3009000633|審判請求証拠,JPN3009000634|審判請求証拠</t>
  </si>
  <si>
    <t>蓄熱式暖房機器の深夜電力供給時間自動制御装置開発,韓国電力電子学術大会論文集及び抄訳,蓄熱式暖房機器の深夜電力供給時間自動制御装置開発,韓国電力電子学術大会論文集　（日本語抄訳）,通電盛業型夜間蓄熱式電気床暖房認定要領</t>
  </si>
  <si>
    <t>特願2007-59430|松下電器産業株式会社,パナソニック株式会社|拒絶理由通知;特許査定</t>
  </si>
  <si>
    <t>JP2004123077A</t>
  </si>
  <si>
    <t>F24F 11/02   102U,F24F  5/00      K,F24F  5/00   102C</t>
  </si>
  <si>
    <t>特許第4121480号</t>
  </si>
  <si>
    <t>5F031</t>
  </si>
  <si>
    <t>2004.10.21</t>
  </si>
  <si>
    <t>2008.05.09</t>
  </si>
  <si>
    <t>5F031CA02,5F031FA01,5F031FA07,5F031FA11,5F031FA12,5F031FA15,5F031GA02,5F031MA21,5F031MA23,5F031MA24,5F031MA28,5F031MA29,5F031MA32,5F031NA05,5F031NA07,5F031PA02,5F031PA10,5F131AA02,5F131BA01,5F131BA03,5F131BA04,5F131BA19,5F131BA37,5F131BB03,5F131BB04,5F131CA32,5F131CA54,5F131DA32,5F131DA33,5F131DA36,5F131DA42,5F131DB02,5F131DD19,5F131DD22,5F131DD33,5F131DD45,5F131DD53,5F131DD73,5F131DD83,5F131DD94,5F131HA43,5F131HA44,5F131JA08,5F131JA09,5F131JA12,5F131KA06,5F131KA11,5F131KB09,5F131KB45</t>
  </si>
  <si>
    <t xml:space="preserve">受付 A523:手続補正書 (2008.03.31) ,受付 A53:意見書 (2008.03.31) ,発送 A01:特許査定 (2008.04.22) ,受付 A61:登録料納付 (2008.04.28) ,受付 A861:ファイル記録事項の閲覧（縦覧）請求書 (2009.10.26) </t>
  </si>
  <si>
    <t>特開平03-274746|ソニー株式会社|拒絶理由通知;特許査定,特開平08-181189|ダイアモンド・セミコンダクタ・グループ・インコーポレイテッド,バリアン・セミコンダクタ・イクウィップメント・アソシエイツ・インコーポレイテッド|拒絶理由通知;特許査定,特許第3538416号|株式会社日立製作所,株式会社　日立インダストリイズ,株式会社日立ハイテクノロジーズ|拒絶理由通知;特許査定,特開平05-226453|株式会社日立製作所|審判請求証拠,特開平05-055148|東芝機械株式会社,株式会社ニューフレアテクノロジー|審判請求証拠,特開平04-108531|株式会社日立製作所|審判請求証拠</t>
  </si>
  <si>
    <t>特願2008-254200|株式会社ＳＯＫＵＤＯ|先行技術調査;特許査定</t>
  </si>
  <si>
    <t>特開2006-360</t>
  </si>
  <si>
    <t>特許第4132056号</t>
  </si>
  <si>
    <t>2004.06.17</t>
  </si>
  <si>
    <t>2006.01.05</t>
  </si>
  <si>
    <t>2008.06.06</t>
  </si>
  <si>
    <t>A47C   3/16    (2006.01)</t>
  </si>
  <si>
    <t xml:space="preserve">A47C  3/16       </t>
  </si>
  <si>
    <t>3B091CA01</t>
  </si>
  <si>
    <t>JP4132056B2,JP2006000360A</t>
  </si>
  <si>
    <t xml:space="preserve">受付 A523:手続補正書 (2008.03.19) ,受付 A53:意見書 (2008.03.19) ,発送 A01:特許査定 (2008.05.13) ,受付 A61:登録料納付 (2008.05.30) ,受付 A861:ファイル記録事項の閲覧（縦覧）請求書 (2009.09.29) </t>
  </si>
  <si>
    <t>実用新案全文平02-022142|三浦　邦彦|拒絶理由通知;特許査定;審判請求証拠,実用新案全文昭63-133142|有限会社　伊勢防水工業|拒絶理由通知;特許査定;審判請求証拠,特開平02-052607|東洋ゴム工業株式会社,日産自動車株式会社,株式会社タチエス|拒絶理由通知;特許査定;審判請求証拠,特開2000-106969|海上保安庁長官,株式会社関東シート製作所|拒絶理由通知;特許査定;審判請求証拠,特開平01-280413|日本発条株式会社|拒絶理由通知;特許査定;審判請求証拠,特開平10-071054|トータス株式会社|先行技術調査;特許査定,実用新案全文平01-159873|小西　俊輔|先行技術調査;特許査定;審判請求証拠,JPN3009000907|審判請求証拠,実公昭45-033574|ヤマシロ@@ミツトシ|審判請求証拠,実用新案全文平01-143952|株式会社ブリヂストン|審判請求証拠,特開2002-336070|有限会社廣戸道場|審判請求証拠,特開2000-005327|株式会社エマンテ医療器製作所,株式会社エマンテ医療器|審判請求証拠,特開2005-137593|明光ホームテック株式会社|審判請求証拠</t>
  </si>
  <si>
    <t>着せ替え座椅子（いす）バリエ,日経流通新聞</t>
  </si>
  <si>
    <t>JP2004179489A</t>
  </si>
  <si>
    <t>特許第3752588号</t>
  </si>
  <si>
    <t>2E178,3B069</t>
  </si>
  <si>
    <t>2004.06.07</t>
  </si>
  <si>
    <t>ＪＰ９５２８７７７７(1995.09.27),ＪＰ９５２９６３４４(1995.10.07),ＪＰ９６１６０４２５(1996.05.16)</t>
  </si>
  <si>
    <t>1995.09.27,1995.10.07,1996.05.16</t>
  </si>
  <si>
    <t>2004.10.28</t>
  </si>
  <si>
    <t>E05C  21/02    (2006.01),A47B  96/00    (2006.01)</t>
  </si>
  <si>
    <t>E05C 21/02       ,A47B 96/00      B</t>
  </si>
  <si>
    <t>JPH084397A,JPH084398A,JP3005596B2,JP9013781A,JPH08226270A,JPH08158729A,JPH09137660A,JP2926114B2,JP8199886A,JP3005614B2,JP9096155A,JPH0996156A,JPH0996157A,JP2873441B2,JP9158591A,JPH0996152A,JPH08293412A,JPH0996151A,JP3039758U,JPH0996153A,JPH1030372A,JP10266676A,JP3047223B2,JPH11264271A,JP3752588B2,JP2004300919A</t>
  </si>
  <si>
    <t xml:space="preserve">受付 A861:ファイル記録事項の閲覧（縦覧）請求書 (2006.11.27) ,受付 A861:ファイル記録事項の閲覧（縦覧）請求書 (2007.03.01) ,受付 A861:ファイル記録事項の閲覧（縦覧）請求書 (2008.04.16) ,受付 A861:ファイル記録事項の閲覧（縦覧）請求書 (2010.05.19) ,受付 A861:ファイル記録事項の閲覧（縦覧）請求書 (2012.11.30) </t>
  </si>
  <si>
    <t>USA 005035451|拒絶理由通知;拒絶査定;審判請求証拠,特開平07-305551|コーエイ産業株式会社|拒絶理由通知;拒絶査定,特開平10-030372|橋爪　英彌|審判請求証拠,実公平02-041267|フラツト金属株式会社|審判請求証拠,登実第3015552号|岡村　智之,小柳　昇|審判請求証拠,実公平02-040218|株式会社伊藤喜工作所,株式会社イト－キクレビオ|審判請求証拠,実公平06-045582|コーエイ産業株式会社,コ―エイ産業株式会社|審判請求証拠,特開平07-071146|小松ウオール工業株式会社|審判請求証拠,実開平05-006062|日本エイテツクス株式会社,日本エイテックス株式会社|審判請求証拠,実開平06-082340|共栄工業株式会社|審判請求証拠,USA 005152562|審判請求証拠,USA 005312143|審判請求証拠,JPN3008000716|審判請求証拠,JPN3008000717|審判請求証拠,JPN3008000718|審判請求証拠,JPN3008000719|審判請求証拠,JPN3008000720|審判請求証拠,JPN3008000721|審判請求証拠,JPN3008000722|審判請求証拠,JPN3008000723|審判請求証拠,JPN3008000724|審判請求証拠,JPN3008000725|審判請求証拠,JPN3008000726|審判請求証拠,JPN3008000727|審判請求証拠,JPN3008000728|審判請求証拠</t>
  </si>
  <si>
    <t>平成７年９月２７日付特許願、明細書、図面及び要約書（特願平０７－２８７７７７）,平成７年１０月７日付特許願、明細書、図面及び要約書（特願平０７－２９６３４４）,平成８年５月１６日付特許願、明細書、図面及び要約書（特願平０８－１６０４２５）,平成８年５月２７日付特許願、明細書、図面及び要約書（特願平０８－１７１５５９）,平成１６年１１月３０日付拒絶理由通知書（特願２００４－１９７４２７，本件特許出願）,平成１７年７月２６日付前置報告書（不服２００５－１０１２１）,米国特許５，０３５，４５１号明細書の訳文,新・耐震ラッチ訴訟　明細書・図面の変遷表,米国特許第５，１５２，５６２号明細書の訳文,米国特許第５，３１２，１４３号明細書の訳文,合衆国特許第５，０３５，４５１号明細書の文言の解釈（土井輝生作成）,平成１２年３月１３日付宣誓書（三宅裕）,平成１２年３月２７日付宣誓書（北本達治）</t>
  </si>
  <si>
    <t>JP5315095A,JP5488595A,JP14381295A,JP14799895A,JP14799995A,JP15660995A,JP21092195A,JP28777595A,JP28777695A,JP28777895A,JP30186095A,JP32780195A,JP34657295A,JP34657395A,JP1390696U,JP14215996A,JP17155996A,JP36425197A,JP37809598A,JP2004197427A</t>
  </si>
  <si>
    <t>JP17155996A,JP2004197427A</t>
  </si>
  <si>
    <t>JPH1030372A,JP3752588B2,JP2004300919A</t>
  </si>
  <si>
    <t>JP30186095A,JP17155996A,JP2004197427A</t>
  </si>
  <si>
    <t>JP2873441B2,JP9158591A,JPH1030372A,JP3752588B2,JP2004300919A</t>
  </si>
  <si>
    <t>特許第4236616号</t>
  </si>
  <si>
    <t>2004.07.07</t>
  </si>
  <si>
    <t>ＪＰ０３４２２７５６(2003.12.19)</t>
  </si>
  <si>
    <t>2005.07.28</t>
  </si>
  <si>
    <t>E06B   7/14    (2006.01),E06B   1/70    (2006.01)</t>
  </si>
  <si>
    <t xml:space="preserve">E06B  1/70      A,E06B  7/14       </t>
  </si>
  <si>
    <t>2E011MA10,2E036RA08,2E036RC03,2E036TA03</t>
  </si>
  <si>
    <t>JP4236616B2,JP2005201035A,JP2008088806A,JP2009275505A,JP2010163865A</t>
  </si>
  <si>
    <t>竹長　宰児,石川　修一,矢代　幸広,山田　剛,松村　心互</t>
  </si>
  <si>
    <t xml:space="preserve">受付 A53:意見書 (2008.08.04) ,発送 A01:特許査定 (2008.12.09) ,受付 A61:登録料納付 (2008.12.16) ,受付 A861:ファイル記録事項の閲覧（縦覧）請求書 (2009.01.06) ,受付 A861:ファイル記録事項の閲覧（縦覧）請求書 (2010.06.07) </t>
  </si>
  <si>
    <t>特開2001-214669|ジー・ピー・ダイキョー株式会社,不二サッシ株式会社,ダイキョーニシカワ株式会社|拒絶理由通知;特許査定;審判請求証拠,特開2004-183414|トステム株式会社|拒絶理由通知;特許査定,特開2000-352278|立山アルミニウム工業株式会社,三協立山アルミ株式会社|先行技術調査;特許査定;審判請求証拠,特開平09-112136|新日軽株式会社|先行技術調査;特許査定,特開2004-257183|江本工業株式会社,ＹＫＫ  ＡＰ株式会社,エア・ウォーター・エモト株式会社,ＹＫＫ　ＡＰ株式会社,パナソニック電工ＡＷＥ株式会社|先行技術調査;特許査定,特開2000-309965|株式会社ブリヂストン|審判請求証拠,特開2000-337040|株式会社ノーリツ|審判請求証拠,特開平09-088434|東陶機器株式会社|審判請求証拠,特開2000-179022|松下電工株式会社|審判請求証拠,特開2000-192750|ワイケイケイアーキテクチュラルプロダクツ株式会社,ＹＫＫ　ＡＰ株式会社|審判請求証拠,特開2000-192640|マックストン株式会社|審判請求証拠</t>
  </si>
  <si>
    <t>特願2009-152443|ＹＫＫ  ＡＰ株式会社,ＹＫＫ　ＡＰ株式会社|特許査定,特願2006-195494|株式会社日立ハウステック,株式会社ハウステック|拒絶理由通知;特許査定,特願2008-19207|ＹＫＫ  ＡＰ株式会社,ＹＫＫ　ＡＰ株式会社|特許査定,特願2005-227464|三協立山アルミ株式会社|特許査定</t>
  </si>
  <si>
    <t>JP2004200813A,JP2007300568A,JP2009172900A,JP2010067913A</t>
  </si>
  <si>
    <t>JP2004200813A</t>
  </si>
  <si>
    <t>JP4236616B2,JP2005201035A</t>
  </si>
  <si>
    <t>E06B  7/14       ,E06B  1/70      A</t>
  </si>
  <si>
    <t>特開2006-76428</t>
  </si>
  <si>
    <t>特許第3906218号</t>
  </si>
  <si>
    <t>3D050</t>
  </si>
  <si>
    <t>2004.09.09</t>
  </si>
  <si>
    <t>2006.03.23</t>
  </si>
  <si>
    <t>B62B   5/06    (2006.01)</t>
  </si>
  <si>
    <t>B62B  5/06      B</t>
  </si>
  <si>
    <t>3D050AA01,3D050DD03,3D050EE08,3D050EE15,3D050GG02</t>
  </si>
  <si>
    <t>CN2853546Y,JP3906218B2,JP2006076428A</t>
  </si>
  <si>
    <t xml:space="preserve">受付 A523:手続補正書 (2006.09.21) ,受付 A53:意見書 (2006.09.21) ,発送 A01:特許査定 (2006.12.19) ,受付 A61:登録料納付 (2007.01.15) ,受付 A861:ファイル記録事項の閲覧（縦覧）請求書 (2007.05.14) </t>
  </si>
  <si>
    <t>実用新案全文昭54-015872|株式会社南進ゴム工業所|拒絶理由通知;特許査定,実公昭40-015774|拒絶理由通知;特許査定,実用新案全文昭60-016667|高橋　富太|拒絶理由通知;特許査定,実開平06-042518|桐生車輌株式会社|拒絶理由通知;特許査定,特開平06-344917|オーエム機器株式会社|拒絶理由通知;特許査定,実用新案全文昭51-049556|アイデア　カブシキガイシヤ,アイデア株式会社|拒絶理由通知;特許査定,JPN3010000086|審判請求証拠,JPN3010000087|審判請求証拠,JPN3010000088|審判請求証拠,JPN3010000089|審判請求証拠,JPN3010000090|審判請求証拠,JPN3010000091|審判請求証拠,JPN3010000092|審判請求証拠,JPN3010000093|審判請求証拠,JPN3010000094|審判請求証拠,JPN3010000095|審判請求証拠,JPN3010000096|審判請求証拠,特許第3906218号|株式会社カナツー|審判請求証拠</t>
  </si>
  <si>
    <t>２００４年６月７日付け出図の引用発明１のハンドル折りたたみ金具の図,２００４年６月７日付け出図の引用発明１のハンドル折りたたみアッシーの図,２００４年６月７日付け出図の部品図,株式会社アサヒのＤＳＫ－１０１の購入の証明書,株式会社アサヒの調査協力の同意書,株式会社神戸車輌製作所のＤＳＫ－１０１の購入の証明書,株式会社神戸車輌製作所の調査協力の同意書,株式会社丸〆のＤＳＫ－１０１の購入の証明書,株式会社丸〆の調査協力の同意書,大丸工業株式会社のＤＳＫ－１０１の購入の証明書,武藤厨房工業から購入したＤＳＫ－１０１の証明書</t>
  </si>
  <si>
    <t>特願2004-262347|株式会社カナツー|審判請求証拠</t>
  </si>
  <si>
    <t>CN200520017746U,JP2004262347A</t>
  </si>
  <si>
    <t>特開2005-65325</t>
  </si>
  <si>
    <t>特許第4324540号</t>
  </si>
  <si>
    <t>5C025</t>
  </si>
  <si>
    <t>5C025,5C164,5C052</t>
  </si>
  <si>
    <t>1997.05.23</t>
  </si>
  <si>
    <t>ＵＳ９６０８／６５４，９９７(1996.05.29)</t>
  </si>
  <si>
    <t>1996.05.29</t>
  </si>
  <si>
    <t>2005.03.10</t>
  </si>
  <si>
    <t>2009.06.12</t>
  </si>
  <si>
    <t>H04N   7/16    (2006.01),H04N   5/76    (2006.01),H04N   5/44    (2006.01)</t>
  </si>
  <si>
    <t xml:space="preserve">H04N  5/44      D,H04N  7/16      Z,H04N  5/76      Z,H04N 21/4545     ,H04N 21/472      </t>
  </si>
  <si>
    <t>5C025AA30,5C025BA27,5C025CA09,5C025CA20,5C025CB10,5C025DA08,5C052DD10,5C052AB04,5C164FA02,5C164FA19,5C164UB61S,5C164UC14P,5C164UC25S,5C164UD32S,5C164UD46P,5C164UD52S,5C164YA08</t>
  </si>
  <si>
    <t>AU717191B2,AU3011197A,BR9711089A,CA2255690A1,CA2255690C,CA2489807A1,CA2489807C,CA2793819A1,CN1228901A,CN1148063C,CN1283043A,CN1214638C,CN1717041A,CN100479520C,EP0900499A1,EP0900499B1,EP1585328A2,EP1746832A2,EP2323385A2,EP2288153A2,EP2362648A2,ES2377633T3,HK1033402A1,JP2000511378A,JP4324540B2,JP2005065325A,JP2009022037A,JP2011103704A,JP2012070457A,KR20000016048A,KR100680932B1,KR20050106593A,US5969748A,US6144401A,US2005125822A1,US8245250B2,US2008178210A1,US2012039583A1,US2013014154A1,WO9746016A1</t>
  </si>
  <si>
    <t>ケースメント，マーシー,バーゲス，アンドリュー,フォルカー，デビッド</t>
  </si>
  <si>
    <t xml:space="preserve">受付 A861:ファイル記録事項の閲覧（縦覧）請求書 (2010.01.12) ,受付 A861:ファイル記録事項の閲覧（縦覧）請求書 (2010.08.20) ,受付 A861:ファイル記録事項の閲覧（縦覧）請求書 (2010.11.24) ,受付 A861:ファイル記録事項の閲覧（縦覧）請求書 (2011.02.21) ,受付 A851:ファイル記録事項記載書類の交付請求書 (2011.09.30) </t>
  </si>
  <si>
    <t>特開平05-122694|パイオニア株式会社|拒絶理由通知;特許査定,特開平07-203411|エイ・ティ・アンド・ティ・コーポレーション|拒絶理由通知;特許査定,USA 005382983|拒絶理由通知;特許査定,JPN6008010574|拒絶理由通知;特許査定,特開平07-067094|株式会社ビッグサンズ|拒絶理由通知;特許査定,特開平05-064192|株式会社東芝|先行技術調査,特開平05-176320|株式会社富士通ゼネラル|先行技術調査,特開平05-191805|ソニー株式会社|先行技術調査,特開平07-046521|ソニー株式会社|先行技術調査,特開平07-170510|ソニー株式会社|先行技術調査,特開平07-231437|エヌイーシーケーブルメディア株式会社|先行技術調査,CSND199900671001,特開昭61-253936|ゼネラル　インスツルメント　コーポレーシヨン|特許査定,実開平05-011660|三洋電機株式会社|特許査定,特開平05-290439|ソニー株式会社|審判請求証拠,特開昭61-196405|ソニー株式会社|審判請求証拠,特表平07-508388|マンコヴィッツ　ロイ　ジェイ|審判請求証拠,WOA 095032583|テレ―コミュニケーションズ・オブ・コロラド・インク,ニューズ・アメリカ・パブリケーションズ・インク|審判請求証拠,特表平10-501936|テレ―コミュニケーションズ・オブ・コロラド・インク,ニューズ・アメリカ・パブリケーションズ・インク|審判請求証拠</t>
  </si>
  <si>
    <t>カナダのケーブル・テレビ２社，暴力映像を防止する装置を開発,日経エレクトロニクス,カナダのケーブル・テレビ２社，暴力映像を防止する装置を開発,日経エレクトロニクス,カナダのケーブル・テレビ２社，暴力映像を防止する装置を開発,日経エレクトロニクス,カナダのケーブル・テレビ２社，暴力映像を防止する装置を開発,日経エレクトロニクス</t>
  </si>
  <si>
    <t>AU3011197A,AU3011197D,BR9711089A,CA2255690A,CA2489807A,CA2793819A,CN97195976A,CN00106455A,CN200510078200A,EP97924798A,EP05008059A,EP06076883A,EP10178457A,EP10178671A,EP10178673A,ES97924798T,HK01104085A,JP54280297A,JP2004297760A,JP2008233807A,JP2011035243A,JP2012002146A,KR19987009614A,KR20057020602A,US65499796A,US34331199A,US89802504A,US89461307A,US201113281101A,US201213617216A,US9708833W</t>
  </si>
  <si>
    <t>AU3011197A,AU3011197D,BR9711089A,CA2255690A,CA2489807A,CA2793819A,CN97195976A,CN00106455A,CN200510078200A,EP97924798A,EP05008059A,EP06076883A,EP10178457A,EP10178671A,EP10178673A,ES97924798T,HK01104085A,JP54280297A,JP2004297760A,JP2008233807A,JP2011035243A,JP2012002146A,KR19987009614A,KR20057020602A,US9708833W</t>
  </si>
  <si>
    <t>AU717191B2,AU3011197A,BR9711089A,CA2255690A1,CA2255690C,CA2489807A1,CA2489807C,CA2793819A1,CN1228901A,CN1148063C,CN1283043A,CN1214638C,CN1717041A,CN100479520C,EP0900499A1,EP0900499B1,EP1585328A2,EP1746832A2,EP2323385A2,EP2288153A2,EP2362648A2,ES2377633T3,HK1033402A1,JP2000511378A,JP4324540B2,JP2005065325A,JP2009022037A,JP2011103704A,JP2012070457A,KR20000016048A,KR100680932B1,KR20050106593A,WO9746016A1</t>
  </si>
  <si>
    <t>H04N  5/44      D</t>
  </si>
  <si>
    <t>H04N  7/16      Z,H04N  5/76      Z,H04N  5/44      D</t>
  </si>
  <si>
    <t>特許第3935907号</t>
  </si>
  <si>
    <t>2004.12.01</t>
  </si>
  <si>
    <t>2006.06.15</t>
  </si>
  <si>
    <t>C08J   9/26    (2006.01),C08L  75/00    (2006.01)</t>
  </si>
  <si>
    <t xml:space="preserve">C08L 75:00       ,C08J  9/26   101 ,C08J  9/26   CFF </t>
  </si>
  <si>
    <t>4F074AA78,4F074AC14,4F074CB03,4F074CB13,4F074CC22X,4F074CC27Y</t>
  </si>
  <si>
    <t>CN101065426A,CN101065426B,JP3935907B2,JP2006152202A,KR20070100244A,KR20130006519A,US2008119579A1,US8470902B2,WO2006059508A1</t>
  </si>
  <si>
    <t>伊藤　喜章,渡辺　勝美</t>
  </si>
  <si>
    <t xml:space="preserve">受付 A861:ファイル記録事項の閲覧（縦覧）請求書 (2007.04.23) ,受付 A861:ファイル記録事項の閲覧（縦覧）請求書 (2008.02.05) ,受付 A861:ファイル記録事項の閲覧（縦覧）請求書 (2009.09.04) ,受付 A842:証明請求書 (2009.09.25) ,受付 A861:ファイル記録事項の閲覧（縦覧）請求書 (2012.02.23) </t>
  </si>
  <si>
    <t>特開2001-081227|アイオン株式会社|特許査定,特開平04-212373|テルモ株式会社|審判請求証拠,特開平05-309793|ユニチカ株式会社|審判請求証拠,特開2004-267277|小松精練株式会社,株式会社タイキ|審判請求証拠,特開昭58-185629|凸版印刷株式会社|審判請求証拠,特開昭60-096443|ぺんてる株式会社|審判請求証拠,特開昭58-189242|東洋ポリマ－株式会社|審判請求証拠,特公昭48-029781|日立化成工業株式会社|審判請求証拠,特開2001-233987|アキレス株式会社|審判請求証拠,特公昭36-002034|審判請求証拠,特開昭61-078819|株式会社ブリヂストン|審判請求証拠,WOA 002034374|審判請求証拠,特開平07-278343|鐘紡株式会社,カネボウ株式会社|審判請求証拠,特開平08-231754|鐘紡株式会社,アイオン株式会社|審判請求証拠,JPN3007000838|審判請求証拠,特開平10-168236|株式会社ブリヂストン|審判請求証拠,JPN3007000839|審判請求証拠,特開平10-229871|栄研器材株式会社,栄研化学株式会社|審判請求証拠,特開2002-052369|イリノイ　トゥール　ワークス　インコーポレイティド|審判請求証拠,特開2003-004605|株式会社ジーシー|審判請求証拠,特開平04-111387|富士通株式会社|審判請求証拠,特開平08-272063|ノーリツ鋼機株式会社|審判請求証拠,特開平05-346657|富士写真フイルム株式会社|審判請求証拠,特開平10-226733|ブリヂストン化成品東京株式会社|審判請求証拠,WO02/034374|鐘淵化学工業株式会社,株式会社カネカ|審判請求証拠,JPN3010000112|審判請求証拠,JPN3010000113|審判請求証拠,JPN3010000114|審判請求証拠,JPN3010000115|審判請求証拠,JPN3010000116|審判請求証拠,JPN3010000117|審判請求証拠,JPN3010000118|審判請求証拠,JPN3010000119|審判請求証拠,JPN3010000120|審判請求証拠,JPN3010000121|審判請求証拠,JPN3010000122|審判請求証拠,JPN3010000123|審判請求証拠,JPN3010000124|審判請求証拠,JPN3010000125|審判請求証拠,JPN3010000126|審判請求証拠,JPN3010000127|審判請求証拠,JPN3010000128|審判請求証拠,JPN3010000129|審判請求証拠,JPN3010000130|審判請求証拠,JPN3010000131|審判請求証拠,JPN3010000132|審判請求証拠,JPN3010000133|審判請求証拠,JPN3010000134|審判請求証拠</t>
  </si>
  <si>
    <t>生化学辞典,ポリウレタン樹脂ハンドブック,２００９年１２月２１日付け請求人従業員竹本和生作成の実験報告書,ストロングサイクロン,２００３年１０月１日付け出荷指示伝票,平成１５年１０月１０日付け送り状お客様控え,検査成績表,ＦＴ－ＩＲ測定,平成２１年９月２８日付け（株）ＵＢＥ科学分析センター作成の分析結果報告書,ＳＥＭ観察,平成２１年１１月２４日付け（株）ＵＢＥ科学分析センター作成の分析結果報告書,密度測定,平成２１年９月１７日付け（株）ＵＢＥ科学分析センター作成の分析結果報告書,界面活性剤の定住分析,平成２１年１１月１９日付け（株）ＵＢＥ科学分析センター作成の分析結果報告書,平成１３年２月２２日付け出荷指示伝票,２００１年２月２６日付け出荷案内書,２００１年２月２６日付け受領書,平成２１年１２月３０日付け弁護士田上洋平作成の報告書,ＦＴ－ＩＲ測定,平成２１年１２月１日付け（株）ＵＢＥ科学分析センター作成の分析結果報告書,ＳＥＭ観察,平成２１年１２月１６日付け（株）ＵＢＥ科学分析センター作成の分析結果報告書,密度測定,平成２１年１２月１０日付け（株）ＵＢＥ科学分析センター作成の分析結果報告書,界面活性剤の定住分析,平成２１年１２月１１日付け（株）ＵＢＥ科学分析センター作成の分析結果報告書,セミコン・ジャパン２００４出展社案内（抄）,２００４年１２月１日付け請求人従業員堀則行発のメール,出願受付情報証明書,テクノポーラスローラー,２００９年１２月２１日付け請求人従業員竹本和生作成の実験報告書,生化学辞典</t>
  </si>
  <si>
    <t>特願2007-63957|株式会社伏見製薬所|先行技術調査;特許査定,特願2007-311840|ベック株式会社|特許査定</t>
  </si>
  <si>
    <t>CN200580040857A,JP2004348452A,KR20077012259A,KR20127031139A,US79199505A,JP2005021412W</t>
  </si>
  <si>
    <t xml:space="preserve">C08J  9/26   101 ,C08J  9/26   CFF ,C08L 75:00       </t>
  </si>
  <si>
    <t xml:space="preserve">C08J  9/26   101 ,C08J  9/26   CFF </t>
  </si>
  <si>
    <t>特許第3962057号</t>
  </si>
  <si>
    <t>2E001</t>
  </si>
  <si>
    <t>2004.12.07</t>
  </si>
  <si>
    <t>ＪＰ０４２９４３４３(2004.09.07)</t>
  </si>
  <si>
    <t>2006.04.20</t>
  </si>
  <si>
    <t>E04B   1/76    (2006.01),E04B   1/80    (2006.01)</t>
  </si>
  <si>
    <t>E04B  1/76      B,E04B  1/80      D</t>
  </si>
  <si>
    <t>2E001DD01,2E001FA04,2E001GA42,2E001GA45,2E001HB04,2E001HF11</t>
  </si>
  <si>
    <t>JP3962057B2,JP2006104923A</t>
  </si>
  <si>
    <t xml:space="preserve">受付 A861:ファイル記録事項の閲覧（縦覧）請求書 (2007.06.25) ,発送 A242831:刊行物等提出による通知書 (2007.07.03) ,受付 A861:ファイル記録事項の閲覧（縦覧）請求書 (2007.07.04) ,受付 A861:ファイル記録事項の閲覧（縦覧）請求書 (2007.10.02) ,受付 A851:ファイル記録事項記載書類の交付請求書 (2007.10.03) </t>
  </si>
  <si>
    <t>特開平07-150647|東日本ハウス株式会社,梅干野　晁|拒絶理由通知;特許査定;審判請求証拠,特開2002-327505|株式会社美馬工務店,美馬  茂一,美馬　茂一|拒絶理由通知;特許査定,実用新案全文昭57-089623|松下電工株式会社|拒絶理由通知;特許査定,JPN3007050116|審判請求証拠,JPN3007050117|審判請求証拠,JPN3007050118|審判請求証拠,JPN3007050119|審判請求証拠,特開平07-003903|相澤　英晴|審判請求証拠,特開2001-227088|株式会社ハウジングサカモト|審判請求証拠,JPN3007050120|審判請求証拠,JPN3007050121|審判請求証拠,JPN3007050122|審判請求証拠</t>
  </si>
  <si>
    <t>Ｓｏｌｕｔｉｏｎｓ　ｆｏｒ　ｔｈｅ　Ｃｏｎｔｒａｃｔｏｒ,リフレクティックの絶縁を説明するための図面,甲第１号証のカタログの２００４年版,ＩＣＢＯ　Ｅｖａｌｕａｔｉｏｎ　Ｓｅｒｖｉｃｅ，Ｉｎｃ．／ＥＶＡＬＵＡＴＩＯＮ　ＲＥＰＯＲＴ,木材サイズについて,株式会社　ウエブサイトの情報,株式会社佐武「リフレクティックス」カタログ</t>
  </si>
  <si>
    <t>特願2011-23298|谷口  康明,谷口　康明|拒絶査定</t>
  </si>
  <si>
    <t>JP2004353547A</t>
  </si>
  <si>
    <t>E04B  1/76      B</t>
  </si>
  <si>
    <t>特表2005-534733,WO03/106544</t>
  </si>
  <si>
    <t>特許第4198113号</t>
  </si>
  <si>
    <t>PCT/EP03/005952</t>
  </si>
  <si>
    <t>2003.06.06</t>
  </si>
  <si>
    <t>ＤＥ０２１０２　２６　７４９．９(2002.06.14)</t>
  </si>
  <si>
    <t>2002.06.14</t>
  </si>
  <si>
    <t>2003.12.24</t>
  </si>
  <si>
    <t>2008.10.10</t>
  </si>
  <si>
    <t>C08J   9/16    (2006.01),B29B   9/10    (2006.01),B29B  11/10    (2006.01),B29K  25/00    (2006.01),B29K 105/04    (2006.01)</t>
  </si>
  <si>
    <t xml:space="preserve">B29K 25:00       ,B29K105:04       ,C08L 25:04       ,C08J  9/16   CET ,B29B  9/10       ,B29B 11/10       </t>
  </si>
  <si>
    <t>4F074AA32,4F074AA33,4F074AA77,4F074AB01,4F074AD11,4F074AG02,4F074AG06,4F074BA34,4F074BA35,4F074BA36,4F074BA37,4F074BA38,4F074BA39,4F074BA40,4F074BA42,4F074BA73,4F074BA74,4F074BA75,4F201AA13A,4F201AB02A,4F201AB07A,4F201AR06,4F201AR12,4F201AR15,4F201BA03,4F201BC01,4F201BC02,4F201BK06,4F201BK11,4F201BL11,4F201BL33,4F201BM06,4F201BM14</t>
  </si>
  <si>
    <t>AT321094T,AU2003236710A1,AU2003236710A8,BR0311480A,BR0311480B1,CA2488507A1,CA2488507C,CN1662589A,CN1305944C,DE10226749A1,DE50302746D1,EP1517947A2,EP1517947B1,ES2260628T3,JP4198113B2,JP2005534733A,KR100975495B1,KR20050024330A,MXPA04011985A,PL206013B1,PL374432A1,RU2005100831A,RU2375387C2,UA81255C2,US2005156344A1,US7776244B2,WO03106544A2</t>
  </si>
  <si>
    <t>ディーツェン，フランツ－ヨーゼフ,エールマン，ゲルト,シュミート，ベルンハルト,ラウン，マルティン,ハーン，クラウス,ルーフ，ヨーアヒム,アルメンディンガー，マルクス,ホロッホ，ヤン,ダトコ，アヒム</t>
  </si>
  <si>
    <t xml:space="preserve">受付 A861:ファイル記録事項の閲覧（縦覧）請求書 (2008.06.05) ,発送 A01:特許査定 (2008.09.02) ,受付 A61:登録料納付 (2008.09.30) ,受付 A861:ファイル記録事項の閲覧（縦覧）請求書 (2009.06.09) ,受付 A861:ファイル記録事項の閲覧（縦覧）請求書 (2011.05.27) </t>
  </si>
  <si>
    <t>特開平09-221562|大日本インキ化学工業株式会社|拒絶理由通知;拒絶査定;特許査定;審判請求証拠,特開平06-136176|大日本インキ化学工業株式会社|拒絶理由通知;拒絶査定;特許査定;審判請求証拠,特表2002-507638|ビーエーエスエフ　アクチェンゲゼルシャフト|拒絶理由通知;拒絶査定;特許査定,特開平04-227704|ビーエーエスエフ　アクチェンゲゼルシャフト|拒絶理由通知;拒絶査定;特許査定,特許第4198113号|ビーエーエスエフ  アクチェンゲゼルシャフト,ビーエーエスエフ  ソシエタス・ヨーロピア,ＢＡＳＦ  ＳＥ,ビーエーエスエフ　ソシエタス・ヨーロピア|審判請求証拠,特開昭59-221340|モンテヂソン・エス・ピイ・エイ|審判請求証拠,特開平09-208734|大日本インキ化学工業株式会社|審判請求証拠,特開平07-178726|株式会社日本製鋼所|審判請求証拠,特開平09-141652|株式会社日本製鋼所|審判請求証拠,特開2002-166417|住友化学工業株式会社,住友化学株式会社|審判請求証拠,特開2002-166418|住友化学工業株式会社,住友化学株式会社|審判請求証拠,特開平01-110911|ゼネラル・エレクトリック・カンパニイ|審判請求証拠,特開平06-031726|三菱油化バーディッシェ株式会社,三菱化学ビーエーエスエフ株式会社|審判請求証拠,特開平06-032932|大日本インキ化学工業株式会社|審判請求証拠,特開昭62-104845|ザ，ダウ　ケミカル　カンパニ－,ダウ　ケミカル（ヘラス）アノニモス　エタイリア|審判請求証拠,特開昭61-195808|株式会社ジェイエスピー|審判請求証拠,特開平06-298983|大日本インキ化学工業株式会社|審判請求証拠,特表2001-525001|ビーエーエスエフ　アクチェンゲゼルシャフト,ビーエーエスエフ  ソシエタス・ヨーロピア,ＢＡＳＦ  ＳＥ,ビーエーエスエフ　ソシエタス・ヨーロピア|審判請求証拠,USA 003981959|審判請求証拠,JPN3009000534|審判請求証拠,JPN3009000535|審判請求証拠,JPN3009000536|審判請求証拠,JPN3009000537|審判請求証拠,JPN3009000538|審判請求証拠,JPN3009000539|審判請求証拠,JPN3009000540|審判請求証拠,JPN3009000541|審判請求証拠,JPN3009000542|審判請求証拠,JPN3009000543|審判請求証拠,JPN3009000544|審判請求証拠,JPN3009000545|審判請求証拠,JPN3009000546|審判請求証拠,JPN3009000547|審判請求証拠,JPN3009000548|審判請求証拠,JPN3009000549|審判請求証拠,JPN3009000550|審判請求証拠,JPN3009000551|審判請求証拠,JPN3009000552|審判請求証拠,JPN3009000553|審判請求証拠,JPN3009000554|審判請求証拠,JPN3009000555|審判請求証拠,JPN3009000556|審判請求証拠,JPN3009000557|審判請求証拠,JPN3009000558|審判請求証拠,JPN3009000559|審判請求証拠,JPN3009000560|審判請求証拠,JPN3009000561|審判請求証拠</t>
  </si>
  <si>
    <t>高分子工学講座　４　化学繊維の紡糸とフィルム成形（Ｉ）,サイズ排除クロマトグラフィー　－高分子の高速液体クロマトグラフィー－,発砲ポリスチレンのすべて　－技術とビジネスの基礎知識－,ＥＮＣＹＣＬＯＰＥＤＩＡ　ＯＦ　ＰＯＬＹＭＥＲ　ＳＣＩＥＮＣＥ　ＡＮＤ　ＥＮＧＩＮＥＥＲＩＮＧ：ＳＥＣＯＮＤ　ＥＤＩＴＩＯＮ,甲第６号証の第６４頁の「Ｔａｂｌｅ２」の訳文,甲第６号証の第６５頁３行－５行、１２行－１４行の訳文,押出成形,水中カットペレタイザー,合成樹脂,ＰＯＬＹＯＬＥＦＩＮＳ　ＸＩ　ＲＥＴＥＣ　Ｈｏｕｓｔｏｎ，　Ｔｅｘａｓ,甲第１１号証第２１９頁「ＦＩＧＵＲＥ４」の訳文,大型混練造粒装置の技術動向,ＰＬＡＳＴＩＣＳ　ＡＧＥ　ＥＮＣＹＣＬＯＰＲＤＩＡ＜進歩編＞２００１,ＲＥＣＥＮＴ　ＵＮＤＥＲ　ＷＡＴＥＲ　ＣＵＴＴＩＮＧ　ＴＥＣＨＮＯＬＯＧＹ,ＰＯＬＹＯＬＥＦＩＮＳ　ＶＩＩＩ　　ＩＮＴＥＲＮＡＴＩＯＮＡＬ　ＣＯＮＦＥＲＥＮＣＥ,甲第１３号証の第１２３頁の訳文,ポリマーの押出挙動に及ぼす温度の影響,ポリマーダイジェスト　１９９２・８,Ｆｌｏｗ　ｏｆ　Ｍｏｌｔｅｎ　Ｐｏｌｙｍｅｒｓ　ｔｈｒｏｕｇｈ　Ｃｉｒｃｕｌａｒ　ａｎｄ　Ｓｌｉｔ　Ｄｉｅｓ,Ｒｈｅｏｌｏｇｙ　ｉｎ　Ｐｏｌｙｍｅｒ　Ｐｒｏｃｅｓｓｉｎｇ,甲第２２号証の第１１２頁の「ＦＩＧ．５．２４」の訳文,甲第２２号証の第１１３頁の「ＦＩＧ．５．２５」の訳文,甲第２２号証の第１１３頁本文６行－第１１４頁４行の訳文,Ｄｉｅ　Ｓｗｅｌｌ　ｉｎ　Ｍｏｌｔｅｎ　Ｐｏｌｙｍｅｒｓ,ＴＲＡＮＳＡＣＴＩＯＮＳ　ＯＦ　ＴＨＥ　ＳＯＣＩＥＴＹ　ＯＦ　ＲＨＥＯＬＯＧＹ,甲第２３号証の第５２４頁２行－下１行及び第５２６頁「ＦＩＧ４」の訳文,Ｅｆｆｅｃｔｓ　ｏｆ　Ｄｉｅ　Ｔｅｍｐｅｒａｔｕｒｅ　ｏｎ　Ｅｘｔｒｕｄａｔｅ　Ｓｗｅｌｌ　ｉｎ　Ｓｃｒｅｗ　Ｅｘｔｒｕｓｉｏｎ,Ｊｏｕｒｎａｌ　ｏｆ　Ａｐｐｌｉｅｄ　Ｐｏｌｙｍｅｒ　Ｓｃｉｅｎｃｅ,甲第２４号証の第３６１頁の訳文,甲第２４号証の第３５３頁「ＩＮＴＲＯＤＵＣＴＩＯＮ」の１行－７行の訳文,特許庁公報　周知・慣用技術集　（発砲形成）,新版　プラスチック材料読本,平成１３年（行ケ）第２０９号審判取消請求事件　判決,サイズ排除クロマトグラフィーによる高分子平均分子量共同測定,分析化学,米国特許第３９８１９５９号の第９欄１３行－２１行の訳文</t>
  </si>
  <si>
    <t>特願2009-72325|株式会社カネカ|拒絶理由通知,特願2008-147169|積水化成品工業株式会社|先行技術調査;特許査定,特願2006-72066|スルザー  ケムテック  アクチェンゲゼルシャフト,スルザー　ケムテック　アクチェンゲゼルシャフト|拒絶理由通知;特許査定,特願2004-513367|ビーエーエスエフ  アクチェンゲゼルシャフト,ビーエーエスエフ  ソシエタス・ヨーロピア,ＢＡＳＦ  ＳＥ,ビーエーエスエフ　ソシエタス・ヨーロピア|審判請求証拠</t>
  </si>
  <si>
    <t>AT03735567T,AU2003236710A,BR0311480A,CA2488507A,CN03813807A,DE10226749A,DE50302746A,EP03735567A,ES03735567T,JP2004513367A,KR20047020310A,MXPA04011985A,PL37443203A,RU2005100831A,UA2005000351A,US51692104A,EP0305952W</t>
  </si>
  <si>
    <t>AT03735567T,AU2003236710A,BR0311480A,CA2488507A,CN03813807A,DE50302746A,EP03735567A,ES03735567T,JP2004513367A,KR20047020310A,MXPA04011985A,PL37443203A,RU2005100831A,UA2005000351A,US51692104A,EP0305952W</t>
  </si>
  <si>
    <t>AT321094T,AU2003236710A1,AU2003236710A8,BR0311480A,BR0311480B1,CA2488507A1,CA2488507C,CN1662589A,CN1305944C,DE50302746D1,EP1517947A2,EP1517947B1,ES2260628T3,JP4198113B2,JP2005534733A,KR100975495B1,KR20050024330A,MXPA04011985A,PL206013B1,PL374432A1,RU2005100831A,RU2375387C2,UA81255C2,US2005156344A1,US7776244B2,WO03106544A2</t>
  </si>
  <si>
    <t xml:space="preserve">C08J  9/16   CET ,B29B  9/10       ,B29B 11/10       ,B29K 25:00       ,B29K105:04       ,C08L 25:04       </t>
  </si>
  <si>
    <t xml:space="preserve">C08J  9/16   CET ,B29B  9/10       ,B29B 11/10       ,B29K 25:00       ,B29K105:04       </t>
  </si>
  <si>
    <t>特許第3867926号</t>
  </si>
  <si>
    <t>4B024</t>
  </si>
  <si>
    <t>PCT/JP03/013856</t>
  </si>
  <si>
    <t>独立行政法人理化学研究所,株式会社ダナフォーム</t>
  </si>
  <si>
    <t>ＪＰ０２３１４７７６(2002.10.29)</t>
  </si>
  <si>
    <t>2002.10.29</t>
  </si>
  <si>
    <t>2004.05.13</t>
  </si>
  <si>
    <t>2006.10.20</t>
  </si>
  <si>
    <t>C12N  15/09    (2006.01),C12Q   1/68    (2006.01),G01N  33/53    (2006.01),G01N  33/566   (2006.01)</t>
  </si>
  <si>
    <t xml:space="preserve">C12N 15/00   ZNAA,G01N 33/53       ,C12Q  1/68      A,G01N 33/566      </t>
  </si>
  <si>
    <t>4B024AA20,4B024CA01,4B024CA05,4B024CA09,4B024CA11,4B024HA08,4B024HA14,4B024HA19,4B063QA18,4B063QQ42,4B063QR08,4B063QR32,4B063QR42,4B063QR50,4B063QR55,4B063QR62,4B063QR66,4B063QR82,4B063QS03,4B063QS25,4B063QS28,4B063QS34,4B063QS36,4B063QS39,4B063QX02,4B063QX10,4B063QS16,4B063QQ52,4B063QR51,4B063QR48</t>
  </si>
  <si>
    <t>AU2003280603A1,AU2003280603A8,CA2504234A1,CA2504234C,EP1564301A1,JP3867926B2,US2006160084A1,US7803579B2,US2011059868A1,WO2004040019A1</t>
  </si>
  <si>
    <t>三　谷　康　正,山　根　明　男,柴　田　裕　子,林　崎　良　英</t>
  </si>
  <si>
    <t xml:space="preserve">受付 A851:ファイル記録事項記載書類の交付請求書 (2007.10.31) ,受付 A861:ファイル記録事項の閲覧（縦覧）請求書 (2008.03.18) ,受付 A861:ファイル記録事項の閲覧（縦覧）請求書 (2011.12.21) ,受付 A861:ファイル記録事項の閲覧（縦覧）請求書 (2011.12.28) ,受付 A861:ファイル記録事項の閲覧（縦覧）請求書 (2012.01.12) </t>
  </si>
  <si>
    <t>特開2000-037194|エンゾー　ダイアグノスティクス，　インコーポレイテッド|審判請求証拠,特許第3313358号|栄研化学株式会社|審判請求証拠,JPN3008000362|審判請求証拠</t>
  </si>
  <si>
    <t>ＥＭＢＬ／ＧｅｎＢａｎｋ／ＤＤＢＪデータベースにあるＡｃｃｅｓｓｉｏｎ　Ｎｏ．　Ｚ７２４７８のＨｅｐａｔｉｔｉｓ　Ｂ　ｖｉｒｕｓのＤＮＡ配列</t>
  </si>
  <si>
    <t>特願2008-285019|富士フイルム株式会社|拒絶理由通知,特願2008-210125|株式会社日立プラントテクノロジー|拒絶理由通知;拒絶査定,特願2006-158881|独立行政法人理化学研究所|拒絶理由通知;特許査定</t>
  </si>
  <si>
    <t>AU2003280603A,CA2504234A,EP03769966A,JP2004548072A,US53297505A,US85543310A,JP0313856W</t>
  </si>
  <si>
    <t>C12N 15/00   ZNAA</t>
  </si>
  <si>
    <t xml:space="preserve">C12N 15/00   ZNAA,C12Q  1/68      A,G01N 33/53       ,G01N 33/566      </t>
  </si>
  <si>
    <t>特許第4632809号</t>
  </si>
  <si>
    <t>2005.02.23</t>
  </si>
  <si>
    <t>2006.09.07</t>
  </si>
  <si>
    <t>2010.11.26</t>
  </si>
  <si>
    <t>H01M   4/139   (2010.01),H01M   4/505   (2010.01),H01M   4/525   (2010.01),H01M   4/62    (2006.01),H01M   4/04    (2006.01),H01M   4/02    (2006.01),H01M   4/58    (2006.01),H01M  10/40    (2006.01)</t>
  </si>
  <si>
    <t xml:space="preserve">H01M 10/40      Z,H01M  4/131      ,H01M  4/02      C,H01M  4/139      ,H01M  4/62      Z,H01M  4/02   102 ,H01M  4/02   108 ,H01M  4/02   109 ,H01M  4/36      E,H01M  4/50   102 ,H01M  4/52   102 ,H01M  4/1391     ,H01M  4/505      ,H01M  4/525      </t>
  </si>
  <si>
    <t>5H029AJ05,5H029AK03,5H029AL07,5H029AM01,5H029CJ08,5H029DJ15,5H029EJ04,5H029HJ04,5H029HJ05,5H050AA07,5H050BA15,5H050CA07,5H050CA09,5H050CB08,5H050DA02,5H050DA10,5H050EA09,5H050FA16,5H050GA10,5H050HA04,5H050HA05</t>
  </si>
  <si>
    <t>JP4632809B2,JP2006236658A</t>
  </si>
  <si>
    <t>大北　一成,藤原　豊樹,池町　隆明,能間　俊之</t>
  </si>
  <si>
    <t xml:space="preserve">発送 A242831:刊行物等提出による通知書 (2009.05.19) ,受付 A861:ファイル記録事項の閲覧（縦覧）請求書 (2009.05.27) ,受付 A861:ファイル記録事項の閲覧（縦覧）請求書 (2009.05.28) ,発送 A01:特許査定 (2010.10.19) ,受付 A61:登録料納付 (2010.11.16) </t>
  </si>
  <si>
    <t>特開2001-222994|新神戸電機株式会社|特許査定,特開2000-123879|ソニー株式会社|特許査定,特開平11-347388|特殊機化工業株式会社,プライミクス株式会社|特許査定;審判請求証拠,特開2004-333826|キヤノン株式会社|特許査定,特開2004-071198|三菱重工業株式会社|特許査定,実用新案全文昭60-058243|特殊機化工業株式会社|特許査定,特開平09-025412|信越化学工業株式会社|特許査定,特開2005-129482|三洋電機株式会社|特許査定,特開2006-222073|松下電器産業株式会社,パナソニック株式会社|特許査定,特開2005-085557|日本ゼオン株式会社|特許査定,特開平11-045706|ティーディーケイ株式会社,ＴＤＫ株式会社|審判請求証拠,特開平06-176759|松下電器産業株式会社|審判請求証拠,特開平04-289658|松下電器産業株式会社|審判請求証拠,特開2001-126733|ソニー株式会社|審判請求証拠,特開2004-152753|住友化学工業株式会社,住友化学株式会社|審判請求証拠</t>
  </si>
  <si>
    <t>特願2007-178840|昭和電工株式会社|拒絶理由通知;拒絶査定,特願2008-141197|トヨタ自動車株式会社|拒絶理由通知</t>
  </si>
  <si>
    <t>JP2005046878A</t>
  </si>
  <si>
    <t>H01M  4/04      Z,H01M  4/02      C,H01M  4/58       ,H01M  4/62      Z,H01M 10/40      Z</t>
  </si>
  <si>
    <t>H01M  4/02   108 ,H01M  4/50   102 ,H01M  4/52   102 ,H01M  4/62      Z</t>
  </si>
  <si>
    <t>特開2007-14895</t>
  </si>
  <si>
    <t>特許第4094016号</t>
  </si>
  <si>
    <t>2007.01.25</t>
  </si>
  <si>
    <t>2008.03.14</t>
  </si>
  <si>
    <t>B05D   5/02    (2006.01),A47J  36/02    (2006.01),B05D   1/36    (2006.01),C09D   1/00    (2006.01),C09D   7/12    (2006.01),C09D 183/00    (2006.01),C09D 127/18    (2006.01),C09D 177/00    (2006.01),C09D  11/00    (2006.01)</t>
  </si>
  <si>
    <t xml:space="preserve">A47J 36/02      B,B05D  5/02       ,B05D  1/36      Z,C09D  1/00       ,C09D  7/12       ,C09D183/00       ,C09D127/18       ,C09D177/00       ,C09D 11/00       </t>
  </si>
  <si>
    <t>4B055AA01,4B055FB11,4B055FC20,4B055FD03,4B055FE03,4D075AA01,4D075AE03,4D075AE16,4D075BB04X,4D075BB20X,4D075BB24Z,4D075BB28Z,4D075BB93Z,4D075CA02,4D075CA18,4D075CA34,4D075DC18,4D075DC38,4D075EA33,4D075EA41,4D075EB05,4D075EB16,4D075EB18,4D075EB39,4D075EB43,4D075EB56,4D075EC03,4D075EC05,4D075EC11,4D075EC13,4D075EC35,4J038AA011,4J038CD121,4J038DH002,4J038DL022,4J038DL032,4J038HA026,4J038HA156,4J038HA446,4J038JA17,4J038JC30,4J038KA08,4J038MA10,4J038NA01,4J038NA11,4J038PA19,4J038PC02,4J039AD04,4J039BC03,4J039BC19,4J039BC34,4J039BE01,4J039BE22,4J039CA06,4J039EA03</t>
  </si>
  <si>
    <t>JP4094016B2,JP2007014895A</t>
  </si>
  <si>
    <t xml:space="preserve">受付 A61:登録料納付 (2008.03.04) ,受付 A861:ファイル記録事項の閲覧（縦覧）請求書 (2008.03.11) ,受付 A861:ファイル記録事項の閲覧（縦覧）請求書 (2008.05.16) ,受付 A861:ファイル記録事項の閲覧（縦覧）請求書 (2008.05.23) ,受付 A861:ファイル記録事項の閲覧（縦覧）請求書 (2009.02.16) </t>
  </si>
  <si>
    <t>特開平05-049541|松下電器産業株式会社|特許査定,特公平06-077544|シャープ株式会社,シャ―プ株式会社|審判請求証拠</t>
  </si>
  <si>
    <t>特願2009-95357|株式会社Ｇ．Ｌ．Ｓ|拒絶理由通知,特願2008-234831|金  玲,金　玲|拒絶理由通知;拒絶査定</t>
  </si>
  <si>
    <t>JP2005200032A</t>
  </si>
  <si>
    <t xml:space="preserve">B05D  5/02       ,A47J 36/02      B,B05D  1/36      Z,C09D  1/00       ,C09D  7/12       ,C09D183/00       ,C09D127/18       ,C09D177/00       ,C09D 11/00       </t>
  </si>
  <si>
    <t>特開2006-90305</t>
  </si>
  <si>
    <t>特許第4487880号</t>
  </si>
  <si>
    <t>ＪＰ０４２４６８２７(2004.08.26)</t>
  </si>
  <si>
    <t>2004.08.26</t>
  </si>
  <si>
    <t>2006.04.06</t>
  </si>
  <si>
    <t>2010.04.09</t>
  </si>
  <si>
    <t>F02B  29/04    (2006.01)</t>
  </si>
  <si>
    <t>F02B 29/04      A,F02B 29/04      G</t>
  </si>
  <si>
    <t>CN1740545A,CN100395444C,DE102005040357A1,JP4487880B2,JP2006090305A,US2006042607A1</t>
  </si>
  <si>
    <t>渡邊　晴彦,山中　保利</t>
  </si>
  <si>
    <t xml:space="preserve">受付 A63:特許願 (2005.07.28) ,受付 A841:優先権証明請求書 (2005.09.07) ,受付 A621:出願審査請求書 (2007.11.19) ,発送 A01:特許査定 (2010.03.09) ,受付 A61:登録料納付 (2010.03.22) </t>
  </si>
  <si>
    <t>実用新案全文昭60-189770|カルソニックカンセイ株式会社|特許査定,実用新案全文昭58-148484|日野自動車株式会社|特許査定,特開平08-313183|日本電装株式会社,株式会社デンソー|審判請求証拠,特開2003-176741|株式会社デンソー|審判請求証拠,特開2004-092921|株式会社デンソー|審判請求証拠,特開平06-159971|昭和アルミニウム株式会社,昭和電工株式会社|審判請求証拠,特開平10-148493|東洋ラジエーター株式会社,株式会社ティラド|審判請求証拠,実用新案全文平02-122983|東洋ラジエーター株式会社|審判請求証拠,JPN3011000575|審判請求証拠,JPN3011000576|審判請求証拠,JPN3011000577|審判請求証拠</t>
  </si>
  <si>
    <t>インタークーラーコア購入証明書,過給気圧１８０ｋＰａ，２００ｋＰａの比較シミュレーション,出願前公用インタークーラの図面及び米国出願経過</t>
  </si>
  <si>
    <t>特願2010-168478|株式会社デンソー|拒絶理由通知</t>
  </si>
  <si>
    <t>CN200510092624A,DE102005040357A,JP2005219021A,US21103105A</t>
  </si>
  <si>
    <t>CN200510092624A,JP2005219021A</t>
  </si>
  <si>
    <t>CN1740545A,CN100395444C,JP4487880B2,JP2006090305A</t>
  </si>
  <si>
    <t>特許第4058072号</t>
  </si>
  <si>
    <t>4C076,4C086</t>
  </si>
  <si>
    <t>PCT/JP04/001817</t>
  </si>
  <si>
    <t>2004.02.18</t>
  </si>
  <si>
    <t>ＪＰ０３０４２４５２(2003.02.20)</t>
  </si>
  <si>
    <t>2003.02.20</t>
  </si>
  <si>
    <t>2004.09.02</t>
  </si>
  <si>
    <t>2007.12.21</t>
  </si>
  <si>
    <t>A61K  33/24    (2006.01),A61P   3/10    (2006.01),A61P  25/28    (2006.01),A61P  35/00    (2006.01),A61P  37/08    (2006.01),A61P  39/06    (2006.01),A61K  47/32    (2006.01),C02F   1/68    (2006.01)</t>
  </si>
  <si>
    <t xml:space="preserve">A61K 47/32       ,A61K 33/24       ,A61P  3/10       ,A61P 25/28       ,A61P 35/00       ,A61P 37/08       ,A61P 39/06       ,C02F  1/68   510B,C02F  1/68   520B,C02F  1/68   530B,B82Y  5/00       </t>
  </si>
  <si>
    <t>4C076CC50,4C076EE06A,4C076EE16A,4C076FF63,4C086AA01,4C086AA02,4C086HA12,4C086MA02,4C086MA05,4C086NA14,4C086ZA16,4C086ZB13,4C086ZB26,4C086ZC35</t>
  </si>
  <si>
    <t>AU2004212823A1,AU2004212824A1,CA2518311A1,CA2518313A1,CN1750837A,CN100446776C,CN1750838A,EP1598071A1,EP1598072A1,JP4058072B2,WO2004073723A,JP2007176944A,KR20060007365A,KR20060024343A,RU2005129265A,RU2005129269A,RU2353372C2,TWI316051B,US2006204593A1,US7838043B2,US2007141173A1,WO2004073722A1,WO2004073723A1,ZA200507288A,ZA200507289A</t>
  </si>
  <si>
    <t>宮本　有正,戸嶋　直樹,浅野　孝雄</t>
  </si>
  <si>
    <t xml:space="preserve">受付 A523:手続補正書 (2007.09.18) ,受付 A51:手続補正書（方式） (2007.10.29) ,発送 A01:特許査定 (2007.12.11) ,受付 A61:登録料納付 (2007.12.14) ,受付 A861:ファイル記録事項の閲覧（縦覧）請求書 (2011.10.06) </t>
  </si>
  <si>
    <t>特開2001-122723|株式会社アイ・ベックス,アイノベックス株式会社|拒絶理由通知;拒絶査定;特許査定;審判請求証拠,特開2003-301288|株式会社日本トリム,白畑　實隆,白畑  實隆|拒絶理由通知;拒絶査定;特許査定,WOA 004039735|ミズ株式会社|拒絶理由通知;拒絶査定;特許査定,特開2002-212102|アイノベックス株式会社|審判請求証拠,JPN3009000165|審判請求証拠,JPN3009000166|審判請求証拠,JPN3009000167|審判請求証拠,JPN3009000168|審判請求証拠</t>
  </si>
  <si>
    <t>高分子保護貨幣金属ナノクラスターの調整と機能,高分子論文集,実験成績証明書,平成１９年５月７日提出の意見書に添付された参考資料１～３,注目の美容成分－白金ナノコロイド編,週刊粧業</t>
  </si>
  <si>
    <t>特願2013-41976|小川  立比古,久保田  昌治,小川　立比古,久保田　昌治|先行技術調査,特願2007-336396|国立大学法人  東京大学,国立大学法人　東京大学|拒絶理由通知;拒絶査定,特願2006-548848|アプト株式会社,株式会社デンタルアロー|拒絶理由通知;拒絶査定</t>
  </si>
  <si>
    <t>AU2004212823A,AU2004212824A,CA2518311A,CA2518313A,CN200480004536A,CN200480004537A,EP04712229A,EP04712230A,JP2005502741A,JP2005502744A,JP2007006780A,KR20057015423A,KR20057015425A,RU2005129265A,RU2005129269A,TW93104296A,US54575004A,US54605804A,JP2004001817W,JP2004001825W,ZA200507288A,ZA200507289A</t>
  </si>
  <si>
    <t>AU2004212823A,CA2518311A,CN200480004536A,EP04712229A,JP2005502741A,JP2007006780A,KR20057015423A,RU2005129269A,TW93104296A,US54575004A,JP2004001817W,ZA200507288A,ZA200507289A</t>
  </si>
  <si>
    <t>AU2004212823A1,CA2518311A1,CN1750837A,CN100446776C,EP1598071A1,JP4058072B2,JP2007176944A,KR20060007365A,RU2005129269A,RU2353372C2,TWI316051B,US2006204593A1,US7838043B2,WO2004073722A1,ZA200507288A,ZA200507289A</t>
  </si>
  <si>
    <t>A61K 33/24       ,A61K 47/32       ,A61P  3/10       ,A61P 25/28       ,A61P 35/00       ,A61P 37/08       ,A61P 39/06       ,C02F  1/68   510B,C02F  1/68   520B,C02F  1/68   530B</t>
  </si>
  <si>
    <t xml:space="preserve">A61K 33/24       ,A61P  3/10       ,A61P 25/28       ,A61P 35/00       ,A61P 37/08       ,A61P 39/06       </t>
  </si>
  <si>
    <t>特許第4064423号</t>
  </si>
  <si>
    <t>PCT/JP04/012284</t>
  </si>
  <si>
    <t>株式会社東和電機製作所,稲田　博史</t>
  </si>
  <si>
    <t>ＪＰ０３３２６９８３(2003.09.18)</t>
  </si>
  <si>
    <t>2003.09.18</t>
  </si>
  <si>
    <t>2005.04.07</t>
  </si>
  <si>
    <t>2008.01.11</t>
  </si>
  <si>
    <t>A01K  79/00    (2006.01)</t>
  </si>
  <si>
    <t>A01K 79/00      H</t>
  </si>
  <si>
    <t>2B105LA10,2B105LA12,2B105LA21</t>
  </si>
  <si>
    <t>CN1852655A,CN1852655B,JP4064423B2,KR20060036486A,TWI252732B,WO2005029952A1</t>
  </si>
  <si>
    <t>稲田　博史,浜出　雄一,山田　芳浩,平田　幸雄,三木　智宏</t>
  </si>
  <si>
    <t xml:space="preserve">受付 A51:手続補正書（方式） (2007.11.12) ,受付 A523:手続補正書 (2007.11.12) ,発送 A01:特許査定 (2007.12.11) ,受付 A61:登録料納付 (2007.12.26) ,受付 A861:ファイル記録事項の閲覧（縦覧）請求書 (2010.08.03) </t>
  </si>
  <si>
    <t>特開2002-084925|岡本　研正,シャープ株式会社|拒絶理由通知;拒絶査定;特許査定,特開2003-178602|株式会社小糸製作所|拒絶理由通知;拒絶査定;特許査定,特開昭61-039301|函館製鋼船具株式会社|拒絶理由通知;拒絶査定;特許査定;審判請求証拠,特開2002-100203|日油技研工業株式会社|拒絶理由通知;拒絶査定;特許査定,特開2003-134967|高木綱業株式会社|拒絶理由通知;拒絶査定;特許査定;審判請求証拠,特開2003-254791|日本精機株式会社|拒絶査定,特開2003-228755|株式会社光波|拒絶査定,WOA 003053111|コーニンクレッカ  フィリップス  エレクトロニクス  エヌ  ヴィ,Ｋｏｎｉｎｋｌｉｊｋｅ  Ｐｈｉｌｉｐｓ  Ｅｌｅｃｔｒｏｎｉｃｓ  Ｎ．Ｖ．,コーニンクレッカ　フィリップス　エレクトロニクス　エヌ　ヴィ|拒絶査定,特開平10-208502|株式会社山陽ハイテック|審判請求証拠,USA 005019873|審判請求証拠,JPN3010000746|審判請求証拠,JPN3010000747|審判請求証拠,特開2001-084808|若月　大成|審判請求証拠,特開2000-221058|豊田合成株式会社,トヨタ自動車株式会社|審判請求証拠,JPN3011001097|審判請求証拠,JPN3011001098|審判請求証拠,JPN3011001099|審判請求証拠,JPN3011001100|審判請求証拠,JPN3011001101|審判請求証拠</t>
  </si>
  <si>
    <t>世界大百科事典　２,米国特許第５０１９８７３号明細書抄訳,いろ　色の項,世界大百科事典,Ｊａｓｃ　Ｐａｉｎｔ　Ｓｈｏｐ　Ｐｒｏ　６Ｊ　ユーザーガイド,一週間でマスターする　Ｐａｉｎｔ　Ｓｈｏｐ　Ｐｒｏ　６　ｆｏｒ　Ｗｉｎｄｏｗｓ,ＵＳ　５０１９８７３　Ａ　抄訳,米国明細書抄訳,コンパクト　コンポ　ステレオ　ロキシー　ＲＯＸＹ　Ｍ７　取扱説明書</t>
  </si>
  <si>
    <t>特願2010-10971|コリアン  インスティチュート  オブ  エナジー  リサーチ,コリアン　インスティチュート　オブ　エナジー　リサーチ|特許査定,特願2006-337672|坂井  篤,那須野  長三,坂井　篤,那須野　長三|拒絶理由通知;特許査定,特願2006-89522|株式会社東和電機製作所,稲田  博史,稲田　博史|拒絶理由通知;特許査定,特願2006-47952|オスラム・メルコ株式会社|拒絶理由通知;特許査定,特願2006-127863|日星電気株式会社|補正却下,特願2005-271389|高木綱業株式会社|拒絶理由通知;特許査定,特願2005-251089|国際化工株式会社|拒絶理由通知,特願2004-341861|日本データーサービス株式会社|先行技術調査</t>
  </si>
  <si>
    <t>CN200480027115A,JP2005514164A,KR20067004019A,TW93126855A,JP2004012284W</t>
  </si>
  <si>
    <t>特許第3966892号</t>
  </si>
  <si>
    <t>4D065</t>
  </si>
  <si>
    <t>2002.09.19</t>
  </si>
  <si>
    <t>2006.05.11</t>
  </si>
  <si>
    <t>B02C  18/14    (2006.01),B02C  18/18    (2006.01),B02C  18/22    (2006.01),B02C  18/16    (2006.01)</t>
  </si>
  <si>
    <t>B02C 18/14      Z,B02C 18/18      Z,B02C 18/22       ,B02C 18/16      Z</t>
  </si>
  <si>
    <t>4D065CA16,4D065CB10,4D065CC01,4D065DD04,4D065DD18,4D065DD22,4D065DD24,4D065EB14,4D065EC07,4D065ED38</t>
  </si>
  <si>
    <t>AU2003248133A1,CN1612783A,CN1320961C,CN1853788A,EP1459806A1,JP3936268B2,JP2004105863A,JP3966892B2,JP2006116545A,TWI312295B,US2004245360A1,US7216824B2,US2006180688A1,US7448568B2,WO2004026480A1</t>
  </si>
  <si>
    <t>勝村　彦一,山下　宰司,石井　敏</t>
  </si>
  <si>
    <t xml:space="preserve">発送 A01:特許査定 (2007.05.22) ,受付 A61:登録料納付 (2007.05.29) ,受付 A861:ファイル記録事項の閲覧（縦覧）請求書 (2007.10.23) ,受付 A861:ファイル記録事項の閲覧（縦覧）請求書 (2008.04.18) ,受付 A861:ファイル記録事項の閲覧（縦覧）請求書 (2008.06.02) </t>
  </si>
  <si>
    <t>実公昭61-003461|中込　松爾,中込松爾|拒絶理由通知;特許査定,特開平10-118515|株式会社ハーモ総研|拒絶理由通知;特許査定,特許第3966892号|株式会社松井製作所|審判請求証拠,特開2004-105863|株式会社松井製作所|審判請求証拠,特開2006-055797|株式会社松井製作所|審判請求証拠,特許第3936268号|株式会社松井製作所|審判請求証拠,特開2006-116545|株式会社松井製作所|審判請求証拠,JPN3008000895|審判請求証拠,JPN3008000896|審判請求証拠,JPN3008000897|審判請求証拠</t>
  </si>
  <si>
    <t>平成１９年３月７日付け拒絶理由通知書,平成１９年４月２７日付け意見書,平成１９年４月２７日付け手続補正書</t>
  </si>
  <si>
    <t>特願2007-314388|株式会社ホーライ|拒絶理由通知;特許査定,特願2006-31352|株式会社松井製作所|審判請求証拠,特願2008-259022|株式会社渡部製鋼所|拒絶理由通知;特許査定</t>
  </si>
  <si>
    <t>AU2003248133A,CN03801980A,CN200610058698A,EP03797516A,JP2002272376A,JP2006031352A,TW92122727A,US49416704A,US38860506A,JP0309551W</t>
  </si>
  <si>
    <t>特許第4097281号</t>
  </si>
  <si>
    <t>2007.10.25</t>
  </si>
  <si>
    <t>G06K  19/077   (2006.01),G06K  19/07    (2006.01),B42D  15/10    (2006.01)</t>
  </si>
  <si>
    <t>B42D 15/10   521 ,G06K 19/00      K,G06K 19/00      H</t>
  </si>
  <si>
    <t>2C005MA31,2C005MB06,2C005NA09,2C005RA22,5B035AA04,5B035BA03,5B035BB09,5B035CA08,5B035CA23</t>
  </si>
  <si>
    <t>JP4097281B2,JP2007280015A,US2010230161A1,WO2007116782A1</t>
  </si>
  <si>
    <t>放棄による抹消</t>
  </si>
  <si>
    <t xml:space="preserve">受付 A861:ファイル記録事項の閲覧（縦覧）請求書 (2008.05.13) ,受付 A861:ファイル記録事項の閲覧（縦覧）請求書 (2008.06.27) ,受付 A851:ファイル記録事項記載書類の交付請求書 (2008.06.30) ,受付 A861:ファイル記録事項の閲覧（縦覧）請求書 (2009.04.20) ,受付 A861:ファイル記録事項の閲覧（縦覧）請求書 (2009.05.11) </t>
  </si>
  <si>
    <t>特開2005-275802|オムロン株式会社|特許査定,特開2005-078268|ＮＥＣトーキン株式会社|特許査定,特開平09-029424|株式会社東芝,東芝アイテック株式会社|特許査定,特開平08-203232|三菱マテリアル株式会社|特許査定,特開2002-092578|日立マクセル株式会社|審判請求証拠,特開昭57-109351|株式会社東芝|審判請求証拠,特表平07-506919|エヌ．ベー．ネダーランドシェ　アパラテンファブリエクネダップ|審判請求証拠,JPN3008000768|審判請求証拠</t>
  </si>
  <si>
    <t>Ａｕ－Ｃｕ二元合金状態図,ＢＩＮＡＲＹ　ＡＬＬＯＹ　ＰＨＡＳＥ　ＤＩＡＧＲＡＭＳ　第２版</t>
  </si>
  <si>
    <t>特願2010-188863|スターエンジニアリング株式会社|先行技術調査;特許査定</t>
  </si>
  <si>
    <t>JP2006105177A,US22529307A,JP2007056554W</t>
  </si>
  <si>
    <t xml:space="preserve">G06K 19/00      K,G06K 19/00      H,B42D 15/10   521 </t>
  </si>
  <si>
    <t>特許第3868474号</t>
  </si>
  <si>
    <t>3C016,3C022</t>
  </si>
  <si>
    <t>3C019,3C016,3C022</t>
  </si>
  <si>
    <t>2006.05.08</t>
  </si>
  <si>
    <t>B23Q   5/04    (2006.01),B23Q   3/12    (2006.01),B23C   3/12    (2006.01)</t>
  </si>
  <si>
    <t>B23Q  5/04   520Z,B23Q  5/04   520C,B23Q  3/12      A,B23C  3/12      B</t>
  </si>
  <si>
    <t>3C016FA06,3C022DD15</t>
  </si>
  <si>
    <t>CN101069952A,CN101069952B,DE102007019515A1,JP3868474B1,JP2007301641A,KR20070108820A,TW200800499A,US2007258782A1,US7717653B2</t>
  </si>
  <si>
    <t>宮田　義弘,水向　誠</t>
  </si>
  <si>
    <t xml:space="preserve">発送 A01:特許査定 (2006.09.12) ,受付 A61:登録料納付 (2006.10.10) ,受付 A841:優先権証明請求書 (2007.03.02) ,受付 A861:ファイル記録事項の閲覧（縦覧）請求書 (2007.04.24) ,受付 A843:優先権証明請求（電子データ交換協定） (2007.05.18) </t>
  </si>
  <si>
    <t>実用新案全文昭53-055049|畠中　秀雄|先行技術調査;特許査定,特開平01-255720|藤田　敏治|先行技術調査;特許査定,特開平08-184324|株式会社赤土製作所|先行技術調査;特許査定,実開平05-063740|大昭和精機株式会社|先行技術調査;特許査定,特開平04-111736|溝口　秀雄|先行技術調査;特許査定,実開平05-026239|大昭和精機株式会社|先行技術調査;特許査定,特開2005-349549|司工機株式会社|審判請求証拠,特開平11-303774|トキコ株式会社,株式会社日立製作所|審判請求証拠,特開平07-269581|住友金属工業株式会社,株式会社中村自工|審判請求証拠,実用新案全文平04-005333|黒田精工株式会社|審判請求証拠,実用新案全文平04-005334|黒田精工株式会社|審判請求証拠,実用新案全文平04-005335|黒田精工株式会社|審判請求証拠,特開2002-326183|エスエムシー株式会社,ＳＭＣ株式会社|審判請求証拠,特開平07-068482|富士通株式会社|審判請求証拠,特開2005-016084|エバタ株式会社|審判請求証拠,JPN3010000466|審判請求証拠,JPN3011000803|審判請求証拠,JPN3011000804|審判請求証拠,JPN3011000805|審判請求証拠,JPN3011000806|審判請求証拠,JPN3011000807|審判請求証拠,JPN3011000808|審判請求証拠,JPN3011000809|審判請求証拠,JPN3011000810|審判請求証拠,JPN3011000811|審判請求証拠,JPN3011000812|審判請求証拠,JPN3011000813|審判請求証拠,JPN3011000814|審判請求証拠,JPN3011000815|審判請求証拠,JPN3011000816|審判請求証拠,JPN3011000817|審判請求証拠,JPN3011000818|審判請求証拠,JPN3011000819|審判請求証拠,JPN3011000820|審判請求証拠,JPN3011000821|審判請求証拠,特公平06-065453|ヤマハ株式会社|審判請求証拠,実公昭55-041447|カトウ　イチロウ,加藤一郎|審判請求証拠,特開2003-194145|鹿島建設株式会社|審判請求証拠,特開2003-170383|エスエムシー株式会社,ＳＭＣ株式会社|審判請求証拠,特開2002-353299|信越ポリマー株式会社,信越半導体株式会社|審判請求証拠</t>
  </si>
  <si>
    <t>平成２２年２月２４付け判決書,知財高裁　平成２１年（ネ）第１００１７号事件,スーパーフィニッシュマルチミル,証拠物の外観、箱の写真,商品の特徴（スーパーフィニッシュマルチミル）,司工機ホームページ,商品の寸法及び注意事項（ＳＦＭ７－Ｍ）,司工機ホームページ,領収書,Ｘ線ＣＴ検査報告書,証拠物の写真,平成２１年（ネ）第１００１７号特許を受ける権利の確認等請求控訴事件,証拠説明書,平成２１年（ネ）第１００１７号,証人尋問調書,陳述書　（２）,バリ取りホルダー最終試作品の図面,平成１９年（ワ）第１２６５５号　特許を受ける権利の確認等請求事件,準備書面　（１）,平成２１年（ネ）第１００１７号　特許を受ける権利の確認等請求控訴事件,判決書,お知らせ,司工機ホームページ,平成２１年（ネ）第１００１７号,証人尋問調書,通知書,Ｒ型ラジアルボール盤用タップ自動調芯タイプ,証拠物の写真,Ｒ型ラジアルボール盤用タップ自動調芯タイプ,製品カタログ,Ｒ２５,設計図面,カトウ工機株式会社,閉鎖事項全部証明書</t>
  </si>
  <si>
    <t>特願2009-166711|ＮＴＮ株式会社|拒絶理由通知,特願2009-166710|ＮＴＮ株式会社|拒絶理由通知,特願2009-166709|ＮＴＮ株式会社|拒絶理由通知,特願2008-295181|ＮＴＮ株式会社|特許査定,特願2008-233001|ＮＴＮ株式会社|特許査定,特願2009-103934|豊岡エンジニアリング株式会社|特許査定</t>
  </si>
  <si>
    <t>CN200710101128A,DE102007019515A,JP2006129379A,KR20070043990A,TW96113573A,US63493506A</t>
  </si>
  <si>
    <t>B23Q  5/04   520C,B23Q  3/12      A,B23C  3/12      B</t>
  </si>
  <si>
    <t>B23Q  5/04   520Z</t>
  </si>
  <si>
    <t>特許第4657158号</t>
  </si>
  <si>
    <t>3B092,3B095</t>
  </si>
  <si>
    <t>2006.06.19</t>
  </si>
  <si>
    <t>2007.12.27</t>
  </si>
  <si>
    <t>2011.01.07</t>
  </si>
  <si>
    <t>A47C  17/04    (2006.01),A47C  16/02    (2006.01)</t>
  </si>
  <si>
    <t xml:space="preserve">A47C 17/04      A,A47C 16/02       </t>
  </si>
  <si>
    <t>JP4657158B2,JP2007330683A</t>
  </si>
  <si>
    <t>宮腰　健司,宮腰　隆司</t>
  </si>
  <si>
    <t xml:space="preserve">受付 A851:ファイル記録事項記載書類の交付請求書 (2011.01.07) ,受付 A861:ファイル記録事項の閲覧（縦覧）請求書 (2011.01.20) ,受付 A861:ファイル記録事項の閲覧（縦覧）請求書 (2011.03.15) ,受付 A851:ファイル記録事項記載書類の交付請求書 (2011.03.17) ,受付 A861:ファイル記録事項の閲覧（縦覧）請求書 (2012.06.29) </t>
  </si>
  <si>
    <t>実用新案全文昭48-047417|トウキヨウベツドセイゾウ　カブシキガイシヤ|拒絶理由通知;拒絶査定,JPN6008037118|拒絶理由通知;拒絶査定,JPN6008037122|拒絶理由通知;拒絶査定,特開2004-174087|株式会社イトーキ|先行技術調査,実用新案全文昭61-116551|大成建設株式会社,アイランドベツド株式会社|先行技術調査,JPN3011000790|審判請求証拠,JPN3011000791|審判請求証拠,JPN3011000792|審判請求証拠,JPN3011000793|審判請求証拠,JPN3011000794|審判請求証拠,JPN3011000795|審判請求証拠,JPN3011000796|審判請求証拠,JPN3011000797|審判請求証拠,JPN3011000798|審判請求証拠,JPN3011000799|審判請求証拠,JPN3011000800|審判請求証拠</t>
  </si>
  <si>
    <t>ｓｏｆｔｉｍｕｓ　２００５｜２００６,ＩＮＴＥＲＧＯ　Ｗｏｏｄｅｎ　Ｓｏｆａ,ｓｏｆｔｉｍｕｓ　２００５｜２００６,ＩＮＴＥＲＧＯ　Ｗｏｏｄｅｎ　Ｓｏｆａ,証明書,ＣＥＲＴＩＦＩＣＡＴＥ,各社　概要,ＥＳＴＩＣ　ＯＲＩＧＩＮ　ＧＲＯＵＰ　ＣＯＭＰＡＮＹ　ＰＲＯＦＩＬＥ,ＥＳＴＩＣ　商品カタログ,警告書,通告書,ＭＡＲＬＯＷＥ　ＩＩ,Ｓｏｆａｘ　Ｓｈａｎｇｈａｉ　Ｃｏ．，Ｌｔｄ　商品カタログ,陳述書,証明書,Ｅ－ＣＵＢＥ商品紹介,Ｅ－ＣＵＢＥ　４１３,ＩＤＣ大塚　商品カタログ</t>
  </si>
  <si>
    <t>特願2011-130082|有限会社宮腰製作所|特許査定,特願2008-30433|有限会社宮腰製作所|拒絶理由通知;特許査定</t>
  </si>
  <si>
    <t>JP2006168918A</t>
  </si>
  <si>
    <t>特開2007-38660</t>
  </si>
  <si>
    <t>特許第3897181号</t>
  </si>
  <si>
    <t>2B230,4F100,4G066</t>
  </si>
  <si>
    <t>2B230,4F100,4G066,4H016,4J040</t>
  </si>
  <si>
    <t>2006.06.29</t>
  </si>
  <si>
    <t>ＪＰ０５１９７５３８(2005.07.06)</t>
  </si>
  <si>
    <t>2005.07.06</t>
  </si>
  <si>
    <t>2007.02.15</t>
  </si>
  <si>
    <t>2007.01.05</t>
  </si>
  <si>
    <t>C09K   3/00    (2006.01),B27K   5/00    (2006.01),C09J 161/00    (2006.01),C09J 191/06    (2006.01),B32B  21/02    (2006.01),B32B  27/18    (2006.01),B01J  20/22    (2006.01)</t>
  </si>
  <si>
    <t xml:space="preserve">B27K  5/00      E,B32B 21/02       ,B01J 20/22      C,C09K  3/00      S,B32B 27/18      F,C09J161/00       ,C09J191/06       </t>
  </si>
  <si>
    <t>2B230AA30,2B230BA04,2B230CA01,2B230CA14,2B230CA20,2B230EA03,2B230EB02,4F100AA07A,4F100AA07B,4F100AA07C,4F100AH03A,4F100AH03B,4F100AH03C,4F100AH10A,4F100AH10B,4F100AH10C,4F100AJ11A,4F100AJ11B,4F100AJ11C,4F100AK04A,4F100AK04B,4F100AK04C,4F100AK36,4F100AL05A,4F100AL05B,4F100AL05C,4F100AP00A,4F100AP00B,4F100AP00C,4F100BA03,4F100BA06,4F100BA10A,4F100BA10C,4F100BA25,4F100CA25A,4F100CA25B,4F100CA25C,4F100CB00A,4F100CB00B,4F100CB00C,4F100DE01A,4F100DE01B,4F100DE01C,4F100EC01,4F100EC012,4F100EH61,4F100EH612,4F100EJ17,4F100EJ171,4F100EJ42,4F100EJ422,4F100GB08,4F100JA04A,4F100JA04B,4F100JA04C,4F100JB06A,4F100JB06B,4F100JB06C,4F100JC00,4F100JD14,4F100JD15A,4F100JD15B,4F100JD15C,4F100JL04,4F100YY00A,4F100YY00B,4F100YY00C,4G066AA47B,4G066AB05B,4G066AB10B,4G066BA09,4G066CA52,4G066DA10,4J040LA02,4J040HC15,4J040HC19,4J040MA08,4J040HB24,4J040HB25,4J040JA03,4J040BA182,4J040EB111,4J040EK032,4J040HA256</t>
  </si>
  <si>
    <t>AU2006266920A1,AU2006266920B2,BRPI0612549A2,CA2610163A1,CN101175832A,EA013599B1,EA200800053A1,EP1900788A1,JP3942106B2,JP2007038659A,JP3897181B2,JP2007038660A,JP4229333B2,JP2007038661A,JP2007083729A,KR20080024107A,MY146602A,NZ563262A,US2009130474A1,WO2007004507A1,ZA200710046A</t>
  </si>
  <si>
    <t>池田　誉司,石本　健一</t>
  </si>
  <si>
    <t xml:space="preserve">受付 A61:登録料納付 (2006.12.13) ,受付 A861:ファイル記録事項の閲覧（縦覧）請求書 (2007.04.02) ,受付 A7424:代理人辞任届 (2007.11.29) ,発送 A102:却下理由通知書（中間書類） (2007.12.11) ,発送 A072:手続却下の処分（却下理由） (2008.03.19) </t>
  </si>
  <si>
    <t>特開2005-111701|大建工業株式会社|拒絶理由通知;特許査定,特開平05-287253|三井東圧化学株式会社,三井化学株式会社|先行技術調査;特許査定,特開平10-119010|三井東圧化学株式会社,三井化学株式会社|先行技術調査;特許査定;審判請求証拠,特開2004-306436|一方社油脂工業株式会社|先行技術調査;特許査定,特開昭49-066804|松下電工株式会社|先行技術調査;特許査定,特開昭48-048532|ホウネンセイユ　カブシキガイシヤ|先行技術調査;特許査定,特開平10-309779|三井化学株式会社|審判請求証拠,特開2005-119202|日本化成株式会社|審判請求証拠,特開2004-168983|三菱化学株式会社|審判請求証拠,特開2001-149456|大鹿振興株式会社,大塚化学株式会社,株式会社オーシカ,大塚化学ホールディングス株式会社|審判請求証拠,特開2002-187757|大塚化学株式会社,吉野石膏株式会社|審判請求証拠,特開2002-301706|大塚化学株式会社,大塚化学ホールディングス株式会社|審判請求証拠,特開2002-035098|大塚化学株式会社,大塚化学ホールディングス株式会社|審判請求証拠,JPN3008000280|審判請求証拠,JPN3008000281|審判請求証拠</t>
  </si>
  <si>
    <t>パラフィン前処理・粉末フェノール樹脂接着剤使用パーティクルボードの強度・耐水性能に関する研究,甲第４号証　北海道立林産試験場報,甲第６号証　木材工業便覧</t>
  </si>
  <si>
    <t>特願2006-302272|一方社油脂工業株式会社|先行技術調査,特願2007-153336|東洋製薬化成株式会社|特許査定</t>
  </si>
  <si>
    <t>AU2006266920A,BRPI0612549A,CA2610163A,CN200680016871A,EA200800053A,EP06767602A,JP2006179678A,JP2006179688A,JP2006179717A,JP2006302272A,KR20077025392A,MYPI20063177A,NZ56326206A,US92160006A,JP2006312985W,ZA200710046A</t>
  </si>
  <si>
    <t>JP2006179688A</t>
  </si>
  <si>
    <t>JP3897181B2,JP2007038660A</t>
  </si>
  <si>
    <t>AU2006266920A,BRPI0612549A,CA2610163A,EA200800053A,EP06767602A,JP2006179688A,KR20077025392A,MYPI20063177A,NZ56326206A,US92160006A,JP2006312985W</t>
  </si>
  <si>
    <t>AU2006266920A1,AU2006266920B2,BRPI0612549A2,CA2610163A1,EA013599B1,EA200800053A1,EP1900788A1,JP3897181B2,JP2007038660A,KR20080024107A,MY146602A,NZ563262A,US2009130474A1,WO2007004507A1</t>
  </si>
  <si>
    <t>B27K  5/00      E,B32B 21/02       ,B32B 27/18      F,C09K  3/00      S,B01J 20/22      C</t>
  </si>
  <si>
    <t>C09K  3/00      S,B27K  5/00      E,C09J161/00       ,C09J191/06       ,B32B 21/02       ,B32B 27/18      F</t>
  </si>
  <si>
    <t>特表2006-518152,WO04/073349</t>
  </si>
  <si>
    <t>特許第4006470号</t>
  </si>
  <si>
    <t>5D022</t>
  </si>
  <si>
    <t>PCT/US04/003449</t>
  </si>
  <si>
    <t>オーディトリィ　ライセンシング　カンパニー，エルエルシー</t>
  </si>
  <si>
    <t>ＵＳ０３６０／４４５，０３４(2003.02.05)</t>
  </si>
  <si>
    <t>2003.02.05</t>
  </si>
  <si>
    <t>2007.08.31</t>
  </si>
  <si>
    <t>H04R  25/02    (2006.01),H04R  25/00    (2006.01)</t>
  </si>
  <si>
    <t>H04R 25/02      C,H04R 25/00      E</t>
  </si>
  <si>
    <t>AT415069T,AU2003293567A1,BRPI0407290A,CN1757262A,CN1757262B,DE602004017835D1,DK1590988T3,EP1590988A2,EP1590988B1,EP1988743A2,JP4006470B2,JP2006518152A,RU2005127574A,RU2348122C2,US2004047481A1,US7076076B2,US2004047482A1,US2004047483A1,US7751580B2,US2005078843A1,US2007036374A1,US7421086B2,US2008273733A1,US7720245B2,US8483419B1,WO2004060016A2,WO2004073349A2</t>
  </si>
  <si>
    <t xml:space="preserve">発送 A01:特許査定 (2007.08.07) ,受付 A61:登録料納付 (2007.08.27) ,受付 A861:ファイル記録事項の閲覧（縦覧）請求書 (2007.11.16) ,受付 A861:ファイル記録事項の閲覧（縦覧）請求書 (2007.11.28) ,受付 A861:ファイル記録事項の閲覧（縦覧）請求書 (2007.12.25) </t>
  </si>
  <si>
    <t>特表平04-505236|エピック　コーポレーション|拒絶理由通知;特許査定,USA 002939923|拒絶理由通知;特許査定,USA 005987146|審判請求証拠,特開2002-152893|リオン株式会社|審判請求証拠,DEU 029718483|審判請求証拠,WOA 000001196|審判請求証拠,特開昭62-151100|松下電器産業株式会社|審判請求証拠,特開平10-056698|ソニー株式会社|審判請求証拠,USA 004972488|審判請求証拠,JPN3009000092|審判請求証拠,JPN3009000093|審判請求証拠,JPN3009000094|審判請求証拠,JPN3009000095|審判請求証拠,JPN3009000096|審判請求証拠,JPN3009000097|審判請求証拠,JPN3009000098|審判請求証拠,JPN3009000099|審判請求証拠,USA 020172386|審判請求証拠,特表2003-536295|バイヤー，　エーリッヒ|審判請求証拠,WOA 099004601|リザウンド　コーポレイション,リザウンド  コーポレイション|審判請求証拠,特表2001-510976|リザウンド　コーポレイション,リザウンド  コーポレイション|審判請求証拠,JPN3009000861|審判請求証拠,JPN3009000862|審判請求証拠,JPN3009000863|審判請求証拠,JPN3009000864|審判請求証拠,JPN3009000865|審判請求証拠,JPN3009000866|審判請求証拠,JPN3009000867|審判請求証拠,JPN3009000868|審判請求証拠,JPN3009000869|審判請求証拠</t>
  </si>
  <si>
    <t>米国特許第５９８７１４６号明細書の一部の翻訳文,独国実用新案第２９７１８４８３号明細書の一部の翻訳文,国際公開第００／０１１９６号明細書の一部の翻訳文,米国特許第４９７２４８８号の明細書の一部の翻訳文,宣誓供述書とその添付書類、およびその翻訳文,デルタの実験成績証明書およびその翻訳文,宣誓供述書とその添付書類、およびその翻訳文,ＨＥＡＲＩＮＧ　ＡＩＤＳ：ＳＴＡＮＤＡＲＤＳ，ＯＰＴＩＯＮＳ，ＡＮＤ　ＬＩＭＩＴＡＴＩＯＮＳ　およびその一部の翻訳文,米国特許第５９８７１４６号明細書の一部翻訳文,独国実用新案第２９７１８４８３号明細書の一部翻訳文,国際公開第２０００／００１１９６号公報の一部翻訳文,米国特許第４９７２４８８号明細書の一部翻訳文,ＨＥＮＮＩＮＧ　ＢＲＵＣＫＨＯＦＦ氏の宣誓供述書、添付書類および翻訳文,ＤＥＬＴＡの実験成績証明書および翻訳文,ＤＯＵＧ　ＥＲＩＣＫＳＯＮ氏の宣誓供述書、添付書面および翻訳文,ＨＥＡＲＩＮＧ　ＡＩＤＳ：　ＳＴＡＮＤＡＲＤＳ，　ＯＰＴＩＯＮＳ，　ＡＮＤ　ＬＩＭＩＴＡＴＩＯＮＳ,ＨＥＡＲＩＮＧ　ＡＩＤ　ＨＡＮＤＢＯＯＫ</t>
  </si>
  <si>
    <t>実願2006-5677|久田  俊明,久田　俊明|技術評価書</t>
  </si>
  <si>
    <t>AT04708638T,AU2003293567A,BRPI0407290A,CN200480005563A,DE602004017835T,DK04708638T,EP04708638A,EP08010893A,JP2006503375A,RU2005127574A,US24127902A,US29370602A,US32552902A,US77373104A,US33184206A,US17057408A,US82949410A,US0339960W,US2004003449W</t>
  </si>
  <si>
    <t>AT04708638T,BRPI0407290A,CN200480005563A,DE602004017835T,DK04708638T,EP04708638A,EP08010893A,JP2006503375A,RU2005127574A,US2004003449W</t>
  </si>
  <si>
    <t>AT415069T,BRPI0407290A,CN1757262A,CN1757262B,DE602004017835D1,DK1590988T3,EP1590988A2,EP1590988B1,EP1988743A2,JP4006470B2,JP2006518152A,RU2005127574A,RU2348122C2,WO2004073349A2</t>
  </si>
  <si>
    <t>AT04708638T,BRPI0407290A,CN200480005563A,DE602004017835T,DK04708638T,EP04708638A,EP08010893A,JP2006503375A,RU2005127574A,US77373104A,US33184206A,US17057408A,US82949410A,US2004003449W</t>
  </si>
  <si>
    <t>AT415069T,BRPI0407290A,CN1757262A,CN1757262B,DE602004017835D1,DK1590988T3,EP1590988A2,EP1590988B1,EP1988743A2,JP4006470B2,JP2006518152A,RU2005127574A,RU2348122C2,US2005078843A1,US2007036374A1,US7421086B2,US2008273733A1,US7720245B2,US8483419B1,WO2004073349A2</t>
  </si>
  <si>
    <t>特許第4021925号</t>
  </si>
  <si>
    <t>PCT/JP05/002409</t>
  </si>
  <si>
    <t>2005.02.17</t>
  </si>
  <si>
    <t>ＪＰ０４０４５５１２(2004.02.20)</t>
  </si>
  <si>
    <t>2005.09.01</t>
  </si>
  <si>
    <t>G09F   9/00    (2006.01)</t>
  </si>
  <si>
    <t xml:space="preserve">G09F  9/00   313 ,G09F  9/00   302 </t>
  </si>
  <si>
    <t>5G435AA07,5G435AA09,5G435AA17,5G435BB05,5G435BB12,5G435GG11,5G435GG42,5G435HH03,5G435KK07,5G435LL07</t>
  </si>
  <si>
    <t>CN1930598A,CN100452113C,EP1717781A1,JP4021925B2,JP4121540B2,JP2007279756A,JP4279890B2,JP2007323092A,KR101145009B1,KR20060135752A,MY144379A,US2008218951A1,WO2005081210A1</t>
  </si>
  <si>
    <t>楠田　康次,橋本　孝夫,清水　潤,山田　真也</t>
  </si>
  <si>
    <t xml:space="preserve">発送 A131:拒絶理由通知書 (2007.06.26) ,受付 A523:手続補正書 (2007.08.23) ,受付 A53:意見書 (2007.08.23) ,発送 A01:特許査定 (2007.09.18) ,受付 A61:登録料納付 (2007.09.27) </t>
  </si>
  <si>
    <t>特開2001-290005|セイコーエプソン株式会社|先行技術調査;特許査定;審判請求証拠,特開2003-255847|セイコーエプソン株式会社|先行技術調査;特許査定;審判請求証拠,特開2002-156912|吉田工業株式会社,吉田プラ工業株式会社|先行技術調査;特許査定,特表2002-522966|エムアイビー　マーケティング　アクティエボラーグ|先行技術調査;特許査定;審判請求証拠,特開2003-036143|住友化学工業株式会社,住友化学株式会社|審判請求証拠,特開2000-267192|ジェイエスアール株式会社,ＪＳＲ株式会社|審判請求証拠,特開2002-072214|住友化学工業株式会社,住友化学株式会社|審判請求証拠,特開2003-270403|セイコーエプソン株式会社|審判請求証拠</t>
  </si>
  <si>
    <t>特願2011-179901|オビカワ株式会社|拒絶理由通知;特許査定,特願2008-290922|株式会社ウノン技研|拒絶理由通知;拒絶査定,特願2007-112194|日東電工株式会社|先行技術調査,特願2007-217398|日本写真印刷株式会社|拒絶理由通知;特許査定</t>
  </si>
  <si>
    <t>CN200580005479A,EP05719211A,JP2006510216A,JP2007133011A,JP2007217398A,KR20067016261A,MYPI20050632A,US58966805A,JP2005002409W</t>
  </si>
  <si>
    <t>特許第3924587号</t>
  </si>
  <si>
    <t>PCT/JP06/310693</t>
  </si>
  <si>
    <t>2006.05.29</t>
  </si>
  <si>
    <t>ＪＰ０５１５６４１６(2005.05.27),ＪＰ０５３５２５４６(2005.12.06),ＪＰ０５３５２５４７(2005.12.06)</t>
  </si>
  <si>
    <t>2005.05.27,2005.12.06,2005.12.06</t>
  </si>
  <si>
    <t>2006.11.30</t>
  </si>
  <si>
    <t>2007.03.02</t>
  </si>
  <si>
    <t>2H089LA06,2H089LA07,2H089LA16,2H089NA07,2H089NA12,2H089NA42,2H089PA09,2H089QA12,2H189DA04,2H189DA15,2H189DA32,2H189DA38,2H189DA39,2H189DA42,2H189DA44,2H189DA47,2H189DA48,2H189DA49,2H189EA02X,2H189EA07X,2H189EA11X,2H189EA13X,2H189FA09,2H189FA18,2H189FA19,2H189FA22,2H189FA31,2H189FA33,2H189FA56,2H189FA65,2H189FA85,2H189GA02,2H189GA11,2H189GA14,2H189HA05,2H189HA14,2H189HA15,2H189LA03,2H189LA05,2H189LA15</t>
  </si>
  <si>
    <t>CN101185018A,CN101185018B,JP3924587B2,KR20080011381A,TWI302223B,US2009104380A1,WO2006126713A1</t>
  </si>
  <si>
    <t>上田　倫久,伊藤　和志,脇屋　武司,永井　康晴,上松　靖</t>
  </si>
  <si>
    <t xml:space="preserve">受付 A632:国内書面 (2006.09.27) ,受付 A871:早期審査に関する事情説明書 (2006.10.24) ,発送 A231:出願番号特定通知書 (2006.11.28) ,発送 A01:特許査定 (2007.02.13) ,受付 A61:登録料納付 (2007.02.26) </t>
  </si>
  <si>
    <t>特開2001-083524|キヤノン株式会社|特許査定,特開2004-170537|有限会社マイクロジェット,積水化学工業株式会社,株式会社マイクロジェット|特許査定,特開昭61-252225|ジェイエスアール株式会社|特許査定,特開2003-302642|ＪＳＲ株式会社|特許査定,特開2005-010412|積水化学工業株式会社|審判請求証拠,特開平01-156723|富士通株式会社|審判請求証拠,特開2003-221533|コニカ株式会社,コニカミノルタホールディングス株式会社|審判請求証拠,特開2006-113331|ナトコ株式会社,長瀬産業株式会社|審判請求証拠,JPN3009000669|審判請求証拠,JPN3009000670|審判請求証拠</t>
  </si>
  <si>
    <t>高分子がいし表面の撥水性評価方法の検討,平成１５年電気学会　電力・エネルギー部門大会　学会論文,顔料表面の化学的性質と分散安定性評価,ＤＩＣ　Ｔｅｃｈｎｉｃａｌ　Ｒｅｖｉｅｗ</t>
  </si>
  <si>
    <t>特願2008-270662|株式会社半導体エネルギー研究所|拒絶理由通知,特願2008-86328|凸版印刷株式会社|先行技術調査;特許査定,特願2006-329587|積水化学工業株式会社|先行技術調査,特願2006-333594|積水化学工業株式会社|拒絶理由通知;拒絶査定,特願2007-164775|積水化学工業株式会社|特許査定,特願2007-148881|アプライド  マテリアルズ  インコーポレイテッド,ＡＰＰＬＩＥＤ  ＭＡＴＥＲＩＡＬＳ，ＩＮＣＯＲＰＯＲＡＴＥＤ,アプライド　マテリアルズ　インコーポレイテッド|拒絶理由通知;拒絶査定,特願2008-532523|積水化学工業株式会社|特許査定</t>
  </si>
  <si>
    <t>CN200680018328A,JP2006534494A,KR20077025189A,TW95118942A,US92100206A,JP2006310693W</t>
  </si>
  <si>
    <t>特許第4455599号</t>
  </si>
  <si>
    <t>PCT/JP05/016220</t>
  </si>
  <si>
    <t>2005.09.05</t>
  </si>
  <si>
    <t>ＪＰ０４２８６６４０(2004.09.30)</t>
  </si>
  <si>
    <t>2004.09.30</t>
  </si>
  <si>
    <t>2006.04.13</t>
  </si>
  <si>
    <t>2010.02.12</t>
  </si>
  <si>
    <t>A46D   1/00    (2006.01)</t>
  </si>
  <si>
    <t xml:space="preserve">A46D  1/00   101 </t>
  </si>
  <si>
    <t>3B202AA32,3B202AB15,3B202EA01,3B202EA06,3B202EB08</t>
  </si>
  <si>
    <t>CA2582293A1,CN101065036A,DE112005002434T5,JP4455599B2,MX2007003814A,US2007192977A1,WO2006038408A1</t>
  </si>
  <si>
    <t xml:space="preserve">受付 A53:意見書 (2010.01.07) ,受付 A61:登録料納付 (2010.02.03) ,受付 A861:ファイル記録事項の閲覧（縦覧）請求書 (2010.04.21) ,受付 A861:ファイル記録事項の閲覧（縦覧）請求書 (2010.05.12) ,受付 A861:ファイル記録事項の閲覧（縦覧）請求書 (2010.05.17) </t>
  </si>
  <si>
    <t>実用新案全文昭61-022578|関西ペイント株式会社|拒絶理由通知;拒絶査定;審判請求証拠,特開2002-360344|花王株式会社|拒絶理由通知;拒絶査定,実用新案全文昭63-006077|株式会社末松刷子製作所|拒絶理由通知;拒絶査定;審判請求証拠,WOA 099035935|審判請求証拠,WOA 000038555|審判請求証拠,JPN3010000411|審判請求証拠,JPN3010000412|審判請求証拠,実公昭48-044276|東レ株式会社,東レ・モノフイラメント株式会社|審判請求証拠,特公昭50-037221|ソシエテ　ロデイアセタ|審判請求証拠,特開昭58-015812|鐘淵化学工業株式会社|審判請求証拠,登実第3058835号|小関　照雄|審判請求証拠,特開2001-063268|株式会社呉竹精昇堂,株式会社呉竹|審判請求証拠,WOA 098033414|審判請求証拠,実開平06-024976|ぺんてる株式会社|審判請求証拠,特開2004-223028|ぺんてる株式会社|審判請求証拠,特開2000-158872|ぺんてる株式会社|審判請求証拠,特開平06-014812|ロレアル|審判請求証拠,特開2004-174891|ぺんてる株式会社|審判請求証拠,JPN3010000579|審判請求証拠,JPN3010000580|審判請求証拠,JPN3010000581|審判請求証拠</t>
  </si>
  <si>
    <t>国際公開ＷＯ９９／３５９３５号翻訳文,国際公開ＷＯ００／３８５５５号翻訳文,国際公開９９／３５９３５号　訳文,国際公開００／３８５５５号　訳文,国際公開９８／３３４１４号　訳文</t>
  </si>
  <si>
    <t>特願2007-331246|株式会社コーワ|拒絶理由通知;拒絶査定,特願2006-289684|株式会社コーワ|特許査定</t>
  </si>
  <si>
    <t>CA2582293A,CN200580040247A,DE112005002434A,JP2006539193A,MX2007003814A,US69231207A,JP2005016220W</t>
  </si>
  <si>
    <t>特許第4543046号</t>
  </si>
  <si>
    <t>PCT/JP05/015021</t>
  </si>
  <si>
    <t>2005.08.17</t>
  </si>
  <si>
    <t>村田　望,株式会社ハイテック,カーリング　クリエイティブ　コンサル株式会社</t>
  </si>
  <si>
    <t>ＪＰ０５１１６９９０(2005.04.14)</t>
  </si>
  <si>
    <t>2005.04.14</t>
  </si>
  <si>
    <t>2006.10.26</t>
  </si>
  <si>
    <t>2010.07.02</t>
  </si>
  <si>
    <t>B32B  27/00    (2006.01),B32B   3/30    (2006.01),B32B  15/08    (2006.01)</t>
  </si>
  <si>
    <t>B32B 27/00      E,B32B  3/30       ,B32B 15/08      H</t>
  </si>
  <si>
    <t>4F100AB01C,4F100AB03C,4F100AB04C,4F100AB10C,4F100AB17C,4F100AK01A,4F100AK01B,4F100AK12A,4F100AK25A,4F100AK41A,4F100AK45A,4F100BA02,4F100BA03,4F100BA10A,4F100BA10B,4F100BA10C,4F100EH66C,4F100EJ91C,4F100GB32,4F100GB41,4F100GB90,4F100HB00B,4F100HB00C,4F100HB01B,4F100HB06B,4F100HB09B,4F100HB31A,4F100HB31B,4F100JB12B,4F100JB13B,4F100JB14B,4F100JL02,4F100JL10A,4F100JL10B,4F100JN01A,4F100YY00B</t>
  </si>
  <si>
    <t>CN1933968A,EP1870234A1,JP4543046B2,JP2009214546A,JP2009241606A,KR100832219B1,KR20070013988A,US2008213546A1,WO2006112044A1</t>
  </si>
  <si>
    <t>村田　望,村山　秀弥,大野　茂栄</t>
  </si>
  <si>
    <t xml:space="preserve">受付 A61:登録料納付 (2010.06.28) ,受付 A861:ファイル記録事項の閲覧（縦覧）請求書 (2010.09.30) ,受付 A861:ファイル記録事項の閲覧（縦覧）請求書 (2010.10.01) ,受付 A861:ファイル記録事項の閲覧（縦覧）請求書 (2010.10.01) ,受付 A861:ファイル記録事項の閲覧（縦覧）請求書 (2010.10.04) </t>
  </si>
  <si>
    <t>特開昭62-125877|藤倉化成株式会社|拒絶理由通知;特許査定,特開2004-255583|凸版印刷株式会社|拒絶理由通知;特許査定,特開2002-210758|凸版印刷株式会社|拒絶理由通知;特許査定,特開2001-343261|株式会社デンソー|拒絶理由通知;特許査定,特開2001-030290|日本写真印刷株式会社|拒絶理由通知;特許査定;審判請求証拠,特開2003-103996|日本写真印刷株式会社|審判請求証拠,特開2004-276416|日本写真印刷株式会社|審判請求証拠,特開2005-031634|株式会社デンソー|審判請求証拠,特開2002-195858|日本精機株式会社|審判請求証拠,特開平10-268811|日本精機株式会社|審判請求証拠,特開昭62-258778|株式会社吉野工業所,津田工業株式会社|審判請求証拠,特開平02-134683|マルイ工業株式会社|審判請求証拠,特開昭62-083783|マルイ工業株式会社|審判請求証拠,JPN3011000300|審判請求証拠,JPN3011000301|審判請求証拠,JPN3011000302|審判請求証拠</t>
  </si>
  <si>
    <t>技術紹介：シルク印刷（スクリーン印刷）の基本,有限会社及川箔押印刷所ホームページ,シルクスクリーン印刷,ネームプレートドットコム,シルクスクリーン,大百科事典７</t>
  </si>
  <si>
    <t>特願2007-237125|株式会社槌屋,株式会社ハイテック|拒絶理由通知;特許査定,特願2009-115189|村田  望,株式会社ハイテック,カーリング  クリエイティブ  コンサル株式会社,村田　望,カーリング　クリエイティブ　コンサル株式会社|拒絶理由通知;拒絶査定</t>
  </si>
  <si>
    <t>CN200580000333A,EP05780418A,JP2006552401A,JP2009115189A,JP2009115190A,KR20057023512A,US55630605A,JP2005015021W</t>
  </si>
  <si>
    <t>B32B 27/00      E</t>
  </si>
  <si>
    <t>特許第4130215号</t>
  </si>
  <si>
    <t>3B054,4K027</t>
  </si>
  <si>
    <t>3B054,4K027,4K053</t>
  </si>
  <si>
    <t>2007.05.10</t>
  </si>
  <si>
    <t>2008.11.20</t>
  </si>
  <si>
    <t>2008.05.30</t>
  </si>
  <si>
    <t>A47B  47/02    (2006.01),C23C   2/06    (2006.01),C23G   5/028   (2006.01),C23C   2/26    (2006.01)</t>
  </si>
  <si>
    <t xml:space="preserve">A47B 47/02      B,C23C  2/06       ,C23G  5/028      ,C23C  2/26       </t>
  </si>
  <si>
    <t>3B054BA04,3B054BA09,3B054BA14,3B054BA15,3B054BB03,3B054BB08,3B054BB13,3B054BB14,4K027AA02,4K027AA05,4K027AA22,4K027AB05,4K027AB43,4K027AB44,4K053PA08,4K053PA02,4K053PA18,4K053QA05,4K053TA13,4K053RA08,4K053TA19,4K053SA04,4K053RA04</t>
  </si>
  <si>
    <t>JP4130215B1,JP2008279071A</t>
  </si>
  <si>
    <t xml:space="preserve">受付 A523:手続補正書 (2008.03.25) ,受付 A871:早期審査に関する事情説明書 (2008.03.25) ,発送 A01:特許査定 (2008.04.22) ,受付 A61:登録料納付 (2008.05.20) ,受付 A861:ファイル記録事項の閲覧（縦覧）請求書 (2008.06.11) </t>
  </si>
  <si>
    <t>特開2001-286350|盈太企業有限公司|特許査定,登実第3048768号|アイリスオーヤマ株式会社|特許査定,WO02/093022|積水樹脂株式会社,タキロン株式会社|審判請求証拠,特開2005-330092|積水樹脂株式会社,タキロン株式会社|審判請求証拠,特開2003-328105|日新製鋼株式会社,日新鋼管株式会社|審判請求証拠,特開2003-277961|株式会社神戸製鋼所|審判請求証拠,特公昭49-048382|日本鋼管株式会社|審判請求証拠,特開平09-143767|第一金属株式会社,文化シヤッター株式会社|審判請求証拠,特開2000-345377|武蔵精密工業株式会社|審判請求証拠,JPN3008000849|審判請求証拠,JPN3008000850|審判請求証拠,JPN3008000851|審判請求証拠,JPN3008000852|審判請求証拠,JPN3008000853|審判請求証拠,JPN3008000854|審判請求証拠,JPN3008000855|審判請求証拠</t>
  </si>
  <si>
    <t>ＰＩＰＥ　ＲＡＣＫＩＮＧ　ＳＹＳＴＥＭ,ＮＥＷ　Ｐｉｐｅ　Ｒａｃｋ　Ｓｙｓｔｅｍ,物流機器に“ＺＡＭ鋼管”,Ｎｉｓｓｈｉｎ　Ｓｔｅｅｌ　Ｑｕａｌｉｔｙ　Ｐｒｏｄｕｃｔｓ　ＺＡＭ,「日新のＺＡＭ鋼管」パンフレット,ステンレス鋼便覧,機械構造用炭素鋼鋼管（抜粋）,ＪＩＳ　Ｇ　３４４５</t>
  </si>
  <si>
    <t>JP2007125970A</t>
  </si>
  <si>
    <t xml:space="preserve">A47B 47/02      B,C23C  2/06       </t>
  </si>
  <si>
    <t>特許第4135117号</t>
  </si>
  <si>
    <t>2007.03.09</t>
  </si>
  <si>
    <t>ＪＰ０６０６６７５１(2006.03.10),ＪＰ０６３１４６５０(2006.11.21)</t>
  </si>
  <si>
    <t>2006.03.10,2006.11.21</t>
  </si>
  <si>
    <t>2008.07.03</t>
  </si>
  <si>
    <t>2008.06.13</t>
  </si>
  <si>
    <t>G06F   3/041   (2006.01),G06F   3/033   (2006.01),G06F   3/042   (2006.01)</t>
  </si>
  <si>
    <t xml:space="preserve">G06F  3/041  320G,G06F  3/042     J,G06F  3/041  340 ,G06F  3/042     Z,G06F  3/042  473 </t>
  </si>
  <si>
    <t>5B068AA05,5B068AA25,5B068AA33,5B068AA36,5B068BB18,5B068BC03,5B068BC12,5B068BD02,5B068BD09,5B068BD18,5B068BD21,5B068BD26,5B068BE06,5B068CD01,5B068CD06,5B087AA10,5B087AB02,5B087BC03,5B087BC12,5B087BC16,5B087BC32,5B087CC09,5B087CC14,5B087CC26,5B087CC33,5B087DD01,5B087DD03,5B087DE03</t>
  </si>
  <si>
    <t>AU2007225655A1,AU2007225655B2,AU2013206233A1,CA2646022A1,CN101401059A,CN101401059B,CN102902378A,CN102841681A,EP2026177A1,JP4042065B1,JP2008152745A,JP4042066B1,JP2008152746A,JP4135116B2,JP2008154211A,JP4135117B2,JP2008152755A,JP2008152756A,JP4391572B2,JP2009003952A,JP2010003305A,JP5156851B2,JP2011238260A,JP2012086570A,KR20080102281A,KR101067360B1,KR20100083862A,KR20120032042A,KR20120123732A,KR20130028139A,RU2008139959A,RU2457532C2,RU2012106761A,SG155892A1,SG155893A1,SG155894A1,US2009091530A1,WO2007105819A1</t>
  </si>
  <si>
    <t xml:space="preserve">受付 A831:刊行物等提出書 (2010.12.13) ,受付 A851:ファイル記録事項記載書類の交付請求書 (2010.12.17) ,発送 A242831:刊行物等提出による通知書 (2010.12.17) ,発送 A242831:刊行物等提出による通知書 (2011.01.12) ,受付 A851:ファイル記録事項記載書類の交付請求書 (2011.01.14) </t>
  </si>
  <si>
    <t>特開2000-298544|松下電器産業株式会社,パナソニック株式会社|拒絶理由通知;特許査定,特開昭62-278084|大日本印刷株式会社|拒絶理由通知;特許査定,WOA 004029871|拒絶理由通知;特許査定,特開2005-276139|アルゼ株式会社|拒絶理由通知;特許査定,登実第3013298号|東京アルテック有限会社,アポシステム株式会社,アポ　システム株式会社|拒絶理由通知;特許査定,特開平09-327988|共同印刷株式会社|拒絶理由通知;特許査定,特開2002-149331|キヤノン株式会社|審判請求証拠,実用新案全文昭54-091466|藤森工業株式会社|審判請求証拠,特許第3475235号|東京農工大学長,国立大学法人東京農工大学|審判請求証拠,特開平10-207722|株式会社日立製作所|審判請求証拠,WO04/029871|吉田  健治,吉田　健治|審判請求証拠,特開2004-118795|大日本印刷株式会社|審判請求証拠,JPN3009000841|審判請求証拠</t>
  </si>
  <si>
    <t>メディアプレイヤー攻略マニュアル</t>
  </si>
  <si>
    <t>特願2008-300118|吉田  健治,吉田　健治|先行技術調査;特許査定</t>
  </si>
  <si>
    <t>AU2007225655A,AU2013206233A,CA2646022A,CN200780008585A,CN201210215119A,CN201210215221A,EP07738780A,JP2007060495A,JP2007076365A,JP2007229587A,JP2007229588A,JP2007229589A,JP2008201130A,JP2009175775A,JP2011140905A,JP2011256971A,KR20087024235A,KR20107015282A,KR20127005344A,KR20127027385A,KR20137002536A,RU2008139959A,RU2012106761A,SG200905923A,SG200905925A,SG200905927A,US28245207A,JP2007055334W</t>
  </si>
  <si>
    <t>JP2007060495A,JP2007076365A,JP2007229587A,JP2007229588A,JP2007229589A,JP2008201130A,JP2009175775A,JP2011140905A,JP2011256971A,RU2008139959A</t>
  </si>
  <si>
    <t>JP4042065B1,JP2008152745A,JP4042066B1,JP2008152746A,JP4135116B2,JP2008154211A,JP4135117B2,JP2008152755A,JP2008152756A,JP4391572B2,JP2009003952A,JP2010003305A,JP5156851B2,JP2011238260A,JP2012086570A,RU2008139959A,RU2457532C2</t>
  </si>
  <si>
    <t>AU2007225655A,CA2646022A,CN200780008585A,CN201210215119A,CN201210215221A,EP07738780A,JP2007060495A,JP2007076365A,JP2007229587A,JP2007229588A,JP2007229589A,JP2008201130A,JP2009175775A,JP2011140905A,JP2011256971A,KR20087024235A,KR20107015282A,KR20127005344A,KR20127027385A,KR20137002536A,RU2008139959A,RU2012106761A,SG200905923A,SG200905925A,SG200905927A,US28245207A,JP2007055334W</t>
  </si>
  <si>
    <t>AU2007225655A1,AU2007225655B2,CA2646022A1,CN101401059A,CN101401059B,CN102902378A,CN102841681A,EP2026177A1,JP4042065B1,JP2008152745A,JP4042066B1,JP2008152746A,JP4135116B2,JP2008154211A,JP4135117B2,JP2008152755A,JP2008152756A,JP4391572B2,JP2009003952A,JP2010003305A,JP5156851B2,JP2011238260A,JP2012086570A,KR20080102281A,KR101067360B1,KR20100083862A,KR20120032042A,KR20120123732A,KR20130028139A,RU2008139959A,RU2457532C2,RU2012106761A,SG155892A1,SG155893A1,SG155894A1,US2009091530A1,WO2007105819A1</t>
  </si>
  <si>
    <t>G06F  3/041  320G,G06F  3/033  310Y,G06F  3/041  340 ,G06F  3/042     J</t>
  </si>
  <si>
    <t>特開2008-32739</t>
  </si>
  <si>
    <t>特許第4362837号</t>
  </si>
  <si>
    <t>2G045,4H045</t>
  </si>
  <si>
    <t>1997.07.18</t>
  </si>
  <si>
    <t>2008.02.14</t>
  </si>
  <si>
    <t>2009.08.28</t>
  </si>
  <si>
    <t>G01N  33/48    (2006.01),G01N  33/68    (2006.01),C07K  14/47    (2006.01),C07K   1/12    (2006.01),C07K   1/30    (2006.01)</t>
  </si>
  <si>
    <t xml:space="preserve">G01N 33/48      A,C07K 14/47       ,G01N 33/68       ,C07K  1/12       ,C07K  1/30       </t>
  </si>
  <si>
    <t>2G045AA25,2G045BA01,2G045BA13,2G045BB02,2G045BB10,2G045BB14,2G045BB18,2G045BB29,2G045BB51,2G045CB01,2G045DA36,2G045FB01,2G045FB03,2G045FB11,2G045GC10,4H045AA30,4H045CA45,4H045EA50,4H045FA16,4H045FA70,4H045GA06</t>
  </si>
  <si>
    <t>JPH1132795A,JP4049135B2,JP2004325463A,JP4362837B2,JP2008032739A</t>
  </si>
  <si>
    <t>品川　森一,堀内　基広</t>
  </si>
  <si>
    <t xml:space="preserve">受付 A53:意見書 (2009.06.24) ,発送 A01:特許査定 (2009.07.24) ,受付 A61:登録料納付 (2009.08.06) ,受付 A61:登録料納付 (2009.08.17) ,受付 A851:ファイル記録事項記載書類の交付請求書 (2009.12.11) </t>
  </si>
  <si>
    <t>特開2004-325463|富士レビオ株式会社|拒絶理由通知;先行技術調査;特許査定,特開2006-321819|コミサリア・ア・レネルジー・アトミーク|拒絶理由通知;先行技術調査;特許査定,特表2001-508541|コミサリア・ア・レネルジー・アトミーク|先行技術調査;特許査定,JPN7009001361|拒絶理由通知;特許査定,JPN6009012116|拒絶理由通知;特許査定,JPN7009001367|拒絶理由通知;特許査定,JPN6009012117|拒絶理由通知;特許査定,JPN6009012110|拒絶理由通知;特許査定,JPN7009001363|拒絶理由通知;特許査定,JPN7009001364|拒絶理由通知;特許査定,JPN7009001365|拒絶理由通知;特許査定,JPN7009001366|拒絶理由通知;特許査定,JPN6009012126|拒絶理由通知;特許査定,WOA 097016728|ザ　レジェンツ　オブ　ザ　ユニバーシティー　オブ　カリフォルニア|先行技術調査;特許査定,JPN3010000711|審判請求証拠,JPN3010000712|審判請求証拠,JPN3010000713|審判請求証拠,JPN3010000714|審判請求証拠,JPN3010000715|審判請求証拠,JPN3010000716|審判請求証拠,JPN3010000717|審判請求証拠,JPN3010000718|審判請求証拠,JPN3010000719|審判請求証拠,JPN3010000720|審判請求証拠,JPN3010000721|審判請求証拠,JPN3010000722|審判請求証拠</t>
  </si>
  <si>
    <t>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ｃｏｌｌａｇ,Ａｒｃｈ．Ｖｉｒｏｌ．,Ｒａｐｉｄ　ｄｅｔｅｃｔｉｏｎ　ｏｆ　Ｃｒｅｕｔｚｆｅｌｄｔ－Ｊａｋｏｂ　ｄｉｓｅａｓｅ　ａｎｄ　ｓｃｒａｐｉｅ　ｐｒｉｏｎ　ｐｒｏｔｅｉｎｓ,Ｎｅｕｒｏｌｏｇｙ,Ｆｕｒｔｈｅｒ　ｐｕｒｉｆｉｃａｔｉｏｎ　ａｎｄ　ｃｈａｒａｃｔｅｒｉｚａｔｉｏｎ　ｏｆ　ｓｃｒａｐｉｅ　ｐｒｉｏｎｓ,Ｂｉｏｃｈｅｍｉｓｔｒｙ,Ｐｕｒｉｆｉｃａｔｉｏｎ　ａｎｄ　ｐｒｏｐｅｒｔｉｅｓ　ｏｆ　ｔｈｅ　ｃｅｌｌｕｌａｒ　ａｎｄ　ｓｃｒａｐｉｅ　ｈａｍｓｔｅｒ　ｐｒｉｏｎ　ｐｒｏｔｅｉｎｓ,Ｅｕｒ．Ｊ．Ｂｉｏｃｈｅｍ．,Ｉｄｅｎｔｉｆｉｃａｔｉｏｎ　ｏｆ　ａ　ｐｒｏｔｅｉｎ　ｔｈａｔ　ｐｕｒｉｆｉｅｓ　ｗｉｔｈ　ｔｈｅ　ｓｃｒａｐｉｅ　ｐｒｉｏｎ,Ｓｃｉｅｎｃｅ,Ａ　ｐｒｏｔｅａｓｅ－ｒｅｓｉｓｔａｎｔ　ｐｒｏｔｅｉｎ　ｉｓ　ａ　ｓｔｒｕｃｔｕｒａｌ　ｃｏｍｐｏｎｅｎｔ　ｏｆ　ｔｈｅ　ｓｃｒａｐｉｅ　ｐｒｉｏｎ．,Ｃｅｌｌ,Ｐｕｒｉｆｉｃａｔｉｏｎ　ｏｆ　ｔｈｅ　ｓｃｒａｐｉｅ　ａｇｅｎｔ　ｂｙ　ｄｅｎｓｉｔｙ　ｇｒａｄｉｅｎｔ　ｃｅｎｔｒｉｆｕｇａｔｉｏｎ,Ｊ．Ｇｅｎ．Ｖｉｒｏｌ．,Ｂｉｏｃｈｅｍｉｃａｌ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ｃｏｌｌａｇ,Ａｒｃｈ．Ｖｉｒｏｌ．,Ｒａｐｉｄ　ｄｅｔｅｃｔｉｏｎ　ｏｆ　Ｃｒｅｕｔｚｆｅｌｄｔ－Ｊａｋｏｂ　ｄｉｓｅａｓｅ　ａｎｄ　ｓｃｒａｐｉｅ　ｐｒｉｏｎ　ｐｒｏｔｅｉｎｓ,Ｎｅｕｒｏｌｏｇｙ,Ｆｕｒｔｈｅｒ　ｐｕｒｉｆｉｃａｔｉｏｎ　ａｎｄ　ｃｈａｒａｃｔｅｒｉｚａｔｉｏｎ　ｏｆ　ｓｃｒａｐｉｅ　ｐｒｉｏｎｓ,Ｂｉｏｃｈｅｍｉｓｔｒｙ,Ｐｕｒｉｆｉｃａｔｉｏｎ　ａｎｄ　ｐｒｏｐｅｒｔｉｅｓ　ｏｆ　ｔｈｅ　ｃｅｌｌｕｌａｒ　ａｎｄ　ｓｃｒａｐｉｅ　ｈａｍｓｔｅｒ　ｐｒｉｏｎ　ｐｒｏｔｅｉｎｓ,Ｅｕｒ．Ｊ．Ｂｉｏｃｈｅｍ．,Ｉｄｅｎｔｉｆｉｃａｔｉｏｎ　ｏｆ　ａ　ｐｒｏｔｅｉｎ　ｔｈａｔ　ｐｕｒｉｆｉｅｓ　ｗｉｔｈ　ｔｈｅ　ｓｃｒａｐｉｅ　ｐｒｉｏｎ,Ｓｃｉｅｎｃｅ,Ａ　ｐｒｏｔｅａｓｅ－ｒｅｓｉｓｔａｎｔ　ｐｒｏｔｅｉｎ　ｉｓ　ａ　ｓｔｒｕｃｔｕｒａｌ　ｃｏｍｐｏｎｅｎｔ　ｏｆ　ｔｈｅ　ｓｃｒａｐｉｅ　ｐｒｉｏｎ．,Ｃｅｌｌ,Ｐｕｒｉｆｉｃａｔｉｏｎ　ｏｆ　ｔｈｅ　ｓｃｒａｐｉｅ　ａｇｅｎｔ　ｂｙ　ｄｅｎｓｉｔｙ　ｇｒａｄｉｅｎｔ　ｃｅｎｔｒｉｆｕｇａｔｉｏｎ,Ｊ．Ｇｅｎ．Ｖｉｒｏｌ．,Ｂｉｏｃｈｅｍｉｃａｌ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ｃｏｌｌａｇ,Ａｒｃｈ．Ｖｉｒｏｌ．,Ｒａｐｉｄ　ｄｅｔｅｃｔｉｏｎ　ｏｆ　Ｃｒｅｕｔｚｆｅｌｄｔ－Ｊａｋｏｂ　ｄｉｓｅａｓｅ　ａｎｄ　ｓｃｒａｐｉｅ　ｐｒｉｏｎ　ｐｒｏｔｅｉｎｓ,Ｎｅｕｒｏｌｏｇｙ,Ｆｕｒｔｈｅｒ　ｐｕｒｉｆｉｃａｔｉｏｎ　ａｎｄ　ｃｈａｒａｃｔｅｒｉｚａｔｉｏｎ　ｏｆ　ｓｃｒａｐｉｅ　ｐｒｉｏｎｓ,Ｂｉｏｃｈｅｍｉｓｔｒｙ,Ｐｕｒｉｆｉｃａｔｉｏｎ　ａｎｄ　ｐｒｏｐｅｒｔｉｅｓ　ｏｆ　ｔｈｅ　ｃｅｌｌｕｌａｒ　ａｎｄ　ｓｃｒａｐｉｅ　ｈａｍｓｔｅｒ　ｐｒｉｏｎ　ｐｒｏｔｅｉｎｓ,Ｅｕｒ．Ｊ．Ｂｉｏｃｈｅｍ．,Ｉｄｅｎｔｉｆｉｃａｔｉｏｎ　ｏｆ　ａ　ｐｒｏｔｅｉｎ　ｔｈａｔ　ｐｕｒｉｆｉｅｓ　ｗｉｔｈ　ｔｈｅ　ｓｃｒａｐｉｅ　ｐｒｉｏｎ,Ｓｃｉｅｎｃｅ,Ａ　ｐｒｏｔｅａｓｅ－ｒｅｓｉｓｔａｎｔ　ｐｒｏｔｅｉｎ　ｉｓ　ａ　ｓｔｒｕｃｔｕｒａｌ　ｃｏｍｐｏｎｅｎｔ　ｏｆ　ｔｈｅ　ｓｃｒａｐｉｅ　ｐｒｉｏｎ．,Ｃｅｌｌ,Ｐｕｒｉｆｉｃａｔｉｏｎ　ｏｆ　ｔｈｅ　ｓｃｒａｐｉｅ　ａｇｅｎｔ　ｂｙ　ｄｅｎｓｉｔｙ　ｇｒａｄｉｅｎｔ　ｃｅｎｔｒｉｆｕｇａｔｉｏｎ,Ｊ．Ｇｅｎ．Ｖｉｒｏｌ．,Ｂｉｏｃｈｅｍｉｃａｌ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ｐｒｏｔｅｏｌｙｓｉｓ,Ｊ．Ｖｉｒｏｌ．,ＪＯＵＲＮＡＬ　ＯＦ　ＶＩＲＯＬＯＧＩＣＡＬ　ＭＥＴＨＯＤＳ,甲第１号証の抄訳,ＰｒＰＳＣ高感度検出法の開発：ＥＬＩＳＡ法の検討,第４４回日本ウイリス学会総会　アブストラクト,総説　動物のプリオン病,山口獣医学雑誌,ＴＬＡ－１００．３　ロータの説明,ＢＥＣＫＭＡＮ　ＣＯＵＬＴＥＲ　［ＯＮＬＩＮＥ］,ＴＬＡ－１００．３　ロータを使用した場合の回転数と遠心力の換算,ＢＥＣＫＭＡＮ　ＣＯＵＬＴＥＲ　［ＯＮＬＩＮＥ］,化学大辞典５（縮刷版）,科学大辞典,最新医学大辞典,遺伝子工学キーワードブック,日経バイオ最新用語辞典,ＪＩＳ　Ｋ３６１０－１９９２,日本工業規格　生体工学用語（生体化学部門）</t>
  </si>
  <si>
    <t>JP19380197A,JP2004231819A,JP2007239265A</t>
  </si>
  <si>
    <t xml:space="preserve">G01N 33/48      A,G01N 33/68       ,C07K 14/47       ,C07K  1/12       ,C07K  1/30       </t>
  </si>
  <si>
    <t>特許第4516987号</t>
  </si>
  <si>
    <t>2G040</t>
  </si>
  <si>
    <t>4E093,2G040,4E014</t>
  </si>
  <si>
    <t>PCT/JP05/007886</t>
  </si>
  <si>
    <t>2005.04.26</t>
  </si>
  <si>
    <t>株式会社木村鋳造所,クオリカ株式会社,株式会社イーケーケージャパン</t>
  </si>
  <si>
    <t>2006.11.09</t>
  </si>
  <si>
    <t>2010.05.21</t>
  </si>
  <si>
    <t>B22D  46/00    (2006.01),B22C   9/00    (2006.01),G01N  25/04    (2006.01)</t>
  </si>
  <si>
    <t xml:space="preserve">B22C  9/00      E,G01N 25/04      B,B22D 46/00       </t>
  </si>
  <si>
    <t>2G040AA01,2G040AB02,2G040AB07,2G040BA08</t>
  </si>
  <si>
    <t>CN101166595A,CN101166595B,EP1878520A1,JP4516987B2,KR100999258B1,KR20080009721A,US2009165982A1,WO2006117837A1</t>
  </si>
  <si>
    <t>菅野　利猛,姜　一求,村上　俊彦,久保　公雄</t>
  </si>
  <si>
    <t xml:space="preserve">受付 A523:手続補正書 (2010.02.22) ,受付 A53:意見書 (2010.02.22) ,発送 A01:特許査定 (2010.05.11) ,受付 A61:登録料納付 (2010.05.17) ,受付 A861:ファイル記録事項の閲覧（縦覧）請求書 (2010.08.03) </t>
  </si>
  <si>
    <t>特開平05-096365|日立金属株式会社|特許査定,特許第4516987号|株式会社木村鋳造所,クオリカ株式会社,株式会社イーケーケージャパン|審判請求証拠,特開2001-287023|日産自動車株式会社|審判請求証拠,特開平11-314152|日産自動車株式会社|審判請求証拠,JPN3010000919|審判請求証拠,JPN3010000920|審判請求証拠,JPN3010000921|審判請求証拠,JPN3010000922|審判請求証拠,JPN3010000923|審判請求証拠,JPN3010000924|審判請求証拠,JPN3010000925|審判請求証拠,JPN3010000926|審判請求証拠,JPN3010000927|審判請求証拠</t>
  </si>
  <si>
    <t>特許４５１６９８７号原簿,鋳造方案に係る技術マニュアル,押湯削減鋳造技術の研究開発報告書,押湯なしダクタイル鋳造鋳物について,ジャクトニュース,現場に役立つ鋳鉄鋳物の鋳造方案,大物品の方案設計,平成１３年度技術講演会テキスト,銑鉄鋳物,凝固現象と鋳造欠陥,第１５回日本鋳物協会シンポジウム,球状黒鉛鋳鉄</t>
  </si>
  <si>
    <t>特願2007-514408|株式会社木村鋳造所,クオリカ株式会社,株式会社イーケーケージャパン|審判請求証拠</t>
  </si>
  <si>
    <t>CN200580049597A,EP05737318A,JP2007514408A,KR20077026766A,US91286105A,JP2005007886W</t>
  </si>
  <si>
    <t>B22C  9/00      E,B22D 46/00       ,G01N 25/04      B</t>
  </si>
  <si>
    <t>B22D 46/00       ,B22C  9/00      E,G01N 25/04      B</t>
  </si>
  <si>
    <t>特許第4252103号</t>
  </si>
  <si>
    <t>2008.05.15</t>
  </si>
  <si>
    <t>2009.01.30</t>
  </si>
  <si>
    <t>5F031CA02,5F031FA01,5F031GA02,5F031GA43,5F031MA04,5F031MA28,5F031MA29,5F031MA32,5F031NA05,5F031PA04,5F131AA02,5F131CA35,5F131CA54,5F131CA53,5F131BB04,5F131DA42,5F131DA32,5F131DA33,5F131DA36,5F131DB02,5F131BA04,5F131BA03,5F131BA19,5F131DD44,5F131DD45,5F131DD57,5F131DD74,5F131DD94</t>
  </si>
  <si>
    <t xml:space="preserve">受付 A523:手続補正書 (2008.08.28) ,受付 A53:意見書 (2008.08.28) ,発送 A01:特許査定 (2009.01.06) ,受付 A61:登録料納付 (2009.01.20) ,受付 A861:ファイル記録事項の閲覧（縦覧）請求書 (2009.10.26) </t>
  </si>
  <si>
    <t>特開平07-183282|ジェネラル・シグナル・コーポレーション|拒絶理由通知;特許査定;審判請求証拠,特開平03-274746|ソニー株式会社|拒絶理由通知;特許査定,特開平05-055148|東芝機械株式会社,株式会社ニューフレアテクノロジー|拒絶理由通知;特許査定;審判請求証拠,特開平05-226453|株式会社日立製作所|審判請求証拠,特開平05-074739|株式会社日立製作所|審判請求証拠</t>
  </si>
  <si>
    <t>特許第4187780号</t>
  </si>
  <si>
    <t>3H019,3H025,3H066</t>
  </si>
  <si>
    <t>3H025,3H019,3H066</t>
  </si>
  <si>
    <t>2005.11.15</t>
  </si>
  <si>
    <t>上水配管系の空気弁撤去方法並びに分岐管部遮断方法</t>
  </si>
  <si>
    <t>2008.07.24</t>
  </si>
  <si>
    <t>2008.09.19</t>
  </si>
  <si>
    <t>F16L  55/10    (2006.01),F16L  41/08    (2006.01),F16L  55/00    (2006.01),F16K  43/00    (2006.01)</t>
  </si>
  <si>
    <t>F16L 55/10      A,F16L 41/08       ,F16K 43/00       ,F16L 55/00      C</t>
  </si>
  <si>
    <t>3H019DA06,3H025DA02,3H025DB12,3H025DC01,3H025DD01,3H066BA38</t>
  </si>
  <si>
    <t>JP4187740B2,JP2007138998A,JP4187780B2,JP2008170008A</t>
  </si>
  <si>
    <t>田淵　雅士,吉国　浩二,酒井　篤史</t>
  </si>
  <si>
    <t xml:space="preserve">発送 A131:拒絶理由通知書 (2008.05.22) ,受付 A523:手続補正書 (2008.07.22) ,受付 A53:意見書 (2008.07.22) ,発送 A01:特許査定 (2008.08.28) ,受付 A61:登録料納付 (2008.09.09) </t>
  </si>
  <si>
    <t>登実第3108165号|東海プラントエンジニアリング株式会社|拒絶理由通知;特許査定,実用新案全文昭62-185998|三菱重工業株式会社,西菱エンジニアリング株式会社|拒絶理由通知;特許査定,特開2002-267086|コスモ工機株式会社|拒絶理由通知;特許査定,特開2005-106083|コスモ工機株式会社|拒絶理由通知;特許査定,特開2005-098406|株式会社水道技術開発機構|拒絶理由通知;特許査定,特開2005-265087|コスモ工機株式会社|拒絶理由通知;特許査定,特開昭57-037187|大阪瓦斯株式会社,新和産業株式会社|先行技術調査;特許査定,USA 005740829|審判請求証拠,JPN3009000316|審判請求証拠</t>
  </si>
  <si>
    <t>米国特許第５７４０８２９号明細書の抄訳</t>
  </si>
  <si>
    <t>JP2005330399A,JP2008031758A</t>
  </si>
  <si>
    <t>F16L 55/10      A,F16L 41/08       ,F16L 55/00      C</t>
  </si>
  <si>
    <t>特許第4501035号</t>
  </si>
  <si>
    <t>4B026</t>
  </si>
  <si>
    <t>2008.02.15</t>
  </si>
  <si>
    <t>ＪＰ０７２６００５６(2007.10.03)</t>
  </si>
  <si>
    <t>2007.10.03</t>
  </si>
  <si>
    <t>2009.05.14</t>
  </si>
  <si>
    <t>2010.04.30</t>
  </si>
  <si>
    <t>A23D   9/00    (2006.01)</t>
  </si>
  <si>
    <t xml:space="preserve">A23D  9/00   506 </t>
  </si>
  <si>
    <t>4B026DC01,4B026DC04,4B026DG02,4B026DG04,4B026DH05,4B026DH10,4B026DL02,4B026DP06</t>
  </si>
  <si>
    <t>CN101854809A,JP4501035B2,JP2009100734A,KR20100075594A,TW200917969A,US2010227026A1,WO2009044858A1</t>
  </si>
  <si>
    <t>亀谷　剛,中村　麗子,岩沢　哲朗,笠井　通雄</t>
  </si>
  <si>
    <t xml:space="preserve">受付 A861:ファイル記録事項の閲覧（縦覧）請求書 (2010.04.01) ,発送 A242831:刊行物等提出による通知書 (2010.04.05) ,受付 A61:登録料納付 (2010.04.06) ,受付 A861:ファイル記録事項の閲覧（縦覧）請求書 (2010.04.27) ,受付 A851:ファイル記録事項記載書類の交付請求書 (2011.01.26) </t>
  </si>
  <si>
    <t>特開2000-282080|吉原製油株式会社,株式会社Ｊ－オイルミルズ|拒絶理由通知;特許査定,特開2006-097011|マレーシアン・パーム・オイル・ボード|拒絶理由通知;特許査定,特開2003-125734|日清ファルマ株式会社|拒絶理由通知;特許査定,WOA 004080208|株式会社カネカ|拒絶理由通知;特許査定,WOA 006035900|三栄源エフ・エフ・アイ株式会社|拒絶理由通知;特許査定,特開2003-119488|マレーシアン・パーム・オイル・ボード|拒絶理由通知;特許査定,JPN6009068066|先行技術調査;特許査定,JPN6009068067|先行技術調査;特許査定,JPN6009068068|先行技術調査;特許査定,JPN6009068069|先行技術調査;特許査定,JPN6009068070|先行技術調査;特許査定,JPN6009068072|先行技術調査;特許査定,特開2001-218558|不二製油株式会社|特許査定;審判請求証拠,特開平07-135972|味の素株式会社|特許査定,特開平02-092997|不二製油株式会社|特許査定,特開2000-210019|日清製油株式会社,日清オイリオグループ株式会社|特許査定,JPN3010000508|審判請求証拠,JPN3010000509|審判請求証拠,JPN3010000510|審判請求証拠,JPN3010000511|審判請求証拠,JPN3010000512|審判請求証拠,JPN3010000513|審判請求証拠,JPN3010000514|審判請求証拠,JPN3010000515|審判請求証拠,JPN3010000516|審判請求証拠,JPN3010000517|審判請求証拠,JPN3010000518|審判請求証拠,JPN3010000519|審判請求証拠,JPN3010000520|審判請求証拠,JPN3010000521|審判請求証拠,JPN3010000522|審判請求証拠,JPN3010000523|審判請求証拠,JPN3010000524|審判請求証拠,JPN3010000525|審判請求証拠,JPN3010000526|審判請求証拠,JPN3010000527|審判請求証拠</t>
  </si>
  <si>
    <t>ヘルシーオイル「カロチーノ」Ｃｏｏｋｉｎｇ　Ｂｏｏｋ,カロチーノについて（ホームページ）,ＲＥＤ　ＰＡＬＭ　ＯＩＬ　ＣＡＲＯＴＩＮＯ　カロチーノ,Ｊ．　Ｏｌｅｏ　Ｓｃｉ．,食品と技術,Ｆｏｏｄ　Ａｕｓｔｒａｌｉａ,ヘルシーオイル「カロチーノ」Ｃｏｏｋｉｎｇ　Ｂｏｏｋ,カロチーノについて（ホームページ）,ＲＥＤ　ＰＡＬＭ　ＯＩＬ　ＣＡＲＯＴＩＮＯ　カロチーノ,Ｊ．　Ｏｌｅｏ　Ｓｃｉ．,食品と技術,Ｆｏｏｄ　Ａｕｓｔｒａｌｉａ,油脂,パームフルーツオイル　植物油健康革命,食品と技術　２００３年９月号,ヘルシーオイル「カロチーノ」　Ｃｏｏｋｉｎｇ　Ｂｏｏｋ,オレオサイエンス,「クックパルＴＳ」の製品規格書,「パームエース－１０」の製品規格書,「ナタネ　シラシメユ」（菜種白絞湯）の製品規格書,「ナタネユ」の製造規格書,原材料品質保証書,納品商品規格書（１）、（２）,クックパルＴＳ　納品実績,新製品・改良品申請書,ＣＯＯＫＰＡＬ　ＰＡＬＭ　ＢＬＥＮＤ　クックパルシリーズ,製品規格書,クックパル　ハイデラックス出荷実績（２００６年１月～２００７年１２月）,油脂,油脂,油脂,ＲＥＤ　ＰＡＬＭ　ＯＩＬ　ＣＡＲＯＴＩＮＯ　カロチーノ</t>
  </si>
  <si>
    <t>CN200880116021A,JP2008034867A,KR20107009629A,TW97137866A,US68148808A,JP2008068057W</t>
  </si>
  <si>
    <t>JP2008034867A</t>
  </si>
  <si>
    <t>JP4501035B2,JP2009100734A</t>
  </si>
  <si>
    <t>特許第4413974号</t>
  </si>
  <si>
    <t>5J046,5J047</t>
  </si>
  <si>
    <t>2008.03.12</t>
  </si>
  <si>
    <t>2009.09.24</t>
  </si>
  <si>
    <t>2009.11.27</t>
  </si>
  <si>
    <t>H01Q   1/32    (2006.01),H01Q   1/22    (2006.01)</t>
  </si>
  <si>
    <t>H01Q  1/32      Z,H01Q  1/22      B</t>
  </si>
  <si>
    <t>5J046AA02,5J046AA09,5J046AB06,5J046MA09,5J047AA02,5J047AA09,5J047AB06,5J047EB01</t>
  </si>
  <si>
    <t>CN101689702A,EP2251928A1,JP4413974B2,JP2009219044A,KR20100122846A,TW200952254A,US2011025568A1,WO2009113190A1</t>
  </si>
  <si>
    <t xml:space="preserve">受付 A53:意見書 (2009.07.30) ,発送 A01:特許査定 (2009.11.17) ,受付 A61:登録料納付 (2009.11.18) ,受付 A861:ファイル記録事項の閲覧（縦覧）請求書 (2011.03.24) ,受付 A861:ファイル記録事項の閲覧（縦覧）請求書 (2013.01.29) </t>
  </si>
  <si>
    <t>特開平09-205311|小島プレス工業株式会社|拒絶理由通知;特許査定,特開平09-284020|富士重工業株式会社|拒絶理由通知;特許査定,特開2003-309420|小島プレス工業株式会社,トヨタ自動車株式会社|先行技術調査;特許査定,特開平05-083030|日産自動車株式会社|先行技術調査;特許査定,特開平05-037217|アイコム株式会社|先行技術調査;特許査定,実用新案全文昭59-147087|日東商事株式会社|先行技術調査,実用新案全文昭61-062414|株式会社ヨコオ|特許査定,意匠1250972号|審判請求証拠,意匠1256063号|審判請求証拠,JPN3011000412|審判請求証拠,JPN3011000413|審判請求証拠,JPN3011000414|審判請求証拠,JPN3011000415|審判請求証拠,JPN3011000416|審判請求証拠,JPN3011000417|審判請求証拠,JPN3011000418|審判請求証拠,JPN3011000419|審判請求証拠,JPN3011000420|審判請求証拠,JPN3011000421|審判請求証拠</t>
  </si>
  <si>
    <t>出願経過資料及び早期審査に関する事情説明書,トヨタレクサス発表情報記事Ｗｅｂページ,フカヒレアンテナ,Ｌ’ｓＳＨＯＰホームページ,みんカラＷｅｂページ,みんカラＷｅｂページ,みんカラＷｅｂページ,フカヒレアンテナ,ｌｉｖｅｄｏｏｒ　Ｗｉｋｉ　Ｗｅｂページ,通知書、回答書、第２回答書、第３回答書、第２通知書,ＦＭ／ＡＭドルフィンアンテナ,Ｂｅａｔ－Ｓｏｎｉｃ　ホームページ,ＷＡＴＴ’Ｓ　ホームページ</t>
  </si>
  <si>
    <t>特願2010-150911|仲里  知樹,第一電波工業株式会社,仲里　知樹|拒絶理由通知;特許査定</t>
  </si>
  <si>
    <t>CN200880000654A,EP08791032A,JP2008063117A,KR20097003556A,TW98107562A,US30976808A,JP2008062462W</t>
  </si>
  <si>
    <t>特開2009-43228</t>
  </si>
  <si>
    <t>特許第4243642号</t>
  </si>
  <si>
    <t>2007.08.09</t>
  </si>
  <si>
    <t>2009.02.26</t>
  </si>
  <si>
    <t>2009.01.09</t>
  </si>
  <si>
    <t>G06F   3/041   (2006.01),G06F   3/042   (2006.01)</t>
  </si>
  <si>
    <t xml:space="preserve">G06F  3/041  380B,G06F  3/042     J,G06F  3/042  421 </t>
  </si>
  <si>
    <t>5B068AA04,5B068AA33,5B068BB18,5B068BC08,5B068BD02,5B068BD09,5B068BE06,5B068BE11,5B068DD13</t>
  </si>
  <si>
    <t>CN101779185A,CN101779185B,EP2189882A1,JP4129841B1,JP2009043218A,JP4243642B2,JP2009043228A,KR20100052526A,KR20110099068A,US2011109641A1,US8523081B2,WO2009019894A1</t>
  </si>
  <si>
    <t xml:space="preserve">受付 A851:ファイル記録事項記載書類の交付請求書 (2010.12.02) ,発送 A242831:刊行物等提出による通知書 (2010.12.02) ,受付 A831:刊行物等提出書 (2010.12.13) ,発送 A242831:刊行物等提出による通知書 (2011.01.12) ,受付 A851:ファイル記録事項記載書類の交付請求書 (2011.01.14) </t>
  </si>
  <si>
    <t>特開2004-139534|コクヨ株式会社|拒絶理由通知;特許査定;審判請求証拠,特開2003-256137|コクヨ株式会社|拒絶理由通知;特許査定,特開2003-256122|コクヨ株式会社|拒絶理由通知;特許査定,特開2005-011045|富士ゼロックス株式会社|拒絶理由通知;特許査定,特開平08-076907|株式会社ワコム|拒絶理由通知;特許査定,実開平06-081029|グラフテック株式会社|拒絶理由通知;特許査定,特開昭62-147581|三洋電機株式会社|拒絶理由通知;特許査定,特開平08-006723|カシオ計算機株式会社|拒絶理由通知;特許査定,特開平01-292420|株式会社東芝|拒絶理由通知;特許査定,特開2002-149331|キヤノン株式会社|審判請求証拠,特開2002-091703|株式会社リコー|審判請求証拠,特開2007-115291|吉田  健治,吉田　健治|審判請求証拠,特開2000-011902|三井化学株式会社,山本化成株式会社|審判請求証拠</t>
  </si>
  <si>
    <t>特願2010-147366|大日本印刷株式会社|特許査定,特願2011-517256|ノーテル・ネットワークス・リミテッド|特許査定,特願2009-228581|大日本印刷株式会社|先行技術調査,特願2011-113301|大日本印刷株式会社|特許査定,特願2009-57873|大日本印刷株式会社|先行技術調査;特許査定,特願2009-58601|大日本印刷株式会社|特許査定,特願2009-156573|大日本印刷株式会社|拒絶理由通知;特許査定</t>
  </si>
  <si>
    <t>CN200880102379A,EP08790436A,JP2007230776A,JP2008076288A,KR20107005261A,KR20117019491A,US67257908A,JP2008002188W</t>
  </si>
  <si>
    <t>G06F  3/041  380B,G06F  3/042     J</t>
  </si>
  <si>
    <t>特許第4379825号</t>
  </si>
  <si>
    <t>2008.04.15</t>
  </si>
  <si>
    <t>2009.11.05</t>
  </si>
  <si>
    <t>2009.10.02</t>
  </si>
  <si>
    <t>JP2009256942A,JP4379825B2,JP4433096B2,JP2009287389A</t>
  </si>
  <si>
    <t xml:space="preserve">受付 A53:意見書 (2009.08.10) ,発送 A01:特許査定 (2009.08.28) ,受付 A61:登録料納付 (2009.09.10) ,受付 A861:ファイル記録事項の閲覧（縦覧）請求書 (2009.10.22) ,受付 A861:ファイル記録事項の閲覧（縦覧）請求書 (2010.04.01) </t>
  </si>
  <si>
    <t>特公昭57-040293|日本工営株式会社|特許査定;審判請求証拠,特開昭57-057485|日本工営株式会社|特許査定,特開2008-308893|東日本旅客鉄道株式会社,日本工営株式会社,根本企画工業株式会社|特許査定,特許第4379825号|日本工営株式会社|審判請求証拠,特開2009-256942|日本工営株式会社|審判請求証拠,特開昭53-145334|日本工営株式会社|審判請求証拠,特公昭48-040492|チッソ株式会社,チツソ株式会社|審判請求証拠,特開昭57-060684|日本工営株式会社|審判請求証拠,特開昭61-285691|日本工営株式会社|審判請求証拠,JPN3010000165|審判請求証拠,JPN3010000166|審判請求証拠,JPN3010000167|審判請求証拠</t>
  </si>
  <si>
    <t>平成２１月１２月７日付け訴状,平成２１年（ワ）４４３４４号損害賠償事件,電気工学ハンドブック,熱伝セメント　Ｔ－８５　化学物質安全データシート</t>
  </si>
  <si>
    <t>JP2008105963A,JP2009205560A</t>
  </si>
  <si>
    <t>特許第4601685号</t>
  </si>
  <si>
    <t>2008.05.28</t>
  </si>
  <si>
    <t>2009.12.10</t>
  </si>
  <si>
    <t>2010.10.08</t>
  </si>
  <si>
    <t>A23D   9/007   (2006.01),A23L   1/39    (2006.01),A23L   1/24    (2006.01)</t>
  </si>
  <si>
    <t>A23D  9/00   504 ,A23L  1/39       ,A23L  1/24      A</t>
  </si>
  <si>
    <t>4B026DC01,4B026DG04,4B026DG08,4B026DG09,4B026DH05,4B026DP01,4B026DX01,4B036LC01,4B036LF01,4B036LH13,4B036LH33,4B036LK01,4B047LB10,4B047LE02,4B047LG11,4B047LP02</t>
  </si>
  <si>
    <t>JP4601685B2,JP2009284803A</t>
  </si>
  <si>
    <t>関根　誠史,井口　亜希子,中村　武史,世良　彩子</t>
  </si>
  <si>
    <t xml:space="preserve">発送 A01:特許査定 (2010.08.31) ,受付 A61:登録料納付 (2010.09.28) ,受付 A861:ファイル記録事項の閲覧（縦覧）請求書 (2011.02.24) ,受付 A851:ファイル記録事項記載書類の交付請求書 (2011.04.22) ,受付 A861:ファイル記録事項の閲覧（縦覧）請求書 (2011.11.11) </t>
  </si>
  <si>
    <t>特開平04-011838|鐘淵化学工業株式会社|拒絶理由通知;特許査定;審判請求証拠,JPN6010002615|先行技術調査;特許査定,JPN6010031556|拒絶理由通知;特許査定,JPN6010031557|拒絶理由通知;特許査定,JPN6010031559|拒絶理由通知;特許査定,JPN6010031560|拒絶理由通知;特許査定,JPN6010031558|拒絶理由通知;特許査定,JPN6010031561|拒絶理由通知;特許査定,特開2007-236206|日清オイリオグループ株式会社|審判請求証拠,JPN3011000477|審判請求証拠,JPN3011000478|審判請求証拠,JPN3011000479|審判請求証拠,JPN3011000480|審判請求証拠,JPN3011000481|審判請求証拠,JPN3011000482|審判請求証拠</t>
  </si>
  <si>
    <t>シリーズ＜食品の科学＞ゴマの科学,ボーソー油脂株式会社の食用調合油のＪＡＳ表示包装紙,ボーソー油脂株式会社の業務用食用油シリーズのカタログ,ボーソー油脂株式会社船橋工場の格付け担当者からのＪＡＳ表示包装等の印刷使用届（平成１６年５月１９日）,（財）日本油脂検査協会からのＪＡＳ表示包装等の印刷使用届の承認通知書（平成１６年５月２６日）,食用植物油脂品質表示基準（改正　平成１６年９月２８日農林水産省告示第１７７３号）,食品機能性の科学,ボーソー油脂株式会社の食用調合油のＪＡＳ表示包装紙,ボーソー油脂株式会社の業務用食用油シリーズのカタログ,ボーソー油脂株式会社船橋工場の格付け担当者からのＪＡＳ表示包装等の印刷使用届（平成１６年５月１９日）,（財）日本油脂検査協会からのＪＡＳ表示包装等の印刷使用届の承認通知書（平成１６年５月２６日）,食用植物油脂品質表示基準（改正　平成１６年９月２８日農林水産省告示第１７７３号）,食品機能性の科学,シリーズ＜食品の科学＞ゴマの科学,食用調合油のＪＡＳ表示包装紙,調合胡麻油,業務用食用油シリーズ,ゴマ油の種類と脂溶性機能成分リグナン類,食品機能性の科学,食用油脂の成分組成,食用油脂の科学,食用ごま油の規格,食用植物油脂の日本農林規格,実験成績証明書</t>
  </si>
  <si>
    <t>特願2012-20676|日清オイリオグループ株式会社|拒絶理由通知;特許査定</t>
  </si>
  <si>
    <t>JP2008140172A</t>
  </si>
  <si>
    <t>特許第4575478号</t>
  </si>
  <si>
    <t>2004.06.16</t>
  </si>
  <si>
    <t>ＪＰ０３２７３７４５(2003.07.11)</t>
  </si>
  <si>
    <t>2003.07.11</t>
  </si>
  <si>
    <t>2008.10.30</t>
  </si>
  <si>
    <t>2010.08.27</t>
  </si>
  <si>
    <t>H02G   3/12    (2006.01)</t>
  </si>
  <si>
    <t>H02G  3/12      A</t>
  </si>
  <si>
    <t>5G361AA02,5G361AB01,5G361AC01,5G361AC09</t>
  </si>
  <si>
    <t>JP4166729B2,JP2005051990A,JP4575477B2,JP2008295296A,JP4575478B2,JP2008263778A,JP2010172194A,JP2012143153A</t>
  </si>
  <si>
    <t xml:space="preserve">発送 A131:拒絶理由通知書 (2010.02.23) ,受付 A523:手続補正書 (2010.04.23) ,受付 A53:意見書 (2010.04.23) ,発送 A01:特許査定 (2010.08.17) ,受付 A61:登録料納付 (2010.08.19) </t>
  </si>
  <si>
    <t>実登第2524247号|日動電工株式会社|拒絶理由通知;特許査定;審判請求証拠,特開平09-289720|未来工業株式会社|拒絶理由通知;特許査定;審判請求証拠,特開2002-176719|松下電工株式会社,パナソニック電工株式会社|拒絶理由通知;特許査定,特許第4575478号|未来工業株式会社|審判請求証拠,JPN3011000205|審判請求証拠,JPN3011000206|審判請求証拠,JPN3011000207|審判請求証拠,JPN3011000208|審判請求証拠,JPN3011000209|審判請求証拠,JPN3011000210|審判請求証拠,JPN3011000211|審判請求証拠,JPN3011000212|審判請求証拠,JPN3011000213|審判請求証拠,JPN3011000214|審判請求証拠,JPN3011000215|審判請求証拠,JPN3011000216|審判請求証拠,JPN3011000217|審判請求証拠,JPN3011000218|審判請求証拠,JPN3011000219|審判請求証拠,JPN3011000220|審判請求証拠,JPN3011000221|審判請求証拠,JPN3011000222|審判請求証拠,JPN3011000223|審判請求証拠,JPN3011000224|審判請求証拠,JPN3011000225|審判請求証拠,JPN3011000226|審判請求証拠,JPN3011000227|審判請求証拠,JPN3011000228|審判請求証拠,JPN3011000229|審判請求証拠,JPN3011000230|審判請求証拠,JPN3011000231|審判請求証拠,JPN3011000232|審判請求証拠,JPN3011000233|審判請求証拠,JPN3011000234|審判請求証拠,JPN3011000235|審判請求証拠,JPN3011000236|審判請求証拠</t>
  </si>
  <si>
    <t>２００３－２００４　電設資材総合カタログ,カタログの印刷の発注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カタログの配布と配ボックスＳＭ３６Ａの御発注・納品の証明願</t>
  </si>
  <si>
    <t>特願2008-170268|未来工業株式会社|審判請求証拠</t>
  </si>
  <si>
    <t>JP2004178828A,JP2008170267A,JP2008170268A,JP2010099903A,JP2012088589A</t>
  </si>
  <si>
    <t>特許第4305562号</t>
  </si>
  <si>
    <t>3J701</t>
  </si>
  <si>
    <t>2008.12.04</t>
  </si>
  <si>
    <t>2009.05.15</t>
  </si>
  <si>
    <t>F16C  19/18    (2006.01),F16C  19/38    (2006.01),F16C  33/58    (2006.01),B60B  35/18    (2006.01),F16C  33/32    (2006.01),F16C  33/36    (2006.01)</t>
  </si>
  <si>
    <t xml:space="preserve">F16C 33/32       ,B60B 35/18      A,F16C 33/58       ,F16C 19/18       ,F16C 19/38       ,F16C 33/36       </t>
  </si>
  <si>
    <t>3J701AA03,3J701AA16,3J701AA25,3J701AA32,3J701AA43,3J701AA54,3J701AA62,3J701AA72,3J701AA82,3J701BA01,3J701BA53,3J701BA54,3J701BA55,3J701BA69,3J701FA31,3J701GA03,3J701XB13</t>
  </si>
  <si>
    <t xml:space="preserve">発送 A131:拒絶理由通知書 (2008.12.16) ,受付 A523:手続補正書 (2009.02.16) ,受付 A53:意見書 (2009.02.16) ,発送 A01:特許査定 (2009.04.07) ,受付 A61:登録料納付 (2009.04.20) </t>
  </si>
  <si>
    <t>特開昭57-006125|株式会社不二越|拒絶理由通知;特許査定;審判請求証拠,特開2003-232343|日本精工株式会社|拒絶理由通知;特許査定,USA 005226737|審判請求証拠,JPN3009000819|審判請求証拠,JPN3009000820|審判請求証拠</t>
  </si>
  <si>
    <t>米国特許第５２２６７３７号明細書の訳文,転がり軸受工学</t>
  </si>
  <si>
    <t>F16C 33/32       ,F16C 33/58       ,F16C 19/18       ,F16C 19/38       ,F16C 33/36       ,B60B 35/18      A</t>
  </si>
  <si>
    <t>F16C 19/18       ,F16C 19/38       ,F16C 33/58       ,B60B 35/18      A</t>
  </si>
  <si>
    <t>特許第4344001号</t>
  </si>
  <si>
    <t>4K017,5G301</t>
  </si>
  <si>
    <t>4K017,5G301,5G323</t>
  </si>
  <si>
    <t>2008.10.24</t>
  </si>
  <si>
    <t>ＪＰ０７２７６０９９(2007.10.24)</t>
  </si>
  <si>
    <t>2007.10.24</t>
  </si>
  <si>
    <t>2009.06.04</t>
  </si>
  <si>
    <t>B22F   9/24    (2006.01),H01B   1/22    (2006.01),H01B   1/00    (2006.01),H01B  13/00    (2006.01)</t>
  </si>
  <si>
    <t>B22F  9/24      F,H01B  1/22      A,H01B 13/00      Z,B22F  9/24      E,H01B  1/22      Z,H01B 13/00   501Z,H01B  1/00      E</t>
  </si>
  <si>
    <t>4K017AA03,4K017AA06,4K017AA08,4K017BA02,4K017CA07,4K017CA08,4K017DA01,4K017DA07,4K017EJ01,4K017FB03,4K017FB07,5G301DA03,5G301DA42,5G301DD01,5G301DD02</t>
  </si>
  <si>
    <t>CN101835557A,EP2208559A1,JP4344001B2,JP2009120949A,KR101004553B1,KR20100046285A,KR20100110884A,TW200930482A,US8293144B2,US2010243967A1,US8293142B2,US2011278508A1,US8486310B2,US2011272642A1,WO2009054453A1</t>
  </si>
  <si>
    <t>久枝　穣,上山　俊彦</t>
  </si>
  <si>
    <t xml:space="preserve">受付 A63:特許願 (2008.10.24) ,受付 A621:出願審査請求書 (2009.05.08) ,受付 A871:早期審査に関する事情説明書 (2009.05.11) ,発送 A01:特許査定 (2009.06.30) ,受付 A61:登録料納付 (2009.07.09) </t>
  </si>
  <si>
    <t>特開2007-146271|三ツ星ベルト株式会社|審判請求証拠,特開昭54-121270|福田金属箔粉工業株式会社|審判請求証拠,特開平07-157814|株式会社ノリタケカンパニーリミテド|審判請求証拠,特開2005-164875|キヤノン株式会社|審判請求証拠,特開2007-246831|日立化成工業株式会社|審判請求証拠,JPN3010000666|審判請求証拠</t>
  </si>
  <si>
    <t>有機溶媒中に単分散させたナノスケール複合銀超微粒子の安定化構造,超微粒子とクラスター懇談会第５回研究会講演論文集</t>
  </si>
  <si>
    <t>特願2009-125794|田中貴金属工業株式会社|先行技術調査;特許査定</t>
  </si>
  <si>
    <t>CN200880113477A,EP08843155A,JP2008274653A,KR20107008704A,KR20107019213A,TW97140816A,US73923908A,US201113187141A,US201113187159A,JP2008069234W</t>
  </si>
  <si>
    <t>B22F  9/24      F,B22F  9/24      E,H01B  1/22      A,H01B  1/22      Z,H01B  1/00      E,H01B 13/00      Z,H01B 13/00   501Z</t>
  </si>
  <si>
    <t>特開2009-22306</t>
  </si>
  <si>
    <t>特許第4324237号</t>
  </si>
  <si>
    <t>4B032</t>
  </si>
  <si>
    <t>4B032,4B014</t>
  </si>
  <si>
    <t>2003.06.17</t>
  </si>
  <si>
    <t>ＪＰ０２２０３７８４(2002.07.12),ＪＰ０２２２３５４８(2002.07.31),ＪＰ０２３１０７０４(2002.10.25),ＪＰ０３００７７５７(2003.01.16)</t>
  </si>
  <si>
    <t>2002.07.12,2002.07.31,2002.10.25,2003.01.16</t>
  </si>
  <si>
    <t>2009.02.05</t>
  </si>
  <si>
    <t>A21D   6/00    (2006.01),A21D  13/04    (2006.01),A21D   2/18    (2006.01),A23G   3/00    (2006.01),A23G   3/34    (2006.01),A21D  13/00    (2006.01)</t>
  </si>
  <si>
    <t xml:space="preserve">A21D  2/18       ,A21D  6/00       ,A21D 13/00       ,A23G  3/00       ,A21D 13/04       </t>
  </si>
  <si>
    <t>4B032DB01,4B032DB13,4B032DG08,4B032DK12,4B032DK54,4B032DP33,4B014GG03,4B014GL09,4B014GL10,4B014GP14,4B014GP15</t>
  </si>
  <si>
    <t>AU2003241685A1,AU2003241688A1,CN1466890A,CN1665399A,EP1552750A1,EP1568281A1,JP2003199497A,JP4323875B2,JP2004267194A,JP4324237B2,JP2009022306A,US2005037122A1,US2005042358A1,US2006029708A1,WO2004006681A1,WO2004004477A1</t>
  </si>
  <si>
    <t xml:space="preserve">受付 A861:ファイル記録事項の閲覧（縦覧）請求書 (2009.06.26) ,受付 A861:ファイル記録事項の閲覧（縦覧）請求書 (2009.07.03) ,受付 A851:ファイル記録事項記載書類の交付請求書 (2009.07.06) ,受付 A861:ファイル記録事項の閲覧（縦覧）請求書 (2009.09.03) ,受付 A861:ファイル記録事項の閲覧（縦覧）請求書 (2010.02.26) </t>
  </si>
  <si>
    <t>特開平04-287652|新潟県|拒絶理由通知;特許査定,JPN6009008502|拒絶理由通知;特許査定,JPN6009008506|拒絶理由通知;特許査定,WOA 003063596|株式会社林原生物化学研究所|拒絶理由通知;特許査定,JPN6009008407|先行技術調査;特許査定,JPN3010000026|審判請求証拠,JPN3010000027|審判請求証拠,JPN3010000028|審判請求証拠,JPN3010000029|審判請求証拠,JPN3010000030|審判請求証拠</t>
  </si>
  <si>
    <t>四宮陽子、外３名，米粉粒径による随伴空気量の変化と米粉発酵蒸しパンの膨化に及ぼす影響，日本食品工業学,中村幸一，米粉パンの開発，ジャパンフードサイエンス，２００１年１１月　５日，Ｖｏｌ．４０，Ｎｏ．１１,産経新聞　夕刊（大阪），２００３年１月１４日，８頁,四宮陽子、外３名，米粉粒径による随伴空気量の変化と米粉発酵蒸しパンの膨化に及ぼす影響，日本食品工業学,中村幸一，米粉パンの開発，ジャパンフードサイエンス，２００１年１１月　５日，Ｖｏｌ．４０，Ｎｏ．１１,産経新聞　夕刊（大阪），２００３年１月１４日，８頁,ペクチナーゼ処理による米粉の製造法及びその製パン適性,新潟県食品研究所・研究報告,米粉を利用したカステラの製造,新潟県農業総合食品研究所食品研究センター・研究報告,米粉を用いたシュー皮の特性,東京家政大学研究紀要,群馬製粉の新食感物語　米粉で作るとっておきのお菓子,平成２１年１２月２１日付けの陳述書</t>
  </si>
  <si>
    <t>特願2009-248058|株式会社福盛ドゥ|先行技術調査;特許査定</t>
  </si>
  <si>
    <t>AU2003241685A,AU2003241688A,CN02160265A,CN03815764A,EP03733457A,EP03733458A,JP2002194480A,JP2003171692A,JP2008283623A,US49307504A,US49317504A,US22815205A,JP0307634W,JP0307635W</t>
  </si>
  <si>
    <t>JP2003171692A,JP2008283623A</t>
  </si>
  <si>
    <t>JP4323875B2,JP2004267194A,JP4324237B2,JP2009022306A</t>
  </si>
  <si>
    <t>AU2003241685A,CN02160265A,EP03733457A,JP2003171692A,JP2008283623A,US49317504A,US22815205A,JP0307634W</t>
  </si>
  <si>
    <t>AU2003241685A1,CN1466890A,EP1552750A1,JP4323875B2,JP2004267194A,JP4324237B2,JP2009022306A,US2005042358A1,US2006029708A1,WO2004006681A1</t>
  </si>
  <si>
    <t xml:space="preserve">A21D  2/18       ,A21D  6/00       ,A21D 13/00       </t>
  </si>
  <si>
    <t xml:space="preserve">A21D  6/00       ,A21D 13/04       ,A21D  2/18       ,A23G  3/00       </t>
  </si>
  <si>
    <t>特開2009-68161</t>
  </si>
  <si>
    <t>特許第4390088号</t>
  </si>
  <si>
    <t>2009.04.02</t>
  </si>
  <si>
    <t>2009.10.16</t>
  </si>
  <si>
    <t>A41B  9/02      M,A41B  9/02      F</t>
  </si>
  <si>
    <t>3B128EA01,3B128EB12,3B128EB31,3B128EC12</t>
  </si>
  <si>
    <t xml:space="preserve">受付 A61:登録料納付 (2009.09.29) ,受付 A861:ファイル記録事項の閲覧（縦覧）請求書 (2009.12.09) ,受付 A861:ファイル記録事項の閲覧（縦覧）請求書 (2010.05.07) ,受付 A861:ファイル記録事項の閲覧（縦覧）請求書 (2010.08.27) ,受付 A861:ファイル記録事項の閲覧（縦覧）請求書 (2010.10.04) </t>
  </si>
  <si>
    <t>特開2005-264411|竹内  節子,竹内　節子|拒絶理由通知;特許査定,特開平11-100702|グンゼ株式会社|拒絶理由通知;特許査定,特開平09-217201|グンゼ株式会社|審判請求証拠,実用新案全文昭55-180703|福助株式会社|審判請求証拠,GBA 002366988|審判請求証拠,特開平11-286801|グンゼ株式会社|審判請求証拠,JPN3011000591|審判請求証拠,JPN3011000592|審判請求証拠,JPN3011000593|審判請求証拠,JPN3011000594|審判請求証拠,JPN3011000595|審判請求証拠,JPN3011000596|審判請求証拠,JPN3011000597|審判請求証拠,JPN3011000598|審判請求証拠,JPN3011000599|審判請求証拠,JPN3011000600|審判請求証拠,JPN3011000601|審判請求証拠,JPN3011000602|審判請求証拠,JPN3011000603|審判請求証拠,JPN3011000604|審判請求証拠,JPN3011000605|審判請求証拠,JPN3011000606|審判請求証拠,JPN3011000607|審判請求証拠,JPN3011000608|審判請求証拠,JPN3011000609|審判請求証拠</t>
  </si>
  <si>
    <t>Ｍｅｎ’ｓＥｘ,ギンザ・フォーメン,商標名ＴＯＯＴの男性用パンツ（品番ＳＢ０２３２４８）の写真,男性用パンツ（品番ＳＢ０２３２４８）の購入領収書及び経費処理表,有限会社ティー・プレイの閉鎖事項全部証明書（１）,有限会社ティー・プレイの閉鎖事項全部証明書（２）,ハローページ　５０音別個人名　上,ハローページ　５０音別企業名　下,男性用パンツ写真（品番ＢＷ２８８４）,ボトムインナー嗜好調査サンプルリスト,男性肌着調査リスト,モニタリング用調査用紙,モニタリング調査結果表,モニタリング調査結果グラフ,ドイツ意匠登録第４０２１０７６２－０００１号公報,ドイツ意匠登録第４０２１０７６２－０００１号公報　抄訳,ドイツ意匠登録第４０２１０７６２－０００２号公報,ドイツ意匠登録第４０２１０７６２－０００２号公報　抄訳,英国特許明細書第２３６６９８８号公報訳文</t>
  </si>
  <si>
    <t>JP2008300634A</t>
  </si>
  <si>
    <t>JP4390088B2,JP2009068161A</t>
  </si>
  <si>
    <t>特開2010-46496</t>
  </si>
  <si>
    <t>特許第4476354号</t>
  </si>
  <si>
    <t>3B060,3B091</t>
  </si>
  <si>
    <t>2001.04.06</t>
  </si>
  <si>
    <t>コクヨ株式会社,タカノ株式会社</t>
  </si>
  <si>
    <t>2010.03.04</t>
  </si>
  <si>
    <t>2010.03.19</t>
  </si>
  <si>
    <t>A47C   3/04    (2006.01),A47C   7/62    (2006.01),A47C   7/68    (2006.01),A47B  83/02    (2006.01)</t>
  </si>
  <si>
    <t>A47C  3/04       ,A47B 83/02       ,A47C  7/68      Z,A47C  7/62      B</t>
  </si>
  <si>
    <t>3B060AB01,3B060AB06,3B060AC05,3B091BA01,3B084KA04</t>
  </si>
  <si>
    <t>JP2002300933A,JP4476354B2,JP2010046496A</t>
  </si>
  <si>
    <t>牧野　仁,福井　正浩,倉田　文博,朝倉　誠</t>
  </si>
  <si>
    <t xml:space="preserve">発送 A131:拒絶理由通知書 (2009.12.08) ,受付 A523:手続補正書 (2010.01.29) ,受付 A53:意見書 (2010.01.29) ,受付 A61:登録料納付 (2010.03.09) ,発送 A01:特許査定 (2010.03.09) </t>
  </si>
  <si>
    <t>特開平07-184737|コクヨ株式会社,タカノ株式会社|拒絶理由通知;特許査定,実公昭59-027176|株式会社ホウトク|拒絶理由通知;特許査定,特公昭47-037072|アノニマ　カステリ　エツセ　アエツセ|拒絶理由通知;特許査定,特開平11-046923|コクヨ株式会社,タカノ株式会社|拒絶理由通知;特許査定,特開平05-305841|小糸工業株式会社|拒絶理由通知;特許査定,実用新案全文昭63-178547|愛知株式会社|拒絶理由通知;特許査定,特開平11-276284|デジタル・ホラント・ベスローテン・フェンノートシャップ,プロ－コルド・ソシエタ・ペル・アチオニ,Ｐｒｏ－Ｃｏｒｄ  Ｓｐａ|審判請求証拠,実用新案全文昭50-027004|カブシキガイシヤ　インペリアルア－ツ|審判請求証拠,JPN3010000703|審判請求証拠</t>
  </si>
  <si>
    <t>オカムラ総合カタログ　２０００年度版</t>
  </si>
  <si>
    <t>JP2001109344A,JP2009211924A</t>
  </si>
  <si>
    <t xml:space="preserve">A47C  3/04       ,A47C  7/68      Z,A47B 83/02       </t>
  </si>
  <si>
    <t>A47C  3/04       ,A47C  7/62      B</t>
  </si>
  <si>
    <t>特許第4290222号</t>
  </si>
  <si>
    <t>PCT/JP08/053266</t>
  </si>
  <si>
    <t>2008.02.26</t>
  </si>
  <si>
    <t>ＪＰ０７０４９０１０(2007.02.28)</t>
  </si>
  <si>
    <t>2007.02.28</t>
  </si>
  <si>
    <t>2008.09.04</t>
  </si>
  <si>
    <t>2009.04.10</t>
  </si>
  <si>
    <t>A23D   9/00    (2006.01),A23D   9/06    (2006.01)</t>
  </si>
  <si>
    <t xml:space="preserve">A23D  9/00   506 ,A23D  9/06       </t>
  </si>
  <si>
    <t>4B026DC01,4B026DG02,4B026DG05,4B026DH02,4B026DX01</t>
  </si>
  <si>
    <t>AU2008220159A1,CA2679306A1,CN101662943A,EP2127532A1,JP4290222B2,KR20090117928A,TW200845910A,US2010074999A1,WO2008105399A1</t>
  </si>
  <si>
    <t>亀谷　剛,嶋田　初美,生稲　淳一</t>
  </si>
  <si>
    <t xml:space="preserve">発送 A231:出願番号特定通知書 (2009.02.09) ,発送 A01:特許査定 (2009.03.16) ,受付 A61:登録料納付 (2009.03.31) ,受付 A861:ファイル記録事項の閲覧（縦覧）請求書 (2009.09.24) ,受付 A861:ファイル記録事項の閲覧（縦覧）請求書 (2010.07.12) </t>
  </si>
  <si>
    <t>特開2007-236206|日清オイリオグループ株式会社|特許査定,特開2004-329204|マレーシアン・パーム・オイル・ボード|特許査定,特開2001-218558|不二製油株式会社|審判請求証拠,JPN3010000212|審判請求証拠,JPN3010000213|審判請求証拠,JPN3010000214|審判請求証拠,JPN3010000215|審判請求証拠,JPN3010000216|審判請求証拠,JPN3010000244|審判請求証拠,JPN3010000245|審判請求証拠,JPN3010000246|審判請求証拠,JPN3010000247|審判請求証拠,JPN3010000248|審判請求証拠,JPN3010000249|審判請求証拠,JPN3010000250|審判請求証拠,JPN3010000251|審判請求証拠,JPN3010000252|審判請求証拠,JPN3010000253|審判請求証拠,JPN3010000254|審判請求証拠</t>
  </si>
  <si>
    <t>Ｌｉｐｉｄ　Ｔｅｃｈｎｏｌｏｇｙ,Ｅｕｒ．　Ｊ．　Ｌｉｐｉｄ　Ｓｃｉ．　Ｔｅｃｈｎｏｌ．,Ｐａｌｍ　Ｏｉｌ　Ｄｅｖｅｌｏｐｍｅｎｔｓ,ＪＡＯＣＳ,ＪＡＯＣＳ,ＰＡＬＭ　ＯＬＥＩＮ　ＩＭＰＲＯＶＥＳ　ＣＯＯＫＩＮＧ　ＯＩＬ　ＢＬＥＮＤＳ,Ｐａｌｍ　Ｏｉｌ　Ｄｅｖｅｌｏｐｍｅｎｔｓ,Ｒｅｓｉｓｔａｎｃｅ　ｔｏ　Ｃｒｙｓｔａｌｌｉｚａｔｉｏｎ　ｏｆ　Ｂｌｅｎｄｓ　ｏｆ　Ｐａｌｍ　Ｏｌｅｉｎ　ｗｉｔｈ　Ｓｏｙｂｅａｎ　以下備考,ＪＡＯＣＳ,Ｃｏｌｄ　Ｓｔａｂｉｌｉｔｙ　ｏｆ　Ｒｅｄ　Ｐａｌｍ　Ｏｌｅｉｎｓ,ＪＡＯＣＳ,Ｄｒｙ　ｍｕｌｔｉｐｌｅ　ｆｒａｃｔｉｏｎ：　ｔｒｅｎｄｓ　ｉｎ　ｐｒｏｄｕｃｔｓ　ａｎｄ　ａｐｐｌｉｃａｔｉｏｎｓ,Ｌｉｐｉｄ　Ｔｅｃｈｎｏｌｏｇｙ,ＣＬＡＲＩＴＹ　ＯＦ　ＳＩＮＧＬＥ　ＡＮＤ　ＤＯＵＢＬＥ　ＦＲＡＣＴＩＯＮＡＴＥＤ　ＰＡＬＭ　ＯＬＥＩＮＳ,Ｅｌａｅｉｓ,Ｐｈｙｓｉｃｏ－ｃｈｅｍｉｃａｌ　ｐｒｏｐｅｒｔｉｅｓ　ｏｆ　ｐａｌｍ　ｏｌｅｉｎ　ｆｒａｃｔｉｏｎｓ　ａｓ　ａ　ｆｕｎｃｔｉｏｎ　ｏｆ,Ｅｕｒ．　Ｊ．　Ｌｉｐｉｓ　Ｓｃｉ．　Ｔｅｃｈｎｏｌ．,パーム油・パーム核油の利用,Ｐａｌｍ　ｏｉｌ　ｆｒａｃｔｉｏｎａｔｉｏｎ,Ｅｕｒ．　Ｊ．　Ｌｉｐｉｄ　Ｓｃｉ．　Ｔｅｃｈｎｏｌ．,ＶＥＧＥＴＡＢＬＥ　ＯＩＬＳ　ＩＮ　ＦＯＯＤ　ＴＥＣＨＮＯＬＯＧＹ：　Ｃｏｍｐｏｓｉｔｉｏｎ，　Ｐｒｏｐｅｒｔｉｅｓ　ａｎｄ　Ｕｓｅｓ,ＣＨＡＲＡＣＴＥＲＩＳＴＩＣＳ　ＯＦ　ＳＵＰＥＲＯＬＥＩＮ　ＦＲＯＭ　ＴＨＥ　ＦＲＡＣＴＩＯＮＡＴＩＯＮ　ＯＦ　ＰＡＬＭ　ＯＩＬ,ＰＯＲＩＭ　ｔｅｃｈｎｏｌｏｇｙ,ヨウ素価（脂肪酸組成からの計算法）,基準油脂分析試験法　２００３年版</t>
  </si>
  <si>
    <t>AU2008220159A,CA2679306A,CN200880013050A,EP08720854A,JP2009501241A,KR20097018011A,TW97106742A,US52883108A,JP2008053266W</t>
  </si>
  <si>
    <t xml:space="preserve">A23D  9/06       ,A23D  9/00   506 </t>
  </si>
  <si>
    <t>5C083,3K039,3K339</t>
  </si>
  <si>
    <t xml:space="preserve">G08B  5/36       </t>
  </si>
  <si>
    <t>4E062</t>
  </si>
  <si>
    <t xml:space="preserve">B23K 37/02       </t>
  </si>
  <si>
    <t xml:space="preserve">B23K 37/02       ,B23K  9/225      </t>
  </si>
  <si>
    <t xml:space="preserve">F04B 23/04       ,B67D  5/60       ,E03B 11/16       ,F04D 13/12       ,F16J 12/00       </t>
  </si>
  <si>
    <t>3L012,3L011,3L211</t>
  </si>
  <si>
    <t>B60H  1/10       ,B60H  1/00   102A</t>
  </si>
  <si>
    <t>4L028,3B154</t>
  </si>
  <si>
    <t xml:space="preserve">D06F 65/00      A,D06B 15/04       ,D06F 67/06       </t>
  </si>
  <si>
    <t>5C083,2D064</t>
  </si>
  <si>
    <t xml:space="preserve">G08B  5/38       ,E01F  9/00       </t>
  </si>
  <si>
    <t>G11B 15/02   328S,G05B 19/02      G,G11B 19/06      S,G11B 27/10      C</t>
  </si>
  <si>
    <t>F16K 31/06   305L,F16K 31/06   305Q,F16K 31/06   305 ,F25B 29/00       ,F25B 41/06      C</t>
  </si>
  <si>
    <t>B23Q  3/06      C</t>
  </si>
  <si>
    <t xml:space="preserve">H01Q 23/00       ,H01Q 19/28       </t>
  </si>
  <si>
    <t>2C056,2E110</t>
  </si>
  <si>
    <t>E04F 13/14   103C,B41J  2/01   802 ,E04F 13/14   102C,B41J  3/04   101Z</t>
  </si>
  <si>
    <t xml:space="preserve">F28D  1/03       </t>
  </si>
  <si>
    <t>B01D 45/12       ,B04C  5/12      Z</t>
  </si>
  <si>
    <t>実開平7-11822</t>
  </si>
  <si>
    <t>実登第2591648号</t>
  </si>
  <si>
    <t>実登3023847</t>
    <phoneticPr fontId="7"/>
  </si>
  <si>
    <t>登実3023847</t>
    <phoneticPr fontId="7"/>
  </si>
  <si>
    <t>family有無</t>
    <rPh sb="6" eb="8">
      <t>ウム</t>
    </rPh>
    <phoneticPr fontId="11"/>
  </si>
  <si>
    <t>DE1595354A</t>
  </si>
  <si>
    <t>GB2218105A</t>
  </si>
  <si>
    <t>US5696202A</t>
  </si>
  <si>
    <t>DE2034541A</t>
  </si>
  <si>
    <t>DE1953469A</t>
  </si>
  <si>
    <t>US5310860A</t>
  </si>
  <si>
    <t>US3840501A</t>
  </si>
  <si>
    <t>US5360891A</t>
  </si>
  <si>
    <t>GB2197332A</t>
  </si>
  <si>
    <t>EP69700A</t>
  </si>
  <si>
    <t>DE3728344A</t>
  </si>
  <si>
    <t>JP4257327A</t>
  </si>
  <si>
    <t>US4369305A</t>
  </si>
  <si>
    <t>DE3728334A</t>
  </si>
  <si>
    <t>DE2934541A</t>
  </si>
  <si>
    <t>DE3717928A</t>
  </si>
  <si>
    <t>US5321119A</t>
  </si>
  <si>
    <t>US2696482A</t>
  </si>
  <si>
    <t>DE1595354C</t>
  </si>
  <si>
    <t>DE2030741A</t>
  </si>
  <si>
    <t>EP619336A</t>
  </si>
  <si>
    <t>EP50742A</t>
  </si>
  <si>
    <t>EP73557A</t>
  </si>
  <si>
    <t>US3597400A</t>
  </si>
  <si>
    <t>US4847356A</t>
  </si>
  <si>
    <t>EP628602A</t>
  </si>
  <si>
    <t>US3393210A</t>
  </si>
  <si>
    <t>US2512606A</t>
  </si>
  <si>
    <t>US4207411A</t>
  </si>
  <si>
    <t>US5773558A</t>
  </si>
  <si>
    <t>DE4310970A</t>
  </si>
  <si>
    <t>JP1115397A</t>
  </si>
  <si>
    <t>JP61238295A</t>
  </si>
  <si>
    <t>JP2255185A</t>
  </si>
  <si>
    <t>JP58041351B</t>
  </si>
  <si>
    <t>JP46005935A</t>
  </si>
  <si>
    <t>JP84126159U</t>
  </si>
  <si>
    <t>WO1999008660A</t>
  </si>
  <si>
    <t>JP87040277B</t>
  </si>
  <si>
    <t>JP52057315A</t>
  </si>
  <si>
    <t>EP240906A</t>
  </si>
  <si>
    <t>US5073379A</t>
  </si>
  <si>
    <t>US4880585A</t>
  </si>
  <si>
    <t>EP337256B</t>
  </si>
  <si>
    <t>US4957681A</t>
  </si>
  <si>
    <t>US5741519A</t>
  </si>
  <si>
    <t>JP57085316A</t>
  </si>
  <si>
    <t>EP354345A</t>
  </si>
  <si>
    <t>JP62240061A</t>
  </si>
  <si>
    <t>US4801460A</t>
  </si>
  <si>
    <t>EP1027885A</t>
  </si>
  <si>
    <t>JP58109411A</t>
  </si>
  <si>
    <t>EP368247A</t>
  </si>
  <si>
    <t>EP901876A</t>
  </si>
  <si>
    <t>EP267702A</t>
  </si>
  <si>
    <t>AU198976091A</t>
  </si>
  <si>
    <t>EP665010A</t>
  </si>
  <si>
    <t>US4992100A</t>
  </si>
  <si>
    <t>EP729784A</t>
  </si>
  <si>
    <t>EP490768A</t>
  </si>
  <si>
    <t>EP375063A</t>
  </si>
  <si>
    <t>JP62155212A</t>
  </si>
  <si>
    <t>EP1027888A</t>
  </si>
  <si>
    <t>JP62040277A</t>
  </si>
  <si>
    <t>JP2223513A</t>
  </si>
  <si>
    <t>DE2546740A</t>
  </si>
  <si>
    <t>US4842761A</t>
  </si>
  <si>
    <t>EP1028887A</t>
  </si>
  <si>
    <t>WO1999017744A</t>
  </si>
  <si>
    <t>US5102668A</t>
  </si>
  <si>
    <t>EP1027886A</t>
  </si>
  <si>
    <t>WO1993011749A</t>
  </si>
  <si>
    <t>EP358105B</t>
  </si>
  <si>
    <t>JP2107260A</t>
  </si>
  <si>
    <t>US4230687A</t>
  </si>
  <si>
    <t>JP93007859Y</t>
  </si>
  <si>
    <t>JP62242630A</t>
  </si>
  <si>
    <t>JP2223533A</t>
  </si>
  <si>
    <t>GB1504553A</t>
  </si>
  <si>
    <t>JP6506955A</t>
  </si>
  <si>
    <t>EP713698B</t>
  </si>
  <si>
    <t>WO1997015549A</t>
  </si>
  <si>
    <t>EP420120B</t>
  </si>
  <si>
    <t>EP420120A</t>
  </si>
  <si>
    <t>EP958835A</t>
  </si>
  <si>
    <t>JP7002793A</t>
  </si>
  <si>
    <t>WO1993015041A</t>
  </si>
  <si>
    <t>EP713698A</t>
  </si>
  <si>
    <t>JP6506676A</t>
  </si>
  <si>
    <t>JP6293664A</t>
  </si>
  <si>
    <t>JP7228543A</t>
  </si>
  <si>
    <t>JP61116551U</t>
  </si>
  <si>
    <t>JP60189241U</t>
  </si>
  <si>
    <t>JP48047417U</t>
  </si>
  <si>
    <t>JP4011838A</t>
  </si>
  <si>
    <t>JP9289720A</t>
  </si>
  <si>
    <t>JP2524247Y</t>
  </si>
  <si>
    <t>JP2002176719A</t>
  </si>
  <si>
    <t>US5377495A</t>
  </si>
  <si>
    <t>FR2443017A</t>
  </si>
  <si>
    <t>JP5042990A</t>
  </si>
  <si>
    <t>US4693252A</t>
  </si>
  <si>
    <t>US3648018A</t>
  </si>
  <si>
    <t>JP10074699A</t>
  </si>
  <si>
    <t>US5252134A</t>
  </si>
  <si>
    <t>US4219725A</t>
  </si>
  <si>
    <t>US5152318A</t>
  </si>
  <si>
    <t>EP52351A</t>
  </si>
  <si>
    <t>US5359787A</t>
  </si>
  <si>
    <t>US2842942A</t>
  </si>
  <si>
    <t>DE3431524A</t>
  </si>
  <si>
    <t>US5279129A</t>
  </si>
  <si>
    <t>FR2542421A</t>
  </si>
  <si>
    <t>US5478534A</t>
  </si>
  <si>
    <t>US5557940A</t>
  </si>
  <si>
    <t>US5249434A</t>
  </si>
  <si>
    <t>US5485542A</t>
  </si>
  <si>
    <t>US3729946A</t>
  </si>
  <si>
    <t>US5237824A</t>
  </si>
  <si>
    <t>US4989160A</t>
  </si>
  <si>
    <t>JP50025099U</t>
  </si>
  <si>
    <t>US5373701A</t>
  </si>
  <si>
    <t>US3939871A</t>
  </si>
  <si>
    <t>JP9002896A</t>
  </si>
  <si>
    <t>DE3530806A</t>
  </si>
  <si>
    <t>US5117639A</t>
  </si>
  <si>
    <t>JP6294566A</t>
  </si>
  <si>
    <t>WO1992019923A</t>
  </si>
  <si>
    <t>US4726194A</t>
  </si>
  <si>
    <t>EP802363A</t>
  </si>
  <si>
    <t>US4762428A</t>
  </si>
  <si>
    <t>US3827246A</t>
  </si>
  <si>
    <t>US5413139A</t>
  </si>
  <si>
    <t>US5582016A</t>
  </si>
  <si>
    <t>US5440477A</t>
  </si>
  <si>
    <t>JP3292499A</t>
  </si>
  <si>
    <t>US5531245A</t>
  </si>
  <si>
    <t>US5426944A</t>
  </si>
  <si>
    <t>DE3709189A</t>
  </si>
  <si>
    <t>US3282305A</t>
  </si>
  <si>
    <t>US20020175299A</t>
  </si>
  <si>
    <t>JP2000296698A</t>
  </si>
  <si>
    <t>JP2004255583A</t>
  </si>
  <si>
    <t>EP210620A</t>
  </si>
  <si>
    <t>EP551693A</t>
  </si>
  <si>
    <t>JP2002210758A</t>
  </si>
  <si>
    <t>JP2001030290A</t>
  </si>
  <si>
    <t>JP12296698A</t>
  </si>
  <si>
    <t>JP03079570U</t>
  </si>
  <si>
    <t>JP62125877A</t>
  </si>
  <si>
    <t>JP91079570U</t>
  </si>
  <si>
    <t>JP3079570U</t>
  </si>
  <si>
    <t>JP2001343261A</t>
  </si>
  <si>
    <t>US4490410A</t>
  </si>
  <si>
    <t>JP2006097011A</t>
  </si>
  <si>
    <t>WO2004080208A</t>
  </si>
  <si>
    <t>JP2000282080A</t>
  </si>
  <si>
    <t>JP2000210019A</t>
  </si>
  <si>
    <t>JP2001218558A</t>
  </si>
  <si>
    <t>JP5161471A</t>
  </si>
  <si>
    <t>JP2003119488A</t>
  </si>
  <si>
    <t>WO2006035900A</t>
  </si>
  <si>
    <t>JP2092997A</t>
  </si>
  <si>
    <t>JP2000279092A</t>
  </si>
  <si>
    <t>JP7135972A</t>
  </si>
  <si>
    <t>JP2003125734A</t>
  </si>
  <si>
    <t>JP10296385A</t>
  </si>
  <si>
    <t>US5227979A</t>
  </si>
  <si>
    <t>JP5096343A</t>
  </si>
  <si>
    <t>US5377119A</t>
  </si>
  <si>
    <t>US5677844A</t>
  </si>
  <si>
    <t>JP5096365A</t>
  </si>
  <si>
    <t>JP7184737A</t>
  </si>
  <si>
    <t>JP59027176Y</t>
  </si>
  <si>
    <t>JP11046923A</t>
  </si>
  <si>
    <t>JP47037072B</t>
  </si>
  <si>
    <t>JP5305841A</t>
  </si>
  <si>
    <t>JP63178547U</t>
  </si>
  <si>
    <t>JP58148484U</t>
  </si>
  <si>
    <t>JP60189770U</t>
  </si>
  <si>
    <t>JP2000120885A</t>
  </si>
  <si>
    <t>JP10097165U</t>
  </si>
  <si>
    <t>JP60087792U</t>
  </si>
  <si>
    <t>JP11052176U</t>
  </si>
  <si>
    <t>JP57065557A</t>
  </si>
  <si>
    <t>JP2001050616A</t>
  </si>
  <si>
    <t>JP7248162A</t>
  </si>
  <si>
    <t>JP62023118Y</t>
  </si>
  <si>
    <t>JP61022578U</t>
  </si>
  <si>
    <t>JP60007983U</t>
  </si>
  <si>
    <t>JP2000158872A</t>
  </si>
  <si>
    <t>JP03088783U</t>
  </si>
  <si>
    <t>JP2002360344A</t>
  </si>
  <si>
    <t>JP2004174891A</t>
  </si>
  <si>
    <t>JP6014812A</t>
  </si>
  <si>
    <t>JP60030556B</t>
  </si>
  <si>
    <t>JP63006077U</t>
  </si>
  <si>
    <t>JP8295707A</t>
  </si>
  <si>
    <t>JP6245991A</t>
  </si>
  <si>
    <t>JP9221528A</t>
  </si>
  <si>
    <t>JP8114587A</t>
  </si>
  <si>
    <t>JP64034355U</t>
  </si>
  <si>
    <t>JP5083030A</t>
  </si>
  <si>
    <t>JP2005072926A</t>
  </si>
  <si>
    <t>JP03727351B</t>
  </si>
  <si>
    <t>JP9284020A</t>
  </si>
  <si>
    <t>JP2007318437A</t>
  </si>
  <si>
    <t>JP61062414U</t>
  </si>
  <si>
    <t>JP5037217A</t>
  </si>
  <si>
    <t>JP2005039731A</t>
  </si>
  <si>
    <t>JP11308034A</t>
  </si>
  <si>
    <t>JP9205311A</t>
  </si>
  <si>
    <t>JP2003309420A</t>
  </si>
  <si>
    <t>JP2005064680A</t>
  </si>
  <si>
    <t>JP11100702A</t>
  </si>
  <si>
    <t>US5813753A</t>
  </si>
  <si>
    <t>JP10209505A</t>
  </si>
  <si>
    <t>JP10269822A</t>
  </si>
  <si>
    <t>US4779166A</t>
  </si>
  <si>
    <t>JP5152609A</t>
  </si>
  <si>
    <t>US4744012A</t>
  </si>
  <si>
    <t>US5029046A</t>
  </si>
  <si>
    <t>US5253150A</t>
  </si>
  <si>
    <t>US5813752A</t>
  </si>
  <si>
    <t>JP5115219A</t>
  </si>
  <si>
    <t>US4903172A</t>
  </si>
  <si>
    <t>JP11187200A</t>
  </si>
  <si>
    <t>JP11061750A</t>
  </si>
  <si>
    <t>US3596095A</t>
  </si>
  <si>
    <t>WO1997048138A</t>
  </si>
  <si>
    <t>US5299109A</t>
  </si>
  <si>
    <t>JP2006321819A</t>
  </si>
  <si>
    <t>WO1997016728A</t>
  </si>
  <si>
    <t>JP2001508541A</t>
  </si>
  <si>
    <t>JP2004325463A</t>
  </si>
  <si>
    <t>JP8254447A</t>
  </si>
  <si>
    <t>WO2000079355A</t>
  </si>
  <si>
    <t>JP57057485A</t>
  </si>
  <si>
    <t>JP2008308893A</t>
  </si>
  <si>
    <t>JP57040293B</t>
  </si>
  <si>
    <t>JP62185204U</t>
  </si>
  <si>
    <t>JP1199801A</t>
  </si>
  <si>
    <t>JP55064006A</t>
  </si>
  <si>
    <t>JP2006089768A</t>
  </si>
  <si>
    <t>WO2005023702A</t>
  </si>
  <si>
    <t>JP2001035255A</t>
  </si>
  <si>
    <t>GB2278117A</t>
  </si>
  <si>
    <t>US20070144305A</t>
  </si>
  <si>
    <t>JP2007146271A</t>
  </si>
  <si>
    <t>JP2007246831A</t>
  </si>
  <si>
    <t>US20090258202A</t>
  </si>
  <si>
    <t>JP11319538A</t>
  </si>
  <si>
    <t>US20070134491A</t>
  </si>
  <si>
    <t>JP2003253311A</t>
  </si>
  <si>
    <t>US20070163678A</t>
  </si>
  <si>
    <t>US20030201427A</t>
  </si>
  <si>
    <t>US20080089836A</t>
  </si>
  <si>
    <t>US20050279970A</t>
  </si>
  <si>
    <t>JP2005164875A</t>
  </si>
  <si>
    <t>JP54121270A</t>
  </si>
  <si>
    <t>US20080207934A</t>
  </si>
  <si>
    <t>CN1849260A</t>
  </si>
  <si>
    <t>JP7157814A</t>
  </si>
  <si>
    <t>WO2007043664A</t>
  </si>
  <si>
    <t>EP1666408A</t>
  </si>
  <si>
    <t>JP61235511A</t>
  </si>
  <si>
    <t>JP2003034822A</t>
  </si>
  <si>
    <t>US2856474A</t>
  </si>
  <si>
    <t>WO1994013107A</t>
  </si>
  <si>
    <t>US5629733A</t>
  </si>
  <si>
    <t>US4425579A</t>
  </si>
  <si>
    <t>US4536791A</t>
  </si>
  <si>
    <t>US5583560A</t>
  </si>
  <si>
    <t>US5384910A</t>
  </si>
  <si>
    <t>US2700065A</t>
  </si>
  <si>
    <t>US5477262A</t>
  </si>
  <si>
    <t>AU198821592A</t>
  </si>
  <si>
    <t>US4598288A</t>
  </si>
  <si>
    <t>JP8116495A</t>
  </si>
  <si>
    <t>US5021916A</t>
  </si>
  <si>
    <t>US5253066A</t>
  </si>
  <si>
    <t>US4495654A</t>
  </si>
  <si>
    <t>US5592551A</t>
  </si>
  <si>
    <t>JP50011660U</t>
  </si>
  <si>
    <t>US5485518A</t>
  </si>
  <si>
    <t>US4012583A</t>
  </si>
  <si>
    <t>US5446488A</t>
  </si>
  <si>
    <t>US4079419A</t>
  </si>
  <si>
    <t>US4903031A</t>
  </si>
  <si>
    <t>US4390901A</t>
  </si>
  <si>
    <t>US4156850A</t>
  </si>
  <si>
    <t>US5621456A</t>
  </si>
  <si>
    <t>US5075771A</t>
  </si>
  <si>
    <t>US5781246A</t>
  </si>
  <si>
    <t>US6144401A</t>
  </si>
  <si>
    <t>US4170782A</t>
  </si>
  <si>
    <t>US5053797A</t>
  </si>
  <si>
    <t>US5589892A</t>
  </si>
  <si>
    <t>US4768229A</t>
  </si>
  <si>
    <t>US5550575A</t>
  </si>
  <si>
    <t>US5517254A</t>
  </si>
  <si>
    <t>US5657414A</t>
  </si>
  <si>
    <t>US5001554A</t>
  </si>
  <si>
    <t>JP61052087A</t>
  </si>
  <si>
    <t>US4228543A</t>
  </si>
  <si>
    <t>US5051837A</t>
  </si>
  <si>
    <t>US5068734A</t>
  </si>
  <si>
    <t>JP7046521A</t>
  </si>
  <si>
    <t>WO1993011640A</t>
  </si>
  <si>
    <t>EP900499A</t>
  </si>
  <si>
    <t>US20020095673A</t>
  </si>
  <si>
    <t>JP7231437A</t>
  </si>
  <si>
    <t>US4855611A</t>
  </si>
  <si>
    <t>US5396546A</t>
  </si>
  <si>
    <t>GB2215928A</t>
  </si>
  <si>
    <t>FR2878091A</t>
  </si>
  <si>
    <t>US4605973A</t>
  </si>
  <si>
    <t>US4636595A</t>
  </si>
  <si>
    <t>US5664046A</t>
  </si>
  <si>
    <t>CA2190744C</t>
  </si>
  <si>
    <t>US5206722A</t>
  </si>
  <si>
    <t>GB2210526A</t>
  </si>
  <si>
    <t>US4355415A</t>
  </si>
  <si>
    <t>JP5064192A</t>
  </si>
  <si>
    <t>US4647735A</t>
  </si>
  <si>
    <t>US5751335A</t>
  </si>
  <si>
    <t>US5253067A</t>
  </si>
  <si>
    <t>US4930160A</t>
  </si>
  <si>
    <t>US4718107A</t>
  </si>
  <si>
    <t>US4648667A</t>
  </si>
  <si>
    <t>US4605964A</t>
  </si>
  <si>
    <t>US4890321A</t>
  </si>
  <si>
    <t>US4528589A</t>
  </si>
  <si>
    <t>US4573072A</t>
  </si>
  <si>
    <t>GB2209417A</t>
  </si>
  <si>
    <t>US4588901A</t>
  </si>
  <si>
    <t>US4862268A</t>
  </si>
  <si>
    <t>US4685131A</t>
  </si>
  <si>
    <t>US5548345A</t>
  </si>
  <si>
    <t>US4348696A</t>
  </si>
  <si>
    <t>US5465113A</t>
  </si>
  <si>
    <t>JP7193756A</t>
  </si>
  <si>
    <t>US4429385A</t>
  </si>
  <si>
    <t>WO1993011639A</t>
  </si>
  <si>
    <t>US4994908A</t>
  </si>
  <si>
    <t>US4246495A</t>
  </si>
  <si>
    <t>US4225884A</t>
  </si>
  <si>
    <t>US4890320A</t>
  </si>
  <si>
    <t>WO1989012370A</t>
  </si>
  <si>
    <t>JP8018882A</t>
  </si>
  <si>
    <t>US4888796A</t>
  </si>
  <si>
    <t>US5579055A</t>
  </si>
  <si>
    <t>US5260778A</t>
  </si>
  <si>
    <t>US5247364A</t>
  </si>
  <si>
    <t>US5585866A</t>
  </si>
  <si>
    <t>US5235415A</t>
  </si>
  <si>
    <t>WO1995032583A</t>
  </si>
  <si>
    <t>US5168372A</t>
  </si>
  <si>
    <t>US4081753A</t>
  </si>
  <si>
    <t>US4604708A</t>
  </si>
  <si>
    <t>US4930158A</t>
  </si>
  <si>
    <t>US5488409A</t>
  </si>
  <si>
    <t>US4484217A</t>
  </si>
  <si>
    <t>JP63289619A</t>
  </si>
  <si>
    <t>JP6282345A</t>
  </si>
  <si>
    <t>WO1993011638A</t>
  </si>
  <si>
    <t>US5046125A</t>
  </si>
  <si>
    <t>US4809393A</t>
  </si>
  <si>
    <t>JP61253936A</t>
  </si>
  <si>
    <t>US3879332A</t>
  </si>
  <si>
    <t>US4488764A</t>
  </si>
  <si>
    <t>JP5176320A</t>
  </si>
  <si>
    <t>US4566033A</t>
  </si>
  <si>
    <t>US4750213A</t>
  </si>
  <si>
    <t>US4247743A</t>
  </si>
  <si>
    <t>US5038211A</t>
  </si>
  <si>
    <t>US4807023A</t>
  </si>
  <si>
    <t>US4823385A</t>
  </si>
  <si>
    <t>US4482789A</t>
  </si>
  <si>
    <t>US5371795A</t>
  </si>
  <si>
    <t>US4015139A</t>
  </si>
  <si>
    <t>US5303063A</t>
  </si>
  <si>
    <t>US5223924A</t>
  </si>
  <si>
    <t>JP5122694A</t>
  </si>
  <si>
    <t>US4288809A</t>
  </si>
  <si>
    <t>US4510623A</t>
  </si>
  <si>
    <t>US5033085A</t>
  </si>
  <si>
    <t>JP7067094A</t>
  </si>
  <si>
    <t>US5045947A</t>
  </si>
  <si>
    <t>FR2678091A</t>
  </si>
  <si>
    <t>US2851550A</t>
  </si>
  <si>
    <t>US4305101A</t>
  </si>
  <si>
    <t>US4488179A</t>
  </si>
  <si>
    <t>US5168353A</t>
  </si>
  <si>
    <t>US4163254A</t>
  </si>
  <si>
    <t>JP7203411A</t>
  </si>
  <si>
    <t>US5822123A</t>
  </si>
  <si>
    <t>US4995078A</t>
  </si>
  <si>
    <t>US5969748A</t>
  </si>
  <si>
    <t>US5053884A</t>
  </si>
  <si>
    <t>US5317391A</t>
  </si>
  <si>
    <t>US5557724A</t>
  </si>
  <si>
    <t>US5231310A</t>
  </si>
  <si>
    <t>US4885775A</t>
  </si>
  <si>
    <t>US4167658A</t>
  </si>
  <si>
    <t>US5699104A</t>
  </si>
  <si>
    <t>US4162513A</t>
  </si>
  <si>
    <t>US4081754A</t>
  </si>
  <si>
    <t>US5669104A</t>
  </si>
  <si>
    <t>US5425101A</t>
  </si>
  <si>
    <t>US4620229A</t>
  </si>
  <si>
    <t>WO1993023957A</t>
  </si>
  <si>
    <t>US4321593A</t>
  </si>
  <si>
    <t>US4484220A</t>
  </si>
  <si>
    <t>WO1986001962A</t>
  </si>
  <si>
    <t>US5056139A</t>
  </si>
  <si>
    <t>US5594509A</t>
  </si>
  <si>
    <t>US5357276A</t>
  </si>
  <si>
    <t>US5485221A</t>
  </si>
  <si>
    <t>US5583576A</t>
  </si>
  <si>
    <t>US5210611A</t>
  </si>
  <si>
    <t>US5172111A</t>
  </si>
  <si>
    <t>WO1990015507A</t>
  </si>
  <si>
    <t>US5382983A</t>
  </si>
  <si>
    <t>JP11032706A</t>
  </si>
  <si>
    <t>JP2004008007A</t>
  </si>
  <si>
    <t>JP2002345422A</t>
  </si>
  <si>
    <t>JP6007071A</t>
  </si>
  <si>
    <t>DE10008293A</t>
  </si>
  <si>
    <t>JP4287652A</t>
  </si>
  <si>
    <t>JP4091744A</t>
  </si>
  <si>
    <t>EP1481590A</t>
  </si>
  <si>
    <t>JP2001299193A</t>
  </si>
  <si>
    <t>JP2000175636A</t>
  </si>
  <si>
    <t>JP2002095404A</t>
  </si>
  <si>
    <t>JP2003199497A</t>
  </si>
  <si>
    <t>WO2003063596A</t>
  </si>
  <si>
    <t>JP2001327242A</t>
  </si>
  <si>
    <t>JP2003232343A</t>
  </si>
  <si>
    <t>JP57006125A</t>
  </si>
  <si>
    <t>JP2004329204A</t>
  </si>
  <si>
    <t>JP2007236206A</t>
  </si>
  <si>
    <t>JP9033082A</t>
  </si>
  <si>
    <t>JP2003202143A</t>
  </si>
  <si>
    <t>JP2004045009A</t>
  </si>
  <si>
    <t>JP7091695A</t>
  </si>
  <si>
    <t>JP2004012086A</t>
  </si>
  <si>
    <t>JP2002130757A</t>
  </si>
  <si>
    <t>JP2002005482A</t>
  </si>
  <si>
    <t>JP03040879U</t>
  </si>
  <si>
    <t>US5783303A</t>
  </si>
  <si>
    <t>WO2001007554A</t>
  </si>
  <si>
    <t>US4714580A</t>
  </si>
  <si>
    <t>US5001935A</t>
  </si>
  <si>
    <t>US4436200A</t>
  </si>
  <si>
    <t>US5174914A</t>
  </si>
  <si>
    <t>US6087308A</t>
  </si>
  <si>
    <t>US5871590A</t>
  </si>
  <si>
    <t>CA1157456A</t>
  </si>
  <si>
    <t>US5427258A</t>
  </si>
  <si>
    <t>US7109152B</t>
  </si>
  <si>
    <t>USB14486378I5</t>
  </si>
  <si>
    <t>US4699809A</t>
  </si>
  <si>
    <t>US4478889A</t>
  </si>
  <si>
    <t>US7091162B</t>
  </si>
  <si>
    <t>US4543909A</t>
  </si>
  <si>
    <t>US4274973A</t>
  </si>
  <si>
    <t>US5238718A</t>
  </si>
  <si>
    <t>US3876410A</t>
  </si>
  <si>
    <t>US5925601A</t>
  </si>
  <si>
    <t>US4515836A</t>
  </si>
  <si>
    <t>US3981812A</t>
  </si>
  <si>
    <t>US6576298B</t>
  </si>
  <si>
    <t>US4065590A</t>
  </si>
  <si>
    <t>US5320132A</t>
  </si>
  <si>
    <t>US5062979A</t>
  </si>
  <si>
    <t>US4690299A</t>
  </si>
  <si>
    <t>US4525377A</t>
  </si>
  <si>
    <t>US6302263B</t>
  </si>
  <si>
    <t>US6743758B</t>
  </si>
  <si>
    <t>US4069933A</t>
  </si>
  <si>
    <t>GB1564128A</t>
  </si>
  <si>
    <t>US4719022A</t>
  </si>
  <si>
    <t>US3853607A</t>
  </si>
  <si>
    <t>US4343616A</t>
  </si>
  <si>
    <t>US4289671A</t>
  </si>
  <si>
    <t>US4262776A</t>
  </si>
  <si>
    <t>US5869436A</t>
  </si>
  <si>
    <t>US4162347A</t>
  </si>
  <si>
    <t>US5182035A</t>
  </si>
  <si>
    <t>JP6136377A</t>
  </si>
  <si>
    <t>US6485794B</t>
  </si>
  <si>
    <t>US4828727A</t>
  </si>
  <si>
    <t>US6809068B</t>
  </si>
  <si>
    <t>US5721023A</t>
  </si>
  <si>
    <t>US5559087A</t>
  </si>
  <si>
    <t>GB645339A</t>
  </si>
  <si>
    <t>US5202037A</t>
  </si>
  <si>
    <t>EP359330A</t>
  </si>
  <si>
    <t>US6495494B</t>
  </si>
  <si>
    <t>JP7247293A</t>
  </si>
  <si>
    <t>EP1214387A</t>
  </si>
  <si>
    <t>JP10053679A</t>
  </si>
  <si>
    <t>US4569869A</t>
  </si>
  <si>
    <t>US4709806A</t>
  </si>
  <si>
    <t>US5728770A</t>
  </si>
  <si>
    <t>US5719022A</t>
  </si>
  <si>
    <t>US4252528A</t>
  </si>
  <si>
    <t>US6677280B</t>
  </si>
  <si>
    <t>US7364033B</t>
  </si>
  <si>
    <t>WO1993018120A</t>
  </si>
  <si>
    <t>US5486316A</t>
  </si>
  <si>
    <t>US4324671A</t>
  </si>
  <si>
    <t>US6806240B</t>
  </si>
  <si>
    <t>US6372698B</t>
  </si>
  <si>
    <t>JP6504961A</t>
  </si>
  <si>
    <t>EP844299A</t>
  </si>
  <si>
    <t>DE19720292C</t>
  </si>
  <si>
    <t>US5073280A</t>
  </si>
  <si>
    <t>US4534995A</t>
  </si>
  <si>
    <t>JP57003892A</t>
  </si>
  <si>
    <t>US6310013B</t>
  </si>
  <si>
    <t>US5723418A</t>
  </si>
  <si>
    <t>US4919984A</t>
  </si>
  <si>
    <t>NL199300742A</t>
  </si>
  <si>
    <t>JP1053679A</t>
  </si>
  <si>
    <t>US5573819A</t>
  </si>
  <si>
    <t>US5317061A</t>
  </si>
  <si>
    <t>US5244589A</t>
  </si>
  <si>
    <t>US6423303B</t>
  </si>
  <si>
    <t>JP10129642A</t>
  </si>
  <si>
    <t>US5876812A</t>
  </si>
  <si>
    <t>US5652034A</t>
  </si>
  <si>
    <t>US5747431A</t>
  </si>
  <si>
    <t>US4538542A</t>
  </si>
  <si>
    <t>US4573429A</t>
  </si>
  <si>
    <t>US5747430A</t>
  </si>
  <si>
    <t>US20020025912A</t>
  </si>
  <si>
    <t>US5698269A</t>
  </si>
  <si>
    <t>US4627457A</t>
  </si>
  <si>
    <t>WO1996008601A</t>
  </si>
  <si>
    <t>US6207622B</t>
  </si>
  <si>
    <t>US6575291B</t>
  </si>
  <si>
    <t>US6214777B</t>
  </si>
  <si>
    <t>WO2001012759A</t>
  </si>
  <si>
    <t>US3213024A</t>
  </si>
  <si>
    <t>AU759960B</t>
  </si>
  <si>
    <t>JP6503116A</t>
  </si>
  <si>
    <t>US5509965A</t>
  </si>
  <si>
    <t>US4855162A</t>
  </si>
  <si>
    <t>US6653263B</t>
  </si>
  <si>
    <t>US4149624A</t>
  </si>
  <si>
    <t>US5334322A</t>
  </si>
  <si>
    <t>US4851287A</t>
  </si>
  <si>
    <t>US4248724A</t>
  </si>
  <si>
    <t>US4375444A</t>
  </si>
  <si>
    <t>US5549836A</t>
  </si>
  <si>
    <t>US6475961B</t>
  </si>
  <si>
    <t>US4264650A</t>
  </si>
  <si>
    <t>USRE34742E1</t>
  </si>
  <si>
    <t>US6780823B</t>
  </si>
  <si>
    <t>US4486378A</t>
  </si>
  <si>
    <t>US3011975A</t>
  </si>
  <si>
    <t>US5565127A</t>
  </si>
  <si>
    <t>US4713266A</t>
  </si>
  <si>
    <t>US3937676A</t>
  </si>
  <si>
    <t>JP7268380A</t>
  </si>
  <si>
    <t>US6060444A</t>
  </si>
  <si>
    <t>JP10059523A</t>
  </si>
  <si>
    <t>US5009801A</t>
  </si>
  <si>
    <t>US6673753B</t>
  </si>
  <si>
    <t>US5534172A</t>
  </si>
  <si>
    <t>US3664956A</t>
  </si>
  <si>
    <t>WO1998051746A</t>
  </si>
  <si>
    <t>US5681628A</t>
  </si>
  <si>
    <t>US5474692A</t>
  </si>
  <si>
    <t>US4874647A</t>
  </si>
  <si>
    <t>US5391308A</t>
  </si>
  <si>
    <t>US6967189B</t>
  </si>
  <si>
    <t>US5672401A</t>
  </si>
  <si>
    <t>US6427826B</t>
  </si>
  <si>
    <t>US7067182B</t>
  </si>
  <si>
    <t>JP8057294A</t>
  </si>
  <si>
    <t>US5952601A</t>
  </si>
  <si>
    <t>JP57044656A</t>
  </si>
  <si>
    <t>US4420578A</t>
  </si>
  <si>
    <t>US5115047A</t>
  </si>
  <si>
    <t>US3514314A</t>
  </si>
  <si>
    <t>CA2381345A</t>
  </si>
  <si>
    <t>US5371112A</t>
  </si>
  <si>
    <t>US5191779A</t>
  </si>
  <si>
    <t>US5139834A</t>
  </si>
  <si>
    <t>US5145721A</t>
  </si>
  <si>
    <t>US5663131A</t>
  </si>
  <si>
    <t>US4632053A</t>
  </si>
  <si>
    <t>US6288012B</t>
  </si>
  <si>
    <t>US5688747A</t>
  </si>
  <si>
    <t>US4604220A</t>
  </si>
  <si>
    <t>US4062785A</t>
  </si>
  <si>
    <t>WO2006009421A</t>
  </si>
  <si>
    <t>US5935914A</t>
  </si>
  <si>
    <t>US4929375A</t>
  </si>
  <si>
    <t>US5658619A</t>
  </si>
  <si>
    <t>US4769162A</t>
  </si>
  <si>
    <t>US4652386A</t>
  </si>
  <si>
    <t>US20040058829A</t>
  </si>
  <si>
    <t>US4980211A</t>
  </si>
  <si>
    <t>US5352376A</t>
  </si>
  <si>
    <t>EP399239A</t>
  </si>
  <si>
    <t>US5698498A</t>
  </si>
  <si>
    <t>US4105716A</t>
  </si>
  <si>
    <t>US5043380A</t>
  </si>
  <si>
    <t>US5863874A</t>
  </si>
  <si>
    <t>US5789459A</t>
  </si>
  <si>
    <t>US5160646A</t>
  </si>
  <si>
    <t>US6962897B</t>
  </si>
  <si>
    <t>US6509302B</t>
  </si>
  <si>
    <t>US20010003733A</t>
  </si>
  <si>
    <t>US4555543A</t>
  </si>
  <si>
    <t>US6670748B</t>
  </si>
  <si>
    <t>JP62223009A</t>
  </si>
  <si>
    <t>JP2004238506A</t>
  </si>
  <si>
    <t>JP2004238505A</t>
  </si>
  <si>
    <t>US6657379B</t>
  </si>
  <si>
    <t>EP1264873A</t>
  </si>
  <si>
    <t>EP1445295A</t>
  </si>
  <si>
    <t>EP1278250A</t>
  </si>
  <si>
    <t>JP2005036038A</t>
  </si>
  <si>
    <t>EP631997A</t>
  </si>
  <si>
    <t>US6674233B</t>
  </si>
  <si>
    <t>JP2003336059A</t>
  </si>
  <si>
    <t>JP2004257183A</t>
  </si>
  <si>
    <t>JP2000352278A</t>
  </si>
  <si>
    <t>JP9112136A</t>
  </si>
  <si>
    <t>JP2004183414A</t>
  </si>
  <si>
    <t>JP9174361A</t>
  </si>
  <si>
    <t>JP2000145724A</t>
  </si>
  <si>
    <t>JP10097842U</t>
  </si>
  <si>
    <t>JP2004139534A</t>
  </si>
  <si>
    <t>JP2003256122A</t>
  </si>
  <si>
    <t>JP2003256137A</t>
  </si>
  <si>
    <t>JP8006723A</t>
  </si>
  <si>
    <t>JP2005011045A</t>
  </si>
  <si>
    <t>JP1292420A</t>
  </si>
  <si>
    <t>JP62147581A</t>
  </si>
  <si>
    <t>JP8076907A</t>
  </si>
  <si>
    <t>JP6081029A</t>
  </si>
  <si>
    <t>JP56082149A</t>
  </si>
  <si>
    <t>US5961260A</t>
  </si>
  <si>
    <t>US1373957A</t>
  </si>
  <si>
    <t>JP11262816A</t>
  </si>
  <si>
    <t>US6120355A</t>
  </si>
  <si>
    <t>JP71012510B</t>
  </si>
  <si>
    <t>US6390894B</t>
  </si>
  <si>
    <t>US4981402A</t>
  </si>
  <si>
    <t>DE3643967A</t>
  </si>
  <si>
    <t>US4484387A</t>
  </si>
  <si>
    <t>DE255296C</t>
  </si>
  <si>
    <t>SU724287A</t>
  </si>
  <si>
    <t>US5139005A</t>
  </si>
  <si>
    <t>JP5055148A</t>
  </si>
  <si>
    <t>JP3274746A</t>
  </si>
  <si>
    <t>JP7183282A</t>
  </si>
  <si>
    <t>JP40006128B</t>
  </si>
  <si>
    <t>JP5062692A</t>
  </si>
  <si>
    <t>US4863813A</t>
  </si>
  <si>
    <t>JP2002151098A</t>
  </si>
  <si>
    <t>US6063517A</t>
  </si>
  <si>
    <t>JP02830927B</t>
  </si>
  <si>
    <t>JP02810977B</t>
  </si>
  <si>
    <t>US4988582A</t>
  </si>
  <si>
    <t>US4876163A</t>
  </si>
  <si>
    <t>WO2003036746A</t>
  </si>
  <si>
    <t>US5219673A</t>
  </si>
  <si>
    <t>US5094928A</t>
  </si>
  <si>
    <t>US20020195335A</t>
  </si>
  <si>
    <t>US7049024B</t>
  </si>
  <si>
    <t>JP7282823A</t>
  </si>
  <si>
    <t>JP2162653A</t>
  </si>
  <si>
    <t>JP9222122A</t>
  </si>
  <si>
    <t>JP2002098136A</t>
  </si>
  <si>
    <t>JP40027216U</t>
  </si>
  <si>
    <t>JP50081523U</t>
  </si>
  <si>
    <t>JP53014329A</t>
  </si>
  <si>
    <t>US4282673A</t>
  </si>
  <si>
    <t>JP6141724A</t>
  </si>
  <si>
    <t>JP2282309A</t>
  </si>
  <si>
    <t>US4310985A</t>
  </si>
  <si>
    <t>GB2225533A</t>
  </si>
  <si>
    <t>DE3938664A</t>
  </si>
  <si>
    <t>ES2018964A</t>
  </si>
  <si>
    <t>US5091423A</t>
  </si>
  <si>
    <t>US5091473A</t>
  </si>
  <si>
    <t>BR198905876A</t>
  </si>
  <si>
    <t>JP61065631A</t>
  </si>
  <si>
    <t>JP56053603A</t>
  </si>
  <si>
    <t>JP7111850A</t>
  </si>
  <si>
    <t>CH677717A</t>
  </si>
  <si>
    <t>JP87139281U</t>
  </si>
  <si>
    <t>AU198789447A</t>
  </si>
  <si>
    <t>FR2639187A</t>
  </si>
  <si>
    <t>US3336694A</t>
  </si>
  <si>
    <t>JP62139281U</t>
  </si>
  <si>
    <t>JP5068459A</t>
  </si>
  <si>
    <t>JP6165631A</t>
  </si>
  <si>
    <t>JP5653603A</t>
  </si>
  <si>
    <t>JP9175905A</t>
  </si>
  <si>
    <t>JP60204644A</t>
  </si>
  <si>
    <t>JP62202844A</t>
  </si>
  <si>
    <t>JP2002068740A</t>
  </si>
  <si>
    <t>JP10230242A</t>
  </si>
  <si>
    <t>JP10036149A</t>
  </si>
  <si>
    <t>JP2002087816A</t>
  </si>
  <si>
    <t>JP5170493A</t>
  </si>
  <si>
    <t>JP2001146420A</t>
  </si>
  <si>
    <t>JP11049515A</t>
  </si>
  <si>
    <t>JP2000034143A</t>
  </si>
  <si>
    <t>WO1999048955A</t>
  </si>
  <si>
    <t>JP9221562A</t>
  </si>
  <si>
    <t>JP4227704A</t>
  </si>
  <si>
    <t>US3072581A</t>
  </si>
  <si>
    <t>US5000891A</t>
  </si>
  <si>
    <t>US3673126A</t>
  </si>
  <si>
    <t>JP6298983A</t>
  </si>
  <si>
    <t>JP6136176A</t>
  </si>
  <si>
    <t>GB1015872A</t>
  </si>
  <si>
    <t>US3749539A</t>
  </si>
  <si>
    <t>US5686497A</t>
  </si>
  <si>
    <t>EP217516A</t>
  </si>
  <si>
    <t>US6046245A</t>
  </si>
  <si>
    <t>US4728276A</t>
  </si>
  <si>
    <t>US3003193A</t>
  </si>
  <si>
    <t>US4673694A</t>
  </si>
  <si>
    <t>JP9208735A</t>
  </si>
  <si>
    <t>EP978527A</t>
  </si>
  <si>
    <t>GB1048865A</t>
  </si>
  <si>
    <t>US4772636A</t>
  </si>
  <si>
    <t>US6342540B</t>
  </si>
  <si>
    <t>JP6031726A</t>
  </si>
  <si>
    <t>WO1993022119A</t>
  </si>
  <si>
    <t>WO2003053651A</t>
  </si>
  <si>
    <t>US5271886A</t>
  </si>
  <si>
    <t>US3949039A</t>
  </si>
  <si>
    <t>JP2002507638A</t>
  </si>
  <si>
    <t>WO2000043442A</t>
  </si>
  <si>
    <t>EP638017B</t>
  </si>
  <si>
    <t>JP7316335A</t>
  </si>
  <si>
    <t>DE1915950B</t>
  </si>
  <si>
    <t>US5661191A</t>
  </si>
  <si>
    <t>US6340713B</t>
  </si>
  <si>
    <t>GB699665A</t>
  </si>
  <si>
    <t>DE19813108A</t>
  </si>
  <si>
    <t>US3029466A</t>
  </si>
  <si>
    <t>US5112875A</t>
  </si>
  <si>
    <t>US6231795B</t>
  </si>
  <si>
    <t>JP11228727A</t>
  </si>
  <si>
    <t>KR2001101652A</t>
  </si>
  <si>
    <t>US3981959A</t>
  </si>
  <si>
    <t>US4644013A</t>
  </si>
  <si>
    <t>US20080203597A</t>
  </si>
  <si>
    <t>DE19819058A</t>
  </si>
  <si>
    <t>CA2142944A</t>
  </si>
  <si>
    <t>GB1062307A</t>
  </si>
  <si>
    <t>US3817669A</t>
  </si>
  <si>
    <t>EP126459B</t>
  </si>
  <si>
    <t>DE69605216T</t>
  </si>
  <si>
    <t>US20060273482A</t>
  </si>
  <si>
    <t>DE3702841A</t>
  </si>
  <si>
    <t>US4661302A</t>
  </si>
  <si>
    <t>EP1666222A</t>
  </si>
  <si>
    <t>EP305862A</t>
  </si>
  <si>
    <t>US6465533B</t>
  </si>
  <si>
    <t>US4606873A</t>
  </si>
  <si>
    <t>EP1455997A</t>
  </si>
  <si>
    <t>EP1857242A</t>
  </si>
  <si>
    <t>US6093750A</t>
  </si>
  <si>
    <t>DE3243332A</t>
  </si>
  <si>
    <t>WO1997045477A</t>
  </si>
  <si>
    <t>US5605937A</t>
  </si>
  <si>
    <t>JP11106215A</t>
  </si>
  <si>
    <t>JP2005098406A</t>
  </si>
  <si>
    <t>JP62185998U</t>
  </si>
  <si>
    <t>JP57037187A</t>
  </si>
  <si>
    <t>JP2002267086A</t>
  </si>
  <si>
    <t>JP2005106083A</t>
  </si>
  <si>
    <t>JP2005265087A</t>
  </si>
  <si>
    <t>JP03108165U</t>
  </si>
  <si>
    <t>JP11090456A</t>
  </si>
  <si>
    <t>JP03059233B</t>
  </si>
  <si>
    <t>JP11333447A</t>
  </si>
  <si>
    <t>JP2000042572A</t>
  </si>
  <si>
    <t>JP11267635A</t>
  </si>
  <si>
    <t>JP11077048A</t>
  </si>
  <si>
    <t>JP2002282871A</t>
  </si>
  <si>
    <t>JP2002301483A</t>
  </si>
  <si>
    <t>JP03027668B</t>
  </si>
  <si>
    <t>JP7132284A</t>
  </si>
  <si>
    <t>JP2000176465A</t>
  </si>
  <si>
    <t>JP11347540A</t>
  </si>
  <si>
    <t>JP2000354696A</t>
  </si>
  <si>
    <t>JP2000192272A</t>
  </si>
  <si>
    <t>JP03052820B</t>
  </si>
  <si>
    <t>JP11197656A</t>
  </si>
  <si>
    <t>JP9010756A</t>
  </si>
  <si>
    <t>JP2002066563A</t>
  </si>
  <si>
    <t>JP11100086A</t>
  </si>
  <si>
    <t>JP63162454A</t>
  </si>
  <si>
    <t>JP11035086A</t>
  </si>
  <si>
    <t>JP3066077A</t>
  </si>
  <si>
    <t>JP2000176083A</t>
  </si>
  <si>
    <t>JP5177042A</t>
  </si>
  <si>
    <t>JP2001104542A</t>
  </si>
  <si>
    <t>JP2002346026A</t>
  </si>
  <si>
    <t>JP2000140212A</t>
  </si>
  <si>
    <t>RU2324229C</t>
  </si>
  <si>
    <t>JP2002008025A</t>
  </si>
  <si>
    <t>JP62278084A</t>
  </si>
  <si>
    <t>KR404306B</t>
  </si>
  <si>
    <t>JP2005276139A</t>
  </si>
  <si>
    <t>JP2000076162A</t>
  </si>
  <si>
    <t>JP2005284103A</t>
  </si>
  <si>
    <t>JP2003345484A</t>
  </si>
  <si>
    <t>JP03475235B</t>
  </si>
  <si>
    <t>KR2004081179A</t>
  </si>
  <si>
    <t>RU2198428C</t>
  </si>
  <si>
    <t>JP2005196759A</t>
  </si>
  <si>
    <t>WO2004029871A</t>
  </si>
  <si>
    <t>JP03830956B</t>
  </si>
  <si>
    <t>US20040189668A</t>
  </si>
  <si>
    <t>JP2000298544A</t>
  </si>
  <si>
    <t>JP03013298B</t>
  </si>
  <si>
    <t>JP2002196875A</t>
  </si>
  <si>
    <t>JP2004294942A</t>
  </si>
  <si>
    <t>JP2005044103A</t>
  </si>
  <si>
    <t>KR2004010219A</t>
  </si>
  <si>
    <t>EP1548635A</t>
  </si>
  <si>
    <t>US4034343A</t>
  </si>
  <si>
    <t>JP2002041520A</t>
  </si>
  <si>
    <t>JP9327988A</t>
  </si>
  <si>
    <t>JP4196823A</t>
  </si>
  <si>
    <t>KR2003019443A</t>
  </si>
  <si>
    <t>SU1659558A</t>
  </si>
  <si>
    <t>JP2005332351A</t>
  </si>
  <si>
    <t>JP2002187382A</t>
  </si>
  <si>
    <t>US20050173544A</t>
  </si>
  <si>
    <t>JP6089456A</t>
  </si>
  <si>
    <t>JP7282182A</t>
  </si>
  <si>
    <t>JP54144821A</t>
  </si>
  <si>
    <t>JP2005004574A</t>
  </si>
  <si>
    <t>JP2005100315A</t>
  </si>
  <si>
    <t>JP2022142U</t>
  </si>
  <si>
    <t>JP63133142A</t>
  </si>
  <si>
    <t>JP2052607A</t>
  </si>
  <si>
    <t>JP10071054A</t>
  </si>
  <si>
    <t>JP1280413A</t>
  </si>
  <si>
    <t>JP2000106969A</t>
  </si>
  <si>
    <t>JP11059873U</t>
  </si>
  <si>
    <t>JP3048768A</t>
  </si>
  <si>
    <t>JP2001286350A</t>
  </si>
  <si>
    <t>JP2001026955A</t>
  </si>
  <si>
    <t>JP11093232A</t>
  </si>
  <si>
    <t>JP9310389A</t>
  </si>
  <si>
    <t>JP2000144838A</t>
  </si>
  <si>
    <t>JP8085989A</t>
  </si>
  <si>
    <t>JP5017326A</t>
  </si>
  <si>
    <t>JP5022046A</t>
  </si>
  <si>
    <t>JP2004322086A</t>
  </si>
  <si>
    <t>JP57015859A</t>
  </si>
  <si>
    <t>JP11079764A</t>
  </si>
  <si>
    <t>JP63246304A</t>
  </si>
  <si>
    <t>JP1099559A</t>
  </si>
  <si>
    <t>JP2055201A</t>
  </si>
  <si>
    <t>JP2000211901A</t>
  </si>
  <si>
    <t>JP61181532A</t>
  </si>
  <si>
    <t>JP1034904A</t>
  </si>
  <si>
    <t>JP4046002A</t>
  </si>
  <si>
    <t>JP11278808A</t>
  </si>
  <si>
    <t>JP60180902A</t>
  </si>
  <si>
    <t>JP2003012424A</t>
  </si>
  <si>
    <t>US20030096154A</t>
  </si>
  <si>
    <t>JP2003163011A</t>
  </si>
  <si>
    <t>JP56017664A</t>
  </si>
  <si>
    <t>DE19548422A</t>
  </si>
  <si>
    <t>US3081698A</t>
  </si>
  <si>
    <t>JP2004281221A</t>
  </si>
  <si>
    <t>JP11126602A</t>
  </si>
  <si>
    <t>WO1996037003A</t>
  </si>
  <si>
    <t>DE10243100A</t>
  </si>
  <si>
    <t>US20030054225A</t>
  </si>
  <si>
    <t>JP2001160399A</t>
  </si>
  <si>
    <t>JP11288728A</t>
  </si>
  <si>
    <t>US6533995B</t>
  </si>
  <si>
    <t>WO2000026982A</t>
  </si>
  <si>
    <t>DE69608632T</t>
  </si>
  <si>
    <t>JP8203232A</t>
  </si>
  <si>
    <t>JP9029424A</t>
  </si>
  <si>
    <t>JP2005078268A</t>
  </si>
  <si>
    <t>JP2005275802A</t>
  </si>
  <si>
    <t>JP2000092813A</t>
  </si>
  <si>
    <t>JP2003025419A</t>
  </si>
  <si>
    <t>JP2000078827A</t>
  </si>
  <si>
    <t>JP2000335500A</t>
  </si>
  <si>
    <t>JP2002238238A</t>
  </si>
  <si>
    <t>JP5049541A</t>
  </si>
  <si>
    <t>JP2068039A</t>
  </si>
  <si>
    <t>JP2002511318A</t>
  </si>
  <si>
    <t>JP5163015A</t>
  </si>
  <si>
    <t>EP294588A</t>
  </si>
  <si>
    <t>US5906675A</t>
  </si>
  <si>
    <t>US2882244A</t>
  </si>
  <si>
    <t>EP718024A</t>
  </si>
  <si>
    <t>US6309445B</t>
  </si>
  <si>
    <t>US6270557B</t>
  </si>
  <si>
    <t>US5914455A</t>
  </si>
  <si>
    <t>JP8252419A</t>
  </si>
  <si>
    <t>JP6023955B</t>
  </si>
  <si>
    <t>EP173501A</t>
  </si>
  <si>
    <t>NL197302521A</t>
  </si>
  <si>
    <t>JP61029725A</t>
  </si>
  <si>
    <t>JP11512336A</t>
  </si>
  <si>
    <t>JP2000018586A</t>
  </si>
  <si>
    <t>JP10212144A</t>
  </si>
  <si>
    <t>EP244776A</t>
  </si>
  <si>
    <t>US6037289A</t>
  </si>
  <si>
    <t>JP62017021A</t>
  </si>
  <si>
    <t>JP62290051A</t>
  </si>
  <si>
    <t>JP8210782A</t>
  </si>
  <si>
    <t>JP2000313682A</t>
  </si>
  <si>
    <t>JP9059056A</t>
  </si>
  <si>
    <t>JP11285543A</t>
  </si>
  <si>
    <t>JP4046016A</t>
  </si>
  <si>
    <t>JP9060840A</t>
  </si>
  <si>
    <t>JP10185169A</t>
  </si>
  <si>
    <t>JP8117390A</t>
  </si>
  <si>
    <t>JP03989071B</t>
  </si>
  <si>
    <t>EP391667A</t>
  </si>
  <si>
    <t>JP9108415A</t>
  </si>
  <si>
    <t>US5890962A</t>
  </si>
  <si>
    <t>JP9047549A</t>
  </si>
  <si>
    <t>US5580055A</t>
  </si>
  <si>
    <t>EP414427A</t>
  </si>
  <si>
    <t>GB2117155A</t>
  </si>
  <si>
    <t>US5024439A</t>
  </si>
  <si>
    <t>JP8257213A</t>
  </si>
  <si>
    <t>JP93070811U</t>
  </si>
  <si>
    <t>JP10034469A</t>
  </si>
  <si>
    <t>JP57009464U</t>
  </si>
  <si>
    <t>EP802330A</t>
  </si>
  <si>
    <t>JP10141324A</t>
  </si>
  <si>
    <t>US3572216A</t>
  </si>
  <si>
    <t>JP2001182710A</t>
  </si>
  <si>
    <t>JP58075645U</t>
  </si>
  <si>
    <t>JP47018875U</t>
  </si>
  <si>
    <t>JP10080833A</t>
  </si>
  <si>
    <t>JP9277132A</t>
  </si>
  <si>
    <t>JP7026171A</t>
  </si>
  <si>
    <t>JP60123238A</t>
  </si>
  <si>
    <t>JP20051043U</t>
  </si>
  <si>
    <t>US5192058A</t>
  </si>
  <si>
    <t>JP2001113428A</t>
  </si>
  <si>
    <t>JP03621082B</t>
  </si>
  <si>
    <t>EP819501A</t>
  </si>
  <si>
    <t>JP2000034879A</t>
  </si>
  <si>
    <t>US5954319A</t>
  </si>
  <si>
    <t>JP72018875U</t>
  </si>
  <si>
    <t>JP04139427B</t>
  </si>
  <si>
    <t>US5013015A</t>
  </si>
  <si>
    <t>JP10109239A</t>
  </si>
  <si>
    <t>JP10102970A</t>
  </si>
  <si>
    <t>US4351516A</t>
  </si>
  <si>
    <t>US4508327A</t>
  </si>
  <si>
    <t>JP8033932A</t>
  </si>
  <si>
    <t>JP7266171A</t>
  </si>
  <si>
    <t>US6113086A</t>
  </si>
  <si>
    <t>US6412763B</t>
  </si>
  <si>
    <t>US6427992B</t>
  </si>
  <si>
    <t>JP2051043A</t>
  </si>
  <si>
    <t>US4620695A</t>
  </si>
  <si>
    <t>JP04038108B</t>
  </si>
  <si>
    <t>US5927700A</t>
  </si>
  <si>
    <t>JP2001150267A</t>
  </si>
  <si>
    <t>JP83075645U</t>
  </si>
  <si>
    <t>US5820118A</t>
  </si>
  <si>
    <t>JP9280211A</t>
  </si>
  <si>
    <t>JP77080396U</t>
  </si>
  <si>
    <t>JP9067888A</t>
  </si>
  <si>
    <t>JP9060170A</t>
  </si>
  <si>
    <t>JP9021202A</t>
  </si>
  <si>
    <t>EP683232A</t>
  </si>
  <si>
    <t>EP727492A</t>
  </si>
  <si>
    <t>WO1993017121A</t>
  </si>
  <si>
    <t>JP8198863A</t>
  </si>
  <si>
    <t>JP8205881A</t>
  </si>
  <si>
    <t>JP8116981A</t>
  </si>
  <si>
    <t>JP8056680A</t>
  </si>
  <si>
    <t>EP683232B</t>
  </si>
  <si>
    <t>EP727492B</t>
  </si>
  <si>
    <t>WO1996034110A</t>
  </si>
  <si>
    <t>JP8033490A</t>
  </si>
  <si>
    <t>US5019504A</t>
  </si>
  <si>
    <t>JP7308197A</t>
  </si>
  <si>
    <t>JP7308196A</t>
  </si>
  <si>
    <t>KR1996700044A</t>
  </si>
  <si>
    <t>JP10085254A</t>
  </si>
  <si>
    <t>JP11076302A</t>
  </si>
  <si>
    <t>WO2001076572A</t>
  </si>
  <si>
    <t>WO1998014199A</t>
  </si>
  <si>
    <t>EP832846A</t>
  </si>
  <si>
    <t>JP11346715A</t>
  </si>
  <si>
    <t>JP2002241288A</t>
  </si>
  <si>
    <t>WO2004039735A</t>
  </si>
  <si>
    <t>JP2000232865A</t>
  </si>
  <si>
    <t>JP2003012523A</t>
  </si>
  <si>
    <t>JP3243638A</t>
  </si>
  <si>
    <t>WO1999042112A</t>
  </si>
  <si>
    <t>JP2001010954A</t>
  </si>
  <si>
    <t>US20030008856A</t>
  </si>
  <si>
    <t>JP2001114671A</t>
  </si>
  <si>
    <t>JP2001122723A</t>
  </si>
  <si>
    <t>JP11060493A</t>
  </si>
  <si>
    <t>JP2003301288A</t>
  </si>
  <si>
    <t>JP03243638B</t>
  </si>
  <si>
    <t>WO2004037019A</t>
  </si>
  <si>
    <t>JP2002060805A</t>
  </si>
  <si>
    <t>JP2001053639A</t>
  </si>
  <si>
    <t>JP2003178602A</t>
  </si>
  <si>
    <t>JP2003072463A</t>
  </si>
  <si>
    <t>JP2002084925A</t>
  </si>
  <si>
    <t>JP2003134967A</t>
  </si>
  <si>
    <t>JP2002100203A</t>
  </si>
  <si>
    <t>JP2000125698A</t>
  </si>
  <si>
    <t>JP2001161216A</t>
  </si>
  <si>
    <t>JP2002164182A</t>
  </si>
  <si>
    <t>JP7121847B</t>
  </si>
  <si>
    <t>JP1190609A</t>
  </si>
  <si>
    <t>JP71020837B</t>
  </si>
  <si>
    <t>JP3500174A</t>
  </si>
  <si>
    <t>JP5286805A</t>
  </si>
  <si>
    <t>JP8113509A</t>
  </si>
  <si>
    <t>JP61268605A</t>
  </si>
  <si>
    <t>JP63188602A</t>
  </si>
  <si>
    <t>JP62054784A</t>
  </si>
  <si>
    <t>JP63079805A</t>
  </si>
  <si>
    <t>JP61268604A</t>
  </si>
  <si>
    <t>US5552890A</t>
  </si>
  <si>
    <t>US6081612A</t>
  </si>
  <si>
    <t>JP2011849B</t>
  </si>
  <si>
    <t>US5847394A</t>
  </si>
  <si>
    <t>EP475803A</t>
  </si>
  <si>
    <t>WO1999037980A</t>
  </si>
  <si>
    <t>US5557324A</t>
  </si>
  <si>
    <t>US5408998A</t>
  </si>
  <si>
    <t>US6024449A</t>
  </si>
  <si>
    <t>US6177984B</t>
  </si>
  <si>
    <t>US5636637A</t>
  </si>
  <si>
    <t>JP5256795A</t>
  </si>
  <si>
    <t>US6032071A</t>
  </si>
  <si>
    <t>EP726456A</t>
  </si>
  <si>
    <t>US6280386B</t>
  </si>
  <si>
    <t>US6011626A</t>
  </si>
  <si>
    <t>JP6095996B</t>
  </si>
  <si>
    <t>US6804003B</t>
  </si>
  <si>
    <t>JP02568653B</t>
  </si>
  <si>
    <t>US5974160A</t>
  </si>
  <si>
    <t>US6046811A</t>
  </si>
  <si>
    <t>US5247344A</t>
  </si>
  <si>
    <t>JP02757890B</t>
  </si>
  <si>
    <t>FR2650890A</t>
  </si>
  <si>
    <t>US5198875A</t>
  </si>
  <si>
    <t>US5841538A</t>
  </si>
  <si>
    <t>US6507473B</t>
  </si>
  <si>
    <t>US4757422A</t>
  </si>
  <si>
    <t>US6252756B</t>
  </si>
  <si>
    <t>US5153811A</t>
  </si>
  <si>
    <t>US4423462A</t>
  </si>
  <si>
    <t>JP4206378A</t>
  </si>
  <si>
    <t>US6643113B</t>
  </si>
  <si>
    <t>US4901194A</t>
  </si>
  <si>
    <t>JP6284704A</t>
  </si>
  <si>
    <t>US4630167A</t>
  </si>
  <si>
    <t>US4872083A</t>
  </si>
  <si>
    <t>JP03266398B</t>
  </si>
  <si>
    <t>US6529119B</t>
  </si>
  <si>
    <t>US5247420A</t>
  </si>
  <si>
    <t>US2879395A</t>
  </si>
  <si>
    <t>JP11265131A</t>
  </si>
  <si>
    <t>US6078875A</t>
  </si>
  <si>
    <t>JP63143954A</t>
  </si>
  <si>
    <t>JP7104805A</t>
  </si>
  <si>
    <t>US4282601A</t>
  </si>
  <si>
    <t>US2264495A</t>
  </si>
  <si>
    <t>US4434324A</t>
  </si>
  <si>
    <t>US5930105A</t>
  </si>
  <si>
    <t>US5055963A</t>
  </si>
  <si>
    <t>US5467369A</t>
  </si>
  <si>
    <t>US5057966A</t>
  </si>
  <si>
    <t>US4809127A</t>
  </si>
  <si>
    <t>US4785248A</t>
  </si>
  <si>
    <t>US4642728A</t>
  </si>
  <si>
    <t>JP5052396A</t>
  </si>
  <si>
    <t>US5047892A</t>
  </si>
  <si>
    <t>US5083117A</t>
  </si>
  <si>
    <t>JP2008078183A</t>
  </si>
  <si>
    <t>JP2008094149A</t>
  </si>
  <si>
    <t>US3714531A</t>
  </si>
  <si>
    <t>US4542434A</t>
  </si>
  <si>
    <t>JP10003927U</t>
  </si>
  <si>
    <t>JP8078183A</t>
  </si>
  <si>
    <t>JP60079452A</t>
  </si>
  <si>
    <t>JP5180492A</t>
  </si>
  <si>
    <t>JP2068899A</t>
  </si>
  <si>
    <t>JP4269095A</t>
  </si>
  <si>
    <t>JP46000680A</t>
  </si>
  <si>
    <t>US4878149A</t>
  </si>
  <si>
    <t>US4092543A</t>
  </si>
  <si>
    <t>JP6284471A</t>
  </si>
  <si>
    <t>JP63083536A</t>
  </si>
  <si>
    <t>US4528612A</t>
  </si>
  <si>
    <t>JP3266398A</t>
  </si>
  <si>
    <t>US3936698A</t>
  </si>
  <si>
    <t>JP4308694A</t>
  </si>
  <si>
    <t>US6417581B</t>
  </si>
  <si>
    <t>US5182466A</t>
  </si>
  <si>
    <t>US4829398A</t>
  </si>
  <si>
    <t>US4435195A</t>
  </si>
  <si>
    <t>JP2159279A</t>
  </si>
  <si>
    <t>US4477263A</t>
  </si>
  <si>
    <t>US4473757A</t>
  </si>
  <si>
    <t>US4740862A</t>
  </si>
  <si>
    <t>US4757421A</t>
  </si>
  <si>
    <t>US4685040A</t>
  </si>
  <si>
    <t>JP6324535A</t>
  </si>
  <si>
    <t>JP04006680B</t>
  </si>
  <si>
    <t>JP92066800U</t>
  </si>
  <si>
    <t>US6252233B</t>
  </si>
  <si>
    <t>US4974115A</t>
  </si>
  <si>
    <t>JP5264094A</t>
  </si>
  <si>
    <t>US5008594A</t>
  </si>
  <si>
    <t>US4951172A</t>
  </si>
  <si>
    <t>US4476514A</t>
  </si>
  <si>
    <t>JP61107409A</t>
  </si>
  <si>
    <t>US3711743A</t>
  </si>
  <si>
    <t>US3688863A</t>
  </si>
  <si>
    <t>US5325782A</t>
  </si>
  <si>
    <t>FR2058156A</t>
  </si>
  <si>
    <t>US20030112992A</t>
  </si>
  <si>
    <t>DE3502178A</t>
  </si>
  <si>
    <t>US5064858A</t>
  </si>
  <si>
    <t>US5654530A</t>
  </si>
  <si>
    <t>DE29718483U</t>
  </si>
  <si>
    <t>DE3625891A</t>
  </si>
  <si>
    <t>US5987146A</t>
  </si>
  <si>
    <t>US6631196B</t>
  </si>
  <si>
    <t>US6453051B</t>
  </si>
  <si>
    <t>US6021207A</t>
  </si>
  <si>
    <t>US5563140A</t>
  </si>
  <si>
    <t>US3123678A</t>
  </si>
  <si>
    <t>US6704423B</t>
  </si>
  <si>
    <t>US5721783A</t>
  </si>
  <si>
    <t>US5979589A</t>
  </si>
  <si>
    <t>US20030002700A</t>
  </si>
  <si>
    <t>US6181801B</t>
  </si>
  <si>
    <t>DE198700163U</t>
  </si>
  <si>
    <t>US5701348A</t>
  </si>
  <si>
    <t>WO2000001196A</t>
  </si>
  <si>
    <t>US6804368B</t>
  </si>
  <si>
    <t>US6493453B</t>
  </si>
  <si>
    <t>US5606621A</t>
  </si>
  <si>
    <t>US4984579A</t>
  </si>
  <si>
    <t>US6160895A</t>
  </si>
  <si>
    <t>US5024612A</t>
  </si>
  <si>
    <t>EP158391A</t>
  </si>
  <si>
    <t>US5420930A</t>
  </si>
  <si>
    <t>US5589183A</t>
  </si>
  <si>
    <t>US4222393A</t>
  </si>
  <si>
    <t>WO1992013430A</t>
  </si>
  <si>
    <t>US6253871B</t>
  </si>
  <si>
    <t>US3764748A</t>
  </si>
  <si>
    <t>US4954486A</t>
  </si>
  <si>
    <t>US6101259A</t>
  </si>
  <si>
    <t>US4226248A</t>
  </si>
  <si>
    <t>US6275596B</t>
  </si>
  <si>
    <t>US4830139A</t>
  </si>
  <si>
    <t>JP62151100A</t>
  </si>
  <si>
    <t>US20040010181A</t>
  </si>
  <si>
    <t>US4870688A</t>
  </si>
  <si>
    <t>US789876A</t>
  </si>
  <si>
    <t>US5201007A</t>
  </si>
  <si>
    <t>US5328330A</t>
  </si>
  <si>
    <t>US20020172386A</t>
  </si>
  <si>
    <t>WO2000001199A</t>
  </si>
  <si>
    <t>US6748094B</t>
  </si>
  <si>
    <t>US5279292A</t>
  </si>
  <si>
    <t>WO2004025990A</t>
  </si>
  <si>
    <t>WO1999007182A</t>
  </si>
  <si>
    <t>US5960093A</t>
  </si>
  <si>
    <t>US4735968A</t>
  </si>
  <si>
    <t>US2930856A</t>
  </si>
  <si>
    <t>EP288822A</t>
  </si>
  <si>
    <t>EP64042A</t>
  </si>
  <si>
    <t>WO2003015463A</t>
  </si>
  <si>
    <t>US6359993B</t>
  </si>
  <si>
    <t>US4727582A</t>
  </si>
  <si>
    <t>US3068954A</t>
  </si>
  <si>
    <t>US4956391A</t>
  </si>
  <si>
    <t>US1830198A</t>
  </si>
  <si>
    <t>DE3638747C</t>
  </si>
  <si>
    <t>US7068803B</t>
  </si>
  <si>
    <t>US20020196958A</t>
  </si>
  <si>
    <t>US6048305A</t>
  </si>
  <si>
    <t>US20020085728A</t>
  </si>
  <si>
    <t>US4759070A</t>
  </si>
  <si>
    <t>US5008058A</t>
  </si>
  <si>
    <t>US20020027996A</t>
  </si>
  <si>
    <t>US5167236A</t>
  </si>
  <si>
    <t>US3581570A</t>
  </si>
  <si>
    <t>US6914994B</t>
  </si>
  <si>
    <t>US5403262A</t>
  </si>
  <si>
    <t>US20050123146A</t>
  </si>
  <si>
    <t>US5628330A</t>
  </si>
  <si>
    <t>US6724902B</t>
  </si>
  <si>
    <t>US4680798A</t>
  </si>
  <si>
    <t>US20040047483A</t>
  </si>
  <si>
    <t>EP158391B</t>
  </si>
  <si>
    <t>US7362875B</t>
  </si>
  <si>
    <t>US3787643A</t>
  </si>
  <si>
    <t>US4606329A</t>
  </si>
  <si>
    <t>DE29801567U</t>
  </si>
  <si>
    <t>US4089332A</t>
  </si>
  <si>
    <t>US6320969B</t>
  </si>
  <si>
    <t>US6560468B</t>
  </si>
  <si>
    <t>EP695108A</t>
  </si>
  <si>
    <t>US6009183A</t>
  </si>
  <si>
    <t>US5381484A</t>
  </si>
  <si>
    <t>US5920636A</t>
  </si>
  <si>
    <t>EP1054573B</t>
  </si>
  <si>
    <t>US20040258263A</t>
  </si>
  <si>
    <t>US2363175A</t>
  </si>
  <si>
    <t>US5031219A</t>
  </si>
  <si>
    <t>US2939923A</t>
  </si>
  <si>
    <t>US6094492A</t>
  </si>
  <si>
    <t>US5430801A</t>
  </si>
  <si>
    <t>US6367578B</t>
  </si>
  <si>
    <t>US5757935A</t>
  </si>
  <si>
    <t>JP4505236A</t>
  </si>
  <si>
    <t>WO2000042817A</t>
  </si>
  <si>
    <t>US6600825B</t>
  </si>
  <si>
    <t>US6094493A</t>
  </si>
  <si>
    <t>US6039685A</t>
  </si>
  <si>
    <t>GB792742A</t>
  </si>
  <si>
    <t>US6473513B</t>
  </si>
  <si>
    <t>US6445799B</t>
  </si>
  <si>
    <t>US4539440A</t>
  </si>
  <si>
    <t>DE3508830A</t>
  </si>
  <si>
    <t>US3890474A</t>
  </si>
  <si>
    <t>US5572594A</t>
  </si>
  <si>
    <t>JP5245299A</t>
  </si>
  <si>
    <t>JP3195600A</t>
  </si>
  <si>
    <t>JP8107995A</t>
  </si>
  <si>
    <t>JP11034243A</t>
  </si>
  <si>
    <t>JP2000180611A</t>
  </si>
  <si>
    <t>JP1105738A</t>
  </si>
  <si>
    <t>JP9254324A</t>
  </si>
  <si>
    <t>JP7218705A</t>
  </si>
  <si>
    <t>JP03352921B</t>
  </si>
  <si>
    <t>JP7230001A</t>
  </si>
  <si>
    <t>JP10246805A</t>
  </si>
  <si>
    <t>JP10111403A</t>
  </si>
  <si>
    <t>JP7333404A</t>
  </si>
  <si>
    <t>JP6067003A</t>
  </si>
  <si>
    <t>JP9113708A</t>
  </si>
  <si>
    <t>JP8334607A</t>
  </si>
  <si>
    <t>JP5162261A</t>
  </si>
  <si>
    <t>JP77014461B</t>
  </si>
  <si>
    <t>JP61020082B</t>
  </si>
  <si>
    <t>JP8126577U</t>
  </si>
  <si>
    <t>JP58050198A</t>
  </si>
  <si>
    <t>JP56087473A</t>
  </si>
  <si>
    <t>JP58107316A</t>
  </si>
  <si>
    <t>JP55052001A</t>
  </si>
  <si>
    <t>JP52144077A</t>
  </si>
  <si>
    <t>JP58053428A</t>
  </si>
  <si>
    <t>JP56049265A</t>
  </si>
  <si>
    <t>JP52126474A</t>
  </si>
  <si>
    <t>JP54137073A</t>
  </si>
  <si>
    <t>JP57059749A</t>
  </si>
  <si>
    <t>JP51013859A</t>
  </si>
  <si>
    <t>JP57087320A</t>
  </si>
  <si>
    <t>JP59024642A</t>
  </si>
  <si>
    <t>DE19942101A</t>
  </si>
  <si>
    <t>JP2003287739A</t>
  </si>
  <si>
    <t>JP2002156912A</t>
  </si>
  <si>
    <t>JP2002522966A</t>
  </si>
  <si>
    <t>JP2003255847A</t>
  </si>
  <si>
    <t>GB2370368A</t>
  </si>
  <si>
    <t>JP04021925B</t>
  </si>
  <si>
    <t>JP2002072214A</t>
  </si>
  <si>
    <t>JP10033750A</t>
  </si>
  <si>
    <t>EP720129A</t>
  </si>
  <si>
    <t>JP9271559A</t>
  </si>
  <si>
    <t>JP7136313A</t>
  </si>
  <si>
    <t>JP9299548A</t>
  </si>
  <si>
    <t>US5803451A</t>
  </si>
  <si>
    <t>JP62127086A</t>
  </si>
  <si>
    <t>US5848932A</t>
  </si>
  <si>
    <t>JP7051431A</t>
  </si>
  <si>
    <t>US4618150A</t>
  </si>
  <si>
    <t>US6056642A</t>
  </si>
  <si>
    <t>JP6114143A</t>
  </si>
  <si>
    <t>GB2057738A</t>
  </si>
  <si>
    <t>US5954422A</t>
  </si>
  <si>
    <t>JP7024104A</t>
  </si>
  <si>
    <t>EP875870A</t>
  </si>
  <si>
    <t>JP7068027A</t>
  </si>
  <si>
    <t>GB2147442A</t>
  </si>
  <si>
    <t>US4624459A</t>
  </si>
  <si>
    <t>JP10305128A</t>
  </si>
  <si>
    <t>JP6114142A</t>
  </si>
  <si>
    <t>US5713572A</t>
  </si>
  <si>
    <t>US5695188A</t>
  </si>
  <si>
    <t>JP6335560A</t>
  </si>
  <si>
    <t>GB2326260A</t>
  </si>
  <si>
    <t>DE3830648A</t>
  </si>
  <si>
    <t>JP9309735A</t>
  </si>
  <si>
    <t>JP10272230A</t>
  </si>
  <si>
    <t>JP8127405A</t>
  </si>
  <si>
    <t>JP4085812A</t>
  </si>
  <si>
    <t>JP4087785A</t>
  </si>
  <si>
    <t>JP6126663A</t>
  </si>
  <si>
    <t>JP89063137U</t>
  </si>
  <si>
    <t>JP11188670A</t>
  </si>
  <si>
    <t>JP58109284A</t>
  </si>
  <si>
    <t>JP4163937A</t>
  </si>
  <si>
    <t>JP55090290A</t>
  </si>
  <si>
    <t>JP10264075A</t>
  </si>
  <si>
    <t>GB2185670A</t>
  </si>
  <si>
    <t>US5047867A</t>
  </si>
  <si>
    <t>JP62008389A</t>
  </si>
  <si>
    <t>JP63276069A</t>
  </si>
  <si>
    <t>US4977455A</t>
  </si>
  <si>
    <t>US4789962A</t>
  </si>
  <si>
    <t>US4496171A</t>
  </si>
  <si>
    <t>US5585838A</t>
  </si>
  <si>
    <t>US4701794A</t>
  </si>
  <si>
    <t>EP51228A</t>
  </si>
  <si>
    <t>US4908713A</t>
  </si>
  <si>
    <t>US4750036A</t>
  </si>
  <si>
    <t>JP63113664A</t>
  </si>
  <si>
    <t>US4347498A</t>
  </si>
  <si>
    <t>EP393955A</t>
  </si>
  <si>
    <t>JP63141467A</t>
  </si>
  <si>
    <t>JP62180578A</t>
  </si>
  <si>
    <t>US5335277A</t>
  </si>
  <si>
    <t>JP63247812A</t>
  </si>
  <si>
    <t>US5479266A</t>
  </si>
  <si>
    <t>US3956745A</t>
  </si>
  <si>
    <t>US5479268A</t>
  </si>
  <si>
    <t>GB2062424A</t>
  </si>
  <si>
    <t>US4339798A</t>
  </si>
  <si>
    <t>JP2056791A</t>
  </si>
  <si>
    <t>US4877455A</t>
  </si>
  <si>
    <t>JP63059075A</t>
  </si>
  <si>
    <t>JP62066493A</t>
  </si>
  <si>
    <t>JP1078326A</t>
  </si>
  <si>
    <t>US4841132A</t>
  </si>
  <si>
    <t>US4739406A</t>
  </si>
  <si>
    <t>JP1307944A</t>
  </si>
  <si>
    <t>US4812940A</t>
  </si>
  <si>
    <t>JP89078328U</t>
  </si>
  <si>
    <t>DE2918846A</t>
  </si>
  <si>
    <t>US5151789A</t>
  </si>
  <si>
    <t>JP02838892B</t>
  </si>
  <si>
    <t>US4751578A</t>
  </si>
  <si>
    <t>JP63299582A</t>
  </si>
  <si>
    <t>JP63124293A</t>
  </si>
  <si>
    <t>DE3337204A</t>
  </si>
  <si>
    <t>JP11050928A</t>
  </si>
  <si>
    <t>US5915068A</t>
  </si>
  <si>
    <t>US5528304A</t>
  </si>
  <si>
    <t>JP62198768A</t>
  </si>
  <si>
    <t>WO1989003085A</t>
  </si>
  <si>
    <t>EP363653A</t>
  </si>
  <si>
    <t>JP62198768U</t>
  </si>
  <si>
    <t>JP1015098A</t>
  </si>
  <si>
    <t>JP11005098A</t>
  </si>
  <si>
    <t>US5412720A</t>
  </si>
  <si>
    <t>JP10078328U</t>
  </si>
  <si>
    <t>US4535333A</t>
  </si>
  <si>
    <t>US5559548A</t>
  </si>
  <si>
    <t>JP28038892A</t>
  </si>
  <si>
    <t>US5231493A</t>
  </si>
  <si>
    <t>JP1142918A</t>
  </si>
  <si>
    <t>US5809204A</t>
  </si>
  <si>
    <t>GB1370789A</t>
  </si>
  <si>
    <t>EP191149A</t>
  </si>
  <si>
    <t>US4626848A</t>
  </si>
  <si>
    <t>JP21013318A</t>
  </si>
  <si>
    <t>WO1988004507A</t>
  </si>
  <si>
    <t>GB1370535A</t>
  </si>
  <si>
    <t>JP4095480A</t>
  </si>
  <si>
    <t>JP10247344A</t>
  </si>
  <si>
    <t>EP300562A</t>
  </si>
  <si>
    <t>JP1166678A</t>
  </si>
  <si>
    <t>JP11042918A</t>
  </si>
  <si>
    <t>US6430358B</t>
  </si>
  <si>
    <t>US4706121A</t>
  </si>
  <si>
    <t>JP1212986A</t>
  </si>
  <si>
    <t>JP1283892A</t>
  </si>
  <si>
    <t>JP62125077A</t>
  </si>
  <si>
    <t>WO1987000884A</t>
  </si>
  <si>
    <t>EP488379A</t>
  </si>
  <si>
    <t>US5552833A</t>
  </si>
  <si>
    <t>JP63113662A</t>
  </si>
  <si>
    <t>JP87198768U</t>
  </si>
  <si>
    <t>US4879611A</t>
  </si>
  <si>
    <t>US4338644A</t>
  </si>
  <si>
    <t>US4706121B</t>
  </si>
  <si>
    <t>JP6504165A</t>
  </si>
  <si>
    <t>US5596361A</t>
  </si>
  <si>
    <t>US5532754A</t>
  </si>
  <si>
    <t>EP444496A</t>
  </si>
  <si>
    <t>JP63113663A</t>
  </si>
  <si>
    <t>JP62060384A</t>
  </si>
  <si>
    <t>JP2113318A</t>
  </si>
  <si>
    <t>DE3921847A</t>
  </si>
  <si>
    <t>WO1990000847A</t>
  </si>
  <si>
    <t>US5323234A</t>
  </si>
  <si>
    <t>US4908707A</t>
  </si>
  <si>
    <t>DE4240187A</t>
  </si>
  <si>
    <t>JP60171685A</t>
  </si>
  <si>
    <t>JP58210776A</t>
  </si>
  <si>
    <t>JP1276977A</t>
  </si>
  <si>
    <t>US4224644A</t>
  </si>
  <si>
    <t>WO1963276069A</t>
  </si>
  <si>
    <t>JP63054884A</t>
  </si>
  <si>
    <t>US4873584A</t>
  </si>
  <si>
    <t>US4989104A</t>
  </si>
  <si>
    <t>JP2189753A</t>
  </si>
  <si>
    <t>EP337336B</t>
  </si>
  <si>
    <t>US5353121A</t>
  </si>
  <si>
    <t>US4691351A</t>
  </si>
  <si>
    <t>US4847696A</t>
  </si>
  <si>
    <t>US4641205A</t>
  </si>
  <si>
    <t>JP11084691A</t>
  </si>
  <si>
    <t>GB2217144A</t>
  </si>
  <si>
    <t>JP2288571A</t>
  </si>
  <si>
    <t>JP1184691A</t>
  </si>
  <si>
    <t>EP447968A</t>
  </si>
  <si>
    <t>EP337336A</t>
  </si>
  <si>
    <t>US4325081A</t>
  </si>
  <si>
    <t>JP4240187A</t>
  </si>
  <si>
    <t>US3848193A</t>
  </si>
  <si>
    <t>JP1078328A</t>
  </si>
  <si>
    <t>JP6061935A</t>
  </si>
  <si>
    <t>US4807052A</t>
  </si>
  <si>
    <t>JP2117288A</t>
  </si>
  <si>
    <t>JP62082325A</t>
  </si>
  <si>
    <t>JP2001015098A</t>
  </si>
  <si>
    <t>US4855833A</t>
  </si>
  <si>
    <t>JP61109379A</t>
  </si>
  <si>
    <t>GB2155713A</t>
  </si>
  <si>
    <t>US5530684A</t>
  </si>
  <si>
    <t>US5523796A</t>
  </si>
  <si>
    <t>US5742563A</t>
  </si>
  <si>
    <t>US5187589A</t>
  </si>
  <si>
    <t>JP62060377A</t>
  </si>
  <si>
    <t>JP61227486A</t>
  </si>
  <si>
    <t>US3893049A</t>
  </si>
  <si>
    <t>JP1150928A</t>
  </si>
  <si>
    <t>DE3623924A</t>
  </si>
  <si>
    <t>US5508815A</t>
  </si>
  <si>
    <t>US4422105A</t>
  </si>
  <si>
    <t>US6498895B</t>
  </si>
  <si>
    <t>US4894789A</t>
  </si>
  <si>
    <t>US5027400A</t>
  </si>
  <si>
    <t>CA1217269A</t>
  </si>
  <si>
    <t>JP1306962A</t>
  </si>
  <si>
    <t>JP62049528A</t>
  </si>
  <si>
    <t>JP12009399A</t>
  </si>
  <si>
    <t>JP1209399A</t>
  </si>
  <si>
    <t>JP10078328A</t>
  </si>
  <si>
    <t>JP2081385A</t>
  </si>
  <si>
    <t>DE3527939A</t>
  </si>
  <si>
    <t>JP6016016A</t>
  </si>
  <si>
    <t>JP2002001147A</t>
  </si>
  <si>
    <t>JP2001132764A</t>
  </si>
  <si>
    <t>JP61003461A</t>
  </si>
  <si>
    <t>JP03045106B</t>
  </si>
  <si>
    <t>JP86003461Y</t>
  </si>
  <si>
    <t>US4678126A</t>
  </si>
  <si>
    <t>US3708127A</t>
  </si>
  <si>
    <t>TW265275A</t>
  </si>
  <si>
    <t>JP10118515A</t>
  </si>
  <si>
    <t>JP61003461B</t>
  </si>
  <si>
    <t>US3545689A</t>
  </si>
  <si>
    <t>US5487509A</t>
  </si>
  <si>
    <t>US6094795A</t>
  </si>
  <si>
    <t>JP91045106U</t>
  </si>
  <si>
    <t>US5611495A</t>
  </si>
  <si>
    <t>US5454522A</t>
  </si>
  <si>
    <t>JP61003461Y</t>
  </si>
  <si>
    <t>US5906322A</t>
  </si>
  <si>
    <t>US6783264B</t>
  </si>
  <si>
    <t>JP03045106U</t>
  </si>
  <si>
    <t>JP3108384A</t>
  </si>
  <si>
    <t>US2014859A</t>
  </si>
  <si>
    <t>JP2002327505A</t>
  </si>
  <si>
    <t>JP7266746A</t>
  </si>
  <si>
    <t>JP2002127644A</t>
  </si>
  <si>
    <t>JP2000132105A</t>
  </si>
  <si>
    <t>JP9215030A</t>
  </si>
  <si>
    <t>JP10061958A</t>
  </si>
  <si>
    <t>JP10102052A</t>
  </si>
  <si>
    <t>WO2001034584A</t>
  </si>
  <si>
    <t>EP891121A</t>
  </si>
  <si>
    <t>JP9194441A</t>
  </si>
  <si>
    <t>JP11149986A</t>
  </si>
  <si>
    <t>JP9301934A</t>
  </si>
  <si>
    <t>EP666298A</t>
  </si>
  <si>
    <t>WO2001023344A</t>
  </si>
  <si>
    <t>EP915143A</t>
  </si>
  <si>
    <t>EP721935B</t>
  </si>
  <si>
    <t>EP721935A</t>
  </si>
  <si>
    <t>WO1995009147A</t>
  </si>
  <si>
    <t>JP2001131162A</t>
  </si>
  <si>
    <t>JP2001313178A</t>
  </si>
  <si>
    <t>EP901175A</t>
  </si>
  <si>
    <t>EP901175B</t>
  </si>
  <si>
    <t>JP4119838A</t>
  </si>
  <si>
    <t>JP6064123A</t>
  </si>
  <si>
    <t>JP9057881A</t>
  </si>
  <si>
    <t>JP5093089A</t>
  </si>
  <si>
    <t>JP6312493A</t>
  </si>
  <si>
    <t>JP7223298A</t>
  </si>
  <si>
    <t>JP9057813A</t>
  </si>
  <si>
    <t>JP4026618A</t>
  </si>
  <si>
    <t>JP5308903A</t>
  </si>
  <si>
    <t>JP7255419A</t>
  </si>
  <si>
    <t>JP8099904A</t>
  </si>
  <si>
    <t>JP9327265A</t>
  </si>
  <si>
    <t>JP5310558A</t>
  </si>
  <si>
    <t>JP10045576A</t>
  </si>
  <si>
    <t>JP10158193A</t>
  </si>
  <si>
    <t>US5328935A</t>
  </si>
  <si>
    <t>CN1150164A</t>
  </si>
  <si>
    <t>JP2005330474A</t>
  </si>
  <si>
    <t>US3793413A</t>
  </si>
  <si>
    <t>CN1071437A</t>
  </si>
  <si>
    <t>US4647596A</t>
  </si>
  <si>
    <t>CN1070924A</t>
  </si>
  <si>
    <t>WO2003068839A</t>
  </si>
  <si>
    <t>US20040229966A</t>
  </si>
  <si>
    <t>WO2004053223A</t>
  </si>
  <si>
    <t>US3787543A</t>
  </si>
  <si>
    <t>JP2005312798A</t>
  </si>
  <si>
    <t>JP3174457A</t>
  </si>
  <si>
    <t>WO1997032923A</t>
  </si>
  <si>
    <t>US5852063A</t>
  </si>
  <si>
    <t>JP2001081227A</t>
  </si>
  <si>
    <t>JP9112042A</t>
  </si>
  <si>
    <t>JP9268770A</t>
  </si>
  <si>
    <t>JP76049556U</t>
  </si>
  <si>
    <t>JP85016667U</t>
  </si>
  <si>
    <t>JP79015872U</t>
  </si>
  <si>
    <t>JP6344917A</t>
  </si>
  <si>
    <t>JP94042518U</t>
  </si>
  <si>
    <t>JP65015774Y</t>
  </si>
  <si>
    <t>JP10331526A</t>
  </si>
  <si>
    <t>JP2002121969A</t>
  </si>
  <si>
    <t>JP2001182434A</t>
  </si>
  <si>
    <t>JP2002180751A</t>
  </si>
  <si>
    <t>JP2005010412A</t>
  </si>
  <si>
    <t>JP2001083524A</t>
  </si>
  <si>
    <t>JP1156723A</t>
  </si>
  <si>
    <t>JP2003221533A</t>
  </si>
  <si>
    <t>JP61252225A</t>
  </si>
  <si>
    <t>JP2004170537A</t>
  </si>
  <si>
    <t>JP2003302642A</t>
  </si>
  <si>
    <t>JP84156753U</t>
  </si>
  <si>
    <t>JP10064853A</t>
  </si>
  <si>
    <t>JP2001168065A</t>
  </si>
  <si>
    <t>JP7113738A</t>
  </si>
  <si>
    <t>JP8178826A</t>
  </si>
  <si>
    <t>US5721433A</t>
  </si>
  <si>
    <t>JP10318904A</t>
  </si>
  <si>
    <t>US5921934A</t>
  </si>
  <si>
    <t>US5548395A</t>
  </si>
  <si>
    <t>JP93063740U</t>
  </si>
  <si>
    <t>US1860762A</t>
  </si>
  <si>
    <t>JP7328905A</t>
  </si>
  <si>
    <t>JP8057758A</t>
  </si>
  <si>
    <t>JP2005349549A</t>
  </si>
  <si>
    <t>CN1189115A</t>
  </si>
  <si>
    <t>JP93026239U</t>
  </si>
  <si>
    <t>JP1255720A</t>
  </si>
  <si>
    <t>US2475386A</t>
  </si>
  <si>
    <t>US2468396A</t>
  </si>
  <si>
    <t>US2675242A</t>
  </si>
  <si>
    <t>JP4111736A</t>
  </si>
  <si>
    <t>JP2002052434A</t>
  </si>
  <si>
    <t>JP8184324A</t>
  </si>
  <si>
    <t>US3443818A</t>
  </si>
  <si>
    <t>CN1533864A</t>
  </si>
  <si>
    <t>US1357843A</t>
  </si>
  <si>
    <t>US2981544A</t>
  </si>
  <si>
    <t>US6974286B</t>
  </si>
  <si>
    <t>US1831382A</t>
  </si>
  <si>
    <t>JP2004142064A</t>
  </si>
  <si>
    <t>JP78055049U</t>
  </si>
  <si>
    <t>US2527517A</t>
  </si>
  <si>
    <t>US2533758A</t>
  </si>
  <si>
    <t>JP11049650A</t>
  </si>
  <si>
    <t>JP03749485B</t>
  </si>
  <si>
    <t>JP2001335496A</t>
  </si>
  <si>
    <t>JP2001354570A</t>
  </si>
  <si>
    <t>JP2001270816A</t>
  </si>
  <si>
    <t>JP2040317A</t>
  </si>
  <si>
    <t>JP1016713A</t>
  </si>
  <si>
    <t>JP8068061A</t>
  </si>
  <si>
    <t>JP7286449A</t>
  </si>
  <si>
    <t>JP2000234332A</t>
  </si>
  <si>
    <t>WO2001077317A</t>
  </si>
  <si>
    <t>JP2015232A</t>
  </si>
  <si>
    <t>WO2001083817A</t>
  </si>
  <si>
    <t>WO2002016639A</t>
  </si>
  <si>
    <t>WO1998014610A</t>
  </si>
  <si>
    <t>JP2001161486A</t>
  </si>
  <si>
    <t>JP2001503973A</t>
  </si>
  <si>
    <t>JP03152927B</t>
  </si>
  <si>
    <t>EP754240B</t>
  </si>
  <si>
    <t>WO2002024902A</t>
  </si>
  <si>
    <t>US5468613A</t>
  </si>
  <si>
    <t>JP2002186481A</t>
  </si>
  <si>
    <t>JP2000037194A</t>
  </si>
  <si>
    <t>EP519338A</t>
  </si>
  <si>
    <t>JP2002345499A</t>
  </si>
  <si>
    <t>WO1991013075A</t>
  </si>
  <si>
    <t>WO1996001327A</t>
  </si>
  <si>
    <t>EP971039A</t>
  </si>
  <si>
    <t>WO1998059066A</t>
  </si>
  <si>
    <t>US20040038253A</t>
  </si>
  <si>
    <t>US6410278B</t>
  </si>
  <si>
    <t>US20040132144A</t>
  </si>
  <si>
    <t>WO2002070735A</t>
  </si>
  <si>
    <t>JP5192195A</t>
  </si>
  <si>
    <t>EP576558B</t>
  </si>
  <si>
    <t>JP11509406A</t>
  </si>
  <si>
    <t>WO1992015712A</t>
  </si>
  <si>
    <t>JP10201476A</t>
  </si>
  <si>
    <t>JP03897805B</t>
  </si>
  <si>
    <t>WO1995012607A</t>
  </si>
  <si>
    <t>WO1997000330A</t>
  </si>
  <si>
    <t>US20070190531A</t>
  </si>
  <si>
    <t>EP1327679A</t>
  </si>
  <si>
    <t>US20070238113A</t>
  </si>
  <si>
    <t>WO1989001050A</t>
  </si>
  <si>
    <t>EP648280B</t>
  </si>
  <si>
    <t>US7175985B</t>
  </si>
  <si>
    <t>EP726905B</t>
  </si>
  <si>
    <t>US6063572A</t>
  </si>
  <si>
    <t>US20020168676A</t>
  </si>
  <si>
    <t>WO1995021271A</t>
  </si>
  <si>
    <t>WO1998002449A</t>
  </si>
  <si>
    <t>WO1990006995A</t>
  </si>
  <si>
    <t>US6974670B</t>
  </si>
  <si>
    <t>US20030129632A</t>
  </si>
  <si>
    <t>JP03313358B</t>
  </si>
  <si>
    <t>EP1020534A</t>
  </si>
  <si>
    <t>US5712124A</t>
  </si>
  <si>
    <t>JP7031929A</t>
  </si>
  <si>
    <t>JP6155729A</t>
  </si>
  <si>
    <t>JP7101127A</t>
  </si>
  <si>
    <t>JP8164611A</t>
  </si>
  <si>
    <t>JP2005111701A</t>
  </si>
  <si>
    <t>JP48048532A</t>
  </si>
  <si>
    <t>JP5287253A</t>
  </si>
  <si>
    <t>JP49066804A</t>
  </si>
  <si>
    <t>JP2004306436A</t>
  </si>
  <si>
    <t>JP10119010A</t>
  </si>
  <si>
    <t>JP6112165A</t>
  </si>
  <si>
    <t>JP7086169A</t>
  </si>
  <si>
    <t>JP9181058A</t>
  </si>
  <si>
    <t>JP9017838A</t>
  </si>
  <si>
    <t>JP9050948A</t>
  </si>
  <si>
    <t>JP5247370A</t>
  </si>
  <si>
    <t>JP3221137A</t>
  </si>
  <si>
    <t>JP7102200A</t>
  </si>
  <si>
    <t>JP9030935A</t>
  </si>
  <si>
    <t>JP2001114901A</t>
  </si>
  <si>
    <t>JP11147809A</t>
  </si>
  <si>
    <t>JP63179972A</t>
  </si>
  <si>
    <t>JP9169626A</t>
  </si>
  <si>
    <t>JP11012148A</t>
  </si>
  <si>
    <t>JP62041229A</t>
  </si>
  <si>
    <t>JP11079966A</t>
  </si>
  <si>
    <t>JP81146820U</t>
  </si>
  <si>
    <t>JP54097941A</t>
  </si>
  <si>
    <t>DE3023236A</t>
  </si>
  <si>
    <t>JP57138413A</t>
  </si>
  <si>
    <t>FR2558131A</t>
  </si>
  <si>
    <t>JP51079437A</t>
  </si>
  <si>
    <t>JP62010526A</t>
  </si>
  <si>
    <t>JP52039232A</t>
  </si>
  <si>
    <t>US3948312A</t>
  </si>
  <si>
    <t>JP78053743U</t>
  </si>
  <si>
    <t>JP57033072A</t>
  </si>
  <si>
    <t>DE3048195A</t>
  </si>
  <si>
    <t>JP77156047U</t>
  </si>
  <si>
    <t>JP61150815A</t>
  </si>
  <si>
    <t>JP88009027U</t>
  </si>
  <si>
    <t>JP4349016A</t>
  </si>
  <si>
    <t>JP1269609A</t>
  </si>
  <si>
    <t>JP55099408A</t>
  </si>
  <si>
    <t>US5380682A</t>
  </si>
  <si>
    <t>US5663884A</t>
  </si>
  <si>
    <t>US5076205A</t>
  </si>
  <si>
    <t>JP9064142A</t>
  </si>
  <si>
    <t>JP7335711A</t>
  </si>
  <si>
    <t>JP3257945A</t>
  </si>
  <si>
    <t>US5647945A</t>
  </si>
  <si>
    <t>JP9159981A</t>
  </si>
  <si>
    <t>US4715921A</t>
  </si>
  <si>
    <t>JP8046006A</t>
  </si>
  <si>
    <t>JP63202514A</t>
  </si>
  <si>
    <t>US4820377A</t>
  </si>
  <si>
    <t>US5795356A</t>
  </si>
  <si>
    <t>US5314509A</t>
  </si>
  <si>
    <t>US5292393A</t>
  </si>
  <si>
    <t>JP7050333A</t>
  </si>
  <si>
    <t>JP63057734A</t>
  </si>
  <si>
    <t>JP4190840A</t>
  </si>
  <si>
    <t>US5685684A</t>
  </si>
  <si>
    <t>US5817366A</t>
  </si>
  <si>
    <t>JP8181184A</t>
  </si>
  <si>
    <t>JP7326649A</t>
  </si>
  <si>
    <t>JP3289120A</t>
  </si>
  <si>
    <t>JP8167562A</t>
  </si>
  <si>
    <t>JP7335709A</t>
  </si>
  <si>
    <t>JP1273314A</t>
  </si>
  <si>
    <t>US4990047A</t>
  </si>
  <si>
    <t>US5616208A</t>
  </si>
  <si>
    <t>US4405067A</t>
  </si>
  <si>
    <t>US5549380A</t>
  </si>
  <si>
    <t>US5103520A</t>
  </si>
  <si>
    <t>US4570838A</t>
  </si>
  <si>
    <t>US3450319A</t>
  </si>
  <si>
    <t>WO1997037903A</t>
  </si>
  <si>
    <t>JP4334448A</t>
  </si>
  <si>
    <t>JP11042164A</t>
  </si>
  <si>
    <t>JP2001524873A</t>
  </si>
  <si>
    <t>US2624489A</t>
  </si>
  <si>
    <t>US3411723A</t>
  </si>
  <si>
    <t>US5054338A</t>
  </si>
  <si>
    <t>US2900656A</t>
  </si>
  <si>
    <t>US5875515A</t>
  </si>
  <si>
    <t>DE19506395A</t>
  </si>
  <si>
    <t>US6257474B</t>
  </si>
  <si>
    <t>JP7310236A</t>
  </si>
  <si>
    <t>US2860858A</t>
  </si>
  <si>
    <t>US6244487B</t>
  </si>
  <si>
    <t>USD188593S1</t>
  </si>
  <si>
    <t>US6247736B</t>
  </si>
  <si>
    <t>US5498650A</t>
  </si>
  <si>
    <t>JP1142164A</t>
  </si>
  <si>
    <t>US4350445A</t>
  </si>
  <si>
    <t>US2046334A</t>
  </si>
  <si>
    <t>JP8165021A</t>
  </si>
  <si>
    <t>JP9294926A</t>
  </si>
  <si>
    <t>JP11322591A</t>
  </si>
  <si>
    <t>JP10203954A</t>
  </si>
  <si>
    <t>WO2000007549A</t>
  </si>
  <si>
    <t>JP9510976A</t>
  </si>
  <si>
    <t>WO2001041727A</t>
  </si>
  <si>
    <t>JP2001213729A</t>
  </si>
  <si>
    <t>JP10045563A</t>
  </si>
  <si>
    <t>WO1999059540A</t>
  </si>
  <si>
    <t>JP8053338A</t>
  </si>
  <si>
    <t>JP2000053546A</t>
  </si>
  <si>
    <t>US4967933A</t>
  </si>
  <si>
    <t>US5074443A</t>
  </si>
  <si>
    <t>US5052338A</t>
  </si>
  <si>
    <t>US5151025A</t>
  </si>
  <si>
    <t>US4848606A</t>
  </si>
  <si>
    <t>US4942998A</t>
  </si>
  <si>
    <t>US5266349A</t>
  </si>
  <si>
    <t>US4644140A</t>
  </si>
  <si>
    <t>US5364011A</t>
  </si>
  <si>
    <t>US5205439A</t>
  </si>
  <si>
    <t>EP423388A</t>
  </si>
  <si>
    <t>US4161386A</t>
  </si>
  <si>
    <t>US2025509A</t>
  </si>
  <si>
    <t>FR2036279A</t>
  </si>
  <si>
    <t>FR2637520A</t>
  </si>
  <si>
    <t>US5524792A</t>
  </si>
  <si>
    <t>US4753819A</t>
  </si>
  <si>
    <t>US4784582A</t>
  </si>
  <si>
    <t>US4066188A</t>
  </si>
  <si>
    <t>US5350084A</t>
  </si>
  <si>
    <t>US4120086A</t>
  </si>
  <si>
    <t>US5462199A</t>
  </si>
  <si>
    <t>JP2214561A</t>
  </si>
  <si>
    <t>US5277344A</t>
  </si>
  <si>
    <t>US4926029A</t>
  </si>
  <si>
    <t>US5328085A</t>
  </si>
  <si>
    <t>US4711379A</t>
  </si>
  <si>
    <t>US5320250A</t>
  </si>
  <si>
    <t>US4447706A</t>
  </si>
  <si>
    <t>US3943527A</t>
  </si>
  <si>
    <t>US4953755A</t>
  </si>
  <si>
    <t>US5035451A</t>
  </si>
  <si>
    <t>JP90040218Y</t>
  </si>
  <si>
    <t>JP94045582Y</t>
  </si>
  <si>
    <t>JP7305551A</t>
  </si>
  <si>
    <t>US6288127B</t>
  </si>
  <si>
    <t>US2992276A</t>
  </si>
  <si>
    <t>US3689571A</t>
  </si>
  <si>
    <t>CZ285199B</t>
  </si>
  <si>
    <t>US4250334A</t>
  </si>
  <si>
    <t>US6444859B</t>
  </si>
  <si>
    <t>US4469898A</t>
  </si>
  <si>
    <t>US5990176A</t>
  </si>
  <si>
    <t>JP5057182A</t>
  </si>
  <si>
    <t>US3527813A</t>
  </si>
  <si>
    <t>US5684211A</t>
  </si>
  <si>
    <t>US4080389A</t>
  </si>
  <si>
    <t>JP2002007440A</t>
  </si>
  <si>
    <t>JP2002005669A</t>
  </si>
  <si>
    <t>JP2000293100A</t>
  </si>
  <si>
    <t>JP9091458A</t>
  </si>
  <si>
    <t>JP89154652U</t>
  </si>
  <si>
    <t>JP58196059A</t>
  </si>
  <si>
    <t>JP63073678A</t>
  </si>
  <si>
    <t>JP63269579A</t>
  </si>
  <si>
    <t>JP88010573U</t>
  </si>
  <si>
    <t>JP2263121A</t>
  </si>
  <si>
    <t>JP1304405A</t>
  </si>
  <si>
    <t>JP55098875A</t>
  </si>
  <si>
    <t>JP4245487A</t>
  </si>
  <si>
    <t>JP9025643U</t>
  </si>
  <si>
    <t>JP94059794U</t>
  </si>
  <si>
    <t>JP92043653U</t>
  </si>
  <si>
    <t>JP94071766U</t>
  </si>
  <si>
    <t>JP94070865U</t>
  </si>
  <si>
    <t>JP2049579A</t>
  </si>
  <si>
    <t>JP4018769A</t>
  </si>
  <si>
    <t>US3932671A</t>
  </si>
  <si>
    <t>JP5023690A</t>
  </si>
  <si>
    <t>US4235772A</t>
  </si>
  <si>
    <t>EP220379A</t>
  </si>
  <si>
    <t>JP5236909A</t>
  </si>
  <si>
    <t>US3852479A</t>
  </si>
  <si>
    <t>US4100151A</t>
  </si>
  <si>
    <t>US4058512A</t>
  </si>
  <si>
    <t>US3579423A</t>
  </si>
  <si>
    <t>JP2249579A</t>
  </si>
  <si>
    <t>JP84125558U</t>
  </si>
  <si>
    <t>JP94040055U</t>
  </si>
  <si>
    <t>JP76034020U</t>
  </si>
  <si>
    <t>JP95002555U</t>
  </si>
  <si>
    <t>JP84160654U</t>
  </si>
  <si>
    <t>JP8199614A</t>
  </si>
  <si>
    <t>JP10020768A</t>
  </si>
  <si>
    <t>JP10268755A</t>
  </si>
  <si>
    <t>JP2001131329A</t>
  </si>
  <si>
    <t>US6537363B</t>
  </si>
  <si>
    <t>JP11209156A</t>
  </si>
  <si>
    <t>US6030443A</t>
  </si>
  <si>
    <t>JP10319834A</t>
  </si>
  <si>
    <t>JP2123390A</t>
  </si>
  <si>
    <t>JP2001142389A</t>
  </si>
  <si>
    <t>JP2001234081A</t>
  </si>
  <si>
    <t>JP6100350A</t>
  </si>
  <si>
    <t>JP2003339945A</t>
  </si>
  <si>
    <t>JP9103537A</t>
  </si>
  <si>
    <t>JP2003052886A</t>
  </si>
  <si>
    <t>JP9000686A</t>
  </si>
  <si>
    <t>JP11137776A</t>
  </si>
  <si>
    <t>JP2032636B</t>
  </si>
  <si>
    <t>WO2002074862A</t>
  </si>
  <si>
    <t>JP8017748A</t>
  </si>
  <si>
    <t>JP7201495A</t>
  </si>
  <si>
    <t>JP10092598A</t>
  </si>
  <si>
    <t>JP9237698A</t>
  </si>
  <si>
    <t>JP7094473A</t>
  </si>
  <si>
    <t>JP3094422A</t>
  </si>
  <si>
    <t>JP9074089A</t>
  </si>
  <si>
    <t>JP2002098332A</t>
  </si>
  <si>
    <t>JP2002089863A</t>
  </si>
  <si>
    <t>JP2001237054A</t>
  </si>
  <si>
    <t>JP11037504A</t>
  </si>
  <si>
    <t>JP55136489A</t>
  </si>
  <si>
    <t>JP63302232A</t>
  </si>
  <si>
    <t>JP2001020403A</t>
  </si>
  <si>
    <t>JP95029794U</t>
  </si>
  <si>
    <t>JP8273811A</t>
  </si>
  <si>
    <t>JP10266637A</t>
  </si>
  <si>
    <t>JP64014167A</t>
  </si>
  <si>
    <t>JP10252006A</t>
  </si>
  <si>
    <t>JP10219618A</t>
  </si>
  <si>
    <t>JP9268509A</t>
  </si>
  <si>
    <t>JP11033413A</t>
  </si>
  <si>
    <t>JP10008408A</t>
  </si>
  <si>
    <t>JP11209906A</t>
  </si>
  <si>
    <t>JP9227203A</t>
  </si>
  <si>
    <t>JP11049556A</t>
  </si>
  <si>
    <t>EP109561A</t>
  </si>
  <si>
    <t>US5141665A</t>
  </si>
  <si>
    <t>JP4051015A</t>
  </si>
  <si>
    <t>EP436726A</t>
  </si>
  <si>
    <t>US4748189A</t>
  </si>
  <si>
    <t>EP508381A</t>
  </si>
  <si>
    <t>US4820352A</t>
  </si>
  <si>
    <t>FR2230358A</t>
  </si>
  <si>
    <t>US4029817A</t>
  </si>
  <si>
    <t>US4581379A</t>
  </si>
  <si>
    <t>US4710313A</t>
  </si>
  <si>
    <t>JP4050015A</t>
  </si>
  <si>
    <t>JP59098016A</t>
  </si>
  <si>
    <t>JP57056448B</t>
  </si>
  <si>
    <t>WO1991007192A</t>
  </si>
  <si>
    <t>WO1991001718A</t>
  </si>
  <si>
    <t>US5032392A</t>
  </si>
  <si>
    <t>US4960799A</t>
  </si>
  <si>
    <t>JP03337218B</t>
  </si>
  <si>
    <t>JP8195818A</t>
  </si>
  <si>
    <t>JP6209361A</t>
  </si>
  <si>
    <t>JP11341134A</t>
  </si>
  <si>
    <t>JP11289389A</t>
  </si>
  <si>
    <t>US4880211A</t>
  </si>
  <si>
    <t>FR2202053A</t>
  </si>
  <si>
    <t>EP301092A</t>
  </si>
  <si>
    <t>JP10502574A</t>
  </si>
  <si>
    <t>JP63265870A</t>
  </si>
  <si>
    <t>JP02904738B</t>
  </si>
  <si>
    <t>WO1996001700A</t>
  </si>
  <si>
    <t>US5246897A</t>
  </si>
  <si>
    <t>JP1224274A</t>
  </si>
  <si>
    <t>GB2100327A</t>
  </si>
  <si>
    <t>JP2027308A</t>
  </si>
  <si>
    <t>JP60086079A</t>
  </si>
  <si>
    <t>US4001029A</t>
  </si>
  <si>
    <t>JP7069745A</t>
  </si>
  <si>
    <t>JP62036071A</t>
  </si>
  <si>
    <t>US4904503A</t>
  </si>
  <si>
    <t>JP57007350B</t>
  </si>
  <si>
    <t>US5628940A</t>
  </si>
  <si>
    <t>US4981731A</t>
  </si>
  <si>
    <t>JP61101470A</t>
  </si>
  <si>
    <t>JP63309282A</t>
  </si>
  <si>
    <t>JP63502440A</t>
  </si>
  <si>
    <t>JP58131859U</t>
  </si>
  <si>
    <t>JP40020367U</t>
  </si>
  <si>
    <t>JP60986C</t>
  </si>
  <si>
    <t>JP4347177A</t>
  </si>
  <si>
    <t>US6148480A</t>
  </si>
  <si>
    <t>US6070298A</t>
  </si>
  <si>
    <t>JP10311327A</t>
  </si>
  <si>
    <t>JP8317025A</t>
  </si>
  <si>
    <t>US4645905A</t>
  </si>
  <si>
    <t>JP7011831A</t>
  </si>
  <si>
    <t>US5915440A</t>
  </si>
  <si>
    <t>US6065187A</t>
  </si>
  <si>
    <t>US5600870A</t>
  </si>
  <si>
    <t>JP76024562Y</t>
  </si>
  <si>
    <t>JP91114586U</t>
  </si>
  <si>
    <t>JP77057453Y</t>
  </si>
  <si>
    <t>JP79008401Y</t>
  </si>
  <si>
    <t>JP79117513U</t>
  </si>
  <si>
    <t>JP8117692U</t>
  </si>
  <si>
    <t>JP6136724A</t>
  </si>
  <si>
    <t>JP8311832A</t>
  </si>
  <si>
    <t>JP9143934A</t>
  </si>
  <si>
    <t>JP10018234A</t>
  </si>
  <si>
    <t>JP91032130U</t>
  </si>
  <si>
    <t>JP9173547A</t>
  </si>
  <si>
    <t>US5400301A</t>
  </si>
  <si>
    <t>JP8173592A</t>
  </si>
  <si>
    <t>JP2000140198A</t>
  </si>
  <si>
    <t>JP7124290A</t>
  </si>
  <si>
    <t>JP9173528A</t>
  </si>
  <si>
    <t>JP9056896A</t>
  </si>
  <si>
    <t>US5722891A</t>
  </si>
  <si>
    <t>US4993713A</t>
  </si>
  <si>
    <t>US5667219A</t>
  </si>
  <si>
    <t>JP8280873A</t>
  </si>
  <si>
    <t>US6077163A</t>
  </si>
  <si>
    <t>US5603659A</t>
  </si>
  <si>
    <t>JP5228237A</t>
  </si>
  <si>
    <t>JP6114140A</t>
  </si>
  <si>
    <t>JP8280872A</t>
  </si>
  <si>
    <t>JP4090777A</t>
  </si>
  <si>
    <t>JP62255359A</t>
  </si>
  <si>
    <t>JP10029387A</t>
  </si>
  <si>
    <t>JP91021489A</t>
  </si>
  <si>
    <t>JP81176285U</t>
  </si>
  <si>
    <t>JP94087495U</t>
  </si>
  <si>
    <t>JP6248688A</t>
  </si>
  <si>
    <t>JP2009957A</t>
  </si>
  <si>
    <t>JP54132801A</t>
  </si>
  <si>
    <t>JP6136794A</t>
  </si>
  <si>
    <t>JP3259546A</t>
  </si>
  <si>
    <t>JP63057734B</t>
  </si>
  <si>
    <t>JP8110805A</t>
  </si>
  <si>
    <t>JP2004678B</t>
  </si>
  <si>
    <t>JP62077494A</t>
  </si>
  <si>
    <t>JP8141769A</t>
  </si>
  <si>
    <t>JP1305275A</t>
  </si>
  <si>
    <t>JP61184394A</t>
  </si>
  <si>
    <t>US4967834A</t>
  </si>
  <si>
    <t>US4962811A</t>
  </si>
  <si>
    <t>JP61161398A</t>
  </si>
  <si>
    <t>US5042577A</t>
  </si>
  <si>
    <t>JP1088188A</t>
  </si>
  <si>
    <t>JP91079085U</t>
  </si>
  <si>
    <t>JP9100077U</t>
  </si>
  <si>
    <t>US5363910A</t>
  </si>
  <si>
    <t>US5348082A</t>
  </si>
  <si>
    <t>DE3606253A</t>
  </si>
  <si>
    <t>JP89046688U</t>
  </si>
  <si>
    <t>JP58007486A</t>
  </si>
  <si>
    <t>GB2116687A</t>
  </si>
  <si>
    <t>FR2223131A</t>
  </si>
  <si>
    <t>JP63032296A</t>
  </si>
  <si>
    <t>US4274482A</t>
  </si>
  <si>
    <t>US4696342A</t>
  </si>
  <si>
    <t>US5246066A</t>
  </si>
  <si>
    <t>JP4098098A</t>
  </si>
  <si>
    <t>JP9164237A</t>
  </si>
  <si>
    <t>JP8336642A</t>
  </si>
  <si>
    <t>JP11114136A</t>
  </si>
  <si>
    <t>US5293389A</t>
  </si>
  <si>
    <t>US5498851A</t>
  </si>
  <si>
    <t>US5227607A</t>
  </si>
  <si>
    <t>JP60261686A</t>
  </si>
  <si>
    <t>US5786560A</t>
  </si>
  <si>
    <t>JP7185859A</t>
  </si>
  <si>
    <t>US3925785A</t>
  </si>
  <si>
    <t>US4504727A</t>
  </si>
  <si>
    <t>JP60121089A</t>
  </si>
  <si>
    <t>JP1156570A</t>
  </si>
  <si>
    <t>JP5008072A</t>
  </si>
  <si>
    <t>JP5043311A</t>
  </si>
  <si>
    <t>US4818608A</t>
  </si>
  <si>
    <t>JP4321556A</t>
  </si>
  <si>
    <t>US5246893A</t>
  </si>
  <si>
    <t>US5322823A</t>
  </si>
  <si>
    <t>US5188908A</t>
  </si>
  <si>
    <t>US4902651A</t>
  </si>
  <si>
    <t>US4582812A</t>
  </si>
  <si>
    <t>US5141901A</t>
  </si>
  <si>
    <t>JP50040438A</t>
  </si>
  <si>
    <t>JP51006832A</t>
  </si>
  <si>
    <t>JP5200550A</t>
  </si>
  <si>
    <t>JP51120945A</t>
  </si>
  <si>
    <t>JP53131936A</t>
  </si>
  <si>
    <t>JP6015449A</t>
  </si>
  <si>
    <t>JP6198443A</t>
  </si>
  <si>
    <t>JP77063125U</t>
  </si>
  <si>
    <t>US3810509A</t>
  </si>
  <si>
    <t>EP292442A</t>
  </si>
  <si>
    <t>US4036287A</t>
  </si>
  <si>
    <t>DE1909128B</t>
  </si>
  <si>
    <t>JP58192121B</t>
  </si>
  <si>
    <t>US4468195A</t>
  </si>
  <si>
    <t>FR2290645A</t>
  </si>
  <si>
    <t>JP59040947A</t>
  </si>
  <si>
    <t>DE2509390A</t>
  </si>
  <si>
    <t>DE482810C</t>
  </si>
  <si>
    <t>FR2235343A</t>
  </si>
  <si>
    <t>JP57188758A</t>
  </si>
  <si>
    <t>DE2232188A</t>
  </si>
  <si>
    <t>FR2137058A</t>
  </si>
  <si>
    <t>FR1394844A</t>
  </si>
  <si>
    <t>US4947548A</t>
  </si>
  <si>
    <t>DE196934646U</t>
  </si>
  <si>
    <t>US5001327A</t>
  </si>
  <si>
    <t>US4688631A</t>
  </si>
  <si>
    <t>DE2440184A</t>
  </si>
  <si>
    <t>JP57011117A</t>
  </si>
  <si>
    <t>US5182856A</t>
  </si>
  <si>
    <t>DE2703632A</t>
  </si>
  <si>
    <t>DE2360229A</t>
  </si>
  <si>
    <t>EP292441A</t>
  </si>
  <si>
    <t>AU6530674A</t>
  </si>
  <si>
    <t>US4764662A</t>
  </si>
  <si>
    <t>DE1934780B</t>
  </si>
  <si>
    <t>DE2725081A</t>
  </si>
  <si>
    <t>DE2530260A</t>
  </si>
  <si>
    <t>US5080039A</t>
  </si>
  <si>
    <t>US4592414A</t>
  </si>
  <si>
    <t>DE1957221A</t>
  </si>
  <si>
    <t>US1975957A</t>
  </si>
  <si>
    <t>US4071934A</t>
  </si>
  <si>
    <t>US4915163A</t>
  </si>
  <si>
    <t>DE881995C</t>
  </si>
  <si>
    <t>US4896411A</t>
  </si>
  <si>
    <t>US5184673A</t>
  </si>
  <si>
    <t>US4212350A</t>
  </si>
  <si>
    <t>JP62011991A</t>
  </si>
  <si>
    <t>JP61500192A</t>
  </si>
  <si>
    <t>JP58112627A</t>
  </si>
  <si>
    <t>JP7024649A</t>
  </si>
  <si>
    <t>JP2145232A</t>
  </si>
  <si>
    <t>JP5329714A</t>
  </si>
  <si>
    <t>US5742668A</t>
  </si>
  <si>
    <t>DE19526730A</t>
  </si>
  <si>
    <t>WO1994029968A</t>
  </si>
  <si>
    <t>US5606594A</t>
  </si>
  <si>
    <t>US5687194A</t>
  </si>
  <si>
    <t>US5889845A</t>
  </si>
  <si>
    <t>US5594952A</t>
  </si>
  <si>
    <t>WO1996041426A</t>
  </si>
  <si>
    <t>US5915226A</t>
  </si>
  <si>
    <t>WO1995034958A</t>
  </si>
  <si>
    <t>US5479411A</t>
  </si>
  <si>
    <t>JP8070272A</t>
  </si>
  <si>
    <t>US5875404A</t>
  </si>
  <si>
    <t>US5659890A</t>
  </si>
  <si>
    <t>JP8009006A</t>
  </si>
  <si>
    <t>EP521609A</t>
  </si>
  <si>
    <t>US5465401A</t>
  </si>
  <si>
    <t>JP9149109A</t>
  </si>
  <si>
    <t>EP670637A</t>
  </si>
  <si>
    <t>US5436969A</t>
  </si>
  <si>
    <t>US4996704A</t>
  </si>
  <si>
    <t>EP680155A</t>
  </si>
  <si>
    <t>US4823122A</t>
  </si>
  <si>
    <t>JP9252461A</t>
  </si>
  <si>
    <t>JP2035844A</t>
  </si>
  <si>
    <t>JP7212369A</t>
  </si>
  <si>
    <t>JP7038594A</t>
  </si>
  <si>
    <t>JP7021093B</t>
  </si>
  <si>
    <t>US5556130A</t>
  </si>
  <si>
    <t>US4590041A</t>
  </si>
  <si>
    <t>JP91010954U</t>
  </si>
  <si>
    <t>US5439249A</t>
  </si>
  <si>
    <t>JP91023843U</t>
  </si>
  <si>
    <t>US5584501A</t>
  </si>
  <si>
    <t>JP91009568U</t>
  </si>
  <si>
    <t>JP10095302A</t>
  </si>
  <si>
    <t>US4169613A</t>
  </si>
  <si>
    <t>WO1994025315A</t>
  </si>
  <si>
    <t>JP7196001A</t>
  </si>
  <si>
    <t>US5346251A</t>
  </si>
  <si>
    <t>DE2329558A</t>
  </si>
  <si>
    <t>US5269561A</t>
  </si>
  <si>
    <t>US5683106A</t>
  </si>
  <si>
    <t>US5200574A</t>
  </si>
  <si>
    <t>WO1996000832A</t>
  </si>
  <si>
    <t>US5433475A</t>
  </si>
  <si>
    <t>EP623373A</t>
  </si>
  <si>
    <t>US5204068A</t>
  </si>
  <si>
    <t>JP03010954U</t>
  </si>
  <si>
    <t>DE4444490A</t>
  </si>
  <si>
    <t>JP52046298A</t>
  </si>
  <si>
    <t>JP7267041A</t>
  </si>
  <si>
    <t>US5314203A</t>
  </si>
  <si>
    <t>DE3742383A</t>
  </si>
  <si>
    <t>EP12627A</t>
  </si>
  <si>
    <t>WO1994014637A</t>
  </si>
  <si>
    <t>EP504408A</t>
  </si>
  <si>
    <t>US5564741A</t>
  </si>
  <si>
    <t>EP694447A</t>
  </si>
  <si>
    <t>US5765866A</t>
  </si>
  <si>
    <t>EP640515A</t>
  </si>
  <si>
    <t>EP509655A</t>
  </si>
  <si>
    <t>US5340151A</t>
  </si>
  <si>
    <t>US5547342A</t>
  </si>
  <si>
    <t>WO1994002842A</t>
  </si>
  <si>
    <t>JP8183687A</t>
  </si>
  <si>
    <t>JP7285413A</t>
  </si>
  <si>
    <t>EP748724A</t>
  </si>
  <si>
    <t>US5466420A</t>
  </si>
  <si>
    <t>US5613705A</t>
  </si>
  <si>
    <t>EP476886A</t>
  </si>
  <si>
    <t>EP589042A</t>
  </si>
  <si>
    <t>JP50156952A</t>
  </si>
  <si>
    <t>US5671946A</t>
  </si>
  <si>
    <t>US5086550A</t>
  </si>
  <si>
    <t>US5628528A</t>
  </si>
  <si>
    <t>EP623374A</t>
  </si>
  <si>
    <t>JP03023843B</t>
  </si>
  <si>
    <t>US5645296A</t>
  </si>
  <si>
    <t>JP49044434A</t>
  </si>
  <si>
    <t>US5087070A</t>
  </si>
  <si>
    <t>WO1997005087A</t>
  </si>
  <si>
    <t>FR2693122A</t>
  </si>
  <si>
    <t>US4890860A</t>
  </si>
  <si>
    <t>JP7267040A</t>
  </si>
  <si>
    <t>JP7047911A</t>
  </si>
  <si>
    <t>US4547342A</t>
  </si>
  <si>
    <t>JP5023511A</t>
  </si>
  <si>
    <t>US5551725A</t>
  </si>
  <si>
    <t>JP61083310A</t>
  </si>
  <si>
    <t>JP4123951A</t>
  </si>
  <si>
    <t>EP64515A</t>
  </si>
  <si>
    <t>JP7052748A</t>
  </si>
  <si>
    <t>WO1993021040A</t>
  </si>
  <si>
    <t>WO1996010495A</t>
  </si>
  <si>
    <t>JP3009568A</t>
  </si>
  <si>
    <t>US5503806A</t>
  </si>
  <si>
    <t>WO1994002742A</t>
  </si>
  <si>
    <t>WO1993018940A</t>
  </si>
  <si>
    <t>US5566973A</t>
  </si>
  <si>
    <t>US6033500A</t>
  </si>
  <si>
    <t>JP52000216A</t>
  </si>
  <si>
    <t>JP5024498A</t>
  </si>
  <si>
    <t>WO1994027842A</t>
  </si>
  <si>
    <t>JP03033793B</t>
  </si>
  <si>
    <t>US5507891A</t>
  </si>
  <si>
    <t>WO1996008302A</t>
  </si>
  <si>
    <t>JP5285578A</t>
  </si>
  <si>
    <t>EP405962A</t>
  </si>
  <si>
    <t>DE3923046A</t>
  </si>
  <si>
    <t>WO1996010494A</t>
  </si>
  <si>
    <t>US5458371A</t>
  </si>
  <si>
    <t>EP64051A</t>
  </si>
  <si>
    <t>CA1095243A</t>
  </si>
  <si>
    <t>US5626360A</t>
  </si>
  <si>
    <t>US5624134A</t>
  </si>
  <si>
    <t>US4902036A</t>
  </si>
  <si>
    <t>JP5200216A</t>
  </si>
  <si>
    <t>JP7329690A</t>
  </si>
  <si>
    <t>JP52003511A</t>
  </si>
  <si>
    <t>JP50042004A</t>
  </si>
  <si>
    <t>US3601081A</t>
  </si>
  <si>
    <t>US4296084A</t>
  </si>
  <si>
    <t>JP5246298A</t>
  </si>
  <si>
    <t>JP50156952U</t>
  </si>
  <si>
    <t>JP3035865A</t>
  </si>
  <si>
    <t>EP800964A</t>
  </si>
  <si>
    <t>EP50156952A</t>
  </si>
  <si>
    <t>US3986456A</t>
  </si>
  <si>
    <t>US5622380A</t>
  </si>
  <si>
    <t>US5454586A</t>
  </si>
  <si>
    <t>US5248162A</t>
  </si>
  <si>
    <t>US5487561A</t>
  </si>
  <si>
    <t>JP7282356A</t>
  </si>
  <si>
    <t>JP5174249A</t>
  </si>
  <si>
    <t>US5273722A</t>
  </si>
  <si>
    <t>JP91019917B</t>
  </si>
  <si>
    <t>EP783997A</t>
  </si>
  <si>
    <t>JP5229397A</t>
  </si>
  <si>
    <t>US5876062A</t>
  </si>
  <si>
    <t>US5642904A</t>
  </si>
  <si>
    <t>US6135496A</t>
  </si>
  <si>
    <t>JP7083997A</t>
  </si>
  <si>
    <t>US5772242A</t>
  </si>
  <si>
    <t>JP62222634A</t>
  </si>
  <si>
    <t>JP1274396A</t>
  </si>
  <si>
    <t>JP1262500A</t>
  </si>
  <si>
    <t>JP3215800A</t>
  </si>
  <si>
    <t>JPS615243U</t>
  </si>
  <si>
    <t>GB117155A</t>
  </si>
  <si>
    <t>EP0391667A</t>
  </si>
  <si>
    <t>EP0414427A</t>
  </si>
  <si>
    <t>JPH08117390A</t>
  </si>
  <si>
    <t>JP3989071B</t>
  </si>
  <si>
    <t>EP0301092A</t>
  </si>
  <si>
    <t>GB100327A</t>
  </si>
  <si>
    <t>JPS6086079A</t>
  </si>
  <si>
    <t>JPS61101470A</t>
  </si>
  <si>
    <t>JPS6236071A</t>
  </si>
  <si>
    <t>JPH01224274A</t>
  </si>
  <si>
    <t>JPH0227308A</t>
  </si>
  <si>
    <t>WO9601700A</t>
  </si>
  <si>
    <t>ISR有無</t>
    <rPh sb="3" eb="5">
      <t>ウム</t>
    </rPh>
    <phoneticPr fontId="11"/>
  </si>
  <si>
    <t>件数</t>
    <rPh sb="0" eb="2">
      <t>ケンスウ</t>
    </rPh>
    <phoneticPr fontId="5"/>
  </si>
  <si>
    <t>1セルまとめ</t>
  </si>
  <si>
    <t>R. Srinivasan et al., Polyamides Based on Cyclohexanedicarboxylic Acid, Polymer Preprints (Am. Chem. Soc., Div. Polym. Chem.) 32(1), 174-5 (1991)</t>
  </si>
  <si>
    <t>/PATENT ABSTRACTS OF JAPAN vol. 7, no. 209 (C-186)14 September 1983 &amp; JP-A-58 109 411 (SHIONOGI SEIYAKU KK) 29 June 1983//Brochure: Zweiwelliger Schneckenextruder ZSK 30, Dec. 1986/Brochure: Zweiwelliger Schneckenextruder ZSK 30/H. Hermann, Schneckenmaschinen in der Verfahrenstechnik, Springer Verlag Berlin-Heidelberg 1972/DATABASE WPI Section Ch, Week 8713, Derwent Publications Ltd., London, GB; Class D03, AN 87-90317 &amp; JP-A-62 040 277 (AJINOMOTO KK) 21 February 1987/English language Abstract JP-A-62040277. Feb. 1987//English language Abstract JP-A-58109411. Jun. 1983/Food Extrusion News, Twin Screw Extruders, vol. 1, no. 1/Food Extrusion News, Twin Screw Extruders, vol. 1, no. 1, 1987/PATENT ABSTRACTS OF JAPAN vol. 7, no. 209 (C-186)14 September 1983 and JP-A-58 109 411 (SHIONOGI SEIYAKU KK) 29 June 1983/R. Voigt, Lehrbuch der pharmazeutischen Technologie VEP, Berlin 1987/James L. White, Twin Screw Extrusion, New York 1990 pages 208, 209, 239/DATABASE WPI Section Ch, Week 8713, Derwent Publications Ltd., London, GB; Class D03, AN 87-90317 and JP-A-62 040 277 (AJINOMOTO KK) 21 February 1987/0/0/0/0/0/0/0/0/0/0/0/0/0/0/0/0/0/0/0/0/0/0/0/0/0/0/0/0/0/0/0/0/0/0/0/0/0/0/0/0/0/0/0/0/0/0/0/0/0/0/0/0/0/0/0/0/0/0/0/0/0/0/0/0/0/0/0/0/0/0/0/0/0/0/0/0/0/0/0/0/0/0/0/0/0/0/0/0/0/0/0/0/0/0/0/0/0/0/0/0/0/0/0/0/0/0/0/0/0/0/0/0/0/0/0/0/0/0/0/0/0/0/0/0/0/0/0/0/0/0/0/0/0/0/0/0/0/0/0/0/0/0/0/0/0/0/0/0/0/0/0/0/0/0/0/0/0/0/0/0</t>
  </si>
  <si>
    <t>PATENT ABSTRACTS OF JAPAN vol. 7, no. 209 (C-186)14 September 1983 &amp; JP-A-58 109 411 (SHIONOGI SEIYAKU KK) 29 June 1983</t>
  </si>
  <si>
    <t>Brochure: Zweiwelliger Schneckenextruder ZSK 30, Dec. 1986</t>
  </si>
  <si>
    <t>Brochure: Zweiwelliger Schneckenextruder ZSK 30</t>
  </si>
  <si>
    <t>H. Hermann, Schneckenmaschinen in der Verfahrenstechnik, Springer Verlag Berlin-Heidelberg 1972</t>
  </si>
  <si>
    <t>DATABASE WPI Section Ch, Week 8713, Derwent Publications Ltd., London, GB; Class D03, AN 87-90317 &amp; JP-A-62 040 277 (AJINOMOTO KK) 21 February 1987</t>
  </si>
  <si>
    <t>English language Abstract JP-A-62040277. Feb. 1987</t>
  </si>
  <si>
    <t>English language Abstract JP-A-58109411. Jun. 1983</t>
  </si>
  <si>
    <t>Food Extrusion News, Twin Screw Extruders, vol. 1, no. 1</t>
  </si>
  <si>
    <t>Food Extrusion News, Twin Screw Extruders, vol. 1, no. 1, 1987</t>
  </si>
  <si>
    <t>PATENT ABSTRACTS OF JAPAN vol. 7, no. 209 (C-186)14 September 1983 and JP-A-58 109 411 (SHIONOGI SEIYAKU KK) 29 June 1983</t>
  </si>
  <si>
    <t>R. Voigt, Lehrbuch der pharmazeutischen Technologie VEP, Berlin 1987</t>
  </si>
  <si>
    <t>James L. White, Twin Screw Extrusion, New York 1990 pages 208, 209, 239</t>
  </si>
  <si>
    <t>DATABASE WPI Section Ch, Week 8713, Derwent Publications Ltd., London, GB; Class D03, AN 87-90317 and JP-A-62 040 277 (AJINOMOTO KK) 21 February 1987</t>
  </si>
  <si>
    <t>'Fujisawa synthesizes novel beta3-agonist' THE PROUS SCIENCE DAILY ESSENTIALS, ??Online?? 03 May 1996, XP002950045 Retrieved from the Internet: &lt;URL:http://www.prous.es./ess/detail.dbm?N_ ID-2592&amp; Structure-Yes&gt; ??retrieved on 1996-05-03??</t>
  </si>
  <si>
    <t>BLIN N ET AL: STRUCTURAL AND CONFORMATIONAL FEATURES DETERMINING SELECTIVE SIGNALTRANSDUCTION IN THE BETA 3-ADRENERGIC RECEPTOR MOLECULAR PHARMACOLOGY,BALTIMORE, MD,US, vol. 44, 1993, pages 1094-1104, XP000942427 ISSN: 0026-895X</t>
  </si>
  <si>
    <t>DATABASE CHEMABS ??Online?? CHEMICAL ABSTRACTS SERVICE, COLUMBUS, OHIO, US; TSUCHIYA, SUSUMU ET AL: Preparation of phenylethanolamine compounds useful as.beta.3-agonists, process for producing the same, and intermediates in the production of the same retrieved from STN Database accession no. 127:4928 HCA XP002160172 &amp; WO 97 15549 A (TOKYO TANABE COMPANY LIMITED, JAPAN;TSUCHIYA, SUSUMU; YASUDA, NOBUYUKI) 1 May 1997 (1997-05-01)</t>
  </si>
  <si>
    <t>European Search Report issued in EP 97 40 2751.</t>
  </si>
  <si>
    <t>S. Fine et al, Optimizing the UHP Gas Distribution System for a Plasma Etch Tool, Solid State Technology, Mar. 1996, pp. 71-81.</t>
  </si>
  <si>
    <t>P. Bhadha et al, Joule-Thompson Expansion and Corrosion in HCI System, Solid State Technology, Jul. 1992, pp. S3-S7.</t>
  </si>
  <si>
    <t>E. R. PETERSON ET AL.: VAPORIZER SYSTEM SMOOTHENS FLOW FROM GAS CYLINDERS CHEMICAL ENGINEERING, vol. 93, no. 18, 29 September 1986, pages 115-118, XP002094981</t>
  </si>
  <si>
    <t>P. Bhadha et al, Joule-Thompson Expansion and Corrosion in HC1 System, Solid State Technology, Jul. 1992, pp. 53-57.</t>
  </si>
  <si>
    <t>N. Chowdhury et al, Developing a Bulk Distribution System for High-Purity Hydrogen Chloride, Micro, Sep. 1995, pp. 33-37.</t>
  </si>
  <si>
    <t>Peterson et al, Vaporizer System Smoothens Flow from Gas Cylinders, Chemical Engineering, vol. 93, No. 18, Sep. 29, 1986.</t>
  </si>
  <si>
    <t>S. Fine et al, Design and Operation of UHP Low Vapor Pressure and Reactive Gas Delivery Systems, Semiconductor International, Oct. 1995, pp. 138-146.</t>
  </si>
  <si>
    <t>S. Fine et al, Using Organosilanes to Inhibit Adsorption in Gas Delivery Systems, Solid State Technology, Apr. 1996, pp. 93-97.</t>
  </si>
  <si>
    <t>PEHLKE R D: ""Computer simulation of solidification processes-the evolution of a technology"" METALLURGICAL AND MATERIALS TRANSACTIONS A (PHYSICAL METALLURGY AND MATERIALS SCIENCE) MINERALS, METALS &amp; MATER. SOC. &amp; ASM INT USA, vol. 33A, no. 8, August 2002 (2002-08), pages 2251-2273, XP002480226 ISSN: 1073-5623</t>
  </si>
  <si>
    <t>Y. NAGASAKA* AND S. KISANUKI ** (* KONAN UNIVERSITY, KOBE ** QUALICA LTD., OSAKA, (JAPAN) ): ""A Knowledge Management System for Manufacturing Design"" PROCEEDINGS OF IPMM'03, 2003, - 18 May 2003 (2003-05-18) pages 23.05.2003-1-12, XP002480227 SENDAI, Japan</t>
  </si>
  <si>
    <t>SIGWORTH G K ET AL: ""Mechanisms of porosity formation during solidification: a theoretical analysis"" METALLURGICAL TRANSACTIONS B (PROCESS METALLURGY) USA, vol. 24B, no. 2, April 1993 (1993-04), pages 349-364, XP009100195 ISSN: 0360-2141</t>
  </si>
  <si>
    <t>KUBO K ET AL: ""Mathematical modeling of porosity formation in solidification"" METALLURGICAL TRANSACTIONS B (PROCESS METALLURGY) USA, vol. 16B, no. 2, June 1985 (1985-06), pages 359-366, XP009100194 ISSN: 0360-2141</t>
  </si>
  <si>
    <t>SABAU ADRIAN S: ""Predicting interdendritic cavity defects during casting solidification"" JOM; JOM MARCH 2004, vol. 56, no. 3, March 2004 (2004-03), pages 54-56, XP002480228</t>
  </si>
  <si>
    <t>PAJ ABSTRACT OF JP 050152609 A (NICHIA)</t>
  </si>
  <si>
    <t>MCKINLEY,M.P. et al.,A protease-resistant protein is a structural component of the scrapie prion.,Cell,1983&amp;#24180;,Vol.35(1),p.57-62</t>
  </si>
  <si>
    <t>BESSEN,R.A. et al.,Biochemical and physical properties of the prion protein from two strains of the transmissible mink encephalopathy agent,J.Virol.,1992&amp;#24180;,Vol.66, No.4,p.2096-2101</t>
  </si>
  <si>
    <t>SERBAN,D. et al.,Rapid detection of Creutzfeldt-Jakob disease and scrapie prion proteins,Neurology,1990&amp;#24180;,Vol.40, No.1,p.110-117</t>
  </si>
  <si>
    <t>GRATHWOHL,K.U. et al.,Improvement of PrPSc-detection in mouse spleen early at the preclinical stage of scrapie with collagenase-completed tissue homogenization and Sarkosyl-NaCl extraction of PrPSc,Arch.Virol.,1996&amp;#24180;,Vol.141, No.10,p.1863-1874</t>
  </si>
  <si>
    <t>BOLTON,D.C. et al.,Identification of a protein that purifies with the scrapie prion,Science,1982&amp;#24180;,Vol.218, No.4579,p.1309-1311</t>
  </si>
  <si>
    <t>RUBENSTEIN, R. et al.,Detection of scrapie-associated fibril (SAF) proteins using anti-SAF antibody in non-purified tissue preparations,J.Gen.Virol.,1986&amp;#24180;,Vol.67 , No. Pt 4,p.671-681</t>
  </si>
  <si>
    <t>TURK,E. et al.,Purification and properties of the cellular and scrapie hamster prion proteins,Eur.J.Biochem.,1988&amp;#24180;,Vol.176, No.1,p.21-30</t>
  </si>
  <si>
    <t>PRUSINER,S.B. et al.,Further purification and characterization of scrapie prions,Biochemistry,1982&amp;#24180;,Vol.21, No.26,p.6942-6950</t>
  </si>
  <si>
    <t>MARSH,R.F. et al.,Purification of the scrapie agent by density gradient centrifugation,J.Gen.Virol.,1984&amp;#24180;,Vol.65 , No. Pt 2,p.415-421</t>
  </si>
  <si>
    <t>MCKINLEY,M.P. et al.,Scrapie prion rod formation in vitro requires both detergent extraction and limited proteolysis,J.Virol.,1991&amp;#24180;,Vol.65, No.3,p.1340-1351</t>
  </si>
  <si>
    <t>U.S. Appl. No. 13/187,159, filed Jul. 20, 2011 to Hisaeda et al.</t>
  </si>
  <si>
    <t>Supplementary European Search Report for counterpart EP08843155, mailed Jul. 8, 2011.</t>
  </si>
  <si>
    <t>U.S. Appl. No. 13/187,141, filed Jul. 20, 2011 to Hisaeda et al.</t>
  </si>
  <si>
    <t>Abe et al. Two-dimensional array of silver nanoparticles. Thin Solid Films. vol. 327-329, pp. 524-527, 1998.</t>
  </si>
  <si>
    <t>Japanese Office Action (Decision of Patent Grant) that issued with respect to patent family member Japanese Patent Application No. 2008-274653, along with an English language translation, mailed Jun. 30, 2009.</t>
  </si>
  <si>
    <t>International Search Report, International Preliminary Report on Patentability and Written Opinion that issued with respect to PCT/JP2008/069234 (in Japanese and English Translation), 2010.</t>
  </si>
  <si>
    <t>English language translation of Trail Decision for invalidation of parts of claims in counterpart Japanese Patent No. 4344001, mailed Mar. 15, 2011.</t>
  </si>
  <si>
    <t>Itoh et al., Ultrafine Particle and Cluster Symposium, 5th Conference, Collection of Lecture Papers (Jun. 2001), Stabilized Shell Structure of Nanoscale Silver Particles Dispersed in Organic Solvent accompanied by English translation of marked portions.</t>
  </si>
  <si>
    <t>Trail Decision for invalidation of parts of claims in counterpart Japanese Patent No. 4344001, mailed Mar. 15, 2011.</t>
  </si>
  <si>
    <t>Chinese Office action issued in Chinese Patent Application No. 200880113477.3, mailed Aug. 24, 2011.</t>
  </si>
  <si>
    <t>高橋史忠,カナダのケ-ブル・テレビ2社,暴力映像を防止する装置を開発,日経エレクトロニクス,日本,日経BP社,1996年 3月11日,第657号,p.13-14</t>
  </si>
  <si>
    <t>Jerrold Communications Publication, Cable Television Equipment, dated 1992 and 1993, pp. 8-2.1 to 8-6 and 8-14.1 to 8-14.3.</t>
  </si>
  <si>
    <t>CableData, Roseville Consumer Presentation, Mar. 1986.</t>
  </si>
  <si>
    <t>Westar and Videotoken Network Present The CableComputer (Plaintiff's Exhibit 334).</t>
  </si>
  <si>
    <t>Committee on Commerce, Communications Act of 1995, XP-002100790, Jul. 1995, pp. 1-4.</t>
  </si>
  <si>
    <t>Richard G. Merrell, Mack S. Daily, An Auto-Dialer Approach to Pay-Per-View Purchasing, Zenith Electronics Corporation, Glenview, Illinois, 1989 NCTA Technical Papers, pp. 34-38.</t>
  </si>
  <si>
    <t>V. Brugliera, Digital On-Screen Display_A New Technology for the Consumer Interface, Symposium Record Cable Sessions of the 18th International Television Symposium&amp;Technical Exhibition, Jun. 1993, pp. 571-586.</t>
  </si>
  <si>
    <t>Roseville City Council Presentation, bearing a date of Mar. 13, 1985 (Defendant's Exhibit 26).</t>
  </si>
  <si>
    <t>Parental Choice in Television Programming (V-Chip) Legislation RETRIEVED FROM THE INTERNET, 8 February 1996, pages 1-5, XP002100791 http://www.fcc.gov/vchip/legislation.html</t>
  </si>
  <si>
    <t>Richard G. Merrll, Mack S. Daily, An Auto-Dialer Approach to Pay-Per-View Purchasing, Zenith Electronic Corporation, Glenview, Illinois, 1989 NCTA Technical Papers, pp. 34-38.</t>
  </si>
  <si>
    <t>CableComputer User's Guide, bearing a date of Dec. 1985 (Plaintiff's Exhibit 289).</t>
  </si>
  <si>
    <t>M/A-Com, Inc., Videocipher II Satellite Descrambler Owner's Manual, dated prior to Feb. 1986.</t>
  </si>
  <si>
    <t>Two Cable TV companies in Canada, Development of apparatus for preventing violence video, Nikkei Electronics, Nikkei BP, Mar. 11, 1996, No. 657, p. 13-14.</t>
  </si>
  <si>
    <t>Daniel F. Walsh Jr., Timing Considerations in RF Two Way Data Collection and Polling, Jerrold-Applied Media Lab, 1989 NCTA Technical Papers, pp. 47-56.</t>
  </si>
  <si>
    <t>T. Rzeszewski et al., A Microcomputer Controlled Frequency Synthesizer for TV, Reprinted from IEEE Trans. Consum. Electron., vol. CE-24, pp. 145-153, (1978).</t>
  </si>
  <si>
    <t>Videocipher Owner's Manual, M/A-Com., Publication No. 4096-048; Model No. VC-2000E or VC-2000E/B, undated.</t>
  </si>
  <si>
    <t>Federal Communications Commission, In the Telecommunications Act of 1996, Public Law 104-104, effective Feb. 8, 1996, in Section 551, Parental Choice in Television Programming, XP-002100791, pp. 1-5.</t>
  </si>
  <si>
    <t>G. Libman, Times Staff Writer Chaining the Channels, A New Generation of Television Blocking Systems Allows More Options for Parent, Seeking to Control Kids' Viewing, Aug. 9, 1993.</t>
  </si>
  <si>
    <t>J. A. Chiddix et al., Off-Premises Broad-Band Addressability: A CATV Industry Challenge, American Television and Communications Corporation, Stamford Connecticut 1989 NCTA Technical Papers, 1989, pp. 57-64.</t>
  </si>
  <si>
    <t>A New Approach to Addressability, CableData product brochure, Cable Data, Sacramento, California, undated.</t>
  </si>
  <si>
    <t>StarSight Telecast Inc. User's Guide, pp. 1-20 (1994).</t>
  </si>
  <si>
    <t>Parental Choice in Television Programming, Federal Communications Commission, XP-002100791.</t>
  </si>
  <si>
    <t>Daniel H. Smart, Innovative Aspects of a Switched Star Cabled Televislon Distribution System, British Cable Services Limited, 1987 NCTA Technical Papers, pp. 28-35.</t>
  </si>
  <si>
    <t>104 H. Rpt. 204, Communication Act of 1995 RETRIEVED FROM THE INTERNET,24 July 1995, pages 1-4, XP002100790 http://roscoe.law.harvard.edu/courses/tech seminar96/course/sessions/vchip/10.html</t>
  </si>
  <si>
    <t>Gregory F. Vaeth, John Feras, Enertec, Inc., The Addressable Controller of the Future, General Instrument/Jerrold Communications, 1990 NCTA Technical Papers, pp. 274-279.</t>
  </si>
  <si>
    <t>Gregory F. Vaeth, John Feras, Enertec, Inc., The Addressable Controller of the Future, General InstrumentJerrold Communications, 1990 NCTA Technical Papers, pp. 274-279.</t>
  </si>
  <si>
    <t>Daniel H. Smart, Innovative Aspects of a Switched Star Cabled Television Distrubution System, British Cable Services Limited, 1987 NCTA Technical Papers, pp. 26-35.</t>
  </si>
  <si>
    <t>M. Dufresne, New Services: An Integrated Cable Network's Approach, Videotron Communication LTEE, Technical Papers of NCTA 31st Annual Convention&amp;Exposition, pp. 156-160 (1982).</t>
  </si>
  <si>
    <t>L. West et al., Off Premises Technology Comparisons, Scentific Atlanta 1989 NCTA Technical Papers, 1989, pp. 39-56.</t>
  </si>
  <si>
    <t>Addressable Converters: A New Development at Cable Data, Via Cable, vol. 1, No. 12, Dec. 1981, Cable Data, Sacramento, California.</t>
  </si>
  <si>
    <t>104 H. Rpt. 204 Communications Act of 199 Retrieved from the Internet, Jul. 24, 1995 pp. 1-4, XP002100790 http:// roscoe.law.harvard.edu/courses/tech seminar96/ course/sessions/ vonip/10. html, p. 2, paragraph 6-paragraph 7.</t>
  </si>
  <si>
    <t>Daniel H. Smart, Innovative Aspects of a Switched Star Cabled Television Distribution System, British Cable Services Limited, 1987 NCTA Technical Papers, pp. 26-35.</t>
  </si>
  <si>
    <t>松本博 他,バイオテクノロジ-による食品副産物の高度利用に関する研究;(第3報 酒糠,白糠のパン・菓子への利用),平成8年度高知県工業技術ンタ-研究報告第28号,1997年11月 1日,p.111-113</t>
  </si>
  <si>
    <t>上村光男 編,製パン技術資料 No.363,日本パン技術者協会,1993年12月,p.8-10</t>
  </si>
  <si>
    <t>四宮陽子,外3名,米粉粒径による随伴空気量の変化と米粉発酵蒸しパンの膨化に及ぼす影響,日本食品工業学会誌,1993年 1月15日,第40巻,第1号,p.28-34</t>
  </si>
  <si>
    <t>産経新聞 夕刊(大阪),2003年1月14日,8頁</t>
  </si>
  <si>
    <t>米粉製品の紹介. [online]. [Retrieved on 2008-9-1]. Retrieved from the internet:&lt;URL: http://www.maff.go.jp/hokuriku/food/komeko/document/2008_01.pdf&gt;</t>
  </si>
  <si>
    <t>中村幸一,米粉パンの開発,ジャパンフ-ドサイエンス,2001年11月 5日,Vol.40,No.11,p.55-59</t>
  </si>
  <si>
    <t>PATENT ABSTRACTS OF JAPAN vol. 2002, no. 03, 3 April 2002 (2002-04-03) &amp; JP 2001 327242 A (NIIGATA GOURMET:KK), 27 November 2001 (2001-11-27)</t>
  </si>
  <si>
    <t>1449 submited in U.S. Appl. No. 10/715,692 (5 pages), Oct. 28, 2004.</t>
  </si>
  <si>
    <t>US 5,863,871, 1/1999, Besse et al. (withdrawn)</t>
  </si>
  <si>
    <t>Other Super Lube Products . . . What is Super Lube?? http://www.super-lube.com,</t>
  </si>
  <si>
    <t>Minitab Output of Descriptive Statistics and Confidence Intervals on COF Data for Water, 67 ppm DPM, and 133 ppm DPM (Exhibit A to Item No. 12), 2003.</t>
  </si>
  <si>
    <t>Fin Food Lube Al. High Penetration Teflon? Lubricating Agent Especially Suitable for Automatic Lubrication Systems for the Food Processing Industry, Interflon, 20 pgs. (Date unknown).</t>
  </si>
  <si>
    <t>Krytox? Dry Film Lubricant, DUPONT, 6 pgs. (Nov. 1997).</t>
  </si>
  <si>
    <t>Moskala, E., &amp;#8220;Environmental Stress Cracking in PET Carbonated Soft Drink Containers&amp;#8221;, pp. 51-70 (1998).</t>
  </si>
  <si>
    <t>DICOLUBE TPB Material Safety Data Sheet (Exhibit E to Item No. 11), Jun. 20, 2002.</t>
  </si>
  <si>
    <t>Ecolab Analytical &amp; Physical Chemistry Analysis Report (Exhibit D to Item No. 7), Feb. 4, 2003.</t>
  </si>
  <si>
    <t>“Lube Application to Conveyor Surface/Containers”,</t>
  </si>
  <si>
    <t>Complaint, U.S. District Court, District of Minnesota,</t>
  </si>
  <si>
    <t>JohnsonDiversey's Memorandom of Law in Opposition to Ecolab's Motion for a Preliminary Injunction, Apr. 25, 2003.</t>
  </si>
  <si>
    <t>Curriculum Vitae, Mark A. Kassel (Exhibit A to Item No. 23).</t>
  </si>
  <si>
    <t>Tekkanat, B. et al., Environmental Stress Cracking Resistance of Blow Molded Poly(Ethylene Terephthalate) Containers, Polymer Engineering and Science, vol. 32, No. 6, pp. 393-394 (Mar. 1992).</t>
  </si>
  <si>
    <t>Interflon?, http://www.interflon.nl/engels.htm, last updated Jun. 18, 1999, pp. 1-10.</t>
  </si>
  <si>
    <t>Dicolube System Dicolube TPB (Exhibit D to Item No. 6), 2002 or 2003.</t>
  </si>
  <si>
    <t>Du Pont Krytox? Brochure, &amp;#8220;Krytox? Dry FilmLubricants&amp;#8221;, pp. 1-6 (Nov. 1997).</t>
  </si>
  <si>
    <t>Cirriculum Vitae, Thomas J. Hairston, Ph.D. (Exhibit E to Item No. 20), 2003.</t>
  </si>
  <si>
    <t>Ecolab's Appeal Brief, U.S. Court of Appeals for the Federal Circuit,</t>
  </si>
  <si>
    <t>1449 submited in U.S. Appl. No. 10/715,575 (5 pages), Nov. 18, 2003.</t>
  </si>
  <si>
    <t>&amp;#8220;Lube Application to Conveyor Surface/Containers&amp;#8221;, Ecolab, 7 pgs. (Jun. 13, 2000).</t>
  </si>
  <si>
    <t>U.S. Appl. No. 10/049,452 Notice of Allowance (May 27, 2004).</t>
  </si>
  <si>
    <t>&amp;#8220;Encyclopedia Of Chemical technology, Fourth Edition, Flavor Characterization to Fuel Cells&amp;#8221;, John Wiley &amp; Sons, vol. 11, pp. 621-644, date unknown.</t>
  </si>
  <si>
    <t>DOWANOL DPM (Exhibit C to Item No. 11), Apr. 13, 2003.</t>
  </si>
  <si>
    <t>U.S. Appl. No. 09/619,261, filed Jul. 19, 2000.</t>
  </si>
  <si>
    <t>1449 submited in U.S. Appl. No. 10/715,575 (1 page), Aug. 31, 2007.</t>
  </si>
  <si>
    <t>Track Treatment Workshop, Alzey, Germany (Exibit E to Item No. 14), Mar. 31, 1998-Apr. 1, 1998.</t>
  </si>
  <si>
    <t>Moskala, E., Environmental Stress Cracking in PET Beverage Containers, pp. 8-1--8-15 (1996).</t>
  </si>
  <si>
    <t>Report for Project A-260, M. Stanga, F, Bruschi, G. Bonaldi, Sep. 1997 (Exhibit D to Items No. 14).</t>
  </si>
  <si>
    <t>Report for Project A-260, M. Stanga, F. Bruschi, G. Bonaldi, Sep. 1997 (Exhibit D to Item No. 14).</t>
  </si>
  <si>
    <t>Declaration of Mario Stanga, May 9, 2003.</t>
  </si>
  <si>
    <t>Maintenance Products with Telflon?, http://www.interflon.nl/engels.htm, INTERFLON, 10 pgs. (Printed Jun. 18, 1999).</t>
  </si>
  <si>
    <t>Lubrication and Lubricants,</t>
  </si>
  <si>
    <t>U.S. Appl. No. 09/840,365 Notice of Allowance (Jun. 3, 2003).</t>
  </si>
  <si>
    <t>Encyclopedia of Chemical Technology, Fourth Edition, Flavor Characterization to Fuel Cells, John Wiley &amp; Sons, vol. 11, pp. 621-644 (Date Unknown).</t>
  </si>
  <si>
    <t>U.S. Appl. No. 09/840,365 Office Action (Nov. 20, 2002).</t>
  </si>
  <si>
    <t>DiverseyLever Core-Euro Formulation dated Jun. 1, 2000 (2 pgs).</t>
  </si>
  <si>
    <t>Claim Chart (Exhibit B to Item No. 23), 2003.</t>
  </si>
  <si>
    <t>Krytox? Dry Film Lubricants, Dupont, 6 pgs. (Nov. 1997).</t>
  </si>
  <si>
    <t>DICOLUBE TPB Material Safety Data Sheet (Exhibit E to Item No. 7), Jun. 20, 2002.</t>
  </si>
  <si>
    <t>JohnsonDiversey's Memorandum of Law in Opposition to Ecolab's Motion for a Preliminary Injunction, Apr. 25, 2003.</t>
  </si>
  <si>
    <t>Reply Declaration of Tom Arata, May 2, 2003.</t>
  </si>
  <si>
    <t>Declaration of Christopher G. Hanewicz, Apr. 25, 2003.</t>
  </si>
  <si>
    <t>DiverseyLever Core-Euro Formulation dated Jun. 1, 2002 (2 pgs).</t>
  </si>
  <si>
    <t>1449 submited in U.S. Appl. No. 10/715,692 (5 pages), Nov. 18, 2003.</t>
  </si>
  <si>
    <t>&amp;#8220;Environmental Stress Cracking Resistance of Blow Molded Poly(Ethylene Terephthalate) Containers,&amp;#8221;</t>
  </si>
  <si>
    <t>Reply Declaration of Amy McBroom, May 2, 2003.</t>
  </si>
  <si>
    <t>Revised List of Conveyor Lubricants Compatible with PET Containers (Exhibit D to Item No. 13), Apr. 10, 1986.</t>
  </si>
  <si>
    <t>Declaration of David Cleveland, Mar. 28, 2003.</t>
  </si>
  <si>
    <t>1449 submited in U.S. Appl. No. 10/715,692 (1 page), Mar. 9, 2005.</t>
  </si>
  <si>
    <t>Declaration of Michael K. Lammers, Apr. 25, 2003.</t>
  </si>
  <si>
    <t>A fracture mechanics approach to environmental stress cracking in poly(ethyleneterephthalate), Polymer, vol. 39 No. 3, pp. 75-80 (1998).</t>
  </si>
  <si>
    <t>Report for Project A-258, M. Stanga, Diversity S.p.A. (Exhibit B to Item No. 13), Dec. 1996.</t>
  </si>
  <si>
    <t>DICOLUBE TPB Material Safety Data Sheet (Attachment E to Item No. 6-C), Jun. 20, 2002.</t>
  </si>
  <si>
    <t>Tekkanat B. et al., Environmental Stress Cracking Resistance of Blow Molded Poly(Ethylene Terephthalate) Containers, Polymer Engineering and Science, vol. 32, No. 6, pp. 393-397 (Mar. 1992).</t>
  </si>
  <si>
    <t>Table of Anticipatory Prior Art (Appendix A to Item No. 16), 2003.</t>
  </si>
  <si>
    <t>U.S. Appl. No. 10/049,452 Office Action (Apr. 13, 2004).</t>
  </si>
  <si>
    <t>US 5,863,871, 01/1999, Besse et al. (withdrawn)</t>
  </si>
  <si>
    <t>Tekkanat, B. et al., &amp;#8220;Environmental Stress Cracking Resistance of Blow Molded Poly(Ethylene Terephthalate) Containers&amp;#8221;,</t>
  </si>
  <si>
    <t>1449 submited in U.S. Appl. No. 10/715,692 (1 page), Feb. 21, 2005.</t>
  </si>
  <si>
    <t>Dicolube TPB (Johnson Diversey Product Information, Exhibit D to Item No. 11), 2002 or 2003.</t>
  </si>
  <si>
    <t>Dicolube TPB (Johnson Diversey Product Information, Exhibit C to Item No. 7), 2002 or 2003.</t>
  </si>
  <si>
    <t>Testing Protocol (Exhibit F to Item No. 13), believed to be 2003.</t>
  </si>
  <si>
    <t>Environmental Stress Cracking in PET Carbonated Soft Drink Containers, Eric J. Moskala, Ph.D., Eastman Chemical Company, presented at Bev Tech 98 (Savannah, GA).</t>
  </si>
  <si>
    <t>Declaration of Jacques Rouillard, Apr. 25, 2003.</t>
  </si>
  <si>
    <t>1449 submited in U.S. Appl. No. 10/715,575 (5 pages), Oct. 28, 2004.</t>
  </si>
  <si>
    <t>Ecolab's Memorandum of Law in Support of Its Motion for a Preliminary Injunction, Mar. 28, 2003.</t>
  </si>
  <si>
    <t>Interflon?Fin Food Lube Al Brochure, 20 pgs., (Date Unknown).</t>
  </si>
  <si>
    <t>Syneo Chemical Corporation, http://www.super-tube.com, last updated May 5, 1999, 5 pgs.</t>
  </si>
  <si>
    <t>&amp;#8220;MAZU EF 210 S 10% Silicone Defoamer&amp;#8221;,</t>
  </si>
  <si>
    <t>Moskala, E., Environmental Stress Cracking in PET Carbonated Soft Drink Containers, Bev Tech 98, 22 pgs. (Mar. 30-Apr. 1, 1998).</t>
  </si>
  <si>
    <t>Interflon &amp;#8220;Fin Food Lube Al&amp;#8221; Brochure, 20 pgs., date unknown.</t>
  </si>
  <si>
    <t>&amp;#8220;Encyclopedia of Chemical Technology, Fourth Edition, Flavor Characterization to Fuel Cells&amp;#8221;,</t>
  </si>
  <si>
    <t>Environmental Stress Cracking Resistance of Blow Molded Poly(Ethylene Terephthalate) Containers, Polymer Engineering and Science, vol. 32, No. 6, pp. 393-399 (Mar. 1992).</t>
  </si>
  <si>
    <t>Declaration of Keith W. Kennedy, Apr. 24, 2003.</t>
  </si>
  <si>
    <t>Curriculum Vitae, Thomas J. Hairston, Ph.D. (Exhibit E to Item No. 20), 2003.</t>
  </si>
  <si>
    <t>Moskala, E., &amp;#8220;Environmental Stress Cracking in PET Beverage Containers&amp;#8221;,</t>
  </si>
  <si>
    <t>Track Treatment Workshop, Alzey, Germany (Exhibit E to Item No. 14), Mar. 31, 1998-Apr. 1, 1998.</t>
  </si>
  <si>
    <t>&amp;#8220;A fracture mechanics approach to environmental stress cracking in poly(ethyleneterephthalate),&amp;#8221;</t>
  </si>
  <si>
    <t>Moskala, E., &amp;#8220;Environmental Stress Cracking in PET Beverage Containers&amp;#8221;, pp. 81-8-15 (1996).</t>
  </si>
  <si>
    <t>&amp;#8220;Maintenance Products with Teflon?&amp;#8221;, http://www.interflon.nl/engels.htm,</t>
  </si>
  <si>
    <t>&amp;#8220;Continuous improvement . . . the essence of success&amp;#8221;,</t>
  </si>
  <si>
    <t>&amp;#8220;Fin Food Lube Al. High Penetration Teflon? Lubricating Agent: Expecially Suitable for Automatic Lubrication Systems for the Food Processing Industry&amp;#8221;,</t>
  </si>
  <si>
    <t>Copy of European Search Report dated Jul. 17, 2003.</t>
  </si>
  <si>
    <t>1449 submited in U.S. Appl. No. 10/715,692 (1 page), May 7, 2004.</t>
  </si>
  <si>
    <t>Interflon? &amp;#8220;Fin Food Lube Al&amp;#8221; Brochure, 20 pgs., date unknown.</t>
  </si>
  <si>
    <t>Moskala, E., Environmental Stress Cracking in PET Carbonated Soft Drink Containers, pp. 51-70 (1998).</t>
  </si>
  <si>
    <t>International Search Report dated Jun. 24, 2003.</t>
  </si>
  <si>
    <t>Second Declaration of David R. Cleveland, May 4, 2003.</t>
  </si>
  <si>
    <t>Synco Chemical Corporation, http://www.super-tube.com, last update May 5, 1999, 5 pgs.</t>
  </si>
  <si>
    <t>Moskala, E., Environmental Stress Cracking PET Beverage Containers, BEV-PAK AMERICAS '96, 14 pgs. (Apr. 15-16, 1996).</t>
  </si>
  <si>
    <t>Interflon? &amp;#8220;Fin Food Lube A1&amp;#8221; Brochure, 20 pgs., date unknown.</t>
  </si>
  <si>
    <t>&amp;#8220;Environmental Stress Cracking in PET Carbonated Soft Drink Containers,&amp;#8221; Eric J. Moskala, Ph.D., Eastman Chemical Company, presented at Bev Tech 98 (Savannah, GA), date unknown.</t>
  </si>
  <si>
    <t>&amp;#8220;Environmental Stress Cracking in PET Carbonated Soft Drink Containers,&amp;#8221; Eric J. Moskala, Ph.D., Eastman Chemical Company, presented at Bev Tech 98 (Savannah, GA ).</t>
  </si>
  <si>
    <t>Ecolab's Reply to JohnsonDiversey's Counterclaim, U.S. District Court, District of Minnesota,</t>
  </si>
  <si>
    <t>Curriculum Vitae, Mark A. Kessel (Exhibit A to Item No. 23).</t>
  </si>
  <si>
    <t>JohnsonDiversey Form 8-K, Mar. 25, 2003.</t>
  </si>
  <si>
    <t>Docket Sheet for U.S. Court of Appeals for the Federal Circuit,</t>
  </si>
  <si>
    <t>Maintenance Products with Teflon?, http://www.interflon.nl/engels.htm, Interflon, 10 pgs. (Printed Jun. 18, 1999).</t>
  </si>
  <si>
    <t>Material Safety Data Sheet for Dicolube TP date Apr. 11, 1996 (1 pg).</t>
  </si>
  <si>
    <t>Material Safety Data Sheet for Lubostar CP (May 3, 2000).</t>
  </si>
  <si>
    <t>Graph I BIS ((Exhibit I to Item No. 22), Sep. 1997.</t>
  </si>
  <si>
    <t>&amp;#8220;Krytox? Dry Film Lubricants&amp;#8221;,</t>
  </si>
  <si>
    <t>1449 submited in U.S. Appl. No. 10/715,575 (1 page), May 7, 2004.</t>
  </si>
  <si>
    <t>Lubricity Properties of DPM (Exhibit F to Item No. 7), 2003.</t>
  </si>
  <si>
    <t>Material Safety Data Sheet for Dicolube TP dated Apr. 11, 1996 (1 pg.).</t>
  </si>
  <si>
    <t>Ecolab's Reply Brief, U.S. Court of Appeals for the Federal Circuit,</t>
  </si>
  <si>
    <t>Declaration of Tom Arata, Mar. 28, 2003.</t>
  </si>
  <si>
    <t>EP 99305796.7, Not yet published.</t>
  </si>
  <si>
    <t>Gangal, S., &amp;#8220;Polytetrafluoroethylene&amp;#8221;,</t>
  </si>
  <si>
    <t>Invalidity Analysis of Claims 4,7,9,14-19,24,27 and 30-32 (Appendix B to Item No. 16), 2003.</t>
  </si>
  <si>
    <t>Lube Application to Conveyor Surface/Containers, Ecolab, 7 pgs. (Jun. 13, 2000).</t>
  </si>
  <si>
    <t>Kondoh, M., &amp;#8220;An Aerosol Lubricant&amp;#8221;, Japanese Patent Application No. 57-3892, 4 pgs. (Filed Jun. 10, 1980; Published Jan. 9, 1982).</t>
  </si>
  <si>
    <t>Reply Declaration of Thomas J. Hairston, Ph.D., May 2, 2003.</t>
  </si>
  <si>
    <t>1520 Silicone Antifoam Brochure,</t>
  </si>
  <si>
    <t>1449 submited in U.S. Appl. No. 10/715,575 (1 page), Nov. 12, 2004.</t>
  </si>
  <si>
    <t>Opinion Letter (Exhibit C to Item No. 6), Mar. 25, 2003.</t>
  </si>
  <si>
    <t>Synco Chemical Corporation, http://www.super-tube.com, last updated May 5, 1999, 5 pgs.</t>
  </si>
  <si>
    <t>U.S. Appl. No. 10/715,575 Office Action (May 3, 2007).</t>
  </si>
  <si>
    <t>Gangal, S., Polytetrafluoroethylene, Encyclopedia of Chemical Technology, 4th Ed., vol. 11, pp. 621-644 (Date unknown).</t>
  </si>
  <si>
    <t>Product Information Sheet for DOWANOL DPM (Exhibit A to Item No. 7), Aug. 2001.</t>
  </si>
  <si>
    <t>The Alternative to Soap and Water for Lubricating Conveyor Lines, Jan. 1998, Food and Drink Business, pp. 35-36.</t>
  </si>
  <si>
    <t>Lubricity Properties of DPM (Attachment F to Item No. 6-C), 2003.</t>
  </si>
  <si>
    <t>Du Pont Krytox? Brochure, Krytox? Dry Film Lubricants, pp. 1-6 (Nov. 1997).</t>
  </si>
  <si>
    <t>JohnsonDiversey Food Group Duplicate Invoice for Dicolube TP dated May 9, 1996.</t>
  </si>
  <si>
    <t>Ecolab Analytical &amp; Physical Chemistry Analysis Report (Exhibit B to Item No. 7), Sep. 5, 2000.</t>
  </si>
  <si>
    <t>Memorandum, Opinion and Order, U.S. District Court, District of Minnesota,</t>
  </si>
  <si>
    <t>Track Treatment Workshop, Alzey, Germany (Exhibit E to Item No. 14), Mar. 31, 1998&amp;#8212;Apr. 1, 1998.</t>
  </si>
  <si>
    <t>Lubrication and Lubricants, Encyclopedia of Chemical Technology, vol. 15, pp. 463-517.</t>
  </si>
  <si>
    <t>1449 submited in U.S. Appl. No. 10/715,575 (1 page), Feb. 21, 2005.</t>
  </si>
  <si>
    <t>Dicolube TPB (Johnson Diversey Product Information, Attachment D to Item No. 6-C), 2002 or 2003.</t>
  </si>
  <si>
    <t>Interflon Fin Food Lube A1 Brochure, 20 pgs., (Date Unknown).</t>
  </si>
  <si>
    <t>Federal Circuit Opinion, U.S. Court of Appeals for the Federal Circuit,</t>
  </si>
  <si>
    <t>Moskala, E., &amp;#8220;Environmental Stress Cracking in PET Carbonated Soft Drink Containers&amp;#8221;,</t>
  </si>
  <si>
    <t>Declaration of Tim A. Osswald, Apr. 25, 2003.</t>
  </si>
  <si>
    <t>Declaration of Rachel Zimmerman, Mar. 28, 2003.</t>
  </si>
  <si>
    <t>Other Super Lube Products . . . What is Super Lube??http://www.super-lube.com, Synco Chemical Corporation, 5 pgs. (Printed May 5, 1999).</t>
  </si>
  <si>
    <t>1449 submited in U.S. Appl. No. 10/715,692 (1 page), Nov. 22, 2004.</t>
  </si>
  <si>
    <t>Report for Project A-258, M. Stanga, Diversey S.p.A. (Exhibit B to Item No. 13), Dec. 1996.</t>
  </si>
  <si>
    <t>Ecolab's Reply Memorandum of Law in Support of Its Motion for a Preliminary Injunction, May 5, 2003.</t>
  </si>
  <si>
    <t>Product Information Sheet for DOWANOL DPM (Exhibit A to Item No. 13), Aug. 2001.</t>
  </si>
  <si>
    <t>1449 submited in U.S. Appl. No. 10/715,692 (1 page), Aug. 31, 2007.</t>
  </si>
  <si>
    <t>Dicolube TPB Material Safety Data Sheet (Exhibit B to Item No. 7), Jun. 20, 2002.</t>
  </si>
  <si>
    <t>Answer and Counterclaim, U.S. District Court, District of Minnesota,</t>
  </si>
  <si>
    <t>T. Osswald's Prior Testimony (Exhibit B to Item No. 11), 2002 or 2003.</t>
  </si>
  <si>
    <t>The Alternative to Soap and Water for Lubricating Conveyor Lines, Food &amp; Drink Business, pp. 35-36 (Jan. 1998).</t>
  </si>
  <si>
    <t>Ecolab's Memorandum of Law in Support of Its Motion for a Preliminary Injuction, Mar. 28, 2003.</t>
  </si>
  <si>
    <t>Kondoh, M., An Aerosol Lubricant, Japanese Patent Application No. 57-3892, 9 pgs. (Filed Jun. 10, 1980; Published Jan. 9, 1982).</t>
  </si>
  <si>
    <t>Tekkanat, B. et al., Environmental Stress Cracking Resistance of Blow Molded Poly(Ethylene Terephthalate) Contianers, Polymer Engineering and Science, vol. 32, No. 6, pp. 393-394 (Mar. 1992).</t>
  </si>
  <si>
    <t>JohnsonDiversey's Appeal Brief, U.S. Court of Appeals for the Federal Circuit,</t>
  </si>
  <si>
    <t>Graph 1 BIS ((Exhibit 1 to Item No. 22), Sep. 1997.</t>
  </si>
  <si>
    <t>Docket Sheet for U.S. District Court, District of Minnesota,</t>
  </si>
  <si>
    <t>Dicolube TPB Sales (Exhibit A to Item No. 15), Apr. 2003.</t>
  </si>
  <si>
    <t>Third Declaration of David R. Cleveland, May 23, 2003.</t>
  </si>
  <si>
    <t>&amp;#8220;The Alternative to Soap and Water for Lubricating Conveyor Lines,&amp;#8221;</t>
  </si>
  <si>
    <t>Tekkanat, B. et al., &amp;#8220;Environmental Stress Cracking Resistance of Blow Molded Poly(Ethylene Terephthalate) Containers&amp;#8221;, Polymer Engineering and Science, vol. 32, No. 6, pp. 393-394 (Mar. 1992).</t>
  </si>
  <si>
    <t>European Search Report dated Jul. 17, 2003.</t>
  </si>
  <si>
    <t>Declaration of Dr. Harriet Black Nemhard, Apr. 25, 2003.</t>
  </si>
  <si>
    <t>Ecolab's Amended Complaint, U.S. District Court, District of Minnesota,</t>
  </si>
  <si>
    <t>Moskala, E., Environmental Stress Cracking in PET Beverage Containers, Bev-Pak Americas '96, 14 pgs. (Apr. 15-16, 1996).</t>
  </si>
  <si>
    <t>Report for Project A-260, M. Stanga, F. Bruschi, G. Bonaldi (Exhibit C to Item No. 13), Sep. 1997.</t>
  </si>
  <si>
    <t>Kondoh, M., &amp;#8220;An Aerosol Lubricant&amp;#8221;,</t>
  </si>
  <si>
    <t>U.S. Appl. No. 10/715,692 Office Action (May 3, 2007).</t>
  </si>
  <si>
    <t>Declaration of Mark Kassel, May 15, 2003.</t>
  </si>
  <si>
    <t>JohnsonDiversey's Answer and Counterclaim to Ecolab's Amended Complaint, U.S. District Court, District of Minnesota,</t>
  </si>
  <si>
    <t>U.S. Appl. No. 10/049,452 Office Action (Aug. 6, 2003).</t>
  </si>
  <si>
    <t>Product Information Sheet for DOWANOL DPM (Attachment C to Item No. 6-C), Aug. 2001.</t>
  </si>
  <si>
    <t>Ecolab Analytical &amp; Physical Chemistry Analysis Report (Attachment B to Item No. 6-C), Feb. 4, 2003.</t>
  </si>
  <si>
    <t>Answer and Counterclaim, U.S. District Court, District of Minnnesota,</t>
  </si>
  <si>
    <t>Curriculum Vitae, Tim Andreas Osswald (Exhibit A to Item No. 11), 2003.</t>
  </si>
  <si>
    <t>&amp;#8220;MAZU DF 210 S 10% Silicone Defoamer&amp;#8221;,</t>
  </si>
  <si>
    <t>1449 submited in U.S. Appl. No. 10/715,575 (1 page), Mar 9, 2005.</t>
  </si>
  <si>
    <t>Declaration of Amy McBroom, Mar. 28, 2003.</t>
  </si>
  <si>
    <t>XIE R-J ET AL: PREPARATION AND LUMINESCENCE SPECTRA OF CALCIUM- AND RARE-EARTH (R = EU, TB, AND PR)-CODOPED ALPHA-SIALON CERAMICS JOURNAL OF THE AMERICAN CERAMIC SOCIETY, BLACKWELL PUBLISHING, MALDEN, MA, US, vol. 85, no. 5, 1 October 2000 (2000-10-01), pages 1229-1234, XP001151981 ISSN: 0002-7820</t>
  </si>
  <si>
    <t>Patent Abstracts of Japan, Publication No. 56-82149 published Jul. 4, 1981./Goldrich, Robert N., Theory of 6-Axis CNC Generation of Spiral Bevel and Hypoid Gears AGMA Technical Paper, 89 FTM 9, 1989./Segal, M.G., Characteristics of the Components of Machine Tools With Numerical Program Control (NPC) for Machining Teeth on Conical and Hypoid Transmissions, Study of the Precision and Productivity of . . .  Mezhduzovskii Scientific Symposium, Saratov Polytechnical Institute, Saratov, Russia, 1995, pp. 19-23.//Copending patent application Ser. No. 10075,891 filed Feb. 14, 2002./Copending Patent Application Serial No. 10078,999 filed Feb. 19, 2002./Segal, M.G., Ways of Numerical Program Control Utilization In Machine Tools For Machining Round Teeth of Conical and Hypoid Transmissions Izvestiya vuzov., Mashinostroenie, No. 6, 1985, pp. 120-124./Sheiko, L.I. et al., Structure of the Coordinate Combinations of Tooth-Machining Machine Tools for Conical Gears, Mezhduzovskii Scientific Symposium, Study of the Precision and Productivity of Tooth Machining Tools and Tools, Saratov Polytechnical Institute, Saratov, Russia, 1995, pp. 60-65./0/0/0/0/0/0/0/0/0/0/0/0/0/0/0/0/0/0/0/0/0/0/0/0/0/0/0/0/0/0/0/0/0/0/0/0/0/0/0/0/0/0/0/0/0/0/0/0/0/0/0/0/0/0/0/0/0/0/0/0/0/0/0/0/0/0/0/0/0/0/0/0/0/0/0/0/0/0/0/0/0/0/0/0/0/0/0/0/0/0/0/0/0/0/0/0/0/0/0/0/0/0/0/0/0/0/0/0/0/0/0/0/0/0/0/0/0/0/0/0/0/0/0/0/0/0/0/0/0/0/0/0/0/0/0/0/0/0/0/0/0/0/0/0/0/0/0/0/0/0/0/0/0/0/0/0/0/0/0/0/0/0/0/0/0/0/0/0</t>
  </si>
  <si>
    <t>Patent Abstracts of Japan, Publication No. 56-82149 published Jul. 4, 1981.</t>
  </si>
  <si>
    <t>Goldrich, Robert N., Theory of 6-Axis CNC Generation of Spiral Bevel and Hypoid Gears AGMA Technical Paper, 89 FTM 9, 1989.</t>
  </si>
  <si>
    <t>Segal, M.G., Characteristics of the Components of Machine Tools With Numerical Program Control (NPC) for Machining Teeth on Conical and Hypoid Transmissions, Study of the Precision and Productivity of . . .  Mezhduzovskii Scientific Symposium, Saratov Polytechnical Institute, Saratov, Russia, 1995, pp. 19-23.</t>
  </si>
  <si>
    <t>Copending patent application Ser. No. 10075,891 filed Feb. 14, 2002.</t>
  </si>
  <si>
    <t>Copending Patent Application Serial No. 10078,999 filed Feb. 19, 2002.</t>
  </si>
  <si>
    <t>Segal, M.G., Ways of Numerical Program Control Utilization In Machine Tools For Machining Round Teeth of Conical and Hypoid Transmissions Izvestiya vuzov., Mashinostroenie, No. 6, 1985, pp. 120-124.</t>
  </si>
  <si>
    <t>Sheiko, L.I. et al., Structure of the Coordinate Combinations of Tooth-Machining Machine Tools for Conical Gears, Mezhduzovskii Scientific Symposium, Study of the Precision and Productivity of Tooth Machining Tools and Tools, Saratov Polytechnical Institute, Saratov, Russia, 1995, pp. 60-65.</t>
  </si>
  <si>
    <t>'SOFCRoll An advance in Fuel Cell technology' CENTRE OF ADVANCED MATERIALS AT THE UNIVERSITY OF ST ANDREWS page 1, XP002989930</t>
  </si>
  <si>
    <t>JONES, FRANCES G.E.: 'Electrode versus electrolyte supported cell concepts' 5TH EUROPEAN SOFC FORUM 01 May 2002 - 05 July 2002, LUCERNE -SWITSERLAND, pages 1 - 12, XP002989929</t>
  </si>
  <si>
    <t>JONES F.G.E. AND JOHN T.S. IRVINE: 'Co-fired SOFC Electrode-electrolyte-electrode membrane rolls, combining tubular and planar technologies' 5TH EUROPEAN SOLID OXIDE FUEL CELL FORUM vol. 1, 01 July 2002 - 05 July 2002, LUCERNE - SWITZERLAND, pages 123 - 131, XP002989928</t>
  </si>
  <si>
    <t>Science vol. 288 (2000) p. 2031-2033, Jun. 16, 2000.</t>
  </si>
  <si>
    <t>Mount et al : Mosquitoe News (1975), 35(1), 63-6 Toxicity of Pyrethroid &amp; Organophosphorus Adulticides to 5 Species of Mosquitoes./Mount et al. Mosquitoe News (1975), 35(1), 63-6 Toxicity of Pyrethroid and Organophorphonous Adulticides to 5 Species of Mosquitoes.//住友化学 1983-II p.12~26 「新規揮発性ピレスロイド・ペ-パ-スリン 衣料防虫分野への開発/Jap.J.Sanit.Zool.,1981,32(1),p.59-66/JP 05 068459 A, Earth Seiyaku KK, Mar. 23, 1993, Abstract, Database AN 1993-130569, XP002138472.//DATABASE WPI Section Ch, Week 199316 Derwent Publications Ltd., London, GB; Class A60, AN 1993-130569 XP002138472 &amp; JP 05 068459 A (EARTH SEIYAKU KK), 23 March 1993 (1993-03-23)/&amp;#20303;&amp;#21451;&amp;#21270;&amp;#23398; 1989-II p.4~18&amp;#12300;&amp;#26032;&amp;#35215;&amp;#39640;&amp;#12494;&amp;#12483;&amp;#12463;&amp;#24615;&amp;#12500;&amp;#12524;&amp;#12473;&amp;#12525;&amp;#12452;&amp;#12489;&amp;#8220;&amp;#12456;&amp;#12488;&amp;#12483;&amp;#12463;&amp;#8221;&amp;#12398;&amp;#38283;&amp;#30330;&amp;#12301;/JP 07 111850 A, Earth Chem, May 2, 1995, Abstract, Patent Abstracts of Japan vol. 1995, No. 8./PATENT ABSTRACTS OF JAPAN vol. 1995, no. 8, 29 September 1995 (1995-09-29) &amp; JP 07 111850 A (EARTH CHEM), 2 May 1995 (1995-05-02)/0/0/0/0/0/0/0/0/0/0/0/0/0/0/0/0/0/0/0/0/0/0/0/0/0/0/0/0/0/0/0/0/0/0/0/0/0/0/0/0/0/0/0/0/0/0/0/0/0/0/0/0/0/0/0/0/0/0/0/0/0/0/0/0/0/0/0/0/0/0/0/0/0/0/0/0/0/0/0/0/0/0/0/0/0/0/0/0/0/0/0/0/0/0/0/0/0/0/0/0/0/0/0/0/0/0/0/0/0/0/0/0/0/0/0/0/0/0/0/0/0/0/0/0/0/0/0/0/0/0/0/0/0/0/0/0/0/0/0/0/0/0/0/0/0/0/0/0/0/0/0/0/0/0/0/0/0/0/0/0/0/0/0/0/0</t>
  </si>
  <si>
    <t>Mount et al : Mosquitoe News (1975), 35(1), 63-6 Toxicity of Pyrethroid &amp; Organophosphorus Adulticides to 5 Species of Mosquitoes.</t>
  </si>
  <si>
    <t>Mount et al. Mosquitoe News (1975), 35(1), 63-6 Toxicity of Pyrethroid and Organophorphonous Adulticides to 5 Species of Mosquitoes.</t>
  </si>
  <si>
    <t>住友化学 1983-II p.12~26 「新規揮発性ピレスロイド・ペ-パ-スリン 衣料防虫分野への開発</t>
  </si>
  <si>
    <t>Jap.J.Sanit.Zool.,1981,32(1),p.59-66</t>
  </si>
  <si>
    <t>JP 05 068459 A, Earth Seiyaku KK, Mar. 23, 1993, Abstract, Database AN 1993-130569, XP002138472.</t>
  </si>
  <si>
    <t>DATABASE WPI Section Ch, Week 199316 Derwent Publications Ltd., London, GB; Class A60, AN 1993-130569 XP002138472 &amp; JP 05 068459 A (EARTH SEIYAKU KK), 23 March 1993 (1993-03-23)</t>
  </si>
  <si>
    <t>&amp;#20303;&amp;#21451;&amp;#21270;&amp;#23398; 1989-II p.4~18&amp;#12300;&amp;#26032;&amp;#35215;&amp;#39640;&amp;#12494;&amp;#12483;&amp;#12463;&amp;#24615;&amp;#12500;&amp;#12524;&amp;#12473;&amp;#12525;&amp;#12452;&amp;#12489;&amp;#8220;&amp;#12456;&amp;#12488;&amp;#12483;&amp;#12463;&amp;#8221;&amp;#12398;&amp;#38283;&amp;#30330;&amp;#12301;</t>
  </si>
  <si>
    <t>JP 07 111850 A, Earth Chem, May 2, 1995, Abstract, Patent Abstracts of Japan vol. 1995, No. 8.</t>
  </si>
  <si>
    <t>PATENT ABSTRACTS OF JAPAN vol. 1995, no. 8, 29 September 1995 (1995-09-29) &amp; JP 07 111850 A (EARTH CHEM), 2 May 1995 (1995-05-02)</t>
  </si>
  <si>
    <t>Prof. Kulicke, Expert Opinion regarding European Patent EP 1 517 947 B1, in the version of Nov. 25, 2008 (2009).</t>
  </si>
  <si>
    <t>Roempp, Chemie Lexikon, 9th edition, 1992, p. 3570-3571.</t>
  </si>
  <si>
    <t>Ullmann vol. 4, 1981, p. 268-270, 415-432, 131-132.</t>
  </si>
  <si>
    <t>Kawai et al., Spinning of Man-Made Fibers and Film Making, I Soc. Pol. Sci. JP 160-161 (1967)_including English language translation.</t>
  </si>
  <si>
    <t>Henderson et al., Effects if the Die Temperature on Extrudate Swell in Screw Extrusion J. Appl. Pol. Sci. 31, 353-365 (1986).</t>
  </si>
  <si>
    <t>Kunststoffhandbuch Nr. 4, Polystyrol, 1996, p. 106, 342, 567, 568, 574, 575, 582, 583.</t>
  </si>
  <si>
    <t>Sulzer, Company brochure, 1998.</t>
  </si>
  <si>
    <t>EMPA-1, GPC determination of Molecular Weight_Analytical Data (2009).</t>
  </si>
  <si>
    <t>Product Information Polystyrol 158K, BASF Plastics, Mar. 2001.</t>
  </si>
  <si>
    <t>Kohlenstoffhandbuch Nr. V Polystyrol, 1969, p. 674-675, Hanser Verlag.</t>
  </si>
  <si>
    <t>EMPA-2, EMPA Report on Round Robin Tests_GPC/SEC determination of Molecular Weight (2004).</t>
  </si>
  <si>
    <t>EPFL, Analytical Data EPFL_GPC determination of Molecular Weight (2008/2009).</t>
  </si>
  <si>
    <t>Mack et al., Trends in Underwater Pelletizer Technoloeogy: Considering New Types of Polyolefin Resins Polyolefins XI Retec, Houston, Texas, Feb. 1999.</t>
  </si>
  <si>
    <t>Echte, Adolf Handbuch der technischen Polymerchemie, 1993, p. 393, 476, 477.</t>
  </si>
  <si>
    <t>Roempp, Chemie Lexikon, 1958, p. 3494-3495.</t>
  </si>
  <si>
    <t>Chang Dae Han, Flow of Molten Polymers through Circular and Slit Dies Rheology in Polymer Processing, Chap. 5, pp. 89-128, Academic Press, New York (1976).</t>
  </si>
  <si>
    <t>GALA, SMUP 6D (Underwater Granulator) Manual (1994).</t>
  </si>
  <si>
    <t>Deutsche Norm, DIN 55672-1 Gel permeation chromatography (GPC)_Part 1: Tetrahydrofuran (THF) as elution solvent (1995).</t>
  </si>
  <si>
    <t>Bremner, T., and A. Rudin, Melt Flow Index Values and Molecular Weight Distributions of Commercial Thermoplastics, J. of Applied Polymer Science, vol. 41 (1990) pp. 1617-1627.</t>
  </si>
  <si>
    <t>Shenoy et al., Melt flow Index: More than just a Quality Control Rheological Parameter. Part I Adv. Pol. Tech. 6(1), 1-58 (1986).</t>
  </si>
  <si>
    <t>Osswald, Materials Science of Polymers for Engineers, 2003, p. 43, Hanser Publishers, Munich.</t>
  </si>
  <si>
    <t>Kaiser, Kunststoffchemie for Ingenieure pp. 300-301, Carl Hanser Verlag Muenchen Wien 2006.</t>
  </si>
  <si>
    <t>Mori et al., Report on the cooperative determination of molecular weight averages of polymers by size exclusion chromatography. VII. A report on the forth round robin test (No. 1) Bunseki Kagaku 46(10), 837-844 (1997).</t>
  </si>
  <si>
    <t>Mori, Correction Method for a Concentration Effect in the Calculation of Molecular Weight Averages from GPC Chromatograms J. Appl. Pol. Sci. 20, 2157-2164 (1976).</t>
  </si>
  <si>
    <t>Henderson et al., The Effect of Die Plate Temperature Gradients on Peliet Size Distribution from Underwater Die-Face Pelletizers Advances in Polymer Technology 5(3), 53-57 (1985).</t>
  </si>
  <si>
    <t>Graessley et al., Die Swell in Molten Polymers Trans. Soc. Rheol. 14(4), 519-544 (1970).</t>
  </si>
  <si>
    <t>Viscotek, Analysis of two Polystyrene Samples by Tripple Detection Method Size Exclusion Chromatography Analytical Data (2009).</t>
  </si>
  <si>
    <t>Ma et al., Foam Extrusion Characteristics of Thermoplastic Resin with Fluorocarbon Blowing Agent. II. Polystyrene Foam Extrusion Journal of Applied Polymer Science 28, 2983-2998 (1983).</t>
  </si>
  <si>
    <t>US2004/0190092</t>
  </si>
  <si>
    <t>化学大辞典編集委員会,縮刷版 化学大辞典1,日本,共立出版株式会社,1979年11月10日,縮刷版第23刷,20頁</t>
  </si>
  <si>
    <t>Office Action for the corresponding German patent application No. 112005000257.8-45 dated Nov. 7, 2007.</t>
  </si>
  <si>
    <t>Second and supplementary Notice Informing the applicant of the communication of the International Application (To Designated Offices which apply the 30 Month time Limit Under Article 22 (1)) for International application No. PCT/JP2005/003079.</t>
  </si>
  <si>
    <t>International Preliminary Report on Patentability for International application No. PCT/JP2005/003079.</t>
  </si>
  <si>
    <t>Notification of Transmittal of Copies of translation of the International Preliminary report on Patentability for International application No. PCT/JP2005/003079.</t>
  </si>
  <si>
    <t>English translation of Written Opinion of the International Searching authority for International application No. PCT/JP2005/003079.</t>
  </si>
  <si>
    <t>日本薬局方解説書編集委員会編,第十四改正 日本薬局方解説書,廣川書店,2001年 6月27日,C-2632~2635,「ヘパリンナトリウム注射液」の項/0/0/0/0/0/0/0/0/0/0/0/0/0/0/0/0/0/0/0/0/0/0/0/0/0/0/0/0/0/0/0/0/0/0/0/0/0/0/0/0/0/0/0/0/0/0/0/0/0/0/0/0/0/0/0/0/0/0/0/0/0/0/0/0/0/0/0/0/0/0/0/0/0/0/0/0/0/0/0/0/0/0/0/0/0/0/0/0/0/0/0/0/0/0/0/0/0/0/0/0/0/0/0/0/0/0/0/0/0/0/0/0/0/0/0/0/0/0/0/0/0/0/0/0/0/0/0/0/0/0/0/0/0/0/0/0/0/0/0/0/0/0/0/0/0/0/0/0/0/0/0/0/0/0/0/0/0/0/0/0/0/0/0/0/0/0/0/0/0/0/0/0/0/0/0</t>
  </si>
  <si>
    <t>日本薬局方解説書編集委員会編,第十四改正 日本薬局方解説書,廣川書店,2001年 6月27日,C-2632~2635,「ヘパリンナトリウム注射液」の項</t>
  </si>
  <si>
    <t>International Search Report for PCT/FR99/00497 dated Jun. 15, 1999.</t>
  </si>
  <si>
    <t>KOLLOIDNIJ JURNAL,&amp;#12525;&amp;#12471;&amp;#12450;,1975&amp;#24180;,YDK668.317:678-19,p.9-15</t>
  </si>
  <si>
    <t>HARD CAPSULES DEVELOPMENT AND TECHNOLOGY,THE PHARMACEUTICAL PRESS,1987&amp;#24180;,&amp;#31532;39&amp;#38913;,&amp;#31532;41&amp;#38913;,&amp;#31532;54&amp;#38913;</t>
  </si>
  <si>
    <t>P.V.Kozlov,POLYMER,1983&amp;#24180;,&amp;#31532;24&amp;#24059;,p.651-666</t>
  </si>
  <si>
    <t>&amp;#20234;&amp;#30000;&amp;#24544;&amp;#22827;,&amp;#12459;&amp;#12503;&amp;#12475;&amp;#12523;&amp;#21092;(II),&amp;#26376;&amp;#21002;&amp;#34220;&amp;#20107;,&amp;#26085;&amp;#26412;,1967(11),p.1735-1740</t>
  </si>
  <si>
    <t>PATENT ABSTRACTS OF JAPAN vol. 2000, no. 23, 10 February 2001 (2001-02-10) &amp; JP 2001 150267 A (HOWA MACH LTD), 5 June 2001 (2001-06-05)/0/0/0/0/0/0/0/0/0/0/0/0/0/0/0/0/0/0/0/0/0/0/0/0/0/0/0/0/0/0/0/0/0/0/0/0/0/0/0/0/0/0/0/0/0/0/0/0/0/0/0/0/0/0/0/0/0/0/0/0/0/0/0/0/0/0/0/0/0/0/0/0/0/0/0/0/0/0/0/0/0/0/0/0/0/0/0/0/0/0/0/0/0/0/0/0/0/0/0/0/0/0/0/0/0/0/0/0/0/0/0/0/0/0/0/0/0/0/0/0/0/0/0/0/0/0/0/0/0/0/0/0/0/0/0/0/0/0/0/0/0/0/0/0/0/0/0/0/0/0/0/0/0/0/0/0/0/0/0/0/0/0/0/0/0/0/0/0/0/0/0/0/0/0/0</t>
  </si>
  <si>
    <t>PATENT ABSTRACTS OF JAPAN vol. 2000, no. 23, 10 February 2001 (2001-02-10) &amp; JP 2001 150267 A (HOWA MACH LTD), 5 June 2001 (2001-06-05)</t>
  </si>
  <si>
    <t>Declaration by Dr. Harald Heckenm?ller, filed by applicant by fax 06-08-09/MIRJALILI N ET AL: METHYL JASMONATE INDUCED PRODUCTION OF TAXOL IN SUSPENSION CULTURES OF TAXUS CUSPIDATA: ETHYLENE INTERACTION AND INDUCTION MODELS BIOTECHNOLOGY PROGRESS, XX, XX, vol. 12, no. 1, 1996, pages 110-118, XP002039624 ISSN: 8756-7938/Exhibit C, filed by applicant by fax 06-08-09/NATURE BIOTECHNOLOGY, vol. 14, no. 9, 1996, pages 1129-1132, XP002039625 YUKIHITO YUKIMUNE ET AL.: Methyl jasmonate-induced overproduction of paclitaxel and baccatin III in Taxus cell suspension cultures./DATABASE CA ?Online? CHEMICAL ABSTRACTS SERVICE, COLUMBUS, OHIO, US; SUGA, CHUZO ET AL: Taxane diterpenes manufacture with plant tissue culture XP002267756 retrieved from STN Database accession no. 125:245814-&amp; JP 08 205881 A (MITSUI PETROCHEMICAL IND, JAPAN) 13 August 1996 (1996-08-13)/Declaration by Dr. Venkataraman Bringi (Exhibit D), filed by applicant by fax 06-08-09//Declaration by Jai Young Song; received from third party on 04-12-2009/Exhibit A, filed by applicant by fax 06-08-09/YUKIMUNE Y ET AL: METHYL JASMONATE-INDUCED OVERPRODUCTION OF PACLITAXEL AND BACCATIN III IN TAXUS CELL SUSPENSION CULTURES BIO/TECHNOLOGY, NATURE PUBLISHING CO. NEW YORK, US, vol. 14, no. 9, 1 September 1996 (1996-09-01), pages 1129-1132, XP002039625 ISSN: 0733-222X/BIOTECHNOL. PROG., vol. 12, no. 1, 1996, pages 110-118, XP002039624 MIRJALILI N. AND LINDEN J.C.: Methyl Jasmonate Induced Production of Taxol in Suspension Cultures of Taxus cuspidata: Ethylene Interaction and Induction Models./Exhibit B, filed by applicant by fax 06-08-09/PATENT ABSTRACTS OF JAPAN vol. 1996, no. 12, 26 December 1996 (1996-12-26) &amp; JP 08 198863 A (MITSUI PETROCHEM IND LTD), 6 August 1996 (1996-08-06)/DATABASE WPI Section Ch, Week 9641 Derwent Publications Ltd., London, GB; Class B02, AN 96-408407 XP002039626 &amp; JP 08 198 863 A (MITSUI PETROCHEM IND CO LTD) , 6 August 1996/DATABASE CA [Online] CHEMICAL ABSTRACTS SERVICE, COLUMBUS, OHIO, US; SUGA, CHUZO ET AL: Taxane diterpenes manufacture with plant tissue culture retrieved from STN Database accession no. 125:245814 XP002267756 -&amp; JP 08 205881 A (MITSUI PETROCHEMICAL IND, JAPAN) 13 August 1996 (1996-08-13)/Third party observation by Samyang Genex Corporation recieved on the 04-12-2009/Declaration by Dr. Braden Roach (Exhibit E &amp; F), filed by applicant by fax 06-08-09/0/0/0/0/0/0/0/0/0/0/0/0/0/0/0/0/0/0/0/0/0/0/0/0/0/0/0/0/0/0/0/0/0/0/0/0/0/0/0/0/0/0/0/0/0/0/0/0/0/0/0/0/0/0/0/0/0/0/0/0/0/0/0/0/0/0/0/0/0/0/0/0/0/0/0/0/0/0/0/0/0/0/0/0/0/0/0/0/0/0/0/0/0/0/0/0/0/0/0/0/0/0/0/0/0/0/0/0/0/0/0/0/0/0/0/0/0/0/0/0/0/0/0/0/0/0/0/0/0/0/0/0/0/0/0/0/0/0/0/0/0/0/0/0/0/0/0/0/0/0/0/0/0/0/0/0/0/0/0</t>
  </si>
  <si>
    <t>Declaration by Dr. Harald Heckenm?ller, filed by applicant by fax 06-08-09</t>
  </si>
  <si>
    <t>MIRJALILI N ET AL: METHYL JASMONATE INDUCED PRODUCTION OF TAXOL IN SUSPENSION CULTURES OF TAXUS CUSPIDATA: ETHYLENE INTERACTION AND INDUCTION MODELS BIOTECHNOLOGY PROGRESS, XX, XX, vol. 12, no. 1, 1996, pages 110-118, XP002039624 ISSN: 8756-7938</t>
  </si>
  <si>
    <t>Exhibit C, filed by applicant by fax 06-08-09</t>
  </si>
  <si>
    <t>NATURE BIOTECHNOLOGY, vol. 14, no. 9, 1996, pages 1129-1132, XP002039625 YUKIHITO YUKIMUNE ET AL.: Methyl jasmonate-induced overproduction of paclitaxel and baccatin III in Taxus cell suspension cultures.</t>
  </si>
  <si>
    <t>DATABASE CA ?Online? CHEMICAL ABSTRACTS SERVICE, COLUMBUS, OHIO, US; SUGA, CHUZO ET AL: Taxane diterpenes manufacture with plant tissue culture XP002267756 retrieved from STN Database accession no. 125:245814-&amp; JP 08 205881 A (MITSUI PETROCHEMICAL IND, JAPAN) 13 August 1996 (1996-08-13)</t>
  </si>
  <si>
    <t>Declaration by Dr. Venkataraman Bringi (Exhibit D), filed by applicant by fax 06-08-09</t>
  </si>
  <si>
    <t>Declaration by Jai Young Song; received from third party on 04-12-2009</t>
  </si>
  <si>
    <t>Exhibit A, filed by applicant by fax 06-08-09</t>
  </si>
  <si>
    <t>YUKIMUNE Y ET AL: METHYL JASMONATE-INDUCED OVERPRODUCTION OF PACLITAXEL AND BACCATIN III IN TAXUS CELL SUSPENSION CULTURES BIO/TECHNOLOGY, NATURE PUBLISHING CO. NEW YORK, US, vol. 14, no. 9, 1 September 1996 (1996-09-01), pages 1129-1132, XP002039625 ISSN: 0733-222X</t>
  </si>
  <si>
    <t>BIOTECHNOL. PROG., vol. 12, no. 1, 1996, pages 110-118, XP002039624 MIRJALILI N. AND LINDEN J.C.: Methyl Jasmonate Induced Production of Taxol in Suspension Cultures of Taxus cuspidata: Ethylene Interaction and Induction Models.</t>
  </si>
  <si>
    <t>Exhibit B, filed by applicant by fax 06-08-09</t>
  </si>
  <si>
    <t>PATENT ABSTRACTS OF JAPAN vol. 1996, no. 12, 26 December 1996 (1996-12-26) &amp; JP 08 198863 A (MITSUI PETROCHEM IND LTD), 6 August 1996 (1996-08-06)</t>
  </si>
  <si>
    <t>DATABASE WPI Section Ch, Week 9641 Derwent Publications Ltd., London, GB; Class B02, AN 96-408407 XP002039626 &amp; JP 08 198 863 A (MITSUI PETROCHEM IND CO LTD) , 6 August 1996</t>
  </si>
  <si>
    <t>DATABASE CA [Online] CHEMICAL ABSTRACTS SERVICE, COLUMBUS, OHIO, US; SUGA, CHUZO ET AL: Taxane diterpenes manufacture with plant tissue culture retrieved from STN Database accession no. 125:245814 XP002267756 -&amp; JP 08 205881 A (MITSUI PETROCHEMICAL IND, JAPAN) 13 August 1996 (1996-08-13)</t>
  </si>
  <si>
    <t>Third party observation by Samyang Genex Corporation recieved on the 04-12-2009</t>
  </si>
  <si>
    <t>Declaration by Dr. Braden Roach (Exhibit E &amp; F), filed by applicant by fax 06-08-09</t>
  </si>
  <si>
    <t>YOSHIDA H ET AL: Administration of nano-sized platinum colloid reduces the volume of cerebral ischemia by inhibition of increased reactive oxygen species in a rat middle cerebral artery occlusion stroke model SOCIETY FOR NEUROSCIENCE ABSTRACTS, SOCIETY FOR NEUROSCIENCE, US, 2003, page 1, XP002980540 ISSN: 0190-5295</t>
  </si>
  <si>
    <t>DATABASE WPI Section Ch, Week 200435 Derwent Publications Ltd., London, GB; Class B05, AN 2004-375806 XP002369811 &amp; WO 2004/037019 A1 (OKUBO K) 6 May 2004 (2004-05-06)</t>
  </si>
  <si>
    <t>Wolff et al., Liquid Crystal Polarization Camera, IEEE Transactions on Robotics and Automation, vol. 13, No. 2, Apr. 1997, pp. 195-220./0/0/0/0/0/0/0/0/0/0/0/0/0/0/0/0/0/0/0/0/0/0/0/0/0/0/0/0/0/0/0/0/0/0/0/0/0/0/0/0/0/0/0/0/0/0/0/0/0/0/0/0/0/0/0/0/0/0/0/0/0/0/0/0/0/0/0/0/0/0/0/0/0/0/0/0/0/0/0/0/0/0/0/0/0/0/0/0/0/0/0/0/0/0/0/0/0/0/0/0/0/0/0/0/0/0/0/0/0/0/0/0/0/0/0/0/0/0/0/0/0/0/0/0/0/0/0/0/0/0/0/0/0/0/0/0/0/0/0/0/0/0/0/0/0/0/0/0/0/0/0/0/0/0/0/0/0/0/0/0/0/0/0/0/0/0/0/0/0/0/0/0/0/0/0</t>
  </si>
  <si>
    <t>Wolff et al., Liquid Crystal Polarization Camera, IEEE Transactions on Robotics and Automation, vol. 13, No. 2, Apr. 1997, pp. 195-220.</t>
  </si>
  <si>
    <t>Ionization and the Semiconductor Industry; SIMCO, an Illinois Tool Works Company; 1977; pp. 1-35 (no month available)./Industrial Product Catalog 1998-1999; SIMCO, an Illinois Tool Works Company; 1998; pp. 1-33./IntelliStat? 48 Overhead Ionizer; SIMCO, an Illinois Tool Works Company; 1998; 2 pages./Aerostat? Guardian? Overhead Ionizer; SIMCO, an Illinois Tool Works Company; 1997; 2 pages, No Month Provided./Aerostat? Guardian? CR Overhead Ionizer; SIMCO, an Illinois Tool Works Company; 1998; 2 pages, No Month Provided./Aerostat? XC Extended Coverage Ionizing Air Blower; SIMCO, an Illinois Tool Works Company; 1997; 2 pages./Ionization and the Semiconductor Industry; SIMCO, an Illinois Tool Works Company; 1977; pp. 1-35, No Month./CleanTrac? Ultra-Clean Ionization Bar; SIMCO, an Illinois Tool Works Company; 1998; 2 pages, No Month Provided./Ionization and the Semiconductor Industry; SIMCO, an Illinois Tool Works Company; 1977; pp. 1-35./Aerostat? PC&amp;#8482; Personalized Coverage Ionizing Air Blower; SIMCO, an Illinois Tool Works Company; 1997; 2 pages./Industrial Product Catalog 1998-1999; SIMCO, an Illinois Tool Works Company; 1998; pp. 1-36./Clean Rooms, vol. 6, No. 7, Jul. 28, 1992 (5 pages)./IntelliStat? 48 Overhead Ionizer; SIMCO, an Illinois Tool Works Company; 1998; 2 pages no month./Product Specification, Hand&amp;#8226;E&amp;#8226;Electrostatic Fieldmaster; SIMCO, an Illinois Tool Works Company; 1996; 1 page, No Month Provided./CleanTrac? Ultra-Clean Ionization Bar; SIMCO, an Illinois Tool Works Company; 1997; 2 pages no month./Aerostat? Guardian? CR Overhead Ionizer; SIMCO, an Illinois Tool Works Company; 1998; 2 pages./Aerostat? PC? Personalized Coverage Ionizing Air Blower; SIMCO, an Illinois Tool Works Company; 1997; 2 pages./&amp;#8220;Clean Rooms,&amp;#8221; vol. 6, No. 7, Jul. 28, 1992 (5 pages)./Industrial Product Catalog 1998-1999; SIMCO, an Illinois Tool Works Company; 1998; pp. 1-33, No Month Provided./Ionization and the Semiconductor Industry; SIMCO, an Illinois Tool Works Company; 1977; pp. 1-20./Aerostat? XC Extended Coverage Ionizing Air Blower; SIMCO, an Illinois Tool Works Company; 1997; 2 pages, No Month Provided./EA-3 Charges Plate Monitor; SIMCO, an Illinois Tool Works Company; 1997; 2 pages./Nilstat? Instruction Manual for 5084/5084e Controller, Ion Systems, Inc., Oct. 1993 and Nov. 1983, 36 pages./PulseBar? Static Neutralization Bars; SIMCO, an Illinois Tool Works Company; 1997; 2 pages no month./Air Ring? 1000 Ionizer; SIMCO, an Illinois Tool Works Company; 1998; 2 pages./Lecture on Factory Automation &amp; Logistics System, No. 16, Device Net,  Journal of Labor Saving &amp; Automation, Mar., 1993 (12 pages)./A Basic Guide to an ESD Control Program for Electronics Manufacturers; SIMCO, an Illinois Tool Works Company; 1995; pp. 1-12, No Month Provided./EA-3 Charged Plate Monitor; SIMCO, an Illinois Tool Works Company; 1997; 2 pages no month./Air Ring? 1000 Ionizer; SIMCO, an Illinois Tool Works Company; 1998; 2 pages no month./EA-3 Charged Plate Monitor; SIMCO, an Illinois Tool Works Company; 1997; 2 pages./QwikTrac? Ionization Bar; SIMCO, an Illinois Tool Works Company; 1998; 2 pages no month./Aerostat? Guardian? Overhead Ionizer; SIMCO, an Illinois Tool Works Company; 1997; 2 pages./Aerostat? PC? Personalized Coverage Ionizing Air Blower; SIMCO, an Illinois Tool Works Company; 1997; 2 pages (no month available)./EA-3 Charged Plate Monitor; SIMCO, an Illinois Tool Works Company; 1997; 2 pages, No Month Provided./Nilstat? Instruction Manual for 5000 Total Area Static Control System, Ion Systems, Inc., Dec. 1990, 29 pages./Aerostat? Guardian? Overhead Ionizer; SIMCO, an Illinois Tool Works Company; 1997; 2 pages (no month available)./Industrial Product Catalog 1998-1999; SIMCO, an Illinois Tool Works Company; 1998; pp. 1-33 (no month available)./Industrial Product Catalogue, 1998-1999, SIMCO, an Illinois Tool Works Company; 1998; pp. 1-36./A Basic Guide to an ESD Control Program for Electrionics Manufacturers; SIMCO, an Illinois Tool Works Company; 1995; pp. 1-12 (no month available) ./Nilstat? Instruction Manual for 5084/5084e Controller, Ion Systems, Inc., Oct. 1993 and Nov. 1993, 36 pages./Product Specification, Hand&amp;#8226;E&amp;#8226;Electrostatic Fieldmeter; SIMCO, an Illinois Tool Works Company; 1996; 1 page no month./Nilstat? Systems Brochure, Ion Systems, Inc., 1987, 4 pages./&amp;#8220;Lecture on Factory Automation &amp; Logistics System, No. 16, Device Net,&amp;#8221; Journal of Labor Saving &amp; Automation, Mar. 1993 (12 pages)./CleanTrac? Ultra-Clean Ionization Bar; SIMCO, an Illinois Tool Works Company; 1997; 2 pages, No Month Provided./QwikTrac? Ionization Bar; SIMCO, an Illinois Tool Works Company; 1998; 2 pages, No Month Provided./Nilstat? 5000 System Brochure, Ion Systems, Inc., 1988, 2 pages./CleanTrac? Ultra-Clean Ionization Bar; SIMCO, an Illinois Tool Works Company; 1997; 2 pages./Product Specification, Hand-E-Electrostatic Fieldmeter; SIMCO, an Illinois Tool Works Company; 1996; 1 page./CleanTrac&amp;#8482; Ultra-Clean Ionization Bar; SIMCO, an Illinois Tool Works Company; 1998; 2 pages./CleanTrac? Ultra-Clean Ionization Bar; SIMCO, an Illinois Tool Works Company; 1998; 2 pages./Aerostat? Guardian? CR Overhead Ionizer; SIMCO, an Illinois Tool Works Company; 1998; 1 pages./Aerostat? Guardian? CR Overhead Ionizer; SIMCO, an Illinois Tool Works Company; 1998; 2 pages no month./A Basic Guide to an ESD Control Program for Electronics Manufacturers; SIMCO, an Illinois Tool Works Company; 1995; pp. 1-8./Aerostat? PC? Personalized Coverage Ionizing Air Blower; SIMCO, an Illinois Tool Works Company; 1997; 2 pages, No Month Provided./IntelliStat&amp;#8482; 48 Overhead Ionizer; SIMCO, an Illinois Tool Works Company; 1998; 2 pages./CleanTrac? Ultra-Clean Ionization Bar; SIMCO, an Illinois Tool Works Company; 1998; 2 pages no month./PulseBar? Static Neutralization Bars; SIMCO, an Illinois Tool Works Company; 1997; 2 pages./Product Specification, Hand&amp;#8226;E&amp;#8226;Electrostatic Fieldmeter; SIMCO, an Illinois Tool Works Company; 1996; 1 page./Nilstat? 5000 Series Brochure for 5284 FlowBar Emitter, Ion Systems, Inc., 1994, 2 pages./&amp;#8220;NilStat 5084e system, room ionizer,&amp;#8221; Harada Corporation, Nov. 1995 (4 pages)./CleanTrac&amp;#8482; Ultra-Clean Ionization Bar; SIMCO, an Illinois Tool Works Company; 1997; 2 pages./Aerostat? Guardian&amp;#8482; CR Overhead Ionizer; SIMCO, an Illinois Tool Works Company; 1998; 2 pages./IntelliStat? 48 Overhead Ionizer; SIMCO, an Illinois Tool Works Company; 1998; 2 pages, No Month Provided./PulseBar? Static Neutralization Bars; SIMCO, an Illinois Tool Works Company; 1997; 2 pages, No Month Provided./Air Ring? 1000 Ionizer; SIMCO, an Illinois Tool Works Company; 1998; 2 pages, No Month Provided./Aerostat? XC Extended Coverage Ionizing Air Blower; SIMCO, an Illinois Tool Works Company; 1997; 2 pages no month./Nilstat? 5000 Series Brochure for 5084(e)/5024(e) Controllers, Ion Systems, Inc., 1995, 2 pages./QwikTrac? Ionization Bar; SIMCO, an Illinois Tool Works Company; 1998; 2 pages./NilStat 5084e system, room ionizer, Harada Corporation, Nov., 1995 (4 pages)./Nilstat? 5084e Air Inonization System Brochure, Ion Systems, Inc., 1992, 1 page./A Basic Guide to an ESD Control Program for Electronics Manufacturers; SIMCO, an Illinois Tool Works Company; 1995; pp. 1-12./QwikTrac&amp;#8482; Ionization Bar; SIMCO, an Illinois Tool Works Company; 1998; 2 pages./0/0/0/0/0/0/0/0/0/0/0/0/0/0/0/0/0/0/0/0/0/0/0/0/0/0/0/0/0/0/0/0/0/0/0/0/0/0/0/0/0/0/0/0/0/0/0/0/0/0/0/0/0/0/0/0/0/0/0/0/0/0/0/0/0/0/0/0/0/0/0/0/0/0/0/0/0/0/0/0/0/0/0/0/0/0/0/0/0/0/0/0/0/0/0/0/0/0/0/0/0/0/0/0</t>
  </si>
  <si>
    <t>Ionization and the Semiconductor Industry; SIMCO, an Illinois Tool Works Company; 1977; pp. 1-35 (no month available).</t>
  </si>
  <si>
    <t>Industrial Product Catalog 1998-1999; SIMCO, an Illinois Tool Works Company; 1998; pp. 1-33.</t>
  </si>
  <si>
    <t>IntelliStat? 48 Overhead Ionizer; SIMCO, an Illinois Tool Works Company; 1998; 2 pages.</t>
  </si>
  <si>
    <t>Aerostat? Guardian? Overhead Ionizer; SIMCO, an Illinois Tool Works Company; 1997; 2 pages, No Month Provided.</t>
  </si>
  <si>
    <t>Aerostat? Guardian? CR Overhead Ionizer; SIMCO, an Illinois Tool Works Company; 1998; 2 pages, No Month Provided.</t>
  </si>
  <si>
    <t>Aerostat? XC Extended Coverage Ionizing Air Blower; SIMCO, an Illinois Tool Works Company; 1997; 2 pages.</t>
  </si>
  <si>
    <t>Ionization and the Semiconductor Industry; SIMCO, an Illinois Tool Works Company; 1977; pp. 1-35, No Month.</t>
  </si>
  <si>
    <t>CleanTrac? Ultra-Clean Ionization Bar; SIMCO, an Illinois Tool Works Company; 1998; 2 pages, No Month Provided.</t>
  </si>
  <si>
    <t>Ionization and the Semiconductor Industry; SIMCO, an Illinois Tool Works Company; 1977; pp. 1-35.</t>
  </si>
  <si>
    <t>Aerostat? PC&amp;#8482; Personalized Coverage Ionizing Air Blower; SIMCO, an Illinois Tool Works Company; 1997; 2 pages.</t>
  </si>
  <si>
    <t>Industrial Product Catalog 1998-1999; SIMCO, an Illinois Tool Works Company; 1998; pp. 1-36.</t>
  </si>
  <si>
    <t>Clean Rooms, vol. 6, No. 7, Jul. 28, 1992 (5 pages).</t>
  </si>
  <si>
    <t>IntelliStat? 48 Overhead Ionizer; SIMCO, an Illinois Tool Works Company; 1998; 2 pages no month.</t>
  </si>
  <si>
    <t>Product Specification, Hand&amp;#8226;E&amp;#8226;Electrostatic Fieldmaster; SIMCO, an Illinois Tool Works Company; 1996; 1 page, No Month Provided.</t>
  </si>
  <si>
    <t>CleanTrac? Ultra-Clean Ionization Bar; SIMCO, an Illinois Tool Works Company; 1997; 2 pages no month.</t>
  </si>
  <si>
    <t>Aerostat? Guardian? CR Overhead Ionizer; SIMCO, an Illinois Tool Works Company; 1998; 2 pages.</t>
  </si>
  <si>
    <t>Aerostat? PC? Personalized Coverage Ionizing Air Blower; SIMCO, an Illinois Tool Works Company; 1997; 2 pages.</t>
  </si>
  <si>
    <t>&amp;#8220;Clean Rooms,&amp;#8221; vol. 6, No. 7, Jul. 28, 1992 (5 pages).</t>
  </si>
  <si>
    <t>Industrial Product Catalog 1998-1999; SIMCO, an Illinois Tool Works Company; 1998; pp. 1-33, No Month Provided.</t>
  </si>
  <si>
    <t>Ionization and the Semiconductor Industry; SIMCO, an Illinois Tool Works Company; 1977; pp. 1-20.</t>
  </si>
  <si>
    <t>Aerostat? XC Extended Coverage Ionizing Air Blower; SIMCO, an Illinois Tool Works Company; 1997; 2 pages, No Month Provided.</t>
  </si>
  <si>
    <t>EA-3 Charges Plate Monitor; SIMCO, an Illinois Tool Works Company; 1997; 2 pages.</t>
  </si>
  <si>
    <t>Nilstat? Instruction Manual for 5084/5084e Controller, Ion Systems, Inc., Oct. 1993 and Nov. 1983, 36 pages.</t>
  </si>
  <si>
    <t>PulseBar? Static Neutralization Bars; SIMCO, an Illinois Tool Works Company; 1997; 2 pages no month.</t>
  </si>
  <si>
    <t>Air Ring? 1000 Ionizer; SIMCO, an Illinois Tool Works Company; 1998; 2 pages.</t>
  </si>
  <si>
    <t>Lecture on Factory Automation &amp; Logistics System, No. 16, Device Net,  Journal of Labor Saving &amp; Automation, Mar., 1993 (12 pages).</t>
  </si>
  <si>
    <t>A Basic Guide to an ESD Control Program for Electronics Manufacturers; SIMCO, an Illinois Tool Works Company; 1995; pp. 1-12, No Month Provided.</t>
  </si>
  <si>
    <t>EA-3 Charged Plate Monitor; SIMCO, an Illinois Tool Works Company; 1997; 2 pages no month.</t>
  </si>
  <si>
    <t>Air Ring? 1000 Ionizer; SIMCO, an Illinois Tool Works Company; 1998; 2 pages no month.</t>
  </si>
  <si>
    <t>EA-3 Charged Plate Monitor; SIMCO, an Illinois Tool Works Company; 1997; 2 pages.</t>
  </si>
  <si>
    <t>QwikTrac? Ionization Bar; SIMCO, an Illinois Tool Works Company; 1998; 2 pages no month.</t>
  </si>
  <si>
    <t>Aerostat? Guardian? Overhead Ionizer; SIMCO, an Illinois Tool Works Company; 1997; 2 pages.</t>
  </si>
  <si>
    <t>Aerostat? PC? Personalized Coverage Ionizing Air Blower; SIMCO, an Illinois Tool Works Company; 1997; 2 pages (no month available).</t>
  </si>
  <si>
    <t>EA-3 Charged Plate Monitor; SIMCO, an Illinois Tool Works Company; 1997; 2 pages, No Month Provided.</t>
  </si>
  <si>
    <t>Nilstat? Instruction Manual for 5000 Total Area Static Control System, Ion Systems, Inc., Dec. 1990, 29 pages.</t>
  </si>
  <si>
    <t>Aerostat? Guardian? Overhead Ionizer; SIMCO, an Illinois Tool Works Company; 1997; 2 pages (no month available).</t>
  </si>
  <si>
    <t>Industrial Product Catalog 1998-1999; SIMCO, an Illinois Tool Works Company; 1998; pp. 1-33 (no month available).</t>
  </si>
  <si>
    <t>Industrial Product Catalogue, 1998-1999, SIMCO, an Illinois Tool Works Company; 1998; pp. 1-36.</t>
  </si>
  <si>
    <t>A Basic Guide to an ESD Control Program for Electrionics Manufacturers; SIMCO, an Illinois Tool Works Company; 1995; pp. 1-12 (no month available) .</t>
  </si>
  <si>
    <t>Nilstat? Instruction Manual for 5084/5084e Controller, Ion Systems, Inc., Oct. 1993 and Nov. 1993, 36 pages.</t>
  </si>
  <si>
    <t>Product Specification, Hand&amp;#8226;E&amp;#8226;Electrostatic Fieldmeter; SIMCO, an Illinois Tool Works Company; 1996; 1 page no month.</t>
  </si>
  <si>
    <t>Nilstat? Systems Brochure, Ion Systems, Inc., 1987, 4 pages.</t>
  </si>
  <si>
    <t>&amp;#8220;Lecture on Factory Automation &amp; Logistics System, No. 16, Device Net,&amp;#8221; Journal of Labor Saving &amp; Automation, Mar. 1993 (12 pages).</t>
  </si>
  <si>
    <t>CleanTrac? Ultra-Clean Ionization Bar; SIMCO, an Illinois Tool Works Company; 1997; 2 pages, No Month Provided.</t>
  </si>
  <si>
    <t>QwikTrac? Ionization Bar; SIMCO, an Illinois Tool Works Company; 1998; 2 pages, No Month Provided.</t>
  </si>
  <si>
    <t>Nilstat? 5000 System Brochure, Ion Systems, Inc., 1988, 2 pages.</t>
  </si>
  <si>
    <t>CleanTrac? Ultra-Clean Ionization Bar; SIMCO, an Illinois Tool Works Company; 1997; 2 pages.</t>
  </si>
  <si>
    <t>Product Specification, Hand-E-Electrostatic Fieldmeter; SIMCO, an Illinois Tool Works Company; 1996; 1 page.</t>
  </si>
  <si>
    <t>CleanTrac&amp;#8482; Ultra-Clean Ionization Bar; SIMCO, an Illinois Tool Works Company; 1998; 2 pages.</t>
  </si>
  <si>
    <t>CleanTrac? Ultra-Clean Ionization Bar; SIMCO, an Illinois Tool Works Company; 1998; 2 pages.</t>
  </si>
  <si>
    <t>Aerostat? Guardian? CR Overhead Ionizer; SIMCO, an Illinois Tool Works Company; 1998; 1 pages.</t>
  </si>
  <si>
    <t>Aerostat? Guardian? CR Overhead Ionizer; SIMCO, an Illinois Tool Works Company; 1998; 2 pages no month.</t>
  </si>
  <si>
    <t>A Basic Guide to an ESD Control Program for Electronics Manufacturers; SIMCO, an Illinois Tool Works Company; 1995; pp. 1-8.</t>
  </si>
  <si>
    <t>Aerostat? PC? Personalized Coverage Ionizing Air Blower; SIMCO, an Illinois Tool Works Company; 1997; 2 pages, No Month Provided.</t>
  </si>
  <si>
    <t>IntelliStat&amp;#8482; 48 Overhead Ionizer; SIMCO, an Illinois Tool Works Company; 1998; 2 pages.</t>
  </si>
  <si>
    <t>CleanTrac? Ultra-Clean Ionization Bar; SIMCO, an Illinois Tool Works Company; 1998; 2 pages no month.</t>
  </si>
  <si>
    <t>PulseBar? Static Neutralization Bars; SIMCO, an Illinois Tool Works Company; 1997; 2 pages.</t>
  </si>
  <si>
    <t>Product Specification, Hand&amp;#8226;E&amp;#8226;Electrostatic Fieldmeter; SIMCO, an Illinois Tool Works Company; 1996; 1 page.</t>
  </si>
  <si>
    <t>Nilstat? 5000 Series Brochure for 5284 FlowBar Emitter, Ion Systems, Inc., 1994, 2 pages.</t>
  </si>
  <si>
    <t>&amp;#8220;NilStat 5084e system, room ionizer,&amp;#8221; Harada Corporation, Nov. 1995 (4 pages).</t>
  </si>
  <si>
    <t>CleanTrac&amp;#8482; Ultra-Clean Ionization Bar; SIMCO, an Illinois Tool Works Company; 1997; 2 pages.</t>
  </si>
  <si>
    <t>Aerostat? Guardian&amp;#8482; CR Overhead Ionizer; SIMCO, an Illinois Tool Works Company; 1998; 2 pages.</t>
  </si>
  <si>
    <t>IntelliStat? 48 Overhead Ionizer; SIMCO, an Illinois Tool Works Company; 1998; 2 pages, No Month Provided.</t>
  </si>
  <si>
    <t>PulseBar? Static Neutralization Bars; SIMCO, an Illinois Tool Works Company; 1997; 2 pages, No Month Provided.</t>
  </si>
  <si>
    <t>Air Ring? 1000 Ionizer; SIMCO, an Illinois Tool Works Company; 1998; 2 pages, No Month Provided.</t>
  </si>
  <si>
    <t>Aerostat? XC Extended Coverage Ionizing Air Blower; SIMCO, an Illinois Tool Works Company; 1997; 2 pages no month.</t>
  </si>
  <si>
    <t>Nilstat? 5000 Series Brochure for 5084(e)/5024(e) Controllers, Ion Systems, Inc., 1995, 2 pages.</t>
  </si>
  <si>
    <t>QwikTrac? Ionization Bar; SIMCO, an Illinois Tool Works Company; 1998; 2 pages.</t>
  </si>
  <si>
    <t>NilStat 5084e system, room ionizer, Harada Corporation, Nov., 1995 (4 pages).</t>
  </si>
  <si>
    <t>Nilstat? 5084e Air Inonization System Brochure, Ion Systems, Inc., 1992, 1 page.</t>
  </si>
  <si>
    <t>A Basic Guide to an ESD Control Program for Electronics Manufacturers; SIMCO, an Illinois Tool Works Company; 1995; pp. 1-12.</t>
  </si>
  <si>
    <t>QwikTrac&amp;#8482; Ionization Bar; SIMCO, an Illinois Tool Works Company; 1998; 2 pages.</t>
  </si>
  <si>
    <t>Nova hearing aid, Interview by Medical Reporter Jocelyn Maminta with Natan Bauman, appeared on WTNH-TV Channel 8 on Jun. 30, 2003 (retrieved from http://www.hearingbalance.com/uploads/Nova.WMV on Jul. 29, 2009./Kirkwood, David H., Hearing aid sales slip back to norm, but leaders see growth potential, The Hearing Journal Dec. 2005 [online], [retrieved on Dec. 6, 2006], Retrieved from The Hearing Journal website &amp;#8810;URL:http://www.audiologyonline.com/theHearingJournal/pdfs/HJ2005_12pg11-20.pdf./Shepherd, N.L., Heading to the Beginning, Hearing Products Report Jul. 2006 [online], [retrieved on Dec. 5, 2006]Retrieved from Hearing Products Report website &amp;#8810;URL:http://www.hearingproductsreport.com/article.php?s=HPR/2006/07&amp;p=3&amp;#8811;./Horakustik Publication Dec. 2002, Bruckhoff&amp;Partner GmbH, Hannover, 4 pages./Affidavit of Henning Bruckhoff dated Nov. 27, 2008./Bruckhoff-apparatebau.com; web page downloaded from Internet Archives, Feb. 6, 2003, cited during reexamination U.S. Appl. No. 95/001,104./Knowles Receivers Internet published Web pages, circa Jun. 2002, cited during reexamination U.S. Appl. No. 95/001,104./Affidavit and Declaration of Doug Erickson dated Sep. 29, 2008 and Jul. 25, 2008./English Translation of Portions of the Horakustik Publication, 1 page Dec. 2002./Phonak Hearing Systems; The Hearing Journal, Jul. 2004, vol. 57, No. 7, p. 45./International Search Report for International Application No. PCT/US03/39960 filed Dec. 16, 2003./Lend an Ear, Interview with Natan Bauman by Abram Katz, New Haven Register, Oct. 5, 2003, cited during reexamination U.S. Appl. No. 95/001,104./Office Action issued by the Patent Office of the Russian Federation; Application No. 2005127574/28(030952); Filing Date: Oct. 17, 2006; Applicant(s): Vaivatone Hearing Systems, LLC, Dated Feb. 8, 2008./Phonak Hearing Systems Media Release UHA 2003, Phonak know-how address Auditory Processing Disorders, Switzerland, p. 1-2./Effect of Ear Canal Occlusion on Pure-Tone Threshold Sensitivity, J. Am Acac Audio 16:740-746 (2005)./Rebuttal Markman Expert Designation for Civil Docket Case No. 4:07-cv-00212-CVE-SAJ, Hear-Wear Technologies, LLC v. Oticon, Inc., et al., 3 pages, date filed Feb. 15, 2008./U.S. Appl. No. 95/001,104 Office Action in Inter Partes Reexamination dated Mar. 19, 2009./Knowles FC Series data sheet, cited during reexamination U.S. Appl. No. 95/001,104./Markman Expert Designation for Civil Docket Case No. 4:07-cv-00212-CVE-SAJ, Hear-Wear Technologies, LLC v. Oticon, Inc., et al., 3 pages, date filed Jan. 15, 2008./Court Docket for Civil Docket Case No. 4:07-cv-00212-CVE-SAJ, Hear-Wear Technologies, LLC v. Oticon, Inc., et al., 31 pages, date filed Apr. 16, 2007./Sandlin, Robert E., Ph.D., Textbook of Hearing Aid Amplification, Second Edition, Singular Publishing Group, Thompson Learing, copyright 2000, cited during reexamination U.S. Appl. No. 95/001,104./Complaint for Civil Docket Case No. 4:07-cv-00212-CVE-SAJ, Hear-Wear Technologies, LLC v. Oticon, Inc., et al., 8 pages, date filed Apr. 16, 2007./Hearing Aid Sales Up a Little in '99, The Hearing Journal Mar. 2000 [online], [retrieved on Dec. 6, 2006], Retrieved from Find Articles website&amp;#8810;URL:http://www.findarticles.com/p/articles/mi_hb3496/is_200003/ai_n289085&amp;#8811;./U.S. Appl. No. 10/325,529, filed Dec. 18, 2002, including submitted evidence of secondary consideration, such as the submitted evidence of Vivatone commercial sales success from 2004-2006, evidence of copying by competitors, and long felt need, as well as the related expert declarations./GN Magazine Jan. 2005 [online], [retrieved on Dec. 7, 2006]Retrieved from GN websiite &amp;#8810;URL:http://www.gn.com/var/gn.storage/original/application/ea22f38e4dbfc9fcb0e3cc77e0d7088d.pdf.&amp;#8811;./Knowles Electronics Product Catalog_Standard Receivers [online], [retrieved on Dec. 5, 2006]retrieved from the Knowles Electronics website &amp;#8810;URL:http://www.knowleselectronics.com/products/technology.asp? CATEGORY_ID=2&amp;TECHNOLOGY_ID=5&amp;#8811;, 4 pages./Carsten, Daugaard, Delta Insertion loss and occlusion effect measured on open fit hearing aid Technical Note, Oct. 21, 2008./International Search Report for International Application No. PCT/US04/03449 filed Feb. 5, 2004./Joint Claim Construction Statement for Civil Docket Case No. 4:07-cv-00212-CVE-SAJ, Hear-Wear Technologies, LLC v. Oticon, Inc., et al., 15 pages, date filed 04/01/08./Wikipedia, Nickel Titanium Oct. 6, 2009, [citedJul. 29, 2009] available from: [http://en.wikipedia.org/wiki/Nickel_titanium]./Knowles Receivers Internet published Web pages, circa Jun. 2002 (Knowles I)./An Innovative Non-occluding DSP Device, cited during reexamination U.S. Appl. No. 95/001,104./Phonak Hearing Systems; Field Study News; EduLink: Improves Speech Understanding in Noisy Classrooms; May 2004, p. 1-2./Markku Toivonen, et al., Noise Attenuation and Proper Insertion of Earplugs into Ear Canals, Ann. occup. Hyg., vol. 46, No. 6, pp. 527-530, 2202, 4 pages./Re-exam U.S. Appl. No. 95/001,104; filed Nov. 6, 2008./Partial Translation of Appeal Brief filed on Jan. 13, 2009, JP4006470B./ReSoundAiR presentation notes/pamphlet (in Danish) Sep. 8, 2003 [pnline], [retrieved on Dec. 6, 2006], Retrieved from GN website &amp;#8810;URL:http//www.gn.com/var/gn/storage/original/application/phpG5vgnN.pdf&amp;#8811;./U.S. Appl. No. 10/773,731, filed Feb. 5, 2004, including submitted evidence of secondary consideration, such as the submitted evidence of Vivatone commercial sales success from 2004-2006, evidence of copying by competitors, and long felt need, as well as the related expert declarations./Reexam 95001104_Requester Comments and Thompson Declaration filed Jan. 6, 2010./Knowles FC Series data sheet (Knowles II) (2001), cited during reexamination U.S. Appl. No. 95/001,104, 4 pages.//Notice of Opposition Documents_047086384/1590988, filed Aug. 2009./Taenzer, WO 00/01196, Jan. 6, 2000.//Answer with Jury Demand for Civil Docket Case No. 4:07-cv-00212-CVE-SAJ, Hear-Wear Technologies, LLC v. Oticon, Inc., et al., 3 pages, date filed Aug. 9, 2007./Knowles Electronics Product Catalog_Standard Receivers [online] Dec. 2006, [retrieved on Dec. 5, 2006]Retrieved from the Knowles Electronics website &amp;#8810;URL:http//www.knowleselectronics.com/products/technology.asp?CATEGORY_ID=2&amp;TECHNOLOGY_ID=5&amp;#8811;./Introducing the Nova Dr. Natan Bauman, The Hearing Balance&amp;Speech Center (www.hearingbalance.com), Jul. 1, 2003 (retrieved from: http://web.archive.org/web/20030701041351/http://www.hearingbalance.com on Aug. 7, 2009)./U.S. Appl. No. 95/001,104 Order Granting Request for Inter Partes Reexamination of U.S. Patent No. 7,421,086 dated Jan. 27, 2009./Hearing Aid Handbook, pp. 186-195, TAB Books (1978)./Morgan, N.B., et al., Taking the art out of smart!_Forming processes and durability issues for the application of NiTi shape memory alloys in medical devices, Proceedings from the Materials and Processes for Medical Devices Conference, Sep. 8-10, 2003, Anaheim, CA, 6 pages./Hear-Wear Technologies, LLC f/k/a Hear-Wear, LLC v. Dr. Natan Bayman, Nova Hearing Systems, LLC; and Hearing, Balance and Speech Center, Inc.; Complaint and Request for Injunctive Relief; Summonses, Civil Cover Sheet; Appearance of L. Page Heslin for Plaintiff; Order on Pretrial Deadlines, dated Sep. 18, 2003; Notice of Dismissal Without Prejudice; In the United States District Court for the District of Connecticut; Civil Action No. 303cv01599 AWT, dated Nov. 12, 2003./U.S. Appl. No. 10/325,529 Decision on Appeal dated Feb. 27, 2009./Wikipedia, Shape memory alloy Jun. 28, 2009, [cited Jul. 29, 2009] available from: [http://en.wikipedia.org/wiki/Shape_memory_alloy]./European Search Report_European Application 04708638.4-2002 (5 pg.)./Answer and Counterclaim for Civil Docket Case No. 4:07-cv-00212-CVE-SAJ, Hear-Wear Technologies, LLC v. Oticon, Inc., et al., 11 pages, date filed Jul. 30, 2007./An Innovative Non-Occluding DSP Device, GN ReSound article created Apr. 2003 [online], [retrieved on Dec. 6, 2006], Retrieved from GN ReSound website &amp;#8810;URL:http://www.openfitting.com/2903-gb-03.02.pdf&amp;#8811;./Corporate Disclosure Statement for Civil Docket Case No. 4:07-cv-00212-CVE-SAJ, Hear-Wear Technologies, LLC v. Oticon, Inc., et al., 5 pages, date filed Jul. 30, 2007./Knowles FK Series Data sheet, cited during reexamination U.S. Appl. No. 95/001,104./Knowles Electronics Product Catalog_Standard Receivers [online], [retrieved on Dec. 5, 2006]Retrieved from the Knowles Electronics website &amp;#8810;URL:http//www.knowleselectronics.com/products/technology.asp?CATEGORY_ID=2&amp;TECHNOLOGY_ID=5&amp;#8811;./Notification of First Office Action dated May 8, 2009, 2004800055634 China./A Comprehensive Dictionary, definition of Non-Occluding Mold The Hearing Aid Journal (1973)./Ballachanda, Bopanna B. The Human Ear Canal, 1995, Dingular Publishing Group, Inc. 1st Ed. p. 126./0/0/0/0/0/0/0/0/0/0/0/0/0/0/0/0/0/0/0/0/0/0/0/0/0/0/0/0/0/0/0/0/0/0/0/0/0/0/0/0/0/0/0/0/0/0/0/0/0/0/0/0/0/0/0/0/0/0/0/0/0/0/0/0/0/0/0/0/0/0/0/0/0/0/0/0/0/0/0/0/0/0/0/0/0/0/0/0/0/0/0/0/0/0/0/0/0/0/0/0/0/0/0/0/0/0/0/0/0/0/0/0/0/0</t>
  </si>
  <si>
    <t>Nova hearing aid, Interview by Medical Reporter Jocelyn Maminta with Natan Bauman, appeared on WTNH-TV Channel 8 on Jun. 30, 2003 (retrieved from http://www.hearingbalance.com/uploads/Nova.WMV on Jul. 29, 2009.</t>
  </si>
  <si>
    <t>Kirkwood, David H., Hearing aid sales slip back to norm, but leaders see growth potential, The Hearing Journal Dec. 2005 [online], [retrieved on Dec. 6, 2006], Retrieved from The Hearing Journal website &amp;#8810;URL:http://www.audiologyonline.com/theHearingJournal/pdfs/HJ2005_12pg11-20.pdf.</t>
  </si>
  <si>
    <t>Shepherd, N.L., Heading to the Beginning, Hearing Products Report Jul. 2006 [online], [retrieved on Dec. 5, 2006]Retrieved from Hearing Products Report website &amp;#8810;URL:http://www.hearingproductsreport.com/article.php?s=HPR/2006/07&amp;p=3&amp;#8811;.</t>
  </si>
  <si>
    <t>Horakustik Publication Dec. 2002, Bruckhoff&amp;Partner GmbH, Hannover, 4 pages.</t>
  </si>
  <si>
    <t>Affidavit of Henning Bruckhoff dated Nov. 27, 2008.</t>
  </si>
  <si>
    <t>Bruckhoff-apparatebau.com; web page downloaded from Internet Archives, Feb. 6, 2003, cited during reexamination U.S. Appl. No. 95/001,104.</t>
  </si>
  <si>
    <t>Knowles Receivers Internet published Web pages, circa Jun. 2002, cited during reexamination U.S. Appl. No. 95/001,104.</t>
  </si>
  <si>
    <t>Affidavit and Declaration of Doug Erickson dated Sep. 29, 2008 and Jul. 25, 2008.</t>
  </si>
  <si>
    <t>English Translation of Portions of the Horakustik Publication, 1 page Dec. 2002.</t>
  </si>
  <si>
    <t>Phonak Hearing Systems; The Hearing Journal, Jul. 2004, vol. 57, No. 7, p. 45.</t>
  </si>
  <si>
    <t>International Search Report for International Application No. PCT/US03/39960 filed Dec. 16, 2003.</t>
  </si>
  <si>
    <t>Lend an Ear, Interview with Natan Bauman by Abram Katz, New Haven Register, Oct. 5, 2003, cited during reexamination U.S. Appl. No. 95/001,104.</t>
  </si>
  <si>
    <t>Office Action issued by the Patent Office of the Russian Federation; Application No. 2005127574/28(030952); Filing Date: Oct. 17, 2006; Applicant(s): Vaivatone Hearing Systems, LLC, Dated Feb. 8, 2008.</t>
  </si>
  <si>
    <t>Phonak Hearing Systems Media Release UHA 2003, Phonak know-how address Auditory Processing Disorders, Switzerland, p. 1-2.</t>
  </si>
  <si>
    <t>Effect of Ear Canal Occlusion on Pure-Tone Threshold Sensitivity, J. Am Acac Audio 16:740-746 (2005).</t>
  </si>
  <si>
    <t>Rebuttal Markman Expert Designation for Civil Docket Case No. 4:07-cv-00212-CVE-SAJ, Hear-Wear Technologies, LLC v. Oticon, Inc., et al., 3 pages, date filed Feb. 15, 2008.</t>
  </si>
  <si>
    <t>U.S. Appl. No. 95/001,104 Office Action in Inter Partes Reexamination dated Mar. 19, 2009.</t>
  </si>
  <si>
    <t>Knowles FC Series data sheet, cited during reexamination U.S. Appl. No. 95/001,104.</t>
  </si>
  <si>
    <t>Markman Expert Designation for Civil Docket Case No. 4:07-cv-00212-CVE-SAJ, Hear-Wear Technologies, LLC v. Oticon, Inc., et al., 3 pages, date filed Jan. 15, 2008.</t>
  </si>
  <si>
    <t>Court Docket for Civil Docket Case No. 4:07-cv-00212-CVE-SAJ, Hear-Wear Technologies, LLC v. Oticon, Inc., et al., 31 pages, date filed Apr. 16, 2007.</t>
  </si>
  <si>
    <t>Sandlin, Robert E., Ph.D., Textbook of Hearing Aid Amplification, Second Edition, Singular Publishing Group, Thompson Learing, copyright 2000, cited during reexamination U.S. Appl. No. 95/001,104.</t>
  </si>
  <si>
    <t>Complaint for Civil Docket Case No. 4:07-cv-00212-CVE-SAJ, Hear-Wear Technologies, LLC v. Oticon, Inc., et al., 8 pages, date filed Apr. 16, 2007.</t>
  </si>
  <si>
    <t>Hearing Aid Sales Up a Little in '99, The Hearing Journal Mar. 2000 [online], [retrieved on Dec. 6, 2006], Retrieved from Find Articles website&amp;#8810;URL:http://www.findarticles.com/p/articles/mi_hb3496/is_200003/ai_n289085&amp;#8811;.</t>
  </si>
  <si>
    <t>U.S. Appl. No. 10/325,529, filed Dec. 18, 2002, including submitted evidence of secondary consideration, such as the submitted evidence of Vivatone commercial sales success from 2004-2006, evidence of copying by competitors, and long felt need, as well as the related expert declarations.</t>
  </si>
  <si>
    <t>GN Magazine Jan. 2005 [online], [retrieved on Dec. 7, 2006]Retrieved from GN websiite &amp;#8810;URL:http://www.gn.com/var/gn.storage/original/application/ea22f38e4dbfc9fcb0e3cc77e0d7088d.pdf.&amp;#8811;.</t>
  </si>
  <si>
    <t>Knowles Electronics Product Catalog_Standard Receivers [online], [retrieved on Dec. 5, 2006]retrieved from the Knowles Electronics website &amp;#8810;URL:http://www.knowleselectronics.com/products/technology.asp? CATEGORY_ID=2&amp;TECHNOLOGY_ID=5&amp;#8811;, 4 pages.</t>
  </si>
  <si>
    <t>Carsten, Daugaard, Delta Insertion loss and occlusion effect measured on open fit hearing aid Technical Note, Oct. 21, 2008.</t>
  </si>
  <si>
    <t>International Search Report for International Application No. PCT/US04/03449 filed Feb. 5, 2004.</t>
  </si>
  <si>
    <t>Joint Claim Construction Statement for Civil Docket Case No. 4:07-cv-00212-CVE-SAJ, Hear-Wear Technologies, LLC v. Oticon, Inc., et al., 15 pages, date filed 04/01/08.</t>
  </si>
  <si>
    <t>Wikipedia, Nickel Titanium Oct. 6, 2009, [citedJul. 29, 2009] available from: [http://en.wikipedia.org/wiki/Nickel_titanium].</t>
  </si>
  <si>
    <t>Knowles Receivers Internet published Web pages, circa Jun. 2002 (Knowles I).</t>
  </si>
  <si>
    <t>An Innovative Non-occluding DSP Device, cited during reexamination U.S. Appl. No. 95/001,104.</t>
  </si>
  <si>
    <t>Phonak Hearing Systems; Field Study News; EduLink: Improves Speech Understanding in Noisy Classrooms; May 2004, p. 1-2.</t>
  </si>
  <si>
    <t>Markku Toivonen, et al., Noise Attenuation and Proper Insertion of Earplugs into Ear Canals, Ann. occup. Hyg., vol. 46, No. 6, pp. 527-530, 2202, 4 pages.</t>
  </si>
  <si>
    <t>Re-exam U.S. Appl. No. 95/001,104; filed Nov. 6, 2008.</t>
  </si>
  <si>
    <t>Partial Translation of Appeal Brief filed on Jan. 13, 2009, JP4006470B.</t>
  </si>
  <si>
    <t>ReSoundAiR presentation notes/pamphlet (in Danish) Sep. 8, 2003 [pnline], [retrieved on Dec. 6, 2006], Retrieved from GN website &amp;#8810;URL:http//www.gn.com/var/gn/storage/original/application/phpG5vgnN.pdf&amp;#8811;.</t>
  </si>
  <si>
    <t>U.S. Appl. No. 10/773,731, filed Feb. 5, 2004, including submitted evidence of secondary consideration, such as the submitted evidence of Vivatone commercial sales success from 2004-2006, evidence of copying by competitors, and long felt need, as well as the related expert declarations.</t>
  </si>
  <si>
    <t>Reexam 95001104_Requester Comments and Thompson Declaration filed Jan. 6, 2010.</t>
  </si>
  <si>
    <t>Knowles FC Series data sheet (Knowles II) (2001), cited during reexamination U.S. Appl. No. 95/001,104, 4 pages.</t>
  </si>
  <si>
    <t>Notice of Opposition Documents_047086384/1590988, filed Aug. 2009.</t>
  </si>
  <si>
    <t>Taenzer, WO 00/01196, Jan. 6, 2000.</t>
  </si>
  <si>
    <t>Answer with Jury Demand for Civil Docket Case No. 4:07-cv-00212-CVE-SAJ, Hear-Wear Technologies, LLC v. Oticon, Inc., et al., 3 pages, date filed Aug. 9, 2007.</t>
  </si>
  <si>
    <t>Knowles Electronics Product Catalog_Standard Receivers [online] Dec. 2006, [retrieved on Dec. 5, 2006]Retrieved from the Knowles Electronics website &amp;#8810;URL:http//www.knowleselectronics.com/products/technology.asp?CATEGORY_ID=2&amp;TECHNOLOGY_ID=5&amp;#8811;.</t>
  </si>
  <si>
    <t>Introducing the Nova Dr. Natan Bauman, The Hearing Balance&amp;Speech Center (www.hearingbalance.com), Jul. 1, 2003 (retrieved from: http://web.archive.org/web/20030701041351/http://www.hearingbalance.com on Aug. 7, 2009).</t>
  </si>
  <si>
    <t>U.S. Appl. No. 95/001,104 Order Granting Request for Inter Partes Reexamination of U.S. Patent No. 7,421,086 dated Jan. 27, 2009.</t>
  </si>
  <si>
    <t>Hearing Aid Handbook, pp. 186-195, TAB Books (1978).</t>
  </si>
  <si>
    <t>Morgan, N.B., et al., Taking the art out of smart!_Forming processes and durability issues for the application of NiTi shape memory alloys in medical devices, Proceedings from the Materials and Processes for Medical Devices Conference, Sep. 8-10, 2003, Anaheim, CA, 6 pages.</t>
  </si>
  <si>
    <t>Hear-Wear Technologies, LLC f/k/a Hear-Wear, LLC v. Dr. Natan Bayman, Nova Hearing Systems, LLC; and Hearing, Balance and Speech Center, Inc.; Complaint and Request for Injunctive Relief; Summonses, Civil Cover Sheet; Appearance of L. Page Heslin for Plaintiff; Order on Pretrial Deadlines, dated Sep. 18, 2003; Notice of Dismissal Without Prejudice; In the United States District Court for the District of Connecticut; Civil Action No. 303cv01599 AWT, dated Nov. 12, 2003.</t>
  </si>
  <si>
    <t>U.S. Appl. No. 10/325,529 Decision on Appeal dated Feb. 27, 2009.</t>
  </si>
  <si>
    <t>Wikipedia, Shape memory alloy Jun. 28, 2009, [cited Jul. 29, 2009] available from: [http://en.wikipedia.org/wiki/Shape_memory_alloy].</t>
  </si>
  <si>
    <t>European Search Report_European Application 04708638.4-2002 (5 pg.).</t>
  </si>
  <si>
    <t>Answer and Counterclaim for Civil Docket Case No. 4:07-cv-00212-CVE-SAJ, Hear-Wear Technologies, LLC v. Oticon, Inc., et al., 11 pages, date filed Jul. 30, 2007.</t>
  </si>
  <si>
    <t>An Innovative Non-Occluding DSP Device, GN ReSound article created Apr. 2003 [online], [retrieved on Dec. 6, 2006], Retrieved from GN ReSound website &amp;#8810;URL:http://www.openfitting.com/2903-gb-03.02.pdf&amp;#8811;.</t>
  </si>
  <si>
    <t>Corporate Disclosure Statement for Civil Docket Case No. 4:07-cv-00212-CVE-SAJ, Hear-Wear Technologies, LLC v. Oticon, Inc., et al., 5 pages, date filed Jul. 30, 2007.</t>
  </si>
  <si>
    <t>Knowles FK Series Data sheet, cited during reexamination U.S. Appl. No. 95/001,104.</t>
  </si>
  <si>
    <t>Knowles Electronics Product Catalog_Standard Receivers [online], [retrieved on Dec. 5, 2006]Retrieved from the Knowles Electronics website &amp;#8810;URL:http//www.knowleselectronics.com/products/technology.asp?CATEGORY_ID=2&amp;TECHNOLOGY_ID=5&amp;#8811;.</t>
  </si>
  <si>
    <t>Notification of First Office Action dated May 8, 2009, 2004800055634 China.</t>
  </si>
  <si>
    <t>A Comprehensive Dictionary, definition of Non-Occluding Mold The Hearing Aid Journal (1973).</t>
  </si>
  <si>
    <t>Ballachanda, Bopanna B. The Human Ear Canal, 1995, Dingular Publishing Group, Inc. 1st Ed. p. 126.</t>
  </si>
  <si>
    <t>Edwardson et al., CEEFAX: A Proposed New Broadcasting Service, SMPTE Journal, Jan. 1974, vol. 83, pp. 14-19.</t>
  </si>
  <si>
    <t>A. James, ORACLE-Broadcasting the Written Word, Wireless Work, Jul. 1973.</t>
  </si>
  <si>
    <t>Edmondson et al., NBC Switching Central, SMPTE Journal, Oct. 1976, vol. 85, No. 10, pp. 795-805.</t>
  </si>
  <si>
    <t>Gunter Ziesel, P.T., et al., An Interactive Menu-Driven Remote Control Unit for TV-Receivers and VC-Recorders, IEEE Transactions on Consumer Electronics, vol. 34, No. 3, pp. 814-818, Aug. 1988.</t>
  </si>
  <si>
    <t>Printed materials on Time's Teletext Service, 182-1983, pp. V79175, V79142, V79143, V79148, and V79151.</t>
  </si>
  <si>
    <t>Hoffman et al., Videotext Programmiert Videorecorder, Sep. 1982, 9 pages.</t>
  </si>
  <si>
    <t>James, A., Oracle-Broadcasting the Written Word, Wireless World, Jul. 1973.</t>
  </si>
  <si>
    <t>Page 12 of Philips TV 21SL5756/00B User Manual.</t>
  </si>
  <si>
    <t>Symposium Record Broadcast Sessions, 14th International TV Symposium, Montreux, Switzerland, Jun. 6-12, 1985, 9 pages.</t>
  </si>
  <si>
    <t>Decisions of the Enlarged Board of Appeal, Official Journal EPO, May 31, 2001.</t>
  </si>
  <si>
    <t>Edmondson et al., &amp;#8220;NBC Switching Central,&amp;#8221; SMPTE Journal, Oct. 1976, vol. 85, No. 10, pp. 795-805.</t>
  </si>
  <si>
    <t>Edwardson et al., &amp;#8220;CEEFAX: A Proposed New Broadcasting Service,&amp;#8221; SMPTE Journal, Jan. 1974, vol. 83, pp. 14-19.</t>
  </si>
  <si>
    <t>Kruger, H. Eckart, Digital Video Identification System VIS, German 9 pages, Translation 11 pages.</t>
  </si>
  <si>
    <t>Printed materials on Time's Teletext Service, 1982-83, pp. V79175, V79142, V79143, V79148, and V79151 (Full Copy Hand Carried)</t>
  </si>
  <si>
    <t>S Edwardson and A. Gee, CEEFAX: A Proposed New Broadcasting Service, SMPTE Journal, Jan. 1974, vol. 83, pp. 14-19.</t>
  </si>
  <si>
    <t>Printed materals on Time's Teletext Service, pp. V79175, V79142, V79143, V79148, and V79151, 1982-1983.</t>
  </si>
  <si>
    <t>R. Edmondson et al., NBC Switching Center, SMPTE Journal, vol. 85, No. 10, pp. 795-805, Oct. 1976.</t>
  </si>
  <si>
    <t>Sytem as described in Cable Data ad.</t>
  </si>
  <si>
    <t>Eitz et al., &amp;#8220;Video Text Programs Video Devices in the Home,&amp;#8221; Rundfunktechn Mitteilungen, vol. 30 (1986).</t>
  </si>
  <si>
    <t>S. M. Edwardson and A. Gee, CEEFAX: A Proposed New Broadcasting Service, SMPTE Journal, Jan. 1974, vol. 83, pp. 14-19</t>
  </si>
  <si>
    <t>Translation of Japanese patent application No. 10 [1998]-58567, which is a division of Japanese patent application No. 63-138679 which issued into JP1-307944 (referred to above).</t>
  </si>
  <si>
    <t>TV Guide, San Francisco Metropolitan Schedule, Feb. 6, 1989.</t>
  </si>
  <si>
    <t>R. Edmondson et al., NBC Swithing Center, SMPTE Journal, vol. 85, No. 10, pp. 795-805, Oct. 1976.</t>
  </si>
  <si>
    <t>&amp;#8220;Bluelagoon,&amp;#8221; Don Snider Demo Videotape on TVIS System, San Diego &amp; Orlando Broadcast, 1983, Screen Shot (V79392).</t>
  </si>
  <si>
    <t>Page 12 of Phillips TV 21SL5756/00B User Manual.</t>
  </si>
  <si>
    <t>Printed materials on Time's Teletext Service, pp. V79175, V79142, V79143, V79148, and V79151, 1982-1983.</t>
  </si>
  <si>
    <t>Ziesel et al., &amp;#8220;An Interactive Menu-Driven Remote Control Unit for TV-Receivers and VC-Recorders,&amp;#8221; IEEE Transactions on Consumer Electronics, Aug. 1988, vol. 34, No. 3, pp. 814-818.</t>
  </si>
  <si>
    <t>Zeisel et al., &amp;#8220;An Interactive Menu Driven Remote Control Unit for TV-Receivers and VC-Recorders,&amp;#8221; IEEE Transactions on Consumer Electronics, 34:3 (1988).</t>
  </si>
  <si>
    <t>Systems as descibed in Cable Data ad.</t>
  </si>
  <si>
    <t>System as described in Cable Data ad.</t>
  </si>
  <si>
    <t>&amp;#8220;Expert Report of Dr. Stephen D. Bristow with regard to validity of U.S. Patent Nos. 5,568,272 and 5,508,815,&amp;#8221; Jun. 10, 2002.</t>
  </si>
  <si>
    <t>Ziesel et al., An Interactive Menu-Driven Remote Control Unit for TV-Receivers and VC-Recorders, IEEE Transactions on Consumer Electronics, Aug. 1988, vol. 34, No. 3, pp. 814-818.</t>
  </si>
  <si>
    <t>TV Guide, 06021989, San Francisco Metropolitan Schedule</t>
  </si>
  <si>
    <t>PATENT ABSTRACTS OF JAPAN vol. 11, no. 178 (P-584)09/06/1987 &amp; JP62 008 389 (MATSUSHITA ELECTRIC IND. CO., LTD.) 16/01/1987</t>
  </si>
  <si>
    <t>Time's Teletext Service, 1982-1983, pp. V77843-V77845 &amp; pp. V79167-V79175</t>
  </si>
  <si>
    <t>&amp;#8220;A New Face for Spreadsheets.&amp;#8221; PC Magazine, Dec. 22, 1987.</t>
  </si>
  <si>
    <t>Philips Consumer Electronics, User Manual.</t>
  </si>
  <si>
    <t>Joseph Roizen, Teletext in USA, Jul., 1981 pp. 602-610.</t>
  </si>
  <si>
    <t>Philips Consumer Electronics, User Manual, MatchLine 28DC2070, 33DC2080.</t>
  </si>
  <si>
    <t>R. Edmondson and R. Post, NBC Switching Central, SMPTE Journal, Oct. 1976, vol. 85, No. 10, pp. 795-805</t>
  </si>
  <si>
    <t>System as described in DIP II ad.</t>
  </si>
  <si>
    <t>IEEE TRANSACTIONS ON CONSUMER ELECTRONICS '1988 INTERNATIOAL CONFERENCE ON CONSUMER ELECTRONICS,PART 1' vol. 34, no. 3 , August 1988 , NEW YORK (US) pages 814 - 818 GUNTER ZEISEL ET AL. 'AN INTERACTIVE MENU-DRIVEN REMOTE CONTROL UNIT FOR TV-RECEIVERS AND VC-RECORDERS'</t>
  </si>
  <si>
    <t>Kr?ger, H. Eckart, Digital Video Identification System VIS, German 9 pages; Translation 11 pages.</t>
  </si>
  <si>
    <t>Printed materials on Time's Teletext Service, 1982-1983, pp. V79175, V79142, V79143, V79148, and V79151.</t>
  </si>
  <si>
    <t>Roizen, Joseph, Teletext in USA, Jul. 1981, pp. 602-610.</t>
  </si>
  <si>
    <t>Von Gerhard Eitz and Karl-Ulrich Oberlies, &amp;#8220;Videotext Programmiert Videoheimgerate (VPV),&amp;#8221; Sep. 1986, pp. 223-229; Translation of Eitz and Oberlies Article, 10 pages.</t>
  </si>
  <si>
    <t>Printed materials on Time's Teletext Service, pp. V79175, V79142, V79143, V79148, and V79151, 1982-83.</t>
  </si>
  <si>
    <t>S.M. Edwardson et al., CEEFAX: A Proposed New Broadcasting Service, SMPTE Journal, vol. 83, pp. 14-19, Jan. 1974.</t>
  </si>
  <si>
    <t>PATENT ABSTRACTS OF JAPAN vol. 11, no. 178 (P-584)9 June 1987 &amp; JP-A-62 008 389 (MATSUSHITA ELECTRIC IND. CO., LTD.) 16 January 1987</t>
  </si>
  <si>
    <t>TV Guide, Feb. 6, 1989, San Francisco Metropolitan Schedule.</t>
  </si>
  <si>
    <t>Printed materials on Time's Teletext Service, 1982-83, pp. V77843-45, V77850-53, V79167-75, V79137-66, V79176-79, V77838-39, V77973-88, V77948-49.</t>
  </si>
  <si>
    <t>A. James, ORACLE--Broadcasting the Written Word, Wireless World, Jul. 1973.</t>
  </si>
  <si>
    <t>Gunter Zeisel, P. T., et al.; An Interactive Menu-Driven Remote Control Unit for TV-Receivers and VC-Recorders; IEEE Transactions on Consumer Electronics, vol. 34, No. 3, pp. 814-818, Aug. 1988</t>
  </si>
  <si>
    <t>Bluelagoon, Don Snider Demo Videotape on TVIS System, San Diego &amp; Orlando Broadcast, 1983, Screen Shot (V79392).</t>
  </si>
  <si>
    <t>Printed materials on &amp;#8220;Time's Teletext Service,&amp;#8221; 1982-1983, pp. V79175, V79142, V79143, V79148, and V79151.</t>
  </si>
  <si>
    <t>&amp;#8220;Expert Report of Dr. Gary S. Tjaden,&amp;#8221; May 13, 2002.</t>
  </si>
  <si>
    <t>PATENT ABSTRACTS OF JAPAN vol. 11, no. 261 (P-609)25 August 1987 &amp; JP-A-62 066 493 (SANYO ELECTRIC CO., LTD.) 25 March 1987</t>
  </si>
  <si>
    <t>James, A., &amp;#8220;Oracle-Broadcasting the Written Word,&amp;#8221; Wireless World, Jul. 1973.</t>
  </si>
  <si>
    <t>Von Gerhard Eitz and Karl-Ulrich Oberlies, Videotext Programmiert Videoheimgerate (VPV), Sep. 1986 pp. 223-229; Translation of Eitz and Oberlies Article, 10 pages.</t>
  </si>
  <si>
    <t>Philips Consumer Electronics, Users Manual, MatchLine 28DC2070, 33DC2080.</t>
  </si>
  <si>
    <t xml:space="preserve">ZEISEL G ET AL: AN INTERACTIVE MENU-DRIVEN REMOTE CONTROL UNIT FOR TV-RECEIVERS AND VC-RECORDERS , IEEE TRANSACTIONS ON CONSUMER ELECTRONICS, VOL. 34, NR. 3, PAGE(S) 814 - 818 XP000008159 ISSN: 0098-3063 </t>
  </si>
  <si>
    <t>0 (Examiner)</t>
  </si>
  <si>
    <t>/Gran Cutter, Gran Mixer; by HARMO Co., Ltd.; Oct. 2002./Plucky; by Watanabe Seikosho; Sep. 2002./plas-aid, Produced by Matsui: Recycle Equipment, The low-speed type Granulater sweeper/SMGL Series; by Matsui; Jan. 31, 2002./Scutter-Sx; by STOLZ Co., Ltd.; 2nd Edition, 2005.///No further relevant documents disclosed/0/0/0/0/0/0/0/0/0/0/0/0/0/0/0/0/0/0/0/0/0/0/0/0/0/0/0/0/0/0/0/0/0/0/0/0/0/0/0/0/0/0/0/0/0/0/0/0/0/0/0/0/0/0/0/0/0/0/0/0/0/0/0/0/0/0/0/0/0/0/0/0/0/0/0/0/0/0/0/0/0/0/0/0/0/0/0/0/0/0/0/0/0/0/0/0/0/0/0/0/0/0/0/0/0/0/0/0/0/0/0/0/0/0/0/0/0/0/0/0/0/0/0/0/0/0/0/0/0/0/0/0/0/0/0/0/0/0/0/0/0/0/0/0/0/0/0/0/0/0/0/0/0/0/0/0/0/0/0/0/0/0/0/0/0/0/0/0</t>
  </si>
  <si>
    <t>Gran Cutter, Gran Mixer; by HARMO Co., Ltd.; Oct. 2002.</t>
  </si>
  <si>
    <t>Plucky; by Watanabe Seikosho; Sep. 2002.</t>
  </si>
  <si>
    <t>plas-aid, Produced by Matsui: Recycle Equipment, The low-speed type Granulater sweeper/SMGL Series; by Matsui; Jan. 31, 2002.</t>
  </si>
  <si>
    <t>Scutter-Sx; by STOLZ Co., Ltd.; 2nd Edition, 2005.</t>
  </si>
  <si>
    <t>No further relevant documents disclosed</t>
  </si>
  <si>
    <t>BALDO M A ET AL: VERY HIGH-EFFICIENCY GREEN ORGANIC LIGHT-EMITTING DEVICES BASED ON ELECTROPHOSPHORESCENCE APPLIED PHYSICS LETTERS, AIP, AMERICAN INSTITUTE OF PHYSICS, MELVILLE, NY, US, vol. 75, no. 1, 5 July 1999 (1999-07-05), pages 4-6, XP000850655 ISSN: 0003-6951</t>
  </si>
  <si>
    <t>M.A.BALDO et al,Very high-efficiency green organic light-emitting devices based on electrophorescence,Applied Physics Letters,1999&amp;#24180;,Vol.75, No.1,p4-6</t>
  </si>
  <si>
    <t>BALDO M.A. ET AL.: 'Very high-efficiency green organic light-emitting devices based on electrophorescence' APLLIED PHYSICS LETTERS vol. 75, no. 1, 1999, pages 4 - 6, XP000850655</t>
  </si>
  <si>
    <t>Plastic Foam Handbook; published Feb. 28, 1973; p. 208.</t>
  </si>
  <si>
    <t>Microcellular Plastics Lab_University of Washington, http://faculty.washington.edu/vkumar/microcel/intro.html (Mar. 8, 2011).</t>
  </si>
  <si>
    <t>Microcellular Polyurethane as Steering Coupling Element; BASF catalog for CELLASTO; May 28, 2009.</t>
  </si>
  <si>
    <t>Briscall et al.; Cellular structure and physcial properties of plastics: British Plastics; Jul. 1968; p. 80.</t>
  </si>
  <si>
    <t>Office Action dated Sep. 18, 2009, issued on the Chinese Patent Application No. 2007101011287 and English translation thereof.</t>
  </si>
  <si>
    <t>Demandant's 7th Brief for H21 (Gyo-Ke) 10107 (suit for cancelling trial decision of Mukou 2008-800091 [invalidation trial case of JP 3867926 corresponding to U.S. Appl. No. 10/532,975] along with a concise English explanation, 17 pages, Jul. 7, 2010.</t>
  </si>
  <si>
    <t>Record of Oral Proceeding issued in the Trial Case for Invalidation of corresponding Japanese patent No. 3867926 mailed Jan. 7, 2009 with its partial English translation.</t>
  </si>
  <si>
    <t>DNA sequence of Hepatitis B Virus of EMBL/GenBank/DDBJ database Accession No. Z72478 (Exhibit 2 of Notice of Trial dated May 20, 2008).</t>
  </si>
  <si>
    <t>Demandant's Exhibit No. 8 (Newton, et al., Analysis of any point mutation in DNA. The amplification refractory mutation system (ARMS), Nucleic Acids Research. vol. 17, No. 7, pp. 2503-2516, 1989).</t>
  </si>
  <si>
    <t>Reference Material 2 (Written reply to the request for a trial for invalidation of a patent No. (invalidation) 2008-800091 dated Aug. 4, 2008)_27 pages.</t>
  </si>
  <si>
    <t>First Taiwanese Office Action mailed Nov. 11, 2009 in Taiwanese Patent Application No. 93140528 and its concise English explanation (5 pages).</t>
  </si>
  <si>
    <t>Examiner S. K. Mummert, U.S. Office Action issued in co-pending U.S. Appl. No. 10/583,706, mailed Mar. 17, 2010_29 pages.</t>
  </si>
  <si>
    <t>Third Canadian Office Action mailed Jan. 19, 2010 in Canadian Patent Application No. 2,504,234 (2 pages).</t>
  </si>
  <si>
    <t>Second Office Action in European Patent Application No. 03769966.7 corresponding to U.S. Appl. No. 10/532,975, mailed Jun. 24, 2010, 6 pages.</t>
  </si>
  <si>
    <t>Demandant's Exhibition No. 9 (Mukai et al, PCR Frontier, Protein, Nucleic Acid, Enzyme, vol. 31, No. 5, pp. 425-428), publication year 1996.</t>
  </si>
  <si>
    <t>Demandant's Exhibit No. 9 (Mukai et al, PCR Frontier, Protein, Nucleic Acid, Enzyme, vol. 31, No. 5, pp. 425-428).</t>
  </si>
  <si>
    <t>Walker, G.T. et al. Strand Displacement Amplification_an Isothermal, in vitro DNA Amplification Technique. Nucleic Acids Research 20:7 (1992) 1691-1696.</t>
  </si>
  <si>
    <t>Supplemental Partial European Search Report European Patent Office. Dated May 30, 2007.</t>
  </si>
  <si>
    <t>Notomi et al., Nucleic Acids Research 28(12): E63-e63 (pp. 1-11).</t>
  </si>
  <si>
    <t>Nagamine, K. et al. Accelerateed Reaction by Loop Mediated Isothermal Amplification Using Loop Primers. Molecular and Cellular Probes, 16 (2002) 223-229.</t>
  </si>
  <si>
    <t>Pastinen, et al., Minisequencing: A Specific Tool for DNA Analysis and Diagnostics on Oligonucleotide Arrays, Genome Research, vol. 7, 1997, pp. 606-614.</t>
  </si>
  <si>
    <t>Second Canadian Office Action mailed Jul. 6, 2009 in Canadian Patent Application No. 2,504,234 and the response to the Office Action filed Jan. 6, 2010 (43 pages).</t>
  </si>
  <si>
    <t>European Office Action issued in corresponding European Application No. 04807703.6, Mar. 10, 2010_5 pages.</t>
  </si>
  <si>
    <t>Nollau, et al., Methods for detection of point mutations: performance and quality assessment, Clinical Chemistry vol. 43, No. 7, pp. 1114-1128, 1997.</t>
  </si>
  <si>
    <t>Trial Decision relating to corresponding Japanese Patent No. 3867926 mailed Mar. 26, 2009 with a full English translation (123 pages).</t>
  </si>
  <si>
    <t>Kool, E.T. Synthetically modified DNAs as substrates for polymerases. Current Opinion in Chemical Biology (2000) 4: 602-608.</t>
  </si>
  <si>
    <t>Demandant's Exhibit No. 19 - Sekiya, et al., Recent Advances in PCR Methodology: Basic Methodology and its Application, Kyoritsu Shuppan Co., Ltd., Jun. 15, 1997, p. 437, right column, lines 5 to 9 and p. 438, right column, the last line to p. 439, left column, line 8, with an English translation.</t>
  </si>
  <si>
    <t>Notice of Trial for invalidation of JP 3-867926, dated May 20, 2008.</t>
  </si>
  <si>
    <t>NAGAMINE KENTARO ET AL: Loop-mediated isothermal amplification reaction using a nondenatured template CLINICAL CHEMISTRY, AMERICAN ASSOCIATION FOR CLINICAL CHEMISTRY, WASHINGTON, DC, US, vol. 47, no. 9, September 2001 (2001-09), pages 1742-1743, XP002339943 ISSN: 0009-9147</t>
  </si>
  <si>
    <t>NAGAMINE K ET AL: Accelerated reaction by loop-mediated isothermal amplification using loop primers MOLECULAR AND CELLULAR PROBES, ACADEMIC PRESS, LONDON, GB, vol. 16, no. 3, June 2002 (2002-06), pages 223-229, XP004471001 ISSN: 0890-8508</t>
  </si>
  <si>
    <t>Nagamine, Kentaro et al. Loop-Mediated Isothermal Amplification Reaction Using a Nondenatured Template. Clinical Chamistry 47:9 (2001) 1742-1743.</t>
  </si>
  <si>
    <t>Third Party Observations on European Patent Application No. 03769966.7 in the name of Riken and Kabushiki Kaisha DNAform. Issued by the European Patent Office Oct. 22, 2008. (EP 03769966.7 corresponds to the present application, U.S. Appl. No. 10//532975).</t>
  </si>
  <si>
    <t>Third Party Observations on European Application No. 04807703.6 (EP 1712618) in the name of RIKEN and Kabushiki Kaisha Dnaform dated Apr. 26, 2010_5 pages.</t>
  </si>
  <si>
    <t>WALKER G T ET AL: STRAND DISPLACEMENT AMPLIFICATION - AN ISOTHERMAL, IN VITRO DNA AMPLIFICATION TECHNIQUE NUCLEIC ACIDS RESEARCH, OXFORD UNIVERSITY PRESS, SURREY, GB, vol. 20, no. 7, January 1992 (1992-01), pages 1691-1696, XP002019521 ISSN: 0305-1048</t>
  </si>
  <si>
    <t>Office Action issued by the Canadian Patent Office in Canadian Application No. 2,504,234 on Dec. 19, 2008. (CA 2,504,234 corresponds to the present U.S. Appl. No. 10/532975).</t>
  </si>
  <si>
    <t>Third Party Observations on European Application No. 04807703.6 (EP1712618) in the name of Riken and Kabushiki Kaisha Dnaform Issued by the European Patent Office Jul. 24, 2008.</t>
  </si>
  <si>
    <t>TSUGUNORI NOTOMI, ET AL: 'LOOP-MEDIATED ISOTHERMAL AMPLIFICATION OF DNA' NUCLEIC ACIDS RESEARCH vol. 28, no. 12, 2000, pages E63-I - E63-VII, XP002907443</t>
  </si>
  <si>
    <t>Partial Oral Proceedings document for Japanese Patent No. 3867926, dispatch date Oct. 27, 2008. (JP Patent 3867926 corresponds to the present application, U.S. Appl. No. 10/532975).</t>
  </si>
  <si>
    <t>European Office Action issued in corresponding Application No. 04 807 703.6 and mailed Jun. 30, 2009_6 pages.</t>
  </si>
  <si>
    <t>Iwamoto et al. Loop-Mediated Isothermal Amplification for Direct Detection of Mycobacterium tuberculosis Complex, M. avium, and M. intracellulare in Sputum Samples. Journal of Clinical Microbiology (2003) 41(6): 2616-2622.</t>
  </si>
  <si>
    <t>Notomi et al. Loop-mediated isothermal amplification of DNA. Nucleic Acids Research (2000) 28(12): e63 (7 printed pages).</t>
  </si>
  <si>
    <t>Reference Material 1 (Written argument in JP2005-516642 dated Nov. 13, 2006)_5 pages.</t>
  </si>
  <si>
    <t>PATENT ABSTRACTS OF JAPAN vol. 4, no. 147 (M-36)(629) 16101980 &amp; JP-A-55 099 408 (MITSUBISHI JIDOSHA KOGYO K.K.) 29071980/PATENT ABSTRACTS OF JAPAN vol. 4, no. 147 (M-36)(629) 16 Octobre 1980 0x26 JP-A-55 099 408 ( MITSUBISHI JIDOSHA KOGYO K.K. ) 29 Juillet 1980/PATENT ABSTRACTS OF JAPAN vol. 10, no. 353 (M-539)(2409) 28 Novembre 1986 0x26 JP-A-61 150 815 ( NIPPON DENSO ) 9 Juillet 1986/PATENT ABSTRACTS OF JAPAN vol. 10, no. 353 (M-539)(2409) 28 Novembre 1986 &amp; JP-A-61 150 815 ( NIPPON DENSO ) 9 Juillet 1986/PATENT ABSTRACTS OF JAPAN vol. 4, no. 147 (M-36)(629) 16 Octobre 1980 &amp; JP-A-55 099 408 ( MITSUBISHI JIDOSHA KOGYO K.K. ) 29 Juillet 1980/PATENT ABSTRACTS OF JAPAN vol. 10, no. 353 (M-539)(2409) 28111986 &amp; JP-A-61 150 815 (NIPPON DENSO) 09071986/0/0/0/0/0/0/0/0/0/0/0/0/0/0/0/0/0/0/0/0/0/0/0/0/0/0/0/0/0/0/0/0/0/0/0/0/0/0/0/0/0/0/0/0/0/0/0/0/0/0/0/0/0/0/0/0/0/0/0/0/0/0/0/0/0/0/0/0/0/0/0/0/0/0/0/0/0/0/0/0/0/0/0/0/0/0/0/0/0/0/0/0/0/0/0/0/0/0/0/0/0/0/0/0/0/0/0/0/0/0/0/0/0/0/0/0/0/0/0/0/0/0/0/0/0/0/0/0/0/0/0/0/0/0/0/0/0/0/0/0/0/0/0/0/0/0/0/0/0/0/0/0/0/0/0/0/0/0/0/0/0/0/0/0/0/0/0/0/0/0</t>
  </si>
  <si>
    <t>PATENT ABSTRACTS OF JAPAN vol. 4, no. 147 (M-36)(629) 16101980 &amp; JP-A-55 099 408 (MITSUBISHI JIDOSHA KOGYO K.K.) 29071980</t>
  </si>
  <si>
    <t>PATENT ABSTRACTS OF JAPAN vol. 4, no. 147 (M-36)(629) 16 Octobre 1980 0x26 JP-A-55 099 408 ( MITSUBISHI JIDOSHA KOGYO K.K. ) 29 Juillet 1980</t>
  </si>
  <si>
    <t>PATENT ABSTRACTS OF JAPAN vol. 10, no. 353 (M-539)(2409) 28 Novembre 1986 0x26 JP-A-61 150 815 ( NIPPON DENSO ) 9 Juillet 1986</t>
  </si>
  <si>
    <t>PATENT ABSTRACTS OF JAPAN vol. 10, no. 353 (M-539)(2409) 28 Novembre 1986 &amp; JP-A-61 150 815 ( NIPPON DENSO ) 9 Juillet 1986</t>
  </si>
  <si>
    <t>PATENT ABSTRACTS OF JAPAN vol. 4, no. 147 (M-36)(629) 16 Octobre 1980 &amp; JP-A-55 099 408 ( MITSUBISHI JIDOSHA KOGYO K.K. ) 29 Juillet 1980</t>
  </si>
  <si>
    <t>PATENT ABSTRACTS OF JAPAN vol. 10, no. 353 (M-539)(2409) 28111986 &amp; JP-A-61 150 815 (NIPPON DENSO) 09071986</t>
  </si>
  <si>
    <t>Internal Preliminary Examination Report of PCT/JP00/08757, dated Aug. 6, 2001.</t>
  </si>
  <si>
    <t>Internal Search Report of PCT/JP00/08752, dated Mar. 13, 2001.</t>
  </si>
  <si>
    <t>Dispersing for Surface Mount Shoots into the Future with DispenseJet TM Technology from Asymtek, Asymtek Engineering Tech Report, no date./Adhesive Dispenser Provides +- 2% Volume Repeatability, Brian J. Hogan, Design News, Apr. 11, 1994, pp. 75, 77./Viscosity and Its Relationship to Fluid Dispensing, Douglas Shade, Electronic Packaging &amp; Production, Jun. 1991./0/0/0/0/0/0/0/0/0/0/0/0/0/0/0/0/0/0/0/0/0/0/0/0/0/0/0/0/0/0/0/0/0/0/0/0/0/0/0/0/0/0/0/0/0/0/0/0/0/0/0/0/0/0/0/0/0/0/0/0/0/0/0/0/0/0/0/0/0/0/0/0/0/0/0/0/0/0/0/0/0/0/0/0/0/0/0/0/0/0/0/0/0/0/0/0/0/0/0/0/0/0/0/0/0/0/0/0/0/0/0/0/0/0/0/0/0/0/0/0/0/0/0/0/0/0/0/0/0/0/0/0/0/0/0/0/0/0/0/0/0/0/0/0/0/0/0/0/0/0/0/0/0/0/0/0/0/0/0/0/0/0/0/0/0/0/0/0/0/0/0/0/0</t>
  </si>
  <si>
    <t>Dispersing for Surface Mount Shoots into the Future with DispenseJet TM Technology from Asymtek, Asymtek Engineering Tech Report, no date.</t>
  </si>
  <si>
    <t>Adhesive Dispenser Provides +- 2% Volume Repeatability, Brian J. Hogan, Design News, Apr. 11, 1994, pp. 75, 77.</t>
  </si>
  <si>
    <t>Viscosity and Its Relationship to Fluid Dispensing, Douglas Shade, Electronic Packaging &amp; Production, Jun. 1991.</t>
  </si>
  <si>
    <t>XP00206144; Dressing J., Sprenger A., Kieviet O.S.: Repertorium 94/95, 1994, NL., S-Gravenhage, SDU, The Hague.</t>
  </si>
  <si>
    <t>XP-00206144; Dressing J., Spencer A., Kieviet O.S.: Repertorium 94/95, 1994, NL., S-Gravenhage, SDU, The Hague.</t>
  </si>
  <si>
    <t>Anesth.Analg.(N.Y.),Vol.78,No.2,(1994),pp.340-348</t>
  </si>
  <si>
    <t>I. Chistovskaya and F. Janowski, Acidic and Catalytic Properties of Boron-Containing Porous Glasses, React. Kinet. Catal. Lett., vol. 43, No. 2, 277-282 (1991).</t>
  </si>
  <si>
    <t>J. Jednacak-Biscan, V. Pravdic, and W. Haller, Adsorption Phenomena on Glass Surfaces, Journal of Colloid and Interface Science, vol. 121, No. 2, Feb. 1988.</t>
  </si>
  <si>
    <t>A. Carre, F. Roger, and C. Varinot, Study of Acid/Base Properties of Oxide Glass, and Glass-Ceramics Surfaces,Journal of Colloid and Interface Science,vol. 154, No. 1, Nov. 1972.</t>
  </si>
  <si>
    <t>ANESTHESIA AND ANALGESIA V.78 NO.2 FEB '94 PP 340-348 STRUM, D.V. ET AL</t>
  </si>
  <si>
    <t>USP XXII, Official Monograph, p. 726 (isoflurane).</t>
  </si>
  <si>
    <t>A. Carre, F. Roger, and C. Varinot, Study ofAcid/Base Properties of Oxide, Oxide Glass and Glass-Ceramic Surfaces, Journal of Colloid and Interface Science, vol. 154, No. 1, Nov. 1972.</t>
  </si>
  <si>
    <t>J. March, Advanced Organic Chemistry, McGraw-Hill Book Company (New York).</t>
  </si>
  <si>
    <t>XP-002061443; The Degradation, Absorption, and Solubility of Volatile Anesthetics in Soda Lime Depend on Water Content; David P. Strum, MD, FRCP, and Edmond I. Eger II, MD; vol. 78. No. 2; Feb. 1994; Baltimore; pp. 340-348.</t>
  </si>
  <si>
    <t>Smith, I. et al., Comparison of Induction, Mainteance, and Recovery Characteristics of Sevoflurane ---N2O Anesthesia. Anes. Analg. vol. 74, pp. 253-259, 1992.</t>
  </si>
  <si>
    <t>DESSING J., SPRENGER A., KIEVIET O.S: Repertorium 94/95 1994 , NL., 'S-GRAVENHAGE, SDU , THE HAGUE XP002061444 see page 713</t>
  </si>
  <si>
    <t>Smith, I. et al.: Comparison of Induction, Maintenance, and Recovery Characteristics of Sevoflurane-N2O and Propofol-Sevoflurane-N2O with Propofol-Isoflurane-N2O Anesthesia. Anesth. Analg. vol. 74, pp. 253-259, 1992.</t>
  </si>
  <si>
    <t>Anesth.Analg.(N.Y.),Vol.72,No.5,(1991),pp.627-634</t>
  </si>
  <si>
    <t>David P.Strum et al,&amp;#8221;The degradation,absorption,and solubility of volatile anesthetics in soda lime depend on water content&amp;#8221;</t>
  </si>
  <si>
    <t>XP-002061443; The Dedgradation, Absorption and Solubility of Volatile Anesthetics in Soda Lime Depend on Water Content: David P. Strum, MD, FRCP, and Edmond I. Eger II, MD; vol. 78, No.2; Feb. 1994; Baltimore; pp. 340-348.</t>
  </si>
  <si>
    <t>BASU P, et al.,Fluoroalkyl ether chemistry on alumina: A transmission infrared study of the adsorption and thermal ,Langmuir,1989&amp;#24180;,Vol.5, No.2, 1989,p502-510</t>
  </si>
  <si>
    <t>Sevoflurance Water Content, Abbott Laboratories.</t>
  </si>
  <si>
    <t>Sevoflurane Water Content, Abbott Laboratories.</t>
  </si>
  <si>
    <t>大阪府病院薬剤師会編「医薬品要覧 第5版 追補収載版」(平成4-4-30)(株)薬事時報社 p.6-7</t>
  </si>
  <si>
    <t>D.V. STRUM, E.I. EGER II: The degradation, absorption, and solubility of volatile anesthetics in soda lime depend on water content ANESTHESIA AND ANALGESIA, vol. 78, no. 2, February 1994 (1994-02), pages 340-348, XP002061443 BALTIMORE</t>
  </si>
  <si>
    <t>M. Hair, The Nature of Leached Glass Surface,Clean Surfaces: Their Preparation and Characterization for Interfacial Studies,Published by Marcel Dekker, Inc. (New York) 1970.</t>
  </si>
  <si>
    <t>Smith, I. et al., Comparison of Induction, Maintenance, and Recovery Characteristics of Sevoflurane-N2O and Propofol-Sevoflurane-N2O with Propofol Isoflurane-N2O Anesthesia. Anes. Analg. vol. 74, pp. 253-259, 1992.</t>
  </si>
  <si>
    <t>D.V. STRUM, E.I. EGER II: The degradation, absorption, and solubility of volatile anesthetics in soda lime depend on water content ANESTHESIA AND ANALGESIA, vol. 78, no. 2, February 1994, BALTIMORE, pages 340-348, XP002061443</t>
  </si>
  <si>
    <t>USP XXII, Official Monographs, p. 726 (isoflurane).</t>
  </si>
  <si>
    <t xml:space="preserve">DESSING J., SPRENGER A., KIEVIET O.S: Repertorium 94/95 1994 , NL., 'S-GRAVENHAGE, SDU , THE HAGUE XP002061444 </t>
  </si>
  <si>
    <t>Belitz, H.P. et al, p. 285-297, plus eng. transl., source unknown, 1982.</t>
  </si>
  <si>
    <t>JOURNAL OF IMMUNOLOGICAL METHODS, vol. 166, no. 1, 1993, NEW YORK US, pages 85-91, XP002006664 S. HEENEMAN ET AL.: The concentrations of glutamine and ammonia in comercially available cell culture media cited in the application</t>
  </si>
  <si>
    <t>Animal Cell Culture, A Practical Approach, Second Edition, ISBN 0-19-963213-8.</t>
  </si>
  <si>
    <t>JOURNAL OF IMMUNOLOGICAL METHODS, vol. 166, no. 1, 1993, NEW YORK US, pages 85-91, XP002006664 S. HEENEMAN ET AL.: The concentrations of glutamine and ammonia in comercially available cell culture media</t>
  </si>
  <si>
    <t>JOURNAL OF FOOD BIOCHEMISTRY, vol. 16, no. 4, 1993, pages 235-248, XP002006665 SOICHI TANABE ET AL.: Production of a high-glutamine oligopeptide fraction from gluten by enzymatic treatment and evaluation of its nutritional effect on the small intestine of rats  cited in the application</t>
  </si>
  <si>
    <t>Yoong et al Food Chem. v. 51 #2, 1994, pp. 271-274.</t>
  </si>
  <si>
    <t>Brand, K., et al., Metabolism 38:29-33 (1989).</t>
  </si>
  <si>
    <t>Heeneman et al, J. Immunological Methods, 116, 85-91 (1991).</t>
  </si>
  <si>
    <t>Babcock et al. J. of Nutrition, v. 93, #3, Nov. 1967 pp. 368-376.</t>
  </si>
  <si>
    <t>Database PAJ; 08/05/1990 MIHARA AKIRA ET AL.: Culture medium &amp; JP-A-2049579 (Kyowa Hakko Kogyo Co. Ltd.) 19/02/1990 XP002006666</t>
  </si>
  <si>
    <t>Tanabe et al., Journal of Food Biochemistry, 16:235-248 (1993).</t>
  </si>
  <si>
    <t>Nedelkovits, J. et al., Food Investigation Gazette, v. 16(4-5) pp. 211-216, plus eng. transl. 1970.</t>
  </si>
  <si>
    <t>Ishii, K. et al., J. of Household Soc. of Japan, v. 45(9), pp. 791-796, plus eng. tranl., 1994.</t>
  </si>
  <si>
    <t>Database PAJ; 8 May 1990 MIHARA AKIRA ET AL.: Culture medium &amp; JP-A-2049579 (Kyowa Hakko Kogyo Co. Ltd.) 19 February 1990 XP002006666</t>
  </si>
  <si>
    <t>JOURNAL OF FOOD BIOCHEMISTRY, vol. 16, no. 4, 1993, pages 235-248, XP002006665 SOICHI TANABE ET AL.: Production of a high-glutamine oligopeptide fraction from gluten by enzymatic treatment and evaluation of its nutritional effect on the small intestine of rats</t>
  </si>
  <si>
    <t>MacRitchie, J. Food Technol. 14, 595, 601 (1979).</t>
  </si>
  <si>
    <t>Tenabe et al., Journal of Food Biochemistry, 16:235-248 (1993).</t>
  </si>
  <si>
    <t>PATENT ABSTRACTS OF JAPAN vol. 018, no. 371 (C-1224), 13 July 1994 (1994-07-13) &amp; JP 06 100350 A (ISUZU MOTORS LTD), 12 April 1994 (1994-04-12)/English Language Abstract of JP 10-268755./English Language Abstract of JP 59-50615./PATENT ABSTRACTS OF JAPAN vol. 1999, no. 13, 30 November 1999 (1999-11-30) &amp; JP 11 209156 A (PAJIKO:KK), 3 August 1999 (1999-08-03)/English Language Abstract of JP 2001-234081./English Language Abstract of JP 10-319834./English Language Abstract of JP 57-16356./English Language Abstract of JP 51-893./English Language Abstract of JP 2-123390./English Language Abstract of JP 11-209156.///0/0/0/0/0/0/0/0/0/0/0/0/0/0/0/0/0/0/0/0/0/0/0/0/0/0/0/0/0/0/0/0/0/0/0/0/0/0/0/0/0/0/0/0/0/0/0/0/0/0/0/0/0/0/0/0/0/0/0/0/0/0/0/0/0/0/0/0/0/0/0/0/0/0/0/0/0/0/0/0/0/0/0/0/0/0/0/0/0/0/0/0/0/0/0/0/0/0/0/0/0/0/0/0/0/0/0/0/0/0/0/0/0/0/0/0/0/0/0/0/0/0/0/0/0/0/0/0/0/0/0/0/0/0/0/0/0/0/0/0/0/0/0/0/0/0/0/0/0/0/0/0/0/0/0/0/0/0/0/0/0/0/0/0</t>
  </si>
  <si>
    <t>PATENT ABSTRACTS OF JAPAN vol. 018, no. 371 (C-1224), 13 July 1994 (1994-07-13) &amp; JP 06 100350 A (ISUZU MOTORS LTD), 12 April 1994 (1994-04-12)</t>
  </si>
  <si>
    <t>English Language Abstract of JP 10-268755.</t>
  </si>
  <si>
    <t>English Language Abstract of JP 59-50615.</t>
  </si>
  <si>
    <t>PATENT ABSTRACTS OF JAPAN vol. 1999, no. 13, 30 November 1999 (1999-11-30) &amp; JP 11 209156 A (PAJIKO:KK), 3 August 1999 (1999-08-03)</t>
  </si>
  <si>
    <t>English Language Abstract of JP 2001-234081.</t>
  </si>
  <si>
    <t>English Language Abstract of JP 10-319834.</t>
  </si>
  <si>
    <t>English Language Abstract of JP 57-16356.</t>
  </si>
  <si>
    <t>English Language Abstract of JP 51-893.</t>
  </si>
  <si>
    <t>English Language Abstract of JP 2-123390.</t>
  </si>
  <si>
    <t>English Language Abstract of JP 11-209156.</t>
  </si>
  <si>
    <t>キングキャメル,日本,サミ-株式会社,2003年 9月11日/アミュ-ズメントマシンショ-公式ガイドブック,日本,第41回アミュ-ズメントマシンショ-運営委員会,2003年 9月11日/遊技日本,日本,株式会社近畿出版社,2003年 9月24日,通巻511号,第37頁/0/0/0/0/0/0/0/0/0/0/0/0/0/0/0/0/0/0/0/0/0/0/0/0/0/0/0/0/0/0/0/0/0/0/0/0/0/0/0/0/0/0/0/0/0/0/0/0/0/0/0/0/0/0/0/0/0/0/0/0/0/0/0/0/0/0/0/0/0/0/0/0/0/0/0/0/0/0/0/0/0/0/0/0/0/0/0/0/0/0/0/0/0/0/0/0/0/0/0/0/0/0/0/0/0/0/0/0/0/0/0/0/0/0/0/0/0/0/0/0/0/0/0/0/0/0/0/0/0/0/0/0/0/0/0/0/0/0/0/0/0/0/0/0/0/0/0/0/0/0/0/0/0/0/0/0/0/0/0/0/0/0/0/0/0/0/0/0/0/0/0/0/0</t>
  </si>
  <si>
    <t>キングキャメル,日本,サミ-株式会社,2003年 9月11日</t>
  </si>
  <si>
    <t>アミュ-ズメントマシンショ-公式ガイドブック,日本,第41回アミュ-ズメントマシンショ-運営委員会,2003年 9月11日</t>
  </si>
  <si>
    <t>遊技日本,日本,株式会社近畿出版社,2003年 9月24日,通巻511号,第37頁</t>
  </si>
  <si>
    <t>HOULSBY, R. DENNIS ET AL: 'Antimicrobial Activity of Borate-Buffered Solutions' ANTIMICROBIAL AGENTS AND CHEMOTHERAPY vol. 29, no. 5, May 1986, pages 803 - 806</t>
  </si>
  <si>
    <t>Gilman, H. et al. (eds.), Organic Chemistry vol. II, John Wiley &amp; Sons, Inc., New York: 1950, pp. 1540-1542, 1588, 1589, 1606-1610</t>
  </si>
  <si>
    <t>Rakow, P. L. Contact Lens Forum (Jun., 1988), 41-46</t>
  </si>
  <si>
    <t>Sciarra, J. et al., J. Am. Pharm. Assoc., 49(2):115-117 (1960)</t>
  </si>
  <si>
    <t>Gilman, H. et al. (eds.), Organic Chemistry vol. I, John Wiley &amp; Sons, Inc. New York: 1950, pp. 432-433</t>
  </si>
  <si>
    <t>HOULSBY R.D. ET AL.: 'Antimicrobial activity of borate-buffered solutions' ANTIMICROBIAL AGENTS AND CHEMOTHERAPY vol. 29, no. 5, May 1986, pages 803 - 806, XP003011468</t>
  </si>
  <si>
    <t>Okada, T. J. Chromatography, 403:27-33 (1987)</t>
  </si>
  <si>
    <t>Morawetz, H., Macromolecules In Solution, John Wiley &amp; Sons, Inc., New York: 1974, pp. 402-404</t>
  </si>
  <si>
    <t>None</t>
  </si>
  <si>
    <t>U.S. Ser. No. 09/206,148 by Sakamoto.</t>
  </si>
  <si>
    <t>U.S. Ser. No. 09/188,689 by Sakamoto.</t>
  </si>
  <si>
    <t>U.S. Ser. No. 09/206,382 by Sakamoto et al..</t>
  </si>
  <si>
    <t>パチプロ必勝本 1996年 1月号 第83~87頁(平成8年1月1日 株式会社綜合図書発行)</t>
  </si>
  <si>
    <t>PATENT ABSTRACTS OF JAPAN vol. 010, no. 368 (M-543)9 December 1986 and JP-A-61 161 398 (NIPPON DENSO CO LTD) 22 July 1986</t>
  </si>
  <si>
    <t>PATENT ABSTRACTS OF JAPAN vol. 010, no. 368 (M-543)9 December 1986 &amp; JP-A-61 161 398 (NIPPON DENSO CO LTD) 22 July 1986</t>
  </si>
  <si>
    <t>Rocket Engineering, Nikkan Kogyo Shinbun-sha, Mar. 25, 1961 (translation provided of p. 235, lines 9-21).</t>
  </si>
  <si>
    <t>PATENT ABSTRACTS OF JAPAN vol. 017, no. 638 (C-1133), 26 November 1993 &amp; JP 05 200216 A (SHIN ETSU CHEM CO LTD), 10 August 1993,</t>
  </si>
  <si>
    <t>PATENT ABSTRACTS OF JAPAN vol. 017, no. 303 (C-1069), 10 June 1993 &amp; JP 05 023511 A (SUMITOMO ELECTRIC IND LTD), 2 February 1993,</t>
  </si>
  <si>
    <t>DATABASE WPI Section Ch, Week 8113 Derwent Publications Ltd., London, GB; Class K04, AN 81-21489d XP002043453 &amp; CA 1 095 243 A (GENERAL MOTORS CORP) , 10 February 1981</t>
  </si>
  <si>
    <t>PATENT ABSTRACTS OF JAPAN vol. 096, no. 002, 29 February 1996 &amp; JP 07 285413 A (NIPPON REINZ CO LTD;OTHERS: 01), 31 October 1995,</t>
  </si>
  <si>
    <t>Rocket Engineering, Nikkan Kogyo Shinbun-sha, Mar. 25, 1961 (translation provided of p. 235, lines 9-21).//0/0/0/0/0/0/0/0/0/0/0/0/0/0/0/0/0/0/0/0/0/0/0/0/0/0/0/0/0/0/0/0/0/0/0/0/0/0/0/0/0/0/0/0/0/0/0/0/0/0/0/0/0/0/0/0/0/0/0/0/0/0/0/0/0/0/0/0/0/0/0/0/0/0/0/0/0/0/0/0/0/0/0/0/0/0/0/0/0/0/0/0/0/0/0/0/0/0/0/0/0/0/0/0/0/0/0/0/0/0/0/0/0/0/0/0/0/0/0/0/0/0/0/0/0/0/0/0/0/0/0/0/0/0/0/0/0/0/0/0/0/0/0/0/0/0/0/0/0/0/0/0/0/0/0/0/0/0/0/0/0/0/0/0/0/0/0/0/0/0/0/0/0/0</t>
  </si>
  <si>
    <t>まとめ</t>
    <phoneticPr fontId="7"/>
  </si>
  <si>
    <t>件数</t>
    <rPh sb="0" eb="2">
      <t>ケンスウ</t>
    </rPh>
    <phoneticPr fontId="16"/>
  </si>
  <si>
    <t>DIN 53442</t>
  </si>
  <si>
    <t>YUSHI FATS AND OILS vol. 50, no. 5, 1997, pages 41 - 50</t>
  </si>
  <si>
    <t>JAOCS vol. 70, no. 11, 1993, pages 1111 - 1114</t>
  </si>
  <si>
    <t>T. Tsutsui et al., Jpn. J. Appl. Phys., Bd. 38 (1999), S. L1502-L1504</t>
  </si>
  <si>
    <t>年号/条文
（審決検索時）</t>
    <rPh sb="0" eb="2">
      <t>ネンゴウ</t>
    </rPh>
    <rPh sb="3" eb="5">
      <t>ジョウブン</t>
    </rPh>
    <rPh sb="7" eb="9">
      <t>シンケツ</t>
    </rPh>
    <rPh sb="9" eb="11">
      <t>ケンサク</t>
    </rPh>
    <rPh sb="11" eb="12">
      <t>ジ</t>
    </rPh>
    <phoneticPr fontId="8"/>
  </si>
  <si>
    <t>発明の名称</t>
    <phoneticPr fontId="8"/>
  </si>
  <si>
    <t>ファミリ</t>
    <phoneticPr fontId="8"/>
  </si>
  <si>
    <t>ＩＰＣ(公開時)</t>
    <phoneticPr fontId="8"/>
  </si>
  <si>
    <t>ＦＩ(最新)</t>
    <phoneticPr fontId="8"/>
  </si>
  <si>
    <t>Fターム(最新)</t>
    <phoneticPr fontId="8"/>
  </si>
  <si>
    <t>審　決　の　内　容</t>
    <rPh sb="0" eb="1">
      <t>シン</t>
    </rPh>
    <rPh sb="2" eb="3">
      <t>ケッ</t>
    </rPh>
    <rPh sb="6" eb="7">
      <t>ナイ</t>
    </rPh>
    <rPh sb="8" eb="9">
      <t>カタチ</t>
    </rPh>
    <phoneticPr fontId="8"/>
  </si>
  <si>
    <t>検討対象の証拠</t>
    <rPh sb="0" eb="2">
      <t>ケントウ</t>
    </rPh>
    <rPh sb="2" eb="4">
      <t>タイショウ</t>
    </rPh>
    <rPh sb="5" eb="7">
      <t>ショウコ</t>
    </rPh>
    <phoneticPr fontId="8"/>
  </si>
  <si>
    <t>①審査との比較</t>
    <rPh sb="1" eb="3">
      <t>シンサ</t>
    </rPh>
    <rPh sb="5" eb="7">
      <t>ヒカク</t>
    </rPh>
    <phoneticPr fontId="8"/>
  </si>
  <si>
    <t>②審査で見つからなかった証拠について</t>
    <rPh sb="1" eb="3">
      <t>シンサ</t>
    </rPh>
    <rPh sb="4" eb="5">
      <t>ミ</t>
    </rPh>
    <rPh sb="12" eb="14">
      <t>ショウコ</t>
    </rPh>
    <phoneticPr fontId="8"/>
  </si>
  <si>
    <t>結論</t>
    <phoneticPr fontId="8"/>
  </si>
  <si>
    <t>無効となった最上位請求項</t>
    <phoneticPr fontId="8"/>
  </si>
  <si>
    <t>最上位請求項の無効理由と証拠に関するむすび、まとめ、小括等の記載</t>
    <phoneticPr fontId="8"/>
  </si>
  <si>
    <t>29条1項3号違反の証拠</t>
    <phoneticPr fontId="8"/>
  </si>
  <si>
    <t>29条2項違反の証拠</t>
    <phoneticPr fontId="8"/>
  </si>
  <si>
    <t>具体的な証拠内容</t>
    <rPh sb="0" eb="3">
      <t>グタイテキ</t>
    </rPh>
    <rPh sb="4" eb="6">
      <t>ショウコ</t>
    </rPh>
    <rPh sb="6" eb="8">
      <t>ナイヨウ</t>
    </rPh>
    <phoneticPr fontId="8"/>
  </si>
  <si>
    <t>（具体的な証拠内容・表記法違い）</t>
    <rPh sb="1" eb="4">
      <t>グタイテキ</t>
    </rPh>
    <rPh sb="5" eb="7">
      <t>ショウコ</t>
    </rPh>
    <rPh sb="7" eb="9">
      <t>ナイヨウ</t>
    </rPh>
    <rPh sb="10" eb="13">
      <t>ヒョウキホウ</t>
    </rPh>
    <rPh sb="13" eb="14">
      <t>チガ</t>
    </rPh>
    <phoneticPr fontId="8"/>
  </si>
  <si>
    <t>種類</t>
    <rPh sb="0" eb="2">
      <t>シュルイ</t>
    </rPh>
    <phoneticPr fontId="8"/>
  </si>
  <si>
    <t>IPC</t>
    <phoneticPr fontId="8"/>
  </si>
  <si>
    <t>FI</t>
    <phoneticPr fontId="8"/>
  </si>
  <si>
    <t>Fターム</t>
    <phoneticPr fontId="8"/>
  </si>
  <si>
    <t>公開日・公報日</t>
    <rPh sb="0" eb="3">
      <t>コウカイビ</t>
    </rPh>
    <rPh sb="4" eb="6">
      <t>コウホウ</t>
    </rPh>
    <rPh sb="6" eb="7">
      <t>ビ</t>
    </rPh>
    <phoneticPr fontId="8"/>
  </si>
  <si>
    <r>
      <rPr>
        <sz val="11"/>
        <rFont val="ＭＳ Ｐゴシック"/>
        <family val="3"/>
        <charset val="128"/>
      </rPr>
      <t>無効化された特許の</t>
    </r>
    <r>
      <rPr>
        <sz val="11"/>
        <rFont val="ＭＳ Ｐゴシック"/>
        <family val="3"/>
        <charset val="128"/>
      </rPr>
      <t>family出願の審査で引用されたか</t>
    </r>
    <rPh sb="0" eb="3">
      <t>ムコウカ</t>
    </rPh>
    <rPh sb="6" eb="8">
      <t>トッキョ</t>
    </rPh>
    <rPh sb="15" eb="17">
      <t>シュツガン</t>
    </rPh>
    <rPh sb="18" eb="20">
      <t>シンサ</t>
    </rPh>
    <rPh sb="21" eb="23">
      <t>インヨウ</t>
    </rPh>
    <phoneticPr fontId="8"/>
  </si>
  <si>
    <t>無効化された特許のfamily出願の審査で引用された非特許文献</t>
    <phoneticPr fontId="8"/>
  </si>
  <si>
    <t>（最初から入ってる）</t>
    <rPh sb="1" eb="3">
      <t>サイショ</t>
    </rPh>
    <rPh sb="5" eb="6">
      <t>ハイ</t>
    </rPh>
    <phoneticPr fontId="8"/>
  </si>
  <si>
    <t>20140222追加</t>
    <rPh sb="8" eb="10">
      <t>ツイカ</t>
    </rPh>
    <phoneticPr fontId="8"/>
  </si>
  <si>
    <t>（自動で入る）</t>
    <rPh sb="1" eb="3">
      <t>ジドウ</t>
    </rPh>
    <rPh sb="4" eb="5">
      <t>ハイ</t>
    </rPh>
    <phoneticPr fontId="8"/>
  </si>
  <si>
    <t>手動</t>
    <rPh sb="0" eb="2">
      <t>シュドウ</t>
    </rPh>
    <phoneticPr fontId="8"/>
  </si>
  <si>
    <t>手動（公開）</t>
    <rPh sb="0" eb="2">
      <t>シュドウ</t>
    </rPh>
    <rPh sb="3" eb="5">
      <t>コウカイ</t>
    </rPh>
    <phoneticPr fontId="8"/>
  </si>
  <si>
    <t>自動（願番）</t>
    <rPh sb="0" eb="2">
      <t>ジドウ</t>
    </rPh>
    <rPh sb="3" eb="4">
      <t>ガン</t>
    </rPh>
    <rPh sb="4" eb="5">
      <t>バン</t>
    </rPh>
    <phoneticPr fontId="8"/>
  </si>
  <si>
    <t>自動（登録）</t>
    <rPh sb="0" eb="2">
      <t>ジドウ</t>
    </rPh>
    <rPh sb="3" eb="5">
      <t>トウロク</t>
    </rPh>
    <phoneticPr fontId="8"/>
  </si>
  <si>
    <t>（公開）</t>
    <rPh sb="1" eb="3">
      <t>コウカイ</t>
    </rPh>
    <phoneticPr fontId="8"/>
  </si>
  <si>
    <t>（願番）</t>
    <rPh sb="1" eb="2">
      <t>ガン</t>
    </rPh>
    <rPh sb="2" eb="3">
      <t>バン</t>
    </rPh>
    <phoneticPr fontId="8"/>
  </si>
  <si>
    <t>（登録）</t>
    <rPh sb="1" eb="3">
      <t>トウロク</t>
    </rPh>
    <phoneticPr fontId="8"/>
  </si>
  <si>
    <t>証拠が特許→自動で入ります、非特許→手動</t>
    <rPh sb="0" eb="2">
      <t>ショウコ</t>
    </rPh>
    <rPh sb="3" eb="5">
      <t>トッキョ</t>
    </rPh>
    <rPh sb="6" eb="8">
      <t>ジドウ</t>
    </rPh>
    <rPh sb="9" eb="10">
      <t>ハイ</t>
    </rPh>
    <rPh sb="14" eb="15">
      <t>ヒ</t>
    </rPh>
    <rPh sb="15" eb="17">
      <t>トッキョ</t>
    </rPh>
    <rPh sb="18" eb="20">
      <t>シュドウ</t>
    </rPh>
    <phoneticPr fontId="8"/>
  </si>
  <si>
    <t>証拠が特許→空欄、非特許→自動で入ります</t>
    <rPh sb="6" eb="8">
      <t>クウラン</t>
    </rPh>
    <rPh sb="13" eb="15">
      <t>ジドウ</t>
    </rPh>
    <rPh sb="16" eb="17">
      <t>ハイ</t>
    </rPh>
    <phoneticPr fontId="8"/>
  </si>
  <si>
    <t>（自動で入ります）</t>
    <rPh sb="1" eb="3">
      <t>ジドウ</t>
    </rPh>
    <rPh sb="4" eb="5">
      <t>ハイ</t>
    </rPh>
    <phoneticPr fontId="8"/>
  </si>
  <si>
    <t>2007-800115</t>
    <phoneticPr fontId="8"/>
  </si>
  <si>
    <t>暖房用のオイルラジエータ</t>
    <phoneticPr fontId="8"/>
  </si>
  <si>
    <t>本件発明1と甲1発明との間に差異は存在せず、本件発明1は、実質的に甲第1号証に記載された発明であるといえる。</t>
    <phoneticPr fontId="8"/>
  </si>
  <si>
    <t>US2651506</t>
  </si>
  <si>
    <t xml:space="preserve">F28F21/08 </t>
    <phoneticPr fontId="8"/>
  </si>
  <si>
    <t>2008-800093</t>
    <phoneticPr fontId="8"/>
  </si>
  <si>
    <t>特許第3966892号の請求項1ないし5に係る発明についての特許を無効とする。</t>
    <phoneticPr fontId="8"/>
  </si>
  <si>
    <t>特開2004-105863(本件原出願の公開公報)</t>
    <phoneticPr fontId="8"/>
  </si>
  <si>
    <t>2008-800184</t>
    <phoneticPr fontId="8"/>
  </si>
  <si>
    <t>特許第3752588号の請求項1,3及び4に係る発明についての特許を無効とする。</t>
    <phoneticPr fontId="8"/>
  </si>
  <si>
    <t>特開平10-30372(原出願の公開公報)</t>
    <phoneticPr fontId="8"/>
  </si>
  <si>
    <t>Yes</t>
    <phoneticPr fontId="8"/>
  </si>
  <si>
    <t>2008-800283</t>
    <phoneticPr fontId="8"/>
  </si>
  <si>
    <t xml:space="preserve">特許第3770833号の請求項1ないし2に係る発明についての特許を無効とする。 </t>
    <phoneticPr fontId="8"/>
  </si>
  <si>
    <t>・本件特許発明1は、甲1号証により29条1項3号に違反する。
・本件特許発明1は、甲1号発明と甲4号発明との組合せにより29条2項に違反する。
・本件特許発明1は、甲2号発明及び甲4号発明に基づいて、当業者が容易に発明し得たものである。
・本件特許発明1は、甲3号発明及び甲4号発明に基づいて、当業者が容易に発明し得たものである</t>
    <phoneticPr fontId="8"/>
  </si>
  <si>
    <t>日本語</t>
    <phoneticPr fontId="8"/>
  </si>
  <si>
    <t>特開平11-76065</t>
    <phoneticPr fontId="8"/>
  </si>
  <si>
    <t>日本繊維機械学会(第5回)春季セミナー講演要旨集</t>
    <phoneticPr fontId="8"/>
  </si>
  <si>
    <t>2008-800249</t>
    <phoneticPr fontId="8"/>
  </si>
  <si>
    <t>本件特許発明1は、甲第17号証に記載された発明であり、本件特許発明1は、甲第21号証に記載された発明であり、本件特許発明1は、甲第22号証及び甲第4号証に記載された発明に基づいて当業者が容易に発明をすることができたものである。</t>
    <phoneticPr fontId="8"/>
  </si>
  <si>
    <t>化粧品ハンドブック 254-257頁 平成8年11月1日 日光ケミカルズ株式会社外2社</t>
    <phoneticPr fontId="8"/>
  </si>
  <si>
    <t>特開平10-194923</t>
    <phoneticPr fontId="8"/>
  </si>
  <si>
    <t>特開昭55-108812</t>
    <phoneticPr fontId="8"/>
  </si>
  <si>
    <t>2006-080163</t>
    <phoneticPr fontId="8"/>
  </si>
  <si>
    <t>合成樹脂製ピルファープルーフキャップ</t>
    <phoneticPr fontId="8"/>
  </si>
  <si>
    <t>特許第2943048号の請求項1に係る発明についての特許を無効とする。
 特許第2943048号の請求項2ないし5に係る発明についての審判請求は、成り立たない。</t>
    <phoneticPr fontId="8"/>
  </si>
  <si>
    <t>本件訂正発明1は、甲4発明と甲5発明に基いて、当業者がその出願前に容易に発明をすることができたものといえる。</t>
    <phoneticPr fontId="8"/>
  </si>
  <si>
    <t>実開昭62-25655</t>
    <phoneticPr fontId="8"/>
  </si>
  <si>
    <t>2008-800164</t>
    <phoneticPr fontId="8"/>
  </si>
  <si>
    <t>グレーチング</t>
    <phoneticPr fontId="8"/>
  </si>
  <si>
    <t xml:space="preserve">特許第3348192号の請求項1に係る発明についての特許を無効とする。 
特許第3348192号の請求項2に係る発明についての審判請求は、成り立たない。 </t>
    <phoneticPr fontId="8"/>
  </si>
  <si>
    <t xml:space="preserve">本件発明1は、甲13開示発明及び周知技術に基づいて当業者が容易に発明をすることができたものである。
本件発明1は、甲14開示発明及び周知技術に基づいて当業者が容易に発明をすることができたものである。
本件発明1は、検甲1開示発明及び周知技術に基づいて当業者が容易に発明をすることができたものである。
検甲1開示発明は、甲13開示発明及び甲14開示発明と同一である。
</t>
    <phoneticPr fontId="8"/>
  </si>
  <si>
    <t>平成7年9月21日にNHK東海ニュースウェーブで放送された番組の録画ビデオの画面の一部を印刷したもの</t>
    <phoneticPr fontId="8"/>
  </si>
  <si>
    <t>平成7年10月20日にNHK総合で放送された番組の録画ビデオの画面の一部を印刷したもの</t>
    <phoneticPr fontId="8"/>
  </si>
  <si>
    <t>平成7年9月21日にNHK東海ニュースウェーブで放送された番組の録画ビデオ、及び、平成7年10月20日にNHK総合で放送された番組の録画ビデオ</t>
    <phoneticPr fontId="8"/>
  </si>
  <si>
    <t>2009-800199</t>
    <phoneticPr fontId="8"/>
  </si>
  <si>
    <t>特許第3316492号の請求項1に係る発明についての特許を無効とする。</t>
    <phoneticPr fontId="8"/>
  </si>
  <si>
    <t>本件特許発明は、甲第6号証から甲第13号証に記載された発明に基づいて、当業者が容易に発明をすることができたものであるから、特許法第29条第2項の規定により特許を受けることができないものである。</t>
    <phoneticPr fontId="8"/>
  </si>
  <si>
    <t>DE3618225</t>
    <phoneticPr fontId="8"/>
  </si>
  <si>
    <t>実公昭50-32838</t>
    <phoneticPr fontId="8"/>
  </si>
  <si>
    <t>GB1204004</t>
    <phoneticPr fontId="8"/>
  </si>
  <si>
    <t>GB1387469</t>
    <phoneticPr fontId="8"/>
  </si>
  <si>
    <t>2009-800125</t>
    <phoneticPr fontId="8"/>
  </si>
  <si>
    <t>コンベヤー潤滑剤、応力亀裂に対する熱可塑性容器の不動態化および熱可塑性材料の応力亀裂抑制剤</t>
    <phoneticPr fontId="8"/>
  </si>
  <si>
    <t>特許第4261103号の請求項1、2、4、5に係る発明についての特許を無効とする。 
特許第4261103号の請求項3、6に係る発明についての審判請求は、成り立たない。</t>
    <phoneticPr fontId="8"/>
  </si>
  <si>
    <t>特公昭49-17993</t>
    <phoneticPr fontId="8"/>
  </si>
  <si>
    <t>2009-800179</t>
    <phoneticPr fontId="8"/>
  </si>
  <si>
    <t>特許第3649249号の請求項1-14に係る発明についての特許を無効とする。</t>
    <phoneticPr fontId="8"/>
  </si>
  <si>
    <t>本件の請求項1-14に係る発明は、甲第7号証及び甲第8号証に記載された事項に基づいて当業者が容易に発明をすることができたものであるから、特許法第29条第2項の規定により特許を受けることができないものである。
また,本件の請求項1,2,7及び8に係る発明は、甲第1号証に記載された発明であるか,あるいは甲第1号証及び甲第2号証に記載された事項に基づいて当業者が容易に発明をすることができたものであるから,特許法第29条第1項第3号の発明に該当し,あるいは特許法第29条第2項の規定により特許を受けることができないものである。</t>
    <phoneticPr fontId="8"/>
  </si>
  <si>
    <t>Peptone Selection Guide for Diagnostic and Fermentation Nutrients, Deltown Specialties, 1994</t>
    <phoneticPr fontId="8"/>
  </si>
  <si>
    <t>DELLAC SE50M, DMV International Nutritionals, 1993年5月12日</t>
    <phoneticPr fontId="8"/>
  </si>
  <si>
    <t>2008-800076</t>
    <phoneticPr fontId="8"/>
  </si>
  <si>
    <t>ワンコーティングまたはスリーコーティング層にインク顔料を塗布してコーティング層を形成した器具およびその形成方法</t>
    <phoneticPr fontId="8"/>
  </si>
  <si>
    <t>特許第4094016号の請求項1ないし6、8ないし10に係る発明についての特許を無効とする。 
特許第4094016号の請求項7に係る発明についての審判請求は、成り立たない。</t>
    <phoneticPr fontId="8"/>
  </si>
  <si>
    <t>本件訂正発明1,8は、本件特許の出願前に頒布された刊行物1に記載された発明であるから、特許法第29条第1項第3号に該当し、
本件訂正発明1-6,8-10は、本件特許の出願前に頒布された刊行物1に記載された発明及び技術常識に基づいて当業者が容易に発明をすることができたものであるから、同法同条第2項の規定により特許を受けることができない。</t>
    <phoneticPr fontId="8"/>
  </si>
  <si>
    <t>2010-800015</t>
    <phoneticPr fontId="8"/>
  </si>
  <si>
    <t>装飾パネル及び同装飾パネルの製造方法</t>
    <phoneticPr fontId="8"/>
  </si>
  <si>
    <t xml:space="preserve">特許第3564019号の請求項1ないし3に係る発明についての特許を無効とする。 </t>
    <phoneticPr fontId="8"/>
  </si>
  <si>
    <t>本件発明1は、本件出願前に外国で頒布された刊行物と認められる甲第1号証、甲第2号証又は甲第3号証カタログに記載された発明であるから、特許法第29条第1項第3号の規定に違反してなされたものである。</t>
    <phoneticPr fontId="8"/>
  </si>
  <si>
    <t>Harrington ＆ King PERFORATING COMPANY カタログ「Catalog 110 H＆K Perforated Materials」(コピーライト(c)The Harrington ＆ King Perforating Company 1992)140頁</t>
    <phoneticPr fontId="8"/>
  </si>
  <si>
    <t>RICH.MULLER(原文はデンマーク語表記)カタログ「LAGERLISTE No.600 PERFOREREDE PLADER」13頁及び、添付されたデンマーク王国規格協会1991年10月4日発行の品質証明書</t>
    <phoneticPr fontId="8"/>
  </si>
  <si>
    <t>請求人からHarrington ＆ King PERFORATING COMPANYのJohn Lovaas宛の手紙、John Lovaasから請求人宛の手紙、及び手紙に添付されたH＆K社のカタログ</t>
    <phoneticPr fontId="8"/>
  </si>
  <si>
    <t>2009-800100</t>
    <phoneticPr fontId="8"/>
  </si>
  <si>
    <t xml:space="preserve">特許第3505460号の請求項1に係る発明についての特許を無効とする。 </t>
    <phoneticPr fontId="8"/>
  </si>
  <si>
    <t>本件特許発明は、甲第1号証及び甲第2号証に記載された発明に基づいて、当業者が容易にその発明をすることができたものであり、特許法第29条第2項の規定に違反してなされたものである。</t>
    <phoneticPr fontId="8"/>
  </si>
  <si>
    <t>平10-035672</t>
  </si>
  <si>
    <t>2006-080175</t>
  </si>
  <si>
    <t>地図データ作成方法及びその装置</t>
    <phoneticPr fontId="8"/>
  </si>
  <si>
    <t>特許第2770097号の請求項に係る発明についての特許を無効とする。</t>
    <phoneticPr fontId="8"/>
  </si>
  <si>
    <t>請求項1</t>
    <phoneticPr fontId="8"/>
  </si>
  <si>
    <t>請求人の主張の無効理由3の内、(3)について、その理由が認められる。(本件特許発明1,2は、甲2号証に記載された内容に基づいて容易に発明することができたものであるから、特許法29条2項の規定により特許を受けることができない。 )</t>
    <phoneticPr fontId="8"/>
  </si>
  <si>
    <t>2011-800209</t>
    <phoneticPr fontId="8"/>
  </si>
  <si>
    <t>ピストンリング及びその製造方法</t>
    <phoneticPr fontId="8"/>
  </si>
  <si>
    <t>特許第2732519号の請求項に係る発明についての特許を無効とする。</t>
    <phoneticPr fontId="8"/>
  </si>
  <si>
    <t>本願特許発明1,2は,刊行物1に記載された発明であるから,特許法第29条第1項第3号に該当し特許を受けることができない。</t>
    <phoneticPr fontId="8"/>
  </si>
  <si>
    <t>甲4(刊行物１)</t>
    <phoneticPr fontId="8"/>
  </si>
  <si>
    <t>特開昭61-87950</t>
    <phoneticPr fontId="8"/>
  </si>
  <si>
    <t>2009-800156</t>
    <phoneticPr fontId="8"/>
  </si>
  <si>
    <t>無色透明の非晶質ポリアミドおよびその成形品</t>
    <phoneticPr fontId="8"/>
  </si>
  <si>
    <t>特許第2818398号の請求項1ないし6、9ないし10、16ないし17に係る発明についての特許を無効とする。 特許第2818398号の請求項7ないし8、11ないし15に係る発明についての審判請求は、成り立たない。</t>
    <phoneticPr fontId="8"/>
  </si>
  <si>
    <t>本件発明1は甲第2号証に記載された発明であるから特許法第29条第1項第3号に該当し特許を受けることができないとする無効理由2は、理由がある。以上のとおりであるから、その余の理由について検討するまでもなく、本件発明1についての特許は無効とすべきである。</t>
    <phoneticPr fontId="8"/>
  </si>
  <si>
    <t>2010-800069</t>
    <phoneticPr fontId="8"/>
  </si>
  <si>
    <t>積層体</t>
    <phoneticPr fontId="8"/>
  </si>
  <si>
    <t>特許第3904262号の請求項1に係る発明についての特許を無効とする。</t>
    <phoneticPr fontId="8"/>
  </si>
  <si>
    <t>本件訂正発明1は、特許法第29条第2項の規定に違反するものである</t>
    <phoneticPr fontId="8"/>
  </si>
  <si>
    <t>2010-800169</t>
    <phoneticPr fontId="8"/>
  </si>
  <si>
    <t>カルコパイライト系多元化合物半導体薄膜光吸収層からなる薄膜太陽電池</t>
    <phoneticPr fontId="8"/>
  </si>
  <si>
    <t>特許第3249407号の請求項3に係る発明についての特許を無効とする。 特許第3249407号の請求項1ないし2に係る発明についての審判請求は、成り立たない。</t>
    <phoneticPr fontId="8"/>
  </si>
  <si>
    <t>請求項3</t>
    <phoneticPr fontId="8"/>
  </si>
  <si>
    <t>本件訂正発明3は、発明の詳細な説明の記載が、当業者が特許請求の範囲に記載した発明の実施をすることができる程度に明確かつ十分に記載されていないから、特許法第36条第4項に規定する要件を満たしておらず、本件特許は特許法第123条第1項第4号に該当し、無効とすべきものである。</t>
    <phoneticPr fontId="8"/>
  </si>
  <si>
    <t>2006-080205</t>
  </si>
  <si>
    <t>特許第3048964号の請求項1に係る発明についての特許を無効とする。</t>
  </si>
  <si>
    <t xml:space="preserve">本件特許発明1は、甲2発明、及び甲第4号証、甲第3号証に記載された発明及び上記周知慣用技術に基いて、当業者が容易に発明をすることができたものである。 </t>
  </si>
  <si>
    <t>甲2（主）
甲4、甲3（副）</t>
    <rPh sb="0" eb="1">
      <t>コウ</t>
    </rPh>
    <rPh sb="3" eb="4">
      <t>シュ</t>
    </rPh>
    <rPh sb="7" eb="8">
      <t>コウ</t>
    </rPh>
    <rPh sb="10" eb="11">
      <t>コウ</t>
    </rPh>
    <rPh sb="13" eb="14">
      <t>フク</t>
    </rPh>
    <phoneticPr fontId="8"/>
  </si>
  <si>
    <t>2011-800188</t>
    <phoneticPr fontId="8"/>
  </si>
  <si>
    <t>請求項2</t>
    <phoneticPr fontId="8"/>
  </si>
  <si>
    <t>本件特許の請求項2?6に係る発明の特許については、他の前記無効理由(II)、(IV)、(V)-1、(VI)について判断するまでもなく、特許法第29条第2項に違反してなされたもの。本件特許発明1-6が奏する効果は、甲5発明、甲第2号証、甲第4号証に記載された技術及び上記周知慣用技術から容易に予測できる範囲内のものであり、格別のものではない。</t>
    <phoneticPr fontId="8"/>
  </si>
  <si>
    <t>甲4</t>
    <phoneticPr fontId="8"/>
  </si>
  <si>
    <t>2010-800174</t>
    <phoneticPr fontId="8"/>
  </si>
  <si>
    <t>特許第4531873号の請求項1乃至48に係る発明についての特許を無効とする。</t>
    <phoneticPr fontId="8"/>
  </si>
  <si>
    <t xml:space="preserve">本件発明1、4、10、25、29及び35に係る特許は、特許法第29条第1項の規定に違反してなされたものであるから、同法第123条第1項第2号に該当し、無効とすべきものである。また、本件発明2、3、5、6、9、14乃至24、26乃至28、30、33、34、38乃至45に係る特許は、特許法第29条第2項の規定に違反してなされたものであるから、同法第123条第1項第2号に該当し、無効とすべきものである。また、本件発明1乃至48に係る特許は、特許法第36条第4項の規定に違反してなされたものであるから、同法第123条第1項第4号に該当し、無効とすべきものである。（本件発明1は甲第1号証に記載されているから、特許法第29条第1項第3号に該当し、同第1項の規定により、特許を受けることができない。）
</t>
    <phoneticPr fontId="8"/>
  </si>
  <si>
    <t>2009-800024</t>
    <phoneticPr fontId="8"/>
  </si>
  <si>
    <t xml:space="preserve"> 特許第4047929号の請求項1-21に係る発明についての特許を無効とする。</t>
    <phoneticPr fontId="8"/>
  </si>
  <si>
    <t>2010-800170</t>
    <phoneticPr fontId="8"/>
  </si>
  <si>
    <t>特許第3871456号の請求項1-8に係る発明についての特許を無効とする。</t>
    <phoneticPr fontId="8"/>
  </si>
  <si>
    <t xml:space="preserve">本件発明1-8は,甲第1号証および甲第2号証に記載された発明に基づいて当業者が容易に発明をすることができたものであるから,特許法29条2項の規定に違反し,本件特許は,同法第123条1項2号に該当し,無効とすべきものである。 また,本件発明1-3,7-8は,甲第2号証に記載された発明であるから,特許法29条1項3号に該当し,本件発明4?6は,甲第2号証および甲第1号証に記載された発明に基づいて当業者が容易に発明をすることができたものであるから,特許法29条2項の規定に違反し,本件特許は,同法第123条1項2号に該当し,無効とすべきものである。 </t>
    <phoneticPr fontId="8"/>
  </si>
  <si>
    <t>甲1、甲2</t>
    <rPh sb="0" eb="1">
      <t>コウ</t>
    </rPh>
    <rPh sb="3" eb="4">
      <t>コウ</t>
    </rPh>
    <phoneticPr fontId="8"/>
  </si>
  <si>
    <t>甲2</t>
    <phoneticPr fontId="8"/>
  </si>
  <si>
    <t>C.K.Sieracki et al., "An imaging-in-flow system for automated analysis of marine microplankton", Marine Ecology Progress Series, vol.168, pp.285-296, July 9, 1998</t>
    <phoneticPr fontId="8"/>
  </si>
  <si>
    <t>2011-800046</t>
    <phoneticPr fontId="8"/>
  </si>
  <si>
    <t>特許第4685201号の請求項1-3に係る発明についての特許を無効とする。</t>
    <phoneticPr fontId="8"/>
  </si>
  <si>
    <t>本件特許は,その特許請求の範囲の請求項1-3に係る発明が甲第1号証に記載された発明と同一であり,特許法第29条第1項第3号の規定に該当するものであり,同法第123条第1項第2号の規定に該当し,無効とすべきものである。</t>
    <phoneticPr fontId="8"/>
  </si>
  <si>
    <t>2011-800236</t>
    <phoneticPr fontId="8"/>
  </si>
  <si>
    <t>落石防護柵の補強部材、落石防護柵および落石防護柵の補強方法</t>
    <phoneticPr fontId="8"/>
  </si>
  <si>
    <t>訂正を認める。 特許第3432202号の請求項1,2,3,5及び6に記載された発明についての特許を無効とする。</t>
    <phoneticPr fontId="8"/>
  </si>
  <si>
    <t xml:space="preserve">本件訂正発明1は,引用発明1に基づいて当業者が容易に発明をすることができたものであるから,特許法29条2項の規定に違反して特許がされたものである。
</t>
    <phoneticPr fontId="8"/>
  </si>
  <si>
    <t>特開昭56-25578</t>
    <phoneticPr fontId="8"/>
  </si>
  <si>
    <t>2006-080264</t>
  </si>
  <si>
    <t>フルオロエーテル組成物及び、ルイス酸の存在下におけるその組成物の分解抑制法</t>
    <phoneticPr fontId="8"/>
  </si>
  <si>
    <t>特許第3664648号の請求項1ないし2に係る発明についての特許を無効とする。</t>
    <phoneticPr fontId="8"/>
  </si>
  <si>
    <t xml:space="preserve">本件請求項1及び2に係る発明の特許は、平成14年法律第24号改正附則第2条第1項によりなお従前の例によるとされる同法による改正前の特許法第36条第4項に規定する要件を満たしていない特許出願に対しなされたものであるから、特許法第123条第1項第4号の規定に該当し、無効とすべきものである。
</t>
    <phoneticPr fontId="8"/>
  </si>
  <si>
    <t>2006-080265</t>
  </si>
  <si>
    <t xml:space="preserve">フルオロエーテル組成物及び、ルイス酸の存在下におけるその組成物の分解抑制法   
</t>
    <phoneticPr fontId="8"/>
  </si>
  <si>
    <t>無効2006-80264 本件の審判の請求は、成り立たない。無効2006-80265 本件の審判の請求は、成り立たない。無効2007-800195 本件の審判の請求は、成り立たない。</t>
    <phoneticPr fontId="8"/>
  </si>
  <si>
    <t xml:space="preserve">無効2007-8000195、無効2006-80264、無効2006-80265については、その請求は何れも成り立たない。 
</t>
    <phoneticPr fontId="8"/>
  </si>
  <si>
    <t>2007-800195</t>
    <phoneticPr fontId="8"/>
  </si>
  <si>
    <t>本件請求項1ないし2に係る発明についての特許は、分割が不適法であり、出願日の遡及が認められず、特許法第29条第1項第3号の規定に違反してされたものである。</t>
    <phoneticPr fontId="8"/>
  </si>
  <si>
    <t>2010-800038</t>
    <phoneticPr fontId="8"/>
  </si>
  <si>
    <t>眼科用組成物におけるホウ酸塩-ポリオール複合体の使用</t>
    <phoneticPr fontId="8"/>
  </si>
  <si>
    <t>訂正を認める。 特許第3527721号の請求項35-38、44-47、56-59、65-68に記載された発明についての特許を無効とする。</t>
    <phoneticPr fontId="8"/>
  </si>
  <si>
    <t>請求項35</t>
    <phoneticPr fontId="8"/>
  </si>
  <si>
    <t xml:space="preserve">本件訂正発明35は、甲第3号証に記載された発明であり、特許法第29条第1項第3号の規定に該当し特許を受けることができないものである。
</t>
    <phoneticPr fontId="8"/>
  </si>
  <si>
    <t>特開昭59-59619</t>
    <phoneticPr fontId="8"/>
  </si>
  <si>
    <t>29条1項3号</t>
    <phoneticPr fontId="8"/>
  </si>
  <si>
    <t>無し</t>
    <phoneticPr fontId="8"/>
  </si>
  <si>
    <t>2011-800085</t>
    <phoneticPr fontId="8"/>
  </si>
  <si>
    <t xml:space="preserve">紙おむつの後処理テープ及び後処理テープ付き紙おむつ  </t>
    <phoneticPr fontId="8"/>
  </si>
  <si>
    <t>訂正を認める。 特許第4059688号の請求項1ないし4に係る発明についての特許を無効とする。</t>
    <phoneticPr fontId="8"/>
  </si>
  <si>
    <t xml:space="preserve">本件発明1は、特許法第29条第1項第3号の規定に該当し、本件発明1についての特許は、特許法第29条第1項の規定に違反して特許されたものであって、本件発明1についての特許は、無効とすべきものである。
</t>
    <phoneticPr fontId="8"/>
  </si>
  <si>
    <t>2008-800233</t>
    <phoneticPr fontId="8"/>
  </si>
  <si>
    <t xml:space="preserve">高断熱・高気密住宅における深夜電力利用蓄熱式床下暖房システム  </t>
    <phoneticPr fontId="8"/>
  </si>
  <si>
    <t>本件審判の請求を却下する。</t>
    <phoneticPr fontId="8"/>
  </si>
  <si>
    <t>2010-800081</t>
    <phoneticPr fontId="8"/>
  </si>
  <si>
    <t>高断熱・高気密住宅における深夜電力利用蓄熱式床下暖房システム</t>
    <phoneticPr fontId="8"/>
  </si>
  <si>
    <t>訂正を認める。 特許第3552217号の請求項1及び2に係る発明についての特許を無効とする。</t>
    <phoneticPr fontId="8"/>
  </si>
  <si>
    <t xml:space="preserve">本件発明1及び2は、引用発明及び甲7号証記載の事項に基づいて、当業者が容易に発明をすることができたものであって、特許法第29条第2項の規定により特許を受けることができない。
</t>
    <phoneticPr fontId="8"/>
  </si>
  <si>
    <t>甲1(引用発明)
甲7</t>
    <phoneticPr fontId="8"/>
  </si>
  <si>
    <t xml:space="preserve">エナーテック株式会社「深夜電力利用電気蓄熱床暖房システム技術資料」(平成13年3月現在)
</t>
    <phoneticPr fontId="8"/>
  </si>
  <si>
    <t>特開平11-93109</t>
    <phoneticPr fontId="8"/>
  </si>
  <si>
    <t>2010-800017</t>
    <phoneticPr fontId="8"/>
  </si>
  <si>
    <t xml:space="preserve">燃料電池セル  </t>
    <phoneticPr fontId="8"/>
  </si>
  <si>
    <t>特許第4249960号の請求項5、6に係る発明についての特許を無効とする。 特許第4249960号の請求項1ないし4、7に係る発明についての審判請求は、成り立たない</t>
    <phoneticPr fontId="8"/>
  </si>
  <si>
    <t xml:space="preserve">本件発明5,6は、甲1-3発明及び周知の事項に基いて当業者が容易に発明をすることができたものである。
</t>
    <phoneticPr fontId="8"/>
  </si>
  <si>
    <t>甲1-3</t>
    <rPh sb="0" eb="1">
      <t>コウ</t>
    </rPh>
    <phoneticPr fontId="8"/>
  </si>
  <si>
    <t>学会発表論文の写し Fran G. E. Jones and John T.S. Irvine, “Co-Fired SOFC Electrode-Electrolyte-Electrode Membrane Rolls, Combining Tubular and Planar Technologies”, Fifth European Solid Oxide Fuel Cell Forum Proceedings Vol.1 pp.123-131 1-5 July 2002, Lucerne/ Switzerland</t>
    <phoneticPr fontId="8"/>
  </si>
  <si>
    <t>学会発表スライド資料の写し Fran Jones and John Irvine“SOFCRoll: Combining Tubular and Planar Technologies”</t>
    <phoneticPr fontId="8"/>
  </si>
  <si>
    <t>学会発表ポスターの写し “SOFCRoll An Advance in Fuel Cell Technology from the Centre of Aadvanced Materials at the University of St. Andrews.”</t>
    <phoneticPr fontId="8"/>
  </si>
  <si>
    <t>2010-800199</t>
    <phoneticPr fontId="8"/>
  </si>
  <si>
    <t>信号処理装置及び信号処理方法</t>
    <phoneticPr fontId="8"/>
  </si>
  <si>
    <t>訂正を認める。 特許第4368143号の請求項1ないし5に係る発明についての特許を無効とする。</t>
    <phoneticPr fontId="8"/>
  </si>
  <si>
    <t>本件訂正発明1、2及び5は、特許法第29条第1項第3号及び同条同項第1号に該当し、特許を受けることができないものであり、本件訂正発明3及び4は、特許法第29条第2項の規定により特許を受けることができない。</t>
    <phoneticPr fontId="8"/>
  </si>
  <si>
    <r>
      <t>甲1の1及び抄訳:“DATA Analｙｓiｓ, a ｔheｏｒeｔical and ｐｒacｔical aｐｐｒｏach”ｐ.1-ｐ.44、Tien-Wen Wang,Sｔeｐhane Hｕbac,Maｒｔin Schellenbeｒgeｒ,Aｒgｏn Chen, Jｏhn Pace
甲</t>
    </r>
    <r>
      <rPr>
        <sz val="11"/>
        <rFont val="ＭＳ Ｐゴシック"/>
        <family val="3"/>
        <charset val="128"/>
      </rPr>
      <t>1</t>
    </r>
    <r>
      <rPr>
        <sz val="11"/>
        <rFont val="ＭＳ Ｐゴシック"/>
        <family val="3"/>
        <charset val="128"/>
      </rPr>
      <t>の</t>
    </r>
    <r>
      <rPr>
        <sz val="11"/>
        <rFont val="ＭＳ Ｐゴシック"/>
        <family val="3"/>
        <charset val="128"/>
      </rPr>
      <t>2:</t>
    </r>
    <r>
      <rPr>
        <sz val="11"/>
        <rFont val="ＭＳ Ｐゴシック"/>
        <family val="3"/>
        <charset val="128"/>
      </rPr>
      <t>甲</t>
    </r>
    <r>
      <rPr>
        <sz val="11"/>
        <rFont val="ＭＳ Ｐゴシック"/>
        <family val="3"/>
        <charset val="128"/>
      </rPr>
      <t>1</t>
    </r>
    <r>
      <rPr>
        <sz val="11"/>
        <rFont val="ＭＳ Ｐゴシック"/>
        <family val="3"/>
        <charset val="128"/>
      </rPr>
      <t>の</t>
    </r>
    <r>
      <rPr>
        <sz val="11"/>
        <rFont val="ＭＳ Ｐゴシック"/>
        <family val="3"/>
        <charset val="128"/>
      </rPr>
      <t>1</t>
    </r>
    <r>
      <rPr>
        <sz val="11"/>
        <rFont val="ＭＳ Ｐゴシック"/>
        <family val="3"/>
        <charset val="128"/>
      </rPr>
      <t>の表紙左下部を拡大したもの</t>
    </r>
    <r>
      <rPr>
        <sz val="11"/>
        <rFont val="ＭＳ Ｐゴシック"/>
        <family val="3"/>
        <charset val="128"/>
      </rPr>
      <t/>
    </r>
    <phoneticPr fontId="8"/>
  </si>
  <si>
    <t>2011-800113</t>
    <phoneticPr fontId="8"/>
  </si>
  <si>
    <t>放出試験方法</t>
    <phoneticPr fontId="8"/>
  </si>
  <si>
    <t>特許第4397656号の請求項1,4-10に係る発明についての特許を無効とする。</t>
    <phoneticPr fontId="8"/>
  </si>
  <si>
    <t>本件発明1,4-7は,本件特許の出願前に頒布された甲第1号証に記載された発明であるから,特許法第29条第1項第3号に該当し特許を受けることができないものである。</t>
    <phoneticPr fontId="8"/>
  </si>
  <si>
    <r>
      <t>久米博子他「ブクラデシン軟膏の改良に関する研究(第一報)-易使用化に関する検討-」Progress in Medicine,Vol.19,No.2,第127</t>
    </r>
    <r>
      <rPr>
        <sz val="11"/>
        <rFont val="ＭＳ Ｐゴシック"/>
        <family val="3"/>
        <charset val="128"/>
      </rPr>
      <t>-</t>
    </r>
    <r>
      <rPr>
        <sz val="11"/>
        <rFont val="ＭＳ Ｐゴシック"/>
        <family val="3"/>
        <charset val="128"/>
      </rPr>
      <t>132頁,平成11年(1999年)2月発行</t>
    </r>
    <phoneticPr fontId="8"/>
  </si>
  <si>
    <t>2010-800045</t>
    <phoneticPr fontId="8"/>
  </si>
  <si>
    <t>低鉄損一方向性電磁鋼板</t>
    <phoneticPr fontId="8"/>
  </si>
  <si>
    <t>訂正を認める。 特許第4344264号の請求項1乃至3に係る発明についての特許を無効とする。</t>
    <phoneticPr fontId="8"/>
  </si>
  <si>
    <t>訂正発明1-3は、甲1号証に記載された発明であって、特許法第29条第1項第3号に該当する。</t>
    <phoneticPr fontId="8"/>
  </si>
  <si>
    <r>
      <t>材料 第51巻 第7号 2002年7月,第730</t>
    </r>
    <r>
      <rPr>
        <sz val="11"/>
        <rFont val="ＭＳ Ｐゴシック"/>
        <family val="3"/>
        <charset val="128"/>
      </rPr>
      <t>-</t>
    </r>
    <r>
      <rPr>
        <sz val="11"/>
        <rFont val="ＭＳ Ｐゴシック"/>
        <family val="3"/>
        <charset val="128"/>
      </rPr>
      <t>735頁</t>
    </r>
    <phoneticPr fontId="8"/>
  </si>
  <si>
    <t>2010-800082</t>
    <phoneticPr fontId="8"/>
  </si>
  <si>
    <t xml:space="preserve">アクセス制御付きのテレビ予約システム  </t>
    <phoneticPr fontId="8"/>
  </si>
  <si>
    <t>訂正を認める。 特許第4324540号の請求項4、7、13、16に係る発明についての特許を無効とする。 特許第4324540号の請求項1ないし3、5ないし6、8ないし12、14ないし15、17ないし18に係る発明についての審判請求は、成り立たない。</t>
    <phoneticPr fontId="8"/>
  </si>
  <si>
    <t xml:space="preserve">本件発明4、7、13及び16に係る特許は、特許法第36条第6項第1号、同法同条第4項に違反してなされたものであり、同法第123条第1項第4号に該当し、無効とすべきものである。
</t>
    <phoneticPr fontId="8"/>
  </si>
  <si>
    <t>2009-800139</t>
    <phoneticPr fontId="8"/>
  </si>
  <si>
    <t>発泡性ポリスチレンの製造方法</t>
    <phoneticPr fontId="8"/>
  </si>
  <si>
    <t>特許第4198113号の請求項1-9に係る発明についての特許を無効とする。</t>
    <phoneticPr fontId="8"/>
  </si>
  <si>
    <t>請求項1</t>
    <phoneticPr fontId="8"/>
  </si>
  <si>
    <t xml:space="preserve">本件発明1は、甲第4号証に記載された発明に基いて、当業者が容易に発明をすることができたものであるから、特許法第29条第2項の規定より特許を受けることができない。
</t>
    <phoneticPr fontId="8"/>
  </si>
  <si>
    <t>甲4</t>
    <phoneticPr fontId="8"/>
  </si>
  <si>
    <t>特開昭59-221340</t>
    <phoneticPr fontId="8"/>
  </si>
  <si>
    <t>2009-800033</t>
    <phoneticPr fontId="8"/>
  </si>
  <si>
    <t>スーパーオキサイドアニオン分解剤</t>
    <phoneticPr fontId="8"/>
  </si>
  <si>
    <t>特許第4058072号の請求項1に係る発明についての特許を無効とする。</t>
    <phoneticPr fontId="8"/>
  </si>
  <si>
    <t xml:space="preserve">本件特許発明は、甲第1号証に記載された発明といえるので、特許法第29条第1項第3号に該当し、特許を受けることができないものであるから、本件特許は特許法第123条第1項第2号に該当し、無効とすべきものである。 
</t>
    <phoneticPr fontId="8"/>
  </si>
  <si>
    <t>甲1</t>
    <phoneticPr fontId="8"/>
  </si>
  <si>
    <t>特開2002-212102</t>
    <phoneticPr fontId="8"/>
  </si>
  <si>
    <t>2009-800008</t>
    <phoneticPr fontId="8"/>
  </si>
  <si>
    <t xml:space="preserve">補聴システム
</t>
    <phoneticPr fontId="8"/>
  </si>
  <si>
    <t>特許第4006470号の請求項2に係る発明についての特許を無効とする。</t>
    <phoneticPr fontId="8"/>
  </si>
  <si>
    <t>請求項2</t>
    <phoneticPr fontId="8"/>
  </si>
  <si>
    <t xml:space="preserve">本件審判の請求を却下する
</t>
    <phoneticPr fontId="8"/>
  </si>
  <si>
    <t>2009-800222</t>
    <phoneticPr fontId="8"/>
  </si>
  <si>
    <t>補聴システム</t>
    <phoneticPr fontId="8"/>
  </si>
  <si>
    <t>特許第4006470号の請求項2に係る発明についての特許を無効とする。</t>
    <phoneticPr fontId="8"/>
  </si>
  <si>
    <t>請求項2</t>
    <phoneticPr fontId="8"/>
  </si>
  <si>
    <t>本件発明2に係る特許は、特許法第36条第4項、第6項第1号又は第6項第2号に規定する要件を満たしていない特許出願に対してなされたものであるから同法第123条第1項第4号に該当し無効とすべきものである。</t>
    <phoneticPr fontId="8"/>
  </si>
  <si>
    <t>2009-800165</t>
    <phoneticPr fontId="8"/>
  </si>
  <si>
    <t>液晶表示装置の製造方法及びスペーサ粒子分散液</t>
    <phoneticPr fontId="8"/>
  </si>
  <si>
    <t>特許第3924587号の請求項1、2、8に係る発明についての特許を無効とする。</t>
    <phoneticPr fontId="8"/>
  </si>
  <si>
    <t>本件訂正発明1は、甲第1号証及び甲第3号証にそれぞれ記載された発明に基づいて当業者が容易に発明をすることができたものというべきである。</t>
    <phoneticPr fontId="8"/>
  </si>
  <si>
    <t>特開2005-10412</t>
    <phoneticPr fontId="8"/>
  </si>
  <si>
    <t>甲3</t>
    <phoneticPr fontId="8"/>
  </si>
  <si>
    <t>2011-800027</t>
    <phoneticPr fontId="8"/>
  </si>
  <si>
    <t>精細な装飾紋様を有する樹脂シート及びその製造方法</t>
    <phoneticPr fontId="8"/>
  </si>
  <si>
    <t>特許第4543046号の請求項1ないし2に係る発明についての特許を無効とする。</t>
    <phoneticPr fontId="8"/>
  </si>
  <si>
    <t xml:space="preserve">本件発明1は、甲第1号証に記載された発明であるから、特許法第29条第1項第3号に該当し、特許を受けることができない。
</t>
    <phoneticPr fontId="8"/>
  </si>
  <si>
    <t>甲1</t>
    <phoneticPr fontId="8"/>
  </si>
  <si>
    <t>特開2003-103996</t>
    <phoneticPr fontId="8"/>
  </si>
  <si>
    <t>2010-800182</t>
    <phoneticPr fontId="8"/>
  </si>
  <si>
    <t>病原性プリオン蛋白質の検出方法</t>
    <phoneticPr fontId="8"/>
  </si>
  <si>
    <t>特許第4362837号の請求項1ないし4に係る発明についての特許を無効とする。</t>
    <phoneticPr fontId="8"/>
  </si>
  <si>
    <t xml:space="preserve">本件特許発明1は,甲第2号証及び甲第3号証に記載された発明に基づいて当業者が容易に発明をすることができたものであるから,特許法第29条第2項の規定により特許を受けることができない。
本件特許発明1は,甲第1号証及び甲第3号証に記載された発明に基づいて当業者が容易に発明をすることができたものであるから,特許法第29条第2項の規定により特許を受けることができない。
本件特許発明1は,甲第3号証及び甲第1号証に記載された発明に基づいて当業者が容易に発明をすることができたものであるから,特許法第29条第2項の規定により特許を受けることができない。
</t>
    <phoneticPr fontId="8"/>
  </si>
  <si>
    <t>甲2（主）及び甲3（副）
甲1（主）及び甲3（副）
甲3（主）及び甲1（副）</t>
    <phoneticPr fontId="8"/>
  </si>
  <si>
    <t>Kai-Uｗe D.GｒaｔhWOhl,Mｏｔｏhiｒｏ Hｏｒiｕchi,Naｏｔaka Iｓhigｕｒｏ,Mｏｒikaｚｕ Shinagaｗa,“Senｓiｔiｖe enｚｙme-linked immｕnｏｓｏｒbenｔ aｓｓaｙ fｏｒ deｔecｔiｏn ｏf PｒP^(Sc) in cｒｕde ｔiｓｓｕe eｘｔｒacｔｓ fｒｏm ｓcｒaｐie-affecｔed mice”,Jｏｕｒnal ｏf Viｒｏlｏbical Meｔhｏdｓ,Vｏl.64,Maｒch 1997,ｐ.205-216</t>
  </si>
  <si>
    <t>甲2</t>
    <phoneticPr fontId="8"/>
  </si>
  <si>
    <t>GｒaｔhWOhl.Kai-Uｗe D.,堀内基広,石黒直隆,品川森一,”PｒP^(Sc)高感度検出法の開発:ELISAの検討”,第44回日本ウイルス学会総会 1996年10月23日(水)-25日(金) 静岡市民文化会館 アブストラクト,第99頁1E11</t>
    <phoneticPr fontId="8"/>
  </si>
  <si>
    <t>甲3</t>
    <phoneticPr fontId="8"/>
  </si>
  <si>
    <t>品川森一,“総説 動物のプリオン病”,山口獣医学雑誌,第23号,1996,ｐ.1-16</t>
    <phoneticPr fontId="8"/>
  </si>
  <si>
    <t>2010-800121</t>
    <phoneticPr fontId="8"/>
  </si>
  <si>
    <t>食用油脂組成物</t>
    <phoneticPr fontId="8"/>
  </si>
  <si>
    <t>特許第4501035号の請求項に係る発明についての特許を無効とする。</t>
    <phoneticPr fontId="8"/>
  </si>
  <si>
    <t>請求項1</t>
    <phoneticPr fontId="8"/>
  </si>
  <si>
    <t xml:space="preserve">本件訂正発明1は、甲第1ないし3号証に記載された発明及び周知技術に基づいて当業者が容易に発明をすることができたものである。
</t>
    <phoneticPr fontId="8"/>
  </si>
  <si>
    <t>甲1（主）及び甲2（副）、甲3（副）</t>
    <rPh sb="5" eb="6">
      <t>オヨ</t>
    </rPh>
    <rPh sb="13" eb="14">
      <t>コウ</t>
    </rPh>
    <phoneticPr fontId="8"/>
  </si>
  <si>
    <t>「油脂」Vol.45, No.6(1992)pp26-41</t>
    <phoneticPr fontId="8"/>
  </si>
  <si>
    <t>「パームフルーツオイル 植物油健康革命」主婦と生活社(1998年6月22日)第37-41行</t>
    <phoneticPr fontId="8"/>
  </si>
  <si>
    <t>「食品と技術」2003年9月号、第1-8行</t>
    <phoneticPr fontId="8"/>
  </si>
  <si>
    <t>2010-800158</t>
    <phoneticPr fontId="8"/>
  </si>
  <si>
    <t>微小銀粒子含有組成物、その製造方法、微小銀粒子の製造方法および微小銀粒子を有するペースト</t>
    <phoneticPr fontId="8"/>
  </si>
  <si>
    <t xml:space="preserve">特許第4344001号の請求項1ないし2、11ないし12に係る発明についての特許を無効とする。 </t>
    <phoneticPr fontId="8"/>
  </si>
  <si>
    <t xml:space="preserve">本件発明1、2、11、12は、甲1号証に記載された発明であるから、その特許は、特許法第29条第1項第3号に該当し、同法123条1項2号に該当し、無効とすべきものである。
</t>
    <phoneticPr fontId="8"/>
  </si>
  <si>
    <t>「有機溶媒中に単分散さこせたナノスケール複合銀超微粒子の安定化構造」、超微粒子とクラスター懇談会第5回研究会講演論文集(2001年6月)</t>
    <phoneticPr fontId="8"/>
  </si>
  <si>
    <t>2009-800253</t>
    <phoneticPr fontId="8"/>
  </si>
  <si>
    <t>パン又は菓子用米粉</t>
    <phoneticPr fontId="8"/>
  </si>
  <si>
    <t xml:space="preserve"> 特許第4324237号の請求項1及び2に係る発明についての特許を無効とする。 </t>
    <phoneticPr fontId="8"/>
  </si>
  <si>
    <t xml:space="preserve">本件発明1は,甲第1号証に記載された発明であるから,特許法第29条第1項第3号の規定に該当し,特許を受けることができないものであり,特許法第123条第1項第2号の規定により,請求項1に係る発明についての本件特許は無効とすべきものである。
</t>
    <phoneticPr fontId="8"/>
  </si>
  <si>
    <t xml:space="preserve">新潟県食品研究所・研究報告・第27号21-28頁(平成4年8月発行)
</t>
    <phoneticPr fontId="8"/>
  </si>
  <si>
    <t>2010-800031</t>
    <phoneticPr fontId="8"/>
  </si>
  <si>
    <t>容器入り油脂組成物</t>
    <phoneticPr fontId="8"/>
  </si>
  <si>
    <t>特許第4290222号の請求項1-9に係る発明についての特許を無効とする。</t>
    <phoneticPr fontId="8"/>
  </si>
  <si>
    <t xml:space="preserve">本件発明1は,甲第1及び3号証に記載された発明に基づいて当業者が容易に発明をすることができたものである。
</t>
    <phoneticPr fontId="8"/>
  </si>
  <si>
    <t>甲3（主）及び甲1（副）</t>
    <phoneticPr fontId="8"/>
  </si>
  <si>
    <t>Lipid technology, (March 1995) p.34-38</t>
    <phoneticPr fontId="8"/>
  </si>
  <si>
    <t>Palm Oil Developments, 15 (Sep. 1991) p.2-8</t>
    <phoneticPr fontId="8"/>
  </si>
  <si>
    <t>2010-800039</t>
    <phoneticPr fontId="8"/>
  </si>
  <si>
    <t>本件発明1は,甲第1号証に記載された発明及び周知の技術に基づいて当業者が容易に発明をすることができたものである。</t>
    <phoneticPr fontId="8"/>
  </si>
  <si>
    <t>甲1及び周知の技術</t>
    <phoneticPr fontId="8"/>
  </si>
  <si>
    <t>2011-800243</t>
    <phoneticPr fontId="8"/>
  </si>
  <si>
    <t>1.イアン・マーガットロイドほか、「歪超格子1.3μm GaInAｓP/InP MQWレーザのしきい値電流の低減化についての計算」第49回応用物理学会学術講演会講演予稿集 5P-ZC-12(1988年[昭和63年]10月), p.861</t>
  </si>
  <si>
    <t>Quillec et al., 「Growth and characterization of InxGa1-xAs/InyGa1-yAs strained-layer superlattice on InP substrate」、J.Appl. Phys. 59(7), 1 April、1986、pp.2447-2450</t>
  </si>
  <si>
    <t>2011-800015</t>
  </si>
  <si>
    <t>本件発明は,刊行物1及び上記周知の技術的事項に基づいて,当業者が容易に発明できたものであるから特許法第29条第2項の規定に違反して特許されたものである。
本件特許は,特許法第29条第2項の規定により特許を受けることができないものであり,特許法第123条第1項第2号に該当し,無効とすべきものである。</t>
    <phoneticPr fontId="8"/>
  </si>
  <si>
    <t>2009-800012</t>
    <phoneticPr fontId="8"/>
  </si>
  <si>
    <t xml:space="preserve">以上のとおり、本件特許発明1は、引用発明及び甲第2号証に記載された発明に基いて当業者が容易に発明をすることができたものである。 
以上のとおり、本件特許発明1及び本件特許発明3は、特許法第29条第2項の規定により特許を受けることができないものであるから、本件特許発明1及び本件特許発明3に係る特許は、同法第123条第1項第2号に該当し、無効理由2により無効とされるべきである。
また、請求人の主張する理由1,2及び提出した証拠方法によっては、本件特許発明2、本件特許発明4及び本件特許発明5に係る特許を無効とすることはできない。 </t>
    <phoneticPr fontId="8"/>
  </si>
  <si>
    <t>2009-800190</t>
  </si>
  <si>
    <t>2010-800147</t>
    <phoneticPr fontId="8"/>
  </si>
  <si>
    <t>本件発明1は、引用発明及び甲第2号証に記載された技術に基づいて当業者が容易に発明をすることができたものであるから、特許法第29条第2項の規定により特許を受けることができないものである。 
本件発明1、本件発明3及び本件発明5についての特許は、特許法第29条第2項の規定に違反してされたものであり、同法第123条第1項第2号に該当するから、その他の無効理由について検討するまでもなく無効とすべきものである。</t>
    <phoneticPr fontId="8"/>
  </si>
  <si>
    <t>2011-800061</t>
  </si>
  <si>
    <t>医療器具を挿入しその後保護する安全装置</t>
    <phoneticPr fontId="8"/>
  </si>
  <si>
    <t>2012-800046</t>
    <phoneticPr fontId="8"/>
  </si>
  <si>
    <t xml:space="preserve">本件特許発明7は、特許法第29条第2項の規定に違反してされたものではなく、同法第123条第1項第2号に該当せず、請求人の主張する無効理由によって無効とすることはできない。 
</t>
    <phoneticPr fontId="8"/>
  </si>
  <si>
    <t>2008-800109</t>
    <phoneticPr fontId="8"/>
  </si>
  <si>
    <t xml:space="preserve">本件発明1は、本件出願前に頒布された刊行物である甲第1～9号証に記載された発明及び乙第1、3、4、10、12号証等に示される周知事項に基づいて、当業者が容易に発明をすることができたものである。 
本件発明1、2についての特許は、特許法第123条第1項第2号に該当するから、無効とすべきものである。 </t>
    <phoneticPr fontId="8"/>
  </si>
  <si>
    <t>甲1～9及び乙1,3,4,10,12</t>
    <rPh sb="0" eb="1">
      <t>コウ</t>
    </rPh>
    <rPh sb="4" eb="5">
      <t>オヨ</t>
    </rPh>
    <rPh sb="6" eb="7">
      <t>オツ</t>
    </rPh>
    <phoneticPr fontId="8"/>
  </si>
  <si>
    <t>特公昭28-2650</t>
    <phoneticPr fontId="8"/>
  </si>
  <si>
    <t>薬剤学、昭和44年、第29巻、第1号、第41～44頁</t>
    <phoneticPr fontId="8"/>
  </si>
  <si>
    <t xml:space="preserve">:薬剤学、1971年、第31巻、第1号、第22～29頁 </t>
    <phoneticPr fontId="8"/>
  </si>
  <si>
    <t>日本農薬学会誌(Journal of Pesticide Science)、昭和63年、第13巻、第2号、第253～260頁</t>
    <phoneticPr fontId="8"/>
  </si>
  <si>
    <t xml:space="preserve">「家庭用殺虫剤とピレスロイド-その使い方と安全性」、日本殺虫剤工業会、1991年、第14～19頁 </t>
    <phoneticPr fontId="8"/>
  </si>
  <si>
    <t xml:space="preserve">:日本エアゾール協会技術委員会外1名著、「エアゾール包装技術＜その基礎から応用まで＞」、株式会社エアゾール産業新聞社、1998年10月20日、第58～59頁 </t>
    <phoneticPr fontId="8"/>
  </si>
  <si>
    <t>2010-800102</t>
    <phoneticPr fontId="8"/>
  </si>
  <si>
    <t>甲1及び甲2</t>
    <rPh sb="0" eb="1">
      <t>コウ</t>
    </rPh>
    <rPh sb="2" eb="3">
      <t>オヨ</t>
    </rPh>
    <rPh sb="4" eb="5">
      <t>コウ</t>
    </rPh>
    <phoneticPr fontId="8"/>
  </si>
  <si>
    <t>2008-800092</t>
    <phoneticPr fontId="8"/>
  </si>
  <si>
    <t>2009-800161</t>
    <phoneticPr fontId="8"/>
  </si>
  <si>
    <t>特許第3767993号の請求項4に係る発明についての特許を無効とする。 特許第3767993号の請求項1ないし3に係る発明についての審判請求は、成り立たない。</t>
    <phoneticPr fontId="8"/>
  </si>
  <si>
    <t xml:space="preserve">本件訂正発明1～3についての特許は、無効とすることができない。
  本件特許発明4は、甲第4号証に記載された発明から容易に発明できたものであるから、特許法第29条第2項の規定に該当し、本件特許発明4についての特許は、同法第123条第1項第2号の規定より、無効とすべきものである。 </t>
    <phoneticPr fontId="8"/>
  </si>
  <si>
    <t>2009-800093</t>
  </si>
  <si>
    <t>特許第2896369号の請求項1～3に係る発明についての特許を無効とする。</t>
    <phoneticPr fontId="8"/>
  </si>
  <si>
    <t>本件訂正発明1は,甲3に記載された発明に甲9記載の技術事項及び周知技術を適用することにより,当業者が容易に想到することができるものである。
本件訂正発明1～3は,当業者が容易に発明することができたものであるから,本件特許は,特許法29条2項の規定に違反してなされたものであり,同法123条1項2号に該当する。</t>
    <phoneticPr fontId="8"/>
  </si>
  <si>
    <t>甲3及び甲9</t>
    <rPh sb="0" eb="1">
      <t>コウ</t>
    </rPh>
    <rPh sb="2" eb="3">
      <t>オヨ</t>
    </rPh>
    <rPh sb="4" eb="5">
      <t>コウ</t>
    </rPh>
    <phoneticPr fontId="8"/>
  </si>
  <si>
    <t>2009-800245</t>
    <phoneticPr fontId="8"/>
  </si>
  <si>
    <t xml:space="preserve">特許第4017273号の請求項1及び2に係る発明についての特許を無効とする。 審判費用は、被請求人の負担とする。 </t>
    <phoneticPr fontId="8"/>
  </si>
  <si>
    <t xml:space="preserve">本件特許発明1及び2は、甲第1号証に記載された発明、甲第3号証および甲第5号証に記載された技術的事項に基いて、当業者が容易に発明することができたものであるので、特許法第29条第2項の規定により特許を受けることができないものである。
</t>
    <phoneticPr fontId="8"/>
  </si>
  <si>
    <t>甲1
甲3
甲5</t>
    <phoneticPr fontId="8"/>
  </si>
  <si>
    <t>2010-800103</t>
    <phoneticPr fontId="8"/>
  </si>
  <si>
    <t>訂正を認める。 特許第3341114号の請求項3に係る発明についての特許を無効とする。</t>
    <phoneticPr fontId="8"/>
  </si>
  <si>
    <t xml:space="preserve">本件発明3は、当業者が甲第1号証及び甲第2号証に記載された発明に基づいて、容易に発明をすることができたものであるから、本件発明3は、特許法第29条第2項の規定により特許を受けることができないものである。 
</t>
    <phoneticPr fontId="8"/>
  </si>
  <si>
    <t>甲1
甲2</t>
    <rPh sb="0" eb="1">
      <t>コウ</t>
    </rPh>
    <rPh sb="3" eb="4">
      <t>コウ</t>
    </rPh>
    <phoneticPr fontId="8"/>
  </si>
  <si>
    <t>特開平8-215875</t>
    <phoneticPr fontId="8"/>
  </si>
  <si>
    <t>2008-800220</t>
    <phoneticPr fontId="8"/>
  </si>
  <si>
    <t>特許第3973006号の請求項1に係る発明についての特許を無効とする。</t>
    <phoneticPr fontId="8"/>
  </si>
  <si>
    <t xml:space="preserve">本件発明1は、甲1発明、周知技術に基づいて、当業者が容易に発明をすることができたものであるから、本件発明1についての特許は、特許法第29条第2項の規定に違反してされたものである。
</t>
    <phoneticPr fontId="8"/>
  </si>
  <si>
    <t>2009-800081</t>
    <phoneticPr fontId="8"/>
  </si>
  <si>
    <t>特許庁が無効２００９－８０００８１号事件について平成２４年５月３１日にした審決を取り消す。</t>
    <phoneticPr fontId="8"/>
  </si>
  <si>
    <t>2011-800112</t>
    <phoneticPr fontId="8"/>
  </si>
  <si>
    <t>特許第3190321号の請求項1ないし3に係る発明についての特許を無効とする。</t>
    <phoneticPr fontId="8"/>
  </si>
  <si>
    <t xml:space="preserve">本件特許発明1ないし3に係る構成A及びBは、検甲1及び検甲2の各婦人服ジーンズの裾上げに適用された工程として、本件特許出願前に伊勢丹新宿店本館2階の店頭において購入者の面前で販売員により公然実施をされたものであることから、少なくとも上記各購入者に、公然知られた工程である。また、本件特許発明1ないし3に係る構成C及びDは、ジーンズを裾上げする際に当然に行われる工程であり、本件特許出願前に周知の工程でもあることより、上記各購入者が知っていた工程か、または、公然知られた構成A及びBから、その後行われる工程として当業者が容易に想到し得る工程と認められる。
よって、本件特許発明1ないし3は、本件特許出願前に日本国内において公然知られた発明であるから、特許法第29条第1項第1号の規定する発明として特許を受けることができないもの、または、日本国内において公然知られた発明に基づいて本件特許出願前に当業者が容易に発明をすることができたものであるから、特許法第29条第2項の規定により特許を受けることができないものである。
</t>
    <phoneticPr fontId="8"/>
  </si>
  <si>
    <t>検甲1、検甲2</t>
    <phoneticPr fontId="8"/>
  </si>
  <si>
    <t>検甲1</t>
    <phoneticPr fontId="8"/>
  </si>
  <si>
    <t xml:space="preserve">婦人服ジーンズ
</t>
    <phoneticPr fontId="8"/>
  </si>
  <si>
    <t>検甲2</t>
    <phoneticPr fontId="8"/>
  </si>
  <si>
    <t>婦人服ジーンズ</t>
    <phoneticPr fontId="8"/>
  </si>
  <si>
    <t>2008-800041</t>
    <phoneticPr fontId="8"/>
  </si>
  <si>
    <t>訂正を認める。 特許第3392390号の請求項1に係る発明についての特許を無効とする。</t>
    <phoneticPr fontId="8"/>
  </si>
  <si>
    <t xml:space="preserve">本件発明1は、甲第2号証に記載された発明及び甲第3号証に記載された技術常識に基づいて当業者が容易に発明をすることができたものであるから、特許法第29条第2項の規定により特許を受けることができない。
</t>
    <phoneticPr fontId="8"/>
  </si>
  <si>
    <t>甲2
甲3</t>
    <rPh sb="0" eb="1">
      <t>コウ</t>
    </rPh>
    <rPh sb="3" eb="4">
      <t>コウ</t>
    </rPh>
    <phoneticPr fontId="8"/>
  </si>
  <si>
    <t>実開昭59-107072</t>
    <phoneticPr fontId="8"/>
  </si>
  <si>
    <t>水道協会雑誌、平成4年2月第61巻第2号(第68 9号)</t>
    <phoneticPr fontId="8"/>
  </si>
  <si>
    <t>2010-800212</t>
    <phoneticPr fontId="8"/>
  </si>
  <si>
    <t>訂正を認める。 特許第4536223号の請求項1ないし3に係る発明についての特許を無効とする。</t>
    <phoneticPr fontId="8"/>
  </si>
  <si>
    <t>(1)無効理由Aについてのまとめ
以上のとおり、訂正発明1-3は、本件特許出願の優先日前に日本国内又は外国において頒布された刊1、甲1-3、6、8及び刊2-6に記載された発明及び技術常識並びに乙1に記載された技術常識に基づいて、本件特許出願の優先日前に当業者が容易に発明をすることができたものであるから、特許法第29条第2項の規定により特許を受けることができないものである。
(2)無効理由Bについてのまとめ
訂正発明1-3は、本件特許出願の優先日前に日本国内又は外国において頒布された甲第2号証、甲第1-3、6、8号証及び刊行物1-6に記載された発明及び技術常識に基づいて、本件特許出願の優先日前に当業者が容易に発明をすることができたものであるから、特許法第29条第2項の規定により特許を受けることができないものである。</t>
    <phoneticPr fontId="8"/>
  </si>
  <si>
    <t>甲1
甲2
甲3
甲6
甲8
乙1
刊1
刊2
刊3
刊4
刊5
刊6</t>
    <rPh sb="0" eb="1">
      <t>コウ</t>
    </rPh>
    <rPh sb="3" eb="4">
      <t>コウ</t>
    </rPh>
    <rPh sb="6" eb="7">
      <t>コウ</t>
    </rPh>
    <rPh sb="9" eb="10">
      <t>コウ</t>
    </rPh>
    <rPh sb="12" eb="13">
      <t>コウ</t>
    </rPh>
    <rPh sb="15" eb="16">
      <t>オツ</t>
    </rPh>
    <rPh sb="18" eb="19">
      <t>カン</t>
    </rPh>
    <rPh sb="21" eb="22">
      <t>カン</t>
    </rPh>
    <rPh sb="24" eb="25">
      <t>カン</t>
    </rPh>
    <rPh sb="27" eb="28">
      <t>カン</t>
    </rPh>
    <rPh sb="30" eb="31">
      <t>カン</t>
    </rPh>
    <rPh sb="33" eb="34">
      <t>カン</t>
    </rPh>
    <phoneticPr fontId="8"/>
  </si>
  <si>
    <t xml:space="preserve">A. S. West、"Chemical Attractants for Adult Drosophila Species",
Journal of Economic Entomology、AugUSt 1961、 Vol.54、 No.4、 pp.677-681
</t>
  </si>
  <si>
    <t xml:space="preserve">S. H. Hutner、H. M. Kaplan and E. V. Enzmann, "Chemicals
attracting Drosophila", The American Naturalist, November-December
1937, Vol.71, No.737, pp.575-581
</t>
    <phoneticPr fontId="8"/>
  </si>
  <si>
    <t xml:space="preserve">小泉幸道ほか、「中国酢の遊離アミノ酸・有機酸・香気成分について」、日本食品工業学会誌、1985年4月、第32巻、第4号、pp288-294
</t>
    <phoneticPr fontId="8"/>
  </si>
  <si>
    <t xml:space="preserve">柳田藤治、「壺酢-酢造りの原点を探る」、化学と生物、1990年4月25日、第28巻、第4号、pp.271-276
</t>
    <phoneticPr fontId="8"/>
  </si>
  <si>
    <t>渡辺隆夫、「ポピュラー・サイエンス ショウジョウバエ物語」、第1版、1995年4月20日発行、裳華房</t>
    <phoneticPr fontId="8"/>
  </si>
  <si>
    <t xml:space="preserve">「食品産業＆食生活データブック 2006年版」、pp.73、2006年1月10日 第1刷、株式会社生活情報センター
</t>
    <phoneticPr fontId="8"/>
  </si>
  <si>
    <t>雑誌「太陽」(No.205 特集 大発明・珍発明500集、広中平祐・小島直記・渋沢秀雄・真鍋博・都筑道夫・豊沢豊雄)、第42頁「身近な発明300」のうちの「ハエ取りビン」の項、昭和55年5月12日発行、平凡社</t>
    <phoneticPr fontId="8"/>
  </si>
  <si>
    <t xml:space="preserve">山内一世ほか、「^(13)C-NMR法による黒酢の分析」、日本食品工業学会誌、1994年9月、第41巻、第9号、pp.600-605
</t>
    <phoneticPr fontId="8"/>
  </si>
  <si>
    <t>福光健二、「ハエの防除法」、畜産の研究、第53巻、第1号、pp.220-224、1999年</t>
    <phoneticPr fontId="8"/>
  </si>
  <si>
    <t>竹井誠、「ハエ」、昭和39年7月10日発行、石崎書店</t>
    <phoneticPr fontId="8"/>
  </si>
  <si>
    <t>実公大13-5325</t>
    <rPh sb="0" eb="1">
      <t>ジツ</t>
    </rPh>
    <rPh sb="2" eb="3">
      <t>ダイ</t>
    </rPh>
    <phoneticPr fontId="8"/>
  </si>
  <si>
    <t>西川勢津子、吉川翠、「害虫追い出し百科」、1997年6月30日、第1刷、株式会社近代文芸社</t>
    <phoneticPr fontId="8"/>
  </si>
  <si>
    <t>2010-800116</t>
    <phoneticPr fontId="8"/>
  </si>
  <si>
    <t>全文訂正明細書のとおりの訂正を認める。 特許第4334115号の請求項1に記載された発明についての特許を無効とする。</t>
    <phoneticPr fontId="8"/>
  </si>
  <si>
    <t>本件特許発明は、本件特許出願前に公然実施をされた公用発明1または公用発明2に基づいて当業者が容易に発明し得るものであるから、特許法第29条第2項の規定により特許を受けることができないものである。</t>
    <phoneticPr fontId="8"/>
  </si>
  <si>
    <t>公用発明1
甲3
甲5
甲7
甲9
甲10
甲11
甲12
公用発明2
甲1
甲16
甲17
甲18
甲19</t>
    <rPh sb="0" eb="2">
      <t>コウヨウ</t>
    </rPh>
    <rPh sb="2" eb="4">
      <t>ハツメイ</t>
    </rPh>
    <rPh sb="6" eb="7">
      <t>コウ</t>
    </rPh>
    <rPh sb="9" eb="10">
      <t>コウ</t>
    </rPh>
    <rPh sb="12" eb="13">
      <t>コウ</t>
    </rPh>
    <rPh sb="15" eb="16">
      <t>コウ</t>
    </rPh>
    <rPh sb="18" eb="19">
      <t>コウ</t>
    </rPh>
    <rPh sb="22" eb="23">
      <t>コウ</t>
    </rPh>
    <rPh sb="26" eb="27">
      <t>コウ</t>
    </rPh>
    <rPh sb="30" eb="32">
      <t>コウヨウ</t>
    </rPh>
    <rPh sb="32" eb="34">
      <t>ハツメイ</t>
    </rPh>
    <rPh sb="36" eb="37">
      <t>コウ</t>
    </rPh>
    <rPh sb="39" eb="40">
      <t>コウ</t>
    </rPh>
    <rPh sb="43" eb="44">
      <t>コウ</t>
    </rPh>
    <rPh sb="47" eb="48">
      <t>コウ</t>
    </rPh>
    <rPh sb="51" eb="52">
      <t>コウ</t>
    </rPh>
    <phoneticPr fontId="8"/>
  </si>
  <si>
    <t xml:space="preserve">「月刊デーエフサロン」、Nｏ.251号、1999年3月25日発行、第84-85頁
</t>
    <phoneticPr fontId="8"/>
  </si>
  <si>
    <t xml:space="preserve">「月刊デーエフサロン」、Nｏ.235号、1997年9月25日発行、第12-15頁
</t>
    <phoneticPr fontId="8"/>
  </si>
  <si>
    <t>「四国化工機株式会社・技術部・設計2課 ’97.8.21」の押印がされた納入先をジャパンパックとするU-H25A(403号機)の「仕様書」</t>
    <phoneticPr fontId="8"/>
  </si>
  <si>
    <t>「四国化工機株式会社・技術部・設計2課 ’97.8.04」の押印がされた納入先をエロパック社とするUIH25A(403号機)の「仕様書」</t>
    <phoneticPr fontId="8"/>
  </si>
  <si>
    <t xml:space="preserve">組立図用の「部品リスト」(作成日;2000年4月7日)
</t>
    <phoneticPr fontId="8"/>
  </si>
  <si>
    <t xml:space="preserve">「組立図」(ICAD作図; 1997年2月7日)
</t>
    <phoneticPr fontId="8"/>
  </si>
  <si>
    <t xml:space="preserve">「加工部品リスト」(作成日;1997年4月4日)
</t>
    <phoneticPr fontId="8"/>
  </si>
  <si>
    <t xml:space="preserve">「部品図」(ICAD作図;1997年9月1日)
</t>
    <phoneticPr fontId="8"/>
  </si>
  <si>
    <t xml:space="preserve">「包装技術」1999年9月号、50?53頁、「液体紙容器角寸切替型高速充填機の開発」、平成11年(1999年)9月1日発行、社団法人 日本包装技術協会
</t>
    <phoneticPr fontId="8"/>
  </si>
  <si>
    <t xml:space="preserve">「(株)トッパンエンジニアリング・設計部 ’99.8.06」の押印がされた清州桜酒造株式会社宛の「EPU3000-M 60/70/85/95 充填シール機 取扱説明書」
</t>
    <phoneticPr fontId="8"/>
  </si>
  <si>
    <t>凸版印刷株式会社作成の設計図面</t>
    <phoneticPr fontId="8"/>
  </si>
  <si>
    <t>EPU3000-M型機の「部分組図表」(1998年4月16日検図)</t>
    <phoneticPr fontId="8"/>
  </si>
  <si>
    <t>2010-800085</t>
    <phoneticPr fontId="8"/>
  </si>
  <si>
    <t>訂正を認める。 特許第4087060号の請求項1ないし8に係る発明についての特許を無効とする。</t>
    <phoneticPr fontId="8"/>
  </si>
  <si>
    <t>本件発明1ないし8は、甲第1、3、5及び6号証に記載された発明に基いて、当業者が容易に発明をすることができたものであるから、本件特許は、特許法第29条第2項の規定に違反してなされたものである。</t>
    <phoneticPr fontId="8"/>
  </si>
  <si>
    <t>冨永博夫「ゼオライトの科学と応用」講談社サイエンティフィク、1987年発行</t>
    <phoneticPr fontId="8"/>
  </si>
  <si>
    <t>2009-800132</t>
    <phoneticPr fontId="8"/>
  </si>
  <si>
    <t>訂正を認める。 特許第4206716号の請求項1及び2に係る発明についての特許を無効とする。</t>
    <phoneticPr fontId="8"/>
  </si>
  <si>
    <t>本件発明1及び本件発明2は、いずれも甲第1-5号証に記載された発明及び上記周知事項に基づいて当業者が容易に発明をすることができたものであるから、特許法第29条第2項の規定により特許を受けることができない。</t>
    <phoneticPr fontId="8"/>
  </si>
  <si>
    <t>甲1
甲2
甲3
甲4
甲5</t>
    <rPh sb="0" eb="1">
      <t>コウ</t>
    </rPh>
    <rPh sb="3" eb="4">
      <t>コウ</t>
    </rPh>
    <rPh sb="6" eb="7">
      <t>コウ</t>
    </rPh>
    <rPh sb="9" eb="10">
      <t>コウ</t>
    </rPh>
    <rPh sb="12" eb="13">
      <t>コウ</t>
    </rPh>
    <phoneticPr fontId="8"/>
  </si>
  <si>
    <t>US5226737</t>
    <phoneticPr fontId="8"/>
  </si>
  <si>
    <t xml:space="preserve">転がり軸受工学編集委員会編、「転がり軸受工学」、株式会社養賢堂、昭和51年5月20日第2版発行の表紙、目次、p.81?82、及び奥付けの写し
</t>
    <phoneticPr fontId="8"/>
  </si>
  <si>
    <t>US4958944</t>
    <phoneticPr fontId="8"/>
  </si>
  <si>
    <t>2010-800145</t>
    <phoneticPr fontId="8"/>
  </si>
  <si>
    <t>特許第4038108号の請求項1ないし3に係る発明についての特許を無効とする。</t>
    <phoneticPr fontId="8"/>
  </si>
  <si>
    <t xml:space="preserve">(1)本件発明1及び2は、甲第12号証発明、及び甲第13号証ないし甲第15号証記載事項に基づいて、当業者が容易に発明をすることができたものであり、特許法第29条第2項の規定により特許を受けることができないものである。
(2)本件発明1及び3は、甲第21号証発明として特許出願前に公然実施された発明であるから、特許法第29条第1項第2号の規定により特許を受けることができないものである。
また、本件発明2は、甲第21号証発明に基づいて、当業者が容易に発明をすることができたものであり、特許法第29条第2項の規定により特許を受けることができないものである。
</t>
    <phoneticPr fontId="8"/>
  </si>
  <si>
    <t>実開平2-51043</t>
    <phoneticPr fontId="8"/>
  </si>
  <si>
    <t>特開平8-33932</t>
    <phoneticPr fontId="8"/>
  </si>
  <si>
    <t xml:space="preserve">「平成19年(行ケ)第10315号」における平成20年6月19日付け「準備書面(3)」の抜粋(第1、15、16ページ、及び添付資料3)
</t>
    <phoneticPr fontId="8"/>
  </si>
  <si>
    <t>2011-800151</t>
    <phoneticPr fontId="7"/>
  </si>
  <si>
    <t>特許第4119298号の請求項1に係る発明についての特許を無効とする。 特許第4119298号の請求項2に係る発明についての審判請求は、成り立たない。</t>
    <phoneticPr fontId="7"/>
  </si>
  <si>
    <t>請求項1</t>
    <phoneticPr fontId="7"/>
  </si>
  <si>
    <t xml:space="preserve">本件訂正発明1は、刊行物1及び2に記載された発明及び周知の技術事項に基づいて当業者が容易に発明をすることができたものであるから、特許法第29条第2項の規定により特許を受けることができない。
</t>
    <phoneticPr fontId="7"/>
  </si>
  <si>
    <t>甲1（主）及び甲3（副）</t>
    <phoneticPr fontId="7"/>
  </si>
  <si>
    <t>甲1</t>
    <phoneticPr fontId="7"/>
  </si>
  <si>
    <t>実開昭56-137754</t>
    <phoneticPr fontId="7"/>
  </si>
  <si>
    <t>無し</t>
    <phoneticPr fontId="7"/>
  </si>
  <si>
    <t>29条2項・主引例</t>
    <phoneticPr fontId="8"/>
  </si>
  <si>
    <t>甲3</t>
    <phoneticPr fontId="7"/>
  </si>
  <si>
    <t>29条2項・副引例</t>
    <phoneticPr fontId="8"/>
  </si>
  <si>
    <t>2010-800036</t>
    <phoneticPr fontId="8"/>
  </si>
  <si>
    <t>特許第4105586号の請求項1,2に係る発明についての特許を無効とする。</t>
    <phoneticPr fontId="8"/>
  </si>
  <si>
    <t>相違点1に係る発明特定事項の違いは、引用例1発明に甲5発明を組み合わせたにすぎないものであり、当業者が容易に想到し得たものである。
相違点2は、実質的な相違点ではない。
本件特許発明1は、特許法第29条第2項の規定により特許を受けることができない。</t>
    <phoneticPr fontId="8"/>
  </si>
  <si>
    <t>甲2（主）及び甲5（副）</t>
    <phoneticPr fontId="8"/>
  </si>
  <si>
    <t>事実実験公正証書(謄本)</t>
    <phoneticPr fontId="8"/>
  </si>
  <si>
    <t>甲5</t>
    <phoneticPr fontId="8"/>
  </si>
  <si>
    <t>特開2001-169529</t>
    <phoneticPr fontId="8"/>
  </si>
  <si>
    <t>2009-800108</t>
    <phoneticPr fontId="8"/>
  </si>
  <si>
    <t>特許第4217539号の請求項1-5に係る発明についての特許を無効とする。</t>
    <phoneticPr fontId="8"/>
  </si>
  <si>
    <t xml:space="preserve">本件発明1は、甲第34号証及び甲第65号証に記載された発明並びに上記周知の技術に基づいて当業者が容易に発明をすることができたものである。
</t>
    <phoneticPr fontId="8"/>
  </si>
  <si>
    <t>甲34（主）及び甲65（副）</t>
    <phoneticPr fontId="8"/>
  </si>
  <si>
    <t>甲34</t>
    <phoneticPr fontId="8"/>
  </si>
  <si>
    <t>甲65</t>
    <phoneticPr fontId="8"/>
  </si>
  <si>
    <t>実公昭47-7330</t>
    <phoneticPr fontId="8"/>
  </si>
  <si>
    <t>2009-800223</t>
    <phoneticPr fontId="8"/>
  </si>
  <si>
    <t>特許第4202838号の請求項に係る発明についての特許を無効とする。</t>
    <phoneticPr fontId="8"/>
  </si>
  <si>
    <t>本件発明1は、甲第1号証記載の発明および本件出願前周知の事項(例えば、甲第2、11-14号証参照)に基いて当業者が容易に発明をすることができたものである。</t>
    <phoneticPr fontId="8"/>
  </si>
  <si>
    <t>特開昭59-16533</t>
    <phoneticPr fontId="8"/>
  </si>
  <si>
    <t>2011-800181</t>
    <phoneticPr fontId="8"/>
  </si>
  <si>
    <t>特許第4114617号の請求項1ないし8に係る発明についての特許を無効とする。</t>
    <phoneticPr fontId="8"/>
  </si>
  <si>
    <t xml:space="preserve">本件特許発明1は、甲第1号証及び甲第2号証に記載された発明に基づいて、当業者が容易に発明することができたものである。
</t>
    <phoneticPr fontId="8"/>
  </si>
  <si>
    <t>甲1（主）及び甲2（副）
甲2（主）及び甲1（副）</t>
    <phoneticPr fontId="8"/>
  </si>
  <si>
    <t>特開2002-367616</t>
    <phoneticPr fontId="8"/>
  </si>
  <si>
    <t>特開2002-347221</t>
    <phoneticPr fontId="8"/>
  </si>
  <si>
    <t>2008-800234</t>
    <phoneticPr fontId="8"/>
  </si>
  <si>
    <t>審判請求取下</t>
    <phoneticPr fontId="8"/>
  </si>
  <si>
    <t>2009-800158</t>
    <phoneticPr fontId="8"/>
  </si>
  <si>
    <t xml:space="preserve"> 特許第3962032号の請求項1に係る発明についての特許を無効とする。</t>
    <phoneticPr fontId="8"/>
  </si>
  <si>
    <t xml:space="preserve">本件発明は、甲5発明及び甲第2号証、甲第1号証に基づいて、当業者が容易に発明をすることができたものであって、特許法第29条第2項の規定により特許を受けることができない。
</t>
    <phoneticPr fontId="8"/>
  </si>
  <si>
    <t>甲5（主）及び甲2（副）、甲1（副）</t>
    <phoneticPr fontId="8"/>
  </si>
  <si>
    <t>特開平10-54573</t>
    <phoneticPr fontId="8"/>
  </si>
  <si>
    <t>特開2002-13823</t>
    <phoneticPr fontId="8"/>
  </si>
  <si>
    <t>社団法人電力電子学会(THE KOREAN INSTITUTE OF POWER ELECTRONICS)発行、韓国電力電子学術大会論文集;ｐ921-924「Automatic Power Supply Time Controller for ThermalStorage-type Heating Appliances」(蓄熱式暖房機器の深夜電力供給時間自動制御装置開発(日本語訳))2003年7月14日論文集発行、2003年7月14日Web公開</t>
    <phoneticPr fontId="8"/>
  </si>
  <si>
    <t>2008-800091</t>
  </si>
  <si>
    <t xml:space="preserve"> 特許第3867926号の請求項1ないし21に係る発明についての特許を無効とする。</t>
    <phoneticPr fontId="8"/>
  </si>
  <si>
    <t xml:space="preserve">本件発明1は、甲第1号証及び甲第3号証に記載された発明に基づいて、当業者が容易に発明をすることができたものである。
</t>
    <phoneticPr fontId="8"/>
  </si>
  <si>
    <t>甲1（主）及び甲3（副）</t>
    <phoneticPr fontId="8"/>
  </si>
  <si>
    <t>特開2000-37194</t>
    <phoneticPr fontId="8"/>
  </si>
  <si>
    <t>2011-800170</t>
    <phoneticPr fontId="8"/>
  </si>
  <si>
    <t xml:space="preserve">特許第4632809号の請求項に係る発明についての特許を無効とする。 </t>
    <phoneticPr fontId="8"/>
  </si>
  <si>
    <t>刊行物1</t>
    <phoneticPr fontId="8"/>
  </si>
  <si>
    <t>特開2001-222994</t>
    <phoneticPr fontId="8"/>
  </si>
  <si>
    <t>刊行物2</t>
    <phoneticPr fontId="8"/>
  </si>
  <si>
    <t xml:space="preserve">:化学装置「用途開発進む「フィルミックス」-超臨界流体プラントへの援用-」2001年2月号 第11-15頁
</t>
    <phoneticPr fontId="8"/>
  </si>
  <si>
    <t>刊行物3</t>
    <phoneticPr fontId="8"/>
  </si>
  <si>
    <t xml:space="preserve">:麻彪「21世紀の攪拌技術-サブミクロン・ナノメータの乳化・分散への挑戦-」初版 工業調査会 2000年11月20日 第152-154頁
</t>
    <phoneticPr fontId="8"/>
  </si>
  <si>
    <t>2011-800088</t>
    <phoneticPr fontId="8"/>
  </si>
  <si>
    <t xml:space="preserve">特許第4487880号の請求項1ないし13に係る発明についての特許を無効とする。 </t>
    <phoneticPr fontId="8"/>
  </si>
  <si>
    <t xml:space="preserve">本件特許発明1及び2は、甲第1及び4号証記載の発明に基づいて、当業者が容易に発明をすることができたものであるから、特許法第29条第2項の規定により特許を受けることができない。 
</t>
    <phoneticPr fontId="8"/>
  </si>
  <si>
    <t>甲1（主）及び甲4（副）</t>
    <phoneticPr fontId="8"/>
  </si>
  <si>
    <t>特開平8-313183</t>
    <phoneticPr fontId="8"/>
  </si>
  <si>
    <t>特開2003-176741</t>
    <phoneticPr fontId="8"/>
  </si>
  <si>
    <t>2008-800196</t>
    <phoneticPr fontId="8"/>
  </si>
  <si>
    <t>特許第4097281号の請求項1ないし4に係る発明についての特許を無効とする。</t>
    <phoneticPr fontId="8"/>
  </si>
  <si>
    <t xml:space="preserve">本件訂正発明1は,甲2ないし甲3号証に記載された発明,周知技術及び技術常識に基づいて,当業者が容易に発明をすることができたものである。
</t>
    <phoneticPr fontId="8"/>
  </si>
  <si>
    <t>甲3（主）及び甲2（副）、周知技術、技術常識</t>
    <phoneticPr fontId="8"/>
  </si>
  <si>
    <t>特開昭57-109351</t>
    <phoneticPr fontId="8"/>
  </si>
  <si>
    <t>2010-800115</t>
    <phoneticPr fontId="8"/>
  </si>
  <si>
    <t>本件審判の請求は、成り立たない。</t>
    <phoneticPr fontId="8"/>
  </si>
  <si>
    <t>2011-800144</t>
    <phoneticPr fontId="8"/>
  </si>
  <si>
    <t>特許第3868474号の請求項1ないし8に係る発明についての特許を無効とする。</t>
    <phoneticPr fontId="8"/>
  </si>
  <si>
    <t>2011-800138</t>
  </si>
  <si>
    <t>特許第4657158号の請求項1,2に係る発明についての特許を無効とする。</t>
    <phoneticPr fontId="8"/>
  </si>
  <si>
    <t>本件特許発明1は、特許法第29条第1項第2号に規定する特許出願前に外国において公然実施された発明であった甲第2号証に係る発明に基いて当業者が容易に発明をすることができたものであるから、特許法第29条第2項の規定により特許を受けることができないものである。</t>
    <phoneticPr fontId="8"/>
  </si>
  <si>
    <t>2011-800140</t>
  </si>
  <si>
    <t>特許第4021925号の請求項1ないし10に係る発明についての特許を無効とする。</t>
    <phoneticPr fontId="8"/>
  </si>
  <si>
    <t>特許発明1は、甲第2号証に記載された発明(引用発明1、2)に基いて当業者が容易に発明をすることができたものである。特許発明1-10についての特許は、特許法第29条第2項の規定に違反してなされたものである。</t>
    <phoneticPr fontId="8"/>
  </si>
  <si>
    <t>特開2001-290005</t>
    <phoneticPr fontId="8"/>
  </si>
  <si>
    <t>2010-800091</t>
  </si>
  <si>
    <t xml:space="preserve">先に審理していた無効2010-800141号事件についてその特許を無効とするとの審決が確定したため、本件特許第4455599号は、特許法第125条の規定によって、初めから存在しなかったものとみなされる。したがって、本件審判請求は特許法第135条の規定によって却下すべきものである。
</t>
    <phoneticPr fontId="8"/>
  </si>
  <si>
    <t>2010-800141</t>
  </si>
  <si>
    <t xml:space="preserve">訂正を認める。 特許第4455599号の請求項1及び2に係る発明についての特許を無効とする。
</t>
    <phoneticPr fontId="8"/>
  </si>
  <si>
    <t>本件特許発明1は、甲1発明及び甲第10号証に記載された発明に基づいて当業者が容易に発明をすることができたものであるので、特許法第29条第2項の規定により、特許を受けることができない。
本件特許発明1は、甲2発明及び周知の技術事項に基づいて当業者が容易に発明をすることができたものであるので、特許法第29条第2項の規定により、特許を受けることができない。</t>
    <phoneticPr fontId="8"/>
  </si>
  <si>
    <t>2011-800054</t>
  </si>
  <si>
    <t xml:space="preserve">特許第4413974号の請求項1に係る発明についての特許を無効とする。
</t>
    <phoneticPr fontId="8"/>
  </si>
  <si>
    <t>請求項1</t>
    <phoneticPr fontId="8"/>
  </si>
  <si>
    <t>本件特許発明は、甲8発明、甲5発明、甲6発明、甲9発明及び甲10発明に基いて、当業者が容易に発明をすることができたものであるから、特許法第29条第2項の規定により特許を受けることができないものである。</t>
    <phoneticPr fontId="8"/>
  </si>
  <si>
    <t>意匠登録1250972</t>
    <phoneticPr fontId="8"/>
  </si>
  <si>
    <t>意匠登録1256063</t>
    <phoneticPr fontId="8"/>
  </si>
  <si>
    <t>2010-800018</t>
  </si>
  <si>
    <t xml:space="preserve">平成23年2月10日付けの訂正請求のうち、請求項6及び9についての訂正を認める。 特許第4379825号の請求項1乃至5,7,8,10に係る発明についての特許を無効とする。
</t>
    <phoneticPr fontId="8"/>
  </si>
  <si>
    <t xml:space="preserve">本件発明1は,甲7発明,甲8発明及び周知の技術に基づいて,当業者が容易に発明をすることができたものであるから,特許法第29条第2項の規定により,特許を受けることができないものである。
</t>
    <phoneticPr fontId="8"/>
  </si>
  <si>
    <t>甲7（主）及び甲8（副）</t>
    <rPh sb="0" eb="1">
      <t>コウ</t>
    </rPh>
    <rPh sb="3" eb="4">
      <t>シュ</t>
    </rPh>
    <rPh sb="5" eb="6">
      <t>オヨ</t>
    </rPh>
    <rPh sb="7" eb="8">
      <t>コウ</t>
    </rPh>
    <rPh sb="10" eb="11">
      <t>フク</t>
    </rPh>
    <phoneticPr fontId="8"/>
  </si>
  <si>
    <t>特開昭56-128814</t>
    <phoneticPr fontId="8"/>
  </si>
  <si>
    <t>特開昭53-145334</t>
    <phoneticPr fontId="8"/>
  </si>
  <si>
    <t>2011-800064</t>
  </si>
  <si>
    <t>訂正を認める。 特許第4601685号の請求項に係る発明についての特許を無効とする。</t>
    <phoneticPr fontId="8"/>
  </si>
  <si>
    <t>請求項2</t>
    <phoneticPr fontId="8"/>
  </si>
  <si>
    <t>甲1の2（主）及び甲4（副）</t>
    <rPh sb="0" eb="1">
      <t>コウ</t>
    </rPh>
    <rPh sb="5" eb="6">
      <t>シュ</t>
    </rPh>
    <rPh sb="7" eb="8">
      <t>オヨ</t>
    </rPh>
    <rPh sb="9" eb="10">
      <t>コウ</t>
    </rPh>
    <rPh sb="12" eb="13">
      <t>フク</t>
    </rPh>
    <phoneticPr fontId="8"/>
  </si>
  <si>
    <t>ボーソー油脂株式会社の業務用食用油シリーズのカタログ</t>
    <phoneticPr fontId="8"/>
  </si>
  <si>
    <t>2009-800198</t>
  </si>
  <si>
    <t xml:space="preserve">訂正を認める。 特許第4305562号の請求項1ないし3に係る発明についての特許を無効とする。
</t>
    <phoneticPr fontId="8"/>
  </si>
  <si>
    <t>請求項1</t>
    <phoneticPr fontId="8"/>
  </si>
  <si>
    <t>本件発明1は、甲第1-3号証に記載された発明及び上記周知事項に基づいて当業者が容易に発明をすることができたものである。</t>
    <phoneticPr fontId="8"/>
  </si>
  <si>
    <t>甲1（主）、甲2（副）、甲3（副）</t>
    <rPh sb="0" eb="1">
      <t>コウ</t>
    </rPh>
    <rPh sb="3" eb="4">
      <t>シュ</t>
    </rPh>
    <rPh sb="6" eb="7">
      <t>コウ</t>
    </rPh>
    <rPh sb="9" eb="10">
      <t>フク</t>
    </rPh>
    <rPh sb="12" eb="13">
      <t>コウ</t>
    </rPh>
    <rPh sb="15" eb="16">
      <t>フク</t>
    </rPh>
    <phoneticPr fontId="8"/>
  </si>
  <si>
    <t>特開昭57-6125</t>
    <phoneticPr fontId="8"/>
  </si>
  <si>
    <t>転がり軸受工学編集委員会編、「転がり軸受工学」、株式会社養賢堂、昭和51年5月20日第2版発行、p.81-82</t>
    <phoneticPr fontId="8"/>
  </si>
  <si>
    <t>2011-800095</t>
  </si>
  <si>
    <t>特許第4390088号の請求項1ないし6に係る発明についての特許を無効とする。</t>
    <phoneticPr fontId="8"/>
  </si>
  <si>
    <t>特開2005-264411</t>
    <phoneticPr fontId="8"/>
  </si>
  <si>
    <t>特開平11-286801</t>
    <phoneticPr fontId="8"/>
  </si>
  <si>
    <t>2008-800138</t>
  </si>
  <si>
    <t xml:space="preserve"> 特許第3001591号の請求項1～3に係る発明についての特許を無効とする。</t>
    <phoneticPr fontId="8"/>
  </si>
  <si>
    <t>本件特許発明1は、甲第1号証に記載された発明及び甲第3号証に記載された発明に基いて当業者が容易に発明をすることができたものであり、本件特許発明2は、甲第1号証に記載された発明、甲第3号証に記載された発明及び周知技術に基いて当業者が容易に発明をすることができたものであり、また、本件特許発明3は、甲第1号証に記載された発明、甲第3号証に記載された発明及び周知技術に基いて当業者が容易に発明をすることができたものであるから、本件特許発明1?3についての特許は、いずれも特許法第29条第2項の規定に違反してされたものであり、同法第123条第1項第2号に該当し、無効とすべきものである。</t>
    <phoneticPr fontId="8"/>
  </si>
  <si>
    <t>2010-800012</t>
  </si>
  <si>
    <t>特許第2008978号の請求項1,4及び5に係る発明についての特許を無効とする。</t>
    <phoneticPr fontId="8"/>
  </si>
  <si>
    <t>本件特許発明1は,甲1発明1,甲2発明及び甲第3～5号証に記載された発明,並びに慣用の技術に基づいて当業者が容易に発明することができたものであるから,本件特許1は,特許法第29条第2項の規定に違反してなされたものである。</t>
    <phoneticPr fontId="8"/>
  </si>
  <si>
    <t>甲1,甲2,甲3,甲4,甲5</t>
    <rPh sb="0" eb="1">
      <t>コウ</t>
    </rPh>
    <rPh sb="3" eb="4">
      <t>コウ</t>
    </rPh>
    <rPh sb="6" eb="7">
      <t>コウ</t>
    </rPh>
    <rPh sb="9" eb="10">
      <t>コウ</t>
    </rPh>
    <rPh sb="12" eb="13">
      <t>コウ</t>
    </rPh>
    <phoneticPr fontId="8"/>
  </si>
  <si>
    <t>2009-800035</t>
    <phoneticPr fontId="8"/>
  </si>
  <si>
    <t>2009-800233</t>
  </si>
  <si>
    <t>本件発明は、甲7発明及び甲第10号証又は甲第11号証に記載された事項に基づいて、当業者が容易に発明をすることができたものであって、特許法第29条第2項の規定により特許を受けることができない。</t>
    <phoneticPr fontId="8"/>
  </si>
  <si>
    <t>2008-800120</t>
    <phoneticPr fontId="8"/>
  </si>
  <si>
    <t>特許第3121980号の請求項1～2に係る発明についての特許を無効とする。</t>
    <phoneticPr fontId="8"/>
  </si>
  <si>
    <t xml:space="preserve">本件特許訂正発明1は甲第2号証発明及び甲第1、3の1、3の2、5～9号証に記載された周知技術から、当業者であれば困難なくなしえたものである。以上のとおりであるから、本件特許訂正発明1?2についての特許は、特許法第29条第2項の規定に違反してなされたものであり、同法第123条第1項第2号の規定に該当し、無効とすべきものである。 
</t>
    <phoneticPr fontId="8"/>
  </si>
  <si>
    <t>甲2、及び甲１、甲3-1、甲3-2、甲5、甲6、甲7、甲8、甲9</t>
    <rPh sb="0" eb="1">
      <t>コウ</t>
    </rPh>
    <rPh sb="3" eb="4">
      <t>オヨ</t>
    </rPh>
    <rPh sb="5" eb="6">
      <t>コウ</t>
    </rPh>
    <rPh sb="8" eb="9">
      <t>コウ</t>
    </rPh>
    <rPh sb="13" eb="14">
      <t>コウ</t>
    </rPh>
    <rPh sb="18" eb="19">
      <t>コウ</t>
    </rPh>
    <rPh sb="21" eb="22">
      <t>コウ</t>
    </rPh>
    <rPh sb="24" eb="25">
      <t>コウ</t>
    </rPh>
    <rPh sb="27" eb="28">
      <t>コウ</t>
    </rPh>
    <rPh sb="30" eb="31">
      <t>コウ</t>
    </rPh>
    <phoneticPr fontId="8"/>
  </si>
  <si>
    <t>特開平4-321556</t>
    <phoneticPr fontId="8"/>
  </si>
  <si>
    <t>社団法人日本電子材料工業会編、「電子回路用 高機能セラミック基板」、日本工業出版株式会社、1994年2月28日、223?252頁</t>
  </si>
  <si>
    <t>中西卓二他、「浮動式薄膜磁気ヘッド」、研究実用化報告、第31巻、第2号(1982)、457?468頁</t>
  </si>
  <si>
    <t>2008-800191</t>
    <phoneticPr fontId="8"/>
  </si>
  <si>
    <t>甲第1号証発明において本件発明1の相違点1～4に係る構成を備えることは、当業者が容易に想到できたことであり、かかる発明特定事項を採用したことによる本件発明1の効果も当業者が予測できる範囲のものである。
以上のように、請求項1、2、3、10、11、14及び15に係る特許は、特許法第29条第2項の規定に違反してなされたものであり同法第123条第1項第2号の規定により無効とすべきものである。</t>
    <phoneticPr fontId="8"/>
  </si>
  <si>
    <t>US4991852</t>
    <phoneticPr fontId="8"/>
  </si>
  <si>
    <t>2009-800205</t>
    <phoneticPr fontId="8"/>
  </si>
  <si>
    <t>本件特許発明は、引用刊行物1に記載された発明に基づいて、あるいは、引用刊行物1に記載された発明及び引用刊行物2に記載された発明に基づいて当業者が容易に発明をすることができたものであるから、特許法第29条第2項の規定により特許を受けることができない。</t>
    <phoneticPr fontId="8"/>
  </si>
  <si>
    <t>29条3項</t>
    <rPh sb="2" eb="3">
      <t>ジョウ</t>
    </rPh>
    <rPh sb="4" eb="5">
      <t>コウ</t>
    </rPh>
    <phoneticPr fontId="8"/>
  </si>
  <si>
    <t>2009-800242</t>
    <phoneticPr fontId="8"/>
  </si>
  <si>
    <t>本件発明1の効果は,刊行物1及び2記載の発明から当業者が予測可能なものであって,格別なものではない。よって,刊行物1及び2記載の発明に基づいて,本件発明1とすることは当業者が容易に想到し得たことである。
本件発明1及び2は,特許法第29条第2項の規定に違反して特許されたものであるから,請求人の主張する無効理由1及び2について検討するまでもなく,同法123条第1項第2号に該当し,無効とすべきものである。</t>
    <phoneticPr fontId="8"/>
  </si>
  <si>
    <t>US3082890</t>
    <phoneticPr fontId="8"/>
  </si>
  <si>
    <t>2005-080158</t>
    <phoneticPr fontId="8"/>
  </si>
  <si>
    <t>2006-080115</t>
    <phoneticPr fontId="8"/>
  </si>
  <si>
    <t>2006-080177</t>
    <phoneticPr fontId="8"/>
  </si>
  <si>
    <t>訂正を認める。 特許第2994589号の請求項1ないし3に係る発明についての特許を無効とする。</t>
    <phoneticPr fontId="8"/>
  </si>
  <si>
    <t>請求項1</t>
    <phoneticPr fontId="8"/>
  </si>
  <si>
    <t xml:space="preserve">本件特許発明1乃至3は、特許法第29条第2項の規定に違反してなされたものであって、同法123条第1項第2号に該当し、無効とすべきものである。
</t>
    <phoneticPr fontId="8"/>
  </si>
  <si>
    <t>特開平6-292275</t>
    <phoneticPr fontId="8"/>
  </si>
  <si>
    <t>特開平2-132944</t>
    <phoneticPr fontId="8"/>
  </si>
  <si>
    <t>2007-800057</t>
    <phoneticPr fontId="8"/>
  </si>
  <si>
    <t>2009-800106</t>
    <phoneticPr fontId="8"/>
  </si>
  <si>
    <t>特許第2965518号の請求項1-4に係る発明についての特許を無効とする。</t>
    <phoneticPr fontId="8"/>
  </si>
  <si>
    <t>請求項1</t>
    <phoneticPr fontId="8"/>
  </si>
  <si>
    <t xml:space="preserve">本件特許発明1-3は、甲第1号証に記載された発明(甲1発明)に基いて当業者が容易にすることができたものであり、本件特許発明4は、甲第1号証に記載された発明(甲1発明)乃至は甲第1号証に記載された発明(甲1発明)及び周知技術に基いて当業者が容易にすることができたものであるから、本件特許発明1-4は、特許法第29条第2項の規定に違反して特許されたものであり、特許法第123条第1項第2号に該当し、無効とすべきものである。
</t>
    <phoneticPr fontId="8"/>
  </si>
  <si>
    <t>特開平6-295390</t>
    <phoneticPr fontId="8"/>
  </si>
  <si>
    <t>2007-800228</t>
    <phoneticPr fontId="8"/>
  </si>
  <si>
    <t>訂正を認める。 特許第2989788号の請求項1-23に係る発明についての特許を無効とする。</t>
    <phoneticPr fontId="8"/>
  </si>
  <si>
    <t>請求項1</t>
    <phoneticPr fontId="8"/>
  </si>
  <si>
    <t xml:space="preserve">本件訂正発明1-23に係る各発明は、引用例1-12に記載の発明及び周知技術に基づいて、当業者が容易に発明をすることができたものであるから、請求人が主張する上記無効理由1,3-5について検討するまでもなく、本件特許は特許法第29条第2項の規定に違反してなされたものであり、同法第123条第1項第2号に該当し、無効とすべきである。
</t>
    <phoneticPr fontId="8"/>
  </si>
  <si>
    <t>引用例1-12</t>
    <rPh sb="0" eb="2">
      <t>インヨウ</t>
    </rPh>
    <rPh sb="2" eb="3">
      <t>レイ</t>
    </rPh>
    <phoneticPr fontId="8"/>
  </si>
  <si>
    <t>WO9610495</t>
    <phoneticPr fontId="8"/>
  </si>
  <si>
    <t>WO9610494</t>
    <phoneticPr fontId="8"/>
  </si>
  <si>
    <t>特開平7-52748</t>
    <phoneticPr fontId="8"/>
  </si>
  <si>
    <t xml:space="preserve">Paｒeｓh Khandhadia外、“Deｖelｏｐmenｔ ｏf Adｖanced Inflaｔｏｒ Technｏlｏgｙ fｏｒ Aｕｔｏmｏｔiｖe Aiｒbag Mｏdｕleｓ”、Iｓｓｕeｓ in Aｕｔｏmｏｔiｖe Safeｔｙ Technｏlｏgｙ(USA)、SAE Inc.、1995年2月、SP-1072、記事番号9501062、表紙及び目次、275?278頁
</t>
    <phoneticPr fontId="8"/>
  </si>
  <si>
    <t>特開昭49-44434</t>
    <phoneticPr fontId="8"/>
  </si>
  <si>
    <t xml:space="preserve">:“Pｒｏceedingｓ ｏf ｔhe Nineｔhenｔh Inｔeｒnaｔiｏnal Pｙｒｏｔechnicｓ Seminaｒ”、Chｒiｓｔchｕｒch Neｗ Zealand、1994年2月、第517-530頁
</t>
    <phoneticPr fontId="8"/>
  </si>
  <si>
    <t>WO9623748</t>
    <phoneticPr fontId="8"/>
  </si>
  <si>
    <t>特表平8-501765</t>
    <phoneticPr fontId="8"/>
  </si>
  <si>
    <t>特開平8-253092</t>
    <phoneticPr fontId="8"/>
  </si>
  <si>
    <t>特開平4-265292</t>
    <phoneticPr fontId="8"/>
  </si>
  <si>
    <t>特開平2-74442</t>
    <phoneticPr fontId="8"/>
  </si>
  <si>
    <t>2009-800177</t>
    <phoneticPr fontId="8"/>
  </si>
  <si>
    <t>訂正を認める。 特許第3942746号の請求項に係る発明についての特許を無効とする。</t>
    <phoneticPr fontId="8"/>
  </si>
  <si>
    <t>本件発明1-3についての特許は、特許法第29条第2項に規定に違反してなされたものであり、同法第123条第1項第2号に該当し、無効とすべきものである。</t>
    <phoneticPr fontId="8"/>
  </si>
  <si>
    <t>パチスロ必勝本SPECIAL ｖｏl.1、辰巳出版株式会社、平成10年9月10日、第36-65頁</t>
    <phoneticPr fontId="8"/>
  </si>
  <si>
    <t>特開平7-136313</t>
    <phoneticPr fontId="8"/>
  </si>
  <si>
    <t>2010-800161</t>
    <phoneticPr fontId="8"/>
  </si>
  <si>
    <t>特許第4368987号の請求項1ないし請求項3に係る発明についての特許を無効とする。</t>
    <phoneticPr fontId="8"/>
  </si>
  <si>
    <t xml:space="preserve">本件特許発明1及び本件特許発明3は,いずれも,特許法第29条第2項の規定に違反して特許されたものであり,その特許は,特許法第123条第1項第2号に該当し,無効とすべきものである。
また,発明の詳細な説明は,当業者が本件特許発明2を実施することができる程度に明確かつ十分に記載したものであるとはいえず,特許法第36条第4項に規定する要件を満たしていないから,その特許は,同法第123条第1項第4号に該当し,無効とすべきである。
</t>
    <phoneticPr fontId="8"/>
  </si>
  <si>
    <t>甲2</t>
    <phoneticPr fontId="8"/>
  </si>
  <si>
    <t>特開平11-135274</t>
    <phoneticPr fontId="8"/>
  </si>
  <si>
    <t>特開平7-282609</t>
    <phoneticPr fontId="8"/>
  </si>
  <si>
    <t>2007-800178</t>
    <phoneticPr fontId="8"/>
  </si>
  <si>
    <t>訂正を認める。 特許第3232076号の請求項1に記載された発明についての特許を無効とする。</t>
    <phoneticPr fontId="8"/>
  </si>
  <si>
    <t xml:space="preserve">請求項1の特許は特許法29条2項の規定に違反してされた特許であるから,その他の無効理由を判断するまでもなく,同法123条1項2号の規定に該当し,無効とされるべきである。
</t>
    <phoneticPr fontId="8"/>
  </si>
  <si>
    <t>特開平7-136313</t>
    <phoneticPr fontId="8"/>
  </si>
  <si>
    <t>特開平8-117390</t>
    <phoneticPr fontId="8"/>
  </si>
  <si>
    <t>「パチスロ必勝本SPECIAL ｖｏl.1」(平成10年9月10日 辰巳出版株式会社発行)36-65頁</t>
    <phoneticPr fontId="8"/>
  </si>
  <si>
    <t>2007-800237</t>
    <phoneticPr fontId="8"/>
  </si>
  <si>
    <t>本件審判の請求を却下する。</t>
    <phoneticPr fontId="8"/>
  </si>
  <si>
    <t>2007-800238</t>
    <phoneticPr fontId="8"/>
  </si>
  <si>
    <t>訂正を認める。 特許第3417553号の請求項1に係る発明についての特許を無効とする。</t>
    <phoneticPr fontId="8"/>
  </si>
  <si>
    <t>請求項1の特許は特許法29条2項の規定に違反してされた特許であるから,同法123条1項2号の規定に該当し,無効とされるべきである。</t>
    <phoneticPr fontId="8"/>
  </si>
  <si>
    <t>特開平8-117390</t>
    <phoneticPr fontId="8"/>
  </si>
  <si>
    <t>「パチスロ攻略マガジン」1998年4月号の表紙及び4-8頁(平成10年4月1日 株式会社双葉社発行)</t>
    <phoneticPr fontId="8"/>
  </si>
  <si>
    <t xml:space="preserve">「パチスロ必勝ガイド」1998年10月号の表紙,裏表紙 ,2-5頁及び40-41頁(株式会社白夜書房発行 国立 国会図書館平成10年8月21日受入) 
</t>
    <phoneticPr fontId="8"/>
  </si>
  <si>
    <t>甲第15号証:「必勝パチスロファン」1998年10月号の表紙,裏表紙 ,2?7頁及び同誌同年11月号の表紙及び裏表紙(株式会 社白夜書房発行 国立国会図書館にて10月号は平成10年 9月2日受入,11月号は同年10月7日受入)</t>
    <phoneticPr fontId="8"/>
  </si>
  <si>
    <t>出願日前に公然実施されたパチスロ機「ハナビ」</t>
  </si>
  <si>
    <t>2010-800128</t>
    <phoneticPr fontId="8"/>
  </si>
  <si>
    <t>訂正を認める。 特許第4465128号の請求項1、3、7、9ないし14に係る発明についての特許を無効とする。 特許第4465128号の請求項4ないし6に係る発明についての審判請求は、成り立たない。</t>
    <phoneticPr fontId="8"/>
  </si>
  <si>
    <t>甲2、甲3</t>
    <rPh sb="0" eb="1">
      <t>コウ</t>
    </rPh>
    <rPh sb="3" eb="4">
      <t>コウ</t>
    </rPh>
    <phoneticPr fontId="8"/>
  </si>
  <si>
    <t>2006-080142</t>
  </si>
  <si>
    <t xml:space="preserve">請求項6についての訂正を認める。 特許第3413413号の請求項6に記載された発明についての特許を無効とする。 </t>
    <phoneticPr fontId="8"/>
  </si>
  <si>
    <t>2006-080141</t>
  </si>
  <si>
    <t xml:space="preserve">訂正事項1、3、4及び5についての訂正を認める。 特許第3413191号の請求項1に記載された発明についての特許を無効とする。 </t>
    <phoneticPr fontId="8"/>
  </si>
  <si>
    <t>2006-080140</t>
  </si>
  <si>
    <t xml:space="preserve">請求項1についての訂正を認める。 特許第3352084号の請求項1に記載された発明についての特許を無効とする。 </t>
    <phoneticPr fontId="8"/>
  </si>
  <si>
    <t>2008-800056</t>
  </si>
  <si>
    <t>2009-800204</t>
    <phoneticPr fontId="8"/>
  </si>
  <si>
    <t xml:space="preserve">
本件審判の請求は、成り立たない。 審判費用は、請求人の負担とする。  </t>
    <phoneticPr fontId="8"/>
  </si>
  <si>
    <t>本件発明1は、相違点2、相違点2’、相違点4、相違点4’の点で、甲第1号証ないし甲第20号証記載の発明に基づいて当業者が容易に発明をすることができたものではなく、特許法第29条第2項の規定に違反するとする、請求人が主張する理由によっては本件特許を無効とすることはできない。</t>
    <phoneticPr fontId="8"/>
  </si>
  <si>
    <t>2010-800152</t>
    <phoneticPr fontId="8"/>
  </si>
  <si>
    <t xml:space="preserve">特許第4035007号の請求項1,2に係る発明についての特許を無効とする。 審判費用は、被請求人の負担とする。 </t>
    <phoneticPr fontId="8"/>
  </si>
  <si>
    <t xml:space="preserve">本件特許発明1は、甲第1号証に開示された引用発明1に甲第7号証に記載された技術事項および、本件特許出願前周知の技術事項を適用することにより当業者が容易に発明をすることができたものであるから、本件特許は、特許法29条2項の規定に違反してなされたものであり、同法123条1項2号に該当し、無効とすべきものである
</t>
    <phoneticPr fontId="8"/>
  </si>
  <si>
    <t>甲1（主）及び甲7（副）</t>
    <rPh sb="0" eb="1">
      <t>コウ</t>
    </rPh>
    <rPh sb="3" eb="4">
      <t>シュ</t>
    </rPh>
    <rPh sb="5" eb="6">
      <t>オヨ</t>
    </rPh>
    <rPh sb="7" eb="8">
      <t>コウ</t>
    </rPh>
    <rPh sb="10" eb="11">
      <t>フク</t>
    </rPh>
    <phoneticPr fontId="8"/>
  </si>
  <si>
    <t>実開平3-412</t>
    <phoneticPr fontId="8"/>
  </si>
  <si>
    <t>「THE HOME SATELLITE TV INSTALLATION AND TROUBLESHOOTING MANUAL」Baｙlin/Gale 1985年9月、219頁-221頁、224-225頁</t>
    <phoneticPr fontId="8"/>
  </si>
  <si>
    <t>2010-800165</t>
    <phoneticPr fontId="8"/>
  </si>
  <si>
    <t xml:space="preserve">本件審判の請求は、成り立たない。 審判費用は、請求人の負担とする。  </t>
    <phoneticPr fontId="8"/>
  </si>
  <si>
    <t>2008-800128</t>
    <phoneticPr fontId="8"/>
  </si>
  <si>
    <t xml:space="preserve">本件審判の請求は、成り立たない。 審判費用は請求人の負担とする。  </t>
    <phoneticPr fontId="8"/>
  </si>
  <si>
    <t>2009-800257</t>
    <phoneticPr fontId="8"/>
  </si>
  <si>
    <t>本件審判の請求を却下する。 審判費用は、請求人の負担とする。</t>
    <phoneticPr fontId="8"/>
  </si>
  <si>
    <t>2010-800006</t>
    <phoneticPr fontId="8"/>
  </si>
  <si>
    <t>特許第4096736号の請求項1及び2に係る発明についての特許を無効とする。 審判費用は、被請求人の負担とする</t>
    <phoneticPr fontId="8"/>
  </si>
  <si>
    <t>本件特許発明1は、当業者が甲第1-3号証に記載された発明に基いて容易に発明をすることができたものであり、特許法第29条第2項の規定により特許を受けることができないものである。</t>
    <phoneticPr fontId="8"/>
  </si>
  <si>
    <t>特開昭57-109868</t>
    <phoneticPr fontId="8"/>
  </si>
  <si>
    <t>山田幸生・赤井誠,「高温伝熱面のふく射率評価」,機械技術研究所所報,1981年,Vol.35,No.6,p.287,296-299,301</t>
    <phoneticPr fontId="8"/>
  </si>
  <si>
    <t>清野学著,「酸化チタン-物性と応用技術」,技報堂出版株式会社,2003年6月20日1版5刷発行(1991年6月25日1版1刷発行),p.16,18,267,273</t>
    <phoneticPr fontId="8"/>
  </si>
  <si>
    <t>2011-950002</t>
    <phoneticPr fontId="8"/>
  </si>
  <si>
    <t>酸化チタン系熱放射性塗料</t>
    <phoneticPr fontId="8"/>
  </si>
  <si>
    <t>2012-950001</t>
    <phoneticPr fontId="8"/>
  </si>
  <si>
    <t>2010-800096</t>
    <phoneticPr fontId="8"/>
  </si>
  <si>
    <t>訂正を認める。 特許第4118635号の請求項1ないし4に係る発明についての特許を無効とする。</t>
    <phoneticPr fontId="8"/>
  </si>
  <si>
    <t>請求項1</t>
    <phoneticPr fontId="8"/>
  </si>
  <si>
    <t xml:space="preserve">本件発明1は、当業者が甲1発明に基づいて容易に発明をすることができたものである。
</t>
    <phoneticPr fontId="8"/>
  </si>
  <si>
    <t>甲1(主)及び周知の技術</t>
    <phoneticPr fontId="8"/>
  </si>
  <si>
    <t>甲1</t>
    <phoneticPr fontId="8"/>
  </si>
  <si>
    <t>特開平11-29965</t>
    <phoneticPr fontId="8"/>
  </si>
  <si>
    <t>2008-800045</t>
    <phoneticPr fontId="8"/>
  </si>
  <si>
    <t>訂正を認める。 特許第3981331号の請求項1乃至6に係る発明についての特許を無効とする。</t>
    <phoneticPr fontId="8"/>
  </si>
  <si>
    <t>請求項1</t>
    <phoneticPr fontId="8"/>
  </si>
  <si>
    <t>本件発明1は、甲第1号証に記載された発明に、甲第2号証及び甲第3号証に記載された発明を適用することにより当業者が容易に発明をすることができたものであるから、特許法第29条第2項の規定により特許を受けることができない。</t>
    <phoneticPr fontId="8"/>
  </si>
  <si>
    <t>甲1</t>
    <phoneticPr fontId="8"/>
  </si>
  <si>
    <t>”Efficienｔ elecｔｒｏｐhｏｓｐhｏｒeｓcence ｕｓing a dｏｕｐed ambiｐｏlaｒ cｏndｕcｔiｖe mｏlecｕlaｒ ｏｒganic ｔhin film”, Oｒganic Elecｔｒｏnicｓ 2(2001)37-43</t>
    <phoneticPr fontId="8"/>
  </si>
  <si>
    <t>甲2</t>
    <phoneticPr fontId="8"/>
  </si>
  <si>
    <t>WO9509147</t>
    <phoneticPr fontId="8"/>
  </si>
  <si>
    <t>甲3</t>
    <phoneticPr fontId="8"/>
  </si>
  <si>
    <t xml:space="preserve">城戸淳二監修「有機EL材料とディスプレイ」(2001年2月28日)株式会社 シーエムシーキ.第131-133頁 </t>
    <phoneticPr fontId="8"/>
  </si>
  <si>
    <t>2010-800110</t>
    <phoneticPr fontId="8"/>
  </si>
  <si>
    <t>特許第4109165号の請求項1に係る発明についての特許を無効とする。</t>
    <phoneticPr fontId="8"/>
  </si>
  <si>
    <t>請求項1</t>
    <phoneticPr fontId="8"/>
  </si>
  <si>
    <t>本件特許発明1は、甲第6号証に記載された発明及び甲第8号証に記載された技術事項に基づいて当業者が容易に発明をすることできたものであるから、特許法第29条第2項の規定に該当し、特許を受けることができないものである。</t>
    <phoneticPr fontId="8"/>
  </si>
  <si>
    <t>甲6（主）及び甲8（副）</t>
    <phoneticPr fontId="8"/>
  </si>
  <si>
    <t>特開2000-50851</t>
    <phoneticPr fontId="8"/>
  </si>
  <si>
    <t>甲8</t>
    <phoneticPr fontId="8"/>
  </si>
  <si>
    <t>特開平2-51581</t>
    <phoneticPr fontId="8"/>
  </si>
  <si>
    <t>2008-800146</t>
    <phoneticPr fontId="8"/>
  </si>
  <si>
    <t>訂正を認める。 特許第4099537号の請求項1、2に係る発明についての特許を無効とする。</t>
    <phoneticPr fontId="8"/>
  </si>
  <si>
    <t>本件発明は、上記判決にいう引用例9(甲9)及び引用例2(甲2)すなわち本件出願の優先日前に頒布された刊行物である甲第9号証及び甲第2号証、に記載された発明に基づいて、当業者が容易に発明をすることができたものであり、本件特許は無効理由2により無効とすべきものである、とするほかはない。</t>
    <phoneticPr fontId="8"/>
  </si>
  <si>
    <t>甲9（主）及び甲2（副）</t>
    <phoneticPr fontId="8"/>
  </si>
  <si>
    <t>甲9</t>
    <phoneticPr fontId="8"/>
  </si>
  <si>
    <t>医薬品開発基礎講座XI 薬剤製造法(上)、pp.289-367、昭和46年7月10日、株式会社 地人書館</t>
    <phoneticPr fontId="8"/>
  </si>
  <si>
    <t>甲2</t>
    <phoneticPr fontId="8"/>
  </si>
  <si>
    <t>POLYMER、1983、Vol.24、June、pp.651-666及び抄訳文</t>
    <phoneticPr fontId="8"/>
  </si>
  <si>
    <t>2008-800025</t>
    <phoneticPr fontId="8"/>
  </si>
  <si>
    <t>特許第3968067号の請求項1乃至請求項4に係る発明についての特許を無効とする。</t>
    <phoneticPr fontId="8"/>
  </si>
  <si>
    <t>本件特許の請求項1に係る発明は、甲第1号証記載の発明、甲第2号証記載の発明に基づいて、当業者が容易に発明することができたものであるから、特許法第29条第2項の規定に違反して特許されたものであり、特許法第123条第1項第2号の規定により、本件特許の請求項1に係る発明は、無効とすべきものである。</t>
    <phoneticPr fontId="8"/>
  </si>
  <si>
    <t>甲1（主）及び甲2（副）</t>
    <phoneticPr fontId="8"/>
  </si>
  <si>
    <t>甲1</t>
    <phoneticPr fontId="8"/>
  </si>
  <si>
    <t>特開平1-209399</t>
    <phoneticPr fontId="8"/>
  </si>
  <si>
    <t>甲2</t>
    <phoneticPr fontId="8"/>
  </si>
  <si>
    <t>特開平2-189753</t>
    <phoneticPr fontId="8"/>
  </si>
  <si>
    <t>2008-800071</t>
    <phoneticPr fontId="8"/>
  </si>
  <si>
    <t>特許第3968067号の請求項1乃至請求項4に係る発明についての特許を無効とする。</t>
    <phoneticPr fontId="8"/>
  </si>
  <si>
    <t>請求項1</t>
    <phoneticPr fontId="8"/>
  </si>
  <si>
    <t>本件特許の請求項1に係る発明は、甲第1号証記載の発明、甲第2号証記載の発明、甲第3号証記載の発明に基づいて、当業者が容易に発明することができたものであるから、特許法第29条第2項の規定に違反して特許されたものであり、特許法第123条第1項第2号の規定により、本件特許の請求項1に係る発明は、無効とすべきものである。</t>
    <phoneticPr fontId="8"/>
  </si>
  <si>
    <t>甲1（主）、甲2（副）、甲3（副）</t>
    <phoneticPr fontId="8"/>
  </si>
  <si>
    <t>甲1</t>
    <phoneticPr fontId="8"/>
  </si>
  <si>
    <t>特開平2-189753</t>
    <phoneticPr fontId="8"/>
  </si>
  <si>
    <t>甲2</t>
    <phoneticPr fontId="8"/>
  </si>
  <si>
    <t>実開平1-78328</t>
    <phoneticPr fontId="8"/>
  </si>
  <si>
    <t>甲3</t>
    <phoneticPr fontId="8"/>
  </si>
  <si>
    <t>特開平1-209399</t>
    <phoneticPr fontId="8"/>
  </si>
  <si>
    <t>2009-800145</t>
    <phoneticPr fontId="8"/>
  </si>
  <si>
    <t>特許第3960552号の請求項1及び2に係る発明についての特許を無効とする。</t>
    <phoneticPr fontId="8"/>
  </si>
  <si>
    <t>請求項1</t>
    <phoneticPr fontId="8"/>
  </si>
  <si>
    <t xml:space="preserve">本件発明1及び本件発明2は、甲第1号証に記載された発明及び周知技術に基いて当業者が容易に発明をすることができたものであることから、特許法第29条第2項の規定に違反して特許されたもので、同法第123条第1項第2号の規定により無効とすべきものである。
本件発明1及び本件発明2は、甲第2号証に記載された発明及び周知技術に基いて当業者が容易に発明をすることができたものであることから、特許法第29条第2項の規定に違反して特許されたもので、同法第123条第1項第2号の規定により無効とすべきものである。
</t>
    <phoneticPr fontId="8"/>
  </si>
  <si>
    <t>甲1（主）び周知技術
甲2（主）び周知技術</t>
    <phoneticPr fontId="8"/>
  </si>
  <si>
    <t>甲1</t>
    <phoneticPr fontId="8"/>
  </si>
  <si>
    <t>US6410113</t>
    <phoneticPr fontId="8"/>
  </si>
  <si>
    <t>甲2</t>
    <phoneticPr fontId="8"/>
  </si>
  <si>
    <t>特開2002-14617</t>
    <phoneticPr fontId="8"/>
  </si>
  <si>
    <t>2009-800229</t>
    <phoneticPr fontId="8"/>
  </si>
  <si>
    <t>訂正を認める。 特許第4277666号の請求項5に係る発明についての特許を無効とする。 特許第4277666号の請求項1ないし4に係る発明についての審判請求は、成り立たない</t>
    <phoneticPr fontId="8"/>
  </si>
  <si>
    <t>請求項5</t>
    <phoneticPr fontId="8"/>
  </si>
  <si>
    <t>訂正発明5は、甲2に記載された発明及び甲第4号証及び技術常識に基づいて、当業者が容易に発明をすることができたものであるから、特許法第29条第2項の規定により、特許を受けることができないものである。</t>
    <phoneticPr fontId="8"/>
  </si>
  <si>
    <t>甲2（主）、甲4（副）、さらに、技術常識</t>
    <phoneticPr fontId="8"/>
  </si>
  <si>
    <t>甲2</t>
    <phoneticPr fontId="8"/>
  </si>
  <si>
    <t>特開2002-363554</t>
    <phoneticPr fontId="8"/>
  </si>
  <si>
    <t>甲4</t>
    <phoneticPr fontId="8"/>
  </si>
  <si>
    <t>特開平10-247750</t>
    <phoneticPr fontId="8"/>
  </si>
  <si>
    <t>2009-800234</t>
    <phoneticPr fontId="8"/>
  </si>
  <si>
    <t>訂正を認める。 特許第4132056号の請求項1に係る発明についての特許を無効とする。</t>
    <phoneticPr fontId="8"/>
  </si>
  <si>
    <t xml:space="preserve">訂正特許発明は、甲第1号証に記載された発明、甲第6号証に記載された発明及び周知の技術に基いて当業者が容易に発明をすることができたものであるから、特許法第29条第2項の規定により特許を受けることができないものである。 </t>
    <phoneticPr fontId="8"/>
  </si>
  <si>
    <t>実開平1-159873</t>
    <phoneticPr fontId="8"/>
  </si>
  <si>
    <t>甲6</t>
    <phoneticPr fontId="8"/>
  </si>
  <si>
    <t>特開平2-52607</t>
    <phoneticPr fontId="8"/>
  </si>
  <si>
    <t>2009-800244</t>
    <phoneticPr fontId="8"/>
  </si>
  <si>
    <t>訂正を認める。 特許第4236616号の請求項3ないし6に記載された発明についての特許を無効とする。</t>
    <phoneticPr fontId="8"/>
  </si>
  <si>
    <t>請求項3</t>
    <phoneticPr fontId="8"/>
  </si>
  <si>
    <t>本件発明3は、甲第1号証記載の発明1、2及び甲第2号証並びに周知技術に基いて当業者が容易に発明をすることができたものである。</t>
    <phoneticPr fontId="8"/>
  </si>
  <si>
    <t>特開2001-214669</t>
    <phoneticPr fontId="8"/>
  </si>
  <si>
    <t>甲2</t>
    <phoneticPr fontId="8"/>
  </si>
  <si>
    <t>特開2000-309965</t>
    <phoneticPr fontId="8"/>
  </si>
  <si>
    <t>2010-800002</t>
    <phoneticPr fontId="8"/>
  </si>
  <si>
    <t>特許第3906218号の請求項1-4に係る発明についての特許を無効とする。</t>
    <phoneticPr fontId="8"/>
  </si>
  <si>
    <t>本件請求項1-2に係る発明は、本件特許出願前に日本国内において公然実施をされた発明であるから、特許法第29条第1項第2号の規定に違反してされたものであり、無効とすべきものである。</t>
    <phoneticPr fontId="8"/>
  </si>
  <si>
    <t>2007-800200</t>
  </si>
  <si>
    <t>訂正を認める。 本件審判の請求は、成り立たない。</t>
    <phoneticPr fontId="8"/>
  </si>
  <si>
    <t>2010-800011</t>
  </si>
  <si>
    <t>特許第3935907号の請求項1、2、6及び7に係る発明についての特許を無効とする。</t>
    <phoneticPr fontId="8"/>
  </si>
  <si>
    <t>請求項1</t>
    <phoneticPr fontId="8"/>
  </si>
  <si>
    <t>本件請求項1、2、6及び7にかかる発明についての特許は、いずれも特許法第36条第4項第1号及び同条第6項第1号に規定する要件を満たしていない特許出願に対してされたものであるから、無効とすべきものである。</t>
    <phoneticPr fontId="8"/>
  </si>
  <si>
    <t>2010-800189</t>
    <phoneticPr fontId="8"/>
  </si>
  <si>
    <t>訂正を認める。 特許第4064423号の請求項1ないし3に係る発明についての特許を無効とする。 特許第4064423号の請求項4に係る発明についての審判請求は、成り立たない。</t>
    <phoneticPr fontId="8"/>
  </si>
  <si>
    <t>請求項1</t>
    <phoneticPr fontId="8"/>
  </si>
  <si>
    <t>訂正発明1-3は、甲1発明及び甲第2号証記載の発明に基づいて当業者が容易に発明することができたものである。以上のとおりであるから、訂正発明1ないし訂正発明3は、特許法第29条第2項の規定により特許を受けることができず、無効とされるべきものである。</t>
    <phoneticPr fontId="8"/>
  </si>
  <si>
    <t>甲1（主）及び甲2（副）</t>
    <phoneticPr fontId="8"/>
  </si>
  <si>
    <t>甲1</t>
    <phoneticPr fontId="8"/>
  </si>
  <si>
    <t>特開昭61-39301</t>
    <phoneticPr fontId="8"/>
  </si>
  <si>
    <t>特開平10-208502</t>
    <phoneticPr fontId="8"/>
  </si>
  <si>
    <t>2011-800208</t>
    <phoneticPr fontId="8"/>
  </si>
  <si>
    <t>本件審判の請求は,成り立たない。</t>
    <phoneticPr fontId="8"/>
  </si>
  <si>
    <t>2009-800206</t>
    <phoneticPr fontId="8"/>
  </si>
  <si>
    <t>訂正を認める。 特許第4135117号の請求項3ないし5に係る発明についての特許を無効とする。 特許第4135117号の請求項1、2、6、7に係る発明についての審判請求は、成り立たない。</t>
    <phoneticPr fontId="8"/>
  </si>
  <si>
    <t>請求項3</t>
    <phoneticPr fontId="8"/>
  </si>
  <si>
    <t>特開2002-149331</t>
    <phoneticPr fontId="8"/>
  </si>
  <si>
    <t>2010-800217</t>
    <phoneticPr fontId="8"/>
  </si>
  <si>
    <t>特許第4516987号の請求項1ないし5に係る発明についての特許を無効とする。</t>
    <phoneticPr fontId="8"/>
  </si>
  <si>
    <t>中小企業総合事業団 情報・技術部 技術振興第二課
平成13年2月発行 
平成12年度 ものづくり人材支援基盤整備事業
一技術・技能の客観化、マニュアル化等-
「鋳造方案に係る技術マニュアル」</t>
    <phoneticPr fontId="8"/>
  </si>
  <si>
    <t>2009-800207</t>
    <phoneticPr fontId="8"/>
  </si>
  <si>
    <t>訂正を認める。 特許第4243642号の請求項1-4に係る発明についての特許を無効とする。</t>
    <phoneticPr fontId="8"/>
  </si>
  <si>
    <t>本件特許第1発明は、甲6発明及び甲7開示技術に基づいて,当業者が容易になし得たものである。本件特許第1発明の構成による効果も,甲6発明,甲7開示技術及び周知技術から予測できる範囲のものである。したがって,本件特許第1発明は,特許法第29条第2項の規定に違反して特許されたものであるから,同法第123条第1項第2号に該当する。</t>
    <phoneticPr fontId="8"/>
  </si>
  <si>
    <t>甲6（主）及び甲7（副）</t>
    <rPh sb="0" eb="1">
      <t>コウ</t>
    </rPh>
    <rPh sb="5" eb="6">
      <t>オヨ</t>
    </rPh>
    <rPh sb="7" eb="8">
      <t>コウ</t>
    </rPh>
    <rPh sb="10" eb="11">
      <t>フク</t>
    </rPh>
    <phoneticPr fontId="8"/>
  </si>
  <si>
    <t>特開2002-91703</t>
    <phoneticPr fontId="8"/>
  </si>
  <si>
    <t>2011-800003</t>
    <phoneticPr fontId="8"/>
  </si>
  <si>
    <t>特許第4575478号の請求項1-3に係る発明についての特許を無効とする。</t>
    <phoneticPr fontId="8"/>
  </si>
  <si>
    <t>本件発明1-3は,甲第2,5および6号証に記載された発明に基いて当業者が容易に発明をすることができたものであるから,特許法29条2項の規定に違反してなされたものであり,無効とすべきものである。</t>
    <phoneticPr fontId="8"/>
  </si>
  <si>
    <t xml:space="preserve">「2003-2004 電設資材総合カタログ」の抜 
粋(表紙,P47-49,奥付) </t>
    <phoneticPr fontId="8"/>
  </si>
  <si>
    <t>実開平7-11822</t>
    <phoneticPr fontId="8"/>
  </si>
  <si>
    <t>特開平9-289720</t>
    <phoneticPr fontId="8"/>
  </si>
  <si>
    <t>2010-800177</t>
    <phoneticPr fontId="8"/>
  </si>
  <si>
    <t>訂正を認める。 特許第4476354号の請求項1ないし5に係る発明についての特許を無効とする。</t>
    <phoneticPr fontId="8"/>
  </si>
  <si>
    <t>本件特許発明1は、甲第1号証発明、甲第2号証発明、甲第3号証記載事項及び周知の事項から当業者が容易になし得たものであるから、特許法第29条第2項の規定により特許を受けることができない。</t>
    <phoneticPr fontId="8"/>
  </si>
  <si>
    <t>甲1（主）及び甲2（副）、甲3（副）</t>
    <rPh sb="0" eb="1">
      <t>コウ</t>
    </rPh>
    <rPh sb="5" eb="6">
      <t>オヨ</t>
    </rPh>
    <rPh sb="7" eb="8">
      <t>コウ</t>
    </rPh>
    <rPh sb="13" eb="14">
      <t>コウ</t>
    </rPh>
    <phoneticPr fontId="8"/>
  </si>
  <si>
    <t>特開平11-276284</t>
    <phoneticPr fontId="8"/>
  </si>
  <si>
    <t>実開昭50-27004</t>
    <phoneticPr fontId="8"/>
  </si>
  <si>
    <t>オカムラ総合カタログ2000年度版、第267-268頁、第270頁の写し</t>
    <phoneticPr fontId="8"/>
  </si>
  <si>
    <t>2005-080360</t>
    <phoneticPr fontId="8"/>
  </si>
  <si>
    <t>訂正を認める。 特許第2580101号の特許請求の範囲に記載された発明についての特許を無効とする。</t>
    <phoneticPr fontId="8"/>
  </si>
  <si>
    <t xml:space="preserve">無効理由2には理由があり、本件特許発明に係る特許は、特許法第29条第2項の規定に違反してなされたものであるから、同法第123条第1項第2号に該当し、無効とすべきものである。
</t>
    <phoneticPr fontId="8"/>
  </si>
  <si>
    <t>甲3</t>
    <phoneticPr fontId="8"/>
  </si>
  <si>
    <t>特開昭57-79469</t>
    <phoneticPr fontId="8"/>
  </si>
  <si>
    <t>2004-035133</t>
    <phoneticPr fontId="8"/>
  </si>
  <si>
    <t>トンネル断面のマーキング方法</t>
    <phoneticPr fontId="8"/>
  </si>
  <si>
    <t>佐藤工業株式会社;マック株式会社</t>
    <phoneticPr fontId="8"/>
  </si>
  <si>
    <t>松木　宏彰;伊藤　光雄;星野　孝則;目時　康男;金子　政史</t>
    <phoneticPr fontId="8"/>
  </si>
  <si>
    <t>E21D  9/00;E21D 20/00</t>
    <phoneticPr fontId="8"/>
  </si>
  <si>
    <t>E21D  20/00@AFI(JP);E21D   9/00@ALI(EP)</t>
    <phoneticPr fontId="8"/>
  </si>
  <si>
    <t>E21D 20/00        Z;E21D  9/00        Z</t>
    <phoneticPr fontId="8"/>
  </si>
  <si>
    <t>訂正を認める。 特許第2138035号の請求項1に係る発明についての特許を無効とする。</t>
    <phoneticPr fontId="8"/>
  </si>
  <si>
    <t xml:space="preserve">本件訂正発明は、甲1発明、甲2発明及び周知の事項に基づいて、当業者が容易に発明をすることができたものであり、本件訂正発明についての特許は、特許法第29条第2項の規定に違反してなされたものであるということができるから、同法第123条第1項第2号の規定に該当し、無効にすべきものである。
</t>
    <phoneticPr fontId="8"/>
  </si>
  <si>
    <t>特開昭61-262611</t>
    <phoneticPr fontId="8"/>
  </si>
  <si>
    <t>トンネル断面のマーキング方法</t>
    <phoneticPr fontId="8"/>
  </si>
  <si>
    <t>佐藤工業株式会社;マック株式会社</t>
    <phoneticPr fontId="8"/>
  </si>
  <si>
    <t>松木　宏彰;伊藤　光雄;星野　孝則;目時　康男;金子　政史</t>
    <phoneticPr fontId="8"/>
  </si>
  <si>
    <t>　</t>
    <phoneticPr fontId="8"/>
  </si>
  <si>
    <t>E21D  9/00;E21D 20/00</t>
    <phoneticPr fontId="8"/>
  </si>
  <si>
    <t>E21D  20/00@AFI(JP);E21D   9/00@ALI(EP)</t>
    <phoneticPr fontId="8"/>
  </si>
  <si>
    <t>E21D 20/00        Z;E21D  9/00        Z</t>
    <phoneticPr fontId="8"/>
  </si>
  <si>
    <t>甲2</t>
    <phoneticPr fontId="8"/>
  </si>
  <si>
    <t xml:space="preserve">日本トンネル技術協会誌「トンネルと地下」(第17巻
第9号)、日本トンネル技術協会、昭和61年9月1日
発行(表紙、目次、71?78頁「シールド工法の自動化
システム(5) 第4章 シールドの方向制御」、奥付)
</t>
    <phoneticPr fontId="8"/>
  </si>
  <si>
    <t>2008-800166</t>
    <phoneticPr fontId="8"/>
  </si>
  <si>
    <t xml:space="preserve">特許第2012400号の請求項1に係る発明についての特許を無効とする。
</t>
    <phoneticPr fontId="8"/>
  </si>
  <si>
    <t>本件特許発明は、甲2発明及び甲1発明並びに周知の技術に基づいて当業者が容易に発明することができたものであるから、本件特許は、特許法第29条第2項の規定に違反してなされたものである。</t>
    <phoneticPr fontId="8"/>
  </si>
  <si>
    <t>甲2
甲1</t>
    <rPh sb="0" eb="1">
      <t>コウ</t>
    </rPh>
    <rPh sb="3" eb="4">
      <t>コウ</t>
    </rPh>
    <phoneticPr fontId="8"/>
  </si>
  <si>
    <t>特開昭62-41870</t>
    <phoneticPr fontId="8"/>
  </si>
  <si>
    <t>特開平2-24455</t>
    <phoneticPr fontId="8"/>
  </si>
  <si>
    <t>2009-800232</t>
    <phoneticPr fontId="8"/>
  </si>
  <si>
    <t>特許第2006210号の請求項1-3に係る発明についての特許を無効とする。</t>
    <phoneticPr fontId="8"/>
  </si>
  <si>
    <t>本件発明1-3は特許法第29条第2項の規定により特許を受けることができないものであるから、本件発明1-3についての特許は特許法第29条第2項の規定に違反してされたものである。</t>
    <phoneticPr fontId="8"/>
  </si>
  <si>
    <t xml:space="preserve">甲1
甲2
甲3
甲4
</t>
    <rPh sb="0" eb="1">
      <t>コウ</t>
    </rPh>
    <rPh sb="3" eb="4">
      <t>コウ</t>
    </rPh>
    <rPh sb="6" eb="7">
      <t>コウ</t>
    </rPh>
    <rPh sb="9" eb="10">
      <t>コウ</t>
    </rPh>
    <phoneticPr fontId="8"/>
  </si>
  <si>
    <t>特開昭62-106012</t>
    <phoneticPr fontId="8"/>
  </si>
  <si>
    <t>甲2</t>
    <phoneticPr fontId="8"/>
  </si>
  <si>
    <t>一番ヶ瀬尚外2名編、「医薬品の開発 12巻 製剤素材〔I〕」、平成2年10月15日初版発行、株式会社廣川書店、235-236頁、257頁</t>
    <phoneticPr fontId="8"/>
  </si>
  <si>
    <t>特開昭60-61518</t>
    <phoneticPr fontId="8"/>
  </si>
  <si>
    <t>甲4</t>
    <phoneticPr fontId="8"/>
  </si>
  <si>
    <t>2006-080209</t>
    <phoneticPr fontId="8"/>
  </si>
  <si>
    <t>訂正を認める。 特許第2951477号の請求項1及び請求項2に係る発明についての特許を無効とする。</t>
    <phoneticPr fontId="8"/>
  </si>
  <si>
    <t xml:space="preserve">本件特許発明1及び本件特許発明2は、甲第1号証及び甲第2号証に記載された発明、ならびに、従来周知の技術に基づいて当業者が容易に発明をすることができたものであり、訂正後の本件請求項1および2に係る発明は特許法第29条第2項の規定に該当し特許を受けることができないものである。
</t>
    <phoneticPr fontId="8"/>
  </si>
  <si>
    <t>US3862427</t>
    <phoneticPr fontId="8"/>
  </si>
  <si>
    <t>特開平1-274396</t>
    <phoneticPr fontId="8"/>
  </si>
  <si>
    <t>2009-800048</t>
    <phoneticPr fontId="8"/>
  </si>
  <si>
    <t>特許第2769663号の請求項1に係る発明についての特許を無効とする。</t>
    <phoneticPr fontId="8"/>
  </si>
  <si>
    <t xml:space="preserve">本件請求項1に係る発明は、甲第1号証の1に記載の発明及び周知の事項に基いて当業者が容易に発明をすることができたものであるので、本件請求項1に係る発明についての特許は、特許法第29条第2項の規定に違反してなされたものであり、同法第123条第1項第2号に該当し、無効とすべきものである。
</t>
    <phoneticPr fontId="8"/>
  </si>
  <si>
    <t>甲1-1</t>
    <rPh sb="0" eb="1">
      <t>コウ</t>
    </rPh>
    <phoneticPr fontId="8"/>
  </si>
  <si>
    <t>US2265360</t>
    <phoneticPr fontId="8"/>
  </si>
  <si>
    <t>2007-800016</t>
    <phoneticPr fontId="8"/>
  </si>
  <si>
    <t>特許第2527107号の請求項1に係る発明についての特許を無効とする。</t>
    <phoneticPr fontId="8"/>
  </si>
  <si>
    <t xml:space="preserve">本件特許発明は、甲第2号証によって認められる技術水準並びに甲第4号証、甲第6号証の記載を勘案し甲第5号証に記載された発明に基づいて当業者が容易に発明をすることができたもので、特許法第29条第2項の規定に違反してなされたものであるから、本件は同法第123条第1項第2号に該当し、無効とされるべきものである。
</t>
    <phoneticPr fontId="8"/>
  </si>
  <si>
    <t>甲2
甲4
甲5
甲6</t>
    <rPh sb="0" eb="1">
      <t>コウ</t>
    </rPh>
    <rPh sb="3" eb="4">
      <t>コウ</t>
    </rPh>
    <rPh sb="6" eb="7">
      <t>コウ</t>
    </rPh>
    <rPh sb="9" eb="10">
      <t>コウ</t>
    </rPh>
    <phoneticPr fontId="8"/>
  </si>
  <si>
    <t xml:space="preserve">James L.White,”Twin Screw Extrusion.Tecnology and Principles” Hanser Publishers.Distributed in the United States of America and in Canada by Oxford University Press,New York,1990。 ISBN 3-446-15691-7 (甲第2号証の訳文の代わりとして、J.L.White著、酒井忠基訳、「二軸スクリュ押出し-その技術と理論-」(平成5年、株式会社シグマ出版発行)の提示がある。)
(なお、添付資料として添付され甲第2号証の押印がある写し(コピー)には、上から2枚目の頁の中程に「1990」と「ISBN 3-446-15691-7」との記載があるものの、その頁の下から2行目には、「Copyright ・・・・、New York、1991」の記載もある。)
</t>
    <phoneticPr fontId="8"/>
  </si>
  <si>
    <t xml:space="preserve"> 「栗本技報」、Nｏ.15、第9章、1986年7月、株式会社栗本鐵工所発行、第1-15頁</t>
    <phoneticPr fontId="8"/>
  </si>
  <si>
    <t>甲5</t>
    <phoneticPr fontId="8"/>
  </si>
  <si>
    <t>特開昭62-242630</t>
    <phoneticPr fontId="8"/>
  </si>
  <si>
    <t>特開平1-305955</t>
    <phoneticPr fontId="8"/>
  </si>
  <si>
    <t>2007-800035</t>
    <phoneticPr fontId="8"/>
  </si>
  <si>
    <t>訂正を認める。 特許第3521351号の請求項1に係る発明についての特許を無効とする。</t>
    <phoneticPr fontId="8"/>
  </si>
  <si>
    <t xml:space="preserve">本件特許発明は、甲1発明-甲3発明、すなわち、請求人が提出した甲第1号証に記載された発明-甲第3号証に記載された発明及び周知の技術的事項に基づいて当業者が容易に発明をすることができたものであって、特許法第29条第2項の規定により特許を受けることができない。
</t>
    <phoneticPr fontId="8"/>
  </si>
  <si>
    <t>甲1
甲2
甲3</t>
    <rPh sb="0" eb="1">
      <t>コウ</t>
    </rPh>
    <rPh sb="3" eb="4">
      <t>コウ</t>
    </rPh>
    <rPh sb="6" eb="7">
      <t>コウ</t>
    </rPh>
    <phoneticPr fontId="8"/>
  </si>
  <si>
    <t>発明協会公開技報 公技番号85-655 1985年1月21日発行</t>
    <phoneticPr fontId="8"/>
  </si>
  <si>
    <t>実開昭60-169013</t>
    <phoneticPr fontId="8"/>
  </si>
  <si>
    <t>特開平1-269609</t>
    <phoneticPr fontId="8"/>
  </si>
  <si>
    <t>2008-800016</t>
    <phoneticPr fontId="8"/>
  </si>
  <si>
    <t>訂正を認める。 特許第3400515号の請求項1及び2に係る発明についての特許を無効とする。</t>
    <phoneticPr fontId="8"/>
  </si>
  <si>
    <t>本件発明1及び2はいずれも、甲1発明に基づいて、当業者が容易に発明をすることができたものであるので、本件発明1及び2の特許は、特許法第29条第2項の規定に違反してなされたものであり、同法第123条第1項第2号に該当し、無効とすべきものである。</t>
    <phoneticPr fontId="8"/>
  </si>
  <si>
    <t>甲1-1
甲1-2
甲1-3
甲1-4</t>
    <rPh sb="0" eb="1">
      <t>コウ</t>
    </rPh>
    <rPh sb="5" eb="6">
      <t>コウ</t>
    </rPh>
    <rPh sb="10" eb="11">
      <t>コウ</t>
    </rPh>
    <rPh sb="15" eb="16">
      <t>コウ</t>
    </rPh>
    <phoneticPr fontId="8"/>
  </si>
  <si>
    <t>TW77204725U</t>
    <phoneticPr fontId="8"/>
  </si>
  <si>
    <t>甲1-2</t>
    <rPh sb="0" eb="1">
      <t>コウ</t>
    </rPh>
    <phoneticPr fontId="8"/>
  </si>
  <si>
    <t>TW158860U</t>
    <phoneticPr fontId="8"/>
  </si>
  <si>
    <t xml:space="preserve">甲第1号証の1の翻訳文
</t>
    <phoneticPr fontId="8"/>
  </si>
  <si>
    <t>甲1-4</t>
    <rPh sb="0" eb="1">
      <t>コウ</t>
    </rPh>
    <phoneticPr fontId="8"/>
  </si>
  <si>
    <t xml:space="preserve">甲第1号証の1の第1及び第2図を加工した参考図
</t>
    <phoneticPr fontId="8"/>
  </si>
  <si>
    <t>2005-080121</t>
    <phoneticPr fontId="8"/>
  </si>
  <si>
    <t>訂正を認める。 特許第2842215号の請求項1ないし4に係る発明についての特許を無効とする。</t>
    <phoneticPr fontId="8"/>
  </si>
  <si>
    <t>請求項1,2,4</t>
    <rPh sb="0" eb="2">
      <t>セイキュウ</t>
    </rPh>
    <rPh sb="2" eb="3">
      <t>コウ</t>
    </rPh>
    <phoneticPr fontId="8"/>
  </si>
  <si>
    <t xml:space="preserve">本件発明1-4は、刊行物1に記載された発明、刊行物2に記載された発明、及び従来周知の技術に基づいて容易に発明をすることができたものである。
したがって、請求人の主張する特許法第29条第2項に関する他の無効理由や平成18年5月15日付け無効理由通知における無効理由について検討するまでもなく、本件発明1-4についての特許は、特許法第29条第2項の規定に違反してされたものである。
</t>
    <phoneticPr fontId="8"/>
  </si>
  <si>
    <t>刊行物1
刊行物2</t>
    <phoneticPr fontId="8"/>
  </si>
  <si>
    <t>FR1510942</t>
    <phoneticPr fontId="8"/>
  </si>
  <si>
    <t>刊行物2</t>
    <phoneticPr fontId="8"/>
  </si>
  <si>
    <t>2008-800039</t>
    <phoneticPr fontId="8"/>
  </si>
  <si>
    <t>特許第3301860号の請求項1及び2に係る発明についての特許を無効とする。</t>
    <phoneticPr fontId="8"/>
  </si>
  <si>
    <t>本件発明1は、甲第2号証に記載された発明及び甲第3号証に記載された技術常識に基づいて当業者が容易に発明をすることができたものであるから、特許法第29条第2項の規定により特許を受けることができない。</t>
    <phoneticPr fontId="8"/>
  </si>
  <si>
    <t>甲2（主）及び甲３（副）</t>
    <rPh sb="0" eb="1">
      <t>コウ</t>
    </rPh>
    <rPh sb="3" eb="4">
      <t>シュ</t>
    </rPh>
    <rPh sb="5" eb="6">
      <t>オヨ</t>
    </rPh>
    <rPh sb="7" eb="8">
      <t>コウ</t>
    </rPh>
    <rPh sb="10" eb="11">
      <t>フク</t>
    </rPh>
    <phoneticPr fontId="8"/>
  </si>
  <si>
    <t>実開昭59-107072</t>
    <rPh sb="0" eb="1">
      <t>ジツ</t>
    </rPh>
    <rPh sb="1" eb="2">
      <t>カイ</t>
    </rPh>
    <rPh sb="2" eb="3">
      <t>ショウ</t>
    </rPh>
    <phoneticPr fontId="8"/>
  </si>
  <si>
    <t xml:space="preserve">水道協会雑誌、平成4年2月第61巻第2号(第68 9号)
</t>
    <phoneticPr fontId="8"/>
  </si>
  <si>
    <t>2006-080193</t>
    <phoneticPr fontId="8"/>
  </si>
  <si>
    <t>訂正を認める。 特許第2814356号の請求項1,2に記載された発明についての特許を無効とする。</t>
    <phoneticPr fontId="8"/>
  </si>
  <si>
    <t xml:space="preserve">本件の請求項1及び2に係る発明は,本件特許出願前に頒布された刊行物である甲第1号証に記載された発明及び周知の技術に基いて当業者が容易に発明できたものであるから,本件請求項1及び2に係る発明についての特許は,特許法第29条第2項の規定に違反してなされたものであり,特許法第123条第1項第2号により無効とすべきである。
</t>
    <phoneticPr fontId="8"/>
  </si>
  <si>
    <t>実開昭53-100709</t>
    <rPh sb="1" eb="2">
      <t>カイ</t>
    </rPh>
    <rPh sb="2" eb="3">
      <t>ショウ</t>
    </rPh>
    <phoneticPr fontId="8"/>
  </si>
  <si>
    <t>2007-800214</t>
    <phoneticPr fontId="8"/>
  </si>
  <si>
    <t>本件審判の請求を却下する。</t>
    <phoneticPr fontId="8"/>
  </si>
  <si>
    <t>2009-800107</t>
    <phoneticPr fontId="8"/>
  </si>
  <si>
    <t>特許第3160745号の請求項1に係る発明についての特許を無効とする。</t>
    <phoneticPr fontId="8"/>
  </si>
  <si>
    <t xml:space="preserve">本件訂正による訂正後の特許発明1は、引用刊行物1に記載された発明、引用刊行物2に記載された発明、及び周知の事項から当業者が容易になし得た発明であるから、特許法第29条第2項の規定により特許を受けることができないものである。
</t>
    <phoneticPr fontId="8"/>
  </si>
  <si>
    <t>甲16（引用刊行物1）及び甲1（引用化合物2)</t>
    <rPh sb="0" eb="1">
      <t>コウ</t>
    </rPh>
    <rPh sb="4" eb="6">
      <t>インヨウ</t>
    </rPh>
    <rPh sb="6" eb="9">
      <t>カンコウブツ</t>
    </rPh>
    <rPh sb="11" eb="12">
      <t>オヨ</t>
    </rPh>
    <phoneticPr fontId="8"/>
  </si>
  <si>
    <t>実公昭61-38779</t>
    <phoneticPr fontId="8"/>
  </si>
  <si>
    <t>2008-800145</t>
    <phoneticPr fontId="8"/>
  </si>
  <si>
    <t>特許第3675922号の請求項1及び2に係る発明についての特許を無効とする。</t>
    <phoneticPr fontId="8"/>
  </si>
  <si>
    <t xml:space="preserve">訂正発明1及び2は、甲2号証発明、丙7号証発明及び周知技術に基づいて、当業者が容易に発明をすることができたものであるから、本件特許は、特許法第29条第2項の規定に違反してなされたものであり、特許法第123条第1項第2号に該当し、無効とされるべきものである。 
</t>
    <phoneticPr fontId="8"/>
  </si>
  <si>
    <t>甲2及び丙7</t>
    <rPh sb="0" eb="1">
      <t>コウ</t>
    </rPh>
    <rPh sb="2" eb="3">
      <t>オヨ</t>
    </rPh>
    <rPh sb="4" eb="5">
      <t>ヘイ</t>
    </rPh>
    <phoneticPr fontId="8"/>
  </si>
  <si>
    <t>特公平7-85789</t>
    <phoneticPr fontId="8"/>
  </si>
  <si>
    <t>丙7</t>
    <rPh sb="0" eb="1">
      <t>ヘイ</t>
    </rPh>
    <phoneticPr fontId="8"/>
  </si>
  <si>
    <t>特許2627459</t>
    <phoneticPr fontId="8"/>
  </si>
  <si>
    <t>2009-800131</t>
    <phoneticPr fontId="8"/>
  </si>
  <si>
    <t>北森弘樹</t>
    <phoneticPr fontId="8"/>
  </si>
  <si>
    <t xml:space="preserve">本件発明1ないし3は、刊行物2に記載された発明および刊行物3または4に記載された技術的事項ならびに周知技術によって、その出願前にその発明の属する技術の分野における通常の知識を有する者が容易に発明をすることができたものである。
</t>
    <phoneticPr fontId="8"/>
  </si>
  <si>
    <t xml:space="preserve">本件発明1は、刊行物2記載の発明および刊行物3または4記載の技術的事項ならびに周知技術によって、その出願前にその発明の属する技術の分野における通常の知識を有する者が容易に発明をすることができたものである。
</t>
    <phoneticPr fontId="8"/>
  </si>
  <si>
    <t xml:space="preserve">刊行物2及び刊行物3
刊行物2及び刊行物4
</t>
    <rPh sb="0" eb="3">
      <t>カンコウブツ</t>
    </rPh>
    <rPh sb="4" eb="5">
      <t>オヨ</t>
    </rPh>
    <rPh sb="6" eb="9">
      <t>カンコウブツ</t>
    </rPh>
    <rPh sb="11" eb="14">
      <t>カンコウブツ</t>
    </rPh>
    <rPh sb="15" eb="16">
      <t>オヨ</t>
    </rPh>
    <rPh sb="17" eb="20">
      <t>カンコウブツ</t>
    </rPh>
    <phoneticPr fontId="8"/>
  </si>
  <si>
    <t>刊行物2</t>
    <rPh sb="0" eb="3">
      <t>カンコウブツ</t>
    </rPh>
    <phoneticPr fontId="8"/>
  </si>
  <si>
    <t>刊行物3</t>
    <rPh sb="0" eb="3">
      <t>カンコウブツ</t>
    </rPh>
    <phoneticPr fontId="8"/>
  </si>
  <si>
    <t>実開昭61-196387</t>
    <phoneticPr fontId="8"/>
  </si>
  <si>
    <t>刊行物4</t>
    <rPh sb="0" eb="3">
      <t>カンコウブツ</t>
    </rPh>
    <phoneticPr fontId="8"/>
  </si>
  <si>
    <t>実開昭56-16296</t>
    <phoneticPr fontId="8"/>
  </si>
  <si>
    <t>2006-080246</t>
    <phoneticPr fontId="8"/>
  </si>
  <si>
    <t>2008-800200</t>
    <phoneticPr fontId="8"/>
  </si>
  <si>
    <t xml:space="preserve">本件発明2-8に係る特許は、いずれも請求人の主張する無効理由により、無効とすべきものである。
</t>
    <phoneticPr fontId="8"/>
  </si>
  <si>
    <t>請求項2</t>
    <rPh sb="0" eb="3">
      <t>セイキュウコウ</t>
    </rPh>
    <phoneticPr fontId="8"/>
  </si>
  <si>
    <t xml:space="preserve">本件発明2は、甲1発明に甲2,甲3刊行物に記載された事項を組み合わせることにより、当業者が容易に発明をすることができたものである。
</t>
    <phoneticPr fontId="8"/>
  </si>
  <si>
    <t>甲1及び甲2及び甲3</t>
    <rPh sb="0" eb="1">
      <t>コウ</t>
    </rPh>
    <rPh sb="2" eb="3">
      <t>オヨ</t>
    </rPh>
    <rPh sb="4" eb="5">
      <t>コウ</t>
    </rPh>
    <rPh sb="6" eb="7">
      <t>オヨ</t>
    </rPh>
    <rPh sb="8" eb="9">
      <t>コウ</t>
    </rPh>
    <phoneticPr fontId="8"/>
  </si>
  <si>
    <t xml:space="preserve">セラミックデータブック‘ 91「吹付工法の最近の進歩」工業製品技術協会 平成3年(1991年) 
</t>
    <phoneticPr fontId="8"/>
  </si>
  <si>
    <t>特開平7-69745</t>
    <phoneticPr fontId="8"/>
  </si>
  <si>
    <t xml:space="preserve">「PNEUCRETE SYSTEM-SPRAY REFERCTORY LININGS」(ニュークリート・システム-スプレー式耐火物ライニング)(1995年4月)
</t>
    <phoneticPr fontId="8"/>
  </si>
  <si>
    <t>2008-800094</t>
    <phoneticPr fontId="8"/>
  </si>
  <si>
    <t xml:space="preserve">本件訂正発明1及び2は、いずれも甲3発明及び当業界周知(慣用)の技術に基いて、当業者が容易に発明をすることができたものであって、特許法第29条第2項の規定により特許を受けることができないものであるから、新請求項1及び2に係る特許は、同法第123条第1項第2号の規定に該当し、無効とすべきものである。
</t>
    <phoneticPr fontId="8"/>
  </si>
  <si>
    <t xml:space="preserve">本件訂正発明1は、甲3発明及び当業界周知(慣用)の技術に基づいて、当業者が容易に発明をすることができたものである。
</t>
    <phoneticPr fontId="8"/>
  </si>
  <si>
    <t>特開平 3-153775</t>
    <phoneticPr fontId="8"/>
  </si>
  <si>
    <t>2009-800021</t>
    <phoneticPr fontId="8"/>
  </si>
  <si>
    <t xml:space="preserve">訂正発明1は、引用発明及び周知技術に基づいて、当業者が容易に発明をすることができたものであるから、本件特許は、特許法第29条第2項の規定に違反してなされたものであり、同法第123条第1項第2号に該当し、請求人が主張する他の無効理由について判断するまでもなく、無効とすべきものである。 
</t>
    <phoneticPr fontId="8"/>
  </si>
  <si>
    <t xml:space="preserve">本件訂正発明1は、引用発明及び周知技術に基づいて、当業者が容易に発明をすることができたものである。 
→引用発明：甲第3号証に記載された発明
</t>
    <rPh sb="52" eb="54">
      <t>インヨウ</t>
    </rPh>
    <rPh sb="54" eb="56">
      <t>ハツメイ</t>
    </rPh>
    <rPh sb="57" eb="58">
      <t>コウ</t>
    </rPh>
    <rPh sb="58" eb="59">
      <t>ダイ</t>
    </rPh>
    <rPh sb="60" eb="61">
      <t>ゴウ</t>
    </rPh>
    <rPh sb="61" eb="62">
      <t>アカシ</t>
    </rPh>
    <rPh sb="63" eb="65">
      <t>キサイ</t>
    </rPh>
    <rPh sb="68" eb="70">
      <t>ハツメイ</t>
    </rPh>
    <phoneticPr fontId="8"/>
  </si>
  <si>
    <t>特開平7-91134</t>
    <phoneticPr fontId="8"/>
  </si>
  <si>
    <t>2009-800103</t>
    <phoneticPr fontId="8"/>
  </si>
  <si>
    <t>特許第4012944号の請求項1ないし5に係る発明についての特許を無効とする。</t>
    <phoneticPr fontId="8"/>
  </si>
  <si>
    <t>請求項1</t>
    <phoneticPr fontId="8"/>
  </si>
  <si>
    <t>本件発明1は、甲1発明、甲2-5記載事項のような周知の技術から、当業者が容易に発明をすることができたものである。</t>
    <phoneticPr fontId="8"/>
  </si>
  <si>
    <t>甲1（主）及び甲2-5（周知技術）</t>
    <rPh sb="0" eb="1">
      <t>コウ</t>
    </rPh>
    <rPh sb="12" eb="14">
      <t>シュウチ</t>
    </rPh>
    <rPh sb="14" eb="16">
      <t>ギジュツ</t>
    </rPh>
    <phoneticPr fontId="8"/>
  </si>
  <si>
    <t>甲1</t>
    <phoneticPr fontId="8"/>
  </si>
  <si>
    <t>特開平8-107995</t>
    <phoneticPr fontId="8"/>
  </si>
  <si>
    <t>実開昭61-82598</t>
    <phoneticPr fontId="8"/>
  </si>
  <si>
    <t>GB805339</t>
    <phoneticPr fontId="8"/>
  </si>
  <si>
    <t>US2352220</t>
    <phoneticPr fontId="8"/>
  </si>
  <si>
    <t>甲5</t>
    <phoneticPr fontId="8"/>
  </si>
  <si>
    <t>特開昭52-20839</t>
    <phoneticPr fontId="8"/>
  </si>
  <si>
    <t>2009-800167</t>
    <phoneticPr fontId="8"/>
  </si>
  <si>
    <t xml:space="preserve">訂正を認める。 特許第2813173号の請求項に係る発明についての特許を無効とする。 </t>
    <phoneticPr fontId="8"/>
  </si>
  <si>
    <t>本件特許発明は、甲第1号証、甲第2号証及び甲第4号証に記載された各発明に基づいて、当業者が容易に発明をすることができたものである。</t>
    <phoneticPr fontId="8"/>
  </si>
  <si>
    <t>甲1（主）及び甲2（副）、甲4（副）</t>
    <phoneticPr fontId="8"/>
  </si>
  <si>
    <t>DE2031974</t>
    <phoneticPr fontId="8"/>
  </si>
  <si>
    <t>:「在庫センターNEWS No.19 '95.6」、平成7年6月、オーエスジー株式会社発行</t>
    <phoneticPr fontId="8"/>
  </si>
  <si>
    <t>甲4</t>
    <phoneticPr fontId="8"/>
  </si>
  <si>
    <t>特開平7-164247</t>
    <phoneticPr fontId="8"/>
  </si>
  <si>
    <t>2008-800030</t>
    <phoneticPr fontId="8"/>
  </si>
  <si>
    <t>特許第3865087号の請求項1ないし4に係る発明についての特許を無効とする。</t>
    <phoneticPr fontId="8"/>
  </si>
  <si>
    <t>本件発明1は、甲第1号証に記載された発明(甲1発明)、甲第2号証に記載された発明及び周知技術に基づいて、当業者が容易に発明をすることができたものである。</t>
    <phoneticPr fontId="8"/>
  </si>
  <si>
    <t>甲1（主）、甲2（副）及び周知技術</t>
    <rPh sb="11" eb="12">
      <t>オヨ</t>
    </rPh>
    <rPh sb="13" eb="15">
      <t>シュウチ</t>
    </rPh>
    <rPh sb="15" eb="17">
      <t>ギジュツ</t>
    </rPh>
    <phoneticPr fontId="8"/>
  </si>
  <si>
    <t>特開平7-31929</t>
    <phoneticPr fontId="8"/>
  </si>
  <si>
    <t>実開平3-57235</t>
    <phoneticPr fontId="8"/>
  </si>
  <si>
    <t>2009-800071</t>
    <phoneticPr fontId="8"/>
  </si>
  <si>
    <t>訂正を認める。 特許第4191243号の請求項1ないし3に係る発明についての特許を無効とする。</t>
    <phoneticPr fontId="8"/>
  </si>
  <si>
    <t>本件訂正発明1は、甲第4号証に記載された発明並びに甲第3号証及び周知技術に基づいて、当業者が容易にその発明をすることができたものである。</t>
    <phoneticPr fontId="8"/>
  </si>
  <si>
    <t>甲4（主）、甲3（副）及び周知技術</t>
    <phoneticPr fontId="8"/>
  </si>
  <si>
    <t>特開平6-165631</t>
    <phoneticPr fontId="8"/>
  </si>
  <si>
    <t>甲3</t>
    <phoneticPr fontId="8"/>
  </si>
  <si>
    <t>特開平5-68459</t>
    <phoneticPr fontId="8"/>
  </si>
  <si>
    <t>2009-800129</t>
    <phoneticPr fontId="8"/>
  </si>
  <si>
    <t>特許第3771347号の請求項1-3に係る発明についての特許を無効とする。</t>
    <phoneticPr fontId="8"/>
  </si>
  <si>
    <t>請求項2</t>
    <phoneticPr fontId="8"/>
  </si>
  <si>
    <t>本件特許発明2は,引用例1-5に記載された発明に基づいて,当業者が容易に発明をすることができたものである。</t>
    <phoneticPr fontId="8"/>
  </si>
  <si>
    <t>甲1（主）、甲2（副）、引用例3、4（周知技術）、引用例5（設計事項）</t>
    <rPh sb="30" eb="32">
      <t>セッケイ</t>
    </rPh>
    <rPh sb="32" eb="34">
      <t>ジコウ</t>
    </rPh>
    <phoneticPr fontId="8"/>
  </si>
  <si>
    <t>特開平5-226453</t>
    <phoneticPr fontId="8"/>
  </si>
  <si>
    <t>特開平5-55148</t>
    <phoneticPr fontId="8"/>
  </si>
  <si>
    <t>特開平3-274746</t>
    <phoneticPr fontId="8"/>
  </si>
  <si>
    <t>特開平6-314729</t>
    <phoneticPr fontId="8"/>
  </si>
  <si>
    <t>特開昭63-133532</t>
    <phoneticPr fontId="8"/>
  </si>
  <si>
    <t>2008-800264</t>
    <phoneticPr fontId="8"/>
  </si>
  <si>
    <t>訂正を認める。 特許第3998073号の請求項1、2に係る発明についての特許を無効とする。</t>
    <phoneticPr fontId="8"/>
  </si>
  <si>
    <t>本件発明1は、刊行物1記載の発明、刊行物2記載の実施例2の発明、および周知技術に基づいて、当業者が容易に発明をすることができたものであるから、本件特許の請求項1に係る発明についての特許は、特許法第29条第2項の規定に違反してなされたものである。</t>
    <phoneticPr fontId="8"/>
  </si>
  <si>
    <t xml:space="preserve">刊行物1、刊行物2及び周知技術 
</t>
    <rPh sb="9" eb="10">
      <t>オヨ</t>
    </rPh>
    <rPh sb="11" eb="13">
      <t>シュウチ</t>
    </rPh>
    <rPh sb="13" eb="15">
      <t>ギジュツ</t>
    </rPh>
    <phoneticPr fontId="8"/>
  </si>
  <si>
    <t>特公昭36-20082</t>
    <phoneticPr fontId="8"/>
  </si>
  <si>
    <t>刊行物2</t>
    <phoneticPr fontId="8"/>
  </si>
  <si>
    <t>特公昭50-13503</t>
    <phoneticPr fontId="8"/>
  </si>
  <si>
    <t>2009-800126</t>
    <phoneticPr fontId="8"/>
  </si>
  <si>
    <t>訂正を認める。 特許第3384292号の請求項1,2に係る発明についての特許を無効とする。</t>
    <phoneticPr fontId="8"/>
  </si>
  <si>
    <t>本件発明1,2は甲第1-3号証に記載された発明及び事項に基づいて当業者が容易に発明できたものである。したがって、本件発明1,2は、特許法第29条第2項の規定により特許を受けることができない。</t>
    <phoneticPr fontId="8"/>
  </si>
  <si>
    <t>甲1（主）、甲2（副）、甲3（副）</t>
    <phoneticPr fontId="8"/>
  </si>
  <si>
    <t>特開平9-50948</t>
    <phoneticPr fontId="8"/>
  </si>
  <si>
    <t>特開平7-320997</t>
    <phoneticPr fontId="8"/>
  </si>
  <si>
    <t>2009-800136</t>
    <phoneticPr fontId="8"/>
  </si>
  <si>
    <t>訂正を認める。 特許第3989071号の請求項1ないし3に係る発明についての特許を無効とする。 特許第3989071号の請求項4に係る発明についての審判請求は、成り立たない。</t>
    <phoneticPr fontId="8"/>
  </si>
  <si>
    <t>本件発明1は、甲第1号証ないし甲第5号証に記載された発明から当業者が容易に発明できたと認められる。
以上のとおりであるから、本願請求項1ないし3に係る発明の特許は、特許法第29条第2項の規定に違反してなされたものであり、同法第123条第1項第2号に該当し、特許を無効とすべきものである。</t>
    <phoneticPr fontId="8"/>
  </si>
  <si>
    <t>甲1（主）、甲2（副）、甲3（副）、甲4（副）及び甲5（副）</t>
    <rPh sb="18" eb="19">
      <t>コウ</t>
    </rPh>
    <rPh sb="23" eb="24">
      <t>オヨ</t>
    </rPh>
    <rPh sb="25" eb="26">
      <t>コウ</t>
    </rPh>
    <phoneticPr fontId="8"/>
  </si>
  <si>
    <t>特開平8-117390</t>
    <phoneticPr fontId="8"/>
  </si>
  <si>
    <t>パチスロ攻略マガジン1993年12月号、株式会社双葉社、平成5年12月1日、ｐ.56</t>
    <phoneticPr fontId="8"/>
  </si>
  <si>
    <t>特開平7-68027</t>
    <phoneticPr fontId="8"/>
  </si>
  <si>
    <t>パチスロ必勝ガイド1994年2月号、株式会社白夜書房、平成6年2月1日、ｐ.40</t>
    <phoneticPr fontId="8"/>
  </si>
  <si>
    <t>パチスロ必勝ガイド1994年3月号、株式会社白夜書房、平成6年3月1日、ｐ.63</t>
    <phoneticPr fontId="8"/>
  </si>
  <si>
    <t>2007-800227</t>
    <phoneticPr fontId="8"/>
  </si>
  <si>
    <t>訂正を認める。 特許第2926040号の請求項1-11に係る発明についての特許を無効とする。</t>
    <phoneticPr fontId="8"/>
  </si>
  <si>
    <t>本件特許発明1は、引用発明（第1刊行物）、第2刊行物及び第3刊行物に記載された発明に基づいて、当業者が容易に発明をすることができたものである。
本件特許は、無効理由1及びその証拠を検討するまでもなく、特許法第29条第2項の規定に違反してなされたものであり、同法第123条第1項第2号に該当し、無効とすべきものである。</t>
    <rPh sb="14" eb="15">
      <t>ダイ</t>
    </rPh>
    <rPh sb="16" eb="19">
      <t>カンコウブツ</t>
    </rPh>
    <phoneticPr fontId="8"/>
  </si>
  <si>
    <t>刊行物1（主）、刊行物2（副）、刊行物3（副）</t>
    <rPh sb="0" eb="3">
      <t>カンコウブツ</t>
    </rPh>
    <rPh sb="8" eb="11">
      <t>カンコウブツ</t>
    </rPh>
    <rPh sb="13" eb="14">
      <t>フク</t>
    </rPh>
    <rPh sb="16" eb="19">
      <t>カンコウブツ</t>
    </rPh>
    <rPh sb="21" eb="22">
      <t>フク</t>
    </rPh>
    <phoneticPr fontId="8"/>
  </si>
  <si>
    <t>特開平10-29493</t>
    <phoneticPr fontId="8"/>
  </si>
  <si>
    <t>特開平7-52748</t>
    <phoneticPr fontId="8"/>
  </si>
  <si>
    <t>WO9610494</t>
    <phoneticPr fontId="8"/>
  </si>
  <si>
    <t>2009-800128</t>
    <phoneticPr fontId="8"/>
  </si>
  <si>
    <t>訂正を認める。 特許第3567736号の請求項1-5に係る発明についての特許を無効とする。</t>
    <phoneticPr fontId="8"/>
  </si>
  <si>
    <t>本件発明1は、引用刊行物1発明及び引用刊行物2記載の公知事項さらに周知技術に基いて当業者が容易に発明をすることができたものである。
本件請求項1-5に係る発明の特許は、特許法第29条第2項の規定に違反してなされたものである。</t>
    <phoneticPr fontId="8"/>
  </si>
  <si>
    <t>刊行物1（主）、刊行物2（副）及び周知技術</t>
    <rPh sb="15" eb="16">
      <t>オヨ</t>
    </rPh>
    <rPh sb="17" eb="19">
      <t>シュウチ</t>
    </rPh>
    <rPh sb="19" eb="21">
      <t>ギジュツ</t>
    </rPh>
    <phoneticPr fontId="8"/>
  </si>
  <si>
    <t>特開平5-206072</t>
    <phoneticPr fontId="8"/>
  </si>
  <si>
    <t>特開平8-339991</t>
    <phoneticPr fontId="8"/>
  </si>
  <si>
    <t>2008-800260</t>
  </si>
  <si>
    <t>2008-800275</t>
  </si>
  <si>
    <t>2008-800137</t>
  </si>
  <si>
    <t>2008-800263</t>
  </si>
  <si>
    <t>2009-800009</t>
  </si>
  <si>
    <t>2008-800037</t>
  </si>
  <si>
    <t>2008-800286</t>
  </si>
  <si>
    <t>2007-800217</t>
  </si>
  <si>
    <t>2007-800281</t>
  </si>
  <si>
    <t>2008-800139</t>
  </si>
  <si>
    <t>2010-800005</t>
  </si>
  <si>
    <t>2007-800125</t>
  </si>
  <si>
    <t>2009-800115</t>
  </si>
  <si>
    <t>2009-800138</t>
  </si>
  <si>
    <t>2009-800137</t>
  </si>
  <si>
    <t>2008-800135</t>
  </si>
  <si>
    <t>2006-080054</t>
  </si>
  <si>
    <t>2009-800080</t>
  </si>
  <si>
    <t>2008-800101</t>
  </si>
  <si>
    <t>2006-080251</t>
  </si>
  <si>
    <t>2008-800199</t>
  </si>
  <si>
    <t>2004-080228</t>
  </si>
  <si>
    <t>2005-080099</t>
  </si>
  <si>
    <t>2007-800036</t>
  </si>
  <si>
    <t>2008-800117</t>
  </si>
  <si>
    <t>2009-800118</t>
  </si>
  <si>
    <t>2008-800198</t>
  </si>
  <si>
    <t>2009-800016</t>
  </si>
  <si>
    <t>2009-800130</t>
  </si>
  <si>
    <t>2009-800057</t>
  </si>
  <si>
    <t>2008-800257</t>
  </si>
  <si>
    <t>2009-800209</t>
  </si>
  <si>
    <t>2009-800171</t>
  </si>
  <si>
    <t>2009-800127</t>
  </si>
  <si>
    <t>2009-800053</t>
  </si>
  <si>
    <t>2009-800056</t>
  </si>
  <si>
    <t>2009-800076</t>
  </si>
  <si>
    <t>2009-800088</t>
  </si>
  <si>
    <t>2009-800117</t>
  </si>
  <si>
    <t>2009-800119</t>
  </si>
  <si>
    <t>2008-800290</t>
  </si>
  <si>
    <t>2009-800058</t>
  </si>
  <si>
    <t>2009-800135</t>
  </si>
  <si>
    <t>2007-800037</t>
  </si>
  <si>
    <t>2009-800151</t>
  </si>
  <si>
    <t>2007-800283</t>
  </si>
  <si>
    <t>2007-800278</t>
  </si>
  <si>
    <t>2007-800017</t>
  </si>
  <si>
    <t>2009-800230</t>
  </si>
  <si>
    <t>2009-800212</t>
  </si>
  <si>
    <t>2007-800231</t>
  </si>
  <si>
    <t>2008-800069</t>
  </si>
  <si>
    <t>2008-800217</t>
  </si>
  <si>
    <t>2009-800213</t>
  </si>
  <si>
    <t>2009-800068</t>
  </si>
  <si>
    <t>Yes</t>
    <phoneticPr fontId="8"/>
  </si>
  <si>
    <t>No</t>
    <phoneticPr fontId="8"/>
  </si>
  <si>
    <t>審判番号</t>
    <phoneticPr fontId="7"/>
  </si>
  <si>
    <t>特開昭59-20217</t>
    <phoneticPr fontId="7"/>
  </si>
  <si>
    <t>特開昭59-20217</t>
    <phoneticPr fontId="8"/>
  </si>
  <si>
    <t>特許02006210</t>
    <phoneticPr fontId="7"/>
  </si>
  <si>
    <t>実開昭51-119082</t>
    <phoneticPr fontId="7"/>
  </si>
  <si>
    <t>実開昭51-119082</t>
    <phoneticPr fontId="8"/>
  </si>
  <si>
    <t>特開昭62-220281</t>
    <phoneticPr fontId="7"/>
  </si>
  <si>
    <t>特開昭62-220281</t>
    <phoneticPr fontId="8"/>
  </si>
  <si>
    <t>特許02138035</t>
    <phoneticPr fontId="7"/>
  </si>
  <si>
    <t>特許02008978</t>
    <phoneticPr fontId="7"/>
  </si>
  <si>
    <t>特許02012400</t>
    <phoneticPr fontId="7"/>
  </si>
  <si>
    <t>証拠が古すぎてデータ無し</t>
    <rPh sb="0" eb="2">
      <t>ショウコ</t>
    </rPh>
    <rPh sb="3" eb="4">
      <t>フル</t>
    </rPh>
    <rPh sb="10" eb="11">
      <t>ナ</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</si>
</sst>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d;@"/>
    <numFmt numFmtId="177" formatCode="0_ "/>
  </numFmts>
  <fonts count="25"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rgb="FFFF0000"/>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6"/>
      <name val="ＭＳ Ｐゴシック"/>
      <family val="3"/>
      <charset val="128"/>
    </font>
    <font>
      <sz val="11"/>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z val="11"/>
      <color indexed="10"/>
      <name val="ＭＳ Ｐゴシック"/>
      <family val="3"/>
      <charset val="128"/>
    </font>
    <font>
      <sz val="11"/>
      <color rgb="FFFF0000"/>
      <name val="ＭＳ Ｐゴシック"/>
      <family val="3"/>
      <charset val="128"/>
    </font>
    <font>
      <u/>
      <sz val="11"/>
      <color indexed="12"/>
      <name val="ＭＳ Ｐゴシック"/>
      <family val="3"/>
      <charset val="128"/>
    </font>
    <font>
      <sz val="11"/>
      <color theme="0" tint="-0.249977111117893"/>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11"/>
      <color theme="0" tint="-0.249977111117893"/>
      <name val="ＭＳ Ｐゴシック"/>
      <family val="3"/>
      <charset val="128"/>
      <scheme val="minor"/>
    </font>
    <font>
      <sz val="10"/>
      <color theme="0" tint="-0.249977111117893"/>
      <name val="ＭＳ Ｐゴシック"/>
      <family val="3"/>
      <charset val="128"/>
      <scheme val="minor"/>
    </font>
    <font>
      <sz val="11"/>
      <name val="ＭＳ Ｐゴシック"/>
      <family val="2"/>
      <charset val="128"/>
      <scheme val="minor"/>
    </font>
    <font>
      <sz val="10"/>
      <name val="ＭＳ Ｐゴシック"/>
      <family val="3"/>
      <charset val="128"/>
      <scheme val="minor"/>
    </font>
    <font>
      <sz val="10"/>
      <color rgb="FFFFC000"/>
      <name val="ＭＳ Ｐゴシック"/>
      <family val="2"/>
      <charset val="128"/>
      <scheme val="minor"/>
    </font>
    <font>
      <sz val="10"/>
      <color rgb="FFFFC000"/>
      <name val="ＭＳ Ｐゴシック"/>
      <family val="3"/>
      <charset val="128"/>
      <scheme val="minor"/>
    </font>
    <font>
      <sz val="11"/>
      <color indexed="8"/>
      <name val="ＭＳ Ｐゴシック"/>
      <family val="3"/>
      <charset val="128"/>
    </font>
  </fonts>
  <fills count="24">
    <fill>
      <patternFill patternType="none"/>
    </fill>
    <fill>
      <patternFill patternType="gray125"/>
    </fill>
    <fill>
      <patternFill patternType="solid">
        <fgColor theme="7" tint="0.79998168889431442"/>
        <bgColor indexed="64"/>
      </patternFill>
    </fill>
    <fill>
      <patternFill patternType="solid">
        <fgColor rgb="FFCCECFF"/>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7" tint="0.59999389629810485"/>
        <bgColor indexed="64"/>
      </patternFill>
    </fill>
    <fill>
      <patternFill patternType="solid">
        <fgColor theme="4"/>
        <bgColor indexed="64"/>
      </patternFill>
    </fill>
    <fill>
      <patternFill patternType="solid">
        <fgColor indexed="13"/>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theme="6"/>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indexed="27"/>
        <bgColor indexed="64"/>
      </patternFill>
    </fill>
    <fill>
      <patternFill patternType="solid">
        <fgColor theme="9" tint="0.39997558519241921"/>
        <bgColor indexed="64"/>
      </patternFill>
    </fill>
    <fill>
      <patternFill patternType="solid">
        <fgColor rgb="FFFFE0C1"/>
        <bgColor indexed="64"/>
      </patternFill>
    </fill>
  </fills>
  <borders count="92">
    <border>
      <left/>
      <right/>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double">
        <color indexed="64"/>
      </left>
      <right/>
      <top/>
      <bottom/>
      <diagonal/>
    </border>
    <border>
      <left style="hair">
        <color indexed="64"/>
      </left>
      <right style="hair">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style="double">
        <color indexed="64"/>
      </right>
      <top/>
      <bottom/>
      <diagonal/>
    </border>
    <border>
      <left style="thin">
        <color indexed="64"/>
      </left>
      <right style="thin">
        <color indexed="64"/>
      </right>
      <top/>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right style="double">
        <color indexed="64"/>
      </right>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double">
        <color indexed="64"/>
      </left>
      <right/>
      <top style="thin">
        <color indexed="64"/>
      </top>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double">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thin">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hair">
        <color indexed="64"/>
      </right>
      <top/>
      <bottom/>
      <diagonal/>
    </border>
    <border>
      <left style="double">
        <color indexed="64"/>
      </left>
      <right style="hair">
        <color indexed="64"/>
      </right>
      <top style="thin">
        <color indexed="64"/>
      </top>
      <bottom/>
      <diagonal/>
    </border>
    <border>
      <left style="double">
        <color indexed="64"/>
      </left>
      <right style="hair">
        <color indexed="64"/>
      </right>
      <top/>
      <bottom style="thin">
        <color indexed="64"/>
      </bottom>
      <diagonal/>
    </border>
    <border>
      <left style="double">
        <color indexed="64"/>
      </left>
      <right style="hair">
        <color indexed="64"/>
      </right>
      <top/>
      <bottom/>
      <diagonal/>
    </border>
    <border>
      <left style="double">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bottom style="hair">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double">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style="double">
        <color indexed="64"/>
      </left>
      <right style="hair">
        <color indexed="64"/>
      </right>
      <top/>
      <bottom style="medium">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bottom style="hair">
        <color indexed="64"/>
      </bottom>
      <diagonal/>
    </border>
    <border>
      <left style="double">
        <color indexed="64"/>
      </left>
      <right style="hair">
        <color indexed="64"/>
      </right>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hair">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hair">
        <color indexed="64"/>
      </left>
      <right style="double">
        <color indexed="64"/>
      </right>
      <top/>
      <bottom/>
      <diagonal/>
    </border>
    <border>
      <left style="hair">
        <color indexed="64"/>
      </left>
      <right style="double">
        <color indexed="64"/>
      </right>
      <top/>
      <bottom style="thin">
        <color indexed="64"/>
      </bottom>
      <diagonal/>
    </border>
    <border>
      <left style="hair">
        <color indexed="64"/>
      </left>
      <right style="double">
        <color indexed="64"/>
      </right>
      <top style="thin">
        <color indexed="64"/>
      </top>
      <bottom style="hair">
        <color indexed="64"/>
      </bottom>
      <diagonal/>
    </border>
  </borders>
  <cellStyleXfs count="10">
    <xf numFmtId="0" fontId="0" fillId="0" borderId="0">
      <alignment vertical="center"/>
    </xf>
    <xf numFmtId="0" fontId="10" fillId="0" borderId="0" applyNumberFormat="0" applyFill="0" applyBorder="0" applyAlignment="0" applyProtection="0">
      <alignment vertical="center"/>
    </xf>
    <xf numFmtId="0" fontId="5" fillId="0" borderId="0">
      <alignment vertical="center"/>
    </xf>
    <xf numFmtId="0" fontId="3" fillId="0" borderId="0">
      <alignment vertical="center"/>
    </xf>
    <xf numFmtId="0" fontId="3"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cellStyleXfs>
  <cellXfs count="1127">
    <xf numFmtId="0" fontId="0" fillId="0" borderId="0" xfId="0">
      <alignment vertical="center"/>
    </xf>
    <xf numFmtId="0" fontId="0" fillId="0" borderId="1" xfId="0" applyBorder="1" applyAlignment="1">
      <alignment vertical="center"/>
    </xf>
    <xf numFmtId="0" fontId="0" fillId="0" borderId="1" xfId="0" applyFill="1" applyBorder="1" applyAlignment="1">
      <alignment vertical="center" wrapText="1"/>
    </xf>
    <xf numFmtId="0" fontId="0" fillId="0" borderId="1" xfId="0" applyBorder="1" applyAlignment="1">
      <alignment vertical="center" wrapText="1"/>
    </xf>
    <xf numFmtId="0" fontId="0" fillId="2" borderId="1" xfId="0" applyFill="1" applyBorder="1" applyAlignment="1">
      <alignment vertical="center" wrapText="1"/>
    </xf>
    <xf numFmtId="0" fontId="0" fillId="0" borderId="2" xfId="0" applyBorder="1" applyAlignment="1">
      <alignment vertical="center"/>
    </xf>
    <xf numFmtId="0" fontId="0" fillId="3" borderId="3" xfId="0" applyFill="1" applyBorder="1" applyAlignment="1">
      <alignment horizontal="center" vertical="center" wrapText="1"/>
    </xf>
    <xf numFmtId="0" fontId="0" fillId="3" borderId="4" xfId="0" applyFill="1" applyBorder="1" applyAlignment="1">
      <alignment vertical="center" wrapText="1"/>
    </xf>
    <xf numFmtId="0" fontId="0" fillId="3" borderId="5" xfId="0" applyFill="1" applyBorder="1" applyAlignment="1">
      <alignment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6" fillId="3" borderId="3" xfId="0" applyFont="1" applyFill="1" applyBorder="1" applyAlignment="1">
      <alignment vertical="center" wrapText="1"/>
    </xf>
    <xf numFmtId="0" fontId="6" fillId="3" borderId="8" xfId="0" applyFont="1" applyFill="1" applyBorder="1" applyAlignment="1">
      <alignment vertical="center" wrapText="1"/>
    </xf>
    <xf numFmtId="0" fontId="6" fillId="3" borderId="4" xfId="0" applyFont="1" applyFill="1" applyBorder="1" applyAlignment="1">
      <alignment vertical="center" wrapText="1"/>
    </xf>
    <xf numFmtId="0" fontId="6" fillId="3" borderId="5" xfId="0" applyFont="1" applyFill="1" applyBorder="1" applyAlignment="1">
      <alignment vertical="center" wrapText="1"/>
    </xf>
    <xf numFmtId="0" fontId="6" fillId="3" borderId="9" xfId="0" applyFont="1" applyFill="1" applyBorder="1" applyAlignment="1">
      <alignment vertical="center" wrapText="1"/>
    </xf>
    <xf numFmtId="0" fontId="0" fillId="4" borderId="10" xfId="0" applyFill="1" applyBorder="1" applyAlignment="1">
      <alignment vertical="center" wrapText="1"/>
    </xf>
    <xf numFmtId="0" fontId="0" fillId="4" borderId="4" xfId="0" applyFill="1" applyBorder="1" applyAlignment="1">
      <alignment vertical="center" wrapText="1"/>
    </xf>
    <xf numFmtId="0" fontId="0" fillId="4" borderId="5" xfId="0" applyFill="1" applyBorder="1" applyAlignment="1">
      <alignment vertical="center" wrapText="1"/>
    </xf>
    <xf numFmtId="0" fontId="0" fillId="5" borderId="4" xfId="0" applyFill="1" applyBorder="1" applyAlignment="1">
      <alignment vertical="center" wrapText="1"/>
    </xf>
    <xf numFmtId="0" fontId="0" fillId="5" borderId="5" xfId="0" applyFill="1" applyBorder="1" applyAlignment="1">
      <alignment vertical="center" wrapText="1"/>
    </xf>
    <xf numFmtId="0" fontId="0" fillId="4" borderId="11" xfId="0" applyFill="1" applyBorder="1" applyAlignment="1">
      <alignment vertical="center" wrapText="1"/>
    </xf>
    <xf numFmtId="0" fontId="0" fillId="5" borderId="12" xfId="0" applyFill="1" applyBorder="1" applyAlignment="1">
      <alignment vertical="center"/>
    </xf>
    <xf numFmtId="0" fontId="0" fillId="5" borderId="12" xfId="0" applyFill="1" applyBorder="1" applyAlignment="1">
      <alignment vertical="center" wrapText="1"/>
    </xf>
    <xf numFmtId="0" fontId="0" fillId="3" borderId="12" xfId="0" applyFill="1" applyBorder="1" applyAlignment="1">
      <alignment vertical="center" wrapText="1"/>
    </xf>
    <xf numFmtId="0" fontId="6" fillId="3" borderId="12" xfId="0" applyFont="1" applyFill="1" applyBorder="1" applyAlignment="1">
      <alignment vertical="center" wrapText="1"/>
    </xf>
    <xf numFmtId="0" fontId="9" fillId="3" borderId="12" xfId="0" applyFont="1" applyFill="1" applyBorder="1" applyAlignment="1">
      <alignment vertical="center" wrapText="1"/>
    </xf>
    <xf numFmtId="0" fontId="9" fillId="4" borderId="5" xfId="0" applyFont="1" applyFill="1" applyBorder="1" applyAlignment="1">
      <alignment vertical="center" wrapText="1"/>
    </xf>
    <xf numFmtId="0" fontId="6" fillId="5" borderId="12" xfId="0" applyFont="1" applyFill="1" applyBorder="1" applyAlignment="1">
      <alignment vertical="center" wrapText="1"/>
    </xf>
    <xf numFmtId="0" fontId="9" fillId="5" borderId="13" xfId="0" applyFont="1" applyFill="1" applyBorder="1" applyAlignment="1">
      <alignment vertical="center" wrapText="1"/>
    </xf>
    <xf numFmtId="0" fontId="6" fillId="5" borderId="13" xfId="0" applyFont="1" applyFill="1" applyBorder="1" applyAlignment="1">
      <alignment vertical="center" wrapText="1"/>
    </xf>
    <xf numFmtId="0" fontId="6" fillId="6" borderId="13" xfId="0" applyFont="1" applyFill="1" applyBorder="1" applyAlignment="1">
      <alignment vertical="center" wrapText="1"/>
    </xf>
    <xf numFmtId="0" fontId="6" fillId="5" borderId="13" xfId="0" applyNumberFormat="1" applyFont="1" applyFill="1" applyBorder="1" applyAlignment="1">
      <alignment vertical="center" wrapText="1"/>
    </xf>
    <xf numFmtId="0" fontId="0" fillId="4" borderId="13" xfId="0" applyFill="1" applyBorder="1" applyAlignment="1">
      <alignment vertical="center"/>
    </xf>
    <xf numFmtId="0" fontId="0" fillId="5" borderId="0" xfId="0" applyFill="1" applyAlignment="1">
      <alignment vertical="center" wrapText="1"/>
    </xf>
    <xf numFmtId="0" fontId="6" fillId="5" borderId="0" xfId="0" applyFont="1" applyFill="1" applyAlignment="1">
      <alignment vertical="center" wrapText="1"/>
    </xf>
    <xf numFmtId="0" fontId="0" fillId="3" borderId="0" xfId="0" applyFill="1" applyAlignment="1">
      <alignment vertical="center" wrapText="1"/>
    </xf>
    <xf numFmtId="0" fontId="0" fillId="6" borderId="0" xfId="0" applyFill="1" applyAlignment="1">
      <alignment vertical="center" wrapText="1"/>
    </xf>
    <xf numFmtId="0" fontId="0" fillId="0" borderId="0" xfId="0" applyAlignment="1">
      <alignment vertical="center" wrapText="1"/>
    </xf>
    <xf numFmtId="0" fontId="10" fillId="0" borderId="0" xfId="1">
      <alignment vertical="center"/>
    </xf>
    <xf numFmtId="0" fontId="6" fillId="0" borderId="6" xfId="1" applyFont="1" applyBorder="1">
      <alignment vertical="center"/>
    </xf>
    <xf numFmtId="49" fontId="0" fillId="0" borderId="14" xfId="0" applyNumberFormat="1" applyBorder="1" applyAlignment="1">
      <alignment vertical="center" wrapText="1"/>
    </xf>
    <xf numFmtId="49" fontId="0" fillId="2" borderId="14" xfId="0" applyNumberFormat="1" applyFill="1" applyBorder="1" applyAlignment="1">
      <alignment vertical="center" wrapText="1"/>
    </xf>
    <xf numFmtId="0" fontId="0" fillId="0" borderId="14" xfId="0" applyBorder="1" applyAlignment="1">
      <alignment vertical="center"/>
    </xf>
    <xf numFmtId="0" fontId="0" fillId="3" borderId="15" xfId="0" applyFill="1" applyBorder="1" applyAlignment="1">
      <alignment vertical="top" wrapText="1"/>
    </xf>
    <xf numFmtId="0" fontId="0" fillId="3" borderId="16" xfId="0" applyFill="1" applyBorder="1" applyAlignment="1">
      <alignment vertical="center" wrapText="1"/>
    </xf>
    <xf numFmtId="0" fontId="0" fillId="3" borderId="16" xfId="0" applyFill="1" applyBorder="1" applyAlignment="1">
      <alignment vertical="top" wrapText="1"/>
    </xf>
    <xf numFmtId="0" fontId="0" fillId="3" borderId="17" xfId="0" applyFill="1" applyBorder="1" applyAlignment="1">
      <alignment vertical="center" wrapText="1"/>
    </xf>
    <xf numFmtId="0" fontId="0" fillId="3" borderId="15" xfId="0" applyFill="1" applyBorder="1" applyAlignment="1">
      <alignment vertical="center" wrapText="1"/>
    </xf>
    <xf numFmtId="0" fontId="6" fillId="3" borderId="14" xfId="0" applyFont="1" applyFill="1" applyBorder="1" applyAlignment="1">
      <alignment vertical="center" wrapText="1"/>
    </xf>
    <xf numFmtId="0" fontId="0" fillId="3" borderId="14" xfId="0" applyFill="1" applyBorder="1" applyAlignment="1">
      <alignment vertical="center" wrapText="1"/>
    </xf>
    <xf numFmtId="0" fontId="0" fillId="3" borderId="7" xfId="0" applyFill="1" applyBorder="1" applyAlignment="1">
      <alignment vertical="center" wrapText="1"/>
    </xf>
    <xf numFmtId="0" fontId="0" fillId="5" borderId="18" xfId="0" applyFill="1" applyBorder="1">
      <alignment vertical="center"/>
    </xf>
    <xf numFmtId="0" fontId="0" fillId="5" borderId="16" xfId="0" applyFill="1" applyBorder="1">
      <alignment vertical="center"/>
    </xf>
    <xf numFmtId="0" fontId="0" fillId="5" borderId="14" xfId="0" applyFill="1" applyBorder="1">
      <alignment vertical="center"/>
    </xf>
    <xf numFmtId="0" fontId="0" fillId="5" borderId="17" xfId="0" applyFill="1" applyBorder="1" applyAlignment="1">
      <alignment vertical="center"/>
    </xf>
    <xf numFmtId="0" fontId="0" fillId="5" borderId="19" xfId="0" applyFill="1" applyBorder="1" applyAlignment="1">
      <alignment vertical="center"/>
    </xf>
    <xf numFmtId="0" fontId="0" fillId="5" borderId="7" xfId="0" applyFill="1" applyBorder="1" applyAlignment="1">
      <alignment vertical="center" wrapText="1"/>
    </xf>
    <xf numFmtId="0" fontId="0" fillId="5" borderId="16" xfId="0" applyFill="1" applyBorder="1" applyAlignment="1">
      <alignment vertical="center"/>
    </xf>
    <xf numFmtId="176" fontId="0" fillId="5" borderId="16" xfId="0" applyNumberFormat="1"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5" borderId="14" xfId="0" applyFill="1" applyBorder="1" applyAlignment="1">
      <alignment vertical="center"/>
    </xf>
    <xf numFmtId="0" fontId="11" fillId="5" borderId="16" xfId="0" applyFont="1" applyFill="1" applyBorder="1" applyAlignment="1">
      <alignment vertical="center"/>
    </xf>
    <xf numFmtId="0" fontId="11" fillId="5" borderId="21" xfId="0" applyFont="1" applyFill="1" applyBorder="1" applyAlignment="1">
      <alignment vertical="center"/>
    </xf>
    <xf numFmtId="0" fontId="0" fillId="3" borderId="21" xfId="0" applyFill="1" applyBorder="1" applyAlignment="1">
      <alignment vertical="center" wrapText="1"/>
    </xf>
    <xf numFmtId="0" fontId="0" fillId="0" borderId="14" xfId="0" applyBorder="1" applyAlignment="1">
      <alignment vertical="center" wrapText="1"/>
    </xf>
    <xf numFmtId="0" fontId="0" fillId="5" borderId="16" xfId="0" applyFill="1" applyBorder="1" applyAlignment="1">
      <alignment vertical="center" wrapText="1"/>
    </xf>
    <xf numFmtId="0" fontId="10" fillId="0" borderId="14" xfId="1" applyBorder="1">
      <alignment vertical="center"/>
    </xf>
    <xf numFmtId="49" fontId="0" fillId="2" borderId="0" xfId="0" applyNumberFormat="1" applyFill="1" applyBorder="1" applyAlignment="1">
      <alignment vertical="center" wrapText="1"/>
    </xf>
    <xf numFmtId="0" fontId="0" fillId="3" borderId="16" xfId="0" applyFill="1" applyBorder="1">
      <alignment vertical="center"/>
    </xf>
    <xf numFmtId="0" fontId="6" fillId="5" borderId="18" xfId="0" applyFont="1" applyFill="1" applyBorder="1">
      <alignment vertical="center"/>
    </xf>
    <xf numFmtId="0" fontId="6" fillId="5" borderId="16" xfId="0" applyFont="1" applyFill="1" applyBorder="1">
      <alignment vertical="center"/>
    </xf>
    <xf numFmtId="0" fontId="11" fillId="5" borderId="14" xfId="0" applyFont="1" applyFill="1" applyBorder="1">
      <alignment vertical="center"/>
    </xf>
    <xf numFmtId="0" fontId="11" fillId="5" borderId="17" xfId="0" applyFont="1" applyFill="1" applyBorder="1" applyAlignment="1">
      <alignment vertical="center"/>
    </xf>
    <xf numFmtId="0" fontId="11" fillId="5" borderId="19" xfId="0" applyFont="1" applyFill="1" applyBorder="1" applyAlignment="1">
      <alignment vertical="center"/>
    </xf>
    <xf numFmtId="0" fontId="11" fillId="3" borderId="17" xfId="0" applyFont="1" applyFill="1" applyBorder="1" applyAlignment="1">
      <alignment vertical="center" wrapText="1"/>
    </xf>
    <xf numFmtId="0" fontId="0" fillId="6" borderId="0" xfId="0" applyFill="1">
      <alignment vertical="center"/>
    </xf>
    <xf numFmtId="49" fontId="0" fillId="0" borderId="14" xfId="0" applyNumberFormat="1" applyBorder="1">
      <alignment vertical="center"/>
    </xf>
    <xf numFmtId="0" fontId="0" fillId="3" borderId="17" xfId="0" applyFill="1" applyBorder="1">
      <alignment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15" xfId="0" applyFill="1" applyBorder="1">
      <alignment vertical="center"/>
    </xf>
    <xf numFmtId="0" fontId="6" fillId="0" borderId="6" xfId="1" applyFont="1" applyBorder="1" applyAlignment="1">
      <alignment vertical="center"/>
    </xf>
    <xf numFmtId="49" fontId="0" fillId="0" borderId="1" xfId="0" applyNumberFormat="1" applyBorder="1" applyAlignment="1">
      <alignment vertical="center" wrapText="1"/>
    </xf>
    <xf numFmtId="0" fontId="0" fillId="3" borderId="22" xfId="0" applyFill="1" applyBorder="1" applyAlignment="1">
      <alignment vertical="center" wrapText="1"/>
    </xf>
    <xf numFmtId="0" fontId="6" fillId="3" borderId="0" xfId="0" applyFont="1" applyFill="1" applyBorder="1" applyAlignment="1">
      <alignment vertical="center" wrapText="1"/>
    </xf>
    <xf numFmtId="0" fontId="0" fillId="3" borderId="20" xfId="0" applyFill="1" applyBorder="1" applyAlignment="1">
      <alignment vertical="center" wrapText="1"/>
    </xf>
    <xf numFmtId="0" fontId="0" fillId="3" borderId="1" xfId="0" applyFill="1" applyBorder="1" applyAlignment="1">
      <alignment vertical="center" wrapText="1"/>
    </xf>
    <xf numFmtId="0" fontId="0" fillId="3" borderId="26" xfId="0" applyFill="1" applyBorder="1" applyAlignment="1">
      <alignment vertical="center" wrapText="1"/>
    </xf>
    <xf numFmtId="0" fontId="0" fillId="3" borderId="0" xfId="0" applyFill="1" applyBorder="1" applyAlignment="1">
      <alignment vertical="center" wrapText="1"/>
    </xf>
    <xf numFmtId="0" fontId="0" fillId="5" borderId="27" xfId="0" applyFill="1" applyBorder="1">
      <alignment vertical="center"/>
    </xf>
    <xf numFmtId="0" fontId="0" fillId="5" borderId="28" xfId="0" applyFill="1" applyBorder="1">
      <alignment vertical="center"/>
    </xf>
    <xf numFmtId="0" fontId="0" fillId="5" borderId="29" xfId="0" applyFill="1" applyBorder="1">
      <alignment vertical="center"/>
    </xf>
    <xf numFmtId="0" fontId="0" fillId="5" borderId="30" xfId="0" applyFill="1" applyBorder="1" applyAlignment="1">
      <alignment vertical="center"/>
    </xf>
    <xf numFmtId="0" fontId="0" fillId="5" borderId="31" xfId="0" applyFill="1" applyBorder="1" applyAlignment="1">
      <alignment vertical="center"/>
    </xf>
    <xf numFmtId="0" fontId="0" fillId="5" borderId="25" xfId="0" applyFill="1" applyBorder="1" applyAlignment="1">
      <alignment vertical="center" wrapText="1"/>
    </xf>
    <xf numFmtId="0" fontId="0" fillId="5" borderId="23" xfId="0" applyFill="1" applyBorder="1" applyAlignment="1">
      <alignment vertical="center"/>
    </xf>
    <xf numFmtId="176" fontId="0" fillId="5" borderId="23" xfId="0" applyNumberFormat="1" applyFill="1" applyBorder="1" applyAlignment="1">
      <alignment vertical="center"/>
    </xf>
    <xf numFmtId="0" fontId="0" fillId="5" borderId="1" xfId="0" applyFill="1" applyBorder="1" applyAlignment="1">
      <alignment vertical="center"/>
    </xf>
    <xf numFmtId="0" fontId="0" fillId="5" borderId="20" xfId="0" applyFill="1" applyBorder="1" applyAlignment="1">
      <alignment vertical="center"/>
    </xf>
    <xf numFmtId="0" fontId="0" fillId="6" borderId="30" xfId="0" applyFill="1" applyBorder="1" applyAlignment="1">
      <alignment vertical="center"/>
    </xf>
    <xf numFmtId="0" fontId="0" fillId="3" borderId="30" xfId="0" applyFill="1" applyBorder="1">
      <alignment vertical="center"/>
    </xf>
    <xf numFmtId="0" fontId="0" fillId="3" borderId="0" xfId="0" applyFill="1">
      <alignment vertical="center"/>
    </xf>
    <xf numFmtId="0" fontId="0" fillId="5" borderId="23" xfId="0" applyFill="1" applyBorder="1" applyAlignment="1">
      <alignment vertical="center" wrapText="1"/>
    </xf>
    <xf numFmtId="0" fontId="0" fillId="3" borderId="34" xfId="0" applyFill="1" applyBorder="1" applyAlignment="1">
      <alignment vertical="center" wrapText="1"/>
    </xf>
    <xf numFmtId="0" fontId="6" fillId="3" borderId="35" xfId="0" applyFont="1" applyFill="1" applyBorder="1" applyAlignment="1">
      <alignment vertical="center" wrapText="1"/>
    </xf>
    <xf numFmtId="0" fontId="0" fillId="3" borderId="36" xfId="0" applyFill="1" applyBorder="1" applyAlignment="1">
      <alignment vertical="center" wrapText="1"/>
    </xf>
    <xf numFmtId="0" fontId="0" fillId="3" borderId="35" xfId="0" applyFill="1" applyBorder="1" applyAlignment="1">
      <alignment vertical="center" wrapText="1"/>
    </xf>
    <xf numFmtId="0" fontId="0" fillId="3" borderId="37" xfId="0" applyFill="1" applyBorder="1" applyAlignment="1">
      <alignment vertical="center" wrapText="1"/>
    </xf>
    <xf numFmtId="0" fontId="0" fillId="5" borderId="38" xfId="0" applyFill="1" applyBorder="1" applyAlignment="1">
      <alignment vertical="center"/>
    </xf>
    <xf numFmtId="0" fontId="0" fillId="5" borderId="39" xfId="0" applyFill="1" applyBorder="1" applyAlignment="1">
      <alignment vertical="center"/>
    </xf>
    <xf numFmtId="0" fontId="0" fillId="5" borderId="37" xfId="0" applyFill="1" applyBorder="1" applyAlignment="1">
      <alignment vertical="center" wrapText="1"/>
    </xf>
    <xf numFmtId="0" fontId="0" fillId="5" borderId="36" xfId="0" applyFill="1" applyBorder="1" applyAlignment="1">
      <alignment vertical="center"/>
    </xf>
    <xf numFmtId="176" fontId="0" fillId="5" borderId="36" xfId="0" applyNumberFormat="1" applyFill="1" applyBorder="1" applyAlignment="1">
      <alignment vertical="center"/>
    </xf>
    <xf numFmtId="0" fontId="0" fillId="3" borderId="36" xfId="0" applyFill="1" applyBorder="1" applyAlignment="1">
      <alignment vertical="center"/>
    </xf>
    <xf numFmtId="0" fontId="0" fillId="5" borderId="35" xfId="0" applyFill="1" applyBorder="1" applyAlignment="1">
      <alignment vertical="center"/>
    </xf>
    <xf numFmtId="0" fontId="0" fillId="3" borderId="38" xfId="0" applyFill="1" applyBorder="1">
      <alignment vertical="center"/>
    </xf>
    <xf numFmtId="0" fontId="0" fillId="5" borderId="36" xfId="0" applyFill="1" applyBorder="1" applyAlignment="1">
      <alignment vertical="center" wrapText="1"/>
    </xf>
    <xf numFmtId="0" fontId="0" fillId="5" borderId="40" xfId="0" applyFill="1" applyBorder="1" applyAlignment="1">
      <alignment vertical="center" wrapText="1"/>
    </xf>
    <xf numFmtId="0" fontId="0" fillId="3" borderId="3" xfId="0" applyFill="1" applyBorder="1" applyAlignment="1">
      <alignment vertical="center" wrapText="1"/>
    </xf>
    <xf numFmtId="0" fontId="0" fillId="5" borderId="21" xfId="0" applyFill="1" applyBorder="1" applyAlignment="1">
      <alignment vertical="center"/>
    </xf>
    <xf numFmtId="0" fontId="0" fillId="5" borderId="43" xfId="0" applyFill="1" applyBorder="1" applyAlignment="1">
      <alignment vertical="center"/>
    </xf>
    <xf numFmtId="0" fontId="11" fillId="7" borderId="10" xfId="0" applyFont="1" applyFill="1" applyBorder="1" applyAlignment="1">
      <alignment vertical="center" wrapText="1"/>
    </xf>
    <xf numFmtId="176" fontId="0" fillId="5" borderId="12" xfId="0" applyNumberFormat="1" applyFill="1" applyBorder="1" applyAlignment="1">
      <alignment vertical="center"/>
    </xf>
    <xf numFmtId="0" fontId="0" fillId="3" borderId="12" xfId="0" applyFill="1" applyBorder="1" applyAlignment="1">
      <alignment vertical="center"/>
    </xf>
    <xf numFmtId="0" fontId="0" fillId="5" borderId="5" xfId="0" applyFill="1" applyBorder="1" applyAlignment="1">
      <alignment vertical="center"/>
    </xf>
    <xf numFmtId="0" fontId="0" fillId="8" borderId="12" xfId="0" applyFill="1" applyBorder="1" applyAlignment="1">
      <alignment vertical="center"/>
    </xf>
    <xf numFmtId="0" fontId="0" fillId="5" borderId="13" xfId="0" applyFill="1" applyBorder="1" applyAlignment="1">
      <alignment vertical="center"/>
    </xf>
    <xf numFmtId="0" fontId="0" fillId="3" borderId="13" xfId="0" applyFill="1" applyBorder="1">
      <alignment vertical="center"/>
    </xf>
    <xf numFmtId="49" fontId="0" fillId="2" borderId="1" xfId="0" applyNumberFormat="1" applyFill="1" applyBorder="1" applyAlignment="1">
      <alignment vertical="center" wrapText="1"/>
    </xf>
    <xf numFmtId="0" fontId="0" fillId="2" borderId="1" xfId="0" applyNumberFormat="1" applyFill="1" applyBorder="1" applyAlignment="1">
      <alignment vertical="center" wrapText="1"/>
    </xf>
    <xf numFmtId="0" fontId="0" fillId="3" borderId="44" xfId="0" applyFill="1" applyBorder="1" applyAlignment="1">
      <alignment vertical="center" wrapText="1"/>
    </xf>
    <xf numFmtId="0" fontId="6" fillId="3" borderId="1" xfId="0" applyFont="1" applyFill="1" applyBorder="1" applyAlignment="1">
      <alignment vertical="center" wrapText="1"/>
    </xf>
    <xf numFmtId="176" fontId="0" fillId="5" borderId="20" xfId="0" applyNumberFormat="1" applyFill="1" applyBorder="1" applyAlignment="1">
      <alignment vertical="center"/>
    </xf>
    <xf numFmtId="0" fontId="0" fillId="8" borderId="20" xfId="0" applyFill="1" applyBorder="1" applyAlignment="1">
      <alignment vertical="center"/>
    </xf>
    <xf numFmtId="0" fontId="0" fillId="5" borderId="20" xfId="0" applyFill="1" applyBorder="1" applyAlignment="1">
      <alignment vertical="center" wrapText="1"/>
    </xf>
    <xf numFmtId="0" fontId="0" fillId="5" borderId="45" xfId="0" applyFill="1" applyBorder="1" applyAlignment="1">
      <alignment vertical="center"/>
    </xf>
    <xf numFmtId="0" fontId="0" fillId="5" borderId="46" xfId="0" applyFill="1" applyBorder="1" applyAlignment="1">
      <alignment vertical="center"/>
    </xf>
    <xf numFmtId="0" fontId="0" fillId="5" borderId="11" xfId="0" applyFill="1" applyBorder="1" applyAlignment="1">
      <alignment vertical="center" wrapText="1"/>
    </xf>
    <xf numFmtId="0" fontId="0" fillId="3" borderId="44" xfId="0" applyFill="1" applyBorder="1">
      <alignment vertical="center"/>
    </xf>
    <xf numFmtId="0" fontId="0" fillId="3" borderId="47" xfId="0" applyFill="1" applyBorder="1">
      <alignment vertical="center"/>
    </xf>
    <xf numFmtId="0" fontId="0" fillId="3" borderId="8" xfId="0" applyFill="1" applyBorder="1" applyAlignment="1">
      <alignment vertical="center" wrapText="1"/>
    </xf>
    <xf numFmtId="0" fontId="0" fillId="3" borderId="40" xfId="0" applyFill="1" applyBorder="1" applyAlignment="1">
      <alignment vertical="center" wrapText="1"/>
    </xf>
    <xf numFmtId="0" fontId="0" fillId="3" borderId="48" xfId="0" applyFill="1" applyBorder="1" applyAlignment="1">
      <alignment vertical="center" wrapText="1"/>
    </xf>
    <xf numFmtId="0" fontId="11" fillId="7" borderId="10" xfId="0" applyFont="1" applyFill="1" applyBorder="1">
      <alignment vertical="center"/>
    </xf>
    <xf numFmtId="0" fontId="11" fillId="7" borderId="4" xfId="0" applyFont="1" applyFill="1" applyBorder="1">
      <alignment vertical="center"/>
    </xf>
    <xf numFmtId="0" fontId="11" fillId="7" borderId="49" xfId="0" applyFont="1" applyFill="1" applyBorder="1">
      <alignment vertical="center"/>
    </xf>
    <xf numFmtId="0" fontId="0" fillId="5" borderId="9" xfId="0" applyFill="1" applyBorder="1" applyAlignment="1">
      <alignment vertical="center" wrapText="1"/>
    </xf>
    <xf numFmtId="0" fontId="0" fillId="5" borderId="4" xfId="0" applyFill="1" applyBorder="1" applyAlignment="1">
      <alignment vertical="center"/>
    </xf>
    <xf numFmtId="176" fontId="0" fillId="5" borderId="4" xfId="0" applyNumberFormat="1" applyFill="1" applyBorder="1" applyAlignment="1">
      <alignment vertical="center"/>
    </xf>
    <xf numFmtId="0" fontId="0" fillId="3" borderId="4" xfId="0" applyFill="1" applyBorder="1" applyAlignment="1">
      <alignment vertical="center"/>
    </xf>
    <xf numFmtId="0" fontId="0" fillId="5" borderId="8" xfId="0" applyFill="1" applyBorder="1" applyAlignment="1">
      <alignment vertical="center"/>
    </xf>
    <xf numFmtId="0" fontId="0" fillId="5" borderId="50" xfId="0" applyFill="1" applyBorder="1" applyAlignment="1">
      <alignment vertical="center"/>
    </xf>
    <xf numFmtId="0" fontId="0" fillId="3" borderId="50" xfId="0" applyFill="1" applyBorder="1">
      <alignment vertical="center"/>
    </xf>
    <xf numFmtId="0" fontId="0" fillId="8" borderId="36" xfId="0" applyFill="1" applyBorder="1" applyAlignment="1">
      <alignment vertical="center"/>
    </xf>
    <xf numFmtId="176" fontId="11" fillId="5" borderId="36" xfId="0" applyNumberFormat="1" applyFont="1" applyFill="1" applyBorder="1" applyAlignment="1">
      <alignment vertical="center"/>
    </xf>
    <xf numFmtId="0" fontId="0" fillId="6" borderId="38" xfId="0" applyFill="1" applyBorder="1" applyAlignment="1">
      <alignment vertical="center"/>
    </xf>
    <xf numFmtId="176" fontId="11" fillId="5" borderId="20" xfId="0" applyNumberFormat="1" applyFont="1" applyFill="1" applyBorder="1" applyAlignment="1">
      <alignment vertical="center"/>
    </xf>
    <xf numFmtId="0" fontId="0" fillId="0" borderId="0" xfId="0" applyBorder="1" applyAlignment="1">
      <alignment vertical="center"/>
    </xf>
    <xf numFmtId="176" fontId="11" fillId="7" borderId="36" xfId="0" applyNumberFormat="1" applyFont="1" applyFill="1" applyBorder="1" applyAlignment="1">
      <alignment vertical="center"/>
    </xf>
    <xf numFmtId="0" fontId="11" fillId="3" borderId="36" xfId="0" applyFont="1" applyFill="1" applyBorder="1" applyAlignment="1">
      <alignment vertical="center"/>
    </xf>
    <xf numFmtId="0" fontId="11" fillId="3" borderId="38" xfId="0" applyFont="1" applyFill="1" applyBorder="1">
      <alignment vertical="center"/>
    </xf>
    <xf numFmtId="0" fontId="0" fillId="0" borderId="5" xfId="0" applyBorder="1" applyAlignment="1">
      <alignment vertical="center"/>
    </xf>
    <xf numFmtId="0" fontId="0" fillId="3" borderId="28" xfId="0" applyFill="1" applyBorder="1" applyAlignment="1">
      <alignment vertical="center"/>
    </xf>
    <xf numFmtId="0" fontId="0" fillId="6" borderId="13" xfId="0" applyFill="1" applyBorder="1" applyAlignment="1">
      <alignment vertical="center"/>
    </xf>
    <xf numFmtId="0" fontId="0" fillId="5" borderId="51" xfId="0" applyFill="1" applyBorder="1" applyAlignment="1">
      <alignment vertical="center"/>
    </xf>
    <xf numFmtId="0" fontId="0" fillId="5" borderId="52" xfId="0" applyFill="1" applyBorder="1">
      <alignment vertical="center"/>
    </xf>
    <xf numFmtId="0" fontId="0" fillId="5" borderId="52" xfId="0" applyFill="1" applyBorder="1" applyAlignment="1">
      <alignment vertical="center"/>
    </xf>
    <xf numFmtId="0" fontId="0" fillId="5" borderId="53" xfId="0" applyFill="1" applyBorder="1">
      <alignment vertical="center"/>
    </xf>
    <xf numFmtId="0" fontId="0" fillId="5" borderId="27" xfId="0" applyFill="1" applyBorder="1" applyAlignment="1">
      <alignment vertical="center" wrapText="1"/>
    </xf>
    <xf numFmtId="0" fontId="0" fillId="5" borderId="54" xfId="0" applyFill="1" applyBorder="1" applyAlignment="1">
      <alignment vertical="center" wrapText="1"/>
    </xf>
    <xf numFmtId="0" fontId="0" fillId="5" borderId="55" xfId="0" applyFill="1" applyBorder="1" applyAlignment="1">
      <alignment vertical="center"/>
    </xf>
    <xf numFmtId="0" fontId="10" fillId="0" borderId="14" xfId="1" applyBorder="1" applyAlignment="1">
      <alignment vertical="center" wrapText="1"/>
    </xf>
    <xf numFmtId="0" fontId="6" fillId="0" borderId="6" xfId="1" applyFont="1" applyBorder="1" applyAlignment="1">
      <alignment vertical="center" wrapText="1"/>
    </xf>
    <xf numFmtId="0" fontId="0" fillId="5" borderId="18" xfId="0" applyFill="1" applyBorder="1" applyAlignment="1">
      <alignment vertical="center" wrapText="1"/>
    </xf>
    <xf numFmtId="0" fontId="0" fillId="5" borderId="56" xfId="0" applyFill="1" applyBorder="1" applyAlignment="1">
      <alignment vertical="center"/>
    </xf>
    <xf numFmtId="0" fontId="0" fillId="6" borderId="17" xfId="0" applyFill="1" applyBorder="1" applyAlignment="1">
      <alignment vertical="center"/>
    </xf>
    <xf numFmtId="0" fontId="11" fillId="7" borderId="27" xfId="0" applyFont="1" applyFill="1" applyBorder="1" applyAlignment="1">
      <alignment vertical="center" wrapText="1"/>
    </xf>
    <xf numFmtId="0" fontId="0" fillId="5" borderId="57" xfId="0" applyFill="1" applyBorder="1" applyAlignment="1">
      <alignment vertical="center" wrapText="1"/>
    </xf>
    <xf numFmtId="0" fontId="0" fillId="5" borderId="58" xfId="0" applyFill="1" applyBorder="1" applyAlignment="1">
      <alignment vertical="center"/>
    </xf>
    <xf numFmtId="0" fontId="0" fillId="5" borderId="10" xfId="0" applyFill="1" applyBorder="1" applyAlignment="1">
      <alignment vertical="center" wrapText="1"/>
    </xf>
    <xf numFmtId="0" fontId="0" fillId="5" borderId="49" xfId="0" applyFill="1" applyBorder="1" applyAlignment="1">
      <alignment vertical="center"/>
    </xf>
    <xf numFmtId="0" fontId="11" fillId="0" borderId="14" xfId="0" applyFont="1" applyBorder="1" applyAlignment="1">
      <alignment vertical="center" wrapText="1"/>
    </xf>
    <xf numFmtId="0" fontId="6" fillId="0" borderId="6" xfId="0" applyFont="1" applyBorder="1" applyAlignment="1">
      <alignment vertical="center" wrapText="1"/>
    </xf>
    <xf numFmtId="0" fontId="0" fillId="3" borderId="15" xfId="0" applyFill="1" applyBorder="1" applyAlignment="1">
      <alignment horizontal="left" vertical="top" wrapText="1"/>
    </xf>
    <xf numFmtId="0" fontId="0" fillId="3" borderId="16" xfId="0" applyFill="1" applyBorder="1" applyAlignment="1">
      <alignment horizontal="left" vertical="center" wrapText="1"/>
    </xf>
    <xf numFmtId="0" fontId="9" fillId="3" borderId="14" xfId="0" applyFont="1" applyFill="1" applyBorder="1" applyAlignment="1">
      <alignment vertical="center" wrapText="1"/>
    </xf>
    <xf numFmtId="0" fontId="0" fillId="9" borderId="18" xfId="0" applyFill="1" applyBorder="1" applyAlignment="1">
      <alignment vertical="center" wrapText="1"/>
    </xf>
    <xf numFmtId="0" fontId="0" fillId="9" borderId="56" xfId="0" applyFill="1" applyBorder="1" applyAlignment="1">
      <alignment vertical="center"/>
    </xf>
    <xf numFmtId="0" fontId="0" fillId="9" borderId="16" xfId="0" applyFill="1" applyBorder="1" applyAlignment="1">
      <alignment vertical="center"/>
    </xf>
    <xf numFmtId="176" fontId="0" fillId="9" borderId="16" xfId="0" applyNumberFormat="1" applyFill="1" applyBorder="1" applyAlignment="1">
      <alignment vertical="center"/>
    </xf>
    <xf numFmtId="0" fontId="0" fillId="9" borderId="14" xfId="0" applyFill="1" applyBorder="1" applyAlignment="1">
      <alignment vertical="center"/>
    </xf>
    <xf numFmtId="0" fontId="0" fillId="8" borderId="16" xfId="0" applyFill="1" applyBorder="1" applyAlignment="1">
      <alignment vertical="center"/>
    </xf>
    <xf numFmtId="0" fontId="0" fillId="9" borderId="17" xfId="0" applyFill="1" applyBorder="1" applyAlignment="1">
      <alignment vertical="center"/>
    </xf>
    <xf numFmtId="0" fontId="0" fillId="9" borderId="16" xfId="0" applyFill="1" applyBorder="1" applyAlignment="1">
      <alignment vertical="center" wrapText="1"/>
    </xf>
    <xf numFmtId="0" fontId="11" fillId="3" borderId="14" xfId="0" applyFont="1" applyFill="1" applyBorder="1" applyAlignment="1">
      <alignment vertical="center" wrapText="1"/>
    </xf>
    <xf numFmtId="0" fontId="11" fillId="3" borderId="16" xfId="0" applyFont="1" applyFill="1" applyBorder="1" applyAlignment="1">
      <alignment vertical="center"/>
    </xf>
    <xf numFmtId="0" fontId="11" fillId="7" borderId="53" xfId="0" applyFont="1" applyFill="1" applyBorder="1">
      <alignment vertical="center"/>
    </xf>
    <xf numFmtId="0" fontId="13" fillId="3" borderId="17" xfId="0" applyFont="1" applyFill="1" applyBorder="1" applyAlignment="1">
      <alignment vertical="center" wrapText="1"/>
    </xf>
    <xf numFmtId="0" fontId="0" fillId="3" borderId="14" xfId="0" applyFill="1" applyBorder="1">
      <alignment vertical="center"/>
    </xf>
    <xf numFmtId="49" fontId="0" fillId="0" borderId="5" xfId="0" applyNumberFormat="1" applyBorder="1" applyAlignment="1">
      <alignment vertical="center" wrapText="1"/>
    </xf>
    <xf numFmtId="0" fontId="0" fillId="5" borderId="23" xfId="0" applyFill="1" applyBorder="1">
      <alignment vertical="center"/>
    </xf>
    <xf numFmtId="0" fontId="0" fillId="0" borderId="1" xfId="0" applyNumberFormat="1" applyBorder="1" applyAlignment="1">
      <alignment vertical="center" wrapText="1"/>
    </xf>
    <xf numFmtId="0" fontId="0" fillId="0" borderId="1" xfId="0" applyBorder="1" applyAlignment="1">
      <alignment horizontal="center" vertical="center"/>
    </xf>
    <xf numFmtId="0" fontId="0" fillId="0" borderId="27" xfId="0" applyFill="1" applyBorder="1">
      <alignment vertical="center"/>
    </xf>
    <xf numFmtId="0" fontId="11" fillId="0" borderId="36" xfId="0" applyFont="1" applyFill="1" applyBorder="1">
      <alignment vertical="center"/>
    </xf>
    <xf numFmtId="0" fontId="0" fillId="0" borderId="53" xfId="0" applyFill="1" applyBorder="1">
      <alignment vertical="center"/>
    </xf>
    <xf numFmtId="0" fontId="0" fillId="0" borderId="30" xfId="0" applyFill="1" applyBorder="1" applyAlignment="1">
      <alignment vertical="center"/>
    </xf>
    <xf numFmtId="0" fontId="0" fillId="0" borderId="31" xfId="0" applyFill="1" applyBorder="1" applyAlignment="1">
      <alignment vertical="center"/>
    </xf>
    <xf numFmtId="0" fontId="0" fillId="0" borderId="18" xfId="0" applyFill="1" applyBorder="1" applyAlignment="1">
      <alignment vertical="center" wrapText="1"/>
    </xf>
    <xf numFmtId="0" fontId="0" fillId="0" borderId="56" xfId="0" applyFill="1" applyBorder="1" applyAlignment="1">
      <alignment vertical="center"/>
    </xf>
    <xf numFmtId="0" fontId="0" fillId="0" borderId="16" xfId="0" applyFill="1" applyBorder="1" applyAlignment="1">
      <alignment vertical="center"/>
    </xf>
    <xf numFmtId="176" fontId="0" fillId="0" borderId="16" xfId="0" applyNumberFormat="1" applyFill="1" applyBorder="1" applyAlignment="1">
      <alignment vertical="center"/>
    </xf>
    <xf numFmtId="0" fontId="0" fillId="0" borderId="14" xfId="0" applyFill="1" applyBorder="1" applyAlignment="1">
      <alignment vertical="center"/>
    </xf>
    <xf numFmtId="0" fontId="0" fillId="0" borderId="17" xfId="0" applyFill="1" applyBorder="1" applyAlignment="1">
      <alignment vertical="center"/>
    </xf>
    <xf numFmtId="0" fontId="0" fillId="0" borderId="16" xfId="0" applyFill="1" applyBorder="1" applyAlignment="1">
      <alignment vertical="center" wrapText="1"/>
    </xf>
    <xf numFmtId="49" fontId="0" fillId="0" borderId="0" xfId="0" applyNumberFormat="1" applyBorder="1" applyAlignment="1">
      <alignment vertical="center" wrapText="1"/>
    </xf>
    <xf numFmtId="0" fontId="0" fillId="0" borderId="0" xfId="0" applyBorder="1" applyAlignment="1">
      <alignment horizontal="center" vertical="center"/>
    </xf>
    <xf numFmtId="0" fontId="0" fillId="0" borderId="36" xfId="0" applyFill="1" applyBorder="1">
      <alignment vertical="center"/>
    </xf>
    <xf numFmtId="0" fontId="0" fillId="0" borderId="21" xfId="0" applyFill="1" applyBorder="1" applyAlignment="1">
      <alignment vertical="center"/>
    </xf>
    <xf numFmtId="0" fontId="0" fillId="0" borderId="43" xfId="0" applyFill="1" applyBorder="1" applyAlignment="1">
      <alignment vertical="center"/>
    </xf>
    <xf numFmtId="0" fontId="0" fillId="0" borderId="5" xfId="0" applyBorder="1" applyAlignment="1">
      <alignment horizontal="center" vertical="center"/>
    </xf>
    <xf numFmtId="0" fontId="0" fillId="0" borderId="13" xfId="0" applyFill="1" applyBorder="1" applyAlignment="1">
      <alignment vertical="center"/>
    </xf>
    <xf numFmtId="0" fontId="6" fillId="0" borderId="6" xfId="1" applyFont="1" applyBorder="1" applyAlignment="1">
      <alignment horizontal="center" vertical="center" wrapText="1"/>
    </xf>
    <xf numFmtId="0" fontId="0" fillId="3" borderId="62" xfId="0" applyFill="1" applyBorder="1" applyAlignment="1">
      <alignment vertical="center" wrapText="1"/>
    </xf>
    <xf numFmtId="0" fontId="11" fillId="7" borderId="36" xfId="0" applyFont="1" applyFill="1" applyBorder="1">
      <alignment vertical="center"/>
    </xf>
    <xf numFmtId="0" fontId="0" fillId="5" borderId="36" xfId="0" applyFill="1" applyBorder="1">
      <alignment vertical="center"/>
    </xf>
    <xf numFmtId="0" fontId="13" fillId="3" borderId="16" xfId="0" applyFont="1" applyFill="1" applyBorder="1" applyAlignment="1">
      <alignment vertical="center" wrapText="1"/>
    </xf>
    <xf numFmtId="0" fontId="11" fillId="7" borderId="28" xfId="0" applyFont="1" applyFill="1" applyBorder="1">
      <alignment vertical="center"/>
    </xf>
    <xf numFmtId="176" fontId="11" fillId="7" borderId="16" xfId="0" applyNumberFormat="1" applyFont="1" applyFill="1" applyBorder="1" applyAlignment="1">
      <alignment vertical="center"/>
    </xf>
    <xf numFmtId="0" fontId="11" fillId="7" borderId="14" xfId="0" applyFont="1" applyFill="1" applyBorder="1" applyAlignment="1">
      <alignment vertical="center"/>
    </xf>
    <xf numFmtId="176" fontId="11" fillId="9" borderId="16" xfId="0" applyNumberFormat="1" applyFont="1" applyFill="1" applyBorder="1" applyAlignment="1">
      <alignment vertical="center"/>
    </xf>
    <xf numFmtId="0" fontId="10" fillId="0" borderId="14" xfId="1" applyBorder="1" applyAlignment="1">
      <alignment vertical="top" wrapText="1"/>
    </xf>
    <xf numFmtId="0" fontId="6" fillId="0" borderId="6" xfId="1" applyFont="1" applyBorder="1" applyAlignment="1">
      <alignment vertical="top" wrapText="1"/>
    </xf>
    <xf numFmtId="0" fontId="0" fillId="3" borderId="16" xfId="0" applyFill="1" applyBorder="1" applyAlignment="1">
      <alignment horizontal="center" vertical="center"/>
    </xf>
    <xf numFmtId="0" fontId="10" fillId="0" borderId="0" xfId="1" applyAlignment="1">
      <alignment vertical="top"/>
    </xf>
    <xf numFmtId="0" fontId="6" fillId="0" borderId="6" xfId="1" applyFont="1" applyBorder="1" applyAlignment="1">
      <alignment vertical="top"/>
    </xf>
    <xf numFmtId="0" fontId="0" fillId="3" borderId="17" xfId="0" applyFill="1" applyBorder="1" applyAlignment="1">
      <alignment horizontal="center" vertical="center" wrapText="1"/>
    </xf>
    <xf numFmtId="0" fontId="14" fillId="0" borderId="14" xfId="1" applyFont="1" applyBorder="1" applyAlignment="1">
      <alignment vertical="top" wrapText="1"/>
    </xf>
    <xf numFmtId="0" fontId="9" fillId="0" borderId="6" xfId="1" applyFont="1" applyBorder="1" applyAlignment="1">
      <alignment vertical="top" wrapText="1"/>
    </xf>
    <xf numFmtId="0" fontId="0" fillId="0" borderId="14" xfId="0" applyBorder="1" applyAlignment="1">
      <alignment vertical="top"/>
    </xf>
    <xf numFmtId="0" fontId="0" fillId="5" borderId="63" xfId="0" applyFill="1" applyBorder="1">
      <alignment vertical="center"/>
    </xf>
    <xf numFmtId="0" fontId="11" fillId="7" borderId="52" xfId="0" applyFont="1" applyFill="1" applyBorder="1">
      <alignment vertical="center"/>
    </xf>
    <xf numFmtId="0" fontId="6" fillId="0" borderId="6" xfId="1" applyFont="1" applyBorder="1" applyAlignment="1">
      <alignment horizontal="center" vertical="top" wrapText="1"/>
    </xf>
    <xf numFmtId="0" fontId="0" fillId="0" borderId="1" xfId="0" applyBorder="1" applyAlignment="1">
      <alignment vertical="top"/>
    </xf>
    <xf numFmtId="0" fontId="0" fillId="3" borderId="15" xfId="0" applyFill="1" applyBorder="1" applyAlignment="1">
      <alignment horizontal="left" vertical="center"/>
    </xf>
    <xf numFmtId="0" fontId="11" fillId="7" borderId="27" xfId="0" applyFont="1" applyFill="1" applyBorder="1">
      <alignment vertical="center"/>
    </xf>
    <xf numFmtId="0" fontId="0" fillId="0" borderId="5" xfId="0" applyBorder="1" applyAlignment="1">
      <alignment vertical="top"/>
    </xf>
    <xf numFmtId="0" fontId="0" fillId="6" borderId="14" xfId="0" applyFill="1" applyBorder="1" applyAlignment="1">
      <alignment vertical="center"/>
    </xf>
    <xf numFmtId="0" fontId="0" fillId="5" borderId="64" xfId="0" applyFill="1" applyBorder="1" applyAlignment="1">
      <alignment vertical="center"/>
    </xf>
    <xf numFmtId="0" fontId="9" fillId="3" borderId="14" xfId="0" applyFont="1" applyFill="1" applyBorder="1" applyAlignment="1">
      <alignment vertical="top" wrapText="1"/>
    </xf>
    <xf numFmtId="0" fontId="0" fillId="9" borderId="30" xfId="0" applyFill="1" applyBorder="1" applyAlignment="1">
      <alignment vertical="center"/>
    </xf>
    <xf numFmtId="0" fontId="0" fillId="0" borderId="0" xfId="0" applyBorder="1" applyAlignment="1">
      <alignment vertical="top"/>
    </xf>
    <xf numFmtId="0" fontId="0" fillId="9" borderId="21" xfId="0" applyFill="1" applyBorder="1" applyAlignment="1">
      <alignment vertical="center"/>
    </xf>
    <xf numFmtId="0" fontId="0" fillId="9" borderId="13" xfId="0" applyFill="1" applyBorder="1" applyAlignment="1">
      <alignment vertical="center"/>
    </xf>
    <xf numFmtId="0" fontId="11" fillId="3" borderId="6"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15" xfId="0" applyFont="1" applyFill="1" applyBorder="1" applyAlignment="1">
      <alignment vertical="top" wrapText="1"/>
    </xf>
    <xf numFmtId="0" fontId="11" fillId="7" borderId="16" xfId="0" applyFont="1" applyFill="1" applyBorder="1" applyAlignment="1">
      <alignment vertical="center"/>
    </xf>
    <xf numFmtId="0" fontId="11" fillId="7" borderId="65" xfId="0" applyFont="1" applyFill="1" applyBorder="1">
      <alignment vertical="center"/>
    </xf>
    <xf numFmtId="0" fontId="6" fillId="0" borderId="6" xfId="0" applyFont="1" applyBorder="1" applyAlignment="1">
      <alignment vertical="top" wrapText="1"/>
    </xf>
    <xf numFmtId="0" fontId="11" fillId="3" borderId="14" xfId="0" applyFont="1" applyFill="1" applyBorder="1">
      <alignment vertical="center"/>
    </xf>
    <xf numFmtId="0" fontId="0" fillId="3" borderId="5" xfId="0" applyFill="1" applyBorder="1">
      <alignment vertical="center"/>
    </xf>
    <xf numFmtId="0" fontId="11" fillId="3" borderId="5" xfId="0" applyFont="1" applyFill="1" applyBorder="1">
      <alignment vertical="center"/>
    </xf>
    <xf numFmtId="0" fontId="10" fillId="0" borderId="5" xfId="1" applyBorder="1" applyAlignment="1">
      <alignment vertical="top" wrapText="1"/>
    </xf>
    <xf numFmtId="0" fontId="0" fillId="3" borderId="3" xfId="0" applyFill="1" applyBorder="1" applyAlignment="1">
      <alignment vertical="top" wrapText="1"/>
    </xf>
    <xf numFmtId="0" fontId="0" fillId="3" borderId="12" xfId="0" applyFill="1" applyBorder="1" applyAlignment="1">
      <alignment vertical="top" wrapText="1"/>
    </xf>
    <xf numFmtId="0" fontId="0" fillId="3" borderId="13" xfId="0" applyFill="1" applyBorder="1" applyAlignment="1">
      <alignment vertical="center" wrapText="1"/>
    </xf>
    <xf numFmtId="0" fontId="0" fillId="3" borderId="42" xfId="0" applyFill="1" applyBorder="1" applyAlignment="1">
      <alignment horizontal="center" vertical="center" wrapText="1"/>
    </xf>
    <xf numFmtId="0" fontId="0" fillId="3" borderId="11" xfId="0" applyFill="1" applyBorder="1" applyAlignment="1">
      <alignment horizontal="center" vertical="center" wrapText="1"/>
    </xf>
    <xf numFmtId="0" fontId="6" fillId="5" borderId="6" xfId="1" applyFont="1" applyFill="1" applyBorder="1" applyAlignment="1">
      <alignment horizontal="left" vertical="top" wrapText="1"/>
    </xf>
    <xf numFmtId="49" fontId="0" fillId="0" borderId="66" xfId="0" applyNumberFormat="1" applyFill="1" applyBorder="1" applyAlignment="1">
      <alignment vertical="center" wrapText="1"/>
    </xf>
    <xf numFmtId="0" fontId="0" fillId="2" borderId="25" xfId="0" applyNumberFormat="1" applyFill="1" applyBorder="1" applyAlignment="1">
      <alignment vertical="center" wrapText="1"/>
    </xf>
    <xf numFmtId="0" fontId="0" fillId="0" borderId="25" xfId="0" applyFill="1" applyBorder="1" applyAlignment="1">
      <alignment vertical="center"/>
    </xf>
    <xf numFmtId="0" fontId="10" fillId="0" borderId="7" xfId="1" applyFill="1" applyBorder="1" applyAlignment="1">
      <alignment horizontal="left" vertical="top" wrapText="1"/>
    </xf>
    <xf numFmtId="0" fontId="6" fillId="0" borderId="6" xfId="1" applyFont="1" applyFill="1" applyBorder="1" applyAlignment="1">
      <alignment horizontal="left" vertical="top" wrapText="1"/>
    </xf>
    <xf numFmtId="49" fontId="0" fillId="0" borderId="67" xfId="0" applyNumberFormat="1" applyFill="1" applyBorder="1" applyAlignment="1">
      <alignment horizontal="left" vertical="center" wrapText="1"/>
    </xf>
    <xf numFmtId="49" fontId="0" fillId="2" borderId="14" xfId="0" applyNumberFormat="1" applyFill="1" applyBorder="1" applyAlignment="1">
      <alignment horizontal="left" vertical="center" wrapText="1"/>
    </xf>
    <xf numFmtId="0" fontId="0" fillId="0" borderId="7" xfId="0" applyFill="1" applyBorder="1" applyAlignment="1">
      <alignment horizontal="left" vertical="center"/>
    </xf>
    <xf numFmtId="0" fontId="0" fillId="3" borderId="14" xfId="0" applyFill="1" applyBorder="1" applyAlignment="1">
      <alignment horizontal="left" vertical="top" wrapText="1"/>
    </xf>
    <xf numFmtId="0" fontId="0" fillId="3" borderId="16" xfId="0" applyFill="1" applyBorder="1" applyAlignment="1">
      <alignment horizontal="right" vertical="center"/>
    </xf>
    <xf numFmtId="0" fontId="0" fillId="3" borderId="14" xfId="0" applyFill="1" applyBorder="1" applyAlignment="1">
      <alignment horizontal="left" vertical="center" wrapText="1"/>
    </xf>
    <xf numFmtId="49" fontId="0" fillId="0" borderId="68" xfId="0" applyNumberFormat="1" applyFill="1" applyBorder="1" applyAlignment="1">
      <alignment vertical="center" wrapText="1"/>
    </xf>
    <xf numFmtId="0" fontId="0" fillId="0" borderId="11" xfId="0" applyFill="1" applyBorder="1" applyAlignment="1">
      <alignment vertical="center"/>
    </xf>
    <xf numFmtId="176" fontId="11" fillId="5" borderId="16" xfId="0" applyNumberFormat="1" applyFont="1" applyFill="1" applyBorder="1" applyAlignment="1">
      <alignment vertical="center"/>
    </xf>
    <xf numFmtId="49" fontId="0" fillId="0" borderId="14" xfId="0" applyNumberFormat="1" applyFill="1" applyBorder="1" applyAlignment="1">
      <alignment horizontal="left" vertical="center" wrapText="1"/>
    </xf>
    <xf numFmtId="0" fontId="0" fillId="3" borderId="14" xfId="0" applyFill="1" applyBorder="1" applyAlignment="1">
      <alignment horizontal="left" vertical="center"/>
    </xf>
    <xf numFmtId="0" fontId="0" fillId="10" borderId="27" xfId="0" applyFill="1" applyBorder="1">
      <alignment vertical="center"/>
    </xf>
    <xf numFmtId="0" fontId="0" fillId="10" borderId="28" xfId="0" applyFill="1" applyBorder="1">
      <alignment vertical="center"/>
    </xf>
    <xf numFmtId="0" fontId="0" fillId="10" borderId="53" xfId="0" applyFill="1" applyBorder="1">
      <alignment vertical="center"/>
    </xf>
    <xf numFmtId="0" fontId="0" fillId="10" borderId="30" xfId="0" applyFill="1" applyBorder="1" applyAlignment="1">
      <alignment vertical="center"/>
    </xf>
    <xf numFmtId="0" fontId="0" fillId="10" borderId="31" xfId="0" applyFill="1" applyBorder="1" applyAlignment="1">
      <alignment vertical="center"/>
    </xf>
    <xf numFmtId="0" fontId="0" fillId="10" borderId="18" xfId="0" applyFill="1" applyBorder="1" applyAlignment="1">
      <alignment vertical="center" wrapText="1"/>
    </xf>
    <xf numFmtId="0" fontId="0" fillId="10" borderId="56" xfId="0" applyFill="1" applyBorder="1" applyAlignment="1">
      <alignment vertical="center"/>
    </xf>
    <xf numFmtId="0" fontId="0" fillId="10" borderId="16" xfId="0" applyFill="1" applyBorder="1" applyAlignment="1">
      <alignment vertical="center"/>
    </xf>
    <xf numFmtId="176" fontId="0" fillId="10" borderId="16" xfId="0" applyNumberFormat="1" applyFill="1" applyBorder="1" applyAlignment="1">
      <alignment vertical="center"/>
    </xf>
    <xf numFmtId="0" fontId="0" fillId="10" borderId="17" xfId="0" applyFill="1" applyBorder="1" applyAlignment="1">
      <alignment vertical="center"/>
    </xf>
    <xf numFmtId="0" fontId="0" fillId="10" borderId="14" xfId="0" applyFill="1" applyBorder="1" applyAlignment="1">
      <alignment vertical="center"/>
    </xf>
    <xf numFmtId="0" fontId="0" fillId="10" borderId="16" xfId="0" applyFill="1" applyBorder="1" applyAlignment="1">
      <alignment vertical="center" wrapText="1"/>
    </xf>
    <xf numFmtId="0" fontId="11" fillId="3" borderId="5" xfId="0" applyFont="1" applyFill="1" applyBorder="1" applyAlignment="1">
      <alignment vertical="center" wrapText="1"/>
    </xf>
    <xf numFmtId="0" fontId="10" fillId="5" borderId="7" xfId="1" applyFill="1" applyBorder="1" applyAlignment="1">
      <alignment horizontal="left" vertical="top" wrapText="1"/>
    </xf>
    <xf numFmtId="49" fontId="0" fillId="0" borderId="66" xfId="0" applyNumberFormat="1" applyFill="1" applyBorder="1" applyAlignment="1">
      <alignment vertical="top" wrapText="1"/>
    </xf>
    <xf numFmtId="49" fontId="0" fillId="2" borderId="24" xfId="0" applyNumberFormat="1" applyFill="1" applyBorder="1" applyAlignment="1">
      <alignment vertical="center" wrapText="1"/>
    </xf>
    <xf numFmtId="0" fontId="0" fillId="0" borderId="25" xfId="0" applyFill="1" applyBorder="1" applyAlignment="1">
      <alignment vertical="top"/>
    </xf>
    <xf numFmtId="49" fontId="0" fillId="0" borderId="69" xfId="0" applyNumberFormat="1" applyFill="1" applyBorder="1" applyAlignment="1">
      <alignment vertical="top" wrapText="1"/>
    </xf>
    <xf numFmtId="0" fontId="0" fillId="0" borderId="26" xfId="0" applyFill="1" applyBorder="1" applyAlignment="1">
      <alignment vertical="top"/>
    </xf>
    <xf numFmtId="0" fontId="0" fillId="0" borderId="0" xfId="0" applyAlignment="1">
      <alignment vertical="center"/>
    </xf>
    <xf numFmtId="0" fontId="0" fillId="0" borderId="32" xfId="0" applyBorder="1" applyAlignment="1">
      <alignment vertical="center"/>
    </xf>
    <xf numFmtId="49" fontId="0" fillId="0" borderId="68" xfId="0" applyNumberFormat="1" applyFill="1" applyBorder="1" applyAlignment="1">
      <alignment vertical="top" wrapText="1"/>
    </xf>
    <xf numFmtId="0" fontId="0" fillId="0" borderId="11" xfId="0" applyFill="1" applyBorder="1" applyAlignment="1">
      <alignment vertical="top"/>
    </xf>
    <xf numFmtId="0" fontId="0" fillId="0" borderId="41" xfId="0" applyBorder="1" applyAlignment="1">
      <alignment vertical="center"/>
    </xf>
    <xf numFmtId="0" fontId="0" fillId="0" borderId="5" xfId="0" applyBorder="1" applyAlignment="1">
      <alignment vertical="center" wrapText="1"/>
    </xf>
    <xf numFmtId="49" fontId="0" fillId="0" borderId="68" xfId="0" applyNumberFormat="1" applyFill="1" applyBorder="1" applyAlignment="1">
      <alignment horizontal="left" vertical="center" wrapText="1"/>
    </xf>
    <xf numFmtId="49" fontId="0" fillId="2" borderId="5" xfId="0" applyNumberFormat="1" applyFill="1" applyBorder="1" applyAlignment="1">
      <alignment horizontal="left" vertical="center" wrapText="1"/>
    </xf>
    <xf numFmtId="0" fontId="0" fillId="3" borderId="16" xfId="0" applyFill="1" applyBorder="1" applyAlignment="1">
      <alignment horizontal="left" vertical="top" wrapText="1"/>
    </xf>
    <xf numFmtId="0" fontId="6" fillId="0" borderId="6" xfId="1" applyFont="1" applyFill="1" applyBorder="1" applyAlignment="1">
      <alignment horizontal="center" vertical="top" wrapText="1"/>
    </xf>
    <xf numFmtId="0" fontId="0" fillId="3" borderId="26" xfId="0" applyFill="1" applyBorder="1">
      <alignment vertical="center"/>
    </xf>
    <xf numFmtId="0" fontId="0" fillId="3" borderId="0" xfId="0" applyFill="1" applyBorder="1">
      <alignment vertical="center"/>
    </xf>
    <xf numFmtId="49" fontId="0" fillId="0" borderId="69" xfId="0" applyNumberFormat="1" applyFill="1" applyBorder="1" applyAlignment="1">
      <alignment vertical="center" wrapText="1"/>
    </xf>
    <xf numFmtId="0" fontId="0" fillId="0" borderId="26" xfId="0" applyFill="1" applyBorder="1" applyAlignment="1">
      <alignment vertical="center"/>
    </xf>
    <xf numFmtId="49" fontId="0" fillId="2" borderId="25" xfId="0" applyNumberFormat="1" applyFill="1" applyBorder="1" applyAlignment="1">
      <alignment vertical="center" wrapText="1"/>
    </xf>
    <xf numFmtId="0" fontId="10" fillId="0" borderId="7" xfId="1" applyFill="1" applyBorder="1" applyAlignment="1">
      <alignment vertical="top" wrapText="1"/>
    </xf>
    <xf numFmtId="0" fontId="6" fillId="0" borderId="6" xfId="1" applyFont="1" applyFill="1" applyBorder="1" applyAlignment="1">
      <alignment vertical="top" wrapText="1"/>
    </xf>
    <xf numFmtId="49" fontId="0" fillId="0" borderId="67" xfId="0" applyNumberFormat="1" applyFill="1" applyBorder="1" applyAlignment="1">
      <alignment vertical="center" wrapText="1"/>
    </xf>
    <xf numFmtId="0" fontId="0" fillId="0" borderId="7" xfId="0" applyFill="1" applyBorder="1" applyAlignment="1">
      <alignment vertical="center"/>
    </xf>
    <xf numFmtId="0" fontId="0" fillId="3" borderId="14" xfId="0" applyFill="1" applyBorder="1" applyAlignment="1">
      <alignment vertical="top" wrapText="1"/>
    </xf>
    <xf numFmtId="0" fontId="14" fillId="0" borderId="7" xfId="1" applyFont="1" applyFill="1" applyBorder="1" applyAlignment="1">
      <alignment vertical="top" wrapText="1"/>
    </xf>
    <xf numFmtId="0" fontId="9" fillId="0" borderId="6" xfId="1" applyFont="1" applyFill="1" applyBorder="1" applyAlignment="1">
      <alignment vertical="top" wrapText="1"/>
    </xf>
    <xf numFmtId="49" fontId="0" fillId="0" borderId="14" xfId="0" applyNumberFormat="1" applyFill="1" applyBorder="1" applyAlignment="1">
      <alignment vertical="center" wrapText="1"/>
    </xf>
    <xf numFmtId="0" fontId="11" fillId="3" borderId="15" xfId="0" applyFont="1" applyFill="1" applyBorder="1">
      <alignment vertical="center"/>
    </xf>
    <xf numFmtId="0" fontId="11" fillId="3" borderId="16" xfId="0" applyFont="1" applyFill="1" applyBorder="1" applyAlignment="1">
      <alignment vertical="center" wrapText="1"/>
    </xf>
    <xf numFmtId="0" fontId="11" fillId="7" borderId="18" xfId="0" applyFont="1" applyFill="1" applyBorder="1" applyAlignment="1">
      <alignment vertical="center" wrapText="1"/>
    </xf>
    <xf numFmtId="0" fontId="11" fillId="7" borderId="17" xfId="0" applyFont="1" applyFill="1" applyBorder="1" applyAlignment="1">
      <alignment vertical="center"/>
    </xf>
    <xf numFmtId="0" fontId="11" fillId="5" borderId="0" xfId="0" applyFont="1" applyFill="1" applyAlignment="1">
      <alignment vertical="center" wrapText="1"/>
    </xf>
    <xf numFmtId="0" fontId="6" fillId="0" borderId="6" xfId="1" applyFont="1" applyBorder="1" applyAlignment="1">
      <alignment horizontal="center" vertical="top"/>
    </xf>
    <xf numFmtId="0" fontId="0" fillId="2" borderId="14" xfId="0" applyNumberFormat="1" applyFill="1" applyBorder="1" applyAlignment="1">
      <alignment vertical="center" wrapText="1"/>
    </xf>
    <xf numFmtId="0" fontId="0" fillId="5" borderId="0" xfId="0" applyFill="1" applyBorder="1" applyAlignment="1">
      <alignment vertical="center"/>
    </xf>
    <xf numFmtId="0" fontId="11" fillId="3" borderId="0" xfId="0" applyFont="1" applyFill="1">
      <alignment vertical="center"/>
    </xf>
    <xf numFmtId="49" fontId="0" fillId="2" borderId="7" xfId="0" applyNumberFormat="1" applyFill="1" applyBorder="1" applyAlignment="1">
      <alignment vertical="center" wrapText="1"/>
    </xf>
    <xf numFmtId="0" fontId="0" fillId="5" borderId="65" xfId="0" applyFill="1" applyBorder="1">
      <alignment vertical="center"/>
    </xf>
    <xf numFmtId="0" fontId="6" fillId="0" borderId="7" xfId="1" applyFont="1" applyFill="1" applyBorder="1" applyAlignment="1">
      <alignment vertical="top" wrapText="1"/>
    </xf>
    <xf numFmtId="14" fontId="6" fillId="0" borderId="6" xfId="1" applyNumberFormat="1" applyFont="1" applyFill="1" applyBorder="1" applyAlignment="1">
      <alignment horizontal="center" vertical="top"/>
    </xf>
    <xf numFmtId="49" fontId="5" fillId="0" borderId="0" xfId="2" applyNumberFormat="1" applyFont="1" applyFill="1" applyAlignment="1">
      <alignment vertical="top"/>
    </xf>
    <xf numFmtId="49" fontId="5" fillId="2" borderId="14" xfId="2" applyNumberFormat="1" applyFont="1" applyFill="1" applyBorder="1" applyAlignment="1">
      <alignment vertical="top"/>
    </xf>
    <xf numFmtId="0" fontId="5" fillId="0" borderId="0" xfId="2" applyFill="1" applyAlignment="1">
      <alignment vertical="top"/>
    </xf>
    <xf numFmtId="0" fontId="0" fillId="0" borderId="5" xfId="0" applyFill="1" applyBorder="1" applyAlignment="1">
      <alignment vertical="center"/>
    </xf>
    <xf numFmtId="0" fontId="0" fillId="3" borderId="70" xfId="0" applyFill="1" applyBorder="1" applyAlignment="1">
      <alignment vertical="center" wrapText="1"/>
    </xf>
    <xf numFmtId="0" fontId="0" fillId="3" borderId="71" xfId="0" applyFill="1" applyBorder="1" applyAlignment="1">
      <alignment vertical="center" wrapText="1"/>
    </xf>
    <xf numFmtId="0" fontId="0" fillId="3" borderId="72" xfId="0" applyFill="1" applyBorder="1" applyAlignment="1">
      <alignment vertical="center" wrapText="1"/>
    </xf>
    <xf numFmtId="0" fontId="0" fillId="3" borderId="73" xfId="0" applyFill="1" applyBorder="1" applyAlignment="1">
      <alignment vertical="center" wrapText="1"/>
    </xf>
    <xf numFmtId="0" fontId="0" fillId="3" borderId="29" xfId="0" applyFill="1" applyBorder="1" applyAlignment="1">
      <alignment vertical="center" wrapText="1"/>
    </xf>
    <xf numFmtId="0" fontId="0" fillId="0" borderId="14" xfId="0" applyFill="1" applyBorder="1" applyAlignment="1">
      <alignment vertical="center" wrapText="1"/>
    </xf>
    <xf numFmtId="0" fontId="0" fillId="0" borderId="0" xfId="0" applyFill="1">
      <alignment vertical="center"/>
    </xf>
    <xf numFmtId="49" fontId="5" fillId="0" borderId="0" xfId="2" applyNumberFormat="1" applyFill="1" applyAlignment="1">
      <alignment vertical="top"/>
    </xf>
    <xf numFmtId="0" fontId="0" fillId="0" borderId="0" xfId="0" applyFill="1" applyBorder="1" applyAlignment="1">
      <alignment vertical="center"/>
    </xf>
    <xf numFmtId="0" fontId="0" fillId="0" borderId="1" xfId="0" applyFill="1" applyBorder="1" applyAlignment="1">
      <alignment vertical="center"/>
    </xf>
    <xf numFmtId="0" fontId="0" fillId="5" borderId="58" xfId="0" applyFill="1" applyBorder="1">
      <alignment vertical="center"/>
    </xf>
    <xf numFmtId="0" fontId="0" fillId="3" borderId="1" xfId="0" applyFill="1" applyBorder="1">
      <alignment vertical="center"/>
    </xf>
    <xf numFmtId="49" fontId="5" fillId="0" borderId="1" xfId="2" applyNumberFormat="1" applyFont="1" applyFill="1" applyBorder="1" applyAlignment="1">
      <alignment vertical="top"/>
    </xf>
    <xf numFmtId="49" fontId="5" fillId="2" borderId="1" xfId="2" applyNumberFormat="1" applyFont="1" applyFill="1" applyBorder="1" applyAlignment="1">
      <alignment vertical="top"/>
    </xf>
    <xf numFmtId="0" fontId="5" fillId="2" borderId="14" xfId="2" applyNumberFormat="1" applyFont="1" applyFill="1" applyBorder="1" applyAlignment="1">
      <alignment vertical="center"/>
    </xf>
    <xf numFmtId="0" fontId="5" fillId="0" borderId="1" xfId="2" applyFill="1" applyBorder="1" applyAlignment="1">
      <alignment vertical="top"/>
    </xf>
    <xf numFmtId="0" fontId="0" fillId="3" borderId="75" xfId="0" applyFill="1" applyBorder="1" applyAlignment="1">
      <alignment vertical="center" wrapText="1"/>
    </xf>
    <xf numFmtId="0" fontId="0" fillId="5" borderId="76" xfId="0" applyFill="1" applyBorder="1">
      <alignment vertical="center"/>
    </xf>
    <xf numFmtId="0" fontId="0" fillId="5" borderId="71" xfId="0" applyFill="1" applyBorder="1">
      <alignment vertical="center"/>
    </xf>
    <xf numFmtId="0" fontId="0" fillId="5" borderId="77" xfId="0" applyFill="1" applyBorder="1">
      <alignment vertical="center"/>
    </xf>
    <xf numFmtId="0" fontId="0" fillId="6" borderId="0" xfId="0" applyFill="1" applyBorder="1">
      <alignment vertical="center"/>
    </xf>
    <xf numFmtId="0" fontId="0" fillId="0" borderId="0" xfId="0" applyFill="1" applyBorder="1">
      <alignment vertical="center"/>
    </xf>
    <xf numFmtId="49" fontId="5" fillId="0" borderId="0" xfId="2" applyNumberFormat="1" applyFill="1" applyBorder="1" applyAlignment="1">
      <alignment vertical="top"/>
    </xf>
    <xf numFmtId="0" fontId="5" fillId="0" borderId="0" xfId="2" applyFill="1" applyBorder="1" applyAlignment="1">
      <alignment vertical="top"/>
    </xf>
    <xf numFmtId="0" fontId="11" fillId="5" borderId="56" xfId="0" applyFont="1" applyFill="1" applyBorder="1" applyAlignment="1">
      <alignment vertical="center"/>
    </xf>
    <xf numFmtId="0" fontId="11" fillId="3" borderId="72" xfId="0" applyFont="1" applyFill="1" applyBorder="1" applyAlignment="1">
      <alignment vertical="center" wrapText="1"/>
    </xf>
    <xf numFmtId="49" fontId="5" fillId="0" borderId="5" xfId="2" applyNumberFormat="1" applyFill="1" applyBorder="1" applyAlignment="1">
      <alignment vertical="top"/>
    </xf>
    <xf numFmtId="0" fontId="5" fillId="2" borderId="5" xfId="2" applyNumberFormat="1" applyFont="1" applyFill="1" applyBorder="1" applyAlignment="1">
      <alignment vertical="center"/>
    </xf>
    <xf numFmtId="0" fontId="5" fillId="0" borderId="5" xfId="2" applyFill="1" applyBorder="1" applyAlignment="1">
      <alignment vertical="top"/>
    </xf>
    <xf numFmtId="0" fontId="0" fillId="3" borderId="11" xfId="0" applyFill="1" applyBorder="1" applyAlignment="1">
      <alignment vertical="center" wrapText="1"/>
    </xf>
    <xf numFmtId="0" fontId="0" fillId="5" borderId="10" xfId="0" applyFill="1" applyBorder="1">
      <alignment vertical="center"/>
    </xf>
    <xf numFmtId="0" fontId="0" fillId="5" borderId="12" xfId="0" applyFill="1" applyBorder="1">
      <alignment vertical="center"/>
    </xf>
    <xf numFmtId="0" fontId="0" fillId="5" borderId="55" xfId="0" applyFill="1" applyBorder="1">
      <alignment vertical="center"/>
    </xf>
    <xf numFmtId="14" fontId="5" fillId="0" borderId="1" xfId="2" applyNumberFormat="1" applyFont="1" applyFill="1" applyBorder="1" applyAlignment="1">
      <alignment vertical="top"/>
    </xf>
    <xf numFmtId="14" fontId="6" fillId="0" borderId="6" xfId="2" applyNumberFormat="1" applyFont="1" applyFill="1" applyBorder="1" applyAlignment="1">
      <alignment vertical="top"/>
    </xf>
    <xf numFmtId="49" fontId="5" fillId="0" borderId="1" xfId="2" applyNumberFormat="1" applyFill="1" applyBorder="1" applyAlignment="1">
      <alignment vertical="top"/>
    </xf>
    <xf numFmtId="0" fontId="0" fillId="3" borderId="59" xfId="0" applyFill="1" applyBorder="1" applyAlignment="1">
      <alignment vertical="top" wrapText="1"/>
    </xf>
    <xf numFmtId="0" fontId="0" fillId="3" borderId="20" xfId="0" applyFill="1" applyBorder="1" applyAlignment="1">
      <alignment vertical="top" wrapText="1"/>
    </xf>
    <xf numFmtId="0" fontId="0" fillId="3" borderId="30" xfId="0" applyFill="1" applyBorder="1" applyAlignment="1">
      <alignment vertical="center" wrapText="1"/>
    </xf>
    <xf numFmtId="0" fontId="0" fillId="3" borderId="24" xfId="0" applyFill="1" applyBorder="1" applyAlignment="1">
      <alignment horizontal="center" vertical="center" wrapText="1"/>
    </xf>
    <xf numFmtId="0" fontId="0" fillId="3" borderId="25" xfId="0" applyFill="1" applyBorder="1" applyAlignment="1">
      <alignment horizontal="center" vertical="center" wrapText="1"/>
    </xf>
    <xf numFmtId="0" fontId="0" fillId="3" borderId="25" xfId="0" applyFill="1" applyBorder="1" applyAlignment="1">
      <alignment vertical="center" wrapText="1"/>
    </xf>
    <xf numFmtId="0" fontId="0" fillId="5" borderId="57" xfId="0" applyFill="1" applyBorder="1">
      <alignment vertical="center"/>
    </xf>
    <xf numFmtId="0" fontId="0" fillId="5" borderId="20" xfId="0" applyFill="1" applyBorder="1">
      <alignment vertical="center"/>
    </xf>
    <xf numFmtId="0" fontId="0" fillId="5" borderId="51" xfId="0" applyFill="1" applyBorder="1">
      <alignment vertical="center"/>
    </xf>
    <xf numFmtId="0" fontId="11" fillId="3" borderId="19" xfId="0" applyFont="1" applyFill="1" applyBorder="1" applyAlignment="1">
      <alignment vertical="center" wrapText="1"/>
    </xf>
    <xf numFmtId="49" fontId="5" fillId="2" borderId="0" xfId="2" applyNumberFormat="1" applyFont="1" applyFill="1" applyAlignment="1">
      <alignment vertical="center"/>
    </xf>
    <xf numFmtId="0" fontId="5" fillId="2" borderId="0" xfId="2" applyNumberFormat="1" applyFont="1" applyFill="1" applyAlignment="1">
      <alignment vertical="center"/>
    </xf>
    <xf numFmtId="0" fontId="0" fillId="3" borderId="78" xfId="0" applyFill="1" applyBorder="1" applyAlignment="1">
      <alignment vertical="center" wrapText="1"/>
    </xf>
    <xf numFmtId="0" fontId="0" fillId="3" borderId="28" xfId="0" applyFill="1" applyBorder="1" applyAlignment="1">
      <alignment vertical="center" wrapText="1"/>
    </xf>
    <xf numFmtId="0" fontId="11" fillId="5" borderId="28" xfId="0" applyFont="1" applyFill="1" applyBorder="1">
      <alignment vertical="center"/>
    </xf>
    <xf numFmtId="0" fontId="0" fillId="0" borderId="5" xfId="0" applyFill="1" applyBorder="1" applyAlignment="1">
      <alignment vertical="center" wrapText="1"/>
    </xf>
    <xf numFmtId="49" fontId="5" fillId="2" borderId="5" xfId="2" applyNumberFormat="1" applyFont="1" applyFill="1" applyBorder="1" applyAlignment="1">
      <alignment vertical="center"/>
    </xf>
    <xf numFmtId="49" fontId="5" fillId="2" borderId="0" xfId="2" applyNumberFormat="1" applyFont="1" applyFill="1" applyAlignment="1">
      <alignment vertical="top"/>
    </xf>
    <xf numFmtId="0" fontId="11" fillId="5" borderId="53" xfId="0" applyFont="1" applyFill="1" applyBorder="1">
      <alignment vertical="center"/>
    </xf>
    <xf numFmtId="49" fontId="5" fillId="2" borderId="5" xfId="2" applyNumberFormat="1" applyFont="1" applyFill="1" applyBorder="1" applyAlignment="1">
      <alignment vertical="top"/>
    </xf>
    <xf numFmtId="14" fontId="10" fillId="0" borderId="0" xfId="1" applyNumberFormat="1" applyFill="1" applyAlignment="1">
      <alignment vertical="top"/>
    </xf>
    <xf numFmtId="14" fontId="6" fillId="0" borderId="6" xfId="1" applyNumberFormat="1" applyFont="1" applyFill="1" applyBorder="1" applyAlignment="1">
      <alignment vertical="top"/>
    </xf>
    <xf numFmtId="0" fontId="0" fillId="3" borderId="80" xfId="0" applyFill="1" applyBorder="1" applyAlignment="1">
      <alignment vertical="top" wrapText="1"/>
    </xf>
    <xf numFmtId="0" fontId="0" fillId="3" borderId="71" xfId="0" applyFill="1" applyBorder="1" applyAlignment="1">
      <alignment vertical="top" wrapText="1"/>
    </xf>
    <xf numFmtId="0" fontId="0" fillId="3" borderId="71" xfId="0" applyFill="1" applyBorder="1" applyAlignment="1">
      <alignment vertical="center"/>
    </xf>
    <xf numFmtId="0" fontId="0" fillId="3" borderId="81" xfId="0" applyFill="1" applyBorder="1" applyAlignment="1">
      <alignment vertical="center" wrapText="1"/>
    </xf>
    <xf numFmtId="0" fontId="0" fillId="3" borderId="82" xfId="0" applyFill="1" applyBorder="1" applyAlignment="1">
      <alignment horizontal="center" vertical="center" wrapText="1"/>
    </xf>
    <xf numFmtId="0" fontId="0" fillId="3" borderId="75" xfId="0" applyFill="1" applyBorder="1" applyAlignment="1">
      <alignment horizontal="center" vertical="center" wrapText="1"/>
    </xf>
    <xf numFmtId="14" fontId="6" fillId="0" borderId="6" xfId="1" applyNumberFormat="1" applyFont="1" applyBorder="1" applyAlignment="1">
      <alignment horizontal="left" vertical="top"/>
    </xf>
    <xf numFmtId="49" fontId="5" fillId="0" borderId="0" xfId="2" applyNumberFormat="1" applyFont="1" applyAlignment="1">
      <alignment vertical="top"/>
    </xf>
    <xf numFmtId="0" fontId="5" fillId="0" borderId="0" xfId="2" applyAlignment="1">
      <alignment vertical="top"/>
    </xf>
    <xf numFmtId="0" fontId="0" fillId="9" borderId="18" xfId="0" applyFill="1" applyBorder="1">
      <alignment vertical="center"/>
    </xf>
    <xf numFmtId="0" fontId="0" fillId="9" borderId="20" xfId="0" applyFill="1" applyBorder="1">
      <alignment vertical="center"/>
    </xf>
    <xf numFmtId="0" fontId="0" fillId="9" borderId="1" xfId="0" applyFill="1" applyBorder="1">
      <alignment vertical="center"/>
    </xf>
    <xf numFmtId="0" fontId="0" fillId="9" borderId="31" xfId="0" applyFill="1" applyBorder="1" applyAlignment="1">
      <alignment vertical="center"/>
    </xf>
    <xf numFmtId="49" fontId="5" fillId="0" borderId="0" xfId="2" applyNumberFormat="1" applyAlignment="1">
      <alignment vertical="top"/>
    </xf>
    <xf numFmtId="0" fontId="6" fillId="0" borderId="6" xfId="0" applyFont="1" applyBorder="1">
      <alignment vertical="center"/>
    </xf>
    <xf numFmtId="14" fontId="10" fillId="0" borderId="0" xfId="1" applyNumberFormat="1" applyAlignment="1">
      <alignment vertical="top"/>
    </xf>
    <xf numFmtId="14" fontId="6" fillId="0" borderId="6" xfId="1" applyNumberFormat="1" applyFont="1" applyBorder="1" applyAlignment="1">
      <alignment vertical="top"/>
    </xf>
    <xf numFmtId="0" fontId="6" fillId="3" borderId="71" xfId="0" applyFont="1" applyFill="1" applyBorder="1" applyAlignment="1">
      <alignment vertical="center" wrapText="1"/>
    </xf>
    <xf numFmtId="0" fontId="11" fillId="11" borderId="18" xfId="0" applyFont="1" applyFill="1" applyBorder="1">
      <alignment vertical="center"/>
    </xf>
    <xf numFmtId="0" fontId="11" fillId="11" borderId="16" xfId="0" applyFont="1" applyFill="1" applyBorder="1">
      <alignment vertical="center"/>
    </xf>
    <xf numFmtId="0" fontId="11" fillId="11" borderId="56" xfId="0" applyFont="1" applyFill="1" applyBorder="1">
      <alignment vertical="center"/>
    </xf>
    <xf numFmtId="0" fontId="11" fillId="3" borderId="71" xfId="0" applyFont="1" applyFill="1" applyBorder="1" applyAlignment="1">
      <alignment vertical="center" wrapText="1"/>
    </xf>
    <xf numFmtId="0" fontId="0" fillId="4" borderId="17" xfId="0" applyFill="1" applyBorder="1" applyAlignment="1">
      <alignment vertical="center"/>
    </xf>
    <xf numFmtId="0" fontId="0" fillId="5" borderId="1" xfId="0" applyFill="1" applyBorder="1">
      <alignment vertical="center"/>
    </xf>
    <xf numFmtId="49" fontId="5" fillId="2" borderId="0" xfId="2" applyNumberFormat="1" applyFont="1" applyFill="1" applyBorder="1" applyAlignment="1">
      <alignment vertical="center"/>
    </xf>
    <xf numFmtId="0" fontId="5" fillId="2" borderId="0" xfId="2" applyNumberFormat="1" applyFont="1" applyFill="1" applyBorder="1" applyAlignment="1">
      <alignment vertical="center"/>
    </xf>
    <xf numFmtId="0" fontId="11" fillId="7" borderId="76" xfId="0" applyFont="1" applyFill="1" applyBorder="1">
      <alignment vertical="center"/>
    </xf>
    <xf numFmtId="0" fontId="11" fillId="7" borderId="71" xfId="0" applyFont="1" applyFill="1" applyBorder="1">
      <alignment vertical="center"/>
    </xf>
    <xf numFmtId="0" fontId="0" fillId="9" borderId="30" xfId="0" applyFill="1" applyBorder="1">
      <alignment vertical="center"/>
    </xf>
    <xf numFmtId="0" fontId="0" fillId="9" borderId="31" xfId="0" applyFill="1" applyBorder="1">
      <alignment vertical="center"/>
    </xf>
    <xf numFmtId="0" fontId="6" fillId="0" borderId="6" xfId="0" applyFont="1" applyBorder="1" applyAlignment="1">
      <alignment vertical="top"/>
    </xf>
    <xf numFmtId="14" fontId="6" fillId="0" borderId="6" xfId="1" applyNumberFormat="1" applyFont="1" applyBorder="1" applyAlignment="1">
      <alignment horizontal="center" vertical="top"/>
    </xf>
    <xf numFmtId="0" fontId="0" fillId="3" borderId="30" xfId="0" applyFill="1" applyBorder="1" applyAlignment="1">
      <alignment horizontal="center" vertical="center" wrapText="1"/>
    </xf>
    <xf numFmtId="0" fontId="0" fillId="3" borderId="30" xfId="0" applyFill="1" applyBorder="1" applyAlignment="1">
      <alignment vertical="center"/>
    </xf>
    <xf numFmtId="0" fontId="0" fillId="3" borderId="17" xfId="0" applyFill="1" applyBorder="1" applyAlignment="1">
      <alignment vertical="center"/>
    </xf>
    <xf numFmtId="0" fontId="6" fillId="0" borderId="6" xfId="1" applyFont="1" applyBorder="1" applyAlignment="1">
      <alignment horizontal="center" vertical="center"/>
    </xf>
    <xf numFmtId="14" fontId="5" fillId="0" borderId="0" xfId="2" applyNumberFormat="1" applyFont="1" applyAlignment="1">
      <alignment vertical="top"/>
    </xf>
    <xf numFmtId="14" fontId="6" fillId="0" borderId="6" xfId="2" applyNumberFormat="1" applyFont="1" applyBorder="1" applyAlignment="1">
      <alignment vertical="top"/>
    </xf>
    <xf numFmtId="0" fontId="5" fillId="0" borderId="0" xfId="2" applyFont="1" applyAlignment="1">
      <alignment vertical="top"/>
    </xf>
    <xf numFmtId="49" fontId="5" fillId="2" borderId="0" xfId="2" applyNumberFormat="1" applyFill="1" applyAlignment="1">
      <alignment vertical="top"/>
    </xf>
    <xf numFmtId="0" fontId="0" fillId="12" borderId="17" xfId="0" applyFill="1" applyBorder="1" applyAlignment="1">
      <alignment vertical="center"/>
    </xf>
    <xf numFmtId="49" fontId="5" fillId="2" borderId="5" xfId="2" applyNumberFormat="1" applyFill="1" applyBorder="1" applyAlignment="1">
      <alignment vertical="top"/>
    </xf>
    <xf numFmtId="0" fontId="11" fillId="7" borderId="16" xfId="0" applyFont="1" applyFill="1" applyBorder="1">
      <alignment vertical="center"/>
    </xf>
    <xf numFmtId="0" fontId="11" fillId="7" borderId="56" xfId="0" applyFont="1" applyFill="1" applyBorder="1">
      <alignment vertical="center"/>
    </xf>
    <xf numFmtId="0" fontId="11" fillId="7" borderId="77" xfId="0" applyFont="1" applyFill="1" applyBorder="1">
      <alignment vertical="center"/>
    </xf>
    <xf numFmtId="0" fontId="10" fillId="0" borderId="14" xfId="1" applyBorder="1" applyAlignment="1">
      <alignment vertical="top"/>
    </xf>
    <xf numFmtId="49" fontId="5" fillId="0" borderId="14" xfId="2" applyNumberFormat="1" applyFont="1" applyBorder="1" applyAlignment="1">
      <alignment vertical="top"/>
    </xf>
    <xf numFmtId="0" fontId="5" fillId="0" borderId="14" xfId="2" applyBorder="1" applyAlignment="1">
      <alignment vertical="top"/>
    </xf>
    <xf numFmtId="49" fontId="5" fillId="0" borderId="14" xfId="2" applyNumberFormat="1" applyBorder="1" applyAlignment="1">
      <alignment vertical="top"/>
    </xf>
    <xf numFmtId="49" fontId="5" fillId="2" borderId="14" xfId="2" applyNumberFormat="1" applyFont="1" applyFill="1" applyBorder="1" applyAlignment="1">
      <alignment vertical="center"/>
    </xf>
    <xf numFmtId="49" fontId="5" fillId="0" borderId="5" xfId="2" applyNumberFormat="1" applyBorder="1" applyAlignment="1">
      <alignment vertical="top"/>
    </xf>
    <xf numFmtId="0" fontId="5" fillId="0" borderId="5" xfId="2" applyBorder="1" applyAlignment="1">
      <alignment vertical="top"/>
    </xf>
    <xf numFmtId="0" fontId="6" fillId="5" borderId="17" xfId="0" applyFont="1" applyFill="1" applyBorder="1" applyAlignment="1">
      <alignment vertical="center"/>
    </xf>
    <xf numFmtId="0" fontId="6" fillId="3" borderId="16" xfId="0" applyFont="1" applyFill="1" applyBorder="1" applyAlignment="1">
      <alignment vertical="center"/>
    </xf>
    <xf numFmtId="0" fontId="6" fillId="4" borderId="17" xfId="0" applyFont="1" applyFill="1" applyBorder="1" applyAlignment="1">
      <alignment vertical="center"/>
    </xf>
    <xf numFmtId="0" fontId="11" fillId="5" borderId="18" xfId="0" applyFont="1" applyFill="1" applyBorder="1">
      <alignment vertical="center"/>
    </xf>
    <xf numFmtId="0" fontId="11" fillId="5" borderId="20" xfId="0" applyFont="1" applyFill="1" applyBorder="1">
      <alignment vertical="center"/>
    </xf>
    <xf numFmtId="0" fontId="11" fillId="5" borderId="1" xfId="0" applyFont="1" applyFill="1" applyBorder="1">
      <alignment vertical="center"/>
    </xf>
    <xf numFmtId="49" fontId="5" fillId="0" borderId="1" xfId="2" applyNumberFormat="1" applyFont="1" applyBorder="1" applyAlignment="1">
      <alignment vertical="top"/>
    </xf>
    <xf numFmtId="49" fontId="5" fillId="0" borderId="1" xfId="2" applyNumberFormat="1" applyBorder="1" applyAlignment="1">
      <alignment vertical="top"/>
    </xf>
    <xf numFmtId="0" fontId="0" fillId="5" borderId="56" xfId="0" applyFill="1" applyBorder="1">
      <alignment vertical="center"/>
    </xf>
    <xf numFmtId="0" fontId="0" fillId="0" borderId="25" xfId="0" applyBorder="1" applyAlignment="1">
      <alignment vertical="top" wrapText="1"/>
    </xf>
    <xf numFmtId="0" fontId="0" fillId="0" borderId="1" xfId="0" applyBorder="1" applyAlignment="1">
      <alignment vertical="top" wrapText="1"/>
    </xf>
    <xf numFmtId="0" fontId="0" fillId="0" borderId="66" xfId="0" applyBorder="1">
      <alignment vertical="center"/>
    </xf>
    <xf numFmtId="0" fontId="0" fillId="0" borderId="0" xfId="0" applyAlignment="1">
      <alignment horizontal="center" vertical="center"/>
    </xf>
    <xf numFmtId="0" fontId="0" fillId="0" borderId="26" xfId="0" applyBorder="1">
      <alignment vertical="center"/>
    </xf>
    <xf numFmtId="0" fontId="0" fillId="0" borderId="0" xfId="0" applyBorder="1">
      <alignment vertical="center"/>
    </xf>
    <xf numFmtId="0" fontId="0" fillId="0" borderId="0" xfId="0" applyBorder="1" applyAlignment="1">
      <alignment vertical="top" wrapText="1"/>
    </xf>
    <xf numFmtId="0" fontId="0" fillId="0" borderId="69" xfId="0" applyBorder="1">
      <alignment vertical="center"/>
    </xf>
    <xf numFmtId="0" fontId="0" fillId="0" borderId="11" xfId="0" applyBorder="1" applyAlignment="1">
      <alignment vertical="top" wrapText="1"/>
    </xf>
    <xf numFmtId="0" fontId="0" fillId="0" borderId="5" xfId="0" applyBorder="1" applyAlignment="1">
      <alignment vertical="top" wrapText="1"/>
    </xf>
    <xf numFmtId="0" fontId="0" fillId="0" borderId="68" xfId="0" applyBorder="1">
      <alignment vertical="center"/>
    </xf>
    <xf numFmtId="0" fontId="0" fillId="0" borderId="0" xfId="0" applyAlignment="1">
      <alignment vertical="top" wrapText="1"/>
    </xf>
    <xf numFmtId="0" fontId="11" fillId="0" borderId="0" xfId="0" applyFont="1">
      <alignment vertical="center"/>
    </xf>
    <xf numFmtId="0" fontId="6" fillId="0" borderId="0" xfId="0" applyFont="1">
      <alignment vertical="center"/>
    </xf>
    <xf numFmtId="0" fontId="3" fillId="0" borderId="0" xfId="3" applyFill="1" applyAlignment="1">
      <alignment vertical="top"/>
    </xf>
    <xf numFmtId="0" fontId="3" fillId="0" borderId="0" xfId="3">
      <alignment vertical="center"/>
    </xf>
    <xf numFmtId="0" fontId="3" fillId="13" borderId="0" xfId="3" applyFill="1" applyAlignment="1">
      <alignment vertical="center"/>
    </xf>
    <xf numFmtId="0" fontId="3" fillId="13" borderId="0" xfId="3" applyFill="1">
      <alignment vertical="center"/>
    </xf>
    <xf numFmtId="0" fontId="3" fillId="0" borderId="0" xfId="3" applyFont="1">
      <alignment vertical="center"/>
    </xf>
    <xf numFmtId="0" fontId="3" fillId="0" borderId="0" xfId="3" applyNumberFormat="1" applyFill="1" applyAlignment="1">
      <alignment vertical="top"/>
    </xf>
    <xf numFmtId="0" fontId="15" fillId="0" borderId="0" xfId="3" applyNumberFormat="1" applyFont="1" applyFill="1" applyAlignment="1">
      <alignment vertical="top"/>
    </xf>
    <xf numFmtId="0" fontId="3" fillId="14" borderId="0" xfId="3" applyFill="1">
      <alignment vertical="center"/>
    </xf>
    <xf numFmtId="0" fontId="3" fillId="15" borderId="0" xfId="3" applyFill="1">
      <alignment vertical="center"/>
    </xf>
    <xf numFmtId="0" fontId="3" fillId="16" borderId="0" xfId="3" applyFill="1">
      <alignment vertical="center"/>
    </xf>
    <xf numFmtId="0" fontId="0" fillId="17" borderId="0" xfId="0" applyFill="1">
      <alignment vertical="center"/>
    </xf>
    <xf numFmtId="0" fontId="3" fillId="0" borderId="0" xfId="4">
      <alignment vertical="center"/>
    </xf>
    <xf numFmtId="0" fontId="0" fillId="5" borderId="0" xfId="0" applyFill="1">
      <alignment vertical="center"/>
    </xf>
    <xf numFmtId="0" fontId="3" fillId="0" borderId="0" xfId="4" applyFont="1">
      <alignment vertical="center"/>
    </xf>
    <xf numFmtId="0" fontId="3" fillId="5" borderId="0" xfId="4" applyFill="1">
      <alignment vertical="center"/>
    </xf>
    <xf numFmtId="14" fontId="3" fillId="0" borderId="0" xfId="4" applyNumberFormat="1">
      <alignment vertical="center"/>
    </xf>
    <xf numFmtId="0" fontId="0" fillId="5" borderId="71" xfId="0" applyFill="1" applyBorder="1" applyAlignment="1">
      <alignment vertical="center" wrapText="1"/>
    </xf>
    <xf numFmtId="0" fontId="3" fillId="12" borderId="0" xfId="4" applyFill="1">
      <alignment vertical="center"/>
    </xf>
    <xf numFmtId="14" fontId="0" fillId="0" borderId="0" xfId="0" applyNumberFormat="1">
      <alignment vertical="center"/>
    </xf>
    <xf numFmtId="0" fontId="3" fillId="18" borderId="0" xfId="3" applyFont="1" applyFill="1" applyAlignment="1">
      <alignment vertical="top" wrapText="1"/>
    </xf>
    <xf numFmtId="0" fontId="5" fillId="19" borderId="0" xfId="3" applyFont="1" applyFill="1" applyAlignment="1">
      <alignment vertical="top" wrapText="1"/>
    </xf>
    <xf numFmtId="49" fontId="0" fillId="19" borderId="0" xfId="3" applyNumberFormat="1" applyFont="1" applyFill="1" applyAlignment="1">
      <alignment vertical="top" wrapText="1"/>
    </xf>
    <xf numFmtId="0" fontId="5" fillId="19" borderId="0" xfId="3" applyNumberFormat="1" applyFont="1" applyFill="1" applyAlignment="1">
      <alignment vertical="top" wrapText="1"/>
    </xf>
    <xf numFmtId="14" fontId="5" fillId="15" borderId="0" xfId="3" applyNumberFormat="1" applyFont="1" applyFill="1" applyAlignment="1">
      <alignment vertical="top" wrapText="1"/>
    </xf>
    <xf numFmtId="0" fontId="5" fillId="15" borderId="0" xfId="3" applyFont="1" applyFill="1" applyAlignment="1">
      <alignment vertical="top" wrapText="1"/>
    </xf>
    <xf numFmtId="177" fontId="0" fillId="15" borderId="0" xfId="3" applyNumberFormat="1" applyFont="1" applyFill="1" applyAlignment="1">
      <alignment vertical="top" wrapText="1"/>
    </xf>
    <xf numFmtId="0" fontId="0" fillId="15" borderId="0" xfId="3" applyFont="1" applyFill="1" applyAlignment="1">
      <alignment vertical="top" wrapText="1"/>
    </xf>
    <xf numFmtId="0" fontId="5" fillId="14" borderId="0" xfId="3" applyFont="1" applyFill="1" applyAlignment="1">
      <alignment vertical="top" wrapText="1"/>
    </xf>
    <xf numFmtId="0" fontId="5" fillId="2" borderId="0" xfId="3" applyFont="1" applyFill="1" applyAlignment="1">
      <alignment vertical="top" wrapText="1"/>
    </xf>
    <xf numFmtId="0" fontId="0" fillId="0" borderId="0" xfId="3" applyFont="1" applyAlignment="1">
      <alignment vertical="top" wrapText="1"/>
    </xf>
    <xf numFmtId="0" fontId="5" fillId="0" borderId="0" xfId="3" applyFont="1" applyAlignment="1">
      <alignment vertical="top" wrapText="1"/>
    </xf>
    <xf numFmtId="0" fontId="3" fillId="0" borderId="0" xfId="3" applyAlignment="1">
      <alignment vertical="top"/>
    </xf>
    <xf numFmtId="0" fontId="3" fillId="0" borderId="0" xfId="3" applyAlignment="1">
      <alignment vertical="top" wrapText="1"/>
    </xf>
    <xf numFmtId="14" fontId="3" fillId="0" borderId="0" xfId="3" applyNumberFormat="1" applyAlignment="1">
      <alignment vertical="top"/>
    </xf>
    <xf numFmtId="0" fontId="3" fillId="0" borderId="0" xfId="3" applyNumberFormat="1" applyAlignment="1">
      <alignment vertical="top"/>
    </xf>
    <xf numFmtId="49" fontId="3" fillId="0" borderId="0" xfId="3" applyNumberFormat="1" applyAlignment="1">
      <alignment vertical="top"/>
    </xf>
    <xf numFmtId="177" fontId="3" fillId="0" borderId="0" xfId="3" applyNumberFormat="1" applyAlignment="1">
      <alignment vertical="top" wrapText="1"/>
    </xf>
    <xf numFmtId="0" fontId="3" fillId="0" borderId="0" xfId="3" applyFont="1" applyAlignment="1">
      <alignment vertical="top"/>
    </xf>
    <xf numFmtId="0" fontId="17" fillId="0" borderId="0" xfId="3" applyFont="1" applyAlignment="1">
      <alignment vertical="top" wrapText="1"/>
    </xf>
    <xf numFmtId="0" fontId="3" fillId="0" borderId="0" xfId="3" applyNumberFormat="1" applyAlignment="1">
      <alignment vertical="top" wrapText="1"/>
    </xf>
    <xf numFmtId="0" fontId="3" fillId="0" borderId="0" xfId="3" applyFont="1" applyAlignment="1">
      <alignment vertical="top" wrapText="1"/>
    </xf>
    <xf numFmtId="177" fontId="3" fillId="0" borderId="0" xfId="3" applyNumberFormat="1" applyFont="1" applyAlignment="1">
      <alignment vertical="top" wrapText="1"/>
    </xf>
    <xf numFmtId="14" fontId="3" fillId="0" borderId="0" xfId="3" applyNumberFormat="1" applyAlignment="1">
      <alignment vertical="top" wrapText="1"/>
    </xf>
    <xf numFmtId="0" fontId="15" fillId="0" borderId="0" xfId="3" applyFont="1" applyAlignment="1">
      <alignment vertical="top"/>
    </xf>
    <xf numFmtId="14" fontId="18" fillId="0" borderId="0" xfId="3" applyNumberFormat="1" applyFont="1" applyAlignment="1">
      <alignment vertical="top" wrapText="1"/>
    </xf>
    <xf numFmtId="14" fontId="18" fillId="0" borderId="0" xfId="3" applyNumberFormat="1" applyFont="1" applyAlignment="1">
      <alignment vertical="top"/>
    </xf>
    <xf numFmtId="0" fontId="18" fillId="0" borderId="0" xfId="3" applyFont="1" applyAlignment="1">
      <alignment vertical="top" wrapText="1"/>
    </xf>
    <xf numFmtId="49" fontId="18" fillId="0" borderId="0" xfId="3" applyNumberFormat="1" applyFont="1" applyAlignment="1">
      <alignment vertical="top"/>
    </xf>
    <xf numFmtId="0" fontId="18" fillId="0" borderId="0" xfId="3" applyNumberFormat="1" applyFont="1" applyAlignment="1">
      <alignment vertical="top"/>
    </xf>
    <xf numFmtId="177" fontId="18" fillId="0" borderId="0" xfId="3" applyNumberFormat="1" applyFont="1" applyAlignment="1">
      <alignment vertical="top" wrapText="1"/>
    </xf>
    <xf numFmtId="0" fontId="19" fillId="0" borderId="0" xfId="3" applyFont="1" applyAlignment="1">
      <alignment vertical="top" wrapText="1"/>
    </xf>
    <xf numFmtId="0" fontId="20" fillId="0" borderId="0" xfId="3" applyNumberFormat="1" applyFont="1" applyAlignment="1">
      <alignment vertical="top"/>
    </xf>
    <xf numFmtId="0" fontId="6" fillId="0" borderId="0" xfId="3" applyNumberFormat="1" applyFont="1" applyAlignment="1">
      <alignment vertical="top" wrapText="1"/>
    </xf>
    <xf numFmtId="14" fontId="6" fillId="0" borderId="0" xfId="3" applyNumberFormat="1" applyFont="1" applyAlignment="1">
      <alignment vertical="top"/>
    </xf>
    <xf numFmtId="49" fontId="6" fillId="0" borderId="0" xfId="3" applyNumberFormat="1" applyFont="1" applyAlignment="1">
      <alignment vertical="top"/>
    </xf>
    <xf numFmtId="0" fontId="6" fillId="0" borderId="0" xfId="3" applyNumberFormat="1" applyFont="1" applyAlignment="1">
      <alignment vertical="top"/>
    </xf>
    <xf numFmtId="0" fontId="6" fillId="0" borderId="0" xfId="3" applyFont="1" applyAlignment="1">
      <alignment vertical="top" wrapText="1"/>
    </xf>
    <xf numFmtId="177" fontId="6" fillId="0" borderId="0" xfId="3" applyNumberFormat="1" applyFont="1" applyAlignment="1">
      <alignment vertical="top" wrapText="1"/>
    </xf>
    <xf numFmtId="0" fontId="6" fillId="0" borderId="0" xfId="3" applyFont="1" applyAlignment="1">
      <alignment vertical="top"/>
    </xf>
    <xf numFmtId="0" fontId="21" fillId="0" borderId="0" xfId="3" applyFont="1" applyAlignment="1">
      <alignment vertical="top" wrapText="1"/>
    </xf>
    <xf numFmtId="0" fontId="22" fillId="0" borderId="0" xfId="3" applyFont="1" applyAlignment="1">
      <alignment vertical="top" wrapText="1"/>
    </xf>
    <xf numFmtId="0" fontId="23" fillId="0" borderId="0" xfId="3" applyFont="1" applyAlignment="1">
      <alignment vertical="top" wrapText="1"/>
    </xf>
    <xf numFmtId="0" fontId="17" fillId="0" borderId="0" xfId="3" applyNumberFormat="1" applyFont="1" applyAlignment="1">
      <alignment vertical="top" wrapText="1"/>
    </xf>
    <xf numFmtId="0" fontId="3" fillId="0" borderId="0" xfId="9">
      <alignment vertical="center"/>
    </xf>
    <xf numFmtId="49" fontId="3" fillId="0" borderId="0" xfId="9" applyNumberFormat="1">
      <alignment vertical="center"/>
    </xf>
    <xf numFmtId="0" fontId="3" fillId="0" borderId="0" xfId="9" applyNumberFormat="1">
      <alignment vertical="center"/>
    </xf>
    <xf numFmtId="11" fontId="3" fillId="0" borderId="0" xfId="9" applyNumberFormat="1">
      <alignment vertical="center"/>
    </xf>
    <xf numFmtId="0" fontId="3" fillId="0" borderId="0" xfId="7">
      <alignment vertical="center"/>
    </xf>
    <xf numFmtId="0" fontId="3" fillId="16" borderId="0" xfId="7" applyFill="1">
      <alignment vertical="center"/>
    </xf>
    <xf numFmtId="0" fontId="3" fillId="5" borderId="0" xfId="7" applyFill="1">
      <alignment vertical="center"/>
    </xf>
    <xf numFmtId="0" fontId="3" fillId="0" borderId="0" xfId="7" applyFont="1">
      <alignment vertical="center"/>
    </xf>
    <xf numFmtId="0" fontId="3" fillId="0" borderId="0" xfId="8">
      <alignment vertical="center"/>
    </xf>
    <xf numFmtId="0" fontId="3" fillId="0" borderId="0" xfId="8" applyAlignment="1">
      <alignment horizontal="left" vertical="center"/>
    </xf>
    <xf numFmtId="0" fontId="0" fillId="20" borderId="73" xfId="0" applyFill="1" applyBorder="1" applyAlignment="1">
      <alignment horizontal="center" vertical="top" wrapText="1"/>
    </xf>
    <xf numFmtId="0" fontId="0" fillId="20" borderId="29" xfId="0" applyFill="1" applyBorder="1" applyAlignment="1">
      <alignment horizontal="center" vertical="top" wrapText="1"/>
    </xf>
    <xf numFmtId="0" fontId="0" fillId="5" borderId="0" xfId="0" applyFill="1" applyBorder="1" applyAlignment="1">
      <alignment horizontal="center" vertical="center"/>
    </xf>
    <xf numFmtId="0" fontId="0" fillId="5" borderId="0" xfId="0" applyNumberFormat="1" applyFill="1" applyBorder="1" applyAlignment="1">
      <alignment horizontal="center" vertical="center"/>
    </xf>
    <xf numFmtId="0" fontId="0" fillId="20" borderId="3" xfId="0" applyFill="1" applyBorder="1" applyAlignment="1">
      <alignment horizontal="center" vertical="center" wrapText="1"/>
    </xf>
    <xf numFmtId="0" fontId="0" fillId="20" borderId="4" xfId="0" applyFill="1" applyBorder="1" applyAlignment="1">
      <alignment vertical="center" wrapText="1"/>
    </xf>
    <xf numFmtId="0" fontId="0" fillId="20" borderId="41" xfId="0" applyFill="1" applyBorder="1" applyAlignment="1">
      <alignment vertical="center" wrapText="1"/>
    </xf>
    <xf numFmtId="0" fontId="6" fillId="20" borderId="3" xfId="0" applyFont="1" applyFill="1" applyBorder="1" applyAlignment="1">
      <alignment vertical="center" wrapText="1"/>
    </xf>
    <xf numFmtId="0" fontId="6" fillId="20" borderId="4" xfId="0" applyFont="1" applyFill="1" applyBorder="1" applyAlignment="1">
      <alignment vertical="center" wrapText="1"/>
    </xf>
    <xf numFmtId="0" fontId="6" fillId="20" borderId="5" xfId="0" applyFont="1" applyFill="1" applyBorder="1" applyAlignment="1">
      <alignment vertical="center" wrapText="1"/>
    </xf>
    <xf numFmtId="0" fontId="0" fillId="4" borderId="12" xfId="0" applyFill="1" applyBorder="1" applyAlignment="1">
      <alignment vertical="center" wrapText="1"/>
    </xf>
    <xf numFmtId="0" fontId="6" fillId="4" borderId="12" xfId="0" applyFont="1" applyFill="1" applyBorder="1" applyAlignment="1">
      <alignment vertical="center" wrapText="1"/>
    </xf>
    <xf numFmtId="0" fontId="9" fillId="4" borderId="12" xfId="0" applyFont="1" applyFill="1" applyBorder="1" applyAlignment="1">
      <alignment vertical="center" wrapText="1"/>
    </xf>
    <xf numFmtId="0" fontId="6" fillId="12" borderId="13" xfId="0" applyFont="1" applyFill="1" applyBorder="1" applyAlignment="1">
      <alignment vertical="center" wrapText="1"/>
    </xf>
    <xf numFmtId="0" fontId="6" fillId="12" borderId="13" xfId="0" applyNumberFormat="1" applyFont="1" applyFill="1" applyBorder="1" applyAlignment="1">
      <alignment vertical="center" wrapText="1"/>
    </xf>
    <xf numFmtId="0" fontId="6" fillId="0" borderId="0" xfId="0" applyFont="1" applyBorder="1" applyAlignment="1">
      <alignment vertical="center" wrapText="1"/>
    </xf>
    <xf numFmtId="0" fontId="6" fillId="0" borderId="5" xfId="0" applyFont="1" applyBorder="1" applyAlignment="1">
      <alignment vertical="center" wrapText="1"/>
    </xf>
    <xf numFmtId="0" fontId="6" fillId="0" borderId="5" xfId="0" applyFont="1" applyBorder="1" applyAlignment="1">
      <alignment horizontal="left" vertical="center" wrapText="1"/>
    </xf>
    <xf numFmtId="0" fontId="6" fillId="0" borderId="5" xfId="0" applyFont="1" applyBorder="1" applyAlignment="1">
      <alignment horizontal="center" vertical="center" wrapText="1"/>
    </xf>
    <xf numFmtId="0" fontId="6" fillId="20" borderId="3" xfId="0" applyFont="1" applyFill="1" applyBorder="1" applyAlignment="1">
      <alignment horizontal="center" vertical="center" wrapText="1"/>
    </xf>
    <xf numFmtId="0" fontId="6" fillId="20" borderId="12" xfId="0" applyFont="1" applyFill="1" applyBorder="1" applyAlignment="1">
      <alignment vertical="center" wrapText="1"/>
    </xf>
    <xf numFmtId="0" fontId="6" fillId="20" borderId="41" xfId="0" applyFont="1" applyFill="1" applyBorder="1" applyAlignment="1">
      <alignment vertical="center" wrapText="1"/>
    </xf>
    <xf numFmtId="0" fontId="6" fillId="20" borderId="5" xfId="0" applyFont="1" applyFill="1" applyBorder="1" applyAlignment="1">
      <alignment horizontal="center" vertical="center" wrapText="1"/>
    </xf>
    <xf numFmtId="0" fontId="6" fillId="20" borderId="11" xfId="0" applyFont="1" applyFill="1" applyBorder="1" applyAlignment="1">
      <alignment vertical="center" wrapText="1"/>
    </xf>
    <xf numFmtId="0" fontId="6" fillId="5" borderId="17" xfId="0" applyFont="1" applyFill="1" applyBorder="1" applyAlignment="1">
      <alignment vertical="center" wrapText="1"/>
    </xf>
    <xf numFmtId="0" fontId="6" fillId="5" borderId="19" xfId="0" applyFont="1" applyFill="1" applyBorder="1" applyAlignment="1">
      <alignment vertical="center" wrapText="1"/>
    </xf>
    <xf numFmtId="0" fontId="6" fillId="5" borderId="7" xfId="0" applyFont="1" applyFill="1" applyBorder="1" applyAlignment="1">
      <alignment vertical="center" wrapText="1"/>
    </xf>
    <xf numFmtId="0" fontId="6" fillId="5" borderId="16" xfId="0" applyFont="1" applyFill="1" applyBorder="1" applyAlignment="1">
      <alignment vertical="center" wrapText="1"/>
    </xf>
    <xf numFmtId="0" fontId="11" fillId="5" borderId="12" xfId="0" applyFont="1" applyFill="1" applyBorder="1" applyAlignment="1">
      <alignment vertical="center" wrapText="1"/>
    </xf>
    <xf numFmtId="0" fontId="11" fillId="5" borderId="13" xfId="0" applyFont="1" applyFill="1" applyBorder="1" applyAlignment="1">
      <alignment vertical="center" wrapText="1"/>
    </xf>
    <xf numFmtId="0" fontId="6" fillId="8" borderId="12" xfId="0" applyFont="1" applyFill="1" applyBorder="1" applyAlignment="1">
      <alignment vertical="center" wrapText="1"/>
    </xf>
    <xf numFmtId="0" fontId="6" fillId="5" borderId="16" xfId="0" applyNumberFormat="1" applyFont="1" applyFill="1" applyBorder="1" applyAlignment="1">
      <alignment vertical="center" wrapText="1"/>
    </xf>
    <xf numFmtId="0" fontId="6" fillId="5" borderId="21" xfId="0" applyFont="1" applyFill="1" applyBorder="1" applyAlignment="1">
      <alignment horizontal="center" vertical="center" wrapText="1"/>
    </xf>
    <xf numFmtId="0" fontId="6" fillId="0" borderId="0" xfId="1" applyFont="1">
      <alignment vertical="center"/>
    </xf>
    <xf numFmtId="0" fontId="0" fillId="20" borderId="15" xfId="0" applyFill="1" applyBorder="1" applyAlignment="1">
      <alignment vertical="top" wrapText="1"/>
    </xf>
    <xf numFmtId="0" fontId="0" fillId="20" borderId="16" xfId="0" applyFill="1" applyBorder="1" applyAlignment="1">
      <alignment vertical="center" wrapText="1"/>
    </xf>
    <xf numFmtId="0" fontId="0" fillId="20" borderId="16" xfId="0" applyFill="1" applyBorder="1" applyAlignment="1">
      <alignment vertical="top" wrapText="1"/>
    </xf>
    <xf numFmtId="0" fontId="0" fillId="20" borderId="86" xfId="0" applyFill="1" applyBorder="1" applyAlignment="1">
      <alignment vertical="center" wrapText="1"/>
    </xf>
    <xf numFmtId="0" fontId="0" fillId="20" borderId="14" xfId="0" applyFill="1" applyBorder="1" applyAlignment="1">
      <alignment vertical="center" wrapText="1"/>
    </xf>
    <xf numFmtId="0" fontId="6" fillId="20" borderId="14" xfId="0" applyFont="1" applyFill="1" applyBorder="1" applyAlignment="1">
      <alignment vertical="center" wrapText="1"/>
    </xf>
    <xf numFmtId="0" fontId="0" fillId="20" borderId="7" xfId="0" applyFill="1" applyBorder="1" applyAlignment="1">
      <alignment vertical="center" wrapText="1"/>
    </xf>
    <xf numFmtId="0" fontId="0" fillId="9" borderId="20" xfId="0" applyFill="1" applyBorder="1" applyAlignment="1">
      <alignment vertical="center"/>
    </xf>
    <xf numFmtId="0" fontId="6" fillId="5" borderId="21" xfId="0" applyFont="1" applyFill="1" applyBorder="1" applyAlignment="1">
      <alignment vertical="center"/>
    </xf>
    <xf numFmtId="0" fontId="6" fillId="5" borderId="21" xfId="0" applyNumberFormat="1" applyFont="1" applyFill="1" applyBorder="1" applyAlignment="1">
      <alignment vertical="center"/>
    </xf>
    <xf numFmtId="0" fontId="0" fillId="5" borderId="21" xfId="0" applyFill="1" applyBorder="1" applyAlignment="1">
      <alignment vertical="center" wrapText="1"/>
    </xf>
    <xf numFmtId="0" fontId="0" fillId="20" borderId="16" xfId="0" applyFill="1" applyBorder="1">
      <alignment vertical="center"/>
    </xf>
    <xf numFmtId="0" fontId="0" fillId="20" borderId="87" xfId="0" applyFill="1" applyBorder="1" applyAlignment="1">
      <alignment vertical="center" wrapText="1"/>
    </xf>
    <xf numFmtId="0" fontId="11" fillId="5" borderId="17" xfId="0" applyFont="1" applyFill="1" applyBorder="1" applyAlignment="1">
      <alignment vertical="center" wrapText="1"/>
    </xf>
    <xf numFmtId="0" fontId="0" fillId="0" borderId="14" xfId="0" applyBorder="1">
      <alignment vertical="center"/>
    </xf>
    <xf numFmtId="0" fontId="0" fillId="20" borderId="86" xfId="0" applyFill="1" applyBorder="1">
      <alignment vertical="center"/>
    </xf>
    <xf numFmtId="0" fontId="0" fillId="20" borderId="14" xfId="0" applyFill="1" applyBorder="1">
      <alignment vertical="center"/>
    </xf>
    <xf numFmtId="0" fontId="0" fillId="20" borderId="0" xfId="0" applyFill="1" applyBorder="1" applyAlignment="1">
      <alignment vertical="center" wrapText="1"/>
    </xf>
    <xf numFmtId="0" fontId="6" fillId="20" borderId="0" xfId="0" applyFont="1" applyFill="1" applyBorder="1" applyAlignment="1">
      <alignment vertical="center" wrapText="1"/>
    </xf>
    <xf numFmtId="0" fontId="0" fillId="20" borderId="20" xfId="0" applyFill="1" applyBorder="1" applyAlignment="1">
      <alignment vertical="center" wrapText="1"/>
    </xf>
    <xf numFmtId="0" fontId="0" fillId="20" borderId="1" xfId="0" applyFill="1" applyBorder="1" applyAlignment="1">
      <alignment vertical="center" wrapText="1"/>
    </xf>
    <xf numFmtId="0" fontId="0" fillId="20" borderId="26" xfId="0" applyFill="1" applyBorder="1" applyAlignment="1">
      <alignment vertical="center" wrapText="1"/>
    </xf>
    <xf numFmtId="0" fontId="0" fillId="5" borderId="30" xfId="0" applyFill="1" applyBorder="1">
      <alignment vertical="center"/>
    </xf>
    <xf numFmtId="0" fontId="0" fillId="20" borderId="34" xfId="0" applyFill="1" applyBorder="1" applyAlignment="1">
      <alignment vertical="center" wrapText="1"/>
    </xf>
    <xf numFmtId="0" fontId="6" fillId="20" borderId="35" xfId="0" applyFont="1" applyFill="1" applyBorder="1" applyAlignment="1">
      <alignment vertical="center" wrapText="1"/>
    </xf>
    <xf numFmtId="0" fontId="0" fillId="20" borderId="36" xfId="0" applyFill="1" applyBorder="1" applyAlignment="1">
      <alignment vertical="center" wrapText="1"/>
    </xf>
    <xf numFmtId="0" fontId="0" fillId="20" borderId="35" xfId="0" applyFill="1" applyBorder="1" applyAlignment="1">
      <alignment vertical="center" wrapText="1"/>
    </xf>
    <xf numFmtId="0" fontId="0" fillId="20" borderId="37" xfId="0" applyFill="1" applyBorder="1" applyAlignment="1">
      <alignment vertical="center" wrapText="1"/>
    </xf>
    <xf numFmtId="0" fontId="0" fillId="9" borderId="36" xfId="0" applyFill="1" applyBorder="1" applyAlignment="1">
      <alignment vertical="center"/>
    </xf>
    <xf numFmtId="0" fontId="6" fillId="5" borderId="38" xfId="0" applyNumberFormat="1" applyFont="1" applyFill="1" applyBorder="1" applyAlignment="1">
      <alignment vertical="center"/>
    </xf>
    <xf numFmtId="0" fontId="0" fillId="5" borderId="38" xfId="0" applyFill="1" applyBorder="1">
      <alignment vertical="center"/>
    </xf>
    <xf numFmtId="0" fontId="0" fillId="20" borderId="5" xfId="0" applyFill="1" applyBorder="1" applyAlignment="1">
      <alignment vertical="center" wrapText="1"/>
    </xf>
    <xf numFmtId="0" fontId="0" fillId="20" borderId="12" xfId="0" applyFill="1" applyBorder="1" applyAlignment="1">
      <alignment vertical="center" wrapText="1"/>
    </xf>
    <xf numFmtId="0" fontId="0" fillId="9" borderId="12" xfId="0" applyFill="1" applyBorder="1" applyAlignment="1">
      <alignment vertical="center"/>
    </xf>
    <xf numFmtId="0" fontId="6" fillId="5" borderId="13" xfId="0" applyFont="1" applyFill="1" applyBorder="1" applyAlignment="1">
      <alignment vertical="center"/>
    </xf>
    <xf numFmtId="0" fontId="6" fillId="5" borderId="13" xfId="0" applyNumberFormat="1" applyFont="1" applyFill="1" applyBorder="1" applyAlignment="1">
      <alignment vertical="center"/>
    </xf>
    <xf numFmtId="0" fontId="0" fillId="5" borderId="13" xfId="0" applyFill="1" applyBorder="1">
      <alignment vertical="center"/>
    </xf>
    <xf numFmtId="0" fontId="6" fillId="20" borderId="1" xfId="0" applyFont="1" applyFill="1" applyBorder="1" applyAlignment="1">
      <alignment vertical="center" wrapText="1"/>
    </xf>
    <xf numFmtId="0" fontId="6" fillId="5" borderId="30" xfId="0" applyFont="1" applyFill="1" applyBorder="1" applyAlignment="1">
      <alignment vertical="center"/>
    </xf>
    <xf numFmtId="0" fontId="6" fillId="5" borderId="30" xfId="0" applyNumberFormat="1" applyFont="1" applyFill="1" applyBorder="1" applyAlignment="1">
      <alignment vertical="center"/>
    </xf>
    <xf numFmtId="0" fontId="6" fillId="5" borderId="38" xfId="0" applyFont="1" applyFill="1" applyBorder="1" applyAlignment="1">
      <alignment vertical="center"/>
    </xf>
    <xf numFmtId="0" fontId="0" fillId="20" borderId="1" xfId="0" applyFill="1" applyBorder="1">
      <alignment vertical="center"/>
    </xf>
    <xf numFmtId="0" fontId="0" fillId="20" borderId="47" xfId="0" applyFill="1" applyBorder="1">
      <alignment vertical="center"/>
    </xf>
    <xf numFmtId="0" fontId="6" fillId="20" borderId="8" xfId="0" applyFont="1" applyFill="1" applyBorder="1" applyAlignment="1">
      <alignment vertical="center" wrapText="1"/>
    </xf>
    <xf numFmtId="0" fontId="0" fillId="20" borderId="8" xfId="0" applyFill="1" applyBorder="1" applyAlignment="1">
      <alignment vertical="center" wrapText="1"/>
    </xf>
    <xf numFmtId="0" fontId="0" fillId="20" borderId="40" xfId="0" applyFill="1" applyBorder="1" applyAlignment="1">
      <alignment vertical="center" wrapText="1"/>
    </xf>
    <xf numFmtId="0" fontId="0" fillId="20" borderId="48" xfId="0" applyFill="1" applyBorder="1" applyAlignment="1">
      <alignment vertical="center" wrapText="1"/>
    </xf>
    <xf numFmtId="0" fontId="0" fillId="9" borderId="4" xfId="0" applyFill="1" applyBorder="1" applyAlignment="1">
      <alignment vertical="center"/>
    </xf>
    <xf numFmtId="0" fontId="6" fillId="5" borderId="50" xfId="0" applyFont="1" applyFill="1" applyBorder="1" applyAlignment="1">
      <alignment vertical="center"/>
    </xf>
    <xf numFmtId="0" fontId="6" fillId="5" borderId="50" xfId="0" applyNumberFormat="1" applyFont="1" applyFill="1" applyBorder="1" applyAlignment="1">
      <alignment vertical="center"/>
    </xf>
    <xf numFmtId="0" fontId="0" fillId="5" borderId="50" xfId="0" applyFill="1" applyBorder="1">
      <alignment vertical="center"/>
    </xf>
    <xf numFmtId="0" fontId="6" fillId="5" borderId="17" xfId="0" applyNumberFormat="1" applyFont="1" applyFill="1" applyBorder="1" applyAlignment="1">
      <alignment vertical="center"/>
    </xf>
    <xf numFmtId="0" fontId="0" fillId="5" borderId="17" xfId="0" applyFill="1" applyBorder="1" applyAlignment="1">
      <alignment vertical="center" wrapText="1"/>
    </xf>
    <xf numFmtId="0" fontId="0" fillId="20" borderId="15" xfId="0" applyFill="1" applyBorder="1" applyAlignment="1">
      <alignment vertical="center" wrapText="1"/>
    </xf>
    <xf numFmtId="0" fontId="0" fillId="21" borderId="15" xfId="0" applyFill="1" applyBorder="1" applyAlignment="1">
      <alignment horizontal="left" vertical="top" wrapText="1"/>
    </xf>
    <xf numFmtId="0" fontId="0" fillId="21" borderId="16" xfId="0" applyFill="1" applyBorder="1" applyAlignment="1">
      <alignment horizontal="left" vertical="center" wrapText="1"/>
    </xf>
    <xf numFmtId="0" fontId="0" fillId="21" borderId="16" xfId="0" applyFill="1" applyBorder="1" applyAlignment="1">
      <alignment vertical="top" wrapText="1"/>
    </xf>
    <xf numFmtId="0" fontId="0" fillId="21" borderId="16" xfId="0" applyFill="1" applyBorder="1" applyAlignment="1">
      <alignment vertical="center" wrapText="1"/>
    </xf>
    <xf numFmtId="0" fontId="0" fillId="21" borderId="87" xfId="0" applyFill="1" applyBorder="1" applyAlignment="1">
      <alignment vertical="center" wrapText="1"/>
    </xf>
    <xf numFmtId="0" fontId="0" fillId="21" borderId="14" xfId="0" applyFill="1" applyBorder="1" applyAlignment="1">
      <alignment vertical="center" wrapText="1"/>
    </xf>
    <xf numFmtId="0" fontId="9" fillId="21" borderId="14" xfId="0" applyFont="1" applyFill="1" applyBorder="1" applyAlignment="1">
      <alignment vertical="center" wrapText="1"/>
    </xf>
    <xf numFmtId="0" fontId="0" fillId="21" borderId="26" xfId="0" applyFill="1" applyBorder="1" applyAlignment="1">
      <alignment vertical="center" wrapText="1"/>
    </xf>
    <xf numFmtId="0" fontId="0" fillId="21" borderId="0" xfId="0" applyFill="1" applyBorder="1" applyAlignment="1">
      <alignment vertical="center" wrapText="1"/>
    </xf>
    <xf numFmtId="0" fontId="6" fillId="9" borderId="17" xfId="0" applyFont="1" applyFill="1" applyBorder="1" applyAlignment="1">
      <alignment vertical="center"/>
    </xf>
    <xf numFmtId="0" fontId="6" fillId="9" borderId="17" xfId="0" applyNumberFormat="1" applyFont="1" applyFill="1" applyBorder="1" applyAlignment="1">
      <alignment vertical="center"/>
    </xf>
    <xf numFmtId="0" fontId="0" fillId="9" borderId="17" xfId="0" applyFill="1" applyBorder="1" applyAlignment="1">
      <alignment vertical="center" wrapText="1"/>
    </xf>
    <xf numFmtId="0" fontId="0" fillId="0" borderId="0" xfId="0" applyBorder="1" applyAlignment="1">
      <alignment vertical="center" wrapText="1"/>
    </xf>
    <xf numFmtId="0" fontId="0" fillId="21" borderId="15" xfId="0" applyFill="1" applyBorder="1" applyAlignment="1">
      <alignment vertical="top" wrapText="1"/>
    </xf>
    <xf numFmtId="0" fontId="0" fillId="21" borderId="16" xfId="0" applyFill="1" applyBorder="1" applyAlignment="1">
      <alignment horizontal="center" vertical="center"/>
    </xf>
    <xf numFmtId="0" fontId="0" fillId="21" borderId="86" xfId="0" applyFill="1" applyBorder="1" applyAlignment="1">
      <alignment vertical="center" wrapText="1"/>
    </xf>
    <xf numFmtId="0" fontId="6" fillId="9" borderId="14" xfId="0" applyFont="1" applyFill="1" applyBorder="1" applyAlignment="1">
      <alignment vertical="center"/>
    </xf>
    <xf numFmtId="0" fontId="6" fillId="9" borderId="14" xfId="0" applyNumberFormat="1" applyFont="1" applyFill="1" applyBorder="1" applyAlignment="1">
      <alignment vertical="center"/>
    </xf>
    <xf numFmtId="0" fontId="0" fillId="9" borderId="14" xfId="0" applyFill="1" applyBorder="1">
      <alignment vertical="center"/>
    </xf>
    <xf numFmtId="0" fontId="0" fillId="21" borderId="86" xfId="0" applyFill="1" applyBorder="1" applyAlignment="1">
      <alignment horizontal="center" vertical="center" wrapText="1"/>
    </xf>
    <xf numFmtId="0" fontId="0" fillId="21" borderId="16" xfId="0" applyFill="1" applyBorder="1" applyAlignment="1">
      <alignment vertical="center"/>
    </xf>
    <xf numFmtId="0" fontId="0" fillId="21" borderId="14" xfId="0" applyFill="1" applyBorder="1" applyAlignment="1">
      <alignment horizontal="left" vertical="center"/>
    </xf>
    <xf numFmtId="0" fontId="9" fillId="21" borderId="14" xfId="0" applyFont="1" applyFill="1" applyBorder="1" applyAlignment="1">
      <alignment vertical="top" wrapText="1"/>
    </xf>
    <xf numFmtId="0" fontId="0" fillId="20" borderId="16" xfId="0" applyFill="1" applyBorder="1" applyAlignment="1">
      <alignment vertical="center"/>
    </xf>
    <xf numFmtId="0" fontId="6" fillId="5" borderId="14" xfId="0" applyFont="1" applyFill="1" applyBorder="1" applyAlignment="1">
      <alignment vertical="center"/>
    </xf>
    <xf numFmtId="0" fontId="6" fillId="5" borderId="14" xfId="0" applyNumberFormat="1" applyFont="1" applyFill="1" applyBorder="1" applyAlignment="1">
      <alignment vertical="center"/>
    </xf>
    <xf numFmtId="0" fontId="0" fillId="22" borderId="16" xfId="0" applyFill="1" applyBorder="1" applyAlignment="1">
      <alignment vertical="center"/>
    </xf>
    <xf numFmtId="0" fontId="6" fillId="5" borderId="5" xfId="0" applyFont="1" applyFill="1" applyBorder="1" applyAlignment="1">
      <alignment vertical="center"/>
    </xf>
    <xf numFmtId="0" fontId="6" fillId="5" borderId="5" xfId="0" applyNumberFormat="1" applyFont="1" applyFill="1" applyBorder="1" applyAlignment="1">
      <alignment vertical="center"/>
    </xf>
    <xf numFmtId="0" fontId="0" fillId="5" borderId="5" xfId="0" applyFill="1" applyBorder="1">
      <alignment vertical="center"/>
    </xf>
    <xf numFmtId="0" fontId="0" fillId="20" borderId="3" xfId="0" applyFill="1" applyBorder="1" applyAlignment="1">
      <alignment vertical="top" wrapText="1"/>
    </xf>
    <xf numFmtId="0" fontId="0" fillId="20" borderId="12" xfId="0" applyFill="1" applyBorder="1" applyAlignment="1">
      <alignment vertical="top" wrapText="1"/>
    </xf>
    <xf numFmtId="0" fontId="0" fillId="20" borderId="12" xfId="0" applyFill="1" applyBorder="1" applyAlignment="1">
      <alignment vertical="center"/>
    </xf>
    <xf numFmtId="0" fontId="0" fillId="20" borderId="90" xfId="0" applyFill="1" applyBorder="1" applyAlignment="1">
      <alignment vertical="center" wrapText="1"/>
    </xf>
    <xf numFmtId="0" fontId="0" fillId="0" borderId="66" xfId="0" applyFill="1" applyBorder="1" applyAlignment="1">
      <alignment vertical="center" wrapText="1"/>
    </xf>
    <xf numFmtId="0" fontId="0" fillId="21" borderId="15" xfId="0" applyFill="1" applyBorder="1">
      <alignment vertical="center"/>
    </xf>
    <xf numFmtId="0" fontId="0" fillId="21" borderId="12" xfId="0" applyFill="1" applyBorder="1" applyAlignment="1">
      <alignment vertical="center" wrapText="1"/>
    </xf>
    <xf numFmtId="0" fontId="0" fillId="21" borderId="5" xfId="0" applyFill="1" applyBorder="1" applyAlignment="1">
      <alignment vertical="center" wrapText="1"/>
    </xf>
    <xf numFmtId="0" fontId="0" fillId="0" borderId="67" xfId="0" applyFill="1" applyBorder="1" applyAlignment="1">
      <alignment horizontal="left" vertical="center" wrapText="1"/>
    </xf>
    <xf numFmtId="0" fontId="0" fillId="21" borderId="14" xfId="0" applyFill="1" applyBorder="1" applyAlignment="1">
      <alignment horizontal="left" vertical="top" wrapText="1"/>
    </xf>
    <xf numFmtId="0" fontId="0" fillId="21" borderId="16" xfId="0" applyFill="1" applyBorder="1" applyAlignment="1">
      <alignment horizontal="right" vertical="center"/>
    </xf>
    <xf numFmtId="0" fontId="0" fillId="0" borderId="68" xfId="0" applyFill="1" applyBorder="1" applyAlignment="1">
      <alignment vertical="center" wrapText="1"/>
    </xf>
    <xf numFmtId="0" fontId="0" fillId="0" borderId="66" xfId="0" applyFill="1" applyBorder="1" applyAlignment="1">
      <alignment vertical="top" wrapText="1"/>
    </xf>
    <xf numFmtId="0" fontId="0" fillId="0" borderId="69" xfId="0" applyFill="1" applyBorder="1" applyAlignment="1">
      <alignment vertical="top" wrapText="1"/>
    </xf>
    <xf numFmtId="0" fontId="0" fillId="0" borderId="68" xfId="0" applyFill="1" applyBorder="1" applyAlignment="1">
      <alignment vertical="top" wrapText="1"/>
    </xf>
    <xf numFmtId="0" fontId="0" fillId="0" borderId="68" xfId="0" applyFill="1" applyBorder="1" applyAlignment="1">
      <alignment horizontal="left" vertical="center" wrapText="1"/>
    </xf>
    <xf numFmtId="0" fontId="0" fillId="21" borderId="16" xfId="0" applyFill="1" applyBorder="1" applyAlignment="1">
      <alignment horizontal="left" vertical="top" wrapText="1"/>
    </xf>
    <xf numFmtId="0" fontId="0" fillId="21" borderId="20" xfId="0" applyFill="1" applyBorder="1" applyAlignment="1">
      <alignment vertical="center"/>
    </xf>
    <xf numFmtId="0" fontId="0" fillId="21" borderId="17" xfId="0" applyFill="1" applyBorder="1">
      <alignment vertical="center"/>
    </xf>
    <xf numFmtId="0" fontId="0" fillId="21" borderId="26" xfId="0" applyFill="1" applyBorder="1">
      <alignment vertical="center"/>
    </xf>
    <xf numFmtId="0" fontId="0" fillId="21" borderId="0" xfId="0" applyFill="1" applyBorder="1">
      <alignment vertical="center"/>
    </xf>
    <xf numFmtId="0" fontId="0" fillId="0" borderId="69" xfId="0" applyFill="1" applyBorder="1" applyAlignment="1">
      <alignment vertical="center" wrapText="1"/>
    </xf>
    <xf numFmtId="0" fontId="0" fillId="21" borderId="12" xfId="0" applyFill="1" applyBorder="1" applyAlignment="1">
      <alignment vertical="center"/>
    </xf>
    <xf numFmtId="0" fontId="0" fillId="21" borderId="14" xfId="0" applyFill="1" applyBorder="1">
      <alignment vertical="center"/>
    </xf>
    <xf numFmtId="0" fontId="0" fillId="0" borderId="67" xfId="0" applyFill="1" applyBorder="1" applyAlignment="1">
      <alignment vertical="center" wrapText="1"/>
    </xf>
    <xf numFmtId="0" fontId="0" fillId="21" borderId="14" xfId="0" applyFill="1" applyBorder="1" applyAlignment="1">
      <alignment vertical="top" wrapText="1"/>
    </xf>
    <xf numFmtId="0" fontId="11" fillId="7" borderId="15" xfId="0" applyFont="1" applyFill="1" applyBorder="1">
      <alignment vertical="center"/>
    </xf>
    <xf numFmtId="0" fontId="11" fillId="7" borderId="16" xfId="0" applyFont="1" applyFill="1" applyBorder="1" applyAlignment="1">
      <alignment vertical="center" wrapText="1"/>
    </xf>
    <xf numFmtId="0" fontId="0" fillId="10" borderId="14" xfId="0" applyFill="1" applyBorder="1" applyAlignment="1">
      <alignment vertical="center" wrapText="1"/>
    </xf>
    <xf numFmtId="0" fontId="11" fillId="7" borderId="5" xfId="0" applyFont="1" applyFill="1" applyBorder="1" applyAlignment="1">
      <alignment vertical="center" wrapText="1"/>
    </xf>
    <xf numFmtId="0" fontId="0" fillId="10" borderId="26" xfId="0" applyFill="1" applyBorder="1">
      <alignment vertical="center"/>
    </xf>
    <xf numFmtId="0" fontId="0" fillId="10" borderId="0" xfId="0" applyFill="1" applyBorder="1">
      <alignment vertical="center"/>
    </xf>
    <xf numFmtId="0" fontId="0" fillId="20" borderId="15" xfId="0" applyFill="1" applyBorder="1">
      <alignment vertical="center"/>
    </xf>
    <xf numFmtId="0" fontId="0" fillId="20" borderId="17" xfId="0" applyFill="1" applyBorder="1" applyAlignment="1">
      <alignment vertical="center" wrapText="1"/>
    </xf>
    <xf numFmtId="0" fontId="0" fillId="20" borderId="14" xfId="0" applyFill="1" applyBorder="1" applyAlignment="1">
      <alignment vertical="top" wrapText="1"/>
    </xf>
    <xf numFmtId="0" fontId="0" fillId="20" borderId="72" xfId="0" applyFill="1" applyBorder="1" applyAlignment="1">
      <alignment vertical="center" wrapText="1"/>
    </xf>
    <xf numFmtId="0" fontId="0" fillId="20" borderId="71" xfId="0" applyFill="1" applyBorder="1" applyAlignment="1">
      <alignment vertical="center" wrapText="1"/>
    </xf>
    <xf numFmtId="0" fontId="0" fillId="20" borderId="73" xfId="0" applyFill="1" applyBorder="1" applyAlignment="1">
      <alignment vertical="center" wrapText="1"/>
    </xf>
    <xf numFmtId="0" fontId="0" fillId="20" borderId="29" xfId="0" applyFill="1" applyBorder="1" applyAlignment="1">
      <alignment vertical="center" wrapText="1"/>
    </xf>
    <xf numFmtId="14" fontId="3" fillId="0" borderId="0" xfId="3" applyNumberFormat="1" applyFill="1" applyAlignment="1">
      <alignment vertical="top"/>
    </xf>
    <xf numFmtId="0" fontId="0" fillId="20" borderId="80" xfId="0" applyFill="1" applyBorder="1" applyAlignment="1">
      <alignment vertical="top" wrapText="1"/>
    </xf>
    <xf numFmtId="0" fontId="0" fillId="20" borderId="71" xfId="0" applyFill="1" applyBorder="1" applyAlignment="1">
      <alignment vertical="top" wrapText="1"/>
    </xf>
    <xf numFmtId="0" fontId="0" fillId="20" borderId="71" xfId="0" applyFill="1" applyBorder="1" applyAlignment="1">
      <alignment vertical="center"/>
    </xf>
    <xf numFmtId="0" fontId="0" fillId="20" borderId="91" xfId="0" applyFill="1" applyBorder="1" applyAlignment="1">
      <alignment vertical="center" wrapText="1"/>
    </xf>
    <xf numFmtId="0" fontId="0" fillId="21" borderId="72" xfId="0" applyFill="1" applyBorder="1" applyAlignment="1">
      <alignment vertical="center" wrapText="1"/>
    </xf>
    <xf numFmtId="0" fontId="0" fillId="21" borderId="71" xfId="0" applyFill="1" applyBorder="1" applyAlignment="1">
      <alignment vertical="center" wrapText="1"/>
    </xf>
    <xf numFmtId="0" fontId="0" fillId="21" borderId="25" xfId="0" applyFill="1" applyBorder="1" applyAlignment="1">
      <alignment vertical="center" wrapText="1"/>
    </xf>
    <xf numFmtId="0" fontId="0" fillId="21" borderId="1" xfId="0" applyFill="1" applyBorder="1" applyAlignment="1">
      <alignment vertical="center" wrapText="1"/>
    </xf>
    <xf numFmtId="0" fontId="0" fillId="21" borderId="80" xfId="0" applyFill="1" applyBorder="1" applyAlignment="1">
      <alignment vertical="top" wrapText="1"/>
    </xf>
    <xf numFmtId="0" fontId="0" fillId="21" borderId="71" xfId="0" applyFill="1" applyBorder="1" applyAlignment="1">
      <alignment vertical="top" wrapText="1"/>
    </xf>
    <xf numFmtId="0" fontId="0" fillId="21" borderId="71" xfId="0" applyFill="1" applyBorder="1" applyAlignment="1">
      <alignment vertical="center"/>
    </xf>
    <xf numFmtId="0" fontId="0" fillId="21" borderId="91" xfId="0" applyFill="1" applyBorder="1" applyAlignment="1">
      <alignment vertical="center" wrapText="1"/>
    </xf>
    <xf numFmtId="0" fontId="6" fillId="21" borderId="71" xfId="0" applyFont="1" applyFill="1" applyBorder="1" applyAlignment="1">
      <alignment vertical="center" wrapText="1"/>
    </xf>
    <xf numFmtId="0" fontId="11" fillId="21" borderId="71" xfId="0" applyFont="1" applyFill="1" applyBorder="1" applyAlignment="1">
      <alignment vertical="center" wrapText="1"/>
    </xf>
    <xf numFmtId="0" fontId="0" fillId="21" borderId="7" xfId="0" applyFill="1" applyBorder="1" applyAlignment="1">
      <alignment vertical="center" wrapText="1"/>
    </xf>
    <xf numFmtId="0" fontId="0" fillId="21" borderId="88" xfId="0" applyFill="1" applyBorder="1" applyAlignment="1">
      <alignment vertical="center"/>
    </xf>
    <xf numFmtId="0" fontId="0" fillId="21" borderId="86" xfId="0" applyFill="1" applyBorder="1" applyAlignment="1">
      <alignment vertical="center"/>
    </xf>
    <xf numFmtId="0" fontId="3" fillId="0" borderId="14" xfId="3" applyBorder="1" applyAlignment="1">
      <alignment vertical="top"/>
    </xf>
    <xf numFmtId="0" fontId="3" fillId="0" borderId="5" xfId="3" applyBorder="1" applyAlignment="1">
      <alignment vertical="top"/>
    </xf>
    <xf numFmtId="0" fontId="0" fillId="21" borderId="88" xfId="0" applyFill="1" applyBorder="1" applyAlignment="1">
      <alignment vertical="center" wrapText="1"/>
    </xf>
    <xf numFmtId="0" fontId="3" fillId="0" borderId="1" xfId="3" applyBorder="1" applyAlignment="1">
      <alignment vertical="top"/>
    </xf>
    <xf numFmtId="0" fontId="10" fillId="0" borderId="6" xfId="1" applyBorder="1" applyAlignment="1">
      <alignment vertical="top"/>
    </xf>
    <xf numFmtId="0" fontId="0" fillId="0" borderId="0" xfId="2" applyNumberFormat="1" applyFont="1" applyAlignment="1">
      <alignment vertical="top"/>
    </xf>
    <xf numFmtId="0" fontId="24" fillId="0" borderId="67" xfId="2" applyNumberFormat="1" applyFont="1" applyBorder="1" applyAlignment="1">
      <alignment vertical="top"/>
    </xf>
    <xf numFmtId="0" fontId="24" fillId="0" borderId="6" xfId="2" applyFont="1" applyBorder="1" applyAlignment="1">
      <alignment vertical="top"/>
    </xf>
    <xf numFmtId="0" fontId="24" fillId="0" borderId="6" xfId="2" applyNumberFormat="1" applyFont="1" applyBorder="1" applyAlignment="1">
      <alignment vertical="top"/>
    </xf>
    <xf numFmtId="0" fontId="5" fillId="0" borderId="6" xfId="2" applyNumberFormat="1" applyBorder="1" applyAlignment="1">
      <alignment horizontal="left" vertical="top"/>
    </xf>
    <xf numFmtId="0" fontId="5" fillId="0" borderId="6" xfId="2" applyNumberFormat="1" applyBorder="1" applyAlignment="1">
      <alignment horizontal="right" vertical="top"/>
    </xf>
    <xf numFmtId="0" fontId="5" fillId="0" borderId="1" xfId="2" applyNumberFormat="1" applyBorder="1" applyAlignment="1">
      <alignment vertical="center"/>
    </xf>
    <xf numFmtId="0" fontId="5" fillId="0" borderId="0" xfId="2" applyAlignment="1">
      <alignment vertical="center"/>
    </xf>
    <xf numFmtId="0" fontId="10" fillId="0" borderId="0" xfId="1" applyAlignment="1">
      <alignment horizontal="left" vertical="center"/>
    </xf>
    <xf numFmtId="0" fontId="5" fillId="0" borderId="0" xfId="2" applyNumberFormat="1" applyAlignment="1">
      <alignment horizontal="left" vertical="center"/>
    </xf>
    <xf numFmtId="0" fontId="5" fillId="0" borderId="0" xfId="2" applyAlignment="1">
      <alignment horizontal="left" vertical="center"/>
    </xf>
    <xf numFmtId="0" fontId="0" fillId="0" borderId="5" xfId="0" applyBorder="1" applyAlignment="1">
      <alignment horizontal="left" vertical="center"/>
    </xf>
    <xf numFmtId="0" fontId="0" fillId="0" borderId="14" xfId="0" applyBorder="1" applyAlignment="1">
      <alignment horizontal="left" vertical="center"/>
    </xf>
    <xf numFmtId="0" fontId="0" fillId="20" borderId="80" xfId="0" applyFill="1" applyBorder="1" applyAlignment="1">
      <alignment horizontal="left" vertical="center" wrapText="1"/>
    </xf>
    <xf numFmtId="0" fontId="0" fillId="20" borderId="71" xfId="0" applyFill="1" applyBorder="1" applyAlignment="1">
      <alignment horizontal="left" vertical="center" wrapText="1"/>
    </xf>
    <xf numFmtId="0" fontId="0" fillId="20" borderId="71" xfId="0" applyFill="1" applyBorder="1" applyAlignment="1">
      <alignment horizontal="left" vertical="center"/>
    </xf>
    <xf numFmtId="0" fontId="0" fillId="20" borderId="91" xfId="0" applyFill="1" applyBorder="1" applyAlignment="1">
      <alignment horizontal="left" vertical="center" wrapText="1"/>
    </xf>
    <xf numFmtId="0" fontId="5" fillId="0" borderId="0" xfId="2" applyNumberFormat="1" applyAlignment="1">
      <alignment vertical="center"/>
    </xf>
    <xf numFmtId="0" fontId="5" fillId="0" borderId="0" xfId="2" applyNumberFormat="1" applyAlignment="1">
      <alignment vertical="top"/>
    </xf>
    <xf numFmtId="0" fontId="0" fillId="0" borderId="2" xfId="0" applyBorder="1" applyAlignment="1">
      <alignment vertical="top"/>
    </xf>
    <xf numFmtId="0" fontId="0" fillId="20" borderId="0" xfId="0" applyFill="1">
      <alignment vertical="center"/>
    </xf>
    <xf numFmtId="0" fontId="0" fillId="21" borderId="71" xfId="0" applyFill="1" applyBorder="1" applyAlignment="1">
      <alignment horizontal="left" vertical="center" wrapText="1"/>
    </xf>
    <xf numFmtId="0" fontId="5" fillId="0" borderId="1" xfId="2" applyNumberFormat="1" applyBorder="1" applyAlignment="1">
      <alignment vertical="top"/>
    </xf>
    <xf numFmtId="0" fontId="5" fillId="0" borderId="1" xfId="2" applyBorder="1" applyAlignment="1">
      <alignment vertical="top"/>
    </xf>
    <xf numFmtId="0" fontId="5" fillId="0" borderId="5" xfId="2" applyNumberFormat="1" applyBorder="1" applyAlignment="1">
      <alignment vertical="top"/>
    </xf>
    <xf numFmtId="0" fontId="0" fillId="0" borderId="87" xfId="0" applyBorder="1" applyAlignment="1">
      <alignment vertical="center"/>
    </xf>
    <xf numFmtId="0" fontId="4" fillId="0" borderId="0" xfId="3" applyNumberFormat="1" applyFont="1" applyAlignment="1">
      <alignment vertical="top"/>
    </xf>
    <xf numFmtId="0" fontId="0" fillId="0" borderId="0" xfId="0" applyFill="1" applyBorder="1" applyAlignment="1">
      <alignment vertical="top" wrapText="1"/>
    </xf>
    <xf numFmtId="0" fontId="0" fillId="0" borderId="0" xfId="0" applyFill="1" applyBorder="1" applyAlignment="1">
      <alignment vertical="center" wrapText="1"/>
    </xf>
    <xf numFmtId="0" fontId="0" fillId="0" borderId="0" xfId="0" applyNumberFormat="1" applyAlignment="1">
      <alignment vertical="center"/>
    </xf>
    <xf numFmtId="0" fontId="2" fillId="0" borderId="0" xfId="3" applyFont="1" applyFill="1" applyAlignment="1">
      <alignment vertical="top"/>
    </xf>
    <xf numFmtId="0" fontId="2" fillId="0" borderId="0" xfId="7" applyFont="1">
      <alignment vertical="center"/>
    </xf>
    <xf numFmtId="0" fontId="0" fillId="3" borderId="24" xfId="0" applyFill="1" applyBorder="1" applyAlignment="1">
      <alignment horizontal="center" vertical="center" wrapText="1"/>
    </xf>
    <xf numFmtId="0" fontId="0" fillId="3" borderId="33"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25"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11" xfId="0" applyFill="1" applyBorder="1" applyAlignment="1">
      <alignment horizontal="center" vertical="center" wrapText="1"/>
    </xf>
    <xf numFmtId="0" fontId="10" fillId="0" borderId="1" xfId="1" applyBorder="1" applyAlignment="1">
      <alignment vertical="top"/>
    </xf>
    <xf numFmtId="0" fontId="0" fillId="0" borderId="0" xfId="0" applyAlignment="1">
      <alignment vertical="top"/>
    </xf>
    <xf numFmtId="0" fontId="0" fillId="0" borderId="5" xfId="0" applyBorder="1" applyAlignment="1">
      <alignment vertical="top"/>
    </xf>
    <xf numFmtId="0" fontId="0" fillId="3" borderId="59" xfId="0" applyFill="1" applyBorder="1" applyAlignment="1">
      <alignment vertical="top" wrapText="1"/>
    </xf>
    <xf numFmtId="0" fontId="0" fillId="3" borderId="61" xfId="0" applyFill="1" applyBorder="1" applyAlignment="1">
      <alignment vertical="top" wrapText="1"/>
    </xf>
    <xf numFmtId="0" fontId="0" fillId="3" borderId="60" xfId="0" applyFill="1" applyBorder="1" applyAlignment="1">
      <alignment vertical="top" wrapText="1"/>
    </xf>
    <xf numFmtId="0" fontId="0" fillId="3" borderId="20" xfId="0" applyFill="1" applyBorder="1" applyAlignment="1">
      <alignment vertical="center" wrapText="1"/>
    </xf>
    <xf numFmtId="0" fontId="0" fillId="3" borderId="23" xfId="0" applyFill="1" applyBorder="1" applyAlignment="1">
      <alignment vertical="center" wrapText="1"/>
    </xf>
    <xf numFmtId="0" fontId="0" fillId="3" borderId="12" xfId="0" applyFill="1" applyBorder="1" applyAlignment="1">
      <alignment vertical="center" wrapText="1"/>
    </xf>
    <xf numFmtId="0" fontId="0" fillId="3" borderId="20" xfId="0" applyFill="1" applyBorder="1" applyAlignment="1">
      <alignment vertical="top" wrapText="1"/>
    </xf>
    <xf numFmtId="0" fontId="0" fillId="3" borderId="23" xfId="0" applyFill="1" applyBorder="1" applyAlignment="1">
      <alignment vertical="top" wrapText="1"/>
    </xf>
    <xf numFmtId="0" fontId="0" fillId="3" borderId="12" xfId="0" applyFill="1" applyBorder="1" applyAlignment="1">
      <alignment vertical="top" wrapText="1"/>
    </xf>
    <xf numFmtId="0" fontId="0" fillId="3" borderId="20" xfId="0" applyFill="1" applyBorder="1" applyAlignment="1">
      <alignment vertical="center"/>
    </xf>
    <xf numFmtId="0" fontId="0" fillId="3" borderId="23" xfId="0" applyFill="1" applyBorder="1" applyAlignment="1">
      <alignment vertical="center"/>
    </xf>
    <xf numFmtId="0" fontId="0" fillId="3" borderId="12" xfId="0" applyFill="1" applyBorder="1" applyAlignment="1">
      <alignment vertical="center"/>
    </xf>
    <xf numFmtId="0" fontId="0" fillId="3" borderId="30" xfId="0" applyFill="1" applyBorder="1" applyAlignment="1">
      <alignment vertical="center" wrapText="1"/>
    </xf>
    <xf numFmtId="0" fontId="0" fillId="3" borderId="21" xfId="0" applyFill="1" applyBorder="1" applyAlignment="1">
      <alignment vertical="center" wrapText="1"/>
    </xf>
    <xf numFmtId="0" fontId="0" fillId="3" borderId="13" xfId="0" applyFill="1" applyBorder="1" applyAlignment="1">
      <alignment vertical="center" wrapText="1"/>
    </xf>
    <xf numFmtId="0" fontId="10" fillId="0" borderId="0" xfId="1" applyAlignment="1">
      <alignment vertical="top"/>
    </xf>
    <xf numFmtId="14" fontId="10" fillId="0" borderId="0" xfId="1" applyNumberFormat="1" applyAlignment="1">
      <alignment vertical="top"/>
    </xf>
    <xf numFmtId="0" fontId="10" fillId="0" borderId="0" xfId="1" applyAlignment="1">
      <alignment horizontal="center" vertical="center"/>
    </xf>
    <xf numFmtId="0" fontId="0" fillId="0" borderId="1" xfId="0" applyBorder="1" applyAlignment="1">
      <alignment vertical="center" wrapText="1"/>
    </xf>
    <xf numFmtId="0" fontId="0" fillId="0" borderId="5" xfId="0" applyBorder="1" applyAlignment="1">
      <alignment vertical="center" wrapText="1"/>
    </xf>
    <xf numFmtId="14" fontId="10" fillId="0" borderId="0" xfId="1" applyNumberFormat="1" applyAlignment="1">
      <alignment horizontal="center" vertical="top"/>
    </xf>
    <xf numFmtId="0" fontId="0" fillId="3" borderId="24" xfId="0" applyFill="1" applyBorder="1" applyAlignment="1">
      <alignment horizontal="center" vertical="center"/>
    </xf>
    <xf numFmtId="0" fontId="0" fillId="3" borderId="42" xfId="0" applyFill="1" applyBorder="1" applyAlignment="1">
      <alignment horizontal="center" vertical="center"/>
    </xf>
    <xf numFmtId="0" fontId="0" fillId="3" borderId="25" xfId="0" applyFill="1" applyBorder="1" applyAlignment="1">
      <alignment horizontal="center" vertical="center"/>
    </xf>
    <xf numFmtId="0" fontId="0" fillId="3" borderId="11" xfId="0" applyFill="1" applyBorder="1" applyAlignment="1">
      <alignment horizontal="center" vertical="center"/>
    </xf>
    <xf numFmtId="0" fontId="0" fillId="0" borderId="1" xfId="0" applyBorder="1" applyAlignment="1">
      <alignment vertical="center"/>
    </xf>
    <xf numFmtId="0" fontId="0" fillId="0" borderId="5" xfId="0" applyBorder="1" applyAlignment="1">
      <alignment vertical="center"/>
    </xf>
    <xf numFmtId="0" fontId="0" fillId="0" borderId="2" xfId="0" applyBorder="1" applyAlignment="1">
      <alignment vertical="center"/>
    </xf>
    <xf numFmtId="0" fontId="0" fillId="0" borderId="41" xfId="0" applyBorder="1" applyAlignment="1">
      <alignment vertical="center"/>
    </xf>
    <xf numFmtId="0" fontId="5" fillId="0" borderId="0" xfId="2" applyAlignment="1">
      <alignment vertical="top"/>
    </xf>
    <xf numFmtId="14" fontId="10" fillId="0" borderId="0" xfId="1" applyNumberFormat="1" applyAlignment="1">
      <alignment horizontal="left" vertical="top"/>
    </xf>
    <xf numFmtId="0" fontId="0" fillId="3" borderId="20"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20" xfId="0" applyFill="1" applyBorder="1" applyAlignment="1">
      <alignment horizontal="right" vertical="center"/>
    </xf>
    <xf numFmtId="0" fontId="0" fillId="3" borderId="23" xfId="0" applyFill="1" applyBorder="1" applyAlignment="1">
      <alignment horizontal="right" vertical="center"/>
    </xf>
    <xf numFmtId="0" fontId="0" fillId="3" borderId="12" xfId="0" applyFill="1" applyBorder="1" applyAlignment="1">
      <alignment horizontal="right" vertical="center"/>
    </xf>
    <xf numFmtId="0" fontId="0" fillId="3" borderId="30" xfId="0" applyFill="1" applyBorder="1" applyAlignment="1">
      <alignment horizontal="left" vertical="center" wrapText="1"/>
    </xf>
    <xf numFmtId="0" fontId="0" fillId="3" borderId="21" xfId="0" applyFill="1" applyBorder="1" applyAlignment="1">
      <alignment horizontal="left" vertical="center" wrapText="1"/>
    </xf>
    <xf numFmtId="0" fontId="0" fillId="3" borderId="13" xfId="0" applyFill="1" applyBorder="1" applyAlignment="1">
      <alignment horizontal="left" vertical="center" wrapText="1"/>
    </xf>
    <xf numFmtId="0" fontId="0" fillId="3" borderId="20" xfId="0" applyFill="1" applyBorder="1" applyAlignment="1">
      <alignment horizontal="center" vertical="top" wrapText="1"/>
    </xf>
    <xf numFmtId="0" fontId="0" fillId="3" borderId="23" xfId="0" applyFill="1" applyBorder="1" applyAlignment="1">
      <alignment horizontal="center" vertical="top" wrapText="1"/>
    </xf>
    <xf numFmtId="0" fontId="0" fillId="3" borderId="12" xfId="0" applyFill="1" applyBorder="1" applyAlignment="1">
      <alignment horizontal="center" vertical="top" wrapText="1"/>
    </xf>
    <xf numFmtId="0" fontId="11" fillId="3" borderId="30"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0" fillId="3" borderId="44" xfId="0" applyFill="1" applyBorder="1" applyAlignment="1">
      <alignment vertical="top" wrapText="1"/>
    </xf>
    <xf numFmtId="0" fontId="0" fillId="3" borderId="3" xfId="0" applyFill="1" applyBorder="1" applyAlignment="1">
      <alignment vertical="top" wrapText="1"/>
    </xf>
    <xf numFmtId="0" fontId="0" fillId="3" borderId="1" xfId="0" applyFill="1" applyBorder="1" applyAlignment="1">
      <alignment vertical="top" wrapText="1"/>
    </xf>
    <xf numFmtId="0" fontId="0" fillId="3" borderId="5" xfId="0" applyFill="1" applyBorder="1" applyAlignment="1">
      <alignment vertical="top" wrapText="1"/>
    </xf>
    <xf numFmtId="0" fontId="11" fillId="3" borderId="24"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0" fillId="3" borderId="20" xfId="0" applyFill="1" applyBorder="1" applyAlignment="1">
      <alignment horizontal="center" vertical="center"/>
    </xf>
    <xf numFmtId="0" fontId="0" fillId="3" borderId="23" xfId="0" applyFill="1" applyBorder="1" applyAlignment="1">
      <alignment horizontal="center" vertical="center"/>
    </xf>
    <xf numFmtId="0" fontId="0" fillId="3" borderId="20" xfId="0" applyFill="1" applyBorder="1" applyAlignment="1">
      <alignment horizontal="left" vertical="center" wrapText="1"/>
    </xf>
    <xf numFmtId="0" fontId="0" fillId="3" borderId="12" xfId="0" applyFill="1" applyBorder="1" applyAlignment="1">
      <alignment horizontal="left" vertical="center" wrapText="1"/>
    </xf>
    <xf numFmtId="14" fontId="10" fillId="0" borderId="0" xfId="1" applyNumberFormat="1" applyFill="1" applyAlignment="1">
      <alignment horizontal="center" vertical="top"/>
    </xf>
    <xf numFmtId="0" fontId="0" fillId="3" borderId="59" xfId="0" applyFill="1" applyBorder="1" applyAlignment="1">
      <alignment horizontal="center" vertical="top" wrapText="1"/>
    </xf>
    <xf numFmtId="0" fontId="0" fillId="3" borderId="79" xfId="0" applyFill="1" applyBorder="1" applyAlignment="1">
      <alignment horizontal="center" vertical="top" wrapText="1"/>
    </xf>
    <xf numFmtId="0" fontId="0" fillId="3" borderId="12" xfId="0" applyFill="1" applyBorder="1" applyAlignment="1">
      <alignment horizontal="center" vertical="center"/>
    </xf>
    <xf numFmtId="0" fontId="0" fillId="3" borderId="30"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61" xfId="0" applyFill="1" applyBorder="1" applyAlignment="1">
      <alignment horizontal="left" vertical="top" wrapText="1"/>
    </xf>
    <xf numFmtId="0" fontId="0" fillId="3" borderId="60" xfId="0" applyFill="1" applyBorder="1" applyAlignment="1">
      <alignment horizontal="left" vertical="top" wrapText="1"/>
    </xf>
    <xf numFmtId="0" fontId="0" fillId="3" borderId="21" xfId="0" applyFill="1" applyBorder="1" applyAlignment="1">
      <alignment horizontal="center" vertical="center" wrapText="1"/>
    </xf>
    <xf numFmtId="14" fontId="10" fillId="0" borderId="1" xfId="1" applyNumberFormat="1" applyFill="1" applyBorder="1" applyAlignment="1">
      <alignment horizontal="center" vertical="top"/>
    </xf>
    <xf numFmtId="14" fontId="10" fillId="0" borderId="0" xfId="1" applyNumberFormat="1" applyFill="1" applyBorder="1" applyAlignment="1">
      <alignment horizontal="center" vertical="top"/>
    </xf>
    <xf numFmtId="14" fontId="10" fillId="0" borderId="5" xfId="1" applyNumberFormat="1" applyFill="1" applyBorder="1" applyAlignment="1">
      <alignment horizontal="center" vertical="top"/>
    </xf>
    <xf numFmtId="0" fontId="0" fillId="3" borderId="59" xfId="0" applyFill="1" applyBorder="1" applyAlignment="1">
      <alignment horizontal="left" vertical="top" wrapText="1"/>
    </xf>
    <xf numFmtId="0" fontId="0" fillId="3" borderId="20" xfId="0" applyFill="1" applyBorder="1" applyAlignment="1">
      <alignment horizontal="left" vertical="top" wrapText="1"/>
    </xf>
    <xf numFmtId="0" fontId="0" fillId="3" borderId="23" xfId="0" applyFill="1" applyBorder="1" applyAlignment="1">
      <alignment horizontal="left" vertical="top" wrapText="1"/>
    </xf>
    <xf numFmtId="0" fontId="0" fillId="3" borderId="12" xfId="0" applyFill="1" applyBorder="1" applyAlignment="1">
      <alignment horizontal="left" vertical="top" wrapText="1"/>
    </xf>
    <xf numFmtId="0" fontId="0" fillId="3" borderId="74" xfId="0" applyFill="1" applyBorder="1" applyAlignment="1">
      <alignment horizontal="left" vertical="top" wrapText="1"/>
    </xf>
    <xf numFmtId="0" fontId="10" fillId="0" borderId="25" xfId="1" applyFill="1" applyBorder="1" applyAlignment="1">
      <alignment vertical="top" wrapText="1"/>
    </xf>
    <xf numFmtId="0" fontId="10" fillId="0" borderId="11" xfId="1" applyBorder="1" applyAlignment="1">
      <alignment vertical="top" wrapText="1"/>
    </xf>
    <xf numFmtId="0" fontId="10" fillId="0" borderId="26" xfId="1" applyBorder="1" applyAlignment="1">
      <alignment vertical="top" wrapText="1"/>
    </xf>
    <xf numFmtId="0" fontId="0" fillId="3" borderId="31" xfId="0" applyFill="1" applyBorder="1" applyAlignment="1">
      <alignment vertical="center" wrapText="1"/>
    </xf>
    <xf numFmtId="0" fontId="0" fillId="3" borderId="64" xfId="0" applyFill="1" applyBorder="1" applyAlignment="1">
      <alignment vertical="center" wrapText="1"/>
    </xf>
    <xf numFmtId="0" fontId="0" fillId="3" borderId="21" xfId="0" applyFill="1" applyBorder="1" applyAlignment="1">
      <alignment vertical="center"/>
    </xf>
    <xf numFmtId="0" fontId="0" fillId="3" borderId="13" xfId="0" applyFill="1" applyBorder="1" applyAlignment="1">
      <alignment vertical="center"/>
    </xf>
    <xf numFmtId="0" fontId="10" fillId="0" borderId="11" xfId="1" applyFill="1" applyBorder="1" applyAlignment="1">
      <alignment vertical="top" wrapText="1"/>
    </xf>
    <xf numFmtId="0" fontId="10" fillId="0" borderId="26" xfId="1" applyFill="1" applyBorder="1" applyAlignment="1">
      <alignment vertical="top" wrapText="1"/>
    </xf>
    <xf numFmtId="0" fontId="0" fillId="3" borderId="30" xfId="0" applyFill="1" applyBorder="1" applyAlignment="1">
      <alignment vertical="center"/>
    </xf>
    <xf numFmtId="0" fontId="10" fillId="0" borderId="25" xfId="1" applyFill="1" applyBorder="1" applyAlignment="1">
      <alignment horizontal="center" vertical="top" wrapText="1"/>
    </xf>
    <xf numFmtId="0" fontId="10" fillId="0" borderId="26" xfId="1" applyFill="1" applyBorder="1" applyAlignment="1">
      <alignment horizontal="center" vertical="top" wrapText="1"/>
    </xf>
    <xf numFmtId="0" fontId="10" fillId="0" borderId="11" xfId="1" applyFill="1" applyBorder="1" applyAlignment="1">
      <alignment horizontal="center" vertical="top" wrapText="1"/>
    </xf>
    <xf numFmtId="0" fontId="11" fillId="3" borderId="20" xfId="0" applyFont="1" applyFill="1" applyBorder="1" applyAlignment="1">
      <alignment horizontal="center" vertical="center"/>
    </xf>
    <xf numFmtId="0" fontId="11" fillId="3" borderId="23" xfId="0" applyFont="1" applyFill="1" applyBorder="1" applyAlignment="1">
      <alignment horizontal="center" vertical="center"/>
    </xf>
    <xf numFmtId="0" fontId="11" fillId="3" borderId="12" xfId="0" applyFont="1" applyFill="1" applyBorder="1" applyAlignment="1">
      <alignment horizontal="center" vertical="center"/>
    </xf>
    <xf numFmtId="0" fontId="10" fillId="0" borderId="25" xfId="1" applyBorder="1" applyAlignment="1">
      <alignment horizontal="center" vertical="top"/>
    </xf>
    <xf numFmtId="0" fontId="10" fillId="0" borderId="26" xfId="1" applyBorder="1" applyAlignment="1">
      <alignment horizontal="center" vertical="top"/>
    </xf>
    <xf numFmtId="0" fontId="10" fillId="0" borderId="11" xfId="1" applyBorder="1" applyAlignment="1">
      <alignment horizontal="center" vertical="top"/>
    </xf>
    <xf numFmtId="0" fontId="0" fillId="3" borderId="23" xfId="0" applyFill="1" applyBorder="1" applyAlignment="1">
      <alignment horizontal="left" vertical="center" wrapText="1"/>
    </xf>
    <xf numFmtId="0" fontId="0" fillId="3" borderId="25" xfId="0" applyFill="1" applyBorder="1" applyAlignment="1">
      <alignment horizontal="center" vertical="top" wrapText="1"/>
    </xf>
    <xf numFmtId="0" fontId="0" fillId="3" borderId="26" xfId="0" applyFill="1" applyBorder="1" applyAlignment="1">
      <alignment horizontal="center" vertical="top" wrapText="1"/>
    </xf>
    <xf numFmtId="0" fontId="0" fillId="3" borderId="11" xfId="0" applyFill="1" applyBorder="1" applyAlignment="1">
      <alignment horizontal="center" vertical="top" wrapText="1"/>
    </xf>
    <xf numFmtId="0" fontId="0" fillId="3" borderId="21" xfId="0" applyFill="1" applyBorder="1" applyAlignment="1">
      <alignment horizontal="left" vertical="center"/>
    </xf>
    <xf numFmtId="0" fontId="0" fillId="3" borderId="13" xfId="0" applyFill="1" applyBorder="1" applyAlignment="1">
      <alignment horizontal="left" vertical="center"/>
    </xf>
    <xf numFmtId="0" fontId="0" fillId="3" borderId="30" xfId="0" applyFill="1" applyBorder="1" applyAlignment="1">
      <alignment horizontal="left" vertical="top" wrapText="1"/>
    </xf>
    <xf numFmtId="0" fontId="0" fillId="3" borderId="21" xfId="0" applyFill="1" applyBorder="1" applyAlignment="1">
      <alignment horizontal="left" vertical="top" wrapText="1"/>
    </xf>
    <xf numFmtId="0" fontId="0" fillId="3" borderId="13" xfId="0" applyFill="1" applyBorder="1" applyAlignment="1">
      <alignment horizontal="left" vertical="top" wrapText="1"/>
    </xf>
    <xf numFmtId="0" fontId="0" fillId="3" borderId="21" xfId="0" applyFill="1" applyBorder="1" applyAlignment="1">
      <alignment horizontal="center" vertical="center"/>
    </xf>
    <xf numFmtId="0" fontId="0" fillId="3" borderId="13" xfId="0" applyFill="1" applyBorder="1" applyAlignment="1">
      <alignment horizontal="center" vertical="center"/>
    </xf>
    <xf numFmtId="0" fontId="11" fillId="3" borderId="13" xfId="0" applyFont="1" applyFill="1" applyBorder="1" applyAlignment="1">
      <alignment horizontal="left" vertical="center"/>
    </xf>
    <xf numFmtId="0" fontId="0" fillId="0" borderId="11" xfId="0" applyBorder="1" applyAlignment="1">
      <alignment vertical="top" wrapText="1"/>
    </xf>
    <xf numFmtId="0" fontId="11" fillId="3" borderId="30" xfId="0" applyFont="1" applyFill="1" applyBorder="1" applyAlignment="1">
      <alignment vertical="center"/>
    </xf>
    <xf numFmtId="0" fontId="11" fillId="3" borderId="13" xfId="0" applyFont="1" applyFill="1" applyBorder="1" applyAlignment="1">
      <alignment vertical="center"/>
    </xf>
    <xf numFmtId="0" fontId="11" fillId="3" borderId="24" xfId="0" applyFont="1" applyFill="1" applyBorder="1" applyAlignment="1">
      <alignment horizontal="center" vertical="center"/>
    </xf>
    <xf numFmtId="0" fontId="11" fillId="3" borderId="42" xfId="0" applyFont="1" applyFill="1" applyBorder="1" applyAlignment="1">
      <alignment horizontal="center" vertical="center"/>
    </xf>
    <xf numFmtId="0" fontId="11" fillId="3" borderId="25" xfId="0" applyFont="1" applyFill="1" applyBorder="1" applyAlignment="1">
      <alignment horizontal="center" vertical="center"/>
    </xf>
    <xf numFmtId="0" fontId="11" fillId="3" borderId="11" xfId="0" applyFont="1" applyFill="1" applyBorder="1" applyAlignment="1">
      <alignment horizontal="center" vertical="center"/>
    </xf>
    <xf numFmtId="0" fontId="0" fillId="0" borderId="1" xfId="0" applyBorder="1" applyAlignment="1">
      <alignment horizontal="left" vertical="center" wrapText="1"/>
    </xf>
    <xf numFmtId="0" fontId="0" fillId="0" borderId="5" xfId="0" applyBorder="1" applyAlignment="1">
      <alignment horizontal="left" vertical="center" wrapText="1"/>
    </xf>
    <xf numFmtId="0" fontId="0" fillId="0" borderId="1"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vertical="center"/>
    </xf>
    <xf numFmtId="0" fontId="0" fillId="0" borderId="41" xfId="0" applyBorder="1" applyAlignment="1">
      <alignment horizontal="left" vertical="center"/>
    </xf>
    <xf numFmtId="0" fontId="0" fillId="3" borderId="60" xfId="0" applyFill="1" applyBorder="1">
      <alignment vertical="center"/>
    </xf>
    <xf numFmtId="0" fontId="0" fillId="3" borderId="12" xfId="0" applyFill="1" applyBorder="1" applyAlignment="1">
      <alignment horizontal="left" vertical="top"/>
    </xf>
    <xf numFmtId="0" fontId="0" fillId="3" borderId="12" xfId="0" applyFill="1" applyBorder="1">
      <alignment vertical="center"/>
    </xf>
    <xf numFmtId="0" fontId="10" fillId="0" borderId="25" xfId="1" applyFill="1" applyBorder="1" applyAlignment="1">
      <alignment horizontal="left" vertical="top" wrapText="1"/>
    </xf>
    <xf numFmtId="0" fontId="10" fillId="0" borderId="11" xfId="1" applyFill="1" applyBorder="1" applyAlignment="1">
      <alignment horizontal="left" vertical="top" wrapText="1"/>
    </xf>
    <xf numFmtId="0" fontId="0" fillId="0" borderId="25" xfId="0" applyFill="1" applyBorder="1" applyAlignment="1">
      <alignment horizontal="left" vertical="center"/>
    </xf>
    <xf numFmtId="0" fontId="0" fillId="0" borderId="11" xfId="0" applyFill="1" applyBorder="1" applyAlignment="1">
      <alignment horizontal="left" vertical="center"/>
    </xf>
    <xf numFmtId="0" fontId="0" fillId="3" borderId="30" xfId="0" applyFill="1" applyBorder="1" applyAlignment="1">
      <alignment horizontal="left" vertical="center"/>
    </xf>
    <xf numFmtId="0" fontId="10" fillId="0" borderId="26" xfId="1" applyFill="1" applyBorder="1" applyAlignment="1">
      <alignment horizontal="left" vertical="top" wrapText="1"/>
    </xf>
    <xf numFmtId="0" fontId="0" fillId="3" borderId="20" xfId="0" applyFill="1" applyBorder="1" applyAlignment="1">
      <alignment horizontal="right" vertical="top"/>
    </xf>
    <xf numFmtId="0" fontId="0" fillId="3" borderId="23" xfId="0" applyFill="1" applyBorder="1" applyAlignment="1">
      <alignment horizontal="right" vertical="top"/>
    </xf>
    <xf numFmtId="0" fontId="0" fillId="3" borderId="12" xfId="0" applyFill="1" applyBorder="1" applyAlignment="1">
      <alignment horizontal="right" vertical="top"/>
    </xf>
    <xf numFmtId="0" fontId="0" fillId="3" borderId="24" xfId="0" applyFill="1" applyBorder="1" applyAlignment="1">
      <alignment horizontal="center" vertical="top" wrapText="1"/>
    </xf>
    <xf numFmtId="0" fontId="0" fillId="3" borderId="33" xfId="0" applyFill="1" applyBorder="1" applyAlignment="1">
      <alignment horizontal="center" vertical="top" wrapText="1"/>
    </xf>
    <xf numFmtId="0" fontId="0" fillId="3" borderId="42" xfId="0" applyFill="1" applyBorder="1" applyAlignment="1">
      <alignment horizontal="center" vertical="top" wrapText="1"/>
    </xf>
    <xf numFmtId="0" fontId="10" fillId="5" borderId="25" xfId="1" applyFill="1" applyBorder="1" applyAlignment="1">
      <alignment horizontal="left" vertical="top" wrapText="1"/>
    </xf>
    <xf numFmtId="0" fontId="10" fillId="5" borderId="11" xfId="1" applyFill="1" applyBorder="1" applyAlignment="1">
      <alignment horizontal="left" vertical="top" wrapText="1"/>
    </xf>
    <xf numFmtId="0" fontId="0" fillId="3" borderId="31" xfId="0" applyFill="1" applyBorder="1" applyAlignment="1">
      <alignment horizontal="left" vertical="center" wrapText="1"/>
    </xf>
    <xf numFmtId="0" fontId="0" fillId="3" borderId="64" xfId="0" applyFill="1" applyBorder="1" applyAlignment="1">
      <alignment horizontal="left" vertical="center" wrapText="1"/>
    </xf>
    <xf numFmtId="0" fontId="10" fillId="0" borderId="1" xfId="1" applyBorder="1" applyAlignment="1">
      <alignment vertical="top" wrapText="1"/>
    </xf>
    <xf numFmtId="0" fontId="0" fillId="0" borderId="5" xfId="0" applyBorder="1" applyAlignment="1">
      <alignment vertical="top" wrapText="1"/>
    </xf>
    <xf numFmtId="0" fontId="10" fillId="0" borderId="0" xfId="1" applyBorder="1" applyAlignment="1">
      <alignment vertical="top" wrapText="1"/>
    </xf>
    <xf numFmtId="0" fontId="10" fillId="0" borderId="5" xfId="1" applyBorder="1" applyAlignment="1">
      <alignment vertical="top" wrapText="1"/>
    </xf>
    <xf numFmtId="0" fontId="0" fillId="0" borderId="0" xfId="0" applyBorder="1" applyAlignment="1">
      <alignment vertical="center"/>
    </xf>
    <xf numFmtId="0" fontId="11" fillId="3" borderId="30" xfId="0" applyFont="1" applyFill="1" applyBorder="1" applyAlignment="1">
      <alignment vertical="center" wrapText="1"/>
    </xf>
    <xf numFmtId="0" fontId="11" fillId="3" borderId="21" xfId="0" applyFont="1" applyFill="1" applyBorder="1" applyAlignment="1">
      <alignment vertical="center"/>
    </xf>
    <xf numFmtId="0" fontId="10" fillId="0" borderId="1" xfId="1" applyBorder="1" applyAlignment="1">
      <alignment horizontal="center" vertical="top" wrapText="1"/>
    </xf>
    <xf numFmtId="0" fontId="10" fillId="0" borderId="0" xfId="1" applyBorder="1" applyAlignment="1">
      <alignment horizontal="center" vertical="top" wrapText="1"/>
    </xf>
    <xf numFmtId="0" fontId="10" fillId="0" borderId="5" xfId="1" applyBorder="1" applyAlignment="1">
      <alignment horizontal="center" vertical="top" wrapText="1"/>
    </xf>
    <xf numFmtId="0" fontId="0" fillId="0" borderId="1" xfId="0" applyBorder="1" applyAlignment="1">
      <alignment vertical="top"/>
    </xf>
    <xf numFmtId="0" fontId="0" fillId="0" borderId="0" xfId="0" applyBorder="1" applyAlignment="1">
      <alignment vertical="top"/>
    </xf>
    <xf numFmtId="0" fontId="11" fillId="3" borderId="21" xfId="0" applyFont="1" applyFill="1" applyBorder="1" applyAlignment="1">
      <alignment horizontal="left" vertical="center" wrapText="1"/>
    </xf>
    <xf numFmtId="0" fontId="11" fillId="3" borderId="33"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0" fillId="0" borderId="1" xfId="1" applyBorder="1" applyAlignment="1">
      <alignment horizontal="center" vertical="center" wrapText="1"/>
    </xf>
    <xf numFmtId="0" fontId="10" fillId="0" borderId="5" xfId="1" applyBorder="1" applyAlignment="1">
      <alignment horizontal="center" vertical="center" wrapText="1"/>
    </xf>
    <xf numFmtId="0" fontId="0" fillId="0" borderId="1" xfId="0" applyBorder="1" applyAlignment="1">
      <alignment horizontal="center" vertical="center"/>
    </xf>
    <xf numFmtId="0" fontId="0" fillId="0" borderId="5" xfId="0" applyBorder="1" applyAlignment="1">
      <alignment horizontal="center" vertical="center"/>
    </xf>
    <xf numFmtId="0" fontId="11" fillId="3" borderId="30"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21" xfId="0" applyFont="1" applyFill="1" applyBorder="1" applyAlignment="1">
      <alignment vertical="center" wrapText="1"/>
    </xf>
    <xf numFmtId="0" fontId="11" fillId="3" borderId="13" xfId="0" applyFont="1" applyFill="1" applyBorder="1" applyAlignment="1">
      <alignment vertical="center" wrapText="1"/>
    </xf>
    <xf numFmtId="0" fontId="10" fillId="0" borderId="0" xfId="1" applyBorder="1" applyAlignment="1">
      <alignment horizontal="center" vertical="center" wrapText="1"/>
    </xf>
    <xf numFmtId="0" fontId="0" fillId="0" borderId="0" xfId="0" applyBorder="1" applyAlignment="1">
      <alignment horizontal="center" vertical="center"/>
    </xf>
    <xf numFmtId="0" fontId="10" fillId="0" borderId="1" xfId="1" applyBorder="1" applyAlignment="1">
      <alignment vertical="center" wrapText="1"/>
    </xf>
    <xf numFmtId="0" fontId="10" fillId="0" borderId="0" xfId="1" applyBorder="1" applyAlignment="1">
      <alignment vertical="center" wrapText="1"/>
    </xf>
    <xf numFmtId="0" fontId="10" fillId="0" borderId="5" xfId="1" applyBorder="1" applyAlignment="1">
      <alignment vertical="center" wrapText="1"/>
    </xf>
    <xf numFmtId="0" fontId="11" fillId="3" borderId="59" xfId="0" applyFont="1" applyFill="1" applyBorder="1" applyAlignment="1">
      <alignment vertical="center" wrapText="1"/>
    </xf>
    <xf numFmtId="0" fontId="11" fillId="3" borderId="61" xfId="0" applyFont="1" applyFill="1" applyBorder="1" applyAlignment="1">
      <alignment vertical="center" wrapText="1"/>
    </xf>
    <xf numFmtId="0" fontId="11" fillId="3" borderId="60" xfId="0" applyFont="1" applyFill="1" applyBorder="1" applyAlignment="1">
      <alignment vertical="center" wrapText="1"/>
    </xf>
    <xf numFmtId="0" fontId="0" fillId="3" borderId="33" xfId="0" applyFill="1" applyBorder="1" applyAlignment="1">
      <alignment horizontal="center" vertical="center"/>
    </xf>
    <xf numFmtId="0" fontId="0" fillId="3" borderId="26" xfId="0" applyFill="1" applyBorder="1" applyAlignment="1">
      <alignment horizontal="center" vertical="center"/>
    </xf>
    <xf numFmtId="0" fontId="10" fillId="0" borderId="1" xfId="1" applyBorder="1" applyAlignment="1">
      <alignment vertical="center"/>
    </xf>
    <xf numFmtId="0" fontId="10" fillId="0" borderId="5" xfId="1" applyBorder="1" applyAlignment="1">
      <alignment vertical="center"/>
    </xf>
    <xf numFmtId="0" fontId="0" fillId="3" borderId="1" xfId="0" applyFill="1" applyBorder="1" applyAlignment="1">
      <alignment vertical="center" wrapText="1"/>
    </xf>
    <xf numFmtId="0" fontId="0" fillId="3" borderId="5" xfId="0" applyFill="1" applyBorder="1" applyAlignment="1">
      <alignment vertical="center" wrapText="1"/>
    </xf>
    <xf numFmtId="0" fontId="10" fillId="0" borderId="0" xfId="1" applyBorder="1" applyAlignment="1">
      <alignment vertical="center"/>
    </xf>
    <xf numFmtId="0" fontId="0" fillId="3" borderId="22" xfId="0" applyFill="1" applyBorder="1" applyAlignment="1">
      <alignment vertical="top" wrapText="1"/>
    </xf>
    <xf numFmtId="0" fontId="0" fillId="3" borderId="0" xfId="0" applyFill="1" applyBorder="1" applyAlignment="1">
      <alignment vertical="center" wrapText="1"/>
    </xf>
    <xf numFmtId="0" fontId="0" fillId="0" borderId="32" xfId="0" applyBorder="1"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3" borderId="1" xfId="0" applyFill="1" applyBorder="1" applyAlignment="1">
      <alignment vertical="center"/>
    </xf>
    <xf numFmtId="0" fontId="0" fillId="3" borderId="5" xfId="0" applyFill="1" applyBorder="1" applyAlignment="1">
      <alignment vertical="center"/>
    </xf>
    <xf numFmtId="0" fontId="10" fillId="0" borderId="1" xfId="1" applyFill="1" applyBorder="1" applyAlignment="1">
      <alignment vertical="center"/>
    </xf>
    <xf numFmtId="0" fontId="10" fillId="0" borderId="5" xfId="1" applyFill="1" applyBorder="1" applyAlignment="1">
      <alignment vertical="center"/>
    </xf>
    <xf numFmtId="0" fontId="0" fillId="0" borderId="0" xfId="0" applyBorder="1" applyAlignment="1">
      <alignment horizontal="left" vertical="center"/>
    </xf>
    <xf numFmtId="0" fontId="0" fillId="20" borderId="88" xfId="0" applyFill="1" applyBorder="1" applyAlignment="1">
      <alignment vertical="center" wrapText="1"/>
    </xf>
    <xf numFmtId="0" fontId="0" fillId="0" borderId="90" xfId="0" applyBorder="1" applyAlignment="1">
      <alignment vertical="center" wrapText="1"/>
    </xf>
    <xf numFmtId="0" fontId="0" fillId="20" borderId="59" xfId="0" applyFill="1" applyBorder="1" applyAlignment="1">
      <alignment vertical="top" wrapText="1"/>
    </xf>
    <xf numFmtId="0" fontId="0" fillId="0" borderId="60" xfId="0" applyBorder="1" applyAlignment="1">
      <alignment vertical="top" wrapText="1"/>
    </xf>
    <xf numFmtId="0" fontId="0" fillId="20" borderId="20" xfId="0" applyFill="1" applyBorder="1" applyAlignment="1">
      <alignment vertical="center" wrapText="1"/>
    </xf>
    <xf numFmtId="0" fontId="0" fillId="0" borderId="12" xfId="0" applyBorder="1" applyAlignment="1">
      <alignment vertical="center" wrapText="1"/>
    </xf>
    <xf numFmtId="0" fontId="0" fillId="20" borderId="20" xfId="0" applyFill="1" applyBorder="1" applyAlignment="1">
      <alignment vertical="top" wrapText="1"/>
    </xf>
    <xf numFmtId="0" fontId="0" fillId="0" borderId="12" xfId="0" applyBorder="1" applyAlignment="1">
      <alignment vertical="top" wrapText="1"/>
    </xf>
    <xf numFmtId="0" fontId="0" fillId="20" borderId="20" xfId="0" applyFill="1" applyBorder="1" applyAlignment="1">
      <alignment vertical="center"/>
    </xf>
    <xf numFmtId="0" fontId="0" fillId="0" borderId="12" xfId="0" applyBorder="1" applyAlignment="1">
      <alignment vertical="center"/>
    </xf>
    <xf numFmtId="0" fontId="0" fillId="0" borderId="89" xfId="0" applyBorder="1" applyAlignment="1">
      <alignment vertical="center" wrapText="1"/>
    </xf>
    <xf numFmtId="0" fontId="0" fillId="0" borderId="61" xfId="0" applyBorder="1" applyAlignment="1">
      <alignment vertical="top" wrapText="1"/>
    </xf>
    <xf numFmtId="0" fontId="0" fillId="0" borderId="23" xfId="0" applyBorder="1" applyAlignment="1">
      <alignment vertical="center" wrapText="1"/>
    </xf>
    <xf numFmtId="0" fontId="0" fillId="0" borderId="23" xfId="0" applyBorder="1" applyAlignment="1">
      <alignment vertical="top" wrapText="1"/>
    </xf>
    <xf numFmtId="0" fontId="0" fillId="0" borderId="23" xfId="0" applyBorder="1" applyAlignment="1">
      <alignment vertical="center"/>
    </xf>
    <xf numFmtId="0" fontId="0" fillId="20" borderId="23" xfId="0" applyFill="1" applyBorder="1" applyAlignment="1">
      <alignment vertical="center"/>
    </xf>
    <xf numFmtId="0" fontId="0" fillId="20" borderId="12" xfId="0" applyFill="1" applyBorder="1" applyAlignment="1">
      <alignment vertical="center"/>
    </xf>
    <xf numFmtId="0" fontId="0" fillId="20" borderId="89" xfId="0" applyFill="1" applyBorder="1" applyAlignment="1">
      <alignment vertical="center" wrapText="1"/>
    </xf>
    <xf numFmtId="0" fontId="0" fillId="20" borderId="90" xfId="0" applyFill="1" applyBorder="1" applyAlignment="1">
      <alignment vertical="center" wrapText="1"/>
    </xf>
    <xf numFmtId="0" fontId="10" fillId="0" borderId="0" xfId="1" applyAlignment="1">
      <alignment horizontal="left" vertical="top"/>
    </xf>
    <xf numFmtId="0" fontId="0" fillId="21" borderId="59" xfId="0" applyFill="1" applyBorder="1" applyAlignment="1">
      <alignment horizontal="left" vertical="top" wrapText="1"/>
    </xf>
    <xf numFmtId="0" fontId="0" fillId="21" borderId="61" xfId="0" applyFill="1" applyBorder="1" applyAlignment="1">
      <alignment horizontal="left" vertical="top" wrapText="1"/>
    </xf>
    <xf numFmtId="0" fontId="0" fillId="21" borderId="60" xfId="0" applyFill="1" applyBorder="1" applyAlignment="1">
      <alignment horizontal="left" vertical="top" wrapText="1"/>
    </xf>
    <xf numFmtId="0" fontId="0" fillId="21" borderId="20" xfId="0" applyFill="1" applyBorder="1" applyAlignment="1">
      <alignment horizontal="left" vertical="center" wrapText="1"/>
    </xf>
    <xf numFmtId="0" fontId="0" fillId="21" borderId="23" xfId="0" applyFill="1" applyBorder="1" applyAlignment="1">
      <alignment horizontal="left" vertical="center" wrapText="1"/>
    </xf>
    <xf numFmtId="0" fontId="0" fillId="21" borderId="12" xfId="0" applyFill="1" applyBorder="1" applyAlignment="1">
      <alignment horizontal="left" vertical="center" wrapText="1"/>
    </xf>
    <xf numFmtId="0" fontId="0" fillId="21" borderId="20" xfId="0" applyFill="1" applyBorder="1" applyAlignment="1">
      <alignment horizontal="left" vertical="top" wrapText="1"/>
    </xf>
    <xf numFmtId="0" fontId="0" fillId="21" borderId="23" xfId="0" applyFill="1" applyBorder="1" applyAlignment="1">
      <alignment horizontal="left" vertical="top" wrapText="1"/>
    </xf>
    <xf numFmtId="0" fontId="0" fillId="21" borderId="12" xfId="0" applyFill="1" applyBorder="1" applyAlignment="1">
      <alignment horizontal="left" vertical="top" wrapText="1"/>
    </xf>
    <xf numFmtId="0" fontId="0" fillId="21" borderId="20" xfId="0" applyFill="1" applyBorder="1" applyAlignment="1">
      <alignment horizontal="left" vertical="center"/>
    </xf>
    <xf numFmtId="0" fontId="0" fillId="21" borderId="23" xfId="0" applyFill="1" applyBorder="1" applyAlignment="1">
      <alignment horizontal="left" vertical="center"/>
    </xf>
    <xf numFmtId="0" fontId="0" fillId="21" borderId="12" xfId="0" applyFill="1" applyBorder="1" applyAlignment="1">
      <alignment horizontal="left" vertical="center"/>
    </xf>
    <xf numFmtId="0" fontId="0" fillId="21" borderId="88" xfId="0" applyFill="1" applyBorder="1" applyAlignment="1">
      <alignment horizontal="left" vertical="center" wrapText="1"/>
    </xf>
    <xf numFmtId="0" fontId="0" fillId="21" borderId="89" xfId="0" applyFill="1" applyBorder="1" applyAlignment="1">
      <alignment horizontal="left" vertical="center" wrapText="1"/>
    </xf>
    <xf numFmtId="0" fontId="0" fillId="21" borderId="90" xfId="0" applyFill="1" applyBorder="1" applyAlignment="1">
      <alignment horizontal="left" vertical="center" wrapText="1"/>
    </xf>
    <xf numFmtId="0" fontId="10" fillId="0" borderId="0" xfId="1" applyAlignment="1">
      <alignment horizontal="left" vertical="center"/>
    </xf>
    <xf numFmtId="0" fontId="0" fillId="20" borderId="59" xfId="0" applyFill="1" applyBorder="1" applyAlignment="1">
      <alignment horizontal="left" vertical="center" wrapText="1"/>
    </xf>
    <xf numFmtId="0" fontId="0" fillId="20" borderId="60" xfId="0" applyFill="1" applyBorder="1" applyAlignment="1">
      <alignment horizontal="left" vertical="center" wrapText="1"/>
    </xf>
    <xf numFmtId="0" fontId="0" fillId="20" borderId="20" xfId="0" applyFill="1" applyBorder="1" applyAlignment="1">
      <alignment horizontal="left" vertical="center" wrapText="1"/>
    </xf>
    <xf numFmtId="0" fontId="0" fillId="20" borderId="12" xfId="0" applyFill="1" applyBorder="1" applyAlignment="1">
      <alignment horizontal="left" vertical="center" wrapText="1"/>
    </xf>
    <xf numFmtId="0" fontId="0" fillId="20" borderId="20" xfId="0" applyFill="1" applyBorder="1" applyAlignment="1">
      <alignment horizontal="left" vertical="center"/>
    </xf>
    <xf numFmtId="0" fontId="0" fillId="20" borderId="12" xfId="0" applyFill="1" applyBorder="1" applyAlignment="1">
      <alignment horizontal="left" vertical="center"/>
    </xf>
    <xf numFmtId="0" fontId="0" fillId="20" borderId="88" xfId="0" applyFill="1" applyBorder="1" applyAlignment="1">
      <alignment horizontal="left" vertical="center" wrapText="1"/>
    </xf>
    <xf numFmtId="0" fontId="0" fillId="20" borderId="90" xfId="0" applyFill="1" applyBorder="1" applyAlignment="1">
      <alignment horizontal="left" vertical="center" wrapText="1"/>
    </xf>
    <xf numFmtId="0" fontId="10" fillId="0" borderId="6" xfId="1" applyBorder="1" applyAlignment="1">
      <alignment horizontal="left" vertical="top"/>
    </xf>
    <xf numFmtId="0" fontId="0" fillId="21" borderId="59" xfId="0" applyFill="1" applyBorder="1" applyAlignment="1">
      <alignment vertical="top" wrapText="1"/>
    </xf>
    <xf numFmtId="0" fontId="0" fillId="21" borderId="60" xfId="0" applyFill="1" applyBorder="1" applyAlignment="1">
      <alignment vertical="top" wrapText="1"/>
    </xf>
    <xf numFmtId="0" fontId="0" fillId="21" borderId="20" xfId="0" applyFill="1" applyBorder="1" applyAlignment="1">
      <alignment vertical="top" wrapText="1"/>
    </xf>
    <xf numFmtId="0" fontId="0" fillId="21" borderId="12" xfId="0" applyFill="1" applyBorder="1" applyAlignment="1">
      <alignment vertical="top" wrapText="1"/>
    </xf>
    <xf numFmtId="0" fontId="0" fillId="21" borderId="20" xfId="0" applyFill="1" applyBorder="1" applyAlignment="1">
      <alignment horizontal="right" vertical="center"/>
    </xf>
    <xf numFmtId="0" fontId="0" fillId="21" borderId="12" xfId="0" applyFill="1" applyBorder="1" applyAlignment="1">
      <alignment horizontal="right" vertical="center"/>
    </xf>
    <xf numFmtId="0" fontId="10" fillId="0" borderId="24" xfId="1" applyBorder="1" applyAlignment="1">
      <alignment horizontal="left" vertical="top"/>
    </xf>
    <xf numFmtId="0" fontId="10" fillId="0" borderId="33" xfId="1" applyBorder="1" applyAlignment="1">
      <alignment horizontal="left" vertical="top"/>
    </xf>
    <xf numFmtId="0" fontId="10" fillId="0" borderId="42" xfId="1" applyBorder="1" applyAlignment="1">
      <alignment horizontal="left" vertical="top"/>
    </xf>
    <xf numFmtId="0" fontId="0" fillId="21" borderId="61" xfId="0" applyFill="1" applyBorder="1" applyAlignment="1">
      <alignment vertical="top" wrapText="1"/>
    </xf>
    <xf numFmtId="0" fontId="0" fillId="21" borderId="23" xfId="0" applyFill="1" applyBorder="1" applyAlignment="1">
      <alignment vertical="top" wrapText="1"/>
    </xf>
    <xf numFmtId="0" fontId="0" fillId="21" borderId="23" xfId="0" applyFill="1" applyBorder="1" applyAlignment="1">
      <alignment horizontal="right" vertical="center"/>
    </xf>
    <xf numFmtId="0" fontId="0" fillId="21" borderId="59" xfId="0" applyFill="1" applyBorder="1" applyAlignment="1">
      <alignment horizontal="center" vertical="top" wrapText="1"/>
    </xf>
    <xf numFmtId="0" fontId="0" fillId="21" borderId="61" xfId="0" applyFill="1" applyBorder="1" applyAlignment="1">
      <alignment horizontal="center" vertical="top" wrapText="1"/>
    </xf>
    <xf numFmtId="0" fontId="0" fillId="21" borderId="60" xfId="0" applyFill="1" applyBorder="1" applyAlignment="1">
      <alignment horizontal="center" vertical="top" wrapText="1"/>
    </xf>
    <xf numFmtId="0" fontId="0" fillId="21" borderId="20" xfId="0" applyFill="1" applyBorder="1" applyAlignment="1">
      <alignment horizontal="center" vertical="center"/>
    </xf>
    <xf numFmtId="0" fontId="0" fillId="21" borderId="12" xfId="0" applyFill="1" applyBorder="1" applyAlignment="1">
      <alignment horizontal="center" vertical="center"/>
    </xf>
    <xf numFmtId="0" fontId="0" fillId="21" borderId="20" xfId="0" applyFill="1" applyBorder="1" applyAlignment="1">
      <alignment vertical="center" wrapText="1"/>
    </xf>
    <xf numFmtId="0" fontId="0" fillId="21" borderId="20" xfId="0" applyFill="1" applyBorder="1" applyAlignment="1">
      <alignment vertical="center"/>
    </xf>
    <xf numFmtId="0" fontId="0" fillId="21" borderId="88" xfId="0" applyFill="1" applyBorder="1" applyAlignment="1">
      <alignment vertical="center" wrapText="1"/>
    </xf>
    <xf numFmtId="0" fontId="0" fillId="21" borderId="90" xfId="0" applyFill="1" applyBorder="1" applyAlignment="1">
      <alignment vertical="center" wrapText="1"/>
    </xf>
    <xf numFmtId="0" fontId="0" fillId="21" borderId="12" xfId="0" applyFill="1" applyBorder="1" applyAlignment="1">
      <alignment vertical="center" wrapText="1"/>
    </xf>
    <xf numFmtId="0" fontId="0" fillId="21" borderId="12" xfId="0" applyFill="1" applyBorder="1" applyAlignment="1">
      <alignment vertical="center"/>
    </xf>
    <xf numFmtId="0" fontId="0" fillId="21" borderId="89" xfId="0" applyFill="1" applyBorder="1" applyAlignment="1">
      <alignment vertical="center" wrapText="1"/>
    </xf>
    <xf numFmtId="0" fontId="0" fillId="21" borderId="23" xfId="0" applyFill="1" applyBorder="1" applyAlignment="1">
      <alignment vertical="center" wrapText="1"/>
    </xf>
    <xf numFmtId="0" fontId="0" fillId="21" borderId="23" xfId="0" applyFill="1" applyBorder="1" applyAlignment="1">
      <alignment vertical="center"/>
    </xf>
    <xf numFmtId="0" fontId="0" fillId="21" borderId="20" xfId="0" applyFill="1" applyBorder="1" applyAlignment="1">
      <alignment horizontal="center" vertical="center" wrapText="1"/>
    </xf>
    <xf numFmtId="0" fontId="0" fillId="21" borderId="23" xfId="0" applyFill="1" applyBorder="1" applyAlignment="1">
      <alignment horizontal="center" vertical="center" wrapText="1"/>
    </xf>
    <xf numFmtId="0" fontId="0" fillId="21" borderId="12" xfId="0" applyFill="1" applyBorder="1" applyAlignment="1">
      <alignment horizontal="center" vertical="center" wrapText="1"/>
    </xf>
    <xf numFmtId="0" fontId="0" fillId="21" borderId="20" xfId="0" applyFill="1" applyBorder="1" applyAlignment="1">
      <alignment horizontal="center" vertical="top" wrapText="1"/>
    </xf>
    <xf numFmtId="0" fontId="0" fillId="21" borderId="23" xfId="0" applyFill="1" applyBorder="1" applyAlignment="1">
      <alignment horizontal="center" vertical="top" wrapText="1"/>
    </xf>
    <xf numFmtId="0" fontId="0" fillId="21" borderId="12" xfId="0" applyFill="1" applyBorder="1" applyAlignment="1">
      <alignment horizontal="center" vertical="top" wrapText="1"/>
    </xf>
    <xf numFmtId="0" fontId="0" fillId="21" borderId="44" xfId="0" applyFill="1" applyBorder="1" applyAlignment="1">
      <alignment vertical="top" wrapText="1"/>
    </xf>
    <xf numFmtId="0" fontId="0" fillId="21" borderId="3" xfId="0" applyFill="1" applyBorder="1" applyAlignment="1">
      <alignment vertical="top" wrapText="1"/>
    </xf>
    <xf numFmtId="0" fontId="0" fillId="21" borderId="1" xfId="0" applyFill="1" applyBorder="1" applyAlignment="1">
      <alignment vertical="top" wrapText="1"/>
    </xf>
    <xf numFmtId="0" fontId="0" fillId="21" borderId="5" xfId="0" applyFill="1" applyBorder="1" applyAlignment="1">
      <alignment vertical="top" wrapText="1"/>
    </xf>
    <xf numFmtId="0" fontId="0" fillId="21" borderId="23" xfId="0" applyFill="1" applyBorder="1" applyAlignment="1">
      <alignment horizontal="center" vertical="center"/>
    </xf>
    <xf numFmtId="0" fontId="0" fillId="20" borderId="59" xfId="0" applyFill="1" applyBorder="1" applyAlignment="1">
      <alignment horizontal="center" vertical="top" wrapText="1"/>
    </xf>
    <xf numFmtId="0" fontId="0" fillId="20" borderId="79" xfId="0" applyFill="1" applyBorder="1" applyAlignment="1">
      <alignment horizontal="center" vertical="top" wrapText="1"/>
    </xf>
    <xf numFmtId="0" fontId="0" fillId="20" borderId="20" xfId="0" applyFill="1" applyBorder="1" applyAlignment="1">
      <alignment horizontal="center" vertical="center" wrapText="1"/>
    </xf>
    <xf numFmtId="0" fontId="0" fillId="20" borderId="12" xfId="0" applyFill="1" applyBorder="1" applyAlignment="1">
      <alignment horizontal="center" vertical="center" wrapText="1"/>
    </xf>
    <xf numFmtId="0" fontId="0" fillId="20" borderId="20" xfId="0" applyFill="1" applyBorder="1" applyAlignment="1">
      <alignment horizontal="center" vertical="top" wrapText="1"/>
    </xf>
    <xf numFmtId="0" fontId="0" fillId="20" borderId="12" xfId="0" applyFill="1" applyBorder="1" applyAlignment="1">
      <alignment horizontal="center" vertical="top" wrapText="1"/>
    </xf>
    <xf numFmtId="0" fontId="0" fillId="20" borderId="20" xfId="0" applyFill="1" applyBorder="1" applyAlignment="1">
      <alignment horizontal="center" vertical="center"/>
    </xf>
    <xf numFmtId="0" fontId="0" fillId="20" borderId="12" xfId="0" applyFill="1" applyBorder="1" applyAlignment="1">
      <alignment horizontal="center" vertical="center"/>
    </xf>
    <xf numFmtId="0" fontId="0" fillId="20" borderId="88" xfId="0" applyFill="1" applyBorder="1" applyAlignment="1">
      <alignment horizontal="center" vertical="center" wrapText="1"/>
    </xf>
    <xf numFmtId="0" fontId="0" fillId="20" borderId="90" xfId="0" applyFill="1" applyBorder="1" applyAlignment="1">
      <alignment horizontal="center" vertical="center" wrapText="1"/>
    </xf>
    <xf numFmtId="0" fontId="0" fillId="20" borderId="61" xfId="0" applyFill="1" applyBorder="1" applyAlignment="1">
      <alignment horizontal="center" vertical="top" wrapText="1"/>
    </xf>
    <xf numFmtId="0" fontId="0" fillId="20" borderId="60" xfId="0" applyFill="1" applyBorder="1" applyAlignment="1">
      <alignment horizontal="center" vertical="top" wrapText="1"/>
    </xf>
    <xf numFmtId="0" fontId="0" fillId="20" borderId="23" xfId="0" applyFill="1" applyBorder="1" applyAlignment="1">
      <alignment horizontal="center" vertical="center" wrapText="1"/>
    </xf>
    <xf numFmtId="0" fontId="0" fillId="20" borderId="23" xfId="0" applyFill="1" applyBorder="1" applyAlignment="1">
      <alignment horizontal="center" vertical="top" wrapText="1"/>
    </xf>
    <xf numFmtId="0" fontId="0" fillId="20" borderId="23" xfId="0" applyFill="1" applyBorder="1" applyAlignment="1">
      <alignment horizontal="center" vertical="center"/>
    </xf>
    <xf numFmtId="0" fontId="0" fillId="20" borderId="89" xfId="0" applyFill="1" applyBorder="1" applyAlignment="1">
      <alignment horizontal="center" vertical="center" wrapText="1"/>
    </xf>
    <xf numFmtId="0" fontId="0" fillId="20" borderId="20" xfId="0" applyFill="1" applyBorder="1" applyAlignment="1">
      <alignment horizontal="left" vertical="top" wrapText="1"/>
    </xf>
    <xf numFmtId="0" fontId="0" fillId="20" borderId="23" xfId="0" applyFill="1" applyBorder="1" applyAlignment="1">
      <alignment horizontal="left" vertical="top" wrapText="1"/>
    </xf>
    <xf numFmtId="0" fontId="0" fillId="20" borderId="12" xfId="0" applyFill="1" applyBorder="1" applyAlignment="1">
      <alignment horizontal="left" vertical="top" wrapText="1"/>
    </xf>
    <xf numFmtId="0" fontId="0" fillId="20" borderId="44" xfId="0" applyFill="1" applyBorder="1" applyAlignment="1">
      <alignment vertical="top" wrapText="1"/>
    </xf>
    <xf numFmtId="0" fontId="0" fillId="0" borderId="3" xfId="0" applyBorder="1" applyAlignment="1">
      <alignment vertical="top" wrapText="1"/>
    </xf>
    <xf numFmtId="0" fontId="0" fillId="20" borderId="88" xfId="0" applyFill="1" applyBorder="1" applyAlignment="1">
      <alignment vertical="center"/>
    </xf>
    <xf numFmtId="0" fontId="0" fillId="0" borderId="90" xfId="0" applyBorder="1" applyAlignment="1">
      <alignment vertical="center"/>
    </xf>
    <xf numFmtId="0" fontId="0" fillId="0" borderId="89" xfId="0" applyBorder="1" applyAlignment="1">
      <alignment vertical="center"/>
    </xf>
    <xf numFmtId="0" fontId="0" fillId="20" borderId="60" xfId="0" applyFill="1" applyBorder="1" applyAlignment="1">
      <alignment vertical="top" wrapText="1"/>
    </xf>
    <xf numFmtId="0" fontId="0" fillId="20" borderId="12" xfId="0" applyFill="1" applyBorder="1" applyAlignment="1">
      <alignment vertical="center" wrapText="1"/>
    </xf>
    <xf numFmtId="0" fontId="0" fillId="20" borderId="12" xfId="0" applyFill="1" applyBorder="1" applyAlignment="1">
      <alignment vertical="top" wrapText="1"/>
    </xf>
    <xf numFmtId="0" fontId="0" fillId="20" borderId="90" xfId="0" applyFill="1" applyBorder="1" applyAlignment="1">
      <alignment vertical="center"/>
    </xf>
    <xf numFmtId="0" fontId="0" fillId="20" borderId="61" xfId="0" applyFill="1" applyBorder="1" applyAlignment="1">
      <alignment vertical="top" wrapText="1"/>
    </xf>
    <xf numFmtId="0" fontId="0" fillId="20" borderId="23" xfId="0" applyFill="1" applyBorder="1" applyAlignment="1">
      <alignment vertical="center" wrapText="1"/>
    </xf>
    <xf numFmtId="0" fontId="0" fillId="20" borderId="23" xfId="0" applyFill="1" applyBorder="1" applyAlignment="1">
      <alignment vertical="top" wrapText="1"/>
    </xf>
    <xf numFmtId="0" fontId="0" fillId="21" borderId="88" xfId="0" applyFill="1" applyBorder="1" applyAlignment="1">
      <alignment horizontal="center" vertical="center" wrapText="1"/>
    </xf>
    <xf numFmtId="0" fontId="0" fillId="21" borderId="89" xfId="0" applyFill="1" applyBorder="1" applyAlignment="1">
      <alignment horizontal="center" vertical="center" wrapText="1"/>
    </xf>
    <xf numFmtId="0" fontId="0" fillId="21" borderId="90" xfId="0" applyFill="1" applyBorder="1" applyAlignment="1">
      <alignment horizontal="center" vertical="center" wrapText="1"/>
    </xf>
    <xf numFmtId="0" fontId="0" fillId="21" borderId="88" xfId="0" applyFill="1" applyBorder="1" applyAlignment="1">
      <alignment horizontal="left" vertical="top" wrapText="1"/>
    </xf>
    <xf numFmtId="0" fontId="0" fillId="21" borderId="89" xfId="0" applyFill="1" applyBorder="1" applyAlignment="1">
      <alignment horizontal="left" vertical="top" wrapText="1"/>
    </xf>
    <xf numFmtId="0" fontId="0" fillId="21" borderId="90" xfId="0" applyFill="1" applyBorder="1" applyAlignment="1">
      <alignment horizontal="left" vertical="top" wrapText="1"/>
    </xf>
    <xf numFmtId="0" fontId="0" fillId="21" borderId="89" xfId="0" applyFill="1" applyBorder="1" applyAlignment="1">
      <alignment horizontal="left" vertical="center"/>
    </xf>
    <xf numFmtId="0" fontId="0" fillId="21" borderId="90" xfId="0" applyFill="1" applyBorder="1" applyAlignment="1">
      <alignment horizontal="left" vertical="center"/>
    </xf>
    <xf numFmtId="0" fontId="0" fillId="21" borderId="89" xfId="0" applyFill="1" applyBorder="1" applyAlignment="1">
      <alignment horizontal="center" vertical="center"/>
    </xf>
    <xf numFmtId="0" fontId="0" fillId="21" borderId="90" xfId="0" applyFill="1" applyBorder="1" applyAlignment="1">
      <alignment horizontal="center" vertical="center"/>
    </xf>
    <xf numFmtId="0" fontId="11" fillId="7" borderId="88" xfId="0" applyFont="1" applyFill="1" applyBorder="1" applyAlignment="1">
      <alignment vertical="center"/>
    </xf>
    <xf numFmtId="0" fontId="11" fillId="7" borderId="90" xfId="0" applyFont="1" applyFill="1" applyBorder="1" applyAlignment="1">
      <alignment vertical="center"/>
    </xf>
    <xf numFmtId="0" fontId="0" fillId="0" borderId="12" xfId="0" applyBorder="1">
      <alignment vertical="center"/>
    </xf>
    <xf numFmtId="0" fontId="0" fillId="21" borderId="88" xfId="0" applyFill="1" applyBorder="1" applyAlignment="1">
      <alignment horizontal="left" vertical="center"/>
    </xf>
    <xf numFmtId="0" fontId="0" fillId="0" borderId="60" xfId="0" applyBorder="1">
      <alignment vertical="center"/>
    </xf>
    <xf numFmtId="0" fontId="0" fillId="0" borderId="12" xfId="0" applyBorder="1" applyAlignment="1">
      <alignment horizontal="left" vertical="top"/>
    </xf>
    <xf numFmtId="0" fontId="0" fillId="21" borderId="88" xfId="0" applyFill="1" applyBorder="1" applyAlignment="1">
      <alignment horizontal="left" vertical="top"/>
    </xf>
    <xf numFmtId="0" fontId="0" fillId="21" borderId="89" xfId="0" applyFill="1" applyBorder="1" applyAlignment="1">
      <alignment horizontal="left" vertical="top"/>
    </xf>
    <xf numFmtId="0" fontId="0" fillId="21" borderId="90" xfId="0" applyFill="1" applyBorder="1" applyAlignment="1">
      <alignment horizontal="left" vertical="top"/>
    </xf>
    <xf numFmtId="0" fontId="0" fillId="21" borderId="20" xfId="0" applyFill="1" applyBorder="1" applyAlignment="1">
      <alignment horizontal="right" vertical="top"/>
    </xf>
    <xf numFmtId="0" fontId="0" fillId="21" borderId="23" xfId="0" applyFill="1" applyBorder="1" applyAlignment="1">
      <alignment horizontal="right" vertical="top"/>
    </xf>
    <xf numFmtId="0" fontId="0" fillId="21" borderId="12" xfId="0" applyFill="1" applyBorder="1" applyAlignment="1">
      <alignment horizontal="right" vertical="top"/>
    </xf>
    <xf numFmtId="0" fontId="0" fillId="20" borderId="89" xfId="0" applyFill="1" applyBorder="1" applyAlignment="1">
      <alignment vertical="center"/>
    </xf>
    <xf numFmtId="0" fontId="0" fillId="20" borderId="3" xfId="0" applyFill="1" applyBorder="1" applyAlignment="1">
      <alignment vertical="top" wrapText="1"/>
    </xf>
    <xf numFmtId="0" fontId="0" fillId="20" borderId="2" xfId="0" applyFill="1" applyBorder="1" applyAlignment="1">
      <alignment vertical="center" wrapText="1"/>
    </xf>
    <xf numFmtId="0" fontId="0" fillId="20" borderId="41" xfId="0" applyFill="1" applyBorder="1" applyAlignment="1">
      <alignment vertical="center" wrapText="1"/>
    </xf>
    <xf numFmtId="0" fontId="0" fillId="20" borderId="22" xfId="0" applyFill="1" applyBorder="1" applyAlignment="1">
      <alignment vertical="top" wrapText="1"/>
    </xf>
    <xf numFmtId="0" fontId="0" fillId="20" borderId="32" xfId="0" applyFill="1" applyBorder="1" applyAlignment="1">
      <alignment vertical="center" wrapText="1"/>
    </xf>
    <xf numFmtId="0" fontId="0" fillId="20" borderId="2" xfId="0" applyFill="1" applyBorder="1" applyAlignment="1">
      <alignment vertical="center"/>
    </xf>
    <xf numFmtId="0" fontId="0" fillId="20" borderId="41" xfId="0" applyFill="1" applyBorder="1" applyAlignment="1">
      <alignment vertical="center"/>
    </xf>
    <xf numFmtId="0" fontId="0" fillId="20" borderId="70" xfId="0" applyFill="1" applyBorder="1" applyAlignment="1">
      <alignment horizontal="center" vertical="top" wrapText="1"/>
    </xf>
    <xf numFmtId="0" fontId="0" fillId="20" borderId="72" xfId="0" applyFill="1" applyBorder="1" applyAlignment="1">
      <alignment horizontal="center" vertical="top" wrapText="1"/>
    </xf>
    <xf numFmtId="0" fontId="0" fillId="5" borderId="73" xfId="0" applyFill="1" applyBorder="1" applyAlignment="1">
      <alignment horizontal="center" vertical="center"/>
    </xf>
    <xf numFmtId="0" fontId="0" fillId="5" borderId="29" xfId="0" applyFill="1" applyBorder="1" applyAlignment="1">
      <alignment horizontal="center" vertical="center"/>
    </xf>
    <xf numFmtId="0" fontId="0" fillId="5" borderId="84" xfId="0" applyFill="1" applyBorder="1" applyAlignment="1">
      <alignment horizontal="center" vertical="center"/>
    </xf>
    <xf numFmtId="0" fontId="0" fillId="5" borderId="53" xfId="0" applyFill="1" applyBorder="1" applyAlignment="1">
      <alignment horizontal="center" vertical="center"/>
    </xf>
    <xf numFmtId="0" fontId="0" fillId="4" borderId="30" xfId="0" applyFill="1" applyBorder="1" applyAlignment="1">
      <alignment horizontal="center" vertical="center"/>
    </xf>
    <xf numFmtId="0" fontId="0" fillId="4" borderId="13" xfId="0" applyFill="1" applyBorder="1" applyAlignment="1">
      <alignment horizontal="center" vertical="center"/>
    </xf>
    <xf numFmtId="0" fontId="6" fillId="20" borderId="8" xfId="0" applyFont="1" applyFill="1" applyBorder="1" applyAlignment="1">
      <alignment horizontal="center" vertical="center" wrapText="1"/>
    </xf>
    <xf numFmtId="0" fontId="6" fillId="20" borderId="49" xfId="0" applyFont="1" applyFill="1" applyBorder="1" applyAlignment="1">
      <alignment horizontal="center" vertical="center" wrapText="1"/>
    </xf>
    <xf numFmtId="0" fontId="6" fillId="20" borderId="9" xfId="0" applyFont="1" applyFill="1" applyBorder="1" applyAlignment="1">
      <alignment horizontal="center" vertical="center" wrapText="1"/>
    </xf>
    <xf numFmtId="0" fontId="6" fillId="20" borderId="85" xfId="0" applyFont="1" applyFill="1" applyBorder="1" applyAlignment="1">
      <alignment horizontal="center" vertical="center" wrapText="1"/>
    </xf>
    <xf numFmtId="0" fontId="0" fillId="20" borderId="70" xfId="0" applyFill="1" applyBorder="1" applyAlignment="1">
      <alignment horizontal="center" vertical="center" wrapText="1"/>
    </xf>
    <xf numFmtId="0" fontId="0" fillId="20" borderId="72" xfId="0" applyFill="1" applyBorder="1" applyAlignment="1">
      <alignment horizontal="center" vertical="center" wrapText="1"/>
    </xf>
    <xf numFmtId="0" fontId="0" fillId="20" borderId="83" xfId="0" applyFill="1" applyBorder="1" applyAlignment="1">
      <alignment horizontal="center" vertical="center" wrapText="1"/>
    </xf>
    <xf numFmtId="0" fontId="6" fillId="0" borderId="0" xfId="0" applyFont="1" applyAlignment="1">
      <alignment vertical="center" wrapText="1"/>
    </xf>
    <xf numFmtId="0" fontId="11" fillId="0" borderId="0" xfId="0" applyFont="1" applyAlignment="1">
      <alignment vertical="top" wrapText="1"/>
    </xf>
    <xf numFmtId="0" fontId="0" fillId="0" borderId="0" xfId="0" applyAlignment="1">
      <alignment vertical="top" wrapText="1"/>
    </xf>
    <xf numFmtId="0" fontId="6" fillId="0" borderId="0" xfId="0" applyFont="1" applyAlignment="1">
      <alignment vertical="top" wrapText="1"/>
    </xf>
    <xf numFmtId="0" fontId="0" fillId="0" borderId="0" xfId="0" applyAlignment="1">
      <alignment vertical="center" wrapText="1"/>
    </xf>
    <xf numFmtId="0" fontId="0" fillId="23" borderId="0" xfId="0" applyFill="1">
      <alignment vertical="center"/>
    </xf>
    <xf numFmtId="0" fontId="1" fillId="0" borderId="0" xfId="3" applyFont="1" applyAlignment="1">
      <alignment vertical="top" wrapText="1"/>
    </xf>
    <xf numFmtId="0" fontId="3" fillId="0" borderId="0" xfId="7" applyFill="1">
      <alignment vertical="center"/>
    </xf>
    <xf numFmtId="0" fontId="3" fillId="0" borderId="0" xfId="7" applyAlignment="1">
      <alignment horizontal="left" vertical="center"/>
    </xf>
    <xf numFmtId="0" fontId="1" fillId="0" borderId="0" xfId="9" applyFont="1">
      <alignment vertical="center"/>
    </xf>
  </cellXfs>
  <cellStyles count="10">
    <cellStyle name="ハイパーリンク" xfId="1" builtinId="8"/>
    <cellStyle name="標準" xfId="0" builtinId="0"/>
    <cellStyle name="標準 2" xfId="3"/>
    <cellStyle name="標準 2 2" xfId="2"/>
    <cellStyle name="標準 3" xfId="4"/>
    <cellStyle name="標準 3 2" xfId="5"/>
    <cellStyle name="標準 4" xfId="6"/>
    <cellStyle name="標準 5" xfId="7"/>
    <cellStyle name="標準 6" xfId="8"/>
    <cellStyle name="標準 7"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tokkyo.shinketsu.jp/originaltext/pt/1263178.html" TargetMode="External"/><Relationship Id="rId117" Type="http://schemas.openxmlformats.org/officeDocument/2006/relationships/hyperlink" Target="http://tokkyo.shinketsu.jp/decision/pt/view/ViewDecision.do?number=1241621" TargetMode="External"/><Relationship Id="rId21" Type="http://schemas.openxmlformats.org/officeDocument/2006/relationships/hyperlink" Target="http://tokkyo.shinketsu.jp/originaltext/pt/1238544.html" TargetMode="External"/><Relationship Id="rId42" Type="http://schemas.openxmlformats.org/officeDocument/2006/relationships/hyperlink" Target="http://tokkyo.shinketsu.jp/decision/pt/view/ViewDecision.do?number=1241622" TargetMode="External"/><Relationship Id="rId47" Type="http://schemas.openxmlformats.org/officeDocument/2006/relationships/hyperlink" Target="http://tokkyo.shinketsu.jp/decision/pt/view/ViewDecision.do?number=1235285" TargetMode="External"/><Relationship Id="rId63" Type="http://schemas.openxmlformats.org/officeDocument/2006/relationships/hyperlink" Target="http://www.courts.go.jp/hanrei/pdf/20130806133855.pdf" TargetMode="External"/><Relationship Id="rId68" Type="http://schemas.openxmlformats.org/officeDocument/2006/relationships/hyperlink" Target="http://tokkyo.shinketsu.jp/originaltext/pt/1263182.html" TargetMode="External"/><Relationship Id="rId84" Type="http://schemas.openxmlformats.org/officeDocument/2006/relationships/hyperlink" Target="http://tokkyo.shinketsu.jp/originaltext/pt/1253106.html" TargetMode="External"/><Relationship Id="rId89" Type="http://schemas.openxmlformats.org/officeDocument/2006/relationships/hyperlink" Target="http://tokkyo.shinketsu.jp/originaltext/pt/1251858.html" TargetMode="External"/><Relationship Id="rId112" Type="http://schemas.openxmlformats.org/officeDocument/2006/relationships/hyperlink" Target="http://tokkyo.shinketsu.jp/decision/pt/view/ViewDecision.do?number=1241150" TargetMode="External"/><Relationship Id="rId133" Type="http://schemas.openxmlformats.org/officeDocument/2006/relationships/hyperlink" Target="http://tokkyo.shinketsu.jp/originaltext/pt/1233542.html" TargetMode="External"/><Relationship Id="rId138" Type="http://schemas.openxmlformats.org/officeDocument/2006/relationships/hyperlink" Target="http://tokkyo.shinketsu.jp/originaltext/pt/1230529.html" TargetMode="External"/><Relationship Id="rId16" Type="http://schemas.openxmlformats.org/officeDocument/2006/relationships/hyperlink" Target="http://tokkyo.shinketsu.jp/originaltext/pt/1240060.html" TargetMode="External"/><Relationship Id="rId107" Type="http://schemas.openxmlformats.org/officeDocument/2006/relationships/hyperlink" Target="http://tokkyo.shinketsu.jp/originaltext/pt/1240065.html" TargetMode="External"/><Relationship Id="rId11" Type="http://schemas.openxmlformats.org/officeDocument/2006/relationships/hyperlink" Target="http://tokkyo.shinketsu.jp/originaltext/pt/1221653.html" TargetMode="External"/><Relationship Id="rId32" Type="http://schemas.openxmlformats.org/officeDocument/2006/relationships/hyperlink" Target="http://tokkyo.shinketsu.jp/originaltext/pt/1261990.html" TargetMode="External"/><Relationship Id="rId37" Type="http://schemas.openxmlformats.org/officeDocument/2006/relationships/hyperlink" Target="http://tokkyo.shinketsu.jp/originaltext/pt/1264531.html" TargetMode="External"/><Relationship Id="rId53" Type="http://schemas.openxmlformats.org/officeDocument/2006/relationships/hyperlink" Target="http://tokkyo.shinketsu.jp/originaltext/pt/1259963.html" TargetMode="External"/><Relationship Id="rId58" Type="http://schemas.openxmlformats.org/officeDocument/2006/relationships/hyperlink" Target="http://tokkyo.shinketsu.jp/originaltext/pt/1250327.html" TargetMode="External"/><Relationship Id="rId74" Type="http://schemas.openxmlformats.org/officeDocument/2006/relationships/hyperlink" Target="http://tokkyo.shinketsu.jp/decision/pt/view/ViewDecision.do?number=1256633" TargetMode="External"/><Relationship Id="rId79" Type="http://schemas.openxmlformats.org/officeDocument/2006/relationships/hyperlink" Target="http://tokkyo.shinketsu.jp/decision/pt/view/ViewDecision.do?number=1264541" TargetMode="External"/><Relationship Id="rId102" Type="http://schemas.openxmlformats.org/officeDocument/2006/relationships/hyperlink" Target="http://tokkyo.shinketsu.jp/decision/pt/view/ViewDecision.do?number=1229382" TargetMode="External"/><Relationship Id="rId123" Type="http://schemas.openxmlformats.org/officeDocument/2006/relationships/hyperlink" Target="http://tokkyo.shinketsu.jp/originaltext/pt/1244981.html" TargetMode="External"/><Relationship Id="rId128" Type="http://schemas.openxmlformats.org/officeDocument/2006/relationships/hyperlink" Target="http://tokkyo.shinketsu.jp/originaltext/pt/1237961.html" TargetMode="External"/><Relationship Id="rId5" Type="http://schemas.openxmlformats.org/officeDocument/2006/relationships/hyperlink" Target="http://tokkyo.shinketsu.jp/decision/pt/view/ViewDecision.do?number=1214782" TargetMode="External"/><Relationship Id="rId90" Type="http://schemas.openxmlformats.org/officeDocument/2006/relationships/hyperlink" Target="http://tokkyo.shinketsu.jp/originaltext/pt/1246648.html" TargetMode="External"/><Relationship Id="rId95" Type="http://schemas.openxmlformats.org/officeDocument/2006/relationships/hyperlink" Target="http://tokkyo.shinketsu.jp/decision/pt/view/ViewDecision.do?number=1244107" TargetMode="External"/><Relationship Id="rId22" Type="http://schemas.openxmlformats.org/officeDocument/2006/relationships/hyperlink" Target="http://tokkyo.shinketsu.jp/originaltext/pt/1235907.html" TargetMode="External"/><Relationship Id="rId27" Type="http://schemas.openxmlformats.org/officeDocument/2006/relationships/hyperlink" Target="http://tokkyo.shinketsu.jp/originaltext/pt/1224367.html" TargetMode="External"/><Relationship Id="rId43" Type="http://schemas.openxmlformats.org/officeDocument/2006/relationships/hyperlink" Target="http://tokkyo.shinketsu.jp/decision/pt/view/ViewDecision.do?number=1191070" TargetMode="External"/><Relationship Id="rId48" Type="http://schemas.openxmlformats.org/officeDocument/2006/relationships/hyperlink" Target="http://tokkyo.shinketsu.jp/decision/pt/view/ViewDecision.do?number=1254561" TargetMode="External"/><Relationship Id="rId64" Type="http://schemas.openxmlformats.org/officeDocument/2006/relationships/hyperlink" Target="http://tokkyo.shinketsu.jp/originaltext/pt/1260270.html" TargetMode="External"/><Relationship Id="rId69" Type="http://schemas.openxmlformats.org/officeDocument/2006/relationships/hyperlink" Target="http://tokkyo.shinketsu.jp/originaltext/pt/1255822.html" TargetMode="External"/><Relationship Id="rId113" Type="http://schemas.openxmlformats.org/officeDocument/2006/relationships/hyperlink" Target="http://tokkyo.shinketsu.jp/decision/pt/view/ViewDecision.do?number=1210161" TargetMode="External"/><Relationship Id="rId118" Type="http://schemas.openxmlformats.org/officeDocument/2006/relationships/hyperlink" Target="http://tokkyo.shinketsu.jp/decision/pt/view/ViewDecision.do?number=1238170" TargetMode="External"/><Relationship Id="rId134" Type="http://schemas.openxmlformats.org/officeDocument/2006/relationships/hyperlink" Target="http://tokkyo.shinketsu.jp/originaltext/pt/1230316.html" TargetMode="External"/><Relationship Id="rId139" Type="http://schemas.openxmlformats.org/officeDocument/2006/relationships/hyperlink" Target="http://tokkyo.shinketsu.jp/originaltext/pt/1226868.html" TargetMode="External"/><Relationship Id="rId8" Type="http://schemas.openxmlformats.org/officeDocument/2006/relationships/hyperlink" Target="http://tokkyo.shinketsu.jp/originaltext/pt/1219186.html" TargetMode="External"/><Relationship Id="rId51" Type="http://schemas.openxmlformats.org/officeDocument/2006/relationships/hyperlink" Target="http://tokkyo.shinketsu.jp/originaltext/pt/1263835.html" TargetMode="External"/><Relationship Id="rId72" Type="http://schemas.openxmlformats.org/officeDocument/2006/relationships/hyperlink" Target="http://tokkyo.shinketsu.jp/decision/pt/view/ViewDecision.do?number=1257606" TargetMode="External"/><Relationship Id="rId80" Type="http://schemas.openxmlformats.org/officeDocument/2006/relationships/hyperlink" Target="http://tokkyo.shinketsu.jp/decision/pt/view/ViewDecision.do?number=1259972" TargetMode="External"/><Relationship Id="rId85" Type="http://schemas.openxmlformats.org/officeDocument/2006/relationships/hyperlink" Target="http://tokkyo.shinketsu.jp/originaltext/pt/1253768.html" TargetMode="External"/><Relationship Id="rId93" Type="http://schemas.openxmlformats.org/officeDocument/2006/relationships/hyperlink" Target="http://tokkyo.shinketsu.jp/originaltext/pt/1247230.html" TargetMode="External"/><Relationship Id="rId98" Type="http://schemas.openxmlformats.org/officeDocument/2006/relationships/hyperlink" Target="http://tokkyo.shinketsu.jp/decision/pt/view/ViewDecision.do?number=1230313" TargetMode="External"/><Relationship Id="rId121" Type="http://schemas.openxmlformats.org/officeDocument/2006/relationships/hyperlink" Target="http://tokkyo.shinketsu.jp/decision/pt/view/ViewDecision.do?number=1240064" TargetMode="External"/><Relationship Id="rId142" Type="http://schemas.openxmlformats.org/officeDocument/2006/relationships/hyperlink" Target="http://tokkyo.shinketsu.jp/originaltext/pt/1228641.html" TargetMode="External"/><Relationship Id="rId3" Type="http://schemas.openxmlformats.org/officeDocument/2006/relationships/hyperlink" Target="http://tokkyo.shinketsu.jp/originaltext/pt/1209260.html" TargetMode="External"/><Relationship Id="rId12" Type="http://schemas.openxmlformats.org/officeDocument/2006/relationships/hyperlink" Target="http://tokkyo.shinketsu.jp/originaltext/pt/1221792.html" TargetMode="External"/><Relationship Id="rId17" Type="http://schemas.openxmlformats.org/officeDocument/2006/relationships/hyperlink" Target="http://tokkyo.shinketsu.jp/originaltext/pt/1240063.html" TargetMode="External"/><Relationship Id="rId25" Type="http://schemas.openxmlformats.org/officeDocument/2006/relationships/hyperlink" Target="http://tokkyo.shinketsu.jp/originaltext/pt/1238560.html" TargetMode="External"/><Relationship Id="rId33" Type="http://schemas.openxmlformats.org/officeDocument/2006/relationships/hyperlink" Target="http://tokkyo.shinketsu.jp/originaltext/pt/1258468.html" TargetMode="External"/><Relationship Id="rId38" Type="http://schemas.openxmlformats.org/officeDocument/2006/relationships/hyperlink" Target="http://tokkyo.shinketsu.jp/originaltext/pt/1244987.html" TargetMode="External"/><Relationship Id="rId46" Type="http://schemas.openxmlformats.org/officeDocument/2006/relationships/hyperlink" Target="http://tokkyo.shinketsu.jp/decision/pt/view/ViewDecision.do?number=1251813" TargetMode="External"/><Relationship Id="rId59" Type="http://schemas.openxmlformats.org/officeDocument/2006/relationships/hyperlink" Target="http://tokkyo.shinketsu.jp/originaltext/pt/1261730.html" TargetMode="External"/><Relationship Id="rId67" Type="http://schemas.openxmlformats.org/officeDocument/2006/relationships/hyperlink" Target="http://tokkyo.shinketsu.jp/originaltext/pt/1264534.html" TargetMode="External"/><Relationship Id="rId103" Type="http://schemas.openxmlformats.org/officeDocument/2006/relationships/hyperlink" Target="http://tokkyo.shinketsu.jp/originaltext/pt/1241625.html" TargetMode="External"/><Relationship Id="rId108" Type="http://schemas.openxmlformats.org/officeDocument/2006/relationships/hyperlink" Target="http://tokkyo.shinketsu.jp/decision/pt/view/ViewDecision.do?number=1243456" TargetMode="External"/><Relationship Id="rId116" Type="http://schemas.openxmlformats.org/officeDocument/2006/relationships/hyperlink" Target="http://tokkyo.shinketsu.jp/decision/pt/view/ViewDecision.do?number=1267890" TargetMode="External"/><Relationship Id="rId124" Type="http://schemas.openxmlformats.org/officeDocument/2006/relationships/hyperlink" Target="http://tokkyo.shinketsu.jp/originaltext/pt/1244985.html" TargetMode="External"/><Relationship Id="rId129" Type="http://schemas.openxmlformats.org/officeDocument/2006/relationships/hyperlink" Target="http://tokkyo.shinketsu.jp/originaltext/pt/1239446.html" TargetMode="External"/><Relationship Id="rId137" Type="http://schemas.openxmlformats.org/officeDocument/2006/relationships/hyperlink" Target="http://tokkyo.shinketsu.jp/originaltext/pt/1230488.html" TargetMode="External"/><Relationship Id="rId20" Type="http://schemas.openxmlformats.org/officeDocument/2006/relationships/hyperlink" Target="http://tokkyo.shinketsu.jp/originaltext/pt/1258458.html" TargetMode="External"/><Relationship Id="rId41" Type="http://schemas.openxmlformats.org/officeDocument/2006/relationships/hyperlink" Target="http://tokkyo.shinketsu.jp/decision/pt/view/ViewDecision.do?number=1245489" TargetMode="External"/><Relationship Id="rId54" Type="http://schemas.openxmlformats.org/officeDocument/2006/relationships/hyperlink" Target="http://tokkyo.shinketsu.jp/originaltext/pt/1259958.html" TargetMode="External"/><Relationship Id="rId62" Type="http://schemas.openxmlformats.org/officeDocument/2006/relationships/hyperlink" Target="http://tokkyo.shinketsu.jp/originaltext/pt/1250997.html" TargetMode="External"/><Relationship Id="rId70" Type="http://schemas.openxmlformats.org/officeDocument/2006/relationships/hyperlink" Target="http://tokkyo.shinketsu.jp/originaltext/pt/1259973.html" TargetMode="External"/><Relationship Id="rId75" Type="http://schemas.openxmlformats.org/officeDocument/2006/relationships/hyperlink" Target="http://tokkyo.shinketsu.jp/decision/pt/view/ViewDecision.do?number=1254903" TargetMode="External"/><Relationship Id="rId83" Type="http://schemas.openxmlformats.org/officeDocument/2006/relationships/hyperlink" Target="http://tokkyo.shinketsu.jp/originaltext/pt/1255371.html" TargetMode="External"/><Relationship Id="rId88" Type="http://schemas.openxmlformats.org/officeDocument/2006/relationships/hyperlink" Target="http://tokkyo.shinketsu.jp/originaltext/pt/1255372.html" TargetMode="External"/><Relationship Id="rId91" Type="http://schemas.openxmlformats.org/officeDocument/2006/relationships/hyperlink" Target="http://tokkyo.shinketsu.jp/originaltext/pt/1253781.html" TargetMode="External"/><Relationship Id="rId96" Type="http://schemas.openxmlformats.org/officeDocument/2006/relationships/hyperlink" Target="http://tokkyo.shinketsu.jp/decision/pt/view/ViewDecision.do?number=1233531" TargetMode="External"/><Relationship Id="rId111" Type="http://schemas.openxmlformats.org/officeDocument/2006/relationships/hyperlink" Target="http://tokkyo.shinketsu.jp/originaltext/pt/1236117.html" TargetMode="External"/><Relationship Id="rId132" Type="http://schemas.openxmlformats.org/officeDocument/2006/relationships/hyperlink" Target="http://tokkyo.shinketsu.jp/originaltext/pt/1245044.html" TargetMode="External"/><Relationship Id="rId140" Type="http://schemas.openxmlformats.org/officeDocument/2006/relationships/hyperlink" Target="http://tokkyo.shinketsu.jp/originaltext/pt/1228638.html" TargetMode="External"/><Relationship Id="rId1" Type="http://schemas.openxmlformats.org/officeDocument/2006/relationships/hyperlink" Target="http://tokkyo.shinketsu.jp/originaltext/pt/1206905.html" TargetMode="External"/><Relationship Id="rId6" Type="http://schemas.openxmlformats.org/officeDocument/2006/relationships/hyperlink" Target="http://tokkyo.shinketsu.jp/originaltext/pt/1216535.html" TargetMode="External"/><Relationship Id="rId15" Type="http://schemas.openxmlformats.org/officeDocument/2006/relationships/hyperlink" Target="http://tokkyo.shinketsu.jp/originaltext/pt/1255551.html" TargetMode="External"/><Relationship Id="rId23" Type="http://schemas.openxmlformats.org/officeDocument/2006/relationships/hyperlink" Target="http://tokkyo.shinketsu.jp/originaltext/pt/1240073.html" TargetMode="External"/><Relationship Id="rId28" Type="http://schemas.openxmlformats.org/officeDocument/2006/relationships/hyperlink" Target="http://tokkyo.shinketsu.jp/originaltext/pt/1247240.html" TargetMode="External"/><Relationship Id="rId36" Type="http://schemas.openxmlformats.org/officeDocument/2006/relationships/hyperlink" Target="http://tokkyo.shinketsu.jp/originaltext/pt/1249633.html" TargetMode="External"/><Relationship Id="rId49" Type="http://schemas.openxmlformats.org/officeDocument/2006/relationships/hyperlink" Target="http://tokkyo.shinketsu.jp/decision/pt/view/ViewDecision.do?number=1243446" TargetMode="External"/><Relationship Id="rId57" Type="http://schemas.openxmlformats.org/officeDocument/2006/relationships/hyperlink" Target="http://tokkyo.shinketsu.jp/originaltext/pt/1255865.html" TargetMode="External"/><Relationship Id="rId106" Type="http://schemas.openxmlformats.org/officeDocument/2006/relationships/hyperlink" Target="http://tokkyo.shinketsu.jp/originaltext/pt/1240898.html" TargetMode="External"/><Relationship Id="rId114" Type="http://schemas.openxmlformats.org/officeDocument/2006/relationships/hyperlink" Target="http://tokkyo.shinketsu.jp/decision/pt/view/ViewDecision.do?number=1234349" TargetMode="External"/><Relationship Id="rId119" Type="http://schemas.openxmlformats.org/officeDocument/2006/relationships/hyperlink" Target="http://tokkyo.shinketsu.jp/decision/pt/view/ViewDecision.do?number=1238562" TargetMode="External"/><Relationship Id="rId127" Type="http://schemas.openxmlformats.org/officeDocument/2006/relationships/hyperlink" Target="http://tokkyo.shinketsu.jp/originaltext/pt/1223734.html" TargetMode="External"/><Relationship Id="rId10" Type="http://schemas.openxmlformats.org/officeDocument/2006/relationships/hyperlink" Target="http://tokkyo.shinketsu.jp/originaltext/pt/1219453.html" TargetMode="External"/><Relationship Id="rId31" Type="http://schemas.openxmlformats.org/officeDocument/2006/relationships/hyperlink" Target="http://tokkyo.shinketsu.jp/originaltext/pt/1256632.html" TargetMode="External"/><Relationship Id="rId44" Type="http://schemas.openxmlformats.org/officeDocument/2006/relationships/hyperlink" Target="http://tokkyo.shinketsu.jp/decision/pt/view/ViewDecision.do?number=1259962" TargetMode="External"/><Relationship Id="rId52" Type="http://schemas.openxmlformats.org/officeDocument/2006/relationships/hyperlink" Target="http://tokkyo.shinketsu.jp/originaltext/pt/1258480.html" TargetMode="External"/><Relationship Id="rId60" Type="http://schemas.openxmlformats.org/officeDocument/2006/relationships/hyperlink" Target="http://tokkyo.shinketsu.jp/originaltext/pt/1256712.html" TargetMode="External"/><Relationship Id="rId65" Type="http://schemas.openxmlformats.org/officeDocument/2006/relationships/hyperlink" Target="http://tokkyo.shinketsu.jp/originaltext/pt/1261724.html" TargetMode="External"/><Relationship Id="rId73" Type="http://schemas.openxmlformats.org/officeDocument/2006/relationships/hyperlink" Target="http://tokkyo.shinketsu.jp/decision/pt/view/ViewDecision.do?number=1251489" TargetMode="External"/><Relationship Id="rId78" Type="http://schemas.openxmlformats.org/officeDocument/2006/relationships/hyperlink" Target="http://tokkyo.shinketsu.jp/decision/pt/view/ViewDecision.do?number=1264535" TargetMode="External"/><Relationship Id="rId81" Type="http://schemas.openxmlformats.org/officeDocument/2006/relationships/hyperlink" Target="http://tokkyo.shinketsu.jp/decision/pt/view/ViewDecision.do?number=1248895" TargetMode="External"/><Relationship Id="rId86" Type="http://schemas.openxmlformats.org/officeDocument/2006/relationships/hyperlink" Target="http://tokkyo.shinketsu.jp/originaltext/pt/1246230.html" TargetMode="External"/><Relationship Id="rId94" Type="http://schemas.openxmlformats.org/officeDocument/2006/relationships/hyperlink" Target="http://tokkyo.shinketsu.jp/originaltext/pt/1226876.html" TargetMode="External"/><Relationship Id="rId99" Type="http://schemas.openxmlformats.org/officeDocument/2006/relationships/hyperlink" Target="http://tokkyo.shinketsu.jp/decision/pt/view/ViewDecision.do?number=1233548" TargetMode="External"/><Relationship Id="rId101" Type="http://schemas.openxmlformats.org/officeDocument/2006/relationships/hyperlink" Target="http://tokkyo.shinketsu.jp/decision/pt/view/ViewDecision.do?number=1152843" TargetMode="External"/><Relationship Id="rId122" Type="http://schemas.openxmlformats.org/officeDocument/2006/relationships/hyperlink" Target="http://tokkyo.shinketsu.jp/originaltext/pt/1238547.html" TargetMode="External"/><Relationship Id="rId130" Type="http://schemas.openxmlformats.org/officeDocument/2006/relationships/hyperlink" Target="http://tokkyo.shinketsu.jp/originaltext/pt/1206565.html" TargetMode="External"/><Relationship Id="rId135" Type="http://schemas.openxmlformats.org/officeDocument/2006/relationships/hyperlink" Target="http://tokkyo.shinketsu.jp/originaltext/pt/1237960.html" TargetMode="External"/><Relationship Id="rId143" Type="http://schemas.openxmlformats.org/officeDocument/2006/relationships/printerSettings" Target="../printerSettings/printerSettings1.bin"/><Relationship Id="rId4" Type="http://schemas.openxmlformats.org/officeDocument/2006/relationships/hyperlink" Target="http://tokkyo.shinketsu.jp/originaltext/pt/1211807.html" TargetMode="External"/><Relationship Id="rId9" Type="http://schemas.openxmlformats.org/officeDocument/2006/relationships/hyperlink" Target="http://tokkyo.shinketsu.jp/originaltext/pt/1219448.html" TargetMode="External"/><Relationship Id="rId13" Type="http://schemas.openxmlformats.org/officeDocument/2006/relationships/hyperlink" Target="http://tokkyo.shinketsu.jp/originaltext/pt/1226116.html" TargetMode="External"/><Relationship Id="rId18" Type="http://schemas.openxmlformats.org/officeDocument/2006/relationships/hyperlink" Target="http://tokkyo.shinketsu.jp/originaltext/pt/1258460.html" TargetMode="External"/><Relationship Id="rId39" Type="http://schemas.openxmlformats.org/officeDocument/2006/relationships/hyperlink" Target="http://tokkyo.shinketsu.jp/decision/pt/view/ViewDecision.do?number=1241637" TargetMode="External"/><Relationship Id="rId109" Type="http://schemas.openxmlformats.org/officeDocument/2006/relationships/hyperlink" Target="http://tokkyo.shinketsu.jp/decision/pt/view/ViewDecision.do?number=1242744" TargetMode="External"/><Relationship Id="rId34" Type="http://schemas.openxmlformats.org/officeDocument/2006/relationships/hyperlink" Target="http://tokkyo.shinketsu.jp/originaltext/pt/1235477.html" TargetMode="External"/><Relationship Id="rId50" Type="http://schemas.openxmlformats.org/officeDocument/2006/relationships/hyperlink" Target="http://tokkyo.shinketsu.jp/originaltext/pt/1261733.html" TargetMode="External"/><Relationship Id="rId55" Type="http://schemas.openxmlformats.org/officeDocument/2006/relationships/hyperlink" Target="http://tokkyo.shinketsu.jp/originaltext/pt/1246644.html" TargetMode="External"/><Relationship Id="rId76" Type="http://schemas.openxmlformats.org/officeDocument/2006/relationships/hyperlink" Target="http://tokkyo.shinketsu.jp/decision/pt/view/ViewDecision.do?number=1251814" TargetMode="External"/><Relationship Id="rId97" Type="http://schemas.openxmlformats.org/officeDocument/2006/relationships/hyperlink" Target="http://tokkyo.shinketsu.jp/decision/pt/view/ViewDecision.do?number=1226801" TargetMode="External"/><Relationship Id="rId104" Type="http://schemas.openxmlformats.org/officeDocument/2006/relationships/hyperlink" Target="http://tokkyo.shinketsu.jp/originaltext/pt/1228640.html" TargetMode="External"/><Relationship Id="rId120" Type="http://schemas.openxmlformats.org/officeDocument/2006/relationships/hyperlink" Target="http://tokkyo.shinketsu.jp/decision/pt/view/ViewDecision.do?number=1242743" TargetMode="External"/><Relationship Id="rId125" Type="http://schemas.openxmlformats.org/officeDocument/2006/relationships/hyperlink" Target="http://tokkyo.shinketsu.jp/originaltext/pt/1244980.html" TargetMode="External"/><Relationship Id="rId141" Type="http://schemas.openxmlformats.org/officeDocument/2006/relationships/hyperlink" Target="http://tokkyo.shinketsu.jp/originaltext/pt/1240062.html" TargetMode="External"/><Relationship Id="rId7" Type="http://schemas.openxmlformats.org/officeDocument/2006/relationships/hyperlink" Target="http://tokkyo.shinketsu.jp/originaltext/pt/1219012.html" TargetMode="External"/><Relationship Id="rId71" Type="http://schemas.openxmlformats.org/officeDocument/2006/relationships/hyperlink" Target="http://tokkyo.shinketsu.jp/decision/pt/view/ViewDecision.do?number=1247562" TargetMode="External"/><Relationship Id="rId92" Type="http://schemas.openxmlformats.org/officeDocument/2006/relationships/hyperlink" Target="http://tokkyo.shinketsu.jp/decision/pt/view/ViewDecision.do?number=1276577" TargetMode="External"/><Relationship Id="rId2" Type="http://schemas.openxmlformats.org/officeDocument/2006/relationships/hyperlink" Target="http://tokkyo.shinketsu.jp/originaltext/pt/1207550.html" TargetMode="External"/><Relationship Id="rId29" Type="http://schemas.openxmlformats.org/officeDocument/2006/relationships/hyperlink" Target="http://tokkyo.shinketsu.jp/originaltext/pt/1247241.html" TargetMode="External"/><Relationship Id="rId24" Type="http://schemas.openxmlformats.org/officeDocument/2006/relationships/hyperlink" Target="http://tokkyo.shinketsu.jp/originaltext/pt/1238563.html" TargetMode="External"/><Relationship Id="rId40" Type="http://schemas.openxmlformats.org/officeDocument/2006/relationships/hyperlink" Target="http://tokkyo.shinketsu.jp/decision/pt/view/ViewDecision.do?number=1252990" TargetMode="External"/><Relationship Id="rId45" Type="http://schemas.openxmlformats.org/officeDocument/2006/relationships/hyperlink" Target="http://tokkyo.shinketsu.jp/decision/pt/view/ViewDecision.do?number=1251820" TargetMode="External"/><Relationship Id="rId66" Type="http://schemas.openxmlformats.org/officeDocument/2006/relationships/hyperlink" Target="http://tokkyo.shinketsu.jp/originaltext/pt/1248397.html" TargetMode="External"/><Relationship Id="rId87" Type="http://schemas.openxmlformats.org/officeDocument/2006/relationships/hyperlink" Target="http://tokkyo.shinketsu.jp/originaltext/pt/1272735.html" TargetMode="External"/><Relationship Id="rId110" Type="http://schemas.openxmlformats.org/officeDocument/2006/relationships/hyperlink" Target="http://tokkyo.shinketsu.jp/originaltext/pt/1240061.html" TargetMode="External"/><Relationship Id="rId115" Type="http://schemas.openxmlformats.org/officeDocument/2006/relationships/hyperlink" Target="http://tokkyo.shinketsu.jp/decision/pt/view/ViewDecision.do?number=1241638" TargetMode="External"/><Relationship Id="rId131" Type="http://schemas.openxmlformats.org/officeDocument/2006/relationships/hyperlink" Target="http://tokkyo.shinketsu.jp/originaltext/pt/1249378.html" TargetMode="External"/><Relationship Id="rId136" Type="http://schemas.openxmlformats.org/officeDocument/2006/relationships/hyperlink" Target="http://tokkyo.shinketsu.jp/originaltext/pt/1238559.html" TargetMode="External"/><Relationship Id="rId61" Type="http://schemas.openxmlformats.org/officeDocument/2006/relationships/hyperlink" Target="http://tokkyo.shinketsu.jp/originaltext/pt/1251824.html" TargetMode="External"/><Relationship Id="rId82" Type="http://schemas.openxmlformats.org/officeDocument/2006/relationships/hyperlink" Target="http://tokkyo.shinketsu.jp/originaltext/pt/1262479.html" TargetMode="External"/><Relationship Id="rId19" Type="http://schemas.openxmlformats.org/officeDocument/2006/relationships/hyperlink" Target="http://tokkyo.shinketsu.jp/originaltext/pt/1244002.html" TargetMode="External"/><Relationship Id="rId14" Type="http://schemas.openxmlformats.org/officeDocument/2006/relationships/hyperlink" Target="http://tokkyo.shinketsu.jp/originaltext/pt/1228635.html" TargetMode="External"/><Relationship Id="rId30" Type="http://schemas.openxmlformats.org/officeDocument/2006/relationships/hyperlink" Target="http://tokkyo.shinketsu.jp/originaltext/pt/1243445.html" TargetMode="External"/><Relationship Id="rId35" Type="http://schemas.openxmlformats.org/officeDocument/2006/relationships/hyperlink" Target="http://tokkyo.shinketsu.jp/originaltext/pt/1244971.html" TargetMode="External"/><Relationship Id="rId56" Type="http://schemas.openxmlformats.org/officeDocument/2006/relationships/hyperlink" Target="http://tokkyo.shinketsu.jp/originaltext/pt/1258472.html" TargetMode="External"/><Relationship Id="rId77" Type="http://schemas.openxmlformats.org/officeDocument/2006/relationships/hyperlink" Target="http://tokkyo.shinketsu.jp/decision/pt/view/ViewDecision.do?number=1251111" TargetMode="External"/><Relationship Id="rId100" Type="http://schemas.openxmlformats.org/officeDocument/2006/relationships/hyperlink" Target="http://tokkyo.shinketsu.jp/decision/pt/view/ViewDecision.do?number=1241624" TargetMode="External"/><Relationship Id="rId105" Type="http://schemas.openxmlformats.org/officeDocument/2006/relationships/hyperlink" Target="http://tokkyo.shinketsu.jp/originaltext/pt/1231822.html" TargetMode="External"/><Relationship Id="rId126" Type="http://schemas.openxmlformats.org/officeDocument/2006/relationships/hyperlink" Target="http://tokkyo.shinketsu.jp/originaltext/pt/1240076.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6" Type="http://schemas.openxmlformats.org/officeDocument/2006/relationships/hyperlink" Target="http://tokkyo.shinketsu.jp/originaltext/pt/1263178.html" TargetMode="External"/><Relationship Id="rId117" Type="http://schemas.openxmlformats.org/officeDocument/2006/relationships/hyperlink" Target="http://tokkyo.shinketsu.jp/decision/pt/view/ViewDecision.do?number=1238170" TargetMode="External"/><Relationship Id="rId21" Type="http://schemas.openxmlformats.org/officeDocument/2006/relationships/hyperlink" Target="http://tokkyo.shinketsu.jp/originaltext/pt/1238544.html" TargetMode="External"/><Relationship Id="rId42" Type="http://schemas.openxmlformats.org/officeDocument/2006/relationships/hyperlink" Target="http://tokkyo.shinketsu.jp/decision/pt/view/ViewDecision.do?number=1241622" TargetMode="External"/><Relationship Id="rId47" Type="http://schemas.openxmlformats.org/officeDocument/2006/relationships/hyperlink" Target="http://tokkyo.shinketsu.jp/decision/pt/view/ViewDecision.do?number=1235285" TargetMode="External"/><Relationship Id="rId63" Type="http://schemas.openxmlformats.org/officeDocument/2006/relationships/hyperlink" Target="http://www.courts.go.jp/hanrei/pdf/20130806133855.pdf" TargetMode="External"/><Relationship Id="rId68" Type="http://schemas.openxmlformats.org/officeDocument/2006/relationships/hyperlink" Target="http://tokkyo.shinketsu.jp/originaltext/pt/1255822.html" TargetMode="External"/><Relationship Id="rId84" Type="http://schemas.openxmlformats.org/officeDocument/2006/relationships/hyperlink" Target="http://tokkyo.shinketsu.jp/originaltext/pt/1253768.html" TargetMode="External"/><Relationship Id="rId89" Type="http://schemas.openxmlformats.org/officeDocument/2006/relationships/hyperlink" Target="http://tokkyo.shinketsu.jp/originaltext/pt/1246648.html" TargetMode="External"/><Relationship Id="rId112" Type="http://schemas.openxmlformats.org/officeDocument/2006/relationships/hyperlink" Target="http://tokkyo.shinketsu.jp/decision/pt/view/ViewDecision.do?number=1210161" TargetMode="External"/><Relationship Id="rId133" Type="http://schemas.openxmlformats.org/officeDocument/2006/relationships/hyperlink" Target="http://tokkyo.shinketsu.jp/originaltext/pt/1230316.html" TargetMode="External"/><Relationship Id="rId138" Type="http://schemas.openxmlformats.org/officeDocument/2006/relationships/hyperlink" Target="http://tokkyo.shinketsu.jp/originaltext/pt/1226868.html" TargetMode="External"/><Relationship Id="rId154" Type="http://schemas.openxmlformats.org/officeDocument/2006/relationships/hyperlink" Target="http://tokkyo.shinketsu.jp/decision/pt/view/ViewDecision.do?number=1227174" TargetMode="External"/><Relationship Id="rId159" Type="http://schemas.openxmlformats.org/officeDocument/2006/relationships/hyperlink" Target="http://tokkyo.shinketsu.jp/decision/pt/view/ViewDecision.do?number=1220062" TargetMode="External"/><Relationship Id="rId170" Type="http://schemas.openxmlformats.org/officeDocument/2006/relationships/hyperlink" Target="http://tokkyo.shinketsu.jp/originaltext/pt/1217269.html" TargetMode="External"/><Relationship Id="rId16" Type="http://schemas.openxmlformats.org/officeDocument/2006/relationships/hyperlink" Target="http://tokkyo.shinketsu.jp/originaltext/pt/1240060.html" TargetMode="External"/><Relationship Id="rId107" Type="http://schemas.openxmlformats.org/officeDocument/2006/relationships/hyperlink" Target="http://tokkyo.shinketsu.jp/decision/pt/view/ViewDecision.do?number=1243456" TargetMode="External"/><Relationship Id="rId11" Type="http://schemas.openxmlformats.org/officeDocument/2006/relationships/hyperlink" Target="http://tokkyo.shinketsu.jp/originaltext/pt/1221653.html" TargetMode="External"/><Relationship Id="rId32" Type="http://schemas.openxmlformats.org/officeDocument/2006/relationships/hyperlink" Target="http://tokkyo.shinketsu.jp/originaltext/pt/1261990.html" TargetMode="External"/><Relationship Id="rId37" Type="http://schemas.openxmlformats.org/officeDocument/2006/relationships/hyperlink" Target="http://tokkyo.shinketsu.jp/originaltext/pt/1264531.html" TargetMode="External"/><Relationship Id="rId53" Type="http://schemas.openxmlformats.org/officeDocument/2006/relationships/hyperlink" Target="http://tokkyo.shinketsu.jp/originaltext/pt/1259963.html" TargetMode="External"/><Relationship Id="rId58" Type="http://schemas.openxmlformats.org/officeDocument/2006/relationships/hyperlink" Target="http://tokkyo.shinketsu.jp/originaltext/pt/1250327.html" TargetMode="External"/><Relationship Id="rId74" Type="http://schemas.openxmlformats.org/officeDocument/2006/relationships/hyperlink" Target="http://tokkyo.shinketsu.jp/decision/pt/view/ViewDecision.do?number=1254903" TargetMode="External"/><Relationship Id="rId79" Type="http://schemas.openxmlformats.org/officeDocument/2006/relationships/hyperlink" Target="http://tokkyo.shinketsu.jp/decision/pt/view/ViewDecision.do?number=1259972" TargetMode="External"/><Relationship Id="rId102" Type="http://schemas.openxmlformats.org/officeDocument/2006/relationships/hyperlink" Target="http://tokkyo.shinketsu.jp/originaltext/pt/1241625.html" TargetMode="External"/><Relationship Id="rId123" Type="http://schemas.openxmlformats.org/officeDocument/2006/relationships/hyperlink" Target="http://tokkyo.shinketsu.jp/originaltext/pt/1244985.html" TargetMode="External"/><Relationship Id="rId128" Type="http://schemas.openxmlformats.org/officeDocument/2006/relationships/hyperlink" Target="http://tokkyo.shinketsu.jp/originaltext/pt/1239446.html" TargetMode="External"/><Relationship Id="rId144" Type="http://schemas.openxmlformats.org/officeDocument/2006/relationships/hyperlink" Target="http://tokkyo.shinketsu.jp/decision/pt/view/ViewDecision.do?number=1224121" TargetMode="External"/><Relationship Id="rId149" Type="http://schemas.openxmlformats.org/officeDocument/2006/relationships/hyperlink" Target="http://tokkyo.shinketsu.jp/originaltext/pt/1210182.html" TargetMode="External"/><Relationship Id="rId5" Type="http://schemas.openxmlformats.org/officeDocument/2006/relationships/hyperlink" Target="http://tokkyo.shinketsu.jp/decision/pt/view/ViewDecision.do?number=1214782" TargetMode="External"/><Relationship Id="rId90" Type="http://schemas.openxmlformats.org/officeDocument/2006/relationships/hyperlink" Target="http://tokkyo.shinketsu.jp/originaltext/pt/1253781.html" TargetMode="External"/><Relationship Id="rId95" Type="http://schemas.openxmlformats.org/officeDocument/2006/relationships/hyperlink" Target="http://tokkyo.shinketsu.jp/decision/pt/view/ViewDecision.do?number=1233531" TargetMode="External"/><Relationship Id="rId160" Type="http://schemas.openxmlformats.org/officeDocument/2006/relationships/hyperlink" Target="http://tokkyo.shinketsu.jp/decision/pt/view/ViewDecision.do?number=1220061" TargetMode="External"/><Relationship Id="rId165" Type="http://schemas.openxmlformats.org/officeDocument/2006/relationships/hyperlink" Target="http://tokkyo.shinketsu.jp/originaltext/pt/1223201.html" TargetMode="External"/><Relationship Id="rId22" Type="http://schemas.openxmlformats.org/officeDocument/2006/relationships/hyperlink" Target="http://tokkyo.shinketsu.jp/originaltext/pt/1235907.html" TargetMode="External"/><Relationship Id="rId27" Type="http://schemas.openxmlformats.org/officeDocument/2006/relationships/hyperlink" Target="http://tokkyo.shinketsu.jp/originaltext/pt/1224367.html" TargetMode="External"/><Relationship Id="rId43" Type="http://schemas.openxmlformats.org/officeDocument/2006/relationships/hyperlink" Target="http://tokkyo.shinketsu.jp/decision/pt/view/ViewDecision.do?number=1191070" TargetMode="External"/><Relationship Id="rId48" Type="http://schemas.openxmlformats.org/officeDocument/2006/relationships/hyperlink" Target="http://tokkyo.shinketsu.jp/decision/pt/view/ViewDecision.do?number=1254561" TargetMode="External"/><Relationship Id="rId64" Type="http://schemas.openxmlformats.org/officeDocument/2006/relationships/hyperlink" Target="http://tokkyo.shinketsu.jp/originaltext/pt/1261724.html" TargetMode="External"/><Relationship Id="rId69" Type="http://schemas.openxmlformats.org/officeDocument/2006/relationships/hyperlink" Target="http://tokkyo.shinketsu.jp/originaltext/pt/1259973.html" TargetMode="External"/><Relationship Id="rId113" Type="http://schemas.openxmlformats.org/officeDocument/2006/relationships/hyperlink" Target="http://tokkyo.shinketsu.jp/decision/pt/view/ViewDecision.do?number=1234349" TargetMode="External"/><Relationship Id="rId118" Type="http://schemas.openxmlformats.org/officeDocument/2006/relationships/hyperlink" Target="http://tokkyo.shinketsu.jp/decision/pt/view/ViewDecision.do?number=1238562" TargetMode="External"/><Relationship Id="rId134" Type="http://schemas.openxmlformats.org/officeDocument/2006/relationships/hyperlink" Target="http://tokkyo.shinketsu.jp/originaltext/pt/1237960.html" TargetMode="External"/><Relationship Id="rId139" Type="http://schemas.openxmlformats.org/officeDocument/2006/relationships/hyperlink" Target="http://tokkyo.shinketsu.jp/originaltext/pt/1228638.html" TargetMode="External"/><Relationship Id="rId80" Type="http://schemas.openxmlformats.org/officeDocument/2006/relationships/hyperlink" Target="http://tokkyo.shinketsu.jp/decision/pt/view/ViewDecision.do?number=1248895" TargetMode="External"/><Relationship Id="rId85" Type="http://schemas.openxmlformats.org/officeDocument/2006/relationships/hyperlink" Target="http://tokkyo.shinketsu.jp/originaltext/pt/1246230.html" TargetMode="External"/><Relationship Id="rId150" Type="http://schemas.openxmlformats.org/officeDocument/2006/relationships/hyperlink" Target="http://tokkyo.shinketsu.jp/originaltext/pt/1225224.html" TargetMode="External"/><Relationship Id="rId155" Type="http://schemas.openxmlformats.org/officeDocument/2006/relationships/hyperlink" Target="http://tokkyo.shinketsu.jp/decision/pt/view/ViewDecision.do?number=1223199" TargetMode="External"/><Relationship Id="rId171" Type="http://schemas.openxmlformats.org/officeDocument/2006/relationships/hyperlink" Target="http://tokkyo.shinketsu.jp/originaltext/pt/1260270.html" TargetMode="External"/><Relationship Id="rId12" Type="http://schemas.openxmlformats.org/officeDocument/2006/relationships/hyperlink" Target="http://tokkyo.shinketsu.jp/originaltext/pt/1221792.html" TargetMode="External"/><Relationship Id="rId17" Type="http://schemas.openxmlformats.org/officeDocument/2006/relationships/hyperlink" Target="http://tokkyo.shinketsu.jp/originaltext/pt/1240063.html" TargetMode="External"/><Relationship Id="rId33" Type="http://schemas.openxmlformats.org/officeDocument/2006/relationships/hyperlink" Target="http://tokkyo.shinketsu.jp/originaltext/pt/1258468.html" TargetMode="External"/><Relationship Id="rId38" Type="http://schemas.openxmlformats.org/officeDocument/2006/relationships/hyperlink" Target="http://tokkyo.shinketsu.jp/originaltext/pt/1244987.html" TargetMode="External"/><Relationship Id="rId59" Type="http://schemas.openxmlformats.org/officeDocument/2006/relationships/hyperlink" Target="http://tokkyo.shinketsu.jp/originaltext/pt/1261730.html" TargetMode="External"/><Relationship Id="rId103" Type="http://schemas.openxmlformats.org/officeDocument/2006/relationships/hyperlink" Target="http://tokkyo.shinketsu.jp/originaltext/pt/1228640.html" TargetMode="External"/><Relationship Id="rId108" Type="http://schemas.openxmlformats.org/officeDocument/2006/relationships/hyperlink" Target="http://tokkyo.shinketsu.jp/decision/pt/view/ViewDecision.do?number=1242744" TargetMode="External"/><Relationship Id="rId124" Type="http://schemas.openxmlformats.org/officeDocument/2006/relationships/hyperlink" Target="http://tokkyo.shinketsu.jp/originaltext/pt/1244980.html" TargetMode="External"/><Relationship Id="rId129" Type="http://schemas.openxmlformats.org/officeDocument/2006/relationships/hyperlink" Target="http://tokkyo.shinketsu.jp/originaltext/pt/1206565.html" TargetMode="External"/><Relationship Id="rId54" Type="http://schemas.openxmlformats.org/officeDocument/2006/relationships/hyperlink" Target="http://tokkyo.shinketsu.jp/originaltext/pt/1259958.html" TargetMode="External"/><Relationship Id="rId70" Type="http://schemas.openxmlformats.org/officeDocument/2006/relationships/hyperlink" Target="http://tokkyo.shinketsu.jp/decision/pt/view/ViewDecision.do?number=1247562" TargetMode="External"/><Relationship Id="rId75" Type="http://schemas.openxmlformats.org/officeDocument/2006/relationships/hyperlink" Target="http://tokkyo.shinketsu.jp/decision/pt/view/ViewDecision.do?number=1251814" TargetMode="External"/><Relationship Id="rId91" Type="http://schemas.openxmlformats.org/officeDocument/2006/relationships/hyperlink" Target="http://tokkyo.shinketsu.jp/decision/pt/view/ViewDecision.do?number=1276577" TargetMode="External"/><Relationship Id="rId96" Type="http://schemas.openxmlformats.org/officeDocument/2006/relationships/hyperlink" Target="http://tokkyo.shinketsu.jp/decision/pt/view/ViewDecision.do?number=1226801" TargetMode="External"/><Relationship Id="rId140" Type="http://schemas.openxmlformats.org/officeDocument/2006/relationships/hyperlink" Target="http://tokkyo.shinketsu.jp/originaltext/pt/1240062.html" TargetMode="External"/><Relationship Id="rId145" Type="http://schemas.openxmlformats.org/officeDocument/2006/relationships/hyperlink" Target="http://tokkyo.shinketsu.jp/originaltext/pt/1208483.html" TargetMode="External"/><Relationship Id="rId161" Type="http://schemas.openxmlformats.org/officeDocument/2006/relationships/hyperlink" Target="http://tokkyo.shinketsu.jp/decision/pt/view/ViewDecision.do?number=1223207" TargetMode="External"/><Relationship Id="rId166" Type="http://schemas.openxmlformats.org/officeDocument/2006/relationships/hyperlink" Target="http://tokkyo.shinketsu.jp/originaltext/pt/1217208.html" TargetMode="External"/><Relationship Id="rId1" Type="http://schemas.openxmlformats.org/officeDocument/2006/relationships/hyperlink" Target="http://tokkyo.shinketsu.jp/originaltext/pt/1206905.html" TargetMode="External"/><Relationship Id="rId6" Type="http://schemas.openxmlformats.org/officeDocument/2006/relationships/hyperlink" Target="http://tokkyo.shinketsu.jp/originaltext/pt/1216535.html" TargetMode="External"/><Relationship Id="rId15" Type="http://schemas.openxmlformats.org/officeDocument/2006/relationships/hyperlink" Target="http://tokkyo.shinketsu.jp/originaltext/pt/1255551.html" TargetMode="External"/><Relationship Id="rId23" Type="http://schemas.openxmlformats.org/officeDocument/2006/relationships/hyperlink" Target="http://tokkyo.shinketsu.jp/originaltext/pt/1240073.html" TargetMode="External"/><Relationship Id="rId28" Type="http://schemas.openxmlformats.org/officeDocument/2006/relationships/hyperlink" Target="http://tokkyo.shinketsu.jp/originaltext/pt/1247240.html" TargetMode="External"/><Relationship Id="rId36" Type="http://schemas.openxmlformats.org/officeDocument/2006/relationships/hyperlink" Target="http://tokkyo.shinketsu.jp/originaltext/pt/1249633.html" TargetMode="External"/><Relationship Id="rId49" Type="http://schemas.openxmlformats.org/officeDocument/2006/relationships/hyperlink" Target="http://tokkyo.shinketsu.jp/decision/pt/view/ViewDecision.do?number=1243446" TargetMode="External"/><Relationship Id="rId57" Type="http://schemas.openxmlformats.org/officeDocument/2006/relationships/hyperlink" Target="http://tokkyo.shinketsu.jp/originaltext/pt/1255865.html" TargetMode="External"/><Relationship Id="rId106" Type="http://schemas.openxmlformats.org/officeDocument/2006/relationships/hyperlink" Target="http://tokkyo.shinketsu.jp/originaltext/pt/1240065.html" TargetMode="External"/><Relationship Id="rId114" Type="http://schemas.openxmlformats.org/officeDocument/2006/relationships/hyperlink" Target="http://tokkyo.shinketsu.jp/decision/pt/view/ViewDecision.do?number=1241638" TargetMode="External"/><Relationship Id="rId119" Type="http://schemas.openxmlformats.org/officeDocument/2006/relationships/hyperlink" Target="http://tokkyo.shinketsu.jp/decision/pt/view/ViewDecision.do?number=1242743" TargetMode="External"/><Relationship Id="rId127" Type="http://schemas.openxmlformats.org/officeDocument/2006/relationships/hyperlink" Target="http://tokkyo.shinketsu.jp/originaltext/pt/1237961.html" TargetMode="External"/><Relationship Id="rId10" Type="http://schemas.openxmlformats.org/officeDocument/2006/relationships/hyperlink" Target="http://tokkyo.shinketsu.jp/originaltext/pt/1219453.html" TargetMode="External"/><Relationship Id="rId31" Type="http://schemas.openxmlformats.org/officeDocument/2006/relationships/hyperlink" Target="http://tokkyo.shinketsu.jp/originaltext/pt/1256632.html" TargetMode="External"/><Relationship Id="rId44" Type="http://schemas.openxmlformats.org/officeDocument/2006/relationships/hyperlink" Target="http://tokkyo.shinketsu.jp/decision/pt/view/ViewDecision.do?number=1259962" TargetMode="External"/><Relationship Id="rId52" Type="http://schemas.openxmlformats.org/officeDocument/2006/relationships/hyperlink" Target="http://tokkyo.shinketsu.jp/originaltext/pt/1258480.html" TargetMode="External"/><Relationship Id="rId60" Type="http://schemas.openxmlformats.org/officeDocument/2006/relationships/hyperlink" Target="http://tokkyo.shinketsu.jp/originaltext/pt/1256712.html" TargetMode="External"/><Relationship Id="rId65" Type="http://schemas.openxmlformats.org/officeDocument/2006/relationships/hyperlink" Target="http://tokkyo.shinketsu.jp/originaltext/pt/1248397.html" TargetMode="External"/><Relationship Id="rId73" Type="http://schemas.openxmlformats.org/officeDocument/2006/relationships/hyperlink" Target="http://tokkyo.shinketsu.jp/decision/pt/view/ViewDecision.do?number=1256633" TargetMode="External"/><Relationship Id="rId78" Type="http://schemas.openxmlformats.org/officeDocument/2006/relationships/hyperlink" Target="http://tokkyo.shinketsu.jp/decision/pt/view/ViewDecision.do?number=1264541" TargetMode="External"/><Relationship Id="rId81" Type="http://schemas.openxmlformats.org/officeDocument/2006/relationships/hyperlink" Target="http://tokkyo.shinketsu.jp/originaltext/pt/1262479.html" TargetMode="External"/><Relationship Id="rId86" Type="http://schemas.openxmlformats.org/officeDocument/2006/relationships/hyperlink" Target="http://tokkyo.shinketsu.jp/originaltext/pt/1272735.html" TargetMode="External"/><Relationship Id="rId94" Type="http://schemas.openxmlformats.org/officeDocument/2006/relationships/hyperlink" Target="http://tokkyo.shinketsu.jp/decision/pt/view/ViewDecision.do?number=1244107" TargetMode="External"/><Relationship Id="rId99" Type="http://schemas.openxmlformats.org/officeDocument/2006/relationships/hyperlink" Target="http://tokkyo.shinketsu.jp/decision/pt/view/ViewDecision.do?number=1241624" TargetMode="External"/><Relationship Id="rId101" Type="http://schemas.openxmlformats.org/officeDocument/2006/relationships/hyperlink" Target="http://tokkyo.shinketsu.jp/decision/pt/view/ViewDecision.do?number=1229382" TargetMode="External"/><Relationship Id="rId122" Type="http://schemas.openxmlformats.org/officeDocument/2006/relationships/hyperlink" Target="http://tokkyo.shinketsu.jp/originaltext/pt/1244981.html" TargetMode="External"/><Relationship Id="rId130" Type="http://schemas.openxmlformats.org/officeDocument/2006/relationships/hyperlink" Target="http://tokkyo.shinketsu.jp/originaltext/pt/1249378.html" TargetMode="External"/><Relationship Id="rId135" Type="http://schemas.openxmlformats.org/officeDocument/2006/relationships/hyperlink" Target="http://tokkyo.shinketsu.jp/originaltext/pt/1238559.html" TargetMode="External"/><Relationship Id="rId143" Type="http://schemas.openxmlformats.org/officeDocument/2006/relationships/hyperlink" Target="http://tokkyo.shinketsu.jp/originaltext/pt/1208484.html" TargetMode="External"/><Relationship Id="rId148" Type="http://schemas.openxmlformats.org/officeDocument/2006/relationships/hyperlink" Target="http://tokkyo.shinketsu.jp/originaltext/pt/1206908.html" TargetMode="External"/><Relationship Id="rId151" Type="http://schemas.openxmlformats.org/officeDocument/2006/relationships/hyperlink" Target="http://tokkyo.shinketsu.jp/decision/pt/view/ViewDecision.do?number=1215669" TargetMode="External"/><Relationship Id="rId156" Type="http://schemas.openxmlformats.org/officeDocument/2006/relationships/hyperlink" Target="http://tokkyo.shinketsu.jp/decision/pt/view/ViewDecision.do?number=1208514" TargetMode="External"/><Relationship Id="rId164" Type="http://schemas.openxmlformats.org/officeDocument/2006/relationships/hyperlink" Target="http://tokkyo.shinketsu.jp/originaltext/pt/1211606.html" TargetMode="External"/><Relationship Id="rId169" Type="http://schemas.openxmlformats.org/officeDocument/2006/relationships/hyperlink" Target="http://tokkyo.shinketsu.jp/originaltext/pt/1218540.html" TargetMode="External"/><Relationship Id="rId4" Type="http://schemas.openxmlformats.org/officeDocument/2006/relationships/hyperlink" Target="http://tokkyo.shinketsu.jp/originaltext/pt/1211807.html" TargetMode="External"/><Relationship Id="rId9" Type="http://schemas.openxmlformats.org/officeDocument/2006/relationships/hyperlink" Target="http://tokkyo.shinketsu.jp/originaltext/pt/1219448.html" TargetMode="External"/><Relationship Id="rId172" Type="http://schemas.openxmlformats.org/officeDocument/2006/relationships/printerSettings" Target="../printerSettings/printerSettings2.bin"/><Relationship Id="rId13" Type="http://schemas.openxmlformats.org/officeDocument/2006/relationships/hyperlink" Target="http://tokkyo.shinketsu.jp/originaltext/pt/1226116.html" TargetMode="External"/><Relationship Id="rId18" Type="http://schemas.openxmlformats.org/officeDocument/2006/relationships/hyperlink" Target="http://tokkyo.shinketsu.jp/originaltext/pt/1258460.html" TargetMode="External"/><Relationship Id="rId39" Type="http://schemas.openxmlformats.org/officeDocument/2006/relationships/hyperlink" Target="http://tokkyo.shinketsu.jp/decision/pt/view/ViewDecision.do?number=1241637" TargetMode="External"/><Relationship Id="rId109" Type="http://schemas.openxmlformats.org/officeDocument/2006/relationships/hyperlink" Target="http://tokkyo.shinketsu.jp/originaltext/pt/1240061.html" TargetMode="External"/><Relationship Id="rId34" Type="http://schemas.openxmlformats.org/officeDocument/2006/relationships/hyperlink" Target="http://tokkyo.shinketsu.jp/originaltext/pt/1235477.html" TargetMode="External"/><Relationship Id="rId50" Type="http://schemas.openxmlformats.org/officeDocument/2006/relationships/hyperlink" Target="http://tokkyo.shinketsu.jp/originaltext/pt/1261733.html" TargetMode="External"/><Relationship Id="rId55" Type="http://schemas.openxmlformats.org/officeDocument/2006/relationships/hyperlink" Target="http://tokkyo.shinketsu.jp/originaltext/pt/1246644.html" TargetMode="External"/><Relationship Id="rId76" Type="http://schemas.openxmlformats.org/officeDocument/2006/relationships/hyperlink" Target="http://tokkyo.shinketsu.jp/decision/pt/view/ViewDecision.do?number=1251111" TargetMode="External"/><Relationship Id="rId97" Type="http://schemas.openxmlformats.org/officeDocument/2006/relationships/hyperlink" Target="http://tokkyo.shinketsu.jp/decision/pt/view/ViewDecision.do?number=1230313" TargetMode="External"/><Relationship Id="rId104" Type="http://schemas.openxmlformats.org/officeDocument/2006/relationships/hyperlink" Target="http://tokkyo.shinketsu.jp/originaltext/pt/1231822.html" TargetMode="External"/><Relationship Id="rId120" Type="http://schemas.openxmlformats.org/officeDocument/2006/relationships/hyperlink" Target="http://tokkyo.shinketsu.jp/decision/pt/view/ViewDecision.do?number=1240064" TargetMode="External"/><Relationship Id="rId125" Type="http://schemas.openxmlformats.org/officeDocument/2006/relationships/hyperlink" Target="http://tokkyo.shinketsu.jp/originaltext/pt/1240076.html" TargetMode="External"/><Relationship Id="rId141" Type="http://schemas.openxmlformats.org/officeDocument/2006/relationships/hyperlink" Target="http://tokkyo.shinketsu.jp/originaltext/pt/1228641.html" TargetMode="External"/><Relationship Id="rId146" Type="http://schemas.openxmlformats.org/officeDocument/2006/relationships/hyperlink" Target="http://tokkyo.shinketsu.jp/originaltext/pt/1220748.html" TargetMode="External"/><Relationship Id="rId167" Type="http://schemas.openxmlformats.org/officeDocument/2006/relationships/hyperlink" Target="http://tokkyo.shinketsu.jp/originaltext/pt/1218532.html" TargetMode="External"/><Relationship Id="rId7" Type="http://schemas.openxmlformats.org/officeDocument/2006/relationships/hyperlink" Target="http://tokkyo.shinketsu.jp/originaltext/pt/1219012.html" TargetMode="External"/><Relationship Id="rId71" Type="http://schemas.openxmlformats.org/officeDocument/2006/relationships/hyperlink" Target="http://tokkyo.shinketsu.jp/decision/pt/view/ViewDecision.do?number=1257606" TargetMode="External"/><Relationship Id="rId92" Type="http://schemas.openxmlformats.org/officeDocument/2006/relationships/hyperlink" Target="http://tokkyo.shinketsu.jp/originaltext/pt/1247230.html" TargetMode="External"/><Relationship Id="rId162" Type="http://schemas.openxmlformats.org/officeDocument/2006/relationships/hyperlink" Target="http://tokkyo.shinketsu.jp/originaltext/pt/1215883.html" TargetMode="External"/><Relationship Id="rId2" Type="http://schemas.openxmlformats.org/officeDocument/2006/relationships/hyperlink" Target="http://tokkyo.shinketsu.jp/originaltext/pt/1207550.html" TargetMode="External"/><Relationship Id="rId29" Type="http://schemas.openxmlformats.org/officeDocument/2006/relationships/hyperlink" Target="http://tokkyo.shinketsu.jp/originaltext/pt/1247241.html" TargetMode="External"/><Relationship Id="rId24" Type="http://schemas.openxmlformats.org/officeDocument/2006/relationships/hyperlink" Target="http://tokkyo.shinketsu.jp/originaltext/pt/1238563.html" TargetMode="External"/><Relationship Id="rId40" Type="http://schemas.openxmlformats.org/officeDocument/2006/relationships/hyperlink" Target="http://tokkyo.shinketsu.jp/decision/pt/view/ViewDecision.do?number=1252990" TargetMode="External"/><Relationship Id="rId45" Type="http://schemas.openxmlformats.org/officeDocument/2006/relationships/hyperlink" Target="http://tokkyo.shinketsu.jp/decision/pt/view/ViewDecision.do?number=1251820" TargetMode="External"/><Relationship Id="rId66" Type="http://schemas.openxmlformats.org/officeDocument/2006/relationships/hyperlink" Target="http://tokkyo.shinketsu.jp/originaltext/pt/1264534.html" TargetMode="External"/><Relationship Id="rId87" Type="http://schemas.openxmlformats.org/officeDocument/2006/relationships/hyperlink" Target="http://tokkyo.shinketsu.jp/originaltext/pt/1255372.html" TargetMode="External"/><Relationship Id="rId110" Type="http://schemas.openxmlformats.org/officeDocument/2006/relationships/hyperlink" Target="http://tokkyo.shinketsu.jp/originaltext/pt/1236117.html" TargetMode="External"/><Relationship Id="rId115" Type="http://schemas.openxmlformats.org/officeDocument/2006/relationships/hyperlink" Target="http://tokkyo.shinketsu.jp/decision/pt/view/ViewDecision.do?number=1267890" TargetMode="External"/><Relationship Id="rId131" Type="http://schemas.openxmlformats.org/officeDocument/2006/relationships/hyperlink" Target="http://tokkyo.shinketsu.jp/originaltext/pt/1245044.html" TargetMode="External"/><Relationship Id="rId136" Type="http://schemas.openxmlformats.org/officeDocument/2006/relationships/hyperlink" Target="http://tokkyo.shinketsu.jp/originaltext/pt/1230488.html" TargetMode="External"/><Relationship Id="rId157" Type="http://schemas.openxmlformats.org/officeDocument/2006/relationships/hyperlink" Target="http://tokkyo.shinketsu.jp/decision/pt/view/ViewDecision.do?number=1211602" TargetMode="External"/><Relationship Id="rId61" Type="http://schemas.openxmlformats.org/officeDocument/2006/relationships/hyperlink" Target="http://tokkyo.shinketsu.jp/originaltext/pt/1251824.html" TargetMode="External"/><Relationship Id="rId82" Type="http://schemas.openxmlformats.org/officeDocument/2006/relationships/hyperlink" Target="http://tokkyo.shinketsu.jp/originaltext/pt/1255371.html" TargetMode="External"/><Relationship Id="rId152" Type="http://schemas.openxmlformats.org/officeDocument/2006/relationships/hyperlink" Target="http://tokkyo.shinketsu.jp/decision/pt/view/ViewDecision.do?number=1225223" TargetMode="External"/><Relationship Id="rId19" Type="http://schemas.openxmlformats.org/officeDocument/2006/relationships/hyperlink" Target="http://tokkyo.shinketsu.jp/originaltext/pt/1244002.html" TargetMode="External"/><Relationship Id="rId14" Type="http://schemas.openxmlformats.org/officeDocument/2006/relationships/hyperlink" Target="http://tokkyo.shinketsu.jp/originaltext/pt/1228635.html" TargetMode="External"/><Relationship Id="rId30" Type="http://schemas.openxmlformats.org/officeDocument/2006/relationships/hyperlink" Target="http://tokkyo.shinketsu.jp/originaltext/pt/1243445.html" TargetMode="External"/><Relationship Id="rId35" Type="http://schemas.openxmlformats.org/officeDocument/2006/relationships/hyperlink" Target="http://tokkyo.shinketsu.jp/originaltext/pt/1244971.html" TargetMode="External"/><Relationship Id="rId56" Type="http://schemas.openxmlformats.org/officeDocument/2006/relationships/hyperlink" Target="http://tokkyo.shinketsu.jp/originaltext/pt/1258472.html" TargetMode="External"/><Relationship Id="rId77" Type="http://schemas.openxmlformats.org/officeDocument/2006/relationships/hyperlink" Target="http://tokkyo.shinketsu.jp/decision/pt/view/ViewDecision.do?number=1264535" TargetMode="External"/><Relationship Id="rId100" Type="http://schemas.openxmlformats.org/officeDocument/2006/relationships/hyperlink" Target="http://tokkyo.shinketsu.jp/decision/pt/view/ViewDecision.do?number=1152843" TargetMode="External"/><Relationship Id="rId105" Type="http://schemas.openxmlformats.org/officeDocument/2006/relationships/hyperlink" Target="http://tokkyo.shinketsu.jp/originaltext/pt/1240898.html" TargetMode="External"/><Relationship Id="rId126" Type="http://schemas.openxmlformats.org/officeDocument/2006/relationships/hyperlink" Target="http://tokkyo.shinketsu.jp/originaltext/pt/1223734.html" TargetMode="External"/><Relationship Id="rId147" Type="http://schemas.openxmlformats.org/officeDocument/2006/relationships/hyperlink" Target="http://tokkyo.shinketsu.jp/originaltext/pt/1207755.html" TargetMode="External"/><Relationship Id="rId168" Type="http://schemas.openxmlformats.org/officeDocument/2006/relationships/hyperlink" Target="http://tokkyo.shinketsu.jp/originaltext/pt/1208053.html" TargetMode="External"/><Relationship Id="rId8" Type="http://schemas.openxmlformats.org/officeDocument/2006/relationships/hyperlink" Target="http://tokkyo.shinketsu.jp/originaltext/pt/1219186.html" TargetMode="External"/><Relationship Id="rId51" Type="http://schemas.openxmlformats.org/officeDocument/2006/relationships/hyperlink" Target="http://tokkyo.shinketsu.jp/originaltext/pt/1263835.html" TargetMode="External"/><Relationship Id="rId72" Type="http://schemas.openxmlformats.org/officeDocument/2006/relationships/hyperlink" Target="http://tokkyo.shinketsu.jp/decision/pt/view/ViewDecision.do?number=1251489" TargetMode="External"/><Relationship Id="rId93" Type="http://schemas.openxmlformats.org/officeDocument/2006/relationships/hyperlink" Target="http://tokkyo.shinketsu.jp/originaltext/pt/1226876.html" TargetMode="External"/><Relationship Id="rId98" Type="http://schemas.openxmlformats.org/officeDocument/2006/relationships/hyperlink" Target="http://tokkyo.shinketsu.jp/decision/pt/view/ViewDecision.do?number=1233548" TargetMode="External"/><Relationship Id="rId121" Type="http://schemas.openxmlformats.org/officeDocument/2006/relationships/hyperlink" Target="http://tokkyo.shinketsu.jp/originaltext/pt/1238547.html" TargetMode="External"/><Relationship Id="rId142" Type="http://schemas.openxmlformats.org/officeDocument/2006/relationships/hyperlink" Target="http://tokkyo.shinketsu.jp/originaltext/pt/1210177.html" TargetMode="External"/><Relationship Id="rId163" Type="http://schemas.openxmlformats.org/officeDocument/2006/relationships/hyperlink" Target="http://tokkyo.shinketsu.jp/originaltext/pt/1210165.html" TargetMode="External"/><Relationship Id="rId3" Type="http://schemas.openxmlformats.org/officeDocument/2006/relationships/hyperlink" Target="http://tokkyo.shinketsu.jp/originaltext/pt/1209260.html" TargetMode="External"/><Relationship Id="rId25" Type="http://schemas.openxmlformats.org/officeDocument/2006/relationships/hyperlink" Target="http://tokkyo.shinketsu.jp/originaltext/pt/1238560.html" TargetMode="External"/><Relationship Id="rId46" Type="http://schemas.openxmlformats.org/officeDocument/2006/relationships/hyperlink" Target="http://tokkyo.shinketsu.jp/decision/pt/view/ViewDecision.do?number=1251813" TargetMode="External"/><Relationship Id="rId67" Type="http://schemas.openxmlformats.org/officeDocument/2006/relationships/hyperlink" Target="http://tokkyo.shinketsu.jp/originaltext/pt/1263182.html" TargetMode="External"/><Relationship Id="rId116" Type="http://schemas.openxmlformats.org/officeDocument/2006/relationships/hyperlink" Target="http://tokkyo.shinketsu.jp/decision/pt/view/ViewDecision.do?number=1241621" TargetMode="External"/><Relationship Id="rId137" Type="http://schemas.openxmlformats.org/officeDocument/2006/relationships/hyperlink" Target="http://tokkyo.shinketsu.jp/originaltext/pt/1230529.html" TargetMode="External"/><Relationship Id="rId158" Type="http://schemas.openxmlformats.org/officeDocument/2006/relationships/hyperlink" Target="http://tokkyo.shinketsu.jp/decision/pt/view/ViewDecision.do?number=1218530" TargetMode="External"/><Relationship Id="rId20" Type="http://schemas.openxmlformats.org/officeDocument/2006/relationships/hyperlink" Target="http://tokkyo.shinketsu.jp/originaltext/pt/1258458.html" TargetMode="External"/><Relationship Id="rId41" Type="http://schemas.openxmlformats.org/officeDocument/2006/relationships/hyperlink" Target="http://tokkyo.shinketsu.jp/decision/pt/view/ViewDecision.do?number=1245489" TargetMode="External"/><Relationship Id="rId62" Type="http://schemas.openxmlformats.org/officeDocument/2006/relationships/hyperlink" Target="http://tokkyo.shinketsu.jp/originaltext/pt/1250997.html" TargetMode="External"/><Relationship Id="rId83" Type="http://schemas.openxmlformats.org/officeDocument/2006/relationships/hyperlink" Target="http://tokkyo.shinketsu.jp/originaltext/pt/1253106.html" TargetMode="External"/><Relationship Id="rId88" Type="http://schemas.openxmlformats.org/officeDocument/2006/relationships/hyperlink" Target="http://tokkyo.shinketsu.jp/originaltext/pt/1251858.html" TargetMode="External"/><Relationship Id="rId111" Type="http://schemas.openxmlformats.org/officeDocument/2006/relationships/hyperlink" Target="http://tokkyo.shinketsu.jp/decision/pt/view/ViewDecision.do?number=1241150" TargetMode="External"/><Relationship Id="rId132" Type="http://schemas.openxmlformats.org/officeDocument/2006/relationships/hyperlink" Target="http://tokkyo.shinketsu.jp/originaltext/pt/1233542.html" TargetMode="External"/><Relationship Id="rId153" Type="http://schemas.openxmlformats.org/officeDocument/2006/relationships/hyperlink" Target="http://tokkyo.shinketsu.jp/decision/pt/view/ViewDecision.do?number=122321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47"/>
  <sheetViews>
    <sheetView zoomScale="70" zoomScaleNormal="70" workbookViewId="0">
      <pane xSplit="3" ySplit="1" topLeftCell="Y322" activePane="bottomRight" state="frozen"/>
      <selection pane="topRight" activeCell="D1" sqref="D1"/>
      <selection pane="bottomLeft" activeCell="A4" sqref="A4"/>
      <selection pane="bottomRight" activeCell="BV10" sqref="BV10"/>
    </sheetView>
  </sheetViews>
  <sheetFormatPr defaultRowHeight="13.5" x14ac:dyDescent="0.15"/>
  <cols>
    <col min="1" max="1" width="9.75" customWidth="1"/>
    <col min="2" max="2" width="11.875" hidden="1" customWidth="1"/>
    <col min="3" max="5" width="9.375" hidden="1" customWidth="1"/>
    <col min="6" max="13" width="13" style="307" hidden="1" customWidth="1"/>
    <col min="14" max="14" width="30.375" style="477" customWidth="1"/>
    <col min="15" max="15" width="13.75" style="38" customWidth="1"/>
    <col min="16" max="16" width="45.625" style="477" customWidth="1"/>
    <col min="17" max="17" width="11.875" customWidth="1"/>
    <col min="18" max="18" width="18.625" customWidth="1"/>
    <col min="19" max="19" width="18.625" style="469" customWidth="1"/>
    <col min="20" max="20" width="12.75" style="469" customWidth="1"/>
    <col min="21" max="21" width="6.25" customWidth="1"/>
    <col min="22" max="22" width="21.5" style="38" customWidth="1"/>
    <col min="23" max="24" width="9.25" style="38" hidden="1" customWidth="1"/>
    <col min="25" max="29" width="11.25" customWidth="1"/>
    <col min="30" max="31" width="11.375" customWidth="1"/>
    <col min="32" max="32" width="13.75" customWidth="1"/>
    <col min="33" max="34" width="13.75" style="307" customWidth="1"/>
    <col min="35" max="35" width="10.25" customWidth="1"/>
    <col min="36" max="37" width="10.25" style="307" customWidth="1"/>
    <col min="38" max="38" width="21.625" style="307" customWidth="1"/>
    <col min="39" max="40" width="16.125" style="307" customWidth="1"/>
    <col min="41" max="41" width="11.125" style="307" customWidth="1"/>
    <col min="42" max="42" width="12.375" style="307" customWidth="1"/>
    <col min="43" max="45" width="10.75" style="307" customWidth="1"/>
    <col min="46" max="46" width="13.375" style="307" customWidth="1"/>
    <col min="47" max="47" width="12.75" style="307" customWidth="1"/>
    <col min="48" max="48" width="10.75" style="307" customWidth="1"/>
    <col min="49" max="49" width="12.75" style="307" customWidth="1"/>
    <col min="50" max="50" width="12" style="307" customWidth="1"/>
    <col min="51" max="57" width="20.375" style="307" customWidth="1"/>
    <col min="58" max="58" width="16.625" customWidth="1"/>
    <col min="73" max="73" width="9" style="77"/>
    <col min="74" max="74" width="13" style="38" customWidth="1"/>
    <col min="75" max="75" width="25.375" style="38" customWidth="1"/>
  </cols>
  <sheetData>
    <row r="1" spans="1:75" s="38" customFormat="1" ht="135" x14ac:dyDescent="0.15">
      <c r="A1" s="1" t="s">
        <v>0</v>
      </c>
      <c r="B1" s="2" t="s">
        <v>1</v>
      </c>
      <c r="C1" s="3" t="s">
        <v>2</v>
      </c>
      <c r="D1" s="4" t="s">
        <v>3</v>
      </c>
      <c r="E1" s="4" t="s">
        <v>4</v>
      </c>
      <c r="F1" s="1" t="s">
        <v>5</v>
      </c>
      <c r="G1" s="1" t="s">
        <v>6</v>
      </c>
      <c r="H1" s="1" t="s">
        <v>7</v>
      </c>
      <c r="I1" s="1" t="s">
        <v>8</v>
      </c>
      <c r="J1" s="1" t="s">
        <v>9</v>
      </c>
      <c r="K1" s="1" t="s">
        <v>10</v>
      </c>
      <c r="L1" s="1" t="s">
        <v>11</v>
      </c>
      <c r="M1" s="5" t="s">
        <v>12</v>
      </c>
      <c r="N1" s="6" t="s">
        <v>13</v>
      </c>
      <c r="O1" s="7" t="s">
        <v>14</v>
      </c>
      <c r="P1" s="7" t="s">
        <v>15</v>
      </c>
      <c r="Q1" s="7" t="s">
        <v>16</v>
      </c>
      <c r="R1" s="8" t="s">
        <v>17</v>
      </c>
      <c r="S1" s="9" t="s">
        <v>18</v>
      </c>
      <c r="T1" s="10" t="s">
        <v>19</v>
      </c>
      <c r="U1" s="11" t="s">
        <v>20</v>
      </c>
      <c r="V1" s="12" t="s">
        <v>21</v>
      </c>
      <c r="W1" s="12" t="s">
        <v>22</v>
      </c>
      <c r="X1" s="12" t="s">
        <v>23</v>
      </c>
      <c r="Y1" s="13" t="s">
        <v>24</v>
      </c>
      <c r="Z1" s="14" t="s">
        <v>25</v>
      </c>
      <c r="AA1" s="15" t="s">
        <v>26</v>
      </c>
      <c r="AB1" s="15" t="s">
        <v>27</v>
      </c>
      <c r="AC1" s="15" t="s">
        <v>28</v>
      </c>
      <c r="AD1" s="16" t="s">
        <v>29</v>
      </c>
      <c r="AE1" s="17" t="s">
        <v>30</v>
      </c>
      <c r="AF1" s="18" t="s">
        <v>31</v>
      </c>
      <c r="AG1" s="19" t="s">
        <v>32</v>
      </c>
      <c r="AH1" s="20" t="s">
        <v>33</v>
      </c>
      <c r="AI1" s="21" t="s">
        <v>34</v>
      </c>
      <c r="AJ1" s="22" t="s">
        <v>35</v>
      </c>
      <c r="AK1" s="22" t="s">
        <v>36</v>
      </c>
      <c r="AL1" s="22" t="s">
        <v>37</v>
      </c>
      <c r="AM1" s="22" t="s">
        <v>38</v>
      </c>
      <c r="AN1" s="22" t="s">
        <v>39</v>
      </c>
      <c r="AO1" s="23" t="s">
        <v>40</v>
      </c>
      <c r="AP1" s="24" t="s">
        <v>41</v>
      </c>
      <c r="AQ1" s="25" t="s">
        <v>42</v>
      </c>
      <c r="AR1" s="26" t="s">
        <v>43</v>
      </c>
      <c r="AS1" s="26" t="s">
        <v>44</v>
      </c>
      <c r="AT1" s="26" t="s">
        <v>45</v>
      </c>
      <c r="AU1" s="27" t="s">
        <v>46</v>
      </c>
      <c r="AV1" s="28" t="s">
        <v>47</v>
      </c>
      <c r="AW1" s="29" t="s">
        <v>48</v>
      </c>
      <c r="AX1" s="29" t="s">
        <v>49</v>
      </c>
      <c r="AY1" s="30" t="s">
        <v>50</v>
      </c>
      <c r="AZ1" s="30" t="s">
        <v>51</v>
      </c>
      <c r="BA1" s="31" t="s">
        <v>52</v>
      </c>
      <c r="BB1" s="32" t="s">
        <v>53</v>
      </c>
      <c r="BC1" s="32" t="s">
        <v>54</v>
      </c>
      <c r="BD1" s="32" t="s">
        <v>55</v>
      </c>
      <c r="BE1" s="33" t="s">
        <v>56</v>
      </c>
      <c r="BF1" s="34" t="s">
        <v>57</v>
      </c>
      <c r="BG1" s="34" t="s">
        <v>58</v>
      </c>
      <c r="BH1" s="34" t="s">
        <v>59</v>
      </c>
      <c r="BI1" s="34" t="s">
        <v>60</v>
      </c>
      <c r="BJ1" s="34" t="s">
        <v>61</v>
      </c>
      <c r="BK1" s="34" t="s">
        <v>62</v>
      </c>
      <c r="BL1" s="34" t="s">
        <v>63</v>
      </c>
      <c r="BM1" s="34" t="s">
        <v>64</v>
      </c>
      <c r="BN1" s="34" t="s">
        <v>65</v>
      </c>
      <c r="BO1" s="34" t="s">
        <v>66</v>
      </c>
      <c r="BP1" s="35" t="s">
        <v>67</v>
      </c>
      <c r="BQ1" s="35" t="s">
        <v>68</v>
      </c>
      <c r="BR1" s="36" t="s">
        <v>69</v>
      </c>
      <c r="BS1" s="36" t="s">
        <v>70</v>
      </c>
      <c r="BT1" s="36" t="s">
        <v>71</v>
      </c>
      <c r="BU1" s="37" t="s">
        <v>72</v>
      </c>
      <c r="BV1" s="3" t="s">
        <v>73</v>
      </c>
      <c r="BW1" s="23" t="s">
        <v>74</v>
      </c>
    </row>
    <row r="2" spans="1:75" s="38" customFormat="1" ht="81" x14ac:dyDescent="0.15">
      <c r="A2" s="39" t="s">
        <v>75</v>
      </c>
      <c r="B2" s="40" t="s">
        <v>76</v>
      </c>
      <c r="C2" s="41" t="s">
        <v>77</v>
      </c>
      <c r="D2" s="42" t="s">
        <v>78</v>
      </c>
      <c r="E2" s="42" t="s">
        <v>79</v>
      </c>
      <c r="F2" s="43" t="s">
        <v>80</v>
      </c>
      <c r="G2" s="43" t="s">
        <v>81</v>
      </c>
      <c r="H2" s="43" t="s">
        <v>82</v>
      </c>
      <c r="I2" s="43" t="s">
        <v>83</v>
      </c>
      <c r="J2" s="43" t="s">
        <v>84</v>
      </c>
      <c r="K2" s="43" t="s">
        <v>85</v>
      </c>
      <c r="L2" s="43" t="s">
        <v>86</v>
      </c>
      <c r="M2" s="43" t="s">
        <v>87</v>
      </c>
      <c r="N2" s="44" t="s">
        <v>88</v>
      </c>
      <c r="O2" s="45" t="s">
        <v>89</v>
      </c>
      <c r="P2" s="46" t="s">
        <v>90</v>
      </c>
      <c r="Q2" s="45" t="s">
        <v>91</v>
      </c>
      <c r="R2" s="47">
        <v>0</v>
      </c>
      <c r="S2" s="9" t="s">
        <v>92</v>
      </c>
      <c r="T2" s="10">
        <v>0</v>
      </c>
      <c r="U2" s="48" t="s">
        <v>91</v>
      </c>
      <c r="V2" s="49" t="s">
        <v>93</v>
      </c>
      <c r="W2" s="49"/>
      <c r="X2" s="49"/>
      <c r="Y2" s="45" t="s">
        <v>24</v>
      </c>
      <c r="Z2" s="50" t="s">
        <v>94</v>
      </c>
      <c r="AA2" s="51"/>
      <c r="AB2" s="50"/>
      <c r="AC2" s="50"/>
      <c r="AD2" s="52" t="s">
        <v>95</v>
      </c>
      <c r="AE2" s="53" t="s">
        <v>95</v>
      </c>
      <c r="AF2" s="54" t="s">
        <v>96</v>
      </c>
      <c r="AG2" s="55"/>
      <c r="AH2" s="56"/>
      <c r="AI2" s="57" t="s">
        <v>97</v>
      </c>
      <c r="AJ2" s="58"/>
      <c r="AK2" s="58"/>
      <c r="AL2" s="58" t="s">
        <v>98</v>
      </c>
      <c r="AM2" s="58" t="s">
        <v>94</v>
      </c>
      <c r="AN2" s="58" t="s">
        <v>94</v>
      </c>
      <c r="AO2" s="59">
        <v>19610</v>
      </c>
      <c r="AP2" s="60" t="s">
        <v>99</v>
      </c>
      <c r="AQ2" s="60" t="s">
        <v>95</v>
      </c>
      <c r="AR2" s="61" t="s">
        <v>95</v>
      </c>
      <c r="AS2" s="60" t="s">
        <v>95</v>
      </c>
      <c r="AT2" s="60" t="s">
        <v>100</v>
      </c>
      <c r="AU2" s="62" t="s">
        <v>96</v>
      </c>
      <c r="AV2" s="58"/>
      <c r="AW2" s="55"/>
      <c r="AX2" s="58"/>
      <c r="AY2" s="63" t="s">
        <v>101</v>
      </c>
      <c r="AZ2" s="64" t="s">
        <v>102</v>
      </c>
      <c r="BA2" s="64" t="s">
        <v>102</v>
      </c>
      <c r="BB2" s="64" t="s">
        <v>102</v>
      </c>
      <c r="BC2" s="64" t="s">
        <v>102</v>
      </c>
      <c r="BD2" s="64" t="str">
        <f>LEFT(L2)</f>
        <v>F</v>
      </c>
      <c r="BE2" s="65" t="s">
        <v>103</v>
      </c>
      <c r="BF2" s="34">
        <f>IF(A2="",BF1,ROW()-1-COUNTIF(A$2:A2,""))</f>
        <v>1</v>
      </c>
      <c r="BG2" s="34">
        <f>IF(BF2=BF1,BG1+1,1)</f>
        <v>1</v>
      </c>
      <c r="BH2" s="34" t="str">
        <f>BF2&amp;"-"&amp;BG2</f>
        <v>1-1</v>
      </c>
      <c r="BI2" s="34">
        <f t="shared" ref="BI2:BI65" si="0">COUNTIF(BF$2:BF$379,BF2)</f>
        <v>1</v>
      </c>
      <c r="BJ2" s="34" t="str">
        <f t="shared" ref="BJ2:BJ65" si="1">IF(COUNTIF(BL$2:BL$327,BF2&amp;"-No")&gt;0,BF2&amp;"○","")</f>
        <v/>
      </c>
      <c r="BK2" s="34" t="str">
        <f>IF(BI2=1,IF(RIGHT(BL2)="s","新規のみ","既出のみ"),IF(COUNTIF(BL$2:BL$327,BF2&amp;"-Yes")=BI2,"新規のみ",IF(COUNTIF(BL$2:BL$327,BF2&amp;"-Yes")=0,"既出のみ","新規+既出")))</f>
        <v>新規のみ</v>
      </c>
      <c r="BL2" s="34" t="str">
        <f>BF2&amp;"-"&amp;AF2</f>
        <v>1-Yes</v>
      </c>
      <c r="BM2" s="34" t="str">
        <f>IF(LEFT(Y2)="2","新規性","")&amp;IF(AND(LEFT(Y2)="2",LEFT(Z2)="2")," / ","")&amp;IF(LEFT(Z2)="2","進歩性","")</f>
        <v>新規性</v>
      </c>
      <c r="BN2" s="34" t="str">
        <f>IF(BM2="","-",IF(COUNTIF(BO$2:BO$327,BF2&amp;"-両")&gt;0,"新規性 / 進歩性",IF(BI2=1,BM2&amp;"のみ",IF(OR(COUNTIF(BO$2:BO$327,BF2&amp;"-新")=BI2,COUNTIF(BO$2:BO$327,BF2&amp;"-新")=0),BM2&amp;"のみ","新規性 / 進歩性"))))</f>
        <v>新規性のみ</v>
      </c>
      <c r="BO2" s="34" t="str">
        <f>BF2&amp;"-"&amp;IF(LEN(BM2)=3,LEFT(BM2),"両")</f>
        <v>1-新</v>
      </c>
      <c r="BP2" s="34">
        <f>IF(AO2="","",YEAR(AO2))</f>
        <v>1953</v>
      </c>
      <c r="BQ2" s="34" t="str">
        <f>IF(OR(AD2="",AND(AD2="No",AE2="No",AF2="No")),"","分析対象")</f>
        <v>分析対象</v>
      </c>
      <c r="BR2" s="36"/>
      <c r="BS2" s="36"/>
      <c r="BT2" s="36"/>
      <c r="BU2" s="37" t="s">
        <v>104</v>
      </c>
      <c r="BV2" s="66" t="s">
        <v>84</v>
      </c>
      <c r="BW2" s="67" t="s">
        <v>105</v>
      </c>
    </row>
    <row r="3" spans="1:75" ht="121.5" x14ac:dyDescent="0.15">
      <c r="A3" s="68" t="s">
        <v>106</v>
      </c>
      <c r="B3" s="40" t="s">
        <v>76</v>
      </c>
      <c r="C3" s="41" t="s">
        <v>107</v>
      </c>
      <c r="D3" s="69"/>
      <c r="E3" s="69"/>
      <c r="F3" s="43" t="s">
        <v>108</v>
      </c>
      <c r="G3" s="43" t="s">
        <v>109</v>
      </c>
      <c r="H3" s="43" t="s">
        <v>110</v>
      </c>
      <c r="I3" s="43" t="s">
        <v>111</v>
      </c>
      <c r="J3" s="43" t="s">
        <v>112</v>
      </c>
      <c r="K3" s="43" t="s">
        <v>113</v>
      </c>
      <c r="L3" s="43" t="s">
        <v>114</v>
      </c>
      <c r="M3" s="43" t="s">
        <v>115</v>
      </c>
      <c r="N3" s="44" t="s">
        <v>116</v>
      </c>
      <c r="O3" s="45" t="s">
        <v>89</v>
      </c>
      <c r="P3" s="46" t="s">
        <v>117</v>
      </c>
      <c r="Q3" s="70" t="s">
        <v>118</v>
      </c>
      <c r="R3" s="50" t="s">
        <v>119</v>
      </c>
      <c r="S3" s="9" t="s">
        <v>120</v>
      </c>
      <c r="T3" s="10" t="s">
        <v>120</v>
      </c>
      <c r="U3" s="48" t="s">
        <v>118</v>
      </c>
      <c r="V3" s="49" t="s">
        <v>121</v>
      </c>
      <c r="W3" s="49"/>
      <c r="X3" s="49"/>
      <c r="Y3" s="45" t="s">
        <v>24</v>
      </c>
      <c r="Z3" s="50" t="s">
        <v>122</v>
      </c>
      <c r="AA3" s="51"/>
      <c r="AB3" s="50"/>
      <c r="AC3" s="50"/>
      <c r="AD3" s="71" t="s">
        <v>95</v>
      </c>
      <c r="AE3" s="72" t="s">
        <v>95</v>
      </c>
      <c r="AF3" s="73" t="s">
        <v>95</v>
      </c>
      <c r="AG3" s="74"/>
      <c r="AH3" s="75"/>
      <c r="AI3" s="57" t="s">
        <v>123</v>
      </c>
      <c r="AJ3" s="58"/>
      <c r="AK3" s="58"/>
      <c r="AL3" s="58"/>
      <c r="AM3" s="58"/>
      <c r="AN3" s="58"/>
      <c r="AO3" s="59"/>
      <c r="AP3" s="60" t="s">
        <v>124</v>
      </c>
      <c r="AQ3" s="60" t="s">
        <v>96</v>
      </c>
      <c r="AR3" s="60" t="s">
        <v>96</v>
      </c>
      <c r="AS3" s="60"/>
      <c r="AT3" s="60"/>
      <c r="AU3" s="62"/>
      <c r="AV3" s="58"/>
      <c r="AW3" s="55"/>
      <c r="AX3" s="58"/>
      <c r="AY3" s="58"/>
      <c r="AZ3" s="55" t="s">
        <v>125</v>
      </c>
      <c r="BA3" s="55" t="s">
        <v>102</v>
      </c>
      <c r="BB3" s="55" t="s">
        <v>102</v>
      </c>
      <c r="BC3" s="55" t="s">
        <v>102</v>
      </c>
      <c r="BD3" s="64" t="str">
        <f t="shared" ref="BD3:BD66" si="2">LEFT(L3)</f>
        <v>B</v>
      </c>
      <c r="BE3" s="76" t="s">
        <v>126</v>
      </c>
      <c r="BF3" s="34">
        <f>IF(A3="",BF2,ROW()-1-COUNTIF(A$2:A3,""))</f>
        <v>2</v>
      </c>
      <c r="BG3" s="34">
        <f t="shared" ref="BG3:BG66" si="3">IF(BF3=BF2,BG2+1,1)</f>
        <v>1</v>
      </c>
      <c r="BH3" s="34" t="str">
        <f t="shared" ref="BH3:BH66" si="4">BF3&amp;"-"&amp;BG3</f>
        <v>2-1</v>
      </c>
      <c r="BI3" s="34">
        <f t="shared" si="0"/>
        <v>1</v>
      </c>
      <c r="BJ3" s="34" t="str">
        <f t="shared" si="1"/>
        <v>2○</v>
      </c>
      <c r="BK3" s="34" t="str">
        <f t="shared" ref="BK3:BK66" si="5">IF(BI3=1,IF(RIGHT(BL3)="s","新規のみ","既出のみ"),IF(COUNTIF(BL$2:BL$327,BF3&amp;"-Yes")=BI3,"新規のみ",IF(COUNTIF(BL$2:BL$327,BF3&amp;"-Yes")=0,"既出のみ","新規+既出")))</f>
        <v>既出のみ</v>
      </c>
      <c r="BL3" s="34" t="str">
        <f t="shared" ref="BL3:BL66" si="6">BF3&amp;"-"&amp;AF3</f>
        <v>2-No</v>
      </c>
      <c r="BM3" s="34" t="str">
        <f t="shared" ref="BM3:BM66" si="7">IF(LEFT(Y3)="2","新規性","")&amp;IF(AND(LEFT(Y3)="2",LEFT(Z3)="2")," / ","")&amp;IF(LEFT(Z3)="2","進歩性","")</f>
        <v>新規性 / 進歩性</v>
      </c>
      <c r="BN3" s="34" t="str">
        <f t="shared" ref="BN3:BN66" si="8">IF(BM3="","-",IF(COUNTIF(BO$2:BO$327,BF3&amp;"-両")&gt;0,"新規性 / 進歩性",IF(BI3=1,BM3&amp;"のみ",IF(OR(COUNTIF(BO$2:BO$327,BF3&amp;"-新")=BI3,COUNTIF(BO$2:BO$327,BF3&amp;"-新")=0),BM3&amp;"のみ","新規性 / 進歩性"))))</f>
        <v>新規性 / 進歩性</v>
      </c>
      <c r="BO3" s="34" t="str">
        <f t="shared" ref="BO3:BO66" si="9">BF3&amp;"-"&amp;IF(LEN(BM3)=3,LEFT(BM3),"両")</f>
        <v>2-両</v>
      </c>
      <c r="BP3" s="34" t="str">
        <f t="shared" ref="BP3:BP66" si="10">IF(AO3="","",YEAR(AO3))</f>
        <v/>
      </c>
      <c r="BQ3" s="34" t="str">
        <f t="shared" ref="BQ3:BQ66" si="11">IF(OR(AD3="",AND(AD3="No",AE3="No",AF3="No")),"","分析対象")</f>
        <v/>
      </c>
      <c r="BR3" s="36" t="s">
        <v>127</v>
      </c>
      <c r="BS3" s="36"/>
      <c r="BT3" s="36"/>
      <c r="BV3" s="66" t="s">
        <v>112</v>
      </c>
      <c r="BW3" s="67"/>
    </row>
    <row r="4" spans="1:75" ht="108" x14ac:dyDescent="0.15">
      <c r="A4" s="68" t="s">
        <v>128</v>
      </c>
      <c r="B4" s="40" t="s">
        <v>129</v>
      </c>
      <c r="C4" s="78" t="s">
        <v>130</v>
      </c>
      <c r="D4" s="69"/>
      <c r="E4" s="69"/>
      <c r="F4" s="43" t="s">
        <v>131</v>
      </c>
      <c r="G4" s="43" t="s">
        <v>132</v>
      </c>
      <c r="H4" s="43" t="s">
        <v>133</v>
      </c>
      <c r="I4" s="43" t="s">
        <v>134</v>
      </c>
      <c r="J4" s="43" t="s">
        <v>135</v>
      </c>
      <c r="K4" s="43" t="s">
        <v>136</v>
      </c>
      <c r="L4" s="43" t="s">
        <v>137</v>
      </c>
      <c r="M4" s="43" t="s">
        <v>138</v>
      </c>
      <c r="N4" s="44" t="s">
        <v>139</v>
      </c>
      <c r="O4" s="45" t="s">
        <v>89</v>
      </c>
      <c r="P4" s="46" t="s">
        <v>140</v>
      </c>
      <c r="Q4" s="70" t="s">
        <v>91</v>
      </c>
      <c r="R4" s="79">
        <v>0</v>
      </c>
      <c r="S4" s="80" t="s">
        <v>141</v>
      </c>
      <c r="T4" s="81" t="s">
        <v>141</v>
      </c>
      <c r="U4" s="82" t="s">
        <v>91</v>
      </c>
      <c r="V4" s="49" t="s">
        <v>142</v>
      </c>
      <c r="W4" s="49"/>
      <c r="X4" s="49"/>
      <c r="Y4" s="45" t="s">
        <v>24</v>
      </c>
      <c r="Z4" s="50" t="s">
        <v>94</v>
      </c>
      <c r="AA4" s="51"/>
      <c r="AB4" s="50"/>
      <c r="AC4" s="50"/>
      <c r="AD4" s="71" t="s">
        <v>95</v>
      </c>
      <c r="AE4" s="72" t="s">
        <v>95</v>
      </c>
      <c r="AF4" s="73" t="s">
        <v>95</v>
      </c>
      <c r="AG4" s="74"/>
      <c r="AH4" s="75"/>
      <c r="AI4" s="57" t="s">
        <v>123</v>
      </c>
      <c r="AJ4" s="58"/>
      <c r="AK4" s="58"/>
      <c r="AL4" s="58"/>
      <c r="AM4" s="58"/>
      <c r="AN4" s="58"/>
      <c r="AO4" s="59"/>
      <c r="AP4" s="60" t="s">
        <v>124</v>
      </c>
      <c r="AQ4" s="60" t="s">
        <v>96</v>
      </c>
      <c r="AR4" s="60" t="s">
        <v>96</v>
      </c>
      <c r="AS4" s="60"/>
      <c r="AT4" s="60"/>
      <c r="AU4" s="62"/>
      <c r="AV4" s="58"/>
      <c r="AW4" s="55"/>
      <c r="AX4" s="58"/>
      <c r="AY4" s="58"/>
      <c r="AZ4" s="55" t="s">
        <v>102</v>
      </c>
      <c r="BA4" s="55" t="s">
        <v>102</v>
      </c>
      <c r="BB4" s="55" t="s">
        <v>102</v>
      </c>
      <c r="BC4" s="55" t="s">
        <v>102</v>
      </c>
      <c r="BD4" s="64" t="str">
        <f t="shared" si="2"/>
        <v>E</v>
      </c>
      <c r="BE4" s="76" t="s">
        <v>126</v>
      </c>
      <c r="BF4" s="34">
        <f>IF(A4="",BF3,ROW()-1-COUNTIF(A$2:A4,""))</f>
        <v>3</v>
      </c>
      <c r="BG4" s="34">
        <f t="shared" si="3"/>
        <v>1</v>
      </c>
      <c r="BH4" s="34" t="str">
        <f t="shared" si="4"/>
        <v>3-1</v>
      </c>
      <c r="BI4" s="34">
        <f t="shared" si="0"/>
        <v>1</v>
      </c>
      <c r="BJ4" s="34" t="str">
        <f t="shared" si="1"/>
        <v>3○</v>
      </c>
      <c r="BK4" s="34" t="str">
        <f t="shared" si="5"/>
        <v>既出のみ</v>
      </c>
      <c r="BL4" s="34" t="str">
        <f t="shared" si="6"/>
        <v>3-No</v>
      </c>
      <c r="BM4" s="34" t="str">
        <f t="shared" si="7"/>
        <v>新規性</v>
      </c>
      <c r="BN4" s="34" t="str">
        <f t="shared" si="8"/>
        <v>新規性のみ</v>
      </c>
      <c r="BO4" s="34" t="str">
        <f t="shared" si="9"/>
        <v>3-新</v>
      </c>
      <c r="BP4" s="34" t="str">
        <f t="shared" si="10"/>
        <v/>
      </c>
      <c r="BQ4" s="34" t="str">
        <f t="shared" si="11"/>
        <v/>
      </c>
      <c r="BR4" s="36" t="s">
        <v>143</v>
      </c>
      <c r="BS4" s="36"/>
      <c r="BT4" s="36"/>
      <c r="BV4" s="66" t="s">
        <v>135</v>
      </c>
      <c r="BW4" s="67"/>
    </row>
    <row r="5" spans="1:75" ht="27" customHeight="1" x14ac:dyDescent="0.15">
      <c r="A5" s="948" t="s">
        <v>144</v>
      </c>
      <c r="B5" s="83" t="s">
        <v>76</v>
      </c>
      <c r="C5" s="84" t="s">
        <v>145</v>
      </c>
      <c r="D5" s="69" t="s">
        <v>146</v>
      </c>
      <c r="E5" s="69" t="s">
        <v>147</v>
      </c>
      <c r="F5" s="915" t="s">
        <v>148</v>
      </c>
      <c r="G5" s="888" t="s">
        <v>149</v>
      </c>
      <c r="H5" s="888" t="s">
        <v>150</v>
      </c>
      <c r="I5" s="43" t="s">
        <v>151</v>
      </c>
      <c r="J5" s="43" t="s">
        <v>152</v>
      </c>
      <c r="K5" s="888" t="s">
        <v>153</v>
      </c>
      <c r="L5" s="888" t="s">
        <v>154</v>
      </c>
      <c r="M5" s="890" t="s">
        <v>155</v>
      </c>
      <c r="N5" s="949" t="s">
        <v>156</v>
      </c>
      <c r="O5" s="778" t="s">
        <v>89</v>
      </c>
      <c r="P5" s="781" t="s">
        <v>157</v>
      </c>
      <c r="Q5" s="784" t="s">
        <v>91</v>
      </c>
      <c r="R5" s="950" t="s">
        <v>158</v>
      </c>
      <c r="S5" s="765" t="s">
        <v>159</v>
      </c>
      <c r="T5" s="768">
        <v>2</v>
      </c>
      <c r="U5" s="85" t="s">
        <v>91</v>
      </c>
      <c r="V5" s="86" t="s">
        <v>160</v>
      </c>
      <c r="W5" s="86" t="s">
        <v>161</v>
      </c>
      <c r="X5" s="86" t="s">
        <v>162</v>
      </c>
      <c r="Y5" s="87" t="s">
        <v>24</v>
      </c>
      <c r="Z5" s="88" t="s">
        <v>122</v>
      </c>
      <c r="AA5" s="89" t="s">
        <v>163</v>
      </c>
      <c r="AB5" s="90"/>
      <c r="AC5" s="90" t="s">
        <v>164</v>
      </c>
      <c r="AD5" s="91" t="s">
        <v>95</v>
      </c>
      <c r="AE5" s="92" t="s">
        <v>95</v>
      </c>
      <c r="AF5" s="93" t="s">
        <v>96</v>
      </c>
      <c r="AG5" s="94" t="s">
        <v>102</v>
      </c>
      <c r="AH5" s="95" t="s">
        <v>102</v>
      </c>
      <c r="AI5" s="96" t="s">
        <v>165</v>
      </c>
      <c r="AJ5" s="97" t="s">
        <v>166</v>
      </c>
      <c r="AK5" s="97" t="s">
        <v>167</v>
      </c>
      <c r="AL5" s="97" t="s">
        <v>168</v>
      </c>
      <c r="AM5" s="97" t="s">
        <v>169</v>
      </c>
      <c r="AN5" s="97" t="s">
        <v>170</v>
      </c>
      <c r="AO5" s="98">
        <v>35031</v>
      </c>
      <c r="AP5" s="60" t="s">
        <v>124</v>
      </c>
      <c r="AQ5" s="61" t="s">
        <v>95</v>
      </c>
      <c r="AR5" s="61" t="s">
        <v>95</v>
      </c>
      <c r="AS5" s="61" t="s">
        <v>95</v>
      </c>
      <c r="AT5" s="61" t="s">
        <v>95</v>
      </c>
      <c r="AU5" s="99" t="s">
        <v>95</v>
      </c>
      <c r="AV5" s="100" t="s">
        <v>102</v>
      </c>
      <c r="AW5" s="94" t="s">
        <v>102</v>
      </c>
      <c r="AX5" s="100" t="s">
        <v>102</v>
      </c>
      <c r="AY5" s="100" t="s">
        <v>151</v>
      </c>
      <c r="AZ5" s="94" t="s">
        <v>102</v>
      </c>
      <c r="BA5" s="101" t="s">
        <v>171</v>
      </c>
      <c r="BB5" s="94" t="s">
        <v>172</v>
      </c>
      <c r="BC5" s="94" t="s">
        <v>173</v>
      </c>
      <c r="BD5" s="64" t="str">
        <f t="shared" si="2"/>
        <v>B</v>
      </c>
      <c r="BE5" s="102"/>
      <c r="BF5" s="34">
        <f>IF(A5="",BF4,ROW()-1-COUNTIF(A$2:A5,""))</f>
        <v>4</v>
      </c>
      <c r="BG5" s="34">
        <f t="shared" si="3"/>
        <v>1</v>
      </c>
      <c r="BH5" s="34" t="str">
        <f t="shared" si="4"/>
        <v>4-1</v>
      </c>
      <c r="BI5" s="34">
        <f t="shared" si="0"/>
        <v>4</v>
      </c>
      <c r="BJ5" s="34" t="str">
        <f t="shared" si="1"/>
        <v/>
      </c>
      <c r="BK5" s="34" t="str">
        <f t="shared" si="5"/>
        <v>新規のみ</v>
      </c>
      <c r="BL5" s="34" t="str">
        <f t="shared" si="6"/>
        <v>4-Yes</v>
      </c>
      <c r="BM5" s="34" t="str">
        <f t="shared" si="7"/>
        <v>新規性 / 進歩性</v>
      </c>
      <c r="BN5" s="34" t="str">
        <f t="shared" si="8"/>
        <v>新規性 / 進歩性</v>
      </c>
      <c r="BO5" s="34" t="str">
        <f t="shared" si="9"/>
        <v>4-両</v>
      </c>
      <c r="BP5" s="34">
        <f t="shared" si="10"/>
        <v>1995</v>
      </c>
      <c r="BQ5" s="34" t="str">
        <f t="shared" si="11"/>
        <v>分析対象</v>
      </c>
      <c r="BR5" s="103"/>
      <c r="BS5" s="103"/>
      <c r="BT5" s="103"/>
      <c r="BU5" s="77" t="s">
        <v>104</v>
      </c>
      <c r="BV5" s="66" t="s">
        <v>152</v>
      </c>
      <c r="BW5" s="104" t="s">
        <v>168</v>
      </c>
    </row>
    <row r="6" spans="1:75" ht="67.5" x14ac:dyDescent="0.15">
      <c r="A6" s="948"/>
      <c r="B6" s="83" t="s">
        <v>76</v>
      </c>
      <c r="C6" s="84" t="s">
        <v>145</v>
      </c>
      <c r="D6" s="69" t="s">
        <v>174</v>
      </c>
      <c r="E6" s="69" t="s">
        <v>175</v>
      </c>
      <c r="F6" s="915"/>
      <c r="G6" s="958" t="s">
        <v>149</v>
      </c>
      <c r="H6" s="953" t="s">
        <v>150</v>
      </c>
      <c r="I6" s="43" t="s">
        <v>151</v>
      </c>
      <c r="J6" s="43" t="s">
        <v>152</v>
      </c>
      <c r="K6" s="953" t="s">
        <v>153</v>
      </c>
      <c r="L6" s="953" t="s">
        <v>154</v>
      </c>
      <c r="M6" s="951" t="s">
        <v>155</v>
      </c>
      <c r="N6" s="949"/>
      <c r="O6" s="778"/>
      <c r="P6" s="781"/>
      <c r="Q6" s="784"/>
      <c r="R6" s="950"/>
      <c r="S6" s="766"/>
      <c r="T6" s="769"/>
      <c r="U6" s="105" t="s">
        <v>118</v>
      </c>
      <c r="V6" s="106" t="s">
        <v>176</v>
      </c>
      <c r="W6" s="106" t="s">
        <v>177</v>
      </c>
      <c r="X6" s="106" t="s">
        <v>178</v>
      </c>
      <c r="Y6" s="107" t="s">
        <v>94</v>
      </c>
      <c r="Z6" s="108" t="s">
        <v>122</v>
      </c>
      <c r="AA6" s="109" t="s">
        <v>179</v>
      </c>
      <c r="AB6" s="108"/>
      <c r="AC6" s="108" t="s">
        <v>180</v>
      </c>
      <c r="AD6" s="91" t="s">
        <v>95</v>
      </c>
      <c r="AE6" s="92" t="s">
        <v>95</v>
      </c>
      <c r="AF6" s="93" t="s">
        <v>96</v>
      </c>
      <c r="AG6" s="110" t="s">
        <v>102</v>
      </c>
      <c r="AH6" s="111" t="s">
        <v>102</v>
      </c>
      <c r="AI6" s="112" t="s">
        <v>165</v>
      </c>
      <c r="AJ6" s="113" t="s">
        <v>181</v>
      </c>
      <c r="AK6" s="113" t="s">
        <v>182</v>
      </c>
      <c r="AL6" s="113" t="s">
        <v>183</v>
      </c>
      <c r="AM6" s="113" t="s">
        <v>184</v>
      </c>
      <c r="AN6" s="113" t="s">
        <v>185</v>
      </c>
      <c r="AO6" s="114">
        <v>35766</v>
      </c>
      <c r="AP6" s="115" t="s">
        <v>186</v>
      </c>
      <c r="AQ6" s="115" t="s">
        <v>96</v>
      </c>
      <c r="AR6" s="115" t="s">
        <v>96</v>
      </c>
      <c r="AS6" s="115" t="s">
        <v>95</v>
      </c>
      <c r="AT6" s="115" t="s">
        <v>95</v>
      </c>
      <c r="AU6" s="116" t="s">
        <v>95</v>
      </c>
      <c r="AV6" s="113" t="s">
        <v>102</v>
      </c>
      <c r="AW6" s="110" t="s">
        <v>102</v>
      </c>
      <c r="AX6" s="113" t="s">
        <v>102</v>
      </c>
      <c r="AY6" s="113" t="s">
        <v>151</v>
      </c>
      <c r="AZ6" s="110" t="s">
        <v>102</v>
      </c>
      <c r="BA6" s="110" t="s">
        <v>187</v>
      </c>
      <c r="BB6" s="110" t="s">
        <v>172</v>
      </c>
      <c r="BC6" s="110" t="s">
        <v>188</v>
      </c>
      <c r="BD6" s="64" t="str">
        <f t="shared" si="2"/>
        <v>B</v>
      </c>
      <c r="BE6" s="117"/>
      <c r="BF6" s="34">
        <f>IF(A6="",BF5,ROW()-1-COUNTIF(A$2:A6,""))</f>
        <v>4</v>
      </c>
      <c r="BG6" s="34">
        <f t="shared" si="3"/>
        <v>2</v>
      </c>
      <c r="BH6" s="34" t="str">
        <f t="shared" si="4"/>
        <v>4-2</v>
      </c>
      <c r="BI6" s="34">
        <f t="shared" si="0"/>
        <v>4</v>
      </c>
      <c r="BJ6" s="34" t="str">
        <f t="shared" si="1"/>
        <v/>
      </c>
      <c r="BK6" s="34" t="str">
        <f t="shared" si="5"/>
        <v>新規のみ</v>
      </c>
      <c r="BL6" s="34" t="str">
        <f t="shared" si="6"/>
        <v>4-Yes</v>
      </c>
      <c r="BM6" s="34" t="str">
        <f t="shared" si="7"/>
        <v>進歩性</v>
      </c>
      <c r="BN6" s="34" t="str">
        <f t="shared" si="8"/>
        <v>新規性 / 進歩性</v>
      </c>
      <c r="BO6" s="34" t="str">
        <f>BF6&amp;"-"&amp;IF(LEN(BM6)=3,LEFT(BM6),"両")</f>
        <v>4-進</v>
      </c>
      <c r="BP6" s="34">
        <f t="shared" si="10"/>
        <v>1997</v>
      </c>
      <c r="BQ6" s="34" t="str">
        <f t="shared" si="11"/>
        <v>分析対象</v>
      </c>
      <c r="BR6" s="103"/>
      <c r="BS6" s="103"/>
      <c r="BT6" s="103"/>
      <c r="BU6" s="77" t="s">
        <v>189</v>
      </c>
      <c r="BV6" s="66" t="s">
        <v>152</v>
      </c>
      <c r="BW6" s="118" t="s">
        <v>183</v>
      </c>
    </row>
    <row r="7" spans="1:75" ht="67.5" x14ac:dyDescent="0.15">
      <c r="A7" s="948"/>
      <c r="B7" s="83" t="s">
        <v>76</v>
      </c>
      <c r="C7" s="84" t="s">
        <v>145</v>
      </c>
      <c r="D7" s="69" t="s">
        <v>190</v>
      </c>
      <c r="E7" s="69" t="s">
        <v>191</v>
      </c>
      <c r="F7" s="915"/>
      <c r="G7" s="958" t="s">
        <v>149</v>
      </c>
      <c r="H7" s="953" t="s">
        <v>150</v>
      </c>
      <c r="I7" s="43" t="s">
        <v>151</v>
      </c>
      <c r="J7" s="43" t="s">
        <v>152</v>
      </c>
      <c r="K7" s="953" t="s">
        <v>153</v>
      </c>
      <c r="L7" s="953" t="s">
        <v>154</v>
      </c>
      <c r="M7" s="951" t="s">
        <v>155</v>
      </c>
      <c r="N7" s="949"/>
      <c r="O7" s="778"/>
      <c r="P7" s="781"/>
      <c r="Q7" s="784"/>
      <c r="R7" s="950"/>
      <c r="S7" s="766"/>
      <c r="T7" s="769"/>
      <c r="U7" s="105" t="s">
        <v>192</v>
      </c>
      <c r="V7" s="106" t="s">
        <v>193</v>
      </c>
      <c r="W7" s="106" t="s">
        <v>194</v>
      </c>
      <c r="X7" s="106" t="s">
        <v>195</v>
      </c>
      <c r="Y7" s="107" t="s">
        <v>94</v>
      </c>
      <c r="Z7" s="108" t="s">
        <v>122</v>
      </c>
      <c r="AA7" s="109" t="s">
        <v>196</v>
      </c>
      <c r="AB7" s="108"/>
      <c r="AC7" s="108" t="s">
        <v>102</v>
      </c>
      <c r="AD7" s="91" t="s">
        <v>95</v>
      </c>
      <c r="AE7" s="92" t="s">
        <v>95</v>
      </c>
      <c r="AF7" s="93" t="s">
        <v>96</v>
      </c>
      <c r="AG7" s="110" t="s">
        <v>102</v>
      </c>
      <c r="AH7" s="111" t="s">
        <v>102</v>
      </c>
      <c r="AI7" s="119" t="s">
        <v>165</v>
      </c>
      <c r="AJ7" s="113" t="s">
        <v>197</v>
      </c>
      <c r="AK7" s="113" t="s">
        <v>198</v>
      </c>
      <c r="AL7" s="113" t="s">
        <v>183</v>
      </c>
      <c r="AM7" s="113" t="s">
        <v>199</v>
      </c>
      <c r="AN7" s="113" t="s">
        <v>200</v>
      </c>
      <c r="AO7" s="114">
        <v>36242</v>
      </c>
      <c r="AP7" s="115" t="s">
        <v>186</v>
      </c>
      <c r="AQ7" s="115" t="s">
        <v>96</v>
      </c>
      <c r="AR7" s="115" t="s">
        <v>96</v>
      </c>
      <c r="AS7" s="115" t="s">
        <v>95</v>
      </c>
      <c r="AT7" s="115" t="s">
        <v>96</v>
      </c>
      <c r="AU7" s="116" t="s">
        <v>96</v>
      </c>
      <c r="AV7" s="113" t="s">
        <v>102</v>
      </c>
      <c r="AW7" s="110" t="s">
        <v>102</v>
      </c>
      <c r="AX7" s="113" t="s">
        <v>102</v>
      </c>
      <c r="AY7" s="113" t="s">
        <v>151</v>
      </c>
      <c r="AZ7" s="110" t="s">
        <v>102</v>
      </c>
      <c r="BA7" s="110" t="s">
        <v>187</v>
      </c>
      <c r="BB7" s="110" t="s">
        <v>172</v>
      </c>
      <c r="BC7" s="110" t="s">
        <v>188</v>
      </c>
      <c r="BD7" s="64" t="str">
        <f t="shared" si="2"/>
        <v>B</v>
      </c>
      <c r="BE7" s="117"/>
      <c r="BF7" s="34">
        <f>IF(A7="",BF6,ROW()-1-COUNTIF(A$2:A7,""))</f>
        <v>4</v>
      </c>
      <c r="BG7" s="34">
        <f t="shared" si="3"/>
        <v>3</v>
      </c>
      <c r="BH7" s="34" t="str">
        <f t="shared" si="4"/>
        <v>4-3</v>
      </c>
      <c r="BI7" s="34">
        <f t="shared" si="0"/>
        <v>4</v>
      </c>
      <c r="BJ7" s="34" t="str">
        <f t="shared" si="1"/>
        <v/>
      </c>
      <c r="BK7" s="34" t="str">
        <f t="shared" si="5"/>
        <v>新規のみ</v>
      </c>
      <c r="BL7" s="34" t="str">
        <f t="shared" si="6"/>
        <v>4-Yes</v>
      </c>
      <c r="BM7" s="34" t="str">
        <f t="shared" si="7"/>
        <v>進歩性</v>
      </c>
      <c r="BN7" s="34" t="str">
        <f t="shared" si="8"/>
        <v>新規性 / 進歩性</v>
      </c>
      <c r="BO7" s="34" t="str">
        <f t="shared" si="9"/>
        <v>4-進</v>
      </c>
      <c r="BP7" s="34">
        <f t="shared" si="10"/>
        <v>1999</v>
      </c>
      <c r="BQ7" s="34" t="str">
        <f t="shared" si="11"/>
        <v>分析対象</v>
      </c>
      <c r="BR7" s="103"/>
      <c r="BS7" s="103"/>
      <c r="BT7" s="103"/>
      <c r="BU7" s="77" t="s">
        <v>189</v>
      </c>
      <c r="BV7" s="66" t="s">
        <v>152</v>
      </c>
      <c r="BW7" s="118" t="s">
        <v>183</v>
      </c>
    </row>
    <row r="8" spans="1:75" ht="67.5" x14ac:dyDescent="0.15">
      <c r="A8" s="945"/>
      <c r="B8" s="83" t="s">
        <v>76</v>
      </c>
      <c r="C8" s="84" t="s">
        <v>145</v>
      </c>
      <c r="D8" s="69" t="s">
        <v>190</v>
      </c>
      <c r="E8" s="69" t="s">
        <v>191</v>
      </c>
      <c r="F8" s="800"/>
      <c r="G8" s="889" t="s">
        <v>149</v>
      </c>
      <c r="H8" s="889" t="s">
        <v>150</v>
      </c>
      <c r="I8" s="43" t="s">
        <v>151</v>
      </c>
      <c r="J8" s="43" t="s">
        <v>152</v>
      </c>
      <c r="K8" s="889" t="s">
        <v>153</v>
      </c>
      <c r="L8" s="889" t="s">
        <v>154</v>
      </c>
      <c r="M8" s="891" t="s">
        <v>155</v>
      </c>
      <c r="N8" s="820"/>
      <c r="O8" s="779"/>
      <c r="P8" s="782"/>
      <c r="Q8" s="785"/>
      <c r="R8" s="947"/>
      <c r="S8" s="767"/>
      <c r="T8" s="770"/>
      <c r="U8" s="120" t="s">
        <v>201</v>
      </c>
      <c r="V8" s="14" t="s">
        <v>202</v>
      </c>
      <c r="W8" s="14" t="s">
        <v>195</v>
      </c>
      <c r="X8" s="14" t="s">
        <v>195</v>
      </c>
      <c r="Y8" s="24" t="s">
        <v>94</v>
      </c>
      <c r="Z8" s="8" t="s">
        <v>203</v>
      </c>
      <c r="AA8" s="89" t="s">
        <v>102</v>
      </c>
      <c r="AB8" s="90"/>
      <c r="AC8" s="90" t="s">
        <v>102</v>
      </c>
      <c r="AD8" s="91" t="s">
        <v>95</v>
      </c>
      <c r="AE8" s="92" t="s">
        <v>95</v>
      </c>
      <c r="AF8" s="93" t="s">
        <v>96</v>
      </c>
      <c r="AG8" s="121" t="s">
        <v>102</v>
      </c>
      <c r="AH8" s="122" t="s">
        <v>102</v>
      </c>
      <c r="AI8" s="123" t="s">
        <v>204</v>
      </c>
      <c r="AJ8" s="22" t="s">
        <v>102</v>
      </c>
      <c r="AK8" s="22" t="s">
        <v>102</v>
      </c>
      <c r="AL8" s="22" t="s">
        <v>102</v>
      </c>
      <c r="AM8" s="22" t="s">
        <v>102</v>
      </c>
      <c r="AN8" s="22" t="s">
        <v>102</v>
      </c>
      <c r="AO8" s="124" t="s">
        <v>102</v>
      </c>
      <c r="AP8" s="115" t="s">
        <v>186</v>
      </c>
      <c r="AQ8" s="125"/>
      <c r="AR8" s="125"/>
      <c r="AS8" s="125" t="s">
        <v>102</v>
      </c>
      <c r="AT8" s="125" t="s">
        <v>102</v>
      </c>
      <c r="AU8" s="126" t="s">
        <v>102</v>
      </c>
      <c r="AV8" s="127" t="s">
        <v>205</v>
      </c>
      <c r="AW8" s="128" t="s">
        <v>102</v>
      </c>
      <c r="AX8" s="22" t="s">
        <v>102</v>
      </c>
      <c r="AY8" s="22" t="s">
        <v>151</v>
      </c>
      <c r="AZ8" s="128" t="s">
        <v>102</v>
      </c>
      <c r="BA8" s="128" t="s">
        <v>102</v>
      </c>
      <c r="BB8" s="128" t="s">
        <v>102</v>
      </c>
      <c r="BC8" s="128" t="s">
        <v>102</v>
      </c>
      <c r="BD8" s="64" t="str">
        <f t="shared" si="2"/>
        <v>B</v>
      </c>
      <c r="BE8" s="129"/>
      <c r="BF8" s="34">
        <f>IF(A8="",BF7,ROW()-1-COUNTIF(A$2:A8,""))</f>
        <v>4</v>
      </c>
      <c r="BG8" s="34">
        <f t="shared" si="3"/>
        <v>4</v>
      </c>
      <c r="BH8" s="34" t="str">
        <f t="shared" si="4"/>
        <v>4-4</v>
      </c>
      <c r="BI8" s="34">
        <f t="shared" si="0"/>
        <v>4</v>
      </c>
      <c r="BJ8" s="34" t="str">
        <f t="shared" si="1"/>
        <v/>
      </c>
      <c r="BK8" s="34" t="str">
        <f t="shared" si="5"/>
        <v>新規のみ</v>
      </c>
      <c r="BL8" s="34" t="str">
        <f t="shared" si="6"/>
        <v>4-Yes</v>
      </c>
      <c r="BM8" s="34" t="str">
        <f t="shared" si="7"/>
        <v>進歩性</v>
      </c>
      <c r="BN8" s="34" t="str">
        <f t="shared" si="8"/>
        <v>新規性 / 進歩性</v>
      </c>
      <c r="BO8" s="34" t="str">
        <f t="shared" si="9"/>
        <v>4-進</v>
      </c>
      <c r="BP8" s="34" t="str">
        <f t="shared" si="10"/>
        <v/>
      </c>
      <c r="BQ8" s="34" t="str">
        <f t="shared" si="11"/>
        <v>分析対象</v>
      </c>
      <c r="BR8" s="103"/>
      <c r="BS8" s="103"/>
      <c r="BT8" s="103"/>
      <c r="BV8" s="66" t="s">
        <v>152</v>
      </c>
      <c r="BW8" s="23" t="s">
        <v>102</v>
      </c>
    </row>
    <row r="9" spans="1:75" ht="54" customHeight="1" x14ac:dyDescent="0.15">
      <c r="A9" s="944" t="s">
        <v>206</v>
      </c>
      <c r="B9" s="83" t="s">
        <v>76</v>
      </c>
      <c r="C9" s="84" t="s">
        <v>207</v>
      </c>
      <c r="D9" s="130" t="s">
        <v>208</v>
      </c>
      <c r="E9" s="131" t="s">
        <v>209</v>
      </c>
      <c r="F9" s="799" t="s">
        <v>210</v>
      </c>
      <c r="G9" s="888" t="s">
        <v>211</v>
      </c>
      <c r="H9" s="888" t="s">
        <v>212</v>
      </c>
      <c r="I9" s="43" t="s">
        <v>138</v>
      </c>
      <c r="J9" s="43" t="s">
        <v>213</v>
      </c>
      <c r="K9" s="888" t="s">
        <v>214</v>
      </c>
      <c r="L9" s="888" t="s">
        <v>215</v>
      </c>
      <c r="M9" s="890" t="s">
        <v>216</v>
      </c>
      <c r="N9" s="819" t="s">
        <v>217</v>
      </c>
      <c r="O9" s="777" t="s">
        <v>89</v>
      </c>
      <c r="P9" s="780" t="s">
        <v>218</v>
      </c>
      <c r="Q9" s="777" t="s">
        <v>219</v>
      </c>
      <c r="R9" s="946" t="s">
        <v>220</v>
      </c>
      <c r="S9" s="765" t="s">
        <v>221</v>
      </c>
      <c r="T9" s="768">
        <v>2</v>
      </c>
      <c r="U9" s="132" t="s">
        <v>201</v>
      </c>
      <c r="V9" s="133" t="s">
        <v>222</v>
      </c>
      <c r="W9" s="133" t="s">
        <v>195</v>
      </c>
      <c r="X9" s="133" t="s">
        <v>195</v>
      </c>
      <c r="Y9" s="87" t="s">
        <v>94</v>
      </c>
      <c r="Z9" s="88" t="s">
        <v>203</v>
      </c>
      <c r="AA9" s="89" t="s">
        <v>102</v>
      </c>
      <c r="AB9" s="90"/>
      <c r="AC9" s="90" t="s">
        <v>102</v>
      </c>
      <c r="AD9" s="91" t="s">
        <v>95</v>
      </c>
      <c r="AE9" s="92" t="s">
        <v>95</v>
      </c>
      <c r="AF9" s="93" t="s">
        <v>96</v>
      </c>
      <c r="AG9" s="94" t="s">
        <v>102</v>
      </c>
      <c r="AH9" s="95" t="s">
        <v>102</v>
      </c>
      <c r="AI9" s="123" t="s">
        <v>223</v>
      </c>
      <c r="AJ9" s="100" t="s">
        <v>102</v>
      </c>
      <c r="AK9" s="100" t="s">
        <v>102</v>
      </c>
      <c r="AL9" s="100" t="s">
        <v>102</v>
      </c>
      <c r="AM9" s="100" t="s">
        <v>102</v>
      </c>
      <c r="AN9" s="100" t="s">
        <v>102</v>
      </c>
      <c r="AO9" s="134" t="s">
        <v>102</v>
      </c>
      <c r="AP9" s="60" t="s">
        <v>124</v>
      </c>
      <c r="AQ9" s="61" t="s">
        <v>95</v>
      </c>
      <c r="AR9" s="61" t="s">
        <v>95</v>
      </c>
      <c r="AS9" s="61" t="s">
        <v>102</v>
      </c>
      <c r="AT9" s="61" t="s">
        <v>102</v>
      </c>
      <c r="AU9" s="99" t="s">
        <v>102</v>
      </c>
      <c r="AV9" s="135" t="s">
        <v>205</v>
      </c>
      <c r="AW9" s="94" t="s">
        <v>102</v>
      </c>
      <c r="AX9" s="100" t="s">
        <v>102</v>
      </c>
      <c r="AY9" s="100" t="s">
        <v>138</v>
      </c>
      <c r="AZ9" s="94" t="s">
        <v>102</v>
      </c>
      <c r="BA9" s="94" t="s">
        <v>102</v>
      </c>
      <c r="BB9" s="94" t="s">
        <v>102</v>
      </c>
      <c r="BC9" s="94" t="s">
        <v>102</v>
      </c>
      <c r="BD9" s="64" t="str">
        <f t="shared" si="2"/>
        <v>A</v>
      </c>
      <c r="BE9" s="102"/>
      <c r="BF9" s="34">
        <f>IF(A9="",BF8,ROW()-1-COUNTIF(A$2:A9,""))</f>
        <v>5</v>
      </c>
      <c r="BG9" s="34">
        <f t="shared" si="3"/>
        <v>1</v>
      </c>
      <c r="BH9" s="34" t="str">
        <f t="shared" si="4"/>
        <v>5-1</v>
      </c>
      <c r="BI9" s="34">
        <f t="shared" si="0"/>
        <v>4</v>
      </c>
      <c r="BJ9" s="34" t="str">
        <f t="shared" si="1"/>
        <v/>
      </c>
      <c r="BK9" s="34" t="str">
        <f t="shared" si="5"/>
        <v>新規のみ</v>
      </c>
      <c r="BL9" s="34" t="str">
        <f t="shared" si="6"/>
        <v>5-Yes</v>
      </c>
      <c r="BM9" s="34" t="str">
        <f t="shared" si="7"/>
        <v>進歩性</v>
      </c>
      <c r="BN9" s="34" t="str">
        <f t="shared" si="8"/>
        <v>新規性 / 進歩性</v>
      </c>
      <c r="BO9" s="34" t="str">
        <f t="shared" si="9"/>
        <v>5-進</v>
      </c>
      <c r="BP9" s="34" t="str">
        <f t="shared" si="10"/>
        <v/>
      </c>
      <c r="BQ9" s="34" t="str">
        <f t="shared" si="11"/>
        <v>分析対象</v>
      </c>
      <c r="BR9" s="103"/>
      <c r="BS9" s="103"/>
      <c r="BT9" s="103"/>
      <c r="BV9" s="66" t="s">
        <v>213</v>
      </c>
      <c r="BW9" s="136" t="s">
        <v>102</v>
      </c>
    </row>
    <row r="10" spans="1:75" ht="121.5" x14ac:dyDescent="0.15">
      <c r="A10" s="948"/>
      <c r="B10" s="83" t="s">
        <v>76</v>
      </c>
      <c r="C10" s="84" t="s">
        <v>207</v>
      </c>
      <c r="D10" s="130" t="s">
        <v>208</v>
      </c>
      <c r="E10" s="131" t="s">
        <v>209</v>
      </c>
      <c r="F10" s="915"/>
      <c r="G10" s="953" t="s">
        <v>211</v>
      </c>
      <c r="H10" s="953" t="s">
        <v>212</v>
      </c>
      <c r="I10" s="43" t="s">
        <v>138</v>
      </c>
      <c r="J10" s="43" t="s">
        <v>213</v>
      </c>
      <c r="K10" s="953" t="s">
        <v>214</v>
      </c>
      <c r="L10" s="953" t="s">
        <v>215</v>
      </c>
      <c r="M10" s="951" t="s">
        <v>216</v>
      </c>
      <c r="N10" s="949"/>
      <c r="O10" s="778"/>
      <c r="P10" s="781"/>
      <c r="Q10" s="778"/>
      <c r="R10" s="950"/>
      <c r="S10" s="766"/>
      <c r="T10" s="769"/>
      <c r="U10" s="105" t="s">
        <v>224</v>
      </c>
      <c r="V10" s="106" t="s">
        <v>225</v>
      </c>
      <c r="W10" s="106" t="s">
        <v>226</v>
      </c>
      <c r="X10" s="106" t="s">
        <v>195</v>
      </c>
      <c r="Y10" s="107" t="s">
        <v>24</v>
      </c>
      <c r="Z10" s="108" t="s">
        <v>94</v>
      </c>
      <c r="AA10" s="109" t="s">
        <v>227</v>
      </c>
      <c r="AB10" s="108"/>
      <c r="AC10" s="108" t="s">
        <v>102</v>
      </c>
      <c r="AD10" s="91" t="s">
        <v>95</v>
      </c>
      <c r="AE10" s="92" t="s">
        <v>95</v>
      </c>
      <c r="AF10" s="93" t="s">
        <v>96</v>
      </c>
      <c r="AG10" s="137" t="s">
        <v>102</v>
      </c>
      <c r="AH10" s="138" t="s">
        <v>102</v>
      </c>
      <c r="AI10" s="112" t="s">
        <v>165</v>
      </c>
      <c r="AJ10" s="113" t="s">
        <v>228</v>
      </c>
      <c r="AK10" s="113" t="s">
        <v>229</v>
      </c>
      <c r="AL10" s="113" t="s">
        <v>230</v>
      </c>
      <c r="AM10" s="113" t="s">
        <v>231</v>
      </c>
      <c r="AN10" s="113" t="s">
        <v>232</v>
      </c>
      <c r="AO10" s="114">
        <v>36004</v>
      </c>
      <c r="AP10" s="115" t="s">
        <v>186</v>
      </c>
      <c r="AQ10" s="115" t="s">
        <v>95</v>
      </c>
      <c r="AR10" s="115" t="s">
        <v>95</v>
      </c>
      <c r="AS10" s="115" t="s">
        <v>95</v>
      </c>
      <c r="AT10" s="115" t="s">
        <v>233</v>
      </c>
      <c r="AU10" s="116" t="s">
        <v>96</v>
      </c>
      <c r="AV10" s="113" t="s">
        <v>102</v>
      </c>
      <c r="AW10" s="110" t="s">
        <v>102</v>
      </c>
      <c r="AX10" s="113" t="s">
        <v>102</v>
      </c>
      <c r="AY10" s="113" t="s">
        <v>138</v>
      </c>
      <c r="AZ10" s="110" t="s">
        <v>102</v>
      </c>
      <c r="BA10" s="110" t="s">
        <v>187</v>
      </c>
      <c r="BB10" s="110" t="s">
        <v>234</v>
      </c>
      <c r="BC10" s="110" t="s">
        <v>235</v>
      </c>
      <c r="BD10" s="64" t="str">
        <f t="shared" si="2"/>
        <v>A</v>
      </c>
      <c r="BE10" s="117"/>
      <c r="BF10" s="34">
        <f>IF(A10="",BF9,ROW()-1-COUNTIF(A$2:A10,""))</f>
        <v>5</v>
      </c>
      <c r="BG10" s="34">
        <f t="shared" si="3"/>
        <v>2</v>
      </c>
      <c r="BH10" s="34" t="str">
        <f t="shared" si="4"/>
        <v>5-2</v>
      </c>
      <c r="BI10" s="34">
        <f t="shared" si="0"/>
        <v>4</v>
      </c>
      <c r="BJ10" s="34" t="str">
        <f t="shared" si="1"/>
        <v/>
      </c>
      <c r="BK10" s="34" t="str">
        <f t="shared" si="5"/>
        <v>新規のみ</v>
      </c>
      <c r="BL10" s="34" t="str">
        <f t="shared" si="6"/>
        <v>5-Yes</v>
      </c>
      <c r="BM10" s="34" t="str">
        <f t="shared" si="7"/>
        <v>新規性</v>
      </c>
      <c r="BN10" s="34" t="str">
        <f t="shared" si="8"/>
        <v>新規性 / 進歩性</v>
      </c>
      <c r="BO10" s="34" t="str">
        <f t="shared" si="9"/>
        <v>5-新</v>
      </c>
      <c r="BP10" s="34">
        <f t="shared" si="10"/>
        <v>1998</v>
      </c>
      <c r="BQ10" s="34" t="str">
        <f t="shared" si="11"/>
        <v>分析対象</v>
      </c>
      <c r="BR10" s="103"/>
      <c r="BS10" s="103"/>
      <c r="BT10" s="103"/>
      <c r="BU10" s="77" t="s">
        <v>104</v>
      </c>
      <c r="BV10" s="66" t="s">
        <v>213</v>
      </c>
      <c r="BW10" s="118" t="s">
        <v>230</v>
      </c>
    </row>
    <row r="11" spans="1:75" ht="148.5" x14ac:dyDescent="0.15">
      <c r="A11" s="948"/>
      <c r="B11" s="83" t="s">
        <v>76</v>
      </c>
      <c r="C11" s="84" t="s">
        <v>207</v>
      </c>
      <c r="D11" s="130" t="s">
        <v>208</v>
      </c>
      <c r="E11" s="131" t="s">
        <v>209</v>
      </c>
      <c r="F11" s="915"/>
      <c r="G11" s="953" t="s">
        <v>211</v>
      </c>
      <c r="H11" s="953" t="s">
        <v>212</v>
      </c>
      <c r="I11" s="43" t="s">
        <v>138</v>
      </c>
      <c r="J11" s="43" t="s">
        <v>213</v>
      </c>
      <c r="K11" s="953" t="s">
        <v>214</v>
      </c>
      <c r="L11" s="953" t="s">
        <v>215</v>
      </c>
      <c r="M11" s="951" t="s">
        <v>216</v>
      </c>
      <c r="N11" s="949"/>
      <c r="O11" s="778"/>
      <c r="P11" s="781"/>
      <c r="Q11" s="778"/>
      <c r="R11" s="950"/>
      <c r="S11" s="766"/>
      <c r="T11" s="769"/>
      <c r="U11" s="105" t="s">
        <v>236</v>
      </c>
      <c r="V11" s="106" t="s">
        <v>237</v>
      </c>
      <c r="W11" s="106" t="s">
        <v>238</v>
      </c>
      <c r="X11" s="106" t="s">
        <v>239</v>
      </c>
      <c r="Y11" s="107" t="s">
        <v>24</v>
      </c>
      <c r="Z11" s="108" t="s">
        <v>94</v>
      </c>
      <c r="AA11" s="109" t="s">
        <v>240</v>
      </c>
      <c r="AB11" s="108"/>
      <c r="AC11" s="108" t="s">
        <v>241</v>
      </c>
      <c r="AD11" s="91" t="s">
        <v>95</v>
      </c>
      <c r="AE11" s="92" t="s">
        <v>95</v>
      </c>
      <c r="AF11" s="93" t="s">
        <v>96</v>
      </c>
      <c r="AG11" s="137" t="s">
        <v>102</v>
      </c>
      <c r="AH11" s="138" t="s">
        <v>102</v>
      </c>
      <c r="AI11" s="112" t="s">
        <v>165</v>
      </c>
      <c r="AJ11" s="113" t="s">
        <v>242</v>
      </c>
      <c r="AK11" s="113" t="s">
        <v>243</v>
      </c>
      <c r="AL11" s="113" t="s">
        <v>244</v>
      </c>
      <c r="AM11" s="113" t="s">
        <v>245</v>
      </c>
      <c r="AN11" s="113" t="s">
        <v>246</v>
      </c>
      <c r="AO11" s="114">
        <v>33667</v>
      </c>
      <c r="AP11" s="115" t="s">
        <v>186</v>
      </c>
      <c r="AQ11" s="115" t="s">
        <v>95</v>
      </c>
      <c r="AR11" s="115" t="s">
        <v>95</v>
      </c>
      <c r="AS11" s="115" t="s">
        <v>95</v>
      </c>
      <c r="AT11" s="115" t="s">
        <v>233</v>
      </c>
      <c r="AU11" s="116" t="s">
        <v>95</v>
      </c>
      <c r="AV11" s="113" t="s">
        <v>102</v>
      </c>
      <c r="AW11" s="110" t="s">
        <v>102</v>
      </c>
      <c r="AX11" s="113" t="s">
        <v>102</v>
      </c>
      <c r="AY11" s="113" t="s">
        <v>138</v>
      </c>
      <c r="AZ11" s="110" t="s">
        <v>102</v>
      </c>
      <c r="BA11" s="110" t="s">
        <v>187</v>
      </c>
      <c r="BB11" s="110" t="s">
        <v>234</v>
      </c>
      <c r="BC11" s="110" t="s">
        <v>234</v>
      </c>
      <c r="BD11" s="64" t="str">
        <f t="shared" si="2"/>
        <v>A</v>
      </c>
      <c r="BE11" s="117"/>
      <c r="BF11" s="34">
        <f>IF(A11="",BF10,ROW()-1-COUNTIF(A$2:A11,""))</f>
        <v>5</v>
      </c>
      <c r="BG11" s="34">
        <f t="shared" si="3"/>
        <v>3</v>
      </c>
      <c r="BH11" s="34" t="str">
        <f t="shared" si="4"/>
        <v>5-3</v>
      </c>
      <c r="BI11" s="34">
        <f t="shared" si="0"/>
        <v>4</v>
      </c>
      <c r="BJ11" s="34" t="str">
        <f t="shared" si="1"/>
        <v/>
      </c>
      <c r="BK11" s="34" t="str">
        <f t="shared" si="5"/>
        <v>新規のみ</v>
      </c>
      <c r="BL11" s="34" t="str">
        <f t="shared" si="6"/>
        <v>5-Yes</v>
      </c>
      <c r="BM11" s="34" t="str">
        <f t="shared" si="7"/>
        <v>新規性</v>
      </c>
      <c r="BN11" s="34" t="str">
        <f t="shared" si="8"/>
        <v>新規性 / 進歩性</v>
      </c>
      <c r="BO11" s="34" t="str">
        <f t="shared" si="9"/>
        <v>5-新</v>
      </c>
      <c r="BP11" s="34">
        <f t="shared" si="10"/>
        <v>1992</v>
      </c>
      <c r="BQ11" s="34" t="str">
        <f t="shared" si="11"/>
        <v>分析対象</v>
      </c>
      <c r="BR11" s="103"/>
      <c r="BS11" s="103"/>
      <c r="BT11" s="103"/>
      <c r="BU11" s="77" t="s">
        <v>104</v>
      </c>
      <c r="BV11" s="66" t="s">
        <v>213</v>
      </c>
      <c r="BW11" s="118" t="s">
        <v>244</v>
      </c>
    </row>
    <row r="12" spans="1:75" ht="148.5" x14ac:dyDescent="0.15">
      <c r="A12" s="945"/>
      <c r="B12" s="83" t="s">
        <v>76</v>
      </c>
      <c r="C12" s="84" t="s">
        <v>207</v>
      </c>
      <c r="D12" s="130" t="s">
        <v>208</v>
      </c>
      <c r="E12" s="131" t="s">
        <v>209</v>
      </c>
      <c r="F12" s="800"/>
      <c r="G12" s="889" t="s">
        <v>211</v>
      </c>
      <c r="H12" s="889" t="s">
        <v>212</v>
      </c>
      <c r="I12" s="43" t="s">
        <v>138</v>
      </c>
      <c r="J12" s="43" t="s">
        <v>213</v>
      </c>
      <c r="K12" s="889" t="s">
        <v>214</v>
      </c>
      <c r="L12" s="889" t="s">
        <v>215</v>
      </c>
      <c r="M12" s="891" t="s">
        <v>216</v>
      </c>
      <c r="N12" s="820"/>
      <c r="O12" s="779"/>
      <c r="P12" s="782"/>
      <c r="Q12" s="779"/>
      <c r="R12" s="947"/>
      <c r="S12" s="767"/>
      <c r="T12" s="770"/>
      <c r="U12" s="120" t="s">
        <v>247</v>
      </c>
      <c r="V12" s="14" t="s">
        <v>248</v>
      </c>
      <c r="W12" s="14" t="s">
        <v>249</v>
      </c>
      <c r="X12" s="14" t="s">
        <v>250</v>
      </c>
      <c r="Y12" s="24" t="s">
        <v>94</v>
      </c>
      <c r="Z12" s="8" t="s">
        <v>122</v>
      </c>
      <c r="AA12" s="89" t="s">
        <v>251</v>
      </c>
      <c r="AB12" s="90"/>
      <c r="AC12" s="90" t="s">
        <v>252</v>
      </c>
      <c r="AD12" s="91" t="s">
        <v>95</v>
      </c>
      <c r="AE12" s="92" t="s">
        <v>95</v>
      </c>
      <c r="AF12" s="93" t="s">
        <v>96</v>
      </c>
      <c r="AG12" s="121" t="s">
        <v>102</v>
      </c>
      <c r="AH12" s="122" t="s">
        <v>102</v>
      </c>
      <c r="AI12" s="139" t="s">
        <v>165</v>
      </c>
      <c r="AJ12" s="22" t="s">
        <v>253</v>
      </c>
      <c r="AK12" s="22" t="s">
        <v>254</v>
      </c>
      <c r="AL12" s="22" t="s">
        <v>255</v>
      </c>
      <c r="AM12" s="22" t="s">
        <v>256</v>
      </c>
      <c r="AN12" s="22" t="s">
        <v>257</v>
      </c>
      <c r="AO12" s="124">
        <v>29454</v>
      </c>
      <c r="AP12" s="125" t="s">
        <v>124</v>
      </c>
      <c r="AQ12" s="125" t="s">
        <v>95</v>
      </c>
      <c r="AR12" s="125" t="s">
        <v>95</v>
      </c>
      <c r="AS12" s="125" t="s">
        <v>95</v>
      </c>
      <c r="AT12" s="125" t="s">
        <v>233</v>
      </c>
      <c r="AU12" s="126" t="s">
        <v>95</v>
      </c>
      <c r="AV12" s="22" t="s">
        <v>102</v>
      </c>
      <c r="AW12" s="128" t="s">
        <v>102</v>
      </c>
      <c r="AX12" s="22" t="s">
        <v>102</v>
      </c>
      <c r="AY12" s="22" t="s">
        <v>138</v>
      </c>
      <c r="AZ12" s="128" t="s">
        <v>102</v>
      </c>
      <c r="BA12" s="128" t="s">
        <v>187</v>
      </c>
      <c r="BB12" s="128" t="s">
        <v>234</v>
      </c>
      <c r="BC12" s="128" t="s">
        <v>234</v>
      </c>
      <c r="BD12" s="64" t="str">
        <f t="shared" si="2"/>
        <v>A</v>
      </c>
      <c r="BE12" s="129"/>
      <c r="BF12" s="34">
        <f>IF(A12="",BF11,ROW()-1-COUNTIF(A$2:A12,""))</f>
        <v>5</v>
      </c>
      <c r="BG12" s="34">
        <f t="shared" si="3"/>
        <v>4</v>
      </c>
      <c r="BH12" s="34" t="str">
        <f t="shared" si="4"/>
        <v>5-4</v>
      </c>
      <c r="BI12" s="34">
        <f t="shared" si="0"/>
        <v>4</v>
      </c>
      <c r="BJ12" s="34" t="str">
        <f t="shared" si="1"/>
        <v/>
      </c>
      <c r="BK12" s="34" t="str">
        <f t="shared" si="5"/>
        <v>新規のみ</v>
      </c>
      <c r="BL12" s="34" t="str">
        <f t="shared" si="6"/>
        <v>5-Yes</v>
      </c>
      <c r="BM12" s="34" t="str">
        <f t="shared" si="7"/>
        <v>進歩性</v>
      </c>
      <c r="BN12" s="34" t="str">
        <f t="shared" si="8"/>
        <v>新規性 / 進歩性</v>
      </c>
      <c r="BO12" s="34" t="str">
        <f t="shared" si="9"/>
        <v>5-進</v>
      </c>
      <c r="BP12" s="34">
        <f t="shared" si="10"/>
        <v>1980</v>
      </c>
      <c r="BQ12" s="34" t="str">
        <f t="shared" si="11"/>
        <v>分析対象</v>
      </c>
      <c r="BR12" s="103"/>
      <c r="BS12" s="103"/>
      <c r="BT12" s="103"/>
      <c r="BU12" s="77" t="s">
        <v>104</v>
      </c>
      <c r="BV12" s="66" t="s">
        <v>213</v>
      </c>
      <c r="BW12" s="23" t="s">
        <v>255</v>
      </c>
    </row>
    <row r="13" spans="1:75" ht="27" customHeight="1" x14ac:dyDescent="0.15">
      <c r="A13" s="956" t="s">
        <v>258</v>
      </c>
      <c r="B13" s="83" t="s">
        <v>76</v>
      </c>
      <c r="C13" s="84" t="s">
        <v>259</v>
      </c>
      <c r="D13" s="130" t="s">
        <v>260</v>
      </c>
      <c r="E13" s="131" t="s">
        <v>209</v>
      </c>
      <c r="F13" s="799" t="s">
        <v>261</v>
      </c>
      <c r="G13" s="888" t="s">
        <v>262</v>
      </c>
      <c r="H13" s="888" t="s">
        <v>263</v>
      </c>
      <c r="I13" s="43" t="s">
        <v>264</v>
      </c>
      <c r="J13" s="43" t="s">
        <v>265</v>
      </c>
      <c r="K13" s="888" t="s">
        <v>266</v>
      </c>
      <c r="L13" s="888" t="s">
        <v>265</v>
      </c>
      <c r="M13" s="890" t="s">
        <v>267</v>
      </c>
      <c r="N13" s="819" t="s">
        <v>268</v>
      </c>
      <c r="O13" s="777" t="s">
        <v>89</v>
      </c>
      <c r="P13" s="780" t="s">
        <v>269</v>
      </c>
      <c r="Q13" s="783">
        <v>0</v>
      </c>
      <c r="R13" s="954" t="s">
        <v>270</v>
      </c>
      <c r="S13" s="795" t="s">
        <v>221</v>
      </c>
      <c r="T13" s="797">
        <v>2</v>
      </c>
      <c r="U13" s="140" t="s">
        <v>201</v>
      </c>
      <c r="V13" s="133" t="s">
        <v>271</v>
      </c>
      <c r="W13" s="133" t="s">
        <v>272</v>
      </c>
      <c r="X13" s="133" t="s">
        <v>195</v>
      </c>
      <c r="Y13" s="87" t="s">
        <v>94</v>
      </c>
      <c r="Z13" s="88" t="s">
        <v>122</v>
      </c>
      <c r="AA13" s="89" t="s">
        <v>102</v>
      </c>
      <c r="AB13" s="90"/>
      <c r="AC13" s="90" t="s">
        <v>102</v>
      </c>
      <c r="AD13" s="91" t="s">
        <v>95</v>
      </c>
      <c r="AE13" s="92" t="s">
        <v>95</v>
      </c>
      <c r="AF13" s="93" t="s">
        <v>96</v>
      </c>
      <c r="AG13" s="94" t="s">
        <v>102</v>
      </c>
      <c r="AH13" s="95" t="s">
        <v>102</v>
      </c>
      <c r="AI13" s="96" t="s">
        <v>273</v>
      </c>
      <c r="AJ13" s="100" t="s">
        <v>274</v>
      </c>
      <c r="AK13" s="100" t="s">
        <v>275</v>
      </c>
      <c r="AL13" s="100" t="s">
        <v>276</v>
      </c>
      <c r="AM13" s="100" t="s">
        <v>102</v>
      </c>
      <c r="AN13" s="100" t="s">
        <v>102</v>
      </c>
      <c r="AO13" s="134">
        <v>33864</v>
      </c>
      <c r="AP13" s="61" t="s">
        <v>99</v>
      </c>
      <c r="AQ13" s="61" t="s">
        <v>95</v>
      </c>
      <c r="AR13" s="61" t="s">
        <v>95</v>
      </c>
      <c r="AS13" s="61" t="s">
        <v>95</v>
      </c>
      <c r="AT13" s="61" t="s">
        <v>233</v>
      </c>
      <c r="AU13" s="99" t="s">
        <v>277</v>
      </c>
      <c r="AV13" s="100" t="s">
        <v>102</v>
      </c>
      <c r="AW13" s="94" t="s">
        <v>102</v>
      </c>
      <c r="AX13" s="100" t="s">
        <v>102</v>
      </c>
      <c r="AY13" s="100" t="s">
        <v>264</v>
      </c>
      <c r="AZ13" s="94" t="s">
        <v>102</v>
      </c>
      <c r="BA13" s="94" t="s">
        <v>102</v>
      </c>
      <c r="BB13" s="94" t="s">
        <v>102</v>
      </c>
      <c r="BC13" s="94" t="s">
        <v>102</v>
      </c>
      <c r="BD13" s="64" t="str">
        <f t="shared" si="2"/>
        <v>B</v>
      </c>
      <c r="BE13" s="102"/>
      <c r="BF13" s="34">
        <f>IF(A13="",BF12,ROW()-1-COUNTIF(A$2:A13,""))</f>
        <v>6</v>
      </c>
      <c r="BG13" s="34">
        <f t="shared" si="3"/>
        <v>1</v>
      </c>
      <c r="BH13" s="34" t="str">
        <f t="shared" si="4"/>
        <v>6-1</v>
      </c>
      <c r="BI13" s="34">
        <f t="shared" si="0"/>
        <v>2</v>
      </c>
      <c r="BJ13" s="34" t="str">
        <f t="shared" si="1"/>
        <v>6○</v>
      </c>
      <c r="BK13" s="34" t="str">
        <f t="shared" si="5"/>
        <v>新規+既出</v>
      </c>
      <c r="BL13" s="34" t="str">
        <f t="shared" si="6"/>
        <v>6-Yes</v>
      </c>
      <c r="BM13" s="34" t="str">
        <f t="shared" si="7"/>
        <v>進歩性</v>
      </c>
      <c r="BN13" s="34" t="str">
        <f t="shared" si="8"/>
        <v>進歩性のみ</v>
      </c>
      <c r="BO13" s="34" t="str">
        <f t="shared" si="9"/>
        <v>6-進</v>
      </c>
      <c r="BP13" s="34">
        <f t="shared" si="10"/>
        <v>1992</v>
      </c>
      <c r="BQ13" s="34" t="str">
        <f t="shared" si="11"/>
        <v>分析対象</v>
      </c>
      <c r="BR13" s="36"/>
      <c r="BS13" s="36"/>
      <c r="BT13" s="36"/>
      <c r="BU13" s="77" t="s">
        <v>104</v>
      </c>
      <c r="BV13" s="66" t="s">
        <v>265</v>
      </c>
      <c r="BW13" s="136" t="s">
        <v>276</v>
      </c>
    </row>
    <row r="14" spans="1:75" ht="40.5" x14ac:dyDescent="0.15">
      <c r="A14" s="957"/>
      <c r="B14" s="83" t="s">
        <v>278</v>
      </c>
      <c r="C14" s="84" t="s">
        <v>259</v>
      </c>
      <c r="D14" s="130" t="s">
        <v>260</v>
      </c>
      <c r="E14" s="131" t="s">
        <v>209</v>
      </c>
      <c r="F14" s="800"/>
      <c r="G14" s="889" t="s">
        <v>262</v>
      </c>
      <c r="H14" s="889" t="s">
        <v>263</v>
      </c>
      <c r="I14" s="43" t="s">
        <v>264</v>
      </c>
      <c r="J14" s="43" t="s">
        <v>265</v>
      </c>
      <c r="K14" s="889" t="s">
        <v>266</v>
      </c>
      <c r="L14" s="889" t="s">
        <v>265</v>
      </c>
      <c r="M14" s="891" t="s">
        <v>267</v>
      </c>
      <c r="N14" s="820"/>
      <c r="O14" s="779"/>
      <c r="P14" s="782"/>
      <c r="Q14" s="785"/>
      <c r="R14" s="955"/>
      <c r="S14" s="796"/>
      <c r="T14" s="798"/>
      <c r="U14" s="141" t="s">
        <v>279</v>
      </c>
      <c r="V14" s="12" t="s">
        <v>280</v>
      </c>
      <c r="W14" s="12" t="s">
        <v>281</v>
      </c>
      <c r="X14" s="12" t="s">
        <v>195</v>
      </c>
      <c r="Y14" s="7" t="s">
        <v>94</v>
      </c>
      <c r="Z14" s="142" t="s">
        <v>203</v>
      </c>
      <c r="AA14" s="143" t="s">
        <v>282</v>
      </c>
      <c r="AB14" s="144"/>
      <c r="AC14" s="144" t="s">
        <v>102</v>
      </c>
      <c r="AD14" s="145" t="s">
        <v>96</v>
      </c>
      <c r="AE14" s="146" t="s">
        <v>96</v>
      </c>
      <c r="AF14" s="147" t="s">
        <v>95</v>
      </c>
      <c r="AG14" s="121" t="s">
        <v>102</v>
      </c>
      <c r="AH14" s="122" t="s">
        <v>102</v>
      </c>
      <c r="AI14" s="148" t="s">
        <v>165</v>
      </c>
      <c r="AJ14" s="149" t="s">
        <v>283</v>
      </c>
      <c r="AK14" s="149" t="s">
        <v>284</v>
      </c>
      <c r="AL14" s="149" t="s">
        <v>285</v>
      </c>
      <c r="AM14" s="149" t="s">
        <v>286</v>
      </c>
      <c r="AN14" s="149" t="s">
        <v>287</v>
      </c>
      <c r="AO14" s="150">
        <v>31825</v>
      </c>
      <c r="AP14" s="151" t="s">
        <v>124</v>
      </c>
      <c r="AQ14" s="151" t="s">
        <v>95</v>
      </c>
      <c r="AR14" s="151" t="s">
        <v>95</v>
      </c>
      <c r="AS14" s="151" t="s">
        <v>95</v>
      </c>
      <c r="AT14" s="151" t="s">
        <v>233</v>
      </c>
      <c r="AU14" s="152" t="s">
        <v>277</v>
      </c>
      <c r="AV14" s="149" t="s">
        <v>102</v>
      </c>
      <c r="AW14" s="153" t="s">
        <v>102</v>
      </c>
      <c r="AX14" s="149" t="s">
        <v>102</v>
      </c>
      <c r="AY14" s="149" t="s">
        <v>264</v>
      </c>
      <c r="AZ14" s="153" t="s">
        <v>102</v>
      </c>
      <c r="BA14" s="153" t="s">
        <v>187</v>
      </c>
      <c r="BB14" s="153" t="s">
        <v>288</v>
      </c>
      <c r="BC14" s="153" t="s">
        <v>288</v>
      </c>
      <c r="BD14" s="64" t="str">
        <f t="shared" si="2"/>
        <v>B</v>
      </c>
      <c r="BE14" s="154"/>
      <c r="BF14" s="34">
        <f>IF(A14="",BF13,ROW()-1-COUNTIF(A$2:A14,""))</f>
        <v>6</v>
      </c>
      <c r="BG14" s="34">
        <f t="shared" si="3"/>
        <v>2</v>
      </c>
      <c r="BH14" s="34" t="str">
        <f t="shared" si="4"/>
        <v>6-2</v>
      </c>
      <c r="BI14" s="34">
        <f t="shared" si="0"/>
        <v>2</v>
      </c>
      <c r="BJ14" s="34" t="str">
        <f t="shared" si="1"/>
        <v>6○</v>
      </c>
      <c r="BK14" s="34" t="str">
        <f t="shared" si="5"/>
        <v>新規+既出</v>
      </c>
      <c r="BL14" s="34" t="str">
        <f t="shared" si="6"/>
        <v>6-No</v>
      </c>
      <c r="BM14" s="34" t="str">
        <f t="shared" si="7"/>
        <v>進歩性</v>
      </c>
      <c r="BN14" s="34" t="str">
        <f t="shared" si="8"/>
        <v>進歩性のみ</v>
      </c>
      <c r="BO14" s="34" t="str">
        <f t="shared" si="9"/>
        <v>6-進</v>
      </c>
      <c r="BP14" s="34">
        <f t="shared" si="10"/>
        <v>1987</v>
      </c>
      <c r="BQ14" s="34" t="str">
        <f t="shared" si="11"/>
        <v>分析対象</v>
      </c>
      <c r="BR14" s="36" t="s">
        <v>289</v>
      </c>
      <c r="BS14" s="36"/>
      <c r="BT14" s="36"/>
      <c r="BU14" s="77" t="s">
        <v>104</v>
      </c>
      <c r="BV14" s="66" t="s">
        <v>265</v>
      </c>
      <c r="BW14" s="19" t="s">
        <v>285</v>
      </c>
    </row>
    <row r="15" spans="1:75" ht="67.5" customHeight="1" x14ac:dyDescent="0.15">
      <c r="A15" s="944" t="s">
        <v>290</v>
      </c>
      <c r="B15" s="83" t="s">
        <v>76</v>
      </c>
      <c r="C15" s="84" t="s">
        <v>291</v>
      </c>
      <c r="D15" s="130" t="s">
        <v>292</v>
      </c>
      <c r="E15" s="131" t="s">
        <v>209</v>
      </c>
      <c r="F15" s="799" t="s">
        <v>293</v>
      </c>
      <c r="G15" s="888" t="s">
        <v>294</v>
      </c>
      <c r="H15" s="888" t="s">
        <v>295</v>
      </c>
      <c r="I15" s="43" t="s">
        <v>138</v>
      </c>
      <c r="J15" s="43" t="s">
        <v>296</v>
      </c>
      <c r="K15" s="888" t="s">
        <v>297</v>
      </c>
      <c r="L15" s="888" t="s">
        <v>298</v>
      </c>
      <c r="M15" s="890" t="s">
        <v>299</v>
      </c>
      <c r="N15" s="819" t="s">
        <v>300</v>
      </c>
      <c r="O15" s="777" t="s">
        <v>89</v>
      </c>
      <c r="P15" s="780" t="s">
        <v>301</v>
      </c>
      <c r="Q15" s="783">
        <v>0</v>
      </c>
      <c r="R15" s="946" t="s">
        <v>302</v>
      </c>
      <c r="S15" s="765" t="s">
        <v>303</v>
      </c>
      <c r="T15" s="768">
        <v>1</v>
      </c>
      <c r="U15" s="132" t="s">
        <v>304</v>
      </c>
      <c r="V15" s="133" t="s">
        <v>305</v>
      </c>
      <c r="W15" s="133" t="s">
        <v>195</v>
      </c>
      <c r="X15" s="133" t="s">
        <v>195</v>
      </c>
      <c r="Y15" s="87" t="s">
        <v>94</v>
      </c>
      <c r="Z15" s="88" t="s">
        <v>122</v>
      </c>
      <c r="AA15" s="89" t="s">
        <v>102</v>
      </c>
      <c r="AB15" s="90"/>
      <c r="AC15" s="90" t="s">
        <v>102</v>
      </c>
      <c r="AD15" s="91" t="s">
        <v>95</v>
      </c>
      <c r="AE15" s="92" t="s">
        <v>95</v>
      </c>
      <c r="AF15" s="93" t="s">
        <v>96</v>
      </c>
      <c r="AG15" s="94" t="s">
        <v>102</v>
      </c>
      <c r="AH15" s="95" t="s">
        <v>102</v>
      </c>
      <c r="AI15" s="96" t="s">
        <v>306</v>
      </c>
      <c r="AJ15" s="100" t="s">
        <v>102</v>
      </c>
      <c r="AK15" s="100" t="s">
        <v>102</v>
      </c>
      <c r="AL15" s="100" t="s">
        <v>102</v>
      </c>
      <c r="AM15" s="100" t="s">
        <v>102</v>
      </c>
      <c r="AN15" s="100" t="s">
        <v>102</v>
      </c>
      <c r="AO15" s="134" t="s">
        <v>102</v>
      </c>
      <c r="AP15" s="151" t="s">
        <v>124</v>
      </c>
      <c r="AQ15" s="61"/>
      <c r="AR15" s="61"/>
      <c r="AS15" s="61" t="s">
        <v>102</v>
      </c>
      <c r="AT15" s="61" t="s">
        <v>102</v>
      </c>
      <c r="AU15" s="99" t="s">
        <v>102</v>
      </c>
      <c r="AV15" s="135" t="s">
        <v>205</v>
      </c>
      <c r="AW15" s="94" t="s">
        <v>102</v>
      </c>
      <c r="AX15" s="100" t="s">
        <v>102</v>
      </c>
      <c r="AY15" s="100" t="s">
        <v>138</v>
      </c>
      <c r="AZ15" s="94" t="s">
        <v>102</v>
      </c>
      <c r="BA15" s="94" t="s">
        <v>102</v>
      </c>
      <c r="BB15" s="94" t="s">
        <v>102</v>
      </c>
      <c r="BC15" s="94"/>
      <c r="BD15" s="64" t="str">
        <f t="shared" si="2"/>
        <v>E</v>
      </c>
      <c r="BE15" s="102"/>
      <c r="BF15" s="34">
        <f>IF(A15="",BF14,ROW()-1-COUNTIF(A$2:A15,""))</f>
        <v>7</v>
      </c>
      <c r="BG15" s="34">
        <f t="shared" si="3"/>
        <v>1</v>
      </c>
      <c r="BH15" s="34" t="str">
        <f t="shared" si="4"/>
        <v>7-1</v>
      </c>
      <c r="BI15" s="34">
        <f t="shared" si="0"/>
        <v>3</v>
      </c>
      <c r="BJ15" s="34" t="str">
        <f t="shared" si="1"/>
        <v/>
      </c>
      <c r="BK15" s="34" t="str">
        <f t="shared" si="5"/>
        <v>新規のみ</v>
      </c>
      <c r="BL15" s="34" t="str">
        <f t="shared" si="6"/>
        <v>7-Yes</v>
      </c>
      <c r="BM15" s="34" t="str">
        <f t="shared" si="7"/>
        <v>進歩性</v>
      </c>
      <c r="BN15" s="34" t="str">
        <f t="shared" si="8"/>
        <v>進歩性のみ</v>
      </c>
      <c r="BO15" s="34" t="str">
        <f t="shared" si="9"/>
        <v>7-進</v>
      </c>
      <c r="BP15" s="34" t="str">
        <f t="shared" si="10"/>
        <v/>
      </c>
      <c r="BQ15" s="34" t="str">
        <f t="shared" si="11"/>
        <v>分析対象</v>
      </c>
      <c r="BR15" s="103"/>
      <c r="BS15" s="103"/>
      <c r="BT15" s="103"/>
      <c r="BV15" s="66" t="s">
        <v>296</v>
      </c>
      <c r="BW15" s="136" t="s">
        <v>102</v>
      </c>
    </row>
    <row r="16" spans="1:75" ht="54" x14ac:dyDescent="0.15">
      <c r="A16" s="948"/>
      <c r="B16" s="83" t="s">
        <v>76</v>
      </c>
      <c r="C16" s="84" t="s">
        <v>291</v>
      </c>
      <c r="D16" s="130" t="s">
        <v>292</v>
      </c>
      <c r="E16" s="131" t="s">
        <v>209</v>
      </c>
      <c r="F16" s="915"/>
      <c r="G16" s="953" t="s">
        <v>294</v>
      </c>
      <c r="H16" s="953" t="s">
        <v>295</v>
      </c>
      <c r="I16" s="43" t="s">
        <v>138</v>
      </c>
      <c r="J16" s="43" t="s">
        <v>296</v>
      </c>
      <c r="K16" s="953" t="s">
        <v>297</v>
      </c>
      <c r="L16" s="953" t="s">
        <v>298</v>
      </c>
      <c r="M16" s="951" t="s">
        <v>299</v>
      </c>
      <c r="N16" s="949"/>
      <c r="O16" s="778"/>
      <c r="P16" s="781"/>
      <c r="Q16" s="784"/>
      <c r="R16" s="950"/>
      <c r="S16" s="766"/>
      <c r="T16" s="769"/>
      <c r="U16" s="105" t="s">
        <v>307</v>
      </c>
      <c r="V16" s="106" t="s">
        <v>308</v>
      </c>
      <c r="W16" s="106" t="s">
        <v>195</v>
      </c>
      <c r="X16" s="106" t="s">
        <v>195</v>
      </c>
      <c r="Y16" s="107" t="s">
        <v>94</v>
      </c>
      <c r="Z16" s="108" t="s">
        <v>122</v>
      </c>
      <c r="AA16" s="109" t="s">
        <v>102</v>
      </c>
      <c r="AB16" s="108"/>
      <c r="AC16" s="108" t="s">
        <v>102</v>
      </c>
      <c r="AD16" s="91" t="s">
        <v>95</v>
      </c>
      <c r="AE16" s="92" t="s">
        <v>95</v>
      </c>
      <c r="AF16" s="93" t="s">
        <v>96</v>
      </c>
      <c r="AG16" s="137" t="s">
        <v>102</v>
      </c>
      <c r="AH16" s="138" t="s">
        <v>102</v>
      </c>
      <c r="AI16" s="112" t="s">
        <v>306</v>
      </c>
      <c r="AJ16" s="113" t="s">
        <v>102</v>
      </c>
      <c r="AK16" s="113" t="s">
        <v>102</v>
      </c>
      <c r="AL16" s="113" t="s">
        <v>102</v>
      </c>
      <c r="AM16" s="113" t="s">
        <v>102</v>
      </c>
      <c r="AN16" s="113" t="s">
        <v>102</v>
      </c>
      <c r="AO16" s="114" t="s">
        <v>102</v>
      </c>
      <c r="AP16" s="151" t="s">
        <v>124</v>
      </c>
      <c r="AQ16" s="115"/>
      <c r="AR16" s="115"/>
      <c r="AS16" s="115" t="s">
        <v>102</v>
      </c>
      <c r="AT16" s="115" t="s">
        <v>102</v>
      </c>
      <c r="AU16" s="116" t="s">
        <v>102</v>
      </c>
      <c r="AV16" s="155" t="s">
        <v>205</v>
      </c>
      <c r="AW16" s="110" t="s">
        <v>102</v>
      </c>
      <c r="AX16" s="113" t="s">
        <v>102</v>
      </c>
      <c r="AY16" s="113" t="s">
        <v>138</v>
      </c>
      <c r="AZ16" s="110" t="s">
        <v>102</v>
      </c>
      <c r="BA16" s="110" t="s">
        <v>102</v>
      </c>
      <c r="BB16" s="110" t="s">
        <v>102</v>
      </c>
      <c r="BC16" s="110" t="s">
        <v>102</v>
      </c>
      <c r="BD16" s="64" t="str">
        <f t="shared" si="2"/>
        <v>E</v>
      </c>
      <c r="BE16" s="117"/>
      <c r="BF16" s="34">
        <f>IF(A16="",BF15,ROW()-1-COUNTIF(A$2:A16,""))</f>
        <v>7</v>
      </c>
      <c r="BG16" s="34">
        <f t="shared" si="3"/>
        <v>2</v>
      </c>
      <c r="BH16" s="34" t="str">
        <f t="shared" si="4"/>
        <v>7-2</v>
      </c>
      <c r="BI16" s="34">
        <f t="shared" si="0"/>
        <v>3</v>
      </c>
      <c r="BJ16" s="34" t="str">
        <f t="shared" si="1"/>
        <v/>
      </c>
      <c r="BK16" s="34" t="str">
        <f t="shared" si="5"/>
        <v>新規のみ</v>
      </c>
      <c r="BL16" s="34" t="str">
        <f t="shared" si="6"/>
        <v>7-Yes</v>
      </c>
      <c r="BM16" s="34" t="str">
        <f t="shared" si="7"/>
        <v>進歩性</v>
      </c>
      <c r="BN16" s="34" t="str">
        <f t="shared" si="8"/>
        <v>進歩性のみ</v>
      </c>
      <c r="BO16" s="34" t="str">
        <f t="shared" si="9"/>
        <v>7-進</v>
      </c>
      <c r="BP16" s="34" t="str">
        <f t="shared" si="10"/>
        <v/>
      </c>
      <c r="BQ16" s="34" t="str">
        <f t="shared" si="11"/>
        <v>分析対象</v>
      </c>
      <c r="BR16" s="103"/>
      <c r="BS16" s="103"/>
      <c r="BT16" s="103"/>
      <c r="BV16" s="66" t="s">
        <v>296</v>
      </c>
      <c r="BW16" s="118" t="s">
        <v>102</v>
      </c>
    </row>
    <row r="17" spans="1:75" ht="81" x14ac:dyDescent="0.15">
      <c r="A17" s="945"/>
      <c r="B17" s="83" t="s">
        <v>76</v>
      </c>
      <c r="C17" s="84" t="s">
        <v>291</v>
      </c>
      <c r="D17" s="130" t="s">
        <v>292</v>
      </c>
      <c r="E17" s="131" t="s">
        <v>209</v>
      </c>
      <c r="F17" s="800"/>
      <c r="G17" s="889" t="s">
        <v>294</v>
      </c>
      <c r="H17" s="889" t="s">
        <v>295</v>
      </c>
      <c r="I17" s="43" t="s">
        <v>138</v>
      </c>
      <c r="J17" s="43" t="s">
        <v>296</v>
      </c>
      <c r="K17" s="889" t="s">
        <v>297</v>
      </c>
      <c r="L17" s="889" t="s">
        <v>298</v>
      </c>
      <c r="M17" s="891" t="s">
        <v>299</v>
      </c>
      <c r="N17" s="820"/>
      <c r="O17" s="779"/>
      <c r="P17" s="782"/>
      <c r="Q17" s="785"/>
      <c r="R17" s="947"/>
      <c r="S17" s="767"/>
      <c r="T17" s="770"/>
      <c r="U17" s="120" t="s">
        <v>309</v>
      </c>
      <c r="V17" s="14" t="s">
        <v>310</v>
      </c>
      <c r="W17" s="14" t="s">
        <v>195</v>
      </c>
      <c r="X17" s="14" t="s">
        <v>195</v>
      </c>
      <c r="Y17" s="24" t="s">
        <v>94</v>
      </c>
      <c r="Z17" s="8" t="s">
        <v>122</v>
      </c>
      <c r="AA17" s="89" t="s">
        <v>102</v>
      </c>
      <c r="AB17" s="90"/>
      <c r="AC17" s="90" t="s">
        <v>102</v>
      </c>
      <c r="AD17" s="91" t="s">
        <v>95</v>
      </c>
      <c r="AE17" s="92" t="s">
        <v>95</v>
      </c>
      <c r="AF17" s="93" t="s">
        <v>96</v>
      </c>
      <c r="AG17" s="121" t="s">
        <v>102</v>
      </c>
      <c r="AH17" s="122" t="s">
        <v>102</v>
      </c>
      <c r="AI17" s="139" t="s">
        <v>306</v>
      </c>
      <c r="AJ17" s="22" t="s">
        <v>102</v>
      </c>
      <c r="AK17" s="22" t="s">
        <v>102</v>
      </c>
      <c r="AL17" s="22" t="s">
        <v>102</v>
      </c>
      <c r="AM17" s="22" t="s">
        <v>102</v>
      </c>
      <c r="AN17" s="22" t="s">
        <v>102</v>
      </c>
      <c r="AO17" s="124" t="s">
        <v>102</v>
      </c>
      <c r="AP17" s="151" t="s">
        <v>124</v>
      </c>
      <c r="AQ17" s="125"/>
      <c r="AR17" s="125"/>
      <c r="AS17" s="125" t="s">
        <v>102</v>
      </c>
      <c r="AT17" s="125" t="s">
        <v>102</v>
      </c>
      <c r="AU17" s="126" t="s">
        <v>102</v>
      </c>
      <c r="AV17" s="127" t="s">
        <v>205</v>
      </c>
      <c r="AW17" s="128" t="s">
        <v>102</v>
      </c>
      <c r="AX17" s="22" t="s">
        <v>102</v>
      </c>
      <c r="AY17" s="22" t="s">
        <v>138</v>
      </c>
      <c r="AZ17" s="128" t="s">
        <v>102</v>
      </c>
      <c r="BA17" s="128" t="s">
        <v>102</v>
      </c>
      <c r="BB17" s="128" t="s">
        <v>102</v>
      </c>
      <c r="BC17" s="128" t="s">
        <v>102</v>
      </c>
      <c r="BD17" s="64" t="str">
        <f t="shared" si="2"/>
        <v>E</v>
      </c>
      <c r="BE17" s="129"/>
      <c r="BF17" s="34">
        <f>IF(A17="",BF16,ROW()-1-COUNTIF(A$2:A17,""))</f>
        <v>7</v>
      </c>
      <c r="BG17" s="34">
        <f t="shared" si="3"/>
        <v>3</v>
      </c>
      <c r="BH17" s="34" t="str">
        <f t="shared" si="4"/>
        <v>7-3</v>
      </c>
      <c r="BI17" s="34">
        <f t="shared" si="0"/>
        <v>3</v>
      </c>
      <c r="BJ17" s="34" t="str">
        <f t="shared" si="1"/>
        <v/>
      </c>
      <c r="BK17" s="34" t="str">
        <f t="shared" si="5"/>
        <v>新規のみ</v>
      </c>
      <c r="BL17" s="34" t="str">
        <f t="shared" si="6"/>
        <v>7-Yes</v>
      </c>
      <c r="BM17" s="34" t="str">
        <f t="shared" si="7"/>
        <v>進歩性</v>
      </c>
      <c r="BN17" s="34" t="str">
        <f t="shared" si="8"/>
        <v>進歩性のみ</v>
      </c>
      <c r="BO17" s="34" t="str">
        <f t="shared" si="9"/>
        <v>7-進</v>
      </c>
      <c r="BP17" s="34" t="str">
        <f t="shared" si="10"/>
        <v/>
      </c>
      <c r="BQ17" s="34" t="str">
        <f t="shared" si="11"/>
        <v>分析対象</v>
      </c>
      <c r="BR17" s="103"/>
      <c r="BS17" s="103"/>
      <c r="BT17" s="103"/>
      <c r="BV17" s="66" t="s">
        <v>296</v>
      </c>
      <c r="BW17" s="23" t="s">
        <v>102</v>
      </c>
    </row>
    <row r="18" spans="1:75" ht="27" customHeight="1" x14ac:dyDescent="0.15">
      <c r="A18" s="944" t="s">
        <v>311</v>
      </c>
      <c r="B18" s="83" t="s">
        <v>76</v>
      </c>
      <c r="C18" s="84" t="s">
        <v>312</v>
      </c>
      <c r="D18" s="130" t="s">
        <v>313</v>
      </c>
      <c r="E18" s="131" t="s">
        <v>209</v>
      </c>
      <c r="F18" s="799" t="s">
        <v>314</v>
      </c>
      <c r="G18" s="888" t="s">
        <v>315</v>
      </c>
      <c r="H18" s="888" t="s">
        <v>316</v>
      </c>
      <c r="I18" s="43" t="s">
        <v>317</v>
      </c>
      <c r="J18" s="43" t="s">
        <v>318</v>
      </c>
      <c r="K18" s="888" t="s">
        <v>319</v>
      </c>
      <c r="L18" s="888" t="s">
        <v>320</v>
      </c>
      <c r="M18" s="890" t="s">
        <v>138</v>
      </c>
      <c r="N18" s="819" t="s">
        <v>321</v>
      </c>
      <c r="O18" s="777" t="s">
        <v>89</v>
      </c>
      <c r="P18" s="780" t="s">
        <v>322</v>
      </c>
      <c r="Q18" s="783">
        <v>0</v>
      </c>
      <c r="R18" s="946" t="s">
        <v>323</v>
      </c>
      <c r="S18" s="765" t="s">
        <v>221</v>
      </c>
      <c r="T18" s="768">
        <v>8</v>
      </c>
      <c r="U18" s="132" t="s">
        <v>324</v>
      </c>
      <c r="V18" s="133" t="s">
        <v>325</v>
      </c>
      <c r="W18" s="133" t="s">
        <v>326</v>
      </c>
      <c r="X18" s="133" t="s">
        <v>327</v>
      </c>
      <c r="Y18" s="87" t="s">
        <v>94</v>
      </c>
      <c r="Z18" s="88" t="s">
        <v>122</v>
      </c>
      <c r="AA18" s="89" t="s">
        <v>328</v>
      </c>
      <c r="AB18" s="90"/>
      <c r="AC18" s="90" t="s">
        <v>329</v>
      </c>
      <c r="AD18" s="91" t="s">
        <v>95</v>
      </c>
      <c r="AE18" s="92" t="s">
        <v>95</v>
      </c>
      <c r="AF18" s="93" t="s">
        <v>96</v>
      </c>
      <c r="AG18" s="94" t="s">
        <v>102</v>
      </c>
      <c r="AH18" s="95" t="s">
        <v>102</v>
      </c>
      <c r="AI18" s="96" t="s">
        <v>165</v>
      </c>
      <c r="AJ18" s="100" t="s">
        <v>330</v>
      </c>
      <c r="AK18" s="100" t="s">
        <v>331</v>
      </c>
      <c r="AL18" s="100" t="s">
        <v>332</v>
      </c>
      <c r="AM18" s="100" t="s">
        <v>333</v>
      </c>
      <c r="AN18" s="100" t="s">
        <v>334</v>
      </c>
      <c r="AO18" s="134">
        <v>33413</v>
      </c>
      <c r="AP18" s="61" t="s">
        <v>124</v>
      </c>
      <c r="AQ18" s="61" t="s">
        <v>95</v>
      </c>
      <c r="AR18" s="61" t="s">
        <v>95</v>
      </c>
      <c r="AS18" s="61" t="s">
        <v>95</v>
      </c>
      <c r="AT18" s="61" t="s">
        <v>233</v>
      </c>
      <c r="AU18" s="99" t="s">
        <v>95</v>
      </c>
      <c r="AV18" s="100" t="s">
        <v>102</v>
      </c>
      <c r="AW18" s="94" t="s">
        <v>102</v>
      </c>
      <c r="AX18" s="100" t="s">
        <v>335</v>
      </c>
      <c r="AY18" s="100" t="s">
        <v>317</v>
      </c>
      <c r="AZ18" s="94" t="s">
        <v>125</v>
      </c>
      <c r="BA18" s="101" t="s">
        <v>336</v>
      </c>
      <c r="BB18" s="94" t="s">
        <v>337</v>
      </c>
      <c r="BC18" s="94" t="s">
        <v>338</v>
      </c>
      <c r="BD18" s="64" t="str">
        <f t="shared" si="2"/>
        <v>F</v>
      </c>
      <c r="BE18" s="102"/>
      <c r="BF18" s="34">
        <f>IF(A18="",BF17,ROW()-1-COUNTIF(A$2:A18,""))</f>
        <v>8</v>
      </c>
      <c r="BG18" s="34">
        <f t="shared" si="3"/>
        <v>1</v>
      </c>
      <c r="BH18" s="34" t="str">
        <f t="shared" si="4"/>
        <v>8-1</v>
      </c>
      <c r="BI18" s="34">
        <f t="shared" si="0"/>
        <v>8</v>
      </c>
      <c r="BJ18" s="34" t="str">
        <f t="shared" si="1"/>
        <v/>
      </c>
      <c r="BK18" s="34" t="str">
        <f t="shared" si="5"/>
        <v>新規のみ</v>
      </c>
      <c r="BL18" s="34" t="str">
        <f t="shared" si="6"/>
        <v>8-Yes</v>
      </c>
      <c r="BM18" s="34" t="str">
        <f t="shared" si="7"/>
        <v>進歩性</v>
      </c>
      <c r="BN18" s="34" t="str">
        <f t="shared" si="8"/>
        <v>進歩性のみ</v>
      </c>
      <c r="BO18" s="34" t="str">
        <f t="shared" si="9"/>
        <v>8-進</v>
      </c>
      <c r="BP18" s="34">
        <f t="shared" si="10"/>
        <v>1991</v>
      </c>
      <c r="BQ18" s="34" t="str">
        <f t="shared" si="11"/>
        <v>分析対象</v>
      </c>
      <c r="BR18" s="103"/>
      <c r="BS18" s="103"/>
      <c r="BT18" s="103"/>
      <c r="BU18" s="77" t="s">
        <v>104</v>
      </c>
      <c r="BV18" s="66" t="s">
        <v>318</v>
      </c>
      <c r="BW18" s="136" t="s">
        <v>332</v>
      </c>
    </row>
    <row r="19" spans="1:75" ht="67.5" x14ac:dyDescent="0.15">
      <c r="A19" s="948"/>
      <c r="B19" s="83" t="s">
        <v>76</v>
      </c>
      <c r="C19" s="84" t="s">
        <v>339</v>
      </c>
      <c r="D19" s="130" t="s">
        <v>313</v>
      </c>
      <c r="E19" s="131" t="s">
        <v>209</v>
      </c>
      <c r="F19" s="952"/>
      <c r="G19" s="953" t="s">
        <v>315</v>
      </c>
      <c r="H19" s="953" t="s">
        <v>316</v>
      </c>
      <c r="I19" s="43" t="s">
        <v>317</v>
      </c>
      <c r="J19" s="43" t="s">
        <v>318</v>
      </c>
      <c r="K19" s="953" t="s">
        <v>319</v>
      </c>
      <c r="L19" s="953" t="s">
        <v>320</v>
      </c>
      <c r="M19" s="951" t="s">
        <v>138</v>
      </c>
      <c r="N19" s="949"/>
      <c r="O19" s="778"/>
      <c r="P19" s="781"/>
      <c r="Q19" s="784"/>
      <c r="R19" s="950"/>
      <c r="S19" s="766"/>
      <c r="T19" s="769"/>
      <c r="U19" s="105" t="s">
        <v>340</v>
      </c>
      <c r="V19" s="106" t="s">
        <v>341</v>
      </c>
      <c r="W19" s="106" t="s">
        <v>342</v>
      </c>
      <c r="X19" s="106" t="s">
        <v>195</v>
      </c>
      <c r="Y19" s="107" t="s">
        <v>94</v>
      </c>
      <c r="Z19" s="108" t="s">
        <v>203</v>
      </c>
      <c r="AA19" s="109" t="s">
        <v>102</v>
      </c>
      <c r="AB19" s="108"/>
      <c r="AC19" s="108" t="s">
        <v>343</v>
      </c>
      <c r="AD19" s="91" t="s">
        <v>95</v>
      </c>
      <c r="AE19" s="92" t="s">
        <v>95</v>
      </c>
      <c r="AF19" s="93" t="s">
        <v>96</v>
      </c>
      <c r="AG19" s="137" t="s">
        <v>102</v>
      </c>
      <c r="AH19" s="138" t="s">
        <v>102</v>
      </c>
      <c r="AI19" s="112" t="s">
        <v>273</v>
      </c>
      <c r="AJ19" s="113" t="s">
        <v>344</v>
      </c>
      <c r="AK19" s="113" t="s">
        <v>345</v>
      </c>
      <c r="AL19" s="113" t="s">
        <v>346</v>
      </c>
      <c r="AM19" s="113" t="s">
        <v>102</v>
      </c>
      <c r="AN19" s="113" t="s">
        <v>102</v>
      </c>
      <c r="AO19" s="114">
        <v>33010</v>
      </c>
      <c r="AP19" s="115" t="s">
        <v>347</v>
      </c>
      <c r="AQ19" s="115" t="s">
        <v>95</v>
      </c>
      <c r="AR19" s="115" t="s">
        <v>95</v>
      </c>
      <c r="AS19" s="115" t="s">
        <v>95</v>
      </c>
      <c r="AT19" s="115" t="s">
        <v>233</v>
      </c>
      <c r="AU19" s="116" t="s">
        <v>96</v>
      </c>
      <c r="AV19" s="113" t="s">
        <v>102</v>
      </c>
      <c r="AW19" s="110" t="s">
        <v>102</v>
      </c>
      <c r="AX19" s="113" t="s">
        <v>335</v>
      </c>
      <c r="AY19" s="113" t="s">
        <v>317</v>
      </c>
      <c r="AZ19" s="110" t="s">
        <v>125</v>
      </c>
      <c r="BA19" s="110" t="s">
        <v>102</v>
      </c>
      <c r="BB19" s="110" t="s">
        <v>102</v>
      </c>
      <c r="BC19" s="110" t="s">
        <v>102</v>
      </c>
      <c r="BD19" s="64" t="str">
        <f t="shared" si="2"/>
        <v>F</v>
      </c>
      <c r="BE19" s="117"/>
      <c r="BF19" s="34">
        <f>IF(A19="",BF18,ROW()-1-COUNTIF(A$2:A19,""))</f>
        <v>8</v>
      </c>
      <c r="BG19" s="34">
        <f t="shared" si="3"/>
        <v>2</v>
      </c>
      <c r="BH19" s="34" t="str">
        <f t="shared" si="4"/>
        <v>8-2</v>
      </c>
      <c r="BI19" s="34">
        <f t="shared" si="0"/>
        <v>8</v>
      </c>
      <c r="BJ19" s="34" t="str">
        <f t="shared" si="1"/>
        <v/>
      </c>
      <c r="BK19" s="34" t="str">
        <f t="shared" si="5"/>
        <v>新規のみ</v>
      </c>
      <c r="BL19" s="34" t="str">
        <f t="shared" si="6"/>
        <v>8-Yes</v>
      </c>
      <c r="BM19" s="34" t="str">
        <f t="shared" si="7"/>
        <v>進歩性</v>
      </c>
      <c r="BN19" s="34" t="str">
        <f t="shared" si="8"/>
        <v>進歩性のみ</v>
      </c>
      <c r="BO19" s="34" t="str">
        <f t="shared" si="9"/>
        <v>8-進</v>
      </c>
      <c r="BP19" s="34">
        <f t="shared" si="10"/>
        <v>1990</v>
      </c>
      <c r="BQ19" s="34" t="str">
        <f t="shared" si="11"/>
        <v>分析対象</v>
      </c>
      <c r="BR19" s="103"/>
      <c r="BS19" s="103"/>
      <c r="BT19" s="103"/>
      <c r="BU19" s="77" t="s">
        <v>104</v>
      </c>
      <c r="BV19" s="66" t="s">
        <v>318</v>
      </c>
      <c r="BW19" s="118" t="s">
        <v>346</v>
      </c>
    </row>
    <row r="20" spans="1:75" ht="67.5" x14ac:dyDescent="0.15">
      <c r="A20" s="948"/>
      <c r="B20" s="83" t="s">
        <v>76</v>
      </c>
      <c r="C20" s="84" t="s">
        <v>339</v>
      </c>
      <c r="D20" s="130" t="s">
        <v>313</v>
      </c>
      <c r="E20" s="131" t="s">
        <v>209</v>
      </c>
      <c r="F20" s="952"/>
      <c r="G20" s="953" t="s">
        <v>315</v>
      </c>
      <c r="H20" s="953" t="s">
        <v>316</v>
      </c>
      <c r="I20" s="43" t="s">
        <v>317</v>
      </c>
      <c r="J20" s="43" t="s">
        <v>318</v>
      </c>
      <c r="K20" s="953" t="s">
        <v>319</v>
      </c>
      <c r="L20" s="953" t="s">
        <v>320</v>
      </c>
      <c r="M20" s="951" t="s">
        <v>138</v>
      </c>
      <c r="N20" s="949"/>
      <c r="O20" s="778"/>
      <c r="P20" s="781"/>
      <c r="Q20" s="784"/>
      <c r="R20" s="950"/>
      <c r="S20" s="766"/>
      <c r="T20" s="769"/>
      <c r="U20" s="105" t="s">
        <v>348</v>
      </c>
      <c r="V20" s="106" t="s">
        <v>349</v>
      </c>
      <c r="W20" s="106" t="s">
        <v>350</v>
      </c>
      <c r="X20" s="106" t="s">
        <v>351</v>
      </c>
      <c r="Y20" s="107" t="s">
        <v>94</v>
      </c>
      <c r="Z20" s="108" t="s">
        <v>203</v>
      </c>
      <c r="AA20" s="109" t="s">
        <v>352</v>
      </c>
      <c r="AB20" s="108"/>
      <c r="AC20" s="108" t="s">
        <v>353</v>
      </c>
      <c r="AD20" s="91" t="s">
        <v>95</v>
      </c>
      <c r="AE20" s="92" t="s">
        <v>95</v>
      </c>
      <c r="AF20" s="93" t="s">
        <v>96</v>
      </c>
      <c r="AG20" s="137" t="s">
        <v>102</v>
      </c>
      <c r="AH20" s="138" t="s">
        <v>102</v>
      </c>
      <c r="AI20" s="112" t="s">
        <v>165</v>
      </c>
      <c r="AJ20" s="113" t="s">
        <v>354</v>
      </c>
      <c r="AK20" s="113">
        <v>0</v>
      </c>
      <c r="AL20" s="113" t="s">
        <v>355</v>
      </c>
      <c r="AM20" s="113" t="s">
        <v>356</v>
      </c>
      <c r="AN20" s="113" t="s">
        <v>357</v>
      </c>
      <c r="AO20" s="156">
        <v>27395</v>
      </c>
      <c r="AP20" s="115" t="s">
        <v>124</v>
      </c>
      <c r="AQ20" s="115" t="s">
        <v>95</v>
      </c>
      <c r="AR20" s="115" t="s">
        <v>95</v>
      </c>
      <c r="AS20" s="115" t="s">
        <v>95</v>
      </c>
      <c r="AT20" s="115" t="s">
        <v>233</v>
      </c>
      <c r="AU20" s="116" t="s">
        <v>95</v>
      </c>
      <c r="AV20" s="113" t="s">
        <v>102</v>
      </c>
      <c r="AW20" s="110" t="s">
        <v>102</v>
      </c>
      <c r="AX20" s="113" t="s">
        <v>335</v>
      </c>
      <c r="AY20" s="113" t="s">
        <v>317</v>
      </c>
      <c r="AZ20" s="110" t="s">
        <v>125</v>
      </c>
      <c r="BA20" s="157" t="s">
        <v>336</v>
      </c>
      <c r="BB20" s="110" t="s">
        <v>337</v>
      </c>
      <c r="BC20" s="110" t="s">
        <v>358</v>
      </c>
      <c r="BD20" s="64" t="str">
        <f t="shared" si="2"/>
        <v>F</v>
      </c>
      <c r="BE20" s="117"/>
      <c r="BF20" s="34">
        <f>IF(A20="",BF19,ROW()-1-COUNTIF(A$2:A20,""))</f>
        <v>8</v>
      </c>
      <c r="BG20" s="34">
        <f t="shared" si="3"/>
        <v>3</v>
      </c>
      <c r="BH20" s="34" t="str">
        <f t="shared" si="4"/>
        <v>8-3</v>
      </c>
      <c r="BI20" s="34">
        <f t="shared" si="0"/>
        <v>8</v>
      </c>
      <c r="BJ20" s="34" t="str">
        <f t="shared" si="1"/>
        <v/>
      </c>
      <c r="BK20" s="34" t="str">
        <f t="shared" si="5"/>
        <v>新規のみ</v>
      </c>
      <c r="BL20" s="34" t="str">
        <f t="shared" si="6"/>
        <v>8-Yes</v>
      </c>
      <c r="BM20" s="34" t="str">
        <f t="shared" si="7"/>
        <v>進歩性</v>
      </c>
      <c r="BN20" s="34" t="str">
        <f t="shared" si="8"/>
        <v>進歩性のみ</v>
      </c>
      <c r="BO20" s="34" t="str">
        <f t="shared" si="9"/>
        <v>8-進</v>
      </c>
      <c r="BP20" s="34">
        <f t="shared" si="10"/>
        <v>1975</v>
      </c>
      <c r="BQ20" s="34" t="str">
        <f t="shared" si="11"/>
        <v>分析対象</v>
      </c>
      <c r="BR20" s="103"/>
      <c r="BS20" s="103"/>
      <c r="BT20" s="103"/>
      <c r="BU20" s="77" t="s">
        <v>104</v>
      </c>
      <c r="BV20" s="66" t="s">
        <v>318</v>
      </c>
      <c r="BW20" s="118" t="s">
        <v>355</v>
      </c>
    </row>
    <row r="21" spans="1:75" ht="67.5" x14ac:dyDescent="0.15">
      <c r="A21" s="948"/>
      <c r="B21" s="83" t="s">
        <v>76</v>
      </c>
      <c r="C21" s="84" t="s">
        <v>339</v>
      </c>
      <c r="D21" s="130" t="s">
        <v>313</v>
      </c>
      <c r="E21" s="131" t="s">
        <v>209</v>
      </c>
      <c r="F21" s="952"/>
      <c r="G21" s="953" t="s">
        <v>315</v>
      </c>
      <c r="H21" s="953" t="s">
        <v>316</v>
      </c>
      <c r="I21" s="43" t="s">
        <v>317</v>
      </c>
      <c r="J21" s="43" t="s">
        <v>318</v>
      </c>
      <c r="K21" s="953" t="s">
        <v>319</v>
      </c>
      <c r="L21" s="953" t="s">
        <v>320</v>
      </c>
      <c r="M21" s="951" t="s">
        <v>138</v>
      </c>
      <c r="N21" s="949"/>
      <c r="O21" s="778"/>
      <c r="P21" s="781"/>
      <c r="Q21" s="784"/>
      <c r="R21" s="950"/>
      <c r="S21" s="766"/>
      <c r="T21" s="769"/>
      <c r="U21" s="105" t="s">
        <v>359</v>
      </c>
      <c r="V21" s="106" t="s">
        <v>360</v>
      </c>
      <c r="W21" s="106" t="s">
        <v>361</v>
      </c>
      <c r="X21" s="106" t="s">
        <v>195</v>
      </c>
      <c r="Y21" s="107" t="s">
        <v>94</v>
      </c>
      <c r="Z21" s="108" t="s">
        <v>203</v>
      </c>
      <c r="AA21" s="109" t="s">
        <v>362</v>
      </c>
      <c r="AB21" s="108"/>
      <c r="AC21" s="108" t="s">
        <v>102</v>
      </c>
      <c r="AD21" s="91" t="s">
        <v>95</v>
      </c>
      <c r="AE21" s="92" t="s">
        <v>95</v>
      </c>
      <c r="AF21" s="93" t="s">
        <v>96</v>
      </c>
      <c r="AG21" s="137" t="s">
        <v>102</v>
      </c>
      <c r="AH21" s="138" t="s">
        <v>102</v>
      </c>
      <c r="AI21" s="112" t="s">
        <v>165</v>
      </c>
      <c r="AJ21" s="113" t="s">
        <v>363</v>
      </c>
      <c r="AK21" s="113" t="s">
        <v>364</v>
      </c>
      <c r="AL21" s="113" t="s">
        <v>365</v>
      </c>
      <c r="AM21" s="113" t="s">
        <v>366</v>
      </c>
      <c r="AN21" s="113" t="s">
        <v>367</v>
      </c>
      <c r="AO21" s="114">
        <v>33207</v>
      </c>
      <c r="AP21" s="115" t="s">
        <v>124</v>
      </c>
      <c r="AQ21" s="115" t="s">
        <v>95</v>
      </c>
      <c r="AR21" s="115" t="s">
        <v>95</v>
      </c>
      <c r="AS21" s="115" t="s">
        <v>95</v>
      </c>
      <c r="AT21" s="115" t="s">
        <v>233</v>
      </c>
      <c r="AU21" s="116" t="s">
        <v>96</v>
      </c>
      <c r="AV21" s="113" t="s">
        <v>102</v>
      </c>
      <c r="AW21" s="110" t="s">
        <v>102</v>
      </c>
      <c r="AX21" s="113" t="s">
        <v>335</v>
      </c>
      <c r="AY21" s="113" t="s">
        <v>317</v>
      </c>
      <c r="AZ21" s="110" t="s">
        <v>125</v>
      </c>
      <c r="BA21" s="110" t="s">
        <v>368</v>
      </c>
      <c r="BB21" s="110" t="s">
        <v>337</v>
      </c>
      <c r="BC21" s="110" t="s">
        <v>369</v>
      </c>
      <c r="BD21" s="64" t="str">
        <f t="shared" si="2"/>
        <v>F</v>
      </c>
      <c r="BE21" s="117"/>
      <c r="BF21" s="34">
        <f>IF(A21="",BF20,ROW()-1-COUNTIF(A$2:A21,""))</f>
        <v>8</v>
      </c>
      <c r="BG21" s="34">
        <f t="shared" si="3"/>
        <v>4</v>
      </c>
      <c r="BH21" s="34" t="str">
        <f t="shared" si="4"/>
        <v>8-4</v>
      </c>
      <c r="BI21" s="34">
        <f t="shared" si="0"/>
        <v>8</v>
      </c>
      <c r="BJ21" s="34" t="str">
        <f t="shared" si="1"/>
        <v/>
      </c>
      <c r="BK21" s="34" t="str">
        <f t="shared" si="5"/>
        <v>新規のみ</v>
      </c>
      <c r="BL21" s="34" t="str">
        <f t="shared" si="6"/>
        <v>8-Yes</v>
      </c>
      <c r="BM21" s="34" t="str">
        <f t="shared" si="7"/>
        <v>進歩性</v>
      </c>
      <c r="BN21" s="34" t="str">
        <f t="shared" si="8"/>
        <v>進歩性のみ</v>
      </c>
      <c r="BO21" s="34" t="str">
        <f t="shared" si="9"/>
        <v>8-進</v>
      </c>
      <c r="BP21" s="34">
        <f t="shared" si="10"/>
        <v>1990</v>
      </c>
      <c r="BQ21" s="34" t="str">
        <f t="shared" si="11"/>
        <v>分析対象</v>
      </c>
      <c r="BR21" s="103"/>
      <c r="BS21" s="103"/>
      <c r="BT21" s="103"/>
      <c r="BU21" s="77" t="s">
        <v>104</v>
      </c>
      <c r="BV21" s="66" t="s">
        <v>318</v>
      </c>
      <c r="BW21" s="118" t="s">
        <v>365</v>
      </c>
    </row>
    <row r="22" spans="1:75" ht="67.5" x14ac:dyDescent="0.15">
      <c r="A22" s="948"/>
      <c r="B22" s="83" t="s">
        <v>76</v>
      </c>
      <c r="C22" s="84" t="s">
        <v>339</v>
      </c>
      <c r="D22" s="130" t="s">
        <v>313</v>
      </c>
      <c r="E22" s="131" t="s">
        <v>209</v>
      </c>
      <c r="F22" s="952"/>
      <c r="G22" s="953" t="s">
        <v>315</v>
      </c>
      <c r="H22" s="953" t="s">
        <v>316</v>
      </c>
      <c r="I22" s="43" t="s">
        <v>317</v>
      </c>
      <c r="J22" s="43" t="s">
        <v>318</v>
      </c>
      <c r="K22" s="953" t="s">
        <v>319</v>
      </c>
      <c r="L22" s="953" t="s">
        <v>320</v>
      </c>
      <c r="M22" s="951" t="s">
        <v>138</v>
      </c>
      <c r="N22" s="949"/>
      <c r="O22" s="778"/>
      <c r="P22" s="781"/>
      <c r="Q22" s="784"/>
      <c r="R22" s="950"/>
      <c r="S22" s="766"/>
      <c r="T22" s="769"/>
      <c r="U22" s="105" t="s">
        <v>370</v>
      </c>
      <c r="V22" s="106" t="s">
        <v>371</v>
      </c>
      <c r="W22" s="106" t="s">
        <v>372</v>
      </c>
      <c r="X22" s="106" t="s">
        <v>195</v>
      </c>
      <c r="Y22" s="107" t="s">
        <v>94</v>
      </c>
      <c r="Z22" s="108" t="s">
        <v>203</v>
      </c>
      <c r="AA22" s="109" t="s">
        <v>373</v>
      </c>
      <c r="AB22" s="108"/>
      <c r="AC22" s="108" t="s">
        <v>102</v>
      </c>
      <c r="AD22" s="91" t="s">
        <v>95</v>
      </c>
      <c r="AE22" s="92" t="s">
        <v>95</v>
      </c>
      <c r="AF22" s="93" t="s">
        <v>96</v>
      </c>
      <c r="AG22" s="137" t="s">
        <v>102</v>
      </c>
      <c r="AH22" s="138" t="s">
        <v>102</v>
      </c>
      <c r="AI22" s="112" t="s">
        <v>165</v>
      </c>
      <c r="AJ22" s="113" t="s">
        <v>374</v>
      </c>
      <c r="AK22" s="113" t="s">
        <v>375</v>
      </c>
      <c r="AL22" s="113" t="s">
        <v>376</v>
      </c>
      <c r="AM22" s="113" t="s">
        <v>377</v>
      </c>
      <c r="AN22" s="113" t="s">
        <v>378</v>
      </c>
      <c r="AO22" s="114">
        <v>33142</v>
      </c>
      <c r="AP22" s="115" t="s">
        <v>124</v>
      </c>
      <c r="AQ22" s="115" t="s">
        <v>95</v>
      </c>
      <c r="AR22" s="115" t="s">
        <v>95</v>
      </c>
      <c r="AS22" s="115" t="s">
        <v>95</v>
      </c>
      <c r="AT22" s="115" t="s">
        <v>233</v>
      </c>
      <c r="AU22" s="116" t="s">
        <v>96</v>
      </c>
      <c r="AV22" s="113" t="s">
        <v>102</v>
      </c>
      <c r="AW22" s="110" t="s">
        <v>102</v>
      </c>
      <c r="AX22" s="113" t="s">
        <v>335</v>
      </c>
      <c r="AY22" s="113" t="s">
        <v>317</v>
      </c>
      <c r="AZ22" s="110" t="s">
        <v>125</v>
      </c>
      <c r="BA22" s="110" t="s">
        <v>368</v>
      </c>
      <c r="BB22" s="110" t="s">
        <v>337</v>
      </c>
      <c r="BC22" s="110" t="s">
        <v>369</v>
      </c>
      <c r="BD22" s="64" t="str">
        <f t="shared" si="2"/>
        <v>F</v>
      </c>
      <c r="BE22" s="117"/>
      <c r="BF22" s="34">
        <f>IF(A22="",BF21,ROW()-1-COUNTIF(A$2:A22,""))</f>
        <v>8</v>
      </c>
      <c r="BG22" s="34">
        <f t="shared" si="3"/>
        <v>5</v>
      </c>
      <c r="BH22" s="34" t="str">
        <f t="shared" si="4"/>
        <v>8-5</v>
      </c>
      <c r="BI22" s="34">
        <f t="shared" si="0"/>
        <v>8</v>
      </c>
      <c r="BJ22" s="34" t="str">
        <f t="shared" si="1"/>
        <v/>
      </c>
      <c r="BK22" s="34" t="str">
        <f t="shared" si="5"/>
        <v>新規のみ</v>
      </c>
      <c r="BL22" s="34" t="str">
        <f t="shared" si="6"/>
        <v>8-Yes</v>
      </c>
      <c r="BM22" s="34" t="str">
        <f t="shared" si="7"/>
        <v>進歩性</v>
      </c>
      <c r="BN22" s="34" t="str">
        <f t="shared" si="8"/>
        <v>進歩性のみ</v>
      </c>
      <c r="BO22" s="34" t="str">
        <f t="shared" si="9"/>
        <v>8-進</v>
      </c>
      <c r="BP22" s="34">
        <f t="shared" si="10"/>
        <v>1990</v>
      </c>
      <c r="BQ22" s="34" t="str">
        <f t="shared" si="11"/>
        <v>分析対象</v>
      </c>
      <c r="BR22" s="103"/>
      <c r="BS22" s="103"/>
      <c r="BT22" s="103"/>
      <c r="BU22" s="77" t="s">
        <v>104</v>
      </c>
      <c r="BV22" s="66" t="s">
        <v>318</v>
      </c>
      <c r="BW22" s="118" t="s">
        <v>376</v>
      </c>
    </row>
    <row r="23" spans="1:75" ht="67.5" x14ac:dyDescent="0.15">
      <c r="A23" s="948"/>
      <c r="B23" s="83" t="s">
        <v>76</v>
      </c>
      <c r="C23" s="84" t="s">
        <v>339</v>
      </c>
      <c r="D23" s="130" t="s">
        <v>313</v>
      </c>
      <c r="E23" s="131" t="s">
        <v>209</v>
      </c>
      <c r="F23" s="952"/>
      <c r="G23" s="953" t="s">
        <v>315</v>
      </c>
      <c r="H23" s="953" t="s">
        <v>316</v>
      </c>
      <c r="I23" s="43" t="s">
        <v>317</v>
      </c>
      <c r="J23" s="43" t="s">
        <v>318</v>
      </c>
      <c r="K23" s="953" t="s">
        <v>319</v>
      </c>
      <c r="L23" s="953" t="s">
        <v>320</v>
      </c>
      <c r="M23" s="951" t="s">
        <v>138</v>
      </c>
      <c r="N23" s="949"/>
      <c r="O23" s="778"/>
      <c r="P23" s="781"/>
      <c r="Q23" s="784"/>
      <c r="R23" s="950"/>
      <c r="S23" s="766"/>
      <c r="T23" s="769"/>
      <c r="U23" s="105" t="s">
        <v>379</v>
      </c>
      <c r="V23" s="106" t="s">
        <v>380</v>
      </c>
      <c r="W23" s="106" t="s">
        <v>381</v>
      </c>
      <c r="X23" s="106" t="s">
        <v>195</v>
      </c>
      <c r="Y23" s="107" t="s">
        <v>94</v>
      </c>
      <c r="Z23" s="108" t="s">
        <v>203</v>
      </c>
      <c r="AA23" s="109" t="s">
        <v>102</v>
      </c>
      <c r="AB23" s="108"/>
      <c r="AC23" s="108" t="s">
        <v>382</v>
      </c>
      <c r="AD23" s="91" t="s">
        <v>95</v>
      </c>
      <c r="AE23" s="92" t="s">
        <v>95</v>
      </c>
      <c r="AF23" s="93" t="s">
        <v>96</v>
      </c>
      <c r="AG23" s="137" t="s">
        <v>102</v>
      </c>
      <c r="AH23" s="138" t="s">
        <v>102</v>
      </c>
      <c r="AI23" s="112" t="s">
        <v>273</v>
      </c>
      <c r="AJ23" s="113" t="s">
        <v>383</v>
      </c>
      <c r="AK23" s="113">
        <v>0</v>
      </c>
      <c r="AL23" s="113" t="s">
        <v>384</v>
      </c>
      <c r="AM23" s="113" t="s">
        <v>102</v>
      </c>
      <c r="AN23" s="113" t="s">
        <v>102</v>
      </c>
      <c r="AO23" s="114">
        <v>25814</v>
      </c>
      <c r="AP23" s="115" t="s">
        <v>99</v>
      </c>
      <c r="AQ23" s="115" t="s">
        <v>95</v>
      </c>
      <c r="AR23" s="115" t="s">
        <v>95</v>
      </c>
      <c r="AS23" s="115" t="s">
        <v>95</v>
      </c>
      <c r="AT23" s="115" t="s">
        <v>233</v>
      </c>
      <c r="AU23" s="116" t="s">
        <v>96</v>
      </c>
      <c r="AV23" s="113" t="s">
        <v>102</v>
      </c>
      <c r="AW23" s="110" t="s">
        <v>102</v>
      </c>
      <c r="AX23" s="113" t="s">
        <v>335</v>
      </c>
      <c r="AY23" s="113" t="s">
        <v>317</v>
      </c>
      <c r="AZ23" s="110" t="s">
        <v>125</v>
      </c>
      <c r="BA23" s="110" t="s">
        <v>102</v>
      </c>
      <c r="BB23" s="110" t="s">
        <v>102</v>
      </c>
      <c r="BC23" s="110" t="s">
        <v>102</v>
      </c>
      <c r="BD23" s="64" t="str">
        <f t="shared" si="2"/>
        <v>F</v>
      </c>
      <c r="BE23" s="117"/>
      <c r="BF23" s="34">
        <f>IF(A23="",BF22,ROW()-1-COUNTIF(A$2:A23,""))</f>
        <v>8</v>
      </c>
      <c r="BG23" s="34">
        <f t="shared" si="3"/>
        <v>6</v>
      </c>
      <c r="BH23" s="34" t="str">
        <f t="shared" si="4"/>
        <v>8-6</v>
      </c>
      <c r="BI23" s="34">
        <f t="shared" si="0"/>
        <v>8</v>
      </c>
      <c r="BJ23" s="34" t="str">
        <f t="shared" si="1"/>
        <v/>
      </c>
      <c r="BK23" s="34" t="str">
        <f t="shared" si="5"/>
        <v>新規のみ</v>
      </c>
      <c r="BL23" s="34" t="str">
        <f t="shared" si="6"/>
        <v>8-Yes</v>
      </c>
      <c r="BM23" s="34" t="str">
        <f t="shared" si="7"/>
        <v>進歩性</v>
      </c>
      <c r="BN23" s="34" t="str">
        <f t="shared" si="8"/>
        <v>進歩性のみ</v>
      </c>
      <c r="BO23" s="34" t="str">
        <f t="shared" si="9"/>
        <v>8-進</v>
      </c>
      <c r="BP23" s="34">
        <f t="shared" si="10"/>
        <v>1970</v>
      </c>
      <c r="BQ23" s="34" t="str">
        <f t="shared" si="11"/>
        <v>分析対象</v>
      </c>
      <c r="BR23" s="103"/>
      <c r="BS23" s="103"/>
      <c r="BT23" s="103"/>
      <c r="BU23" s="77" t="s">
        <v>104</v>
      </c>
      <c r="BV23" s="66" t="s">
        <v>318</v>
      </c>
      <c r="BW23" s="118" t="s">
        <v>384</v>
      </c>
    </row>
    <row r="24" spans="1:75" ht="67.5" x14ac:dyDescent="0.15">
      <c r="A24" s="948"/>
      <c r="B24" s="83" t="s">
        <v>76</v>
      </c>
      <c r="C24" s="84" t="s">
        <v>339</v>
      </c>
      <c r="D24" s="130" t="s">
        <v>313</v>
      </c>
      <c r="E24" s="131" t="s">
        <v>209</v>
      </c>
      <c r="F24" s="952"/>
      <c r="G24" s="953" t="s">
        <v>315</v>
      </c>
      <c r="H24" s="953" t="s">
        <v>316</v>
      </c>
      <c r="I24" s="43" t="s">
        <v>317</v>
      </c>
      <c r="J24" s="43" t="s">
        <v>318</v>
      </c>
      <c r="K24" s="953" t="s">
        <v>319</v>
      </c>
      <c r="L24" s="953" t="s">
        <v>320</v>
      </c>
      <c r="M24" s="951" t="s">
        <v>138</v>
      </c>
      <c r="N24" s="949"/>
      <c r="O24" s="778"/>
      <c r="P24" s="781"/>
      <c r="Q24" s="784"/>
      <c r="R24" s="950"/>
      <c r="S24" s="766"/>
      <c r="T24" s="769"/>
      <c r="U24" s="105" t="s">
        <v>385</v>
      </c>
      <c r="V24" s="106" t="s">
        <v>386</v>
      </c>
      <c r="W24" s="106" t="s">
        <v>387</v>
      </c>
      <c r="X24" s="106" t="s">
        <v>195</v>
      </c>
      <c r="Y24" s="107" t="s">
        <v>94</v>
      </c>
      <c r="Z24" s="108" t="s">
        <v>203</v>
      </c>
      <c r="AA24" s="109" t="s">
        <v>388</v>
      </c>
      <c r="AB24" s="108"/>
      <c r="AC24" s="108" t="s">
        <v>102</v>
      </c>
      <c r="AD24" s="91" t="s">
        <v>95</v>
      </c>
      <c r="AE24" s="92" t="s">
        <v>95</v>
      </c>
      <c r="AF24" s="93" t="s">
        <v>96</v>
      </c>
      <c r="AG24" s="137" t="s">
        <v>102</v>
      </c>
      <c r="AH24" s="138" t="s">
        <v>102</v>
      </c>
      <c r="AI24" s="112" t="s">
        <v>165</v>
      </c>
      <c r="AJ24" s="113" t="s">
        <v>389</v>
      </c>
      <c r="AK24" s="113" t="s">
        <v>390</v>
      </c>
      <c r="AL24" s="113" t="s">
        <v>332</v>
      </c>
      <c r="AM24" s="113" t="s">
        <v>333</v>
      </c>
      <c r="AN24" s="113" t="s">
        <v>391</v>
      </c>
      <c r="AO24" s="114">
        <v>32626</v>
      </c>
      <c r="AP24" s="115" t="s">
        <v>124</v>
      </c>
      <c r="AQ24" s="115" t="s">
        <v>95</v>
      </c>
      <c r="AR24" s="115" t="s">
        <v>95</v>
      </c>
      <c r="AS24" s="115" t="s">
        <v>95</v>
      </c>
      <c r="AT24" s="115" t="s">
        <v>233</v>
      </c>
      <c r="AU24" s="116" t="s">
        <v>96</v>
      </c>
      <c r="AV24" s="113" t="s">
        <v>102</v>
      </c>
      <c r="AW24" s="110" t="s">
        <v>102</v>
      </c>
      <c r="AX24" s="113" t="s">
        <v>335</v>
      </c>
      <c r="AY24" s="113" t="s">
        <v>317</v>
      </c>
      <c r="AZ24" s="110" t="s">
        <v>125</v>
      </c>
      <c r="BA24" s="157" t="s">
        <v>336</v>
      </c>
      <c r="BB24" s="110" t="s">
        <v>337</v>
      </c>
      <c r="BC24" s="110" t="s">
        <v>338</v>
      </c>
      <c r="BD24" s="64" t="str">
        <f t="shared" si="2"/>
        <v>F</v>
      </c>
      <c r="BE24" s="117"/>
      <c r="BF24" s="34">
        <f>IF(A24="",BF23,ROW()-1-COUNTIF(A$2:A24,""))</f>
        <v>8</v>
      </c>
      <c r="BG24" s="34">
        <f t="shared" si="3"/>
        <v>7</v>
      </c>
      <c r="BH24" s="34" t="str">
        <f t="shared" si="4"/>
        <v>8-7</v>
      </c>
      <c r="BI24" s="34">
        <f t="shared" si="0"/>
        <v>8</v>
      </c>
      <c r="BJ24" s="34" t="str">
        <f t="shared" si="1"/>
        <v/>
      </c>
      <c r="BK24" s="34" t="str">
        <f t="shared" si="5"/>
        <v>新規のみ</v>
      </c>
      <c r="BL24" s="34" t="str">
        <f t="shared" si="6"/>
        <v>8-Yes</v>
      </c>
      <c r="BM24" s="34" t="str">
        <f t="shared" si="7"/>
        <v>進歩性</v>
      </c>
      <c r="BN24" s="34" t="str">
        <f t="shared" si="8"/>
        <v>進歩性のみ</v>
      </c>
      <c r="BO24" s="34" t="str">
        <f t="shared" si="9"/>
        <v>8-進</v>
      </c>
      <c r="BP24" s="34">
        <f t="shared" si="10"/>
        <v>1989</v>
      </c>
      <c r="BQ24" s="34" t="str">
        <f t="shared" si="11"/>
        <v>分析対象</v>
      </c>
      <c r="BR24" s="103"/>
      <c r="BS24" s="103"/>
      <c r="BT24" s="103"/>
      <c r="BU24" s="77" t="s">
        <v>104</v>
      </c>
      <c r="BV24" s="66" t="s">
        <v>318</v>
      </c>
      <c r="BW24" s="118" t="s">
        <v>332</v>
      </c>
    </row>
    <row r="25" spans="1:75" ht="67.5" x14ac:dyDescent="0.15">
      <c r="A25" s="945"/>
      <c r="B25" s="83" t="s">
        <v>76</v>
      </c>
      <c r="C25" s="84" t="s">
        <v>339</v>
      </c>
      <c r="D25" s="130" t="s">
        <v>313</v>
      </c>
      <c r="E25" s="131" t="s">
        <v>209</v>
      </c>
      <c r="F25" s="800"/>
      <c r="G25" s="889" t="s">
        <v>315</v>
      </c>
      <c r="H25" s="889" t="s">
        <v>316</v>
      </c>
      <c r="I25" s="43" t="s">
        <v>317</v>
      </c>
      <c r="J25" s="43" t="s">
        <v>318</v>
      </c>
      <c r="K25" s="889" t="s">
        <v>319</v>
      </c>
      <c r="L25" s="889" t="s">
        <v>320</v>
      </c>
      <c r="M25" s="891" t="s">
        <v>138</v>
      </c>
      <c r="N25" s="820"/>
      <c r="O25" s="779"/>
      <c r="P25" s="782"/>
      <c r="Q25" s="785"/>
      <c r="R25" s="947"/>
      <c r="S25" s="767"/>
      <c r="T25" s="770"/>
      <c r="U25" s="120" t="s">
        <v>304</v>
      </c>
      <c r="V25" s="14" t="s">
        <v>392</v>
      </c>
      <c r="W25" s="14" t="s">
        <v>393</v>
      </c>
      <c r="X25" s="14" t="s">
        <v>195</v>
      </c>
      <c r="Y25" s="24" t="s">
        <v>94</v>
      </c>
      <c r="Z25" s="8" t="s">
        <v>203</v>
      </c>
      <c r="AA25" s="89" t="s">
        <v>102</v>
      </c>
      <c r="AB25" s="90"/>
      <c r="AC25" s="90" t="s">
        <v>394</v>
      </c>
      <c r="AD25" s="91" t="s">
        <v>95</v>
      </c>
      <c r="AE25" s="92" t="s">
        <v>95</v>
      </c>
      <c r="AF25" s="93" t="s">
        <v>96</v>
      </c>
      <c r="AG25" s="121" t="s">
        <v>102</v>
      </c>
      <c r="AH25" s="122" t="s">
        <v>102</v>
      </c>
      <c r="AI25" s="139" t="s">
        <v>273</v>
      </c>
      <c r="AJ25" s="22" t="s">
        <v>395</v>
      </c>
      <c r="AK25" s="22">
        <v>0</v>
      </c>
      <c r="AL25" s="22" t="s">
        <v>396</v>
      </c>
      <c r="AM25" s="22" t="s">
        <v>102</v>
      </c>
      <c r="AN25" s="22" t="s">
        <v>102</v>
      </c>
      <c r="AO25" s="124">
        <v>27472</v>
      </c>
      <c r="AP25" s="125" t="s">
        <v>99</v>
      </c>
      <c r="AQ25" s="115" t="s">
        <v>95</v>
      </c>
      <c r="AR25" s="115" t="s">
        <v>95</v>
      </c>
      <c r="AS25" s="125" t="s">
        <v>95</v>
      </c>
      <c r="AT25" s="125" t="s">
        <v>233</v>
      </c>
      <c r="AU25" s="126" t="s">
        <v>96</v>
      </c>
      <c r="AV25" s="22" t="s">
        <v>102</v>
      </c>
      <c r="AW25" s="128" t="s">
        <v>102</v>
      </c>
      <c r="AX25" s="22" t="s">
        <v>335</v>
      </c>
      <c r="AY25" s="22" t="s">
        <v>317</v>
      </c>
      <c r="AZ25" s="128" t="s">
        <v>125</v>
      </c>
      <c r="BA25" s="128" t="s">
        <v>102</v>
      </c>
      <c r="BB25" s="128" t="s">
        <v>102</v>
      </c>
      <c r="BC25" s="128" t="s">
        <v>102</v>
      </c>
      <c r="BD25" s="64" t="str">
        <f t="shared" si="2"/>
        <v>F</v>
      </c>
      <c r="BE25" s="129"/>
      <c r="BF25" s="34">
        <f>IF(A25="",BF24,ROW()-1-COUNTIF(A$2:A25,""))</f>
        <v>8</v>
      </c>
      <c r="BG25" s="34">
        <f t="shared" si="3"/>
        <v>8</v>
      </c>
      <c r="BH25" s="34" t="str">
        <f t="shared" si="4"/>
        <v>8-8</v>
      </c>
      <c r="BI25" s="34">
        <f t="shared" si="0"/>
        <v>8</v>
      </c>
      <c r="BJ25" s="34" t="str">
        <f t="shared" si="1"/>
        <v/>
      </c>
      <c r="BK25" s="34" t="str">
        <f t="shared" si="5"/>
        <v>新規のみ</v>
      </c>
      <c r="BL25" s="34" t="str">
        <f t="shared" si="6"/>
        <v>8-Yes</v>
      </c>
      <c r="BM25" s="34" t="str">
        <f t="shared" si="7"/>
        <v>進歩性</v>
      </c>
      <c r="BN25" s="34" t="str">
        <f t="shared" si="8"/>
        <v>進歩性のみ</v>
      </c>
      <c r="BO25" s="34" t="str">
        <f t="shared" si="9"/>
        <v>8-進</v>
      </c>
      <c r="BP25" s="34">
        <f t="shared" si="10"/>
        <v>1975</v>
      </c>
      <c r="BQ25" s="34" t="str">
        <f t="shared" si="11"/>
        <v>分析対象</v>
      </c>
      <c r="BR25" s="103"/>
      <c r="BS25" s="103"/>
      <c r="BT25" s="103"/>
      <c r="BU25" s="77" t="s">
        <v>189</v>
      </c>
      <c r="BV25" s="66" t="s">
        <v>318</v>
      </c>
      <c r="BW25" s="23" t="s">
        <v>396</v>
      </c>
    </row>
    <row r="26" spans="1:75" ht="27" customHeight="1" x14ac:dyDescent="0.15">
      <c r="A26" s="944" t="s">
        <v>397</v>
      </c>
      <c r="B26" s="83" t="s">
        <v>76</v>
      </c>
      <c r="C26" s="84" t="s">
        <v>398</v>
      </c>
      <c r="D26" s="130" t="s">
        <v>399</v>
      </c>
      <c r="E26" s="130" t="s">
        <v>400</v>
      </c>
      <c r="F26" s="799" t="s">
        <v>401</v>
      </c>
      <c r="G26" s="1" t="s">
        <v>402</v>
      </c>
      <c r="H26" s="1" t="s">
        <v>403</v>
      </c>
      <c r="I26" s="43" t="s">
        <v>404</v>
      </c>
      <c r="J26" s="43" t="s">
        <v>405</v>
      </c>
      <c r="K26" s="1" t="s">
        <v>406</v>
      </c>
      <c r="L26" s="1" t="s">
        <v>407</v>
      </c>
      <c r="M26" s="1" t="s">
        <v>408</v>
      </c>
      <c r="N26" s="819" t="s">
        <v>409</v>
      </c>
      <c r="O26" s="777" t="s">
        <v>89</v>
      </c>
      <c r="P26" s="780" t="s">
        <v>410</v>
      </c>
      <c r="Q26" s="777" t="s">
        <v>411</v>
      </c>
      <c r="R26" s="857">
        <v>0</v>
      </c>
      <c r="S26" s="795" t="s">
        <v>412</v>
      </c>
      <c r="T26" s="797">
        <v>0</v>
      </c>
      <c r="U26" s="132" t="s">
        <v>91</v>
      </c>
      <c r="V26" s="133" t="s">
        <v>413</v>
      </c>
      <c r="W26" s="133" t="s">
        <v>414</v>
      </c>
      <c r="X26" s="133" t="s">
        <v>415</v>
      </c>
      <c r="Y26" s="87" t="s">
        <v>24</v>
      </c>
      <c r="Z26" s="88" t="s">
        <v>94</v>
      </c>
      <c r="AA26" s="89" t="s">
        <v>416</v>
      </c>
      <c r="AB26" s="90"/>
      <c r="AC26" s="90" t="s">
        <v>417</v>
      </c>
      <c r="AD26" s="91" t="s">
        <v>95</v>
      </c>
      <c r="AE26" s="92" t="s">
        <v>95</v>
      </c>
      <c r="AF26" s="93" t="s">
        <v>96</v>
      </c>
      <c r="AG26" s="94" t="s">
        <v>102</v>
      </c>
      <c r="AH26" s="95" t="s">
        <v>102</v>
      </c>
      <c r="AI26" s="96" t="s">
        <v>165</v>
      </c>
      <c r="AJ26" s="100" t="s">
        <v>418</v>
      </c>
      <c r="AK26" s="100">
        <v>0</v>
      </c>
      <c r="AL26" s="100" t="s">
        <v>419</v>
      </c>
      <c r="AM26" s="100" t="s">
        <v>420</v>
      </c>
      <c r="AN26" s="100" t="s">
        <v>421</v>
      </c>
      <c r="AO26" s="158">
        <v>27030</v>
      </c>
      <c r="AP26" s="61" t="s">
        <v>124</v>
      </c>
      <c r="AQ26" s="61" t="s">
        <v>95</v>
      </c>
      <c r="AR26" s="61" t="s">
        <v>95</v>
      </c>
      <c r="AS26" s="61" t="s">
        <v>95</v>
      </c>
      <c r="AT26" s="61" t="s">
        <v>95</v>
      </c>
      <c r="AU26" s="99" t="s">
        <v>95</v>
      </c>
      <c r="AV26" s="100" t="s">
        <v>102</v>
      </c>
      <c r="AW26" s="94" t="s">
        <v>102</v>
      </c>
      <c r="AX26" s="100" t="s">
        <v>422</v>
      </c>
      <c r="AY26" s="100" t="s">
        <v>404</v>
      </c>
      <c r="AZ26" s="94" t="s">
        <v>102</v>
      </c>
      <c r="BA26" s="101" t="s">
        <v>423</v>
      </c>
      <c r="BB26" s="94" t="s">
        <v>424</v>
      </c>
      <c r="BC26" s="94" t="s">
        <v>425</v>
      </c>
      <c r="BD26" s="64" t="str">
        <f t="shared" si="2"/>
        <v>B</v>
      </c>
      <c r="BE26" s="102"/>
      <c r="BF26" s="34">
        <f>IF(A26="",BF25,ROW()-1-COUNTIF(A$2:A26,""))</f>
        <v>9</v>
      </c>
      <c r="BG26" s="34">
        <f t="shared" si="3"/>
        <v>1</v>
      </c>
      <c r="BH26" s="34" t="str">
        <f t="shared" si="4"/>
        <v>9-1</v>
      </c>
      <c r="BI26" s="34">
        <f t="shared" si="0"/>
        <v>3</v>
      </c>
      <c r="BJ26" s="34" t="str">
        <f t="shared" si="1"/>
        <v>9○</v>
      </c>
      <c r="BK26" s="34" t="str">
        <f t="shared" si="5"/>
        <v>新規+既出</v>
      </c>
      <c r="BL26" s="34" t="str">
        <f t="shared" si="6"/>
        <v>9-Yes</v>
      </c>
      <c r="BM26" s="34" t="str">
        <f t="shared" si="7"/>
        <v>新規性</v>
      </c>
      <c r="BN26" s="34" t="str">
        <f t="shared" si="8"/>
        <v>新規性のみ</v>
      </c>
      <c r="BO26" s="34" t="str">
        <f t="shared" si="9"/>
        <v>9-新</v>
      </c>
      <c r="BP26" s="34">
        <f t="shared" si="10"/>
        <v>1974</v>
      </c>
      <c r="BQ26" s="34" t="str">
        <f t="shared" si="11"/>
        <v>分析対象</v>
      </c>
      <c r="BR26" s="36"/>
      <c r="BS26" s="36"/>
      <c r="BT26" s="36"/>
      <c r="BU26" s="77" t="s">
        <v>189</v>
      </c>
      <c r="BV26" s="66" t="s">
        <v>405</v>
      </c>
      <c r="BW26" s="136" t="s">
        <v>419</v>
      </c>
    </row>
    <row r="27" spans="1:75" ht="256.5" x14ac:dyDescent="0.15">
      <c r="A27" s="948"/>
      <c r="B27" s="83" t="s">
        <v>76</v>
      </c>
      <c r="C27" s="84" t="s">
        <v>426</v>
      </c>
      <c r="D27" s="130" t="s">
        <v>399</v>
      </c>
      <c r="E27" s="130" t="s">
        <v>400</v>
      </c>
      <c r="F27" s="915"/>
      <c r="G27" s="159" t="s">
        <v>402</v>
      </c>
      <c r="H27" s="159" t="s">
        <v>403</v>
      </c>
      <c r="I27" s="43" t="s">
        <v>404</v>
      </c>
      <c r="J27" s="43" t="s">
        <v>405</v>
      </c>
      <c r="K27" s="159" t="s">
        <v>406</v>
      </c>
      <c r="L27" s="159" t="s">
        <v>407</v>
      </c>
      <c r="M27" s="159" t="s">
        <v>408</v>
      </c>
      <c r="N27" s="949"/>
      <c r="O27" s="778"/>
      <c r="P27" s="781"/>
      <c r="Q27" s="778"/>
      <c r="R27" s="853"/>
      <c r="S27" s="942"/>
      <c r="T27" s="943"/>
      <c r="U27" s="105" t="s">
        <v>118</v>
      </c>
      <c r="V27" s="106" t="s">
        <v>427</v>
      </c>
      <c r="W27" s="106" t="s">
        <v>428</v>
      </c>
      <c r="X27" s="106" t="s">
        <v>429</v>
      </c>
      <c r="Y27" s="107" t="s">
        <v>24</v>
      </c>
      <c r="Z27" s="108" t="s">
        <v>94</v>
      </c>
      <c r="AA27" s="109" t="s">
        <v>430</v>
      </c>
      <c r="AB27" s="108"/>
      <c r="AC27" s="108" t="s">
        <v>431</v>
      </c>
      <c r="AD27" s="91" t="s">
        <v>95</v>
      </c>
      <c r="AE27" s="92" t="s">
        <v>96</v>
      </c>
      <c r="AF27" s="93" t="s">
        <v>95</v>
      </c>
      <c r="AG27" s="137" t="s">
        <v>102</v>
      </c>
      <c r="AH27" s="138" t="s">
        <v>102</v>
      </c>
      <c r="AI27" s="112" t="s">
        <v>165</v>
      </c>
      <c r="AJ27" s="113" t="s">
        <v>432</v>
      </c>
      <c r="AK27" s="113" t="s">
        <v>433</v>
      </c>
      <c r="AL27" s="113" t="s">
        <v>434</v>
      </c>
      <c r="AM27" s="113" t="s">
        <v>435</v>
      </c>
      <c r="AN27" s="113" t="s">
        <v>436</v>
      </c>
      <c r="AO27" s="160">
        <v>34431</v>
      </c>
      <c r="AP27" s="115" t="s">
        <v>124</v>
      </c>
      <c r="AQ27" s="115" t="s">
        <v>95</v>
      </c>
      <c r="AR27" s="161" t="s">
        <v>96</v>
      </c>
      <c r="AS27" s="103" t="s">
        <v>437</v>
      </c>
      <c r="AT27" s="115" t="s">
        <v>95</v>
      </c>
      <c r="AU27" s="116" t="s">
        <v>95</v>
      </c>
      <c r="AV27" s="113" t="s">
        <v>102</v>
      </c>
      <c r="AW27" s="110" t="s">
        <v>102</v>
      </c>
      <c r="AX27" s="113" t="s">
        <v>422</v>
      </c>
      <c r="AY27" s="113" t="s">
        <v>404</v>
      </c>
      <c r="AZ27" s="110" t="s">
        <v>102</v>
      </c>
      <c r="BA27" s="157" t="s">
        <v>423</v>
      </c>
      <c r="BB27" s="110" t="s">
        <v>424</v>
      </c>
      <c r="BC27" s="110" t="s">
        <v>425</v>
      </c>
      <c r="BD27" s="64" t="str">
        <f t="shared" si="2"/>
        <v>B</v>
      </c>
      <c r="BE27" s="162" t="s">
        <v>438</v>
      </c>
      <c r="BF27" s="34">
        <f>IF(A27="",BF26,ROW()-1-COUNTIF(A$2:A27,""))</f>
        <v>9</v>
      </c>
      <c r="BG27" s="34">
        <f t="shared" si="3"/>
        <v>2</v>
      </c>
      <c r="BH27" s="34" t="str">
        <f t="shared" si="4"/>
        <v>9-2</v>
      </c>
      <c r="BI27" s="34">
        <f t="shared" si="0"/>
        <v>3</v>
      </c>
      <c r="BJ27" s="34" t="str">
        <f t="shared" si="1"/>
        <v>9○</v>
      </c>
      <c r="BK27" s="34" t="str">
        <f t="shared" si="5"/>
        <v>新規+既出</v>
      </c>
      <c r="BL27" s="34" t="str">
        <f t="shared" si="6"/>
        <v>9-No</v>
      </c>
      <c r="BM27" s="34" t="str">
        <f t="shared" si="7"/>
        <v>新規性</v>
      </c>
      <c r="BN27" s="34" t="str">
        <f t="shared" si="8"/>
        <v>新規性のみ</v>
      </c>
      <c r="BO27" s="34" t="str">
        <f t="shared" si="9"/>
        <v>9-新</v>
      </c>
      <c r="BP27" s="34">
        <f t="shared" si="10"/>
        <v>1994</v>
      </c>
      <c r="BQ27" s="34" t="str">
        <f t="shared" si="11"/>
        <v>分析対象</v>
      </c>
      <c r="BR27" s="36" t="s">
        <v>439</v>
      </c>
      <c r="BS27" s="36"/>
      <c r="BT27" s="36" t="s">
        <v>440</v>
      </c>
      <c r="BU27" s="77" t="s">
        <v>189</v>
      </c>
      <c r="BV27" s="66" t="s">
        <v>405</v>
      </c>
      <c r="BW27" s="118" t="s">
        <v>434</v>
      </c>
    </row>
    <row r="28" spans="1:75" ht="256.5" x14ac:dyDescent="0.15">
      <c r="A28" s="945"/>
      <c r="B28" s="83" t="s">
        <v>76</v>
      </c>
      <c r="C28" s="84" t="s">
        <v>398</v>
      </c>
      <c r="D28" s="130" t="s">
        <v>399</v>
      </c>
      <c r="E28" s="130" t="s">
        <v>400</v>
      </c>
      <c r="F28" s="800"/>
      <c r="G28" s="163" t="s">
        <v>402</v>
      </c>
      <c r="H28" s="163" t="s">
        <v>403</v>
      </c>
      <c r="I28" s="43" t="s">
        <v>404</v>
      </c>
      <c r="J28" s="43" t="s">
        <v>405</v>
      </c>
      <c r="K28" s="163" t="s">
        <v>406</v>
      </c>
      <c r="L28" s="163" t="s">
        <v>407</v>
      </c>
      <c r="M28" s="163" t="s">
        <v>408</v>
      </c>
      <c r="N28" s="820"/>
      <c r="O28" s="779"/>
      <c r="P28" s="782"/>
      <c r="Q28" s="779"/>
      <c r="R28" s="854"/>
      <c r="S28" s="796"/>
      <c r="T28" s="798"/>
      <c r="U28" s="120" t="s">
        <v>192</v>
      </c>
      <c r="V28" s="14" t="s">
        <v>441</v>
      </c>
      <c r="W28" s="14" t="s">
        <v>442</v>
      </c>
      <c r="X28" s="14" t="s">
        <v>443</v>
      </c>
      <c r="Y28" s="24" t="s">
        <v>24</v>
      </c>
      <c r="Z28" s="8" t="s">
        <v>94</v>
      </c>
      <c r="AA28" s="89" t="s">
        <v>444</v>
      </c>
      <c r="AB28" s="90"/>
      <c r="AC28" s="90" t="s">
        <v>445</v>
      </c>
      <c r="AD28" s="91" t="s">
        <v>95</v>
      </c>
      <c r="AE28" s="92" t="s">
        <v>95</v>
      </c>
      <c r="AF28" s="93" t="s">
        <v>96</v>
      </c>
      <c r="AG28" s="121" t="s">
        <v>102</v>
      </c>
      <c r="AH28" s="122" t="s">
        <v>102</v>
      </c>
      <c r="AI28" s="139" t="s">
        <v>165</v>
      </c>
      <c r="AJ28" s="22" t="s">
        <v>446</v>
      </c>
      <c r="AK28" s="22" t="s">
        <v>447</v>
      </c>
      <c r="AL28" s="22" t="s">
        <v>448</v>
      </c>
      <c r="AM28" s="22" t="s">
        <v>449</v>
      </c>
      <c r="AN28" s="22" t="s">
        <v>450</v>
      </c>
      <c r="AO28" s="124">
        <v>32612</v>
      </c>
      <c r="AP28" s="125" t="s">
        <v>124</v>
      </c>
      <c r="AQ28" s="115" t="s">
        <v>95</v>
      </c>
      <c r="AR28" s="164" t="s">
        <v>95</v>
      </c>
      <c r="AS28" s="125" t="s">
        <v>95</v>
      </c>
      <c r="AT28" s="125" t="s">
        <v>95</v>
      </c>
      <c r="AU28" s="126" t="s">
        <v>95</v>
      </c>
      <c r="AV28" s="22" t="s">
        <v>102</v>
      </c>
      <c r="AW28" s="128" t="s">
        <v>102</v>
      </c>
      <c r="AX28" s="22" t="s">
        <v>422</v>
      </c>
      <c r="AY28" s="22" t="s">
        <v>404</v>
      </c>
      <c r="AZ28" s="128" t="s">
        <v>102</v>
      </c>
      <c r="BA28" s="165" t="s">
        <v>423</v>
      </c>
      <c r="BB28" s="128" t="s">
        <v>424</v>
      </c>
      <c r="BC28" s="128" t="s">
        <v>451</v>
      </c>
      <c r="BD28" s="64" t="str">
        <f t="shared" si="2"/>
        <v>B</v>
      </c>
      <c r="BE28" s="129"/>
      <c r="BF28" s="34">
        <f>IF(A28="",BF27,ROW()-1-COUNTIF(A$2:A28,""))</f>
        <v>9</v>
      </c>
      <c r="BG28" s="34">
        <f t="shared" si="3"/>
        <v>3</v>
      </c>
      <c r="BH28" s="34" t="str">
        <f t="shared" si="4"/>
        <v>9-3</v>
      </c>
      <c r="BI28" s="34">
        <f t="shared" si="0"/>
        <v>3</v>
      </c>
      <c r="BJ28" s="34" t="str">
        <f t="shared" si="1"/>
        <v>9○</v>
      </c>
      <c r="BK28" s="34" t="str">
        <f t="shared" si="5"/>
        <v>新規+既出</v>
      </c>
      <c r="BL28" s="34" t="str">
        <f t="shared" si="6"/>
        <v>9-Yes</v>
      </c>
      <c r="BM28" s="34" t="str">
        <f t="shared" si="7"/>
        <v>新規性</v>
      </c>
      <c r="BN28" s="34" t="str">
        <f t="shared" si="8"/>
        <v>新規性のみ</v>
      </c>
      <c r="BO28" s="34" t="str">
        <f t="shared" si="9"/>
        <v>9-新</v>
      </c>
      <c r="BP28" s="34">
        <f t="shared" si="10"/>
        <v>1989</v>
      </c>
      <c r="BQ28" s="34" t="str">
        <f t="shared" si="11"/>
        <v>分析対象</v>
      </c>
      <c r="BR28" s="36"/>
      <c r="BS28" s="36"/>
      <c r="BT28" s="36"/>
      <c r="BU28" s="77" t="s">
        <v>189</v>
      </c>
      <c r="BV28" s="66" t="s">
        <v>405</v>
      </c>
      <c r="BW28" s="23" t="s">
        <v>448</v>
      </c>
    </row>
    <row r="29" spans="1:75" ht="54" customHeight="1" x14ac:dyDescent="0.15">
      <c r="A29" s="944" t="s">
        <v>452</v>
      </c>
      <c r="B29" s="83" t="s">
        <v>76</v>
      </c>
      <c r="C29" s="84" t="s">
        <v>453</v>
      </c>
      <c r="D29" s="130" t="s">
        <v>454</v>
      </c>
      <c r="E29" s="130" t="s">
        <v>455</v>
      </c>
      <c r="F29" s="799" t="s">
        <v>456</v>
      </c>
      <c r="G29" s="1" t="s">
        <v>457</v>
      </c>
      <c r="H29" s="1" t="s">
        <v>458</v>
      </c>
      <c r="I29" s="43" t="s">
        <v>459</v>
      </c>
      <c r="J29" s="43" t="s">
        <v>460</v>
      </c>
      <c r="K29" s="1" t="s">
        <v>461</v>
      </c>
      <c r="L29" s="1" t="s">
        <v>462</v>
      </c>
      <c r="M29" s="1" t="s">
        <v>463</v>
      </c>
      <c r="N29" s="819" t="s">
        <v>464</v>
      </c>
      <c r="O29" s="777" t="s">
        <v>465</v>
      </c>
      <c r="P29" s="780" t="s">
        <v>466</v>
      </c>
      <c r="Q29" s="783" t="s">
        <v>91</v>
      </c>
      <c r="R29" s="946" t="s">
        <v>467</v>
      </c>
      <c r="S29" s="765" t="s">
        <v>412</v>
      </c>
      <c r="T29" s="768">
        <v>2</v>
      </c>
      <c r="U29" s="132" t="s">
        <v>91</v>
      </c>
      <c r="V29" s="133" t="s">
        <v>468</v>
      </c>
      <c r="W29" s="133" t="s">
        <v>195</v>
      </c>
      <c r="X29" s="133" t="s">
        <v>195</v>
      </c>
      <c r="Y29" s="87" t="s">
        <v>24</v>
      </c>
      <c r="Z29" s="88" t="s">
        <v>122</v>
      </c>
      <c r="AA29" s="89" t="s">
        <v>102</v>
      </c>
      <c r="AB29" s="90"/>
      <c r="AC29" s="90" t="s">
        <v>102</v>
      </c>
      <c r="AD29" s="91" t="s">
        <v>95</v>
      </c>
      <c r="AE29" s="92" t="s">
        <v>95</v>
      </c>
      <c r="AF29" s="93" t="s">
        <v>96</v>
      </c>
      <c r="AG29" s="94" t="s">
        <v>102</v>
      </c>
      <c r="AH29" s="95" t="s">
        <v>102</v>
      </c>
      <c r="AI29" s="123" t="s">
        <v>469</v>
      </c>
      <c r="AJ29" s="166" t="s">
        <v>102</v>
      </c>
      <c r="AK29" s="166" t="s">
        <v>102</v>
      </c>
      <c r="AL29" s="100" t="s">
        <v>102</v>
      </c>
      <c r="AM29" s="100" t="s">
        <v>102</v>
      </c>
      <c r="AN29" s="100" t="s">
        <v>102</v>
      </c>
      <c r="AO29" s="134" t="s">
        <v>102</v>
      </c>
      <c r="AP29" s="61" t="s">
        <v>99</v>
      </c>
      <c r="AQ29" s="61" t="s">
        <v>95</v>
      </c>
      <c r="AR29" s="61" t="s">
        <v>95</v>
      </c>
      <c r="AS29" s="61" t="s">
        <v>102</v>
      </c>
      <c r="AT29" s="61" t="s">
        <v>102</v>
      </c>
      <c r="AU29" s="99" t="s">
        <v>102</v>
      </c>
      <c r="AV29" s="135" t="s">
        <v>205</v>
      </c>
      <c r="AW29" s="94" t="s">
        <v>470</v>
      </c>
      <c r="AX29" s="100" t="s">
        <v>471</v>
      </c>
      <c r="AY29" s="100" t="s">
        <v>459</v>
      </c>
      <c r="AZ29" s="94" t="s">
        <v>102</v>
      </c>
      <c r="BA29" s="94" t="s">
        <v>102</v>
      </c>
      <c r="BB29" s="94" t="s">
        <v>102</v>
      </c>
      <c r="BC29" s="94" t="s">
        <v>102</v>
      </c>
      <c r="BD29" s="64" t="str">
        <f t="shared" si="2"/>
        <v>C</v>
      </c>
      <c r="BE29" s="102"/>
      <c r="BF29" s="34">
        <f>IF(A29="",BF28,ROW()-1-COUNTIF(A$2:A29,""))</f>
        <v>10</v>
      </c>
      <c r="BG29" s="34">
        <f t="shared" si="3"/>
        <v>1</v>
      </c>
      <c r="BH29" s="34" t="str">
        <f t="shared" si="4"/>
        <v>10-1</v>
      </c>
      <c r="BI29" s="34">
        <f t="shared" si="0"/>
        <v>4</v>
      </c>
      <c r="BJ29" s="34" t="str">
        <f t="shared" si="1"/>
        <v>10○</v>
      </c>
      <c r="BK29" s="34" t="str">
        <f t="shared" si="5"/>
        <v>新規+既出</v>
      </c>
      <c r="BL29" s="34" t="str">
        <f t="shared" si="6"/>
        <v>10-Yes</v>
      </c>
      <c r="BM29" s="34" t="str">
        <f t="shared" si="7"/>
        <v>新規性 / 進歩性</v>
      </c>
      <c r="BN29" s="34" t="str">
        <f t="shared" si="8"/>
        <v>新規性 / 進歩性</v>
      </c>
      <c r="BO29" s="34" t="str">
        <f t="shared" si="9"/>
        <v>10-両</v>
      </c>
      <c r="BP29" s="34" t="str">
        <f t="shared" si="10"/>
        <v/>
      </c>
      <c r="BQ29" s="34" t="str">
        <f t="shared" si="11"/>
        <v>分析対象</v>
      </c>
      <c r="BR29" s="36"/>
      <c r="BS29" s="36"/>
      <c r="BT29" s="36"/>
      <c r="BV29" s="66" t="s">
        <v>460</v>
      </c>
      <c r="BW29" s="136" t="s">
        <v>102</v>
      </c>
    </row>
    <row r="30" spans="1:75" ht="54" x14ac:dyDescent="0.15">
      <c r="A30" s="948"/>
      <c r="B30" s="83" t="s">
        <v>76</v>
      </c>
      <c r="C30" s="84" t="s">
        <v>472</v>
      </c>
      <c r="D30" s="130" t="s">
        <v>473</v>
      </c>
      <c r="E30" s="130" t="s">
        <v>474</v>
      </c>
      <c r="F30" s="915"/>
      <c r="G30" s="159" t="s">
        <v>457</v>
      </c>
      <c r="H30" s="159" t="s">
        <v>458</v>
      </c>
      <c r="I30" s="43" t="s">
        <v>459</v>
      </c>
      <c r="J30" s="43" t="s">
        <v>460</v>
      </c>
      <c r="K30" s="159" t="s">
        <v>461</v>
      </c>
      <c r="L30" s="159" t="s">
        <v>462</v>
      </c>
      <c r="M30" s="159" t="s">
        <v>463</v>
      </c>
      <c r="N30" s="949"/>
      <c r="O30" s="778"/>
      <c r="P30" s="781"/>
      <c r="Q30" s="784"/>
      <c r="R30" s="950"/>
      <c r="S30" s="766"/>
      <c r="T30" s="769"/>
      <c r="U30" s="105" t="s">
        <v>118</v>
      </c>
      <c r="V30" s="106" t="s">
        <v>475</v>
      </c>
      <c r="W30" s="106" t="s">
        <v>195</v>
      </c>
      <c r="X30" s="106" t="s">
        <v>195</v>
      </c>
      <c r="Y30" s="107" t="s">
        <v>94</v>
      </c>
      <c r="Z30" s="108" t="s">
        <v>203</v>
      </c>
      <c r="AA30" s="109" t="s">
        <v>102</v>
      </c>
      <c r="AB30" s="108"/>
      <c r="AC30" s="108" t="s">
        <v>102</v>
      </c>
      <c r="AD30" s="91" t="s">
        <v>95</v>
      </c>
      <c r="AE30" s="92" t="s">
        <v>95</v>
      </c>
      <c r="AF30" s="167" t="s">
        <v>96</v>
      </c>
      <c r="AG30" s="137" t="s">
        <v>102</v>
      </c>
      <c r="AH30" s="138" t="s">
        <v>102</v>
      </c>
      <c r="AI30" s="123" t="s">
        <v>469</v>
      </c>
      <c r="AJ30" s="168" t="s">
        <v>102</v>
      </c>
      <c r="AK30" s="168" t="s">
        <v>102</v>
      </c>
      <c r="AL30" s="113" t="s">
        <v>102</v>
      </c>
      <c r="AM30" s="113" t="s">
        <v>102</v>
      </c>
      <c r="AN30" s="113" t="s">
        <v>102</v>
      </c>
      <c r="AO30" s="114" t="s">
        <v>102</v>
      </c>
      <c r="AP30" s="115" t="s">
        <v>99</v>
      </c>
      <c r="AQ30" s="115" t="s">
        <v>95</v>
      </c>
      <c r="AR30" s="115" t="s">
        <v>95</v>
      </c>
      <c r="AS30" s="115" t="s">
        <v>102</v>
      </c>
      <c r="AT30" s="115" t="s">
        <v>102</v>
      </c>
      <c r="AU30" s="116" t="s">
        <v>102</v>
      </c>
      <c r="AV30" s="155" t="s">
        <v>205</v>
      </c>
      <c r="AW30" s="110" t="s">
        <v>470</v>
      </c>
      <c r="AX30" s="113" t="s">
        <v>471</v>
      </c>
      <c r="AY30" s="113" t="s">
        <v>459</v>
      </c>
      <c r="AZ30" s="110" t="s">
        <v>102</v>
      </c>
      <c r="BA30" s="110" t="s">
        <v>102</v>
      </c>
      <c r="BB30" s="110" t="s">
        <v>102</v>
      </c>
      <c r="BC30" s="110" t="s">
        <v>102</v>
      </c>
      <c r="BD30" s="64" t="str">
        <f t="shared" si="2"/>
        <v>C</v>
      </c>
      <c r="BE30" s="117"/>
      <c r="BF30" s="34">
        <f>IF(A30="",BF29,ROW()-1-COUNTIF(A$2:A30,""))</f>
        <v>10</v>
      </c>
      <c r="BG30" s="34">
        <f t="shared" si="3"/>
        <v>2</v>
      </c>
      <c r="BH30" s="34" t="str">
        <f t="shared" si="4"/>
        <v>10-2</v>
      </c>
      <c r="BI30" s="34">
        <f t="shared" si="0"/>
        <v>4</v>
      </c>
      <c r="BJ30" s="34" t="str">
        <f t="shared" si="1"/>
        <v>10○</v>
      </c>
      <c r="BK30" s="34" t="str">
        <f t="shared" si="5"/>
        <v>新規+既出</v>
      </c>
      <c r="BL30" s="34" t="str">
        <f t="shared" si="6"/>
        <v>10-Yes</v>
      </c>
      <c r="BM30" s="34" t="str">
        <f t="shared" si="7"/>
        <v>進歩性</v>
      </c>
      <c r="BN30" s="34" t="str">
        <f t="shared" si="8"/>
        <v>新規性 / 進歩性</v>
      </c>
      <c r="BO30" s="34" t="str">
        <f t="shared" si="9"/>
        <v>10-進</v>
      </c>
      <c r="BP30" s="34" t="str">
        <f t="shared" si="10"/>
        <v/>
      </c>
      <c r="BQ30" s="34" t="str">
        <f t="shared" si="11"/>
        <v>分析対象</v>
      </c>
      <c r="BR30" s="36"/>
      <c r="BS30" s="36"/>
      <c r="BT30" s="36"/>
      <c r="BV30" s="66" t="s">
        <v>460</v>
      </c>
      <c r="BW30" s="118" t="s">
        <v>102</v>
      </c>
    </row>
    <row r="31" spans="1:75" ht="54" x14ac:dyDescent="0.15">
      <c r="A31" s="948"/>
      <c r="B31" s="83" t="s">
        <v>76</v>
      </c>
      <c r="C31" s="84" t="s">
        <v>472</v>
      </c>
      <c r="D31" s="130" t="s">
        <v>473</v>
      </c>
      <c r="E31" s="130" t="s">
        <v>474</v>
      </c>
      <c r="F31" s="915"/>
      <c r="G31" s="159" t="s">
        <v>457</v>
      </c>
      <c r="H31" s="159" t="s">
        <v>458</v>
      </c>
      <c r="I31" s="43" t="s">
        <v>459</v>
      </c>
      <c r="J31" s="43" t="s">
        <v>460</v>
      </c>
      <c r="K31" s="159" t="s">
        <v>461</v>
      </c>
      <c r="L31" s="159" t="s">
        <v>462</v>
      </c>
      <c r="M31" s="159" t="s">
        <v>463</v>
      </c>
      <c r="N31" s="949"/>
      <c r="O31" s="778"/>
      <c r="P31" s="781"/>
      <c r="Q31" s="784"/>
      <c r="R31" s="950"/>
      <c r="S31" s="766"/>
      <c r="T31" s="769"/>
      <c r="U31" s="105" t="s">
        <v>340</v>
      </c>
      <c r="V31" s="106" t="s">
        <v>476</v>
      </c>
      <c r="W31" s="106" t="s">
        <v>477</v>
      </c>
      <c r="X31" s="106" t="s">
        <v>195</v>
      </c>
      <c r="Y31" s="107" t="s">
        <v>94</v>
      </c>
      <c r="Z31" s="108" t="s">
        <v>122</v>
      </c>
      <c r="AA31" s="109" t="s">
        <v>478</v>
      </c>
      <c r="AB31" s="108"/>
      <c r="AC31" s="108" t="s">
        <v>102</v>
      </c>
      <c r="AD31" s="91" t="s">
        <v>96</v>
      </c>
      <c r="AE31" s="92" t="s">
        <v>96</v>
      </c>
      <c r="AF31" s="169" t="s">
        <v>95</v>
      </c>
      <c r="AG31" s="137" t="s">
        <v>102</v>
      </c>
      <c r="AH31" s="138" t="s">
        <v>102</v>
      </c>
      <c r="AI31" s="170" t="s">
        <v>165</v>
      </c>
      <c r="AJ31" s="168" t="s">
        <v>479</v>
      </c>
      <c r="AK31" s="168" t="s">
        <v>480</v>
      </c>
      <c r="AL31" s="113" t="s">
        <v>481</v>
      </c>
      <c r="AM31" s="113" t="s">
        <v>482</v>
      </c>
      <c r="AN31" s="113" t="s">
        <v>483</v>
      </c>
      <c r="AO31" s="114">
        <v>32923</v>
      </c>
      <c r="AP31" s="115" t="s">
        <v>124</v>
      </c>
      <c r="AQ31" s="115" t="s">
        <v>95</v>
      </c>
      <c r="AR31" s="115" t="s">
        <v>95</v>
      </c>
      <c r="AS31" s="115" t="s">
        <v>95</v>
      </c>
      <c r="AT31" s="115" t="s">
        <v>96</v>
      </c>
      <c r="AU31" s="116" t="s">
        <v>96</v>
      </c>
      <c r="AV31" s="113" t="s">
        <v>102</v>
      </c>
      <c r="AW31" s="110" t="s">
        <v>470</v>
      </c>
      <c r="AX31" s="113" t="s">
        <v>471</v>
      </c>
      <c r="AY31" s="113" t="s">
        <v>459</v>
      </c>
      <c r="AZ31" s="110" t="s">
        <v>102</v>
      </c>
      <c r="BA31" s="110" t="s">
        <v>187</v>
      </c>
      <c r="BB31" s="110" t="s">
        <v>484</v>
      </c>
      <c r="BC31" s="110" t="s">
        <v>485</v>
      </c>
      <c r="BD31" s="64" t="str">
        <f t="shared" si="2"/>
        <v>C</v>
      </c>
      <c r="BE31" s="117"/>
      <c r="BF31" s="34">
        <f>IF(A31="",BF30,ROW()-1-COUNTIF(A$2:A31,""))</f>
        <v>10</v>
      </c>
      <c r="BG31" s="34">
        <f t="shared" si="3"/>
        <v>3</v>
      </c>
      <c r="BH31" s="34" t="str">
        <f t="shared" si="4"/>
        <v>10-3</v>
      </c>
      <c r="BI31" s="34">
        <f t="shared" si="0"/>
        <v>4</v>
      </c>
      <c r="BJ31" s="34" t="str">
        <f t="shared" si="1"/>
        <v>10○</v>
      </c>
      <c r="BK31" s="34" t="str">
        <f t="shared" si="5"/>
        <v>新規+既出</v>
      </c>
      <c r="BL31" s="34" t="str">
        <f t="shared" si="6"/>
        <v>10-No</v>
      </c>
      <c r="BM31" s="34" t="str">
        <f t="shared" si="7"/>
        <v>進歩性</v>
      </c>
      <c r="BN31" s="34" t="str">
        <f t="shared" si="8"/>
        <v>新規性 / 進歩性</v>
      </c>
      <c r="BO31" s="34" t="str">
        <f t="shared" si="9"/>
        <v>10-進</v>
      </c>
      <c r="BP31" s="34">
        <f t="shared" si="10"/>
        <v>1990</v>
      </c>
      <c r="BQ31" s="34" t="str">
        <f t="shared" si="11"/>
        <v>分析対象</v>
      </c>
      <c r="BR31" s="36" t="s">
        <v>486</v>
      </c>
      <c r="BS31" s="36" t="s">
        <v>487</v>
      </c>
      <c r="BT31" s="36"/>
      <c r="BU31" s="77" t="s">
        <v>189</v>
      </c>
      <c r="BV31" s="66" t="s">
        <v>460</v>
      </c>
      <c r="BW31" s="118" t="s">
        <v>481</v>
      </c>
    </row>
    <row r="32" spans="1:75" ht="54" x14ac:dyDescent="0.15">
      <c r="A32" s="945"/>
      <c r="B32" s="83" t="s">
        <v>76</v>
      </c>
      <c r="C32" s="84" t="s">
        <v>472</v>
      </c>
      <c r="D32" s="130" t="s">
        <v>454</v>
      </c>
      <c r="E32" s="130" t="s">
        <v>455</v>
      </c>
      <c r="F32" s="800"/>
      <c r="G32" s="163" t="s">
        <v>457</v>
      </c>
      <c r="H32" s="163" t="s">
        <v>458</v>
      </c>
      <c r="I32" s="43" t="s">
        <v>459</v>
      </c>
      <c r="J32" s="43" t="s">
        <v>460</v>
      </c>
      <c r="K32" s="163" t="s">
        <v>461</v>
      </c>
      <c r="L32" s="163" t="s">
        <v>462</v>
      </c>
      <c r="M32" s="163" t="s">
        <v>463</v>
      </c>
      <c r="N32" s="820"/>
      <c r="O32" s="779"/>
      <c r="P32" s="782"/>
      <c r="Q32" s="785"/>
      <c r="R32" s="947"/>
      <c r="S32" s="767"/>
      <c r="T32" s="770"/>
      <c r="U32" s="120" t="s">
        <v>348</v>
      </c>
      <c r="V32" s="14" t="s">
        <v>488</v>
      </c>
      <c r="W32" s="14" t="s">
        <v>489</v>
      </c>
      <c r="X32" s="14" t="s">
        <v>490</v>
      </c>
      <c r="Y32" s="24" t="s">
        <v>94</v>
      </c>
      <c r="Z32" s="8" t="s">
        <v>203</v>
      </c>
      <c r="AA32" s="89" t="s">
        <v>491</v>
      </c>
      <c r="AB32" s="90"/>
      <c r="AC32" s="90" t="s">
        <v>492</v>
      </c>
      <c r="AD32" s="91" t="s">
        <v>95</v>
      </c>
      <c r="AE32" s="92" t="s">
        <v>95</v>
      </c>
      <c r="AF32" s="169" t="s">
        <v>96</v>
      </c>
      <c r="AG32" s="121" t="s">
        <v>102</v>
      </c>
      <c r="AH32" s="122" t="s">
        <v>102</v>
      </c>
      <c r="AI32" s="171" t="s">
        <v>165</v>
      </c>
      <c r="AJ32" s="172" t="s">
        <v>493</v>
      </c>
      <c r="AK32" s="172" t="s">
        <v>494</v>
      </c>
      <c r="AL32" s="22" t="s">
        <v>495</v>
      </c>
      <c r="AM32" s="22" t="s">
        <v>496</v>
      </c>
      <c r="AN32" s="22" t="s">
        <v>497</v>
      </c>
      <c r="AO32" s="124">
        <v>34583</v>
      </c>
      <c r="AP32" s="125" t="s">
        <v>124</v>
      </c>
      <c r="AQ32" s="125" t="s">
        <v>95</v>
      </c>
      <c r="AR32" s="125" t="s">
        <v>95</v>
      </c>
      <c r="AS32" s="125" t="s">
        <v>95</v>
      </c>
      <c r="AT32" s="125" t="s">
        <v>95</v>
      </c>
      <c r="AU32" s="126" t="s">
        <v>95</v>
      </c>
      <c r="AV32" s="22" t="s">
        <v>102</v>
      </c>
      <c r="AW32" s="128" t="s">
        <v>470</v>
      </c>
      <c r="AX32" s="22" t="s">
        <v>471</v>
      </c>
      <c r="AY32" s="22" t="s">
        <v>459</v>
      </c>
      <c r="AZ32" s="128" t="s">
        <v>102</v>
      </c>
      <c r="BA32" s="128" t="s">
        <v>368</v>
      </c>
      <c r="BB32" s="128" t="s">
        <v>484</v>
      </c>
      <c r="BC32" s="128" t="s">
        <v>498</v>
      </c>
      <c r="BD32" s="64" t="str">
        <f t="shared" si="2"/>
        <v>C</v>
      </c>
      <c r="BE32" s="129"/>
      <c r="BF32" s="34">
        <f>IF(A32="",BF31,ROW()-1-COUNTIF(A$2:A32,""))</f>
        <v>10</v>
      </c>
      <c r="BG32" s="34">
        <f t="shared" si="3"/>
        <v>4</v>
      </c>
      <c r="BH32" s="34" t="str">
        <f t="shared" si="4"/>
        <v>10-4</v>
      </c>
      <c r="BI32" s="34">
        <f t="shared" si="0"/>
        <v>4</v>
      </c>
      <c r="BJ32" s="34" t="str">
        <f t="shared" si="1"/>
        <v>10○</v>
      </c>
      <c r="BK32" s="34" t="str">
        <f t="shared" si="5"/>
        <v>新規+既出</v>
      </c>
      <c r="BL32" s="34" t="str">
        <f t="shared" si="6"/>
        <v>10-Yes</v>
      </c>
      <c r="BM32" s="34" t="str">
        <f t="shared" si="7"/>
        <v>進歩性</v>
      </c>
      <c r="BN32" s="34" t="str">
        <f t="shared" si="8"/>
        <v>新規性 / 進歩性</v>
      </c>
      <c r="BO32" s="34" t="str">
        <f t="shared" si="9"/>
        <v>10-進</v>
      </c>
      <c r="BP32" s="34">
        <f t="shared" si="10"/>
        <v>1994</v>
      </c>
      <c r="BQ32" s="34" t="str">
        <f t="shared" si="11"/>
        <v>分析対象</v>
      </c>
      <c r="BR32" s="36"/>
      <c r="BS32" s="36"/>
      <c r="BT32" s="36"/>
      <c r="BU32" s="77" t="s">
        <v>104</v>
      </c>
      <c r="BV32" s="66" t="s">
        <v>460</v>
      </c>
      <c r="BW32" s="23" t="s">
        <v>495</v>
      </c>
    </row>
    <row r="33" spans="1:75" s="38" customFormat="1" ht="121.5" x14ac:dyDescent="0.15">
      <c r="A33" s="173" t="s">
        <v>499</v>
      </c>
      <c r="B33" s="174" t="s">
        <v>76</v>
      </c>
      <c r="C33" s="41" t="s">
        <v>500</v>
      </c>
      <c r="D33" s="42" t="s">
        <v>501</v>
      </c>
      <c r="E33" s="131" t="s">
        <v>209</v>
      </c>
      <c r="F33" s="43" t="s">
        <v>502</v>
      </c>
      <c r="G33" s="43" t="s">
        <v>503</v>
      </c>
      <c r="H33" s="43" t="s">
        <v>504</v>
      </c>
      <c r="I33" s="43" t="s">
        <v>138</v>
      </c>
      <c r="J33" s="43" t="s">
        <v>505</v>
      </c>
      <c r="K33" s="43" t="s">
        <v>506</v>
      </c>
      <c r="L33" s="43" t="s">
        <v>507</v>
      </c>
      <c r="M33" s="43" t="s">
        <v>508</v>
      </c>
      <c r="N33" s="44" t="s">
        <v>509</v>
      </c>
      <c r="O33" s="45" t="s">
        <v>89</v>
      </c>
      <c r="P33" s="46" t="s">
        <v>510</v>
      </c>
      <c r="Q33" s="45" t="s">
        <v>511</v>
      </c>
      <c r="R33" s="50" t="s">
        <v>512</v>
      </c>
      <c r="S33" s="9" t="s">
        <v>303</v>
      </c>
      <c r="T33" s="10">
        <v>1</v>
      </c>
      <c r="U33" s="48" t="s">
        <v>91</v>
      </c>
      <c r="V33" s="49" t="s">
        <v>513</v>
      </c>
      <c r="W33" s="49" t="s">
        <v>514</v>
      </c>
      <c r="X33" s="49" t="s">
        <v>515</v>
      </c>
      <c r="Y33" s="45" t="s">
        <v>24</v>
      </c>
      <c r="Z33" s="50" t="s">
        <v>122</v>
      </c>
      <c r="AA33" s="89" t="s">
        <v>516</v>
      </c>
      <c r="AB33" s="90"/>
      <c r="AC33" s="90" t="s">
        <v>517</v>
      </c>
      <c r="AD33" s="91" t="s">
        <v>95</v>
      </c>
      <c r="AE33" s="92" t="s">
        <v>95</v>
      </c>
      <c r="AF33" s="169" t="s">
        <v>96</v>
      </c>
      <c r="AG33" s="94" t="s">
        <v>102</v>
      </c>
      <c r="AH33" s="95" t="s">
        <v>102</v>
      </c>
      <c r="AI33" s="175" t="s">
        <v>165</v>
      </c>
      <c r="AJ33" s="176" t="s">
        <v>518</v>
      </c>
      <c r="AK33" s="176" t="s">
        <v>519</v>
      </c>
      <c r="AL33" s="58" t="s">
        <v>520</v>
      </c>
      <c r="AM33" s="58" t="s">
        <v>521</v>
      </c>
      <c r="AN33" s="58" t="s">
        <v>522</v>
      </c>
      <c r="AO33" s="59">
        <v>33282</v>
      </c>
      <c r="AP33" s="125" t="s">
        <v>124</v>
      </c>
      <c r="AQ33" s="60" t="s">
        <v>95</v>
      </c>
      <c r="AR33" s="60" t="s">
        <v>95</v>
      </c>
      <c r="AS33" s="60" t="s">
        <v>95</v>
      </c>
      <c r="AT33" s="60" t="s">
        <v>233</v>
      </c>
      <c r="AU33" s="62" t="s">
        <v>95</v>
      </c>
      <c r="AV33" s="58" t="s">
        <v>102</v>
      </c>
      <c r="AW33" s="55" t="s">
        <v>102</v>
      </c>
      <c r="AX33" s="58" t="s">
        <v>102</v>
      </c>
      <c r="AY33" s="58" t="s">
        <v>138</v>
      </c>
      <c r="AZ33" s="55" t="s">
        <v>125</v>
      </c>
      <c r="BA33" s="177" t="s">
        <v>336</v>
      </c>
      <c r="BB33" s="55" t="s">
        <v>523</v>
      </c>
      <c r="BC33" s="55" t="s">
        <v>524</v>
      </c>
      <c r="BD33" s="64" t="str">
        <f t="shared" si="2"/>
        <v>A</v>
      </c>
      <c r="BE33" s="47"/>
      <c r="BF33" s="34">
        <f>IF(A33="",BF32,ROW()-1-COUNTIF(A$2:A33,""))</f>
        <v>11</v>
      </c>
      <c r="BG33" s="34">
        <f t="shared" si="3"/>
        <v>1</v>
      </c>
      <c r="BH33" s="34" t="str">
        <f t="shared" si="4"/>
        <v>11-1</v>
      </c>
      <c r="BI33" s="34">
        <f t="shared" si="0"/>
        <v>1</v>
      </c>
      <c r="BJ33" s="34" t="str">
        <f t="shared" si="1"/>
        <v/>
      </c>
      <c r="BK33" s="34" t="str">
        <f t="shared" si="5"/>
        <v>新規のみ</v>
      </c>
      <c r="BL33" s="34" t="str">
        <f t="shared" si="6"/>
        <v>11-Yes</v>
      </c>
      <c r="BM33" s="34" t="str">
        <f t="shared" si="7"/>
        <v>新規性 / 進歩性</v>
      </c>
      <c r="BN33" s="34" t="str">
        <f t="shared" si="8"/>
        <v>新規性 / 進歩性</v>
      </c>
      <c r="BO33" s="34" t="str">
        <f t="shared" si="9"/>
        <v>11-両</v>
      </c>
      <c r="BP33" s="34">
        <f t="shared" si="10"/>
        <v>1991</v>
      </c>
      <c r="BQ33" s="34" t="str">
        <f t="shared" si="11"/>
        <v>分析対象</v>
      </c>
      <c r="BR33" s="36"/>
      <c r="BS33" s="36"/>
      <c r="BT33" s="36"/>
      <c r="BU33" s="37" t="s">
        <v>189</v>
      </c>
      <c r="BV33" s="66" t="s">
        <v>505</v>
      </c>
      <c r="BW33" s="67" t="s">
        <v>520</v>
      </c>
    </row>
    <row r="34" spans="1:75" ht="121.5" x14ac:dyDescent="0.15">
      <c r="A34" s="944" t="s">
        <v>525</v>
      </c>
      <c r="B34" s="83" t="s">
        <v>129</v>
      </c>
      <c r="C34" s="84" t="s">
        <v>526</v>
      </c>
      <c r="D34" s="130" t="s">
        <v>527</v>
      </c>
      <c r="E34" s="131" t="s">
        <v>528</v>
      </c>
      <c r="F34" s="799" t="s">
        <v>529</v>
      </c>
      <c r="G34" s="1" t="s">
        <v>530</v>
      </c>
      <c r="H34" s="1" t="s">
        <v>531</v>
      </c>
      <c r="I34" s="43" t="s">
        <v>138</v>
      </c>
      <c r="J34" s="43" t="s">
        <v>532</v>
      </c>
      <c r="K34" s="1" t="s">
        <v>533</v>
      </c>
      <c r="L34" s="1" t="s">
        <v>534</v>
      </c>
      <c r="M34" s="1" t="s">
        <v>535</v>
      </c>
      <c r="N34" s="819" t="s">
        <v>536</v>
      </c>
      <c r="O34" s="777" t="s">
        <v>89</v>
      </c>
      <c r="P34" s="780" t="s">
        <v>537</v>
      </c>
      <c r="Q34" s="777" t="s">
        <v>411</v>
      </c>
      <c r="R34" s="857">
        <v>0</v>
      </c>
      <c r="S34" s="795" t="s">
        <v>412</v>
      </c>
      <c r="T34" s="797">
        <v>0</v>
      </c>
      <c r="U34" s="132" t="s">
        <v>91</v>
      </c>
      <c r="V34" s="133" t="s">
        <v>538</v>
      </c>
      <c r="W34" s="133" t="s">
        <v>195</v>
      </c>
      <c r="X34" s="133" t="s">
        <v>195</v>
      </c>
      <c r="Y34" s="87" t="s">
        <v>24</v>
      </c>
      <c r="Z34" s="88" t="s">
        <v>94</v>
      </c>
      <c r="AA34" s="89" t="s">
        <v>102</v>
      </c>
      <c r="AB34" s="90"/>
      <c r="AC34" s="90" t="s">
        <v>102</v>
      </c>
      <c r="AD34" s="91" t="s">
        <v>95</v>
      </c>
      <c r="AE34" s="92" t="s">
        <v>95</v>
      </c>
      <c r="AF34" s="169" t="s">
        <v>96</v>
      </c>
      <c r="AG34" s="94" t="s">
        <v>102</v>
      </c>
      <c r="AH34" s="95" t="s">
        <v>102</v>
      </c>
      <c r="AI34" s="178" t="s">
        <v>469</v>
      </c>
      <c r="AJ34" s="166" t="s">
        <v>102</v>
      </c>
      <c r="AK34" s="166" t="s">
        <v>102</v>
      </c>
      <c r="AL34" s="100" t="s">
        <v>102</v>
      </c>
      <c r="AM34" s="100" t="s">
        <v>102</v>
      </c>
      <c r="AN34" s="100" t="s">
        <v>102</v>
      </c>
      <c r="AO34" s="134" t="s">
        <v>102</v>
      </c>
      <c r="AP34" s="61" t="s">
        <v>99</v>
      </c>
      <c r="AQ34" s="61" t="s">
        <v>95</v>
      </c>
      <c r="AR34" s="61" t="s">
        <v>95</v>
      </c>
      <c r="AS34" s="61" t="s">
        <v>102</v>
      </c>
      <c r="AT34" s="61" t="s">
        <v>102</v>
      </c>
      <c r="AU34" s="99" t="s">
        <v>102</v>
      </c>
      <c r="AV34" s="135" t="s">
        <v>205</v>
      </c>
      <c r="AW34" s="94" t="s">
        <v>102</v>
      </c>
      <c r="AX34" s="100" t="s">
        <v>102</v>
      </c>
      <c r="AY34" s="100" t="s">
        <v>138</v>
      </c>
      <c r="AZ34" s="94" t="s">
        <v>125</v>
      </c>
      <c r="BA34" s="94" t="s">
        <v>102</v>
      </c>
      <c r="BB34" s="94" t="s">
        <v>102</v>
      </c>
      <c r="BC34" s="94" t="s">
        <v>102</v>
      </c>
      <c r="BD34" s="64" t="str">
        <f t="shared" si="2"/>
        <v>B</v>
      </c>
      <c r="BE34" s="102"/>
      <c r="BF34" s="34">
        <f>IF(A34="",BF33,ROW()-1-COUNTIF(A$2:A34,""))</f>
        <v>12</v>
      </c>
      <c r="BG34" s="34">
        <f t="shared" si="3"/>
        <v>1</v>
      </c>
      <c r="BH34" s="34" t="str">
        <f t="shared" si="4"/>
        <v>12-1</v>
      </c>
      <c r="BI34" s="34">
        <f t="shared" si="0"/>
        <v>3</v>
      </c>
      <c r="BJ34" s="34" t="str">
        <f t="shared" si="1"/>
        <v/>
      </c>
      <c r="BK34" s="34" t="str">
        <f t="shared" si="5"/>
        <v>新規のみ</v>
      </c>
      <c r="BL34" s="34" t="str">
        <f t="shared" si="6"/>
        <v>12-Yes</v>
      </c>
      <c r="BM34" s="34" t="str">
        <f t="shared" si="7"/>
        <v>新規性</v>
      </c>
      <c r="BN34" s="34" t="str">
        <f t="shared" si="8"/>
        <v>新規性のみ</v>
      </c>
      <c r="BO34" s="34" t="str">
        <f t="shared" si="9"/>
        <v>12-新</v>
      </c>
      <c r="BP34" s="34" t="str">
        <f t="shared" si="10"/>
        <v/>
      </c>
      <c r="BQ34" s="34" t="str">
        <f t="shared" si="11"/>
        <v>分析対象</v>
      </c>
      <c r="BR34" s="103"/>
      <c r="BS34" s="103"/>
      <c r="BT34" s="103"/>
      <c r="BV34" s="66" t="s">
        <v>532</v>
      </c>
      <c r="BW34" s="136" t="s">
        <v>102</v>
      </c>
    </row>
    <row r="35" spans="1:75" ht="108" x14ac:dyDescent="0.15">
      <c r="A35" s="948"/>
      <c r="B35" s="83" t="s">
        <v>129</v>
      </c>
      <c r="C35" s="84" t="s">
        <v>526</v>
      </c>
      <c r="D35" s="130" t="s">
        <v>539</v>
      </c>
      <c r="E35" s="131" t="s">
        <v>540</v>
      </c>
      <c r="F35" s="915"/>
      <c r="G35" s="159" t="s">
        <v>530</v>
      </c>
      <c r="H35" s="159" t="s">
        <v>531</v>
      </c>
      <c r="I35" s="43" t="s">
        <v>138</v>
      </c>
      <c r="J35" s="43" t="s">
        <v>532</v>
      </c>
      <c r="K35" s="159" t="s">
        <v>533</v>
      </c>
      <c r="L35" s="159" t="s">
        <v>534</v>
      </c>
      <c r="M35" s="159" t="s">
        <v>535</v>
      </c>
      <c r="N35" s="949"/>
      <c r="O35" s="778"/>
      <c r="P35" s="781"/>
      <c r="Q35" s="778"/>
      <c r="R35" s="853"/>
      <c r="S35" s="942"/>
      <c r="T35" s="943"/>
      <c r="U35" s="105" t="s">
        <v>118</v>
      </c>
      <c r="V35" s="106" t="s">
        <v>541</v>
      </c>
      <c r="W35" s="106" t="s">
        <v>195</v>
      </c>
      <c r="X35" s="106" t="s">
        <v>195</v>
      </c>
      <c r="Y35" s="107" t="s">
        <v>24</v>
      </c>
      <c r="Z35" s="108" t="s">
        <v>94</v>
      </c>
      <c r="AA35" s="109" t="s">
        <v>102</v>
      </c>
      <c r="AB35" s="108"/>
      <c r="AC35" s="108" t="s">
        <v>102</v>
      </c>
      <c r="AD35" s="91" t="s">
        <v>95</v>
      </c>
      <c r="AE35" s="92" t="s">
        <v>95</v>
      </c>
      <c r="AF35" s="169" t="s">
        <v>96</v>
      </c>
      <c r="AG35" s="137" t="s">
        <v>102</v>
      </c>
      <c r="AH35" s="138" t="s">
        <v>102</v>
      </c>
      <c r="AI35" s="170" t="s">
        <v>469</v>
      </c>
      <c r="AJ35" s="168" t="s">
        <v>102</v>
      </c>
      <c r="AK35" s="168" t="s">
        <v>102</v>
      </c>
      <c r="AL35" s="113" t="s">
        <v>102</v>
      </c>
      <c r="AM35" s="113" t="s">
        <v>102</v>
      </c>
      <c r="AN35" s="113" t="s">
        <v>102</v>
      </c>
      <c r="AO35" s="114" t="s">
        <v>102</v>
      </c>
      <c r="AP35" s="115" t="s">
        <v>347</v>
      </c>
      <c r="AQ35" s="115" t="s">
        <v>95</v>
      </c>
      <c r="AR35" s="115" t="s">
        <v>95</v>
      </c>
      <c r="AS35" s="115" t="s">
        <v>102</v>
      </c>
      <c r="AT35" s="115" t="s">
        <v>102</v>
      </c>
      <c r="AU35" s="116" t="s">
        <v>102</v>
      </c>
      <c r="AV35" s="155" t="s">
        <v>205</v>
      </c>
      <c r="AW35" s="110" t="s">
        <v>102</v>
      </c>
      <c r="AX35" s="113" t="s">
        <v>102</v>
      </c>
      <c r="AY35" s="113" t="s">
        <v>138</v>
      </c>
      <c r="AZ35" s="110" t="s">
        <v>125</v>
      </c>
      <c r="BA35" s="110" t="s">
        <v>102</v>
      </c>
      <c r="BB35" s="110" t="s">
        <v>102</v>
      </c>
      <c r="BC35" s="110" t="s">
        <v>102</v>
      </c>
      <c r="BD35" s="64" t="str">
        <f t="shared" si="2"/>
        <v>B</v>
      </c>
      <c r="BE35" s="117"/>
      <c r="BF35" s="34">
        <f>IF(A35="",BF34,ROW()-1-COUNTIF(A$2:A35,""))</f>
        <v>12</v>
      </c>
      <c r="BG35" s="34">
        <f t="shared" si="3"/>
        <v>2</v>
      </c>
      <c r="BH35" s="34" t="str">
        <f t="shared" si="4"/>
        <v>12-2</v>
      </c>
      <c r="BI35" s="34">
        <f t="shared" si="0"/>
        <v>3</v>
      </c>
      <c r="BJ35" s="34" t="str">
        <f t="shared" si="1"/>
        <v/>
      </c>
      <c r="BK35" s="34" t="str">
        <f t="shared" si="5"/>
        <v>新規のみ</v>
      </c>
      <c r="BL35" s="34" t="str">
        <f t="shared" si="6"/>
        <v>12-Yes</v>
      </c>
      <c r="BM35" s="34" t="str">
        <f t="shared" si="7"/>
        <v>新規性</v>
      </c>
      <c r="BN35" s="34" t="str">
        <f t="shared" si="8"/>
        <v>新規性のみ</v>
      </c>
      <c r="BO35" s="34" t="str">
        <f t="shared" si="9"/>
        <v>12-新</v>
      </c>
      <c r="BP35" s="34" t="str">
        <f t="shared" si="10"/>
        <v/>
      </c>
      <c r="BQ35" s="34" t="str">
        <f t="shared" si="11"/>
        <v>分析対象</v>
      </c>
      <c r="BR35" s="103"/>
      <c r="BS35" s="103"/>
      <c r="BT35" s="103"/>
      <c r="BV35" s="66" t="s">
        <v>532</v>
      </c>
      <c r="BW35" s="118" t="s">
        <v>102</v>
      </c>
    </row>
    <row r="36" spans="1:75" ht="94.5" x14ac:dyDescent="0.15">
      <c r="A36" s="945"/>
      <c r="B36" s="83" t="s">
        <v>129</v>
      </c>
      <c r="C36" s="84" t="s">
        <v>526</v>
      </c>
      <c r="D36" s="130" t="s">
        <v>539</v>
      </c>
      <c r="E36" s="131" t="s">
        <v>540</v>
      </c>
      <c r="F36" s="800"/>
      <c r="G36" s="163" t="s">
        <v>530</v>
      </c>
      <c r="H36" s="163" t="s">
        <v>531</v>
      </c>
      <c r="I36" s="43" t="s">
        <v>138</v>
      </c>
      <c r="J36" s="43" t="s">
        <v>532</v>
      </c>
      <c r="K36" s="163" t="s">
        <v>533</v>
      </c>
      <c r="L36" s="163" t="s">
        <v>534</v>
      </c>
      <c r="M36" s="163" t="s">
        <v>535</v>
      </c>
      <c r="N36" s="820"/>
      <c r="O36" s="779"/>
      <c r="P36" s="782"/>
      <c r="Q36" s="779"/>
      <c r="R36" s="854"/>
      <c r="S36" s="796"/>
      <c r="T36" s="798"/>
      <c r="U36" s="120" t="s">
        <v>192</v>
      </c>
      <c r="V36" s="14" t="s">
        <v>542</v>
      </c>
      <c r="W36" s="14" t="s">
        <v>195</v>
      </c>
      <c r="X36" s="14" t="s">
        <v>195</v>
      </c>
      <c r="Y36" s="24" t="s">
        <v>24</v>
      </c>
      <c r="Z36" s="8" t="s">
        <v>94</v>
      </c>
      <c r="AA36" s="89" t="s">
        <v>102</v>
      </c>
      <c r="AB36" s="90"/>
      <c r="AC36" s="90" t="s">
        <v>102</v>
      </c>
      <c r="AD36" s="91" t="s">
        <v>95</v>
      </c>
      <c r="AE36" s="92" t="s">
        <v>95</v>
      </c>
      <c r="AF36" s="169" t="s">
        <v>96</v>
      </c>
      <c r="AG36" s="121" t="s">
        <v>102</v>
      </c>
      <c r="AH36" s="122" t="s">
        <v>102</v>
      </c>
      <c r="AI36" s="178" t="s">
        <v>469</v>
      </c>
      <c r="AJ36" s="172" t="s">
        <v>102</v>
      </c>
      <c r="AK36" s="172" t="s">
        <v>102</v>
      </c>
      <c r="AL36" s="22" t="s">
        <v>102</v>
      </c>
      <c r="AM36" s="22" t="s">
        <v>102</v>
      </c>
      <c r="AN36" s="22" t="s">
        <v>102</v>
      </c>
      <c r="AO36" s="124" t="s">
        <v>102</v>
      </c>
      <c r="AP36" s="125" t="s">
        <v>99</v>
      </c>
      <c r="AQ36" s="125" t="s">
        <v>95</v>
      </c>
      <c r="AR36" s="125" t="s">
        <v>95</v>
      </c>
      <c r="AS36" s="125" t="s">
        <v>102</v>
      </c>
      <c r="AT36" s="125" t="s">
        <v>102</v>
      </c>
      <c r="AU36" s="126" t="s">
        <v>102</v>
      </c>
      <c r="AV36" s="127" t="s">
        <v>205</v>
      </c>
      <c r="AW36" s="128" t="s">
        <v>102</v>
      </c>
      <c r="AX36" s="22" t="s">
        <v>102</v>
      </c>
      <c r="AY36" s="22" t="s">
        <v>138</v>
      </c>
      <c r="AZ36" s="128" t="s">
        <v>125</v>
      </c>
      <c r="BA36" s="128" t="s">
        <v>102</v>
      </c>
      <c r="BB36" s="128" t="s">
        <v>102</v>
      </c>
      <c r="BC36" s="128" t="s">
        <v>102</v>
      </c>
      <c r="BD36" s="64" t="str">
        <f t="shared" si="2"/>
        <v>B</v>
      </c>
      <c r="BE36" s="129"/>
      <c r="BF36" s="34">
        <f>IF(A36="",BF35,ROW()-1-COUNTIF(A$2:A36,""))</f>
        <v>12</v>
      </c>
      <c r="BG36" s="34">
        <f t="shared" si="3"/>
        <v>3</v>
      </c>
      <c r="BH36" s="34" t="str">
        <f t="shared" si="4"/>
        <v>12-3</v>
      </c>
      <c r="BI36" s="34">
        <f t="shared" si="0"/>
        <v>3</v>
      </c>
      <c r="BJ36" s="34" t="str">
        <f t="shared" si="1"/>
        <v/>
      </c>
      <c r="BK36" s="34" t="str">
        <f t="shared" si="5"/>
        <v>新規のみ</v>
      </c>
      <c r="BL36" s="34" t="str">
        <f t="shared" si="6"/>
        <v>12-Yes</v>
      </c>
      <c r="BM36" s="34" t="str">
        <f t="shared" si="7"/>
        <v>新規性</v>
      </c>
      <c r="BN36" s="34" t="str">
        <f t="shared" si="8"/>
        <v>新規性のみ</v>
      </c>
      <c r="BO36" s="34" t="str">
        <f t="shared" si="9"/>
        <v>12-新</v>
      </c>
      <c r="BP36" s="34" t="str">
        <f t="shared" si="10"/>
        <v/>
      </c>
      <c r="BQ36" s="34" t="str">
        <f t="shared" si="11"/>
        <v>分析対象</v>
      </c>
      <c r="BR36" s="103"/>
      <c r="BS36" s="103"/>
      <c r="BT36" s="103"/>
      <c r="BV36" s="66" t="s">
        <v>532</v>
      </c>
      <c r="BW36" s="23" t="s">
        <v>102</v>
      </c>
    </row>
    <row r="37" spans="1:75" ht="27" customHeight="1" x14ac:dyDescent="0.15">
      <c r="A37" s="944" t="s">
        <v>543</v>
      </c>
      <c r="B37" s="83" t="s">
        <v>76</v>
      </c>
      <c r="C37" s="84" t="s">
        <v>544</v>
      </c>
      <c r="D37" s="130" t="s">
        <v>545</v>
      </c>
      <c r="E37" s="131" t="s">
        <v>540</v>
      </c>
      <c r="F37" s="799" t="s">
        <v>546</v>
      </c>
      <c r="G37" s="1" t="s">
        <v>547</v>
      </c>
      <c r="H37" s="1" t="s">
        <v>548</v>
      </c>
      <c r="I37" s="43" t="s">
        <v>549</v>
      </c>
      <c r="J37" s="43" t="s">
        <v>550</v>
      </c>
      <c r="K37" s="1" t="s">
        <v>551</v>
      </c>
      <c r="L37" s="1" t="s">
        <v>552</v>
      </c>
      <c r="M37" s="1" t="s">
        <v>553</v>
      </c>
      <c r="N37" s="819" t="s">
        <v>554</v>
      </c>
      <c r="O37" s="777" t="s">
        <v>89</v>
      </c>
      <c r="P37" s="780" t="s">
        <v>555</v>
      </c>
      <c r="Q37" s="783">
        <v>0</v>
      </c>
      <c r="R37" s="946" t="s">
        <v>556</v>
      </c>
      <c r="S37" s="765" t="s">
        <v>557</v>
      </c>
      <c r="T37" s="768">
        <v>2</v>
      </c>
      <c r="U37" s="48" t="s">
        <v>91</v>
      </c>
      <c r="V37" s="49" t="s">
        <v>558</v>
      </c>
      <c r="W37" s="49" t="s">
        <v>559</v>
      </c>
      <c r="X37" s="49" t="s">
        <v>195</v>
      </c>
      <c r="Y37" s="45" t="s">
        <v>94</v>
      </c>
      <c r="Z37" s="50" t="s">
        <v>122</v>
      </c>
      <c r="AA37" s="89" t="s">
        <v>102</v>
      </c>
      <c r="AB37" s="90"/>
      <c r="AC37" s="90" t="s">
        <v>560</v>
      </c>
      <c r="AD37" s="91" t="s">
        <v>95</v>
      </c>
      <c r="AE37" s="92" t="s">
        <v>95</v>
      </c>
      <c r="AF37" s="169" t="s">
        <v>96</v>
      </c>
      <c r="AG37" s="94" t="s">
        <v>102</v>
      </c>
      <c r="AH37" s="95" t="s">
        <v>102</v>
      </c>
      <c r="AI37" s="179" t="s">
        <v>273</v>
      </c>
      <c r="AJ37" s="180" t="s">
        <v>561</v>
      </c>
      <c r="AK37" s="180" t="s">
        <v>562</v>
      </c>
      <c r="AL37" s="97" t="s">
        <v>563</v>
      </c>
      <c r="AM37" s="97" t="s">
        <v>102</v>
      </c>
      <c r="AN37" s="97" t="s">
        <v>102</v>
      </c>
      <c r="AO37" s="98">
        <v>32518</v>
      </c>
      <c r="AP37" s="61" t="s">
        <v>99</v>
      </c>
      <c r="AQ37" s="61" t="s">
        <v>95</v>
      </c>
      <c r="AR37" s="61" t="s">
        <v>95</v>
      </c>
      <c r="AS37" s="61" t="s">
        <v>95</v>
      </c>
      <c r="AT37" s="61" t="s">
        <v>96</v>
      </c>
      <c r="AU37" s="99" t="s">
        <v>96</v>
      </c>
      <c r="AV37" s="100" t="s">
        <v>102</v>
      </c>
      <c r="AW37" s="94" t="s">
        <v>102</v>
      </c>
      <c r="AX37" s="100" t="s">
        <v>102</v>
      </c>
      <c r="AY37" s="100" t="s">
        <v>549</v>
      </c>
      <c r="AZ37" s="94" t="s">
        <v>102</v>
      </c>
      <c r="BA37" s="94" t="s">
        <v>102</v>
      </c>
      <c r="BB37" s="94" t="s">
        <v>102</v>
      </c>
      <c r="BC37" s="94" t="s">
        <v>102</v>
      </c>
      <c r="BD37" s="64" t="str">
        <f t="shared" si="2"/>
        <v>H</v>
      </c>
      <c r="BE37" s="102"/>
      <c r="BF37" s="34">
        <f>IF(A37="",BF36,ROW()-1-COUNTIF(A$2:A37,""))</f>
        <v>13</v>
      </c>
      <c r="BG37" s="34">
        <f t="shared" si="3"/>
        <v>1</v>
      </c>
      <c r="BH37" s="34" t="str">
        <f t="shared" si="4"/>
        <v>13-1</v>
      </c>
      <c r="BI37" s="34">
        <f t="shared" si="0"/>
        <v>2</v>
      </c>
      <c r="BJ37" s="34" t="str">
        <f t="shared" si="1"/>
        <v/>
      </c>
      <c r="BK37" s="34" t="str">
        <f t="shared" si="5"/>
        <v>新規のみ</v>
      </c>
      <c r="BL37" s="34" t="str">
        <f t="shared" si="6"/>
        <v>13-Yes</v>
      </c>
      <c r="BM37" s="34" t="str">
        <f t="shared" si="7"/>
        <v>進歩性</v>
      </c>
      <c r="BN37" s="34" t="str">
        <f t="shared" si="8"/>
        <v>進歩性のみ</v>
      </c>
      <c r="BO37" s="34" t="str">
        <f t="shared" si="9"/>
        <v>13-進</v>
      </c>
      <c r="BP37" s="34">
        <f t="shared" si="10"/>
        <v>1989</v>
      </c>
      <c r="BQ37" s="34" t="str">
        <f t="shared" si="11"/>
        <v>分析対象</v>
      </c>
      <c r="BR37" s="103"/>
      <c r="BS37" s="103"/>
      <c r="BT37" s="103"/>
      <c r="BU37" s="77" t="s">
        <v>104</v>
      </c>
      <c r="BV37" s="66" t="s">
        <v>550</v>
      </c>
      <c r="BW37" s="104" t="s">
        <v>563</v>
      </c>
    </row>
    <row r="38" spans="1:75" ht="67.5" x14ac:dyDescent="0.15">
      <c r="A38" s="945"/>
      <c r="B38" s="83" t="s">
        <v>76</v>
      </c>
      <c r="C38" s="84" t="s">
        <v>544</v>
      </c>
      <c r="D38" s="130" t="s">
        <v>545</v>
      </c>
      <c r="E38" s="131" t="s">
        <v>540</v>
      </c>
      <c r="F38" s="800"/>
      <c r="G38" s="163" t="s">
        <v>547</v>
      </c>
      <c r="H38" s="163" t="s">
        <v>548</v>
      </c>
      <c r="I38" s="43" t="s">
        <v>549</v>
      </c>
      <c r="J38" s="43" t="s">
        <v>550</v>
      </c>
      <c r="K38" s="163" t="s">
        <v>551</v>
      </c>
      <c r="L38" s="163" t="s">
        <v>552</v>
      </c>
      <c r="M38" s="163" t="s">
        <v>553</v>
      </c>
      <c r="N38" s="820"/>
      <c r="O38" s="779"/>
      <c r="P38" s="782"/>
      <c r="Q38" s="785"/>
      <c r="R38" s="947"/>
      <c r="S38" s="767"/>
      <c r="T38" s="770"/>
      <c r="U38" s="120" t="s">
        <v>118</v>
      </c>
      <c r="V38" s="14" t="s">
        <v>564</v>
      </c>
      <c r="W38" s="14" t="s">
        <v>565</v>
      </c>
      <c r="X38" s="14" t="s">
        <v>566</v>
      </c>
      <c r="Y38" s="24" t="s">
        <v>94</v>
      </c>
      <c r="Z38" s="8" t="s">
        <v>203</v>
      </c>
      <c r="AA38" s="89" t="s">
        <v>567</v>
      </c>
      <c r="AB38" s="90"/>
      <c r="AC38" s="90" t="s">
        <v>568</v>
      </c>
      <c r="AD38" s="91" t="s">
        <v>95</v>
      </c>
      <c r="AE38" s="92" t="s">
        <v>95</v>
      </c>
      <c r="AF38" s="169" t="s">
        <v>96</v>
      </c>
      <c r="AG38" s="121" t="s">
        <v>102</v>
      </c>
      <c r="AH38" s="122" t="s">
        <v>102</v>
      </c>
      <c r="AI38" s="181" t="s">
        <v>165</v>
      </c>
      <c r="AJ38" s="182" t="s">
        <v>569</v>
      </c>
      <c r="AK38" s="182" t="s">
        <v>570</v>
      </c>
      <c r="AL38" s="149" t="s">
        <v>571</v>
      </c>
      <c r="AM38" s="149" t="s">
        <v>572</v>
      </c>
      <c r="AN38" s="149" t="s">
        <v>573</v>
      </c>
      <c r="AO38" s="150">
        <v>35695</v>
      </c>
      <c r="AP38" s="151" t="s">
        <v>124</v>
      </c>
      <c r="AQ38" s="151" t="s">
        <v>95</v>
      </c>
      <c r="AR38" s="151" t="s">
        <v>95</v>
      </c>
      <c r="AS38" s="151" t="s">
        <v>95</v>
      </c>
      <c r="AT38" s="151" t="s">
        <v>95</v>
      </c>
      <c r="AU38" s="152" t="s">
        <v>95</v>
      </c>
      <c r="AV38" s="149" t="s">
        <v>102</v>
      </c>
      <c r="AW38" s="153" t="s">
        <v>102</v>
      </c>
      <c r="AX38" s="149" t="s">
        <v>102</v>
      </c>
      <c r="AY38" s="149" t="s">
        <v>549</v>
      </c>
      <c r="AZ38" s="153" t="s">
        <v>102</v>
      </c>
      <c r="BA38" s="153" t="s">
        <v>187</v>
      </c>
      <c r="BB38" s="153" t="s">
        <v>574</v>
      </c>
      <c r="BC38" s="153" t="s">
        <v>575</v>
      </c>
      <c r="BD38" s="64" t="str">
        <f t="shared" si="2"/>
        <v>H</v>
      </c>
      <c r="BE38" s="154"/>
      <c r="BF38" s="34">
        <f>IF(A38="",BF37,ROW()-1-COUNTIF(A$2:A38,""))</f>
        <v>13</v>
      </c>
      <c r="BG38" s="34">
        <f t="shared" si="3"/>
        <v>2</v>
      </c>
      <c r="BH38" s="34" t="str">
        <f t="shared" si="4"/>
        <v>13-2</v>
      </c>
      <c r="BI38" s="34">
        <f t="shared" si="0"/>
        <v>2</v>
      </c>
      <c r="BJ38" s="34" t="str">
        <f t="shared" si="1"/>
        <v/>
      </c>
      <c r="BK38" s="34" t="str">
        <f t="shared" si="5"/>
        <v>新規のみ</v>
      </c>
      <c r="BL38" s="34" t="str">
        <f t="shared" si="6"/>
        <v>13-Yes</v>
      </c>
      <c r="BM38" s="34" t="str">
        <f t="shared" si="7"/>
        <v>進歩性</v>
      </c>
      <c r="BN38" s="34" t="str">
        <f t="shared" si="8"/>
        <v>進歩性のみ</v>
      </c>
      <c r="BO38" s="34" t="str">
        <f t="shared" si="9"/>
        <v>13-進</v>
      </c>
      <c r="BP38" s="34">
        <f t="shared" si="10"/>
        <v>1997</v>
      </c>
      <c r="BQ38" s="34" t="str">
        <f t="shared" si="11"/>
        <v>分析対象</v>
      </c>
      <c r="BR38" s="103"/>
      <c r="BS38" s="103"/>
      <c r="BT38" s="103"/>
      <c r="BU38" s="77" t="s">
        <v>189</v>
      </c>
      <c r="BV38" s="66" t="s">
        <v>550</v>
      </c>
      <c r="BW38" s="19" t="s">
        <v>571</v>
      </c>
    </row>
    <row r="39" spans="1:75" ht="67.5" x14ac:dyDescent="0.15">
      <c r="A39" s="183" t="s">
        <v>577</v>
      </c>
      <c r="B39" s="184" t="s">
        <v>578</v>
      </c>
      <c r="C39" s="41" t="s">
        <v>579</v>
      </c>
      <c r="D39" s="41"/>
      <c r="E39" s="41"/>
      <c r="F39" s="43" t="s">
        <v>580</v>
      </c>
      <c r="G39" s="43" t="s">
        <v>581</v>
      </c>
      <c r="H39" s="43" t="s">
        <v>582</v>
      </c>
      <c r="I39" s="43" t="s">
        <v>583</v>
      </c>
      <c r="J39" s="43" t="s">
        <v>584</v>
      </c>
      <c r="K39" s="43" t="s">
        <v>585</v>
      </c>
      <c r="L39" s="43" t="s">
        <v>586</v>
      </c>
      <c r="M39" s="43" t="s">
        <v>587</v>
      </c>
      <c r="N39" s="185" t="s">
        <v>588</v>
      </c>
      <c r="O39" s="186">
        <v>0</v>
      </c>
      <c r="P39" s="46">
        <v>0</v>
      </c>
      <c r="Q39" s="45">
        <v>0</v>
      </c>
      <c r="R39" s="50">
        <v>0</v>
      </c>
      <c r="S39" s="9" t="s">
        <v>589</v>
      </c>
      <c r="T39" s="10" t="s">
        <v>589</v>
      </c>
      <c r="U39" s="48">
        <v>0</v>
      </c>
      <c r="V39" s="187">
        <v>0</v>
      </c>
      <c r="W39" s="45" t="s">
        <v>195</v>
      </c>
      <c r="X39" s="50" t="s">
        <v>195</v>
      </c>
      <c r="Y39" s="45" t="s">
        <v>94</v>
      </c>
      <c r="Z39" s="50" t="s">
        <v>94</v>
      </c>
      <c r="AA39" s="89" t="s">
        <v>102</v>
      </c>
      <c r="AB39" s="90"/>
      <c r="AC39" s="90" t="s">
        <v>102</v>
      </c>
      <c r="AD39" s="91" t="s">
        <v>102</v>
      </c>
      <c r="AE39" s="92" t="s">
        <v>102</v>
      </c>
      <c r="AF39" s="169" t="s">
        <v>102</v>
      </c>
      <c r="AG39" s="94" t="s">
        <v>102</v>
      </c>
      <c r="AH39" s="95" t="s">
        <v>102</v>
      </c>
      <c r="AI39" s="188" t="s">
        <v>102</v>
      </c>
      <c r="AJ39" s="189" t="s">
        <v>102</v>
      </c>
      <c r="AK39" s="189" t="s">
        <v>102</v>
      </c>
      <c r="AL39" s="190" t="s">
        <v>102</v>
      </c>
      <c r="AM39" s="190" t="s">
        <v>102</v>
      </c>
      <c r="AN39" s="190" t="s">
        <v>102</v>
      </c>
      <c r="AO39" s="191" t="s">
        <v>102</v>
      </c>
      <c r="AP39" s="60"/>
      <c r="AQ39" s="60"/>
      <c r="AR39" s="60"/>
      <c r="AS39" s="60" t="s">
        <v>102</v>
      </c>
      <c r="AT39" s="60" t="s">
        <v>102</v>
      </c>
      <c r="AU39" s="192" t="s">
        <v>102</v>
      </c>
      <c r="AV39" s="193" t="s">
        <v>205</v>
      </c>
      <c r="AW39" s="194" t="s">
        <v>102</v>
      </c>
      <c r="AX39" s="190" t="s">
        <v>102</v>
      </c>
      <c r="AY39" s="190" t="s">
        <v>583</v>
      </c>
      <c r="AZ39" s="194" t="s">
        <v>102</v>
      </c>
      <c r="BA39" s="194" t="s">
        <v>102</v>
      </c>
      <c r="BB39" s="194" t="s">
        <v>102</v>
      </c>
      <c r="BC39" s="194" t="s">
        <v>102</v>
      </c>
      <c r="BD39" s="64" t="str">
        <f t="shared" si="2"/>
        <v>G</v>
      </c>
      <c r="BE39" s="47"/>
      <c r="BF39" s="34">
        <f>IF(A39="",BF38,ROW()-1-COUNTIF(A$2:A39,""))</f>
        <v>14</v>
      </c>
      <c r="BG39" s="34">
        <f t="shared" si="3"/>
        <v>1</v>
      </c>
      <c r="BH39" s="34" t="str">
        <f t="shared" si="4"/>
        <v>14-1</v>
      </c>
      <c r="BI39" s="34">
        <f t="shared" si="0"/>
        <v>1</v>
      </c>
      <c r="BJ39" s="34" t="str">
        <f t="shared" si="1"/>
        <v/>
      </c>
      <c r="BK39" s="34" t="str">
        <f t="shared" si="5"/>
        <v>既出のみ</v>
      </c>
      <c r="BL39" s="34" t="str">
        <f t="shared" si="6"/>
        <v>14-</v>
      </c>
      <c r="BM39" s="34" t="str">
        <f t="shared" si="7"/>
        <v/>
      </c>
      <c r="BN39" s="34" t="str">
        <f t="shared" si="8"/>
        <v>-</v>
      </c>
      <c r="BO39" s="34" t="str">
        <f t="shared" si="9"/>
        <v>14-両</v>
      </c>
      <c r="BP39" s="34" t="str">
        <f t="shared" si="10"/>
        <v/>
      </c>
      <c r="BQ39" s="34" t="str">
        <f t="shared" si="11"/>
        <v/>
      </c>
      <c r="BR39" s="103"/>
      <c r="BS39" s="103"/>
      <c r="BT39" s="103"/>
      <c r="BV39" s="66" t="s">
        <v>584</v>
      </c>
      <c r="BW39" s="195" t="s">
        <v>102</v>
      </c>
    </row>
    <row r="40" spans="1:75" ht="67.5" x14ac:dyDescent="0.15">
      <c r="A40" s="173" t="s">
        <v>590</v>
      </c>
      <c r="B40" s="174" t="s">
        <v>578</v>
      </c>
      <c r="C40" s="41" t="s">
        <v>591</v>
      </c>
      <c r="D40" s="42" t="s">
        <v>592</v>
      </c>
      <c r="E40" s="42" t="s">
        <v>593</v>
      </c>
      <c r="F40" s="43" t="s">
        <v>594</v>
      </c>
      <c r="G40" s="43" t="s">
        <v>581</v>
      </c>
      <c r="H40" s="43" t="s">
        <v>582</v>
      </c>
      <c r="I40" s="43" t="s">
        <v>583</v>
      </c>
      <c r="J40" s="43" t="s">
        <v>584</v>
      </c>
      <c r="K40" s="43" t="s">
        <v>585</v>
      </c>
      <c r="L40" s="43" t="s">
        <v>586</v>
      </c>
      <c r="M40" s="43" t="s">
        <v>587</v>
      </c>
      <c r="N40" s="185" t="s">
        <v>595</v>
      </c>
      <c r="O40" s="186" t="s">
        <v>596</v>
      </c>
      <c r="P40" s="46" t="s">
        <v>597</v>
      </c>
      <c r="Q40" s="45">
        <v>0</v>
      </c>
      <c r="R40" s="50" t="s">
        <v>118</v>
      </c>
      <c r="S40" s="9" t="s">
        <v>557</v>
      </c>
      <c r="T40" s="10">
        <v>1</v>
      </c>
      <c r="U40" s="48" t="s">
        <v>598</v>
      </c>
      <c r="V40" s="187" t="s">
        <v>599</v>
      </c>
      <c r="W40" s="45" t="s">
        <v>195</v>
      </c>
      <c r="X40" s="50" t="s">
        <v>195</v>
      </c>
      <c r="Y40" s="45" t="s">
        <v>94</v>
      </c>
      <c r="Z40" s="196" t="s">
        <v>122</v>
      </c>
      <c r="AA40" s="89" t="s">
        <v>102</v>
      </c>
      <c r="AB40" s="90"/>
      <c r="AC40" s="90" t="s">
        <v>102</v>
      </c>
      <c r="AD40" s="91" t="s">
        <v>95</v>
      </c>
      <c r="AE40" s="92" t="s">
        <v>95</v>
      </c>
      <c r="AF40" s="169" t="s">
        <v>96</v>
      </c>
      <c r="AG40" s="94" t="s">
        <v>102</v>
      </c>
      <c r="AH40" s="95" t="s">
        <v>102</v>
      </c>
      <c r="AI40" s="123" t="s">
        <v>600</v>
      </c>
      <c r="AJ40" s="189" t="s">
        <v>102</v>
      </c>
      <c r="AK40" s="189" t="s">
        <v>102</v>
      </c>
      <c r="AL40" s="190" t="s">
        <v>102</v>
      </c>
      <c r="AM40" s="190" t="s">
        <v>102</v>
      </c>
      <c r="AN40" s="190" t="s">
        <v>102</v>
      </c>
      <c r="AO40" s="191" t="s">
        <v>102</v>
      </c>
      <c r="AP40" s="197" t="s">
        <v>99</v>
      </c>
      <c r="AQ40" s="60"/>
      <c r="AR40" s="60"/>
      <c r="AS40" s="60" t="s">
        <v>102</v>
      </c>
      <c r="AT40" s="60" t="s">
        <v>102</v>
      </c>
      <c r="AU40" s="192" t="s">
        <v>102</v>
      </c>
      <c r="AV40" s="193" t="s">
        <v>205</v>
      </c>
      <c r="AW40" s="194" t="s">
        <v>102</v>
      </c>
      <c r="AX40" s="190" t="s">
        <v>102</v>
      </c>
      <c r="AY40" s="190" t="s">
        <v>583</v>
      </c>
      <c r="AZ40" s="194" t="s">
        <v>102</v>
      </c>
      <c r="BA40" s="194" t="s">
        <v>102</v>
      </c>
      <c r="BB40" s="194" t="s">
        <v>102</v>
      </c>
      <c r="BC40" s="194" t="s">
        <v>102</v>
      </c>
      <c r="BD40" s="64" t="str">
        <f t="shared" si="2"/>
        <v>G</v>
      </c>
      <c r="BE40" s="76" t="s">
        <v>601</v>
      </c>
      <c r="BF40" s="34">
        <f>IF(A40="",BF39,ROW()-1-COUNTIF(A$2:A40,""))</f>
        <v>15</v>
      </c>
      <c r="BG40" s="34">
        <f t="shared" si="3"/>
        <v>1</v>
      </c>
      <c r="BH40" s="34" t="str">
        <f t="shared" si="4"/>
        <v>15-1</v>
      </c>
      <c r="BI40" s="34">
        <f t="shared" si="0"/>
        <v>1</v>
      </c>
      <c r="BJ40" s="34" t="str">
        <f t="shared" si="1"/>
        <v/>
      </c>
      <c r="BK40" s="34" t="str">
        <f t="shared" si="5"/>
        <v>新規のみ</v>
      </c>
      <c r="BL40" s="34" t="str">
        <f t="shared" si="6"/>
        <v>15-Yes</v>
      </c>
      <c r="BM40" s="34" t="str">
        <f t="shared" si="7"/>
        <v>進歩性</v>
      </c>
      <c r="BN40" s="34" t="str">
        <f t="shared" si="8"/>
        <v>進歩性のみ</v>
      </c>
      <c r="BO40" s="34" t="str">
        <f t="shared" si="9"/>
        <v>15-進</v>
      </c>
      <c r="BP40" s="34" t="str">
        <f t="shared" si="10"/>
        <v/>
      </c>
      <c r="BQ40" s="34" t="str">
        <f t="shared" si="11"/>
        <v>分析対象</v>
      </c>
      <c r="BR40" s="103"/>
      <c r="BS40" s="103"/>
      <c r="BT40" s="103"/>
      <c r="BV40" s="66" t="s">
        <v>584</v>
      </c>
      <c r="BW40" s="195" t="s">
        <v>102</v>
      </c>
    </row>
    <row r="41" spans="1:75" ht="108" x14ac:dyDescent="0.15">
      <c r="A41" s="173" t="s">
        <v>602</v>
      </c>
      <c r="B41" s="174" t="s">
        <v>603</v>
      </c>
      <c r="C41" s="41" t="s">
        <v>604</v>
      </c>
      <c r="D41" s="130"/>
      <c r="E41" s="130"/>
      <c r="F41" s="43" t="s">
        <v>605</v>
      </c>
      <c r="G41" s="43" t="s">
        <v>606</v>
      </c>
      <c r="H41" s="43" t="s">
        <v>607</v>
      </c>
      <c r="I41" s="43" t="s">
        <v>608</v>
      </c>
      <c r="J41" s="43" t="s">
        <v>609</v>
      </c>
      <c r="K41" s="43" t="s">
        <v>610</v>
      </c>
      <c r="L41" s="43" t="s">
        <v>611</v>
      </c>
      <c r="M41" s="43" t="s">
        <v>612</v>
      </c>
      <c r="N41" s="185" t="s">
        <v>613</v>
      </c>
      <c r="O41" s="186" t="s">
        <v>596</v>
      </c>
      <c r="P41" s="46" t="s">
        <v>614</v>
      </c>
      <c r="Q41" s="45" t="s">
        <v>615</v>
      </c>
      <c r="R41" s="50">
        <v>0</v>
      </c>
      <c r="S41" s="9" t="s">
        <v>616</v>
      </c>
      <c r="T41" s="10" t="s">
        <v>616</v>
      </c>
      <c r="U41" s="48" t="s">
        <v>201</v>
      </c>
      <c r="V41" s="187" t="s">
        <v>617</v>
      </c>
      <c r="W41" s="45" t="s">
        <v>618</v>
      </c>
      <c r="X41" s="50" t="s">
        <v>619</v>
      </c>
      <c r="Y41" s="45" t="s">
        <v>24</v>
      </c>
      <c r="Z41" s="50" t="s">
        <v>94</v>
      </c>
      <c r="AA41" s="89" t="s">
        <v>620</v>
      </c>
      <c r="AB41" s="90"/>
      <c r="AC41" s="90" t="s">
        <v>621</v>
      </c>
      <c r="AD41" s="91" t="s">
        <v>95</v>
      </c>
      <c r="AE41" s="92" t="s">
        <v>95</v>
      </c>
      <c r="AF41" s="198" t="s">
        <v>95</v>
      </c>
      <c r="AG41" s="94" t="s">
        <v>102</v>
      </c>
      <c r="AH41" s="95" t="s">
        <v>102</v>
      </c>
      <c r="AI41" s="188" t="s">
        <v>165</v>
      </c>
      <c r="AJ41" s="189" t="s">
        <v>606</v>
      </c>
      <c r="AK41" s="189" t="s">
        <v>607</v>
      </c>
      <c r="AL41" s="190" t="s">
        <v>622</v>
      </c>
      <c r="AM41" s="190" t="s">
        <v>623</v>
      </c>
      <c r="AN41" s="190" t="s">
        <v>624</v>
      </c>
      <c r="AO41" s="191">
        <v>31538</v>
      </c>
      <c r="AP41" s="60" t="s">
        <v>124</v>
      </c>
      <c r="AQ41" s="60" t="s">
        <v>96</v>
      </c>
      <c r="AR41" s="60" t="s">
        <v>96</v>
      </c>
      <c r="AS41" s="60" t="s">
        <v>95</v>
      </c>
      <c r="AT41" s="60" t="s">
        <v>233</v>
      </c>
      <c r="AU41" s="192" t="s">
        <v>95</v>
      </c>
      <c r="AV41" s="58" t="s">
        <v>102</v>
      </c>
      <c r="AW41" s="194" t="s">
        <v>102</v>
      </c>
      <c r="AX41" s="190" t="s">
        <v>102</v>
      </c>
      <c r="AY41" s="190" t="s">
        <v>608</v>
      </c>
      <c r="AZ41" s="194" t="s">
        <v>102</v>
      </c>
      <c r="BA41" s="177" t="s">
        <v>625</v>
      </c>
      <c r="BB41" s="194" t="s">
        <v>626</v>
      </c>
      <c r="BC41" s="194" t="s">
        <v>627</v>
      </c>
      <c r="BD41" s="64" t="str">
        <f t="shared" si="2"/>
        <v>F</v>
      </c>
      <c r="BE41" s="199" t="s">
        <v>628</v>
      </c>
      <c r="BF41" s="34">
        <f>IF(A41="",BF40,ROW()-1-COUNTIF(A$2:A41,""))</f>
        <v>16</v>
      </c>
      <c r="BG41" s="34">
        <f t="shared" si="3"/>
        <v>1</v>
      </c>
      <c r="BH41" s="34" t="str">
        <f t="shared" si="4"/>
        <v>16-1</v>
      </c>
      <c r="BI41" s="34">
        <f t="shared" si="0"/>
        <v>1</v>
      </c>
      <c r="BJ41" s="34" t="str">
        <f t="shared" si="1"/>
        <v>16○</v>
      </c>
      <c r="BK41" s="34" t="str">
        <f t="shared" si="5"/>
        <v>既出のみ</v>
      </c>
      <c r="BL41" s="34" t="str">
        <f t="shared" si="6"/>
        <v>16-No</v>
      </c>
      <c r="BM41" s="34" t="str">
        <f t="shared" si="7"/>
        <v>新規性</v>
      </c>
      <c r="BN41" s="34" t="str">
        <f t="shared" si="8"/>
        <v>新規性のみ</v>
      </c>
      <c r="BO41" s="34" t="str">
        <f t="shared" si="9"/>
        <v>16-新</v>
      </c>
      <c r="BP41" s="34">
        <f t="shared" si="10"/>
        <v>1986</v>
      </c>
      <c r="BQ41" s="34" t="str">
        <f t="shared" si="11"/>
        <v/>
      </c>
      <c r="BR41" s="36" t="s">
        <v>127</v>
      </c>
      <c r="BS41" s="36"/>
      <c r="BT41" s="36"/>
      <c r="BU41" s="77" t="s">
        <v>189</v>
      </c>
      <c r="BV41" s="66" t="s">
        <v>609</v>
      </c>
      <c r="BW41" s="195" t="s">
        <v>622</v>
      </c>
    </row>
    <row r="42" spans="1:75" ht="81" x14ac:dyDescent="0.15">
      <c r="A42" s="173" t="s">
        <v>629</v>
      </c>
      <c r="B42" s="174" t="s">
        <v>578</v>
      </c>
      <c r="C42" s="41" t="s">
        <v>630</v>
      </c>
      <c r="D42" s="42" t="s">
        <v>631</v>
      </c>
      <c r="E42" s="42" t="s">
        <v>632</v>
      </c>
      <c r="F42" s="43" t="s">
        <v>633</v>
      </c>
      <c r="G42" s="43" t="s">
        <v>634</v>
      </c>
      <c r="H42" s="43" t="s">
        <v>635</v>
      </c>
      <c r="I42" s="43" t="s">
        <v>636</v>
      </c>
      <c r="J42" s="43" t="s">
        <v>637</v>
      </c>
      <c r="K42" s="43" t="s">
        <v>638</v>
      </c>
      <c r="L42" s="43" t="s">
        <v>639</v>
      </c>
      <c r="M42" s="43" t="s">
        <v>640</v>
      </c>
      <c r="N42" s="185" t="s">
        <v>641</v>
      </c>
      <c r="O42" s="186" t="s">
        <v>642</v>
      </c>
      <c r="P42" s="46" t="s">
        <v>643</v>
      </c>
      <c r="Q42" s="45" t="s">
        <v>118</v>
      </c>
      <c r="R42" s="50">
        <v>0</v>
      </c>
      <c r="S42" s="9" t="s">
        <v>412</v>
      </c>
      <c r="T42" s="10">
        <v>0</v>
      </c>
      <c r="U42" s="48" t="s">
        <v>118</v>
      </c>
      <c r="V42" s="187" t="s">
        <v>644</v>
      </c>
      <c r="W42" s="45" t="s">
        <v>645</v>
      </c>
      <c r="X42" s="50" t="s">
        <v>195</v>
      </c>
      <c r="Y42" s="45" t="s">
        <v>24</v>
      </c>
      <c r="Z42" s="50" t="s">
        <v>94</v>
      </c>
      <c r="AA42" s="89" t="s">
        <v>102</v>
      </c>
      <c r="AB42" s="90"/>
      <c r="AC42" s="90" t="s">
        <v>646</v>
      </c>
      <c r="AD42" s="91" t="s">
        <v>95</v>
      </c>
      <c r="AE42" s="92" t="s">
        <v>95</v>
      </c>
      <c r="AF42" s="169" t="s">
        <v>96</v>
      </c>
      <c r="AG42" s="94" t="s">
        <v>102</v>
      </c>
      <c r="AH42" s="95" t="s">
        <v>102</v>
      </c>
      <c r="AI42" s="188" t="s">
        <v>273</v>
      </c>
      <c r="AJ42" s="189" t="s">
        <v>647</v>
      </c>
      <c r="AK42" s="189" t="s">
        <v>648</v>
      </c>
      <c r="AL42" s="190" t="s">
        <v>649</v>
      </c>
      <c r="AM42" s="190" t="s">
        <v>102</v>
      </c>
      <c r="AN42" s="190" t="s">
        <v>102</v>
      </c>
      <c r="AO42" s="191">
        <v>28283</v>
      </c>
      <c r="AP42" s="60" t="s">
        <v>99</v>
      </c>
      <c r="AQ42" s="60" t="s">
        <v>96</v>
      </c>
      <c r="AR42" s="60" t="s">
        <v>96</v>
      </c>
      <c r="AS42" s="60" t="s">
        <v>95</v>
      </c>
      <c r="AT42" s="60" t="s">
        <v>233</v>
      </c>
      <c r="AU42" s="192" t="s">
        <v>96</v>
      </c>
      <c r="AV42" s="58" t="s">
        <v>102</v>
      </c>
      <c r="AW42" s="194" t="s">
        <v>102</v>
      </c>
      <c r="AX42" s="190" t="s">
        <v>650</v>
      </c>
      <c r="AY42" s="190" t="s">
        <v>636</v>
      </c>
      <c r="AZ42" s="194" t="s">
        <v>102</v>
      </c>
      <c r="BA42" s="194" t="s">
        <v>102</v>
      </c>
      <c r="BB42" s="194" t="s">
        <v>102</v>
      </c>
      <c r="BC42" s="194" t="s">
        <v>102</v>
      </c>
      <c r="BD42" s="64" t="str">
        <f t="shared" si="2"/>
        <v>C</v>
      </c>
      <c r="BE42" s="200" t="s">
        <v>651</v>
      </c>
      <c r="BF42" s="34">
        <f>IF(A42="",BF41,ROW()-1-COUNTIF(A$2:A42,""))</f>
        <v>17</v>
      </c>
      <c r="BG42" s="34">
        <f t="shared" si="3"/>
        <v>1</v>
      </c>
      <c r="BH42" s="34" t="str">
        <f t="shared" si="4"/>
        <v>17-1</v>
      </c>
      <c r="BI42" s="34">
        <f t="shared" si="0"/>
        <v>1</v>
      </c>
      <c r="BJ42" s="34" t="str">
        <f t="shared" si="1"/>
        <v/>
      </c>
      <c r="BK42" s="34" t="str">
        <f t="shared" si="5"/>
        <v>新規のみ</v>
      </c>
      <c r="BL42" s="34" t="str">
        <f t="shared" si="6"/>
        <v>17-Yes</v>
      </c>
      <c r="BM42" s="34" t="str">
        <f t="shared" si="7"/>
        <v>新規性</v>
      </c>
      <c r="BN42" s="34" t="str">
        <f t="shared" si="8"/>
        <v>新規性のみ</v>
      </c>
      <c r="BO42" s="34" t="str">
        <f t="shared" si="9"/>
        <v>17-新</v>
      </c>
      <c r="BP42" s="34">
        <f t="shared" si="10"/>
        <v>1977</v>
      </c>
      <c r="BQ42" s="34" t="str">
        <f t="shared" si="11"/>
        <v>分析対象</v>
      </c>
      <c r="BR42" s="103"/>
      <c r="BS42" s="103"/>
      <c r="BT42" s="103"/>
      <c r="BU42" s="77" t="s">
        <v>104</v>
      </c>
      <c r="BV42" s="66" t="s">
        <v>637</v>
      </c>
      <c r="BW42" s="195" t="s">
        <v>649</v>
      </c>
    </row>
    <row r="43" spans="1:75" ht="121.5" x14ac:dyDescent="0.15">
      <c r="A43" s="936" t="s">
        <v>652</v>
      </c>
      <c r="B43" s="174" t="s">
        <v>578</v>
      </c>
      <c r="C43" s="84" t="s">
        <v>653</v>
      </c>
      <c r="D43" s="130" t="s">
        <v>654</v>
      </c>
      <c r="E43" s="130" t="s">
        <v>655</v>
      </c>
      <c r="F43" s="799" t="s">
        <v>656</v>
      </c>
      <c r="G43" s="1" t="s">
        <v>657</v>
      </c>
      <c r="H43" s="1" t="s">
        <v>658</v>
      </c>
      <c r="I43" s="43" t="s">
        <v>659</v>
      </c>
      <c r="J43" s="43" t="s">
        <v>660</v>
      </c>
      <c r="K43" s="1" t="s">
        <v>661</v>
      </c>
      <c r="L43" s="1" t="s">
        <v>662</v>
      </c>
      <c r="M43" s="1" t="s">
        <v>663</v>
      </c>
      <c r="N43" s="843" t="s">
        <v>664</v>
      </c>
      <c r="O43" s="829" t="s">
        <v>596</v>
      </c>
      <c r="P43" s="780" t="s">
        <v>665</v>
      </c>
      <c r="Q43" s="777">
        <v>0</v>
      </c>
      <c r="R43" s="786" t="s">
        <v>666</v>
      </c>
      <c r="S43" s="765" t="s">
        <v>557</v>
      </c>
      <c r="T43" s="768">
        <v>2</v>
      </c>
      <c r="U43" s="48" t="s">
        <v>192</v>
      </c>
      <c r="V43" s="187" t="s">
        <v>667</v>
      </c>
      <c r="W43" s="45" t="s">
        <v>668</v>
      </c>
      <c r="X43" s="50" t="s">
        <v>195</v>
      </c>
      <c r="Y43" s="45" t="s">
        <v>94</v>
      </c>
      <c r="Z43" s="50" t="s">
        <v>122</v>
      </c>
      <c r="AA43" s="89" t="s">
        <v>669</v>
      </c>
      <c r="AB43" s="90"/>
      <c r="AC43" s="90" t="s">
        <v>102</v>
      </c>
      <c r="AD43" s="91" t="s">
        <v>96</v>
      </c>
      <c r="AE43" s="92" t="s">
        <v>96</v>
      </c>
      <c r="AF43" s="169" t="s">
        <v>95</v>
      </c>
      <c r="AG43" s="94" t="s">
        <v>102</v>
      </c>
      <c r="AH43" s="95" t="s">
        <v>102</v>
      </c>
      <c r="AI43" s="188" t="s">
        <v>165</v>
      </c>
      <c r="AJ43" s="189" t="s">
        <v>670</v>
      </c>
      <c r="AK43" s="189" t="s">
        <v>671</v>
      </c>
      <c r="AL43" s="190" t="s">
        <v>672</v>
      </c>
      <c r="AM43" s="190" t="s">
        <v>673</v>
      </c>
      <c r="AN43" s="190" t="s">
        <v>674</v>
      </c>
      <c r="AO43" s="191">
        <v>34933</v>
      </c>
      <c r="AP43" s="60" t="s">
        <v>124</v>
      </c>
      <c r="AQ43" s="60" t="s">
        <v>95</v>
      </c>
      <c r="AR43" s="60" t="s">
        <v>96</v>
      </c>
      <c r="AS43" s="60" t="s">
        <v>95</v>
      </c>
      <c r="AT43" s="60" t="s">
        <v>233</v>
      </c>
      <c r="AU43" s="192" t="s">
        <v>96</v>
      </c>
      <c r="AV43" s="58" t="s">
        <v>102</v>
      </c>
      <c r="AW43" s="194" t="s">
        <v>102</v>
      </c>
      <c r="AX43" s="190" t="s">
        <v>102</v>
      </c>
      <c r="AY43" s="190" t="s">
        <v>659</v>
      </c>
      <c r="AZ43" s="194" t="s">
        <v>102</v>
      </c>
      <c r="BA43" s="194" t="s">
        <v>187</v>
      </c>
      <c r="BB43" s="194" t="s">
        <v>675</v>
      </c>
      <c r="BC43" s="194" t="s">
        <v>675</v>
      </c>
      <c r="BD43" s="64" t="str">
        <f t="shared" si="2"/>
        <v>B</v>
      </c>
      <c r="BE43" s="200" t="s">
        <v>676</v>
      </c>
      <c r="BF43" s="34">
        <f>IF(A43="",BF42,ROW()-1-COUNTIF(A$2:A43,""))</f>
        <v>18</v>
      </c>
      <c r="BG43" s="34">
        <f t="shared" si="3"/>
        <v>1</v>
      </c>
      <c r="BH43" s="34" t="str">
        <f t="shared" si="4"/>
        <v>18-1</v>
      </c>
      <c r="BI43" s="34">
        <f t="shared" si="0"/>
        <v>2</v>
      </c>
      <c r="BJ43" s="34" t="str">
        <f t="shared" si="1"/>
        <v>18○</v>
      </c>
      <c r="BK43" s="34" t="str">
        <f t="shared" si="5"/>
        <v>既出のみ</v>
      </c>
      <c r="BL43" s="34" t="str">
        <f t="shared" si="6"/>
        <v>18-No</v>
      </c>
      <c r="BM43" s="34" t="str">
        <f t="shared" si="7"/>
        <v>進歩性</v>
      </c>
      <c r="BN43" s="34" t="str">
        <f t="shared" si="8"/>
        <v>進歩性のみ</v>
      </c>
      <c r="BO43" s="34" t="str">
        <f t="shared" si="9"/>
        <v>18-進</v>
      </c>
      <c r="BP43" s="34">
        <f t="shared" si="10"/>
        <v>1995</v>
      </c>
      <c r="BQ43" s="34" t="str">
        <f t="shared" si="11"/>
        <v>分析対象</v>
      </c>
      <c r="BR43" s="36" t="s">
        <v>677</v>
      </c>
      <c r="BS43" s="36"/>
      <c r="BT43" s="36"/>
      <c r="BU43" s="77" t="s">
        <v>189</v>
      </c>
      <c r="BV43" s="66" t="s">
        <v>660</v>
      </c>
      <c r="BW43" s="195" t="s">
        <v>672</v>
      </c>
    </row>
    <row r="44" spans="1:75" ht="121.5" x14ac:dyDescent="0.15">
      <c r="A44" s="938"/>
      <c r="B44" s="174" t="s">
        <v>578</v>
      </c>
      <c r="C44" s="201" t="s">
        <v>678</v>
      </c>
      <c r="D44" s="130" t="s">
        <v>679</v>
      </c>
      <c r="E44" s="130" t="s">
        <v>680</v>
      </c>
      <c r="F44" s="800"/>
      <c r="G44" s="163" t="s">
        <v>657</v>
      </c>
      <c r="H44" s="163" t="s">
        <v>658</v>
      </c>
      <c r="I44" s="43" t="s">
        <v>659</v>
      </c>
      <c r="J44" s="43" t="s">
        <v>660</v>
      </c>
      <c r="K44" s="163" t="s">
        <v>661</v>
      </c>
      <c r="L44" s="163" t="s">
        <v>662</v>
      </c>
      <c r="M44" s="163" t="s">
        <v>663</v>
      </c>
      <c r="N44" s="838"/>
      <c r="O44" s="830"/>
      <c r="P44" s="782"/>
      <c r="Q44" s="779"/>
      <c r="R44" s="788"/>
      <c r="S44" s="767"/>
      <c r="T44" s="770"/>
      <c r="U44" s="48" t="s">
        <v>340</v>
      </c>
      <c r="V44" s="187" t="s">
        <v>681</v>
      </c>
      <c r="W44" s="45" t="s">
        <v>682</v>
      </c>
      <c r="X44" s="50" t="s">
        <v>683</v>
      </c>
      <c r="Y44" s="45" t="s">
        <v>94</v>
      </c>
      <c r="Z44" s="50" t="s">
        <v>203</v>
      </c>
      <c r="AA44" s="89" t="s">
        <v>684</v>
      </c>
      <c r="AB44" s="90"/>
      <c r="AC44" s="90" t="s">
        <v>685</v>
      </c>
      <c r="AD44" s="91" t="s">
        <v>96</v>
      </c>
      <c r="AE44" s="92" t="s">
        <v>96</v>
      </c>
      <c r="AF44" s="169" t="s">
        <v>95</v>
      </c>
      <c r="AG44" s="121" t="s">
        <v>102</v>
      </c>
      <c r="AH44" s="122" t="s">
        <v>102</v>
      </c>
      <c r="AI44" s="188" t="s">
        <v>165</v>
      </c>
      <c r="AJ44" s="189" t="s">
        <v>686</v>
      </c>
      <c r="AK44" s="189" t="s">
        <v>687</v>
      </c>
      <c r="AL44" s="190" t="s">
        <v>688</v>
      </c>
      <c r="AM44" s="190" t="s">
        <v>689</v>
      </c>
      <c r="AN44" s="190" t="s">
        <v>690</v>
      </c>
      <c r="AO44" s="191">
        <v>34075</v>
      </c>
      <c r="AP44" s="60" t="s">
        <v>124</v>
      </c>
      <c r="AQ44" s="60" t="s">
        <v>95</v>
      </c>
      <c r="AR44" s="60" t="s">
        <v>95</v>
      </c>
      <c r="AS44" s="60" t="s">
        <v>95</v>
      </c>
      <c r="AT44" s="60" t="s">
        <v>233</v>
      </c>
      <c r="AU44" s="192" t="s">
        <v>95</v>
      </c>
      <c r="AV44" s="58" t="s">
        <v>102</v>
      </c>
      <c r="AW44" s="194" t="s">
        <v>102</v>
      </c>
      <c r="AX44" s="190" t="s">
        <v>102</v>
      </c>
      <c r="AY44" s="190" t="s">
        <v>659</v>
      </c>
      <c r="AZ44" s="194" t="s">
        <v>102</v>
      </c>
      <c r="BA44" s="177" t="s">
        <v>691</v>
      </c>
      <c r="BB44" s="194" t="s">
        <v>675</v>
      </c>
      <c r="BC44" s="194" t="s">
        <v>692</v>
      </c>
      <c r="BD44" s="64" t="str">
        <f t="shared" si="2"/>
        <v>B</v>
      </c>
      <c r="BE44" s="47"/>
      <c r="BF44" s="34">
        <f>IF(A44="",BF43,ROW()-1-COUNTIF(A$2:A44,""))</f>
        <v>18</v>
      </c>
      <c r="BG44" s="34">
        <f t="shared" si="3"/>
        <v>2</v>
      </c>
      <c r="BH44" s="34" t="str">
        <f t="shared" si="4"/>
        <v>18-2</v>
      </c>
      <c r="BI44" s="34">
        <f t="shared" si="0"/>
        <v>2</v>
      </c>
      <c r="BJ44" s="34" t="str">
        <f t="shared" si="1"/>
        <v>18○</v>
      </c>
      <c r="BK44" s="34" t="str">
        <f t="shared" si="5"/>
        <v>既出のみ</v>
      </c>
      <c r="BL44" s="34" t="str">
        <f t="shared" si="6"/>
        <v>18-No</v>
      </c>
      <c r="BM44" s="34" t="str">
        <f t="shared" si="7"/>
        <v>進歩性</v>
      </c>
      <c r="BN44" s="34" t="str">
        <f t="shared" si="8"/>
        <v>進歩性のみ</v>
      </c>
      <c r="BO44" s="34" t="str">
        <f t="shared" si="9"/>
        <v>18-進</v>
      </c>
      <c r="BP44" s="34">
        <f t="shared" si="10"/>
        <v>1993</v>
      </c>
      <c r="BQ44" s="34" t="str">
        <f t="shared" si="11"/>
        <v>分析対象</v>
      </c>
      <c r="BR44" s="36"/>
      <c r="BS44" s="36"/>
      <c r="BT44" s="36"/>
      <c r="BU44" s="77" t="s">
        <v>189</v>
      </c>
      <c r="BV44" s="66" t="s">
        <v>660</v>
      </c>
      <c r="BW44" s="195" t="s">
        <v>688</v>
      </c>
    </row>
    <row r="45" spans="1:75" ht="81" x14ac:dyDescent="0.15">
      <c r="A45" s="173" t="s">
        <v>693</v>
      </c>
      <c r="B45" s="174" t="s">
        <v>578</v>
      </c>
      <c r="C45" s="41" t="s">
        <v>694</v>
      </c>
      <c r="D45" s="201"/>
      <c r="E45" s="201"/>
      <c r="F45" s="43" t="s">
        <v>695</v>
      </c>
      <c r="G45" s="43" t="s">
        <v>696</v>
      </c>
      <c r="H45" s="43" t="s">
        <v>697</v>
      </c>
      <c r="I45" s="43" t="s">
        <v>698</v>
      </c>
      <c r="J45" s="43" t="s">
        <v>699</v>
      </c>
      <c r="K45" s="43" t="s">
        <v>700</v>
      </c>
      <c r="L45" s="43" t="s">
        <v>701</v>
      </c>
      <c r="M45" s="43" t="s">
        <v>702</v>
      </c>
      <c r="N45" s="185" t="s">
        <v>703</v>
      </c>
      <c r="O45" s="186" t="s">
        <v>704</v>
      </c>
      <c r="P45" s="46" t="s">
        <v>705</v>
      </c>
      <c r="Q45" s="45">
        <v>0</v>
      </c>
      <c r="R45" s="50">
        <v>0</v>
      </c>
      <c r="S45" s="9" t="s">
        <v>706</v>
      </c>
      <c r="T45" s="10" t="s">
        <v>706</v>
      </c>
      <c r="U45" s="48">
        <v>0</v>
      </c>
      <c r="V45" s="187">
        <v>0</v>
      </c>
      <c r="W45" s="45" t="s">
        <v>195</v>
      </c>
      <c r="X45" s="50" t="s">
        <v>195</v>
      </c>
      <c r="Y45" s="45" t="s">
        <v>94</v>
      </c>
      <c r="Z45" s="50" t="s">
        <v>94</v>
      </c>
      <c r="AA45" s="89" t="s">
        <v>102</v>
      </c>
      <c r="AB45" s="90"/>
      <c r="AC45" s="90" t="s">
        <v>102</v>
      </c>
      <c r="AD45" s="91" t="s">
        <v>102</v>
      </c>
      <c r="AE45" s="202" t="s">
        <v>102</v>
      </c>
      <c r="AF45" s="169" t="s">
        <v>102</v>
      </c>
      <c r="AG45" s="94" t="s">
        <v>102</v>
      </c>
      <c r="AH45" s="95" t="s">
        <v>102</v>
      </c>
      <c r="AI45" s="188" t="s">
        <v>102</v>
      </c>
      <c r="AJ45" s="189" t="s">
        <v>102</v>
      </c>
      <c r="AK45" s="189" t="s">
        <v>102</v>
      </c>
      <c r="AL45" s="190" t="s">
        <v>102</v>
      </c>
      <c r="AM45" s="190" t="s">
        <v>102</v>
      </c>
      <c r="AN45" s="190" t="s">
        <v>102</v>
      </c>
      <c r="AO45" s="191" t="s">
        <v>102</v>
      </c>
      <c r="AP45" s="60"/>
      <c r="AQ45" s="60"/>
      <c r="AR45" s="60"/>
      <c r="AS45" s="60" t="s">
        <v>102</v>
      </c>
      <c r="AT45" s="60" t="s">
        <v>102</v>
      </c>
      <c r="AU45" s="192" t="s">
        <v>102</v>
      </c>
      <c r="AV45" s="193" t="s">
        <v>205</v>
      </c>
      <c r="AW45" s="194" t="s">
        <v>102</v>
      </c>
      <c r="AX45" s="190" t="s">
        <v>102</v>
      </c>
      <c r="AY45" s="190" t="s">
        <v>698</v>
      </c>
      <c r="AZ45" s="194" t="s">
        <v>102</v>
      </c>
      <c r="BA45" s="194" t="s">
        <v>102</v>
      </c>
      <c r="BB45" s="194" t="s">
        <v>102</v>
      </c>
      <c r="BC45" s="194" t="s">
        <v>102</v>
      </c>
      <c r="BD45" s="64" t="str">
        <f t="shared" si="2"/>
        <v>C</v>
      </c>
      <c r="BE45" s="47"/>
      <c r="BF45" s="34">
        <f>IF(A45="",BF44,ROW()-1-COUNTIF(A$2:A45,""))</f>
        <v>19</v>
      </c>
      <c r="BG45" s="34">
        <f t="shared" si="3"/>
        <v>1</v>
      </c>
      <c r="BH45" s="34" t="str">
        <f t="shared" si="4"/>
        <v>19-1</v>
      </c>
      <c r="BI45" s="34">
        <f t="shared" si="0"/>
        <v>1</v>
      </c>
      <c r="BJ45" s="34" t="str">
        <f t="shared" si="1"/>
        <v/>
      </c>
      <c r="BK45" s="34" t="str">
        <f t="shared" si="5"/>
        <v>既出のみ</v>
      </c>
      <c r="BL45" s="34" t="str">
        <f t="shared" si="6"/>
        <v>19-</v>
      </c>
      <c r="BM45" s="34" t="str">
        <f t="shared" si="7"/>
        <v/>
      </c>
      <c r="BN45" s="34" t="str">
        <f t="shared" si="8"/>
        <v>-</v>
      </c>
      <c r="BO45" s="34" t="str">
        <f t="shared" si="9"/>
        <v>19-両</v>
      </c>
      <c r="BP45" s="34" t="str">
        <f t="shared" si="10"/>
        <v/>
      </c>
      <c r="BQ45" s="34" t="str">
        <f t="shared" si="11"/>
        <v/>
      </c>
      <c r="BR45" s="103"/>
      <c r="BS45" s="103"/>
      <c r="BT45" s="103"/>
      <c r="BV45" s="66" t="s">
        <v>699</v>
      </c>
      <c r="BW45" s="195" t="s">
        <v>102</v>
      </c>
    </row>
    <row r="46" spans="1:75" ht="13.5" customHeight="1" x14ac:dyDescent="0.15">
      <c r="A46" s="936" t="s">
        <v>707</v>
      </c>
      <c r="B46" s="174" t="s">
        <v>708</v>
      </c>
      <c r="C46" s="84" t="s">
        <v>709</v>
      </c>
      <c r="D46" s="84"/>
      <c r="E46" s="203"/>
      <c r="F46" s="928" t="s">
        <v>710</v>
      </c>
      <c r="G46" s="204" t="s">
        <v>711</v>
      </c>
      <c r="H46" s="204" t="s">
        <v>712</v>
      </c>
      <c r="I46" s="43" t="s">
        <v>713</v>
      </c>
      <c r="J46" s="43" t="s">
        <v>714</v>
      </c>
      <c r="K46" s="204" t="s">
        <v>715</v>
      </c>
      <c r="L46" s="204" t="s">
        <v>716</v>
      </c>
      <c r="M46" s="204" t="s">
        <v>717</v>
      </c>
      <c r="N46" s="939" t="s">
        <v>718</v>
      </c>
      <c r="O46" s="829"/>
      <c r="P46" s="844"/>
      <c r="Q46" s="805"/>
      <c r="R46" s="835"/>
      <c r="S46" s="765" t="s">
        <v>616</v>
      </c>
      <c r="T46" s="768" t="s">
        <v>616</v>
      </c>
      <c r="U46" s="48"/>
      <c r="V46" s="187"/>
      <c r="W46" s="45"/>
      <c r="X46" s="50"/>
      <c r="Y46" s="45"/>
      <c r="Z46" s="50"/>
      <c r="AA46" s="89"/>
      <c r="AB46" s="90"/>
      <c r="AC46" s="90"/>
      <c r="AD46" s="205"/>
      <c r="AE46" s="206"/>
      <c r="AF46" s="207"/>
      <c r="AG46" s="208"/>
      <c r="AH46" s="209"/>
      <c r="AI46" s="210"/>
      <c r="AJ46" s="211"/>
      <c r="AK46" s="211"/>
      <c r="AL46" s="212"/>
      <c r="AM46" s="212"/>
      <c r="AN46" s="212"/>
      <c r="AO46" s="213"/>
      <c r="AP46" s="60"/>
      <c r="AQ46" s="60"/>
      <c r="AR46" s="60"/>
      <c r="AS46" s="60"/>
      <c r="AT46" s="60"/>
      <c r="AU46" s="214"/>
      <c r="AV46" s="212"/>
      <c r="AW46" s="215"/>
      <c r="AX46" s="212"/>
      <c r="AY46" s="212" t="s">
        <v>713</v>
      </c>
      <c r="AZ46" s="208" t="s">
        <v>102</v>
      </c>
      <c r="BA46" s="194" t="s">
        <v>187</v>
      </c>
      <c r="BB46" s="208" t="s">
        <v>719</v>
      </c>
      <c r="BC46" s="208" t="s">
        <v>720</v>
      </c>
      <c r="BD46" s="64" t="str">
        <f t="shared" si="2"/>
        <v>H</v>
      </c>
      <c r="BE46" s="916" t="s">
        <v>718</v>
      </c>
      <c r="BF46" s="34">
        <f>IF(A46="",BF45,ROW()-1-COUNTIF(A$2:A46,""))</f>
        <v>20</v>
      </c>
      <c r="BG46" s="34">
        <f t="shared" si="3"/>
        <v>1</v>
      </c>
      <c r="BH46" s="34" t="str">
        <f t="shared" si="4"/>
        <v>20-1</v>
      </c>
      <c r="BI46" s="34">
        <f t="shared" si="0"/>
        <v>3</v>
      </c>
      <c r="BJ46" s="34" t="str">
        <f t="shared" si="1"/>
        <v/>
      </c>
      <c r="BK46" s="34" t="str">
        <f t="shared" si="5"/>
        <v>既出のみ</v>
      </c>
      <c r="BL46" s="34" t="str">
        <f t="shared" si="6"/>
        <v>20-</v>
      </c>
      <c r="BM46" s="34" t="str">
        <f t="shared" si="7"/>
        <v/>
      </c>
      <c r="BN46" s="34" t="str">
        <f t="shared" si="8"/>
        <v>-</v>
      </c>
      <c r="BO46" s="34" t="str">
        <f t="shared" si="9"/>
        <v>20-両</v>
      </c>
      <c r="BP46" s="34" t="str">
        <f t="shared" si="10"/>
        <v/>
      </c>
      <c r="BQ46" s="34" t="str">
        <f t="shared" si="11"/>
        <v/>
      </c>
      <c r="BR46" s="103"/>
      <c r="BS46" s="103"/>
      <c r="BT46" s="103"/>
      <c r="BV46" s="66" t="s">
        <v>714</v>
      </c>
      <c r="BW46" s="216"/>
    </row>
    <row r="47" spans="1:75" ht="81" customHeight="1" x14ac:dyDescent="0.15">
      <c r="A47" s="937"/>
      <c r="B47" s="174" t="s">
        <v>708</v>
      </c>
      <c r="C47" s="217" t="s">
        <v>709</v>
      </c>
      <c r="D47" s="84"/>
      <c r="E47" s="203"/>
      <c r="F47" s="935"/>
      <c r="G47" s="218" t="s">
        <v>711</v>
      </c>
      <c r="H47" s="218" t="s">
        <v>712</v>
      </c>
      <c r="I47" s="43" t="s">
        <v>713</v>
      </c>
      <c r="J47" s="43" t="s">
        <v>714</v>
      </c>
      <c r="K47" s="218" t="s">
        <v>715</v>
      </c>
      <c r="L47" s="218" t="s">
        <v>716</v>
      </c>
      <c r="M47" s="218" t="s">
        <v>717</v>
      </c>
      <c r="N47" s="940"/>
      <c r="O47" s="867"/>
      <c r="P47" s="845"/>
      <c r="Q47" s="806"/>
      <c r="R47" s="839"/>
      <c r="S47" s="766"/>
      <c r="T47" s="769"/>
      <c r="U47" s="48"/>
      <c r="V47" s="187"/>
      <c r="W47" s="45"/>
      <c r="X47" s="50"/>
      <c r="Y47" s="45"/>
      <c r="Z47" s="50"/>
      <c r="AA47" s="89"/>
      <c r="AB47" s="90"/>
      <c r="AC47" s="90"/>
      <c r="AD47" s="205"/>
      <c r="AE47" s="219"/>
      <c r="AF47" s="207"/>
      <c r="AG47" s="220"/>
      <c r="AH47" s="221"/>
      <c r="AI47" s="210"/>
      <c r="AJ47" s="211"/>
      <c r="AK47" s="211"/>
      <c r="AL47" s="212"/>
      <c r="AM47" s="212"/>
      <c r="AN47" s="212"/>
      <c r="AO47" s="213"/>
      <c r="AP47" s="60"/>
      <c r="AQ47" s="60"/>
      <c r="AR47" s="60"/>
      <c r="AS47" s="60"/>
      <c r="AT47" s="60"/>
      <c r="AU47" s="214"/>
      <c r="AV47" s="212"/>
      <c r="AW47" s="215"/>
      <c r="AX47" s="212"/>
      <c r="AY47" s="212" t="s">
        <v>713</v>
      </c>
      <c r="AZ47" s="220" t="s">
        <v>102</v>
      </c>
      <c r="BA47" s="194" t="s">
        <v>102</v>
      </c>
      <c r="BB47" s="220" t="s">
        <v>102</v>
      </c>
      <c r="BC47" s="220" t="s">
        <v>102</v>
      </c>
      <c r="BD47" s="64" t="str">
        <f t="shared" si="2"/>
        <v>H</v>
      </c>
      <c r="BE47" s="932"/>
      <c r="BF47" s="34">
        <f>IF(A47="",BF46,ROW()-1-COUNTIF(A$2:A47,""))</f>
        <v>20</v>
      </c>
      <c r="BG47" s="34">
        <f t="shared" si="3"/>
        <v>2</v>
      </c>
      <c r="BH47" s="34" t="str">
        <f t="shared" si="4"/>
        <v>20-2</v>
      </c>
      <c r="BI47" s="34">
        <f t="shared" si="0"/>
        <v>3</v>
      </c>
      <c r="BJ47" s="34" t="str">
        <f t="shared" si="1"/>
        <v/>
      </c>
      <c r="BK47" s="34" t="str">
        <f t="shared" si="5"/>
        <v>既出のみ</v>
      </c>
      <c r="BL47" s="34" t="str">
        <f t="shared" si="6"/>
        <v>20-</v>
      </c>
      <c r="BM47" s="34" t="str">
        <f t="shared" si="7"/>
        <v/>
      </c>
      <c r="BN47" s="34" t="str">
        <f t="shared" si="8"/>
        <v>-</v>
      </c>
      <c r="BO47" s="34" t="str">
        <f t="shared" si="9"/>
        <v>20-両</v>
      </c>
      <c r="BP47" s="34" t="str">
        <f t="shared" si="10"/>
        <v/>
      </c>
      <c r="BQ47" s="34" t="str">
        <f t="shared" si="11"/>
        <v/>
      </c>
      <c r="BR47" s="103"/>
      <c r="BS47" s="103"/>
      <c r="BT47" s="103"/>
      <c r="BV47" s="66" t="s">
        <v>714</v>
      </c>
      <c r="BW47" s="216"/>
    </row>
    <row r="48" spans="1:75" ht="81" customHeight="1" x14ac:dyDescent="0.15">
      <c r="A48" s="938"/>
      <c r="B48" s="174" t="s">
        <v>708</v>
      </c>
      <c r="C48" s="201" t="s">
        <v>709</v>
      </c>
      <c r="D48" s="84"/>
      <c r="E48" s="203"/>
      <c r="F48" s="929"/>
      <c r="G48" s="222" t="s">
        <v>711</v>
      </c>
      <c r="H48" s="222" t="s">
        <v>712</v>
      </c>
      <c r="I48" s="43" t="s">
        <v>713</v>
      </c>
      <c r="J48" s="43" t="s">
        <v>714</v>
      </c>
      <c r="K48" s="222" t="s">
        <v>715</v>
      </c>
      <c r="L48" s="222" t="s">
        <v>716</v>
      </c>
      <c r="M48" s="222" t="s">
        <v>717</v>
      </c>
      <c r="N48" s="941"/>
      <c r="O48" s="830"/>
      <c r="P48" s="846"/>
      <c r="Q48" s="807"/>
      <c r="R48" s="836"/>
      <c r="S48" s="767"/>
      <c r="T48" s="770"/>
      <c r="U48" s="48"/>
      <c r="V48" s="187"/>
      <c r="W48" s="45"/>
      <c r="X48" s="50"/>
      <c r="Y48" s="45"/>
      <c r="Z48" s="50"/>
      <c r="AA48" s="89"/>
      <c r="AB48" s="90"/>
      <c r="AC48" s="90"/>
      <c r="AD48" s="205"/>
      <c r="AE48" s="219"/>
      <c r="AF48" s="207"/>
      <c r="AG48" s="220"/>
      <c r="AH48" s="221"/>
      <c r="AI48" s="210"/>
      <c r="AJ48" s="211"/>
      <c r="AK48" s="211"/>
      <c r="AL48" s="212"/>
      <c r="AM48" s="212"/>
      <c r="AN48" s="212"/>
      <c r="AO48" s="213"/>
      <c r="AP48" s="60"/>
      <c r="AQ48" s="60"/>
      <c r="AR48" s="60"/>
      <c r="AS48" s="60"/>
      <c r="AT48" s="60"/>
      <c r="AU48" s="214"/>
      <c r="AV48" s="212"/>
      <c r="AW48" s="215"/>
      <c r="AX48" s="212"/>
      <c r="AY48" s="212" t="s">
        <v>713</v>
      </c>
      <c r="AZ48" s="223" t="s">
        <v>102</v>
      </c>
      <c r="BA48" s="177" t="s">
        <v>721</v>
      </c>
      <c r="BB48" s="223" t="s">
        <v>719</v>
      </c>
      <c r="BC48" s="223" t="s">
        <v>722</v>
      </c>
      <c r="BD48" s="64" t="str">
        <f t="shared" si="2"/>
        <v>H</v>
      </c>
      <c r="BE48" s="933"/>
      <c r="BF48" s="34">
        <f>IF(A48="",BF47,ROW()-1-COUNTIF(A$2:A48,""))</f>
        <v>20</v>
      </c>
      <c r="BG48" s="34">
        <f t="shared" si="3"/>
        <v>3</v>
      </c>
      <c r="BH48" s="34" t="str">
        <f t="shared" si="4"/>
        <v>20-3</v>
      </c>
      <c r="BI48" s="34">
        <f t="shared" si="0"/>
        <v>3</v>
      </c>
      <c r="BJ48" s="34" t="str">
        <f t="shared" si="1"/>
        <v/>
      </c>
      <c r="BK48" s="34" t="str">
        <f t="shared" si="5"/>
        <v>既出のみ</v>
      </c>
      <c r="BL48" s="34" t="str">
        <f t="shared" si="6"/>
        <v>20-</v>
      </c>
      <c r="BM48" s="34" t="str">
        <f t="shared" si="7"/>
        <v/>
      </c>
      <c r="BN48" s="34" t="str">
        <f t="shared" si="8"/>
        <v>-</v>
      </c>
      <c r="BO48" s="34" t="str">
        <f t="shared" si="9"/>
        <v>20-両</v>
      </c>
      <c r="BP48" s="34" t="str">
        <f t="shared" si="10"/>
        <v/>
      </c>
      <c r="BQ48" s="34" t="str">
        <f t="shared" si="11"/>
        <v/>
      </c>
      <c r="BR48" s="103"/>
      <c r="BS48" s="103"/>
      <c r="BT48" s="103"/>
      <c r="BV48" s="66" t="s">
        <v>714</v>
      </c>
      <c r="BW48" s="216"/>
    </row>
    <row r="49" spans="1:75" ht="27" customHeight="1" x14ac:dyDescent="0.15">
      <c r="A49" s="926" t="s">
        <v>723</v>
      </c>
      <c r="B49" s="224" t="s">
        <v>708</v>
      </c>
      <c r="C49" s="84" t="s">
        <v>709</v>
      </c>
      <c r="D49" s="130" t="s">
        <v>724</v>
      </c>
      <c r="E49" s="131" t="s">
        <v>725</v>
      </c>
      <c r="F49" s="928" t="s">
        <v>710</v>
      </c>
      <c r="G49" s="204" t="s">
        <v>711</v>
      </c>
      <c r="H49" s="204" t="s">
        <v>712</v>
      </c>
      <c r="I49" s="43" t="s">
        <v>713</v>
      </c>
      <c r="J49" s="43" t="s">
        <v>714</v>
      </c>
      <c r="K49" s="204" t="s">
        <v>715</v>
      </c>
      <c r="L49" s="204" t="s">
        <v>716</v>
      </c>
      <c r="M49" s="204" t="s">
        <v>717</v>
      </c>
      <c r="N49" s="843" t="s">
        <v>726</v>
      </c>
      <c r="O49" s="829" t="s">
        <v>727</v>
      </c>
      <c r="P49" s="780" t="s">
        <v>728</v>
      </c>
      <c r="Q49" s="805">
        <v>0</v>
      </c>
      <c r="R49" s="835" t="s">
        <v>729</v>
      </c>
      <c r="S49" s="765" t="s">
        <v>730</v>
      </c>
      <c r="T49" s="768">
        <v>3</v>
      </c>
      <c r="U49" s="225" t="s">
        <v>279</v>
      </c>
      <c r="V49" s="187" t="s">
        <v>731</v>
      </c>
      <c r="W49" s="45" t="s">
        <v>732</v>
      </c>
      <c r="X49" s="50" t="s">
        <v>195</v>
      </c>
      <c r="Y49" s="45" t="s">
        <v>94</v>
      </c>
      <c r="Z49" s="196" t="s">
        <v>122</v>
      </c>
      <c r="AA49" s="89" t="s">
        <v>733</v>
      </c>
      <c r="AB49" s="90"/>
      <c r="AC49" s="90" t="s">
        <v>102</v>
      </c>
      <c r="AD49" s="91" t="s">
        <v>96</v>
      </c>
      <c r="AE49" s="226" t="s">
        <v>96</v>
      </c>
      <c r="AF49" s="169" t="s">
        <v>95</v>
      </c>
      <c r="AG49" s="94" t="s">
        <v>102</v>
      </c>
      <c r="AH49" s="95" t="s">
        <v>102</v>
      </c>
      <c r="AI49" s="188" t="s">
        <v>165</v>
      </c>
      <c r="AJ49" s="189" t="s">
        <v>734</v>
      </c>
      <c r="AK49" s="189" t="s">
        <v>735</v>
      </c>
      <c r="AL49" s="190" t="s">
        <v>736</v>
      </c>
      <c r="AM49" s="190" t="s">
        <v>737</v>
      </c>
      <c r="AN49" s="190" t="s">
        <v>738</v>
      </c>
      <c r="AO49" s="191">
        <v>35587</v>
      </c>
      <c r="AP49" s="60" t="s">
        <v>124</v>
      </c>
      <c r="AQ49" s="60" t="s">
        <v>95</v>
      </c>
      <c r="AR49" s="60" t="s">
        <v>95</v>
      </c>
      <c r="AS49" s="60" t="s">
        <v>95</v>
      </c>
      <c r="AT49" s="60" t="s">
        <v>233</v>
      </c>
      <c r="AU49" s="192" t="s">
        <v>277</v>
      </c>
      <c r="AV49" s="58" t="s">
        <v>102</v>
      </c>
      <c r="AW49" s="194" t="s">
        <v>102</v>
      </c>
      <c r="AX49" s="190" t="s">
        <v>102</v>
      </c>
      <c r="AY49" s="190" t="s">
        <v>713</v>
      </c>
      <c r="AZ49" s="194" t="s">
        <v>102</v>
      </c>
      <c r="BA49" s="194" t="s">
        <v>187</v>
      </c>
      <c r="BB49" s="194" t="s">
        <v>719</v>
      </c>
      <c r="BC49" s="194" t="s">
        <v>720</v>
      </c>
      <c r="BD49" s="64" t="str">
        <f t="shared" si="2"/>
        <v>H</v>
      </c>
      <c r="BE49" s="47"/>
      <c r="BF49" s="34">
        <f>IF(A49="",BF48,ROW()-1-COUNTIF(A$2:A49,""))</f>
        <v>21</v>
      </c>
      <c r="BG49" s="34">
        <f t="shared" si="3"/>
        <v>1</v>
      </c>
      <c r="BH49" s="34" t="str">
        <f t="shared" si="4"/>
        <v>21-1</v>
      </c>
      <c r="BI49" s="34">
        <f t="shared" si="0"/>
        <v>3</v>
      </c>
      <c r="BJ49" s="34" t="str">
        <f t="shared" si="1"/>
        <v>21○</v>
      </c>
      <c r="BK49" s="34" t="str">
        <f t="shared" si="5"/>
        <v>新規+既出</v>
      </c>
      <c r="BL49" s="34" t="str">
        <f t="shared" si="6"/>
        <v>21-No</v>
      </c>
      <c r="BM49" s="34" t="str">
        <f t="shared" si="7"/>
        <v>進歩性</v>
      </c>
      <c r="BN49" s="34" t="str">
        <f t="shared" si="8"/>
        <v>進歩性のみ</v>
      </c>
      <c r="BO49" s="34" t="str">
        <f t="shared" si="9"/>
        <v>21-進</v>
      </c>
      <c r="BP49" s="34">
        <f t="shared" si="10"/>
        <v>1997</v>
      </c>
      <c r="BQ49" s="34" t="str">
        <f t="shared" si="11"/>
        <v>分析対象</v>
      </c>
      <c r="BR49" s="36" t="s">
        <v>739</v>
      </c>
      <c r="BS49" s="36"/>
      <c r="BT49" s="36"/>
      <c r="BU49" s="77" t="s">
        <v>189</v>
      </c>
      <c r="BV49" s="66" t="s">
        <v>714</v>
      </c>
      <c r="BW49" s="195" t="s">
        <v>736</v>
      </c>
    </row>
    <row r="50" spans="1:75" ht="81" x14ac:dyDescent="0.15">
      <c r="A50" s="934"/>
      <c r="B50" s="224" t="s">
        <v>708</v>
      </c>
      <c r="C50" s="217" t="s">
        <v>709</v>
      </c>
      <c r="D50" s="130" t="s">
        <v>740</v>
      </c>
      <c r="E50" s="131" t="s">
        <v>528</v>
      </c>
      <c r="F50" s="935"/>
      <c r="G50" s="218" t="s">
        <v>711</v>
      </c>
      <c r="H50" s="218" t="s">
        <v>712</v>
      </c>
      <c r="I50" s="43" t="s">
        <v>713</v>
      </c>
      <c r="J50" s="43" t="s">
        <v>714</v>
      </c>
      <c r="K50" s="218" t="s">
        <v>715</v>
      </c>
      <c r="L50" s="218" t="s">
        <v>716</v>
      </c>
      <c r="M50" s="218" t="s">
        <v>717</v>
      </c>
      <c r="N50" s="837"/>
      <c r="O50" s="867"/>
      <c r="P50" s="781"/>
      <c r="Q50" s="806"/>
      <c r="R50" s="839"/>
      <c r="S50" s="766"/>
      <c r="T50" s="769"/>
      <c r="U50" s="225" t="s">
        <v>118</v>
      </c>
      <c r="V50" s="187" t="s">
        <v>741</v>
      </c>
      <c r="W50" s="45" t="s">
        <v>742</v>
      </c>
      <c r="X50" s="50" t="s">
        <v>195</v>
      </c>
      <c r="Y50" s="45" t="s">
        <v>94</v>
      </c>
      <c r="Z50" s="196" t="s">
        <v>203</v>
      </c>
      <c r="AA50" s="89" t="s">
        <v>102</v>
      </c>
      <c r="AB50" s="90"/>
      <c r="AC50" s="90" t="s">
        <v>102</v>
      </c>
      <c r="AD50" s="91" t="s">
        <v>95</v>
      </c>
      <c r="AE50" s="227" t="s">
        <v>95</v>
      </c>
      <c r="AF50" s="169" t="s">
        <v>96</v>
      </c>
      <c r="AG50" s="121" t="s">
        <v>102</v>
      </c>
      <c r="AH50" s="122" t="s">
        <v>102</v>
      </c>
      <c r="AI50" s="188" t="s">
        <v>273</v>
      </c>
      <c r="AJ50" s="189" t="s">
        <v>743</v>
      </c>
      <c r="AK50" s="189" t="s">
        <v>744</v>
      </c>
      <c r="AL50" s="190" t="s">
        <v>745</v>
      </c>
      <c r="AM50" s="190" t="s">
        <v>102</v>
      </c>
      <c r="AN50" s="190" t="s">
        <v>102</v>
      </c>
      <c r="AO50" s="191">
        <v>34592</v>
      </c>
      <c r="AP50" s="60" t="s">
        <v>99</v>
      </c>
      <c r="AQ50" s="60" t="s">
        <v>95</v>
      </c>
      <c r="AR50" s="60" t="s">
        <v>95</v>
      </c>
      <c r="AS50" s="60" t="s">
        <v>95</v>
      </c>
      <c r="AT50" s="60" t="s">
        <v>233</v>
      </c>
      <c r="AU50" s="192" t="s">
        <v>277</v>
      </c>
      <c r="AV50" s="58" t="s">
        <v>102</v>
      </c>
      <c r="AW50" s="194" t="s">
        <v>102</v>
      </c>
      <c r="AX50" s="190" t="s">
        <v>102</v>
      </c>
      <c r="AY50" s="190" t="s">
        <v>713</v>
      </c>
      <c r="AZ50" s="194" t="s">
        <v>102</v>
      </c>
      <c r="BA50" s="194" t="s">
        <v>102</v>
      </c>
      <c r="BB50" s="194" t="s">
        <v>102</v>
      </c>
      <c r="BC50" s="194" t="s">
        <v>102</v>
      </c>
      <c r="BD50" s="64" t="str">
        <f t="shared" si="2"/>
        <v>H</v>
      </c>
      <c r="BE50" s="47"/>
      <c r="BF50" s="34">
        <f>IF(A50="",BF49,ROW()-1-COUNTIF(A$2:A50,""))</f>
        <v>21</v>
      </c>
      <c r="BG50" s="34">
        <f t="shared" si="3"/>
        <v>2</v>
      </c>
      <c r="BH50" s="34" t="str">
        <f t="shared" si="4"/>
        <v>21-2</v>
      </c>
      <c r="BI50" s="34">
        <f t="shared" si="0"/>
        <v>3</v>
      </c>
      <c r="BJ50" s="34" t="str">
        <f t="shared" si="1"/>
        <v>21○</v>
      </c>
      <c r="BK50" s="34" t="str">
        <f t="shared" si="5"/>
        <v>新規+既出</v>
      </c>
      <c r="BL50" s="34" t="str">
        <f t="shared" si="6"/>
        <v>21-Yes</v>
      </c>
      <c r="BM50" s="34" t="str">
        <f t="shared" si="7"/>
        <v>進歩性</v>
      </c>
      <c r="BN50" s="34" t="str">
        <f t="shared" si="8"/>
        <v>進歩性のみ</v>
      </c>
      <c r="BO50" s="34" t="str">
        <f t="shared" si="9"/>
        <v>21-進</v>
      </c>
      <c r="BP50" s="34">
        <f t="shared" si="10"/>
        <v>1994</v>
      </c>
      <c r="BQ50" s="34" t="str">
        <f t="shared" si="11"/>
        <v>分析対象</v>
      </c>
      <c r="BR50" s="36"/>
      <c r="BS50" s="36"/>
      <c r="BT50" s="36"/>
      <c r="BU50" s="77" t="s">
        <v>189</v>
      </c>
      <c r="BV50" s="66" t="s">
        <v>714</v>
      </c>
      <c r="BW50" s="195" t="s">
        <v>745</v>
      </c>
    </row>
    <row r="51" spans="1:75" ht="81" x14ac:dyDescent="0.15">
      <c r="A51" s="927"/>
      <c r="B51" s="224" t="s">
        <v>708</v>
      </c>
      <c r="C51" s="201" t="s">
        <v>709</v>
      </c>
      <c r="D51" s="130" t="s">
        <v>740</v>
      </c>
      <c r="E51" s="131" t="s">
        <v>528</v>
      </c>
      <c r="F51" s="929"/>
      <c r="G51" s="222" t="s">
        <v>711</v>
      </c>
      <c r="H51" s="222" t="s">
        <v>712</v>
      </c>
      <c r="I51" s="43" t="s">
        <v>713</v>
      </c>
      <c r="J51" s="43" t="s">
        <v>714</v>
      </c>
      <c r="K51" s="222" t="s">
        <v>715</v>
      </c>
      <c r="L51" s="222" t="s">
        <v>716</v>
      </c>
      <c r="M51" s="222" t="s">
        <v>717</v>
      </c>
      <c r="N51" s="838"/>
      <c r="O51" s="830"/>
      <c r="P51" s="782"/>
      <c r="Q51" s="807"/>
      <c r="R51" s="836"/>
      <c r="S51" s="767"/>
      <c r="T51" s="770"/>
      <c r="U51" s="225" t="s">
        <v>746</v>
      </c>
      <c r="V51" s="187" t="s">
        <v>747</v>
      </c>
      <c r="W51" s="45" t="s">
        <v>748</v>
      </c>
      <c r="X51" s="50" t="s">
        <v>195</v>
      </c>
      <c r="Y51" s="45" t="s">
        <v>94</v>
      </c>
      <c r="Z51" s="196" t="s">
        <v>203</v>
      </c>
      <c r="AA51" s="89" t="s">
        <v>749</v>
      </c>
      <c r="AB51" s="90"/>
      <c r="AC51" s="90" t="s">
        <v>102</v>
      </c>
      <c r="AD51" s="91" t="s">
        <v>95</v>
      </c>
      <c r="AE51" s="227" t="s">
        <v>95</v>
      </c>
      <c r="AF51" s="169" t="s">
        <v>96</v>
      </c>
      <c r="AG51" s="121" t="s">
        <v>102</v>
      </c>
      <c r="AH51" s="122" t="s">
        <v>102</v>
      </c>
      <c r="AI51" s="188" t="s">
        <v>165</v>
      </c>
      <c r="AJ51" s="189" t="s">
        <v>750</v>
      </c>
      <c r="AK51" s="189" t="s">
        <v>751</v>
      </c>
      <c r="AL51" s="190" t="s">
        <v>752</v>
      </c>
      <c r="AM51" s="190" t="s">
        <v>753</v>
      </c>
      <c r="AN51" s="190" t="s">
        <v>754</v>
      </c>
      <c r="AO51" s="191">
        <v>35577</v>
      </c>
      <c r="AP51" s="60" t="s">
        <v>124</v>
      </c>
      <c r="AQ51" s="60" t="s">
        <v>95</v>
      </c>
      <c r="AR51" s="60" t="s">
        <v>95</v>
      </c>
      <c r="AS51" s="60" t="s">
        <v>95</v>
      </c>
      <c r="AT51" s="60" t="s">
        <v>233</v>
      </c>
      <c r="AU51" s="192" t="s">
        <v>277</v>
      </c>
      <c r="AV51" s="58" t="s">
        <v>102</v>
      </c>
      <c r="AW51" s="194" t="s">
        <v>102</v>
      </c>
      <c r="AX51" s="190" t="s">
        <v>102</v>
      </c>
      <c r="AY51" s="190" t="s">
        <v>713</v>
      </c>
      <c r="AZ51" s="194" t="s">
        <v>102</v>
      </c>
      <c r="BA51" s="177" t="s">
        <v>423</v>
      </c>
      <c r="BB51" s="194" t="s">
        <v>719</v>
      </c>
      <c r="BC51" s="194" t="s">
        <v>722</v>
      </c>
      <c r="BD51" s="64" t="str">
        <f t="shared" si="2"/>
        <v>H</v>
      </c>
      <c r="BE51" s="47"/>
      <c r="BF51" s="34">
        <f>IF(A51="",BF50,ROW()-1-COUNTIF(A$2:A51,""))</f>
        <v>21</v>
      </c>
      <c r="BG51" s="34">
        <f t="shared" si="3"/>
        <v>3</v>
      </c>
      <c r="BH51" s="34" t="str">
        <f t="shared" si="4"/>
        <v>21-3</v>
      </c>
      <c r="BI51" s="34">
        <f t="shared" si="0"/>
        <v>3</v>
      </c>
      <c r="BJ51" s="34" t="str">
        <f t="shared" si="1"/>
        <v>21○</v>
      </c>
      <c r="BK51" s="34" t="str">
        <f t="shared" si="5"/>
        <v>新規+既出</v>
      </c>
      <c r="BL51" s="34" t="str">
        <f t="shared" si="6"/>
        <v>21-Yes</v>
      </c>
      <c r="BM51" s="34" t="str">
        <f t="shared" si="7"/>
        <v>進歩性</v>
      </c>
      <c r="BN51" s="34" t="str">
        <f t="shared" si="8"/>
        <v>進歩性のみ</v>
      </c>
      <c r="BO51" s="34" t="str">
        <f t="shared" si="9"/>
        <v>21-進</v>
      </c>
      <c r="BP51" s="34">
        <f t="shared" si="10"/>
        <v>1997</v>
      </c>
      <c r="BQ51" s="34" t="str">
        <f t="shared" si="11"/>
        <v>分析対象</v>
      </c>
      <c r="BR51" s="36"/>
      <c r="BS51" s="36"/>
      <c r="BT51" s="36"/>
      <c r="BU51" s="77" t="s">
        <v>189</v>
      </c>
      <c r="BV51" s="66" t="s">
        <v>714</v>
      </c>
      <c r="BW51" s="195" t="s">
        <v>752</v>
      </c>
    </row>
    <row r="52" spans="1:75" ht="202.5" x14ac:dyDescent="0.15">
      <c r="A52" s="173" t="s">
        <v>755</v>
      </c>
      <c r="B52" s="174" t="s">
        <v>708</v>
      </c>
      <c r="C52" s="41" t="s">
        <v>756</v>
      </c>
      <c r="D52" s="42" t="s">
        <v>757</v>
      </c>
      <c r="E52" s="42" t="s">
        <v>758</v>
      </c>
      <c r="F52" s="43" t="s">
        <v>759</v>
      </c>
      <c r="G52" s="43" t="s">
        <v>760</v>
      </c>
      <c r="H52" s="43" t="s">
        <v>761</v>
      </c>
      <c r="I52" s="43" t="s">
        <v>762</v>
      </c>
      <c r="J52" s="43" t="s">
        <v>763</v>
      </c>
      <c r="K52" s="43" t="s">
        <v>764</v>
      </c>
      <c r="L52" s="43" t="s">
        <v>765</v>
      </c>
      <c r="M52" s="43" t="s">
        <v>766</v>
      </c>
      <c r="N52" s="185" t="s">
        <v>767</v>
      </c>
      <c r="O52" s="186" t="s">
        <v>768</v>
      </c>
      <c r="P52" s="46" t="s">
        <v>769</v>
      </c>
      <c r="Q52" s="45" t="s">
        <v>91</v>
      </c>
      <c r="R52" s="50" t="s">
        <v>770</v>
      </c>
      <c r="S52" s="9" t="s">
        <v>412</v>
      </c>
      <c r="T52" s="10">
        <v>1</v>
      </c>
      <c r="U52" s="48" t="s">
        <v>91</v>
      </c>
      <c r="V52" s="228" t="s">
        <v>771</v>
      </c>
      <c r="W52" s="228" t="s">
        <v>772</v>
      </c>
      <c r="X52" s="50" t="s">
        <v>195</v>
      </c>
      <c r="Y52" s="45" t="s">
        <v>24</v>
      </c>
      <c r="Z52" s="196" t="s">
        <v>122</v>
      </c>
      <c r="AA52" s="89" t="s">
        <v>102</v>
      </c>
      <c r="AB52" s="90"/>
      <c r="AC52" s="90"/>
      <c r="AD52" s="91" t="s">
        <v>95</v>
      </c>
      <c r="AE52" s="229" t="s">
        <v>96</v>
      </c>
      <c r="AF52" s="198" t="s">
        <v>95</v>
      </c>
      <c r="AG52" s="94" t="s">
        <v>102</v>
      </c>
      <c r="AH52" s="95" t="s">
        <v>102</v>
      </c>
      <c r="AI52" s="188" t="s">
        <v>273</v>
      </c>
      <c r="AJ52" s="189" t="s">
        <v>773</v>
      </c>
      <c r="AK52" s="189" t="s">
        <v>774</v>
      </c>
      <c r="AL52" s="190" t="s">
        <v>775</v>
      </c>
      <c r="AM52" s="190" t="s">
        <v>102</v>
      </c>
      <c r="AN52" s="190" t="s">
        <v>102</v>
      </c>
      <c r="AO52" s="230">
        <v>30133</v>
      </c>
      <c r="AP52" s="60" t="s">
        <v>347</v>
      </c>
      <c r="AQ52" s="60" t="s">
        <v>95</v>
      </c>
      <c r="AR52" s="60" t="s">
        <v>95</v>
      </c>
      <c r="AS52" s="60" t="s">
        <v>95</v>
      </c>
      <c r="AT52" s="60" t="s">
        <v>233</v>
      </c>
      <c r="AU52" s="231" t="s">
        <v>95</v>
      </c>
      <c r="AV52" s="58" t="s">
        <v>102</v>
      </c>
      <c r="AW52" s="194" t="s">
        <v>102</v>
      </c>
      <c r="AX52" s="190" t="s">
        <v>776</v>
      </c>
      <c r="AY52" s="190" t="s">
        <v>777</v>
      </c>
      <c r="AZ52" s="194" t="s">
        <v>102</v>
      </c>
      <c r="BA52" s="194" t="s">
        <v>102</v>
      </c>
      <c r="BB52" s="194" t="s">
        <v>102</v>
      </c>
      <c r="BC52" s="194" t="s">
        <v>102</v>
      </c>
      <c r="BD52" s="64" t="str">
        <f t="shared" si="2"/>
        <v>F</v>
      </c>
      <c r="BE52" s="76" t="s">
        <v>778</v>
      </c>
      <c r="BF52" s="34">
        <f>IF(A52="",BF51,ROW()-1-COUNTIF(A$2:A52,""))</f>
        <v>22</v>
      </c>
      <c r="BG52" s="34">
        <f t="shared" si="3"/>
        <v>1</v>
      </c>
      <c r="BH52" s="34" t="str">
        <f t="shared" si="4"/>
        <v>22-1</v>
      </c>
      <c r="BI52" s="34">
        <f t="shared" si="0"/>
        <v>1</v>
      </c>
      <c r="BJ52" s="34" t="str">
        <f t="shared" si="1"/>
        <v>22○</v>
      </c>
      <c r="BK52" s="34" t="str">
        <f t="shared" si="5"/>
        <v>既出のみ</v>
      </c>
      <c r="BL52" s="34" t="str">
        <f t="shared" si="6"/>
        <v>22-No</v>
      </c>
      <c r="BM52" s="34" t="str">
        <f t="shared" si="7"/>
        <v>新規性 / 進歩性</v>
      </c>
      <c r="BN52" s="34" t="str">
        <f t="shared" si="8"/>
        <v>新規性 / 進歩性</v>
      </c>
      <c r="BO52" s="34" t="str">
        <f t="shared" si="9"/>
        <v>22-両</v>
      </c>
      <c r="BP52" s="34">
        <f t="shared" si="10"/>
        <v>1982</v>
      </c>
      <c r="BQ52" s="34" t="str">
        <f t="shared" si="11"/>
        <v>分析対象</v>
      </c>
      <c r="BR52" s="36" t="s">
        <v>779</v>
      </c>
      <c r="BS52" s="36"/>
      <c r="BT52" s="36"/>
      <c r="BU52" s="77" t="s">
        <v>104</v>
      </c>
      <c r="BV52" s="66" t="s">
        <v>763</v>
      </c>
      <c r="BW52" s="195" t="s">
        <v>775</v>
      </c>
    </row>
    <row r="53" spans="1:75" ht="81" x14ac:dyDescent="0.15">
      <c r="A53" s="173" t="s">
        <v>780</v>
      </c>
      <c r="B53" s="174" t="s">
        <v>708</v>
      </c>
      <c r="C53" s="41" t="s">
        <v>781</v>
      </c>
      <c r="D53" s="42" t="s">
        <v>782</v>
      </c>
      <c r="E53" s="42" t="s">
        <v>783</v>
      </c>
      <c r="F53" s="43" t="s">
        <v>784</v>
      </c>
      <c r="G53" s="43" t="s">
        <v>785</v>
      </c>
      <c r="H53" s="43" t="s">
        <v>786</v>
      </c>
      <c r="I53" s="43" t="s">
        <v>787</v>
      </c>
      <c r="J53" s="43" t="s">
        <v>788</v>
      </c>
      <c r="K53" s="43" t="s">
        <v>789</v>
      </c>
      <c r="L53" s="43" t="s">
        <v>790</v>
      </c>
      <c r="M53" s="43" t="s">
        <v>791</v>
      </c>
      <c r="N53" s="185" t="s">
        <v>792</v>
      </c>
      <c r="O53" s="186" t="s">
        <v>768</v>
      </c>
      <c r="P53" s="46" t="s">
        <v>793</v>
      </c>
      <c r="Q53" s="45" t="s">
        <v>91</v>
      </c>
      <c r="R53" s="50" t="s">
        <v>794</v>
      </c>
      <c r="S53" s="9" t="s">
        <v>795</v>
      </c>
      <c r="T53" s="10">
        <v>1</v>
      </c>
      <c r="U53" s="48" t="s">
        <v>91</v>
      </c>
      <c r="V53" s="187" t="s">
        <v>796</v>
      </c>
      <c r="W53" s="45" t="s">
        <v>797</v>
      </c>
      <c r="X53" s="50" t="s">
        <v>195</v>
      </c>
      <c r="Y53" s="45" t="s">
        <v>24</v>
      </c>
      <c r="Z53" s="196" t="s">
        <v>122</v>
      </c>
      <c r="AA53" s="89" t="s">
        <v>798</v>
      </c>
      <c r="AB53" s="90"/>
      <c r="AC53" s="90" t="s">
        <v>102</v>
      </c>
      <c r="AD53" s="91" t="s">
        <v>96</v>
      </c>
      <c r="AE53" s="92" t="s">
        <v>96</v>
      </c>
      <c r="AF53" s="169" t="s">
        <v>95</v>
      </c>
      <c r="AG53" s="94" t="s">
        <v>102</v>
      </c>
      <c r="AH53" s="95" t="s">
        <v>102</v>
      </c>
      <c r="AI53" s="188" t="s">
        <v>165</v>
      </c>
      <c r="AJ53" s="189" t="s">
        <v>799</v>
      </c>
      <c r="AK53" s="189" t="s">
        <v>800</v>
      </c>
      <c r="AL53" s="190" t="s">
        <v>801</v>
      </c>
      <c r="AM53" s="190" t="s">
        <v>802</v>
      </c>
      <c r="AN53" s="190" t="s">
        <v>803</v>
      </c>
      <c r="AO53" s="191">
        <v>35129</v>
      </c>
      <c r="AP53" s="60" t="s">
        <v>124</v>
      </c>
      <c r="AQ53" s="60" t="s">
        <v>95</v>
      </c>
      <c r="AR53" s="60" t="s">
        <v>95</v>
      </c>
      <c r="AS53" s="60" t="s">
        <v>95</v>
      </c>
      <c r="AT53" s="60" t="s">
        <v>233</v>
      </c>
      <c r="AU53" s="192" t="s">
        <v>277</v>
      </c>
      <c r="AV53" s="58" t="s">
        <v>102</v>
      </c>
      <c r="AW53" s="194" t="s">
        <v>102</v>
      </c>
      <c r="AX53" s="190" t="s">
        <v>102</v>
      </c>
      <c r="AY53" s="190" t="s">
        <v>787</v>
      </c>
      <c r="AZ53" s="194" t="s">
        <v>102</v>
      </c>
      <c r="BA53" s="194" t="s">
        <v>187</v>
      </c>
      <c r="BB53" s="194" t="s">
        <v>804</v>
      </c>
      <c r="BC53" s="194" t="s">
        <v>805</v>
      </c>
      <c r="BD53" s="64" t="str">
        <f t="shared" si="2"/>
        <v>C</v>
      </c>
      <c r="BE53" s="47"/>
      <c r="BF53" s="34">
        <f>IF(A53="",BF52,ROW()-1-COUNTIF(A$2:A53,""))</f>
        <v>23</v>
      </c>
      <c r="BG53" s="34">
        <f t="shared" si="3"/>
        <v>1</v>
      </c>
      <c r="BH53" s="34" t="str">
        <f t="shared" si="4"/>
        <v>23-1</v>
      </c>
      <c r="BI53" s="34">
        <f t="shared" si="0"/>
        <v>1</v>
      </c>
      <c r="BJ53" s="34" t="str">
        <f t="shared" si="1"/>
        <v>23○</v>
      </c>
      <c r="BK53" s="34" t="str">
        <f t="shared" si="5"/>
        <v>既出のみ</v>
      </c>
      <c r="BL53" s="34" t="str">
        <f t="shared" si="6"/>
        <v>23-No</v>
      </c>
      <c r="BM53" s="34" t="str">
        <f t="shared" si="7"/>
        <v>新規性 / 進歩性</v>
      </c>
      <c r="BN53" s="34" t="str">
        <f t="shared" si="8"/>
        <v>新規性 / 進歩性</v>
      </c>
      <c r="BO53" s="34" t="str">
        <f t="shared" si="9"/>
        <v>23-両</v>
      </c>
      <c r="BP53" s="34">
        <f t="shared" si="10"/>
        <v>1996</v>
      </c>
      <c r="BQ53" s="34" t="str">
        <f t="shared" si="11"/>
        <v>分析対象</v>
      </c>
      <c r="BR53" s="36" t="s">
        <v>806</v>
      </c>
      <c r="BS53" s="36"/>
      <c r="BT53" s="36"/>
      <c r="BU53" s="77" t="s">
        <v>104</v>
      </c>
      <c r="BV53" s="66" t="s">
        <v>788</v>
      </c>
      <c r="BW53" s="195" t="s">
        <v>801</v>
      </c>
    </row>
    <row r="54" spans="1:75" ht="27" customHeight="1" x14ac:dyDescent="0.15">
      <c r="A54" s="926" t="s">
        <v>807</v>
      </c>
      <c r="B54" s="224" t="s">
        <v>578</v>
      </c>
      <c r="C54" s="41" t="s">
        <v>808</v>
      </c>
      <c r="D54" s="130" t="s">
        <v>809</v>
      </c>
      <c r="E54" s="131" t="s">
        <v>810</v>
      </c>
      <c r="F54" s="928" t="s">
        <v>811</v>
      </c>
      <c r="G54" s="204" t="s">
        <v>812</v>
      </c>
      <c r="H54" s="204" t="s">
        <v>813</v>
      </c>
      <c r="I54" s="43" t="s">
        <v>814</v>
      </c>
      <c r="J54" s="43" t="s">
        <v>815</v>
      </c>
      <c r="K54" s="204" t="s">
        <v>816</v>
      </c>
      <c r="L54" s="204" t="s">
        <v>817</v>
      </c>
      <c r="M54" s="204" t="s">
        <v>138</v>
      </c>
      <c r="N54" s="843" t="s">
        <v>818</v>
      </c>
      <c r="O54" s="829" t="s">
        <v>768</v>
      </c>
      <c r="P54" s="814" t="s">
        <v>819</v>
      </c>
      <c r="Q54" s="805" t="s">
        <v>118</v>
      </c>
      <c r="R54" s="930" t="s">
        <v>820</v>
      </c>
      <c r="S54" s="823" t="s">
        <v>821</v>
      </c>
      <c r="T54" s="825">
        <v>2</v>
      </c>
      <c r="U54" s="48" t="s">
        <v>91</v>
      </c>
      <c r="V54" s="187" t="s">
        <v>822</v>
      </c>
      <c r="W54" s="45" t="s">
        <v>823</v>
      </c>
      <c r="X54" s="50" t="s">
        <v>824</v>
      </c>
      <c r="Y54" s="45" t="s">
        <v>94</v>
      </c>
      <c r="Z54" s="196" t="s">
        <v>122</v>
      </c>
      <c r="AA54" s="89" t="s">
        <v>825</v>
      </c>
      <c r="AB54" s="90"/>
      <c r="AC54" s="90" t="s">
        <v>826</v>
      </c>
      <c r="AD54" s="91" t="s">
        <v>95</v>
      </c>
      <c r="AE54" s="92" t="s">
        <v>95</v>
      </c>
      <c r="AF54" s="169" t="s">
        <v>96</v>
      </c>
      <c r="AG54" s="94" t="s">
        <v>102</v>
      </c>
      <c r="AH54" s="95" t="s">
        <v>102</v>
      </c>
      <c r="AI54" s="188" t="s">
        <v>165</v>
      </c>
      <c r="AJ54" s="189" t="s">
        <v>812</v>
      </c>
      <c r="AK54" s="189" t="s">
        <v>827</v>
      </c>
      <c r="AL54" s="190" t="s">
        <v>828</v>
      </c>
      <c r="AM54" s="190" t="s">
        <v>829</v>
      </c>
      <c r="AN54" s="190">
        <v>0</v>
      </c>
      <c r="AO54" s="191">
        <v>35216</v>
      </c>
      <c r="AP54" s="60" t="s">
        <v>124</v>
      </c>
      <c r="AQ54" s="60" t="s">
        <v>95</v>
      </c>
      <c r="AR54" s="60" t="s">
        <v>96</v>
      </c>
      <c r="AS54" s="60" t="s">
        <v>96</v>
      </c>
      <c r="AT54" s="60" t="s">
        <v>233</v>
      </c>
      <c r="AU54" s="192" t="s">
        <v>95</v>
      </c>
      <c r="AV54" s="58" t="s">
        <v>102</v>
      </c>
      <c r="AW54" s="194" t="s">
        <v>102</v>
      </c>
      <c r="AX54" s="190" t="s">
        <v>102</v>
      </c>
      <c r="AY54" s="190" t="s">
        <v>814</v>
      </c>
      <c r="AZ54" s="194" t="s">
        <v>102</v>
      </c>
      <c r="BA54" s="194" t="s">
        <v>187</v>
      </c>
      <c r="BB54" s="194" t="s">
        <v>830</v>
      </c>
      <c r="BC54" s="194" t="s">
        <v>830</v>
      </c>
      <c r="BD54" s="64" t="str">
        <f t="shared" si="2"/>
        <v>G</v>
      </c>
      <c r="BE54" s="47"/>
      <c r="BF54" s="34">
        <f>IF(A54="",BF53,ROW()-1-COUNTIF(A$2:A54,""))</f>
        <v>24</v>
      </c>
      <c r="BG54" s="34">
        <f t="shared" si="3"/>
        <v>1</v>
      </c>
      <c r="BH54" s="34" t="str">
        <f t="shared" si="4"/>
        <v>24-1</v>
      </c>
      <c r="BI54" s="34">
        <f t="shared" si="0"/>
        <v>2</v>
      </c>
      <c r="BJ54" s="34" t="str">
        <f t="shared" si="1"/>
        <v/>
      </c>
      <c r="BK54" s="34" t="str">
        <f t="shared" si="5"/>
        <v>新規のみ</v>
      </c>
      <c r="BL54" s="34" t="str">
        <f t="shared" si="6"/>
        <v>24-Yes</v>
      </c>
      <c r="BM54" s="34" t="str">
        <f t="shared" si="7"/>
        <v>進歩性</v>
      </c>
      <c r="BN54" s="34" t="str">
        <f t="shared" si="8"/>
        <v>新規性 / 進歩性</v>
      </c>
      <c r="BO54" s="34" t="str">
        <f t="shared" si="9"/>
        <v>24-進</v>
      </c>
      <c r="BP54" s="34">
        <f t="shared" si="10"/>
        <v>1996</v>
      </c>
      <c r="BQ54" s="34" t="str">
        <f t="shared" si="11"/>
        <v>分析対象</v>
      </c>
      <c r="BR54" s="103"/>
      <c r="BS54" s="103"/>
      <c r="BT54" s="103"/>
      <c r="BU54" s="77" t="s">
        <v>189</v>
      </c>
      <c r="BV54" s="66" t="s">
        <v>815</v>
      </c>
      <c r="BW54" s="195" t="s">
        <v>828</v>
      </c>
    </row>
    <row r="55" spans="1:75" ht="94.5" x14ac:dyDescent="0.15">
      <c r="A55" s="927"/>
      <c r="B55" s="224" t="s">
        <v>578</v>
      </c>
      <c r="C55" s="41" t="s">
        <v>831</v>
      </c>
      <c r="D55" s="130" t="s">
        <v>832</v>
      </c>
      <c r="E55" s="131" t="s">
        <v>528</v>
      </c>
      <c r="F55" s="929"/>
      <c r="G55" s="222" t="s">
        <v>812</v>
      </c>
      <c r="H55" s="222" t="s">
        <v>813</v>
      </c>
      <c r="I55" s="43" t="s">
        <v>814</v>
      </c>
      <c r="J55" s="43" t="s">
        <v>815</v>
      </c>
      <c r="K55" s="222" t="s">
        <v>816</v>
      </c>
      <c r="L55" s="222" t="s">
        <v>817</v>
      </c>
      <c r="M55" s="222" t="s">
        <v>138</v>
      </c>
      <c r="N55" s="838"/>
      <c r="O55" s="830"/>
      <c r="P55" s="816"/>
      <c r="Q55" s="807"/>
      <c r="R55" s="931"/>
      <c r="S55" s="824"/>
      <c r="T55" s="826"/>
      <c r="U55" s="48" t="s">
        <v>833</v>
      </c>
      <c r="V55" s="187" t="s">
        <v>834</v>
      </c>
      <c r="W55" s="45" t="s">
        <v>195</v>
      </c>
      <c r="X55" s="50" t="s">
        <v>195</v>
      </c>
      <c r="Y55" s="45" t="s">
        <v>24</v>
      </c>
      <c r="Z55" s="196" t="s">
        <v>203</v>
      </c>
      <c r="AA55" s="89" t="s">
        <v>102</v>
      </c>
      <c r="AB55" s="90"/>
      <c r="AC55" s="90" t="s">
        <v>102</v>
      </c>
      <c r="AD55" s="91" t="s">
        <v>95</v>
      </c>
      <c r="AE55" s="202" t="s">
        <v>95</v>
      </c>
      <c r="AF55" s="169" t="s">
        <v>96</v>
      </c>
      <c r="AG55" s="121" t="s">
        <v>102</v>
      </c>
      <c r="AH55" s="122" t="s">
        <v>102</v>
      </c>
      <c r="AI55" s="123" t="s">
        <v>835</v>
      </c>
      <c r="AJ55" s="189" t="s">
        <v>102</v>
      </c>
      <c r="AK55" s="189" t="s">
        <v>102</v>
      </c>
      <c r="AL55" s="190" t="s">
        <v>102</v>
      </c>
      <c r="AM55" s="190" t="s">
        <v>102</v>
      </c>
      <c r="AN55" s="190" t="s">
        <v>102</v>
      </c>
      <c r="AO55" s="191" t="s">
        <v>102</v>
      </c>
      <c r="AP55" s="60" t="s">
        <v>99</v>
      </c>
      <c r="AQ55" s="60" t="s">
        <v>95</v>
      </c>
      <c r="AR55" s="60" t="s">
        <v>95</v>
      </c>
      <c r="AS55" s="60" t="s">
        <v>102</v>
      </c>
      <c r="AT55" s="60" t="s">
        <v>102</v>
      </c>
      <c r="AU55" s="192" t="s">
        <v>102</v>
      </c>
      <c r="AV55" s="193" t="s">
        <v>205</v>
      </c>
      <c r="AW55" s="194" t="s">
        <v>102</v>
      </c>
      <c r="AX55" s="190" t="s">
        <v>102</v>
      </c>
      <c r="AY55" s="190" t="s">
        <v>836</v>
      </c>
      <c r="AZ55" s="194" t="s">
        <v>102</v>
      </c>
      <c r="BA55" s="194" t="s">
        <v>102</v>
      </c>
      <c r="BB55" s="194" t="s">
        <v>102</v>
      </c>
      <c r="BC55" s="194" t="s">
        <v>102</v>
      </c>
      <c r="BD55" s="64" t="str">
        <f t="shared" si="2"/>
        <v>G</v>
      </c>
      <c r="BE55" s="47"/>
      <c r="BF55" s="34">
        <f>IF(A55="",BF54,ROW()-1-COUNTIF(A$2:A55,""))</f>
        <v>24</v>
      </c>
      <c r="BG55" s="34">
        <f t="shared" si="3"/>
        <v>2</v>
      </c>
      <c r="BH55" s="34" t="str">
        <f t="shared" si="4"/>
        <v>24-2</v>
      </c>
      <c r="BI55" s="34">
        <f t="shared" si="0"/>
        <v>2</v>
      </c>
      <c r="BJ55" s="34" t="str">
        <f t="shared" si="1"/>
        <v/>
      </c>
      <c r="BK55" s="34" t="str">
        <f t="shared" si="5"/>
        <v>新規のみ</v>
      </c>
      <c r="BL55" s="34" t="str">
        <f t="shared" si="6"/>
        <v>24-Yes</v>
      </c>
      <c r="BM55" s="34" t="str">
        <f t="shared" si="7"/>
        <v>新規性 / 進歩性</v>
      </c>
      <c r="BN55" s="34" t="str">
        <f t="shared" si="8"/>
        <v>新規性 / 進歩性</v>
      </c>
      <c r="BO55" s="34" t="str">
        <f t="shared" si="9"/>
        <v>24-両</v>
      </c>
      <c r="BP55" s="34" t="str">
        <f t="shared" si="10"/>
        <v/>
      </c>
      <c r="BQ55" s="34" t="str">
        <f t="shared" si="11"/>
        <v>分析対象</v>
      </c>
      <c r="BR55" s="103"/>
      <c r="BS55" s="103"/>
      <c r="BT55" s="103"/>
      <c r="BV55" s="66" t="s">
        <v>815</v>
      </c>
      <c r="BW55" s="195" t="s">
        <v>102</v>
      </c>
    </row>
    <row r="56" spans="1:75" ht="409.5" x14ac:dyDescent="0.15">
      <c r="A56" s="173" t="s">
        <v>837</v>
      </c>
      <c r="B56" s="174" t="s">
        <v>603</v>
      </c>
      <c r="C56" s="41" t="s">
        <v>838</v>
      </c>
      <c r="D56" s="42" t="s">
        <v>839</v>
      </c>
      <c r="E56" s="42" t="s">
        <v>840</v>
      </c>
      <c r="F56" s="43" t="s">
        <v>841</v>
      </c>
      <c r="G56" s="43" t="s">
        <v>842</v>
      </c>
      <c r="H56" s="43" t="s">
        <v>843</v>
      </c>
      <c r="I56" s="43" t="s">
        <v>844</v>
      </c>
      <c r="J56" s="43" t="s">
        <v>845</v>
      </c>
      <c r="K56" s="43" t="s">
        <v>846</v>
      </c>
      <c r="L56" s="43" t="s">
        <v>847</v>
      </c>
      <c r="M56" s="43" t="s">
        <v>848</v>
      </c>
      <c r="N56" s="185" t="s">
        <v>849</v>
      </c>
      <c r="O56" s="186" t="s">
        <v>768</v>
      </c>
      <c r="P56" s="46" t="s">
        <v>850</v>
      </c>
      <c r="Q56" s="45" t="s">
        <v>91</v>
      </c>
      <c r="R56" s="50">
        <v>0</v>
      </c>
      <c r="S56" s="9" t="s">
        <v>557</v>
      </c>
      <c r="T56" s="10">
        <v>0</v>
      </c>
      <c r="U56" s="48" t="s">
        <v>91</v>
      </c>
      <c r="V56" s="187" t="s">
        <v>851</v>
      </c>
      <c r="W56" s="45" t="s">
        <v>852</v>
      </c>
      <c r="X56" s="50" t="s">
        <v>853</v>
      </c>
      <c r="Y56" s="45" t="s">
        <v>24</v>
      </c>
      <c r="Z56" s="45" t="s">
        <v>94</v>
      </c>
      <c r="AA56" s="89" t="s">
        <v>854</v>
      </c>
      <c r="AB56" s="90"/>
      <c r="AC56" s="90" t="s">
        <v>855</v>
      </c>
      <c r="AD56" s="91" t="s">
        <v>96</v>
      </c>
      <c r="AE56" s="226" t="s">
        <v>96</v>
      </c>
      <c r="AF56" s="169" t="s">
        <v>95</v>
      </c>
      <c r="AG56" s="94" t="s">
        <v>102</v>
      </c>
      <c r="AH56" s="95" t="s">
        <v>102</v>
      </c>
      <c r="AI56" s="188" t="s">
        <v>165</v>
      </c>
      <c r="AJ56" s="189" t="s">
        <v>856</v>
      </c>
      <c r="AK56" s="189" t="s">
        <v>857</v>
      </c>
      <c r="AL56" s="190" t="s">
        <v>858</v>
      </c>
      <c r="AM56" s="190" t="s">
        <v>859</v>
      </c>
      <c r="AN56" s="190" t="s">
        <v>860</v>
      </c>
      <c r="AO56" s="232">
        <v>0</v>
      </c>
      <c r="AP56" s="60" t="s">
        <v>124</v>
      </c>
      <c r="AQ56" s="60" t="s">
        <v>95</v>
      </c>
      <c r="AR56" s="60" t="s">
        <v>95</v>
      </c>
      <c r="AS56" s="60" t="s">
        <v>95</v>
      </c>
      <c r="AT56" s="60" t="s">
        <v>95</v>
      </c>
      <c r="AU56" s="192" t="s">
        <v>95</v>
      </c>
      <c r="AV56" s="58" t="s">
        <v>102</v>
      </c>
      <c r="AW56" s="194" t="s">
        <v>102</v>
      </c>
      <c r="AX56" s="190" t="s">
        <v>861</v>
      </c>
      <c r="AY56" s="190" t="s">
        <v>844</v>
      </c>
      <c r="AZ56" s="194" t="s">
        <v>102</v>
      </c>
      <c r="BA56" s="177" t="s">
        <v>625</v>
      </c>
      <c r="BB56" s="194" t="s">
        <v>862</v>
      </c>
      <c r="BC56" s="194" t="s">
        <v>863</v>
      </c>
      <c r="BD56" s="64" t="str">
        <f t="shared" si="2"/>
        <v>A</v>
      </c>
      <c r="BE56" s="47"/>
      <c r="BF56" s="34">
        <f>IF(A56="",BF55,ROW()-1-COUNTIF(A$2:A56,""))</f>
        <v>25</v>
      </c>
      <c r="BG56" s="34">
        <f t="shared" si="3"/>
        <v>1</v>
      </c>
      <c r="BH56" s="34" t="str">
        <f t="shared" si="4"/>
        <v>25-1</v>
      </c>
      <c r="BI56" s="34">
        <f t="shared" si="0"/>
        <v>1</v>
      </c>
      <c r="BJ56" s="34" t="str">
        <f t="shared" si="1"/>
        <v>25○</v>
      </c>
      <c r="BK56" s="34" t="str">
        <f t="shared" si="5"/>
        <v>既出のみ</v>
      </c>
      <c r="BL56" s="34" t="str">
        <f t="shared" si="6"/>
        <v>25-No</v>
      </c>
      <c r="BM56" s="34" t="str">
        <f t="shared" si="7"/>
        <v>新規性</v>
      </c>
      <c r="BN56" s="34" t="str">
        <f t="shared" si="8"/>
        <v>新規性のみ</v>
      </c>
      <c r="BO56" s="34" t="str">
        <f t="shared" si="9"/>
        <v>25-新</v>
      </c>
      <c r="BP56" s="34">
        <f t="shared" si="10"/>
        <v>1900</v>
      </c>
      <c r="BQ56" s="34" t="str">
        <f t="shared" si="11"/>
        <v>分析対象</v>
      </c>
      <c r="BR56" s="36" t="s">
        <v>864</v>
      </c>
      <c r="BS56" s="36"/>
      <c r="BT56" s="36"/>
      <c r="BU56" s="77" t="s">
        <v>104</v>
      </c>
      <c r="BV56" s="66" t="s">
        <v>845</v>
      </c>
      <c r="BW56" s="195" t="s">
        <v>858</v>
      </c>
    </row>
    <row r="57" spans="1:75" ht="81" x14ac:dyDescent="0.15">
      <c r="A57" s="233" t="s">
        <v>865</v>
      </c>
      <c r="B57" s="234" t="s">
        <v>708</v>
      </c>
      <c r="C57" s="41" t="s">
        <v>866</v>
      </c>
      <c r="D57" s="42" t="s">
        <v>867</v>
      </c>
      <c r="E57" s="131" t="s">
        <v>868</v>
      </c>
      <c r="F57" s="43" t="s">
        <v>869</v>
      </c>
      <c r="G57" s="43" t="s">
        <v>870</v>
      </c>
      <c r="H57" s="43" t="s">
        <v>871</v>
      </c>
      <c r="I57" s="43" t="s">
        <v>138</v>
      </c>
      <c r="J57" s="43" t="s">
        <v>872</v>
      </c>
      <c r="K57" s="43" t="s">
        <v>873</v>
      </c>
      <c r="L57" s="43" t="s">
        <v>872</v>
      </c>
      <c r="M57" s="43" t="s">
        <v>874</v>
      </c>
      <c r="N57" s="44" t="s">
        <v>875</v>
      </c>
      <c r="O57" s="45" t="s">
        <v>876</v>
      </c>
      <c r="P57" s="46" t="s">
        <v>877</v>
      </c>
      <c r="Q57" s="235">
        <v>0</v>
      </c>
      <c r="R57" s="47" t="s">
        <v>878</v>
      </c>
      <c r="S57" s="9" t="s">
        <v>879</v>
      </c>
      <c r="T57" s="10">
        <v>1</v>
      </c>
      <c r="U57" s="48" t="s">
        <v>878</v>
      </c>
      <c r="V57" s="187" t="s">
        <v>880</v>
      </c>
      <c r="W57" s="45" t="s">
        <v>881</v>
      </c>
      <c r="X57" s="50" t="s">
        <v>195</v>
      </c>
      <c r="Y57" s="45" t="s">
        <v>94</v>
      </c>
      <c r="Z57" s="196" t="s">
        <v>122</v>
      </c>
      <c r="AA57" s="89" t="s">
        <v>882</v>
      </c>
      <c r="AB57" s="90"/>
      <c r="AC57" s="90" t="s">
        <v>102</v>
      </c>
      <c r="AD57" s="91" t="s">
        <v>95</v>
      </c>
      <c r="AE57" s="92" t="s">
        <v>95</v>
      </c>
      <c r="AF57" s="169" t="s">
        <v>96</v>
      </c>
      <c r="AG57" s="94" t="s">
        <v>102</v>
      </c>
      <c r="AH57" s="95" t="s">
        <v>102</v>
      </c>
      <c r="AI57" s="188" t="s">
        <v>165</v>
      </c>
      <c r="AJ57" s="189" t="s">
        <v>883</v>
      </c>
      <c r="AK57" s="189" t="s">
        <v>883</v>
      </c>
      <c r="AL57" s="190" t="s">
        <v>884</v>
      </c>
      <c r="AM57" s="190" t="s">
        <v>885</v>
      </c>
      <c r="AN57" s="190" t="s">
        <v>886</v>
      </c>
      <c r="AO57" s="191">
        <v>29656</v>
      </c>
      <c r="AP57" s="60" t="s">
        <v>124</v>
      </c>
      <c r="AQ57" s="60" t="s">
        <v>95</v>
      </c>
      <c r="AR57" s="60" t="s">
        <v>95</v>
      </c>
      <c r="AS57" s="60" t="s">
        <v>95</v>
      </c>
      <c r="AT57" s="60" t="s">
        <v>233</v>
      </c>
      <c r="AU57" s="194" t="s">
        <v>96</v>
      </c>
      <c r="AV57" s="58" t="s">
        <v>102</v>
      </c>
      <c r="AW57" s="194" t="s">
        <v>102</v>
      </c>
      <c r="AX57" s="190" t="s">
        <v>102</v>
      </c>
      <c r="AY57" s="190" t="s">
        <v>138</v>
      </c>
      <c r="AZ57" s="192" t="s">
        <v>102</v>
      </c>
      <c r="BA57" s="192" t="s">
        <v>368</v>
      </c>
      <c r="BB57" s="192" t="s">
        <v>887</v>
      </c>
      <c r="BC57" s="192" t="s">
        <v>888</v>
      </c>
      <c r="BD57" s="64" t="str">
        <f t="shared" si="2"/>
        <v>E</v>
      </c>
      <c r="BE57" s="200"/>
      <c r="BF57" s="34">
        <f>IF(A57="",BF56,ROW()-1-COUNTIF(A$2:A57,""))</f>
        <v>26</v>
      </c>
      <c r="BG57" s="34">
        <f t="shared" si="3"/>
        <v>1</v>
      </c>
      <c r="BH57" s="34" t="str">
        <f t="shared" si="4"/>
        <v>26-1</v>
      </c>
      <c r="BI57" s="34">
        <f t="shared" si="0"/>
        <v>1</v>
      </c>
      <c r="BJ57" s="34" t="str">
        <f t="shared" si="1"/>
        <v/>
      </c>
      <c r="BK57" s="34" t="str">
        <f t="shared" si="5"/>
        <v>新規のみ</v>
      </c>
      <c r="BL57" s="34" t="str">
        <f t="shared" si="6"/>
        <v>26-Yes</v>
      </c>
      <c r="BM57" s="34" t="str">
        <f t="shared" si="7"/>
        <v>進歩性</v>
      </c>
      <c r="BN57" s="34" t="str">
        <f t="shared" si="8"/>
        <v>進歩性のみ</v>
      </c>
      <c r="BO57" s="34" t="str">
        <f t="shared" si="9"/>
        <v>26-進</v>
      </c>
      <c r="BP57" s="34">
        <f t="shared" si="10"/>
        <v>1981</v>
      </c>
      <c r="BQ57" s="34" t="str">
        <f t="shared" si="11"/>
        <v>分析対象</v>
      </c>
      <c r="BR57" s="103"/>
      <c r="BS57" s="103"/>
      <c r="BT57" s="103"/>
      <c r="BU57" s="77" t="s">
        <v>104</v>
      </c>
      <c r="BV57" s="66" t="s">
        <v>872</v>
      </c>
      <c r="BW57" s="195" t="s">
        <v>884</v>
      </c>
    </row>
    <row r="58" spans="1:75" ht="108" x14ac:dyDescent="0.15">
      <c r="A58" s="236" t="s">
        <v>889</v>
      </c>
      <c r="B58" s="237" t="s">
        <v>603</v>
      </c>
      <c r="C58" s="41" t="s">
        <v>890</v>
      </c>
      <c r="D58" s="84"/>
      <c r="E58" s="84"/>
      <c r="F58" s="43" t="s">
        <v>891</v>
      </c>
      <c r="G58" s="43" t="s">
        <v>892</v>
      </c>
      <c r="H58" s="43" t="s">
        <v>893</v>
      </c>
      <c r="I58" s="43" t="s">
        <v>894</v>
      </c>
      <c r="J58" s="43" t="s">
        <v>895</v>
      </c>
      <c r="K58" s="43" t="s">
        <v>896</v>
      </c>
      <c r="L58" s="43" t="s">
        <v>897</v>
      </c>
      <c r="M58" s="43" t="s">
        <v>898</v>
      </c>
      <c r="N58" s="44" t="s">
        <v>899</v>
      </c>
      <c r="O58" s="45" t="s">
        <v>876</v>
      </c>
      <c r="P58" s="46" t="s">
        <v>900</v>
      </c>
      <c r="Q58" s="235">
        <v>0</v>
      </c>
      <c r="R58" s="238">
        <v>0</v>
      </c>
      <c r="S58" s="9" t="s">
        <v>706</v>
      </c>
      <c r="T58" s="10" t="s">
        <v>706</v>
      </c>
      <c r="U58" s="48"/>
      <c r="V58" s="187"/>
      <c r="W58" s="45" t="s">
        <v>195</v>
      </c>
      <c r="X58" s="50" t="s">
        <v>195</v>
      </c>
      <c r="Y58" s="45"/>
      <c r="Z58" s="50"/>
      <c r="AA58" s="89" t="s">
        <v>102</v>
      </c>
      <c r="AB58" s="90"/>
      <c r="AC58" s="90" t="s">
        <v>102</v>
      </c>
      <c r="AD58" s="91" t="s">
        <v>102</v>
      </c>
      <c r="AE58" s="92" t="s">
        <v>102</v>
      </c>
      <c r="AF58" s="169" t="s">
        <v>102</v>
      </c>
      <c r="AG58" s="94" t="s">
        <v>102</v>
      </c>
      <c r="AH58" s="95" t="s">
        <v>102</v>
      </c>
      <c r="AI58" s="188" t="s">
        <v>102</v>
      </c>
      <c r="AJ58" s="189" t="s">
        <v>102</v>
      </c>
      <c r="AK58" s="189" t="s">
        <v>102</v>
      </c>
      <c r="AL58" s="190" t="s">
        <v>102</v>
      </c>
      <c r="AM58" s="190" t="s">
        <v>102</v>
      </c>
      <c r="AN58" s="190" t="s">
        <v>102</v>
      </c>
      <c r="AO58" s="191" t="s">
        <v>102</v>
      </c>
      <c r="AP58" s="60"/>
      <c r="AQ58" s="60"/>
      <c r="AR58" s="60"/>
      <c r="AS58" s="60" t="s">
        <v>102</v>
      </c>
      <c r="AT58" s="60" t="s">
        <v>102</v>
      </c>
      <c r="AU58" s="194" t="s">
        <v>102</v>
      </c>
      <c r="AV58" s="193" t="s">
        <v>205</v>
      </c>
      <c r="AW58" s="194" t="s">
        <v>901</v>
      </c>
      <c r="AX58" s="190" t="s">
        <v>902</v>
      </c>
      <c r="AY58" s="190" t="s">
        <v>894</v>
      </c>
      <c r="AZ58" s="192" t="s">
        <v>102</v>
      </c>
      <c r="BA58" s="192" t="s">
        <v>102</v>
      </c>
      <c r="BB58" s="192" t="s">
        <v>102</v>
      </c>
      <c r="BC58" s="192" t="s">
        <v>102</v>
      </c>
      <c r="BD58" s="64" t="str">
        <f t="shared" si="2"/>
        <v>A</v>
      </c>
      <c r="BE58" s="200"/>
      <c r="BF58" s="34">
        <f>IF(A58="",BF57,ROW()-1-COUNTIF(A$2:A58,""))</f>
        <v>27</v>
      </c>
      <c r="BG58" s="34">
        <f t="shared" si="3"/>
        <v>1</v>
      </c>
      <c r="BH58" s="34" t="str">
        <f t="shared" si="4"/>
        <v>27-1</v>
      </c>
      <c r="BI58" s="34">
        <f t="shared" si="0"/>
        <v>1</v>
      </c>
      <c r="BJ58" s="34" t="str">
        <f t="shared" si="1"/>
        <v/>
      </c>
      <c r="BK58" s="34" t="str">
        <f t="shared" si="5"/>
        <v>既出のみ</v>
      </c>
      <c r="BL58" s="34" t="str">
        <f t="shared" si="6"/>
        <v>27-</v>
      </c>
      <c r="BM58" s="34" t="str">
        <f t="shared" si="7"/>
        <v/>
      </c>
      <c r="BN58" s="34" t="str">
        <f t="shared" si="8"/>
        <v>-</v>
      </c>
      <c r="BO58" s="34" t="str">
        <f t="shared" si="9"/>
        <v>27-両</v>
      </c>
      <c r="BP58" s="34" t="str">
        <f t="shared" si="10"/>
        <v/>
      </c>
      <c r="BQ58" s="34" t="str">
        <f t="shared" si="11"/>
        <v/>
      </c>
      <c r="BR58" s="103"/>
      <c r="BS58" s="103"/>
      <c r="BT58" s="103"/>
      <c r="BV58" s="66" t="s">
        <v>895</v>
      </c>
      <c r="BW58" s="195" t="s">
        <v>102</v>
      </c>
    </row>
    <row r="59" spans="1:75" ht="67.5" x14ac:dyDescent="0.15">
      <c r="A59" s="239" t="s">
        <v>903</v>
      </c>
      <c r="B59" s="240" t="s">
        <v>603</v>
      </c>
      <c r="C59" s="41" t="s">
        <v>890</v>
      </c>
      <c r="D59" s="41"/>
      <c r="E59" s="203"/>
      <c r="F59" s="241" t="s">
        <v>904</v>
      </c>
      <c r="G59" s="241" t="s">
        <v>892</v>
      </c>
      <c r="H59" s="241" t="s">
        <v>893</v>
      </c>
      <c r="I59" s="43" t="s">
        <v>894</v>
      </c>
      <c r="J59" s="43" t="s">
        <v>895</v>
      </c>
      <c r="K59" s="241" t="s">
        <v>896</v>
      </c>
      <c r="L59" s="241" t="s">
        <v>897</v>
      </c>
      <c r="M59" s="241" t="s">
        <v>898</v>
      </c>
      <c r="N59" s="44" t="s">
        <v>905</v>
      </c>
      <c r="O59" s="45"/>
      <c r="P59" s="46" t="s">
        <v>906</v>
      </c>
      <c r="Q59" s="60"/>
      <c r="R59" s="47"/>
      <c r="S59" s="9" t="s">
        <v>706</v>
      </c>
      <c r="T59" s="10" t="s">
        <v>706</v>
      </c>
      <c r="U59" s="48"/>
      <c r="V59" s="187"/>
      <c r="W59" s="45" t="s">
        <v>195</v>
      </c>
      <c r="X59" s="50" t="s">
        <v>195</v>
      </c>
      <c r="Y59" s="45"/>
      <c r="Z59" s="50"/>
      <c r="AA59" s="89" t="s">
        <v>102</v>
      </c>
      <c r="AB59" s="90"/>
      <c r="AC59" s="90" t="s">
        <v>102</v>
      </c>
      <c r="AD59" s="91" t="s">
        <v>102</v>
      </c>
      <c r="AE59" s="92" t="s">
        <v>102</v>
      </c>
      <c r="AF59" s="169" t="s">
        <v>102</v>
      </c>
      <c r="AG59" s="94" t="s">
        <v>102</v>
      </c>
      <c r="AH59" s="95" t="s">
        <v>102</v>
      </c>
      <c r="AI59" s="188" t="s">
        <v>102</v>
      </c>
      <c r="AJ59" s="189" t="s">
        <v>102</v>
      </c>
      <c r="AK59" s="189" t="s">
        <v>102</v>
      </c>
      <c r="AL59" s="190" t="s">
        <v>102</v>
      </c>
      <c r="AM59" s="190" t="s">
        <v>102</v>
      </c>
      <c r="AN59" s="190" t="s">
        <v>102</v>
      </c>
      <c r="AO59" s="191" t="s">
        <v>102</v>
      </c>
      <c r="AP59" s="60"/>
      <c r="AQ59" s="60"/>
      <c r="AR59" s="60"/>
      <c r="AS59" s="60" t="s">
        <v>102</v>
      </c>
      <c r="AT59" s="60" t="s">
        <v>102</v>
      </c>
      <c r="AU59" s="194" t="s">
        <v>102</v>
      </c>
      <c r="AV59" s="193" t="s">
        <v>205</v>
      </c>
      <c r="AW59" s="194" t="s">
        <v>901</v>
      </c>
      <c r="AX59" s="190" t="s">
        <v>902</v>
      </c>
      <c r="AY59" s="190" t="s">
        <v>894</v>
      </c>
      <c r="AZ59" s="192" t="s">
        <v>102</v>
      </c>
      <c r="BA59" s="192" t="s">
        <v>102</v>
      </c>
      <c r="BB59" s="192" t="s">
        <v>102</v>
      </c>
      <c r="BC59" s="192" t="s">
        <v>102</v>
      </c>
      <c r="BD59" s="64" t="str">
        <f t="shared" si="2"/>
        <v>A</v>
      </c>
      <c r="BE59" s="200"/>
      <c r="BF59" s="34">
        <f>IF(A59="",BF58,ROW()-1-COUNTIF(A$2:A59,""))</f>
        <v>28</v>
      </c>
      <c r="BG59" s="34">
        <f t="shared" si="3"/>
        <v>1</v>
      </c>
      <c r="BH59" s="34" t="str">
        <f t="shared" si="4"/>
        <v>28-1</v>
      </c>
      <c r="BI59" s="34">
        <f t="shared" si="0"/>
        <v>1</v>
      </c>
      <c r="BJ59" s="34" t="str">
        <f t="shared" si="1"/>
        <v/>
      </c>
      <c r="BK59" s="34" t="str">
        <f t="shared" si="5"/>
        <v>既出のみ</v>
      </c>
      <c r="BL59" s="34" t="str">
        <f t="shared" si="6"/>
        <v>28-</v>
      </c>
      <c r="BM59" s="34" t="str">
        <f t="shared" si="7"/>
        <v/>
      </c>
      <c r="BN59" s="34" t="str">
        <f t="shared" si="8"/>
        <v>-</v>
      </c>
      <c r="BO59" s="34" t="str">
        <f t="shared" si="9"/>
        <v>28-両</v>
      </c>
      <c r="BP59" s="34" t="str">
        <f t="shared" si="10"/>
        <v/>
      </c>
      <c r="BQ59" s="34" t="str">
        <f t="shared" si="11"/>
        <v/>
      </c>
      <c r="BR59" s="103"/>
      <c r="BS59" s="103"/>
      <c r="BT59" s="103"/>
      <c r="BV59" s="66" t="s">
        <v>895</v>
      </c>
      <c r="BW59" s="195" t="s">
        <v>102</v>
      </c>
    </row>
    <row r="60" spans="1:75" ht="189" x14ac:dyDescent="0.15">
      <c r="A60" s="233" t="s">
        <v>907</v>
      </c>
      <c r="B60" s="234" t="s">
        <v>603</v>
      </c>
      <c r="C60" s="41" t="s">
        <v>908</v>
      </c>
      <c r="D60" s="42"/>
      <c r="E60" s="42"/>
      <c r="F60" s="43" t="s">
        <v>909</v>
      </c>
      <c r="G60" s="43" t="s">
        <v>892</v>
      </c>
      <c r="H60" s="43" t="s">
        <v>893</v>
      </c>
      <c r="I60" s="43" t="s">
        <v>894</v>
      </c>
      <c r="J60" s="43" t="s">
        <v>895</v>
      </c>
      <c r="K60" s="43" t="s">
        <v>896</v>
      </c>
      <c r="L60" s="43" t="s">
        <v>897</v>
      </c>
      <c r="M60" s="43" t="s">
        <v>898</v>
      </c>
      <c r="N60" s="44" t="s">
        <v>910</v>
      </c>
      <c r="O60" s="45" t="s">
        <v>596</v>
      </c>
      <c r="P60" s="46" t="s">
        <v>911</v>
      </c>
      <c r="Q60" s="60" t="s">
        <v>91</v>
      </c>
      <c r="R60" s="238">
        <v>0</v>
      </c>
      <c r="S60" s="9" t="s">
        <v>616</v>
      </c>
      <c r="T60" s="10" t="s">
        <v>616</v>
      </c>
      <c r="U60" s="48" t="s">
        <v>91</v>
      </c>
      <c r="V60" s="187" t="s">
        <v>912</v>
      </c>
      <c r="W60" s="45" t="s">
        <v>913</v>
      </c>
      <c r="X60" s="50" t="s">
        <v>195</v>
      </c>
      <c r="Y60" s="45" t="s">
        <v>24</v>
      </c>
      <c r="Z60" s="50" t="s">
        <v>94</v>
      </c>
      <c r="AA60" s="89" t="s">
        <v>102</v>
      </c>
      <c r="AB60" s="90"/>
      <c r="AC60" s="90" t="s">
        <v>102</v>
      </c>
      <c r="AD60" s="242" t="s">
        <v>95</v>
      </c>
      <c r="AE60" s="202" t="s">
        <v>95</v>
      </c>
      <c r="AF60" s="243" t="s">
        <v>95</v>
      </c>
      <c r="AG60" s="94" t="s">
        <v>102</v>
      </c>
      <c r="AH60" s="95" t="s">
        <v>102</v>
      </c>
      <c r="AI60" s="188" t="s">
        <v>273</v>
      </c>
      <c r="AJ60" s="189" t="s">
        <v>914</v>
      </c>
      <c r="AK60" s="189" t="s">
        <v>915</v>
      </c>
      <c r="AL60" s="190" t="s">
        <v>916</v>
      </c>
      <c r="AM60" s="190" t="s">
        <v>102</v>
      </c>
      <c r="AN60" s="190" t="s">
        <v>102</v>
      </c>
      <c r="AO60" s="191">
        <v>36006</v>
      </c>
      <c r="AP60" s="60" t="s">
        <v>99</v>
      </c>
      <c r="AQ60" s="60" t="s">
        <v>96</v>
      </c>
      <c r="AR60" s="60" t="s">
        <v>96</v>
      </c>
      <c r="AS60" s="60" t="s">
        <v>95</v>
      </c>
      <c r="AT60" s="60" t="s">
        <v>96</v>
      </c>
      <c r="AU60" s="194" t="s">
        <v>96</v>
      </c>
      <c r="AV60" s="58" t="s">
        <v>102</v>
      </c>
      <c r="AW60" s="194" t="s">
        <v>901</v>
      </c>
      <c r="AX60" s="190" t="s">
        <v>902</v>
      </c>
      <c r="AY60" s="190" t="s">
        <v>894</v>
      </c>
      <c r="AZ60" s="192" t="s">
        <v>102</v>
      </c>
      <c r="BA60" s="192" t="s">
        <v>102</v>
      </c>
      <c r="BB60" s="192" t="s">
        <v>102</v>
      </c>
      <c r="BC60" s="192" t="s">
        <v>102</v>
      </c>
      <c r="BD60" s="64" t="str">
        <f t="shared" si="2"/>
        <v>A</v>
      </c>
      <c r="BE60" s="196" t="s">
        <v>917</v>
      </c>
      <c r="BF60" s="34">
        <f>IF(A60="",BF59,ROW()-1-COUNTIF(A$2:A60,""))</f>
        <v>29</v>
      </c>
      <c r="BG60" s="34">
        <f t="shared" si="3"/>
        <v>1</v>
      </c>
      <c r="BH60" s="34" t="str">
        <f t="shared" si="4"/>
        <v>29-1</v>
      </c>
      <c r="BI60" s="34">
        <f t="shared" si="0"/>
        <v>1</v>
      </c>
      <c r="BJ60" s="34" t="str">
        <f t="shared" si="1"/>
        <v>29○</v>
      </c>
      <c r="BK60" s="34" t="str">
        <f t="shared" si="5"/>
        <v>既出のみ</v>
      </c>
      <c r="BL60" s="34" t="str">
        <f t="shared" si="6"/>
        <v>29-No</v>
      </c>
      <c r="BM60" s="34" t="str">
        <f t="shared" si="7"/>
        <v>新規性</v>
      </c>
      <c r="BN60" s="34" t="str">
        <f t="shared" si="8"/>
        <v>新規性のみ</v>
      </c>
      <c r="BO60" s="34" t="str">
        <f t="shared" si="9"/>
        <v>29-新</v>
      </c>
      <c r="BP60" s="34">
        <f t="shared" si="10"/>
        <v>1998</v>
      </c>
      <c r="BQ60" s="34" t="str">
        <f t="shared" si="11"/>
        <v/>
      </c>
      <c r="BR60" s="36" t="s">
        <v>127</v>
      </c>
      <c r="BS60" s="36"/>
      <c r="BT60" s="36"/>
      <c r="BU60" s="77" t="s">
        <v>189</v>
      </c>
      <c r="BV60" s="66" t="s">
        <v>895</v>
      </c>
      <c r="BW60" s="195" t="s">
        <v>916</v>
      </c>
    </row>
    <row r="61" spans="1:75" ht="27" customHeight="1" x14ac:dyDescent="0.15">
      <c r="A61" s="918" t="s">
        <v>918</v>
      </c>
      <c r="B61" s="244" t="s">
        <v>919</v>
      </c>
      <c r="C61" s="84" t="s">
        <v>920</v>
      </c>
      <c r="D61" s="130" t="s">
        <v>921</v>
      </c>
      <c r="E61" s="130" t="s">
        <v>922</v>
      </c>
      <c r="F61" s="921" t="s">
        <v>923</v>
      </c>
      <c r="G61" s="245" t="s">
        <v>924</v>
      </c>
      <c r="H61" s="245" t="s">
        <v>925</v>
      </c>
      <c r="I61" s="43" t="s">
        <v>926</v>
      </c>
      <c r="J61" s="43" t="s">
        <v>927</v>
      </c>
      <c r="K61" s="245" t="s">
        <v>928</v>
      </c>
      <c r="L61" s="245" t="s">
        <v>929</v>
      </c>
      <c r="M61" s="245" t="s">
        <v>930</v>
      </c>
      <c r="N61" s="774" t="s">
        <v>931</v>
      </c>
      <c r="O61" s="777" t="s">
        <v>932</v>
      </c>
      <c r="P61" s="780" t="s">
        <v>933</v>
      </c>
      <c r="Q61" s="777" t="s">
        <v>934</v>
      </c>
      <c r="R61" s="835">
        <v>0</v>
      </c>
      <c r="S61" s="765" t="s">
        <v>412</v>
      </c>
      <c r="T61" s="768">
        <v>0</v>
      </c>
      <c r="U61" s="246" t="s">
        <v>935</v>
      </c>
      <c r="V61" s="187" t="s">
        <v>936</v>
      </c>
      <c r="W61" s="45" t="s">
        <v>937</v>
      </c>
      <c r="X61" s="50" t="s">
        <v>195</v>
      </c>
      <c r="Y61" s="45" t="s">
        <v>24</v>
      </c>
      <c r="Z61" s="50" t="s">
        <v>94</v>
      </c>
      <c r="AA61" s="89" t="s">
        <v>102</v>
      </c>
      <c r="AB61" s="90"/>
      <c r="AC61" s="90" t="s">
        <v>102</v>
      </c>
      <c r="AD61" s="247" t="s">
        <v>96</v>
      </c>
      <c r="AE61" s="226" t="s">
        <v>96</v>
      </c>
      <c r="AF61" s="243" t="s">
        <v>95</v>
      </c>
      <c r="AG61" s="94" t="s">
        <v>102</v>
      </c>
      <c r="AH61" s="95" t="s">
        <v>102</v>
      </c>
      <c r="AI61" s="188" t="s">
        <v>273</v>
      </c>
      <c r="AJ61" s="189" t="s">
        <v>938</v>
      </c>
      <c r="AK61" s="189" t="s">
        <v>939</v>
      </c>
      <c r="AL61" s="190" t="s">
        <v>940</v>
      </c>
      <c r="AM61" s="190" t="s">
        <v>102</v>
      </c>
      <c r="AN61" s="190" t="s">
        <v>102</v>
      </c>
      <c r="AO61" s="191">
        <v>33290</v>
      </c>
      <c r="AP61" s="60" t="s">
        <v>124</v>
      </c>
      <c r="AQ61" s="60" t="s">
        <v>95</v>
      </c>
      <c r="AR61" s="60" t="s">
        <v>95</v>
      </c>
      <c r="AS61" s="60" t="s">
        <v>95</v>
      </c>
      <c r="AT61" s="60" t="s">
        <v>96</v>
      </c>
      <c r="AU61" s="194" t="s">
        <v>96</v>
      </c>
      <c r="AV61" s="58" t="s">
        <v>102</v>
      </c>
      <c r="AW61" s="194" t="s">
        <v>102</v>
      </c>
      <c r="AX61" s="190" t="s">
        <v>941</v>
      </c>
      <c r="AY61" s="190" t="s">
        <v>926</v>
      </c>
      <c r="AZ61" s="192" t="s">
        <v>102</v>
      </c>
      <c r="BA61" s="192" t="s">
        <v>102</v>
      </c>
      <c r="BB61" s="192" t="s">
        <v>102</v>
      </c>
      <c r="BC61" s="192" t="s">
        <v>102</v>
      </c>
      <c r="BD61" s="64" t="str">
        <f t="shared" si="2"/>
        <v>A</v>
      </c>
      <c r="BE61" s="200"/>
      <c r="BF61" s="34">
        <f>IF(A61="",BF60,ROW()-1-COUNTIF(A$2:A61,""))</f>
        <v>30</v>
      </c>
      <c r="BG61" s="34">
        <f t="shared" si="3"/>
        <v>1</v>
      </c>
      <c r="BH61" s="34" t="str">
        <f t="shared" si="4"/>
        <v>30-1</v>
      </c>
      <c r="BI61" s="34">
        <f t="shared" si="0"/>
        <v>2</v>
      </c>
      <c r="BJ61" s="34" t="str">
        <f t="shared" si="1"/>
        <v>30○</v>
      </c>
      <c r="BK61" s="34" t="str">
        <f t="shared" si="5"/>
        <v>新規+既出</v>
      </c>
      <c r="BL61" s="34" t="str">
        <f t="shared" si="6"/>
        <v>30-No</v>
      </c>
      <c r="BM61" s="34" t="str">
        <f t="shared" si="7"/>
        <v>新規性</v>
      </c>
      <c r="BN61" s="34" t="str">
        <f t="shared" si="8"/>
        <v>新規性のみ</v>
      </c>
      <c r="BO61" s="34" t="str">
        <f t="shared" si="9"/>
        <v>30-新</v>
      </c>
      <c r="BP61" s="34">
        <f t="shared" si="10"/>
        <v>1991</v>
      </c>
      <c r="BQ61" s="34" t="str">
        <f t="shared" si="11"/>
        <v>分析対象</v>
      </c>
      <c r="BR61" s="36" t="s">
        <v>942</v>
      </c>
      <c r="BS61" s="36"/>
      <c r="BT61" s="36"/>
      <c r="BU61" s="77" t="s">
        <v>104</v>
      </c>
      <c r="BV61" s="66" t="s">
        <v>927</v>
      </c>
      <c r="BW61" s="195" t="s">
        <v>940</v>
      </c>
    </row>
    <row r="62" spans="1:75" ht="94.5" x14ac:dyDescent="0.15">
      <c r="A62" s="920"/>
      <c r="B62" s="244" t="s">
        <v>919</v>
      </c>
      <c r="C62" s="201" t="s">
        <v>943</v>
      </c>
      <c r="D62" s="130" t="s">
        <v>944</v>
      </c>
      <c r="E62" s="130" t="s">
        <v>945</v>
      </c>
      <c r="F62" s="773"/>
      <c r="G62" s="248" t="s">
        <v>924</v>
      </c>
      <c r="H62" s="248" t="s">
        <v>925</v>
      </c>
      <c r="I62" s="43" t="s">
        <v>926</v>
      </c>
      <c r="J62" s="43" t="s">
        <v>927</v>
      </c>
      <c r="K62" s="248" t="s">
        <v>928</v>
      </c>
      <c r="L62" s="248" t="s">
        <v>929</v>
      </c>
      <c r="M62" s="248" t="s">
        <v>930</v>
      </c>
      <c r="N62" s="776"/>
      <c r="O62" s="779"/>
      <c r="P62" s="782"/>
      <c r="Q62" s="779"/>
      <c r="R62" s="836"/>
      <c r="S62" s="767"/>
      <c r="T62" s="770"/>
      <c r="U62" s="48" t="s">
        <v>946</v>
      </c>
      <c r="V62" s="187" t="s">
        <v>947</v>
      </c>
      <c r="W62" s="45" t="s">
        <v>948</v>
      </c>
      <c r="X62" s="50" t="s">
        <v>195</v>
      </c>
      <c r="Y62" s="45" t="s">
        <v>949</v>
      </c>
      <c r="Z62" s="50" t="s">
        <v>950</v>
      </c>
      <c r="AA62" s="89" t="s">
        <v>951</v>
      </c>
      <c r="AB62" s="90"/>
      <c r="AC62" s="90" t="s">
        <v>102</v>
      </c>
      <c r="AD62" s="91" t="s">
        <v>95</v>
      </c>
      <c r="AE62" s="92" t="s">
        <v>95</v>
      </c>
      <c r="AF62" s="169" t="s">
        <v>96</v>
      </c>
      <c r="AG62" s="121" t="s">
        <v>102</v>
      </c>
      <c r="AH62" s="122" t="s">
        <v>102</v>
      </c>
      <c r="AI62" s="188" t="s">
        <v>165</v>
      </c>
      <c r="AJ62" s="189" t="s">
        <v>952</v>
      </c>
      <c r="AK62" s="189" t="s">
        <v>953</v>
      </c>
      <c r="AL62" s="190" t="s">
        <v>954</v>
      </c>
      <c r="AM62" s="190" t="s">
        <v>955</v>
      </c>
      <c r="AN62" s="190" t="s">
        <v>956</v>
      </c>
      <c r="AO62" s="191">
        <v>30777</v>
      </c>
      <c r="AP62" s="60" t="s">
        <v>124</v>
      </c>
      <c r="AQ62" s="60" t="s">
        <v>95</v>
      </c>
      <c r="AR62" s="60" t="s">
        <v>95</v>
      </c>
      <c r="AS62" s="60" t="s">
        <v>95</v>
      </c>
      <c r="AT62" s="60" t="s">
        <v>96</v>
      </c>
      <c r="AU62" s="194" t="s">
        <v>96</v>
      </c>
      <c r="AV62" s="58" t="s">
        <v>102</v>
      </c>
      <c r="AW62" s="194" t="s">
        <v>102</v>
      </c>
      <c r="AX62" s="190" t="s">
        <v>941</v>
      </c>
      <c r="AY62" s="190" t="s">
        <v>926</v>
      </c>
      <c r="AZ62" s="192" t="s">
        <v>102</v>
      </c>
      <c r="BA62" s="249" t="s">
        <v>957</v>
      </c>
      <c r="BB62" s="192" t="s">
        <v>958</v>
      </c>
      <c r="BC62" s="192" t="s">
        <v>959</v>
      </c>
      <c r="BD62" s="64" t="str">
        <f t="shared" si="2"/>
        <v>A</v>
      </c>
      <c r="BE62" s="200"/>
      <c r="BF62" s="34">
        <f>IF(A62="",BF61,ROW()-1-COUNTIF(A$2:A62,""))</f>
        <v>30</v>
      </c>
      <c r="BG62" s="34">
        <f t="shared" si="3"/>
        <v>2</v>
      </c>
      <c r="BH62" s="34" t="str">
        <f t="shared" si="4"/>
        <v>30-2</v>
      </c>
      <c r="BI62" s="34">
        <f t="shared" si="0"/>
        <v>2</v>
      </c>
      <c r="BJ62" s="34" t="str">
        <f t="shared" si="1"/>
        <v>30○</v>
      </c>
      <c r="BK62" s="34" t="str">
        <f t="shared" si="5"/>
        <v>新規+既出</v>
      </c>
      <c r="BL62" s="34" t="str">
        <f t="shared" si="6"/>
        <v>30-Yes</v>
      </c>
      <c r="BM62" s="34" t="str">
        <f t="shared" si="7"/>
        <v>新規性</v>
      </c>
      <c r="BN62" s="34" t="str">
        <f t="shared" si="8"/>
        <v>新規性のみ</v>
      </c>
      <c r="BO62" s="34" t="str">
        <f t="shared" si="9"/>
        <v>30-新</v>
      </c>
      <c r="BP62" s="34">
        <f t="shared" si="10"/>
        <v>1984</v>
      </c>
      <c r="BQ62" s="34" t="str">
        <f t="shared" si="11"/>
        <v>分析対象</v>
      </c>
      <c r="BR62" s="36"/>
      <c r="BS62" s="36"/>
      <c r="BT62" s="36"/>
      <c r="BU62" s="77" t="s">
        <v>104</v>
      </c>
      <c r="BV62" s="66" t="s">
        <v>927</v>
      </c>
      <c r="BW62" s="195" t="s">
        <v>954</v>
      </c>
    </row>
    <row r="63" spans="1:75" ht="81" x14ac:dyDescent="0.15">
      <c r="A63" s="233" t="s">
        <v>960</v>
      </c>
      <c r="B63" s="234" t="s">
        <v>708</v>
      </c>
      <c r="C63" s="41" t="s">
        <v>961</v>
      </c>
      <c r="D63" s="42" t="s">
        <v>962</v>
      </c>
      <c r="E63" s="131" t="s">
        <v>540</v>
      </c>
      <c r="F63" s="43" t="s">
        <v>963</v>
      </c>
      <c r="G63" s="43" t="s">
        <v>964</v>
      </c>
      <c r="H63" s="43" t="s">
        <v>965</v>
      </c>
      <c r="I63" s="43" t="s">
        <v>138</v>
      </c>
      <c r="J63" s="43" t="s">
        <v>966</v>
      </c>
      <c r="K63" s="43" t="s">
        <v>967</v>
      </c>
      <c r="L63" s="43" t="s">
        <v>968</v>
      </c>
      <c r="M63" s="43" t="s">
        <v>969</v>
      </c>
      <c r="N63" s="44" t="s">
        <v>970</v>
      </c>
      <c r="O63" s="45" t="s">
        <v>596</v>
      </c>
      <c r="P63" s="46" t="s">
        <v>971</v>
      </c>
      <c r="Q63" s="60" t="s">
        <v>91</v>
      </c>
      <c r="R63" s="238">
        <v>0</v>
      </c>
      <c r="S63" s="9" t="s">
        <v>557</v>
      </c>
      <c r="T63" s="10">
        <v>0</v>
      </c>
      <c r="U63" s="48" t="s">
        <v>91</v>
      </c>
      <c r="V63" s="187" t="s">
        <v>972</v>
      </c>
      <c r="W63" s="45" t="s">
        <v>973</v>
      </c>
      <c r="X63" s="50" t="s">
        <v>195</v>
      </c>
      <c r="Y63" s="45" t="s">
        <v>24</v>
      </c>
      <c r="Z63" s="50" t="s">
        <v>94</v>
      </c>
      <c r="AA63" s="89" t="s">
        <v>102</v>
      </c>
      <c r="AB63" s="90"/>
      <c r="AC63" s="90" t="s">
        <v>102</v>
      </c>
      <c r="AD63" s="91" t="s">
        <v>95</v>
      </c>
      <c r="AE63" s="92" t="s">
        <v>95</v>
      </c>
      <c r="AF63" s="169" t="s">
        <v>96</v>
      </c>
      <c r="AG63" s="94" t="s">
        <v>102</v>
      </c>
      <c r="AH63" s="95" t="s">
        <v>102</v>
      </c>
      <c r="AI63" s="188" t="s">
        <v>273</v>
      </c>
      <c r="AJ63" s="189" t="s">
        <v>974</v>
      </c>
      <c r="AK63" s="189" t="s">
        <v>975</v>
      </c>
      <c r="AL63" s="190" t="s">
        <v>976</v>
      </c>
      <c r="AM63" s="190" t="s">
        <v>102</v>
      </c>
      <c r="AN63" s="190" t="s">
        <v>102</v>
      </c>
      <c r="AO63" s="191">
        <v>36951</v>
      </c>
      <c r="AP63" s="60" t="s">
        <v>99</v>
      </c>
      <c r="AQ63" s="60" t="s">
        <v>95</v>
      </c>
      <c r="AR63" s="60" t="s">
        <v>95</v>
      </c>
      <c r="AS63" s="60" t="s">
        <v>95</v>
      </c>
      <c r="AT63" s="60" t="s">
        <v>233</v>
      </c>
      <c r="AU63" s="194" t="s">
        <v>277</v>
      </c>
      <c r="AV63" s="58" t="s">
        <v>102</v>
      </c>
      <c r="AW63" s="194" t="s">
        <v>102</v>
      </c>
      <c r="AX63" s="190" t="s">
        <v>102</v>
      </c>
      <c r="AY63" s="190" t="s">
        <v>138</v>
      </c>
      <c r="AZ63" s="192" t="s">
        <v>102</v>
      </c>
      <c r="BA63" s="192" t="s">
        <v>102</v>
      </c>
      <c r="BB63" s="192" t="s">
        <v>102</v>
      </c>
      <c r="BC63" s="192" t="s">
        <v>102</v>
      </c>
      <c r="BD63" s="64" t="str">
        <f t="shared" si="2"/>
        <v>A</v>
      </c>
      <c r="BE63" s="200"/>
      <c r="BF63" s="34">
        <f>IF(A63="",BF62,ROW()-1-COUNTIF(A$2:A63,""))</f>
        <v>31</v>
      </c>
      <c r="BG63" s="34">
        <f t="shared" si="3"/>
        <v>1</v>
      </c>
      <c r="BH63" s="34" t="str">
        <f t="shared" si="4"/>
        <v>31-1</v>
      </c>
      <c r="BI63" s="34">
        <f t="shared" si="0"/>
        <v>1</v>
      </c>
      <c r="BJ63" s="34" t="str">
        <f t="shared" si="1"/>
        <v/>
      </c>
      <c r="BK63" s="34" t="str">
        <f t="shared" si="5"/>
        <v>新規のみ</v>
      </c>
      <c r="BL63" s="34" t="str">
        <f t="shared" si="6"/>
        <v>31-Yes</v>
      </c>
      <c r="BM63" s="34" t="str">
        <f t="shared" si="7"/>
        <v>新規性</v>
      </c>
      <c r="BN63" s="34" t="str">
        <f t="shared" si="8"/>
        <v>新規性のみ</v>
      </c>
      <c r="BO63" s="34" t="str">
        <f t="shared" si="9"/>
        <v>31-新</v>
      </c>
      <c r="BP63" s="34">
        <f t="shared" si="10"/>
        <v>2001</v>
      </c>
      <c r="BQ63" s="34" t="str">
        <f t="shared" si="11"/>
        <v>分析対象</v>
      </c>
      <c r="BR63" s="103"/>
      <c r="BS63" s="103"/>
      <c r="BT63" s="103"/>
      <c r="BU63" s="77" t="s">
        <v>189</v>
      </c>
      <c r="BV63" s="66" t="s">
        <v>966</v>
      </c>
      <c r="BW63" s="195" t="s">
        <v>976</v>
      </c>
    </row>
    <row r="64" spans="1:75" ht="94.5" x14ac:dyDescent="0.15">
      <c r="A64" s="233" t="s">
        <v>977</v>
      </c>
      <c r="B64" s="234" t="s">
        <v>708</v>
      </c>
      <c r="C64" s="41" t="s">
        <v>978</v>
      </c>
      <c r="D64" s="84"/>
      <c r="E64" s="203"/>
      <c r="F64" s="43" t="s">
        <v>979</v>
      </c>
      <c r="G64" s="43" t="s">
        <v>980</v>
      </c>
      <c r="H64" s="43" t="s">
        <v>981</v>
      </c>
      <c r="I64" s="43" t="s">
        <v>138</v>
      </c>
      <c r="J64" s="43" t="s">
        <v>982</v>
      </c>
      <c r="K64" s="43" t="s">
        <v>983</v>
      </c>
      <c r="L64" s="43" t="s">
        <v>984</v>
      </c>
      <c r="M64" s="43" t="s">
        <v>985</v>
      </c>
      <c r="N64" s="44" t="s">
        <v>986</v>
      </c>
      <c r="O64" s="45"/>
      <c r="P64" s="46"/>
      <c r="Q64" s="60"/>
      <c r="R64" s="47"/>
      <c r="S64" s="9" t="s">
        <v>706</v>
      </c>
      <c r="T64" s="10" t="s">
        <v>706</v>
      </c>
      <c r="U64" s="48"/>
      <c r="V64" s="187"/>
      <c r="W64" s="45" t="s">
        <v>195</v>
      </c>
      <c r="X64" s="50" t="s">
        <v>195</v>
      </c>
      <c r="Y64" s="45"/>
      <c r="Z64" s="50"/>
      <c r="AA64" s="89" t="s">
        <v>102</v>
      </c>
      <c r="AB64" s="90"/>
      <c r="AC64" s="90" t="s">
        <v>102</v>
      </c>
      <c r="AD64" s="91" t="s">
        <v>102</v>
      </c>
      <c r="AE64" s="92" t="s">
        <v>102</v>
      </c>
      <c r="AF64" s="169" t="s">
        <v>102</v>
      </c>
      <c r="AG64" s="94" t="s">
        <v>102</v>
      </c>
      <c r="AH64" s="95" t="s">
        <v>102</v>
      </c>
      <c r="AI64" s="188" t="s">
        <v>102</v>
      </c>
      <c r="AJ64" s="189" t="s">
        <v>102</v>
      </c>
      <c r="AK64" s="189" t="s">
        <v>102</v>
      </c>
      <c r="AL64" s="190" t="s">
        <v>102</v>
      </c>
      <c r="AM64" s="190" t="s">
        <v>102</v>
      </c>
      <c r="AN64" s="190" t="s">
        <v>102</v>
      </c>
      <c r="AO64" s="191" t="s">
        <v>102</v>
      </c>
      <c r="AP64" s="60"/>
      <c r="AQ64" s="60"/>
      <c r="AR64" s="60"/>
      <c r="AS64" s="60" t="s">
        <v>102</v>
      </c>
      <c r="AT64" s="60" t="s">
        <v>102</v>
      </c>
      <c r="AU64" s="194" t="s">
        <v>102</v>
      </c>
      <c r="AV64" s="193" t="s">
        <v>205</v>
      </c>
      <c r="AW64" s="194" t="s">
        <v>102</v>
      </c>
      <c r="AX64" s="190" t="s">
        <v>102</v>
      </c>
      <c r="AY64" s="190" t="s">
        <v>138</v>
      </c>
      <c r="AZ64" s="192" t="s">
        <v>102</v>
      </c>
      <c r="BA64" s="192" t="s">
        <v>102</v>
      </c>
      <c r="BB64" s="192" t="s">
        <v>102</v>
      </c>
      <c r="BC64" s="192" t="s">
        <v>102</v>
      </c>
      <c r="BD64" s="64" t="str">
        <f t="shared" si="2"/>
        <v>E</v>
      </c>
      <c r="BE64" s="200"/>
      <c r="BF64" s="34">
        <f>IF(A64="",BF63,ROW()-1-COUNTIF(A$2:A64,""))</f>
        <v>32</v>
      </c>
      <c r="BG64" s="34">
        <f t="shared" si="3"/>
        <v>1</v>
      </c>
      <c r="BH64" s="34" t="str">
        <f t="shared" si="4"/>
        <v>32-1</v>
      </c>
      <c r="BI64" s="34">
        <f t="shared" si="0"/>
        <v>1</v>
      </c>
      <c r="BJ64" s="34" t="str">
        <f t="shared" si="1"/>
        <v/>
      </c>
      <c r="BK64" s="34" t="str">
        <f t="shared" si="5"/>
        <v>既出のみ</v>
      </c>
      <c r="BL64" s="34" t="str">
        <f t="shared" si="6"/>
        <v>32-</v>
      </c>
      <c r="BM64" s="34" t="str">
        <f t="shared" si="7"/>
        <v/>
      </c>
      <c r="BN64" s="34" t="str">
        <f t="shared" si="8"/>
        <v>-</v>
      </c>
      <c r="BO64" s="34" t="str">
        <f t="shared" si="9"/>
        <v>32-両</v>
      </c>
      <c r="BP64" s="34" t="str">
        <f t="shared" si="10"/>
        <v/>
      </c>
      <c r="BQ64" s="34" t="str">
        <f t="shared" si="11"/>
        <v/>
      </c>
      <c r="BR64" s="103"/>
      <c r="BS64" s="103"/>
      <c r="BT64" s="103"/>
      <c r="BV64" s="66" t="s">
        <v>982</v>
      </c>
      <c r="BW64" s="195" t="s">
        <v>102</v>
      </c>
    </row>
    <row r="65" spans="1:75" ht="67.5" customHeight="1" x14ac:dyDescent="0.15">
      <c r="A65" s="918" t="s">
        <v>987</v>
      </c>
      <c r="B65" s="244" t="s">
        <v>708</v>
      </c>
      <c r="C65" s="84" t="s">
        <v>988</v>
      </c>
      <c r="D65" s="130" t="s">
        <v>989</v>
      </c>
      <c r="E65" s="131" t="s">
        <v>868</v>
      </c>
      <c r="F65" s="921" t="s">
        <v>990</v>
      </c>
      <c r="G65" s="245" t="s">
        <v>980</v>
      </c>
      <c r="H65" s="245" t="s">
        <v>981</v>
      </c>
      <c r="I65" s="43" t="s">
        <v>138</v>
      </c>
      <c r="J65" s="43" t="s">
        <v>982</v>
      </c>
      <c r="K65" s="245" t="s">
        <v>983</v>
      </c>
      <c r="L65" s="245" t="s">
        <v>984</v>
      </c>
      <c r="M65" s="245" t="s">
        <v>985</v>
      </c>
      <c r="N65" s="774" t="s">
        <v>991</v>
      </c>
      <c r="O65" s="829" t="s">
        <v>992</v>
      </c>
      <c r="P65" s="780" t="s">
        <v>993</v>
      </c>
      <c r="Q65" s="805">
        <v>0</v>
      </c>
      <c r="R65" s="811" t="s">
        <v>994</v>
      </c>
      <c r="S65" s="765" t="s">
        <v>879</v>
      </c>
      <c r="T65" s="768">
        <v>2</v>
      </c>
      <c r="U65" s="48" t="s">
        <v>91</v>
      </c>
      <c r="V65" s="187" t="s">
        <v>995</v>
      </c>
      <c r="W65" s="45" t="s">
        <v>195</v>
      </c>
      <c r="X65" s="50" t="s">
        <v>195</v>
      </c>
      <c r="Y65" s="45" t="s">
        <v>94</v>
      </c>
      <c r="Z65" s="196" t="s">
        <v>122</v>
      </c>
      <c r="AA65" s="89" t="s">
        <v>102</v>
      </c>
      <c r="AB65" s="90"/>
      <c r="AC65" s="90" t="s">
        <v>102</v>
      </c>
      <c r="AD65" s="91" t="s">
        <v>95</v>
      </c>
      <c r="AE65" s="92" t="s">
        <v>95</v>
      </c>
      <c r="AF65" s="169" t="s">
        <v>96</v>
      </c>
      <c r="AG65" s="94" t="s">
        <v>102</v>
      </c>
      <c r="AH65" s="95" t="s">
        <v>102</v>
      </c>
      <c r="AI65" s="188" t="s">
        <v>306</v>
      </c>
      <c r="AJ65" s="189" t="s">
        <v>980</v>
      </c>
      <c r="AK65" s="189" t="s">
        <v>102</v>
      </c>
      <c r="AL65" s="190" t="s">
        <v>102</v>
      </c>
      <c r="AM65" s="190" t="s">
        <v>102</v>
      </c>
      <c r="AN65" s="190" t="s">
        <v>102</v>
      </c>
      <c r="AO65" s="191" t="s">
        <v>102</v>
      </c>
      <c r="AP65" s="60" t="s">
        <v>124</v>
      </c>
      <c r="AQ65" s="60"/>
      <c r="AR65" s="60" t="s">
        <v>96</v>
      </c>
      <c r="AS65" s="60" t="s">
        <v>102</v>
      </c>
      <c r="AT65" s="60" t="s">
        <v>102</v>
      </c>
      <c r="AU65" s="194" t="s">
        <v>102</v>
      </c>
      <c r="AV65" s="193" t="s">
        <v>205</v>
      </c>
      <c r="AW65" s="194" t="s">
        <v>102</v>
      </c>
      <c r="AX65" s="190" t="s">
        <v>102</v>
      </c>
      <c r="AY65" s="190" t="s">
        <v>138</v>
      </c>
      <c r="AZ65" s="192" t="s">
        <v>102</v>
      </c>
      <c r="BA65" s="192" t="s">
        <v>102</v>
      </c>
      <c r="BB65" s="192" t="s">
        <v>102</v>
      </c>
      <c r="BC65" s="192" t="s">
        <v>102</v>
      </c>
      <c r="BD65" s="64" t="str">
        <f t="shared" si="2"/>
        <v>E</v>
      </c>
      <c r="BE65" s="200"/>
      <c r="BF65" s="34">
        <f>IF(A65="",BF64,ROW()-1-COUNTIF(A$2:A65,""))</f>
        <v>33</v>
      </c>
      <c r="BG65" s="34">
        <f t="shared" si="3"/>
        <v>1</v>
      </c>
      <c r="BH65" s="34" t="str">
        <f t="shared" si="4"/>
        <v>33-1</v>
      </c>
      <c r="BI65" s="34">
        <f t="shared" si="0"/>
        <v>2</v>
      </c>
      <c r="BJ65" s="34" t="str">
        <f t="shared" si="1"/>
        <v/>
      </c>
      <c r="BK65" s="34" t="str">
        <f t="shared" si="5"/>
        <v>新規のみ</v>
      </c>
      <c r="BL65" s="34" t="str">
        <f t="shared" si="6"/>
        <v>33-Yes</v>
      </c>
      <c r="BM65" s="34" t="str">
        <f t="shared" si="7"/>
        <v>進歩性</v>
      </c>
      <c r="BN65" s="34" t="str">
        <f t="shared" si="8"/>
        <v>進歩性のみ</v>
      </c>
      <c r="BO65" s="34" t="str">
        <f t="shared" si="9"/>
        <v>33-進</v>
      </c>
      <c r="BP65" s="34" t="str">
        <f t="shared" si="10"/>
        <v/>
      </c>
      <c r="BQ65" s="34" t="str">
        <f t="shared" si="11"/>
        <v>分析対象</v>
      </c>
      <c r="BR65" s="103"/>
      <c r="BS65" s="103"/>
      <c r="BT65" s="103"/>
      <c r="BV65" s="66" t="s">
        <v>982</v>
      </c>
      <c r="BW65" s="195" t="s">
        <v>102</v>
      </c>
    </row>
    <row r="66" spans="1:75" ht="94.5" x14ac:dyDescent="0.15">
      <c r="A66" s="920"/>
      <c r="B66" s="244" t="s">
        <v>708</v>
      </c>
      <c r="C66" s="201" t="s">
        <v>978</v>
      </c>
      <c r="D66" s="130" t="s">
        <v>996</v>
      </c>
      <c r="E66" s="131" t="s">
        <v>540</v>
      </c>
      <c r="F66" s="773"/>
      <c r="G66" s="248" t="s">
        <v>980</v>
      </c>
      <c r="H66" s="248" t="s">
        <v>981</v>
      </c>
      <c r="I66" s="43" t="s">
        <v>138</v>
      </c>
      <c r="J66" s="43" t="s">
        <v>982</v>
      </c>
      <c r="K66" s="248" t="s">
        <v>983</v>
      </c>
      <c r="L66" s="248" t="s">
        <v>984</v>
      </c>
      <c r="M66" s="248" t="s">
        <v>985</v>
      </c>
      <c r="N66" s="776"/>
      <c r="O66" s="830"/>
      <c r="P66" s="782"/>
      <c r="Q66" s="807"/>
      <c r="R66" s="813"/>
      <c r="S66" s="767"/>
      <c r="T66" s="770"/>
      <c r="U66" s="48" t="s">
        <v>340</v>
      </c>
      <c r="V66" s="187" t="s">
        <v>997</v>
      </c>
      <c r="W66" s="45" t="s">
        <v>998</v>
      </c>
      <c r="X66" s="50" t="s">
        <v>999</v>
      </c>
      <c r="Y66" s="45" t="s">
        <v>94</v>
      </c>
      <c r="Z66" s="196" t="s">
        <v>203</v>
      </c>
      <c r="AA66" s="89" t="s">
        <v>1000</v>
      </c>
      <c r="AB66" s="90"/>
      <c r="AC66" s="90" t="s">
        <v>1001</v>
      </c>
      <c r="AD66" s="91" t="s">
        <v>95</v>
      </c>
      <c r="AE66" s="92" t="s">
        <v>95</v>
      </c>
      <c r="AF66" s="169" t="s">
        <v>96</v>
      </c>
      <c r="AG66" s="128" t="s">
        <v>102</v>
      </c>
      <c r="AH66" s="250" t="s">
        <v>102</v>
      </c>
      <c r="AI66" s="188" t="s">
        <v>165</v>
      </c>
      <c r="AJ66" s="189" t="s">
        <v>1002</v>
      </c>
      <c r="AK66" s="189" t="s">
        <v>1003</v>
      </c>
      <c r="AL66" s="190" t="s">
        <v>1004</v>
      </c>
      <c r="AM66" s="190" t="s">
        <v>1005</v>
      </c>
      <c r="AN66" s="190" t="s">
        <v>1006</v>
      </c>
      <c r="AO66" s="191">
        <v>36256</v>
      </c>
      <c r="AP66" s="60" t="s">
        <v>124</v>
      </c>
      <c r="AQ66" s="60" t="s">
        <v>95</v>
      </c>
      <c r="AR66" s="60" t="s">
        <v>95</v>
      </c>
      <c r="AS66" s="60" t="s">
        <v>95</v>
      </c>
      <c r="AT66" s="60" t="s">
        <v>233</v>
      </c>
      <c r="AU66" s="194" t="s">
        <v>95</v>
      </c>
      <c r="AV66" s="58" t="s">
        <v>102</v>
      </c>
      <c r="AW66" s="194" t="s">
        <v>102</v>
      </c>
      <c r="AX66" s="190" t="s">
        <v>102</v>
      </c>
      <c r="AY66" s="190" t="s">
        <v>138</v>
      </c>
      <c r="AZ66" s="192" t="s">
        <v>102</v>
      </c>
      <c r="BA66" s="192" t="s">
        <v>368</v>
      </c>
      <c r="BB66" s="192" t="s">
        <v>1007</v>
      </c>
      <c r="BC66" s="192" t="s">
        <v>1008</v>
      </c>
      <c r="BD66" s="64" t="str">
        <f t="shared" si="2"/>
        <v>E</v>
      </c>
      <c r="BE66" s="200"/>
      <c r="BF66" s="34">
        <f>IF(A66="",BF65,ROW()-1-COUNTIF(A$2:A66,""))</f>
        <v>33</v>
      </c>
      <c r="BG66" s="34">
        <f t="shared" si="3"/>
        <v>2</v>
      </c>
      <c r="BH66" s="34" t="str">
        <f t="shared" si="4"/>
        <v>33-2</v>
      </c>
      <c r="BI66" s="34">
        <f t="shared" ref="BI66:BI129" si="12">COUNTIF(BF$2:BF$379,BF66)</f>
        <v>2</v>
      </c>
      <c r="BJ66" s="34" t="str">
        <f t="shared" ref="BJ66:BJ129" si="13">IF(COUNTIF(BL$2:BL$327,BF66&amp;"-No")&gt;0,BF66&amp;"○","")</f>
        <v/>
      </c>
      <c r="BK66" s="34" t="str">
        <f t="shared" si="5"/>
        <v>新規のみ</v>
      </c>
      <c r="BL66" s="34" t="str">
        <f t="shared" si="6"/>
        <v>33-Yes</v>
      </c>
      <c r="BM66" s="34" t="str">
        <f t="shared" si="7"/>
        <v>進歩性</v>
      </c>
      <c r="BN66" s="34" t="str">
        <f t="shared" si="8"/>
        <v>進歩性のみ</v>
      </c>
      <c r="BO66" s="34" t="str">
        <f t="shared" si="9"/>
        <v>33-進</v>
      </c>
      <c r="BP66" s="34">
        <f t="shared" si="10"/>
        <v>1999</v>
      </c>
      <c r="BQ66" s="34" t="str">
        <f t="shared" si="11"/>
        <v>分析対象</v>
      </c>
      <c r="BR66" s="103"/>
      <c r="BS66" s="103"/>
      <c r="BT66" s="103"/>
      <c r="BU66" s="77" t="s">
        <v>104</v>
      </c>
      <c r="BV66" s="66" t="s">
        <v>982</v>
      </c>
      <c r="BW66" s="195" t="s">
        <v>1004</v>
      </c>
    </row>
    <row r="67" spans="1:75" ht="175.5" customHeight="1" x14ac:dyDescent="0.15">
      <c r="A67" s="918" t="s">
        <v>1009</v>
      </c>
      <c r="B67" s="244" t="s">
        <v>578</v>
      </c>
      <c r="C67" s="84" t="s">
        <v>1010</v>
      </c>
      <c r="D67" s="130" t="s">
        <v>1011</v>
      </c>
      <c r="E67" s="131" t="s">
        <v>1012</v>
      </c>
      <c r="F67" s="921" t="s">
        <v>1013</v>
      </c>
      <c r="G67" s="245" t="s">
        <v>1014</v>
      </c>
      <c r="H67" s="245" t="s">
        <v>1015</v>
      </c>
      <c r="I67" s="43" t="s">
        <v>1016</v>
      </c>
      <c r="J67" s="43" t="s">
        <v>1017</v>
      </c>
      <c r="K67" s="245" t="s">
        <v>1018</v>
      </c>
      <c r="L67" s="245" t="s">
        <v>1019</v>
      </c>
      <c r="M67" s="245" t="s">
        <v>1020</v>
      </c>
      <c r="N67" s="774" t="s">
        <v>1021</v>
      </c>
      <c r="O67" s="829" t="s">
        <v>1022</v>
      </c>
      <c r="P67" s="780" t="s">
        <v>1023</v>
      </c>
      <c r="Q67" s="827">
        <v>0</v>
      </c>
      <c r="R67" s="817" t="s">
        <v>1024</v>
      </c>
      <c r="S67" s="823" t="s">
        <v>1025</v>
      </c>
      <c r="T67" s="825">
        <v>3</v>
      </c>
      <c r="U67" s="48" t="s">
        <v>1026</v>
      </c>
      <c r="V67" s="251" t="s">
        <v>1027</v>
      </c>
      <c r="W67" s="45" t="s">
        <v>195</v>
      </c>
      <c r="X67" s="50" t="s">
        <v>195</v>
      </c>
      <c r="Y67" s="45" t="s">
        <v>94</v>
      </c>
      <c r="Z67" s="196" t="s">
        <v>122</v>
      </c>
      <c r="AA67" s="89" t="s">
        <v>102</v>
      </c>
      <c r="AB67" s="90"/>
      <c r="AC67" s="90" t="s">
        <v>102</v>
      </c>
      <c r="AD67" s="91" t="s">
        <v>95</v>
      </c>
      <c r="AE67" s="92" t="s">
        <v>95</v>
      </c>
      <c r="AF67" s="169" t="s">
        <v>96</v>
      </c>
      <c r="AG67" s="121" t="s">
        <v>102</v>
      </c>
      <c r="AH67" s="122" t="s">
        <v>102</v>
      </c>
      <c r="AI67" s="188" t="s">
        <v>835</v>
      </c>
      <c r="AJ67" s="189" t="s">
        <v>102</v>
      </c>
      <c r="AK67" s="189" t="s">
        <v>102</v>
      </c>
      <c r="AL67" s="190" t="s">
        <v>102</v>
      </c>
      <c r="AM67" s="190" t="s">
        <v>102</v>
      </c>
      <c r="AN67" s="190" t="s">
        <v>102</v>
      </c>
      <c r="AO67" s="191" t="s">
        <v>102</v>
      </c>
      <c r="AP67" s="60" t="s">
        <v>99</v>
      </c>
      <c r="AQ67" s="60" t="s">
        <v>95</v>
      </c>
      <c r="AR67" s="60" t="s">
        <v>95</v>
      </c>
      <c r="AS67" s="60" t="s">
        <v>102</v>
      </c>
      <c r="AT67" s="60" t="s">
        <v>102</v>
      </c>
      <c r="AU67" s="194" t="s">
        <v>102</v>
      </c>
      <c r="AV67" s="193" t="s">
        <v>205</v>
      </c>
      <c r="AW67" s="194" t="s">
        <v>102</v>
      </c>
      <c r="AX67" s="190" t="s">
        <v>1028</v>
      </c>
      <c r="AY67" s="190" t="s">
        <v>1016</v>
      </c>
      <c r="AZ67" s="252" t="s">
        <v>102</v>
      </c>
      <c r="BA67" s="192" t="s">
        <v>102</v>
      </c>
      <c r="BB67" s="252" t="s">
        <v>102</v>
      </c>
      <c r="BC67" s="252" t="s">
        <v>102</v>
      </c>
      <c r="BD67" s="64" t="str">
        <f t="shared" ref="BD67:BD130" si="14">LEFT(L67)</f>
        <v>H</v>
      </c>
      <c r="BE67" s="916" t="s">
        <v>1029</v>
      </c>
      <c r="BF67" s="34">
        <f>IF(A67="",BF66,ROW()-1-COUNTIF(A$2:A67,""))</f>
        <v>34</v>
      </c>
      <c r="BG67" s="34">
        <f t="shared" ref="BG67:BG130" si="15">IF(BF67=BF66,BG66+1,1)</f>
        <v>1</v>
      </c>
      <c r="BH67" s="34" t="str">
        <f t="shared" ref="BH67:BH131" si="16">BF67&amp;"-"&amp;BG67</f>
        <v>34-1</v>
      </c>
      <c r="BI67" s="34">
        <f t="shared" si="12"/>
        <v>3</v>
      </c>
      <c r="BJ67" s="34" t="str">
        <f t="shared" si="13"/>
        <v/>
      </c>
      <c r="BK67" s="34" t="str">
        <f t="shared" ref="BK67:BK130" si="17">IF(BI67=1,IF(RIGHT(BL67)="s","新規のみ","既出のみ"),IF(COUNTIF(BL$2:BL$327,BF67&amp;"-Yes")=BI67,"新規のみ",IF(COUNTIF(BL$2:BL$327,BF67&amp;"-Yes")=0,"既出のみ","新規+既出")))</f>
        <v>新規のみ</v>
      </c>
      <c r="BL67" s="34" t="str">
        <f t="shared" ref="BL67:BL131" si="18">BF67&amp;"-"&amp;AF67</f>
        <v>34-Yes</v>
      </c>
      <c r="BM67" s="34" t="str">
        <f t="shared" ref="BM67:BM130" si="19">IF(LEFT(Y67)="2","新規性","")&amp;IF(AND(LEFT(Y67)="2",LEFT(Z67)="2")," / ","")&amp;IF(LEFT(Z67)="2","進歩性","")</f>
        <v>進歩性</v>
      </c>
      <c r="BN67" s="34" t="str">
        <f t="shared" ref="BN67:BN130" si="20">IF(BM67="","-",IF(COUNTIF(BO$2:BO$327,BF67&amp;"-両")&gt;0,"新規性 / 進歩性",IF(BI67=1,BM67&amp;"のみ",IF(OR(COUNTIF(BO$2:BO$327,BF67&amp;"-新")=BI67,COUNTIF(BO$2:BO$327,BF67&amp;"-新")=0),BM67&amp;"のみ","新規性 / 進歩性"))))</f>
        <v>進歩性のみ</v>
      </c>
      <c r="BO67" s="34" t="str">
        <f t="shared" ref="BO67:BO130" si="21">BF67&amp;"-"&amp;IF(LEN(BM67)=3,LEFT(BM67),"両")</f>
        <v>34-進</v>
      </c>
      <c r="BP67" s="34" t="str">
        <f t="shared" ref="BP67:BP130" si="22">IF(AO67="","",YEAR(AO67))</f>
        <v/>
      </c>
      <c r="BQ67" s="34" t="str">
        <f t="shared" ref="BQ67:BQ130" si="23">IF(OR(AD67="",AND(AD67="No",AE67="No",AF67="No")),"","分析対象")</f>
        <v>分析対象</v>
      </c>
      <c r="BR67" s="103"/>
      <c r="BS67" s="103"/>
      <c r="BT67" s="103"/>
      <c r="BV67" s="66" t="s">
        <v>1017</v>
      </c>
      <c r="BW67" s="195" t="s">
        <v>102</v>
      </c>
    </row>
    <row r="68" spans="1:75" ht="67.5" x14ac:dyDescent="0.15">
      <c r="A68" s="919"/>
      <c r="B68" s="244" t="s">
        <v>578</v>
      </c>
      <c r="C68" s="217" t="s">
        <v>1030</v>
      </c>
      <c r="D68" s="130" t="s">
        <v>1031</v>
      </c>
      <c r="E68" s="131" t="s">
        <v>540</v>
      </c>
      <c r="F68" s="922"/>
      <c r="G68" s="253" t="s">
        <v>1014</v>
      </c>
      <c r="H68" s="253" t="s">
        <v>1015</v>
      </c>
      <c r="I68" s="43" t="s">
        <v>1016</v>
      </c>
      <c r="J68" s="43" t="s">
        <v>1017</v>
      </c>
      <c r="K68" s="253" t="s">
        <v>1018</v>
      </c>
      <c r="L68" s="253" t="s">
        <v>1019</v>
      </c>
      <c r="M68" s="253" t="s">
        <v>1020</v>
      </c>
      <c r="N68" s="775"/>
      <c r="O68" s="867"/>
      <c r="P68" s="781"/>
      <c r="Q68" s="828"/>
      <c r="R68" s="923"/>
      <c r="S68" s="924"/>
      <c r="T68" s="925"/>
      <c r="U68" s="48" t="s">
        <v>1032</v>
      </c>
      <c r="V68" s="251" t="s">
        <v>1033</v>
      </c>
      <c r="W68" s="45" t="s">
        <v>195</v>
      </c>
      <c r="X68" s="50" t="s">
        <v>195</v>
      </c>
      <c r="Y68" s="45" t="s">
        <v>94</v>
      </c>
      <c r="Z68" s="196" t="s">
        <v>122</v>
      </c>
      <c r="AA68" s="89" t="s">
        <v>102</v>
      </c>
      <c r="AB68" s="90"/>
      <c r="AC68" s="90" t="s">
        <v>102</v>
      </c>
      <c r="AD68" s="91" t="s">
        <v>95</v>
      </c>
      <c r="AE68" s="92" t="s">
        <v>95</v>
      </c>
      <c r="AF68" s="169" t="s">
        <v>96</v>
      </c>
      <c r="AG68" s="94" t="s">
        <v>102</v>
      </c>
      <c r="AH68" s="95" t="s">
        <v>102</v>
      </c>
      <c r="AI68" s="188" t="s">
        <v>600</v>
      </c>
      <c r="AJ68" s="189" t="s">
        <v>102</v>
      </c>
      <c r="AK68" s="189" t="s">
        <v>102</v>
      </c>
      <c r="AL68" s="190" t="s">
        <v>102</v>
      </c>
      <c r="AM68" s="190" t="s">
        <v>102</v>
      </c>
      <c r="AN68" s="190" t="s">
        <v>102</v>
      </c>
      <c r="AO68" s="191" t="s">
        <v>102</v>
      </c>
      <c r="AP68" s="60" t="s">
        <v>99</v>
      </c>
      <c r="AQ68" s="60" t="s">
        <v>95</v>
      </c>
      <c r="AR68" s="60"/>
      <c r="AS68" s="60" t="s">
        <v>102</v>
      </c>
      <c r="AT68" s="60" t="s">
        <v>102</v>
      </c>
      <c r="AU68" s="194" t="s">
        <v>102</v>
      </c>
      <c r="AV68" s="193" t="s">
        <v>205</v>
      </c>
      <c r="AW68" s="194" t="s">
        <v>102</v>
      </c>
      <c r="AX68" s="190" t="s">
        <v>1028</v>
      </c>
      <c r="AY68" s="190" t="s">
        <v>1016</v>
      </c>
      <c r="AZ68" s="254" t="s">
        <v>102</v>
      </c>
      <c r="BA68" s="192" t="s">
        <v>102</v>
      </c>
      <c r="BB68" s="254" t="s">
        <v>102</v>
      </c>
      <c r="BC68" s="254" t="s">
        <v>102</v>
      </c>
      <c r="BD68" s="64" t="str">
        <f t="shared" si="14"/>
        <v>H</v>
      </c>
      <c r="BE68" s="917"/>
      <c r="BF68" s="34">
        <f>IF(A68="",BF67,ROW()-1-COUNTIF(A$2:A68,""))</f>
        <v>34</v>
      </c>
      <c r="BG68" s="34">
        <f t="shared" si="15"/>
        <v>2</v>
      </c>
      <c r="BH68" s="34" t="str">
        <f t="shared" si="16"/>
        <v>34-2</v>
      </c>
      <c r="BI68" s="34">
        <f t="shared" si="12"/>
        <v>3</v>
      </c>
      <c r="BJ68" s="34" t="str">
        <f t="shared" si="13"/>
        <v/>
      </c>
      <c r="BK68" s="34" t="str">
        <f t="shared" si="17"/>
        <v>新規のみ</v>
      </c>
      <c r="BL68" s="34" t="str">
        <f t="shared" si="18"/>
        <v>34-Yes</v>
      </c>
      <c r="BM68" s="34" t="str">
        <f t="shared" si="19"/>
        <v>進歩性</v>
      </c>
      <c r="BN68" s="34" t="str">
        <f t="shared" si="20"/>
        <v>進歩性のみ</v>
      </c>
      <c r="BO68" s="34" t="str">
        <f t="shared" si="21"/>
        <v>34-進</v>
      </c>
      <c r="BP68" s="34" t="str">
        <f t="shared" si="22"/>
        <v/>
      </c>
      <c r="BQ68" s="34" t="str">
        <f t="shared" si="23"/>
        <v>分析対象</v>
      </c>
      <c r="BR68" s="103"/>
      <c r="BS68" s="103"/>
      <c r="BT68" s="103"/>
      <c r="BV68" s="66" t="s">
        <v>1017</v>
      </c>
      <c r="BW68" s="195" t="s">
        <v>102</v>
      </c>
    </row>
    <row r="69" spans="1:75" ht="94.5" x14ac:dyDescent="0.15">
      <c r="A69" s="920"/>
      <c r="B69" s="244" t="s">
        <v>578</v>
      </c>
      <c r="C69" s="201" t="s">
        <v>1030</v>
      </c>
      <c r="D69" s="130" t="s">
        <v>1034</v>
      </c>
      <c r="E69" s="131" t="s">
        <v>1035</v>
      </c>
      <c r="F69" s="773"/>
      <c r="G69" s="248" t="s">
        <v>1014</v>
      </c>
      <c r="H69" s="248" t="s">
        <v>1015</v>
      </c>
      <c r="I69" s="43" t="s">
        <v>1016</v>
      </c>
      <c r="J69" s="43" t="s">
        <v>1017</v>
      </c>
      <c r="K69" s="248" t="s">
        <v>1018</v>
      </c>
      <c r="L69" s="248" t="s">
        <v>1019</v>
      </c>
      <c r="M69" s="248" t="s">
        <v>1020</v>
      </c>
      <c r="N69" s="776"/>
      <c r="O69" s="830"/>
      <c r="P69" s="782"/>
      <c r="Q69" s="834"/>
      <c r="R69" s="818"/>
      <c r="S69" s="824"/>
      <c r="T69" s="826"/>
      <c r="U69" s="48" t="s">
        <v>1036</v>
      </c>
      <c r="V69" s="251" t="s">
        <v>1037</v>
      </c>
      <c r="W69" s="45" t="s">
        <v>195</v>
      </c>
      <c r="X69" s="50" t="s">
        <v>195</v>
      </c>
      <c r="Y69" s="45" t="s">
        <v>94</v>
      </c>
      <c r="Z69" s="196" t="s">
        <v>122</v>
      </c>
      <c r="AA69" s="89" t="s">
        <v>102</v>
      </c>
      <c r="AB69" s="90"/>
      <c r="AC69" s="90" t="s">
        <v>102</v>
      </c>
      <c r="AD69" s="91" t="s">
        <v>95</v>
      </c>
      <c r="AE69" s="92" t="s">
        <v>95</v>
      </c>
      <c r="AF69" s="169" t="s">
        <v>96</v>
      </c>
      <c r="AG69" s="121" t="s">
        <v>102</v>
      </c>
      <c r="AH69" s="122" t="s">
        <v>102</v>
      </c>
      <c r="AI69" s="188" t="s">
        <v>600</v>
      </c>
      <c r="AJ69" s="189" t="s">
        <v>102</v>
      </c>
      <c r="AK69" s="189" t="s">
        <v>102</v>
      </c>
      <c r="AL69" s="190" t="s">
        <v>102</v>
      </c>
      <c r="AM69" s="190" t="s">
        <v>102</v>
      </c>
      <c r="AN69" s="190" t="s">
        <v>102</v>
      </c>
      <c r="AO69" s="191" t="s">
        <v>102</v>
      </c>
      <c r="AP69" s="60" t="s">
        <v>99</v>
      </c>
      <c r="AQ69" s="60"/>
      <c r="AR69" s="60"/>
      <c r="AS69" s="60" t="s">
        <v>102</v>
      </c>
      <c r="AT69" s="60" t="s">
        <v>102</v>
      </c>
      <c r="AU69" s="194" t="s">
        <v>102</v>
      </c>
      <c r="AV69" s="193" t="s">
        <v>205</v>
      </c>
      <c r="AW69" s="194" t="s">
        <v>102</v>
      </c>
      <c r="AX69" s="190" t="s">
        <v>1028</v>
      </c>
      <c r="AY69" s="190" t="s">
        <v>1016</v>
      </c>
      <c r="AZ69" s="255" t="s">
        <v>102</v>
      </c>
      <c r="BA69" s="192" t="s">
        <v>102</v>
      </c>
      <c r="BB69" s="255" t="s">
        <v>102</v>
      </c>
      <c r="BC69" s="255" t="s">
        <v>102</v>
      </c>
      <c r="BD69" s="64" t="str">
        <f t="shared" si="14"/>
        <v>H</v>
      </c>
      <c r="BE69" s="881"/>
      <c r="BF69" s="34">
        <f>IF(A69="",BF68,ROW()-1-COUNTIF(A$2:A69,""))</f>
        <v>34</v>
      </c>
      <c r="BG69" s="34">
        <f t="shared" si="15"/>
        <v>3</v>
      </c>
      <c r="BH69" s="34" t="str">
        <f t="shared" si="16"/>
        <v>34-3</v>
      </c>
      <c r="BI69" s="34">
        <f t="shared" si="12"/>
        <v>3</v>
      </c>
      <c r="BJ69" s="34" t="str">
        <f t="shared" si="13"/>
        <v/>
      </c>
      <c r="BK69" s="34" t="str">
        <f t="shared" si="17"/>
        <v>新規のみ</v>
      </c>
      <c r="BL69" s="34" t="str">
        <f t="shared" si="18"/>
        <v>34-Yes</v>
      </c>
      <c r="BM69" s="34" t="str">
        <f t="shared" si="19"/>
        <v>進歩性</v>
      </c>
      <c r="BN69" s="34" t="str">
        <f t="shared" si="20"/>
        <v>進歩性のみ</v>
      </c>
      <c r="BO69" s="34" t="str">
        <f t="shared" si="21"/>
        <v>34-進</v>
      </c>
      <c r="BP69" s="34" t="str">
        <f t="shared" si="22"/>
        <v/>
      </c>
      <c r="BQ69" s="34" t="str">
        <f t="shared" si="23"/>
        <v>分析対象</v>
      </c>
      <c r="BR69" s="103"/>
      <c r="BS69" s="103"/>
      <c r="BT69" s="103"/>
      <c r="BV69" s="66" t="s">
        <v>1017</v>
      </c>
      <c r="BW69" s="195" t="s">
        <v>102</v>
      </c>
    </row>
    <row r="70" spans="1:75" ht="158.25" customHeight="1" x14ac:dyDescent="0.15">
      <c r="A70" s="233" t="s">
        <v>1038</v>
      </c>
      <c r="B70" s="234" t="s">
        <v>578</v>
      </c>
      <c r="C70" s="41" t="s">
        <v>1039</v>
      </c>
      <c r="D70" s="42" t="s">
        <v>1040</v>
      </c>
      <c r="E70" s="131" t="s">
        <v>540</v>
      </c>
      <c r="F70" s="43" t="s">
        <v>1041</v>
      </c>
      <c r="G70" s="43" t="s">
        <v>1042</v>
      </c>
      <c r="H70" s="43" t="s">
        <v>1043</v>
      </c>
      <c r="I70" s="43" t="s">
        <v>1044</v>
      </c>
      <c r="J70" s="43" t="s">
        <v>1045</v>
      </c>
      <c r="K70" s="43" t="s">
        <v>1046</v>
      </c>
      <c r="L70" s="43" t="s">
        <v>1047</v>
      </c>
      <c r="M70" s="43" t="s">
        <v>1048</v>
      </c>
      <c r="N70" s="44" t="s">
        <v>1049</v>
      </c>
      <c r="O70" s="45" t="s">
        <v>876</v>
      </c>
      <c r="P70" s="46" t="s">
        <v>1050</v>
      </c>
      <c r="Q70" s="60" t="s">
        <v>91</v>
      </c>
      <c r="R70" s="76" t="s">
        <v>1051</v>
      </c>
      <c r="S70" s="256" t="s">
        <v>557</v>
      </c>
      <c r="T70" s="257">
        <v>0</v>
      </c>
      <c r="U70" s="48" t="s">
        <v>91</v>
      </c>
      <c r="V70" s="187" t="s">
        <v>1052</v>
      </c>
      <c r="W70" s="45" t="s">
        <v>195</v>
      </c>
      <c r="X70" s="50" t="s">
        <v>195</v>
      </c>
      <c r="Y70" s="45" t="s">
        <v>24</v>
      </c>
      <c r="Z70" s="50" t="s">
        <v>25</v>
      </c>
      <c r="AA70" s="89" t="s">
        <v>102</v>
      </c>
      <c r="AB70" s="90"/>
      <c r="AC70" s="90" t="s">
        <v>102</v>
      </c>
      <c r="AD70" s="91" t="s">
        <v>95</v>
      </c>
      <c r="AE70" s="92" t="s">
        <v>95</v>
      </c>
      <c r="AF70" s="169" t="s">
        <v>96</v>
      </c>
      <c r="AG70" s="121" t="s">
        <v>102</v>
      </c>
      <c r="AH70" s="122" t="s">
        <v>102</v>
      </c>
      <c r="AI70" s="123" t="s">
        <v>600</v>
      </c>
      <c r="AJ70" s="189" t="s">
        <v>102</v>
      </c>
      <c r="AK70" s="189" t="s">
        <v>102</v>
      </c>
      <c r="AL70" s="190" t="s">
        <v>102</v>
      </c>
      <c r="AM70" s="190" t="s">
        <v>102</v>
      </c>
      <c r="AN70" s="190" t="s">
        <v>102</v>
      </c>
      <c r="AO70" s="191" t="s">
        <v>102</v>
      </c>
      <c r="AP70" s="60" t="s">
        <v>99</v>
      </c>
      <c r="AQ70" s="60" t="s">
        <v>95</v>
      </c>
      <c r="AR70" s="60" t="s">
        <v>95</v>
      </c>
      <c r="AS70" s="60" t="s">
        <v>102</v>
      </c>
      <c r="AT70" s="60" t="s">
        <v>102</v>
      </c>
      <c r="AU70" s="194" t="s">
        <v>102</v>
      </c>
      <c r="AV70" s="193" t="s">
        <v>205</v>
      </c>
      <c r="AW70" s="194" t="s">
        <v>102</v>
      </c>
      <c r="AX70" s="190" t="s">
        <v>102</v>
      </c>
      <c r="AY70" s="190" t="s">
        <v>1044</v>
      </c>
      <c r="AZ70" s="192" t="s">
        <v>102</v>
      </c>
      <c r="BA70" s="192" t="s">
        <v>102</v>
      </c>
      <c r="BB70" s="192" t="s">
        <v>102</v>
      </c>
      <c r="BC70" s="192" t="s">
        <v>102</v>
      </c>
      <c r="BD70" s="64" t="str">
        <f t="shared" si="14"/>
        <v>G</v>
      </c>
      <c r="BE70" s="196" t="s">
        <v>1053</v>
      </c>
      <c r="BF70" s="34">
        <f>IF(A70="",BF69,ROW()-1-COUNTIF(A$2:A70,""))</f>
        <v>35</v>
      </c>
      <c r="BG70" s="34">
        <f t="shared" si="15"/>
        <v>1</v>
      </c>
      <c r="BH70" s="34" t="str">
        <f t="shared" si="16"/>
        <v>35-1</v>
      </c>
      <c r="BI70" s="34">
        <f t="shared" si="12"/>
        <v>1</v>
      </c>
      <c r="BJ70" s="34" t="str">
        <f t="shared" si="13"/>
        <v/>
      </c>
      <c r="BK70" s="34" t="str">
        <f t="shared" si="17"/>
        <v>新規のみ</v>
      </c>
      <c r="BL70" s="34" t="str">
        <f t="shared" si="18"/>
        <v>35-Yes</v>
      </c>
      <c r="BM70" s="34" t="str">
        <f t="shared" si="19"/>
        <v>新規性 / 進歩性</v>
      </c>
      <c r="BN70" s="34" t="str">
        <f t="shared" si="20"/>
        <v>新規性 / 進歩性</v>
      </c>
      <c r="BO70" s="34" t="str">
        <f t="shared" si="21"/>
        <v>35-両</v>
      </c>
      <c r="BP70" s="34" t="str">
        <f t="shared" si="22"/>
        <v/>
      </c>
      <c r="BQ70" s="34" t="str">
        <f t="shared" si="23"/>
        <v>分析対象</v>
      </c>
      <c r="BR70" s="103"/>
      <c r="BS70" s="103"/>
      <c r="BT70" s="103"/>
      <c r="BV70" s="66" t="s">
        <v>1045</v>
      </c>
      <c r="BW70" s="195" t="s">
        <v>102</v>
      </c>
    </row>
    <row r="71" spans="1:75" ht="94.5" x14ac:dyDescent="0.15">
      <c r="A71" s="233" t="s">
        <v>1054</v>
      </c>
      <c r="B71" s="234" t="s">
        <v>708</v>
      </c>
      <c r="C71" s="41" t="s">
        <v>1055</v>
      </c>
      <c r="D71" s="42" t="s">
        <v>1056</v>
      </c>
      <c r="E71" s="131" t="s">
        <v>540</v>
      </c>
      <c r="F71" s="43" t="s">
        <v>1057</v>
      </c>
      <c r="G71" s="43" t="s">
        <v>1058</v>
      </c>
      <c r="H71" s="43" t="s">
        <v>1059</v>
      </c>
      <c r="I71" s="43" t="s">
        <v>138</v>
      </c>
      <c r="J71" s="43" t="s">
        <v>1060</v>
      </c>
      <c r="K71" s="43" t="s">
        <v>1061</v>
      </c>
      <c r="L71" s="43" t="s">
        <v>1062</v>
      </c>
      <c r="M71" s="43" t="s">
        <v>138</v>
      </c>
      <c r="N71" s="44" t="s">
        <v>1063</v>
      </c>
      <c r="O71" s="45" t="s">
        <v>876</v>
      </c>
      <c r="P71" s="46" t="s">
        <v>1064</v>
      </c>
      <c r="Q71" s="60" t="s">
        <v>91</v>
      </c>
      <c r="R71" s="238">
        <v>0</v>
      </c>
      <c r="S71" s="9" t="s">
        <v>557</v>
      </c>
      <c r="T71" s="10">
        <v>0</v>
      </c>
      <c r="U71" s="48" t="s">
        <v>91</v>
      </c>
      <c r="V71" s="187" t="s">
        <v>1065</v>
      </c>
      <c r="W71" s="45" t="s">
        <v>195</v>
      </c>
      <c r="X71" s="50" t="s">
        <v>195</v>
      </c>
      <c r="Y71" s="45" t="s">
        <v>24</v>
      </c>
      <c r="Z71" s="50" t="s">
        <v>94</v>
      </c>
      <c r="AA71" s="89" t="s">
        <v>102</v>
      </c>
      <c r="AB71" s="90"/>
      <c r="AC71" s="90" t="s">
        <v>102</v>
      </c>
      <c r="AD71" s="91" t="s">
        <v>95</v>
      </c>
      <c r="AE71" s="92" t="s">
        <v>95</v>
      </c>
      <c r="AF71" s="169" t="s">
        <v>96</v>
      </c>
      <c r="AG71" s="94" t="s">
        <v>102</v>
      </c>
      <c r="AH71" s="95" t="s">
        <v>102</v>
      </c>
      <c r="AI71" s="123" t="s">
        <v>1066</v>
      </c>
      <c r="AJ71" s="189" t="s">
        <v>102</v>
      </c>
      <c r="AK71" s="189" t="s">
        <v>102</v>
      </c>
      <c r="AL71" s="190" t="s">
        <v>102</v>
      </c>
      <c r="AM71" s="190" t="s">
        <v>102</v>
      </c>
      <c r="AN71" s="190" t="s">
        <v>102</v>
      </c>
      <c r="AO71" s="191" t="s">
        <v>102</v>
      </c>
      <c r="AP71" s="60" t="s">
        <v>124</v>
      </c>
      <c r="AQ71" s="60"/>
      <c r="AR71" s="60"/>
      <c r="AS71" s="60" t="s">
        <v>102</v>
      </c>
      <c r="AT71" s="60" t="s">
        <v>102</v>
      </c>
      <c r="AU71" s="194" t="s">
        <v>102</v>
      </c>
      <c r="AV71" s="193" t="s">
        <v>205</v>
      </c>
      <c r="AW71" s="194" t="s">
        <v>102</v>
      </c>
      <c r="AX71" s="190" t="s">
        <v>102</v>
      </c>
      <c r="AY71" s="190" t="s">
        <v>138</v>
      </c>
      <c r="AZ71" s="192" t="s">
        <v>102</v>
      </c>
      <c r="BA71" s="192" t="s">
        <v>102</v>
      </c>
      <c r="BB71" s="192" t="s">
        <v>102</v>
      </c>
      <c r="BC71" s="192" t="s">
        <v>102</v>
      </c>
      <c r="BD71" s="64" t="str">
        <f t="shared" si="14"/>
        <v>G</v>
      </c>
      <c r="BE71" s="200"/>
      <c r="BF71" s="34">
        <f>IF(A71="",BF70,ROW()-1-COUNTIF(A$2:A71,""))</f>
        <v>36</v>
      </c>
      <c r="BG71" s="34">
        <f t="shared" si="15"/>
        <v>1</v>
      </c>
      <c r="BH71" s="34" t="str">
        <f t="shared" si="16"/>
        <v>36-1</v>
      </c>
      <c r="BI71" s="34">
        <f t="shared" si="12"/>
        <v>1</v>
      </c>
      <c r="BJ71" s="34" t="str">
        <f t="shared" si="13"/>
        <v/>
      </c>
      <c r="BK71" s="34" t="str">
        <f t="shared" si="17"/>
        <v>新規のみ</v>
      </c>
      <c r="BL71" s="34" t="str">
        <f t="shared" si="18"/>
        <v>36-Yes</v>
      </c>
      <c r="BM71" s="34" t="str">
        <f t="shared" si="19"/>
        <v>新規性</v>
      </c>
      <c r="BN71" s="34" t="str">
        <f t="shared" si="20"/>
        <v>新規性のみ</v>
      </c>
      <c r="BO71" s="34" t="str">
        <f t="shared" si="21"/>
        <v>36-新</v>
      </c>
      <c r="BP71" s="34" t="str">
        <f t="shared" si="22"/>
        <v/>
      </c>
      <c r="BQ71" s="34" t="str">
        <f t="shared" si="23"/>
        <v>分析対象</v>
      </c>
      <c r="BR71" s="103"/>
      <c r="BS71" s="103"/>
      <c r="BT71" s="103"/>
      <c r="BV71" s="66" t="s">
        <v>1060</v>
      </c>
      <c r="BW71" s="195" t="s">
        <v>102</v>
      </c>
    </row>
    <row r="72" spans="1:75" ht="81" x14ac:dyDescent="0.15">
      <c r="A72" s="233" t="s">
        <v>1067</v>
      </c>
      <c r="B72" s="234" t="s">
        <v>603</v>
      </c>
      <c r="C72" s="41" t="s">
        <v>1068</v>
      </c>
      <c r="D72" s="42" t="s">
        <v>1069</v>
      </c>
      <c r="E72" s="131" t="s">
        <v>1070</v>
      </c>
      <c r="F72" s="43" t="s">
        <v>1071</v>
      </c>
      <c r="G72" s="43" t="s">
        <v>1072</v>
      </c>
      <c r="H72" s="43" t="s">
        <v>1073</v>
      </c>
      <c r="I72" s="43" t="s">
        <v>138</v>
      </c>
      <c r="J72" s="43" t="s">
        <v>1074</v>
      </c>
      <c r="K72" s="43" t="s">
        <v>1075</v>
      </c>
      <c r="L72" s="43" t="s">
        <v>1076</v>
      </c>
      <c r="M72" s="43" t="s">
        <v>1077</v>
      </c>
      <c r="N72" s="44" t="s">
        <v>1078</v>
      </c>
      <c r="O72" s="45" t="s">
        <v>876</v>
      </c>
      <c r="P72" s="46" t="s">
        <v>1079</v>
      </c>
      <c r="Q72" s="60" t="s">
        <v>91</v>
      </c>
      <c r="R72" s="238">
        <v>0</v>
      </c>
      <c r="S72" s="9" t="s">
        <v>1080</v>
      </c>
      <c r="T72" s="10">
        <v>0</v>
      </c>
      <c r="U72" s="48" t="s">
        <v>91</v>
      </c>
      <c r="V72" s="187" t="s">
        <v>1081</v>
      </c>
      <c r="W72" s="45" t="s">
        <v>195</v>
      </c>
      <c r="X72" s="50" t="s">
        <v>195</v>
      </c>
      <c r="Y72" s="45" t="s">
        <v>24</v>
      </c>
      <c r="Z72" s="50" t="s">
        <v>94</v>
      </c>
      <c r="AA72" s="89" t="s">
        <v>102</v>
      </c>
      <c r="AB72" s="90"/>
      <c r="AC72" s="90" t="s">
        <v>102</v>
      </c>
      <c r="AD72" s="91" t="s">
        <v>95</v>
      </c>
      <c r="AE72" s="92" t="s">
        <v>95</v>
      </c>
      <c r="AF72" s="169" t="s">
        <v>96</v>
      </c>
      <c r="AG72" s="94" t="s">
        <v>102</v>
      </c>
      <c r="AH72" s="95" t="s">
        <v>102</v>
      </c>
      <c r="AI72" s="123" t="s">
        <v>1066</v>
      </c>
      <c r="AJ72" s="189" t="s">
        <v>102</v>
      </c>
      <c r="AK72" s="189" t="s">
        <v>102</v>
      </c>
      <c r="AL72" s="190" t="s">
        <v>102</v>
      </c>
      <c r="AM72" s="190" t="s">
        <v>102</v>
      </c>
      <c r="AN72" s="190" t="s">
        <v>102</v>
      </c>
      <c r="AO72" s="191" t="s">
        <v>102</v>
      </c>
      <c r="AP72" s="60" t="s">
        <v>124</v>
      </c>
      <c r="AQ72" s="197" t="s">
        <v>96</v>
      </c>
      <c r="AR72" s="60"/>
      <c r="AS72" s="60" t="s">
        <v>102</v>
      </c>
      <c r="AT72" s="60" t="s">
        <v>102</v>
      </c>
      <c r="AU72" s="194" t="s">
        <v>102</v>
      </c>
      <c r="AV72" s="193" t="s">
        <v>205</v>
      </c>
      <c r="AW72" s="194" t="s">
        <v>102</v>
      </c>
      <c r="AX72" s="190" t="s">
        <v>102</v>
      </c>
      <c r="AY72" s="190" t="s">
        <v>138</v>
      </c>
      <c r="AZ72" s="192" t="s">
        <v>102</v>
      </c>
      <c r="BA72" s="192" t="s">
        <v>102</v>
      </c>
      <c r="BB72" s="192" t="s">
        <v>102</v>
      </c>
      <c r="BC72" s="192" t="s">
        <v>102</v>
      </c>
      <c r="BD72" s="64" t="str">
        <f t="shared" si="14"/>
        <v>C</v>
      </c>
      <c r="BE72" s="200"/>
      <c r="BF72" s="34">
        <f>IF(A72="",BF71,ROW()-1-COUNTIF(A$2:A72,""))</f>
        <v>37</v>
      </c>
      <c r="BG72" s="34">
        <f t="shared" si="15"/>
        <v>1</v>
      </c>
      <c r="BH72" s="34" t="str">
        <f t="shared" si="16"/>
        <v>37-1</v>
      </c>
      <c r="BI72" s="34">
        <f t="shared" si="12"/>
        <v>1</v>
      </c>
      <c r="BJ72" s="34" t="str">
        <f t="shared" si="13"/>
        <v/>
      </c>
      <c r="BK72" s="34" t="str">
        <f t="shared" si="17"/>
        <v>新規のみ</v>
      </c>
      <c r="BL72" s="34" t="str">
        <f t="shared" si="18"/>
        <v>37-Yes</v>
      </c>
      <c r="BM72" s="34" t="str">
        <f t="shared" si="19"/>
        <v>新規性</v>
      </c>
      <c r="BN72" s="34" t="str">
        <f t="shared" si="20"/>
        <v>新規性のみ</v>
      </c>
      <c r="BO72" s="34" t="str">
        <f t="shared" si="21"/>
        <v>37-新</v>
      </c>
      <c r="BP72" s="34" t="str">
        <f t="shared" si="22"/>
        <v/>
      </c>
      <c r="BQ72" s="34" t="str">
        <f t="shared" si="23"/>
        <v>分析対象</v>
      </c>
      <c r="BR72" s="103"/>
      <c r="BS72" s="103"/>
      <c r="BT72" s="103"/>
      <c r="BV72" s="66" t="s">
        <v>1074</v>
      </c>
      <c r="BW72" s="195" t="s">
        <v>102</v>
      </c>
    </row>
    <row r="73" spans="1:75" ht="94.5" x14ac:dyDescent="0.15">
      <c r="A73" s="233" t="s">
        <v>1082</v>
      </c>
      <c r="B73" s="234" t="s">
        <v>578</v>
      </c>
      <c r="C73" s="41" t="s">
        <v>1083</v>
      </c>
      <c r="D73" s="41"/>
      <c r="E73" s="41"/>
      <c r="F73" s="43" t="s">
        <v>1084</v>
      </c>
      <c r="G73" s="43" t="s">
        <v>1085</v>
      </c>
      <c r="H73" s="43" t="s">
        <v>1086</v>
      </c>
      <c r="I73" s="43" t="s">
        <v>1087</v>
      </c>
      <c r="J73" s="43" t="s">
        <v>1088</v>
      </c>
      <c r="K73" s="43" t="s">
        <v>1089</v>
      </c>
      <c r="L73" s="43" t="s">
        <v>1090</v>
      </c>
      <c r="M73" s="43" t="s">
        <v>1091</v>
      </c>
      <c r="N73" s="44" t="s">
        <v>1092</v>
      </c>
      <c r="O73" s="45" t="s">
        <v>1093</v>
      </c>
      <c r="P73" s="46" t="s">
        <v>1094</v>
      </c>
      <c r="Q73" s="60"/>
      <c r="R73" s="47"/>
      <c r="S73" s="9" t="s">
        <v>616</v>
      </c>
      <c r="T73" s="10" t="s">
        <v>616</v>
      </c>
      <c r="U73" s="48"/>
      <c r="V73" s="187"/>
      <c r="W73" s="45" t="s">
        <v>195</v>
      </c>
      <c r="X73" s="50" t="s">
        <v>195</v>
      </c>
      <c r="Y73" s="45"/>
      <c r="Z73" s="50"/>
      <c r="AA73" s="89" t="s">
        <v>102</v>
      </c>
      <c r="AB73" s="90"/>
      <c r="AC73" s="90" t="s">
        <v>102</v>
      </c>
      <c r="AD73" s="91" t="s">
        <v>102</v>
      </c>
      <c r="AE73" s="92" t="s">
        <v>102</v>
      </c>
      <c r="AF73" s="169" t="s">
        <v>102</v>
      </c>
      <c r="AG73" s="94" t="s">
        <v>1095</v>
      </c>
      <c r="AH73" s="95" t="s">
        <v>1096</v>
      </c>
      <c r="AI73" s="188" t="s">
        <v>102</v>
      </c>
      <c r="AJ73" s="189" t="s">
        <v>102</v>
      </c>
      <c r="AK73" s="189" t="s">
        <v>102</v>
      </c>
      <c r="AL73" s="190" t="s">
        <v>102</v>
      </c>
      <c r="AM73" s="190" t="s">
        <v>102</v>
      </c>
      <c r="AN73" s="190" t="s">
        <v>102</v>
      </c>
      <c r="AO73" s="191" t="s">
        <v>102</v>
      </c>
      <c r="AP73" s="60"/>
      <c r="AQ73" s="60"/>
      <c r="AR73" s="60"/>
      <c r="AS73" s="60" t="s">
        <v>102</v>
      </c>
      <c r="AT73" s="60" t="s">
        <v>102</v>
      </c>
      <c r="AU73" s="194" t="s">
        <v>102</v>
      </c>
      <c r="AV73" s="193" t="s">
        <v>205</v>
      </c>
      <c r="AW73" s="194" t="s">
        <v>102</v>
      </c>
      <c r="AX73" s="190" t="s">
        <v>1097</v>
      </c>
      <c r="AY73" s="190" t="s">
        <v>1087</v>
      </c>
      <c r="AZ73" s="192" t="s">
        <v>102</v>
      </c>
      <c r="BA73" s="192" t="s">
        <v>102</v>
      </c>
      <c r="BB73" s="192" t="s">
        <v>102</v>
      </c>
      <c r="BC73" s="192" t="s">
        <v>102</v>
      </c>
      <c r="BD73" s="64" t="str">
        <f t="shared" si="14"/>
        <v>H</v>
      </c>
      <c r="BE73" s="200"/>
      <c r="BF73" s="34">
        <f>IF(A73="",BF72,ROW()-1-COUNTIF(A$2:A73,""))</f>
        <v>38</v>
      </c>
      <c r="BG73" s="34">
        <f t="shared" si="15"/>
        <v>1</v>
      </c>
      <c r="BH73" s="34" t="str">
        <f t="shared" si="16"/>
        <v>38-1</v>
      </c>
      <c r="BI73" s="34">
        <f t="shared" si="12"/>
        <v>1</v>
      </c>
      <c r="BJ73" s="34" t="str">
        <f t="shared" si="13"/>
        <v/>
      </c>
      <c r="BK73" s="34" t="str">
        <f t="shared" si="17"/>
        <v>既出のみ</v>
      </c>
      <c r="BL73" s="34" t="str">
        <f t="shared" si="18"/>
        <v>38-</v>
      </c>
      <c r="BM73" s="34" t="str">
        <f t="shared" si="19"/>
        <v/>
      </c>
      <c r="BN73" s="34" t="str">
        <f t="shared" si="20"/>
        <v>-</v>
      </c>
      <c r="BO73" s="34" t="str">
        <f t="shared" si="21"/>
        <v>38-両</v>
      </c>
      <c r="BP73" s="34" t="str">
        <f t="shared" si="22"/>
        <v/>
      </c>
      <c r="BQ73" s="34" t="str">
        <f t="shared" si="23"/>
        <v/>
      </c>
      <c r="BR73" s="103"/>
      <c r="BS73" s="103"/>
      <c r="BT73" s="103"/>
      <c r="BV73" s="66" t="s">
        <v>1088</v>
      </c>
      <c r="BW73" s="195" t="s">
        <v>102</v>
      </c>
    </row>
    <row r="74" spans="1:75" ht="135" x14ac:dyDescent="0.15">
      <c r="A74" s="233" t="s">
        <v>1099</v>
      </c>
      <c r="B74" s="234" t="s">
        <v>578</v>
      </c>
      <c r="C74" s="41" t="s">
        <v>1100</v>
      </c>
      <c r="D74" s="42" t="s">
        <v>1101</v>
      </c>
      <c r="E74" s="42" t="s">
        <v>1102</v>
      </c>
      <c r="F74" s="43" t="s">
        <v>1103</v>
      </c>
      <c r="G74" s="43" t="s">
        <v>1104</v>
      </c>
      <c r="H74" s="43" t="s">
        <v>1105</v>
      </c>
      <c r="I74" s="43" t="s">
        <v>1106</v>
      </c>
      <c r="J74" s="43" t="s">
        <v>1107</v>
      </c>
      <c r="K74" s="43" t="s">
        <v>1108</v>
      </c>
      <c r="L74" s="43" t="s">
        <v>1109</v>
      </c>
      <c r="M74" s="43" t="s">
        <v>1110</v>
      </c>
      <c r="N74" s="44" t="s">
        <v>1111</v>
      </c>
      <c r="O74" s="45" t="s">
        <v>596</v>
      </c>
      <c r="P74" s="46" t="s">
        <v>1112</v>
      </c>
      <c r="Q74" s="60">
        <v>0</v>
      </c>
      <c r="R74" s="47" t="s">
        <v>201</v>
      </c>
      <c r="S74" s="9" t="s">
        <v>557</v>
      </c>
      <c r="T74" s="10">
        <v>1</v>
      </c>
      <c r="U74" s="48" t="s">
        <v>1113</v>
      </c>
      <c r="V74" s="49" t="s">
        <v>1114</v>
      </c>
      <c r="W74" s="45" t="s">
        <v>1115</v>
      </c>
      <c r="X74" s="50" t="s">
        <v>1116</v>
      </c>
      <c r="Y74" s="45" t="s">
        <v>94</v>
      </c>
      <c r="Z74" s="196" t="s">
        <v>122</v>
      </c>
      <c r="AA74" s="89" t="s">
        <v>1117</v>
      </c>
      <c r="AB74" s="90"/>
      <c r="AC74" s="90" t="s">
        <v>1118</v>
      </c>
      <c r="AD74" s="91" t="s">
        <v>95</v>
      </c>
      <c r="AE74" s="92" t="s">
        <v>95</v>
      </c>
      <c r="AF74" s="169" t="s">
        <v>96</v>
      </c>
      <c r="AG74" s="94" t="s">
        <v>102</v>
      </c>
      <c r="AH74" s="95" t="s">
        <v>102</v>
      </c>
      <c r="AI74" s="175" t="s">
        <v>165</v>
      </c>
      <c r="AJ74" s="176" t="s">
        <v>1119</v>
      </c>
      <c r="AK74" s="176" t="s">
        <v>1120</v>
      </c>
      <c r="AL74" s="58" t="s">
        <v>1121</v>
      </c>
      <c r="AM74" s="58" t="s">
        <v>1122</v>
      </c>
      <c r="AN74" s="58" t="s">
        <v>1123</v>
      </c>
      <c r="AO74" s="59">
        <v>31028</v>
      </c>
      <c r="AP74" s="60" t="s">
        <v>124</v>
      </c>
      <c r="AQ74" s="60" t="s">
        <v>95</v>
      </c>
      <c r="AR74" s="60" t="s">
        <v>95</v>
      </c>
      <c r="AS74" s="60" t="s">
        <v>95</v>
      </c>
      <c r="AT74" s="60" t="s">
        <v>95</v>
      </c>
      <c r="AU74" s="55" t="s">
        <v>95</v>
      </c>
      <c r="AV74" s="58" t="s">
        <v>102</v>
      </c>
      <c r="AW74" s="55" t="s">
        <v>102</v>
      </c>
      <c r="AX74" s="58" t="s">
        <v>1124</v>
      </c>
      <c r="AY74" s="58" t="s">
        <v>1106</v>
      </c>
      <c r="AZ74" s="62" t="s">
        <v>102</v>
      </c>
      <c r="BA74" s="62" t="s">
        <v>187</v>
      </c>
      <c r="BB74" s="62" t="s">
        <v>1125</v>
      </c>
      <c r="BC74" s="62" t="s">
        <v>1126</v>
      </c>
      <c r="BD74" s="64" t="str">
        <f t="shared" si="14"/>
        <v>B</v>
      </c>
      <c r="BE74" s="200"/>
      <c r="BF74" s="34">
        <f>IF(A74="",BF73,ROW()-1-COUNTIF(A$2:A74,""))</f>
        <v>39</v>
      </c>
      <c r="BG74" s="34">
        <f t="shared" si="15"/>
        <v>1</v>
      </c>
      <c r="BH74" s="34" t="str">
        <f t="shared" si="16"/>
        <v>39-1</v>
      </c>
      <c r="BI74" s="34">
        <f t="shared" si="12"/>
        <v>1</v>
      </c>
      <c r="BJ74" s="34" t="str">
        <f t="shared" si="13"/>
        <v/>
      </c>
      <c r="BK74" s="34" t="str">
        <f t="shared" si="17"/>
        <v>新規のみ</v>
      </c>
      <c r="BL74" s="34" t="str">
        <f t="shared" si="18"/>
        <v>39-Yes</v>
      </c>
      <c r="BM74" s="34" t="str">
        <f t="shared" si="19"/>
        <v>進歩性</v>
      </c>
      <c r="BN74" s="34" t="str">
        <f t="shared" si="20"/>
        <v>進歩性のみ</v>
      </c>
      <c r="BO74" s="34" t="str">
        <f t="shared" si="21"/>
        <v>39-進</v>
      </c>
      <c r="BP74" s="34">
        <f t="shared" si="22"/>
        <v>1984</v>
      </c>
      <c r="BQ74" s="34" t="str">
        <f t="shared" si="23"/>
        <v>分析対象</v>
      </c>
      <c r="BR74" s="103"/>
      <c r="BS74" s="103"/>
      <c r="BT74" s="103"/>
      <c r="BV74" s="66" t="s">
        <v>1107</v>
      </c>
      <c r="BW74" s="67" t="s">
        <v>1121</v>
      </c>
    </row>
    <row r="75" spans="1:75" ht="135" x14ac:dyDescent="0.15">
      <c r="A75" s="233" t="s">
        <v>1127</v>
      </c>
      <c r="B75" s="234" t="s">
        <v>603</v>
      </c>
      <c r="C75" s="41" t="s">
        <v>1128</v>
      </c>
      <c r="D75" s="42" t="s">
        <v>1129</v>
      </c>
      <c r="E75" s="42" t="s">
        <v>1130</v>
      </c>
      <c r="F75" s="43" t="s">
        <v>1131</v>
      </c>
      <c r="G75" s="43" t="s">
        <v>1132</v>
      </c>
      <c r="H75" s="43" t="s">
        <v>1133</v>
      </c>
      <c r="I75" s="43" t="s">
        <v>1134</v>
      </c>
      <c r="J75" s="43" t="s">
        <v>1135</v>
      </c>
      <c r="K75" s="43" t="s">
        <v>1136</v>
      </c>
      <c r="L75" s="43" t="s">
        <v>1137</v>
      </c>
      <c r="M75" s="43" t="s">
        <v>1138</v>
      </c>
      <c r="N75" s="44" t="s">
        <v>1139</v>
      </c>
      <c r="O75" s="45" t="s">
        <v>1140</v>
      </c>
      <c r="P75" s="46" t="s">
        <v>1141</v>
      </c>
      <c r="Q75" s="60" t="s">
        <v>1142</v>
      </c>
      <c r="R75" s="47">
        <v>0</v>
      </c>
      <c r="S75" s="9" t="s">
        <v>1143</v>
      </c>
      <c r="T75" s="10">
        <v>0</v>
      </c>
      <c r="U75" s="48" t="s">
        <v>1142</v>
      </c>
      <c r="V75" s="49" t="s">
        <v>1144</v>
      </c>
      <c r="W75" s="45" t="s">
        <v>1145</v>
      </c>
      <c r="X75" s="50" t="s">
        <v>195</v>
      </c>
      <c r="Y75" s="45" t="s">
        <v>24</v>
      </c>
      <c r="Z75" s="50" t="s">
        <v>94</v>
      </c>
      <c r="AA75" s="89" t="s">
        <v>1146</v>
      </c>
      <c r="AB75" s="90"/>
      <c r="AC75" s="90" t="s">
        <v>102</v>
      </c>
      <c r="AD75" s="91" t="s">
        <v>95</v>
      </c>
      <c r="AE75" s="92" t="s">
        <v>95</v>
      </c>
      <c r="AF75" s="169" t="s">
        <v>96</v>
      </c>
      <c r="AG75" s="94" t="s">
        <v>102</v>
      </c>
      <c r="AH75" s="95" t="s">
        <v>102</v>
      </c>
      <c r="AI75" s="175" t="s">
        <v>165</v>
      </c>
      <c r="AJ75" s="176" t="s">
        <v>1147</v>
      </c>
      <c r="AK75" s="176" t="s">
        <v>1148</v>
      </c>
      <c r="AL75" s="58" t="s">
        <v>1149</v>
      </c>
      <c r="AM75" s="58" t="s">
        <v>1150</v>
      </c>
      <c r="AN75" s="58" t="s">
        <v>1151</v>
      </c>
      <c r="AO75" s="59">
        <v>37468</v>
      </c>
      <c r="AP75" s="60" t="s">
        <v>124</v>
      </c>
      <c r="AQ75" s="60" t="s">
        <v>95</v>
      </c>
      <c r="AR75" s="60" t="s">
        <v>95</v>
      </c>
      <c r="AS75" s="60" t="s">
        <v>95</v>
      </c>
      <c r="AT75" s="60" t="s">
        <v>233</v>
      </c>
      <c r="AU75" s="55" t="s">
        <v>277</v>
      </c>
      <c r="AV75" s="58" t="s">
        <v>102</v>
      </c>
      <c r="AW75" s="55" t="s">
        <v>102</v>
      </c>
      <c r="AX75" s="58" t="s">
        <v>102</v>
      </c>
      <c r="AY75" s="58" t="s">
        <v>1134</v>
      </c>
      <c r="AZ75" s="62" t="s">
        <v>125</v>
      </c>
      <c r="BA75" s="62" t="s">
        <v>187</v>
      </c>
      <c r="BB75" s="62" t="s">
        <v>1152</v>
      </c>
      <c r="BC75" s="62" t="s">
        <v>1153</v>
      </c>
      <c r="BD75" s="64" t="str">
        <f t="shared" si="14"/>
        <v>A</v>
      </c>
      <c r="BE75" s="200" t="s">
        <v>1154</v>
      </c>
      <c r="BF75" s="34">
        <f>IF(A75="",BF74,ROW()-1-COUNTIF(A$2:A75,""))</f>
        <v>40</v>
      </c>
      <c r="BG75" s="34">
        <f t="shared" si="15"/>
        <v>1</v>
      </c>
      <c r="BH75" s="34" t="str">
        <f t="shared" si="16"/>
        <v>40-1</v>
      </c>
      <c r="BI75" s="34">
        <f t="shared" si="12"/>
        <v>1</v>
      </c>
      <c r="BJ75" s="34" t="str">
        <f t="shared" si="13"/>
        <v/>
      </c>
      <c r="BK75" s="34" t="str">
        <f t="shared" si="17"/>
        <v>新規のみ</v>
      </c>
      <c r="BL75" s="34" t="str">
        <f t="shared" si="18"/>
        <v>40-Yes</v>
      </c>
      <c r="BM75" s="34" t="str">
        <f t="shared" si="19"/>
        <v>新規性</v>
      </c>
      <c r="BN75" s="34" t="str">
        <f t="shared" si="20"/>
        <v>新規性のみ</v>
      </c>
      <c r="BO75" s="34" t="str">
        <f t="shared" si="21"/>
        <v>40-新</v>
      </c>
      <c r="BP75" s="34">
        <f t="shared" si="22"/>
        <v>2002</v>
      </c>
      <c r="BQ75" s="34" t="str">
        <f t="shared" si="23"/>
        <v>分析対象</v>
      </c>
      <c r="BR75" s="103"/>
      <c r="BS75" s="103"/>
      <c r="BT75" s="103"/>
      <c r="BU75" s="77" t="s">
        <v>189</v>
      </c>
      <c r="BV75" s="66" t="s">
        <v>1135</v>
      </c>
      <c r="BW75" s="67" t="s">
        <v>1149</v>
      </c>
    </row>
    <row r="76" spans="1:75" ht="54" x14ac:dyDescent="0.15">
      <c r="A76" s="233" t="s">
        <v>1155</v>
      </c>
      <c r="B76" s="234" t="s">
        <v>578</v>
      </c>
      <c r="C76" s="41" t="s">
        <v>1156</v>
      </c>
      <c r="D76" s="41"/>
      <c r="E76" s="41"/>
      <c r="F76" s="43" t="s">
        <v>1157</v>
      </c>
      <c r="G76" s="43" t="s">
        <v>1158</v>
      </c>
      <c r="H76" s="43" t="s">
        <v>1159</v>
      </c>
      <c r="I76" s="43" t="s">
        <v>1160</v>
      </c>
      <c r="J76" s="43" t="s">
        <v>1161</v>
      </c>
      <c r="K76" s="43" t="s">
        <v>1162</v>
      </c>
      <c r="L76" s="43" t="s">
        <v>1163</v>
      </c>
      <c r="M76" s="43" t="s">
        <v>138</v>
      </c>
      <c r="N76" s="258" t="s">
        <v>1164</v>
      </c>
      <c r="O76" s="45" t="s">
        <v>1165</v>
      </c>
      <c r="P76" s="46" t="s">
        <v>1166</v>
      </c>
      <c r="Q76" s="60">
        <v>0</v>
      </c>
      <c r="R76" s="47">
        <v>0</v>
      </c>
      <c r="S76" s="9" t="s">
        <v>589</v>
      </c>
      <c r="T76" s="10" t="s">
        <v>589</v>
      </c>
      <c r="U76" s="48">
        <v>0</v>
      </c>
      <c r="V76" s="49">
        <v>0</v>
      </c>
      <c r="W76" s="45" t="s">
        <v>195</v>
      </c>
      <c r="X76" s="50" t="s">
        <v>195</v>
      </c>
      <c r="Y76" s="45" t="s">
        <v>94</v>
      </c>
      <c r="Z76" s="50" t="s">
        <v>94</v>
      </c>
      <c r="AA76" s="89" t="s">
        <v>102</v>
      </c>
      <c r="AB76" s="90"/>
      <c r="AC76" s="90" t="s">
        <v>102</v>
      </c>
      <c r="AD76" s="91" t="s">
        <v>102</v>
      </c>
      <c r="AE76" s="92" t="s">
        <v>102</v>
      </c>
      <c r="AF76" s="169" t="s">
        <v>102</v>
      </c>
      <c r="AG76" s="94" t="s">
        <v>102</v>
      </c>
      <c r="AH76" s="95" t="s">
        <v>102</v>
      </c>
      <c r="AI76" s="175" t="s">
        <v>102</v>
      </c>
      <c r="AJ76" s="176" t="s">
        <v>102</v>
      </c>
      <c r="AK76" s="176" t="s">
        <v>102</v>
      </c>
      <c r="AL76" s="58" t="s">
        <v>102</v>
      </c>
      <c r="AM76" s="58" t="s">
        <v>102</v>
      </c>
      <c r="AN76" s="58" t="s">
        <v>102</v>
      </c>
      <c r="AO76" s="59" t="s">
        <v>102</v>
      </c>
      <c r="AP76" s="60"/>
      <c r="AQ76" s="60"/>
      <c r="AR76" s="60"/>
      <c r="AS76" s="60" t="s">
        <v>102</v>
      </c>
      <c r="AT76" s="60" t="s">
        <v>102</v>
      </c>
      <c r="AU76" s="55" t="s">
        <v>102</v>
      </c>
      <c r="AV76" s="193" t="s">
        <v>205</v>
      </c>
      <c r="AW76" s="55" t="s">
        <v>102</v>
      </c>
      <c r="AX76" s="58" t="s">
        <v>102</v>
      </c>
      <c r="AY76" s="58" t="s">
        <v>1160</v>
      </c>
      <c r="AZ76" s="62" t="s">
        <v>125</v>
      </c>
      <c r="BA76" s="62" t="s">
        <v>102</v>
      </c>
      <c r="BB76" s="62" t="s">
        <v>102</v>
      </c>
      <c r="BC76" s="62" t="s">
        <v>102</v>
      </c>
      <c r="BD76" s="64" t="str">
        <f t="shared" si="14"/>
        <v>H</v>
      </c>
      <c r="BE76" s="200"/>
      <c r="BF76" s="34">
        <f>IF(A76="",BF75,ROW()-1-COUNTIF(A$2:A76,""))</f>
        <v>41</v>
      </c>
      <c r="BG76" s="34">
        <f t="shared" si="15"/>
        <v>1</v>
      </c>
      <c r="BH76" s="34" t="str">
        <f t="shared" si="16"/>
        <v>41-1</v>
      </c>
      <c r="BI76" s="34">
        <f t="shared" si="12"/>
        <v>1</v>
      </c>
      <c r="BJ76" s="34" t="str">
        <f t="shared" si="13"/>
        <v/>
      </c>
      <c r="BK76" s="34" t="str">
        <f t="shared" si="17"/>
        <v>既出のみ</v>
      </c>
      <c r="BL76" s="34" t="str">
        <f t="shared" si="18"/>
        <v>41-</v>
      </c>
      <c r="BM76" s="34" t="str">
        <f t="shared" si="19"/>
        <v/>
      </c>
      <c r="BN76" s="34" t="str">
        <f t="shared" si="20"/>
        <v>-</v>
      </c>
      <c r="BO76" s="34" t="str">
        <f t="shared" si="21"/>
        <v>41-両</v>
      </c>
      <c r="BP76" s="34" t="str">
        <f t="shared" si="22"/>
        <v/>
      </c>
      <c r="BQ76" s="34" t="str">
        <f t="shared" si="23"/>
        <v/>
      </c>
      <c r="BR76" s="103"/>
      <c r="BS76" s="103"/>
      <c r="BT76" s="103"/>
      <c r="BV76" s="66" t="s">
        <v>1161</v>
      </c>
      <c r="BW76" s="67" t="s">
        <v>102</v>
      </c>
    </row>
    <row r="77" spans="1:75" ht="40.5" x14ac:dyDescent="0.15">
      <c r="A77" s="233" t="s">
        <v>1167</v>
      </c>
      <c r="B77" s="234" t="s">
        <v>578</v>
      </c>
      <c r="C77" s="41" t="s">
        <v>1156</v>
      </c>
      <c r="D77" s="84"/>
      <c r="E77" s="203"/>
      <c r="F77" s="43" t="s">
        <v>1168</v>
      </c>
      <c r="G77" s="43" t="s">
        <v>1158</v>
      </c>
      <c r="H77" s="43" t="s">
        <v>1159</v>
      </c>
      <c r="I77" s="43" t="s">
        <v>1160</v>
      </c>
      <c r="J77" s="43" t="s">
        <v>1161</v>
      </c>
      <c r="K77" s="43" t="s">
        <v>1162</v>
      </c>
      <c r="L77" s="43" t="s">
        <v>1163</v>
      </c>
      <c r="M77" s="43" t="s">
        <v>138</v>
      </c>
      <c r="N77" s="258" t="s">
        <v>1169</v>
      </c>
      <c r="O77" s="45"/>
      <c r="P77" s="46"/>
      <c r="Q77" s="60"/>
      <c r="R77" s="47"/>
      <c r="S77" s="9" t="s">
        <v>1170</v>
      </c>
      <c r="T77" s="10" t="s">
        <v>1170</v>
      </c>
      <c r="U77" s="48"/>
      <c r="V77" s="49"/>
      <c r="W77" s="45"/>
      <c r="X77" s="50"/>
      <c r="Y77" s="45"/>
      <c r="Z77" s="50"/>
      <c r="AA77" s="89"/>
      <c r="AB77" s="90"/>
      <c r="AC77" s="90"/>
      <c r="AD77" s="91"/>
      <c r="AE77" s="92"/>
      <c r="AF77" s="169"/>
      <c r="AG77" s="94"/>
      <c r="AH77" s="95"/>
      <c r="AI77" s="175"/>
      <c r="AJ77" s="176"/>
      <c r="AK77" s="176"/>
      <c r="AL77" s="58"/>
      <c r="AM77" s="58"/>
      <c r="AN77" s="58"/>
      <c r="AO77" s="59"/>
      <c r="AP77" s="60"/>
      <c r="AQ77" s="60"/>
      <c r="AR77" s="60"/>
      <c r="AS77" s="60"/>
      <c r="AT77" s="60"/>
      <c r="AU77" s="55"/>
      <c r="AV77" s="193" t="s">
        <v>205</v>
      </c>
      <c r="AW77" s="55" t="s">
        <v>102</v>
      </c>
      <c r="AX77" s="58" t="s">
        <v>102</v>
      </c>
      <c r="AY77" s="58" t="s">
        <v>1160</v>
      </c>
      <c r="AZ77" s="62" t="s">
        <v>125</v>
      </c>
      <c r="BA77" s="62" t="s">
        <v>102</v>
      </c>
      <c r="BB77" s="62" t="s">
        <v>102</v>
      </c>
      <c r="BC77" s="62" t="s">
        <v>102</v>
      </c>
      <c r="BD77" s="64" t="str">
        <f t="shared" si="14"/>
        <v>H</v>
      </c>
      <c r="BE77" s="200"/>
      <c r="BF77" s="34">
        <f>IF(A77="",BF76,ROW()-1-COUNTIF(A$2:A77,""))</f>
        <v>42</v>
      </c>
      <c r="BG77" s="34">
        <f t="shared" si="15"/>
        <v>1</v>
      </c>
      <c r="BH77" s="34" t="str">
        <f t="shared" si="16"/>
        <v>42-1</v>
      </c>
      <c r="BI77" s="34">
        <f t="shared" si="12"/>
        <v>1</v>
      </c>
      <c r="BJ77" s="34" t="str">
        <f t="shared" si="13"/>
        <v/>
      </c>
      <c r="BK77" s="34" t="str">
        <f t="shared" si="17"/>
        <v>既出のみ</v>
      </c>
      <c r="BL77" s="34" t="str">
        <f t="shared" si="18"/>
        <v>42-</v>
      </c>
      <c r="BM77" s="34" t="str">
        <f t="shared" si="19"/>
        <v/>
      </c>
      <c r="BN77" s="34" t="str">
        <f t="shared" si="20"/>
        <v>-</v>
      </c>
      <c r="BO77" s="34" t="str">
        <f t="shared" si="21"/>
        <v>42-両</v>
      </c>
      <c r="BP77" s="34" t="str">
        <f t="shared" si="22"/>
        <v/>
      </c>
      <c r="BQ77" s="34" t="str">
        <f t="shared" si="23"/>
        <v/>
      </c>
      <c r="BR77" s="103"/>
      <c r="BS77" s="103"/>
      <c r="BT77" s="103"/>
      <c r="BV77" s="66" t="s">
        <v>1161</v>
      </c>
      <c r="BW77" s="67"/>
    </row>
    <row r="78" spans="1:75" ht="40.5" x14ac:dyDescent="0.15">
      <c r="A78" s="911" t="s">
        <v>1171</v>
      </c>
      <c r="B78" s="234" t="s">
        <v>708</v>
      </c>
      <c r="C78" s="84" t="s">
        <v>1172</v>
      </c>
      <c r="D78" s="130" t="s">
        <v>1173</v>
      </c>
      <c r="E78" s="130" t="s">
        <v>1174</v>
      </c>
      <c r="F78" s="799" t="s">
        <v>1175</v>
      </c>
      <c r="G78" s="1" t="s">
        <v>1176</v>
      </c>
      <c r="H78" s="1" t="s">
        <v>1177</v>
      </c>
      <c r="I78" s="43" t="s">
        <v>1178</v>
      </c>
      <c r="J78" s="43" t="s">
        <v>1179</v>
      </c>
      <c r="K78" s="1" t="s">
        <v>1180</v>
      </c>
      <c r="L78" s="1" t="s">
        <v>1181</v>
      </c>
      <c r="M78" s="1" t="s">
        <v>1182</v>
      </c>
      <c r="N78" s="774" t="s">
        <v>1183</v>
      </c>
      <c r="O78" s="777" t="s">
        <v>596</v>
      </c>
      <c r="P78" s="780" t="s">
        <v>1184</v>
      </c>
      <c r="Q78" s="783">
        <v>0</v>
      </c>
      <c r="R78" s="786" t="s">
        <v>1185</v>
      </c>
      <c r="S78" s="765" t="s">
        <v>557</v>
      </c>
      <c r="T78" s="768">
        <v>2</v>
      </c>
      <c r="U78" s="48" t="s">
        <v>1186</v>
      </c>
      <c r="V78" s="49" t="s">
        <v>1187</v>
      </c>
      <c r="W78" s="45" t="s">
        <v>1188</v>
      </c>
      <c r="X78" s="50" t="s">
        <v>195</v>
      </c>
      <c r="Y78" s="45" t="s">
        <v>94</v>
      </c>
      <c r="Z78" s="50" t="s">
        <v>122</v>
      </c>
      <c r="AA78" s="89" t="s">
        <v>1189</v>
      </c>
      <c r="AB78" s="90"/>
      <c r="AC78" s="90" t="s">
        <v>102</v>
      </c>
      <c r="AD78" s="91" t="s">
        <v>95</v>
      </c>
      <c r="AE78" s="92" t="s">
        <v>95</v>
      </c>
      <c r="AF78" s="169" t="s">
        <v>96</v>
      </c>
      <c r="AG78" s="94" t="s">
        <v>102</v>
      </c>
      <c r="AH78" s="95" t="s">
        <v>102</v>
      </c>
      <c r="AI78" s="175" t="s">
        <v>165</v>
      </c>
      <c r="AJ78" s="176" t="s">
        <v>1176</v>
      </c>
      <c r="AK78" s="176" t="s">
        <v>1190</v>
      </c>
      <c r="AL78" s="58" t="s">
        <v>1191</v>
      </c>
      <c r="AM78" s="58" t="s">
        <v>1192</v>
      </c>
      <c r="AN78" s="58" t="s">
        <v>1193</v>
      </c>
      <c r="AO78" s="59">
        <v>38365</v>
      </c>
      <c r="AP78" s="60" t="s">
        <v>124</v>
      </c>
      <c r="AQ78" s="60" t="s">
        <v>96</v>
      </c>
      <c r="AR78" s="60" t="s">
        <v>96</v>
      </c>
      <c r="AS78" s="60" t="s">
        <v>95</v>
      </c>
      <c r="AT78" s="60" t="s">
        <v>96</v>
      </c>
      <c r="AU78" s="55" t="s">
        <v>96</v>
      </c>
      <c r="AV78" s="58" t="s">
        <v>102</v>
      </c>
      <c r="AW78" s="55" t="s">
        <v>102</v>
      </c>
      <c r="AX78" s="58" t="s">
        <v>102</v>
      </c>
      <c r="AY78" s="58" t="s">
        <v>1178</v>
      </c>
      <c r="AZ78" s="62" t="s">
        <v>125</v>
      </c>
      <c r="BA78" s="62" t="s">
        <v>187</v>
      </c>
      <c r="BB78" s="62" t="s">
        <v>1194</v>
      </c>
      <c r="BC78" s="62" t="s">
        <v>1194</v>
      </c>
      <c r="BD78" s="64" t="str">
        <f t="shared" si="14"/>
        <v>G</v>
      </c>
      <c r="BE78" s="200" t="s">
        <v>1195</v>
      </c>
      <c r="BF78" s="34">
        <f>IF(A78="",BF77,ROW()-1-COUNTIF(A$2:A78,""))</f>
        <v>43</v>
      </c>
      <c r="BG78" s="34">
        <f t="shared" si="15"/>
        <v>1</v>
      </c>
      <c r="BH78" s="34" t="str">
        <f t="shared" si="16"/>
        <v>43-1</v>
      </c>
      <c r="BI78" s="34">
        <f t="shared" si="12"/>
        <v>2</v>
      </c>
      <c r="BJ78" s="34" t="str">
        <f t="shared" si="13"/>
        <v/>
      </c>
      <c r="BK78" s="34" t="str">
        <f t="shared" si="17"/>
        <v>新規のみ</v>
      </c>
      <c r="BL78" s="34" t="str">
        <f t="shared" si="18"/>
        <v>43-Yes</v>
      </c>
      <c r="BM78" s="34" t="str">
        <f t="shared" si="19"/>
        <v>進歩性</v>
      </c>
      <c r="BN78" s="34" t="str">
        <f t="shared" si="20"/>
        <v>進歩性のみ</v>
      </c>
      <c r="BO78" s="34" t="str">
        <f t="shared" si="21"/>
        <v>43-進</v>
      </c>
      <c r="BP78" s="34">
        <f t="shared" si="22"/>
        <v>2005</v>
      </c>
      <c r="BQ78" s="34" t="str">
        <f t="shared" si="23"/>
        <v>分析対象</v>
      </c>
      <c r="BR78" s="103"/>
      <c r="BS78" s="103"/>
      <c r="BT78" s="103"/>
      <c r="BU78" s="77" t="s">
        <v>189</v>
      </c>
      <c r="BV78" s="66" t="s">
        <v>1179</v>
      </c>
      <c r="BW78" s="67" t="s">
        <v>1191</v>
      </c>
    </row>
    <row r="79" spans="1:75" ht="40.5" x14ac:dyDescent="0.15">
      <c r="A79" s="914"/>
      <c r="B79" s="234" t="s">
        <v>708</v>
      </c>
      <c r="C79" s="201" t="s">
        <v>1196</v>
      </c>
      <c r="D79" s="130" t="s">
        <v>1197</v>
      </c>
      <c r="E79" s="130" t="s">
        <v>1198</v>
      </c>
      <c r="F79" s="800"/>
      <c r="G79" s="163" t="s">
        <v>1176</v>
      </c>
      <c r="H79" s="163" t="s">
        <v>1177</v>
      </c>
      <c r="I79" s="43" t="s">
        <v>1178</v>
      </c>
      <c r="J79" s="43" t="s">
        <v>1179</v>
      </c>
      <c r="K79" s="163" t="s">
        <v>1180</v>
      </c>
      <c r="L79" s="163" t="s">
        <v>1181</v>
      </c>
      <c r="M79" s="163" t="s">
        <v>1182</v>
      </c>
      <c r="N79" s="776"/>
      <c r="O79" s="779"/>
      <c r="P79" s="782"/>
      <c r="Q79" s="785"/>
      <c r="R79" s="788"/>
      <c r="S79" s="767"/>
      <c r="T79" s="770"/>
      <c r="U79" s="48" t="s">
        <v>1199</v>
      </c>
      <c r="V79" s="49" t="s">
        <v>1200</v>
      </c>
      <c r="W79" s="45" t="s">
        <v>1201</v>
      </c>
      <c r="X79" s="50" t="s">
        <v>195</v>
      </c>
      <c r="Y79" s="45" t="s">
        <v>94</v>
      </c>
      <c r="Z79" s="50" t="s">
        <v>203</v>
      </c>
      <c r="AA79" s="89" t="s">
        <v>1202</v>
      </c>
      <c r="AB79" s="90"/>
      <c r="AC79" s="90" t="s">
        <v>102</v>
      </c>
      <c r="AD79" s="91" t="s">
        <v>95</v>
      </c>
      <c r="AE79" s="92" t="s">
        <v>95</v>
      </c>
      <c r="AF79" s="169" t="s">
        <v>96</v>
      </c>
      <c r="AG79" s="121" t="s">
        <v>102</v>
      </c>
      <c r="AH79" s="122" t="s">
        <v>102</v>
      </c>
      <c r="AI79" s="175" t="s">
        <v>165</v>
      </c>
      <c r="AJ79" s="176" t="s">
        <v>1203</v>
      </c>
      <c r="AK79" s="176" t="s">
        <v>1204</v>
      </c>
      <c r="AL79" s="58" t="s">
        <v>1205</v>
      </c>
      <c r="AM79" s="58" t="s">
        <v>1206</v>
      </c>
      <c r="AN79" s="58" t="s">
        <v>1207</v>
      </c>
      <c r="AO79" s="59">
        <v>32679</v>
      </c>
      <c r="AP79" s="60" t="s">
        <v>124</v>
      </c>
      <c r="AQ79" s="60" t="s">
        <v>95</v>
      </c>
      <c r="AR79" s="60" t="s">
        <v>95</v>
      </c>
      <c r="AS79" s="60" t="s">
        <v>95</v>
      </c>
      <c r="AT79" s="60" t="s">
        <v>96</v>
      </c>
      <c r="AU79" s="55" t="s">
        <v>96</v>
      </c>
      <c r="AV79" s="58" t="s">
        <v>102</v>
      </c>
      <c r="AW79" s="55" t="s">
        <v>102</v>
      </c>
      <c r="AX79" s="58" t="s">
        <v>102</v>
      </c>
      <c r="AY79" s="58" t="s">
        <v>1178</v>
      </c>
      <c r="AZ79" s="62" t="s">
        <v>125</v>
      </c>
      <c r="BA79" s="62" t="s">
        <v>187</v>
      </c>
      <c r="BB79" s="62" t="s">
        <v>1194</v>
      </c>
      <c r="BC79" s="62" t="s">
        <v>1208</v>
      </c>
      <c r="BD79" s="64" t="str">
        <f t="shared" si="14"/>
        <v>G</v>
      </c>
      <c r="BE79" s="200"/>
      <c r="BF79" s="34">
        <f>IF(A79="",BF78,ROW()-1-COUNTIF(A$2:A79,""))</f>
        <v>43</v>
      </c>
      <c r="BG79" s="34">
        <f t="shared" si="15"/>
        <v>2</v>
      </c>
      <c r="BH79" s="34" t="str">
        <f t="shared" si="16"/>
        <v>43-2</v>
      </c>
      <c r="BI79" s="34">
        <f t="shared" si="12"/>
        <v>2</v>
      </c>
      <c r="BJ79" s="34" t="str">
        <f t="shared" si="13"/>
        <v/>
      </c>
      <c r="BK79" s="34" t="str">
        <f t="shared" si="17"/>
        <v>新規のみ</v>
      </c>
      <c r="BL79" s="34" t="str">
        <f t="shared" si="18"/>
        <v>43-Yes</v>
      </c>
      <c r="BM79" s="34" t="str">
        <f t="shared" si="19"/>
        <v>進歩性</v>
      </c>
      <c r="BN79" s="34" t="str">
        <f t="shared" si="20"/>
        <v>進歩性のみ</v>
      </c>
      <c r="BO79" s="34" t="str">
        <f t="shared" si="21"/>
        <v>43-進</v>
      </c>
      <c r="BP79" s="34">
        <f t="shared" si="22"/>
        <v>1989</v>
      </c>
      <c r="BQ79" s="34" t="str">
        <f t="shared" si="23"/>
        <v>分析対象</v>
      </c>
      <c r="BR79" s="103"/>
      <c r="BS79" s="103"/>
      <c r="BT79" s="103"/>
      <c r="BU79" s="77" t="s">
        <v>189</v>
      </c>
      <c r="BV79" s="66" t="s">
        <v>1179</v>
      </c>
      <c r="BW79" s="67" t="s">
        <v>1205</v>
      </c>
    </row>
    <row r="80" spans="1:75" ht="81" x14ac:dyDescent="0.15">
      <c r="A80" s="233" t="s">
        <v>1209</v>
      </c>
      <c r="B80" s="234" t="s">
        <v>919</v>
      </c>
      <c r="C80" s="41" t="s">
        <v>1210</v>
      </c>
      <c r="D80" s="42" t="s">
        <v>1211</v>
      </c>
      <c r="E80" s="42" t="s">
        <v>1212</v>
      </c>
      <c r="F80" s="43" t="s">
        <v>1213</v>
      </c>
      <c r="G80" s="43" t="s">
        <v>1214</v>
      </c>
      <c r="H80" s="43" t="s">
        <v>1215</v>
      </c>
      <c r="I80" s="43" t="s">
        <v>1216</v>
      </c>
      <c r="J80" s="43" t="s">
        <v>1217</v>
      </c>
      <c r="K80" s="43" t="s">
        <v>1218</v>
      </c>
      <c r="L80" s="43" t="s">
        <v>1219</v>
      </c>
      <c r="M80" s="43" t="s">
        <v>1220</v>
      </c>
      <c r="N80" s="44" t="s">
        <v>1221</v>
      </c>
      <c r="O80" s="45" t="s">
        <v>642</v>
      </c>
      <c r="P80" s="46" t="s">
        <v>1222</v>
      </c>
      <c r="Q80" s="45" t="s">
        <v>91</v>
      </c>
      <c r="R80" s="47">
        <v>0</v>
      </c>
      <c r="S80" s="9" t="s">
        <v>412</v>
      </c>
      <c r="T80" s="10">
        <v>0</v>
      </c>
      <c r="U80" s="48" t="s">
        <v>1223</v>
      </c>
      <c r="V80" s="49" t="s">
        <v>1224</v>
      </c>
      <c r="W80" s="45" t="s">
        <v>1225</v>
      </c>
      <c r="X80" s="50" t="s">
        <v>1226</v>
      </c>
      <c r="Y80" s="45" t="s">
        <v>24</v>
      </c>
      <c r="Z80" s="50" t="s">
        <v>94</v>
      </c>
      <c r="AA80" s="89" t="s">
        <v>1227</v>
      </c>
      <c r="AB80" s="90"/>
      <c r="AC80" s="90" t="s">
        <v>1228</v>
      </c>
      <c r="AD80" s="91" t="s">
        <v>95</v>
      </c>
      <c r="AE80" s="92" t="s">
        <v>95</v>
      </c>
      <c r="AF80" s="169" t="s">
        <v>96</v>
      </c>
      <c r="AG80" s="94" t="s">
        <v>102</v>
      </c>
      <c r="AH80" s="95" t="s">
        <v>102</v>
      </c>
      <c r="AI80" s="175" t="s">
        <v>165</v>
      </c>
      <c r="AJ80" s="176" t="s">
        <v>1229</v>
      </c>
      <c r="AK80" s="176" t="s">
        <v>1230</v>
      </c>
      <c r="AL80" s="58" t="s">
        <v>1231</v>
      </c>
      <c r="AM80" s="58" t="s">
        <v>1232</v>
      </c>
      <c r="AN80" s="58" t="s">
        <v>1233</v>
      </c>
      <c r="AO80" s="59">
        <v>37720</v>
      </c>
      <c r="AP80" s="60" t="s">
        <v>124</v>
      </c>
      <c r="AQ80" s="60" t="s">
        <v>95</v>
      </c>
      <c r="AR80" s="60" t="s">
        <v>95</v>
      </c>
      <c r="AS80" s="60" t="s">
        <v>95</v>
      </c>
      <c r="AT80" s="60" t="s">
        <v>95</v>
      </c>
      <c r="AU80" s="55" t="s">
        <v>95</v>
      </c>
      <c r="AV80" s="58" t="s">
        <v>102</v>
      </c>
      <c r="AW80" s="55" t="s">
        <v>102</v>
      </c>
      <c r="AX80" s="58" t="s">
        <v>102</v>
      </c>
      <c r="AY80" s="58" t="s">
        <v>1216</v>
      </c>
      <c r="AZ80" s="62" t="s">
        <v>102</v>
      </c>
      <c r="BA80" s="62" t="s">
        <v>368</v>
      </c>
      <c r="BB80" s="62" t="s">
        <v>675</v>
      </c>
      <c r="BC80" s="62" t="s">
        <v>1234</v>
      </c>
      <c r="BD80" s="64" t="str">
        <f t="shared" si="14"/>
        <v>B</v>
      </c>
      <c r="BE80" s="200"/>
      <c r="BF80" s="34">
        <f>IF(A80="",BF79,ROW()-1-COUNTIF(A$2:A80,""))</f>
        <v>44</v>
      </c>
      <c r="BG80" s="34">
        <f t="shared" si="15"/>
        <v>1</v>
      </c>
      <c r="BH80" s="34" t="str">
        <f t="shared" si="16"/>
        <v>44-1</v>
      </c>
      <c r="BI80" s="34">
        <f t="shared" si="12"/>
        <v>1</v>
      </c>
      <c r="BJ80" s="34" t="str">
        <f t="shared" si="13"/>
        <v/>
      </c>
      <c r="BK80" s="34" t="str">
        <f t="shared" si="17"/>
        <v>新規のみ</v>
      </c>
      <c r="BL80" s="34" t="str">
        <f t="shared" si="18"/>
        <v>44-Yes</v>
      </c>
      <c r="BM80" s="34" t="str">
        <f t="shared" si="19"/>
        <v>新規性</v>
      </c>
      <c r="BN80" s="34" t="str">
        <f t="shared" si="20"/>
        <v>新規性のみ</v>
      </c>
      <c r="BO80" s="34" t="str">
        <f t="shared" si="21"/>
        <v>44-新</v>
      </c>
      <c r="BP80" s="34">
        <f t="shared" si="22"/>
        <v>2003</v>
      </c>
      <c r="BQ80" s="34" t="str">
        <f t="shared" si="23"/>
        <v>分析対象</v>
      </c>
      <c r="BR80" s="103"/>
      <c r="BS80" s="103"/>
      <c r="BT80" s="103"/>
      <c r="BU80" s="77" t="s">
        <v>104</v>
      </c>
      <c r="BV80" s="66" t="s">
        <v>1217</v>
      </c>
      <c r="BW80" s="67" t="s">
        <v>1231</v>
      </c>
    </row>
    <row r="81" spans="1:75" ht="162" customHeight="1" x14ac:dyDescent="0.15">
      <c r="A81" s="911" t="s">
        <v>1235</v>
      </c>
      <c r="B81" s="234" t="s">
        <v>708</v>
      </c>
      <c r="C81" s="84" t="s">
        <v>1236</v>
      </c>
      <c r="D81" s="130" t="s">
        <v>1237</v>
      </c>
      <c r="E81" s="131" t="s">
        <v>1238</v>
      </c>
      <c r="F81" s="799" t="s">
        <v>1239</v>
      </c>
      <c r="G81" s="1" t="s">
        <v>1240</v>
      </c>
      <c r="H81" s="1" t="s">
        <v>1241</v>
      </c>
      <c r="I81" s="43" t="s">
        <v>1242</v>
      </c>
      <c r="J81" s="43" t="s">
        <v>1243</v>
      </c>
      <c r="K81" s="1" t="s">
        <v>1244</v>
      </c>
      <c r="L81" s="1" t="s">
        <v>1245</v>
      </c>
      <c r="M81" s="1" t="s">
        <v>1246</v>
      </c>
      <c r="N81" s="774" t="s">
        <v>1247</v>
      </c>
      <c r="O81" s="777" t="s">
        <v>1248</v>
      </c>
      <c r="P81" s="780" t="s">
        <v>1249</v>
      </c>
      <c r="Q81" s="783">
        <v>0</v>
      </c>
      <c r="R81" s="786" t="s">
        <v>1250</v>
      </c>
      <c r="S81" s="765" t="s">
        <v>1251</v>
      </c>
      <c r="T81" s="768">
        <v>2</v>
      </c>
      <c r="U81" s="48" t="s">
        <v>1252</v>
      </c>
      <c r="V81" s="49" t="s">
        <v>1253</v>
      </c>
      <c r="W81" s="45" t="s">
        <v>195</v>
      </c>
      <c r="X81" s="50" t="s">
        <v>195</v>
      </c>
      <c r="Y81" s="45" t="s">
        <v>94</v>
      </c>
      <c r="Z81" s="50" t="s">
        <v>122</v>
      </c>
      <c r="AA81" s="89" t="s">
        <v>102</v>
      </c>
      <c r="AB81" s="90"/>
      <c r="AC81" s="90" t="s">
        <v>102</v>
      </c>
      <c r="AD81" s="91" t="s">
        <v>95</v>
      </c>
      <c r="AE81" s="92" t="s">
        <v>95</v>
      </c>
      <c r="AF81" s="169" t="s">
        <v>96</v>
      </c>
      <c r="AG81" s="94" t="s">
        <v>1254</v>
      </c>
      <c r="AH81" s="95" t="s">
        <v>1255</v>
      </c>
      <c r="AI81" s="123" t="s">
        <v>835</v>
      </c>
      <c r="AJ81" s="176" t="s">
        <v>102</v>
      </c>
      <c r="AK81" s="176" t="s">
        <v>102</v>
      </c>
      <c r="AL81" s="58" t="s">
        <v>102</v>
      </c>
      <c r="AM81" s="58" t="s">
        <v>102</v>
      </c>
      <c r="AN81" s="58" t="s">
        <v>102</v>
      </c>
      <c r="AO81" s="59" t="s">
        <v>102</v>
      </c>
      <c r="AP81" s="60" t="s">
        <v>99</v>
      </c>
      <c r="AQ81" s="60" t="s">
        <v>96</v>
      </c>
      <c r="AR81" s="60" t="s">
        <v>96</v>
      </c>
      <c r="AS81" s="60" t="s">
        <v>102</v>
      </c>
      <c r="AT81" s="60" t="s">
        <v>102</v>
      </c>
      <c r="AU81" s="259" t="s">
        <v>96</v>
      </c>
      <c r="AV81" s="193" t="s">
        <v>205</v>
      </c>
      <c r="AW81" s="55" t="s">
        <v>102</v>
      </c>
      <c r="AX81" s="58" t="s">
        <v>1256</v>
      </c>
      <c r="AY81" s="58" t="s">
        <v>1242</v>
      </c>
      <c r="AZ81" s="62" t="s">
        <v>102</v>
      </c>
      <c r="BA81" s="62" t="s">
        <v>102</v>
      </c>
      <c r="BB81" s="62" t="s">
        <v>102</v>
      </c>
      <c r="BC81" s="62" t="s">
        <v>102</v>
      </c>
      <c r="BD81" s="64" t="str">
        <f t="shared" si="14"/>
        <v>G</v>
      </c>
      <c r="BE81" s="200"/>
      <c r="BF81" s="34">
        <f>IF(A81="",BF80,ROW()-1-COUNTIF(A$2:A81,""))</f>
        <v>45</v>
      </c>
      <c r="BG81" s="34">
        <f t="shared" si="15"/>
        <v>1</v>
      </c>
      <c r="BH81" s="34" t="str">
        <f t="shared" si="16"/>
        <v>45-1</v>
      </c>
      <c r="BI81" s="34">
        <f t="shared" si="12"/>
        <v>3</v>
      </c>
      <c r="BJ81" s="34" t="str">
        <f t="shared" si="13"/>
        <v/>
      </c>
      <c r="BK81" s="34" t="str">
        <f t="shared" si="17"/>
        <v>新規のみ</v>
      </c>
      <c r="BL81" s="34" t="str">
        <f t="shared" si="18"/>
        <v>45-Yes</v>
      </c>
      <c r="BM81" s="34" t="str">
        <f t="shared" si="19"/>
        <v>進歩性</v>
      </c>
      <c r="BN81" s="34" t="str">
        <f t="shared" si="20"/>
        <v>進歩性のみ</v>
      </c>
      <c r="BO81" s="34" t="str">
        <f t="shared" si="21"/>
        <v>45-進</v>
      </c>
      <c r="BP81" s="34" t="str">
        <f t="shared" si="22"/>
        <v/>
      </c>
      <c r="BQ81" s="34" t="str">
        <f t="shared" si="23"/>
        <v>分析対象</v>
      </c>
      <c r="BR81" s="103"/>
      <c r="BS81" s="103"/>
      <c r="BT81" s="103"/>
      <c r="BV81" s="66" t="s">
        <v>1243</v>
      </c>
      <c r="BW81" s="67" t="s">
        <v>102</v>
      </c>
    </row>
    <row r="82" spans="1:75" ht="121.5" x14ac:dyDescent="0.15">
      <c r="A82" s="913"/>
      <c r="B82" s="234" t="s">
        <v>708</v>
      </c>
      <c r="C82" s="217" t="s">
        <v>1257</v>
      </c>
      <c r="D82" s="130" t="s">
        <v>1237</v>
      </c>
      <c r="E82" s="131" t="s">
        <v>1238</v>
      </c>
      <c r="F82" s="915"/>
      <c r="G82" s="159" t="s">
        <v>1240</v>
      </c>
      <c r="H82" s="159" t="s">
        <v>1241</v>
      </c>
      <c r="I82" s="43" t="s">
        <v>1242</v>
      </c>
      <c r="J82" s="43" t="s">
        <v>1243</v>
      </c>
      <c r="K82" s="159" t="s">
        <v>1244</v>
      </c>
      <c r="L82" s="159" t="s">
        <v>1245</v>
      </c>
      <c r="M82" s="159" t="s">
        <v>1246</v>
      </c>
      <c r="N82" s="775"/>
      <c r="O82" s="778"/>
      <c r="P82" s="781"/>
      <c r="Q82" s="784"/>
      <c r="R82" s="787"/>
      <c r="S82" s="766"/>
      <c r="T82" s="769"/>
      <c r="U82" s="48" t="s">
        <v>1258</v>
      </c>
      <c r="V82" s="49" t="s">
        <v>1259</v>
      </c>
      <c r="W82" s="45" t="s">
        <v>195</v>
      </c>
      <c r="X82" s="50" t="s">
        <v>195</v>
      </c>
      <c r="Y82" s="45" t="s">
        <v>94</v>
      </c>
      <c r="Z82" s="50" t="s">
        <v>122</v>
      </c>
      <c r="AA82" s="89" t="s">
        <v>102</v>
      </c>
      <c r="AB82" s="90"/>
      <c r="AC82" s="90" t="s">
        <v>102</v>
      </c>
      <c r="AD82" s="260" t="s">
        <v>95</v>
      </c>
      <c r="AE82" s="229" t="s">
        <v>95</v>
      </c>
      <c r="AF82" s="198" t="s">
        <v>96</v>
      </c>
      <c r="AG82" s="121" t="s">
        <v>1260</v>
      </c>
      <c r="AH82" s="122" t="s">
        <v>1255</v>
      </c>
      <c r="AI82" s="123" t="s">
        <v>204</v>
      </c>
      <c r="AJ82" s="176" t="s">
        <v>102</v>
      </c>
      <c r="AK82" s="176" t="s">
        <v>102</v>
      </c>
      <c r="AL82" s="58" t="s">
        <v>102</v>
      </c>
      <c r="AM82" s="58" t="s">
        <v>102</v>
      </c>
      <c r="AN82" s="58" t="s">
        <v>102</v>
      </c>
      <c r="AO82" s="59" t="s">
        <v>102</v>
      </c>
      <c r="AP82" s="60" t="s">
        <v>124</v>
      </c>
      <c r="AQ82" s="60" t="s">
        <v>96</v>
      </c>
      <c r="AR82" s="60" t="s">
        <v>96</v>
      </c>
      <c r="AS82" s="60" t="s">
        <v>102</v>
      </c>
      <c r="AT82" s="60" t="s">
        <v>102</v>
      </c>
      <c r="AU82" s="55" t="s">
        <v>102</v>
      </c>
      <c r="AV82" s="193" t="s">
        <v>205</v>
      </c>
      <c r="AW82" s="55" t="s">
        <v>102</v>
      </c>
      <c r="AX82" s="58" t="s">
        <v>1256</v>
      </c>
      <c r="AY82" s="58" t="s">
        <v>1242</v>
      </c>
      <c r="AZ82" s="62" t="s">
        <v>102</v>
      </c>
      <c r="BA82" s="62" t="s">
        <v>102</v>
      </c>
      <c r="BB82" s="62" t="s">
        <v>102</v>
      </c>
      <c r="BC82" s="62" t="s">
        <v>102</v>
      </c>
      <c r="BD82" s="64" t="str">
        <f t="shared" si="14"/>
        <v>G</v>
      </c>
      <c r="BE82" s="200"/>
      <c r="BF82" s="34">
        <f>IF(A82="",BF81,ROW()-1-COUNTIF(A$2:A82,""))</f>
        <v>45</v>
      </c>
      <c r="BG82" s="34">
        <f t="shared" si="15"/>
        <v>2</v>
      </c>
      <c r="BH82" s="34" t="str">
        <f t="shared" si="16"/>
        <v>45-2</v>
      </c>
      <c r="BI82" s="34">
        <f t="shared" si="12"/>
        <v>3</v>
      </c>
      <c r="BJ82" s="34" t="str">
        <f t="shared" si="13"/>
        <v/>
      </c>
      <c r="BK82" s="34" t="str">
        <f t="shared" si="17"/>
        <v>新規のみ</v>
      </c>
      <c r="BL82" s="34" t="str">
        <f t="shared" si="18"/>
        <v>45-Yes</v>
      </c>
      <c r="BM82" s="34" t="str">
        <f t="shared" si="19"/>
        <v>進歩性</v>
      </c>
      <c r="BN82" s="34" t="str">
        <f t="shared" si="20"/>
        <v>進歩性のみ</v>
      </c>
      <c r="BO82" s="34" t="str">
        <f t="shared" si="21"/>
        <v>45-進</v>
      </c>
      <c r="BP82" s="34" t="str">
        <f t="shared" si="22"/>
        <v/>
      </c>
      <c r="BQ82" s="34" t="str">
        <f t="shared" si="23"/>
        <v>分析対象</v>
      </c>
      <c r="BR82" s="103"/>
      <c r="BS82" s="103"/>
      <c r="BT82" s="103"/>
      <c r="BV82" s="66" t="s">
        <v>1243</v>
      </c>
      <c r="BW82" s="67" t="s">
        <v>102</v>
      </c>
    </row>
    <row r="83" spans="1:75" ht="81" x14ac:dyDescent="0.15">
      <c r="A83" s="912"/>
      <c r="B83" s="261" t="s">
        <v>708</v>
      </c>
      <c r="C83" s="201" t="s">
        <v>1257</v>
      </c>
      <c r="D83" s="130" t="s">
        <v>1261</v>
      </c>
      <c r="E83" s="131" t="s">
        <v>540</v>
      </c>
      <c r="F83" s="800"/>
      <c r="G83" s="163" t="s">
        <v>1240</v>
      </c>
      <c r="H83" s="163" t="s">
        <v>1241</v>
      </c>
      <c r="I83" s="43" t="s">
        <v>1242</v>
      </c>
      <c r="J83" s="43" t="s">
        <v>1243</v>
      </c>
      <c r="K83" s="163" t="s">
        <v>1244</v>
      </c>
      <c r="L83" s="163" t="s">
        <v>1245</v>
      </c>
      <c r="M83" s="163" t="s">
        <v>1246</v>
      </c>
      <c r="N83" s="776"/>
      <c r="O83" s="779"/>
      <c r="P83" s="782"/>
      <c r="Q83" s="785"/>
      <c r="R83" s="788"/>
      <c r="S83" s="767"/>
      <c r="T83" s="770"/>
      <c r="U83" s="48" t="s">
        <v>1262</v>
      </c>
      <c r="V83" s="49" t="s">
        <v>1263</v>
      </c>
      <c r="W83" s="45" t="s">
        <v>195</v>
      </c>
      <c r="X83" s="50" t="s">
        <v>195</v>
      </c>
      <c r="Y83" s="45" t="s">
        <v>94</v>
      </c>
      <c r="Z83" s="50" t="s">
        <v>122</v>
      </c>
      <c r="AA83" s="89" t="s">
        <v>102</v>
      </c>
      <c r="AB83" s="90"/>
      <c r="AC83" s="90" t="s">
        <v>102</v>
      </c>
      <c r="AD83" s="91" t="s">
        <v>95</v>
      </c>
      <c r="AE83" s="92" t="s">
        <v>95</v>
      </c>
      <c r="AF83" s="169" t="s">
        <v>96</v>
      </c>
      <c r="AG83" s="128" t="s">
        <v>1260</v>
      </c>
      <c r="AH83" s="250" t="s">
        <v>1255</v>
      </c>
      <c r="AI83" s="123" t="s">
        <v>1066</v>
      </c>
      <c r="AJ83" s="176" t="s">
        <v>102</v>
      </c>
      <c r="AK83" s="176" t="s">
        <v>102</v>
      </c>
      <c r="AL83" s="58" t="s">
        <v>102</v>
      </c>
      <c r="AM83" s="58" t="s">
        <v>102</v>
      </c>
      <c r="AN83" s="58" t="s">
        <v>102</v>
      </c>
      <c r="AO83" s="59" t="s">
        <v>102</v>
      </c>
      <c r="AP83" s="60" t="s">
        <v>124</v>
      </c>
      <c r="AQ83" s="60" t="s">
        <v>96</v>
      </c>
      <c r="AR83" s="60"/>
      <c r="AS83" s="60" t="s">
        <v>102</v>
      </c>
      <c r="AT83" s="60" t="s">
        <v>102</v>
      </c>
      <c r="AU83" s="55" t="s">
        <v>102</v>
      </c>
      <c r="AV83" s="193" t="s">
        <v>205</v>
      </c>
      <c r="AW83" s="55" t="s">
        <v>102</v>
      </c>
      <c r="AX83" s="58" t="s">
        <v>1256</v>
      </c>
      <c r="AY83" s="58" t="s">
        <v>1242</v>
      </c>
      <c r="AZ83" s="62" t="s">
        <v>102</v>
      </c>
      <c r="BA83" s="62" t="s">
        <v>102</v>
      </c>
      <c r="BB83" s="62" t="s">
        <v>102</v>
      </c>
      <c r="BC83" s="62" t="s">
        <v>102</v>
      </c>
      <c r="BD83" s="64" t="str">
        <f t="shared" si="14"/>
        <v>G</v>
      </c>
      <c r="BE83" s="200"/>
      <c r="BF83" s="34">
        <f>IF(A83="",BF82,ROW()-1-COUNTIF(A$2:A83,""))</f>
        <v>45</v>
      </c>
      <c r="BG83" s="34">
        <f t="shared" si="15"/>
        <v>3</v>
      </c>
      <c r="BH83" s="34" t="str">
        <f t="shared" si="16"/>
        <v>45-3</v>
      </c>
      <c r="BI83" s="34">
        <f t="shared" si="12"/>
        <v>3</v>
      </c>
      <c r="BJ83" s="34" t="str">
        <f t="shared" si="13"/>
        <v/>
      </c>
      <c r="BK83" s="34" t="str">
        <f t="shared" si="17"/>
        <v>新規のみ</v>
      </c>
      <c r="BL83" s="34" t="str">
        <f t="shared" si="18"/>
        <v>45-Yes</v>
      </c>
      <c r="BM83" s="34" t="str">
        <f t="shared" si="19"/>
        <v>進歩性</v>
      </c>
      <c r="BN83" s="34" t="str">
        <f t="shared" si="20"/>
        <v>進歩性のみ</v>
      </c>
      <c r="BO83" s="34" t="str">
        <f t="shared" si="21"/>
        <v>45-進</v>
      </c>
      <c r="BP83" s="34" t="str">
        <f t="shared" si="22"/>
        <v/>
      </c>
      <c r="BQ83" s="34" t="str">
        <f t="shared" si="23"/>
        <v>分析対象</v>
      </c>
      <c r="BR83" s="103"/>
      <c r="BS83" s="103"/>
      <c r="BT83" s="103"/>
      <c r="BV83" s="66" t="s">
        <v>1243</v>
      </c>
      <c r="BW83" s="67" t="s">
        <v>102</v>
      </c>
    </row>
    <row r="84" spans="1:75" ht="27" customHeight="1" x14ac:dyDescent="0.15">
      <c r="A84" s="911" t="s">
        <v>1264</v>
      </c>
      <c r="B84" s="234" t="s">
        <v>578</v>
      </c>
      <c r="C84" s="84" t="s">
        <v>1265</v>
      </c>
      <c r="D84" s="130" t="s">
        <v>1266</v>
      </c>
      <c r="E84" s="130" t="s">
        <v>1267</v>
      </c>
      <c r="F84" s="799" t="s">
        <v>1268</v>
      </c>
      <c r="G84" s="1" t="s">
        <v>1269</v>
      </c>
      <c r="H84" s="1" t="s">
        <v>1270</v>
      </c>
      <c r="I84" s="43" t="s">
        <v>1271</v>
      </c>
      <c r="J84" s="43" t="s">
        <v>1272</v>
      </c>
      <c r="K84" s="1" t="s">
        <v>1273</v>
      </c>
      <c r="L84" s="1" t="s">
        <v>1274</v>
      </c>
      <c r="M84" s="1" t="s">
        <v>1275</v>
      </c>
      <c r="N84" s="774" t="s">
        <v>1276</v>
      </c>
      <c r="O84" s="777" t="s">
        <v>596</v>
      </c>
      <c r="P84" s="780" t="s">
        <v>1277</v>
      </c>
      <c r="Q84" s="777">
        <v>0</v>
      </c>
      <c r="R84" s="786" t="s">
        <v>1278</v>
      </c>
      <c r="S84" s="765" t="s">
        <v>1279</v>
      </c>
      <c r="T84" s="768">
        <v>3</v>
      </c>
      <c r="U84" s="48" t="s">
        <v>91</v>
      </c>
      <c r="V84" s="49" t="s">
        <v>1280</v>
      </c>
      <c r="W84" s="45" t="s">
        <v>195</v>
      </c>
      <c r="X84" s="50" t="s">
        <v>195</v>
      </c>
      <c r="Y84" s="45" t="s">
        <v>94</v>
      </c>
      <c r="Z84" s="50" t="s">
        <v>122</v>
      </c>
      <c r="AA84" s="89" t="s">
        <v>102</v>
      </c>
      <c r="AB84" s="90"/>
      <c r="AC84" s="90" t="s">
        <v>102</v>
      </c>
      <c r="AD84" s="91" t="s">
        <v>95</v>
      </c>
      <c r="AE84" s="92" t="s">
        <v>95</v>
      </c>
      <c r="AF84" s="169" t="s">
        <v>96</v>
      </c>
      <c r="AG84" s="121" t="s">
        <v>102</v>
      </c>
      <c r="AH84" s="122" t="s">
        <v>1281</v>
      </c>
      <c r="AI84" s="123" t="s">
        <v>1066</v>
      </c>
      <c r="AJ84" s="176" t="s">
        <v>102</v>
      </c>
      <c r="AK84" s="176" t="s">
        <v>102</v>
      </c>
      <c r="AL84" s="58" t="s">
        <v>102</v>
      </c>
      <c r="AM84" s="58" t="s">
        <v>102</v>
      </c>
      <c r="AN84" s="58" t="s">
        <v>102</v>
      </c>
      <c r="AO84" s="59" t="s">
        <v>102</v>
      </c>
      <c r="AP84" s="60" t="s">
        <v>124</v>
      </c>
      <c r="AQ84" s="60"/>
      <c r="AR84" s="60"/>
      <c r="AS84" s="60" t="s">
        <v>102</v>
      </c>
      <c r="AT84" s="60" t="s">
        <v>102</v>
      </c>
      <c r="AU84" s="55" t="s">
        <v>102</v>
      </c>
      <c r="AV84" s="193" t="s">
        <v>205</v>
      </c>
      <c r="AW84" s="55" t="s">
        <v>102</v>
      </c>
      <c r="AX84" s="58" t="s">
        <v>102</v>
      </c>
      <c r="AY84" s="58" t="s">
        <v>1271</v>
      </c>
      <c r="AZ84" s="62" t="s">
        <v>125</v>
      </c>
      <c r="BA84" s="62" t="s">
        <v>102</v>
      </c>
      <c r="BB84" s="62" t="s">
        <v>102</v>
      </c>
      <c r="BC84" s="62" t="s">
        <v>102</v>
      </c>
      <c r="BD84" s="64" t="str">
        <f t="shared" si="14"/>
        <v>A</v>
      </c>
      <c r="BE84" s="200"/>
      <c r="BF84" s="34">
        <f>IF(A84="",BF83,ROW()-1-COUNTIF(A$2:A84,""))</f>
        <v>46</v>
      </c>
      <c r="BG84" s="34">
        <f t="shared" si="15"/>
        <v>1</v>
      </c>
      <c r="BH84" s="34" t="str">
        <f t="shared" si="16"/>
        <v>46-1</v>
      </c>
      <c r="BI84" s="34">
        <f t="shared" si="12"/>
        <v>3</v>
      </c>
      <c r="BJ84" s="34" t="str">
        <f t="shared" si="13"/>
        <v>46○</v>
      </c>
      <c r="BK84" s="34" t="str">
        <f t="shared" si="17"/>
        <v>新規+既出</v>
      </c>
      <c r="BL84" s="34" t="str">
        <f t="shared" si="18"/>
        <v>46-Yes</v>
      </c>
      <c r="BM84" s="34" t="str">
        <f t="shared" si="19"/>
        <v>進歩性</v>
      </c>
      <c r="BN84" s="34" t="str">
        <f t="shared" si="20"/>
        <v>進歩性のみ</v>
      </c>
      <c r="BO84" s="34" t="str">
        <f t="shared" si="21"/>
        <v>46-進</v>
      </c>
      <c r="BP84" s="34" t="str">
        <f t="shared" si="22"/>
        <v/>
      </c>
      <c r="BQ84" s="34" t="str">
        <f t="shared" si="23"/>
        <v>分析対象</v>
      </c>
      <c r="BR84" s="36"/>
      <c r="BS84" s="36"/>
      <c r="BT84" s="36"/>
      <c r="BV84" s="66" t="s">
        <v>1272</v>
      </c>
      <c r="BW84" s="67" t="s">
        <v>102</v>
      </c>
    </row>
    <row r="85" spans="1:75" ht="54" x14ac:dyDescent="0.15">
      <c r="A85" s="913"/>
      <c r="B85" s="234" t="s">
        <v>578</v>
      </c>
      <c r="C85" s="217" t="s">
        <v>1265</v>
      </c>
      <c r="D85" s="130" t="s">
        <v>1266</v>
      </c>
      <c r="E85" s="130" t="s">
        <v>1267</v>
      </c>
      <c r="F85" s="915"/>
      <c r="G85" s="159" t="s">
        <v>1269</v>
      </c>
      <c r="H85" s="159" t="s">
        <v>1270</v>
      </c>
      <c r="I85" s="43" t="s">
        <v>1271</v>
      </c>
      <c r="J85" s="43" t="s">
        <v>1272</v>
      </c>
      <c r="K85" s="159" t="s">
        <v>1273</v>
      </c>
      <c r="L85" s="159" t="s">
        <v>1274</v>
      </c>
      <c r="M85" s="159" t="s">
        <v>1275</v>
      </c>
      <c r="N85" s="775"/>
      <c r="O85" s="778"/>
      <c r="P85" s="781"/>
      <c r="Q85" s="778"/>
      <c r="R85" s="787"/>
      <c r="S85" s="766"/>
      <c r="T85" s="769"/>
      <c r="U85" s="48" t="s">
        <v>118</v>
      </c>
      <c r="V85" s="49" t="s">
        <v>1282</v>
      </c>
      <c r="W85" s="45" t="s">
        <v>195</v>
      </c>
      <c r="X85" s="50" t="s">
        <v>195</v>
      </c>
      <c r="Y85" s="45" t="s">
        <v>94</v>
      </c>
      <c r="Z85" s="50" t="s">
        <v>203</v>
      </c>
      <c r="AA85" s="89" t="s">
        <v>102</v>
      </c>
      <c r="AB85" s="90"/>
      <c r="AC85" s="90" t="s">
        <v>102</v>
      </c>
      <c r="AD85" s="91" t="s">
        <v>95</v>
      </c>
      <c r="AE85" s="92" t="s">
        <v>95</v>
      </c>
      <c r="AF85" s="169" t="s">
        <v>96</v>
      </c>
      <c r="AG85" s="121" t="s">
        <v>102</v>
      </c>
      <c r="AH85" s="122" t="s">
        <v>1281</v>
      </c>
      <c r="AI85" s="123" t="s">
        <v>223</v>
      </c>
      <c r="AJ85" s="176" t="s">
        <v>102</v>
      </c>
      <c r="AK85" s="176" t="s">
        <v>102</v>
      </c>
      <c r="AL85" s="58" t="s">
        <v>102</v>
      </c>
      <c r="AM85" s="58" t="s">
        <v>102</v>
      </c>
      <c r="AN85" s="58" t="s">
        <v>102</v>
      </c>
      <c r="AO85" s="59" t="s">
        <v>102</v>
      </c>
      <c r="AP85" s="60" t="s">
        <v>124</v>
      </c>
      <c r="AQ85" s="60"/>
      <c r="AR85" s="60"/>
      <c r="AS85" s="60" t="s">
        <v>102</v>
      </c>
      <c r="AT85" s="60" t="s">
        <v>102</v>
      </c>
      <c r="AU85" s="55" t="s">
        <v>102</v>
      </c>
      <c r="AV85" s="193" t="s">
        <v>205</v>
      </c>
      <c r="AW85" s="55" t="s">
        <v>102</v>
      </c>
      <c r="AX85" s="58" t="s">
        <v>102</v>
      </c>
      <c r="AY85" s="58" t="s">
        <v>1271</v>
      </c>
      <c r="AZ85" s="62" t="s">
        <v>125</v>
      </c>
      <c r="BA85" s="62" t="s">
        <v>102</v>
      </c>
      <c r="BB85" s="62" t="s">
        <v>102</v>
      </c>
      <c r="BC85" s="62" t="s">
        <v>102</v>
      </c>
      <c r="BD85" s="64" t="str">
        <f t="shared" si="14"/>
        <v>A</v>
      </c>
      <c r="BE85" s="200"/>
      <c r="BF85" s="34">
        <f>IF(A85="",BF84,ROW()-1-COUNTIF(A$2:A85,""))</f>
        <v>46</v>
      </c>
      <c r="BG85" s="34">
        <f t="shared" si="15"/>
        <v>2</v>
      </c>
      <c r="BH85" s="34" t="str">
        <f t="shared" si="16"/>
        <v>46-2</v>
      </c>
      <c r="BI85" s="34">
        <f t="shared" si="12"/>
        <v>3</v>
      </c>
      <c r="BJ85" s="34" t="str">
        <f t="shared" si="13"/>
        <v>46○</v>
      </c>
      <c r="BK85" s="34" t="str">
        <f t="shared" si="17"/>
        <v>新規+既出</v>
      </c>
      <c r="BL85" s="34" t="str">
        <f t="shared" si="18"/>
        <v>46-Yes</v>
      </c>
      <c r="BM85" s="34" t="str">
        <f t="shared" si="19"/>
        <v>進歩性</v>
      </c>
      <c r="BN85" s="34" t="str">
        <f t="shared" si="20"/>
        <v>進歩性のみ</v>
      </c>
      <c r="BO85" s="34" t="str">
        <f t="shared" si="21"/>
        <v>46-進</v>
      </c>
      <c r="BP85" s="34" t="str">
        <f t="shared" si="22"/>
        <v/>
      </c>
      <c r="BQ85" s="34" t="str">
        <f t="shared" si="23"/>
        <v>分析対象</v>
      </c>
      <c r="BR85" s="36"/>
      <c r="BS85" s="36"/>
      <c r="BT85" s="36"/>
      <c r="BV85" s="66" t="s">
        <v>1272</v>
      </c>
      <c r="BW85" s="67" t="s">
        <v>102</v>
      </c>
    </row>
    <row r="86" spans="1:75" ht="54" x14ac:dyDescent="0.15">
      <c r="A86" s="914"/>
      <c r="B86" s="234" t="s">
        <v>578</v>
      </c>
      <c r="C86" s="201" t="s">
        <v>1265</v>
      </c>
      <c r="D86" s="130" t="s">
        <v>1266</v>
      </c>
      <c r="E86" s="130" t="s">
        <v>1267</v>
      </c>
      <c r="F86" s="800"/>
      <c r="G86" s="163" t="s">
        <v>1269</v>
      </c>
      <c r="H86" s="163" t="s">
        <v>1270</v>
      </c>
      <c r="I86" s="43" t="s">
        <v>1271</v>
      </c>
      <c r="J86" s="43" t="s">
        <v>1272</v>
      </c>
      <c r="K86" s="163" t="s">
        <v>1273</v>
      </c>
      <c r="L86" s="163" t="s">
        <v>1274</v>
      </c>
      <c r="M86" s="163" t="s">
        <v>1275</v>
      </c>
      <c r="N86" s="776"/>
      <c r="O86" s="779"/>
      <c r="P86" s="782"/>
      <c r="Q86" s="779"/>
      <c r="R86" s="788"/>
      <c r="S86" s="767"/>
      <c r="T86" s="770"/>
      <c r="U86" s="48" t="s">
        <v>192</v>
      </c>
      <c r="V86" s="49" t="s">
        <v>1283</v>
      </c>
      <c r="W86" s="45" t="s">
        <v>195</v>
      </c>
      <c r="X86" s="50" t="s">
        <v>195</v>
      </c>
      <c r="Y86" s="45" t="s">
        <v>94</v>
      </c>
      <c r="Z86" s="50" t="s">
        <v>203</v>
      </c>
      <c r="AA86" s="89" t="s">
        <v>102</v>
      </c>
      <c r="AB86" s="90"/>
      <c r="AC86" s="90" t="s">
        <v>102</v>
      </c>
      <c r="AD86" s="91" t="s">
        <v>95</v>
      </c>
      <c r="AE86" s="226" t="s">
        <v>96</v>
      </c>
      <c r="AF86" s="243" t="s">
        <v>95</v>
      </c>
      <c r="AG86" s="121" t="s">
        <v>102</v>
      </c>
      <c r="AH86" s="122" t="s">
        <v>1281</v>
      </c>
      <c r="AI86" s="123" t="s">
        <v>1066</v>
      </c>
      <c r="AJ86" s="176" t="s">
        <v>102</v>
      </c>
      <c r="AK86" s="176" t="s">
        <v>102</v>
      </c>
      <c r="AL86" s="58" t="s">
        <v>102</v>
      </c>
      <c r="AM86" s="58" t="s">
        <v>102</v>
      </c>
      <c r="AN86" s="58" t="s">
        <v>102</v>
      </c>
      <c r="AO86" s="59" t="s">
        <v>102</v>
      </c>
      <c r="AP86" s="60" t="s">
        <v>124</v>
      </c>
      <c r="AQ86" s="60"/>
      <c r="AR86" s="60"/>
      <c r="AS86" s="197" t="s">
        <v>95</v>
      </c>
      <c r="AT86" s="197" t="s">
        <v>95</v>
      </c>
      <c r="AU86" s="231" t="s">
        <v>95</v>
      </c>
      <c r="AV86" s="193" t="s">
        <v>205</v>
      </c>
      <c r="AW86" s="55" t="s">
        <v>102</v>
      </c>
      <c r="AX86" s="58" t="s">
        <v>102</v>
      </c>
      <c r="AY86" s="58" t="s">
        <v>1271</v>
      </c>
      <c r="AZ86" s="62" t="s">
        <v>125</v>
      </c>
      <c r="BA86" s="62" t="s">
        <v>102</v>
      </c>
      <c r="BB86" s="62" t="s">
        <v>102</v>
      </c>
      <c r="BC86" s="62" t="s">
        <v>102</v>
      </c>
      <c r="BD86" s="64" t="str">
        <f t="shared" si="14"/>
        <v>A</v>
      </c>
      <c r="BE86" s="262" t="s">
        <v>1284</v>
      </c>
      <c r="BF86" s="34">
        <f>IF(A86="",BF85,ROW()-1-COUNTIF(A$2:A86,""))</f>
        <v>46</v>
      </c>
      <c r="BG86" s="34">
        <f t="shared" si="15"/>
        <v>3</v>
      </c>
      <c r="BH86" s="34" t="str">
        <f t="shared" si="16"/>
        <v>46-3</v>
      </c>
      <c r="BI86" s="34">
        <f t="shared" si="12"/>
        <v>3</v>
      </c>
      <c r="BJ86" s="34" t="str">
        <f t="shared" si="13"/>
        <v>46○</v>
      </c>
      <c r="BK86" s="34" t="str">
        <f t="shared" si="17"/>
        <v>新規+既出</v>
      </c>
      <c r="BL86" s="34" t="str">
        <f t="shared" si="18"/>
        <v>46-No</v>
      </c>
      <c r="BM86" s="34" t="str">
        <f t="shared" si="19"/>
        <v>進歩性</v>
      </c>
      <c r="BN86" s="34" t="str">
        <f t="shared" si="20"/>
        <v>進歩性のみ</v>
      </c>
      <c r="BO86" s="34" t="str">
        <f t="shared" si="21"/>
        <v>46-進</v>
      </c>
      <c r="BP86" s="34" t="str">
        <f t="shared" si="22"/>
        <v/>
      </c>
      <c r="BQ86" s="34" t="str">
        <f t="shared" si="23"/>
        <v>分析対象</v>
      </c>
      <c r="BR86" s="36" t="s">
        <v>1285</v>
      </c>
      <c r="BS86" s="36" t="s">
        <v>1286</v>
      </c>
      <c r="BT86" s="36"/>
      <c r="BV86" s="66" t="s">
        <v>1272</v>
      </c>
      <c r="BW86" s="67" t="s">
        <v>102</v>
      </c>
    </row>
    <row r="87" spans="1:75" ht="94.5" x14ac:dyDescent="0.15">
      <c r="A87" s="233" t="s">
        <v>1287</v>
      </c>
      <c r="B87" s="234" t="s">
        <v>578</v>
      </c>
      <c r="C87" s="41" t="s">
        <v>1288</v>
      </c>
      <c r="D87" s="42" t="s">
        <v>1289</v>
      </c>
      <c r="E87" s="42" t="s">
        <v>1290</v>
      </c>
      <c r="F87" s="43" t="s">
        <v>1291</v>
      </c>
      <c r="G87" s="43" t="s">
        <v>1292</v>
      </c>
      <c r="H87" s="43" t="s">
        <v>1293</v>
      </c>
      <c r="I87" s="43" t="s">
        <v>1294</v>
      </c>
      <c r="J87" s="43" t="s">
        <v>1295</v>
      </c>
      <c r="K87" s="43" t="s">
        <v>1296</v>
      </c>
      <c r="L87" s="43" t="s">
        <v>1297</v>
      </c>
      <c r="M87" s="43" t="s">
        <v>1298</v>
      </c>
      <c r="N87" s="44" t="s">
        <v>1299</v>
      </c>
      <c r="O87" s="45" t="s">
        <v>596</v>
      </c>
      <c r="P87" s="46" t="s">
        <v>1300</v>
      </c>
      <c r="Q87" s="60" t="s">
        <v>91</v>
      </c>
      <c r="R87" s="47">
        <v>0</v>
      </c>
      <c r="S87" s="9" t="s">
        <v>557</v>
      </c>
      <c r="T87" s="10">
        <v>0</v>
      </c>
      <c r="U87" s="48" t="s">
        <v>1186</v>
      </c>
      <c r="V87" s="49" t="s">
        <v>1301</v>
      </c>
      <c r="W87" s="45" t="s">
        <v>195</v>
      </c>
      <c r="X87" s="50" t="s">
        <v>195</v>
      </c>
      <c r="Y87" s="45" t="s">
        <v>24</v>
      </c>
      <c r="Z87" s="50" t="s">
        <v>94</v>
      </c>
      <c r="AA87" s="89" t="s">
        <v>102</v>
      </c>
      <c r="AB87" s="90"/>
      <c r="AC87" s="90" t="s">
        <v>102</v>
      </c>
      <c r="AD87" s="91" t="s">
        <v>95</v>
      </c>
      <c r="AE87" s="92" t="s">
        <v>95</v>
      </c>
      <c r="AF87" s="169" t="s">
        <v>96</v>
      </c>
      <c r="AG87" s="94" t="s">
        <v>102</v>
      </c>
      <c r="AH87" s="95" t="s">
        <v>102</v>
      </c>
      <c r="AI87" s="123" t="s">
        <v>1066</v>
      </c>
      <c r="AJ87" s="176" t="s">
        <v>102</v>
      </c>
      <c r="AK87" s="176" t="s">
        <v>102</v>
      </c>
      <c r="AL87" s="58" t="s">
        <v>102</v>
      </c>
      <c r="AM87" s="58" t="s">
        <v>102</v>
      </c>
      <c r="AN87" s="58" t="s">
        <v>102</v>
      </c>
      <c r="AO87" s="59" t="s">
        <v>102</v>
      </c>
      <c r="AP87" s="60" t="s">
        <v>124</v>
      </c>
      <c r="AQ87" s="60"/>
      <c r="AR87" s="60"/>
      <c r="AS87" s="60" t="s">
        <v>102</v>
      </c>
      <c r="AT87" s="60" t="s">
        <v>102</v>
      </c>
      <c r="AU87" s="55" t="s">
        <v>102</v>
      </c>
      <c r="AV87" s="193" t="s">
        <v>205</v>
      </c>
      <c r="AW87" s="55" t="s">
        <v>102</v>
      </c>
      <c r="AX87" s="58" t="s">
        <v>1302</v>
      </c>
      <c r="AY87" s="58" t="s">
        <v>1294</v>
      </c>
      <c r="AZ87" s="62" t="s">
        <v>125</v>
      </c>
      <c r="BA87" s="62" t="s">
        <v>102</v>
      </c>
      <c r="BB87" s="62" t="s">
        <v>102</v>
      </c>
      <c r="BC87" s="62" t="s">
        <v>102</v>
      </c>
      <c r="BD87" s="64" t="str">
        <f t="shared" si="14"/>
        <v>B</v>
      </c>
      <c r="BE87" s="200"/>
      <c r="BF87" s="34">
        <f>IF(A87="",BF86,ROW()-1-COUNTIF(A$2:A87,""))</f>
        <v>47</v>
      </c>
      <c r="BG87" s="34">
        <f t="shared" si="15"/>
        <v>1</v>
      </c>
      <c r="BH87" s="34" t="str">
        <f t="shared" si="16"/>
        <v>47-1</v>
      </c>
      <c r="BI87" s="34">
        <f t="shared" si="12"/>
        <v>1</v>
      </c>
      <c r="BJ87" s="34" t="str">
        <f t="shared" si="13"/>
        <v/>
      </c>
      <c r="BK87" s="34" t="str">
        <f t="shared" si="17"/>
        <v>新規のみ</v>
      </c>
      <c r="BL87" s="34" t="str">
        <f t="shared" si="18"/>
        <v>47-Yes</v>
      </c>
      <c r="BM87" s="34" t="str">
        <f t="shared" si="19"/>
        <v>新規性</v>
      </c>
      <c r="BN87" s="34" t="str">
        <f t="shared" si="20"/>
        <v>新規性のみ</v>
      </c>
      <c r="BO87" s="34" t="str">
        <f t="shared" si="21"/>
        <v>47-新</v>
      </c>
      <c r="BP87" s="34" t="str">
        <f t="shared" si="22"/>
        <v/>
      </c>
      <c r="BQ87" s="34" t="str">
        <f t="shared" si="23"/>
        <v>分析対象</v>
      </c>
      <c r="BR87" s="103"/>
      <c r="BS87" s="103"/>
      <c r="BT87" s="103"/>
      <c r="BV87" s="66" t="s">
        <v>1295</v>
      </c>
      <c r="BW87" s="67" t="s">
        <v>102</v>
      </c>
    </row>
    <row r="88" spans="1:75" ht="94.5" x14ac:dyDescent="0.15">
      <c r="A88" s="233" t="s">
        <v>1303</v>
      </c>
      <c r="B88" s="234" t="s">
        <v>578</v>
      </c>
      <c r="C88" s="41" t="s">
        <v>1304</v>
      </c>
      <c r="D88" s="42" t="s">
        <v>1305</v>
      </c>
      <c r="E88" s="42" t="s">
        <v>1306</v>
      </c>
      <c r="F88" s="43" t="s">
        <v>1307</v>
      </c>
      <c r="G88" s="43" t="s">
        <v>1308</v>
      </c>
      <c r="H88" s="43" t="s">
        <v>1309</v>
      </c>
      <c r="I88" s="43" t="s">
        <v>1310</v>
      </c>
      <c r="J88" s="43" t="s">
        <v>1311</v>
      </c>
      <c r="K88" s="43" t="s">
        <v>1312</v>
      </c>
      <c r="L88" s="43" t="s">
        <v>1313</v>
      </c>
      <c r="M88" s="43" t="s">
        <v>1314</v>
      </c>
      <c r="N88" s="44" t="s">
        <v>1315</v>
      </c>
      <c r="O88" s="45" t="s">
        <v>596</v>
      </c>
      <c r="P88" s="46" t="s">
        <v>1316</v>
      </c>
      <c r="Q88" s="60" t="s">
        <v>1186</v>
      </c>
      <c r="R88" s="47">
        <v>0</v>
      </c>
      <c r="S88" s="9" t="s">
        <v>557</v>
      </c>
      <c r="T88" s="10">
        <v>0</v>
      </c>
      <c r="U88" s="48" t="s">
        <v>1186</v>
      </c>
      <c r="V88" s="49" t="s">
        <v>1317</v>
      </c>
      <c r="W88" s="45" t="s">
        <v>195</v>
      </c>
      <c r="X88" s="50" t="s">
        <v>195</v>
      </c>
      <c r="Y88" s="45" t="s">
        <v>24</v>
      </c>
      <c r="Z88" s="50" t="s">
        <v>94</v>
      </c>
      <c r="AA88" s="89" t="s">
        <v>102</v>
      </c>
      <c r="AB88" s="90"/>
      <c r="AC88" s="90" t="s">
        <v>102</v>
      </c>
      <c r="AD88" s="91" t="s">
        <v>95</v>
      </c>
      <c r="AE88" s="92" t="s">
        <v>95</v>
      </c>
      <c r="AF88" s="169" t="s">
        <v>96</v>
      </c>
      <c r="AG88" s="55" t="s">
        <v>1318</v>
      </c>
      <c r="AH88" s="56" t="s">
        <v>1319</v>
      </c>
      <c r="AI88" s="123" t="s">
        <v>306</v>
      </c>
      <c r="AJ88" s="176" t="s">
        <v>102</v>
      </c>
      <c r="AK88" s="176" t="s">
        <v>102</v>
      </c>
      <c r="AL88" s="58" t="s">
        <v>102</v>
      </c>
      <c r="AM88" s="58" t="s">
        <v>102</v>
      </c>
      <c r="AN88" s="58" t="s">
        <v>102</v>
      </c>
      <c r="AO88" s="59" t="s">
        <v>102</v>
      </c>
      <c r="AP88" s="60" t="s">
        <v>124</v>
      </c>
      <c r="AQ88" s="60"/>
      <c r="AR88" s="60"/>
      <c r="AS88" s="60" t="s">
        <v>102</v>
      </c>
      <c r="AT88" s="60" t="s">
        <v>102</v>
      </c>
      <c r="AU88" s="55" t="s">
        <v>102</v>
      </c>
      <c r="AV88" s="193" t="s">
        <v>205</v>
      </c>
      <c r="AW88" s="55" t="s">
        <v>102</v>
      </c>
      <c r="AX88" s="58" t="s">
        <v>1320</v>
      </c>
      <c r="AY88" s="58" t="s">
        <v>1310</v>
      </c>
      <c r="AZ88" s="62" t="s">
        <v>125</v>
      </c>
      <c r="BA88" s="62" t="s">
        <v>102</v>
      </c>
      <c r="BB88" s="62" t="s">
        <v>102</v>
      </c>
      <c r="BC88" s="62" t="s">
        <v>102</v>
      </c>
      <c r="BD88" s="64" t="str">
        <f t="shared" si="14"/>
        <v>A</v>
      </c>
      <c r="BE88" s="200"/>
      <c r="BF88" s="34">
        <f>IF(A88="",BF87,ROW()-1-COUNTIF(A$2:A88,""))</f>
        <v>48</v>
      </c>
      <c r="BG88" s="34">
        <f t="shared" si="15"/>
        <v>1</v>
      </c>
      <c r="BH88" s="34" t="str">
        <f t="shared" si="16"/>
        <v>48-1</v>
      </c>
      <c r="BI88" s="34">
        <f t="shared" si="12"/>
        <v>1</v>
      </c>
      <c r="BJ88" s="34" t="str">
        <f t="shared" si="13"/>
        <v/>
      </c>
      <c r="BK88" s="34" t="str">
        <f t="shared" si="17"/>
        <v>新規のみ</v>
      </c>
      <c r="BL88" s="34" t="str">
        <f t="shared" si="18"/>
        <v>48-Yes</v>
      </c>
      <c r="BM88" s="34" t="str">
        <f t="shared" si="19"/>
        <v>新規性</v>
      </c>
      <c r="BN88" s="34" t="str">
        <f t="shared" si="20"/>
        <v>新規性のみ</v>
      </c>
      <c r="BO88" s="34" t="str">
        <f t="shared" si="21"/>
        <v>48-新</v>
      </c>
      <c r="BP88" s="34" t="str">
        <f t="shared" si="22"/>
        <v/>
      </c>
      <c r="BQ88" s="34" t="str">
        <f t="shared" si="23"/>
        <v>分析対象</v>
      </c>
      <c r="BR88" s="103"/>
      <c r="BS88" s="103"/>
      <c r="BT88" s="103"/>
      <c r="BV88" s="66" t="s">
        <v>1311</v>
      </c>
      <c r="BW88" s="67" t="s">
        <v>102</v>
      </c>
    </row>
    <row r="89" spans="1:75" ht="27" customHeight="1" x14ac:dyDescent="0.15">
      <c r="A89" s="911" t="s">
        <v>1321</v>
      </c>
      <c r="B89" s="234" t="s">
        <v>578</v>
      </c>
      <c r="C89" s="84" t="s">
        <v>1322</v>
      </c>
      <c r="D89" s="130" t="s">
        <v>1323</v>
      </c>
      <c r="E89" s="130" t="s">
        <v>1324</v>
      </c>
      <c r="F89" s="799" t="s">
        <v>1325</v>
      </c>
      <c r="G89" s="1" t="s">
        <v>1269</v>
      </c>
      <c r="H89" s="1" t="s">
        <v>1326</v>
      </c>
      <c r="I89" s="43" t="s">
        <v>1327</v>
      </c>
      <c r="J89" s="43" t="s">
        <v>1328</v>
      </c>
      <c r="K89" s="1" t="s">
        <v>1329</v>
      </c>
      <c r="L89" s="1" t="s">
        <v>1330</v>
      </c>
      <c r="M89" s="1" t="s">
        <v>1331</v>
      </c>
      <c r="N89" s="774" t="s">
        <v>1332</v>
      </c>
      <c r="O89" s="777" t="s">
        <v>596</v>
      </c>
      <c r="P89" s="780" t="s">
        <v>1333</v>
      </c>
      <c r="Q89" s="783">
        <v>0</v>
      </c>
      <c r="R89" s="786" t="s">
        <v>1334</v>
      </c>
      <c r="S89" s="765" t="s">
        <v>557</v>
      </c>
      <c r="T89" s="768">
        <v>2</v>
      </c>
      <c r="U89" s="48" t="s">
        <v>1186</v>
      </c>
      <c r="V89" s="49" t="s">
        <v>1335</v>
      </c>
      <c r="W89" s="45" t="s">
        <v>195</v>
      </c>
      <c r="X89" s="50" t="s">
        <v>195</v>
      </c>
      <c r="Y89" s="45" t="s">
        <v>94</v>
      </c>
      <c r="Z89" s="50" t="s">
        <v>203</v>
      </c>
      <c r="AA89" s="89" t="s">
        <v>102</v>
      </c>
      <c r="AB89" s="90"/>
      <c r="AC89" s="90" t="s">
        <v>102</v>
      </c>
      <c r="AD89" s="91" t="s">
        <v>95</v>
      </c>
      <c r="AE89" s="92" t="s">
        <v>95</v>
      </c>
      <c r="AF89" s="169" t="s">
        <v>96</v>
      </c>
      <c r="AG89" s="121" t="s">
        <v>102</v>
      </c>
      <c r="AH89" s="122" t="s">
        <v>102</v>
      </c>
      <c r="AI89" s="123" t="s">
        <v>835</v>
      </c>
      <c r="AJ89" s="172" t="s">
        <v>102</v>
      </c>
      <c r="AK89" s="172" t="s">
        <v>102</v>
      </c>
      <c r="AL89" s="22" t="s">
        <v>102</v>
      </c>
      <c r="AM89" s="22" t="s">
        <v>102</v>
      </c>
      <c r="AN89" s="22" t="s">
        <v>102</v>
      </c>
      <c r="AO89" s="124" t="s">
        <v>102</v>
      </c>
      <c r="AP89" s="60" t="s">
        <v>99</v>
      </c>
      <c r="AQ89" s="125"/>
      <c r="AR89" s="125"/>
      <c r="AS89" s="125" t="s">
        <v>102</v>
      </c>
      <c r="AT89" s="125" t="s">
        <v>102</v>
      </c>
      <c r="AU89" s="128" t="s">
        <v>102</v>
      </c>
      <c r="AV89" s="22" t="s">
        <v>1336</v>
      </c>
      <c r="AW89" s="128" t="s">
        <v>102</v>
      </c>
      <c r="AX89" s="22" t="s">
        <v>102</v>
      </c>
      <c r="AY89" s="22" t="s">
        <v>1327</v>
      </c>
      <c r="AZ89" s="126" t="s">
        <v>125</v>
      </c>
      <c r="BA89" s="126" t="s">
        <v>102</v>
      </c>
      <c r="BB89" s="126" t="s">
        <v>102</v>
      </c>
      <c r="BC89" s="126" t="s">
        <v>102</v>
      </c>
      <c r="BD89" s="64" t="str">
        <f t="shared" si="14"/>
        <v>A</v>
      </c>
      <c r="BE89" s="263"/>
      <c r="BF89" s="34">
        <f>IF(A89="",BF88,ROW()-1-COUNTIF(A$2:A89,""))</f>
        <v>49</v>
      </c>
      <c r="BG89" s="34">
        <f t="shared" si="15"/>
        <v>1</v>
      </c>
      <c r="BH89" s="34" t="str">
        <f t="shared" si="16"/>
        <v>49-1</v>
      </c>
      <c r="BI89" s="34">
        <f t="shared" si="12"/>
        <v>2</v>
      </c>
      <c r="BJ89" s="34" t="str">
        <f t="shared" si="13"/>
        <v/>
      </c>
      <c r="BK89" s="34" t="str">
        <f t="shared" si="17"/>
        <v>新規のみ</v>
      </c>
      <c r="BL89" s="34" t="str">
        <f t="shared" si="18"/>
        <v>49-Yes</v>
      </c>
      <c r="BM89" s="34" t="str">
        <f t="shared" si="19"/>
        <v>進歩性</v>
      </c>
      <c r="BN89" s="34" t="str">
        <f t="shared" si="20"/>
        <v>進歩性のみ</v>
      </c>
      <c r="BO89" s="34" t="str">
        <f t="shared" si="21"/>
        <v>49-進</v>
      </c>
      <c r="BP89" s="34" t="str">
        <f t="shared" si="22"/>
        <v/>
      </c>
      <c r="BQ89" s="34" t="str">
        <f t="shared" si="23"/>
        <v>分析対象</v>
      </c>
      <c r="BR89" s="103"/>
      <c r="BS89" s="103"/>
      <c r="BT89" s="103"/>
      <c r="BV89" s="66" t="s">
        <v>1328</v>
      </c>
      <c r="BW89" s="23" t="s">
        <v>102</v>
      </c>
    </row>
    <row r="90" spans="1:75" ht="40.5" x14ac:dyDescent="0.15">
      <c r="A90" s="912"/>
      <c r="B90" s="261" t="s">
        <v>578</v>
      </c>
      <c r="C90" s="201" t="s">
        <v>1337</v>
      </c>
      <c r="D90" s="130" t="s">
        <v>1323</v>
      </c>
      <c r="E90" s="130" t="s">
        <v>1324</v>
      </c>
      <c r="F90" s="800"/>
      <c r="G90" s="163" t="s">
        <v>1269</v>
      </c>
      <c r="H90" s="163" t="s">
        <v>1326</v>
      </c>
      <c r="I90" s="43" t="s">
        <v>1327</v>
      </c>
      <c r="J90" s="43" t="s">
        <v>1328</v>
      </c>
      <c r="K90" s="163" t="s">
        <v>1329</v>
      </c>
      <c r="L90" s="163" t="s">
        <v>1330</v>
      </c>
      <c r="M90" s="163" t="s">
        <v>1331</v>
      </c>
      <c r="N90" s="776"/>
      <c r="O90" s="779"/>
      <c r="P90" s="782"/>
      <c r="Q90" s="785"/>
      <c r="R90" s="788"/>
      <c r="S90" s="767"/>
      <c r="T90" s="770"/>
      <c r="U90" s="120" t="s">
        <v>1262</v>
      </c>
      <c r="V90" s="14" t="s">
        <v>1338</v>
      </c>
      <c r="W90" s="24" t="s">
        <v>195</v>
      </c>
      <c r="X90" s="8" t="s">
        <v>195</v>
      </c>
      <c r="Y90" s="24" t="s">
        <v>94</v>
      </c>
      <c r="Z90" s="8" t="s">
        <v>122</v>
      </c>
      <c r="AA90" s="89" t="s">
        <v>102</v>
      </c>
      <c r="AB90" s="90"/>
      <c r="AC90" s="90" t="s">
        <v>102</v>
      </c>
      <c r="AD90" s="91" t="s">
        <v>95</v>
      </c>
      <c r="AE90" s="92" t="s">
        <v>95</v>
      </c>
      <c r="AF90" s="169" t="s">
        <v>96</v>
      </c>
      <c r="AG90" s="128" t="s">
        <v>102</v>
      </c>
      <c r="AH90" s="250" t="s">
        <v>102</v>
      </c>
      <c r="AI90" s="123" t="s">
        <v>600</v>
      </c>
      <c r="AJ90" s="172" t="s">
        <v>102</v>
      </c>
      <c r="AK90" s="172" t="s">
        <v>102</v>
      </c>
      <c r="AL90" s="22" t="s">
        <v>102</v>
      </c>
      <c r="AM90" s="22" t="s">
        <v>102</v>
      </c>
      <c r="AN90" s="22" t="s">
        <v>102</v>
      </c>
      <c r="AO90" s="124" t="s">
        <v>102</v>
      </c>
      <c r="AP90" s="197" t="s">
        <v>99</v>
      </c>
      <c r="AQ90" s="125"/>
      <c r="AR90" s="125"/>
      <c r="AS90" s="125" t="s">
        <v>102</v>
      </c>
      <c r="AT90" s="125" t="s">
        <v>102</v>
      </c>
      <c r="AU90" s="128" t="s">
        <v>102</v>
      </c>
      <c r="AV90" s="22" t="s">
        <v>1336</v>
      </c>
      <c r="AW90" s="128" t="s">
        <v>102</v>
      </c>
      <c r="AX90" s="22" t="s">
        <v>102</v>
      </c>
      <c r="AY90" s="22" t="s">
        <v>1327</v>
      </c>
      <c r="AZ90" s="126" t="s">
        <v>125</v>
      </c>
      <c r="BA90" s="126" t="s">
        <v>102</v>
      </c>
      <c r="BB90" s="126" t="s">
        <v>102</v>
      </c>
      <c r="BC90" s="126" t="s">
        <v>102</v>
      </c>
      <c r="BD90" s="64" t="str">
        <f t="shared" si="14"/>
        <v>A</v>
      </c>
      <c r="BE90" s="264" t="s">
        <v>1339</v>
      </c>
      <c r="BF90" s="34">
        <f>IF(A90="",BF89,ROW()-1-COUNTIF(A$2:A90,""))</f>
        <v>49</v>
      </c>
      <c r="BG90" s="34">
        <f t="shared" si="15"/>
        <v>2</v>
      </c>
      <c r="BH90" s="34" t="str">
        <f t="shared" si="16"/>
        <v>49-2</v>
      </c>
      <c r="BI90" s="34">
        <f t="shared" si="12"/>
        <v>2</v>
      </c>
      <c r="BJ90" s="34" t="str">
        <f t="shared" si="13"/>
        <v/>
      </c>
      <c r="BK90" s="34" t="str">
        <f t="shared" si="17"/>
        <v>新規のみ</v>
      </c>
      <c r="BL90" s="34" t="str">
        <f t="shared" si="18"/>
        <v>49-Yes</v>
      </c>
      <c r="BM90" s="34" t="str">
        <f t="shared" si="19"/>
        <v>進歩性</v>
      </c>
      <c r="BN90" s="34" t="str">
        <f t="shared" si="20"/>
        <v>進歩性のみ</v>
      </c>
      <c r="BO90" s="34" t="str">
        <f t="shared" si="21"/>
        <v>49-進</v>
      </c>
      <c r="BP90" s="34" t="str">
        <f t="shared" si="22"/>
        <v/>
      </c>
      <c r="BQ90" s="34" t="str">
        <f t="shared" si="23"/>
        <v>分析対象</v>
      </c>
      <c r="BR90" s="103"/>
      <c r="BS90" s="103"/>
      <c r="BT90" s="103"/>
      <c r="BV90" s="66" t="s">
        <v>1328</v>
      </c>
      <c r="BW90" s="23" t="s">
        <v>102</v>
      </c>
    </row>
    <row r="91" spans="1:75" ht="40.5" x14ac:dyDescent="0.15">
      <c r="A91" s="265" t="s">
        <v>1340</v>
      </c>
      <c r="B91" s="234" t="s">
        <v>578</v>
      </c>
      <c r="C91" s="201" t="s">
        <v>1337</v>
      </c>
      <c r="D91" s="130" t="s">
        <v>1323</v>
      </c>
      <c r="E91" s="130" t="s">
        <v>1324</v>
      </c>
      <c r="F91" s="163" t="s">
        <v>1325</v>
      </c>
      <c r="G91" s="163" t="s">
        <v>1269</v>
      </c>
      <c r="H91" s="163" t="s">
        <v>1326</v>
      </c>
      <c r="I91" s="43" t="s">
        <v>1327</v>
      </c>
      <c r="J91" s="43" t="s">
        <v>1328</v>
      </c>
      <c r="K91" s="163" t="s">
        <v>1329</v>
      </c>
      <c r="L91" s="163" t="s">
        <v>1330</v>
      </c>
      <c r="M91" s="163" t="s">
        <v>1331</v>
      </c>
      <c r="N91" s="266" t="s">
        <v>1332</v>
      </c>
      <c r="O91" s="24" t="s">
        <v>596</v>
      </c>
      <c r="P91" s="267" t="s">
        <v>1341</v>
      </c>
      <c r="Q91" s="125">
        <v>0</v>
      </c>
      <c r="R91" s="268" t="s">
        <v>1342</v>
      </c>
      <c r="S91" s="269" t="s">
        <v>1279</v>
      </c>
      <c r="T91" s="270">
        <v>1</v>
      </c>
      <c r="U91" s="120" t="s">
        <v>1186</v>
      </c>
      <c r="V91" s="14" t="s">
        <v>1338</v>
      </c>
      <c r="W91" s="24" t="s">
        <v>195</v>
      </c>
      <c r="X91" s="8" t="s">
        <v>195</v>
      </c>
      <c r="Y91" s="24" t="s">
        <v>94</v>
      </c>
      <c r="Z91" s="8" t="s">
        <v>122</v>
      </c>
      <c r="AA91" s="89" t="s">
        <v>102</v>
      </c>
      <c r="AB91" s="90"/>
      <c r="AC91" s="90" t="s">
        <v>102</v>
      </c>
      <c r="AD91" s="247" t="s">
        <v>95</v>
      </c>
      <c r="AE91" s="229" t="s">
        <v>95</v>
      </c>
      <c r="AF91" s="198" t="s">
        <v>96</v>
      </c>
      <c r="AG91" s="128" t="s">
        <v>102</v>
      </c>
      <c r="AH91" s="250" t="s">
        <v>102</v>
      </c>
      <c r="AI91" s="123" t="s">
        <v>600</v>
      </c>
      <c r="AJ91" s="172" t="s">
        <v>102</v>
      </c>
      <c r="AK91" s="172" t="s">
        <v>102</v>
      </c>
      <c r="AL91" s="22" t="s">
        <v>102</v>
      </c>
      <c r="AM91" s="22" t="s">
        <v>102</v>
      </c>
      <c r="AN91" s="22" t="s">
        <v>102</v>
      </c>
      <c r="AO91" s="124" t="s">
        <v>102</v>
      </c>
      <c r="AP91" s="197" t="s">
        <v>99</v>
      </c>
      <c r="AQ91" s="125"/>
      <c r="AR91" s="125"/>
      <c r="AS91" s="125" t="s">
        <v>102</v>
      </c>
      <c r="AT91" s="125" t="s">
        <v>102</v>
      </c>
      <c r="AU91" s="128" t="s">
        <v>102</v>
      </c>
      <c r="AV91" s="22" t="s">
        <v>1336</v>
      </c>
      <c r="AW91" s="128" t="s">
        <v>102</v>
      </c>
      <c r="AX91" s="22" t="s">
        <v>102</v>
      </c>
      <c r="AY91" s="22" t="s">
        <v>1327</v>
      </c>
      <c r="AZ91" s="126" t="s">
        <v>125</v>
      </c>
      <c r="BA91" s="126" t="s">
        <v>102</v>
      </c>
      <c r="BB91" s="126" t="s">
        <v>102</v>
      </c>
      <c r="BC91" s="126" t="s">
        <v>102</v>
      </c>
      <c r="BD91" s="64" t="str">
        <f t="shared" si="14"/>
        <v>A</v>
      </c>
      <c r="BE91" s="264" t="s">
        <v>1339</v>
      </c>
      <c r="BF91" s="34">
        <f>IF(A91="",BF90,ROW()-1-COUNTIF(A$2:A91,""))</f>
        <v>50</v>
      </c>
      <c r="BG91" s="34">
        <f t="shared" si="15"/>
        <v>1</v>
      </c>
      <c r="BH91" s="34" t="str">
        <f t="shared" si="16"/>
        <v>50-1</v>
      </c>
      <c r="BI91" s="34">
        <f t="shared" si="12"/>
        <v>1</v>
      </c>
      <c r="BJ91" s="34" t="str">
        <f t="shared" si="13"/>
        <v/>
      </c>
      <c r="BK91" s="34" t="str">
        <f t="shared" si="17"/>
        <v>新規のみ</v>
      </c>
      <c r="BL91" s="34" t="str">
        <f t="shared" si="18"/>
        <v>50-Yes</v>
      </c>
      <c r="BM91" s="34" t="str">
        <f t="shared" si="19"/>
        <v>進歩性</v>
      </c>
      <c r="BN91" s="34" t="str">
        <f t="shared" si="20"/>
        <v>進歩性のみ</v>
      </c>
      <c r="BO91" s="34" t="str">
        <f t="shared" si="21"/>
        <v>50-進</v>
      </c>
      <c r="BP91" s="34" t="str">
        <f t="shared" si="22"/>
        <v/>
      </c>
      <c r="BQ91" s="34" t="str">
        <f t="shared" si="23"/>
        <v>分析対象</v>
      </c>
      <c r="BR91" s="103"/>
      <c r="BS91" s="103"/>
      <c r="BT91" s="103"/>
      <c r="BV91" s="66" t="s">
        <v>1328</v>
      </c>
      <c r="BW91" s="23" t="s">
        <v>102</v>
      </c>
    </row>
    <row r="92" spans="1:75" ht="121.5" x14ac:dyDescent="0.15">
      <c r="A92" s="907" t="s">
        <v>1343</v>
      </c>
      <c r="B92" s="271" t="s">
        <v>1344</v>
      </c>
      <c r="C92" s="272" t="s">
        <v>1345</v>
      </c>
      <c r="D92" s="130" t="s">
        <v>1346</v>
      </c>
      <c r="E92" s="273" t="s">
        <v>1035</v>
      </c>
      <c r="F92" s="274" t="s">
        <v>1347</v>
      </c>
      <c r="G92" s="163" t="s">
        <v>1348</v>
      </c>
      <c r="H92" s="1" t="s">
        <v>1349</v>
      </c>
      <c r="I92" s="43" t="s">
        <v>1350</v>
      </c>
      <c r="J92" s="1" t="s">
        <v>1351</v>
      </c>
      <c r="K92" s="1" t="s">
        <v>1352</v>
      </c>
      <c r="L92" s="1" t="s">
        <v>1353</v>
      </c>
      <c r="M92" s="5" t="s">
        <v>1354</v>
      </c>
      <c r="N92" s="843" t="s">
        <v>1355</v>
      </c>
      <c r="O92" s="829" t="s">
        <v>89</v>
      </c>
      <c r="P92" s="844" t="s">
        <v>1356</v>
      </c>
      <c r="Q92" s="808">
        <v>0</v>
      </c>
      <c r="R92" s="909" t="s">
        <v>1357</v>
      </c>
      <c r="S92" s="765" t="s">
        <v>1143</v>
      </c>
      <c r="T92" s="797">
        <v>2</v>
      </c>
      <c r="U92" s="82" t="s">
        <v>1358</v>
      </c>
      <c r="V92" s="45" t="s">
        <v>1359</v>
      </c>
      <c r="W92" s="24" t="s">
        <v>195</v>
      </c>
      <c r="X92" s="8" t="s">
        <v>195</v>
      </c>
      <c r="Y92" s="24" t="s">
        <v>94</v>
      </c>
      <c r="Z92" s="8" t="s">
        <v>122</v>
      </c>
      <c r="AA92" s="89" t="s">
        <v>102</v>
      </c>
      <c r="AB92" s="90"/>
      <c r="AC92" s="90" t="s">
        <v>102</v>
      </c>
      <c r="AD92" s="91" t="s">
        <v>95</v>
      </c>
      <c r="AE92" s="92" t="s">
        <v>95</v>
      </c>
      <c r="AF92" s="169" t="s">
        <v>96</v>
      </c>
      <c r="AG92" s="94" t="s">
        <v>102</v>
      </c>
      <c r="AH92" s="95" t="s">
        <v>102</v>
      </c>
      <c r="AI92" s="175" t="s">
        <v>1066</v>
      </c>
      <c r="AJ92" s="176" t="s">
        <v>102</v>
      </c>
      <c r="AK92" s="176" t="s">
        <v>102</v>
      </c>
      <c r="AL92" s="58" t="s">
        <v>102</v>
      </c>
      <c r="AM92" s="58" t="s">
        <v>102</v>
      </c>
      <c r="AN92" s="58" t="s">
        <v>102</v>
      </c>
      <c r="AO92" s="59" t="s">
        <v>102</v>
      </c>
      <c r="AP92" s="60" t="s">
        <v>124</v>
      </c>
      <c r="AQ92" s="60" t="s">
        <v>96</v>
      </c>
      <c r="AR92" s="60" t="s">
        <v>96</v>
      </c>
      <c r="AS92" s="60" t="s">
        <v>95</v>
      </c>
      <c r="AT92" s="60" t="s">
        <v>100</v>
      </c>
      <c r="AU92" s="55" t="s">
        <v>96</v>
      </c>
      <c r="AV92" s="193" t="s">
        <v>205</v>
      </c>
      <c r="AW92" s="55" t="s">
        <v>102</v>
      </c>
      <c r="AX92" s="58" t="s">
        <v>102</v>
      </c>
      <c r="AY92" s="58" t="s">
        <v>1350</v>
      </c>
      <c r="AZ92" s="62" t="s">
        <v>102</v>
      </c>
      <c r="BA92" s="62" t="s">
        <v>102</v>
      </c>
      <c r="BB92" s="62" t="s">
        <v>102</v>
      </c>
      <c r="BC92" s="62" t="s">
        <v>102</v>
      </c>
      <c r="BD92" s="64" t="str">
        <f t="shared" si="14"/>
        <v>H</v>
      </c>
      <c r="BE92" s="200" t="s">
        <v>1360</v>
      </c>
      <c r="BF92" s="34">
        <f>IF(A92="",BF91,ROW()-1-COUNTIF(A$2:A92,""))</f>
        <v>51</v>
      </c>
      <c r="BG92" s="34">
        <f t="shared" si="15"/>
        <v>1</v>
      </c>
      <c r="BH92" s="34" t="str">
        <f t="shared" si="16"/>
        <v>51-1</v>
      </c>
      <c r="BI92" s="34">
        <f t="shared" si="12"/>
        <v>2</v>
      </c>
      <c r="BJ92" s="34" t="str">
        <f t="shared" si="13"/>
        <v>51○</v>
      </c>
      <c r="BK92" s="34" t="str">
        <f t="shared" si="17"/>
        <v>新規+既出</v>
      </c>
      <c r="BL92" s="34" t="str">
        <f t="shared" si="18"/>
        <v>51-Yes</v>
      </c>
      <c r="BM92" s="34" t="str">
        <f t="shared" si="19"/>
        <v>進歩性</v>
      </c>
      <c r="BN92" s="34" t="str">
        <f t="shared" si="20"/>
        <v>進歩性のみ</v>
      </c>
      <c r="BO92" s="34" t="str">
        <f t="shared" si="21"/>
        <v>51-進</v>
      </c>
      <c r="BP92" s="34" t="str">
        <f t="shared" si="22"/>
        <v/>
      </c>
      <c r="BQ92" s="34" t="str">
        <f t="shared" si="23"/>
        <v>分析対象</v>
      </c>
      <c r="BR92" s="36"/>
      <c r="BS92" s="36"/>
      <c r="BT92" s="36"/>
      <c r="BV92" s="3" t="s">
        <v>1351</v>
      </c>
      <c r="BW92" s="67" t="s">
        <v>102</v>
      </c>
    </row>
    <row r="93" spans="1:75" ht="94.5" x14ac:dyDescent="0.15">
      <c r="A93" s="908"/>
      <c r="B93" s="271" t="s">
        <v>1344</v>
      </c>
      <c r="C93" s="272" t="s">
        <v>1345</v>
      </c>
      <c r="D93" s="130" t="s">
        <v>1346</v>
      </c>
      <c r="E93" s="273" t="s">
        <v>1035</v>
      </c>
      <c r="F93" s="274" t="s">
        <v>1347</v>
      </c>
      <c r="G93" s="163" t="s">
        <v>1348</v>
      </c>
      <c r="H93" s="1" t="s">
        <v>1349</v>
      </c>
      <c r="I93" s="43" t="s">
        <v>1350</v>
      </c>
      <c r="J93" s="1" t="s">
        <v>1351</v>
      </c>
      <c r="K93" s="1" t="s">
        <v>1352</v>
      </c>
      <c r="L93" s="1" t="s">
        <v>1353</v>
      </c>
      <c r="M93" s="5" t="s">
        <v>1354</v>
      </c>
      <c r="N93" s="838"/>
      <c r="O93" s="830"/>
      <c r="P93" s="846"/>
      <c r="Q93" s="810"/>
      <c r="R93" s="910"/>
      <c r="S93" s="767"/>
      <c r="T93" s="798"/>
      <c r="U93" s="82" t="s">
        <v>1361</v>
      </c>
      <c r="V93" s="45" t="s">
        <v>1362</v>
      </c>
      <c r="W93" s="24" t="s">
        <v>195</v>
      </c>
      <c r="X93" s="8" t="s">
        <v>195</v>
      </c>
      <c r="Y93" s="24" t="s">
        <v>94</v>
      </c>
      <c r="Z93" s="8" t="s">
        <v>203</v>
      </c>
      <c r="AA93" s="89" t="s">
        <v>102</v>
      </c>
      <c r="AB93" s="90"/>
      <c r="AC93" s="90" t="s">
        <v>102</v>
      </c>
      <c r="AD93" s="91" t="s">
        <v>95</v>
      </c>
      <c r="AE93" s="146" t="s">
        <v>96</v>
      </c>
      <c r="AF93" s="147" t="s">
        <v>95</v>
      </c>
      <c r="AG93" s="94" t="s">
        <v>102</v>
      </c>
      <c r="AH93" s="95" t="s">
        <v>102</v>
      </c>
      <c r="AI93" s="175" t="s">
        <v>835</v>
      </c>
      <c r="AJ93" s="176" t="s">
        <v>102</v>
      </c>
      <c r="AK93" s="176" t="s">
        <v>102</v>
      </c>
      <c r="AL93" s="58" t="s">
        <v>102</v>
      </c>
      <c r="AM93" s="58" t="s">
        <v>102</v>
      </c>
      <c r="AN93" s="58" t="s">
        <v>102</v>
      </c>
      <c r="AO93" s="59" t="s">
        <v>102</v>
      </c>
      <c r="AP93" s="60" t="s">
        <v>99</v>
      </c>
      <c r="AQ93" s="60" t="s">
        <v>96</v>
      </c>
      <c r="AR93" s="60" t="s">
        <v>95</v>
      </c>
      <c r="AS93" s="60" t="s">
        <v>95</v>
      </c>
      <c r="AT93" s="60" t="s">
        <v>100</v>
      </c>
      <c r="AU93" s="55" t="s">
        <v>96</v>
      </c>
      <c r="AV93" s="193" t="s">
        <v>205</v>
      </c>
      <c r="AW93" s="55" t="s">
        <v>102</v>
      </c>
      <c r="AX93" s="58" t="s">
        <v>102</v>
      </c>
      <c r="AY93" s="58" t="s">
        <v>1350</v>
      </c>
      <c r="AZ93" s="62" t="s">
        <v>102</v>
      </c>
      <c r="BA93" s="62" t="s">
        <v>102</v>
      </c>
      <c r="BB93" s="62" t="s">
        <v>102</v>
      </c>
      <c r="BC93" s="62" t="s">
        <v>102</v>
      </c>
      <c r="BD93" s="64" t="str">
        <f t="shared" si="14"/>
        <v>H</v>
      </c>
      <c r="BE93" s="50" t="s">
        <v>1363</v>
      </c>
      <c r="BF93" s="34">
        <f>IF(A93="",BF92,ROW()-1-COUNTIF(A$2:A93,""))</f>
        <v>51</v>
      </c>
      <c r="BG93" s="34">
        <f t="shared" si="15"/>
        <v>2</v>
      </c>
      <c r="BH93" s="34" t="str">
        <f t="shared" si="16"/>
        <v>51-2</v>
      </c>
      <c r="BI93" s="34">
        <f t="shared" si="12"/>
        <v>2</v>
      </c>
      <c r="BJ93" s="34" t="str">
        <f t="shared" si="13"/>
        <v>51○</v>
      </c>
      <c r="BK93" s="34" t="str">
        <f t="shared" si="17"/>
        <v>新規+既出</v>
      </c>
      <c r="BL93" s="34" t="str">
        <f t="shared" si="18"/>
        <v>51-No</v>
      </c>
      <c r="BM93" s="34" t="str">
        <f t="shared" si="19"/>
        <v>進歩性</v>
      </c>
      <c r="BN93" s="34" t="str">
        <f t="shared" si="20"/>
        <v>進歩性のみ</v>
      </c>
      <c r="BO93" s="34" t="str">
        <f t="shared" si="21"/>
        <v>51-進</v>
      </c>
      <c r="BP93" s="34" t="str">
        <f t="shared" si="22"/>
        <v/>
      </c>
      <c r="BQ93" s="34" t="str">
        <f t="shared" si="23"/>
        <v>分析対象</v>
      </c>
      <c r="BR93" s="36"/>
      <c r="BS93" s="36"/>
      <c r="BT93" s="36"/>
      <c r="BV93" s="3" t="s">
        <v>1351</v>
      </c>
      <c r="BW93" s="67" t="s">
        <v>102</v>
      </c>
    </row>
    <row r="94" spans="1:75" ht="81" x14ac:dyDescent="0.15">
      <c r="A94" s="275" t="s">
        <v>1364</v>
      </c>
      <c r="B94" s="276" t="s">
        <v>1344</v>
      </c>
      <c r="C94" s="277" t="s">
        <v>1365</v>
      </c>
      <c r="D94" s="278" t="s">
        <v>1366</v>
      </c>
      <c r="E94" s="273" t="s">
        <v>540</v>
      </c>
      <c r="F94" s="279" t="s">
        <v>1367</v>
      </c>
      <c r="G94" s="163" t="s">
        <v>1368</v>
      </c>
      <c r="H94" s="43" t="s">
        <v>1369</v>
      </c>
      <c r="I94" s="43" t="s">
        <v>138</v>
      </c>
      <c r="J94" s="43" t="s">
        <v>1370</v>
      </c>
      <c r="K94" s="43" t="s">
        <v>1371</v>
      </c>
      <c r="L94" s="43" t="s">
        <v>1372</v>
      </c>
      <c r="M94" s="43" t="s">
        <v>1373</v>
      </c>
      <c r="N94" s="185" t="s">
        <v>1374</v>
      </c>
      <c r="O94" s="186" t="s">
        <v>596</v>
      </c>
      <c r="P94" s="280" t="s">
        <v>1375</v>
      </c>
      <c r="Q94" s="281">
        <v>0</v>
      </c>
      <c r="R94" s="282" t="s">
        <v>1376</v>
      </c>
      <c r="S94" s="80" t="s">
        <v>1279</v>
      </c>
      <c r="T94" s="81">
        <v>1</v>
      </c>
      <c r="U94" s="82" t="s">
        <v>1377</v>
      </c>
      <c r="V94" s="45" t="s">
        <v>1378</v>
      </c>
      <c r="W94" s="24" t="s">
        <v>195</v>
      </c>
      <c r="X94" s="8" t="s">
        <v>195</v>
      </c>
      <c r="Y94" s="24" t="s">
        <v>94</v>
      </c>
      <c r="Z94" s="8" t="s">
        <v>122</v>
      </c>
      <c r="AA94" s="89" t="s">
        <v>102</v>
      </c>
      <c r="AB94" s="90"/>
      <c r="AC94" s="90" t="s">
        <v>102</v>
      </c>
      <c r="AD94" s="91" t="s">
        <v>95</v>
      </c>
      <c r="AE94" s="92" t="s">
        <v>95</v>
      </c>
      <c r="AF94" s="169" t="s">
        <v>96</v>
      </c>
      <c r="AG94" s="94" t="s">
        <v>102</v>
      </c>
      <c r="AH94" s="95" t="s">
        <v>102</v>
      </c>
      <c r="AI94" s="175" t="s">
        <v>223</v>
      </c>
      <c r="AJ94" s="176" t="s">
        <v>102</v>
      </c>
      <c r="AK94" s="176" t="s">
        <v>102</v>
      </c>
      <c r="AL94" s="58" t="s">
        <v>102</v>
      </c>
      <c r="AM94" s="58" t="s">
        <v>102</v>
      </c>
      <c r="AN94" s="58" t="s">
        <v>102</v>
      </c>
      <c r="AO94" s="59" t="s">
        <v>102</v>
      </c>
      <c r="AP94" s="60" t="s">
        <v>124</v>
      </c>
      <c r="AQ94" s="60" t="s">
        <v>95</v>
      </c>
      <c r="AR94" s="60" t="s">
        <v>95</v>
      </c>
      <c r="AS94" s="60" t="s">
        <v>95</v>
      </c>
      <c r="AT94" s="60" t="s">
        <v>100</v>
      </c>
      <c r="AU94" s="55" t="s">
        <v>95</v>
      </c>
      <c r="AV94" s="193" t="s">
        <v>205</v>
      </c>
      <c r="AW94" s="55" t="s">
        <v>102</v>
      </c>
      <c r="AX94" s="58" t="s">
        <v>1379</v>
      </c>
      <c r="AY94" s="58" t="s">
        <v>138</v>
      </c>
      <c r="AZ94" s="62" t="s">
        <v>102</v>
      </c>
      <c r="BA94" s="62" t="s">
        <v>102</v>
      </c>
      <c r="BB94" s="62" t="s">
        <v>102</v>
      </c>
      <c r="BC94" s="62" t="s">
        <v>102</v>
      </c>
      <c r="BD94" s="64" t="str">
        <f t="shared" si="14"/>
        <v>A</v>
      </c>
      <c r="BE94" s="200"/>
      <c r="BF94" s="34">
        <f>IF(A94="",BF93,ROW()-1-COUNTIF(A$2:A94,""))</f>
        <v>52</v>
      </c>
      <c r="BG94" s="34">
        <f t="shared" si="15"/>
        <v>1</v>
      </c>
      <c r="BH94" s="34" t="str">
        <f t="shared" si="16"/>
        <v>52-1</v>
      </c>
      <c r="BI94" s="34">
        <f t="shared" si="12"/>
        <v>1</v>
      </c>
      <c r="BJ94" s="34" t="str">
        <f t="shared" si="13"/>
        <v/>
      </c>
      <c r="BK94" s="34" t="str">
        <f t="shared" si="17"/>
        <v>新規のみ</v>
      </c>
      <c r="BL94" s="34" t="str">
        <f t="shared" si="18"/>
        <v>52-Yes</v>
      </c>
      <c r="BM94" s="34" t="str">
        <f t="shared" si="19"/>
        <v>進歩性</v>
      </c>
      <c r="BN94" s="34" t="str">
        <f t="shared" si="20"/>
        <v>進歩性のみ</v>
      </c>
      <c r="BO94" s="34" t="str">
        <f t="shared" si="21"/>
        <v>52-進</v>
      </c>
      <c r="BP94" s="34" t="str">
        <f t="shared" si="22"/>
        <v/>
      </c>
      <c r="BQ94" s="34" t="str">
        <f t="shared" si="23"/>
        <v>分析対象</v>
      </c>
      <c r="BR94" s="103"/>
      <c r="BS94" s="103"/>
      <c r="BT94" s="103"/>
      <c r="BV94" s="66" t="s">
        <v>1370</v>
      </c>
      <c r="BW94" s="67" t="s">
        <v>102</v>
      </c>
    </row>
    <row r="95" spans="1:75" ht="27" customHeight="1" x14ac:dyDescent="0.15">
      <c r="A95" s="895" t="s">
        <v>1380</v>
      </c>
      <c r="B95" s="276" t="s">
        <v>1381</v>
      </c>
      <c r="C95" s="272" t="s">
        <v>1382</v>
      </c>
      <c r="D95" s="130" t="s">
        <v>1383</v>
      </c>
      <c r="E95" s="130" t="s">
        <v>1384</v>
      </c>
      <c r="F95" s="274" t="s">
        <v>1385</v>
      </c>
      <c r="G95" s="163" t="s">
        <v>1386</v>
      </c>
      <c r="H95" s="888" t="s">
        <v>1387</v>
      </c>
      <c r="I95" s="43" t="s">
        <v>1388</v>
      </c>
      <c r="J95" s="888" t="s">
        <v>1389</v>
      </c>
      <c r="K95" s="888" t="s">
        <v>1390</v>
      </c>
      <c r="L95" s="888" t="s">
        <v>1391</v>
      </c>
      <c r="M95" s="890" t="s">
        <v>1392</v>
      </c>
      <c r="N95" s="843" t="s">
        <v>1393</v>
      </c>
      <c r="O95" s="829" t="s">
        <v>596</v>
      </c>
      <c r="P95" s="844" t="s">
        <v>1394</v>
      </c>
      <c r="Q95" s="808">
        <v>0</v>
      </c>
      <c r="R95" s="909" t="s">
        <v>1395</v>
      </c>
      <c r="S95" s="795" t="s">
        <v>557</v>
      </c>
      <c r="T95" s="797">
        <v>2</v>
      </c>
      <c r="U95" s="82" t="s">
        <v>91</v>
      </c>
      <c r="V95" s="45" t="s">
        <v>1396</v>
      </c>
      <c r="W95" s="24" t="s">
        <v>1397</v>
      </c>
      <c r="X95" s="8" t="s">
        <v>1398</v>
      </c>
      <c r="Y95" s="24" t="s">
        <v>94</v>
      </c>
      <c r="Z95" s="8" t="s">
        <v>122</v>
      </c>
      <c r="AA95" s="89" t="s">
        <v>1399</v>
      </c>
      <c r="AB95" s="90"/>
      <c r="AC95" s="90" t="s">
        <v>1400</v>
      </c>
      <c r="AD95" s="91" t="s">
        <v>95</v>
      </c>
      <c r="AE95" s="92" t="s">
        <v>95</v>
      </c>
      <c r="AF95" s="169" t="s">
        <v>96</v>
      </c>
      <c r="AG95" s="94" t="s">
        <v>102</v>
      </c>
      <c r="AH95" s="95" t="s">
        <v>102</v>
      </c>
      <c r="AI95" s="175" t="s">
        <v>165</v>
      </c>
      <c r="AJ95" s="176" t="s">
        <v>1401</v>
      </c>
      <c r="AK95" s="176" t="s">
        <v>1401</v>
      </c>
      <c r="AL95" s="58" t="s">
        <v>1402</v>
      </c>
      <c r="AM95" s="58" t="s">
        <v>1403</v>
      </c>
      <c r="AN95" s="58" t="s">
        <v>1404</v>
      </c>
      <c r="AO95" s="59">
        <v>33261</v>
      </c>
      <c r="AP95" s="60" t="s">
        <v>124</v>
      </c>
      <c r="AQ95" s="60" t="s">
        <v>95</v>
      </c>
      <c r="AR95" s="60" t="s">
        <v>95</v>
      </c>
      <c r="AS95" s="103" t="s">
        <v>1405</v>
      </c>
      <c r="AT95" s="60" t="s">
        <v>233</v>
      </c>
      <c r="AU95" s="55" t="s">
        <v>277</v>
      </c>
      <c r="AV95" s="58" t="s">
        <v>102</v>
      </c>
      <c r="AW95" s="55" t="s">
        <v>102</v>
      </c>
      <c r="AX95" s="58" t="s">
        <v>102</v>
      </c>
      <c r="AY95" s="58" t="s">
        <v>1388</v>
      </c>
      <c r="AZ95" s="62" t="s">
        <v>102</v>
      </c>
      <c r="BA95" s="62" t="s">
        <v>187</v>
      </c>
      <c r="BB95" s="62" t="s">
        <v>1406</v>
      </c>
      <c r="BC95" s="62" t="s">
        <v>1406</v>
      </c>
      <c r="BD95" s="64" t="str">
        <f t="shared" si="14"/>
        <v>A</v>
      </c>
      <c r="BE95" s="200" t="s">
        <v>1407</v>
      </c>
      <c r="BF95" s="34">
        <f>IF(A95="",BF94,ROW()-1-COUNTIF(A$2:A95,""))</f>
        <v>53</v>
      </c>
      <c r="BG95" s="34">
        <f t="shared" si="15"/>
        <v>1</v>
      </c>
      <c r="BH95" s="34" t="str">
        <f t="shared" si="16"/>
        <v>53-1</v>
      </c>
      <c r="BI95" s="34">
        <f t="shared" si="12"/>
        <v>2</v>
      </c>
      <c r="BJ95" s="34" t="str">
        <f t="shared" si="13"/>
        <v/>
      </c>
      <c r="BK95" s="34" t="str">
        <f t="shared" si="17"/>
        <v>新規のみ</v>
      </c>
      <c r="BL95" s="34" t="str">
        <f t="shared" si="18"/>
        <v>53-Yes</v>
      </c>
      <c r="BM95" s="34" t="str">
        <f t="shared" si="19"/>
        <v>進歩性</v>
      </c>
      <c r="BN95" s="34" t="str">
        <f t="shared" si="20"/>
        <v>進歩性のみ</v>
      </c>
      <c r="BO95" s="34" t="str">
        <f t="shared" si="21"/>
        <v>53-進</v>
      </c>
      <c r="BP95" s="34">
        <f t="shared" si="22"/>
        <v>1991</v>
      </c>
      <c r="BQ95" s="34" t="str">
        <f t="shared" si="23"/>
        <v>分析対象</v>
      </c>
      <c r="BR95" s="103"/>
      <c r="BS95" s="103"/>
      <c r="BT95" s="103"/>
      <c r="BU95" s="77" t="s">
        <v>104</v>
      </c>
      <c r="BV95" s="886" t="s">
        <v>1389</v>
      </c>
      <c r="BW95" s="67" t="s">
        <v>1402</v>
      </c>
    </row>
    <row r="96" spans="1:75" ht="27" x14ac:dyDescent="0.15">
      <c r="A96" s="896"/>
      <c r="B96" s="276" t="s">
        <v>1381</v>
      </c>
      <c r="C96" s="283" t="s">
        <v>1408</v>
      </c>
      <c r="D96" s="130" t="s">
        <v>1409</v>
      </c>
      <c r="E96" s="130" t="s">
        <v>1410</v>
      </c>
      <c r="F96" s="284" t="s">
        <v>1385</v>
      </c>
      <c r="G96" s="163" t="s">
        <v>1386</v>
      </c>
      <c r="H96" s="889"/>
      <c r="I96" s="43" t="s">
        <v>1388</v>
      </c>
      <c r="J96" s="889"/>
      <c r="K96" s="889"/>
      <c r="L96" s="889"/>
      <c r="M96" s="891"/>
      <c r="N96" s="838"/>
      <c r="O96" s="830"/>
      <c r="P96" s="846"/>
      <c r="Q96" s="810"/>
      <c r="R96" s="910"/>
      <c r="S96" s="796"/>
      <c r="T96" s="798"/>
      <c r="U96" s="82" t="s">
        <v>118</v>
      </c>
      <c r="V96" s="45" t="s">
        <v>1411</v>
      </c>
      <c r="W96" s="24" t="s">
        <v>1412</v>
      </c>
      <c r="X96" s="8" t="s">
        <v>1413</v>
      </c>
      <c r="Y96" s="24" t="s">
        <v>94</v>
      </c>
      <c r="Z96" s="8" t="s">
        <v>203</v>
      </c>
      <c r="AA96" s="89" t="s">
        <v>1414</v>
      </c>
      <c r="AB96" s="90"/>
      <c r="AC96" s="90" t="s">
        <v>1415</v>
      </c>
      <c r="AD96" s="91" t="s">
        <v>95</v>
      </c>
      <c r="AE96" s="92" t="s">
        <v>95</v>
      </c>
      <c r="AF96" s="169" t="s">
        <v>96</v>
      </c>
      <c r="AG96" s="94" t="s">
        <v>102</v>
      </c>
      <c r="AH96" s="95" t="s">
        <v>102</v>
      </c>
      <c r="AI96" s="175" t="s">
        <v>165</v>
      </c>
      <c r="AJ96" s="176" t="s">
        <v>1416</v>
      </c>
      <c r="AK96" s="176" t="s">
        <v>1417</v>
      </c>
      <c r="AL96" s="58" t="s">
        <v>1418</v>
      </c>
      <c r="AM96" s="58" t="s">
        <v>1419</v>
      </c>
      <c r="AN96" s="58" t="s">
        <v>1420</v>
      </c>
      <c r="AO96" s="285">
        <v>33970</v>
      </c>
      <c r="AP96" s="60" t="s">
        <v>124</v>
      </c>
      <c r="AQ96" s="60" t="s">
        <v>95</v>
      </c>
      <c r="AR96" s="60" t="s">
        <v>95</v>
      </c>
      <c r="AS96" s="60" t="s">
        <v>95</v>
      </c>
      <c r="AT96" s="60" t="s">
        <v>233</v>
      </c>
      <c r="AU96" s="55" t="s">
        <v>277</v>
      </c>
      <c r="AV96" s="58" t="s">
        <v>102</v>
      </c>
      <c r="AW96" s="55" t="s">
        <v>102</v>
      </c>
      <c r="AX96" s="58" t="s">
        <v>102</v>
      </c>
      <c r="AY96" s="58" t="s">
        <v>1388</v>
      </c>
      <c r="AZ96" s="62" t="s">
        <v>102</v>
      </c>
      <c r="BA96" s="62" t="s">
        <v>187</v>
      </c>
      <c r="BB96" s="62" t="s">
        <v>1406</v>
      </c>
      <c r="BC96" s="62" t="s">
        <v>1421</v>
      </c>
      <c r="BD96" s="64" t="str">
        <f t="shared" si="14"/>
        <v/>
      </c>
      <c r="BE96" s="200"/>
      <c r="BF96" s="34">
        <f>IF(A96="",BF95,ROW()-1-COUNTIF(A$2:A96,""))</f>
        <v>53</v>
      </c>
      <c r="BG96" s="34">
        <f t="shared" si="15"/>
        <v>2</v>
      </c>
      <c r="BH96" s="34" t="str">
        <f t="shared" si="16"/>
        <v>53-2</v>
      </c>
      <c r="BI96" s="34">
        <f t="shared" si="12"/>
        <v>2</v>
      </c>
      <c r="BJ96" s="34" t="str">
        <f t="shared" si="13"/>
        <v/>
      </c>
      <c r="BK96" s="34" t="str">
        <f t="shared" si="17"/>
        <v>新規のみ</v>
      </c>
      <c r="BL96" s="34" t="str">
        <f t="shared" si="18"/>
        <v>53-Yes</v>
      </c>
      <c r="BM96" s="34" t="str">
        <f t="shared" si="19"/>
        <v>進歩性</v>
      </c>
      <c r="BN96" s="34" t="str">
        <f t="shared" si="20"/>
        <v>進歩性のみ</v>
      </c>
      <c r="BO96" s="34" t="str">
        <f t="shared" si="21"/>
        <v>53-進</v>
      </c>
      <c r="BP96" s="34">
        <f t="shared" si="22"/>
        <v>1993</v>
      </c>
      <c r="BQ96" s="34" t="str">
        <f t="shared" si="23"/>
        <v>分析対象</v>
      </c>
      <c r="BR96" s="103"/>
      <c r="BS96" s="103"/>
      <c r="BT96" s="103"/>
      <c r="BU96" s="77" t="s">
        <v>104</v>
      </c>
      <c r="BV96" s="887"/>
      <c r="BW96" s="67" t="s">
        <v>1418</v>
      </c>
    </row>
    <row r="97" spans="1:75" ht="54" x14ac:dyDescent="0.15">
      <c r="A97" s="275" t="s">
        <v>1422</v>
      </c>
      <c r="B97" s="276" t="s">
        <v>1381</v>
      </c>
      <c r="C97" s="277" t="s">
        <v>1408</v>
      </c>
      <c r="D97" s="286"/>
      <c r="E97" s="286"/>
      <c r="F97" s="279" t="s">
        <v>1385</v>
      </c>
      <c r="G97" s="163" t="s">
        <v>1386</v>
      </c>
      <c r="H97" s="43" t="s">
        <v>1387</v>
      </c>
      <c r="I97" s="43" t="s">
        <v>1388</v>
      </c>
      <c r="J97" s="43" t="s">
        <v>1389</v>
      </c>
      <c r="K97" s="43" t="s">
        <v>1390</v>
      </c>
      <c r="L97" s="43" t="s">
        <v>1391</v>
      </c>
      <c r="M97" s="43" t="s">
        <v>1392</v>
      </c>
      <c r="N97" s="185" t="s">
        <v>1423</v>
      </c>
      <c r="O97" s="186">
        <v>0</v>
      </c>
      <c r="P97" s="280">
        <v>0</v>
      </c>
      <c r="Q97" s="281">
        <v>0</v>
      </c>
      <c r="R97" s="287">
        <v>0</v>
      </c>
      <c r="S97" s="80" t="s">
        <v>1170</v>
      </c>
      <c r="T97" s="81" t="s">
        <v>1170</v>
      </c>
      <c r="U97" s="82">
        <v>0</v>
      </c>
      <c r="V97" s="45">
        <v>0</v>
      </c>
      <c r="W97" s="24" t="s">
        <v>195</v>
      </c>
      <c r="X97" s="8" t="s">
        <v>195</v>
      </c>
      <c r="Y97" s="24" t="s">
        <v>94</v>
      </c>
      <c r="Z97" s="8" t="s">
        <v>94</v>
      </c>
      <c r="AA97" s="89" t="s">
        <v>102</v>
      </c>
      <c r="AB97" s="90"/>
      <c r="AC97" s="90" t="s">
        <v>102</v>
      </c>
      <c r="AD97" s="288" t="s">
        <v>102</v>
      </c>
      <c r="AE97" s="289" t="s">
        <v>102</v>
      </c>
      <c r="AF97" s="290" t="s">
        <v>102</v>
      </c>
      <c r="AG97" s="291" t="s">
        <v>102</v>
      </c>
      <c r="AH97" s="292" t="s">
        <v>102</v>
      </c>
      <c r="AI97" s="293" t="s">
        <v>102</v>
      </c>
      <c r="AJ97" s="294" t="s">
        <v>102</v>
      </c>
      <c r="AK97" s="294" t="s">
        <v>102</v>
      </c>
      <c r="AL97" s="295" t="s">
        <v>102</v>
      </c>
      <c r="AM97" s="295" t="s">
        <v>102</v>
      </c>
      <c r="AN97" s="295" t="s">
        <v>102</v>
      </c>
      <c r="AO97" s="296" t="s">
        <v>102</v>
      </c>
      <c r="AP97" s="60"/>
      <c r="AQ97" s="60"/>
      <c r="AR97" s="60"/>
      <c r="AS97" s="60" t="s">
        <v>102</v>
      </c>
      <c r="AT97" s="60" t="s">
        <v>102</v>
      </c>
      <c r="AU97" s="297" t="s">
        <v>102</v>
      </c>
      <c r="AV97" s="295" t="s">
        <v>205</v>
      </c>
      <c r="AW97" s="297" t="s">
        <v>102</v>
      </c>
      <c r="AX97" s="295" t="s">
        <v>102</v>
      </c>
      <c r="AY97" s="295" t="s">
        <v>1388</v>
      </c>
      <c r="AZ97" s="298" t="s">
        <v>102</v>
      </c>
      <c r="BA97" s="298" t="s">
        <v>102</v>
      </c>
      <c r="BB97" s="298" t="s">
        <v>102</v>
      </c>
      <c r="BC97" s="298" t="s">
        <v>102</v>
      </c>
      <c r="BD97" s="64" t="str">
        <f t="shared" si="14"/>
        <v>A</v>
      </c>
      <c r="BE97" s="200"/>
      <c r="BF97" s="34">
        <f>IF(A97="",BF96,ROW()-1-COUNTIF(A$2:A97,""))</f>
        <v>54</v>
      </c>
      <c r="BG97" s="34">
        <f t="shared" si="15"/>
        <v>1</v>
      </c>
      <c r="BH97" s="34" t="str">
        <f t="shared" si="16"/>
        <v>54-1</v>
      </c>
      <c r="BI97" s="34">
        <f t="shared" si="12"/>
        <v>1</v>
      </c>
      <c r="BJ97" s="34" t="str">
        <f t="shared" si="13"/>
        <v/>
      </c>
      <c r="BK97" s="34" t="str">
        <f t="shared" si="17"/>
        <v>既出のみ</v>
      </c>
      <c r="BL97" s="34" t="str">
        <f t="shared" si="18"/>
        <v>54-</v>
      </c>
      <c r="BM97" s="34" t="str">
        <f t="shared" si="19"/>
        <v/>
      </c>
      <c r="BN97" s="34" t="str">
        <f t="shared" si="20"/>
        <v>-</v>
      </c>
      <c r="BO97" s="34" t="str">
        <f t="shared" si="21"/>
        <v>54-両</v>
      </c>
      <c r="BP97" s="34" t="str">
        <f t="shared" si="22"/>
        <v/>
      </c>
      <c r="BQ97" s="34" t="str">
        <f t="shared" si="23"/>
        <v/>
      </c>
      <c r="BR97" s="103"/>
      <c r="BS97" s="103"/>
      <c r="BT97" s="103"/>
      <c r="BV97" s="66" t="s">
        <v>1389</v>
      </c>
      <c r="BW97" s="299" t="s">
        <v>102</v>
      </c>
    </row>
    <row r="98" spans="1:75" ht="27" customHeight="1" x14ac:dyDescent="0.15">
      <c r="A98" s="907" t="s">
        <v>1424</v>
      </c>
      <c r="B98" s="271" t="s">
        <v>1381</v>
      </c>
      <c r="C98" s="272" t="s">
        <v>1425</v>
      </c>
      <c r="D98" s="130" t="s">
        <v>1426</v>
      </c>
      <c r="E98" s="130" t="s">
        <v>1427</v>
      </c>
      <c r="F98" s="274" t="s">
        <v>1385</v>
      </c>
      <c r="G98" s="163" t="s">
        <v>1386</v>
      </c>
      <c r="H98" s="888" t="s">
        <v>1387</v>
      </c>
      <c r="I98" s="43" t="s">
        <v>1388</v>
      </c>
      <c r="J98" s="888" t="s">
        <v>1389</v>
      </c>
      <c r="K98" s="888" t="s">
        <v>1390</v>
      </c>
      <c r="L98" s="888" t="s">
        <v>1391</v>
      </c>
      <c r="M98" s="890" t="s">
        <v>1392</v>
      </c>
      <c r="N98" s="843" t="s">
        <v>1428</v>
      </c>
      <c r="O98" s="829" t="s">
        <v>1429</v>
      </c>
      <c r="P98" s="844" t="s">
        <v>1430</v>
      </c>
      <c r="Q98" s="808">
        <v>0</v>
      </c>
      <c r="R98" s="817" t="s">
        <v>1431</v>
      </c>
      <c r="S98" s="823" t="s">
        <v>1432</v>
      </c>
      <c r="T98" s="825">
        <v>2</v>
      </c>
      <c r="U98" s="82" t="s">
        <v>91</v>
      </c>
      <c r="V98" s="45" t="s">
        <v>1433</v>
      </c>
      <c r="W98" s="24" t="s">
        <v>1397</v>
      </c>
      <c r="X98" s="8" t="s">
        <v>1398</v>
      </c>
      <c r="Y98" s="24" t="s">
        <v>94</v>
      </c>
      <c r="Z98" s="300" t="s">
        <v>122</v>
      </c>
      <c r="AA98" s="89" t="s">
        <v>1399</v>
      </c>
      <c r="AB98" s="90"/>
      <c r="AC98" s="90" t="s">
        <v>1400</v>
      </c>
      <c r="AD98" s="91" t="s">
        <v>95</v>
      </c>
      <c r="AE98" s="92" t="s">
        <v>95</v>
      </c>
      <c r="AF98" s="169" t="s">
        <v>96</v>
      </c>
      <c r="AG98" s="94" t="s">
        <v>102</v>
      </c>
      <c r="AH98" s="95" t="s">
        <v>102</v>
      </c>
      <c r="AI98" s="175" t="s">
        <v>165</v>
      </c>
      <c r="AJ98" s="176" t="s">
        <v>1401</v>
      </c>
      <c r="AK98" s="176" t="s">
        <v>1401</v>
      </c>
      <c r="AL98" s="58" t="s">
        <v>1402</v>
      </c>
      <c r="AM98" s="58" t="s">
        <v>1403</v>
      </c>
      <c r="AN98" s="58" t="s">
        <v>1404</v>
      </c>
      <c r="AO98" s="59">
        <v>33261</v>
      </c>
      <c r="AP98" s="60" t="s">
        <v>124</v>
      </c>
      <c r="AQ98" s="60" t="s">
        <v>95</v>
      </c>
      <c r="AR98" s="60" t="s">
        <v>95</v>
      </c>
      <c r="AS98" s="103" t="s">
        <v>1434</v>
      </c>
      <c r="AT98" s="60" t="s">
        <v>233</v>
      </c>
      <c r="AU98" s="55" t="s">
        <v>277</v>
      </c>
      <c r="AV98" s="58" t="s">
        <v>102</v>
      </c>
      <c r="AW98" s="55" t="s">
        <v>102</v>
      </c>
      <c r="AX98" s="58" t="s">
        <v>102</v>
      </c>
      <c r="AY98" s="58" t="s">
        <v>1388</v>
      </c>
      <c r="AZ98" s="62" t="s">
        <v>102</v>
      </c>
      <c r="BA98" s="62" t="s">
        <v>187</v>
      </c>
      <c r="BB98" s="62" t="s">
        <v>1406</v>
      </c>
      <c r="BC98" s="62" t="s">
        <v>1406</v>
      </c>
      <c r="BD98" s="64" t="str">
        <f t="shared" si="14"/>
        <v>A</v>
      </c>
      <c r="BE98" s="200" t="s">
        <v>1407</v>
      </c>
      <c r="BF98" s="34">
        <f>IF(A98="",BF97,ROW()-1-COUNTIF(A$2:A98,""))</f>
        <v>55</v>
      </c>
      <c r="BG98" s="34">
        <f t="shared" si="15"/>
        <v>1</v>
      </c>
      <c r="BH98" s="34" t="str">
        <f t="shared" si="16"/>
        <v>55-1</v>
      </c>
      <c r="BI98" s="34">
        <f t="shared" si="12"/>
        <v>2</v>
      </c>
      <c r="BJ98" s="34" t="str">
        <f t="shared" si="13"/>
        <v/>
      </c>
      <c r="BK98" s="34" t="str">
        <f t="shared" si="17"/>
        <v>新規のみ</v>
      </c>
      <c r="BL98" s="34" t="str">
        <f t="shared" si="18"/>
        <v>55-Yes</v>
      </c>
      <c r="BM98" s="34" t="str">
        <f t="shared" si="19"/>
        <v>進歩性</v>
      </c>
      <c r="BN98" s="34" t="str">
        <f t="shared" si="20"/>
        <v>進歩性のみ</v>
      </c>
      <c r="BO98" s="34" t="str">
        <f t="shared" si="21"/>
        <v>55-進</v>
      </c>
      <c r="BP98" s="34">
        <f t="shared" si="22"/>
        <v>1991</v>
      </c>
      <c r="BQ98" s="34" t="str">
        <f t="shared" si="23"/>
        <v>分析対象</v>
      </c>
      <c r="BR98" s="103"/>
      <c r="BS98" s="103"/>
      <c r="BT98" s="103"/>
      <c r="BU98" s="77" t="s">
        <v>189</v>
      </c>
      <c r="BV98" s="886" t="s">
        <v>1389</v>
      </c>
      <c r="BW98" s="67" t="s">
        <v>1402</v>
      </c>
    </row>
    <row r="99" spans="1:75" ht="27" x14ac:dyDescent="0.15">
      <c r="A99" s="908"/>
      <c r="B99" s="271" t="s">
        <v>1381</v>
      </c>
      <c r="C99" s="283" t="s">
        <v>1408</v>
      </c>
      <c r="D99" s="130" t="s">
        <v>1435</v>
      </c>
      <c r="E99" s="130" t="s">
        <v>1436</v>
      </c>
      <c r="F99" s="284" t="s">
        <v>1385</v>
      </c>
      <c r="G99" s="163" t="s">
        <v>1386</v>
      </c>
      <c r="H99" s="889"/>
      <c r="I99" s="43" t="s">
        <v>1388</v>
      </c>
      <c r="J99" s="889"/>
      <c r="K99" s="889"/>
      <c r="L99" s="889"/>
      <c r="M99" s="891"/>
      <c r="N99" s="838"/>
      <c r="O99" s="830"/>
      <c r="P99" s="846"/>
      <c r="Q99" s="810"/>
      <c r="R99" s="818"/>
      <c r="S99" s="824"/>
      <c r="T99" s="826"/>
      <c r="U99" s="82" t="s">
        <v>118</v>
      </c>
      <c r="V99" s="45" t="s">
        <v>1437</v>
      </c>
      <c r="W99" s="24" t="s">
        <v>1438</v>
      </c>
      <c r="X99" s="8" t="s">
        <v>195</v>
      </c>
      <c r="Y99" s="24" t="s">
        <v>94</v>
      </c>
      <c r="Z99" s="300" t="s">
        <v>203</v>
      </c>
      <c r="AA99" s="89" t="s">
        <v>102</v>
      </c>
      <c r="AB99" s="90"/>
      <c r="AC99" s="90" t="s">
        <v>1439</v>
      </c>
      <c r="AD99" s="91" t="s">
        <v>95</v>
      </c>
      <c r="AE99" s="92" t="s">
        <v>95</v>
      </c>
      <c r="AF99" s="169" t="s">
        <v>96</v>
      </c>
      <c r="AG99" s="94" t="s">
        <v>102</v>
      </c>
      <c r="AH99" s="95" t="s">
        <v>102</v>
      </c>
      <c r="AI99" s="175" t="s">
        <v>273</v>
      </c>
      <c r="AJ99" s="176" t="s">
        <v>1440</v>
      </c>
      <c r="AK99" s="176" t="s">
        <v>1441</v>
      </c>
      <c r="AL99" s="58" t="s">
        <v>1442</v>
      </c>
      <c r="AM99" s="58" t="s">
        <v>102</v>
      </c>
      <c r="AN99" s="58" t="s">
        <v>102</v>
      </c>
      <c r="AO99" s="59">
        <v>34107</v>
      </c>
      <c r="AP99" s="60" t="s">
        <v>99</v>
      </c>
      <c r="AQ99" s="60" t="s">
        <v>95</v>
      </c>
      <c r="AR99" s="60" t="s">
        <v>95</v>
      </c>
      <c r="AS99" s="60" t="s">
        <v>95</v>
      </c>
      <c r="AT99" s="60" t="s">
        <v>233</v>
      </c>
      <c r="AU99" s="55" t="s">
        <v>277</v>
      </c>
      <c r="AV99" s="58" t="s">
        <v>102</v>
      </c>
      <c r="AW99" s="55" t="s">
        <v>102</v>
      </c>
      <c r="AX99" s="58" t="s">
        <v>102</v>
      </c>
      <c r="AY99" s="58" t="s">
        <v>1388</v>
      </c>
      <c r="AZ99" s="62" t="s">
        <v>102</v>
      </c>
      <c r="BA99" s="62" t="s">
        <v>102</v>
      </c>
      <c r="BB99" s="62" t="s">
        <v>102</v>
      </c>
      <c r="BC99" s="62" t="s">
        <v>102</v>
      </c>
      <c r="BD99" s="64" t="str">
        <f t="shared" si="14"/>
        <v/>
      </c>
      <c r="BE99" s="200"/>
      <c r="BF99" s="34">
        <f>IF(A99="",BF98,ROW()-1-COUNTIF(A$2:A99,""))</f>
        <v>55</v>
      </c>
      <c r="BG99" s="34">
        <f t="shared" si="15"/>
        <v>2</v>
      </c>
      <c r="BH99" s="34" t="str">
        <f t="shared" si="16"/>
        <v>55-2</v>
      </c>
      <c r="BI99" s="34">
        <f t="shared" si="12"/>
        <v>2</v>
      </c>
      <c r="BJ99" s="34" t="str">
        <f t="shared" si="13"/>
        <v/>
      </c>
      <c r="BK99" s="34" t="str">
        <f t="shared" si="17"/>
        <v>新規のみ</v>
      </c>
      <c r="BL99" s="34" t="str">
        <f t="shared" si="18"/>
        <v>55-Yes</v>
      </c>
      <c r="BM99" s="34" t="str">
        <f t="shared" si="19"/>
        <v>進歩性</v>
      </c>
      <c r="BN99" s="34" t="str">
        <f t="shared" si="20"/>
        <v>進歩性のみ</v>
      </c>
      <c r="BO99" s="34" t="str">
        <f t="shared" si="21"/>
        <v>55-進</v>
      </c>
      <c r="BP99" s="34">
        <f t="shared" si="22"/>
        <v>1993</v>
      </c>
      <c r="BQ99" s="34" t="str">
        <f t="shared" si="23"/>
        <v>分析対象</v>
      </c>
      <c r="BR99" s="103"/>
      <c r="BS99" s="103"/>
      <c r="BT99" s="103"/>
      <c r="BU99" s="77" t="s">
        <v>104</v>
      </c>
      <c r="BV99" s="887"/>
      <c r="BW99" s="67" t="s">
        <v>1442</v>
      </c>
    </row>
    <row r="100" spans="1:75" ht="54" x14ac:dyDescent="0.15">
      <c r="A100" s="301" t="s">
        <v>1443</v>
      </c>
      <c r="B100" s="271" t="s">
        <v>1381</v>
      </c>
      <c r="C100" s="277" t="s">
        <v>1408</v>
      </c>
      <c r="D100" s="286"/>
      <c r="E100" s="286"/>
      <c r="F100" s="279" t="s">
        <v>1444</v>
      </c>
      <c r="G100" s="163" t="s">
        <v>1386</v>
      </c>
      <c r="H100" s="43" t="s">
        <v>1387</v>
      </c>
      <c r="I100" s="43" t="s">
        <v>1388</v>
      </c>
      <c r="J100" s="43" t="s">
        <v>1389</v>
      </c>
      <c r="K100" s="43" t="s">
        <v>1390</v>
      </c>
      <c r="L100" s="43" t="s">
        <v>1391</v>
      </c>
      <c r="M100" s="43" t="s">
        <v>1392</v>
      </c>
      <c r="N100" s="185" t="s">
        <v>1445</v>
      </c>
      <c r="O100" s="186">
        <v>0</v>
      </c>
      <c r="P100" s="280" t="s">
        <v>1446</v>
      </c>
      <c r="Q100" s="281">
        <v>0</v>
      </c>
      <c r="R100" s="287">
        <v>0</v>
      </c>
      <c r="S100" s="80" t="s">
        <v>1447</v>
      </c>
      <c r="T100" s="81" t="s">
        <v>1447</v>
      </c>
      <c r="U100" s="82">
        <v>0</v>
      </c>
      <c r="V100" s="45">
        <v>0</v>
      </c>
      <c r="W100" s="24" t="s">
        <v>195</v>
      </c>
      <c r="X100" s="8" t="s">
        <v>195</v>
      </c>
      <c r="Y100" s="24" t="s">
        <v>94</v>
      </c>
      <c r="Z100" s="8" t="s">
        <v>94</v>
      </c>
      <c r="AA100" s="89" t="s">
        <v>102</v>
      </c>
      <c r="AB100" s="90"/>
      <c r="AC100" s="90" t="s">
        <v>102</v>
      </c>
      <c r="AD100" s="288" t="s">
        <v>102</v>
      </c>
      <c r="AE100" s="289" t="s">
        <v>102</v>
      </c>
      <c r="AF100" s="290" t="s">
        <v>102</v>
      </c>
      <c r="AG100" s="291" t="s">
        <v>102</v>
      </c>
      <c r="AH100" s="292" t="s">
        <v>102</v>
      </c>
      <c r="AI100" s="293" t="s">
        <v>102</v>
      </c>
      <c r="AJ100" s="294" t="s">
        <v>102</v>
      </c>
      <c r="AK100" s="294" t="s">
        <v>102</v>
      </c>
      <c r="AL100" s="295" t="s">
        <v>102</v>
      </c>
      <c r="AM100" s="295" t="s">
        <v>102</v>
      </c>
      <c r="AN100" s="295" t="s">
        <v>102</v>
      </c>
      <c r="AO100" s="296" t="s">
        <v>102</v>
      </c>
      <c r="AP100" s="60"/>
      <c r="AQ100" s="60"/>
      <c r="AR100" s="60"/>
      <c r="AS100" s="60" t="s">
        <v>102</v>
      </c>
      <c r="AT100" s="60" t="s">
        <v>102</v>
      </c>
      <c r="AU100" s="297" t="s">
        <v>102</v>
      </c>
      <c r="AV100" s="295" t="s">
        <v>205</v>
      </c>
      <c r="AW100" s="297" t="s">
        <v>102</v>
      </c>
      <c r="AX100" s="295" t="s">
        <v>102</v>
      </c>
      <c r="AY100" s="295" t="s">
        <v>1388</v>
      </c>
      <c r="AZ100" s="298" t="s">
        <v>102</v>
      </c>
      <c r="BA100" s="298" t="s">
        <v>102</v>
      </c>
      <c r="BB100" s="298" t="s">
        <v>102</v>
      </c>
      <c r="BC100" s="298" t="s">
        <v>102</v>
      </c>
      <c r="BD100" s="64" t="str">
        <f t="shared" si="14"/>
        <v>A</v>
      </c>
      <c r="BE100" s="200"/>
      <c r="BF100" s="34">
        <f>IF(A100="",BF99,ROW()-1-COUNTIF(A$2:A100,""))</f>
        <v>56</v>
      </c>
      <c r="BG100" s="34">
        <f t="shared" si="15"/>
        <v>1</v>
      </c>
      <c r="BH100" s="34" t="str">
        <f t="shared" si="16"/>
        <v>56-1</v>
      </c>
      <c r="BI100" s="34">
        <f t="shared" si="12"/>
        <v>1</v>
      </c>
      <c r="BJ100" s="34" t="str">
        <f t="shared" si="13"/>
        <v/>
      </c>
      <c r="BK100" s="34" t="str">
        <f t="shared" si="17"/>
        <v>既出のみ</v>
      </c>
      <c r="BL100" s="34" t="str">
        <f t="shared" si="18"/>
        <v>56-</v>
      </c>
      <c r="BM100" s="34" t="str">
        <f t="shared" si="19"/>
        <v/>
      </c>
      <c r="BN100" s="34" t="str">
        <f t="shared" si="20"/>
        <v>-</v>
      </c>
      <c r="BO100" s="34" t="str">
        <f t="shared" si="21"/>
        <v>56-両</v>
      </c>
      <c r="BP100" s="34" t="str">
        <f t="shared" si="22"/>
        <v/>
      </c>
      <c r="BQ100" s="34" t="str">
        <f t="shared" si="23"/>
        <v/>
      </c>
      <c r="BR100" s="103"/>
      <c r="BS100" s="103"/>
      <c r="BT100" s="103"/>
      <c r="BV100" s="66" t="s">
        <v>1389</v>
      </c>
      <c r="BW100" s="299" t="s">
        <v>102</v>
      </c>
    </row>
    <row r="101" spans="1:75" ht="81" x14ac:dyDescent="0.15">
      <c r="A101" s="301" t="s">
        <v>1448</v>
      </c>
      <c r="B101" s="271" t="s">
        <v>1381</v>
      </c>
      <c r="C101" s="277" t="s">
        <v>1408</v>
      </c>
      <c r="D101" s="286"/>
      <c r="E101" s="286"/>
      <c r="F101" s="279" t="s">
        <v>1385</v>
      </c>
      <c r="G101" s="163" t="s">
        <v>1386</v>
      </c>
      <c r="H101" s="43" t="s">
        <v>1387</v>
      </c>
      <c r="I101" s="43" t="s">
        <v>1388</v>
      </c>
      <c r="J101" s="43" t="s">
        <v>1389</v>
      </c>
      <c r="K101" s="43" t="s">
        <v>1390</v>
      </c>
      <c r="L101" s="43" t="s">
        <v>1391</v>
      </c>
      <c r="M101" s="43" t="s">
        <v>1392</v>
      </c>
      <c r="N101" s="185" t="s">
        <v>1445</v>
      </c>
      <c r="O101" s="186">
        <v>0</v>
      </c>
      <c r="P101" s="280" t="s">
        <v>1449</v>
      </c>
      <c r="Q101" s="281">
        <v>0</v>
      </c>
      <c r="R101" s="287">
        <v>0</v>
      </c>
      <c r="S101" s="80" t="s">
        <v>1450</v>
      </c>
      <c r="T101" s="81" t="s">
        <v>1450</v>
      </c>
      <c r="U101" s="82">
        <v>0</v>
      </c>
      <c r="V101" s="45">
        <v>0</v>
      </c>
      <c r="W101" s="24" t="s">
        <v>195</v>
      </c>
      <c r="X101" s="8" t="s">
        <v>195</v>
      </c>
      <c r="Y101" s="24" t="s">
        <v>94</v>
      </c>
      <c r="Z101" s="8" t="s">
        <v>94</v>
      </c>
      <c r="AA101" s="89" t="s">
        <v>102</v>
      </c>
      <c r="AB101" s="90"/>
      <c r="AC101" s="90" t="s">
        <v>102</v>
      </c>
      <c r="AD101" s="288" t="s">
        <v>102</v>
      </c>
      <c r="AE101" s="289" t="s">
        <v>102</v>
      </c>
      <c r="AF101" s="290" t="s">
        <v>102</v>
      </c>
      <c r="AG101" s="291" t="s">
        <v>102</v>
      </c>
      <c r="AH101" s="292" t="s">
        <v>102</v>
      </c>
      <c r="AI101" s="293" t="s">
        <v>102</v>
      </c>
      <c r="AJ101" s="294" t="s">
        <v>102</v>
      </c>
      <c r="AK101" s="294" t="s">
        <v>102</v>
      </c>
      <c r="AL101" s="295" t="s">
        <v>102</v>
      </c>
      <c r="AM101" s="295" t="s">
        <v>102</v>
      </c>
      <c r="AN101" s="295" t="s">
        <v>102</v>
      </c>
      <c r="AO101" s="296" t="s">
        <v>102</v>
      </c>
      <c r="AP101" s="60"/>
      <c r="AQ101" s="60"/>
      <c r="AR101" s="60"/>
      <c r="AS101" s="60" t="s">
        <v>102</v>
      </c>
      <c r="AT101" s="60" t="s">
        <v>102</v>
      </c>
      <c r="AU101" s="297" t="s">
        <v>102</v>
      </c>
      <c r="AV101" s="295" t="s">
        <v>205</v>
      </c>
      <c r="AW101" s="297" t="s">
        <v>102</v>
      </c>
      <c r="AX101" s="295" t="s">
        <v>102</v>
      </c>
      <c r="AY101" s="295" t="s">
        <v>1388</v>
      </c>
      <c r="AZ101" s="298" t="s">
        <v>102</v>
      </c>
      <c r="BA101" s="298" t="s">
        <v>102</v>
      </c>
      <c r="BB101" s="298" t="s">
        <v>102</v>
      </c>
      <c r="BC101" s="298" t="s">
        <v>102</v>
      </c>
      <c r="BD101" s="64" t="str">
        <f t="shared" si="14"/>
        <v>A</v>
      </c>
      <c r="BE101" s="200"/>
      <c r="BF101" s="34">
        <f>IF(A101="",BF100,ROW()-1-COUNTIF(A$2:A101,""))</f>
        <v>57</v>
      </c>
      <c r="BG101" s="34">
        <f t="shared" si="15"/>
        <v>1</v>
      </c>
      <c r="BH101" s="34" t="str">
        <f t="shared" si="16"/>
        <v>57-1</v>
      </c>
      <c r="BI101" s="34">
        <f t="shared" si="12"/>
        <v>1</v>
      </c>
      <c r="BJ101" s="34" t="str">
        <f t="shared" si="13"/>
        <v/>
      </c>
      <c r="BK101" s="34" t="str">
        <f t="shared" si="17"/>
        <v>既出のみ</v>
      </c>
      <c r="BL101" s="34" t="str">
        <f t="shared" si="18"/>
        <v>57-</v>
      </c>
      <c r="BM101" s="34" t="str">
        <f t="shared" si="19"/>
        <v/>
      </c>
      <c r="BN101" s="34" t="str">
        <f t="shared" si="20"/>
        <v>-</v>
      </c>
      <c r="BO101" s="34" t="str">
        <f t="shared" si="21"/>
        <v>57-両</v>
      </c>
      <c r="BP101" s="34" t="str">
        <f t="shared" si="22"/>
        <v/>
      </c>
      <c r="BQ101" s="34" t="str">
        <f t="shared" si="23"/>
        <v/>
      </c>
      <c r="BR101" s="103"/>
      <c r="BS101" s="103"/>
      <c r="BT101" s="103"/>
      <c r="BV101" s="66" t="s">
        <v>1389</v>
      </c>
      <c r="BW101" s="299" t="s">
        <v>102</v>
      </c>
    </row>
    <row r="102" spans="1:75" ht="27" customHeight="1" x14ac:dyDescent="0.15">
      <c r="A102" s="895" t="s">
        <v>1451</v>
      </c>
      <c r="B102" s="276" t="s">
        <v>1344</v>
      </c>
      <c r="C102" s="302" t="s">
        <v>1452</v>
      </c>
      <c r="D102" s="303" t="s">
        <v>1453</v>
      </c>
      <c r="E102" s="273" t="s">
        <v>540</v>
      </c>
      <c r="F102" s="304" t="s">
        <v>1454</v>
      </c>
      <c r="G102" s="1" t="s">
        <v>1455</v>
      </c>
      <c r="H102" s="1" t="s">
        <v>1456</v>
      </c>
      <c r="I102" s="43" t="s">
        <v>138</v>
      </c>
      <c r="J102" s="1" t="s">
        <v>1457</v>
      </c>
      <c r="K102" s="1" t="s">
        <v>1458</v>
      </c>
      <c r="L102" s="1" t="s">
        <v>1459</v>
      </c>
      <c r="M102" s="5" t="s">
        <v>1460</v>
      </c>
      <c r="N102" s="843" t="s">
        <v>1461</v>
      </c>
      <c r="O102" s="844" t="s">
        <v>596</v>
      </c>
      <c r="P102" s="844" t="s">
        <v>1462</v>
      </c>
      <c r="Q102" s="901">
        <v>0</v>
      </c>
      <c r="R102" s="873" t="s">
        <v>1463</v>
      </c>
      <c r="S102" s="904" t="s">
        <v>1279</v>
      </c>
      <c r="T102" s="868">
        <v>1</v>
      </c>
      <c r="U102" s="82" t="s">
        <v>91</v>
      </c>
      <c r="V102" s="45" t="s">
        <v>1464</v>
      </c>
      <c r="W102" s="24" t="s">
        <v>1465</v>
      </c>
      <c r="X102" s="8" t="s">
        <v>1466</v>
      </c>
      <c r="Y102" s="24" t="s">
        <v>1467</v>
      </c>
      <c r="Z102" s="300" t="s">
        <v>122</v>
      </c>
      <c r="AA102" s="89" t="s">
        <v>1468</v>
      </c>
      <c r="AB102" s="90"/>
      <c r="AC102" s="90" t="s">
        <v>1469</v>
      </c>
      <c r="AD102" s="91" t="s">
        <v>95</v>
      </c>
      <c r="AE102" s="92" t="s">
        <v>95</v>
      </c>
      <c r="AF102" s="169" t="s">
        <v>96</v>
      </c>
      <c r="AG102" s="94" t="s">
        <v>102</v>
      </c>
      <c r="AH102" s="95" t="s">
        <v>102</v>
      </c>
      <c r="AI102" s="175" t="s">
        <v>165</v>
      </c>
      <c r="AJ102" s="176" t="s">
        <v>1470</v>
      </c>
      <c r="AK102" s="176" t="s">
        <v>1471</v>
      </c>
      <c r="AL102" s="58" t="s">
        <v>1472</v>
      </c>
      <c r="AM102" s="58" t="s">
        <v>1473</v>
      </c>
      <c r="AN102" s="58" t="s">
        <v>1474</v>
      </c>
      <c r="AO102" s="59">
        <v>32378</v>
      </c>
      <c r="AP102" s="60" t="s">
        <v>124</v>
      </c>
      <c r="AQ102" s="60" t="s">
        <v>95</v>
      </c>
      <c r="AR102" s="60" t="s">
        <v>95</v>
      </c>
      <c r="AS102" s="60" t="s">
        <v>95</v>
      </c>
      <c r="AT102" s="60" t="s">
        <v>233</v>
      </c>
      <c r="AU102" s="55" t="s">
        <v>277</v>
      </c>
      <c r="AV102" s="58" t="s">
        <v>102</v>
      </c>
      <c r="AW102" s="55" t="s">
        <v>102</v>
      </c>
      <c r="AX102" s="58" t="s">
        <v>102</v>
      </c>
      <c r="AY102" s="58" t="s">
        <v>138</v>
      </c>
      <c r="AZ102" s="62" t="s">
        <v>102</v>
      </c>
      <c r="BA102" s="249" t="s">
        <v>625</v>
      </c>
      <c r="BB102" s="62" t="s">
        <v>1475</v>
      </c>
      <c r="BC102" s="62" t="s">
        <v>1476</v>
      </c>
      <c r="BD102" s="64" t="str">
        <f t="shared" si="14"/>
        <v>B</v>
      </c>
      <c r="BE102" s="200"/>
      <c r="BF102" s="34">
        <f>IF(A102="",BF101,ROW()-1-COUNTIF(A$2:A102,""))</f>
        <v>58</v>
      </c>
      <c r="BG102" s="34">
        <f t="shared" si="15"/>
        <v>1</v>
      </c>
      <c r="BH102" s="34" t="str">
        <f t="shared" si="16"/>
        <v>58-1</v>
      </c>
      <c r="BI102" s="34">
        <f t="shared" si="12"/>
        <v>14</v>
      </c>
      <c r="BJ102" s="34" t="str">
        <f t="shared" si="13"/>
        <v>58○</v>
      </c>
      <c r="BK102" s="34" t="str">
        <f t="shared" si="17"/>
        <v>新規+既出</v>
      </c>
      <c r="BL102" s="34" t="str">
        <f t="shared" si="18"/>
        <v>58-Yes</v>
      </c>
      <c r="BM102" s="34" t="str">
        <f t="shared" si="19"/>
        <v>進歩性</v>
      </c>
      <c r="BN102" s="34" t="str">
        <f t="shared" si="20"/>
        <v>進歩性のみ</v>
      </c>
      <c r="BO102" s="34" t="str">
        <f t="shared" si="21"/>
        <v>58-進</v>
      </c>
      <c r="BP102" s="34">
        <f t="shared" si="22"/>
        <v>1988</v>
      </c>
      <c r="BQ102" s="34" t="str">
        <f t="shared" si="23"/>
        <v>分析対象</v>
      </c>
      <c r="BR102" s="36"/>
      <c r="BS102" s="36"/>
      <c r="BT102" s="36"/>
      <c r="BU102" s="77" t="s">
        <v>104</v>
      </c>
      <c r="BV102" s="3" t="s">
        <v>1457</v>
      </c>
      <c r="BW102" s="67" t="s">
        <v>1472</v>
      </c>
    </row>
    <row r="103" spans="1:75" ht="108" x14ac:dyDescent="0.15">
      <c r="A103" s="900"/>
      <c r="B103" s="276" t="s">
        <v>1344</v>
      </c>
      <c r="C103" s="305" t="s">
        <v>1477</v>
      </c>
      <c r="D103" s="303" t="s">
        <v>1453</v>
      </c>
      <c r="E103" s="273" t="s">
        <v>540</v>
      </c>
      <c r="F103" s="306" t="s">
        <v>1454</v>
      </c>
      <c r="G103" s="159" t="s">
        <v>1455</v>
      </c>
      <c r="H103" s="307" t="s">
        <v>1456</v>
      </c>
      <c r="I103" s="43" t="s">
        <v>138</v>
      </c>
      <c r="J103" s="307" t="s">
        <v>1457</v>
      </c>
      <c r="K103" s="307" t="s">
        <v>1458</v>
      </c>
      <c r="L103" s="307" t="s">
        <v>1459</v>
      </c>
      <c r="M103" s="308" t="s">
        <v>1460</v>
      </c>
      <c r="N103" s="837"/>
      <c r="O103" s="845"/>
      <c r="P103" s="845"/>
      <c r="Q103" s="902"/>
      <c r="R103" s="874"/>
      <c r="S103" s="905"/>
      <c r="T103" s="869"/>
      <c r="U103" s="82" t="s">
        <v>118</v>
      </c>
      <c r="V103" s="45" t="s">
        <v>1478</v>
      </c>
      <c r="W103" s="24" t="s">
        <v>195</v>
      </c>
      <c r="X103" s="8" t="s">
        <v>195</v>
      </c>
      <c r="Y103" s="24" t="s">
        <v>1467</v>
      </c>
      <c r="Z103" s="8" t="s">
        <v>1479</v>
      </c>
      <c r="AA103" s="89" t="s">
        <v>1480</v>
      </c>
      <c r="AB103" s="90"/>
      <c r="AC103" s="90" t="s">
        <v>102</v>
      </c>
      <c r="AD103" s="91" t="s">
        <v>95</v>
      </c>
      <c r="AE103" s="92" t="s">
        <v>95</v>
      </c>
      <c r="AF103" s="169" t="s">
        <v>96</v>
      </c>
      <c r="AG103" s="94" t="s">
        <v>102</v>
      </c>
      <c r="AH103" s="95" t="s">
        <v>102</v>
      </c>
      <c r="AI103" s="175" t="s">
        <v>165</v>
      </c>
      <c r="AJ103" s="176">
        <v>0</v>
      </c>
      <c r="AK103" s="176">
        <v>0</v>
      </c>
      <c r="AL103" s="58">
        <v>0</v>
      </c>
      <c r="AM103" s="58">
        <v>0</v>
      </c>
      <c r="AN103" s="58">
        <v>0</v>
      </c>
      <c r="AO103" s="285">
        <v>19360</v>
      </c>
      <c r="AP103" s="60" t="s">
        <v>124</v>
      </c>
      <c r="AQ103" s="60" t="s">
        <v>95</v>
      </c>
      <c r="AR103" s="60" t="s">
        <v>95</v>
      </c>
      <c r="AS103" s="60" t="s">
        <v>95</v>
      </c>
      <c r="AT103" s="60" t="s">
        <v>233</v>
      </c>
      <c r="AU103" s="55" t="s">
        <v>277</v>
      </c>
      <c r="AV103" s="58" t="s">
        <v>102</v>
      </c>
      <c r="AW103" s="55" t="s">
        <v>102</v>
      </c>
      <c r="AX103" s="58" t="s">
        <v>102</v>
      </c>
      <c r="AY103" s="58" t="s">
        <v>138</v>
      </c>
      <c r="AZ103" s="62" t="s">
        <v>102</v>
      </c>
      <c r="BA103" s="62" t="e">
        <v>#N/A</v>
      </c>
      <c r="BB103" s="62" t="s">
        <v>1475</v>
      </c>
      <c r="BC103" s="62" t="e">
        <v>#N/A</v>
      </c>
      <c r="BD103" s="64" t="str">
        <f t="shared" si="14"/>
        <v>B</v>
      </c>
      <c r="BE103" s="200"/>
      <c r="BF103" s="34">
        <f>IF(A103="",BF102,ROW()-1-COUNTIF(A$2:A103,""))</f>
        <v>58</v>
      </c>
      <c r="BG103" s="34">
        <f t="shared" si="15"/>
        <v>2</v>
      </c>
      <c r="BH103" s="34" t="str">
        <f t="shared" si="16"/>
        <v>58-2</v>
      </c>
      <c r="BI103" s="34">
        <f t="shared" si="12"/>
        <v>14</v>
      </c>
      <c r="BJ103" s="34" t="str">
        <f t="shared" si="13"/>
        <v>58○</v>
      </c>
      <c r="BK103" s="34" t="str">
        <f t="shared" si="17"/>
        <v>新規+既出</v>
      </c>
      <c r="BL103" s="34" t="str">
        <f t="shared" si="18"/>
        <v>58-Yes</v>
      </c>
      <c r="BM103" s="34" t="str">
        <f t="shared" si="19"/>
        <v>進歩性</v>
      </c>
      <c r="BN103" s="34" t="str">
        <f t="shared" si="20"/>
        <v>進歩性のみ</v>
      </c>
      <c r="BO103" s="34" t="str">
        <f t="shared" si="21"/>
        <v>58-進</v>
      </c>
      <c r="BP103" s="34">
        <f t="shared" si="22"/>
        <v>1953</v>
      </c>
      <c r="BQ103" s="34" t="str">
        <f t="shared" si="23"/>
        <v>分析対象</v>
      </c>
      <c r="BR103" s="36"/>
      <c r="BS103" s="36"/>
      <c r="BT103" s="36"/>
      <c r="BV103" s="38" t="s">
        <v>1457</v>
      </c>
      <c r="BW103" s="67">
        <v>0</v>
      </c>
    </row>
    <row r="104" spans="1:75" ht="108" x14ac:dyDescent="0.15">
      <c r="A104" s="900"/>
      <c r="B104" s="276" t="s">
        <v>1344</v>
      </c>
      <c r="C104" s="305" t="s">
        <v>1477</v>
      </c>
      <c r="D104" s="303" t="s">
        <v>1481</v>
      </c>
      <c r="E104" s="273" t="s">
        <v>1482</v>
      </c>
      <c r="F104" s="306" t="s">
        <v>1454</v>
      </c>
      <c r="G104" s="159" t="s">
        <v>1455</v>
      </c>
      <c r="H104" s="307" t="s">
        <v>1456</v>
      </c>
      <c r="I104" s="43" t="s">
        <v>138</v>
      </c>
      <c r="J104" s="307" t="s">
        <v>1457</v>
      </c>
      <c r="K104" s="307" t="s">
        <v>1458</v>
      </c>
      <c r="L104" s="307" t="s">
        <v>1459</v>
      </c>
      <c r="M104" s="308" t="s">
        <v>1460</v>
      </c>
      <c r="N104" s="837"/>
      <c r="O104" s="845"/>
      <c r="P104" s="845"/>
      <c r="Q104" s="902"/>
      <c r="R104" s="874"/>
      <c r="S104" s="905"/>
      <c r="T104" s="869"/>
      <c r="U104" s="82" t="s">
        <v>192</v>
      </c>
      <c r="V104" s="45" t="s">
        <v>1483</v>
      </c>
      <c r="W104" s="24" t="s">
        <v>1484</v>
      </c>
      <c r="X104" s="8" t="s">
        <v>195</v>
      </c>
      <c r="Y104" s="24" t="s">
        <v>1467</v>
      </c>
      <c r="Z104" s="8" t="s">
        <v>1479</v>
      </c>
      <c r="AA104" s="89" t="s">
        <v>1485</v>
      </c>
      <c r="AB104" s="90"/>
      <c r="AC104" s="90" t="s">
        <v>102</v>
      </c>
      <c r="AD104" s="91" t="s">
        <v>96</v>
      </c>
      <c r="AE104" s="92" t="s">
        <v>96</v>
      </c>
      <c r="AF104" s="169" t="s">
        <v>95</v>
      </c>
      <c r="AG104" s="94" t="s">
        <v>102</v>
      </c>
      <c r="AH104" s="95" t="s">
        <v>102</v>
      </c>
      <c r="AI104" s="175" t="s">
        <v>165</v>
      </c>
      <c r="AJ104" s="176" t="s">
        <v>1486</v>
      </c>
      <c r="AK104" s="176" t="s">
        <v>1487</v>
      </c>
      <c r="AL104" s="58" t="s">
        <v>1488</v>
      </c>
      <c r="AM104" s="58" t="s">
        <v>1489</v>
      </c>
      <c r="AN104" s="58" t="s">
        <v>1490</v>
      </c>
      <c r="AO104" s="59">
        <v>30959</v>
      </c>
      <c r="AP104" s="60" t="s">
        <v>124</v>
      </c>
      <c r="AQ104" s="60" t="s">
        <v>95</v>
      </c>
      <c r="AR104" s="60" t="s">
        <v>96</v>
      </c>
      <c r="AS104" s="60" t="s">
        <v>95</v>
      </c>
      <c r="AT104" s="60" t="s">
        <v>233</v>
      </c>
      <c r="AU104" s="55" t="s">
        <v>277</v>
      </c>
      <c r="AV104" s="58" t="s">
        <v>102</v>
      </c>
      <c r="AW104" s="55" t="s">
        <v>102</v>
      </c>
      <c r="AX104" s="58" t="s">
        <v>102</v>
      </c>
      <c r="AY104" s="58" t="s">
        <v>138</v>
      </c>
      <c r="AZ104" s="62" t="s">
        <v>102</v>
      </c>
      <c r="BA104" s="249" t="s">
        <v>1491</v>
      </c>
      <c r="BB104" s="62" t="s">
        <v>1475</v>
      </c>
      <c r="BC104" s="62" t="s">
        <v>1492</v>
      </c>
      <c r="BD104" s="64" t="str">
        <f t="shared" si="14"/>
        <v>B</v>
      </c>
      <c r="BE104" s="200"/>
      <c r="BF104" s="34">
        <f>IF(A104="",BF103,ROW()-1-COUNTIF(A$2:A104,""))</f>
        <v>58</v>
      </c>
      <c r="BG104" s="34">
        <f t="shared" si="15"/>
        <v>3</v>
      </c>
      <c r="BH104" s="34" t="str">
        <f t="shared" si="16"/>
        <v>58-3</v>
      </c>
      <c r="BI104" s="34">
        <f t="shared" si="12"/>
        <v>14</v>
      </c>
      <c r="BJ104" s="34" t="str">
        <f t="shared" si="13"/>
        <v>58○</v>
      </c>
      <c r="BK104" s="34" t="str">
        <f t="shared" si="17"/>
        <v>新規+既出</v>
      </c>
      <c r="BL104" s="34" t="str">
        <f t="shared" si="18"/>
        <v>58-No</v>
      </c>
      <c r="BM104" s="34" t="str">
        <f t="shared" si="19"/>
        <v>進歩性</v>
      </c>
      <c r="BN104" s="34" t="str">
        <f t="shared" si="20"/>
        <v>進歩性のみ</v>
      </c>
      <c r="BO104" s="34" t="str">
        <f t="shared" si="21"/>
        <v>58-進</v>
      </c>
      <c r="BP104" s="34">
        <f t="shared" si="22"/>
        <v>1984</v>
      </c>
      <c r="BQ104" s="34" t="str">
        <f t="shared" si="23"/>
        <v>分析対象</v>
      </c>
      <c r="BR104" s="36"/>
      <c r="BS104" s="36"/>
      <c r="BT104" s="36"/>
      <c r="BU104" s="77" t="s">
        <v>104</v>
      </c>
      <c r="BV104" s="38" t="s">
        <v>1457</v>
      </c>
      <c r="BW104" s="67" t="s">
        <v>1488</v>
      </c>
    </row>
    <row r="105" spans="1:75" ht="108" x14ac:dyDescent="0.15">
      <c r="A105" s="900"/>
      <c r="B105" s="276" t="s">
        <v>1344</v>
      </c>
      <c r="C105" s="305" t="s">
        <v>1477</v>
      </c>
      <c r="D105" s="303" t="s">
        <v>1453</v>
      </c>
      <c r="E105" s="273" t="s">
        <v>540</v>
      </c>
      <c r="F105" s="306" t="s">
        <v>1454</v>
      </c>
      <c r="G105" s="159" t="s">
        <v>1455</v>
      </c>
      <c r="H105" s="307" t="s">
        <v>1456</v>
      </c>
      <c r="I105" s="43" t="s">
        <v>138</v>
      </c>
      <c r="J105" s="307" t="s">
        <v>1457</v>
      </c>
      <c r="K105" s="307" t="s">
        <v>1458</v>
      </c>
      <c r="L105" s="307" t="s">
        <v>1459</v>
      </c>
      <c r="M105" s="308" t="s">
        <v>1460</v>
      </c>
      <c r="N105" s="837"/>
      <c r="O105" s="845"/>
      <c r="P105" s="845"/>
      <c r="Q105" s="902"/>
      <c r="R105" s="874"/>
      <c r="S105" s="905"/>
      <c r="T105" s="869"/>
      <c r="U105" s="82" t="s">
        <v>201</v>
      </c>
      <c r="V105" s="45" t="s">
        <v>1493</v>
      </c>
      <c r="W105" s="24" t="s">
        <v>195</v>
      </c>
      <c r="X105" s="8" t="s">
        <v>195</v>
      </c>
      <c r="Y105" s="24" t="s">
        <v>1467</v>
      </c>
      <c r="Z105" s="8" t="s">
        <v>1479</v>
      </c>
      <c r="AA105" s="89" t="s">
        <v>102</v>
      </c>
      <c r="AB105" s="90"/>
      <c r="AC105" s="90" t="s">
        <v>102</v>
      </c>
      <c r="AD105" s="91" t="s">
        <v>95</v>
      </c>
      <c r="AE105" s="92" t="s">
        <v>95</v>
      </c>
      <c r="AF105" s="169" t="s">
        <v>96</v>
      </c>
      <c r="AG105" s="94" t="s">
        <v>102</v>
      </c>
      <c r="AH105" s="95" t="s">
        <v>102</v>
      </c>
      <c r="AI105" s="175" t="s">
        <v>223</v>
      </c>
      <c r="AJ105" s="176" t="s">
        <v>102</v>
      </c>
      <c r="AK105" s="176" t="s">
        <v>102</v>
      </c>
      <c r="AL105" s="58" t="s">
        <v>102</v>
      </c>
      <c r="AM105" s="58" t="s">
        <v>102</v>
      </c>
      <c r="AN105" s="58" t="s">
        <v>102</v>
      </c>
      <c r="AO105" s="59" t="s">
        <v>102</v>
      </c>
      <c r="AP105" s="60" t="s">
        <v>124</v>
      </c>
      <c r="AQ105" s="60" t="s">
        <v>95</v>
      </c>
      <c r="AR105" s="60" t="s">
        <v>95</v>
      </c>
      <c r="AS105" s="60" t="s">
        <v>95</v>
      </c>
      <c r="AT105" s="60" t="s">
        <v>233</v>
      </c>
      <c r="AU105" s="55" t="s">
        <v>277</v>
      </c>
      <c r="AV105" s="193" t="s">
        <v>205</v>
      </c>
      <c r="AW105" s="55" t="s">
        <v>102</v>
      </c>
      <c r="AX105" s="58" t="s">
        <v>102</v>
      </c>
      <c r="AY105" s="58" t="s">
        <v>138</v>
      </c>
      <c r="AZ105" s="62" t="s">
        <v>102</v>
      </c>
      <c r="BA105" s="62" t="s">
        <v>102</v>
      </c>
      <c r="BB105" s="62" t="s">
        <v>102</v>
      </c>
      <c r="BC105" s="62" t="s">
        <v>102</v>
      </c>
      <c r="BD105" s="64" t="str">
        <f t="shared" si="14"/>
        <v>B</v>
      </c>
      <c r="BE105" s="200" t="s">
        <v>1494</v>
      </c>
      <c r="BF105" s="34">
        <f>IF(A105="",BF104,ROW()-1-COUNTIF(A$2:A105,""))</f>
        <v>58</v>
      </c>
      <c r="BG105" s="34">
        <f t="shared" si="15"/>
        <v>4</v>
      </c>
      <c r="BH105" s="34" t="str">
        <f t="shared" si="16"/>
        <v>58-4</v>
      </c>
      <c r="BI105" s="34">
        <f t="shared" si="12"/>
        <v>14</v>
      </c>
      <c r="BJ105" s="34" t="str">
        <f t="shared" si="13"/>
        <v>58○</v>
      </c>
      <c r="BK105" s="34" t="str">
        <f t="shared" si="17"/>
        <v>新規+既出</v>
      </c>
      <c r="BL105" s="34" t="str">
        <f t="shared" si="18"/>
        <v>58-Yes</v>
      </c>
      <c r="BM105" s="34" t="str">
        <f t="shared" si="19"/>
        <v>進歩性</v>
      </c>
      <c r="BN105" s="34" t="str">
        <f t="shared" si="20"/>
        <v>進歩性のみ</v>
      </c>
      <c r="BO105" s="34" t="str">
        <f t="shared" si="21"/>
        <v>58-進</v>
      </c>
      <c r="BP105" s="34" t="str">
        <f t="shared" si="22"/>
        <v/>
      </c>
      <c r="BQ105" s="34" t="str">
        <f t="shared" si="23"/>
        <v>分析対象</v>
      </c>
      <c r="BR105" s="36"/>
      <c r="BS105" s="36"/>
      <c r="BT105" s="36"/>
      <c r="BV105" s="38" t="s">
        <v>1457</v>
      </c>
      <c r="BW105" s="67" t="s">
        <v>102</v>
      </c>
    </row>
    <row r="106" spans="1:75" ht="108" x14ac:dyDescent="0.15">
      <c r="A106" s="900"/>
      <c r="B106" s="276" t="s">
        <v>1344</v>
      </c>
      <c r="C106" s="305" t="s">
        <v>1477</v>
      </c>
      <c r="D106" s="303" t="s">
        <v>1495</v>
      </c>
      <c r="E106" s="273" t="s">
        <v>1496</v>
      </c>
      <c r="F106" s="306" t="s">
        <v>1454</v>
      </c>
      <c r="G106" s="159" t="s">
        <v>1455</v>
      </c>
      <c r="H106" s="307" t="s">
        <v>1456</v>
      </c>
      <c r="I106" s="43" t="s">
        <v>138</v>
      </c>
      <c r="J106" s="307" t="s">
        <v>1457</v>
      </c>
      <c r="K106" s="307" t="s">
        <v>1458</v>
      </c>
      <c r="L106" s="307" t="s">
        <v>1459</v>
      </c>
      <c r="M106" s="308" t="s">
        <v>1460</v>
      </c>
      <c r="N106" s="837"/>
      <c r="O106" s="845"/>
      <c r="P106" s="845"/>
      <c r="Q106" s="902"/>
      <c r="R106" s="874"/>
      <c r="S106" s="905"/>
      <c r="T106" s="869"/>
      <c r="U106" s="82" t="s">
        <v>279</v>
      </c>
      <c r="V106" s="45" t="s">
        <v>1497</v>
      </c>
      <c r="W106" s="24" t="s">
        <v>195</v>
      </c>
      <c r="X106" s="8" t="s">
        <v>195</v>
      </c>
      <c r="Y106" s="24" t="s">
        <v>1467</v>
      </c>
      <c r="Z106" s="8" t="s">
        <v>1479</v>
      </c>
      <c r="AA106" s="89" t="s">
        <v>102</v>
      </c>
      <c r="AB106" s="90"/>
      <c r="AC106" s="90" t="s">
        <v>102</v>
      </c>
      <c r="AD106" s="91" t="s">
        <v>95</v>
      </c>
      <c r="AE106" s="92" t="s">
        <v>95</v>
      </c>
      <c r="AF106" s="169" t="s">
        <v>96</v>
      </c>
      <c r="AG106" s="94" t="s">
        <v>102</v>
      </c>
      <c r="AH106" s="95" t="s">
        <v>102</v>
      </c>
      <c r="AI106" s="175" t="s">
        <v>223</v>
      </c>
      <c r="AJ106" s="176" t="s">
        <v>102</v>
      </c>
      <c r="AK106" s="176" t="s">
        <v>102</v>
      </c>
      <c r="AL106" s="58" t="s">
        <v>102</v>
      </c>
      <c r="AM106" s="58" t="s">
        <v>102</v>
      </c>
      <c r="AN106" s="58" t="s">
        <v>102</v>
      </c>
      <c r="AO106" s="59" t="s">
        <v>102</v>
      </c>
      <c r="AP106" s="60" t="s">
        <v>124</v>
      </c>
      <c r="AQ106" s="60" t="s">
        <v>95</v>
      </c>
      <c r="AR106" s="60" t="s">
        <v>95</v>
      </c>
      <c r="AS106" s="60" t="s">
        <v>95</v>
      </c>
      <c r="AT106" s="60" t="s">
        <v>233</v>
      </c>
      <c r="AU106" s="55" t="s">
        <v>277</v>
      </c>
      <c r="AV106" s="193" t="s">
        <v>205</v>
      </c>
      <c r="AW106" s="55" t="s">
        <v>102</v>
      </c>
      <c r="AX106" s="58" t="s">
        <v>102</v>
      </c>
      <c r="AY106" s="58" t="s">
        <v>138</v>
      </c>
      <c r="AZ106" s="62" t="s">
        <v>102</v>
      </c>
      <c r="BA106" s="62" t="s">
        <v>102</v>
      </c>
      <c r="BB106" s="62" t="s">
        <v>102</v>
      </c>
      <c r="BC106" s="62" t="s">
        <v>102</v>
      </c>
      <c r="BD106" s="64" t="str">
        <f t="shared" si="14"/>
        <v>B</v>
      </c>
      <c r="BE106" s="200" t="s">
        <v>1494</v>
      </c>
      <c r="BF106" s="34">
        <f>IF(A106="",BF105,ROW()-1-COUNTIF(A$2:A106,""))</f>
        <v>58</v>
      </c>
      <c r="BG106" s="34">
        <f t="shared" si="15"/>
        <v>5</v>
      </c>
      <c r="BH106" s="34" t="str">
        <f t="shared" si="16"/>
        <v>58-5</v>
      </c>
      <c r="BI106" s="34">
        <f t="shared" si="12"/>
        <v>14</v>
      </c>
      <c r="BJ106" s="34" t="str">
        <f t="shared" si="13"/>
        <v>58○</v>
      </c>
      <c r="BK106" s="34" t="str">
        <f t="shared" si="17"/>
        <v>新規+既出</v>
      </c>
      <c r="BL106" s="34" t="str">
        <f t="shared" si="18"/>
        <v>58-Yes</v>
      </c>
      <c r="BM106" s="34" t="str">
        <f t="shared" si="19"/>
        <v>進歩性</v>
      </c>
      <c r="BN106" s="34" t="str">
        <f t="shared" si="20"/>
        <v>進歩性のみ</v>
      </c>
      <c r="BO106" s="34" t="str">
        <f t="shared" si="21"/>
        <v>58-進</v>
      </c>
      <c r="BP106" s="34" t="str">
        <f t="shared" si="22"/>
        <v/>
      </c>
      <c r="BQ106" s="34" t="str">
        <f t="shared" si="23"/>
        <v>分析対象</v>
      </c>
      <c r="BR106" s="36"/>
      <c r="BS106" s="36"/>
      <c r="BT106" s="36"/>
      <c r="BV106" s="38" t="s">
        <v>1457</v>
      </c>
      <c r="BW106" s="67" t="s">
        <v>102</v>
      </c>
    </row>
    <row r="107" spans="1:75" ht="108" x14ac:dyDescent="0.15">
      <c r="A107" s="900"/>
      <c r="B107" s="276" t="s">
        <v>1344</v>
      </c>
      <c r="C107" s="305" t="s">
        <v>1477</v>
      </c>
      <c r="D107" s="303" t="s">
        <v>1453</v>
      </c>
      <c r="E107" s="273" t="s">
        <v>540</v>
      </c>
      <c r="F107" s="306" t="s">
        <v>1454</v>
      </c>
      <c r="G107" s="159" t="s">
        <v>1455</v>
      </c>
      <c r="H107" s="307" t="s">
        <v>1456</v>
      </c>
      <c r="I107" s="43" t="s">
        <v>138</v>
      </c>
      <c r="J107" s="307" t="s">
        <v>1457</v>
      </c>
      <c r="K107" s="307" t="s">
        <v>1458</v>
      </c>
      <c r="L107" s="307" t="s">
        <v>1459</v>
      </c>
      <c r="M107" s="308" t="s">
        <v>1460</v>
      </c>
      <c r="N107" s="837"/>
      <c r="O107" s="845"/>
      <c r="P107" s="845"/>
      <c r="Q107" s="902"/>
      <c r="R107" s="874"/>
      <c r="S107" s="905"/>
      <c r="T107" s="869"/>
      <c r="U107" s="82" t="s">
        <v>324</v>
      </c>
      <c r="V107" s="45" t="s">
        <v>1498</v>
      </c>
      <c r="W107" s="24" t="s">
        <v>195</v>
      </c>
      <c r="X107" s="8" t="s">
        <v>195</v>
      </c>
      <c r="Y107" s="24" t="s">
        <v>1467</v>
      </c>
      <c r="Z107" s="8" t="s">
        <v>1479</v>
      </c>
      <c r="AA107" s="89" t="s">
        <v>102</v>
      </c>
      <c r="AB107" s="90"/>
      <c r="AC107" s="90" t="s">
        <v>102</v>
      </c>
      <c r="AD107" s="91" t="s">
        <v>95</v>
      </c>
      <c r="AE107" s="92" t="s">
        <v>95</v>
      </c>
      <c r="AF107" s="169" t="s">
        <v>96</v>
      </c>
      <c r="AG107" s="94" t="s">
        <v>102</v>
      </c>
      <c r="AH107" s="95" t="s">
        <v>102</v>
      </c>
      <c r="AI107" s="175" t="s">
        <v>223</v>
      </c>
      <c r="AJ107" s="176" t="s">
        <v>102</v>
      </c>
      <c r="AK107" s="176" t="s">
        <v>102</v>
      </c>
      <c r="AL107" s="58" t="s">
        <v>102</v>
      </c>
      <c r="AM107" s="58" t="s">
        <v>102</v>
      </c>
      <c r="AN107" s="58" t="s">
        <v>102</v>
      </c>
      <c r="AO107" s="59" t="s">
        <v>102</v>
      </c>
      <c r="AP107" s="60" t="s">
        <v>99</v>
      </c>
      <c r="AQ107" s="60" t="s">
        <v>95</v>
      </c>
      <c r="AR107" s="60" t="s">
        <v>95</v>
      </c>
      <c r="AS107" s="60" t="s">
        <v>95</v>
      </c>
      <c r="AT107" s="60" t="s">
        <v>233</v>
      </c>
      <c r="AU107" s="55" t="s">
        <v>277</v>
      </c>
      <c r="AV107" s="193" t="s">
        <v>205</v>
      </c>
      <c r="AW107" s="55" t="s">
        <v>102</v>
      </c>
      <c r="AX107" s="58" t="s">
        <v>102</v>
      </c>
      <c r="AY107" s="58" t="s">
        <v>138</v>
      </c>
      <c r="AZ107" s="62" t="s">
        <v>102</v>
      </c>
      <c r="BA107" s="62" t="s">
        <v>102</v>
      </c>
      <c r="BB107" s="62" t="s">
        <v>102</v>
      </c>
      <c r="BC107" s="62" t="s">
        <v>102</v>
      </c>
      <c r="BD107" s="64" t="str">
        <f t="shared" si="14"/>
        <v>B</v>
      </c>
      <c r="BE107" s="200" t="s">
        <v>1494</v>
      </c>
      <c r="BF107" s="34">
        <f>IF(A107="",BF106,ROW()-1-COUNTIF(A$2:A107,""))</f>
        <v>58</v>
      </c>
      <c r="BG107" s="34">
        <f t="shared" si="15"/>
        <v>6</v>
      </c>
      <c r="BH107" s="34" t="str">
        <f t="shared" si="16"/>
        <v>58-6</v>
      </c>
      <c r="BI107" s="34">
        <f t="shared" si="12"/>
        <v>14</v>
      </c>
      <c r="BJ107" s="34" t="str">
        <f t="shared" si="13"/>
        <v>58○</v>
      </c>
      <c r="BK107" s="34" t="str">
        <f t="shared" si="17"/>
        <v>新規+既出</v>
      </c>
      <c r="BL107" s="34" t="str">
        <f t="shared" si="18"/>
        <v>58-Yes</v>
      </c>
      <c r="BM107" s="34" t="str">
        <f t="shared" si="19"/>
        <v>進歩性</v>
      </c>
      <c r="BN107" s="34" t="str">
        <f t="shared" si="20"/>
        <v>進歩性のみ</v>
      </c>
      <c r="BO107" s="34" t="str">
        <f t="shared" si="21"/>
        <v>58-進</v>
      </c>
      <c r="BP107" s="34" t="str">
        <f t="shared" si="22"/>
        <v/>
      </c>
      <c r="BQ107" s="34" t="str">
        <f t="shared" si="23"/>
        <v>分析対象</v>
      </c>
      <c r="BR107" s="36"/>
      <c r="BS107" s="36"/>
      <c r="BT107" s="36"/>
      <c r="BV107" s="38" t="s">
        <v>1457</v>
      </c>
      <c r="BW107" s="67" t="s">
        <v>102</v>
      </c>
    </row>
    <row r="108" spans="1:75" ht="108" x14ac:dyDescent="0.15">
      <c r="A108" s="900"/>
      <c r="B108" s="276" t="s">
        <v>1344</v>
      </c>
      <c r="C108" s="305" t="s">
        <v>1477</v>
      </c>
      <c r="D108" s="303" t="s">
        <v>1499</v>
      </c>
      <c r="E108" s="273" t="s">
        <v>1500</v>
      </c>
      <c r="F108" s="306" t="s">
        <v>1454</v>
      </c>
      <c r="G108" s="159" t="s">
        <v>1455</v>
      </c>
      <c r="H108" s="307" t="s">
        <v>1456</v>
      </c>
      <c r="I108" s="43" t="s">
        <v>138</v>
      </c>
      <c r="J108" s="307" t="s">
        <v>1457</v>
      </c>
      <c r="K108" s="307" t="s">
        <v>1458</v>
      </c>
      <c r="L108" s="307" t="s">
        <v>1459</v>
      </c>
      <c r="M108" s="308" t="s">
        <v>1460</v>
      </c>
      <c r="N108" s="837"/>
      <c r="O108" s="845"/>
      <c r="P108" s="845"/>
      <c r="Q108" s="902"/>
      <c r="R108" s="874"/>
      <c r="S108" s="905"/>
      <c r="T108" s="869"/>
      <c r="U108" s="82" t="s">
        <v>340</v>
      </c>
      <c r="V108" s="45" t="s">
        <v>1501</v>
      </c>
      <c r="W108" s="24" t="s">
        <v>195</v>
      </c>
      <c r="X108" s="8" t="s">
        <v>195</v>
      </c>
      <c r="Y108" s="24" t="s">
        <v>1467</v>
      </c>
      <c r="Z108" s="8" t="s">
        <v>1479</v>
      </c>
      <c r="AA108" s="89" t="s">
        <v>102</v>
      </c>
      <c r="AB108" s="90"/>
      <c r="AC108" s="90" t="s">
        <v>102</v>
      </c>
      <c r="AD108" s="91" t="s">
        <v>95</v>
      </c>
      <c r="AE108" s="92" t="s">
        <v>95</v>
      </c>
      <c r="AF108" s="169" t="s">
        <v>96</v>
      </c>
      <c r="AG108" s="94" t="s">
        <v>102</v>
      </c>
      <c r="AH108" s="95" t="s">
        <v>102</v>
      </c>
      <c r="AI108" s="175" t="s">
        <v>223</v>
      </c>
      <c r="AJ108" s="176" t="s">
        <v>102</v>
      </c>
      <c r="AK108" s="176" t="s">
        <v>102</v>
      </c>
      <c r="AL108" s="58" t="s">
        <v>102</v>
      </c>
      <c r="AM108" s="58" t="s">
        <v>102</v>
      </c>
      <c r="AN108" s="58" t="s">
        <v>102</v>
      </c>
      <c r="AO108" s="59" t="s">
        <v>102</v>
      </c>
      <c r="AP108" s="60" t="s">
        <v>124</v>
      </c>
      <c r="AQ108" s="60" t="s">
        <v>95</v>
      </c>
      <c r="AR108" s="60" t="s">
        <v>95</v>
      </c>
      <c r="AS108" s="60" t="s">
        <v>95</v>
      </c>
      <c r="AT108" s="60" t="s">
        <v>233</v>
      </c>
      <c r="AU108" s="55" t="s">
        <v>277</v>
      </c>
      <c r="AV108" s="193" t="s">
        <v>205</v>
      </c>
      <c r="AW108" s="55" t="s">
        <v>102</v>
      </c>
      <c r="AX108" s="58" t="s">
        <v>102</v>
      </c>
      <c r="AY108" s="58" t="s">
        <v>138</v>
      </c>
      <c r="AZ108" s="62" t="s">
        <v>102</v>
      </c>
      <c r="BA108" s="62" t="s">
        <v>102</v>
      </c>
      <c r="BB108" s="62" t="s">
        <v>102</v>
      </c>
      <c r="BC108" s="62" t="s">
        <v>102</v>
      </c>
      <c r="BD108" s="64" t="str">
        <f t="shared" si="14"/>
        <v>B</v>
      </c>
      <c r="BE108" s="200" t="s">
        <v>1494</v>
      </c>
      <c r="BF108" s="34">
        <f>IF(A108="",BF107,ROW()-1-COUNTIF(A$2:A108,""))</f>
        <v>58</v>
      </c>
      <c r="BG108" s="34">
        <f t="shared" si="15"/>
        <v>7</v>
      </c>
      <c r="BH108" s="34" t="str">
        <f t="shared" si="16"/>
        <v>58-7</v>
      </c>
      <c r="BI108" s="34">
        <f t="shared" si="12"/>
        <v>14</v>
      </c>
      <c r="BJ108" s="34" t="str">
        <f t="shared" si="13"/>
        <v>58○</v>
      </c>
      <c r="BK108" s="34" t="str">
        <f t="shared" si="17"/>
        <v>新規+既出</v>
      </c>
      <c r="BL108" s="34" t="str">
        <f t="shared" si="18"/>
        <v>58-Yes</v>
      </c>
      <c r="BM108" s="34" t="str">
        <f t="shared" si="19"/>
        <v>進歩性</v>
      </c>
      <c r="BN108" s="34" t="str">
        <f t="shared" si="20"/>
        <v>進歩性のみ</v>
      </c>
      <c r="BO108" s="34" t="str">
        <f t="shared" si="21"/>
        <v>58-進</v>
      </c>
      <c r="BP108" s="34" t="str">
        <f t="shared" si="22"/>
        <v/>
      </c>
      <c r="BQ108" s="34" t="str">
        <f t="shared" si="23"/>
        <v>分析対象</v>
      </c>
      <c r="BR108" s="36"/>
      <c r="BS108" s="36"/>
      <c r="BT108" s="36"/>
      <c r="BV108" s="38" t="s">
        <v>1457</v>
      </c>
      <c r="BW108" s="67" t="s">
        <v>102</v>
      </c>
    </row>
    <row r="109" spans="1:75" ht="108" x14ac:dyDescent="0.15">
      <c r="A109" s="900"/>
      <c r="B109" s="276" t="s">
        <v>1344</v>
      </c>
      <c r="C109" s="305" t="s">
        <v>1477</v>
      </c>
      <c r="D109" s="303" t="s">
        <v>1453</v>
      </c>
      <c r="E109" s="273" t="s">
        <v>540</v>
      </c>
      <c r="F109" s="306" t="s">
        <v>1454</v>
      </c>
      <c r="G109" s="159" t="s">
        <v>1455</v>
      </c>
      <c r="H109" s="307" t="s">
        <v>1456</v>
      </c>
      <c r="I109" s="43" t="s">
        <v>138</v>
      </c>
      <c r="J109" s="307" t="s">
        <v>1457</v>
      </c>
      <c r="K109" s="307" t="s">
        <v>1458</v>
      </c>
      <c r="L109" s="307" t="s">
        <v>1459</v>
      </c>
      <c r="M109" s="308" t="s">
        <v>1460</v>
      </c>
      <c r="N109" s="837"/>
      <c r="O109" s="845"/>
      <c r="P109" s="845"/>
      <c r="Q109" s="902"/>
      <c r="R109" s="874"/>
      <c r="S109" s="905"/>
      <c r="T109" s="869"/>
      <c r="U109" s="82" t="s">
        <v>348</v>
      </c>
      <c r="V109" s="45" t="s">
        <v>1502</v>
      </c>
      <c r="W109" s="24" t="s">
        <v>195</v>
      </c>
      <c r="X109" s="8" t="s">
        <v>195</v>
      </c>
      <c r="Y109" s="24" t="s">
        <v>1467</v>
      </c>
      <c r="Z109" s="8" t="s">
        <v>1479</v>
      </c>
      <c r="AA109" s="89" t="s">
        <v>102</v>
      </c>
      <c r="AB109" s="90"/>
      <c r="AC109" s="90" t="s">
        <v>102</v>
      </c>
      <c r="AD109" s="91" t="s">
        <v>95</v>
      </c>
      <c r="AE109" s="92" t="s">
        <v>95</v>
      </c>
      <c r="AF109" s="169" t="s">
        <v>96</v>
      </c>
      <c r="AG109" s="94" t="s">
        <v>102</v>
      </c>
      <c r="AH109" s="95" t="s">
        <v>102</v>
      </c>
      <c r="AI109" s="175" t="s">
        <v>223</v>
      </c>
      <c r="AJ109" s="176" t="s">
        <v>102</v>
      </c>
      <c r="AK109" s="176" t="s">
        <v>102</v>
      </c>
      <c r="AL109" s="58" t="s">
        <v>102</v>
      </c>
      <c r="AM109" s="58" t="s">
        <v>102</v>
      </c>
      <c r="AN109" s="58" t="s">
        <v>102</v>
      </c>
      <c r="AO109" s="59" t="s">
        <v>102</v>
      </c>
      <c r="AP109" s="60" t="s">
        <v>124</v>
      </c>
      <c r="AQ109" s="60" t="s">
        <v>95</v>
      </c>
      <c r="AR109" s="60" t="s">
        <v>95</v>
      </c>
      <c r="AS109" s="60" t="s">
        <v>95</v>
      </c>
      <c r="AT109" s="60" t="s">
        <v>233</v>
      </c>
      <c r="AU109" s="55" t="s">
        <v>277</v>
      </c>
      <c r="AV109" s="193" t="s">
        <v>205</v>
      </c>
      <c r="AW109" s="55" t="s">
        <v>102</v>
      </c>
      <c r="AX109" s="58" t="s">
        <v>102</v>
      </c>
      <c r="AY109" s="58" t="s">
        <v>138</v>
      </c>
      <c r="AZ109" s="62" t="s">
        <v>102</v>
      </c>
      <c r="BA109" s="62" t="s">
        <v>102</v>
      </c>
      <c r="BB109" s="62" t="s">
        <v>102</v>
      </c>
      <c r="BC109" s="62" t="s">
        <v>102</v>
      </c>
      <c r="BD109" s="64" t="str">
        <f t="shared" si="14"/>
        <v>B</v>
      </c>
      <c r="BE109" s="200" t="s">
        <v>1494</v>
      </c>
      <c r="BF109" s="34">
        <f>IF(A109="",BF108,ROW()-1-COUNTIF(A$2:A109,""))</f>
        <v>58</v>
      </c>
      <c r="BG109" s="34">
        <f t="shared" si="15"/>
        <v>8</v>
      </c>
      <c r="BH109" s="34" t="str">
        <f t="shared" si="16"/>
        <v>58-8</v>
      </c>
      <c r="BI109" s="34">
        <f t="shared" si="12"/>
        <v>14</v>
      </c>
      <c r="BJ109" s="34" t="str">
        <f t="shared" si="13"/>
        <v>58○</v>
      </c>
      <c r="BK109" s="34" t="str">
        <f t="shared" si="17"/>
        <v>新規+既出</v>
      </c>
      <c r="BL109" s="34" t="str">
        <f t="shared" si="18"/>
        <v>58-Yes</v>
      </c>
      <c r="BM109" s="34" t="str">
        <f t="shared" si="19"/>
        <v>進歩性</v>
      </c>
      <c r="BN109" s="34" t="str">
        <f t="shared" si="20"/>
        <v>進歩性のみ</v>
      </c>
      <c r="BO109" s="34" t="str">
        <f t="shared" si="21"/>
        <v>58-進</v>
      </c>
      <c r="BP109" s="34" t="str">
        <f t="shared" si="22"/>
        <v/>
      </c>
      <c r="BQ109" s="34" t="str">
        <f t="shared" si="23"/>
        <v>分析対象</v>
      </c>
      <c r="BR109" s="36"/>
      <c r="BS109" s="36"/>
      <c r="BT109" s="36"/>
      <c r="BV109" s="38" t="s">
        <v>1457</v>
      </c>
      <c r="BW109" s="67" t="s">
        <v>102</v>
      </c>
    </row>
    <row r="110" spans="1:75" ht="108" x14ac:dyDescent="0.15">
      <c r="A110" s="900"/>
      <c r="B110" s="276" t="s">
        <v>1344</v>
      </c>
      <c r="C110" s="305" t="s">
        <v>1477</v>
      </c>
      <c r="D110" s="303" t="s">
        <v>1503</v>
      </c>
      <c r="E110" s="273" t="s">
        <v>1504</v>
      </c>
      <c r="F110" s="306" t="s">
        <v>1454</v>
      </c>
      <c r="G110" s="159" t="s">
        <v>1455</v>
      </c>
      <c r="H110" s="307" t="s">
        <v>1456</v>
      </c>
      <c r="I110" s="43" t="s">
        <v>138</v>
      </c>
      <c r="J110" s="307" t="s">
        <v>1457</v>
      </c>
      <c r="K110" s="307" t="s">
        <v>1458</v>
      </c>
      <c r="L110" s="307" t="s">
        <v>1459</v>
      </c>
      <c r="M110" s="308" t="s">
        <v>1460</v>
      </c>
      <c r="N110" s="837"/>
      <c r="O110" s="845"/>
      <c r="P110" s="845"/>
      <c r="Q110" s="902"/>
      <c r="R110" s="874"/>
      <c r="S110" s="905"/>
      <c r="T110" s="869"/>
      <c r="U110" s="82" t="s">
        <v>359</v>
      </c>
      <c r="V110" s="45" t="s">
        <v>1505</v>
      </c>
      <c r="W110" s="24" t="s">
        <v>195</v>
      </c>
      <c r="X110" s="8" t="s">
        <v>195</v>
      </c>
      <c r="Y110" s="24" t="s">
        <v>1467</v>
      </c>
      <c r="Z110" s="8" t="s">
        <v>1479</v>
      </c>
      <c r="AA110" s="89" t="s">
        <v>102</v>
      </c>
      <c r="AB110" s="90"/>
      <c r="AC110" s="90" t="s">
        <v>102</v>
      </c>
      <c r="AD110" s="91" t="s">
        <v>95</v>
      </c>
      <c r="AE110" s="92" t="s">
        <v>95</v>
      </c>
      <c r="AF110" s="169" t="s">
        <v>96</v>
      </c>
      <c r="AG110" s="94" t="s">
        <v>102</v>
      </c>
      <c r="AH110" s="95" t="s">
        <v>102</v>
      </c>
      <c r="AI110" s="175" t="s">
        <v>223</v>
      </c>
      <c r="AJ110" s="176" t="s">
        <v>102</v>
      </c>
      <c r="AK110" s="176" t="s">
        <v>102</v>
      </c>
      <c r="AL110" s="58" t="s">
        <v>102</v>
      </c>
      <c r="AM110" s="58" t="s">
        <v>102</v>
      </c>
      <c r="AN110" s="58" t="s">
        <v>102</v>
      </c>
      <c r="AO110" s="59" t="s">
        <v>102</v>
      </c>
      <c r="AP110" s="60" t="s">
        <v>124</v>
      </c>
      <c r="AQ110" s="60" t="s">
        <v>95</v>
      </c>
      <c r="AR110" s="60" t="s">
        <v>95</v>
      </c>
      <c r="AS110" s="60" t="s">
        <v>95</v>
      </c>
      <c r="AT110" s="60" t="s">
        <v>233</v>
      </c>
      <c r="AU110" s="55" t="s">
        <v>277</v>
      </c>
      <c r="AV110" s="193" t="s">
        <v>205</v>
      </c>
      <c r="AW110" s="55" t="s">
        <v>102</v>
      </c>
      <c r="AX110" s="58" t="s">
        <v>102</v>
      </c>
      <c r="AY110" s="58" t="s">
        <v>138</v>
      </c>
      <c r="AZ110" s="62" t="s">
        <v>102</v>
      </c>
      <c r="BA110" s="62" t="s">
        <v>102</v>
      </c>
      <c r="BB110" s="62" t="s">
        <v>102</v>
      </c>
      <c r="BC110" s="62" t="s">
        <v>102</v>
      </c>
      <c r="BD110" s="64" t="str">
        <f t="shared" si="14"/>
        <v>B</v>
      </c>
      <c r="BE110" s="200" t="s">
        <v>1494</v>
      </c>
      <c r="BF110" s="34">
        <f>IF(A110="",BF109,ROW()-1-COUNTIF(A$2:A110,""))</f>
        <v>58</v>
      </c>
      <c r="BG110" s="34">
        <f t="shared" si="15"/>
        <v>9</v>
      </c>
      <c r="BH110" s="34" t="str">
        <f t="shared" si="16"/>
        <v>58-9</v>
      </c>
      <c r="BI110" s="34">
        <f t="shared" si="12"/>
        <v>14</v>
      </c>
      <c r="BJ110" s="34" t="str">
        <f t="shared" si="13"/>
        <v>58○</v>
      </c>
      <c r="BK110" s="34" t="str">
        <f t="shared" si="17"/>
        <v>新規+既出</v>
      </c>
      <c r="BL110" s="34" t="str">
        <f t="shared" si="18"/>
        <v>58-Yes</v>
      </c>
      <c r="BM110" s="34" t="str">
        <f t="shared" si="19"/>
        <v>進歩性</v>
      </c>
      <c r="BN110" s="34" t="str">
        <f t="shared" si="20"/>
        <v>進歩性のみ</v>
      </c>
      <c r="BO110" s="34" t="str">
        <f t="shared" si="21"/>
        <v>58-進</v>
      </c>
      <c r="BP110" s="34" t="str">
        <f t="shared" si="22"/>
        <v/>
      </c>
      <c r="BQ110" s="34" t="str">
        <f t="shared" si="23"/>
        <v>分析対象</v>
      </c>
      <c r="BR110" s="36"/>
      <c r="BS110" s="36"/>
      <c r="BT110" s="36"/>
      <c r="BV110" s="38" t="s">
        <v>1457</v>
      </c>
      <c r="BW110" s="67" t="s">
        <v>102</v>
      </c>
    </row>
    <row r="111" spans="1:75" ht="108" x14ac:dyDescent="0.15">
      <c r="A111" s="900"/>
      <c r="B111" s="276" t="s">
        <v>1344</v>
      </c>
      <c r="C111" s="305" t="s">
        <v>1477</v>
      </c>
      <c r="D111" s="303" t="s">
        <v>1499</v>
      </c>
      <c r="E111" s="273" t="s">
        <v>1500</v>
      </c>
      <c r="F111" s="306" t="s">
        <v>1454</v>
      </c>
      <c r="G111" s="159" t="s">
        <v>1455</v>
      </c>
      <c r="H111" s="307" t="s">
        <v>1456</v>
      </c>
      <c r="I111" s="43" t="s">
        <v>138</v>
      </c>
      <c r="J111" s="307" t="s">
        <v>1457</v>
      </c>
      <c r="K111" s="307" t="s">
        <v>1458</v>
      </c>
      <c r="L111" s="307" t="s">
        <v>1459</v>
      </c>
      <c r="M111" s="308" t="s">
        <v>1460</v>
      </c>
      <c r="N111" s="837"/>
      <c r="O111" s="845"/>
      <c r="P111" s="845"/>
      <c r="Q111" s="902"/>
      <c r="R111" s="874"/>
      <c r="S111" s="905"/>
      <c r="T111" s="869"/>
      <c r="U111" s="82" t="s">
        <v>1506</v>
      </c>
      <c r="V111" s="45" t="s">
        <v>1507</v>
      </c>
      <c r="W111" s="24" t="s">
        <v>195</v>
      </c>
      <c r="X111" s="8" t="s">
        <v>195</v>
      </c>
      <c r="Y111" s="24" t="s">
        <v>1467</v>
      </c>
      <c r="Z111" s="8" t="s">
        <v>1479</v>
      </c>
      <c r="AA111" s="89" t="s">
        <v>102</v>
      </c>
      <c r="AB111" s="90"/>
      <c r="AC111" s="90" t="s">
        <v>102</v>
      </c>
      <c r="AD111" s="91" t="s">
        <v>95</v>
      </c>
      <c r="AE111" s="92" t="s">
        <v>95</v>
      </c>
      <c r="AF111" s="169" t="s">
        <v>96</v>
      </c>
      <c r="AG111" s="94" t="s">
        <v>102</v>
      </c>
      <c r="AH111" s="95" t="s">
        <v>102</v>
      </c>
      <c r="AI111" s="175" t="s">
        <v>223</v>
      </c>
      <c r="AJ111" s="176" t="s">
        <v>102</v>
      </c>
      <c r="AK111" s="176" t="s">
        <v>102</v>
      </c>
      <c r="AL111" s="58" t="s">
        <v>102</v>
      </c>
      <c r="AM111" s="58" t="s">
        <v>102</v>
      </c>
      <c r="AN111" s="58" t="s">
        <v>102</v>
      </c>
      <c r="AO111" s="59" t="s">
        <v>102</v>
      </c>
      <c r="AP111" s="60" t="s">
        <v>124</v>
      </c>
      <c r="AQ111" s="60" t="s">
        <v>95</v>
      </c>
      <c r="AR111" s="60" t="s">
        <v>95</v>
      </c>
      <c r="AS111" s="60" t="s">
        <v>95</v>
      </c>
      <c r="AT111" s="60" t="s">
        <v>233</v>
      </c>
      <c r="AU111" s="55" t="s">
        <v>277</v>
      </c>
      <c r="AV111" s="193" t="s">
        <v>205</v>
      </c>
      <c r="AW111" s="55" t="s">
        <v>102</v>
      </c>
      <c r="AX111" s="58" t="s">
        <v>102</v>
      </c>
      <c r="AY111" s="58" t="s">
        <v>138</v>
      </c>
      <c r="AZ111" s="62" t="s">
        <v>102</v>
      </c>
      <c r="BA111" s="62" t="s">
        <v>102</v>
      </c>
      <c r="BB111" s="62" t="s">
        <v>102</v>
      </c>
      <c r="BC111" s="62" t="s">
        <v>102</v>
      </c>
      <c r="BD111" s="64" t="str">
        <f t="shared" si="14"/>
        <v>B</v>
      </c>
      <c r="BE111" s="200" t="s">
        <v>1494</v>
      </c>
      <c r="BF111" s="34">
        <f>IF(A111="",BF110,ROW()-1-COUNTIF(A$2:A111,""))</f>
        <v>58</v>
      </c>
      <c r="BG111" s="34">
        <f t="shared" si="15"/>
        <v>10</v>
      </c>
      <c r="BH111" s="34" t="str">
        <f t="shared" si="16"/>
        <v>58-10</v>
      </c>
      <c r="BI111" s="34">
        <f t="shared" si="12"/>
        <v>14</v>
      </c>
      <c r="BJ111" s="34" t="str">
        <f t="shared" si="13"/>
        <v>58○</v>
      </c>
      <c r="BK111" s="34" t="str">
        <f t="shared" si="17"/>
        <v>新規+既出</v>
      </c>
      <c r="BL111" s="34" t="str">
        <f t="shared" si="18"/>
        <v>58-Yes</v>
      </c>
      <c r="BM111" s="34" t="str">
        <f t="shared" si="19"/>
        <v>進歩性</v>
      </c>
      <c r="BN111" s="34" t="str">
        <f t="shared" si="20"/>
        <v>進歩性のみ</v>
      </c>
      <c r="BO111" s="34" t="str">
        <f t="shared" si="21"/>
        <v>58-進</v>
      </c>
      <c r="BP111" s="34" t="str">
        <f t="shared" si="22"/>
        <v/>
      </c>
      <c r="BQ111" s="34" t="str">
        <f t="shared" si="23"/>
        <v>分析対象</v>
      </c>
      <c r="BR111" s="36"/>
      <c r="BS111" s="36"/>
      <c r="BT111" s="36"/>
      <c r="BV111" s="38" t="s">
        <v>1457</v>
      </c>
      <c r="BW111" s="67" t="s">
        <v>102</v>
      </c>
    </row>
    <row r="112" spans="1:75" ht="108" x14ac:dyDescent="0.15">
      <c r="A112" s="900"/>
      <c r="B112" s="276" t="s">
        <v>1344</v>
      </c>
      <c r="C112" s="305" t="s">
        <v>1477</v>
      </c>
      <c r="D112" s="303" t="s">
        <v>1499</v>
      </c>
      <c r="E112" s="273" t="s">
        <v>1500</v>
      </c>
      <c r="F112" s="306" t="s">
        <v>1454</v>
      </c>
      <c r="G112" s="159" t="s">
        <v>1455</v>
      </c>
      <c r="H112" s="307" t="s">
        <v>1456</v>
      </c>
      <c r="I112" s="43" t="s">
        <v>138</v>
      </c>
      <c r="J112" s="307" t="s">
        <v>1457</v>
      </c>
      <c r="K112" s="307" t="s">
        <v>1458</v>
      </c>
      <c r="L112" s="307" t="s">
        <v>1459</v>
      </c>
      <c r="M112" s="308" t="s">
        <v>1460</v>
      </c>
      <c r="N112" s="837"/>
      <c r="O112" s="845"/>
      <c r="P112" s="845"/>
      <c r="Q112" s="902"/>
      <c r="R112" s="874"/>
      <c r="S112" s="905"/>
      <c r="T112" s="869"/>
      <c r="U112" s="82" t="s">
        <v>1508</v>
      </c>
      <c r="V112" s="45" t="s">
        <v>1509</v>
      </c>
      <c r="W112" s="24" t="s">
        <v>195</v>
      </c>
      <c r="X112" s="8" t="s">
        <v>195</v>
      </c>
      <c r="Y112" s="24" t="s">
        <v>1467</v>
      </c>
      <c r="Z112" s="8" t="s">
        <v>1479</v>
      </c>
      <c r="AA112" s="89" t="s">
        <v>102</v>
      </c>
      <c r="AB112" s="90"/>
      <c r="AC112" s="90" t="s">
        <v>102</v>
      </c>
      <c r="AD112" s="91" t="s">
        <v>95</v>
      </c>
      <c r="AE112" s="92" t="s">
        <v>95</v>
      </c>
      <c r="AF112" s="169" t="s">
        <v>96</v>
      </c>
      <c r="AG112" s="94" t="s">
        <v>102</v>
      </c>
      <c r="AH112" s="95" t="s">
        <v>102</v>
      </c>
      <c r="AI112" s="175" t="s">
        <v>223</v>
      </c>
      <c r="AJ112" s="176" t="s">
        <v>102</v>
      </c>
      <c r="AK112" s="176" t="s">
        <v>102</v>
      </c>
      <c r="AL112" s="58" t="s">
        <v>102</v>
      </c>
      <c r="AM112" s="58" t="s">
        <v>102</v>
      </c>
      <c r="AN112" s="58" t="s">
        <v>102</v>
      </c>
      <c r="AO112" s="59" t="s">
        <v>102</v>
      </c>
      <c r="AP112" s="60" t="s">
        <v>124</v>
      </c>
      <c r="AQ112" s="60" t="s">
        <v>95</v>
      </c>
      <c r="AR112" s="60" t="s">
        <v>95</v>
      </c>
      <c r="AS112" s="60" t="s">
        <v>95</v>
      </c>
      <c r="AT112" s="60" t="s">
        <v>233</v>
      </c>
      <c r="AU112" s="55" t="s">
        <v>277</v>
      </c>
      <c r="AV112" s="193" t="s">
        <v>205</v>
      </c>
      <c r="AW112" s="55" t="s">
        <v>102</v>
      </c>
      <c r="AX112" s="58" t="s">
        <v>102</v>
      </c>
      <c r="AY112" s="58" t="s">
        <v>138</v>
      </c>
      <c r="AZ112" s="62" t="s">
        <v>102</v>
      </c>
      <c r="BA112" s="62" t="s">
        <v>102</v>
      </c>
      <c r="BB112" s="62" t="s">
        <v>102</v>
      </c>
      <c r="BC112" s="62" t="s">
        <v>102</v>
      </c>
      <c r="BD112" s="64" t="str">
        <f t="shared" si="14"/>
        <v>B</v>
      </c>
      <c r="BE112" s="200" t="s">
        <v>1494</v>
      </c>
      <c r="BF112" s="34">
        <f>IF(A112="",BF111,ROW()-1-COUNTIF(A$2:A112,""))</f>
        <v>58</v>
      </c>
      <c r="BG112" s="34">
        <f t="shared" si="15"/>
        <v>11</v>
      </c>
      <c r="BH112" s="34" t="str">
        <f t="shared" si="16"/>
        <v>58-11</v>
      </c>
      <c r="BI112" s="34">
        <f t="shared" si="12"/>
        <v>14</v>
      </c>
      <c r="BJ112" s="34" t="str">
        <f t="shared" si="13"/>
        <v>58○</v>
      </c>
      <c r="BK112" s="34" t="str">
        <f t="shared" si="17"/>
        <v>新規+既出</v>
      </c>
      <c r="BL112" s="34" t="str">
        <f t="shared" si="18"/>
        <v>58-Yes</v>
      </c>
      <c r="BM112" s="34" t="str">
        <f t="shared" si="19"/>
        <v>進歩性</v>
      </c>
      <c r="BN112" s="34" t="str">
        <f t="shared" si="20"/>
        <v>進歩性のみ</v>
      </c>
      <c r="BO112" s="34" t="str">
        <f t="shared" si="21"/>
        <v>58-進</v>
      </c>
      <c r="BP112" s="34" t="str">
        <f t="shared" si="22"/>
        <v/>
      </c>
      <c r="BQ112" s="34" t="str">
        <f t="shared" si="23"/>
        <v>分析対象</v>
      </c>
      <c r="BR112" s="36"/>
      <c r="BS112" s="36"/>
      <c r="BT112" s="36"/>
      <c r="BV112" s="38" t="s">
        <v>1457</v>
      </c>
      <c r="BW112" s="67" t="s">
        <v>102</v>
      </c>
    </row>
    <row r="113" spans="1:75" ht="108" x14ac:dyDescent="0.15">
      <c r="A113" s="900"/>
      <c r="B113" s="276" t="s">
        <v>1344</v>
      </c>
      <c r="C113" s="305" t="s">
        <v>1477</v>
      </c>
      <c r="D113" s="303" t="s">
        <v>1453</v>
      </c>
      <c r="E113" s="273" t="s">
        <v>540</v>
      </c>
      <c r="F113" s="306" t="s">
        <v>1454</v>
      </c>
      <c r="G113" s="159" t="s">
        <v>1455</v>
      </c>
      <c r="H113" s="307" t="s">
        <v>1456</v>
      </c>
      <c r="I113" s="43" t="s">
        <v>138</v>
      </c>
      <c r="J113" s="307" t="s">
        <v>1457</v>
      </c>
      <c r="K113" s="307" t="s">
        <v>1458</v>
      </c>
      <c r="L113" s="307" t="s">
        <v>1459</v>
      </c>
      <c r="M113" s="308" t="s">
        <v>1460</v>
      </c>
      <c r="N113" s="837"/>
      <c r="O113" s="845"/>
      <c r="P113" s="845"/>
      <c r="Q113" s="902"/>
      <c r="R113" s="874"/>
      <c r="S113" s="905"/>
      <c r="T113" s="869"/>
      <c r="U113" s="82" t="s">
        <v>1510</v>
      </c>
      <c r="V113" s="45" t="s">
        <v>1511</v>
      </c>
      <c r="W113" s="24" t="s">
        <v>195</v>
      </c>
      <c r="X113" s="8" t="s">
        <v>195</v>
      </c>
      <c r="Y113" s="24" t="s">
        <v>1467</v>
      </c>
      <c r="Z113" s="8" t="s">
        <v>1479</v>
      </c>
      <c r="AA113" s="89" t="s">
        <v>102</v>
      </c>
      <c r="AB113" s="90"/>
      <c r="AC113" s="90" t="s">
        <v>102</v>
      </c>
      <c r="AD113" s="91" t="s">
        <v>95</v>
      </c>
      <c r="AE113" s="92" t="s">
        <v>95</v>
      </c>
      <c r="AF113" s="169" t="s">
        <v>96</v>
      </c>
      <c r="AG113" s="94" t="s">
        <v>102</v>
      </c>
      <c r="AH113" s="95" t="s">
        <v>102</v>
      </c>
      <c r="AI113" s="175" t="s">
        <v>223</v>
      </c>
      <c r="AJ113" s="176" t="s">
        <v>102</v>
      </c>
      <c r="AK113" s="176" t="s">
        <v>102</v>
      </c>
      <c r="AL113" s="58" t="s">
        <v>102</v>
      </c>
      <c r="AM113" s="58" t="s">
        <v>102</v>
      </c>
      <c r="AN113" s="58" t="s">
        <v>102</v>
      </c>
      <c r="AO113" s="59" t="s">
        <v>102</v>
      </c>
      <c r="AP113" s="60" t="s">
        <v>124</v>
      </c>
      <c r="AQ113" s="60" t="s">
        <v>95</v>
      </c>
      <c r="AR113" s="60" t="s">
        <v>95</v>
      </c>
      <c r="AS113" s="60" t="s">
        <v>95</v>
      </c>
      <c r="AT113" s="60" t="s">
        <v>233</v>
      </c>
      <c r="AU113" s="55" t="s">
        <v>277</v>
      </c>
      <c r="AV113" s="193" t="s">
        <v>205</v>
      </c>
      <c r="AW113" s="55" t="s">
        <v>102</v>
      </c>
      <c r="AX113" s="58" t="s">
        <v>102</v>
      </c>
      <c r="AY113" s="58" t="s">
        <v>138</v>
      </c>
      <c r="AZ113" s="62" t="s">
        <v>102</v>
      </c>
      <c r="BA113" s="62" t="s">
        <v>102</v>
      </c>
      <c r="BB113" s="62" t="s">
        <v>102</v>
      </c>
      <c r="BC113" s="62" t="s">
        <v>102</v>
      </c>
      <c r="BD113" s="64" t="str">
        <f t="shared" si="14"/>
        <v>B</v>
      </c>
      <c r="BE113" s="200" t="s">
        <v>1494</v>
      </c>
      <c r="BF113" s="34">
        <f>IF(A113="",BF112,ROW()-1-COUNTIF(A$2:A113,""))</f>
        <v>58</v>
      </c>
      <c r="BG113" s="34">
        <f t="shared" si="15"/>
        <v>12</v>
      </c>
      <c r="BH113" s="34" t="str">
        <f t="shared" si="16"/>
        <v>58-12</v>
      </c>
      <c r="BI113" s="34">
        <f t="shared" si="12"/>
        <v>14</v>
      </c>
      <c r="BJ113" s="34" t="str">
        <f t="shared" si="13"/>
        <v>58○</v>
      </c>
      <c r="BK113" s="34" t="str">
        <f t="shared" si="17"/>
        <v>新規+既出</v>
      </c>
      <c r="BL113" s="34" t="str">
        <f t="shared" si="18"/>
        <v>58-Yes</v>
      </c>
      <c r="BM113" s="34" t="str">
        <f t="shared" si="19"/>
        <v>進歩性</v>
      </c>
      <c r="BN113" s="34" t="str">
        <f t="shared" si="20"/>
        <v>進歩性のみ</v>
      </c>
      <c r="BO113" s="34" t="str">
        <f t="shared" si="21"/>
        <v>58-進</v>
      </c>
      <c r="BP113" s="34" t="str">
        <f t="shared" si="22"/>
        <v/>
      </c>
      <c r="BQ113" s="34" t="str">
        <f t="shared" si="23"/>
        <v>分析対象</v>
      </c>
      <c r="BR113" s="36"/>
      <c r="BS113" s="36"/>
      <c r="BT113" s="36"/>
      <c r="BV113" s="38" t="s">
        <v>1457</v>
      </c>
      <c r="BW113" s="67" t="s">
        <v>102</v>
      </c>
    </row>
    <row r="114" spans="1:75" ht="108" x14ac:dyDescent="0.15">
      <c r="A114" s="900"/>
      <c r="B114" s="276" t="s">
        <v>1344</v>
      </c>
      <c r="C114" s="305" t="s">
        <v>1477</v>
      </c>
      <c r="D114" s="303" t="s">
        <v>1512</v>
      </c>
      <c r="E114" s="273" t="s">
        <v>1513</v>
      </c>
      <c r="F114" s="306" t="s">
        <v>1454</v>
      </c>
      <c r="G114" s="159" t="s">
        <v>1455</v>
      </c>
      <c r="H114" s="307" t="s">
        <v>1456</v>
      </c>
      <c r="I114" s="43" t="s">
        <v>138</v>
      </c>
      <c r="J114" s="307" t="s">
        <v>1457</v>
      </c>
      <c r="K114" s="307" t="s">
        <v>1458</v>
      </c>
      <c r="L114" s="307" t="s">
        <v>1459</v>
      </c>
      <c r="M114" s="308" t="s">
        <v>1460</v>
      </c>
      <c r="N114" s="837"/>
      <c r="O114" s="845"/>
      <c r="P114" s="845"/>
      <c r="Q114" s="902"/>
      <c r="R114" s="874"/>
      <c r="S114" s="905"/>
      <c r="T114" s="869"/>
      <c r="U114" s="82" t="s">
        <v>1514</v>
      </c>
      <c r="V114" s="45" t="s">
        <v>1515</v>
      </c>
      <c r="W114" s="24" t="s">
        <v>195</v>
      </c>
      <c r="X114" s="8" t="s">
        <v>195</v>
      </c>
      <c r="Y114" s="24" t="s">
        <v>1467</v>
      </c>
      <c r="Z114" s="8" t="s">
        <v>1479</v>
      </c>
      <c r="AA114" s="89" t="s">
        <v>102</v>
      </c>
      <c r="AB114" s="90"/>
      <c r="AC114" s="90" t="s">
        <v>102</v>
      </c>
      <c r="AD114" s="91" t="s">
        <v>95</v>
      </c>
      <c r="AE114" s="92" t="s">
        <v>95</v>
      </c>
      <c r="AF114" s="169" t="s">
        <v>96</v>
      </c>
      <c r="AG114" s="94" t="s">
        <v>102</v>
      </c>
      <c r="AH114" s="95" t="s">
        <v>102</v>
      </c>
      <c r="AI114" s="175" t="s">
        <v>223</v>
      </c>
      <c r="AJ114" s="176" t="s">
        <v>102</v>
      </c>
      <c r="AK114" s="176" t="s">
        <v>102</v>
      </c>
      <c r="AL114" s="58" t="s">
        <v>102</v>
      </c>
      <c r="AM114" s="58" t="s">
        <v>102</v>
      </c>
      <c r="AN114" s="58" t="s">
        <v>102</v>
      </c>
      <c r="AO114" s="59" t="s">
        <v>102</v>
      </c>
      <c r="AP114" s="60" t="s">
        <v>124</v>
      </c>
      <c r="AQ114" s="60" t="s">
        <v>95</v>
      </c>
      <c r="AR114" s="60" t="s">
        <v>95</v>
      </c>
      <c r="AS114" s="60" t="s">
        <v>95</v>
      </c>
      <c r="AT114" s="60" t="s">
        <v>233</v>
      </c>
      <c r="AU114" s="55" t="s">
        <v>277</v>
      </c>
      <c r="AV114" s="193" t="s">
        <v>205</v>
      </c>
      <c r="AW114" s="55" t="s">
        <v>102</v>
      </c>
      <c r="AX114" s="58" t="s">
        <v>102</v>
      </c>
      <c r="AY114" s="58" t="s">
        <v>138</v>
      </c>
      <c r="AZ114" s="62" t="s">
        <v>102</v>
      </c>
      <c r="BA114" s="62" t="s">
        <v>102</v>
      </c>
      <c r="BB114" s="62" t="s">
        <v>102</v>
      </c>
      <c r="BC114" s="62" t="s">
        <v>102</v>
      </c>
      <c r="BD114" s="64" t="str">
        <f t="shared" si="14"/>
        <v>B</v>
      </c>
      <c r="BE114" s="200" t="s">
        <v>1494</v>
      </c>
      <c r="BF114" s="34">
        <f>IF(A114="",BF113,ROW()-1-COUNTIF(A$2:A114,""))</f>
        <v>58</v>
      </c>
      <c r="BG114" s="34">
        <f t="shared" si="15"/>
        <v>13</v>
      </c>
      <c r="BH114" s="34" t="str">
        <f t="shared" si="16"/>
        <v>58-13</v>
      </c>
      <c r="BI114" s="34">
        <f t="shared" si="12"/>
        <v>14</v>
      </c>
      <c r="BJ114" s="34" t="str">
        <f t="shared" si="13"/>
        <v>58○</v>
      </c>
      <c r="BK114" s="34" t="str">
        <f t="shared" si="17"/>
        <v>新規+既出</v>
      </c>
      <c r="BL114" s="34" t="str">
        <f t="shared" si="18"/>
        <v>58-Yes</v>
      </c>
      <c r="BM114" s="34" t="str">
        <f t="shared" si="19"/>
        <v>進歩性</v>
      </c>
      <c r="BN114" s="34" t="str">
        <f t="shared" si="20"/>
        <v>進歩性のみ</v>
      </c>
      <c r="BO114" s="34" t="str">
        <f t="shared" si="21"/>
        <v>58-進</v>
      </c>
      <c r="BP114" s="34" t="str">
        <f t="shared" si="22"/>
        <v/>
      </c>
      <c r="BQ114" s="34" t="str">
        <f t="shared" si="23"/>
        <v>分析対象</v>
      </c>
      <c r="BR114" s="36"/>
      <c r="BS114" s="36"/>
      <c r="BT114" s="36"/>
      <c r="BV114" s="38" t="s">
        <v>1457</v>
      </c>
      <c r="BW114" s="67" t="s">
        <v>102</v>
      </c>
    </row>
    <row r="115" spans="1:75" ht="108" x14ac:dyDescent="0.15">
      <c r="A115" s="896"/>
      <c r="B115" s="276" t="s">
        <v>1344</v>
      </c>
      <c r="C115" s="309" t="s">
        <v>1477</v>
      </c>
      <c r="D115" s="303" t="s">
        <v>1516</v>
      </c>
      <c r="E115" s="273" t="s">
        <v>1517</v>
      </c>
      <c r="F115" s="310" t="s">
        <v>1454</v>
      </c>
      <c r="G115" s="163" t="s">
        <v>1455</v>
      </c>
      <c r="H115" s="163" t="s">
        <v>1456</v>
      </c>
      <c r="I115" s="43" t="s">
        <v>138</v>
      </c>
      <c r="J115" s="163" t="s">
        <v>1457</v>
      </c>
      <c r="K115" s="163" t="s">
        <v>1458</v>
      </c>
      <c r="L115" s="163" t="s">
        <v>1459</v>
      </c>
      <c r="M115" s="311" t="s">
        <v>1460</v>
      </c>
      <c r="N115" s="838"/>
      <c r="O115" s="846"/>
      <c r="P115" s="846"/>
      <c r="Q115" s="903"/>
      <c r="R115" s="875"/>
      <c r="S115" s="906"/>
      <c r="T115" s="870"/>
      <c r="U115" s="82" t="s">
        <v>1518</v>
      </c>
      <c r="V115" s="45" t="s">
        <v>1519</v>
      </c>
      <c r="W115" s="24" t="s">
        <v>1520</v>
      </c>
      <c r="X115" s="8" t="s">
        <v>195</v>
      </c>
      <c r="Y115" s="24" t="s">
        <v>1467</v>
      </c>
      <c r="Z115" s="8" t="s">
        <v>1479</v>
      </c>
      <c r="AA115" s="89" t="s">
        <v>1521</v>
      </c>
      <c r="AB115" s="90"/>
      <c r="AC115" s="90" t="s">
        <v>102</v>
      </c>
      <c r="AD115" s="91" t="s">
        <v>95</v>
      </c>
      <c r="AE115" s="92" t="s">
        <v>95</v>
      </c>
      <c r="AF115" s="169" t="s">
        <v>96</v>
      </c>
      <c r="AG115" s="94" t="s">
        <v>102</v>
      </c>
      <c r="AH115" s="95" t="s">
        <v>102</v>
      </c>
      <c r="AI115" s="175" t="s">
        <v>165</v>
      </c>
      <c r="AJ115" s="176" t="s">
        <v>1522</v>
      </c>
      <c r="AK115" s="176" t="s">
        <v>1523</v>
      </c>
      <c r="AL115" s="58" t="s">
        <v>1488</v>
      </c>
      <c r="AM115" s="58" t="s">
        <v>1524</v>
      </c>
      <c r="AN115" s="58" t="s">
        <v>1525</v>
      </c>
      <c r="AO115" s="59">
        <v>30818</v>
      </c>
      <c r="AP115" s="60" t="s">
        <v>124</v>
      </c>
      <c r="AQ115" s="60" t="s">
        <v>95</v>
      </c>
      <c r="AR115" s="60" t="s">
        <v>95</v>
      </c>
      <c r="AS115" s="60" t="s">
        <v>95</v>
      </c>
      <c r="AT115" s="60" t="s">
        <v>233</v>
      </c>
      <c r="AU115" s="55" t="s">
        <v>277</v>
      </c>
      <c r="AV115" s="58" t="s">
        <v>102</v>
      </c>
      <c r="AW115" s="55" t="s">
        <v>102</v>
      </c>
      <c r="AX115" s="58" t="s">
        <v>102</v>
      </c>
      <c r="AY115" s="58" t="s">
        <v>138</v>
      </c>
      <c r="AZ115" s="62" t="s">
        <v>102</v>
      </c>
      <c r="BA115" s="249" t="s">
        <v>1526</v>
      </c>
      <c r="BB115" s="62" t="s">
        <v>1475</v>
      </c>
      <c r="BC115" s="62" t="s">
        <v>1492</v>
      </c>
      <c r="BD115" s="64" t="str">
        <f t="shared" si="14"/>
        <v>B</v>
      </c>
      <c r="BE115" s="200"/>
      <c r="BF115" s="34">
        <f>IF(A115="",BF114,ROW()-1-COUNTIF(A$2:A115,""))</f>
        <v>58</v>
      </c>
      <c r="BG115" s="34">
        <f t="shared" si="15"/>
        <v>14</v>
      </c>
      <c r="BH115" s="34" t="str">
        <f t="shared" si="16"/>
        <v>58-14</v>
      </c>
      <c r="BI115" s="34">
        <f t="shared" si="12"/>
        <v>14</v>
      </c>
      <c r="BJ115" s="34" t="str">
        <f t="shared" si="13"/>
        <v>58○</v>
      </c>
      <c r="BK115" s="34" t="str">
        <f t="shared" si="17"/>
        <v>新規+既出</v>
      </c>
      <c r="BL115" s="34" t="str">
        <f t="shared" si="18"/>
        <v>58-Yes</v>
      </c>
      <c r="BM115" s="34" t="str">
        <f t="shared" si="19"/>
        <v>進歩性</v>
      </c>
      <c r="BN115" s="34" t="str">
        <f t="shared" si="20"/>
        <v>進歩性のみ</v>
      </c>
      <c r="BO115" s="34" t="str">
        <f t="shared" si="21"/>
        <v>58-進</v>
      </c>
      <c r="BP115" s="34">
        <f t="shared" si="22"/>
        <v>1984</v>
      </c>
      <c r="BQ115" s="34" t="str">
        <f t="shared" si="23"/>
        <v>分析対象</v>
      </c>
      <c r="BR115" s="36"/>
      <c r="BS115" s="36"/>
      <c r="BT115" s="36"/>
      <c r="BU115" s="77" t="s">
        <v>104</v>
      </c>
      <c r="BV115" s="312" t="s">
        <v>1457</v>
      </c>
      <c r="BW115" s="67" t="s">
        <v>1488</v>
      </c>
    </row>
    <row r="116" spans="1:75" ht="27" customHeight="1" x14ac:dyDescent="0.15">
      <c r="A116" s="895" t="s">
        <v>1527</v>
      </c>
      <c r="B116" s="276" t="s">
        <v>1344</v>
      </c>
      <c r="C116" s="272" t="s">
        <v>1528</v>
      </c>
      <c r="D116" s="130" t="s">
        <v>1529</v>
      </c>
      <c r="E116" s="130" t="s">
        <v>1530</v>
      </c>
      <c r="F116" s="274" t="s">
        <v>1531</v>
      </c>
      <c r="G116" s="1" t="s">
        <v>1532</v>
      </c>
      <c r="H116" s="1" t="s">
        <v>1533</v>
      </c>
      <c r="I116" s="43" t="s">
        <v>1534</v>
      </c>
      <c r="J116" s="1" t="s">
        <v>1535</v>
      </c>
      <c r="K116" s="1" t="s">
        <v>1536</v>
      </c>
      <c r="L116" s="1" t="s">
        <v>1537</v>
      </c>
      <c r="M116" s="5" t="s">
        <v>1538</v>
      </c>
      <c r="N116" s="843" t="s">
        <v>1539</v>
      </c>
      <c r="O116" s="844" t="s">
        <v>876</v>
      </c>
      <c r="P116" s="844" t="s">
        <v>1540</v>
      </c>
      <c r="Q116" s="808">
        <v>0</v>
      </c>
      <c r="R116" s="817" t="s">
        <v>1541</v>
      </c>
      <c r="S116" s="823" t="s">
        <v>1542</v>
      </c>
      <c r="T116" s="825">
        <v>2</v>
      </c>
      <c r="U116" s="82" t="s">
        <v>91</v>
      </c>
      <c r="V116" s="45" t="s">
        <v>1543</v>
      </c>
      <c r="W116" s="24" t="s">
        <v>1544</v>
      </c>
      <c r="X116" s="8" t="s">
        <v>195</v>
      </c>
      <c r="Y116" s="24" t="s">
        <v>94</v>
      </c>
      <c r="Z116" s="300" t="s">
        <v>122</v>
      </c>
      <c r="AA116" s="89" t="s">
        <v>1545</v>
      </c>
      <c r="AB116" s="90"/>
      <c r="AC116" s="90" t="s">
        <v>102</v>
      </c>
      <c r="AD116" s="91" t="s">
        <v>95</v>
      </c>
      <c r="AE116" s="92" t="s">
        <v>95</v>
      </c>
      <c r="AF116" s="169" t="s">
        <v>96</v>
      </c>
      <c r="AG116" s="94" t="s">
        <v>102</v>
      </c>
      <c r="AH116" s="95" t="s">
        <v>102</v>
      </c>
      <c r="AI116" s="175" t="s">
        <v>165</v>
      </c>
      <c r="AJ116" s="176" t="s">
        <v>1546</v>
      </c>
      <c r="AK116" s="176" t="s">
        <v>1547</v>
      </c>
      <c r="AL116" s="58" t="s">
        <v>1548</v>
      </c>
      <c r="AM116" s="58" t="s">
        <v>1549</v>
      </c>
      <c r="AN116" s="58" t="s">
        <v>1550</v>
      </c>
      <c r="AO116" s="59">
        <v>35304</v>
      </c>
      <c r="AP116" s="60" t="s">
        <v>124</v>
      </c>
      <c r="AQ116" s="60" t="s">
        <v>95</v>
      </c>
      <c r="AR116" s="60" t="s">
        <v>95</v>
      </c>
      <c r="AS116" s="60" t="s">
        <v>95</v>
      </c>
      <c r="AT116" s="60" t="s">
        <v>233</v>
      </c>
      <c r="AU116" s="55" t="s">
        <v>96</v>
      </c>
      <c r="AV116" s="58" t="s">
        <v>102</v>
      </c>
      <c r="AW116" s="55" t="s">
        <v>102</v>
      </c>
      <c r="AX116" s="58" t="s">
        <v>102</v>
      </c>
      <c r="AY116" s="58" t="s">
        <v>1534</v>
      </c>
      <c r="AZ116" s="62" t="s">
        <v>102</v>
      </c>
      <c r="BA116" s="249" t="s">
        <v>1551</v>
      </c>
      <c r="BB116" s="62" t="s">
        <v>1552</v>
      </c>
      <c r="BC116" s="62" t="s">
        <v>1553</v>
      </c>
      <c r="BD116" s="64" t="str">
        <f t="shared" si="14"/>
        <v>G</v>
      </c>
      <c r="BE116" s="200"/>
      <c r="BF116" s="34">
        <f>IF(A116="",BF115,ROW()-1-COUNTIF(A$2:A116,""))</f>
        <v>59</v>
      </c>
      <c r="BG116" s="34">
        <f t="shared" si="15"/>
        <v>1</v>
      </c>
      <c r="BH116" s="34" t="str">
        <f t="shared" si="16"/>
        <v>59-1</v>
      </c>
      <c r="BI116" s="34">
        <f t="shared" si="12"/>
        <v>2</v>
      </c>
      <c r="BJ116" s="34" t="str">
        <f t="shared" si="13"/>
        <v/>
      </c>
      <c r="BK116" s="34" t="str">
        <f t="shared" si="17"/>
        <v>新規のみ</v>
      </c>
      <c r="BL116" s="34" t="str">
        <f t="shared" si="18"/>
        <v>59-Yes</v>
      </c>
      <c r="BM116" s="34" t="str">
        <f t="shared" si="19"/>
        <v>進歩性</v>
      </c>
      <c r="BN116" s="34" t="str">
        <f t="shared" si="20"/>
        <v>進歩性のみ</v>
      </c>
      <c r="BO116" s="34" t="str">
        <f t="shared" si="21"/>
        <v>59-進</v>
      </c>
      <c r="BP116" s="34">
        <f t="shared" si="22"/>
        <v>1996</v>
      </c>
      <c r="BQ116" s="34" t="str">
        <f t="shared" si="23"/>
        <v>分析対象</v>
      </c>
      <c r="BR116" s="103"/>
      <c r="BS116" s="103"/>
      <c r="BT116" s="103"/>
      <c r="BU116" s="77" t="s">
        <v>189</v>
      </c>
      <c r="BV116" s="3" t="s">
        <v>1535</v>
      </c>
      <c r="BW116" s="67" t="s">
        <v>1548</v>
      </c>
    </row>
    <row r="117" spans="1:75" ht="94.5" x14ac:dyDescent="0.15">
      <c r="A117" s="896"/>
      <c r="B117" s="276" t="s">
        <v>1344</v>
      </c>
      <c r="C117" s="283" t="s">
        <v>1528</v>
      </c>
      <c r="D117" s="130" t="s">
        <v>1554</v>
      </c>
      <c r="E117" s="130" t="s">
        <v>1555</v>
      </c>
      <c r="F117" s="284" t="s">
        <v>1531</v>
      </c>
      <c r="G117" s="163" t="s">
        <v>1532</v>
      </c>
      <c r="H117" s="163" t="s">
        <v>1533</v>
      </c>
      <c r="I117" s="43" t="s">
        <v>1534</v>
      </c>
      <c r="J117" s="163" t="s">
        <v>1535</v>
      </c>
      <c r="K117" s="163" t="s">
        <v>1536</v>
      </c>
      <c r="L117" s="163" t="s">
        <v>1537</v>
      </c>
      <c r="M117" s="311" t="s">
        <v>1538</v>
      </c>
      <c r="N117" s="838"/>
      <c r="O117" s="846"/>
      <c r="P117" s="846"/>
      <c r="Q117" s="810"/>
      <c r="R117" s="878"/>
      <c r="S117" s="824"/>
      <c r="T117" s="826"/>
      <c r="U117" s="82" t="s">
        <v>118</v>
      </c>
      <c r="V117" s="45" t="s">
        <v>1556</v>
      </c>
      <c r="W117" s="24" t="s">
        <v>1557</v>
      </c>
      <c r="X117" s="8" t="s">
        <v>1558</v>
      </c>
      <c r="Y117" s="24" t="s">
        <v>94</v>
      </c>
      <c r="Z117" s="300" t="s">
        <v>122</v>
      </c>
      <c r="AA117" s="89" t="s">
        <v>1559</v>
      </c>
      <c r="AB117" s="90"/>
      <c r="AC117" s="90" t="s">
        <v>1560</v>
      </c>
      <c r="AD117" s="91" t="s">
        <v>95</v>
      </c>
      <c r="AE117" s="92" t="s">
        <v>95</v>
      </c>
      <c r="AF117" s="169" t="s">
        <v>96</v>
      </c>
      <c r="AG117" s="94" t="s">
        <v>102</v>
      </c>
      <c r="AH117" s="95" t="s">
        <v>102</v>
      </c>
      <c r="AI117" s="175" t="s">
        <v>165</v>
      </c>
      <c r="AJ117" s="176" t="s">
        <v>1561</v>
      </c>
      <c r="AK117" s="176" t="s">
        <v>1562</v>
      </c>
      <c r="AL117" s="58" t="s">
        <v>1563</v>
      </c>
      <c r="AM117" s="58" t="s">
        <v>1564</v>
      </c>
      <c r="AN117" s="58" t="s">
        <v>1565</v>
      </c>
      <c r="AO117" s="59">
        <v>34733</v>
      </c>
      <c r="AP117" s="60" t="s">
        <v>124</v>
      </c>
      <c r="AQ117" s="60" t="s">
        <v>95</v>
      </c>
      <c r="AR117" s="60" t="s">
        <v>95</v>
      </c>
      <c r="AS117" s="60" t="s">
        <v>95</v>
      </c>
      <c r="AT117" s="60" t="s">
        <v>233</v>
      </c>
      <c r="AU117" s="55" t="s">
        <v>95</v>
      </c>
      <c r="AV117" s="58" t="s">
        <v>102</v>
      </c>
      <c r="AW117" s="55" t="s">
        <v>102</v>
      </c>
      <c r="AX117" s="58" t="s">
        <v>102</v>
      </c>
      <c r="AY117" s="58" t="s">
        <v>1534</v>
      </c>
      <c r="AZ117" s="62" t="s">
        <v>102</v>
      </c>
      <c r="BA117" s="249" t="s">
        <v>423</v>
      </c>
      <c r="BB117" s="62" t="s">
        <v>1552</v>
      </c>
      <c r="BC117" s="62" t="s">
        <v>1553</v>
      </c>
      <c r="BD117" s="64" t="str">
        <f t="shared" si="14"/>
        <v>G</v>
      </c>
      <c r="BE117" s="200"/>
      <c r="BF117" s="34">
        <f>IF(A117="",BF116,ROW()-1-COUNTIF(A$2:A117,""))</f>
        <v>59</v>
      </c>
      <c r="BG117" s="34">
        <f t="shared" si="15"/>
        <v>2</v>
      </c>
      <c r="BH117" s="34" t="str">
        <f t="shared" si="16"/>
        <v>59-2</v>
      </c>
      <c r="BI117" s="34">
        <f t="shared" si="12"/>
        <v>2</v>
      </c>
      <c r="BJ117" s="34" t="str">
        <f t="shared" si="13"/>
        <v/>
      </c>
      <c r="BK117" s="34" t="str">
        <f t="shared" si="17"/>
        <v>新規のみ</v>
      </c>
      <c r="BL117" s="34" t="str">
        <f t="shared" si="18"/>
        <v>59-Yes</v>
      </c>
      <c r="BM117" s="34" t="str">
        <f t="shared" si="19"/>
        <v>進歩性</v>
      </c>
      <c r="BN117" s="34" t="str">
        <f t="shared" si="20"/>
        <v>進歩性のみ</v>
      </c>
      <c r="BO117" s="34" t="str">
        <f t="shared" si="21"/>
        <v>59-進</v>
      </c>
      <c r="BP117" s="34">
        <f t="shared" si="22"/>
        <v>1995</v>
      </c>
      <c r="BQ117" s="34" t="str">
        <f t="shared" si="23"/>
        <v>分析対象</v>
      </c>
      <c r="BR117" s="103"/>
      <c r="BS117" s="103"/>
      <c r="BT117" s="103"/>
      <c r="BU117" s="77" t="s">
        <v>189</v>
      </c>
      <c r="BV117" s="312" t="s">
        <v>1535</v>
      </c>
      <c r="BW117" s="67" t="s">
        <v>1563</v>
      </c>
    </row>
    <row r="118" spans="1:75" ht="67.5" x14ac:dyDescent="0.15">
      <c r="A118" s="39" t="s">
        <v>1566</v>
      </c>
      <c r="B118" s="40" t="s">
        <v>1344</v>
      </c>
      <c r="C118" s="313" t="s">
        <v>1567</v>
      </c>
      <c r="D118" s="314" t="s">
        <v>1568</v>
      </c>
      <c r="E118" s="273" t="s">
        <v>528</v>
      </c>
      <c r="F118" s="279" t="s">
        <v>1569</v>
      </c>
      <c r="G118" s="163" t="s">
        <v>109</v>
      </c>
      <c r="H118" s="43" t="s">
        <v>1570</v>
      </c>
      <c r="I118" s="43" t="s">
        <v>138</v>
      </c>
      <c r="J118" s="43" t="s">
        <v>1571</v>
      </c>
      <c r="K118" s="43" t="s">
        <v>1572</v>
      </c>
      <c r="L118" s="43" t="s">
        <v>1573</v>
      </c>
      <c r="M118" s="43" t="s">
        <v>1574</v>
      </c>
      <c r="N118" s="185" t="s">
        <v>1575</v>
      </c>
      <c r="O118" s="315" t="s">
        <v>1093</v>
      </c>
      <c r="P118" s="280" t="s">
        <v>1576</v>
      </c>
      <c r="Q118" s="281">
        <v>0</v>
      </c>
      <c r="R118" s="287" t="s">
        <v>201</v>
      </c>
      <c r="S118" s="80" t="s">
        <v>412</v>
      </c>
      <c r="T118" s="81">
        <v>1</v>
      </c>
      <c r="U118" s="82" t="s">
        <v>1577</v>
      </c>
      <c r="V118" s="45" t="s">
        <v>1578</v>
      </c>
      <c r="W118" s="24" t="s">
        <v>1579</v>
      </c>
      <c r="X118" s="8" t="s">
        <v>1580</v>
      </c>
      <c r="Y118" s="24" t="s">
        <v>94</v>
      </c>
      <c r="Z118" s="300" t="s">
        <v>122</v>
      </c>
      <c r="AA118" s="89" t="s">
        <v>1581</v>
      </c>
      <c r="AB118" s="90"/>
      <c r="AC118" s="90" t="s">
        <v>1582</v>
      </c>
      <c r="AD118" s="91" t="s">
        <v>96</v>
      </c>
      <c r="AE118" s="92" t="s">
        <v>96</v>
      </c>
      <c r="AF118" s="169" t="s">
        <v>95</v>
      </c>
      <c r="AG118" s="94" t="s">
        <v>102</v>
      </c>
      <c r="AH118" s="95" t="s">
        <v>102</v>
      </c>
      <c r="AI118" s="175" t="s">
        <v>165</v>
      </c>
      <c r="AJ118" s="176" t="s">
        <v>109</v>
      </c>
      <c r="AK118" s="176" t="s">
        <v>1583</v>
      </c>
      <c r="AL118" s="58" t="s">
        <v>1584</v>
      </c>
      <c r="AM118" s="58" t="s">
        <v>1585</v>
      </c>
      <c r="AN118" s="58" t="s">
        <v>1586</v>
      </c>
      <c r="AO118" s="59">
        <v>35752</v>
      </c>
      <c r="AP118" s="60" t="s">
        <v>124</v>
      </c>
      <c r="AQ118" s="60" t="s">
        <v>96</v>
      </c>
      <c r="AR118" s="60" t="s">
        <v>96</v>
      </c>
      <c r="AS118" s="60" t="s">
        <v>95</v>
      </c>
      <c r="AT118" s="60" t="s">
        <v>233</v>
      </c>
      <c r="AU118" s="55" t="s">
        <v>95</v>
      </c>
      <c r="AV118" s="58" t="s">
        <v>102</v>
      </c>
      <c r="AW118" s="55" t="s">
        <v>102</v>
      </c>
      <c r="AX118" s="58" t="s">
        <v>102</v>
      </c>
      <c r="AY118" s="58" t="s">
        <v>138</v>
      </c>
      <c r="AZ118" s="62" t="s">
        <v>102</v>
      </c>
      <c r="BA118" s="249" t="s">
        <v>423</v>
      </c>
      <c r="BB118" s="62" t="s">
        <v>1587</v>
      </c>
      <c r="BC118" s="62" t="s">
        <v>1588</v>
      </c>
      <c r="BD118" s="64" t="str">
        <f t="shared" si="14"/>
        <v>B</v>
      </c>
      <c r="BE118" s="200"/>
      <c r="BF118" s="34">
        <f>IF(A118="",BF117,ROW()-1-COUNTIF(A$2:A118,""))</f>
        <v>60</v>
      </c>
      <c r="BG118" s="34">
        <f t="shared" si="15"/>
        <v>1</v>
      </c>
      <c r="BH118" s="34" t="str">
        <f t="shared" si="16"/>
        <v>60-1</v>
      </c>
      <c r="BI118" s="34">
        <f t="shared" si="12"/>
        <v>1</v>
      </c>
      <c r="BJ118" s="34" t="str">
        <f t="shared" si="13"/>
        <v>60○</v>
      </c>
      <c r="BK118" s="34" t="str">
        <f t="shared" si="17"/>
        <v>既出のみ</v>
      </c>
      <c r="BL118" s="34" t="str">
        <f t="shared" si="18"/>
        <v>60-No</v>
      </c>
      <c r="BM118" s="34" t="str">
        <f t="shared" si="19"/>
        <v>進歩性</v>
      </c>
      <c r="BN118" s="34" t="str">
        <f t="shared" si="20"/>
        <v>進歩性のみ</v>
      </c>
      <c r="BO118" s="34" t="str">
        <f t="shared" si="21"/>
        <v>60-進</v>
      </c>
      <c r="BP118" s="34">
        <f t="shared" si="22"/>
        <v>1997</v>
      </c>
      <c r="BQ118" s="34" t="str">
        <f t="shared" si="23"/>
        <v>分析対象</v>
      </c>
      <c r="BR118" s="36"/>
      <c r="BS118" s="36"/>
      <c r="BT118" s="36"/>
      <c r="BU118" s="77" t="s">
        <v>189</v>
      </c>
      <c r="BV118" s="66" t="s">
        <v>1571</v>
      </c>
      <c r="BW118" s="67" t="s">
        <v>1584</v>
      </c>
    </row>
    <row r="119" spans="1:75" ht="94.5" x14ac:dyDescent="0.15">
      <c r="A119" s="275" t="s">
        <v>1589</v>
      </c>
      <c r="B119" s="276" t="s">
        <v>1344</v>
      </c>
      <c r="C119" s="277" t="s">
        <v>1590</v>
      </c>
      <c r="D119" s="314" t="s">
        <v>1568</v>
      </c>
      <c r="E119" s="273" t="s">
        <v>528</v>
      </c>
      <c r="F119" s="279" t="s">
        <v>1569</v>
      </c>
      <c r="G119" s="163" t="s">
        <v>109</v>
      </c>
      <c r="H119" s="43" t="s">
        <v>1570</v>
      </c>
      <c r="I119" s="43" t="s">
        <v>138</v>
      </c>
      <c r="J119" s="43" t="s">
        <v>1571</v>
      </c>
      <c r="K119" s="43" t="s">
        <v>1572</v>
      </c>
      <c r="L119" s="43" t="s">
        <v>1573</v>
      </c>
      <c r="M119" s="43" t="s">
        <v>1574</v>
      </c>
      <c r="N119" s="185" t="s">
        <v>1591</v>
      </c>
      <c r="O119" s="315" t="s">
        <v>1093</v>
      </c>
      <c r="P119" s="280" t="s">
        <v>1592</v>
      </c>
      <c r="Q119" s="281">
        <v>0</v>
      </c>
      <c r="R119" s="287" t="s">
        <v>201</v>
      </c>
      <c r="S119" s="80" t="s">
        <v>412</v>
      </c>
      <c r="T119" s="81">
        <v>1</v>
      </c>
      <c r="U119" s="82" t="s">
        <v>1577</v>
      </c>
      <c r="V119" s="45" t="s">
        <v>1578</v>
      </c>
      <c r="W119" s="24" t="s">
        <v>1579</v>
      </c>
      <c r="X119" s="8" t="s">
        <v>1580</v>
      </c>
      <c r="Y119" s="24" t="s">
        <v>94</v>
      </c>
      <c r="Z119" s="300" t="s">
        <v>122</v>
      </c>
      <c r="AA119" s="89" t="s">
        <v>1581</v>
      </c>
      <c r="AB119" s="90"/>
      <c r="AC119" s="90" t="s">
        <v>1582</v>
      </c>
      <c r="AD119" s="91" t="s">
        <v>96</v>
      </c>
      <c r="AE119" s="92" t="s">
        <v>96</v>
      </c>
      <c r="AF119" s="169" t="s">
        <v>95</v>
      </c>
      <c r="AG119" s="94" t="s">
        <v>102</v>
      </c>
      <c r="AH119" s="95" t="s">
        <v>102</v>
      </c>
      <c r="AI119" s="175" t="s">
        <v>165</v>
      </c>
      <c r="AJ119" s="176" t="s">
        <v>109</v>
      </c>
      <c r="AK119" s="176" t="s">
        <v>1583</v>
      </c>
      <c r="AL119" s="58" t="s">
        <v>1584</v>
      </c>
      <c r="AM119" s="58" t="s">
        <v>1585</v>
      </c>
      <c r="AN119" s="58" t="s">
        <v>1586</v>
      </c>
      <c r="AO119" s="59">
        <v>35752</v>
      </c>
      <c r="AP119" s="60" t="s">
        <v>124</v>
      </c>
      <c r="AQ119" s="60" t="s">
        <v>96</v>
      </c>
      <c r="AR119" s="60" t="s">
        <v>96</v>
      </c>
      <c r="AS119" s="60" t="s">
        <v>95</v>
      </c>
      <c r="AT119" s="60" t="s">
        <v>233</v>
      </c>
      <c r="AU119" s="55" t="s">
        <v>95</v>
      </c>
      <c r="AV119" s="58" t="s">
        <v>102</v>
      </c>
      <c r="AW119" s="55" t="s">
        <v>102</v>
      </c>
      <c r="AX119" s="58" t="s">
        <v>102</v>
      </c>
      <c r="AY119" s="58" t="s">
        <v>138</v>
      </c>
      <c r="AZ119" s="62" t="s">
        <v>102</v>
      </c>
      <c r="BA119" s="249" t="s">
        <v>423</v>
      </c>
      <c r="BB119" s="62" t="s">
        <v>1587</v>
      </c>
      <c r="BC119" s="62" t="s">
        <v>1588</v>
      </c>
      <c r="BD119" s="64" t="str">
        <f t="shared" si="14"/>
        <v>B</v>
      </c>
      <c r="BE119" s="200"/>
      <c r="BF119" s="34">
        <f>IF(A119="",BF118,ROW()-1-COUNTIF(A$2:A119,""))</f>
        <v>61</v>
      </c>
      <c r="BG119" s="34">
        <f t="shared" si="15"/>
        <v>1</v>
      </c>
      <c r="BH119" s="34" t="str">
        <f t="shared" si="16"/>
        <v>61-1</v>
      </c>
      <c r="BI119" s="34">
        <f t="shared" si="12"/>
        <v>1</v>
      </c>
      <c r="BJ119" s="34" t="str">
        <f t="shared" si="13"/>
        <v>61○</v>
      </c>
      <c r="BK119" s="34" t="str">
        <f t="shared" si="17"/>
        <v>既出のみ</v>
      </c>
      <c r="BL119" s="34" t="str">
        <f t="shared" si="18"/>
        <v>61-No</v>
      </c>
      <c r="BM119" s="34" t="str">
        <f t="shared" si="19"/>
        <v>進歩性</v>
      </c>
      <c r="BN119" s="34" t="str">
        <f t="shared" si="20"/>
        <v>進歩性のみ</v>
      </c>
      <c r="BO119" s="34" t="str">
        <f t="shared" si="21"/>
        <v>61-進</v>
      </c>
      <c r="BP119" s="34">
        <f t="shared" si="22"/>
        <v>1997</v>
      </c>
      <c r="BQ119" s="34" t="str">
        <f t="shared" si="23"/>
        <v>分析対象</v>
      </c>
      <c r="BR119" s="36"/>
      <c r="BS119" s="36"/>
      <c r="BT119" s="36"/>
      <c r="BU119" s="77" t="s">
        <v>189</v>
      </c>
      <c r="BV119" s="66" t="s">
        <v>1571</v>
      </c>
      <c r="BW119" s="67" t="s">
        <v>1584</v>
      </c>
    </row>
    <row r="120" spans="1:75" ht="27" customHeight="1" x14ac:dyDescent="0.15">
      <c r="A120" s="895" t="s">
        <v>1593</v>
      </c>
      <c r="B120" s="276" t="s">
        <v>1344</v>
      </c>
      <c r="C120" s="272" t="s">
        <v>1594</v>
      </c>
      <c r="D120" s="303" t="s">
        <v>1595</v>
      </c>
      <c r="E120" s="273" t="s">
        <v>528</v>
      </c>
      <c r="F120" s="897" t="s">
        <v>1596</v>
      </c>
      <c r="G120" s="888" t="s">
        <v>1597</v>
      </c>
      <c r="H120" s="888" t="s">
        <v>1598</v>
      </c>
      <c r="I120" s="43" t="s">
        <v>138</v>
      </c>
      <c r="J120" s="888" t="s">
        <v>1599</v>
      </c>
      <c r="K120" s="888" t="s">
        <v>1600</v>
      </c>
      <c r="L120" s="888" t="s">
        <v>1601</v>
      </c>
      <c r="M120" s="890" t="s">
        <v>1602</v>
      </c>
      <c r="N120" s="843" t="s">
        <v>1603</v>
      </c>
      <c r="O120" s="844" t="s">
        <v>876</v>
      </c>
      <c r="P120" s="844" t="s">
        <v>1604</v>
      </c>
      <c r="Q120" s="808">
        <v>0</v>
      </c>
      <c r="R120" s="899" t="s">
        <v>1605</v>
      </c>
      <c r="S120" s="795" t="s">
        <v>1606</v>
      </c>
      <c r="T120" s="797">
        <v>2</v>
      </c>
      <c r="U120" s="82" t="s">
        <v>192</v>
      </c>
      <c r="V120" s="45" t="s">
        <v>1607</v>
      </c>
      <c r="W120" s="24" t="s">
        <v>1608</v>
      </c>
      <c r="X120" s="8" t="s">
        <v>1609</v>
      </c>
      <c r="Y120" s="24" t="s">
        <v>94</v>
      </c>
      <c r="Z120" s="8" t="s">
        <v>1610</v>
      </c>
      <c r="AA120" s="89" t="s">
        <v>1611</v>
      </c>
      <c r="AB120" s="90"/>
      <c r="AC120" s="90" t="s">
        <v>1612</v>
      </c>
      <c r="AD120" s="91" t="s">
        <v>96</v>
      </c>
      <c r="AE120" s="92" t="s">
        <v>95</v>
      </c>
      <c r="AF120" s="169" t="s">
        <v>95</v>
      </c>
      <c r="AG120" s="94" t="s">
        <v>102</v>
      </c>
      <c r="AH120" s="95" t="s">
        <v>102</v>
      </c>
      <c r="AI120" s="175" t="s">
        <v>165</v>
      </c>
      <c r="AJ120" s="176" t="s">
        <v>1613</v>
      </c>
      <c r="AK120" s="176" t="s">
        <v>1614</v>
      </c>
      <c r="AL120" s="58" t="s">
        <v>1615</v>
      </c>
      <c r="AM120" s="58" t="s">
        <v>1616</v>
      </c>
      <c r="AN120" s="58" t="s">
        <v>1617</v>
      </c>
      <c r="AO120" s="59">
        <v>35311</v>
      </c>
      <c r="AP120" s="60" t="s">
        <v>124</v>
      </c>
      <c r="AQ120" s="60" t="s">
        <v>95</v>
      </c>
      <c r="AR120" s="60" t="s">
        <v>95</v>
      </c>
      <c r="AS120" s="60" t="s">
        <v>95</v>
      </c>
      <c r="AT120" s="60" t="s">
        <v>233</v>
      </c>
      <c r="AU120" s="55" t="s">
        <v>277</v>
      </c>
      <c r="AV120" s="58" t="s">
        <v>102</v>
      </c>
      <c r="AW120" s="55" t="s">
        <v>102</v>
      </c>
      <c r="AX120" s="58" t="s">
        <v>102</v>
      </c>
      <c r="AY120" s="58" t="s">
        <v>138</v>
      </c>
      <c r="AZ120" s="62" t="s">
        <v>102</v>
      </c>
      <c r="BA120" s="62" t="s">
        <v>187</v>
      </c>
      <c r="BB120" s="62" t="s">
        <v>1618</v>
      </c>
      <c r="BC120" s="62" t="s">
        <v>1619</v>
      </c>
      <c r="BD120" s="64" t="str">
        <f t="shared" si="14"/>
        <v>A</v>
      </c>
      <c r="BE120" s="262" t="s">
        <v>1620</v>
      </c>
      <c r="BF120" s="34">
        <f>IF(A120="",BF119,ROW()-1-COUNTIF(A$2:A120,""))</f>
        <v>62</v>
      </c>
      <c r="BG120" s="34">
        <f t="shared" si="15"/>
        <v>1</v>
      </c>
      <c r="BH120" s="34" t="str">
        <f t="shared" si="16"/>
        <v>62-1</v>
      </c>
      <c r="BI120" s="34">
        <f t="shared" si="12"/>
        <v>2</v>
      </c>
      <c r="BJ120" s="34" t="str">
        <f t="shared" si="13"/>
        <v>62○</v>
      </c>
      <c r="BK120" s="34" t="str">
        <f t="shared" si="17"/>
        <v>新規+既出</v>
      </c>
      <c r="BL120" s="34" t="str">
        <f t="shared" si="18"/>
        <v>62-No</v>
      </c>
      <c r="BM120" s="34" t="str">
        <f t="shared" si="19"/>
        <v>進歩性</v>
      </c>
      <c r="BN120" s="34" t="str">
        <f t="shared" si="20"/>
        <v>進歩性のみ</v>
      </c>
      <c r="BO120" s="34" t="str">
        <f t="shared" si="21"/>
        <v>62-進</v>
      </c>
      <c r="BP120" s="34">
        <f t="shared" si="22"/>
        <v>1996</v>
      </c>
      <c r="BQ120" s="34" t="str">
        <f t="shared" si="23"/>
        <v>分析対象</v>
      </c>
      <c r="BR120" s="36"/>
      <c r="BS120" s="36"/>
      <c r="BT120" s="36"/>
      <c r="BU120" s="77" t="s">
        <v>189</v>
      </c>
      <c r="BV120" s="886" t="s">
        <v>1599</v>
      </c>
      <c r="BW120" s="67" t="s">
        <v>1615</v>
      </c>
    </row>
    <row r="121" spans="1:75" ht="27" x14ac:dyDescent="0.15">
      <c r="A121" s="896"/>
      <c r="B121" s="276" t="s">
        <v>1344</v>
      </c>
      <c r="C121" s="283" t="s">
        <v>1621</v>
      </c>
      <c r="D121" s="303" t="s">
        <v>1595</v>
      </c>
      <c r="E121" s="273" t="s">
        <v>528</v>
      </c>
      <c r="F121" s="898"/>
      <c r="G121" s="889"/>
      <c r="H121" s="889"/>
      <c r="I121" s="43" t="s">
        <v>138</v>
      </c>
      <c r="J121" s="889"/>
      <c r="K121" s="889"/>
      <c r="L121" s="889"/>
      <c r="M121" s="891"/>
      <c r="N121" s="892"/>
      <c r="O121" s="893"/>
      <c r="P121" s="894"/>
      <c r="Q121" s="894"/>
      <c r="R121" s="872"/>
      <c r="S121" s="796"/>
      <c r="T121" s="798"/>
      <c r="U121" s="82" t="s">
        <v>359</v>
      </c>
      <c r="V121" s="45" t="s">
        <v>1622</v>
      </c>
      <c r="W121" s="24" t="s">
        <v>1623</v>
      </c>
      <c r="X121" s="8" t="s">
        <v>195</v>
      </c>
      <c r="Y121" s="24" t="s">
        <v>1467</v>
      </c>
      <c r="Z121" s="8" t="s">
        <v>1624</v>
      </c>
      <c r="AA121" s="89" t="s">
        <v>1625</v>
      </c>
      <c r="AB121" s="90"/>
      <c r="AC121" s="90" t="s">
        <v>102</v>
      </c>
      <c r="AD121" s="91" t="s">
        <v>95</v>
      </c>
      <c r="AE121" s="92" t="s">
        <v>95</v>
      </c>
      <c r="AF121" s="169" t="s">
        <v>96</v>
      </c>
      <c r="AG121" s="94" t="s">
        <v>102</v>
      </c>
      <c r="AH121" s="95" t="s">
        <v>102</v>
      </c>
      <c r="AI121" s="175" t="s">
        <v>165</v>
      </c>
      <c r="AJ121" s="176" t="s">
        <v>1597</v>
      </c>
      <c r="AK121" s="176" t="s">
        <v>1626</v>
      </c>
      <c r="AL121" s="58" t="s">
        <v>1615</v>
      </c>
      <c r="AM121" s="58" t="s">
        <v>1627</v>
      </c>
      <c r="AN121" s="58" t="s">
        <v>1628</v>
      </c>
      <c r="AO121" s="59">
        <v>35619</v>
      </c>
      <c r="AP121" s="60" t="s">
        <v>124</v>
      </c>
      <c r="AQ121" s="60" t="s">
        <v>96</v>
      </c>
      <c r="AR121" s="60" t="s">
        <v>96</v>
      </c>
      <c r="AS121" s="60" t="s">
        <v>95</v>
      </c>
      <c r="AT121" s="60" t="s">
        <v>233</v>
      </c>
      <c r="AU121" s="55" t="s">
        <v>277</v>
      </c>
      <c r="AV121" s="58" t="s">
        <v>102</v>
      </c>
      <c r="AW121" s="55" t="s">
        <v>102</v>
      </c>
      <c r="AX121" s="58" t="s">
        <v>102</v>
      </c>
      <c r="AY121" s="58" t="s">
        <v>138</v>
      </c>
      <c r="AZ121" s="62" t="s">
        <v>102</v>
      </c>
      <c r="BA121" s="62" t="s">
        <v>187</v>
      </c>
      <c r="BB121" s="62" t="s">
        <v>1618</v>
      </c>
      <c r="BC121" s="62" t="s">
        <v>1618</v>
      </c>
      <c r="BD121" s="64" t="str">
        <f t="shared" si="14"/>
        <v/>
      </c>
      <c r="BE121" s="200"/>
      <c r="BF121" s="34">
        <f>IF(A121="",BF120,ROW()-1-COUNTIF(A$2:A121,""))</f>
        <v>62</v>
      </c>
      <c r="BG121" s="34">
        <f t="shared" si="15"/>
        <v>2</v>
      </c>
      <c r="BH121" s="34" t="str">
        <f t="shared" si="16"/>
        <v>62-2</v>
      </c>
      <c r="BI121" s="34">
        <f t="shared" si="12"/>
        <v>2</v>
      </c>
      <c r="BJ121" s="34" t="str">
        <f t="shared" si="13"/>
        <v>62○</v>
      </c>
      <c r="BK121" s="34" t="str">
        <f t="shared" si="17"/>
        <v>新規+既出</v>
      </c>
      <c r="BL121" s="34" t="str">
        <f t="shared" si="18"/>
        <v>62-Yes</v>
      </c>
      <c r="BM121" s="34" t="str">
        <f t="shared" si="19"/>
        <v>進歩性</v>
      </c>
      <c r="BN121" s="34" t="str">
        <f t="shared" si="20"/>
        <v>進歩性のみ</v>
      </c>
      <c r="BO121" s="34" t="str">
        <f t="shared" si="21"/>
        <v>62-進</v>
      </c>
      <c r="BP121" s="34">
        <f t="shared" si="22"/>
        <v>1997</v>
      </c>
      <c r="BQ121" s="34" t="str">
        <f t="shared" si="23"/>
        <v>分析対象</v>
      </c>
      <c r="BR121" s="36"/>
      <c r="BS121" s="36"/>
      <c r="BT121" s="36"/>
      <c r="BU121" s="77" t="s">
        <v>189</v>
      </c>
      <c r="BV121" s="887"/>
      <c r="BW121" s="67" t="s">
        <v>1615</v>
      </c>
    </row>
    <row r="122" spans="1:75" ht="27" customHeight="1" x14ac:dyDescent="0.15">
      <c r="A122" s="858" t="s">
        <v>1629</v>
      </c>
      <c r="B122" s="316" t="s">
        <v>1344</v>
      </c>
      <c r="C122" s="272" t="s">
        <v>1630</v>
      </c>
      <c r="D122" s="303" t="s">
        <v>1631</v>
      </c>
      <c r="E122" s="273" t="s">
        <v>528</v>
      </c>
      <c r="F122" s="274" t="s">
        <v>1632</v>
      </c>
      <c r="G122" s="163" t="s">
        <v>1633</v>
      </c>
      <c r="H122" s="43" t="s">
        <v>1634</v>
      </c>
      <c r="I122" s="43" t="s">
        <v>138</v>
      </c>
      <c r="J122" s="43" t="s">
        <v>1635</v>
      </c>
      <c r="K122" s="43" t="s">
        <v>1636</v>
      </c>
      <c r="L122" s="43" t="s">
        <v>1637</v>
      </c>
      <c r="M122" s="43" t="s">
        <v>1638</v>
      </c>
      <c r="N122" s="774" t="s">
        <v>1639</v>
      </c>
      <c r="O122" s="829" t="s">
        <v>1640</v>
      </c>
      <c r="P122" s="780" t="s">
        <v>1641</v>
      </c>
      <c r="Q122" s="777">
        <v>0</v>
      </c>
      <c r="R122" s="811" t="s">
        <v>1642</v>
      </c>
      <c r="S122" s="765" t="s">
        <v>412</v>
      </c>
      <c r="T122" s="768">
        <v>3</v>
      </c>
      <c r="U122" s="82" t="s">
        <v>91</v>
      </c>
      <c r="V122" s="45" t="s">
        <v>1643</v>
      </c>
      <c r="W122" s="50" t="s">
        <v>1644</v>
      </c>
      <c r="X122" s="45" t="s">
        <v>1645</v>
      </c>
      <c r="Y122" s="61" t="s">
        <v>94</v>
      </c>
      <c r="Z122" s="300" t="s">
        <v>1610</v>
      </c>
      <c r="AA122" s="317" t="s">
        <v>1646</v>
      </c>
      <c r="AB122" s="318"/>
      <c r="AC122" s="318" t="s">
        <v>1647</v>
      </c>
      <c r="AD122" s="91" t="s">
        <v>96</v>
      </c>
      <c r="AE122" s="92" t="s">
        <v>96</v>
      </c>
      <c r="AF122" s="169" t="s">
        <v>95</v>
      </c>
      <c r="AG122" s="94" t="s">
        <v>102</v>
      </c>
      <c r="AH122" s="95" t="s">
        <v>102</v>
      </c>
      <c r="AI122" s="175" t="s">
        <v>165</v>
      </c>
      <c r="AJ122" s="176" t="s">
        <v>1633</v>
      </c>
      <c r="AK122" s="176" t="s">
        <v>1648</v>
      </c>
      <c r="AL122" s="58" t="s">
        <v>1649</v>
      </c>
      <c r="AM122" s="58" t="s">
        <v>1650</v>
      </c>
      <c r="AN122" s="58" t="s">
        <v>1651</v>
      </c>
      <c r="AO122" s="59">
        <v>36074</v>
      </c>
      <c r="AP122" s="60" t="s">
        <v>124</v>
      </c>
      <c r="AQ122" s="60" t="s">
        <v>96</v>
      </c>
      <c r="AR122" s="60" t="s">
        <v>96</v>
      </c>
      <c r="AS122" s="60" t="s">
        <v>95</v>
      </c>
      <c r="AT122" s="60" t="s">
        <v>233</v>
      </c>
      <c r="AU122" s="55" t="s">
        <v>277</v>
      </c>
      <c r="AV122" s="58" t="s">
        <v>102</v>
      </c>
      <c r="AW122" s="55" t="s">
        <v>102</v>
      </c>
      <c r="AX122" s="58" t="s">
        <v>102</v>
      </c>
      <c r="AY122" s="58" t="s">
        <v>138</v>
      </c>
      <c r="AZ122" s="62" t="s">
        <v>102</v>
      </c>
      <c r="BA122" s="249" t="s">
        <v>423</v>
      </c>
      <c r="BB122" s="62" t="s">
        <v>1652</v>
      </c>
      <c r="BC122" s="62" t="s">
        <v>1653</v>
      </c>
      <c r="BD122" s="64" t="str">
        <f t="shared" si="14"/>
        <v>B</v>
      </c>
      <c r="BE122" s="200"/>
      <c r="BF122" s="34">
        <f>IF(A122="",BF121,ROW()-1-COUNTIF(A$2:A122,""))</f>
        <v>63</v>
      </c>
      <c r="BG122" s="34">
        <f t="shared" si="15"/>
        <v>1</v>
      </c>
      <c r="BH122" s="34" t="str">
        <f t="shared" si="16"/>
        <v>63-1</v>
      </c>
      <c r="BI122" s="34">
        <f t="shared" si="12"/>
        <v>3</v>
      </c>
      <c r="BJ122" s="34" t="str">
        <f t="shared" si="13"/>
        <v>63○</v>
      </c>
      <c r="BK122" s="34" t="str">
        <f t="shared" si="17"/>
        <v>新規+既出</v>
      </c>
      <c r="BL122" s="34" t="str">
        <f t="shared" si="18"/>
        <v>63-No</v>
      </c>
      <c r="BM122" s="34" t="str">
        <f t="shared" si="19"/>
        <v>進歩性</v>
      </c>
      <c r="BN122" s="34" t="str">
        <f t="shared" si="20"/>
        <v>進歩性のみ</v>
      </c>
      <c r="BO122" s="34" t="str">
        <f t="shared" si="21"/>
        <v>63-進</v>
      </c>
      <c r="BP122" s="34">
        <f t="shared" si="22"/>
        <v>1998</v>
      </c>
      <c r="BQ122" s="34" t="str">
        <f t="shared" si="23"/>
        <v>分析対象</v>
      </c>
      <c r="BR122" s="36"/>
      <c r="BS122" s="36"/>
      <c r="BT122" s="36"/>
      <c r="BU122" s="77" t="s">
        <v>189</v>
      </c>
      <c r="BV122" s="66" t="s">
        <v>1635</v>
      </c>
      <c r="BW122" s="67" t="s">
        <v>1649</v>
      </c>
    </row>
    <row r="123" spans="1:75" ht="121.5" x14ac:dyDescent="0.15">
      <c r="A123" s="859"/>
      <c r="B123" s="316" t="s">
        <v>1344</v>
      </c>
      <c r="C123" s="319" t="s">
        <v>1654</v>
      </c>
      <c r="D123" s="303" t="s">
        <v>1631</v>
      </c>
      <c r="E123" s="273" t="s">
        <v>528</v>
      </c>
      <c r="F123" s="320" t="s">
        <v>1632</v>
      </c>
      <c r="G123" s="163" t="s">
        <v>1633</v>
      </c>
      <c r="H123" s="43" t="s">
        <v>1634</v>
      </c>
      <c r="I123" s="43" t="s">
        <v>138</v>
      </c>
      <c r="J123" s="43" t="s">
        <v>1635</v>
      </c>
      <c r="K123" s="43" t="s">
        <v>1636</v>
      </c>
      <c r="L123" s="43" t="s">
        <v>1637</v>
      </c>
      <c r="M123" s="43" t="s">
        <v>1638</v>
      </c>
      <c r="N123" s="775"/>
      <c r="O123" s="867"/>
      <c r="P123" s="781"/>
      <c r="Q123" s="784"/>
      <c r="R123" s="871"/>
      <c r="S123" s="766"/>
      <c r="T123" s="769"/>
      <c r="U123" s="82" t="s">
        <v>192</v>
      </c>
      <c r="V123" s="45" t="s">
        <v>1655</v>
      </c>
      <c r="W123" s="50" t="s">
        <v>1656</v>
      </c>
      <c r="X123" s="45" t="s">
        <v>195</v>
      </c>
      <c r="Y123" s="60" t="s">
        <v>94</v>
      </c>
      <c r="Z123" s="300" t="s">
        <v>1624</v>
      </c>
      <c r="AA123" s="317" t="s">
        <v>1657</v>
      </c>
      <c r="AB123" s="318"/>
      <c r="AC123" s="318" t="s">
        <v>102</v>
      </c>
      <c r="AD123" s="91" t="s">
        <v>95</v>
      </c>
      <c r="AE123" s="92" t="s">
        <v>95</v>
      </c>
      <c r="AF123" s="169" t="s">
        <v>96</v>
      </c>
      <c r="AG123" s="94" t="s">
        <v>102</v>
      </c>
      <c r="AH123" s="95" t="s">
        <v>102</v>
      </c>
      <c r="AI123" s="175" t="s">
        <v>165</v>
      </c>
      <c r="AJ123" s="176" t="s">
        <v>1658</v>
      </c>
      <c r="AK123" s="176" t="s">
        <v>1659</v>
      </c>
      <c r="AL123" s="58" t="s">
        <v>1660</v>
      </c>
      <c r="AM123" s="58" t="s">
        <v>1661</v>
      </c>
      <c r="AN123" s="58" t="s">
        <v>1662</v>
      </c>
      <c r="AO123" s="59">
        <v>34362</v>
      </c>
      <c r="AP123" s="60" t="s">
        <v>124</v>
      </c>
      <c r="AQ123" s="60" t="s">
        <v>95</v>
      </c>
      <c r="AR123" s="60" t="s">
        <v>95</v>
      </c>
      <c r="AS123" s="60" t="s">
        <v>95</v>
      </c>
      <c r="AT123" s="60" t="s">
        <v>233</v>
      </c>
      <c r="AU123" s="55" t="s">
        <v>277</v>
      </c>
      <c r="AV123" s="58" t="s">
        <v>102</v>
      </c>
      <c r="AW123" s="55" t="s">
        <v>102</v>
      </c>
      <c r="AX123" s="58" t="s">
        <v>102</v>
      </c>
      <c r="AY123" s="58" t="s">
        <v>138</v>
      </c>
      <c r="AZ123" s="62" t="s">
        <v>102</v>
      </c>
      <c r="BA123" s="249" t="s">
        <v>423</v>
      </c>
      <c r="BB123" s="62" t="s">
        <v>1652</v>
      </c>
      <c r="BC123" s="62" t="s">
        <v>1663</v>
      </c>
      <c r="BD123" s="64" t="str">
        <f t="shared" si="14"/>
        <v>B</v>
      </c>
      <c r="BE123" s="200"/>
      <c r="BF123" s="34">
        <f>IF(A123="",BF122,ROW()-1-COUNTIF(A$2:A123,""))</f>
        <v>63</v>
      </c>
      <c r="BG123" s="34">
        <f t="shared" si="15"/>
        <v>2</v>
      </c>
      <c r="BH123" s="34" t="str">
        <f t="shared" si="16"/>
        <v>63-2</v>
      </c>
      <c r="BI123" s="34">
        <f t="shared" si="12"/>
        <v>3</v>
      </c>
      <c r="BJ123" s="34" t="str">
        <f t="shared" si="13"/>
        <v>63○</v>
      </c>
      <c r="BK123" s="34" t="str">
        <f t="shared" si="17"/>
        <v>新規+既出</v>
      </c>
      <c r="BL123" s="34" t="str">
        <f t="shared" si="18"/>
        <v>63-Yes</v>
      </c>
      <c r="BM123" s="34" t="str">
        <f t="shared" si="19"/>
        <v>進歩性</v>
      </c>
      <c r="BN123" s="34" t="str">
        <f t="shared" si="20"/>
        <v>進歩性のみ</v>
      </c>
      <c r="BO123" s="34" t="str">
        <f t="shared" si="21"/>
        <v>63-進</v>
      </c>
      <c r="BP123" s="34">
        <f t="shared" si="22"/>
        <v>1994</v>
      </c>
      <c r="BQ123" s="34" t="str">
        <f t="shared" si="23"/>
        <v>分析対象</v>
      </c>
      <c r="BR123" s="36"/>
      <c r="BS123" s="36"/>
      <c r="BT123" s="36"/>
      <c r="BU123" s="77" t="s">
        <v>189</v>
      </c>
      <c r="BV123" s="66" t="s">
        <v>1635</v>
      </c>
      <c r="BW123" s="67" t="s">
        <v>1660</v>
      </c>
    </row>
    <row r="124" spans="1:75" ht="121.5" x14ac:dyDescent="0.15">
      <c r="A124" s="860"/>
      <c r="B124" s="316" t="s">
        <v>1344</v>
      </c>
      <c r="C124" s="283" t="s">
        <v>1630</v>
      </c>
      <c r="D124" s="303" t="s">
        <v>1631</v>
      </c>
      <c r="E124" s="273" t="s">
        <v>528</v>
      </c>
      <c r="F124" s="284" t="s">
        <v>1632</v>
      </c>
      <c r="G124" s="163" t="s">
        <v>1633</v>
      </c>
      <c r="H124" s="43" t="s">
        <v>1634</v>
      </c>
      <c r="I124" s="43" t="s">
        <v>138</v>
      </c>
      <c r="J124" s="43" t="s">
        <v>1635</v>
      </c>
      <c r="K124" s="43" t="s">
        <v>1636</v>
      </c>
      <c r="L124" s="43" t="s">
        <v>1637</v>
      </c>
      <c r="M124" s="43" t="s">
        <v>1638</v>
      </c>
      <c r="N124" s="776"/>
      <c r="O124" s="830"/>
      <c r="P124" s="782"/>
      <c r="Q124" s="785"/>
      <c r="R124" s="872"/>
      <c r="S124" s="767"/>
      <c r="T124" s="770"/>
      <c r="U124" s="82" t="s">
        <v>279</v>
      </c>
      <c r="V124" s="45" t="s">
        <v>1664</v>
      </c>
      <c r="W124" s="50" t="s">
        <v>1665</v>
      </c>
      <c r="X124" s="45" t="s">
        <v>1666</v>
      </c>
      <c r="Y124" s="125" t="s">
        <v>94</v>
      </c>
      <c r="Z124" s="300" t="s">
        <v>1624</v>
      </c>
      <c r="AA124" s="317" t="s">
        <v>1667</v>
      </c>
      <c r="AB124" s="318"/>
      <c r="AC124" s="318" t="s">
        <v>1668</v>
      </c>
      <c r="AD124" s="91" t="s">
        <v>95</v>
      </c>
      <c r="AE124" s="92" t="s">
        <v>95</v>
      </c>
      <c r="AF124" s="169" t="s">
        <v>96</v>
      </c>
      <c r="AG124" s="94" t="s">
        <v>102</v>
      </c>
      <c r="AH124" s="95" t="s">
        <v>102</v>
      </c>
      <c r="AI124" s="175" t="s">
        <v>165</v>
      </c>
      <c r="AJ124" s="176" t="s">
        <v>1669</v>
      </c>
      <c r="AK124" s="176" t="s">
        <v>1670</v>
      </c>
      <c r="AL124" s="58" t="s">
        <v>1671</v>
      </c>
      <c r="AM124" s="58" t="s">
        <v>1672</v>
      </c>
      <c r="AN124" s="58" t="s">
        <v>1673</v>
      </c>
      <c r="AO124" s="59">
        <v>36074</v>
      </c>
      <c r="AP124" s="60" t="s">
        <v>124</v>
      </c>
      <c r="AQ124" s="60" t="s">
        <v>95</v>
      </c>
      <c r="AR124" s="60" t="s">
        <v>95</v>
      </c>
      <c r="AS124" s="60" t="s">
        <v>95</v>
      </c>
      <c r="AT124" s="60" t="s">
        <v>233</v>
      </c>
      <c r="AU124" s="55" t="s">
        <v>277</v>
      </c>
      <c r="AV124" s="58" t="s">
        <v>102</v>
      </c>
      <c r="AW124" s="55" t="s">
        <v>102</v>
      </c>
      <c r="AX124" s="58" t="s">
        <v>102</v>
      </c>
      <c r="AY124" s="58" t="s">
        <v>138</v>
      </c>
      <c r="AZ124" s="62" t="s">
        <v>102</v>
      </c>
      <c r="BA124" s="249" t="s">
        <v>423</v>
      </c>
      <c r="BB124" s="62" t="s">
        <v>1652</v>
      </c>
      <c r="BC124" s="62" t="s">
        <v>1674</v>
      </c>
      <c r="BD124" s="64" t="str">
        <f t="shared" si="14"/>
        <v>B</v>
      </c>
      <c r="BE124" s="200" t="s">
        <v>1675</v>
      </c>
      <c r="BF124" s="34">
        <f>IF(A124="",BF123,ROW()-1-COUNTIF(A$2:A124,""))</f>
        <v>63</v>
      </c>
      <c r="BG124" s="34">
        <f t="shared" si="15"/>
        <v>3</v>
      </c>
      <c r="BH124" s="34" t="str">
        <f t="shared" si="16"/>
        <v>63-3</v>
      </c>
      <c r="BI124" s="34">
        <f t="shared" si="12"/>
        <v>3</v>
      </c>
      <c r="BJ124" s="34" t="str">
        <f t="shared" si="13"/>
        <v>63○</v>
      </c>
      <c r="BK124" s="34" t="str">
        <f t="shared" si="17"/>
        <v>新規+既出</v>
      </c>
      <c r="BL124" s="34" t="str">
        <f t="shared" si="18"/>
        <v>63-Yes</v>
      </c>
      <c r="BM124" s="34" t="str">
        <f t="shared" si="19"/>
        <v>進歩性</v>
      </c>
      <c r="BN124" s="34" t="str">
        <f t="shared" si="20"/>
        <v>進歩性のみ</v>
      </c>
      <c r="BO124" s="34" t="str">
        <f t="shared" si="21"/>
        <v>63-進</v>
      </c>
      <c r="BP124" s="34">
        <f t="shared" si="22"/>
        <v>1998</v>
      </c>
      <c r="BQ124" s="34" t="str">
        <f t="shared" si="23"/>
        <v>分析対象</v>
      </c>
      <c r="BR124" s="36"/>
      <c r="BS124" s="36"/>
      <c r="BT124" s="36"/>
      <c r="BU124" s="77" t="s">
        <v>189</v>
      </c>
      <c r="BV124" s="66" t="s">
        <v>1635</v>
      </c>
      <c r="BW124" s="67" t="s">
        <v>1671</v>
      </c>
    </row>
    <row r="125" spans="1:75" ht="27" customHeight="1" x14ac:dyDescent="0.15">
      <c r="A125" s="858" t="s">
        <v>1676</v>
      </c>
      <c r="B125" s="316" t="s">
        <v>1344</v>
      </c>
      <c r="C125" s="272" t="s">
        <v>1677</v>
      </c>
      <c r="D125" s="303" t="s">
        <v>1554</v>
      </c>
      <c r="E125" s="321" t="s">
        <v>1555</v>
      </c>
      <c r="F125" s="274" t="s">
        <v>1678</v>
      </c>
      <c r="G125" s="163" t="s">
        <v>1532</v>
      </c>
      <c r="H125" s="43" t="s">
        <v>1533</v>
      </c>
      <c r="I125" s="43" t="s">
        <v>1534</v>
      </c>
      <c r="J125" s="43" t="s">
        <v>1679</v>
      </c>
      <c r="K125" s="43" t="s">
        <v>1680</v>
      </c>
      <c r="L125" s="43" t="s">
        <v>1681</v>
      </c>
      <c r="M125" s="43" t="s">
        <v>1682</v>
      </c>
      <c r="N125" s="774" t="s">
        <v>1683</v>
      </c>
      <c r="O125" s="829" t="s">
        <v>1684</v>
      </c>
      <c r="P125" s="780" t="s">
        <v>1685</v>
      </c>
      <c r="Q125" s="808">
        <v>0</v>
      </c>
      <c r="R125" s="817" t="s">
        <v>1541</v>
      </c>
      <c r="S125" s="823" t="s">
        <v>412</v>
      </c>
      <c r="T125" s="825">
        <v>2</v>
      </c>
      <c r="U125" s="82" t="s">
        <v>91</v>
      </c>
      <c r="V125" s="45" t="s">
        <v>1686</v>
      </c>
      <c r="W125" s="50" t="s">
        <v>1544</v>
      </c>
      <c r="X125" s="45" t="s">
        <v>195</v>
      </c>
      <c r="Y125" s="200" t="s">
        <v>94</v>
      </c>
      <c r="Z125" s="300" t="s">
        <v>122</v>
      </c>
      <c r="AA125" s="317" t="s">
        <v>1545</v>
      </c>
      <c r="AB125" s="318"/>
      <c r="AC125" s="318" t="s">
        <v>102</v>
      </c>
      <c r="AD125" s="91" t="s">
        <v>95</v>
      </c>
      <c r="AE125" s="92" t="s">
        <v>95</v>
      </c>
      <c r="AF125" s="169" t="s">
        <v>96</v>
      </c>
      <c r="AG125" s="94" t="s">
        <v>102</v>
      </c>
      <c r="AH125" s="95" t="s">
        <v>102</v>
      </c>
      <c r="AI125" s="175" t="s">
        <v>165</v>
      </c>
      <c r="AJ125" s="176" t="s">
        <v>1546</v>
      </c>
      <c r="AK125" s="176" t="s">
        <v>1547</v>
      </c>
      <c r="AL125" s="58" t="s">
        <v>1548</v>
      </c>
      <c r="AM125" s="58" t="s">
        <v>1549</v>
      </c>
      <c r="AN125" s="58" t="s">
        <v>1550</v>
      </c>
      <c r="AO125" s="59">
        <v>35304</v>
      </c>
      <c r="AP125" s="60" t="s">
        <v>124</v>
      </c>
      <c r="AQ125" s="60" t="s">
        <v>95</v>
      </c>
      <c r="AR125" s="60" t="s">
        <v>95</v>
      </c>
      <c r="AS125" s="60" t="s">
        <v>95</v>
      </c>
      <c r="AT125" s="60" t="s">
        <v>233</v>
      </c>
      <c r="AU125" s="55" t="s">
        <v>96</v>
      </c>
      <c r="AV125" s="58" t="s">
        <v>102</v>
      </c>
      <c r="AW125" s="55" t="s">
        <v>102</v>
      </c>
      <c r="AX125" s="58" t="s">
        <v>102</v>
      </c>
      <c r="AY125" s="58" t="s">
        <v>1534</v>
      </c>
      <c r="AZ125" s="62" t="s">
        <v>102</v>
      </c>
      <c r="BA125" s="62" t="s">
        <v>187</v>
      </c>
      <c r="BB125" s="62" t="s">
        <v>1687</v>
      </c>
      <c r="BC125" s="62" t="s">
        <v>1553</v>
      </c>
      <c r="BD125" s="64" t="str">
        <f t="shared" si="14"/>
        <v>B</v>
      </c>
      <c r="BE125" s="200"/>
      <c r="BF125" s="34">
        <f>IF(A125="",BF124,ROW()-1-COUNTIF(A$2:A125,""))</f>
        <v>64</v>
      </c>
      <c r="BG125" s="34">
        <f t="shared" si="15"/>
        <v>1</v>
      </c>
      <c r="BH125" s="34" t="str">
        <f t="shared" si="16"/>
        <v>64-1</v>
      </c>
      <c r="BI125" s="34">
        <f t="shared" si="12"/>
        <v>2</v>
      </c>
      <c r="BJ125" s="34" t="str">
        <f t="shared" si="13"/>
        <v>64○</v>
      </c>
      <c r="BK125" s="34" t="str">
        <f t="shared" si="17"/>
        <v>新規+既出</v>
      </c>
      <c r="BL125" s="34" t="str">
        <f t="shared" si="18"/>
        <v>64-Yes</v>
      </c>
      <c r="BM125" s="34" t="str">
        <f t="shared" si="19"/>
        <v>進歩性</v>
      </c>
      <c r="BN125" s="34" t="str">
        <f t="shared" si="20"/>
        <v>進歩性のみ</v>
      </c>
      <c r="BO125" s="34" t="str">
        <f t="shared" si="21"/>
        <v>64-進</v>
      </c>
      <c r="BP125" s="34">
        <f t="shared" si="22"/>
        <v>1996</v>
      </c>
      <c r="BQ125" s="34" t="str">
        <f t="shared" si="23"/>
        <v>分析対象</v>
      </c>
      <c r="BR125" s="36"/>
      <c r="BS125" s="36"/>
      <c r="BT125" s="36"/>
      <c r="BU125" s="77" t="s">
        <v>189</v>
      </c>
      <c r="BV125" s="66" t="s">
        <v>1679</v>
      </c>
      <c r="BW125" s="67" t="s">
        <v>1548</v>
      </c>
    </row>
    <row r="126" spans="1:75" ht="94.5" x14ac:dyDescent="0.15">
      <c r="A126" s="860"/>
      <c r="B126" s="316" t="s">
        <v>1344</v>
      </c>
      <c r="C126" s="283" t="s">
        <v>1677</v>
      </c>
      <c r="D126" s="303" t="s">
        <v>1554</v>
      </c>
      <c r="E126" s="321" t="s">
        <v>1555</v>
      </c>
      <c r="F126" s="284" t="s">
        <v>1678</v>
      </c>
      <c r="G126" s="163" t="s">
        <v>1532</v>
      </c>
      <c r="H126" s="43" t="s">
        <v>1533</v>
      </c>
      <c r="I126" s="43" t="s">
        <v>1534</v>
      </c>
      <c r="J126" s="43" t="s">
        <v>1679</v>
      </c>
      <c r="K126" s="43" t="s">
        <v>1680</v>
      </c>
      <c r="L126" s="43" t="s">
        <v>1681</v>
      </c>
      <c r="M126" s="43" t="s">
        <v>1682</v>
      </c>
      <c r="N126" s="776"/>
      <c r="O126" s="830"/>
      <c r="P126" s="782"/>
      <c r="Q126" s="810"/>
      <c r="R126" s="878"/>
      <c r="S126" s="824"/>
      <c r="T126" s="826"/>
      <c r="U126" s="82" t="s">
        <v>118</v>
      </c>
      <c r="V126" s="45" t="s">
        <v>1556</v>
      </c>
      <c r="W126" s="50" t="s">
        <v>1557</v>
      </c>
      <c r="X126" s="45" t="s">
        <v>1558</v>
      </c>
      <c r="Y126" s="200" t="s">
        <v>94</v>
      </c>
      <c r="Z126" s="300" t="s">
        <v>122</v>
      </c>
      <c r="AA126" s="317" t="s">
        <v>1559</v>
      </c>
      <c r="AB126" s="318"/>
      <c r="AC126" s="318" t="s">
        <v>1560</v>
      </c>
      <c r="AD126" s="91" t="s">
        <v>96</v>
      </c>
      <c r="AE126" s="92" t="s">
        <v>95</v>
      </c>
      <c r="AF126" s="169" t="s">
        <v>95</v>
      </c>
      <c r="AG126" s="94" t="s">
        <v>102</v>
      </c>
      <c r="AH126" s="95" t="s">
        <v>102</v>
      </c>
      <c r="AI126" s="175" t="s">
        <v>165</v>
      </c>
      <c r="AJ126" s="176" t="s">
        <v>1561</v>
      </c>
      <c r="AK126" s="176" t="s">
        <v>1562</v>
      </c>
      <c r="AL126" s="58" t="s">
        <v>1563</v>
      </c>
      <c r="AM126" s="58" t="s">
        <v>1564</v>
      </c>
      <c r="AN126" s="58" t="s">
        <v>1565</v>
      </c>
      <c r="AO126" s="59">
        <v>34733</v>
      </c>
      <c r="AP126" s="60" t="s">
        <v>124</v>
      </c>
      <c r="AQ126" s="60" t="s">
        <v>95</v>
      </c>
      <c r="AR126" s="60" t="s">
        <v>95</v>
      </c>
      <c r="AS126" s="60" t="s">
        <v>95</v>
      </c>
      <c r="AT126" s="60" t="s">
        <v>233</v>
      </c>
      <c r="AU126" s="55" t="s">
        <v>95</v>
      </c>
      <c r="AV126" s="58" t="s">
        <v>102</v>
      </c>
      <c r="AW126" s="55" t="s">
        <v>102</v>
      </c>
      <c r="AX126" s="58" t="s">
        <v>102</v>
      </c>
      <c r="AY126" s="58" t="s">
        <v>1534</v>
      </c>
      <c r="AZ126" s="62" t="s">
        <v>102</v>
      </c>
      <c r="BA126" s="62" t="s">
        <v>187</v>
      </c>
      <c r="BB126" s="62" t="s">
        <v>1687</v>
      </c>
      <c r="BC126" s="62" t="s">
        <v>1553</v>
      </c>
      <c r="BD126" s="64" t="str">
        <f t="shared" si="14"/>
        <v>B</v>
      </c>
      <c r="BE126" s="262" t="s">
        <v>1688</v>
      </c>
      <c r="BF126" s="34">
        <f>IF(A126="",BF125,ROW()-1-COUNTIF(A$2:A126,""))</f>
        <v>64</v>
      </c>
      <c r="BG126" s="34">
        <f t="shared" si="15"/>
        <v>2</v>
      </c>
      <c r="BH126" s="34" t="str">
        <f t="shared" si="16"/>
        <v>64-2</v>
      </c>
      <c r="BI126" s="34">
        <f t="shared" si="12"/>
        <v>2</v>
      </c>
      <c r="BJ126" s="34" t="str">
        <f t="shared" si="13"/>
        <v>64○</v>
      </c>
      <c r="BK126" s="34" t="str">
        <f t="shared" si="17"/>
        <v>新規+既出</v>
      </c>
      <c r="BL126" s="34" t="str">
        <f t="shared" si="18"/>
        <v>64-No</v>
      </c>
      <c r="BM126" s="34" t="str">
        <f t="shared" si="19"/>
        <v>進歩性</v>
      </c>
      <c r="BN126" s="34" t="str">
        <f t="shared" si="20"/>
        <v>進歩性のみ</v>
      </c>
      <c r="BO126" s="34" t="str">
        <f t="shared" si="21"/>
        <v>64-進</v>
      </c>
      <c r="BP126" s="34">
        <f t="shared" si="22"/>
        <v>1995</v>
      </c>
      <c r="BQ126" s="34" t="str">
        <f t="shared" si="23"/>
        <v>分析対象</v>
      </c>
      <c r="BR126" s="36"/>
      <c r="BS126" s="36"/>
      <c r="BT126" s="36"/>
      <c r="BU126" s="77" t="s">
        <v>189</v>
      </c>
      <c r="BV126" s="66" t="s">
        <v>1679</v>
      </c>
      <c r="BW126" s="67" t="s">
        <v>1563</v>
      </c>
    </row>
    <row r="127" spans="1:75" ht="67.5" x14ac:dyDescent="0.15">
      <c r="A127" s="322" t="s">
        <v>1689</v>
      </c>
      <c r="B127" s="323" t="s">
        <v>1344</v>
      </c>
      <c r="C127" s="324" t="s">
        <v>1690</v>
      </c>
      <c r="D127" s="42" t="s">
        <v>1691</v>
      </c>
      <c r="E127" s="273" t="s">
        <v>528</v>
      </c>
      <c r="F127" s="325" t="s">
        <v>1692</v>
      </c>
      <c r="G127" s="163" t="s">
        <v>1693</v>
      </c>
      <c r="H127" s="43" t="s">
        <v>1694</v>
      </c>
      <c r="I127" s="43" t="s">
        <v>1695</v>
      </c>
      <c r="J127" s="43" t="s">
        <v>1696</v>
      </c>
      <c r="K127" s="43" t="s">
        <v>1697</v>
      </c>
      <c r="L127" s="43" t="s">
        <v>1698</v>
      </c>
      <c r="M127" s="43" t="s">
        <v>1699</v>
      </c>
      <c r="N127" s="44" t="s">
        <v>1700</v>
      </c>
      <c r="O127" s="45" t="s">
        <v>876</v>
      </c>
      <c r="P127" s="326" t="s">
        <v>1701</v>
      </c>
      <c r="Q127" s="60">
        <v>0</v>
      </c>
      <c r="R127" s="200" t="s">
        <v>1702</v>
      </c>
      <c r="S127" s="80" t="s">
        <v>1606</v>
      </c>
      <c r="T127" s="81">
        <v>1</v>
      </c>
      <c r="U127" s="82" t="s">
        <v>91</v>
      </c>
      <c r="V127" s="45" t="s">
        <v>1703</v>
      </c>
      <c r="W127" s="50" t="s">
        <v>1704</v>
      </c>
      <c r="X127" s="45" t="s">
        <v>1705</v>
      </c>
      <c r="Y127" s="200" t="s">
        <v>94</v>
      </c>
      <c r="Z127" s="300" t="s">
        <v>122</v>
      </c>
      <c r="AA127" s="317" t="s">
        <v>1706</v>
      </c>
      <c r="AB127" s="318"/>
      <c r="AC127" s="318" t="s">
        <v>1707</v>
      </c>
      <c r="AD127" s="91" t="s">
        <v>95</v>
      </c>
      <c r="AE127" s="92" t="s">
        <v>96</v>
      </c>
      <c r="AF127" s="169" t="s">
        <v>95</v>
      </c>
      <c r="AG127" s="94" t="s">
        <v>102</v>
      </c>
      <c r="AH127" s="95" t="s">
        <v>102</v>
      </c>
      <c r="AI127" s="175" t="s">
        <v>165</v>
      </c>
      <c r="AJ127" s="176" t="s">
        <v>1708</v>
      </c>
      <c r="AK127" s="176" t="s">
        <v>1709</v>
      </c>
      <c r="AL127" s="58" t="s">
        <v>1710</v>
      </c>
      <c r="AM127" s="58" t="s">
        <v>1711</v>
      </c>
      <c r="AN127" s="58" t="s">
        <v>1712</v>
      </c>
      <c r="AO127" s="59">
        <v>33682</v>
      </c>
      <c r="AP127" s="60" t="s">
        <v>124</v>
      </c>
      <c r="AQ127" s="60" t="s">
        <v>95</v>
      </c>
      <c r="AR127" s="60" t="s">
        <v>95</v>
      </c>
      <c r="AS127" s="60" t="s">
        <v>95</v>
      </c>
      <c r="AT127" s="60" t="s">
        <v>233</v>
      </c>
      <c r="AU127" s="55" t="s">
        <v>95</v>
      </c>
      <c r="AV127" s="58" t="s">
        <v>102</v>
      </c>
      <c r="AW127" s="55" t="s">
        <v>102</v>
      </c>
      <c r="AX127" s="58" t="s">
        <v>102</v>
      </c>
      <c r="AY127" s="58" t="s">
        <v>1695</v>
      </c>
      <c r="AZ127" s="62" t="s">
        <v>125</v>
      </c>
      <c r="BA127" s="249" t="s">
        <v>423</v>
      </c>
      <c r="BB127" s="62" t="s">
        <v>1713</v>
      </c>
      <c r="BC127" s="62" t="s">
        <v>1714</v>
      </c>
      <c r="BD127" s="64" t="str">
        <f t="shared" si="14"/>
        <v>B</v>
      </c>
      <c r="BE127" s="262" t="s">
        <v>1284</v>
      </c>
      <c r="BF127" s="34">
        <f>IF(A127="",BF126,ROW()-1-COUNTIF(A$2:A127,""))</f>
        <v>65</v>
      </c>
      <c r="BG127" s="34">
        <f t="shared" si="15"/>
        <v>1</v>
      </c>
      <c r="BH127" s="34" t="str">
        <f t="shared" si="16"/>
        <v>65-1</v>
      </c>
      <c r="BI127" s="34">
        <f t="shared" si="12"/>
        <v>1</v>
      </c>
      <c r="BJ127" s="34" t="str">
        <f t="shared" si="13"/>
        <v>65○</v>
      </c>
      <c r="BK127" s="34" t="str">
        <f t="shared" si="17"/>
        <v>既出のみ</v>
      </c>
      <c r="BL127" s="34" t="str">
        <f t="shared" si="18"/>
        <v>65-No</v>
      </c>
      <c r="BM127" s="34" t="str">
        <f t="shared" si="19"/>
        <v>進歩性</v>
      </c>
      <c r="BN127" s="34" t="str">
        <f t="shared" si="20"/>
        <v>進歩性のみ</v>
      </c>
      <c r="BO127" s="34" t="str">
        <f t="shared" si="21"/>
        <v>65-進</v>
      </c>
      <c r="BP127" s="34">
        <f t="shared" si="22"/>
        <v>1992</v>
      </c>
      <c r="BQ127" s="34" t="str">
        <f t="shared" si="23"/>
        <v>分析対象</v>
      </c>
      <c r="BR127" s="36"/>
      <c r="BS127" s="36"/>
      <c r="BT127" s="36"/>
      <c r="BU127" s="77" t="s">
        <v>189</v>
      </c>
      <c r="BV127" s="66" t="s">
        <v>1696</v>
      </c>
      <c r="BW127" s="67" t="s">
        <v>1710</v>
      </c>
    </row>
    <row r="128" spans="1:75" ht="67.5" x14ac:dyDescent="0.15">
      <c r="A128" s="327" t="s">
        <v>1715</v>
      </c>
      <c r="B128" s="328" t="s">
        <v>1344</v>
      </c>
      <c r="C128" s="324" t="s">
        <v>1716</v>
      </c>
      <c r="D128" s="329"/>
      <c r="E128" s="329"/>
      <c r="F128" s="325" t="s">
        <v>1692</v>
      </c>
      <c r="G128" s="163" t="s">
        <v>1693</v>
      </c>
      <c r="H128" s="43" t="s">
        <v>1694</v>
      </c>
      <c r="I128" s="43" t="s">
        <v>1695</v>
      </c>
      <c r="J128" s="43" t="s">
        <v>1696</v>
      </c>
      <c r="K128" s="43" t="s">
        <v>1697</v>
      </c>
      <c r="L128" s="43" t="s">
        <v>1698</v>
      </c>
      <c r="M128" s="43" t="s">
        <v>1699</v>
      </c>
      <c r="N128" s="44" t="s">
        <v>1717</v>
      </c>
      <c r="O128" s="45"/>
      <c r="P128" s="326"/>
      <c r="Q128" s="60"/>
      <c r="R128" s="200"/>
      <c r="S128" s="80" t="s">
        <v>589</v>
      </c>
      <c r="T128" s="81" t="s">
        <v>589</v>
      </c>
      <c r="U128" s="82"/>
      <c r="V128" s="45"/>
      <c r="W128" s="50" t="s">
        <v>195</v>
      </c>
      <c r="X128" s="45" t="s">
        <v>195</v>
      </c>
      <c r="Y128" s="200"/>
      <c r="Z128" s="79"/>
      <c r="AA128" s="317" t="s">
        <v>102</v>
      </c>
      <c r="AB128" s="318"/>
      <c r="AC128" s="318" t="s">
        <v>102</v>
      </c>
      <c r="AD128" s="288" t="s">
        <v>102</v>
      </c>
      <c r="AE128" s="289" t="s">
        <v>102</v>
      </c>
      <c r="AF128" s="290" t="s">
        <v>102</v>
      </c>
      <c r="AG128" s="291" t="s">
        <v>102</v>
      </c>
      <c r="AH128" s="292" t="s">
        <v>102</v>
      </c>
      <c r="AI128" s="293" t="s">
        <v>102</v>
      </c>
      <c r="AJ128" s="294" t="s">
        <v>102</v>
      </c>
      <c r="AK128" s="294" t="s">
        <v>102</v>
      </c>
      <c r="AL128" s="295" t="s">
        <v>102</v>
      </c>
      <c r="AM128" s="295" t="s">
        <v>102</v>
      </c>
      <c r="AN128" s="295" t="s">
        <v>102</v>
      </c>
      <c r="AO128" s="296" t="s">
        <v>102</v>
      </c>
      <c r="AP128" s="60"/>
      <c r="AQ128" s="60"/>
      <c r="AR128" s="60"/>
      <c r="AS128" s="60" t="s">
        <v>102</v>
      </c>
      <c r="AT128" s="60" t="s">
        <v>102</v>
      </c>
      <c r="AU128" s="297" t="s">
        <v>102</v>
      </c>
      <c r="AV128" s="295" t="s">
        <v>205</v>
      </c>
      <c r="AW128" s="297" t="s">
        <v>102</v>
      </c>
      <c r="AX128" s="295" t="s">
        <v>102</v>
      </c>
      <c r="AY128" s="295" t="s">
        <v>1695</v>
      </c>
      <c r="AZ128" s="298" t="s">
        <v>125</v>
      </c>
      <c r="BA128" s="298" t="s">
        <v>102</v>
      </c>
      <c r="BB128" s="298" t="s">
        <v>102</v>
      </c>
      <c r="BC128" s="298" t="s">
        <v>102</v>
      </c>
      <c r="BD128" s="64" t="str">
        <f t="shared" si="14"/>
        <v>B</v>
      </c>
      <c r="BE128" s="200"/>
      <c r="BF128" s="34">
        <f>IF(A128="",BF127,ROW()-1-COUNTIF(A$2:A128,""))</f>
        <v>66</v>
      </c>
      <c r="BG128" s="34">
        <f t="shared" si="15"/>
        <v>1</v>
      </c>
      <c r="BH128" s="34" t="str">
        <f t="shared" si="16"/>
        <v>66-1</v>
      </c>
      <c r="BI128" s="34">
        <f t="shared" si="12"/>
        <v>1</v>
      </c>
      <c r="BJ128" s="34" t="str">
        <f t="shared" si="13"/>
        <v/>
      </c>
      <c r="BK128" s="34" t="str">
        <f t="shared" si="17"/>
        <v>既出のみ</v>
      </c>
      <c r="BL128" s="34" t="str">
        <f t="shared" si="18"/>
        <v>66-</v>
      </c>
      <c r="BM128" s="34" t="str">
        <f t="shared" si="19"/>
        <v/>
      </c>
      <c r="BN128" s="34" t="str">
        <f t="shared" si="20"/>
        <v>-</v>
      </c>
      <c r="BO128" s="34" t="str">
        <f t="shared" si="21"/>
        <v>66-両</v>
      </c>
      <c r="BP128" s="34" t="str">
        <f t="shared" si="22"/>
        <v/>
      </c>
      <c r="BQ128" s="34" t="str">
        <f t="shared" si="23"/>
        <v/>
      </c>
      <c r="BR128" s="103"/>
      <c r="BS128" s="103"/>
      <c r="BT128" s="103"/>
      <c r="BV128" s="66" t="s">
        <v>1696</v>
      </c>
      <c r="BW128" s="299" t="s">
        <v>102</v>
      </c>
    </row>
    <row r="129" spans="1:75" ht="135" customHeight="1" x14ac:dyDescent="0.15">
      <c r="A129" s="848" t="s">
        <v>1718</v>
      </c>
      <c r="B129" s="323" t="s">
        <v>1344</v>
      </c>
      <c r="C129" s="324" t="s">
        <v>1719</v>
      </c>
      <c r="D129" s="42" t="s">
        <v>1720</v>
      </c>
      <c r="E129" s="273" t="s">
        <v>1721</v>
      </c>
      <c r="F129" s="325" t="s">
        <v>1722</v>
      </c>
      <c r="G129" s="163" t="s">
        <v>1723</v>
      </c>
      <c r="H129" s="43" t="s">
        <v>1724</v>
      </c>
      <c r="I129" s="43" t="s">
        <v>138</v>
      </c>
      <c r="J129" s="43" t="s">
        <v>1725</v>
      </c>
      <c r="K129" s="43" t="s">
        <v>1726</v>
      </c>
      <c r="L129" s="43" t="s">
        <v>1727</v>
      </c>
      <c r="M129" s="43" t="s">
        <v>138</v>
      </c>
      <c r="N129" s="774" t="s">
        <v>1728</v>
      </c>
      <c r="O129" s="777" t="s">
        <v>876</v>
      </c>
      <c r="P129" s="780" t="s">
        <v>1729</v>
      </c>
      <c r="Q129" s="783">
        <v>0</v>
      </c>
      <c r="R129" s="880" t="s">
        <v>1730</v>
      </c>
      <c r="S129" s="882" t="s">
        <v>1731</v>
      </c>
      <c r="T129" s="884">
        <v>2</v>
      </c>
      <c r="U129" s="330" t="s">
        <v>1732</v>
      </c>
      <c r="V129" s="331" t="s">
        <v>1733</v>
      </c>
      <c r="W129" s="50" t="s">
        <v>195</v>
      </c>
      <c r="X129" s="45" t="s">
        <v>195</v>
      </c>
      <c r="Y129" s="200" t="s">
        <v>94</v>
      </c>
      <c r="Z129" s="300" t="s">
        <v>122</v>
      </c>
      <c r="AA129" s="317" t="s">
        <v>102</v>
      </c>
      <c r="AB129" s="318"/>
      <c r="AC129" s="318" t="s">
        <v>102</v>
      </c>
      <c r="AD129" s="247" t="s">
        <v>95</v>
      </c>
      <c r="AE129" s="229" t="s">
        <v>95</v>
      </c>
      <c r="AF129" s="198" t="s">
        <v>96</v>
      </c>
      <c r="AG129" s="291" t="s">
        <v>102</v>
      </c>
      <c r="AH129" s="292" t="s">
        <v>102</v>
      </c>
      <c r="AI129" s="332" t="s">
        <v>306</v>
      </c>
      <c r="AJ129" s="294" t="s">
        <v>102</v>
      </c>
      <c r="AK129" s="294" t="s">
        <v>102</v>
      </c>
      <c r="AL129" s="295" t="s">
        <v>102</v>
      </c>
      <c r="AM129" s="295" t="s">
        <v>102</v>
      </c>
      <c r="AN129" s="295" t="s">
        <v>102</v>
      </c>
      <c r="AO129" s="296" t="s">
        <v>102</v>
      </c>
      <c r="AP129" s="197" t="s">
        <v>124</v>
      </c>
      <c r="AQ129" s="197" t="s">
        <v>95</v>
      </c>
      <c r="AR129" s="197" t="s">
        <v>95</v>
      </c>
      <c r="AS129" s="197" t="s">
        <v>95</v>
      </c>
      <c r="AT129" s="197" t="s">
        <v>233</v>
      </c>
      <c r="AU129" s="333" t="s">
        <v>277</v>
      </c>
      <c r="AV129" s="295" t="s">
        <v>205</v>
      </c>
      <c r="AW129" s="297" t="s">
        <v>102</v>
      </c>
      <c r="AX129" s="295" t="s">
        <v>102</v>
      </c>
      <c r="AY129" s="295" t="s">
        <v>138</v>
      </c>
      <c r="AZ129" s="298" t="s">
        <v>125</v>
      </c>
      <c r="BA129" s="298" t="s">
        <v>102</v>
      </c>
      <c r="BB129" s="298" t="s">
        <v>102</v>
      </c>
      <c r="BC129" s="298" t="s">
        <v>102</v>
      </c>
      <c r="BD129" s="64" t="str">
        <f t="shared" si="14"/>
        <v>A</v>
      </c>
      <c r="BE129" s="262" t="s">
        <v>1734</v>
      </c>
      <c r="BF129" s="34">
        <f>IF(A129="",BF128,ROW()-1-COUNTIF(A$2:A129,""))</f>
        <v>67</v>
      </c>
      <c r="BG129" s="34">
        <f t="shared" si="15"/>
        <v>1</v>
      </c>
      <c r="BH129" s="34" t="str">
        <f t="shared" si="16"/>
        <v>67-1</v>
      </c>
      <c r="BI129" s="34">
        <f t="shared" si="12"/>
        <v>2</v>
      </c>
      <c r="BJ129" s="34" t="str">
        <f t="shared" si="13"/>
        <v/>
      </c>
      <c r="BK129" s="34" t="str">
        <f t="shared" si="17"/>
        <v>新規のみ</v>
      </c>
      <c r="BL129" s="34" t="str">
        <f t="shared" si="18"/>
        <v>67-Yes</v>
      </c>
      <c r="BM129" s="34" t="str">
        <f t="shared" si="19"/>
        <v>進歩性</v>
      </c>
      <c r="BN129" s="34" t="str">
        <f t="shared" si="20"/>
        <v>進歩性のみ</v>
      </c>
      <c r="BO129" s="34" t="str">
        <f t="shared" si="21"/>
        <v>67-進</v>
      </c>
      <c r="BP129" s="34" t="str">
        <f t="shared" si="22"/>
        <v/>
      </c>
      <c r="BQ129" s="34" t="str">
        <f t="shared" si="23"/>
        <v>分析対象</v>
      </c>
      <c r="BR129" s="103"/>
      <c r="BS129" s="103"/>
      <c r="BT129" s="103"/>
      <c r="BV129" s="66" t="s">
        <v>1725</v>
      </c>
      <c r="BW129" s="299" t="s">
        <v>102</v>
      </c>
    </row>
    <row r="130" spans="1:75" ht="135" customHeight="1" x14ac:dyDescent="0.15">
      <c r="A130" s="879"/>
      <c r="B130" s="323" t="s">
        <v>1344</v>
      </c>
      <c r="C130" s="324" t="s">
        <v>1735</v>
      </c>
      <c r="D130" s="42" t="s">
        <v>1736</v>
      </c>
      <c r="E130" s="273" t="s">
        <v>1496</v>
      </c>
      <c r="F130" s="325" t="s">
        <v>1722</v>
      </c>
      <c r="G130" s="163" t="s">
        <v>1723</v>
      </c>
      <c r="H130" s="43" t="s">
        <v>1724</v>
      </c>
      <c r="I130" s="43" t="s">
        <v>138</v>
      </c>
      <c r="J130" s="43" t="s">
        <v>1725</v>
      </c>
      <c r="K130" s="43" t="s">
        <v>1726</v>
      </c>
      <c r="L130" s="43" t="s">
        <v>1727</v>
      </c>
      <c r="M130" s="43" t="s">
        <v>138</v>
      </c>
      <c r="N130" s="776"/>
      <c r="O130" s="779"/>
      <c r="P130" s="782"/>
      <c r="Q130" s="785"/>
      <c r="R130" s="881"/>
      <c r="S130" s="883"/>
      <c r="T130" s="885"/>
      <c r="U130" s="330" t="s">
        <v>1737</v>
      </c>
      <c r="V130" s="331" t="s">
        <v>1738</v>
      </c>
      <c r="W130" s="50" t="s">
        <v>195</v>
      </c>
      <c r="X130" s="45" t="s">
        <v>195</v>
      </c>
      <c r="Y130" s="200" t="s">
        <v>94</v>
      </c>
      <c r="Z130" s="300" t="s">
        <v>122</v>
      </c>
      <c r="AA130" s="317"/>
      <c r="AB130" s="318"/>
      <c r="AC130" s="318"/>
      <c r="AD130" s="247" t="s">
        <v>95</v>
      </c>
      <c r="AE130" s="229" t="s">
        <v>95</v>
      </c>
      <c r="AF130" s="198" t="s">
        <v>96</v>
      </c>
      <c r="AG130" s="291"/>
      <c r="AH130" s="292"/>
      <c r="AI130" s="332" t="s">
        <v>306</v>
      </c>
      <c r="AJ130" s="294"/>
      <c r="AK130" s="294"/>
      <c r="AL130" s="295"/>
      <c r="AM130" s="295"/>
      <c r="AN130" s="295"/>
      <c r="AO130" s="296"/>
      <c r="AP130" s="197" t="s">
        <v>124</v>
      </c>
      <c r="AQ130" s="197" t="s">
        <v>95</v>
      </c>
      <c r="AR130" s="197" t="s">
        <v>95</v>
      </c>
      <c r="AS130" s="197" t="s">
        <v>95</v>
      </c>
      <c r="AT130" s="197" t="s">
        <v>233</v>
      </c>
      <c r="AU130" s="333" t="s">
        <v>277</v>
      </c>
      <c r="AV130" s="295"/>
      <c r="AW130" s="297"/>
      <c r="AX130" s="295"/>
      <c r="AY130" s="295"/>
      <c r="AZ130" s="298" t="s">
        <v>125</v>
      </c>
      <c r="BA130" s="298" t="s">
        <v>102</v>
      </c>
      <c r="BB130" s="298" t="s">
        <v>102</v>
      </c>
      <c r="BC130" s="298" t="s">
        <v>102</v>
      </c>
      <c r="BD130" s="64" t="str">
        <f t="shared" si="14"/>
        <v>A</v>
      </c>
      <c r="BE130" s="262" t="s">
        <v>1734</v>
      </c>
      <c r="BF130" s="334">
        <f>IF(A130="",BF129,ROW()-1-COUNTIF(A$2:A130,""))</f>
        <v>67</v>
      </c>
      <c r="BG130" s="334">
        <f t="shared" si="15"/>
        <v>2</v>
      </c>
      <c r="BH130" s="334" t="str">
        <f t="shared" si="16"/>
        <v>67-2</v>
      </c>
      <c r="BI130" s="334">
        <f t="shared" ref="BI130:BI193" si="24">COUNTIF(BF$2:BF$379,BF130)</f>
        <v>2</v>
      </c>
      <c r="BJ130" s="34" t="str">
        <f t="shared" ref="BJ130:BJ193" si="25">IF(COUNTIF(BL$2:BL$327,BF130&amp;"-No")&gt;0,BF130&amp;"○","")</f>
        <v/>
      </c>
      <c r="BK130" s="34" t="str">
        <f t="shared" si="17"/>
        <v>新規のみ</v>
      </c>
      <c r="BL130" s="34" t="str">
        <f t="shared" si="18"/>
        <v>67-Yes</v>
      </c>
      <c r="BM130" s="34" t="str">
        <f t="shared" si="19"/>
        <v>進歩性</v>
      </c>
      <c r="BN130" s="34" t="str">
        <f t="shared" si="20"/>
        <v>進歩性のみ</v>
      </c>
      <c r="BO130" s="34" t="str">
        <f t="shared" si="21"/>
        <v>67-進</v>
      </c>
      <c r="BP130" s="34" t="str">
        <f t="shared" si="22"/>
        <v/>
      </c>
      <c r="BQ130" s="34" t="str">
        <f t="shared" si="23"/>
        <v>分析対象</v>
      </c>
      <c r="BR130" s="103"/>
      <c r="BS130" s="103"/>
      <c r="BT130" s="103"/>
      <c r="BV130" s="66" t="s">
        <v>1725</v>
      </c>
      <c r="BW130" s="299"/>
    </row>
    <row r="131" spans="1:75" ht="27" customHeight="1" x14ac:dyDescent="0.15">
      <c r="A131" s="858" t="s">
        <v>1739</v>
      </c>
      <c r="B131" s="316" t="s">
        <v>1344</v>
      </c>
      <c r="C131" s="272" t="s">
        <v>1740</v>
      </c>
      <c r="D131" s="130" t="s">
        <v>1741</v>
      </c>
      <c r="E131" s="273" t="s">
        <v>1742</v>
      </c>
      <c r="F131" s="274" t="s">
        <v>1743</v>
      </c>
      <c r="G131" s="163" t="s">
        <v>1744</v>
      </c>
      <c r="H131" s="43" t="s">
        <v>1745</v>
      </c>
      <c r="I131" s="43" t="s">
        <v>1746</v>
      </c>
      <c r="J131" s="43" t="s">
        <v>1747</v>
      </c>
      <c r="K131" s="43" t="s">
        <v>1748</v>
      </c>
      <c r="L131" s="43" t="s">
        <v>1749</v>
      </c>
      <c r="M131" s="43" t="s">
        <v>1750</v>
      </c>
      <c r="N131" s="774" t="s">
        <v>1751</v>
      </c>
      <c r="O131" s="829" t="s">
        <v>876</v>
      </c>
      <c r="P131" s="780" t="s">
        <v>1752</v>
      </c>
      <c r="Q131" s="805">
        <v>0</v>
      </c>
      <c r="R131" s="817" t="s">
        <v>1753</v>
      </c>
      <c r="S131" s="823" t="s">
        <v>1754</v>
      </c>
      <c r="T131" s="825">
        <v>2</v>
      </c>
      <c r="U131" s="82" t="s">
        <v>118</v>
      </c>
      <c r="V131" s="45" t="s">
        <v>1755</v>
      </c>
      <c r="W131" s="50" t="s">
        <v>1756</v>
      </c>
      <c r="X131" s="45" t="s">
        <v>195</v>
      </c>
      <c r="Y131" s="200" t="s">
        <v>94</v>
      </c>
      <c r="Z131" s="300" t="s">
        <v>122</v>
      </c>
      <c r="AA131" s="317" t="s">
        <v>1757</v>
      </c>
      <c r="AB131" s="318"/>
      <c r="AC131" s="318" t="s">
        <v>102</v>
      </c>
      <c r="AD131" s="91" t="s">
        <v>95</v>
      </c>
      <c r="AE131" s="92" t="s">
        <v>95</v>
      </c>
      <c r="AF131" s="169" t="s">
        <v>96</v>
      </c>
      <c r="AG131" s="94" t="s">
        <v>102</v>
      </c>
      <c r="AH131" s="95" t="s">
        <v>102</v>
      </c>
      <c r="AI131" s="175" t="s">
        <v>165</v>
      </c>
      <c r="AJ131" s="176" t="s">
        <v>1758</v>
      </c>
      <c r="AK131" s="176" t="s">
        <v>1759</v>
      </c>
      <c r="AL131" s="58" t="s">
        <v>1760</v>
      </c>
      <c r="AM131" s="58" t="s">
        <v>1761</v>
      </c>
      <c r="AN131" s="58" t="s">
        <v>1762</v>
      </c>
      <c r="AO131" s="59">
        <v>30882</v>
      </c>
      <c r="AP131" s="60" t="s">
        <v>124</v>
      </c>
      <c r="AQ131" s="60"/>
      <c r="AR131" s="60"/>
      <c r="AS131" s="60" t="s">
        <v>95</v>
      </c>
      <c r="AT131" s="60" t="s">
        <v>233</v>
      </c>
      <c r="AU131" s="55" t="s">
        <v>96</v>
      </c>
      <c r="AV131" s="58" t="s">
        <v>102</v>
      </c>
      <c r="AW131" s="55" t="s">
        <v>102</v>
      </c>
      <c r="AX131" s="58" t="s">
        <v>102</v>
      </c>
      <c r="AY131" s="58" t="s">
        <v>1746</v>
      </c>
      <c r="AZ131" s="62" t="s">
        <v>102</v>
      </c>
      <c r="BA131" s="249" t="s">
        <v>1763</v>
      </c>
      <c r="BB131" s="62" t="s">
        <v>1764</v>
      </c>
      <c r="BC131" s="62" t="s">
        <v>1765</v>
      </c>
      <c r="BD131" s="64" t="str">
        <f t="shared" ref="BD131:BD194" si="26">LEFT(L131)</f>
        <v>E</v>
      </c>
      <c r="BE131" s="200"/>
      <c r="BF131" s="34">
        <f>IF(A131="",BF129,ROW()-1-COUNTIF(A$2:A131,""))</f>
        <v>68</v>
      </c>
      <c r="BG131" s="34">
        <f>IF(BF131=BF129,BG129+1,1)</f>
        <v>1</v>
      </c>
      <c r="BH131" s="34" t="str">
        <f t="shared" si="16"/>
        <v>68-1</v>
      </c>
      <c r="BI131" s="34">
        <f t="shared" si="24"/>
        <v>2</v>
      </c>
      <c r="BJ131" s="34" t="str">
        <f t="shared" si="25"/>
        <v/>
      </c>
      <c r="BK131" s="34" t="str">
        <f t="shared" ref="BK131:BK194" si="27">IF(BI131=1,IF(RIGHT(BL131)="s","新規のみ","既出のみ"),IF(COUNTIF(BL$2:BL$327,BF131&amp;"-Yes")=BI131,"新規のみ",IF(COUNTIF(BL$2:BL$327,BF131&amp;"-Yes")=0,"既出のみ","新規+既出")))</f>
        <v>新規のみ</v>
      </c>
      <c r="BL131" s="34" t="str">
        <f t="shared" si="18"/>
        <v>68-Yes</v>
      </c>
      <c r="BM131" s="34" t="str">
        <f t="shared" ref="BM131:BM194" si="28">IF(LEFT(Y131)="2","新規性","")&amp;IF(AND(LEFT(Y131)="2",LEFT(Z131)="2")," / ","")&amp;IF(LEFT(Z131)="2","進歩性","")</f>
        <v>進歩性</v>
      </c>
      <c r="BN131" s="34" t="str">
        <f t="shared" ref="BN131:BN194" si="29">IF(BM131="","-",IF(COUNTIF(BO$2:BO$327,BF131&amp;"-両")&gt;0,"新規性 / 進歩性",IF(BI131=1,BM131&amp;"のみ",IF(OR(COUNTIF(BO$2:BO$327,BF131&amp;"-新")=BI131,COUNTIF(BO$2:BO$327,BF131&amp;"-新")=0),BM131&amp;"のみ","新規性 / 進歩性"))))</f>
        <v>進歩性のみ</v>
      </c>
      <c r="BO131" s="34" t="str">
        <f t="shared" ref="BO131:BO194" si="30">BF131&amp;"-"&amp;IF(LEN(BM131)=3,LEFT(BM131),"両")</f>
        <v>68-進</v>
      </c>
      <c r="BP131" s="34">
        <f t="shared" ref="BP131:BP194" si="31">IF(AO131="","",YEAR(AO131))</f>
        <v>1984</v>
      </c>
      <c r="BQ131" s="34" t="str">
        <f t="shared" ref="BQ131:BQ194" si="32">IF(OR(AD131="",AND(AD131="No",AE131="No",AF131="No")),"","分析対象")</f>
        <v>分析対象</v>
      </c>
      <c r="BR131" s="103"/>
      <c r="BS131" s="103"/>
      <c r="BT131" s="103"/>
      <c r="BU131" s="77" t="s">
        <v>104</v>
      </c>
      <c r="BV131" s="66" t="s">
        <v>1747</v>
      </c>
      <c r="BW131" s="67" t="s">
        <v>1760</v>
      </c>
    </row>
    <row r="132" spans="1:75" ht="40.5" x14ac:dyDescent="0.15">
      <c r="A132" s="860"/>
      <c r="B132" s="316" t="s">
        <v>1344</v>
      </c>
      <c r="C132" s="283" t="s">
        <v>1740</v>
      </c>
      <c r="D132" s="130" t="s">
        <v>1766</v>
      </c>
      <c r="E132" s="273" t="s">
        <v>1504</v>
      </c>
      <c r="F132" s="284" t="s">
        <v>1743</v>
      </c>
      <c r="G132" s="163" t="s">
        <v>1744</v>
      </c>
      <c r="H132" s="43" t="s">
        <v>1745</v>
      </c>
      <c r="I132" s="43" t="s">
        <v>1746</v>
      </c>
      <c r="J132" s="43" t="s">
        <v>1747</v>
      </c>
      <c r="K132" s="43" t="s">
        <v>1748</v>
      </c>
      <c r="L132" s="43" t="s">
        <v>1749</v>
      </c>
      <c r="M132" s="43" t="s">
        <v>1750</v>
      </c>
      <c r="N132" s="776"/>
      <c r="O132" s="830"/>
      <c r="P132" s="782"/>
      <c r="Q132" s="807"/>
      <c r="R132" s="818"/>
      <c r="S132" s="824"/>
      <c r="T132" s="826"/>
      <c r="U132" s="82" t="s">
        <v>192</v>
      </c>
      <c r="V132" s="45" t="s">
        <v>1767</v>
      </c>
      <c r="W132" s="50" t="s">
        <v>195</v>
      </c>
      <c r="X132" s="45" t="s">
        <v>195</v>
      </c>
      <c r="Y132" s="200" t="s">
        <v>94</v>
      </c>
      <c r="Z132" s="79" t="s">
        <v>25</v>
      </c>
      <c r="AA132" s="317" t="s">
        <v>102</v>
      </c>
      <c r="AB132" s="318"/>
      <c r="AC132" s="318" t="s">
        <v>102</v>
      </c>
      <c r="AD132" s="91" t="s">
        <v>95</v>
      </c>
      <c r="AE132" s="92" t="s">
        <v>95</v>
      </c>
      <c r="AF132" s="169" t="s">
        <v>96</v>
      </c>
      <c r="AG132" s="94" t="s">
        <v>102</v>
      </c>
      <c r="AH132" s="95" t="s">
        <v>102</v>
      </c>
      <c r="AI132" s="175" t="s">
        <v>1066</v>
      </c>
      <c r="AJ132" s="176" t="s">
        <v>102</v>
      </c>
      <c r="AK132" s="176" t="s">
        <v>102</v>
      </c>
      <c r="AL132" s="58" t="s">
        <v>102</v>
      </c>
      <c r="AM132" s="58" t="s">
        <v>102</v>
      </c>
      <c r="AN132" s="58" t="s">
        <v>102</v>
      </c>
      <c r="AO132" s="59" t="s">
        <v>102</v>
      </c>
      <c r="AP132" s="60" t="s">
        <v>124</v>
      </c>
      <c r="AQ132" s="60"/>
      <c r="AR132" s="60"/>
      <c r="AS132" s="60" t="s">
        <v>95</v>
      </c>
      <c r="AT132" s="60" t="s">
        <v>100</v>
      </c>
      <c r="AU132" s="55" t="s">
        <v>96</v>
      </c>
      <c r="AV132" s="193" t="s">
        <v>205</v>
      </c>
      <c r="AW132" s="55" t="s">
        <v>102</v>
      </c>
      <c r="AX132" s="58" t="s">
        <v>102</v>
      </c>
      <c r="AY132" s="58" t="s">
        <v>1746</v>
      </c>
      <c r="AZ132" s="62" t="s">
        <v>102</v>
      </c>
      <c r="BA132" s="62" t="s">
        <v>102</v>
      </c>
      <c r="BB132" s="62" t="s">
        <v>102</v>
      </c>
      <c r="BC132" s="62" t="s">
        <v>102</v>
      </c>
      <c r="BD132" s="64" t="str">
        <f t="shared" si="26"/>
        <v>E</v>
      </c>
      <c r="BE132" s="200" t="s">
        <v>1768</v>
      </c>
      <c r="BF132" s="34">
        <f>IF(A132="",BF131,ROW()-1-COUNTIF(A$2:A132,""))</f>
        <v>68</v>
      </c>
      <c r="BG132" s="34">
        <f t="shared" ref="BG132:BG195" si="33">IF(BF132=BF131,BG131+1,1)</f>
        <v>2</v>
      </c>
      <c r="BH132" s="34" t="str">
        <f t="shared" ref="BH132:BH195" si="34">BF132&amp;"-"&amp;BG132</f>
        <v>68-2</v>
      </c>
      <c r="BI132" s="34">
        <f t="shared" si="24"/>
        <v>2</v>
      </c>
      <c r="BJ132" s="34" t="str">
        <f t="shared" si="25"/>
        <v/>
      </c>
      <c r="BK132" s="34" t="str">
        <f t="shared" si="27"/>
        <v>新規のみ</v>
      </c>
      <c r="BL132" s="34" t="str">
        <f t="shared" ref="BL132:BL195" si="35">BF132&amp;"-"&amp;AF132</f>
        <v>68-Yes</v>
      </c>
      <c r="BM132" s="34" t="str">
        <f t="shared" si="28"/>
        <v>進歩性</v>
      </c>
      <c r="BN132" s="34" t="str">
        <f t="shared" si="29"/>
        <v>進歩性のみ</v>
      </c>
      <c r="BO132" s="34" t="str">
        <f t="shared" si="30"/>
        <v>68-進</v>
      </c>
      <c r="BP132" s="34" t="str">
        <f t="shared" si="31"/>
        <v/>
      </c>
      <c r="BQ132" s="34" t="str">
        <f t="shared" si="32"/>
        <v>分析対象</v>
      </c>
      <c r="BR132" s="103"/>
      <c r="BS132" s="103"/>
      <c r="BT132" s="103"/>
      <c r="BV132" s="66" t="s">
        <v>1747</v>
      </c>
      <c r="BW132" s="67" t="s">
        <v>102</v>
      </c>
    </row>
    <row r="133" spans="1:75" ht="108" customHeight="1" x14ac:dyDescent="0.15">
      <c r="A133" s="858" t="s">
        <v>1769</v>
      </c>
      <c r="B133" s="316" t="s">
        <v>1344</v>
      </c>
      <c r="C133" s="272" t="s">
        <v>1770</v>
      </c>
      <c r="D133" s="130" t="s">
        <v>1771</v>
      </c>
      <c r="E133" s="130" t="s">
        <v>1772</v>
      </c>
      <c r="F133" s="274" t="s">
        <v>1773</v>
      </c>
      <c r="G133" s="163" t="s">
        <v>1774</v>
      </c>
      <c r="H133" s="43" t="s">
        <v>1775</v>
      </c>
      <c r="I133" s="43" t="s">
        <v>1776</v>
      </c>
      <c r="J133" s="43" t="s">
        <v>1777</v>
      </c>
      <c r="K133" s="43" t="s">
        <v>1778</v>
      </c>
      <c r="L133" s="43" t="s">
        <v>1779</v>
      </c>
      <c r="M133" s="43" t="s">
        <v>1780</v>
      </c>
      <c r="N133" s="774" t="s">
        <v>1781</v>
      </c>
      <c r="O133" s="829" t="s">
        <v>876</v>
      </c>
      <c r="P133" s="780" t="s">
        <v>1782</v>
      </c>
      <c r="Q133" s="827">
        <v>0</v>
      </c>
      <c r="R133" s="835" t="s">
        <v>1783</v>
      </c>
      <c r="S133" s="765" t="s">
        <v>1784</v>
      </c>
      <c r="T133" s="768">
        <v>1</v>
      </c>
      <c r="U133" s="82" t="s">
        <v>1785</v>
      </c>
      <c r="V133" s="45" t="s">
        <v>1786</v>
      </c>
      <c r="W133" s="50" t="s">
        <v>195</v>
      </c>
      <c r="X133" s="45" t="s">
        <v>195</v>
      </c>
      <c r="Y133" s="200" t="s">
        <v>94</v>
      </c>
      <c r="Z133" s="79" t="s">
        <v>25</v>
      </c>
      <c r="AA133" s="317" t="s">
        <v>102</v>
      </c>
      <c r="AB133" s="318"/>
      <c r="AC133" s="318" t="s">
        <v>102</v>
      </c>
      <c r="AD133" s="91" t="s">
        <v>95</v>
      </c>
      <c r="AE133" s="92" t="s">
        <v>95</v>
      </c>
      <c r="AF133" s="169" t="s">
        <v>96</v>
      </c>
      <c r="AG133" s="94" t="s">
        <v>102</v>
      </c>
      <c r="AH133" s="95" t="s">
        <v>1787</v>
      </c>
      <c r="AI133" s="175" t="s">
        <v>835</v>
      </c>
      <c r="AJ133" s="176" t="s">
        <v>102</v>
      </c>
      <c r="AK133" s="176" t="s">
        <v>102</v>
      </c>
      <c r="AL133" s="58" t="s">
        <v>102</v>
      </c>
      <c r="AM133" s="58" t="s">
        <v>102</v>
      </c>
      <c r="AN133" s="58" t="s">
        <v>102</v>
      </c>
      <c r="AO133" s="59" t="s">
        <v>102</v>
      </c>
      <c r="AP133" s="60" t="s">
        <v>99</v>
      </c>
      <c r="AQ133" s="60"/>
      <c r="AR133" s="60"/>
      <c r="AS133" s="60" t="s">
        <v>102</v>
      </c>
      <c r="AT133" s="60" t="s">
        <v>102</v>
      </c>
      <c r="AU133" s="55" t="s">
        <v>102</v>
      </c>
      <c r="AV133" s="193" t="s">
        <v>205</v>
      </c>
      <c r="AW133" s="55" t="s">
        <v>102</v>
      </c>
      <c r="AX133" s="58" t="s">
        <v>102</v>
      </c>
      <c r="AY133" s="58" t="s">
        <v>1776</v>
      </c>
      <c r="AZ133" s="62" t="s">
        <v>102</v>
      </c>
      <c r="BA133" s="62" t="s">
        <v>102</v>
      </c>
      <c r="BB133" s="62" t="s">
        <v>102</v>
      </c>
      <c r="BC133" s="62" t="s">
        <v>102</v>
      </c>
      <c r="BD133" s="64" t="str">
        <f t="shared" si="26"/>
        <v>A</v>
      </c>
      <c r="BE133" s="200"/>
      <c r="BF133" s="34">
        <f>IF(A133="",BF132,ROW()-1-COUNTIF(A$2:A133,""))</f>
        <v>69</v>
      </c>
      <c r="BG133" s="34">
        <f t="shared" si="33"/>
        <v>1</v>
      </c>
      <c r="BH133" s="34" t="str">
        <f t="shared" si="34"/>
        <v>69-1</v>
      </c>
      <c r="BI133" s="34">
        <f t="shared" si="24"/>
        <v>12</v>
      </c>
      <c r="BJ133" s="34" t="str">
        <f t="shared" si="25"/>
        <v>69○</v>
      </c>
      <c r="BK133" s="34" t="str">
        <f t="shared" si="27"/>
        <v>新規+既出</v>
      </c>
      <c r="BL133" s="34" t="str">
        <f t="shared" si="35"/>
        <v>69-Yes</v>
      </c>
      <c r="BM133" s="34" t="str">
        <f t="shared" si="28"/>
        <v>進歩性</v>
      </c>
      <c r="BN133" s="34" t="str">
        <f t="shared" si="29"/>
        <v>進歩性のみ</v>
      </c>
      <c r="BO133" s="34" t="str">
        <f t="shared" si="30"/>
        <v>69-進</v>
      </c>
      <c r="BP133" s="34" t="str">
        <f t="shared" si="31"/>
        <v/>
      </c>
      <c r="BQ133" s="34" t="str">
        <f t="shared" si="32"/>
        <v>分析対象</v>
      </c>
      <c r="BR133" s="36"/>
      <c r="BS133" s="36"/>
      <c r="BT133" s="36"/>
      <c r="BV133" s="66" t="s">
        <v>1777</v>
      </c>
      <c r="BW133" s="67" t="s">
        <v>102</v>
      </c>
    </row>
    <row r="134" spans="1:75" ht="121.5" x14ac:dyDescent="0.15">
      <c r="A134" s="859"/>
      <c r="B134" s="316" t="s">
        <v>1344</v>
      </c>
      <c r="C134" s="319" t="s">
        <v>1788</v>
      </c>
      <c r="D134" s="130" t="s">
        <v>1789</v>
      </c>
      <c r="E134" s="130" t="s">
        <v>1790</v>
      </c>
      <c r="F134" s="320" t="s">
        <v>1773</v>
      </c>
      <c r="G134" s="163" t="s">
        <v>1774</v>
      </c>
      <c r="H134" s="43" t="s">
        <v>1775</v>
      </c>
      <c r="I134" s="43" t="s">
        <v>1776</v>
      </c>
      <c r="J134" s="43" t="s">
        <v>1777</v>
      </c>
      <c r="K134" s="43" t="s">
        <v>1778</v>
      </c>
      <c r="L134" s="43" t="s">
        <v>1779</v>
      </c>
      <c r="M134" s="43" t="s">
        <v>1780</v>
      </c>
      <c r="N134" s="775"/>
      <c r="O134" s="867"/>
      <c r="P134" s="781"/>
      <c r="Q134" s="828"/>
      <c r="R134" s="876"/>
      <c r="S134" s="766"/>
      <c r="T134" s="769"/>
      <c r="U134" s="82" t="s">
        <v>1791</v>
      </c>
      <c r="V134" s="45" t="s">
        <v>1792</v>
      </c>
      <c r="W134" s="50" t="s">
        <v>195</v>
      </c>
      <c r="X134" s="45" t="s">
        <v>195</v>
      </c>
      <c r="Y134" s="200" t="s">
        <v>94</v>
      </c>
      <c r="Z134" s="300" t="s">
        <v>122</v>
      </c>
      <c r="AA134" s="317" t="s">
        <v>102</v>
      </c>
      <c r="AB134" s="318"/>
      <c r="AC134" s="318" t="s">
        <v>102</v>
      </c>
      <c r="AD134" s="91" t="s">
        <v>95</v>
      </c>
      <c r="AE134" s="92" t="s">
        <v>95</v>
      </c>
      <c r="AF134" s="169" t="s">
        <v>96</v>
      </c>
      <c r="AG134" s="94" t="s">
        <v>102</v>
      </c>
      <c r="AH134" s="95" t="s">
        <v>1787</v>
      </c>
      <c r="AI134" s="175" t="s">
        <v>835</v>
      </c>
      <c r="AJ134" s="176" t="s">
        <v>102</v>
      </c>
      <c r="AK134" s="176" t="s">
        <v>102</v>
      </c>
      <c r="AL134" s="58" t="s">
        <v>102</v>
      </c>
      <c r="AM134" s="58" t="s">
        <v>102</v>
      </c>
      <c r="AN134" s="58" t="s">
        <v>102</v>
      </c>
      <c r="AO134" s="59" t="s">
        <v>102</v>
      </c>
      <c r="AP134" s="60" t="s">
        <v>99</v>
      </c>
      <c r="AQ134" s="60"/>
      <c r="AR134" s="60"/>
      <c r="AS134" s="60" t="s">
        <v>102</v>
      </c>
      <c r="AT134" s="60" t="s">
        <v>102</v>
      </c>
      <c r="AU134" s="55" t="s">
        <v>102</v>
      </c>
      <c r="AV134" s="193" t="s">
        <v>205</v>
      </c>
      <c r="AW134" s="55" t="s">
        <v>102</v>
      </c>
      <c r="AX134" s="58" t="s">
        <v>102</v>
      </c>
      <c r="AY134" s="58" t="s">
        <v>1776</v>
      </c>
      <c r="AZ134" s="62" t="s">
        <v>102</v>
      </c>
      <c r="BA134" s="62" t="s">
        <v>102</v>
      </c>
      <c r="BB134" s="62" t="s">
        <v>102</v>
      </c>
      <c r="BC134" s="62" t="s">
        <v>102</v>
      </c>
      <c r="BD134" s="64" t="str">
        <f t="shared" si="26"/>
        <v>A</v>
      </c>
      <c r="BE134" s="200"/>
      <c r="BF134" s="34">
        <f>IF(A134="",BF133,ROW()-1-COUNTIF(A$2:A134,""))</f>
        <v>69</v>
      </c>
      <c r="BG134" s="34">
        <f t="shared" si="33"/>
        <v>2</v>
      </c>
      <c r="BH134" s="34" t="str">
        <f t="shared" si="34"/>
        <v>69-2</v>
      </c>
      <c r="BI134" s="34">
        <f t="shared" si="24"/>
        <v>12</v>
      </c>
      <c r="BJ134" s="34" t="str">
        <f t="shared" si="25"/>
        <v>69○</v>
      </c>
      <c r="BK134" s="34" t="str">
        <f t="shared" si="27"/>
        <v>新規+既出</v>
      </c>
      <c r="BL134" s="34" t="str">
        <f t="shared" si="35"/>
        <v>69-Yes</v>
      </c>
      <c r="BM134" s="34" t="str">
        <f t="shared" si="28"/>
        <v>進歩性</v>
      </c>
      <c r="BN134" s="34" t="str">
        <f t="shared" si="29"/>
        <v>進歩性のみ</v>
      </c>
      <c r="BO134" s="34" t="str">
        <f t="shared" si="30"/>
        <v>69-進</v>
      </c>
      <c r="BP134" s="34" t="str">
        <f t="shared" si="31"/>
        <v/>
      </c>
      <c r="BQ134" s="34" t="str">
        <f t="shared" si="32"/>
        <v>分析対象</v>
      </c>
      <c r="BR134" s="36"/>
      <c r="BS134" s="36"/>
      <c r="BT134" s="36"/>
      <c r="BV134" s="66" t="s">
        <v>1777</v>
      </c>
      <c r="BW134" s="67" t="s">
        <v>102</v>
      </c>
    </row>
    <row r="135" spans="1:75" ht="94.5" x14ac:dyDescent="0.15">
      <c r="A135" s="859"/>
      <c r="B135" s="316" t="s">
        <v>1344</v>
      </c>
      <c r="C135" s="319" t="s">
        <v>1788</v>
      </c>
      <c r="D135" s="130" t="s">
        <v>1793</v>
      </c>
      <c r="E135" s="130" t="s">
        <v>1794</v>
      </c>
      <c r="F135" s="320" t="s">
        <v>1773</v>
      </c>
      <c r="G135" s="163" t="s">
        <v>1774</v>
      </c>
      <c r="H135" s="43" t="s">
        <v>1775</v>
      </c>
      <c r="I135" s="43" t="s">
        <v>1776</v>
      </c>
      <c r="J135" s="43" t="s">
        <v>1777</v>
      </c>
      <c r="K135" s="43" t="s">
        <v>1778</v>
      </c>
      <c r="L135" s="43" t="s">
        <v>1779</v>
      </c>
      <c r="M135" s="43" t="s">
        <v>1780</v>
      </c>
      <c r="N135" s="775"/>
      <c r="O135" s="867"/>
      <c r="P135" s="781"/>
      <c r="Q135" s="828"/>
      <c r="R135" s="876"/>
      <c r="S135" s="766"/>
      <c r="T135" s="769"/>
      <c r="U135" s="82" t="s">
        <v>1795</v>
      </c>
      <c r="V135" s="45" t="s">
        <v>1796</v>
      </c>
      <c r="W135" s="50" t="s">
        <v>195</v>
      </c>
      <c r="X135" s="45" t="s">
        <v>195</v>
      </c>
      <c r="Y135" s="200" t="s">
        <v>94</v>
      </c>
      <c r="Z135" s="79" t="s">
        <v>25</v>
      </c>
      <c r="AA135" s="317" t="s">
        <v>102</v>
      </c>
      <c r="AB135" s="318"/>
      <c r="AC135" s="318" t="s">
        <v>102</v>
      </c>
      <c r="AD135" s="91" t="s">
        <v>95</v>
      </c>
      <c r="AE135" s="92" t="s">
        <v>95</v>
      </c>
      <c r="AF135" s="169" t="s">
        <v>96</v>
      </c>
      <c r="AG135" s="94" t="s">
        <v>102</v>
      </c>
      <c r="AH135" s="95" t="s">
        <v>1787</v>
      </c>
      <c r="AI135" s="175" t="s">
        <v>1066</v>
      </c>
      <c r="AJ135" s="176" t="s">
        <v>102</v>
      </c>
      <c r="AK135" s="176" t="s">
        <v>102</v>
      </c>
      <c r="AL135" s="58" t="s">
        <v>102</v>
      </c>
      <c r="AM135" s="58" t="s">
        <v>102</v>
      </c>
      <c r="AN135" s="58" t="s">
        <v>102</v>
      </c>
      <c r="AO135" s="59" t="s">
        <v>102</v>
      </c>
      <c r="AP135" s="60" t="s">
        <v>124</v>
      </c>
      <c r="AQ135" s="60"/>
      <c r="AR135" s="60"/>
      <c r="AS135" s="60" t="s">
        <v>102</v>
      </c>
      <c r="AT135" s="60" t="s">
        <v>102</v>
      </c>
      <c r="AU135" s="55" t="s">
        <v>102</v>
      </c>
      <c r="AV135" s="193" t="s">
        <v>205</v>
      </c>
      <c r="AW135" s="55" t="s">
        <v>102</v>
      </c>
      <c r="AX135" s="58" t="s">
        <v>102</v>
      </c>
      <c r="AY135" s="58" t="s">
        <v>1776</v>
      </c>
      <c r="AZ135" s="62" t="s">
        <v>102</v>
      </c>
      <c r="BA135" s="62" t="s">
        <v>102</v>
      </c>
      <c r="BB135" s="62" t="s">
        <v>102</v>
      </c>
      <c r="BC135" s="62" t="s">
        <v>102</v>
      </c>
      <c r="BD135" s="64" t="str">
        <f t="shared" si="26"/>
        <v>A</v>
      </c>
      <c r="BE135" s="200"/>
      <c r="BF135" s="34">
        <f>IF(A135="",BF134,ROW()-1-COUNTIF(A$2:A135,""))</f>
        <v>69</v>
      </c>
      <c r="BG135" s="34">
        <f t="shared" si="33"/>
        <v>3</v>
      </c>
      <c r="BH135" s="34" t="str">
        <f t="shared" si="34"/>
        <v>69-3</v>
      </c>
      <c r="BI135" s="34">
        <f t="shared" si="24"/>
        <v>12</v>
      </c>
      <c r="BJ135" s="34" t="str">
        <f t="shared" si="25"/>
        <v>69○</v>
      </c>
      <c r="BK135" s="34" t="str">
        <f t="shared" si="27"/>
        <v>新規+既出</v>
      </c>
      <c r="BL135" s="34" t="str">
        <f t="shared" si="35"/>
        <v>69-Yes</v>
      </c>
      <c r="BM135" s="34" t="str">
        <f t="shared" si="28"/>
        <v>進歩性</v>
      </c>
      <c r="BN135" s="34" t="str">
        <f t="shared" si="29"/>
        <v>進歩性のみ</v>
      </c>
      <c r="BO135" s="34" t="str">
        <f t="shared" si="30"/>
        <v>69-進</v>
      </c>
      <c r="BP135" s="34" t="str">
        <f t="shared" si="31"/>
        <v/>
      </c>
      <c r="BQ135" s="34" t="str">
        <f t="shared" si="32"/>
        <v>分析対象</v>
      </c>
      <c r="BR135" s="36"/>
      <c r="BS135" s="36"/>
      <c r="BT135" s="36"/>
      <c r="BV135" s="66" t="s">
        <v>1777</v>
      </c>
      <c r="BW135" s="67" t="s">
        <v>102</v>
      </c>
    </row>
    <row r="136" spans="1:75" ht="67.5" x14ac:dyDescent="0.15">
      <c r="A136" s="859"/>
      <c r="B136" s="316" t="s">
        <v>1344</v>
      </c>
      <c r="C136" s="319" t="s">
        <v>1788</v>
      </c>
      <c r="D136" s="130" t="s">
        <v>1771</v>
      </c>
      <c r="E136" s="130" t="s">
        <v>1772</v>
      </c>
      <c r="F136" s="320" t="s">
        <v>1773</v>
      </c>
      <c r="G136" s="163" t="s">
        <v>1774</v>
      </c>
      <c r="H136" s="43" t="s">
        <v>1775</v>
      </c>
      <c r="I136" s="43" t="s">
        <v>1776</v>
      </c>
      <c r="J136" s="43" t="s">
        <v>1777</v>
      </c>
      <c r="K136" s="43" t="s">
        <v>1778</v>
      </c>
      <c r="L136" s="43" t="s">
        <v>1779</v>
      </c>
      <c r="M136" s="43" t="s">
        <v>1780</v>
      </c>
      <c r="N136" s="775"/>
      <c r="O136" s="867"/>
      <c r="P136" s="781"/>
      <c r="Q136" s="828"/>
      <c r="R136" s="876"/>
      <c r="S136" s="766"/>
      <c r="T136" s="769"/>
      <c r="U136" s="82" t="s">
        <v>1797</v>
      </c>
      <c r="V136" s="45" t="s">
        <v>1798</v>
      </c>
      <c r="W136" s="50" t="s">
        <v>195</v>
      </c>
      <c r="X136" s="45" t="s">
        <v>195</v>
      </c>
      <c r="Y136" s="200" t="s">
        <v>94</v>
      </c>
      <c r="Z136" s="79" t="s">
        <v>25</v>
      </c>
      <c r="AA136" s="317" t="s">
        <v>102</v>
      </c>
      <c r="AB136" s="318"/>
      <c r="AC136" s="318" t="s">
        <v>102</v>
      </c>
      <c r="AD136" s="91" t="s">
        <v>95</v>
      </c>
      <c r="AE136" s="92" t="s">
        <v>95</v>
      </c>
      <c r="AF136" s="169" t="s">
        <v>96</v>
      </c>
      <c r="AG136" s="94" t="s">
        <v>102</v>
      </c>
      <c r="AH136" s="95" t="s">
        <v>1787</v>
      </c>
      <c r="AI136" s="175" t="s">
        <v>1066</v>
      </c>
      <c r="AJ136" s="176" t="s">
        <v>102</v>
      </c>
      <c r="AK136" s="176" t="s">
        <v>102</v>
      </c>
      <c r="AL136" s="58" t="s">
        <v>102</v>
      </c>
      <c r="AM136" s="58" t="s">
        <v>102</v>
      </c>
      <c r="AN136" s="58" t="s">
        <v>102</v>
      </c>
      <c r="AO136" s="59" t="s">
        <v>102</v>
      </c>
      <c r="AP136" s="60" t="s">
        <v>124</v>
      </c>
      <c r="AQ136" s="60"/>
      <c r="AR136" s="60"/>
      <c r="AS136" s="60" t="s">
        <v>102</v>
      </c>
      <c r="AT136" s="60" t="s">
        <v>102</v>
      </c>
      <c r="AU136" s="55" t="s">
        <v>102</v>
      </c>
      <c r="AV136" s="193" t="s">
        <v>205</v>
      </c>
      <c r="AW136" s="55" t="s">
        <v>102</v>
      </c>
      <c r="AX136" s="58" t="s">
        <v>102</v>
      </c>
      <c r="AY136" s="58" t="s">
        <v>1776</v>
      </c>
      <c r="AZ136" s="62" t="s">
        <v>102</v>
      </c>
      <c r="BA136" s="62" t="s">
        <v>102</v>
      </c>
      <c r="BB136" s="62" t="s">
        <v>102</v>
      </c>
      <c r="BC136" s="62" t="s">
        <v>102</v>
      </c>
      <c r="BD136" s="64" t="str">
        <f t="shared" si="26"/>
        <v>A</v>
      </c>
      <c r="BE136" s="200"/>
      <c r="BF136" s="34">
        <f>IF(A136="",BF135,ROW()-1-COUNTIF(A$2:A136,""))</f>
        <v>69</v>
      </c>
      <c r="BG136" s="34">
        <f t="shared" si="33"/>
        <v>4</v>
      </c>
      <c r="BH136" s="34" t="str">
        <f t="shared" si="34"/>
        <v>69-4</v>
      </c>
      <c r="BI136" s="34">
        <f t="shared" si="24"/>
        <v>12</v>
      </c>
      <c r="BJ136" s="34" t="str">
        <f t="shared" si="25"/>
        <v>69○</v>
      </c>
      <c r="BK136" s="34" t="str">
        <f t="shared" si="27"/>
        <v>新規+既出</v>
      </c>
      <c r="BL136" s="34" t="str">
        <f t="shared" si="35"/>
        <v>69-Yes</v>
      </c>
      <c r="BM136" s="34" t="str">
        <f t="shared" si="28"/>
        <v>進歩性</v>
      </c>
      <c r="BN136" s="34" t="str">
        <f t="shared" si="29"/>
        <v>進歩性のみ</v>
      </c>
      <c r="BO136" s="34" t="str">
        <f t="shared" si="30"/>
        <v>69-進</v>
      </c>
      <c r="BP136" s="34" t="str">
        <f t="shared" si="31"/>
        <v/>
      </c>
      <c r="BQ136" s="34" t="str">
        <f t="shared" si="32"/>
        <v>分析対象</v>
      </c>
      <c r="BR136" s="36"/>
      <c r="BS136" s="36"/>
      <c r="BT136" s="36"/>
      <c r="BV136" s="66" t="s">
        <v>1777</v>
      </c>
      <c r="BW136" s="67" t="s">
        <v>102</v>
      </c>
    </row>
    <row r="137" spans="1:75" ht="67.5" x14ac:dyDescent="0.15">
      <c r="A137" s="859"/>
      <c r="B137" s="316" t="s">
        <v>1344</v>
      </c>
      <c r="C137" s="319" t="s">
        <v>1788</v>
      </c>
      <c r="D137" s="130" t="s">
        <v>1771</v>
      </c>
      <c r="E137" s="130" t="s">
        <v>1772</v>
      </c>
      <c r="F137" s="320" t="s">
        <v>1773</v>
      </c>
      <c r="G137" s="163" t="s">
        <v>1774</v>
      </c>
      <c r="H137" s="43" t="s">
        <v>1775</v>
      </c>
      <c r="I137" s="43" t="s">
        <v>1776</v>
      </c>
      <c r="J137" s="43" t="s">
        <v>1777</v>
      </c>
      <c r="K137" s="43" t="s">
        <v>1778</v>
      </c>
      <c r="L137" s="43" t="s">
        <v>1779</v>
      </c>
      <c r="M137" s="43" t="s">
        <v>1780</v>
      </c>
      <c r="N137" s="775"/>
      <c r="O137" s="867"/>
      <c r="P137" s="781"/>
      <c r="Q137" s="828"/>
      <c r="R137" s="876"/>
      <c r="S137" s="766"/>
      <c r="T137" s="769"/>
      <c r="U137" s="82" t="s">
        <v>1799</v>
      </c>
      <c r="V137" s="45" t="s">
        <v>1800</v>
      </c>
      <c r="W137" s="50" t="s">
        <v>195</v>
      </c>
      <c r="X137" s="45" t="s">
        <v>195</v>
      </c>
      <c r="Y137" s="200" t="s">
        <v>94</v>
      </c>
      <c r="Z137" s="79" t="s">
        <v>25</v>
      </c>
      <c r="AA137" s="317" t="s">
        <v>102</v>
      </c>
      <c r="AB137" s="318"/>
      <c r="AC137" s="318" t="s">
        <v>102</v>
      </c>
      <c r="AD137" s="91" t="s">
        <v>95</v>
      </c>
      <c r="AE137" s="92" t="s">
        <v>95</v>
      </c>
      <c r="AF137" s="169" t="s">
        <v>96</v>
      </c>
      <c r="AG137" s="94" t="s">
        <v>102</v>
      </c>
      <c r="AH137" s="95" t="s">
        <v>1787</v>
      </c>
      <c r="AI137" s="175" t="s">
        <v>223</v>
      </c>
      <c r="AJ137" s="176" t="s">
        <v>102</v>
      </c>
      <c r="AK137" s="176" t="s">
        <v>102</v>
      </c>
      <c r="AL137" s="58" t="s">
        <v>102</v>
      </c>
      <c r="AM137" s="58" t="s">
        <v>102</v>
      </c>
      <c r="AN137" s="58" t="s">
        <v>102</v>
      </c>
      <c r="AO137" s="59" t="s">
        <v>102</v>
      </c>
      <c r="AP137" s="60" t="s">
        <v>124</v>
      </c>
      <c r="AQ137" s="60"/>
      <c r="AR137" s="60"/>
      <c r="AS137" s="60" t="s">
        <v>102</v>
      </c>
      <c r="AT137" s="60" t="s">
        <v>102</v>
      </c>
      <c r="AU137" s="55" t="s">
        <v>102</v>
      </c>
      <c r="AV137" s="193" t="s">
        <v>205</v>
      </c>
      <c r="AW137" s="55" t="s">
        <v>102</v>
      </c>
      <c r="AX137" s="58" t="s">
        <v>102</v>
      </c>
      <c r="AY137" s="58" t="s">
        <v>1776</v>
      </c>
      <c r="AZ137" s="62" t="s">
        <v>102</v>
      </c>
      <c r="BA137" s="62" t="s">
        <v>102</v>
      </c>
      <c r="BB137" s="62" t="s">
        <v>102</v>
      </c>
      <c r="BC137" s="62" t="s">
        <v>102</v>
      </c>
      <c r="BD137" s="64" t="str">
        <f t="shared" si="26"/>
        <v>A</v>
      </c>
      <c r="BE137" s="200"/>
      <c r="BF137" s="34">
        <f>IF(A137="",BF136,ROW()-1-COUNTIF(A$2:A137,""))</f>
        <v>69</v>
      </c>
      <c r="BG137" s="34">
        <f t="shared" si="33"/>
        <v>5</v>
      </c>
      <c r="BH137" s="34" t="str">
        <f t="shared" si="34"/>
        <v>69-5</v>
      </c>
      <c r="BI137" s="34">
        <f t="shared" si="24"/>
        <v>12</v>
      </c>
      <c r="BJ137" s="34" t="str">
        <f t="shared" si="25"/>
        <v>69○</v>
      </c>
      <c r="BK137" s="34" t="str">
        <f t="shared" si="27"/>
        <v>新規+既出</v>
      </c>
      <c r="BL137" s="34" t="str">
        <f t="shared" si="35"/>
        <v>69-Yes</v>
      </c>
      <c r="BM137" s="34" t="str">
        <f t="shared" si="28"/>
        <v>進歩性</v>
      </c>
      <c r="BN137" s="34" t="str">
        <f t="shared" si="29"/>
        <v>進歩性のみ</v>
      </c>
      <c r="BO137" s="34" t="str">
        <f t="shared" si="30"/>
        <v>69-進</v>
      </c>
      <c r="BP137" s="34" t="str">
        <f t="shared" si="31"/>
        <v/>
      </c>
      <c r="BQ137" s="34" t="str">
        <f t="shared" si="32"/>
        <v>分析対象</v>
      </c>
      <c r="BR137" s="36"/>
      <c r="BS137" s="36"/>
      <c r="BT137" s="36"/>
      <c r="BV137" s="66" t="s">
        <v>1777</v>
      </c>
      <c r="BW137" s="67" t="s">
        <v>102</v>
      </c>
    </row>
    <row r="138" spans="1:75" ht="81" x14ac:dyDescent="0.15">
      <c r="A138" s="859"/>
      <c r="B138" s="316" t="s">
        <v>1344</v>
      </c>
      <c r="C138" s="319" t="s">
        <v>1788</v>
      </c>
      <c r="D138" s="130" t="s">
        <v>1801</v>
      </c>
      <c r="E138" s="130" t="s">
        <v>1802</v>
      </c>
      <c r="F138" s="320" t="s">
        <v>1773</v>
      </c>
      <c r="G138" s="163" t="s">
        <v>1774</v>
      </c>
      <c r="H138" s="43" t="s">
        <v>1775</v>
      </c>
      <c r="I138" s="43" t="s">
        <v>1776</v>
      </c>
      <c r="J138" s="43" t="s">
        <v>1777</v>
      </c>
      <c r="K138" s="43" t="s">
        <v>1778</v>
      </c>
      <c r="L138" s="43" t="s">
        <v>1779</v>
      </c>
      <c r="M138" s="43" t="s">
        <v>1780</v>
      </c>
      <c r="N138" s="775"/>
      <c r="O138" s="867"/>
      <c r="P138" s="781"/>
      <c r="Q138" s="828"/>
      <c r="R138" s="876"/>
      <c r="S138" s="766"/>
      <c r="T138" s="769"/>
      <c r="U138" s="82" t="s">
        <v>1803</v>
      </c>
      <c r="V138" s="45" t="s">
        <v>1804</v>
      </c>
      <c r="W138" s="50" t="s">
        <v>195</v>
      </c>
      <c r="X138" s="45" t="s">
        <v>195</v>
      </c>
      <c r="Y138" s="200" t="s">
        <v>94</v>
      </c>
      <c r="Z138" s="79" t="s">
        <v>25</v>
      </c>
      <c r="AA138" s="317" t="s">
        <v>102</v>
      </c>
      <c r="AB138" s="318"/>
      <c r="AC138" s="318" t="s">
        <v>102</v>
      </c>
      <c r="AD138" s="91" t="s">
        <v>95</v>
      </c>
      <c r="AE138" s="92" t="s">
        <v>95</v>
      </c>
      <c r="AF138" s="169" t="s">
        <v>96</v>
      </c>
      <c r="AG138" s="94" t="s">
        <v>102</v>
      </c>
      <c r="AH138" s="95" t="s">
        <v>1787</v>
      </c>
      <c r="AI138" s="175" t="s">
        <v>223</v>
      </c>
      <c r="AJ138" s="176" t="s">
        <v>102</v>
      </c>
      <c r="AK138" s="176" t="s">
        <v>102</v>
      </c>
      <c r="AL138" s="58" t="s">
        <v>102</v>
      </c>
      <c r="AM138" s="58" t="s">
        <v>102</v>
      </c>
      <c r="AN138" s="58" t="s">
        <v>102</v>
      </c>
      <c r="AO138" s="59" t="s">
        <v>102</v>
      </c>
      <c r="AP138" s="60" t="s">
        <v>124</v>
      </c>
      <c r="AQ138" s="60"/>
      <c r="AR138" s="60"/>
      <c r="AS138" s="60" t="s">
        <v>102</v>
      </c>
      <c r="AT138" s="60" t="s">
        <v>102</v>
      </c>
      <c r="AU138" s="55" t="s">
        <v>102</v>
      </c>
      <c r="AV138" s="193" t="s">
        <v>205</v>
      </c>
      <c r="AW138" s="55" t="s">
        <v>102</v>
      </c>
      <c r="AX138" s="58" t="s">
        <v>102</v>
      </c>
      <c r="AY138" s="58" t="s">
        <v>1776</v>
      </c>
      <c r="AZ138" s="62" t="s">
        <v>102</v>
      </c>
      <c r="BA138" s="62" t="s">
        <v>102</v>
      </c>
      <c r="BB138" s="62" t="s">
        <v>102</v>
      </c>
      <c r="BC138" s="62" t="s">
        <v>102</v>
      </c>
      <c r="BD138" s="64" t="str">
        <f t="shared" si="26"/>
        <v>A</v>
      </c>
      <c r="BE138" s="200"/>
      <c r="BF138" s="34">
        <f>IF(A138="",BF137,ROW()-1-COUNTIF(A$2:A138,""))</f>
        <v>69</v>
      </c>
      <c r="BG138" s="34">
        <f t="shared" si="33"/>
        <v>6</v>
      </c>
      <c r="BH138" s="34" t="str">
        <f t="shared" si="34"/>
        <v>69-6</v>
      </c>
      <c r="BI138" s="34">
        <f t="shared" si="24"/>
        <v>12</v>
      </c>
      <c r="BJ138" s="34" t="str">
        <f t="shared" si="25"/>
        <v>69○</v>
      </c>
      <c r="BK138" s="34" t="str">
        <f t="shared" si="27"/>
        <v>新規+既出</v>
      </c>
      <c r="BL138" s="34" t="str">
        <f t="shared" si="35"/>
        <v>69-Yes</v>
      </c>
      <c r="BM138" s="34" t="str">
        <f t="shared" si="28"/>
        <v>進歩性</v>
      </c>
      <c r="BN138" s="34" t="str">
        <f t="shared" si="29"/>
        <v>進歩性のみ</v>
      </c>
      <c r="BO138" s="34" t="str">
        <f t="shared" si="30"/>
        <v>69-進</v>
      </c>
      <c r="BP138" s="34" t="str">
        <f t="shared" si="31"/>
        <v/>
      </c>
      <c r="BQ138" s="34" t="str">
        <f t="shared" si="32"/>
        <v>分析対象</v>
      </c>
      <c r="BR138" s="36"/>
      <c r="BS138" s="36"/>
      <c r="BT138" s="36"/>
      <c r="BV138" s="66" t="s">
        <v>1777</v>
      </c>
      <c r="BW138" s="67" t="s">
        <v>102</v>
      </c>
    </row>
    <row r="139" spans="1:75" ht="108" x14ac:dyDescent="0.15">
      <c r="A139" s="859"/>
      <c r="B139" s="316" t="s">
        <v>1344</v>
      </c>
      <c r="C139" s="319" t="s">
        <v>1805</v>
      </c>
      <c r="D139" s="130" t="s">
        <v>1806</v>
      </c>
      <c r="E139" s="130" t="s">
        <v>1807</v>
      </c>
      <c r="F139" s="320" t="s">
        <v>1773</v>
      </c>
      <c r="G139" s="163" t="s">
        <v>1774</v>
      </c>
      <c r="H139" s="43" t="s">
        <v>1775</v>
      </c>
      <c r="I139" s="43" t="s">
        <v>1776</v>
      </c>
      <c r="J139" s="43" t="s">
        <v>1777</v>
      </c>
      <c r="K139" s="43" t="s">
        <v>1778</v>
      </c>
      <c r="L139" s="43" t="s">
        <v>1779</v>
      </c>
      <c r="M139" s="43" t="s">
        <v>1780</v>
      </c>
      <c r="N139" s="775"/>
      <c r="O139" s="867"/>
      <c r="P139" s="781"/>
      <c r="Q139" s="828"/>
      <c r="R139" s="876"/>
      <c r="S139" s="766"/>
      <c r="T139" s="769"/>
      <c r="U139" s="82" t="s">
        <v>1808</v>
      </c>
      <c r="V139" s="45" t="s">
        <v>1809</v>
      </c>
      <c r="W139" s="50" t="s">
        <v>195</v>
      </c>
      <c r="X139" s="45" t="s">
        <v>195</v>
      </c>
      <c r="Y139" s="200" t="s">
        <v>94</v>
      </c>
      <c r="Z139" s="300" t="s">
        <v>122</v>
      </c>
      <c r="AA139" s="317" t="s">
        <v>102</v>
      </c>
      <c r="AB139" s="318"/>
      <c r="AC139" s="318" t="s">
        <v>102</v>
      </c>
      <c r="AD139" s="91" t="s">
        <v>95</v>
      </c>
      <c r="AE139" s="92" t="s">
        <v>95</v>
      </c>
      <c r="AF139" s="169" t="s">
        <v>96</v>
      </c>
      <c r="AG139" s="94" t="s">
        <v>102</v>
      </c>
      <c r="AH139" s="95" t="s">
        <v>1787</v>
      </c>
      <c r="AI139" s="175" t="s">
        <v>1066</v>
      </c>
      <c r="AJ139" s="176" t="s">
        <v>102</v>
      </c>
      <c r="AK139" s="176" t="s">
        <v>102</v>
      </c>
      <c r="AL139" s="58" t="s">
        <v>102</v>
      </c>
      <c r="AM139" s="58" t="s">
        <v>102</v>
      </c>
      <c r="AN139" s="58" t="s">
        <v>102</v>
      </c>
      <c r="AO139" s="59" t="s">
        <v>102</v>
      </c>
      <c r="AP139" s="60" t="s">
        <v>124</v>
      </c>
      <c r="AQ139" s="60"/>
      <c r="AR139" s="60"/>
      <c r="AS139" s="60" t="s">
        <v>102</v>
      </c>
      <c r="AT139" s="60" t="s">
        <v>102</v>
      </c>
      <c r="AU139" s="55" t="s">
        <v>102</v>
      </c>
      <c r="AV139" s="193" t="s">
        <v>205</v>
      </c>
      <c r="AW139" s="55" t="s">
        <v>102</v>
      </c>
      <c r="AX139" s="58" t="s">
        <v>102</v>
      </c>
      <c r="AY139" s="58" t="s">
        <v>1776</v>
      </c>
      <c r="AZ139" s="62" t="s">
        <v>102</v>
      </c>
      <c r="BA139" s="62" t="s">
        <v>102</v>
      </c>
      <c r="BB139" s="62" t="s">
        <v>102</v>
      </c>
      <c r="BC139" s="62" t="s">
        <v>102</v>
      </c>
      <c r="BD139" s="64" t="str">
        <f t="shared" si="26"/>
        <v>A</v>
      </c>
      <c r="BE139" s="200"/>
      <c r="BF139" s="34">
        <f>IF(A139="",BF138,ROW()-1-COUNTIF(A$2:A139,""))</f>
        <v>69</v>
      </c>
      <c r="BG139" s="34">
        <f t="shared" si="33"/>
        <v>7</v>
      </c>
      <c r="BH139" s="34" t="str">
        <f t="shared" si="34"/>
        <v>69-7</v>
      </c>
      <c r="BI139" s="34">
        <f t="shared" si="24"/>
        <v>12</v>
      </c>
      <c r="BJ139" s="34" t="str">
        <f t="shared" si="25"/>
        <v>69○</v>
      </c>
      <c r="BK139" s="34" t="str">
        <f t="shared" si="27"/>
        <v>新規+既出</v>
      </c>
      <c r="BL139" s="34" t="str">
        <f t="shared" si="35"/>
        <v>69-Yes</v>
      </c>
      <c r="BM139" s="34" t="str">
        <f t="shared" si="28"/>
        <v>進歩性</v>
      </c>
      <c r="BN139" s="34" t="str">
        <f t="shared" si="29"/>
        <v>進歩性のみ</v>
      </c>
      <c r="BO139" s="34" t="str">
        <f t="shared" si="30"/>
        <v>69-進</v>
      </c>
      <c r="BP139" s="34" t="str">
        <f t="shared" si="31"/>
        <v/>
      </c>
      <c r="BQ139" s="34" t="str">
        <f t="shared" si="32"/>
        <v>分析対象</v>
      </c>
      <c r="BR139" s="36"/>
      <c r="BS139" s="36"/>
      <c r="BT139" s="36"/>
      <c r="BV139" s="66" t="s">
        <v>1777</v>
      </c>
      <c r="BW139" s="67" t="s">
        <v>102</v>
      </c>
    </row>
    <row r="140" spans="1:75" ht="81" x14ac:dyDescent="0.15">
      <c r="A140" s="859"/>
      <c r="B140" s="316" t="s">
        <v>1344</v>
      </c>
      <c r="C140" s="319" t="s">
        <v>1788</v>
      </c>
      <c r="D140" s="130" t="s">
        <v>1810</v>
      </c>
      <c r="E140" s="130" t="s">
        <v>1811</v>
      </c>
      <c r="F140" s="320" t="s">
        <v>1773</v>
      </c>
      <c r="G140" s="163" t="s">
        <v>1774</v>
      </c>
      <c r="H140" s="43" t="s">
        <v>1775</v>
      </c>
      <c r="I140" s="43" t="s">
        <v>1776</v>
      </c>
      <c r="J140" s="43" t="s">
        <v>1777</v>
      </c>
      <c r="K140" s="43" t="s">
        <v>1778</v>
      </c>
      <c r="L140" s="43" t="s">
        <v>1779</v>
      </c>
      <c r="M140" s="43" t="s">
        <v>1780</v>
      </c>
      <c r="N140" s="775"/>
      <c r="O140" s="867"/>
      <c r="P140" s="781"/>
      <c r="Q140" s="828"/>
      <c r="R140" s="876"/>
      <c r="S140" s="766"/>
      <c r="T140" s="769"/>
      <c r="U140" s="82" t="s">
        <v>1812</v>
      </c>
      <c r="V140" s="45" t="s">
        <v>1813</v>
      </c>
      <c r="W140" s="50" t="s">
        <v>195</v>
      </c>
      <c r="X140" s="45" t="s">
        <v>195</v>
      </c>
      <c r="Y140" s="200" t="s">
        <v>94</v>
      </c>
      <c r="Z140" s="79" t="s">
        <v>25</v>
      </c>
      <c r="AA140" s="317" t="s">
        <v>102</v>
      </c>
      <c r="AB140" s="318"/>
      <c r="AC140" s="318" t="s">
        <v>102</v>
      </c>
      <c r="AD140" s="91" t="s">
        <v>95</v>
      </c>
      <c r="AE140" s="92" t="s">
        <v>95</v>
      </c>
      <c r="AF140" s="169" t="s">
        <v>96</v>
      </c>
      <c r="AG140" s="94" t="s">
        <v>102</v>
      </c>
      <c r="AH140" s="95" t="s">
        <v>1787</v>
      </c>
      <c r="AI140" s="175" t="s">
        <v>1066</v>
      </c>
      <c r="AJ140" s="176" t="s">
        <v>102</v>
      </c>
      <c r="AK140" s="176" t="s">
        <v>102</v>
      </c>
      <c r="AL140" s="58" t="s">
        <v>102</v>
      </c>
      <c r="AM140" s="58" t="s">
        <v>102</v>
      </c>
      <c r="AN140" s="58" t="s">
        <v>102</v>
      </c>
      <c r="AO140" s="59" t="s">
        <v>102</v>
      </c>
      <c r="AP140" s="60" t="s">
        <v>124</v>
      </c>
      <c r="AQ140" s="60"/>
      <c r="AR140" s="60"/>
      <c r="AS140" s="60" t="s">
        <v>102</v>
      </c>
      <c r="AT140" s="60" t="s">
        <v>102</v>
      </c>
      <c r="AU140" s="55" t="s">
        <v>102</v>
      </c>
      <c r="AV140" s="193" t="s">
        <v>205</v>
      </c>
      <c r="AW140" s="55" t="s">
        <v>102</v>
      </c>
      <c r="AX140" s="58" t="s">
        <v>102</v>
      </c>
      <c r="AY140" s="58" t="s">
        <v>1776</v>
      </c>
      <c r="AZ140" s="62" t="s">
        <v>102</v>
      </c>
      <c r="BA140" s="62" t="s">
        <v>102</v>
      </c>
      <c r="BB140" s="62" t="s">
        <v>102</v>
      </c>
      <c r="BC140" s="62" t="s">
        <v>102</v>
      </c>
      <c r="BD140" s="64" t="str">
        <f t="shared" si="26"/>
        <v>A</v>
      </c>
      <c r="BE140" s="200"/>
      <c r="BF140" s="34">
        <f>IF(A140="",BF139,ROW()-1-COUNTIF(A$2:A140,""))</f>
        <v>69</v>
      </c>
      <c r="BG140" s="34">
        <f t="shared" si="33"/>
        <v>8</v>
      </c>
      <c r="BH140" s="34" t="str">
        <f t="shared" si="34"/>
        <v>69-8</v>
      </c>
      <c r="BI140" s="34">
        <f t="shared" si="24"/>
        <v>12</v>
      </c>
      <c r="BJ140" s="34" t="str">
        <f t="shared" si="25"/>
        <v>69○</v>
      </c>
      <c r="BK140" s="34" t="str">
        <f t="shared" si="27"/>
        <v>新規+既出</v>
      </c>
      <c r="BL140" s="34" t="str">
        <f t="shared" si="35"/>
        <v>69-Yes</v>
      </c>
      <c r="BM140" s="34" t="str">
        <f t="shared" si="28"/>
        <v>進歩性</v>
      </c>
      <c r="BN140" s="34" t="str">
        <f t="shared" si="29"/>
        <v>進歩性のみ</v>
      </c>
      <c r="BO140" s="34" t="str">
        <f t="shared" si="30"/>
        <v>69-進</v>
      </c>
      <c r="BP140" s="34" t="str">
        <f t="shared" si="31"/>
        <v/>
      </c>
      <c r="BQ140" s="34" t="str">
        <f t="shared" si="32"/>
        <v>分析対象</v>
      </c>
      <c r="BR140" s="36"/>
      <c r="BS140" s="36"/>
      <c r="BT140" s="36"/>
      <c r="BV140" s="66" t="s">
        <v>1777</v>
      </c>
      <c r="BW140" s="67" t="s">
        <v>102</v>
      </c>
    </row>
    <row r="141" spans="1:75" ht="67.5" x14ac:dyDescent="0.15">
      <c r="A141" s="859"/>
      <c r="B141" s="316" t="s">
        <v>1344</v>
      </c>
      <c r="C141" s="319" t="s">
        <v>1770</v>
      </c>
      <c r="D141" s="130" t="s">
        <v>1771</v>
      </c>
      <c r="E141" s="130" t="s">
        <v>1772</v>
      </c>
      <c r="F141" s="320" t="s">
        <v>1773</v>
      </c>
      <c r="G141" s="163" t="s">
        <v>1774</v>
      </c>
      <c r="H141" s="43" t="s">
        <v>1775</v>
      </c>
      <c r="I141" s="43" t="s">
        <v>1776</v>
      </c>
      <c r="J141" s="43" t="s">
        <v>1777</v>
      </c>
      <c r="K141" s="43" t="s">
        <v>1778</v>
      </c>
      <c r="L141" s="43" t="s">
        <v>1779</v>
      </c>
      <c r="M141" s="43" t="s">
        <v>1780</v>
      </c>
      <c r="N141" s="775"/>
      <c r="O141" s="867"/>
      <c r="P141" s="781"/>
      <c r="Q141" s="828"/>
      <c r="R141" s="876"/>
      <c r="S141" s="766"/>
      <c r="T141" s="769"/>
      <c r="U141" s="82" t="s">
        <v>1814</v>
      </c>
      <c r="V141" s="45" t="s">
        <v>1815</v>
      </c>
      <c r="W141" s="50" t="s">
        <v>195</v>
      </c>
      <c r="X141" s="45" t="s">
        <v>195</v>
      </c>
      <c r="Y141" s="200" t="s">
        <v>94</v>
      </c>
      <c r="Z141" s="79" t="s">
        <v>25</v>
      </c>
      <c r="AA141" s="317" t="s">
        <v>102</v>
      </c>
      <c r="AB141" s="318"/>
      <c r="AC141" s="318" t="s">
        <v>102</v>
      </c>
      <c r="AD141" s="91" t="s">
        <v>95</v>
      </c>
      <c r="AE141" s="92" t="s">
        <v>96</v>
      </c>
      <c r="AF141" s="169" t="s">
        <v>1816</v>
      </c>
      <c r="AG141" s="94" t="s">
        <v>102</v>
      </c>
      <c r="AH141" s="95" t="s">
        <v>1787</v>
      </c>
      <c r="AI141" s="175" t="s">
        <v>1066</v>
      </c>
      <c r="AJ141" s="176" t="s">
        <v>102</v>
      </c>
      <c r="AK141" s="176" t="s">
        <v>102</v>
      </c>
      <c r="AL141" s="58" t="s">
        <v>102</v>
      </c>
      <c r="AM141" s="58" t="s">
        <v>102</v>
      </c>
      <c r="AN141" s="58" t="s">
        <v>102</v>
      </c>
      <c r="AO141" s="59" t="s">
        <v>102</v>
      </c>
      <c r="AP141" s="60" t="s">
        <v>124</v>
      </c>
      <c r="AQ141" s="60"/>
      <c r="AR141" s="60"/>
      <c r="AS141" s="60" t="s">
        <v>102</v>
      </c>
      <c r="AT141" s="60" t="s">
        <v>102</v>
      </c>
      <c r="AU141" s="55" t="s">
        <v>102</v>
      </c>
      <c r="AV141" s="193" t="s">
        <v>205</v>
      </c>
      <c r="AW141" s="55" t="s">
        <v>102</v>
      </c>
      <c r="AX141" s="58" t="s">
        <v>102</v>
      </c>
      <c r="AY141" s="58" t="s">
        <v>1776</v>
      </c>
      <c r="AZ141" s="62" t="s">
        <v>102</v>
      </c>
      <c r="BA141" s="62" t="s">
        <v>102</v>
      </c>
      <c r="BB141" s="62" t="s">
        <v>102</v>
      </c>
      <c r="BC141" s="62" t="s">
        <v>102</v>
      </c>
      <c r="BD141" s="64" t="str">
        <f t="shared" si="26"/>
        <v>A</v>
      </c>
      <c r="BE141" s="200"/>
      <c r="BF141" s="34">
        <f>IF(A141="",BF140,ROW()-1-COUNTIF(A$2:A141,""))</f>
        <v>69</v>
      </c>
      <c r="BG141" s="34">
        <f t="shared" si="33"/>
        <v>9</v>
      </c>
      <c r="BH141" s="34" t="str">
        <f t="shared" si="34"/>
        <v>69-9</v>
      </c>
      <c r="BI141" s="34">
        <f t="shared" si="24"/>
        <v>12</v>
      </c>
      <c r="BJ141" s="34" t="str">
        <f t="shared" si="25"/>
        <v>69○</v>
      </c>
      <c r="BK141" s="34" t="str">
        <f t="shared" si="27"/>
        <v>新規+既出</v>
      </c>
      <c r="BL141" s="34" t="str">
        <f t="shared" si="35"/>
        <v>69-No</v>
      </c>
      <c r="BM141" s="34" t="str">
        <f t="shared" si="28"/>
        <v>進歩性</v>
      </c>
      <c r="BN141" s="34" t="str">
        <f t="shared" si="29"/>
        <v>進歩性のみ</v>
      </c>
      <c r="BO141" s="34" t="str">
        <f t="shared" si="30"/>
        <v>69-進</v>
      </c>
      <c r="BP141" s="34" t="str">
        <f t="shared" si="31"/>
        <v/>
      </c>
      <c r="BQ141" s="34" t="str">
        <f t="shared" si="32"/>
        <v>分析対象</v>
      </c>
      <c r="BR141" s="36"/>
      <c r="BS141" s="36"/>
      <c r="BT141" s="36"/>
      <c r="BV141" s="66" t="s">
        <v>1777</v>
      </c>
      <c r="BW141" s="67" t="s">
        <v>102</v>
      </c>
    </row>
    <row r="142" spans="1:75" ht="67.5" x14ac:dyDescent="0.15">
      <c r="A142" s="859"/>
      <c r="B142" s="316" t="s">
        <v>1344</v>
      </c>
      <c r="C142" s="319" t="s">
        <v>1788</v>
      </c>
      <c r="D142" s="130" t="s">
        <v>1817</v>
      </c>
      <c r="E142" s="130" t="s">
        <v>1818</v>
      </c>
      <c r="F142" s="320" t="s">
        <v>1773</v>
      </c>
      <c r="G142" s="163" t="s">
        <v>1774</v>
      </c>
      <c r="H142" s="43" t="s">
        <v>1775</v>
      </c>
      <c r="I142" s="43" t="s">
        <v>1776</v>
      </c>
      <c r="J142" s="43" t="s">
        <v>1777</v>
      </c>
      <c r="K142" s="43" t="s">
        <v>1778</v>
      </c>
      <c r="L142" s="43" t="s">
        <v>1779</v>
      </c>
      <c r="M142" s="43" t="s">
        <v>1780</v>
      </c>
      <c r="N142" s="775"/>
      <c r="O142" s="867"/>
      <c r="P142" s="781"/>
      <c r="Q142" s="828"/>
      <c r="R142" s="876"/>
      <c r="S142" s="766"/>
      <c r="T142" s="769"/>
      <c r="U142" s="82" t="s">
        <v>1819</v>
      </c>
      <c r="V142" s="45" t="s">
        <v>1820</v>
      </c>
      <c r="W142" s="50" t="s">
        <v>195</v>
      </c>
      <c r="X142" s="45" t="s">
        <v>195</v>
      </c>
      <c r="Y142" s="200" t="s">
        <v>94</v>
      </c>
      <c r="Z142" s="79" t="s">
        <v>25</v>
      </c>
      <c r="AA142" s="317" t="s">
        <v>102</v>
      </c>
      <c r="AB142" s="318"/>
      <c r="AC142" s="318" t="s">
        <v>102</v>
      </c>
      <c r="AD142" s="91" t="s">
        <v>95</v>
      </c>
      <c r="AE142" s="92" t="s">
        <v>95</v>
      </c>
      <c r="AF142" s="169" t="s">
        <v>96</v>
      </c>
      <c r="AG142" s="94" t="s">
        <v>102</v>
      </c>
      <c r="AH142" s="95" t="s">
        <v>1787</v>
      </c>
      <c r="AI142" s="175" t="s">
        <v>223</v>
      </c>
      <c r="AJ142" s="176" t="s">
        <v>102</v>
      </c>
      <c r="AK142" s="176" t="s">
        <v>102</v>
      </c>
      <c r="AL142" s="58" t="s">
        <v>102</v>
      </c>
      <c r="AM142" s="58" t="s">
        <v>102</v>
      </c>
      <c r="AN142" s="58" t="s">
        <v>102</v>
      </c>
      <c r="AO142" s="59" t="s">
        <v>102</v>
      </c>
      <c r="AP142" s="60" t="s">
        <v>124</v>
      </c>
      <c r="AQ142" s="60"/>
      <c r="AR142" s="60"/>
      <c r="AS142" s="60" t="s">
        <v>102</v>
      </c>
      <c r="AT142" s="60" t="s">
        <v>102</v>
      </c>
      <c r="AU142" s="55" t="s">
        <v>102</v>
      </c>
      <c r="AV142" s="193" t="s">
        <v>205</v>
      </c>
      <c r="AW142" s="55" t="s">
        <v>102</v>
      </c>
      <c r="AX142" s="58" t="s">
        <v>102</v>
      </c>
      <c r="AY142" s="58" t="s">
        <v>1776</v>
      </c>
      <c r="AZ142" s="62" t="s">
        <v>102</v>
      </c>
      <c r="BA142" s="62" t="s">
        <v>102</v>
      </c>
      <c r="BB142" s="62" t="s">
        <v>102</v>
      </c>
      <c r="BC142" s="62" t="s">
        <v>102</v>
      </c>
      <c r="BD142" s="64" t="str">
        <f t="shared" si="26"/>
        <v>A</v>
      </c>
      <c r="BE142" s="200"/>
      <c r="BF142" s="34">
        <f>IF(A142="",BF141,ROW()-1-COUNTIF(A$2:A142,""))</f>
        <v>69</v>
      </c>
      <c r="BG142" s="34">
        <f t="shared" si="33"/>
        <v>10</v>
      </c>
      <c r="BH142" s="34" t="str">
        <f t="shared" si="34"/>
        <v>69-10</v>
      </c>
      <c r="BI142" s="34">
        <f t="shared" si="24"/>
        <v>12</v>
      </c>
      <c r="BJ142" s="34" t="str">
        <f t="shared" si="25"/>
        <v>69○</v>
      </c>
      <c r="BK142" s="34" t="str">
        <f t="shared" si="27"/>
        <v>新規+既出</v>
      </c>
      <c r="BL142" s="34" t="str">
        <f t="shared" si="35"/>
        <v>69-Yes</v>
      </c>
      <c r="BM142" s="34" t="str">
        <f t="shared" si="28"/>
        <v>進歩性</v>
      </c>
      <c r="BN142" s="34" t="str">
        <f t="shared" si="29"/>
        <v>進歩性のみ</v>
      </c>
      <c r="BO142" s="34" t="str">
        <f t="shared" si="30"/>
        <v>69-進</v>
      </c>
      <c r="BP142" s="34" t="str">
        <f t="shared" si="31"/>
        <v/>
      </c>
      <c r="BQ142" s="34" t="str">
        <f t="shared" si="32"/>
        <v>分析対象</v>
      </c>
      <c r="BR142" s="36"/>
      <c r="BS142" s="36"/>
      <c r="BT142" s="36"/>
      <c r="BV142" s="66" t="s">
        <v>1777</v>
      </c>
      <c r="BW142" s="67" t="s">
        <v>102</v>
      </c>
    </row>
    <row r="143" spans="1:75" ht="67.5" x14ac:dyDescent="0.15">
      <c r="A143" s="859"/>
      <c r="B143" s="316" t="s">
        <v>1344</v>
      </c>
      <c r="C143" s="319" t="s">
        <v>1788</v>
      </c>
      <c r="D143" s="130" t="s">
        <v>1801</v>
      </c>
      <c r="E143" s="130" t="s">
        <v>1802</v>
      </c>
      <c r="F143" s="320" t="s">
        <v>1773</v>
      </c>
      <c r="G143" s="163" t="s">
        <v>1774</v>
      </c>
      <c r="H143" s="43" t="s">
        <v>1775</v>
      </c>
      <c r="I143" s="43" t="s">
        <v>1776</v>
      </c>
      <c r="J143" s="43" t="s">
        <v>1777</v>
      </c>
      <c r="K143" s="43" t="s">
        <v>1778</v>
      </c>
      <c r="L143" s="43" t="s">
        <v>1779</v>
      </c>
      <c r="M143" s="43" t="s">
        <v>1780</v>
      </c>
      <c r="N143" s="775"/>
      <c r="O143" s="867"/>
      <c r="P143" s="781"/>
      <c r="Q143" s="828"/>
      <c r="R143" s="876"/>
      <c r="S143" s="766"/>
      <c r="T143" s="769"/>
      <c r="U143" s="82" t="s">
        <v>1821</v>
      </c>
      <c r="V143" s="45" t="s">
        <v>1822</v>
      </c>
      <c r="W143" s="50" t="s">
        <v>195</v>
      </c>
      <c r="X143" s="45" t="s">
        <v>195</v>
      </c>
      <c r="Y143" s="200" t="s">
        <v>94</v>
      </c>
      <c r="Z143" s="79" t="s">
        <v>25</v>
      </c>
      <c r="AA143" s="317" t="s">
        <v>102</v>
      </c>
      <c r="AB143" s="318"/>
      <c r="AC143" s="318" t="s">
        <v>102</v>
      </c>
      <c r="AD143" s="91" t="s">
        <v>95</v>
      </c>
      <c r="AE143" s="92" t="s">
        <v>95</v>
      </c>
      <c r="AF143" s="169" t="s">
        <v>96</v>
      </c>
      <c r="AG143" s="94" t="s">
        <v>102</v>
      </c>
      <c r="AH143" s="95" t="s">
        <v>1787</v>
      </c>
      <c r="AI143" s="175" t="s">
        <v>123</v>
      </c>
      <c r="AJ143" s="176" t="s">
        <v>102</v>
      </c>
      <c r="AK143" s="176" t="s">
        <v>102</v>
      </c>
      <c r="AL143" s="58" t="s">
        <v>102</v>
      </c>
      <c r="AM143" s="58" t="s">
        <v>102</v>
      </c>
      <c r="AN143" s="58" t="s">
        <v>102</v>
      </c>
      <c r="AO143" s="285">
        <v>8767</v>
      </c>
      <c r="AP143" s="60" t="s">
        <v>124</v>
      </c>
      <c r="AQ143" s="60"/>
      <c r="AR143" s="60"/>
      <c r="AS143" s="60" t="s">
        <v>102</v>
      </c>
      <c r="AT143" s="60" t="s">
        <v>102</v>
      </c>
      <c r="AU143" s="55" t="s">
        <v>102</v>
      </c>
      <c r="AV143" s="193" t="s">
        <v>205</v>
      </c>
      <c r="AW143" s="55" t="s">
        <v>102</v>
      </c>
      <c r="AX143" s="58" t="s">
        <v>102</v>
      </c>
      <c r="AY143" s="58" t="s">
        <v>1776</v>
      </c>
      <c r="AZ143" s="62" t="s">
        <v>102</v>
      </c>
      <c r="BA143" s="62" t="e">
        <v>#N/A</v>
      </c>
      <c r="BB143" s="62" t="s">
        <v>1823</v>
      </c>
      <c r="BC143" s="62" t="e">
        <v>#N/A</v>
      </c>
      <c r="BD143" s="64" t="str">
        <f t="shared" si="26"/>
        <v>A</v>
      </c>
      <c r="BE143" s="200"/>
      <c r="BF143" s="34">
        <f>IF(A143="",BF142,ROW()-1-COUNTIF(A$2:A143,""))</f>
        <v>69</v>
      </c>
      <c r="BG143" s="34">
        <f t="shared" si="33"/>
        <v>11</v>
      </c>
      <c r="BH143" s="34" t="str">
        <f t="shared" si="34"/>
        <v>69-11</v>
      </c>
      <c r="BI143" s="34">
        <f t="shared" si="24"/>
        <v>12</v>
      </c>
      <c r="BJ143" s="34" t="str">
        <f t="shared" si="25"/>
        <v>69○</v>
      </c>
      <c r="BK143" s="34" t="str">
        <f t="shared" si="27"/>
        <v>新規+既出</v>
      </c>
      <c r="BL143" s="34" t="str">
        <f t="shared" si="35"/>
        <v>69-Yes</v>
      </c>
      <c r="BM143" s="34" t="str">
        <f t="shared" si="28"/>
        <v>進歩性</v>
      </c>
      <c r="BN143" s="34" t="str">
        <f t="shared" si="29"/>
        <v>進歩性のみ</v>
      </c>
      <c r="BO143" s="34" t="str">
        <f t="shared" si="30"/>
        <v>69-進</v>
      </c>
      <c r="BP143" s="34">
        <f t="shared" si="31"/>
        <v>1924</v>
      </c>
      <c r="BQ143" s="34" t="str">
        <f t="shared" si="32"/>
        <v>分析対象</v>
      </c>
      <c r="BR143" s="36"/>
      <c r="BS143" s="36"/>
      <c r="BT143" s="36"/>
      <c r="BV143" s="66" t="s">
        <v>1777</v>
      </c>
      <c r="BW143" s="67" t="s">
        <v>102</v>
      </c>
    </row>
    <row r="144" spans="1:75" ht="67.5" x14ac:dyDescent="0.15">
      <c r="A144" s="860"/>
      <c r="B144" s="316" t="s">
        <v>1344</v>
      </c>
      <c r="C144" s="283" t="s">
        <v>1788</v>
      </c>
      <c r="D144" s="130" t="s">
        <v>1771</v>
      </c>
      <c r="E144" s="130" t="s">
        <v>1772</v>
      </c>
      <c r="F144" s="284" t="s">
        <v>1773</v>
      </c>
      <c r="G144" s="163" t="s">
        <v>1774</v>
      </c>
      <c r="H144" s="43" t="s">
        <v>1775</v>
      </c>
      <c r="I144" s="43" t="s">
        <v>1776</v>
      </c>
      <c r="J144" s="43" t="s">
        <v>1777</v>
      </c>
      <c r="K144" s="43" t="s">
        <v>1778</v>
      </c>
      <c r="L144" s="43" t="s">
        <v>1779</v>
      </c>
      <c r="M144" s="43" t="s">
        <v>1780</v>
      </c>
      <c r="N144" s="776"/>
      <c r="O144" s="830"/>
      <c r="P144" s="782"/>
      <c r="Q144" s="834"/>
      <c r="R144" s="877"/>
      <c r="S144" s="766"/>
      <c r="T144" s="770"/>
      <c r="U144" s="82" t="s">
        <v>1824</v>
      </c>
      <c r="V144" s="45" t="s">
        <v>1825</v>
      </c>
      <c r="W144" s="50" t="s">
        <v>195</v>
      </c>
      <c r="X144" s="45" t="s">
        <v>195</v>
      </c>
      <c r="Y144" s="200" t="s">
        <v>94</v>
      </c>
      <c r="Z144" s="79" t="s">
        <v>25</v>
      </c>
      <c r="AA144" s="317" t="s">
        <v>102</v>
      </c>
      <c r="AB144" s="318"/>
      <c r="AC144" s="318" t="s">
        <v>102</v>
      </c>
      <c r="AD144" s="91" t="s">
        <v>95</v>
      </c>
      <c r="AE144" s="92" t="s">
        <v>95</v>
      </c>
      <c r="AF144" s="169" t="s">
        <v>96</v>
      </c>
      <c r="AG144" s="94" t="s">
        <v>102</v>
      </c>
      <c r="AH144" s="95" t="s">
        <v>1787</v>
      </c>
      <c r="AI144" s="175" t="s">
        <v>223</v>
      </c>
      <c r="AJ144" s="176" t="s">
        <v>102</v>
      </c>
      <c r="AK144" s="176" t="s">
        <v>102</v>
      </c>
      <c r="AL144" s="58" t="s">
        <v>102</v>
      </c>
      <c r="AM144" s="58" t="s">
        <v>102</v>
      </c>
      <c r="AN144" s="58" t="s">
        <v>102</v>
      </c>
      <c r="AO144" s="59" t="s">
        <v>102</v>
      </c>
      <c r="AP144" s="60" t="s">
        <v>124</v>
      </c>
      <c r="AQ144" s="60"/>
      <c r="AR144" s="60"/>
      <c r="AS144" s="60" t="s">
        <v>102</v>
      </c>
      <c r="AT144" s="60" t="s">
        <v>102</v>
      </c>
      <c r="AU144" s="55" t="s">
        <v>102</v>
      </c>
      <c r="AV144" s="193" t="s">
        <v>205</v>
      </c>
      <c r="AW144" s="55" t="s">
        <v>102</v>
      </c>
      <c r="AX144" s="58" t="s">
        <v>102</v>
      </c>
      <c r="AY144" s="58" t="s">
        <v>1776</v>
      </c>
      <c r="AZ144" s="62" t="s">
        <v>102</v>
      </c>
      <c r="BA144" s="62" t="s">
        <v>102</v>
      </c>
      <c r="BB144" s="62" t="s">
        <v>102</v>
      </c>
      <c r="BC144" s="62" t="s">
        <v>102</v>
      </c>
      <c r="BD144" s="64" t="str">
        <f t="shared" si="26"/>
        <v>A</v>
      </c>
      <c r="BE144" s="200"/>
      <c r="BF144" s="34">
        <f>IF(A144="",BF143,ROW()-1-COUNTIF(A$2:A144,""))</f>
        <v>69</v>
      </c>
      <c r="BG144" s="34">
        <f t="shared" si="33"/>
        <v>12</v>
      </c>
      <c r="BH144" s="34" t="str">
        <f t="shared" si="34"/>
        <v>69-12</v>
      </c>
      <c r="BI144" s="34">
        <f t="shared" si="24"/>
        <v>12</v>
      </c>
      <c r="BJ144" s="34" t="str">
        <f t="shared" si="25"/>
        <v>69○</v>
      </c>
      <c r="BK144" s="34" t="str">
        <f t="shared" si="27"/>
        <v>新規+既出</v>
      </c>
      <c r="BL144" s="34" t="str">
        <f t="shared" si="35"/>
        <v>69-Yes</v>
      </c>
      <c r="BM144" s="34" t="str">
        <f t="shared" si="28"/>
        <v>進歩性</v>
      </c>
      <c r="BN144" s="34" t="str">
        <f t="shared" si="29"/>
        <v>進歩性のみ</v>
      </c>
      <c r="BO144" s="34" t="str">
        <f t="shared" si="30"/>
        <v>69-進</v>
      </c>
      <c r="BP144" s="34" t="str">
        <f t="shared" si="31"/>
        <v/>
      </c>
      <c r="BQ144" s="34" t="str">
        <f t="shared" si="32"/>
        <v>分析対象</v>
      </c>
      <c r="BR144" s="36"/>
      <c r="BS144" s="36"/>
      <c r="BT144" s="36"/>
      <c r="BV144" s="66" t="s">
        <v>1777</v>
      </c>
      <c r="BW144" s="67" t="s">
        <v>102</v>
      </c>
    </row>
    <row r="145" spans="1:75" ht="54" customHeight="1" x14ac:dyDescent="0.15">
      <c r="A145" s="858" t="s">
        <v>1826</v>
      </c>
      <c r="B145" s="316" t="s">
        <v>1344</v>
      </c>
      <c r="C145" s="272" t="s">
        <v>1827</v>
      </c>
      <c r="D145" s="130" t="s">
        <v>1828</v>
      </c>
      <c r="E145" s="273" t="s">
        <v>1829</v>
      </c>
      <c r="F145" s="274" t="s">
        <v>1830</v>
      </c>
      <c r="G145" s="163" t="s">
        <v>1658</v>
      </c>
      <c r="H145" s="43" t="s">
        <v>1831</v>
      </c>
      <c r="I145" s="43" t="s">
        <v>138</v>
      </c>
      <c r="J145" s="43" t="s">
        <v>1832</v>
      </c>
      <c r="K145" s="43" t="s">
        <v>1833</v>
      </c>
      <c r="L145" s="43" t="s">
        <v>1834</v>
      </c>
      <c r="M145" s="43" t="s">
        <v>1835</v>
      </c>
      <c r="N145" s="774" t="s">
        <v>1836</v>
      </c>
      <c r="O145" s="829" t="s">
        <v>876</v>
      </c>
      <c r="P145" s="780" t="s">
        <v>1837</v>
      </c>
      <c r="Q145" s="808">
        <v>0</v>
      </c>
      <c r="R145" s="873" t="s">
        <v>1838</v>
      </c>
      <c r="S145" s="766" t="s">
        <v>821</v>
      </c>
      <c r="T145" s="868">
        <v>1</v>
      </c>
      <c r="U145" s="82" t="s">
        <v>91</v>
      </c>
      <c r="V145" s="45" t="s">
        <v>1839</v>
      </c>
      <c r="W145" s="50" t="s">
        <v>195</v>
      </c>
      <c r="X145" s="45" t="s">
        <v>195</v>
      </c>
      <c r="Y145" s="200" t="s">
        <v>94</v>
      </c>
      <c r="Z145" s="79" t="s">
        <v>25</v>
      </c>
      <c r="AA145" s="317" t="s">
        <v>102</v>
      </c>
      <c r="AB145" s="318"/>
      <c r="AC145" s="318" t="s">
        <v>102</v>
      </c>
      <c r="AD145" s="91" t="s">
        <v>95</v>
      </c>
      <c r="AE145" s="91" t="s">
        <v>95</v>
      </c>
      <c r="AF145" s="169" t="s">
        <v>96</v>
      </c>
      <c r="AG145" s="94" t="s">
        <v>102</v>
      </c>
      <c r="AH145" s="95" t="s">
        <v>102</v>
      </c>
      <c r="AI145" s="175" t="s">
        <v>1066</v>
      </c>
      <c r="AJ145" s="176" t="s">
        <v>102</v>
      </c>
      <c r="AK145" s="176" t="s">
        <v>102</v>
      </c>
      <c r="AL145" s="58" t="s">
        <v>102</v>
      </c>
      <c r="AM145" s="58" t="s">
        <v>102</v>
      </c>
      <c r="AN145" s="58" t="s">
        <v>102</v>
      </c>
      <c r="AO145" s="59" t="s">
        <v>102</v>
      </c>
      <c r="AP145" s="60" t="s">
        <v>124</v>
      </c>
      <c r="AQ145" s="60"/>
      <c r="AR145" s="60"/>
      <c r="AS145" s="60" t="s">
        <v>95</v>
      </c>
      <c r="AT145" s="60" t="s">
        <v>100</v>
      </c>
      <c r="AU145" s="55" t="s">
        <v>1840</v>
      </c>
      <c r="AV145" s="193" t="s">
        <v>205</v>
      </c>
      <c r="AW145" s="55" t="s">
        <v>102</v>
      </c>
      <c r="AX145" s="58" t="s">
        <v>102</v>
      </c>
      <c r="AY145" s="58" t="s">
        <v>138</v>
      </c>
      <c r="AZ145" s="62" t="s">
        <v>102</v>
      </c>
      <c r="BA145" s="62" t="s">
        <v>102</v>
      </c>
      <c r="BB145" s="62" t="s">
        <v>102</v>
      </c>
      <c r="BC145" s="62" t="s">
        <v>102</v>
      </c>
      <c r="BD145" s="64" t="str">
        <f t="shared" si="26"/>
        <v>B</v>
      </c>
      <c r="BE145" s="262" t="s">
        <v>1841</v>
      </c>
      <c r="BF145" s="34">
        <f>IF(A145="",BF144,ROW()-1-COUNTIF(A$2:A145,""))</f>
        <v>70</v>
      </c>
      <c r="BG145" s="34">
        <f t="shared" si="33"/>
        <v>1</v>
      </c>
      <c r="BH145" s="34" t="str">
        <f t="shared" si="34"/>
        <v>70-1</v>
      </c>
      <c r="BI145" s="34">
        <f t="shared" si="24"/>
        <v>12</v>
      </c>
      <c r="BJ145" s="34" t="str">
        <f t="shared" si="25"/>
        <v/>
      </c>
      <c r="BK145" s="34" t="str">
        <f t="shared" si="27"/>
        <v>新規のみ</v>
      </c>
      <c r="BL145" s="34" t="str">
        <f t="shared" si="35"/>
        <v>70-Yes</v>
      </c>
      <c r="BM145" s="34" t="str">
        <f t="shared" si="28"/>
        <v>進歩性</v>
      </c>
      <c r="BN145" s="34" t="str">
        <f t="shared" si="29"/>
        <v>進歩性のみ</v>
      </c>
      <c r="BO145" s="34" t="str">
        <f t="shared" si="30"/>
        <v>70-進</v>
      </c>
      <c r="BP145" s="34" t="str">
        <f t="shared" si="31"/>
        <v/>
      </c>
      <c r="BQ145" s="34" t="str">
        <f t="shared" si="32"/>
        <v>分析対象</v>
      </c>
      <c r="BR145" s="103"/>
      <c r="BS145" s="103"/>
      <c r="BT145" s="103"/>
      <c r="BV145" s="66" t="s">
        <v>1832</v>
      </c>
      <c r="BW145" s="67" t="s">
        <v>102</v>
      </c>
    </row>
    <row r="146" spans="1:75" ht="54" x14ac:dyDescent="0.15">
      <c r="A146" s="859"/>
      <c r="B146" s="316" t="s">
        <v>1344</v>
      </c>
      <c r="C146" s="319" t="s">
        <v>1842</v>
      </c>
      <c r="D146" s="130" t="s">
        <v>1843</v>
      </c>
      <c r="E146" s="273" t="s">
        <v>1844</v>
      </c>
      <c r="F146" s="320" t="s">
        <v>1830</v>
      </c>
      <c r="G146" s="163" t="s">
        <v>1658</v>
      </c>
      <c r="H146" s="43" t="s">
        <v>1831</v>
      </c>
      <c r="I146" s="43" t="s">
        <v>138</v>
      </c>
      <c r="J146" s="43" t="s">
        <v>1832</v>
      </c>
      <c r="K146" s="43" t="s">
        <v>1833</v>
      </c>
      <c r="L146" s="43" t="s">
        <v>1834</v>
      </c>
      <c r="M146" s="43" t="s">
        <v>1835</v>
      </c>
      <c r="N146" s="775"/>
      <c r="O146" s="867"/>
      <c r="P146" s="781"/>
      <c r="Q146" s="809"/>
      <c r="R146" s="874"/>
      <c r="S146" s="766"/>
      <c r="T146" s="869"/>
      <c r="U146" s="82" t="s">
        <v>192</v>
      </c>
      <c r="V146" s="45" t="s">
        <v>1845</v>
      </c>
      <c r="W146" s="50" t="s">
        <v>195</v>
      </c>
      <c r="X146" s="45" t="s">
        <v>195</v>
      </c>
      <c r="Y146" s="200" t="s">
        <v>94</v>
      </c>
      <c r="Z146" s="79" t="s">
        <v>25</v>
      </c>
      <c r="AA146" s="317" t="s">
        <v>102</v>
      </c>
      <c r="AB146" s="318"/>
      <c r="AC146" s="318" t="s">
        <v>102</v>
      </c>
      <c r="AD146" s="91" t="s">
        <v>95</v>
      </c>
      <c r="AE146" s="91" t="s">
        <v>95</v>
      </c>
      <c r="AF146" s="169" t="s">
        <v>96</v>
      </c>
      <c r="AG146" s="94" t="s">
        <v>102</v>
      </c>
      <c r="AH146" s="95" t="s">
        <v>102</v>
      </c>
      <c r="AI146" s="175" t="s">
        <v>1066</v>
      </c>
      <c r="AJ146" s="176" t="s">
        <v>102</v>
      </c>
      <c r="AK146" s="176" t="s">
        <v>102</v>
      </c>
      <c r="AL146" s="58" t="s">
        <v>102</v>
      </c>
      <c r="AM146" s="58" t="s">
        <v>102</v>
      </c>
      <c r="AN146" s="58" t="s">
        <v>102</v>
      </c>
      <c r="AO146" s="59" t="s">
        <v>102</v>
      </c>
      <c r="AP146" s="60" t="s">
        <v>124</v>
      </c>
      <c r="AQ146" s="60"/>
      <c r="AR146" s="60"/>
      <c r="AS146" s="60" t="s">
        <v>95</v>
      </c>
      <c r="AT146" s="60" t="s">
        <v>100</v>
      </c>
      <c r="AU146" s="55" t="s">
        <v>1840</v>
      </c>
      <c r="AV146" s="193" t="s">
        <v>205</v>
      </c>
      <c r="AW146" s="55" t="s">
        <v>102</v>
      </c>
      <c r="AX146" s="58" t="s">
        <v>102</v>
      </c>
      <c r="AY146" s="58" t="s">
        <v>138</v>
      </c>
      <c r="AZ146" s="62" t="s">
        <v>102</v>
      </c>
      <c r="BA146" s="62" t="s">
        <v>102</v>
      </c>
      <c r="BB146" s="62" t="s">
        <v>102</v>
      </c>
      <c r="BC146" s="62" t="s">
        <v>102</v>
      </c>
      <c r="BD146" s="64" t="str">
        <f t="shared" si="26"/>
        <v>B</v>
      </c>
      <c r="BE146" s="200"/>
      <c r="BF146" s="34">
        <f>IF(A146="",BF145,ROW()-1-COUNTIF(A$2:A146,""))</f>
        <v>70</v>
      </c>
      <c r="BG146" s="34">
        <f t="shared" si="33"/>
        <v>2</v>
      </c>
      <c r="BH146" s="34" t="str">
        <f t="shared" si="34"/>
        <v>70-2</v>
      </c>
      <c r="BI146" s="34">
        <f t="shared" si="24"/>
        <v>12</v>
      </c>
      <c r="BJ146" s="34" t="str">
        <f t="shared" si="25"/>
        <v/>
      </c>
      <c r="BK146" s="34" t="str">
        <f t="shared" si="27"/>
        <v>新規のみ</v>
      </c>
      <c r="BL146" s="34" t="str">
        <f t="shared" si="35"/>
        <v>70-Yes</v>
      </c>
      <c r="BM146" s="34" t="str">
        <f t="shared" si="28"/>
        <v>進歩性</v>
      </c>
      <c r="BN146" s="34" t="str">
        <f t="shared" si="29"/>
        <v>進歩性のみ</v>
      </c>
      <c r="BO146" s="34" t="str">
        <f t="shared" si="30"/>
        <v>70-進</v>
      </c>
      <c r="BP146" s="34" t="str">
        <f t="shared" si="31"/>
        <v/>
      </c>
      <c r="BQ146" s="34" t="str">
        <f t="shared" si="32"/>
        <v>分析対象</v>
      </c>
      <c r="BR146" s="103"/>
      <c r="BS146" s="103"/>
      <c r="BT146" s="103"/>
      <c r="BV146" s="66" t="s">
        <v>1832</v>
      </c>
      <c r="BW146" s="67" t="s">
        <v>102</v>
      </c>
    </row>
    <row r="147" spans="1:75" ht="81" x14ac:dyDescent="0.15">
      <c r="A147" s="859"/>
      <c r="B147" s="316" t="s">
        <v>1344</v>
      </c>
      <c r="C147" s="319" t="s">
        <v>1842</v>
      </c>
      <c r="D147" s="130" t="s">
        <v>1846</v>
      </c>
      <c r="E147" s="273" t="s">
        <v>1504</v>
      </c>
      <c r="F147" s="320" t="s">
        <v>1830</v>
      </c>
      <c r="G147" s="163" t="s">
        <v>1658</v>
      </c>
      <c r="H147" s="43" t="s">
        <v>1831</v>
      </c>
      <c r="I147" s="43" t="s">
        <v>138</v>
      </c>
      <c r="J147" s="43" t="s">
        <v>1832</v>
      </c>
      <c r="K147" s="43" t="s">
        <v>1833</v>
      </c>
      <c r="L147" s="43" t="s">
        <v>1834</v>
      </c>
      <c r="M147" s="43" t="s">
        <v>1835</v>
      </c>
      <c r="N147" s="775"/>
      <c r="O147" s="867"/>
      <c r="P147" s="781"/>
      <c r="Q147" s="809"/>
      <c r="R147" s="874"/>
      <c r="S147" s="766"/>
      <c r="T147" s="869"/>
      <c r="U147" s="82" t="s">
        <v>279</v>
      </c>
      <c r="V147" s="45" t="s">
        <v>1847</v>
      </c>
      <c r="W147" s="50" t="s">
        <v>195</v>
      </c>
      <c r="X147" s="45" t="s">
        <v>195</v>
      </c>
      <c r="Y147" s="200" t="s">
        <v>94</v>
      </c>
      <c r="Z147" s="79" t="s">
        <v>25</v>
      </c>
      <c r="AA147" s="317" t="s">
        <v>102</v>
      </c>
      <c r="AB147" s="318"/>
      <c r="AC147" s="318" t="s">
        <v>102</v>
      </c>
      <c r="AD147" s="91" t="s">
        <v>95</v>
      </c>
      <c r="AE147" s="91" t="s">
        <v>95</v>
      </c>
      <c r="AF147" s="169" t="s">
        <v>96</v>
      </c>
      <c r="AG147" s="94" t="s">
        <v>102</v>
      </c>
      <c r="AH147" s="95" t="s">
        <v>102</v>
      </c>
      <c r="AI147" s="175" t="s">
        <v>306</v>
      </c>
      <c r="AJ147" s="176" t="s">
        <v>102</v>
      </c>
      <c r="AK147" s="176" t="s">
        <v>102</v>
      </c>
      <c r="AL147" s="58" t="s">
        <v>102</v>
      </c>
      <c r="AM147" s="58" t="s">
        <v>102</v>
      </c>
      <c r="AN147" s="58" t="s">
        <v>102</v>
      </c>
      <c r="AO147" s="59" t="s">
        <v>102</v>
      </c>
      <c r="AP147" s="60" t="s">
        <v>124</v>
      </c>
      <c r="AQ147" s="60"/>
      <c r="AR147" s="60"/>
      <c r="AS147" s="60" t="s">
        <v>95</v>
      </c>
      <c r="AT147" s="60" t="s">
        <v>100</v>
      </c>
      <c r="AU147" s="55" t="s">
        <v>1840</v>
      </c>
      <c r="AV147" s="193" t="s">
        <v>205</v>
      </c>
      <c r="AW147" s="55" t="s">
        <v>102</v>
      </c>
      <c r="AX147" s="58" t="s">
        <v>102</v>
      </c>
      <c r="AY147" s="58" t="s">
        <v>138</v>
      </c>
      <c r="AZ147" s="62" t="s">
        <v>102</v>
      </c>
      <c r="BA147" s="62" t="s">
        <v>102</v>
      </c>
      <c r="BB147" s="62" t="s">
        <v>102</v>
      </c>
      <c r="BC147" s="62" t="s">
        <v>102</v>
      </c>
      <c r="BD147" s="64" t="str">
        <f t="shared" si="26"/>
        <v>B</v>
      </c>
      <c r="BE147" s="200"/>
      <c r="BF147" s="34">
        <f>IF(A147="",BF146,ROW()-1-COUNTIF(A$2:A147,""))</f>
        <v>70</v>
      </c>
      <c r="BG147" s="34">
        <f t="shared" si="33"/>
        <v>3</v>
      </c>
      <c r="BH147" s="34" t="str">
        <f t="shared" si="34"/>
        <v>70-3</v>
      </c>
      <c r="BI147" s="34">
        <f t="shared" si="24"/>
        <v>12</v>
      </c>
      <c r="BJ147" s="34" t="str">
        <f t="shared" si="25"/>
        <v/>
      </c>
      <c r="BK147" s="34" t="str">
        <f t="shared" si="27"/>
        <v>新規のみ</v>
      </c>
      <c r="BL147" s="34" t="str">
        <f t="shared" si="35"/>
        <v>70-Yes</v>
      </c>
      <c r="BM147" s="34" t="str">
        <f t="shared" si="28"/>
        <v>進歩性</v>
      </c>
      <c r="BN147" s="34" t="str">
        <f t="shared" si="29"/>
        <v>進歩性のみ</v>
      </c>
      <c r="BO147" s="34" t="str">
        <f t="shared" si="30"/>
        <v>70-進</v>
      </c>
      <c r="BP147" s="34" t="str">
        <f t="shared" si="31"/>
        <v/>
      </c>
      <c r="BQ147" s="34" t="str">
        <f t="shared" si="32"/>
        <v>分析対象</v>
      </c>
      <c r="BR147" s="103"/>
      <c r="BS147" s="103"/>
      <c r="BT147" s="103"/>
      <c r="BV147" s="66" t="s">
        <v>1832</v>
      </c>
      <c r="BW147" s="67" t="s">
        <v>102</v>
      </c>
    </row>
    <row r="148" spans="1:75" ht="81" x14ac:dyDescent="0.15">
      <c r="A148" s="859"/>
      <c r="B148" s="316" t="s">
        <v>1344</v>
      </c>
      <c r="C148" s="319" t="s">
        <v>1842</v>
      </c>
      <c r="D148" s="130" t="s">
        <v>1848</v>
      </c>
      <c r="E148" s="273" t="s">
        <v>1496</v>
      </c>
      <c r="F148" s="320" t="s">
        <v>1830</v>
      </c>
      <c r="G148" s="163" t="s">
        <v>1658</v>
      </c>
      <c r="H148" s="43" t="s">
        <v>1831</v>
      </c>
      <c r="I148" s="43" t="s">
        <v>138</v>
      </c>
      <c r="J148" s="43" t="s">
        <v>1832</v>
      </c>
      <c r="K148" s="43" t="s">
        <v>1833</v>
      </c>
      <c r="L148" s="43" t="s">
        <v>1834</v>
      </c>
      <c r="M148" s="43" t="s">
        <v>1835</v>
      </c>
      <c r="N148" s="775"/>
      <c r="O148" s="867"/>
      <c r="P148" s="781"/>
      <c r="Q148" s="809"/>
      <c r="R148" s="874"/>
      <c r="S148" s="766"/>
      <c r="T148" s="869"/>
      <c r="U148" s="82" t="s">
        <v>340</v>
      </c>
      <c r="V148" s="45" t="s">
        <v>1849</v>
      </c>
      <c r="W148" s="50" t="s">
        <v>195</v>
      </c>
      <c r="X148" s="45" t="s">
        <v>195</v>
      </c>
      <c r="Y148" s="200" t="s">
        <v>94</v>
      </c>
      <c r="Z148" s="79" t="s">
        <v>25</v>
      </c>
      <c r="AA148" s="317" t="s">
        <v>102</v>
      </c>
      <c r="AB148" s="318"/>
      <c r="AC148" s="318" t="s">
        <v>102</v>
      </c>
      <c r="AD148" s="91" t="s">
        <v>95</v>
      </c>
      <c r="AE148" s="91" t="s">
        <v>95</v>
      </c>
      <c r="AF148" s="169" t="s">
        <v>96</v>
      </c>
      <c r="AG148" s="94" t="s">
        <v>102</v>
      </c>
      <c r="AH148" s="95" t="s">
        <v>102</v>
      </c>
      <c r="AI148" s="175" t="s">
        <v>306</v>
      </c>
      <c r="AJ148" s="176" t="s">
        <v>102</v>
      </c>
      <c r="AK148" s="176" t="s">
        <v>102</v>
      </c>
      <c r="AL148" s="58" t="s">
        <v>102</v>
      </c>
      <c r="AM148" s="58" t="s">
        <v>102</v>
      </c>
      <c r="AN148" s="58" t="s">
        <v>102</v>
      </c>
      <c r="AO148" s="59" t="s">
        <v>102</v>
      </c>
      <c r="AP148" s="60" t="s">
        <v>124</v>
      </c>
      <c r="AQ148" s="60"/>
      <c r="AR148" s="60"/>
      <c r="AS148" s="60" t="s">
        <v>95</v>
      </c>
      <c r="AT148" s="60" t="s">
        <v>100</v>
      </c>
      <c r="AU148" s="55" t="s">
        <v>1840</v>
      </c>
      <c r="AV148" s="193" t="s">
        <v>205</v>
      </c>
      <c r="AW148" s="55" t="s">
        <v>102</v>
      </c>
      <c r="AX148" s="58" t="s">
        <v>102</v>
      </c>
      <c r="AY148" s="58" t="s">
        <v>138</v>
      </c>
      <c r="AZ148" s="62" t="s">
        <v>102</v>
      </c>
      <c r="BA148" s="62" t="s">
        <v>102</v>
      </c>
      <c r="BB148" s="62" t="s">
        <v>102</v>
      </c>
      <c r="BC148" s="62" t="s">
        <v>102</v>
      </c>
      <c r="BD148" s="64" t="str">
        <f t="shared" si="26"/>
        <v>B</v>
      </c>
      <c r="BE148" s="200"/>
      <c r="BF148" s="34">
        <f>IF(A148="",BF147,ROW()-1-COUNTIF(A$2:A148,""))</f>
        <v>70</v>
      </c>
      <c r="BG148" s="34">
        <f t="shared" si="33"/>
        <v>4</v>
      </c>
      <c r="BH148" s="34" t="str">
        <f t="shared" si="34"/>
        <v>70-4</v>
      </c>
      <c r="BI148" s="34">
        <f t="shared" si="24"/>
        <v>12</v>
      </c>
      <c r="BJ148" s="34" t="str">
        <f t="shared" si="25"/>
        <v/>
      </c>
      <c r="BK148" s="34" t="str">
        <f t="shared" si="27"/>
        <v>新規のみ</v>
      </c>
      <c r="BL148" s="34" t="str">
        <f t="shared" si="35"/>
        <v>70-Yes</v>
      </c>
      <c r="BM148" s="34" t="str">
        <f t="shared" si="28"/>
        <v>進歩性</v>
      </c>
      <c r="BN148" s="34" t="str">
        <f t="shared" si="29"/>
        <v>進歩性のみ</v>
      </c>
      <c r="BO148" s="34" t="str">
        <f t="shared" si="30"/>
        <v>70-進</v>
      </c>
      <c r="BP148" s="34" t="str">
        <f t="shared" si="31"/>
        <v/>
      </c>
      <c r="BQ148" s="34" t="str">
        <f t="shared" si="32"/>
        <v>分析対象</v>
      </c>
      <c r="BR148" s="103"/>
      <c r="BS148" s="103"/>
      <c r="BT148" s="103"/>
      <c r="BV148" s="66" t="s">
        <v>1832</v>
      </c>
      <c r="BW148" s="67" t="s">
        <v>102</v>
      </c>
    </row>
    <row r="149" spans="1:75" ht="54" x14ac:dyDescent="0.15">
      <c r="A149" s="859"/>
      <c r="B149" s="316" t="s">
        <v>1344</v>
      </c>
      <c r="C149" s="319" t="s">
        <v>1842</v>
      </c>
      <c r="D149" s="130" t="s">
        <v>1846</v>
      </c>
      <c r="E149" s="273" t="s">
        <v>1504</v>
      </c>
      <c r="F149" s="320" t="s">
        <v>1830</v>
      </c>
      <c r="G149" s="163" t="s">
        <v>1658</v>
      </c>
      <c r="H149" s="43" t="s">
        <v>1831</v>
      </c>
      <c r="I149" s="43" t="s">
        <v>138</v>
      </c>
      <c r="J149" s="43" t="s">
        <v>1832</v>
      </c>
      <c r="K149" s="43" t="s">
        <v>1833</v>
      </c>
      <c r="L149" s="43" t="s">
        <v>1834</v>
      </c>
      <c r="M149" s="43" t="s">
        <v>1835</v>
      </c>
      <c r="N149" s="775"/>
      <c r="O149" s="867"/>
      <c r="P149" s="781"/>
      <c r="Q149" s="809"/>
      <c r="R149" s="874"/>
      <c r="S149" s="766"/>
      <c r="T149" s="869"/>
      <c r="U149" s="82" t="s">
        <v>359</v>
      </c>
      <c r="V149" s="45" t="s">
        <v>1850</v>
      </c>
      <c r="W149" s="50" t="s">
        <v>195</v>
      </c>
      <c r="X149" s="45" t="s">
        <v>195</v>
      </c>
      <c r="Y149" s="200" t="s">
        <v>94</v>
      </c>
      <c r="Z149" s="79" t="s">
        <v>25</v>
      </c>
      <c r="AA149" s="317" t="s">
        <v>102</v>
      </c>
      <c r="AB149" s="318"/>
      <c r="AC149" s="318" t="s">
        <v>102</v>
      </c>
      <c r="AD149" s="91" t="s">
        <v>95</v>
      </c>
      <c r="AE149" s="91" t="s">
        <v>95</v>
      </c>
      <c r="AF149" s="169" t="s">
        <v>96</v>
      </c>
      <c r="AG149" s="94" t="s">
        <v>102</v>
      </c>
      <c r="AH149" s="95" t="s">
        <v>102</v>
      </c>
      <c r="AI149" s="175" t="s">
        <v>306</v>
      </c>
      <c r="AJ149" s="176" t="s">
        <v>102</v>
      </c>
      <c r="AK149" s="176" t="s">
        <v>102</v>
      </c>
      <c r="AL149" s="58" t="s">
        <v>102</v>
      </c>
      <c r="AM149" s="58" t="s">
        <v>102</v>
      </c>
      <c r="AN149" s="58" t="s">
        <v>102</v>
      </c>
      <c r="AO149" s="59" t="s">
        <v>102</v>
      </c>
      <c r="AP149" s="60" t="s">
        <v>124</v>
      </c>
      <c r="AQ149" s="60"/>
      <c r="AR149" s="60"/>
      <c r="AS149" s="60" t="s">
        <v>95</v>
      </c>
      <c r="AT149" s="60" t="s">
        <v>100</v>
      </c>
      <c r="AU149" s="55" t="s">
        <v>1840</v>
      </c>
      <c r="AV149" s="193" t="s">
        <v>205</v>
      </c>
      <c r="AW149" s="55" t="s">
        <v>102</v>
      </c>
      <c r="AX149" s="58" t="s">
        <v>102</v>
      </c>
      <c r="AY149" s="58" t="s">
        <v>138</v>
      </c>
      <c r="AZ149" s="62" t="s">
        <v>102</v>
      </c>
      <c r="BA149" s="62" t="s">
        <v>102</v>
      </c>
      <c r="BB149" s="62" t="s">
        <v>102</v>
      </c>
      <c r="BC149" s="62" t="s">
        <v>102</v>
      </c>
      <c r="BD149" s="64" t="str">
        <f t="shared" si="26"/>
        <v>B</v>
      </c>
      <c r="BE149" s="200"/>
      <c r="BF149" s="34">
        <f>IF(A149="",BF148,ROW()-1-COUNTIF(A$2:A149,""))</f>
        <v>70</v>
      </c>
      <c r="BG149" s="34">
        <f t="shared" si="33"/>
        <v>5</v>
      </c>
      <c r="BH149" s="34" t="str">
        <f t="shared" si="34"/>
        <v>70-5</v>
      </c>
      <c r="BI149" s="34">
        <f t="shared" si="24"/>
        <v>12</v>
      </c>
      <c r="BJ149" s="34" t="str">
        <f t="shared" si="25"/>
        <v/>
      </c>
      <c r="BK149" s="34" t="str">
        <f t="shared" si="27"/>
        <v>新規のみ</v>
      </c>
      <c r="BL149" s="34" t="str">
        <f t="shared" si="35"/>
        <v>70-Yes</v>
      </c>
      <c r="BM149" s="34" t="str">
        <f t="shared" si="28"/>
        <v>進歩性</v>
      </c>
      <c r="BN149" s="34" t="str">
        <f t="shared" si="29"/>
        <v>進歩性のみ</v>
      </c>
      <c r="BO149" s="34" t="str">
        <f t="shared" si="30"/>
        <v>70-進</v>
      </c>
      <c r="BP149" s="34" t="str">
        <f t="shared" si="31"/>
        <v/>
      </c>
      <c r="BQ149" s="34" t="str">
        <f t="shared" si="32"/>
        <v>分析対象</v>
      </c>
      <c r="BR149" s="103"/>
      <c r="BS149" s="103"/>
      <c r="BT149" s="103"/>
      <c r="BV149" s="66" t="s">
        <v>1832</v>
      </c>
      <c r="BW149" s="67" t="s">
        <v>102</v>
      </c>
    </row>
    <row r="150" spans="1:75" ht="54" x14ac:dyDescent="0.15">
      <c r="A150" s="859"/>
      <c r="B150" s="316" t="s">
        <v>1344</v>
      </c>
      <c r="C150" s="319" t="s">
        <v>1842</v>
      </c>
      <c r="D150" s="130" t="s">
        <v>1851</v>
      </c>
      <c r="E150" s="273" t="s">
        <v>1513</v>
      </c>
      <c r="F150" s="320" t="s">
        <v>1830</v>
      </c>
      <c r="G150" s="163" t="s">
        <v>1658</v>
      </c>
      <c r="H150" s="43" t="s">
        <v>1831</v>
      </c>
      <c r="I150" s="43" t="s">
        <v>138</v>
      </c>
      <c r="J150" s="43" t="s">
        <v>1832</v>
      </c>
      <c r="K150" s="43" t="s">
        <v>1833</v>
      </c>
      <c r="L150" s="43" t="s">
        <v>1834</v>
      </c>
      <c r="M150" s="43" t="s">
        <v>1835</v>
      </c>
      <c r="N150" s="775"/>
      <c r="O150" s="867"/>
      <c r="P150" s="781"/>
      <c r="Q150" s="809"/>
      <c r="R150" s="874"/>
      <c r="S150" s="766"/>
      <c r="T150" s="869"/>
      <c r="U150" s="82" t="s">
        <v>370</v>
      </c>
      <c r="V150" s="45" t="s">
        <v>1852</v>
      </c>
      <c r="W150" s="50" t="s">
        <v>195</v>
      </c>
      <c r="X150" s="45" t="s">
        <v>195</v>
      </c>
      <c r="Y150" s="200" t="s">
        <v>94</v>
      </c>
      <c r="Z150" s="79" t="s">
        <v>25</v>
      </c>
      <c r="AA150" s="317" t="s">
        <v>102</v>
      </c>
      <c r="AB150" s="318"/>
      <c r="AC150" s="318" t="s">
        <v>102</v>
      </c>
      <c r="AD150" s="91" t="s">
        <v>95</v>
      </c>
      <c r="AE150" s="91" t="s">
        <v>95</v>
      </c>
      <c r="AF150" s="169" t="s">
        <v>96</v>
      </c>
      <c r="AG150" s="94" t="s">
        <v>102</v>
      </c>
      <c r="AH150" s="95" t="s">
        <v>102</v>
      </c>
      <c r="AI150" s="175" t="s">
        <v>306</v>
      </c>
      <c r="AJ150" s="176" t="s">
        <v>102</v>
      </c>
      <c r="AK150" s="176" t="s">
        <v>102</v>
      </c>
      <c r="AL150" s="58" t="s">
        <v>102</v>
      </c>
      <c r="AM150" s="58" t="s">
        <v>102</v>
      </c>
      <c r="AN150" s="58" t="s">
        <v>102</v>
      </c>
      <c r="AO150" s="59" t="s">
        <v>102</v>
      </c>
      <c r="AP150" s="60" t="s">
        <v>124</v>
      </c>
      <c r="AQ150" s="60"/>
      <c r="AR150" s="60"/>
      <c r="AS150" s="60" t="s">
        <v>95</v>
      </c>
      <c r="AT150" s="60" t="s">
        <v>100</v>
      </c>
      <c r="AU150" s="55" t="s">
        <v>1840</v>
      </c>
      <c r="AV150" s="193" t="s">
        <v>205</v>
      </c>
      <c r="AW150" s="55" t="s">
        <v>102</v>
      </c>
      <c r="AX150" s="58" t="s">
        <v>102</v>
      </c>
      <c r="AY150" s="58" t="s">
        <v>138</v>
      </c>
      <c r="AZ150" s="62" t="s">
        <v>102</v>
      </c>
      <c r="BA150" s="62" t="s">
        <v>102</v>
      </c>
      <c r="BB150" s="62" t="s">
        <v>102</v>
      </c>
      <c r="BC150" s="62" t="s">
        <v>102</v>
      </c>
      <c r="BD150" s="64" t="str">
        <f t="shared" si="26"/>
        <v>B</v>
      </c>
      <c r="BE150" s="200"/>
      <c r="BF150" s="34">
        <f>IF(A150="",BF149,ROW()-1-COUNTIF(A$2:A150,""))</f>
        <v>70</v>
      </c>
      <c r="BG150" s="34">
        <f t="shared" si="33"/>
        <v>6</v>
      </c>
      <c r="BH150" s="34" t="str">
        <f t="shared" si="34"/>
        <v>70-6</v>
      </c>
      <c r="BI150" s="34">
        <f t="shared" si="24"/>
        <v>12</v>
      </c>
      <c r="BJ150" s="34" t="str">
        <f t="shared" si="25"/>
        <v/>
      </c>
      <c r="BK150" s="34" t="str">
        <f t="shared" si="27"/>
        <v>新規のみ</v>
      </c>
      <c r="BL150" s="34" t="str">
        <f t="shared" si="35"/>
        <v>70-Yes</v>
      </c>
      <c r="BM150" s="34" t="str">
        <f t="shared" si="28"/>
        <v>進歩性</v>
      </c>
      <c r="BN150" s="34" t="str">
        <f t="shared" si="29"/>
        <v>進歩性のみ</v>
      </c>
      <c r="BO150" s="34" t="str">
        <f t="shared" si="30"/>
        <v>70-進</v>
      </c>
      <c r="BP150" s="34" t="str">
        <f t="shared" si="31"/>
        <v/>
      </c>
      <c r="BQ150" s="34" t="str">
        <f t="shared" si="32"/>
        <v>分析対象</v>
      </c>
      <c r="BR150" s="103"/>
      <c r="BS150" s="103"/>
      <c r="BT150" s="103"/>
      <c r="BV150" s="66" t="s">
        <v>1832</v>
      </c>
      <c r="BW150" s="67" t="s">
        <v>102</v>
      </c>
    </row>
    <row r="151" spans="1:75" ht="54" x14ac:dyDescent="0.15">
      <c r="A151" s="859"/>
      <c r="B151" s="316" t="s">
        <v>1344</v>
      </c>
      <c r="C151" s="319" t="s">
        <v>1842</v>
      </c>
      <c r="D151" s="130" t="s">
        <v>1846</v>
      </c>
      <c r="E151" s="273" t="s">
        <v>1504</v>
      </c>
      <c r="F151" s="320" t="s">
        <v>1830</v>
      </c>
      <c r="G151" s="163" t="s">
        <v>1658</v>
      </c>
      <c r="H151" s="43" t="s">
        <v>1831</v>
      </c>
      <c r="I151" s="43" t="s">
        <v>138</v>
      </c>
      <c r="J151" s="43" t="s">
        <v>1832</v>
      </c>
      <c r="K151" s="43" t="s">
        <v>1833</v>
      </c>
      <c r="L151" s="43" t="s">
        <v>1834</v>
      </c>
      <c r="M151" s="43" t="s">
        <v>1835</v>
      </c>
      <c r="N151" s="775"/>
      <c r="O151" s="867"/>
      <c r="P151" s="781"/>
      <c r="Q151" s="809"/>
      <c r="R151" s="874"/>
      <c r="S151" s="766"/>
      <c r="T151" s="869"/>
      <c r="U151" s="82" t="s">
        <v>379</v>
      </c>
      <c r="V151" s="45" t="s">
        <v>1853</v>
      </c>
      <c r="W151" s="50" t="s">
        <v>195</v>
      </c>
      <c r="X151" s="45" t="s">
        <v>195</v>
      </c>
      <c r="Y151" s="200" t="s">
        <v>94</v>
      </c>
      <c r="Z151" s="79" t="s">
        <v>25</v>
      </c>
      <c r="AA151" s="317" t="s">
        <v>102</v>
      </c>
      <c r="AB151" s="318"/>
      <c r="AC151" s="318" t="s">
        <v>102</v>
      </c>
      <c r="AD151" s="91" t="s">
        <v>95</v>
      </c>
      <c r="AE151" s="91" t="s">
        <v>95</v>
      </c>
      <c r="AF151" s="169" t="s">
        <v>96</v>
      </c>
      <c r="AG151" s="94" t="s">
        <v>102</v>
      </c>
      <c r="AH151" s="95" t="s">
        <v>102</v>
      </c>
      <c r="AI151" s="175" t="s">
        <v>306</v>
      </c>
      <c r="AJ151" s="176" t="s">
        <v>102</v>
      </c>
      <c r="AK151" s="176" t="s">
        <v>102</v>
      </c>
      <c r="AL151" s="58" t="s">
        <v>102</v>
      </c>
      <c r="AM151" s="58" t="s">
        <v>102</v>
      </c>
      <c r="AN151" s="58" t="s">
        <v>102</v>
      </c>
      <c r="AO151" s="59" t="s">
        <v>102</v>
      </c>
      <c r="AP151" s="60" t="s">
        <v>124</v>
      </c>
      <c r="AQ151" s="60"/>
      <c r="AR151" s="60"/>
      <c r="AS151" s="60" t="s">
        <v>95</v>
      </c>
      <c r="AT151" s="60" t="s">
        <v>100</v>
      </c>
      <c r="AU151" s="55" t="s">
        <v>1840</v>
      </c>
      <c r="AV151" s="193" t="s">
        <v>205</v>
      </c>
      <c r="AW151" s="55" t="s">
        <v>102</v>
      </c>
      <c r="AX151" s="58" t="s">
        <v>102</v>
      </c>
      <c r="AY151" s="58" t="s">
        <v>138</v>
      </c>
      <c r="AZ151" s="62" t="s">
        <v>102</v>
      </c>
      <c r="BA151" s="62" t="s">
        <v>102</v>
      </c>
      <c r="BB151" s="62" t="s">
        <v>102</v>
      </c>
      <c r="BC151" s="62" t="s">
        <v>102</v>
      </c>
      <c r="BD151" s="64" t="str">
        <f t="shared" si="26"/>
        <v>B</v>
      </c>
      <c r="BE151" s="200"/>
      <c r="BF151" s="34">
        <f>IF(A151="",BF150,ROW()-1-COUNTIF(A$2:A151,""))</f>
        <v>70</v>
      </c>
      <c r="BG151" s="34">
        <f t="shared" si="33"/>
        <v>7</v>
      </c>
      <c r="BH151" s="34" t="str">
        <f t="shared" si="34"/>
        <v>70-7</v>
      </c>
      <c r="BI151" s="34">
        <f t="shared" si="24"/>
        <v>12</v>
      </c>
      <c r="BJ151" s="34" t="str">
        <f t="shared" si="25"/>
        <v/>
      </c>
      <c r="BK151" s="34" t="str">
        <f t="shared" si="27"/>
        <v>新規のみ</v>
      </c>
      <c r="BL151" s="34" t="str">
        <f t="shared" si="35"/>
        <v>70-Yes</v>
      </c>
      <c r="BM151" s="34" t="str">
        <f t="shared" si="28"/>
        <v>進歩性</v>
      </c>
      <c r="BN151" s="34" t="str">
        <f t="shared" si="29"/>
        <v>進歩性のみ</v>
      </c>
      <c r="BO151" s="34" t="str">
        <f t="shared" si="30"/>
        <v>70-進</v>
      </c>
      <c r="BP151" s="34" t="str">
        <f t="shared" si="31"/>
        <v/>
      </c>
      <c r="BQ151" s="34" t="str">
        <f t="shared" si="32"/>
        <v>分析対象</v>
      </c>
      <c r="BR151" s="103"/>
      <c r="BS151" s="103"/>
      <c r="BT151" s="103"/>
      <c r="BV151" s="66" t="s">
        <v>1832</v>
      </c>
      <c r="BW151" s="67" t="s">
        <v>102</v>
      </c>
    </row>
    <row r="152" spans="1:75" ht="54" x14ac:dyDescent="0.15">
      <c r="A152" s="859"/>
      <c r="B152" s="316" t="s">
        <v>1344</v>
      </c>
      <c r="C152" s="319" t="s">
        <v>1842</v>
      </c>
      <c r="D152" s="130" t="s">
        <v>1846</v>
      </c>
      <c r="E152" s="273" t="s">
        <v>1504</v>
      </c>
      <c r="F152" s="320" t="s">
        <v>1830</v>
      </c>
      <c r="G152" s="163" t="s">
        <v>1658</v>
      </c>
      <c r="H152" s="43" t="s">
        <v>1831</v>
      </c>
      <c r="I152" s="43" t="s">
        <v>138</v>
      </c>
      <c r="J152" s="43" t="s">
        <v>1832</v>
      </c>
      <c r="K152" s="43" t="s">
        <v>1833</v>
      </c>
      <c r="L152" s="43" t="s">
        <v>1834</v>
      </c>
      <c r="M152" s="43" t="s">
        <v>1835</v>
      </c>
      <c r="N152" s="775"/>
      <c r="O152" s="867"/>
      <c r="P152" s="781"/>
      <c r="Q152" s="809"/>
      <c r="R152" s="874"/>
      <c r="S152" s="766"/>
      <c r="T152" s="869"/>
      <c r="U152" s="82" t="s">
        <v>385</v>
      </c>
      <c r="V152" s="45" t="s">
        <v>1854</v>
      </c>
      <c r="W152" s="50" t="s">
        <v>195</v>
      </c>
      <c r="X152" s="45" t="s">
        <v>195</v>
      </c>
      <c r="Y152" s="200" t="s">
        <v>94</v>
      </c>
      <c r="Z152" s="79" t="s">
        <v>25</v>
      </c>
      <c r="AA152" s="317" t="s">
        <v>102</v>
      </c>
      <c r="AB152" s="318"/>
      <c r="AC152" s="318" t="s">
        <v>102</v>
      </c>
      <c r="AD152" s="91" t="s">
        <v>95</v>
      </c>
      <c r="AE152" s="91" t="s">
        <v>95</v>
      </c>
      <c r="AF152" s="169" t="s">
        <v>96</v>
      </c>
      <c r="AG152" s="94" t="s">
        <v>102</v>
      </c>
      <c r="AH152" s="95" t="s">
        <v>102</v>
      </c>
      <c r="AI152" s="175" t="s">
        <v>306</v>
      </c>
      <c r="AJ152" s="176" t="s">
        <v>102</v>
      </c>
      <c r="AK152" s="176" t="s">
        <v>102</v>
      </c>
      <c r="AL152" s="58" t="s">
        <v>102</v>
      </c>
      <c r="AM152" s="58" t="s">
        <v>102</v>
      </c>
      <c r="AN152" s="58" t="s">
        <v>102</v>
      </c>
      <c r="AO152" s="59" t="s">
        <v>102</v>
      </c>
      <c r="AP152" s="60" t="s">
        <v>124</v>
      </c>
      <c r="AQ152" s="60"/>
      <c r="AR152" s="60"/>
      <c r="AS152" s="60" t="s">
        <v>95</v>
      </c>
      <c r="AT152" s="60" t="s">
        <v>100</v>
      </c>
      <c r="AU152" s="55" t="s">
        <v>1840</v>
      </c>
      <c r="AV152" s="193" t="s">
        <v>205</v>
      </c>
      <c r="AW152" s="55" t="s">
        <v>102</v>
      </c>
      <c r="AX152" s="58" t="s">
        <v>102</v>
      </c>
      <c r="AY152" s="58" t="s">
        <v>138</v>
      </c>
      <c r="AZ152" s="62" t="s">
        <v>102</v>
      </c>
      <c r="BA152" s="62" t="s">
        <v>102</v>
      </c>
      <c r="BB152" s="62" t="s">
        <v>102</v>
      </c>
      <c r="BC152" s="62" t="s">
        <v>102</v>
      </c>
      <c r="BD152" s="64" t="str">
        <f t="shared" si="26"/>
        <v>B</v>
      </c>
      <c r="BE152" s="200"/>
      <c r="BF152" s="34">
        <f>IF(A152="",BF151,ROW()-1-COUNTIF(A$2:A152,""))</f>
        <v>70</v>
      </c>
      <c r="BG152" s="34">
        <f t="shared" si="33"/>
        <v>8</v>
      </c>
      <c r="BH152" s="34" t="str">
        <f t="shared" si="34"/>
        <v>70-8</v>
      </c>
      <c r="BI152" s="34">
        <f t="shared" si="24"/>
        <v>12</v>
      </c>
      <c r="BJ152" s="34" t="str">
        <f t="shared" si="25"/>
        <v/>
      </c>
      <c r="BK152" s="34" t="str">
        <f t="shared" si="27"/>
        <v>新規のみ</v>
      </c>
      <c r="BL152" s="34" t="str">
        <f t="shared" si="35"/>
        <v>70-Yes</v>
      </c>
      <c r="BM152" s="34" t="str">
        <f t="shared" si="28"/>
        <v>進歩性</v>
      </c>
      <c r="BN152" s="34" t="str">
        <f t="shared" si="29"/>
        <v>進歩性のみ</v>
      </c>
      <c r="BO152" s="34" t="str">
        <f t="shared" si="30"/>
        <v>70-進</v>
      </c>
      <c r="BP152" s="34" t="str">
        <f t="shared" si="31"/>
        <v/>
      </c>
      <c r="BQ152" s="34" t="str">
        <f t="shared" si="32"/>
        <v>分析対象</v>
      </c>
      <c r="BR152" s="103"/>
      <c r="BS152" s="103"/>
      <c r="BT152" s="103"/>
      <c r="BV152" s="66" t="s">
        <v>1832</v>
      </c>
      <c r="BW152" s="67" t="s">
        <v>102</v>
      </c>
    </row>
    <row r="153" spans="1:75" ht="94.5" x14ac:dyDescent="0.15">
      <c r="A153" s="859"/>
      <c r="B153" s="316" t="s">
        <v>1344</v>
      </c>
      <c r="C153" s="319" t="s">
        <v>1842</v>
      </c>
      <c r="D153" s="130" t="s">
        <v>1855</v>
      </c>
      <c r="E153" s="273" t="s">
        <v>1856</v>
      </c>
      <c r="F153" s="320" t="s">
        <v>1830</v>
      </c>
      <c r="G153" s="163" t="s">
        <v>1658</v>
      </c>
      <c r="H153" s="43" t="s">
        <v>1831</v>
      </c>
      <c r="I153" s="43" t="s">
        <v>138</v>
      </c>
      <c r="J153" s="43" t="s">
        <v>1832</v>
      </c>
      <c r="K153" s="43" t="s">
        <v>1833</v>
      </c>
      <c r="L153" s="43" t="s">
        <v>1834</v>
      </c>
      <c r="M153" s="43" t="s">
        <v>1835</v>
      </c>
      <c r="N153" s="775"/>
      <c r="O153" s="867"/>
      <c r="P153" s="781"/>
      <c r="Q153" s="809"/>
      <c r="R153" s="874"/>
      <c r="S153" s="766"/>
      <c r="T153" s="869"/>
      <c r="U153" s="82" t="s">
        <v>1857</v>
      </c>
      <c r="V153" s="45" t="s">
        <v>1858</v>
      </c>
      <c r="W153" s="50" t="s">
        <v>195</v>
      </c>
      <c r="X153" s="45" t="s">
        <v>195</v>
      </c>
      <c r="Y153" s="200" t="s">
        <v>94</v>
      </c>
      <c r="Z153" s="79" t="s">
        <v>25</v>
      </c>
      <c r="AA153" s="317" t="s">
        <v>102</v>
      </c>
      <c r="AB153" s="318"/>
      <c r="AC153" s="318" t="s">
        <v>102</v>
      </c>
      <c r="AD153" s="91" t="s">
        <v>95</v>
      </c>
      <c r="AE153" s="91" t="s">
        <v>95</v>
      </c>
      <c r="AF153" s="169" t="s">
        <v>96</v>
      </c>
      <c r="AG153" s="94" t="s">
        <v>102</v>
      </c>
      <c r="AH153" s="95" t="s">
        <v>102</v>
      </c>
      <c r="AI153" s="175" t="s">
        <v>1066</v>
      </c>
      <c r="AJ153" s="176" t="s">
        <v>102</v>
      </c>
      <c r="AK153" s="176" t="s">
        <v>102</v>
      </c>
      <c r="AL153" s="58" t="s">
        <v>102</v>
      </c>
      <c r="AM153" s="58" t="s">
        <v>102</v>
      </c>
      <c r="AN153" s="58" t="s">
        <v>102</v>
      </c>
      <c r="AO153" s="59" t="s">
        <v>102</v>
      </c>
      <c r="AP153" s="60" t="s">
        <v>124</v>
      </c>
      <c r="AQ153" s="60"/>
      <c r="AR153" s="60"/>
      <c r="AS153" s="60" t="s">
        <v>95</v>
      </c>
      <c r="AT153" s="60" t="s">
        <v>100</v>
      </c>
      <c r="AU153" s="55" t="s">
        <v>1840</v>
      </c>
      <c r="AV153" s="193" t="s">
        <v>205</v>
      </c>
      <c r="AW153" s="55" t="s">
        <v>102</v>
      </c>
      <c r="AX153" s="58" t="s">
        <v>102</v>
      </c>
      <c r="AY153" s="58" t="s">
        <v>138</v>
      </c>
      <c r="AZ153" s="62" t="s">
        <v>102</v>
      </c>
      <c r="BA153" s="62" t="s">
        <v>102</v>
      </c>
      <c r="BB153" s="62" t="s">
        <v>102</v>
      </c>
      <c r="BC153" s="62" t="s">
        <v>102</v>
      </c>
      <c r="BD153" s="64" t="str">
        <f t="shared" si="26"/>
        <v>B</v>
      </c>
      <c r="BE153" s="200"/>
      <c r="BF153" s="34">
        <f>IF(A153="",BF152,ROW()-1-COUNTIF(A$2:A153,""))</f>
        <v>70</v>
      </c>
      <c r="BG153" s="34">
        <f t="shared" si="33"/>
        <v>9</v>
      </c>
      <c r="BH153" s="34" t="str">
        <f t="shared" si="34"/>
        <v>70-9</v>
      </c>
      <c r="BI153" s="34">
        <f t="shared" si="24"/>
        <v>12</v>
      </c>
      <c r="BJ153" s="34" t="str">
        <f t="shared" si="25"/>
        <v/>
      </c>
      <c r="BK153" s="34" t="str">
        <f t="shared" si="27"/>
        <v>新規のみ</v>
      </c>
      <c r="BL153" s="34" t="str">
        <f t="shared" si="35"/>
        <v>70-Yes</v>
      </c>
      <c r="BM153" s="34" t="str">
        <f t="shared" si="28"/>
        <v>進歩性</v>
      </c>
      <c r="BN153" s="34" t="str">
        <f t="shared" si="29"/>
        <v>進歩性のみ</v>
      </c>
      <c r="BO153" s="34" t="str">
        <f t="shared" si="30"/>
        <v>70-進</v>
      </c>
      <c r="BP153" s="34" t="str">
        <f t="shared" si="31"/>
        <v/>
      </c>
      <c r="BQ153" s="34" t="str">
        <f t="shared" si="32"/>
        <v>分析対象</v>
      </c>
      <c r="BR153" s="103"/>
      <c r="BS153" s="103"/>
      <c r="BT153" s="103"/>
      <c r="BV153" s="66" t="s">
        <v>1832</v>
      </c>
      <c r="BW153" s="67" t="s">
        <v>102</v>
      </c>
    </row>
    <row r="154" spans="1:75" ht="94.5" x14ac:dyDescent="0.15">
      <c r="A154" s="859"/>
      <c r="B154" s="316" t="s">
        <v>1344</v>
      </c>
      <c r="C154" s="319" t="s">
        <v>1842</v>
      </c>
      <c r="D154" s="130" t="s">
        <v>1855</v>
      </c>
      <c r="E154" s="273" t="s">
        <v>1856</v>
      </c>
      <c r="F154" s="320" t="s">
        <v>1830</v>
      </c>
      <c r="G154" s="163" t="s">
        <v>1658</v>
      </c>
      <c r="H154" s="43" t="s">
        <v>1831</v>
      </c>
      <c r="I154" s="43" t="s">
        <v>138</v>
      </c>
      <c r="J154" s="43" t="s">
        <v>1832</v>
      </c>
      <c r="K154" s="43" t="s">
        <v>1833</v>
      </c>
      <c r="L154" s="43" t="s">
        <v>1834</v>
      </c>
      <c r="M154" s="43" t="s">
        <v>1835</v>
      </c>
      <c r="N154" s="775"/>
      <c r="O154" s="867"/>
      <c r="P154" s="781"/>
      <c r="Q154" s="809"/>
      <c r="R154" s="874"/>
      <c r="S154" s="766"/>
      <c r="T154" s="869"/>
      <c r="U154" s="82" t="s">
        <v>224</v>
      </c>
      <c r="V154" s="45" t="s">
        <v>1859</v>
      </c>
      <c r="W154" s="50" t="s">
        <v>195</v>
      </c>
      <c r="X154" s="45" t="s">
        <v>195</v>
      </c>
      <c r="Y154" s="200" t="s">
        <v>94</v>
      </c>
      <c r="Z154" s="79" t="s">
        <v>25</v>
      </c>
      <c r="AA154" s="317" t="s">
        <v>102</v>
      </c>
      <c r="AB154" s="318"/>
      <c r="AC154" s="318" t="s">
        <v>102</v>
      </c>
      <c r="AD154" s="91" t="s">
        <v>95</v>
      </c>
      <c r="AE154" s="91" t="s">
        <v>95</v>
      </c>
      <c r="AF154" s="169" t="s">
        <v>96</v>
      </c>
      <c r="AG154" s="94" t="s">
        <v>102</v>
      </c>
      <c r="AH154" s="95" t="s">
        <v>102</v>
      </c>
      <c r="AI154" s="175" t="s">
        <v>306</v>
      </c>
      <c r="AJ154" s="176" t="s">
        <v>102</v>
      </c>
      <c r="AK154" s="176" t="s">
        <v>102</v>
      </c>
      <c r="AL154" s="58" t="s">
        <v>102</v>
      </c>
      <c r="AM154" s="58" t="s">
        <v>102</v>
      </c>
      <c r="AN154" s="58" t="s">
        <v>102</v>
      </c>
      <c r="AO154" s="59" t="s">
        <v>102</v>
      </c>
      <c r="AP154" s="60" t="s">
        <v>124</v>
      </c>
      <c r="AQ154" s="60"/>
      <c r="AR154" s="60"/>
      <c r="AS154" s="60" t="s">
        <v>95</v>
      </c>
      <c r="AT154" s="60" t="s">
        <v>100</v>
      </c>
      <c r="AU154" s="55" t="s">
        <v>1840</v>
      </c>
      <c r="AV154" s="193" t="s">
        <v>205</v>
      </c>
      <c r="AW154" s="55" t="s">
        <v>102</v>
      </c>
      <c r="AX154" s="58" t="s">
        <v>102</v>
      </c>
      <c r="AY154" s="58" t="s">
        <v>138</v>
      </c>
      <c r="AZ154" s="62" t="s">
        <v>102</v>
      </c>
      <c r="BA154" s="62" t="s">
        <v>102</v>
      </c>
      <c r="BB154" s="62" t="s">
        <v>102</v>
      </c>
      <c r="BC154" s="62" t="s">
        <v>102</v>
      </c>
      <c r="BD154" s="64" t="str">
        <f t="shared" si="26"/>
        <v>B</v>
      </c>
      <c r="BE154" s="200"/>
      <c r="BF154" s="34">
        <f>IF(A154="",BF153,ROW()-1-COUNTIF(A$2:A154,""))</f>
        <v>70</v>
      </c>
      <c r="BG154" s="34">
        <f t="shared" si="33"/>
        <v>10</v>
      </c>
      <c r="BH154" s="34" t="str">
        <f t="shared" si="34"/>
        <v>70-10</v>
      </c>
      <c r="BI154" s="34">
        <f t="shared" si="24"/>
        <v>12</v>
      </c>
      <c r="BJ154" s="34" t="str">
        <f t="shared" si="25"/>
        <v/>
      </c>
      <c r="BK154" s="34" t="str">
        <f t="shared" si="27"/>
        <v>新規のみ</v>
      </c>
      <c r="BL154" s="34" t="str">
        <f t="shared" si="35"/>
        <v>70-Yes</v>
      </c>
      <c r="BM154" s="34" t="str">
        <f t="shared" si="28"/>
        <v>進歩性</v>
      </c>
      <c r="BN154" s="34" t="str">
        <f t="shared" si="29"/>
        <v>進歩性のみ</v>
      </c>
      <c r="BO154" s="34" t="str">
        <f t="shared" si="30"/>
        <v>70-進</v>
      </c>
      <c r="BP154" s="34" t="str">
        <f t="shared" si="31"/>
        <v/>
      </c>
      <c r="BQ154" s="34" t="str">
        <f t="shared" si="32"/>
        <v>分析対象</v>
      </c>
      <c r="BR154" s="103"/>
      <c r="BS154" s="103"/>
      <c r="BT154" s="103"/>
      <c r="BV154" s="66" t="s">
        <v>1832</v>
      </c>
      <c r="BW154" s="67" t="s">
        <v>102</v>
      </c>
    </row>
    <row r="155" spans="1:75" ht="54" x14ac:dyDescent="0.15">
      <c r="A155" s="859"/>
      <c r="B155" s="316" t="s">
        <v>1344</v>
      </c>
      <c r="C155" s="319" t="s">
        <v>1842</v>
      </c>
      <c r="D155" s="130" t="s">
        <v>1860</v>
      </c>
      <c r="E155" s="273" t="s">
        <v>1861</v>
      </c>
      <c r="F155" s="320" t="s">
        <v>1830</v>
      </c>
      <c r="G155" s="163" t="s">
        <v>1658</v>
      </c>
      <c r="H155" s="43" t="s">
        <v>1831</v>
      </c>
      <c r="I155" s="43" t="s">
        <v>138</v>
      </c>
      <c r="J155" s="43" t="s">
        <v>1832</v>
      </c>
      <c r="K155" s="43" t="s">
        <v>1833</v>
      </c>
      <c r="L155" s="43" t="s">
        <v>1834</v>
      </c>
      <c r="M155" s="43" t="s">
        <v>1835</v>
      </c>
      <c r="N155" s="775"/>
      <c r="O155" s="867"/>
      <c r="P155" s="781"/>
      <c r="Q155" s="809"/>
      <c r="R155" s="874"/>
      <c r="S155" s="766"/>
      <c r="T155" s="869"/>
      <c r="U155" s="82" t="s">
        <v>1862</v>
      </c>
      <c r="V155" s="45" t="s">
        <v>1863</v>
      </c>
      <c r="W155" s="50" t="s">
        <v>195</v>
      </c>
      <c r="X155" s="45" t="s">
        <v>195</v>
      </c>
      <c r="Y155" s="200" t="s">
        <v>94</v>
      </c>
      <c r="Z155" s="79" t="s">
        <v>25</v>
      </c>
      <c r="AA155" s="317" t="s">
        <v>102</v>
      </c>
      <c r="AB155" s="318"/>
      <c r="AC155" s="318" t="s">
        <v>102</v>
      </c>
      <c r="AD155" s="91" t="s">
        <v>95</v>
      </c>
      <c r="AE155" s="91" t="s">
        <v>95</v>
      </c>
      <c r="AF155" s="169" t="s">
        <v>96</v>
      </c>
      <c r="AG155" s="94" t="s">
        <v>102</v>
      </c>
      <c r="AH155" s="95" t="s">
        <v>102</v>
      </c>
      <c r="AI155" s="175" t="s">
        <v>306</v>
      </c>
      <c r="AJ155" s="176" t="s">
        <v>102</v>
      </c>
      <c r="AK155" s="176" t="s">
        <v>102</v>
      </c>
      <c r="AL155" s="58" t="s">
        <v>102</v>
      </c>
      <c r="AM155" s="58" t="s">
        <v>102</v>
      </c>
      <c r="AN155" s="58" t="s">
        <v>102</v>
      </c>
      <c r="AO155" s="59" t="s">
        <v>102</v>
      </c>
      <c r="AP155" s="60" t="s">
        <v>124</v>
      </c>
      <c r="AQ155" s="60"/>
      <c r="AR155" s="60"/>
      <c r="AS155" s="60" t="s">
        <v>95</v>
      </c>
      <c r="AT155" s="60" t="s">
        <v>100</v>
      </c>
      <c r="AU155" s="55" t="s">
        <v>1840</v>
      </c>
      <c r="AV155" s="193" t="s">
        <v>205</v>
      </c>
      <c r="AW155" s="55" t="s">
        <v>102</v>
      </c>
      <c r="AX155" s="58" t="s">
        <v>102</v>
      </c>
      <c r="AY155" s="58" t="s">
        <v>138</v>
      </c>
      <c r="AZ155" s="62" t="s">
        <v>102</v>
      </c>
      <c r="BA155" s="62" t="s">
        <v>102</v>
      </c>
      <c r="BB155" s="62" t="s">
        <v>102</v>
      </c>
      <c r="BC155" s="62" t="s">
        <v>102</v>
      </c>
      <c r="BD155" s="64" t="str">
        <f t="shared" si="26"/>
        <v>B</v>
      </c>
      <c r="BE155" s="200"/>
      <c r="BF155" s="34">
        <f>IF(A155="",BF154,ROW()-1-COUNTIF(A$2:A155,""))</f>
        <v>70</v>
      </c>
      <c r="BG155" s="34">
        <f t="shared" si="33"/>
        <v>11</v>
      </c>
      <c r="BH155" s="34" t="str">
        <f t="shared" si="34"/>
        <v>70-11</v>
      </c>
      <c r="BI155" s="34">
        <f t="shared" si="24"/>
        <v>12</v>
      </c>
      <c r="BJ155" s="34" t="str">
        <f t="shared" si="25"/>
        <v/>
      </c>
      <c r="BK155" s="34" t="str">
        <f t="shared" si="27"/>
        <v>新規のみ</v>
      </c>
      <c r="BL155" s="34" t="str">
        <f t="shared" si="35"/>
        <v>70-Yes</v>
      </c>
      <c r="BM155" s="34" t="str">
        <f t="shared" si="28"/>
        <v>進歩性</v>
      </c>
      <c r="BN155" s="34" t="str">
        <f t="shared" si="29"/>
        <v>進歩性のみ</v>
      </c>
      <c r="BO155" s="34" t="str">
        <f t="shared" si="30"/>
        <v>70-進</v>
      </c>
      <c r="BP155" s="34" t="str">
        <f t="shared" si="31"/>
        <v/>
      </c>
      <c r="BQ155" s="34" t="str">
        <f t="shared" si="32"/>
        <v>分析対象</v>
      </c>
      <c r="BR155" s="103"/>
      <c r="BS155" s="103"/>
      <c r="BT155" s="103"/>
      <c r="BV155" s="66" t="s">
        <v>1832</v>
      </c>
      <c r="BW155" s="67" t="s">
        <v>102</v>
      </c>
    </row>
    <row r="156" spans="1:75" ht="54" x14ac:dyDescent="0.15">
      <c r="A156" s="860"/>
      <c r="B156" s="316" t="s">
        <v>1344</v>
      </c>
      <c r="C156" s="283" t="s">
        <v>1842</v>
      </c>
      <c r="D156" s="130" t="s">
        <v>1848</v>
      </c>
      <c r="E156" s="273" t="s">
        <v>1496</v>
      </c>
      <c r="F156" s="284" t="s">
        <v>1830</v>
      </c>
      <c r="G156" s="163" t="s">
        <v>1658</v>
      </c>
      <c r="H156" s="43" t="s">
        <v>1831</v>
      </c>
      <c r="I156" s="43" t="s">
        <v>138</v>
      </c>
      <c r="J156" s="43" t="s">
        <v>1832</v>
      </c>
      <c r="K156" s="43" t="s">
        <v>1833</v>
      </c>
      <c r="L156" s="43" t="s">
        <v>1834</v>
      </c>
      <c r="M156" s="43" t="s">
        <v>1835</v>
      </c>
      <c r="N156" s="776"/>
      <c r="O156" s="830"/>
      <c r="P156" s="782"/>
      <c r="Q156" s="810"/>
      <c r="R156" s="875"/>
      <c r="S156" s="767"/>
      <c r="T156" s="870"/>
      <c r="U156" s="82" t="s">
        <v>1864</v>
      </c>
      <c r="V156" s="45" t="s">
        <v>1865</v>
      </c>
      <c r="W156" s="50" t="s">
        <v>195</v>
      </c>
      <c r="X156" s="45" t="s">
        <v>195</v>
      </c>
      <c r="Y156" s="200" t="s">
        <v>94</v>
      </c>
      <c r="Z156" s="79" t="s">
        <v>25</v>
      </c>
      <c r="AA156" s="317" t="s">
        <v>102</v>
      </c>
      <c r="AB156" s="318"/>
      <c r="AC156" s="318" t="s">
        <v>102</v>
      </c>
      <c r="AD156" s="91" t="s">
        <v>95</v>
      </c>
      <c r="AE156" s="91" t="s">
        <v>95</v>
      </c>
      <c r="AF156" s="169" t="s">
        <v>96</v>
      </c>
      <c r="AG156" s="94" t="s">
        <v>102</v>
      </c>
      <c r="AH156" s="95" t="s">
        <v>102</v>
      </c>
      <c r="AI156" s="175" t="s">
        <v>306</v>
      </c>
      <c r="AJ156" s="176" t="s">
        <v>102</v>
      </c>
      <c r="AK156" s="176" t="s">
        <v>102</v>
      </c>
      <c r="AL156" s="58" t="s">
        <v>102</v>
      </c>
      <c r="AM156" s="58" t="s">
        <v>102</v>
      </c>
      <c r="AN156" s="58" t="s">
        <v>102</v>
      </c>
      <c r="AO156" s="59" t="s">
        <v>102</v>
      </c>
      <c r="AP156" s="60" t="s">
        <v>124</v>
      </c>
      <c r="AQ156" s="60"/>
      <c r="AR156" s="60"/>
      <c r="AS156" s="60" t="s">
        <v>95</v>
      </c>
      <c r="AT156" s="60" t="s">
        <v>100</v>
      </c>
      <c r="AU156" s="55" t="s">
        <v>1840</v>
      </c>
      <c r="AV156" s="193" t="s">
        <v>205</v>
      </c>
      <c r="AW156" s="55" t="s">
        <v>102</v>
      </c>
      <c r="AX156" s="58" t="s">
        <v>102</v>
      </c>
      <c r="AY156" s="58" t="s">
        <v>138</v>
      </c>
      <c r="AZ156" s="62" t="s">
        <v>102</v>
      </c>
      <c r="BA156" s="62" t="s">
        <v>102</v>
      </c>
      <c r="BB156" s="62" t="s">
        <v>102</v>
      </c>
      <c r="BC156" s="62" t="s">
        <v>102</v>
      </c>
      <c r="BD156" s="64" t="str">
        <f t="shared" si="26"/>
        <v>B</v>
      </c>
      <c r="BE156" s="200"/>
      <c r="BF156" s="34">
        <f>IF(A156="",BF155,ROW()-1-COUNTIF(A$2:A156,""))</f>
        <v>70</v>
      </c>
      <c r="BG156" s="34">
        <f t="shared" si="33"/>
        <v>12</v>
      </c>
      <c r="BH156" s="34" t="str">
        <f t="shared" si="34"/>
        <v>70-12</v>
      </c>
      <c r="BI156" s="34">
        <f t="shared" si="24"/>
        <v>12</v>
      </c>
      <c r="BJ156" s="34" t="str">
        <f t="shared" si="25"/>
        <v/>
      </c>
      <c r="BK156" s="34" t="str">
        <f t="shared" si="27"/>
        <v>新規のみ</v>
      </c>
      <c r="BL156" s="34" t="str">
        <f t="shared" si="35"/>
        <v>70-Yes</v>
      </c>
      <c r="BM156" s="34" t="str">
        <f t="shared" si="28"/>
        <v>進歩性</v>
      </c>
      <c r="BN156" s="34" t="str">
        <f t="shared" si="29"/>
        <v>進歩性のみ</v>
      </c>
      <c r="BO156" s="34" t="str">
        <f t="shared" si="30"/>
        <v>70-進</v>
      </c>
      <c r="BP156" s="34" t="str">
        <f t="shared" si="31"/>
        <v/>
      </c>
      <c r="BQ156" s="34" t="str">
        <f t="shared" si="32"/>
        <v>分析対象</v>
      </c>
      <c r="BR156" s="103"/>
      <c r="BS156" s="103"/>
      <c r="BT156" s="103"/>
      <c r="BV156" s="66" t="s">
        <v>1832</v>
      </c>
      <c r="BW156" s="67" t="s">
        <v>102</v>
      </c>
    </row>
    <row r="157" spans="1:75" ht="27" customHeight="1" x14ac:dyDescent="0.15">
      <c r="A157" s="858" t="s">
        <v>1866</v>
      </c>
      <c r="B157" s="316" t="s">
        <v>1344</v>
      </c>
      <c r="C157" s="272" t="s">
        <v>1867</v>
      </c>
      <c r="D157" s="130" t="s">
        <v>1868</v>
      </c>
      <c r="E157" s="130" t="s">
        <v>1869</v>
      </c>
      <c r="F157" s="274" t="s">
        <v>1870</v>
      </c>
      <c r="G157" s="163" t="s">
        <v>1871</v>
      </c>
      <c r="H157" s="43" t="s">
        <v>1872</v>
      </c>
      <c r="I157" s="43" t="s">
        <v>1873</v>
      </c>
      <c r="J157" s="43" t="s">
        <v>1874</v>
      </c>
      <c r="K157" s="43" t="s">
        <v>1875</v>
      </c>
      <c r="L157" s="43" t="s">
        <v>1876</v>
      </c>
      <c r="M157" s="43" t="s">
        <v>1877</v>
      </c>
      <c r="N157" s="774" t="s">
        <v>1878</v>
      </c>
      <c r="O157" s="829" t="s">
        <v>876</v>
      </c>
      <c r="P157" s="780" t="s">
        <v>1879</v>
      </c>
      <c r="Q157" s="827">
        <v>0</v>
      </c>
      <c r="R157" s="811" t="s">
        <v>1880</v>
      </c>
      <c r="S157" s="765" t="s">
        <v>1542</v>
      </c>
      <c r="T157" s="768">
        <v>4</v>
      </c>
      <c r="U157" s="82" t="s">
        <v>91</v>
      </c>
      <c r="V157" s="45" t="s">
        <v>1881</v>
      </c>
      <c r="W157" s="50" t="s">
        <v>1882</v>
      </c>
      <c r="X157" s="45" t="s">
        <v>1883</v>
      </c>
      <c r="Y157" s="200" t="s">
        <v>94</v>
      </c>
      <c r="Z157" s="300" t="s">
        <v>122</v>
      </c>
      <c r="AA157" s="317" t="s">
        <v>1884</v>
      </c>
      <c r="AB157" s="318"/>
      <c r="AC157" s="318" t="s">
        <v>1885</v>
      </c>
      <c r="AD157" s="91" t="s">
        <v>96</v>
      </c>
      <c r="AE157" s="229" t="s">
        <v>96</v>
      </c>
      <c r="AF157" s="169" t="s">
        <v>95</v>
      </c>
      <c r="AG157" s="94" t="s">
        <v>102</v>
      </c>
      <c r="AH157" s="95" t="s">
        <v>102</v>
      </c>
      <c r="AI157" s="175" t="s">
        <v>165</v>
      </c>
      <c r="AJ157" s="176" t="s">
        <v>1886</v>
      </c>
      <c r="AK157" s="176" t="s">
        <v>1887</v>
      </c>
      <c r="AL157" s="58" t="s">
        <v>1888</v>
      </c>
      <c r="AM157" s="58" t="s">
        <v>1889</v>
      </c>
      <c r="AN157" s="58" t="s">
        <v>1890</v>
      </c>
      <c r="AO157" s="59">
        <v>35339</v>
      </c>
      <c r="AP157" s="60" t="s">
        <v>124</v>
      </c>
      <c r="AQ157" s="60" t="s">
        <v>95</v>
      </c>
      <c r="AR157" s="60" t="s">
        <v>95</v>
      </c>
      <c r="AS157" s="103" t="s">
        <v>1891</v>
      </c>
      <c r="AT157" s="60" t="s">
        <v>95</v>
      </c>
      <c r="AU157" s="55" t="s">
        <v>95</v>
      </c>
      <c r="AV157" s="58" t="s">
        <v>102</v>
      </c>
      <c r="AW157" s="55" t="s">
        <v>102</v>
      </c>
      <c r="AX157" s="58" t="s">
        <v>1892</v>
      </c>
      <c r="AY157" s="58" t="s">
        <v>1873</v>
      </c>
      <c r="AZ157" s="62" t="s">
        <v>125</v>
      </c>
      <c r="BA157" s="62" t="s">
        <v>187</v>
      </c>
      <c r="BB157" s="62" t="s">
        <v>1893</v>
      </c>
      <c r="BC157" s="62" t="s">
        <v>1894</v>
      </c>
      <c r="BD157" s="64" t="str">
        <f t="shared" si="26"/>
        <v>B</v>
      </c>
      <c r="BE157" s="200" t="s">
        <v>1895</v>
      </c>
      <c r="BF157" s="34">
        <f>IF(A157="",BF156,ROW()-1-COUNTIF(A$2:A157,""))</f>
        <v>71</v>
      </c>
      <c r="BG157" s="34">
        <f t="shared" si="33"/>
        <v>1</v>
      </c>
      <c r="BH157" s="34" t="str">
        <f t="shared" si="34"/>
        <v>71-1</v>
      </c>
      <c r="BI157" s="34">
        <f t="shared" si="24"/>
        <v>4</v>
      </c>
      <c r="BJ157" s="34" t="str">
        <f t="shared" si="25"/>
        <v>71○</v>
      </c>
      <c r="BK157" s="34" t="str">
        <f t="shared" si="27"/>
        <v>新規+既出</v>
      </c>
      <c r="BL157" s="34" t="str">
        <f t="shared" si="35"/>
        <v>71-No</v>
      </c>
      <c r="BM157" s="34" t="str">
        <f t="shared" si="28"/>
        <v>進歩性</v>
      </c>
      <c r="BN157" s="34" t="str">
        <f t="shared" si="29"/>
        <v>進歩性のみ</v>
      </c>
      <c r="BO157" s="34" t="str">
        <f t="shared" si="30"/>
        <v>71-進</v>
      </c>
      <c r="BP157" s="34">
        <f t="shared" si="31"/>
        <v>1996</v>
      </c>
      <c r="BQ157" s="34" t="str">
        <f t="shared" si="32"/>
        <v>分析対象</v>
      </c>
      <c r="BR157" s="36"/>
      <c r="BS157" s="36"/>
      <c r="BT157" s="36"/>
      <c r="BU157" s="77" t="s">
        <v>189</v>
      </c>
      <c r="BV157" s="66" t="s">
        <v>1874</v>
      </c>
      <c r="BW157" s="67" t="s">
        <v>1888</v>
      </c>
    </row>
    <row r="158" spans="1:75" ht="54" x14ac:dyDescent="0.15">
      <c r="A158" s="859"/>
      <c r="B158" s="316" t="s">
        <v>1344</v>
      </c>
      <c r="C158" s="319" t="s">
        <v>1896</v>
      </c>
      <c r="D158" s="130" t="s">
        <v>1897</v>
      </c>
      <c r="E158" s="130" t="s">
        <v>1898</v>
      </c>
      <c r="F158" s="320" t="s">
        <v>1870</v>
      </c>
      <c r="G158" s="163" t="s">
        <v>1871</v>
      </c>
      <c r="H158" s="43" t="s">
        <v>1872</v>
      </c>
      <c r="I158" s="43" t="s">
        <v>1873</v>
      </c>
      <c r="J158" s="43" t="s">
        <v>1874</v>
      </c>
      <c r="K158" s="43" t="s">
        <v>1875</v>
      </c>
      <c r="L158" s="43" t="s">
        <v>1876</v>
      </c>
      <c r="M158" s="43" t="s">
        <v>1877</v>
      </c>
      <c r="N158" s="775"/>
      <c r="O158" s="867"/>
      <c r="P158" s="781"/>
      <c r="Q158" s="828"/>
      <c r="R158" s="871"/>
      <c r="S158" s="766"/>
      <c r="T158" s="769"/>
      <c r="U158" s="82" t="s">
        <v>192</v>
      </c>
      <c r="V158" s="45" t="s">
        <v>1899</v>
      </c>
      <c r="W158" s="50" t="s">
        <v>195</v>
      </c>
      <c r="X158" s="45" t="s">
        <v>195</v>
      </c>
      <c r="Y158" s="200" t="s">
        <v>94</v>
      </c>
      <c r="Z158" s="79" t="s">
        <v>25</v>
      </c>
      <c r="AA158" s="317" t="s">
        <v>102</v>
      </c>
      <c r="AB158" s="318"/>
      <c r="AC158" s="318" t="s">
        <v>102</v>
      </c>
      <c r="AD158" s="247" t="s">
        <v>95</v>
      </c>
      <c r="AE158" s="229" t="s">
        <v>95</v>
      </c>
      <c r="AF158" s="198" t="s">
        <v>96</v>
      </c>
      <c r="AG158" s="94" t="s">
        <v>102</v>
      </c>
      <c r="AH158" s="95" t="s">
        <v>102</v>
      </c>
      <c r="AI158" s="175" t="s">
        <v>223</v>
      </c>
      <c r="AJ158" s="176" t="s">
        <v>102</v>
      </c>
      <c r="AK158" s="176" t="s">
        <v>102</v>
      </c>
      <c r="AL158" s="58" t="s">
        <v>102</v>
      </c>
      <c r="AM158" s="58" t="s">
        <v>102</v>
      </c>
      <c r="AN158" s="58" t="s">
        <v>102</v>
      </c>
      <c r="AO158" s="59" t="s">
        <v>102</v>
      </c>
      <c r="AP158" s="60" t="s">
        <v>124</v>
      </c>
      <c r="AQ158" s="60"/>
      <c r="AR158" s="60"/>
      <c r="AS158" s="60" t="s">
        <v>95</v>
      </c>
      <c r="AT158" s="60" t="s">
        <v>95</v>
      </c>
      <c r="AU158" s="55" t="s">
        <v>95</v>
      </c>
      <c r="AV158" s="193" t="s">
        <v>205</v>
      </c>
      <c r="AW158" s="55" t="s">
        <v>102</v>
      </c>
      <c r="AX158" s="58" t="s">
        <v>1892</v>
      </c>
      <c r="AY158" s="58" t="s">
        <v>1873</v>
      </c>
      <c r="AZ158" s="62" t="s">
        <v>125</v>
      </c>
      <c r="BA158" s="62" t="s">
        <v>102</v>
      </c>
      <c r="BB158" s="62" t="s">
        <v>102</v>
      </c>
      <c r="BC158" s="62" t="s">
        <v>102</v>
      </c>
      <c r="BD158" s="64" t="str">
        <f t="shared" si="26"/>
        <v>B</v>
      </c>
      <c r="BE158" s="200"/>
      <c r="BF158" s="34">
        <f>IF(A158="",BF157,ROW()-1-COUNTIF(A$2:A158,""))</f>
        <v>71</v>
      </c>
      <c r="BG158" s="34">
        <f t="shared" si="33"/>
        <v>2</v>
      </c>
      <c r="BH158" s="34" t="str">
        <f t="shared" si="34"/>
        <v>71-2</v>
      </c>
      <c r="BI158" s="34">
        <f t="shared" si="24"/>
        <v>4</v>
      </c>
      <c r="BJ158" s="34" t="str">
        <f t="shared" si="25"/>
        <v>71○</v>
      </c>
      <c r="BK158" s="34" t="str">
        <f t="shared" si="27"/>
        <v>新規+既出</v>
      </c>
      <c r="BL158" s="34" t="str">
        <f t="shared" si="35"/>
        <v>71-Yes</v>
      </c>
      <c r="BM158" s="34" t="str">
        <f t="shared" si="28"/>
        <v>進歩性</v>
      </c>
      <c r="BN158" s="34" t="str">
        <f t="shared" si="29"/>
        <v>進歩性のみ</v>
      </c>
      <c r="BO158" s="34" t="str">
        <f t="shared" si="30"/>
        <v>71-進</v>
      </c>
      <c r="BP158" s="34" t="str">
        <f t="shared" si="31"/>
        <v/>
      </c>
      <c r="BQ158" s="34" t="str">
        <f t="shared" si="32"/>
        <v>分析対象</v>
      </c>
      <c r="BR158" s="36"/>
      <c r="BS158" s="36"/>
      <c r="BT158" s="36"/>
      <c r="BV158" s="66" t="s">
        <v>1874</v>
      </c>
      <c r="BW158" s="67" t="s">
        <v>102</v>
      </c>
    </row>
    <row r="159" spans="1:75" ht="54" x14ac:dyDescent="0.15">
      <c r="A159" s="859"/>
      <c r="B159" s="316" t="s">
        <v>1344</v>
      </c>
      <c r="C159" s="319" t="s">
        <v>1896</v>
      </c>
      <c r="D159" s="130" t="s">
        <v>1900</v>
      </c>
      <c r="E159" s="130" t="s">
        <v>1901</v>
      </c>
      <c r="F159" s="320" t="s">
        <v>1870</v>
      </c>
      <c r="G159" s="163" t="s">
        <v>1871</v>
      </c>
      <c r="H159" s="43" t="s">
        <v>1872</v>
      </c>
      <c r="I159" s="43" t="s">
        <v>1873</v>
      </c>
      <c r="J159" s="43" t="s">
        <v>1874</v>
      </c>
      <c r="K159" s="43" t="s">
        <v>1875</v>
      </c>
      <c r="L159" s="43" t="s">
        <v>1876</v>
      </c>
      <c r="M159" s="43" t="s">
        <v>1877</v>
      </c>
      <c r="N159" s="775"/>
      <c r="O159" s="867"/>
      <c r="P159" s="781"/>
      <c r="Q159" s="828"/>
      <c r="R159" s="871"/>
      <c r="S159" s="766"/>
      <c r="T159" s="769"/>
      <c r="U159" s="82" t="s">
        <v>279</v>
      </c>
      <c r="V159" s="45" t="s">
        <v>1902</v>
      </c>
      <c r="W159" s="50" t="s">
        <v>1903</v>
      </c>
      <c r="X159" s="45" t="s">
        <v>1904</v>
      </c>
      <c r="Y159" s="200" t="s">
        <v>94</v>
      </c>
      <c r="Z159" s="79" t="s">
        <v>25</v>
      </c>
      <c r="AA159" s="317" t="s">
        <v>1905</v>
      </c>
      <c r="AB159" s="318"/>
      <c r="AC159" s="318" t="s">
        <v>1906</v>
      </c>
      <c r="AD159" s="91" t="s">
        <v>96</v>
      </c>
      <c r="AE159" s="229" t="s">
        <v>96</v>
      </c>
      <c r="AF159" s="169" t="s">
        <v>95</v>
      </c>
      <c r="AG159" s="94" t="s">
        <v>102</v>
      </c>
      <c r="AH159" s="95" t="s">
        <v>102</v>
      </c>
      <c r="AI159" s="175" t="s">
        <v>165</v>
      </c>
      <c r="AJ159" s="176" t="s">
        <v>1907</v>
      </c>
      <c r="AK159" s="176" t="s">
        <v>1908</v>
      </c>
      <c r="AL159" s="58" t="s">
        <v>1909</v>
      </c>
      <c r="AM159" s="58" t="s">
        <v>1910</v>
      </c>
      <c r="AN159" s="58" t="s">
        <v>1911</v>
      </c>
      <c r="AO159" s="59">
        <v>34149</v>
      </c>
      <c r="AP159" s="60" t="s">
        <v>124</v>
      </c>
      <c r="AQ159" s="60" t="s">
        <v>95</v>
      </c>
      <c r="AR159" s="60" t="s">
        <v>95</v>
      </c>
      <c r="AS159" s="60" t="s">
        <v>95</v>
      </c>
      <c r="AT159" s="60" t="s">
        <v>95</v>
      </c>
      <c r="AU159" s="55" t="s">
        <v>95</v>
      </c>
      <c r="AV159" s="58" t="s">
        <v>102</v>
      </c>
      <c r="AW159" s="55" t="s">
        <v>102</v>
      </c>
      <c r="AX159" s="58" t="s">
        <v>1892</v>
      </c>
      <c r="AY159" s="58" t="s">
        <v>1873</v>
      </c>
      <c r="AZ159" s="62" t="s">
        <v>125</v>
      </c>
      <c r="BA159" s="249" t="s">
        <v>1912</v>
      </c>
      <c r="BB159" s="62" t="s">
        <v>1893</v>
      </c>
      <c r="BC159" s="62" t="s">
        <v>1913</v>
      </c>
      <c r="BD159" s="64" t="str">
        <f t="shared" si="26"/>
        <v>B</v>
      </c>
      <c r="BE159" s="200"/>
      <c r="BF159" s="34">
        <f>IF(A159="",BF158,ROW()-1-COUNTIF(A$2:A159,""))</f>
        <v>71</v>
      </c>
      <c r="BG159" s="34">
        <f t="shared" si="33"/>
        <v>3</v>
      </c>
      <c r="BH159" s="34" t="str">
        <f t="shared" si="34"/>
        <v>71-3</v>
      </c>
      <c r="BI159" s="34">
        <f t="shared" si="24"/>
        <v>4</v>
      </c>
      <c r="BJ159" s="34" t="str">
        <f t="shared" si="25"/>
        <v>71○</v>
      </c>
      <c r="BK159" s="34" t="str">
        <f t="shared" si="27"/>
        <v>新規+既出</v>
      </c>
      <c r="BL159" s="34" t="str">
        <f t="shared" si="35"/>
        <v>71-No</v>
      </c>
      <c r="BM159" s="34" t="str">
        <f t="shared" si="28"/>
        <v>進歩性</v>
      </c>
      <c r="BN159" s="34" t="str">
        <f t="shared" si="29"/>
        <v>進歩性のみ</v>
      </c>
      <c r="BO159" s="34" t="str">
        <f t="shared" si="30"/>
        <v>71-進</v>
      </c>
      <c r="BP159" s="34">
        <f t="shared" si="31"/>
        <v>1993</v>
      </c>
      <c r="BQ159" s="34" t="str">
        <f t="shared" si="32"/>
        <v>分析対象</v>
      </c>
      <c r="BR159" s="36"/>
      <c r="BS159" s="36"/>
      <c r="BT159" s="36"/>
      <c r="BU159" s="77" t="s">
        <v>189</v>
      </c>
      <c r="BV159" s="66" t="s">
        <v>1874</v>
      </c>
      <c r="BW159" s="67" t="s">
        <v>1909</v>
      </c>
    </row>
    <row r="160" spans="1:75" ht="54" x14ac:dyDescent="0.15">
      <c r="A160" s="860"/>
      <c r="B160" s="316" t="s">
        <v>1344</v>
      </c>
      <c r="C160" s="283" t="s">
        <v>1896</v>
      </c>
      <c r="D160" s="130" t="s">
        <v>1897</v>
      </c>
      <c r="E160" s="130" t="s">
        <v>1898</v>
      </c>
      <c r="F160" s="284" t="s">
        <v>1870</v>
      </c>
      <c r="G160" s="163" t="s">
        <v>1871</v>
      </c>
      <c r="H160" s="43" t="s">
        <v>1872</v>
      </c>
      <c r="I160" s="43" t="s">
        <v>1873</v>
      </c>
      <c r="J160" s="43" t="s">
        <v>1874</v>
      </c>
      <c r="K160" s="43" t="s">
        <v>1875</v>
      </c>
      <c r="L160" s="43" t="s">
        <v>1876</v>
      </c>
      <c r="M160" s="43" t="s">
        <v>1877</v>
      </c>
      <c r="N160" s="776"/>
      <c r="O160" s="830"/>
      <c r="P160" s="782"/>
      <c r="Q160" s="834"/>
      <c r="R160" s="872"/>
      <c r="S160" s="767"/>
      <c r="T160" s="770"/>
      <c r="U160" s="82" t="s">
        <v>324</v>
      </c>
      <c r="V160" s="45" t="s">
        <v>1914</v>
      </c>
      <c r="W160" s="50" t="s">
        <v>1915</v>
      </c>
      <c r="X160" s="45" t="s">
        <v>195</v>
      </c>
      <c r="Y160" s="200" t="s">
        <v>94</v>
      </c>
      <c r="Z160" s="79" t="s">
        <v>25</v>
      </c>
      <c r="AA160" s="317" t="s">
        <v>1916</v>
      </c>
      <c r="AB160" s="318"/>
      <c r="AC160" s="318" t="s">
        <v>102</v>
      </c>
      <c r="AD160" s="91" t="s">
        <v>95</v>
      </c>
      <c r="AE160" s="92" t="s">
        <v>95</v>
      </c>
      <c r="AF160" s="169" t="s">
        <v>96</v>
      </c>
      <c r="AG160" s="94" t="s">
        <v>102</v>
      </c>
      <c r="AH160" s="95" t="s">
        <v>102</v>
      </c>
      <c r="AI160" s="175" t="s">
        <v>165</v>
      </c>
      <c r="AJ160" s="176" t="s">
        <v>1886</v>
      </c>
      <c r="AK160" s="176" t="s">
        <v>1917</v>
      </c>
      <c r="AL160" s="58" t="s">
        <v>1918</v>
      </c>
      <c r="AM160" s="58" t="s">
        <v>1919</v>
      </c>
      <c r="AN160" s="58" t="s">
        <v>1920</v>
      </c>
      <c r="AO160" s="59">
        <v>34051</v>
      </c>
      <c r="AP160" s="60" t="s">
        <v>124</v>
      </c>
      <c r="AQ160" s="60" t="s">
        <v>95</v>
      </c>
      <c r="AR160" s="60" t="s">
        <v>95</v>
      </c>
      <c r="AS160" s="60" t="s">
        <v>95</v>
      </c>
      <c r="AT160" s="60" t="s">
        <v>96</v>
      </c>
      <c r="AU160" s="55" t="s">
        <v>96</v>
      </c>
      <c r="AV160" s="58" t="s">
        <v>102</v>
      </c>
      <c r="AW160" s="55" t="s">
        <v>102</v>
      </c>
      <c r="AX160" s="58" t="s">
        <v>1892</v>
      </c>
      <c r="AY160" s="58" t="s">
        <v>1873</v>
      </c>
      <c r="AZ160" s="62" t="s">
        <v>125</v>
      </c>
      <c r="BA160" s="62" t="s">
        <v>187</v>
      </c>
      <c r="BB160" s="62" t="s">
        <v>1893</v>
      </c>
      <c r="BC160" s="62" t="s">
        <v>1921</v>
      </c>
      <c r="BD160" s="64" t="str">
        <f t="shared" si="26"/>
        <v>B</v>
      </c>
      <c r="BE160" s="200" t="s">
        <v>1922</v>
      </c>
      <c r="BF160" s="34">
        <f>IF(A160="",BF159,ROW()-1-COUNTIF(A$2:A160,""))</f>
        <v>71</v>
      </c>
      <c r="BG160" s="34">
        <f t="shared" si="33"/>
        <v>4</v>
      </c>
      <c r="BH160" s="34" t="str">
        <f t="shared" si="34"/>
        <v>71-4</v>
      </c>
      <c r="BI160" s="34">
        <f t="shared" si="24"/>
        <v>4</v>
      </c>
      <c r="BJ160" s="34" t="str">
        <f t="shared" si="25"/>
        <v>71○</v>
      </c>
      <c r="BK160" s="34" t="str">
        <f t="shared" si="27"/>
        <v>新規+既出</v>
      </c>
      <c r="BL160" s="34" t="str">
        <f t="shared" si="35"/>
        <v>71-Yes</v>
      </c>
      <c r="BM160" s="34" t="str">
        <f t="shared" si="28"/>
        <v>進歩性</v>
      </c>
      <c r="BN160" s="34" t="str">
        <f t="shared" si="29"/>
        <v>進歩性のみ</v>
      </c>
      <c r="BO160" s="34" t="str">
        <f t="shared" si="30"/>
        <v>71-進</v>
      </c>
      <c r="BP160" s="34">
        <f t="shared" si="31"/>
        <v>1993</v>
      </c>
      <c r="BQ160" s="34" t="str">
        <f t="shared" si="32"/>
        <v>分析対象</v>
      </c>
      <c r="BR160" s="36"/>
      <c r="BS160" s="36"/>
      <c r="BT160" s="36"/>
      <c r="BU160" s="77" t="s">
        <v>104</v>
      </c>
      <c r="BV160" s="66" t="s">
        <v>1874</v>
      </c>
      <c r="BW160" s="67" t="s">
        <v>1918</v>
      </c>
    </row>
    <row r="161" spans="1:75" ht="27" customHeight="1" x14ac:dyDescent="0.15">
      <c r="A161" s="864" t="s">
        <v>1923</v>
      </c>
      <c r="B161" s="335" t="s">
        <v>1344</v>
      </c>
      <c r="C161" s="272" t="s">
        <v>1924</v>
      </c>
      <c r="D161" s="130" t="s">
        <v>1925</v>
      </c>
      <c r="E161" s="336" t="s">
        <v>1504</v>
      </c>
      <c r="F161" s="274" t="s">
        <v>1926</v>
      </c>
      <c r="G161" s="163" t="s">
        <v>1927</v>
      </c>
      <c r="H161" s="43" t="s">
        <v>1928</v>
      </c>
      <c r="I161" s="43" t="s">
        <v>1929</v>
      </c>
      <c r="J161" s="43" t="s">
        <v>1930</v>
      </c>
      <c r="K161" s="43" t="s">
        <v>1931</v>
      </c>
      <c r="L161" s="43" t="s">
        <v>1932</v>
      </c>
      <c r="M161" s="43" t="s">
        <v>1933</v>
      </c>
      <c r="N161" s="774" t="s">
        <v>1934</v>
      </c>
      <c r="O161" s="829" t="s">
        <v>876</v>
      </c>
      <c r="P161" s="780" t="s">
        <v>1935</v>
      </c>
      <c r="Q161" s="827">
        <v>0</v>
      </c>
      <c r="R161" s="835" t="s">
        <v>1936</v>
      </c>
      <c r="S161" s="765" t="s">
        <v>1784</v>
      </c>
      <c r="T161" s="768">
        <v>5</v>
      </c>
      <c r="U161" s="82" t="s">
        <v>91</v>
      </c>
      <c r="V161" s="45" t="s">
        <v>1937</v>
      </c>
      <c r="W161" s="50" t="s">
        <v>1938</v>
      </c>
      <c r="X161" s="45" t="s">
        <v>195</v>
      </c>
      <c r="Y161" s="200" t="s">
        <v>94</v>
      </c>
      <c r="Z161" s="300" t="s">
        <v>122</v>
      </c>
      <c r="AA161" s="317" t="s">
        <v>1939</v>
      </c>
      <c r="AB161" s="318"/>
      <c r="AC161" s="318" t="s">
        <v>102</v>
      </c>
      <c r="AD161" s="91" t="s">
        <v>96</v>
      </c>
      <c r="AE161" s="92" t="s">
        <v>96</v>
      </c>
      <c r="AF161" s="169" t="s">
        <v>95</v>
      </c>
      <c r="AG161" s="94" t="s">
        <v>102</v>
      </c>
      <c r="AH161" s="95" t="s">
        <v>102</v>
      </c>
      <c r="AI161" s="175" t="s">
        <v>165</v>
      </c>
      <c r="AJ161" s="176" t="s">
        <v>1940</v>
      </c>
      <c r="AK161" s="176" t="s">
        <v>1941</v>
      </c>
      <c r="AL161" s="58" t="s">
        <v>1942</v>
      </c>
      <c r="AM161" s="58" t="s">
        <v>1943</v>
      </c>
      <c r="AN161" s="58" t="s">
        <v>1944</v>
      </c>
      <c r="AO161" s="59">
        <v>29964</v>
      </c>
      <c r="AP161" s="60" t="s">
        <v>124</v>
      </c>
      <c r="AQ161" s="60" t="s">
        <v>95</v>
      </c>
      <c r="AR161" s="60" t="s">
        <v>95</v>
      </c>
      <c r="AS161" s="60" t="s">
        <v>95</v>
      </c>
      <c r="AT161" s="60" t="s">
        <v>233</v>
      </c>
      <c r="AU161" s="55" t="s">
        <v>96</v>
      </c>
      <c r="AV161" s="58" t="s">
        <v>102</v>
      </c>
      <c r="AW161" s="55" t="s">
        <v>102</v>
      </c>
      <c r="AX161" s="58" t="s">
        <v>102</v>
      </c>
      <c r="AY161" s="58" t="s">
        <v>1929</v>
      </c>
      <c r="AZ161" s="62" t="s">
        <v>102</v>
      </c>
      <c r="BA161" s="249" t="s">
        <v>1551</v>
      </c>
      <c r="BB161" s="62" t="s">
        <v>1945</v>
      </c>
      <c r="BC161" s="62" t="s">
        <v>1946</v>
      </c>
      <c r="BD161" s="64" t="str">
        <f t="shared" si="26"/>
        <v>B</v>
      </c>
      <c r="BE161" s="200"/>
      <c r="BF161" s="34">
        <f>IF(A161="",BF160,ROW()-1-COUNTIF(A$2:A161,""))</f>
        <v>72</v>
      </c>
      <c r="BG161" s="34">
        <f t="shared" si="33"/>
        <v>1</v>
      </c>
      <c r="BH161" s="34" t="str">
        <f t="shared" si="34"/>
        <v>72-1</v>
      </c>
      <c r="BI161" s="34">
        <f t="shared" si="24"/>
        <v>5</v>
      </c>
      <c r="BJ161" s="34" t="str">
        <f t="shared" si="25"/>
        <v>72○</v>
      </c>
      <c r="BK161" s="34" t="str">
        <f t="shared" si="27"/>
        <v>新規+既出</v>
      </c>
      <c r="BL161" s="34" t="str">
        <f t="shared" si="35"/>
        <v>72-No</v>
      </c>
      <c r="BM161" s="34" t="str">
        <f t="shared" si="28"/>
        <v>進歩性</v>
      </c>
      <c r="BN161" s="34" t="str">
        <f t="shared" si="29"/>
        <v>進歩性のみ</v>
      </c>
      <c r="BO161" s="34" t="str">
        <f t="shared" si="30"/>
        <v>72-進</v>
      </c>
      <c r="BP161" s="34">
        <f t="shared" si="31"/>
        <v>1982</v>
      </c>
      <c r="BQ161" s="34" t="str">
        <f t="shared" si="32"/>
        <v>分析対象</v>
      </c>
      <c r="BR161" s="36"/>
      <c r="BS161" s="36"/>
      <c r="BT161" s="36"/>
      <c r="BU161" s="77" t="s">
        <v>189</v>
      </c>
      <c r="BV161" s="66" t="s">
        <v>1930</v>
      </c>
      <c r="BW161" s="67" t="s">
        <v>1942</v>
      </c>
    </row>
    <row r="162" spans="1:75" ht="81" x14ac:dyDescent="0.15">
      <c r="A162" s="865"/>
      <c r="B162" s="335" t="s">
        <v>1344</v>
      </c>
      <c r="C162" s="319" t="s">
        <v>1947</v>
      </c>
      <c r="D162" s="130" t="s">
        <v>1948</v>
      </c>
      <c r="E162" s="336" t="s">
        <v>528</v>
      </c>
      <c r="F162" s="320" t="s">
        <v>1926</v>
      </c>
      <c r="G162" s="163" t="s">
        <v>1927</v>
      </c>
      <c r="H162" s="43" t="s">
        <v>1928</v>
      </c>
      <c r="I162" s="43" t="s">
        <v>1929</v>
      </c>
      <c r="J162" s="43" t="s">
        <v>1930</v>
      </c>
      <c r="K162" s="43" t="s">
        <v>1931</v>
      </c>
      <c r="L162" s="43" t="s">
        <v>1932</v>
      </c>
      <c r="M162" s="43" t="s">
        <v>1933</v>
      </c>
      <c r="N162" s="775"/>
      <c r="O162" s="867"/>
      <c r="P162" s="781"/>
      <c r="Q162" s="828"/>
      <c r="R162" s="839"/>
      <c r="S162" s="766"/>
      <c r="T162" s="769"/>
      <c r="U162" s="82" t="s">
        <v>118</v>
      </c>
      <c r="V162" s="45" t="s">
        <v>1949</v>
      </c>
      <c r="W162" s="50" t="s">
        <v>1950</v>
      </c>
      <c r="X162" s="45" t="s">
        <v>195</v>
      </c>
      <c r="Y162" s="200" t="s">
        <v>94</v>
      </c>
      <c r="Z162" s="300" t="s">
        <v>1624</v>
      </c>
      <c r="AA162" s="317" t="s">
        <v>102</v>
      </c>
      <c r="AB162" s="318"/>
      <c r="AC162" s="318" t="s">
        <v>1951</v>
      </c>
      <c r="AD162" s="91" t="s">
        <v>95</v>
      </c>
      <c r="AE162" s="92" t="s">
        <v>95</v>
      </c>
      <c r="AF162" s="169" t="s">
        <v>96</v>
      </c>
      <c r="AG162" s="94" t="s">
        <v>102</v>
      </c>
      <c r="AH162" s="95" t="s">
        <v>102</v>
      </c>
      <c r="AI162" s="175" t="s">
        <v>273</v>
      </c>
      <c r="AJ162" s="176" t="s">
        <v>1952</v>
      </c>
      <c r="AK162" s="176" t="s">
        <v>1953</v>
      </c>
      <c r="AL162" s="58" t="s">
        <v>1954</v>
      </c>
      <c r="AM162" s="58" t="s">
        <v>102</v>
      </c>
      <c r="AN162" s="58" t="s">
        <v>102</v>
      </c>
      <c r="AO162" s="59">
        <v>34163</v>
      </c>
      <c r="AP162" s="60" t="s">
        <v>99</v>
      </c>
      <c r="AQ162" s="60" t="s">
        <v>95</v>
      </c>
      <c r="AR162" s="60" t="s">
        <v>95</v>
      </c>
      <c r="AS162" s="60" t="s">
        <v>95</v>
      </c>
      <c r="AT162" s="60" t="s">
        <v>233</v>
      </c>
      <c r="AU162" s="55" t="s">
        <v>96</v>
      </c>
      <c r="AV162" s="58" t="s">
        <v>102</v>
      </c>
      <c r="AW162" s="55" t="s">
        <v>102</v>
      </c>
      <c r="AX162" s="58" t="s">
        <v>102</v>
      </c>
      <c r="AY162" s="58" t="s">
        <v>1929</v>
      </c>
      <c r="AZ162" s="62" t="s">
        <v>102</v>
      </c>
      <c r="BA162" s="62" t="s">
        <v>102</v>
      </c>
      <c r="BB162" s="62" t="s">
        <v>102</v>
      </c>
      <c r="BC162" s="62" t="s">
        <v>102</v>
      </c>
      <c r="BD162" s="64" t="str">
        <f t="shared" si="26"/>
        <v>B</v>
      </c>
      <c r="BE162" s="200"/>
      <c r="BF162" s="34">
        <f>IF(A162="",BF161,ROW()-1-COUNTIF(A$2:A162,""))</f>
        <v>72</v>
      </c>
      <c r="BG162" s="34">
        <f t="shared" si="33"/>
        <v>2</v>
      </c>
      <c r="BH162" s="34" t="str">
        <f t="shared" si="34"/>
        <v>72-2</v>
      </c>
      <c r="BI162" s="34">
        <f t="shared" si="24"/>
        <v>5</v>
      </c>
      <c r="BJ162" s="34" t="str">
        <f t="shared" si="25"/>
        <v>72○</v>
      </c>
      <c r="BK162" s="34" t="str">
        <f t="shared" si="27"/>
        <v>新規+既出</v>
      </c>
      <c r="BL162" s="34" t="str">
        <f t="shared" si="35"/>
        <v>72-Yes</v>
      </c>
      <c r="BM162" s="34" t="str">
        <f t="shared" si="28"/>
        <v>進歩性</v>
      </c>
      <c r="BN162" s="34" t="str">
        <f t="shared" si="29"/>
        <v>進歩性のみ</v>
      </c>
      <c r="BO162" s="34" t="str">
        <f t="shared" si="30"/>
        <v>72-進</v>
      </c>
      <c r="BP162" s="34">
        <f t="shared" si="31"/>
        <v>1993</v>
      </c>
      <c r="BQ162" s="34" t="str">
        <f t="shared" si="32"/>
        <v>分析対象</v>
      </c>
      <c r="BR162" s="36"/>
      <c r="BS162" s="36"/>
      <c r="BT162" s="36"/>
      <c r="BU162" s="77" t="s">
        <v>104</v>
      </c>
      <c r="BV162" s="66" t="s">
        <v>1930</v>
      </c>
      <c r="BW162" s="67" t="s">
        <v>1954</v>
      </c>
    </row>
    <row r="163" spans="1:75" ht="94.5" x14ac:dyDescent="0.15">
      <c r="A163" s="865"/>
      <c r="B163" s="335" t="s">
        <v>1344</v>
      </c>
      <c r="C163" s="319" t="s">
        <v>1947</v>
      </c>
      <c r="D163" s="130" t="s">
        <v>1925</v>
      </c>
      <c r="E163" s="336" t="s">
        <v>1504</v>
      </c>
      <c r="F163" s="320" t="s">
        <v>1926</v>
      </c>
      <c r="G163" s="163" t="s">
        <v>1927</v>
      </c>
      <c r="H163" s="43" t="s">
        <v>1928</v>
      </c>
      <c r="I163" s="43" t="s">
        <v>1929</v>
      </c>
      <c r="J163" s="43" t="s">
        <v>1930</v>
      </c>
      <c r="K163" s="43" t="s">
        <v>1931</v>
      </c>
      <c r="L163" s="43" t="s">
        <v>1932</v>
      </c>
      <c r="M163" s="43" t="s">
        <v>1933</v>
      </c>
      <c r="N163" s="775"/>
      <c r="O163" s="867"/>
      <c r="P163" s="781"/>
      <c r="Q163" s="828"/>
      <c r="R163" s="839"/>
      <c r="S163" s="766"/>
      <c r="T163" s="769"/>
      <c r="U163" s="82" t="s">
        <v>192</v>
      </c>
      <c r="V163" s="46" t="s">
        <v>1955</v>
      </c>
      <c r="W163" s="50" t="s">
        <v>195</v>
      </c>
      <c r="X163" s="45" t="s">
        <v>195</v>
      </c>
      <c r="Y163" s="200" t="s">
        <v>94</v>
      </c>
      <c r="Z163" s="79" t="s">
        <v>25</v>
      </c>
      <c r="AA163" s="317" t="s">
        <v>102</v>
      </c>
      <c r="AB163" s="318"/>
      <c r="AC163" s="318" t="s">
        <v>102</v>
      </c>
      <c r="AD163" s="247" t="s">
        <v>95</v>
      </c>
      <c r="AE163" s="229" t="s">
        <v>95</v>
      </c>
      <c r="AF163" s="198" t="s">
        <v>96</v>
      </c>
      <c r="AG163" s="94" t="s">
        <v>102</v>
      </c>
      <c r="AH163" s="95" t="s">
        <v>102</v>
      </c>
      <c r="AI163" s="175" t="s">
        <v>223</v>
      </c>
      <c r="AJ163" s="176" t="s">
        <v>102</v>
      </c>
      <c r="AK163" s="176" t="s">
        <v>102</v>
      </c>
      <c r="AL163" s="58" t="s">
        <v>102</v>
      </c>
      <c r="AM163" s="58" t="s">
        <v>102</v>
      </c>
      <c r="AN163" s="58" t="s">
        <v>102</v>
      </c>
      <c r="AO163" s="59" t="s">
        <v>102</v>
      </c>
      <c r="AP163" s="60" t="s">
        <v>124</v>
      </c>
      <c r="AQ163" s="60"/>
      <c r="AR163" s="60"/>
      <c r="AS163" s="60" t="s">
        <v>95</v>
      </c>
      <c r="AT163" s="60" t="s">
        <v>233</v>
      </c>
      <c r="AU163" s="55" t="s">
        <v>95</v>
      </c>
      <c r="AV163" s="193" t="s">
        <v>205</v>
      </c>
      <c r="AW163" s="55" t="s">
        <v>102</v>
      </c>
      <c r="AX163" s="58" t="s">
        <v>102</v>
      </c>
      <c r="AY163" s="58" t="s">
        <v>1929</v>
      </c>
      <c r="AZ163" s="62" t="s">
        <v>102</v>
      </c>
      <c r="BA163" s="62" t="s">
        <v>102</v>
      </c>
      <c r="BB163" s="62" t="s">
        <v>102</v>
      </c>
      <c r="BC163" s="62" t="s">
        <v>102</v>
      </c>
      <c r="BD163" s="64" t="str">
        <f t="shared" si="26"/>
        <v>B</v>
      </c>
      <c r="BE163" s="200"/>
      <c r="BF163" s="34">
        <f>IF(A163="",BF162,ROW()-1-COUNTIF(A$2:A163,""))</f>
        <v>72</v>
      </c>
      <c r="BG163" s="34">
        <f t="shared" si="33"/>
        <v>3</v>
      </c>
      <c r="BH163" s="34" t="str">
        <f t="shared" si="34"/>
        <v>72-3</v>
      </c>
      <c r="BI163" s="34">
        <f t="shared" si="24"/>
        <v>5</v>
      </c>
      <c r="BJ163" s="34" t="str">
        <f t="shared" si="25"/>
        <v>72○</v>
      </c>
      <c r="BK163" s="34" t="str">
        <f t="shared" si="27"/>
        <v>新規+既出</v>
      </c>
      <c r="BL163" s="34" t="str">
        <f t="shared" si="35"/>
        <v>72-Yes</v>
      </c>
      <c r="BM163" s="34" t="str">
        <f t="shared" si="28"/>
        <v>進歩性</v>
      </c>
      <c r="BN163" s="34" t="str">
        <f t="shared" si="29"/>
        <v>進歩性のみ</v>
      </c>
      <c r="BO163" s="34" t="str">
        <f t="shared" si="30"/>
        <v>72-進</v>
      </c>
      <c r="BP163" s="34" t="str">
        <f t="shared" si="31"/>
        <v/>
      </c>
      <c r="BQ163" s="34" t="str">
        <f t="shared" si="32"/>
        <v>分析対象</v>
      </c>
      <c r="BR163" s="36"/>
      <c r="BS163" s="36"/>
      <c r="BT163" s="36"/>
      <c r="BV163" s="66" t="s">
        <v>1930</v>
      </c>
      <c r="BW163" s="67" t="s">
        <v>102</v>
      </c>
    </row>
    <row r="164" spans="1:75" ht="81" x14ac:dyDescent="0.15">
      <c r="A164" s="865"/>
      <c r="B164" s="335" t="s">
        <v>1344</v>
      </c>
      <c r="C164" s="319" t="s">
        <v>1947</v>
      </c>
      <c r="D164" s="130" t="s">
        <v>1956</v>
      </c>
      <c r="E164" s="336" t="s">
        <v>1957</v>
      </c>
      <c r="F164" s="320" t="s">
        <v>1926</v>
      </c>
      <c r="G164" s="163" t="s">
        <v>1927</v>
      </c>
      <c r="H164" s="43" t="s">
        <v>1928</v>
      </c>
      <c r="I164" s="43" t="s">
        <v>1929</v>
      </c>
      <c r="J164" s="43" t="s">
        <v>1930</v>
      </c>
      <c r="K164" s="43" t="s">
        <v>1931</v>
      </c>
      <c r="L164" s="43" t="s">
        <v>1932</v>
      </c>
      <c r="M164" s="43" t="s">
        <v>1933</v>
      </c>
      <c r="N164" s="775"/>
      <c r="O164" s="867"/>
      <c r="P164" s="781"/>
      <c r="Q164" s="828"/>
      <c r="R164" s="839"/>
      <c r="S164" s="766"/>
      <c r="T164" s="769"/>
      <c r="U164" s="82" t="s">
        <v>1958</v>
      </c>
      <c r="V164" s="45" t="s">
        <v>1959</v>
      </c>
      <c r="W164" s="50" t="s">
        <v>1960</v>
      </c>
      <c r="X164" s="45" t="s">
        <v>195</v>
      </c>
      <c r="Y164" s="200" t="s">
        <v>94</v>
      </c>
      <c r="Z164" s="300" t="s">
        <v>1624</v>
      </c>
      <c r="AA164" s="317" t="s">
        <v>102</v>
      </c>
      <c r="AB164" s="318"/>
      <c r="AC164" s="318" t="s">
        <v>1961</v>
      </c>
      <c r="AD164" s="91" t="s">
        <v>95</v>
      </c>
      <c r="AE164" s="92" t="s">
        <v>95</v>
      </c>
      <c r="AF164" s="169" t="s">
        <v>96</v>
      </c>
      <c r="AG164" s="94" t="s">
        <v>102</v>
      </c>
      <c r="AH164" s="95" t="s">
        <v>102</v>
      </c>
      <c r="AI164" s="175" t="s">
        <v>273</v>
      </c>
      <c r="AJ164" s="176" t="s">
        <v>1962</v>
      </c>
      <c r="AK164" s="176" t="s">
        <v>1963</v>
      </c>
      <c r="AL164" s="58" t="s">
        <v>1964</v>
      </c>
      <c r="AM164" s="58" t="s">
        <v>102</v>
      </c>
      <c r="AN164" s="58" t="s">
        <v>102</v>
      </c>
      <c r="AO164" s="59">
        <v>33141</v>
      </c>
      <c r="AP164" s="60" t="s">
        <v>99</v>
      </c>
      <c r="AQ164" s="60" t="s">
        <v>95</v>
      </c>
      <c r="AR164" s="60" t="s">
        <v>95</v>
      </c>
      <c r="AS164" s="60" t="s">
        <v>95</v>
      </c>
      <c r="AT164" s="60" t="s">
        <v>233</v>
      </c>
      <c r="AU164" s="55" t="s">
        <v>96</v>
      </c>
      <c r="AV164" s="58" t="s">
        <v>102</v>
      </c>
      <c r="AW164" s="55" t="s">
        <v>102</v>
      </c>
      <c r="AX164" s="58" t="s">
        <v>102</v>
      </c>
      <c r="AY164" s="58" t="s">
        <v>1929</v>
      </c>
      <c r="AZ164" s="62" t="s">
        <v>102</v>
      </c>
      <c r="BA164" s="62" t="s">
        <v>102</v>
      </c>
      <c r="BB164" s="62" t="s">
        <v>102</v>
      </c>
      <c r="BC164" s="62" t="s">
        <v>102</v>
      </c>
      <c r="BD164" s="64" t="str">
        <f t="shared" si="26"/>
        <v>B</v>
      </c>
      <c r="BE164" s="200"/>
      <c r="BF164" s="34">
        <f>IF(A164="",BF163,ROW()-1-COUNTIF(A$2:A164,""))</f>
        <v>72</v>
      </c>
      <c r="BG164" s="34">
        <f t="shared" si="33"/>
        <v>4</v>
      </c>
      <c r="BH164" s="34" t="str">
        <f t="shared" si="34"/>
        <v>72-4</v>
      </c>
      <c r="BI164" s="34">
        <f t="shared" si="24"/>
        <v>5</v>
      </c>
      <c r="BJ164" s="34" t="str">
        <f t="shared" si="25"/>
        <v>72○</v>
      </c>
      <c r="BK164" s="34" t="str">
        <f t="shared" si="27"/>
        <v>新規+既出</v>
      </c>
      <c r="BL164" s="34" t="str">
        <f t="shared" si="35"/>
        <v>72-Yes</v>
      </c>
      <c r="BM164" s="34" t="str">
        <f t="shared" si="28"/>
        <v>進歩性</v>
      </c>
      <c r="BN164" s="34" t="str">
        <f t="shared" si="29"/>
        <v>進歩性のみ</v>
      </c>
      <c r="BO164" s="34" t="str">
        <f t="shared" si="30"/>
        <v>72-進</v>
      </c>
      <c r="BP164" s="34">
        <f t="shared" si="31"/>
        <v>1990</v>
      </c>
      <c r="BQ164" s="34" t="str">
        <f t="shared" si="32"/>
        <v>分析対象</v>
      </c>
      <c r="BR164" s="36"/>
      <c r="BS164" s="36"/>
      <c r="BT164" s="36"/>
      <c r="BU164" s="77" t="s">
        <v>189</v>
      </c>
      <c r="BV164" s="66" t="s">
        <v>1930</v>
      </c>
      <c r="BW164" s="67" t="s">
        <v>1964</v>
      </c>
    </row>
    <row r="165" spans="1:75" ht="81" x14ac:dyDescent="0.15">
      <c r="A165" s="866"/>
      <c r="B165" s="335" t="s">
        <v>1344</v>
      </c>
      <c r="C165" s="283" t="s">
        <v>1947</v>
      </c>
      <c r="D165" s="130" t="s">
        <v>1948</v>
      </c>
      <c r="E165" s="336" t="s">
        <v>528</v>
      </c>
      <c r="F165" s="284" t="s">
        <v>1926</v>
      </c>
      <c r="G165" s="163" t="s">
        <v>1927</v>
      </c>
      <c r="H165" s="43" t="s">
        <v>1928</v>
      </c>
      <c r="I165" s="43" t="s">
        <v>1929</v>
      </c>
      <c r="J165" s="43" t="s">
        <v>1930</v>
      </c>
      <c r="K165" s="43" t="s">
        <v>1931</v>
      </c>
      <c r="L165" s="43" t="s">
        <v>1932</v>
      </c>
      <c r="M165" s="43" t="s">
        <v>1933</v>
      </c>
      <c r="N165" s="776"/>
      <c r="O165" s="830"/>
      <c r="P165" s="782"/>
      <c r="Q165" s="834"/>
      <c r="R165" s="836"/>
      <c r="S165" s="767"/>
      <c r="T165" s="770"/>
      <c r="U165" s="82" t="s">
        <v>279</v>
      </c>
      <c r="V165" s="45" t="s">
        <v>1965</v>
      </c>
      <c r="W165" s="50" t="s">
        <v>1966</v>
      </c>
      <c r="X165" s="45" t="s">
        <v>1967</v>
      </c>
      <c r="Y165" s="200" t="s">
        <v>94</v>
      </c>
      <c r="Z165" s="300" t="s">
        <v>1624</v>
      </c>
      <c r="AA165" s="317" t="s">
        <v>1968</v>
      </c>
      <c r="AB165" s="318"/>
      <c r="AC165" s="318" t="s">
        <v>1969</v>
      </c>
      <c r="AD165" s="91" t="s">
        <v>95</v>
      </c>
      <c r="AE165" s="92" t="s">
        <v>95</v>
      </c>
      <c r="AF165" s="169" t="s">
        <v>96</v>
      </c>
      <c r="AG165" s="94" t="s">
        <v>102</v>
      </c>
      <c r="AH165" s="95" t="s">
        <v>102</v>
      </c>
      <c r="AI165" s="175" t="s">
        <v>165</v>
      </c>
      <c r="AJ165" s="176" t="s">
        <v>1970</v>
      </c>
      <c r="AK165" s="176" t="s">
        <v>1971</v>
      </c>
      <c r="AL165" s="58" t="s">
        <v>1972</v>
      </c>
      <c r="AM165" s="58" t="s">
        <v>1973</v>
      </c>
      <c r="AN165" s="58" t="s">
        <v>1974</v>
      </c>
      <c r="AO165" s="59">
        <v>36319</v>
      </c>
      <c r="AP165" s="60" t="s">
        <v>124</v>
      </c>
      <c r="AQ165" s="60" t="s">
        <v>95</v>
      </c>
      <c r="AR165" s="60" t="s">
        <v>95</v>
      </c>
      <c r="AS165" s="60" t="s">
        <v>95</v>
      </c>
      <c r="AT165" s="60" t="s">
        <v>233</v>
      </c>
      <c r="AU165" s="55" t="s">
        <v>95</v>
      </c>
      <c r="AV165" s="58" t="s">
        <v>102</v>
      </c>
      <c r="AW165" s="55" t="s">
        <v>102</v>
      </c>
      <c r="AX165" s="58" t="s">
        <v>102</v>
      </c>
      <c r="AY165" s="58" t="s">
        <v>1929</v>
      </c>
      <c r="AZ165" s="62" t="s">
        <v>102</v>
      </c>
      <c r="BA165" s="62" t="s">
        <v>187</v>
      </c>
      <c r="BB165" s="62" t="s">
        <v>1945</v>
      </c>
      <c r="BC165" s="62" t="s">
        <v>1975</v>
      </c>
      <c r="BD165" s="64" t="str">
        <f t="shared" si="26"/>
        <v>B</v>
      </c>
      <c r="BE165" s="200"/>
      <c r="BF165" s="34">
        <f>IF(A165="",BF164,ROW()-1-COUNTIF(A$2:A165,""))</f>
        <v>72</v>
      </c>
      <c r="BG165" s="34">
        <f t="shared" si="33"/>
        <v>5</v>
      </c>
      <c r="BH165" s="34" t="str">
        <f t="shared" si="34"/>
        <v>72-5</v>
      </c>
      <c r="BI165" s="34">
        <f t="shared" si="24"/>
        <v>5</v>
      </c>
      <c r="BJ165" s="34" t="str">
        <f t="shared" si="25"/>
        <v>72○</v>
      </c>
      <c r="BK165" s="34" t="str">
        <f t="shared" si="27"/>
        <v>新規+既出</v>
      </c>
      <c r="BL165" s="34" t="str">
        <f t="shared" si="35"/>
        <v>72-Yes</v>
      </c>
      <c r="BM165" s="34" t="str">
        <f t="shared" si="28"/>
        <v>進歩性</v>
      </c>
      <c r="BN165" s="34" t="str">
        <f t="shared" si="29"/>
        <v>進歩性のみ</v>
      </c>
      <c r="BO165" s="34" t="str">
        <f t="shared" si="30"/>
        <v>72-進</v>
      </c>
      <c r="BP165" s="34">
        <f t="shared" si="31"/>
        <v>1999</v>
      </c>
      <c r="BQ165" s="34" t="str">
        <f t="shared" si="32"/>
        <v>分析対象</v>
      </c>
      <c r="BR165" s="36"/>
      <c r="BS165" s="36"/>
      <c r="BT165" s="36"/>
      <c r="BU165" s="77" t="s">
        <v>189</v>
      </c>
      <c r="BV165" s="66" t="s">
        <v>1930</v>
      </c>
      <c r="BW165" s="67" t="s">
        <v>1972</v>
      </c>
    </row>
    <row r="166" spans="1:75" ht="27" customHeight="1" x14ac:dyDescent="0.15">
      <c r="A166" s="858" t="s">
        <v>1976</v>
      </c>
      <c r="B166" s="316" t="s">
        <v>1344</v>
      </c>
      <c r="C166" s="272" t="s">
        <v>1977</v>
      </c>
      <c r="D166" s="130" t="s">
        <v>1978</v>
      </c>
      <c r="E166" s="130" t="s">
        <v>1979</v>
      </c>
      <c r="F166" s="274" t="s">
        <v>1980</v>
      </c>
      <c r="G166" s="163" t="s">
        <v>1981</v>
      </c>
      <c r="H166" s="43" t="s">
        <v>1982</v>
      </c>
      <c r="I166" s="43" t="s">
        <v>1983</v>
      </c>
      <c r="J166" s="43" t="s">
        <v>1984</v>
      </c>
      <c r="K166" s="43" t="s">
        <v>1985</v>
      </c>
      <c r="L166" s="43" t="s">
        <v>1986</v>
      </c>
      <c r="M166" s="43" t="s">
        <v>1987</v>
      </c>
      <c r="N166" s="774" t="s">
        <v>1988</v>
      </c>
      <c r="O166" s="805" t="s">
        <v>876</v>
      </c>
      <c r="P166" s="780" t="s">
        <v>1989</v>
      </c>
      <c r="Q166" s="861">
        <v>0</v>
      </c>
      <c r="R166" s="835" t="s">
        <v>1990</v>
      </c>
      <c r="S166" s="765" t="s">
        <v>412</v>
      </c>
      <c r="T166" s="768">
        <v>4</v>
      </c>
      <c r="U166" s="82" t="s">
        <v>385</v>
      </c>
      <c r="V166" s="45" t="s">
        <v>1991</v>
      </c>
      <c r="W166" s="50" t="s">
        <v>1992</v>
      </c>
      <c r="X166" s="45" t="s">
        <v>195</v>
      </c>
      <c r="Y166" s="200" t="s">
        <v>94</v>
      </c>
      <c r="Z166" s="300" t="s">
        <v>122</v>
      </c>
      <c r="AA166" s="317" t="s">
        <v>1993</v>
      </c>
      <c r="AB166" s="318"/>
      <c r="AC166" s="318" t="s">
        <v>102</v>
      </c>
      <c r="AD166" s="91" t="s">
        <v>95</v>
      </c>
      <c r="AE166" s="92" t="s">
        <v>95</v>
      </c>
      <c r="AF166" s="169" t="s">
        <v>96</v>
      </c>
      <c r="AG166" s="94" t="s">
        <v>102</v>
      </c>
      <c r="AH166" s="95" t="s">
        <v>102</v>
      </c>
      <c r="AI166" s="175" t="s">
        <v>165</v>
      </c>
      <c r="AJ166" s="176" t="s">
        <v>1994</v>
      </c>
      <c r="AK166" s="176" t="s">
        <v>1995</v>
      </c>
      <c r="AL166" s="58" t="s">
        <v>1996</v>
      </c>
      <c r="AM166" s="58" t="s">
        <v>1997</v>
      </c>
      <c r="AN166" s="58" t="s">
        <v>1998</v>
      </c>
      <c r="AO166" s="59">
        <v>32973</v>
      </c>
      <c r="AP166" s="60" t="s">
        <v>124</v>
      </c>
      <c r="AQ166" s="60" t="s">
        <v>95</v>
      </c>
      <c r="AR166" s="60" t="s">
        <v>95</v>
      </c>
      <c r="AS166" s="60" t="s">
        <v>95</v>
      </c>
      <c r="AT166" s="60" t="s">
        <v>233</v>
      </c>
      <c r="AU166" s="55" t="s">
        <v>277</v>
      </c>
      <c r="AV166" s="58" t="s">
        <v>102</v>
      </c>
      <c r="AW166" s="55" t="s">
        <v>102</v>
      </c>
      <c r="AX166" s="58" t="s">
        <v>102</v>
      </c>
      <c r="AY166" s="58" t="s">
        <v>1983</v>
      </c>
      <c r="AZ166" s="62" t="s">
        <v>125</v>
      </c>
      <c r="BA166" s="62" t="s">
        <v>187</v>
      </c>
      <c r="BB166" s="62" t="s">
        <v>1999</v>
      </c>
      <c r="BC166" s="62" t="s">
        <v>1999</v>
      </c>
      <c r="BD166" s="64" t="str">
        <f t="shared" si="26"/>
        <v>B</v>
      </c>
      <c r="BE166" s="200"/>
      <c r="BF166" s="34">
        <f>IF(A166="",BF165,ROW()-1-COUNTIF(A$2:A166,""))</f>
        <v>73</v>
      </c>
      <c r="BG166" s="34">
        <f t="shared" si="33"/>
        <v>1</v>
      </c>
      <c r="BH166" s="34" t="str">
        <f t="shared" si="34"/>
        <v>73-1</v>
      </c>
      <c r="BI166" s="34">
        <f t="shared" si="24"/>
        <v>5</v>
      </c>
      <c r="BJ166" s="34" t="str">
        <f t="shared" si="25"/>
        <v/>
      </c>
      <c r="BK166" s="34" t="str">
        <f t="shared" si="27"/>
        <v>新規のみ</v>
      </c>
      <c r="BL166" s="34" t="str">
        <f t="shared" si="35"/>
        <v>73-Yes</v>
      </c>
      <c r="BM166" s="34" t="str">
        <f t="shared" si="28"/>
        <v>進歩性</v>
      </c>
      <c r="BN166" s="34" t="str">
        <f t="shared" si="29"/>
        <v>進歩性のみ</v>
      </c>
      <c r="BO166" s="34" t="str">
        <f t="shared" si="30"/>
        <v>73-進</v>
      </c>
      <c r="BP166" s="34">
        <f t="shared" si="31"/>
        <v>1990</v>
      </c>
      <c r="BQ166" s="34" t="str">
        <f t="shared" si="32"/>
        <v>分析対象</v>
      </c>
      <c r="BR166" s="103"/>
      <c r="BS166" s="103"/>
      <c r="BT166" s="103"/>
      <c r="BU166" s="77" t="s">
        <v>189</v>
      </c>
      <c r="BV166" s="66" t="s">
        <v>1984</v>
      </c>
      <c r="BW166" s="67" t="s">
        <v>1996</v>
      </c>
    </row>
    <row r="167" spans="1:75" ht="40.5" x14ac:dyDescent="0.15">
      <c r="A167" s="859"/>
      <c r="B167" s="316" t="s">
        <v>1344</v>
      </c>
      <c r="C167" s="319" t="s">
        <v>2000</v>
      </c>
      <c r="D167" s="130" t="s">
        <v>1978</v>
      </c>
      <c r="E167" s="130" t="s">
        <v>1979</v>
      </c>
      <c r="F167" s="320" t="s">
        <v>1980</v>
      </c>
      <c r="G167" s="163" t="s">
        <v>1981</v>
      </c>
      <c r="H167" s="43" t="s">
        <v>1982</v>
      </c>
      <c r="I167" s="43" t="s">
        <v>1983</v>
      </c>
      <c r="J167" s="43" t="s">
        <v>1984</v>
      </c>
      <c r="K167" s="43" t="s">
        <v>1985</v>
      </c>
      <c r="L167" s="43" t="s">
        <v>1986</v>
      </c>
      <c r="M167" s="43" t="s">
        <v>1987</v>
      </c>
      <c r="N167" s="775"/>
      <c r="O167" s="806"/>
      <c r="P167" s="781"/>
      <c r="Q167" s="862"/>
      <c r="R167" s="839"/>
      <c r="S167" s="766"/>
      <c r="T167" s="769"/>
      <c r="U167" s="82" t="s">
        <v>304</v>
      </c>
      <c r="V167" s="45" t="s">
        <v>2001</v>
      </c>
      <c r="W167" s="50" t="s">
        <v>2002</v>
      </c>
      <c r="X167" s="45" t="s">
        <v>2003</v>
      </c>
      <c r="Y167" s="200" t="s">
        <v>94</v>
      </c>
      <c r="Z167" s="79" t="s">
        <v>25</v>
      </c>
      <c r="AA167" s="317" t="s">
        <v>2004</v>
      </c>
      <c r="AB167" s="318"/>
      <c r="AC167" s="318" t="s">
        <v>2005</v>
      </c>
      <c r="AD167" s="91" t="s">
        <v>95</v>
      </c>
      <c r="AE167" s="92" t="s">
        <v>95</v>
      </c>
      <c r="AF167" s="169" t="s">
        <v>96</v>
      </c>
      <c r="AG167" s="94" t="s">
        <v>102</v>
      </c>
      <c r="AH167" s="95" t="s">
        <v>102</v>
      </c>
      <c r="AI167" s="175" t="s">
        <v>165</v>
      </c>
      <c r="AJ167" s="176" t="s">
        <v>1981</v>
      </c>
      <c r="AK167" s="176" t="s">
        <v>2006</v>
      </c>
      <c r="AL167" s="58" t="s">
        <v>1996</v>
      </c>
      <c r="AM167" s="58" t="s">
        <v>2007</v>
      </c>
      <c r="AN167" s="58" t="s">
        <v>2008</v>
      </c>
      <c r="AO167" s="59">
        <v>35836</v>
      </c>
      <c r="AP167" s="60" t="s">
        <v>124</v>
      </c>
      <c r="AQ167" s="60" t="s">
        <v>96</v>
      </c>
      <c r="AR167" s="60" t="s">
        <v>96</v>
      </c>
      <c r="AS167" s="60" t="s">
        <v>95</v>
      </c>
      <c r="AT167" s="60" t="s">
        <v>233</v>
      </c>
      <c r="AU167" s="55" t="s">
        <v>277</v>
      </c>
      <c r="AV167" s="58" t="s">
        <v>102</v>
      </c>
      <c r="AW167" s="55" t="s">
        <v>102</v>
      </c>
      <c r="AX167" s="58" t="s">
        <v>102</v>
      </c>
      <c r="AY167" s="58" t="s">
        <v>1983</v>
      </c>
      <c r="AZ167" s="62" t="s">
        <v>125</v>
      </c>
      <c r="BA167" s="62" t="s">
        <v>187</v>
      </c>
      <c r="BB167" s="62" t="s">
        <v>1999</v>
      </c>
      <c r="BC167" s="62" t="s">
        <v>1999</v>
      </c>
      <c r="BD167" s="64" t="str">
        <f t="shared" si="26"/>
        <v>B</v>
      </c>
      <c r="BE167" s="200"/>
      <c r="BF167" s="34">
        <f>IF(A167="",BF166,ROW()-1-COUNTIF(A$2:A167,""))</f>
        <v>73</v>
      </c>
      <c r="BG167" s="34">
        <f t="shared" si="33"/>
        <v>2</v>
      </c>
      <c r="BH167" s="34" t="str">
        <f t="shared" si="34"/>
        <v>73-2</v>
      </c>
      <c r="BI167" s="34">
        <f t="shared" si="24"/>
        <v>5</v>
      </c>
      <c r="BJ167" s="34" t="str">
        <f t="shared" si="25"/>
        <v/>
      </c>
      <c r="BK167" s="34" t="str">
        <f t="shared" si="27"/>
        <v>新規のみ</v>
      </c>
      <c r="BL167" s="34" t="str">
        <f t="shared" si="35"/>
        <v>73-Yes</v>
      </c>
      <c r="BM167" s="34" t="str">
        <f t="shared" si="28"/>
        <v>進歩性</v>
      </c>
      <c r="BN167" s="34" t="str">
        <f t="shared" si="29"/>
        <v>進歩性のみ</v>
      </c>
      <c r="BO167" s="34" t="str">
        <f t="shared" si="30"/>
        <v>73-進</v>
      </c>
      <c r="BP167" s="34">
        <f t="shared" si="31"/>
        <v>1998</v>
      </c>
      <c r="BQ167" s="34" t="str">
        <f t="shared" si="32"/>
        <v>分析対象</v>
      </c>
      <c r="BR167" s="103"/>
      <c r="BS167" s="103"/>
      <c r="BT167" s="103"/>
      <c r="BU167" s="77" t="s">
        <v>189</v>
      </c>
      <c r="BV167" s="66" t="s">
        <v>1984</v>
      </c>
      <c r="BW167" s="67" t="s">
        <v>1996</v>
      </c>
    </row>
    <row r="168" spans="1:75" ht="40.5" x14ac:dyDescent="0.15">
      <c r="A168" s="859"/>
      <c r="B168" s="316" t="s">
        <v>1344</v>
      </c>
      <c r="C168" s="319" t="s">
        <v>2000</v>
      </c>
      <c r="D168" s="130" t="s">
        <v>1978</v>
      </c>
      <c r="E168" s="130" t="s">
        <v>1979</v>
      </c>
      <c r="F168" s="320" t="s">
        <v>1980</v>
      </c>
      <c r="G168" s="163" t="s">
        <v>1981</v>
      </c>
      <c r="H168" s="43" t="s">
        <v>1982</v>
      </c>
      <c r="I168" s="43" t="s">
        <v>1983</v>
      </c>
      <c r="J168" s="43" t="s">
        <v>1984</v>
      </c>
      <c r="K168" s="43" t="s">
        <v>1985</v>
      </c>
      <c r="L168" s="43" t="s">
        <v>1986</v>
      </c>
      <c r="M168" s="43" t="s">
        <v>1987</v>
      </c>
      <c r="N168" s="775"/>
      <c r="O168" s="806"/>
      <c r="P168" s="781"/>
      <c r="Q168" s="862"/>
      <c r="R168" s="839"/>
      <c r="S168" s="766"/>
      <c r="T168" s="769"/>
      <c r="U168" s="82" t="s">
        <v>307</v>
      </c>
      <c r="V168" s="45" t="s">
        <v>2009</v>
      </c>
      <c r="W168" s="50" t="s">
        <v>2010</v>
      </c>
      <c r="X168" s="45" t="s">
        <v>195</v>
      </c>
      <c r="Y168" s="200" t="s">
        <v>94</v>
      </c>
      <c r="Z168" s="79" t="s">
        <v>25</v>
      </c>
      <c r="AA168" s="317" t="s">
        <v>2011</v>
      </c>
      <c r="AB168" s="318"/>
      <c r="AC168" s="318" t="s">
        <v>102</v>
      </c>
      <c r="AD168" s="91" t="s">
        <v>95</v>
      </c>
      <c r="AE168" s="92" t="s">
        <v>95</v>
      </c>
      <c r="AF168" s="169" t="s">
        <v>96</v>
      </c>
      <c r="AG168" s="94" t="s">
        <v>102</v>
      </c>
      <c r="AH168" s="95" t="s">
        <v>102</v>
      </c>
      <c r="AI168" s="175" t="s">
        <v>165</v>
      </c>
      <c r="AJ168" s="176" t="s">
        <v>2012</v>
      </c>
      <c r="AK168" s="176" t="s">
        <v>2013</v>
      </c>
      <c r="AL168" s="58" t="s">
        <v>1996</v>
      </c>
      <c r="AM168" s="58" t="s">
        <v>2014</v>
      </c>
      <c r="AN168" s="58" t="s">
        <v>2015</v>
      </c>
      <c r="AO168" s="59">
        <v>37096</v>
      </c>
      <c r="AP168" s="60" t="s">
        <v>124</v>
      </c>
      <c r="AQ168" s="60" t="s">
        <v>95</v>
      </c>
      <c r="AR168" s="60" t="s">
        <v>95</v>
      </c>
      <c r="AS168" s="60" t="s">
        <v>95</v>
      </c>
      <c r="AT168" s="60" t="s">
        <v>233</v>
      </c>
      <c r="AU168" s="55" t="s">
        <v>277</v>
      </c>
      <c r="AV168" s="58" t="s">
        <v>102</v>
      </c>
      <c r="AW168" s="55" t="s">
        <v>102</v>
      </c>
      <c r="AX168" s="58" t="s">
        <v>102</v>
      </c>
      <c r="AY168" s="58" t="s">
        <v>1983</v>
      </c>
      <c r="AZ168" s="62" t="s">
        <v>125</v>
      </c>
      <c r="BA168" s="62" t="s">
        <v>187</v>
      </c>
      <c r="BB168" s="62" t="s">
        <v>1999</v>
      </c>
      <c r="BC168" s="62" t="s">
        <v>1999</v>
      </c>
      <c r="BD168" s="64" t="str">
        <f t="shared" si="26"/>
        <v>B</v>
      </c>
      <c r="BE168" s="200"/>
      <c r="BF168" s="34">
        <f>IF(A168="",BF167,ROW()-1-COUNTIF(A$2:A168,""))</f>
        <v>73</v>
      </c>
      <c r="BG168" s="34">
        <f t="shared" si="33"/>
        <v>3</v>
      </c>
      <c r="BH168" s="34" t="str">
        <f t="shared" si="34"/>
        <v>73-3</v>
      </c>
      <c r="BI168" s="34">
        <f t="shared" si="24"/>
        <v>5</v>
      </c>
      <c r="BJ168" s="34" t="str">
        <f t="shared" si="25"/>
        <v/>
      </c>
      <c r="BK168" s="34" t="str">
        <f t="shared" si="27"/>
        <v>新規のみ</v>
      </c>
      <c r="BL168" s="34" t="str">
        <f t="shared" si="35"/>
        <v>73-Yes</v>
      </c>
      <c r="BM168" s="34" t="str">
        <f t="shared" si="28"/>
        <v>進歩性</v>
      </c>
      <c r="BN168" s="34" t="str">
        <f t="shared" si="29"/>
        <v>進歩性のみ</v>
      </c>
      <c r="BO168" s="34" t="str">
        <f t="shared" si="30"/>
        <v>73-進</v>
      </c>
      <c r="BP168" s="34">
        <f t="shared" si="31"/>
        <v>2001</v>
      </c>
      <c r="BQ168" s="34" t="str">
        <f t="shared" si="32"/>
        <v>分析対象</v>
      </c>
      <c r="BR168" s="103"/>
      <c r="BS168" s="103"/>
      <c r="BT168" s="103"/>
      <c r="BU168" s="77" t="s">
        <v>189</v>
      </c>
      <c r="BV168" s="66" t="s">
        <v>1984</v>
      </c>
      <c r="BW168" s="67" t="s">
        <v>1996</v>
      </c>
    </row>
    <row r="169" spans="1:75" ht="54" x14ac:dyDescent="0.15">
      <c r="A169" s="859"/>
      <c r="B169" s="316" t="s">
        <v>1344</v>
      </c>
      <c r="C169" s="319" t="s">
        <v>2000</v>
      </c>
      <c r="D169" s="130" t="s">
        <v>1978</v>
      </c>
      <c r="E169" s="130" t="s">
        <v>1979</v>
      </c>
      <c r="F169" s="320" t="s">
        <v>1980</v>
      </c>
      <c r="G169" s="163" t="s">
        <v>1981</v>
      </c>
      <c r="H169" s="43" t="s">
        <v>1982</v>
      </c>
      <c r="I169" s="43" t="s">
        <v>1983</v>
      </c>
      <c r="J169" s="43" t="s">
        <v>1984</v>
      </c>
      <c r="K169" s="43" t="s">
        <v>1985</v>
      </c>
      <c r="L169" s="43" t="s">
        <v>1986</v>
      </c>
      <c r="M169" s="43" t="s">
        <v>1987</v>
      </c>
      <c r="N169" s="775"/>
      <c r="O169" s="806"/>
      <c r="P169" s="781"/>
      <c r="Q169" s="862"/>
      <c r="R169" s="839"/>
      <c r="S169" s="766"/>
      <c r="T169" s="769"/>
      <c r="U169" s="82" t="s">
        <v>2016</v>
      </c>
      <c r="V169" s="45" t="s">
        <v>2017</v>
      </c>
      <c r="W169" s="50" t="s">
        <v>2018</v>
      </c>
      <c r="X169" s="45" t="s">
        <v>195</v>
      </c>
      <c r="Y169" s="200" t="s">
        <v>94</v>
      </c>
      <c r="Z169" s="79" t="s">
        <v>25</v>
      </c>
      <c r="AA169" s="317" t="s">
        <v>2019</v>
      </c>
      <c r="AB169" s="318"/>
      <c r="AC169" s="318" t="s">
        <v>102</v>
      </c>
      <c r="AD169" s="91" t="s">
        <v>95</v>
      </c>
      <c r="AE169" s="92" t="s">
        <v>95</v>
      </c>
      <c r="AF169" s="169" t="s">
        <v>96</v>
      </c>
      <c r="AG169" s="94" t="s">
        <v>102</v>
      </c>
      <c r="AH169" s="95" t="s">
        <v>102</v>
      </c>
      <c r="AI169" s="175" t="s">
        <v>165</v>
      </c>
      <c r="AJ169" s="176" t="s">
        <v>2020</v>
      </c>
      <c r="AK169" s="176" t="s">
        <v>2021</v>
      </c>
      <c r="AL169" s="58" t="s">
        <v>2022</v>
      </c>
      <c r="AM169" s="58" t="s">
        <v>2023</v>
      </c>
      <c r="AN169" s="58" t="s">
        <v>2024</v>
      </c>
      <c r="AO169" s="59">
        <v>35101</v>
      </c>
      <c r="AP169" s="60" t="s">
        <v>124</v>
      </c>
      <c r="AQ169" s="60" t="s">
        <v>95</v>
      </c>
      <c r="AR169" s="60" t="s">
        <v>95</v>
      </c>
      <c r="AS169" s="60" t="s">
        <v>95</v>
      </c>
      <c r="AT169" s="60" t="s">
        <v>233</v>
      </c>
      <c r="AU169" s="55" t="s">
        <v>277</v>
      </c>
      <c r="AV169" s="58" t="s">
        <v>102</v>
      </c>
      <c r="AW169" s="55" t="s">
        <v>102</v>
      </c>
      <c r="AX169" s="58" t="s">
        <v>102</v>
      </c>
      <c r="AY169" s="58" t="s">
        <v>1983</v>
      </c>
      <c r="AZ169" s="62" t="s">
        <v>125</v>
      </c>
      <c r="BA169" s="249" t="s">
        <v>423</v>
      </c>
      <c r="BB169" s="62" t="s">
        <v>1999</v>
      </c>
      <c r="BC169" s="62" t="s">
        <v>2025</v>
      </c>
      <c r="BD169" s="64" t="str">
        <f t="shared" si="26"/>
        <v>B</v>
      </c>
      <c r="BE169" s="200"/>
      <c r="BF169" s="34">
        <f>IF(A169="",BF168,ROW()-1-COUNTIF(A$2:A169,""))</f>
        <v>73</v>
      </c>
      <c r="BG169" s="34">
        <f t="shared" si="33"/>
        <v>4</v>
      </c>
      <c r="BH169" s="34" t="str">
        <f t="shared" si="34"/>
        <v>73-4</v>
      </c>
      <c r="BI169" s="34">
        <f t="shared" si="24"/>
        <v>5</v>
      </c>
      <c r="BJ169" s="34" t="str">
        <f t="shared" si="25"/>
        <v/>
      </c>
      <c r="BK169" s="34" t="str">
        <f t="shared" si="27"/>
        <v>新規のみ</v>
      </c>
      <c r="BL169" s="34" t="str">
        <f t="shared" si="35"/>
        <v>73-Yes</v>
      </c>
      <c r="BM169" s="34" t="str">
        <f t="shared" si="28"/>
        <v>進歩性</v>
      </c>
      <c r="BN169" s="34" t="str">
        <f t="shared" si="29"/>
        <v>進歩性のみ</v>
      </c>
      <c r="BO169" s="34" t="str">
        <f t="shared" si="30"/>
        <v>73-進</v>
      </c>
      <c r="BP169" s="34">
        <f t="shared" si="31"/>
        <v>1996</v>
      </c>
      <c r="BQ169" s="34" t="str">
        <f t="shared" si="32"/>
        <v>分析対象</v>
      </c>
      <c r="BR169" s="103"/>
      <c r="BS169" s="103"/>
      <c r="BT169" s="103"/>
      <c r="BU169" s="77" t="s">
        <v>104</v>
      </c>
      <c r="BV169" s="66" t="s">
        <v>1984</v>
      </c>
      <c r="BW169" s="67" t="s">
        <v>2022</v>
      </c>
    </row>
    <row r="170" spans="1:75" ht="94.5" x14ac:dyDescent="0.15">
      <c r="A170" s="860"/>
      <c r="B170" s="316" t="s">
        <v>1344</v>
      </c>
      <c r="C170" s="283" t="s">
        <v>2000</v>
      </c>
      <c r="D170" s="130" t="s">
        <v>2026</v>
      </c>
      <c r="E170" s="130" t="s">
        <v>2027</v>
      </c>
      <c r="F170" s="284" t="s">
        <v>1980</v>
      </c>
      <c r="G170" s="163" t="s">
        <v>1981</v>
      </c>
      <c r="H170" s="43" t="s">
        <v>1982</v>
      </c>
      <c r="I170" s="43" t="s">
        <v>1983</v>
      </c>
      <c r="J170" s="43" t="s">
        <v>1984</v>
      </c>
      <c r="K170" s="43" t="s">
        <v>1985</v>
      </c>
      <c r="L170" s="43" t="s">
        <v>1986</v>
      </c>
      <c r="M170" s="43" t="s">
        <v>1987</v>
      </c>
      <c r="N170" s="776"/>
      <c r="O170" s="807"/>
      <c r="P170" s="782"/>
      <c r="Q170" s="863"/>
      <c r="R170" s="836"/>
      <c r="S170" s="767"/>
      <c r="T170" s="770"/>
      <c r="U170" s="82" t="s">
        <v>236</v>
      </c>
      <c r="V170" s="45" t="s">
        <v>2028</v>
      </c>
      <c r="W170" s="50" t="s">
        <v>195</v>
      </c>
      <c r="X170" s="45" t="s">
        <v>195</v>
      </c>
      <c r="Y170" s="262" t="s">
        <v>94</v>
      </c>
      <c r="Z170" s="79" t="s">
        <v>25</v>
      </c>
      <c r="AA170" s="317" t="s">
        <v>102</v>
      </c>
      <c r="AB170" s="318"/>
      <c r="AC170" s="318" t="s">
        <v>102</v>
      </c>
      <c r="AD170" s="91" t="s">
        <v>95</v>
      </c>
      <c r="AE170" s="92" t="s">
        <v>95</v>
      </c>
      <c r="AF170" s="169" t="s">
        <v>96</v>
      </c>
      <c r="AG170" s="94" t="s">
        <v>102</v>
      </c>
      <c r="AH170" s="95" t="s">
        <v>102</v>
      </c>
      <c r="AI170" s="175" t="s">
        <v>306</v>
      </c>
      <c r="AJ170" s="176" t="s">
        <v>102</v>
      </c>
      <c r="AK170" s="176" t="s">
        <v>102</v>
      </c>
      <c r="AL170" s="58" t="s">
        <v>102</v>
      </c>
      <c r="AM170" s="58" t="s">
        <v>102</v>
      </c>
      <c r="AN170" s="58" t="s">
        <v>102</v>
      </c>
      <c r="AO170" s="59" t="s">
        <v>102</v>
      </c>
      <c r="AP170" s="60" t="s">
        <v>124</v>
      </c>
      <c r="AQ170" s="60"/>
      <c r="AR170" s="60"/>
      <c r="AS170" s="60" t="s">
        <v>95</v>
      </c>
      <c r="AT170" s="60" t="s">
        <v>233</v>
      </c>
      <c r="AU170" s="55" t="s">
        <v>277</v>
      </c>
      <c r="AV170" s="193" t="s">
        <v>205</v>
      </c>
      <c r="AW170" s="55" t="s">
        <v>102</v>
      </c>
      <c r="AX170" s="58" t="s">
        <v>102</v>
      </c>
      <c r="AY170" s="58" t="s">
        <v>1983</v>
      </c>
      <c r="AZ170" s="337" t="s">
        <v>125</v>
      </c>
      <c r="BA170" s="62" t="s">
        <v>102</v>
      </c>
      <c r="BB170" s="337" t="s">
        <v>102</v>
      </c>
      <c r="BC170" s="337" t="s">
        <v>102</v>
      </c>
      <c r="BD170" s="64" t="str">
        <f t="shared" si="26"/>
        <v>B</v>
      </c>
      <c r="BE170" s="338" t="s">
        <v>2029</v>
      </c>
      <c r="BF170" s="34">
        <f>IF(A170="",BF169,ROW()-1-COUNTIF(A$2:A170,""))</f>
        <v>73</v>
      </c>
      <c r="BG170" s="34">
        <f t="shared" si="33"/>
        <v>5</v>
      </c>
      <c r="BH170" s="34" t="str">
        <f t="shared" si="34"/>
        <v>73-5</v>
      </c>
      <c r="BI170" s="34">
        <f t="shared" si="24"/>
        <v>5</v>
      </c>
      <c r="BJ170" s="34" t="str">
        <f t="shared" si="25"/>
        <v/>
      </c>
      <c r="BK170" s="34" t="str">
        <f t="shared" si="27"/>
        <v>新規のみ</v>
      </c>
      <c r="BL170" s="34" t="str">
        <f t="shared" si="35"/>
        <v>73-Yes</v>
      </c>
      <c r="BM170" s="34" t="str">
        <f t="shared" si="28"/>
        <v>進歩性</v>
      </c>
      <c r="BN170" s="34" t="str">
        <f t="shared" si="29"/>
        <v>進歩性のみ</v>
      </c>
      <c r="BO170" s="34" t="str">
        <f t="shared" si="30"/>
        <v>73-進</v>
      </c>
      <c r="BP170" s="34" t="str">
        <f t="shared" si="31"/>
        <v/>
      </c>
      <c r="BQ170" s="34" t="str">
        <f t="shared" si="32"/>
        <v>分析対象</v>
      </c>
      <c r="BR170" s="103"/>
      <c r="BS170" s="103"/>
      <c r="BT170" s="103"/>
      <c r="BV170" s="66" t="s">
        <v>1984</v>
      </c>
      <c r="BW170" s="67" t="s">
        <v>102</v>
      </c>
    </row>
    <row r="171" spans="1:75" ht="27" customHeight="1" x14ac:dyDescent="0.15">
      <c r="A171" s="848" t="s">
        <v>2030</v>
      </c>
      <c r="B171" s="323" t="s">
        <v>1344</v>
      </c>
      <c r="C171" s="272" t="s">
        <v>2031</v>
      </c>
      <c r="D171" s="339" t="s">
        <v>2032</v>
      </c>
      <c r="E171" s="336" t="s">
        <v>1742</v>
      </c>
      <c r="F171" s="274" t="s">
        <v>2033</v>
      </c>
      <c r="G171" s="163" t="s">
        <v>2034</v>
      </c>
      <c r="H171" s="43" t="s">
        <v>2035</v>
      </c>
      <c r="I171" s="43" t="s">
        <v>138</v>
      </c>
      <c r="J171" s="43" t="s">
        <v>2036</v>
      </c>
      <c r="K171" s="43" t="s">
        <v>2037</v>
      </c>
      <c r="L171" s="43" t="s">
        <v>2038</v>
      </c>
      <c r="M171" s="43" t="s">
        <v>2039</v>
      </c>
      <c r="N171" s="774" t="s">
        <v>2040</v>
      </c>
      <c r="O171" s="777" t="s">
        <v>2041</v>
      </c>
      <c r="P171" s="780" t="s">
        <v>2042</v>
      </c>
      <c r="Q171" s="783">
        <v>0</v>
      </c>
      <c r="R171" s="786" t="s">
        <v>2043</v>
      </c>
      <c r="S171" s="795" t="s">
        <v>1754</v>
      </c>
      <c r="T171" s="797">
        <v>2</v>
      </c>
      <c r="U171" s="82" t="s">
        <v>2044</v>
      </c>
      <c r="V171" s="45" t="s">
        <v>2045</v>
      </c>
      <c r="W171" s="50" t="s">
        <v>2046</v>
      </c>
      <c r="X171" s="45" t="s">
        <v>195</v>
      </c>
      <c r="Y171" s="200" t="s">
        <v>2047</v>
      </c>
      <c r="Z171" s="47" t="s">
        <v>2048</v>
      </c>
      <c r="AA171" s="89" t="s">
        <v>2049</v>
      </c>
      <c r="AB171" s="90"/>
      <c r="AC171" s="90" t="s">
        <v>102</v>
      </c>
      <c r="AD171" s="91" t="s">
        <v>95</v>
      </c>
      <c r="AE171" s="92" t="s">
        <v>95</v>
      </c>
      <c r="AF171" s="169" t="s">
        <v>96</v>
      </c>
      <c r="AG171" s="94" t="s">
        <v>102</v>
      </c>
      <c r="AH171" s="95" t="s">
        <v>102</v>
      </c>
      <c r="AI171" s="175" t="s">
        <v>165</v>
      </c>
      <c r="AJ171" s="176" t="s">
        <v>2050</v>
      </c>
      <c r="AK171" s="176" t="s">
        <v>2051</v>
      </c>
      <c r="AL171" s="58" t="s">
        <v>2052</v>
      </c>
      <c r="AM171" s="58" t="s">
        <v>2053</v>
      </c>
      <c r="AN171" s="58" t="s">
        <v>2054</v>
      </c>
      <c r="AO171" s="59">
        <v>29878</v>
      </c>
      <c r="AP171" s="60" t="s">
        <v>124</v>
      </c>
      <c r="AQ171" s="60" t="s">
        <v>95</v>
      </c>
      <c r="AR171" s="60" t="s">
        <v>95</v>
      </c>
      <c r="AS171" s="60" t="s">
        <v>95</v>
      </c>
      <c r="AT171" s="60" t="s">
        <v>233</v>
      </c>
      <c r="AU171" s="55" t="s">
        <v>96</v>
      </c>
      <c r="AV171" s="58" t="s">
        <v>102</v>
      </c>
      <c r="AW171" s="55" t="s">
        <v>102</v>
      </c>
      <c r="AX171" s="58" t="s">
        <v>102</v>
      </c>
      <c r="AY171" s="58" t="s">
        <v>138</v>
      </c>
      <c r="AZ171" s="62" t="s">
        <v>102</v>
      </c>
      <c r="BA171" s="62" t="s">
        <v>187</v>
      </c>
      <c r="BB171" s="62" t="s">
        <v>2055</v>
      </c>
      <c r="BC171" s="62" t="s">
        <v>2055</v>
      </c>
      <c r="BD171" s="64" t="str">
        <f t="shared" si="26"/>
        <v>B</v>
      </c>
      <c r="BE171" s="200"/>
      <c r="BF171" s="34">
        <f>IF(A171="",BF170,ROW()-1-COUNTIF(A$2:A171,""))</f>
        <v>74</v>
      </c>
      <c r="BG171" s="34">
        <f t="shared" si="33"/>
        <v>1</v>
      </c>
      <c r="BH171" s="34" t="str">
        <f t="shared" si="34"/>
        <v>74-1</v>
      </c>
      <c r="BI171" s="34">
        <f t="shared" si="24"/>
        <v>2</v>
      </c>
      <c r="BJ171" s="34" t="str">
        <f t="shared" si="25"/>
        <v/>
      </c>
      <c r="BK171" s="34" t="str">
        <f t="shared" si="27"/>
        <v>新規のみ</v>
      </c>
      <c r="BL171" s="34" t="str">
        <f t="shared" si="35"/>
        <v>74-Yes</v>
      </c>
      <c r="BM171" s="34" t="str">
        <f t="shared" si="28"/>
        <v>進歩性</v>
      </c>
      <c r="BN171" s="34" t="str">
        <f t="shared" si="29"/>
        <v>進歩性のみ</v>
      </c>
      <c r="BO171" s="34" t="str">
        <f t="shared" si="30"/>
        <v>74-進</v>
      </c>
      <c r="BP171" s="34">
        <f t="shared" si="31"/>
        <v>1981</v>
      </c>
      <c r="BQ171" s="34" t="str">
        <f t="shared" si="32"/>
        <v>分析対象</v>
      </c>
      <c r="BR171" s="103"/>
      <c r="BS171" s="103"/>
      <c r="BT171" s="103"/>
      <c r="BU171" s="77" t="s">
        <v>189</v>
      </c>
      <c r="BV171" s="66" t="s">
        <v>2036</v>
      </c>
      <c r="BW171" s="67" t="s">
        <v>2052</v>
      </c>
    </row>
    <row r="172" spans="1:75" ht="40.5" x14ac:dyDescent="0.15">
      <c r="A172" s="855"/>
      <c r="B172" s="323" t="s">
        <v>1344</v>
      </c>
      <c r="C172" s="283" t="s">
        <v>2056</v>
      </c>
      <c r="D172" s="339" t="s">
        <v>2057</v>
      </c>
      <c r="E172" s="336" t="s">
        <v>528</v>
      </c>
      <c r="F172" s="284" t="s">
        <v>2033</v>
      </c>
      <c r="G172" s="163" t="s">
        <v>2034</v>
      </c>
      <c r="H172" s="43" t="s">
        <v>2035</v>
      </c>
      <c r="I172" s="43" t="s">
        <v>138</v>
      </c>
      <c r="J172" s="43" t="s">
        <v>2036</v>
      </c>
      <c r="K172" s="43" t="s">
        <v>2037</v>
      </c>
      <c r="L172" s="43" t="s">
        <v>2038</v>
      </c>
      <c r="M172" s="43" t="s">
        <v>2039</v>
      </c>
      <c r="N172" s="776"/>
      <c r="O172" s="779"/>
      <c r="P172" s="782"/>
      <c r="Q172" s="785"/>
      <c r="R172" s="854"/>
      <c r="S172" s="796"/>
      <c r="T172" s="798"/>
      <c r="U172" s="82" t="s">
        <v>1199</v>
      </c>
      <c r="V172" s="45" t="s">
        <v>2058</v>
      </c>
      <c r="W172" s="50" t="s">
        <v>2059</v>
      </c>
      <c r="X172" s="45" t="s">
        <v>2060</v>
      </c>
      <c r="Y172" s="200" t="s">
        <v>2061</v>
      </c>
      <c r="Z172" s="47" t="s">
        <v>2062</v>
      </c>
      <c r="AA172" s="89" t="s">
        <v>2063</v>
      </c>
      <c r="AB172" s="90"/>
      <c r="AC172" s="90" t="s">
        <v>2064</v>
      </c>
      <c r="AD172" s="91" t="s">
        <v>95</v>
      </c>
      <c r="AE172" s="92" t="s">
        <v>95</v>
      </c>
      <c r="AF172" s="169" t="s">
        <v>96</v>
      </c>
      <c r="AG172" s="94" t="s">
        <v>102</v>
      </c>
      <c r="AH172" s="95" t="s">
        <v>102</v>
      </c>
      <c r="AI172" s="175" t="s">
        <v>165</v>
      </c>
      <c r="AJ172" s="176" t="s">
        <v>2065</v>
      </c>
      <c r="AK172" s="176" t="s">
        <v>2066</v>
      </c>
      <c r="AL172" s="58" t="s">
        <v>2067</v>
      </c>
      <c r="AM172" s="58" t="s">
        <v>2068</v>
      </c>
      <c r="AN172" s="58" t="s">
        <v>2069</v>
      </c>
      <c r="AO172" s="59">
        <v>34733</v>
      </c>
      <c r="AP172" s="60" t="s">
        <v>124</v>
      </c>
      <c r="AQ172" s="60" t="s">
        <v>95</v>
      </c>
      <c r="AR172" s="60" t="s">
        <v>95</v>
      </c>
      <c r="AS172" s="60" t="s">
        <v>95</v>
      </c>
      <c r="AT172" s="60" t="s">
        <v>233</v>
      </c>
      <c r="AU172" s="55" t="s">
        <v>95</v>
      </c>
      <c r="AV172" s="58" t="s">
        <v>102</v>
      </c>
      <c r="AW172" s="55" t="s">
        <v>102</v>
      </c>
      <c r="AX172" s="58" t="s">
        <v>102</v>
      </c>
      <c r="AY172" s="58" t="s">
        <v>138</v>
      </c>
      <c r="AZ172" s="62" t="s">
        <v>102</v>
      </c>
      <c r="BA172" s="62" t="s">
        <v>187</v>
      </c>
      <c r="BB172" s="62" t="s">
        <v>2055</v>
      </c>
      <c r="BC172" s="62" t="s">
        <v>2070</v>
      </c>
      <c r="BD172" s="64" t="str">
        <f t="shared" si="26"/>
        <v>B</v>
      </c>
      <c r="BE172" s="200"/>
      <c r="BF172" s="34">
        <f>IF(A172="",BF171,ROW()-1-COUNTIF(A$2:A172,""))</f>
        <v>74</v>
      </c>
      <c r="BG172" s="34">
        <f t="shared" si="33"/>
        <v>2</v>
      </c>
      <c r="BH172" s="34" t="str">
        <f t="shared" si="34"/>
        <v>74-2</v>
      </c>
      <c r="BI172" s="34">
        <f t="shared" si="24"/>
        <v>2</v>
      </c>
      <c r="BJ172" s="34" t="str">
        <f t="shared" si="25"/>
        <v/>
      </c>
      <c r="BK172" s="34" t="str">
        <f t="shared" si="27"/>
        <v>新規のみ</v>
      </c>
      <c r="BL172" s="34" t="str">
        <f t="shared" si="35"/>
        <v>74-Yes</v>
      </c>
      <c r="BM172" s="34" t="str">
        <f t="shared" si="28"/>
        <v>進歩性</v>
      </c>
      <c r="BN172" s="34" t="str">
        <f t="shared" si="29"/>
        <v>進歩性のみ</v>
      </c>
      <c r="BO172" s="34" t="str">
        <f t="shared" si="30"/>
        <v>74-進</v>
      </c>
      <c r="BP172" s="34">
        <f t="shared" si="31"/>
        <v>1995</v>
      </c>
      <c r="BQ172" s="34" t="str">
        <f t="shared" si="32"/>
        <v>分析対象</v>
      </c>
      <c r="BR172" s="103"/>
      <c r="BS172" s="103"/>
      <c r="BT172" s="103"/>
      <c r="BU172" s="77" t="s">
        <v>189</v>
      </c>
      <c r="BV172" s="66" t="s">
        <v>2036</v>
      </c>
      <c r="BW172" s="67" t="s">
        <v>2067</v>
      </c>
    </row>
    <row r="173" spans="1:75" ht="27" customHeight="1" x14ac:dyDescent="0.15">
      <c r="A173" s="848" t="s">
        <v>2071</v>
      </c>
      <c r="B173" s="323" t="s">
        <v>1344</v>
      </c>
      <c r="C173" s="272" t="s">
        <v>2072</v>
      </c>
      <c r="D173" s="130" t="s">
        <v>2073</v>
      </c>
      <c r="E173" s="336" t="s">
        <v>528</v>
      </c>
      <c r="F173" s="274" t="s">
        <v>2074</v>
      </c>
      <c r="G173" s="163" t="s">
        <v>2075</v>
      </c>
      <c r="H173" s="43" t="s">
        <v>2076</v>
      </c>
      <c r="I173" s="43" t="s">
        <v>138</v>
      </c>
      <c r="J173" s="43" t="s">
        <v>2077</v>
      </c>
      <c r="K173" s="43" t="s">
        <v>2078</v>
      </c>
      <c r="L173" s="43" t="s">
        <v>2079</v>
      </c>
      <c r="M173" s="43" t="s">
        <v>2080</v>
      </c>
      <c r="N173" s="774" t="s">
        <v>2081</v>
      </c>
      <c r="O173" s="777" t="s">
        <v>642</v>
      </c>
      <c r="P173" s="780" t="s">
        <v>2082</v>
      </c>
      <c r="Q173" s="783">
        <v>0</v>
      </c>
      <c r="R173" s="857" t="s">
        <v>2083</v>
      </c>
      <c r="S173" s="795" t="s">
        <v>412</v>
      </c>
      <c r="T173" s="797">
        <v>2</v>
      </c>
      <c r="U173" s="82" t="s">
        <v>833</v>
      </c>
      <c r="V173" s="45" t="s">
        <v>2084</v>
      </c>
      <c r="W173" s="50" t="s">
        <v>195</v>
      </c>
      <c r="X173" s="45" t="s">
        <v>195</v>
      </c>
      <c r="Y173" s="200" t="s">
        <v>2061</v>
      </c>
      <c r="Z173" s="47" t="s">
        <v>2085</v>
      </c>
      <c r="AA173" s="89" t="s">
        <v>102</v>
      </c>
      <c r="AB173" s="90"/>
      <c r="AC173" s="90" t="s">
        <v>102</v>
      </c>
      <c r="AD173" s="247" t="s">
        <v>95</v>
      </c>
      <c r="AE173" s="226" t="s">
        <v>95</v>
      </c>
      <c r="AF173" s="243" t="s">
        <v>96</v>
      </c>
      <c r="AG173" s="94" t="s">
        <v>102</v>
      </c>
      <c r="AH173" s="95" t="s">
        <v>102</v>
      </c>
      <c r="AI173" s="175" t="s">
        <v>306</v>
      </c>
      <c r="AJ173" s="176" t="s">
        <v>102</v>
      </c>
      <c r="AK173" s="176" t="s">
        <v>102</v>
      </c>
      <c r="AL173" s="58" t="s">
        <v>102</v>
      </c>
      <c r="AM173" s="58" t="s">
        <v>102</v>
      </c>
      <c r="AN173" s="58" t="s">
        <v>102</v>
      </c>
      <c r="AO173" s="59" t="s">
        <v>102</v>
      </c>
      <c r="AP173" s="60" t="s">
        <v>124</v>
      </c>
      <c r="AQ173" s="60" t="s">
        <v>95</v>
      </c>
      <c r="AR173" s="60" t="s">
        <v>95</v>
      </c>
      <c r="AS173" s="60" t="s">
        <v>95</v>
      </c>
      <c r="AT173" s="60" t="s">
        <v>233</v>
      </c>
      <c r="AU173" s="55" t="s">
        <v>95</v>
      </c>
      <c r="AV173" s="193" t="s">
        <v>205</v>
      </c>
      <c r="AW173" s="55" t="s">
        <v>102</v>
      </c>
      <c r="AX173" s="58" t="s">
        <v>102</v>
      </c>
      <c r="AY173" s="58" t="s">
        <v>138</v>
      </c>
      <c r="AZ173" s="62" t="s">
        <v>125</v>
      </c>
      <c r="BA173" s="62" t="s">
        <v>102</v>
      </c>
      <c r="BB173" s="62" t="s">
        <v>102</v>
      </c>
      <c r="BC173" s="62" t="s">
        <v>102</v>
      </c>
      <c r="BD173" s="64" t="str">
        <f t="shared" si="26"/>
        <v>B</v>
      </c>
      <c r="BE173" s="262" t="s">
        <v>2086</v>
      </c>
      <c r="BF173" s="34">
        <f>IF(A173="",BF172,ROW()-1-COUNTIF(A$2:A173,""))</f>
        <v>75</v>
      </c>
      <c r="BG173" s="34">
        <f t="shared" si="33"/>
        <v>1</v>
      </c>
      <c r="BH173" s="34" t="str">
        <f t="shared" si="34"/>
        <v>75-1</v>
      </c>
      <c r="BI173" s="34">
        <f t="shared" si="24"/>
        <v>2</v>
      </c>
      <c r="BJ173" s="34" t="str">
        <f t="shared" si="25"/>
        <v>75○</v>
      </c>
      <c r="BK173" s="34" t="str">
        <f t="shared" si="27"/>
        <v>新規+既出</v>
      </c>
      <c r="BL173" s="34" t="str">
        <f t="shared" si="35"/>
        <v>75-Yes</v>
      </c>
      <c r="BM173" s="34" t="str">
        <f t="shared" si="28"/>
        <v>進歩性</v>
      </c>
      <c r="BN173" s="34" t="str">
        <f t="shared" si="29"/>
        <v>進歩性のみ</v>
      </c>
      <c r="BO173" s="34" t="str">
        <f t="shared" si="30"/>
        <v>75-進</v>
      </c>
      <c r="BP173" s="34" t="str">
        <f t="shared" si="31"/>
        <v/>
      </c>
      <c r="BQ173" s="34" t="str">
        <f t="shared" si="32"/>
        <v>分析対象</v>
      </c>
      <c r="BR173" s="36"/>
      <c r="BS173" s="36"/>
      <c r="BT173" s="36"/>
      <c r="BV173" s="66" t="s">
        <v>2077</v>
      </c>
      <c r="BW173" s="67" t="s">
        <v>102</v>
      </c>
    </row>
    <row r="174" spans="1:75" ht="94.5" x14ac:dyDescent="0.15">
      <c r="A174" s="855"/>
      <c r="B174" s="323" t="s">
        <v>1344</v>
      </c>
      <c r="C174" s="283" t="s">
        <v>2087</v>
      </c>
      <c r="D174" s="130" t="s">
        <v>2088</v>
      </c>
      <c r="E174" s="336" t="s">
        <v>2089</v>
      </c>
      <c r="F174" s="284" t="s">
        <v>2074</v>
      </c>
      <c r="G174" s="163" t="s">
        <v>2075</v>
      </c>
      <c r="H174" s="43" t="s">
        <v>2076</v>
      </c>
      <c r="I174" s="43" t="s">
        <v>138</v>
      </c>
      <c r="J174" s="43" t="s">
        <v>2077</v>
      </c>
      <c r="K174" s="43" t="s">
        <v>2078</v>
      </c>
      <c r="L174" s="43" t="s">
        <v>2079</v>
      </c>
      <c r="M174" s="43" t="s">
        <v>2080</v>
      </c>
      <c r="N174" s="776"/>
      <c r="O174" s="779"/>
      <c r="P174" s="782"/>
      <c r="Q174" s="785"/>
      <c r="R174" s="854"/>
      <c r="S174" s="796"/>
      <c r="T174" s="798"/>
      <c r="U174" s="82" t="s">
        <v>2090</v>
      </c>
      <c r="V174" s="45" t="s">
        <v>2091</v>
      </c>
      <c r="W174" s="50" t="s">
        <v>2092</v>
      </c>
      <c r="X174" s="45" t="s">
        <v>195</v>
      </c>
      <c r="Y174" s="200" t="s">
        <v>2093</v>
      </c>
      <c r="Z174" s="47" t="s">
        <v>2094</v>
      </c>
      <c r="AA174" s="89" t="s">
        <v>2095</v>
      </c>
      <c r="AB174" s="90"/>
      <c r="AC174" s="90" t="s">
        <v>102</v>
      </c>
      <c r="AD174" s="340" t="s">
        <v>95</v>
      </c>
      <c r="AE174" s="92" t="s">
        <v>96</v>
      </c>
      <c r="AF174" s="169" t="s">
        <v>95</v>
      </c>
      <c r="AG174" s="94" t="s">
        <v>102</v>
      </c>
      <c r="AH174" s="95" t="s">
        <v>102</v>
      </c>
      <c r="AI174" s="175" t="s">
        <v>165</v>
      </c>
      <c r="AJ174" s="176" t="s">
        <v>2096</v>
      </c>
      <c r="AK174" s="176" t="s">
        <v>2097</v>
      </c>
      <c r="AL174" s="58" t="s">
        <v>2098</v>
      </c>
      <c r="AM174" s="58" t="s">
        <v>2099</v>
      </c>
      <c r="AN174" s="58" t="s">
        <v>2100</v>
      </c>
      <c r="AO174" s="59">
        <v>37064</v>
      </c>
      <c r="AP174" s="60" t="s">
        <v>124</v>
      </c>
      <c r="AQ174" s="60" t="s">
        <v>95</v>
      </c>
      <c r="AR174" s="60" t="s">
        <v>95</v>
      </c>
      <c r="AS174" s="60" t="s">
        <v>95</v>
      </c>
      <c r="AT174" s="60" t="s">
        <v>233</v>
      </c>
      <c r="AU174" s="55" t="s">
        <v>96</v>
      </c>
      <c r="AV174" s="58" t="s">
        <v>102</v>
      </c>
      <c r="AW174" s="55" t="s">
        <v>102</v>
      </c>
      <c r="AX174" s="58" t="s">
        <v>102</v>
      </c>
      <c r="AY174" s="58" t="s">
        <v>138</v>
      </c>
      <c r="AZ174" s="62" t="s">
        <v>125</v>
      </c>
      <c r="BA174" s="249" t="s">
        <v>2101</v>
      </c>
      <c r="BB174" s="62" t="s">
        <v>2102</v>
      </c>
      <c r="BC174" s="62" t="s">
        <v>2103</v>
      </c>
      <c r="BD174" s="64" t="str">
        <f t="shared" si="26"/>
        <v>B</v>
      </c>
      <c r="BE174" s="200"/>
      <c r="BF174" s="34">
        <f>IF(A174="",BF173,ROW()-1-COUNTIF(A$2:A174,""))</f>
        <v>75</v>
      </c>
      <c r="BG174" s="34">
        <f t="shared" si="33"/>
        <v>2</v>
      </c>
      <c r="BH174" s="34" t="str">
        <f t="shared" si="34"/>
        <v>75-2</v>
      </c>
      <c r="BI174" s="34">
        <f t="shared" si="24"/>
        <v>2</v>
      </c>
      <c r="BJ174" s="34" t="str">
        <f t="shared" si="25"/>
        <v>75○</v>
      </c>
      <c r="BK174" s="34" t="str">
        <f t="shared" si="27"/>
        <v>新規+既出</v>
      </c>
      <c r="BL174" s="34" t="str">
        <f t="shared" si="35"/>
        <v>75-No</v>
      </c>
      <c r="BM174" s="34" t="str">
        <f t="shared" si="28"/>
        <v>進歩性</v>
      </c>
      <c r="BN174" s="34" t="str">
        <f t="shared" si="29"/>
        <v>進歩性のみ</v>
      </c>
      <c r="BO174" s="34" t="str">
        <f t="shared" si="30"/>
        <v>75-進</v>
      </c>
      <c r="BP174" s="34">
        <f t="shared" si="31"/>
        <v>2001</v>
      </c>
      <c r="BQ174" s="34" t="str">
        <f t="shared" si="32"/>
        <v>分析対象</v>
      </c>
      <c r="BR174" s="36"/>
      <c r="BS174" s="36"/>
      <c r="BT174" s="36"/>
      <c r="BU174" s="77" t="s">
        <v>189</v>
      </c>
      <c r="BV174" s="66" t="s">
        <v>2077</v>
      </c>
      <c r="BW174" s="67" t="s">
        <v>2098</v>
      </c>
    </row>
    <row r="175" spans="1:75" ht="27" customHeight="1" x14ac:dyDescent="0.15">
      <c r="A175" s="848" t="s">
        <v>2104</v>
      </c>
      <c r="B175" s="323" t="s">
        <v>1344</v>
      </c>
      <c r="C175" s="272" t="s">
        <v>2105</v>
      </c>
      <c r="D175" s="339" t="s">
        <v>2106</v>
      </c>
      <c r="E175" s="336" t="s">
        <v>528</v>
      </c>
      <c r="F175" s="274" t="s">
        <v>2107</v>
      </c>
      <c r="G175" s="163" t="s">
        <v>2012</v>
      </c>
      <c r="H175" s="43" t="s">
        <v>2108</v>
      </c>
      <c r="I175" s="43" t="s">
        <v>2109</v>
      </c>
      <c r="J175" s="43" t="s">
        <v>2110</v>
      </c>
      <c r="K175" s="43" t="s">
        <v>2111</v>
      </c>
      <c r="L175" s="43" t="s">
        <v>2112</v>
      </c>
      <c r="M175" s="43" t="s">
        <v>2113</v>
      </c>
      <c r="N175" s="774" t="s">
        <v>2114</v>
      </c>
      <c r="O175" s="777" t="s">
        <v>642</v>
      </c>
      <c r="P175" s="780" t="s">
        <v>2115</v>
      </c>
      <c r="Q175" s="783">
        <v>0</v>
      </c>
      <c r="R175" s="786" t="s">
        <v>2116</v>
      </c>
      <c r="S175" s="765" t="s">
        <v>1606</v>
      </c>
      <c r="T175" s="768">
        <v>2</v>
      </c>
      <c r="U175" s="82" t="s">
        <v>2117</v>
      </c>
      <c r="V175" s="45" t="s">
        <v>2118</v>
      </c>
      <c r="W175" s="50" t="s">
        <v>2119</v>
      </c>
      <c r="X175" s="45" t="s">
        <v>2120</v>
      </c>
      <c r="Y175" s="200" t="s">
        <v>2061</v>
      </c>
      <c r="Z175" s="47" t="s">
        <v>2085</v>
      </c>
      <c r="AA175" s="89" t="s">
        <v>2121</v>
      </c>
      <c r="AB175" s="90"/>
      <c r="AC175" s="90" t="s">
        <v>2122</v>
      </c>
      <c r="AD175" s="91" t="s">
        <v>95</v>
      </c>
      <c r="AE175" s="92" t="s">
        <v>95</v>
      </c>
      <c r="AF175" s="169" t="s">
        <v>96</v>
      </c>
      <c r="AG175" s="94" t="s">
        <v>102</v>
      </c>
      <c r="AH175" s="95" t="s">
        <v>102</v>
      </c>
      <c r="AI175" s="175" t="s">
        <v>165</v>
      </c>
      <c r="AJ175" s="176" t="s">
        <v>2123</v>
      </c>
      <c r="AK175" s="176" t="s">
        <v>2124</v>
      </c>
      <c r="AL175" s="58" t="s">
        <v>2125</v>
      </c>
      <c r="AM175" s="58" t="s">
        <v>2126</v>
      </c>
      <c r="AN175" s="58" t="s">
        <v>2127</v>
      </c>
      <c r="AO175" s="59">
        <v>36998</v>
      </c>
      <c r="AP175" s="60" t="s">
        <v>124</v>
      </c>
      <c r="AQ175" s="60" t="s">
        <v>95</v>
      </c>
      <c r="AR175" s="60" t="s">
        <v>95</v>
      </c>
      <c r="AS175" s="60" t="s">
        <v>95</v>
      </c>
      <c r="AT175" s="60" t="s">
        <v>233</v>
      </c>
      <c r="AU175" s="55" t="s">
        <v>95</v>
      </c>
      <c r="AV175" s="58" t="s">
        <v>102</v>
      </c>
      <c r="AW175" s="55" t="s">
        <v>102</v>
      </c>
      <c r="AX175" s="58" t="s">
        <v>102</v>
      </c>
      <c r="AY175" s="58" t="s">
        <v>2109</v>
      </c>
      <c r="AZ175" s="62" t="s">
        <v>102</v>
      </c>
      <c r="BA175" s="249" t="s">
        <v>423</v>
      </c>
      <c r="BB175" s="62" t="s">
        <v>2128</v>
      </c>
      <c r="BC175" s="62" t="s">
        <v>2129</v>
      </c>
      <c r="BD175" s="64" t="str">
        <f t="shared" si="26"/>
        <v>B</v>
      </c>
      <c r="BE175" s="200"/>
      <c r="BF175" s="34">
        <f>IF(A175="",BF174,ROW()-1-COUNTIF(A$2:A175,""))</f>
        <v>76</v>
      </c>
      <c r="BG175" s="34">
        <f t="shared" si="33"/>
        <v>1</v>
      </c>
      <c r="BH175" s="34" t="str">
        <f t="shared" si="34"/>
        <v>76-1</v>
      </c>
      <c r="BI175" s="34">
        <f t="shared" si="24"/>
        <v>2</v>
      </c>
      <c r="BJ175" s="34" t="str">
        <f t="shared" si="25"/>
        <v/>
      </c>
      <c r="BK175" s="34" t="str">
        <f t="shared" si="27"/>
        <v>新規のみ</v>
      </c>
      <c r="BL175" s="34" t="str">
        <f t="shared" si="35"/>
        <v>76-Yes</v>
      </c>
      <c r="BM175" s="34" t="str">
        <f t="shared" si="28"/>
        <v>進歩性</v>
      </c>
      <c r="BN175" s="34" t="str">
        <f t="shared" si="29"/>
        <v>進歩性のみ</v>
      </c>
      <c r="BO175" s="34" t="str">
        <f t="shared" si="30"/>
        <v>76-進</v>
      </c>
      <c r="BP175" s="34">
        <f t="shared" si="31"/>
        <v>2001</v>
      </c>
      <c r="BQ175" s="34" t="str">
        <f t="shared" si="32"/>
        <v>分析対象</v>
      </c>
      <c r="BR175" s="103"/>
      <c r="BS175" s="103"/>
      <c r="BT175" s="103"/>
      <c r="BU175" s="77" t="s">
        <v>189</v>
      </c>
      <c r="BV175" s="66" t="s">
        <v>2110</v>
      </c>
      <c r="BW175" s="67" t="s">
        <v>2125</v>
      </c>
    </row>
    <row r="176" spans="1:75" ht="135" x14ac:dyDescent="0.15">
      <c r="A176" s="855"/>
      <c r="B176" s="323" t="s">
        <v>1344</v>
      </c>
      <c r="C176" s="283" t="s">
        <v>2130</v>
      </c>
      <c r="D176" s="339" t="s">
        <v>2106</v>
      </c>
      <c r="E176" s="336" t="s">
        <v>528</v>
      </c>
      <c r="F176" s="284" t="s">
        <v>2107</v>
      </c>
      <c r="G176" s="163" t="s">
        <v>2012</v>
      </c>
      <c r="H176" s="43" t="s">
        <v>2108</v>
      </c>
      <c r="I176" s="43" t="s">
        <v>2109</v>
      </c>
      <c r="J176" s="43" t="s">
        <v>2110</v>
      </c>
      <c r="K176" s="43" t="s">
        <v>2111</v>
      </c>
      <c r="L176" s="43" t="s">
        <v>2112</v>
      </c>
      <c r="M176" s="43" t="s">
        <v>2113</v>
      </c>
      <c r="N176" s="776"/>
      <c r="O176" s="779"/>
      <c r="P176" s="782"/>
      <c r="Q176" s="785"/>
      <c r="R176" s="788"/>
      <c r="S176" s="767"/>
      <c r="T176" s="770"/>
      <c r="U176" s="82" t="s">
        <v>2131</v>
      </c>
      <c r="V176" s="45" t="s">
        <v>2132</v>
      </c>
      <c r="W176" s="50" t="s">
        <v>2133</v>
      </c>
      <c r="X176" s="45" t="s">
        <v>2134</v>
      </c>
      <c r="Y176" s="200" t="s">
        <v>2061</v>
      </c>
      <c r="Z176" s="47" t="s">
        <v>2062</v>
      </c>
      <c r="AA176" s="89" t="s">
        <v>2135</v>
      </c>
      <c r="AB176" s="90"/>
      <c r="AC176" s="90" t="s">
        <v>2136</v>
      </c>
      <c r="AD176" s="91" t="s">
        <v>95</v>
      </c>
      <c r="AE176" s="92" t="s">
        <v>95</v>
      </c>
      <c r="AF176" s="169" t="s">
        <v>96</v>
      </c>
      <c r="AG176" s="94" t="s">
        <v>102</v>
      </c>
      <c r="AH176" s="95" t="s">
        <v>102</v>
      </c>
      <c r="AI176" s="175" t="s">
        <v>165</v>
      </c>
      <c r="AJ176" s="176" t="s">
        <v>2137</v>
      </c>
      <c r="AK176" s="176">
        <v>0</v>
      </c>
      <c r="AL176" s="58" t="s">
        <v>2138</v>
      </c>
      <c r="AM176" s="58" t="s">
        <v>2139</v>
      </c>
      <c r="AN176" s="58" t="s">
        <v>2140</v>
      </c>
      <c r="AO176" s="285">
        <v>26299</v>
      </c>
      <c r="AP176" s="60" t="s">
        <v>124</v>
      </c>
      <c r="AQ176" s="60" t="s">
        <v>95</v>
      </c>
      <c r="AR176" s="60" t="s">
        <v>95</v>
      </c>
      <c r="AS176" s="60" t="s">
        <v>95</v>
      </c>
      <c r="AT176" s="60" t="s">
        <v>233</v>
      </c>
      <c r="AU176" s="55" t="s">
        <v>95</v>
      </c>
      <c r="AV176" s="58" t="s">
        <v>102</v>
      </c>
      <c r="AW176" s="55" t="s">
        <v>102</v>
      </c>
      <c r="AX176" s="58" t="s">
        <v>102</v>
      </c>
      <c r="AY176" s="58" t="s">
        <v>2109</v>
      </c>
      <c r="AZ176" s="62" t="s">
        <v>102</v>
      </c>
      <c r="BA176" s="249" t="s">
        <v>423</v>
      </c>
      <c r="BB176" s="62" t="s">
        <v>2128</v>
      </c>
      <c r="BC176" s="62" t="s">
        <v>2129</v>
      </c>
      <c r="BD176" s="64" t="str">
        <f t="shared" si="26"/>
        <v>B</v>
      </c>
      <c r="BE176" s="200"/>
      <c r="BF176" s="34">
        <f>IF(A176="",BF175,ROW()-1-COUNTIF(A$2:A176,""))</f>
        <v>76</v>
      </c>
      <c r="BG176" s="34">
        <f t="shared" si="33"/>
        <v>2</v>
      </c>
      <c r="BH176" s="34" t="str">
        <f t="shared" si="34"/>
        <v>76-2</v>
      </c>
      <c r="BI176" s="34">
        <f t="shared" si="24"/>
        <v>2</v>
      </c>
      <c r="BJ176" s="34" t="str">
        <f t="shared" si="25"/>
        <v/>
      </c>
      <c r="BK176" s="34" t="str">
        <f t="shared" si="27"/>
        <v>新規のみ</v>
      </c>
      <c r="BL176" s="34" t="str">
        <f t="shared" si="35"/>
        <v>76-Yes</v>
      </c>
      <c r="BM176" s="34" t="str">
        <f t="shared" si="28"/>
        <v>進歩性</v>
      </c>
      <c r="BN176" s="34" t="str">
        <f t="shared" si="29"/>
        <v>進歩性のみ</v>
      </c>
      <c r="BO176" s="34" t="str">
        <f t="shared" si="30"/>
        <v>76-進</v>
      </c>
      <c r="BP176" s="34">
        <f t="shared" si="31"/>
        <v>1972</v>
      </c>
      <c r="BQ176" s="34" t="str">
        <f t="shared" si="32"/>
        <v>分析対象</v>
      </c>
      <c r="BR176" s="103"/>
      <c r="BS176" s="103"/>
      <c r="BT176" s="103"/>
      <c r="BU176" s="77" t="s">
        <v>104</v>
      </c>
      <c r="BV176" s="66" t="s">
        <v>2110</v>
      </c>
      <c r="BW176" s="67" t="s">
        <v>2138</v>
      </c>
    </row>
    <row r="177" spans="1:75" ht="94.5" x14ac:dyDescent="0.15">
      <c r="A177" s="322" t="s">
        <v>2141</v>
      </c>
      <c r="B177" s="323" t="s">
        <v>1344</v>
      </c>
      <c r="C177" s="324" t="s">
        <v>2142</v>
      </c>
      <c r="D177" s="42" t="s">
        <v>2143</v>
      </c>
      <c r="E177" s="336" t="s">
        <v>1829</v>
      </c>
      <c r="F177" s="325" t="s">
        <v>2144</v>
      </c>
      <c r="G177" s="163" t="s">
        <v>2145</v>
      </c>
      <c r="H177" s="43" t="s">
        <v>2146</v>
      </c>
      <c r="I177" s="43" t="s">
        <v>138</v>
      </c>
      <c r="J177" s="43" t="s">
        <v>2147</v>
      </c>
      <c r="K177" s="43" t="s">
        <v>2148</v>
      </c>
      <c r="L177" s="43" t="s">
        <v>2149</v>
      </c>
      <c r="M177" s="43" t="s">
        <v>2150</v>
      </c>
      <c r="N177" s="44" t="s">
        <v>2151</v>
      </c>
      <c r="O177" s="45" t="s">
        <v>2152</v>
      </c>
      <c r="P177" s="326" t="s">
        <v>2153</v>
      </c>
      <c r="Q177" s="60">
        <v>0</v>
      </c>
      <c r="R177" s="200" t="s">
        <v>2154</v>
      </c>
      <c r="S177" s="80" t="s">
        <v>2155</v>
      </c>
      <c r="T177" s="81">
        <v>1</v>
      </c>
      <c r="U177" s="82" t="s">
        <v>2156</v>
      </c>
      <c r="V177" s="45" t="s">
        <v>2157</v>
      </c>
      <c r="W177" s="50" t="s">
        <v>2158</v>
      </c>
      <c r="X177" s="45" t="s">
        <v>2159</v>
      </c>
      <c r="Y177" s="200" t="s">
        <v>2160</v>
      </c>
      <c r="Z177" s="47" t="s">
        <v>2161</v>
      </c>
      <c r="AA177" s="89" t="s">
        <v>2162</v>
      </c>
      <c r="AB177" s="90"/>
      <c r="AC177" s="90" t="s">
        <v>2163</v>
      </c>
      <c r="AD177" s="91" t="s">
        <v>95</v>
      </c>
      <c r="AE177" s="92" t="s">
        <v>95</v>
      </c>
      <c r="AF177" s="169" t="s">
        <v>96</v>
      </c>
      <c r="AG177" s="94" t="s">
        <v>102</v>
      </c>
      <c r="AH177" s="95" t="s">
        <v>102</v>
      </c>
      <c r="AI177" s="175" t="s">
        <v>165</v>
      </c>
      <c r="AJ177" s="176" t="s">
        <v>2164</v>
      </c>
      <c r="AK177" s="176" t="s">
        <v>2165</v>
      </c>
      <c r="AL177" s="58" t="s">
        <v>2166</v>
      </c>
      <c r="AM177" s="58" t="s">
        <v>2167</v>
      </c>
      <c r="AN177" s="58" t="s">
        <v>2168</v>
      </c>
      <c r="AO177" s="59">
        <v>30708</v>
      </c>
      <c r="AP177" s="60" t="s">
        <v>124</v>
      </c>
      <c r="AQ177" s="60" t="s">
        <v>95</v>
      </c>
      <c r="AR177" s="60" t="s">
        <v>95</v>
      </c>
      <c r="AS177" s="103" t="s">
        <v>2169</v>
      </c>
      <c r="AT177" s="60" t="s">
        <v>233</v>
      </c>
      <c r="AU177" s="55" t="s">
        <v>95</v>
      </c>
      <c r="AV177" s="58" t="s">
        <v>102</v>
      </c>
      <c r="AW177" s="55" t="s">
        <v>102</v>
      </c>
      <c r="AX177" s="58" t="s">
        <v>102</v>
      </c>
      <c r="AY177" s="58" t="s">
        <v>138</v>
      </c>
      <c r="AZ177" s="62" t="s">
        <v>102</v>
      </c>
      <c r="BA177" s="62" t="s">
        <v>368</v>
      </c>
      <c r="BB177" s="62" t="s">
        <v>2170</v>
      </c>
      <c r="BC177" s="62" t="s">
        <v>2171</v>
      </c>
      <c r="BD177" s="64" t="str">
        <f t="shared" si="26"/>
        <v>B</v>
      </c>
      <c r="BE177" s="200" t="s">
        <v>2172</v>
      </c>
      <c r="BF177" s="34">
        <f>IF(A177="",BF176,ROW()-1-COUNTIF(A$2:A177,""))</f>
        <v>77</v>
      </c>
      <c r="BG177" s="34">
        <f t="shared" si="33"/>
        <v>1</v>
      </c>
      <c r="BH177" s="34" t="str">
        <f t="shared" si="34"/>
        <v>77-1</v>
      </c>
      <c r="BI177" s="34">
        <f t="shared" si="24"/>
        <v>1</v>
      </c>
      <c r="BJ177" s="34" t="str">
        <f t="shared" si="25"/>
        <v/>
      </c>
      <c r="BK177" s="34" t="str">
        <f t="shared" si="27"/>
        <v>新規のみ</v>
      </c>
      <c r="BL177" s="34" t="str">
        <f t="shared" si="35"/>
        <v>77-Yes</v>
      </c>
      <c r="BM177" s="34" t="str">
        <f t="shared" si="28"/>
        <v>進歩性</v>
      </c>
      <c r="BN177" s="34" t="str">
        <f t="shared" si="29"/>
        <v>進歩性のみ</v>
      </c>
      <c r="BO177" s="34" t="str">
        <f t="shared" si="30"/>
        <v>77-進</v>
      </c>
      <c r="BP177" s="34">
        <f t="shared" si="31"/>
        <v>1984</v>
      </c>
      <c r="BQ177" s="34" t="str">
        <f t="shared" si="32"/>
        <v>分析対象</v>
      </c>
      <c r="BR177" s="103"/>
      <c r="BS177" s="103"/>
      <c r="BT177" s="103"/>
      <c r="BU177" s="77" t="s">
        <v>104</v>
      </c>
      <c r="BV177" s="66" t="s">
        <v>2147</v>
      </c>
      <c r="BW177" s="67" t="s">
        <v>2166</v>
      </c>
    </row>
    <row r="178" spans="1:75" ht="40.5" customHeight="1" x14ac:dyDescent="0.15">
      <c r="A178" s="848" t="s">
        <v>2173</v>
      </c>
      <c r="B178" s="323" t="s">
        <v>1344</v>
      </c>
      <c r="C178" s="272" t="s">
        <v>2174</v>
      </c>
      <c r="D178" s="130" t="s">
        <v>2175</v>
      </c>
      <c r="E178" s="336" t="s">
        <v>1829</v>
      </c>
      <c r="F178" s="274" t="s">
        <v>2176</v>
      </c>
      <c r="G178" s="163" t="s">
        <v>2177</v>
      </c>
      <c r="H178" s="43" t="s">
        <v>2178</v>
      </c>
      <c r="I178" s="43" t="s">
        <v>2179</v>
      </c>
      <c r="J178" s="43" t="s">
        <v>2180</v>
      </c>
      <c r="K178" s="43" t="s">
        <v>2181</v>
      </c>
      <c r="L178" s="43" t="s">
        <v>2182</v>
      </c>
      <c r="M178" s="43" t="s">
        <v>2183</v>
      </c>
      <c r="N178" s="774" t="s">
        <v>2184</v>
      </c>
      <c r="O178" s="777" t="s">
        <v>2152</v>
      </c>
      <c r="P178" s="780" t="s">
        <v>2185</v>
      </c>
      <c r="Q178" s="783">
        <v>0</v>
      </c>
      <c r="R178" s="786" t="s">
        <v>2186</v>
      </c>
      <c r="S178" s="765" t="s">
        <v>821</v>
      </c>
      <c r="T178" s="768">
        <v>2</v>
      </c>
      <c r="U178" s="82" t="s">
        <v>2156</v>
      </c>
      <c r="V178" s="45" t="s">
        <v>2187</v>
      </c>
      <c r="W178" s="50" t="s">
        <v>2188</v>
      </c>
      <c r="X178" s="45" t="s">
        <v>195</v>
      </c>
      <c r="Y178" s="200" t="s">
        <v>2160</v>
      </c>
      <c r="Z178" s="47" t="s">
        <v>2161</v>
      </c>
      <c r="AA178" s="89" t="s">
        <v>2189</v>
      </c>
      <c r="AB178" s="90"/>
      <c r="AC178" s="90" t="s">
        <v>102</v>
      </c>
      <c r="AD178" s="91" t="s">
        <v>95</v>
      </c>
      <c r="AE178" s="92" t="s">
        <v>96</v>
      </c>
      <c r="AF178" s="169" t="s">
        <v>95</v>
      </c>
      <c r="AG178" s="94" t="s">
        <v>102</v>
      </c>
      <c r="AH178" s="95" t="s">
        <v>102</v>
      </c>
      <c r="AI178" s="175" t="s">
        <v>165</v>
      </c>
      <c r="AJ178" s="176" t="s">
        <v>2190</v>
      </c>
      <c r="AK178" s="176" t="s">
        <v>2191</v>
      </c>
      <c r="AL178" s="58" t="s">
        <v>2192</v>
      </c>
      <c r="AM178" s="58" t="s">
        <v>2193</v>
      </c>
      <c r="AN178" s="58" t="s">
        <v>2194</v>
      </c>
      <c r="AO178" s="59">
        <v>37610</v>
      </c>
      <c r="AP178" s="60" t="s">
        <v>124</v>
      </c>
      <c r="AQ178" s="60" t="s">
        <v>95</v>
      </c>
      <c r="AR178" s="60" t="s">
        <v>95</v>
      </c>
      <c r="AS178" s="60" t="s">
        <v>96</v>
      </c>
      <c r="AT178" s="60" t="s">
        <v>96</v>
      </c>
      <c r="AU178" s="55" t="s">
        <v>96</v>
      </c>
      <c r="AV178" s="58" t="s">
        <v>102</v>
      </c>
      <c r="AW178" s="55" t="s">
        <v>102</v>
      </c>
      <c r="AX178" s="58" t="s">
        <v>2195</v>
      </c>
      <c r="AY178" s="58" t="s">
        <v>2179</v>
      </c>
      <c r="AZ178" s="62" t="s">
        <v>102</v>
      </c>
      <c r="BA178" s="249" t="s">
        <v>1912</v>
      </c>
      <c r="BB178" s="62" t="s">
        <v>2196</v>
      </c>
      <c r="BC178" s="62" t="s">
        <v>2197</v>
      </c>
      <c r="BD178" s="64" t="str">
        <f t="shared" si="26"/>
        <v>B</v>
      </c>
      <c r="BE178" s="262" t="s">
        <v>2198</v>
      </c>
      <c r="BF178" s="34">
        <f>IF(A178="",BF177,ROW()-1-COUNTIF(A$2:A178,""))</f>
        <v>78</v>
      </c>
      <c r="BG178" s="34">
        <f t="shared" si="33"/>
        <v>1</v>
      </c>
      <c r="BH178" s="34" t="str">
        <f t="shared" si="34"/>
        <v>78-1</v>
      </c>
      <c r="BI178" s="34">
        <f t="shared" si="24"/>
        <v>2</v>
      </c>
      <c r="BJ178" s="34" t="str">
        <f t="shared" si="25"/>
        <v>78○</v>
      </c>
      <c r="BK178" s="34" t="str">
        <f t="shared" si="27"/>
        <v>新規+既出</v>
      </c>
      <c r="BL178" s="34" t="str">
        <f t="shared" si="35"/>
        <v>78-No</v>
      </c>
      <c r="BM178" s="34" t="str">
        <f t="shared" si="28"/>
        <v>進歩性</v>
      </c>
      <c r="BN178" s="34" t="str">
        <f t="shared" si="29"/>
        <v>進歩性のみ</v>
      </c>
      <c r="BO178" s="34" t="str">
        <f t="shared" si="30"/>
        <v>78-進</v>
      </c>
      <c r="BP178" s="34">
        <f t="shared" si="31"/>
        <v>2002</v>
      </c>
      <c r="BQ178" s="34" t="str">
        <f t="shared" si="32"/>
        <v>分析対象</v>
      </c>
      <c r="BR178" s="36"/>
      <c r="BS178" s="36"/>
      <c r="BT178" s="36"/>
      <c r="BU178" s="77" t="s">
        <v>189</v>
      </c>
      <c r="BV178" s="66" t="s">
        <v>2180</v>
      </c>
      <c r="BW178" s="67" t="s">
        <v>2192</v>
      </c>
    </row>
    <row r="179" spans="1:75" ht="94.5" x14ac:dyDescent="0.15">
      <c r="A179" s="855"/>
      <c r="B179" s="323" t="s">
        <v>1344</v>
      </c>
      <c r="C179" s="283" t="s">
        <v>2199</v>
      </c>
      <c r="D179" s="130" t="s">
        <v>2200</v>
      </c>
      <c r="E179" s="336" t="s">
        <v>528</v>
      </c>
      <c r="F179" s="284" t="s">
        <v>2176</v>
      </c>
      <c r="G179" s="163" t="s">
        <v>2177</v>
      </c>
      <c r="H179" s="43" t="s">
        <v>2178</v>
      </c>
      <c r="I179" s="43" t="s">
        <v>2179</v>
      </c>
      <c r="J179" s="43" t="s">
        <v>2180</v>
      </c>
      <c r="K179" s="43" t="s">
        <v>2181</v>
      </c>
      <c r="L179" s="43" t="s">
        <v>2182</v>
      </c>
      <c r="M179" s="43" t="s">
        <v>2183</v>
      </c>
      <c r="N179" s="776"/>
      <c r="O179" s="779"/>
      <c r="P179" s="782"/>
      <c r="Q179" s="785"/>
      <c r="R179" s="788"/>
      <c r="S179" s="767"/>
      <c r="T179" s="770"/>
      <c r="U179" s="82" t="s">
        <v>833</v>
      </c>
      <c r="V179" s="45" t="s">
        <v>2201</v>
      </c>
      <c r="W179" s="50" t="s">
        <v>2202</v>
      </c>
      <c r="X179" s="45" t="s">
        <v>2203</v>
      </c>
      <c r="Y179" s="200" t="s">
        <v>2061</v>
      </c>
      <c r="Z179" s="47" t="s">
        <v>2085</v>
      </c>
      <c r="AA179" s="89" t="s">
        <v>2204</v>
      </c>
      <c r="AB179" s="90"/>
      <c r="AC179" s="90" t="s">
        <v>2205</v>
      </c>
      <c r="AD179" s="91" t="s">
        <v>95</v>
      </c>
      <c r="AE179" s="92" t="s">
        <v>95</v>
      </c>
      <c r="AF179" s="169" t="s">
        <v>96</v>
      </c>
      <c r="AG179" s="94" t="s">
        <v>102</v>
      </c>
      <c r="AH179" s="95" t="s">
        <v>102</v>
      </c>
      <c r="AI179" s="175" t="s">
        <v>165</v>
      </c>
      <c r="AJ179" s="176" t="s">
        <v>2206</v>
      </c>
      <c r="AK179" s="176" t="s">
        <v>2207</v>
      </c>
      <c r="AL179" s="58" t="s">
        <v>2208</v>
      </c>
      <c r="AM179" s="58" t="s">
        <v>2209</v>
      </c>
      <c r="AN179" s="58" t="s">
        <v>2210</v>
      </c>
      <c r="AO179" s="59">
        <v>37594</v>
      </c>
      <c r="AP179" s="60" t="s">
        <v>124</v>
      </c>
      <c r="AQ179" s="60" t="s">
        <v>95</v>
      </c>
      <c r="AR179" s="60" t="s">
        <v>95</v>
      </c>
      <c r="AS179" s="60" t="s">
        <v>95</v>
      </c>
      <c r="AT179" s="60" t="s">
        <v>95</v>
      </c>
      <c r="AU179" s="55" t="s">
        <v>95</v>
      </c>
      <c r="AV179" s="58" t="s">
        <v>102</v>
      </c>
      <c r="AW179" s="55" t="s">
        <v>102</v>
      </c>
      <c r="AX179" s="58" t="s">
        <v>2195</v>
      </c>
      <c r="AY179" s="58" t="s">
        <v>2179</v>
      </c>
      <c r="AZ179" s="62" t="s">
        <v>102</v>
      </c>
      <c r="BA179" s="62" t="s">
        <v>368</v>
      </c>
      <c r="BB179" s="62" t="s">
        <v>2196</v>
      </c>
      <c r="BC179" s="62" t="s">
        <v>2211</v>
      </c>
      <c r="BD179" s="64" t="str">
        <f t="shared" si="26"/>
        <v>B</v>
      </c>
      <c r="BE179" s="200"/>
      <c r="BF179" s="34">
        <f>IF(A179="",BF178,ROW()-1-COUNTIF(A$2:A179,""))</f>
        <v>78</v>
      </c>
      <c r="BG179" s="34">
        <f t="shared" si="33"/>
        <v>2</v>
      </c>
      <c r="BH179" s="34" t="str">
        <f t="shared" si="34"/>
        <v>78-2</v>
      </c>
      <c r="BI179" s="34">
        <f t="shared" si="24"/>
        <v>2</v>
      </c>
      <c r="BJ179" s="34" t="str">
        <f t="shared" si="25"/>
        <v>78○</v>
      </c>
      <c r="BK179" s="34" t="str">
        <f t="shared" si="27"/>
        <v>新規+既出</v>
      </c>
      <c r="BL179" s="34" t="str">
        <f t="shared" si="35"/>
        <v>78-Yes</v>
      </c>
      <c r="BM179" s="34" t="str">
        <f t="shared" si="28"/>
        <v>進歩性</v>
      </c>
      <c r="BN179" s="34" t="str">
        <f t="shared" si="29"/>
        <v>進歩性のみ</v>
      </c>
      <c r="BO179" s="34" t="str">
        <f t="shared" si="30"/>
        <v>78-進</v>
      </c>
      <c r="BP179" s="34">
        <f t="shared" si="31"/>
        <v>2002</v>
      </c>
      <c r="BQ179" s="34" t="str">
        <f t="shared" si="32"/>
        <v>分析対象</v>
      </c>
      <c r="BR179" s="36"/>
      <c r="BS179" s="36"/>
      <c r="BT179" s="36"/>
      <c r="BU179" s="77" t="s">
        <v>104</v>
      </c>
      <c r="BV179" s="66" t="s">
        <v>2180</v>
      </c>
      <c r="BW179" s="67" t="s">
        <v>2208</v>
      </c>
    </row>
    <row r="180" spans="1:75" ht="108" x14ac:dyDescent="0.15">
      <c r="A180" s="341" t="s">
        <v>2212</v>
      </c>
      <c r="B180" s="323" t="s">
        <v>1344</v>
      </c>
      <c r="C180" s="324" t="s">
        <v>2213</v>
      </c>
      <c r="D180" s="329"/>
      <c r="E180" s="329"/>
      <c r="F180" s="325" t="s">
        <v>2214</v>
      </c>
      <c r="G180" s="163" t="s">
        <v>980</v>
      </c>
      <c r="H180" s="43" t="s">
        <v>981</v>
      </c>
      <c r="I180" s="43" t="s">
        <v>138</v>
      </c>
      <c r="J180" s="43" t="s">
        <v>2215</v>
      </c>
      <c r="K180" s="43" t="s">
        <v>2216</v>
      </c>
      <c r="L180" s="43" t="s">
        <v>2217</v>
      </c>
      <c r="M180" s="43" t="s">
        <v>2218</v>
      </c>
      <c r="N180" s="44" t="s">
        <v>2219</v>
      </c>
      <c r="O180" s="45"/>
      <c r="P180" s="326"/>
      <c r="Q180" s="60"/>
      <c r="R180" s="200"/>
      <c r="S180" s="80" t="s">
        <v>2220</v>
      </c>
      <c r="T180" s="81" t="s">
        <v>2220</v>
      </c>
      <c r="U180" s="82"/>
      <c r="V180" s="45"/>
      <c r="W180" s="50" t="s">
        <v>195</v>
      </c>
      <c r="X180" s="45" t="s">
        <v>195</v>
      </c>
      <c r="Y180" s="200"/>
      <c r="Z180" s="47"/>
      <c r="AA180" s="89" t="s">
        <v>102</v>
      </c>
      <c r="AB180" s="90"/>
      <c r="AC180" s="90" t="s">
        <v>102</v>
      </c>
      <c r="AD180" s="288" t="s">
        <v>102</v>
      </c>
      <c r="AE180" s="289" t="s">
        <v>102</v>
      </c>
      <c r="AF180" s="290" t="s">
        <v>102</v>
      </c>
      <c r="AG180" s="291" t="s">
        <v>102</v>
      </c>
      <c r="AH180" s="292" t="s">
        <v>102</v>
      </c>
      <c r="AI180" s="293" t="s">
        <v>102</v>
      </c>
      <c r="AJ180" s="294" t="s">
        <v>102</v>
      </c>
      <c r="AK180" s="294" t="s">
        <v>102</v>
      </c>
      <c r="AL180" s="295" t="s">
        <v>102</v>
      </c>
      <c r="AM180" s="295" t="s">
        <v>102</v>
      </c>
      <c r="AN180" s="295" t="s">
        <v>102</v>
      </c>
      <c r="AO180" s="296" t="s">
        <v>102</v>
      </c>
      <c r="AP180" s="60"/>
      <c r="AQ180" s="60"/>
      <c r="AR180" s="60"/>
      <c r="AS180" s="60" t="s">
        <v>102</v>
      </c>
      <c r="AT180" s="60" t="s">
        <v>102</v>
      </c>
      <c r="AU180" s="297" t="s">
        <v>102</v>
      </c>
      <c r="AV180" s="295" t="s">
        <v>205</v>
      </c>
      <c r="AW180" s="297" t="s">
        <v>102</v>
      </c>
      <c r="AX180" s="295" t="s">
        <v>102</v>
      </c>
      <c r="AY180" s="295" t="s">
        <v>138</v>
      </c>
      <c r="AZ180" s="298" t="s">
        <v>102</v>
      </c>
      <c r="BA180" s="298" t="s">
        <v>102</v>
      </c>
      <c r="BB180" s="298" t="s">
        <v>102</v>
      </c>
      <c r="BC180" s="298" t="s">
        <v>102</v>
      </c>
      <c r="BD180" s="64" t="str">
        <f t="shared" si="26"/>
        <v>F</v>
      </c>
      <c r="BE180" s="200"/>
      <c r="BF180" s="34">
        <f>IF(A180="",BF179,ROW()-1-COUNTIF(A$2:A180,""))</f>
        <v>79</v>
      </c>
      <c r="BG180" s="34">
        <f t="shared" si="33"/>
        <v>1</v>
      </c>
      <c r="BH180" s="34" t="str">
        <f t="shared" si="34"/>
        <v>79-1</v>
      </c>
      <c r="BI180" s="34">
        <f t="shared" si="24"/>
        <v>1</v>
      </c>
      <c r="BJ180" s="34" t="str">
        <f t="shared" si="25"/>
        <v/>
      </c>
      <c r="BK180" s="34" t="str">
        <f t="shared" si="27"/>
        <v>既出のみ</v>
      </c>
      <c r="BL180" s="34" t="str">
        <f t="shared" si="35"/>
        <v>79-</v>
      </c>
      <c r="BM180" s="34" t="str">
        <f t="shared" si="28"/>
        <v/>
      </c>
      <c r="BN180" s="34" t="str">
        <f t="shared" si="29"/>
        <v>-</v>
      </c>
      <c r="BO180" s="34" t="str">
        <f t="shared" si="30"/>
        <v>79-両</v>
      </c>
      <c r="BP180" s="34" t="str">
        <f t="shared" si="31"/>
        <v/>
      </c>
      <c r="BQ180" s="34" t="str">
        <f t="shared" si="32"/>
        <v/>
      </c>
      <c r="BR180" s="103"/>
      <c r="BS180" s="103"/>
      <c r="BT180" s="103"/>
      <c r="BV180" s="66" t="s">
        <v>2215</v>
      </c>
      <c r="BW180" s="299" t="s">
        <v>102</v>
      </c>
    </row>
    <row r="181" spans="1:75" ht="27" customHeight="1" x14ac:dyDescent="0.15">
      <c r="A181" s="848" t="s">
        <v>2221</v>
      </c>
      <c r="B181" s="323" t="s">
        <v>1344</v>
      </c>
      <c r="C181" s="272" t="s">
        <v>2222</v>
      </c>
      <c r="D181" s="130" t="s">
        <v>2223</v>
      </c>
      <c r="E181" s="336" t="s">
        <v>1829</v>
      </c>
      <c r="F181" s="274" t="s">
        <v>2214</v>
      </c>
      <c r="G181" s="163" t="s">
        <v>980</v>
      </c>
      <c r="H181" s="43" t="s">
        <v>981</v>
      </c>
      <c r="I181" s="43" t="s">
        <v>138</v>
      </c>
      <c r="J181" s="43" t="s">
        <v>2215</v>
      </c>
      <c r="K181" s="43" t="s">
        <v>2216</v>
      </c>
      <c r="L181" s="43" t="s">
        <v>2217</v>
      </c>
      <c r="M181" s="43" t="s">
        <v>2218</v>
      </c>
      <c r="N181" s="774" t="s">
        <v>2224</v>
      </c>
      <c r="O181" s="777" t="s">
        <v>2152</v>
      </c>
      <c r="P181" s="780" t="s">
        <v>2225</v>
      </c>
      <c r="Q181" s="783">
        <v>0</v>
      </c>
      <c r="R181" s="786" t="s">
        <v>2226</v>
      </c>
      <c r="S181" s="765" t="s">
        <v>821</v>
      </c>
      <c r="T181" s="768">
        <v>3</v>
      </c>
      <c r="U181" s="82" t="s">
        <v>2227</v>
      </c>
      <c r="V181" s="45" t="s">
        <v>2228</v>
      </c>
      <c r="W181" s="50" t="s">
        <v>2229</v>
      </c>
      <c r="X181" s="45" t="s">
        <v>2230</v>
      </c>
      <c r="Y181" s="200" t="s">
        <v>2160</v>
      </c>
      <c r="Z181" s="47" t="s">
        <v>2161</v>
      </c>
      <c r="AA181" s="89" t="s">
        <v>2231</v>
      </c>
      <c r="AB181" s="90"/>
      <c r="AC181" s="90" t="s">
        <v>2232</v>
      </c>
      <c r="AD181" s="91" t="s">
        <v>95</v>
      </c>
      <c r="AE181" s="92" t="s">
        <v>95</v>
      </c>
      <c r="AF181" s="169" t="s">
        <v>96</v>
      </c>
      <c r="AG181" s="94" t="s">
        <v>102</v>
      </c>
      <c r="AH181" s="95" t="s">
        <v>102</v>
      </c>
      <c r="AI181" s="175" t="s">
        <v>165</v>
      </c>
      <c r="AJ181" s="176" t="s">
        <v>2233</v>
      </c>
      <c r="AK181" s="176" t="s">
        <v>2234</v>
      </c>
      <c r="AL181" s="58" t="s">
        <v>2235</v>
      </c>
      <c r="AM181" s="58" t="s">
        <v>2236</v>
      </c>
      <c r="AN181" s="58" t="s">
        <v>2237</v>
      </c>
      <c r="AO181" s="59">
        <v>35850</v>
      </c>
      <c r="AP181" s="60" t="s">
        <v>124</v>
      </c>
      <c r="AQ181" s="60" t="s">
        <v>95</v>
      </c>
      <c r="AR181" s="60" t="s">
        <v>95</v>
      </c>
      <c r="AS181" s="60" t="s">
        <v>95</v>
      </c>
      <c r="AT181" s="60" t="s">
        <v>233</v>
      </c>
      <c r="AU181" s="55" t="s">
        <v>95</v>
      </c>
      <c r="AV181" s="58" t="s">
        <v>102</v>
      </c>
      <c r="AW181" s="55" t="s">
        <v>102</v>
      </c>
      <c r="AX181" s="58" t="s">
        <v>102</v>
      </c>
      <c r="AY181" s="58" t="s">
        <v>138</v>
      </c>
      <c r="AZ181" s="62" t="s">
        <v>102</v>
      </c>
      <c r="BA181" s="62" t="s">
        <v>368</v>
      </c>
      <c r="BB181" s="62" t="s">
        <v>2238</v>
      </c>
      <c r="BC181" s="62" t="s">
        <v>2239</v>
      </c>
      <c r="BD181" s="64" t="str">
        <f t="shared" si="26"/>
        <v>F</v>
      </c>
      <c r="BE181" s="200"/>
      <c r="BF181" s="34">
        <f>IF(A181="",BF180,ROW()-1-COUNTIF(A$2:A181,""))</f>
        <v>80</v>
      </c>
      <c r="BG181" s="34">
        <f t="shared" si="33"/>
        <v>1</v>
      </c>
      <c r="BH181" s="34" t="str">
        <f t="shared" si="34"/>
        <v>80-1</v>
      </c>
      <c r="BI181" s="34">
        <f t="shared" si="24"/>
        <v>3</v>
      </c>
      <c r="BJ181" s="34" t="str">
        <f t="shared" si="25"/>
        <v>80○</v>
      </c>
      <c r="BK181" s="34" t="str">
        <f t="shared" si="27"/>
        <v>新規+既出</v>
      </c>
      <c r="BL181" s="34" t="str">
        <f t="shared" si="35"/>
        <v>80-Yes</v>
      </c>
      <c r="BM181" s="34" t="str">
        <f t="shared" si="28"/>
        <v>進歩性</v>
      </c>
      <c r="BN181" s="34" t="str">
        <f t="shared" si="29"/>
        <v>進歩性のみ</v>
      </c>
      <c r="BO181" s="34" t="str">
        <f t="shared" si="30"/>
        <v>80-進</v>
      </c>
      <c r="BP181" s="34">
        <f t="shared" si="31"/>
        <v>1998</v>
      </c>
      <c r="BQ181" s="34" t="str">
        <f t="shared" si="32"/>
        <v>分析対象</v>
      </c>
      <c r="BR181" s="36"/>
      <c r="BS181" s="36"/>
      <c r="BT181" s="36"/>
      <c r="BU181" s="77" t="s">
        <v>104</v>
      </c>
      <c r="BV181" s="66" t="s">
        <v>2215</v>
      </c>
      <c r="BW181" s="67" t="s">
        <v>2235</v>
      </c>
    </row>
    <row r="182" spans="1:75" ht="108" x14ac:dyDescent="0.15">
      <c r="A182" s="856"/>
      <c r="B182" s="323" t="s">
        <v>1344</v>
      </c>
      <c r="C182" s="319" t="s">
        <v>2213</v>
      </c>
      <c r="D182" s="130" t="s">
        <v>2240</v>
      </c>
      <c r="E182" s="336" t="s">
        <v>2241</v>
      </c>
      <c r="F182" s="320" t="s">
        <v>2214</v>
      </c>
      <c r="G182" s="163" t="s">
        <v>980</v>
      </c>
      <c r="H182" s="43" t="s">
        <v>981</v>
      </c>
      <c r="I182" s="43" t="s">
        <v>138</v>
      </c>
      <c r="J182" s="43" t="s">
        <v>2215</v>
      </c>
      <c r="K182" s="43" t="s">
        <v>2216</v>
      </c>
      <c r="L182" s="43" t="s">
        <v>2217</v>
      </c>
      <c r="M182" s="43" t="s">
        <v>2218</v>
      </c>
      <c r="N182" s="775"/>
      <c r="O182" s="778"/>
      <c r="P182" s="781"/>
      <c r="Q182" s="784"/>
      <c r="R182" s="787"/>
      <c r="S182" s="766"/>
      <c r="T182" s="769"/>
      <c r="U182" s="82" t="s">
        <v>2242</v>
      </c>
      <c r="V182" s="45" t="s">
        <v>2243</v>
      </c>
      <c r="W182" s="50" t="s">
        <v>2244</v>
      </c>
      <c r="X182" s="45" t="s">
        <v>195</v>
      </c>
      <c r="Y182" s="200" t="s">
        <v>2245</v>
      </c>
      <c r="Z182" s="47" t="s">
        <v>2246</v>
      </c>
      <c r="AA182" s="89" t="s">
        <v>2247</v>
      </c>
      <c r="AB182" s="90"/>
      <c r="AC182" s="90" t="s">
        <v>102</v>
      </c>
      <c r="AD182" s="91" t="s">
        <v>96</v>
      </c>
      <c r="AE182" s="92" t="s">
        <v>96</v>
      </c>
      <c r="AF182" s="169" t="s">
        <v>95</v>
      </c>
      <c r="AG182" s="94" t="s">
        <v>102</v>
      </c>
      <c r="AH182" s="95" t="s">
        <v>102</v>
      </c>
      <c r="AI182" s="175" t="s">
        <v>165</v>
      </c>
      <c r="AJ182" s="176" t="s">
        <v>2248</v>
      </c>
      <c r="AK182" s="176" t="s">
        <v>2249</v>
      </c>
      <c r="AL182" s="58" t="s">
        <v>2250</v>
      </c>
      <c r="AM182" s="58" t="s">
        <v>2251</v>
      </c>
      <c r="AN182" s="58">
        <v>0</v>
      </c>
      <c r="AO182" s="59">
        <v>37274</v>
      </c>
      <c r="AP182" s="60" t="s">
        <v>124</v>
      </c>
      <c r="AQ182" s="60" t="s">
        <v>95</v>
      </c>
      <c r="AR182" s="60" t="s">
        <v>95</v>
      </c>
      <c r="AS182" s="60" t="s">
        <v>95</v>
      </c>
      <c r="AT182" s="60" t="s">
        <v>233</v>
      </c>
      <c r="AU182" s="55" t="s">
        <v>96</v>
      </c>
      <c r="AV182" s="58" t="s">
        <v>102</v>
      </c>
      <c r="AW182" s="55" t="s">
        <v>102</v>
      </c>
      <c r="AX182" s="58" t="s">
        <v>102</v>
      </c>
      <c r="AY182" s="58" t="s">
        <v>138</v>
      </c>
      <c r="AZ182" s="62" t="s">
        <v>102</v>
      </c>
      <c r="BA182" s="62" t="s">
        <v>368</v>
      </c>
      <c r="BB182" s="62" t="s">
        <v>2238</v>
      </c>
      <c r="BC182" s="62" t="s">
        <v>2252</v>
      </c>
      <c r="BD182" s="64" t="str">
        <f t="shared" si="26"/>
        <v>F</v>
      </c>
      <c r="BE182" s="200"/>
      <c r="BF182" s="34">
        <f>IF(A182="",BF181,ROW()-1-COUNTIF(A$2:A182,""))</f>
        <v>80</v>
      </c>
      <c r="BG182" s="34">
        <f t="shared" si="33"/>
        <v>2</v>
      </c>
      <c r="BH182" s="34" t="str">
        <f t="shared" si="34"/>
        <v>80-2</v>
      </c>
      <c r="BI182" s="34">
        <f t="shared" si="24"/>
        <v>3</v>
      </c>
      <c r="BJ182" s="34" t="str">
        <f t="shared" si="25"/>
        <v>80○</v>
      </c>
      <c r="BK182" s="34" t="str">
        <f t="shared" si="27"/>
        <v>新規+既出</v>
      </c>
      <c r="BL182" s="34" t="str">
        <f t="shared" si="35"/>
        <v>80-No</v>
      </c>
      <c r="BM182" s="34" t="str">
        <f t="shared" si="28"/>
        <v>進歩性</v>
      </c>
      <c r="BN182" s="34" t="str">
        <f t="shared" si="29"/>
        <v>進歩性のみ</v>
      </c>
      <c r="BO182" s="34" t="str">
        <f t="shared" si="30"/>
        <v>80-進</v>
      </c>
      <c r="BP182" s="34">
        <f t="shared" si="31"/>
        <v>2002</v>
      </c>
      <c r="BQ182" s="34" t="str">
        <f t="shared" si="32"/>
        <v>分析対象</v>
      </c>
      <c r="BR182" s="36"/>
      <c r="BS182" s="36"/>
      <c r="BT182" s="36"/>
      <c r="BU182" s="77" t="s">
        <v>104</v>
      </c>
      <c r="BV182" s="66" t="s">
        <v>2215</v>
      </c>
      <c r="BW182" s="67" t="s">
        <v>2250</v>
      </c>
    </row>
    <row r="183" spans="1:75" ht="202.5" x14ac:dyDescent="0.15">
      <c r="A183" s="855"/>
      <c r="B183" s="323" t="s">
        <v>1344</v>
      </c>
      <c r="C183" s="283" t="s">
        <v>2213</v>
      </c>
      <c r="D183" s="130" t="s">
        <v>2253</v>
      </c>
      <c r="E183" s="336" t="s">
        <v>1504</v>
      </c>
      <c r="F183" s="284" t="s">
        <v>2214</v>
      </c>
      <c r="G183" s="163" t="s">
        <v>980</v>
      </c>
      <c r="H183" s="43" t="s">
        <v>981</v>
      </c>
      <c r="I183" s="43" t="s">
        <v>138</v>
      </c>
      <c r="J183" s="43" t="s">
        <v>2215</v>
      </c>
      <c r="K183" s="43" t="s">
        <v>2216</v>
      </c>
      <c r="L183" s="43" t="s">
        <v>2217</v>
      </c>
      <c r="M183" s="43" t="s">
        <v>2218</v>
      </c>
      <c r="N183" s="776"/>
      <c r="O183" s="779"/>
      <c r="P183" s="782"/>
      <c r="Q183" s="785"/>
      <c r="R183" s="788"/>
      <c r="S183" s="767"/>
      <c r="T183" s="770"/>
      <c r="U183" s="82" t="s">
        <v>2254</v>
      </c>
      <c r="V183" s="45" t="s">
        <v>2255</v>
      </c>
      <c r="W183" s="50" t="s">
        <v>195</v>
      </c>
      <c r="X183" s="45" t="s">
        <v>195</v>
      </c>
      <c r="Y183" s="200" t="s">
        <v>2256</v>
      </c>
      <c r="Z183" s="47" t="s">
        <v>2257</v>
      </c>
      <c r="AA183" s="89" t="s">
        <v>102</v>
      </c>
      <c r="AB183" s="90"/>
      <c r="AC183" s="90" t="s">
        <v>102</v>
      </c>
      <c r="AD183" s="91" t="s">
        <v>95</v>
      </c>
      <c r="AE183" s="92" t="s">
        <v>95</v>
      </c>
      <c r="AF183" s="169" t="s">
        <v>96</v>
      </c>
      <c r="AG183" s="94" t="s">
        <v>102</v>
      </c>
      <c r="AH183" s="95" t="s">
        <v>102</v>
      </c>
      <c r="AI183" s="175" t="s">
        <v>835</v>
      </c>
      <c r="AJ183" s="176" t="s">
        <v>102</v>
      </c>
      <c r="AK183" s="176" t="s">
        <v>102</v>
      </c>
      <c r="AL183" s="58" t="s">
        <v>102</v>
      </c>
      <c r="AM183" s="58" t="s">
        <v>102</v>
      </c>
      <c r="AN183" s="58" t="s">
        <v>102</v>
      </c>
      <c r="AO183" s="59" t="s">
        <v>102</v>
      </c>
      <c r="AP183" s="60" t="s">
        <v>347</v>
      </c>
      <c r="AQ183" s="60"/>
      <c r="AR183" s="60"/>
      <c r="AS183" s="60" t="s">
        <v>95</v>
      </c>
      <c r="AT183" s="60" t="s">
        <v>233</v>
      </c>
      <c r="AU183" s="55" t="s">
        <v>95</v>
      </c>
      <c r="AV183" s="193" t="s">
        <v>205</v>
      </c>
      <c r="AW183" s="55" t="s">
        <v>102</v>
      </c>
      <c r="AX183" s="58" t="s">
        <v>102</v>
      </c>
      <c r="AY183" s="58" t="s">
        <v>138</v>
      </c>
      <c r="AZ183" s="62" t="s">
        <v>102</v>
      </c>
      <c r="BA183" s="62" t="s">
        <v>102</v>
      </c>
      <c r="BB183" s="62" t="s">
        <v>102</v>
      </c>
      <c r="BC183" s="62" t="s">
        <v>102</v>
      </c>
      <c r="BD183" s="64" t="str">
        <f t="shared" si="26"/>
        <v>F</v>
      </c>
      <c r="BE183" s="200"/>
      <c r="BF183" s="34">
        <f>IF(A183="",BF182,ROW()-1-COUNTIF(A$2:A183,""))</f>
        <v>80</v>
      </c>
      <c r="BG183" s="34">
        <f t="shared" si="33"/>
        <v>3</v>
      </c>
      <c r="BH183" s="34" t="str">
        <f t="shared" si="34"/>
        <v>80-3</v>
      </c>
      <c r="BI183" s="34">
        <f t="shared" si="24"/>
        <v>3</v>
      </c>
      <c r="BJ183" s="34" t="str">
        <f t="shared" si="25"/>
        <v>80○</v>
      </c>
      <c r="BK183" s="34" t="str">
        <f t="shared" si="27"/>
        <v>新規+既出</v>
      </c>
      <c r="BL183" s="34" t="str">
        <f t="shared" si="35"/>
        <v>80-Yes</v>
      </c>
      <c r="BM183" s="34" t="str">
        <f t="shared" si="28"/>
        <v>進歩性</v>
      </c>
      <c r="BN183" s="34" t="str">
        <f t="shared" si="29"/>
        <v>進歩性のみ</v>
      </c>
      <c r="BO183" s="34" t="str">
        <f t="shared" si="30"/>
        <v>80-進</v>
      </c>
      <c r="BP183" s="34" t="str">
        <f t="shared" si="31"/>
        <v/>
      </c>
      <c r="BQ183" s="34" t="str">
        <f t="shared" si="32"/>
        <v>分析対象</v>
      </c>
      <c r="BR183" s="36"/>
      <c r="BS183" s="36"/>
      <c r="BT183" s="36"/>
      <c r="BV183" s="66" t="s">
        <v>2215</v>
      </c>
      <c r="BW183" s="67" t="s">
        <v>102</v>
      </c>
    </row>
    <row r="184" spans="1:75" ht="27" customHeight="1" x14ac:dyDescent="0.15">
      <c r="A184" s="848" t="s">
        <v>2258</v>
      </c>
      <c r="B184" s="323" t="s">
        <v>1344</v>
      </c>
      <c r="C184" s="272" t="s">
        <v>2259</v>
      </c>
      <c r="D184" s="130" t="s">
        <v>2260</v>
      </c>
      <c r="E184" s="130" t="s">
        <v>2261</v>
      </c>
      <c r="F184" s="274" t="s">
        <v>2262</v>
      </c>
      <c r="G184" s="163" t="s">
        <v>2263</v>
      </c>
      <c r="H184" s="43" t="s">
        <v>2264</v>
      </c>
      <c r="I184" s="43" t="s">
        <v>2265</v>
      </c>
      <c r="J184" s="43" t="s">
        <v>2266</v>
      </c>
      <c r="K184" s="43" t="s">
        <v>2267</v>
      </c>
      <c r="L184" s="43" t="s">
        <v>2268</v>
      </c>
      <c r="M184" s="43" t="s">
        <v>2269</v>
      </c>
      <c r="N184" s="774" t="s">
        <v>2270</v>
      </c>
      <c r="O184" s="777" t="s">
        <v>2271</v>
      </c>
      <c r="P184" s="780" t="s">
        <v>2272</v>
      </c>
      <c r="Q184" s="783">
        <v>0</v>
      </c>
      <c r="R184" s="857" t="s">
        <v>2273</v>
      </c>
      <c r="S184" s="795" t="s">
        <v>1542</v>
      </c>
      <c r="T184" s="797">
        <v>2</v>
      </c>
      <c r="U184" s="82" t="s">
        <v>2254</v>
      </c>
      <c r="V184" s="45" t="s">
        <v>2274</v>
      </c>
      <c r="W184" s="50" t="s">
        <v>2275</v>
      </c>
      <c r="X184" s="45" t="s">
        <v>195</v>
      </c>
      <c r="Y184" s="200" t="s">
        <v>2256</v>
      </c>
      <c r="Z184" s="47" t="s">
        <v>2276</v>
      </c>
      <c r="AA184" s="89" t="s">
        <v>2277</v>
      </c>
      <c r="AB184" s="90"/>
      <c r="AC184" s="90" t="s">
        <v>102</v>
      </c>
      <c r="AD184" s="91" t="s">
        <v>95</v>
      </c>
      <c r="AE184" s="92" t="s">
        <v>95</v>
      </c>
      <c r="AF184" s="169" t="s">
        <v>96</v>
      </c>
      <c r="AG184" s="94" t="s">
        <v>102</v>
      </c>
      <c r="AH184" s="95" t="s">
        <v>102</v>
      </c>
      <c r="AI184" s="175" t="s">
        <v>165</v>
      </c>
      <c r="AJ184" s="176" t="s">
        <v>2278</v>
      </c>
      <c r="AK184" s="176" t="s">
        <v>2279</v>
      </c>
      <c r="AL184" s="58" t="s">
        <v>2280</v>
      </c>
      <c r="AM184" s="58" t="s">
        <v>2281</v>
      </c>
      <c r="AN184" s="58" t="s">
        <v>2282</v>
      </c>
      <c r="AO184" s="59">
        <v>36564</v>
      </c>
      <c r="AP184" s="60" t="s">
        <v>124</v>
      </c>
      <c r="AQ184" s="60" t="s">
        <v>95</v>
      </c>
      <c r="AR184" s="60" t="s">
        <v>95</v>
      </c>
      <c r="AS184" s="60" t="s">
        <v>95</v>
      </c>
      <c r="AT184" s="60" t="s">
        <v>96</v>
      </c>
      <c r="AU184" s="55" t="s">
        <v>96</v>
      </c>
      <c r="AV184" s="58" t="s">
        <v>102</v>
      </c>
      <c r="AW184" s="55" t="s">
        <v>2283</v>
      </c>
      <c r="AX184" s="58" t="s">
        <v>2284</v>
      </c>
      <c r="AY184" s="58" t="s">
        <v>2265</v>
      </c>
      <c r="AZ184" s="62" t="s">
        <v>125</v>
      </c>
      <c r="BA184" s="62" t="s">
        <v>187</v>
      </c>
      <c r="BB184" s="62" t="s">
        <v>2285</v>
      </c>
      <c r="BC184" s="62" t="s">
        <v>2286</v>
      </c>
      <c r="BD184" s="64" t="str">
        <f t="shared" si="26"/>
        <v>C</v>
      </c>
      <c r="BE184" s="200"/>
      <c r="BF184" s="34">
        <f>IF(A184="",BF183,ROW()-1-COUNTIF(A$2:A184,""))</f>
        <v>81</v>
      </c>
      <c r="BG184" s="34">
        <f t="shared" si="33"/>
        <v>1</v>
      </c>
      <c r="BH184" s="34" t="str">
        <f t="shared" si="34"/>
        <v>81-1</v>
      </c>
      <c r="BI184" s="34">
        <f t="shared" si="24"/>
        <v>2</v>
      </c>
      <c r="BJ184" s="34" t="str">
        <f t="shared" si="25"/>
        <v/>
      </c>
      <c r="BK184" s="34" t="str">
        <f t="shared" si="27"/>
        <v>新規のみ</v>
      </c>
      <c r="BL184" s="34" t="str">
        <f t="shared" si="35"/>
        <v>81-Yes</v>
      </c>
      <c r="BM184" s="34" t="str">
        <f t="shared" si="28"/>
        <v>進歩性</v>
      </c>
      <c r="BN184" s="34" t="str">
        <f t="shared" si="29"/>
        <v>進歩性のみ</v>
      </c>
      <c r="BO184" s="34" t="str">
        <f t="shared" si="30"/>
        <v>81-進</v>
      </c>
      <c r="BP184" s="34">
        <f t="shared" si="31"/>
        <v>2000</v>
      </c>
      <c r="BQ184" s="34" t="str">
        <f t="shared" si="32"/>
        <v>分析対象</v>
      </c>
      <c r="BR184" s="103"/>
      <c r="BS184" s="103"/>
      <c r="BT184" s="103"/>
      <c r="BU184" s="77" t="s">
        <v>189</v>
      </c>
      <c r="BV184" s="66" t="s">
        <v>2266</v>
      </c>
      <c r="BW184" s="67" t="s">
        <v>2280</v>
      </c>
    </row>
    <row r="185" spans="1:75" ht="27" x14ac:dyDescent="0.15">
      <c r="A185" s="855"/>
      <c r="B185" s="323" t="s">
        <v>1344</v>
      </c>
      <c r="C185" s="283" t="s">
        <v>2259</v>
      </c>
      <c r="D185" s="130" t="s">
        <v>2287</v>
      </c>
      <c r="E185" s="130" t="s">
        <v>2288</v>
      </c>
      <c r="F185" s="284" t="s">
        <v>2262</v>
      </c>
      <c r="G185" s="163" t="s">
        <v>2263</v>
      </c>
      <c r="H185" s="43" t="s">
        <v>2264</v>
      </c>
      <c r="I185" s="43" t="s">
        <v>2265</v>
      </c>
      <c r="J185" s="43" t="s">
        <v>2266</v>
      </c>
      <c r="K185" s="43" t="s">
        <v>2267</v>
      </c>
      <c r="L185" s="43" t="s">
        <v>2268</v>
      </c>
      <c r="M185" s="43" t="s">
        <v>2269</v>
      </c>
      <c r="N185" s="776"/>
      <c r="O185" s="779"/>
      <c r="P185" s="782"/>
      <c r="Q185" s="785"/>
      <c r="R185" s="854"/>
      <c r="S185" s="796"/>
      <c r="T185" s="798"/>
      <c r="U185" s="82" t="s">
        <v>1199</v>
      </c>
      <c r="V185" s="45" t="s">
        <v>2289</v>
      </c>
      <c r="W185" s="50" t="s">
        <v>2290</v>
      </c>
      <c r="X185" s="45" t="s">
        <v>195</v>
      </c>
      <c r="Y185" s="200" t="s">
        <v>2061</v>
      </c>
      <c r="Z185" s="47" t="s">
        <v>2062</v>
      </c>
      <c r="AA185" s="89" t="s">
        <v>102</v>
      </c>
      <c r="AB185" s="90"/>
      <c r="AC185" s="90" t="s">
        <v>102</v>
      </c>
      <c r="AD185" s="91" t="s">
        <v>95</v>
      </c>
      <c r="AE185" s="92" t="s">
        <v>95</v>
      </c>
      <c r="AF185" s="169" t="s">
        <v>96</v>
      </c>
      <c r="AG185" s="94" t="s">
        <v>102</v>
      </c>
      <c r="AH185" s="95" t="s">
        <v>102</v>
      </c>
      <c r="AI185" s="175" t="s">
        <v>273</v>
      </c>
      <c r="AJ185" s="176" t="s">
        <v>2291</v>
      </c>
      <c r="AK185" s="176" t="s">
        <v>2292</v>
      </c>
      <c r="AL185" s="58" t="s">
        <v>2293</v>
      </c>
      <c r="AM185" s="58" t="s">
        <v>102</v>
      </c>
      <c r="AN185" s="58" t="s">
        <v>102</v>
      </c>
      <c r="AO185" s="59">
        <v>36664</v>
      </c>
      <c r="AP185" s="60" t="s">
        <v>124</v>
      </c>
      <c r="AQ185" s="60" t="s">
        <v>95</v>
      </c>
      <c r="AR185" s="60" t="s">
        <v>95</v>
      </c>
      <c r="AS185" s="60" t="s">
        <v>96</v>
      </c>
      <c r="AT185" s="60" t="s">
        <v>96</v>
      </c>
      <c r="AU185" s="55" t="s">
        <v>96</v>
      </c>
      <c r="AV185" s="58" t="s">
        <v>102</v>
      </c>
      <c r="AW185" s="55" t="s">
        <v>2283</v>
      </c>
      <c r="AX185" s="58" t="s">
        <v>2284</v>
      </c>
      <c r="AY185" s="58" t="s">
        <v>2265</v>
      </c>
      <c r="AZ185" s="62" t="s">
        <v>125</v>
      </c>
      <c r="BA185" s="62" t="s">
        <v>102</v>
      </c>
      <c r="BB185" s="62" t="s">
        <v>102</v>
      </c>
      <c r="BC185" s="62" t="s">
        <v>102</v>
      </c>
      <c r="BD185" s="64" t="str">
        <f t="shared" si="26"/>
        <v>C</v>
      </c>
      <c r="BE185" s="200"/>
      <c r="BF185" s="34">
        <f>IF(A185="",BF184,ROW()-1-COUNTIF(A$2:A185,""))</f>
        <v>81</v>
      </c>
      <c r="BG185" s="34">
        <f t="shared" si="33"/>
        <v>2</v>
      </c>
      <c r="BH185" s="34" t="str">
        <f t="shared" si="34"/>
        <v>81-2</v>
      </c>
      <c r="BI185" s="34">
        <f t="shared" si="24"/>
        <v>2</v>
      </c>
      <c r="BJ185" s="34" t="str">
        <f t="shared" si="25"/>
        <v/>
      </c>
      <c r="BK185" s="34" t="str">
        <f t="shared" si="27"/>
        <v>新規のみ</v>
      </c>
      <c r="BL185" s="34" t="str">
        <f t="shared" si="35"/>
        <v>81-Yes</v>
      </c>
      <c r="BM185" s="34" t="str">
        <f t="shared" si="28"/>
        <v>進歩性</v>
      </c>
      <c r="BN185" s="34" t="str">
        <f t="shared" si="29"/>
        <v>進歩性のみ</v>
      </c>
      <c r="BO185" s="34" t="str">
        <f t="shared" si="30"/>
        <v>81-進</v>
      </c>
      <c r="BP185" s="34">
        <f t="shared" si="31"/>
        <v>2000</v>
      </c>
      <c r="BQ185" s="34" t="str">
        <f t="shared" si="32"/>
        <v>分析対象</v>
      </c>
      <c r="BR185" s="103"/>
      <c r="BS185" s="103"/>
      <c r="BT185" s="103"/>
      <c r="BU185" s="77" t="s">
        <v>104</v>
      </c>
      <c r="BV185" s="66" t="s">
        <v>2266</v>
      </c>
      <c r="BW185" s="67" t="s">
        <v>2293</v>
      </c>
    </row>
    <row r="186" spans="1:75" ht="40.5" customHeight="1" x14ac:dyDescent="0.15">
      <c r="A186" s="848" t="s">
        <v>2294</v>
      </c>
      <c r="B186" s="323" t="s">
        <v>1344</v>
      </c>
      <c r="C186" s="272" t="s">
        <v>2295</v>
      </c>
      <c r="D186" s="130" t="s">
        <v>2296</v>
      </c>
      <c r="E186" s="336" t="s">
        <v>1504</v>
      </c>
      <c r="F186" s="274" t="s">
        <v>2297</v>
      </c>
      <c r="G186" s="163" t="s">
        <v>2298</v>
      </c>
      <c r="H186" s="43" t="s">
        <v>2299</v>
      </c>
      <c r="I186" s="43" t="s">
        <v>138</v>
      </c>
      <c r="J186" s="43" t="s">
        <v>2300</v>
      </c>
      <c r="K186" s="43" t="s">
        <v>2301</v>
      </c>
      <c r="L186" s="43" t="s">
        <v>2302</v>
      </c>
      <c r="M186" s="43" t="s">
        <v>2303</v>
      </c>
      <c r="N186" s="774" t="s">
        <v>2304</v>
      </c>
      <c r="O186" s="777" t="s">
        <v>2271</v>
      </c>
      <c r="P186" s="780" t="s">
        <v>2305</v>
      </c>
      <c r="Q186" s="783">
        <v>0</v>
      </c>
      <c r="R186" s="786" t="s">
        <v>2306</v>
      </c>
      <c r="S186" s="765" t="s">
        <v>1542</v>
      </c>
      <c r="T186" s="768">
        <v>3</v>
      </c>
      <c r="U186" s="48" t="s">
        <v>2307</v>
      </c>
      <c r="V186" s="45" t="s">
        <v>2308</v>
      </c>
      <c r="W186" s="50" t="s">
        <v>2309</v>
      </c>
      <c r="X186" s="45" t="s">
        <v>195</v>
      </c>
      <c r="Y186" s="200" t="s">
        <v>2256</v>
      </c>
      <c r="Z186" s="47" t="s">
        <v>2276</v>
      </c>
      <c r="AA186" s="89" t="s">
        <v>2310</v>
      </c>
      <c r="AB186" s="90"/>
      <c r="AC186" s="90" t="s">
        <v>102</v>
      </c>
      <c r="AD186" s="91" t="s">
        <v>95</v>
      </c>
      <c r="AE186" s="92" t="s">
        <v>96</v>
      </c>
      <c r="AF186" s="169" t="s">
        <v>95</v>
      </c>
      <c r="AG186" s="94" t="s">
        <v>102</v>
      </c>
      <c r="AH186" s="95" t="s">
        <v>102</v>
      </c>
      <c r="AI186" s="175" t="s">
        <v>165</v>
      </c>
      <c r="AJ186" s="176" t="s">
        <v>2311</v>
      </c>
      <c r="AK186" s="176" t="s">
        <v>2312</v>
      </c>
      <c r="AL186" s="58" t="s">
        <v>2313</v>
      </c>
      <c r="AM186" s="58" t="s">
        <v>2314</v>
      </c>
      <c r="AN186" s="58" t="s">
        <v>2315</v>
      </c>
      <c r="AO186" s="59">
        <v>37120</v>
      </c>
      <c r="AP186" s="60" t="s">
        <v>124</v>
      </c>
      <c r="AQ186" s="60" t="s">
        <v>95</v>
      </c>
      <c r="AR186" s="60" t="s">
        <v>95</v>
      </c>
      <c r="AS186" s="60" t="s">
        <v>95</v>
      </c>
      <c r="AT186" s="60" t="s">
        <v>233</v>
      </c>
      <c r="AU186" s="55" t="s">
        <v>277</v>
      </c>
      <c r="AV186" s="58" t="s">
        <v>102</v>
      </c>
      <c r="AW186" s="55" t="s">
        <v>102</v>
      </c>
      <c r="AX186" s="58" t="s">
        <v>102</v>
      </c>
      <c r="AY186" s="58" t="s">
        <v>138</v>
      </c>
      <c r="AZ186" s="62" t="s">
        <v>102</v>
      </c>
      <c r="BA186" s="249" t="s">
        <v>1551</v>
      </c>
      <c r="BB186" s="62" t="s">
        <v>2316</v>
      </c>
      <c r="BC186" s="62" t="s">
        <v>2317</v>
      </c>
      <c r="BD186" s="64" t="str">
        <f t="shared" si="26"/>
        <v>H</v>
      </c>
      <c r="BE186" s="262" t="s">
        <v>1284</v>
      </c>
      <c r="BF186" s="34">
        <f>IF(A186="",BF185,ROW()-1-COUNTIF(A$2:A186,""))</f>
        <v>82</v>
      </c>
      <c r="BG186" s="34">
        <f t="shared" si="33"/>
        <v>1</v>
      </c>
      <c r="BH186" s="34" t="str">
        <f t="shared" si="34"/>
        <v>82-1</v>
      </c>
      <c r="BI186" s="34">
        <f t="shared" si="24"/>
        <v>3</v>
      </c>
      <c r="BJ186" s="34" t="str">
        <f t="shared" si="25"/>
        <v>82○</v>
      </c>
      <c r="BK186" s="34" t="str">
        <f t="shared" si="27"/>
        <v>新規+既出</v>
      </c>
      <c r="BL186" s="34" t="str">
        <f t="shared" si="35"/>
        <v>82-No</v>
      </c>
      <c r="BM186" s="34" t="str">
        <f t="shared" si="28"/>
        <v>進歩性</v>
      </c>
      <c r="BN186" s="34" t="str">
        <f t="shared" si="29"/>
        <v>進歩性のみ</v>
      </c>
      <c r="BO186" s="34" t="str">
        <f t="shared" si="30"/>
        <v>82-進</v>
      </c>
      <c r="BP186" s="34">
        <f t="shared" si="31"/>
        <v>2001</v>
      </c>
      <c r="BQ186" s="34" t="str">
        <f t="shared" si="32"/>
        <v>分析対象</v>
      </c>
      <c r="BR186" s="36"/>
      <c r="BS186" s="36"/>
      <c r="BT186" s="36"/>
      <c r="BU186" s="77" t="s">
        <v>189</v>
      </c>
      <c r="BV186" s="66" t="s">
        <v>2300</v>
      </c>
      <c r="BW186" s="67" t="s">
        <v>2313</v>
      </c>
    </row>
    <row r="187" spans="1:75" ht="81" x14ac:dyDescent="0.15">
      <c r="A187" s="856"/>
      <c r="B187" s="323" t="s">
        <v>1344</v>
      </c>
      <c r="C187" s="319" t="s">
        <v>2318</v>
      </c>
      <c r="D187" s="130" t="s">
        <v>2319</v>
      </c>
      <c r="E187" s="336" t="s">
        <v>528</v>
      </c>
      <c r="F187" s="320" t="s">
        <v>2297</v>
      </c>
      <c r="G187" s="163" t="s">
        <v>2298</v>
      </c>
      <c r="H187" s="43" t="s">
        <v>2299</v>
      </c>
      <c r="I187" s="43" t="s">
        <v>138</v>
      </c>
      <c r="J187" s="43" t="s">
        <v>2300</v>
      </c>
      <c r="K187" s="43" t="s">
        <v>2301</v>
      </c>
      <c r="L187" s="43" t="s">
        <v>2302</v>
      </c>
      <c r="M187" s="43" t="s">
        <v>2303</v>
      </c>
      <c r="N187" s="775"/>
      <c r="O187" s="778"/>
      <c r="P187" s="781"/>
      <c r="Q187" s="784"/>
      <c r="R187" s="787"/>
      <c r="S187" s="766"/>
      <c r="T187" s="769"/>
      <c r="U187" s="48" t="s">
        <v>2320</v>
      </c>
      <c r="V187" s="45" t="s">
        <v>2321</v>
      </c>
      <c r="W187" s="50" t="s">
        <v>195</v>
      </c>
      <c r="X187" s="45" t="s">
        <v>195</v>
      </c>
      <c r="Y187" s="200" t="s">
        <v>2061</v>
      </c>
      <c r="Z187" s="47" t="s">
        <v>2062</v>
      </c>
      <c r="AA187" s="89" t="s">
        <v>102</v>
      </c>
      <c r="AB187" s="90"/>
      <c r="AC187" s="90" t="s">
        <v>102</v>
      </c>
      <c r="AD187" s="91" t="s">
        <v>95</v>
      </c>
      <c r="AE187" s="92" t="s">
        <v>95</v>
      </c>
      <c r="AF187" s="169" t="s">
        <v>96</v>
      </c>
      <c r="AG187" s="94" t="s">
        <v>102</v>
      </c>
      <c r="AH187" s="95" t="s">
        <v>102</v>
      </c>
      <c r="AI187" s="175" t="s">
        <v>1066</v>
      </c>
      <c r="AJ187" s="176" t="s">
        <v>102</v>
      </c>
      <c r="AK187" s="176" t="s">
        <v>102</v>
      </c>
      <c r="AL187" s="58" t="s">
        <v>102</v>
      </c>
      <c r="AM187" s="58" t="s">
        <v>102</v>
      </c>
      <c r="AN187" s="58" t="s">
        <v>102</v>
      </c>
      <c r="AO187" s="59" t="s">
        <v>102</v>
      </c>
      <c r="AP187" s="60" t="s">
        <v>124</v>
      </c>
      <c r="AQ187" s="60"/>
      <c r="AR187" s="60"/>
      <c r="AS187" s="60" t="s">
        <v>102</v>
      </c>
      <c r="AT187" s="60" t="s">
        <v>233</v>
      </c>
      <c r="AU187" s="55" t="s">
        <v>277</v>
      </c>
      <c r="AV187" s="193" t="s">
        <v>205</v>
      </c>
      <c r="AW187" s="55" t="s">
        <v>102</v>
      </c>
      <c r="AX187" s="58" t="s">
        <v>102</v>
      </c>
      <c r="AY187" s="58" t="s">
        <v>138</v>
      </c>
      <c r="AZ187" s="62" t="s">
        <v>102</v>
      </c>
      <c r="BA187" s="62" t="s">
        <v>102</v>
      </c>
      <c r="BB187" s="62" t="s">
        <v>102</v>
      </c>
      <c r="BC187" s="62" t="s">
        <v>102</v>
      </c>
      <c r="BD187" s="64" t="str">
        <f t="shared" si="26"/>
        <v>H</v>
      </c>
      <c r="BE187" s="200"/>
      <c r="BF187" s="34">
        <f>IF(A187="",BF186,ROW()-1-COUNTIF(A$2:A187,""))</f>
        <v>82</v>
      </c>
      <c r="BG187" s="34">
        <f t="shared" si="33"/>
        <v>2</v>
      </c>
      <c r="BH187" s="34" t="str">
        <f t="shared" si="34"/>
        <v>82-2</v>
      </c>
      <c r="BI187" s="34">
        <f t="shared" si="24"/>
        <v>3</v>
      </c>
      <c r="BJ187" s="34" t="str">
        <f t="shared" si="25"/>
        <v>82○</v>
      </c>
      <c r="BK187" s="34" t="str">
        <f t="shared" si="27"/>
        <v>新規+既出</v>
      </c>
      <c r="BL187" s="34" t="str">
        <f t="shared" si="35"/>
        <v>82-Yes</v>
      </c>
      <c r="BM187" s="34" t="str">
        <f t="shared" si="28"/>
        <v>進歩性</v>
      </c>
      <c r="BN187" s="34" t="str">
        <f t="shared" si="29"/>
        <v>進歩性のみ</v>
      </c>
      <c r="BO187" s="34" t="str">
        <f t="shared" si="30"/>
        <v>82-進</v>
      </c>
      <c r="BP187" s="34" t="str">
        <f t="shared" si="31"/>
        <v/>
      </c>
      <c r="BQ187" s="34" t="str">
        <f t="shared" si="32"/>
        <v>分析対象</v>
      </c>
      <c r="BR187" s="36"/>
      <c r="BS187" s="36"/>
      <c r="BT187" s="36"/>
      <c r="BV187" s="66" t="s">
        <v>2300</v>
      </c>
      <c r="BW187" s="67" t="s">
        <v>102</v>
      </c>
    </row>
    <row r="188" spans="1:75" ht="81" x14ac:dyDescent="0.15">
      <c r="A188" s="855"/>
      <c r="B188" s="323" t="s">
        <v>1344</v>
      </c>
      <c r="C188" s="283" t="s">
        <v>2318</v>
      </c>
      <c r="D188" s="130" t="s">
        <v>2322</v>
      </c>
      <c r="E188" s="336" t="s">
        <v>810</v>
      </c>
      <c r="F188" s="284" t="s">
        <v>2297</v>
      </c>
      <c r="G188" s="163" t="s">
        <v>2298</v>
      </c>
      <c r="H188" s="43" t="s">
        <v>2299</v>
      </c>
      <c r="I188" s="43" t="s">
        <v>138</v>
      </c>
      <c r="J188" s="43" t="s">
        <v>2300</v>
      </c>
      <c r="K188" s="43" t="s">
        <v>2301</v>
      </c>
      <c r="L188" s="43" t="s">
        <v>2302</v>
      </c>
      <c r="M188" s="43" t="s">
        <v>2303</v>
      </c>
      <c r="N188" s="776"/>
      <c r="O188" s="779"/>
      <c r="P188" s="782"/>
      <c r="Q188" s="785"/>
      <c r="R188" s="788"/>
      <c r="S188" s="767"/>
      <c r="T188" s="770"/>
      <c r="U188" s="48" t="s">
        <v>2323</v>
      </c>
      <c r="V188" s="45" t="s">
        <v>2324</v>
      </c>
      <c r="W188" s="50" t="s">
        <v>195</v>
      </c>
      <c r="X188" s="45" t="s">
        <v>195</v>
      </c>
      <c r="Y188" s="200" t="s">
        <v>2325</v>
      </c>
      <c r="Z188" s="47" t="s">
        <v>2326</v>
      </c>
      <c r="AA188" s="89" t="s">
        <v>102</v>
      </c>
      <c r="AB188" s="90"/>
      <c r="AC188" s="90" t="s">
        <v>102</v>
      </c>
      <c r="AD188" s="91" t="s">
        <v>95</v>
      </c>
      <c r="AE188" s="92" t="s">
        <v>95</v>
      </c>
      <c r="AF188" s="169" t="s">
        <v>96</v>
      </c>
      <c r="AG188" s="94" t="s">
        <v>102</v>
      </c>
      <c r="AH188" s="95" t="s">
        <v>102</v>
      </c>
      <c r="AI188" s="175" t="s">
        <v>223</v>
      </c>
      <c r="AJ188" s="176" t="s">
        <v>102</v>
      </c>
      <c r="AK188" s="176" t="s">
        <v>102</v>
      </c>
      <c r="AL188" s="58" t="s">
        <v>102</v>
      </c>
      <c r="AM188" s="58" t="s">
        <v>102</v>
      </c>
      <c r="AN188" s="58" t="s">
        <v>102</v>
      </c>
      <c r="AO188" s="59" t="s">
        <v>102</v>
      </c>
      <c r="AP188" s="60" t="s">
        <v>124</v>
      </c>
      <c r="AQ188" s="60"/>
      <c r="AR188" s="60"/>
      <c r="AS188" s="60" t="s">
        <v>102</v>
      </c>
      <c r="AT188" s="60" t="s">
        <v>233</v>
      </c>
      <c r="AU188" s="55" t="s">
        <v>277</v>
      </c>
      <c r="AV188" s="193" t="s">
        <v>205</v>
      </c>
      <c r="AW188" s="55" t="s">
        <v>102</v>
      </c>
      <c r="AX188" s="58" t="s">
        <v>102</v>
      </c>
      <c r="AY188" s="58" t="s">
        <v>138</v>
      </c>
      <c r="AZ188" s="62" t="s">
        <v>102</v>
      </c>
      <c r="BA188" s="62" t="s">
        <v>102</v>
      </c>
      <c r="BB188" s="62" t="s">
        <v>102</v>
      </c>
      <c r="BC188" s="62" t="s">
        <v>102</v>
      </c>
      <c r="BD188" s="64" t="str">
        <f t="shared" si="26"/>
        <v>H</v>
      </c>
      <c r="BE188" s="200"/>
      <c r="BF188" s="34">
        <f>IF(A188="",BF187,ROW()-1-COUNTIF(A$2:A188,""))</f>
        <v>82</v>
      </c>
      <c r="BG188" s="34">
        <f t="shared" si="33"/>
        <v>3</v>
      </c>
      <c r="BH188" s="34" t="str">
        <f t="shared" si="34"/>
        <v>82-3</v>
      </c>
      <c r="BI188" s="34">
        <f t="shared" si="24"/>
        <v>3</v>
      </c>
      <c r="BJ188" s="34" t="str">
        <f t="shared" si="25"/>
        <v>82○</v>
      </c>
      <c r="BK188" s="34" t="str">
        <f t="shared" si="27"/>
        <v>新規+既出</v>
      </c>
      <c r="BL188" s="34" t="str">
        <f t="shared" si="35"/>
        <v>82-Yes</v>
      </c>
      <c r="BM188" s="34" t="str">
        <f t="shared" si="28"/>
        <v>進歩性</v>
      </c>
      <c r="BN188" s="34" t="str">
        <f t="shared" si="29"/>
        <v>進歩性のみ</v>
      </c>
      <c r="BO188" s="34" t="str">
        <f t="shared" si="30"/>
        <v>82-進</v>
      </c>
      <c r="BP188" s="34" t="str">
        <f t="shared" si="31"/>
        <v/>
      </c>
      <c r="BQ188" s="34" t="str">
        <f t="shared" si="32"/>
        <v>分析対象</v>
      </c>
      <c r="BR188" s="36"/>
      <c r="BS188" s="36"/>
      <c r="BT188" s="36"/>
      <c r="BV188" s="66" t="s">
        <v>2300</v>
      </c>
      <c r="BW188" s="67" t="s">
        <v>102</v>
      </c>
    </row>
    <row r="189" spans="1:75" ht="27" customHeight="1" x14ac:dyDescent="0.15">
      <c r="A189" s="848" t="s">
        <v>2327</v>
      </c>
      <c r="B189" s="323" t="s">
        <v>1344</v>
      </c>
      <c r="C189" s="272" t="s">
        <v>2328</v>
      </c>
      <c r="D189" s="130" t="s">
        <v>2329</v>
      </c>
      <c r="E189" s="130" t="s">
        <v>2330</v>
      </c>
      <c r="F189" s="274" t="s">
        <v>2331</v>
      </c>
      <c r="G189" s="163" t="s">
        <v>2332</v>
      </c>
      <c r="H189" s="43" t="s">
        <v>2333</v>
      </c>
      <c r="I189" s="43" t="s">
        <v>2334</v>
      </c>
      <c r="J189" s="43" t="s">
        <v>2335</v>
      </c>
      <c r="K189" s="43" t="s">
        <v>2336</v>
      </c>
      <c r="L189" s="43" t="s">
        <v>2337</v>
      </c>
      <c r="M189" s="43" t="s">
        <v>138</v>
      </c>
      <c r="N189" s="774" t="s">
        <v>2338</v>
      </c>
      <c r="O189" s="777" t="s">
        <v>2271</v>
      </c>
      <c r="P189" s="780" t="s">
        <v>2339</v>
      </c>
      <c r="Q189" s="777">
        <v>0</v>
      </c>
      <c r="R189" s="857" t="s">
        <v>2340</v>
      </c>
      <c r="S189" s="795" t="s">
        <v>1542</v>
      </c>
      <c r="T189" s="797">
        <v>2</v>
      </c>
      <c r="U189" s="82" t="s">
        <v>2254</v>
      </c>
      <c r="V189" s="45" t="s">
        <v>2341</v>
      </c>
      <c r="W189" s="50" t="s">
        <v>2342</v>
      </c>
      <c r="X189" s="45" t="s">
        <v>195</v>
      </c>
      <c r="Y189" s="200" t="s">
        <v>2256</v>
      </c>
      <c r="Z189" s="47" t="s">
        <v>2276</v>
      </c>
      <c r="AA189" s="89" t="s">
        <v>2343</v>
      </c>
      <c r="AB189" s="90"/>
      <c r="AC189" s="90" t="s">
        <v>102</v>
      </c>
      <c r="AD189" s="91" t="s">
        <v>95</v>
      </c>
      <c r="AE189" s="92" t="s">
        <v>95</v>
      </c>
      <c r="AF189" s="169" t="s">
        <v>96</v>
      </c>
      <c r="AG189" s="94" t="s">
        <v>102</v>
      </c>
      <c r="AH189" s="95" t="s">
        <v>102</v>
      </c>
      <c r="AI189" s="175" t="s">
        <v>165</v>
      </c>
      <c r="AJ189" s="176" t="s">
        <v>2332</v>
      </c>
      <c r="AK189" s="176" t="s">
        <v>2344</v>
      </c>
      <c r="AL189" s="58" t="s">
        <v>2345</v>
      </c>
      <c r="AM189" s="58" t="s">
        <v>2346</v>
      </c>
      <c r="AN189" s="58">
        <v>0</v>
      </c>
      <c r="AO189" s="59">
        <v>35398</v>
      </c>
      <c r="AP189" s="60" t="s">
        <v>124</v>
      </c>
      <c r="AQ189" s="60" t="s">
        <v>95</v>
      </c>
      <c r="AR189" s="60" t="s">
        <v>96</v>
      </c>
      <c r="AS189" s="60" t="s">
        <v>95</v>
      </c>
      <c r="AT189" s="60" t="s">
        <v>233</v>
      </c>
      <c r="AU189" s="55" t="s">
        <v>96</v>
      </c>
      <c r="AV189" s="58" t="s">
        <v>102</v>
      </c>
      <c r="AW189" s="55" t="s">
        <v>102</v>
      </c>
      <c r="AX189" s="58" t="s">
        <v>102</v>
      </c>
      <c r="AY189" s="58" t="s">
        <v>2334</v>
      </c>
      <c r="AZ189" s="62" t="s">
        <v>102</v>
      </c>
      <c r="BA189" s="62" t="s">
        <v>368</v>
      </c>
      <c r="BB189" s="62" t="s">
        <v>2347</v>
      </c>
      <c r="BC189" s="62" t="s">
        <v>2348</v>
      </c>
      <c r="BD189" s="64" t="str">
        <f t="shared" si="26"/>
        <v>F</v>
      </c>
      <c r="BE189" s="200"/>
      <c r="BF189" s="34">
        <f>IF(A189="",BF188,ROW()-1-COUNTIF(A$2:A189,""))</f>
        <v>83</v>
      </c>
      <c r="BG189" s="34">
        <f t="shared" si="33"/>
        <v>1</v>
      </c>
      <c r="BH189" s="34" t="str">
        <f t="shared" si="34"/>
        <v>83-1</v>
      </c>
      <c r="BI189" s="34">
        <f t="shared" si="24"/>
        <v>2</v>
      </c>
      <c r="BJ189" s="34" t="str">
        <f t="shared" si="25"/>
        <v/>
      </c>
      <c r="BK189" s="34" t="str">
        <f t="shared" si="27"/>
        <v>新規のみ</v>
      </c>
      <c r="BL189" s="34" t="str">
        <f t="shared" si="35"/>
        <v>83-Yes</v>
      </c>
      <c r="BM189" s="34" t="str">
        <f t="shared" si="28"/>
        <v>進歩性</v>
      </c>
      <c r="BN189" s="34" t="str">
        <f t="shared" si="29"/>
        <v>進歩性のみ</v>
      </c>
      <c r="BO189" s="34" t="str">
        <f t="shared" si="30"/>
        <v>83-進</v>
      </c>
      <c r="BP189" s="34">
        <f t="shared" si="31"/>
        <v>1996</v>
      </c>
      <c r="BQ189" s="34" t="str">
        <f t="shared" si="32"/>
        <v>分析対象</v>
      </c>
      <c r="BR189" s="103"/>
      <c r="BS189" s="103"/>
      <c r="BT189" s="103"/>
      <c r="BU189" s="77" t="s">
        <v>104</v>
      </c>
      <c r="BV189" s="66" t="s">
        <v>2335</v>
      </c>
      <c r="BW189" s="67" t="s">
        <v>2345</v>
      </c>
    </row>
    <row r="190" spans="1:75" ht="135" x14ac:dyDescent="0.15">
      <c r="A190" s="855"/>
      <c r="B190" s="323" t="s">
        <v>1344</v>
      </c>
      <c r="C190" s="283" t="s">
        <v>2349</v>
      </c>
      <c r="D190" s="130" t="s">
        <v>2350</v>
      </c>
      <c r="E190" s="130" t="s">
        <v>2351</v>
      </c>
      <c r="F190" s="284" t="s">
        <v>2331</v>
      </c>
      <c r="G190" s="163" t="s">
        <v>2332</v>
      </c>
      <c r="H190" s="43" t="s">
        <v>2333</v>
      </c>
      <c r="I190" s="43" t="s">
        <v>2334</v>
      </c>
      <c r="J190" s="43" t="s">
        <v>2335</v>
      </c>
      <c r="K190" s="43" t="s">
        <v>2336</v>
      </c>
      <c r="L190" s="43" t="s">
        <v>2337</v>
      </c>
      <c r="M190" s="43" t="s">
        <v>138</v>
      </c>
      <c r="N190" s="776"/>
      <c r="O190" s="779"/>
      <c r="P190" s="782"/>
      <c r="Q190" s="779"/>
      <c r="R190" s="854"/>
      <c r="S190" s="796"/>
      <c r="T190" s="798"/>
      <c r="U190" s="82" t="s">
        <v>2352</v>
      </c>
      <c r="V190" s="45" t="s">
        <v>2353</v>
      </c>
      <c r="W190" s="50" t="s">
        <v>2354</v>
      </c>
      <c r="X190" s="45" t="s">
        <v>2355</v>
      </c>
      <c r="Y190" s="200" t="s">
        <v>2356</v>
      </c>
      <c r="Z190" s="47" t="s">
        <v>2357</v>
      </c>
      <c r="AA190" s="89" t="s">
        <v>2358</v>
      </c>
      <c r="AB190" s="90"/>
      <c r="AC190" s="90" t="s">
        <v>2359</v>
      </c>
      <c r="AD190" s="91" t="s">
        <v>95</v>
      </c>
      <c r="AE190" s="92" t="s">
        <v>95</v>
      </c>
      <c r="AF190" s="169" t="s">
        <v>96</v>
      </c>
      <c r="AG190" s="94" t="s">
        <v>102</v>
      </c>
      <c r="AH190" s="95" t="s">
        <v>102</v>
      </c>
      <c r="AI190" s="175" t="s">
        <v>165</v>
      </c>
      <c r="AJ190" s="176" t="s">
        <v>2332</v>
      </c>
      <c r="AK190" s="176" t="s">
        <v>2360</v>
      </c>
      <c r="AL190" s="58" t="s">
        <v>2361</v>
      </c>
      <c r="AM190" s="58" t="s">
        <v>2362</v>
      </c>
      <c r="AN190" s="58" t="s">
        <v>2363</v>
      </c>
      <c r="AO190" s="59">
        <v>37799</v>
      </c>
      <c r="AP190" s="60" t="s">
        <v>124</v>
      </c>
      <c r="AQ190" s="60" t="s">
        <v>95</v>
      </c>
      <c r="AR190" s="60" t="s">
        <v>96</v>
      </c>
      <c r="AS190" s="60" t="s">
        <v>95</v>
      </c>
      <c r="AT190" s="60" t="s">
        <v>233</v>
      </c>
      <c r="AU190" s="55" t="s">
        <v>95</v>
      </c>
      <c r="AV190" s="58" t="s">
        <v>102</v>
      </c>
      <c r="AW190" s="55" t="s">
        <v>102</v>
      </c>
      <c r="AX190" s="58" t="s">
        <v>102</v>
      </c>
      <c r="AY190" s="58" t="s">
        <v>2334</v>
      </c>
      <c r="AZ190" s="62" t="s">
        <v>102</v>
      </c>
      <c r="BA190" s="62" t="s">
        <v>368</v>
      </c>
      <c r="BB190" s="62" t="s">
        <v>2347</v>
      </c>
      <c r="BC190" s="62" t="s">
        <v>2364</v>
      </c>
      <c r="BD190" s="64" t="str">
        <f t="shared" si="26"/>
        <v>F</v>
      </c>
      <c r="BE190" s="200"/>
      <c r="BF190" s="34">
        <f>IF(A190="",BF189,ROW()-1-COUNTIF(A$2:A190,""))</f>
        <v>83</v>
      </c>
      <c r="BG190" s="34">
        <f t="shared" si="33"/>
        <v>2</v>
      </c>
      <c r="BH190" s="34" t="str">
        <f t="shared" si="34"/>
        <v>83-2</v>
      </c>
      <c r="BI190" s="34">
        <f t="shared" si="24"/>
        <v>2</v>
      </c>
      <c r="BJ190" s="34" t="str">
        <f t="shared" si="25"/>
        <v/>
      </c>
      <c r="BK190" s="34" t="str">
        <f t="shared" si="27"/>
        <v>新規のみ</v>
      </c>
      <c r="BL190" s="34" t="str">
        <f t="shared" si="35"/>
        <v>83-Yes</v>
      </c>
      <c r="BM190" s="34" t="str">
        <f t="shared" si="28"/>
        <v>進歩性</v>
      </c>
      <c r="BN190" s="34" t="str">
        <f t="shared" si="29"/>
        <v>進歩性のみ</v>
      </c>
      <c r="BO190" s="34" t="str">
        <f t="shared" si="30"/>
        <v>83-進</v>
      </c>
      <c r="BP190" s="34">
        <f t="shared" si="31"/>
        <v>2003</v>
      </c>
      <c r="BQ190" s="34" t="str">
        <f t="shared" si="32"/>
        <v>分析対象</v>
      </c>
      <c r="BR190" s="103"/>
      <c r="BS190" s="103"/>
      <c r="BT190" s="103"/>
      <c r="BU190" s="77" t="s">
        <v>104</v>
      </c>
      <c r="BV190" s="66" t="s">
        <v>2335</v>
      </c>
      <c r="BW190" s="67" t="s">
        <v>2361</v>
      </c>
    </row>
    <row r="191" spans="1:75" ht="27" customHeight="1" x14ac:dyDescent="0.15">
      <c r="A191" s="848" t="s">
        <v>2365</v>
      </c>
      <c r="B191" s="323" t="s">
        <v>1344</v>
      </c>
      <c r="C191" s="272" t="s">
        <v>2366</v>
      </c>
      <c r="D191" s="339" t="s">
        <v>2367</v>
      </c>
      <c r="E191" s="336" t="s">
        <v>2368</v>
      </c>
      <c r="F191" s="274" t="s">
        <v>2369</v>
      </c>
      <c r="G191" s="163" t="s">
        <v>2370</v>
      </c>
      <c r="H191" s="43" t="s">
        <v>2371</v>
      </c>
      <c r="I191" s="43" t="s">
        <v>2372</v>
      </c>
      <c r="J191" s="43" t="s">
        <v>2373</v>
      </c>
      <c r="K191" s="43" t="s">
        <v>2374</v>
      </c>
      <c r="L191" s="43" t="s">
        <v>2375</v>
      </c>
      <c r="M191" s="43" t="s">
        <v>2376</v>
      </c>
      <c r="N191" s="774" t="s">
        <v>2377</v>
      </c>
      <c r="O191" s="777" t="s">
        <v>2378</v>
      </c>
      <c r="P191" s="780" t="s">
        <v>2379</v>
      </c>
      <c r="Q191" s="783">
        <v>0</v>
      </c>
      <c r="R191" s="786" t="s">
        <v>2380</v>
      </c>
      <c r="S191" s="765" t="s">
        <v>2381</v>
      </c>
      <c r="T191" s="768">
        <v>2</v>
      </c>
      <c r="U191" s="82" t="s">
        <v>2382</v>
      </c>
      <c r="V191" s="45" t="s">
        <v>2383</v>
      </c>
      <c r="W191" s="50" t="s">
        <v>2384</v>
      </c>
      <c r="X191" s="45" t="s">
        <v>195</v>
      </c>
      <c r="Y191" s="200" t="s">
        <v>2385</v>
      </c>
      <c r="Z191" s="47" t="s">
        <v>2386</v>
      </c>
      <c r="AA191" s="89" t="s">
        <v>2387</v>
      </c>
      <c r="AB191" s="90"/>
      <c r="AC191" s="90" t="s">
        <v>102</v>
      </c>
      <c r="AD191" s="91" t="s">
        <v>95</v>
      </c>
      <c r="AE191" s="92" t="s">
        <v>95</v>
      </c>
      <c r="AF191" s="169" t="s">
        <v>96</v>
      </c>
      <c r="AG191" s="94" t="s">
        <v>102</v>
      </c>
      <c r="AH191" s="95" t="s">
        <v>102</v>
      </c>
      <c r="AI191" s="175" t="s">
        <v>165</v>
      </c>
      <c r="AJ191" s="176" t="s">
        <v>2388</v>
      </c>
      <c r="AK191" s="176" t="s">
        <v>2389</v>
      </c>
      <c r="AL191" s="58" t="s">
        <v>2390</v>
      </c>
      <c r="AM191" s="58" t="s">
        <v>2391</v>
      </c>
      <c r="AN191" s="58" t="s">
        <v>2392</v>
      </c>
      <c r="AO191" s="285">
        <v>34700</v>
      </c>
      <c r="AP191" s="60" t="s">
        <v>124</v>
      </c>
      <c r="AQ191" s="60" t="s">
        <v>95</v>
      </c>
      <c r="AR191" s="60" t="s">
        <v>95</v>
      </c>
      <c r="AS191" s="60" t="s">
        <v>95</v>
      </c>
      <c r="AT191" s="60" t="s">
        <v>96</v>
      </c>
      <c r="AU191" s="55" t="s">
        <v>96</v>
      </c>
      <c r="AV191" s="58" t="s">
        <v>102</v>
      </c>
      <c r="AW191" s="55" t="s">
        <v>102</v>
      </c>
      <c r="AX191" s="58" t="s">
        <v>102</v>
      </c>
      <c r="AY191" s="58" t="s">
        <v>2372</v>
      </c>
      <c r="AZ191" s="62" t="s">
        <v>125</v>
      </c>
      <c r="BA191" s="62" t="s">
        <v>368</v>
      </c>
      <c r="BB191" s="62" t="s">
        <v>2393</v>
      </c>
      <c r="BC191" s="62" t="s">
        <v>2394</v>
      </c>
      <c r="BD191" s="64" t="str">
        <f t="shared" si="26"/>
        <v>B</v>
      </c>
      <c r="BE191" s="200"/>
      <c r="BF191" s="34">
        <f>IF(A191="",BF190,ROW()-1-COUNTIF(A$2:A191,""))</f>
        <v>84</v>
      </c>
      <c r="BG191" s="34">
        <f t="shared" si="33"/>
        <v>1</v>
      </c>
      <c r="BH191" s="34" t="str">
        <f t="shared" si="34"/>
        <v>84-1</v>
      </c>
      <c r="BI191" s="34">
        <f t="shared" si="24"/>
        <v>2</v>
      </c>
      <c r="BJ191" s="34" t="str">
        <f t="shared" si="25"/>
        <v/>
      </c>
      <c r="BK191" s="34" t="str">
        <f t="shared" si="27"/>
        <v>新規のみ</v>
      </c>
      <c r="BL191" s="34" t="str">
        <f t="shared" si="35"/>
        <v>84-Yes</v>
      </c>
      <c r="BM191" s="34" t="str">
        <f t="shared" si="28"/>
        <v>進歩性</v>
      </c>
      <c r="BN191" s="34" t="str">
        <f t="shared" si="29"/>
        <v>進歩性のみ</v>
      </c>
      <c r="BO191" s="34" t="str">
        <f t="shared" si="30"/>
        <v>84-進</v>
      </c>
      <c r="BP191" s="34">
        <f t="shared" si="31"/>
        <v>1995</v>
      </c>
      <c r="BQ191" s="34" t="str">
        <f t="shared" si="32"/>
        <v>分析対象</v>
      </c>
      <c r="BR191" s="103"/>
      <c r="BS191" s="103"/>
      <c r="BT191" s="103"/>
      <c r="BU191" s="77" t="s">
        <v>104</v>
      </c>
      <c r="BV191" s="66" t="s">
        <v>2373</v>
      </c>
      <c r="BW191" s="67" t="s">
        <v>2390</v>
      </c>
    </row>
    <row r="192" spans="1:75" ht="67.5" x14ac:dyDescent="0.15">
      <c r="A192" s="855"/>
      <c r="B192" s="323" t="s">
        <v>1344</v>
      </c>
      <c r="C192" s="283" t="s">
        <v>2395</v>
      </c>
      <c r="D192" s="339" t="s">
        <v>2396</v>
      </c>
      <c r="E192" s="336" t="s">
        <v>2397</v>
      </c>
      <c r="F192" s="284" t="s">
        <v>2369</v>
      </c>
      <c r="G192" s="163" t="s">
        <v>2370</v>
      </c>
      <c r="H192" s="43" t="s">
        <v>2371</v>
      </c>
      <c r="I192" s="43" t="s">
        <v>2372</v>
      </c>
      <c r="J192" s="43" t="s">
        <v>2373</v>
      </c>
      <c r="K192" s="43" t="s">
        <v>2374</v>
      </c>
      <c r="L192" s="43" t="s">
        <v>2375</v>
      </c>
      <c r="M192" s="43" t="s">
        <v>2376</v>
      </c>
      <c r="N192" s="776"/>
      <c r="O192" s="779"/>
      <c r="P192" s="782"/>
      <c r="Q192" s="785"/>
      <c r="R192" s="788"/>
      <c r="S192" s="767"/>
      <c r="T192" s="770"/>
      <c r="U192" s="82" t="s">
        <v>2398</v>
      </c>
      <c r="V192" s="45" t="s">
        <v>2399</v>
      </c>
      <c r="W192" s="50" t="s">
        <v>2400</v>
      </c>
      <c r="X192" s="45" t="s">
        <v>2401</v>
      </c>
      <c r="Y192" s="200" t="s">
        <v>2356</v>
      </c>
      <c r="Z192" s="47" t="s">
        <v>2357</v>
      </c>
      <c r="AA192" s="89" t="s">
        <v>2402</v>
      </c>
      <c r="AB192" s="90"/>
      <c r="AC192" s="90" t="s">
        <v>2403</v>
      </c>
      <c r="AD192" s="91" t="s">
        <v>95</v>
      </c>
      <c r="AE192" s="92" t="s">
        <v>95</v>
      </c>
      <c r="AF192" s="169" t="s">
        <v>96</v>
      </c>
      <c r="AG192" s="94" t="s">
        <v>102</v>
      </c>
      <c r="AH192" s="95" t="s">
        <v>102</v>
      </c>
      <c r="AI192" s="175" t="s">
        <v>165</v>
      </c>
      <c r="AJ192" s="176" t="s">
        <v>569</v>
      </c>
      <c r="AK192" s="176" t="s">
        <v>2404</v>
      </c>
      <c r="AL192" s="58" t="s">
        <v>2405</v>
      </c>
      <c r="AM192" s="58" t="s">
        <v>2406</v>
      </c>
      <c r="AN192" s="58" t="s">
        <v>2407</v>
      </c>
      <c r="AO192" s="59">
        <v>30139</v>
      </c>
      <c r="AP192" s="60" t="s">
        <v>124</v>
      </c>
      <c r="AQ192" s="60" t="s">
        <v>95</v>
      </c>
      <c r="AR192" s="60" t="s">
        <v>95</v>
      </c>
      <c r="AS192" s="60" t="s">
        <v>95</v>
      </c>
      <c r="AT192" s="60" t="s">
        <v>95</v>
      </c>
      <c r="AU192" s="55" t="s">
        <v>95</v>
      </c>
      <c r="AV192" s="58" t="s">
        <v>102</v>
      </c>
      <c r="AW192" s="55" t="s">
        <v>102</v>
      </c>
      <c r="AX192" s="58" t="s">
        <v>102</v>
      </c>
      <c r="AY192" s="58" t="s">
        <v>2372</v>
      </c>
      <c r="AZ192" s="62" t="s">
        <v>125</v>
      </c>
      <c r="BA192" s="62" t="s">
        <v>368</v>
      </c>
      <c r="BB192" s="62" t="s">
        <v>2393</v>
      </c>
      <c r="BC192" s="62" t="s">
        <v>2408</v>
      </c>
      <c r="BD192" s="64" t="str">
        <f t="shared" si="26"/>
        <v>B</v>
      </c>
      <c r="BE192" s="200"/>
      <c r="BF192" s="34">
        <f>IF(A192="",BF191,ROW()-1-COUNTIF(A$2:A192,""))</f>
        <v>84</v>
      </c>
      <c r="BG192" s="34">
        <f t="shared" si="33"/>
        <v>2</v>
      </c>
      <c r="BH192" s="34" t="str">
        <f t="shared" si="34"/>
        <v>84-2</v>
      </c>
      <c r="BI192" s="34">
        <f t="shared" si="24"/>
        <v>2</v>
      </c>
      <c r="BJ192" s="34" t="str">
        <f t="shared" si="25"/>
        <v/>
      </c>
      <c r="BK192" s="34" t="str">
        <f t="shared" si="27"/>
        <v>新規のみ</v>
      </c>
      <c r="BL192" s="34" t="str">
        <f t="shared" si="35"/>
        <v>84-Yes</v>
      </c>
      <c r="BM192" s="34" t="str">
        <f t="shared" si="28"/>
        <v>進歩性</v>
      </c>
      <c r="BN192" s="34" t="str">
        <f t="shared" si="29"/>
        <v>進歩性のみ</v>
      </c>
      <c r="BO192" s="34" t="str">
        <f t="shared" si="30"/>
        <v>84-進</v>
      </c>
      <c r="BP192" s="34">
        <f t="shared" si="31"/>
        <v>1982</v>
      </c>
      <c r="BQ192" s="34" t="str">
        <f t="shared" si="32"/>
        <v>分析対象</v>
      </c>
      <c r="BR192" s="103"/>
      <c r="BS192" s="103"/>
      <c r="BT192" s="103"/>
      <c r="BU192" s="77" t="s">
        <v>104</v>
      </c>
      <c r="BV192" s="66" t="s">
        <v>2373</v>
      </c>
      <c r="BW192" s="67" t="s">
        <v>2405</v>
      </c>
    </row>
    <row r="193" spans="1:75" ht="54" x14ac:dyDescent="0.15">
      <c r="A193" s="322" t="s">
        <v>2410</v>
      </c>
      <c r="B193" s="323" t="s">
        <v>1344</v>
      </c>
      <c r="C193" s="324" t="s">
        <v>2411</v>
      </c>
      <c r="D193" s="329"/>
      <c r="E193" s="329"/>
      <c r="F193" s="325" t="s">
        <v>2412</v>
      </c>
      <c r="G193" s="163" t="s">
        <v>2413</v>
      </c>
      <c r="H193" s="43" t="s">
        <v>2414</v>
      </c>
      <c r="I193" s="43" t="s">
        <v>2415</v>
      </c>
      <c r="J193" s="43" t="s">
        <v>2416</v>
      </c>
      <c r="K193" s="43" t="s">
        <v>2417</v>
      </c>
      <c r="L193" s="43" t="s">
        <v>2418</v>
      </c>
      <c r="M193" s="43" t="s">
        <v>2419</v>
      </c>
      <c r="N193" s="44" t="s">
        <v>2420</v>
      </c>
      <c r="O193" s="45">
        <v>0</v>
      </c>
      <c r="P193" s="326">
        <v>0</v>
      </c>
      <c r="Q193" s="60">
        <v>0</v>
      </c>
      <c r="R193" s="200">
        <v>0</v>
      </c>
      <c r="S193" s="80" t="s">
        <v>2421</v>
      </c>
      <c r="T193" s="81" t="s">
        <v>2421</v>
      </c>
      <c r="U193" s="82">
        <v>0</v>
      </c>
      <c r="V193" s="45">
        <v>0</v>
      </c>
      <c r="W193" s="50" t="s">
        <v>195</v>
      </c>
      <c r="X193" s="45" t="s">
        <v>195</v>
      </c>
      <c r="Y193" s="45" t="s">
        <v>94</v>
      </c>
      <c r="Z193" s="50" t="s">
        <v>94</v>
      </c>
      <c r="AA193" s="89" t="s">
        <v>102</v>
      </c>
      <c r="AB193" s="90"/>
      <c r="AC193" s="90" t="s">
        <v>102</v>
      </c>
      <c r="AD193" s="288" t="s">
        <v>102</v>
      </c>
      <c r="AE193" s="289" t="s">
        <v>102</v>
      </c>
      <c r="AF193" s="290" t="s">
        <v>102</v>
      </c>
      <c r="AG193" s="291" t="s">
        <v>102</v>
      </c>
      <c r="AH193" s="292" t="s">
        <v>102</v>
      </c>
      <c r="AI193" s="293" t="s">
        <v>102</v>
      </c>
      <c r="AJ193" s="294" t="s">
        <v>102</v>
      </c>
      <c r="AK193" s="294" t="s">
        <v>102</v>
      </c>
      <c r="AL193" s="295" t="s">
        <v>102</v>
      </c>
      <c r="AM193" s="295" t="s">
        <v>102</v>
      </c>
      <c r="AN193" s="295" t="s">
        <v>102</v>
      </c>
      <c r="AO193" s="296" t="s">
        <v>102</v>
      </c>
      <c r="AP193" s="60"/>
      <c r="AQ193" s="60"/>
      <c r="AR193" s="60"/>
      <c r="AS193" s="60" t="s">
        <v>102</v>
      </c>
      <c r="AT193" s="60" t="s">
        <v>102</v>
      </c>
      <c r="AU193" s="297" t="s">
        <v>102</v>
      </c>
      <c r="AV193" s="295" t="s">
        <v>205</v>
      </c>
      <c r="AW193" s="297" t="s">
        <v>102</v>
      </c>
      <c r="AX193" s="295" t="s">
        <v>2422</v>
      </c>
      <c r="AY193" s="295" t="s">
        <v>2415</v>
      </c>
      <c r="AZ193" s="298" t="s">
        <v>125</v>
      </c>
      <c r="BA193" s="298" t="s">
        <v>102</v>
      </c>
      <c r="BB193" s="298" t="s">
        <v>102</v>
      </c>
      <c r="BC193" s="298" t="s">
        <v>102</v>
      </c>
      <c r="BD193" s="64" t="str">
        <f t="shared" si="26"/>
        <v>B</v>
      </c>
      <c r="BE193" s="200"/>
      <c r="BF193" s="34">
        <f>IF(A193="",BF192,ROW()-1-COUNTIF(A$2:A193,""))</f>
        <v>85</v>
      </c>
      <c r="BG193" s="34">
        <f t="shared" si="33"/>
        <v>1</v>
      </c>
      <c r="BH193" s="34" t="str">
        <f t="shared" si="34"/>
        <v>85-1</v>
      </c>
      <c r="BI193" s="34">
        <f t="shared" si="24"/>
        <v>1</v>
      </c>
      <c r="BJ193" s="34" t="str">
        <f t="shared" si="25"/>
        <v/>
      </c>
      <c r="BK193" s="34" t="str">
        <f t="shared" si="27"/>
        <v>既出のみ</v>
      </c>
      <c r="BL193" s="34" t="str">
        <f t="shared" si="35"/>
        <v>85-</v>
      </c>
      <c r="BM193" s="34" t="str">
        <f t="shared" si="28"/>
        <v/>
      </c>
      <c r="BN193" s="34" t="str">
        <f t="shared" si="29"/>
        <v>-</v>
      </c>
      <c r="BO193" s="34" t="str">
        <f t="shared" si="30"/>
        <v>85-両</v>
      </c>
      <c r="BP193" s="34" t="str">
        <f t="shared" si="31"/>
        <v/>
      </c>
      <c r="BQ193" s="34" t="str">
        <f t="shared" si="32"/>
        <v/>
      </c>
      <c r="BR193" s="103"/>
      <c r="BS193" s="103"/>
      <c r="BT193" s="103"/>
      <c r="BV193" s="66" t="s">
        <v>2416</v>
      </c>
      <c r="BW193" s="299" t="s">
        <v>102</v>
      </c>
    </row>
    <row r="194" spans="1:75" ht="148.5" x14ac:dyDescent="0.15">
      <c r="A194" s="322" t="s">
        <v>2423</v>
      </c>
      <c r="B194" s="323" t="s">
        <v>1344</v>
      </c>
      <c r="C194" s="324" t="s">
        <v>2424</v>
      </c>
      <c r="D194" s="329"/>
      <c r="E194" s="329"/>
      <c r="F194" s="325" t="s">
        <v>2412</v>
      </c>
      <c r="G194" s="163" t="s">
        <v>2413</v>
      </c>
      <c r="H194" s="43" t="s">
        <v>2414</v>
      </c>
      <c r="I194" s="43" t="s">
        <v>2415</v>
      </c>
      <c r="J194" s="43" t="s">
        <v>2416</v>
      </c>
      <c r="K194" s="43" t="s">
        <v>2417</v>
      </c>
      <c r="L194" s="43" t="s">
        <v>2418</v>
      </c>
      <c r="M194" s="43" t="s">
        <v>2419</v>
      </c>
      <c r="N194" s="44" t="s">
        <v>2425</v>
      </c>
      <c r="O194" s="45" t="s">
        <v>2426</v>
      </c>
      <c r="P194" s="326" t="s">
        <v>2427</v>
      </c>
      <c r="Q194" s="60">
        <v>0</v>
      </c>
      <c r="R194" s="200">
        <v>0</v>
      </c>
      <c r="S194" s="80" t="s">
        <v>2220</v>
      </c>
      <c r="T194" s="81" t="s">
        <v>2220</v>
      </c>
      <c r="U194" s="82">
        <v>0</v>
      </c>
      <c r="V194" s="45">
        <v>0</v>
      </c>
      <c r="W194" s="50" t="s">
        <v>195</v>
      </c>
      <c r="X194" s="45" t="s">
        <v>195</v>
      </c>
      <c r="Y194" s="45" t="s">
        <v>94</v>
      </c>
      <c r="Z194" s="50" t="s">
        <v>94</v>
      </c>
      <c r="AA194" s="89" t="s">
        <v>102</v>
      </c>
      <c r="AB194" s="90"/>
      <c r="AC194" s="90" t="s">
        <v>102</v>
      </c>
      <c r="AD194" s="288" t="s">
        <v>102</v>
      </c>
      <c r="AE194" s="289" t="s">
        <v>102</v>
      </c>
      <c r="AF194" s="290" t="s">
        <v>102</v>
      </c>
      <c r="AG194" s="291" t="s">
        <v>102</v>
      </c>
      <c r="AH194" s="292" t="s">
        <v>102</v>
      </c>
      <c r="AI194" s="293" t="s">
        <v>102</v>
      </c>
      <c r="AJ194" s="294" t="s">
        <v>102</v>
      </c>
      <c r="AK194" s="294" t="s">
        <v>102</v>
      </c>
      <c r="AL194" s="295" t="s">
        <v>102</v>
      </c>
      <c r="AM194" s="295" t="s">
        <v>102</v>
      </c>
      <c r="AN194" s="295" t="s">
        <v>102</v>
      </c>
      <c r="AO194" s="296" t="s">
        <v>102</v>
      </c>
      <c r="AP194" s="60"/>
      <c r="AQ194" s="60"/>
      <c r="AR194" s="60"/>
      <c r="AS194" s="60" t="s">
        <v>102</v>
      </c>
      <c r="AT194" s="60" t="s">
        <v>102</v>
      </c>
      <c r="AU194" s="297" t="s">
        <v>102</v>
      </c>
      <c r="AV194" s="295" t="s">
        <v>205</v>
      </c>
      <c r="AW194" s="297" t="s">
        <v>102</v>
      </c>
      <c r="AX194" s="295" t="s">
        <v>2422</v>
      </c>
      <c r="AY194" s="295" t="s">
        <v>2415</v>
      </c>
      <c r="AZ194" s="298" t="s">
        <v>125</v>
      </c>
      <c r="BA194" s="298" t="s">
        <v>102</v>
      </c>
      <c r="BB194" s="298" t="s">
        <v>102</v>
      </c>
      <c r="BC194" s="298" t="s">
        <v>102</v>
      </c>
      <c r="BD194" s="64" t="str">
        <f t="shared" si="26"/>
        <v>B</v>
      </c>
      <c r="BE194" s="262" t="s">
        <v>2428</v>
      </c>
      <c r="BF194" s="34">
        <f>IF(A194="",BF193,ROW()-1-COUNTIF(A$2:A194,""))</f>
        <v>86</v>
      </c>
      <c r="BG194" s="34">
        <f t="shared" si="33"/>
        <v>1</v>
      </c>
      <c r="BH194" s="34" t="str">
        <f t="shared" si="34"/>
        <v>86-1</v>
      </c>
      <c r="BI194" s="34">
        <f t="shared" ref="BI194:BI259" si="36">COUNTIF(BF$2:BF$379,BF194)</f>
        <v>1</v>
      </c>
      <c r="BJ194" s="34" t="str">
        <f t="shared" ref="BJ194:BJ257" si="37">IF(COUNTIF(BL$2:BL$327,BF194&amp;"-No")&gt;0,BF194&amp;"○","")</f>
        <v/>
      </c>
      <c r="BK194" s="34" t="str">
        <f t="shared" si="27"/>
        <v>既出のみ</v>
      </c>
      <c r="BL194" s="34" t="str">
        <f t="shared" si="35"/>
        <v>86-</v>
      </c>
      <c r="BM194" s="34" t="str">
        <f t="shared" si="28"/>
        <v/>
      </c>
      <c r="BN194" s="34" t="str">
        <f t="shared" si="29"/>
        <v>-</v>
      </c>
      <c r="BO194" s="34" t="str">
        <f t="shared" si="30"/>
        <v>86-両</v>
      </c>
      <c r="BP194" s="34" t="str">
        <f t="shared" si="31"/>
        <v/>
      </c>
      <c r="BQ194" s="34" t="str">
        <f t="shared" si="32"/>
        <v/>
      </c>
      <c r="BR194" s="103"/>
      <c r="BS194" s="103"/>
      <c r="BT194" s="103"/>
      <c r="BV194" s="66" t="s">
        <v>2416</v>
      </c>
      <c r="BW194" s="299" t="s">
        <v>102</v>
      </c>
    </row>
    <row r="195" spans="1:75" ht="81" x14ac:dyDescent="0.15">
      <c r="A195" s="322" t="s">
        <v>2429</v>
      </c>
      <c r="B195" s="323" t="s">
        <v>1344</v>
      </c>
      <c r="C195" s="324" t="s">
        <v>2430</v>
      </c>
      <c r="D195" s="42" t="s">
        <v>2431</v>
      </c>
      <c r="E195" s="336" t="s">
        <v>2432</v>
      </c>
      <c r="F195" s="325" t="s">
        <v>2433</v>
      </c>
      <c r="G195" s="163" t="s">
        <v>2434</v>
      </c>
      <c r="H195" s="43" t="s">
        <v>2435</v>
      </c>
      <c r="I195" s="43" t="s">
        <v>138</v>
      </c>
      <c r="J195" s="43" t="s">
        <v>2436</v>
      </c>
      <c r="K195" s="43" t="s">
        <v>2437</v>
      </c>
      <c r="L195" s="43" t="s">
        <v>2438</v>
      </c>
      <c r="M195" s="43" t="s">
        <v>138</v>
      </c>
      <c r="N195" s="44" t="s">
        <v>2439</v>
      </c>
      <c r="O195" s="45" t="s">
        <v>2440</v>
      </c>
      <c r="P195" s="326" t="s">
        <v>2441</v>
      </c>
      <c r="Q195" s="60">
        <v>0</v>
      </c>
      <c r="R195" s="200" t="s">
        <v>118</v>
      </c>
      <c r="S195" s="80" t="s">
        <v>2442</v>
      </c>
      <c r="T195" s="81">
        <v>1</v>
      </c>
      <c r="U195" s="82" t="s">
        <v>118</v>
      </c>
      <c r="V195" s="46" t="s">
        <v>2443</v>
      </c>
      <c r="W195" s="50" t="s">
        <v>195</v>
      </c>
      <c r="X195" s="45" t="s">
        <v>195</v>
      </c>
      <c r="Y195" s="45" t="s">
        <v>94</v>
      </c>
      <c r="Z195" s="300" t="s">
        <v>122</v>
      </c>
      <c r="AA195" s="89" t="s">
        <v>102</v>
      </c>
      <c r="AB195" s="90"/>
      <c r="AC195" s="90" t="s">
        <v>102</v>
      </c>
      <c r="AD195" s="91" t="s">
        <v>95</v>
      </c>
      <c r="AE195" s="92" t="s">
        <v>95</v>
      </c>
      <c r="AF195" s="169" t="s">
        <v>96</v>
      </c>
      <c r="AG195" s="94" t="s">
        <v>2444</v>
      </c>
      <c r="AH195" s="95" t="s">
        <v>102</v>
      </c>
      <c r="AI195" s="332" t="s">
        <v>600</v>
      </c>
      <c r="AJ195" s="176" t="s">
        <v>102</v>
      </c>
      <c r="AK195" s="176" t="s">
        <v>102</v>
      </c>
      <c r="AL195" s="58" t="s">
        <v>102</v>
      </c>
      <c r="AM195" s="58" t="s">
        <v>102</v>
      </c>
      <c r="AN195" s="58" t="s">
        <v>102</v>
      </c>
      <c r="AO195" s="59" t="s">
        <v>102</v>
      </c>
      <c r="AP195" s="60"/>
      <c r="AQ195" s="60"/>
      <c r="AR195" s="60"/>
      <c r="AS195" s="60" t="s">
        <v>102</v>
      </c>
      <c r="AT195" s="60" t="s">
        <v>102</v>
      </c>
      <c r="AU195" s="55" t="s">
        <v>102</v>
      </c>
      <c r="AV195" s="193" t="s">
        <v>205</v>
      </c>
      <c r="AW195" s="55" t="s">
        <v>102</v>
      </c>
      <c r="AX195" s="58" t="s">
        <v>102</v>
      </c>
      <c r="AY195" s="58" t="s">
        <v>138</v>
      </c>
      <c r="AZ195" s="62" t="s">
        <v>102</v>
      </c>
      <c r="BA195" s="62" t="s">
        <v>102</v>
      </c>
      <c r="BB195" s="62" t="s">
        <v>102</v>
      </c>
      <c r="BC195" s="62" t="s">
        <v>102</v>
      </c>
      <c r="BD195" s="64" t="str">
        <f t="shared" ref="BD195:BD258" si="38">LEFT(L195)</f>
        <v>A</v>
      </c>
      <c r="BE195" s="262" t="s">
        <v>1734</v>
      </c>
      <c r="BF195" s="34">
        <f>IF(A195="",BF194,ROW()-1-COUNTIF(A$2:A195,""))</f>
        <v>87</v>
      </c>
      <c r="BG195" s="34">
        <f t="shared" si="33"/>
        <v>1</v>
      </c>
      <c r="BH195" s="34" t="str">
        <f t="shared" si="34"/>
        <v>87-1</v>
      </c>
      <c r="BI195" s="34">
        <f t="shared" si="36"/>
        <v>1</v>
      </c>
      <c r="BJ195" s="34" t="str">
        <f t="shared" si="37"/>
        <v/>
      </c>
      <c r="BK195" s="34" t="str">
        <f t="shared" ref="BK195:BK258" si="39">IF(BI195=1,IF(RIGHT(BL195)="s","新規のみ","既出のみ"),IF(COUNTIF(BL$2:BL$327,BF195&amp;"-Yes")=BI195,"新規のみ",IF(COUNTIF(BL$2:BL$327,BF195&amp;"-Yes")=0,"既出のみ","新規+既出")))</f>
        <v>新規のみ</v>
      </c>
      <c r="BL195" s="34" t="str">
        <f t="shared" si="35"/>
        <v>87-Yes</v>
      </c>
      <c r="BM195" s="34" t="str">
        <f t="shared" ref="BM195:BM258" si="40">IF(LEFT(Y195)="2","新規性","")&amp;IF(AND(LEFT(Y195)="2",LEFT(Z195)="2")," / ","")&amp;IF(LEFT(Z195)="2","進歩性","")</f>
        <v>進歩性</v>
      </c>
      <c r="BN195" s="34" t="str">
        <f t="shared" ref="BN195:BN258" si="41">IF(BM195="","-",IF(COUNTIF(BO$2:BO$327,BF195&amp;"-両")&gt;0,"新規性 / 進歩性",IF(BI195=1,BM195&amp;"のみ",IF(OR(COUNTIF(BO$2:BO$327,BF195&amp;"-新")=BI195,COUNTIF(BO$2:BO$327,BF195&amp;"-新")=0),BM195&amp;"のみ","新規性 / 進歩性"))))</f>
        <v>進歩性のみ</v>
      </c>
      <c r="BO195" s="34" t="str">
        <f t="shared" ref="BO195:BO258" si="42">BF195&amp;"-"&amp;IF(LEN(BM195)=3,LEFT(BM195),"両")</f>
        <v>87-進</v>
      </c>
      <c r="BP195" s="34" t="str">
        <f t="shared" ref="BP195:BP258" si="43">IF(AO195="","",YEAR(AO195))</f>
        <v/>
      </c>
      <c r="BQ195" s="34" t="str">
        <f t="shared" ref="BQ195:BQ258" si="44">IF(OR(AD195="",AND(AD195="No",AE195="No",AF195="No")),"","分析対象")</f>
        <v>分析対象</v>
      </c>
      <c r="BR195" s="103"/>
      <c r="BS195" s="103"/>
      <c r="BT195" s="103"/>
      <c r="BV195" s="66" t="s">
        <v>2436</v>
      </c>
      <c r="BW195" s="67" t="s">
        <v>102</v>
      </c>
    </row>
    <row r="196" spans="1:75" ht="81" x14ac:dyDescent="0.15">
      <c r="A196" s="322" t="s">
        <v>2445</v>
      </c>
      <c r="B196" s="323" t="s">
        <v>1344</v>
      </c>
      <c r="C196" s="324" t="s">
        <v>2446</v>
      </c>
      <c r="D196" s="42" t="s">
        <v>2447</v>
      </c>
      <c r="E196" s="42" t="s">
        <v>2448</v>
      </c>
      <c r="F196" s="325" t="s">
        <v>2449</v>
      </c>
      <c r="G196" s="163" t="s">
        <v>1229</v>
      </c>
      <c r="H196" s="43" t="s">
        <v>2450</v>
      </c>
      <c r="I196" s="43" t="s">
        <v>2451</v>
      </c>
      <c r="J196" s="43" t="s">
        <v>2452</v>
      </c>
      <c r="K196" s="43" t="s">
        <v>2453</v>
      </c>
      <c r="L196" s="43" t="s">
        <v>2454</v>
      </c>
      <c r="M196" s="43" t="s">
        <v>2455</v>
      </c>
      <c r="N196" s="44" t="s">
        <v>2456</v>
      </c>
      <c r="O196" s="45" t="s">
        <v>2378</v>
      </c>
      <c r="P196" s="326" t="s">
        <v>2457</v>
      </c>
      <c r="Q196" s="60">
        <v>0</v>
      </c>
      <c r="R196" s="200" t="s">
        <v>118</v>
      </c>
      <c r="S196" s="80" t="s">
        <v>2458</v>
      </c>
      <c r="T196" s="81">
        <v>1</v>
      </c>
      <c r="U196" s="82" t="s">
        <v>118</v>
      </c>
      <c r="V196" s="45" t="s">
        <v>2459</v>
      </c>
      <c r="W196" s="50" t="s">
        <v>2460</v>
      </c>
      <c r="X196" s="45" t="s">
        <v>195</v>
      </c>
      <c r="Y196" s="45" t="s">
        <v>94</v>
      </c>
      <c r="Z196" s="300" t="s">
        <v>122</v>
      </c>
      <c r="AA196" s="89" t="s">
        <v>2461</v>
      </c>
      <c r="AB196" s="90"/>
      <c r="AC196" s="90" t="s">
        <v>102</v>
      </c>
      <c r="AD196" s="91" t="s">
        <v>95</v>
      </c>
      <c r="AE196" s="92" t="s">
        <v>96</v>
      </c>
      <c r="AF196" s="169" t="s">
        <v>95</v>
      </c>
      <c r="AG196" s="94" t="s">
        <v>102</v>
      </c>
      <c r="AH196" s="95" t="s">
        <v>102</v>
      </c>
      <c r="AI196" s="175" t="s">
        <v>165</v>
      </c>
      <c r="AJ196" s="176" t="s">
        <v>2462</v>
      </c>
      <c r="AK196" s="176" t="s">
        <v>2463</v>
      </c>
      <c r="AL196" s="58" t="s">
        <v>2464</v>
      </c>
      <c r="AM196" s="58" t="s">
        <v>2465</v>
      </c>
      <c r="AN196" s="58" t="s">
        <v>2466</v>
      </c>
      <c r="AO196" s="59">
        <v>37183</v>
      </c>
      <c r="AP196" s="60" t="s">
        <v>124</v>
      </c>
      <c r="AQ196" s="60" t="s">
        <v>95</v>
      </c>
      <c r="AR196" s="60" t="s">
        <v>95</v>
      </c>
      <c r="AS196" s="60" t="s">
        <v>95</v>
      </c>
      <c r="AT196" s="60" t="s">
        <v>233</v>
      </c>
      <c r="AU196" s="55" t="s">
        <v>277</v>
      </c>
      <c r="AV196" s="58" t="s">
        <v>102</v>
      </c>
      <c r="AW196" s="55" t="s">
        <v>102</v>
      </c>
      <c r="AX196" s="58" t="s">
        <v>102</v>
      </c>
      <c r="AY196" s="58" t="s">
        <v>2451</v>
      </c>
      <c r="AZ196" s="62" t="s">
        <v>125</v>
      </c>
      <c r="BA196" s="249" t="s">
        <v>2467</v>
      </c>
      <c r="BB196" s="62" t="s">
        <v>2468</v>
      </c>
      <c r="BC196" s="62" t="s">
        <v>2469</v>
      </c>
      <c r="BD196" s="64" t="str">
        <f t="shared" si="38"/>
        <v>G</v>
      </c>
      <c r="BE196" s="200"/>
      <c r="BF196" s="34">
        <f>IF(A196="",BF195,ROW()-1-COUNTIF(A$2:A196,""))</f>
        <v>88</v>
      </c>
      <c r="BG196" s="34">
        <f t="shared" ref="BG196:BG259" si="45">IF(BF196=BF195,BG195+1,1)</f>
        <v>1</v>
      </c>
      <c r="BH196" s="34" t="str">
        <f t="shared" ref="BH196:BH259" si="46">BF196&amp;"-"&amp;BG196</f>
        <v>88-1</v>
      </c>
      <c r="BI196" s="34">
        <f t="shared" si="36"/>
        <v>1</v>
      </c>
      <c r="BJ196" s="34" t="str">
        <f t="shared" si="37"/>
        <v>88○</v>
      </c>
      <c r="BK196" s="34" t="str">
        <f t="shared" si="39"/>
        <v>既出のみ</v>
      </c>
      <c r="BL196" s="34" t="str">
        <f t="shared" ref="BL196:BL259" si="47">BF196&amp;"-"&amp;AF196</f>
        <v>88-No</v>
      </c>
      <c r="BM196" s="34" t="str">
        <f t="shared" si="40"/>
        <v>進歩性</v>
      </c>
      <c r="BN196" s="34" t="str">
        <f t="shared" si="41"/>
        <v>進歩性のみ</v>
      </c>
      <c r="BO196" s="34" t="str">
        <f t="shared" si="42"/>
        <v>88-進</v>
      </c>
      <c r="BP196" s="34">
        <f t="shared" si="43"/>
        <v>2001</v>
      </c>
      <c r="BQ196" s="34" t="str">
        <f t="shared" si="44"/>
        <v>分析対象</v>
      </c>
      <c r="BR196" s="36"/>
      <c r="BS196" s="36"/>
      <c r="BT196" s="36"/>
      <c r="BU196" s="77" t="s">
        <v>189</v>
      </c>
      <c r="BV196" s="66" t="s">
        <v>2452</v>
      </c>
      <c r="BW196" s="67" t="s">
        <v>2464</v>
      </c>
    </row>
    <row r="197" spans="1:75" ht="94.5" x14ac:dyDescent="0.15">
      <c r="A197" s="322" t="s">
        <v>2470</v>
      </c>
      <c r="B197" s="323" t="s">
        <v>1344</v>
      </c>
      <c r="C197" s="324" t="s">
        <v>2471</v>
      </c>
      <c r="D197" s="329"/>
      <c r="E197" s="329"/>
      <c r="F197" s="325" t="s">
        <v>2472</v>
      </c>
      <c r="G197" s="163" t="s">
        <v>2473</v>
      </c>
      <c r="H197" s="43" t="s">
        <v>2474</v>
      </c>
      <c r="I197" s="43" t="s">
        <v>2475</v>
      </c>
      <c r="J197" s="43" t="s">
        <v>2476</v>
      </c>
      <c r="K197" s="43" t="s">
        <v>2477</v>
      </c>
      <c r="L197" s="43" t="s">
        <v>2478</v>
      </c>
      <c r="M197" s="43" t="s">
        <v>2479</v>
      </c>
      <c r="N197" s="44" t="s">
        <v>986</v>
      </c>
      <c r="O197" s="45">
        <v>0</v>
      </c>
      <c r="P197" s="326" t="s">
        <v>2480</v>
      </c>
      <c r="Q197" s="60">
        <v>0</v>
      </c>
      <c r="R197" s="200">
        <v>0</v>
      </c>
      <c r="S197" s="80" t="s">
        <v>589</v>
      </c>
      <c r="T197" s="81" t="s">
        <v>589</v>
      </c>
      <c r="U197" s="82">
        <v>0</v>
      </c>
      <c r="V197" s="45">
        <v>0</v>
      </c>
      <c r="W197" s="50" t="s">
        <v>195</v>
      </c>
      <c r="X197" s="45" t="s">
        <v>195</v>
      </c>
      <c r="Y197" s="45" t="s">
        <v>94</v>
      </c>
      <c r="Z197" s="50" t="s">
        <v>94</v>
      </c>
      <c r="AA197" s="89" t="s">
        <v>102</v>
      </c>
      <c r="AB197" s="90"/>
      <c r="AC197" s="90" t="s">
        <v>102</v>
      </c>
      <c r="AD197" s="288" t="s">
        <v>102</v>
      </c>
      <c r="AE197" s="289" t="s">
        <v>102</v>
      </c>
      <c r="AF197" s="290" t="s">
        <v>102</v>
      </c>
      <c r="AG197" s="291" t="s">
        <v>102</v>
      </c>
      <c r="AH197" s="292" t="s">
        <v>102</v>
      </c>
      <c r="AI197" s="293" t="s">
        <v>102</v>
      </c>
      <c r="AJ197" s="294" t="s">
        <v>102</v>
      </c>
      <c r="AK197" s="294" t="s">
        <v>102</v>
      </c>
      <c r="AL197" s="295" t="s">
        <v>102</v>
      </c>
      <c r="AM197" s="295" t="s">
        <v>102</v>
      </c>
      <c r="AN197" s="295" t="s">
        <v>102</v>
      </c>
      <c r="AO197" s="296" t="s">
        <v>102</v>
      </c>
      <c r="AP197" s="60"/>
      <c r="AQ197" s="60"/>
      <c r="AR197" s="60"/>
      <c r="AS197" s="60" t="s">
        <v>102</v>
      </c>
      <c r="AT197" s="60" t="s">
        <v>102</v>
      </c>
      <c r="AU197" s="297" t="s">
        <v>102</v>
      </c>
      <c r="AV197" s="295" t="s">
        <v>205</v>
      </c>
      <c r="AW197" s="297" t="s">
        <v>102</v>
      </c>
      <c r="AX197" s="295" t="s">
        <v>102</v>
      </c>
      <c r="AY197" s="295" t="s">
        <v>2475</v>
      </c>
      <c r="AZ197" s="298" t="s">
        <v>125</v>
      </c>
      <c r="BA197" s="298" t="s">
        <v>102</v>
      </c>
      <c r="BB197" s="298" t="s">
        <v>102</v>
      </c>
      <c r="BC197" s="298" t="s">
        <v>102</v>
      </c>
      <c r="BD197" s="64" t="str">
        <f t="shared" si="38"/>
        <v>A</v>
      </c>
      <c r="BE197" s="200"/>
      <c r="BF197" s="34">
        <f>IF(A197="",BF196,ROW()-1-COUNTIF(A$2:A197,""))</f>
        <v>89</v>
      </c>
      <c r="BG197" s="34">
        <f t="shared" si="45"/>
        <v>1</v>
      </c>
      <c r="BH197" s="34" t="str">
        <f t="shared" si="46"/>
        <v>89-1</v>
      </c>
      <c r="BI197" s="34">
        <f t="shared" si="36"/>
        <v>1</v>
      </c>
      <c r="BJ197" s="34" t="str">
        <f t="shared" si="37"/>
        <v/>
      </c>
      <c r="BK197" s="34" t="str">
        <f t="shared" si="39"/>
        <v>既出のみ</v>
      </c>
      <c r="BL197" s="34" t="str">
        <f t="shared" si="47"/>
        <v>89-</v>
      </c>
      <c r="BM197" s="34" t="str">
        <f t="shared" si="40"/>
        <v/>
      </c>
      <c r="BN197" s="34" t="str">
        <f t="shared" si="41"/>
        <v>-</v>
      </c>
      <c r="BO197" s="34" t="str">
        <f t="shared" si="42"/>
        <v>89-両</v>
      </c>
      <c r="BP197" s="34" t="str">
        <f t="shared" si="43"/>
        <v/>
      </c>
      <c r="BQ197" s="34" t="str">
        <f t="shared" si="44"/>
        <v/>
      </c>
      <c r="BR197" s="103"/>
      <c r="BS197" s="103"/>
      <c r="BT197" s="103"/>
      <c r="BV197" s="66" t="s">
        <v>2476</v>
      </c>
      <c r="BW197" s="299" t="s">
        <v>102</v>
      </c>
    </row>
    <row r="198" spans="1:75" ht="27" customHeight="1" x14ac:dyDescent="0.15">
      <c r="A198" s="848" t="s">
        <v>2481</v>
      </c>
      <c r="B198" s="323" t="s">
        <v>1344</v>
      </c>
      <c r="C198" s="324" t="s">
        <v>2482</v>
      </c>
      <c r="D198" s="42" t="s">
        <v>2483</v>
      </c>
      <c r="E198" s="42" t="s">
        <v>2484</v>
      </c>
      <c r="F198" s="325" t="s">
        <v>2472</v>
      </c>
      <c r="G198" s="163" t="s">
        <v>2473</v>
      </c>
      <c r="H198" s="43" t="s">
        <v>2474</v>
      </c>
      <c r="I198" s="43" t="s">
        <v>2475</v>
      </c>
      <c r="J198" s="43" t="s">
        <v>2476</v>
      </c>
      <c r="K198" s="43" t="s">
        <v>2477</v>
      </c>
      <c r="L198" s="43" t="s">
        <v>2478</v>
      </c>
      <c r="M198" s="43" t="s">
        <v>2479</v>
      </c>
      <c r="N198" s="774" t="s">
        <v>2485</v>
      </c>
      <c r="O198" s="777" t="s">
        <v>2426</v>
      </c>
      <c r="P198" s="780" t="s">
        <v>2486</v>
      </c>
      <c r="Q198" s="783">
        <v>0</v>
      </c>
      <c r="R198" s="786" t="s">
        <v>2487</v>
      </c>
      <c r="S198" s="765" t="s">
        <v>2488</v>
      </c>
      <c r="T198" s="768">
        <v>2</v>
      </c>
      <c r="U198" s="82" t="s">
        <v>91</v>
      </c>
      <c r="V198" s="45" t="s">
        <v>2489</v>
      </c>
      <c r="W198" s="50" t="s">
        <v>2490</v>
      </c>
      <c r="X198" s="45" t="s">
        <v>195</v>
      </c>
      <c r="Y198" s="45" t="s">
        <v>94</v>
      </c>
      <c r="Z198" s="50" t="s">
        <v>122</v>
      </c>
      <c r="AA198" s="89" t="s">
        <v>102</v>
      </c>
      <c r="AB198" s="90"/>
      <c r="AC198" s="90" t="s">
        <v>102</v>
      </c>
      <c r="AD198" s="91" t="s">
        <v>95</v>
      </c>
      <c r="AE198" s="92" t="s">
        <v>95</v>
      </c>
      <c r="AF198" s="169" t="s">
        <v>96</v>
      </c>
      <c r="AG198" s="94" t="s">
        <v>102</v>
      </c>
      <c r="AH198" s="95" t="s">
        <v>102</v>
      </c>
      <c r="AI198" s="175" t="s">
        <v>273</v>
      </c>
      <c r="AJ198" s="176" t="s">
        <v>2491</v>
      </c>
      <c r="AK198" s="176" t="s">
        <v>2492</v>
      </c>
      <c r="AL198" s="58" t="s">
        <v>2493</v>
      </c>
      <c r="AM198" s="58" t="s">
        <v>102</v>
      </c>
      <c r="AN198" s="58" t="s">
        <v>102</v>
      </c>
      <c r="AO198" s="59">
        <v>36363</v>
      </c>
      <c r="AP198" s="60" t="s">
        <v>99</v>
      </c>
      <c r="AQ198" s="60" t="s">
        <v>95</v>
      </c>
      <c r="AR198" s="60" t="s">
        <v>95</v>
      </c>
      <c r="AS198" s="60" t="s">
        <v>95</v>
      </c>
      <c r="AT198" s="60" t="s">
        <v>96</v>
      </c>
      <c r="AU198" s="55" t="s">
        <v>96</v>
      </c>
      <c r="AV198" s="58" t="s">
        <v>102</v>
      </c>
      <c r="AW198" s="55" t="s">
        <v>102</v>
      </c>
      <c r="AX198" s="58" t="s">
        <v>102</v>
      </c>
      <c r="AY198" s="58" t="s">
        <v>2475</v>
      </c>
      <c r="AZ198" s="62" t="s">
        <v>125</v>
      </c>
      <c r="BA198" s="62" t="s">
        <v>102</v>
      </c>
      <c r="BB198" s="62" t="s">
        <v>102</v>
      </c>
      <c r="BC198" s="62" t="s">
        <v>102</v>
      </c>
      <c r="BD198" s="64" t="str">
        <f t="shared" si="38"/>
        <v>A</v>
      </c>
      <c r="BE198" s="200"/>
      <c r="BF198" s="34">
        <f>IF(A198="",BF197,ROW()-1-COUNTIF(A$2:A198,""))</f>
        <v>90</v>
      </c>
      <c r="BG198" s="34">
        <f t="shared" si="45"/>
        <v>1</v>
      </c>
      <c r="BH198" s="34" t="str">
        <f t="shared" si="46"/>
        <v>90-1</v>
      </c>
      <c r="BI198" s="34">
        <f t="shared" si="36"/>
        <v>3</v>
      </c>
      <c r="BJ198" s="34" t="str">
        <f t="shared" si="37"/>
        <v/>
      </c>
      <c r="BK198" s="34" t="str">
        <f t="shared" si="39"/>
        <v>新規のみ</v>
      </c>
      <c r="BL198" s="34" t="str">
        <f t="shared" si="47"/>
        <v>90-Yes</v>
      </c>
      <c r="BM198" s="34" t="str">
        <f t="shared" si="40"/>
        <v>進歩性</v>
      </c>
      <c r="BN198" s="34" t="str">
        <f t="shared" si="41"/>
        <v>進歩性のみ</v>
      </c>
      <c r="BO198" s="34" t="str">
        <f t="shared" si="42"/>
        <v>90-進</v>
      </c>
      <c r="BP198" s="34">
        <f t="shared" si="43"/>
        <v>1999</v>
      </c>
      <c r="BQ198" s="34" t="str">
        <f t="shared" si="44"/>
        <v>分析対象</v>
      </c>
      <c r="BR198" s="103"/>
      <c r="BS198" s="103"/>
      <c r="BT198" s="103"/>
      <c r="BU198" s="77" t="s">
        <v>189</v>
      </c>
      <c r="BV198" s="66" t="s">
        <v>2476</v>
      </c>
      <c r="BW198" s="67" t="s">
        <v>2493</v>
      </c>
    </row>
    <row r="199" spans="1:75" ht="40.5" x14ac:dyDescent="0.15">
      <c r="A199" s="850"/>
      <c r="B199" s="234" t="s">
        <v>1344</v>
      </c>
      <c r="C199" s="324" t="s">
        <v>2471</v>
      </c>
      <c r="D199" s="42" t="s">
        <v>2494</v>
      </c>
      <c r="E199" s="42" t="s">
        <v>2495</v>
      </c>
      <c r="F199" s="325" t="s">
        <v>2472</v>
      </c>
      <c r="G199" s="163" t="s">
        <v>2473</v>
      </c>
      <c r="H199" s="43" t="s">
        <v>2474</v>
      </c>
      <c r="I199" s="43" t="s">
        <v>2475</v>
      </c>
      <c r="J199" s="43" t="s">
        <v>2476</v>
      </c>
      <c r="K199" s="43" t="s">
        <v>2477</v>
      </c>
      <c r="L199" s="43" t="s">
        <v>2478</v>
      </c>
      <c r="M199" s="43" t="s">
        <v>2479</v>
      </c>
      <c r="N199" s="775"/>
      <c r="O199" s="778"/>
      <c r="P199" s="781"/>
      <c r="Q199" s="784"/>
      <c r="R199" s="853"/>
      <c r="S199" s="766"/>
      <c r="T199" s="769"/>
      <c r="U199" s="82" t="s">
        <v>118</v>
      </c>
      <c r="V199" s="45" t="s">
        <v>2496</v>
      </c>
      <c r="W199" s="50" t="s">
        <v>2497</v>
      </c>
      <c r="X199" s="45" t="s">
        <v>195</v>
      </c>
      <c r="Y199" s="45" t="s">
        <v>94</v>
      </c>
      <c r="Z199" s="300" t="s">
        <v>122</v>
      </c>
      <c r="AA199" s="89" t="s">
        <v>102</v>
      </c>
      <c r="AB199" s="90"/>
      <c r="AC199" s="90" t="s">
        <v>102</v>
      </c>
      <c r="AD199" s="91" t="s">
        <v>95</v>
      </c>
      <c r="AE199" s="92" t="s">
        <v>95</v>
      </c>
      <c r="AF199" s="169" t="s">
        <v>96</v>
      </c>
      <c r="AG199" s="94" t="s">
        <v>102</v>
      </c>
      <c r="AH199" s="95" t="s">
        <v>102</v>
      </c>
      <c r="AI199" s="175" t="s">
        <v>273</v>
      </c>
      <c r="AJ199" s="176" t="s">
        <v>2491</v>
      </c>
      <c r="AK199" s="176" t="s">
        <v>2492</v>
      </c>
      <c r="AL199" s="58" t="s">
        <v>2493</v>
      </c>
      <c r="AM199" s="58" t="s">
        <v>102</v>
      </c>
      <c r="AN199" s="58" t="s">
        <v>102</v>
      </c>
      <c r="AO199" s="59">
        <v>36853</v>
      </c>
      <c r="AP199" s="60" t="s">
        <v>99</v>
      </c>
      <c r="AQ199" s="60" t="s">
        <v>95</v>
      </c>
      <c r="AR199" s="60" t="s">
        <v>95</v>
      </c>
      <c r="AS199" s="60" t="s">
        <v>95</v>
      </c>
      <c r="AT199" s="60" t="s">
        <v>96</v>
      </c>
      <c r="AU199" s="55" t="s">
        <v>96</v>
      </c>
      <c r="AV199" s="58" t="s">
        <v>102</v>
      </c>
      <c r="AW199" s="55" t="s">
        <v>102</v>
      </c>
      <c r="AX199" s="58" t="s">
        <v>102</v>
      </c>
      <c r="AY199" s="58" t="s">
        <v>2475</v>
      </c>
      <c r="AZ199" s="62" t="s">
        <v>125</v>
      </c>
      <c r="BA199" s="62" t="s">
        <v>102</v>
      </c>
      <c r="BB199" s="62" t="s">
        <v>102</v>
      </c>
      <c r="BC199" s="62" t="s">
        <v>102</v>
      </c>
      <c r="BD199" s="64" t="str">
        <f t="shared" si="38"/>
        <v>A</v>
      </c>
      <c r="BE199" s="200"/>
      <c r="BF199" s="34">
        <f>IF(A199="",BF198,ROW()-1-COUNTIF(A$2:A199,""))</f>
        <v>90</v>
      </c>
      <c r="BG199" s="34">
        <f t="shared" si="45"/>
        <v>2</v>
      </c>
      <c r="BH199" s="34" t="str">
        <f t="shared" si="46"/>
        <v>90-2</v>
      </c>
      <c r="BI199" s="34">
        <f t="shared" si="36"/>
        <v>3</v>
      </c>
      <c r="BJ199" s="34" t="str">
        <f t="shared" si="37"/>
        <v/>
      </c>
      <c r="BK199" s="34" t="str">
        <f t="shared" si="39"/>
        <v>新規のみ</v>
      </c>
      <c r="BL199" s="34" t="str">
        <f t="shared" si="47"/>
        <v>90-Yes</v>
      </c>
      <c r="BM199" s="34" t="str">
        <f t="shared" si="40"/>
        <v>進歩性</v>
      </c>
      <c r="BN199" s="34" t="str">
        <f t="shared" si="41"/>
        <v>進歩性のみ</v>
      </c>
      <c r="BO199" s="34" t="str">
        <f t="shared" si="42"/>
        <v>90-進</v>
      </c>
      <c r="BP199" s="34">
        <f t="shared" si="43"/>
        <v>2000</v>
      </c>
      <c r="BQ199" s="34" t="str">
        <f t="shared" si="44"/>
        <v>分析対象</v>
      </c>
      <c r="BR199" s="103"/>
      <c r="BS199" s="103"/>
      <c r="BT199" s="103"/>
      <c r="BU199" s="77" t="s">
        <v>189</v>
      </c>
      <c r="BV199" s="66" t="s">
        <v>2476</v>
      </c>
      <c r="BW199" s="67" t="s">
        <v>2493</v>
      </c>
    </row>
    <row r="200" spans="1:75" ht="27" x14ac:dyDescent="0.15">
      <c r="A200" s="849"/>
      <c r="B200" s="234" t="s">
        <v>1344</v>
      </c>
      <c r="C200" s="324" t="s">
        <v>2471</v>
      </c>
      <c r="D200" s="42" t="s">
        <v>2494</v>
      </c>
      <c r="E200" s="42" t="s">
        <v>2495</v>
      </c>
      <c r="F200" s="325" t="s">
        <v>2472</v>
      </c>
      <c r="G200" s="163" t="s">
        <v>2473</v>
      </c>
      <c r="H200" s="43" t="s">
        <v>2474</v>
      </c>
      <c r="I200" s="43" t="s">
        <v>2475</v>
      </c>
      <c r="J200" s="43" t="s">
        <v>2476</v>
      </c>
      <c r="K200" s="43" t="s">
        <v>2477</v>
      </c>
      <c r="L200" s="43" t="s">
        <v>2478</v>
      </c>
      <c r="M200" s="43" t="s">
        <v>2479</v>
      </c>
      <c r="N200" s="776"/>
      <c r="O200" s="779"/>
      <c r="P200" s="782"/>
      <c r="Q200" s="785"/>
      <c r="R200" s="854"/>
      <c r="S200" s="767"/>
      <c r="T200" s="770"/>
      <c r="U200" s="82" t="s">
        <v>370</v>
      </c>
      <c r="V200" s="45" t="s">
        <v>2498</v>
      </c>
      <c r="W200" s="50" t="s">
        <v>2499</v>
      </c>
      <c r="X200" s="45" t="s">
        <v>2500</v>
      </c>
      <c r="Y200" s="45" t="s">
        <v>94</v>
      </c>
      <c r="Z200" s="50" t="s">
        <v>203</v>
      </c>
      <c r="AA200" s="89" t="s">
        <v>2501</v>
      </c>
      <c r="AB200" s="90"/>
      <c r="AC200" s="90" t="s">
        <v>2502</v>
      </c>
      <c r="AD200" s="91" t="s">
        <v>95</v>
      </c>
      <c r="AE200" s="92" t="s">
        <v>95</v>
      </c>
      <c r="AF200" s="169" t="s">
        <v>96</v>
      </c>
      <c r="AG200" s="94" t="s">
        <v>102</v>
      </c>
      <c r="AH200" s="95" t="s">
        <v>102</v>
      </c>
      <c r="AI200" s="175" t="s">
        <v>165</v>
      </c>
      <c r="AJ200" s="176" t="s">
        <v>2503</v>
      </c>
      <c r="AK200" s="176" t="s">
        <v>2504</v>
      </c>
      <c r="AL200" s="58" t="s">
        <v>2505</v>
      </c>
      <c r="AM200" s="58" t="s">
        <v>2506</v>
      </c>
      <c r="AN200" s="58" t="s">
        <v>2507</v>
      </c>
      <c r="AO200" s="59">
        <v>34429</v>
      </c>
      <c r="AP200" s="60" t="s">
        <v>124</v>
      </c>
      <c r="AQ200" s="60" t="s">
        <v>95</v>
      </c>
      <c r="AR200" s="60" t="s">
        <v>95</v>
      </c>
      <c r="AS200" s="60" t="s">
        <v>95</v>
      </c>
      <c r="AT200" s="60" t="s">
        <v>95</v>
      </c>
      <c r="AU200" s="55" t="s">
        <v>95</v>
      </c>
      <c r="AV200" s="58" t="s">
        <v>102</v>
      </c>
      <c r="AW200" s="55" t="s">
        <v>102</v>
      </c>
      <c r="AX200" s="58" t="s">
        <v>102</v>
      </c>
      <c r="AY200" s="58" t="s">
        <v>2475</v>
      </c>
      <c r="AZ200" s="62" t="s">
        <v>125</v>
      </c>
      <c r="BA200" s="62" t="s">
        <v>368</v>
      </c>
      <c r="BB200" s="62" t="s">
        <v>2508</v>
      </c>
      <c r="BC200" s="62" t="s">
        <v>2509</v>
      </c>
      <c r="BD200" s="64" t="str">
        <f t="shared" si="38"/>
        <v>A</v>
      </c>
      <c r="BE200" s="200"/>
      <c r="BF200" s="34">
        <f>IF(A200="",BF199,ROW()-1-COUNTIF(A$2:A200,""))</f>
        <v>90</v>
      </c>
      <c r="BG200" s="34">
        <f t="shared" si="45"/>
        <v>3</v>
      </c>
      <c r="BH200" s="34" t="str">
        <f t="shared" si="46"/>
        <v>90-3</v>
      </c>
      <c r="BI200" s="34">
        <f t="shared" si="36"/>
        <v>3</v>
      </c>
      <c r="BJ200" s="34" t="str">
        <f t="shared" si="37"/>
        <v/>
      </c>
      <c r="BK200" s="34" t="str">
        <f t="shared" si="39"/>
        <v>新規のみ</v>
      </c>
      <c r="BL200" s="34" t="str">
        <f t="shared" si="47"/>
        <v>90-Yes</v>
      </c>
      <c r="BM200" s="34" t="str">
        <f t="shared" si="40"/>
        <v>進歩性</v>
      </c>
      <c r="BN200" s="34" t="str">
        <f t="shared" si="41"/>
        <v>進歩性のみ</v>
      </c>
      <c r="BO200" s="34" t="str">
        <f t="shared" si="42"/>
        <v>90-進</v>
      </c>
      <c r="BP200" s="34">
        <f t="shared" si="43"/>
        <v>1994</v>
      </c>
      <c r="BQ200" s="34" t="str">
        <f t="shared" si="44"/>
        <v>分析対象</v>
      </c>
      <c r="BR200" s="103"/>
      <c r="BS200" s="103"/>
      <c r="BT200" s="103"/>
      <c r="BU200" s="77" t="s">
        <v>104</v>
      </c>
      <c r="BV200" s="66" t="s">
        <v>2476</v>
      </c>
      <c r="BW200" s="67" t="s">
        <v>2505</v>
      </c>
    </row>
    <row r="201" spans="1:75" ht="27" customHeight="1" x14ac:dyDescent="0.15">
      <c r="A201" s="848" t="s">
        <v>2510</v>
      </c>
      <c r="B201" s="323" t="s">
        <v>1344</v>
      </c>
      <c r="C201" s="324" t="s">
        <v>2511</v>
      </c>
      <c r="D201" s="42" t="s">
        <v>2512</v>
      </c>
      <c r="E201" s="336" t="s">
        <v>2397</v>
      </c>
      <c r="F201" s="325" t="s">
        <v>2513</v>
      </c>
      <c r="G201" s="163" t="s">
        <v>2514</v>
      </c>
      <c r="H201" s="43" t="s">
        <v>2515</v>
      </c>
      <c r="I201" s="43" t="s">
        <v>2516</v>
      </c>
      <c r="J201" s="43" t="s">
        <v>2517</v>
      </c>
      <c r="K201" s="43" t="s">
        <v>2518</v>
      </c>
      <c r="L201" s="43" t="s">
        <v>2519</v>
      </c>
      <c r="M201" s="43" t="s">
        <v>2520</v>
      </c>
      <c r="N201" s="774" t="s">
        <v>2521</v>
      </c>
      <c r="O201" s="777" t="s">
        <v>2426</v>
      </c>
      <c r="P201" s="780" t="s">
        <v>2522</v>
      </c>
      <c r="Q201" s="783">
        <v>0</v>
      </c>
      <c r="R201" s="786" t="s">
        <v>2523</v>
      </c>
      <c r="S201" s="765" t="s">
        <v>2524</v>
      </c>
      <c r="T201" s="768">
        <v>5</v>
      </c>
      <c r="U201" s="82" t="s">
        <v>279</v>
      </c>
      <c r="V201" s="45" t="s">
        <v>2525</v>
      </c>
      <c r="W201" s="50" t="s">
        <v>195</v>
      </c>
      <c r="X201" s="45" t="s">
        <v>195</v>
      </c>
      <c r="Y201" s="45" t="s">
        <v>94</v>
      </c>
      <c r="Z201" s="50" t="s">
        <v>203</v>
      </c>
      <c r="AA201" s="89" t="s">
        <v>102</v>
      </c>
      <c r="AB201" s="90"/>
      <c r="AC201" s="90" t="s">
        <v>102</v>
      </c>
      <c r="AD201" s="91" t="s">
        <v>95</v>
      </c>
      <c r="AE201" s="92" t="s">
        <v>95</v>
      </c>
      <c r="AF201" s="169" t="s">
        <v>96</v>
      </c>
      <c r="AG201" s="94" t="s">
        <v>102</v>
      </c>
      <c r="AH201" s="95" t="s">
        <v>102</v>
      </c>
      <c r="AI201" s="175" t="s">
        <v>306</v>
      </c>
      <c r="AJ201" s="176" t="s">
        <v>102</v>
      </c>
      <c r="AK201" s="176" t="s">
        <v>102</v>
      </c>
      <c r="AL201" s="58" t="s">
        <v>102</v>
      </c>
      <c r="AM201" s="58" t="s">
        <v>102</v>
      </c>
      <c r="AN201" s="58" t="s">
        <v>102</v>
      </c>
      <c r="AO201" s="59" t="s">
        <v>102</v>
      </c>
      <c r="AP201" s="60" t="s">
        <v>124</v>
      </c>
      <c r="AQ201" s="60" t="s">
        <v>95</v>
      </c>
      <c r="AR201" s="60" t="s">
        <v>95</v>
      </c>
      <c r="AS201" s="60" t="s">
        <v>95</v>
      </c>
      <c r="AT201" s="60" t="s">
        <v>233</v>
      </c>
      <c r="AU201" s="55" t="s">
        <v>95</v>
      </c>
      <c r="AV201" s="193" t="s">
        <v>205</v>
      </c>
      <c r="AW201" s="55" t="s">
        <v>102</v>
      </c>
      <c r="AX201" s="58" t="s">
        <v>102</v>
      </c>
      <c r="AY201" s="58" t="s">
        <v>2516</v>
      </c>
      <c r="AZ201" s="62" t="s">
        <v>125</v>
      </c>
      <c r="BA201" s="62" t="s">
        <v>102</v>
      </c>
      <c r="BB201" s="62" t="s">
        <v>102</v>
      </c>
      <c r="BC201" s="62" t="s">
        <v>102</v>
      </c>
      <c r="BD201" s="64" t="str">
        <f t="shared" si="38"/>
        <v>H</v>
      </c>
      <c r="BE201" s="200"/>
      <c r="BF201" s="34">
        <f>IF(A201="",BF200,ROW()-1-COUNTIF(A$2:A201,""))</f>
        <v>91</v>
      </c>
      <c r="BG201" s="34">
        <f t="shared" si="45"/>
        <v>1</v>
      </c>
      <c r="BH201" s="34" t="str">
        <f t="shared" si="46"/>
        <v>91-1</v>
      </c>
      <c r="BI201" s="34">
        <f t="shared" si="36"/>
        <v>5</v>
      </c>
      <c r="BJ201" s="34" t="str">
        <f t="shared" si="37"/>
        <v/>
      </c>
      <c r="BK201" s="34" t="str">
        <f t="shared" si="39"/>
        <v>新規のみ</v>
      </c>
      <c r="BL201" s="34" t="str">
        <f t="shared" si="47"/>
        <v>91-Yes</v>
      </c>
      <c r="BM201" s="34" t="str">
        <f t="shared" si="40"/>
        <v>進歩性</v>
      </c>
      <c r="BN201" s="34" t="str">
        <f t="shared" si="41"/>
        <v>進歩性のみ</v>
      </c>
      <c r="BO201" s="34" t="str">
        <f t="shared" si="42"/>
        <v>91-進</v>
      </c>
      <c r="BP201" s="34" t="str">
        <f t="shared" si="43"/>
        <v/>
      </c>
      <c r="BQ201" s="34" t="str">
        <f t="shared" si="44"/>
        <v>分析対象</v>
      </c>
      <c r="BR201" s="103"/>
      <c r="BS201" s="103"/>
      <c r="BT201" s="103"/>
      <c r="BV201" s="66" t="s">
        <v>2517</v>
      </c>
      <c r="BW201" s="67" t="s">
        <v>102</v>
      </c>
    </row>
    <row r="202" spans="1:75" ht="40.5" x14ac:dyDescent="0.15">
      <c r="A202" s="850"/>
      <c r="B202" s="234" t="s">
        <v>1344</v>
      </c>
      <c r="C202" s="324" t="s">
        <v>2526</v>
      </c>
      <c r="D202" s="42" t="s">
        <v>2512</v>
      </c>
      <c r="E202" s="336" t="s">
        <v>2397</v>
      </c>
      <c r="F202" s="325" t="s">
        <v>2513</v>
      </c>
      <c r="G202" s="163" t="s">
        <v>2514</v>
      </c>
      <c r="H202" s="43" t="s">
        <v>2515</v>
      </c>
      <c r="I202" s="43" t="s">
        <v>2516</v>
      </c>
      <c r="J202" s="43" t="s">
        <v>2517</v>
      </c>
      <c r="K202" s="43" t="s">
        <v>2518</v>
      </c>
      <c r="L202" s="43" t="s">
        <v>2519</v>
      </c>
      <c r="M202" s="43" t="s">
        <v>2520</v>
      </c>
      <c r="N202" s="775"/>
      <c r="O202" s="778"/>
      <c r="P202" s="781"/>
      <c r="Q202" s="784"/>
      <c r="R202" s="787"/>
      <c r="S202" s="766"/>
      <c r="T202" s="769"/>
      <c r="U202" s="82" t="s">
        <v>324</v>
      </c>
      <c r="V202" s="45" t="s">
        <v>2527</v>
      </c>
      <c r="W202" s="50" t="s">
        <v>195</v>
      </c>
      <c r="X202" s="45" t="s">
        <v>195</v>
      </c>
      <c r="Y202" s="45" t="s">
        <v>94</v>
      </c>
      <c r="Z202" s="50" t="s">
        <v>203</v>
      </c>
      <c r="AA202" s="89" t="s">
        <v>102</v>
      </c>
      <c r="AB202" s="90"/>
      <c r="AC202" s="90" t="s">
        <v>102</v>
      </c>
      <c r="AD202" s="91" t="s">
        <v>95</v>
      </c>
      <c r="AE202" s="92" t="s">
        <v>95</v>
      </c>
      <c r="AF202" s="169" t="s">
        <v>96</v>
      </c>
      <c r="AG202" s="94" t="s">
        <v>102</v>
      </c>
      <c r="AH202" s="95" t="s">
        <v>102</v>
      </c>
      <c r="AI202" s="175" t="s">
        <v>306</v>
      </c>
      <c r="AJ202" s="176" t="s">
        <v>102</v>
      </c>
      <c r="AK202" s="176" t="s">
        <v>102</v>
      </c>
      <c r="AL202" s="58" t="s">
        <v>102</v>
      </c>
      <c r="AM202" s="58" t="s">
        <v>102</v>
      </c>
      <c r="AN202" s="58" t="s">
        <v>102</v>
      </c>
      <c r="AO202" s="59" t="s">
        <v>102</v>
      </c>
      <c r="AP202" s="60" t="s">
        <v>124</v>
      </c>
      <c r="AQ202" s="60" t="s">
        <v>95</v>
      </c>
      <c r="AR202" s="60" t="s">
        <v>95</v>
      </c>
      <c r="AS202" s="60" t="s">
        <v>95</v>
      </c>
      <c r="AT202" s="60" t="s">
        <v>233</v>
      </c>
      <c r="AU202" s="55" t="s">
        <v>95</v>
      </c>
      <c r="AV202" s="193" t="s">
        <v>205</v>
      </c>
      <c r="AW202" s="55" t="s">
        <v>102</v>
      </c>
      <c r="AX202" s="58" t="s">
        <v>102</v>
      </c>
      <c r="AY202" s="58" t="s">
        <v>2516</v>
      </c>
      <c r="AZ202" s="62" t="s">
        <v>125</v>
      </c>
      <c r="BA202" s="62" t="s">
        <v>102</v>
      </c>
      <c r="BB202" s="62" t="s">
        <v>102</v>
      </c>
      <c r="BC202" s="62" t="s">
        <v>102</v>
      </c>
      <c r="BD202" s="64" t="str">
        <f t="shared" si="38"/>
        <v>H</v>
      </c>
      <c r="BE202" s="200"/>
      <c r="BF202" s="34">
        <f>IF(A202="",BF201,ROW()-1-COUNTIF(A$2:A202,""))</f>
        <v>91</v>
      </c>
      <c r="BG202" s="34">
        <f t="shared" si="45"/>
        <v>2</v>
      </c>
      <c r="BH202" s="34" t="str">
        <f t="shared" si="46"/>
        <v>91-2</v>
      </c>
      <c r="BI202" s="34">
        <f t="shared" si="36"/>
        <v>5</v>
      </c>
      <c r="BJ202" s="34" t="str">
        <f t="shared" si="37"/>
        <v/>
      </c>
      <c r="BK202" s="34" t="str">
        <f t="shared" si="39"/>
        <v>新規のみ</v>
      </c>
      <c r="BL202" s="34" t="str">
        <f t="shared" si="47"/>
        <v>91-Yes</v>
      </c>
      <c r="BM202" s="34" t="str">
        <f t="shared" si="40"/>
        <v>進歩性</v>
      </c>
      <c r="BN202" s="34" t="str">
        <f t="shared" si="41"/>
        <v>進歩性のみ</v>
      </c>
      <c r="BO202" s="34" t="str">
        <f t="shared" si="42"/>
        <v>91-進</v>
      </c>
      <c r="BP202" s="34" t="str">
        <f t="shared" si="43"/>
        <v/>
      </c>
      <c r="BQ202" s="34" t="str">
        <f t="shared" si="44"/>
        <v>分析対象</v>
      </c>
      <c r="BR202" s="103"/>
      <c r="BS202" s="103"/>
      <c r="BT202" s="103"/>
      <c r="BV202" s="66" t="s">
        <v>2517</v>
      </c>
      <c r="BW202" s="67" t="s">
        <v>102</v>
      </c>
    </row>
    <row r="203" spans="1:75" ht="108" x14ac:dyDescent="0.15">
      <c r="A203" s="850"/>
      <c r="B203" s="234" t="s">
        <v>1344</v>
      </c>
      <c r="C203" s="324" t="s">
        <v>2526</v>
      </c>
      <c r="D203" s="42" t="s">
        <v>2528</v>
      </c>
      <c r="E203" s="336" t="s">
        <v>2529</v>
      </c>
      <c r="F203" s="325" t="s">
        <v>2513</v>
      </c>
      <c r="G203" s="163" t="s">
        <v>2514</v>
      </c>
      <c r="H203" s="43" t="s">
        <v>2515</v>
      </c>
      <c r="I203" s="43" t="s">
        <v>2516</v>
      </c>
      <c r="J203" s="43" t="s">
        <v>2517</v>
      </c>
      <c r="K203" s="43" t="s">
        <v>2518</v>
      </c>
      <c r="L203" s="43" t="s">
        <v>2519</v>
      </c>
      <c r="M203" s="43" t="s">
        <v>2520</v>
      </c>
      <c r="N203" s="775"/>
      <c r="O203" s="778"/>
      <c r="P203" s="781"/>
      <c r="Q203" s="784"/>
      <c r="R203" s="787"/>
      <c r="S203" s="766"/>
      <c r="T203" s="769"/>
      <c r="U203" s="82" t="s">
        <v>348</v>
      </c>
      <c r="V203" s="45" t="s">
        <v>2530</v>
      </c>
      <c r="W203" s="50" t="s">
        <v>195</v>
      </c>
      <c r="X203" s="45" t="s">
        <v>195</v>
      </c>
      <c r="Y203" s="45" t="s">
        <v>94</v>
      </c>
      <c r="Z203" s="50" t="s">
        <v>122</v>
      </c>
      <c r="AA203" s="89" t="s">
        <v>102</v>
      </c>
      <c r="AB203" s="90"/>
      <c r="AC203" s="90" t="s">
        <v>102</v>
      </c>
      <c r="AD203" s="91" t="s">
        <v>95</v>
      </c>
      <c r="AE203" s="92" t="s">
        <v>95</v>
      </c>
      <c r="AF203" s="169" t="s">
        <v>96</v>
      </c>
      <c r="AG203" s="94" t="s">
        <v>102</v>
      </c>
      <c r="AH203" s="95" t="s">
        <v>102</v>
      </c>
      <c r="AI203" s="175" t="s">
        <v>306</v>
      </c>
      <c r="AJ203" s="176" t="s">
        <v>102</v>
      </c>
      <c r="AK203" s="176" t="s">
        <v>102</v>
      </c>
      <c r="AL203" s="58" t="s">
        <v>102</v>
      </c>
      <c r="AM203" s="58" t="s">
        <v>102</v>
      </c>
      <c r="AN203" s="58" t="s">
        <v>102</v>
      </c>
      <c r="AO203" s="59" t="s">
        <v>102</v>
      </c>
      <c r="AP203" s="60" t="s">
        <v>124</v>
      </c>
      <c r="AQ203" s="60"/>
      <c r="AR203" s="60"/>
      <c r="AS203" s="60" t="s">
        <v>95</v>
      </c>
      <c r="AT203" s="60" t="s">
        <v>233</v>
      </c>
      <c r="AU203" s="55" t="s">
        <v>95</v>
      </c>
      <c r="AV203" s="193" t="s">
        <v>205</v>
      </c>
      <c r="AW203" s="55" t="s">
        <v>102</v>
      </c>
      <c r="AX203" s="58" t="s">
        <v>102</v>
      </c>
      <c r="AY203" s="58" t="s">
        <v>2516</v>
      </c>
      <c r="AZ203" s="62" t="s">
        <v>125</v>
      </c>
      <c r="BA203" s="62" t="s">
        <v>102</v>
      </c>
      <c r="BB203" s="62" t="s">
        <v>102</v>
      </c>
      <c r="BC203" s="62" t="s">
        <v>102</v>
      </c>
      <c r="BD203" s="64" t="str">
        <f t="shared" si="38"/>
        <v>H</v>
      </c>
      <c r="BE203" s="200"/>
      <c r="BF203" s="34">
        <f>IF(A203="",BF202,ROW()-1-COUNTIF(A$2:A203,""))</f>
        <v>91</v>
      </c>
      <c r="BG203" s="34">
        <f t="shared" si="45"/>
        <v>3</v>
      </c>
      <c r="BH203" s="34" t="str">
        <f t="shared" si="46"/>
        <v>91-3</v>
      </c>
      <c r="BI203" s="34">
        <f t="shared" si="36"/>
        <v>5</v>
      </c>
      <c r="BJ203" s="34" t="str">
        <f t="shared" si="37"/>
        <v/>
      </c>
      <c r="BK203" s="34" t="str">
        <f t="shared" si="39"/>
        <v>新規のみ</v>
      </c>
      <c r="BL203" s="34" t="str">
        <f t="shared" si="47"/>
        <v>91-Yes</v>
      </c>
      <c r="BM203" s="34" t="str">
        <f t="shared" si="40"/>
        <v>進歩性</v>
      </c>
      <c r="BN203" s="34" t="str">
        <f t="shared" si="41"/>
        <v>進歩性のみ</v>
      </c>
      <c r="BO203" s="34" t="str">
        <f t="shared" si="42"/>
        <v>91-進</v>
      </c>
      <c r="BP203" s="34" t="str">
        <f t="shared" si="43"/>
        <v/>
      </c>
      <c r="BQ203" s="34" t="str">
        <f t="shared" si="44"/>
        <v>分析対象</v>
      </c>
      <c r="BR203" s="103"/>
      <c r="BS203" s="103"/>
      <c r="BT203" s="103"/>
      <c r="BV203" s="66" t="s">
        <v>2517</v>
      </c>
      <c r="BW203" s="67" t="s">
        <v>102</v>
      </c>
    </row>
    <row r="204" spans="1:75" ht="108" x14ac:dyDescent="0.15">
      <c r="A204" s="850"/>
      <c r="B204" s="234" t="s">
        <v>1344</v>
      </c>
      <c r="C204" s="324" t="s">
        <v>2526</v>
      </c>
      <c r="D204" s="42" t="s">
        <v>2512</v>
      </c>
      <c r="E204" s="336" t="s">
        <v>2397</v>
      </c>
      <c r="F204" s="325" t="s">
        <v>2513</v>
      </c>
      <c r="G204" s="163" t="s">
        <v>2514</v>
      </c>
      <c r="H204" s="43" t="s">
        <v>2515</v>
      </c>
      <c r="I204" s="43" t="s">
        <v>2516</v>
      </c>
      <c r="J204" s="43" t="s">
        <v>2517</v>
      </c>
      <c r="K204" s="43" t="s">
        <v>2518</v>
      </c>
      <c r="L204" s="43" t="s">
        <v>2519</v>
      </c>
      <c r="M204" s="43" t="s">
        <v>2520</v>
      </c>
      <c r="N204" s="775"/>
      <c r="O204" s="778"/>
      <c r="P204" s="781"/>
      <c r="Q204" s="784"/>
      <c r="R204" s="787"/>
      <c r="S204" s="766"/>
      <c r="T204" s="769"/>
      <c r="U204" s="82" t="s">
        <v>359</v>
      </c>
      <c r="V204" s="45" t="s">
        <v>2531</v>
      </c>
      <c r="W204" s="50" t="s">
        <v>195</v>
      </c>
      <c r="X204" s="45" t="s">
        <v>195</v>
      </c>
      <c r="Y204" s="45" t="s">
        <v>94</v>
      </c>
      <c r="Z204" s="50" t="s">
        <v>203</v>
      </c>
      <c r="AA204" s="89" t="s">
        <v>102</v>
      </c>
      <c r="AB204" s="90"/>
      <c r="AC204" s="90" t="s">
        <v>102</v>
      </c>
      <c r="AD204" s="91" t="s">
        <v>95</v>
      </c>
      <c r="AE204" s="92" t="s">
        <v>95</v>
      </c>
      <c r="AF204" s="169" t="s">
        <v>96</v>
      </c>
      <c r="AG204" s="94" t="s">
        <v>102</v>
      </c>
      <c r="AH204" s="95" t="s">
        <v>102</v>
      </c>
      <c r="AI204" s="175" t="s">
        <v>306</v>
      </c>
      <c r="AJ204" s="176" t="s">
        <v>102</v>
      </c>
      <c r="AK204" s="176" t="s">
        <v>102</v>
      </c>
      <c r="AL204" s="58" t="s">
        <v>102</v>
      </c>
      <c r="AM204" s="58" t="s">
        <v>102</v>
      </c>
      <c r="AN204" s="58" t="s">
        <v>102</v>
      </c>
      <c r="AO204" s="59" t="s">
        <v>102</v>
      </c>
      <c r="AP204" s="60" t="s">
        <v>124</v>
      </c>
      <c r="AQ204" s="60"/>
      <c r="AR204" s="60"/>
      <c r="AS204" s="60" t="s">
        <v>95</v>
      </c>
      <c r="AT204" s="60" t="s">
        <v>233</v>
      </c>
      <c r="AU204" s="55" t="s">
        <v>95</v>
      </c>
      <c r="AV204" s="193" t="s">
        <v>205</v>
      </c>
      <c r="AW204" s="55" t="s">
        <v>102</v>
      </c>
      <c r="AX204" s="58" t="s">
        <v>102</v>
      </c>
      <c r="AY204" s="58" t="s">
        <v>2516</v>
      </c>
      <c r="AZ204" s="62" t="s">
        <v>125</v>
      </c>
      <c r="BA204" s="62" t="s">
        <v>102</v>
      </c>
      <c r="BB204" s="62" t="s">
        <v>102</v>
      </c>
      <c r="BC204" s="62" t="s">
        <v>102</v>
      </c>
      <c r="BD204" s="64" t="str">
        <f t="shared" si="38"/>
        <v>H</v>
      </c>
      <c r="BE204" s="200"/>
      <c r="BF204" s="34">
        <f>IF(A204="",BF203,ROW()-1-COUNTIF(A$2:A204,""))</f>
        <v>91</v>
      </c>
      <c r="BG204" s="34">
        <f t="shared" si="45"/>
        <v>4</v>
      </c>
      <c r="BH204" s="34" t="str">
        <f t="shared" si="46"/>
        <v>91-4</v>
      </c>
      <c r="BI204" s="34">
        <f t="shared" si="36"/>
        <v>5</v>
      </c>
      <c r="BJ204" s="34" t="str">
        <f t="shared" si="37"/>
        <v/>
      </c>
      <c r="BK204" s="34" t="str">
        <f t="shared" si="39"/>
        <v>新規のみ</v>
      </c>
      <c r="BL204" s="34" t="str">
        <f t="shared" si="47"/>
        <v>91-Yes</v>
      </c>
      <c r="BM204" s="34" t="str">
        <f t="shared" si="40"/>
        <v>進歩性</v>
      </c>
      <c r="BN204" s="34" t="str">
        <f t="shared" si="41"/>
        <v>進歩性のみ</v>
      </c>
      <c r="BO204" s="34" t="str">
        <f t="shared" si="42"/>
        <v>91-進</v>
      </c>
      <c r="BP204" s="34" t="str">
        <f t="shared" si="43"/>
        <v/>
      </c>
      <c r="BQ204" s="34" t="str">
        <f t="shared" si="44"/>
        <v>分析対象</v>
      </c>
      <c r="BR204" s="103"/>
      <c r="BS204" s="103"/>
      <c r="BT204" s="103"/>
      <c r="BV204" s="66" t="s">
        <v>2517</v>
      </c>
      <c r="BW204" s="67" t="s">
        <v>102</v>
      </c>
    </row>
    <row r="205" spans="1:75" ht="135" x14ac:dyDescent="0.15">
      <c r="A205" s="849"/>
      <c r="B205" s="234" t="s">
        <v>1344</v>
      </c>
      <c r="C205" s="324" t="s">
        <v>2526</v>
      </c>
      <c r="D205" s="42" t="s">
        <v>2532</v>
      </c>
      <c r="E205" s="336" t="s">
        <v>2533</v>
      </c>
      <c r="F205" s="325" t="s">
        <v>2513</v>
      </c>
      <c r="G205" s="163" t="s">
        <v>2514</v>
      </c>
      <c r="H205" s="43" t="s">
        <v>2515</v>
      </c>
      <c r="I205" s="43" t="s">
        <v>2516</v>
      </c>
      <c r="J205" s="43" t="s">
        <v>2517</v>
      </c>
      <c r="K205" s="43" t="s">
        <v>2518</v>
      </c>
      <c r="L205" s="43" t="s">
        <v>2519</v>
      </c>
      <c r="M205" s="43" t="s">
        <v>2520</v>
      </c>
      <c r="N205" s="776"/>
      <c r="O205" s="779"/>
      <c r="P205" s="782"/>
      <c r="Q205" s="785"/>
      <c r="R205" s="788"/>
      <c r="S205" s="767"/>
      <c r="T205" s="770"/>
      <c r="U205" s="82" t="s">
        <v>370</v>
      </c>
      <c r="V205" s="45" t="s">
        <v>2534</v>
      </c>
      <c r="W205" s="50" t="s">
        <v>195</v>
      </c>
      <c r="X205" s="45" t="s">
        <v>195</v>
      </c>
      <c r="Y205" s="45" t="s">
        <v>94</v>
      </c>
      <c r="Z205" s="50" t="s">
        <v>203</v>
      </c>
      <c r="AA205" s="89" t="s">
        <v>102</v>
      </c>
      <c r="AB205" s="90"/>
      <c r="AC205" s="90" t="s">
        <v>102</v>
      </c>
      <c r="AD205" s="91" t="s">
        <v>95</v>
      </c>
      <c r="AE205" s="92" t="s">
        <v>95</v>
      </c>
      <c r="AF205" s="169" t="s">
        <v>96</v>
      </c>
      <c r="AG205" s="94" t="s">
        <v>102</v>
      </c>
      <c r="AH205" s="95" t="s">
        <v>102</v>
      </c>
      <c r="AI205" s="175" t="s">
        <v>306</v>
      </c>
      <c r="AJ205" s="176" t="s">
        <v>102</v>
      </c>
      <c r="AK205" s="176" t="s">
        <v>102</v>
      </c>
      <c r="AL205" s="58" t="s">
        <v>102</v>
      </c>
      <c r="AM205" s="58" t="s">
        <v>102</v>
      </c>
      <c r="AN205" s="58" t="s">
        <v>102</v>
      </c>
      <c r="AO205" s="59" t="s">
        <v>102</v>
      </c>
      <c r="AP205" s="60" t="s">
        <v>124</v>
      </c>
      <c r="AQ205" s="60"/>
      <c r="AR205" s="60"/>
      <c r="AS205" s="60" t="s">
        <v>95</v>
      </c>
      <c r="AT205" s="60" t="s">
        <v>233</v>
      </c>
      <c r="AU205" s="55" t="s">
        <v>95</v>
      </c>
      <c r="AV205" s="193" t="s">
        <v>205</v>
      </c>
      <c r="AW205" s="55" t="s">
        <v>102</v>
      </c>
      <c r="AX205" s="58" t="s">
        <v>102</v>
      </c>
      <c r="AY205" s="58" t="s">
        <v>2516</v>
      </c>
      <c r="AZ205" s="62" t="s">
        <v>125</v>
      </c>
      <c r="BA205" s="62" t="s">
        <v>102</v>
      </c>
      <c r="BB205" s="62" t="s">
        <v>102</v>
      </c>
      <c r="BC205" s="62" t="s">
        <v>102</v>
      </c>
      <c r="BD205" s="64" t="str">
        <f t="shared" si="38"/>
        <v>H</v>
      </c>
      <c r="BE205" s="200"/>
      <c r="BF205" s="34">
        <f>IF(A205="",BF204,ROW()-1-COUNTIF(A$2:A205,""))</f>
        <v>91</v>
      </c>
      <c r="BG205" s="34">
        <f t="shared" si="45"/>
        <v>5</v>
      </c>
      <c r="BH205" s="34" t="str">
        <f t="shared" si="46"/>
        <v>91-5</v>
      </c>
      <c r="BI205" s="34">
        <f t="shared" si="36"/>
        <v>5</v>
      </c>
      <c r="BJ205" s="34" t="str">
        <f t="shared" si="37"/>
        <v/>
      </c>
      <c r="BK205" s="34" t="str">
        <f t="shared" si="39"/>
        <v>新規のみ</v>
      </c>
      <c r="BL205" s="34" t="str">
        <f t="shared" si="47"/>
        <v>91-Yes</v>
      </c>
      <c r="BM205" s="34" t="str">
        <f t="shared" si="40"/>
        <v>進歩性</v>
      </c>
      <c r="BN205" s="34" t="str">
        <f t="shared" si="41"/>
        <v>進歩性のみ</v>
      </c>
      <c r="BO205" s="34" t="str">
        <f t="shared" si="42"/>
        <v>91-進</v>
      </c>
      <c r="BP205" s="34" t="str">
        <f t="shared" si="43"/>
        <v/>
      </c>
      <c r="BQ205" s="34" t="str">
        <f t="shared" si="44"/>
        <v>分析対象</v>
      </c>
      <c r="BR205" s="103"/>
      <c r="BS205" s="103"/>
      <c r="BT205" s="103"/>
      <c r="BV205" s="66" t="s">
        <v>2517</v>
      </c>
      <c r="BW205" s="67" t="s">
        <v>102</v>
      </c>
    </row>
    <row r="206" spans="1:75" ht="27" customHeight="1" x14ac:dyDescent="0.15">
      <c r="A206" s="848" t="s">
        <v>2535</v>
      </c>
      <c r="B206" s="323" t="s">
        <v>1344</v>
      </c>
      <c r="C206" s="324" t="s">
        <v>2536</v>
      </c>
      <c r="D206" s="42" t="s">
        <v>2537</v>
      </c>
      <c r="E206" s="336" t="s">
        <v>2397</v>
      </c>
      <c r="F206" s="325" t="s">
        <v>2538</v>
      </c>
      <c r="G206" s="163" t="s">
        <v>2539</v>
      </c>
      <c r="H206" s="43" t="s">
        <v>2540</v>
      </c>
      <c r="I206" s="43" t="s">
        <v>2541</v>
      </c>
      <c r="J206" s="43" t="s">
        <v>2542</v>
      </c>
      <c r="K206" s="43" t="s">
        <v>2543</v>
      </c>
      <c r="L206" s="43" t="s">
        <v>2544</v>
      </c>
      <c r="M206" s="43" t="s">
        <v>2545</v>
      </c>
      <c r="N206" s="774" t="s">
        <v>2546</v>
      </c>
      <c r="O206" s="777" t="s">
        <v>2426</v>
      </c>
      <c r="P206" s="780" t="s">
        <v>2547</v>
      </c>
      <c r="Q206" s="783">
        <v>0</v>
      </c>
      <c r="R206" s="851" t="s">
        <v>2548</v>
      </c>
      <c r="S206" s="795" t="s">
        <v>2488</v>
      </c>
      <c r="T206" s="797">
        <v>2</v>
      </c>
      <c r="U206" s="82" t="s">
        <v>340</v>
      </c>
      <c r="V206" s="45" t="s">
        <v>2549</v>
      </c>
      <c r="W206" s="50" t="s">
        <v>2550</v>
      </c>
      <c r="X206" s="45" t="s">
        <v>2551</v>
      </c>
      <c r="Y206" s="45" t="s">
        <v>94</v>
      </c>
      <c r="Z206" s="50" t="s">
        <v>122</v>
      </c>
      <c r="AA206" s="89" t="s">
        <v>2552</v>
      </c>
      <c r="AB206" s="90"/>
      <c r="AC206" s="90" t="s">
        <v>2553</v>
      </c>
      <c r="AD206" s="91" t="s">
        <v>95</v>
      </c>
      <c r="AE206" s="229" t="s">
        <v>96</v>
      </c>
      <c r="AF206" s="198" t="s">
        <v>95</v>
      </c>
      <c r="AG206" s="94" t="s">
        <v>102</v>
      </c>
      <c r="AH206" s="95" t="s">
        <v>102</v>
      </c>
      <c r="AI206" s="175" t="s">
        <v>165</v>
      </c>
      <c r="AJ206" s="176" t="s">
        <v>2539</v>
      </c>
      <c r="AK206" s="176">
        <v>0</v>
      </c>
      <c r="AL206" s="58" t="s">
        <v>2554</v>
      </c>
      <c r="AM206" s="58" t="s">
        <v>2555</v>
      </c>
      <c r="AN206" s="58" t="s">
        <v>2556</v>
      </c>
      <c r="AO206" s="59">
        <v>29867</v>
      </c>
      <c r="AP206" s="60" t="s">
        <v>124</v>
      </c>
      <c r="AQ206" s="60" t="s">
        <v>95</v>
      </c>
      <c r="AR206" s="60" t="s">
        <v>96</v>
      </c>
      <c r="AS206" s="60" t="s">
        <v>96</v>
      </c>
      <c r="AT206" s="60" t="s">
        <v>233</v>
      </c>
      <c r="AU206" s="55" t="s">
        <v>95</v>
      </c>
      <c r="AV206" s="58" t="s">
        <v>102</v>
      </c>
      <c r="AW206" s="55" t="s">
        <v>102</v>
      </c>
      <c r="AX206" s="58" t="s">
        <v>102</v>
      </c>
      <c r="AY206" s="58" t="s">
        <v>2541</v>
      </c>
      <c r="AZ206" s="62" t="s">
        <v>125</v>
      </c>
      <c r="BA206" s="62" t="s">
        <v>187</v>
      </c>
      <c r="BB206" s="62" t="s">
        <v>2557</v>
      </c>
      <c r="BC206" s="62" t="s">
        <v>2557</v>
      </c>
      <c r="BD206" s="64" t="str">
        <f t="shared" si="38"/>
        <v>E</v>
      </c>
      <c r="BE206" s="262" t="s">
        <v>2558</v>
      </c>
      <c r="BF206" s="34">
        <f>IF(A206="",BF205,ROW()-1-COUNTIF(A$2:A206,""))</f>
        <v>92</v>
      </c>
      <c r="BG206" s="34">
        <f t="shared" si="45"/>
        <v>1</v>
      </c>
      <c r="BH206" s="34" t="str">
        <f t="shared" si="46"/>
        <v>92-1</v>
      </c>
      <c r="BI206" s="34">
        <f t="shared" si="36"/>
        <v>2</v>
      </c>
      <c r="BJ206" s="34" t="str">
        <f t="shared" si="37"/>
        <v>92○</v>
      </c>
      <c r="BK206" s="34" t="str">
        <f t="shared" si="39"/>
        <v>新規+既出</v>
      </c>
      <c r="BL206" s="34" t="str">
        <f t="shared" si="47"/>
        <v>92-No</v>
      </c>
      <c r="BM206" s="34" t="str">
        <f t="shared" si="40"/>
        <v>進歩性</v>
      </c>
      <c r="BN206" s="34" t="str">
        <f t="shared" si="41"/>
        <v>進歩性のみ</v>
      </c>
      <c r="BO206" s="34" t="str">
        <f t="shared" si="42"/>
        <v>92-進</v>
      </c>
      <c r="BP206" s="34">
        <f t="shared" si="43"/>
        <v>1981</v>
      </c>
      <c r="BQ206" s="34" t="str">
        <f t="shared" si="44"/>
        <v>分析対象</v>
      </c>
      <c r="BR206" s="36"/>
      <c r="BS206" s="36"/>
      <c r="BT206" s="36"/>
      <c r="BU206" s="77" t="s">
        <v>189</v>
      </c>
      <c r="BV206" s="66" t="s">
        <v>2542</v>
      </c>
      <c r="BW206" s="67" t="s">
        <v>2554</v>
      </c>
    </row>
    <row r="207" spans="1:75" ht="27" x14ac:dyDescent="0.15">
      <c r="A207" s="849"/>
      <c r="B207" s="234" t="s">
        <v>1344</v>
      </c>
      <c r="C207" s="324" t="s">
        <v>2559</v>
      </c>
      <c r="D207" s="42" t="s">
        <v>2560</v>
      </c>
      <c r="E207" s="336" t="s">
        <v>528</v>
      </c>
      <c r="F207" s="325" t="s">
        <v>2538</v>
      </c>
      <c r="G207" s="163" t="s">
        <v>2539</v>
      </c>
      <c r="H207" s="43" t="s">
        <v>2540</v>
      </c>
      <c r="I207" s="43" t="s">
        <v>2541</v>
      </c>
      <c r="J207" s="43" t="s">
        <v>2542</v>
      </c>
      <c r="K207" s="43" t="s">
        <v>2543</v>
      </c>
      <c r="L207" s="43" t="s">
        <v>2544</v>
      </c>
      <c r="M207" s="43" t="s">
        <v>2545</v>
      </c>
      <c r="N207" s="776"/>
      <c r="O207" s="779"/>
      <c r="P207" s="782"/>
      <c r="Q207" s="785"/>
      <c r="R207" s="852"/>
      <c r="S207" s="796"/>
      <c r="T207" s="798"/>
      <c r="U207" s="82" t="s">
        <v>348</v>
      </c>
      <c r="V207" s="45" t="s">
        <v>2561</v>
      </c>
      <c r="W207" s="50" t="s">
        <v>2562</v>
      </c>
      <c r="X207" s="45" t="s">
        <v>195</v>
      </c>
      <c r="Y207" s="45" t="s">
        <v>94</v>
      </c>
      <c r="Z207" s="50" t="s">
        <v>203</v>
      </c>
      <c r="AA207" s="89" t="s">
        <v>2563</v>
      </c>
      <c r="AB207" s="90"/>
      <c r="AC207" s="90" t="s">
        <v>102</v>
      </c>
      <c r="AD207" s="91" t="s">
        <v>95</v>
      </c>
      <c r="AE207" s="92" t="s">
        <v>95</v>
      </c>
      <c r="AF207" s="169" t="s">
        <v>96</v>
      </c>
      <c r="AG207" s="94" t="s">
        <v>102</v>
      </c>
      <c r="AH207" s="95" t="s">
        <v>102</v>
      </c>
      <c r="AI207" s="175" t="s">
        <v>165</v>
      </c>
      <c r="AJ207" s="176" t="s">
        <v>2539</v>
      </c>
      <c r="AK207" s="176" t="s">
        <v>2564</v>
      </c>
      <c r="AL207" s="58" t="s">
        <v>2554</v>
      </c>
      <c r="AM207" s="58" t="s">
        <v>2555</v>
      </c>
      <c r="AN207" s="58" t="s">
        <v>2556</v>
      </c>
      <c r="AO207" s="59">
        <v>28842</v>
      </c>
      <c r="AP207" s="60" t="s">
        <v>124</v>
      </c>
      <c r="AQ207" s="60" t="s">
        <v>95</v>
      </c>
      <c r="AR207" s="60" t="s">
        <v>96</v>
      </c>
      <c r="AS207" s="60" t="s">
        <v>95</v>
      </c>
      <c r="AT207" s="60" t="s">
        <v>233</v>
      </c>
      <c r="AU207" s="55" t="s">
        <v>96</v>
      </c>
      <c r="AV207" s="58" t="s">
        <v>102</v>
      </c>
      <c r="AW207" s="55" t="s">
        <v>102</v>
      </c>
      <c r="AX207" s="58" t="s">
        <v>102</v>
      </c>
      <c r="AY207" s="58" t="s">
        <v>2541</v>
      </c>
      <c r="AZ207" s="62" t="s">
        <v>125</v>
      </c>
      <c r="BA207" s="62" t="s">
        <v>187</v>
      </c>
      <c r="BB207" s="62" t="s">
        <v>2557</v>
      </c>
      <c r="BC207" s="62" t="s">
        <v>2557</v>
      </c>
      <c r="BD207" s="64" t="str">
        <f t="shared" si="38"/>
        <v>E</v>
      </c>
      <c r="BE207" s="200"/>
      <c r="BF207" s="34">
        <f>IF(A207="",BF206,ROW()-1-COUNTIF(A$2:A207,""))</f>
        <v>92</v>
      </c>
      <c r="BG207" s="34">
        <f t="shared" si="45"/>
        <v>2</v>
      </c>
      <c r="BH207" s="34" t="str">
        <f t="shared" si="46"/>
        <v>92-2</v>
      </c>
      <c r="BI207" s="34">
        <f t="shared" si="36"/>
        <v>2</v>
      </c>
      <c r="BJ207" s="34" t="str">
        <f t="shared" si="37"/>
        <v>92○</v>
      </c>
      <c r="BK207" s="34" t="str">
        <f t="shared" si="39"/>
        <v>新規+既出</v>
      </c>
      <c r="BL207" s="34" t="str">
        <f t="shared" si="47"/>
        <v>92-Yes</v>
      </c>
      <c r="BM207" s="34" t="str">
        <f t="shared" si="40"/>
        <v>進歩性</v>
      </c>
      <c r="BN207" s="34" t="str">
        <f t="shared" si="41"/>
        <v>進歩性のみ</v>
      </c>
      <c r="BO207" s="34" t="str">
        <f t="shared" si="42"/>
        <v>92-進</v>
      </c>
      <c r="BP207" s="34">
        <f t="shared" si="43"/>
        <v>1978</v>
      </c>
      <c r="BQ207" s="34" t="str">
        <f t="shared" si="44"/>
        <v>分析対象</v>
      </c>
      <c r="BR207" s="36"/>
      <c r="BS207" s="36"/>
      <c r="BT207" s="36"/>
      <c r="BU207" s="77" t="s">
        <v>189</v>
      </c>
      <c r="BV207" s="66" t="s">
        <v>2542</v>
      </c>
      <c r="BW207" s="67" t="s">
        <v>2554</v>
      </c>
    </row>
    <row r="208" spans="1:75" ht="40.5" customHeight="1" x14ac:dyDescent="0.15">
      <c r="A208" s="848" t="s">
        <v>2565</v>
      </c>
      <c r="B208" s="323" t="s">
        <v>1344</v>
      </c>
      <c r="C208" s="324" t="s">
        <v>2566</v>
      </c>
      <c r="D208" s="42" t="s">
        <v>2567</v>
      </c>
      <c r="E208" s="336" t="s">
        <v>528</v>
      </c>
      <c r="F208" s="325" t="s">
        <v>2568</v>
      </c>
      <c r="G208" s="163" t="s">
        <v>1269</v>
      </c>
      <c r="H208" s="43" t="s">
        <v>2569</v>
      </c>
      <c r="I208" s="43" t="s">
        <v>138</v>
      </c>
      <c r="J208" s="43" t="s">
        <v>2570</v>
      </c>
      <c r="K208" s="43" t="s">
        <v>2571</v>
      </c>
      <c r="L208" s="43" t="s">
        <v>2572</v>
      </c>
      <c r="M208" s="43" t="s">
        <v>2573</v>
      </c>
      <c r="N208" s="774" t="s">
        <v>2574</v>
      </c>
      <c r="O208" s="777" t="s">
        <v>1165</v>
      </c>
      <c r="P208" s="780" t="s">
        <v>2575</v>
      </c>
      <c r="Q208" s="783">
        <v>0</v>
      </c>
      <c r="R208" s="786" t="s">
        <v>2576</v>
      </c>
      <c r="S208" s="795" t="s">
        <v>1606</v>
      </c>
      <c r="T208" s="768">
        <v>3</v>
      </c>
      <c r="U208" s="82" t="s">
        <v>2577</v>
      </c>
      <c r="V208" s="45" t="s">
        <v>2578</v>
      </c>
      <c r="W208" s="50" t="s">
        <v>195</v>
      </c>
      <c r="X208" s="45" t="s">
        <v>195</v>
      </c>
      <c r="Y208" s="45" t="s">
        <v>94</v>
      </c>
      <c r="Z208" s="50" t="s">
        <v>122</v>
      </c>
      <c r="AA208" s="89" t="s">
        <v>102</v>
      </c>
      <c r="AB208" s="90"/>
      <c r="AC208" s="90" t="s">
        <v>102</v>
      </c>
      <c r="AD208" s="91" t="s">
        <v>96</v>
      </c>
      <c r="AE208" s="92" t="s">
        <v>96</v>
      </c>
      <c r="AF208" s="169" t="s">
        <v>95</v>
      </c>
      <c r="AG208" s="94" t="s">
        <v>2579</v>
      </c>
      <c r="AH208" s="95" t="s">
        <v>2580</v>
      </c>
      <c r="AI208" s="175" t="s">
        <v>2581</v>
      </c>
      <c r="AJ208" s="176" t="s">
        <v>102</v>
      </c>
      <c r="AK208" s="176" t="s">
        <v>102</v>
      </c>
      <c r="AL208" s="58" t="s">
        <v>102</v>
      </c>
      <c r="AM208" s="58" t="s">
        <v>102</v>
      </c>
      <c r="AN208" s="58" t="s">
        <v>102</v>
      </c>
      <c r="AO208" s="59" t="s">
        <v>102</v>
      </c>
      <c r="AP208" s="60" t="s">
        <v>124</v>
      </c>
      <c r="AQ208" s="60"/>
      <c r="AR208" s="60"/>
      <c r="AS208" s="60" t="s">
        <v>95</v>
      </c>
      <c r="AT208" s="60" t="s">
        <v>100</v>
      </c>
      <c r="AU208" s="55" t="s">
        <v>95</v>
      </c>
      <c r="AV208" s="193" t="s">
        <v>205</v>
      </c>
      <c r="AW208" s="55" t="s">
        <v>102</v>
      </c>
      <c r="AX208" s="58" t="s">
        <v>102</v>
      </c>
      <c r="AY208" s="58" t="s">
        <v>138</v>
      </c>
      <c r="AZ208" s="62" t="s">
        <v>125</v>
      </c>
      <c r="BA208" s="62" t="s">
        <v>102</v>
      </c>
      <c r="BB208" s="62" t="s">
        <v>102</v>
      </c>
      <c r="BC208" s="62" t="s">
        <v>102</v>
      </c>
      <c r="BD208" s="64" t="str">
        <f t="shared" si="38"/>
        <v>A</v>
      </c>
      <c r="BE208" s="200" t="s">
        <v>2582</v>
      </c>
      <c r="BF208" s="34">
        <f>IF(A208="",BF207,ROW()-1-COUNTIF(A$2:A208,""))</f>
        <v>93</v>
      </c>
      <c r="BG208" s="34">
        <f t="shared" si="45"/>
        <v>1</v>
      </c>
      <c r="BH208" s="34" t="str">
        <f t="shared" si="46"/>
        <v>93-1</v>
      </c>
      <c r="BI208" s="34">
        <f t="shared" si="36"/>
        <v>2</v>
      </c>
      <c r="BJ208" s="34" t="str">
        <f t="shared" si="37"/>
        <v>93○</v>
      </c>
      <c r="BK208" s="34" t="str">
        <f t="shared" si="39"/>
        <v>既出のみ</v>
      </c>
      <c r="BL208" s="34" t="str">
        <f t="shared" si="47"/>
        <v>93-No</v>
      </c>
      <c r="BM208" s="34" t="str">
        <f t="shared" si="40"/>
        <v>進歩性</v>
      </c>
      <c r="BN208" s="34" t="str">
        <f t="shared" si="41"/>
        <v>進歩性のみ</v>
      </c>
      <c r="BO208" s="34" t="str">
        <f t="shared" si="42"/>
        <v>93-進</v>
      </c>
      <c r="BP208" s="34" t="str">
        <f t="shared" si="43"/>
        <v/>
      </c>
      <c r="BQ208" s="34" t="str">
        <f t="shared" si="44"/>
        <v>分析対象</v>
      </c>
      <c r="BR208" s="36"/>
      <c r="BS208" s="36"/>
      <c r="BT208" s="36"/>
      <c r="BV208" s="66" t="s">
        <v>2570</v>
      </c>
      <c r="BW208" s="67" t="s">
        <v>102</v>
      </c>
    </row>
    <row r="209" spans="1:75" ht="67.5" x14ac:dyDescent="0.15">
      <c r="A209" s="849"/>
      <c r="B209" s="234" t="s">
        <v>1344</v>
      </c>
      <c r="C209" s="324" t="s">
        <v>2583</v>
      </c>
      <c r="D209" s="42" t="s">
        <v>2584</v>
      </c>
      <c r="E209" s="336" t="s">
        <v>2368</v>
      </c>
      <c r="F209" s="325" t="s">
        <v>2568</v>
      </c>
      <c r="G209" s="163" t="s">
        <v>1269</v>
      </c>
      <c r="H209" s="43" t="s">
        <v>2569</v>
      </c>
      <c r="I209" s="43" t="s">
        <v>138</v>
      </c>
      <c r="J209" s="43" t="s">
        <v>2570</v>
      </c>
      <c r="K209" s="43" t="s">
        <v>2571</v>
      </c>
      <c r="L209" s="43" t="s">
        <v>2572</v>
      </c>
      <c r="M209" s="43" t="s">
        <v>2573</v>
      </c>
      <c r="N209" s="776"/>
      <c r="O209" s="779"/>
      <c r="P209" s="782"/>
      <c r="Q209" s="785"/>
      <c r="R209" s="788"/>
      <c r="S209" s="796"/>
      <c r="T209" s="770"/>
      <c r="U209" s="82" t="s">
        <v>201</v>
      </c>
      <c r="V209" s="45" t="s">
        <v>2585</v>
      </c>
      <c r="W209" s="50" t="s">
        <v>2586</v>
      </c>
      <c r="X209" s="45" t="s">
        <v>195</v>
      </c>
      <c r="Y209" s="45" t="s">
        <v>94</v>
      </c>
      <c r="Z209" s="50" t="s">
        <v>203</v>
      </c>
      <c r="AA209" s="89" t="s">
        <v>2587</v>
      </c>
      <c r="AB209" s="90"/>
      <c r="AC209" s="90" t="s">
        <v>102</v>
      </c>
      <c r="AD209" s="91" t="s">
        <v>96</v>
      </c>
      <c r="AE209" s="92" t="s">
        <v>96</v>
      </c>
      <c r="AF209" s="169" t="s">
        <v>95</v>
      </c>
      <c r="AG209" s="94" t="s">
        <v>102</v>
      </c>
      <c r="AH209" s="95" t="s">
        <v>102</v>
      </c>
      <c r="AI209" s="175" t="s">
        <v>165</v>
      </c>
      <c r="AJ209" s="176" t="s">
        <v>2588</v>
      </c>
      <c r="AK209" s="176" t="s">
        <v>2589</v>
      </c>
      <c r="AL209" s="58" t="s">
        <v>2590</v>
      </c>
      <c r="AM209" s="58" t="s">
        <v>2591</v>
      </c>
      <c r="AN209" s="58" t="s">
        <v>2592</v>
      </c>
      <c r="AO209" s="59">
        <v>33619</v>
      </c>
      <c r="AP209" s="60" t="s">
        <v>124</v>
      </c>
      <c r="AQ209" s="60" t="s">
        <v>95</v>
      </c>
      <c r="AR209" s="60" t="s">
        <v>95</v>
      </c>
      <c r="AS209" s="60" t="s">
        <v>95</v>
      </c>
      <c r="AT209" s="60" t="s">
        <v>233</v>
      </c>
      <c r="AU209" s="55" t="s">
        <v>96</v>
      </c>
      <c r="AV209" s="58" t="s">
        <v>102</v>
      </c>
      <c r="AW209" s="55" t="s">
        <v>102</v>
      </c>
      <c r="AX209" s="58" t="s">
        <v>102</v>
      </c>
      <c r="AY209" s="58" t="s">
        <v>138</v>
      </c>
      <c r="AZ209" s="62" t="s">
        <v>125</v>
      </c>
      <c r="BA209" s="62" t="s">
        <v>187</v>
      </c>
      <c r="BB209" s="62" t="s">
        <v>2593</v>
      </c>
      <c r="BC209" s="62" t="s">
        <v>2594</v>
      </c>
      <c r="BD209" s="64" t="str">
        <f t="shared" si="38"/>
        <v>A</v>
      </c>
      <c r="BE209" s="200"/>
      <c r="BF209" s="34">
        <f>IF(A209="",BF208,ROW()-1-COUNTIF(A$2:A209,""))</f>
        <v>93</v>
      </c>
      <c r="BG209" s="34">
        <f t="shared" si="45"/>
        <v>2</v>
      </c>
      <c r="BH209" s="34" t="str">
        <f t="shared" si="46"/>
        <v>93-2</v>
      </c>
      <c r="BI209" s="34">
        <f t="shared" si="36"/>
        <v>2</v>
      </c>
      <c r="BJ209" s="34" t="str">
        <f t="shared" si="37"/>
        <v>93○</v>
      </c>
      <c r="BK209" s="34" t="str">
        <f t="shared" si="39"/>
        <v>既出のみ</v>
      </c>
      <c r="BL209" s="34" t="str">
        <f t="shared" si="47"/>
        <v>93-No</v>
      </c>
      <c r="BM209" s="34" t="str">
        <f t="shared" si="40"/>
        <v>進歩性</v>
      </c>
      <c r="BN209" s="34" t="str">
        <f t="shared" si="41"/>
        <v>進歩性のみ</v>
      </c>
      <c r="BO209" s="34" t="str">
        <f t="shared" si="42"/>
        <v>93-進</v>
      </c>
      <c r="BP209" s="34">
        <f t="shared" si="43"/>
        <v>1992</v>
      </c>
      <c r="BQ209" s="34" t="str">
        <f t="shared" si="44"/>
        <v>分析対象</v>
      </c>
      <c r="BR209" s="36"/>
      <c r="BS209" s="36"/>
      <c r="BT209" s="36"/>
      <c r="BU209" s="77" t="s">
        <v>104</v>
      </c>
      <c r="BV209" s="66" t="s">
        <v>2570</v>
      </c>
      <c r="BW209" s="67" t="s">
        <v>2590</v>
      </c>
    </row>
    <row r="210" spans="1:75" ht="27" customHeight="1" x14ac:dyDescent="0.15">
      <c r="A210" s="848" t="s">
        <v>2595</v>
      </c>
      <c r="B210" s="323" t="s">
        <v>1344</v>
      </c>
      <c r="C210" s="324" t="s">
        <v>2596</v>
      </c>
      <c r="D210" s="42" t="s">
        <v>2597</v>
      </c>
      <c r="E210" s="336" t="s">
        <v>2368</v>
      </c>
      <c r="F210" s="325" t="s">
        <v>1926</v>
      </c>
      <c r="G210" s="163" t="s">
        <v>1927</v>
      </c>
      <c r="H210" s="43" t="s">
        <v>1928</v>
      </c>
      <c r="I210" s="43" t="s">
        <v>1929</v>
      </c>
      <c r="J210" s="43" t="s">
        <v>2598</v>
      </c>
      <c r="K210" s="43" t="s">
        <v>2599</v>
      </c>
      <c r="L210" s="43" t="s">
        <v>2600</v>
      </c>
      <c r="M210" s="43" t="s">
        <v>2601</v>
      </c>
      <c r="N210" s="774" t="s">
        <v>2602</v>
      </c>
      <c r="O210" s="777" t="s">
        <v>2378</v>
      </c>
      <c r="P210" s="780" t="s">
        <v>2603</v>
      </c>
      <c r="Q210" s="783">
        <v>0</v>
      </c>
      <c r="R210" s="786" t="s">
        <v>2604</v>
      </c>
      <c r="S210" s="765" t="s">
        <v>2381</v>
      </c>
      <c r="T210" s="768">
        <v>3</v>
      </c>
      <c r="U210" s="82" t="s">
        <v>91</v>
      </c>
      <c r="V210" s="45" t="s">
        <v>2605</v>
      </c>
      <c r="W210" s="50" t="s">
        <v>1938</v>
      </c>
      <c r="X210" s="45" t="s">
        <v>195</v>
      </c>
      <c r="Y210" s="45" t="s">
        <v>94</v>
      </c>
      <c r="Z210" s="50" t="s">
        <v>122</v>
      </c>
      <c r="AA210" s="89" t="s">
        <v>1939</v>
      </c>
      <c r="AB210" s="90"/>
      <c r="AC210" s="90" t="s">
        <v>102</v>
      </c>
      <c r="AD210" s="91" t="s">
        <v>96</v>
      </c>
      <c r="AE210" s="92" t="s">
        <v>96</v>
      </c>
      <c r="AF210" s="169" t="s">
        <v>95</v>
      </c>
      <c r="AG210" s="94" t="s">
        <v>102</v>
      </c>
      <c r="AH210" s="95" t="s">
        <v>102</v>
      </c>
      <c r="AI210" s="175" t="s">
        <v>165</v>
      </c>
      <c r="AJ210" s="176" t="s">
        <v>1940</v>
      </c>
      <c r="AK210" s="176" t="s">
        <v>1941</v>
      </c>
      <c r="AL210" s="58" t="s">
        <v>1942</v>
      </c>
      <c r="AM210" s="58" t="s">
        <v>1943</v>
      </c>
      <c r="AN210" s="58" t="s">
        <v>1944</v>
      </c>
      <c r="AO210" s="59">
        <v>29964</v>
      </c>
      <c r="AP210" s="60" t="s">
        <v>124</v>
      </c>
      <c r="AQ210" s="60" t="s">
        <v>95</v>
      </c>
      <c r="AR210" s="60" t="s">
        <v>95</v>
      </c>
      <c r="AS210" s="60" t="s">
        <v>95</v>
      </c>
      <c r="AT210" s="60" t="s">
        <v>233</v>
      </c>
      <c r="AU210" s="55" t="s">
        <v>96</v>
      </c>
      <c r="AV210" s="58" t="s">
        <v>102</v>
      </c>
      <c r="AW210" s="55" t="s">
        <v>102</v>
      </c>
      <c r="AX210" s="58" t="s">
        <v>102</v>
      </c>
      <c r="AY210" s="58" t="s">
        <v>1929</v>
      </c>
      <c r="AZ210" s="62" t="s">
        <v>102</v>
      </c>
      <c r="BA210" s="62" t="s">
        <v>187</v>
      </c>
      <c r="BB210" s="62" t="s">
        <v>2606</v>
      </c>
      <c r="BC210" s="62" t="s">
        <v>1946</v>
      </c>
      <c r="BD210" s="64" t="str">
        <f t="shared" si="38"/>
        <v>F</v>
      </c>
      <c r="BE210" s="200"/>
      <c r="BF210" s="34">
        <f>IF(A210="",BF209,ROW()-1-COUNTIF(A$2:A210,""))</f>
        <v>94</v>
      </c>
      <c r="BG210" s="34">
        <f t="shared" si="45"/>
        <v>1</v>
      </c>
      <c r="BH210" s="34" t="str">
        <f t="shared" si="46"/>
        <v>94-1</v>
      </c>
      <c r="BI210" s="34">
        <f t="shared" si="36"/>
        <v>3</v>
      </c>
      <c r="BJ210" s="34" t="str">
        <f t="shared" si="37"/>
        <v>94○</v>
      </c>
      <c r="BK210" s="34" t="str">
        <f t="shared" si="39"/>
        <v>新規+既出</v>
      </c>
      <c r="BL210" s="34" t="str">
        <f t="shared" si="47"/>
        <v>94-No</v>
      </c>
      <c r="BM210" s="34" t="str">
        <f t="shared" si="40"/>
        <v>進歩性</v>
      </c>
      <c r="BN210" s="34" t="str">
        <f t="shared" si="41"/>
        <v>進歩性のみ</v>
      </c>
      <c r="BO210" s="34" t="str">
        <f t="shared" si="42"/>
        <v>94-進</v>
      </c>
      <c r="BP210" s="34">
        <f t="shared" si="43"/>
        <v>1982</v>
      </c>
      <c r="BQ210" s="34" t="str">
        <f t="shared" si="44"/>
        <v>分析対象</v>
      </c>
      <c r="BR210" s="36"/>
      <c r="BS210" s="36"/>
      <c r="BT210" s="36"/>
      <c r="BU210" s="77" t="s">
        <v>189</v>
      </c>
      <c r="BV210" s="66" t="s">
        <v>2598</v>
      </c>
      <c r="BW210" s="67" t="s">
        <v>1942</v>
      </c>
    </row>
    <row r="211" spans="1:75" ht="94.5" x14ac:dyDescent="0.15">
      <c r="A211" s="850"/>
      <c r="B211" s="234" t="s">
        <v>1344</v>
      </c>
      <c r="C211" s="324" t="s">
        <v>2607</v>
      </c>
      <c r="D211" s="42" t="s">
        <v>1948</v>
      </c>
      <c r="E211" s="336" t="s">
        <v>528</v>
      </c>
      <c r="F211" s="325" t="s">
        <v>1926</v>
      </c>
      <c r="G211" s="163" t="s">
        <v>1927</v>
      </c>
      <c r="H211" s="43" t="s">
        <v>1928</v>
      </c>
      <c r="I211" s="43" t="s">
        <v>1929</v>
      </c>
      <c r="J211" s="43" t="s">
        <v>2598</v>
      </c>
      <c r="K211" s="43" t="s">
        <v>2599</v>
      </c>
      <c r="L211" s="43" t="s">
        <v>2600</v>
      </c>
      <c r="M211" s="43" t="s">
        <v>2601</v>
      </c>
      <c r="N211" s="775"/>
      <c r="O211" s="778"/>
      <c r="P211" s="781"/>
      <c r="Q211" s="784"/>
      <c r="R211" s="787"/>
      <c r="S211" s="766"/>
      <c r="T211" s="769"/>
      <c r="U211" s="82" t="s">
        <v>118</v>
      </c>
      <c r="V211" s="45" t="s">
        <v>2608</v>
      </c>
      <c r="W211" s="50" t="s">
        <v>1950</v>
      </c>
      <c r="X211" s="45" t="s">
        <v>195</v>
      </c>
      <c r="Y211" s="45" t="s">
        <v>94</v>
      </c>
      <c r="Z211" s="50" t="s">
        <v>203</v>
      </c>
      <c r="AA211" s="89" t="s">
        <v>102</v>
      </c>
      <c r="AB211" s="90"/>
      <c r="AC211" s="90" t="s">
        <v>1951</v>
      </c>
      <c r="AD211" s="91" t="s">
        <v>95</v>
      </c>
      <c r="AE211" s="92" t="s">
        <v>95</v>
      </c>
      <c r="AF211" s="169" t="s">
        <v>96</v>
      </c>
      <c r="AG211" s="94" t="s">
        <v>102</v>
      </c>
      <c r="AH211" s="95" t="s">
        <v>102</v>
      </c>
      <c r="AI211" s="175" t="s">
        <v>273</v>
      </c>
      <c r="AJ211" s="176" t="s">
        <v>1952</v>
      </c>
      <c r="AK211" s="176" t="s">
        <v>1953</v>
      </c>
      <c r="AL211" s="58" t="s">
        <v>1954</v>
      </c>
      <c r="AM211" s="58" t="s">
        <v>102</v>
      </c>
      <c r="AN211" s="58" t="s">
        <v>102</v>
      </c>
      <c r="AO211" s="59">
        <v>34163</v>
      </c>
      <c r="AP211" s="60" t="s">
        <v>99</v>
      </c>
      <c r="AQ211" s="60" t="s">
        <v>95</v>
      </c>
      <c r="AR211" s="60" t="s">
        <v>95</v>
      </c>
      <c r="AS211" s="60" t="s">
        <v>95</v>
      </c>
      <c r="AT211" s="60" t="s">
        <v>233</v>
      </c>
      <c r="AU211" s="55" t="s">
        <v>96</v>
      </c>
      <c r="AV211" s="58" t="s">
        <v>102</v>
      </c>
      <c r="AW211" s="55" t="s">
        <v>102</v>
      </c>
      <c r="AX211" s="58" t="s">
        <v>102</v>
      </c>
      <c r="AY211" s="58" t="s">
        <v>1929</v>
      </c>
      <c r="AZ211" s="62" t="s">
        <v>102</v>
      </c>
      <c r="BA211" s="62" t="s">
        <v>102</v>
      </c>
      <c r="BB211" s="62" t="s">
        <v>102</v>
      </c>
      <c r="BC211" s="62" t="s">
        <v>102</v>
      </c>
      <c r="BD211" s="64" t="str">
        <f t="shared" si="38"/>
        <v>F</v>
      </c>
      <c r="BE211" s="200"/>
      <c r="BF211" s="34">
        <f>IF(A211="",BF210,ROW()-1-COUNTIF(A$2:A211,""))</f>
        <v>94</v>
      </c>
      <c r="BG211" s="34">
        <f t="shared" si="45"/>
        <v>2</v>
      </c>
      <c r="BH211" s="34" t="str">
        <f t="shared" si="46"/>
        <v>94-2</v>
      </c>
      <c r="BI211" s="34">
        <f t="shared" si="36"/>
        <v>3</v>
      </c>
      <c r="BJ211" s="34" t="str">
        <f t="shared" si="37"/>
        <v>94○</v>
      </c>
      <c r="BK211" s="34" t="str">
        <f t="shared" si="39"/>
        <v>新規+既出</v>
      </c>
      <c r="BL211" s="34" t="str">
        <f t="shared" si="47"/>
        <v>94-Yes</v>
      </c>
      <c r="BM211" s="34" t="str">
        <f t="shared" si="40"/>
        <v>進歩性</v>
      </c>
      <c r="BN211" s="34" t="str">
        <f t="shared" si="41"/>
        <v>進歩性のみ</v>
      </c>
      <c r="BO211" s="34" t="str">
        <f t="shared" si="42"/>
        <v>94-進</v>
      </c>
      <c r="BP211" s="34">
        <f t="shared" si="43"/>
        <v>1993</v>
      </c>
      <c r="BQ211" s="34" t="str">
        <f t="shared" si="44"/>
        <v>分析対象</v>
      </c>
      <c r="BR211" s="36"/>
      <c r="BS211" s="36"/>
      <c r="BT211" s="36"/>
      <c r="BU211" s="77" t="s">
        <v>104</v>
      </c>
      <c r="BV211" s="66" t="s">
        <v>2598</v>
      </c>
      <c r="BW211" s="67" t="s">
        <v>1954</v>
      </c>
    </row>
    <row r="212" spans="1:75" ht="94.5" x14ac:dyDescent="0.15">
      <c r="A212" s="849"/>
      <c r="B212" s="234" t="s">
        <v>1344</v>
      </c>
      <c r="C212" s="324" t="s">
        <v>2607</v>
      </c>
      <c r="D212" s="42" t="s">
        <v>2597</v>
      </c>
      <c r="E212" s="336" t="s">
        <v>2368</v>
      </c>
      <c r="F212" s="325" t="s">
        <v>1926</v>
      </c>
      <c r="G212" s="163" t="s">
        <v>1927</v>
      </c>
      <c r="H212" s="43" t="s">
        <v>1928</v>
      </c>
      <c r="I212" s="43" t="s">
        <v>1929</v>
      </c>
      <c r="J212" s="43" t="s">
        <v>2598</v>
      </c>
      <c r="K212" s="43" t="s">
        <v>2599</v>
      </c>
      <c r="L212" s="43" t="s">
        <v>2600</v>
      </c>
      <c r="M212" s="43" t="s">
        <v>2601</v>
      </c>
      <c r="N212" s="776"/>
      <c r="O212" s="779"/>
      <c r="P212" s="782"/>
      <c r="Q212" s="785"/>
      <c r="R212" s="788"/>
      <c r="S212" s="767"/>
      <c r="T212" s="770"/>
      <c r="U212" s="82" t="s">
        <v>192</v>
      </c>
      <c r="V212" s="45" t="s">
        <v>2609</v>
      </c>
      <c r="W212" s="50" t="s">
        <v>195</v>
      </c>
      <c r="X212" s="45" t="s">
        <v>195</v>
      </c>
      <c r="Y212" s="45" t="s">
        <v>94</v>
      </c>
      <c r="Z212" s="50" t="s">
        <v>203</v>
      </c>
      <c r="AA212" s="89" t="s">
        <v>102</v>
      </c>
      <c r="AB212" s="90"/>
      <c r="AC212" s="90" t="s">
        <v>102</v>
      </c>
      <c r="AD212" s="91" t="s">
        <v>95</v>
      </c>
      <c r="AE212" s="92" t="s">
        <v>95</v>
      </c>
      <c r="AF212" s="169" t="s">
        <v>96</v>
      </c>
      <c r="AG212" s="94" t="s">
        <v>102</v>
      </c>
      <c r="AH212" s="95" t="s">
        <v>102</v>
      </c>
      <c r="AI212" s="175" t="s">
        <v>223</v>
      </c>
      <c r="AJ212" s="176" t="s">
        <v>102</v>
      </c>
      <c r="AK212" s="176" t="s">
        <v>102</v>
      </c>
      <c r="AL212" s="58" t="s">
        <v>102</v>
      </c>
      <c r="AM212" s="58" t="s">
        <v>102</v>
      </c>
      <c r="AN212" s="58" t="s">
        <v>102</v>
      </c>
      <c r="AO212" s="59" t="s">
        <v>102</v>
      </c>
      <c r="AP212" s="60" t="s">
        <v>124</v>
      </c>
      <c r="AQ212" s="60"/>
      <c r="AR212" s="60"/>
      <c r="AS212" s="60" t="s">
        <v>95</v>
      </c>
      <c r="AT212" s="60" t="s">
        <v>100</v>
      </c>
      <c r="AU212" s="55" t="s">
        <v>95</v>
      </c>
      <c r="AV212" s="193" t="s">
        <v>205</v>
      </c>
      <c r="AW212" s="55" t="s">
        <v>102</v>
      </c>
      <c r="AX212" s="58" t="s">
        <v>102</v>
      </c>
      <c r="AY212" s="58" t="s">
        <v>1929</v>
      </c>
      <c r="AZ212" s="62" t="s">
        <v>102</v>
      </c>
      <c r="BA212" s="62" t="s">
        <v>102</v>
      </c>
      <c r="BB212" s="62" t="s">
        <v>102</v>
      </c>
      <c r="BC212" s="62" t="s">
        <v>102</v>
      </c>
      <c r="BD212" s="64" t="str">
        <f t="shared" si="38"/>
        <v>F</v>
      </c>
      <c r="BE212" s="200" t="s">
        <v>2610</v>
      </c>
      <c r="BF212" s="34">
        <f>IF(A212="",BF211,ROW()-1-COUNTIF(A$2:A212,""))</f>
        <v>94</v>
      </c>
      <c r="BG212" s="34">
        <f t="shared" si="45"/>
        <v>3</v>
      </c>
      <c r="BH212" s="34" t="str">
        <f t="shared" si="46"/>
        <v>94-3</v>
      </c>
      <c r="BI212" s="34">
        <f t="shared" si="36"/>
        <v>3</v>
      </c>
      <c r="BJ212" s="34" t="str">
        <f t="shared" si="37"/>
        <v>94○</v>
      </c>
      <c r="BK212" s="34" t="str">
        <f t="shared" si="39"/>
        <v>新規+既出</v>
      </c>
      <c r="BL212" s="34" t="str">
        <f t="shared" si="47"/>
        <v>94-Yes</v>
      </c>
      <c r="BM212" s="34" t="str">
        <f t="shared" si="40"/>
        <v>進歩性</v>
      </c>
      <c r="BN212" s="34" t="str">
        <f t="shared" si="41"/>
        <v>進歩性のみ</v>
      </c>
      <c r="BO212" s="34" t="str">
        <f t="shared" si="42"/>
        <v>94-進</v>
      </c>
      <c r="BP212" s="34" t="str">
        <f t="shared" si="43"/>
        <v/>
      </c>
      <c r="BQ212" s="34" t="str">
        <f t="shared" si="44"/>
        <v>分析対象</v>
      </c>
      <c r="BR212" s="36"/>
      <c r="BS212" s="36"/>
      <c r="BT212" s="36"/>
      <c r="BV212" s="66" t="s">
        <v>2598</v>
      </c>
      <c r="BW212" s="67" t="s">
        <v>102</v>
      </c>
    </row>
    <row r="213" spans="1:75" ht="54" customHeight="1" x14ac:dyDescent="0.15">
      <c r="A213" s="848" t="s">
        <v>2611</v>
      </c>
      <c r="B213" s="323" t="s">
        <v>1344</v>
      </c>
      <c r="C213" s="324" t="s">
        <v>2612</v>
      </c>
      <c r="D213" s="42" t="s">
        <v>2613</v>
      </c>
      <c r="E213" s="42" t="s">
        <v>2614</v>
      </c>
      <c r="F213" s="325" t="s">
        <v>2615</v>
      </c>
      <c r="G213" s="163" t="s">
        <v>2616</v>
      </c>
      <c r="H213" s="43" t="s">
        <v>2617</v>
      </c>
      <c r="I213" s="43" t="s">
        <v>2618</v>
      </c>
      <c r="J213" s="43" t="s">
        <v>2619</v>
      </c>
      <c r="K213" s="43" t="s">
        <v>2620</v>
      </c>
      <c r="L213" s="43" t="s">
        <v>2621</v>
      </c>
      <c r="M213" s="43" t="s">
        <v>2622</v>
      </c>
      <c r="N213" s="819" t="s">
        <v>2623</v>
      </c>
      <c r="O213" s="777" t="s">
        <v>89</v>
      </c>
      <c r="P213" s="780" t="s">
        <v>2624</v>
      </c>
      <c r="Q213" s="783">
        <v>0</v>
      </c>
      <c r="R213" s="786" t="s">
        <v>2625</v>
      </c>
      <c r="S213" s="765" t="s">
        <v>2458</v>
      </c>
      <c r="T213" s="768">
        <v>2</v>
      </c>
      <c r="U213" s="48" t="s">
        <v>2626</v>
      </c>
      <c r="V213" s="45" t="s">
        <v>2627</v>
      </c>
      <c r="W213" s="50" t="s">
        <v>2628</v>
      </c>
      <c r="X213" s="45" t="s">
        <v>2629</v>
      </c>
      <c r="Y213" s="45" t="s">
        <v>94</v>
      </c>
      <c r="Z213" s="50" t="s">
        <v>122</v>
      </c>
      <c r="AA213" s="89" t="s">
        <v>2630</v>
      </c>
      <c r="AB213" s="90"/>
      <c r="AC213" s="90" t="s">
        <v>2631</v>
      </c>
      <c r="AD213" s="91" t="s">
        <v>96</v>
      </c>
      <c r="AE213" s="92" t="s">
        <v>96</v>
      </c>
      <c r="AF213" s="169" t="s">
        <v>95</v>
      </c>
      <c r="AG213" s="94" t="s">
        <v>102</v>
      </c>
      <c r="AH213" s="95" t="s">
        <v>102</v>
      </c>
      <c r="AI213" s="175" t="s">
        <v>165</v>
      </c>
      <c r="AJ213" s="176" t="s">
        <v>2632</v>
      </c>
      <c r="AK213" s="176" t="s">
        <v>2617</v>
      </c>
      <c r="AL213" s="58" t="s">
        <v>2633</v>
      </c>
      <c r="AM213" s="58" t="s">
        <v>2634</v>
      </c>
      <c r="AN213" s="58" t="s">
        <v>2635</v>
      </c>
      <c r="AO213" s="59">
        <v>38624</v>
      </c>
      <c r="AP213" s="60" t="s">
        <v>124</v>
      </c>
      <c r="AQ213" s="60" t="s">
        <v>96</v>
      </c>
      <c r="AR213" s="60" t="s">
        <v>96</v>
      </c>
      <c r="AS213" s="60" t="s">
        <v>95</v>
      </c>
      <c r="AT213" s="60" t="s">
        <v>233</v>
      </c>
      <c r="AU213" s="55" t="s">
        <v>95</v>
      </c>
      <c r="AV213" s="58" t="s">
        <v>102</v>
      </c>
      <c r="AW213" s="55" t="s">
        <v>102</v>
      </c>
      <c r="AX213" s="58" t="s">
        <v>102</v>
      </c>
      <c r="AY213" s="58" t="s">
        <v>2618</v>
      </c>
      <c r="AZ213" s="62" t="s">
        <v>125</v>
      </c>
      <c r="BA213" s="249" t="s">
        <v>2467</v>
      </c>
      <c r="BB213" s="62" t="s">
        <v>2636</v>
      </c>
      <c r="BC213" s="62" t="s">
        <v>2637</v>
      </c>
      <c r="BD213" s="64" t="str">
        <f t="shared" si="38"/>
        <v>A</v>
      </c>
      <c r="BE213" s="196" t="s">
        <v>2638</v>
      </c>
      <c r="BF213" s="34">
        <f>IF(A213="",BF212,ROW()-1-COUNTIF(A$2:A213,""))</f>
        <v>95</v>
      </c>
      <c r="BG213" s="34">
        <f t="shared" si="45"/>
        <v>1</v>
      </c>
      <c r="BH213" s="34" t="str">
        <f t="shared" si="46"/>
        <v>95-1</v>
      </c>
      <c r="BI213" s="34">
        <f t="shared" si="36"/>
        <v>2</v>
      </c>
      <c r="BJ213" s="34" t="str">
        <f t="shared" si="37"/>
        <v>95○</v>
      </c>
      <c r="BK213" s="34" t="str">
        <f t="shared" si="39"/>
        <v>新規+既出</v>
      </c>
      <c r="BL213" s="34" t="str">
        <f t="shared" si="47"/>
        <v>95-No</v>
      </c>
      <c r="BM213" s="34" t="str">
        <f t="shared" si="40"/>
        <v>進歩性</v>
      </c>
      <c r="BN213" s="34" t="str">
        <f t="shared" si="41"/>
        <v>進歩性のみ</v>
      </c>
      <c r="BO213" s="34" t="str">
        <f t="shared" si="42"/>
        <v>95-進</v>
      </c>
      <c r="BP213" s="34">
        <f t="shared" si="43"/>
        <v>2005</v>
      </c>
      <c r="BQ213" s="34" t="str">
        <f t="shared" si="44"/>
        <v>分析対象</v>
      </c>
      <c r="BR213" s="36"/>
      <c r="BS213" s="36"/>
      <c r="BT213" s="36"/>
      <c r="BU213" s="77" t="s">
        <v>189</v>
      </c>
      <c r="BV213" s="66" t="s">
        <v>2619</v>
      </c>
      <c r="BW213" s="67" t="s">
        <v>2633</v>
      </c>
    </row>
    <row r="214" spans="1:75" ht="27" x14ac:dyDescent="0.15">
      <c r="A214" s="849"/>
      <c r="B214" s="234" t="s">
        <v>1344</v>
      </c>
      <c r="C214" s="324" t="s">
        <v>2639</v>
      </c>
      <c r="D214" s="42" t="s">
        <v>2640</v>
      </c>
      <c r="E214" s="42" t="s">
        <v>2641</v>
      </c>
      <c r="F214" s="325" t="s">
        <v>2615</v>
      </c>
      <c r="G214" s="163" t="s">
        <v>2616</v>
      </c>
      <c r="H214" s="43" t="s">
        <v>2617</v>
      </c>
      <c r="I214" s="43" t="s">
        <v>2618</v>
      </c>
      <c r="J214" s="43" t="s">
        <v>2619</v>
      </c>
      <c r="K214" s="43" t="s">
        <v>2620</v>
      </c>
      <c r="L214" s="43" t="s">
        <v>2621</v>
      </c>
      <c r="M214" s="43" t="s">
        <v>2622</v>
      </c>
      <c r="N214" s="820"/>
      <c r="O214" s="779"/>
      <c r="P214" s="782"/>
      <c r="Q214" s="785"/>
      <c r="R214" s="788"/>
      <c r="S214" s="767"/>
      <c r="T214" s="770"/>
      <c r="U214" s="48" t="s">
        <v>2642</v>
      </c>
      <c r="V214" s="45" t="s">
        <v>2643</v>
      </c>
      <c r="W214" s="45" t="s">
        <v>2644</v>
      </c>
      <c r="X214" s="45" t="s">
        <v>195</v>
      </c>
      <c r="Y214" s="45" t="s">
        <v>94</v>
      </c>
      <c r="Z214" s="50" t="s">
        <v>203</v>
      </c>
      <c r="AA214" s="89" t="s">
        <v>2645</v>
      </c>
      <c r="AB214" s="90"/>
      <c r="AC214" s="90" t="s">
        <v>102</v>
      </c>
      <c r="AD214" s="91" t="s">
        <v>95</v>
      </c>
      <c r="AE214" s="92" t="s">
        <v>95</v>
      </c>
      <c r="AF214" s="169" t="s">
        <v>96</v>
      </c>
      <c r="AG214" s="94" t="s">
        <v>102</v>
      </c>
      <c r="AH214" s="95" t="s">
        <v>102</v>
      </c>
      <c r="AI214" s="175" t="s">
        <v>165</v>
      </c>
      <c r="AJ214" s="176" t="s">
        <v>2646</v>
      </c>
      <c r="AK214" s="176" t="s">
        <v>2647</v>
      </c>
      <c r="AL214" s="58" t="s">
        <v>2633</v>
      </c>
      <c r="AM214" s="58" t="s">
        <v>2648</v>
      </c>
      <c r="AN214" s="58" t="s">
        <v>2649</v>
      </c>
      <c r="AO214" s="59">
        <v>36452</v>
      </c>
      <c r="AP214" s="60" t="s">
        <v>124</v>
      </c>
      <c r="AQ214" s="60" t="s">
        <v>95</v>
      </c>
      <c r="AR214" s="60" t="s">
        <v>95</v>
      </c>
      <c r="AS214" s="60" t="s">
        <v>95</v>
      </c>
      <c r="AT214" s="60" t="s">
        <v>233</v>
      </c>
      <c r="AU214" s="55" t="s">
        <v>96</v>
      </c>
      <c r="AV214" s="58" t="s">
        <v>102</v>
      </c>
      <c r="AW214" s="55" t="s">
        <v>102</v>
      </c>
      <c r="AX214" s="58" t="s">
        <v>102</v>
      </c>
      <c r="AY214" s="58" t="s">
        <v>2618</v>
      </c>
      <c r="AZ214" s="62" t="s">
        <v>125</v>
      </c>
      <c r="BA214" s="249" t="s">
        <v>423</v>
      </c>
      <c r="BB214" s="62" t="s">
        <v>2636</v>
      </c>
      <c r="BC214" s="62" t="s">
        <v>2637</v>
      </c>
      <c r="BD214" s="64" t="str">
        <f t="shared" si="38"/>
        <v>A</v>
      </c>
      <c r="BE214" s="200"/>
      <c r="BF214" s="34">
        <f>IF(A214="",BF213,ROW()-1-COUNTIF(A$2:A214,""))</f>
        <v>95</v>
      </c>
      <c r="BG214" s="34">
        <f t="shared" si="45"/>
        <v>2</v>
      </c>
      <c r="BH214" s="34" t="str">
        <f t="shared" si="46"/>
        <v>95-2</v>
      </c>
      <c r="BI214" s="34">
        <f t="shared" si="36"/>
        <v>2</v>
      </c>
      <c r="BJ214" s="34" t="str">
        <f t="shared" si="37"/>
        <v>95○</v>
      </c>
      <c r="BK214" s="34" t="str">
        <f t="shared" si="39"/>
        <v>新規+既出</v>
      </c>
      <c r="BL214" s="34" t="str">
        <f t="shared" si="47"/>
        <v>95-Yes</v>
      </c>
      <c r="BM214" s="34" t="str">
        <f t="shared" si="40"/>
        <v>進歩性</v>
      </c>
      <c r="BN214" s="34" t="str">
        <f t="shared" si="41"/>
        <v>進歩性のみ</v>
      </c>
      <c r="BO214" s="34" t="str">
        <f t="shared" si="42"/>
        <v>95-進</v>
      </c>
      <c r="BP214" s="34">
        <f t="shared" si="43"/>
        <v>1999</v>
      </c>
      <c r="BQ214" s="34" t="str">
        <f t="shared" si="44"/>
        <v>分析対象</v>
      </c>
      <c r="BR214" s="36"/>
      <c r="BS214" s="36"/>
      <c r="BT214" s="36"/>
      <c r="BU214" s="77" t="s">
        <v>189</v>
      </c>
      <c r="BV214" s="66" t="s">
        <v>2619</v>
      </c>
      <c r="BW214" s="67" t="s">
        <v>2633</v>
      </c>
    </row>
    <row r="215" spans="1:75" s="353" customFormat="1" ht="27" customHeight="1" x14ac:dyDescent="0.15">
      <c r="A215" s="840" t="s">
        <v>2650</v>
      </c>
      <c r="B215" s="342" t="s">
        <v>1381</v>
      </c>
      <c r="C215" s="343" t="s">
        <v>2651</v>
      </c>
      <c r="D215" s="344" t="s">
        <v>2652</v>
      </c>
      <c r="E215" s="336" t="s">
        <v>2368</v>
      </c>
      <c r="F215" s="345" t="s">
        <v>2653</v>
      </c>
      <c r="G215" s="346" t="s">
        <v>2654</v>
      </c>
      <c r="H215" s="214" t="s">
        <v>2655</v>
      </c>
      <c r="I215" s="214" t="s">
        <v>138</v>
      </c>
      <c r="J215" s="214" t="s">
        <v>2656</v>
      </c>
      <c r="K215" s="214" t="s">
        <v>2657</v>
      </c>
      <c r="L215" s="214" t="s">
        <v>2658</v>
      </c>
      <c r="M215" s="214" t="s">
        <v>2659</v>
      </c>
      <c r="N215" s="843" t="s">
        <v>2660</v>
      </c>
      <c r="O215" s="805" t="s">
        <v>89</v>
      </c>
      <c r="P215" s="814" t="s">
        <v>2661</v>
      </c>
      <c r="Q215" s="827">
        <v>0</v>
      </c>
      <c r="R215" s="835" t="s">
        <v>2662</v>
      </c>
      <c r="S215" s="765" t="s">
        <v>2458</v>
      </c>
      <c r="T215" s="768">
        <v>2</v>
      </c>
      <c r="U215" s="347" t="s">
        <v>2663</v>
      </c>
      <c r="V215" s="348" t="s">
        <v>2664</v>
      </c>
      <c r="W215" s="349" t="s">
        <v>2665</v>
      </c>
      <c r="X215" s="348" t="s">
        <v>195</v>
      </c>
      <c r="Y215" s="348" t="s">
        <v>94</v>
      </c>
      <c r="Z215" s="196" t="s">
        <v>122</v>
      </c>
      <c r="AA215" s="350" t="s">
        <v>2666</v>
      </c>
      <c r="AB215" s="351"/>
      <c r="AC215" s="351" t="s">
        <v>102</v>
      </c>
      <c r="AD215" s="91" t="s">
        <v>95</v>
      </c>
      <c r="AE215" s="92" t="s">
        <v>95</v>
      </c>
      <c r="AF215" s="169" t="s">
        <v>96</v>
      </c>
      <c r="AG215" s="94" t="s">
        <v>102</v>
      </c>
      <c r="AH215" s="95" t="s">
        <v>102</v>
      </c>
      <c r="AI215" s="175" t="s">
        <v>165</v>
      </c>
      <c r="AJ215" s="176" t="s">
        <v>2667</v>
      </c>
      <c r="AK215" s="176" t="s">
        <v>2668</v>
      </c>
      <c r="AL215" s="58" t="s">
        <v>2669</v>
      </c>
      <c r="AM215" s="58" t="s">
        <v>2670</v>
      </c>
      <c r="AN215" s="58" t="s">
        <v>2671</v>
      </c>
      <c r="AO215" s="59">
        <v>32645</v>
      </c>
      <c r="AP215" s="60" t="s">
        <v>124</v>
      </c>
      <c r="AQ215" s="60" t="s">
        <v>95</v>
      </c>
      <c r="AR215" s="60" t="s">
        <v>95</v>
      </c>
      <c r="AS215" s="60" t="s">
        <v>95</v>
      </c>
      <c r="AT215" s="60" t="s">
        <v>233</v>
      </c>
      <c r="AU215" s="55" t="s">
        <v>277</v>
      </c>
      <c r="AV215" s="58" t="s">
        <v>102</v>
      </c>
      <c r="AW215" s="55" t="s">
        <v>102</v>
      </c>
      <c r="AX215" s="58" t="s">
        <v>102</v>
      </c>
      <c r="AY215" s="58" t="s">
        <v>138</v>
      </c>
      <c r="AZ215" s="62" t="s">
        <v>102</v>
      </c>
      <c r="BA215" s="62" t="s">
        <v>368</v>
      </c>
      <c r="BB215" s="62" t="s">
        <v>2672</v>
      </c>
      <c r="BC215" s="62" t="s">
        <v>2673</v>
      </c>
      <c r="BD215" s="64" t="str">
        <f t="shared" si="38"/>
        <v>G</v>
      </c>
      <c r="BE215" s="200" t="s">
        <v>576</v>
      </c>
      <c r="BF215" s="34">
        <f>IF(A215="",BF214,ROW()-1-COUNTIF(A$2:A215,""))</f>
        <v>96</v>
      </c>
      <c r="BG215" s="34">
        <f t="shared" si="45"/>
        <v>1</v>
      </c>
      <c r="BH215" s="34" t="str">
        <f t="shared" si="46"/>
        <v>96-1</v>
      </c>
      <c r="BI215" s="34">
        <f t="shared" si="36"/>
        <v>2</v>
      </c>
      <c r="BJ215" s="34" t="str">
        <f t="shared" si="37"/>
        <v/>
      </c>
      <c r="BK215" s="34" t="str">
        <f t="shared" si="39"/>
        <v>新規のみ</v>
      </c>
      <c r="BL215" s="34" t="str">
        <f t="shared" si="47"/>
        <v>96-Yes</v>
      </c>
      <c r="BM215" s="34" t="str">
        <f t="shared" si="40"/>
        <v>進歩性</v>
      </c>
      <c r="BN215" s="34" t="str">
        <f t="shared" si="41"/>
        <v>進歩性のみ</v>
      </c>
      <c r="BO215" s="34" t="str">
        <f t="shared" si="42"/>
        <v>96-進</v>
      </c>
      <c r="BP215" s="34">
        <f t="shared" si="43"/>
        <v>1989</v>
      </c>
      <c r="BQ215" s="34" t="str">
        <f t="shared" si="44"/>
        <v>分析対象</v>
      </c>
      <c r="BR215" s="103"/>
      <c r="BS215" s="103"/>
      <c r="BT215" s="103"/>
      <c r="BU215" s="77" t="s">
        <v>104</v>
      </c>
      <c r="BV215" s="352" t="s">
        <v>2656</v>
      </c>
      <c r="BW215" s="67" t="s">
        <v>2669</v>
      </c>
    </row>
    <row r="216" spans="1:75" s="353" customFormat="1" ht="135.75" thickBot="1" x14ac:dyDescent="0.2">
      <c r="A216" s="831"/>
      <c r="B216" s="342" t="s">
        <v>1381</v>
      </c>
      <c r="C216" s="354" t="s">
        <v>2674</v>
      </c>
      <c r="D216" s="344" t="s">
        <v>2652</v>
      </c>
      <c r="E216" s="336" t="s">
        <v>2368</v>
      </c>
      <c r="F216" s="345" t="s">
        <v>2653</v>
      </c>
      <c r="G216" s="355" t="s">
        <v>2654</v>
      </c>
      <c r="H216" s="356" t="s">
        <v>2655</v>
      </c>
      <c r="I216" s="356" t="s">
        <v>138</v>
      </c>
      <c r="J216" s="356" t="s">
        <v>2656</v>
      </c>
      <c r="K216" s="356" t="s">
        <v>2657</v>
      </c>
      <c r="L216" s="356" t="s">
        <v>2658</v>
      </c>
      <c r="M216" s="356" t="s">
        <v>2659</v>
      </c>
      <c r="N216" s="847"/>
      <c r="O216" s="807"/>
      <c r="P216" s="816"/>
      <c r="Q216" s="834"/>
      <c r="R216" s="836"/>
      <c r="S216" s="767"/>
      <c r="T216" s="770"/>
      <c r="U216" s="132" t="s">
        <v>2675</v>
      </c>
      <c r="V216" s="87" t="s">
        <v>2676</v>
      </c>
      <c r="W216" s="88" t="s">
        <v>2677</v>
      </c>
      <c r="X216" s="87" t="s">
        <v>195</v>
      </c>
      <c r="Y216" s="87" t="s">
        <v>94</v>
      </c>
      <c r="Z216" s="196" t="s">
        <v>203</v>
      </c>
      <c r="AA216" s="89" t="s">
        <v>2678</v>
      </c>
      <c r="AB216" s="90"/>
      <c r="AC216" s="90" t="s">
        <v>102</v>
      </c>
      <c r="AD216" s="242" t="s">
        <v>95</v>
      </c>
      <c r="AE216" s="202" t="s">
        <v>95</v>
      </c>
      <c r="AF216" s="357" t="s">
        <v>96</v>
      </c>
      <c r="AG216" s="94" t="s">
        <v>102</v>
      </c>
      <c r="AH216" s="95" t="s">
        <v>102</v>
      </c>
      <c r="AI216" s="179" t="s">
        <v>165</v>
      </c>
      <c r="AJ216" s="166" t="s">
        <v>2679</v>
      </c>
      <c r="AK216" s="166" t="s">
        <v>2680</v>
      </c>
      <c r="AL216" s="100" t="s">
        <v>2681</v>
      </c>
      <c r="AM216" s="100" t="s">
        <v>2682</v>
      </c>
      <c r="AN216" s="100" t="s">
        <v>2683</v>
      </c>
      <c r="AO216" s="134">
        <v>32720</v>
      </c>
      <c r="AP216" s="60" t="s">
        <v>124</v>
      </c>
      <c r="AQ216" s="61" t="s">
        <v>2684</v>
      </c>
      <c r="AR216" s="61" t="s">
        <v>95</v>
      </c>
      <c r="AS216" s="61" t="s">
        <v>95</v>
      </c>
      <c r="AT216" s="61" t="s">
        <v>233</v>
      </c>
      <c r="AU216" s="94" t="s">
        <v>277</v>
      </c>
      <c r="AV216" s="100" t="s">
        <v>102</v>
      </c>
      <c r="AW216" s="94" t="s">
        <v>102</v>
      </c>
      <c r="AX216" s="100" t="s">
        <v>102</v>
      </c>
      <c r="AY216" s="100" t="s">
        <v>138</v>
      </c>
      <c r="AZ216" s="99" t="s">
        <v>102</v>
      </c>
      <c r="BA216" s="99" t="s">
        <v>368</v>
      </c>
      <c r="BB216" s="99" t="s">
        <v>2672</v>
      </c>
      <c r="BC216" s="99" t="s">
        <v>2685</v>
      </c>
      <c r="BD216" s="64" t="str">
        <f t="shared" si="38"/>
        <v>G</v>
      </c>
      <c r="BE216" s="358" t="s">
        <v>576</v>
      </c>
      <c r="BF216" s="34">
        <f>IF(A216="",BF215,ROW()-1-COUNTIF(A$2:A216,""))</f>
        <v>96</v>
      </c>
      <c r="BG216" s="34">
        <f t="shared" si="45"/>
        <v>2</v>
      </c>
      <c r="BH216" s="34" t="str">
        <f t="shared" si="46"/>
        <v>96-2</v>
      </c>
      <c r="BI216" s="34">
        <f t="shared" si="36"/>
        <v>2</v>
      </c>
      <c r="BJ216" s="34" t="str">
        <f t="shared" si="37"/>
        <v/>
      </c>
      <c r="BK216" s="34" t="str">
        <f t="shared" si="39"/>
        <v>新規のみ</v>
      </c>
      <c r="BL216" s="34" t="str">
        <f t="shared" si="47"/>
        <v>96-Yes</v>
      </c>
      <c r="BM216" s="34" t="str">
        <f t="shared" si="40"/>
        <v>進歩性</v>
      </c>
      <c r="BN216" s="34" t="str">
        <f t="shared" si="41"/>
        <v>進歩性のみ</v>
      </c>
      <c r="BO216" s="34" t="str">
        <f t="shared" si="42"/>
        <v>96-進</v>
      </c>
      <c r="BP216" s="34">
        <f t="shared" si="43"/>
        <v>1989</v>
      </c>
      <c r="BQ216" s="34" t="str">
        <f t="shared" si="44"/>
        <v>分析対象</v>
      </c>
      <c r="BR216" s="103"/>
      <c r="BS216" s="103"/>
      <c r="BT216" s="103"/>
      <c r="BU216" s="77" t="s">
        <v>104</v>
      </c>
      <c r="BV216" s="2" t="s">
        <v>2656</v>
      </c>
      <c r="BW216" s="136" t="s">
        <v>2681</v>
      </c>
    </row>
    <row r="217" spans="1:75" s="368" customFormat="1" ht="27" customHeight="1" x14ac:dyDescent="0.15">
      <c r="A217" s="840" t="s">
        <v>2686</v>
      </c>
      <c r="B217" s="342" t="s">
        <v>1381</v>
      </c>
      <c r="C217" s="359" t="s">
        <v>2687</v>
      </c>
      <c r="D217" s="360" t="s">
        <v>2688</v>
      </c>
      <c r="E217" s="361" t="s">
        <v>2368</v>
      </c>
      <c r="F217" s="362" t="s">
        <v>2689</v>
      </c>
      <c r="G217" s="214" t="s">
        <v>2690</v>
      </c>
      <c r="H217" s="214" t="s">
        <v>2691</v>
      </c>
      <c r="I217" s="214" t="s">
        <v>138</v>
      </c>
      <c r="J217" s="214" t="s">
        <v>2692</v>
      </c>
      <c r="K217" s="214" t="s">
        <v>2693</v>
      </c>
      <c r="L217" s="214" t="s">
        <v>2694</v>
      </c>
      <c r="M217" s="214" t="s">
        <v>138</v>
      </c>
      <c r="N217" s="843" t="s">
        <v>2695</v>
      </c>
      <c r="O217" s="805" t="s">
        <v>876</v>
      </c>
      <c r="P217" s="844" t="s">
        <v>2696</v>
      </c>
      <c r="Q217" s="827">
        <v>0</v>
      </c>
      <c r="R217" s="835" t="s">
        <v>2697</v>
      </c>
      <c r="S217" s="765" t="s">
        <v>2381</v>
      </c>
      <c r="T217" s="768">
        <v>1</v>
      </c>
      <c r="U217" s="347" t="s">
        <v>91</v>
      </c>
      <c r="V217" s="348" t="s">
        <v>2698</v>
      </c>
      <c r="W217" s="349" t="s">
        <v>2699</v>
      </c>
      <c r="X217" s="348" t="s">
        <v>195</v>
      </c>
      <c r="Y217" s="348" t="s">
        <v>94</v>
      </c>
      <c r="Z217" s="196" t="s">
        <v>122</v>
      </c>
      <c r="AA217" s="363" t="s">
        <v>2700</v>
      </c>
      <c r="AB217" s="349">
        <v>2008978</v>
      </c>
      <c r="AC217" s="349" t="s">
        <v>102</v>
      </c>
      <c r="AD217" s="364" t="s">
        <v>95</v>
      </c>
      <c r="AE217" s="365" t="s">
        <v>95</v>
      </c>
      <c r="AF217" s="366" t="s">
        <v>96</v>
      </c>
      <c r="AG217" s="94" t="s">
        <v>102</v>
      </c>
      <c r="AH217" s="95" t="s">
        <v>102</v>
      </c>
      <c r="AI217" s="175" t="s">
        <v>165</v>
      </c>
      <c r="AJ217" s="176" t="s">
        <v>2701</v>
      </c>
      <c r="AK217" s="176" t="s">
        <v>2702</v>
      </c>
      <c r="AL217" s="58" t="s">
        <v>2703</v>
      </c>
      <c r="AM217" s="58" t="s">
        <v>2704</v>
      </c>
      <c r="AN217" s="58" t="s">
        <v>2705</v>
      </c>
      <c r="AO217" s="59">
        <v>33028</v>
      </c>
      <c r="AP217" s="60" t="s">
        <v>124</v>
      </c>
      <c r="AQ217" s="60" t="s">
        <v>95</v>
      </c>
      <c r="AR217" s="60" t="s">
        <v>95</v>
      </c>
      <c r="AS217" s="60" t="s">
        <v>95</v>
      </c>
      <c r="AT217" s="60" t="s">
        <v>233</v>
      </c>
      <c r="AU217" s="55" t="s">
        <v>277</v>
      </c>
      <c r="AV217" s="58" t="s">
        <v>102</v>
      </c>
      <c r="AW217" s="55" t="s">
        <v>102</v>
      </c>
      <c r="AX217" s="58" t="s">
        <v>102</v>
      </c>
      <c r="AY217" s="58" t="s">
        <v>138</v>
      </c>
      <c r="AZ217" s="62" t="s">
        <v>102</v>
      </c>
      <c r="BA217" s="62" t="s">
        <v>368</v>
      </c>
      <c r="BB217" s="62" t="s">
        <v>2706</v>
      </c>
      <c r="BC217" s="62" t="s">
        <v>2707</v>
      </c>
      <c r="BD217" s="64" t="str">
        <f t="shared" si="38"/>
        <v>E</v>
      </c>
      <c r="BE217" s="200" t="s">
        <v>576</v>
      </c>
      <c r="BF217" s="34">
        <f>IF(A217="",BF216,ROW()-1-COUNTIF(A$2:A217,""))</f>
        <v>97</v>
      </c>
      <c r="BG217" s="34">
        <f t="shared" si="45"/>
        <v>1</v>
      </c>
      <c r="BH217" s="34" t="str">
        <f t="shared" si="46"/>
        <v>97-1</v>
      </c>
      <c r="BI217" s="34">
        <f t="shared" si="36"/>
        <v>5</v>
      </c>
      <c r="BJ217" s="34" t="str">
        <f t="shared" si="37"/>
        <v/>
      </c>
      <c r="BK217" s="34" t="str">
        <f t="shared" si="39"/>
        <v>新規のみ</v>
      </c>
      <c r="BL217" s="34" t="str">
        <f t="shared" si="47"/>
        <v>97-Yes</v>
      </c>
      <c r="BM217" s="34" t="str">
        <f t="shared" si="40"/>
        <v>進歩性</v>
      </c>
      <c r="BN217" s="34" t="str">
        <f t="shared" si="41"/>
        <v>進歩性のみ</v>
      </c>
      <c r="BO217" s="34" t="str">
        <f t="shared" si="42"/>
        <v>97-進</v>
      </c>
      <c r="BP217" s="34">
        <f t="shared" si="43"/>
        <v>1990</v>
      </c>
      <c r="BQ217" s="34" t="str">
        <f t="shared" si="44"/>
        <v>分析対象</v>
      </c>
      <c r="BR217" s="318"/>
      <c r="BS217" s="318"/>
      <c r="BT217" s="318"/>
      <c r="BU217" s="367" t="s">
        <v>104</v>
      </c>
      <c r="BV217" s="352" t="s">
        <v>2692</v>
      </c>
      <c r="BW217" s="67" t="s">
        <v>2703</v>
      </c>
    </row>
    <row r="218" spans="1:75" s="368" customFormat="1" ht="40.5" x14ac:dyDescent="0.15">
      <c r="A218" s="841"/>
      <c r="B218" s="342" t="s">
        <v>1381</v>
      </c>
      <c r="C218" s="369" t="s">
        <v>2708</v>
      </c>
      <c r="D218" s="360" t="s">
        <v>2688</v>
      </c>
      <c r="E218" s="361" t="s">
        <v>2368</v>
      </c>
      <c r="F218" s="370" t="s">
        <v>2689</v>
      </c>
      <c r="G218" s="346" t="s">
        <v>2690</v>
      </c>
      <c r="H218" s="214" t="s">
        <v>2691</v>
      </c>
      <c r="I218" s="214" t="s">
        <v>138</v>
      </c>
      <c r="J218" s="214" t="s">
        <v>2692</v>
      </c>
      <c r="K218" s="214" t="s">
        <v>2693</v>
      </c>
      <c r="L218" s="214" t="s">
        <v>2694</v>
      </c>
      <c r="M218" s="214" t="s">
        <v>138</v>
      </c>
      <c r="N218" s="837"/>
      <c r="O218" s="806"/>
      <c r="P218" s="845"/>
      <c r="Q218" s="828"/>
      <c r="R218" s="839"/>
      <c r="S218" s="766"/>
      <c r="T218" s="769"/>
      <c r="U218" s="347" t="s">
        <v>118</v>
      </c>
      <c r="V218" s="348" t="s">
        <v>2709</v>
      </c>
      <c r="W218" s="349" t="s">
        <v>2710</v>
      </c>
      <c r="X218" s="348" t="s">
        <v>2711</v>
      </c>
      <c r="Y218" s="348" t="s">
        <v>94</v>
      </c>
      <c r="Z218" s="349" t="s">
        <v>25</v>
      </c>
      <c r="AA218" s="350" t="s">
        <v>2712</v>
      </c>
      <c r="AB218" s="351">
        <v>2008978</v>
      </c>
      <c r="AC218" s="351" t="s">
        <v>2713</v>
      </c>
      <c r="AD218" s="91" t="s">
        <v>95</v>
      </c>
      <c r="AE218" s="92" t="s">
        <v>95</v>
      </c>
      <c r="AF218" s="169" t="s">
        <v>96</v>
      </c>
      <c r="AG218" s="94" t="s">
        <v>102</v>
      </c>
      <c r="AH218" s="95" t="s">
        <v>102</v>
      </c>
      <c r="AI218" s="175" t="s">
        <v>165</v>
      </c>
      <c r="AJ218" s="176" t="s">
        <v>2714</v>
      </c>
      <c r="AK218" s="176" t="s">
        <v>2715</v>
      </c>
      <c r="AL218" s="58" t="s">
        <v>2716</v>
      </c>
      <c r="AM218" s="58" t="s">
        <v>2717</v>
      </c>
      <c r="AN218" s="58" t="s">
        <v>2718</v>
      </c>
      <c r="AO218" s="59">
        <v>31632</v>
      </c>
      <c r="AP218" s="60" t="s">
        <v>124</v>
      </c>
      <c r="AQ218" s="60" t="s">
        <v>95</v>
      </c>
      <c r="AR218" s="60" t="s">
        <v>95</v>
      </c>
      <c r="AS218" s="60" t="s">
        <v>95</v>
      </c>
      <c r="AT218" s="60" t="s">
        <v>233</v>
      </c>
      <c r="AU218" s="55" t="s">
        <v>277</v>
      </c>
      <c r="AV218" s="58" t="s">
        <v>102</v>
      </c>
      <c r="AW218" s="55" t="s">
        <v>102</v>
      </c>
      <c r="AX218" s="58" t="s">
        <v>102</v>
      </c>
      <c r="AY218" s="58" t="s">
        <v>138</v>
      </c>
      <c r="AZ218" s="62" t="s">
        <v>102</v>
      </c>
      <c r="BA218" s="62" t="s">
        <v>368</v>
      </c>
      <c r="BB218" s="62" t="s">
        <v>2706</v>
      </c>
      <c r="BC218" s="62" t="s">
        <v>2719</v>
      </c>
      <c r="BD218" s="64" t="str">
        <f t="shared" si="38"/>
        <v>E</v>
      </c>
      <c r="BE218" s="200" t="s">
        <v>576</v>
      </c>
      <c r="BF218" s="34">
        <f>IF(A218="",BF217,ROW()-1-COUNTIF(A$2:A218,""))</f>
        <v>97</v>
      </c>
      <c r="BG218" s="34">
        <f t="shared" si="45"/>
        <v>2</v>
      </c>
      <c r="BH218" s="34" t="str">
        <f t="shared" si="46"/>
        <v>97-2</v>
      </c>
      <c r="BI218" s="34">
        <f t="shared" si="36"/>
        <v>5</v>
      </c>
      <c r="BJ218" s="34" t="str">
        <f t="shared" si="37"/>
        <v/>
      </c>
      <c r="BK218" s="34" t="str">
        <f t="shared" si="39"/>
        <v>新規のみ</v>
      </c>
      <c r="BL218" s="34" t="str">
        <f t="shared" si="47"/>
        <v>97-Yes</v>
      </c>
      <c r="BM218" s="34" t="str">
        <f t="shared" si="40"/>
        <v>進歩性</v>
      </c>
      <c r="BN218" s="34" t="str">
        <f t="shared" si="41"/>
        <v>進歩性のみ</v>
      </c>
      <c r="BO218" s="34" t="str">
        <f t="shared" si="42"/>
        <v>97-進</v>
      </c>
      <c r="BP218" s="34">
        <f t="shared" si="43"/>
        <v>1986</v>
      </c>
      <c r="BQ218" s="34" t="str">
        <f t="shared" si="44"/>
        <v>分析対象</v>
      </c>
      <c r="BR218" s="318"/>
      <c r="BS218" s="318"/>
      <c r="BT218" s="318"/>
      <c r="BU218" s="367" t="s">
        <v>104</v>
      </c>
      <c r="BV218" s="352" t="s">
        <v>2692</v>
      </c>
      <c r="BW218" s="67" t="s">
        <v>2716</v>
      </c>
    </row>
    <row r="219" spans="1:75" s="368" customFormat="1" ht="40.5" x14ac:dyDescent="0.15">
      <c r="A219" s="841"/>
      <c r="B219" s="342" t="s">
        <v>1381</v>
      </c>
      <c r="C219" s="369" t="s">
        <v>2708</v>
      </c>
      <c r="D219" s="360" t="s">
        <v>2720</v>
      </c>
      <c r="E219" s="361" t="s">
        <v>2397</v>
      </c>
      <c r="F219" s="370" t="s">
        <v>2689</v>
      </c>
      <c r="G219" s="346" t="s">
        <v>2690</v>
      </c>
      <c r="H219" s="214" t="s">
        <v>2691</v>
      </c>
      <c r="I219" s="214" t="s">
        <v>138</v>
      </c>
      <c r="J219" s="214" t="s">
        <v>2692</v>
      </c>
      <c r="K219" s="214" t="s">
        <v>2693</v>
      </c>
      <c r="L219" s="214" t="s">
        <v>2694</v>
      </c>
      <c r="M219" s="214" t="s">
        <v>138</v>
      </c>
      <c r="N219" s="837"/>
      <c r="O219" s="806"/>
      <c r="P219" s="845"/>
      <c r="Q219" s="828"/>
      <c r="R219" s="839"/>
      <c r="S219" s="766"/>
      <c r="T219" s="769"/>
      <c r="U219" s="347" t="s">
        <v>192</v>
      </c>
      <c r="V219" s="348" t="s">
        <v>2721</v>
      </c>
      <c r="W219" s="349" t="s">
        <v>2722</v>
      </c>
      <c r="X219" s="348" t="s">
        <v>2723</v>
      </c>
      <c r="Y219" s="348" t="s">
        <v>94</v>
      </c>
      <c r="Z219" s="349" t="s">
        <v>25</v>
      </c>
      <c r="AA219" s="350" t="s">
        <v>2724</v>
      </c>
      <c r="AB219" s="351">
        <v>2008978</v>
      </c>
      <c r="AC219" s="351" t="s">
        <v>2725</v>
      </c>
      <c r="AD219" s="91" t="s">
        <v>95</v>
      </c>
      <c r="AE219" s="92" t="s">
        <v>95</v>
      </c>
      <c r="AF219" s="169" t="s">
        <v>96</v>
      </c>
      <c r="AG219" s="94" t="s">
        <v>102</v>
      </c>
      <c r="AH219" s="95" t="s">
        <v>102</v>
      </c>
      <c r="AI219" s="175" t="s">
        <v>165</v>
      </c>
      <c r="AJ219" s="176" t="s">
        <v>2726</v>
      </c>
      <c r="AK219" s="371" t="s">
        <v>2727</v>
      </c>
      <c r="AL219" s="58" t="s">
        <v>2728</v>
      </c>
      <c r="AM219" s="58" t="s">
        <v>2729</v>
      </c>
      <c r="AN219" s="58" t="s">
        <v>2730</v>
      </c>
      <c r="AO219" s="285">
        <v>25934</v>
      </c>
      <c r="AP219" s="60" t="s">
        <v>124</v>
      </c>
      <c r="AQ219" s="60" t="s">
        <v>95</v>
      </c>
      <c r="AR219" s="60" t="s">
        <v>95</v>
      </c>
      <c r="AS219" s="60" t="s">
        <v>95</v>
      </c>
      <c r="AT219" s="60" t="s">
        <v>233</v>
      </c>
      <c r="AU219" s="55" t="s">
        <v>277</v>
      </c>
      <c r="AV219" s="58" t="s">
        <v>102</v>
      </c>
      <c r="AW219" s="55" t="s">
        <v>102</v>
      </c>
      <c r="AX219" s="58" t="s">
        <v>102</v>
      </c>
      <c r="AY219" s="58" t="s">
        <v>138</v>
      </c>
      <c r="AZ219" s="62" t="s">
        <v>102</v>
      </c>
      <c r="BA219" s="62" t="s">
        <v>368</v>
      </c>
      <c r="BB219" s="62" t="s">
        <v>2706</v>
      </c>
      <c r="BC219" s="62" t="s">
        <v>2719</v>
      </c>
      <c r="BD219" s="64" t="str">
        <f t="shared" si="38"/>
        <v>E</v>
      </c>
      <c r="BE219" s="200" t="s">
        <v>576</v>
      </c>
      <c r="BF219" s="34">
        <f>IF(A219="",BF218,ROW()-1-COUNTIF(A$2:A219,""))</f>
        <v>97</v>
      </c>
      <c r="BG219" s="34">
        <f t="shared" si="45"/>
        <v>3</v>
      </c>
      <c r="BH219" s="34" t="str">
        <f t="shared" si="46"/>
        <v>97-3</v>
      </c>
      <c r="BI219" s="34">
        <f t="shared" si="36"/>
        <v>5</v>
      </c>
      <c r="BJ219" s="34" t="str">
        <f t="shared" si="37"/>
        <v/>
      </c>
      <c r="BK219" s="34" t="str">
        <f t="shared" si="39"/>
        <v>新規のみ</v>
      </c>
      <c r="BL219" s="34" t="str">
        <f t="shared" si="47"/>
        <v>97-Yes</v>
      </c>
      <c r="BM219" s="34" t="str">
        <f t="shared" si="40"/>
        <v>進歩性</v>
      </c>
      <c r="BN219" s="34" t="str">
        <f t="shared" si="41"/>
        <v>進歩性のみ</v>
      </c>
      <c r="BO219" s="34" t="str">
        <f t="shared" si="42"/>
        <v>97-進</v>
      </c>
      <c r="BP219" s="34">
        <f t="shared" si="43"/>
        <v>1971</v>
      </c>
      <c r="BQ219" s="34" t="str">
        <f t="shared" si="44"/>
        <v>分析対象</v>
      </c>
      <c r="BR219" s="318"/>
      <c r="BS219" s="318"/>
      <c r="BT219" s="318"/>
      <c r="BU219" s="367" t="s">
        <v>104</v>
      </c>
      <c r="BV219" s="352" t="s">
        <v>2692</v>
      </c>
      <c r="BW219" s="67" t="s">
        <v>2728</v>
      </c>
    </row>
    <row r="220" spans="1:75" s="368" customFormat="1" ht="40.5" x14ac:dyDescent="0.15">
      <c r="A220" s="841"/>
      <c r="B220" s="342" t="s">
        <v>1381</v>
      </c>
      <c r="C220" s="369" t="s">
        <v>2708</v>
      </c>
      <c r="D220" s="360" t="s">
        <v>2688</v>
      </c>
      <c r="E220" s="361" t="s">
        <v>2368</v>
      </c>
      <c r="F220" s="370" t="s">
        <v>2689</v>
      </c>
      <c r="G220" s="346" t="s">
        <v>2690</v>
      </c>
      <c r="H220" s="214" t="s">
        <v>2691</v>
      </c>
      <c r="I220" s="214" t="s">
        <v>138</v>
      </c>
      <c r="J220" s="214" t="s">
        <v>2692</v>
      </c>
      <c r="K220" s="214" t="s">
        <v>2693</v>
      </c>
      <c r="L220" s="214" t="s">
        <v>2694</v>
      </c>
      <c r="M220" s="214" t="s">
        <v>138</v>
      </c>
      <c r="N220" s="837"/>
      <c r="O220" s="806"/>
      <c r="P220" s="845"/>
      <c r="Q220" s="828"/>
      <c r="R220" s="839"/>
      <c r="S220" s="766"/>
      <c r="T220" s="769"/>
      <c r="U220" s="347" t="s">
        <v>201</v>
      </c>
      <c r="V220" s="348" t="s">
        <v>2731</v>
      </c>
      <c r="W220" s="372" t="s">
        <v>2732</v>
      </c>
      <c r="X220" s="348" t="s">
        <v>195</v>
      </c>
      <c r="Y220" s="348" t="s">
        <v>94</v>
      </c>
      <c r="Z220" s="349" t="s">
        <v>25</v>
      </c>
      <c r="AA220" s="350" t="s">
        <v>2733</v>
      </c>
      <c r="AB220" s="351">
        <v>2008978</v>
      </c>
      <c r="AC220" s="351" t="s">
        <v>102</v>
      </c>
      <c r="AD220" s="91" t="s">
        <v>95</v>
      </c>
      <c r="AE220" s="92" t="s">
        <v>95</v>
      </c>
      <c r="AF220" s="169" t="s">
        <v>96</v>
      </c>
      <c r="AG220" s="94" t="s">
        <v>102</v>
      </c>
      <c r="AH220" s="95" t="s">
        <v>102</v>
      </c>
      <c r="AI220" s="175" t="s">
        <v>165</v>
      </c>
      <c r="AJ220" s="371" t="s">
        <v>2734</v>
      </c>
      <c r="AK220" s="371" t="s">
        <v>2735</v>
      </c>
      <c r="AL220" s="58">
        <v>0</v>
      </c>
      <c r="AM220" s="58">
        <v>0</v>
      </c>
      <c r="AN220" s="58">
        <v>0</v>
      </c>
      <c r="AO220" s="285">
        <v>21916</v>
      </c>
      <c r="AP220" s="60" t="s">
        <v>124</v>
      </c>
      <c r="AQ220" s="60" t="s">
        <v>95</v>
      </c>
      <c r="AR220" s="60" t="s">
        <v>95</v>
      </c>
      <c r="AS220" s="60" t="s">
        <v>95</v>
      </c>
      <c r="AT220" s="60" t="s">
        <v>233</v>
      </c>
      <c r="AU220" s="55" t="s">
        <v>277</v>
      </c>
      <c r="AV220" s="58" t="s">
        <v>102</v>
      </c>
      <c r="AW220" s="55" t="s">
        <v>102</v>
      </c>
      <c r="AX220" s="58" t="s">
        <v>102</v>
      </c>
      <c r="AY220" s="58" t="s">
        <v>138</v>
      </c>
      <c r="AZ220" s="62" t="s">
        <v>102</v>
      </c>
      <c r="BA220" s="62" t="e">
        <v>#N/A</v>
      </c>
      <c r="BB220" s="62" t="s">
        <v>2706</v>
      </c>
      <c r="BC220" s="62" t="e">
        <v>#N/A</v>
      </c>
      <c r="BD220" s="64" t="str">
        <f t="shared" si="38"/>
        <v>E</v>
      </c>
      <c r="BE220" s="200" t="s">
        <v>576</v>
      </c>
      <c r="BF220" s="34">
        <f>IF(A220="",BF219,ROW()-1-COUNTIF(A$2:A220,""))</f>
        <v>97</v>
      </c>
      <c r="BG220" s="34">
        <f t="shared" si="45"/>
        <v>4</v>
      </c>
      <c r="BH220" s="34" t="str">
        <f t="shared" si="46"/>
        <v>97-4</v>
      </c>
      <c r="BI220" s="34">
        <f t="shared" si="36"/>
        <v>5</v>
      </c>
      <c r="BJ220" s="34" t="str">
        <f t="shared" si="37"/>
        <v/>
      </c>
      <c r="BK220" s="34" t="str">
        <f t="shared" si="39"/>
        <v>新規のみ</v>
      </c>
      <c r="BL220" s="34" t="str">
        <f t="shared" si="47"/>
        <v>97-Yes</v>
      </c>
      <c r="BM220" s="34" t="str">
        <f t="shared" si="40"/>
        <v>進歩性</v>
      </c>
      <c r="BN220" s="34" t="str">
        <f t="shared" si="41"/>
        <v>進歩性のみ</v>
      </c>
      <c r="BO220" s="34" t="str">
        <f t="shared" si="42"/>
        <v>97-進</v>
      </c>
      <c r="BP220" s="34">
        <f t="shared" si="43"/>
        <v>1960</v>
      </c>
      <c r="BQ220" s="34" t="str">
        <f t="shared" si="44"/>
        <v>分析対象</v>
      </c>
      <c r="BR220" s="318"/>
      <c r="BS220" s="318"/>
      <c r="BT220" s="318"/>
      <c r="BU220" s="367"/>
      <c r="BV220" s="352" t="s">
        <v>2692</v>
      </c>
      <c r="BW220" s="67">
        <v>0</v>
      </c>
    </row>
    <row r="221" spans="1:75" s="368" customFormat="1" ht="40.5" x14ac:dyDescent="0.15">
      <c r="A221" s="842"/>
      <c r="B221" s="342" t="s">
        <v>1381</v>
      </c>
      <c r="C221" s="373" t="s">
        <v>2708</v>
      </c>
      <c r="D221" s="360" t="s">
        <v>2688</v>
      </c>
      <c r="E221" s="374" t="s">
        <v>2368</v>
      </c>
      <c r="F221" s="375" t="s">
        <v>2689</v>
      </c>
      <c r="G221" s="346" t="s">
        <v>2690</v>
      </c>
      <c r="H221" s="214" t="s">
        <v>2691</v>
      </c>
      <c r="I221" s="214" t="s">
        <v>138</v>
      </c>
      <c r="J221" s="214" t="s">
        <v>2692</v>
      </c>
      <c r="K221" s="214" t="s">
        <v>2693</v>
      </c>
      <c r="L221" s="214" t="s">
        <v>2694</v>
      </c>
      <c r="M221" s="214" t="s">
        <v>138</v>
      </c>
      <c r="N221" s="838"/>
      <c r="O221" s="807"/>
      <c r="P221" s="846"/>
      <c r="Q221" s="834"/>
      <c r="R221" s="836"/>
      <c r="S221" s="767"/>
      <c r="T221" s="770"/>
      <c r="U221" s="48" t="s">
        <v>279</v>
      </c>
      <c r="V221" s="45" t="s">
        <v>2736</v>
      </c>
      <c r="W221" s="50" t="s">
        <v>2737</v>
      </c>
      <c r="X221" s="45" t="s">
        <v>2738</v>
      </c>
      <c r="Y221" s="45" t="s">
        <v>94</v>
      </c>
      <c r="Z221" s="50" t="s">
        <v>25</v>
      </c>
      <c r="AA221" s="376" t="s">
        <v>2739</v>
      </c>
      <c r="AB221" s="8">
        <v>2008978</v>
      </c>
      <c r="AC221" s="8" t="s">
        <v>2740</v>
      </c>
      <c r="AD221" s="377" t="s">
        <v>95</v>
      </c>
      <c r="AE221" s="378" t="s">
        <v>95</v>
      </c>
      <c r="AF221" s="379" t="s">
        <v>96</v>
      </c>
      <c r="AG221" s="55" t="s">
        <v>102</v>
      </c>
      <c r="AH221" s="56" t="s">
        <v>102</v>
      </c>
      <c r="AI221" s="175" t="s">
        <v>165</v>
      </c>
      <c r="AJ221" s="176" t="s">
        <v>2726</v>
      </c>
      <c r="AK221" s="371" t="s">
        <v>2741</v>
      </c>
      <c r="AL221" s="58" t="s">
        <v>2742</v>
      </c>
      <c r="AM221" s="58" t="s">
        <v>2743</v>
      </c>
      <c r="AN221" s="58" t="s">
        <v>2744</v>
      </c>
      <c r="AO221" s="285">
        <v>25569</v>
      </c>
      <c r="AP221" s="60" t="s">
        <v>124</v>
      </c>
      <c r="AQ221" s="60" t="s">
        <v>95</v>
      </c>
      <c r="AR221" s="60" t="s">
        <v>95</v>
      </c>
      <c r="AS221" s="60" t="s">
        <v>95</v>
      </c>
      <c r="AT221" s="60" t="s">
        <v>233</v>
      </c>
      <c r="AU221" s="55" t="s">
        <v>277</v>
      </c>
      <c r="AV221" s="58" t="s">
        <v>102</v>
      </c>
      <c r="AW221" s="55" t="s">
        <v>102</v>
      </c>
      <c r="AX221" s="58" t="s">
        <v>102</v>
      </c>
      <c r="AY221" s="58" t="s">
        <v>138</v>
      </c>
      <c r="AZ221" s="99" t="s">
        <v>102</v>
      </c>
      <c r="BA221" s="99" t="s">
        <v>368</v>
      </c>
      <c r="BB221" s="99" t="s">
        <v>2706</v>
      </c>
      <c r="BC221" s="99" t="s">
        <v>2719</v>
      </c>
      <c r="BD221" s="64" t="str">
        <f t="shared" si="38"/>
        <v>E</v>
      </c>
      <c r="BE221" s="358" t="s">
        <v>576</v>
      </c>
      <c r="BF221" s="34">
        <f>IF(A221="",BF220,ROW()-1-COUNTIF(A$2:A221,""))</f>
        <v>97</v>
      </c>
      <c r="BG221" s="34">
        <f t="shared" si="45"/>
        <v>5</v>
      </c>
      <c r="BH221" s="34" t="str">
        <f t="shared" si="46"/>
        <v>97-5</v>
      </c>
      <c r="BI221" s="34">
        <f t="shared" si="36"/>
        <v>5</v>
      </c>
      <c r="BJ221" s="34" t="str">
        <f t="shared" si="37"/>
        <v/>
      </c>
      <c r="BK221" s="34" t="str">
        <f t="shared" si="39"/>
        <v>新規のみ</v>
      </c>
      <c r="BL221" s="34" t="str">
        <f t="shared" si="47"/>
        <v>97-Yes</v>
      </c>
      <c r="BM221" s="34" t="str">
        <f t="shared" si="40"/>
        <v>進歩性</v>
      </c>
      <c r="BN221" s="34" t="str">
        <f t="shared" si="41"/>
        <v>進歩性のみ</v>
      </c>
      <c r="BO221" s="34" t="str">
        <f t="shared" si="42"/>
        <v>97-進</v>
      </c>
      <c r="BP221" s="34">
        <f t="shared" si="43"/>
        <v>1970</v>
      </c>
      <c r="BQ221" s="34" t="str">
        <f t="shared" si="44"/>
        <v>分析対象</v>
      </c>
      <c r="BR221" s="318"/>
      <c r="BS221" s="318"/>
      <c r="BT221" s="318"/>
      <c r="BU221" s="367" t="s">
        <v>104</v>
      </c>
      <c r="BV221" s="352" t="s">
        <v>2692</v>
      </c>
      <c r="BW221" s="67" t="s">
        <v>2742</v>
      </c>
    </row>
    <row r="222" spans="1:75" s="353" customFormat="1" ht="54" x14ac:dyDescent="0.15">
      <c r="A222" s="380" t="s">
        <v>2745</v>
      </c>
      <c r="B222" s="381" t="s">
        <v>1381</v>
      </c>
      <c r="C222" s="382" t="s">
        <v>2746</v>
      </c>
      <c r="D222" s="382"/>
      <c r="E222" s="382"/>
      <c r="F222" s="362" t="s">
        <v>2747</v>
      </c>
      <c r="G222" s="356" t="s">
        <v>2748</v>
      </c>
      <c r="H222" s="356" t="s">
        <v>2749</v>
      </c>
      <c r="I222" s="356" t="s">
        <v>138</v>
      </c>
      <c r="J222" s="356" t="s">
        <v>2750</v>
      </c>
      <c r="K222" s="356" t="s">
        <v>2751</v>
      </c>
      <c r="L222" s="356" t="s">
        <v>2752</v>
      </c>
      <c r="M222" s="356" t="s">
        <v>2753</v>
      </c>
      <c r="N222" s="383"/>
      <c r="O222" s="87"/>
      <c r="P222" s="384"/>
      <c r="Q222" s="61"/>
      <c r="R222" s="385"/>
      <c r="S222" s="386" t="s">
        <v>2421</v>
      </c>
      <c r="T222" s="387" t="s">
        <v>2421</v>
      </c>
      <c r="U222" s="132"/>
      <c r="V222" s="87"/>
      <c r="W222" s="88" t="s">
        <v>195</v>
      </c>
      <c r="X222" s="87" t="s">
        <v>195</v>
      </c>
      <c r="Y222" s="87"/>
      <c r="Z222" s="88"/>
      <c r="AA222" s="388" t="s">
        <v>102</v>
      </c>
      <c r="AB222" s="88"/>
      <c r="AC222" s="88" t="s">
        <v>102</v>
      </c>
      <c r="AD222" s="389" t="s">
        <v>102</v>
      </c>
      <c r="AE222" s="390" t="s">
        <v>102</v>
      </c>
      <c r="AF222" s="391" t="s">
        <v>102</v>
      </c>
      <c r="AG222" s="94" t="s">
        <v>102</v>
      </c>
      <c r="AH222" s="95" t="s">
        <v>102</v>
      </c>
      <c r="AI222" s="179" t="s">
        <v>102</v>
      </c>
      <c r="AJ222" s="166" t="s">
        <v>102</v>
      </c>
      <c r="AK222" s="166" t="s">
        <v>102</v>
      </c>
      <c r="AL222" s="100" t="s">
        <v>102</v>
      </c>
      <c r="AM222" s="100" t="s">
        <v>102</v>
      </c>
      <c r="AN222" s="100" t="s">
        <v>102</v>
      </c>
      <c r="AO222" s="134" t="s">
        <v>102</v>
      </c>
      <c r="AP222" s="60"/>
      <c r="AQ222" s="61"/>
      <c r="AR222" s="61"/>
      <c r="AS222" s="61" t="s">
        <v>102</v>
      </c>
      <c r="AT222" s="61" t="s">
        <v>102</v>
      </c>
      <c r="AU222" s="94" t="s">
        <v>102</v>
      </c>
      <c r="AV222" s="135" t="s">
        <v>205</v>
      </c>
      <c r="AW222" s="94" t="s">
        <v>102</v>
      </c>
      <c r="AX222" s="100" t="s">
        <v>102</v>
      </c>
      <c r="AY222" s="58" t="s">
        <v>138</v>
      </c>
      <c r="AZ222" s="99" t="s">
        <v>102</v>
      </c>
      <c r="BA222" s="99" t="s">
        <v>102</v>
      </c>
      <c r="BB222" s="99" t="s">
        <v>102</v>
      </c>
      <c r="BC222" s="99" t="s">
        <v>102</v>
      </c>
      <c r="BD222" s="64" t="str">
        <f t="shared" si="38"/>
        <v>D</v>
      </c>
      <c r="BE222" s="358" t="s">
        <v>576</v>
      </c>
      <c r="BF222" s="34">
        <f>IF(A222="",BF221,ROW()-1-COUNTIF(A$2:A222,""))</f>
        <v>98</v>
      </c>
      <c r="BG222" s="34">
        <f t="shared" si="45"/>
        <v>1</v>
      </c>
      <c r="BH222" s="34" t="str">
        <f t="shared" si="46"/>
        <v>98-1</v>
      </c>
      <c r="BI222" s="34">
        <f t="shared" si="36"/>
        <v>1</v>
      </c>
      <c r="BJ222" s="34" t="str">
        <f t="shared" si="37"/>
        <v/>
      </c>
      <c r="BK222" s="34" t="str">
        <f t="shared" si="39"/>
        <v>既出のみ</v>
      </c>
      <c r="BL222" s="34" t="str">
        <f t="shared" si="47"/>
        <v>98-</v>
      </c>
      <c r="BM222" s="34" t="str">
        <f t="shared" si="40"/>
        <v/>
      </c>
      <c r="BN222" s="34" t="str">
        <f t="shared" si="41"/>
        <v>-</v>
      </c>
      <c r="BO222" s="34" t="str">
        <f t="shared" si="42"/>
        <v>98-両</v>
      </c>
      <c r="BP222" s="34" t="str">
        <f t="shared" si="43"/>
        <v/>
      </c>
      <c r="BQ222" s="34" t="str">
        <f t="shared" si="44"/>
        <v/>
      </c>
      <c r="BR222" s="103"/>
      <c r="BS222" s="103"/>
      <c r="BT222" s="103"/>
      <c r="BU222" s="77"/>
      <c r="BV222" s="2" t="s">
        <v>2750</v>
      </c>
      <c r="BW222" s="136" t="s">
        <v>102</v>
      </c>
    </row>
    <row r="223" spans="1:75" s="353" customFormat="1" ht="27" customHeight="1" x14ac:dyDescent="0.15">
      <c r="A223" s="840" t="s">
        <v>2754</v>
      </c>
      <c r="B223" s="342" t="s">
        <v>1381</v>
      </c>
      <c r="C223" s="359" t="s">
        <v>2755</v>
      </c>
      <c r="D223" s="360" t="s">
        <v>2756</v>
      </c>
      <c r="E223" s="374" t="s">
        <v>2397</v>
      </c>
      <c r="F223" s="362" t="s">
        <v>2747</v>
      </c>
      <c r="G223" s="214" t="s">
        <v>2748</v>
      </c>
      <c r="H223" s="214" t="s">
        <v>2749</v>
      </c>
      <c r="I223" s="214" t="s">
        <v>138</v>
      </c>
      <c r="J223" s="214" t="s">
        <v>2750</v>
      </c>
      <c r="K223" s="214" t="s">
        <v>2751</v>
      </c>
      <c r="L223" s="214" t="s">
        <v>2752</v>
      </c>
      <c r="M223" s="214" t="s">
        <v>2753</v>
      </c>
      <c r="N223" s="843" t="s">
        <v>2757</v>
      </c>
      <c r="O223" s="805" t="s">
        <v>89</v>
      </c>
      <c r="P223" s="814" t="s">
        <v>2758</v>
      </c>
      <c r="Q223" s="827">
        <v>0</v>
      </c>
      <c r="R223" s="835" t="s">
        <v>2759</v>
      </c>
      <c r="S223" s="765" t="s">
        <v>2524</v>
      </c>
      <c r="T223" s="768">
        <v>3</v>
      </c>
      <c r="U223" s="347" t="s">
        <v>340</v>
      </c>
      <c r="V223" s="348" t="s">
        <v>2760</v>
      </c>
      <c r="W223" s="349" t="s">
        <v>195</v>
      </c>
      <c r="X223" s="348" t="s">
        <v>195</v>
      </c>
      <c r="Y223" s="348" t="s">
        <v>94</v>
      </c>
      <c r="Z223" s="392" t="s">
        <v>122</v>
      </c>
      <c r="AA223" s="363" t="s">
        <v>102</v>
      </c>
      <c r="AB223" s="349"/>
      <c r="AC223" s="349" t="s">
        <v>102</v>
      </c>
      <c r="AD223" s="364" t="s">
        <v>95</v>
      </c>
      <c r="AE223" s="365" t="s">
        <v>95</v>
      </c>
      <c r="AF223" s="366" t="s">
        <v>96</v>
      </c>
      <c r="AG223" s="94" t="s">
        <v>102</v>
      </c>
      <c r="AH223" s="95" t="s">
        <v>102</v>
      </c>
      <c r="AI223" s="175" t="s">
        <v>306</v>
      </c>
      <c r="AJ223" s="371" t="s">
        <v>2761</v>
      </c>
      <c r="AK223" s="176" t="s">
        <v>102</v>
      </c>
      <c r="AL223" s="58" t="s">
        <v>102</v>
      </c>
      <c r="AM223" s="58" t="s">
        <v>102</v>
      </c>
      <c r="AN223" s="58" t="s">
        <v>102</v>
      </c>
      <c r="AO223" s="59" t="s">
        <v>102</v>
      </c>
      <c r="AP223" s="60" t="s">
        <v>124</v>
      </c>
      <c r="AQ223" s="60" t="s">
        <v>95</v>
      </c>
      <c r="AR223" s="60" t="s">
        <v>95</v>
      </c>
      <c r="AS223" s="60" t="s">
        <v>95</v>
      </c>
      <c r="AT223" s="60" t="s">
        <v>233</v>
      </c>
      <c r="AU223" s="55" t="s">
        <v>277</v>
      </c>
      <c r="AV223" s="193" t="s">
        <v>205</v>
      </c>
      <c r="AW223" s="55" t="s">
        <v>102</v>
      </c>
      <c r="AX223" s="58" t="s">
        <v>102</v>
      </c>
      <c r="AY223" s="58" t="s">
        <v>138</v>
      </c>
      <c r="AZ223" s="99" t="s">
        <v>102</v>
      </c>
      <c r="BA223" s="99" t="s">
        <v>102</v>
      </c>
      <c r="BB223" s="99" t="s">
        <v>102</v>
      </c>
      <c r="BC223" s="99" t="s">
        <v>102</v>
      </c>
      <c r="BD223" s="64" t="str">
        <f t="shared" si="38"/>
        <v>D</v>
      </c>
      <c r="BE223" s="358" t="s">
        <v>576</v>
      </c>
      <c r="BF223" s="34">
        <f>IF(A223="",BF222,ROW()-1-COUNTIF(A$2:A223,""))</f>
        <v>99</v>
      </c>
      <c r="BG223" s="34">
        <f t="shared" si="45"/>
        <v>1</v>
      </c>
      <c r="BH223" s="34" t="str">
        <f t="shared" si="46"/>
        <v>99-1</v>
      </c>
      <c r="BI223" s="34">
        <f t="shared" si="36"/>
        <v>3</v>
      </c>
      <c r="BJ223" s="34" t="str">
        <f t="shared" si="37"/>
        <v/>
      </c>
      <c r="BK223" s="34" t="str">
        <f t="shared" si="39"/>
        <v>新規のみ</v>
      </c>
      <c r="BL223" s="34" t="str">
        <f t="shared" si="47"/>
        <v>99-Yes</v>
      </c>
      <c r="BM223" s="34" t="str">
        <f t="shared" si="40"/>
        <v>進歩性</v>
      </c>
      <c r="BN223" s="34" t="str">
        <f t="shared" si="41"/>
        <v>進歩性のみ</v>
      </c>
      <c r="BO223" s="34" t="str">
        <f t="shared" si="42"/>
        <v>99-進</v>
      </c>
      <c r="BP223" s="34" t="str">
        <f t="shared" si="43"/>
        <v/>
      </c>
      <c r="BQ223" s="34" t="str">
        <f t="shared" si="44"/>
        <v>分析対象</v>
      </c>
      <c r="BR223" s="103"/>
      <c r="BS223" s="103"/>
      <c r="BT223" s="103"/>
      <c r="BU223" s="77"/>
      <c r="BV223" s="352" t="s">
        <v>2750</v>
      </c>
      <c r="BW223" s="67" t="s">
        <v>102</v>
      </c>
    </row>
    <row r="224" spans="1:75" s="353" customFormat="1" ht="54" x14ac:dyDescent="0.15">
      <c r="A224" s="841"/>
      <c r="B224" s="342" t="s">
        <v>1381</v>
      </c>
      <c r="C224" s="369" t="s">
        <v>2746</v>
      </c>
      <c r="D224" s="360" t="s">
        <v>2756</v>
      </c>
      <c r="E224" s="361" t="s">
        <v>2397</v>
      </c>
      <c r="F224" s="370" t="s">
        <v>2747</v>
      </c>
      <c r="G224" s="346" t="s">
        <v>2748</v>
      </c>
      <c r="H224" s="214" t="s">
        <v>2749</v>
      </c>
      <c r="I224" s="214" t="s">
        <v>138</v>
      </c>
      <c r="J224" s="214" t="s">
        <v>2750</v>
      </c>
      <c r="K224" s="214" t="s">
        <v>2751</v>
      </c>
      <c r="L224" s="214" t="s">
        <v>2752</v>
      </c>
      <c r="M224" s="214" t="s">
        <v>2753</v>
      </c>
      <c r="N224" s="837"/>
      <c r="O224" s="806"/>
      <c r="P224" s="815"/>
      <c r="Q224" s="828"/>
      <c r="R224" s="839"/>
      <c r="S224" s="766"/>
      <c r="T224" s="769"/>
      <c r="U224" s="347" t="s">
        <v>370</v>
      </c>
      <c r="V224" s="348" t="s">
        <v>2762</v>
      </c>
      <c r="W224" s="349" t="s">
        <v>195</v>
      </c>
      <c r="X224" s="348" t="s">
        <v>195</v>
      </c>
      <c r="Y224" s="348" t="s">
        <v>94</v>
      </c>
      <c r="Z224" s="372" t="s">
        <v>203</v>
      </c>
      <c r="AA224" s="350" t="s">
        <v>102</v>
      </c>
      <c r="AB224" s="351"/>
      <c r="AC224" s="351" t="s">
        <v>102</v>
      </c>
      <c r="AD224" s="91" t="s">
        <v>95</v>
      </c>
      <c r="AE224" s="92" t="s">
        <v>95</v>
      </c>
      <c r="AF224" s="169" t="s">
        <v>96</v>
      </c>
      <c r="AG224" s="94" t="s">
        <v>102</v>
      </c>
      <c r="AH224" s="95" t="s">
        <v>102</v>
      </c>
      <c r="AI224" s="175" t="s">
        <v>306</v>
      </c>
      <c r="AJ224" s="371" t="s">
        <v>2763</v>
      </c>
      <c r="AK224" s="176" t="s">
        <v>102</v>
      </c>
      <c r="AL224" s="58" t="s">
        <v>102</v>
      </c>
      <c r="AM224" s="58" t="s">
        <v>102</v>
      </c>
      <c r="AN224" s="58" t="s">
        <v>102</v>
      </c>
      <c r="AO224" s="59" t="s">
        <v>102</v>
      </c>
      <c r="AP224" s="60" t="s">
        <v>124</v>
      </c>
      <c r="AQ224" s="60" t="s">
        <v>95</v>
      </c>
      <c r="AR224" s="60" t="s">
        <v>96</v>
      </c>
      <c r="AS224" s="60" t="s">
        <v>95</v>
      </c>
      <c r="AT224" s="60" t="s">
        <v>233</v>
      </c>
      <c r="AU224" s="55" t="s">
        <v>277</v>
      </c>
      <c r="AV224" s="193" t="s">
        <v>205</v>
      </c>
      <c r="AW224" s="55" t="s">
        <v>102</v>
      </c>
      <c r="AX224" s="58" t="s">
        <v>102</v>
      </c>
      <c r="AY224" s="58" t="s">
        <v>138</v>
      </c>
      <c r="AZ224" s="99" t="s">
        <v>102</v>
      </c>
      <c r="BA224" s="99" t="s">
        <v>102</v>
      </c>
      <c r="BB224" s="99" t="s">
        <v>102</v>
      </c>
      <c r="BC224" s="99" t="s">
        <v>102</v>
      </c>
      <c r="BD224" s="64" t="str">
        <f t="shared" si="38"/>
        <v>D</v>
      </c>
      <c r="BE224" s="358" t="s">
        <v>576</v>
      </c>
      <c r="BF224" s="34">
        <f>IF(A224="",BF223,ROW()-1-COUNTIF(A$2:A224,""))</f>
        <v>99</v>
      </c>
      <c r="BG224" s="34">
        <f t="shared" si="45"/>
        <v>2</v>
      </c>
      <c r="BH224" s="34" t="str">
        <f t="shared" si="46"/>
        <v>99-2</v>
      </c>
      <c r="BI224" s="34">
        <f t="shared" si="36"/>
        <v>3</v>
      </c>
      <c r="BJ224" s="34" t="str">
        <f t="shared" si="37"/>
        <v/>
      </c>
      <c r="BK224" s="34" t="str">
        <f t="shared" si="39"/>
        <v>新規のみ</v>
      </c>
      <c r="BL224" s="34" t="str">
        <f t="shared" si="47"/>
        <v>99-Yes</v>
      </c>
      <c r="BM224" s="34" t="str">
        <f t="shared" si="40"/>
        <v>進歩性</v>
      </c>
      <c r="BN224" s="34" t="str">
        <f t="shared" si="41"/>
        <v>進歩性のみ</v>
      </c>
      <c r="BO224" s="34" t="str">
        <f t="shared" si="42"/>
        <v>99-進</v>
      </c>
      <c r="BP224" s="34" t="str">
        <f t="shared" si="43"/>
        <v/>
      </c>
      <c r="BQ224" s="34" t="str">
        <f t="shared" si="44"/>
        <v>分析対象</v>
      </c>
      <c r="BR224" s="103"/>
      <c r="BS224" s="103"/>
      <c r="BT224" s="103"/>
      <c r="BU224" s="77"/>
      <c r="BV224" s="352" t="s">
        <v>2750</v>
      </c>
      <c r="BW224" s="67" t="s">
        <v>102</v>
      </c>
    </row>
    <row r="225" spans="1:75" s="353" customFormat="1" ht="54" x14ac:dyDescent="0.15">
      <c r="A225" s="842"/>
      <c r="B225" s="342" t="s">
        <v>1381</v>
      </c>
      <c r="C225" s="373" t="s">
        <v>2746</v>
      </c>
      <c r="D225" s="344" t="s">
        <v>2764</v>
      </c>
      <c r="E225" s="361" t="s">
        <v>2368</v>
      </c>
      <c r="F225" s="375" t="s">
        <v>2747</v>
      </c>
      <c r="G225" s="346" t="s">
        <v>2748</v>
      </c>
      <c r="H225" s="214" t="s">
        <v>2749</v>
      </c>
      <c r="I225" s="214" t="s">
        <v>138</v>
      </c>
      <c r="J225" s="214" t="s">
        <v>2750</v>
      </c>
      <c r="K225" s="214" t="s">
        <v>2751</v>
      </c>
      <c r="L225" s="214" t="s">
        <v>2752</v>
      </c>
      <c r="M225" s="214" t="s">
        <v>2753</v>
      </c>
      <c r="N225" s="838"/>
      <c r="O225" s="807"/>
      <c r="P225" s="816"/>
      <c r="Q225" s="834"/>
      <c r="R225" s="836"/>
      <c r="S225" s="767"/>
      <c r="T225" s="770"/>
      <c r="U225" s="48" t="s">
        <v>379</v>
      </c>
      <c r="V225" s="45" t="s">
        <v>2765</v>
      </c>
      <c r="W225" s="50" t="s">
        <v>195</v>
      </c>
      <c r="X225" s="45" t="s">
        <v>195</v>
      </c>
      <c r="Y225" s="45" t="s">
        <v>94</v>
      </c>
      <c r="Z225" s="392" t="s">
        <v>203</v>
      </c>
      <c r="AA225" s="376" t="s">
        <v>102</v>
      </c>
      <c r="AB225" s="8"/>
      <c r="AC225" s="8" t="s">
        <v>102</v>
      </c>
      <c r="AD225" s="377" t="s">
        <v>95</v>
      </c>
      <c r="AE225" s="378" t="s">
        <v>95</v>
      </c>
      <c r="AF225" s="379" t="s">
        <v>96</v>
      </c>
      <c r="AG225" s="55" t="s">
        <v>102</v>
      </c>
      <c r="AH225" s="56" t="s">
        <v>102</v>
      </c>
      <c r="AI225" s="175" t="s">
        <v>306</v>
      </c>
      <c r="AJ225" s="371" t="s">
        <v>2766</v>
      </c>
      <c r="AK225" s="176" t="s">
        <v>102</v>
      </c>
      <c r="AL225" s="58" t="s">
        <v>102</v>
      </c>
      <c r="AM225" s="58" t="s">
        <v>102</v>
      </c>
      <c r="AN225" s="58" t="s">
        <v>102</v>
      </c>
      <c r="AO225" s="59" t="s">
        <v>102</v>
      </c>
      <c r="AP225" s="60" t="s">
        <v>124</v>
      </c>
      <c r="AQ225" s="60" t="s">
        <v>95</v>
      </c>
      <c r="AR225" s="60" t="s">
        <v>96</v>
      </c>
      <c r="AS225" s="60" t="s">
        <v>95</v>
      </c>
      <c r="AT225" s="60" t="s">
        <v>233</v>
      </c>
      <c r="AU225" s="55" t="s">
        <v>277</v>
      </c>
      <c r="AV225" s="193" t="s">
        <v>205</v>
      </c>
      <c r="AW225" s="55" t="s">
        <v>102</v>
      </c>
      <c r="AX225" s="58" t="s">
        <v>102</v>
      </c>
      <c r="AY225" s="58" t="s">
        <v>138</v>
      </c>
      <c r="AZ225" s="55" t="s">
        <v>102</v>
      </c>
      <c r="BA225" s="55" t="s">
        <v>102</v>
      </c>
      <c r="BB225" s="55" t="s">
        <v>102</v>
      </c>
      <c r="BC225" s="55" t="s">
        <v>102</v>
      </c>
      <c r="BD225" s="64" t="str">
        <f t="shared" si="38"/>
        <v>D</v>
      </c>
      <c r="BE225" s="79" t="s">
        <v>576</v>
      </c>
      <c r="BF225" s="34">
        <f>IF(A225="",BF224,ROW()-1-COUNTIF(A$2:A225,""))</f>
        <v>99</v>
      </c>
      <c r="BG225" s="34">
        <f t="shared" si="45"/>
        <v>3</v>
      </c>
      <c r="BH225" s="34" t="str">
        <f t="shared" si="46"/>
        <v>99-3</v>
      </c>
      <c r="BI225" s="34">
        <f t="shared" si="36"/>
        <v>3</v>
      </c>
      <c r="BJ225" s="34" t="str">
        <f t="shared" si="37"/>
        <v/>
      </c>
      <c r="BK225" s="34" t="str">
        <f t="shared" si="39"/>
        <v>新規のみ</v>
      </c>
      <c r="BL225" s="34" t="str">
        <f t="shared" si="47"/>
        <v>99-Yes</v>
      </c>
      <c r="BM225" s="34" t="str">
        <f t="shared" si="40"/>
        <v>進歩性</v>
      </c>
      <c r="BN225" s="34" t="str">
        <f t="shared" si="41"/>
        <v>進歩性のみ</v>
      </c>
      <c r="BO225" s="34" t="str">
        <f t="shared" si="42"/>
        <v>99-進</v>
      </c>
      <c r="BP225" s="34" t="str">
        <f t="shared" si="43"/>
        <v/>
      </c>
      <c r="BQ225" s="34" t="str">
        <f t="shared" si="44"/>
        <v>分析対象</v>
      </c>
      <c r="BR225" s="103"/>
      <c r="BS225" s="103"/>
      <c r="BT225" s="103"/>
      <c r="BU225" s="77"/>
      <c r="BV225" s="352" t="s">
        <v>2750</v>
      </c>
      <c r="BW225" s="67" t="s">
        <v>102</v>
      </c>
    </row>
    <row r="226" spans="1:75" s="353" customFormat="1" ht="27" customHeight="1" x14ac:dyDescent="0.15">
      <c r="A226" s="831" t="s">
        <v>2767</v>
      </c>
      <c r="B226" s="342" t="s">
        <v>1381</v>
      </c>
      <c r="C226" s="343" t="s">
        <v>2768</v>
      </c>
      <c r="D226" s="393" t="s">
        <v>2769</v>
      </c>
      <c r="E226" s="394" t="s">
        <v>2368</v>
      </c>
      <c r="F226" s="345" t="s">
        <v>2770</v>
      </c>
      <c r="G226" s="346" t="s">
        <v>2771</v>
      </c>
      <c r="H226" s="346" t="s">
        <v>2772</v>
      </c>
      <c r="I226" s="346" t="s">
        <v>2773</v>
      </c>
      <c r="J226" s="346" t="s">
        <v>2774</v>
      </c>
      <c r="K226" s="346" t="s">
        <v>2775</v>
      </c>
      <c r="L226" s="346" t="s">
        <v>2776</v>
      </c>
      <c r="M226" s="346" t="s">
        <v>2777</v>
      </c>
      <c r="N226" s="837" t="s">
        <v>2778</v>
      </c>
      <c r="O226" s="806" t="s">
        <v>89</v>
      </c>
      <c r="P226" s="815" t="s">
        <v>2779</v>
      </c>
      <c r="Q226" s="828"/>
      <c r="R226" s="839" t="s">
        <v>2780</v>
      </c>
      <c r="S226" s="765" t="s">
        <v>2381</v>
      </c>
      <c r="T226" s="768">
        <v>4</v>
      </c>
      <c r="U226" s="395" t="s">
        <v>118</v>
      </c>
      <c r="V226" s="396" t="s">
        <v>2781</v>
      </c>
      <c r="W226" s="351" t="s">
        <v>2782</v>
      </c>
      <c r="X226" s="396" t="s">
        <v>195</v>
      </c>
      <c r="Y226" s="396" t="s">
        <v>94</v>
      </c>
      <c r="Z226" s="351" t="s">
        <v>122</v>
      </c>
      <c r="AA226" s="350" t="s">
        <v>2783</v>
      </c>
      <c r="AB226" s="351"/>
      <c r="AC226" s="351" t="s">
        <v>102</v>
      </c>
      <c r="AD226" s="340" t="s">
        <v>96</v>
      </c>
      <c r="AE226" s="397" t="s">
        <v>96</v>
      </c>
      <c r="AF226" s="169" t="s">
        <v>95</v>
      </c>
      <c r="AG226" s="121" t="s">
        <v>102</v>
      </c>
      <c r="AH226" s="122" t="s">
        <v>102</v>
      </c>
      <c r="AI226" s="171" t="s">
        <v>165</v>
      </c>
      <c r="AJ226" s="172" t="s">
        <v>2784</v>
      </c>
      <c r="AK226" s="172" t="s">
        <v>2785</v>
      </c>
      <c r="AL226" s="22" t="s">
        <v>2786</v>
      </c>
      <c r="AM226" s="22" t="s">
        <v>2787</v>
      </c>
      <c r="AN226" s="22" t="s">
        <v>2788</v>
      </c>
      <c r="AO226" s="124">
        <v>33919</v>
      </c>
      <c r="AP226" s="60" t="s">
        <v>124</v>
      </c>
      <c r="AQ226" s="125" t="s">
        <v>95</v>
      </c>
      <c r="AR226" s="125" t="s">
        <v>95</v>
      </c>
      <c r="AS226" s="125" t="s">
        <v>95</v>
      </c>
      <c r="AT226" s="125" t="s">
        <v>233</v>
      </c>
      <c r="AU226" s="128" t="s">
        <v>96</v>
      </c>
      <c r="AV226" s="22" t="s">
        <v>102</v>
      </c>
      <c r="AW226" s="128" t="s">
        <v>102</v>
      </c>
      <c r="AX226" s="22" t="s">
        <v>102</v>
      </c>
      <c r="AY226" s="22" t="s">
        <v>2773</v>
      </c>
      <c r="AZ226" s="126" t="s">
        <v>102</v>
      </c>
      <c r="BA226" s="126" t="s">
        <v>187</v>
      </c>
      <c r="BB226" s="126" t="s">
        <v>2789</v>
      </c>
      <c r="BC226" s="126" t="s">
        <v>2790</v>
      </c>
      <c r="BD226" s="64" t="str">
        <f t="shared" si="38"/>
        <v>C</v>
      </c>
      <c r="BE226" s="263" t="s">
        <v>576</v>
      </c>
      <c r="BF226" s="34">
        <f>IF(A226="",BF225,ROW()-1-COUNTIF(A$2:A226,""))</f>
        <v>100</v>
      </c>
      <c r="BG226" s="34">
        <f t="shared" si="45"/>
        <v>1</v>
      </c>
      <c r="BH226" s="34" t="str">
        <f t="shared" si="46"/>
        <v>100-1</v>
      </c>
      <c r="BI226" s="34">
        <f t="shared" si="36"/>
        <v>9</v>
      </c>
      <c r="BJ226" s="34" t="str">
        <f t="shared" si="37"/>
        <v>100○</v>
      </c>
      <c r="BK226" s="34" t="str">
        <f t="shared" si="39"/>
        <v>新規+既出</v>
      </c>
      <c r="BL226" s="34" t="str">
        <f t="shared" si="47"/>
        <v>100-No</v>
      </c>
      <c r="BM226" s="34" t="str">
        <f t="shared" si="40"/>
        <v>進歩性</v>
      </c>
      <c r="BN226" s="34" t="str">
        <f t="shared" si="41"/>
        <v>進歩性のみ</v>
      </c>
      <c r="BO226" s="34" t="str">
        <f t="shared" si="42"/>
        <v>100-進</v>
      </c>
      <c r="BP226" s="34">
        <f t="shared" si="43"/>
        <v>1992</v>
      </c>
      <c r="BQ226" s="34" t="str">
        <f t="shared" si="44"/>
        <v>分析対象</v>
      </c>
      <c r="BR226" s="36"/>
      <c r="BS226" s="36"/>
      <c r="BT226" s="36"/>
      <c r="BU226" s="77" t="s">
        <v>189</v>
      </c>
      <c r="BV226" s="398" t="s">
        <v>2774</v>
      </c>
      <c r="BW226" s="23" t="s">
        <v>2786</v>
      </c>
    </row>
    <row r="227" spans="1:75" s="353" customFormat="1" ht="81" x14ac:dyDescent="0.15">
      <c r="A227" s="831"/>
      <c r="B227" s="342" t="s">
        <v>1381</v>
      </c>
      <c r="C227" s="354" t="s">
        <v>2791</v>
      </c>
      <c r="D227" s="393" t="s">
        <v>2792</v>
      </c>
      <c r="E227" s="394" t="s">
        <v>528</v>
      </c>
      <c r="F227" s="345" t="s">
        <v>2770</v>
      </c>
      <c r="G227" s="346" t="s">
        <v>2771</v>
      </c>
      <c r="H227" s="214" t="s">
        <v>2772</v>
      </c>
      <c r="I227" s="214" t="s">
        <v>2773</v>
      </c>
      <c r="J227" s="214" t="s">
        <v>2774</v>
      </c>
      <c r="K227" s="214" t="s">
        <v>2775</v>
      </c>
      <c r="L227" s="214" t="s">
        <v>2776</v>
      </c>
      <c r="M227" s="214" t="s">
        <v>2777</v>
      </c>
      <c r="N227" s="837"/>
      <c r="O227" s="806"/>
      <c r="P227" s="815"/>
      <c r="Q227" s="828"/>
      <c r="R227" s="839"/>
      <c r="S227" s="766"/>
      <c r="T227" s="769"/>
      <c r="U227" s="347" t="s">
        <v>91</v>
      </c>
      <c r="V227" s="348" t="s">
        <v>2793</v>
      </c>
      <c r="W227" s="349" t="s">
        <v>195</v>
      </c>
      <c r="X227" s="348" t="s">
        <v>195</v>
      </c>
      <c r="Y227" s="348" t="s">
        <v>94</v>
      </c>
      <c r="Z227" s="349" t="s">
        <v>203</v>
      </c>
      <c r="AA227" s="350" t="s">
        <v>102</v>
      </c>
      <c r="AB227" s="351"/>
      <c r="AC227" s="351" t="s">
        <v>102</v>
      </c>
      <c r="AD227" s="91" t="s">
        <v>95</v>
      </c>
      <c r="AE227" s="92" t="s">
        <v>95</v>
      </c>
      <c r="AF227" s="169" t="s">
        <v>96</v>
      </c>
      <c r="AG227" s="94" t="s">
        <v>102</v>
      </c>
      <c r="AH227" s="95" t="s">
        <v>102</v>
      </c>
      <c r="AI227" s="175" t="s">
        <v>223</v>
      </c>
      <c r="AJ227" s="176" t="s">
        <v>102</v>
      </c>
      <c r="AK227" s="176" t="s">
        <v>102</v>
      </c>
      <c r="AL227" s="58" t="s">
        <v>102</v>
      </c>
      <c r="AM227" s="58" t="s">
        <v>102</v>
      </c>
      <c r="AN227" s="58" t="s">
        <v>102</v>
      </c>
      <c r="AO227" s="59" t="s">
        <v>102</v>
      </c>
      <c r="AP227" s="60" t="s">
        <v>124</v>
      </c>
      <c r="AQ227" s="60" t="s">
        <v>95</v>
      </c>
      <c r="AR227" s="60" t="s">
        <v>95</v>
      </c>
      <c r="AS227" s="60" t="s">
        <v>95</v>
      </c>
      <c r="AT227" s="60" t="s">
        <v>233</v>
      </c>
      <c r="AU227" s="55" t="s">
        <v>95</v>
      </c>
      <c r="AV227" s="193" t="s">
        <v>205</v>
      </c>
      <c r="AW227" s="55" t="s">
        <v>102</v>
      </c>
      <c r="AX227" s="58" t="s">
        <v>102</v>
      </c>
      <c r="AY227" s="58" t="s">
        <v>2773</v>
      </c>
      <c r="AZ227" s="62" t="s">
        <v>102</v>
      </c>
      <c r="BA227" s="62" t="s">
        <v>102</v>
      </c>
      <c r="BB227" s="62" t="s">
        <v>102</v>
      </c>
      <c r="BC227" s="62" t="s">
        <v>102</v>
      </c>
      <c r="BD227" s="64" t="str">
        <f t="shared" si="38"/>
        <v>C</v>
      </c>
      <c r="BE227" s="200" t="s">
        <v>576</v>
      </c>
      <c r="BF227" s="34">
        <f>IF(A227="",BF226,ROW()-1-COUNTIF(A$2:A227,""))</f>
        <v>100</v>
      </c>
      <c r="BG227" s="34">
        <f t="shared" si="45"/>
        <v>2</v>
      </c>
      <c r="BH227" s="34" t="str">
        <f t="shared" si="46"/>
        <v>100-2</v>
      </c>
      <c r="BI227" s="34">
        <f t="shared" si="36"/>
        <v>9</v>
      </c>
      <c r="BJ227" s="34" t="str">
        <f t="shared" si="37"/>
        <v>100○</v>
      </c>
      <c r="BK227" s="34" t="str">
        <f t="shared" si="39"/>
        <v>新規+既出</v>
      </c>
      <c r="BL227" s="34" t="str">
        <f t="shared" si="47"/>
        <v>100-Yes</v>
      </c>
      <c r="BM227" s="34" t="str">
        <f t="shared" si="40"/>
        <v>進歩性</v>
      </c>
      <c r="BN227" s="34" t="str">
        <f t="shared" si="41"/>
        <v>進歩性のみ</v>
      </c>
      <c r="BO227" s="34" t="str">
        <f t="shared" si="42"/>
        <v>100-進</v>
      </c>
      <c r="BP227" s="34" t="str">
        <f t="shared" si="43"/>
        <v/>
      </c>
      <c r="BQ227" s="34" t="str">
        <f t="shared" si="44"/>
        <v>分析対象</v>
      </c>
      <c r="BR227" s="36"/>
      <c r="BS227" s="36"/>
      <c r="BT227" s="36"/>
      <c r="BU227" s="77"/>
      <c r="BV227" s="352" t="s">
        <v>2774</v>
      </c>
      <c r="BW227" s="67" t="s">
        <v>102</v>
      </c>
    </row>
    <row r="228" spans="1:75" s="353" customFormat="1" ht="81" x14ac:dyDescent="0.15">
      <c r="A228" s="831"/>
      <c r="B228" s="342" t="s">
        <v>1381</v>
      </c>
      <c r="C228" s="354" t="s">
        <v>2791</v>
      </c>
      <c r="D228" s="393" t="s">
        <v>2794</v>
      </c>
      <c r="E228" s="394" t="s">
        <v>2795</v>
      </c>
      <c r="F228" s="345" t="s">
        <v>2770</v>
      </c>
      <c r="G228" s="346" t="s">
        <v>2771</v>
      </c>
      <c r="H228" s="214" t="s">
        <v>2772</v>
      </c>
      <c r="I228" s="214" t="s">
        <v>2773</v>
      </c>
      <c r="J228" s="214" t="s">
        <v>2774</v>
      </c>
      <c r="K228" s="214" t="s">
        <v>2775</v>
      </c>
      <c r="L228" s="214" t="s">
        <v>2776</v>
      </c>
      <c r="M228" s="214" t="s">
        <v>2777</v>
      </c>
      <c r="N228" s="837"/>
      <c r="O228" s="806"/>
      <c r="P228" s="815"/>
      <c r="Q228" s="828"/>
      <c r="R228" s="839"/>
      <c r="S228" s="766"/>
      <c r="T228" s="769"/>
      <c r="U228" s="347" t="s">
        <v>2796</v>
      </c>
      <c r="V228" s="348" t="s">
        <v>2797</v>
      </c>
      <c r="W228" s="349" t="s">
        <v>195</v>
      </c>
      <c r="X228" s="348" t="s">
        <v>195</v>
      </c>
      <c r="Y228" s="348" t="s">
        <v>94</v>
      </c>
      <c r="Z228" s="349" t="s">
        <v>203</v>
      </c>
      <c r="AA228" s="350" t="s">
        <v>102</v>
      </c>
      <c r="AB228" s="351"/>
      <c r="AC228" s="351" t="s">
        <v>102</v>
      </c>
      <c r="AD228" s="91" t="s">
        <v>95</v>
      </c>
      <c r="AE228" s="92" t="s">
        <v>95</v>
      </c>
      <c r="AF228" s="169" t="s">
        <v>96</v>
      </c>
      <c r="AG228" s="94" t="s">
        <v>102</v>
      </c>
      <c r="AH228" s="95" t="s">
        <v>102</v>
      </c>
      <c r="AI228" s="175" t="s">
        <v>223</v>
      </c>
      <c r="AJ228" s="176" t="s">
        <v>102</v>
      </c>
      <c r="AK228" s="176" t="s">
        <v>102</v>
      </c>
      <c r="AL228" s="58" t="s">
        <v>102</v>
      </c>
      <c r="AM228" s="58" t="s">
        <v>102</v>
      </c>
      <c r="AN228" s="58" t="s">
        <v>102</v>
      </c>
      <c r="AO228" s="59" t="s">
        <v>102</v>
      </c>
      <c r="AP228" s="60" t="s">
        <v>124</v>
      </c>
      <c r="AQ228" s="60" t="s">
        <v>95</v>
      </c>
      <c r="AR228" s="60" t="s">
        <v>95</v>
      </c>
      <c r="AS228" s="60" t="s">
        <v>95</v>
      </c>
      <c r="AT228" s="60" t="s">
        <v>233</v>
      </c>
      <c r="AU228" s="55" t="s">
        <v>95</v>
      </c>
      <c r="AV228" s="193" t="s">
        <v>205</v>
      </c>
      <c r="AW228" s="55" t="s">
        <v>102</v>
      </c>
      <c r="AX228" s="58" t="s">
        <v>102</v>
      </c>
      <c r="AY228" s="58" t="s">
        <v>2773</v>
      </c>
      <c r="AZ228" s="62" t="s">
        <v>102</v>
      </c>
      <c r="BA228" s="62" t="s">
        <v>102</v>
      </c>
      <c r="BB228" s="62" t="s">
        <v>102</v>
      </c>
      <c r="BC228" s="62" t="s">
        <v>102</v>
      </c>
      <c r="BD228" s="64" t="str">
        <f t="shared" si="38"/>
        <v>C</v>
      </c>
      <c r="BE228" s="200" t="s">
        <v>576</v>
      </c>
      <c r="BF228" s="34">
        <f>IF(A228="",BF227,ROW()-1-COUNTIF(A$2:A228,""))</f>
        <v>100</v>
      </c>
      <c r="BG228" s="34">
        <f t="shared" si="45"/>
        <v>3</v>
      </c>
      <c r="BH228" s="34" t="str">
        <f t="shared" si="46"/>
        <v>100-3</v>
      </c>
      <c r="BI228" s="34">
        <f t="shared" si="36"/>
        <v>9</v>
      </c>
      <c r="BJ228" s="34" t="str">
        <f t="shared" si="37"/>
        <v>100○</v>
      </c>
      <c r="BK228" s="34" t="str">
        <f t="shared" si="39"/>
        <v>新規+既出</v>
      </c>
      <c r="BL228" s="34" t="str">
        <f t="shared" si="47"/>
        <v>100-Yes</v>
      </c>
      <c r="BM228" s="34" t="str">
        <f t="shared" si="40"/>
        <v>進歩性</v>
      </c>
      <c r="BN228" s="34" t="str">
        <f t="shared" si="41"/>
        <v>進歩性のみ</v>
      </c>
      <c r="BO228" s="34" t="str">
        <f t="shared" si="42"/>
        <v>100-進</v>
      </c>
      <c r="BP228" s="34" t="str">
        <f t="shared" si="43"/>
        <v/>
      </c>
      <c r="BQ228" s="34" t="str">
        <f t="shared" si="44"/>
        <v>分析対象</v>
      </c>
      <c r="BR228" s="36"/>
      <c r="BS228" s="36"/>
      <c r="BT228" s="36"/>
      <c r="BU228" s="77"/>
      <c r="BV228" s="352" t="s">
        <v>2774</v>
      </c>
      <c r="BW228" s="67" t="s">
        <v>102</v>
      </c>
    </row>
    <row r="229" spans="1:75" s="353" customFormat="1" ht="81" x14ac:dyDescent="0.15">
      <c r="A229" s="831"/>
      <c r="B229" s="342" t="s">
        <v>1381</v>
      </c>
      <c r="C229" s="354" t="s">
        <v>2791</v>
      </c>
      <c r="D229" s="393" t="s">
        <v>2769</v>
      </c>
      <c r="E229" s="394" t="s">
        <v>2368</v>
      </c>
      <c r="F229" s="345" t="s">
        <v>2770</v>
      </c>
      <c r="G229" s="346" t="s">
        <v>2771</v>
      </c>
      <c r="H229" s="214" t="s">
        <v>2772</v>
      </c>
      <c r="I229" s="214" t="s">
        <v>2773</v>
      </c>
      <c r="J229" s="214" t="s">
        <v>2774</v>
      </c>
      <c r="K229" s="214" t="s">
        <v>2775</v>
      </c>
      <c r="L229" s="214" t="s">
        <v>2776</v>
      </c>
      <c r="M229" s="214" t="s">
        <v>2777</v>
      </c>
      <c r="N229" s="837"/>
      <c r="O229" s="806"/>
      <c r="P229" s="815"/>
      <c r="Q229" s="828"/>
      <c r="R229" s="839"/>
      <c r="S229" s="766"/>
      <c r="T229" s="769"/>
      <c r="U229" s="347" t="s">
        <v>2798</v>
      </c>
      <c r="V229" s="348" t="s">
        <v>2799</v>
      </c>
      <c r="W229" s="349" t="s">
        <v>195</v>
      </c>
      <c r="X229" s="348" t="s">
        <v>195</v>
      </c>
      <c r="Y229" s="348" t="s">
        <v>94</v>
      </c>
      <c r="Z229" s="349" t="s">
        <v>203</v>
      </c>
      <c r="AA229" s="350" t="s">
        <v>102</v>
      </c>
      <c r="AB229" s="351"/>
      <c r="AC229" s="351" t="s">
        <v>102</v>
      </c>
      <c r="AD229" s="91" t="s">
        <v>95</v>
      </c>
      <c r="AE229" s="92" t="s">
        <v>95</v>
      </c>
      <c r="AF229" s="169" t="s">
        <v>96</v>
      </c>
      <c r="AG229" s="94" t="s">
        <v>102</v>
      </c>
      <c r="AH229" s="95" t="s">
        <v>102</v>
      </c>
      <c r="AI229" s="175" t="s">
        <v>223</v>
      </c>
      <c r="AJ229" s="176" t="s">
        <v>102</v>
      </c>
      <c r="AK229" s="176" t="s">
        <v>102</v>
      </c>
      <c r="AL229" s="58" t="s">
        <v>102</v>
      </c>
      <c r="AM229" s="58" t="s">
        <v>102</v>
      </c>
      <c r="AN229" s="58" t="s">
        <v>102</v>
      </c>
      <c r="AO229" s="59" t="s">
        <v>102</v>
      </c>
      <c r="AP229" s="60" t="s">
        <v>124</v>
      </c>
      <c r="AQ229" s="60" t="s">
        <v>95</v>
      </c>
      <c r="AR229" s="60" t="s">
        <v>95</v>
      </c>
      <c r="AS229" s="60" t="s">
        <v>95</v>
      </c>
      <c r="AT229" s="60" t="s">
        <v>233</v>
      </c>
      <c r="AU229" s="55" t="s">
        <v>95</v>
      </c>
      <c r="AV229" s="193" t="s">
        <v>205</v>
      </c>
      <c r="AW229" s="55" t="s">
        <v>102</v>
      </c>
      <c r="AX229" s="58" t="s">
        <v>102</v>
      </c>
      <c r="AY229" s="58" t="s">
        <v>2773</v>
      </c>
      <c r="AZ229" s="62" t="s">
        <v>102</v>
      </c>
      <c r="BA229" s="62" t="s">
        <v>102</v>
      </c>
      <c r="BB229" s="62" t="s">
        <v>102</v>
      </c>
      <c r="BC229" s="62" t="s">
        <v>102</v>
      </c>
      <c r="BD229" s="64" t="str">
        <f t="shared" si="38"/>
        <v>C</v>
      </c>
      <c r="BE229" s="200" t="s">
        <v>576</v>
      </c>
      <c r="BF229" s="34">
        <f>IF(A229="",BF228,ROW()-1-COUNTIF(A$2:A229,""))</f>
        <v>100</v>
      </c>
      <c r="BG229" s="34">
        <f t="shared" si="45"/>
        <v>4</v>
      </c>
      <c r="BH229" s="34" t="str">
        <f t="shared" si="46"/>
        <v>100-4</v>
      </c>
      <c r="BI229" s="34">
        <f t="shared" si="36"/>
        <v>9</v>
      </c>
      <c r="BJ229" s="34" t="str">
        <f t="shared" si="37"/>
        <v>100○</v>
      </c>
      <c r="BK229" s="34" t="str">
        <f t="shared" si="39"/>
        <v>新規+既出</v>
      </c>
      <c r="BL229" s="34" t="str">
        <f t="shared" si="47"/>
        <v>100-Yes</v>
      </c>
      <c r="BM229" s="34" t="str">
        <f t="shared" si="40"/>
        <v>進歩性</v>
      </c>
      <c r="BN229" s="34" t="str">
        <f t="shared" si="41"/>
        <v>進歩性のみ</v>
      </c>
      <c r="BO229" s="34" t="str">
        <f t="shared" si="42"/>
        <v>100-進</v>
      </c>
      <c r="BP229" s="34" t="str">
        <f t="shared" si="43"/>
        <v/>
      </c>
      <c r="BQ229" s="34" t="str">
        <f t="shared" si="44"/>
        <v>分析対象</v>
      </c>
      <c r="BR229" s="36"/>
      <c r="BS229" s="36"/>
      <c r="BT229" s="36"/>
      <c r="BU229" s="77"/>
      <c r="BV229" s="352" t="s">
        <v>2774</v>
      </c>
      <c r="BW229" s="67" t="s">
        <v>102</v>
      </c>
    </row>
    <row r="230" spans="1:75" s="353" customFormat="1" ht="81" x14ac:dyDescent="0.15">
      <c r="A230" s="831"/>
      <c r="B230" s="342" t="s">
        <v>1381</v>
      </c>
      <c r="C230" s="354" t="s">
        <v>2791</v>
      </c>
      <c r="D230" s="393" t="s">
        <v>2769</v>
      </c>
      <c r="E230" s="394" t="s">
        <v>2368</v>
      </c>
      <c r="F230" s="345" t="s">
        <v>2770</v>
      </c>
      <c r="G230" s="346" t="s">
        <v>2771</v>
      </c>
      <c r="H230" s="214" t="s">
        <v>2772</v>
      </c>
      <c r="I230" s="214" t="s">
        <v>2773</v>
      </c>
      <c r="J230" s="214" t="s">
        <v>2774</v>
      </c>
      <c r="K230" s="214" t="s">
        <v>2775</v>
      </c>
      <c r="L230" s="214" t="s">
        <v>2776</v>
      </c>
      <c r="M230" s="214" t="s">
        <v>2777</v>
      </c>
      <c r="N230" s="837"/>
      <c r="O230" s="806"/>
      <c r="P230" s="815"/>
      <c r="Q230" s="828"/>
      <c r="R230" s="839"/>
      <c r="S230" s="766"/>
      <c r="T230" s="769"/>
      <c r="U230" s="347" t="s">
        <v>279</v>
      </c>
      <c r="V230" s="348" t="s">
        <v>2800</v>
      </c>
      <c r="W230" s="349" t="s">
        <v>195</v>
      </c>
      <c r="X230" s="348" t="s">
        <v>195</v>
      </c>
      <c r="Y230" s="348" t="s">
        <v>94</v>
      </c>
      <c r="Z230" s="349" t="s">
        <v>203</v>
      </c>
      <c r="AA230" s="350" t="s">
        <v>102</v>
      </c>
      <c r="AB230" s="351"/>
      <c r="AC230" s="351" t="s">
        <v>102</v>
      </c>
      <c r="AD230" s="91" t="s">
        <v>95</v>
      </c>
      <c r="AE230" s="92" t="s">
        <v>95</v>
      </c>
      <c r="AF230" s="169" t="s">
        <v>96</v>
      </c>
      <c r="AG230" s="94" t="s">
        <v>102</v>
      </c>
      <c r="AH230" s="95" t="s">
        <v>102</v>
      </c>
      <c r="AI230" s="175" t="s">
        <v>1066</v>
      </c>
      <c r="AJ230" s="176" t="s">
        <v>102</v>
      </c>
      <c r="AK230" s="176" t="s">
        <v>102</v>
      </c>
      <c r="AL230" s="58" t="s">
        <v>102</v>
      </c>
      <c r="AM230" s="58" t="s">
        <v>102</v>
      </c>
      <c r="AN230" s="58" t="s">
        <v>102</v>
      </c>
      <c r="AO230" s="59" t="s">
        <v>102</v>
      </c>
      <c r="AP230" s="60" t="s">
        <v>124</v>
      </c>
      <c r="AQ230" s="60" t="s">
        <v>95</v>
      </c>
      <c r="AR230" s="60" t="s">
        <v>95</v>
      </c>
      <c r="AS230" s="60" t="s">
        <v>95</v>
      </c>
      <c r="AT230" s="60" t="s">
        <v>233</v>
      </c>
      <c r="AU230" s="55" t="s">
        <v>95</v>
      </c>
      <c r="AV230" s="193" t="s">
        <v>205</v>
      </c>
      <c r="AW230" s="55" t="s">
        <v>102</v>
      </c>
      <c r="AX230" s="58" t="s">
        <v>102</v>
      </c>
      <c r="AY230" s="58" t="s">
        <v>2773</v>
      </c>
      <c r="AZ230" s="62" t="s">
        <v>102</v>
      </c>
      <c r="BA230" s="62" t="s">
        <v>102</v>
      </c>
      <c r="BB230" s="62" t="s">
        <v>102</v>
      </c>
      <c r="BC230" s="62" t="s">
        <v>102</v>
      </c>
      <c r="BD230" s="64" t="str">
        <f t="shared" si="38"/>
        <v>C</v>
      </c>
      <c r="BE230" s="200" t="s">
        <v>576</v>
      </c>
      <c r="BF230" s="34">
        <f>IF(A230="",BF229,ROW()-1-COUNTIF(A$2:A230,""))</f>
        <v>100</v>
      </c>
      <c r="BG230" s="34">
        <f t="shared" si="45"/>
        <v>5</v>
      </c>
      <c r="BH230" s="34" t="str">
        <f t="shared" si="46"/>
        <v>100-5</v>
      </c>
      <c r="BI230" s="34">
        <f t="shared" si="36"/>
        <v>9</v>
      </c>
      <c r="BJ230" s="34" t="str">
        <f t="shared" si="37"/>
        <v>100○</v>
      </c>
      <c r="BK230" s="34" t="str">
        <f t="shared" si="39"/>
        <v>新規+既出</v>
      </c>
      <c r="BL230" s="34" t="str">
        <f t="shared" si="47"/>
        <v>100-Yes</v>
      </c>
      <c r="BM230" s="34" t="str">
        <f t="shared" si="40"/>
        <v>進歩性</v>
      </c>
      <c r="BN230" s="34" t="str">
        <f t="shared" si="41"/>
        <v>進歩性のみ</v>
      </c>
      <c r="BO230" s="34" t="str">
        <f t="shared" si="42"/>
        <v>100-進</v>
      </c>
      <c r="BP230" s="34" t="str">
        <f t="shared" si="43"/>
        <v/>
      </c>
      <c r="BQ230" s="34" t="str">
        <f t="shared" si="44"/>
        <v>分析対象</v>
      </c>
      <c r="BR230" s="36"/>
      <c r="BS230" s="36"/>
      <c r="BT230" s="36"/>
      <c r="BU230" s="77"/>
      <c r="BV230" s="352" t="s">
        <v>2774</v>
      </c>
      <c r="BW230" s="67" t="s">
        <v>102</v>
      </c>
    </row>
    <row r="231" spans="1:75" s="353" customFormat="1" ht="81" x14ac:dyDescent="0.15">
      <c r="A231" s="831"/>
      <c r="B231" s="342" t="s">
        <v>1381</v>
      </c>
      <c r="C231" s="354" t="s">
        <v>2791</v>
      </c>
      <c r="D231" s="393" t="s">
        <v>2769</v>
      </c>
      <c r="E231" s="394" t="s">
        <v>2368</v>
      </c>
      <c r="F231" s="345" t="s">
        <v>2770</v>
      </c>
      <c r="G231" s="346" t="s">
        <v>2771</v>
      </c>
      <c r="H231" s="214" t="s">
        <v>2772</v>
      </c>
      <c r="I231" s="214" t="s">
        <v>2773</v>
      </c>
      <c r="J231" s="214" t="s">
        <v>2774</v>
      </c>
      <c r="K231" s="214" t="s">
        <v>2775</v>
      </c>
      <c r="L231" s="214" t="s">
        <v>2776</v>
      </c>
      <c r="M231" s="214" t="s">
        <v>2777</v>
      </c>
      <c r="N231" s="837"/>
      <c r="O231" s="806"/>
      <c r="P231" s="815"/>
      <c r="Q231" s="828"/>
      <c r="R231" s="839"/>
      <c r="S231" s="766"/>
      <c r="T231" s="769"/>
      <c r="U231" s="347" t="s">
        <v>324</v>
      </c>
      <c r="V231" s="348" t="s">
        <v>2801</v>
      </c>
      <c r="W231" s="349" t="s">
        <v>2802</v>
      </c>
      <c r="X231" s="348" t="s">
        <v>195</v>
      </c>
      <c r="Y231" s="348" t="s">
        <v>94</v>
      </c>
      <c r="Z231" s="349" t="s">
        <v>203</v>
      </c>
      <c r="AA231" s="350" t="s">
        <v>2803</v>
      </c>
      <c r="AB231" s="351"/>
      <c r="AC231" s="351" t="s">
        <v>102</v>
      </c>
      <c r="AD231" s="91" t="s">
        <v>95</v>
      </c>
      <c r="AE231" s="92" t="s">
        <v>95</v>
      </c>
      <c r="AF231" s="169" t="s">
        <v>96</v>
      </c>
      <c r="AG231" s="94" t="s">
        <v>102</v>
      </c>
      <c r="AH231" s="95" t="s">
        <v>102</v>
      </c>
      <c r="AI231" s="175" t="s">
        <v>165</v>
      </c>
      <c r="AJ231" s="176" t="s">
        <v>2804</v>
      </c>
      <c r="AK231" s="176" t="s">
        <v>2805</v>
      </c>
      <c r="AL231" s="58" t="s">
        <v>2806</v>
      </c>
      <c r="AM231" s="58" t="s">
        <v>2807</v>
      </c>
      <c r="AN231" s="58" t="s">
        <v>2808</v>
      </c>
      <c r="AO231" s="59">
        <v>33954</v>
      </c>
      <c r="AP231" s="60" t="s">
        <v>124</v>
      </c>
      <c r="AQ231" s="60" t="s">
        <v>95</v>
      </c>
      <c r="AR231" s="60" t="s">
        <v>95</v>
      </c>
      <c r="AS231" s="60" t="s">
        <v>95</v>
      </c>
      <c r="AT231" s="60" t="s">
        <v>233</v>
      </c>
      <c r="AU231" s="55" t="s">
        <v>96</v>
      </c>
      <c r="AV231" s="58" t="s">
        <v>102</v>
      </c>
      <c r="AW231" s="55" t="s">
        <v>102</v>
      </c>
      <c r="AX231" s="58" t="s">
        <v>102</v>
      </c>
      <c r="AY231" s="58" t="s">
        <v>2773</v>
      </c>
      <c r="AZ231" s="62" t="s">
        <v>102</v>
      </c>
      <c r="BA231" s="249" t="s">
        <v>2467</v>
      </c>
      <c r="BB231" s="62" t="s">
        <v>2789</v>
      </c>
      <c r="BC231" s="62" t="s">
        <v>2809</v>
      </c>
      <c r="BD231" s="64" t="str">
        <f t="shared" si="38"/>
        <v>C</v>
      </c>
      <c r="BE231" s="200" t="s">
        <v>576</v>
      </c>
      <c r="BF231" s="34">
        <f>IF(A231="",BF230,ROW()-1-COUNTIF(A$2:A231,""))</f>
        <v>100</v>
      </c>
      <c r="BG231" s="34">
        <f t="shared" si="45"/>
        <v>6</v>
      </c>
      <c r="BH231" s="34" t="str">
        <f t="shared" si="46"/>
        <v>100-6</v>
      </c>
      <c r="BI231" s="34">
        <f t="shared" si="36"/>
        <v>9</v>
      </c>
      <c r="BJ231" s="34" t="str">
        <f t="shared" si="37"/>
        <v>100○</v>
      </c>
      <c r="BK231" s="34" t="str">
        <f t="shared" si="39"/>
        <v>新規+既出</v>
      </c>
      <c r="BL231" s="34" t="str">
        <f t="shared" si="47"/>
        <v>100-Yes</v>
      </c>
      <c r="BM231" s="34" t="str">
        <f t="shared" si="40"/>
        <v>進歩性</v>
      </c>
      <c r="BN231" s="34" t="str">
        <f t="shared" si="41"/>
        <v>進歩性のみ</v>
      </c>
      <c r="BO231" s="34" t="str">
        <f t="shared" si="42"/>
        <v>100-進</v>
      </c>
      <c r="BP231" s="34">
        <f t="shared" si="43"/>
        <v>1992</v>
      </c>
      <c r="BQ231" s="34" t="str">
        <f t="shared" si="44"/>
        <v>分析対象</v>
      </c>
      <c r="BR231" s="36"/>
      <c r="BS231" s="36"/>
      <c r="BT231" s="36"/>
      <c r="BU231" s="77" t="s">
        <v>189</v>
      </c>
      <c r="BV231" s="352" t="s">
        <v>2774</v>
      </c>
      <c r="BW231" s="67" t="s">
        <v>2806</v>
      </c>
    </row>
    <row r="232" spans="1:75" s="353" customFormat="1" ht="81" x14ac:dyDescent="0.15">
      <c r="A232" s="831"/>
      <c r="B232" s="342" t="s">
        <v>1381</v>
      </c>
      <c r="C232" s="354" t="s">
        <v>2791</v>
      </c>
      <c r="D232" s="393" t="s">
        <v>2792</v>
      </c>
      <c r="E232" s="394" t="s">
        <v>528</v>
      </c>
      <c r="F232" s="345" t="s">
        <v>2770</v>
      </c>
      <c r="G232" s="346" t="s">
        <v>2771</v>
      </c>
      <c r="H232" s="214" t="s">
        <v>2772</v>
      </c>
      <c r="I232" s="214" t="s">
        <v>2773</v>
      </c>
      <c r="J232" s="214" t="s">
        <v>2774</v>
      </c>
      <c r="K232" s="214" t="s">
        <v>2775</v>
      </c>
      <c r="L232" s="214" t="s">
        <v>2776</v>
      </c>
      <c r="M232" s="214" t="s">
        <v>2777</v>
      </c>
      <c r="N232" s="837"/>
      <c r="O232" s="806"/>
      <c r="P232" s="815"/>
      <c r="Q232" s="828"/>
      <c r="R232" s="839"/>
      <c r="S232" s="766"/>
      <c r="T232" s="769"/>
      <c r="U232" s="347" t="s">
        <v>340</v>
      </c>
      <c r="V232" s="348" t="s">
        <v>2810</v>
      </c>
      <c r="W232" s="349" t="s">
        <v>2811</v>
      </c>
      <c r="X232" s="348" t="s">
        <v>195</v>
      </c>
      <c r="Y232" s="348" t="s">
        <v>94</v>
      </c>
      <c r="Z232" s="349" t="s">
        <v>203</v>
      </c>
      <c r="AA232" s="350" t="s">
        <v>2812</v>
      </c>
      <c r="AB232" s="351"/>
      <c r="AC232" s="351" t="s">
        <v>102</v>
      </c>
      <c r="AD232" s="91" t="s">
        <v>95</v>
      </c>
      <c r="AE232" s="92" t="s">
        <v>95</v>
      </c>
      <c r="AF232" s="169" t="s">
        <v>96</v>
      </c>
      <c r="AG232" s="94" t="s">
        <v>102</v>
      </c>
      <c r="AH232" s="95" t="s">
        <v>102</v>
      </c>
      <c r="AI232" s="175" t="s">
        <v>165</v>
      </c>
      <c r="AJ232" s="176" t="s">
        <v>2771</v>
      </c>
      <c r="AK232" s="176" t="s">
        <v>2813</v>
      </c>
      <c r="AL232" s="58" t="s">
        <v>2814</v>
      </c>
      <c r="AM232" s="58" t="s">
        <v>2815</v>
      </c>
      <c r="AN232" s="58">
        <v>0</v>
      </c>
      <c r="AO232" s="59">
        <v>33639</v>
      </c>
      <c r="AP232" s="60" t="s">
        <v>124</v>
      </c>
      <c r="AQ232" s="60" t="s">
        <v>95</v>
      </c>
      <c r="AR232" s="60" t="s">
        <v>95</v>
      </c>
      <c r="AS232" s="60" t="s">
        <v>95</v>
      </c>
      <c r="AT232" s="60" t="s">
        <v>233</v>
      </c>
      <c r="AU232" s="55" t="s">
        <v>96</v>
      </c>
      <c r="AV232" s="58" t="s">
        <v>102</v>
      </c>
      <c r="AW232" s="55" t="s">
        <v>102</v>
      </c>
      <c r="AX232" s="58" t="s">
        <v>102</v>
      </c>
      <c r="AY232" s="58" t="s">
        <v>2773</v>
      </c>
      <c r="AZ232" s="62" t="s">
        <v>102</v>
      </c>
      <c r="BA232" s="62" t="s">
        <v>368</v>
      </c>
      <c r="BB232" s="62" t="s">
        <v>2789</v>
      </c>
      <c r="BC232" s="62" t="s">
        <v>2816</v>
      </c>
      <c r="BD232" s="64" t="str">
        <f t="shared" si="38"/>
        <v>C</v>
      </c>
      <c r="BE232" s="200" t="s">
        <v>576</v>
      </c>
      <c r="BF232" s="34">
        <f>IF(A232="",BF231,ROW()-1-COUNTIF(A$2:A232,""))</f>
        <v>100</v>
      </c>
      <c r="BG232" s="34">
        <f t="shared" si="45"/>
        <v>7</v>
      </c>
      <c r="BH232" s="34" t="str">
        <f t="shared" si="46"/>
        <v>100-7</v>
      </c>
      <c r="BI232" s="34">
        <f t="shared" si="36"/>
        <v>9</v>
      </c>
      <c r="BJ232" s="34" t="str">
        <f t="shared" si="37"/>
        <v>100○</v>
      </c>
      <c r="BK232" s="34" t="str">
        <f t="shared" si="39"/>
        <v>新規+既出</v>
      </c>
      <c r="BL232" s="34" t="str">
        <f t="shared" si="47"/>
        <v>100-Yes</v>
      </c>
      <c r="BM232" s="34" t="str">
        <f t="shared" si="40"/>
        <v>進歩性</v>
      </c>
      <c r="BN232" s="34" t="str">
        <f t="shared" si="41"/>
        <v>進歩性のみ</v>
      </c>
      <c r="BO232" s="34" t="str">
        <f t="shared" si="42"/>
        <v>100-進</v>
      </c>
      <c r="BP232" s="34">
        <f t="shared" si="43"/>
        <v>1992</v>
      </c>
      <c r="BQ232" s="34" t="str">
        <f t="shared" si="44"/>
        <v>分析対象</v>
      </c>
      <c r="BR232" s="36"/>
      <c r="BS232" s="36"/>
      <c r="BT232" s="36"/>
      <c r="BU232" s="77" t="s">
        <v>104</v>
      </c>
      <c r="BV232" s="352" t="s">
        <v>2774</v>
      </c>
      <c r="BW232" s="67" t="s">
        <v>2814</v>
      </c>
    </row>
    <row r="233" spans="1:75" s="353" customFormat="1" ht="81" x14ac:dyDescent="0.15">
      <c r="A233" s="831"/>
      <c r="B233" s="342" t="s">
        <v>1381</v>
      </c>
      <c r="C233" s="354" t="s">
        <v>2791</v>
      </c>
      <c r="D233" s="393" t="s">
        <v>2769</v>
      </c>
      <c r="E233" s="394" t="s">
        <v>2368</v>
      </c>
      <c r="F233" s="345" t="s">
        <v>2770</v>
      </c>
      <c r="G233" s="346" t="s">
        <v>2771</v>
      </c>
      <c r="H233" s="214" t="s">
        <v>2772</v>
      </c>
      <c r="I233" s="214" t="s">
        <v>2773</v>
      </c>
      <c r="J233" s="214" t="s">
        <v>2774</v>
      </c>
      <c r="K233" s="214" t="s">
        <v>2775</v>
      </c>
      <c r="L233" s="214" t="s">
        <v>2776</v>
      </c>
      <c r="M233" s="214" t="s">
        <v>2777</v>
      </c>
      <c r="N233" s="837"/>
      <c r="O233" s="806"/>
      <c r="P233" s="815"/>
      <c r="Q233" s="828"/>
      <c r="R233" s="839"/>
      <c r="S233" s="766"/>
      <c r="T233" s="769"/>
      <c r="U233" s="347" t="s">
        <v>348</v>
      </c>
      <c r="V233" s="348" t="s">
        <v>2817</v>
      </c>
      <c r="W233" s="349" t="s">
        <v>195</v>
      </c>
      <c r="X233" s="348" t="s">
        <v>195</v>
      </c>
      <c r="Y233" s="348" t="s">
        <v>94</v>
      </c>
      <c r="Z233" s="349" t="s">
        <v>203</v>
      </c>
      <c r="AA233" s="350" t="s">
        <v>102</v>
      </c>
      <c r="AB233" s="351"/>
      <c r="AC233" s="351" t="s">
        <v>102</v>
      </c>
      <c r="AD233" s="91" t="s">
        <v>95</v>
      </c>
      <c r="AE233" s="92" t="s">
        <v>95</v>
      </c>
      <c r="AF233" s="169" t="s">
        <v>96</v>
      </c>
      <c r="AG233" s="94" t="s">
        <v>102</v>
      </c>
      <c r="AH233" s="95" t="s">
        <v>102</v>
      </c>
      <c r="AI233" s="175" t="s">
        <v>2818</v>
      </c>
      <c r="AJ233" s="176" t="s">
        <v>102</v>
      </c>
      <c r="AK233" s="176" t="s">
        <v>102</v>
      </c>
      <c r="AL233" s="58" t="s">
        <v>102</v>
      </c>
      <c r="AM233" s="58" t="s">
        <v>102</v>
      </c>
      <c r="AN233" s="58" t="s">
        <v>102</v>
      </c>
      <c r="AO233" s="59" t="s">
        <v>102</v>
      </c>
      <c r="AP233" s="60" t="s">
        <v>99</v>
      </c>
      <c r="AQ233" s="60" t="s">
        <v>95</v>
      </c>
      <c r="AR233" s="60" t="s">
        <v>95</v>
      </c>
      <c r="AS233" s="60" t="s">
        <v>95</v>
      </c>
      <c r="AT233" s="60" t="s">
        <v>233</v>
      </c>
      <c r="AU233" s="55" t="s">
        <v>95</v>
      </c>
      <c r="AV233" s="193" t="s">
        <v>205</v>
      </c>
      <c r="AW233" s="55" t="s">
        <v>102</v>
      </c>
      <c r="AX233" s="58" t="s">
        <v>102</v>
      </c>
      <c r="AY233" s="58" t="s">
        <v>2773</v>
      </c>
      <c r="AZ233" s="62" t="s">
        <v>102</v>
      </c>
      <c r="BA233" s="62" t="s">
        <v>102</v>
      </c>
      <c r="BB233" s="62" t="s">
        <v>102</v>
      </c>
      <c r="BC233" s="62" t="s">
        <v>102</v>
      </c>
      <c r="BD233" s="64" t="str">
        <f t="shared" si="38"/>
        <v>C</v>
      </c>
      <c r="BE233" s="200" t="s">
        <v>576</v>
      </c>
      <c r="BF233" s="34">
        <f>IF(A233="",BF232,ROW()-1-COUNTIF(A$2:A233,""))</f>
        <v>100</v>
      </c>
      <c r="BG233" s="34">
        <f t="shared" si="45"/>
        <v>8</v>
      </c>
      <c r="BH233" s="34" t="str">
        <f t="shared" si="46"/>
        <v>100-8</v>
      </c>
      <c r="BI233" s="34">
        <f t="shared" si="36"/>
        <v>9</v>
      </c>
      <c r="BJ233" s="34" t="str">
        <f t="shared" si="37"/>
        <v>100○</v>
      </c>
      <c r="BK233" s="34" t="str">
        <f t="shared" si="39"/>
        <v>新規+既出</v>
      </c>
      <c r="BL233" s="34" t="str">
        <f t="shared" si="47"/>
        <v>100-Yes</v>
      </c>
      <c r="BM233" s="34" t="str">
        <f t="shared" si="40"/>
        <v>進歩性</v>
      </c>
      <c r="BN233" s="34" t="str">
        <f t="shared" si="41"/>
        <v>進歩性のみ</v>
      </c>
      <c r="BO233" s="34" t="str">
        <f t="shared" si="42"/>
        <v>100-進</v>
      </c>
      <c r="BP233" s="34" t="str">
        <f t="shared" si="43"/>
        <v/>
      </c>
      <c r="BQ233" s="34" t="str">
        <f t="shared" si="44"/>
        <v>分析対象</v>
      </c>
      <c r="BR233" s="36"/>
      <c r="BS233" s="36"/>
      <c r="BT233" s="36"/>
      <c r="BU233" s="77"/>
      <c r="BV233" s="352" t="s">
        <v>2774</v>
      </c>
      <c r="BW233" s="67" t="s">
        <v>102</v>
      </c>
    </row>
    <row r="234" spans="1:75" s="353" customFormat="1" ht="81" x14ac:dyDescent="0.15">
      <c r="A234" s="831"/>
      <c r="B234" s="342" t="s">
        <v>1381</v>
      </c>
      <c r="C234" s="354" t="s">
        <v>2791</v>
      </c>
      <c r="D234" s="399" t="s">
        <v>2769</v>
      </c>
      <c r="E234" s="374" t="s">
        <v>2368</v>
      </c>
      <c r="F234" s="345" t="s">
        <v>2770</v>
      </c>
      <c r="G234" s="346" t="s">
        <v>2771</v>
      </c>
      <c r="H234" s="214" t="s">
        <v>2772</v>
      </c>
      <c r="I234" s="214" t="s">
        <v>2773</v>
      </c>
      <c r="J234" s="214" t="s">
        <v>2774</v>
      </c>
      <c r="K234" s="214" t="s">
        <v>2775</v>
      </c>
      <c r="L234" s="214" t="s">
        <v>2776</v>
      </c>
      <c r="M234" s="214" t="s">
        <v>2777</v>
      </c>
      <c r="N234" s="838"/>
      <c r="O234" s="807"/>
      <c r="P234" s="816"/>
      <c r="Q234" s="834"/>
      <c r="R234" s="836"/>
      <c r="S234" s="767"/>
      <c r="T234" s="770"/>
      <c r="U234" s="347" t="s">
        <v>359</v>
      </c>
      <c r="V234" s="348" t="s">
        <v>2819</v>
      </c>
      <c r="W234" s="349" t="s">
        <v>195</v>
      </c>
      <c r="X234" s="348" t="s">
        <v>195</v>
      </c>
      <c r="Y234" s="348" t="s">
        <v>94</v>
      </c>
      <c r="Z234" s="349" t="s">
        <v>203</v>
      </c>
      <c r="AA234" s="350" t="s">
        <v>102</v>
      </c>
      <c r="AB234" s="351"/>
      <c r="AC234" s="351" t="s">
        <v>102</v>
      </c>
      <c r="AD234" s="91" t="s">
        <v>95</v>
      </c>
      <c r="AE234" s="92" t="s">
        <v>95</v>
      </c>
      <c r="AF234" s="169" t="s">
        <v>96</v>
      </c>
      <c r="AG234" s="94" t="s">
        <v>102</v>
      </c>
      <c r="AH234" s="95" t="s">
        <v>102</v>
      </c>
      <c r="AI234" s="175" t="s">
        <v>223</v>
      </c>
      <c r="AJ234" s="176" t="s">
        <v>102</v>
      </c>
      <c r="AK234" s="176" t="s">
        <v>102</v>
      </c>
      <c r="AL234" s="58" t="s">
        <v>102</v>
      </c>
      <c r="AM234" s="58" t="s">
        <v>102</v>
      </c>
      <c r="AN234" s="58" t="s">
        <v>102</v>
      </c>
      <c r="AO234" s="59" t="s">
        <v>102</v>
      </c>
      <c r="AP234" s="60" t="s">
        <v>124</v>
      </c>
      <c r="AQ234" s="60" t="s">
        <v>95</v>
      </c>
      <c r="AR234" s="60" t="s">
        <v>95</v>
      </c>
      <c r="AS234" s="60" t="s">
        <v>95</v>
      </c>
      <c r="AT234" s="60" t="s">
        <v>233</v>
      </c>
      <c r="AU234" s="55" t="s">
        <v>95</v>
      </c>
      <c r="AV234" s="193" t="s">
        <v>205</v>
      </c>
      <c r="AW234" s="55" t="s">
        <v>102</v>
      </c>
      <c r="AX234" s="58" t="s">
        <v>102</v>
      </c>
      <c r="AY234" s="58" t="s">
        <v>2773</v>
      </c>
      <c r="AZ234" s="62" t="s">
        <v>102</v>
      </c>
      <c r="BA234" s="62" t="s">
        <v>102</v>
      </c>
      <c r="BB234" s="62" t="s">
        <v>102</v>
      </c>
      <c r="BC234" s="62" t="s">
        <v>102</v>
      </c>
      <c r="BD234" s="64" t="str">
        <f t="shared" si="38"/>
        <v>C</v>
      </c>
      <c r="BE234" s="200" t="s">
        <v>576</v>
      </c>
      <c r="BF234" s="34">
        <f>IF(A234="",BF233,ROW()-1-COUNTIF(A$2:A234,""))</f>
        <v>100</v>
      </c>
      <c r="BG234" s="34">
        <f t="shared" si="45"/>
        <v>9</v>
      </c>
      <c r="BH234" s="34" t="str">
        <f t="shared" si="46"/>
        <v>100-9</v>
      </c>
      <c r="BI234" s="34">
        <f t="shared" si="36"/>
        <v>9</v>
      </c>
      <c r="BJ234" s="34" t="str">
        <f t="shared" si="37"/>
        <v>100○</v>
      </c>
      <c r="BK234" s="34" t="str">
        <f t="shared" si="39"/>
        <v>新規+既出</v>
      </c>
      <c r="BL234" s="34" t="str">
        <f t="shared" si="47"/>
        <v>100-Yes</v>
      </c>
      <c r="BM234" s="34" t="str">
        <f t="shared" si="40"/>
        <v>進歩性</v>
      </c>
      <c r="BN234" s="34" t="str">
        <f t="shared" si="41"/>
        <v>進歩性のみ</v>
      </c>
      <c r="BO234" s="34" t="str">
        <f t="shared" si="42"/>
        <v>100-進</v>
      </c>
      <c r="BP234" s="34" t="str">
        <f t="shared" si="43"/>
        <v/>
      </c>
      <c r="BQ234" s="34" t="str">
        <f t="shared" si="44"/>
        <v>分析対象</v>
      </c>
      <c r="BR234" s="36"/>
      <c r="BS234" s="36"/>
      <c r="BT234" s="36"/>
      <c r="BU234" s="77"/>
      <c r="BV234" s="352" t="s">
        <v>2774</v>
      </c>
      <c r="BW234" s="67" t="s">
        <v>102</v>
      </c>
    </row>
    <row r="235" spans="1:75" s="353" customFormat="1" ht="27" customHeight="1" x14ac:dyDescent="0.15">
      <c r="A235" s="831" t="s">
        <v>2820</v>
      </c>
      <c r="B235" s="342" t="s">
        <v>1381</v>
      </c>
      <c r="C235" s="343" t="s">
        <v>2821</v>
      </c>
      <c r="D235" s="400" t="s">
        <v>2822</v>
      </c>
      <c r="E235" s="394" t="s">
        <v>2368</v>
      </c>
      <c r="F235" s="345" t="s">
        <v>2823</v>
      </c>
      <c r="G235" s="346" t="s">
        <v>2824</v>
      </c>
      <c r="H235" s="214" t="s">
        <v>2825</v>
      </c>
      <c r="I235" s="214" t="s">
        <v>2826</v>
      </c>
      <c r="J235" s="214" t="s">
        <v>2827</v>
      </c>
      <c r="K235" s="214" t="s">
        <v>2828</v>
      </c>
      <c r="L235" s="214" t="s">
        <v>2829</v>
      </c>
      <c r="M235" s="214" t="s">
        <v>138</v>
      </c>
      <c r="N235" s="832" t="s">
        <v>2830</v>
      </c>
      <c r="O235" s="805" t="s">
        <v>89</v>
      </c>
      <c r="P235" s="814" t="s">
        <v>2831</v>
      </c>
      <c r="Q235" s="827">
        <v>0</v>
      </c>
      <c r="R235" s="835" t="s">
        <v>1185</v>
      </c>
      <c r="S235" s="765" t="s">
        <v>2458</v>
      </c>
      <c r="T235" s="768">
        <v>2</v>
      </c>
      <c r="U235" s="347" t="s">
        <v>91</v>
      </c>
      <c r="V235" s="348" t="s">
        <v>2832</v>
      </c>
      <c r="W235" s="349" t="s">
        <v>2833</v>
      </c>
      <c r="X235" s="348" t="s">
        <v>195</v>
      </c>
      <c r="Y235" s="348" t="s">
        <v>94</v>
      </c>
      <c r="Z235" s="349" t="s">
        <v>122</v>
      </c>
      <c r="AA235" s="350" t="s">
        <v>102</v>
      </c>
      <c r="AB235" s="351"/>
      <c r="AC235" s="351" t="s">
        <v>2834</v>
      </c>
      <c r="AD235" s="91" t="s">
        <v>95</v>
      </c>
      <c r="AE235" s="397" t="s">
        <v>96</v>
      </c>
      <c r="AF235" s="401" t="s">
        <v>95</v>
      </c>
      <c r="AG235" s="94" t="s">
        <v>102</v>
      </c>
      <c r="AH235" s="95" t="s">
        <v>102</v>
      </c>
      <c r="AI235" s="175" t="s">
        <v>273</v>
      </c>
      <c r="AJ235" s="176" t="s">
        <v>2835</v>
      </c>
      <c r="AK235" s="176" t="s">
        <v>2835</v>
      </c>
      <c r="AL235" s="58" t="s">
        <v>2836</v>
      </c>
      <c r="AM235" s="58" t="s">
        <v>102</v>
      </c>
      <c r="AN235" s="58" t="s">
        <v>102</v>
      </c>
      <c r="AO235" s="59">
        <v>33281</v>
      </c>
      <c r="AP235" s="60" t="s">
        <v>99</v>
      </c>
      <c r="AQ235" s="60" t="s">
        <v>95</v>
      </c>
      <c r="AR235" s="60" t="s">
        <v>95</v>
      </c>
      <c r="AS235" s="60" t="s">
        <v>95</v>
      </c>
      <c r="AT235" s="60" t="s">
        <v>233</v>
      </c>
      <c r="AU235" s="55" t="s">
        <v>96</v>
      </c>
      <c r="AV235" s="58" t="s">
        <v>102</v>
      </c>
      <c r="AW235" s="55" t="s">
        <v>102</v>
      </c>
      <c r="AX235" s="58" t="s">
        <v>102</v>
      </c>
      <c r="AY235" s="58" t="s">
        <v>2826</v>
      </c>
      <c r="AZ235" s="62" t="s">
        <v>125</v>
      </c>
      <c r="BA235" s="62" t="s">
        <v>102</v>
      </c>
      <c r="BB235" s="62" t="s">
        <v>102</v>
      </c>
      <c r="BC235" s="62" t="s">
        <v>102</v>
      </c>
      <c r="BD235" s="64" t="str">
        <f t="shared" si="38"/>
        <v>A</v>
      </c>
      <c r="BE235" s="200" t="s">
        <v>576</v>
      </c>
      <c r="BF235" s="34">
        <f>IF(A235="",BF234,ROW()-1-COUNTIF(A$2:A235,""))</f>
        <v>101</v>
      </c>
      <c r="BG235" s="34">
        <f t="shared" si="45"/>
        <v>1</v>
      </c>
      <c r="BH235" s="34" t="str">
        <f t="shared" si="46"/>
        <v>101-1</v>
      </c>
      <c r="BI235" s="34">
        <f t="shared" si="36"/>
        <v>2</v>
      </c>
      <c r="BJ235" s="34" t="str">
        <f t="shared" si="37"/>
        <v>101○</v>
      </c>
      <c r="BK235" s="34" t="str">
        <f t="shared" si="39"/>
        <v>既出のみ</v>
      </c>
      <c r="BL235" s="34" t="str">
        <f t="shared" si="47"/>
        <v>101-No</v>
      </c>
      <c r="BM235" s="34" t="str">
        <f t="shared" si="40"/>
        <v>進歩性</v>
      </c>
      <c r="BN235" s="34" t="str">
        <f t="shared" si="41"/>
        <v>進歩性のみ</v>
      </c>
      <c r="BO235" s="34" t="str">
        <f t="shared" si="42"/>
        <v>101-進</v>
      </c>
      <c r="BP235" s="34">
        <f t="shared" si="43"/>
        <v>1991</v>
      </c>
      <c r="BQ235" s="34" t="str">
        <f t="shared" si="44"/>
        <v>分析対象</v>
      </c>
      <c r="BR235" s="36"/>
      <c r="BS235" s="36"/>
      <c r="BT235" s="36"/>
      <c r="BU235" s="77" t="s">
        <v>104</v>
      </c>
      <c r="BV235" s="352" t="s">
        <v>2827</v>
      </c>
      <c r="BW235" s="67" t="s">
        <v>2836</v>
      </c>
    </row>
    <row r="236" spans="1:75" s="353" customFormat="1" ht="40.5" x14ac:dyDescent="0.15">
      <c r="A236" s="831"/>
      <c r="B236" s="342" t="s">
        <v>1381</v>
      </c>
      <c r="C236" s="354" t="s">
        <v>2837</v>
      </c>
      <c r="D236" s="402" t="s">
        <v>2838</v>
      </c>
      <c r="E236" s="374" t="s">
        <v>2795</v>
      </c>
      <c r="F236" s="345" t="s">
        <v>2823</v>
      </c>
      <c r="G236" s="346" t="s">
        <v>2824</v>
      </c>
      <c r="H236" s="214" t="s">
        <v>2825</v>
      </c>
      <c r="I236" s="214" t="s">
        <v>2826</v>
      </c>
      <c r="J236" s="214" t="s">
        <v>2827</v>
      </c>
      <c r="K236" s="214" t="s">
        <v>2828</v>
      </c>
      <c r="L236" s="214" t="s">
        <v>2829</v>
      </c>
      <c r="M236" s="214" t="s">
        <v>138</v>
      </c>
      <c r="N236" s="833"/>
      <c r="O236" s="807"/>
      <c r="P236" s="816"/>
      <c r="Q236" s="834"/>
      <c r="R236" s="836"/>
      <c r="S236" s="767"/>
      <c r="T236" s="770"/>
      <c r="U236" s="347" t="s">
        <v>192</v>
      </c>
      <c r="V236" s="348" t="s">
        <v>2839</v>
      </c>
      <c r="W236" s="349" t="s">
        <v>2840</v>
      </c>
      <c r="X236" s="348" t="s">
        <v>195</v>
      </c>
      <c r="Y236" s="348" t="s">
        <v>94</v>
      </c>
      <c r="Z236" s="349" t="s">
        <v>203</v>
      </c>
      <c r="AA236" s="350" t="s">
        <v>2841</v>
      </c>
      <c r="AB236" s="351"/>
      <c r="AC236" s="351" t="s">
        <v>102</v>
      </c>
      <c r="AD236" s="91" t="s">
        <v>95</v>
      </c>
      <c r="AE236" s="397" t="s">
        <v>96</v>
      </c>
      <c r="AF236" s="401" t="s">
        <v>95</v>
      </c>
      <c r="AG236" s="94" t="s">
        <v>102</v>
      </c>
      <c r="AH236" s="95" t="s">
        <v>102</v>
      </c>
      <c r="AI236" s="175" t="s">
        <v>165</v>
      </c>
      <c r="AJ236" s="176" t="s">
        <v>2842</v>
      </c>
      <c r="AK236" s="176" t="s">
        <v>2843</v>
      </c>
      <c r="AL236" s="58" t="s">
        <v>2844</v>
      </c>
      <c r="AM236" s="58" t="s">
        <v>2845</v>
      </c>
      <c r="AN236" s="58">
        <v>0</v>
      </c>
      <c r="AO236" s="59">
        <v>33940</v>
      </c>
      <c r="AP236" s="60" t="s">
        <v>124</v>
      </c>
      <c r="AQ236" s="60" t="s">
        <v>95</v>
      </c>
      <c r="AR236" s="60" t="s">
        <v>95</v>
      </c>
      <c r="AS236" s="60" t="s">
        <v>95</v>
      </c>
      <c r="AT236" s="60" t="s">
        <v>233</v>
      </c>
      <c r="AU236" s="55" t="s">
        <v>96</v>
      </c>
      <c r="AV236" s="58" t="s">
        <v>102</v>
      </c>
      <c r="AW236" s="55" t="s">
        <v>102</v>
      </c>
      <c r="AX236" s="58" t="s">
        <v>102</v>
      </c>
      <c r="AY236" s="58" t="s">
        <v>2826</v>
      </c>
      <c r="AZ236" s="62" t="s">
        <v>125</v>
      </c>
      <c r="BA236" s="62" t="s">
        <v>187</v>
      </c>
      <c r="BB236" s="62" t="s">
        <v>2846</v>
      </c>
      <c r="BC236" s="62" t="s">
        <v>2846</v>
      </c>
      <c r="BD236" s="64" t="str">
        <f t="shared" si="38"/>
        <v>A</v>
      </c>
      <c r="BE236" s="200" t="s">
        <v>2847</v>
      </c>
      <c r="BF236" s="34">
        <f>IF(A236="",BF235,ROW()-1-COUNTIF(A$2:A236,""))</f>
        <v>101</v>
      </c>
      <c r="BG236" s="34">
        <f t="shared" si="45"/>
        <v>2</v>
      </c>
      <c r="BH236" s="34" t="str">
        <f t="shared" si="46"/>
        <v>101-2</v>
      </c>
      <c r="BI236" s="34">
        <f t="shared" si="36"/>
        <v>2</v>
      </c>
      <c r="BJ236" s="34" t="str">
        <f t="shared" si="37"/>
        <v>101○</v>
      </c>
      <c r="BK236" s="34" t="str">
        <f t="shared" si="39"/>
        <v>既出のみ</v>
      </c>
      <c r="BL236" s="34" t="str">
        <f t="shared" si="47"/>
        <v>101-No</v>
      </c>
      <c r="BM236" s="34" t="str">
        <f t="shared" si="40"/>
        <v>進歩性</v>
      </c>
      <c r="BN236" s="34" t="str">
        <f t="shared" si="41"/>
        <v>進歩性のみ</v>
      </c>
      <c r="BO236" s="34" t="str">
        <f t="shared" si="42"/>
        <v>101-進</v>
      </c>
      <c r="BP236" s="34">
        <f t="shared" si="43"/>
        <v>1992</v>
      </c>
      <c r="BQ236" s="34" t="str">
        <f t="shared" si="44"/>
        <v>分析対象</v>
      </c>
      <c r="BR236" s="36"/>
      <c r="BS236" s="36"/>
      <c r="BT236" s="36"/>
      <c r="BU236" s="77" t="s">
        <v>189</v>
      </c>
      <c r="BV236" s="352" t="s">
        <v>2827</v>
      </c>
      <c r="BW236" s="67" t="s">
        <v>2844</v>
      </c>
    </row>
    <row r="237" spans="1:75" s="353" customFormat="1" ht="27" customHeight="1" x14ac:dyDescent="0.15">
      <c r="A237" s="831" t="s">
        <v>2848</v>
      </c>
      <c r="B237" s="342" t="s">
        <v>1381</v>
      </c>
      <c r="C237" s="343" t="s">
        <v>2849</v>
      </c>
      <c r="D237" s="394" t="s">
        <v>2850</v>
      </c>
      <c r="E237" s="394" t="s">
        <v>528</v>
      </c>
      <c r="F237" s="345" t="s">
        <v>2851</v>
      </c>
      <c r="G237" s="346" t="s">
        <v>2852</v>
      </c>
      <c r="H237" s="214" t="s">
        <v>2853</v>
      </c>
      <c r="I237" s="214" t="s">
        <v>138</v>
      </c>
      <c r="J237" s="214" t="s">
        <v>2854</v>
      </c>
      <c r="K237" s="214" t="s">
        <v>2855</v>
      </c>
      <c r="L237" s="214" t="s">
        <v>2856</v>
      </c>
      <c r="M237" s="214" t="s">
        <v>2857</v>
      </c>
      <c r="N237" s="832" t="s">
        <v>2858</v>
      </c>
      <c r="O237" s="805" t="s">
        <v>2859</v>
      </c>
      <c r="P237" s="814" t="s">
        <v>2860</v>
      </c>
      <c r="Q237" s="827">
        <v>0</v>
      </c>
      <c r="R237" s="835" t="s">
        <v>2861</v>
      </c>
      <c r="S237" s="765" t="s">
        <v>412</v>
      </c>
      <c r="T237" s="768">
        <v>2</v>
      </c>
      <c r="U237" s="347" t="s">
        <v>2862</v>
      </c>
      <c r="V237" s="348" t="s">
        <v>2863</v>
      </c>
      <c r="W237" s="349" t="s">
        <v>2864</v>
      </c>
      <c r="X237" s="348" t="s">
        <v>2865</v>
      </c>
      <c r="Y237" s="348" t="s">
        <v>94</v>
      </c>
      <c r="Z237" s="372" t="s">
        <v>122</v>
      </c>
      <c r="AA237" s="350" t="s">
        <v>2866</v>
      </c>
      <c r="AB237" s="351"/>
      <c r="AC237" s="351" t="s">
        <v>2867</v>
      </c>
      <c r="AD237" s="91" t="s">
        <v>96</v>
      </c>
      <c r="AE237" s="92" t="s">
        <v>95</v>
      </c>
      <c r="AF237" s="169" t="s">
        <v>95</v>
      </c>
      <c r="AG237" s="94" t="s">
        <v>102</v>
      </c>
      <c r="AH237" s="95" t="s">
        <v>102</v>
      </c>
      <c r="AI237" s="175" t="s">
        <v>165</v>
      </c>
      <c r="AJ237" s="176" t="s">
        <v>2868</v>
      </c>
      <c r="AK237" s="176" t="s">
        <v>2869</v>
      </c>
      <c r="AL237" s="58" t="s">
        <v>2870</v>
      </c>
      <c r="AM237" s="58" t="s">
        <v>2871</v>
      </c>
      <c r="AN237" s="58" t="s">
        <v>2872</v>
      </c>
      <c r="AO237" s="59">
        <v>32783</v>
      </c>
      <c r="AP237" s="60" t="s">
        <v>124</v>
      </c>
      <c r="AQ237" s="60" t="s">
        <v>95</v>
      </c>
      <c r="AR237" s="60" t="s">
        <v>95</v>
      </c>
      <c r="AS237" s="60" t="s">
        <v>95</v>
      </c>
      <c r="AT237" s="60" t="s">
        <v>233</v>
      </c>
      <c r="AU237" s="55" t="s">
        <v>277</v>
      </c>
      <c r="AV237" s="58" t="s">
        <v>102</v>
      </c>
      <c r="AW237" s="55" t="s">
        <v>102</v>
      </c>
      <c r="AX237" s="58" t="s">
        <v>102</v>
      </c>
      <c r="AY237" s="58" t="s">
        <v>138</v>
      </c>
      <c r="AZ237" s="62" t="s">
        <v>102</v>
      </c>
      <c r="BA237" s="62" t="s">
        <v>187</v>
      </c>
      <c r="BB237" s="62" t="s">
        <v>2873</v>
      </c>
      <c r="BC237" s="62" t="s">
        <v>2873</v>
      </c>
      <c r="BD237" s="64" t="str">
        <f t="shared" si="38"/>
        <v>B</v>
      </c>
      <c r="BE237" s="200" t="s">
        <v>2874</v>
      </c>
      <c r="BF237" s="34">
        <f>IF(A237="",BF236,ROW()-1-COUNTIF(A$2:A237,""))</f>
        <v>102</v>
      </c>
      <c r="BG237" s="34">
        <f t="shared" si="45"/>
        <v>1</v>
      </c>
      <c r="BH237" s="34" t="str">
        <f t="shared" si="46"/>
        <v>102-1</v>
      </c>
      <c r="BI237" s="34">
        <f t="shared" si="36"/>
        <v>2</v>
      </c>
      <c r="BJ237" s="34" t="str">
        <f t="shared" si="37"/>
        <v>102○</v>
      </c>
      <c r="BK237" s="34" t="str">
        <f t="shared" si="39"/>
        <v>新規+既出</v>
      </c>
      <c r="BL237" s="34" t="str">
        <f t="shared" si="47"/>
        <v>102-No</v>
      </c>
      <c r="BM237" s="34" t="str">
        <f t="shared" si="40"/>
        <v>進歩性</v>
      </c>
      <c r="BN237" s="34" t="str">
        <f t="shared" si="41"/>
        <v>進歩性のみ</v>
      </c>
      <c r="BO237" s="34" t="str">
        <f t="shared" si="42"/>
        <v>102-進</v>
      </c>
      <c r="BP237" s="34">
        <f t="shared" si="43"/>
        <v>1989</v>
      </c>
      <c r="BQ237" s="34" t="str">
        <f t="shared" si="44"/>
        <v>分析対象</v>
      </c>
      <c r="BR237" s="36"/>
      <c r="BS237" s="36"/>
      <c r="BT237" s="36"/>
      <c r="BU237" s="77" t="s">
        <v>189</v>
      </c>
      <c r="BV237" s="352" t="s">
        <v>2854</v>
      </c>
      <c r="BW237" s="67" t="s">
        <v>2870</v>
      </c>
    </row>
    <row r="238" spans="1:75" s="353" customFormat="1" ht="40.5" x14ac:dyDescent="0.15">
      <c r="A238" s="831"/>
      <c r="B238" s="342" t="s">
        <v>1381</v>
      </c>
      <c r="C238" s="354" t="s">
        <v>2875</v>
      </c>
      <c r="D238" s="374" t="s">
        <v>2850</v>
      </c>
      <c r="E238" s="374" t="s">
        <v>528</v>
      </c>
      <c r="F238" s="345" t="s">
        <v>2851</v>
      </c>
      <c r="G238" s="346" t="s">
        <v>2852</v>
      </c>
      <c r="H238" s="214" t="s">
        <v>2853</v>
      </c>
      <c r="I238" s="214" t="s">
        <v>138</v>
      </c>
      <c r="J238" s="214" t="s">
        <v>2854</v>
      </c>
      <c r="K238" s="214" t="s">
        <v>2855</v>
      </c>
      <c r="L238" s="214" t="s">
        <v>2856</v>
      </c>
      <c r="M238" s="214" t="s">
        <v>2857</v>
      </c>
      <c r="N238" s="833"/>
      <c r="O238" s="807"/>
      <c r="P238" s="816"/>
      <c r="Q238" s="834"/>
      <c r="R238" s="836"/>
      <c r="S238" s="767"/>
      <c r="T238" s="770"/>
      <c r="U238" s="347" t="s">
        <v>2876</v>
      </c>
      <c r="V238" s="348" t="s">
        <v>2877</v>
      </c>
      <c r="W238" s="349" t="s">
        <v>2878</v>
      </c>
      <c r="X238" s="348" t="s">
        <v>195</v>
      </c>
      <c r="Y238" s="348" t="s">
        <v>94</v>
      </c>
      <c r="Z238" s="372" t="s">
        <v>203</v>
      </c>
      <c r="AA238" s="350" t="s">
        <v>2879</v>
      </c>
      <c r="AB238" s="351"/>
      <c r="AC238" s="351" t="s">
        <v>102</v>
      </c>
      <c r="AD238" s="91" t="s">
        <v>95</v>
      </c>
      <c r="AE238" s="92" t="s">
        <v>95</v>
      </c>
      <c r="AF238" s="169" t="s">
        <v>96</v>
      </c>
      <c r="AG238" s="94" t="s">
        <v>102</v>
      </c>
      <c r="AH238" s="95" t="s">
        <v>102</v>
      </c>
      <c r="AI238" s="175" t="s">
        <v>165</v>
      </c>
      <c r="AJ238" s="176" t="s">
        <v>2880</v>
      </c>
      <c r="AK238" s="176" t="s">
        <v>2881</v>
      </c>
      <c r="AL238" s="58" t="s">
        <v>2882</v>
      </c>
      <c r="AM238" s="58" t="s">
        <v>2883</v>
      </c>
      <c r="AN238" s="58" t="s">
        <v>2884</v>
      </c>
      <c r="AO238" s="59">
        <v>32287</v>
      </c>
      <c r="AP238" s="60" t="s">
        <v>124</v>
      </c>
      <c r="AQ238" s="60" t="s">
        <v>95</v>
      </c>
      <c r="AR238" s="60" t="s">
        <v>95</v>
      </c>
      <c r="AS238" s="60" t="s">
        <v>95</v>
      </c>
      <c r="AT238" s="60" t="s">
        <v>233</v>
      </c>
      <c r="AU238" s="55" t="s">
        <v>277</v>
      </c>
      <c r="AV238" s="58" t="s">
        <v>102</v>
      </c>
      <c r="AW238" s="55" t="s">
        <v>102</v>
      </c>
      <c r="AX238" s="58" t="s">
        <v>102</v>
      </c>
      <c r="AY238" s="58" t="s">
        <v>138</v>
      </c>
      <c r="AZ238" s="62" t="s">
        <v>102</v>
      </c>
      <c r="BA238" s="62" t="s">
        <v>187</v>
      </c>
      <c r="BB238" s="62" t="s">
        <v>2873</v>
      </c>
      <c r="BC238" s="62" t="s">
        <v>2873</v>
      </c>
      <c r="BD238" s="64" t="str">
        <f t="shared" si="38"/>
        <v>B</v>
      </c>
      <c r="BE238" s="200" t="s">
        <v>576</v>
      </c>
      <c r="BF238" s="34">
        <f>IF(A238="",BF237,ROW()-1-COUNTIF(A$2:A238,""))</f>
        <v>102</v>
      </c>
      <c r="BG238" s="34">
        <f t="shared" si="45"/>
        <v>2</v>
      </c>
      <c r="BH238" s="34" t="str">
        <f t="shared" si="46"/>
        <v>102-2</v>
      </c>
      <c r="BI238" s="34">
        <f t="shared" si="36"/>
        <v>2</v>
      </c>
      <c r="BJ238" s="34" t="str">
        <f t="shared" si="37"/>
        <v>102○</v>
      </c>
      <c r="BK238" s="34" t="str">
        <f t="shared" si="39"/>
        <v>新規+既出</v>
      </c>
      <c r="BL238" s="34" t="str">
        <f t="shared" si="47"/>
        <v>102-Yes</v>
      </c>
      <c r="BM238" s="34" t="str">
        <f t="shared" si="40"/>
        <v>進歩性</v>
      </c>
      <c r="BN238" s="34" t="str">
        <f t="shared" si="41"/>
        <v>進歩性のみ</v>
      </c>
      <c r="BO238" s="34" t="str">
        <f t="shared" si="42"/>
        <v>102-進</v>
      </c>
      <c r="BP238" s="34">
        <f t="shared" si="43"/>
        <v>1988</v>
      </c>
      <c r="BQ238" s="34" t="str">
        <f t="shared" si="44"/>
        <v>分析対象</v>
      </c>
      <c r="BR238" s="36"/>
      <c r="BS238" s="36"/>
      <c r="BT238" s="36"/>
      <c r="BU238" s="77" t="s">
        <v>189</v>
      </c>
      <c r="BV238" s="352" t="s">
        <v>2854</v>
      </c>
      <c r="BW238" s="67" t="s">
        <v>2882</v>
      </c>
    </row>
    <row r="239" spans="1:75" s="353" customFormat="1" ht="27" customHeight="1" x14ac:dyDescent="0.15">
      <c r="A239" s="831" t="s">
        <v>2885</v>
      </c>
      <c r="B239" s="342" t="s">
        <v>1381</v>
      </c>
      <c r="C239" s="343" t="s">
        <v>2886</v>
      </c>
      <c r="D239" s="400" t="s">
        <v>2887</v>
      </c>
      <c r="E239" s="394" t="s">
        <v>528</v>
      </c>
      <c r="F239" s="345" t="s">
        <v>2888</v>
      </c>
      <c r="G239" s="346" t="s">
        <v>2889</v>
      </c>
      <c r="H239" s="214" t="s">
        <v>2890</v>
      </c>
      <c r="I239" s="214" t="s">
        <v>138</v>
      </c>
      <c r="J239" s="214" t="s">
        <v>2891</v>
      </c>
      <c r="K239" s="214" t="s">
        <v>2892</v>
      </c>
      <c r="L239" s="214" t="s">
        <v>2893</v>
      </c>
      <c r="M239" s="214" t="s">
        <v>2894</v>
      </c>
      <c r="N239" s="832" t="s">
        <v>2895</v>
      </c>
      <c r="O239" s="805" t="s">
        <v>89</v>
      </c>
      <c r="P239" s="814" t="s">
        <v>2896</v>
      </c>
      <c r="Q239" s="827">
        <v>0</v>
      </c>
      <c r="R239" s="835" t="s">
        <v>2897</v>
      </c>
      <c r="S239" s="765" t="s">
        <v>412</v>
      </c>
      <c r="T239" s="768">
        <v>2</v>
      </c>
      <c r="U239" s="347" t="s">
        <v>2898</v>
      </c>
      <c r="V239" s="348" t="s">
        <v>2899</v>
      </c>
      <c r="W239" s="349" t="s">
        <v>2900</v>
      </c>
      <c r="X239" s="348" t="s">
        <v>2901</v>
      </c>
      <c r="Y239" s="348" t="s">
        <v>94</v>
      </c>
      <c r="Z239" s="372" t="s">
        <v>122</v>
      </c>
      <c r="AA239" s="350" t="s">
        <v>2902</v>
      </c>
      <c r="AB239" s="351"/>
      <c r="AC239" s="351" t="s">
        <v>2903</v>
      </c>
      <c r="AD239" s="91" t="s">
        <v>95</v>
      </c>
      <c r="AE239" s="92" t="s">
        <v>95</v>
      </c>
      <c r="AF239" s="169" t="s">
        <v>96</v>
      </c>
      <c r="AG239" s="94" t="s">
        <v>102</v>
      </c>
      <c r="AH239" s="95" t="s">
        <v>102</v>
      </c>
      <c r="AI239" s="175" t="s">
        <v>165</v>
      </c>
      <c r="AJ239" s="176" t="s">
        <v>2904</v>
      </c>
      <c r="AK239" s="176" t="s">
        <v>2905</v>
      </c>
      <c r="AL239" s="58" t="s">
        <v>2906</v>
      </c>
      <c r="AM239" s="58" t="s">
        <v>2907</v>
      </c>
      <c r="AN239" s="58" t="s">
        <v>2908</v>
      </c>
      <c r="AO239" s="59">
        <v>34852</v>
      </c>
      <c r="AP239" s="60" t="s">
        <v>124</v>
      </c>
      <c r="AQ239" s="60" t="s">
        <v>95</v>
      </c>
      <c r="AR239" s="60" t="s">
        <v>95</v>
      </c>
      <c r="AS239" s="60" t="s">
        <v>95</v>
      </c>
      <c r="AT239" s="60" t="s">
        <v>233</v>
      </c>
      <c r="AU239" s="74" t="s">
        <v>1840</v>
      </c>
      <c r="AV239" s="58" t="s">
        <v>102</v>
      </c>
      <c r="AW239" s="55" t="s">
        <v>102</v>
      </c>
      <c r="AX239" s="58" t="s">
        <v>102</v>
      </c>
      <c r="AY239" s="58" t="s">
        <v>138</v>
      </c>
      <c r="AZ239" s="62" t="s">
        <v>102</v>
      </c>
      <c r="BA239" s="62" t="s">
        <v>187</v>
      </c>
      <c r="BB239" s="62" t="s">
        <v>2909</v>
      </c>
      <c r="BC239" s="62" t="s">
        <v>2909</v>
      </c>
      <c r="BD239" s="64" t="str">
        <f t="shared" si="38"/>
        <v>E</v>
      </c>
      <c r="BE239" s="200" t="s">
        <v>576</v>
      </c>
      <c r="BF239" s="34">
        <f>IF(A239="",BF238,ROW()-1-COUNTIF(A$2:A239,""))</f>
        <v>103</v>
      </c>
      <c r="BG239" s="34">
        <f t="shared" si="45"/>
        <v>1</v>
      </c>
      <c r="BH239" s="34" t="str">
        <f t="shared" si="46"/>
        <v>103-1</v>
      </c>
      <c r="BI239" s="34">
        <f t="shared" si="36"/>
        <v>2</v>
      </c>
      <c r="BJ239" s="34" t="str">
        <f t="shared" si="37"/>
        <v/>
      </c>
      <c r="BK239" s="34" t="str">
        <f t="shared" si="39"/>
        <v>新規のみ</v>
      </c>
      <c r="BL239" s="34" t="str">
        <f t="shared" si="47"/>
        <v>103-Yes</v>
      </c>
      <c r="BM239" s="34" t="str">
        <f t="shared" si="40"/>
        <v>進歩性</v>
      </c>
      <c r="BN239" s="34" t="str">
        <f t="shared" si="41"/>
        <v>進歩性のみ</v>
      </c>
      <c r="BO239" s="34" t="str">
        <f t="shared" si="42"/>
        <v>103-進</v>
      </c>
      <c r="BP239" s="34">
        <f t="shared" si="43"/>
        <v>1995</v>
      </c>
      <c r="BQ239" s="34" t="str">
        <f t="shared" si="44"/>
        <v>分析対象</v>
      </c>
      <c r="BR239" s="103"/>
      <c r="BS239" s="103"/>
      <c r="BT239" s="103"/>
      <c r="BU239" s="77" t="s">
        <v>189</v>
      </c>
      <c r="BV239" s="352" t="s">
        <v>2891</v>
      </c>
      <c r="BW239" s="67" t="s">
        <v>2906</v>
      </c>
    </row>
    <row r="240" spans="1:75" s="353" customFormat="1" ht="67.5" x14ac:dyDescent="0.15">
      <c r="A240" s="831"/>
      <c r="B240" s="342" t="s">
        <v>1381</v>
      </c>
      <c r="C240" s="354" t="s">
        <v>2910</v>
      </c>
      <c r="D240" s="402" t="s">
        <v>2887</v>
      </c>
      <c r="E240" s="374" t="s">
        <v>528</v>
      </c>
      <c r="F240" s="345" t="s">
        <v>2888</v>
      </c>
      <c r="G240" s="346" t="s">
        <v>2889</v>
      </c>
      <c r="H240" s="214" t="s">
        <v>2890</v>
      </c>
      <c r="I240" s="214" t="s">
        <v>138</v>
      </c>
      <c r="J240" s="214" t="s">
        <v>2891</v>
      </c>
      <c r="K240" s="214" t="s">
        <v>2892</v>
      </c>
      <c r="L240" s="214" t="s">
        <v>2893</v>
      </c>
      <c r="M240" s="214" t="s">
        <v>2894</v>
      </c>
      <c r="N240" s="833"/>
      <c r="O240" s="807"/>
      <c r="P240" s="816"/>
      <c r="Q240" s="834"/>
      <c r="R240" s="836"/>
      <c r="S240" s="767"/>
      <c r="T240" s="770"/>
      <c r="U240" s="347" t="s">
        <v>91</v>
      </c>
      <c r="V240" s="348" t="s">
        <v>2911</v>
      </c>
      <c r="W240" s="349" t="s">
        <v>2912</v>
      </c>
      <c r="X240" s="348" t="s">
        <v>195</v>
      </c>
      <c r="Y240" s="348" t="s">
        <v>94</v>
      </c>
      <c r="Z240" s="372" t="s">
        <v>203</v>
      </c>
      <c r="AA240" s="350" t="s">
        <v>102</v>
      </c>
      <c r="AB240" s="351"/>
      <c r="AC240" s="351" t="s">
        <v>2913</v>
      </c>
      <c r="AD240" s="91" t="s">
        <v>95</v>
      </c>
      <c r="AE240" s="92" t="s">
        <v>95</v>
      </c>
      <c r="AF240" s="169" t="s">
        <v>96</v>
      </c>
      <c r="AG240" s="94" t="s">
        <v>102</v>
      </c>
      <c r="AH240" s="95" t="s">
        <v>102</v>
      </c>
      <c r="AI240" s="175" t="s">
        <v>273</v>
      </c>
      <c r="AJ240" s="176" t="s">
        <v>2914</v>
      </c>
      <c r="AK240" s="176" t="s">
        <v>2915</v>
      </c>
      <c r="AL240" s="58" t="s">
        <v>2916</v>
      </c>
      <c r="AM240" s="58" t="s">
        <v>102</v>
      </c>
      <c r="AN240" s="58" t="s">
        <v>102</v>
      </c>
      <c r="AO240" s="59">
        <v>23096</v>
      </c>
      <c r="AP240" s="60" t="s">
        <v>99</v>
      </c>
      <c r="AQ240" s="60" t="s">
        <v>95</v>
      </c>
      <c r="AR240" s="60" t="s">
        <v>95</v>
      </c>
      <c r="AS240" s="60" t="s">
        <v>95</v>
      </c>
      <c r="AT240" s="60" t="s">
        <v>233</v>
      </c>
      <c r="AU240" s="74" t="s">
        <v>1840</v>
      </c>
      <c r="AV240" s="58" t="s">
        <v>102</v>
      </c>
      <c r="AW240" s="55" t="s">
        <v>102</v>
      </c>
      <c r="AX240" s="58" t="s">
        <v>102</v>
      </c>
      <c r="AY240" s="58" t="s">
        <v>138</v>
      </c>
      <c r="AZ240" s="62" t="s">
        <v>102</v>
      </c>
      <c r="BA240" s="62" t="s">
        <v>102</v>
      </c>
      <c r="BB240" s="62" t="s">
        <v>102</v>
      </c>
      <c r="BC240" s="62" t="s">
        <v>102</v>
      </c>
      <c r="BD240" s="64" t="str">
        <f t="shared" si="38"/>
        <v>E</v>
      </c>
      <c r="BE240" s="200" t="s">
        <v>576</v>
      </c>
      <c r="BF240" s="34">
        <f>IF(A240="",BF239,ROW()-1-COUNTIF(A$2:A240,""))</f>
        <v>103</v>
      </c>
      <c r="BG240" s="34">
        <f t="shared" si="45"/>
        <v>2</v>
      </c>
      <c r="BH240" s="34" t="str">
        <f t="shared" si="46"/>
        <v>103-2</v>
      </c>
      <c r="BI240" s="34">
        <f t="shared" si="36"/>
        <v>2</v>
      </c>
      <c r="BJ240" s="34" t="str">
        <f t="shared" si="37"/>
        <v/>
      </c>
      <c r="BK240" s="34" t="str">
        <f t="shared" si="39"/>
        <v>新規のみ</v>
      </c>
      <c r="BL240" s="34" t="str">
        <f t="shared" si="47"/>
        <v>103-Yes</v>
      </c>
      <c r="BM240" s="34" t="str">
        <f t="shared" si="40"/>
        <v>進歩性</v>
      </c>
      <c r="BN240" s="34" t="str">
        <f t="shared" si="41"/>
        <v>進歩性のみ</v>
      </c>
      <c r="BO240" s="34" t="str">
        <f t="shared" si="42"/>
        <v>103-進</v>
      </c>
      <c r="BP240" s="34">
        <f t="shared" si="43"/>
        <v>1963</v>
      </c>
      <c r="BQ240" s="34" t="str">
        <f t="shared" si="44"/>
        <v>分析対象</v>
      </c>
      <c r="BR240" s="103"/>
      <c r="BS240" s="103"/>
      <c r="BT240" s="103"/>
      <c r="BU240" s="77" t="s">
        <v>104</v>
      </c>
      <c r="BV240" s="352" t="s">
        <v>2891</v>
      </c>
      <c r="BW240" s="67" t="s">
        <v>2916</v>
      </c>
    </row>
    <row r="241" spans="1:75" s="353" customFormat="1" ht="54" x14ac:dyDescent="0.15">
      <c r="A241" s="403" t="s">
        <v>2917</v>
      </c>
      <c r="B241" s="404" t="s">
        <v>1381</v>
      </c>
      <c r="C241" s="354" t="s">
        <v>2918</v>
      </c>
      <c r="D241" s="354"/>
      <c r="E241" s="354"/>
      <c r="F241" s="345" t="s">
        <v>2919</v>
      </c>
      <c r="G241" s="346" t="s">
        <v>2920</v>
      </c>
      <c r="H241" s="214" t="s">
        <v>2921</v>
      </c>
      <c r="I241" s="214" t="s">
        <v>2922</v>
      </c>
      <c r="J241" s="214" t="s">
        <v>2923</v>
      </c>
      <c r="K241" s="214" t="s">
        <v>2924</v>
      </c>
      <c r="L241" s="214" t="s">
        <v>2925</v>
      </c>
      <c r="M241" s="214" t="s">
        <v>2926</v>
      </c>
      <c r="N241" s="405" t="s">
        <v>1445</v>
      </c>
      <c r="O241" s="348">
        <v>0</v>
      </c>
      <c r="P241" s="406">
        <v>0</v>
      </c>
      <c r="Q241" s="407">
        <v>0</v>
      </c>
      <c r="R241" s="408">
        <v>0</v>
      </c>
      <c r="S241" s="409" t="s">
        <v>2421</v>
      </c>
      <c r="T241" s="410" t="s">
        <v>2421</v>
      </c>
      <c r="U241" s="347">
        <v>0</v>
      </c>
      <c r="V241" s="348">
        <v>0</v>
      </c>
      <c r="W241" s="349" t="s">
        <v>195</v>
      </c>
      <c r="X241" s="348" t="s">
        <v>195</v>
      </c>
      <c r="Y241" s="348" t="s">
        <v>94</v>
      </c>
      <c r="Z241" s="349" t="s">
        <v>94</v>
      </c>
      <c r="AA241" s="350" t="s">
        <v>102</v>
      </c>
      <c r="AB241" s="351"/>
      <c r="AC241" s="351" t="s">
        <v>102</v>
      </c>
      <c r="AD241" s="91" t="s">
        <v>102</v>
      </c>
      <c r="AE241" s="92" t="s">
        <v>102</v>
      </c>
      <c r="AF241" s="169" t="s">
        <v>102</v>
      </c>
      <c r="AG241" s="94" t="s">
        <v>102</v>
      </c>
      <c r="AH241" s="95" t="s">
        <v>102</v>
      </c>
      <c r="AI241" s="175" t="s">
        <v>102</v>
      </c>
      <c r="AJ241" s="176" t="s">
        <v>102</v>
      </c>
      <c r="AK241" s="176" t="s">
        <v>102</v>
      </c>
      <c r="AL241" s="58" t="s">
        <v>102</v>
      </c>
      <c r="AM241" s="58" t="s">
        <v>102</v>
      </c>
      <c r="AN241" s="58" t="s">
        <v>102</v>
      </c>
      <c r="AO241" s="59" t="s">
        <v>102</v>
      </c>
      <c r="AP241" s="60"/>
      <c r="AQ241" s="60"/>
      <c r="AR241" s="60"/>
      <c r="AS241" s="60" t="s">
        <v>102</v>
      </c>
      <c r="AT241" s="60" t="s">
        <v>102</v>
      </c>
      <c r="AU241" s="55" t="s">
        <v>102</v>
      </c>
      <c r="AV241" s="193" t="s">
        <v>205</v>
      </c>
      <c r="AW241" s="55" t="s">
        <v>102</v>
      </c>
      <c r="AX241" s="58" t="s">
        <v>102</v>
      </c>
      <c r="AY241" s="58" t="s">
        <v>2922</v>
      </c>
      <c r="AZ241" s="62" t="s">
        <v>102</v>
      </c>
      <c r="BA241" s="62" t="s">
        <v>102</v>
      </c>
      <c r="BB241" s="62" t="s">
        <v>102</v>
      </c>
      <c r="BC241" s="62" t="s">
        <v>102</v>
      </c>
      <c r="BD241" s="64" t="str">
        <f t="shared" si="38"/>
        <v>G</v>
      </c>
      <c r="BE241" s="200" t="s">
        <v>576</v>
      </c>
      <c r="BF241" s="34">
        <f>IF(A241="",BF240,ROW()-1-COUNTIF(A$2:A241,""))</f>
        <v>104</v>
      </c>
      <c r="BG241" s="34">
        <f t="shared" si="45"/>
        <v>1</v>
      </c>
      <c r="BH241" s="34" t="str">
        <f t="shared" si="46"/>
        <v>104-1</v>
      </c>
      <c r="BI241" s="34">
        <f t="shared" si="36"/>
        <v>1</v>
      </c>
      <c r="BJ241" s="34" t="str">
        <f t="shared" si="37"/>
        <v/>
      </c>
      <c r="BK241" s="34" t="str">
        <f t="shared" si="39"/>
        <v>既出のみ</v>
      </c>
      <c r="BL241" s="34" t="str">
        <f t="shared" si="47"/>
        <v>104-</v>
      </c>
      <c r="BM241" s="34" t="str">
        <f t="shared" si="40"/>
        <v/>
      </c>
      <c r="BN241" s="34" t="str">
        <f t="shared" si="41"/>
        <v>-</v>
      </c>
      <c r="BO241" s="34" t="str">
        <f t="shared" si="42"/>
        <v>104-両</v>
      </c>
      <c r="BP241" s="34" t="str">
        <f t="shared" si="43"/>
        <v/>
      </c>
      <c r="BQ241" s="34" t="str">
        <f t="shared" si="44"/>
        <v/>
      </c>
      <c r="BR241" s="103"/>
      <c r="BS241" s="103"/>
      <c r="BT241" s="103"/>
      <c r="BU241" s="77"/>
      <c r="BV241" s="352" t="s">
        <v>2923</v>
      </c>
      <c r="BW241" s="67" t="s">
        <v>102</v>
      </c>
    </row>
    <row r="242" spans="1:75" s="353" customFormat="1" ht="54" x14ac:dyDescent="0.15">
      <c r="A242" s="403" t="s">
        <v>2927</v>
      </c>
      <c r="B242" s="404" t="s">
        <v>1381</v>
      </c>
      <c r="C242" s="354" t="s">
        <v>2918</v>
      </c>
      <c r="D242" s="354"/>
      <c r="E242" s="354"/>
      <c r="F242" s="345" t="s">
        <v>2919</v>
      </c>
      <c r="G242" s="346" t="s">
        <v>2920</v>
      </c>
      <c r="H242" s="214" t="s">
        <v>2921</v>
      </c>
      <c r="I242" s="214" t="s">
        <v>2922</v>
      </c>
      <c r="J242" s="214" t="s">
        <v>2923</v>
      </c>
      <c r="K242" s="214" t="s">
        <v>2924</v>
      </c>
      <c r="L242" s="214" t="s">
        <v>2925</v>
      </c>
      <c r="M242" s="214" t="s">
        <v>2926</v>
      </c>
      <c r="N242" s="405" t="s">
        <v>1445</v>
      </c>
      <c r="O242" s="348">
        <v>0</v>
      </c>
      <c r="P242" s="406">
        <v>0</v>
      </c>
      <c r="Q242" s="407">
        <v>0</v>
      </c>
      <c r="R242" s="408">
        <v>0</v>
      </c>
      <c r="S242" s="409" t="s">
        <v>2421</v>
      </c>
      <c r="T242" s="410" t="s">
        <v>2421</v>
      </c>
      <c r="U242" s="347">
        <v>0</v>
      </c>
      <c r="V242" s="348">
        <v>0</v>
      </c>
      <c r="W242" s="349" t="s">
        <v>195</v>
      </c>
      <c r="X242" s="348" t="s">
        <v>195</v>
      </c>
      <c r="Y242" s="348" t="s">
        <v>94</v>
      </c>
      <c r="Z242" s="349" t="s">
        <v>94</v>
      </c>
      <c r="AA242" s="350" t="s">
        <v>102</v>
      </c>
      <c r="AB242" s="351"/>
      <c r="AC242" s="351" t="s">
        <v>102</v>
      </c>
      <c r="AD242" s="91" t="s">
        <v>102</v>
      </c>
      <c r="AE242" s="92" t="s">
        <v>102</v>
      </c>
      <c r="AF242" s="169" t="s">
        <v>102</v>
      </c>
      <c r="AG242" s="94" t="s">
        <v>102</v>
      </c>
      <c r="AH242" s="95" t="s">
        <v>102</v>
      </c>
      <c r="AI242" s="175" t="s">
        <v>102</v>
      </c>
      <c r="AJ242" s="176" t="s">
        <v>102</v>
      </c>
      <c r="AK242" s="176" t="s">
        <v>102</v>
      </c>
      <c r="AL242" s="58" t="s">
        <v>102</v>
      </c>
      <c r="AM242" s="58" t="s">
        <v>102</v>
      </c>
      <c r="AN242" s="58" t="s">
        <v>102</v>
      </c>
      <c r="AO242" s="59" t="s">
        <v>102</v>
      </c>
      <c r="AP242" s="60"/>
      <c r="AQ242" s="60"/>
      <c r="AR242" s="60"/>
      <c r="AS242" s="60" t="s">
        <v>102</v>
      </c>
      <c r="AT242" s="60" t="s">
        <v>102</v>
      </c>
      <c r="AU242" s="55" t="s">
        <v>102</v>
      </c>
      <c r="AV242" s="193" t="s">
        <v>205</v>
      </c>
      <c r="AW242" s="55" t="s">
        <v>102</v>
      </c>
      <c r="AX242" s="58" t="s">
        <v>102</v>
      </c>
      <c r="AY242" s="58" t="s">
        <v>2922</v>
      </c>
      <c r="AZ242" s="62" t="s">
        <v>102</v>
      </c>
      <c r="BA242" s="62" t="s">
        <v>102</v>
      </c>
      <c r="BB242" s="62" t="s">
        <v>102</v>
      </c>
      <c r="BC242" s="62" t="s">
        <v>102</v>
      </c>
      <c r="BD242" s="64" t="str">
        <f t="shared" si="38"/>
        <v>G</v>
      </c>
      <c r="BE242" s="200" t="s">
        <v>576</v>
      </c>
      <c r="BF242" s="34">
        <f>IF(A242="",BF241,ROW()-1-COUNTIF(A$2:A242,""))</f>
        <v>105</v>
      </c>
      <c r="BG242" s="34">
        <f t="shared" si="45"/>
        <v>1</v>
      </c>
      <c r="BH242" s="34" t="str">
        <f t="shared" si="46"/>
        <v>105-1</v>
      </c>
      <c r="BI242" s="34">
        <f t="shared" si="36"/>
        <v>1</v>
      </c>
      <c r="BJ242" s="34" t="str">
        <f t="shared" si="37"/>
        <v/>
      </c>
      <c r="BK242" s="34" t="str">
        <f t="shared" si="39"/>
        <v>既出のみ</v>
      </c>
      <c r="BL242" s="34" t="str">
        <f t="shared" si="47"/>
        <v>105-</v>
      </c>
      <c r="BM242" s="34" t="str">
        <f t="shared" si="40"/>
        <v/>
      </c>
      <c r="BN242" s="34" t="str">
        <f t="shared" si="41"/>
        <v>-</v>
      </c>
      <c r="BO242" s="34" t="str">
        <f t="shared" si="42"/>
        <v>105-両</v>
      </c>
      <c r="BP242" s="34" t="str">
        <f t="shared" si="43"/>
        <v/>
      </c>
      <c r="BQ242" s="34" t="str">
        <f t="shared" si="44"/>
        <v/>
      </c>
      <c r="BR242" s="103"/>
      <c r="BS242" s="103"/>
      <c r="BT242" s="103"/>
      <c r="BU242" s="77"/>
      <c r="BV242" s="352" t="s">
        <v>2923</v>
      </c>
      <c r="BW242" s="67" t="s">
        <v>102</v>
      </c>
    </row>
    <row r="243" spans="1:75" ht="27" customHeight="1" x14ac:dyDescent="0.15">
      <c r="A243" s="804" t="s">
        <v>2928</v>
      </c>
      <c r="B243" s="411" t="s">
        <v>1381</v>
      </c>
      <c r="C243" s="412" t="s">
        <v>2929</v>
      </c>
      <c r="D243" s="400" t="s">
        <v>2930</v>
      </c>
      <c r="E243" s="394" t="s">
        <v>2368</v>
      </c>
      <c r="F243" s="413" t="s">
        <v>2919</v>
      </c>
      <c r="G243" s="163" t="s">
        <v>2920</v>
      </c>
      <c r="H243" s="43" t="s">
        <v>2921</v>
      </c>
      <c r="I243" s="43" t="s">
        <v>2922</v>
      </c>
      <c r="J243" s="43" t="s">
        <v>2923</v>
      </c>
      <c r="K243" s="43" t="s">
        <v>2924</v>
      </c>
      <c r="L243" s="43" t="s">
        <v>2925</v>
      </c>
      <c r="M243" s="43" t="s">
        <v>2926</v>
      </c>
      <c r="N243" s="774" t="s">
        <v>2931</v>
      </c>
      <c r="O243" s="829" t="s">
        <v>2378</v>
      </c>
      <c r="P243" s="780" t="s">
        <v>2932</v>
      </c>
      <c r="Q243" s="808">
        <v>0</v>
      </c>
      <c r="R243" s="811" t="s">
        <v>2933</v>
      </c>
      <c r="S243" s="765" t="s">
        <v>2458</v>
      </c>
      <c r="T243" s="768">
        <v>2</v>
      </c>
      <c r="U243" s="347" t="s">
        <v>201</v>
      </c>
      <c r="V243" s="348" t="s">
        <v>2934</v>
      </c>
      <c r="W243" s="349" t="s">
        <v>2935</v>
      </c>
      <c r="X243" s="348" t="s">
        <v>2936</v>
      </c>
      <c r="Y243" s="348" t="s">
        <v>94</v>
      </c>
      <c r="Z243" s="372" t="s">
        <v>122</v>
      </c>
      <c r="AA243" s="388" t="s">
        <v>2937</v>
      </c>
      <c r="AB243" s="88"/>
      <c r="AC243" s="88" t="s">
        <v>2938</v>
      </c>
      <c r="AD243" s="414" t="s">
        <v>95</v>
      </c>
      <c r="AE243" s="415" t="s">
        <v>95</v>
      </c>
      <c r="AF243" s="416" t="s">
        <v>96</v>
      </c>
      <c r="AG243" s="252" t="s">
        <v>102</v>
      </c>
      <c r="AH243" s="417" t="s">
        <v>102</v>
      </c>
      <c r="AI243" s="188" t="s">
        <v>165</v>
      </c>
      <c r="AJ243" s="189" t="s">
        <v>2880</v>
      </c>
      <c r="AK243" s="189" t="s">
        <v>2939</v>
      </c>
      <c r="AL243" s="190" t="s">
        <v>2940</v>
      </c>
      <c r="AM243" s="190" t="s">
        <v>2941</v>
      </c>
      <c r="AN243" s="190" t="s">
        <v>2942</v>
      </c>
      <c r="AO243" s="191">
        <v>34625</v>
      </c>
      <c r="AP243" s="60" t="s">
        <v>124</v>
      </c>
      <c r="AQ243" s="60" t="s">
        <v>95</v>
      </c>
      <c r="AR243" s="60" t="s">
        <v>95</v>
      </c>
      <c r="AS243" s="60" t="s">
        <v>95</v>
      </c>
      <c r="AT243" s="60" t="s">
        <v>233</v>
      </c>
      <c r="AU243" s="194" t="s">
        <v>95</v>
      </c>
      <c r="AV243" s="58" t="s">
        <v>102</v>
      </c>
      <c r="AW243" s="194" t="s">
        <v>102</v>
      </c>
      <c r="AX243" s="190" t="s">
        <v>102</v>
      </c>
      <c r="AY243" s="190" t="s">
        <v>2922</v>
      </c>
      <c r="AZ243" s="192" t="s">
        <v>102</v>
      </c>
      <c r="BA243" s="192" t="s">
        <v>368</v>
      </c>
      <c r="BB243" s="192" t="s">
        <v>2943</v>
      </c>
      <c r="BC243" s="192" t="s">
        <v>2944</v>
      </c>
      <c r="BD243" s="64" t="str">
        <f t="shared" si="38"/>
        <v>G</v>
      </c>
      <c r="BE243" s="200" t="s">
        <v>576</v>
      </c>
      <c r="BF243" s="34">
        <f>IF(A243="",BF242,ROW()-1-COUNTIF(A$2:A243,""))</f>
        <v>106</v>
      </c>
      <c r="BG243" s="34">
        <f t="shared" si="45"/>
        <v>1</v>
      </c>
      <c r="BH243" s="34" t="str">
        <f t="shared" si="46"/>
        <v>106-1</v>
      </c>
      <c r="BI243" s="34">
        <f t="shared" si="36"/>
        <v>2</v>
      </c>
      <c r="BJ243" s="34" t="str">
        <f t="shared" si="37"/>
        <v/>
      </c>
      <c r="BK243" s="34" t="str">
        <f t="shared" si="39"/>
        <v>新規のみ</v>
      </c>
      <c r="BL243" s="34" t="str">
        <f t="shared" si="47"/>
        <v>106-Yes</v>
      </c>
      <c r="BM243" s="34" t="str">
        <f t="shared" si="40"/>
        <v>進歩性</v>
      </c>
      <c r="BN243" s="34" t="str">
        <f t="shared" si="41"/>
        <v>進歩性のみ</v>
      </c>
      <c r="BO243" s="34" t="str">
        <f t="shared" si="42"/>
        <v>106-進</v>
      </c>
      <c r="BP243" s="34">
        <f t="shared" si="43"/>
        <v>1994</v>
      </c>
      <c r="BQ243" s="34" t="str">
        <f t="shared" si="44"/>
        <v>分析対象</v>
      </c>
      <c r="BR243" s="103"/>
      <c r="BS243" s="103"/>
      <c r="BT243" s="103"/>
      <c r="BU243" s="77" t="s">
        <v>104</v>
      </c>
      <c r="BV243" s="66" t="s">
        <v>2923</v>
      </c>
      <c r="BW243" s="195" t="s">
        <v>2940</v>
      </c>
    </row>
    <row r="244" spans="1:75" ht="54" x14ac:dyDescent="0.15">
      <c r="A244" s="804"/>
      <c r="B244" s="411" t="s">
        <v>1381</v>
      </c>
      <c r="C244" s="418" t="s">
        <v>2918</v>
      </c>
      <c r="D244" s="402" t="s">
        <v>2930</v>
      </c>
      <c r="E244" s="374" t="s">
        <v>2368</v>
      </c>
      <c r="F244" s="413" t="s">
        <v>2919</v>
      </c>
      <c r="G244" s="163" t="s">
        <v>2920</v>
      </c>
      <c r="H244" s="43" t="s">
        <v>2921</v>
      </c>
      <c r="I244" s="43" t="s">
        <v>2922</v>
      </c>
      <c r="J244" s="43" t="s">
        <v>2923</v>
      </c>
      <c r="K244" s="43" t="s">
        <v>2924</v>
      </c>
      <c r="L244" s="43" t="s">
        <v>2925</v>
      </c>
      <c r="M244" s="43" t="s">
        <v>2926</v>
      </c>
      <c r="N244" s="776"/>
      <c r="O244" s="830"/>
      <c r="P244" s="782"/>
      <c r="Q244" s="810"/>
      <c r="R244" s="813"/>
      <c r="S244" s="767"/>
      <c r="T244" s="770"/>
      <c r="U244" s="347" t="s">
        <v>324</v>
      </c>
      <c r="V244" s="348" t="s">
        <v>2945</v>
      </c>
      <c r="W244" s="349" t="s">
        <v>2946</v>
      </c>
      <c r="X244" s="348" t="s">
        <v>2947</v>
      </c>
      <c r="Y244" s="348" t="s">
        <v>94</v>
      </c>
      <c r="Z244" s="372" t="s">
        <v>203</v>
      </c>
      <c r="AA244" s="388" t="s">
        <v>2948</v>
      </c>
      <c r="AB244" s="88"/>
      <c r="AC244" s="88" t="s">
        <v>2949</v>
      </c>
      <c r="AD244" s="414" t="s">
        <v>95</v>
      </c>
      <c r="AE244" s="415" t="s">
        <v>95</v>
      </c>
      <c r="AF244" s="416" t="s">
        <v>96</v>
      </c>
      <c r="AG244" s="252" t="s">
        <v>102</v>
      </c>
      <c r="AH244" s="417" t="s">
        <v>102</v>
      </c>
      <c r="AI244" s="188" t="s">
        <v>165</v>
      </c>
      <c r="AJ244" s="189" t="s">
        <v>569</v>
      </c>
      <c r="AK244" s="189" t="s">
        <v>2950</v>
      </c>
      <c r="AL244" s="190" t="s">
        <v>2951</v>
      </c>
      <c r="AM244" s="190" t="s">
        <v>2952</v>
      </c>
      <c r="AN244" s="190" t="s">
        <v>2953</v>
      </c>
      <c r="AO244" s="191">
        <v>33015</v>
      </c>
      <c r="AP244" s="60" t="s">
        <v>124</v>
      </c>
      <c r="AQ244" s="60" t="s">
        <v>95</v>
      </c>
      <c r="AR244" s="60" t="s">
        <v>95</v>
      </c>
      <c r="AS244" s="60" t="s">
        <v>95</v>
      </c>
      <c r="AT244" s="60" t="s">
        <v>233</v>
      </c>
      <c r="AU244" s="194" t="s">
        <v>95</v>
      </c>
      <c r="AV244" s="58" t="s">
        <v>102</v>
      </c>
      <c r="AW244" s="194" t="s">
        <v>102</v>
      </c>
      <c r="AX244" s="190" t="s">
        <v>102</v>
      </c>
      <c r="AY244" s="190" t="s">
        <v>2922</v>
      </c>
      <c r="AZ244" s="192" t="s">
        <v>102</v>
      </c>
      <c r="BA244" s="192" t="s">
        <v>187</v>
      </c>
      <c r="BB244" s="192" t="s">
        <v>2943</v>
      </c>
      <c r="BC244" s="192" t="s">
        <v>2954</v>
      </c>
      <c r="BD244" s="64" t="str">
        <f t="shared" si="38"/>
        <v>G</v>
      </c>
      <c r="BE244" s="200" t="s">
        <v>576</v>
      </c>
      <c r="BF244" s="34">
        <f>IF(A244="",BF243,ROW()-1-COUNTIF(A$2:A244,""))</f>
        <v>106</v>
      </c>
      <c r="BG244" s="34">
        <f t="shared" si="45"/>
        <v>2</v>
      </c>
      <c r="BH244" s="34" t="str">
        <f t="shared" si="46"/>
        <v>106-2</v>
      </c>
      <c r="BI244" s="34">
        <f t="shared" si="36"/>
        <v>2</v>
      </c>
      <c r="BJ244" s="34" t="str">
        <f t="shared" si="37"/>
        <v/>
      </c>
      <c r="BK244" s="34" t="str">
        <f t="shared" si="39"/>
        <v>新規のみ</v>
      </c>
      <c r="BL244" s="34" t="str">
        <f t="shared" si="47"/>
        <v>106-Yes</v>
      </c>
      <c r="BM244" s="34" t="str">
        <f t="shared" si="40"/>
        <v>進歩性</v>
      </c>
      <c r="BN244" s="34" t="str">
        <f t="shared" si="41"/>
        <v>進歩性のみ</v>
      </c>
      <c r="BO244" s="34" t="str">
        <f t="shared" si="42"/>
        <v>106-進</v>
      </c>
      <c r="BP244" s="34">
        <f t="shared" si="43"/>
        <v>1990</v>
      </c>
      <c r="BQ244" s="34" t="str">
        <f t="shared" si="44"/>
        <v>分析対象</v>
      </c>
      <c r="BR244" s="103"/>
      <c r="BS244" s="103"/>
      <c r="BT244" s="103"/>
      <c r="BU244" s="77" t="s">
        <v>189</v>
      </c>
      <c r="BV244" s="66" t="s">
        <v>2923</v>
      </c>
      <c r="BW244" s="195" t="s">
        <v>2951</v>
      </c>
    </row>
    <row r="245" spans="1:75" ht="108" x14ac:dyDescent="0.15">
      <c r="A245" t="s">
        <v>2955</v>
      </c>
      <c r="B245" s="419" t="s">
        <v>1381</v>
      </c>
      <c r="C245" s="418" t="s">
        <v>2956</v>
      </c>
      <c r="D245" s="418"/>
      <c r="E245" s="418"/>
      <c r="F245" s="413" t="s">
        <v>2957</v>
      </c>
      <c r="G245" s="163" t="s">
        <v>2958</v>
      </c>
      <c r="H245" s="43" t="s">
        <v>2959</v>
      </c>
      <c r="I245" s="43" t="s">
        <v>138</v>
      </c>
      <c r="J245" s="43" t="s">
        <v>2960</v>
      </c>
      <c r="K245" s="43" t="s">
        <v>2961</v>
      </c>
      <c r="L245" s="43" t="s">
        <v>2962</v>
      </c>
      <c r="M245" s="43" t="s">
        <v>2963</v>
      </c>
      <c r="N245" s="405" t="s">
        <v>2964</v>
      </c>
      <c r="O245" s="348"/>
      <c r="P245" s="406"/>
      <c r="Q245" s="407"/>
      <c r="R245" s="408"/>
      <c r="S245" s="409" t="s">
        <v>589</v>
      </c>
      <c r="T245" s="410" t="s">
        <v>589</v>
      </c>
      <c r="U245" s="347"/>
      <c r="V245" s="348"/>
      <c r="W245" s="349" t="s">
        <v>195</v>
      </c>
      <c r="X245" s="348" t="s">
        <v>195</v>
      </c>
      <c r="Y245" s="348"/>
      <c r="Z245" s="349"/>
      <c r="AA245" s="388" t="s">
        <v>102</v>
      </c>
      <c r="AB245" s="88"/>
      <c r="AC245" s="88" t="s">
        <v>102</v>
      </c>
      <c r="AD245" s="414" t="s">
        <v>102</v>
      </c>
      <c r="AE245" s="415" t="s">
        <v>102</v>
      </c>
      <c r="AF245" s="416" t="s">
        <v>102</v>
      </c>
      <c r="AG245" s="252" t="s">
        <v>102</v>
      </c>
      <c r="AH245" s="417" t="s">
        <v>102</v>
      </c>
      <c r="AI245" s="188" t="s">
        <v>102</v>
      </c>
      <c r="AJ245" s="189" t="s">
        <v>102</v>
      </c>
      <c r="AK245" s="189" t="s">
        <v>102</v>
      </c>
      <c r="AL245" s="190" t="s">
        <v>102</v>
      </c>
      <c r="AM245" s="190" t="s">
        <v>102</v>
      </c>
      <c r="AN245" s="190" t="s">
        <v>102</v>
      </c>
      <c r="AO245" s="191" t="s">
        <v>102</v>
      </c>
      <c r="AP245" s="60"/>
      <c r="AQ245" s="60"/>
      <c r="AR245" s="60"/>
      <c r="AS245" s="60" t="s">
        <v>102</v>
      </c>
      <c r="AT245" s="60" t="s">
        <v>102</v>
      </c>
      <c r="AU245" s="194" t="s">
        <v>102</v>
      </c>
      <c r="AV245" s="193" t="s">
        <v>205</v>
      </c>
      <c r="AW245" s="194" t="s">
        <v>102</v>
      </c>
      <c r="AX245" s="190" t="s">
        <v>102</v>
      </c>
      <c r="AY245" s="190" t="s">
        <v>138</v>
      </c>
      <c r="AZ245" s="192" t="s">
        <v>102</v>
      </c>
      <c r="BA245" s="192" t="s">
        <v>102</v>
      </c>
      <c r="BB245" s="192" t="s">
        <v>102</v>
      </c>
      <c r="BC245" s="192" t="s">
        <v>102</v>
      </c>
      <c r="BD245" s="64" t="str">
        <f t="shared" si="38"/>
        <v>G</v>
      </c>
      <c r="BE245" s="200" t="s">
        <v>576</v>
      </c>
      <c r="BF245" s="34">
        <f>IF(A245="",BF244,ROW()-1-COUNTIF(A$2:A245,""))</f>
        <v>107</v>
      </c>
      <c r="BG245" s="34">
        <f t="shared" si="45"/>
        <v>1</v>
      </c>
      <c r="BH245" s="34" t="str">
        <f t="shared" si="46"/>
        <v>107-1</v>
      </c>
      <c r="BI245" s="34">
        <f t="shared" si="36"/>
        <v>1</v>
      </c>
      <c r="BJ245" s="34" t="str">
        <f t="shared" si="37"/>
        <v/>
      </c>
      <c r="BK245" s="34" t="str">
        <f t="shared" si="39"/>
        <v>既出のみ</v>
      </c>
      <c r="BL245" s="34" t="str">
        <f t="shared" si="47"/>
        <v>107-</v>
      </c>
      <c r="BM245" s="34" t="str">
        <f t="shared" si="40"/>
        <v/>
      </c>
      <c r="BN245" s="34" t="str">
        <f t="shared" si="41"/>
        <v>-</v>
      </c>
      <c r="BO245" s="34" t="str">
        <f t="shared" si="42"/>
        <v>107-両</v>
      </c>
      <c r="BP245" s="34" t="str">
        <f t="shared" si="43"/>
        <v/>
      </c>
      <c r="BQ245" s="34" t="str">
        <f t="shared" si="44"/>
        <v/>
      </c>
      <c r="BR245" s="103"/>
      <c r="BS245" s="103"/>
      <c r="BT245" s="103"/>
      <c r="BV245" s="66" t="s">
        <v>2960</v>
      </c>
      <c r="BW245" s="195" t="s">
        <v>102</v>
      </c>
    </row>
    <row r="246" spans="1:75" ht="121.5" x14ac:dyDescent="0.15">
      <c r="A246" s="420" t="s">
        <v>2965</v>
      </c>
      <c r="B246" s="421" t="s">
        <v>1381</v>
      </c>
      <c r="C246" s="412" t="s">
        <v>2966</v>
      </c>
      <c r="D246" s="402" t="s">
        <v>2967</v>
      </c>
      <c r="E246" s="374" t="s">
        <v>2968</v>
      </c>
      <c r="F246" s="413" t="s">
        <v>2957</v>
      </c>
      <c r="G246" s="163" t="s">
        <v>2958</v>
      </c>
      <c r="H246" s="43" t="s">
        <v>2959</v>
      </c>
      <c r="I246" s="43" t="s">
        <v>138</v>
      </c>
      <c r="J246" s="43" t="s">
        <v>2960</v>
      </c>
      <c r="K246" s="43" t="s">
        <v>2961</v>
      </c>
      <c r="L246" s="43" t="s">
        <v>2962</v>
      </c>
      <c r="M246" s="43" t="s">
        <v>2963</v>
      </c>
      <c r="N246" s="405" t="s">
        <v>2969</v>
      </c>
      <c r="O246" s="348" t="s">
        <v>2970</v>
      </c>
      <c r="P246" s="406" t="s">
        <v>2971</v>
      </c>
      <c r="Q246" s="407">
        <v>0</v>
      </c>
      <c r="R246" s="408" t="s">
        <v>1702</v>
      </c>
      <c r="S246" s="409" t="s">
        <v>2972</v>
      </c>
      <c r="T246" s="410">
        <v>1</v>
      </c>
      <c r="U246" s="347" t="s">
        <v>91</v>
      </c>
      <c r="V246" s="348" t="s">
        <v>2973</v>
      </c>
      <c r="W246" s="349" t="s">
        <v>2974</v>
      </c>
      <c r="X246" s="348" t="s">
        <v>2975</v>
      </c>
      <c r="Y246" s="348" t="s">
        <v>94</v>
      </c>
      <c r="Z246" s="372" t="s">
        <v>122</v>
      </c>
      <c r="AA246" s="388" t="s">
        <v>2976</v>
      </c>
      <c r="AB246" s="88"/>
      <c r="AC246" s="88" t="s">
        <v>2977</v>
      </c>
      <c r="AD246" s="414" t="s">
        <v>95</v>
      </c>
      <c r="AE246" s="415" t="s">
        <v>95</v>
      </c>
      <c r="AF246" s="416" t="s">
        <v>96</v>
      </c>
      <c r="AG246" s="252" t="s">
        <v>102</v>
      </c>
      <c r="AH246" s="417" t="s">
        <v>102</v>
      </c>
      <c r="AI246" s="188" t="s">
        <v>165</v>
      </c>
      <c r="AJ246" s="189" t="s">
        <v>2978</v>
      </c>
      <c r="AK246" s="189" t="s">
        <v>2979</v>
      </c>
      <c r="AL246" s="190" t="s">
        <v>2980</v>
      </c>
      <c r="AM246" s="190" t="s">
        <v>2981</v>
      </c>
      <c r="AN246" s="190" t="s">
        <v>2982</v>
      </c>
      <c r="AO246" s="191">
        <v>34628</v>
      </c>
      <c r="AP246" s="60" t="s">
        <v>124</v>
      </c>
      <c r="AQ246" s="60" t="s">
        <v>95</v>
      </c>
      <c r="AR246" s="60" t="s">
        <v>95</v>
      </c>
      <c r="AS246" s="60" t="s">
        <v>95</v>
      </c>
      <c r="AT246" s="60" t="s">
        <v>233</v>
      </c>
      <c r="AU246" s="194" t="s">
        <v>95</v>
      </c>
      <c r="AV246" s="58" t="s">
        <v>102</v>
      </c>
      <c r="AW246" s="194" t="s">
        <v>102</v>
      </c>
      <c r="AX246" s="190" t="s">
        <v>102</v>
      </c>
      <c r="AY246" s="190" t="s">
        <v>138</v>
      </c>
      <c r="AZ246" s="192" t="s">
        <v>102</v>
      </c>
      <c r="BA246" s="192" t="s">
        <v>187</v>
      </c>
      <c r="BB246" s="192" t="s">
        <v>2983</v>
      </c>
      <c r="BC246" s="192" t="s">
        <v>2984</v>
      </c>
      <c r="BD246" s="64" t="str">
        <f t="shared" si="38"/>
        <v>G</v>
      </c>
      <c r="BE246" s="200" t="s">
        <v>576</v>
      </c>
      <c r="BF246" s="34">
        <f>IF(A246="",BF245,ROW()-1-COUNTIF(A$2:A246,""))</f>
        <v>108</v>
      </c>
      <c r="BG246" s="34">
        <f t="shared" si="45"/>
        <v>1</v>
      </c>
      <c r="BH246" s="34" t="str">
        <f t="shared" si="46"/>
        <v>108-1</v>
      </c>
      <c r="BI246" s="34">
        <f t="shared" si="36"/>
        <v>1</v>
      </c>
      <c r="BJ246" s="34" t="str">
        <f t="shared" si="37"/>
        <v/>
      </c>
      <c r="BK246" s="34" t="str">
        <f t="shared" si="39"/>
        <v>新規のみ</v>
      </c>
      <c r="BL246" s="34" t="str">
        <f t="shared" si="47"/>
        <v>108-Yes</v>
      </c>
      <c r="BM246" s="34" t="str">
        <f t="shared" si="40"/>
        <v>進歩性</v>
      </c>
      <c r="BN246" s="34" t="str">
        <f t="shared" si="41"/>
        <v>進歩性のみ</v>
      </c>
      <c r="BO246" s="34" t="str">
        <f t="shared" si="42"/>
        <v>108-進</v>
      </c>
      <c r="BP246" s="34">
        <f t="shared" si="43"/>
        <v>1994</v>
      </c>
      <c r="BQ246" s="34" t="str">
        <f t="shared" si="44"/>
        <v>分析対象</v>
      </c>
      <c r="BR246" s="103"/>
      <c r="BS246" s="103"/>
      <c r="BT246" s="103"/>
      <c r="BU246" s="77" t="s">
        <v>189</v>
      </c>
      <c r="BV246" s="66" t="s">
        <v>2960</v>
      </c>
      <c r="BW246" s="195" t="s">
        <v>2980</v>
      </c>
    </row>
    <row r="247" spans="1:75" ht="27" customHeight="1" x14ac:dyDescent="0.15">
      <c r="A247" s="804" t="s">
        <v>2985</v>
      </c>
      <c r="B247" s="411" t="s">
        <v>1381</v>
      </c>
      <c r="C247" s="412" t="s">
        <v>2986</v>
      </c>
      <c r="D247" s="393" t="s">
        <v>2987</v>
      </c>
      <c r="E247" s="393" t="s">
        <v>2988</v>
      </c>
      <c r="F247" s="413" t="s">
        <v>2989</v>
      </c>
      <c r="G247" s="163" t="s">
        <v>2990</v>
      </c>
      <c r="H247" s="43" t="s">
        <v>2991</v>
      </c>
      <c r="I247" s="43" t="s">
        <v>2992</v>
      </c>
      <c r="J247" s="43" t="s">
        <v>2993</v>
      </c>
      <c r="K247" s="43" t="s">
        <v>2994</v>
      </c>
      <c r="L247" s="43" t="s">
        <v>2995</v>
      </c>
      <c r="M247" s="43" t="s">
        <v>2996</v>
      </c>
      <c r="N247" s="774" t="s">
        <v>2997</v>
      </c>
      <c r="O247" s="805" t="s">
        <v>642</v>
      </c>
      <c r="P247" s="780" t="s">
        <v>2998</v>
      </c>
      <c r="Q247" s="827">
        <v>0</v>
      </c>
      <c r="R247" s="811" t="s">
        <v>2999</v>
      </c>
      <c r="S247" s="765" t="s">
        <v>1606</v>
      </c>
      <c r="T247" s="768">
        <v>2</v>
      </c>
      <c r="U247" s="347" t="s">
        <v>2626</v>
      </c>
      <c r="V247" s="422" t="s">
        <v>3000</v>
      </c>
      <c r="W247" s="349" t="s">
        <v>3001</v>
      </c>
      <c r="X247" s="348" t="s">
        <v>195</v>
      </c>
      <c r="Y247" s="348" t="s">
        <v>94</v>
      </c>
      <c r="Z247" s="372" t="s">
        <v>122</v>
      </c>
      <c r="AA247" s="388" t="s">
        <v>102</v>
      </c>
      <c r="AB247" s="88"/>
      <c r="AC247" s="88" t="s">
        <v>102</v>
      </c>
      <c r="AD247" s="423" t="s">
        <v>96</v>
      </c>
      <c r="AE247" s="424" t="s">
        <v>96</v>
      </c>
      <c r="AF247" s="425" t="s">
        <v>95</v>
      </c>
      <c r="AG247" s="252" t="s">
        <v>102</v>
      </c>
      <c r="AH247" s="417" t="s">
        <v>102</v>
      </c>
      <c r="AI247" s="188" t="s">
        <v>273</v>
      </c>
      <c r="AJ247" s="189" t="s">
        <v>3002</v>
      </c>
      <c r="AK247" s="189" t="s">
        <v>3003</v>
      </c>
      <c r="AL247" s="190" t="s">
        <v>3004</v>
      </c>
      <c r="AM247" s="190" t="s">
        <v>102</v>
      </c>
      <c r="AN247" s="190" t="s">
        <v>102</v>
      </c>
      <c r="AO247" s="191">
        <v>35166</v>
      </c>
      <c r="AP247" s="60" t="s">
        <v>124</v>
      </c>
      <c r="AQ247" s="60" t="s">
        <v>95</v>
      </c>
      <c r="AR247" s="60" t="s">
        <v>95</v>
      </c>
      <c r="AS247" s="60" t="s">
        <v>95</v>
      </c>
      <c r="AT247" s="60" t="s">
        <v>233</v>
      </c>
      <c r="AU247" s="194" t="s">
        <v>96</v>
      </c>
      <c r="AV247" s="58" t="s">
        <v>102</v>
      </c>
      <c r="AW247" s="194" t="s">
        <v>102</v>
      </c>
      <c r="AX247" s="190" t="s">
        <v>3005</v>
      </c>
      <c r="AY247" s="190" t="s">
        <v>2992</v>
      </c>
      <c r="AZ247" s="192" t="s">
        <v>125</v>
      </c>
      <c r="BA247" s="192" t="s">
        <v>102</v>
      </c>
      <c r="BB247" s="192" t="s">
        <v>102</v>
      </c>
      <c r="BC247" s="192" t="s">
        <v>102</v>
      </c>
      <c r="BD247" s="64" t="str">
        <f t="shared" si="38"/>
        <v>B</v>
      </c>
      <c r="BE247" s="200" t="s">
        <v>576</v>
      </c>
      <c r="BF247" s="34">
        <f>IF(A247="",BF246,ROW()-1-COUNTIF(A$2:A247,""))</f>
        <v>109</v>
      </c>
      <c r="BG247" s="34">
        <f t="shared" si="45"/>
        <v>1</v>
      </c>
      <c r="BH247" s="34" t="str">
        <f t="shared" si="46"/>
        <v>109-1</v>
      </c>
      <c r="BI247" s="34">
        <f t="shared" si="36"/>
        <v>12</v>
      </c>
      <c r="BJ247" s="34" t="str">
        <f t="shared" si="37"/>
        <v>109○</v>
      </c>
      <c r="BK247" s="34" t="str">
        <f t="shared" si="39"/>
        <v>新規+既出</v>
      </c>
      <c r="BL247" s="34" t="str">
        <f t="shared" si="47"/>
        <v>109-No</v>
      </c>
      <c r="BM247" s="34" t="str">
        <f t="shared" si="40"/>
        <v>進歩性</v>
      </c>
      <c r="BN247" s="34" t="str">
        <f t="shared" si="41"/>
        <v>進歩性のみ</v>
      </c>
      <c r="BO247" s="34" t="str">
        <f t="shared" si="42"/>
        <v>109-進</v>
      </c>
      <c r="BP247" s="34">
        <f t="shared" si="43"/>
        <v>1996</v>
      </c>
      <c r="BQ247" s="34" t="str">
        <f t="shared" si="44"/>
        <v>分析対象</v>
      </c>
      <c r="BR247" s="36"/>
      <c r="BS247" s="36"/>
      <c r="BT247" s="36"/>
      <c r="BU247" s="77" t="s">
        <v>189</v>
      </c>
      <c r="BV247" s="66" t="s">
        <v>2993</v>
      </c>
      <c r="BW247" s="195" t="s">
        <v>3004</v>
      </c>
    </row>
    <row r="248" spans="1:75" ht="40.5" x14ac:dyDescent="0.15">
      <c r="A248" s="804"/>
      <c r="B248" s="411" t="s">
        <v>1381</v>
      </c>
      <c r="C248" s="412" t="s">
        <v>2986</v>
      </c>
      <c r="D248" s="393" t="s">
        <v>2987</v>
      </c>
      <c r="E248" s="393" t="s">
        <v>2988</v>
      </c>
      <c r="F248" s="413" t="s">
        <v>2989</v>
      </c>
      <c r="G248" s="163" t="s">
        <v>2990</v>
      </c>
      <c r="H248" s="43" t="s">
        <v>2991</v>
      </c>
      <c r="I248" s="43" t="s">
        <v>2992</v>
      </c>
      <c r="J248" s="43" t="s">
        <v>2993</v>
      </c>
      <c r="K248" s="43" t="s">
        <v>2994</v>
      </c>
      <c r="L248" s="43" t="s">
        <v>2995</v>
      </c>
      <c r="M248" s="43" t="s">
        <v>2996</v>
      </c>
      <c r="N248" s="775"/>
      <c r="O248" s="806"/>
      <c r="P248" s="781"/>
      <c r="Q248" s="828"/>
      <c r="R248" s="812"/>
      <c r="S248" s="766"/>
      <c r="T248" s="769"/>
      <c r="U248" s="347" t="s">
        <v>2642</v>
      </c>
      <c r="V248" s="422" t="s">
        <v>3006</v>
      </c>
      <c r="W248" s="349" t="s">
        <v>3007</v>
      </c>
      <c r="X248" s="348" t="s">
        <v>195</v>
      </c>
      <c r="Y248" s="348" t="s">
        <v>94</v>
      </c>
      <c r="Z248" s="372" t="s">
        <v>203</v>
      </c>
      <c r="AA248" s="388" t="s">
        <v>102</v>
      </c>
      <c r="AB248" s="88"/>
      <c r="AC248" s="88" t="s">
        <v>102</v>
      </c>
      <c r="AD248" s="52" t="s">
        <v>95</v>
      </c>
      <c r="AE248" s="424" t="s">
        <v>96</v>
      </c>
      <c r="AF248" s="425" t="s">
        <v>95</v>
      </c>
      <c r="AG248" s="252" t="s">
        <v>102</v>
      </c>
      <c r="AH248" s="417" t="s">
        <v>102</v>
      </c>
      <c r="AI248" s="188" t="s">
        <v>273</v>
      </c>
      <c r="AJ248" s="189" t="s">
        <v>3008</v>
      </c>
      <c r="AK248" s="189" t="s">
        <v>3009</v>
      </c>
      <c r="AL248" s="190" t="s">
        <v>3010</v>
      </c>
      <c r="AM248" s="190" t="s">
        <v>102</v>
      </c>
      <c r="AN248" s="190" t="s">
        <v>102</v>
      </c>
      <c r="AO248" s="191">
        <v>35166</v>
      </c>
      <c r="AP248" s="60" t="s">
        <v>124</v>
      </c>
      <c r="AQ248" s="60" t="s">
        <v>95</v>
      </c>
      <c r="AR248" s="60" t="s">
        <v>95</v>
      </c>
      <c r="AS248" s="60" t="s">
        <v>96</v>
      </c>
      <c r="AT248" s="60" t="s">
        <v>233</v>
      </c>
      <c r="AU248" s="194" t="s">
        <v>96</v>
      </c>
      <c r="AV248" s="58" t="s">
        <v>102</v>
      </c>
      <c r="AW248" s="194" t="s">
        <v>102</v>
      </c>
      <c r="AX248" s="190" t="s">
        <v>3005</v>
      </c>
      <c r="AY248" s="190" t="s">
        <v>2992</v>
      </c>
      <c r="AZ248" s="192" t="s">
        <v>125</v>
      </c>
      <c r="BA248" s="192" t="s">
        <v>102</v>
      </c>
      <c r="BB248" s="192" t="s">
        <v>102</v>
      </c>
      <c r="BC248" s="192" t="s">
        <v>102</v>
      </c>
      <c r="BD248" s="64" t="str">
        <f t="shared" si="38"/>
        <v>B</v>
      </c>
      <c r="BE248" s="200" t="s">
        <v>576</v>
      </c>
      <c r="BF248" s="34">
        <f>IF(A248="",BF247,ROW()-1-COUNTIF(A$2:A248,""))</f>
        <v>109</v>
      </c>
      <c r="BG248" s="34">
        <f t="shared" si="45"/>
        <v>2</v>
      </c>
      <c r="BH248" s="34" t="str">
        <f t="shared" si="46"/>
        <v>109-2</v>
      </c>
      <c r="BI248" s="34">
        <f t="shared" si="36"/>
        <v>12</v>
      </c>
      <c r="BJ248" s="34" t="str">
        <f t="shared" si="37"/>
        <v>109○</v>
      </c>
      <c r="BK248" s="34" t="str">
        <f t="shared" si="39"/>
        <v>新規+既出</v>
      </c>
      <c r="BL248" s="34" t="str">
        <f t="shared" si="47"/>
        <v>109-No</v>
      </c>
      <c r="BM248" s="34" t="str">
        <f t="shared" si="40"/>
        <v>進歩性</v>
      </c>
      <c r="BN248" s="34" t="str">
        <f t="shared" si="41"/>
        <v>進歩性のみ</v>
      </c>
      <c r="BO248" s="34" t="str">
        <f t="shared" si="42"/>
        <v>109-進</v>
      </c>
      <c r="BP248" s="34">
        <f t="shared" si="43"/>
        <v>1996</v>
      </c>
      <c r="BQ248" s="34" t="str">
        <f t="shared" si="44"/>
        <v>分析対象</v>
      </c>
      <c r="BR248" s="36"/>
      <c r="BS248" s="36"/>
      <c r="BT248" s="36"/>
      <c r="BU248" s="77" t="s">
        <v>189</v>
      </c>
      <c r="BV248" s="66" t="s">
        <v>2993</v>
      </c>
      <c r="BW248" s="195" t="s">
        <v>3010</v>
      </c>
    </row>
    <row r="249" spans="1:75" ht="27" x14ac:dyDescent="0.15">
      <c r="A249" s="804"/>
      <c r="B249" s="411" t="s">
        <v>1381</v>
      </c>
      <c r="C249" s="418" t="s">
        <v>3011</v>
      </c>
      <c r="D249" s="393" t="s">
        <v>2987</v>
      </c>
      <c r="E249" s="393" t="s">
        <v>2988</v>
      </c>
      <c r="F249" s="413" t="s">
        <v>2989</v>
      </c>
      <c r="G249" s="163" t="s">
        <v>2990</v>
      </c>
      <c r="H249" s="43" t="s">
        <v>2991</v>
      </c>
      <c r="I249" s="43" t="s">
        <v>2992</v>
      </c>
      <c r="J249" s="43" t="s">
        <v>2993</v>
      </c>
      <c r="K249" s="43" t="s">
        <v>2994</v>
      </c>
      <c r="L249" s="43" t="s">
        <v>2995</v>
      </c>
      <c r="M249" s="43" t="s">
        <v>2996</v>
      </c>
      <c r="N249" s="775"/>
      <c r="O249" s="806"/>
      <c r="P249" s="781"/>
      <c r="Q249" s="828"/>
      <c r="R249" s="812"/>
      <c r="S249" s="766"/>
      <c r="T249" s="769"/>
      <c r="U249" s="347" t="s">
        <v>3012</v>
      </c>
      <c r="V249" s="426" t="s">
        <v>3013</v>
      </c>
      <c r="W249" s="349" t="s">
        <v>3014</v>
      </c>
      <c r="X249" s="348" t="s">
        <v>3015</v>
      </c>
      <c r="Y249" s="348" t="s">
        <v>94</v>
      </c>
      <c r="Z249" s="349" t="s">
        <v>25</v>
      </c>
      <c r="AA249" s="388" t="e">
        <v>#VALUE!</v>
      </c>
      <c r="AB249" s="88"/>
      <c r="AC249" s="88" t="s">
        <v>3016</v>
      </c>
      <c r="AD249" s="414" t="s">
        <v>95</v>
      </c>
      <c r="AE249" s="415" t="s">
        <v>95</v>
      </c>
      <c r="AF249" s="416" t="s">
        <v>96</v>
      </c>
      <c r="AG249" s="252" t="s">
        <v>102</v>
      </c>
      <c r="AH249" s="417" t="s">
        <v>102</v>
      </c>
      <c r="AI249" s="188" t="s">
        <v>165</v>
      </c>
      <c r="AJ249" s="189" t="s">
        <v>3017</v>
      </c>
      <c r="AK249" s="189" t="s">
        <v>3018</v>
      </c>
      <c r="AL249" s="190" t="s">
        <v>3019</v>
      </c>
      <c r="AM249" s="190" t="s">
        <v>3020</v>
      </c>
      <c r="AN249" s="190" t="s">
        <v>3021</v>
      </c>
      <c r="AO249" s="232">
        <v>34634</v>
      </c>
      <c r="AP249" s="60" t="s">
        <v>124</v>
      </c>
      <c r="AQ249" s="60" t="s">
        <v>95</v>
      </c>
      <c r="AR249" s="60" t="s">
        <v>95</v>
      </c>
      <c r="AS249" s="60" t="s">
        <v>95</v>
      </c>
      <c r="AT249" s="60" t="s">
        <v>233</v>
      </c>
      <c r="AU249" s="194" t="s">
        <v>95</v>
      </c>
      <c r="AV249" s="58" t="s">
        <v>102</v>
      </c>
      <c r="AW249" s="194" t="s">
        <v>102</v>
      </c>
      <c r="AX249" s="190" t="s">
        <v>3005</v>
      </c>
      <c r="AY249" s="190" t="s">
        <v>2992</v>
      </c>
      <c r="AZ249" s="192" t="s">
        <v>125</v>
      </c>
      <c r="BA249" s="192" t="s">
        <v>187</v>
      </c>
      <c r="BB249" s="192" t="s">
        <v>3022</v>
      </c>
      <c r="BC249" s="192" t="s">
        <v>3022</v>
      </c>
      <c r="BD249" s="64" t="str">
        <f t="shared" si="38"/>
        <v>B</v>
      </c>
      <c r="BE249" s="200" t="s">
        <v>576</v>
      </c>
      <c r="BF249" s="34">
        <f>IF(A249="",BF248,ROW()-1-COUNTIF(A$2:A249,""))</f>
        <v>109</v>
      </c>
      <c r="BG249" s="34">
        <f t="shared" si="45"/>
        <v>3</v>
      </c>
      <c r="BH249" s="34" t="str">
        <f t="shared" si="46"/>
        <v>109-3</v>
      </c>
      <c r="BI249" s="34">
        <f t="shared" si="36"/>
        <v>12</v>
      </c>
      <c r="BJ249" s="34" t="str">
        <f t="shared" si="37"/>
        <v>109○</v>
      </c>
      <c r="BK249" s="34" t="str">
        <f t="shared" si="39"/>
        <v>新規+既出</v>
      </c>
      <c r="BL249" s="34" t="str">
        <f t="shared" si="47"/>
        <v>109-Yes</v>
      </c>
      <c r="BM249" s="34" t="str">
        <f t="shared" si="40"/>
        <v>進歩性</v>
      </c>
      <c r="BN249" s="34" t="str">
        <f t="shared" si="41"/>
        <v>進歩性のみ</v>
      </c>
      <c r="BO249" s="34" t="str">
        <f t="shared" si="42"/>
        <v>109-進</v>
      </c>
      <c r="BP249" s="34">
        <f t="shared" si="43"/>
        <v>1994</v>
      </c>
      <c r="BQ249" s="34" t="str">
        <f t="shared" si="44"/>
        <v>分析対象</v>
      </c>
      <c r="BR249" s="36"/>
      <c r="BS249" s="36"/>
      <c r="BT249" s="36"/>
      <c r="BU249" s="77" t="s">
        <v>189</v>
      </c>
      <c r="BV249" s="66" t="s">
        <v>2993</v>
      </c>
      <c r="BW249" s="195" t="s">
        <v>3019</v>
      </c>
    </row>
    <row r="250" spans="1:75" ht="40.5" x14ac:dyDescent="0.15">
      <c r="A250" s="804"/>
      <c r="B250" s="411" t="s">
        <v>1381</v>
      </c>
      <c r="C250" s="418" t="s">
        <v>3011</v>
      </c>
      <c r="D250" s="393" t="s">
        <v>2987</v>
      </c>
      <c r="E250" s="393" t="s">
        <v>2988</v>
      </c>
      <c r="F250" s="413" t="s">
        <v>2989</v>
      </c>
      <c r="G250" s="163" t="s">
        <v>2990</v>
      </c>
      <c r="H250" s="43" t="s">
        <v>2991</v>
      </c>
      <c r="I250" s="43" t="s">
        <v>2992</v>
      </c>
      <c r="J250" s="43" t="s">
        <v>2993</v>
      </c>
      <c r="K250" s="43" t="s">
        <v>2994</v>
      </c>
      <c r="L250" s="43" t="s">
        <v>2995</v>
      </c>
      <c r="M250" s="43" t="s">
        <v>2996</v>
      </c>
      <c r="N250" s="775"/>
      <c r="O250" s="806"/>
      <c r="P250" s="781"/>
      <c r="Q250" s="828"/>
      <c r="R250" s="812"/>
      <c r="S250" s="766"/>
      <c r="T250" s="769"/>
      <c r="U250" s="347" t="s">
        <v>3023</v>
      </c>
      <c r="V250" s="348" t="s">
        <v>3024</v>
      </c>
      <c r="W250" s="349" t="s">
        <v>3025</v>
      </c>
      <c r="X250" s="348" t="s">
        <v>195</v>
      </c>
      <c r="Y250" s="348" t="s">
        <v>94</v>
      </c>
      <c r="Z250" s="349" t="s">
        <v>25</v>
      </c>
      <c r="AA250" s="388" t="s">
        <v>3026</v>
      </c>
      <c r="AB250" s="88"/>
      <c r="AC250" s="88" t="s">
        <v>102</v>
      </c>
      <c r="AD250" s="414" t="s">
        <v>95</v>
      </c>
      <c r="AE250" s="415" t="s">
        <v>95</v>
      </c>
      <c r="AF250" s="416" t="s">
        <v>96</v>
      </c>
      <c r="AG250" s="252" t="s">
        <v>102</v>
      </c>
      <c r="AH250" s="417" t="s">
        <v>102</v>
      </c>
      <c r="AI250" s="188" t="s">
        <v>165</v>
      </c>
      <c r="AJ250" s="189" t="s">
        <v>3027</v>
      </c>
      <c r="AK250" s="189" t="s">
        <v>3028</v>
      </c>
      <c r="AL250" s="190" t="s">
        <v>3029</v>
      </c>
      <c r="AM250" s="190" t="s">
        <v>3030</v>
      </c>
      <c r="AN250" s="190" t="s">
        <v>3031</v>
      </c>
      <c r="AO250" s="191">
        <v>34758</v>
      </c>
      <c r="AP250" s="60" t="s">
        <v>124</v>
      </c>
      <c r="AQ250" s="60" t="s">
        <v>95</v>
      </c>
      <c r="AR250" s="60" t="s">
        <v>95</v>
      </c>
      <c r="AS250" s="60" t="s">
        <v>95</v>
      </c>
      <c r="AT250" s="60" t="s">
        <v>233</v>
      </c>
      <c r="AU250" s="194" t="s">
        <v>96</v>
      </c>
      <c r="AV250" s="58" t="s">
        <v>102</v>
      </c>
      <c r="AW250" s="194" t="s">
        <v>102</v>
      </c>
      <c r="AX250" s="190" t="s">
        <v>3005</v>
      </c>
      <c r="AY250" s="190" t="s">
        <v>3032</v>
      </c>
      <c r="AZ250" s="192" t="s">
        <v>125</v>
      </c>
      <c r="BA250" s="192" t="s">
        <v>187</v>
      </c>
      <c r="BB250" s="192" t="s">
        <v>3022</v>
      </c>
      <c r="BC250" s="192" t="s">
        <v>3033</v>
      </c>
      <c r="BD250" s="64" t="str">
        <f t="shared" si="38"/>
        <v>B</v>
      </c>
      <c r="BE250" s="200" t="s">
        <v>576</v>
      </c>
      <c r="BF250" s="34">
        <f>IF(A250="",BF249,ROW()-1-COUNTIF(A$2:A250,""))</f>
        <v>109</v>
      </c>
      <c r="BG250" s="34">
        <f t="shared" si="45"/>
        <v>4</v>
      </c>
      <c r="BH250" s="34" t="str">
        <f t="shared" si="46"/>
        <v>109-4</v>
      </c>
      <c r="BI250" s="34">
        <f t="shared" si="36"/>
        <v>12</v>
      </c>
      <c r="BJ250" s="34" t="str">
        <f t="shared" si="37"/>
        <v>109○</v>
      </c>
      <c r="BK250" s="34" t="str">
        <f t="shared" si="39"/>
        <v>新規+既出</v>
      </c>
      <c r="BL250" s="34" t="str">
        <f t="shared" si="47"/>
        <v>109-Yes</v>
      </c>
      <c r="BM250" s="34" t="str">
        <f t="shared" si="40"/>
        <v>進歩性</v>
      </c>
      <c r="BN250" s="34" t="str">
        <f t="shared" si="41"/>
        <v>進歩性のみ</v>
      </c>
      <c r="BO250" s="34" t="str">
        <f t="shared" si="42"/>
        <v>109-進</v>
      </c>
      <c r="BP250" s="34">
        <f t="shared" si="43"/>
        <v>1995</v>
      </c>
      <c r="BQ250" s="34" t="str">
        <f t="shared" si="44"/>
        <v>分析対象</v>
      </c>
      <c r="BR250" s="36"/>
      <c r="BS250" s="36"/>
      <c r="BT250" s="36"/>
      <c r="BU250" s="77" t="s">
        <v>189</v>
      </c>
      <c r="BV250" s="66" t="s">
        <v>2993</v>
      </c>
      <c r="BW250" s="195" t="s">
        <v>3029</v>
      </c>
    </row>
    <row r="251" spans="1:75" ht="148.5" x14ac:dyDescent="0.15">
      <c r="A251" s="804"/>
      <c r="B251" s="411" t="s">
        <v>1381</v>
      </c>
      <c r="C251" s="418" t="s">
        <v>3011</v>
      </c>
      <c r="D251" s="393" t="s">
        <v>2987</v>
      </c>
      <c r="E251" s="393" t="s">
        <v>2988</v>
      </c>
      <c r="F251" s="413" t="s">
        <v>2989</v>
      </c>
      <c r="G251" s="163" t="s">
        <v>2990</v>
      </c>
      <c r="H251" s="43" t="s">
        <v>2991</v>
      </c>
      <c r="I251" s="43" t="s">
        <v>2992</v>
      </c>
      <c r="J251" s="43" t="s">
        <v>2993</v>
      </c>
      <c r="K251" s="43" t="s">
        <v>2994</v>
      </c>
      <c r="L251" s="43" t="s">
        <v>2995</v>
      </c>
      <c r="M251" s="43" t="s">
        <v>2996</v>
      </c>
      <c r="N251" s="775"/>
      <c r="O251" s="806"/>
      <c r="P251" s="781"/>
      <c r="Q251" s="828"/>
      <c r="R251" s="812"/>
      <c r="S251" s="766"/>
      <c r="T251" s="769"/>
      <c r="U251" s="347" t="s">
        <v>3034</v>
      </c>
      <c r="V251" s="348" t="s">
        <v>3035</v>
      </c>
      <c r="W251" s="349" t="s">
        <v>195</v>
      </c>
      <c r="X251" s="348" t="s">
        <v>195</v>
      </c>
      <c r="Y251" s="348" t="s">
        <v>94</v>
      </c>
      <c r="Z251" s="349" t="s">
        <v>25</v>
      </c>
      <c r="AA251" s="388" t="s">
        <v>102</v>
      </c>
      <c r="AB251" s="88"/>
      <c r="AC251" s="88" t="s">
        <v>102</v>
      </c>
      <c r="AD251" s="414" t="s">
        <v>95</v>
      </c>
      <c r="AE251" s="415" t="s">
        <v>95</v>
      </c>
      <c r="AF251" s="416" t="s">
        <v>96</v>
      </c>
      <c r="AG251" s="252" t="s">
        <v>102</v>
      </c>
      <c r="AH251" s="417" t="s">
        <v>102</v>
      </c>
      <c r="AI251" s="175" t="s">
        <v>2818</v>
      </c>
      <c r="AJ251" s="189" t="s">
        <v>102</v>
      </c>
      <c r="AK251" s="189" t="s">
        <v>102</v>
      </c>
      <c r="AL251" s="190" t="s">
        <v>102</v>
      </c>
      <c r="AM251" s="190" t="s">
        <v>102</v>
      </c>
      <c r="AN251" s="190" t="s">
        <v>102</v>
      </c>
      <c r="AO251" s="191" t="s">
        <v>102</v>
      </c>
      <c r="AP251" s="60" t="s">
        <v>99</v>
      </c>
      <c r="AQ251" s="60" t="s">
        <v>95</v>
      </c>
      <c r="AR251" s="60" t="s">
        <v>95</v>
      </c>
      <c r="AS251" s="60" t="s">
        <v>95</v>
      </c>
      <c r="AT251" s="60" t="s">
        <v>233</v>
      </c>
      <c r="AU251" s="55" t="s">
        <v>95</v>
      </c>
      <c r="AV251" s="193" t="s">
        <v>205</v>
      </c>
      <c r="AW251" s="194" t="s">
        <v>102</v>
      </c>
      <c r="AX251" s="190" t="s">
        <v>3005</v>
      </c>
      <c r="AY251" s="190" t="s">
        <v>2992</v>
      </c>
      <c r="AZ251" s="192" t="s">
        <v>125</v>
      </c>
      <c r="BA251" s="192" t="s">
        <v>102</v>
      </c>
      <c r="BB251" s="192" t="s">
        <v>102</v>
      </c>
      <c r="BC251" s="192" t="s">
        <v>102</v>
      </c>
      <c r="BD251" s="64" t="str">
        <f t="shared" si="38"/>
        <v>B</v>
      </c>
      <c r="BE251" s="200" t="s">
        <v>2409</v>
      </c>
      <c r="BF251" s="34">
        <f>IF(A251="",BF250,ROW()-1-COUNTIF(A$2:A251,""))</f>
        <v>109</v>
      </c>
      <c r="BG251" s="34">
        <f t="shared" si="45"/>
        <v>5</v>
      </c>
      <c r="BH251" s="34" t="str">
        <f t="shared" si="46"/>
        <v>109-5</v>
      </c>
      <c r="BI251" s="34">
        <f t="shared" si="36"/>
        <v>12</v>
      </c>
      <c r="BJ251" s="34" t="str">
        <f t="shared" si="37"/>
        <v>109○</v>
      </c>
      <c r="BK251" s="34" t="str">
        <f t="shared" si="39"/>
        <v>新規+既出</v>
      </c>
      <c r="BL251" s="34" t="str">
        <f t="shared" si="47"/>
        <v>109-Yes</v>
      </c>
      <c r="BM251" s="34" t="str">
        <f t="shared" si="40"/>
        <v>進歩性</v>
      </c>
      <c r="BN251" s="34" t="str">
        <f t="shared" si="41"/>
        <v>進歩性のみ</v>
      </c>
      <c r="BO251" s="34" t="str">
        <f t="shared" si="42"/>
        <v>109-進</v>
      </c>
      <c r="BP251" s="34" t="str">
        <f t="shared" si="43"/>
        <v/>
      </c>
      <c r="BQ251" s="34" t="str">
        <f t="shared" si="44"/>
        <v>分析対象</v>
      </c>
      <c r="BR251" s="36"/>
      <c r="BS251" s="36"/>
      <c r="BT251" s="36"/>
      <c r="BV251" s="66" t="s">
        <v>2993</v>
      </c>
      <c r="BW251" s="195" t="s">
        <v>102</v>
      </c>
    </row>
    <row r="252" spans="1:75" ht="40.5" x14ac:dyDescent="0.15">
      <c r="A252" s="804"/>
      <c r="B252" s="411" t="s">
        <v>1381</v>
      </c>
      <c r="C252" s="418" t="s">
        <v>3011</v>
      </c>
      <c r="D252" s="393" t="s">
        <v>3036</v>
      </c>
      <c r="E252" s="393" t="s">
        <v>3037</v>
      </c>
      <c r="F252" s="413" t="s">
        <v>2989</v>
      </c>
      <c r="G252" s="163" t="s">
        <v>2990</v>
      </c>
      <c r="H252" s="43" t="s">
        <v>2991</v>
      </c>
      <c r="I252" s="43" t="s">
        <v>2992</v>
      </c>
      <c r="J252" s="43" t="s">
        <v>2993</v>
      </c>
      <c r="K252" s="43" t="s">
        <v>2994</v>
      </c>
      <c r="L252" s="43" t="s">
        <v>2995</v>
      </c>
      <c r="M252" s="43" t="s">
        <v>2996</v>
      </c>
      <c r="N252" s="775"/>
      <c r="O252" s="806"/>
      <c r="P252" s="781"/>
      <c r="Q252" s="828"/>
      <c r="R252" s="812"/>
      <c r="S252" s="766"/>
      <c r="T252" s="769"/>
      <c r="U252" s="347" t="s">
        <v>3038</v>
      </c>
      <c r="V252" s="348" t="s">
        <v>3039</v>
      </c>
      <c r="W252" s="349" t="s">
        <v>3040</v>
      </c>
      <c r="X252" s="348" t="s">
        <v>3041</v>
      </c>
      <c r="Y252" s="348" t="s">
        <v>94</v>
      </c>
      <c r="Z252" s="349" t="s">
        <v>25</v>
      </c>
      <c r="AA252" s="388" t="s">
        <v>3042</v>
      </c>
      <c r="AB252" s="88"/>
      <c r="AC252" s="88" t="s">
        <v>3043</v>
      </c>
      <c r="AD252" s="414" t="s">
        <v>95</v>
      </c>
      <c r="AE252" s="415" t="s">
        <v>95</v>
      </c>
      <c r="AF252" s="416" t="s">
        <v>96</v>
      </c>
      <c r="AG252" s="252" t="s">
        <v>102</v>
      </c>
      <c r="AH252" s="417" t="s">
        <v>102</v>
      </c>
      <c r="AI252" s="188" t="s">
        <v>165</v>
      </c>
      <c r="AJ252" s="189" t="s">
        <v>3044</v>
      </c>
      <c r="AK252" s="189">
        <v>0</v>
      </c>
      <c r="AL252" s="190" t="s">
        <v>3045</v>
      </c>
      <c r="AM252" s="190" t="s">
        <v>3046</v>
      </c>
      <c r="AN252" s="190" t="s">
        <v>3047</v>
      </c>
      <c r="AO252" s="191">
        <v>27145</v>
      </c>
      <c r="AP252" s="60" t="s">
        <v>124</v>
      </c>
      <c r="AQ252" s="60" t="s">
        <v>95</v>
      </c>
      <c r="AR252" s="60" t="s">
        <v>95</v>
      </c>
      <c r="AS252" s="60" t="s">
        <v>95</v>
      </c>
      <c r="AT252" s="60" t="s">
        <v>233</v>
      </c>
      <c r="AU252" s="74" t="s">
        <v>96</v>
      </c>
      <c r="AV252" s="58" t="s">
        <v>102</v>
      </c>
      <c r="AW252" s="194" t="s">
        <v>102</v>
      </c>
      <c r="AX252" s="190" t="s">
        <v>3005</v>
      </c>
      <c r="AY252" s="190" t="s">
        <v>3048</v>
      </c>
      <c r="AZ252" s="192" t="s">
        <v>125</v>
      </c>
      <c r="BA252" s="192" t="s">
        <v>187</v>
      </c>
      <c r="BB252" s="192" t="s">
        <v>3022</v>
      </c>
      <c r="BC252" s="192" t="s">
        <v>3049</v>
      </c>
      <c r="BD252" s="64" t="str">
        <f t="shared" si="38"/>
        <v>B</v>
      </c>
      <c r="BE252" s="200" t="s">
        <v>2409</v>
      </c>
      <c r="BF252" s="34">
        <f>IF(A252="",BF251,ROW()-1-COUNTIF(A$2:A252,""))</f>
        <v>109</v>
      </c>
      <c r="BG252" s="34">
        <f t="shared" si="45"/>
        <v>6</v>
      </c>
      <c r="BH252" s="34" t="str">
        <f t="shared" si="46"/>
        <v>109-6</v>
      </c>
      <c r="BI252" s="34">
        <f t="shared" si="36"/>
        <v>12</v>
      </c>
      <c r="BJ252" s="34" t="str">
        <f t="shared" si="37"/>
        <v>109○</v>
      </c>
      <c r="BK252" s="34" t="str">
        <f t="shared" si="39"/>
        <v>新規+既出</v>
      </c>
      <c r="BL252" s="34" t="str">
        <f t="shared" si="47"/>
        <v>109-Yes</v>
      </c>
      <c r="BM252" s="34" t="str">
        <f t="shared" si="40"/>
        <v>進歩性</v>
      </c>
      <c r="BN252" s="34" t="str">
        <f t="shared" si="41"/>
        <v>進歩性のみ</v>
      </c>
      <c r="BO252" s="34" t="str">
        <f t="shared" si="42"/>
        <v>109-進</v>
      </c>
      <c r="BP252" s="34">
        <f t="shared" si="43"/>
        <v>1974</v>
      </c>
      <c r="BQ252" s="34" t="str">
        <f t="shared" si="44"/>
        <v>分析対象</v>
      </c>
      <c r="BR252" s="36"/>
      <c r="BS252" s="36"/>
      <c r="BT252" s="36"/>
      <c r="BU252" s="77" t="s">
        <v>189</v>
      </c>
      <c r="BV252" s="66" t="s">
        <v>2993</v>
      </c>
      <c r="BW252" s="195" t="s">
        <v>3045</v>
      </c>
    </row>
    <row r="253" spans="1:75" ht="94.5" x14ac:dyDescent="0.15">
      <c r="A253" s="804"/>
      <c r="B253" s="411" t="s">
        <v>1381</v>
      </c>
      <c r="C253" s="418" t="s">
        <v>3011</v>
      </c>
      <c r="D253" s="393" t="s">
        <v>2987</v>
      </c>
      <c r="E253" s="393" t="s">
        <v>2988</v>
      </c>
      <c r="F253" s="413" t="s">
        <v>2989</v>
      </c>
      <c r="G253" s="163" t="s">
        <v>2990</v>
      </c>
      <c r="H253" s="43" t="s">
        <v>2991</v>
      </c>
      <c r="I253" s="43" t="s">
        <v>2992</v>
      </c>
      <c r="J253" s="43" t="s">
        <v>2993</v>
      </c>
      <c r="K253" s="43" t="s">
        <v>2994</v>
      </c>
      <c r="L253" s="43" t="s">
        <v>2995</v>
      </c>
      <c r="M253" s="43" t="s">
        <v>2996</v>
      </c>
      <c r="N253" s="775"/>
      <c r="O253" s="806"/>
      <c r="P253" s="781"/>
      <c r="Q253" s="828"/>
      <c r="R253" s="812"/>
      <c r="S253" s="766"/>
      <c r="T253" s="769"/>
      <c r="U253" s="347" t="s">
        <v>3050</v>
      </c>
      <c r="V253" s="348" t="s">
        <v>3051</v>
      </c>
      <c r="W253" s="349" t="s">
        <v>195</v>
      </c>
      <c r="X253" s="348" t="s">
        <v>195</v>
      </c>
      <c r="Y253" s="348" t="s">
        <v>94</v>
      </c>
      <c r="Z253" s="349" t="s">
        <v>25</v>
      </c>
      <c r="AA253" s="388" t="s">
        <v>102</v>
      </c>
      <c r="AB253" s="88"/>
      <c r="AC253" s="88" t="s">
        <v>102</v>
      </c>
      <c r="AD253" s="414" t="s">
        <v>95</v>
      </c>
      <c r="AE253" s="415" t="s">
        <v>95</v>
      </c>
      <c r="AF253" s="416" t="s">
        <v>96</v>
      </c>
      <c r="AG253" s="252" t="s">
        <v>102</v>
      </c>
      <c r="AH253" s="417" t="s">
        <v>102</v>
      </c>
      <c r="AI253" s="175" t="s">
        <v>835</v>
      </c>
      <c r="AJ253" s="189" t="s">
        <v>102</v>
      </c>
      <c r="AK253" s="189" t="s">
        <v>102</v>
      </c>
      <c r="AL253" s="190" t="s">
        <v>102</v>
      </c>
      <c r="AM253" s="190" t="s">
        <v>102</v>
      </c>
      <c r="AN253" s="190" t="s">
        <v>102</v>
      </c>
      <c r="AO253" s="191" t="s">
        <v>102</v>
      </c>
      <c r="AP253" s="60" t="s">
        <v>99</v>
      </c>
      <c r="AQ253" s="60" t="s">
        <v>95</v>
      </c>
      <c r="AR253" s="60" t="s">
        <v>95</v>
      </c>
      <c r="AS253" s="60" t="s">
        <v>95</v>
      </c>
      <c r="AT253" s="60" t="s">
        <v>233</v>
      </c>
      <c r="AU253" s="55" t="s">
        <v>95</v>
      </c>
      <c r="AV253" s="193" t="s">
        <v>205</v>
      </c>
      <c r="AW253" s="194" t="s">
        <v>102</v>
      </c>
      <c r="AX253" s="190" t="s">
        <v>3005</v>
      </c>
      <c r="AY253" s="190" t="s">
        <v>2992</v>
      </c>
      <c r="AZ253" s="192" t="s">
        <v>125</v>
      </c>
      <c r="BA253" s="192" t="s">
        <v>102</v>
      </c>
      <c r="BB253" s="192" t="s">
        <v>102</v>
      </c>
      <c r="BC253" s="192" t="s">
        <v>102</v>
      </c>
      <c r="BD253" s="64" t="str">
        <f t="shared" si="38"/>
        <v>B</v>
      </c>
      <c r="BE253" s="200" t="s">
        <v>2409</v>
      </c>
      <c r="BF253" s="34">
        <f>IF(A253="",BF252,ROW()-1-COUNTIF(A$2:A253,""))</f>
        <v>109</v>
      </c>
      <c r="BG253" s="34">
        <f t="shared" si="45"/>
        <v>7</v>
      </c>
      <c r="BH253" s="34" t="str">
        <f t="shared" si="46"/>
        <v>109-7</v>
      </c>
      <c r="BI253" s="34">
        <f t="shared" si="36"/>
        <v>12</v>
      </c>
      <c r="BJ253" s="34" t="str">
        <f t="shared" si="37"/>
        <v>109○</v>
      </c>
      <c r="BK253" s="34" t="str">
        <f t="shared" si="39"/>
        <v>新規+既出</v>
      </c>
      <c r="BL253" s="34" t="str">
        <f t="shared" si="47"/>
        <v>109-Yes</v>
      </c>
      <c r="BM253" s="34" t="str">
        <f t="shared" si="40"/>
        <v>進歩性</v>
      </c>
      <c r="BN253" s="34" t="str">
        <f t="shared" si="41"/>
        <v>進歩性のみ</v>
      </c>
      <c r="BO253" s="34" t="str">
        <f t="shared" si="42"/>
        <v>109-進</v>
      </c>
      <c r="BP253" s="34" t="str">
        <f t="shared" si="43"/>
        <v/>
      </c>
      <c r="BQ253" s="34" t="str">
        <f t="shared" si="44"/>
        <v>分析対象</v>
      </c>
      <c r="BR253" s="36"/>
      <c r="BS253" s="36"/>
      <c r="BT253" s="36"/>
      <c r="BV253" s="66" t="s">
        <v>2993</v>
      </c>
      <c r="BW253" s="195" t="s">
        <v>102</v>
      </c>
    </row>
    <row r="254" spans="1:75" ht="27" x14ac:dyDescent="0.15">
      <c r="A254" s="804"/>
      <c r="B254" s="411" t="s">
        <v>1381</v>
      </c>
      <c r="C254" s="418" t="s">
        <v>3011</v>
      </c>
      <c r="D254" s="393" t="s">
        <v>3052</v>
      </c>
      <c r="E254" s="393" t="s">
        <v>3053</v>
      </c>
      <c r="F254" s="413" t="s">
        <v>2989</v>
      </c>
      <c r="G254" s="163" t="s">
        <v>2990</v>
      </c>
      <c r="H254" s="43" t="s">
        <v>2991</v>
      </c>
      <c r="I254" s="43" t="s">
        <v>2992</v>
      </c>
      <c r="J254" s="43" t="s">
        <v>2993</v>
      </c>
      <c r="K254" s="43" t="s">
        <v>2994</v>
      </c>
      <c r="L254" s="43" t="s">
        <v>2995</v>
      </c>
      <c r="M254" s="43" t="s">
        <v>2996</v>
      </c>
      <c r="N254" s="775"/>
      <c r="O254" s="806"/>
      <c r="P254" s="781"/>
      <c r="Q254" s="828"/>
      <c r="R254" s="812"/>
      <c r="S254" s="766"/>
      <c r="T254" s="769"/>
      <c r="U254" s="347" t="s">
        <v>3054</v>
      </c>
      <c r="V254" s="422" t="s">
        <v>3055</v>
      </c>
      <c r="W254" s="349" t="s">
        <v>3056</v>
      </c>
      <c r="X254" s="348" t="s">
        <v>195</v>
      </c>
      <c r="Y254" s="348" t="s">
        <v>94</v>
      </c>
      <c r="Z254" s="349" t="s">
        <v>25</v>
      </c>
      <c r="AA254" s="388" t="s">
        <v>102</v>
      </c>
      <c r="AB254" s="88"/>
      <c r="AC254" s="88" t="s">
        <v>102</v>
      </c>
      <c r="AD254" s="414" t="s">
        <v>95</v>
      </c>
      <c r="AE254" s="415" t="s">
        <v>95</v>
      </c>
      <c r="AF254" s="416" t="s">
        <v>96</v>
      </c>
      <c r="AG254" s="252" t="s">
        <v>102</v>
      </c>
      <c r="AH254" s="417" t="s">
        <v>102</v>
      </c>
      <c r="AI254" s="188" t="s">
        <v>273</v>
      </c>
      <c r="AJ254" s="189" t="s">
        <v>3057</v>
      </c>
      <c r="AK254" s="189" t="s">
        <v>3058</v>
      </c>
      <c r="AL254" s="190" t="s">
        <v>3059</v>
      </c>
      <c r="AM254" s="190" t="s">
        <v>102</v>
      </c>
      <c r="AN254" s="190" t="s">
        <v>102</v>
      </c>
      <c r="AO254" s="191">
        <v>35285</v>
      </c>
      <c r="AP254" s="60" t="s">
        <v>124</v>
      </c>
      <c r="AQ254" s="60" t="s">
        <v>95</v>
      </c>
      <c r="AR254" s="60" t="s">
        <v>95</v>
      </c>
      <c r="AS254" s="60" t="s">
        <v>95</v>
      </c>
      <c r="AT254" s="60" t="s">
        <v>233</v>
      </c>
      <c r="AU254" s="427" t="s">
        <v>96</v>
      </c>
      <c r="AV254" s="58" t="s">
        <v>102</v>
      </c>
      <c r="AW254" s="194" t="s">
        <v>102</v>
      </c>
      <c r="AX254" s="190" t="s">
        <v>3005</v>
      </c>
      <c r="AY254" s="190" t="s">
        <v>3060</v>
      </c>
      <c r="AZ254" s="192" t="s">
        <v>125</v>
      </c>
      <c r="BA254" s="192" t="s">
        <v>102</v>
      </c>
      <c r="BB254" s="192" t="s">
        <v>102</v>
      </c>
      <c r="BC254" s="192" t="s">
        <v>102</v>
      </c>
      <c r="BD254" s="64" t="str">
        <f t="shared" si="38"/>
        <v>B</v>
      </c>
      <c r="BE254" s="200" t="s">
        <v>2409</v>
      </c>
      <c r="BF254" s="34">
        <f>IF(A254="",BF253,ROW()-1-COUNTIF(A$2:A254,""))</f>
        <v>109</v>
      </c>
      <c r="BG254" s="34">
        <f t="shared" si="45"/>
        <v>8</v>
      </c>
      <c r="BH254" s="34" t="str">
        <f t="shared" si="46"/>
        <v>109-8</v>
      </c>
      <c r="BI254" s="34">
        <f t="shared" si="36"/>
        <v>12</v>
      </c>
      <c r="BJ254" s="34" t="str">
        <f t="shared" si="37"/>
        <v>109○</v>
      </c>
      <c r="BK254" s="34" t="str">
        <f t="shared" si="39"/>
        <v>新規+既出</v>
      </c>
      <c r="BL254" s="34" t="str">
        <f t="shared" si="47"/>
        <v>109-Yes</v>
      </c>
      <c r="BM254" s="34" t="str">
        <f t="shared" si="40"/>
        <v>進歩性</v>
      </c>
      <c r="BN254" s="34" t="str">
        <f t="shared" si="41"/>
        <v>進歩性のみ</v>
      </c>
      <c r="BO254" s="34" t="str">
        <f t="shared" si="42"/>
        <v>109-進</v>
      </c>
      <c r="BP254" s="34">
        <f t="shared" si="43"/>
        <v>1996</v>
      </c>
      <c r="BQ254" s="34" t="str">
        <f t="shared" si="44"/>
        <v>分析対象</v>
      </c>
      <c r="BR254" s="36"/>
      <c r="BS254" s="36"/>
      <c r="BT254" s="36"/>
      <c r="BU254" s="77" t="s">
        <v>104</v>
      </c>
      <c r="BV254" s="66" t="s">
        <v>2993</v>
      </c>
      <c r="BW254" s="195" t="s">
        <v>3059</v>
      </c>
    </row>
    <row r="255" spans="1:75" ht="67.5" x14ac:dyDescent="0.15">
      <c r="A255" s="804"/>
      <c r="B255" s="411" t="s">
        <v>1381</v>
      </c>
      <c r="C255" s="418" t="s">
        <v>3011</v>
      </c>
      <c r="D255" s="393" t="s">
        <v>3036</v>
      </c>
      <c r="E255" s="393" t="s">
        <v>3037</v>
      </c>
      <c r="F255" s="413" t="s">
        <v>2989</v>
      </c>
      <c r="G255" s="163" t="s">
        <v>2990</v>
      </c>
      <c r="H255" s="43" t="s">
        <v>2991</v>
      </c>
      <c r="I255" s="43" t="s">
        <v>2992</v>
      </c>
      <c r="J255" s="43" t="s">
        <v>2993</v>
      </c>
      <c r="K255" s="43" t="s">
        <v>2994</v>
      </c>
      <c r="L255" s="43" t="s">
        <v>2995</v>
      </c>
      <c r="M255" s="43" t="s">
        <v>2996</v>
      </c>
      <c r="N255" s="775"/>
      <c r="O255" s="806"/>
      <c r="P255" s="781"/>
      <c r="Q255" s="828"/>
      <c r="R255" s="812"/>
      <c r="S255" s="766"/>
      <c r="T255" s="769"/>
      <c r="U255" s="347" t="s">
        <v>3061</v>
      </c>
      <c r="V255" s="348" t="s">
        <v>3062</v>
      </c>
      <c r="W255" s="349" t="s">
        <v>3063</v>
      </c>
      <c r="X255" s="348" t="s">
        <v>195</v>
      </c>
      <c r="Y255" s="348" t="s">
        <v>94</v>
      </c>
      <c r="Z255" s="349" t="s">
        <v>25</v>
      </c>
      <c r="AA255" s="388" t="s">
        <v>3064</v>
      </c>
      <c r="AB255" s="88"/>
      <c r="AC255" s="88" t="s">
        <v>102</v>
      </c>
      <c r="AD255" s="414" t="s">
        <v>95</v>
      </c>
      <c r="AE255" s="415" t="s">
        <v>95</v>
      </c>
      <c r="AF255" s="416" t="s">
        <v>96</v>
      </c>
      <c r="AG255" s="252" t="s">
        <v>102</v>
      </c>
      <c r="AH255" s="417" t="s">
        <v>102</v>
      </c>
      <c r="AI255" s="188" t="s">
        <v>165</v>
      </c>
      <c r="AJ255" s="189" t="s">
        <v>3065</v>
      </c>
      <c r="AK255" s="189" t="s">
        <v>3066</v>
      </c>
      <c r="AL255" s="190" t="s">
        <v>3067</v>
      </c>
      <c r="AM255" s="190" t="s">
        <v>3068</v>
      </c>
      <c r="AN255" s="190" t="s">
        <v>3069</v>
      </c>
      <c r="AO255" s="232">
        <v>35065</v>
      </c>
      <c r="AP255" s="60" t="s">
        <v>124</v>
      </c>
      <c r="AQ255" s="60" t="s">
        <v>95</v>
      </c>
      <c r="AR255" s="60" t="s">
        <v>95</v>
      </c>
      <c r="AS255" s="60" t="s">
        <v>95</v>
      </c>
      <c r="AT255" s="60" t="s">
        <v>233</v>
      </c>
      <c r="AU255" s="427" t="s">
        <v>96</v>
      </c>
      <c r="AV255" s="58" t="s">
        <v>102</v>
      </c>
      <c r="AW255" s="194" t="s">
        <v>102</v>
      </c>
      <c r="AX255" s="190" t="s">
        <v>3005</v>
      </c>
      <c r="AY255" s="190" t="s">
        <v>2992</v>
      </c>
      <c r="AZ255" s="192" t="s">
        <v>125</v>
      </c>
      <c r="BA255" s="192" t="s">
        <v>187</v>
      </c>
      <c r="BB255" s="192" t="s">
        <v>3022</v>
      </c>
      <c r="BC255" s="192" t="s">
        <v>3070</v>
      </c>
      <c r="BD255" s="64" t="str">
        <f t="shared" si="38"/>
        <v>B</v>
      </c>
      <c r="BE255" s="200" t="s">
        <v>2409</v>
      </c>
      <c r="BF255" s="34">
        <f>IF(A255="",BF254,ROW()-1-COUNTIF(A$2:A255,""))</f>
        <v>109</v>
      </c>
      <c r="BG255" s="34">
        <f t="shared" si="45"/>
        <v>9</v>
      </c>
      <c r="BH255" s="34" t="str">
        <f t="shared" si="46"/>
        <v>109-9</v>
      </c>
      <c r="BI255" s="34">
        <f t="shared" si="36"/>
        <v>12</v>
      </c>
      <c r="BJ255" s="34" t="str">
        <f t="shared" si="37"/>
        <v>109○</v>
      </c>
      <c r="BK255" s="34" t="str">
        <f t="shared" si="39"/>
        <v>新規+既出</v>
      </c>
      <c r="BL255" s="34" t="str">
        <f t="shared" si="47"/>
        <v>109-Yes</v>
      </c>
      <c r="BM255" s="34" t="str">
        <f t="shared" si="40"/>
        <v>進歩性</v>
      </c>
      <c r="BN255" s="34" t="str">
        <f t="shared" si="41"/>
        <v>進歩性のみ</v>
      </c>
      <c r="BO255" s="34" t="str">
        <f t="shared" si="42"/>
        <v>109-進</v>
      </c>
      <c r="BP255" s="34">
        <f t="shared" si="43"/>
        <v>1996</v>
      </c>
      <c r="BQ255" s="34" t="str">
        <f t="shared" si="44"/>
        <v>分析対象</v>
      </c>
      <c r="BR255" s="36"/>
      <c r="BS255" s="36"/>
      <c r="BT255" s="36"/>
      <c r="BU255" s="77" t="s">
        <v>189</v>
      </c>
      <c r="BV255" s="66" t="s">
        <v>2993</v>
      </c>
      <c r="BW255" s="195" t="s">
        <v>3067</v>
      </c>
    </row>
    <row r="256" spans="1:75" ht="27" x14ac:dyDescent="0.15">
      <c r="A256" s="804"/>
      <c r="B256" s="411" t="s">
        <v>1381</v>
      </c>
      <c r="C256" s="418" t="s">
        <v>3011</v>
      </c>
      <c r="D256" s="393" t="s">
        <v>2987</v>
      </c>
      <c r="E256" s="393" t="s">
        <v>2988</v>
      </c>
      <c r="F256" s="413" t="s">
        <v>2989</v>
      </c>
      <c r="G256" s="163" t="s">
        <v>2990</v>
      </c>
      <c r="H256" s="43" t="s">
        <v>2991</v>
      </c>
      <c r="I256" s="43" t="s">
        <v>2992</v>
      </c>
      <c r="J256" s="43" t="s">
        <v>2993</v>
      </c>
      <c r="K256" s="43" t="s">
        <v>2994</v>
      </c>
      <c r="L256" s="43" t="s">
        <v>2995</v>
      </c>
      <c r="M256" s="43" t="s">
        <v>2996</v>
      </c>
      <c r="N256" s="775"/>
      <c r="O256" s="806"/>
      <c r="P256" s="781"/>
      <c r="Q256" s="828"/>
      <c r="R256" s="812"/>
      <c r="S256" s="766"/>
      <c r="T256" s="769"/>
      <c r="U256" s="347" t="s">
        <v>3071</v>
      </c>
      <c r="V256" s="348" t="s">
        <v>3072</v>
      </c>
      <c r="W256" s="349" t="s">
        <v>3073</v>
      </c>
      <c r="X256" s="348" t="s">
        <v>3074</v>
      </c>
      <c r="Y256" s="348" t="s">
        <v>94</v>
      </c>
      <c r="Z256" s="349" t="s">
        <v>25</v>
      </c>
      <c r="AA256" s="388" t="s">
        <v>3075</v>
      </c>
      <c r="AB256" s="88"/>
      <c r="AC256" s="88" t="s">
        <v>3076</v>
      </c>
      <c r="AD256" s="414" t="s">
        <v>95</v>
      </c>
      <c r="AE256" s="415" t="s">
        <v>95</v>
      </c>
      <c r="AF256" s="416" t="s">
        <v>96</v>
      </c>
      <c r="AG256" s="252" t="s">
        <v>102</v>
      </c>
      <c r="AH256" s="417" t="s">
        <v>102</v>
      </c>
      <c r="AI256" s="188" t="s">
        <v>165</v>
      </c>
      <c r="AJ256" s="189" t="s">
        <v>3077</v>
      </c>
      <c r="AK256" s="189" t="s">
        <v>3078</v>
      </c>
      <c r="AL256" s="190" t="s">
        <v>3019</v>
      </c>
      <c r="AM256" s="190" t="s">
        <v>3079</v>
      </c>
      <c r="AN256" s="190" t="s">
        <v>3080</v>
      </c>
      <c r="AO256" s="191">
        <v>35339</v>
      </c>
      <c r="AP256" s="60" t="s">
        <v>124</v>
      </c>
      <c r="AQ256" s="60" t="s">
        <v>95</v>
      </c>
      <c r="AR256" s="60" t="s">
        <v>95</v>
      </c>
      <c r="AS256" s="60" t="s">
        <v>95</v>
      </c>
      <c r="AT256" s="60" t="s">
        <v>233</v>
      </c>
      <c r="AU256" s="194" t="s">
        <v>95</v>
      </c>
      <c r="AV256" s="58" t="s">
        <v>102</v>
      </c>
      <c r="AW256" s="194" t="s">
        <v>102</v>
      </c>
      <c r="AX256" s="190" t="s">
        <v>3005</v>
      </c>
      <c r="AY256" s="190" t="s">
        <v>2992</v>
      </c>
      <c r="AZ256" s="192" t="s">
        <v>125</v>
      </c>
      <c r="BA256" s="192" t="s">
        <v>187</v>
      </c>
      <c r="BB256" s="192" t="s">
        <v>3022</v>
      </c>
      <c r="BC256" s="192" t="s">
        <v>3022</v>
      </c>
      <c r="BD256" s="64" t="str">
        <f t="shared" si="38"/>
        <v>B</v>
      </c>
      <c r="BE256" s="200" t="s">
        <v>2409</v>
      </c>
      <c r="BF256" s="34">
        <f>IF(A256="",BF255,ROW()-1-COUNTIF(A$2:A256,""))</f>
        <v>109</v>
      </c>
      <c r="BG256" s="34">
        <f t="shared" si="45"/>
        <v>10</v>
      </c>
      <c r="BH256" s="34" t="str">
        <f t="shared" si="46"/>
        <v>109-10</v>
      </c>
      <c r="BI256" s="34">
        <f t="shared" si="36"/>
        <v>12</v>
      </c>
      <c r="BJ256" s="34" t="str">
        <f t="shared" si="37"/>
        <v>109○</v>
      </c>
      <c r="BK256" s="34" t="str">
        <f t="shared" si="39"/>
        <v>新規+既出</v>
      </c>
      <c r="BL256" s="34" t="str">
        <f t="shared" si="47"/>
        <v>109-Yes</v>
      </c>
      <c r="BM256" s="34" t="str">
        <f t="shared" si="40"/>
        <v>進歩性</v>
      </c>
      <c r="BN256" s="34" t="str">
        <f t="shared" si="41"/>
        <v>進歩性のみ</v>
      </c>
      <c r="BO256" s="34" t="str">
        <f t="shared" si="42"/>
        <v>109-進</v>
      </c>
      <c r="BP256" s="34">
        <f t="shared" si="43"/>
        <v>1996</v>
      </c>
      <c r="BQ256" s="34" t="str">
        <f t="shared" si="44"/>
        <v>分析対象</v>
      </c>
      <c r="BR256" s="36"/>
      <c r="BS256" s="36"/>
      <c r="BT256" s="36"/>
      <c r="BU256" s="77" t="s">
        <v>189</v>
      </c>
      <c r="BV256" s="66" t="s">
        <v>2993</v>
      </c>
      <c r="BW256" s="195" t="s">
        <v>3019</v>
      </c>
    </row>
    <row r="257" spans="1:75" ht="27" x14ac:dyDescent="0.15">
      <c r="A257" s="804"/>
      <c r="B257" s="411" t="s">
        <v>1381</v>
      </c>
      <c r="C257" s="418" t="s">
        <v>3011</v>
      </c>
      <c r="D257" s="393" t="s">
        <v>2987</v>
      </c>
      <c r="E257" s="393" t="s">
        <v>2988</v>
      </c>
      <c r="F257" s="413" t="s">
        <v>2989</v>
      </c>
      <c r="G257" s="163" t="s">
        <v>2990</v>
      </c>
      <c r="H257" s="43" t="s">
        <v>2991</v>
      </c>
      <c r="I257" s="43" t="s">
        <v>2992</v>
      </c>
      <c r="J257" s="43" t="s">
        <v>2993</v>
      </c>
      <c r="K257" s="43" t="s">
        <v>2994</v>
      </c>
      <c r="L257" s="43" t="s">
        <v>2995</v>
      </c>
      <c r="M257" s="43" t="s">
        <v>2996</v>
      </c>
      <c r="N257" s="775"/>
      <c r="O257" s="806"/>
      <c r="P257" s="781"/>
      <c r="Q257" s="828"/>
      <c r="R257" s="812"/>
      <c r="S257" s="766"/>
      <c r="T257" s="769"/>
      <c r="U257" s="347" t="s">
        <v>3081</v>
      </c>
      <c r="V257" s="348" t="s">
        <v>3082</v>
      </c>
      <c r="W257" s="349" t="s">
        <v>3083</v>
      </c>
      <c r="X257" s="348" t="s">
        <v>3084</v>
      </c>
      <c r="Y257" s="348" t="s">
        <v>94</v>
      </c>
      <c r="Z257" s="349" t="s">
        <v>25</v>
      </c>
      <c r="AA257" s="388" t="s">
        <v>3085</v>
      </c>
      <c r="AB257" s="88"/>
      <c r="AC257" s="88" t="s">
        <v>3086</v>
      </c>
      <c r="AD257" s="414" t="s">
        <v>95</v>
      </c>
      <c r="AE257" s="415" t="s">
        <v>95</v>
      </c>
      <c r="AF257" s="416" t="s">
        <v>96</v>
      </c>
      <c r="AG257" s="252" t="s">
        <v>102</v>
      </c>
      <c r="AH257" s="417" t="s">
        <v>102</v>
      </c>
      <c r="AI257" s="188" t="s">
        <v>165</v>
      </c>
      <c r="AJ257" s="189" t="s">
        <v>3087</v>
      </c>
      <c r="AK257" s="189" t="s">
        <v>3088</v>
      </c>
      <c r="AL257" s="190" t="s">
        <v>3089</v>
      </c>
      <c r="AM257" s="190" t="s">
        <v>3090</v>
      </c>
      <c r="AN257" s="190">
        <v>0</v>
      </c>
      <c r="AO257" s="191">
        <v>33868</v>
      </c>
      <c r="AP257" s="60" t="s">
        <v>124</v>
      </c>
      <c r="AQ257" s="60" t="s">
        <v>95</v>
      </c>
      <c r="AR257" s="60" t="s">
        <v>95</v>
      </c>
      <c r="AS257" s="60" t="s">
        <v>95</v>
      </c>
      <c r="AT257" s="60" t="s">
        <v>233</v>
      </c>
      <c r="AU257" s="194" t="s">
        <v>95</v>
      </c>
      <c r="AV257" s="58" t="s">
        <v>102</v>
      </c>
      <c r="AW257" s="194" t="s">
        <v>102</v>
      </c>
      <c r="AX257" s="190" t="s">
        <v>3005</v>
      </c>
      <c r="AY257" s="190" t="s">
        <v>2992</v>
      </c>
      <c r="AZ257" s="192" t="s">
        <v>125</v>
      </c>
      <c r="BA257" s="192" t="s">
        <v>368</v>
      </c>
      <c r="BB257" s="192" t="s">
        <v>3022</v>
      </c>
      <c r="BC257" s="192" t="s">
        <v>3091</v>
      </c>
      <c r="BD257" s="64" t="str">
        <f t="shared" si="38"/>
        <v>B</v>
      </c>
      <c r="BE257" s="200" t="s">
        <v>2409</v>
      </c>
      <c r="BF257" s="34">
        <f>IF(A257="",BF256,ROW()-1-COUNTIF(A$2:A257,""))</f>
        <v>109</v>
      </c>
      <c r="BG257" s="34">
        <f t="shared" si="45"/>
        <v>11</v>
      </c>
      <c r="BH257" s="34" t="str">
        <f t="shared" si="46"/>
        <v>109-11</v>
      </c>
      <c r="BI257" s="34">
        <f t="shared" si="36"/>
        <v>12</v>
      </c>
      <c r="BJ257" s="34" t="str">
        <f t="shared" si="37"/>
        <v>109○</v>
      </c>
      <c r="BK257" s="34" t="str">
        <f t="shared" si="39"/>
        <v>新規+既出</v>
      </c>
      <c r="BL257" s="34" t="str">
        <f t="shared" si="47"/>
        <v>109-Yes</v>
      </c>
      <c r="BM257" s="34" t="str">
        <f t="shared" si="40"/>
        <v>進歩性</v>
      </c>
      <c r="BN257" s="34" t="str">
        <f t="shared" si="41"/>
        <v>進歩性のみ</v>
      </c>
      <c r="BO257" s="34" t="str">
        <f t="shared" si="42"/>
        <v>109-進</v>
      </c>
      <c r="BP257" s="34">
        <f t="shared" si="43"/>
        <v>1992</v>
      </c>
      <c r="BQ257" s="34" t="str">
        <f t="shared" si="44"/>
        <v>分析対象</v>
      </c>
      <c r="BR257" s="36"/>
      <c r="BS257" s="36"/>
      <c r="BT257" s="36"/>
      <c r="BU257" s="77" t="s">
        <v>104</v>
      </c>
      <c r="BV257" s="66" t="s">
        <v>2993</v>
      </c>
      <c r="BW257" s="195" t="s">
        <v>3089</v>
      </c>
    </row>
    <row r="258" spans="1:75" ht="27" x14ac:dyDescent="0.15">
      <c r="A258" s="804"/>
      <c r="B258" s="411" t="s">
        <v>1381</v>
      </c>
      <c r="C258" s="418" t="s">
        <v>3011</v>
      </c>
      <c r="D258" s="399" t="s">
        <v>3092</v>
      </c>
      <c r="E258" s="399" t="s">
        <v>3093</v>
      </c>
      <c r="F258" s="413" t="s">
        <v>2989</v>
      </c>
      <c r="G258" s="163" t="s">
        <v>2990</v>
      </c>
      <c r="H258" s="43" t="s">
        <v>2991</v>
      </c>
      <c r="I258" s="43" t="s">
        <v>2992</v>
      </c>
      <c r="J258" s="43" t="s">
        <v>2993</v>
      </c>
      <c r="K258" s="43" t="s">
        <v>2994</v>
      </c>
      <c r="L258" s="43" t="s">
        <v>2995</v>
      </c>
      <c r="M258" s="43" t="s">
        <v>2996</v>
      </c>
      <c r="N258" s="776"/>
      <c r="O258" s="806"/>
      <c r="P258" s="781"/>
      <c r="Q258" s="828"/>
      <c r="R258" s="813"/>
      <c r="S258" s="767"/>
      <c r="T258" s="770"/>
      <c r="U258" s="347" t="s">
        <v>3094</v>
      </c>
      <c r="V258" s="348" t="s">
        <v>3095</v>
      </c>
      <c r="W258" s="349" t="s">
        <v>3096</v>
      </c>
      <c r="X258" s="348" t="s">
        <v>195</v>
      </c>
      <c r="Y258" s="348" t="s">
        <v>94</v>
      </c>
      <c r="Z258" s="349" t="s">
        <v>25</v>
      </c>
      <c r="AA258" s="388" t="s">
        <v>3097</v>
      </c>
      <c r="AB258" s="88"/>
      <c r="AC258" s="88" t="s">
        <v>102</v>
      </c>
      <c r="AD258" s="414" t="s">
        <v>95</v>
      </c>
      <c r="AE258" s="415" t="s">
        <v>95</v>
      </c>
      <c r="AF258" s="416" t="s">
        <v>96</v>
      </c>
      <c r="AG258" s="252" t="s">
        <v>102</v>
      </c>
      <c r="AH258" s="417" t="s">
        <v>102</v>
      </c>
      <c r="AI258" s="188" t="s">
        <v>165</v>
      </c>
      <c r="AJ258" s="189" t="s">
        <v>3098</v>
      </c>
      <c r="AK258" s="189" t="s">
        <v>3099</v>
      </c>
      <c r="AL258" s="190" t="s">
        <v>3019</v>
      </c>
      <c r="AM258" s="190" t="s">
        <v>3100</v>
      </c>
      <c r="AN258" s="190" t="s">
        <v>3101</v>
      </c>
      <c r="AO258" s="191">
        <v>32946</v>
      </c>
      <c r="AP258" s="60" t="s">
        <v>124</v>
      </c>
      <c r="AQ258" s="60" t="s">
        <v>95</v>
      </c>
      <c r="AR258" s="60" t="s">
        <v>95</v>
      </c>
      <c r="AS258" s="60" t="s">
        <v>95</v>
      </c>
      <c r="AT258" s="60" t="s">
        <v>233</v>
      </c>
      <c r="AU258" s="427" t="s">
        <v>96</v>
      </c>
      <c r="AV258" s="58" t="s">
        <v>102</v>
      </c>
      <c r="AW258" s="194" t="s">
        <v>102</v>
      </c>
      <c r="AX258" s="190" t="s">
        <v>3005</v>
      </c>
      <c r="AY258" s="190" t="s">
        <v>2992</v>
      </c>
      <c r="AZ258" s="192" t="s">
        <v>125</v>
      </c>
      <c r="BA258" s="192" t="s">
        <v>187</v>
      </c>
      <c r="BB258" s="192" t="s">
        <v>3022</v>
      </c>
      <c r="BC258" s="192" t="s">
        <v>3022</v>
      </c>
      <c r="BD258" s="64" t="str">
        <f t="shared" si="38"/>
        <v>B</v>
      </c>
      <c r="BE258" s="200" t="s">
        <v>2409</v>
      </c>
      <c r="BF258" s="34">
        <f>IF(A258="",BF257,ROW()-1-COUNTIF(A$2:A258,""))</f>
        <v>109</v>
      </c>
      <c r="BG258" s="34">
        <f t="shared" si="45"/>
        <v>12</v>
      </c>
      <c r="BH258" s="34" t="str">
        <f t="shared" si="46"/>
        <v>109-12</v>
      </c>
      <c r="BI258" s="34">
        <f t="shared" si="36"/>
        <v>12</v>
      </c>
      <c r="BJ258" s="34" t="str">
        <f t="shared" ref="BJ258:BJ321" si="48">IF(COUNTIF(BL$2:BL$327,BF258&amp;"-No")&gt;0,BF258&amp;"○","")</f>
        <v>109○</v>
      </c>
      <c r="BK258" s="34" t="str">
        <f t="shared" si="39"/>
        <v>新規+既出</v>
      </c>
      <c r="BL258" s="34" t="str">
        <f t="shared" si="47"/>
        <v>109-Yes</v>
      </c>
      <c r="BM258" s="34" t="str">
        <f t="shared" si="40"/>
        <v>進歩性</v>
      </c>
      <c r="BN258" s="34" t="str">
        <f t="shared" si="41"/>
        <v>進歩性のみ</v>
      </c>
      <c r="BO258" s="34" t="str">
        <f t="shared" si="42"/>
        <v>109-進</v>
      </c>
      <c r="BP258" s="34">
        <f t="shared" si="43"/>
        <v>1990</v>
      </c>
      <c r="BQ258" s="34" t="str">
        <f t="shared" si="44"/>
        <v>分析対象</v>
      </c>
      <c r="BR258" s="36"/>
      <c r="BS258" s="36"/>
      <c r="BT258" s="36"/>
      <c r="BU258" s="77" t="s">
        <v>189</v>
      </c>
      <c r="BV258" s="66" t="s">
        <v>2993</v>
      </c>
      <c r="BW258" s="195" t="s">
        <v>3019</v>
      </c>
    </row>
    <row r="259" spans="1:75" ht="67.5" x14ac:dyDescent="0.15">
      <c r="A259" s="804" t="s">
        <v>3102</v>
      </c>
      <c r="B259" s="411" t="s">
        <v>1381</v>
      </c>
      <c r="C259" s="412" t="s">
        <v>3103</v>
      </c>
      <c r="D259" s="393" t="s">
        <v>3104</v>
      </c>
      <c r="E259" s="393" t="s">
        <v>3105</v>
      </c>
      <c r="F259" s="413" t="s">
        <v>1596</v>
      </c>
      <c r="G259" s="163" t="s">
        <v>3106</v>
      </c>
      <c r="H259" s="43" t="s">
        <v>3107</v>
      </c>
      <c r="I259" s="43" t="s">
        <v>3108</v>
      </c>
      <c r="J259" s="43" t="s">
        <v>3109</v>
      </c>
      <c r="K259" s="43" t="s">
        <v>3110</v>
      </c>
      <c r="L259" s="43" t="s">
        <v>3111</v>
      </c>
      <c r="M259" s="43" t="s">
        <v>138</v>
      </c>
      <c r="N259" s="819" t="s">
        <v>3112</v>
      </c>
      <c r="O259" s="805" t="s">
        <v>876</v>
      </c>
      <c r="P259" s="821" t="s">
        <v>3113</v>
      </c>
      <c r="Q259" s="808">
        <v>0</v>
      </c>
      <c r="R259" s="811" t="s">
        <v>3114</v>
      </c>
      <c r="S259" s="765" t="s">
        <v>412</v>
      </c>
      <c r="T259" s="768">
        <v>2</v>
      </c>
      <c r="U259" s="347" t="s">
        <v>192</v>
      </c>
      <c r="V259" s="348" t="s">
        <v>3115</v>
      </c>
      <c r="W259" s="349" t="s">
        <v>195</v>
      </c>
      <c r="X259" s="348" t="s">
        <v>195</v>
      </c>
      <c r="Y259" s="348" t="s">
        <v>94</v>
      </c>
      <c r="Z259" s="372" t="s">
        <v>122</v>
      </c>
      <c r="AA259" s="388" t="s">
        <v>102</v>
      </c>
      <c r="AB259" s="88"/>
      <c r="AC259" s="88" t="s">
        <v>102</v>
      </c>
      <c r="AD259" s="52" t="s">
        <v>95</v>
      </c>
      <c r="AE259" s="390" t="s">
        <v>95</v>
      </c>
      <c r="AF259" s="428" t="s">
        <v>96</v>
      </c>
      <c r="AG259" s="94" t="s">
        <v>102</v>
      </c>
      <c r="AH259" s="95" t="s">
        <v>102</v>
      </c>
      <c r="AI259" s="175" t="s">
        <v>223</v>
      </c>
      <c r="AJ259" s="189" t="s">
        <v>102</v>
      </c>
      <c r="AK259" s="189" t="s">
        <v>102</v>
      </c>
      <c r="AL259" s="190" t="s">
        <v>102</v>
      </c>
      <c r="AM259" s="190" t="s">
        <v>102</v>
      </c>
      <c r="AN259" s="190" t="s">
        <v>102</v>
      </c>
      <c r="AO259" s="191" t="s">
        <v>102</v>
      </c>
      <c r="AP259" s="60" t="s">
        <v>124</v>
      </c>
      <c r="AQ259" s="60" t="s">
        <v>95</v>
      </c>
      <c r="AR259" s="60" t="s">
        <v>95</v>
      </c>
      <c r="AS259" s="60" t="s">
        <v>95</v>
      </c>
      <c r="AT259" s="60" t="s">
        <v>233</v>
      </c>
      <c r="AU259" s="55" t="s">
        <v>95</v>
      </c>
      <c r="AV259" s="193" t="s">
        <v>205</v>
      </c>
      <c r="AW259" s="194" t="s">
        <v>102</v>
      </c>
      <c r="AX259" s="190" t="s">
        <v>102</v>
      </c>
      <c r="AY259" s="190" t="s">
        <v>3108</v>
      </c>
      <c r="AZ259" s="192" t="s">
        <v>102</v>
      </c>
      <c r="BA259" s="192" t="s">
        <v>102</v>
      </c>
      <c r="BB259" s="192" t="s">
        <v>102</v>
      </c>
      <c r="BC259" s="192" t="s">
        <v>102</v>
      </c>
      <c r="BD259" s="64" t="str">
        <f t="shared" ref="BD259:BD322" si="49">LEFT(L259)</f>
        <v>A</v>
      </c>
      <c r="BE259" s="196" t="s">
        <v>3116</v>
      </c>
      <c r="BF259" s="34">
        <f>IF(A259="",BF258,ROW()-1-COUNTIF(A$2:A259,""))</f>
        <v>110</v>
      </c>
      <c r="BG259" s="34">
        <f t="shared" si="45"/>
        <v>1</v>
      </c>
      <c r="BH259" s="34" t="str">
        <f t="shared" si="46"/>
        <v>110-1</v>
      </c>
      <c r="BI259" s="34">
        <f t="shared" si="36"/>
        <v>2</v>
      </c>
      <c r="BJ259" s="34" t="str">
        <f t="shared" si="48"/>
        <v>110○</v>
      </c>
      <c r="BK259" s="34" t="str">
        <f t="shared" ref="BK259:BK322" si="50">IF(BI259=1,IF(RIGHT(BL259)="s","新規のみ","既出のみ"),IF(COUNTIF(BL$2:BL$327,BF259&amp;"-Yes")=BI259,"新規のみ",IF(COUNTIF(BL$2:BL$327,BF259&amp;"-Yes")=0,"既出のみ","新規+既出")))</f>
        <v>新規+既出</v>
      </c>
      <c r="BL259" s="34" t="str">
        <f t="shared" si="47"/>
        <v>110-Yes</v>
      </c>
      <c r="BM259" s="34" t="str">
        <f t="shared" ref="BM259:BM322" si="51">IF(LEFT(Y259)="2","新規性","")&amp;IF(AND(LEFT(Y259)="2",LEFT(Z259)="2")," / ","")&amp;IF(LEFT(Z259)="2","進歩性","")</f>
        <v>進歩性</v>
      </c>
      <c r="BN259" s="34" t="str">
        <f t="shared" ref="BN259:BN322" si="52">IF(BM259="","-",IF(COUNTIF(BO$2:BO$327,BF259&amp;"-両")&gt;0,"新規性 / 進歩性",IF(BI259=1,BM259&amp;"のみ",IF(OR(COUNTIF(BO$2:BO$327,BF259&amp;"-新")=BI259,COUNTIF(BO$2:BO$327,BF259&amp;"-新")=0),BM259&amp;"のみ","新規性 / 進歩性"))))</f>
        <v>進歩性のみ</v>
      </c>
      <c r="BO259" s="34" t="str">
        <f t="shared" ref="BO259:BO322" si="53">BF259&amp;"-"&amp;IF(LEN(BM259)=3,LEFT(BM259),"両")</f>
        <v>110-進</v>
      </c>
      <c r="BP259" s="34" t="str">
        <f t="shared" ref="BP259:BP322" si="54">IF(AO259="","",YEAR(AO259))</f>
        <v/>
      </c>
      <c r="BQ259" s="34" t="str">
        <f t="shared" ref="BQ259:BQ322" si="55">IF(OR(AD259="",AND(AD259="No",AE259="No",AF259="No")),"","分析対象")</f>
        <v>分析対象</v>
      </c>
      <c r="BR259" s="36"/>
      <c r="BS259" s="36"/>
      <c r="BT259" s="36"/>
      <c r="BV259" s="66" t="s">
        <v>3109</v>
      </c>
      <c r="BW259" s="195" t="s">
        <v>102</v>
      </c>
    </row>
    <row r="260" spans="1:75" ht="40.5" x14ac:dyDescent="0.15">
      <c r="A260" s="804"/>
      <c r="B260" s="411" t="s">
        <v>1381</v>
      </c>
      <c r="C260" s="412" t="s">
        <v>3117</v>
      </c>
      <c r="D260" s="399" t="s">
        <v>3118</v>
      </c>
      <c r="E260" s="399" t="s">
        <v>3119</v>
      </c>
      <c r="F260" s="413" t="s">
        <v>1596</v>
      </c>
      <c r="G260" s="163" t="s">
        <v>3106</v>
      </c>
      <c r="H260" s="43" t="s">
        <v>3107</v>
      </c>
      <c r="I260" s="43" t="s">
        <v>3108</v>
      </c>
      <c r="J260" s="43" t="s">
        <v>3109</v>
      </c>
      <c r="K260" s="43" t="s">
        <v>3110</v>
      </c>
      <c r="L260" s="43" t="s">
        <v>3111</v>
      </c>
      <c r="M260" s="43" t="s">
        <v>138</v>
      </c>
      <c r="N260" s="820"/>
      <c r="O260" s="807"/>
      <c r="P260" s="822"/>
      <c r="Q260" s="810"/>
      <c r="R260" s="813"/>
      <c r="S260" s="767"/>
      <c r="T260" s="770"/>
      <c r="U260" s="347" t="s">
        <v>385</v>
      </c>
      <c r="V260" s="348" t="s">
        <v>3120</v>
      </c>
      <c r="W260" s="349" t="s">
        <v>3121</v>
      </c>
      <c r="X260" s="348" t="s">
        <v>3122</v>
      </c>
      <c r="Y260" s="348" t="s">
        <v>94</v>
      </c>
      <c r="Z260" s="372" t="s">
        <v>203</v>
      </c>
      <c r="AA260" s="388" t="s">
        <v>3123</v>
      </c>
      <c r="AB260" s="88"/>
      <c r="AC260" s="88" t="s">
        <v>3124</v>
      </c>
      <c r="AD260" s="52" t="s">
        <v>95</v>
      </c>
      <c r="AE260" s="390" t="s">
        <v>96</v>
      </c>
      <c r="AF260" s="428" t="s">
        <v>95</v>
      </c>
      <c r="AG260" s="94" t="s">
        <v>102</v>
      </c>
      <c r="AH260" s="95" t="s">
        <v>102</v>
      </c>
      <c r="AI260" s="175" t="s">
        <v>165</v>
      </c>
      <c r="AJ260" s="189" t="s">
        <v>3125</v>
      </c>
      <c r="AK260" s="189" t="s">
        <v>3126</v>
      </c>
      <c r="AL260" s="190" t="s">
        <v>3127</v>
      </c>
      <c r="AM260" s="190" t="s">
        <v>3128</v>
      </c>
      <c r="AN260" s="190" t="s">
        <v>3129</v>
      </c>
      <c r="AO260" s="191">
        <v>34849</v>
      </c>
      <c r="AP260" s="60" t="s">
        <v>124</v>
      </c>
      <c r="AQ260" s="60" t="s">
        <v>95</v>
      </c>
      <c r="AR260" s="60" t="s">
        <v>95</v>
      </c>
      <c r="AS260" s="60" t="s">
        <v>95</v>
      </c>
      <c r="AT260" s="60" t="s">
        <v>233</v>
      </c>
      <c r="AU260" s="194" t="s">
        <v>95</v>
      </c>
      <c r="AV260" s="58" t="s">
        <v>102</v>
      </c>
      <c r="AW260" s="194" t="s">
        <v>102</v>
      </c>
      <c r="AX260" s="190" t="s">
        <v>102</v>
      </c>
      <c r="AY260" s="190" t="s">
        <v>3108</v>
      </c>
      <c r="AZ260" s="192" t="s">
        <v>102</v>
      </c>
      <c r="BA260" s="192" t="s">
        <v>187</v>
      </c>
      <c r="BB260" s="192" t="s">
        <v>3130</v>
      </c>
      <c r="BC260" s="192" t="s">
        <v>3130</v>
      </c>
      <c r="BD260" s="64" t="str">
        <f t="shared" si="49"/>
        <v>A</v>
      </c>
      <c r="BE260" s="262" t="s">
        <v>1284</v>
      </c>
      <c r="BF260" s="34">
        <f>IF(A260="",BF259,ROW()-1-COUNTIF(A$2:A260,""))</f>
        <v>110</v>
      </c>
      <c r="BG260" s="34">
        <f t="shared" ref="BG260:BG323" si="56">IF(BF260=BF259,BG259+1,1)</f>
        <v>2</v>
      </c>
      <c r="BH260" s="34" t="str">
        <f t="shared" ref="BH260:BH323" si="57">BF260&amp;"-"&amp;BG260</f>
        <v>110-2</v>
      </c>
      <c r="BI260" s="34">
        <f t="shared" ref="BI260:BI323" si="58">COUNTIF(BF$2:BF$379,BF260)</f>
        <v>2</v>
      </c>
      <c r="BJ260" s="34" t="str">
        <f t="shared" si="48"/>
        <v>110○</v>
      </c>
      <c r="BK260" s="34" t="str">
        <f t="shared" si="50"/>
        <v>新規+既出</v>
      </c>
      <c r="BL260" s="34" t="str">
        <f t="shared" ref="BL260:BL323" si="59">BF260&amp;"-"&amp;AF260</f>
        <v>110-No</v>
      </c>
      <c r="BM260" s="34" t="str">
        <f t="shared" si="51"/>
        <v>進歩性</v>
      </c>
      <c r="BN260" s="34" t="str">
        <f t="shared" si="52"/>
        <v>進歩性のみ</v>
      </c>
      <c r="BO260" s="34" t="str">
        <f t="shared" si="53"/>
        <v>110-進</v>
      </c>
      <c r="BP260" s="34">
        <f t="shared" si="54"/>
        <v>1995</v>
      </c>
      <c r="BQ260" s="34" t="str">
        <f t="shared" si="55"/>
        <v>分析対象</v>
      </c>
      <c r="BR260" s="36"/>
      <c r="BS260" s="36"/>
      <c r="BT260" s="36"/>
      <c r="BV260" s="66" t="s">
        <v>3109</v>
      </c>
      <c r="BW260" s="195" t="s">
        <v>3127</v>
      </c>
    </row>
    <row r="261" spans="1:75" ht="27" customHeight="1" x14ac:dyDescent="0.15">
      <c r="A261" s="804" t="s">
        <v>3131</v>
      </c>
      <c r="B261" s="411" t="s">
        <v>1381</v>
      </c>
      <c r="C261" s="412" t="s">
        <v>3132</v>
      </c>
      <c r="D261" s="344" t="s">
        <v>3133</v>
      </c>
      <c r="E261" s="374" t="s">
        <v>2968</v>
      </c>
      <c r="F261" s="413" t="s">
        <v>3134</v>
      </c>
      <c r="G261" s="163" t="s">
        <v>3135</v>
      </c>
      <c r="H261" s="43" t="s">
        <v>3136</v>
      </c>
      <c r="I261" s="43" t="s">
        <v>3137</v>
      </c>
      <c r="J261" s="43" t="s">
        <v>3138</v>
      </c>
      <c r="K261" s="43" t="s">
        <v>3139</v>
      </c>
      <c r="L261" s="43" t="s">
        <v>3140</v>
      </c>
      <c r="M261" s="43" t="s">
        <v>3141</v>
      </c>
      <c r="N261" s="774" t="s">
        <v>3142</v>
      </c>
      <c r="O261" s="805" t="s">
        <v>876</v>
      </c>
      <c r="P261" s="780" t="s">
        <v>3143</v>
      </c>
      <c r="Q261" s="808">
        <v>0</v>
      </c>
      <c r="R261" s="817" t="s">
        <v>3144</v>
      </c>
      <c r="S261" s="823" t="s">
        <v>3145</v>
      </c>
      <c r="T261" s="825">
        <v>1</v>
      </c>
      <c r="U261" s="347" t="s">
        <v>3146</v>
      </c>
      <c r="V261" s="348" t="s">
        <v>3147</v>
      </c>
      <c r="W261" s="349" t="s">
        <v>3148</v>
      </c>
      <c r="X261" s="348" t="s">
        <v>195</v>
      </c>
      <c r="Y261" s="348" t="s">
        <v>94</v>
      </c>
      <c r="Z261" s="372" t="s">
        <v>122</v>
      </c>
      <c r="AA261" s="388" t="s">
        <v>3149</v>
      </c>
      <c r="AB261" s="88"/>
      <c r="AC261" s="88" t="s">
        <v>102</v>
      </c>
      <c r="AD261" s="52" t="s">
        <v>95</v>
      </c>
      <c r="AE261" s="390" t="s">
        <v>95</v>
      </c>
      <c r="AF261" s="428" t="s">
        <v>96</v>
      </c>
      <c r="AG261" s="94" t="s">
        <v>102</v>
      </c>
      <c r="AH261" s="95" t="s">
        <v>102</v>
      </c>
      <c r="AI261" s="175" t="s">
        <v>165</v>
      </c>
      <c r="AJ261" s="189" t="s">
        <v>3150</v>
      </c>
      <c r="AK261" s="189" t="s">
        <v>3151</v>
      </c>
      <c r="AL261" s="190" t="s">
        <v>3152</v>
      </c>
      <c r="AM261" s="190" t="s">
        <v>3153</v>
      </c>
      <c r="AN261" s="190" t="s">
        <v>3154</v>
      </c>
      <c r="AO261" s="191">
        <v>36301</v>
      </c>
      <c r="AP261" s="60" t="s">
        <v>124</v>
      </c>
      <c r="AQ261" s="60" t="s">
        <v>95</v>
      </c>
      <c r="AR261" s="60" t="s">
        <v>95</v>
      </c>
      <c r="AS261" s="60" t="s">
        <v>95</v>
      </c>
      <c r="AT261" s="60" t="s">
        <v>233</v>
      </c>
      <c r="AU261" s="427" t="s">
        <v>96</v>
      </c>
      <c r="AV261" s="58" t="s">
        <v>102</v>
      </c>
      <c r="AW261" s="194" t="s">
        <v>102</v>
      </c>
      <c r="AX261" s="190" t="s">
        <v>3155</v>
      </c>
      <c r="AY261" s="190" t="s">
        <v>3137</v>
      </c>
      <c r="AZ261" s="192" t="s">
        <v>102</v>
      </c>
      <c r="BA261" s="192" t="s">
        <v>368</v>
      </c>
      <c r="BB261" s="192" t="s">
        <v>3156</v>
      </c>
      <c r="BC261" s="192" t="s">
        <v>3157</v>
      </c>
      <c r="BD261" s="64" t="str">
        <f t="shared" si="49"/>
        <v>F</v>
      </c>
      <c r="BE261" s="200" t="s">
        <v>2409</v>
      </c>
      <c r="BF261" s="34">
        <f>IF(A261="",BF260,ROW()-1-COUNTIF(A$2:A261,""))</f>
        <v>111</v>
      </c>
      <c r="BG261" s="34">
        <f t="shared" si="56"/>
        <v>1</v>
      </c>
      <c r="BH261" s="34" t="str">
        <f t="shared" si="57"/>
        <v>111-1</v>
      </c>
      <c r="BI261" s="34">
        <f t="shared" si="58"/>
        <v>2</v>
      </c>
      <c r="BJ261" s="34" t="str">
        <f t="shared" si="48"/>
        <v/>
      </c>
      <c r="BK261" s="34" t="str">
        <f t="shared" si="50"/>
        <v>新規のみ</v>
      </c>
      <c r="BL261" s="34" t="str">
        <f t="shared" si="59"/>
        <v>111-Yes</v>
      </c>
      <c r="BM261" s="34" t="str">
        <f t="shared" si="51"/>
        <v>進歩性</v>
      </c>
      <c r="BN261" s="34" t="str">
        <f t="shared" si="52"/>
        <v>進歩性のみ</v>
      </c>
      <c r="BO261" s="34" t="str">
        <f t="shared" si="53"/>
        <v>111-進</v>
      </c>
      <c r="BP261" s="34">
        <f t="shared" si="54"/>
        <v>1999</v>
      </c>
      <c r="BQ261" s="34" t="str">
        <f t="shared" si="55"/>
        <v>分析対象</v>
      </c>
      <c r="BR261" s="103"/>
      <c r="BS261" s="103"/>
      <c r="BT261" s="103"/>
      <c r="BU261" s="77" t="s">
        <v>104</v>
      </c>
      <c r="BV261" s="66" t="s">
        <v>3138</v>
      </c>
      <c r="BW261" s="195" t="s">
        <v>3152</v>
      </c>
    </row>
    <row r="262" spans="1:75" ht="40.5" x14ac:dyDescent="0.15">
      <c r="A262" s="804"/>
      <c r="B262" s="411" t="s">
        <v>1381</v>
      </c>
      <c r="C262" s="418" t="s">
        <v>3158</v>
      </c>
      <c r="D262" s="344" t="s">
        <v>3159</v>
      </c>
      <c r="E262" s="374" t="s">
        <v>2368</v>
      </c>
      <c r="F262" s="413" t="s">
        <v>3134</v>
      </c>
      <c r="G262" s="163" t="s">
        <v>3135</v>
      </c>
      <c r="H262" s="43" t="s">
        <v>3136</v>
      </c>
      <c r="I262" s="43" t="s">
        <v>3137</v>
      </c>
      <c r="J262" s="43" t="s">
        <v>3138</v>
      </c>
      <c r="K262" s="43" t="s">
        <v>3139</v>
      </c>
      <c r="L262" s="43" t="s">
        <v>3140</v>
      </c>
      <c r="M262" s="43" t="s">
        <v>3141</v>
      </c>
      <c r="N262" s="776"/>
      <c r="O262" s="807"/>
      <c r="P262" s="782"/>
      <c r="Q262" s="810"/>
      <c r="R262" s="818"/>
      <c r="S262" s="824"/>
      <c r="T262" s="826"/>
      <c r="U262" s="347" t="s">
        <v>192</v>
      </c>
      <c r="V262" s="348" t="s">
        <v>3160</v>
      </c>
      <c r="W262" s="349" t="s">
        <v>3161</v>
      </c>
      <c r="X262" s="348" t="s">
        <v>3162</v>
      </c>
      <c r="Y262" s="348" t="s">
        <v>94</v>
      </c>
      <c r="Z262" s="372" t="s">
        <v>122</v>
      </c>
      <c r="AA262" s="388" t="s">
        <v>3163</v>
      </c>
      <c r="AB262" s="88"/>
      <c r="AC262" s="88" t="s">
        <v>3164</v>
      </c>
      <c r="AD262" s="52" t="s">
        <v>95</v>
      </c>
      <c r="AE262" s="390" t="s">
        <v>95</v>
      </c>
      <c r="AF262" s="428" t="s">
        <v>96</v>
      </c>
      <c r="AG262" s="94" t="s">
        <v>102</v>
      </c>
      <c r="AH262" s="95" t="s">
        <v>102</v>
      </c>
      <c r="AI262" s="175" t="s">
        <v>165</v>
      </c>
      <c r="AJ262" s="189" t="s">
        <v>3165</v>
      </c>
      <c r="AK262" s="189" t="s">
        <v>3166</v>
      </c>
      <c r="AL262" s="190" t="s">
        <v>3167</v>
      </c>
      <c r="AM262" s="190" t="s">
        <v>3168</v>
      </c>
      <c r="AN262" s="190" t="s">
        <v>3169</v>
      </c>
      <c r="AO262" s="191">
        <v>34999</v>
      </c>
      <c r="AP262" s="60" t="s">
        <v>124</v>
      </c>
      <c r="AQ262" s="60" t="s">
        <v>95</v>
      </c>
      <c r="AR262" s="60" t="s">
        <v>95</v>
      </c>
      <c r="AS262" s="60" t="s">
        <v>95</v>
      </c>
      <c r="AT262" s="60" t="s">
        <v>233</v>
      </c>
      <c r="AU262" s="194" t="s">
        <v>95</v>
      </c>
      <c r="AV262" s="58" t="s">
        <v>102</v>
      </c>
      <c r="AW262" s="194" t="s">
        <v>102</v>
      </c>
      <c r="AX262" s="190" t="s">
        <v>3155</v>
      </c>
      <c r="AY262" s="190" t="s">
        <v>3137</v>
      </c>
      <c r="AZ262" s="192" t="s">
        <v>102</v>
      </c>
      <c r="BA262" s="192" t="s">
        <v>187</v>
      </c>
      <c r="BB262" s="192" t="s">
        <v>3156</v>
      </c>
      <c r="BC262" s="192" t="s">
        <v>3170</v>
      </c>
      <c r="BD262" s="64" t="str">
        <f t="shared" si="49"/>
        <v>F</v>
      </c>
      <c r="BE262" s="200" t="s">
        <v>2409</v>
      </c>
      <c r="BF262" s="34">
        <f>IF(A262="",BF261,ROW()-1-COUNTIF(A$2:A262,""))</f>
        <v>111</v>
      </c>
      <c r="BG262" s="34">
        <f t="shared" si="56"/>
        <v>2</v>
      </c>
      <c r="BH262" s="34" t="str">
        <f t="shared" si="57"/>
        <v>111-2</v>
      </c>
      <c r="BI262" s="34">
        <f t="shared" si="58"/>
        <v>2</v>
      </c>
      <c r="BJ262" s="34" t="str">
        <f t="shared" si="48"/>
        <v/>
      </c>
      <c r="BK262" s="34" t="str">
        <f t="shared" si="50"/>
        <v>新規のみ</v>
      </c>
      <c r="BL262" s="34" t="str">
        <f t="shared" si="59"/>
        <v>111-Yes</v>
      </c>
      <c r="BM262" s="34" t="str">
        <f t="shared" si="51"/>
        <v>進歩性</v>
      </c>
      <c r="BN262" s="34" t="str">
        <f t="shared" si="52"/>
        <v>進歩性のみ</v>
      </c>
      <c r="BO262" s="34" t="str">
        <f t="shared" si="53"/>
        <v>111-進</v>
      </c>
      <c r="BP262" s="34">
        <f t="shared" si="54"/>
        <v>1995</v>
      </c>
      <c r="BQ262" s="34" t="str">
        <f t="shared" si="55"/>
        <v>分析対象</v>
      </c>
      <c r="BR262" s="103"/>
      <c r="BS262" s="103"/>
      <c r="BT262" s="103"/>
      <c r="BU262" s="77" t="s">
        <v>104</v>
      </c>
      <c r="BV262" s="66" t="s">
        <v>3138</v>
      </c>
      <c r="BW262" s="195" t="s">
        <v>3167</v>
      </c>
    </row>
    <row r="263" spans="1:75" ht="54" x14ac:dyDescent="0.15">
      <c r="A263" s="804" t="s">
        <v>3171</v>
      </c>
      <c r="B263" s="411" t="s">
        <v>1381</v>
      </c>
      <c r="C263" s="412" t="s">
        <v>3172</v>
      </c>
      <c r="D263" s="393" t="s">
        <v>3118</v>
      </c>
      <c r="E263" s="393" t="s">
        <v>3119</v>
      </c>
      <c r="F263" s="413" t="s">
        <v>1596</v>
      </c>
      <c r="G263" s="163" t="s">
        <v>3106</v>
      </c>
      <c r="H263" s="43" t="s">
        <v>3107</v>
      </c>
      <c r="I263" s="43" t="s">
        <v>3108</v>
      </c>
      <c r="J263" s="43" t="s">
        <v>3173</v>
      </c>
      <c r="K263" s="43" t="s">
        <v>3174</v>
      </c>
      <c r="L263" s="43" t="s">
        <v>3175</v>
      </c>
      <c r="M263" s="43" t="s">
        <v>3176</v>
      </c>
      <c r="N263" s="774" t="s">
        <v>3177</v>
      </c>
      <c r="O263" s="805" t="s">
        <v>876</v>
      </c>
      <c r="P263" s="814" t="s">
        <v>3178</v>
      </c>
      <c r="Q263" s="808">
        <v>0</v>
      </c>
      <c r="R263" s="811" t="s">
        <v>3179</v>
      </c>
      <c r="S263" s="765" t="s">
        <v>2458</v>
      </c>
      <c r="T263" s="768">
        <v>4</v>
      </c>
      <c r="U263" s="347" t="s">
        <v>2626</v>
      </c>
      <c r="V263" s="348" t="s">
        <v>3120</v>
      </c>
      <c r="W263" s="349" t="s">
        <v>3121</v>
      </c>
      <c r="X263" s="348" t="s">
        <v>3122</v>
      </c>
      <c r="Y263" s="348" t="s">
        <v>94</v>
      </c>
      <c r="Z263" s="372" t="s">
        <v>122</v>
      </c>
      <c r="AA263" s="388" t="s">
        <v>3123</v>
      </c>
      <c r="AB263" s="88"/>
      <c r="AC263" s="88" t="s">
        <v>3124</v>
      </c>
      <c r="AD263" s="52" t="s">
        <v>96</v>
      </c>
      <c r="AE263" s="390" t="s">
        <v>95</v>
      </c>
      <c r="AF263" s="428" t="s">
        <v>95</v>
      </c>
      <c r="AG263" s="94" t="s">
        <v>102</v>
      </c>
      <c r="AH263" s="95" t="s">
        <v>102</v>
      </c>
      <c r="AI263" s="175" t="s">
        <v>165</v>
      </c>
      <c r="AJ263" s="189" t="s">
        <v>3125</v>
      </c>
      <c r="AK263" s="189" t="s">
        <v>3126</v>
      </c>
      <c r="AL263" s="190" t="s">
        <v>3127</v>
      </c>
      <c r="AM263" s="190" t="s">
        <v>3128</v>
      </c>
      <c r="AN263" s="190" t="s">
        <v>3129</v>
      </c>
      <c r="AO263" s="191">
        <v>34849</v>
      </c>
      <c r="AP263" s="60" t="s">
        <v>124</v>
      </c>
      <c r="AQ263" s="60" t="s">
        <v>95</v>
      </c>
      <c r="AR263" s="60" t="s">
        <v>95</v>
      </c>
      <c r="AS263" s="60" t="s">
        <v>95</v>
      </c>
      <c r="AT263" s="60" t="s">
        <v>233</v>
      </c>
      <c r="AU263" s="194" t="s">
        <v>95</v>
      </c>
      <c r="AV263" s="58" t="s">
        <v>102</v>
      </c>
      <c r="AW263" s="194" t="s">
        <v>102</v>
      </c>
      <c r="AX263" s="190" t="s">
        <v>102</v>
      </c>
      <c r="AY263" s="190" t="s">
        <v>3108</v>
      </c>
      <c r="AZ263" s="192" t="s">
        <v>125</v>
      </c>
      <c r="BA263" s="192" t="s">
        <v>187</v>
      </c>
      <c r="BB263" s="192" t="s">
        <v>3130</v>
      </c>
      <c r="BC263" s="192" t="s">
        <v>3130</v>
      </c>
      <c r="BD263" s="64" t="str">
        <f t="shared" si="49"/>
        <v>A</v>
      </c>
      <c r="BE263" s="196" t="s">
        <v>3180</v>
      </c>
      <c r="BF263" s="34">
        <f>IF(A263="",BF262,ROW()-1-COUNTIF(A$2:A263,""))</f>
        <v>112</v>
      </c>
      <c r="BG263" s="34">
        <f t="shared" si="56"/>
        <v>1</v>
      </c>
      <c r="BH263" s="34" t="str">
        <f t="shared" si="57"/>
        <v>112-1</v>
      </c>
      <c r="BI263" s="34">
        <f t="shared" si="58"/>
        <v>4</v>
      </c>
      <c r="BJ263" s="34" t="str">
        <f t="shared" si="48"/>
        <v>112○</v>
      </c>
      <c r="BK263" s="34" t="str">
        <f t="shared" si="50"/>
        <v>新規+既出</v>
      </c>
      <c r="BL263" s="34" t="str">
        <f t="shared" si="59"/>
        <v>112-No</v>
      </c>
      <c r="BM263" s="34" t="str">
        <f t="shared" si="51"/>
        <v>進歩性</v>
      </c>
      <c r="BN263" s="34" t="str">
        <f t="shared" si="52"/>
        <v>進歩性のみ</v>
      </c>
      <c r="BO263" s="34" t="str">
        <f t="shared" si="53"/>
        <v>112-進</v>
      </c>
      <c r="BP263" s="34">
        <f t="shared" si="54"/>
        <v>1995</v>
      </c>
      <c r="BQ263" s="34" t="str">
        <f t="shared" si="55"/>
        <v>分析対象</v>
      </c>
      <c r="BR263" s="36"/>
      <c r="BS263" s="36"/>
      <c r="BT263" s="36"/>
      <c r="BU263" s="77" t="s">
        <v>189</v>
      </c>
      <c r="BV263" s="66" t="s">
        <v>3173</v>
      </c>
      <c r="BW263" s="195" t="s">
        <v>3127</v>
      </c>
    </row>
    <row r="264" spans="1:75" ht="40.5" x14ac:dyDescent="0.15">
      <c r="A264" s="804"/>
      <c r="B264" s="411" t="s">
        <v>1381</v>
      </c>
      <c r="C264" s="418" t="s">
        <v>3181</v>
      </c>
      <c r="D264" s="393" t="s">
        <v>3104</v>
      </c>
      <c r="E264" s="393" t="s">
        <v>3105</v>
      </c>
      <c r="F264" s="413" t="s">
        <v>1596</v>
      </c>
      <c r="G264" s="163" t="s">
        <v>3106</v>
      </c>
      <c r="H264" s="43" t="s">
        <v>3107</v>
      </c>
      <c r="I264" s="43" t="s">
        <v>3108</v>
      </c>
      <c r="J264" s="43" t="s">
        <v>3173</v>
      </c>
      <c r="K264" s="43" t="s">
        <v>3174</v>
      </c>
      <c r="L264" s="43" t="s">
        <v>3175</v>
      </c>
      <c r="M264" s="43" t="s">
        <v>3176</v>
      </c>
      <c r="N264" s="775"/>
      <c r="O264" s="806"/>
      <c r="P264" s="815"/>
      <c r="Q264" s="809"/>
      <c r="R264" s="812"/>
      <c r="S264" s="766"/>
      <c r="T264" s="769"/>
      <c r="U264" s="347" t="s">
        <v>2642</v>
      </c>
      <c r="V264" s="348" t="s">
        <v>3182</v>
      </c>
      <c r="W264" s="349" t="s">
        <v>3183</v>
      </c>
      <c r="X264" s="348" t="s">
        <v>3184</v>
      </c>
      <c r="Y264" s="348" t="s">
        <v>94</v>
      </c>
      <c r="Z264" s="349" t="s">
        <v>25</v>
      </c>
      <c r="AA264" s="388" t="s">
        <v>3185</v>
      </c>
      <c r="AB264" s="88"/>
      <c r="AC264" s="88" t="s">
        <v>3186</v>
      </c>
      <c r="AD264" s="52" t="s">
        <v>95</v>
      </c>
      <c r="AE264" s="390" t="s">
        <v>95</v>
      </c>
      <c r="AF264" s="428" t="s">
        <v>96</v>
      </c>
      <c r="AG264" s="94" t="s">
        <v>102</v>
      </c>
      <c r="AH264" s="95" t="s">
        <v>102</v>
      </c>
      <c r="AI264" s="175" t="s">
        <v>165</v>
      </c>
      <c r="AJ264" s="189" t="s">
        <v>3106</v>
      </c>
      <c r="AK264" s="189" t="s">
        <v>3187</v>
      </c>
      <c r="AL264" s="190" t="s">
        <v>3188</v>
      </c>
      <c r="AM264" s="190" t="s">
        <v>3189</v>
      </c>
      <c r="AN264" s="190" t="s">
        <v>3190</v>
      </c>
      <c r="AO264" s="191">
        <v>35199</v>
      </c>
      <c r="AP264" s="60" t="s">
        <v>124</v>
      </c>
      <c r="AQ264" s="60" t="s">
        <v>95</v>
      </c>
      <c r="AR264" s="60" t="s">
        <v>96</v>
      </c>
      <c r="AS264" s="60" t="s">
        <v>95</v>
      </c>
      <c r="AT264" s="60" t="s">
        <v>233</v>
      </c>
      <c r="AU264" s="194" t="s">
        <v>95</v>
      </c>
      <c r="AV264" s="58" t="s">
        <v>102</v>
      </c>
      <c r="AW264" s="194" t="s">
        <v>102</v>
      </c>
      <c r="AX264" s="190" t="s">
        <v>102</v>
      </c>
      <c r="AY264" s="190" t="s">
        <v>3108</v>
      </c>
      <c r="AZ264" s="192" t="s">
        <v>125</v>
      </c>
      <c r="BA264" s="192" t="s">
        <v>187</v>
      </c>
      <c r="BB264" s="192" t="s">
        <v>3130</v>
      </c>
      <c r="BC264" s="192" t="s">
        <v>3191</v>
      </c>
      <c r="BD264" s="64" t="str">
        <f t="shared" si="49"/>
        <v>A</v>
      </c>
      <c r="BE264" s="262" t="s">
        <v>3192</v>
      </c>
      <c r="BF264" s="34">
        <f>IF(A264="",BF263,ROW()-1-COUNTIF(A$2:A264,""))</f>
        <v>112</v>
      </c>
      <c r="BG264" s="34">
        <f t="shared" si="56"/>
        <v>2</v>
      </c>
      <c r="BH264" s="34" t="str">
        <f t="shared" si="57"/>
        <v>112-2</v>
      </c>
      <c r="BI264" s="34">
        <f t="shared" si="58"/>
        <v>4</v>
      </c>
      <c r="BJ264" s="34" t="str">
        <f t="shared" si="48"/>
        <v>112○</v>
      </c>
      <c r="BK264" s="34" t="str">
        <f t="shared" si="50"/>
        <v>新規+既出</v>
      </c>
      <c r="BL264" s="34" t="str">
        <f t="shared" si="59"/>
        <v>112-Yes</v>
      </c>
      <c r="BM264" s="34" t="str">
        <f t="shared" si="51"/>
        <v>進歩性</v>
      </c>
      <c r="BN264" s="34" t="str">
        <f t="shared" si="52"/>
        <v>進歩性のみ</v>
      </c>
      <c r="BO264" s="34" t="str">
        <f t="shared" si="53"/>
        <v>112-進</v>
      </c>
      <c r="BP264" s="34">
        <f t="shared" si="54"/>
        <v>1996</v>
      </c>
      <c r="BQ264" s="34" t="str">
        <f t="shared" si="55"/>
        <v>分析対象</v>
      </c>
      <c r="BR264" s="36"/>
      <c r="BS264" s="36"/>
      <c r="BT264" s="36"/>
      <c r="BU264" s="77" t="s">
        <v>189</v>
      </c>
      <c r="BV264" s="66" t="s">
        <v>3173</v>
      </c>
      <c r="BW264" s="195" t="s">
        <v>3188</v>
      </c>
    </row>
    <row r="265" spans="1:75" ht="54" x14ac:dyDescent="0.15">
      <c r="A265" s="804"/>
      <c r="B265" s="411" t="s">
        <v>1381</v>
      </c>
      <c r="C265" s="418" t="s">
        <v>3181</v>
      </c>
      <c r="D265" s="393" t="s">
        <v>3104</v>
      </c>
      <c r="E265" s="393" t="s">
        <v>3105</v>
      </c>
      <c r="F265" s="413" t="s">
        <v>1596</v>
      </c>
      <c r="G265" s="163" t="s">
        <v>3106</v>
      </c>
      <c r="H265" s="43" t="s">
        <v>3107</v>
      </c>
      <c r="I265" s="43" t="s">
        <v>3108</v>
      </c>
      <c r="J265" s="43" t="s">
        <v>3173</v>
      </c>
      <c r="K265" s="43" t="s">
        <v>3174</v>
      </c>
      <c r="L265" s="43" t="s">
        <v>3175</v>
      </c>
      <c r="M265" s="43" t="s">
        <v>3176</v>
      </c>
      <c r="N265" s="775"/>
      <c r="O265" s="806"/>
      <c r="P265" s="815"/>
      <c r="Q265" s="809"/>
      <c r="R265" s="812"/>
      <c r="S265" s="766"/>
      <c r="T265" s="769"/>
      <c r="U265" s="347" t="s">
        <v>3012</v>
      </c>
      <c r="V265" s="348" t="s">
        <v>3193</v>
      </c>
      <c r="W265" s="349" t="s">
        <v>195</v>
      </c>
      <c r="X265" s="348" t="s">
        <v>195</v>
      </c>
      <c r="Y265" s="348" t="s">
        <v>94</v>
      </c>
      <c r="Z265" s="349" t="s">
        <v>25</v>
      </c>
      <c r="AA265" s="388" t="s">
        <v>102</v>
      </c>
      <c r="AB265" s="88"/>
      <c r="AC265" s="88" t="s">
        <v>102</v>
      </c>
      <c r="AD265" s="52" t="s">
        <v>95</v>
      </c>
      <c r="AE265" s="390" t="s">
        <v>95</v>
      </c>
      <c r="AF265" s="428" t="s">
        <v>96</v>
      </c>
      <c r="AG265" s="94" t="s">
        <v>102</v>
      </c>
      <c r="AH265" s="95" t="s">
        <v>102</v>
      </c>
      <c r="AI265" s="175" t="s">
        <v>223</v>
      </c>
      <c r="AJ265" s="189" t="s">
        <v>102</v>
      </c>
      <c r="AK265" s="189" t="s">
        <v>102</v>
      </c>
      <c r="AL265" s="190" t="s">
        <v>102</v>
      </c>
      <c r="AM265" s="190" t="s">
        <v>102</v>
      </c>
      <c r="AN265" s="190" t="s">
        <v>102</v>
      </c>
      <c r="AO265" s="191" t="s">
        <v>102</v>
      </c>
      <c r="AP265" s="60" t="s">
        <v>124</v>
      </c>
      <c r="AQ265" s="60" t="s">
        <v>95</v>
      </c>
      <c r="AR265" s="60" t="s">
        <v>95</v>
      </c>
      <c r="AS265" s="60" t="s">
        <v>95</v>
      </c>
      <c r="AT265" s="60" t="s">
        <v>233</v>
      </c>
      <c r="AU265" s="55" t="s">
        <v>95</v>
      </c>
      <c r="AV265" s="193" t="s">
        <v>205</v>
      </c>
      <c r="AW265" s="194" t="s">
        <v>102</v>
      </c>
      <c r="AX265" s="190" t="s">
        <v>102</v>
      </c>
      <c r="AY265" s="190" t="s">
        <v>3108</v>
      </c>
      <c r="AZ265" s="192" t="s">
        <v>125</v>
      </c>
      <c r="BA265" s="192" t="s">
        <v>102</v>
      </c>
      <c r="BB265" s="192" t="s">
        <v>102</v>
      </c>
      <c r="BC265" s="192" t="s">
        <v>102</v>
      </c>
      <c r="BD265" s="64" t="str">
        <f t="shared" si="49"/>
        <v>A</v>
      </c>
      <c r="BE265" s="196" t="s">
        <v>3194</v>
      </c>
      <c r="BF265" s="34">
        <f>IF(A265="",BF264,ROW()-1-COUNTIF(A$2:A265,""))</f>
        <v>112</v>
      </c>
      <c r="BG265" s="34">
        <f t="shared" si="56"/>
        <v>3</v>
      </c>
      <c r="BH265" s="34" t="str">
        <f t="shared" si="57"/>
        <v>112-3</v>
      </c>
      <c r="BI265" s="34">
        <f t="shared" si="58"/>
        <v>4</v>
      </c>
      <c r="BJ265" s="34" t="str">
        <f t="shared" si="48"/>
        <v>112○</v>
      </c>
      <c r="BK265" s="34" t="str">
        <f t="shared" si="50"/>
        <v>新規+既出</v>
      </c>
      <c r="BL265" s="34" t="str">
        <f t="shared" si="59"/>
        <v>112-Yes</v>
      </c>
      <c r="BM265" s="34" t="str">
        <f t="shared" si="51"/>
        <v>進歩性</v>
      </c>
      <c r="BN265" s="34" t="str">
        <f t="shared" si="52"/>
        <v>進歩性のみ</v>
      </c>
      <c r="BO265" s="34" t="str">
        <f t="shared" si="53"/>
        <v>112-進</v>
      </c>
      <c r="BP265" s="34" t="str">
        <f t="shared" si="54"/>
        <v/>
      </c>
      <c r="BQ265" s="34" t="str">
        <f t="shared" si="55"/>
        <v>分析対象</v>
      </c>
      <c r="BR265" s="36"/>
      <c r="BS265" s="36"/>
      <c r="BT265" s="36"/>
      <c r="BV265" s="66" t="s">
        <v>3173</v>
      </c>
      <c r="BW265" s="195" t="s">
        <v>102</v>
      </c>
    </row>
    <row r="266" spans="1:75" ht="67.5" x14ac:dyDescent="0.15">
      <c r="A266" s="804"/>
      <c r="B266" s="411" t="s">
        <v>1381</v>
      </c>
      <c r="C266" s="418" t="s">
        <v>3181</v>
      </c>
      <c r="D266" s="399" t="s">
        <v>3118</v>
      </c>
      <c r="E266" s="399" t="s">
        <v>3119</v>
      </c>
      <c r="F266" s="413" t="s">
        <v>1596</v>
      </c>
      <c r="G266" s="163" t="s">
        <v>3106</v>
      </c>
      <c r="H266" s="43" t="s">
        <v>3107</v>
      </c>
      <c r="I266" s="43" t="s">
        <v>3108</v>
      </c>
      <c r="J266" s="43" t="s">
        <v>3173</v>
      </c>
      <c r="K266" s="43" t="s">
        <v>3174</v>
      </c>
      <c r="L266" s="43" t="s">
        <v>3175</v>
      </c>
      <c r="M266" s="43" t="s">
        <v>3176</v>
      </c>
      <c r="N266" s="776"/>
      <c r="O266" s="807"/>
      <c r="P266" s="816"/>
      <c r="Q266" s="810"/>
      <c r="R266" s="813"/>
      <c r="S266" s="767"/>
      <c r="T266" s="770"/>
      <c r="U266" s="347" t="s">
        <v>247</v>
      </c>
      <c r="V266" s="348" t="s">
        <v>3195</v>
      </c>
      <c r="W266" s="349" t="s">
        <v>195</v>
      </c>
      <c r="X266" s="348" t="s">
        <v>195</v>
      </c>
      <c r="Y266" s="348" t="s">
        <v>94</v>
      </c>
      <c r="Z266" s="349" t="s">
        <v>25</v>
      </c>
      <c r="AA266" s="388" t="s">
        <v>102</v>
      </c>
      <c r="AB266" s="88"/>
      <c r="AC266" s="88" t="s">
        <v>102</v>
      </c>
      <c r="AD266" s="52" t="s">
        <v>95</v>
      </c>
      <c r="AE266" s="390" t="s">
        <v>95</v>
      </c>
      <c r="AF266" s="428" t="s">
        <v>96</v>
      </c>
      <c r="AG266" s="94" t="s">
        <v>102</v>
      </c>
      <c r="AH266" s="95" t="s">
        <v>102</v>
      </c>
      <c r="AI266" s="175" t="s">
        <v>223</v>
      </c>
      <c r="AJ266" s="189" t="s">
        <v>102</v>
      </c>
      <c r="AK266" s="189" t="s">
        <v>102</v>
      </c>
      <c r="AL266" s="190" t="s">
        <v>102</v>
      </c>
      <c r="AM266" s="190" t="s">
        <v>102</v>
      </c>
      <c r="AN266" s="190" t="s">
        <v>102</v>
      </c>
      <c r="AO266" s="191" t="s">
        <v>102</v>
      </c>
      <c r="AP266" s="60" t="s">
        <v>124</v>
      </c>
      <c r="AQ266" s="60" t="s">
        <v>95</v>
      </c>
      <c r="AR266" s="60" t="s">
        <v>95</v>
      </c>
      <c r="AS266" s="60" t="s">
        <v>95</v>
      </c>
      <c r="AT266" s="60" t="s">
        <v>233</v>
      </c>
      <c r="AU266" s="55" t="s">
        <v>95</v>
      </c>
      <c r="AV266" s="193" t="s">
        <v>205</v>
      </c>
      <c r="AW266" s="194" t="s">
        <v>102</v>
      </c>
      <c r="AX266" s="190" t="s">
        <v>102</v>
      </c>
      <c r="AY266" s="190" t="s">
        <v>3108</v>
      </c>
      <c r="AZ266" s="192" t="s">
        <v>125</v>
      </c>
      <c r="BA266" s="192" t="s">
        <v>102</v>
      </c>
      <c r="BB266" s="192" t="s">
        <v>102</v>
      </c>
      <c r="BC266" s="192" t="s">
        <v>102</v>
      </c>
      <c r="BD266" s="64" t="str">
        <f t="shared" si="49"/>
        <v>A</v>
      </c>
      <c r="BE266" s="196" t="s">
        <v>3196</v>
      </c>
      <c r="BF266" s="34">
        <f>IF(A266="",BF265,ROW()-1-COUNTIF(A$2:A266,""))</f>
        <v>112</v>
      </c>
      <c r="BG266" s="34">
        <f t="shared" si="56"/>
        <v>4</v>
      </c>
      <c r="BH266" s="34" t="str">
        <f t="shared" si="57"/>
        <v>112-4</v>
      </c>
      <c r="BI266" s="34">
        <f t="shared" si="58"/>
        <v>4</v>
      </c>
      <c r="BJ266" s="34" t="str">
        <f t="shared" si="48"/>
        <v>112○</v>
      </c>
      <c r="BK266" s="34" t="str">
        <f t="shared" si="50"/>
        <v>新規+既出</v>
      </c>
      <c r="BL266" s="34" t="str">
        <f t="shared" si="59"/>
        <v>112-Yes</v>
      </c>
      <c r="BM266" s="34" t="str">
        <f t="shared" si="51"/>
        <v>進歩性</v>
      </c>
      <c r="BN266" s="34" t="str">
        <f t="shared" si="52"/>
        <v>進歩性のみ</v>
      </c>
      <c r="BO266" s="34" t="str">
        <f t="shared" si="53"/>
        <v>112-進</v>
      </c>
      <c r="BP266" s="34" t="str">
        <f t="shared" si="54"/>
        <v/>
      </c>
      <c r="BQ266" s="34" t="str">
        <f t="shared" si="55"/>
        <v>分析対象</v>
      </c>
      <c r="BR266" s="36"/>
      <c r="BS266" s="36"/>
      <c r="BT266" s="36"/>
      <c r="BV266" s="66" t="s">
        <v>3173</v>
      </c>
      <c r="BW266" s="195" t="s">
        <v>102</v>
      </c>
    </row>
    <row r="267" spans="1:75" ht="40.5" x14ac:dyDescent="0.15">
      <c r="A267" s="420" t="s">
        <v>3197</v>
      </c>
      <c r="B267" s="421" t="s">
        <v>1381</v>
      </c>
      <c r="C267" s="418" t="s">
        <v>3181</v>
      </c>
      <c r="D267" s="418"/>
      <c r="E267" s="418"/>
      <c r="F267" s="413" t="s">
        <v>1596</v>
      </c>
      <c r="G267" s="163" t="s">
        <v>3106</v>
      </c>
      <c r="H267" s="43" t="s">
        <v>3107</v>
      </c>
      <c r="I267" s="43" t="s">
        <v>3108</v>
      </c>
      <c r="J267" s="43" t="s">
        <v>3173</v>
      </c>
      <c r="K267" s="43" t="s">
        <v>3174</v>
      </c>
      <c r="L267" s="43" t="s">
        <v>3175</v>
      </c>
      <c r="M267" s="43" t="s">
        <v>3176</v>
      </c>
      <c r="N267" s="405" t="s">
        <v>3198</v>
      </c>
      <c r="O267" s="348"/>
      <c r="P267" s="406"/>
      <c r="Q267" s="407"/>
      <c r="R267" s="408"/>
      <c r="S267" s="409" t="s">
        <v>2421</v>
      </c>
      <c r="T267" s="410" t="s">
        <v>2421</v>
      </c>
      <c r="U267" s="347"/>
      <c r="V267" s="348"/>
      <c r="W267" s="349" t="s">
        <v>195</v>
      </c>
      <c r="X267" s="348" t="s">
        <v>195</v>
      </c>
      <c r="Y267" s="348"/>
      <c r="Z267" s="349"/>
      <c r="AA267" s="388" t="s">
        <v>102</v>
      </c>
      <c r="AB267" s="88"/>
      <c r="AC267" s="88" t="s">
        <v>102</v>
      </c>
      <c r="AD267" s="414" t="s">
        <v>102</v>
      </c>
      <c r="AE267" s="415" t="s">
        <v>102</v>
      </c>
      <c r="AF267" s="416" t="s">
        <v>102</v>
      </c>
      <c r="AG267" s="252" t="s">
        <v>102</v>
      </c>
      <c r="AH267" s="417" t="s">
        <v>102</v>
      </c>
      <c r="AI267" s="188" t="s">
        <v>102</v>
      </c>
      <c r="AJ267" s="189" t="s">
        <v>102</v>
      </c>
      <c r="AK267" s="189" t="s">
        <v>102</v>
      </c>
      <c r="AL267" s="190" t="s">
        <v>102</v>
      </c>
      <c r="AM267" s="190" t="s">
        <v>102</v>
      </c>
      <c r="AN267" s="190" t="s">
        <v>102</v>
      </c>
      <c r="AO267" s="191" t="s">
        <v>102</v>
      </c>
      <c r="AP267" s="60"/>
      <c r="AQ267" s="60"/>
      <c r="AR267" s="60"/>
      <c r="AS267" s="60" t="s">
        <v>102</v>
      </c>
      <c r="AT267" s="60" t="s">
        <v>102</v>
      </c>
      <c r="AU267" s="194" t="s">
        <v>102</v>
      </c>
      <c r="AV267" s="193" t="s">
        <v>205</v>
      </c>
      <c r="AW267" s="194" t="s">
        <v>102</v>
      </c>
      <c r="AX267" s="190" t="s">
        <v>102</v>
      </c>
      <c r="AY267" s="190" t="s">
        <v>3108</v>
      </c>
      <c r="AZ267" s="192" t="s">
        <v>125</v>
      </c>
      <c r="BA267" s="192" t="s">
        <v>102</v>
      </c>
      <c r="BB267" s="192" t="s">
        <v>102</v>
      </c>
      <c r="BC267" s="192" t="s">
        <v>102</v>
      </c>
      <c r="BD267" s="64" t="str">
        <f t="shared" si="49"/>
        <v>A</v>
      </c>
      <c r="BE267" s="200" t="s">
        <v>2409</v>
      </c>
      <c r="BF267" s="34">
        <f>IF(A267="",BF266,ROW()-1-COUNTIF(A$2:A267,""))</f>
        <v>113</v>
      </c>
      <c r="BG267" s="34">
        <f t="shared" si="56"/>
        <v>1</v>
      </c>
      <c r="BH267" s="34" t="str">
        <f t="shared" si="57"/>
        <v>113-1</v>
      </c>
      <c r="BI267" s="34">
        <f t="shared" si="58"/>
        <v>1</v>
      </c>
      <c r="BJ267" s="34" t="str">
        <f t="shared" si="48"/>
        <v/>
      </c>
      <c r="BK267" s="34" t="str">
        <f t="shared" si="50"/>
        <v>既出のみ</v>
      </c>
      <c r="BL267" s="34" t="str">
        <f t="shared" si="59"/>
        <v>113-</v>
      </c>
      <c r="BM267" s="34" t="str">
        <f t="shared" si="51"/>
        <v/>
      </c>
      <c r="BN267" s="34" t="str">
        <f t="shared" si="52"/>
        <v>-</v>
      </c>
      <c r="BO267" s="34" t="str">
        <f t="shared" si="53"/>
        <v>113-両</v>
      </c>
      <c r="BP267" s="34" t="str">
        <f t="shared" si="54"/>
        <v/>
      </c>
      <c r="BQ267" s="34" t="str">
        <f t="shared" si="55"/>
        <v/>
      </c>
      <c r="BR267" s="103"/>
      <c r="BS267" s="103"/>
      <c r="BT267" s="103"/>
      <c r="BV267" s="66" t="s">
        <v>3173</v>
      </c>
      <c r="BW267" s="195" t="s">
        <v>102</v>
      </c>
    </row>
    <row r="268" spans="1:75" ht="40.5" x14ac:dyDescent="0.15">
      <c r="A268" s="420" t="s">
        <v>3199</v>
      </c>
      <c r="B268" s="421" t="s">
        <v>1381</v>
      </c>
      <c r="C268" s="418" t="s">
        <v>3200</v>
      </c>
      <c r="D268" s="418"/>
      <c r="E268" s="418"/>
      <c r="F268" s="413" t="s">
        <v>1596</v>
      </c>
      <c r="G268" s="163" t="s">
        <v>3106</v>
      </c>
      <c r="H268" s="43" t="s">
        <v>3107</v>
      </c>
      <c r="I268" s="43" t="s">
        <v>3201</v>
      </c>
      <c r="J268" s="43" t="s">
        <v>3173</v>
      </c>
      <c r="K268" s="43" t="s">
        <v>3202</v>
      </c>
      <c r="L268" s="43" t="s">
        <v>3203</v>
      </c>
      <c r="M268" s="43" t="s">
        <v>3204</v>
      </c>
      <c r="N268" s="405" t="s">
        <v>3198</v>
      </c>
      <c r="O268" s="348"/>
      <c r="P268" s="406"/>
      <c r="Q268" s="407"/>
      <c r="R268" s="408"/>
      <c r="S268" s="409" t="s">
        <v>2421</v>
      </c>
      <c r="T268" s="410" t="s">
        <v>2421</v>
      </c>
      <c r="U268" s="347"/>
      <c r="V268" s="348"/>
      <c r="W268" s="349" t="s">
        <v>195</v>
      </c>
      <c r="X268" s="348" t="s">
        <v>195</v>
      </c>
      <c r="Y268" s="348"/>
      <c r="Z268" s="349"/>
      <c r="AA268" s="388" t="s">
        <v>102</v>
      </c>
      <c r="AB268" s="88"/>
      <c r="AC268" s="88" t="s">
        <v>102</v>
      </c>
      <c r="AD268" s="414" t="s">
        <v>102</v>
      </c>
      <c r="AE268" s="415" t="s">
        <v>102</v>
      </c>
      <c r="AF268" s="416" t="s">
        <v>102</v>
      </c>
      <c r="AG268" s="252" t="s">
        <v>102</v>
      </c>
      <c r="AH268" s="417" t="s">
        <v>102</v>
      </c>
      <c r="AI268" s="188" t="s">
        <v>102</v>
      </c>
      <c r="AJ268" s="189" t="s">
        <v>102</v>
      </c>
      <c r="AK268" s="189" t="s">
        <v>102</v>
      </c>
      <c r="AL268" s="190" t="s">
        <v>102</v>
      </c>
      <c r="AM268" s="190" t="s">
        <v>102</v>
      </c>
      <c r="AN268" s="190" t="s">
        <v>102</v>
      </c>
      <c r="AO268" s="191" t="s">
        <v>102</v>
      </c>
      <c r="AP268" s="60"/>
      <c r="AQ268" s="60"/>
      <c r="AR268" s="60"/>
      <c r="AS268" s="60" t="s">
        <v>102</v>
      </c>
      <c r="AT268" s="60" t="s">
        <v>102</v>
      </c>
      <c r="AU268" s="194" t="s">
        <v>102</v>
      </c>
      <c r="AV268" s="193" t="s">
        <v>205</v>
      </c>
      <c r="AW268" s="194" t="s">
        <v>102</v>
      </c>
      <c r="AX268" s="190" t="s">
        <v>3205</v>
      </c>
      <c r="AY268" s="190" t="s">
        <v>3201</v>
      </c>
      <c r="AZ268" s="192" t="s">
        <v>125</v>
      </c>
      <c r="BA268" s="192" t="s">
        <v>102</v>
      </c>
      <c r="BB268" s="192" t="s">
        <v>102</v>
      </c>
      <c r="BC268" s="192" t="s">
        <v>102</v>
      </c>
      <c r="BD268" s="64" t="str">
        <f t="shared" si="49"/>
        <v>A</v>
      </c>
      <c r="BE268" s="200" t="s">
        <v>2409</v>
      </c>
      <c r="BF268" s="34">
        <f>IF(A268="",BF267,ROW()-1-COUNTIF(A$2:A268,""))</f>
        <v>114</v>
      </c>
      <c r="BG268" s="34">
        <f t="shared" si="56"/>
        <v>1</v>
      </c>
      <c r="BH268" s="34" t="str">
        <f t="shared" si="57"/>
        <v>114-1</v>
      </c>
      <c r="BI268" s="34">
        <f t="shared" si="58"/>
        <v>1</v>
      </c>
      <c r="BJ268" s="34" t="str">
        <f t="shared" si="48"/>
        <v/>
      </c>
      <c r="BK268" s="34" t="str">
        <f t="shared" si="50"/>
        <v>既出のみ</v>
      </c>
      <c r="BL268" s="34" t="str">
        <f t="shared" si="59"/>
        <v>114-</v>
      </c>
      <c r="BM268" s="34" t="str">
        <f t="shared" si="51"/>
        <v/>
      </c>
      <c r="BN268" s="34" t="str">
        <f t="shared" si="52"/>
        <v>-</v>
      </c>
      <c r="BO268" s="34" t="str">
        <f t="shared" si="53"/>
        <v>114-両</v>
      </c>
      <c r="BP268" s="34" t="str">
        <f t="shared" si="54"/>
        <v/>
      </c>
      <c r="BQ268" s="34" t="str">
        <f t="shared" si="55"/>
        <v/>
      </c>
      <c r="BR268" s="103"/>
      <c r="BS268" s="103"/>
      <c r="BT268" s="103"/>
      <c r="BV268" s="66" t="s">
        <v>3173</v>
      </c>
      <c r="BW268" s="195" t="s">
        <v>102</v>
      </c>
    </row>
    <row r="269" spans="1:75" ht="81" customHeight="1" x14ac:dyDescent="0.15">
      <c r="A269" s="804" t="s">
        <v>3206</v>
      </c>
      <c r="B269" s="411" t="s">
        <v>1381</v>
      </c>
      <c r="C269" s="412" t="s">
        <v>3207</v>
      </c>
      <c r="D269" s="393" t="s">
        <v>3208</v>
      </c>
      <c r="E269" s="393" t="s">
        <v>3209</v>
      </c>
      <c r="F269" s="413" t="s">
        <v>1596</v>
      </c>
      <c r="G269" s="163" t="s">
        <v>3106</v>
      </c>
      <c r="H269" s="43" t="s">
        <v>3107</v>
      </c>
      <c r="I269" s="43" t="s">
        <v>3201</v>
      </c>
      <c r="J269" s="43" t="s">
        <v>3173</v>
      </c>
      <c r="K269" s="43" t="s">
        <v>3202</v>
      </c>
      <c r="L269" s="43" t="s">
        <v>3203</v>
      </c>
      <c r="M269" s="43" t="s">
        <v>3204</v>
      </c>
      <c r="N269" s="774" t="s">
        <v>3210</v>
      </c>
      <c r="O269" s="805" t="s">
        <v>876</v>
      </c>
      <c r="P269" s="780" t="s">
        <v>3211</v>
      </c>
      <c r="Q269" s="808">
        <v>0</v>
      </c>
      <c r="R269" s="811" t="s">
        <v>3212</v>
      </c>
      <c r="S269" s="765" t="s">
        <v>3145</v>
      </c>
      <c r="T269" s="768">
        <v>1</v>
      </c>
      <c r="U269" s="347" t="s">
        <v>385</v>
      </c>
      <c r="V269" s="348" t="s">
        <v>3213</v>
      </c>
      <c r="W269" s="349" t="s">
        <v>3183</v>
      </c>
      <c r="X269" s="348" t="s">
        <v>3214</v>
      </c>
      <c r="Y269" s="348" t="s">
        <v>94</v>
      </c>
      <c r="Z269" s="372" t="s">
        <v>122</v>
      </c>
      <c r="AA269" s="388" t="s">
        <v>3185</v>
      </c>
      <c r="AB269" s="88"/>
      <c r="AC269" s="88" t="s">
        <v>3186</v>
      </c>
      <c r="AD269" s="414" t="s">
        <v>96</v>
      </c>
      <c r="AE269" s="415" t="s">
        <v>95</v>
      </c>
      <c r="AF269" s="416" t="s">
        <v>95</v>
      </c>
      <c r="AG269" s="252" t="s">
        <v>102</v>
      </c>
      <c r="AH269" s="417" t="s">
        <v>102</v>
      </c>
      <c r="AI269" s="188" t="s">
        <v>165</v>
      </c>
      <c r="AJ269" s="189" t="s">
        <v>3106</v>
      </c>
      <c r="AK269" s="189" t="s">
        <v>3187</v>
      </c>
      <c r="AL269" s="190" t="s">
        <v>3188</v>
      </c>
      <c r="AM269" s="190" t="s">
        <v>3189</v>
      </c>
      <c r="AN269" s="190" t="s">
        <v>3190</v>
      </c>
      <c r="AO269" s="191">
        <v>35199</v>
      </c>
      <c r="AP269" s="60" t="s">
        <v>124</v>
      </c>
      <c r="AQ269" s="60" t="s">
        <v>95</v>
      </c>
      <c r="AR269" s="60" t="s">
        <v>96</v>
      </c>
      <c r="AS269" s="60" t="s">
        <v>95</v>
      </c>
      <c r="AT269" s="60" t="s">
        <v>233</v>
      </c>
      <c r="AU269" s="74" t="s">
        <v>96</v>
      </c>
      <c r="AV269" s="58" t="s">
        <v>102</v>
      </c>
      <c r="AW269" s="194" t="s">
        <v>102</v>
      </c>
      <c r="AX269" s="190" t="s">
        <v>3205</v>
      </c>
      <c r="AY269" s="190" t="s">
        <v>3201</v>
      </c>
      <c r="AZ269" s="192" t="s">
        <v>125</v>
      </c>
      <c r="BA269" s="192" t="s">
        <v>187</v>
      </c>
      <c r="BB269" s="192" t="s">
        <v>3130</v>
      </c>
      <c r="BC269" s="192" t="s">
        <v>3191</v>
      </c>
      <c r="BD269" s="64" t="str">
        <f t="shared" si="49"/>
        <v>A</v>
      </c>
      <c r="BE269" s="196" t="s">
        <v>3215</v>
      </c>
      <c r="BF269" s="34">
        <f>IF(A269="",BF268,ROW()-1-COUNTIF(A$2:A269,""))</f>
        <v>115</v>
      </c>
      <c r="BG269" s="34">
        <f t="shared" si="56"/>
        <v>1</v>
      </c>
      <c r="BH269" s="34" t="str">
        <f t="shared" si="57"/>
        <v>115-1</v>
      </c>
      <c r="BI269" s="34">
        <f t="shared" si="58"/>
        <v>5</v>
      </c>
      <c r="BJ269" s="34" t="str">
        <f t="shared" si="48"/>
        <v>115○</v>
      </c>
      <c r="BK269" s="34" t="str">
        <f t="shared" si="50"/>
        <v>新規+既出</v>
      </c>
      <c r="BL269" s="34" t="str">
        <f t="shared" si="59"/>
        <v>115-No</v>
      </c>
      <c r="BM269" s="34" t="str">
        <f t="shared" si="51"/>
        <v>進歩性</v>
      </c>
      <c r="BN269" s="34" t="str">
        <f t="shared" si="52"/>
        <v>進歩性のみ</v>
      </c>
      <c r="BO269" s="34" t="str">
        <f t="shared" si="53"/>
        <v>115-進</v>
      </c>
      <c r="BP269" s="34">
        <f t="shared" si="54"/>
        <v>1996</v>
      </c>
      <c r="BQ269" s="34" t="str">
        <f t="shared" si="55"/>
        <v>分析対象</v>
      </c>
      <c r="BR269" s="36"/>
      <c r="BS269" s="36"/>
      <c r="BT269" s="36"/>
      <c r="BU269" s="77" t="s">
        <v>189</v>
      </c>
      <c r="BV269" s="66" t="s">
        <v>3173</v>
      </c>
      <c r="BW269" s="195" t="s">
        <v>3188</v>
      </c>
    </row>
    <row r="270" spans="1:75" ht="81" x14ac:dyDescent="0.15">
      <c r="A270" s="804"/>
      <c r="B270" s="411" t="s">
        <v>1381</v>
      </c>
      <c r="C270" s="418" t="s">
        <v>3200</v>
      </c>
      <c r="D270" s="393" t="s">
        <v>3216</v>
      </c>
      <c r="E270" s="393" t="s">
        <v>3217</v>
      </c>
      <c r="F270" s="413" t="s">
        <v>1596</v>
      </c>
      <c r="G270" s="163" t="s">
        <v>3218</v>
      </c>
      <c r="H270" s="43" t="s">
        <v>3107</v>
      </c>
      <c r="I270" s="43" t="s">
        <v>3201</v>
      </c>
      <c r="J270" s="43" t="s">
        <v>3173</v>
      </c>
      <c r="K270" s="43" t="s">
        <v>3202</v>
      </c>
      <c r="L270" s="43" t="s">
        <v>3203</v>
      </c>
      <c r="M270" s="43" t="s">
        <v>3204</v>
      </c>
      <c r="N270" s="775"/>
      <c r="O270" s="806"/>
      <c r="P270" s="781"/>
      <c r="Q270" s="809"/>
      <c r="R270" s="812"/>
      <c r="S270" s="766"/>
      <c r="T270" s="769"/>
      <c r="U270" s="347" t="s">
        <v>304</v>
      </c>
      <c r="V270" s="348" t="s">
        <v>3219</v>
      </c>
      <c r="W270" s="349" t="s">
        <v>195</v>
      </c>
      <c r="X270" s="348" t="s">
        <v>195</v>
      </c>
      <c r="Y270" s="348" t="s">
        <v>94</v>
      </c>
      <c r="Z270" s="349" t="s">
        <v>25</v>
      </c>
      <c r="AA270" s="388" t="s">
        <v>102</v>
      </c>
      <c r="AB270" s="88"/>
      <c r="AC270" s="88" t="s">
        <v>102</v>
      </c>
      <c r="AD270" s="52" t="s">
        <v>95</v>
      </c>
      <c r="AE270" s="390" t="s">
        <v>95</v>
      </c>
      <c r="AF270" s="428" t="s">
        <v>96</v>
      </c>
      <c r="AG270" s="252" t="s">
        <v>102</v>
      </c>
      <c r="AH270" s="417" t="s">
        <v>102</v>
      </c>
      <c r="AI270" s="175" t="s">
        <v>223</v>
      </c>
      <c r="AJ270" s="189" t="s">
        <v>102</v>
      </c>
      <c r="AK270" s="189" t="s">
        <v>102</v>
      </c>
      <c r="AL270" s="190" t="s">
        <v>102</v>
      </c>
      <c r="AM270" s="190" t="s">
        <v>102</v>
      </c>
      <c r="AN270" s="190" t="s">
        <v>102</v>
      </c>
      <c r="AO270" s="191" t="s">
        <v>102</v>
      </c>
      <c r="AP270" s="60" t="s">
        <v>124</v>
      </c>
      <c r="AQ270" s="60" t="s">
        <v>95</v>
      </c>
      <c r="AR270" s="60" t="s">
        <v>95</v>
      </c>
      <c r="AS270" s="60" t="s">
        <v>95</v>
      </c>
      <c r="AT270" s="60" t="s">
        <v>233</v>
      </c>
      <c r="AU270" s="55" t="s">
        <v>95</v>
      </c>
      <c r="AV270" s="193" t="s">
        <v>205</v>
      </c>
      <c r="AW270" s="194" t="s">
        <v>102</v>
      </c>
      <c r="AX270" s="190" t="s">
        <v>3205</v>
      </c>
      <c r="AY270" s="190" t="s">
        <v>3201</v>
      </c>
      <c r="AZ270" s="192" t="s">
        <v>125</v>
      </c>
      <c r="BA270" s="192" t="s">
        <v>102</v>
      </c>
      <c r="BB270" s="192" t="s">
        <v>102</v>
      </c>
      <c r="BC270" s="192" t="s">
        <v>102</v>
      </c>
      <c r="BD270" s="64" t="str">
        <f t="shared" si="49"/>
        <v>A</v>
      </c>
      <c r="BE270" s="196" t="s">
        <v>3220</v>
      </c>
      <c r="BF270" s="34">
        <f>IF(A270="",BF269,ROW()-1-COUNTIF(A$2:A270,""))</f>
        <v>115</v>
      </c>
      <c r="BG270" s="34">
        <f t="shared" si="56"/>
        <v>2</v>
      </c>
      <c r="BH270" s="34" t="str">
        <f t="shared" si="57"/>
        <v>115-2</v>
      </c>
      <c r="BI270" s="34">
        <f t="shared" si="58"/>
        <v>5</v>
      </c>
      <c r="BJ270" s="34" t="str">
        <f t="shared" si="48"/>
        <v>115○</v>
      </c>
      <c r="BK270" s="34" t="str">
        <f t="shared" si="50"/>
        <v>新規+既出</v>
      </c>
      <c r="BL270" s="34" t="str">
        <f t="shared" si="59"/>
        <v>115-Yes</v>
      </c>
      <c r="BM270" s="34" t="str">
        <f t="shared" si="51"/>
        <v>進歩性</v>
      </c>
      <c r="BN270" s="34" t="str">
        <f t="shared" si="52"/>
        <v>進歩性のみ</v>
      </c>
      <c r="BO270" s="34" t="str">
        <f t="shared" si="53"/>
        <v>115-進</v>
      </c>
      <c r="BP270" s="34" t="str">
        <f t="shared" si="54"/>
        <v/>
      </c>
      <c r="BQ270" s="34" t="str">
        <f t="shared" si="55"/>
        <v>分析対象</v>
      </c>
      <c r="BR270" s="36"/>
      <c r="BS270" s="36"/>
      <c r="BT270" s="36"/>
      <c r="BV270" s="66" t="s">
        <v>3173</v>
      </c>
      <c r="BW270" s="195" t="s">
        <v>102</v>
      </c>
    </row>
    <row r="271" spans="1:75" ht="94.5" x14ac:dyDescent="0.15">
      <c r="A271" s="804"/>
      <c r="B271" s="411" t="s">
        <v>1381</v>
      </c>
      <c r="C271" s="418" t="s">
        <v>3200</v>
      </c>
      <c r="D271" s="393" t="s">
        <v>3221</v>
      </c>
      <c r="E271" s="393" t="s">
        <v>3222</v>
      </c>
      <c r="F271" s="413" t="s">
        <v>1596</v>
      </c>
      <c r="G271" s="163" t="s">
        <v>3106</v>
      </c>
      <c r="H271" s="43" t="s">
        <v>3107</v>
      </c>
      <c r="I271" s="43" t="s">
        <v>3201</v>
      </c>
      <c r="J271" s="43" t="s">
        <v>3173</v>
      </c>
      <c r="K271" s="43" t="s">
        <v>3202</v>
      </c>
      <c r="L271" s="43" t="s">
        <v>3203</v>
      </c>
      <c r="M271" s="43" t="s">
        <v>3204</v>
      </c>
      <c r="N271" s="775"/>
      <c r="O271" s="806"/>
      <c r="P271" s="781"/>
      <c r="Q271" s="809"/>
      <c r="R271" s="812"/>
      <c r="S271" s="766"/>
      <c r="T271" s="769"/>
      <c r="U271" s="347" t="s">
        <v>307</v>
      </c>
      <c r="V271" s="348" t="s">
        <v>3223</v>
      </c>
      <c r="W271" s="349" t="s">
        <v>195</v>
      </c>
      <c r="X271" s="348" t="s">
        <v>195</v>
      </c>
      <c r="Y271" s="348" t="s">
        <v>94</v>
      </c>
      <c r="Z271" s="349" t="s">
        <v>25</v>
      </c>
      <c r="AA271" s="388" t="s">
        <v>102</v>
      </c>
      <c r="AB271" s="88"/>
      <c r="AC271" s="88" t="s">
        <v>102</v>
      </c>
      <c r="AD271" s="414" t="s">
        <v>95</v>
      </c>
      <c r="AE271" s="415" t="s">
        <v>95</v>
      </c>
      <c r="AF271" s="416" t="s">
        <v>96</v>
      </c>
      <c r="AG271" s="252" t="s">
        <v>102</v>
      </c>
      <c r="AH271" s="417" t="s">
        <v>102</v>
      </c>
      <c r="AI271" s="188" t="s">
        <v>223</v>
      </c>
      <c r="AJ271" s="189" t="s">
        <v>102</v>
      </c>
      <c r="AK271" s="189" t="s">
        <v>102</v>
      </c>
      <c r="AL271" s="190" t="s">
        <v>102</v>
      </c>
      <c r="AM271" s="190" t="s">
        <v>102</v>
      </c>
      <c r="AN271" s="190" t="s">
        <v>102</v>
      </c>
      <c r="AO271" s="191" t="s">
        <v>102</v>
      </c>
      <c r="AP271" s="60" t="s">
        <v>124</v>
      </c>
      <c r="AQ271" s="60" t="s">
        <v>95</v>
      </c>
      <c r="AR271" s="60" t="s">
        <v>95</v>
      </c>
      <c r="AS271" s="60" t="s">
        <v>95</v>
      </c>
      <c r="AT271" s="60" t="s">
        <v>100</v>
      </c>
      <c r="AU271" s="194" t="s">
        <v>95</v>
      </c>
      <c r="AV271" s="193" t="s">
        <v>205</v>
      </c>
      <c r="AW271" s="194" t="s">
        <v>102</v>
      </c>
      <c r="AX271" s="190" t="s">
        <v>3205</v>
      </c>
      <c r="AY271" s="190" t="s">
        <v>3201</v>
      </c>
      <c r="AZ271" s="192" t="s">
        <v>125</v>
      </c>
      <c r="BA271" s="192" t="s">
        <v>102</v>
      </c>
      <c r="BB271" s="192" t="s">
        <v>102</v>
      </c>
      <c r="BC271" s="192" t="s">
        <v>102</v>
      </c>
      <c r="BD271" s="64" t="str">
        <f t="shared" si="49"/>
        <v>A</v>
      </c>
      <c r="BE271" s="196" t="s">
        <v>3224</v>
      </c>
      <c r="BF271" s="34">
        <f>IF(A271="",BF270,ROW()-1-COUNTIF(A$2:A271,""))</f>
        <v>115</v>
      </c>
      <c r="BG271" s="34">
        <f t="shared" si="56"/>
        <v>3</v>
      </c>
      <c r="BH271" s="34" t="str">
        <f t="shared" si="57"/>
        <v>115-3</v>
      </c>
      <c r="BI271" s="34">
        <f t="shared" si="58"/>
        <v>5</v>
      </c>
      <c r="BJ271" s="34" t="str">
        <f t="shared" si="48"/>
        <v>115○</v>
      </c>
      <c r="BK271" s="34" t="str">
        <f t="shared" si="50"/>
        <v>新規+既出</v>
      </c>
      <c r="BL271" s="34" t="str">
        <f t="shared" si="59"/>
        <v>115-Yes</v>
      </c>
      <c r="BM271" s="34" t="str">
        <f t="shared" si="51"/>
        <v>進歩性</v>
      </c>
      <c r="BN271" s="34" t="str">
        <f t="shared" si="52"/>
        <v>進歩性のみ</v>
      </c>
      <c r="BO271" s="34" t="str">
        <f t="shared" si="53"/>
        <v>115-進</v>
      </c>
      <c r="BP271" s="34" t="str">
        <f t="shared" si="54"/>
        <v/>
      </c>
      <c r="BQ271" s="34" t="str">
        <f t="shared" si="55"/>
        <v>分析対象</v>
      </c>
      <c r="BR271" s="36"/>
      <c r="BS271" s="36"/>
      <c r="BT271" s="36"/>
      <c r="BV271" s="66" t="s">
        <v>3173</v>
      </c>
      <c r="BW271" s="195" t="s">
        <v>102</v>
      </c>
    </row>
    <row r="272" spans="1:75" ht="121.5" x14ac:dyDescent="0.15">
      <c r="A272" s="804"/>
      <c r="B272" s="411" t="s">
        <v>1381</v>
      </c>
      <c r="C272" s="418" t="s">
        <v>3200</v>
      </c>
      <c r="D272" s="393" t="s">
        <v>3221</v>
      </c>
      <c r="E272" s="393" t="s">
        <v>3222</v>
      </c>
      <c r="F272" s="413" t="s">
        <v>1596</v>
      </c>
      <c r="G272" s="163" t="s">
        <v>3106</v>
      </c>
      <c r="H272" s="43" t="s">
        <v>3107</v>
      </c>
      <c r="I272" s="43" t="s">
        <v>3201</v>
      </c>
      <c r="J272" s="43" t="s">
        <v>3173</v>
      </c>
      <c r="K272" s="43" t="s">
        <v>3202</v>
      </c>
      <c r="L272" s="43" t="s">
        <v>3203</v>
      </c>
      <c r="M272" s="43" t="s">
        <v>3204</v>
      </c>
      <c r="N272" s="775"/>
      <c r="O272" s="806"/>
      <c r="P272" s="781"/>
      <c r="Q272" s="809"/>
      <c r="R272" s="812"/>
      <c r="S272" s="766"/>
      <c r="T272" s="769"/>
      <c r="U272" s="347" t="s">
        <v>2016</v>
      </c>
      <c r="V272" s="348" t="s">
        <v>3225</v>
      </c>
      <c r="W272" s="349" t="s">
        <v>195</v>
      </c>
      <c r="X272" s="348" t="s">
        <v>195</v>
      </c>
      <c r="Y272" s="348" t="s">
        <v>94</v>
      </c>
      <c r="Z272" s="349" t="s">
        <v>25</v>
      </c>
      <c r="AA272" s="388" t="s">
        <v>102</v>
      </c>
      <c r="AB272" s="88"/>
      <c r="AC272" s="88" t="s">
        <v>102</v>
      </c>
      <c r="AD272" s="414" t="s">
        <v>95</v>
      </c>
      <c r="AE272" s="415" t="s">
        <v>95</v>
      </c>
      <c r="AF272" s="416" t="s">
        <v>96</v>
      </c>
      <c r="AG272" s="252" t="s">
        <v>102</v>
      </c>
      <c r="AH272" s="417" t="s">
        <v>102</v>
      </c>
      <c r="AI272" s="188" t="s">
        <v>223</v>
      </c>
      <c r="AJ272" s="189" t="s">
        <v>102</v>
      </c>
      <c r="AK272" s="189" t="s">
        <v>102</v>
      </c>
      <c r="AL272" s="190" t="s">
        <v>102</v>
      </c>
      <c r="AM272" s="190" t="s">
        <v>102</v>
      </c>
      <c r="AN272" s="190" t="s">
        <v>102</v>
      </c>
      <c r="AO272" s="191" t="s">
        <v>102</v>
      </c>
      <c r="AP272" s="60" t="s">
        <v>124</v>
      </c>
      <c r="AQ272" s="60" t="s">
        <v>95</v>
      </c>
      <c r="AR272" s="60" t="s">
        <v>95</v>
      </c>
      <c r="AS272" s="60" t="s">
        <v>95</v>
      </c>
      <c r="AT272" s="60" t="s">
        <v>100</v>
      </c>
      <c r="AU272" s="194" t="s">
        <v>95</v>
      </c>
      <c r="AV272" s="193" t="s">
        <v>205</v>
      </c>
      <c r="AW272" s="194" t="s">
        <v>102</v>
      </c>
      <c r="AX272" s="190" t="s">
        <v>3205</v>
      </c>
      <c r="AY272" s="190" t="s">
        <v>3201</v>
      </c>
      <c r="AZ272" s="192" t="s">
        <v>125</v>
      </c>
      <c r="BA272" s="192" t="s">
        <v>102</v>
      </c>
      <c r="BB272" s="192" t="s">
        <v>102</v>
      </c>
      <c r="BC272" s="192" t="s">
        <v>102</v>
      </c>
      <c r="BD272" s="64" t="str">
        <f t="shared" si="49"/>
        <v>A</v>
      </c>
      <c r="BE272" s="200" t="s">
        <v>1098</v>
      </c>
      <c r="BF272" s="34">
        <f>IF(A272="",BF271,ROW()-1-COUNTIF(A$2:A272,""))</f>
        <v>115</v>
      </c>
      <c r="BG272" s="34">
        <f t="shared" si="56"/>
        <v>4</v>
      </c>
      <c r="BH272" s="34" t="str">
        <f t="shared" si="57"/>
        <v>115-4</v>
      </c>
      <c r="BI272" s="34">
        <f t="shared" si="58"/>
        <v>5</v>
      </c>
      <c r="BJ272" s="34" t="str">
        <f t="shared" si="48"/>
        <v>115○</v>
      </c>
      <c r="BK272" s="34" t="str">
        <f t="shared" si="50"/>
        <v>新規+既出</v>
      </c>
      <c r="BL272" s="34" t="str">
        <f t="shared" si="59"/>
        <v>115-Yes</v>
      </c>
      <c r="BM272" s="34" t="str">
        <f t="shared" si="51"/>
        <v>進歩性</v>
      </c>
      <c r="BN272" s="34" t="str">
        <f t="shared" si="52"/>
        <v>進歩性のみ</v>
      </c>
      <c r="BO272" s="34" t="str">
        <f t="shared" si="53"/>
        <v>115-進</v>
      </c>
      <c r="BP272" s="34" t="str">
        <f t="shared" si="54"/>
        <v/>
      </c>
      <c r="BQ272" s="34" t="str">
        <f t="shared" si="55"/>
        <v>分析対象</v>
      </c>
      <c r="BR272" s="36"/>
      <c r="BS272" s="36"/>
      <c r="BT272" s="36"/>
      <c r="BV272" s="66" t="s">
        <v>3173</v>
      </c>
      <c r="BW272" s="195" t="s">
        <v>102</v>
      </c>
    </row>
    <row r="273" spans="1:75" ht="40.5" x14ac:dyDescent="0.15">
      <c r="A273" s="804"/>
      <c r="B273" s="411" t="s">
        <v>1381</v>
      </c>
      <c r="C273" s="418" t="s">
        <v>3200</v>
      </c>
      <c r="D273" s="399" t="s">
        <v>3221</v>
      </c>
      <c r="E273" s="399" t="s">
        <v>3222</v>
      </c>
      <c r="F273" s="413" t="s">
        <v>1596</v>
      </c>
      <c r="G273" s="163" t="s">
        <v>3106</v>
      </c>
      <c r="H273" s="43" t="s">
        <v>3107</v>
      </c>
      <c r="I273" s="43" t="s">
        <v>3201</v>
      </c>
      <c r="J273" s="43" t="s">
        <v>3173</v>
      </c>
      <c r="K273" s="43" t="s">
        <v>3202</v>
      </c>
      <c r="L273" s="43" t="s">
        <v>3203</v>
      </c>
      <c r="M273" s="43" t="s">
        <v>3204</v>
      </c>
      <c r="N273" s="776"/>
      <c r="O273" s="807"/>
      <c r="P273" s="782"/>
      <c r="Q273" s="810"/>
      <c r="R273" s="813"/>
      <c r="S273" s="767"/>
      <c r="T273" s="770"/>
      <c r="U273" s="347"/>
      <c r="V273" s="406" t="s">
        <v>3226</v>
      </c>
      <c r="W273" s="349" t="s">
        <v>195</v>
      </c>
      <c r="X273" s="348" t="s">
        <v>195</v>
      </c>
      <c r="Y273" s="348" t="s">
        <v>94</v>
      </c>
      <c r="Z273" s="349" t="s">
        <v>25</v>
      </c>
      <c r="AA273" s="388" t="s">
        <v>102</v>
      </c>
      <c r="AB273" s="88"/>
      <c r="AC273" s="88" t="s">
        <v>102</v>
      </c>
      <c r="AD273" s="414" t="s">
        <v>95</v>
      </c>
      <c r="AE273" s="415" t="s">
        <v>95</v>
      </c>
      <c r="AF273" s="416" t="s">
        <v>96</v>
      </c>
      <c r="AG273" s="252" t="s">
        <v>102</v>
      </c>
      <c r="AH273" s="417" t="s">
        <v>102</v>
      </c>
      <c r="AI273" s="332" t="s">
        <v>306</v>
      </c>
      <c r="AJ273" s="189" t="s">
        <v>102</v>
      </c>
      <c r="AK273" s="189" t="s">
        <v>102</v>
      </c>
      <c r="AL273" s="190" t="s">
        <v>102</v>
      </c>
      <c r="AM273" s="190" t="s">
        <v>102</v>
      </c>
      <c r="AN273" s="190" t="s">
        <v>102</v>
      </c>
      <c r="AO273" s="191" t="s">
        <v>102</v>
      </c>
      <c r="AP273" s="60"/>
      <c r="AQ273" s="60"/>
      <c r="AR273" s="60"/>
      <c r="AS273" s="60" t="s">
        <v>102</v>
      </c>
      <c r="AT273" s="60" t="s">
        <v>102</v>
      </c>
      <c r="AU273" s="194" t="s">
        <v>102</v>
      </c>
      <c r="AV273" s="193" t="s">
        <v>205</v>
      </c>
      <c r="AW273" s="194" t="s">
        <v>102</v>
      </c>
      <c r="AX273" s="190" t="s">
        <v>3205</v>
      </c>
      <c r="AY273" s="190" t="s">
        <v>3201</v>
      </c>
      <c r="AZ273" s="192" t="s">
        <v>125</v>
      </c>
      <c r="BA273" s="192" t="s">
        <v>102</v>
      </c>
      <c r="BB273" s="192" t="s">
        <v>102</v>
      </c>
      <c r="BC273" s="192" t="s">
        <v>102</v>
      </c>
      <c r="BD273" s="64" t="str">
        <f t="shared" si="49"/>
        <v>A</v>
      </c>
      <c r="BE273" s="196" t="s">
        <v>3227</v>
      </c>
      <c r="BF273" s="34">
        <f>IF(A273="",BF272,ROW()-1-COUNTIF(A$2:A273,""))</f>
        <v>115</v>
      </c>
      <c r="BG273" s="34">
        <f t="shared" si="56"/>
        <v>5</v>
      </c>
      <c r="BH273" s="34" t="str">
        <f t="shared" si="57"/>
        <v>115-5</v>
      </c>
      <c r="BI273" s="34">
        <f t="shared" si="58"/>
        <v>5</v>
      </c>
      <c r="BJ273" s="34" t="str">
        <f t="shared" si="48"/>
        <v>115○</v>
      </c>
      <c r="BK273" s="34" t="str">
        <f t="shared" si="50"/>
        <v>新規+既出</v>
      </c>
      <c r="BL273" s="34" t="str">
        <f t="shared" si="59"/>
        <v>115-Yes</v>
      </c>
      <c r="BM273" s="34" t="str">
        <f t="shared" si="51"/>
        <v>進歩性</v>
      </c>
      <c r="BN273" s="34" t="str">
        <f t="shared" si="52"/>
        <v>進歩性のみ</v>
      </c>
      <c r="BO273" s="34" t="str">
        <f t="shared" si="53"/>
        <v>115-進</v>
      </c>
      <c r="BP273" s="34" t="str">
        <f t="shared" si="54"/>
        <v/>
      </c>
      <c r="BQ273" s="34" t="str">
        <f t="shared" si="55"/>
        <v>分析対象</v>
      </c>
      <c r="BR273" s="36"/>
      <c r="BS273" s="36"/>
      <c r="BT273" s="36"/>
      <c r="BV273" s="66" t="s">
        <v>3173</v>
      </c>
      <c r="BW273" s="195" t="s">
        <v>102</v>
      </c>
    </row>
    <row r="274" spans="1:75" ht="27" customHeight="1" x14ac:dyDescent="0.15">
      <c r="A274" s="790" t="s">
        <v>3228</v>
      </c>
      <c r="B274" s="421" t="s">
        <v>1381</v>
      </c>
      <c r="C274" s="412" t="s">
        <v>3229</v>
      </c>
      <c r="D274" s="429" t="s">
        <v>3230</v>
      </c>
      <c r="E274" s="430" t="s">
        <v>2968</v>
      </c>
      <c r="F274" s="803" t="s">
        <v>3231</v>
      </c>
      <c r="G274" s="799" t="s">
        <v>3232</v>
      </c>
      <c r="H274" s="799" t="s">
        <v>3233</v>
      </c>
      <c r="I274" s="799" t="s">
        <v>138</v>
      </c>
      <c r="J274" s="799" t="s">
        <v>3234</v>
      </c>
      <c r="K274" s="799" t="s">
        <v>3235</v>
      </c>
      <c r="L274" s="799" t="s">
        <v>3236</v>
      </c>
      <c r="M274" s="801" t="s">
        <v>3237</v>
      </c>
      <c r="N274" s="774" t="s">
        <v>3238</v>
      </c>
      <c r="O274" s="777" t="s">
        <v>89</v>
      </c>
      <c r="P274" s="780" t="s">
        <v>3239</v>
      </c>
      <c r="Q274" s="777">
        <v>0</v>
      </c>
      <c r="R274" s="786" t="s">
        <v>3240</v>
      </c>
      <c r="S274" s="765" t="s">
        <v>2972</v>
      </c>
      <c r="T274" s="768">
        <v>2</v>
      </c>
      <c r="U274" s="347" t="s">
        <v>118</v>
      </c>
      <c r="V274" s="348" t="s">
        <v>3241</v>
      </c>
      <c r="W274" s="349" t="s">
        <v>3242</v>
      </c>
      <c r="X274" s="348" t="s">
        <v>195</v>
      </c>
      <c r="Y274" s="45" t="s">
        <v>94</v>
      </c>
      <c r="Z274" s="50" t="s">
        <v>122</v>
      </c>
      <c r="AA274" s="51" t="s">
        <v>3243</v>
      </c>
      <c r="AB274" s="50"/>
      <c r="AC274" s="50" t="s">
        <v>102</v>
      </c>
      <c r="AD274" s="431" t="s">
        <v>96</v>
      </c>
      <c r="AE274" s="432" t="s">
        <v>96</v>
      </c>
      <c r="AF274" s="431" t="s">
        <v>95</v>
      </c>
      <c r="AG274" s="433" t="s">
        <v>102</v>
      </c>
      <c r="AH274" s="434" t="s">
        <v>102</v>
      </c>
      <c r="AI274" s="188" t="s">
        <v>165</v>
      </c>
      <c r="AJ274" s="189" t="s">
        <v>3244</v>
      </c>
      <c r="AK274" s="189" t="s">
        <v>3245</v>
      </c>
      <c r="AL274" s="190" t="s">
        <v>3246</v>
      </c>
      <c r="AM274" s="190" t="s">
        <v>3247</v>
      </c>
      <c r="AN274" s="190" t="s">
        <v>3248</v>
      </c>
      <c r="AO274" s="191">
        <v>32801</v>
      </c>
      <c r="AP274" s="60" t="s">
        <v>124</v>
      </c>
      <c r="AQ274" s="60" t="s">
        <v>95</v>
      </c>
      <c r="AR274" s="60" t="s">
        <v>95</v>
      </c>
      <c r="AS274" s="60" t="s">
        <v>95</v>
      </c>
      <c r="AT274" s="60" t="s">
        <v>233</v>
      </c>
      <c r="AU274" s="194" t="s">
        <v>96</v>
      </c>
      <c r="AV274" s="58" t="s">
        <v>102</v>
      </c>
      <c r="AW274" s="194" t="s">
        <v>102</v>
      </c>
      <c r="AX274" s="190" t="s">
        <v>102</v>
      </c>
      <c r="AY274" s="190" t="s">
        <v>138</v>
      </c>
      <c r="AZ274" s="192" t="s">
        <v>102</v>
      </c>
      <c r="BA274" s="249" t="s">
        <v>3249</v>
      </c>
      <c r="BB274" s="192" t="s">
        <v>3250</v>
      </c>
      <c r="BC274" s="192" t="s">
        <v>3251</v>
      </c>
      <c r="BD274" s="64" t="str">
        <f t="shared" si="49"/>
        <v>F</v>
      </c>
      <c r="BE274" s="200" t="s">
        <v>3252</v>
      </c>
      <c r="BF274" s="34">
        <f>IF(A274="",BF273,ROW()-1-COUNTIF(A$2:A274,""))</f>
        <v>116</v>
      </c>
      <c r="BG274" s="34">
        <f t="shared" si="56"/>
        <v>1</v>
      </c>
      <c r="BH274" s="34" t="str">
        <f t="shared" si="57"/>
        <v>116-1</v>
      </c>
      <c r="BI274" s="34">
        <f t="shared" si="58"/>
        <v>2</v>
      </c>
      <c r="BJ274" s="34" t="str">
        <f t="shared" si="48"/>
        <v>116○</v>
      </c>
      <c r="BK274" s="34" t="str">
        <f t="shared" si="50"/>
        <v>新規+既出</v>
      </c>
      <c r="BL274" s="34" t="str">
        <f t="shared" si="59"/>
        <v>116-No</v>
      </c>
      <c r="BM274" s="34" t="str">
        <f t="shared" si="51"/>
        <v>進歩性</v>
      </c>
      <c r="BN274" s="34" t="str">
        <f t="shared" si="52"/>
        <v>進歩性のみ</v>
      </c>
      <c r="BO274" s="34" t="str">
        <f t="shared" si="53"/>
        <v>116-進</v>
      </c>
      <c r="BP274" s="34">
        <f t="shared" si="54"/>
        <v>1989</v>
      </c>
      <c r="BQ274" s="34" t="str">
        <f t="shared" si="55"/>
        <v>分析対象</v>
      </c>
      <c r="BR274" s="36"/>
      <c r="BS274" s="36"/>
      <c r="BT274" s="36"/>
      <c r="BU274" s="77" t="s">
        <v>189</v>
      </c>
      <c r="BV274" s="792" t="s">
        <v>3234</v>
      </c>
      <c r="BW274" s="195" t="s">
        <v>3246</v>
      </c>
    </row>
    <row r="275" spans="1:75" ht="27" x14ac:dyDescent="0.15">
      <c r="A275" s="772"/>
      <c r="B275" s="435" t="s">
        <v>1381</v>
      </c>
      <c r="C275" s="418" t="s">
        <v>3253</v>
      </c>
      <c r="D275" s="399" t="s">
        <v>3254</v>
      </c>
      <c r="E275" s="374" t="s">
        <v>528</v>
      </c>
      <c r="F275" s="772"/>
      <c r="G275" s="800" t="s">
        <v>3232</v>
      </c>
      <c r="H275" s="800" t="s">
        <v>3233</v>
      </c>
      <c r="I275" s="800" t="s">
        <v>138</v>
      </c>
      <c r="J275" s="800" t="s">
        <v>3234</v>
      </c>
      <c r="K275" s="800" t="s">
        <v>3235</v>
      </c>
      <c r="L275" s="800" t="s">
        <v>3236</v>
      </c>
      <c r="M275" s="802" t="s">
        <v>3237</v>
      </c>
      <c r="N275" s="776"/>
      <c r="O275" s="779"/>
      <c r="P275" s="782"/>
      <c r="Q275" s="779"/>
      <c r="R275" s="788"/>
      <c r="S275" s="767"/>
      <c r="T275" s="770"/>
      <c r="U275" s="347" t="s">
        <v>192</v>
      </c>
      <c r="V275" s="348" t="s">
        <v>3255</v>
      </c>
      <c r="W275" s="349" t="s">
        <v>3256</v>
      </c>
      <c r="X275" s="348" t="s">
        <v>195</v>
      </c>
      <c r="Y275" s="45" t="s">
        <v>94</v>
      </c>
      <c r="Z275" s="50" t="s">
        <v>203</v>
      </c>
      <c r="AA275" s="51" t="s">
        <v>3257</v>
      </c>
      <c r="AB275" s="50"/>
      <c r="AC275" s="50" t="s">
        <v>102</v>
      </c>
      <c r="AD275" s="414" t="s">
        <v>95</v>
      </c>
      <c r="AE275" s="415" t="s">
        <v>95</v>
      </c>
      <c r="AF275" s="416" t="s">
        <v>96</v>
      </c>
      <c r="AG275" s="433" t="s">
        <v>102</v>
      </c>
      <c r="AH275" s="434" t="s">
        <v>102</v>
      </c>
      <c r="AI275" s="188" t="s">
        <v>165</v>
      </c>
      <c r="AJ275" s="189" t="s">
        <v>3258</v>
      </c>
      <c r="AK275" s="189" t="s">
        <v>3259</v>
      </c>
      <c r="AL275" s="190" t="s">
        <v>3260</v>
      </c>
      <c r="AM275" s="190" t="s">
        <v>3261</v>
      </c>
      <c r="AN275" s="190" t="s">
        <v>3262</v>
      </c>
      <c r="AO275" s="191">
        <v>34005</v>
      </c>
      <c r="AP275" s="60" t="s">
        <v>124</v>
      </c>
      <c r="AQ275" s="60" t="s">
        <v>95</v>
      </c>
      <c r="AR275" s="60" t="s">
        <v>95</v>
      </c>
      <c r="AS275" s="60" t="s">
        <v>95</v>
      </c>
      <c r="AT275" s="60" t="s">
        <v>233</v>
      </c>
      <c r="AU275" s="194" t="s">
        <v>96</v>
      </c>
      <c r="AV275" s="58" t="s">
        <v>102</v>
      </c>
      <c r="AW275" s="194" t="s">
        <v>102</v>
      </c>
      <c r="AX275" s="190" t="s">
        <v>102</v>
      </c>
      <c r="AY275" s="190" t="s">
        <v>138</v>
      </c>
      <c r="AZ275" s="192" t="s">
        <v>102</v>
      </c>
      <c r="BA275" s="249" t="s">
        <v>423</v>
      </c>
      <c r="BB275" s="192" t="s">
        <v>3250</v>
      </c>
      <c r="BC275" s="192" t="s">
        <v>3263</v>
      </c>
      <c r="BD275" s="64" t="str">
        <f t="shared" si="49"/>
        <v>F</v>
      </c>
      <c r="BE275" s="200" t="s">
        <v>1098</v>
      </c>
      <c r="BF275" s="34">
        <f>IF(A275="",BF274,ROW()-1-COUNTIF(A$2:A275,""))</f>
        <v>116</v>
      </c>
      <c r="BG275" s="34">
        <f t="shared" si="56"/>
        <v>2</v>
      </c>
      <c r="BH275" s="34" t="str">
        <f t="shared" si="57"/>
        <v>116-2</v>
      </c>
      <c r="BI275" s="34">
        <f t="shared" si="58"/>
        <v>2</v>
      </c>
      <c r="BJ275" s="34" t="str">
        <f t="shared" si="48"/>
        <v>116○</v>
      </c>
      <c r="BK275" s="34" t="str">
        <f t="shared" si="50"/>
        <v>新規+既出</v>
      </c>
      <c r="BL275" s="34" t="str">
        <f t="shared" si="59"/>
        <v>116-Yes</v>
      </c>
      <c r="BM275" s="34" t="str">
        <f t="shared" si="51"/>
        <v>進歩性</v>
      </c>
      <c r="BN275" s="34" t="str">
        <f t="shared" si="52"/>
        <v>進歩性のみ</v>
      </c>
      <c r="BO275" s="34" t="str">
        <f t="shared" si="53"/>
        <v>116-進</v>
      </c>
      <c r="BP275" s="34">
        <f t="shared" si="54"/>
        <v>1993</v>
      </c>
      <c r="BQ275" s="34" t="str">
        <f t="shared" si="55"/>
        <v>分析対象</v>
      </c>
      <c r="BR275" s="36"/>
      <c r="BS275" s="36"/>
      <c r="BT275" s="36"/>
      <c r="BU275" s="77" t="s">
        <v>189</v>
      </c>
      <c r="BV275" s="793" t="s">
        <v>3234</v>
      </c>
      <c r="BW275" s="195" t="s">
        <v>3260</v>
      </c>
    </row>
    <row r="276" spans="1:75" ht="81" x14ac:dyDescent="0.15">
      <c r="A276" s="420" t="s">
        <v>3264</v>
      </c>
      <c r="B276" s="421" t="s">
        <v>1381</v>
      </c>
      <c r="C276" s="412" t="s">
        <v>3265</v>
      </c>
      <c r="D276" s="344" t="s">
        <v>3266</v>
      </c>
      <c r="E276" s="344" t="s">
        <v>3267</v>
      </c>
      <c r="F276" s="413" t="s">
        <v>3268</v>
      </c>
      <c r="G276" s="163" t="s">
        <v>3269</v>
      </c>
      <c r="H276" s="43" t="s">
        <v>3270</v>
      </c>
      <c r="I276" s="43" t="s">
        <v>3271</v>
      </c>
      <c r="J276" s="43" t="s">
        <v>3272</v>
      </c>
      <c r="K276" s="43" t="s">
        <v>3273</v>
      </c>
      <c r="L276" s="43" t="s">
        <v>3274</v>
      </c>
      <c r="M276" s="43" t="s">
        <v>138</v>
      </c>
      <c r="N276" s="405" t="s">
        <v>3275</v>
      </c>
      <c r="O276" s="348" t="s">
        <v>3276</v>
      </c>
      <c r="P276" s="406" t="s">
        <v>3277</v>
      </c>
      <c r="Q276" s="407">
        <v>0</v>
      </c>
      <c r="R276" s="408" t="s">
        <v>3278</v>
      </c>
      <c r="S276" s="409" t="s">
        <v>1606</v>
      </c>
      <c r="T276" s="410">
        <v>1</v>
      </c>
      <c r="U276" s="347" t="s">
        <v>3279</v>
      </c>
      <c r="V276" s="348" t="s">
        <v>3280</v>
      </c>
      <c r="W276" s="349" t="s">
        <v>3281</v>
      </c>
      <c r="X276" s="348" t="s">
        <v>3282</v>
      </c>
      <c r="Y276" s="45" t="s">
        <v>94</v>
      </c>
      <c r="Z276" s="50" t="s">
        <v>122</v>
      </c>
      <c r="AA276" s="51" t="s">
        <v>3283</v>
      </c>
      <c r="AB276" s="50"/>
      <c r="AC276" s="50" t="s">
        <v>3284</v>
      </c>
      <c r="AD276" s="414" t="s">
        <v>95</v>
      </c>
      <c r="AE276" s="415" t="s">
        <v>95</v>
      </c>
      <c r="AF276" s="416" t="s">
        <v>96</v>
      </c>
      <c r="AG276" s="433" t="s">
        <v>102</v>
      </c>
      <c r="AH276" s="434" t="s">
        <v>102</v>
      </c>
      <c r="AI276" s="188" t="s">
        <v>165</v>
      </c>
      <c r="AJ276" s="189" t="s">
        <v>3285</v>
      </c>
      <c r="AK276" s="189" t="s">
        <v>3286</v>
      </c>
      <c r="AL276" s="190" t="s">
        <v>3287</v>
      </c>
      <c r="AM276" s="190" t="s">
        <v>3288</v>
      </c>
      <c r="AN276" s="190" t="s">
        <v>3289</v>
      </c>
      <c r="AO276" s="191">
        <v>31633</v>
      </c>
      <c r="AP276" s="60" t="s">
        <v>124</v>
      </c>
      <c r="AQ276" s="60" t="s">
        <v>95</v>
      </c>
      <c r="AR276" s="60" t="s">
        <v>95</v>
      </c>
      <c r="AS276" s="60" t="s">
        <v>95</v>
      </c>
      <c r="AT276" s="60" t="s">
        <v>233</v>
      </c>
      <c r="AU276" s="194" t="s">
        <v>277</v>
      </c>
      <c r="AV276" s="58" t="s">
        <v>102</v>
      </c>
      <c r="AW276" s="194" t="s">
        <v>102</v>
      </c>
      <c r="AX276" s="190" t="s">
        <v>102</v>
      </c>
      <c r="AY276" s="190" t="s">
        <v>3271</v>
      </c>
      <c r="AZ276" s="192" t="s">
        <v>125</v>
      </c>
      <c r="BA276" s="249" t="s">
        <v>423</v>
      </c>
      <c r="BB276" s="192" t="s">
        <v>3290</v>
      </c>
      <c r="BC276" s="192" t="s">
        <v>3291</v>
      </c>
      <c r="BD276" s="64" t="str">
        <f t="shared" si="49"/>
        <v>H</v>
      </c>
      <c r="BE276" s="200" t="s">
        <v>1098</v>
      </c>
      <c r="BF276" s="34">
        <f>IF(A276="",BF275,ROW()-1-COUNTIF(A$2:A276,""))</f>
        <v>117</v>
      </c>
      <c r="BG276" s="34">
        <f t="shared" si="56"/>
        <v>1</v>
      </c>
      <c r="BH276" s="34" t="str">
        <f t="shared" si="57"/>
        <v>117-1</v>
      </c>
      <c r="BI276" s="34">
        <f t="shared" si="58"/>
        <v>1</v>
      </c>
      <c r="BJ276" s="34" t="str">
        <f t="shared" si="48"/>
        <v/>
      </c>
      <c r="BK276" s="34" t="str">
        <f t="shared" si="50"/>
        <v>新規のみ</v>
      </c>
      <c r="BL276" s="34" t="str">
        <f t="shared" si="59"/>
        <v>117-Yes</v>
      </c>
      <c r="BM276" s="34" t="str">
        <f t="shared" si="51"/>
        <v>進歩性</v>
      </c>
      <c r="BN276" s="34" t="str">
        <f t="shared" si="52"/>
        <v>進歩性のみ</v>
      </c>
      <c r="BO276" s="34" t="str">
        <f t="shared" si="53"/>
        <v>117-進</v>
      </c>
      <c r="BP276" s="34">
        <f t="shared" si="54"/>
        <v>1986</v>
      </c>
      <c r="BQ276" s="34" t="str">
        <f t="shared" si="55"/>
        <v>分析対象</v>
      </c>
      <c r="BR276" s="103"/>
      <c r="BS276" s="103"/>
      <c r="BT276" s="103"/>
      <c r="BU276" s="77" t="s">
        <v>189</v>
      </c>
      <c r="BV276" s="66" t="s">
        <v>3272</v>
      </c>
      <c r="BW276" s="195" t="s">
        <v>3287</v>
      </c>
    </row>
    <row r="277" spans="1:75" ht="81" x14ac:dyDescent="0.15">
      <c r="A277" s="420" t="s">
        <v>3292</v>
      </c>
      <c r="B277" s="421" t="s">
        <v>1381</v>
      </c>
      <c r="C277" s="412" t="s">
        <v>3293</v>
      </c>
      <c r="D277" s="344" t="s">
        <v>3266</v>
      </c>
      <c r="E277" s="344" t="s">
        <v>3267</v>
      </c>
      <c r="F277" s="413" t="s">
        <v>3294</v>
      </c>
      <c r="G277" s="163" t="s">
        <v>3269</v>
      </c>
      <c r="H277" s="43" t="s">
        <v>3270</v>
      </c>
      <c r="I277" s="43" t="s">
        <v>3271</v>
      </c>
      <c r="J277" s="43" t="s">
        <v>3272</v>
      </c>
      <c r="K277" s="43" t="s">
        <v>3273</v>
      </c>
      <c r="L277" s="43" t="s">
        <v>3274</v>
      </c>
      <c r="M277" s="43" t="s">
        <v>138</v>
      </c>
      <c r="N277" s="405" t="s">
        <v>3295</v>
      </c>
      <c r="O277" s="348" t="s">
        <v>89</v>
      </c>
      <c r="P277" s="406" t="s">
        <v>3296</v>
      </c>
      <c r="Q277" s="407">
        <v>0</v>
      </c>
      <c r="R277" s="408" t="s">
        <v>3278</v>
      </c>
      <c r="S277" s="409" t="s">
        <v>1606</v>
      </c>
      <c r="T277" s="410">
        <v>1</v>
      </c>
      <c r="U277" s="347" t="s">
        <v>3279</v>
      </c>
      <c r="V277" s="348" t="s">
        <v>3280</v>
      </c>
      <c r="W277" s="349" t="s">
        <v>3281</v>
      </c>
      <c r="X277" s="348" t="s">
        <v>3282</v>
      </c>
      <c r="Y277" s="45" t="s">
        <v>94</v>
      </c>
      <c r="Z277" s="50" t="s">
        <v>122</v>
      </c>
      <c r="AA277" s="51" t="s">
        <v>3283</v>
      </c>
      <c r="AB277" s="50"/>
      <c r="AC277" s="50" t="s">
        <v>3284</v>
      </c>
      <c r="AD277" s="414" t="s">
        <v>95</v>
      </c>
      <c r="AE277" s="415" t="s">
        <v>95</v>
      </c>
      <c r="AF277" s="416" t="s">
        <v>96</v>
      </c>
      <c r="AG277" s="433" t="s">
        <v>102</v>
      </c>
      <c r="AH277" s="434" t="s">
        <v>102</v>
      </c>
      <c r="AI277" s="188" t="s">
        <v>165</v>
      </c>
      <c r="AJ277" s="189" t="s">
        <v>3285</v>
      </c>
      <c r="AK277" s="189" t="s">
        <v>3286</v>
      </c>
      <c r="AL277" s="190" t="s">
        <v>3287</v>
      </c>
      <c r="AM277" s="190" t="s">
        <v>3288</v>
      </c>
      <c r="AN277" s="190" t="s">
        <v>3289</v>
      </c>
      <c r="AO277" s="191">
        <v>31633</v>
      </c>
      <c r="AP277" s="60" t="s">
        <v>124</v>
      </c>
      <c r="AQ277" s="60" t="s">
        <v>95</v>
      </c>
      <c r="AR277" s="60" t="s">
        <v>95</v>
      </c>
      <c r="AS277" s="60" t="s">
        <v>95</v>
      </c>
      <c r="AT277" s="60" t="s">
        <v>233</v>
      </c>
      <c r="AU277" s="194" t="s">
        <v>277</v>
      </c>
      <c r="AV277" s="58" t="s">
        <v>102</v>
      </c>
      <c r="AW277" s="194" t="s">
        <v>102</v>
      </c>
      <c r="AX277" s="190" t="s">
        <v>102</v>
      </c>
      <c r="AY277" s="190" t="s">
        <v>3271</v>
      </c>
      <c r="AZ277" s="192" t="s">
        <v>125</v>
      </c>
      <c r="BA277" s="249" t="s">
        <v>423</v>
      </c>
      <c r="BB277" s="192" t="s">
        <v>3290</v>
      </c>
      <c r="BC277" s="192" t="s">
        <v>3291</v>
      </c>
      <c r="BD277" s="64" t="str">
        <f t="shared" si="49"/>
        <v>H</v>
      </c>
      <c r="BE277" s="200" t="s">
        <v>1098</v>
      </c>
      <c r="BF277" s="34">
        <f>IF(A277="",BF276,ROW()-1-COUNTIF(A$2:A277,""))</f>
        <v>118</v>
      </c>
      <c r="BG277" s="34">
        <f t="shared" si="56"/>
        <v>1</v>
      </c>
      <c r="BH277" s="34" t="str">
        <f t="shared" si="57"/>
        <v>118-1</v>
      </c>
      <c r="BI277" s="34">
        <f t="shared" si="58"/>
        <v>1</v>
      </c>
      <c r="BJ277" s="34" t="str">
        <f t="shared" si="48"/>
        <v/>
      </c>
      <c r="BK277" s="34" t="str">
        <f t="shared" si="50"/>
        <v>新規のみ</v>
      </c>
      <c r="BL277" s="34" t="str">
        <f t="shared" si="59"/>
        <v>118-Yes</v>
      </c>
      <c r="BM277" s="34" t="str">
        <f t="shared" si="51"/>
        <v>進歩性</v>
      </c>
      <c r="BN277" s="34" t="str">
        <f t="shared" si="52"/>
        <v>進歩性のみ</v>
      </c>
      <c r="BO277" s="34" t="str">
        <f t="shared" si="53"/>
        <v>118-進</v>
      </c>
      <c r="BP277" s="34">
        <f t="shared" si="54"/>
        <v>1986</v>
      </c>
      <c r="BQ277" s="34" t="str">
        <f t="shared" si="55"/>
        <v>分析対象</v>
      </c>
      <c r="BR277" s="103"/>
      <c r="BS277" s="103"/>
      <c r="BT277" s="103"/>
      <c r="BU277" s="77" t="s">
        <v>189</v>
      </c>
      <c r="BV277" s="66" t="s">
        <v>3272</v>
      </c>
      <c r="BW277" s="195" t="s">
        <v>3287</v>
      </c>
    </row>
    <row r="278" spans="1:75" ht="90.75" customHeight="1" x14ac:dyDescent="0.15">
      <c r="A278" s="420" t="s">
        <v>3297</v>
      </c>
      <c r="B278" s="421" t="s">
        <v>1381</v>
      </c>
      <c r="C278" s="418" t="s">
        <v>3298</v>
      </c>
      <c r="D278" s="344" t="s">
        <v>3266</v>
      </c>
      <c r="E278" s="344" t="s">
        <v>3267</v>
      </c>
      <c r="F278" s="413" t="s">
        <v>3299</v>
      </c>
      <c r="G278" s="163" t="s">
        <v>3300</v>
      </c>
      <c r="H278" s="43" t="s">
        <v>3270</v>
      </c>
      <c r="I278" s="43" t="s">
        <v>3271</v>
      </c>
      <c r="J278" s="43" t="s">
        <v>3272</v>
      </c>
      <c r="K278" s="43" t="s">
        <v>3301</v>
      </c>
      <c r="L278" s="43" t="s">
        <v>3274</v>
      </c>
      <c r="M278" s="43" t="s">
        <v>138</v>
      </c>
      <c r="N278" s="405" t="s">
        <v>3302</v>
      </c>
      <c r="O278" s="348" t="s">
        <v>89</v>
      </c>
      <c r="P278" s="406" t="s">
        <v>3303</v>
      </c>
      <c r="Q278" s="407">
        <v>0</v>
      </c>
      <c r="R278" s="408" t="s">
        <v>3278</v>
      </c>
      <c r="S278" s="409" t="s">
        <v>1606</v>
      </c>
      <c r="T278" s="410">
        <v>1</v>
      </c>
      <c r="U278" s="347" t="s">
        <v>3279</v>
      </c>
      <c r="V278" s="348" t="s">
        <v>3280</v>
      </c>
      <c r="W278" s="349" t="s">
        <v>3281</v>
      </c>
      <c r="X278" s="348" t="s">
        <v>3282</v>
      </c>
      <c r="Y278" s="45" t="s">
        <v>94</v>
      </c>
      <c r="Z278" s="50" t="s">
        <v>122</v>
      </c>
      <c r="AA278" s="51" t="s">
        <v>3283</v>
      </c>
      <c r="AB278" s="50"/>
      <c r="AC278" s="50" t="s">
        <v>3284</v>
      </c>
      <c r="AD278" s="414" t="s">
        <v>95</v>
      </c>
      <c r="AE278" s="415" t="s">
        <v>95</v>
      </c>
      <c r="AF278" s="416" t="s">
        <v>96</v>
      </c>
      <c r="AG278" s="433" t="s">
        <v>102</v>
      </c>
      <c r="AH278" s="434" t="s">
        <v>102</v>
      </c>
      <c r="AI278" s="188" t="s">
        <v>165</v>
      </c>
      <c r="AJ278" s="189" t="s">
        <v>3285</v>
      </c>
      <c r="AK278" s="189" t="s">
        <v>3286</v>
      </c>
      <c r="AL278" s="190" t="s">
        <v>3287</v>
      </c>
      <c r="AM278" s="190" t="s">
        <v>3288</v>
      </c>
      <c r="AN278" s="190" t="s">
        <v>3289</v>
      </c>
      <c r="AO278" s="191">
        <v>31633</v>
      </c>
      <c r="AP278" s="60" t="s">
        <v>124</v>
      </c>
      <c r="AQ278" s="60" t="s">
        <v>95</v>
      </c>
      <c r="AR278" s="60" t="s">
        <v>95</v>
      </c>
      <c r="AS278" s="60" t="s">
        <v>95</v>
      </c>
      <c r="AT278" s="60" t="s">
        <v>233</v>
      </c>
      <c r="AU278" s="194" t="s">
        <v>277</v>
      </c>
      <c r="AV278" s="58" t="s">
        <v>102</v>
      </c>
      <c r="AW278" s="194" t="s">
        <v>102</v>
      </c>
      <c r="AX278" s="190" t="s">
        <v>102</v>
      </c>
      <c r="AY278" s="190" t="s">
        <v>3271</v>
      </c>
      <c r="AZ278" s="192" t="s">
        <v>125</v>
      </c>
      <c r="BA278" s="249" t="s">
        <v>423</v>
      </c>
      <c r="BB278" s="192" t="s">
        <v>3290</v>
      </c>
      <c r="BC278" s="192" t="s">
        <v>3291</v>
      </c>
      <c r="BD278" s="64" t="str">
        <f t="shared" si="49"/>
        <v>H</v>
      </c>
      <c r="BE278" s="200" t="s">
        <v>1098</v>
      </c>
      <c r="BF278" s="34">
        <f>IF(A278="",BF277,ROW()-1-COUNTIF(A$2:A278,""))</f>
        <v>119</v>
      </c>
      <c r="BG278" s="34">
        <f t="shared" si="56"/>
        <v>1</v>
      </c>
      <c r="BH278" s="34" t="str">
        <f t="shared" si="57"/>
        <v>119-1</v>
      </c>
      <c r="BI278" s="34">
        <f t="shared" si="58"/>
        <v>1</v>
      </c>
      <c r="BJ278" s="34" t="str">
        <f t="shared" si="48"/>
        <v/>
      </c>
      <c r="BK278" s="34" t="str">
        <f t="shared" si="50"/>
        <v>新規のみ</v>
      </c>
      <c r="BL278" s="34" t="str">
        <f t="shared" si="59"/>
        <v>119-Yes</v>
      </c>
      <c r="BM278" s="34" t="str">
        <f t="shared" si="51"/>
        <v>進歩性</v>
      </c>
      <c r="BN278" s="34" t="str">
        <f t="shared" si="52"/>
        <v>進歩性のみ</v>
      </c>
      <c r="BO278" s="34" t="str">
        <f t="shared" si="53"/>
        <v>119-進</v>
      </c>
      <c r="BP278" s="34">
        <f t="shared" si="54"/>
        <v>1986</v>
      </c>
      <c r="BQ278" s="34" t="str">
        <f t="shared" si="55"/>
        <v>分析対象</v>
      </c>
      <c r="BR278" s="103"/>
      <c r="BS278" s="103"/>
      <c r="BT278" s="103"/>
      <c r="BU278" s="77" t="s">
        <v>189</v>
      </c>
      <c r="BV278" s="66" t="s">
        <v>3304</v>
      </c>
      <c r="BW278" s="195" t="s">
        <v>3287</v>
      </c>
    </row>
    <row r="279" spans="1:75" ht="80.25" customHeight="1" x14ac:dyDescent="0.15">
      <c r="A279" s="420" t="s">
        <v>3305</v>
      </c>
      <c r="B279" s="421" t="s">
        <v>1381</v>
      </c>
      <c r="C279" s="412" t="s">
        <v>3306</v>
      </c>
      <c r="D279" s="344" t="s">
        <v>3307</v>
      </c>
      <c r="E279" s="361" t="s">
        <v>528</v>
      </c>
      <c r="F279" s="413" t="s">
        <v>3308</v>
      </c>
      <c r="G279" s="163" t="s">
        <v>3309</v>
      </c>
      <c r="H279" s="43" t="s">
        <v>3310</v>
      </c>
      <c r="I279" s="43" t="s">
        <v>138</v>
      </c>
      <c r="J279" s="43" t="s">
        <v>3311</v>
      </c>
      <c r="K279" s="43" t="s">
        <v>3312</v>
      </c>
      <c r="L279" s="43" t="s">
        <v>3313</v>
      </c>
      <c r="M279" s="43" t="s">
        <v>3314</v>
      </c>
      <c r="N279" s="405" t="s">
        <v>3315</v>
      </c>
      <c r="O279" s="348" t="s">
        <v>89</v>
      </c>
      <c r="P279" s="406" t="s">
        <v>3316</v>
      </c>
      <c r="Q279" s="407">
        <v>0</v>
      </c>
      <c r="R279" s="408" t="s">
        <v>192</v>
      </c>
      <c r="S279" s="386" t="s">
        <v>412</v>
      </c>
      <c r="T279" s="10">
        <v>1</v>
      </c>
      <c r="U279" s="347" t="s">
        <v>192</v>
      </c>
      <c r="V279" s="348" t="s">
        <v>3317</v>
      </c>
      <c r="W279" s="349" t="s">
        <v>3318</v>
      </c>
      <c r="X279" s="348" t="s">
        <v>3319</v>
      </c>
      <c r="Y279" s="45" t="s">
        <v>94</v>
      </c>
      <c r="Z279" s="50" t="s">
        <v>122</v>
      </c>
      <c r="AA279" s="51" t="s">
        <v>3320</v>
      </c>
      <c r="AB279" s="50"/>
      <c r="AC279" s="50" t="s">
        <v>3321</v>
      </c>
      <c r="AD279" s="414" t="s">
        <v>96</v>
      </c>
      <c r="AE279" s="415" t="s">
        <v>96</v>
      </c>
      <c r="AF279" s="416" t="s">
        <v>95</v>
      </c>
      <c r="AG279" s="433" t="s">
        <v>102</v>
      </c>
      <c r="AH279" s="434" t="s">
        <v>102</v>
      </c>
      <c r="AI279" s="188" t="s">
        <v>165</v>
      </c>
      <c r="AJ279" s="189" t="s">
        <v>3322</v>
      </c>
      <c r="AK279" s="189" t="s">
        <v>3323</v>
      </c>
      <c r="AL279" s="190" t="s">
        <v>3324</v>
      </c>
      <c r="AM279" s="190" t="s">
        <v>3325</v>
      </c>
      <c r="AN279" s="190" t="s">
        <v>3326</v>
      </c>
      <c r="AO279" s="191">
        <v>36473</v>
      </c>
      <c r="AP279" s="60" t="s">
        <v>124</v>
      </c>
      <c r="AQ279" s="60" t="s">
        <v>95</v>
      </c>
      <c r="AR279" s="60" t="s">
        <v>95</v>
      </c>
      <c r="AS279" s="60" t="s">
        <v>95</v>
      </c>
      <c r="AT279" s="60" t="s">
        <v>233</v>
      </c>
      <c r="AU279" s="194" t="s">
        <v>95</v>
      </c>
      <c r="AV279" s="58" t="s">
        <v>102</v>
      </c>
      <c r="AW279" s="194" t="s">
        <v>102</v>
      </c>
      <c r="AX279" s="190" t="s">
        <v>102</v>
      </c>
      <c r="AY279" s="190" t="s">
        <v>138</v>
      </c>
      <c r="AZ279" s="192" t="s">
        <v>102</v>
      </c>
      <c r="BA279" s="249" t="s">
        <v>423</v>
      </c>
      <c r="BB279" s="192" t="s">
        <v>3327</v>
      </c>
      <c r="BC279" s="192" t="s">
        <v>3328</v>
      </c>
      <c r="BD279" s="64" t="str">
        <f t="shared" si="49"/>
        <v>G</v>
      </c>
      <c r="BE279" s="200" t="s">
        <v>1098</v>
      </c>
      <c r="BF279" s="34">
        <f>IF(A279="",BF278,ROW()-1-COUNTIF(A$2:A279,""))</f>
        <v>120</v>
      </c>
      <c r="BG279" s="34">
        <f t="shared" si="56"/>
        <v>1</v>
      </c>
      <c r="BH279" s="34" t="str">
        <f t="shared" si="57"/>
        <v>120-1</v>
      </c>
      <c r="BI279" s="34">
        <f t="shared" si="58"/>
        <v>1</v>
      </c>
      <c r="BJ279" s="34" t="str">
        <f t="shared" si="48"/>
        <v>120○</v>
      </c>
      <c r="BK279" s="34" t="str">
        <f t="shared" si="50"/>
        <v>既出のみ</v>
      </c>
      <c r="BL279" s="34" t="str">
        <f t="shared" si="59"/>
        <v>120-No</v>
      </c>
      <c r="BM279" s="34" t="str">
        <f t="shared" si="51"/>
        <v>進歩性</v>
      </c>
      <c r="BN279" s="34" t="str">
        <f t="shared" si="52"/>
        <v>進歩性のみ</v>
      </c>
      <c r="BO279" s="34" t="str">
        <f t="shared" si="53"/>
        <v>120-進</v>
      </c>
      <c r="BP279" s="34">
        <f t="shared" si="54"/>
        <v>1999</v>
      </c>
      <c r="BQ279" s="34" t="str">
        <f t="shared" si="55"/>
        <v>分析対象</v>
      </c>
      <c r="BR279" s="36"/>
      <c r="BS279" s="36"/>
      <c r="BT279" s="36"/>
      <c r="BU279" s="77" t="s">
        <v>104</v>
      </c>
      <c r="BV279" s="66" t="s">
        <v>3311</v>
      </c>
      <c r="BW279" s="195" t="s">
        <v>3324</v>
      </c>
    </row>
    <row r="280" spans="1:75" ht="81" x14ac:dyDescent="0.15">
      <c r="A280" s="420" t="s">
        <v>3329</v>
      </c>
      <c r="B280" s="421" t="s">
        <v>1381</v>
      </c>
      <c r="C280" s="418" t="s">
        <v>3330</v>
      </c>
      <c r="D280" s="418"/>
      <c r="E280" s="418"/>
      <c r="F280" s="413" t="s">
        <v>3331</v>
      </c>
      <c r="G280" s="163" t="s">
        <v>3332</v>
      </c>
      <c r="H280" s="43" t="s">
        <v>3333</v>
      </c>
      <c r="I280" s="43" t="s">
        <v>138</v>
      </c>
      <c r="J280" s="43" t="s">
        <v>3334</v>
      </c>
      <c r="K280" s="43" t="s">
        <v>3335</v>
      </c>
      <c r="L280" s="43" t="s">
        <v>3336</v>
      </c>
      <c r="M280" s="43" t="s">
        <v>3337</v>
      </c>
      <c r="N280" s="405" t="s">
        <v>3338</v>
      </c>
      <c r="O280" s="348"/>
      <c r="P280" s="406" t="s">
        <v>3339</v>
      </c>
      <c r="Q280" s="407"/>
      <c r="R280" s="408"/>
      <c r="S280" s="409" t="s">
        <v>2421</v>
      </c>
      <c r="T280" s="410" t="s">
        <v>2421</v>
      </c>
      <c r="U280" s="347"/>
      <c r="V280" s="348"/>
      <c r="W280" s="349" t="s">
        <v>195</v>
      </c>
      <c r="X280" s="348" t="s">
        <v>195</v>
      </c>
      <c r="Y280" s="348"/>
      <c r="Z280" s="349"/>
      <c r="AA280" s="388" t="s">
        <v>102</v>
      </c>
      <c r="AB280" s="88"/>
      <c r="AC280" s="88" t="s">
        <v>102</v>
      </c>
      <c r="AD280" s="414" t="s">
        <v>102</v>
      </c>
      <c r="AE280" s="415" t="s">
        <v>102</v>
      </c>
      <c r="AF280" s="416" t="s">
        <v>102</v>
      </c>
      <c r="AG280" s="433" t="s">
        <v>102</v>
      </c>
      <c r="AH280" s="434" t="s">
        <v>102</v>
      </c>
      <c r="AI280" s="188" t="s">
        <v>102</v>
      </c>
      <c r="AJ280" s="189" t="s">
        <v>102</v>
      </c>
      <c r="AK280" s="189" t="s">
        <v>102</v>
      </c>
      <c r="AL280" s="190" t="s">
        <v>102</v>
      </c>
      <c r="AM280" s="190" t="s">
        <v>102</v>
      </c>
      <c r="AN280" s="190" t="s">
        <v>102</v>
      </c>
      <c r="AO280" s="191" t="s">
        <v>102</v>
      </c>
      <c r="AP280" s="60"/>
      <c r="AQ280" s="60"/>
      <c r="AR280" s="60"/>
      <c r="AS280" s="60" t="s">
        <v>102</v>
      </c>
      <c r="AT280" s="60" t="s">
        <v>102</v>
      </c>
      <c r="AU280" s="194" t="s">
        <v>102</v>
      </c>
      <c r="AV280" s="193" t="s">
        <v>205</v>
      </c>
      <c r="AW280" s="194" t="s">
        <v>102</v>
      </c>
      <c r="AX280" s="190" t="s">
        <v>102</v>
      </c>
      <c r="AY280" s="190" t="s">
        <v>138</v>
      </c>
      <c r="AZ280" s="192" t="s">
        <v>102</v>
      </c>
      <c r="BA280" s="192" t="s">
        <v>102</v>
      </c>
      <c r="BB280" s="192" t="s">
        <v>102</v>
      </c>
      <c r="BC280" s="192" t="s">
        <v>102</v>
      </c>
      <c r="BD280" s="64" t="str">
        <f t="shared" si="49"/>
        <v>H</v>
      </c>
      <c r="BE280" s="200"/>
      <c r="BF280" s="34">
        <f>IF(A280="",BF279,ROW()-1-COUNTIF(A$2:A280,""))</f>
        <v>121</v>
      </c>
      <c r="BG280" s="34">
        <f t="shared" si="56"/>
        <v>1</v>
      </c>
      <c r="BH280" s="34" t="str">
        <f t="shared" si="57"/>
        <v>121-1</v>
      </c>
      <c r="BI280" s="34">
        <f t="shared" si="58"/>
        <v>1</v>
      </c>
      <c r="BJ280" s="34" t="str">
        <f t="shared" si="48"/>
        <v/>
      </c>
      <c r="BK280" s="34" t="str">
        <f t="shared" si="50"/>
        <v>既出のみ</v>
      </c>
      <c r="BL280" s="34" t="str">
        <f t="shared" si="59"/>
        <v>121-</v>
      </c>
      <c r="BM280" s="34" t="str">
        <f t="shared" si="51"/>
        <v/>
      </c>
      <c r="BN280" s="34" t="str">
        <f t="shared" si="52"/>
        <v>-</v>
      </c>
      <c r="BO280" s="34" t="str">
        <f t="shared" si="53"/>
        <v>121-両</v>
      </c>
      <c r="BP280" s="34" t="str">
        <f t="shared" si="54"/>
        <v/>
      </c>
      <c r="BQ280" s="34" t="str">
        <f t="shared" si="55"/>
        <v/>
      </c>
      <c r="BR280" s="103"/>
      <c r="BS280" s="103"/>
      <c r="BT280" s="103"/>
      <c r="BV280" s="66" t="s">
        <v>3334</v>
      </c>
      <c r="BW280" s="195" t="s">
        <v>102</v>
      </c>
    </row>
    <row r="281" spans="1:75" ht="108" x14ac:dyDescent="0.15">
      <c r="A281" s="794" t="s">
        <v>3340</v>
      </c>
      <c r="B281" s="436" t="s">
        <v>1381</v>
      </c>
      <c r="C281" s="412" t="s">
        <v>3341</v>
      </c>
      <c r="D281" s="402" t="s">
        <v>3342</v>
      </c>
      <c r="E281" s="361" t="s">
        <v>2368</v>
      </c>
      <c r="F281" s="413" t="s">
        <v>3331</v>
      </c>
      <c r="G281" s="163" t="s">
        <v>3332</v>
      </c>
      <c r="H281" s="43" t="s">
        <v>3333</v>
      </c>
      <c r="I281" s="43" t="s">
        <v>138</v>
      </c>
      <c r="J281" s="43" t="s">
        <v>3334</v>
      </c>
      <c r="K281" s="43" t="s">
        <v>3335</v>
      </c>
      <c r="L281" s="43" t="s">
        <v>3336</v>
      </c>
      <c r="M281" s="43" t="s">
        <v>3337</v>
      </c>
      <c r="N281" s="405" t="s">
        <v>3343</v>
      </c>
      <c r="O281" s="348" t="s">
        <v>89</v>
      </c>
      <c r="P281" s="406" t="s">
        <v>3344</v>
      </c>
      <c r="Q281" s="407"/>
      <c r="R281" s="437" t="s">
        <v>3345</v>
      </c>
      <c r="S281" s="795" t="s">
        <v>2381</v>
      </c>
      <c r="T281" s="797">
        <v>2</v>
      </c>
      <c r="U281" s="82" t="s">
        <v>91</v>
      </c>
      <c r="V281" s="348" t="s">
        <v>3346</v>
      </c>
      <c r="W281" s="348" t="s">
        <v>3347</v>
      </c>
      <c r="X281" s="348" t="s">
        <v>195</v>
      </c>
      <c r="Y281" s="348"/>
      <c r="Z281" s="50" t="s">
        <v>122</v>
      </c>
      <c r="AA281" s="388" t="s">
        <v>3348</v>
      </c>
      <c r="AB281" s="88"/>
      <c r="AC281" s="88" t="s">
        <v>102</v>
      </c>
      <c r="AD281" s="414" t="s">
        <v>95</v>
      </c>
      <c r="AE281" s="415" t="s">
        <v>95</v>
      </c>
      <c r="AF281" s="416" t="s">
        <v>96</v>
      </c>
      <c r="AG281" s="433" t="s">
        <v>102</v>
      </c>
      <c r="AH281" s="434" t="s">
        <v>102</v>
      </c>
      <c r="AI281" s="188" t="s">
        <v>165</v>
      </c>
      <c r="AJ281" s="189" t="s">
        <v>3349</v>
      </c>
      <c r="AK281" s="189" t="s">
        <v>3350</v>
      </c>
      <c r="AL281" s="190" t="s">
        <v>3351</v>
      </c>
      <c r="AM281" s="190" t="s">
        <v>3352</v>
      </c>
      <c r="AN281" s="190" t="s">
        <v>3353</v>
      </c>
      <c r="AO281" s="191">
        <v>33245</v>
      </c>
      <c r="AP281" s="60" t="s">
        <v>124</v>
      </c>
      <c r="AQ281" s="60" t="s">
        <v>95</v>
      </c>
      <c r="AR281" s="60" t="s">
        <v>95</v>
      </c>
      <c r="AS281" s="60" t="s">
        <v>95</v>
      </c>
      <c r="AT281" s="60" t="s">
        <v>233</v>
      </c>
      <c r="AU281" s="194" t="s">
        <v>277</v>
      </c>
      <c r="AV281" s="58" t="s">
        <v>102</v>
      </c>
      <c r="AW281" s="194" t="s">
        <v>102</v>
      </c>
      <c r="AX281" s="190" t="s">
        <v>102</v>
      </c>
      <c r="AY281" s="190" t="s">
        <v>138</v>
      </c>
      <c r="AZ281" s="192" t="s">
        <v>102</v>
      </c>
      <c r="BA281" s="192" t="s">
        <v>368</v>
      </c>
      <c r="BB281" s="192" t="s">
        <v>3354</v>
      </c>
      <c r="BC281" s="192" t="s">
        <v>3355</v>
      </c>
      <c r="BD281" s="64" t="str">
        <f t="shared" si="49"/>
        <v>H</v>
      </c>
      <c r="BE281" s="200" t="s">
        <v>1098</v>
      </c>
      <c r="BF281" s="34">
        <f>IF(A281="",BF280,ROW()-1-COUNTIF(A$2:A281,""))</f>
        <v>122</v>
      </c>
      <c r="BG281" s="34">
        <f t="shared" si="56"/>
        <v>1</v>
      </c>
      <c r="BH281" s="34" t="str">
        <f t="shared" si="57"/>
        <v>122-1</v>
      </c>
      <c r="BI281" s="34">
        <f t="shared" si="58"/>
        <v>2</v>
      </c>
      <c r="BJ281" s="34" t="str">
        <f t="shared" si="48"/>
        <v/>
      </c>
      <c r="BK281" s="34" t="str">
        <f t="shared" si="50"/>
        <v>新規のみ</v>
      </c>
      <c r="BL281" s="34" t="str">
        <f t="shared" si="59"/>
        <v>122-Yes</v>
      </c>
      <c r="BM281" s="34" t="str">
        <f t="shared" si="51"/>
        <v>進歩性</v>
      </c>
      <c r="BN281" s="34" t="str">
        <f t="shared" si="52"/>
        <v>進歩性のみ</v>
      </c>
      <c r="BO281" s="34" t="str">
        <f t="shared" si="53"/>
        <v>122-進</v>
      </c>
      <c r="BP281" s="34">
        <f t="shared" si="54"/>
        <v>1991</v>
      </c>
      <c r="BQ281" s="34" t="str">
        <f t="shared" si="55"/>
        <v>分析対象</v>
      </c>
      <c r="BR281" s="103"/>
      <c r="BS281" s="103"/>
      <c r="BT281" s="103"/>
      <c r="BU281" s="77" t="s">
        <v>104</v>
      </c>
      <c r="BV281" s="66" t="s">
        <v>3334</v>
      </c>
      <c r="BW281" s="195" t="s">
        <v>3351</v>
      </c>
    </row>
    <row r="282" spans="1:75" ht="81" x14ac:dyDescent="0.15">
      <c r="A282" s="794"/>
      <c r="B282" s="436" t="s">
        <v>1381</v>
      </c>
      <c r="C282" s="418" t="s">
        <v>3330</v>
      </c>
      <c r="D282" s="402" t="s">
        <v>3342</v>
      </c>
      <c r="E282" s="361" t="s">
        <v>2368</v>
      </c>
      <c r="F282" s="413" t="s">
        <v>3331</v>
      </c>
      <c r="G282" s="163" t="s">
        <v>3332</v>
      </c>
      <c r="H282" s="43" t="s">
        <v>3333</v>
      </c>
      <c r="I282" s="43" t="s">
        <v>138</v>
      </c>
      <c r="J282" s="43" t="s">
        <v>3334</v>
      </c>
      <c r="K282" s="43" t="s">
        <v>3335</v>
      </c>
      <c r="L282" s="43" t="s">
        <v>3336</v>
      </c>
      <c r="M282" s="43" t="s">
        <v>3337</v>
      </c>
      <c r="N282" s="405"/>
      <c r="O282" s="348"/>
      <c r="P282" s="406"/>
      <c r="Q282" s="407"/>
      <c r="R282" s="438"/>
      <c r="S282" s="796"/>
      <c r="T282" s="798"/>
      <c r="U282" s="82" t="s">
        <v>340</v>
      </c>
      <c r="V282" s="348" t="s">
        <v>3356</v>
      </c>
      <c r="W282" s="349" t="s">
        <v>195</v>
      </c>
      <c r="X282" s="348" t="s">
        <v>195</v>
      </c>
      <c r="Y282" s="348"/>
      <c r="Z282" s="50" t="s">
        <v>203</v>
      </c>
      <c r="AA282" s="388" t="s">
        <v>102</v>
      </c>
      <c r="AB282" s="88"/>
      <c r="AC282" s="88" t="s">
        <v>102</v>
      </c>
      <c r="AD282" s="414" t="s">
        <v>95</v>
      </c>
      <c r="AE282" s="415" t="s">
        <v>95</v>
      </c>
      <c r="AF282" s="416" t="s">
        <v>96</v>
      </c>
      <c r="AG282" s="433" t="s">
        <v>102</v>
      </c>
      <c r="AH282" s="434" t="s">
        <v>102</v>
      </c>
      <c r="AI282" s="188" t="s">
        <v>2818</v>
      </c>
      <c r="AJ282" s="189" t="s">
        <v>102</v>
      </c>
      <c r="AK282" s="189" t="s">
        <v>102</v>
      </c>
      <c r="AL282" s="190" t="s">
        <v>102</v>
      </c>
      <c r="AM282" s="190" t="s">
        <v>102</v>
      </c>
      <c r="AN282" s="190" t="s">
        <v>102</v>
      </c>
      <c r="AO282" s="191" t="s">
        <v>102</v>
      </c>
      <c r="AP282" s="60" t="s">
        <v>99</v>
      </c>
      <c r="AQ282" s="60" t="s">
        <v>95</v>
      </c>
      <c r="AR282" s="60" t="s">
        <v>95</v>
      </c>
      <c r="AS282" s="60" t="s">
        <v>95</v>
      </c>
      <c r="AT282" s="60" t="s">
        <v>100</v>
      </c>
      <c r="AU282" s="194" t="s">
        <v>277</v>
      </c>
      <c r="AV282" s="193" t="s">
        <v>205</v>
      </c>
      <c r="AW282" s="194" t="s">
        <v>102</v>
      </c>
      <c r="AX282" s="190" t="s">
        <v>102</v>
      </c>
      <c r="AY282" s="190" t="s">
        <v>138</v>
      </c>
      <c r="AZ282" s="192" t="s">
        <v>102</v>
      </c>
      <c r="BA282" s="192" t="s">
        <v>102</v>
      </c>
      <c r="BB282" s="192" t="s">
        <v>102</v>
      </c>
      <c r="BC282" s="192" t="s">
        <v>102</v>
      </c>
      <c r="BD282" s="64" t="str">
        <f t="shared" si="49"/>
        <v>H</v>
      </c>
      <c r="BE282" s="200" t="s">
        <v>1098</v>
      </c>
      <c r="BF282" s="34">
        <f>IF(A282="",BF281,ROW()-1-COUNTIF(A$2:A282,""))</f>
        <v>122</v>
      </c>
      <c r="BG282" s="34">
        <f t="shared" si="56"/>
        <v>2</v>
      </c>
      <c r="BH282" s="34" t="str">
        <f t="shared" si="57"/>
        <v>122-2</v>
      </c>
      <c r="BI282" s="34">
        <f t="shared" si="58"/>
        <v>2</v>
      </c>
      <c r="BJ282" s="34" t="str">
        <f t="shared" si="48"/>
        <v/>
      </c>
      <c r="BK282" s="34" t="str">
        <f t="shared" si="50"/>
        <v>新規のみ</v>
      </c>
      <c r="BL282" s="34" t="str">
        <f t="shared" si="59"/>
        <v>122-Yes</v>
      </c>
      <c r="BM282" s="34" t="str">
        <f t="shared" si="51"/>
        <v>進歩性</v>
      </c>
      <c r="BN282" s="34" t="str">
        <f t="shared" si="52"/>
        <v>進歩性のみ</v>
      </c>
      <c r="BO282" s="34" t="str">
        <f t="shared" si="53"/>
        <v>122-進</v>
      </c>
      <c r="BP282" s="34" t="str">
        <f t="shared" si="54"/>
        <v/>
      </c>
      <c r="BQ282" s="34" t="str">
        <f t="shared" si="55"/>
        <v>分析対象</v>
      </c>
      <c r="BR282" s="103"/>
      <c r="BS282" s="103"/>
      <c r="BT282" s="103"/>
      <c r="BV282" s="66" t="s">
        <v>3334</v>
      </c>
      <c r="BW282" s="195" t="s">
        <v>102</v>
      </c>
    </row>
    <row r="283" spans="1:75" ht="27" x14ac:dyDescent="0.15">
      <c r="A283" s="420" t="s">
        <v>3357</v>
      </c>
      <c r="B283" s="421" t="s">
        <v>1381</v>
      </c>
      <c r="C283" s="418" t="s">
        <v>3330</v>
      </c>
      <c r="D283" s="418"/>
      <c r="E283" s="418"/>
      <c r="F283" s="413" t="s">
        <v>3331</v>
      </c>
      <c r="G283" s="163" t="s">
        <v>3332</v>
      </c>
      <c r="H283" s="43" t="s">
        <v>3333</v>
      </c>
      <c r="I283" s="43" t="s">
        <v>138</v>
      </c>
      <c r="J283" s="43" t="s">
        <v>3334</v>
      </c>
      <c r="K283" s="43" t="s">
        <v>3335</v>
      </c>
      <c r="L283" s="43" t="s">
        <v>3336</v>
      </c>
      <c r="M283" s="43" t="s">
        <v>3337</v>
      </c>
      <c r="N283" s="405" t="s">
        <v>3358</v>
      </c>
      <c r="O283" s="348"/>
      <c r="P283" s="406"/>
      <c r="Q283" s="407"/>
      <c r="R283" s="439"/>
      <c r="S283" s="409" t="s">
        <v>3359</v>
      </c>
      <c r="T283" s="410" t="s">
        <v>3359</v>
      </c>
      <c r="U283" s="347"/>
      <c r="V283" s="348"/>
      <c r="W283" s="349" t="s">
        <v>195</v>
      </c>
      <c r="X283" s="348" t="s">
        <v>195</v>
      </c>
      <c r="Y283" s="348"/>
      <c r="Z283" s="349"/>
      <c r="AA283" s="388" t="s">
        <v>102</v>
      </c>
      <c r="AB283" s="88"/>
      <c r="AC283" s="88" t="s">
        <v>102</v>
      </c>
      <c r="AD283" s="414" t="s">
        <v>102</v>
      </c>
      <c r="AE283" s="415" t="s">
        <v>102</v>
      </c>
      <c r="AF283" s="416" t="s">
        <v>102</v>
      </c>
      <c r="AG283" s="433" t="s">
        <v>102</v>
      </c>
      <c r="AH283" s="434" t="s">
        <v>102</v>
      </c>
      <c r="AI283" s="188" t="s">
        <v>102</v>
      </c>
      <c r="AJ283" s="189" t="s">
        <v>102</v>
      </c>
      <c r="AK283" s="189" t="s">
        <v>102</v>
      </c>
      <c r="AL283" s="190" t="s">
        <v>102</v>
      </c>
      <c r="AM283" s="190" t="s">
        <v>102</v>
      </c>
      <c r="AN283" s="190" t="s">
        <v>102</v>
      </c>
      <c r="AO283" s="191" t="s">
        <v>102</v>
      </c>
      <c r="AP283" s="60"/>
      <c r="AQ283" s="60"/>
      <c r="AR283" s="60"/>
      <c r="AS283" s="60" t="s">
        <v>102</v>
      </c>
      <c r="AT283" s="60" t="s">
        <v>102</v>
      </c>
      <c r="AU283" s="194" t="s">
        <v>102</v>
      </c>
      <c r="AV283" s="193" t="s">
        <v>205</v>
      </c>
      <c r="AW283" s="194" t="s">
        <v>102</v>
      </c>
      <c r="AX283" s="190" t="s">
        <v>102</v>
      </c>
      <c r="AY283" s="190" t="s">
        <v>138</v>
      </c>
      <c r="AZ283" s="192" t="s">
        <v>102</v>
      </c>
      <c r="BA283" s="192" t="s">
        <v>102</v>
      </c>
      <c r="BB283" s="192" t="s">
        <v>102</v>
      </c>
      <c r="BC283" s="192" t="s">
        <v>102</v>
      </c>
      <c r="BD283" s="64" t="str">
        <f t="shared" si="49"/>
        <v>H</v>
      </c>
      <c r="BE283" s="200"/>
      <c r="BF283" s="34">
        <f>IF(A283="",BF282,ROW()-1-COUNTIF(A$2:A283,""))</f>
        <v>123</v>
      </c>
      <c r="BG283" s="34">
        <f t="shared" si="56"/>
        <v>1</v>
      </c>
      <c r="BH283" s="34" t="str">
        <f t="shared" si="57"/>
        <v>123-1</v>
      </c>
      <c r="BI283" s="34">
        <f t="shared" si="58"/>
        <v>1</v>
      </c>
      <c r="BJ283" s="34" t="str">
        <f t="shared" si="48"/>
        <v/>
      </c>
      <c r="BK283" s="34" t="str">
        <f t="shared" si="50"/>
        <v>既出のみ</v>
      </c>
      <c r="BL283" s="34" t="str">
        <f t="shared" si="59"/>
        <v>123-</v>
      </c>
      <c r="BM283" s="34" t="str">
        <f t="shared" si="51"/>
        <v/>
      </c>
      <c r="BN283" s="34" t="str">
        <f t="shared" si="52"/>
        <v>-</v>
      </c>
      <c r="BO283" s="34" t="str">
        <f t="shared" si="53"/>
        <v>123-両</v>
      </c>
      <c r="BP283" s="34" t="str">
        <f t="shared" si="54"/>
        <v/>
      </c>
      <c r="BQ283" s="34" t="str">
        <f t="shared" si="55"/>
        <v/>
      </c>
      <c r="BR283" s="103"/>
      <c r="BS283" s="103"/>
      <c r="BT283" s="103"/>
      <c r="BV283" s="66" t="s">
        <v>3334</v>
      </c>
      <c r="BW283" s="195" t="s">
        <v>102</v>
      </c>
    </row>
    <row r="284" spans="1:75" ht="81" x14ac:dyDescent="0.15">
      <c r="A284" s="420" t="s">
        <v>3360</v>
      </c>
      <c r="B284" s="421" t="s">
        <v>1381</v>
      </c>
      <c r="C284" s="418" t="s">
        <v>3361</v>
      </c>
      <c r="D284" s="418"/>
      <c r="E284" s="418"/>
      <c r="F284" s="413" t="s">
        <v>3362</v>
      </c>
      <c r="G284" s="163" t="s">
        <v>3363</v>
      </c>
      <c r="H284" s="43" t="s">
        <v>3364</v>
      </c>
      <c r="I284" s="43" t="s">
        <v>3365</v>
      </c>
      <c r="J284" s="43" t="s">
        <v>3366</v>
      </c>
      <c r="K284" s="43" t="s">
        <v>3367</v>
      </c>
      <c r="L284" s="43" t="s">
        <v>3368</v>
      </c>
      <c r="M284" s="43" t="s">
        <v>3369</v>
      </c>
      <c r="N284" s="405" t="s">
        <v>3370</v>
      </c>
      <c r="O284" s="348"/>
      <c r="P284" s="406"/>
      <c r="Q284" s="407"/>
      <c r="R284" s="408"/>
      <c r="S284" s="409" t="s">
        <v>2421</v>
      </c>
      <c r="T284" s="410" t="s">
        <v>2421</v>
      </c>
      <c r="U284" s="347"/>
      <c r="V284" s="348"/>
      <c r="W284" s="349" t="s">
        <v>195</v>
      </c>
      <c r="X284" s="348" t="s">
        <v>195</v>
      </c>
      <c r="Y284" s="348"/>
      <c r="Z284" s="349"/>
      <c r="AA284" s="388" t="s">
        <v>102</v>
      </c>
      <c r="AB284" s="88"/>
      <c r="AC284" s="88" t="s">
        <v>102</v>
      </c>
      <c r="AD284" s="414" t="s">
        <v>102</v>
      </c>
      <c r="AE284" s="415" t="s">
        <v>102</v>
      </c>
      <c r="AF284" s="416" t="s">
        <v>102</v>
      </c>
      <c r="AG284" s="433" t="s">
        <v>102</v>
      </c>
      <c r="AH284" s="434" t="s">
        <v>102</v>
      </c>
      <c r="AI284" s="188" t="s">
        <v>102</v>
      </c>
      <c r="AJ284" s="189" t="s">
        <v>102</v>
      </c>
      <c r="AK284" s="189" t="s">
        <v>102</v>
      </c>
      <c r="AL284" s="190" t="s">
        <v>102</v>
      </c>
      <c r="AM284" s="190" t="s">
        <v>102</v>
      </c>
      <c r="AN284" s="190" t="s">
        <v>102</v>
      </c>
      <c r="AO284" s="191" t="s">
        <v>102</v>
      </c>
      <c r="AP284" s="60"/>
      <c r="AQ284" s="60"/>
      <c r="AR284" s="60"/>
      <c r="AS284" s="60" t="s">
        <v>102</v>
      </c>
      <c r="AT284" s="60" t="s">
        <v>102</v>
      </c>
      <c r="AU284" s="194" t="s">
        <v>102</v>
      </c>
      <c r="AV284" s="193" t="s">
        <v>205</v>
      </c>
      <c r="AW284" s="194" t="s">
        <v>102</v>
      </c>
      <c r="AX284" s="190" t="s">
        <v>102</v>
      </c>
      <c r="AY284" s="190" t="s">
        <v>3365</v>
      </c>
      <c r="AZ284" s="192" t="s">
        <v>102</v>
      </c>
      <c r="BA284" s="192" t="s">
        <v>102</v>
      </c>
      <c r="BB284" s="192" t="s">
        <v>102</v>
      </c>
      <c r="BC284" s="192" t="s">
        <v>102</v>
      </c>
      <c r="BD284" s="64" t="str">
        <f t="shared" si="49"/>
        <v>C</v>
      </c>
      <c r="BE284" s="200"/>
      <c r="BF284" s="34">
        <f>IF(A284="",BF283,ROW()-1-COUNTIF(A$2:A284,""))</f>
        <v>124</v>
      </c>
      <c r="BG284" s="34">
        <f t="shared" si="56"/>
        <v>1</v>
      </c>
      <c r="BH284" s="34" t="str">
        <f t="shared" si="57"/>
        <v>124-1</v>
      </c>
      <c r="BI284" s="34">
        <f t="shared" si="58"/>
        <v>1</v>
      </c>
      <c r="BJ284" s="34" t="str">
        <f t="shared" si="48"/>
        <v/>
      </c>
      <c r="BK284" s="34" t="str">
        <f t="shared" si="50"/>
        <v>既出のみ</v>
      </c>
      <c r="BL284" s="34" t="str">
        <f t="shared" si="59"/>
        <v>124-</v>
      </c>
      <c r="BM284" s="34" t="str">
        <f t="shared" si="51"/>
        <v/>
      </c>
      <c r="BN284" s="34" t="str">
        <f t="shared" si="52"/>
        <v>-</v>
      </c>
      <c r="BO284" s="34" t="str">
        <f t="shared" si="53"/>
        <v>124-両</v>
      </c>
      <c r="BP284" s="34" t="str">
        <f t="shared" si="54"/>
        <v/>
      </c>
      <c r="BQ284" s="34" t="str">
        <f t="shared" si="55"/>
        <v/>
      </c>
      <c r="BR284" s="103"/>
      <c r="BS284" s="103"/>
      <c r="BT284" s="103"/>
      <c r="BV284" s="66" t="s">
        <v>3366</v>
      </c>
      <c r="BW284" s="195" t="s">
        <v>102</v>
      </c>
    </row>
    <row r="285" spans="1:75" ht="81" x14ac:dyDescent="0.15">
      <c r="A285" s="420" t="s">
        <v>3371</v>
      </c>
      <c r="B285" s="421" t="s">
        <v>1381</v>
      </c>
      <c r="C285" s="418" t="s">
        <v>3361</v>
      </c>
      <c r="D285" s="418"/>
      <c r="E285" s="418"/>
      <c r="F285" s="413" t="s">
        <v>3362</v>
      </c>
      <c r="G285" s="163" t="s">
        <v>3363</v>
      </c>
      <c r="H285" s="43" t="s">
        <v>3364</v>
      </c>
      <c r="I285" s="43" t="s">
        <v>3365</v>
      </c>
      <c r="J285" s="43" t="s">
        <v>3366</v>
      </c>
      <c r="K285" s="43" t="s">
        <v>3367</v>
      </c>
      <c r="L285" s="43" t="s">
        <v>3368</v>
      </c>
      <c r="M285" s="43" t="s">
        <v>3369</v>
      </c>
      <c r="N285" s="405" t="s">
        <v>3372</v>
      </c>
      <c r="O285" s="348"/>
      <c r="P285" s="406"/>
      <c r="Q285" s="407"/>
      <c r="R285" s="408"/>
      <c r="S285" s="409" t="s">
        <v>2421</v>
      </c>
      <c r="T285" s="410" t="s">
        <v>2421</v>
      </c>
      <c r="U285" s="347"/>
      <c r="V285" s="348"/>
      <c r="W285" s="349" t="s">
        <v>195</v>
      </c>
      <c r="X285" s="348" t="s">
        <v>195</v>
      </c>
      <c r="Y285" s="348"/>
      <c r="Z285" s="349"/>
      <c r="AA285" s="388" t="s">
        <v>102</v>
      </c>
      <c r="AB285" s="88"/>
      <c r="AC285" s="88" t="s">
        <v>102</v>
      </c>
      <c r="AD285" s="414" t="s">
        <v>102</v>
      </c>
      <c r="AE285" s="415" t="s">
        <v>102</v>
      </c>
      <c r="AF285" s="416" t="s">
        <v>102</v>
      </c>
      <c r="AG285" s="433" t="s">
        <v>102</v>
      </c>
      <c r="AH285" s="434" t="s">
        <v>102</v>
      </c>
      <c r="AI285" s="188" t="s">
        <v>102</v>
      </c>
      <c r="AJ285" s="189" t="s">
        <v>102</v>
      </c>
      <c r="AK285" s="189" t="s">
        <v>102</v>
      </c>
      <c r="AL285" s="190" t="s">
        <v>102</v>
      </c>
      <c r="AM285" s="190" t="s">
        <v>102</v>
      </c>
      <c r="AN285" s="190" t="s">
        <v>102</v>
      </c>
      <c r="AO285" s="191" t="s">
        <v>102</v>
      </c>
      <c r="AP285" s="60"/>
      <c r="AQ285" s="60"/>
      <c r="AR285" s="60"/>
      <c r="AS285" s="60" t="s">
        <v>102</v>
      </c>
      <c r="AT285" s="60" t="s">
        <v>102</v>
      </c>
      <c r="AU285" s="194" t="s">
        <v>102</v>
      </c>
      <c r="AV285" s="193" t="s">
        <v>205</v>
      </c>
      <c r="AW285" s="194" t="s">
        <v>102</v>
      </c>
      <c r="AX285" s="190" t="s">
        <v>102</v>
      </c>
      <c r="AY285" s="190" t="s">
        <v>3365</v>
      </c>
      <c r="AZ285" s="192" t="s">
        <v>102</v>
      </c>
      <c r="BA285" s="192" t="s">
        <v>102</v>
      </c>
      <c r="BB285" s="192" t="s">
        <v>102</v>
      </c>
      <c r="BC285" s="192" t="s">
        <v>102</v>
      </c>
      <c r="BD285" s="64" t="str">
        <f t="shared" si="49"/>
        <v>C</v>
      </c>
      <c r="BE285" s="200" t="s">
        <v>1098</v>
      </c>
      <c r="BF285" s="34">
        <f>IF(A285="",BF284,ROW()-1-COUNTIF(A$2:A285,""))</f>
        <v>125</v>
      </c>
      <c r="BG285" s="34">
        <f t="shared" si="56"/>
        <v>1</v>
      </c>
      <c r="BH285" s="34" t="str">
        <f t="shared" si="57"/>
        <v>125-1</v>
      </c>
      <c r="BI285" s="34">
        <f t="shared" si="58"/>
        <v>1</v>
      </c>
      <c r="BJ285" s="34" t="str">
        <f t="shared" si="48"/>
        <v/>
      </c>
      <c r="BK285" s="34" t="str">
        <f t="shared" si="50"/>
        <v>既出のみ</v>
      </c>
      <c r="BL285" s="34" t="str">
        <f t="shared" si="59"/>
        <v>125-</v>
      </c>
      <c r="BM285" s="34" t="str">
        <f t="shared" si="51"/>
        <v/>
      </c>
      <c r="BN285" s="34" t="str">
        <f t="shared" si="52"/>
        <v>-</v>
      </c>
      <c r="BO285" s="34" t="str">
        <f t="shared" si="53"/>
        <v>125-両</v>
      </c>
      <c r="BP285" s="34" t="str">
        <f t="shared" si="54"/>
        <v/>
      </c>
      <c r="BQ285" s="34" t="str">
        <f t="shared" si="55"/>
        <v/>
      </c>
      <c r="BR285" s="103"/>
      <c r="BS285" s="103"/>
      <c r="BT285" s="103"/>
      <c r="BV285" s="66" t="s">
        <v>3366</v>
      </c>
      <c r="BW285" s="195" t="s">
        <v>102</v>
      </c>
    </row>
    <row r="286" spans="1:75" ht="81" x14ac:dyDescent="0.15">
      <c r="A286" s="791" t="s">
        <v>3373</v>
      </c>
      <c r="B286" s="440" t="s">
        <v>1381</v>
      </c>
      <c r="C286" s="412" t="s">
        <v>3374</v>
      </c>
      <c r="D286" s="393" t="s">
        <v>3375</v>
      </c>
      <c r="E286" s="393" t="s">
        <v>3376</v>
      </c>
      <c r="F286" s="413" t="s">
        <v>3362</v>
      </c>
      <c r="G286" s="163" t="s">
        <v>3363</v>
      </c>
      <c r="H286" s="43" t="s">
        <v>3364</v>
      </c>
      <c r="I286" s="43" t="s">
        <v>3365</v>
      </c>
      <c r="J286" s="43" t="s">
        <v>3366</v>
      </c>
      <c r="K286" s="43" t="s">
        <v>3367</v>
      </c>
      <c r="L286" s="43" t="s">
        <v>3368</v>
      </c>
      <c r="M286" s="43" t="s">
        <v>3369</v>
      </c>
      <c r="N286" s="405" t="s">
        <v>3377</v>
      </c>
      <c r="O286" s="348" t="s">
        <v>89</v>
      </c>
      <c r="P286" s="406" t="s">
        <v>3378</v>
      </c>
      <c r="Q286" s="407"/>
      <c r="R286" s="408" t="s">
        <v>3379</v>
      </c>
      <c r="S286" s="765" t="s">
        <v>2458</v>
      </c>
      <c r="T286" s="768">
        <v>3</v>
      </c>
      <c r="U286" s="347" t="s">
        <v>91</v>
      </c>
      <c r="V286" s="348" t="s">
        <v>3380</v>
      </c>
      <c r="W286" s="349" t="s">
        <v>3381</v>
      </c>
      <c r="X286" s="348" t="s">
        <v>3382</v>
      </c>
      <c r="Y286" s="348"/>
      <c r="Z286" s="196" t="s">
        <v>122</v>
      </c>
      <c r="AA286" s="388" t="s">
        <v>3383</v>
      </c>
      <c r="AB286" s="88"/>
      <c r="AC286" s="88" t="s">
        <v>3384</v>
      </c>
      <c r="AD286" s="414" t="s">
        <v>96</v>
      </c>
      <c r="AE286" s="415" t="s">
        <v>96</v>
      </c>
      <c r="AF286" s="416" t="s">
        <v>95</v>
      </c>
      <c r="AG286" s="433" t="s">
        <v>102</v>
      </c>
      <c r="AH286" s="434" t="s">
        <v>102</v>
      </c>
      <c r="AI286" s="188" t="s">
        <v>165</v>
      </c>
      <c r="AJ286" s="189" t="s">
        <v>3385</v>
      </c>
      <c r="AK286" s="189" t="s">
        <v>3386</v>
      </c>
      <c r="AL286" s="190" t="s">
        <v>3387</v>
      </c>
      <c r="AM286" s="190" t="s">
        <v>3388</v>
      </c>
      <c r="AN286" s="190" t="s">
        <v>3389</v>
      </c>
      <c r="AO286" s="191">
        <v>30140</v>
      </c>
      <c r="AP286" s="60" t="s">
        <v>124</v>
      </c>
      <c r="AQ286" s="60" t="s">
        <v>95</v>
      </c>
      <c r="AR286" s="60" t="s">
        <v>95</v>
      </c>
      <c r="AS286" s="60" t="s">
        <v>96</v>
      </c>
      <c r="AT286" s="60" t="s">
        <v>3390</v>
      </c>
      <c r="AU286" s="194" t="s">
        <v>95</v>
      </c>
      <c r="AV286" s="58" t="s">
        <v>102</v>
      </c>
      <c r="AW286" s="194" t="s">
        <v>102</v>
      </c>
      <c r="AX286" s="190" t="s">
        <v>102</v>
      </c>
      <c r="AY286" s="190" t="s">
        <v>3365</v>
      </c>
      <c r="AZ286" s="192" t="s">
        <v>102</v>
      </c>
      <c r="BA286" s="249" t="s">
        <v>2467</v>
      </c>
      <c r="BB286" s="192" t="s">
        <v>3391</v>
      </c>
      <c r="BC286" s="192" t="s">
        <v>3392</v>
      </c>
      <c r="BD286" s="64" t="str">
        <f t="shared" si="49"/>
        <v>C</v>
      </c>
      <c r="BE286" s="200" t="s">
        <v>1098</v>
      </c>
      <c r="BF286" s="34">
        <f>IF(A286="",BF285,ROW()-1-COUNTIF(A$2:A286,""))</f>
        <v>126</v>
      </c>
      <c r="BG286" s="34">
        <f t="shared" si="56"/>
        <v>1</v>
      </c>
      <c r="BH286" s="34" t="str">
        <f t="shared" si="57"/>
        <v>126-1</v>
      </c>
      <c r="BI286" s="34">
        <f t="shared" si="58"/>
        <v>3</v>
      </c>
      <c r="BJ286" s="34" t="str">
        <f t="shared" si="48"/>
        <v>126○</v>
      </c>
      <c r="BK286" s="34" t="str">
        <f t="shared" si="50"/>
        <v>新規+既出</v>
      </c>
      <c r="BL286" s="34" t="str">
        <f t="shared" si="59"/>
        <v>126-No</v>
      </c>
      <c r="BM286" s="34" t="str">
        <f t="shared" si="51"/>
        <v>進歩性</v>
      </c>
      <c r="BN286" s="34" t="str">
        <f t="shared" si="52"/>
        <v>進歩性のみ</v>
      </c>
      <c r="BO286" s="34" t="str">
        <f t="shared" si="53"/>
        <v>126-進</v>
      </c>
      <c r="BP286" s="34">
        <f t="shared" si="54"/>
        <v>1982</v>
      </c>
      <c r="BQ286" s="34" t="str">
        <f t="shared" si="55"/>
        <v>分析対象</v>
      </c>
      <c r="BR286" s="36"/>
      <c r="BS286" s="36"/>
      <c r="BT286" s="36"/>
      <c r="BU286" s="77" t="s">
        <v>189</v>
      </c>
      <c r="BV286" s="66" t="s">
        <v>3366</v>
      </c>
      <c r="BW286" s="195" t="s">
        <v>3387</v>
      </c>
    </row>
    <row r="287" spans="1:75" ht="81" x14ac:dyDescent="0.15">
      <c r="A287" s="791"/>
      <c r="B287" s="440" t="s">
        <v>1381</v>
      </c>
      <c r="C287" s="418" t="s">
        <v>3361</v>
      </c>
      <c r="D287" s="393" t="s">
        <v>3393</v>
      </c>
      <c r="E287" s="393" t="s">
        <v>3394</v>
      </c>
      <c r="F287" s="413" t="s">
        <v>3362</v>
      </c>
      <c r="G287" s="163" t="s">
        <v>3363</v>
      </c>
      <c r="H287" s="43" t="s">
        <v>3364</v>
      </c>
      <c r="I287" s="43" t="s">
        <v>3365</v>
      </c>
      <c r="J287" s="43" t="s">
        <v>3366</v>
      </c>
      <c r="K287" s="43" t="s">
        <v>3367</v>
      </c>
      <c r="L287" s="43" t="s">
        <v>3368</v>
      </c>
      <c r="M287" s="43" t="s">
        <v>3369</v>
      </c>
      <c r="N287" s="405"/>
      <c r="O287" s="348"/>
      <c r="P287" s="406"/>
      <c r="Q287" s="407"/>
      <c r="R287" s="408"/>
      <c r="S287" s="766"/>
      <c r="T287" s="769"/>
      <c r="U287" s="347" t="s">
        <v>118</v>
      </c>
      <c r="V287" s="348" t="s">
        <v>3395</v>
      </c>
      <c r="W287" s="349" t="s">
        <v>195</v>
      </c>
      <c r="X287" s="348" t="s">
        <v>195</v>
      </c>
      <c r="Y287" s="348"/>
      <c r="Z287" s="349" t="s">
        <v>25</v>
      </c>
      <c r="AA287" s="388" t="s">
        <v>102</v>
      </c>
      <c r="AB287" s="88"/>
      <c r="AC287" s="88" t="s">
        <v>102</v>
      </c>
      <c r="AD287" s="414" t="s">
        <v>95</v>
      </c>
      <c r="AE287" s="415" t="s">
        <v>95</v>
      </c>
      <c r="AF287" s="416" t="s">
        <v>96</v>
      </c>
      <c r="AG287" s="433" t="s">
        <v>102</v>
      </c>
      <c r="AH287" s="434" t="s">
        <v>102</v>
      </c>
      <c r="AI287" s="188" t="s">
        <v>306</v>
      </c>
      <c r="AJ287" s="189" t="s">
        <v>102</v>
      </c>
      <c r="AK287" s="189" t="s">
        <v>102</v>
      </c>
      <c r="AL287" s="190" t="s">
        <v>102</v>
      </c>
      <c r="AM287" s="190" t="s">
        <v>102</v>
      </c>
      <c r="AN287" s="190" t="s">
        <v>102</v>
      </c>
      <c r="AO287" s="191" t="s">
        <v>102</v>
      </c>
      <c r="AP287" s="60" t="s">
        <v>3396</v>
      </c>
      <c r="AQ287" s="60" t="s">
        <v>95</v>
      </c>
      <c r="AR287" s="60" t="s">
        <v>95</v>
      </c>
      <c r="AS287" s="60" t="s">
        <v>95</v>
      </c>
      <c r="AT287" s="60" t="s">
        <v>95</v>
      </c>
      <c r="AU287" s="194" t="s">
        <v>95</v>
      </c>
      <c r="AV287" s="193" t="s">
        <v>205</v>
      </c>
      <c r="AW287" s="194" t="s">
        <v>102</v>
      </c>
      <c r="AX287" s="190" t="s">
        <v>102</v>
      </c>
      <c r="AY287" s="190" t="s">
        <v>3365</v>
      </c>
      <c r="AZ287" s="192" t="s">
        <v>102</v>
      </c>
      <c r="BA287" s="192" t="s">
        <v>102</v>
      </c>
      <c r="BB287" s="192" t="s">
        <v>102</v>
      </c>
      <c r="BC287" s="192" t="s">
        <v>102</v>
      </c>
      <c r="BD287" s="64" t="str">
        <f t="shared" si="49"/>
        <v>C</v>
      </c>
      <c r="BE287" s="200" t="s">
        <v>1098</v>
      </c>
      <c r="BF287" s="34">
        <f>IF(A287="",BF286,ROW()-1-COUNTIF(A$2:A287,""))</f>
        <v>126</v>
      </c>
      <c r="BG287" s="34">
        <f t="shared" si="56"/>
        <v>2</v>
      </c>
      <c r="BH287" s="34" t="str">
        <f t="shared" si="57"/>
        <v>126-2</v>
      </c>
      <c r="BI287" s="34">
        <f t="shared" si="58"/>
        <v>3</v>
      </c>
      <c r="BJ287" s="34" t="str">
        <f t="shared" si="48"/>
        <v>126○</v>
      </c>
      <c r="BK287" s="34" t="str">
        <f t="shared" si="50"/>
        <v>新規+既出</v>
      </c>
      <c r="BL287" s="34" t="str">
        <f t="shared" si="59"/>
        <v>126-Yes</v>
      </c>
      <c r="BM287" s="34" t="str">
        <f t="shared" si="51"/>
        <v>進歩性</v>
      </c>
      <c r="BN287" s="34" t="str">
        <f t="shared" si="52"/>
        <v>進歩性のみ</v>
      </c>
      <c r="BO287" s="34" t="str">
        <f t="shared" si="53"/>
        <v>126-進</v>
      </c>
      <c r="BP287" s="34" t="str">
        <f t="shared" si="54"/>
        <v/>
      </c>
      <c r="BQ287" s="34" t="str">
        <f t="shared" si="55"/>
        <v>分析対象</v>
      </c>
      <c r="BR287" s="36"/>
      <c r="BS287" s="36"/>
      <c r="BT287" s="36"/>
      <c r="BV287" s="66" t="s">
        <v>3366</v>
      </c>
      <c r="BW287" s="195" t="s">
        <v>102</v>
      </c>
    </row>
    <row r="288" spans="1:75" ht="81" x14ac:dyDescent="0.15">
      <c r="A288" s="791"/>
      <c r="B288" s="440" t="s">
        <v>1381</v>
      </c>
      <c r="C288" s="418" t="s">
        <v>3361</v>
      </c>
      <c r="D288" s="399" t="s">
        <v>3375</v>
      </c>
      <c r="E288" s="399" t="s">
        <v>3376</v>
      </c>
      <c r="F288" s="413" t="s">
        <v>3362</v>
      </c>
      <c r="G288" s="163" t="s">
        <v>3363</v>
      </c>
      <c r="H288" s="43" t="s">
        <v>3364</v>
      </c>
      <c r="I288" s="43" t="s">
        <v>3365</v>
      </c>
      <c r="J288" s="43" t="s">
        <v>3366</v>
      </c>
      <c r="K288" s="43" t="s">
        <v>3367</v>
      </c>
      <c r="L288" s="43" t="s">
        <v>3368</v>
      </c>
      <c r="M288" s="43" t="s">
        <v>3369</v>
      </c>
      <c r="N288" s="405"/>
      <c r="O288" s="348"/>
      <c r="P288" s="406"/>
      <c r="Q288" s="407"/>
      <c r="R288" s="408"/>
      <c r="S288" s="767"/>
      <c r="T288" s="770"/>
      <c r="U288" s="347" t="s">
        <v>192</v>
      </c>
      <c r="V288" s="348" t="s">
        <v>3397</v>
      </c>
      <c r="W288" s="349" t="s">
        <v>195</v>
      </c>
      <c r="X288" s="348" t="s">
        <v>195</v>
      </c>
      <c r="Y288" s="348"/>
      <c r="Z288" s="349" t="s">
        <v>25</v>
      </c>
      <c r="AA288" s="388" t="s">
        <v>102</v>
      </c>
      <c r="AB288" s="88"/>
      <c r="AC288" s="88" t="s">
        <v>102</v>
      </c>
      <c r="AD288" s="414" t="s">
        <v>95</v>
      </c>
      <c r="AE288" s="415" t="s">
        <v>95</v>
      </c>
      <c r="AF288" s="416" t="s">
        <v>96</v>
      </c>
      <c r="AG288" s="433" t="s">
        <v>102</v>
      </c>
      <c r="AH288" s="434" t="s">
        <v>102</v>
      </c>
      <c r="AI288" s="188" t="s">
        <v>223</v>
      </c>
      <c r="AJ288" s="189" t="s">
        <v>102</v>
      </c>
      <c r="AK288" s="189" t="s">
        <v>102</v>
      </c>
      <c r="AL288" s="190" t="s">
        <v>102</v>
      </c>
      <c r="AM288" s="190" t="s">
        <v>102</v>
      </c>
      <c r="AN288" s="190" t="s">
        <v>102</v>
      </c>
      <c r="AO288" s="191" t="s">
        <v>102</v>
      </c>
      <c r="AP288" s="60" t="s">
        <v>124</v>
      </c>
      <c r="AQ288" s="60" t="s">
        <v>95</v>
      </c>
      <c r="AR288" s="60" t="s">
        <v>95</v>
      </c>
      <c r="AS288" s="60" t="s">
        <v>95</v>
      </c>
      <c r="AT288" s="60" t="s">
        <v>95</v>
      </c>
      <c r="AU288" s="194" t="s">
        <v>95</v>
      </c>
      <c r="AV288" s="193" t="s">
        <v>205</v>
      </c>
      <c r="AW288" s="194" t="s">
        <v>102</v>
      </c>
      <c r="AX288" s="190" t="s">
        <v>102</v>
      </c>
      <c r="AY288" s="190" t="s">
        <v>3365</v>
      </c>
      <c r="AZ288" s="192" t="s">
        <v>102</v>
      </c>
      <c r="BA288" s="192" t="s">
        <v>102</v>
      </c>
      <c r="BB288" s="192" t="s">
        <v>102</v>
      </c>
      <c r="BC288" s="192" t="s">
        <v>102</v>
      </c>
      <c r="BD288" s="64" t="str">
        <f t="shared" si="49"/>
        <v>C</v>
      </c>
      <c r="BE288" s="200" t="s">
        <v>1098</v>
      </c>
      <c r="BF288" s="34">
        <f>IF(A288="",BF287,ROW()-1-COUNTIF(A$2:A288,""))</f>
        <v>126</v>
      </c>
      <c r="BG288" s="34">
        <f t="shared" si="56"/>
        <v>3</v>
      </c>
      <c r="BH288" s="34" t="str">
        <f t="shared" si="57"/>
        <v>126-3</v>
      </c>
      <c r="BI288" s="34">
        <f t="shared" si="58"/>
        <v>3</v>
      </c>
      <c r="BJ288" s="34" t="str">
        <f t="shared" si="48"/>
        <v>126○</v>
      </c>
      <c r="BK288" s="34" t="str">
        <f t="shared" si="50"/>
        <v>新規+既出</v>
      </c>
      <c r="BL288" s="34" t="str">
        <f t="shared" si="59"/>
        <v>126-Yes</v>
      </c>
      <c r="BM288" s="34" t="str">
        <f t="shared" si="51"/>
        <v>進歩性</v>
      </c>
      <c r="BN288" s="34" t="str">
        <f t="shared" si="52"/>
        <v>進歩性のみ</v>
      </c>
      <c r="BO288" s="34" t="str">
        <f t="shared" si="53"/>
        <v>126-進</v>
      </c>
      <c r="BP288" s="34" t="str">
        <f t="shared" si="54"/>
        <v/>
      </c>
      <c r="BQ288" s="34" t="str">
        <f t="shared" si="55"/>
        <v>分析対象</v>
      </c>
      <c r="BR288" s="36"/>
      <c r="BS288" s="36"/>
      <c r="BT288" s="36"/>
      <c r="BV288" s="66" t="s">
        <v>3366</v>
      </c>
      <c r="BW288" s="195" t="s">
        <v>102</v>
      </c>
    </row>
    <row r="289" spans="1:75" ht="81" x14ac:dyDescent="0.15">
      <c r="A289" s="441" t="s">
        <v>3398</v>
      </c>
      <c r="B289" s="442" t="s">
        <v>1381</v>
      </c>
      <c r="C289" s="418" t="s">
        <v>3361</v>
      </c>
      <c r="D289" s="418"/>
      <c r="E289" s="418"/>
      <c r="F289" s="443" t="s">
        <v>3399</v>
      </c>
      <c r="G289" s="163" t="s">
        <v>3363</v>
      </c>
      <c r="H289" s="43" t="s">
        <v>3364</v>
      </c>
      <c r="I289" s="43" t="s">
        <v>3365</v>
      </c>
      <c r="J289" s="43" t="s">
        <v>3366</v>
      </c>
      <c r="K289" s="43" t="s">
        <v>3367</v>
      </c>
      <c r="L289" s="43" t="s">
        <v>3368</v>
      </c>
      <c r="M289" s="43" t="s">
        <v>3369</v>
      </c>
      <c r="N289" s="405"/>
      <c r="O289" s="348"/>
      <c r="P289" s="406"/>
      <c r="Q289" s="407"/>
      <c r="R289" s="408"/>
      <c r="S289" s="409" t="s">
        <v>3400</v>
      </c>
      <c r="T289" s="410" t="s">
        <v>3400</v>
      </c>
      <c r="U289" s="347"/>
      <c r="V289" s="348"/>
      <c r="W289" s="349" t="s">
        <v>195</v>
      </c>
      <c r="X289" s="348" t="s">
        <v>195</v>
      </c>
      <c r="Y289" s="348"/>
      <c r="Z289" s="349"/>
      <c r="AA289" s="388" t="s">
        <v>102</v>
      </c>
      <c r="AB289" s="88"/>
      <c r="AC289" s="88" t="s">
        <v>102</v>
      </c>
      <c r="AD289" s="414" t="s">
        <v>102</v>
      </c>
      <c r="AE289" s="415" t="s">
        <v>102</v>
      </c>
      <c r="AF289" s="416" t="s">
        <v>102</v>
      </c>
      <c r="AG289" s="433" t="s">
        <v>102</v>
      </c>
      <c r="AH289" s="434" t="s">
        <v>102</v>
      </c>
      <c r="AI289" s="188" t="s">
        <v>102</v>
      </c>
      <c r="AJ289" s="189" t="s">
        <v>102</v>
      </c>
      <c r="AK289" s="189" t="s">
        <v>102</v>
      </c>
      <c r="AL289" s="190" t="s">
        <v>102</v>
      </c>
      <c r="AM289" s="190" t="s">
        <v>102</v>
      </c>
      <c r="AN289" s="190" t="s">
        <v>102</v>
      </c>
      <c r="AO289" s="191" t="s">
        <v>102</v>
      </c>
      <c r="AP289" s="60"/>
      <c r="AQ289" s="60"/>
      <c r="AR289" s="60"/>
      <c r="AS289" s="60" t="s">
        <v>102</v>
      </c>
      <c r="AT289" s="60" t="s">
        <v>102</v>
      </c>
      <c r="AU289" s="194" t="s">
        <v>102</v>
      </c>
      <c r="AV289" s="193" t="s">
        <v>205</v>
      </c>
      <c r="AW289" s="194" t="s">
        <v>102</v>
      </c>
      <c r="AX289" s="190" t="s">
        <v>102</v>
      </c>
      <c r="AY289" s="190" t="s">
        <v>3365</v>
      </c>
      <c r="AZ289" s="192" t="s">
        <v>102</v>
      </c>
      <c r="BA289" s="192" t="s">
        <v>102</v>
      </c>
      <c r="BB289" s="192" t="s">
        <v>102</v>
      </c>
      <c r="BC289" s="192" t="s">
        <v>102</v>
      </c>
      <c r="BD289" s="64" t="str">
        <f t="shared" si="49"/>
        <v>C</v>
      </c>
      <c r="BE289" s="200"/>
      <c r="BF289" s="34">
        <f>IF(A289="",BF288,ROW()-1-COUNTIF(A$2:A289,""))</f>
        <v>127</v>
      </c>
      <c r="BG289" s="34">
        <f t="shared" si="56"/>
        <v>1</v>
      </c>
      <c r="BH289" s="34" t="str">
        <f t="shared" si="57"/>
        <v>127-1</v>
      </c>
      <c r="BI289" s="34">
        <f t="shared" si="58"/>
        <v>1</v>
      </c>
      <c r="BJ289" s="34" t="str">
        <f t="shared" si="48"/>
        <v/>
      </c>
      <c r="BK289" s="34" t="str">
        <f t="shared" si="50"/>
        <v>既出のみ</v>
      </c>
      <c r="BL289" s="34" t="str">
        <f t="shared" si="59"/>
        <v>127-</v>
      </c>
      <c r="BM289" s="34" t="str">
        <f t="shared" si="51"/>
        <v/>
      </c>
      <c r="BN289" s="34" t="str">
        <f t="shared" si="52"/>
        <v>-</v>
      </c>
      <c r="BO289" s="34" t="str">
        <f t="shared" si="53"/>
        <v>127-両</v>
      </c>
      <c r="BP289" s="34" t="str">
        <f t="shared" si="54"/>
        <v/>
      </c>
      <c r="BQ289" s="34" t="str">
        <f t="shared" si="55"/>
        <v/>
      </c>
      <c r="BR289" s="103"/>
      <c r="BS289" s="103"/>
      <c r="BT289" s="103"/>
      <c r="BV289" s="66" t="s">
        <v>3366</v>
      </c>
      <c r="BW289" s="195" t="s">
        <v>102</v>
      </c>
    </row>
    <row r="290" spans="1:75" ht="81" x14ac:dyDescent="0.15">
      <c r="A290" s="441" t="s">
        <v>3401</v>
      </c>
      <c r="B290" s="442" t="s">
        <v>1381</v>
      </c>
      <c r="C290" s="418" t="s">
        <v>3361</v>
      </c>
      <c r="D290" s="418"/>
      <c r="E290" s="418"/>
      <c r="F290" s="413" t="s">
        <v>3362</v>
      </c>
      <c r="G290" s="163" t="s">
        <v>3363</v>
      </c>
      <c r="H290" s="43" t="s">
        <v>3364</v>
      </c>
      <c r="I290" s="43" t="s">
        <v>3365</v>
      </c>
      <c r="J290" s="43" t="s">
        <v>3366</v>
      </c>
      <c r="K290" s="43" t="s">
        <v>3367</v>
      </c>
      <c r="L290" s="43" t="s">
        <v>3368</v>
      </c>
      <c r="M290" s="43" t="s">
        <v>3369</v>
      </c>
      <c r="N290" s="405"/>
      <c r="O290" s="348"/>
      <c r="P290" s="406"/>
      <c r="Q290" s="407"/>
      <c r="R290" s="408"/>
      <c r="S290" s="409" t="s">
        <v>2421</v>
      </c>
      <c r="T290" s="410" t="s">
        <v>2421</v>
      </c>
      <c r="U290" s="347"/>
      <c r="V290" s="348"/>
      <c r="W290" s="349" t="s">
        <v>195</v>
      </c>
      <c r="X290" s="348" t="s">
        <v>195</v>
      </c>
      <c r="Y290" s="348"/>
      <c r="Z290" s="349"/>
      <c r="AA290" s="388" t="s">
        <v>102</v>
      </c>
      <c r="AB290" s="88"/>
      <c r="AC290" s="88" t="s">
        <v>102</v>
      </c>
      <c r="AD290" s="414" t="s">
        <v>102</v>
      </c>
      <c r="AE290" s="415" t="s">
        <v>102</v>
      </c>
      <c r="AF290" s="416" t="s">
        <v>102</v>
      </c>
      <c r="AG290" s="433" t="s">
        <v>102</v>
      </c>
      <c r="AH290" s="434" t="s">
        <v>102</v>
      </c>
      <c r="AI290" s="188" t="s">
        <v>102</v>
      </c>
      <c r="AJ290" s="189" t="s">
        <v>102</v>
      </c>
      <c r="AK290" s="189" t="s">
        <v>102</v>
      </c>
      <c r="AL290" s="190" t="s">
        <v>102</v>
      </c>
      <c r="AM290" s="190" t="s">
        <v>102</v>
      </c>
      <c r="AN290" s="190" t="s">
        <v>102</v>
      </c>
      <c r="AO290" s="191" t="s">
        <v>102</v>
      </c>
      <c r="AP290" s="60"/>
      <c r="AQ290" s="60"/>
      <c r="AR290" s="60"/>
      <c r="AS290" s="60" t="s">
        <v>102</v>
      </c>
      <c r="AT290" s="60" t="s">
        <v>102</v>
      </c>
      <c r="AU290" s="194" t="s">
        <v>102</v>
      </c>
      <c r="AV290" s="193" t="s">
        <v>205</v>
      </c>
      <c r="AW290" s="194" t="s">
        <v>102</v>
      </c>
      <c r="AX290" s="190" t="s">
        <v>102</v>
      </c>
      <c r="AY290" s="190" t="s">
        <v>3365</v>
      </c>
      <c r="AZ290" s="192" t="s">
        <v>102</v>
      </c>
      <c r="BA290" s="192" t="s">
        <v>102</v>
      </c>
      <c r="BB290" s="192" t="s">
        <v>102</v>
      </c>
      <c r="BC290" s="192" t="s">
        <v>102</v>
      </c>
      <c r="BD290" s="64" t="str">
        <f t="shared" si="49"/>
        <v>C</v>
      </c>
      <c r="BE290" s="200"/>
      <c r="BF290" s="34">
        <f>IF(A290="",BF289,ROW()-1-COUNTIF(A$2:A290,""))</f>
        <v>128</v>
      </c>
      <c r="BG290" s="34">
        <f t="shared" si="56"/>
        <v>1</v>
      </c>
      <c r="BH290" s="34" t="str">
        <f t="shared" si="57"/>
        <v>128-1</v>
      </c>
      <c r="BI290" s="34">
        <f t="shared" si="58"/>
        <v>1</v>
      </c>
      <c r="BJ290" s="34" t="str">
        <f t="shared" si="48"/>
        <v/>
      </c>
      <c r="BK290" s="34" t="str">
        <f t="shared" si="50"/>
        <v>既出のみ</v>
      </c>
      <c r="BL290" s="34" t="str">
        <f t="shared" si="59"/>
        <v>128-</v>
      </c>
      <c r="BM290" s="34" t="str">
        <f t="shared" si="51"/>
        <v/>
      </c>
      <c r="BN290" s="34" t="str">
        <f t="shared" si="52"/>
        <v>-</v>
      </c>
      <c r="BO290" s="34" t="str">
        <f t="shared" si="53"/>
        <v>128-両</v>
      </c>
      <c r="BP290" s="34" t="str">
        <f t="shared" si="54"/>
        <v/>
      </c>
      <c r="BQ290" s="34" t="str">
        <f t="shared" si="55"/>
        <v/>
      </c>
      <c r="BR290" s="103"/>
      <c r="BS290" s="103"/>
      <c r="BT290" s="103"/>
      <c r="BV290" s="66" t="s">
        <v>3366</v>
      </c>
      <c r="BW290" s="195" t="s">
        <v>102</v>
      </c>
    </row>
    <row r="291" spans="1:75" ht="40.5" x14ac:dyDescent="0.15">
      <c r="A291" s="420" t="s">
        <v>3402</v>
      </c>
      <c r="B291" s="421" t="s">
        <v>1381</v>
      </c>
      <c r="C291" s="412" t="s">
        <v>3403</v>
      </c>
      <c r="D291" s="402" t="s">
        <v>3404</v>
      </c>
      <c r="E291" s="361" t="s">
        <v>3405</v>
      </c>
      <c r="F291" s="413" t="s">
        <v>3406</v>
      </c>
      <c r="G291" s="163" t="s">
        <v>3407</v>
      </c>
      <c r="H291" s="43" t="s">
        <v>3408</v>
      </c>
      <c r="I291" s="43" t="s">
        <v>3409</v>
      </c>
      <c r="J291" s="43" t="s">
        <v>3410</v>
      </c>
      <c r="K291" s="43" t="s">
        <v>3411</v>
      </c>
      <c r="L291" s="43" t="s">
        <v>3412</v>
      </c>
      <c r="M291" s="43" t="s">
        <v>3413</v>
      </c>
      <c r="N291" s="405" t="s">
        <v>3414</v>
      </c>
      <c r="O291" s="348" t="s">
        <v>3415</v>
      </c>
      <c r="P291" s="406" t="s">
        <v>3416</v>
      </c>
      <c r="Q291" s="407">
        <v>0</v>
      </c>
      <c r="R291" s="408" t="s">
        <v>3417</v>
      </c>
      <c r="S291" s="409" t="s">
        <v>3418</v>
      </c>
      <c r="T291" s="410">
        <v>1</v>
      </c>
      <c r="U291" s="347" t="s">
        <v>3419</v>
      </c>
      <c r="V291" s="348" t="s">
        <v>3420</v>
      </c>
      <c r="W291" s="349" t="s">
        <v>3421</v>
      </c>
      <c r="X291" s="348" t="s">
        <v>3422</v>
      </c>
      <c r="Y291" s="45" t="s">
        <v>94</v>
      </c>
      <c r="Z291" s="349" t="s">
        <v>1610</v>
      </c>
      <c r="AA291" s="388" t="s">
        <v>3423</v>
      </c>
      <c r="AB291" s="88"/>
      <c r="AC291" s="88" t="s">
        <v>3424</v>
      </c>
      <c r="AD291" s="414" t="s">
        <v>95</v>
      </c>
      <c r="AE291" s="415" t="s">
        <v>95</v>
      </c>
      <c r="AF291" s="416" t="s">
        <v>96</v>
      </c>
      <c r="AG291" s="433" t="s">
        <v>102</v>
      </c>
      <c r="AH291" s="434" t="s">
        <v>102</v>
      </c>
      <c r="AI291" s="188" t="s">
        <v>165</v>
      </c>
      <c r="AJ291" s="189" t="s">
        <v>3425</v>
      </c>
      <c r="AK291" s="189" t="s">
        <v>3426</v>
      </c>
      <c r="AL291" s="190" t="s">
        <v>3427</v>
      </c>
      <c r="AM291" s="190" t="s">
        <v>3428</v>
      </c>
      <c r="AN291" s="190" t="s">
        <v>3429</v>
      </c>
      <c r="AO291" s="191">
        <v>36193</v>
      </c>
      <c r="AP291" s="60" t="s">
        <v>124</v>
      </c>
      <c r="AQ291" s="60" t="s">
        <v>95</v>
      </c>
      <c r="AR291" s="60" t="s">
        <v>95</v>
      </c>
      <c r="AS291" s="60" t="s">
        <v>95</v>
      </c>
      <c r="AT291" s="60" t="s">
        <v>233</v>
      </c>
      <c r="AU291" s="194" t="s">
        <v>95</v>
      </c>
      <c r="AV291" s="58" t="s">
        <v>102</v>
      </c>
      <c r="AW291" s="194" t="s">
        <v>102</v>
      </c>
      <c r="AX291" s="190" t="s">
        <v>102</v>
      </c>
      <c r="AY291" s="190" t="s">
        <v>3409</v>
      </c>
      <c r="AZ291" s="192" t="s">
        <v>102</v>
      </c>
      <c r="BA291" s="192" t="s">
        <v>187</v>
      </c>
      <c r="BB291" s="192" t="s">
        <v>3430</v>
      </c>
      <c r="BC291" s="192" t="s">
        <v>3430</v>
      </c>
      <c r="BD291" s="64" t="str">
        <f t="shared" si="49"/>
        <v>E</v>
      </c>
      <c r="BE291" s="200" t="s">
        <v>1098</v>
      </c>
      <c r="BF291" s="34">
        <f>IF(A291="",BF290,ROW()-1-COUNTIF(A$2:A291,""))</f>
        <v>129</v>
      </c>
      <c r="BG291" s="34">
        <f t="shared" si="56"/>
        <v>1</v>
      </c>
      <c r="BH291" s="34" t="str">
        <f t="shared" si="57"/>
        <v>129-1</v>
      </c>
      <c r="BI291" s="34">
        <f t="shared" si="58"/>
        <v>1</v>
      </c>
      <c r="BJ291" s="34" t="str">
        <f t="shared" si="48"/>
        <v/>
      </c>
      <c r="BK291" s="34" t="str">
        <f t="shared" si="50"/>
        <v>新規のみ</v>
      </c>
      <c r="BL291" s="34" t="str">
        <f t="shared" si="59"/>
        <v>129-Yes</v>
      </c>
      <c r="BM291" s="34" t="str">
        <f t="shared" si="51"/>
        <v>進歩性</v>
      </c>
      <c r="BN291" s="34" t="str">
        <f t="shared" si="52"/>
        <v>進歩性のみ</v>
      </c>
      <c r="BO291" s="34" t="str">
        <f t="shared" si="53"/>
        <v>129-進</v>
      </c>
      <c r="BP291" s="34">
        <f t="shared" si="54"/>
        <v>1999</v>
      </c>
      <c r="BQ291" s="34" t="str">
        <f t="shared" si="55"/>
        <v>分析対象</v>
      </c>
      <c r="BR291" s="103"/>
      <c r="BS291" s="103"/>
      <c r="BT291" s="103"/>
      <c r="BU291" s="77" t="s">
        <v>104</v>
      </c>
      <c r="BV291" s="66" t="s">
        <v>3410</v>
      </c>
      <c r="BW291" s="195" t="s">
        <v>3427</v>
      </c>
    </row>
    <row r="292" spans="1:75" ht="108" x14ac:dyDescent="0.15">
      <c r="A292" s="790" t="s">
        <v>3431</v>
      </c>
      <c r="B292" s="421" t="s">
        <v>1381</v>
      </c>
      <c r="C292" s="418" t="s">
        <v>3432</v>
      </c>
      <c r="D292" s="393" t="s">
        <v>3433</v>
      </c>
      <c r="E292" s="393" t="s">
        <v>3434</v>
      </c>
      <c r="F292" s="413" t="s">
        <v>3435</v>
      </c>
      <c r="G292" s="163" t="s">
        <v>3436</v>
      </c>
      <c r="H292" s="43" t="s">
        <v>3437</v>
      </c>
      <c r="I292" s="43" t="s">
        <v>3438</v>
      </c>
      <c r="J292" s="43" t="s">
        <v>3439</v>
      </c>
      <c r="K292" s="43" t="s">
        <v>3440</v>
      </c>
      <c r="L292" s="43" t="s">
        <v>3441</v>
      </c>
      <c r="M292" s="43" t="s">
        <v>3442</v>
      </c>
      <c r="N292" s="774" t="s">
        <v>3443</v>
      </c>
      <c r="O292" s="777" t="s">
        <v>2378</v>
      </c>
      <c r="P292" s="780" t="s">
        <v>3444</v>
      </c>
      <c r="Q292" s="783">
        <v>0</v>
      </c>
      <c r="R292" s="786" t="s">
        <v>3445</v>
      </c>
      <c r="S292" s="765" t="s">
        <v>2458</v>
      </c>
      <c r="T292" s="768">
        <v>3</v>
      </c>
      <c r="U292" s="347" t="s">
        <v>3446</v>
      </c>
      <c r="V292" s="348" t="s">
        <v>3447</v>
      </c>
      <c r="W292" s="349" t="s">
        <v>195</v>
      </c>
      <c r="X292" s="348" t="s">
        <v>195</v>
      </c>
      <c r="Y292" s="348" t="s">
        <v>1467</v>
      </c>
      <c r="Z292" s="50" t="s">
        <v>122</v>
      </c>
      <c r="AA292" s="51" t="s">
        <v>102</v>
      </c>
      <c r="AB292" s="50"/>
      <c r="AC292" s="50" t="s">
        <v>102</v>
      </c>
      <c r="AD292" s="414" t="s">
        <v>95</v>
      </c>
      <c r="AE292" s="415" t="s">
        <v>95</v>
      </c>
      <c r="AF292" s="416" t="s">
        <v>96</v>
      </c>
      <c r="AG292" s="433" t="s">
        <v>3448</v>
      </c>
      <c r="AH292" s="434" t="s">
        <v>3449</v>
      </c>
      <c r="AI292" s="188" t="s">
        <v>2818</v>
      </c>
      <c r="AJ292" s="189" t="s">
        <v>102</v>
      </c>
      <c r="AK292" s="189" t="s">
        <v>102</v>
      </c>
      <c r="AL292" s="190" t="s">
        <v>102</v>
      </c>
      <c r="AM292" s="190" t="s">
        <v>102</v>
      </c>
      <c r="AN292" s="190" t="s">
        <v>102</v>
      </c>
      <c r="AO292" s="191" t="s">
        <v>102</v>
      </c>
      <c r="AP292" s="60" t="s">
        <v>99</v>
      </c>
      <c r="AQ292" s="60" t="s">
        <v>95</v>
      </c>
      <c r="AR292" s="60" t="s">
        <v>95</v>
      </c>
      <c r="AS292" s="60" t="s">
        <v>95</v>
      </c>
      <c r="AT292" s="60" t="s">
        <v>95</v>
      </c>
      <c r="AU292" s="194" t="s">
        <v>95</v>
      </c>
      <c r="AV292" s="193" t="s">
        <v>3450</v>
      </c>
      <c r="AW292" s="194" t="s">
        <v>102</v>
      </c>
      <c r="AX292" s="190" t="s">
        <v>3451</v>
      </c>
      <c r="AY292" s="190" t="s">
        <v>3438</v>
      </c>
      <c r="AZ292" s="192" t="s">
        <v>102</v>
      </c>
      <c r="BA292" s="192" t="s">
        <v>102</v>
      </c>
      <c r="BB292" s="192" t="s">
        <v>102</v>
      </c>
      <c r="BC292" s="192" t="s">
        <v>102</v>
      </c>
      <c r="BD292" s="64" t="str">
        <f t="shared" si="49"/>
        <v>H</v>
      </c>
      <c r="BE292" s="200" t="s">
        <v>1098</v>
      </c>
      <c r="BF292" s="34">
        <f>IF(A292="",BF291,ROW()-1-COUNTIF(A$2:A292,""))</f>
        <v>130</v>
      </c>
      <c r="BG292" s="34">
        <f t="shared" si="56"/>
        <v>1</v>
      </c>
      <c r="BH292" s="34" t="str">
        <f t="shared" si="57"/>
        <v>130-1</v>
      </c>
      <c r="BI292" s="34">
        <f t="shared" si="58"/>
        <v>3</v>
      </c>
      <c r="BJ292" s="34" t="str">
        <f t="shared" si="48"/>
        <v>130○</v>
      </c>
      <c r="BK292" s="34" t="str">
        <f t="shared" si="50"/>
        <v>新規+既出</v>
      </c>
      <c r="BL292" s="34" t="str">
        <f t="shared" si="59"/>
        <v>130-Yes</v>
      </c>
      <c r="BM292" s="34" t="str">
        <f t="shared" si="51"/>
        <v>進歩性</v>
      </c>
      <c r="BN292" s="34" t="str">
        <f t="shared" si="52"/>
        <v>進歩性のみ</v>
      </c>
      <c r="BO292" s="34" t="str">
        <f t="shared" si="53"/>
        <v>130-進</v>
      </c>
      <c r="BP292" s="34" t="str">
        <f t="shared" si="54"/>
        <v/>
      </c>
      <c r="BQ292" s="34" t="str">
        <f t="shared" si="55"/>
        <v>分析対象</v>
      </c>
      <c r="BR292" s="36"/>
      <c r="BS292" s="36"/>
      <c r="BT292" s="36"/>
      <c r="BV292" s="66" t="s">
        <v>3439</v>
      </c>
      <c r="BW292" s="195" t="s">
        <v>102</v>
      </c>
    </row>
    <row r="293" spans="1:75" ht="216" x14ac:dyDescent="0.15">
      <c r="A293" s="790"/>
      <c r="B293" s="421" t="s">
        <v>1381</v>
      </c>
      <c r="C293" s="418" t="s">
        <v>3432</v>
      </c>
      <c r="D293" s="393" t="s">
        <v>3433</v>
      </c>
      <c r="E293" s="393" t="s">
        <v>3434</v>
      </c>
      <c r="F293" s="413" t="s">
        <v>3435</v>
      </c>
      <c r="G293" s="163" t="s">
        <v>3436</v>
      </c>
      <c r="H293" s="43" t="s">
        <v>3437</v>
      </c>
      <c r="I293" s="43" t="s">
        <v>3438</v>
      </c>
      <c r="J293" s="43" t="s">
        <v>3439</v>
      </c>
      <c r="K293" s="43" t="s">
        <v>3440</v>
      </c>
      <c r="L293" s="43" t="s">
        <v>3441</v>
      </c>
      <c r="M293" s="43" t="s">
        <v>3442</v>
      </c>
      <c r="N293" s="775"/>
      <c r="O293" s="778"/>
      <c r="P293" s="781"/>
      <c r="Q293" s="784"/>
      <c r="R293" s="787"/>
      <c r="S293" s="766"/>
      <c r="T293" s="769"/>
      <c r="U293" s="347" t="s">
        <v>3452</v>
      </c>
      <c r="V293" s="348" t="s">
        <v>3453</v>
      </c>
      <c r="W293" s="349" t="s">
        <v>3454</v>
      </c>
      <c r="X293" s="348" t="s">
        <v>195</v>
      </c>
      <c r="Y293" s="348" t="s">
        <v>1467</v>
      </c>
      <c r="Z293" s="349" t="s">
        <v>1624</v>
      </c>
      <c r="AA293" s="388" t="s">
        <v>102</v>
      </c>
      <c r="AB293" s="88"/>
      <c r="AC293" s="88" t="s">
        <v>102</v>
      </c>
      <c r="AD293" s="414" t="s">
        <v>3390</v>
      </c>
      <c r="AE293" s="415" t="s">
        <v>96</v>
      </c>
      <c r="AF293" s="416" t="s">
        <v>95</v>
      </c>
      <c r="AG293" s="433" t="s">
        <v>102</v>
      </c>
      <c r="AH293" s="434" t="s">
        <v>102</v>
      </c>
      <c r="AI293" s="188" t="s">
        <v>123</v>
      </c>
      <c r="AJ293" s="189" t="s">
        <v>3455</v>
      </c>
      <c r="AK293" s="189" t="s">
        <v>3456</v>
      </c>
      <c r="AL293" s="190" t="s">
        <v>3457</v>
      </c>
      <c r="AM293" s="190" t="s">
        <v>102</v>
      </c>
      <c r="AN293" s="190" t="s">
        <v>102</v>
      </c>
      <c r="AO293" s="191">
        <v>34795</v>
      </c>
      <c r="AP293" s="60" t="s">
        <v>124</v>
      </c>
      <c r="AQ293" s="60" t="s">
        <v>96</v>
      </c>
      <c r="AR293" s="60" t="s">
        <v>96</v>
      </c>
      <c r="AS293" s="60" t="s">
        <v>95</v>
      </c>
      <c r="AT293" s="60" t="s">
        <v>96</v>
      </c>
      <c r="AU293" s="194" t="s">
        <v>3390</v>
      </c>
      <c r="AV293" s="58" t="s">
        <v>102</v>
      </c>
      <c r="AW293" s="194" t="s">
        <v>102</v>
      </c>
      <c r="AX293" s="190" t="s">
        <v>3451</v>
      </c>
      <c r="AY293" s="190" t="s">
        <v>3438</v>
      </c>
      <c r="AZ293" s="192" t="s">
        <v>102</v>
      </c>
      <c r="BA293" s="192" t="s">
        <v>102</v>
      </c>
      <c r="BB293" s="192" t="s">
        <v>102</v>
      </c>
      <c r="BC293" s="192" t="s">
        <v>102</v>
      </c>
      <c r="BD293" s="64" t="str">
        <f t="shared" si="49"/>
        <v>H</v>
      </c>
      <c r="BE293" s="200" t="s">
        <v>1098</v>
      </c>
      <c r="BF293" s="34">
        <f>IF(A293="",BF292,ROW()-1-COUNTIF(A$2:A293,""))</f>
        <v>130</v>
      </c>
      <c r="BG293" s="34">
        <f t="shared" si="56"/>
        <v>2</v>
      </c>
      <c r="BH293" s="34" t="str">
        <f t="shared" si="57"/>
        <v>130-2</v>
      </c>
      <c r="BI293" s="34">
        <f t="shared" si="58"/>
        <v>3</v>
      </c>
      <c r="BJ293" s="34" t="str">
        <f t="shared" si="48"/>
        <v>130○</v>
      </c>
      <c r="BK293" s="34" t="str">
        <f t="shared" si="50"/>
        <v>新規+既出</v>
      </c>
      <c r="BL293" s="34" t="str">
        <f t="shared" si="59"/>
        <v>130-No</v>
      </c>
      <c r="BM293" s="34" t="str">
        <f t="shared" si="51"/>
        <v>進歩性</v>
      </c>
      <c r="BN293" s="34" t="str">
        <f t="shared" si="52"/>
        <v>進歩性のみ</v>
      </c>
      <c r="BO293" s="34" t="str">
        <f t="shared" si="53"/>
        <v>130-進</v>
      </c>
      <c r="BP293" s="34">
        <f t="shared" si="54"/>
        <v>1995</v>
      </c>
      <c r="BQ293" s="34" t="str">
        <f t="shared" si="55"/>
        <v>分析対象</v>
      </c>
      <c r="BR293" s="36"/>
      <c r="BS293" s="36"/>
      <c r="BT293" s="36"/>
      <c r="BU293" s="77" t="s">
        <v>189</v>
      </c>
      <c r="BV293" s="66" t="s">
        <v>3439</v>
      </c>
      <c r="BW293" s="195" t="s">
        <v>3457</v>
      </c>
    </row>
    <row r="294" spans="1:75" ht="108" x14ac:dyDescent="0.15">
      <c r="A294" s="790"/>
      <c r="B294" s="421" t="s">
        <v>1381</v>
      </c>
      <c r="C294" s="418" t="s">
        <v>3432</v>
      </c>
      <c r="D294" s="399" t="s">
        <v>3458</v>
      </c>
      <c r="E294" s="399" t="s">
        <v>3459</v>
      </c>
      <c r="F294" s="413" t="s">
        <v>3435</v>
      </c>
      <c r="G294" s="163" t="s">
        <v>3436</v>
      </c>
      <c r="H294" s="43" t="s">
        <v>3437</v>
      </c>
      <c r="I294" s="43" t="s">
        <v>3438</v>
      </c>
      <c r="J294" s="43" t="s">
        <v>3439</v>
      </c>
      <c r="K294" s="43" t="s">
        <v>3440</v>
      </c>
      <c r="L294" s="43" t="s">
        <v>3441</v>
      </c>
      <c r="M294" s="43" t="s">
        <v>3442</v>
      </c>
      <c r="N294" s="776"/>
      <c r="O294" s="779"/>
      <c r="P294" s="782"/>
      <c r="Q294" s="785"/>
      <c r="R294" s="788"/>
      <c r="S294" s="767"/>
      <c r="T294" s="770"/>
      <c r="U294" s="347" t="s">
        <v>1199</v>
      </c>
      <c r="V294" s="348" t="s">
        <v>3460</v>
      </c>
      <c r="W294" s="349" t="s">
        <v>195</v>
      </c>
      <c r="X294" s="348" t="s">
        <v>195</v>
      </c>
      <c r="Y294" s="348" t="s">
        <v>1467</v>
      </c>
      <c r="Z294" s="349" t="s">
        <v>1624</v>
      </c>
      <c r="AA294" s="388" t="s">
        <v>102</v>
      </c>
      <c r="AB294" s="88"/>
      <c r="AC294" s="88" t="s">
        <v>102</v>
      </c>
      <c r="AD294" s="414" t="s">
        <v>95</v>
      </c>
      <c r="AE294" s="415" t="s">
        <v>95</v>
      </c>
      <c r="AF294" s="416" t="s">
        <v>96</v>
      </c>
      <c r="AG294" s="433" t="s">
        <v>3448</v>
      </c>
      <c r="AH294" s="434" t="s">
        <v>3449</v>
      </c>
      <c r="AI294" s="188" t="s">
        <v>223</v>
      </c>
      <c r="AJ294" s="189" t="s">
        <v>102</v>
      </c>
      <c r="AK294" s="189" t="s">
        <v>102</v>
      </c>
      <c r="AL294" s="190" t="s">
        <v>102</v>
      </c>
      <c r="AM294" s="190" t="s">
        <v>102</v>
      </c>
      <c r="AN294" s="190" t="s">
        <v>102</v>
      </c>
      <c r="AO294" s="191" t="s">
        <v>102</v>
      </c>
      <c r="AP294" s="60" t="s">
        <v>124</v>
      </c>
      <c r="AQ294" s="60" t="s">
        <v>95</v>
      </c>
      <c r="AR294" s="60" t="s">
        <v>95</v>
      </c>
      <c r="AS294" s="60" t="s">
        <v>95</v>
      </c>
      <c r="AT294" s="60" t="s">
        <v>95</v>
      </c>
      <c r="AU294" s="194" t="s">
        <v>95</v>
      </c>
      <c r="AV294" s="193" t="s">
        <v>3450</v>
      </c>
      <c r="AW294" s="194" t="s">
        <v>102</v>
      </c>
      <c r="AX294" s="190" t="s">
        <v>3451</v>
      </c>
      <c r="AY294" s="190" t="s">
        <v>3438</v>
      </c>
      <c r="AZ294" s="192" t="s">
        <v>102</v>
      </c>
      <c r="BA294" s="192" t="s">
        <v>102</v>
      </c>
      <c r="BB294" s="192" t="s">
        <v>102</v>
      </c>
      <c r="BC294" s="192" t="s">
        <v>102</v>
      </c>
      <c r="BD294" s="64" t="str">
        <f t="shared" si="49"/>
        <v>H</v>
      </c>
      <c r="BE294" s="200" t="s">
        <v>1098</v>
      </c>
      <c r="BF294" s="34">
        <f>IF(A294="",BF293,ROW()-1-COUNTIF(A$2:A294,""))</f>
        <v>130</v>
      </c>
      <c r="BG294" s="34">
        <f t="shared" si="56"/>
        <v>3</v>
      </c>
      <c r="BH294" s="34" t="str">
        <f t="shared" si="57"/>
        <v>130-3</v>
      </c>
      <c r="BI294" s="34">
        <f t="shared" si="58"/>
        <v>3</v>
      </c>
      <c r="BJ294" s="34" t="str">
        <f t="shared" si="48"/>
        <v>130○</v>
      </c>
      <c r="BK294" s="34" t="str">
        <f t="shared" si="50"/>
        <v>新規+既出</v>
      </c>
      <c r="BL294" s="34" t="str">
        <f t="shared" si="59"/>
        <v>130-Yes</v>
      </c>
      <c r="BM294" s="34" t="str">
        <f t="shared" si="51"/>
        <v>進歩性</v>
      </c>
      <c r="BN294" s="34" t="str">
        <f t="shared" si="52"/>
        <v>進歩性のみ</v>
      </c>
      <c r="BO294" s="34" t="str">
        <f t="shared" si="53"/>
        <v>130-進</v>
      </c>
      <c r="BP294" s="34" t="str">
        <f t="shared" si="54"/>
        <v/>
      </c>
      <c r="BQ294" s="34" t="str">
        <f t="shared" si="55"/>
        <v>分析対象</v>
      </c>
      <c r="BR294" s="36"/>
      <c r="BS294" s="36"/>
      <c r="BT294" s="36"/>
      <c r="BV294" s="66" t="s">
        <v>3439</v>
      </c>
      <c r="BW294" s="195" t="s">
        <v>102</v>
      </c>
    </row>
    <row r="295" spans="1:75" ht="27" customHeight="1" x14ac:dyDescent="0.15">
      <c r="A295" s="790" t="s">
        <v>3461</v>
      </c>
      <c r="B295" s="421" t="s">
        <v>1381</v>
      </c>
      <c r="C295" s="418" t="s">
        <v>3462</v>
      </c>
      <c r="D295" s="444" t="s">
        <v>3463</v>
      </c>
      <c r="E295" s="444" t="s">
        <v>3464</v>
      </c>
      <c r="F295" s="413" t="s">
        <v>3465</v>
      </c>
      <c r="G295" s="163" t="s">
        <v>3466</v>
      </c>
      <c r="H295" s="43" t="s">
        <v>3467</v>
      </c>
      <c r="I295" s="43" t="s">
        <v>3468</v>
      </c>
      <c r="J295" s="43" t="s">
        <v>3469</v>
      </c>
      <c r="K295" s="43" t="s">
        <v>3470</v>
      </c>
      <c r="L295" s="43" t="s">
        <v>3471</v>
      </c>
      <c r="M295" s="43" t="s">
        <v>3472</v>
      </c>
      <c r="N295" s="774" t="s">
        <v>3473</v>
      </c>
      <c r="O295" s="777" t="s">
        <v>3474</v>
      </c>
      <c r="P295" s="780" t="s">
        <v>3475</v>
      </c>
      <c r="Q295" s="783">
        <v>0</v>
      </c>
      <c r="R295" s="786" t="s">
        <v>3476</v>
      </c>
      <c r="S295" s="765" t="s">
        <v>3477</v>
      </c>
      <c r="T295" s="768">
        <v>2</v>
      </c>
      <c r="U295" s="347" t="s">
        <v>324</v>
      </c>
      <c r="V295" s="348" t="s">
        <v>3478</v>
      </c>
      <c r="W295" s="349" t="s">
        <v>3479</v>
      </c>
      <c r="X295" s="348" t="s">
        <v>195</v>
      </c>
      <c r="Y295" s="348" t="s">
        <v>1467</v>
      </c>
      <c r="Z295" s="349" t="s">
        <v>1610</v>
      </c>
      <c r="AA295" s="388" t="s">
        <v>3480</v>
      </c>
      <c r="AB295" s="88"/>
      <c r="AC295" s="88" t="s">
        <v>102</v>
      </c>
      <c r="AD295" s="414" t="s">
        <v>95</v>
      </c>
      <c r="AE295" s="415" t="s">
        <v>95</v>
      </c>
      <c r="AF295" s="416" t="s">
        <v>96</v>
      </c>
      <c r="AG295" s="433" t="s">
        <v>102</v>
      </c>
      <c r="AH295" s="434" t="s">
        <v>102</v>
      </c>
      <c r="AI295" s="188" t="s">
        <v>165</v>
      </c>
      <c r="AJ295" s="189" t="s">
        <v>3481</v>
      </c>
      <c r="AK295" s="189" t="s">
        <v>3482</v>
      </c>
      <c r="AL295" s="190" t="s">
        <v>3483</v>
      </c>
      <c r="AM295" s="190" t="s">
        <v>3484</v>
      </c>
      <c r="AN295" s="190" t="s">
        <v>3485</v>
      </c>
      <c r="AO295" s="191">
        <v>36578</v>
      </c>
      <c r="AP295" s="60" t="s">
        <v>124</v>
      </c>
      <c r="AQ295" s="60" t="s">
        <v>95</v>
      </c>
      <c r="AR295" s="60" t="s">
        <v>95</v>
      </c>
      <c r="AS295" s="60" t="s">
        <v>95</v>
      </c>
      <c r="AT295" s="60" t="s">
        <v>233</v>
      </c>
      <c r="AU295" s="445" t="s">
        <v>95</v>
      </c>
      <c r="AV295" s="58" t="s">
        <v>102</v>
      </c>
      <c r="AW295" s="194" t="s">
        <v>102</v>
      </c>
      <c r="AX295" s="190" t="s">
        <v>3486</v>
      </c>
      <c r="AY295" s="190" t="s">
        <v>3468</v>
      </c>
      <c r="AZ295" s="192" t="s">
        <v>102</v>
      </c>
      <c r="BA295" s="192" t="s">
        <v>368</v>
      </c>
      <c r="BB295" s="192" t="s">
        <v>3487</v>
      </c>
      <c r="BC295" s="192" t="s">
        <v>3488</v>
      </c>
      <c r="BD295" s="64" t="str">
        <f t="shared" si="49"/>
        <v>C</v>
      </c>
      <c r="BE295" s="200" t="s">
        <v>1098</v>
      </c>
      <c r="BF295" s="34">
        <f>IF(A295="",BF294,ROW()-1-COUNTIF(A$2:A295,""))</f>
        <v>131</v>
      </c>
      <c r="BG295" s="34">
        <f t="shared" si="56"/>
        <v>1</v>
      </c>
      <c r="BH295" s="34" t="str">
        <f t="shared" si="57"/>
        <v>131-1</v>
      </c>
      <c r="BI295" s="34">
        <f t="shared" si="58"/>
        <v>2</v>
      </c>
      <c r="BJ295" s="34" t="str">
        <f t="shared" si="48"/>
        <v/>
      </c>
      <c r="BK295" s="34" t="str">
        <f t="shared" si="50"/>
        <v>新規のみ</v>
      </c>
      <c r="BL295" s="34" t="str">
        <f t="shared" si="59"/>
        <v>131-Yes</v>
      </c>
      <c r="BM295" s="34" t="str">
        <f t="shared" si="51"/>
        <v>進歩性</v>
      </c>
      <c r="BN295" s="34" t="str">
        <f t="shared" si="52"/>
        <v>進歩性のみ</v>
      </c>
      <c r="BO295" s="34" t="str">
        <f t="shared" si="53"/>
        <v>131-進</v>
      </c>
      <c r="BP295" s="34">
        <f t="shared" si="54"/>
        <v>2000</v>
      </c>
      <c r="BQ295" s="34" t="str">
        <f t="shared" si="55"/>
        <v>分析対象</v>
      </c>
      <c r="BR295" s="103"/>
      <c r="BS295" s="103"/>
      <c r="BT295" s="103"/>
      <c r="BU295" s="77" t="s">
        <v>104</v>
      </c>
      <c r="BV295" s="66" t="s">
        <v>3469</v>
      </c>
      <c r="BW295" s="195" t="s">
        <v>3483</v>
      </c>
    </row>
    <row r="296" spans="1:75" ht="94.5" x14ac:dyDescent="0.15">
      <c r="A296" s="790"/>
      <c r="B296" s="421" t="s">
        <v>1381</v>
      </c>
      <c r="C296" s="418" t="s">
        <v>3462</v>
      </c>
      <c r="D296" s="446" t="s">
        <v>3463</v>
      </c>
      <c r="E296" s="446" t="s">
        <v>3464</v>
      </c>
      <c r="F296" s="413" t="s">
        <v>3465</v>
      </c>
      <c r="G296" s="163" t="s">
        <v>3466</v>
      </c>
      <c r="H296" s="43" t="s">
        <v>3467</v>
      </c>
      <c r="I296" s="43" t="s">
        <v>3468</v>
      </c>
      <c r="J296" s="43" t="s">
        <v>3469</v>
      </c>
      <c r="K296" s="43" t="s">
        <v>3470</v>
      </c>
      <c r="L296" s="43" t="s">
        <v>3471</v>
      </c>
      <c r="M296" s="43" t="s">
        <v>3472</v>
      </c>
      <c r="N296" s="776"/>
      <c r="O296" s="779"/>
      <c r="P296" s="782"/>
      <c r="Q296" s="785"/>
      <c r="R296" s="788"/>
      <c r="S296" s="767"/>
      <c r="T296" s="770"/>
      <c r="U296" s="347" t="s">
        <v>3489</v>
      </c>
      <c r="V296" s="348" t="s">
        <v>3490</v>
      </c>
      <c r="W296" s="349" t="s">
        <v>3491</v>
      </c>
      <c r="X296" s="348" t="s">
        <v>195</v>
      </c>
      <c r="Y296" s="348" t="s">
        <v>1467</v>
      </c>
      <c r="Z296" s="349" t="s">
        <v>1624</v>
      </c>
      <c r="AA296" s="388" t="s">
        <v>3492</v>
      </c>
      <c r="AB296" s="88"/>
      <c r="AC296" s="88" t="s">
        <v>102</v>
      </c>
      <c r="AD296" s="414" t="s">
        <v>95</v>
      </c>
      <c r="AE296" s="415" t="s">
        <v>95</v>
      </c>
      <c r="AF296" s="416" t="s">
        <v>96</v>
      </c>
      <c r="AG296" s="433" t="s">
        <v>102</v>
      </c>
      <c r="AH296" s="434" t="s">
        <v>102</v>
      </c>
      <c r="AI296" s="188" t="s">
        <v>165</v>
      </c>
      <c r="AJ296" s="189" t="s">
        <v>3493</v>
      </c>
      <c r="AK296" s="189" t="s">
        <v>3494</v>
      </c>
      <c r="AL296" s="190" t="s">
        <v>3495</v>
      </c>
      <c r="AM296" s="190" t="s">
        <v>3496</v>
      </c>
      <c r="AN296" s="190" t="s">
        <v>3497</v>
      </c>
      <c r="AO296" s="191">
        <v>32925</v>
      </c>
      <c r="AP296" s="60" t="s">
        <v>124</v>
      </c>
      <c r="AQ296" s="60" t="s">
        <v>95</v>
      </c>
      <c r="AR296" s="60" t="s">
        <v>95</v>
      </c>
      <c r="AS296" s="60" t="s">
        <v>95</v>
      </c>
      <c r="AT296" s="60" t="s">
        <v>233</v>
      </c>
      <c r="AU296" s="445" t="s">
        <v>95</v>
      </c>
      <c r="AV296" s="58" t="s">
        <v>102</v>
      </c>
      <c r="AW296" s="194" t="s">
        <v>102</v>
      </c>
      <c r="AX296" s="190" t="s">
        <v>3486</v>
      </c>
      <c r="AY296" s="190" t="s">
        <v>3468</v>
      </c>
      <c r="AZ296" s="192" t="s">
        <v>102</v>
      </c>
      <c r="BA296" s="192" t="s">
        <v>368</v>
      </c>
      <c r="BB296" s="192" t="s">
        <v>3487</v>
      </c>
      <c r="BC296" s="192" t="s">
        <v>3498</v>
      </c>
      <c r="BD296" s="64" t="str">
        <f t="shared" si="49"/>
        <v>C</v>
      </c>
      <c r="BE296" s="200" t="s">
        <v>1098</v>
      </c>
      <c r="BF296" s="34">
        <f>IF(A296="",BF295,ROW()-1-COUNTIF(A$2:A296,""))</f>
        <v>131</v>
      </c>
      <c r="BG296" s="34">
        <f t="shared" si="56"/>
        <v>2</v>
      </c>
      <c r="BH296" s="34" t="str">
        <f t="shared" si="57"/>
        <v>131-2</v>
      </c>
      <c r="BI296" s="34">
        <f t="shared" si="58"/>
        <v>2</v>
      </c>
      <c r="BJ296" s="34" t="str">
        <f t="shared" si="48"/>
        <v/>
      </c>
      <c r="BK296" s="34" t="str">
        <f t="shared" si="50"/>
        <v>新規のみ</v>
      </c>
      <c r="BL296" s="34" t="str">
        <f t="shared" si="59"/>
        <v>131-Yes</v>
      </c>
      <c r="BM296" s="34" t="str">
        <f t="shared" si="51"/>
        <v>進歩性</v>
      </c>
      <c r="BN296" s="34" t="str">
        <f t="shared" si="52"/>
        <v>進歩性のみ</v>
      </c>
      <c r="BO296" s="34" t="str">
        <f t="shared" si="53"/>
        <v>131-進</v>
      </c>
      <c r="BP296" s="34">
        <f t="shared" si="54"/>
        <v>1990</v>
      </c>
      <c r="BQ296" s="34" t="str">
        <f t="shared" si="55"/>
        <v>分析対象</v>
      </c>
      <c r="BR296" s="103"/>
      <c r="BS296" s="103"/>
      <c r="BT296" s="103"/>
      <c r="BU296" s="77" t="s">
        <v>104</v>
      </c>
      <c r="BV296" s="66" t="s">
        <v>3469</v>
      </c>
      <c r="BW296" s="195" t="s">
        <v>3495</v>
      </c>
    </row>
    <row r="297" spans="1:75" ht="54" customHeight="1" x14ac:dyDescent="0.15">
      <c r="A297" s="790" t="s">
        <v>3499</v>
      </c>
      <c r="B297" s="421" t="s">
        <v>1381</v>
      </c>
      <c r="C297" s="412" t="s">
        <v>3500</v>
      </c>
      <c r="D297" s="393" t="s">
        <v>3501</v>
      </c>
      <c r="E297" s="394" t="s">
        <v>528</v>
      </c>
      <c r="F297" s="413" t="s">
        <v>3502</v>
      </c>
      <c r="G297" s="163" t="s">
        <v>3503</v>
      </c>
      <c r="H297" s="43" t="s">
        <v>3504</v>
      </c>
      <c r="I297" s="43" t="s">
        <v>3505</v>
      </c>
      <c r="J297" s="43" t="s">
        <v>3506</v>
      </c>
      <c r="K297" s="43" t="s">
        <v>3507</v>
      </c>
      <c r="L297" s="43" t="s">
        <v>3508</v>
      </c>
      <c r="M297" s="43" t="s">
        <v>3509</v>
      </c>
      <c r="N297" s="774" t="s">
        <v>3510</v>
      </c>
      <c r="O297" s="777" t="s">
        <v>642</v>
      </c>
      <c r="P297" s="780" t="s">
        <v>3511</v>
      </c>
      <c r="Q297" s="783">
        <v>0</v>
      </c>
      <c r="R297" s="786" t="s">
        <v>3512</v>
      </c>
      <c r="S297" s="765" t="s">
        <v>412</v>
      </c>
      <c r="T297" s="768">
        <v>2</v>
      </c>
      <c r="U297" s="347" t="s">
        <v>3513</v>
      </c>
      <c r="V297" s="348" t="s">
        <v>3514</v>
      </c>
      <c r="W297" s="349" t="s">
        <v>195</v>
      </c>
      <c r="X297" s="348" t="s">
        <v>195</v>
      </c>
      <c r="Y297" s="348" t="s">
        <v>1467</v>
      </c>
      <c r="Z297" s="349" t="s">
        <v>1610</v>
      </c>
      <c r="AA297" s="388" t="s">
        <v>102</v>
      </c>
      <c r="AB297" s="88"/>
      <c r="AC297" s="88" t="s">
        <v>102</v>
      </c>
      <c r="AD297" s="414" t="s">
        <v>95</v>
      </c>
      <c r="AE297" s="415" t="s">
        <v>95</v>
      </c>
      <c r="AF297" s="416" t="s">
        <v>96</v>
      </c>
      <c r="AG297" s="433" t="s">
        <v>3515</v>
      </c>
      <c r="AH297" s="434" t="s">
        <v>3516</v>
      </c>
      <c r="AI297" s="188" t="s">
        <v>223</v>
      </c>
      <c r="AJ297" s="189" t="s">
        <v>102</v>
      </c>
      <c r="AK297" s="189" t="s">
        <v>102</v>
      </c>
      <c r="AL297" s="190" t="s">
        <v>102</v>
      </c>
      <c r="AM297" s="190" t="s">
        <v>102</v>
      </c>
      <c r="AN297" s="190" t="s">
        <v>102</v>
      </c>
      <c r="AO297" s="191" t="s">
        <v>102</v>
      </c>
      <c r="AP297" s="60" t="s">
        <v>124</v>
      </c>
      <c r="AQ297" s="60" t="s">
        <v>95</v>
      </c>
      <c r="AR297" s="60" t="s">
        <v>95</v>
      </c>
      <c r="AS297" s="60" t="s">
        <v>95</v>
      </c>
      <c r="AT297" s="60" t="s">
        <v>100</v>
      </c>
      <c r="AU297" s="194" t="s">
        <v>95</v>
      </c>
      <c r="AV297" s="193" t="s">
        <v>205</v>
      </c>
      <c r="AW297" s="194" t="s">
        <v>102</v>
      </c>
      <c r="AX297" s="190" t="s">
        <v>3517</v>
      </c>
      <c r="AY297" s="190" t="s">
        <v>3505</v>
      </c>
      <c r="AZ297" s="192" t="s">
        <v>102</v>
      </c>
      <c r="BA297" s="192" t="s">
        <v>102</v>
      </c>
      <c r="BB297" s="192" t="s">
        <v>102</v>
      </c>
      <c r="BC297" s="192" t="s">
        <v>102</v>
      </c>
      <c r="BD297" s="64" t="str">
        <f t="shared" si="49"/>
        <v>A</v>
      </c>
      <c r="BE297" s="200" t="s">
        <v>1098</v>
      </c>
      <c r="BF297" s="34">
        <f>IF(A297="",BF296,ROW()-1-COUNTIF(A$2:A297,""))</f>
        <v>132</v>
      </c>
      <c r="BG297" s="34">
        <f t="shared" si="56"/>
        <v>1</v>
      </c>
      <c r="BH297" s="34" t="str">
        <f t="shared" si="57"/>
        <v>132-1</v>
      </c>
      <c r="BI297" s="34">
        <f t="shared" si="58"/>
        <v>2</v>
      </c>
      <c r="BJ297" s="34" t="str">
        <f t="shared" si="48"/>
        <v>132○</v>
      </c>
      <c r="BK297" s="34" t="str">
        <f t="shared" si="50"/>
        <v>新規+既出</v>
      </c>
      <c r="BL297" s="34" t="str">
        <f t="shared" si="59"/>
        <v>132-Yes</v>
      </c>
      <c r="BM297" s="34" t="str">
        <f t="shared" si="51"/>
        <v>進歩性</v>
      </c>
      <c r="BN297" s="34" t="str">
        <f t="shared" si="52"/>
        <v>進歩性のみ</v>
      </c>
      <c r="BO297" s="34" t="str">
        <f t="shared" si="53"/>
        <v>132-進</v>
      </c>
      <c r="BP297" s="34" t="str">
        <f t="shared" si="54"/>
        <v/>
      </c>
      <c r="BQ297" s="34" t="str">
        <f t="shared" si="55"/>
        <v>分析対象</v>
      </c>
      <c r="BR297" s="36"/>
      <c r="BS297" s="36"/>
      <c r="BT297" s="36"/>
      <c r="BV297" s="66" t="s">
        <v>3506</v>
      </c>
      <c r="BW297" s="195" t="s">
        <v>102</v>
      </c>
    </row>
    <row r="298" spans="1:75" ht="67.5" x14ac:dyDescent="0.15">
      <c r="A298" s="790"/>
      <c r="B298" s="421" t="s">
        <v>1381</v>
      </c>
      <c r="C298" s="418" t="s">
        <v>3518</v>
      </c>
      <c r="D298" s="399" t="s">
        <v>3519</v>
      </c>
      <c r="E298" s="374" t="s">
        <v>2968</v>
      </c>
      <c r="F298" s="413" t="s">
        <v>3502</v>
      </c>
      <c r="G298" s="163" t="s">
        <v>3503</v>
      </c>
      <c r="H298" s="43" t="s">
        <v>3504</v>
      </c>
      <c r="I298" s="43" t="s">
        <v>3505</v>
      </c>
      <c r="J298" s="43" t="s">
        <v>3506</v>
      </c>
      <c r="K298" s="43" t="s">
        <v>3507</v>
      </c>
      <c r="L298" s="43" t="s">
        <v>3508</v>
      </c>
      <c r="M298" s="43" t="s">
        <v>3509</v>
      </c>
      <c r="N298" s="776"/>
      <c r="O298" s="779"/>
      <c r="P298" s="782"/>
      <c r="Q298" s="785"/>
      <c r="R298" s="788"/>
      <c r="S298" s="767"/>
      <c r="T298" s="770"/>
      <c r="U298" s="347" t="s">
        <v>3146</v>
      </c>
      <c r="V298" s="348" t="s">
        <v>3520</v>
      </c>
      <c r="W298" s="349" t="s">
        <v>195</v>
      </c>
      <c r="X298" s="348" t="s">
        <v>195</v>
      </c>
      <c r="Y298" s="348" t="s">
        <v>1467</v>
      </c>
      <c r="Z298" s="349" t="s">
        <v>1624</v>
      </c>
      <c r="AA298" s="388" t="s">
        <v>102</v>
      </c>
      <c r="AB298" s="88"/>
      <c r="AC298" s="88" t="s">
        <v>102</v>
      </c>
      <c r="AD298" s="414" t="s">
        <v>3521</v>
      </c>
      <c r="AE298" s="415" t="s">
        <v>96</v>
      </c>
      <c r="AF298" s="416" t="s">
        <v>95</v>
      </c>
      <c r="AG298" s="433" t="s">
        <v>3515</v>
      </c>
      <c r="AH298" s="434" t="s">
        <v>3516</v>
      </c>
      <c r="AI298" s="188" t="s">
        <v>835</v>
      </c>
      <c r="AJ298" s="189" t="s">
        <v>102</v>
      </c>
      <c r="AK298" s="189" t="s">
        <v>102</v>
      </c>
      <c r="AL298" s="190" t="s">
        <v>102</v>
      </c>
      <c r="AM298" s="190" t="s">
        <v>102</v>
      </c>
      <c r="AN298" s="190" t="s">
        <v>102</v>
      </c>
      <c r="AO298" s="191" t="s">
        <v>102</v>
      </c>
      <c r="AP298" s="60" t="s">
        <v>99</v>
      </c>
      <c r="AQ298" s="60" t="s">
        <v>95</v>
      </c>
      <c r="AR298" s="60" t="s">
        <v>95</v>
      </c>
      <c r="AS298" s="60" t="s">
        <v>95</v>
      </c>
      <c r="AT298" s="60" t="s">
        <v>233</v>
      </c>
      <c r="AU298" s="194" t="s">
        <v>95</v>
      </c>
      <c r="AV298" s="193" t="s">
        <v>205</v>
      </c>
      <c r="AW298" s="194" t="s">
        <v>102</v>
      </c>
      <c r="AX298" s="190" t="s">
        <v>3517</v>
      </c>
      <c r="AY298" s="190" t="s">
        <v>3505</v>
      </c>
      <c r="AZ298" s="192" t="s">
        <v>102</v>
      </c>
      <c r="BA298" s="192" t="s">
        <v>102</v>
      </c>
      <c r="BB298" s="192" t="s">
        <v>102</v>
      </c>
      <c r="BC298" s="192" t="s">
        <v>102</v>
      </c>
      <c r="BD298" s="64" t="str">
        <f t="shared" si="49"/>
        <v>A</v>
      </c>
      <c r="BE298" s="200" t="s">
        <v>1098</v>
      </c>
      <c r="BF298" s="34">
        <f>IF(A298="",BF297,ROW()-1-COUNTIF(A$2:A298,""))</f>
        <v>132</v>
      </c>
      <c r="BG298" s="34">
        <f t="shared" si="56"/>
        <v>2</v>
      </c>
      <c r="BH298" s="34" t="str">
        <f t="shared" si="57"/>
        <v>132-2</v>
      </c>
      <c r="BI298" s="34">
        <f t="shared" si="58"/>
        <v>2</v>
      </c>
      <c r="BJ298" s="34" t="str">
        <f t="shared" si="48"/>
        <v>132○</v>
      </c>
      <c r="BK298" s="34" t="str">
        <f t="shared" si="50"/>
        <v>新規+既出</v>
      </c>
      <c r="BL298" s="34" t="str">
        <f t="shared" si="59"/>
        <v>132-No</v>
      </c>
      <c r="BM298" s="34" t="str">
        <f t="shared" si="51"/>
        <v>進歩性</v>
      </c>
      <c r="BN298" s="34" t="str">
        <f t="shared" si="52"/>
        <v>進歩性のみ</v>
      </c>
      <c r="BO298" s="34" t="str">
        <f t="shared" si="53"/>
        <v>132-進</v>
      </c>
      <c r="BP298" s="34" t="str">
        <f t="shared" si="54"/>
        <v/>
      </c>
      <c r="BQ298" s="34" t="str">
        <f t="shared" si="55"/>
        <v>分析対象</v>
      </c>
      <c r="BR298" s="36"/>
      <c r="BS298" s="36"/>
      <c r="BT298" s="36"/>
      <c r="BV298" s="66" t="s">
        <v>3506</v>
      </c>
      <c r="BW298" s="195" t="s">
        <v>102</v>
      </c>
    </row>
    <row r="299" spans="1:75" ht="27" customHeight="1" x14ac:dyDescent="0.15">
      <c r="A299" s="790" t="s">
        <v>3522</v>
      </c>
      <c r="B299" s="421" t="s">
        <v>1381</v>
      </c>
      <c r="C299" s="412" t="s">
        <v>3523</v>
      </c>
      <c r="D299" s="393" t="s">
        <v>3524</v>
      </c>
      <c r="E299" s="393" t="s">
        <v>3525</v>
      </c>
      <c r="F299" s="413" t="s">
        <v>3526</v>
      </c>
      <c r="G299" s="163" t="s">
        <v>1085</v>
      </c>
      <c r="H299" s="43" t="s">
        <v>3527</v>
      </c>
      <c r="I299" s="43" t="s">
        <v>3528</v>
      </c>
      <c r="J299" s="43" t="s">
        <v>3529</v>
      </c>
      <c r="K299" s="43" t="s">
        <v>3530</v>
      </c>
      <c r="L299" s="43" t="s">
        <v>3531</v>
      </c>
      <c r="M299" s="43" t="s">
        <v>3532</v>
      </c>
      <c r="N299" s="774" t="s">
        <v>3533</v>
      </c>
      <c r="O299" s="777" t="s">
        <v>2378</v>
      </c>
      <c r="P299" s="780" t="s">
        <v>3534</v>
      </c>
      <c r="Q299" s="783">
        <v>0</v>
      </c>
      <c r="R299" s="786" t="s">
        <v>3535</v>
      </c>
      <c r="S299" s="765" t="s">
        <v>2458</v>
      </c>
      <c r="T299" s="768">
        <v>2</v>
      </c>
      <c r="U299" s="347" t="s">
        <v>3446</v>
      </c>
      <c r="V299" s="348" t="s">
        <v>3536</v>
      </c>
      <c r="W299" s="349" t="s">
        <v>3537</v>
      </c>
      <c r="X299" s="348" t="s">
        <v>195</v>
      </c>
      <c r="Y299" s="348" t="s">
        <v>1467</v>
      </c>
      <c r="Z299" s="349" t="s">
        <v>1610</v>
      </c>
      <c r="AA299" s="388" t="s">
        <v>3538</v>
      </c>
      <c r="AB299" s="88"/>
      <c r="AC299" s="88" t="s">
        <v>102</v>
      </c>
      <c r="AD299" s="414" t="s">
        <v>96</v>
      </c>
      <c r="AE299" s="415" t="s">
        <v>96</v>
      </c>
      <c r="AF299" s="416" t="s">
        <v>95</v>
      </c>
      <c r="AG299" s="433" t="s">
        <v>102</v>
      </c>
      <c r="AH299" s="434" t="s">
        <v>102</v>
      </c>
      <c r="AI299" s="188" t="s">
        <v>165</v>
      </c>
      <c r="AJ299" s="189" t="s">
        <v>3322</v>
      </c>
      <c r="AK299" s="189" t="s">
        <v>3539</v>
      </c>
      <c r="AL299" s="190" t="s">
        <v>3540</v>
      </c>
      <c r="AM299" s="190" t="s">
        <v>3541</v>
      </c>
      <c r="AN299" s="190" t="s">
        <v>3542</v>
      </c>
      <c r="AO299" s="191">
        <v>32743</v>
      </c>
      <c r="AP299" s="60" t="s">
        <v>124</v>
      </c>
      <c r="AQ299" s="60" t="s">
        <v>95</v>
      </c>
      <c r="AR299" s="60" t="s">
        <v>95</v>
      </c>
      <c r="AS299" s="60" t="s">
        <v>95</v>
      </c>
      <c r="AT299" s="60" t="s">
        <v>96</v>
      </c>
      <c r="AU299" s="194" t="s">
        <v>96</v>
      </c>
      <c r="AV299" s="58" t="s">
        <v>102</v>
      </c>
      <c r="AW299" s="194" t="s">
        <v>102</v>
      </c>
      <c r="AX299" s="190" t="s">
        <v>3543</v>
      </c>
      <c r="AY299" s="190" t="s">
        <v>3528</v>
      </c>
      <c r="AZ299" s="192" t="s">
        <v>102</v>
      </c>
      <c r="BA299" s="249" t="s">
        <v>2467</v>
      </c>
      <c r="BB299" s="192" t="s">
        <v>3544</v>
      </c>
      <c r="BC299" s="192" t="s">
        <v>3545</v>
      </c>
      <c r="BD299" s="64" t="str">
        <f t="shared" si="49"/>
        <v>H</v>
      </c>
      <c r="BE299" s="200" t="s">
        <v>1098</v>
      </c>
      <c r="BF299" s="34">
        <f>IF(A299="",BF298,ROW()-1-COUNTIF(A$2:A299,""))</f>
        <v>133</v>
      </c>
      <c r="BG299" s="34">
        <f t="shared" si="56"/>
        <v>1</v>
      </c>
      <c r="BH299" s="34" t="str">
        <f t="shared" si="57"/>
        <v>133-1</v>
      </c>
      <c r="BI299" s="34">
        <f t="shared" si="58"/>
        <v>2</v>
      </c>
      <c r="BJ299" s="34" t="str">
        <f t="shared" si="48"/>
        <v>133○</v>
      </c>
      <c r="BK299" s="34" t="str">
        <f t="shared" si="50"/>
        <v>新規+既出</v>
      </c>
      <c r="BL299" s="34" t="str">
        <f t="shared" si="59"/>
        <v>133-No</v>
      </c>
      <c r="BM299" s="34" t="str">
        <f t="shared" si="51"/>
        <v>進歩性</v>
      </c>
      <c r="BN299" s="34" t="str">
        <f t="shared" si="52"/>
        <v>進歩性のみ</v>
      </c>
      <c r="BO299" s="34" t="str">
        <f t="shared" si="53"/>
        <v>133-進</v>
      </c>
      <c r="BP299" s="34">
        <f t="shared" si="54"/>
        <v>1989</v>
      </c>
      <c r="BQ299" s="34" t="str">
        <f t="shared" si="55"/>
        <v>分析対象</v>
      </c>
      <c r="BR299" s="36"/>
      <c r="BS299" s="36"/>
      <c r="BT299" s="36"/>
      <c r="BU299" s="77" t="s">
        <v>189</v>
      </c>
      <c r="BV299" s="66" t="s">
        <v>3529</v>
      </c>
      <c r="BW299" s="195" t="s">
        <v>3540</v>
      </c>
    </row>
    <row r="300" spans="1:75" ht="108" x14ac:dyDescent="0.15">
      <c r="A300" s="790"/>
      <c r="B300" s="421" t="s">
        <v>1381</v>
      </c>
      <c r="C300" s="418" t="s">
        <v>3546</v>
      </c>
      <c r="D300" s="399" t="s">
        <v>3547</v>
      </c>
      <c r="E300" s="399" t="s">
        <v>3548</v>
      </c>
      <c r="F300" s="413" t="s">
        <v>3526</v>
      </c>
      <c r="G300" s="163" t="s">
        <v>1085</v>
      </c>
      <c r="H300" s="43" t="s">
        <v>3527</v>
      </c>
      <c r="I300" s="43" t="s">
        <v>3528</v>
      </c>
      <c r="J300" s="43" t="s">
        <v>3529</v>
      </c>
      <c r="K300" s="43" t="s">
        <v>3530</v>
      </c>
      <c r="L300" s="43" t="s">
        <v>3531</v>
      </c>
      <c r="M300" s="43" t="s">
        <v>3532</v>
      </c>
      <c r="N300" s="776"/>
      <c r="O300" s="779"/>
      <c r="P300" s="782"/>
      <c r="Q300" s="785"/>
      <c r="R300" s="788"/>
      <c r="S300" s="767"/>
      <c r="T300" s="770"/>
      <c r="U300" s="347" t="s">
        <v>833</v>
      </c>
      <c r="V300" s="348" t="s">
        <v>3549</v>
      </c>
      <c r="W300" s="349" t="s">
        <v>3550</v>
      </c>
      <c r="X300" s="348" t="s">
        <v>3551</v>
      </c>
      <c r="Y300" s="348" t="s">
        <v>1467</v>
      </c>
      <c r="Z300" s="349" t="s">
        <v>1624</v>
      </c>
      <c r="AA300" s="388" t="s">
        <v>3552</v>
      </c>
      <c r="AB300" s="88"/>
      <c r="AC300" s="88" t="s">
        <v>3553</v>
      </c>
      <c r="AD300" s="414" t="s">
        <v>95</v>
      </c>
      <c r="AE300" s="415" t="s">
        <v>95</v>
      </c>
      <c r="AF300" s="416" t="s">
        <v>96</v>
      </c>
      <c r="AG300" s="433" t="s">
        <v>102</v>
      </c>
      <c r="AH300" s="434" t="s">
        <v>102</v>
      </c>
      <c r="AI300" s="188" t="s">
        <v>165</v>
      </c>
      <c r="AJ300" s="189" t="s">
        <v>2298</v>
      </c>
      <c r="AK300" s="189" t="s">
        <v>3554</v>
      </c>
      <c r="AL300" s="190" t="s">
        <v>3555</v>
      </c>
      <c r="AM300" s="190" t="s">
        <v>3556</v>
      </c>
      <c r="AN300" s="190" t="s">
        <v>3557</v>
      </c>
      <c r="AO300" s="191">
        <v>33079</v>
      </c>
      <c r="AP300" s="60" t="s">
        <v>124</v>
      </c>
      <c r="AQ300" s="60" t="s">
        <v>95</v>
      </c>
      <c r="AR300" s="60" t="s">
        <v>95</v>
      </c>
      <c r="AS300" s="60" t="s">
        <v>95</v>
      </c>
      <c r="AT300" s="60" t="s">
        <v>95</v>
      </c>
      <c r="AU300" s="194" t="s">
        <v>95</v>
      </c>
      <c r="AV300" s="58" t="s">
        <v>102</v>
      </c>
      <c r="AW300" s="194" t="s">
        <v>102</v>
      </c>
      <c r="AX300" s="190" t="s">
        <v>3543</v>
      </c>
      <c r="AY300" s="190" t="s">
        <v>3528</v>
      </c>
      <c r="AZ300" s="192" t="s">
        <v>102</v>
      </c>
      <c r="BA300" s="192" t="s">
        <v>187</v>
      </c>
      <c r="BB300" s="192" t="s">
        <v>3544</v>
      </c>
      <c r="BC300" s="192" t="s">
        <v>3558</v>
      </c>
      <c r="BD300" s="64" t="str">
        <f t="shared" si="49"/>
        <v>H</v>
      </c>
      <c r="BE300" s="200" t="s">
        <v>1098</v>
      </c>
      <c r="BF300" s="34">
        <f>IF(A300="",BF299,ROW()-1-COUNTIF(A$2:A300,""))</f>
        <v>133</v>
      </c>
      <c r="BG300" s="34">
        <f t="shared" si="56"/>
        <v>2</v>
      </c>
      <c r="BH300" s="34" t="str">
        <f t="shared" si="57"/>
        <v>133-2</v>
      </c>
      <c r="BI300" s="34">
        <f t="shared" si="58"/>
        <v>2</v>
      </c>
      <c r="BJ300" s="34" t="str">
        <f t="shared" si="48"/>
        <v>133○</v>
      </c>
      <c r="BK300" s="34" t="str">
        <f t="shared" si="50"/>
        <v>新規+既出</v>
      </c>
      <c r="BL300" s="34" t="str">
        <f t="shared" si="59"/>
        <v>133-Yes</v>
      </c>
      <c r="BM300" s="34" t="str">
        <f t="shared" si="51"/>
        <v>進歩性</v>
      </c>
      <c r="BN300" s="34" t="str">
        <f t="shared" si="52"/>
        <v>進歩性のみ</v>
      </c>
      <c r="BO300" s="34" t="str">
        <f t="shared" si="53"/>
        <v>133-進</v>
      </c>
      <c r="BP300" s="34">
        <f t="shared" si="54"/>
        <v>1990</v>
      </c>
      <c r="BQ300" s="34" t="str">
        <f t="shared" si="55"/>
        <v>分析対象</v>
      </c>
      <c r="BR300" s="36"/>
      <c r="BS300" s="36"/>
      <c r="BT300" s="36"/>
      <c r="BU300" s="77" t="s">
        <v>189</v>
      </c>
      <c r="BV300" s="66" t="s">
        <v>3529</v>
      </c>
      <c r="BW300" s="195" t="s">
        <v>3555</v>
      </c>
    </row>
    <row r="301" spans="1:75" ht="27" customHeight="1" x14ac:dyDescent="0.15">
      <c r="A301" s="790" t="s">
        <v>3559</v>
      </c>
      <c r="B301" s="421" t="s">
        <v>1381</v>
      </c>
      <c r="C301" s="418" t="s">
        <v>3546</v>
      </c>
      <c r="D301" s="393" t="s">
        <v>3547</v>
      </c>
      <c r="E301" s="393" t="s">
        <v>3548</v>
      </c>
      <c r="F301" s="413" t="s">
        <v>3526</v>
      </c>
      <c r="G301" s="163" t="s">
        <v>1085</v>
      </c>
      <c r="H301" s="43" t="s">
        <v>3527</v>
      </c>
      <c r="I301" s="43" t="s">
        <v>3528</v>
      </c>
      <c r="J301" s="43" t="s">
        <v>3529</v>
      </c>
      <c r="K301" s="43" t="s">
        <v>3530</v>
      </c>
      <c r="L301" s="43" t="s">
        <v>3531</v>
      </c>
      <c r="M301" s="43" t="s">
        <v>3532</v>
      </c>
      <c r="N301" s="774" t="s">
        <v>3560</v>
      </c>
      <c r="O301" s="777" t="s">
        <v>642</v>
      </c>
      <c r="P301" s="780" t="s">
        <v>3561</v>
      </c>
      <c r="Q301" s="783">
        <v>0</v>
      </c>
      <c r="R301" s="786" t="s">
        <v>3562</v>
      </c>
      <c r="S301" s="765" t="s">
        <v>412</v>
      </c>
      <c r="T301" s="768">
        <v>3</v>
      </c>
      <c r="U301" s="347" t="s">
        <v>1223</v>
      </c>
      <c r="V301" s="348" t="s">
        <v>3549</v>
      </c>
      <c r="W301" s="349" t="s">
        <v>3550</v>
      </c>
      <c r="X301" s="348" t="s">
        <v>3551</v>
      </c>
      <c r="Y301" s="348" t="s">
        <v>1467</v>
      </c>
      <c r="Z301" s="349" t="s">
        <v>1610</v>
      </c>
      <c r="AA301" s="388" t="s">
        <v>3552</v>
      </c>
      <c r="AB301" s="88"/>
      <c r="AC301" s="88" t="s">
        <v>3553</v>
      </c>
      <c r="AD301" s="414" t="s">
        <v>95</v>
      </c>
      <c r="AE301" s="415" t="s">
        <v>95</v>
      </c>
      <c r="AF301" s="416" t="s">
        <v>96</v>
      </c>
      <c r="AG301" s="433" t="s">
        <v>102</v>
      </c>
      <c r="AH301" s="434" t="s">
        <v>102</v>
      </c>
      <c r="AI301" s="188" t="s">
        <v>165</v>
      </c>
      <c r="AJ301" s="189" t="s">
        <v>2298</v>
      </c>
      <c r="AK301" s="189" t="s">
        <v>3554</v>
      </c>
      <c r="AL301" s="190" t="s">
        <v>3555</v>
      </c>
      <c r="AM301" s="190" t="s">
        <v>3556</v>
      </c>
      <c r="AN301" s="190" t="s">
        <v>3557</v>
      </c>
      <c r="AO301" s="191">
        <v>33079</v>
      </c>
      <c r="AP301" s="60" t="s">
        <v>124</v>
      </c>
      <c r="AQ301" s="60" t="s">
        <v>95</v>
      </c>
      <c r="AR301" s="60" t="s">
        <v>95</v>
      </c>
      <c r="AS301" s="60" t="s">
        <v>95</v>
      </c>
      <c r="AT301" s="60" t="s">
        <v>95</v>
      </c>
      <c r="AU301" s="194" t="s">
        <v>3563</v>
      </c>
      <c r="AV301" s="58" t="s">
        <v>102</v>
      </c>
      <c r="AW301" s="194" t="s">
        <v>102</v>
      </c>
      <c r="AX301" s="190" t="s">
        <v>3543</v>
      </c>
      <c r="AY301" s="190" t="s">
        <v>3528</v>
      </c>
      <c r="AZ301" s="192" t="s">
        <v>102</v>
      </c>
      <c r="BA301" s="192" t="s">
        <v>187</v>
      </c>
      <c r="BB301" s="192" t="s">
        <v>3544</v>
      </c>
      <c r="BC301" s="192" t="s">
        <v>3558</v>
      </c>
      <c r="BD301" s="64" t="str">
        <f t="shared" si="49"/>
        <v>H</v>
      </c>
      <c r="BE301" s="200" t="s">
        <v>1098</v>
      </c>
      <c r="BF301" s="34">
        <f>IF(A301="",BF300,ROW()-1-COUNTIF(A$2:A301,""))</f>
        <v>134</v>
      </c>
      <c r="BG301" s="34">
        <f t="shared" si="56"/>
        <v>1</v>
      </c>
      <c r="BH301" s="34" t="str">
        <f t="shared" si="57"/>
        <v>134-1</v>
      </c>
      <c r="BI301" s="34">
        <f t="shared" si="58"/>
        <v>3</v>
      </c>
      <c r="BJ301" s="34" t="str">
        <f t="shared" si="48"/>
        <v>134○</v>
      </c>
      <c r="BK301" s="34" t="str">
        <f t="shared" si="50"/>
        <v>新規+既出</v>
      </c>
      <c r="BL301" s="34" t="str">
        <f t="shared" si="59"/>
        <v>134-Yes</v>
      </c>
      <c r="BM301" s="34" t="str">
        <f t="shared" si="51"/>
        <v>進歩性</v>
      </c>
      <c r="BN301" s="34" t="str">
        <f t="shared" si="52"/>
        <v>進歩性のみ</v>
      </c>
      <c r="BO301" s="34" t="str">
        <f t="shared" si="53"/>
        <v>134-進</v>
      </c>
      <c r="BP301" s="34">
        <f t="shared" si="54"/>
        <v>1990</v>
      </c>
      <c r="BQ301" s="34" t="str">
        <f t="shared" si="55"/>
        <v>分析対象</v>
      </c>
      <c r="BR301" s="36"/>
      <c r="BS301" s="36"/>
      <c r="BT301" s="36"/>
      <c r="BU301" s="77" t="s">
        <v>189</v>
      </c>
      <c r="BV301" s="66" t="s">
        <v>3529</v>
      </c>
      <c r="BW301" s="195" t="s">
        <v>3555</v>
      </c>
    </row>
    <row r="302" spans="1:75" ht="108" x14ac:dyDescent="0.15">
      <c r="A302" s="790"/>
      <c r="B302" s="421" t="s">
        <v>1381</v>
      </c>
      <c r="C302" s="418" t="s">
        <v>3546</v>
      </c>
      <c r="D302" s="393" t="s">
        <v>3547</v>
      </c>
      <c r="E302" s="393" t="s">
        <v>3548</v>
      </c>
      <c r="F302" s="413" t="s">
        <v>3526</v>
      </c>
      <c r="G302" s="163" t="s">
        <v>1085</v>
      </c>
      <c r="H302" s="43" t="s">
        <v>3527</v>
      </c>
      <c r="I302" s="43" t="s">
        <v>3528</v>
      </c>
      <c r="J302" s="43" t="s">
        <v>3529</v>
      </c>
      <c r="K302" s="43" t="s">
        <v>3530</v>
      </c>
      <c r="L302" s="43" t="s">
        <v>3531</v>
      </c>
      <c r="M302" s="43" t="s">
        <v>3532</v>
      </c>
      <c r="N302" s="775"/>
      <c r="O302" s="778"/>
      <c r="P302" s="781"/>
      <c r="Q302" s="784"/>
      <c r="R302" s="787"/>
      <c r="S302" s="766"/>
      <c r="T302" s="769"/>
      <c r="U302" s="347" t="s">
        <v>833</v>
      </c>
      <c r="V302" s="348" t="s">
        <v>3564</v>
      </c>
      <c r="W302" s="349" t="s">
        <v>3565</v>
      </c>
      <c r="X302" s="348" t="s">
        <v>195</v>
      </c>
      <c r="Y302" s="348" t="s">
        <v>1467</v>
      </c>
      <c r="Z302" s="349" t="s">
        <v>1624</v>
      </c>
      <c r="AA302" s="388" t="s">
        <v>3566</v>
      </c>
      <c r="AB302" s="88"/>
      <c r="AC302" s="88" t="s">
        <v>102</v>
      </c>
      <c r="AD302" s="247" t="s">
        <v>96</v>
      </c>
      <c r="AE302" s="447" t="s">
        <v>96</v>
      </c>
      <c r="AF302" s="448" t="s">
        <v>95</v>
      </c>
      <c r="AG302" s="433" t="s">
        <v>102</v>
      </c>
      <c r="AH302" s="434" t="s">
        <v>102</v>
      </c>
      <c r="AI302" s="188" t="s">
        <v>165</v>
      </c>
      <c r="AJ302" s="189" t="s">
        <v>3567</v>
      </c>
      <c r="AK302" s="189" t="s">
        <v>3568</v>
      </c>
      <c r="AL302" s="190" t="s">
        <v>3569</v>
      </c>
      <c r="AM302" s="190" t="s">
        <v>3570</v>
      </c>
      <c r="AN302" s="190" t="s">
        <v>3571</v>
      </c>
      <c r="AO302" s="191">
        <v>32654</v>
      </c>
      <c r="AP302" s="60" t="s">
        <v>124</v>
      </c>
      <c r="AQ302" s="60" t="s">
        <v>95</v>
      </c>
      <c r="AR302" s="60" t="s">
        <v>95</v>
      </c>
      <c r="AS302" s="60" t="s">
        <v>95</v>
      </c>
      <c r="AT302" s="60" t="s">
        <v>96</v>
      </c>
      <c r="AU302" s="194" t="s">
        <v>96</v>
      </c>
      <c r="AV302" s="58" t="s">
        <v>102</v>
      </c>
      <c r="AW302" s="194" t="s">
        <v>102</v>
      </c>
      <c r="AX302" s="190" t="s">
        <v>3543</v>
      </c>
      <c r="AY302" s="190" t="s">
        <v>3528</v>
      </c>
      <c r="AZ302" s="192" t="s">
        <v>102</v>
      </c>
      <c r="BA302" s="249" t="s">
        <v>423</v>
      </c>
      <c r="BB302" s="192" t="s">
        <v>3544</v>
      </c>
      <c r="BC302" s="192" t="s">
        <v>3572</v>
      </c>
      <c r="BD302" s="64" t="str">
        <f t="shared" si="49"/>
        <v>H</v>
      </c>
      <c r="BE302" s="200" t="s">
        <v>1098</v>
      </c>
      <c r="BF302" s="34">
        <f>IF(A302="",BF301,ROW()-1-COUNTIF(A$2:A302,""))</f>
        <v>134</v>
      </c>
      <c r="BG302" s="34">
        <f t="shared" si="56"/>
        <v>2</v>
      </c>
      <c r="BH302" s="34" t="str">
        <f t="shared" si="57"/>
        <v>134-2</v>
      </c>
      <c r="BI302" s="34">
        <f t="shared" si="58"/>
        <v>3</v>
      </c>
      <c r="BJ302" s="34" t="str">
        <f t="shared" si="48"/>
        <v>134○</v>
      </c>
      <c r="BK302" s="34" t="str">
        <f t="shared" si="50"/>
        <v>新規+既出</v>
      </c>
      <c r="BL302" s="34" t="str">
        <f t="shared" si="59"/>
        <v>134-No</v>
      </c>
      <c r="BM302" s="34" t="str">
        <f t="shared" si="51"/>
        <v>進歩性</v>
      </c>
      <c r="BN302" s="34" t="str">
        <f t="shared" si="52"/>
        <v>進歩性のみ</v>
      </c>
      <c r="BO302" s="34" t="str">
        <f t="shared" si="53"/>
        <v>134-進</v>
      </c>
      <c r="BP302" s="34">
        <f t="shared" si="54"/>
        <v>1989</v>
      </c>
      <c r="BQ302" s="34" t="str">
        <f t="shared" si="55"/>
        <v>分析対象</v>
      </c>
      <c r="BR302" s="36"/>
      <c r="BS302" s="36"/>
      <c r="BT302" s="36"/>
      <c r="BU302" s="77" t="s">
        <v>189</v>
      </c>
      <c r="BV302" s="66" t="s">
        <v>3529</v>
      </c>
      <c r="BW302" s="195" t="s">
        <v>3569</v>
      </c>
    </row>
    <row r="303" spans="1:75" ht="108" x14ac:dyDescent="0.15">
      <c r="A303" s="790"/>
      <c r="B303" s="421" t="s">
        <v>1381</v>
      </c>
      <c r="C303" s="418" t="s">
        <v>3546</v>
      </c>
      <c r="D303" s="399" t="s">
        <v>3547</v>
      </c>
      <c r="E303" s="399" t="s">
        <v>3548</v>
      </c>
      <c r="F303" s="413" t="s">
        <v>3526</v>
      </c>
      <c r="G303" s="163" t="s">
        <v>1085</v>
      </c>
      <c r="H303" s="43" t="s">
        <v>3527</v>
      </c>
      <c r="I303" s="43" t="s">
        <v>3528</v>
      </c>
      <c r="J303" s="43" t="s">
        <v>3529</v>
      </c>
      <c r="K303" s="43" t="s">
        <v>3530</v>
      </c>
      <c r="L303" s="43" t="s">
        <v>3531</v>
      </c>
      <c r="M303" s="43" t="s">
        <v>3532</v>
      </c>
      <c r="N303" s="776"/>
      <c r="O303" s="779"/>
      <c r="P303" s="782"/>
      <c r="Q303" s="785"/>
      <c r="R303" s="788"/>
      <c r="S303" s="767"/>
      <c r="T303" s="770"/>
      <c r="U303" s="347" t="s">
        <v>1199</v>
      </c>
      <c r="V303" s="348" t="s">
        <v>3573</v>
      </c>
      <c r="W303" s="349" t="s">
        <v>3537</v>
      </c>
      <c r="X303" s="348" t="s">
        <v>195</v>
      </c>
      <c r="Y303" s="348" t="s">
        <v>1467</v>
      </c>
      <c r="Z303" s="349" t="s">
        <v>1624</v>
      </c>
      <c r="AA303" s="388" t="s">
        <v>3538</v>
      </c>
      <c r="AB303" s="88"/>
      <c r="AC303" s="88" t="s">
        <v>102</v>
      </c>
      <c r="AD303" s="414" t="s">
        <v>96</v>
      </c>
      <c r="AE303" s="415" t="s">
        <v>96</v>
      </c>
      <c r="AF303" s="416" t="s">
        <v>95</v>
      </c>
      <c r="AG303" s="433" t="s">
        <v>102</v>
      </c>
      <c r="AH303" s="434" t="s">
        <v>102</v>
      </c>
      <c r="AI303" s="188" t="s">
        <v>165</v>
      </c>
      <c r="AJ303" s="189" t="s">
        <v>3322</v>
      </c>
      <c r="AK303" s="189" t="s">
        <v>3539</v>
      </c>
      <c r="AL303" s="190" t="s">
        <v>3540</v>
      </c>
      <c r="AM303" s="190" t="s">
        <v>3541</v>
      </c>
      <c r="AN303" s="190" t="s">
        <v>3542</v>
      </c>
      <c r="AO303" s="191">
        <v>32743</v>
      </c>
      <c r="AP303" s="60" t="s">
        <v>124</v>
      </c>
      <c r="AQ303" s="60" t="s">
        <v>95</v>
      </c>
      <c r="AR303" s="60" t="s">
        <v>95</v>
      </c>
      <c r="AS303" s="60" t="s">
        <v>95</v>
      </c>
      <c r="AT303" s="60" t="s">
        <v>96</v>
      </c>
      <c r="AU303" s="194" t="s">
        <v>96</v>
      </c>
      <c r="AV303" s="58" t="s">
        <v>102</v>
      </c>
      <c r="AW303" s="194" t="s">
        <v>102</v>
      </c>
      <c r="AX303" s="190" t="s">
        <v>3543</v>
      </c>
      <c r="AY303" s="190" t="s">
        <v>3528</v>
      </c>
      <c r="AZ303" s="192" t="s">
        <v>102</v>
      </c>
      <c r="BA303" s="249" t="s">
        <v>423</v>
      </c>
      <c r="BB303" s="192" t="s">
        <v>3544</v>
      </c>
      <c r="BC303" s="192" t="s">
        <v>3545</v>
      </c>
      <c r="BD303" s="64" t="str">
        <f t="shared" si="49"/>
        <v>H</v>
      </c>
      <c r="BE303" s="200" t="s">
        <v>1098</v>
      </c>
      <c r="BF303" s="34">
        <f>IF(A303="",BF302,ROW()-1-COUNTIF(A$2:A303,""))</f>
        <v>134</v>
      </c>
      <c r="BG303" s="34">
        <f t="shared" si="56"/>
        <v>3</v>
      </c>
      <c r="BH303" s="34" t="str">
        <f t="shared" si="57"/>
        <v>134-3</v>
      </c>
      <c r="BI303" s="34">
        <f t="shared" si="58"/>
        <v>3</v>
      </c>
      <c r="BJ303" s="34" t="str">
        <f t="shared" si="48"/>
        <v>134○</v>
      </c>
      <c r="BK303" s="34" t="str">
        <f t="shared" si="50"/>
        <v>新規+既出</v>
      </c>
      <c r="BL303" s="34" t="str">
        <f t="shared" si="59"/>
        <v>134-No</v>
      </c>
      <c r="BM303" s="34" t="str">
        <f t="shared" si="51"/>
        <v>進歩性</v>
      </c>
      <c r="BN303" s="34" t="str">
        <f t="shared" si="52"/>
        <v>進歩性のみ</v>
      </c>
      <c r="BO303" s="34" t="str">
        <f t="shared" si="53"/>
        <v>134-進</v>
      </c>
      <c r="BP303" s="34">
        <f t="shared" si="54"/>
        <v>1989</v>
      </c>
      <c r="BQ303" s="34" t="str">
        <f t="shared" si="55"/>
        <v>分析対象</v>
      </c>
      <c r="BR303" s="36"/>
      <c r="BS303" s="36"/>
      <c r="BT303" s="36"/>
      <c r="BU303" s="77" t="s">
        <v>189</v>
      </c>
      <c r="BV303" s="66" t="s">
        <v>3529</v>
      </c>
      <c r="BW303" s="195" t="s">
        <v>3540</v>
      </c>
    </row>
    <row r="304" spans="1:75" ht="66" customHeight="1" x14ac:dyDescent="0.15">
      <c r="A304" s="790" t="s">
        <v>3574</v>
      </c>
      <c r="B304" s="421" t="s">
        <v>1381</v>
      </c>
      <c r="C304" s="412" t="s">
        <v>3575</v>
      </c>
      <c r="D304" s="400" t="s">
        <v>3576</v>
      </c>
      <c r="E304" s="394" t="s">
        <v>528</v>
      </c>
      <c r="F304" s="413" t="s">
        <v>3577</v>
      </c>
      <c r="G304" s="163" t="s">
        <v>3578</v>
      </c>
      <c r="H304" s="43" t="s">
        <v>3579</v>
      </c>
      <c r="I304" s="43" t="s">
        <v>138</v>
      </c>
      <c r="J304" s="43" t="s">
        <v>3580</v>
      </c>
      <c r="K304" s="43" t="s">
        <v>3581</v>
      </c>
      <c r="L304" s="43" t="s">
        <v>3582</v>
      </c>
      <c r="M304" s="43" t="s">
        <v>138</v>
      </c>
      <c r="N304" s="774" t="s">
        <v>3583</v>
      </c>
      <c r="O304" s="777" t="s">
        <v>642</v>
      </c>
      <c r="P304" s="780" t="s">
        <v>3584</v>
      </c>
      <c r="Q304" s="783">
        <v>0</v>
      </c>
      <c r="R304" s="786" t="s">
        <v>3585</v>
      </c>
      <c r="S304" s="765" t="s">
        <v>1606</v>
      </c>
      <c r="T304" s="768">
        <v>1</v>
      </c>
      <c r="U304" s="347" t="s">
        <v>1223</v>
      </c>
      <c r="V304" s="348" t="s">
        <v>3586</v>
      </c>
      <c r="W304" s="349" t="s">
        <v>3587</v>
      </c>
      <c r="X304" s="348" t="s">
        <v>195</v>
      </c>
      <c r="Y304" s="348" t="s">
        <v>1467</v>
      </c>
      <c r="Z304" s="349" t="s">
        <v>1610</v>
      </c>
      <c r="AA304" s="388" t="s">
        <v>102</v>
      </c>
      <c r="AB304" s="88"/>
      <c r="AC304" s="88" t="s">
        <v>3588</v>
      </c>
      <c r="AD304" s="414" t="s">
        <v>95</v>
      </c>
      <c r="AE304" s="415" t="s">
        <v>95</v>
      </c>
      <c r="AF304" s="416" t="s">
        <v>96</v>
      </c>
      <c r="AG304" s="433" t="s">
        <v>102</v>
      </c>
      <c r="AH304" s="434" t="s">
        <v>102</v>
      </c>
      <c r="AI304" s="188" t="s">
        <v>273</v>
      </c>
      <c r="AJ304" s="189" t="s">
        <v>3589</v>
      </c>
      <c r="AK304" s="189" t="s">
        <v>3590</v>
      </c>
      <c r="AL304" s="190" t="s">
        <v>3591</v>
      </c>
      <c r="AM304" s="190" t="s">
        <v>102</v>
      </c>
      <c r="AN304" s="190" t="s">
        <v>102</v>
      </c>
      <c r="AO304" s="191">
        <v>37432</v>
      </c>
      <c r="AP304" s="60" t="s">
        <v>99</v>
      </c>
      <c r="AQ304" s="60" t="s">
        <v>95</v>
      </c>
      <c r="AR304" s="60" t="s">
        <v>95</v>
      </c>
      <c r="AS304" s="60" t="s">
        <v>95</v>
      </c>
      <c r="AT304" s="60" t="s">
        <v>95</v>
      </c>
      <c r="AU304" s="194" t="s">
        <v>96</v>
      </c>
      <c r="AV304" s="58" t="s">
        <v>102</v>
      </c>
      <c r="AW304" s="194" t="s">
        <v>102</v>
      </c>
      <c r="AX304" s="190" t="s">
        <v>102</v>
      </c>
      <c r="AY304" s="190" t="s">
        <v>138</v>
      </c>
      <c r="AZ304" s="192" t="s">
        <v>125</v>
      </c>
      <c r="BA304" s="192" t="s">
        <v>102</v>
      </c>
      <c r="BB304" s="192" t="s">
        <v>102</v>
      </c>
      <c r="BC304" s="192" t="s">
        <v>102</v>
      </c>
      <c r="BD304" s="64" t="str">
        <f t="shared" si="49"/>
        <v>B</v>
      </c>
      <c r="BE304" s="200" t="s">
        <v>1098</v>
      </c>
      <c r="BF304" s="34">
        <f>IF(A304="",BF303,ROW()-1-COUNTIF(A$2:A304,""))</f>
        <v>135</v>
      </c>
      <c r="BG304" s="34">
        <f t="shared" si="56"/>
        <v>1</v>
      </c>
      <c r="BH304" s="34" t="str">
        <f t="shared" si="57"/>
        <v>135-1</v>
      </c>
      <c r="BI304" s="34">
        <f t="shared" si="58"/>
        <v>2</v>
      </c>
      <c r="BJ304" s="34" t="str">
        <f t="shared" si="48"/>
        <v/>
      </c>
      <c r="BK304" s="34" t="str">
        <f t="shared" si="50"/>
        <v>新規のみ</v>
      </c>
      <c r="BL304" s="34" t="str">
        <f t="shared" si="59"/>
        <v>135-Yes</v>
      </c>
      <c r="BM304" s="34" t="str">
        <f t="shared" si="51"/>
        <v>進歩性</v>
      </c>
      <c r="BN304" s="34" t="str">
        <f t="shared" si="52"/>
        <v>進歩性のみ</v>
      </c>
      <c r="BO304" s="34" t="str">
        <f t="shared" si="53"/>
        <v>135-進</v>
      </c>
      <c r="BP304" s="34">
        <f t="shared" si="54"/>
        <v>2002</v>
      </c>
      <c r="BQ304" s="34" t="str">
        <f t="shared" si="55"/>
        <v>分析対象</v>
      </c>
      <c r="BR304" s="103"/>
      <c r="BS304" s="103"/>
      <c r="BT304" s="103"/>
      <c r="BU304" s="77" t="s">
        <v>104</v>
      </c>
      <c r="BV304" s="66" t="s">
        <v>3580</v>
      </c>
      <c r="BW304" s="195" t="s">
        <v>3591</v>
      </c>
    </row>
    <row r="305" spans="1:75" ht="70.5" customHeight="1" x14ac:dyDescent="0.15">
      <c r="A305" s="790"/>
      <c r="B305" s="421" t="s">
        <v>1381</v>
      </c>
      <c r="C305" s="418" t="s">
        <v>3592</v>
      </c>
      <c r="D305" s="402" t="s">
        <v>3593</v>
      </c>
      <c r="E305" s="374" t="s">
        <v>2368</v>
      </c>
      <c r="F305" s="413" t="s">
        <v>3577</v>
      </c>
      <c r="G305" s="163" t="s">
        <v>3578</v>
      </c>
      <c r="H305" s="43" t="s">
        <v>3579</v>
      </c>
      <c r="I305" s="43" t="s">
        <v>138</v>
      </c>
      <c r="J305" s="43" t="s">
        <v>3580</v>
      </c>
      <c r="K305" s="43" t="s">
        <v>3581</v>
      </c>
      <c r="L305" s="43" t="s">
        <v>3582</v>
      </c>
      <c r="M305" s="43" t="s">
        <v>138</v>
      </c>
      <c r="N305" s="776"/>
      <c r="O305" s="779"/>
      <c r="P305" s="782"/>
      <c r="Q305" s="785"/>
      <c r="R305" s="788"/>
      <c r="S305" s="767"/>
      <c r="T305" s="770"/>
      <c r="U305" s="347" t="s">
        <v>3452</v>
      </c>
      <c r="V305" s="348" t="s">
        <v>3594</v>
      </c>
      <c r="W305" s="349" t="s">
        <v>3595</v>
      </c>
      <c r="X305" s="348" t="s">
        <v>3596</v>
      </c>
      <c r="Y305" s="348" t="s">
        <v>1467</v>
      </c>
      <c r="Z305" s="349" t="s">
        <v>1610</v>
      </c>
      <c r="AA305" s="388" t="s">
        <v>3597</v>
      </c>
      <c r="AB305" s="88"/>
      <c r="AC305" s="88" t="s">
        <v>3598</v>
      </c>
      <c r="AD305" s="414" t="s">
        <v>95</v>
      </c>
      <c r="AE305" s="415" t="s">
        <v>95</v>
      </c>
      <c r="AF305" s="416" t="s">
        <v>96</v>
      </c>
      <c r="AG305" s="433" t="s">
        <v>102</v>
      </c>
      <c r="AH305" s="434" t="s">
        <v>102</v>
      </c>
      <c r="AI305" s="188" t="s">
        <v>165</v>
      </c>
      <c r="AJ305" s="189" t="s">
        <v>3599</v>
      </c>
      <c r="AK305" s="189" t="s">
        <v>3600</v>
      </c>
      <c r="AL305" s="190" t="s">
        <v>3601</v>
      </c>
      <c r="AM305" s="190" t="s">
        <v>3602</v>
      </c>
      <c r="AN305" s="190">
        <v>0</v>
      </c>
      <c r="AO305" s="191">
        <v>37274</v>
      </c>
      <c r="AP305" s="60" t="s">
        <v>124</v>
      </c>
      <c r="AQ305" s="60" t="s">
        <v>95</v>
      </c>
      <c r="AR305" s="60" t="s">
        <v>95</v>
      </c>
      <c r="AS305" s="60" t="s">
        <v>95</v>
      </c>
      <c r="AT305" s="60" t="s">
        <v>95</v>
      </c>
      <c r="AU305" s="194" t="s">
        <v>95</v>
      </c>
      <c r="AV305" s="58" t="s">
        <v>102</v>
      </c>
      <c r="AW305" s="194" t="s">
        <v>102</v>
      </c>
      <c r="AX305" s="190" t="s">
        <v>102</v>
      </c>
      <c r="AY305" s="190" t="s">
        <v>138</v>
      </c>
      <c r="AZ305" s="192" t="s">
        <v>125</v>
      </c>
      <c r="BA305" s="249" t="s">
        <v>2467</v>
      </c>
      <c r="BB305" s="192" t="s">
        <v>3603</v>
      </c>
      <c r="BC305" s="192" t="s">
        <v>3604</v>
      </c>
      <c r="BD305" s="64" t="str">
        <f t="shared" si="49"/>
        <v>B</v>
      </c>
      <c r="BE305" s="200" t="s">
        <v>1098</v>
      </c>
      <c r="BF305" s="34">
        <f>IF(A305="",BF304,ROW()-1-COUNTIF(A$2:A305,""))</f>
        <v>135</v>
      </c>
      <c r="BG305" s="34">
        <f t="shared" si="56"/>
        <v>2</v>
      </c>
      <c r="BH305" s="34" t="str">
        <f t="shared" si="57"/>
        <v>135-2</v>
      </c>
      <c r="BI305" s="34">
        <f t="shared" si="58"/>
        <v>2</v>
      </c>
      <c r="BJ305" s="34" t="str">
        <f t="shared" si="48"/>
        <v/>
      </c>
      <c r="BK305" s="34" t="str">
        <f t="shared" si="50"/>
        <v>新規のみ</v>
      </c>
      <c r="BL305" s="34" t="str">
        <f t="shared" si="59"/>
        <v>135-Yes</v>
      </c>
      <c r="BM305" s="34" t="str">
        <f t="shared" si="51"/>
        <v>進歩性</v>
      </c>
      <c r="BN305" s="34" t="str">
        <f t="shared" si="52"/>
        <v>進歩性のみ</v>
      </c>
      <c r="BO305" s="34" t="str">
        <f t="shared" si="53"/>
        <v>135-進</v>
      </c>
      <c r="BP305" s="34">
        <f t="shared" si="54"/>
        <v>2002</v>
      </c>
      <c r="BQ305" s="34" t="str">
        <f t="shared" si="55"/>
        <v>分析対象</v>
      </c>
      <c r="BR305" s="103"/>
      <c r="BS305" s="103"/>
      <c r="BT305" s="103"/>
      <c r="BU305" s="77" t="s">
        <v>189</v>
      </c>
      <c r="BV305" s="66" t="s">
        <v>3580</v>
      </c>
      <c r="BW305" s="195" t="s">
        <v>3601</v>
      </c>
    </row>
    <row r="306" spans="1:75" ht="40.5" customHeight="1" x14ac:dyDescent="0.15">
      <c r="A306" s="790" t="s">
        <v>3605</v>
      </c>
      <c r="B306" s="421" t="s">
        <v>1381</v>
      </c>
      <c r="C306" s="412" t="s">
        <v>3606</v>
      </c>
      <c r="D306" s="400" t="s">
        <v>3607</v>
      </c>
      <c r="E306" s="394" t="s">
        <v>528</v>
      </c>
      <c r="F306" s="413" t="s">
        <v>3608</v>
      </c>
      <c r="G306" s="163" t="s">
        <v>3609</v>
      </c>
      <c r="H306" s="43" t="s">
        <v>3610</v>
      </c>
      <c r="I306" s="43" t="s">
        <v>3611</v>
      </c>
      <c r="J306" s="43" t="s">
        <v>3612</v>
      </c>
      <c r="K306" s="43" t="s">
        <v>3613</v>
      </c>
      <c r="L306" s="43" t="s">
        <v>3614</v>
      </c>
      <c r="M306" s="43" t="s">
        <v>3615</v>
      </c>
      <c r="N306" s="774" t="s">
        <v>3616</v>
      </c>
      <c r="O306" s="777" t="s">
        <v>3617</v>
      </c>
      <c r="P306" s="780" t="s">
        <v>3618</v>
      </c>
      <c r="Q306" s="783">
        <v>0</v>
      </c>
      <c r="R306" s="786" t="s">
        <v>3619</v>
      </c>
      <c r="S306" s="765" t="s">
        <v>1606</v>
      </c>
      <c r="T306" s="768">
        <v>2</v>
      </c>
      <c r="U306" s="347" t="s">
        <v>833</v>
      </c>
      <c r="V306" s="348" t="s">
        <v>3620</v>
      </c>
      <c r="W306" s="349" t="s">
        <v>3621</v>
      </c>
      <c r="X306" s="348" t="s">
        <v>3622</v>
      </c>
      <c r="Y306" s="348" t="s">
        <v>1467</v>
      </c>
      <c r="Z306" s="349" t="s">
        <v>1610</v>
      </c>
      <c r="AA306" s="388" t="s">
        <v>3623</v>
      </c>
      <c r="AB306" s="88"/>
      <c r="AC306" s="88" t="s">
        <v>3624</v>
      </c>
      <c r="AD306" s="414" t="s">
        <v>95</v>
      </c>
      <c r="AE306" s="415" t="s">
        <v>95</v>
      </c>
      <c r="AF306" s="416" t="s">
        <v>96</v>
      </c>
      <c r="AG306" s="433" t="s">
        <v>102</v>
      </c>
      <c r="AH306" s="434" t="s">
        <v>102</v>
      </c>
      <c r="AI306" s="188" t="s">
        <v>165</v>
      </c>
      <c r="AJ306" s="189" t="s">
        <v>3625</v>
      </c>
      <c r="AK306" s="189" t="s">
        <v>3626</v>
      </c>
      <c r="AL306" s="190" t="s">
        <v>3627</v>
      </c>
      <c r="AM306" s="190" t="s">
        <v>3628</v>
      </c>
      <c r="AN306" s="190" t="s">
        <v>3629</v>
      </c>
      <c r="AO306" s="191">
        <v>37608</v>
      </c>
      <c r="AP306" s="60" t="s">
        <v>124</v>
      </c>
      <c r="AQ306" s="60" t="s">
        <v>95</v>
      </c>
      <c r="AR306" s="60" t="s">
        <v>95</v>
      </c>
      <c r="AS306" s="60" t="s">
        <v>96</v>
      </c>
      <c r="AT306" s="60" t="s">
        <v>233</v>
      </c>
      <c r="AU306" s="194" t="s">
        <v>95</v>
      </c>
      <c r="AV306" s="58" t="s">
        <v>102</v>
      </c>
      <c r="AW306" s="194" t="s">
        <v>102</v>
      </c>
      <c r="AX306" s="190" t="s">
        <v>3630</v>
      </c>
      <c r="AY306" s="190" t="s">
        <v>3611</v>
      </c>
      <c r="AZ306" s="192" t="s">
        <v>102</v>
      </c>
      <c r="BA306" s="249" t="s">
        <v>423</v>
      </c>
      <c r="BB306" s="192" t="s">
        <v>3631</v>
      </c>
      <c r="BC306" s="192" t="s">
        <v>3632</v>
      </c>
      <c r="BD306" s="64" t="str">
        <f t="shared" si="49"/>
        <v>C</v>
      </c>
      <c r="BE306" s="200" t="s">
        <v>1098</v>
      </c>
      <c r="BF306" s="34">
        <f>IF(A306="",BF305,ROW()-1-COUNTIF(A$2:A306,""))</f>
        <v>136</v>
      </c>
      <c r="BG306" s="34">
        <f t="shared" si="56"/>
        <v>1</v>
      </c>
      <c r="BH306" s="34" t="str">
        <f t="shared" si="57"/>
        <v>136-1</v>
      </c>
      <c r="BI306" s="34">
        <f t="shared" si="58"/>
        <v>2</v>
      </c>
      <c r="BJ306" s="34" t="str">
        <f t="shared" si="48"/>
        <v/>
      </c>
      <c r="BK306" s="34" t="str">
        <f t="shared" si="50"/>
        <v>新規のみ</v>
      </c>
      <c r="BL306" s="34" t="str">
        <f t="shared" si="59"/>
        <v>136-Yes</v>
      </c>
      <c r="BM306" s="34" t="str">
        <f t="shared" si="51"/>
        <v>進歩性</v>
      </c>
      <c r="BN306" s="34" t="str">
        <f t="shared" si="52"/>
        <v>進歩性のみ</v>
      </c>
      <c r="BO306" s="34" t="str">
        <f t="shared" si="53"/>
        <v>136-進</v>
      </c>
      <c r="BP306" s="34">
        <f t="shared" si="54"/>
        <v>2002</v>
      </c>
      <c r="BQ306" s="34" t="str">
        <f t="shared" si="55"/>
        <v>分析対象</v>
      </c>
      <c r="BR306" s="103"/>
      <c r="BS306" s="103"/>
      <c r="BT306" s="103"/>
      <c r="BU306" s="77" t="s">
        <v>189</v>
      </c>
      <c r="BV306" s="66" t="s">
        <v>3612</v>
      </c>
      <c r="BW306" s="195" t="s">
        <v>3627</v>
      </c>
    </row>
    <row r="307" spans="1:75" ht="54" x14ac:dyDescent="0.15">
      <c r="A307" s="790"/>
      <c r="B307" s="421" t="s">
        <v>1381</v>
      </c>
      <c r="C307" s="418" t="s">
        <v>3633</v>
      </c>
      <c r="D307" s="402" t="s">
        <v>3607</v>
      </c>
      <c r="E307" s="374" t="s">
        <v>528</v>
      </c>
      <c r="F307" s="413" t="s">
        <v>3608</v>
      </c>
      <c r="G307" s="163" t="s">
        <v>3609</v>
      </c>
      <c r="H307" s="43" t="s">
        <v>3610</v>
      </c>
      <c r="I307" s="43" t="s">
        <v>3611</v>
      </c>
      <c r="J307" s="43" t="s">
        <v>3612</v>
      </c>
      <c r="K307" s="43" t="s">
        <v>3613</v>
      </c>
      <c r="L307" s="43" t="s">
        <v>3614</v>
      </c>
      <c r="M307" s="43" t="s">
        <v>3615</v>
      </c>
      <c r="N307" s="776"/>
      <c r="O307" s="779"/>
      <c r="P307" s="782"/>
      <c r="Q307" s="785"/>
      <c r="R307" s="788"/>
      <c r="S307" s="767"/>
      <c r="T307" s="770"/>
      <c r="U307" s="347" t="s">
        <v>746</v>
      </c>
      <c r="V307" s="348" t="s">
        <v>3634</v>
      </c>
      <c r="W307" s="349" t="s">
        <v>3635</v>
      </c>
      <c r="X307" s="348" t="s">
        <v>3636</v>
      </c>
      <c r="Y307" s="348" t="s">
        <v>1467</v>
      </c>
      <c r="Z307" s="349" t="s">
        <v>1624</v>
      </c>
      <c r="AA307" s="388" t="s">
        <v>3637</v>
      </c>
      <c r="AB307" s="88"/>
      <c r="AC307" s="88" t="s">
        <v>3638</v>
      </c>
      <c r="AD307" s="414" t="s">
        <v>95</v>
      </c>
      <c r="AE307" s="415" t="s">
        <v>95</v>
      </c>
      <c r="AF307" s="416" t="s">
        <v>96</v>
      </c>
      <c r="AG307" s="433" t="s">
        <v>102</v>
      </c>
      <c r="AH307" s="434" t="s">
        <v>102</v>
      </c>
      <c r="AI307" s="188" t="s">
        <v>165</v>
      </c>
      <c r="AJ307" s="189" t="s">
        <v>3639</v>
      </c>
      <c r="AK307" s="189" t="s">
        <v>3640</v>
      </c>
      <c r="AL307" s="190" t="s">
        <v>3641</v>
      </c>
      <c r="AM307" s="190" t="s">
        <v>3642</v>
      </c>
      <c r="AN307" s="190" t="s">
        <v>3643</v>
      </c>
      <c r="AO307" s="191">
        <v>36052</v>
      </c>
      <c r="AP307" s="60" t="s">
        <v>124</v>
      </c>
      <c r="AQ307" s="60" t="s">
        <v>95</v>
      </c>
      <c r="AR307" s="60" t="s">
        <v>95</v>
      </c>
      <c r="AS307" s="60" t="s">
        <v>95</v>
      </c>
      <c r="AT307" s="60" t="s">
        <v>233</v>
      </c>
      <c r="AU307" s="194" t="s">
        <v>95</v>
      </c>
      <c r="AV307" s="58" t="s">
        <v>102</v>
      </c>
      <c r="AW307" s="194" t="s">
        <v>102</v>
      </c>
      <c r="AX307" s="190" t="s">
        <v>3630</v>
      </c>
      <c r="AY307" s="190" t="s">
        <v>3611</v>
      </c>
      <c r="AZ307" s="192" t="s">
        <v>102</v>
      </c>
      <c r="BA307" s="192" t="s">
        <v>187</v>
      </c>
      <c r="BB307" s="192" t="s">
        <v>3631</v>
      </c>
      <c r="BC307" s="192" t="s">
        <v>3644</v>
      </c>
      <c r="BD307" s="64" t="str">
        <f t="shared" si="49"/>
        <v>C</v>
      </c>
      <c r="BE307" s="200" t="s">
        <v>1098</v>
      </c>
      <c r="BF307" s="34">
        <f>IF(A307="",BF306,ROW()-1-COUNTIF(A$2:A307,""))</f>
        <v>136</v>
      </c>
      <c r="BG307" s="34">
        <f t="shared" si="56"/>
        <v>2</v>
      </c>
      <c r="BH307" s="34" t="str">
        <f t="shared" si="57"/>
        <v>136-2</v>
      </c>
      <c r="BI307" s="34">
        <f t="shared" si="58"/>
        <v>2</v>
      </c>
      <c r="BJ307" s="34" t="str">
        <f t="shared" si="48"/>
        <v/>
      </c>
      <c r="BK307" s="34" t="str">
        <f t="shared" si="50"/>
        <v>新規のみ</v>
      </c>
      <c r="BL307" s="34" t="str">
        <f t="shared" si="59"/>
        <v>136-Yes</v>
      </c>
      <c r="BM307" s="34" t="str">
        <f t="shared" si="51"/>
        <v>進歩性</v>
      </c>
      <c r="BN307" s="34" t="str">
        <f t="shared" si="52"/>
        <v>進歩性のみ</v>
      </c>
      <c r="BO307" s="34" t="str">
        <f t="shared" si="53"/>
        <v>136-進</v>
      </c>
      <c r="BP307" s="34">
        <f t="shared" si="54"/>
        <v>1998</v>
      </c>
      <c r="BQ307" s="34" t="str">
        <f t="shared" si="55"/>
        <v>分析対象</v>
      </c>
      <c r="BR307" s="103"/>
      <c r="BS307" s="103"/>
      <c r="BT307" s="103"/>
      <c r="BU307" s="77" t="s">
        <v>189</v>
      </c>
      <c r="BV307" s="66" t="s">
        <v>3612</v>
      </c>
      <c r="BW307" s="195" t="s">
        <v>3641</v>
      </c>
    </row>
    <row r="308" spans="1:75" ht="27" customHeight="1" x14ac:dyDescent="0.15">
      <c r="A308" s="789" t="s">
        <v>3645</v>
      </c>
      <c r="B308" s="237" t="s">
        <v>1381</v>
      </c>
      <c r="C308" s="412" t="s">
        <v>3646</v>
      </c>
      <c r="D308" s="400" t="s">
        <v>3647</v>
      </c>
      <c r="E308" s="394" t="s">
        <v>528</v>
      </c>
      <c r="F308" s="413" t="s">
        <v>3648</v>
      </c>
      <c r="G308" s="163" t="s">
        <v>3649</v>
      </c>
      <c r="H308" s="43" t="s">
        <v>3650</v>
      </c>
      <c r="I308" s="43" t="s">
        <v>138</v>
      </c>
      <c r="J308" s="43" t="s">
        <v>3651</v>
      </c>
      <c r="K308" s="43" t="s">
        <v>3652</v>
      </c>
      <c r="L308" s="43" t="s">
        <v>3651</v>
      </c>
      <c r="M308" s="43" t="s">
        <v>3653</v>
      </c>
      <c r="N308" s="774" t="s">
        <v>3654</v>
      </c>
      <c r="O308" s="777" t="s">
        <v>642</v>
      </c>
      <c r="P308" s="780" t="s">
        <v>3655</v>
      </c>
      <c r="Q308" s="783">
        <v>0</v>
      </c>
      <c r="R308" s="786" t="s">
        <v>3656</v>
      </c>
      <c r="S308" s="765" t="s">
        <v>1606</v>
      </c>
      <c r="T308" s="768">
        <v>2</v>
      </c>
      <c r="U308" s="347" t="s">
        <v>1223</v>
      </c>
      <c r="V308" s="348" t="s">
        <v>3657</v>
      </c>
      <c r="W308" s="349" t="s">
        <v>3658</v>
      </c>
      <c r="X308" s="348" t="s">
        <v>195</v>
      </c>
      <c r="Y308" s="348" t="s">
        <v>1467</v>
      </c>
      <c r="Z308" s="349" t="s">
        <v>1610</v>
      </c>
      <c r="AA308" s="388" t="s">
        <v>3659</v>
      </c>
      <c r="AB308" s="88"/>
      <c r="AC308" s="88" t="s">
        <v>102</v>
      </c>
      <c r="AD308" s="414" t="s">
        <v>95</v>
      </c>
      <c r="AE308" s="432" t="s">
        <v>96</v>
      </c>
      <c r="AF308" s="449" t="s">
        <v>95</v>
      </c>
      <c r="AG308" s="433" t="s">
        <v>102</v>
      </c>
      <c r="AH308" s="434" t="s">
        <v>102</v>
      </c>
      <c r="AI308" s="188" t="s">
        <v>165</v>
      </c>
      <c r="AJ308" s="189" t="s">
        <v>3660</v>
      </c>
      <c r="AK308" s="189" t="s">
        <v>3661</v>
      </c>
      <c r="AL308" s="190" t="s">
        <v>3662</v>
      </c>
      <c r="AM308" s="190" t="s">
        <v>3663</v>
      </c>
      <c r="AN308" s="190" t="s">
        <v>3664</v>
      </c>
      <c r="AO308" s="191">
        <v>32818</v>
      </c>
      <c r="AP308" s="60" t="s">
        <v>124</v>
      </c>
      <c r="AQ308" s="60" t="s">
        <v>95</v>
      </c>
      <c r="AR308" s="60" t="s">
        <v>95</v>
      </c>
      <c r="AS308" s="60" t="s">
        <v>95</v>
      </c>
      <c r="AT308" s="60" t="s">
        <v>233</v>
      </c>
      <c r="AU308" s="445" t="s">
        <v>95</v>
      </c>
      <c r="AV308" s="58" t="s">
        <v>102</v>
      </c>
      <c r="AW308" s="194" t="s">
        <v>102</v>
      </c>
      <c r="AX308" s="190" t="s">
        <v>102</v>
      </c>
      <c r="AY308" s="190" t="s">
        <v>138</v>
      </c>
      <c r="AZ308" s="192" t="s">
        <v>102</v>
      </c>
      <c r="BA308" s="192" t="s">
        <v>187</v>
      </c>
      <c r="BB308" s="192" t="s">
        <v>3665</v>
      </c>
      <c r="BC308" s="192" t="s">
        <v>3666</v>
      </c>
      <c r="BD308" s="64" t="str">
        <f t="shared" si="49"/>
        <v>A</v>
      </c>
      <c r="BE308" s="200" t="s">
        <v>1098</v>
      </c>
      <c r="BF308" s="34">
        <f>IF(A308="",BF307,ROW()-1-COUNTIF(A$2:A308,""))</f>
        <v>137</v>
      </c>
      <c r="BG308" s="34">
        <f t="shared" si="56"/>
        <v>1</v>
      </c>
      <c r="BH308" s="34" t="str">
        <f t="shared" si="57"/>
        <v>137-1</v>
      </c>
      <c r="BI308" s="34">
        <f t="shared" si="58"/>
        <v>2</v>
      </c>
      <c r="BJ308" s="34" t="str">
        <f t="shared" si="48"/>
        <v>137○</v>
      </c>
      <c r="BK308" s="34" t="str">
        <f t="shared" si="50"/>
        <v>既出のみ</v>
      </c>
      <c r="BL308" s="34" t="str">
        <f t="shared" si="59"/>
        <v>137-No</v>
      </c>
      <c r="BM308" s="34" t="str">
        <f t="shared" si="51"/>
        <v>進歩性</v>
      </c>
      <c r="BN308" s="34" t="str">
        <f t="shared" si="52"/>
        <v>進歩性のみ</v>
      </c>
      <c r="BO308" s="34" t="str">
        <f t="shared" si="53"/>
        <v>137-進</v>
      </c>
      <c r="BP308" s="34">
        <f t="shared" si="54"/>
        <v>1989</v>
      </c>
      <c r="BQ308" s="34" t="str">
        <f t="shared" si="55"/>
        <v>分析対象</v>
      </c>
      <c r="BR308" s="36"/>
      <c r="BS308" s="36"/>
      <c r="BT308" s="36"/>
      <c r="BU308" s="77" t="s">
        <v>189</v>
      </c>
      <c r="BV308" s="66" t="s">
        <v>3651</v>
      </c>
      <c r="BW308" s="195" t="s">
        <v>3662</v>
      </c>
    </row>
    <row r="309" spans="1:75" ht="94.5" x14ac:dyDescent="0.15">
      <c r="A309" s="789"/>
      <c r="B309" s="237" t="s">
        <v>1381</v>
      </c>
      <c r="C309" s="418" t="s">
        <v>3667</v>
      </c>
      <c r="D309" s="402" t="s">
        <v>3647</v>
      </c>
      <c r="E309" s="374" t="s">
        <v>528</v>
      </c>
      <c r="F309" s="413" t="s">
        <v>3648</v>
      </c>
      <c r="G309" s="163" t="s">
        <v>3649</v>
      </c>
      <c r="H309" s="43" t="s">
        <v>3650</v>
      </c>
      <c r="I309" s="43" t="s">
        <v>138</v>
      </c>
      <c r="J309" s="43" t="s">
        <v>3651</v>
      </c>
      <c r="K309" s="43" t="s">
        <v>3652</v>
      </c>
      <c r="L309" s="43" t="s">
        <v>3651</v>
      </c>
      <c r="M309" s="43" t="s">
        <v>3653</v>
      </c>
      <c r="N309" s="776"/>
      <c r="O309" s="779"/>
      <c r="P309" s="782"/>
      <c r="Q309" s="785"/>
      <c r="R309" s="788"/>
      <c r="S309" s="767"/>
      <c r="T309" s="770"/>
      <c r="U309" s="347" t="s">
        <v>3668</v>
      </c>
      <c r="V309" s="348" t="s">
        <v>3669</v>
      </c>
      <c r="W309" s="349" t="s">
        <v>3670</v>
      </c>
      <c r="X309" s="348" t="s">
        <v>195</v>
      </c>
      <c r="Y309" s="348" t="s">
        <v>1467</v>
      </c>
      <c r="Z309" s="349" t="s">
        <v>1624</v>
      </c>
      <c r="AA309" s="388" t="s">
        <v>3671</v>
      </c>
      <c r="AB309" s="88"/>
      <c r="AC309" s="88" t="s">
        <v>102</v>
      </c>
      <c r="AD309" s="414" t="s">
        <v>96</v>
      </c>
      <c r="AE309" s="415" t="s">
        <v>96</v>
      </c>
      <c r="AF309" s="416" t="s">
        <v>95</v>
      </c>
      <c r="AG309" s="433" t="s">
        <v>102</v>
      </c>
      <c r="AH309" s="434" t="s">
        <v>102</v>
      </c>
      <c r="AI309" s="188" t="s">
        <v>165</v>
      </c>
      <c r="AJ309" s="189" t="s">
        <v>3672</v>
      </c>
      <c r="AK309" s="189" t="s">
        <v>3673</v>
      </c>
      <c r="AL309" s="190" t="s">
        <v>3674</v>
      </c>
      <c r="AM309" s="190" t="s">
        <v>3675</v>
      </c>
      <c r="AN309" s="190" t="s">
        <v>3676</v>
      </c>
      <c r="AO309" s="191">
        <v>32926</v>
      </c>
      <c r="AP309" s="60" t="s">
        <v>124</v>
      </c>
      <c r="AQ309" s="60" t="s">
        <v>95</v>
      </c>
      <c r="AR309" s="60" t="s">
        <v>95</v>
      </c>
      <c r="AS309" s="60" t="s">
        <v>95</v>
      </c>
      <c r="AT309" s="60" t="s">
        <v>233</v>
      </c>
      <c r="AU309" s="445" t="s">
        <v>95</v>
      </c>
      <c r="AV309" s="58" t="s">
        <v>102</v>
      </c>
      <c r="AW309" s="194" t="s">
        <v>102</v>
      </c>
      <c r="AX309" s="190" t="s">
        <v>102</v>
      </c>
      <c r="AY309" s="190" t="s">
        <v>138</v>
      </c>
      <c r="AZ309" s="192" t="s">
        <v>102</v>
      </c>
      <c r="BA309" s="192" t="s">
        <v>368</v>
      </c>
      <c r="BB309" s="192" t="s">
        <v>3665</v>
      </c>
      <c r="BC309" s="192" t="s">
        <v>3677</v>
      </c>
      <c r="BD309" s="64" t="str">
        <f t="shared" si="49"/>
        <v>A</v>
      </c>
      <c r="BE309" s="200" t="s">
        <v>1098</v>
      </c>
      <c r="BF309" s="34">
        <f>IF(A309="",BF308,ROW()-1-COUNTIF(A$2:A309,""))</f>
        <v>137</v>
      </c>
      <c r="BG309" s="34">
        <f t="shared" si="56"/>
        <v>2</v>
      </c>
      <c r="BH309" s="34" t="str">
        <f t="shared" si="57"/>
        <v>137-2</v>
      </c>
      <c r="BI309" s="34">
        <f t="shared" si="58"/>
        <v>2</v>
      </c>
      <c r="BJ309" s="34" t="str">
        <f t="shared" si="48"/>
        <v>137○</v>
      </c>
      <c r="BK309" s="34" t="str">
        <f t="shared" si="50"/>
        <v>既出のみ</v>
      </c>
      <c r="BL309" s="34" t="str">
        <f t="shared" si="59"/>
        <v>137-No</v>
      </c>
      <c r="BM309" s="34" t="str">
        <f t="shared" si="51"/>
        <v>進歩性</v>
      </c>
      <c r="BN309" s="34" t="str">
        <f t="shared" si="52"/>
        <v>進歩性のみ</v>
      </c>
      <c r="BO309" s="34" t="str">
        <f t="shared" si="53"/>
        <v>137-進</v>
      </c>
      <c r="BP309" s="34">
        <f t="shared" si="54"/>
        <v>1990</v>
      </c>
      <c r="BQ309" s="34" t="str">
        <f t="shared" si="55"/>
        <v>分析対象</v>
      </c>
      <c r="BR309" s="36"/>
      <c r="BS309" s="36"/>
      <c r="BT309" s="36"/>
      <c r="BU309" s="77" t="s">
        <v>104</v>
      </c>
      <c r="BV309" s="66" t="s">
        <v>3651</v>
      </c>
      <c r="BW309" s="195" t="s">
        <v>3674</v>
      </c>
    </row>
    <row r="310" spans="1:75" ht="54" x14ac:dyDescent="0.15">
      <c r="A310" s="789" t="s">
        <v>3678</v>
      </c>
      <c r="B310" s="237" t="s">
        <v>1381</v>
      </c>
      <c r="C310" s="412" t="s">
        <v>3679</v>
      </c>
      <c r="D310" s="393" t="s">
        <v>3680</v>
      </c>
      <c r="E310" s="393" t="s">
        <v>3681</v>
      </c>
      <c r="F310" s="413" t="s">
        <v>3682</v>
      </c>
      <c r="G310" s="163" t="s">
        <v>3683</v>
      </c>
      <c r="H310" s="43" t="s">
        <v>3684</v>
      </c>
      <c r="I310" s="43" t="s">
        <v>3685</v>
      </c>
      <c r="J310" s="43" t="s">
        <v>3686</v>
      </c>
      <c r="K310" s="43" t="s">
        <v>3687</v>
      </c>
      <c r="L310" s="43" t="s">
        <v>3688</v>
      </c>
      <c r="M310" s="43" t="s">
        <v>3689</v>
      </c>
      <c r="N310" s="774" t="s">
        <v>3690</v>
      </c>
      <c r="O310" s="777" t="s">
        <v>3691</v>
      </c>
      <c r="P310" s="780" t="s">
        <v>3692</v>
      </c>
      <c r="Q310" s="783">
        <v>0</v>
      </c>
      <c r="R310" s="786" t="s">
        <v>3693</v>
      </c>
      <c r="S310" s="765" t="s">
        <v>2381</v>
      </c>
      <c r="T310" s="768">
        <v>2</v>
      </c>
      <c r="U310" s="347" t="s">
        <v>3446</v>
      </c>
      <c r="V310" s="348" t="s">
        <v>3694</v>
      </c>
      <c r="W310" s="349" t="s">
        <v>3695</v>
      </c>
      <c r="X310" s="348" t="s">
        <v>3696</v>
      </c>
      <c r="Y310" s="348" t="s">
        <v>1467</v>
      </c>
      <c r="Z310" s="349" t="s">
        <v>1610</v>
      </c>
      <c r="AA310" s="388" t="s">
        <v>3697</v>
      </c>
      <c r="AB310" s="88"/>
      <c r="AC310" s="88" t="s">
        <v>3698</v>
      </c>
      <c r="AD310" s="414" t="s">
        <v>96</v>
      </c>
      <c r="AE310" s="415" t="s">
        <v>96</v>
      </c>
      <c r="AF310" s="416" t="s">
        <v>95</v>
      </c>
      <c r="AG310" s="433" t="s">
        <v>102</v>
      </c>
      <c r="AH310" s="434" t="s">
        <v>102</v>
      </c>
      <c r="AI310" s="188" t="s">
        <v>165</v>
      </c>
      <c r="AJ310" s="189" t="s">
        <v>3699</v>
      </c>
      <c r="AK310" s="189" t="s">
        <v>3700</v>
      </c>
      <c r="AL310" s="190" t="s">
        <v>3701</v>
      </c>
      <c r="AM310" s="190" t="s">
        <v>3702</v>
      </c>
      <c r="AN310" s="190" t="s">
        <v>3703</v>
      </c>
      <c r="AO310" s="191">
        <v>37113</v>
      </c>
      <c r="AP310" s="60" t="s">
        <v>124</v>
      </c>
      <c r="AQ310" s="60" t="s">
        <v>95</v>
      </c>
      <c r="AR310" s="60" t="s">
        <v>95</v>
      </c>
      <c r="AS310" s="60" t="s">
        <v>95</v>
      </c>
      <c r="AT310" s="60" t="s">
        <v>233</v>
      </c>
      <c r="AU310" s="194" t="s">
        <v>95</v>
      </c>
      <c r="AV310" s="58" t="s">
        <v>102</v>
      </c>
      <c r="AW310" s="194" t="s">
        <v>102</v>
      </c>
      <c r="AX310" s="190" t="s">
        <v>102</v>
      </c>
      <c r="AY310" s="190" t="s">
        <v>3685</v>
      </c>
      <c r="AZ310" s="192" t="s">
        <v>102</v>
      </c>
      <c r="BA310" s="192" t="s">
        <v>187</v>
      </c>
      <c r="BB310" s="192" t="s">
        <v>3704</v>
      </c>
      <c r="BC310" s="192" t="s">
        <v>3705</v>
      </c>
      <c r="BD310" s="64" t="str">
        <f t="shared" si="49"/>
        <v>E</v>
      </c>
      <c r="BE310" s="200" t="s">
        <v>1098</v>
      </c>
      <c r="BF310" s="34">
        <f>IF(A310="",BF309,ROW()-1-COUNTIF(A$2:A310,""))</f>
        <v>138</v>
      </c>
      <c r="BG310" s="34">
        <f t="shared" si="56"/>
        <v>1</v>
      </c>
      <c r="BH310" s="34" t="str">
        <f t="shared" si="57"/>
        <v>138-1</v>
      </c>
      <c r="BI310" s="34">
        <f t="shared" si="58"/>
        <v>2</v>
      </c>
      <c r="BJ310" s="34" t="str">
        <f t="shared" si="48"/>
        <v>138○</v>
      </c>
      <c r="BK310" s="34" t="str">
        <f t="shared" si="50"/>
        <v>新規+既出</v>
      </c>
      <c r="BL310" s="34" t="str">
        <f t="shared" si="59"/>
        <v>138-No</v>
      </c>
      <c r="BM310" s="34" t="str">
        <f t="shared" si="51"/>
        <v>進歩性</v>
      </c>
      <c r="BN310" s="34" t="str">
        <f t="shared" si="52"/>
        <v>進歩性のみ</v>
      </c>
      <c r="BO310" s="34" t="str">
        <f t="shared" si="53"/>
        <v>138-進</v>
      </c>
      <c r="BP310" s="34">
        <f t="shared" si="54"/>
        <v>2001</v>
      </c>
      <c r="BQ310" s="34" t="str">
        <f t="shared" si="55"/>
        <v>分析対象</v>
      </c>
      <c r="BR310" s="36"/>
      <c r="BS310" s="36"/>
      <c r="BT310" s="36"/>
      <c r="BU310" s="77" t="s">
        <v>189</v>
      </c>
      <c r="BV310" s="66" t="s">
        <v>3686</v>
      </c>
      <c r="BW310" s="195" t="s">
        <v>3701</v>
      </c>
    </row>
    <row r="311" spans="1:75" ht="40.5" x14ac:dyDescent="0.15">
      <c r="A311" s="789"/>
      <c r="B311" s="237" t="s">
        <v>1381</v>
      </c>
      <c r="C311" s="418" t="s">
        <v>3706</v>
      </c>
      <c r="D311" s="393" t="s">
        <v>3707</v>
      </c>
      <c r="E311" s="393" t="s">
        <v>3708</v>
      </c>
      <c r="F311" s="413" t="s">
        <v>3682</v>
      </c>
      <c r="G311" s="163" t="s">
        <v>3683</v>
      </c>
      <c r="H311" s="43" t="s">
        <v>3684</v>
      </c>
      <c r="I311" s="43" t="s">
        <v>3685</v>
      </c>
      <c r="J311" s="43" t="s">
        <v>3686</v>
      </c>
      <c r="K311" s="43" t="s">
        <v>3687</v>
      </c>
      <c r="L311" s="43" t="s">
        <v>3688</v>
      </c>
      <c r="M311" s="43" t="s">
        <v>3689</v>
      </c>
      <c r="N311" s="776"/>
      <c r="O311" s="779"/>
      <c r="P311" s="782"/>
      <c r="Q311" s="785"/>
      <c r="R311" s="788"/>
      <c r="S311" s="767"/>
      <c r="T311" s="770"/>
      <c r="U311" s="347" t="s">
        <v>833</v>
      </c>
      <c r="V311" s="348" t="s">
        <v>3709</v>
      </c>
      <c r="W311" s="349" t="s">
        <v>3710</v>
      </c>
      <c r="X311" s="348" t="s">
        <v>3711</v>
      </c>
      <c r="Y311" s="348" t="s">
        <v>1467</v>
      </c>
      <c r="Z311" s="349" t="s">
        <v>1624</v>
      </c>
      <c r="AA311" s="388" t="s">
        <v>3712</v>
      </c>
      <c r="AB311" s="88"/>
      <c r="AC311" s="88" t="s">
        <v>3713</v>
      </c>
      <c r="AD311" s="414" t="s">
        <v>95</v>
      </c>
      <c r="AE311" s="415" t="s">
        <v>95</v>
      </c>
      <c r="AF311" s="416" t="s">
        <v>96</v>
      </c>
      <c r="AG311" s="433" t="s">
        <v>102</v>
      </c>
      <c r="AH311" s="434" t="s">
        <v>102</v>
      </c>
      <c r="AI311" s="188" t="s">
        <v>165</v>
      </c>
      <c r="AJ311" s="189" t="s">
        <v>3714</v>
      </c>
      <c r="AK311" s="189" t="s">
        <v>3715</v>
      </c>
      <c r="AL311" s="190" t="s">
        <v>3716</v>
      </c>
      <c r="AM311" s="190" t="s">
        <v>3717</v>
      </c>
      <c r="AN311" s="190" t="s">
        <v>3718</v>
      </c>
      <c r="AO311" s="191">
        <v>36837</v>
      </c>
      <c r="AP311" s="60" t="s">
        <v>124</v>
      </c>
      <c r="AQ311" s="60" t="s">
        <v>95</v>
      </c>
      <c r="AR311" s="60" t="s">
        <v>95</v>
      </c>
      <c r="AS311" s="60" t="s">
        <v>95</v>
      </c>
      <c r="AT311" s="60" t="s">
        <v>233</v>
      </c>
      <c r="AU311" s="194" t="s">
        <v>95</v>
      </c>
      <c r="AV311" s="58" t="s">
        <v>102</v>
      </c>
      <c r="AW311" s="194" t="s">
        <v>102</v>
      </c>
      <c r="AX311" s="190" t="s">
        <v>102</v>
      </c>
      <c r="AY311" s="190" t="s">
        <v>3685</v>
      </c>
      <c r="AZ311" s="192" t="s">
        <v>102</v>
      </c>
      <c r="BA311" s="192" t="s">
        <v>368</v>
      </c>
      <c r="BB311" s="192" t="s">
        <v>3704</v>
      </c>
      <c r="BC311" s="192" t="s">
        <v>3719</v>
      </c>
      <c r="BD311" s="64" t="str">
        <f t="shared" si="49"/>
        <v>E</v>
      </c>
      <c r="BE311" s="200" t="s">
        <v>1098</v>
      </c>
      <c r="BF311" s="34">
        <f>IF(A311="",BF310,ROW()-1-COUNTIF(A$2:A311,""))</f>
        <v>138</v>
      </c>
      <c r="BG311" s="34">
        <f t="shared" si="56"/>
        <v>2</v>
      </c>
      <c r="BH311" s="34" t="str">
        <f t="shared" si="57"/>
        <v>138-2</v>
      </c>
      <c r="BI311" s="34">
        <f t="shared" si="58"/>
        <v>2</v>
      </c>
      <c r="BJ311" s="34" t="str">
        <f t="shared" si="48"/>
        <v>138○</v>
      </c>
      <c r="BK311" s="34" t="str">
        <f t="shared" si="50"/>
        <v>新規+既出</v>
      </c>
      <c r="BL311" s="34" t="str">
        <f t="shared" si="59"/>
        <v>138-Yes</v>
      </c>
      <c r="BM311" s="34" t="str">
        <f t="shared" si="51"/>
        <v>進歩性</v>
      </c>
      <c r="BN311" s="34" t="str">
        <f t="shared" si="52"/>
        <v>進歩性のみ</v>
      </c>
      <c r="BO311" s="34" t="str">
        <f t="shared" si="53"/>
        <v>138-進</v>
      </c>
      <c r="BP311" s="34">
        <f t="shared" si="54"/>
        <v>2000</v>
      </c>
      <c r="BQ311" s="34" t="str">
        <f t="shared" si="55"/>
        <v>分析対象</v>
      </c>
      <c r="BR311" s="36"/>
      <c r="BS311" s="36"/>
      <c r="BT311" s="36"/>
      <c r="BU311" s="77" t="s">
        <v>104</v>
      </c>
      <c r="BV311" s="66" t="s">
        <v>3686</v>
      </c>
      <c r="BW311" s="195" t="s">
        <v>3716</v>
      </c>
    </row>
    <row r="312" spans="1:75" ht="54" x14ac:dyDescent="0.15">
      <c r="A312" s="450" t="s">
        <v>3720</v>
      </c>
      <c r="B312" s="237" t="s">
        <v>1381</v>
      </c>
      <c r="C312" s="451" t="s">
        <v>3721</v>
      </c>
      <c r="D312" s="451"/>
      <c r="E312" s="451"/>
      <c r="F312" s="452" t="s">
        <v>3722</v>
      </c>
      <c r="G312" s="163" t="s">
        <v>3723</v>
      </c>
      <c r="H312" s="43" t="s">
        <v>3724</v>
      </c>
      <c r="I312" s="43" t="s">
        <v>3725</v>
      </c>
      <c r="J312" s="43" t="s">
        <v>3726</v>
      </c>
      <c r="K312" s="43" t="s">
        <v>3727</v>
      </c>
      <c r="L312" s="43" t="s">
        <v>3728</v>
      </c>
      <c r="M312" s="43" t="s">
        <v>3729</v>
      </c>
      <c r="N312" s="405" t="s">
        <v>3730</v>
      </c>
      <c r="O312" s="348" t="s">
        <v>2378</v>
      </c>
      <c r="P312" s="406" t="s">
        <v>3731</v>
      </c>
      <c r="Q312" s="407">
        <v>0</v>
      </c>
      <c r="R312" s="408">
        <v>0</v>
      </c>
      <c r="S312" s="409" t="s">
        <v>2421</v>
      </c>
      <c r="T312" s="410" t="s">
        <v>2421</v>
      </c>
      <c r="U312" s="347">
        <v>0</v>
      </c>
      <c r="V312" s="348">
        <v>0</v>
      </c>
      <c r="W312" s="349" t="s">
        <v>195</v>
      </c>
      <c r="X312" s="348" t="s">
        <v>195</v>
      </c>
      <c r="Y312" s="45" t="s">
        <v>94</v>
      </c>
      <c r="Z312" s="50" t="s">
        <v>94</v>
      </c>
      <c r="AA312" s="51" t="s">
        <v>102</v>
      </c>
      <c r="AB312" s="50"/>
      <c r="AC312" s="50" t="s">
        <v>102</v>
      </c>
      <c r="AD312" s="414" t="s">
        <v>102</v>
      </c>
      <c r="AE312" s="415" t="s">
        <v>102</v>
      </c>
      <c r="AF312" s="416" t="s">
        <v>102</v>
      </c>
      <c r="AG312" s="252" t="s">
        <v>102</v>
      </c>
      <c r="AH312" s="417" t="s">
        <v>102</v>
      </c>
      <c r="AI312" s="188" t="s">
        <v>102</v>
      </c>
      <c r="AJ312" s="189" t="s">
        <v>102</v>
      </c>
      <c r="AK312" s="189" t="s">
        <v>102</v>
      </c>
      <c r="AL312" s="190" t="s">
        <v>102</v>
      </c>
      <c r="AM312" s="190" t="s">
        <v>102</v>
      </c>
      <c r="AN312" s="190" t="s">
        <v>102</v>
      </c>
      <c r="AO312" s="191" t="s">
        <v>102</v>
      </c>
      <c r="AP312" s="60"/>
      <c r="AQ312" s="60"/>
      <c r="AR312" s="60"/>
      <c r="AS312" s="60" t="s">
        <v>102</v>
      </c>
      <c r="AT312" s="60" t="s">
        <v>102</v>
      </c>
      <c r="AU312" s="194" t="s">
        <v>102</v>
      </c>
      <c r="AV312" s="193" t="s">
        <v>205</v>
      </c>
      <c r="AW312" s="194" t="s">
        <v>102</v>
      </c>
      <c r="AX312" s="190" t="s">
        <v>102</v>
      </c>
      <c r="AY312" s="190" t="s">
        <v>3725</v>
      </c>
      <c r="AZ312" s="192" t="s">
        <v>102</v>
      </c>
      <c r="BA312" s="192" t="s">
        <v>102</v>
      </c>
      <c r="BB312" s="192" t="s">
        <v>102</v>
      </c>
      <c r="BC312" s="192" t="s">
        <v>102</v>
      </c>
      <c r="BD312" s="64" t="str">
        <f t="shared" si="49"/>
        <v>B</v>
      </c>
      <c r="BE312" s="262" t="s">
        <v>2428</v>
      </c>
      <c r="BF312" s="34">
        <f>IF(A312="",BF311,ROW()-1-COUNTIF(A$2:A312,""))</f>
        <v>139</v>
      </c>
      <c r="BG312" s="34">
        <f t="shared" si="56"/>
        <v>1</v>
      </c>
      <c r="BH312" s="34" t="str">
        <f t="shared" si="57"/>
        <v>139-1</v>
      </c>
      <c r="BI312" s="34">
        <f t="shared" si="58"/>
        <v>1</v>
      </c>
      <c r="BJ312" s="34" t="str">
        <f t="shared" si="48"/>
        <v/>
      </c>
      <c r="BK312" s="34" t="str">
        <f t="shared" si="50"/>
        <v>既出のみ</v>
      </c>
      <c r="BL312" s="34" t="str">
        <f t="shared" si="59"/>
        <v>139-</v>
      </c>
      <c r="BM312" s="34" t="str">
        <f t="shared" si="51"/>
        <v/>
      </c>
      <c r="BN312" s="34" t="str">
        <f t="shared" si="52"/>
        <v>-</v>
      </c>
      <c r="BO312" s="34" t="str">
        <f t="shared" si="53"/>
        <v>139-両</v>
      </c>
      <c r="BP312" s="34" t="str">
        <f t="shared" si="54"/>
        <v/>
      </c>
      <c r="BQ312" s="34" t="str">
        <f t="shared" si="55"/>
        <v/>
      </c>
      <c r="BR312" s="103"/>
      <c r="BS312" s="103"/>
      <c r="BT312" s="103"/>
      <c r="BV312" s="66" t="s">
        <v>3726</v>
      </c>
      <c r="BW312" s="195" t="s">
        <v>102</v>
      </c>
    </row>
    <row r="313" spans="1:75" ht="40.5" x14ac:dyDescent="0.15">
      <c r="A313" s="450" t="s">
        <v>3732</v>
      </c>
      <c r="B313" s="237" t="s">
        <v>1381</v>
      </c>
      <c r="C313" s="453" t="s">
        <v>3733</v>
      </c>
      <c r="D313" s="453"/>
      <c r="E313" s="453"/>
      <c r="F313" s="452" t="s">
        <v>3734</v>
      </c>
      <c r="G313" s="163" t="s">
        <v>3735</v>
      </c>
      <c r="H313" s="43" t="s">
        <v>3736</v>
      </c>
      <c r="I313" s="43" t="s">
        <v>3737</v>
      </c>
      <c r="J313" s="43" t="s">
        <v>3738</v>
      </c>
      <c r="K313" s="43" t="s">
        <v>3739</v>
      </c>
      <c r="L313" s="43" t="s">
        <v>3740</v>
      </c>
      <c r="M313" s="43" t="s">
        <v>3741</v>
      </c>
      <c r="N313" s="405" t="s">
        <v>3742</v>
      </c>
      <c r="O313" s="348">
        <v>0</v>
      </c>
      <c r="P313" s="406">
        <v>0</v>
      </c>
      <c r="Q313" s="407">
        <v>0</v>
      </c>
      <c r="R313" s="408">
        <v>0</v>
      </c>
      <c r="S313" s="409" t="s">
        <v>2421</v>
      </c>
      <c r="T313" s="410" t="s">
        <v>2421</v>
      </c>
      <c r="U313" s="347">
        <v>0</v>
      </c>
      <c r="V313" s="348">
        <v>0</v>
      </c>
      <c r="W313" s="349" t="s">
        <v>195</v>
      </c>
      <c r="X313" s="348" t="s">
        <v>195</v>
      </c>
      <c r="Y313" s="45" t="s">
        <v>94</v>
      </c>
      <c r="Z313" s="50" t="s">
        <v>94</v>
      </c>
      <c r="AA313" s="51" t="s">
        <v>102</v>
      </c>
      <c r="AB313" s="50"/>
      <c r="AC313" s="50" t="s">
        <v>102</v>
      </c>
      <c r="AD313" s="414" t="s">
        <v>102</v>
      </c>
      <c r="AE313" s="415" t="s">
        <v>102</v>
      </c>
      <c r="AF313" s="416" t="s">
        <v>102</v>
      </c>
      <c r="AG313" s="252" t="s">
        <v>102</v>
      </c>
      <c r="AH313" s="417" t="s">
        <v>102</v>
      </c>
      <c r="AI313" s="188" t="s">
        <v>102</v>
      </c>
      <c r="AJ313" s="189" t="s">
        <v>102</v>
      </c>
      <c r="AK313" s="189" t="s">
        <v>102</v>
      </c>
      <c r="AL313" s="190" t="s">
        <v>102</v>
      </c>
      <c r="AM313" s="190" t="s">
        <v>102</v>
      </c>
      <c r="AN313" s="190" t="s">
        <v>102</v>
      </c>
      <c r="AO313" s="191" t="s">
        <v>102</v>
      </c>
      <c r="AP313" s="60"/>
      <c r="AQ313" s="60"/>
      <c r="AR313" s="60"/>
      <c r="AS313" s="60" t="s">
        <v>102</v>
      </c>
      <c r="AT313" s="60" t="s">
        <v>102</v>
      </c>
      <c r="AU313" s="194" t="s">
        <v>102</v>
      </c>
      <c r="AV313" s="193" t="s">
        <v>205</v>
      </c>
      <c r="AW313" s="194" t="s">
        <v>102</v>
      </c>
      <c r="AX313" s="190" t="s">
        <v>3743</v>
      </c>
      <c r="AY313" s="190" t="s">
        <v>3737</v>
      </c>
      <c r="AZ313" s="192" t="s">
        <v>125</v>
      </c>
      <c r="BA313" s="192" t="s">
        <v>102</v>
      </c>
      <c r="BB313" s="192" t="s">
        <v>102</v>
      </c>
      <c r="BC313" s="192" t="s">
        <v>102</v>
      </c>
      <c r="BD313" s="64" t="str">
        <f t="shared" si="49"/>
        <v>C</v>
      </c>
      <c r="BE313" s="200" t="s">
        <v>2409</v>
      </c>
      <c r="BF313" s="34">
        <f>IF(A313="",BF312,ROW()-1-COUNTIF(A$2:A313,""))</f>
        <v>140</v>
      </c>
      <c r="BG313" s="34">
        <f t="shared" si="56"/>
        <v>1</v>
      </c>
      <c r="BH313" s="34" t="str">
        <f t="shared" si="57"/>
        <v>140-1</v>
      </c>
      <c r="BI313" s="34">
        <f t="shared" si="58"/>
        <v>1</v>
      </c>
      <c r="BJ313" s="34" t="str">
        <f t="shared" si="48"/>
        <v/>
      </c>
      <c r="BK313" s="34" t="str">
        <f t="shared" si="50"/>
        <v>既出のみ</v>
      </c>
      <c r="BL313" s="34" t="str">
        <f t="shared" si="59"/>
        <v>140-</v>
      </c>
      <c r="BM313" s="34" t="str">
        <f t="shared" si="51"/>
        <v/>
      </c>
      <c r="BN313" s="34" t="str">
        <f t="shared" si="52"/>
        <v>-</v>
      </c>
      <c r="BO313" s="34" t="str">
        <f t="shared" si="53"/>
        <v>140-両</v>
      </c>
      <c r="BP313" s="34" t="str">
        <f t="shared" si="54"/>
        <v/>
      </c>
      <c r="BQ313" s="34" t="str">
        <f t="shared" si="55"/>
        <v/>
      </c>
      <c r="BR313" s="103"/>
      <c r="BS313" s="103"/>
      <c r="BT313" s="103"/>
      <c r="BV313" s="66" t="s">
        <v>3738</v>
      </c>
      <c r="BW313" s="195" t="s">
        <v>102</v>
      </c>
    </row>
    <row r="314" spans="1:75" ht="54" x14ac:dyDescent="0.15">
      <c r="A314" s="450" t="s">
        <v>3744</v>
      </c>
      <c r="B314" s="237" t="s">
        <v>1381</v>
      </c>
      <c r="C314" s="451" t="s">
        <v>3745</v>
      </c>
      <c r="D314" s="451"/>
      <c r="E314" s="451"/>
      <c r="F314" s="452" t="s">
        <v>3734</v>
      </c>
      <c r="G314" s="163" t="s">
        <v>3735</v>
      </c>
      <c r="H314" s="43" t="s">
        <v>3736</v>
      </c>
      <c r="I314" s="43" t="s">
        <v>3737</v>
      </c>
      <c r="J314" s="43" t="s">
        <v>3738</v>
      </c>
      <c r="K314" s="43" t="s">
        <v>3739</v>
      </c>
      <c r="L314" s="43" t="s">
        <v>3740</v>
      </c>
      <c r="M314" s="43" t="s">
        <v>3741</v>
      </c>
      <c r="N314" s="405" t="s">
        <v>3746</v>
      </c>
      <c r="O314" s="348" t="s">
        <v>2378</v>
      </c>
      <c r="P314" s="406" t="s">
        <v>3747</v>
      </c>
      <c r="Q314" s="407">
        <v>0</v>
      </c>
      <c r="R314" s="408">
        <v>0</v>
      </c>
      <c r="S314" s="409" t="s">
        <v>2421</v>
      </c>
      <c r="T314" s="410" t="s">
        <v>2421</v>
      </c>
      <c r="U314" s="347">
        <v>0</v>
      </c>
      <c r="V314" s="348">
        <v>0</v>
      </c>
      <c r="W314" s="349" t="s">
        <v>195</v>
      </c>
      <c r="X314" s="348" t="s">
        <v>195</v>
      </c>
      <c r="Y314" s="45" t="s">
        <v>94</v>
      </c>
      <c r="Z314" s="50" t="s">
        <v>94</v>
      </c>
      <c r="AA314" s="51" t="s">
        <v>102</v>
      </c>
      <c r="AB314" s="50"/>
      <c r="AC314" s="50" t="s">
        <v>102</v>
      </c>
      <c r="AD314" s="414" t="s">
        <v>102</v>
      </c>
      <c r="AE314" s="415" t="s">
        <v>102</v>
      </c>
      <c r="AF314" s="416" t="s">
        <v>102</v>
      </c>
      <c r="AG314" s="252" t="s">
        <v>102</v>
      </c>
      <c r="AH314" s="417" t="s">
        <v>102</v>
      </c>
      <c r="AI314" s="188" t="s">
        <v>102</v>
      </c>
      <c r="AJ314" s="189" t="s">
        <v>102</v>
      </c>
      <c r="AK314" s="189" t="s">
        <v>102</v>
      </c>
      <c r="AL314" s="190" t="s">
        <v>102</v>
      </c>
      <c r="AM314" s="190" t="s">
        <v>102</v>
      </c>
      <c r="AN314" s="190" t="s">
        <v>102</v>
      </c>
      <c r="AO314" s="191" t="s">
        <v>102</v>
      </c>
      <c r="AP314" s="60"/>
      <c r="AQ314" s="60"/>
      <c r="AR314" s="60"/>
      <c r="AS314" s="60" t="s">
        <v>102</v>
      </c>
      <c r="AT314" s="60" t="s">
        <v>102</v>
      </c>
      <c r="AU314" s="194" t="s">
        <v>102</v>
      </c>
      <c r="AV314" s="193" t="s">
        <v>205</v>
      </c>
      <c r="AW314" s="194" t="s">
        <v>102</v>
      </c>
      <c r="AX314" s="190" t="s">
        <v>3743</v>
      </c>
      <c r="AY314" s="190" t="s">
        <v>3737</v>
      </c>
      <c r="AZ314" s="192" t="s">
        <v>125</v>
      </c>
      <c r="BA314" s="192" t="s">
        <v>102</v>
      </c>
      <c r="BB314" s="192" t="s">
        <v>102</v>
      </c>
      <c r="BC314" s="192" t="s">
        <v>102</v>
      </c>
      <c r="BD314" s="64" t="str">
        <f t="shared" si="49"/>
        <v>C</v>
      </c>
      <c r="BE314" s="200" t="s">
        <v>2409</v>
      </c>
      <c r="BF314" s="34">
        <f>IF(A314="",BF313,ROW()-1-COUNTIF(A$2:A314,""))</f>
        <v>141</v>
      </c>
      <c r="BG314" s="34">
        <f t="shared" si="56"/>
        <v>1</v>
      </c>
      <c r="BH314" s="34" t="str">
        <f t="shared" si="57"/>
        <v>141-1</v>
      </c>
      <c r="BI314" s="34">
        <f t="shared" si="58"/>
        <v>1</v>
      </c>
      <c r="BJ314" s="34" t="str">
        <f t="shared" si="48"/>
        <v/>
      </c>
      <c r="BK314" s="34" t="str">
        <f t="shared" si="50"/>
        <v>既出のみ</v>
      </c>
      <c r="BL314" s="34" t="str">
        <f t="shared" si="59"/>
        <v>141-</v>
      </c>
      <c r="BM314" s="34" t="str">
        <f t="shared" si="51"/>
        <v/>
      </c>
      <c r="BN314" s="34" t="str">
        <f t="shared" si="52"/>
        <v>-</v>
      </c>
      <c r="BO314" s="34" t="str">
        <f t="shared" si="53"/>
        <v>141-両</v>
      </c>
      <c r="BP314" s="34" t="str">
        <f t="shared" si="54"/>
        <v/>
      </c>
      <c r="BQ314" s="34" t="str">
        <f t="shared" si="55"/>
        <v/>
      </c>
      <c r="BR314" s="103"/>
      <c r="BS314" s="103"/>
      <c r="BT314" s="103"/>
      <c r="BV314" s="66" t="s">
        <v>3738</v>
      </c>
      <c r="BW314" s="195" t="s">
        <v>102</v>
      </c>
    </row>
    <row r="315" spans="1:75" ht="27" customHeight="1" x14ac:dyDescent="0.15">
      <c r="A315" s="771" t="s">
        <v>3748</v>
      </c>
      <c r="B315" s="237" t="s">
        <v>1381</v>
      </c>
      <c r="C315" s="451" t="s">
        <v>3749</v>
      </c>
      <c r="D315" s="454" t="s">
        <v>3750</v>
      </c>
      <c r="E315" s="454" t="s">
        <v>3751</v>
      </c>
      <c r="F315" s="452" t="s">
        <v>3752</v>
      </c>
      <c r="G315" s="163" t="s">
        <v>3753</v>
      </c>
      <c r="H315" s="43" t="s">
        <v>3754</v>
      </c>
      <c r="I315" s="43" t="s">
        <v>3755</v>
      </c>
      <c r="J315" s="43" t="s">
        <v>3756</v>
      </c>
      <c r="K315" s="43" t="s">
        <v>3757</v>
      </c>
      <c r="L315" s="43" t="s">
        <v>3758</v>
      </c>
      <c r="M315" s="43" t="s">
        <v>3759</v>
      </c>
      <c r="N315" s="774" t="s">
        <v>3760</v>
      </c>
      <c r="O315" s="777" t="s">
        <v>2378</v>
      </c>
      <c r="P315" s="780" t="s">
        <v>3761</v>
      </c>
      <c r="Q315" s="783">
        <v>0</v>
      </c>
      <c r="R315" s="786" t="s">
        <v>3535</v>
      </c>
      <c r="S315" s="765" t="s">
        <v>2458</v>
      </c>
      <c r="T315" s="768">
        <v>2</v>
      </c>
      <c r="U315" s="347" t="s">
        <v>3446</v>
      </c>
      <c r="V315" s="348" t="s">
        <v>3762</v>
      </c>
      <c r="W315" s="349" t="s">
        <v>3763</v>
      </c>
      <c r="X315" s="348" t="s">
        <v>195</v>
      </c>
      <c r="Y315" s="45" t="s">
        <v>94</v>
      </c>
      <c r="Z315" s="50" t="s">
        <v>122</v>
      </c>
      <c r="AA315" s="51" t="s">
        <v>3764</v>
      </c>
      <c r="AB315" s="50"/>
      <c r="AC315" s="50" t="s">
        <v>102</v>
      </c>
      <c r="AD315" s="414" t="s">
        <v>96</v>
      </c>
      <c r="AE315" s="415" t="s">
        <v>96</v>
      </c>
      <c r="AF315" s="416" t="s">
        <v>95</v>
      </c>
      <c r="AG315" s="252" t="s">
        <v>102</v>
      </c>
      <c r="AH315" s="417" t="s">
        <v>102</v>
      </c>
      <c r="AI315" s="188" t="s">
        <v>165</v>
      </c>
      <c r="AJ315" s="189" t="s">
        <v>3765</v>
      </c>
      <c r="AK315" s="189" t="s">
        <v>3766</v>
      </c>
      <c r="AL315" s="190" t="s">
        <v>3767</v>
      </c>
      <c r="AM315" s="190" t="s">
        <v>3768</v>
      </c>
      <c r="AN315" s="190" t="s">
        <v>3769</v>
      </c>
      <c r="AO315" s="191">
        <v>31468</v>
      </c>
      <c r="AP315" s="60" t="s">
        <v>124</v>
      </c>
      <c r="AQ315" s="60" t="s">
        <v>95</v>
      </c>
      <c r="AR315" s="60" t="s">
        <v>95</v>
      </c>
      <c r="AS315" s="60" t="s">
        <v>95</v>
      </c>
      <c r="AT315" s="197" t="s">
        <v>95</v>
      </c>
      <c r="AU315" s="74" t="s">
        <v>95</v>
      </c>
      <c r="AV315" s="58" t="s">
        <v>102</v>
      </c>
      <c r="AW315" s="194" t="s">
        <v>102</v>
      </c>
      <c r="AX315" s="190" t="s">
        <v>102</v>
      </c>
      <c r="AY315" s="190" t="s">
        <v>3755</v>
      </c>
      <c r="AZ315" s="192" t="s">
        <v>102</v>
      </c>
      <c r="BA315" s="192" t="s">
        <v>187</v>
      </c>
      <c r="BB315" s="192" t="s">
        <v>3770</v>
      </c>
      <c r="BC315" s="192" t="s">
        <v>3771</v>
      </c>
      <c r="BD315" s="64" t="str">
        <f t="shared" si="49"/>
        <v>A</v>
      </c>
      <c r="BE315" s="200" t="s">
        <v>2409</v>
      </c>
      <c r="BF315" s="34">
        <f>IF(A315="",BF314,ROW()-1-COUNTIF(A$2:A315,""))</f>
        <v>142</v>
      </c>
      <c r="BG315" s="34">
        <f t="shared" si="56"/>
        <v>1</v>
      </c>
      <c r="BH315" s="34" t="str">
        <f t="shared" si="57"/>
        <v>142-1</v>
      </c>
      <c r="BI315" s="34">
        <f t="shared" si="58"/>
        <v>2</v>
      </c>
      <c r="BJ315" s="34" t="str">
        <f t="shared" si="48"/>
        <v>142○</v>
      </c>
      <c r="BK315" s="34" t="str">
        <f t="shared" si="50"/>
        <v>新規+既出</v>
      </c>
      <c r="BL315" s="34" t="str">
        <f t="shared" si="59"/>
        <v>142-No</v>
      </c>
      <c r="BM315" s="34" t="str">
        <f t="shared" si="51"/>
        <v>進歩性</v>
      </c>
      <c r="BN315" s="34" t="str">
        <f t="shared" si="52"/>
        <v>進歩性のみ</v>
      </c>
      <c r="BO315" s="34" t="str">
        <f t="shared" si="53"/>
        <v>142-進</v>
      </c>
      <c r="BP315" s="34">
        <f t="shared" si="54"/>
        <v>1986</v>
      </c>
      <c r="BQ315" s="34" t="str">
        <f t="shared" si="55"/>
        <v>分析対象</v>
      </c>
      <c r="BR315" s="36"/>
      <c r="BS315" s="36"/>
      <c r="BT315" s="36"/>
      <c r="BU315" s="77" t="s">
        <v>189</v>
      </c>
      <c r="BV315" s="66" t="s">
        <v>3756</v>
      </c>
      <c r="BW315" s="195" t="s">
        <v>3767</v>
      </c>
    </row>
    <row r="316" spans="1:75" ht="27" x14ac:dyDescent="0.15">
      <c r="A316" s="773"/>
      <c r="B316" s="435" t="s">
        <v>1381</v>
      </c>
      <c r="C316" s="455" t="s">
        <v>3772</v>
      </c>
      <c r="D316" s="454" t="s">
        <v>3773</v>
      </c>
      <c r="E316" s="454" t="s">
        <v>3774</v>
      </c>
      <c r="F316" s="456" t="s">
        <v>3752</v>
      </c>
      <c r="G316" s="163" t="s">
        <v>3753</v>
      </c>
      <c r="H316" s="43" t="s">
        <v>3754</v>
      </c>
      <c r="I316" s="43" t="s">
        <v>3755</v>
      </c>
      <c r="J316" s="43" t="s">
        <v>3756</v>
      </c>
      <c r="K316" s="43" t="s">
        <v>3757</v>
      </c>
      <c r="L316" s="43" t="s">
        <v>3758</v>
      </c>
      <c r="M316" s="43" t="s">
        <v>3759</v>
      </c>
      <c r="N316" s="776"/>
      <c r="O316" s="779"/>
      <c r="P316" s="782"/>
      <c r="Q316" s="785"/>
      <c r="R316" s="788"/>
      <c r="S316" s="767"/>
      <c r="T316" s="770"/>
      <c r="U316" s="347" t="s">
        <v>118</v>
      </c>
      <c r="V316" s="348" t="s">
        <v>3775</v>
      </c>
      <c r="W316" s="349" t="s">
        <v>3776</v>
      </c>
      <c r="X316" s="348" t="s">
        <v>195</v>
      </c>
      <c r="Y316" s="45" t="s">
        <v>94</v>
      </c>
      <c r="Z316" s="50" t="s">
        <v>203</v>
      </c>
      <c r="AA316" s="51" t="s">
        <v>3777</v>
      </c>
      <c r="AB316" s="50"/>
      <c r="AC316" s="50" t="s">
        <v>102</v>
      </c>
      <c r="AD316" s="414" t="s">
        <v>95</v>
      </c>
      <c r="AE316" s="415" t="s">
        <v>95</v>
      </c>
      <c r="AF316" s="416" t="s">
        <v>96</v>
      </c>
      <c r="AG316" s="252" t="s">
        <v>102</v>
      </c>
      <c r="AH316" s="417" t="s">
        <v>102</v>
      </c>
      <c r="AI316" s="188" t="s">
        <v>165</v>
      </c>
      <c r="AJ316" s="189" t="s">
        <v>3778</v>
      </c>
      <c r="AK316" s="189" t="s">
        <v>3779</v>
      </c>
      <c r="AL316" s="190" t="s">
        <v>3780</v>
      </c>
      <c r="AM316" s="190" t="s">
        <v>3781</v>
      </c>
      <c r="AN316" s="190" t="s">
        <v>3782</v>
      </c>
      <c r="AO316" s="191">
        <v>36014</v>
      </c>
      <c r="AP316" s="60" t="s">
        <v>124</v>
      </c>
      <c r="AQ316" s="60" t="s">
        <v>95</v>
      </c>
      <c r="AR316" s="60" t="s">
        <v>95</v>
      </c>
      <c r="AS316" s="60" t="s">
        <v>95</v>
      </c>
      <c r="AT316" s="197" t="s">
        <v>95</v>
      </c>
      <c r="AU316" s="74" t="s">
        <v>95</v>
      </c>
      <c r="AV316" s="58" t="s">
        <v>102</v>
      </c>
      <c r="AW316" s="194" t="s">
        <v>102</v>
      </c>
      <c r="AX316" s="190" t="s">
        <v>102</v>
      </c>
      <c r="AY316" s="190" t="s">
        <v>3755</v>
      </c>
      <c r="AZ316" s="192" t="s">
        <v>102</v>
      </c>
      <c r="BA316" s="192" t="s">
        <v>368</v>
      </c>
      <c r="BB316" s="192" t="s">
        <v>3770</v>
      </c>
      <c r="BC316" s="192" t="s">
        <v>3783</v>
      </c>
      <c r="BD316" s="64" t="str">
        <f t="shared" si="49"/>
        <v>A</v>
      </c>
      <c r="BE316" s="200" t="s">
        <v>2409</v>
      </c>
      <c r="BF316" s="34">
        <f>IF(A316="",BF315,ROW()-1-COUNTIF(A$2:A316,""))</f>
        <v>142</v>
      </c>
      <c r="BG316" s="34">
        <f t="shared" si="56"/>
        <v>2</v>
      </c>
      <c r="BH316" s="34" t="str">
        <f t="shared" si="57"/>
        <v>142-2</v>
      </c>
      <c r="BI316" s="34">
        <f t="shared" si="58"/>
        <v>2</v>
      </c>
      <c r="BJ316" s="34" t="str">
        <f t="shared" si="48"/>
        <v>142○</v>
      </c>
      <c r="BK316" s="34" t="str">
        <f t="shared" si="50"/>
        <v>新規+既出</v>
      </c>
      <c r="BL316" s="34" t="str">
        <f t="shared" si="59"/>
        <v>142-Yes</v>
      </c>
      <c r="BM316" s="34" t="str">
        <f t="shared" si="51"/>
        <v>進歩性</v>
      </c>
      <c r="BN316" s="34" t="str">
        <f t="shared" si="52"/>
        <v>進歩性のみ</v>
      </c>
      <c r="BO316" s="34" t="str">
        <f t="shared" si="53"/>
        <v>142-進</v>
      </c>
      <c r="BP316" s="34">
        <f t="shared" si="54"/>
        <v>1998</v>
      </c>
      <c r="BQ316" s="34" t="str">
        <f t="shared" si="55"/>
        <v>分析対象</v>
      </c>
      <c r="BR316" s="36"/>
      <c r="BS316" s="36"/>
      <c r="BT316" s="36"/>
      <c r="BU316" s="77" t="s">
        <v>104</v>
      </c>
      <c r="BV316" s="66" t="s">
        <v>3756</v>
      </c>
      <c r="BW316" s="195" t="s">
        <v>3780</v>
      </c>
    </row>
    <row r="317" spans="1:75" x14ac:dyDescent="0.15">
      <c r="A317" s="450" t="s">
        <v>3784</v>
      </c>
      <c r="B317" s="237" t="s">
        <v>1381</v>
      </c>
      <c r="C317" s="453" t="s">
        <v>3772</v>
      </c>
      <c r="D317" s="453"/>
      <c r="E317" s="453"/>
      <c r="F317" s="452" t="s">
        <v>3752</v>
      </c>
      <c r="G317" s="163" t="s">
        <v>3753</v>
      </c>
      <c r="H317" s="43" t="s">
        <v>3754</v>
      </c>
      <c r="I317" s="43" t="s">
        <v>3755</v>
      </c>
      <c r="J317" s="43" t="s">
        <v>3756</v>
      </c>
      <c r="K317" s="43" t="s">
        <v>3757</v>
      </c>
      <c r="L317" s="43" t="s">
        <v>3758</v>
      </c>
      <c r="M317" s="43" t="s">
        <v>3759</v>
      </c>
      <c r="N317" s="405" t="s">
        <v>3785</v>
      </c>
      <c r="O317" s="348">
        <v>0</v>
      </c>
      <c r="P317" s="406">
        <v>0</v>
      </c>
      <c r="Q317" s="407">
        <v>0</v>
      </c>
      <c r="R317" s="385">
        <v>0</v>
      </c>
      <c r="S317" s="409" t="s">
        <v>2421</v>
      </c>
      <c r="T317" s="410" t="s">
        <v>2421</v>
      </c>
      <c r="U317" s="347">
        <v>0</v>
      </c>
      <c r="V317" s="348">
        <v>0</v>
      </c>
      <c r="W317" s="349" t="s">
        <v>195</v>
      </c>
      <c r="X317" s="348" t="s">
        <v>195</v>
      </c>
      <c r="Y317" s="45" t="s">
        <v>94</v>
      </c>
      <c r="Z317" s="50" t="s">
        <v>94</v>
      </c>
      <c r="AA317" s="51" t="s">
        <v>102</v>
      </c>
      <c r="AB317" s="50"/>
      <c r="AC317" s="50" t="s">
        <v>102</v>
      </c>
      <c r="AD317" s="414" t="s">
        <v>102</v>
      </c>
      <c r="AE317" s="415" t="s">
        <v>102</v>
      </c>
      <c r="AF317" s="416" t="s">
        <v>102</v>
      </c>
      <c r="AG317" s="252" t="s">
        <v>102</v>
      </c>
      <c r="AH317" s="417" t="s">
        <v>102</v>
      </c>
      <c r="AI317" s="188" t="s">
        <v>102</v>
      </c>
      <c r="AJ317" s="189" t="s">
        <v>102</v>
      </c>
      <c r="AK317" s="189" t="s">
        <v>102</v>
      </c>
      <c r="AL317" s="190" t="s">
        <v>102</v>
      </c>
      <c r="AM317" s="190" t="s">
        <v>102</v>
      </c>
      <c r="AN317" s="190" t="s">
        <v>102</v>
      </c>
      <c r="AO317" s="191" t="s">
        <v>102</v>
      </c>
      <c r="AP317" s="60"/>
      <c r="AQ317" s="60"/>
      <c r="AR317" s="60"/>
      <c r="AS317" s="60" t="s">
        <v>102</v>
      </c>
      <c r="AT317" s="60" t="s">
        <v>102</v>
      </c>
      <c r="AU317" s="194" t="s">
        <v>102</v>
      </c>
      <c r="AV317" s="193" t="s">
        <v>205</v>
      </c>
      <c r="AW317" s="194" t="s">
        <v>102</v>
      </c>
      <c r="AX317" s="190" t="s">
        <v>102</v>
      </c>
      <c r="AY317" s="190" t="s">
        <v>3755</v>
      </c>
      <c r="AZ317" s="192" t="s">
        <v>102</v>
      </c>
      <c r="BA317" s="192" t="s">
        <v>102</v>
      </c>
      <c r="BB317" s="192" t="s">
        <v>102</v>
      </c>
      <c r="BC317" s="192" t="s">
        <v>102</v>
      </c>
      <c r="BD317" s="64" t="str">
        <f t="shared" si="49"/>
        <v>A</v>
      </c>
      <c r="BE317" s="200" t="s">
        <v>2409</v>
      </c>
      <c r="BF317" s="34">
        <f>IF(A317="",BF316,ROW()-1-COUNTIF(A$2:A317,""))</f>
        <v>143</v>
      </c>
      <c r="BG317" s="34">
        <f t="shared" si="56"/>
        <v>1</v>
      </c>
      <c r="BH317" s="34" t="str">
        <f t="shared" si="57"/>
        <v>143-1</v>
      </c>
      <c r="BI317" s="34">
        <f t="shared" si="58"/>
        <v>1</v>
      </c>
      <c r="BJ317" s="34" t="str">
        <f t="shared" si="48"/>
        <v/>
      </c>
      <c r="BK317" s="34" t="str">
        <f t="shared" si="50"/>
        <v>既出のみ</v>
      </c>
      <c r="BL317" s="34" t="str">
        <f t="shared" si="59"/>
        <v>143-</v>
      </c>
      <c r="BM317" s="34" t="str">
        <f t="shared" si="51"/>
        <v/>
      </c>
      <c r="BN317" s="34" t="str">
        <f t="shared" si="52"/>
        <v>-</v>
      </c>
      <c r="BO317" s="34" t="str">
        <f t="shared" si="53"/>
        <v>143-両</v>
      </c>
      <c r="BP317" s="34" t="str">
        <f t="shared" si="54"/>
        <v/>
      </c>
      <c r="BQ317" s="34" t="str">
        <f t="shared" si="55"/>
        <v/>
      </c>
      <c r="BR317" s="103"/>
      <c r="BS317" s="103"/>
      <c r="BT317" s="103"/>
      <c r="BV317" s="66" t="s">
        <v>3756</v>
      </c>
      <c r="BW317" s="195" t="s">
        <v>102</v>
      </c>
    </row>
    <row r="318" spans="1:75" ht="94.5" x14ac:dyDescent="0.15">
      <c r="A318" s="450" t="s">
        <v>3786</v>
      </c>
      <c r="B318" s="237" t="s">
        <v>1381</v>
      </c>
      <c r="C318" s="451" t="s">
        <v>3787</v>
      </c>
      <c r="D318" s="344" t="s">
        <v>3788</v>
      </c>
      <c r="E318" s="344" t="s">
        <v>3789</v>
      </c>
      <c r="F318" s="452" t="s">
        <v>3790</v>
      </c>
      <c r="G318" s="163" t="s">
        <v>3791</v>
      </c>
      <c r="H318" s="43" t="s">
        <v>3792</v>
      </c>
      <c r="I318" s="43" t="s">
        <v>3793</v>
      </c>
      <c r="J318" s="43" t="s">
        <v>3794</v>
      </c>
      <c r="K318" s="43" t="s">
        <v>3795</v>
      </c>
      <c r="L318" s="43" t="s">
        <v>3796</v>
      </c>
      <c r="M318" s="43" t="s">
        <v>3797</v>
      </c>
      <c r="N318" s="405" t="s">
        <v>3798</v>
      </c>
      <c r="O318" s="348" t="s">
        <v>3691</v>
      </c>
      <c r="P318" s="406" t="s">
        <v>3799</v>
      </c>
      <c r="Q318" s="407">
        <v>0</v>
      </c>
      <c r="R318" s="47" t="s">
        <v>119</v>
      </c>
      <c r="S318" s="386" t="s">
        <v>2381</v>
      </c>
      <c r="T318" s="387">
        <v>1</v>
      </c>
      <c r="U318" s="347" t="s">
        <v>118</v>
      </c>
      <c r="V318" s="348" t="s">
        <v>3800</v>
      </c>
      <c r="W318" s="349" t="s">
        <v>3801</v>
      </c>
      <c r="X318" s="348" t="s">
        <v>195</v>
      </c>
      <c r="Y318" s="45" t="s">
        <v>94</v>
      </c>
      <c r="Z318" s="50" t="s">
        <v>122</v>
      </c>
      <c r="AA318" s="51" t="s">
        <v>3802</v>
      </c>
      <c r="AB318" s="50"/>
      <c r="AC318" s="50" t="s">
        <v>102</v>
      </c>
      <c r="AD318" s="414" t="s">
        <v>95</v>
      </c>
      <c r="AE318" s="415" t="s">
        <v>95</v>
      </c>
      <c r="AF318" s="416" t="s">
        <v>96</v>
      </c>
      <c r="AG318" s="252" t="s">
        <v>102</v>
      </c>
      <c r="AH318" s="417" t="s">
        <v>102</v>
      </c>
      <c r="AI318" s="188" t="s">
        <v>165</v>
      </c>
      <c r="AJ318" s="189" t="s">
        <v>3567</v>
      </c>
      <c r="AK318" s="189" t="s">
        <v>3803</v>
      </c>
      <c r="AL318" s="190" t="s">
        <v>3804</v>
      </c>
      <c r="AM318" s="190" t="s">
        <v>3805</v>
      </c>
      <c r="AN318" s="190" t="s">
        <v>3806</v>
      </c>
      <c r="AO318" s="191">
        <v>37400</v>
      </c>
      <c r="AP318" s="60" t="s">
        <v>124</v>
      </c>
      <c r="AQ318" s="60" t="s">
        <v>95</v>
      </c>
      <c r="AR318" s="60" t="s">
        <v>95</v>
      </c>
      <c r="AS318" s="60" t="s">
        <v>95</v>
      </c>
      <c r="AT318" s="197" t="s">
        <v>95</v>
      </c>
      <c r="AU318" s="457" t="s">
        <v>96</v>
      </c>
      <c r="AV318" s="58" t="s">
        <v>102</v>
      </c>
      <c r="AW318" s="194" t="s">
        <v>102</v>
      </c>
      <c r="AX318" s="190" t="s">
        <v>3807</v>
      </c>
      <c r="AY318" s="190" t="s">
        <v>3793</v>
      </c>
      <c r="AZ318" s="192" t="s">
        <v>125</v>
      </c>
      <c r="BA318" s="249" t="s">
        <v>2467</v>
      </c>
      <c r="BB318" s="192" t="s">
        <v>3808</v>
      </c>
      <c r="BC318" s="192" t="s">
        <v>3809</v>
      </c>
      <c r="BD318" s="64" t="str">
        <f t="shared" si="49"/>
        <v>G</v>
      </c>
      <c r="BE318" s="196" t="s">
        <v>3810</v>
      </c>
      <c r="BF318" s="34">
        <f>IF(A318="",BF317,ROW()-1-COUNTIF(A$2:A318,""))</f>
        <v>144</v>
      </c>
      <c r="BG318" s="34">
        <f t="shared" si="56"/>
        <v>1</v>
      </c>
      <c r="BH318" s="34" t="str">
        <f t="shared" si="57"/>
        <v>144-1</v>
      </c>
      <c r="BI318" s="34">
        <f t="shared" si="58"/>
        <v>1</v>
      </c>
      <c r="BJ318" s="34" t="str">
        <f t="shared" si="48"/>
        <v/>
      </c>
      <c r="BK318" s="34" t="str">
        <f t="shared" si="50"/>
        <v>新規のみ</v>
      </c>
      <c r="BL318" s="34" t="str">
        <f t="shared" si="59"/>
        <v>144-Yes</v>
      </c>
      <c r="BM318" s="34" t="str">
        <f t="shared" si="51"/>
        <v>進歩性</v>
      </c>
      <c r="BN318" s="34" t="str">
        <f t="shared" si="52"/>
        <v>進歩性のみ</v>
      </c>
      <c r="BO318" s="34" t="str">
        <f t="shared" si="53"/>
        <v>144-進</v>
      </c>
      <c r="BP318" s="34">
        <f t="shared" si="54"/>
        <v>2002</v>
      </c>
      <c r="BQ318" s="34" t="str">
        <f t="shared" si="55"/>
        <v>分析対象</v>
      </c>
      <c r="BR318" s="103"/>
      <c r="BS318" s="103"/>
      <c r="BT318" s="103"/>
      <c r="BU318" s="77" t="s">
        <v>189</v>
      </c>
      <c r="BV318" s="66" t="s">
        <v>3794</v>
      </c>
      <c r="BW318" s="195" t="s">
        <v>3804</v>
      </c>
    </row>
    <row r="319" spans="1:75" ht="135" x14ac:dyDescent="0.15">
      <c r="A319" s="450" t="s">
        <v>3811</v>
      </c>
      <c r="B319" s="237" t="s">
        <v>1381</v>
      </c>
      <c r="C319" s="451" t="s">
        <v>3812</v>
      </c>
      <c r="D319" s="344" t="s">
        <v>3813</v>
      </c>
      <c r="E319" s="374" t="s">
        <v>528</v>
      </c>
      <c r="F319" s="452" t="s">
        <v>3814</v>
      </c>
      <c r="G319" s="163" t="s">
        <v>3815</v>
      </c>
      <c r="H319" s="43" t="s">
        <v>3816</v>
      </c>
      <c r="I319" s="43" t="s">
        <v>3817</v>
      </c>
      <c r="J319" s="43" t="s">
        <v>3818</v>
      </c>
      <c r="K319" s="43" t="s">
        <v>3819</v>
      </c>
      <c r="L319" s="43" t="s">
        <v>3820</v>
      </c>
      <c r="M319" s="43" t="s">
        <v>3821</v>
      </c>
      <c r="N319" s="405" t="s">
        <v>3822</v>
      </c>
      <c r="O319" s="348" t="s">
        <v>642</v>
      </c>
      <c r="P319" s="406" t="s">
        <v>3823</v>
      </c>
      <c r="Q319" s="407">
        <v>0</v>
      </c>
      <c r="R319" s="408" t="s">
        <v>192</v>
      </c>
      <c r="S319" s="409" t="s">
        <v>412</v>
      </c>
      <c r="T319" s="410">
        <v>1</v>
      </c>
      <c r="U319" s="347" t="s">
        <v>192</v>
      </c>
      <c r="V319" s="348" t="s">
        <v>3824</v>
      </c>
      <c r="W319" s="349" t="s">
        <v>195</v>
      </c>
      <c r="X319" s="348" t="s">
        <v>195</v>
      </c>
      <c r="Y319" s="45" t="s">
        <v>94</v>
      </c>
      <c r="Z319" s="50" t="s">
        <v>122</v>
      </c>
      <c r="AA319" s="51" t="s">
        <v>102</v>
      </c>
      <c r="AB319" s="50"/>
      <c r="AC319" s="50" t="s">
        <v>102</v>
      </c>
      <c r="AD319" s="52" t="s">
        <v>95</v>
      </c>
      <c r="AE319" s="390" t="s">
        <v>95</v>
      </c>
      <c r="AF319" s="428" t="s">
        <v>96</v>
      </c>
      <c r="AG319" s="252" t="s">
        <v>102</v>
      </c>
      <c r="AH319" s="417" t="s">
        <v>102</v>
      </c>
      <c r="AI319" s="175" t="s">
        <v>306</v>
      </c>
      <c r="AJ319" s="189" t="s">
        <v>102</v>
      </c>
      <c r="AK319" s="189" t="s">
        <v>102</v>
      </c>
      <c r="AL319" s="190" t="s">
        <v>102</v>
      </c>
      <c r="AM319" s="190" t="s">
        <v>102</v>
      </c>
      <c r="AN319" s="190" t="s">
        <v>102</v>
      </c>
      <c r="AO319" s="191" t="s">
        <v>102</v>
      </c>
      <c r="AP319" s="60" t="s">
        <v>124</v>
      </c>
      <c r="AQ319" s="60" t="s">
        <v>95</v>
      </c>
      <c r="AR319" s="60" t="s">
        <v>95</v>
      </c>
      <c r="AS319" s="60" t="s">
        <v>95</v>
      </c>
      <c r="AT319" s="458" t="s">
        <v>95</v>
      </c>
      <c r="AU319" s="55" t="s">
        <v>95</v>
      </c>
      <c r="AV319" s="193" t="s">
        <v>205</v>
      </c>
      <c r="AW319" s="194" t="s">
        <v>102</v>
      </c>
      <c r="AX319" s="190" t="s">
        <v>3825</v>
      </c>
      <c r="AY319" s="190" t="s">
        <v>3817</v>
      </c>
      <c r="AZ319" s="192" t="s">
        <v>102</v>
      </c>
      <c r="BA319" s="192" t="s">
        <v>102</v>
      </c>
      <c r="BB319" s="192" t="s">
        <v>102</v>
      </c>
      <c r="BC319" s="192" t="s">
        <v>102</v>
      </c>
      <c r="BD319" s="64" t="str">
        <f t="shared" si="49"/>
        <v>B</v>
      </c>
      <c r="BE319" s="200" t="s">
        <v>2409</v>
      </c>
      <c r="BF319" s="34">
        <f>IF(A319="",BF318,ROW()-1-COUNTIF(A$2:A319,""))</f>
        <v>145</v>
      </c>
      <c r="BG319" s="34">
        <f t="shared" si="56"/>
        <v>1</v>
      </c>
      <c r="BH319" s="34" t="str">
        <f t="shared" si="57"/>
        <v>145-1</v>
      </c>
      <c r="BI319" s="34">
        <f t="shared" si="58"/>
        <v>1</v>
      </c>
      <c r="BJ319" s="34" t="str">
        <f t="shared" si="48"/>
        <v/>
      </c>
      <c r="BK319" s="34" t="str">
        <f t="shared" si="50"/>
        <v>新規のみ</v>
      </c>
      <c r="BL319" s="34" t="str">
        <f t="shared" si="59"/>
        <v>145-Yes</v>
      </c>
      <c r="BM319" s="34" t="str">
        <f t="shared" si="51"/>
        <v>進歩性</v>
      </c>
      <c r="BN319" s="34" t="str">
        <f t="shared" si="52"/>
        <v>進歩性のみ</v>
      </c>
      <c r="BO319" s="34" t="str">
        <f t="shared" si="53"/>
        <v>145-進</v>
      </c>
      <c r="BP319" s="34" t="str">
        <f t="shared" si="54"/>
        <v/>
      </c>
      <c r="BQ319" s="34" t="str">
        <f t="shared" si="55"/>
        <v>分析対象</v>
      </c>
      <c r="BR319" s="103"/>
      <c r="BS319" s="103"/>
      <c r="BT319" s="103"/>
      <c r="BV319" s="66" t="s">
        <v>3818</v>
      </c>
      <c r="BW319" s="195" t="s">
        <v>102</v>
      </c>
    </row>
    <row r="320" spans="1:75" ht="40.5" customHeight="1" x14ac:dyDescent="0.15">
      <c r="A320" s="771" t="s">
        <v>3826</v>
      </c>
      <c r="B320" s="237" t="s">
        <v>1381</v>
      </c>
      <c r="C320" s="451" t="s">
        <v>3827</v>
      </c>
      <c r="D320" s="344" t="s">
        <v>3828</v>
      </c>
      <c r="E320" s="361" t="s">
        <v>2368</v>
      </c>
      <c r="F320" s="452" t="s">
        <v>3829</v>
      </c>
      <c r="G320" s="163" t="s">
        <v>3791</v>
      </c>
      <c r="H320" s="43" t="s">
        <v>3792</v>
      </c>
      <c r="I320" s="43" t="s">
        <v>3830</v>
      </c>
      <c r="J320" s="43" t="s">
        <v>3831</v>
      </c>
      <c r="K320" s="43" t="s">
        <v>3832</v>
      </c>
      <c r="L320" s="43" t="s">
        <v>3833</v>
      </c>
      <c r="M320" s="43" t="s">
        <v>3834</v>
      </c>
      <c r="N320" s="774" t="s">
        <v>3835</v>
      </c>
      <c r="O320" s="777" t="s">
        <v>2378</v>
      </c>
      <c r="P320" s="780" t="s">
        <v>3836</v>
      </c>
      <c r="Q320" s="783">
        <v>0</v>
      </c>
      <c r="R320" s="786" t="s">
        <v>3837</v>
      </c>
      <c r="S320" s="765" t="s">
        <v>2381</v>
      </c>
      <c r="T320" s="768">
        <v>2</v>
      </c>
      <c r="U320" s="347" t="s">
        <v>324</v>
      </c>
      <c r="V320" s="348" t="s">
        <v>3800</v>
      </c>
      <c r="W320" s="349" t="s">
        <v>3801</v>
      </c>
      <c r="X320" s="348" t="s">
        <v>195</v>
      </c>
      <c r="Y320" s="45" t="s">
        <v>94</v>
      </c>
      <c r="Z320" s="50" t="s">
        <v>122</v>
      </c>
      <c r="AA320" s="51" t="s">
        <v>3802</v>
      </c>
      <c r="AB320" s="50"/>
      <c r="AC320" s="50" t="s">
        <v>102</v>
      </c>
      <c r="AD320" s="414" t="s">
        <v>95</v>
      </c>
      <c r="AE320" s="415" t="s">
        <v>95</v>
      </c>
      <c r="AF320" s="416" t="s">
        <v>96</v>
      </c>
      <c r="AG320" s="252" t="s">
        <v>102</v>
      </c>
      <c r="AH320" s="417" t="s">
        <v>102</v>
      </c>
      <c r="AI320" s="188" t="s">
        <v>165</v>
      </c>
      <c r="AJ320" s="189" t="s">
        <v>3567</v>
      </c>
      <c r="AK320" s="189" t="s">
        <v>3838</v>
      </c>
      <c r="AL320" s="190" t="s">
        <v>3804</v>
      </c>
      <c r="AM320" s="190" t="s">
        <v>3805</v>
      </c>
      <c r="AN320" s="190" t="s">
        <v>3806</v>
      </c>
      <c r="AO320" s="191">
        <v>37400</v>
      </c>
      <c r="AP320" s="60" t="s">
        <v>124</v>
      </c>
      <c r="AQ320" s="60" t="s">
        <v>95</v>
      </c>
      <c r="AR320" s="60" t="s">
        <v>95</v>
      </c>
      <c r="AS320" s="60" t="s">
        <v>95</v>
      </c>
      <c r="AT320" s="197" t="s">
        <v>95</v>
      </c>
      <c r="AU320" s="459" t="s">
        <v>96</v>
      </c>
      <c r="AV320" s="58" t="s">
        <v>102</v>
      </c>
      <c r="AW320" s="194" t="s">
        <v>102</v>
      </c>
      <c r="AX320" s="190" t="s">
        <v>102</v>
      </c>
      <c r="AY320" s="190" t="s">
        <v>3839</v>
      </c>
      <c r="AZ320" s="192" t="s">
        <v>125</v>
      </c>
      <c r="BA320" s="192" t="s">
        <v>187</v>
      </c>
      <c r="BB320" s="192" t="s">
        <v>3840</v>
      </c>
      <c r="BC320" s="192" t="s">
        <v>3809</v>
      </c>
      <c r="BD320" s="64" t="str">
        <f t="shared" si="49"/>
        <v>G</v>
      </c>
      <c r="BE320" s="200" t="s">
        <v>2409</v>
      </c>
      <c r="BF320" s="34">
        <f>IF(A320="",BF319,ROW()-1-COUNTIF(A$2:A320,""))</f>
        <v>146</v>
      </c>
      <c r="BG320" s="34">
        <f t="shared" si="56"/>
        <v>1</v>
      </c>
      <c r="BH320" s="34" t="str">
        <f t="shared" si="57"/>
        <v>146-1</v>
      </c>
      <c r="BI320" s="34">
        <f t="shared" si="58"/>
        <v>2</v>
      </c>
      <c r="BJ320" s="34" t="str">
        <f t="shared" si="48"/>
        <v/>
      </c>
      <c r="BK320" s="34" t="str">
        <f t="shared" si="50"/>
        <v>新規のみ</v>
      </c>
      <c r="BL320" s="34" t="str">
        <f t="shared" si="59"/>
        <v>146-Yes</v>
      </c>
      <c r="BM320" s="34" t="str">
        <f t="shared" si="51"/>
        <v>進歩性</v>
      </c>
      <c r="BN320" s="34" t="str">
        <f t="shared" si="52"/>
        <v>進歩性のみ</v>
      </c>
      <c r="BO320" s="34" t="str">
        <f t="shared" si="53"/>
        <v>146-進</v>
      </c>
      <c r="BP320" s="34">
        <f t="shared" si="54"/>
        <v>2002</v>
      </c>
      <c r="BQ320" s="34" t="str">
        <f t="shared" si="55"/>
        <v>分析対象</v>
      </c>
      <c r="BR320" s="103"/>
      <c r="BS320" s="103"/>
      <c r="BT320" s="103"/>
      <c r="BU320" s="77" t="s">
        <v>189</v>
      </c>
      <c r="BV320" s="66" t="s">
        <v>3831</v>
      </c>
      <c r="BW320" s="195" t="s">
        <v>3804</v>
      </c>
    </row>
    <row r="321" spans="1:75" ht="40.5" x14ac:dyDescent="0.15">
      <c r="A321" s="773"/>
      <c r="B321" s="435" t="s">
        <v>1381</v>
      </c>
      <c r="C321" s="455" t="s">
        <v>3841</v>
      </c>
      <c r="D321" s="344" t="s">
        <v>3842</v>
      </c>
      <c r="E321" s="361" t="s">
        <v>528</v>
      </c>
      <c r="F321" s="456" t="s">
        <v>3829</v>
      </c>
      <c r="G321" s="163" t="s">
        <v>3791</v>
      </c>
      <c r="H321" s="43" t="s">
        <v>3792</v>
      </c>
      <c r="I321" s="43" t="s">
        <v>3830</v>
      </c>
      <c r="J321" s="43" t="s">
        <v>3831</v>
      </c>
      <c r="K321" s="43" t="s">
        <v>3832</v>
      </c>
      <c r="L321" s="43" t="s">
        <v>3833</v>
      </c>
      <c r="M321" s="43" t="s">
        <v>3834</v>
      </c>
      <c r="N321" s="776"/>
      <c r="O321" s="779"/>
      <c r="P321" s="782"/>
      <c r="Q321" s="785"/>
      <c r="R321" s="788"/>
      <c r="S321" s="767"/>
      <c r="T321" s="770"/>
      <c r="U321" s="347" t="s">
        <v>340</v>
      </c>
      <c r="V321" s="348" t="s">
        <v>3843</v>
      </c>
      <c r="W321" s="349" t="s">
        <v>3844</v>
      </c>
      <c r="X321" s="348" t="s">
        <v>3845</v>
      </c>
      <c r="Y321" s="45" t="s">
        <v>94</v>
      </c>
      <c r="Z321" s="50" t="s">
        <v>203</v>
      </c>
      <c r="AA321" s="51" t="s">
        <v>3846</v>
      </c>
      <c r="AB321" s="50"/>
      <c r="AC321" s="50" t="s">
        <v>3847</v>
      </c>
      <c r="AD321" s="414" t="s">
        <v>95</v>
      </c>
      <c r="AE321" s="415" t="s">
        <v>95</v>
      </c>
      <c r="AF321" s="416" t="s">
        <v>96</v>
      </c>
      <c r="AG321" s="252" t="s">
        <v>102</v>
      </c>
      <c r="AH321" s="417" t="s">
        <v>102</v>
      </c>
      <c r="AI321" s="188" t="s">
        <v>165</v>
      </c>
      <c r="AJ321" s="189" t="s">
        <v>3848</v>
      </c>
      <c r="AK321" s="189" t="s">
        <v>3849</v>
      </c>
      <c r="AL321" s="190" t="s">
        <v>3850</v>
      </c>
      <c r="AM321" s="190" t="s">
        <v>3851</v>
      </c>
      <c r="AN321" s="190" t="s">
        <v>3852</v>
      </c>
      <c r="AO321" s="191">
        <v>37344</v>
      </c>
      <c r="AP321" s="60" t="s">
        <v>124</v>
      </c>
      <c r="AQ321" s="60" t="s">
        <v>95</v>
      </c>
      <c r="AR321" s="60" t="s">
        <v>95</v>
      </c>
      <c r="AS321" s="60" t="s">
        <v>95</v>
      </c>
      <c r="AT321" s="197" t="s">
        <v>95</v>
      </c>
      <c r="AU321" s="194" t="s">
        <v>95</v>
      </c>
      <c r="AV321" s="58" t="s">
        <v>102</v>
      </c>
      <c r="AW321" s="194" t="s">
        <v>102</v>
      </c>
      <c r="AX321" s="190" t="s">
        <v>102</v>
      </c>
      <c r="AY321" s="190" t="s">
        <v>3830</v>
      </c>
      <c r="AZ321" s="192" t="s">
        <v>125</v>
      </c>
      <c r="BA321" s="192" t="s">
        <v>187</v>
      </c>
      <c r="BB321" s="192" t="s">
        <v>3840</v>
      </c>
      <c r="BC321" s="192" t="s">
        <v>3853</v>
      </c>
      <c r="BD321" s="64" t="str">
        <f t="shared" si="49"/>
        <v>G</v>
      </c>
      <c r="BE321" s="200" t="s">
        <v>2409</v>
      </c>
      <c r="BF321" s="34">
        <f>IF(A321="",BF320,ROW()-1-COUNTIF(A$2:A321,""))</f>
        <v>146</v>
      </c>
      <c r="BG321" s="34">
        <f t="shared" si="56"/>
        <v>2</v>
      </c>
      <c r="BH321" s="34" t="str">
        <f t="shared" si="57"/>
        <v>146-2</v>
      </c>
      <c r="BI321" s="34">
        <f t="shared" si="58"/>
        <v>2</v>
      </c>
      <c r="BJ321" s="34" t="str">
        <f t="shared" si="48"/>
        <v/>
      </c>
      <c r="BK321" s="34" t="str">
        <f t="shared" si="50"/>
        <v>新規のみ</v>
      </c>
      <c r="BL321" s="34" t="str">
        <f t="shared" si="59"/>
        <v>146-Yes</v>
      </c>
      <c r="BM321" s="34" t="str">
        <f t="shared" si="51"/>
        <v>進歩性</v>
      </c>
      <c r="BN321" s="34" t="str">
        <f t="shared" si="52"/>
        <v>進歩性のみ</v>
      </c>
      <c r="BO321" s="34" t="str">
        <f t="shared" si="53"/>
        <v>146-進</v>
      </c>
      <c r="BP321" s="34">
        <f t="shared" si="54"/>
        <v>2002</v>
      </c>
      <c r="BQ321" s="34" t="str">
        <f t="shared" si="55"/>
        <v>分析対象</v>
      </c>
      <c r="BR321" s="103"/>
      <c r="BS321" s="103"/>
      <c r="BT321" s="103"/>
      <c r="BU321" s="77" t="s">
        <v>189</v>
      </c>
      <c r="BV321" s="66" t="s">
        <v>3831</v>
      </c>
      <c r="BW321" s="195" t="s">
        <v>3850</v>
      </c>
    </row>
    <row r="322" spans="1:75" ht="108" x14ac:dyDescent="0.15">
      <c r="A322" s="771" t="s">
        <v>3854</v>
      </c>
      <c r="B322" s="237" t="s">
        <v>1381</v>
      </c>
      <c r="C322" s="412" t="s">
        <v>3855</v>
      </c>
      <c r="D322" s="393" t="s">
        <v>3856</v>
      </c>
      <c r="E322" s="393" t="s">
        <v>3857</v>
      </c>
      <c r="F322" s="413" t="s">
        <v>3858</v>
      </c>
      <c r="G322" s="163" t="s">
        <v>3859</v>
      </c>
      <c r="H322" s="43" t="s">
        <v>3860</v>
      </c>
      <c r="I322" s="43" t="s">
        <v>3861</v>
      </c>
      <c r="J322" s="43" t="s">
        <v>3862</v>
      </c>
      <c r="K322" s="43" t="s">
        <v>3863</v>
      </c>
      <c r="L322" s="43" t="s">
        <v>3864</v>
      </c>
      <c r="M322" s="43" t="s">
        <v>3865</v>
      </c>
      <c r="N322" s="774" t="s">
        <v>3866</v>
      </c>
      <c r="O322" s="777" t="s">
        <v>642</v>
      </c>
      <c r="P322" s="780" t="s">
        <v>3867</v>
      </c>
      <c r="Q322" s="783">
        <v>0</v>
      </c>
      <c r="R322" s="786" t="s">
        <v>3868</v>
      </c>
      <c r="S322" s="765" t="s">
        <v>412</v>
      </c>
      <c r="T322" s="768">
        <v>3</v>
      </c>
      <c r="U322" s="347" t="s">
        <v>118</v>
      </c>
      <c r="V322" s="348" t="s">
        <v>3869</v>
      </c>
      <c r="W322" s="349" t="s">
        <v>195</v>
      </c>
      <c r="X322" s="348" t="s">
        <v>195</v>
      </c>
      <c r="Y322" s="45" t="s">
        <v>94</v>
      </c>
      <c r="Z322" s="50" t="s">
        <v>122</v>
      </c>
      <c r="AA322" s="51" t="s">
        <v>102</v>
      </c>
      <c r="AB322" s="50"/>
      <c r="AC322" s="50" t="s">
        <v>102</v>
      </c>
      <c r="AD322" s="52" t="s">
        <v>3563</v>
      </c>
      <c r="AE322" s="390" t="s">
        <v>3563</v>
      </c>
      <c r="AF322" s="428" t="s">
        <v>3870</v>
      </c>
      <c r="AG322" s="252" t="s">
        <v>102</v>
      </c>
      <c r="AH322" s="417" t="s">
        <v>102</v>
      </c>
      <c r="AI322" s="57" t="s">
        <v>2581</v>
      </c>
      <c r="AJ322" s="176" t="s">
        <v>102</v>
      </c>
      <c r="AK322" s="176" t="s">
        <v>102</v>
      </c>
      <c r="AL322" s="58" t="s">
        <v>102</v>
      </c>
      <c r="AM322" s="58" t="s">
        <v>102</v>
      </c>
      <c r="AN322" s="58" t="s">
        <v>102</v>
      </c>
      <c r="AO322" s="59" t="s">
        <v>102</v>
      </c>
      <c r="AP322" s="60" t="s">
        <v>124</v>
      </c>
      <c r="AQ322" s="60" t="s">
        <v>95</v>
      </c>
      <c r="AR322" s="60" t="s">
        <v>95</v>
      </c>
      <c r="AS322" s="60" t="s">
        <v>95</v>
      </c>
      <c r="AT322" s="60" t="s">
        <v>233</v>
      </c>
      <c r="AU322" s="457" t="s">
        <v>96</v>
      </c>
      <c r="AV322" s="193" t="s">
        <v>205</v>
      </c>
      <c r="AW322" s="194" t="s">
        <v>102</v>
      </c>
      <c r="AX322" s="190" t="s">
        <v>102</v>
      </c>
      <c r="AY322" s="190" t="s">
        <v>3871</v>
      </c>
      <c r="AZ322" s="192" t="s">
        <v>102</v>
      </c>
      <c r="BA322" s="192" t="s">
        <v>102</v>
      </c>
      <c r="BB322" s="192" t="s">
        <v>102</v>
      </c>
      <c r="BC322" s="192" t="s">
        <v>102</v>
      </c>
      <c r="BD322" s="64" t="str">
        <f t="shared" si="49"/>
        <v>H</v>
      </c>
      <c r="BE322" s="196" t="s">
        <v>3872</v>
      </c>
      <c r="BF322" s="34">
        <f>IF(A322="",BF321,ROW()-1-COUNTIF(A$2:A322,""))</f>
        <v>147</v>
      </c>
      <c r="BG322" s="34">
        <f t="shared" si="56"/>
        <v>1</v>
      </c>
      <c r="BH322" s="34" t="str">
        <f t="shared" si="57"/>
        <v>147-1</v>
      </c>
      <c r="BI322" s="34">
        <f t="shared" si="58"/>
        <v>3</v>
      </c>
      <c r="BJ322" s="34" t="str">
        <f t="shared" ref="BJ322:BJ327" si="60">IF(COUNTIF(BL$2:BL$327,BF322&amp;"-No")&gt;0,BF322&amp;"○","")</f>
        <v>147○</v>
      </c>
      <c r="BK322" s="34" t="str">
        <f t="shared" si="50"/>
        <v>新規+既出</v>
      </c>
      <c r="BL322" s="34" t="str">
        <f t="shared" si="59"/>
        <v>147-Yes</v>
      </c>
      <c r="BM322" s="34" t="str">
        <f t="shared" si="51"/>
        <v>進歩性</v>
      </c>
      <c r="BN322" s="34" t="str">
        <f t="shared" si="52"/>
        <v>進歩性のみ</v>
      </c>
      <c r="BO322" s="34" t="str">
        <f t="shared" si="53"/>
        <v>147-進</v>
      </c>
      <c r="BP322" s="34" t="str">
        <f t="shared" si="54"/>
        <v/>
      </c>
      <c r="BQ322" s="34" t="str">
        <f t="shared" si="55"/>
        <v>分析対象</v>
      </c>
      <c r="BR322" s="36"/>
      <c r="BS322" s="36"/>
      <c r="BT322" s="36"/>
      <c r="BV322" s="66" t="s">
        <v>3862</v>
      </c>
      <c r="BW322" s="67" t="s">
        <v>102</v>
      </c>
    </row>
    <row r="323" spans="1:75" ht="27" x14ac:dyDescent="0.15">
      <c r="A323" s="772"/>
      <c r="B323" s="435" t="s">
        <v>1381</v>
      </c>
      <c r="C323" s="453" t="s">
        <v>3873</v>
      </c>
      <c r="D323" s="393" t="s">
        <v>3874</v>
      </c>
      <c r="E323" s="393" t="s">
        <v>3875</v>
      </c>
      <c r="F323" s="452" t="s">
        <v>3858</v>
      </c>
      <c r="G323" s="163" t="s">
        <v>3859</v>
      </c>
      <c r="H323" s="43" t="s">
        <v>3860</v>
      </c>
      <c r="I323" s="43" t="s">
        <v>3861</v>
      </c>
      <c r="J323" s="43" t="s">
        <v>3862</v>
      </c>
      <c r="K323" s="43" t="s">
        <v>3863</v>
      </c>
      <c r="L323" s="43" t="s">
        <v>3864</v>
      </c>
      <c r="M323" s="43" t="s">
        <v>3865</v>
      </c>
      <c r="N323" s="775"/>
      <c r="O323" s="778"/>
      <c r="P323" s="781"/>
      <c r="Q323" s="784"/>
      <c r="R323" s="787"/>
      <c r="S323" s="766"/>
      <c r="T323" s="769"/>
      <c r="U323" s="347" t="s">
        <v>279</v>
      </c>
      <c r="V323" s="426" t="s">
        <v>3876</v>
      </c>
      <c r="W323" s="349" t="s">
        <v>3877</v>
      </c>
      <c r="X323" s="348" t="s">
        <v>3878</v>
      </c>
      <c r="Y323" s="45" t="s">
        <v>94</v>
      </c>
      <c r="Z323" s="50" t="s">
        <v>203</v>
      </c>
      <c r="AA323" s="51" t="s">
        <v>3879</v>
      </c>
      <c r="AB323" s="50"/>
      <c r="AC323" s="50" t="s">
        <v>3880</v>
      </c>
      <c r="AD323" s="460" t="s">
        <v>96</v>
      </c>
      <c r="AE323" s="461" t="s">
        <v>96</v>
      </c>
      <c r="AF323" s="462" t="s">
        <v>95</v>
      </c>
      <c r="AG323" s="252" t="s">
        <v>102</v>
      </c>
      <c r="AH323" s="417" t="s">
        <v>102</v>
      </c>
      <c r="AI323" s="188" t="s">
        <v>165</v>
      </c>
      <c r="AJ323" s="189" t="s">
        <v>3881</v>
      </c>
      <c r="AK323" s="189" t="s">
        <v>3882</v>
      </c>
      <c r="AL323" s="190" t="s">
        <v>3883</v>
      </c>
      <c r="AM323" s="190" t="s">
        <v>3884</v>
      </c>
      <c r="AN323" s="190">
        <v>0</v>
      </c>
      <c r="AO323" s="191">
        <v>34751</v>
      </c>
      <c r="AP323" s="60" t="s">
        <v>124</v>
      </c>
      <c r="AQ323" s="60" t="s">
        <v>95</v>
      </c>
      <c r="AR323" s="60" t="s">
        <v>95</v>
      </c>
      <c r="AS323" s="197" t="s">
        <v>96</v>
      </c>
      <c r="AT323" s="60" t="s">
        <v>233</v>
      </c>
      <c r="AU323" s="74" t="s">
        <v>96</v>
      </c>
      <c r="AV323" s="58" t="s">
        <v>102</v>
      </c>
      <c r="AW323" s="194" t="s">
        <v>102</v>
      </c>
      <c r="AX323" s="190" t="s">
        <v>102</v>
      </c>
      <c r="AY323" s="190" t="s">
        <v>3861</v>
      </c>
      <c r="AZ323" s="192" t="s">
        <v>102</v>
      </c>
      <c r="BA323" s="192" t="s">
        <v>368</v>
      </c>
      <c r="BB323" s="192" t="s">
        <v>3885</v>
      </c>
      <c r="BC323" s="192" t="s">
        <v>3886</v>
      </c>
      <c r="BD323" s="64" t="str">
        <f>LEFT(L323)</f>
        <v>H</v>
      </c>
      <c r="BE323" s="200" t="s">
        <v>2409</v>
      </c>
      <c r="BF323" s="34">
        <f>IF(A323="",BF322,ROW()-1-COUNTIF(A$2:A323,""))</f>
        <v>147</v>
      </c>
      <c r="BG323" s="34">
        <f t="shared" si="56"/>
        <v>2</v>
      </c>
      <c r="BH323" s="34" t="str">
        <f t="shared" si="57"/>
        <v>147-2</v>
      </c>
      <c r="BI323" s="34">
        <f t="shared" si="58"/>
        <v>3</v>
      </c>
      <c r="BJ323" s="34" t="str">
        <f t="shared" si="60"/>
        <v>147○</v>
      </c>
      <c r="BK323" s="34" t="str">
        <f t="shared" ref="BK323:BK327" si="61">IF(BI323=1,IF(RIGHT(BL323)="s","新規のみ","既出のみ"),IF(COUNTIF(BL$2:BL$327,BF323&amp;"-Yes")=BI323,"新規のみ",IF(COUNTIF(BL$2:BL$327,BF323&amp;"-Yes")=0,"既出のみ","新規+既出")))</f>
        <v>新規+既出</v>
      </c>
      <c r="BL323" s="34" t="str">
        <f t="shared" si="59"/>
        <v>147-No</v>
      </c>
      <c r="BM323" s="34" t="str">
        <f t="shared" ref="BM323:BM327" si="62">IF(LEFT(Y323)="2","新規性","")&amp;IF(AND(LEFT(Y323)="2",LEFT(Z323)="2")," / ","")&amp;IF(LEFT(Z323)="2","進歩性","")</f>
        <v>進歩性</v>
      </c>
      <c r="BN323" s="34" t="str">
        <f t="shared" ref="BN323:BN327" si="63">IF(BM323="","-",IF(COUNTIF(BO$2:BO$327,BF323&amp;"-両")&gt;0,"新規性 / 進歩性",IF(BI323=1,BM323&amp;"のみ",IF(OR(COUNTIF(BO$2:BO$327,BF323&amp;"-新")=BI323,COUNTIF(BO$2:BO$327,BF323&amp;"-新")=0),BM323&amp;"のみ","新規性 / 進歩性"))))</f>
        <v>進歩性のみ</v>
      </c>
      <c r="BO323" s="34" t="str">
        <f t="shared" ref="BO323:BO327" si="64">BF323&amp;"-"&amp;IF(LEN(BM323)=3,LEFT(BM323),"両")</f>
        <v>147-進</v>
      </c>
      <c r="BP323" s="34">
        <f t="shared" ref="BP323:BP327" si="65">IF(AO323="","",YEAR(AO323))</f>
        <v>1995</v>
      </c>
      <c r="BQ323" s="34" t="str">
        <f t="shared" ref="BQ323:BQ327" si="66">IF(OR(AD323="",AND(AD323="No",AE323="No",AF323="No")),"","分析対象")</f>
        <v>分析対象</v>
      </c>
      <c r="BR323" s="36"/>
      <c r="BS323" s="36"/>
      <c r="BT323" s="36"/>
      <c r="BU323" s="77" t="s">
        <v>104</v>
      </c>
      <c r="BV323" s="66" t="s">
        <v>3862</v>
      </c>
      <c r="BW323" s="195" t="s">
        <v>3883</v>
      </c>
    </row>
    <row r="324" spans="1:75" ht="40.5" x14ac:dyDescent="0.15">
      <c r="A324" s="773"/>
      <c r="B324" s="435" t="s">
        <v>1381</v>
      </c>
      <c r="C324" s="455" t="s">
        <v>3873</v>
      </c>
      <c r="D324" s="399" t="s">
        <v>3874</v>
      </c>
      <c r="E324" s="399" t="s">
        <v>3875</v>
      </c>
      <c r="F324" s="456" t="s">
        <v>3858</v>
      </c>
      <c r="G324" s="163" t="s">
        <v>3859</v>
      </c>
      <c r="H324" s="43" t="s">
        <v>3860</v>
      </c>
      <c r="I324" s="43" t="s">
        <v>3861</v>
      </c>
      <c r="J324" s="43" t="s">
        <v>3862</v>
      </c>
      <c r="K324" s="43" t="s">
        <v>3863</v>
      </c>
      <c r="L324" s="43" t="s">
        <v>3864</v>
      </c>
      <c r="M324" s="43" t="s">
        <v>3865</v>
      </c>
      <c r="N324" s="776"/>
      <c r="O324" s="779"/>
      <c r="P324" s="782"/>
      <c r="Q324" s="785"/>
      <c r="R324" s="788"/>
      <c r="S324" s="767"/>
      <c r="T324" s="770"/>
      <c r="U324" s="347" t="s">
        <v>324</v>
      </c>
      <c r="V324" s="348" t="s">
        <v>3887</v>
      </c>
      <c r="W324" s="349" t="s">
        <v>3888</v>
      </c>
      <c r="X324" s="348" t="s">
        <v>3889</v>
      </c>
      <c r="Y324" s="45" t="s">
        <v>94</v>
      </c>
      <c r="Z324" s="50" t="s">
        <v>203</v>
      </c>
      <c r="AA324" s="51" t="s">
        <v>3890</v>
      </c>
      <c r="AB324" s="50"/>
      <c r="AC324" s="50" t="s">
        <v>3891</v>
      </c>
      <c r="AD324" s="52" t="s">
        <v>96</v>
      </c>
      <c r="AE324" s="390" t="s">
        <v>96</v>
      </c>
      <c r="AF324" s="428" t="s">
        <v>95</v>
      </c>
      <c r="AG324" s="252" t="s">
        <v>102</v>
      </c>
      <c r="AH324" s="417" t="s">
        <v>102</v>
      </c>
      <c r="AI324" s="188" t="s">
        <v>165</v>
      </c>
      <c r="AJ324" s="189" t="s">
        <v>3859</v>
      </c>
      <c r="AK324" s="189" t="s">
        <v>3892</v>
      </c>
      <c r="AL324" s="190" t="s">
        <v>3893</v>
      </c>
      <c r="AM324" s="190" t="s">
        <v>3894</v>
      </c>
      <c r="AN324" s="190" t="s">
        <v>3895</v>
      </c>
      <c r="AO324" s="191">
        <v>35738</v>
      </c>
      <c r="AP324" s="60" t="s">
        <v>124</v>
      </c>
      <c r="AQ324" s="60" t="s">
        <v>95</v>
      </c>
      <c r="AR324" s="60" t="s">
        <v>96</v>
      </c>
      <c r="AS324" s="60" t="s">
        <v>95</v>
      </c>
      <c r="AT324" s="60" t="s">
        <v>233</v>
      </c>
      <c r="AU324" s="74" t="s">
        <v>96</v>
      </c>
      <c r="AV324" s="58" t="s">
        <v>102</v>
      </c>
      <c r="AW324" s="194" t="s">
        <v>102</v>
      </c>
      <c r="AX324" s="190" t="s">
        <v>102</v>
      </c>
      <c r="AY324" s="190" t="s">
        <v>3861</v>
      </c>
      <c r="AZ324" s="192" t="s">
        <v>102</v>
      </c>
      <c r="BA324" s="249" t="s">
        <v>2467</v>
      </c>
      <c r="BB324" s="192" t="s">
        <v>3885</v>
      </c>
      <c r="BC324" s="192" t="s">
        <v>3896</v>
      </c>
      <c r="BD324" s="64" t="str">
        <f>LEFT(L324)</f>
        <v>H</v>
      </c>
      <c r="BE324" s="200" t="s">
        <v>2409</v>
      </c>
      <c r="BF324" s="34">
        <f>IF(A324="",BF323,ROW()-1-COUNTIF(A$2:A324,""))</f>
        <v>147</v>
      </c>
      <c r="BG324" s="34">
        <f>IF(BF324=BF323,BG323+1,1)</f>
        <v>3</v>
      </c>
      <c r="BH324" s="34" t="str">
        <f>BF324&amp;"-"&amp;BG324</f>
        <v>147-3</v>
      </c>
      <c r="BI324" s="34">
        <f>COUNTIF(BF$2:BF$379,BF324)</f>
        <v>3</v>
      </c>
      <c r="BJ324" s="34" t="str">
        <f t="shared" si="60"/>
        <v>147○</v>
      </c>
      <c r="BK324" s="34" t="str">
        <f t="shared" si="61"/>
        <v>新規+既出</v>
      </c>
      <c r="BL324" s="34" t="str">
        <f>BF324&amp;"-"&amp;AF324</f>
        <v>147-No</v>
      </c>
      <c r="BM324" s="34" t="str">
        <f t="shared" si="62"/>
        <v>進歩性</v>
      </c>
      <c r="BN324" s="34" t="str">
        <f t="shared" si="63"/>
        <v>進歩性のみ</v>
      </c>
      <c r="BO324" s="34" t="str">
        <f t="shared" si="64"/>
        <v>147-進</v>
      </c>
      <c r="BP324" s="34">
        <f t="shared" si="65"/>
        <v>1997</v>
      </c>
      <c r="BQ324" s="34" t="str">
        <f t="shared" si="66"/>
        <v>分析対象</v>
      </c>
      <c r="BR324" s="36"/>
      <c r="BS324" s="36"/>
      <c r="BT324" s="36"/>
      <c r="BU324" s="77" t="s">
        <v>189</v>
      </c>
      <c r="BV324" s="66" t="s">
        <v>3862</v>
      </c>
      <c r="BW324" s="195" t="s">
        <v>3893</v>
      </c>
    </row>
    <row r="325" spans="1:75" ht="27" customHeight="1" x14ac:dyDescent="0.15">
      <c r="A325" s="771" t="s">
        <v>3897</v>
      </c>
      <c r="B325" s="237" t="s">
        <v>1381</v>
      </c>
      <c r="C325" s="463" t="s">
        <v>3898</v>
      </c>
      <c r="D325" s="360" t="s">
        <v>3899</v>
      </c>
      <c r="E325" s="361" t="s">
        <v>528</v>
      </c>
      <c r="F325" s="452" t="s">
        <v>3900</v>
      </c>
      <c r="G325" s="163" t="s">
        <v>3901</v>
      </c>
      <c r="H325" s="43" t="s">
        <v>3902</v>
      </c>
      <c r="I325" s="43" t="s">
        <v>3903</v>
      </c>
      <c r="J325" s="43" t="s">
        <v>3904</v>
      </c>
      <c r="K325" s="43" t="s">
        <v>3905</v>
      </c>
      <c r="L325" s="43" t="s">
        <v>3906</v>
      </c>
      <c r="M325" s="43" t="s">
        <v>3907</v>
      </c>
      <c r="N325" s="774" t="s">
        <v>3908</v>
      </c>
      <c r="O325" s="777" t="s">
        <v>642</v>
      </c>
      <c r="P325" s="780" t="s">
        <v>3909</v>
      </c>
      <c r="Q325" s="783">
        <v>0</v>
      </c>
      <c r="R325" s="786" t="s">
        <v>3910</v>
      </c>
      <c r="S325" s="765" t="s">
        <v>1606</v>
      </c>
      <c r="T325" s="768">
        <v>3</v>
      </c>
      <c r="U325" s="347" t="s">
        <v>91</v>
      </c>
      <c r="V325" s="348" t="s">
        <v>3911</v>
      </c>
      <c r="W325" s="349" t="s">
        <v>3912</v>
      </c>
      <c r="X325" s="348" t="s">
        <v>3913</v>
      </c>
      <c r="Y325" s="45" t="s">
        <v>94</v>
      </c>
      <c r="Z325" s="50" t="s">
        <v>122</v>
      </c>
      <c r="AA325" s="51" t="s">
        <v>3914</v>
      </c>
      <c r="AB325" s="50"/>
      <c r="AC325" s="50" t="s">
        <v>3915</v>
      </c>
      <c r="AD325" s="52" t="s">
        <v>95</v>
      </c>
      <c r="AE325" s="390" t="s">
        <v>95</v>
      </c>
      <c r="AF325" s="428" t="s">
        <v>96</v>
      </c>
      <c r="AG325" s="252" t="s">
        <v>102</v>
      </c>
      <c r="AH325" s="417" t="s">
        <v>102</v>
      </c>
      <c r="AI325" s="188" t="s">
        <v>165</v>
      </c>
      <c r="AJ325" s="189" t="s">
        <v>3916</v>
      </c>
      <c r="AK325" s="189" t="s">
        <v>3917</v>
      </c>
      <c r="AL325" s="190" t="s">
        <v>3918</v>
      </c>
      <c r="AM325" s="190" t="s">
        <v>3919</v>
      </c>
      <c r="AN325" s="190" t="s">
        <v>3920</v>
      </c>
      <c r="AO325" s="191">
        <v>36445</v>
      </c>
      <c r="AP325" s="60" t="s">
        <v>124</v>
      </c>
      <c r="AQ325" s="60" t="s">
        <v>95</v>
      </c>
      <c r="AR325" s="60" t="s">
        <v>95</v>
      </c>
      <c r="AS325" s="60" t="s">
        <v>95</v>
      </c>
      <c r="AT325" s="60" t="s">
        <v>233</v>
      </c>
      <c r="AU325" s="55" t="s">
        <v>95</v>
      </c>
      <c r="AV325" s="58" t="s">
        <v>102</v>
      </c>
      <c r="AW325" s="194" t="s">
        <v>102</v>
      </c>
      <c r="AX325" s="190" t="s">
        <v>102</v>
      </c>
      <c r="AY325" s="190" t="s">
        <v>3903</v>
      </c>
      <c r="AZ325" s="192" t="s">
        <v>125</v>
      </c>
      <c r="BA325" s="192" t="s">
        <v>368</v>
      </c>
      <c r="BB325" s="192" t="s">
        <v>3921</v>
      </c>
      <c r="BC325" s="192" t="s">
        <v>3922</v>
      </c>
      <c r="BD325" s="64" t="str">
        <f>LEFT(L325)</f>
        <v>A</v>
      </c>
      <c r="BE325" s="200" t="s">
        <v>2409</v>
      </c>
      <c r="BF325" s="34">
        <f>IF(A325="",BF324,ROW()-1-COUNTIF(A$2:A325,""))</f>
        <v>148</v>
      </c>
      <c r="BG325" s="34">
        <f>IF(BF325=BF324,BG324+1,1)</f>
        <v>1</v>
      </c>
      <c r="BH325" s="34" t="str">
        <f>BF325&amp;"-"&amp;BG325</f>
        <v>148-1</v>
      </c>
      <c r="BI325" s="34">
        <f>COUNTIF(BF$2:BF$379,BF325)</f>
        <v>3</v>
      </c>
      <c r="BJ325" s="34" t="str">
        <f t="shared" si="60"/>
        <v/>
      </c>
      <c r="BK325" s="34" t="str">
        <f t="shared" si="61"/>
        <v>新規のみ</v>
      </c>
      <c r="BL325" s="34" t="str">
        <f>BF325&amp;"-"&amp;AF325</f>
        <v>148-Yes</v>
      </c>
      <c r="BM325" s="34" t="str">
        <f t="shared" si="62"/>
        <v>進歩性</v>
      </c>
      <c r="BN325" s="34" t="str">
        <f t="shared" si="63"/>
        <v>進歩性のみ</v>
      </c>
      <c r="BO325" s="34" t="str">
        <f t="shared" si="64"/>
        <v>148-進</v>
      </c>
      <c r="BP325" s="34">
        <f t="shared" si="65"/>
        <v>1999</v>
      </c>
      <c r="BQ325" s="34" t="str">
        <f t="shared" si="66"/>
        <v>分析対象</v>
      </c>
      <c r="BR325" s="103"/>
      <c r="BS325" s="103"/>
      <c r="BT325" s="103"/>
      <c r="BU325" s="77" t="s">
        <v>104</v>
      </c>
      <c r="BV325" s="66" t="s">
        <v>3904</v>
      </c>
      <c r="BW325" s="195" t="s">
        <v>3918</v>
      </c>
    </row>
    <row r="326" spans="1:75" ht="54" x14ac:dyDescent="0.15">
      <c r="A326" s="772"/>
      <c r="B326" s="435" t="s">
        <v>1381</v>
      </c>
      <c r="C326" s="464" t="s">
        <v>3923</v>
      </c>
      <c r="D326" s="360" t="s">
        <v>3924</v>
      </c>
      <c r="E326" s="361" t="s">
        <v>2368</v>
      </c>
      <c r="F326" s="452" t="s">
        <v>3900</v>
      </c>
      <c r="G326" s="163" t="s">
        <v>3901</v>
      </c>
      <c r="H326" s="43" t="s">
        <v>3902</v>
      </c>
      <c r="I326" s="43" t="s">
        <v>3903</v>
      </c>
      <c r="J326" s="43" t="s">
        <v>3904</v>
      </c>
      <c r="K326" s="43" t="s">
        <v>3905</v>
      </c>
      <c r="L326" s="43" t="s">
        <v>3906</v>
      </c>
      <c r="M326" s="43" t="s">
        <v>3907</v>
      </c>
      <c r="N326" s="775"/>
      <c r="O326" s="778"/>
      <c r="P326" s="781"/>
      <c r="Q326" s="784"/>
      <c r="R326" s="787"/>
      <c r="S326" s="766"/>
      <c r="T326" s="769"/>
      <c r="U326" s="347" t="s">
        <v>118</v>
      </c>
      <c r="V326" s="348" t="s">
        <v>3925</v>
      </c>
      <c r="W326" s="349" t="s">
        <v>3926</v>
      </c>
      <c r="X326" s="348" t="s">
        <v>3927</v>
      </c>
      <c r="Y326" s="45" t="s">
        <v>94</v>
      </c>
      <c r="Z326" s="50" t="s">
        <v>203</v>
      </c>
      <c r="AA326" s="51" t="s">
        <v>3928</v>
      </c>
      <c r="AB326" s="50"/>
      <c r="AC326" s="50" t="s">
        <v>3929</v>
      </c>
      <c r="AD326" s="52" t="s">
        <v>95</v>
      </c>
      <c r="AE326" s="390" t="s">
        <v>95</v>
      </c>
      <c r="AF326" s="428" t="s">
        <v>96</v>
      </c>
      <c r="AG326" s="252" t="s">
        <v>102</v>
      </c>
      <c r="AH326" s="417" t="s">
        <v>102</v>
      </c>
      <c r="AI326" s="188" t="s">
        <v>165</v>
      </c>
      <c r="AJ326" s="189" t="s">
        <v>3930</v>
      </c>
      <c r="AK326" s="189">
        <v>0</v>
      </c>
      <c r="AL326" s="190" t="s">
        <v>3931</v>
      </c>
      <c r="AM326" s="190" t="s">
        <v>3932</v>
      </c>
      <c r="AN326" s="190" t="s">
        <v>3933</v>
      </c>
      <c r="AO326" s="191">
        <v>27481</v>
      </c>
      <c r="AP326" s="60" t="s">
        <v>124</v>
      </c>
      <c r="AQ326" s="60" t="s">
        <v>95</v>
      </c>
      <c r="AR326" s="60" t="s">
        <v>95</v>
      </c>
      <c r="AS326" s="60" t="s">
        <v>95</v>
      </c>
      <c r="AT326" s="60" t="s">
        <v>233</v>
      </c>
      <c r="AU326" s="74" t="s">
        <v>96</v>
      </c>
      <c r="AV326" s="58" t="s">
        <v>102</v>
      </c>
      <c r="AW326" s="194" t="s">
        <v>102</v>
      </c>
      <c r="AX326" s="190" t="s">
        <v>102</v>
      </c>
      <c r="AY326" s="190" t="s">
        <v>3903</v>
      </c>
      <c r="AZ326" s="192" t="s">
        <v>125</v>
      </c>
      <c r="BA326" s="249" t="s">
        <v>2467</v>
      </c>
      <c r="BB326" s="192" t="s">
        <v>3921</v>
      </c>
      <c r="BC326" s="192" t="s">
        <v>3934</v>
      </c>
      <c r="BD326" s="64" t="str">
        <f>LEFT(L326)</f>
        <v>A</v>
      </c>
      <c r="BE326" s="200" t="s">
        <v>2409</v>
      </c>
      <c r="BF326" s="34">
        <f>IF(A326="",BF325,ROW()-1-COUNTIF(A$2:A326,""))</f>
        <v>148</v>
      </c>
      <c r="BG326" s="34">
        <f>IF(BF326=BF325,BG325+1,1)</f>
        <v>2</v>
      </c>
      <c r="BH326" s="34" t="str">
        <f>BF326&amp;"-"&amp;BG326</f>
        <v>148-2</v>
      </c>
      <c r="BI326" s="34">
        <f>COUNTIF(BF$2:BF$379,BF326)</f>
        <v>3</v>
      </c>
      <c r="BJ326" s="34" t="str">
        <f t="shared" si="60"/>
        <v/>
      </c>
      <c r="BK326" s="34" t="str">
        <f t="shared" si="61"/>
        <v>新規のみ</v>
      </c>
      <c r="BL326" s="34" t="str">
        <f>BF326&amp;"-"&amp;AF326</f>
        <v>148-Yes</v>
      </c>
      <c r="BM326" s="34" t="str">
        <f t="shared" si="62"/>
        <v>進歩性</v>
      </c>
      <c r="BN326" s="34" t="str">
        <f t="shared" si="63"/>
        <v>進歩性のみ</v>
      </c>
      <c r="BO326" s="34" t="str">
        <f t="shared" si="64"/>
        <v>148-進</v>
      </c>
      <c r="BP326" s="34">
        <f t="shared" si="65"/>
        <v>1975</v>
      </c>
      <c r="BQ326" s="34" t="str">
        <f t="shared" si="66"/>
        <v>分析対象</v>
      </c>
      <c r="BR326" s="103"/>
      <c r="BS326" s="103"/>
      <c r="BT326" s="103"/>
      <c r="BU326" s="77" t="s">
        <v>189</v>
      </c>
      <c r="BV326" s="66" t="s">
        <v>3904</v>
      </c>
      <c r="BW326" s="195" t="s">
        <v>3931</v>
      </c>
    </row>
    <row r="327" spans="1:75" ht="54" x14ac:dyDescent="0.15">
      <c r="A327" s="773"/>
      <c r="B327" s="435" t="s">
        <v>1381</v>
      </c>
      <c r="C327" s="453" t="s">
        <v>3923</v>
      </c>
      <c r="D327" s="344" t="s">
        <v>3899</v>
      </c>
      <c r="E327" s="361" t="s">
        <v>528</v>
      </c>
      <c r="F327" s="452" t="s">
        <v>3900</v>
      </c>
      <c r="G327" s="163" t="s">
        <v>3901</v>
      </c>
      <c r="H327" s="43" t="s">
        <v>3902</v>
      </c>
      <c r="I327" s="43" t="s">
        <v>3903</v>
      </c>
      <c r="J327" s="43" t="s">
        <v>3904</v>
      </c>
      <c r="K327" s="43" t="s">
        <v>3905</v>
      </c>
      <c r="L327" s="43" t="s">
        <v>3906</v>
      </c>
      <c r="M327" s="43" t="s">
        <v>3907</v>
      </c>
      <c r="N327" s="776"/>
      <c r="O327" s="779"/>
      <c r="P327" s="782"/>
      <c r="Q327" s="785"/>
      <c r="R327" s="788"/>
      <c r="S327" s="767"/>
      <c r="T327" s="770"/>
      <c r="U327" s="347" t="s">
        <v>192</v>
      </c>
      <c r="V327" s="348" t="s">
        <v>3935</v>
      </c>
      <c r="W327" s="349" t="s">
        <v>195</v>
      </c>
      <c r="X327" s="348" t="s">
        <v>195</v>
      </c>
      <c r="Y327" s="45" t="s">
        <v>94</v>
      </c>
      <c r="Z327" s="50" t="s">
        <v>203</v>
      </c>
      <c r="AA327" s="51" t="s">
        <v>102</v>
      </c>
      <c r="AB327" s="50"/>
      <c r="AC327" s="50" t="s">
        <v>102</v>
      </c>
      <c r="AD327" s="52" t="s">
        <v>3563</v>
      </c>
      <c r="AE327" s="53" t="s">
        <v>3563</v>
      </c>
      <c r="AF327" s="465" t="s">
        <v>3870</v>
      </c>
      <c r="AG327" s="252" t="s">
        <v>102</v>
      </c>
      <c r="AH327" s="417" t="s">
        <v>102</v>
      </c>
      <c r="AI327" s="57" t="s">
        <v>2581</v>
      </c>
      <c r="AJ327" s="189" t="s">
        <v>102</v>
      </c>
      <c r="AK327" s="189" t="s">
        <v>102</v>
      </c>
      <c r="AL327" s="190" t="s">
        <v>102</v>
      </c>
      <c r="AM327" s="190" t="s">
        <v>102</v>
      </c>
      <c r="AN327" s="190" t="s">
        <v>102</v>
      </c>
      <c r="AO327" s="191" t="s">
        <v>102</v>
      </c>
      <c r="AP327" s="60" t="s">
        <v>124</v>
      </c>
      <c r="AQ327" s="60" t="s">
        <v>95</v>
      </c>
      <c r="AR327" s="60" t="s">
        <v>95</v>
      </c>
      <c r="AS327" s="60" t="s">
        <v>95</v>
      </c>
      <c r="AT327" s="60" t="s">
        <v>233</v>
      </c>
      <c r="AU327" s="55" t="s">
        <v>95</v>
      </c>
      <c r="AV327" s="193" t="s">
        <v>205</v>
      </c>
      <c r="AW327" s="194" t="s">
        <v>102</v>
      </c>
      <c r="AX327" s="190" t="s">
        <v>102</v>
      </c>
      <c r="AY327" s="190" t="s">
        <v>3936</v>
      </c>
      <c r="AZ327" s="192" t="s">
        <v>125</v>
      </c>
      <c r="BA327" s="192" t="s">
        <v>102</v>
      </c>
      <c r="BB327" s="192" t="s">
        <v>102</v>
      </c>
      <c r="BC327" s="192" t="s">
        <v>102</v>
      </c>
      <c r="BD327" s="64" t="str">
        <f>LEFT(L327)</f>
        <v>A</v>
      </c>
      <c r="BE327" s="262" t="s">
        <v>3937</v>
      </c>
      <c r="BF327" s="34">
        <f>IF(A327="",BF326,ROW()-1-COUNTIF(A$2:A327,""))</f>
        <v>148</v>
      </c>
      <c r="BG327" s="34">
        <f>IF(BF327=BF326,BG326+1,1)</f>
        <v>3</v>
      </c>
      <c r="BH327" s="34" t="str">
        <f>BF327&amp;"-"&amp;BG327</f>
        <v>148-3</v>
      </c>
      <c r="BI327" s="34">
        <f>COUNTIF(BF$2:BF$379,BF327)</f>
        <v>3</v>
      </c>
      <c r="BJ327" s="34" t="str">
        <f t="shared" si="60"/>
        <v/>
      </c>
      <c r="BK327" s="34" t="str">
        <f t="shared" si="61"/>
        <v>新規のみ</v>
      </c>
      <c r="BL327" s="34" t="str">
        <f>BF327&amp;"-"&amp;AF327</f>
        <v>148-Yes</v>
      </c>
      <c r="BM327" s="34" t="str">
        <f t="shared" si="62"/>
        <v>進歩性</v>
      </c>
      <c r="BN327" s="34" t="str">
        <f t="shared" si="63"/>
        <v>進歩性のみ</v>
      </c>
      <c r="BO327" s="34" t="str">
        <f t="shared" si="64"/>
        <v>148-進</v>
      </c>
      <c r="BP327" s="34" t="str">
        <f t="shared" si="65"/>
        <v/>
      </c>
      <c r="BQ327" s="34" t="str">
        <f t="shared" si="66"/>
        <v>分析対象</v>
      </c>
      <c r="BR327" s="103"/>
      <c r="BS327" s="103"/>
      <c r="BT327" s="103"/>
      <c r="BV327" s="66" t="s">
        <v>3904</v>
      </c>
      <c r="BW327" s="195" t="s">
        <v>102</v>
      </c>
    </row>
    <row r="329" spans="1:75" x14ac:dyDescent="0.15">
      <c r="N329" s="466" t="s">
        <v>3938</v>
      </c>
      <c r="O329" s="3"/>
      <c r="P329" s="467"/>
      <c r="Q329" s="468"/>
    </row>
    <row r="330" spans="1:75" x14ac:dyDescent="0.15">
      <c r="N330" s="470" t="s">
        <v>24</v>
      </c>
      <c r="O330" s="471" t="s">
        <v>122</v>
      </c>
      <c r="P330" s="472"/>
      <c r="Q330" s="473" t="s">
        <v>3390</v>
      </c>
    </row>
    <row r="331" spans="1:75" x14ac:dyDescent="0.15">
      <c r="N331" s="470" t="s">
        <v>94</v>
      </c>
      <c r="O331" s="471" t="s">
        <v>203</v>
      </c>
      <c r="P331" s="472"/>
      <c r="Q331" s="473" t="s">
        <v>2684</v>
      </c>
    </row>
    <row r="332" spans="1:75" x14ac:dyDescent="0.15">
      <c r="N332" s="470"/>
      <c r="O332" s="471" t="s">
        <v>25</v>
      </c>
      <c r="P332" s="472"/>
      <c r="Q332" s="473"/>
    </row>
    <row r="333" spans="1:75" x14ac:dyDescent="0.15">
      <c r="N333" s="470"/>
      <c r="O333" s="471" t="s">
        <v>94</v>
      </c>
      <c r="P333" s="472"/>
      <c r="Q333" s="473"/>
    </row>
    <row r="334" spans="1:75" x14ac:dyDescent="0.15">
      <c r="N334" s="470"/>
      <c r="O334" s="471"/>
      <c r="P334" s="472"/>
      <c r="Q334" s="473"/>
    </row>
    <row r="335" spans="1:75" x14ac:dyDescent="0.15">
      <c r="N335" s="470" t="s">
        <v>123</v>
      </c>
      <c r="O335" s="471" t="s">
        <v>124</v>
      </c>
      <c r="P335" s="472"/>
      <c r="Q335" s="473" t="s">
        <v>3390</v>
      </c>
    </row>
    <row r="336" spans="1:75" x14ac:dyDescent="0.15">
      <c r="N336" s="470" t="s">
        <v>1066</v>
      </c>
      <c r="O336" s="471" t="s">
        <v>3396</v>
      </c>
      <c r="P336" s="472"/>
      <c r="Q336" s="473" t="s">
        <v>2684</v>
      </c>
    </row>
    <row r="337" spans="14:17" x14ac:dyDescent="0.15">
      <c r="N337" s="470" t="s">
        <v>223</v>
      </c>
      <c r="O337" s="471" t="s">
        <v>99</v>
      </c>
      <c r="P337" s="472"/>
      <c r="Q337" s="473" t="s">
        <v>100</v>
      </c>
    </row>
    <row r="338" spans="14:17" x14ac:dyDescent="0.15">
      <c r="N338" s="470" t="s">
        <v>2581</v>
      </c>
      <c r="O338" s="471" t="s">
        <v>3939</v>
      </c>
      <c r="P338" s="472"/>
      <c r="Q338" s="473"/>
    </row>
    <row r="339" spans="14:17" x14ac:dyDescent="0.15">
      <c r="N339" s="470" t="s">
        <v>204</v>
      </c>
      <c r="O339" s="471" t="s">
        <v>347</v>
      </c>
      <c r="P339" s="472"/>
      <c r="Q339" s="473" t="s">
        <v>3940</v>
      </c>
    </row>
    <row r="340" spans="14:17" x14ac:dyDescent="0.15">
      <c r="N340" s="470" t="s">
        <v>97</v>
      </c>
      <c r="O340" s="471"/>
      <c r="P340" s="472"/>
      <c r="Q340" s="473" t="s">
        <v>3941</v>
      </c>
    </row>
    <row r="341" spans="14:17" x14ac:dyDescent="0.15">
      <c r="N341" s="470" t="s">
        <v>835</v>
      </c>
      <c r="O341" s="471"/>
      <c r="P341" s="472"/>
      <c r="Q341" s="473" t="s">
        <v>1840</v>
      </c>
    </row>
    <row r="342" spans="14:17" x14ac:dyDescent="0.15">
      <c r="N342" s="470" t="s">
        <v>2818</v>
      </c>
      <c r="O342" s="471"/>
      <c r="P342" s="471"/>
      <c r="Q342" s="473"/>
    </row>
    <row r="343" spans="14:17" x14ac:dyDescent="0.15">
      <c r="N343" s="470" t="s">
        <v>469</v>
      </c>
      <c r="O343" s="471"/>
      <c r="P343" s="471"/>
      <c r="Q343" s="473"/>
    </row>
    <row r="344" spans="14:17" x14ac:dyDescent="0.15">
      <c r="N344" s="470" t="s">
        <v>3942</v>
      </c>
      <c r="O344" s="471"/>
      <c r="P344" s="471"/>
      <c r="Q344" s="473"/>
    </row>
    <row r="345" spans="14:17" x14ac:dyDescent="0.15">
      <c r="N345" s="470" t="s">
        <v>306</v>
      </c>
      <c r="O345" s="471"/>
      <c r="P345" s="471"/>
      <c r="Q345" s="473"/>
    </row>
    <row r="346" spans="14:17" x14ac:dyDescent="0.15">
      <c r="N346" s="470" t="s">
        <v>600</v>
      </c>
      <c r="O346" s="471"/>
      <c r="P346" s="471"/>
      <c r="Q346" s="473"/>
    </row>
    <row r="347" spans="14:17" x14ac:dyDescent="0.15">
      <c r="N347" s="474"/>
      <c r="O347" s="312"/>
      <c r="P347" s="475"/>
      <c r="Q347" s="476"/>
    </row>
  </sheetData>
  <autoFilter ref="A1:BR327"/>
  <mergeCells count="698">
    <mergeCell ref="T9:T12"/>
    <mergeCell ref="S5:S8"/>
    <mergeCell ref="T5:T8"/>
    <mergeCell ref="A9:A12"/>
    <mergeCell ref="F9:F12"/>
    <mergeCell ref="G9:G12"/>
    <mergeCell ref="H9:H12"/>
    <mergeCell ref="K9:K12"/>
    <mergeCell ref="L9:L12"/>
    <mergeCell ref="M9:M12"/>
    <mergeCell ref="N9:N12"/>
    <mergeCell ref="M5:M8"/>
    <mergeCell ref="N5:N8"/>
    <mergeCell ref="O5:O8"/>
    <mergeCell ref="P5:P8"/>
    <mergeCell ref="Q5:Q8"/>
    <mergeCell ref="R5:R8"/>
    <mergeCell ref="A5:A8"/>
    <mergeCell ref="F5:F8"/>
    <mergeCell ref="G5:G8"/>
    <mergeCell ref="H5:H8"/>
    <mergeCell ref="K5:K8"/>
    <mergeCell ref="L5:L8"/>
    <mergeCell ref="G13:G14"/>
    <mergeCell ref="H13:H14"/>
    <mergeCell ref="K13:K14"/>
    <mergeCell ref="L13:L14"/>
    <mergeCell ref="O9:O12"/>
    <mergeCell ref="P9:P12"/>
    <mergeCell ref="Q9:Q12"/>
    <mergeCell ref="R9:R12"/>
    <mergeCell ref="S9:S12"/>
    <mergeCell ref="O15:O17"/>
    <mergeCell ref="P15:P17"/>
    <mergeCell ref="Q15:Q17"/>
    <mergeCell ref="R15:R17"/>
    <mergeCell ref="S15:S17"/>
    <mergeCell ref="T15:T17"/>
    <mergeCell ref="S13:S14"/>
    <mergeCell ref="T13:T14"/>
    <mergeCell ref="A15:A17"/>
    <mergeCell ref="F15:F17"/>
    <mergeCell ref="G15:G17"/>
    <mergeCell ref="H15:H17"/>
    <mergeCell ref="K15:K17"/>
    <mergeCell ref="L15:L17"/>
    <mergeCell ref="M15:M17"/>
    <mergeCell ref="N15:N17"/>
    <mergeCell ref="M13:M14"/>
    <mergeCell ref="N13:N14"/>
    <mergeCell ref="O13:O14"/>
    <mergeCell ref="P13:P14"/>
    <mergeCell ref="Q13:Q14"/>
    <mergeCell ref="R13:R14"/>
    <mergeCell ref="A13:A14"/>
    <mergeCell ref="F13:F14"/>
    <mergeCell ref="S18:S25"/>
    <mergeCell ref="T18:T25"/>
    <mergeCell ref="A26:A28"/>
    <mergeCell ref="F26:F28"/>
    <mergeCell ref="N26:N28"/>
    <mergeCell ref="O26:O28"/>
    <mergeCell ref="P26:P28"/>
    <mergeCell ref="Q26:Q28"/>
    <mergeCell ref="R26:R28"/>
    <mergeCell ref="S26:S28"/>
    <mergeCell ref="M18:M25"/>
    <mergeCell ref="N18:N25"/>
    <mergeCell ref="O18:O25"/>
    <mergeCell ref="P18:P25"/>
    <mergeCell ref="Q18:Q25"/>
    <mergeCell ref="R18:R25"/>
    <mergeCell ref="A18:A25"/>
    <mergeCell ref="F18:F25"/>
    <mergeCell ref="G18:G25"/>
    <mergeCell ref="H18:H25"/>
    <mergeCell ref="K18:K25"/>
    <mergeCell ref="L18:L25"/>
    <mergeCell ref="T26:T28"/>
    <mergeCell ref="A29:A32"/>
    <mergeCell ref="F29:F32"/>
    <mergeCell ref="N29:N32"/>
    <mergeCell ref="O29:O32"/>
    <mergeCell ref="P29:P32"/>
    <mergeCell ref="Q29:Q32"/>
    <mergeCell ref="R29:R32"/>
    <mergeCell ref="S29:S32"/>
    <mergeCell ref="T29:T32"/>
    <mergeCell ref="R34:R36"/>
    <mergeCell ref="S34:S36"/>
    <mergeCell ref="T34:T36"/>
    <mergeCell ref="A37:A38"/>
    <mergeCell ref="F37:F38"/>
    <mergeCell ref="N37:N38"/>
    <mergeCell ref="O37:O38"/>
    <mergeCell ref="P37:P38"/>
    <mergeCell ref="Q37:Q38"/>
    <mergeCell ref="R37:R38"/>
    <mergeCell ref="A34:A36"/>
    <mergeCell ref="F34:F36"/>
    <mergeCell ref="N34:N36"/>
    <mergeCell ref="O34:O36"/>
    <mergeCell ref="P34:P36"/>
    <mergeCell ref="Q34:Q36"/>
    <mergeCell ref="S37:S38"/>
    <mergeCell ref="T37:T38"/>
    <mergeCell ref="A43:A44"/>
    <mergeCell ref="F43:F44"/>
    <mergeCell ref="N43:N44"/>
    <mergeCell ref="O43:O44"/>
    <mergeCell ref="P43:P44"/>
    <mergeCell ref="Q43:Q44"/>
    <mergeCell ref="R43:R44"/>
    <mergeCell ref="S43:S44"/>
    <mergeCell ref="T43:T44"/>
    <mergeCell ref="BE46:BE48"/>
    <mergeCell ref="A49:A51"/>
    <mergeCell ref="F49:F51"/>
    <mergeCell ref="N49:N51"/>
    <mergeCell ref="O49:O51"/>
    <mergeCell ref="P49:P51"/>
    <mergeCell ref="Q49:Q51"/>
    <mergeCell ref="R49:R51"/>
    <mergeCell ref="S49:S51"/>
    <mergeCell ref="T49:T51"/>
    <mergeCell ref="A46:A48"/>
    <mergeCell ref="F46:F48"/>
    <mergeCell ref="N46:N48"/>
    <mergeCell ref="O46:O48"/>
    <mergeCell ref="P46:P48"/>
    <mergeCell ref="Q46:Q48"/>
    <mergeCell ref="R46:R48"/>
    <mergeCell ref="S46:S48"/>
    <mergeCell ref="T46:T48"/>
    <mergeCell ref="A54:A55"/>
    <mergeCell ref="F54:F55"/>
    <mergeCell ref="N54:N55"/>
    <mergeCell ref="O54:O55"/>
    <mergeCell ref="P54:P55"/>
    <mergeCell ref="Q54:Q55"/>
    <mergeCell ref="R54:R55"/>
    <mergeCell ref="S54:S55"/>
    <mergeCell ref="T54:T55"/>
    <mergeCell ref="A61:A62"/>
    <mergeCell ref="F61:F62"/>
    <mergeCell ref="N61:N62"/>
    <mergeCell ref="O61:O62"/>
    <mergeCell ref="P61:P62"/>
    <mergeCell ref="Q61:Q62"/>
    <mergeCell ref="R61:R62"/>
    <mergeCell ref="S61:S62"/>
    <mergeCell ref="T61:T62"/>
    <mergeCell ref="A65:A66"/>
    <mergeCell ref="F65:F66"/>
    <mergeCell ref="N65:N66"/>
    <mergeCell ref="O65:O66"/>
    <mergeCell ref="P65:P66"/>
    <mergeCell ref="Q65:Q66"/>
    <mergeCell ref="R65:R66"/>
    <mergeCell ref="S65:S66"/>
    <mergeCell ref="T65:T66"/>
    <mergeCell ref="BE67:BE69"/>
    <mergeCell ref="A78:A79"/>
    <mergeCell ref="F78:F79"/>
    <mergeCell ref="N78:N79"/>
    <mergeCell ref="O78:O79"/>
    <mergeCell ref="P78:P79"/>
    <mergeCell ref="Q78:Q79"/>
    <mergeCell ref="R78:R79"/>
    <mergeCell ref="S78:S79"/>
    <mergeCell ref="T78:T79"/>
    <mergeCell ref="A67:A69"/>
    <mergeCell ref="F67:F69"/>
    <mergeCell ref="N67:N69"/>
    <mergeCell ref="O67:O69"/>
    <mergeCell ref="P67:P69"/>
    <mergeCell ref="Q67:Q69"/>
    <mergeCell ref="R67:R69"/>
    <mergeCell ref="S67:S69"/>
    <mergeCell ref="T67:T69"/>
    <mergeCell ref="A81:A83"/>
    <mergeCell ref="F81:F83"/>
    <mergeCell ref="N81:N83"/>
    <mergeCell ref="O81:O83"/>
    <mergeCell ref="P81:P83"/>
    <mergeCell ref="Q81:Q83"/>
    <mergeCell ref="R81:R83"/>
    <mergeCell ref="S81:S83"/>
    <mergeCell ref="T81:T83"/>
    <mergeCell ref="A84:A86"/>
    <mergeCell ref="F84:F86"/>
    <mergeCell ref="N84:N86"/>
    <mergeCell ref="O84:O86"/>
    <mergeCell ref="P84:P86"/>
    <mergeCell ref="Q84:Q86"/>
    <mergeCell ref="R84:R86"/>
    <mergeCell ref="S84:S86"/>
    <mergeCell ref="T84:T86"/>
    <mergeCell ref="A89:A90"/>
    <mergeCell ref="F89:F90"/>
    <mergeCell ref="N89:N90"/>
    <mergeCell ref="O89:O90"/>
    <mergeCell ref="P89:P90"/>
    <mergeCell ref="Q89:Q90"/>
    <mergeCell ref="R89:R90"/>
    <mergeCell ref="S89:S90"/>
    <mergeCell ref="T89:T90"/>
    <mergeCell ref="A92:A93"/>
    <mergeCell ref="N92:N93"/>
    <mergeCell ref="O92:O93"/>
    <mergeCell ref="P92:P93"/>
    <mergeCell ref="Q92:Q93"/>
    <mergeCell ref="R92:R93"/>
    <mergeCell ref="S92:S93"/>
    <mergeCell ref="T92:T93"/>
    <mergeCell ref="A95:A96"/>
    <mergeCell ref="H95:H96"/>
    <mergeCell ref="J95:J96"/>
    <mergeCell ref="K95:K96"/>
    <mergeCell ref="L95:L96"/>
    <mergeCell ref="M95:M96"/>
    <mergeCell ref="T95:T96"/>
    <mergeCell ref="BV95:BV96"/>
    <mergeCell ref="A98:A99"/>
    <mergeCell ref="H98:H99"/>
    <mergeCell ref="J98:J99"/>
    <mergeCell ref="K98:K99"/>
    <mergeCell ref="L98:L99"/>
    <mergeCell ref="M98:M99"/>
    <mergeCell ref="N98:N99"/>
    <mergeCell ref="N95:N96"/>
    <mergeCell ref="O95:O96"/>
    <mergeCell ref="P95:P96"/>
    <mergeCell ref="Q95:Q96"/>
    <mergeCell ref="R95:R96"/>
    <mergeCell ref="S95:S96"/>
    <mergeCell ref="BV98:BV99"/>
    <mergeCell ref="A102:A115"/>
    <mergeCell ref="N102:N115"/>
    <mergeCell ref="O102:O115"/>
    <mergeCell ref="P102:P115"/>
    <mergeCell ref="Q102:Q115"/>
    <mergeCell ref="R102:R115"/>
    <mergeCell ref="S102:S115"/>
    <mergeCell ref="T102:T115"/>
    <mergeCell ref="O98:O99"/>
    <mergeCell ref="P98:P99"/>
    <mergeCell ref="Q98:Q99"/>
    <mergeCell ref="R98:R99"/>
    <mergeCell ref="S98:S99"/>
    <mergeCell ref="T98:T99"/>
    <mergeCell ref="R116:R117"/>
    <mergeCell ref="S116:S117"/>
    <mergeCell ref="T116:T117"/>
    <mergeCell ref="A120:A121"/>
    <mergeCell ref="F120:F121"/>
    <mergeCell ref="G120:G121"/>
    <mergeCell ref="H120:H121"/>
    <mergeCell ref="J120:J121"/>
    <mergeCell ref="K120:K121"/>
    <mergeCell ref="A116:A117"/>
    <mergeCell ref="N116:N117"/>
    <mergeCell ref="O116:O117"/>
    <mergeCell ref="P116:P117"/>
    <mergeCell ref="Q116:Q117"/>
    <mergeCell ref="R120:R121"/>
    <mergeCell ref="S120:S121"/>
    <mergeCell ref="T120:T121"/>
    <mergeCell ref="BV120:BV121"/>
    <mergeCell ref="A122:A124"/>
    <mergeCell ref="N122:N124"/>
    <mergeCell ref="O122:O124"/>
    <mergeCell ref="P122:P124"/>
    <mergeCell ref="Q122:Q124"/>
    <mergeCell ref="L120:L121"/>
    <mergeCell ref="M120:M121"/>
    <mergeCell ref="N120:N121"/>
    <mergeCell ref="O120:O121"/>
    <mergeCell ref="P120:P121"/>
    <mergeCell ref="Q120:Q121"/>
    <mergeCell ref="R122:R124"/>
    <mergeCell ref="S122:S124"/>
    <mergeCell ref="T122:T124"/>
    <mergeCell ref="R131:R132"/>
    <mergeCell ref="S131:S132"/>
    <mergeCell ref="T131:T132"/>
    <mergeCell ref="R133:R144"/>
    <mergeCell ref="S133:S144"/>
    <mergeCell ref="T133:T144"/>
    <mergeCell ref="A125:A126"/>
    <mergeCell ref="N125:N126"/>
    <mergeCell ref="O125:O126"/>
    <mergeCell ref="P125:P126"/>
    <mergeCell ref="Q125:Q126"/>
    <mergeCell ref="R125:R126"/>
    <mergeCell ref="S125:S126"/>
    <mergeCell ref="T125:T126"/>
    <mergeCell ref="A129:A130"/>
    <mergeCell ref="N129:N130"/>
    <mergeCell ref="O129:O130"/>
    <mergeCell ref="P129:P130"/>
    <mergeCell ref="Q129:Q130"/>
    <mergeCell ref="R129:R130"/>
    <mergeCell ref="S129:S130"/>
    <mergeCell ref="T129:T130"/>
    <mergeCell ref="A133:A144"/>
    <mergeCell ref="N133:N144"/>
    <mergeCell ref="O133:O144"/>
    <mergeCell ref="P133:P144"/>
    <mergeCell ref="Q133:Q144"/>
    <mergeCell ref="A131:A132"/>
    <mergeCell ref="N131:N132"/>
    <mergeCell ref="O131:O132"/>
    <mergeCell ref="P131:P132"/>
    <mergeCell ref="Q131:Q132"/>
    <mergeCell ref="R161:R165"/>
    <mergeCell ref="S161:S165"/>
    <mergeCell ref="T161:T165"/>
    <mergeCell ref="R166:R170"/>
    <mergeCell ref="S166:S170"/>
    <mergeCell ref="T166:T170"/>
    <mergeCell ref="S145:S156"/>
    <mergeCell ref="T145:T156"/>
    <mergeCell ref="A157:A160"/>
    <mergeCell ref="N157:N160"/>
    <mergeCell ref="O157:O160"/>
    <mergeCell ref="P157:P160"/>
    <mergeCell ref="Q157:Q160"/>
    <mergeCell ref="R157:R160"/>
    <mergeCell ref="S157:S160"/>
    <mergeCell ref="T157:T160"/>
    <mergeCell ref="A145:A156"/>
    <mergeCell ref="N145:N156"/>
    <mergeCell ref="O145:O156"/>
    <mergeCell ref="P145:P156"/>
    <mergeCell ref="Q145:Q156"/>
    <mergeCell ref="R145:R156"/>
    <mergeCell ref="A166:A170"/>
    <mergeCell ref="N166:N170"/>
    <mergeCell ref="O166:O170"/>
    <mergeCell ref="P166:P170"/>
    <mergeCell ref="Q166:Q170"/>
    <mergeCell ref="A161:A165"/>
    <mergeCell ref="N161:N165"/>
    <mergeCell ref="O161:O165"/>
    <mergeCell ref="P161:P165"/>
    <mergeCell ref="Q161:Q165"/>
    <mergeCell ref="R175:R176"/>
    <mergeCell ref="S175:S176"/>
    <mergeCell ref="T175:T176"/>
    <mergeCell ref="R178:R179"/>
    <mergeCell ref="S178:S179"/>
    <mergeCell ref="T178:T179"/>
    <mergeCell ref="S171:S172"/>
    <mergeCell ref="T171:T172"/>
    <mergeCell ref="A173:A174"/>
    <mergeCell ref="N173:N174"/>
    <mergeCell ref="O173:O174"/>
    <mergeCell ref="P173:P174"/>
    <mergeCell ref="Q173:Q174"/>
    <mergeCell ref="R173:R174"/>
    <mergeCell ref="S173:S174"/>
    <mergeCell ref="T173:T174"/>
    <mergeCell ref="A171:A172"/>
    <mergeCell ref="N171:N172"/>
    <mergeCell ref="O171:O172"/>
    <mergeCell ref="P171:P172"/>
    <mergeCell ref="Q171:Q172"/>
    <mergeCell ref="R171:R172"/>
    <mergeCell ref="A178:A179"/>
    <mergeCell ref="N178:N179"/>
    <mergeCell ref="O178:O179"/>
    <mergeCell ref="P178:P179"/>
    <mergeCell ref="Q178:Q179"/>
    <mergeCell ref="A175:A176"/>
    <mergeCell ref="N175:N176"/>
    <mergeCell ref="O175:O176"/>
    <mergeCell ref="P175:P176"/>
    <mergeCell ref="Q175:Q176"/>
    <mergeCell ref="R186:R188"/>
    <mergeCell ref="S186:S188"/>
    <mergeCell ref="T186:T188"/>
    <mergeCell ref="R189:R190"/>
    <mergeCell ref="S189:S190"/>
    <mergeCell ref="T189:T190"/>
    <mergeCell ref="S181:S183"/>
    <mergeCell ref="T181:T183"/>
    <mergeCell ref="A184:A185"/>
    <mergeCell ref="N184:N185"/>
    <mergeCell ref="O184:O185"/>
    <mergeCell ref="P184:P185"/>
    <mergeCell ref="Q184:Q185"/>
    <mergeCell ref="R184:R185"/>
    <mergeCell ref="S184:S185"/>
    <mergeCell ref="T184:T185"/>
    <mergeCell ref="A181:A183"/>
    <mergeCell ref="N181:N183"/>
    <mergeCell ref="O181:O183"/>
    <mergeCell ref="P181:P183"/>
    <mergeCell ref="Q181:Q183"/>
    <mergeCell ref="R181:R183"/>
    <mergeCell ref="A189:A190"/>
    <mergeCell ref="N189:N190"/>
    <mergeCell ref="O189:O190"/>
    <mergeCell ref="P189:P190"/>
    <mergeCell ref="Q189:Q190"/>
    <mergeCell ref="A186:A188"/>
    <mergeCell ref="N186:N188"/>
    <mergeCell ref="O186:O188"/>
    <mergeCell ref="P186:P188"/>
    <mergeCell ref="Q186:Q188"/>
    <mergeCell ref="R201:R205"/>
    <mergeCell ref="S201:S205"/>
    <mergeCell ref="T201:T205"/>
    <mergeCell ref="R206:R207"/>
    <mergeCell ref="S206:S207"/>
    <mergeCell ref="T206:T207"/>
    <mergeCell ref="S191:S192"/>
    <mergeCell ref="T191:T192"/>
    <mergeCell ref="A198:A200"/>
    <mergeCell ref="N198:N200"/>
    <mergeCell ref="O198:O200"/>
    <mergeCell ref="P198:P200"/>
    <mergeCell ref="Q198:Q200"/>
    <mergeCell ref="R198:R200"/>
    <mergeCell ref="S198:S200"/>
    <mergeCell ref="T198:T200"/>
    <mergeCell ref="A191:A192"/>
    <mergeCell ref="N191:N192"/>
    <mergeCell ref="O191:O192"/>
    <mergeCell ref="P191:P192"/>
    <mergeCell ref="Q191:Q192"/>
    <mergeCell ref="R191:R192"/>
    <mergeCell ref="A206:A207"/>
    <mergeCell ref="N206:N207"/>
    <mergeCell ref="O206:O207"/>
    <mergeCell ref="P206:P207"/>
    <mergeCell ref="Q206:Q207"/>
    <mergeCell ref="A201:A205"/>
    <mergeCell ref="N201:N205"/>
    <mergeCell ref="O201:O205"/>
    <mergeCell ref="P201:P205"/>
    <mergeCell ref="Q201:Q205"/>
    <mergeCell ref="S208:S209"/>
    <mergeCell ref="T208:T209"/>
    <mergeCell ref="A210:A212"/>
    <mergeCell ref="N210:N212"/>
    <mergeCell ref="O210:O212"/>
    <mergeCell ref="P210:P212"/>
    <mergeCell ref="Q210:Q212"/>
    <mergeCell ref="R210:R212"/>
    <mergeCell ref="S210:S212"/>
    <mergeCell ref="A208:A209"/>
    <mergeCell ref="N208:N209"/>
    <mergeCell ref="O208:O209"/>
    <mergeCell ref="P208:P209"/>
    <mergeCell ref="Q208:Q209"/>
    <mergeCell ref="R208:R209"/>
    <mergeCell ref="A215:A216"/>
    <mergeCell ref="N215:N216"/>
    <mergeCell ref="O215:O216"/>
    <mergeCell ref="P215:P216"/>
    <mergeCell ref="Q215:Q216"/>
    <mergeCell ref="T210:T212"/>
    <mergeCell ref="A213:A214"/>
    <mergeCell ref="N213:N214"/>
    <mergeCell ref="O213:O214"/>
    <mergeCell ref="P213:P214"/>
    <mergeCell ref="Q213:Q214"/>
    <mergeCell ref="R213:R214"/>
    <mergeCell ref="S213:S214"/>
    <mergeCell ref="T213:T214"/>
    <mergeCell ref="R215:R216"/>
    <mergeCell ref="S215:S216"/>
    <mergeCell ref="T215:T216"/>
    <mergeCell ref="A217:A221"/>
    <mergeCell ref="N217:N221"/>
    <mergeCell ref="O217:O221"/>
    <mergeCell ref="P217:P221"/>
    <mergeCell ref="Q217:Q221"/>
    <mergeCell ref="R217:R221"/>
    <mergeCell ref="S217:S221"/>
    <mergeCell ref="T217:T221"/>
    <mergeCell ref="A223:A225"/>
    <mergeCell ref="N223:N225"/>
    <mergeCell ref="O223:O225"/>
    <mergeCell ref="P223:P225"/>
    <mergeCell ref="Q223:Q225"/>
    <mergeCell ref="R223:R225"/>
    <mergeCell ref="S223:S225"/>
    <mergeCell ref="T223:T225"/>
    <mergeCell ref="S226:S234"/>
    <mergeCell ref="T226:T234"/>
    <mergeCell ref="A235:A236"/>
    <mergeCell ref="N235:N236"/>
    <mergeCell ref="O235:O236"/>
    <mergeCell ref="P235:P236"/>
    <mergeCell ref="Q235:Q236"/>
    <mergeCell ref="R235:R236"/>
    <mergeCell ref="S235:S236"/>
    <mergeCell ref="T235:T236"/>
    <mergeCell ref="A226:A234"/>
    <mergeCell ref="N226:N234"/>
    <mergeCell ref="O226:O234"/>
    <mergeCell ref="P226:P234"/>
    <mergeCell ref="Q226:Q234"/>
    <mergeCell ref="R226:R234"/>
    <mergeCell ref="S237:S238"/>
    <mergeCell ref="T237:T238"/>
    <mergeCell ref="A239:A240"/>
    <mergeCell ref="N239:N240"/>
    <mergeCell ref="O239:O240"/>
    <mergeCell ref="P239:P240"/>
    <mergeCell ref="Q239:Q240"/>
    <mergeCell ref="R239:R240"/>
    <mergeCell ref="S239:S240"/>
    <mergeCell ref="T239:T240"/>
    <mergeCell ref="A237:A238"/>
    <mergeCell ref="N237:N238"/>
    <mergeCell ref="O237:O238"/>
    <mergeCell ref="P237:P238"/>
    <mergeCell ref="Q237:Q238"/>
    <mergeCell ref="R237:R238"/>
    <mergeCell ref="R243:R244"/>
    <mergeCell ref="S243:S244"/>
    <mergeCell ref="T243:T244"/>
    <mergeCell ref="A247:A258"/>
    <mergeCell ref="N247:N258"/>
    <mergeCell ref="O247:O258"/>
    <mergeCell ref="P247:P258"/>
    <mergeCell ref="Q247:Q258"/>
    <mergeCell ref="R247:R258"/>
    <mergeCell ref="A243:A244"/>
    <mergeCell ref="N243:N244"/>
    <mergeCell ref="O243:O244"/>
    <mergeCell ref="P243:P244"/>
    <mergeCell ref="Q243:Q244"/>
    <mergeCell ref="S247:S258"/>
    <mergeCell ref="T247:T258"/>
    <mergeCell ref="A259:A260"/>
    <mergeCell ref="N259:N260"/>
    <mergeCell ref="O259:O260"/>
    <mergeCell ref="P259:P260"/>
    <mergeCell ref="Q259:Q260"/>
    <mergeCell ref="R259:R260"/>
    <mergeCell ref="S259:S260"/>
    <mergeCell ref="T259:T260"/>
    <mergeCell ref="S261:S262"/>
    <mergeCell ref="T261:T262"/>
    <mergeCell ref="A263:A266"/>
    <mergeCell ref="N263:N266"/>
    <mergeCell ref="O263:O266"/>
    <mergeCell ref="P263:P266"/>
    <mergeCell ref="Q263:Q266"/>
    <mergeCell ref="R263:R266"/>
    <mergeCell ref="S263:S266"/>
    <mergeCell ref="T263:T266"/>
    <mergeCell ref="A261:A262"/>
    <mergeCell ref="N261:N262"/>
    <mergeCell ref="O261:O262"/>
    <mergeCell ref="P261:P262"/>
    <mergeCell ref="Q261:Q262"/>
    <mergeCell ref="R261:R262"/>
    <mergeCell ref="S269:S273"/>
    <mergeCell ref="T269:T273"/>
    <mergeCell ref="A274:A275"/>
    <mergeCell ref="F274:F275"/>
    <mergeCell ref="G274:G275"/>
    <mergeCell ref="H274:H275"/>
    <mergeCell ref="I274:I275"/>
    <mergeCell ref="J274:J275"/>
    <mergeCell ref="K274:K275"/>
    <mergeCell ref="A269:A273"/>
    <mergeCell ref="N269:N273"/>
    <mergeCell ref="O269:O273"/>
    <mergeCell ref="P269:P273"/>
    <mergeCell ref="Q269:Q273"/>
    <mergeCell ref="R269:R273"/>
    <mergeCell ref="R274:R275"/>
    <mergeCell ref="S274:S275"/>
    <mergeCell ref="T274:T275"/>
    <mergeCell ref="BV274:BV275"/>
    <mergeCell ref="A281:A282"/>
    <mergeCell ref="S281:S282"/>
    <mergeCell ref="T281:T282"/>
    <mergeCell ref="L274:L275"/>
    <mergeCell ref="M274:M275"/>
    <mergeCell ref="N274:N275"/>
    <mergeCell ref="O274:O275"/>
    <mergeCell ref="P274:P275"/>
    <mergeCell ref="Q274:Q275"/>
    <mergeCell ref="A286:A288"/>
    <mergeCell ref="S286:S288"/>
    <mergeCell ref="T286:T288"/>
    <mergeCell ref="A292:A294"/>
    <mergeCell ref="N292:N294"/>
    <mergeCell ref="O292:O294"/>
    <mergeCell ref="P292:P294"/>
    <mergeCell ref="Q292:Q294"/>
    <mergeCell ref="R292:R294"/>
    <mergeCell ref="S292:S294"/>
    <mergeCell ref="T292:T294"/>
    <mergeCell ref="R299:R300"/>
    <mergeCell ref="S299:S300"/>
    <mergeCell ref="T299:T300"/>
    <mergeCell ref="R301:R303"/>
    <mergeCell ref="S301:S303"/>
    <mergeCell ref="T301:T303"/>
    <mergeCell ref="A295:A296"/>
    <mergeCell ref="N295:N296"/>
    <mergeCell ref="O295:O296"/>
    <mergeCell ref="P295:P296"/>
    <mergeCell ref="Q295:Q296"/>
    <mergeCell ref="R295:R296"/>
    <mergeCell ref="S295:S296"/>
    <mergeCell ref="T295:T296"/>
    <mergeCell ref="A297:A298"/>
    <mergeCell ref="N297:N298"/>
    <mergeCell ref="O297:O298"/>
    <mergeCell ref="P297:P298"/>
    <mergeCell ref="Q297:Q298"/>
    <mergeCell ref="R297:R298"/>
    <mergeCell ref="S297:S298"/>
    <mergeCell ref="T297:T298"/>
    <mergeCell ref="A301:A303"/>
    <mergeCell ref="N301:N303"/>
    <mergeCell ref="O301:O303"/>
    <mergeCell ref="P301:P303"/>
    <mergeCell ref="Q301:Q303"/>
    <mergeCell ref="A299:A300"/>
    <mergeCell ref="N299:N300"/>
    <mergeCell ref="O299:O300"/>
    <mergeCell ref="P299:P300"/>
    <mergeCell ref="Q299:Q300"/>
    <mergeCell ref="S304:S305"/>
    <mergeCell ref="T304:T305"/>
    <mergeCell ref="A306:A307"/>
    <mergeCell ref="N306:N307"/>
    <mergeCell ref="O306:O307"/>
    <mergeCell ref="P306:P307"/>
    <mergeCell ref="Q306:Q307"/>
    <mergeCell ref="R306:R307"/>
    <mergeCell ref="S306:S307"/>
    <mergeCell ref="A304:A305"/>
    <mergeCell ref="N304:N305"/>
    <mergeCell ref="O304:O305"/>
    <mergeCell ref="P304:P305"/>
    <mergeCell ref="Q304:Q305"/>
    <mergeCell ref="R304:R305"/>
    <mergeCell ref="A310:A311"/>
    <mergeCell ref="N310:N311"/>
    <mergeCell ref="O310:O311"/>
    <mergeCell ref="P310:P311"/>
    <mergeCell ref="Q310:Q311"/>
    <mergeCell ref="T306:T307"/>
    <mergeCell ref="A308:A309"/>
    <mergeCell ref="N308:N309"/>
    <mergeCell ref="O308:O309"/>
    <mergeCell ref="P308:P309"/>
    <mergeCell ref="Q308:Q309"/>
    <mergeCell ref="R308:R309"/>
    <mergeCell ref="S308:S309"/>
    <mergeCell ref="T308:T309"/>
    <mergeCell ref="R310:R311"/>
    <mergeCell ref="S310:S311"/>
    <mergeCell ref="T310:T311"/>
    <mergeCell ref="A315:A316"/>
    <mergeCell ref="N315:N316"/>
    <mergeCell ref="O315:O316"/>
    <mergeCell ref="P315:P316"/>
    <mergeCell ref="Q315:Q316"/>
    <mergeCell ref="R315:R316"/>
    <mergeCell ref="S315:S316"/>
    <mergeCell ref="T315:T316"/>
    <mergeCell ref="A320:A321"/>
    <mergeCell ref="N320:N321"/>
    <mergeCell ref="O320:O321"/>
    <mergeCell ref="P320:P321"/>
    <mergeCell ref="Q320:Q321"/>
    <mergeCell ref="R320:R321"/>
    <mergeCell ref="S320:S321"/>
    <mergeCell ref="T320:T321"/>
    <mergeCell ref="S322:S324"/>
    <mergeCell ref="T322:T324"/>
    <mergeCell ref="A325:A327"/>
    <mergeCell ref="N325:N327"/>
    <mergeCell ref="O325:O327"/>
    <mergeCell ref="P325:P327"/>
    <mergeCell ref="Q325:Q327"/>
    <mergeCell ref="R325:R327"/>
    <mergeCell ref="S325:S327"/>
    <mergeCell ref="T325:T327"/>
    <mergeCell ref="A322:A324"/>
    <mergeCell ref="N322:N324"/>
    <mergeCell ref="O322:O324"/>
    <mergeCell ref="P322:P324"/>
    <mergeCell ref="Q322:Q324"/>
    <mergeCell ref="R322:R324"/>
  </mergeCells>
  <phoneticPr fontId="7"/>
  <dataValidations count="29">
    <dataValidation type="list" allowBlank="1" showInputMessage="1" showErrorMessage="1" sqref="Y2:Y38">
      <formula1>$N$330:$N$331</formula1>
    </dataValidation>
    <dataValidation type="list" allowBlank="1" showInputMessage="1" showErrorMessage="1" sqref="Z2:Z38 Z40">
      <formula1>$O$330:$O$333</formula1>
    </dataValidation>
    <dataValidation type="list" allowBlank="1" showInputMessage="1" showErrorMessage="1" sqref="AQ215:AR244 AS286 AS178:AS242 AS158:AS176 AS131:AS156 AS92:AS94 AS99:AS104 AS115:AS128 AQ246:AR250 AV92:AV242 AS96:AS97">
      <formula1>$Q$330:$Q$331</formula1>
    </dataValidation>
    <dataValidation type="list" allowBlank="1" showInputMessage="1" showErrorMessage="1" sqref="AI322 AI81:AI242 AI70:AI72 AI55 AI40 AI29:AI30 AI8:AI9 AI273 AI327 AI319 AI259 AI265:AI266 AI270 AI253 AI251">
      <formula1>$N$335:$N$346</formula1>
    </dataValidation>
    <dataValidation type="list" allowBlank="1" showInputMessage="1" sqref="AE247:AF248 AD92:AD157 AE94:AF129 AE92:AF92 AG92:AH242 AE130:AE156 AF130:AF157 AE160:AE162 AF159:AF162 AD159:AD162 AD164:AF172 AD174:AD242 AE174:AF205 AE207:AF242">
      <formula1>$Q$329:$Q$331</formula1>
    </dataValidation>
    <dataValidation type="list" allowBlank="1" showInputMessage="1" showErrorMessage="1" sqref="X74:X91 Z200:Z217 Z197:Z198 Z193:Z194 Z57 Z41:Z55 Z39 Z274:Z286 AA274:AC311 Z289:Z327 X39:X56 Z74:Z91 Z65:Z69">
      <formula1>$O$85:$O$88</formula1>
    </dataValidation>
    <dataValidation type="list" allowBlank="1" showInputMessage="1" showErrorMessage="1" sqref="W74:W91 W53:W56 W39:W51 Y193:Y214 Y39:Y56 Y74:Y91 Y274:Y327">
      <formula1>$N$85:$N$86</formula1>
    </dataValidation>
    <dataValidation type="list" allowBlank="1" showInputMessage="1" showErrorMessage="1" sqref="X57:X73 Z70:Z73 Z58:Z64">
      <formula1>$O$83:$O$86</formula1>
    </dataValidation>
    <dataValidation type="list" allowBlank="1" showInputMessage="1" showErrorMessage="1" sqref="W57:W73 Z56 Y57:Y73">
      <formula1>$N$83:$N$84</formula1>
    </dataValidation>
    <dataValidation type="list" allowBlank="1" showInputMessage="1" sqref="AJ92:AK242">
      <formula1>$N$335:$N$346</formula1>
    </dataValidation>
    <dataValidation type="list" allowBlank="1" showInputMessage="1" showErrorMessage="1" sqref="Z92:Z127 Z129:Z131 Z134 Z139 Z157 Z161:Z162 Z164:Z166 Z195:Z196 Z199">
      <formula1>$O$147:$O$150</formula1>
    </dataValidation>
    <dataValidation type="list" allowBlank="1" showInputMessage="1" showErrorMessage="1" sqref="Y92:Y121">
      <formula1>$N$147:$N$148</formula1>
    </dataValidation>
    <dataValidation type="list" allowBlank="1" showInputMessage="1" showErrorMessage="1" sqref="Z132:Z133 Z128 Z135:Z138 Z140:Z156 Z158:Z160 Z163 Z167:Z170">
      <formula1>$O$185:$O$188</formula1>
    </dataValidation>
    <dataValidation type="list" allowBlank="1" showInputMessage="1" showErrorMessage="1" sqref="Y122:Y170">
      <formula1>$N$185:$N$186</formula1>
    </dataValidation>
    <dataValidation allowBlank="1" showInputMessage="1" sqref="AW312:AX65536 AA312:AC65536 AW1:AX273 AA1:AC273"/>
    <dataValidation type="list" allowBlank="1" showInputMessage="1" sqref="AT312:AT327 AT92:AT270">
      <formula1>$Q$334:$Q$337</formula1>
    </dataValidation>
    <dataValidation type="list" allowBlank="1" showInputMessage="1" sqref="AU312:AU327 AU92:AU270">
      <formula1>$Q$339:$Q$341</formula1>
    </dataValidation>
    <dataValidation type="list" allowBlank="1" showInputMessage="1" sqref="AU271:AU311">
      <formula1>$Q$336:$Q$338</formula1>
    </dataValidation>
    <dataValidation type="list" allowBlank="1" showInputMessage="1" sqref="AT271:AT311">
      <formula1>$Q$331:$Q$334</formula1>
    </dataValidation>
    <dataValidation type="list" allowBlank="1" showInputMessage="1" sqref="AU2:AU80 AU82:AU91 AG2:AH91 AF15:AF59 AE83:AF85 AE87:AF91 AD62:AF81 AD15:AD60 AD2:AF13 AE57:AE60 AE53:AE55 AE50:AE51 AE47:AE48 AE15:AE45 AD83:AD91 AD271:AH273 AG274:AH279 AD275:AF279 AG291:AH311 AD291:AF301 AD303:AD311 AE303:AF307 AE309:AF311 AD280:AH290 AD312:AH327 AJ291:AK327 AD243:AD270 AG243:AH270 AE243:AF246 AE249:AF270 AJ243:AK279 AP2:AP327 AT5:AT85 AT87:AT91">
      <formula1>#REF!</formula1>
    </dataValidation>
    <dataValidation type="list" allowBlank="1" showInputMessage="1" sqref="AJ5:AK91">
      <formula1>$O$332:$O$343</formula1>
    </dataValidation>
    <dataValidation type="list" allowBlank="1" showInputMessage="1" showErrorMessage="1" sqref="AT2:AT4 AV2:AV91 AT86 AS2:AS26 AS28:AS91 AI271:AI272 AQ271:AS279 AQ2:AR5 AU81 AQ8:AR214 AS105:AS114 AS129:AS130 AQ280:AR290 AS280:AS285 AS287:AS290 AW274:AX311 AQ291:AS327 AI274:AI318 AI320:AI321 AI323:AI326 AV243:AV327 AS243:AS270 AQ251:AR270 AQ245:AR245 AI243:AI250 AI252 AI267:AI269 AI254:AI258 AI260:AI264 Z218:Z244 Z246:Z248 Z259:Z263 Z269 Y215:Y242">
      <formula1>#REF!</formula1>
    </dataValidation>
    <dataValidation type="list" allowBlank="1" showInputMessage="1" showErrorMessage="1" sqref="AJ2:AK4 AI73:AI80 AI56:AI69 AI41:AI54 AI31:AI39 AI10:AI28 AI2:AI7">
      <formula1>$O$332:$O$343</formula1>
    </dataValidation>
    <dataValidation type="list" allowBlank="1" showInputMessage="1" sqref="AD14:AF14">
      <formula1>$P$436:$P$438</formula1>
    </dataValidation>
    <dataValidation type="list" allowBlank="1" showInputMessage="1" sqref="AE46 AE49 AE52 AE56 AD61:AF61 AD82:AF82 AE86:AF86 AE93:AF93 AF60">
      <formula1>$Q$423:$Q$425</formula1>
    </dataValidation>
    <dataValidation type="list" allowBlank="1" showInputMessage="1" sqref="AE157 AD158:AF158 AE159 AD163:AF163 AD173:AF173 AE206:AF206">
      <formula1>$Q$436:$Q$438</formula1>
    </dataValidation>
    <dataValidation type="list" allowBlank="1" showInputMessage="1" sqref="AF274 AD274">
      <formula1>$Q$384:$Q$386</formula1>
    </dataValidation>
    <dataValidation type="list" allowBlank="1" showInputMessage="1" sqref="AE274">
      <formula1>$Q$408:$Q$410</formula1>
    </dataValidation>
    <dataValidation type="list" allowBlank="1" showInputMessage="1" sqref="AD302:AF302 AE308:AF308">
      <formula1>$Q$354:$Q$356</formula1>
    </dataValidation>
  </dataValidations>
  <hyperlinks>
    <hyperlink ref="A2" r:id="rId1"/>
    <hyperlink ref="A3" r:id="rId2"/>
    <hyperlink ref="A4" r:id="rId3"/>
    <hyperlink ref="A5:A8" r:id="rId4" display="無効2008-800283"/>
    <hyperlink ref="A9:A12" r:id="rId5" display="無効2008-800249"/>
    <hyperlink ref="A13:A14" r:id="rId6" display="無効2006-80163"/>
    <hyperlink ref="A15:A17" r:id="rId7" display="無効2008-800164"/>
    <hyperlink ref="A18:A25" r:id="rId8" display="無効2009-800199"/>
    <hyperlink ref="A26:A28" r:id="rId9" display="無効2009-800125"/>
    <hyperlink ref="A29:A32" r:id="rId10" display="無効2009-800179"/>
    <hyperlink ref="A33" r:id="rId11"/>
    <hyperlink ref="A34:A36" r:id="rId12" display="無効2010-800015"/>
    <hyperlink ref="A37:A38" r:id="rId13" display="無効2009-800100"/>
    <hyperlink ref="A74" r:id="rId14"/>
    <hyperlink ref="A75" r:id="rId15"/>
    <hyperlink ref="A76" r:id="rId16"/>
    <hyperlink ref="A77" r:id="rId17"/>
    <hyperlink ref="A78" r:id="rId18"/>
    <hyperlink ref="A80" r:id="rId19"/>
    <hyperlink ref="A81" r:id="rId20"/>
    <hyperlink ref="A84" r:id="rId21"/>
    <hyperlink ref="A87" r:id="rId22"/>
    <hyperlink ref="A88" r:id="rId23"/>
    <hyperlink ref="A89" r:id="rId24"/>
    <hyperlink ref="A91" r:id="rId25"/>
    <hyperlink ref="A57" r:id="rId26"/>
    <hyperlink ref="A59" r:id="rId27"/>
    <hyperlink ref="A58" r:id="rId28"/>
    <hyperlink ref="A60" r:id="rId29"/>
    <hyperlink ref="A61" r:id="rId30"/>
    <hyperlink ref="A63" r:id="rId31"/>
    <hyperlink ref="A64" r:id="rId32"/>
    <hyperlink ref="A65" r:id="rId33"/>
    <hyperlink ref="A67" r:id="rId34"/>
    <hyperlink ref="A70" r:id="rId35"/>
    <hyperlink ref="A71" r:id="rId36"/>
    <hyperlink ref="A72" r:id="rId37"/>
    <hyperlink ref="A73" r:id="rId38"/>
    <hyperlink ref="A40" r:id="rId39"/>
    <hyperlink ref="A41" r:id="rId40"/>
    <hyperlink ref="A42" r:id="rId41"/>
    <hyperlink ref="A45" r:id="rId42"/>
    <hyperlink ref="A46" r:id="rId43"/>
    <hyperlink ref="A49" r:id="rId44"/>
    <hyperlink ref="A52" r:id="rId45"/>
    <hyperlink ref="A53" r:id="rId46"/>
    <hyperlink ref="A54" r:id="rId47"/>
    <hyperlink ref="A56" r:id="rId48"/>
    <hyperlink ref="A43" r:id="rId49"/>
    <hyperlink ref="A171" r:id="rId50" display="無効2011-800151"/>
    <hyperlink ref="A173" r:id="rId51"/>
    <hyperlink ref="A175" r:id="rId52"/>
    <hyperlink ref="A177" r:id="rId53"/>
    <hyperlink ref="A178" r:id="rId54"/>
    <hyperlink ref="A181:A183" r:id="rId55" display="2009-800158"/>
    <hyperlink ref="A184" r:id="rId56"/>
    <hyperlink ref="A186" r:id="rId57"/>
    <hyperlink ref="A189" r:id="rId58"/>
    <hyperlink ref="A191" r:id="rId59"/>
    <hyperlink ref="A122" r:id="rId60"/>
    <hyperlink ref="A125" r:id="rId61"/>
    <hyperlink ref="A127" r:id="rId62"/>
    <hyperlink ref="A128" r:id="rId63"/>
    <hyperlink ref="A129" r:id="rId64"/>
    <hyperlink ref="A131" r:id="rId65"/>
    <hyperlink ref="A133" r:id="rId66"/>
    <hyperlink ref="A145" r:id="rId67"/>
    <hyperlink ref="A157" r:id="rId68"/>
    <hyperlink ref="A166" r:id="rId69"/>
    <hyperlink ref="A161" r:id="rId70"/>
    <hyperlink ref="A193" r:id="rId71"/>
    <hyperlink ref="A194" r:id="rId72"/>
    <hyperlink ref="A195" r:id="rId73"/>
    <hyperlink ref="A196" r:id="rId74"/>
    <hyperlink ref="A197" r:id="rId75"/>
    <hyperlink ref="A198:A200" r:id="rId76" display="2010-800141"/>
    <hyperlink ref="A201:A205" r:id="rId77" display="2011-800054"/>
    <hyperlink ref="A206:A207" r:id="rId78" display="2010-800018"/>
    <hyperlink ref="A208:A209" r:id="rId79" display="2011-800064"/>
    <hyperlink ref="A210:A212" r:id="rId80" display="2009-800198"/>
    <hyperlink ref="A213:A214" r:id="rId81" display="2011-800095"/>
    <hyperlink ref="A92" r:id="rId82"/>
    <hyperlink ref="A94" r:id="rId83"/>
    <hyperlink ref="A95" r:id="rId84"/>
    <hyperlink ref="A97" r:id="rId85"/>
    <hyperlink ref="A98" r:id="rId86"/>
    <hyperlink ref="A100" r:id="rId87"/>
    <hyperlink ref="A116" r:id="rId88"/>
    <hyperlink ref="A119" r:id="rId89"/>
    <hyperlink ref="A120" r:id="rId90"/>
    <hyperlink ref="A102" r:id="rId91"/>
    <hyperlink ref="A101" r:id="rId92"/>
    <hyperlink ref="A118" r:id="rId93"/>
    <hyperlink ref="A215" r:id="rId94"/>
    <hyperlink ref="A217" r:id="rId95"/>
    <hyperlink ref="A223" r:id="rId96"/>
    <hyperlink ref="A226" r:id="rId97"/>
    <hyperlink ref="A235" r:id="rId98"/>
    <hyperlink ref="A237" r:id="rId99"/>
    <hyperlink ref="A239" r:id="rId100"/>
    <hyperlink ref="A241" r:id="rId101"/>
    <hyperlink ref="A242" r:id="rId102"/>
    <hyperlink ref="A243" r:id="rId103"/>
    <hyperlink ref="A247:A258" r:id="rId104" display="2007-800228"/>
    <hyperlink ref="A259:A260" r:id="rId105" display="2009-800177"/>
    <hyperlink ref="A261:A262" r:id="rId106" display="2010-800161"/>
    <hyperlink ref="A263:A266" r:id="rId107" display="2007-800178"/>
    <hyperlink ref="A267" r:id="rId108"/>
    <hyperlink ref="A268" r:id="rId109"/>
    <hyperlink ref="A269" r:id="rId110"/>
    <hyperlink ref="A246" r:id="rId111"/>
    <hyperlink ref="A312" r:id="rId112"/>
    <hyperlink ref="A313" r:id="rId113"/>
    <hyperlink ref="A314" r:id="rId114"/>
    <hyperlink ref="A315" r:id="rId115"/>
    <hyperlink ref="A317" r:id="rId116"/>
    <hyperlink ref="A318" r:id="rId117"/>
    <hyperlink ref="A319" r:id="rId118"/>
    <hyperlink ref="A320" r:id="rId119"/>
    <hyperlink ref="A322" r:id="rId120"/>
    <hyperlink ref="A325" r:id="rId121"/>
    <hyperlink ref="A274" r:id="rId122"/>
    <hyperlink ref="A276" r:id="rId123"/>
    <hyperlink ref="A277" r:id="rId124"/>
    <hyperlink ref="A278" r:id="rId125"/>
    <hyperlink ref="A279" r:id="rId126"/>
    <hyperlink ref="A280" r:id="rId127"/>
    <hyperlink ref="A281" r:id="rId128"/>
    <hyperlink ref="A283" r:id="rId129"/>
    <hyperlink ref="A284" r:id="rId130"/>
    <hyperlink ref="A285" r:id="rId131"/>
    <hyperlink ref="A286" r:id="rId132"/>
    <hyperlink ref="A291" r:id="rId133"/>
    <hyperlink ref="A292" r:id="rId134"/>
    <hyperlink ref="A295" r:id="rId135"/>
    <hyperlink ref="A297:A298" r:id="rId136" display="2008-800146"/>
    <hyperlink ref="A299" r:id="rId137"/>
    <hyperlink ref="A301" r:id="rId138"/>
    <hyperlink ref="A304" r:id="rId139"/>
    <hyperlink ref="A306" r:id="rId140"/>
    <hyperlink ref="A308" r:id="rId141"/>
    <hyperlink ref="A310" r:id="rId142"/>
  </hyperlinks>
  <pageMargins left="0.25" right="0.25" top="0.75" bottom="0.75" header="0.3" footer="0.3"/>
  <pageSetup paperSize="8" scale="55" orientation="portrait" r:id="rId143"/>
  <headerFooter>
    <oddHeader>&amp;L&amp;P&amp;R20130823　浦上＆湯浅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196"/>
  <sheetViews>
    <sheetView workbookViewId="0">
      <pane xSplit="1" ySplit="1" topLeftCell="B2" activePane="bottomRight" state="frozen"/>
      <selection pane="topRight" activeCell="B1" sqref="B1"/>
      <selection pane="bottomLeft" activeCell="A2" sqref="A2"/>
      <selection pane="bottomRight" activeCell="A197" sqref="A197"/>
    </sheetView>
  </sheetViews>
  <sheetFormatPr defaultRowHeight="13.5" x14ac:dyDescent="0.15"/>
  <cols>
    <col min="1" max="1" width="14" customWidth="1"/>
    <col min="2" max="3" width="27.125" customWidth="1"/>
  </cols>
  <sheetData>
    <row r="1" spans="1:3" x14ac:dyDescent="0.15">
      <c r="A1" t="s">
        <v>3962</v>
      </c>
      <c r="B1" s="492" t="s">
        <v>16000</v>
      </c>
      <c r="C1" s="492" t="s">
        <v>16001</v>
      </c>
    </row>
    <row r="2" spans="1:3" hidden="1" x14ac:dyDescent="0.15">
      <c r="A2">
        <v>2580101</v>
      </c>
      <c r="B2" t="s">
        <v>102</v>
      </c>
      <c r="C2" t="s">
        <v>102</v>
      </c>
    </row>
    <row r="3" spans="1:3" hidden="1" x14ac:dyDescent="0.15">
      <c r="A3">
        <v>2898643</v>
      </c>
      <c r="B3" t="s">
        <v>102</v>
      </c>
      <c r="C3" t="s">
        <v>102</v>
      </c>
    </row>
    <row r="4" spans="1:3" hidden="1" x14ac:dyDescent="0.15">
      <c r="A4">
        <v>2138035</v>
      </c>
      <c r="B4" t="s">
        <v>102</v>
      </c>
      <c r="C4" t="s">
        <v>102</v>
      </c>
    </row>
    <row r="5" spans="1:3" hidden="1" x14ac:dyDescent="0.15">
      <c r="A5">
        <v>3001591</v>
      </c>
      <c r="B5" t="s">
        <v>102</v>
      </c>
      <c r="C5" t="s">
        <v>102</v>
      </c>
    </row>
    <row r="6" spans="1:3" hidden="1" x14ac:dyDescent="0.15">
      <c r="A6" t="s">
        <v>16002</v>
      </c>
      <c r="B6" t="s">
        <v>102</v>
      </c>
      <c r="C6" t="s">
        <v>102</v>
      </c>
    </row>
    <row r="7" spans="1:3" hidden="1" x14ac:dyDescent="0.15">
      <c r="A7" t="s">
        <v>16003</v>
      </c>
      <c r="B7" t="s">
        <v>102</v>
      </c>
      <c r="C7" t="s">
        <v>102</v>
      </c>
    </row>
    <row r="8" spans="1:3" hidden="1" x14ac:dyDescent="0.15">
      <c r="A8">
        <v>2778841</v>
      </c>
      <c r="B8" t="s">
        <v>102</v>
      </c>
      <c r="C8" t="s">
        <v>102</v>
      </c>
    </row>
    <row r="9" spans="1:3" x14ac:dyDescent="0.15">
      <c r="A9">
        <v>2006210</v>
      </c>
      <c r="B9" t="s">
        <v>102</v>
      </c>
      <c r="C9" t="s">
        <v>102</v>
      </c>
    </row>
    <row r="10" spans="1:3" hidden="1" x14ac:dyDescent="0.15">
      <c r="A10">
        <v>2770097</v>
      </c>
      <c r="B10" t="s">
        <v>102</v>
      </c>
      <c r="C10" t="s">
        <v>102</v>
      </c>
    </row>
    <row r="11" spans="1:3" hidden="1" x14ac:dyDescent="0.15">
      <c r="A11">
        <v>2951477</v>
      </c>
      <c r="B11" t="s">
        <v>102</v>
      </c>
      <c r="C11" t="s">
        <v>102</v>
      </c>
    </row>
    <row r="12" spans="1:3" hidden="1" x14ac:dyDescent="0.15">
      <c r="A12">
        <v>3066189</v>
      </c>
      <c r="B12" t="s">
        <v>102</v>
      </c>
      <c r="C12" t="s">
        <v>102</v>
      </c>
    </row>
    <row r="13" spans="1:3" hidden="1" x14ac:dyDescent="0.15">
      <c r="A13">
        <v>2769663</v>
      </c>
      <c r="B13" t="s">
        <v>102</v>
      </c>
      <c r="C13" t="s">
        <v>102</v>
      </c>
    </row>
    <row r="14" spans="1:3" hidden="1" x14ac:dyDescent="0.15">
      <c r="A14">
        <v>2527107</v>
      </c>
      <c r="B14" t="s">
        <v>102</v>
      </c>
      <c r="C14" t="s">
        <v>102</v>
      </c>
    </row>
    <row r="15" spans="1:3" hidden="1" x14ac:dyDescent="0.15">
      <c r="A15">
        <v>3521351</v>
      </c>
      <c r="B15" t="s">
        <v>102</v>
      </c>
      <c r="C15" t="s">
        <v>102</v>
      </c>
    </row>
    <row r="16" spans="1:3" hidden="1" x14ac:dyDescent="0.15">
      <c r="A16">
        <v>3400515</v>
      </c>
      <c r="B16" t="s">
        <v>102</v>
      </c>
      <c r="C16" t="s">
        <v>102</v>
      </c>
    </row>
    <row r="17" spans="1:3" hidden="1" x14ac:dyDescent="0.15">
      <c r="A17">
        <v>2535311</v>
      </c>
      <c r="B17" t="s">
        <v>102</v>
      </c>
      <c r="C17" t="s">
        <v>102</v>
      </c>
    </row>
    <row r="18" spans="1:3" hidden="1" x14ac:dyDescent="0.15">
      <c r="A18">
        <v>3121980</v>
      </c>
      <c r="B18" t="s">
        <v>102</v>
      </c>
      <c r="C18" t="s">
        <v>102</v>
      </c>
    </row>
    <row r="19" spans="1:3" hidden="1" x14ac:dyDescent="0.15">
      <c r="A19">
        <v>2842215</v>
      </c>
      <c r="B19" t="s">
        <v>102</v>
      </c>
      <c r="C19" t="s">
        <v>102</v>
      </c>
    </row>
    <row r="20" spans="1:3" hidden="1" x14ac:dyDescent="0.15">
      <c r="A20">
        <v>3478303</v>
      </c>
      <c r="B20" t="s">
        <v>102</v>
      </c>
      <c r="C20" t="s">
        <v>102</v>
      </c>
    </row>
    <row r="21" spans="1:3" hidden="1" x14ac:dyDescent="0.15">
      <c r="A21">
        <v>3301860</v>
      </c>
      <c r="B21" t="s">
        <v>102</v>
      </c>
      <c r="C21" t="s">
        <v>102</v>
      </c>
    </row>
    <row r="22" spans="1:3" hidden="1" x14ac:dyDescent="0.15">
      <c r="A22">
        <v>2943048</v>
      </c>
      <c r="B22" t="s">
        <v>102</v>
      </c>
      <c r="C22" t="s">
        <v>102</v>
      </c>
    </row>
    <row r="23" spans="1:3" hidden="1" x14ac:dyDescent="0.15">
      <c r="A23">
        <v>2588375</v>
      </c>
      <c r="B23" t="s">
        <v>102</v>
      </c>
      <c r="C23" t="s">
        <v>102</v>
      </c>
    </row>
    <row r="24" spans="1:3" hidden="1" x14ac:dyDescent="0.15">
      <c r="A24">
        <v>2732519</v>
      </c>
      <c r="B24" t="s">
        <v>102</v>
      </c>
      <c r="C24" t="s">
        <v>102</v>
      </c>
    </row>
    <row r="25" spans="1:3" hidden="1" x14ac:dyDescent="0.15">
      <c r="A25">
        <v>2814356</v>
      </c>
      <c r="B25" t="s">
        <v>102</v>
      </c>
      <c r="C25" t="s">
        <v>102</v>
      </c>
    </row>
    <row r="26" spans="1:3" hidden="1" x14ac:dyDescent="0.15">
      <c r="A26">
        <v>3160745</v>
      </c>
      <c r="B26" t="s">
        <v>102</v>
      </c>
      <c r="C26" t="s">
        <v>102</v>
      </c>
    </row>
    <row r="27" spans="1:3" hidden="1" x14ac:dyDescent="0.15">
      <c r="A27">
        <v>3050773</v>
      </c>
      <c r="B27" t="s">
        <v>102</v>
      </c>
      <c r="C27" t="s">
        <v>102</v>
      </c>
    </row>
    <row r="28" spans="1:3" hidden="1" x14ac:dyDescent="0.15">
      <c r="A28">
        <v>2818398</v>
      </c>
      <c r="B28" t="s">
        <v>102</v>
      </c>
      <c r="C28" t="s">
        <v>102</v>
      </c>
    </row>
    <row r="29" spans="1:3" hidden="1" x14ac:dyDescent="0.15">
      <c r="A29">
        <v>3675922</v>
      </c>
      <c r="B29" t="s">
        <v>102</v>
      </c>
      <c r="C29" t="s">
        <v>102</v>
      </c>
    </row>
    <row r="30" spans="1:3" hidden="1" x14ac:dyDescent="0.15">
      <c r="A30">
        <v>3637990</v>
      </c>
      <c r="B30" t="s">
        <v>102</v>
      </c>
      <c r="C30" t="s">
        <v>102</v>
      </c>
    </row>
    <row r="31" spans="1:3" hidden="1" x14ac:dyDescent="0.15">
      <c r="A31">
        <v>2902348</v>
      </c>
      <c r="B31" t="s">
        <v>102</v>
      </c>
      <c r="C31" t="s">
        <v>102</v>
      </c>
    </row>
    <row r="32" spans="1:3" hidden="1" x14ac:dyDescent="0.15">
      <c r="A32">
        <v>3348192</v>
      </c>
      <c r="B32" t="s">
        <v>102</v>
      </c>
      <c r="C32" t="s">
        <v>102</v>
      </c>
    </row>
    <row r="33" spans="1:3" hidden="1" x14ac:dyDescent="0.15">
      <c r="A33">
        <v>3531702</v>
      </c>
      <c r="B33" t="s">
        <v>102</v>
      </c>
      <c r="C33" t="s">
        <v>102</v>
      </c>
    </row>
    <row r="34" spans="1:3" hidden="1" x14ac:dyDescent="0.15">
      <c r="A34">
        <v>2994589</v>
      </c>
      <c r="B34" t="s">
        <v>102</v>
      </c>
      <c r="C34" t="s">
        <v>102</v>
      </c>
    </row>
    <row r="35" spans="1:3" hidden="1" x14ac:dyDescent="0.15">
      <c r="A35">
        <v>3904262</v>
      </c>
      <c r="B35" t="s">
        <v>102</v>
      </c>
      <c r="C35" t="s">
        <v>102</v>
      </c>
    </row>
    <row r="36" spans="1:3" hidden="1" x14ac:dyDescent="0.15">
      <c r="A36">
        <v>3829370</v>
      </c>
      <c r="B36" t="s">
        <v>102</v>
      </c>
      <c r="C36" t="s">
        <v>102</v>
      </c>
    </row>
    <row r="37" spans="1:3" hidden="1" x14ac:dyDescent="0.15">
      <c r="A37">
        <v>2889538</v>
      </c>
      <c r="B37" t="s">
        <v>102</v>
      </c>
      <c r="C37" t="s">
        <v>102</v>
      </c>
    </row>
    <row r="38" spans="1:3" hidden="1" x14ac:dyDescent="0.15">
      <c r="A38">
        <v>2965518</v>
      </c>
      <c r="B38" t="s">
        <v>102</v>
      </c>
      <c r="C38" t="s">
        <v>102</v>
      </c>
    </row>
    <row r="39" spans="1:3" hidden="1" x14ac:dyDescent="0.15">
      <c r="A39">
        <v>4012944</v>
      </c>
      <c r="B39" t="s">
        <v>102</v>
      </c>
      <c r="C39" t="s">
        <v>102</v>
      </c>
    </row>
    <row r="40" spans="1:3" hidden="1" x14ac:dyDescent="0.15">
      <c r="A40">
        <v>2813173</v>
      </c>
      <c r="B40" t="s">
        <v>102</v>
      </c>
      <c r="C40" t="s">
        <v>102</v>
      </c>
    </row>
    <row r="41" spans="1:3" hidden="1" x14ac:dyDescent="0.15">
      <c r="A41">
        <v>3865087</v>
      </c>
      <c r="B41" t="s">
        <v>102</v>
      </c>
      <c r="C41" t="s">
        <v>102</v>
      </c>
    </row>
    <row r="42" spans="1:3" hidden="1" x14ac:dyDescent="0.15">
      <c r="A42">
        <v>3249407</v>
      </c>
      <c r="B42" t="s">
        <v>102</v>
      </c>
      <c r="C42" t="s">
        <v>102</v>
      </c>
    </row>
    <row r="43" spans="1:3" hidden="1" x14ac:dyDescent="0.15">
      <c r="A43">
        <v>4191243</v>
      </c>
      <c r="B43" t="s">
        <v>16004</v>
      </c>
      <c r="C43" t="s">
        <v>102</v>
      </c>
    </row>
    <row r="44" spans="1:3" hidden="1" x14ac:dyDescent="0.15">
      <c r="A44">
        <v>3649249</v>
      </c>
      <c r="B44" t="s">
        <v>102</v>
      </c>
      <c r="C44" t="s">
        <v>102</v>
      </c>
    </row>
    <row r="45" spans="1:3" hidden="1" x14ac:dyDescent="0.15">
      <c r="A45">
        <v>4027451</v>
      </c>
      <c r="B45" t="s">
        <v>102</v>
      </c>
      <c r="C45" t="s">
        <v>102</v>
      </c>
    </row>
    <row r="46" spans="1:3" hidden="1" x14ac:dyDescent="0.15">
      <c r="A46">
        <v>3771347</v>
      </c>
      <c r="B46" t="s">
        <v>102</v>
      </c>
      <c r="C46" t="s">
        <v>102</v>
      </c>
    </row>
    <row r="47" spans="1:3" hidden="1" x14ac:dyDescent="0.15">
      <c r="A47">
        <v>3998073</v>
      </c>
      <c r="B47" t="s">
        <v>102</v>
      </c>
      <c r="C47" t="s">
        <v>102</v>
      </c>
    </row>
    <row r="48" spans="1:3" hidden="1" x14ac:dyDescent="0.15">
      <c r="A48">
        <v>3213882</v>
      </c>
      <c r="B48" t="s">
        <v>102</v>
      </c>
      <c r="C48" t="s">
        <v>102</v>
      </c>
    </row>
    <row r="49" spans="1:3" hidden="1" x14ac:dyDescent="0.15">
      <c r="A49">
        <v>3048964</v>
      </c>
      <c r="B49" t="s">
        <v>102</v>
      </c>
      <c r="C49" t="s">
        <v>102</v>
      </c>
    </row>
    <row r="50" spans="1:3" hidden="1" x14ac:dyDescent="0.15">
      <c r="A50">
        <v>3384292</v>
      </c>
      <c r="B50" t="s">
        <v>102</v>
      </c>
      <c r="C50" t="s">
        <v>102</v>
      </c>
    </row>
    <row r="51" spans="1:3" hidden="1" x14ac:dyDescent="0.15">
      <c r="A51">
        <v>2989788</v>
      </c>
      <c r="B51" t="s">
        <v>102</v>
      </c>
      <c r="C51" t="s">
        <v>102</v>
      </c>
    </row>
    <row r="52" spans="1:3" hidden="1" x14ac:dyDescent="0.15">
      <c r="A52">
        <v>4531873</v>
      </c>
      <c r="B52" t="s">
        <v>102</v>
      </c>
      <c r="C52" t="s">
        <v>102</v>
      </c>
    </row>
    <row r="53" spans="1:3" hidden="1" x14ac:dyDescent="0.15">
      <c r="A53">
        <v>3989071</v>
      </c>
      <c r="B53" t="s">
        <v>102</v>
      </c>
      <c r="C53" t="s">
        <v>102</v>
      </c>
    </row>
    <row r="54" spans="1:3" hidden="1" x14ac:dyDescent="0.15">
      <c r="A54">
        <v>4047929</v>
      </c>
      <c r="B54" t="s">
        <v>16005</v>
      </c>
      <c r="C54" t="s">
        <v>102</v>
      </c>
    </row>
    <row r="55" spans="1:3" hidden="1" x14ac:dyDescent="0.15">
      <c r="A55">
        <v>3767993</v>
      </c>
      <c r="B55" t="s">
        <v>102</v>
      </c>
      <c r="C55" t="s">
        <v>102</v>
      </c>
    </row>
    <row r="56" spans="1:3" hidden="1" x14ac:dyDescent="0.15">
      <c r="A56">
        <v>2926040</v>
      </c>
      <c r="B56" t="s">
        <v>102</v>
      </c>
      <c r="C56" t="s">
        <v>102</v>
      </c>
    </row>
    <row r="57" spans="1:3" hidden="1" x14ac:dyDescent="0.15">
      <c r="A57">
        <v>3567736</v>
      </c>
      <c r="B57" t="s">
        <v>102</v>
      </c>
      <c r="C57" t="s">
        <v>102</v>
      </c>
    </row>
    <row r="58" spans="1:3" hidden="1" x14ac:dyDescent="0.15">
      <c r="A58">
        <v>4183797</v>
      </c>
      <c r="B58" t="s">
        <v>102</v>
      </c>
      <c r="C58" t="s">
        <v>102</v>
      </c>
    </row>
    <row r="59" spans="1:3" hidden="1" x14ac:dyDescent="0.15">
      <c r="A59">
        <v>2995176</v>
      </c>
      <c r="B59" t="s">
        <v>102</v>
      </c>
      <c r="C59" t="s">
        <v>102</v>
      </c>
    </row>
    <row r="60" spans="1:3" hidden="1" x14ac:dyDescent="0.15">
      <c r="A60">
        <v>2896369</v>
      </c>
      <c r="B60" t="s">
        <v>102</v>
      </c>
      <c r="C60" t="s">
        <v>102</v>
      </c>
    </row>
    <row r="61" spans="1:3" hidden="1" x14ac:dyDescent="0.15">
      <c r="A61">
        <v>2943070</v>
      </c>
      <c r="B61" t="s">
        <v>102</v>
      </c>
      <c r="C61" t="s">
        <v>102</v>
      </c>
    </row>
    <row r="62" spans="1:3" hidden="1" x14ac:dyDescent="0.15">
      <c r="A62">
        <v>3942281</v>
      </c>
      <c r="B62" t="s">
        <v>102</v>
      </c>
      <c r="C62" t="s">
        <v>102</v>
      </c>
    </row>
    <row r="63" spans="1:3" hidden="1" x14ac:dyDescent="0.15">
      <c r="A63">
        <v>3357607</v>
      </c>
      <c r="B63" t="s">
        <v>102</v>
      </c>
      <c r="C63" t="s">
        <v>102</v>
      </c>
    </row>
    <row r="64" spans="1:3" hidden="1" x14ac:dyDescent="0.15">
      <c r="A64">
        <v>3942746</v>
      </c>
      <c r="B64" t="s">
        <v>102</v>
      </c>
      <c r="C64" t="s">
        <v>102</v>
      </c>
    </row>
    <row r="65" spans="1:3" hidden="1" x14ac:dyDescent="0.15">
      <c r="A65">
        <v>3929618</v>
      </c>
      <c r="B65" t="s">
        <v>102</v>
      </c>
      <c r="C65" t="s">
        <v>102</v>
      </c>
    </row>
    <row r="66" spans="1:3" hidden="1" x14ac:dyDescent="0.15">
      <c r="A66">
        <v>3929006</v>
      </c>
      <c r="B66" t="s">
        <v>102</v>
      </c>
      <c r="C66" t="s">
        <v>102</v>
      </c>
    </row>
    <row r="67" spans="1:3" hidden="1" x14ac:dyDescent="0.15">
      <c r="A67">
        <v>3886275</v>
      </c>
      <c r="B67" t="s">
        <v>102</v>
      </c>
      <c r="C67" t="s">
        <v>102</v>
      </c>
    </row>
    <row r="68" spans="1:3" hidden="1" x14ac:dyDescent="0.15">
      <c r="A68">
        <v>4017273</v>
      </c>
      <c r="B68" t="s">
        <v>102</v>
      </c>
      <c r="C68" t="s">
        <v>102</v>
      </c>
    </row>
    <row r="69" spans="1:3" hidden="1" x14ac:dyDescent="0.15">
      <c r="A69">
        <v>3871456</v>
      </c>
      <c r="B69" t="s">
        <v>102</v>
      </c>
      <c r="C69" t="s">
        <v>102</v>
      </c>
    </row>
    <row r="70" spans="1:3" hidden="1" x14ac:dyDescent="0.15">
      <c r="A70">
        <v>3506716</v>
      </c>
      <c r="B70" t="s">
        <v>102</v>
      </c>
      <c r="C70" t="s">
        <v>102</v>
      </c>
    </row>
    <row r="71" spans="1:3" hidden="1" x14ac:dyDescent="0.15">
      <c r="A71">
        <v>4685201</v>
      </c>
      <c r="B71" t="s">
        <v>16006</v>
      </c>
      <c r="C71" t="s">
        <v>102</v>
      </c>
    </row>
    <row r="72" spans="1:3" hidden="1" x14ac:dyDescent="0.15">
      <c r="A72">
        <v>3025254</v>
      </c>
      <c r="B72" t="s">
        <v>102</v>
      </c>
      <c r="C72" t="s">
        <v>102</v>
      </c>
    </row>
    <row r="73" spans="1:3" hidden="1" x14ac:dyDescent="0.15">
      <c r="A73">
        <v>3383239</v>
      </c>
      <c r="B73" t="s">
        <v>102</v>
      </c>
      <c r="C73" t="s">
        <v>102</v>
      </c>
    </row>
    <row r="74" spans="1:3" hidden="1" x14ac:dyDescent="0.15">
      <c r="A74">
        <v>3489668</v>
      </c>
      <c r="B74" t="s">
        <v>102</v>
      </c>
      <c r="C74" t="s">
        <v>102</v>
      </c>
    </row>
    <row r="75" spans="1:3" hidden="1" x14ac:dyDescent="0.15">
      <c r="A75">
        <v>4021588</v>
      </c>
      <c r="B75" t="s">
        <v>102</v>
      </c>
      <c r="C75" t="s">
        <v>102</v>
      </c>
    </row>
    <row r="76" spans="1:3" hidden="1" x14ac:dyDescent="0.15">
      <c r="A76">
        <v>4041246</v>
      </c>
      <c r="B76" t="s">
        <v>102</v>
      </c>
      <c r="C76" t="s">
        <v>102</v>
      </c>
    </row>
    <row r="77" spans="1:3" hidden="1" x14ac:dyDescent="0.15">
      <c r="A77">
        <v>3989133</v>
      </c>
      <c r="B77" t="s">
        <v>102</v>
      </c>
      <c r="C77" t="s">
        <v>102</v>
      </c>
    </row>
    <row r="78" spans="1:3" hidden="1" x14ac:dyDescent="0.15">
      <c r="A78">
        <v>4015329</v>
      </c>
      <c r="B78" t="s">
        <v>102</v>
      </c>
      <c r="C78" t="s">
        <v>102</v>
      </c>
    </row>
    <row r="79" spans="1:3" hidden="1" x14ac:dyDescent="0.15">
      <c r="A79">
        <v>3583037</v>
      </c>
      <c r="B79" t="s">
        <v>102</v>
      </c>
      <c r="C79" t="s">
        <v>102</v>
      </c>
    </row>
    <row r="80" spans="1:3" hidden="1" x14ac:dyDescent="0.15">
      <c r="A80">
        <v>4368987</v>
      </c>
      <c r="B80" t="s">
        <v>102</v>
      </c>
      <c r="C80" t="s">
        <v>102</v>
      </c>
    </row>
    <row r="81" spans="1:3" hidden="1" x14ac:dyDescent="0.15">
      <c r="A81">
        <v>3564019</v>
      </c>
      <c r="B81" t="s">
        <v>102</v>
      </c>
      <c r="C81" t="s">
        <v>102</v>
      </c>
    </row>
    <row r="82" spans="1:3" hidden="1" x14ac:dyDescent="0.15">
      <c r="A82">
        <v>4165980</v>
      </c>
      <c r="B82" t="s">
        <v>102</v>
      </c>
      <c r="C82" t="s">
        <v>102</v>
      </c>
    </row>
    <row r="83" spans="1:3" hidden="1" x14ac:dyDescent="0.15">
      <c r="A83">
        <v>3789709</v>
      </c>
      <c r="B83" t="s">
        <v>102</v>
      </c>
      <c r="C83" t="s">
        <v>102</v>
      </c>
    </row>
    <row r="84" spans="1:3" hidden="1" x14ac:dyDescent="0.15">
      <c r="A84">
        <v>3505460</v>
      </c>
      <c r="B84" t="s">
        <v>102</v>
      </c>
      <c r="C84" t="s">
        <v>102</v>
      </c>
    </row>
    <row r="85" spans="1:3" hidden="1" x14ac:dyDescent="0.15">
      <c r="A85">
        <v>3137625</v>
      </c>
      <c r="B85" t="s">
        <v>102</v>
      </c>
      <c r="C85" t="s">
        <v>102</v>
      </c>
    </row>
    <row r="86" spans="1:3" hidden="1" x14ac:dyDescent="0.15">
      <c r="A86">
        <v>3341114</v>
      </c>
      <c r="B86" t="s">
        <v>102</v>
      </c>
      <c r="C86" t="s">
        <v>102</v>
      </c>
    </row>
    <row r="87" spans="1:3" hidden="1" x14ac:dyDescent="0.15">
      <c r="A87">
        <v>3973006</v>
      </c>
      <c r="B87" t="s">
        <v>102</v>
      </c>
      <c r="C87" t="s">
        <v>102</v>
      </c>
    </row>
    <row r="88" spans="1:3" hidden="1" x14ac:dyDescent="0.15">
      <c r="A88">
        <v>3190321</v>
      </c>
      <c r="B88" t="s">
        <v>102</v>
      </c>
      <c r="C88" t="s">
        <v>102</v>
      </c>
    </row>
    <row r="89" spans="1:3" hidden="1" x14ac:dyDescent="0.15">
      <c r="A89">
        <v>3392390</v>
      </c>
      <c r="B89" t="s">
        <v>102</v>
      </c>
      <c r="C89" t="s">
        <v>102</v>
      </c>
    </row>
    <row r="90" spans="1:3" hidden="1" x14ac:dyDescent="0.15">
      <c r="A90">
        <v>3232076</v>
      </c>
      <c r="B90" t="s">
        <v>102</v>
      </c>
      <c r="C90" t="s">
        <v>102</v>
      </c>
    </row>
    <row r="91" spans="1:3" hidden="1" x14ac:dyDescent="0.15">
      <c r="A91">
        <v>3207192</v>
      </c>
      <c r="B91" t="s">
        <v>102</v>
      </c>
      <c r="C91" t="s">
        <v>102</v>
      </c>
    </row>
    <row r="92" spans="1:3" hidden="1" x14ac:dyDescent="0.15">
      <c r="A92">
        <v>3316492</v>
      </c>
      <c r="B92" t="s">
        <v>102</v>
      </c>
      <c r="C92" t="s">
        <v>102</v>
      </c>
    </row>
    <row r="93" spans="1:3" hidden="1" x14ac:dyDescent="0.15">
      <c r="A93">
        <v>4536223</v>
      </c>
      <c r="B93" t="s">
        <v>102</v>
      </c>
      <c r="C93" t="s">
        <v>1787</v>
      </c>
    </row>
    <row r="94" spans="1:3" hidden="1" x14ac:dyDescent="0.15">
      <c r="A94">
        <v>4334115</v>
      </c>
      <c r="B94" t="s">
        <v>102</v>
      </c>
      <c r="C94" t="s">
        <v>102</v>
      </c>
    </row>
    <row r="95" spans="1:3" hidden="1" x14ac:dyDescent="0.15">
      <c r="A95">
        <v>3432202</v>
      </c>
      <c r="B95" t="s">
        <v>102</v>
      </c>
      <c r="C95" t="s">
        <v>102</v>
      </c>
    </row>
    <row r="96" spans="1:3" hidden="1" x14ac:dyDescent="0.15">
      <c r="A96">
        <v>3417553</v>
      </c>
      <c r="B96" t="s">
        <v>102</v>
      </c>
      <c r="C96" t="s">
        <v>102</v>
      </c>
    </row>
    <row r="97" spans="1:3" hidden="1" x14ac:dyDescent="0.15">
      <c r="A97">
        <v>3664648</v>
      </c>
      <c r="B97" t="s">
        <v>102</v>
      </c>
      <c r="C97" t="s">
        <v>102</v>
      </c>
    </row>
    <row r="98" spans="1:3" hidden="1" x14ac:dyDescent="0.15">
      <c r="A98">
        <v>3716287</v>
      </c>
      <c r="B98" t="s">
        <v>102</v>
      </c>
      <c r="C98" t="s">
        <v>102</v>
      </c>
    </row>
    <row r="99" spans="1:3" hidden="1" x14ac:dyDescent="0.15">
      <c r="A99">
        <v>3340724</v>
      </c>
      <c r="B99" t="s">
        <v>102</v>
      </c>
      <c r="C99" t="s">
        <v>102</v>
      </c>
    </row>
    <row r="100" spans="1:3" hidden="1" x14ac:dyDescent="0.15">
      <c r="A100">
        <v>4087060</v>
      </c>
      <c r="B100" t="s">
        <v>102</v>
      </c>
      <c r="C100" t="s">
        <v>102</v>
      </c>
    </row>
    <row r="101" spans="1:3" hidden="1" x14ac:dyDescent="0.15">
      <c r="A101">
        <v>3696094</v>
      </c>
      <c r="B101" t="s">
        <v>102</v>
      </c>
      <c r="C101" t="s">
        <v>102</v>
      </c>
    </row>
    <row r="102" spans="1:3" hidden="1" x14ac:dyDescent="0.15">
      <c r="A102">
        <v>4465128</v>
      </c>
      <c r="B102" t="s">
        <v>102</v>
      </c>
      <c r="C102" t="s">
        <v>102</v>
      </c>
    </row>
    <row r="103" spans="1:3" hidden="1" x14ac:dyDescent="0.15">
      <c r="A103">
        <v>3597490</v>
      </c>
      <c r="B103" t="s">
        <v>102</v>
      </c>
      <c r="C103" t="s">
        <v>102</v>
      </c>
    </row>
    <row r="104" spans="1:3" hidden="1" x14ac:dyDescent="0.15">
      <c r="A104">
        <v>4170606</v>
      </c>
      <c r="B104" t="s">
        <v>102</v>
      </c>
      <c r="C104" t="s">
        <v>102</v>
      </c>
    </row>
    <row r="105" spans="1:3" hidden="1" x14ac:dyDescent="0.15">
      <c r="A105">
        <v>4165634</v>
      </c>
      <c r="B105" t="s">
        <v>102</v>
      </c>
      <c r="C105" t="s">
        <v>102</v>
      </c>
    </row>
    <row r="106" spans="1:3" hidden="1" x14ac:dyDescent="0.15">
      <c r="A106">
        <v>4017363</v>
      </c>
      <c r="B106" t="s">
        <v>102</v>
      </c>
      <c r="C106" t="s">
        <v>102</v>
      </c>
    </row>
    <row r="107" spans="1:3" hidden="1" x14ac:dyDescent="0.15">
      <c r="A107">
        <v>3527721</v>
      </c>
      <c r="B107" t="s">
        <v>102</v>
      </c>
      <c r="C107" t="s">
        <v>102</v>
      </c>
    </row>
    <row r="108" spans="1:3" hidden="1" x14ac:dyDescent="0.15">
      <c r="A108">
        <v>3850710</v>
      </c>
      <c r="B108" t="s">
        <v>102</v>
      </c>
      <c r="C108" t="s">
        <v>102</v>
      </c>
    </row>
    <row r="109" spans="1:3" hidden="1" x14ac:dyDescent="0.15">
      <c r="A109">
        <v>4183940</v>
      </c>
      <c r="B109" t="s">
        <v>102</v>
      </c>
      <c r="C109" t="s">
        <v>102</v>
      </c>
    </row>
    <row r="110" spans="1:3" hidden="1" x14ac:dyDescent="0.15">
      <c r="A110">
        <v>3538416</v>
      </c>
      <c r="B110" t="s">
        <v>102</v>
      </c>
      <c r="C110" t="s">
        <v>102</v>
      </c>
    </row>
    <row r="111" spans="1:3" hidden="1" x14ac:dyDescent="0.15">
      <c r="A111">
        <v>4074457</v>
      </c>
      <c r="B111" t="s">
        <v>16007</v>
      </c>
      <c r="C111" t="s">
        <v>16008</v>
      </c>
    </row>
    <row r="112" spans="1:3" hidden="1" x14ac:dyDescent="0.15">
      <c r="A112">
        <v>4261103</v>
      </c>
      <c r="B112" t="s">
        <v>102</v>
      </c>
      <c r="C112" t="s">
        <v>102</v>
      </c>
    </row>
    <row r="113" spans="1:3" hidden="1" x14ac:dyDescent="0.15">
      <c r="A113">
        <v>3770833</v>
      </c>
      <c r="B113" t="s">
        <v>102</v>
      </c>
      <c r="C113" t="s">
        <v>102</v>
      </c>
    </row>
    <row r="114" spans="1:3" hidden="1" x14ac:dyDescent="0.15">
      <c r="A114">
        <v>3893292</v>
      </c>
      <c r="B114" t="s">
        <v>102</v>
      </c>
      <c r="C114" t="s">
        <v>102</v>
      </c>
    </row>
    <row r="115" spans="1:3" hidden="1" x14ac:dyDescent="0.15">
      <c r="A115">
        <v>4059688</v>
      </c>
      <c r="B115" t="s">
        <v>102</v>
      </c>
      <c r="C115" t="s">
        <v>102</v>
      </c>
    </row>
    <row r="116" spans="1:3" hidden="1" x14ac:dyDescent="0.15">
      <c r="A116">
        <v>3558342</v>
      </c>
      <c r="B116" t="s">
        <v>102</v>
      </c>
      <c r="C116" t="s">
        <v>102</v>
      </c>
    </row>
    <row r="117" spans="1:3" hidden="1" x14ac:dyDescent="0.15">
      <c r="A117">
        <v>3552217</v>
      </c>
      <c r="B117" t="s">
        <v>102</v>
      </c>
      <c r="C117" t="s">
        <v>102</v>
      </c>
    </row>
    <row r="118" spans="1:3" hidden="1" x14ac:dyDescent="0.15">
      <c r="A118">
        <v>3413413</v>
      </c>
      <c r="B118" t="s">
        <v>102</v>
      </c>
      <c r="C118" t="s">
        <v>102</v>
      </c>
    </row>
    <row r="119" spans="1:3" hidden="1" x14ac:dyDescent="0.15">
      <c r="A119">
        <v>3413191</v>
      </c>
      <c r="B119" t="s">
        <v>102</v>
      </c>
      <c r="C119" t="s">
        <v>102</v>
      </c>
    </row>
    <row r="120" spans="1:3" hidden="1" x14ac:dyDescent="0.15">
      <c r="A120">
        <v>3352084</v>
      </c>
      <c r="B120" t="s">
        <v>102</v>
      </c>
      <c r="C120" t="s">
        <v>102</v>
      </c>
    </row>
    <row r="121" spans="1:3" hidden="1" x14ac:dyDescent="0.15">
      <c r="A121">
        <v>3516342</v>
      </c>
      <c r="B121" t="s">
        <v>102</v>
      </c>
      <c r="C121" t="s">
        <v>102</v>
      </c>
    </row>
    <row r="122" spans="1:3" hidden="1" x14ac:dyDescent="0.15">
      <c r="A122">
        <v>3696177</v>
      </c>
      <c r="B122" t="s">
        <v>102</v>
      </c>
      <c r="C122" t="s">
        <v>102</v>
      </c>
    </row>
    <row r="123" spans="1:3" hidden="1" x14ac:dyDescent="0.15">
      <c r="A123">
        <v>3740090</v>
      </c>
      <c r="B123" t="s">
        <v>102</v>
      </c>
      <c r="C123" t="s">
        <v>102</v>
      </c>
    </row>
    <row r="124" spans="1:3" hidden="1" x14ac:dyDescent="0.15">
      <c r="A124">
        <v>3660326</v>
      </c>
      <c r="B124" t="s">
        <v>102</v>
      </c>
      <c r="C124" t="s">
        <v>102</v>
      </c>
    </row>
    <row r="125" spans="1:3" hidden="1" x14ac:dyDescent="0.15">
      <c r="A125">
        <v>4035007</v>
      </c>
      <c r="B125" t="s">
        <v>102</v>
      </c>
      <c r="C125" t="s">
        <v>102</v>
      </c>
    </row>
    <row r="126" spans="1:3" hidden="1" x14ac:dyDescent="0.15">
      <c r="A126">
        <v>4249960</v>
      </c>
      <c r="B126" t="s">
        <v>102</v>
      </c>
      <c r="C126" t="s">
        <v>102</v>
      </c>
    </row>
    <row r="127" spans="1:3" hidden="1" x14ac:dyDescent="0.15">
      <c r="A127">
        <v>4118635</v>
      </c>
      <c r="B127" t="s">
        <v>102</v>
      </c>
      <c r="C127" t="s">
        <v>102</v>
      </c>
    </row>
    <row r="128" spans="1:3" hidden="1" x14ac:dyDescent="0.15">
      <c r="A128">
        <v>4206716</v>
      </c>
      <c r="B128" t="s">
        <v>102</v>
      </c>
      <c r="C128" t="s">
        <v>102</v>
      </c>
    </row>
    <row r="129" spans="1:3" hidden="1" x14ac:dyDescent="0.15">
      <c r="A129">
        <v>3919005</v>
      </c>
      <c r="B129" t="s">
        <v>102</v>
      </c>
      <c r="C129" t="s">
        <v>102</v>
      </c>
    </row>
    <row r="130" spans="1:3" hidden="1" x14ac:dyDescent="0.15">
      <c r="A130">
        <v>4038108</v>
      </c>
      <c r="B130" t="s">
        <v>102</v>
      </c>
      <c r="C130" t="s">
        <v>102</v>
      </c>
    </row>
    <row r="131" spans="1:3" hidden="1" x14ac:dyDescent="0.15">
      <c r="A131">
        <v>4096736</v>
      </c>
      <c r="B131" t="s">
        <v>102</v>
      </c>
      <c r="C131" t="s">
        <v>102</v>
      </c>
    </row>
    <row r="132" spans="1:3" hidden="1" x14ac:dyDescent="0.15">
      <c r="A132">
        <v>4237493</v>
      </c>
      <c r="B132" t="s">
        <v>102</v>
      </c>
      <c r="C132" t="s">
        <v>102</v>
      </c>
    </row>
    <row r="133" spans="1:3" hidden="1" x14ac:dyDescent="0.15">
      <c r="A133">
        <v>3981331</v>
      </c>
      <c r="B133" t="s">
        <v>3448</v>
      </c>
      <c r="C133" t="s">
        <v>3449</v>
      </c>
    </row>
    <row r="134" spans="1:3" hidden="1" x14ac:dyDescent="0.15">
      <c r="A134">
        <v>3796482</v>
      </c>
      <c r="B134" t="s">
        <v>102</v>
      </c>
      <c r="C134" t="s">
        <v>102</v>
      </c>
    </row>
    <row r="135" spans="1:3" hidden="1" x14ac:dyDescent="0.15">
      <c r="A135">
        <v>4044466</v>
      </c>
      <c r="B135" t="s">
        <v>102</v>
      </c>
      <c r="C135" t="s">
        <v>102</v>
      </c>
    </row>
    <row r="136" spans="1:3" hidden="1" x14ac:dyDescent="0.15">
      <c r="A136">
        <v>4119298</v>
      </c>
      <c r="B136" t="s">
        <v>102</v>
      </c>
      <c r="C136" t="s">
        <v>102</v>
      </c>
    </row>
    <row r="137" spans="1:3" hidden="1" x14ac:dyDescent="0.15">
      <c r="A137">
        <v>3762384</v>
      </c>
      <c r="B137" t="s">
        <v>102</v>
      </c>
      <c r="C137" t="s">
        <v>102</v>
      </c>
    </row>
    <row r="138" spans="1:3" hidden="1" x14ac:dyDescent="0.15">
      <c r="A138">
        <v>4105586</v>
      </c>
      <c r="B138" t="s">
        <v>102</v>
      </c>
      <c r="C138" t="s">
        <v>102</v>
      </c>
    </row>
    <row r="139" spans="1:3" hidden="1" x14ac:dyDescent="0.15">
      <c r="A139">
        <v>4368143</v>
      </c>
      <c r="B139" t="s">
        <v>102</v>
      </c>
      <c r="C139" t="s">
        <v>102</v>
      </c>
    </row>
    <row r="140" spans="1:3" hidden="1" x14ac:dyDescent="0.15">
      <c r="A140">
        <v>4217539</v>
      </c>
      <c r="B140" t="s">
        <v>102</v>
      </c>
      <c r="C140" t="s">
        <v>102</v>
      </c>
    </row>
    <row r="141" spans="1:3" hidden="1" x14ac:dyDescent="0.15">
      <c r="A141">
        <v>4202838</v>
      </c>
      <c r="B141" t="s">
        <v>102</v>
      </c>
      <c r="C141" t="s">
        <v>102</v>
      </c>
    </row>
    <row r="142" spans="1:3" hidden="1" x14ac:dyDescent="0.15">
      <c r="A142">
        <v>3887614</v>
      </c>
      <c r="B142" t="s">
        <v>102</v>
      </c>
      <c r="C142" t="s">
        <v>102</v>
      </c>
    </row>
    <row r="143" spans="1:3" hidden="1" x14ac:dyDescent="0.15">
      <c r="A143">
        <v>4109165</v>
      </c>
      <c r="B143" t="s">
        <v>16009</v>
      </c>
      <c r="C143" t="s">
        <v>16010</v>
      </c>
    </row>
    <row r="144" spans="1:3" hidden="1" x14ac:dyDescent="0.15">
      <c r="A144">
        <v>4099537</v>
      </c>
      <c r="B144" t="s">
        <v>3515</v>
      </c>
      <c r="C144" t="s">
        <v>3516</v>
      </c>
    </row>
    <row r="145" spans="1:3" hidden="1" x14ac:dyDescent="0.15">
      <c r="A145">
        <v>4397656</v>
      </c>
      <c r="B145" t="s">
        <v>102</v>
      </c>
      <c r="C145" t="s">
        <v>102</v>
      </c>
    </row>
    <row r="146" spans="1:3" hidden="1" x14ac:dyDescent="0.15">
      <c r="A146">
        <v>3560605</v>
      </c>
      <c r="B146" t="s">
        <v>102</v>
      </c>
      <c r="C146" t="s">
        <v>102</v>
      </c>
    </row>
    <row r="147" spans="1:3" hidden="1" x14ac:dyDescent="0.15">
      <c r="A147">
        <v>3968067</v>
      </c>
      <c r="B147" t="s">
        <v>102</v>
      </c>
      <c r="C147" t="s">
        <v>102</v>
      </c>
    </row>
    <row r="148" spans="1:3" hidden="1" x14ac:dyDescent="0.15">
      <c r="A148">
        <v>3960552</v>
      </c>
      <c r="B148" t="s">
        <v>102</v>
      </c>
      <c r="C148" t="s">
        <v>102</v>
      </c>
    </row>
    <row r="149" spans="1:3" hidden="1" x14ac:dyDescent="0.15">
      <c r="A149">
        <v>4277666</v>
      </c>
      <c r="B149" t="s">
        <v>102</v>
      </c>
      <c r="C149" t="s">
        <v>102</v>
      </c>
    </row>
    <row r="150" spans="1:3" hidden="1" x14ac:dyDescent="0.15">
      <c r="A150">
        <v>4114617</v>
      </c>
      <c r="B150" t="s">
        <v>102</v>
      </c>
      <c r="C150" t="s">
        <v>102</v>
      </c>
    </row>
    <row r="151" spans="1:3" hidden="1" x14ac:dyDescent="0.15">
      <c r="A151">
        <v>4344264</v>
      </c>
      <c r="B151" t="s">
        <v>102</v>
      </c>
      <c r="C151" t="s">
        <v>102</v>
      </c>
    </row>
    <row r="152" spans="1:3" hidden="1" x14ac:dyDescent="0.15">
      <c r="A152">
        <v>4279711</v>
      </c>
      <c r="B152" t="s">
        <v>102</v>
      </c>
      <c r="C152" t="s">
        <v>102</v>
      </c>
    </row>
    <row r="153" spans="1:3" hidden="1" x14ac:dyDescent="0.15">
      <c r="A153">
        <v>3962032</v>
      </c>
      <c r="B153" t="s">
        <v>102</v>
      </c>
      <c r="C153" t="s">
        <v>102</v>
      </c>
    </row>
    <row r="154" spans="1:3" hidden="1" x14ac:dyDescent="0.15">
      <c r="A154">
        <v>4121480</v>
      </c>
      <c r="B154" t="s">
        <v>102</v>
      </c>
      <c r="C154" t="s">
        <v>102</v>
      </c>
    </row>
    <row r="155" spans="1:3" hidden="1" x14ac:dyDescent="0.15">
      <c r="A155">
        <v>4132056</v>
      </c>
      <c r="B155" t="s">
        <v>102</v>
      </c>
      <c r="C155" t="s">
        <v>102</v>
      </c>
    </row>
    <row r="156" spans="1:3" hidden="1" x14ac:dyDescent="0.15">
      <c r="A156">
        <v>3752588</v>
      </c>
      <c r="B156" t="s">
        <v>102</v>
      </c>
      <c r="C156" t="s">
        <v>102</v>
      </c>
    </row>
    <row r="157" spans="1:3" hidden="1" x14ac:dyDescent="0.15">
      <c r="A157">
        <v>4236616</v>
      </c>
      <c r="B157" t="s">
        <v>102</v>
      </c>
      <c r="C157" t="s">
        <v>102</v>
      </c>
    </row>
    <row r="158" spans="1:3" hidden="1" x14ac:dyDescent="0.15">
      <c r="A158">
        <v>3906218</v>
      </c>
      <c r="B158" t="s">
        <v>102</v>
      </c>
      <c r="C158" t="s">
        <v>102</v>
      </c>
    </row>
    <row r="159" spans="1:3" hidden="1" x14ac:dyDescent="0.15">
      <c r="A159">
        <v>4324540</v>
      </c>
      <c r="B159" t="s">
        <v>1095</v>
      </c>
      <c r="C159" t="s">
        <v>1096</v>
      </c>
    </row>
    <row r="160" spans="1:3" hidden="1" x14ac:dyDescent="0.15">
      <c r="A160">
        <v>3935907</v>
      </c>
      <c r="B160" t="s">
        <v>102</v>
      </c>
      <c r="C160" t="s">
        <v>102</v>
      </c>
    </row>
    <row r="161" spans="1:3" hidden="1" x14ac:dyDescent="0.15">
      <c r="A161">
        <v>3962057</v>
      </c>
      <c r="B161" t="s">
        <v>102</v>
      </c>
      <c r="C161" t="s">
        <v>102</v>
      </c>
    </row>
    <row r="162" spans="1:3" hidden="1" x14ac:dyDescent="0.15">
      <c r="A162">
        <v>4198113</v>
      </c>
      <c r="B162" t="s">
        <v>102</v>
      </c>
      <c r="C162" t="s">
        <v>102</v>
      </c>
    </row>
    <row r="163" spans="1:3" hidden="1" x14ac:dyDescent="0.15">
      <c r="A163">
        <v>3867926</v>
      </c>
      <c r="B163" t="s">
        <v>102</v>
      </c>
      <c r="C163" t="s">
        <v>102</v>
      </c>
    </row>
    <row r="164" spans="1:3" hidden="1" x14ac:dyDescent="0.15">
      <c r="A164">
        <v>4632809</v>
      </c>
      <c r="B164" t="s">
        <v>102</v>
      </c>
      <c r="C164" t="s">
        <v>102</v>
      </c>
    </row>
    <row r="165" spans="1:3" hidden="1" x14ac:dyDescent="0.15">
      <c r="A165">
        <v>4094016</v>
      </c>
      <c r="B165" t="s">
        <v>102</v>
      </c>
      <c r="C165" t="s">
        <v>102</v>
      </c>
    </row>
    <row r="166" spans="1:3" hidden="1" x14ac:dyDescent="0.15">
      <c r="A166">
        <v>4487880</v>
      </c>
      <c r="B166" t="s">
        <v>102</v>
      </c>
      <c r="C166" t="s">
        <v>102</v>
      </c>
    </row>
    <row r="167" spans="1:3" hidden="1" x14ac:dyDescent="0.15">
      <c r="A167">
        <v>4058072</v>
      </c>
      <c r="B167" t="s">
        <v>102</v>
      </c>
      <c r="C167" t="s">
        <v>102</v>
      </c>
    </row>
    <row r="168" spans="1:3" hidden="1" x14ac:dyDescent="0.15">
      <c r="A168">
        <v>4064423</v>
      </c>
      <c r="B168" t="s">
        <v>102</v>
      </c>
      <c r="C168" t="s">
        <v>102</v>
      </c>
    </row>
    <row r="169" spans="1:3" hidden="1" x14ac:dyDescent="0.15">
      <c r="A169">
        <v>3966892</v>
      </c>
      <c r="B169" t="s">
        <v>102</v>
      </c>
      <c r="C169" t="s">
        <v>102</v>
      </c>
    </row>
    <row r="170" spans="1:3" hidden="1" x14ac:dyDescent="0.15">
      <c r="A170">
        <v>4097281</v>
      </c>
      <c r="B170" t="s">
        <v>102</v>
      </c>
      <c r="C170" t="s">
        <v>102</v>
      </c>
    </row>
    <row r="171" spans="1:3" hidden="1" x14ac:dyDescent="0.15">
      <c r="A171">
        <v>3868474</v>
      </c>
      <c r="B171" t="s">
        <v>102</v>
      </c>
      <c r="C171" t="s">
        <v>102</v>
      </c>
    </row>
    <row r="172" spans="1:3" hidden="1" x14ac:dyDescent="0.15">
      <c r="A172">
        <v>4657158</v>
      </c>
      <c r="B172" t="s">
        <v>2444</v>
      </c>
      <c r="C172" t="s">
        <v>102</v>
      </c>
    </row>
    <row r="173" spans="1:3" hidden="1" x14ac:dyDescent="0.15">
      <c r="A173">
        <v>3897181</v>
      </c>
      <c r="B173" t="s">
        <v>102</v>
      </c>
      <c r="C173" t="s">
        <v>102</v>
      </c>
    </row>
    <row r="174" spans="1:3" hidden="1" x14ac:dyDescent="0.15">
      <c r="A174">
        <v>4006470</v>
      </c>
      <c r="B174" t="s">
        <v>102</v>
      </c>
      <c r="C174" t="s">
        <v>102</v>
      </c>
    </row>
    <row r="175" spans="1:3" hidden="1" x14ac:dyDescent="0.15">
      <c r="A175">
        <v>4021925</v>
      </c>
      <c r="B175" t="s">
        <v>102</v>
      </c>
      <c r="C175" t="s">
        <v>102</v>
      </c>
    </row>
    <row r="176" spans="1:3" hidden="1" x14ac:dyDescent="0.15">
      <c r="A176">
        <v>3924587</v>
      </c>
      <c r="B176" t="s">
        <v>102</v>
      </c>
      <c r="C176" t="s">
        <v>102</v>
      </c>
    </row>
    <row r="177" spans="1:3" hidden="1" x14ac:dyDescent="0.15">
      <c r="A177">
        <v>4455599</v>
      </c>
      <c r="B177" t="s">
        <v>102</v>
      </c>
      <c r="C177" t="s">
        <v>102</v>
      </c>
    </row>
    <row r="178" spans="1:3" hidden="1" x14ac:dyDescent="0.15">
      <c r="A178">
        <v>4543046</v>
      </c>
      <c r="B178" t="s">
        <v>102</v>
      </c>
      <c r="C178" t="s">
        <v>102</v>
      </c>
    </row>
    <row r="179" spans="1:3" hidden="1" x14ac:dyDescent="0.15">
      <c r="A179">
        <v>4130215</v>
      </c>
      <c r="B179" t="s">
        <v>102</v>
      </c>
      <c r="C179" t="s">
        <v>102</v>
      </c>
    </row>
    <row r="180" spans="1:3" hidden="1" x14ac:dyDescent="0.15">
      <c r="A180">
        <v>4135117</v>
      </c>
      <c r="B180" t="s">
        <v>102</v>
      </c>
      <c r="C180" t="s">
        <v>102</v>
      </c>
    </row>
    <row r="181" spans="1:3" hidden="1" x14ac:dyDescent="0.15">
      <c r="A181">
        <v>4362837</v>
      </c>
      <c r="B181" t="s">
        <v>1260</v>
      </c>
      <c r="C181" t="s">
        <v>1255</v>
      </c>
    </row>
    <row r="182" spans="1:3" hidden="1" x14ac:dyDescent="0.15">
      <c r="A182">
        <v>4516987</v>
      </c>
      <c r="B182" t="s">
        <v>102</v>
      </c>
      <c r="C182" t="s">
        <v>102</v>
      </c>
    </row>
    <row r="183" spans="1:3" hidden="1" x14ac:dyDescent="0.15">
      <c r="A183">
        <v>4252103</v>
      </c>
      <c r="B183" t="s">
        <v>102</v>
      </c>
      <c r="C183" t="s">
        <v>102</v>
      </c>
    </row>
    <row r="184" spans="1:3" hidden="1" x14ac:dyDescent="0.15">
      <c r="A184">
        <v>4187780</v>
      </c>
      <c r="B184" t="s">
        <v>102</v>
      </c>
      <c r="C184" t="s">
        <v>102</v>
      </c>
    </row>
    <row r="185" spans="1:3" hidden="1" x14ac:dyDescent="0.15">
      <c r="A185">
        <v>4501035</v>
      </c>
      <c r="B185" t="s">
        <v>102</v>
      </c>
      <c r="C185" t="s">
        <v>1281</v>
      </c>
    </row>
    <row r="186" spans="1:3" hidden="1" x14ac:dyDescent="0.15">
      <c r="A186">
        <v>4413974</v>
      </c>
      <c r="B186" t="s">
        <v>102</v>
      </c>
      <c r="C186" t="s">
        <v>102</v>
      </c>
    </row>
    <row r="187" spans="1:3" hidden="1" x14ac:dyDescent="0.15">
      <c r="A187">
        <v>4243642</v>
      </c>
      <c r="B187" t="s">
        <v>102</v>
      </c>
      <c r="C187" t="s">
        <v>102</v>
      </c>
    </row>
    <row r="188" spans="1:3" hidden="1" x14ac:dyDescent="0.15">
      <c r="A188">
        <v>4379825</v>
      </c>
      <c r="B188" t="s">
        <v>102</v>
      </c>
      <c r="C188" t="s">
        <v>102</v>
      </c>
    </row>
    <row r="189" spans="1:3" hidden="1" x14ac:dyDescent="0.15">
      <c r="A189">
        <v>4601685</v>
      </c>
      <c r="B189" t="s">
        <v>2579</v>
      </c>
      <c r="C189" t="s">
        <v>16011</v>
      </c>
    </row>
    <row r="190" spans="1:3" hidden="1" x14ac:dyDescent="0.15">
      <c r="A190">
        <v>4575478</v>
      </c>
      <c r="B190" t="s">
        <v>102</v>
      </c>
      <c r="C190" t="s">
        <v>102</v>
      </c>
    </row>
    <row r="191" spans="1:3" hidden="1" x14ac:dyDescent="0.15">
      <c r="A191">
        <v>4305562</v>
      </c>
      <c r="B191" t="s">
        <v>102</v>
      </c>
      <c r="C191" t="s">
        <v>102</v>
      </c>
    </row>
    <row r="192" spans="1:3" hidden="1" x14ac:dyDescent="0.15">
      <c r="A192">
        <v>4344001</v>
      </c>
      <c r="B192" t="s">
        <v>102</v>
      </c>
      <c r="C192" t="s">
        <v>102</v>
      </c>
    </row>
    <row r="193" spans="1:3" hidden="1" x14ac:dyDescent="0.15">
      <c r="A193">
        <v>4324237</v>
      </c>
      <c r="B193" t="s">
        <v>1318</v>
      </c>
      <c r="C193" t="s">
        <v>16012</v>
      </c>
    </row>
    <row r="194" spans="1:3" hidden="1" x14ac:dyDescent="0.15">
      <c r="A194">
        <v>4390088</v>
      </c>
      <c r="B194" t="s">
        <v>102</v>
      </c>
      <c r="C194" t="s">
        <v>102</v>
      </c>
    </row>
    <row r="195" spans="1:3" hidden="1" x14ac:dyDescent="0.15">
      <c r="A195">
        <v>4476354</v>
      </c>
      <c r="B195" t="s">
        <v>102</v>
      </c>
      <c r="C195" t="s">
        <v>102</v>
      </c>
    </row>
    <row r="196" spans="1:3" hidden="1" x14ac:dyDescent="0.15">
      <c r="A196">
        <v>4290222</v>
      </c>
      <c r="B196" t="s">
        <v>102</v>
      </c>
      <c r="C196" t="s">
        <v>102</v>
      </c>
    </row>
  </sheetData>
  <autoFilter ref="A1:C196">
    <filterColumn colId="0">
      <filters>
        <filter val="特公平7-29884"/>
      </filters>
    </filterColumn>
  </autoFilter>
  <phoneticPr fontId="7"/>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79"/>
  <sheetViews>
    <sheetView workbookViewId="0">
      <pane xSplit="7" ySplit="1" topLeftCell="H353" activePane="bottomRight" state="frozen"/>
      <selection pane="topRight" activeCell="G1" sqref="G1"/>
      <selection pane="bottomLeft" activeCell="A2" sqref="A2"/>
      <selection pane="bottomRight" activeCell="C377" sqref="C377:C379"/>
    </sheetView>
  </sheetViews>
  <sheetFormatPr defaultRowHeight="13.5" x14ac:dyDescent="0.15"/>
  <cols>
    <col min="1" max="1" width="3.5" style="543" customWidth="1"/>
    <col min="2" max="2" width="9" style="543"/>
    <col min="3" max="3" width="12.25" style="545" customWidth="1"/>
    <col min="4" max="5" width="9" style="543"/>
    <col min="6" max="6" width="16.25" style="543" customWidth="1"/>
    <col min="7" max="8" width="9" style="543"/>
    <col min="9" max="10" width="18.375" style="543" customWidth="1"/>
    <col min="11" max="16384" width="9" style="543"/>
  </cols>
  <sheetData>
    <row r="1" spans="1:47" x14ac:dyDescent="0.15">
      <c r="A1" s="543" t="s">
        <v>95</v>
      </c>
      <c r="B1" s="544" t="s">
        <v>16013</v>
      </c>
      <c r="C1" s="545" t="s">
        <v>16014</v>
      </c>
      <c r="D1" s="543" t="s">
        <v>5710</v>
      </c>
      <c r="E1" s="543" t="s">
        <v>3961</v>
      </c>
      <c r="F1" s="543" t="s">
        <v>5711</v>
      </c>
      <c r="G1" s="543" t="s">
        <v>5713</v>
      </c>
      <c r="H1" s="543" t="s">
        <v>16015</v>
      </c>
      <c r="I1" s="543" t="s">
        <v>16016</v>
      </c>
      <c r="J1" s="543" t="s">
        <v>16017</v>
      </c>
      <c r="K1" s="543" t="s">
        <v>5714</v>
      </c>
      <c r="L1" s="543" t="s">
        <v>5715</v>
      </c>
      <c r="M1" s="543" t="s">
        <v>5716</v>
      </c>
      <c r="N1" s="543" t="s">
        <v>5717</v>
      </c>
      <c r="O1" s="543" t="s">
        <v>5718</v>
      </c>
      <c r="P1" s="543" t="s">
        <v>5719</v>
      </c>
      <c r="Q1" s="543" t="s">
        <v>5720</v>
      </c>
      <c r="R1" s="543" t="s">
        <v>5721</v>
      </c>
      <c r="S1" s="543" t="s">
        <v>5722</v>
      </c>
      <c r="T1" s="543" t="s">
        <v>5723</v>
      </c>
      <c r="U1" s="543" t="s">
        <v>5724</v>
      </c>
      <c r="V1" s="543" t="s">
        <v>5725</v>
      </c>
      <c r="W1" s="543" t="s">
        <v>5726</v>
      </c>
      <c r="X1" s="543" t="s">
        <v>5727</v>
      </c>
      <c r="Y1" s="543" t="s">
        <v>5728</v>
      </c>
      <c r="Z1" s="543" t="s">
        <v>5729</v>
      </c>
      <c r="AA1" s="543" t="s">
        <v>5730</v>
      </c>
      <c r="AB1" s="543" t="s">
        <v>5731</v>
      </c>
      <c r="AC1" s="543" t="s">
        <v>5732</v>
      </c>
      <c r="AD1" s="543" t="s">
        <v>5733</v>
      </c>
      <c r="AE1" s="543" t="s">
        <v>5734</v>
      </c>
      <c r="AF1" s="543" t="s">
        <v>5735</v>
      </c>
      <c r="AG1" s="543" t="s">
        <v>5736</v>
      </c>
      <c r="AH1" s="543" t="s">
        <v>5737</v>
      </c>
      <c r="AI1" s="543" t="s">
        <v>5738</v>
      </c>
      <c r="AJ1" s="543" t="s">
        <v>5739</v>
      </c>
      <c r="AK1" s="543" t="s">
        <v>5740</v>
      </c>
      <c r="AL1" s="543" t="s">
        <v>5741</v>
      </c>
      <c r="AM1" s="543" t="s">
        <v>5742</v>
      </c>
      <c r="AN1" s="543" t="s">
        <v>5743</v>
      </c>
      <c r="AO1" s="543" t="s">
        <v>5744</v>
      </c>
      <c r="AP1" s="543" t="s">
        <v>5745</v>
      </c>
      <c r="AQ1" s="543" t="s">
        <v>5746</v>
      </c>
      <c r="AR1" s="543" t="s">
        <v>5747</v>
      </c>
      <c r="AS1" s="543" t="s">
        <v>16018</v>
      </c>
      <c r="AT1" s="543" t="s">
        <v>16019</v>
      </c>
      <c r="AU1" s="543" t="s">
        <v>16020</v>
      </c>
    </row>
    <row r="2" spans="1:47" x14ac:dyDescent="0.15">
      <c r="A2" s="543">
        <v>1</v>
      </c>
      <c r="B2" s="544">
        <v>799768</v>
      </c>
      <c r="C2" s="545" t="s">
        <v>102</v>
      </c>
      <c r="E2" s="543" t="s">
        <v>7160</v>
      </c>
      <c r="F2" s="543" t="s">
        <v>7161</v>
      </c>
      <c r="G2" s="543" t="s">
        <v>7162</v>
      </c>
      <c r="I2" s="543" t="s">
        <v>369</v>
      </c>
      <c r="J2" s="543" t="s">
        <v>369</v>
      </c>
      <c r="M2" s="543" t="s">
        <v>5750</v>
      </c>
      <c r="N2" s="543" t="s">
        <v>7163</v>
      </c>
      <c r="O2" s="543" t="s">
        <v>7164</v>
      </c>
      <c r="P2" s="543" t="s">
        <v>7164</v>
      </c>
      <c r="Q2" s="543" t="s">
        <v>7164</v>
      </c>
      <c r="R2" s="543" t="s">
        <v>7165</v>
      </c>
      <c r="X2" s="543" t="s">
        <v>7166</v>
      </c>
      <c r="Y2" s="543" t="s">
        <v>7167</v>
      </c>
      <c r="Z2" s="543" t="s">
        <v>7168</v>
      </c>
      <c r="AA2" s="543" t="s">
        <v>7169</v>
      </c>
      <c r="AB2" s="543" t="s">
        <v>7170</v>
      </c>
      <c r="AC2" s="543" t="s">
        <v>5755</v>
      </c>
      <c r="AD2" s="543" t="s">
        <v>5779</v>
      </c>
      <c r="AF2" s="543" t="s">
        <v>7171</v>
      </c>
      <c r="AK2" s="543" t="s">
        <v>5759</v>
      </c>
      <c r="AM2" s="543" t="s">
        <v>5759</v>
      </c>
      <c r="AN2" s="543" t="s">
        <v>7172</v>
      </c>
      <c r="AU2" s="543" t="s">
        <v>7168</v>
      </c>
    </row>
    <row r="3" spans="1:47" x14ac:dyDescent="0.15">
      <c r="A3" s="543">
        <v>2</v>
      </c>
      <c r="B3" s="544">
        <v>754276</v>
      </c>
      <c r="C3" s="545" t="s">
        <v>102</v>
      </c>
      <c r="E3" s="543" t="s">
        <v>414</v>
      </c>
      <c r="F3" s="543" t="s">
        <v>5749</v>
      </c>
      <c r="G3" s="543" t="s">
        <v>5748</v>
      </c>
      <c r="I3" s="543" t="s">
        <v>425</v>
      </c>
      <c r="J3" s="543" t="s">
        <v>425</v>
      </c>
      <c r="M3" s="543" t="s">
        <v>5750</v>
      </c>
      <c r="N3" s="543" t="s">
        <v>5751</v>
      </c>
      <c r="O3" s="543" t="s">
        <v>418</v>
      </c>
      <c r="P3" s="543" t="s">
        <v>418</v>
      </c>
      <c r="Q3" s="543" t="s">
        <v>418</v>
      </c>
      <c r="R3" s="543" t="s">
        <v>5752</v>
      </c>
      <c r="X3" s="543" t="s">
        <v>5753</v>
      </c>
      <c r="Y3" s="543" t="s">
        <v>419</v>
      </c>
      <c r="Z3" s="543" t="s">
        <v>420</v>
      </c>
      <c r="AA3" s="543" t="s">
        <v>421</v>
      </c>
      <c r="AB3" s="543" t="s">
        <v>5754</v>
      </c>
      <c r="AC3" s="543" t="s">
        <v>5755</v>
      </c>
      <c r="AD3" s="543" t="s">
        <v>5756</v>
      </c>
      <c r="AF3" s="543" t="s">
        <v>5757</v>
      </c>
      <c r="AJ3" s="543" t="s">
        <v>5758</v>
      </c>
      <c r="AK3" s="543" t="s">
        <v>5759</v>
      </c>
      <c r="AM3" s="543" t="s">
        <v>5759</v>
      </c>
      <c r="AN3" s="543" t="s">
        <v>5760</v>
      </c>
      <c r="AU3" s="543" t="s">
        <v>420</v>
      </c>
    </row>
    <row r="4" spans="1:47" x14ac:dyDescent="0.15">
      <c r="A4" s="543">
        <v>3</v>
      </c>
      <c r="B4" s="544">
        <v>892059</v>
      </c>
      <c r="C4" s="545" t="s">
        <v>4319</v>
      </c>
      <c r="D4" s="543" t="s">
        <v>4319</v>
      </c>
      <c r="E4" s="543" t="s">
        <v>3040</v>
      </c>
      <c r="F4" s="543" t="s">
        <v>6622</v>
      </c>
      <c r="G4" s="543" t="s">
        <v>6623</v>
      </c>
      <c r="I4" s="543" t="s">
        <v>3049</v>
      </c>
      <c r="J4" s="543" t="s">
        <v>3049</v>
      </c>
      <c r="M4" s="543" t="s">
        <v>5750</v>
      </c>
      <c r="N4" s="543" t="s">
        <v>6624</v>
      </c>
      <c r="O4" s="543" t="s">
        <v>3044</v>
      </c>
      <c r="P4" s="543" t="s">
        <v>3044</v>
      </c>
      <c r="Q4" s="543" t="s">
        <v>3044</v>
      </c>
      <c r="R4" s="543" t="s">
        <v>6625</v>
      </c>
      <c r="V4" s="543" t="s">
        <v>6626</v>
      </c>
      <c r="X4" s="543" t="s">
        <v>6627</v>
      </c>
      <c r="Y4" s="543" t="s">
        <v>3045</v>
      </c>
      <c r="Z4" s="543" t="s">
        <v>3046</v>
      </c>
      <c r="AA4" s="543" t="s">
        <v>3047</v>
      </c>
      <c r="AB4" s="543" t="s">
        <v>6628</v>
      </c>
      <c r="AC4" s="543" t="s">
        <v>5755</v>
      </c>
      <c r="AD4" s="543" t="s">
        <v>5779</v>
      </c>
      <c r="AF4" s="543" t="s">
        <v>6629</v>
      </c>
      <c r="AJ4" s="543" t="s">
        <v>6630</v>
      </c>
      <c r="AK4" s="543" t="s">
        <v>5759</v>
      </c>
      <c r="AM4" s="543" t="s">
        <v>5759</v>
      </c>
      <c r="AN4" s="543" t="s">
        <v>6631</v>
      </c>
      <c r="AU4" s="543" t="s">
        <v>3046</v>
      </c>
    </row>
    <row r="5" spans="1:47" x14ac:dyDescent="0.15">
      <c r="A5" s="543">
        <v>4</v>
      </c>
      <c r="C5" s="545" t="s">
        <v>7173</v>
      </c>
      <c r="D5" s="543" t="s">
        <v>7173</v>
      </c>
      <c r="E5" s="543" t="s">
        <v>7174</v>
      </c>
      <c r="I5" s="543" t="s">
        <v>16021</v>
      </c>
      <c r="J5" s="543" t="s">
        <v>16021</v>
      </c>
      <c r="M5" s="543" t="s">
        <v>5750</v>
      </c>
      <c r="N5" s="543" t="s">
        <v>7175</v>
      </c>
      <c r="O5" s="543" t="s">
        <v>3848</v>
      </c>
      <c r="P5" s="543" t="s">
        <v>3848</v>
      </c>
      <c r="R5" s="543" t="s">
        <v>7176</v>
      </c>
      <c r="V5" s="543" t="s">
        <v>7177</v>
      </c>
      <c r="Y5" s="543" t="s">
        <v>7178</v>
      </c>
      <c r="Z5" s="543" t="s">
        <v>7179</v>
      </c>
      <c r="AA5" s="543" t="s">
        <v>7180</v>
      </c>
      <c r="AB5" s="543" t="s">
        <v>7181</v>
      </c>
      <c r="AC5" s="543" t="s">
        <v>5755</v>
      </c>
      <c r="AD5" s="543" t="s">
        <v>5788</v>
      </c>
      <c r="AF5" s="543" t="s">
        <v>7182</v>
      </c>
      <c r="AJ5" s="543" t="s">
        <v>7183</v>
      </c>
      <c r="AK5" s="543" t="s">
        <v>5759</v>
      </c>
      <c r="AM5" s="543" t="s">
        <v>5759</v>
      </c>
      <c r="AN5" s="543" t="s">
        <v>7184</v>
      </c>
      <c r="AU5" s="543" t="s">
        <v>7179</v>
      </c>
    </row>
    <row r="6" spans="1:47" x14ac:dyDescent="0.15">
      <c r="A6" s="543">
        <v>5</v>
      </c>
      <c r="C6" s="545" t="s">
        <v>5761</v>
      </c>
      <c r="D6" s="543" t="s">
        <v>5761</v>
      </c>
      <c r="E6" s="543" t="s">
        <v>2562</v>
      </c>
      <c r="I6" s="543" t="s">
        <v>2557</v>
      </c>
      <c r="J6" s="543" t="s">
        <v>2557</v>
      </c>
      <c r="M6" s="543" t="s">
        <v>5750</v>
      </c>
      <c r="N6" s="543" t="s">
        <v>5762</v>
      </c>
      <c r="O6" s="543" t="s">
        <v>2539</v>
      </c>
      <c r="P6" s="543" t="s">
        <v>2539</v>
      </c>
      <c r="R6" s="543" t="s">
        <v>5763</v>
      </c>
      <c r="V6" s="543" t="s">
        <v>5764</v>
      </c>
      <c r="Y6" s="543" t="s">
        <v>2554</v>
      </c>
      <c r="Z6" s="543" t="s">
        <v>2555</v>
      </c>
      <c r="AA6" s="543" t="s">
        <v>2556</v>
      </c>
      <c r="AB6" s="543" t="s">
        <v>5765</v>
      </c>
      <c r="AC6" s="543" t="s">
        <v>5755</v>
      </c>
      <c r="AD6" s="543" t="s">
        <v>5766</v>
      </c>
      <c r="AE6" s="543" t="s">
        <v>2564</v>
      </c>
      <c r="AF6" s="543" t="s">
        <v>5767</v>
      </c>
      <c r="AG6" s="543" t="s">
        <v>5768</v>
      </c>
      <c r="AJ6" s="543" t="s">
        <v>5769</v>
      </c>
      <c r="AK6" s="543" t="s">
        <v>5759</v>
      </c>
      <c r="AM6" s="543" t="s">
        <v>5759</v>
      </c>
      <c r="AN6" s="543" t="s">
        <v>5770</v>
      </c>
      <c r="AU6" s="543" t="s">
        <v>2555</v>
      </c>
    </row>
    <row r="7" spans="1:47" x14ac:dyDescent="0.15">
      <c r="A7" s="543">
        <v>6</v>
      </c>
      <c r="B7" s="544">
        <v>1395683</v>
      </c>
      <c r="C7" s="545" t="s">
        <v>5771</v>
      </c>
      <c r="D7" s="543" t="s">
        <v>5771</v>
      </c>
      <c r="E7" s="543" t="s">
        <v>249</v>
      </c>
      <c r="F7" s="543" t="s">
        <v>5772</v>
      </c>
      <c r="G7" s="543" t="s">
        <v>5773</v>
      </c>
      <c r="I7" s="543" t="s">
        <v>234</v>
      </c>
      <c r="J7" s="543" t="s">
        <v>234</v>
      </c>
      <c r="M7" s="543" t="s">
        <v>5750</v>
      </c>
      <c r="N7" s="543" t="s">
        <v>5774</v>
      </c>
      <c r="O7" s="543" t="s">
        <v>253</v>
      </c>
      <c r="P7" s="543" t="s">
        <v>253</v>
      </c>
      <c r="Q7" s="543" t="s">
        <v>253</v>
      </c>
      <c r="R7" s="543" t="s">
        <v>5775</v>
      </c>
      <c r="V7" s="543" t="s">
        <v>5776</v>
      </c>
      <c r="X7" s="543" t="s">
        <v>5777</v>
      </c>
      <c r="Y7" s="543" t="s">
        <v>255</v>
      </c>
      <c r="Z7" s="543" t="s">
        <v>256</v>
      </c>
      <c r="AA7" s="543" t="s">
        <v>257</v>
      </c>
      <c r="AB7" s="543" t="s">
        <v>5778</v>
      </c>
      <c r="AC7" s="543" t="s">
        <v>5755</v>
      </c>
      <c r="AD7" s="543" t="s">
        <v>5779</v>
      </c>
      <c r="AE7" s="543" t="s">
        <v>254</v>
      </c>
      <c r="AF7" s="543" t="s">
        <v>5780</v>
      </c>
      <c r="AJ7" s="543" t="s">
        <v>5781</v>
      </c>
      <c r="AK7" s="543" t="s">
        <v>5759</v>
      </c>
      <c r="AL7" s="543" t="s">
        <v>5759</v>
      </c>
      <c r="AM7" s="543" t="s">
        <v>5759</v>
      </c>
      <c r="AN7" s="543" t="s">
        <v>5782</v>
      </c>
      <c r="AT7" s="543" t="s">
        <v>16022</v>
      </c>
      <c r="AU7" s="543" t="s">
        <v>256</v>
      </c>
    </row>
    <row r="8" spans="1:47" x14ac:dyDescent="0.15">
      <c r="A8" s="543">
        <v>7</v>
      </c>
      <c r="C8" s="545" t="s">
        <v>5783</v>
      </c>
      <c r="D8" s="543" t="s">
        <v>5783</v>
      </c>
      <c r="E8" s="543" t="s">
        <v>881</v>
      </c>
      <c r="I8" s="543" t="s">
        <v>888</v>
      </c>
      <c r="J8" s="543" t="s">
        <v>888</v>
      </c>
      <c r="M8" s="543" t="s">
        <v>5750</v>
      </c>
      <c r="N8" s="543" t="s">
        <v>5784</v>
      </c>
      <c r="O8" s="543" t="s">
        <v>883</v>
      </c>
      <c r="P8" s="543" t="s">
        <v>883</v>
      </c>
      <c r="R8" s="543" t="s">
        <v>5785</v>
      </c>
      <c r="V8" s="543" t="s">
        <v>5786</v>
      </c>
      <c r="Y8" s="543" t="s">
        <v>884</v>
      </c>
      <c r="Z8" s="543" t="s">
        <v>885</v>
      </c>
      <c r="AA8" s="543" t="s">
        <v>886</v>
      </c>
      <c r="AB8" s="543" t="s">
        <v>5787</v>
      </c>
      <c r="AC8" s="543" t="s">
        <v>5755</v>
      </c>
      <c r="AD8" s="543" t="s">
        <v>5788</v>
      </c>
      <c r="AE8" s="543" t="s">
        <v>883</v>
      </c>
      <c r="AF8" s="543" t="s">
        <v>5789</v>
      </c>
      <c r="AJ8" s="543" t="s">
        <v>5790</v>
      </c>
      <c r="AK8" s="543" t="s">
        <v>5759</v>
      </c>
      <c r="AM8" s="543" t="s">
        <v>5759</v>
      </c>
      <c r="AN8" s="543" t="s">
        <v>5791</v>
      </c>
      <c r="AU8" s="543" t="s">
        <v>885</v>
      </c>
    </row>
    <row r="9" spans="1:47" x14ac:dyDescent="0.15">
      <c r="A9" s="543">
        <v>8</v>
      </c>
      <c r="B9" s="544">
        <v>1147410</v>
      </c>
      <c r="C9" s="545" t="s">
        <v>16023</v>
      </c>
      <c r="D9" s="543" t="s">
        <v>16023</v>
      </c>
      <c r="E9" s="543" t="s">
        <v>2550</v>
      </c>
      <c r="F9" s="543" t="s">
        <v>5793</v>
      </c>
      <c r="G9" s="543" t="s">
        <v>5117</v>
      </c>
      <c r="I9" s="543" t="s">
        <v>2557</v>
      </c>
      <c r="J9" s="543" t="s">
        <v>2557</v>
      </c>
      <c r="M9" s="543" t="s">
        <v>5750</v>
      </c>
      <c r="N9" s="543" t="s">
        <v>5794</v>
      </c>
      <c r="O9" s="543" t="s">
        <v>2539</v>
      </c>
      <c r="P9" s="543" t="s">
        <v>2539</v>
      </c>
      <c r="Q9" s="543" t="s">
        <v>2539</v>
      </c>
      <c r="R9" s="543" t="s">
        <v>5795</v>
      </c>
      <c r="V9" s="543" t="s">
        <v>5796</v>
      </c>
      <c r="X9" s="543" t="s">
        <v>5797</v>
      </c>
      <c r="Y9" s="543" t="s">
        <v>2554</v>
      </c>
      <c r="Z9" s="543" t="s">
        <v>2555</v>
      </c>
      <c r="AA9" s="543" t="s">
        <v>2556</v>
      </c>
      <c r="AB9" s="543" t="s">
        <v>5798</v>
      </c>
      <c r="AC9" s="543" t="s">
        <v>5755</v>
      </c>
      <c r="AD9" s="543" t="s">
        <v>5756</v>
      </c>
      <c r="AF9" s="543" t="s">
        <v>5799</v>
      </c>
      <c r="AJ9" s="543" t="s">
        <v>5800</v>
      </c>
      <c r="AK9" s="543" t="s">
        <v>5759</v>
      </c>
      <c r="AM9" s="543" t="s">
        <v>5759</v>
      </c>
      <c r="AN9" s="543" t="s">
        <v>5801</v>
      </c>
      <c r="AU9" s="543" t="s">
        <v>2555</v>
      </c>
    </row>
    <row r="10" spans="1:47" x14ac:dyDescent="0.15">
      <c r="A10" s="543">
        <v>9</v>
      </c>
      <c r="C10" s="545" t="s">
        <v>1937</v>
      </c>
      <c r="D10" s="543" t="s">
        <v>1937</v>
      </c>
      <c r="E10" s="543" t="s">
        <v>1938</v>
      </c>
      <c r="I10" s="543" t="s">
        <v>1946</v>
      </c>
      <c r="J10" s="543" t="s">
        <v>1946</v>
      </c>
      <c r="M10" s="543" t="s">
        <v>5750</v>
      </c>
      <c r="N10" s="543" t="s">
        <v>5803</v>
      </c>
      <c r="O10" s="543" t="s">
        <v>1940</v>
      </c>
      <c r="P10" s="543" t="s">
        <v>1940</v>
      </c>
      <c r="R10" s="543" t="s">
        <v>5804</v>
      </c>
      <c r="V10" s="543" t="s">
        <v>5805</v>
      </c>
      <c r="Y10" s="543" t="s">
        <v>1942</v>
      </c>
      <c r="Z10" s="543" t="s">
        <v>1943</v>
      </c>
      <c r="AA10" s="543" t="s">
        <v>1944</v>
      </c>
      <c r="AB10" s="543" t="s">
        <v>5806</v>
      </c>
      <c r="AC10" s="543" t="s">
        <v>5755</v>
      </c>
      <c r="AD10" s="543" t="s">
        <v>5788</v>
      </c>
      <c r="AE10" s="543" t="s">
        <v>1941</v>
      </c>
      <c r="AF10" s="543" t="s">
        <v>5807</v>
      </c>
      <c r="AJ10" s="543" t="s">
        <v>5808</v>
      </c>
      <c r="AK10" s="543" t="s">
        <v>5759</v>
      </c>
      <c r="AM10" s="543" t="s">
        <v>5759</v>
      </c>
      <c r="AN10" s="543" t="s">
        <v>5809</v>
      </c>
      <c r="AU10" s="543" t="s">
        <v>1943</v>
      </c>
    </row>
    <row r="11" spans="1:47" x14ac:dyDescent="0.15">
      <c r="A11" s="543">
        <v>10</v>
      </c>
      <c r="B11" s="544">
        <v>1480360</v>
      </c>
      <c r="C11" s="545" t="s">
        <v>4615</v>
      </c>
      <c r="D11" s="543" t="s">
        <v>4615</v>
      </c>
      <c r="E11" s="543" t="s">
        <v>7142</v>
      </c>
      <c r="F11" s="543" t="s">
        <v>5444</v>
      </c>
      <c r="G11" s="543" t="s">
        <v>7143</v>
      </c>
      <c r="I11" s="543" t="s">
        <v>3392</v>
      </c>
      <c r="J11" s="543" t="s">
        <v>3392</v>
      </c>
      <c r="M11" s="543" t="s">
        <v>5750</v>
      </c>
      <c r="N11" s="543" t="s">
        <v>7144</v>
      </c>
      <c r="O11" s="543" t="s">
        <v>3385</v>
      </c>
      <c r="P11" s="543" t="s">
        <v>3385</v>
      </c>
      <c r="Q11" s="543" t="s">
        <v>3385</v>
      </c>
      <c r="R11" s="543" t="s">
        <v>7145</v>
      </c>
      <c r="V11" s="543" t="s">
        <v>7146</v>
      </c>
      <c r="X11" s="543" t="s">
        <v>7147</v>
      </c>
      <c r="Y11" s="543" t="s">
        <v>3387</v>
      </c>
      <c r="Z11" s="543" t="s">
        <v>3388</v>
      </c>
      <c r="AA11" s="543" t="s">
        <v>3389</v>
      </c>
      <c r="AB11" s="543" t="s">
        <v>7148</v>
      </c>
      <c r="AC11" s="543" t="s">
        <v>5755</v>
      </c>
      <c r="AD11" s="543" t="s">
        <v>5779</v>
      </c>
      <c r="AE11" s="543" t="s">
        <v>3386</v>
      </c>
      <c r="AF11" s="543" t="s">
        <v>7149</v>
      </c>
      <c r="AJ11" s="543" t="s">
        <v>16024</v>
      </c>
      <c r="AK11" s="543" t="s">
        <v>5759</v>
      </c>
      <c r="AL11" s="543" t="s">
        <v>5759</v>
      </c>
      <c r="AM11" s="543" t="s">
        <v>5759</v>
      </c>
      <c r="AN11" s="543" t="s">
        <v>7151</v>
      </c>
      <c r="AT11" s="543" t="s">
        <v>16025</v>
      </c>
      <c r="AU11" s="543" t="s">
        <v>3388</v>
      </c>
    </row>
    <row r="12" spans="1:47" x14ac:dyDescent="0.15">
      <c r="A12" s="543">
        <v>11</v>
      </c>
      <c r="B12" s="544">
        <v>1334033</v>
      </c>
      <c r="C12" s="545" t="s">
        <v>5810</v>
      </c>
      <c r="D12" s="543" t="s">
        <v>5810</v>
      </c>
      <c r="E12" s="543" t="s">
        <v>2400</v>
      </c>
      <c r="F12" s="543" t="s">
        <v>5811</v>
      </c>
      <c r="G12" s="543" t="s">
        <v>5812</v>
      </c>
      <c r="I12" s="543" t="s">
        <v>2408</v>
      </c>
      <c r="J12" s="543" t="s">
        <v>2408</v>
      </c>
      <c r="M12" s="543" t="s">
        <v>5750</v>
      </c>
      <c r="N12" s="543" t="s">
        <v>5813</v>
      </c>
      <c r="O12" s="543" t="s">
        <v>569</v>
      </c>
      <c r="P12" s="543" t="s">
        <v>569</v>
      </c>
      <c r="Q12" s="543" t="s">
        <v>569</v>
      </c>
      <c r="R12" s="543" t="s">
        <v>5814</v>
      </c>
      <c r="V12" s="543" t="s">
        <v>5815</v>
      </c>
      <c r="X12" s="543" t="s">
        <v>5816</v>
      </c>
      <c r="Y12" s="543" t="s">
        <v>2405</v>
      </c>
      <c r="Z12" s="543" t="s">
        <v>2406</v>
      </c>
      <c r="AA12" s="543" t="s">
        <v>2407</v>
      </c>
      <c r="AB12" s="543" t="s">
        <v>5817</v>
      </c>
      <c r="AC12" s="543" t="s">
        <v>5755</v>
      </c>
      <c r="AD12" s="543" t="s">
        <v>5756</v>
      </c>
      <c r="AE12" s="543" t="s">
        <v>2404</v>
      </c>
      <c r="AF12" s="543" t="s">
        <v>5818</v>
      </c>
      <c r="AJ12" s="543" t="s">
        <v>5819</v>
      </c>
      <c r="AK12" s="543" t="s">
        <v>5759</v>
      </c>
      <c r="AL12" s="543" t="s">
        <v>5759</v>
      </c>
      <c r="AM12" s="543" t="s">
        <v>5759</v>
      </c>
      <c r="AN12" s="543" t="s">
        <v>5820</v>
      </c>
      <c r="AT12" s="543" t="s">
        <v>16026</v>
      </c>
      <c r="AU12" s="543" t="s">
        <v>2406</v>
      </c>
    </row>
    <row r="13" spans="1:47" x14ac:dyDescent="0.15">
      <c r="A13" s="543">
        <v>12</v>
      </c>
      <c r="B13" s="544">
        <v>1565146</v>
      </c>
      <c r="C13" s="545" t="s">
        <v>7185</v>
      </c>
      <c r="D13" s="543" t="s">
        <v>7185</v>
      </c>
      <c r="E13" s="543" t="s">
        <v>7186</v>
      </c>
      <c r="F13" s="543" t="s">
        <v>7187</v>
      </c>
      <c r="G13" s="543" t="s">
        <v>7188</v>
      </c>
      <c r="I13" s="543" t="s">
        <v>16027</v>
      </c>
      <c r="J13" s="543" t="s">
        <v>16027</v>
      </c>
      <c r="M13" s="543" t="s">
        <v>5750</v>
      </c>
      <c r="N13" s="543" t="s">
        <v>7189</v>
      </c>
      <c r="O13" s="543" t="s">
        <v>7190</v>
      </c>
      <c r="P13" s="543" t="s">
        <v>7190</v>
      </c>
      <c r="Q13" s="543" t="s">
        <v>7190</v>
      </c>
      <c r="R13" s="543" t="s">
        <v>7191</v>
      </c>
      <c r="S13" s="543" t="s">
        <v>5914</v>
      </c>
      <c r="T13" s="543" t="s">
        <v>7192</v>
      </c>
      <c r="U13" s="543" t="s">
        <v>7193</v>
      </c>
      <c r="V13" s="543" t="s">
        <v>7194</v>
      </c>
      <c r="X13" s="543" t="s">
        <v>7195</v>
      </c>
      <c r="Y13" s="543" t="s">
        <v>7196</v>
      </c>
      <c r="Z13" s="543" t="s">
        <v>7197</v>
      </c>
      <c r="AA13" s="543" t="s">
        <v>7198</v>
      </c>
      <c r="AB13" s="543" t="s">
        <v>7199</v>
      </c>
      <c r="AC13" s="543" t="s">
        <v>5755</v>
      </c>
      <c r="AD13" s="543" t="s">
        <v>5779</v>
      </c>
      <c r="AE13" s="543" t="s">
        <v>7200</v>
      </c>
      <c r="AF13" s="543" t="s">
        <v>7201</v>
      </c>
      <c r="AJ13" s="543" t="s">
        <v>7202</v>
      </c>
      <c r="AK13" s="543" t="s">
        <v>5759</v>
      </c>
      <c r="AL13" s="543" t="s">
        <v>5759</v>
      </c>
      <c r="AM13" s="543" t="s">
        <v>5759</v>
      </c>
      <c r="AN13" s="543" t="s">
        <v>7203</v>
      </c>
      <c r="AO13" s="543" t="s">
        <v>7204</v>
      </c>
      <c r="AP13" s="543" t="s">
        <v>7205</v>
      </c>
      <c r="AQ13" s="543" t="s">
        <v>7204</v>
      </c>
      <c r="AR13" s="543" t="s">
        <v>7205</v>
      </c>
      <c r="AT13" s="543" t="s">
        <v>16028</v>
      </c>
      <c r="AU13" s="543" t="s">
        <v>7197</v>
      </c>
    </row>
    <row r="14" spans="1:47" x14ac:dyDescent="0.15">
      <c r="A14" s="543">
        <v>13</v>
      </c>
      <c r="B14" s="544">
        <v>1432558</v>
      </c>
      <c r="C14" s="545" t="s">
        <v>7206</v>
      </c>
      <c r="D14" s="543" t="s">
        <v>7206</v>
      </c>
      <c r="E14" s="543" t="s">
        <v>7207</v>
      </c>
      <c r="F14" s="543" t="s">
        <v>7208</v>
      </c>
      <c r="G14" s="543" t="s">
        <v>7209</v>
      </c>
      <c r="I14" s="543" t="s">
        <v>16029</v>
      </c>
      <c r="J14" s="543" t="s">
        <v>16029</v>
      </c>
      <c r="M14" s="543" t="s">
        <v>5750</v>
      </c>
      <c r="N14" s="543" t="s">
        <v>7210</v>
      </c>
      <c r="O14" s="543" t="s">
        <v>7211</v>
      </c>
      <c r="P14" s="543" t="s">
        <v>7211</v>
      </c>
      <c r="Q14" s="543" t="s">
        <v>7211</v>
      </c>
      <c r="R14" s="543" t="s">
        <v>7212</v>
      </c>
      <c r="V14" s="543" t="s">
        <v>7213</v>
      </c>
      <c r="X14" s="543" t="s">
        <v>6671</v>
      </c>
      <c r="Y14" s="543" t="s">
        <v>7214</v>
      </c>
      <c r="Z14" s="543" t="s">
        <v>7215</v>
      </c>
      <c r="AA14" s="543" t="s">
        <v>7216</v>
      </c>
      <c r="AB14" s="543" t="s">
        <v>7217</v>
      </c>
      <c r="AC14" s="543" t="s">
        <v>5755</v>
      </c>
      <c r="AD14" s="543" t="s">
        <v>5779</v>
      </c>
      <c r="AE14" s="543" t="s">
        <v>7218</v>
      </c>
      <c r="AF14" s="543" t="s">
        <v>7219</v>
      </c>
      <c r="AJ14" s="543" t="s">
        <v>7220</v>
      </c>
      <c r="AK14" s="543" t="s">
        <v>5759</v>
      </c>
      <c r="AL14" s="543" t="s">
        <v>5759</v>
      </c>
      <c r="AM14" s="543" t="s">
        <v>5759</v>
      </c>
      <c r="AN14" s="543" t="s">
        <v>7221</v>
      </c>
      <c r="AS14" s="543" t="s">
        <v>16030</v>
      </c>
      <c r="AT14" s="543" t="s">
        <v>16031</v>
      </c>
      <c r="AU14" s="543" t="s">
        <v>7215</v>
      </c>
    </row>
    <row r="15" spans="1:47" x14ac:dyDescent="0.15">
      <c r="A15" s="543">
        <v>14</v>
      </c>
      <c r="C15" s="545" t="s">
        <v>5821</v>
      </c>
      <c r="D15" s="543" t="s">
        <v>5821</v>
      </c>
      <c r="E15" s="543" t="s">
        <v>948</v>
      </c>
      <c r="I15" s="543" t="s">
        <v>959</v>
      </c>
      <c r="J15" s="543" t="s">
        <v>959</v>
      </c>
      <c r="M15" s="543" t="s">
        <v>5750</v>
      </c>
      <c r="N15" s="543" t="s">
        <v>5822</v>
      </c>
      <c r="O15" s="543" t="s">
        <v>952</v>
      </c>
      <c r="P15" s="543" t="s">
        <v>952</v>
      </c>
      <c r="R15" s="543" t="s">
        <v>5823</v>
      </c>
      <c r="V15" s="543" t="s">
        <v>5824</v>
      </c>
      <c r="Y15" s="543" t="s">
        <v>954</v>
      </c>
      <c r="Z15" s="543" t="s">
        <v>955</v>
      </c>
      <c r="AA15" s="543" t="s">
        <v>956</v>
      </c>
      <c r="AB15" s="543" t="s">
        <v>5825</v>
      </c>
      <c r="AC15" s="543" t="s">
        <v>5755</v>
      </c>
      <c r="AD15" s="543" t="s">
        <v>5788</v>
      </c>
      <c r="AE15" s="543" t="s">
        <v>953</v>
      </c>
      <c r="AF15" s="543" t="s">
        <v>5826</v>
      </c>
      <c r="AJ15" s="543" t="s">
        <v>5827</v>
      </c>
      <c r="AK15" s="543" t="s">
        <v>5759</v>
      </c>
      <c r="AM15" s="543" t="s">
        <v>5759</v>
      </c>
      <c r="AN15" s="543" t="s">
        <v>5828</v>
      </c>
      <c r="AS15" s="543" t="s">
        <v>16032</v>
      </c>
      <c r="AU15" s="543" t="s">
        <v>955</v>
      </c>
    </row>
    <row r="16" spans="1:47" x14ac:dyDescent="0.15">
      <c r="A16" s="543">
        <v>15</v>
      </c>
      <c r="C16" s="545" t="s">
        <v>1519</v>
      </c>
      <c r="D16" s="543" t="s">
        <v>1519</v>
      </c>
      <c r="E16" s="543" t="s">
        <v>1520</v>
      </c>
      <c r="I16" s="543" t="s">
        <v>1492</v>
      </c>
      <c r="J16" s="543" t="s">
        <v>1492</v>
      </c>
      <c r="M16" s="543" t="s">
        <v>5750</v>
      </c>
      <c r="N16" s="543" t="s">
        <v>5829</v>
      </c>
      <c r="O16" s="543" t="s">
        <v>1522</v>
      </c>
      <c r="P16" s="543" t="s">
        <v>1522</v>
      </c>
      <c r="R16" s="543" t="s">
        <v>5830</v>
      </c>
      <c r="V16" s="543" t="s">
        <v>5831</v>
      </c>
      <c r="Y16" s="543" t="s">
        <v>1488</v>
      </c>
      <c r="Z16" s="543" t="s">
        <v>1524</v>
      </c>
      <c r="AA16" s="543" t="s">
        <v>1525</v>
      </c>
      <c r="AB16" s="543" t="s">
        <v>5832</v>
      </c>
      <c r="AC16" s="543" t="s">
        <v>5755</v>
      </c>
      <c r="AD16" s="543" t="s">
        <v>5766</v>
      </c>
      <c r="AE16" s="543" t="s">
        <v>1523</v>
      </c>
      <c r="AF16" s="543" t="s">
        <v>5833</v>
      </c>
      <c r="AJ16" s="543" t="s">
        <v>5834</v>
      </c>
      <c r="AK16" s="543" t="s">
        <v>5759</v>
      </c>
      <c r="AM16" s="543" t="s">
        <v>5759</v>
      </c>
      <c r="AN16" s="543" t="s">
        <v>5835</v>
      </c>
      <c r="AS16" s="543" t="s">
        <v>16033</v>
      </c>
      <c r="AU16" s="543" t="s">
        <v>1524</v>
      </c>
    </row>
    <row r="17" spans="1:47" x14ac:dyDescent="0.15">
      <c r="A17" s="543">
        <v>16</v>
      </c>
      <c r="C17" s="545" t="s">
        <v>1483</v>
      </c>
      <c r="D17" s="543" t="s">
        <v>1483</v>
      </c>
      <c r="E17" s="543" t="s">
        <v>1484</v>
      </c>
      <c r="I17" s="543" t="s">
        <v>1492</v>
      </c>
      <c r="J17" s="543" t="s">
        <v>1492</v>
      </c>
      <c r="M17" s="543" t="s">
        <v>5750</v>
      </c>
      <c r="N17" s="543" t="s">
        <v>5837</v>
      </c>
      <c r="O17" s="543" t="s">
        <v>1486</v>
      </c>
      <c r="P17" s="543" t="s">
        <v>1486</v>
      </c>
      <c r="R17" s="543" t="s">
        <v>5838</v>
      </c>
      <c r="V17" s="543" t="s">
        <v>5839</v>
      </c>
      <c r="Y17" s="543" t="s">
        <v>1488</v>
      </c>
      <c r="Z17" s="543" t="s">
        <v>1489</v>
      </c>
      <c r="AA17" s="543" t="s">
        <v>1490</v>
      </c>
      <c r="AB17" s="543" t="s">
        <v>5840</v>
      </c>
      <c r="AC17" s="543" t="s">
        <v>5755</v>
      </c>
      <c r="AD17" s="543" t="s">
        <v>5788</v>
      </c>
      <c r="AE17" s="543" t="s">
        <v>1487</v>
      </c>
      <c r="AF17" s="543" t="s">
        <v>5841</v>
      </c>
      <c r="AJ17" s="543" t="s">
        <v>5842</v>
      </c>
      <c r="AK17" s="543" t="s">
        <v>5759</v>
      </c>
      <c r="AM17" s="543" t="s">
        <v>5759</v>
      </c>
      <c r="AN17" s="543" t="s">
        <v>5843</v>
      </c>
      <c r="AS17" s="543" t="s">
        <v>16033</v>
      </c>
      <c r="AU17" s="543" t="s">
        <v>1489</v>
      </c>
    </row>
    <row r="18" spans="1:47" x14ac:dyDescent="0.15">
      <c r="A18" s="543">
        <v>17</v>
      </c>
      <c r="B18" s="544">
        <v>1286187</v>
      </c>
      <c r="C18" s="545" t="s">
        <v>16034</v>
      </c>
      <c r="D18" s="543" t="s">
        <v>16034</v>
      </c>
      <c r="E18" s="543" t="s">
        <v>2158</v>
      </c>
      <c r="F18" s="543" t="s">
        <v>5845</v>
      </c>
      <c r="G18" s="543" t="s">
        <v>5846</v>
      </c>
      <c r="I18" s="543" t="s">
        <v>2171</v>
      </c>
      <c r="J18" s="543" t="s">
        <v>2171</v>
      </c>
      <c r="M18" s="543" t="s">
        <v>5750</v>
      </c>
      <c r="N18" s="543" t="s">
        <v>5847</v>
      </c>
      <c r="O18" s="543" t="s">
        <v>2164</v>
      </c>
      <c r="P18" s="543" t="s">
        <v>2164</v>
      </c>
      <c r="Q18" s="543" t="s">
        <v>2164</v>
      </c>
      <c r="R18" s="543" t="s">
        <v>5848</v>
      </c>
      <c r="S18" s="543" t="s">
        <v>5849</v>
      </c>
      <c r="T18" s="543" t="s">
        <v>5850</v>
      </c>
      <c r="U18" s="543" t="s">
        <v>5851</v>
      </c>
      <c r="V18" s="543" t="s">
        <v>5852</v>
      </c>
      <c r="X18" s="543" t="s">
        <v>5853</v>
      </c>
      <c r="Y18" s="543" t="s">
        <v>2166</v>
      </c>
      <c r="Z18" s="543" t="s">
        <v>2167</v>
      </c>
      <c r="AA18" s="543" t="s">
        <v>2168</v>
      </c>
      <c r="AB18" s="543" t="s">
        <v>5854</v>
      </c>
      <c r="AC18" s="543" t="s">
        <v>5755</v>
      </c>
      <c r="AD18" s="543" t="s">
        <v>5756</v>
      </c>
      <c r="AE18" s="543" t="s">
        <v>2165</v>
      </c>
      <c r="AF18" s="543" t="s">
        <v>5855</v>
      </c>
      <c r="AJ18" s="543" t="s">
        <v>5856</v>
      </c>
      <c r="AK18" s="543" t="s">
        <v>5759</v>
      </c>
      <c r="AL18" s="543" t="s">
        <v>5759</v>
      </c>
      <c r="AM18" s="543" t="s">
        <v>5759</v>
      </c>
      <c r="AN18" s="543" t="s">
        <v>5857</v>
      </c>
      <c r="AO18" s="543" t="s">
        <v>5858</v>
      </c>
      <c r="AP18" s="543" t="s">
        <v>5859</v>
      </c>
      <c r="AQ18" s="543" t="s">
        <v>5857</v>
      </c>
      <c r="AR18" s="543" t="s">
        <v>5854</v>
      </c>
      <c r="AS18" s="543" t="s">
        <v>16035</v>
      </c>
      <c r="AT18" s="543" t="s">
        <v>16036</v>
      </c>
      <c r="AU18" s="543" t="s">
        <v>2167</v>
      </c>
    </row>
    <row r="19" spans="1:47" x14ac:dyDescent="0.15">
      <c r="A19" s="543">
        <v>18</v>
      </c>
      <c r="B19" s="544">
        <v>1774114</v>
      </c>
      <c r="C19" s="545" t="s">
        <v>7222</v>
      </c>
      <c r="D19" s="543" t="s">
        <v>7222</v>
      </c>
      <c r="E19" s="543" t="s">
        <v>7223</v>
      </c>
      <c r="F19" s="543" t="s">
        <v>7224</v>
      </c>
      <c r="G19" s="543" t="s">
        <v>7225</v>
      </c>
      <c r="I19" s="543" t="s">
        <v>16037</v>
      </c>
      <c r="J19" s="543" t="s">
        <v>16037</v>
      </c>
      <c r="M19" s="543" t="s">
        <v>5750</v>
      </c>
      <c r="N19" s="543" t="s">
        <v>7226</v>
      </c>
      <c r="O19" s="543" t="s">
        <v>7227</v>
      </c>
      <c r="P19" s="543" t="s">
        <v>7227</v>
      </c>
      <c r="Q19" s="543" t="s">
        <v>7227</v>
      </c>
      <c r="R19" s="543" t="s">
        <v>7228</v>
      </c>
      <c r="V19" s="543" t="s">
        <v>7229</v>
      </c>
      <c r="X19" s="543" t="s">
        <v>7230</v>
      </c>
      <c r="Y19" s="543" t="s">
        <v>7231</v>
      </c>
      <c r="Z19" s="543" t="s">
        <v>7232</v>
      </c>
      <c r="AA19" s="543" t="s">
        <v>7233</v>
      </c>
      <c r="AB19" s="543" t="s">
        <v>7234</v>
      </c>
      <c r="AC19" s="543" t="s">
        <v>5755</v>
      </c>
      <c r="AD19" s="543" t="s">
        <v>5756</v>
      </c>
      <c r="AE19" s="543" t="s">
        <v>7235</v>
      </c>
      <c r="AF19" s="543" t="s">
        <v>7236</v>
      </c>
      <c r="AJ19" s="543" t="s">
        <v>7237</v>
      </c>
      <c r="AK19" s="543" t="s">
        <v>5759</v>
      </c>
      <c r="AL19" s="543" t="s">
        <v>5759</v>
      </c>
      <c r="AM19" s="543" t="s">
        <v>5759</v>
      </c>
      <c r="AN19" s="543" t="s">
        <v>7238</v>
      </c>
      <c r="AS19" s="543" t="s">
        <v>16038</v>
      </c>
      <c r="AT19" s="543" t="s">
        <v>16039</v>
      </c>
      <c r="AU19" s="543" t="s">
        <v>7232</v>
      </c>
    </row>
    <row r="20" spans="1:47" x14ac:dyDescent="0.15">
      <c r="A20" s="543">
        <v>19</v>
      </c>
      <c r="B20" s="544">
        <v>2580101</v>
      </c>
      <c r="C20" s="545" t="s">
        <v>8427</v>
      </c>
      <c r="D20" s="543" t="s">
        <v>8427</v>
      </c>
      <c r="E20" s="543" t="s">
        <v>8425</v>
      </c>
      <c r="F20" s="543" t="s">
        <v>16040</v>
      </c>
      <c r="I20" s="543" t="s">
        <v>16041</v>
      </c>
      <c r="J20" s="543" t="s">
        <v>16041</v>
      </c>
      <c r="M20" s="543" t="s">
        <v>5750</v>
      </c>
      <c r="N20" s="543" t="s">
        <v>16042</v>
      </c>
      <c r="O20" s="543" t="s">
        <v>3322</v>
      </c>
      <c r="P20" s="543" t="s">
        <v>3322</v>
      </c>
      <c r="Q20" s="543" t="s">
        <v>3322</v>
      </c>
      <c r="R20" s="543" t="s">
        <v>8441</v>
      </c>
      <c r="V20" s="543" t="s">
        <v>16043</v>
      </c>
      <c r="X20" s="543" t="s">
        <v>7560</v>
      </c>
      <c r="Y20" s="543" t="s">
        <v>16044</v>
      </c>
      <c r="Z20" s="543" t="s">
        <v>16045</v>
      </c>
      <c r="AA20" s="543" t="s">
        <v>16046</v>
      </c>
      <c r="AB20" s="543" t="s">
        <v>16047</v>
      </c>
      <c r="AC20" s="543" t="s">
        <v>5755</v>
      </c>
      <c r="AD20" s="543" t="s">
        <v>5756</v>
      </c>
      <c r="AE20" s="543" t="s">
        <v>16048</v>
      </c>
      <c r="AF20" s="543" t="s">
        <v>16049</v>
      </c>
      <c r="AG20" s="543" t="s">
        <v>16050</v>
      </c>
      <c r="AJ20" s="543" t="s">
        <v>16051</v>
      </c>
      <c r="AK20" s="543" t="s">
        <v>5759</v>
      </c>
      <c r="AL20" s="543" t="s">
        <v>5759</v>
      </c>
      <c r="AM20" s="543" t="s">
        <v>5759</v>
      </c>
      <c r="AN20" s="543" t="s">
        <v>16052</v>
      </c>
      <c r="AS20" s="543" t="s">
        <v>16053</v>
      </c>
      <c r="AT20" s="543" t="s">
        <v>16054</v>
      </c>
      <c r="AU20" s="543" t="s">
        <v>16045</v>
      </c>
    </row>
    <row r="21" spans="1:47" x14ac:dyDescent="0.15">
      <c r="A21" s="543">
        <v>20</v>
      </c>
      <c r="B21" s="544">
        <v>1957955</v>
      </c>
      <c r="C21" s="545" t="s">
        <v>5860</v>
      </c>
      <c r="D21" s="543" t="s">
        <v>5860</v>
      </c>
      <c r="E21" s="543" t="s">
        <v>1115</v>
      </c>
      <c r="F21" s="543" t="s">
        <v>5861</v>
      </c>
      <c r="G21" s="543" t="s">
        <v>5862</v>
      </c>
      <c r="I21" s="543" t="s">
        <v>1126</v>
      </c>
      <c r="J21" s="543" t="s">
        <v>1126</v>
      </c>
      <c r="M21" s="543" t="s">
        <v>5750</v>
      </c>
      <c r="N21" s="543" t="s">
        <v>5863</v>
      </c>
      <c r="O21" s="543" t="s">
        <v>1119</v>
      </c>
      <c r="P21" s="543" t="s">
        <v>1119</v>
      </c>
      <c r="Q21" s="543" t="s">
        <v>1119</v>
      </c>
      <c r="R21" s="543" t="s">
        <v>5864</v>
      </c>
      <c r="S21" s="543" t="s">
        <v>5865</v>
      </c>
      <c r="T21" s="543" t="s">
        <v>5866</v>
      </c>
      <c r="U21" s="543" t="s">
        <v>5867</v>
      </c>
      <c r="V21" s="543" t="s">
        <v>5868</v>
      </c>
      <c r="X21" s="543" t="s">
        <v>5869</v>
      </c>
      <c r="Y21" s="543" t="s">
        <v>1121</v>
      </c>
      <c r="Z21" s="543" t="s">
        <v>1122</v>
      </c>
      <c r="AA21" s="543" t="s">
        <v>1123</v>
      </c>
      <c r="AB21" s="543" t="s">
        <v>5870</v>
      </c>
      <c r="AC21" s="543" t="s">
        <v>5755</v>
      </c>
      <c r="AD21" s="543" t="s">
        <v>5756</v>
      </c>
      <c r="AE21" s="543" t="s">
        <v>1120</v>
      </c>
      <c r="AF21" s="543" t="s">
        <v>5871</v>
      </c>
      <c r="AG21" s="543" t="s">
        <v>5872</v>
      </c>
      <c r="AJ21" s="543" t="s">
        <v>5873</v>
      </c>
      <c r="AK21" s="543" t="s">
        <v>5759</v>
      </c>
      <c r="AL21" s="543" t="s">
        <v>5759</v>
      </c>
      <c r="AM21" s="543" t="s">
        <v>5759</v>
      </c>
      <c r="AN21" s="543" t="s">
        <v>5874</v>
      </c>
      <c r="AO21" s="543" t="s">
        <v>5875</v>
      </c>
      <c r="AP21" s="543" t="s">
        <v>5802</v>
      </c>
      <c r="AQ21" s="543" t="s">
        <v>5875</v>
      </c>
      <c r="AR21" s="543" t="s">
        <v>5802</v>
      </c>
      <c r="AS21" s="543" t="s">
        <v>16055</v>
      </c>
      <c r="AT21" s="543" t="s">
        <v>16056</v>
      </c>
      <c r="AU21" s="543" t="s">
        <v>1122</v>
      </c>
    </row>
    <row r="22" spans="1:47" x14ac:dyDescent="0.15">
      <c r="A22" s="543">
        <v>21</v>
      </c>
      <c r="C22" s="545" t="s">
        <v>4739</v>
      </c>
      <c r="D22" s="543" t="s">
        <v>4739</v>
      </c>
      <c r="E22" s="543" t="s">
        <v>3763</v>
      </c>
      <c r="I22" s="543" t="s">
        <v>3771</v>
      </c>
      <c r="J22" s="543" t="s">
        <v>3771</v>
      </c>
      <c r="M22" s="543" t="s">
        <v>5750</v>
      </c>
      <c r="N22" s="543" t="s">
        <v>6632</v>
      </c>
      <c r="O22" s="543" t="s">
        <v>3765</v>
      </c>
      <c r="P22" s="543" t="s">
        <v>3765</v>
      </c>
      <c r="R22" s="543" t="s">
        <v>6633</v>
      </c>
      <c r="V22" s="543" t="s">
        <v>6634</v>
      </c>
      <c r="Y22" s="543" t="s">
        <v>3767</v>
      </c>
      <c r="Z22" s="543" t="s">
        <v>3768</v>
      </c>
      <c r="AA22" s="543" t="s">
        <v>3769</v>
      </c>
      <c r="AB22" s="543" t="s">
        <v>6635</v>
      </c>
      <c r="AC22" s="543" t="s">
        <v>5755</v>
      </c>
      <c r="AD22" s="543" t="s">
        <v>5905</v>
      </c>
      <c r="AE22" s="543" t="s">
        <v>3766</v>
      </c>
      <c r="AF22" s="543" t="s">
        <v>6636</v>
      </c>
      <c r="AG22" s="543" t="s">
        <v>6637</v>
      </c>
      <c r="AJ22" s="543" t="s">
        <v>6638</v>
      </c>
      <c r="AK22" s="543" t="s">
        <v>5759</v>
      </c>
      <c r="AM22" s="543" t="s">
        <v>5759</v>
      </c>
      <c r="AN22" s="543" t="s">
        <v>6639</v>
      </c>
      <c r="AS22" s="543" t="s">
        <v>16057</v>
      </c>
      <c r="AU22" s="543" t="s">
        <v>3768</v>
      </c>
    </row>
    <row r="23" spans="1:47" x14ac:dyDescent="0.15">
      <c r="A23" s="543">
        <v>22</v>
      </c>
      <c r="B23" s="544">
        <v>2129422</v>
      </c>
      <c r="C23" s="545" t="s">
        <v>5877</v>
      </c>
      <c r="D23" s="543" t="s">
        <v>5877</v>
      </c>
      <c r="E23" s="543" t="s">
        <v>618</v>
      </c>
      <c r="F23" s="543" t="s">
        <v>5878</v>
      </c>
      <c r="G23" s="543" t="s">
        <v>5879</v>
      </c>
      <c r="I23" s="543" t="s">
        <v>627</v>
      </c>
      <c r="J23" s="543" t="s">
        <v>627</v>
      </c>
      <c r="M23" s="543" t="s">
        <v>5750</v>
      </c>
      <c r="N23" s="543" t="s">
        <v>5880</v>
      </c>
      <c r="O23" s="543" t="s">
        <v>606</v>
      </c>
      <c r="P23" s="543" t="s">
        <v>606</v>
      </c>
      <c r="Q23" s="543" t="s">
        <v>606</v>
      </c>
      <c r="R23" s="543" t="s">
        <v>5881</v>
      </c>
      <c r="V23" s="543" t="s">
        <v>5882</v>
      </c>
      <c r="X23" s="543" t="s">
        <v>5883</v>
      </c>
      <c r="Y23" s="543" t="s">
        <v>622</v>
      </c>
      <c r="Z23" s="543" t="s">
        <v>623</v>
      </c>
      <c r="AA23" s="543" t="s">
        <v>624</v>
      </c>
      <c r="AB23" s="543" t="s">
        <v>5884</v>
      </c>
      <c r="AC23" s="543" t="s">
        <v>5755</v>
      </c>
      <c r="AD23" s="543" t="s">
        <v>5779</v>
      </c>
      <c r="AE23" s="543" t="s">
        <v>607</v>
      </c>
      <c r="AF23" s="543" t="s">
        <v>5885</v>
      </c>
      <c r="AG23" s="543" t="s">
        <v>5886</v>
      </c>
      <c r="AI23" s="543" t="s">
        <v>5208</v>
      </c>
      <c r="AJ23" s="543" t="s">
        <v>5887</v>
      </c>
      <c r="AK23" s="543" t="s">
        <v>5759</v>
      </c>
      <c r="AL23" s="543" t="s">
        <v>5759</v>
      </c>
      <c r="AM23" s="543" t="s">
        <v>5759</v>
      </c>
      <c r="AN23" s="543" t="s">
        <v>5888</v>
      </c>
      <c r="AS23" s="543" t="s">
        <v>16058</v>
      </c>
      <c r="AU23" s="543" t="s">
        <v>623</v>
      </c>
    </row>
    <row r="24" spans="1:47" x14ac:dyDescent="0.15">
      <c r="A24" s="543">
        <v>23</v>
      </c>
      <c r="B24" s="544">
        <v>1601336</v>
      </c>
      <c r="C24" s="545" t="s">
        <v>2709</v>
      </c>
      <c r="D24" s="543" t="s">
        <v>2709</v>
      </c>
      <c r="E24" s="543" t="s">
        <v>2710</v>
      </c>
      <c r="F24" s="543" t="s">
        <v>6640</v>
      </c>
      <c r="G24" s="543" t="s">
        <v>6641</v>
      </c>
      <c r="I24" s="543" t="s">
        <v>2719</v>
      </c>
      <c r="J24" s="543" t="s">
        <v>2719</v>
      </c>
      <c r="M24" s="543" t="s">
        <v>5750</v>
      </c>
      <c r="N24" s="543" t="s">
        <v>6642</v>
      </c>
      <c r="O24" s="543" t="s">
        <v>2714</v>
      </c>
      <c r="P24" s="543" t="s">
        <v>2714</v>
      </c>
      <c r="Q24" s="543" t="s">
        <v>2714</v>
      </c>
      <c r="R24" s="543" t="s">
        <v>6643</v>
      </c>
      <c r="V24" s="543" t="s">
        <v>6644</v>
      </c>
      <c r="X24" s="543" t="s">
        <v>6645</v>
      </c>
      <c r="Y24" s="543" t="s">
        <v>2716</v>
      </c>
      <c r="Z24" s="543" t="s">
        <v>2717</v>
      </c>
      <c r="AA24" s="543" t="s">
        <v>2718</v>
      </c>
      <c r="AB24" s="543" t="s">
        <v>6646</v>
      </c>
      <c r="AC24" s="543" t="s">
        <v>5755</v>
      </c>
      <c r="AD24" s="543" t="s">
        <v>5756</v>
      </c>
      <c r="AE24" s="543" t="s">
        <v>2715</v>
      </c>
      <c r="AF24" s="543" t="s">
        <v>6647</v>
      </c>
      <c r="AJ24" s="543" t="s">
        <v>6648</v>
      </c>
      <c r="AK24" s="543" t="s">
        <v>5759</v>
      </c>
      <c r="AL24" s="543" t="s">
        <v>5759</v>
      </c>
      <c r="AM24" s="543" t="s">
        <v>5759</v>
      </c>
      <c r="AN24" s="543" t="s">
        <v>6649</v>
      </c>
      <c r="AS24" s="543" t="s">
        <v>16059</v>
      </c>
      <c r="AT24" s="543" t="s">
        <v>16060</v>
      </c>
      <c r="AU24" s="543" t="s">
        <v>2717</v>
      </c>
    </row>
    <row r="25" spans="1:47" x14ac:dyDescent="0.15">
      <c r="A25" s="543">
        <v>24</v>
      </c>
      <c r="B25" s="544">
        <v>1894085</v>
      </c>
      <c r="C25" s="545" t="s">
        <v>6977</v>
      </c>
      <c r="D25" s="543" t="s">
        <v>6977</v>
      </c>
      <c r="E25" s="543" t="s">
        <v>3281</v>
      </c>
      <c r="F25" s="543" t="s">
        <v>6978</v>
      </c>
      <c r="G25" s="543" t="s">
        <v>6979</v>
      </c>
      <c r="I25" s="543" t="s">
        <v>3291</v>
      </c>
      <c r="J25" s="543" t="s">
        <v>3291</v>
      </c>
      <c r="M25" s="543" t="s">
        <v>5750</v>
      </c>
      <c r="N25" s="543" t="s">
        <v>6980</v>
      </c>
      <c r="O25" s="543" t="s">
        <v>3285</v>
      </c>
      <c r="P25" s="543" t="s">
        <v>3285</v>
      </c>
      <c r="Q25" s="543" t="s">
        <v>3285</v>
      </c>
      <c r="R25" s="543" t="s">
        <v>5814</v>
      </c>
      <c r="V25" s="543" t="s">
        <v>6981</v>
      </c>
      <c r="X25" s="543" t="s">
        <v>6982</v>
      </c>
      <c r="Y25" s="543" t="s">
        <v>3287</v>
      </c>
      <c r="Z25" s="543" t="s">
        <v>3288</v>
      </c>
      <c r="AA25" s="543" t="s">
        <v>3289</v>
      </c>
      <c r="AB25" s="543" t="s">
        <v>6983</v>
      </c>
      <c r="AC25" s="543" t="s">
        <v>5755</v>
      </c>
      <c r="AD25" s="543" t="s">
        <v>5779</v>
      </c>
      <c r="AE25" s="543" t="s">
        <v>3286</v>
      </c>
      <c r="AF25" s="543" t="s">
        <v>6984</v>
      </c>
      <c r="AG25" s="543" t="s">
        <v>6985</v>
      </c>
      <c r="AJ25" s="543" t="s">
        <v>6986</v>
      </c>
      <c r="AK25" s="543" t="s">
        <v>5759</v>
      </c>
      <c r="AL25" s="543" t="s">
        <v>5759</v>
      </c>
      <c r="AM25" s="543" t="s">
        <v>5759</v>
      </c>
      <c r="AN25" s="543" t="s">
        <v>6987</v>
      </c>
      <c r="AS25" s="543" t="s">
        <v>16061</v>
      </c>
      <c r="AT25" s="543" t="s">
        <v>16062</v>
      </c>
      <c r="AU25" s="543" t="s">
        <v>3288</v>
      </c>
    </row>
    <row r="26" spans="1:47" x14ac:dyDescent="0.15">
      <c r="A26" s="543">
        <v>25</v>
      </c>
      <c r="C26" s="545" t="s">
        <v>4102</v>
      </c>
      <c r="D26" s="543" t="s">
        <v>4102</v>
      </c>
      <c r="E26" s="543" t="s">
        <v>7239</v>
      </c>
      <c r="I26" s="543" t="s">
        <v>16063</v>
      </c>
      <c r="J26" s="543" t="s">
        <v>16063</v>
      </c>
      <c r="M26" s="543" t="s">
        <v>5750</v>
      </c>
      <c r="N26" s="543" t="s">
        <v>7240</v>
      </c>
      <c r="O26" s="543" t="s">
        <v>7241</v>
      </c>
      <c r="P26" s="543" t="s">
        <v>7241</v>
      </c>
      <c r="R26" s="543" t="s">
        <v>7242</v>
      </c>
      <c r="V26" s="543" t="s">
        <v>7243</v>
      </c>
      <c r="Y26" s="543" t="s">
        <v>7244</v>
      </c>
      <c r="Z26" s="543" t="s">
        <v>7245</v>
      </c>
      <c r="AB26" s="543" t="s">
        <v>7246</v>
      </c>
      <c r="AC26" s="543" t="s">
        <v>5755</v>
      </c>
      <c r="AD26" s="543" t="s">
        <v>5905</v>
      </c>
      <c r="AE26" s="543" t="s">
        <v>7247</v>
      </c>
      <c r="AF26" s="543" t="s">
        <v>7248</v>
      </c>
      <c r="AG26" s="543" t="s">
        <v>7249</v>
      </c>
      <c r="AJ26" s="543" t="s">
        <v>7250</v>
      </c>
      <c r="AK26" s="543" t="s">
        <v>5759</v>
      </c>
      <c r="AM26" s="543" t="s">
        <v>5759</v>
      </c>
      <c r="AN26" s="543" t="s">
        <v>7251</v>
      </c>
      <c r="AS26" s="543" t="s">
        <v>16064</v>
      </c>
      <c r="AU26" s="543" t="s">
        <v>7245</v>
      </c>
    </row>
    <row r="27" spans="1:47" x14ac:dyDescent="0.15">
      <c r="A27" s="543">
        <v>26</v>
      </c>
      <c r="B27" s="544">
        <v>1883557</v>
      </c>
      <c r="C27" s="545" t="s">
        <v>7252</v>
      </c>
      <c r="D27" s="543" t="s">
        <v>7252</v>
      </c>
      <c r="E27" s="543" t="s">
        <v>7253</v>
      </c>
      <c r="F27" s="543" t="s">
        <v>7254</v>
      </c>
      <c r="G27" s="543" t="s">
        <v>7255</v>
      </c>
      <c r="I27" s="543" t="s">
        <v>16065</v>
      </c>
      <c r="J27" s="543" t="s">
        <v>16065</v>
      </c>
      <c r="M27" s="543" t="s">
        <v>5750</v>
      </c>
      <c r="N27" s="543" t="s">
        <v>7256</v>
      </c>
      <c r="O27" s="543" t="s">
        <v>7257</v>
      </c>
      <c r="P27" s="543" t="s">
        <v>7257</v>
      </c>
      <c r="Q27" s="543" t="s">
        <v>7257</v>
      </c>
      <c r="R27" s="543" t="s">
        <v>7258</v>
      </c>
      <c r="V27" s="543" t="s">
        <v>7259</v>
      </c>
      <c r="X27" s="543" t="s">
        <v>7260</v>
      </c>
      <c r="Y27" s="543" t="s">
        <v>7261</v>
      </c>
      <c r="Z27" s="543" t="s">
        <v>7262</v>
      </c>
      <c r="AA27" s="543" t="s">
        <v>7263</v>
      </c>
      <c r="AB27" s="543" t="s">
        <v>7264</v>
      </c>
      <c r="AC27" s="543" t="s">
        <v>5755</v>
      </c>
      <c r="AD27" s="543" t="s">
        <v>5779</v>
      </c>
      <c r="AE27" s="543" t="s">
        <v>7265</v>
      </c>
      <c r="AF27" s="543" t="s">
        <v>7266</v>
      </c>
      <c r="AJ27" s="543" t="s">
        <v>7267</v>
      </c>
      <c r="AK27" s="543" t="s">
        <v>5759</v>
      </c>
      <c r="AL27" s="543" t="s">
        <v>5759</v>
      </c>
      <c r="AM27" s="543" t="s">
        <v>5759</v>
      </c>
      <c r="AN27" s="543" t="s">
        <v>7268</v>
      </c>
      <c r="AS27" s="543" t="s">
        <v>16066</v>
      </c>
      <c r="AU27" s="543" t="s">
        <v>7262</v>
      </c>
    </row>
    <row r="28" spans="1:47" x14ac:dyDescent="0.15">
      <c r="A28" s="543">
        <v>27</v>
      </c>
      <c r="B28" s="544">
        <v>1692794</v>
      </c>
      <c r="C28" s="545" t="s">
        <v>7269</v>
      </c>
      <c r="D28" s="543" t="s">
        <v>7269</v>
      </c>
      <c r="E28" s="543" t="s">
        <v>7270</v>
      </c>
      <c r="F28" s="543" t="s">
        <v>7271</v>
      </c>
      <c r="G28" s="543" t="s">
        <v>7272</v>
      </c>
      <c r="I28" s="543" t="s">
        <v>16067</v>
      </c>
      <c r="J28" s="543" t="s">
        <v>16067</v>
      </c>
      <c r="M28" s="543" t="s">
        <v>5750</v>
      </c>
      <c r="N28" s="543" t="s">
        <v>7273</v>
      </c>
      <c r="O28" s="543" t="s">
        <v>5313</v>
      </c>
      <c r="P28" s="543" t="s">
        <v>5313</v>
      </c>
      <c r="Q28" s="543" t="s">
        <v>5313</v>
      </c>
      <c r="R28" s="543" t="s">
        <v>7274</v>
      </c>
      <c r="V28" s="543" t="s">
        <v>7275</v>
      </c>
      <c r="X28" s="543" t="s">
        <v>7276</v>
      </c>
      <c r="Y28" s="543" t="s">
        <v>7277</v>
      </c>
      <c r="Z28" s="543" t="s">
        <v>7278</v>
      </c>
      <c r="AA28" s="543" t="s">
        <v>7279</v>
      </c>
      <c r="AB28" s="543" t="s">
        <v>7280</v>
      </c>
      <c r="AC28" s="543" t="s">
        <v>5755</v>
      </c>
      <c r="AD28" s="543" t="s">
        <v>5779</v>
      </c>
      <c r="AE28" s="543" t="s">
        <v>7281</v>
      </c>
      <c r="AF28" s="543" t="s">
        <v>7282</v>
      </c>
      <c r="AJ28" s="543" t="s">
        <v>7283</v>
      </c>
      <c r="AK28" s="543" t="s">
        <v>5759</v>
      </c>
      <c r="AL28" s="543" t="s">
        <v>5759</v>
      </c>
      <c r="AM28" s="543" t="s">
        <v>5759</v>
      </c>
      <c r="AN28" s="543" t="s">
        <v>7284</v>
      </c>
      <c r="AS28" s="543" t="s">
        <v>16068</v>
      </c>
      <c r="AT28" s="543" t="s">
        <v>16069</v>
      </c>
      <c r="AU28" s="543" t="s">
        <v>7278</v>
      </c>
    </row>
    <row r="29" spans="1:47" x14ac:dyDescent="0.15">
      <c r="A29" s="543">
        <v>28</v>
      </c>
      <c r="B29" s="544">
        <v>1981878</v>
      </c>
      <c r="C29" s="545" t="s">
        <v>7285</v>
      </c>
      <c r="D29" s="543" t="s">
        <v>7285</v>
      </c>
      <c r="E29" s="543" t="s">
        <v>7286</v>
      </c>
      <c r="F29" s="543" t="s">
        <v>7287</v>
      </c>
      <c r="G29" s="543" t="s">
        <v>7288</v>
      </c>
      <c r="I29" s="543" t="s">
        <v>16037</v>
      </c>
      <c r="J29" s="543" t="s">
        <v>16037</v>
      </c>
      <c r="M29" s="543" t="s">
        <v>5750</v>
      </c>
      <c r="N29" s="543" t="s">
        <v>7289</v>
      </c>
      <c r="O29" s="543" t="s">
        <v>7290</v>
      </c>
      <c r="P29" s="543" t="s">
        <v>7290</v>
      </c>
      <c r="Q29" s="543" t="s">
        <v>7290</v>
      </c>
      <c r="R29" s="543" t="s">
        <v>7291</v>
      </c>
      <c r="S29" s="543" t="s">
        <v>5849</v>
      </c>
      <c r="T29" s="543" t="s">
        <v>7292</v>
      </c>
      <c r="U29" s="543" t="s">
        <v>7293</v>
      </c>
      <c r="V29" s="543" t="s">
        <v>7294</v>
      </c>
      <c r="X29" s="543" t="s">
        <v>7295</v>
      </c>
      <c r="Y29" s="543" t="s">
        <v>7296</v>
      </c>
      <c r="Z29" s="543" t="s">
        <v>7297</v>
      </c>
      <c r="AA29" s="543" t="s">
        <v>7298</v>
      </c>
      <c r="AB29" s="543" t="s">
        <v>7299</v>
      </c>
      <c r="AC29" s="543" t="s">
        <v>5755</v>
      </c>
      <c r="AD29" s="543" t="s">
        <v>5779</v>
      </c>
      <c r="AE29" s="543" t="s">
        <v>7300</v>
      </c>
      <c r="AF29" s="543" t="s">
        <v>7301</v>
      </c>
      <c r="AJ29" s="543" t="s">
        <v>7302</v>
      </c>
      <c r="AK29" s="543" t="s">
        <v>5759</v>
      </c>
      <c r="AL29" s="543" t="s">
        <v>5759</v>
      </c>
      <c r="AM29" s="543" t="s">
        <v>5759</v>
      </c>
      <c r="AN29" s="543" t="s">
        <v>7303</v>
      </c>
      <c r="AO29" s="543" t="s">
        <v>7304</v>
      </c>
      <c r="AP29" s="543" t="s">
        <v>7305</v>
      </c>
      <c r="AQ29" s="543" t="s">
        <v>7304</v>
      </c>
      <c r="AR29" s="543" t="s">
        <v>7305</v>
      </c>
      <c r="AS29" s="543" t="s">
        <v>16070</v>
      </c>
      <c r="AU29" s="543" t="s">
        <v>7297</v>
      </c>
    </row>
    <row r="30" spans="1:47" x14ac:dyDescent="0.15">
      <c r="A30" s="543">
        <v>29</v>
      </c>
      <c r="C30" s="545" t="s">
        <v>2877</v>
      </c>
      <c r="D30" s="543" t="s">
        <v>2877</v>
      </c>
      <c r="E30" s="543" t="s">
        <v>2878</v>
      </c>
      <c r="I30" s="543" t="s">
        <v>2873</v>
      </c>
      <c r="J30" s="543" t="s">
        <v>2873</v>
      </c>
      <c r="M30" s="543" t="s">
        <v>5750</v>
      </c>
      <c r="N30" s="543" t="s">
        <v>6650</v>
      </c>
      <c r="O30" s="543" t="s">
        <v>2880</v>
      </c>
      <c r="P30" s="543" t="s">
        <v>2880</v>
      </c>
      <c r="R30" s="543" t="s">
        <v>6651</v>
      </c>
      <c r="V30" s="543" t="s">
        <v>6652</v>
      </c>
      <c r="Y30" s="543" t="s">
        <v>2882</v>
      </c>
      <c r="Z30" s="543" t="s">
        <v>2883</v>
      </c>
      <c r="AA30" s="543" t="s">
        <v>2884</v>
      </c>
      <c r="AB30" s="543" t="s">
        <v>6653</v>
      </c>
      <c r="AC30" s="543" t="s">
        <v>5755</v>
      </c>
      <c r="AD30" s="543" t="s">
        <v>5788</v>
      </c>
      <c r="AE30" s="543" t="s">
        <v>2881</v>
      </c>
      <c r="AF30" s="543" t="s">
        <v>6654</v>
      </c>
      <c r="AK30" s="543" t="s">
        <v>5759</v>
      </c>
      <c r="AM30" s="543" t="s">
        <v>5759</v>
      </c>
      <c r="AN30" s="543" t="s">
        <v>6655</v>
      </c>
      <c r="AS30" s="543" t="s">
        <v>16071</v>
      </c>
      <c r="AU30" s="543" t="s">
        <v>2883</v>
      </c>
    </row>
    <row r="31" spans="1:47" x14ac:dyDescent="0.15">
      <c r="A31" s="543">
        <v>30</v>
      </c>
      <c r="B31" s="544">
        <v>2103892</v>
      </c>
      <c r="C31" s="545" t="s">
        <v>4140</v>
      </c>
      <c r="D31" s="543" t="s">
        <v>4140</v>
      </c>
      <c r="E31" s="543" t="s">
        <v>7306</v>
      </c>
      <c r="F31" s="543" t="s">
        <v>7307</v>
      </c>
      <c r="G31" s="543" t="s">
        <v>7308</v>
      </c>
      <c r="I31" s="543" t="s">
        <v>16072</v>
      </c>
      <c r="J31" s="543" t="s">
        <v>16072</v>
      </c>
      <c r="M31" s="543" t="s">
        <v>5750</v>
      </c>
      <c r="N31" s="543" t="s">
        <v>7309</v>
      </c>
      <c r="O31" s="543" t="s">
        <v>7310</v>
      </c>
      <c r="P31" s="543" t="s">
        <v>7310</v>
      </c>
      <c r="Q31" s="543" t="s">
        <v>7310</v>
      </c>
      <c r="R31" s="543" t="s">
        <v>7311</v>
      </c>
      <c r="S31" s="543" t="s">
        <v>5914</v>
      </c>
      <c r="T31" s="543" t="s">
        <v>7312</v>
      </c>
      <c r="U31" s="543" t="s">
        <v>7313</v>
      </c>
      <c r="V31" s="543" t="s">
        <v>7314</v>
      </c>
      <c r="X31" s="543" t="s">
        <v>7315</v>
      </c>
      <c r="Y31" s="543" t="s">
        <v>7316</v>
      </c>
      <c r="Z31" s="543" t="s">
        <v>7317</v>
      </c>
      <c r="AA31" s="543" t="s">
        <v>7318</v>
      </c>
      <c r="AB31" s="543" t="s">
        <v>7319</v>
      </c>
      <c r="AC31" s="543" t="s">
        <v>5755</v>
      </c>
      <c r="AD31" s="543" t="s">
        <v>5756</v>
      </c>
      <c r="AE31" s="543" t="s">
        <v>7320</v>
      </c>
      <c r="AF31" s="543" t="s">
        <v>7321</v>
      </c>
      <c r="AG31" s="543" t="s">
        <v>7322</v>
      </c>
      <c r="AI31" s="543" t="s">
        <v>7323</v>
      </c>
      <c r="AJ31" s="543" t="s">
        <v>7324</v>
      </c>
      <c r="AK31" s="543" t="s">
        <v>5759</v>
      </c>
      <c r="AL31" s="543" t="s">
        <v>5759</v>
      </c>
      <c r="AM31" s="543" t="s">
        <v>5759</v>
      </c>
      <c r="AN31" s="543" t="s">
        <v>7325</v>
      </c>
      <c r="AO31" s="543" t="s">
        <v>7326</v>
      </c>
      <c r="AP31" s="543" t="s">
        <v>7327</v>
      </c>
      <c r="AQ31" s="543" t="s">
        <v>7328</v>
      </c>
      <c r="AR31" s="543" t="s">
        <v>7329</v>
      </c>
      <c r="AS31" s="543" t="s">
        <v>16073</v>
      </c>
      <c r="AU31" s="543" t="s">
        <v>7317</v>
      </c>
    </row>
    <row r="32" spans="1:47" x14ac:dyDescent="0.15">
      <c r="A32" s="543">
        <v>31</v>
      </c>
      <c r="B32" s="544">
        <v>2575150</v>
      </c>
      <c r="C32" s="545" t="s">
        <v>441</v>
      </c>
      <c r="D32" s="543" t="s">
        <v>441</v>
      </c>
      <c r="E32" s="543" t="s">
        <v>442</v>
      </c>
      <c r="F32" s="543" t="s">
        <v>5889</v>
      </c>
      <c r="I32" s="543" t="s">
        <v>451</v>
      </c>
      <c r="J32" s="543" t="s">
        <v>451</v>
      </c>
      <c r="M32" s="543" t="s">
        <v>5750</v>
      </c>
      <c r="N32" s="543" t="s">
        <v>5890</v>
      </c>
      <c r="O32" s="543" t="s">
        <v>446</v>
      </c>
      <c r="P32" s="543" t="s">
        <v>446</v>
      </c>
      <c r="Q32" s="543" t="s">
        <v>446</v>
      </c>
      <c r="R32" s="543" t="s">
        <v>5891</v>
      </c>
      <c r="V32" s="543" t="s">
        <v>5892</v>
      </c>
      <c r="X32" s="543" t="s">
        <v>5893</v>
      </c>
      <c r="Y32" s="543" t="s">
        <v>448</v>
      </c>
      <c r="Z32" s="543" t="s">
        <v>449</v>
      </c>
      <c r="AA32" s="543" t="s">
        <v>450</v>
      </c>
      <c r="AB32" s="543" t="s">
        <v>5894</v>
      </c>
      <c r="AC32" s="543" t="s">
        <v>5755</v>
      </c>
      <c r="AD32" s="543" t="s">
        <v>5756</v>
      </c>
      <c r="AE32" s="543" t="s">
        <v>447</v>
      </c>
      <c r="AF32" s="543" t="s">
        <v>5895</v>
      </c>
      <c r="AG32" s="543" t="s">
        <v>5896</v>
      </c>
      <c r="AI32" s="543" t="s">
        <v>5897</v>
      </c>
      <c r="AJ32" s="543" t="s">
        <v>5898</v>
      </c>
      <c r="AK32" s="543" t="s">
        <v>5759</v>
      </c>
      <c r="AL32" s="543" t="s">
        <v>5759</v>
      </c>
      <c r="AM32" s="543" t="s">
        <v>5759</v>
      </c>
      <c r="AN32" s="543" t="s">
        <v>5899</v>
      </c>
      <c r="AS32" s="543" t="s">
        <v>16074</v>
      </c>
      <c r="AT32" s="543" t="s">
        <v>16075</v>
      </c>
      <c r="AU32" s="543" t="s">
        <v>449</v>
      </c>
    </row>
    <row r="33" spans="1:47" x14ac:dyDescent="0.15">
      <c r="A33" s="543">
        <v>32</v>
      </c>
      <c r="C33" s="545" t="s">
        <v>5303</v>
      </c>
      <c r="D33" s="543" t="s">
        <v>5303</v>
      </c>
      <c r="E33" s="543" t="s">
        <v>7330</v>
      </c>
      <c r="I33" s="543" t="s">
        <v>16076</v>
      </c>
      <c r="J33" s="543" t="s">
        <v>16076</v>
      </c>
      <c r="M33" s="543" t="s">
        <v>5750</v>
      </c>
      <c r="N33" s="543" t="s">
        <v>7314</v>
      </c>
      <c r="O33" s="543" t="s">
        <v>5306</v>
      </c>
      <c r="P33" s="543" t="s">
        <v>5306</v>
      </c>
      <c r="R33" s="543" t="s">
        <v>7331</v>
      </c>
      <c r="S33" s="543" t="s">
        <v>5849</v>
      </c>
      <c r="T33" s="543" t="s">
        <v>7332</v>
      </c>
      <c r="U33" s="543" t="s">
        <v>7333</v>
      </c>
      <c r="V33" s="543" t="s">
        <v>7334</v>
      </c>
      <c r="Y33" s="543" t="s">
        <v>7335</v>
      </c>
      <c r="Z33" s="543" t="s">
        <v>7336</v>
      </c>
      <c r="AA33" s="543" t="s">
        <v>7337</v>
      </c>
      <c r="AB33" s="543" t="s">
        <v>7338</v>
      </c>
      <c r="AC33" s="543" t="s">
        <v>5755</v>
      </c>
      <c r="AD33" s="543" t="s">
        <v>7339</v>
      </c>
      <c r="AE33" s="543" t="s">
        <v>7340</v>
      </c>
      <c r="AF33" s="543" t="s">
        <v>7341</v>
      </c>
      <c r="AG33" s="543" t="s">
        <v>7342</v>
      </c>
      <c r="AJ33" s="543" t="s">
        <v>7343</v>
      </c>
      <c r="AK33" s="543" t="s">
        <v>5759</v>
      </c>
      <c r="AM33" s="543" t="s">
        <v>5759</v>
      </c>
      <c r="AN33" s="543" t="s">
        <v>7344</v>
      </c>
      <c r="AO33" s="543" t="s">
        <v>7345</v>
      </c>
      <c r="AP33" s="543" t="s">
        <v>7346</v>
      </c>
      <c r="AQ33" s="543" t="s">
        <v>7345</v>
      </c>
      <c r="AR33" s="543" t="s">
        <v>7346</v>
      </c>
      <c r="AS33" s="543" t="s">
        <v>16077</v>
      </c>
      <c r="AU33" s="543" t="s">
        <v>7336</v>
      </c>
    </row>
    <row r="34" spans="1:47" x14ac:dyDescent="0.15">
      <c r="A34" s="543">
        <v>33</v>
      </c>
      <c r="C34" s="545" t="s">
        <v>2664</v>
      </c>
      <c r="D34" s="543" t="s">
        <v>2664</v>
      </c>
      <c r="E34" s="543" t="s">
        <v>2665</v>
      </c>
      <c r="I34" s="543" t="s">
        <v>2673</v>
      </c>
      <c r="J34" s="543" t="s">
        <v>2673</v>
      </c>
      <c r="M34" s="543" t="s">
        <v>5750</v>
      </c>
      <c r="N34" s="543" t="s">
        <v>6656</v>
      </c>
      <c r="O34" s="543" t="s">
        <v>2667</v>
      </c>
      <c r="P34" s="543" t="s">
        <v>2667</v>
      </c>
      <c r="R34" s="543" t="s">
        <v>6657</v>
      </c>
      <c r="V34" s="543" t="s">
        <v>6658</v>
      </c>
      <c r="Y34" s="543" t="s">
        <v>2669</v>
      </c>
      <c r="Z34" s="543" t="s">
        <v>2670</v>
      </c>
      <c r="AA34" s="543" t="s">
        <v>2671</v>
      </c>
      <c r="AB34" s="543" t="s">
        <v>6659</v>
      </c>
      <c r="AC34" s="543" t="s">
        <v>5755</v>
      </c>
      <c r="AD34" s="543" t="s">
        <v>5788</v>
      </c>
      <c r="AE34" s="543" t="s">
        <v>2668</v>
      </c>
      <c r="AF34" s="543" t="s">
        <v>6660</v>
      </c>
      <c r="AJ34" s="543" t="s">
        <v>6661</v>
      </c>
      <c r="AK34" s="543" t="s">
        <v>5759</v>
      </c>
      <c r="AM34" s="543" t="s">
        <v>5759</v>
      </c>
      <c r="AN34" s="543" t="s">
        <v>6662</v>
      </c>
      <c r="AS34" s="543" t="s">
        <v>2670</v>
      </c>
      <c r="AU34" s="543" t="s">
        <v>2670</v>
      </c>
    </row>
    <row r="35" spans="1:47" x14ac:dyDescent="0.15">
      <c r="A35" s="543">
        <v>34</v>
      </c>
      <c r="B35" s="544">
        <v>2060740</v>
      </c>
      <c r="C35" s="545" t="s">
        <v>7347</v>
      </c>
      <c r="D35" s="543" t="s">
        <v>7347</v>
      </c>
      <c r="E35" s="543" t="s">
        <v>7348</v>
      </c>
      <c r="F35" s="543" t="s">
        <v>7349</v>
      </c>
      <c r="G35" s="543" t="s">
        <v>7350</v>
      </c>
      <c r="I35" s="543" t="s">
        <v>16078</v>
      </c>
      <c r="J35" s="543" t="s">
        <v>16078</v>
      </c>
      <c r="M35" s="543" t="s">
        <v>5750</v>
      </c>
      <c r="N35" s="543" t="s">
        <v>7351</v>
      </c>
      <c r="O35" s="543" t="s">
        <v>7352</v>
      </c>
      <c r="P35" s="543" t="s">
        <v>7352</v>
      </c>
      <c r="Q35" s="543" t="s">
        <v>7352</v>
      </c>
      <c r="R35" s="543" t="s">
        <v>7353</v>
      </c>
      <c r="V35" s="543" t="s">
        <v>7354</v>
      </c>
      <c r="X35" s="543" t="s">
        <v>7355</v>
      </c>
      <c r="Y35" s="543" t="s">
        <v>7356</v>
      </c>
      <c r="Z35" s="543" t="s">
        <v>7357</v>
      </c>
      <c r="AA35" s="543" t="s">
        <v>7358</v>
      </c>
      <c r="AB35" s="543" t="s">
        <v>7359</v>
      </c>
      <c r="AC35" s="543" t="s">
        <v>5755</v>
      </c>
      <c r="AD35" s="543" t="s">
        <v>5779</v>
      </c>
      <c r="AE35" s="543" t="s">
        <v>7360</v>
      </c>
      <c r="AF35" s="543" t="s">
        <v>7361</v>
      </c>
      <c r="AG35" s="543" t="s">
        <v>7362</v>
      </c>
      <c r="AI35" s="543" t="s">
        <v>7363</v>
      </c>
      <c r="AJ35" s="543" t="s">
        <v>7364</v>
      </c>
      <c r="AK35" s="543" t="s">
        <v>5759</v>
      </c>
      <c r="AL35" s="543" t="s">
        <v>5759</v>
      </c>
      <c r="AM35" s="543" t="s">
        <v>5759</v>
      </c>
      <c r="AN35" s="543" t="s">
        <v>7365</v>
      </c>
      <c r="AS35" s="543" t="s">
        <v>7357</v>
      </c>
      <c r="AU35" s="543" t="s">
        <v>7357</v>
      </c>
    </row>
    <row r="36" spans="1:47" x14ac:dyDescent="0.15">
      <c r="A36" s="543">
        <v>35</v>
      </c>
      <c r="C36" s="545" t="s">
        <v>1200</v>
      </c>
      <c r="D36" s="543" t="s">
        <v>1200</v>
      </c>
      <c r="E36" s="543" t="s">
        <v>1201</v>
      </c>
      <c r="I36" s="543" t="s">
        <v>1208</v>
      </c>
      <c r="J36" s="543" t="s">
        <v>1208</v>
      </c>
      <c r="M36" s="543" t="s">
        <v>5750</v>
      </c>
      <c r="N36" s="543" t="s">
        <v>5901</v>
      </c>
      <c r="O36" s="543" t="s">
        <v>1203</v>
      </c>
      <c r="P36" s="543" t="s">
        <v>1203</v>
      </c>
      <c r="R36" s="543" t="s">
        <v>5902</v>
      </c>
      <c r="V36" s="543" t="s">
        <v>5903</v>
      </c>
      <c r="Y36" s="543" t="s">
        <v>1205</v>
      </c>
      <c r="Z36" s="543" t="s">
        <v>1206</v>
      </c>
      <c r="AA36" s="543" t="s">
        <v>1207</v>
      </c>
      <c r="AB36" s="543" t="s">
        <v>5904</v>
      </c>
      <c r="AC36" s="543" t="s">
        <v>5755</v>
      </c>
      <c r="AD36" s="543" t="s">
        <v>5905</v>
      </c>
      <c r="AE36" s="543" t="s">
        <v>1204</v>
      </c>
      <c r="AF36" s="543" t="s">
        <v>5906</v>
      </c>
      <c r="AG36" s="543" t="s">
        <v>5907</v>
      </c>
      <c r="AJ36" s="543" t="s">
        <v>5908</v>
      </c>
      <c r="AK36" s="543" t="s">
        <v>5759</v>
      </c>
      <c r="AM36" s="543" t="s">
        <v>5759</v>
      </c>
      <c r="AN36" s="543" t="s">
        <v>5909</v>
      </c>
      <c r="AS36" s="543" t="s">
        <v>16079</v>
      </c>
      <c r="AU36" s="543" t="s">
        <v>1206</v>
      </c>
    </row>
    <row r="37" spans="1:47" x14ac:dyDescent="0.15">
      <c r="A37" s="543">
        <v>36</v>
      </c>
      <c r="C37" s="545" t="s">
        <v>2676</v>
      </c>
      <c r="D37" s="543" t="s">
        <v>2676</v>
      </c>
      <c r="E37" s="543" t="s">
        <v>2677</v>
      </c>
      <c r="I37" s="543" t="s">
        <v>2685</v>
      </c>
      <c r="J37" s="543" t="s">
        <v>2685</v>
      </c>
      <c r="M37" s="543" t="s">
        <v>5750</v>
      </c>
      <c r="N37" s="543" t="s">
        <v>6663</v>
      </c>
      <c r="O37" s="543" t="s">
        <v>2679</v>
      </c>
      <c r="P37" s="543" t="s">
        <v>2679</v>
      </c>
      <c r="R37" s="543" t="s">
        <v>6664</v>
      </c>
      <c r="V37" s="543" t="s">
        <v>6665</v>
      </c>
      <c r="Y37" s="543" t="s">
        <v>2681</v>
      </c>
      <c r="Z37" s="543" t="s">
        <v>2682</v>
      </c>
      <c r="AA37" s="543" t="s">
        <v>2683</v>
      </c>
      <c r="AB37" s="543" t="s">
        <v>6666</v>
      </c>
      <c r="AC37" s="543" t="s">
        <v>5755</v>
      </c>
      <c r="AD37" s="543" t="s">
        <v>5788</v>
      </c>
      <c r="AE37" s="543" t="s">
        <v>2680</v>
      </c>
      <c r="AF37" s="543" t="s">
        <v>6667</v>
      </c>
      <c r="AJ37" s="543" t="s">
        <v>6668</v>
      </c>
      <c r="AK37" s="543" t="s">
        <v>5759</v>
      </c>
      <c r="AM37" s="543" t="s">
        <v>5759</v>
      </c>
      <c r="AN37" s="543" t="s">
        <v>6669</v>
      </c>
      <c r="AS37" s="543" t="s">
        <v>16080</v>
      </c>
      <c r="AU37" s="543" t="s">
        <v>2682</v>
      </c>
    </row>
    <row r="38" spans="1:47" x14ac:dyDescent="0.15">
      <c r="A38" s="543">
        <v>37</v>
      </c>
      <c r="B38" s="544">
        <v>2647411</v>
      </c>
      <c r="C38" s="545" t="s">
        <v>1464</v>
      </c>
      <c r="D38" s="543" t="s">
        <v>1464</v>
      </c>
      <c r="E38" s="543" t="s">
        <v>1465</v>
      </c>
      <c r="F38" s="543" t="s">
        <v>5911</v>
      </c>
      <c r="I38" s="543" t="s">
        <v>1476</v>
      </c>
      <c r="J38" s="543" t="s">
        <v>1476</v>
      </c>
      <c r="M38" s="543" t="s">
        <v>5750</v>
      </c>
      <c r="N38" s="543" t="s">
        <v>5912</v>
      </c>
      <c r="O38" s="543" t="s">
        <v>1470</v>
      </c>
      <c r="P38" s="543" t="s">
        <v>1470</v>
      </c>
      <c r="Q38" s="543" t="s">
        <v>1470</v>
      </c>
      <c r="R38" s="543" t="s">
        <v>5913</v>
      </c>
      <c r="S38" s="543" t="s">
        <v>5914</v>
      </c>
      <c r="T38" s="543" t="s">
        <v>5915</v>
      </c>
      <c r="U38" s="543" t="s">
        <v>5916</v>
      </c>
      <c r="V38" s="543" t="s">
        <v>5917</v>
      </c>
      <c r="X38" s="543" t="s">
        <v>5883</v>
      </c>
      <c r="Y38" s="543" t="s">
        <v>1472</v>
      </c>
      <c r="Z38" s="543" t="s">
        <v>1473</v>
      </c>
      <c r="AA38" s="543" t="s">
        <v>1474</v>
      </c>
      <c r="AB38" s="543" t="s">
        <v>5918</v>
      </c>
      <c r="AC38" s="543" t="s">
        <v>5755</v>
      </c>
      <c r="AD38" s="543" t="s">
        <v>5756</v>
      </c>
      <c r="AE38" s="543" t="s">
        <v>1471</v>
      </c>
      <c r="AF38" s="543" t="s">
        <v>5919</v>
      </c>
      <c r="AG38" s="543" t="s">
        <v>5920</v>
      </c>
      <c r="AJ38" s="543" t="s">
        <v>5921</v>
      </c>
      <c r="AK38" s="543" t="s">
        <v>5759</v>
      </c>
      <c r="AL38" s="543" t="s">
        <v>5759</v>
      </c>
      <c r="AM38" s="543" t="s">
        <v>5759</v>
      </c>
      <c r="AN38" s="543" t="s">
        <v>5922</v>
      </c>
      <c r="AO38" s="543" t="s">
        <v>5923</v>
      </c>
      <c r="AP38" s="543" t="s">
        <v>5924</v>
      </c>
      <c r="AQ38" s="543" t="s">
        <v>5923</v>
      </c>
      <c r="AR38" s="543" t="s">
        <v>5924</v>
      </c>
      <c r="AS38" s="543" t="s">
        <v>16081</v>
      </c>
      <c r="AT38" s="543" t="s">
        <v>16082</v>
      </c>
      <c r="AU38" s="543" t="s">
        <v>1473</v>
      </c>
    </row>
    <row r="39" spans="1:47" x14ac:dyDescent="0.15">
      <c r="A39" s="543">
        <v>38</v>
      </c>
      <c r="C39" s="545" t="s">
        <v>4674</v>
      </c>
      <c r="D39" s="543" t="s">
        <v>4674</v>
      </c>
      <c r="E39" s="543" t="s">
        <v>3537</v>
      </c>
      <c r="I39" s="543" t="s">
        <v>3545</v>
      </c>
      <c r="J39" s="543" t="s">
        <v>3545</v>
      </c>
      <c r="M39" s="543" t="s">
        <v>5750</v>
      </c>
      <c r="N39" s="543" t="s">
        <v>6988</v>
      </c>
      <c r="O39" s="543" t="s">
        <v>3322</v>
      </c>
      <c r="P39" s="543" t="s">
        <v>3322</v>
      </c>
      <c r="R39" s="543" t="s">
        <v>6989</v>
      </c>
      <c r="V39" s="543" t="s">
        <v>6990</v>
      </c>
      <c r="Y39" s="543" t="s">
        <v>3540</v>
      </c>
      <c r="Z39" s="543" t="s">
        <v>3541</v>
      </c>
      <c r="AA39" s="543" t="s">
        <v>3542</v>
      </c>
      <c r="AB39" s="543" t="s">
        <v>6991</v>
      </c>
      <c r="AC39" s="543" t="s">
        <v>5755</v>
      </c>
      <c r="AD39" s="543" t="s">
        <v>5788</v>
      </c>
      <c r="AE39" s="543" t="s">
        <v>3539</v>
      </c>
      <c r="AF39" s="543" t="s">
        <v>6992</v>
      </c>
      <c r="AJ39" s="543" t="s">
        <v>6993</v>
      </c>
      <c r="AK39" s="543" t="s">
        <v>5759</v>
      </c>
      <c r="AM39" s="543" t="s">
        <v>5759</v>
      </c>
      <c r="AN39" s="543" t="s">
        <v>6994</v>
      </c>
      <c r="AS39" s="543" t="s">
        <v>16083</v>
      </c>
      <c r="AU39" s="543" t="s">
        <v>3541</v>
      </c>
    </row>
    <row r="40" spans="1:47" x14ac:dyDescent="0.15">
      <c r="A40" s="543">
        <v>39</v>
      </c>
      <c r="B40" s="544">
        <v>2800119</v>
      </c>
      <c r="C40" s="545" t="s">
        <v>4196</v>
      </c>
      <c r="D40" s="543" t="s">
        <v>4196</v>
      </c>
      <c r="E40" s="543" t="s">
        <v>2864</v>
      </c>
      <c r="F40" s="543" t="s">
        <v>6670</v>
      </c>
      <c r="I40" s="543" t="s">
        <v>2873</v>
      </c>
      <c r="J40" s="543" t="s">
        <v>2873</v>
      </c>
      <c r="M40" s="543" t="s">
        <v>5750</v>
      </c>
      <c r="N40" s="543" t="s">
        <v>6671</v>
      </c>
      <c r="O40" s="543" t="s">
        <v>2868</v>
      </c>
      <c r="P40" s="543" t="s">
        <v>2868</v>
      </c>
      <c r="Q40" s="543" t="s">
        <v>2868</v>
      </c>
      <c r="R40" s="543" t="s">
        <v>6672</v>
      </c>
      <c r="V40" s="543" t="s">
        <v>6673</v>
      </c>
      <c r="X40" s="543" t="s">
        <v>6674</v>
      </c>
      <c r="Y40" s="543" t="s">
        <v>2870</v>
      </c>
      <c r="Z40" s="543" t="s">
        <v>2871</v>
      </c>
      <c r="AA40" s="543" t="s">
        <v>2872</v>
      </c>
      <c r="AB40" s="543" t="s">
        <v>6675</v>
      </c>
      <c r="AC40" s="543" t="s">
        <v>5755</v>
      </c>
      <c r="AD40" s="543" t="s">
        <v>5756</v>
      </c>
      <c r="AE40" s="543" t="s">
        <v>2869</v>
      </c>
      <c r="AF40" s="543" t="s">
        <v>6676</v>
      </c>
      <c r="AG40" s="543" t="s">
        <v>6677</v>
      </c>
      <c r="AJ40" s="543" t="s">
        <v>6678</v>
      </c>
      <c r="AK40" s="543" t="s">
        <v>5759</v>
      </c>
      <c r="AL40" s="543" t="s">
        <v>5759</v>
      </c>
      <c r="AM40" s="543" t="s">
        <v>5759</v>
      </c>
      <c r="AN40" s="543" t="s">
        <v>6679</v>
      </c>
      <c r="AS40" s="543" t="s">
        <v>2871</v>
      </c>
      <c r="AT40" s="543" t="s">
        <v>2871</v>
      </c>
      <c r="AU40" s="543" t="s">
        <v>2871</v>
      </c>
    </row>
    <row r="41" spans="1:47" x14ac:dyDescent="0.15">
      <c r="A41" s="543">
        <v>40</v>
      </c>
      <c r="C41" s="545" t="s">
        <v>4148</v>
      </c>
      <c r="D41" s="543" t="s">
        <v>4148</v>
      </c>
      <c r="E41" s="543" t="s">
        <v>7366</v>
      </c>
      <c r="I41" s="543" t="s">
        <v>16084</v>
      </c>
      <c r="J41" s="543" t="s">
        <v>16084</v>
      </c>
      <c r="M41" s="543" t="s">
        <v>5750</v>
      </c>
      <c r="N41" s="543" t="s">
        <v>7367</v>
      </c>
      <c r="O41" s="543" t="s">
        <v>1561</v>
      </c>
      <c r="P41" s="543" t="s">
        <v>1561</v>
      </c>
      <c r="R41" s="543" t="s">
        <v>7368</v>
      </c>
      <c r="V41" s="543" t="s">
        <v>7369</v>
      </c>
      <c r="Y41" s="543" t="s">
        <v>7370</v>
      </c>
      <c r="Z41" s="543" t="s">
        <v>7371</v>
      </c>
      <c r="AA41" s="543" t="s">
        <v>7372</v>
      </c>
      <c r="AB41" s="543" t="s">
        <v>7373</v>
      </c>
      <c r="AC41" s="543" t="s">
        <v>5755</v>
      </c>
      <c r="AD41" s="543" t="s">
        <v>5788</v>
      </c>
      <c r="AE41" s="543" t="s">
        <v>7374</v>
      </c>
      <c r="AF41" s="543" t="s">
        <v>7375</v>
      </c>
      <c r="AJ41" s="543" t="s">
        <v>7376</v>
      </c>
      <c r="AK41" s="543" t="s">
        <v>5759</v>
      </c>
      <c r="AM41" s="543" t="s">
        <v>5759</v>
      </c>
      <c r="AN41" s="543" t="s">
        <v>7377</v>
      </c>
      <c r="AS41" s="543" t="s">
        <v>16085</v>
      </c>
      <c r="AU41" s="543" t="s">
        <v>7371</v>
      </c>
    </row>
    <row r="42" spans="1:47" x14ac:dyDescent="0.15">
      <c r="A42" s="543">
        <v>41</v>
      </c>
      <c r="B42" s="544">
        <v>2647132</v>
      </c>
      <c r="C42" s="545" t="s">
        <v>1433</v>
      </c>
      <c r="D42" s="543" t="s">
        <v>1433</v>
      </c>
      <c r="E42" s="543" t="s">
        <v>1397</v>
      </c>
      <c r="F42" s="543" t="s">
        <v>5926</v>
      </c>
      <c r="I42" s="543" t="s">
        <v>1406</v>
      </c>
      <c r="J42" s="543" t="s">
        <v>1406</v>
      </c>
      <c r="M42" s="543" t="s">
        <v>5750</v>
      </c>
      <c r="N42" s="543" t="s">
        <v>5927</v>
      </c>
      <c r="O42" s="543" t="s">
        <v>1401</v>
      </c>
      <c r="P42" s="543" t="s">
        <v>1401</v>
      </c>
      <c r="Q42" s="543" t="s">
        <v>1401</v>
      </c>
      <c r="R42" s="543" t="s">
        <v>5928</v>
      </c>
      <c r="V42" s="543" t="s">
        <v>5929</v>
      </c>
      <c r="X42" s="543" t="s">
        <v>5883</v>
      </c>
      <c r="Y42" s="543" t="s">
        <v>1402</v>
      </c>
      <c r="Z42" s="543" t="s">
        <v>1403</v>
      </c>
      <c r="AA42" s="543" t="s">
        <v>1404</v>
      </c>
      <c r="AB42" s="543" t="s">
        <v>5930</v>
      </c>
      <c r="AC42" s="543" t="s">
        <v>5755</v>
      </c>
      <c r="AD42" s="543" t="s">
        <v>5756</v>
      </c>
      <c r="AE42" s="543" t="s">
        <v>1401</v>
      </c>
      <c r="AF42" s="543" t="s">
        <v>5931</v>
      </c>
      <c r="AG42" s="543" t="s">
        <v>5932</v>
      </c>
      <c r="AH42" s="543" t="s">
        <v>5933</v>
      </c>
      <c r="AI42" s="543" t="s">
        <v>5934</v>
      </c>
      <c r="AJ42" s="543" t="s">
        <v>5935</v>
      </c>
      <c r="AK42" s="543" t="s">
        <v>5759</v>
      </c>
      <c r="AL42" s="543" t="s">
        <v>5759</v>
      </c>
      <c r="AM42" s="543" t="s">
        <v>5759</v>
      </c>
      <c r="AN42" s="543" t="s">
        <v>5936</v>
      </c>
      <c r="AO42" s="543" t="s">
        <v>5936</v>
      </c>
      <c r="AP42" s="543" t="s">
        <v>5930</v>
      </c>
      <c r="AS42" s="543" t="s">
        <v>16086</v>
      </c>
      <c r="AT42" s="543" t="s">
        <v>16087</v>
      </c>
      <c r="AU42" s="543" t="s">
        <v>1403</v>
      </c>
    </row>
    <row r="43" spans="1:47" x14ac:dyDescent="0.15">
      <c r="A43" s="543">
        <v>42</v>
      </c>
      <c r="C43" s="545" t="s">
        <v>4114</v>
      </c>
      <c r="D43" s="543" t="s">
        <v>4114</v>
      </c>
      <c r="E43" s="543" t="s">
        <v>7378</v>
      </c>
      <c r="I43" s="546" t="s">
        <v>16088</v>
      </c>
      <c r="J43" s="546" t="s">
        <v>16088</v>
      </c>
      <c r="M43" s="543" t="s">
        <v>5750</v>
      </c>
      <c r="N43" s="543" t="s">
        <v>7379</v>
      </c>
      <c r="O43" s="543" t="s">
        <v>5187</v>
      </c>
      <c r="P43" s="543" t="s">
        <v>5187</v>
      </c>
      <c r="R43" s="543" t="s">
        <v>7380</v>
      </c>
      <c r="V43" s="543" t="s">
        <v>7381</v>
      </c>
      <c r="Y43" s="543" t="s">
        <v>7382</v>
      </c>
      <c r="Z43" s="543" t="s">
        <v>7383</v>
      </c>
      <c r="AA43" s="543" t="s">
        <v>7384</v>
      </c>
      <c r="AB43" s="543" t="s">
        <v>7385</v>
      </c>
      <c r="AC43" s="543" t="s">
        <v>5755</v>
      </c>
      <c r="AD43" s="543" t="s">
        <v>5788</v>
      </c>
      <c r="AE43" s="543" t="s">
        <v>7386</v>
      </c>
      <c r="AF43" s="543" t="s">
        <v>7387</v>
      </c>
      <c r="AJ43" s="543" t="s">
        <v>7388</v>
      </c>
      <c r="AK43" s="543" t="s">
        <v>5759</v>
      </c>
      <c r="AM43" s="543" t="s">
        <v>5759</v>
      </c>
      <c r="AN43" s="543" t="s">
        <v>7389</v>
      </c>
      <c r="AS43" s="543" t="s">
        <v>7383</v>
      </c>
      <c r="AU43" s="543" t="s">
        <v>7383</v>
      </c>
    </row>
    <row r="44" spans="1:47" x14ac:dyDescent="0.15">
      <c r="A44" s="543">
        <v>43</v>
      </c>
      <c r="C44" s="545" t="s">
        <v>6995</v>
      </c>
      <c r="D44" s="543" t="s">
        <v>6995</v>
      </c>
      <c r="E44" s="543" t="s">
        <v>3491</v>
      </c>
      <c r="I44" s="543" t="s">
        <v>3498</v>
      </c>
      <c r="J44" s="543" t="s">
        <v>3498</v>
      </c>
      <c r="M44" s="543" t="s">
        <v>5750</v>
      </c>
      <c r="N44" s="543" t="s">
        <v>6996</v>
      </c>
      <c r="O44" s="543" t="s">
        <v>3493</v>
      </c>
      <c r="P44" s="543" t="s">
        <v>3493</v>
      </c>
      <c r="R44" s="543" t="s">
        <v>6997</v>
      </c>
      <c r="V44" s="543" t="s">
        <v>5964</v>
      </c>
      <c r="Y44" s="543" t="s">
        <v>3495</v>
      </c>
      <c r="Z44" s="543" t="s">
        <v>3496</v>
      </c>
      <c r="AA44" s="543" t="s">
        <v>3497</v>
      </c>
      <c r="AB44" s="543" t="s">
        <v>6998</v>
      </c>
      <c r="AC44" s="543" t="s">
        <v>5755</v>
      </c>
      <c r="AD44" s="543" t="s">
        <v>5788</v>
      </c>
      <c r="AE44" s="543" t="s">
        <v>3494</v>
      </c>
      <c r="AF44" s="543" t="s">
        <v>6999</v>
      </c>
      <c r="AJ44" s="543" t="s">
        <v>16089</v>
      </c>
      <c r="AK44" s="543" t="s">
        <v>5759</v>
      </c>
      <c r="AM44" s="543" t="s">
        <v>5759</v>
      </c>
      <c r="AN44" s="543" t="s">
        <v>7001</v>
      </c>
      <c r="AS44" s="543" t="s">
        <v>16090</v>
      </c>
      <c r="AU44" s="543" t="s">
        <v>3496</v>
      </c>
    </row>
    <row r="45" spans="1:47" x14ac:dyDescent="0.15">
      <c r="A45" s="543">
        <v>44</v>
      </c>
      <c r="C45" s="545" t="s">
        <v>4697</v>
      </c>
      <c r="D45" s="543" t="s">
        <v>4697</v>
      </c>
      <c r="E45" s="543" t="s">
        <v>3670</v>
      </c>
      <c r="I45" s="543" t="s">
        <v>3677</v>
      </c>
      <c r="J45" s="543" t="s">
        <v>3677</v>
      </c>
      <c r="M45" s="543" t="s">
        <v>5750</v>
      </c>
      <c r="N45" s="543" t="s">
        <v>7002</v>
      </c>
      <c r="O45" s="543" t="s">
        <v>3672</v>
      </c>
      <c r="P45" s="543" t="s">
        <v>3672</v>
      </c>
      <c r="R45" s="543" t="s">
        <v>7003</v>
      </c>
      <c r="V45" s="543" t="s">
        <v>7004</v>
      </c>
      <c r="Y45" s="543" t="s">
        <v>3674</v>
      </c>
      <c r="Z45" s="543" t="s">
        <v>3675</v>
      </c>
      <c r="AA45" s="543" t="s">
        <v>3676</v>
      </c>
      <c r="AB45" s="543" t="s">
        <v>7005</v>
      </c>
      <c r="AC45" s="543" t="s">
        <v>5755</v>
      </c>
      <c r="AD45" s="543" t="s">
        <v>5905</v>
      </c>
      <c r="AE45" s="543" t="s">
        <v>3673</v>
      </c>
      <c r="AF45" s="543" t="s">
        <v>7006</v>
      </c>
      <c r="AG45" s="543" t="s">
        <v>7007</v>
      </c>
      <c r="AJ45" s="543" t="s">
        <v>7008</v>
      </c>
      <c r="AK45" s="543" t="s">
        <v>5759</v>
      </c>
      <c r="AM45" s="543" t="s">
        <v>5759</v>
      </c>
      <c r="AN45" s="543" t="s">
        <v>7009</v>
      </c>
      <c r="AS45" s="543" t="s">
        <v>16091</v>
      </c>
      <c r="AU45" s="543" t="s">
        <v>3675</v>
      </c>
    </row>
    <row r="46" spans="1:47" x14ac:dyDescent="0.15">
      <c r="A46" s="543">
        <v>45</v>
      </c>
      <c r="B46" s="544">
        <v>2898643</v>
      </c>
      <c r="C46" s="545" t="s">
        <v>16092</v>
      </c>
      <c r="D46" s="543" t="s">
        <v>16092</v>
      </c>
      <c r="E46" s="543" t="s">
        <v>8472</v>
      </c>
      <c r="F46" s="543" t="s">
        <v>16093</v>
      </c>
      <c r="I46" s="543" t="s">
        <v>16094</v>
      </c>
      <c r="J46" s="543" t="s">
        <v>16094</v>
      </c>
      <c r="M46" s="543" t="s">
        <v>5750</v>
      </c>
      <c r="N46" s="543" t="s">
        <v>16095</v>
      </c>
      <c r="O46" s="543" t="s">
        <v>1348</v>
      </c>
      <c r="P46" s="543" t="s">
        <v>1348</v>
      </c>
      <c r="Q46" s="543" t="s">
        <v>1348</v>
      </c>
      <c r="R46" s="543" t="s">
        <v>1347</v>
      </c>
      <c r="V46" s="543" t="s">
        <v>16096</v>
      </c>
      <c r="X46" s="543" t="s">
        <v>16097</v>
      </c>
      <c r="Y46" s="543" t="s">
        <v>16098</v>
      </c>
      <c r="Z46" s="543" t="s">
        <v>16099</v>
      </c>
      <c r="AA46" s="543" t="s">
        <v>16100</v>
      </c>
      <c r="AB46" s="543" t="s">
        <v>16101</v>
      </c>
      <c r="AC46" s="543" t="s">
        <v>5755</v>
      </c>
      <c r="AD46" s="543" t="s">
        <v>5756</v>
      </c>
      <c r="AE46" s="543" t="s">
        <v>16102</v>
      </c>
      <c r="AF46" s="543" t="s">
        <v>16103</v>
      </c>
      <c r="AG46" s="543" t="s">
        <v>16104</v>
      </c>
      <c r="AH46" s="543" t="s">
        <v>16105</v>
      </c>
      <c r="AJ46" s="543" t="s">
        <v>16106</v>
      </c>
      <c r="AK46" s="543" t="s">
        <v>5759</v>
      </c>
      <c r="AL46" s="543" t="s">
        <v>5759</v>
      </c>
      <c r="AM46" s="543" t="s">
        <v>5759</v>
      </c>
      <c r="AN46" s="543" t="s">
        <v>16107</v>
      </c>
      <c r="AS46" s="543" t="s">
        <v>16108</v>
      </c>
      <c r="AT46" s="543" t="s">
        <v>8475</v>
      </c>
      <c r="AU46" s="543" t="s">
        <v>16099</v>
      </c>
    </row>
    <row r="47" spans="1:47" x14ac:dyDescent="0.15">
      <c r="A47" s="543">
        <v>46</v>
      </c>
      <c r="B47" s="544">
        <v>1937582</v>
      </c>
      <c r="C47" s="545" t="s">
        <v>6680</v>
      </c>
      <c r="D47" s="543" t="s">
        <v>6680</v>
      </c>
      <c r="E47" s="543" t="s">
        <v>2946</v>
      </c>
      <c r="F47" s="543" t="s">
        <v>6681</v>
      </c>
      <c r="G47" s="543" t="s">
        <v>6682</v>
      </c>
      <c r="I47" s="543" t="s">
        <v>2954</v>
      </c>
      <c r="J47" s="543" t="s">
        <v>2954</v>
      </c>
      <c r="M47" s="543" t="s">
        <v>5750</v>
      </c>
      <c r="N47" s="543" t="s">
        <v>6683</v>
      </c>
      <c r="O47" s="543" t="s">
        <v>569</v>
      </c>
      <c r="P47" s="543" t="s">
        <v>569</v>
      </c>
      <c r="Q47" s="543" t="s">
        <v>569</v>
      </c>
      <c r="R47" s="543" t="s">
        <v>6684</v>
      </c>
      <c r="V47" s="543" t="s">
        <v>6685</v>
      </c>
      <c r="X47" s="543" t="s">
        <v>6686</v>
      </c>
      <c r="Y47" s="543" t="s">
        <v>2951</v>
      </c>
      <c r="Z47" s="543" t="s">
        <v>2952</v>
      </c>
      <c r="AA47" s="543" t="s">
        <v>2953</v>
      </c>
      <c r="AB47" s="543" t="s">
        <v>6687</v>
      </c>
      <c r="AC47" s="543" t="s">
        <v>5755</v>
      </c>
      <c r="AD47" s="543" t="s">
        <v>5756</v>
      </c>
      <c r="AE47" s="543" t="s">
        <v>2950</v>
      </c>
      <c r="AF47" s="543" t="s">
        <v>6688</v>
      </c>
      <c r="AG47" s="543" t="s">
        <v>6689</v>
      </c>
      <c r="AJ47" s="543" t="s">
        <v>6690</v>
      </c>
      <c r="AK47" s="543" t="s">
        <v>5759</v>
      </c>
      <c r="AL47" s="543" t="s">
        <v>5759</v>
      </c>
      <c r="AM47" s="543" t="s">
        <v>5759</v>
      </c>
      <c r="AN47" s="543" t="s">
        <v>6691</v>
      </c>
      <c r="AS47" s="543" t="s">
        <v>16109</v>
      </c>
      <c r="AT47" s="543" t="s">
        <v>16110</v>
      </c>
      <c r="AU47" s="543" t="s">
        <v>2952</v>
      </c>
    </row>
    <row r="48" spans="1:47" x14ac:dyDescent="0.15">
      <c r="A48" s="543">
        <v>47</v>
      </c>
      <c r="C48" s="545" t="s">
        <v>2698</v>
      </c>
      <c r="D48" s="543" t="s">
        <v>2698</v>
      </c>
      <c r="E48" s="543" t="s">
        <v>2699</v>
      </c>
      <c r="I48" s="543" t="s">
        <v>2707</v>
      </c>
      <c r="J48" s="543" t="s">
        <v>2707</v>
      </c>
      <c r="M48" s="543" t="s">
        <v>5750</v>
      </c>
      <c r="N48" s="543" t="s">
        <v>6692</v>
      </c>
      <c r="O48" s="543" t="s">
        <v>2701</v>
      </c>
      <c r="P48" s="543" t="s">
        <v>2701</v>
      </c>
      <c r="R48" s="543" t="s">
        <v>6693</v>
      </c>
      <c r="V48" s="543" t="s">
        <v>6694</v>
      </c>
      <c r="Y48" s="543" t="s">
        <v>2703</v>
      </c>
      <c r="Z48" s="543" t="s">
        <v>2704</v>
      </c>
      <c r="AA48" s="543" t="s">
        <v>2705</v>
      </c>
      <c r="AB48" s="543" t="s">
        <v>6695</v>
      </c>
      <c r="AC48" s="543" t="s">
        <v>5755</v>
      </c>
      <c r="AD48" s="543" t="s">
        <v>5788</v>
      </c>
      <c r="AE48" s="543" t="s">
        <v>2702</v>
      </c>
      <c r="AF48" s="543" t="s">
        <v>6696</v>
      </c>
      <c r="AJ48" s="543" t="s">
        <v>6648</v>
      </c>
      <c r="AK48" s="543" t="s">
        <v>5759</v>
      </c>
      <c r="AM48" s="543" t="s">
        <v>5759</v>
      </c>
      <c r="AN48" s="543" t="s">
        <v>6697</v>
      </c>
      <c r="AS48" s="543" t="s">
        <v>2704</v>
      </c>
      <c r="AU48" s="543" t="s">
        <v>2704</v>
      </c>
    </row>
    <row r="49" spans="1:47" x14ac:dyDescent="0.15">
      <c r="A49" s="543">
        <v>48</v>
      </c>
      <c r="B49" s="544">
        <v>2630835</v>
      </c>
      <c r="C49" s="545" t="s">
        <v>7010</v>
      </c>
      <c r="D49" s="543" t="s">
        <v>7010</v>
      </c>
      <c r="E49" s="543" t="s">
        <v>3550</v>
      </c>
      <c r="F49" s="543" t="s">
        <v>7011</v>
      </c>
      <c r="I49" s="543" t="s">
        <v>3558</v>
      </c>
      <c r="J49" s="543" t="s">
        <v>3558</v>
      </c>
      <c r="M49" s="543" t="s">
        <v>5750</v>
      </c>
      <c r="N49" s="543" t="s">
        <v>7012</v>
      </c>
      <c r="O49" s="543" t="s">
        <v>2298</v>
      </c>
      <c r="P49" s="543" t="s">
        <v>2298</v>
      </c>
      <c r="Q49" s="543" t="s">
        <v>2298</v>
      </c>
      <c r="R49" s="543" t="s">
        <v>7013</v>
      </c>
      <c r="V49" s="543" t="s">
        <v>7014</v>
      </c>
      <c r="X49" s="543" t="s">
        <v>7015</v>
      </c>
      <c r="Y49" s="543" t="s">
        <v>3555</v>
      </c>
      <c r="Z49" s="543" t="s">
        <v>3556</v>
      </c>
      <c r="AA49" s="543" t="s">
        <v>3557</v>
      </c>
      <c r="AB49" s="543" t="s">
        <v>7016</v>
      </c>
      <c r="AC49" s="543" t="s">
        <v>5755</v>
      </c>
      <c r="AD49" s="543" t="s">
        <v>5779</v>
      </c>
      <c r="AE49" s="543" t="s">
        <v>3554</v>
      </c>
      <c r="AF49" s="543" t="s">
        <v>7017</v>
      </c>
      <c r="AJ49" s="543" t="s">
        <v>7018</v>
      </c>
      <c r="AK49" s="543" t="s">
        <v>5759</v>
      </c>
      <c r="AL49" s="543" t="s">
        <v>5759</v>
      </c>
      <c r="AM49" s="543" t="s">
        <v>5759</v>
      </c>
      <c r="AN49" s="543" t="s">
        <v>7019</v>
      </c>
      <c r="AS49" s="543" t="s">
        <v>16111</v>
      </c>
      <c r="AT49" s="543" t="s">
        <v>16112</v>
      </c>
      <c r="AU49" s="543" t="s">
        <v>3556</v>
      </c>
    </row>
    <row r="50" spans="1:47" x14ac:dyDescent="0.15">
      <c r="A50" s="543">
        <v>49</v>
      </c>
      <c r="C50" s="545" t="s">
        <v>476</v>
      </c>
      <c r="D50" s="543" t="s">
        <v>476</v>
      </c>
      <c r="E50" s="543" t="s">
        <v>477</v>
      </c>
      <c r="I50" s="543" t="s">
        <v>485</v>
      </c>
      <c r="J50" s="543" t="s">
        <v>485</v>
      </c>
      <c r="M50" s="543" t="s">
        <v>5750</v>
      </c>
      <c r="N50" s="543" t="s">
        <v>5937</v>
      </c>
      <c r="O50" s="543" t="s">
        <v>479</v>
      </c>
      <c r="P50" s="543" t="s">
        <v>479</v>
      </c>
      <c r="R50" s="543" t="s">
        <v>5938</v>
      </c>
      <c r="S50" s="543" t="s">
        <v>5750</v>
      </c>
      <c r="T50" s="543" t="s">
        <v>5939</v>
      </c>
      <c r="U50" s="543" t="s">
        <v>5940</v>
      </c>
      <c r="V50" s="543" t="s">
        <v>5941</v>
      </c>
      <c r="Y50" s="543" t="s">
        <v>481</v>
      </c>
      <c r="Z50" s="543" t="s">
        <v>482</v>
      </c>
      <c r="AA50" s="543" t="s">
        <v>483</v>
      </c>
      <c r="AB50" s="543" t="s">
        <v>5836</v>
      </c>
      <c r="AC50" s="543" t="s">
        <v>5755</v>
      </c>
      <c r="AD50" s="543" t="s">
        <v>5788</v>
      </c>
      <c r="AE50" s="543" t="s">
        <v>480</v>
      </c>
      <c r="AF50" s="543" t="s">
        <v>5942</v>
      </c>
      <c r="AJ50" s="543" t="s">
        <v>5943</v>
      </c>
      <c r="AK50" s="543" t="s">
        <v>5759</v>
      </c>
      <c r="AM50" s="543" t="s">
        <v>5759</v>
      </c>
      <c r="AN50" s="543" t="s">
        <v>5944</v>
      </c>
      <c r="AO50" s="543" t="s">
        <v>5944</v>
      </c>
      <c r="AP50" s="543" t="s">
        <v>5836</v>
      </c>
      <c r="AQ50" s="543" t="s">
        <v>5944</v>
      </c>
      <c r="AR50" s="543" t="s">
        <v>5836</v>
      </c>
      <c r="AS50" s="543" t="s">
        <v>16113</v>
      </c>
      <c r="AU50" s="543" t="s">
        <v>482</v>
      </c>
    </row>
    <row r="51" spans="1:47" x14ac:dyDescent="0.15">
      <c r="A51" s="543">
        <v>50</v>
      </c>
      <c r="B51" s="544">
        <v>1903049</v>
      </c>
      <c r="C51" s="545" t="s">
        <v>7390</v>
      </c>
      <c r="D51" s="543" t="s">
        <v>7390</v>
      </c>
      <c r="E51" s="543" t="s">
        <v>7391</v>
      </c>
      <c r="F51" s="543" t="s">
        <v>7392</v>
      </c>
      <c r="G51" s="543" t="s">
        <v>7393</v>
      </c>
      <c r="I51" s="543" t="s">
        <v>16114</v>
      </c>
      <c r="J51" s="543" t="s">
        <v>16114</v>
      </c>
      <c r="M51" s="543" t="s">
        <v>5750</v>
      </c>
      <c r="N51" s="543" t="s">
        <v>7394</v>
      </c>
      <c r="O51" s="543" t="s">
        <v>7395</v>
      </c>
      <c r="P51" s="543" t="s">
        <v>7395</v>
      </c>
      <c r="Q51" s="543" t="s">
        <v>7395</v>
      </c>
      <c r="R51" s="543" t="s">
        <v>7396</v>
      </c>
      <c r="S51" s="543" t="s">
        <v>5849</v>
      </c>
      <c r="T51" s="543" t="s">
        <v>7397</v>
      </c>
      <c r="U51" s="543" t="s">
        <v>7398</v>
      </c>
      <c r="V51" s="543" t="s">
        <v>7399</v>
      </c>
      <c r="X51" s="543" t="s">
        <v>7400</v>
      </c>
      <c r="Y51" s="543" t="s">
        <v>7401</v>
      </c>
      <c r="Z51" s="543" t="s">
        <v>7402</v>
      </c>
      <c r="AA51" s="543" t="s">
        <v>7403</v>
      </c>
      <c r="AB51" s="543" t="s">
        <v>7404</v>
      </c>
      <c r="AC51" s="543" t="s">
        <v>5755</v>
      </c>
      <c r="AD51" s="543" t="s">
        <v>5779</v>
      </c>
      <c r="AE51" s="543" t="s">
        <v>7405</v>
      </c>
      <c r="AF51" s="543" t="s">
        <v>7406</v>
      </c>
      <c r="AG51" s="543" t="s">
        <v>7407</v>
      </c>
      <c r="AJ51" s="543" t="s">
        <v>7408</v>
      </c>
      <c r="AK51" s="543" t="s">
        <v>5759</v>
      </c>
      <c r="AL51" s="543" t="s">
        <v>5759</v>
      </c>
      <c r="AM51" s="543" t="s">
        <v>5759</v>
      </c>
      <c r="AN51" s="543" t="s">
        <v>7409</v>
      </c>
      <c r="AO51" s="543" t="s">
        <v>7410</v>
      </c>
      <c r="AP51" s="543" t="s">
        <v>7411</v>
      </c>
      <c r="AQ51" s="543" t="s">
        <v>7410</v>
      </c>
      <c r="AR51" s="543" t="s">
        <v>7411</v>
      </c>
      <c r="AS51" s="543" t="s">
        <v>16115</v>
      </c>
      <c r="AU51" s="543" t="s">
        <v>7402</v>
      </c>
    </row>
    <row r="52" spans="1:47" x14ac:dyDescent="0.15">
      <c r="A52" s="543">
        <v>51</v>
      </c>
      <c r="B52" s="544">
        <v>2839544</v>
      </c>
      <c r="C52" s="545" t="s">
        <v>7412</v>
      </c>
      <c r="D52" s="543" t="s">
        <v>7412</v>
      </c>
      <c r="E52" s="543" t="s">
        <v>7413</v>
      </c>
      <c r="F52" s="543" t="s">
        <v>7414</v>
      </c>
      <c r="I52" s="543" t="s">
        <v>16116</v>
      </c>
      <c r="J52" s="543" t="s">
        <v>16116</v>
      </c>
      <c r="M52" s="543" t="s">
        <v>5750</v>
      </c>
      <c r="N52" s="543" t="s">
        <v>7415</v>
      </c>
      <c r="O52" s="543" t="s">
        <v>7416</v>
      </c>
      <c r="P52" s="543" t="s">
        <v>7416</v>
      </c>
      <c r="Q52" s="543" t="s">
        <v>7416</v>
      </c>
      <c r="R52" s="543" t="s">
        <v>7417</v>
      </c>
      <c r="S52" s="543" t="s">
        <v>5914</v>
      </c>
      <c r="T52" s="543" t="s">
        <v>7418</v>
      </c>
      <c r="U52" s="543" t="s">
        <v>7419</v>
      </c>
      <c r="V52" s="543" t="s">
        <v>7420</v>
      </c>
      <c r="X52" s="543" t="s">
        <v>7421</v>
      </c>
      <c r="Y52" s="543" t="s">
        <v>7422</v>
      </c>
      <c r="Z52" s="543" t="s">
        <v>7423</v>
      </c>
      <c r="AA52" s="543" t="s">
        <v>7424</v>
      </c>
      <c r="AB52" s="543" t="s">
        <v>7425</v>
      </c>
      <c r="AC52" s="543" t="s">
        <v>5755</v>
      </c>
      <c r="AD52" s="543" t="s">
        <v>5756</v>
      </c>
      <c r="AE52" s="543" t="s">
        <v>7426</v>
      </c>
      <c r="AF52" s="543" t="s">
        <v>7427</v>
      </c>
      <c r="AJ52" s="543" t="s">
        <v>7428</v>
      </c>
      <c r="AK52" s="543" t="s">
        <v>5759</v>
      </c>
      <c r="AL52" s="543" t="s">
        <v>5759</v>
      </c>
      <c r="AM52" s="543" t="s">
        <v>5759</v>
      </c>
      <c r="AN52" s="543" t="s">
        <v>7429</v>
      </c>
      <c r="AO52" s="543" t="s">
        <v>7430</v>
      </c>
      <c r="AP52" s="543" t="s">
        <v>7431</v>
      </c>
      <c r="AQ52" s="543" t="s">
        <v>7430</v>
      </c>
      <c r="AR52" s="543" t="s">
        <v>7431</v>
      </c>
      <c r="AS52" s="543" t="s">
        <v>16117</v>
      </c>
      <c r="AT52" s="543" t="s">
        <v>7423</v>
      </c>
      <c r="AU52" s="543" t="s">
        <v>7423</v>
      </c>
    </row>
    <row r="53" spans="1:47" x14ac:dyDescent="0.15">
      <c r="A53" s="543">
        <v>52</v>
      </c>
      <c r="C53" s="545" t="s">
        <v>360</v>
      </c>
      <c r="D53" s="543" t="s">
        <v>360</v>
      </c>
      <c r="E53" s="543" t="s">
        <v>361</v>
      </c>
      <c r="I53" s="543" t="s">
        <v>369</v>
      </c>
      <c r="J53" s="543" t="s">
        <v>369</v>
      </c>
      <c r="M53" s="543" t="s">
        <v>5750</v>
      </c>
      <c r="N53" s="543" t="s">
        <v>5945</v>
      </c>
      <c r="O53" s="543" t="s">
        <v>363</v>
      </c>
      <c r="P53" s="543" t="s">
        <v>363</v>
      </c>
      <c r="R53" s="543" t="s">
        <v>5946</v>
      </c>
      <c r="V53" s="543" t="s">
        <v>5947</v>
      </c>
      <c r="Y53" s="543" t="s">
        <v>365</v>
      </c>
      <c r="Z53" s="543" t="s">
        <v>366</v>
      </c>
      <c r="AA53" s="543" t="s">
        <v>367</v>
      </c>
      <c r="AB53" s="543" t="s">
        <v>5948</v>
      </c>
      <c r="AC53" s="543" t="s">
        <v>5755</v>
      </c>
      <c r="AD53" s="543" t="s">
        <v>5905</v>
      </c>
      <c r="AE53" s="543" t="s">
        <v>364</v>
      </c>
      <c r="AF53" s="543" t="s">
        <v>5949</v>
      </c>
      <c r="AG53" s="543" t="s">
        <v>5950</v>
      </c>
      <c r="AJ53" s="543" t="s">
        <v>5951</v>
      </c>
      <c r="AK53" s="543" t="s">
        <v>5759</v>
      </c>
      <c r="AM53" s="543" t="s">
        <v>5759</v>
      </c>
      <c r="AN53" s="543" t="s">
        <v>5952</v>
      </c>
      <c r="AS53" s="543" t="s">
        <v>366</v>
      </c>
      <c r="AU53" s="543" t="s">
        <v>366</v>
      </c>
    </row>
    <row r="54" spans="1:47" x14ac:dyDescent="0.15">
      <c r="A54" s="543">
        <v>53</v>
      </c>
      <c r="B54" s="544">
        <v>1945067</v>
      </c>
      <c r="C54" s="545" t="s">
        <v>513</v>
      </c>
      <c r="D54" s="543" t="s">
        <v>513</v>
      </c>
      <c r="E54" s="543" t="s">
        <v>514</v>
      </c>
      <c r="F54" s="543" t="s">
        <v>5953</v>
      </c>
      <c r="G54" s="543" t="s">
        <v>5954</v>
      </c>
      <c r="I54" s="543" t="s">
        <v>524</v>
      </c>
      <c r="J54" s="543" t="s">
        <v>524</v>
      </c>
      <c r="M54" s="543" t="s">
        <v>5750</v>
      </c>
      <c r="N54" s="543" t="s">
        <v>5955</v>
      </c>
      <c r="O54" s="543" t="s">
        <v>518</v>
      </c>
      <c r="P54" s="543" t="s">
        <v>518</v>
      </c>
      <c r="Q54" s="543" t="s">
        <v>518</v>
      </c>
      <c r="R54" s="543" t="s">
        <v>5956</v>
      </c>
      <c r="V54" s="543" t="s">
        <v>5957</v>
      </c>
      <c r="X54" s="543" t="s">
        <v>5958</v>
      </c>
      <c r="Y54" s="543" t="s">
        <v>520</v>
      </c>
      <c r="Z54" s="543" t="s">
        <v>521</v>
      </c>
      <c r="AA54" s="543" t="s">
        <v>522</v>
      </c>
      <c r="AB54" s="543" t="s">
        <v>5959</v>
      </c>
      <c r="AC54" s="543" t="s">
        <v>5755</v>
      </c>
      <c r="AD54" s="543" t="s">
        <v>5779</v>
      </c>
      <c r="AE54" s="543" t="s">
        <v>519</v>
      </c>
      <c r="AF54" s="543" t="s">
        <v>5960</v>
      </c>
      <c r="AI54" s="543" t="s">
        <v>5961</v>
      </c>
      <c r="AJ54" s="543" t="s">
        <v>5962</v>
      </c>
      <c r="AK54" s="543" t="s">
        <v>5759</v>
      </c>
      <c r="AL54" s="543" t="s">
        <v>5759</v>
      </c>
      <c r="AM54" s="543" t="s">
        <v>5759</v>
      </c>
      <c r="AN54" s="543" t="s">
        <v>5963</v>
      </c>
      <c r="AS54" s="543" t="s">
        <v>16118</v>
      </c>
      <c r="AU54" s="543" t="s">
        <v>521</v>
      </c>
    </row>
    <row r="55" spans="1:47" x14ac:dyDescent="0.15">
      <c r="A55" s="543">
        <v>54</v>
      </c>
      <c r="C55" s="545" t="s">
        <v>6698</v>
      </c>
      <c r="D55" s="543" t="s">
        <v>6698</v>
      </c>
      <c r="E55" s="543" t="s">
        <v>3096</v>
      </c>
      <c r="I55" s="543" t="s">
        <v>3022</v>
      </c>
      <c r="J55" s="543" t="s">
        <v>3022</v>
      </c>
      <c r="M55" s="543" t="s">
        <v>5750</v>
      </c>
      <c r="N55" s="543" t="s">
        <v>6699</v>
      </c>
      <c r="O55" s="543" t="s">
        <v>3098</v>
      </c>
      <c r="P55" s="543" t="s">
        <v>3098</v>
      </c>
      <c r="R55" s="543" t="s">
        <v>6700</v>
      </c>
      <c r="S55" s="543" t="s">
        <v>6701</v>
      </c>
      <c r="T55" s="543" t="s">
        <v>6702</v>
      </c>
      <c r="U55" s="543" t="s">
        <v>6703</v>
      </c>
      <c r="V55" s="543" t="s">
        <v>6704</v>
      </c>
      <c r="Y55" s="543" t="s">
        <v>3019</v>
      </c>
      <c r="Z55" s="543" t="s">
        <v>3100</v>
      </c>
      <c r="AA55" s="543" t="s">
        <v>3101</v>
      </c>
      <c r="AB55" s="543" t="s">
        <v>6705</v>
      </c>
      <c r="AC55" s="543" t="s">
        <v>5755</v>
      </c>
      <c r="AD55" s="543" t="s">
        <v>5905</v>
      </c>
      <c r="AE55" s="543" t="s">
        <v>3099</v>
      </c>
      <c r="AF55" s="543" t="s">
        <v>6706</v>
      </c>
      <c r="AG55" s="543" t="s">
        <v>6707</v>
      </c>
      <c r="AJ55" s="543" t="s">
        <v>6708</v>
      </c>
      <c r="AK55" s="543" t="s">
        <v>5759</v>
      </c>
      <c r="AM55" s="543" t="s">
        <v>5759</v>
      </c>
      <c r="AN55" s="543" t="s">
        <v>6709</v>
      </c>
      <c r="AO55" s="543" t="s">
        <v>6710</v>
      </c>
      <c r="AP55" s="543" t="s">
        <v>6711</v>
      </c>
      <c r="AQ55" s="543" t="s">
        <v>6709</v>
      </c>
      <c r="AR55" s="543" t="s">
        <v>6705</v>
      </c>
      <c r="AS55" s="543" t="s">
        <v>3100</v>
      </c>
      <c r="AU55" s="543" t="s">
        <v>3100</v>
      </c>
    </row>
    <row r="56" spans="1:47" x14ac:dyDescent="0.15">
      <c r="A56" s="543">
        <v>55</v>
      </c>
      <c r="B56" s="544">
        <v>2138035</v>
      </c>
      <c r="C56" s="545" t="s">
        <v>16119</v>
      </c>
      <c r="D56" s="543" t="s">
        <v>16119</v>
      </c>
      <c r="E56" s="543" t="s">
        <v>8519</v>
      </c>
      <c r="F56" s="543" t="s">
        <v>16120</v>
      </c>
      <c r="G56" s="543" t="s">
        <v>4100</v>
      </c>
      <c r="I56" s="543" t="s">
        <v>16121</v>
      </c>
      <c r="J56" s="543" t="s">
        <v>16121</v>
      </c>
      <c r="M56" s="543" t="s">
        <v>5750</v>
      </c>
      <c r="N56" s="543" t="s">
        <v>16122</v>
      </c>
      <c r="O56" s="543" t="s">
        <v>16123</v>
      </c>
      <c r="P56" s="543" t="s">
        <v>16123</v>
      </c>
      <c r="Q56" s="543" t="s">
        <v>16123</v>
      </c>
      <c r="R56" s="543" t="s">
        <v>8535</v>
      </c>
      <c r="V56" s="543" t="s">
        <v>16124</v>
      </c>
      <c r="X56" s="543" t="s">
        <v>16125</v>
      </c>
      <c r="Y56" s="543" t="s">
        <v>16126</v>
      </c>
      <c r="Z56" s="543" t="s">
        <v>16127</v>
      </c>
      <c r="AB56" s="543" t="s">
        <v>16128</v>
      </c>
      <c r="AC56" s="543" t="s">
        <v>5755</v>
      </c>
      <c r="AD56" s="543" t="s">
        <v>5756</v>
      </c>
      <c r="AE56" s="543" t="s">
        <v>16129</v>
      </c>
      <c r="AF56" s="543" t="s">
        <v>16130</v>
      </c>
      <c r="AG56" s="543" t="s">
        <v>16131</v>
      </c>
      <c r="AJ56" s="543" t="s">
        <v>16132</v>
      </c>
      <c r="AK56" s="543" t="s">
        <v>5759</v>
      </c>
      <c r="AL56" s="543" t="s">
        <v>5759</v>
      </c>
      <c r="AM56" s="543" t="s">
        <v>5759</v>
      </c>
      <c r="AN56" s="543" t="s">
        <v>16133</v>
      </c>
      <c r="AS56" s="543" t="s">
        <v>16134</v>
      </c>
      <c r="AU56" s="543" t="s">
        <v>16127</v>
      </c>
    </row>
    <row r="57" spans="1:47" x14ac:dyDescent="0.15">
      <c r="A57" s="543">
        <v>56</v>
      </c>
      <c r="B57" s="544">
        <v>3001591</v>
      </c>
      <c r="C57" s="545" t="s">
        <v>16135</v>
      </c>
      <c r="D57" s="543" t="s">
        <v>16135</v>
      </c>
      <c r="E57" s="543" t="s">
        <v>8551</v>
      </c>
      <c r="F57" s="543" t="s">
        <v>16136</v>
      </c>
      <c r="I57" s="543" t="s">
        <v>2672</v>
      </c>
      <c r="J57" s="543" t="s">
        <v>2672</v>
      </c>
      <c r="M57" s="543" t="s">
        <v>5750</v>
      </c>
      <c r="N57" s="543" t="s">
        <v>16137</v>
      </c>
      <c r="O57" s="543" t="s">
        <v>2654</v>
      </c>
      <c r="P57" s="543" t="s">
        <v>2654</v>
      </c>
      <c r="Q57" s="543" t="s">
        <v>2654</v>
      </c>
      <c r="R57" s="543" t="s">
        <v>2653</v>
      </c>
      <c r="V57" s="543" t="s">
        <v>16138</v>
      </c>
      <c r="X57" s="543" t="s">
        <v>6012</v>
      </c>
      <c r="Y57" s="543" t="s">
        <v>16139</v>
      </c>
      <c r="Z57" s="543" t="s">
        <v>16140</v>
      </c>
      <c r="AA57" s="543" t="s">
        <v>16141</v>
      </c>
      <c r="AB57" s="543" t="s">
        <v>16142</v>
      </c>
      <c r="AC57" s="543" t="s">
        <v>5755</v>
      </c>
      <c r="AD57" s="543" t="s">
        <v>5756</v>
      </c>
      <c r="AE57" s="543" t="s">
        <v>2655</v>
      </c>
      <c r="AF57" s="543" t="s">
        <v>16143</v>
      </c>
      <c r="AG57" s="543" t="s">
        <v>16144</v>
      </c>
      <c r="AI57" s="543" t="s">
        <v>8570</v>
      </c>
      <c r="AJ57" s="543" t="s">
        <v>16145</v>
      </c>
      <c r="AK57" s="543" t="s">
        <v>5759</v>
      </c>
      <c r="AL57" s="543" t="s">
        <v>5759</v>
      </c>
      <c r="AM57" s="543" t="s">
        <v>5759</v>
      </c>
      <c r="AN57" s="543" t="s">
        <v>16146</v>
      </c>
      <c r="AS57" s="543" t="s">
        <v>16147</v>
      </c>
      <c r="AT57" s="543" t="s">
        <v>16148</v>
      </c>
      <c r="AU57" s="543" t="s">
        <v>16140</v>
      </c>
    </row>
    <row r="58" spans="1:47" x14ac:dyDescent="0.15">
      <c r="A58" s="543">
        <v>57</v>
      </c>
      <c r="C58" s="545" t="s">
        <v>371</v>
      </c>
      <c r="D58" s="543" t="s">
        <v>371</v>
      </c>
      <c r="E58" s="543" t="s">
        <v>372</v>
      </c>
      <c r="I58" s="543" t="s">
        <v>369</v>
      </c>
      <c r="J58" s="543" t="s">
        <v>369</v>
      </c>
      <c r="M58" s="543" t="s">
        <v>5750</v>
      </c>
      <c r="N58" s="543" t="s">
        <v>5964</v>
      </c>
      <c r="O58" s="543" t="s">
        <v>374</v>
      </c>
      <c r="P58" s="543" t="s">
        <v>374</v>
      </c>
      <c r="R58" s="543" t="s">
        <v>5965</v>
      </c>
      <c r="S58" s="543" t="s">
        <v>5966</v>
      </c>
      <c r="T58" s="543" t="s">
        <v>5967</v>
      </c>
      <c r="U58" s="543" t="s">
        <v>5968</v>
      </c>
      <c r="V58" s="543" t="s">
        <v>5969</v>
      </c>
      <c r="Y58" s="543" t="s">
        <v>376</v>
      </c>
      <c r="Z58" s="543" t="s">
        <v>377</v>
      </c>
      <c r="AA58" s="543" t="s">
        <v>378</v>
      </c>
      <c r="AB58" s="543" t="s">
        <v>5970</v>
      </c>
      <c r="AC58" s="543" t="s">
        <v>5755</v>
      </c>
      <c r="AD58" s="543" t="s">
        <v>5971</v>
      </c>
      <c r="AE58" s="543" t="s">
        <v>375</v>
      </c>
      <c r="AF58" s="543" t="s">
        <v>5972</v>
      </c>
      <c r="AG58" s="543" t="s">
        <v>5973</v>
      </c>
      <c r="AJ58" s="543" t="s">
        <v>5974</v>
      </c>
      <c r="AK58" s="543" t="s">
        <v>5759</v>
      </c>
      <c r="AM58" s="543" t="s">
        <v>5759</v>
      </c>
      <c r="AN58" s="543" t="s">
        <v>5975</v>
      </c>
      <c r="AO58" s="543" t="s">
        <v>5976</v>
      </c>
      <c r="AP58" s="543" t="s">
        <v>5876</v>
      </c>
      <c r="AQ58" s="543" t="s">
        <v>5976</v>
      </c>
      <c r="AR58" s="543" t="s">
        <v>5876</v>
      </c>
      <c r="AS58" s="543" t="s">
        <v>377</v>
      </c>
      <c r="AU58" s="543" t="s">
        <v>377</v>
      </c>
    </row>
    <row r="59" spans="1:47" x14ac:dyDescent="0.15">
      <c r="A59" s="543">
        <v>58</v>
      </c>
      <c r="C59" s="545" t="s">
        <v>4279</v>
      </c>
      <c r="D59" s="543" t="s">
        <v>4279</v>
      </c>
      <c r="E59" s="543" t="s">
        <v>7432</v>
      </c>
      <c r="I59" s="543" t="s">
        <v>16149</v>
      </c>
      <c r="J59" s="543" t="s">
        <v>16149</v>
      </c>
      <c r="M59" s="543" t="s">
        <v>5750</v>
      </c>
      <c r="N59" s="543" t="s">
        <v>7433</v>
      </c>
      <c r="O59" s="543" t="s">
        <v>750</v>
      </c>
      <c r="P59" s="543" t="s">
        <v>750</v>
      </c>
      <c r="R59" s="543" t="s">
        <v>7434</v>
      </c>
      <c r="V59" s="543" t="s">
        <v>7435</v>
      </c>
      <c r="Y59" s="543" t="s">
        <v>7436</v>
      </c>
      <c r="Z59" s="543" t="s">
        <v>7437</v>
      </c>
      <c r="AA59" s="543" t="s">
        <v>7438</v>
      </c>
      <c r="AB59" s="543" t="s">
        <v>7439</v>
      </c>
      <c r="AC59" s="543" t="s">
        <v>5755</v>
      </c>
      <c r="AD59" s="543" t="s">
        <v>5905</v>
      </c>
      <c r="AE59" s="543" t="s">
        <v>7440</v>
      </c>
      <c r="AF59" s="543" t="s">
        <v>7441</v>
      </c>
      <c r="AG59" s="543" t="s">
        <v>7442</v>
      </c>
      <c r="AJ59" s="543" t="s">
        <v>7443</v>
      </c>
      <c r="AK59" s="543" t="s">
        <v>5759</v>
      </c>
      <c r="AM59" s="543" t="s">
        <v>5759</v>
      </c>
      <c r="AN59" s="543" t="s">
        <v>7444</v>
      </c>
      <c r="AS59" s="543" t="s">
        <v>7437</v>
      </c>
      <c r="AU59" s="543" t="s">
        <v>7437</v>
      </c>
    </row>
    <row r="60" spans="1:47" x14ac:dyDescent="0.15">
      <c r="A60" s="543">
        <v>59</v>
      </c>
      <c r="C60" s="545" t="s">
        <v>2585</v>
      </c>
      <c r="D60" s="543" t="s">
        <v>2585</v>
      </c>
      <c r="E60" s="543" t="s">
        <v>2586</v>
      </c>
      <c r="I60" s="543" t="s">
        <v>2594</v>
      </c>
      <c r="J60" s="543" t="s">
        <v>2594</v>
      </c>
      <c r="M60" s="543" t="s">
        <v>5750</v>
      </c>
      <c r="N60" s="543" t="s">
        <v>5977</v>
      </c>
      <c r="O60" s="543" t="s">
        <v>2588</v>
      </c>
      <c r="P60" s="543" t="s">
        <v>2588</v>
      </c>
      <c r="R60" s="543" t="s">
        <v>5978</v>
      </c>
      <c r="V60" s="543" t="s">
        <v>5979</v>
      </c>
      <c r="Y60" s="543" t="s">
        <v>2590</v>
      </c>
      <c r="Z60" s="543" t="s">
        <v>2591</v>
      </c>
      <c r="AA60" s="543" t="s">
        <v>2592</v>
      </c>
      <c r="AB60" s="543" t="s">
        <v>5980</v>
      </c>
      <c r="AC60" s="543" t="s">
        <v>5755</v>
      </c>
      <c r="AD60" s="543" t="s">
        <v>5788</v>
      </c>
      <c r="AE60" s="543" t="s">
        <v>2589</v>
      </c>
      <c r="AF60" s="543" t="s">
        <v>5981</v>
      </c>
      <c r="AJ60" s="543" t="s">
        <v>5982</v>
      </c>
      <c r="AK60" s="543" t="s">
        <v>5759</v>
      </c>
      <c r="AM60" s="543" t="s">
        <v>5759</v>
      </c>
      <c r="AN60" s="543" t="s">
        <v>5983</v>
      </c>
      <c r="AS60" s="543" t="s">
        <v>2591</v>
      </c>
      <c r="AU60" s="543" t="s">
        <v>2591</v>
      </c>
    </row>
    <row r="61" spans="1:47" x14ac:dyDescent="0.15">
      <c r="A61" s="543">
        <v>60</v>
      </c>
      <c r="B61" s="544">
        <v>2627459</v>
      </c>
      <c r="C61" s="545" t="s">
        <v>7445</v>
      </c>
      <c r="D61" s="543" t="s">
        <v>7445</v>
      </c>
      <c r="E61" s="543" t="s">
        <v>7446</v>
      </c>
      <c r="F61" s="543" t="s">
        <v>7447</v>
      </c>
      <c r="I61" s="543" t="s">
        <v>16150</v>
      </c>
      <c r="J61" s="543" t="s">
        <v>16150</v>
      </c>
      <c r="M61" s="543" t="s">
        <v>5750</v>
      </c>
      <c r="N61" s="543" t="s">
        <v>7448</v>
      </c>
      <c r="O61" s="543" t="s">
        <v>7449</v>
      </c>
      <c r="P61" s="543" t="s">
        <v>7449</v>
      </c>
      <c r="Q61" s="543" t="s">
        <v>7449</v>
      </c>
      <c r="R61" s="543" t="s">
        <v>7450</v>
      </c>
      <c r="V61" s="543" t="s">
        <v>7451</v>
      </c>
      <c r="X61" s="543" t="s">
        <v>7452</v>
      </c>
      <c r="Y61" s="543" t="s">
        <v>7453</v>
      </c>
      <c r="Z61" s="543" t="s">
        <v>7454</v>
      </c>
      <c r="AA61" s="543" t="s">
        <v>7455</v>
      </c>
      <c r="AB61" s="543" t="s">
        <v>7456</v>
      </c>
      <c r="AC61" s="543" t="s">
        <v>5755</v>
      </c>
      <c r="AD61" s="543" t="s">
        <v>5779</v>
      </c>
      <c r="AE61" s="543" t="s">
        <v>7457</v>
      </c>
      <c r="AF61" s="543" t="s">
        <v>7458</v>
      </c>
      <c r="AG61" s="543" t="s">
        <v>7459</v>
      </c>
      <c r="AI61" s="543" t="s">
        <v>7460</v>
      </c>
      <c r="AJ61" s="543" t="s">
        <v>7461</v>
      </c>
      <c r="AK61" s="543" t="s">
        <v>5759</v>
      </c>
      <c r="AL61" s="543" t="s">
        <v>5759</v>
      </c>
      <c r="AM61" s="543" t="s">
        <v>5759</v>
      </c>
      <c r="AN61" s="543" t="s">
        <v>7462</v>
      </c>
      <c r="AS61" s="543" t="s">
        <v>16151</v>
      </c>
      <c r="AT61" s="543" t="s">
        <v>7454</v>
      </c>
      <c r="AU61" s="543" t="s">
        <v>7454</v>
      </c>
    </row>
    <row r="62" spans="1:47" x14ac:dyDescent="0.15">
      <c r="A62" s="543">
        <v>61</v>
      </c>
      <c r="C62" s="545" t="s">
        <v>2810</v>
      </c>
      <c r="D62" s="543" t="s">
        <v>2810</v>
      </c>
      <c r="E62" s="543" t="s">
        <v>2811</v>
      </c>
      <c r="I62" s="543" t="s">
        <v>2816</v>
      </c>
      <c r="J62" s="543" t="s">
        <v>2816</v>
      </c>
      <c r="M62" s="543" t="s">
        <v>5750</v>
      </c>
      <c r="N62" s="543" t="s">
        <v>6712</v>
      </c>
      <c r="O62" s="543" t="s">
        <v>2771</v>
      </c>
      <c r="P62" s="543" t="s">
        <v>2771</v>
      </c>
      <c r="R62" s="543" t="s">
        <v>6713</v>
      </c>
      <c r="V62" s="543" t="s">
        <v>6714</v>
      </c>
      <c r="Y62" s="543" t="s">
        <v>2814</v>
      </c>
      <c r="Z62" s="543" t="s">
        <v>2815</v>
      </c>
      <c r="AB62" s="543" t="s">
        <v>6715</v>
      </c>
      <c r="AC62" s="543" t="s">
        <v>5755</v>
      </c>
      <c r="AD62" s="543" t="s">
        <v>5788</v>
      </c>
      <c r="AE62" s="543" t="s">
        <v>2813</v>
      </c>
      <c r="AF62" s="543" t="s">
        <v>6716</v>
      </c>
      <c r="AJ62" s="543" t="s">
        <v>6717</v>
      </c>
      <c r="AK62" s="543" t="s">
        <v>5759</v>
      </c>
      <c r="AM62" s="543" t="s">
        <v>5759</v>
      </c>
      <c r="AN62" s="543" t="s">
        <v>6718</v>
      </c>
      <c r="AS62" s="543" t="s">
        <v>16152</v>
      </c>
      <c r="AU62" s="543" t="s">
        <v>2815</v>
      </c>
    </row>
    <row r="63" spans="1:47" x14ac:dyDescent="0.15">
      <c r="A63" s="543">
        <v>62</v>
      </c>
      <c r="B63" s="544">
        <v>2876247</v>
      </c>
      <c r="C63" s="545" t="s">
        <v>237</v>
      </c>
      <c r="D63" s="543" t="s">
        <v>237</v>
      </c>
      <c r="E63" s="543" t="s">
        <v>238</v>
      </c>
      <c r="F63" s="543" t="s">
        <v>5984</v>
      </c>
      <c r="I63" s="543" t="s">
        <v>234</v>
      </c>
      <c r="J63" s="543" t="s">
        <v>234</v>
      </c>
      <c r="M63" s="543" t="s">
        <v>5750</v>
      </c>
      <c r="N63" s="543" t="s">
        <v>5985</v>
      </c>
      <c r="O63" s="543" t="s">
        <v>242</v>
      </c>
      <c r="P63" s="543" t="s">
        <v>242</v>
      </c>
      <c r="Q63" s="543" t="s">
        <v>242</v>
      </c>
      <c r="R63" s="543" t="s">
        <v>5986</v>
      </c>
      <c r="V63" s="543" t="s">
        <v>5987</v>
      </c>
      <c r="X63" s="543" t="s">
        <v>5988</v>
      </c>
      <c r="Y63" s="543" t="s">
        <v>244</v>
      </c>
      <c r="Z63" s="543" t="s">
        <v>245</v>
      </c>
      <c r="AA63" s="543" t="s">
        <v>246</v>
      </c>
      <c r="AB63" s="543" t="s">
        <v>5989</v>
      </c>
      <c r="AC63" s="543" t="s">
        <v>5755</v>
      </c>
      <c r="AD63" s="543" t="s">
        <v>5779</v>
      </c>
      <c r="AE63" s="543" t="s">
        <v>243</v>
      </c>
      <c r="AF63" s="543" t="s">
        <v>5990</v>
      </c>
      <c r="AJ63" s="543" t="s">
        <v>5991</v>
      </c>
      <c r="AK63" s="543" t="s">
        <v>5759</v>
      </c>
      <c r="AL63" s="543" t="s">
        <v>5759</v>
      </c>
      <c r="AM63" s="543" t="s">
        <v>5759</v>
      </c>
      <c r="AN63" s="543" t="s">
        <v>5992</v>
      </c>
      <c r="AS63" s="543" t="s">
        <v>16153</v>
      </c>
      <c r="AT63" s="543" t="s">
        <v>16153</v>
      </c>
      <c r="AU63" s="543" t="s">
        <v>245</v>
      </c>
    </row>
    <row r="64" spans="1:47" x14ac:dyDescent="0.15">
      <c r="A64" s="543">
        <v>63</v>
      </c>
      <c r="B64" s="544">
        <v>2831820</v>
      </c>
      <c r="C64" s="545" t="s">
        <v>1703</v>
      </c>
      <c r="D64" s="543" t="s">
        <v>1703</v>
      </c>
      <c r="E64" s="543" t="s">
        <v>1704</v>
      </c>
      <c r="F64" s="543" t="s">
        <v>5993</v>
      </c>
      <c r="I64" s="543" t="s">
        <v>1714</v>
      </c>
      <c r="J64" s="543" t="s">
        <v>1714</v>
      </c>
      <c r="M64" s="543" t="s">
        <v>5750</v>
      </c>
      <c r="N64" s="543" t="s">
        <v>5994</v>
      </c>
      <c r="O64" s="543" t="s">
        <v>1708</v>
      </c>
      <c r="P64" s="543" t="s">
        <v>1708</v>
      </c>
      <c r="Q64" s="543" t="s">
        <v>1708</v>
      </c>
      <c r="R64" s="543" t="s">
        <v>5995</v>
      </c>
      <c r="V64" s="543" t="s">
        <v>5996</v>
      </c>
      <c r="X64" s="543" t="s">
        <v>5997</v>
      </c>
      <c r="Y64" s="543" t="s">
        <v>1710</v>
      </c>
      <c r="Z64" s="543" t="s">
        <v>1711</v>
      </c>
      <c r="AA64" s="543" t="s">
        <v>1712</v>
      </c>
      <c r="AB64" s="543" t="s">
        <v>5998</v>
      </c>
      <c r="AC64" s="543" t="s">
        <v>5755</v>
      </c>
      <c r="AD64" s="543" t="s">
        <v>5756</v>
      </c>
      <c r="AE64" s="543" t="s">
        <v>1709</v>
      </c>
      <c r="AF64" s="543" t="s">
        <v>5999</v>
      </c>
      <c r="AG64" s="543" t="s">
        <v>6000</v>
      </c>
      <c r="AJ64" s="543" t="s">
        <v>6001</v>
      </c>
      <c r="AK64" s="543" t="s">
        <v>5759</v>
      </c>
      <c r="AL64" s="543" t="s">
        <v>5759</v>
      </c>
      <c r="AM64" s="543" t="s">
        <v>5759</v>
      </c>
      <c r="AN64" s="543" t="s">
        <v>6002</v>
      </c>
      <c r="AS64" s="543" t="s">
        <v>16154</v>
      </c>
      <c r="AT64" s="543" t="s">
        <v>16155</v>
      </c>
      <c r="AU64" s="543" t="s">
        <v>1711</v>
      </c>
    </row>
    <row r="65" spans="1:47" x14ac:dyDescent="0.15">
      <c r="A65" s="543">
        <v>64</v>
      </c>
      <c r="B65" s="544">
        <v>2008978</v>
      </c>
      <c r="C65" s="545" t="s">
        <v>16156</v>
      </c>
      <c r="D65" s="543" t="s">
        <v>16156</v>
      </c>
      <c r="E65" s="543" t="s">
        <v>8600</v>
      </c>
      <c r="F65" s="543" t="s">
        <v>16157</v>
      </c>
      <c r="G65" s="543" t="s">
        <v>2708</v>
      </c>
      <c r="I65" s="543" t="s">
        <v>2706</v>
      </c>
      <c r="J65" s="543" t="s">
        <v>2706</v>
      </c>
      <c r="M65" s="543" t="s">
        <v>5750</v>
      </c>
      <c r="N65" s="543" t="s">
        <v>16158</v>
      </c>
      <c r="O65" s="543" t="s">
        <v>2691</v>
      </c>
      <c r="P65" s="543" t="s">
        <v>2691</v>
      </c>
      <c r="Q65" s="543" t="s">
        <v>2691</v>
      </c>
      <c r="R65" s="543" t="s">
        <v>2689</v>
      </c>
      <c r="V65" s="543" t="s">
        <v>16159</v>
      </c>
      <c r="X65" s="543" t="s">
        <v>16160</v>
      </c>
      <c r="Y65" s="543" t="s">
        <v>16161</v>
      </c>
      <c r="Z65" s="543" t="s">
        <v>16162</v>
      </c>
      <c r="AB65" s="543" t="s">
        <v>16163</v>
      </c>
      <c r="AC65" s="543" t="s">
        <v>5755</v>
      </c>
      <c r="AD65" s="543" t="s">
        <v>5756</v>
      </c>
      <c r="AE65" s="543" t="s">
        <v>2691</v>
      </c>
      <c r="AF65" s="543" t="s">
        <v>16164</v>
      </c>
      <c r="AG65" s="543" t="s">
        <v>16165</v>
      </c>
      <c r="AJ65" s="543" t="s">
        <v>16166</v>
      </c>
      <c r="AK65" s="543" t="s">
        <v>5759</v>
      </c>
      <c r="AL65" s="543" t="s">
        <v>5759</v>
      </c>
      <c r="AM65" s="543" t="s">
        <v>5759</v>
      </c>
      <c r="AN65" s="543" t="s">
        <v>16167</v>
      </c>
      <c r="AS65" s="543" t="s">
        <v>16162</v>
      </c>
      <c r="AU65" s="543" t="s">
        <v>16162</v>
      </c>
    </row>
    <row r="66" spans="1:47" x14ac:dyDescent="0.15">
      <c r="A66" s="543">
        <v>65</v>
      </c>
      <c r="B66" s="544">
        <v>2012400</v>
      </c>
      <c r="C66" s="545" t="s">
        <v>16168</v>
      </c>
      <c r="D66" s="543" t="s">
        <v>16168</v>
      </c>
      <c r="E66" s="543" t="s">
        <v>8632</v>
      </c>
      <c r="F66" s="543" t="s">
        <v>16169</v>
      </c>
      <c r="G66" s="543" t="s">
        <v>4113</v>
      </c>
      <c r="I66" s="546" t="s">
        <v>16088</v>
      </c>
      <c r="J66" s="546" t="s">
        <v>16088</v>
      </c>
      <c r="M66" s="543" t="s">
        <v>5750</v>
      </c>
      <c r="N66" s="543" t="s">
        <v>16170</v>
      </c>
      <c r="O66" s="543" t="s">
        <v>8644</v>
      </c>
      <c r="P66" s="543" t="s">
        <v>8644</v>
      </c>
      <c r="Q66" s="543" t="s">
        <v>8644</v>
      </c>
      <c r="R66" s="543" t="s">
        <v>8646</v>
      </c>
      <c r="V66" s="543" t="s">
        <v>16171</v>
      </c>
      <c r="X66" s="543" t="s">
        <v>16172</v>
      </c>
      <c r="Y66" s="543" t="s">
        <v>7382</v>
      </c>
      <c r="Z66" s="543" t="s">
        <v>7383</v>
      </c>
      <c r="AA66" s="543" t="s">
        <v>16173</v>
      </c>
      <c r="AB66" s="543" t="s">
        <v>16174</v>
      </c>
      <c r="AC66" s="543" t="s">
        <v>5755</v>
      </c>
      <c r="AD66" s="543" t="s">
        <v>16175</v>
      </c>
      <c r="AE66" s="543" t="s">
        <v>8644</v>
      </c>
      <c r="AF66" s="543" t="s">
        <v>16176</v>
      </c>
      <c r="AG66" s="543" t="s">
        <v>16177</v>
      </c>
      <c r="AI66" s="543" t="s">
        <v>5179</v>
      </c>
      <c r="AJ66" s="543" t="s">
        <v>16178</v>
      </c>
      <c r="AK66" s="543" t="s">
        <v>5759</v>
      </c>
      <c r="AL66" s="543" t="s">
        <v>5759</v>
      </c>
      <c r="AM66" s="543" t="s">
        <v>5759</v>
      </c>
      <c r="AN66" s="543" t="s">
        <v>16179</v>
      </c>
      <c r="AS66" s="543" t="s">
        <v>7383</v>
      </c>
      <c r="AU66" s="543" t="s">
        <v>7383</v>
      </c>
    </row>
    <row r="67" spans="1:47" x14ac:dyDescent="0.15">
      <c r="A67" s="543">
        <v>66</v>
      </c>
      <c r="B67" s="544">
        <v>2919045</v>
      </c>
      <c r="C67" s="545" t="s">
        <v>7463</v>
      </c>
      <c r="D67" s="543" t="s">
        <v>7463</v>
      </c>
      <c r="E67" s="543" t="s">
        <v>7464</v>
      </c>
      <c r="F67" s="543" t="s">
        <v>7465</v>
      </c>
      <c r="I67" s="543" t="s">
        <v>16180</v>
      </c>
      <c r="J67" s="543" t="s">
        <v>16180</v>
      </c>
      <c r="M67" s="543" t="s">
        <v>5750</v>
      </c>
      <c r="N67" s="543" t="s">
        <v>7466</v>
      </c>
      <c r="O67" s="543" t="s">
        <v>686</v>
      </c>
      <c r="P67" s="543" t="s">
        <v>686</v>
      </c>
      <c r="Q67" s="543" t="s">
        <v>686</v>
      </c>
      <c r="R67" s="543" t="s">
        <v>7467</v>
      </c>
      <c r="S67" s="543" t="s">
        <v>6048</v>
      </c>
      <c r="T67" s="543" t="s">
        <v>7468</v>
      </c>
      <c r="U67" s="543" t="s">
        <v>7469</v>
      </c>
      <c r="V67" s="543" t="s">
        <v>7470</v>
      </c>
      <c r="X67" s="543" t="s">
        <v>7471</v>
      </c>
      <c r="Y67" s="543" t="s">
        <v>7472</v>
      </c>
      <c r="Z67" s="543" t="s">
        <v>7473</v>
      </c>
      <c r="AA67" s="543" t="s">
        <v>7474</v>
      </c>
      <c r="AB67" s="543" t="s">
        <v>7475</v>
      </c>
      <c r="AC67" s="543" t="s">
        <v>5755</v>
      </c>
      <c r="AD67" s="543" t="s">
        <v>7476</v>
      </c>
      <c r="AE67" s="543" t="s">
        <v>7477</v>
      </c>
      <c r="AF67" s="543" t="s">
        <v>7478</v>
      </c>
      <c r="AG67" s="543" t="s">
        <v>7479</v>
      </c>
      <c r="AI67" s="543" t="s">
        <v>7480</v>
      </c>
      <c r="AJ67" s="543" t="s">
        <v>7481</v>
      </c>
      <c r="AK67" s="543" t="s">
        <v>5759</v>
      </c>
      <c r="AL67" s="543" t="s">
        <v>5759</v>
      </c>
      <c r="AM67" s="543" t="s">
        <v>5759</v>
      </c>
      <c r="AN67" s="543" t="s">
        <v>7482</v>
      </c>
      <c r="AO67" s="543" t="s">
        <v>7482</v>
      </c>
      <c r="AP67" s="543" t="s">
        <v>7475</v>
      </c>
      <c r="AQ67" s="543" t="s">
        <v>7482</v>
      </c>
      <c r="AR67" s="543" t="s">
        <v>7475</v>
      </c>
      <c r="AS67" s="543" t="s">
        <v>16181</v>
      </c>
      <c r="AT67" s="543" t="s">
        <v>16182</v>
      </c>
      <c r="AU67" s="543" t="s">
        <v>7473</v>
      </c>
    </row>
    <row r="68" spans="1:47" x14ac:dyDescent="0.15">
      <c r="A68" s="543">
        <v>67</v>
      </c>
      <c r="B68" s="544">
        <v>2778841</v>
      </c>
      <c r="C68" s="545" t="s">
        <v>16183</v>
      </c>
      <c r="D68" s="543" t="s">
        <v>16183</v>
      </c>
      <c r="E68" s="543" t="s">
        <v>8662</v>
      </c>
      <c r="F68" s="543" t="s">
        <v>16184</v>
      </c>
      <c r="I68" s="543" t="s">
        <v>16185</v>
      </c>
      <c r="J68" s="543" t="s">
        <v>16185</v>
      </c>
      <c r="M68" s="543" t="s">
        <v>5750</v>
      </c>
      <c r="N68" s="543" t="s">
        <v>16186</v>
      </c>
      <c r="O68" s="543" t="s">
        <v>16187</v>
      </c>
      <c r="P68" s="543" t="s">
        <v>16187</v>
      </c>
      <c r="Q68" s="543" t="s">
        <v>16187</v>
      </c>
      <c r="R68" s="543" t="s">
        <v>2747</v>
      </c>
      <c r="V68" s="543" t="s">
        <v>16188</v>
      </c>
      <c r="X68" s="543" t="s">
        <v>16189</v>
      </c>
      <c r="Y68" s="543" t="s">
        <v>16190</v>
      </c>
      <c r="Z68" s="543" t="s">
        <v>16191</v>
      </c>
      <c r="AA68" s="543" t="s">
        <v>16192</v>
      </c>
      <c r="AB68" s="543" t="s">
        <v>16193</v>
      </c>
      <c r="AC68" s="543" t="s">
        <v>5755</v>
      </c>
      <c r="AD68" s="543" t="s">
        <v>5756</v>
      </c>
      <c r="AE68" s="543" t="s">
        <v>2749</v>
      </c>
      <c r="AF68" s="543" t="s">
        <v>16194</v>
      </c>
      <c r="AG68" s="543" t="s">
        <v>16195</v>
      </c>
      <c r="AH68" s="543" t="s">
        <v>16196</v>
      </c>
      <c r="AI68" s="543" t="s">
        <v>5188</v>
      </c>
      <c r="AJ68" s="543" t="s">
        <v>16197</v>
      </c>
      <c r="AK68" s="543" t="s">
        <v>5759</v>
      </c>
      <c r="AL68" s="543" t="s">
        <v>5759</v>
      </c>
      <c r="AM68" s="543" t="s">
        <v>5759</v>
      </c>
      <c r="AN68" s="543" t="s">
        <v>16198</v>
      </c>
      <c r="AS68" s="543" t="s">
        <v>16199</v>
      </c>
      <c r="AT68" s="543" t="s">
        <v>16191</v>
      </c>
      <c r="AU68" s="543" t="s">
        <v>16191</v>
      </c>
    </row>
    <row r="69" spans="1:47" x14ac:dyDescent="0.15">
      <c r="A69" s="543">
        <v>68</v>
      </c>
      <c r="B69" s="544">
        <v>3002531</v>
      </c>
      <c r="C69" s="545" t="s">
        <v>1411</v>
      </c>
      <c r="D69" s="543" t="s">
        <v>16200</v>
      </c>
      <c r="E69" s="543" t="s">
        <v>1412</v>
      </c>
      <c r="F69" s="543" t="s">
        <v>6003</v>
      </c>
      <c r="I69" s="543" t="s">
        <v>1421</v>
      </c>
      <c r="J69" s="543" t="s">
        <v>1421</v>
      </c>
      <c r="K69" s="543" t="s">
        <v>6004</v>
      </c>
      <c r="L69" s="543" t="s">
        <v>6005</v>
      </c>
      <c r="M69" s="543" t="s">
        <v>5750</v>
      </c>
      <c r="N69" s="543" t="s">
        <v>6006</v>
      </c>
      <c r="O69" s="543" t="s">
        <v>1416</v>
      </c>
      <c r="P69" s="543" t="s">
        <v>1416</v>
      </c>
      <c r="Q69" s="543" t="s">
        <v>1416</v>
      </c>
      <c r="R69" s="543" t="s">
        <v>6007</v>
      </c>
      <c r="S69" s="543" t="s">
        <v>6008</v>
      </c>
      <c r="T69" s="543" t="s">
        <v>6009</v>
      </c>
      <c r="U69" s="543" t="s">
        <v>6010</v>
      </c>
      <c r="W69" s="543" t="s">
        <v>6011</v>
      </c>
      <c r="X69" s="543" t="s">
        <v>6012</v>
      </c>
      <c r="Y69" s="543" t="s">
        <v>1418</v>
      </c>
      <c r="Z69" s="543" t="s">
        <v>1419</v>
      </c>
      <c r="AA69" s="543" t="s">
        <v>1420</v>
      </c>
      <c r="AB69" s="543" t="s">
        <v>6013</v>
      </c>
      <c r="AC69" s="543" t="s">
        <v>5755</v>
      </c>
      <c r="AD69" s="543" t="s">
        <v>5779</v>
      </c>
      <c r="AE69" s="543" t="s">
        <v>1417</v>
      </c>
      <c r="AF69" s="543" t="s">
        <v>6014</v>
      </c>
      <c r="AI69" s="543" t="s">
        <v>6015</v>
      </c>
      <c r="AJ69" s="543" t="s">
        <v>16201</v>
      </c>
      <c r="AK69" s="543" t="s">
        <v>5759</v>
      </c>
      <c r="AL69" s="543" t="s">
        <v>5759</v>
      </c>
      <c r="AM69" s="543" t="s">
        <v>5759</v>
      </c>
      <c r="AN69" s="543" t="s">
        <v>6017</v>
      </c>
      <c r="AO69" s="543" t="s">
        <v>6018</v>
      </c>
      <c r="AP69" s="543" t="s">
        <v>6019</v>
      </c>
      <c r="AQ69" s="543" t="s">
        <v>6018</v>
      </c>
      <c r="AR69" s="543" t="s">
        <v>6019</v>
      </c>
      <c r="AS69" s="543" t="s">
        <v>1419</v>
      </c>
      <c r="AT69" s="543" t="s">
        <v>16202</v>
      </c>
      <c r="AU69" s="543" t="s">
        <v>1419</v>
      </c>
    </row>
    <row r="70" spans="1:47" x14ac:dyDescent="0.15">
      <c r="A70" s="543">
        <v>69</v>
      </c>
      <c r="B70" s="544">
        <v>2006210</v>
      </c>
      <c r="C70" s="545" t="s">
        <v>16203</v>
      </c>
      <c r="D70" s="543" t="s">
        <v>16203</v>
      </c>
      <c r="E70" s="543" t="s">
        <v>8702</v>
      </c>
      <c r="F70" s="543" t="s">
        <v>16204</v>
      </c>
      <c r="G70" s="543" t="s">
        <v>4120</v>
      </c>
      <c r="I70" s="543" t="s">
        <v>16205</v>
      </c>
      <c r="J70" s="543" t="s">
        <v>16205</v>
      </c>
      <c r="M70" s="543" t="s">
        <v>5750</v>
      </c>
      <c r="N70" s="543" t="s">
        <v>16206</v>
      </c>
      <c r="O70" s="543" t="s">
        <v>8716</v>
      </c>
      <c r="P70" s="543" t="s">
        <v>8716</v>
      </c>
      <c r="Q70" s="543" t="s">
        <v>8716</v>
      </c>
      <c r="R70" s="543" t="s">
        <v>8719</v>
      </c>
      <c r="V70" s="543" t="s">
        <v>16207</v>
      </c>
      <c r="X70" s="543" t="s">
        <v>16160</v>
      </c>
      <c r="Y70" s="543" t="s">
        <v>16208</v>
      </c>
      <c r="Z70" s="543" t="s">
        <v>16209</v>
      </c>
      <c r="AA70" s="543" t="s">
        <v>16210</v>
      </c>
      <c r="AB70" s="543" t="s">
        <v>16211</v>
      </c>
      <c r="AC70" s="543" t="s">
        <v>5755</v>
      </c>
      <c r="AD70" s="543" t="s">
        <v>16175</v>
      </c>
      <c r="AE70" s="543" t="s">
        <v>16212</v>
      </c>
      <c r="AF70" s="543" t="s">
        <v>16213</v>
      </c>
      <c r="AG70" s="543" t="s">
        <v>16214</v>
      </c>
      <c r="AH70" s="543" t="s">
        <v>16215</v>
      </c>
      <c r="AJ70" s="543" t="s">
        <v>16216</v>
      </c>
      <c r="AK70" s="543" t="s">
        <v>5759</v>
      </c>
      <c r="AL70" s="543" t="s">
        <v>5759</v>
      </c>
      <c r="AM70" s="543" t="s">
        <v>5759</v>
      </c>
      <c r="AN70" s="543" t="s">
        <v>16217</v>
      </c>
      <c r="AS70" s="543" t="s">
        <v>16218</v>
      </c>
      <c r="AU70" s="543" t="s">
        <v>16209</v>
      </c>
    </row>
    <row r="71" spans="1:47" x14ac:dyDescent="0.15">
      <c r="A71" s="543">
        <v>70</v>
      </c>
      <c r="C71" s="545" t="s">
        <v>4158</v>
      </c>
      <c r="D71" s="543" t="s">
        <v>4158</v>
      </c>
      <c r="E71" s="543" t="s">
        <v>2782</v>
      </c>
      <c r="I71" s="543" t="s">
        <v>2790</v>
      </c>
      <c r="J71" s="543" t="s">
        <v>2790</v>
      </c>
      <c r="M71" s="543" t="s">
        <v>5750</v>
      </c>
      <c r="N71" s="543" t="s">
        <v>6719</v>
      </c>
      <c r="O71" s="543" t="s">
        <v>2784</v>
      </c>
      <c r="P71" s="543" t="s">
        <v>2784</v>
      </c>
      <c r="R71" s="543" t="s">
        <v>6720</v>
      </c>
      <c r="V71" s="543" t="s">
        <v>6721</v>
      </c>
      <c r="Y71" s="543" t="s">
        <v>2786</v>
      </c>
      <c r="Z71" s="543" t="s">
        <v>2787</v>
      </c>
      <c r="AA71" s="543" t="s">
        <v>2788</v>
      </c>
      <c r="AB71" s="543" t="s">
        <v>6722</v>
      </c>
      <c r="AC71" s="543" t="s">
        <v>5755</v>
      </c>
      <c r="AD71" s="543" t="s">
        <v>5788</v>
      </c>
      <c r="AE71" s="543" t="s">
        <v>2785</v>
      </c>
      <c r="AF71" s="543" t="s">
        <v>6723</v>
      </c>
      <c r="AJ71" s="543" t="s">
        <v>6724</v>
      </c>
      <c r="AK71" s="543" t="s">
        <v>5759</v>
      </c>
      <c r="AM71" s="543" t="s">
        <v>5759</v>
      </c>
      <c r="AN71" s="543" t="s">
        <v>6725</v>
      </c>
      <c r="AS71" s="543" t="s">
        <v>2787</v>
      </c>
      <c r="AU71" s="543" t="s">
        <v>2787</v>
      </c>
    </row>
    <row r="72" spans="1:47" x14ac:dyDescent="0.15">
      <c r="A72" s="543">
        <v>71</v>
      </c>
      <c r="C72" s="545" t="s">
        <v>2839</v>
      </c>
      <c r="D72" s="543" t="s">
        <v>2839</v>
      </c>
      <c r="E72" s="543" t="s">
        <v>2840</v>
      </c>
      <c r="I72" s="543" t="s">
        <v>2846</v>
      </c>
      <c r="J72" s="543" t="s">
        <v>2846</v>
      </c>
      <c r="M72" s="543" t="s">
        <v>5750</v>
      </c>
      <c r="N72" s="543" t="s">
        <v>6726</v>
      </c>
      <c r="O72" s="543" t="s">
        <v>2842</v>
      </c>
      <c r="P72" s="543" t="s">
        <v>2842</v>
      </c>
      <c r="R72" s="543" t="s">
        <v>2823</v>
      </c>
      <c r="V72" s="543" t="s">
        <v>6727</v>
      </c>
      <c r="Y72" s="543" t="s">
        <v>2844</v>
      </c>
      <c r="Z72" s="543" t="s">
        <v>2845</v>
      </c>
      <c r="AB72" s="543" t="s">
        <v>6728</v>
      </c>
      <c r="AC72" s="543" t="s">
        <v>6026</v>
      </c>
      <c r="AD72" s="543" t="s">
        <v>5766</v>
      </c>
      <c r="AE72" s="543" t="s">
        <v>2843</v>
      </c>
      <c r="AF72" s="543" t="s">
        <v>6729</v>
      </c>
      <c r="AG72" s="543" t="s">
        <v>6730</v>
      </c>
      <c r="AJ72" s="543" t="s">
        <v>6731</v>
      </c>
      <c r="AK72" s="543" t="s">
        <v>5759</v>
      </c>
      <c r="AM72" s="543" t="s">
        <v>5759</v>
      </c>
      <c r="AN72" s="543" t="s">
        <v>6732</v>
      </c>
      <c r="AS72" s="543" t="s">
        <v>16219</v>
      </c>
      <c r="AU72" s="543" t="s">
        <v>2845</v>
      </c>
    </row>
    <row r="73" spans="1:47" x14ac:dyDescent="0.15">
      <c r="A73" s="543">
        <v>72</v>
      </c>
      <c r="C73" s="545" t="s">
        <v>1914</v>
      </c>
      <c r="D73" s="543" t="s">
        <v>1914</v>
      </c>
      <c r="E73" s="543" t="s">
        <v>1915</v>
      </c>
      <c r="I73" s="543" t="s">
        <v>1921</v>
      </c>
      <c r="J73" s="543" t="s">
        <v>1921</v>
      </c>
      <c r="M73" s="543" t="s">
        <v>5750</v>
      </c>
      <c r="N73" s="543" t="s">
        <v>6020</v>
      </c>
      <c r="O73" s="543" t="s">
        <v>1886</v>
      </c>
      <c r="P73" s="543" t="s">
        <v>1886</v>
      </c>
      <c r="R73" s="543" t="s">
        <v>6021</v>
      </c>
      <c r="S73" s="543" t="s">
        <v>5849</v>
      </c>
      <c r="T73" s="543" t="s">
        <v>6022</v>
      </c>
      <c r="U73" s="543" t="s">
        <v>6023</v>
      </c>
      <c r="V73" s="543" t="s">
        <v>6024</v>
      </c>
      <c r="Y73" s="543" t="s">
        <v>1918</v>
      </c>
      <c r="Z73" s="543" t="s">
        <v>1919</v>
      </c>
      <c r="AA73" s="543" t="s">
        <v>1920</v>
      </c>
      <c r="AB73" s="543" t="s">
        <v>16220</v>
      </c>
      <c r="AC73" s="543" t="s">
        <v>6026</v>
      </c>
      <c r="AD73" s="543" t="s">
        <v>6027</v>
      </c>
      <c r="AE73" s="543" t="s">
        <v>1917</v>
      </c>
      <c r="AF73" s="543" t="s">
        <v>6028</v>
      </c>
      <c r="AG73" s="543" t="s">
        <v>6029</v>
      </c>
      <c r="AI73" s="543" t="s">
        <v>6030</v>
      </c>
      <c r="AJ73" s="543" t="s">
        <v>6031</v>
      </c>
      <c r="AK73" s="543" t="s">
        <v>5759</v>
      </c>
      <c r="AM73" s="543" t="s">
        <v>5759</v>
      </c>
      <c r="AN73" s="543" t="s">
        <v>6032</v>
      </c>
      <c r="AO73" s="543" t="s">
        <v>6033</v>
      </c>
      <c r="AP73" s="543" t="s">
        <v>16221</v>
      </c>
      <c r="AQ73" s="543" t="s">
        <v>6033</v>
      </c>
      <c r="AR73" s="543" t="s">
        <v>16221</v>
      </c>
      <c r="AU73" s="543" t="s">
        <v>1919</v>
      </c>
    </row>
    <row r="74" spans="1:47" x14ac:dyDescent="0.15">
      <c r="A74" s="543">
        <v>73</v>
      </c>
      <c r="B74" s="544">
        <v>3238432</v>
      </c>
      <c r="C74" s="545" t="s">
        <v>4789</v>
      </c>
      <c r="D74" s="543" t="s">
        <v>4789</v>
      </c>
      <c r="E74" s="543" t="s">
        <v>7483</v>
      </c>
      <c r="F74" s="543" t="s">
        <v>7484</v>
      </c>
      <c r="I74" s="543" t="s">
        <v>16222</v>
      </c>
      <c r="J74" s="543" t="s">
        <v>16222</v>
      </c>
      <c r="M74" s="543" t="s">
        <v>5750</v>
      </c>
      <c r="N74" s="543" t="s">
        <v>7485</v>
      </c>
      <c r="O74" s="543" t="s">
        <v>7486</v>
      </c>
      <c r="P74" s="543" t="s">
        <v>7486</v>
      </c>
      <c r="Q74" s="543" t="s">
        <v>7486</v>
      </c>
      <c r="R74" s="543" t="s">
        <v>7487</v>
      </c>
      <c r="V74" s="543" t="s">
        <v>7488</v>
      </c>
      <c r="X74" s="543" t="s">
        <v>6487</v>
      </c>
      <c r="Y74" s="543" t="s">
        <v>7489</v>
      </c>
      <c r="Z74" s="543" t="s">
        <v>7490</v>
      </c>
      <c r="AA74" s="543" t="s">
        <v>7491</v>
      </c>
      <c r="AB74" s="543" t="s">
        <v>7492</v>
      </c>
      <c r="AC74" s="543" t="s">
        <v>5755</v>
      </c>
      <c r="AD74" s="543" t="s">
        <v>5756</v>
      </c>
      <c r="AE74" s="543" t="s">
        <v>7493</v>
      </c>
      <c r="AF74" s="543" t="s">
        <v>7494</v>
      </c>
      <c r="AG74" s="543" t="s">
        <v>7495</v>
      </c>
      <c r="AJ74" s="543" t="s">
        <v>7496</v>
      </c>
      <c r="AK74" s="543" t="s">
        <v>5759</v>
      </c>
      <c r="AL74" s="543" t="s">
        <v>5759</v>
      </c>
      <c r="AM74" s="543" t="s">
        <v>5759</v>
      </c>
      <c r="AN74" s="543" t="s">
        <v>7497</v>
      </c>
      <c r="AT74" s="543" t="s">
        <v>16223</v>
      </c>
      <c r="AU74" s="543" t="s">
        <v>7490</v>
      </c>
    </row>
    <row r="75" spans="1:47" x14ac:dyDescent="0.15">
      <c r="A75" s="543">
        <v>74</v>
      </c>
      <c r="B75" s="544">
        <v>2609385</v>
      </c>
      <c r="C75" s="545" t="s">
        <v>6733</v>
      </c>
      <c r="D75" s="543" t="s">
        <v>6733</v>
      </c>
      <c r="E75" s="543" t="s">
        <v>3083</v>
      </c>
      <c r="F75" s="543" t="s">
        <v>6734</v>
      </c>
      <c r="I75" s="543" t="s">
        <v>3091</v>
      </c>
      <c r="J75" s="543" t="s">
        <v>3091</v>
      </c>
      <c r="M75" s="543" t="s">
        <v>5750</v>
      </c>
      <c r="N75" s="543" t="s">
        <v>6735</v>
      </c>
      <c r="O75" s="543" t="s">
        <v>3087</v>
      </c>
      <c r="P75" s="543" t="s">
        <v>3087</v>
      </c>
      <c r="Q75" s="543" t="s">
        <v>3087</v>
      </c>
      <c r="R75" s="543" t="s">
        <v>6736</v>
      </c>
      <c r="S75" s="543" t="s">
        <v>5849</v>
      </c>
      <c r="T75" s="543" t="s">
        <v>6737</v>
      </c>
      <c r="U75" s="543" t="s">
        <v>6738</v>
      </c>
      <c r="V75" s="543" t="s">
        <v>6739</v>
      </c>
      <c r="X75" s="543" t="s">
        <v>6740</v>
      </c>
      <c r="Y75" s="543" t="s">
        <v>3089</v>
      </c>
      <c r="Z75" s="543" t="s">
        <v>3090</v>
      </c>
      <c r="AB75" s="543" t="s">
        <v>6741</v>
      </c>
      <c r="AC75" s="543" t="s">
        <v>5755</v>
      </c>
      <c r="AD75" s="543" t="s">
        <v>5779</v>
      </c>
      <c r="AE75" s="543" t="s">
        <v>3088</v>
      </c>
      <c r="AF75" s="543" t="s">
        <v>6742</v>
      </c>
      <c r="AG75" s="543" t="s">
        <v>6743</v>
      </c>
      <c r="AI75" s="543" t="s">
        <v>6744</v>
      </c>
      <c r="AJ75" s="543" t="s">
        <v>6745</v>
      </c>
      <c r="AK75" s="543" t="s">
        <v>5759</v>
      </c>
      <c r="AL75" s="543" t="s">
        <v>5759</v>
      </c>
      <c r="AM75" s="543" t="s">
        <v>5759</v>
      </c>
      <c r="AN75" s="543" t="s">
        <v>6746</v>
      </c>
      <c r="AO75" s="543" t="s">
        <v>6747</v>
      </c>
      <c r="AP75" s="543" t="s">
        <v>6748</v>
      </c>
      <c r="AQ75" s="543" t="s">
        <v>6747</v>
      </c>
      <c r="AR75" s="543" t="s">
        <v>6748</v>
      </c>
      <c r="AS75" s="543" t="s">
        <v>3090</v>
      </c>
      <c r="AT75" s="543" t="s">
        <v>3090</v>
      </c>
      <c r="AU75" s="543" t="s">
        <v>3090</v>
      </c>
    </row>
    <row r="76" spans="1:47" x14ac:dyDescent="0.15">
      <c r="A76" s="543">
        <v>75</v>
      </c>
      <c r="C76" s="545" t="s">
        <v>2801</v>
      </c>
      <c r="D76" s="543" t="s">
        <v>2801</v>
      </c>
      <c r="E76" s="543" t="s">
        <v>2802</v>
      </c>
      <c r="G76" s="543" t="s">
        <v>6749</v>
      </c>
      <c r="I76" s="543" t="s">
        <v>2809</v>
      </c>
      <c r="J76" s="543" t="s">
        <v>2809</v>
      </c>
      <c r="M76" s="543" t="s">
        <v>5750</v>
      </c>
      <c r="N76" s="543" t="s">
        <v>6750</v>
      </c>
      <c r="O76" s="543" t="s">
        <v>2804</v>
      </c>
      <c r="P76" s="543" t="s">
        <v>2804</v>
      </c>
      <c r="R76" s="543" t="s">
        <v>6751</v>
      </c>
      <c r="S76" s="543" t="s">
        <v>5849</v>
      </c>
      <c r="T76" s="543" t="s">
        <v>6752</v>
      </c>
      <c r="U76" s="543" t="s">
        <v>6753</v>
      </c>
      <c r="V76" s="543" t="s">
        <v>6754</v>
      </c>
      <c r="Y76" s="543" t="s">
        <v>2806</v>
      </c>
      <c r="Z76" s="543" t="s">
        <v>2807</v>
      </c>
      <c r="AA76" s="543" t="s">
        <v>2808</v>
      </c>
      <c r="AB76" s="543" t="s">
        <v>6755</v>
      </c>
      <c r="AC76" s="543" t="s">
        <v>5755</v>
      </c>
      <c r="AD76" s="543" t="s">
        <v>5905</v>
      </c>
      <c r="AE76" s="543" t="s">
        <v>2805</v>
      </c>
      <c r="AF76" s="543" t="s">
        <v>6756</v>
      </c>
      <c r="AG76" s="543" t="s">
        <v>6757</v>
      </c>
      <c r="AI76" s="543" t="s">
        <v>6758</v>
      </c>
      <c r="AJ76" s="543" t="s">
        <v>6759</v>
      </c>
      <c r="AK76" s="543" t="s">
        <v>5759</v>
      </c>
      <c r="AL76" s="543" t="s">
        <v>5759</v>
      </c>
      <c r="AM76" s="543" t="s">
        <v>5759</v>
      </c>
      <c r="AN76" s="543" t="s">
        <v>6760</v>
      </c>
      <c r="AO76" s="543" t="s">
        <v>6761</v>
      </c>
      <c r="AP76" s="543" t="s">
        <v>6762</v>
      </c>
      <c r="AQ76" s="543" t="s">
        <v>6763</v>
      </c>
      <c r="AR76" s="543" t="s">
        <v>6764</v>
      </c>
      <c r="AS76" s="543" t="s">
        <v>16224</v>
      </c>
      <c r="AU76" s="543" t="s">
        <v>2807</v>
      </c>
    </row>
    <row r="77" spans="1:47" x14ac:dyDescent="0.15">
      <c r="A77" s="543">
        <v>76</v>
      </c>
      <c r="B77" s="544">
        <v>3066430</v>
      </c>
      <c r="C77" s="545" t="s">
        <v>1902</v>
      </c>
      <c r="D77" s="543" t="s">
        <v>1902</v>
      </c>
      <c r="E77" s="543" t="s">
        <v>1903</v>
      </c>
      <c r="F77" s="543" t="s">
        <v>6035</v>
      </c>
      <c r="I77" s="543" t="s">
        <v>1913</v>
      </c>
      <c r="J77" s="543" t="s">
        <v>1913</v>
      </c>
      <c r="M77" s="543" t="s">
        <v>5750</v>
      </c>
      <c r="N77" s="543" t="s">
        <v>6036</v>
      </c>
      <c r="O77" s="543" t="s">
        <v>1907</v>
      </c>
      <c r="P77" s="543" t="s">
        <v>1907</v>
      </c>
      <c r="Q77" s="543" t="s">
        <v>1907</v>
      </c>
      <c r="R77" s="543" t="s">
        <v>6037</v>
      </c>
      <c r="V77" s="543" t="s">
        <v>6038</v>
      </c>
      <c r="X77" s="543" t="s">
        <v>6039</v>
      </c>
      <c r="Y77" s="543" t="s">
        <v>1909</v>
      </c>
      <c r="Z77" s="543" t="s">
        <v>1910</v>
      </c>
      <c r="AA77" s="543" t="s">
        <v>1911</v>
      </c>
      <c r="AB77" s="543" t="s">
        <v>6040</v>
      </c>
      <c r="AC77" s="543" t="s">
        <v>5755</v>
      </c>
      <c r="AD77" s="543" t="s">
        <v>5779</v>
      </c>
      <c r="AE77" s="543" t="s">
        <v>1908</v>
      </c>
      <c r="AF77" s="543" t="s">
        <v>6041</v>
      </c>
      <c r="AI77" s="543" t="s">
        <v>6042</v>
      </c>
      <c r="AJ77" s="543" t="s">
        <v>6043</v>
      </c>
      <c r="AK77" s="543" t="s">
        <v>5759</v>
      </c>
      <c r="AL77" s="543" t="s">
        <v>5759</v>
      </c>
      <c r="AM77" s="543" t="s">
        <v>5759</v>
      </c>
      <c r="AN77" s="543" t="s">
        <v>6044</v>
      </c>
      <c r="AT77" s="543" t="s">
        <v>16225</v>
      </c>
      <c r="AU77" s="543" t="s">
        <v>1910</v>
      </c>
    </row>
    <row r="78" spans="1:47" x14ac:dyDescent="0.15">
      <c r="A78" s="543">
        <v>77</v>
      </c>
      <c r="B78" s="544">
        <v>3361541</v>
      </c>
      <c r="C78" s="545" t="s">
        <v>4266</v>
      </c>
      <c r="D78" s="543" t="s">
        <v>4266</v>
      </c>
      <c r="E78" s="543" t="s">
        <v>7498</v>
      </c>
      <c r="F78" s="543" t="s">
        <v>7499</v>
      </c>
      <c r="I78" s="543" t="s">
        <v>16226</v>
      </c>
      <c r="J78" s="543" t="s">
        <v>16226</v>
      </c>
      <c r="M78" s="543" t="s">
        <v>5750</v>
      </c>
      <c r="N78" s="543" t="s">
        <v>7500</v>
      </c>
      <c r="O78" s="543" t="s">
        <v>1774</v>
      </c>
      <c r="P78" s="543" t="s">
        <v>1774</v>
      </c>
      <c r="Q78" s="543" t="s">
        <v>1774</v>
      </c>
      <c r="R78" s="543" t="s">
        <v>7501</v>
      </c>
      <c r="S78" s="543" t="s">
        <v>5750</v>
      </c>
      <c r="T78" s="543" t="s">
        <v>7502</v>
      </c>
      <c r="U78" s="543" t="s">
        <v>7503</v>
      </c>
      <c r="V78" s="543" t="s">
        <v>6024</v>
      </c>
      <c r="X78" s="543" t="s">
        <v>7504</v>
      </c>
      <c r="Y78" s="543" t="s">
        <v>7505</v>
      </c>
      <c r="Z78" s="543" t="s">
        <v>7506</v>
      </c>
      <c r="AA78" s="543" t="s">
        <v>7507</v>
      </c>
      <c r="AB78" s="543" t="s">
        <v>7508</v>
      </c>
      <c r="AC78" s="543" t="s">
        <v>5755</v>
      </c>
      <c r="AD78" s="543" t="s">
        <v>5779</v>
      </c>
      <c r="AE78" s="543" t="s">
        <v>7509</v>
      </c>
      <c r="AF78" s="543" t="s">
        <v>7510</v>
      </c>
      <c r="AG78" s="543" t="s">
        <v>7511</v>
      </c>
      <c r="AJ78" s="543" t="s">
        <v>7512</v>
      </c>
      <c r="AK78" s="543" t="s">
        <v>5759</v>
      </c>
      <c r="AL78" s="543" t="s">
        <v>5759</v>
      </c>
      <c r="AM78" s="543" t="s">
        <v>5759</v>
      </c>
      <c r="AN78" s="543" t="s">
        <v>7513</v>
      </c>
      <c r="AO78" s="543" t="s">
        <v>7513</v>
      </c>
      <c r="AP78" s="543" t="s">
        <v>7508</v>
      </c>
      <c r="AQ78" s="543" t="s">
        <v>7513</v>
      </c>
      <c r="AR78" s="543" t="s">
        <v>7508</v>
      </c>
      <c r="AT78" s="543" t="s">
        <v>16227</v>
      </c>
      <c r="AU78" s="543" t="s">
        <v>7506</v>
      </c>
    </row>
    <row r="79" spans="1:47" x14ac:dyDescent="0.15">
      <c r="A79" s="543">
        <v>78</v>
      </c>
      <c r="C79" s="545" t="s">
        <v>7514</v>
      </c>
      <c r="D79" s="543" t="s">
        <v>7514</v>
      </c>
      <c r="E79" s="543" t="s">
        <v>7515</v>
      </c>
      <c r="I79" s="543" t="s">
        <v>16228</v>
      </c>
      <c r="J79" s="543" t="s">
        <v>16228</v>
      </c>
      <c r="M79" s="543" t="s">
        <v>5750</v>
      </c>
      <c r="N79" s="543" t="s">
        <v>7516</v>
      </c>
      <c r="O79" s="543" t="s">
        <v>3322</v>
      </c>
      <c r="P79" s="543" t="s">
        <v>3322</v>
      </c>
      <c r="R79" s="543" t="s">
        <v>7517</v>
      </c>
      <c r="V79" s="543" t="s">
        <v>7518</v>
      </c>
      <c r="Y79" s="543" t="s">
        <v>7519</v>
      </c>
      <c r="Z79" s="543" t="s">
        <v>7520</v>
      </c>
      <c r="AA79" s="543" t="s">
        <v>7521</v>
      </c>
      <c r="AB79" s="543" t="s">
        <v>7522</v>
      </c>
      <c r="AC79" s="543" t="s">
        <v>5755</v>
      </c>
      <c r="AD79" s="543" t="s">
        <v>6384</v>
      </c>
      <c r="AE79" s="543" t="s">
        <v>7523</v>
      </c>
      <c r="AF79" s="543" t="s">
        <v>7524</v>
      </c>
      <c r="AG79" s="543" t="s">
        <v>7525</v>
      </c>
      <c r="AI79" s="543" t="s">
        <v>7526</v>
      </c>
      <c r="AJ79" s="543" t="s">
        <v>7527</v>
      </c>
      <c r="AK79" s="543" t="s">
        <v>5759</v>
      </c>
      <c r="AM79" s="543" t="s">
        <v>5759</v>
      </c>
      <c r="AN79" s="543" t="s">
        <v>7528</v>
      </c>
      <c r="AU79" s="543" t="s">
        <v>7520</v>
      </c>
    </row>
    <row r="80" spans="1:47" x14ac:dyDescent="0.15">
      <c r="A80" s="543">
        <v>79</v>
      </c>
      <c r="B80" s="544">
        <v>2770097</v>
      </c>
      <c r="C80" s="545" t="s">
        <v>16229</v>
      </c>
      <c r="D80" s="543" t="s">
        <v>16229</v>
      </c>
      <c r="E80" s="543" t="s">
        <v>8735</v>
      </c>
      <c r="F80" s="543" t="s">
        <v>16230</v>
      </c>
      <c r="I80" s="543" t="s">
        <v>16231</v>
      </c>
      <c r="J80" s="543" t="s">
        <v>16231</v>
      </c>
      <c r="M80" s="543" t="s">
        <v>5750</v>
      </c>
      <c r="N80" s="543" t="s">
        <v>16232</v>
      </c>
      <c r="O80" s="543" t="s">
        <v>581</v>
      </c>
      <c r="P80" s="543" t="s">
        <v>581</v>
      </c>
      <c r="Q80" s="543" t="s">
        <v>581</v>
      </c>
      <c r="R80" s="543" t="s">
        <v>580</v>
      </c>
      <c r="S80" s="543" t="s">
        <v>5750</v>
      </c>
      <c r="T80" s="543" t="s">
        <v>16233</v>
      </c>
      <c r="U80" s="543" t="s">
        <v>6584</v>
      </c>
      <c r="V80" s="543" t="s">
        <v>16234</v>
      </c>
      <c r="X80" s="543" t="s">
        <v>16235</v>
      </c>
      <c r="Y80" s="543" t="s">
        <v>16236</v>
      </c>
      <c r="Z80" s="543" t="s">
        <v>16237</v>
      </c>
      <c r="AA80" s="543" t="s">
        <v>16238</v>
      </c>
      <c r="AB80" s="543" t="s">
        <v>16239</v>
      </c>
      <c r="AC80" s="543" t="s">
        <v>5755</v>
      </c>
      <c r="AD80" s="543" t="s">
        <v>16175</v>
      </c>
      <c r="AE80" s="543" t="s">
        <v>582</v>
      </c>
      <c r="AF80" s="543" t="s">
        <v>16240</v>
      </c>
      <c r="AG80" s="543" t="s">
        <v>16241</v>
      </c>
      <c r="AH80" s="543" t="s">
        <v>16242</v>
      </c>
      <c r="AJ80" s="543" t="s">
        <v>16243</v>
      </c>
      <c r="AK80" s="543" t="s">
        <v>5759</v>
      </c>
      <c r="AL80" s="543" t="s">
        <v>5759</v>
      </c>
      <c r="AM80" s="543" t="s">
        <v>5759</v>
      </c>
      <c r="AN80" s="543" t="s">
        <v>16244</v>
      </c>
      <c r="AO80" s="543" t="s">
        <v>16245</v>
      </c>
      <c r="AP80" s="543" t="s">
        <v>16246</v>
      </c>
      <c r="AQ80" s="543" t="s">
        <v>16245</v>
      </c>
      <c r="AR80" s="543" t="s">
        <v>16246</v>
      </c>
      <c r="AT80" s="543" t="s">
        <v>16247</v>
      </c>
      <c r="AU80" s="543" t="s">
        <v>16237</v>
      </c>
    </row>
    <row r="81" spans="1:47" x14ac:dyDescent="0.15">
      <c r="A81" s="543">
        <v>80</v>
      </c>
      <c r="B81" s="544">
        <v>3297811</v>
      </c>
      <c r="C81" s="545" t="s">
        <v>681</v>
      </c>
      <c r="D81" s="543" t="s">
        <v>681</v>
      </c>
      <c r="E81" s="543" t="s">
        <v>682</v>
      </c>
      <c r="F81" s="543" t="s">
        <v>6045</v>
      </c>
      <c r="I81" s="543" t="s">
        <v>692</v>
      </c>
      <c r="J81" s="543" t="s">
        <v>692</v>
      </c>
      <c r="M81" s="543" t="s">
        <v>5750</v>
      </c>
      <c r="N81" s="543" t="s">
        <v>6046</v>
      </c>
      <c r="O81" s="543" t="s">
        <v>686</v>
      </c>
      <c r="P81" s="543" t="s">
        <v>686</v>
      </c>
      <c r="Q81" s="543" t="s">
        <v>686</v>
      </c>
      <c r="R81" s="543" t="s">
        <v>6047</v>
      </c>
      <c r="S81" s="543" t="s">
        <v>6048</v>
      </c>
      <c r="T81" s="543" t="s">
        <v>6049</v>
      </c>
      <c r="U81" s="543" t="s">
        <v>6050</v>
      </c>
      <c r="V81" s="543" t="s">
        <v>6051</v>
      </c>
      <c r="X81" s="543" t="s">
        <v>6052</v>
      </c>
      <c r="Y81" s="543" t="s">
        <v>688</v>
      </c>
      <c r="Z81" s="543" t="s">
        <v>689</v>
      </c>
      <c r="AA81" s="543" t="s">
        <v>690</v>
      </c>
      <c r="AB81" s="543" t="s">
        <v>5900</v>
      </c>
      <c r="AC81" s="543" t="s">
        <v>5755</v>
      </c>
      <c r="AD81" s="543" t="s">
        <v>5756</v>
      </c>
      <c r="AE81" s="543" t="s">
        <v>687</v>
      </c>
      <c r="AF81" s="543" t="s">
        <v>6053</v>
      </c>
      <c r="AG81" s="543" t="s">
        <v>6054</v>
      </c>
      <c r="AI81" s="543" t="s">
        <v>6055</v>
      </c>
      <c r="AJ81" s="543" t="s">
        <v>6056</v>
      </c>
      <c r="AK81" s="543" t="s">
        <v>5759</v>
      </c>
      <c r="AL81" s="543" t="s">
        <v>5759</v>
      </c>
      <c r="AM81" s="543" t="s">
        <v>5759</v>
      </c>
      <c r="AN81" s="543" t="s">
        <v>6057</v>
      </c>
      <c r="AO81" s="543" t="s">
        <v>6057</v>
      </c>
      <c r="AP81" s="543" t="s">
        <v>5900</v>
      </c>
      <c r="AQ81" s="543" t="s">
        <v>6057</v>
      </c>
      <c r="AR81" s="543" t="s">
        <v>5900</v>
      </c>
      <c r="AT81" s="543" t="s">
        <v>16248</v>
      </c>
      <c r="AU81" s="543" t="s">
        <v>689</v>
      </c>
    </row>
    <row r="82" spans="1:47" x14ac:dyDescent="0.15">
      <c r="A82" s="543">
        <v>81</v>
      </c>
      <c r="B82" s="544">
        <v>2951477</v>
      </c>
      <c r="C82" s="545" t="s">
        <v>16249</v>
      </c>
      <c r="D82" s="543" t="s">
        <v>16249</v>
      </c>
      <c r="E82" s="543" t="s">
        <v>8811</v>
      </c>
      <c r="F82" s="543" t="s">
        <v>16250</v>
      </c>
      <c r="I82" s="543" t="s">
        <v>16251</v>
      </c>
      <c r="J82" s="543" t="s">
        <v>16251</v>
      </c>
      <c r="M82" s="543" t="s">
        <v>5750</v>
      </c>
      <c r="N82" s="543" t="s">
        <v>16252</v>
      </c>
      <c r="O82" s="543" t="s">
        <v>8825</v>
      </c>
      <c r="P82" s="543" t="s">
        <v>8825</v>
      </c>
      <c r="Q82" s="543" t="s">
        <v>8825</v>
      </c>
      <c r="R82" s="543" t="s">
        <v>8828</v>
      </c>
      <c r="V82" s="543" t="s">
        <v>16253</v>
      </c>
      <c r="X82" s="543" t="s">
        <v>16254</v>
      </c>
      <c r="Y82" s="543" t="s">
        <v>16255</v>
      </c>
      <c r="Z82" s="543" t="s">
        <v>16256</v>
      </c>
      <c r="AA82" s="543" t="s">
        <v>16257</v>
      </c>
      <c r="AB82" s="543" t="s">
        <v>16258</v>
      </c>
      <c r="AC82" s="543" t="s">
        <v>5755</v>
      </c>
      <c r="AD82" s="543" t="s">
        <v>16175</v>
      </c>
      <c r="AE82" s="543" t="s">
        <v>8826</v>
      </c>
      <c r="AF82" s="543" t="s">
        <v>16259</v>
      </c>
      <c r="AG82" s="543" t="s">
        <v>16260</v>
      </c>
      <c r="AJ82" s="543" t="s">
        <v>16261</v>
      </c>
      <c r="AK82" s="543" t="s">
        <v>5759</v>
      </c>
      <c r="AL82" s="543" t="s">
        <v>5759</v>
      </c>
      <c r="AM82" s="543" t="s">
        <v>5759</v>
      </c>
      <c r="AN82" s="543" t="s">
        <v>16262</v>
      </c>
      <c r="AS82" s="543" t="s">
        <v>16263</v>
      </c>
      <c r="AT82" s="543" t="s">
        <v>16264</v>
      </c>
      <c r="AU82" s="543" t="s">
        <v>16256</v>
      </c>
    </row>
    <row r="83" spans="1:47" x14ac:dyDescent="0.15">
      <c r="A83" s="543">
        <v>82</v>
      </c>
      <c r="B83" s="544">
        <v>3066189</v>
      </c>
      <c r="C83" s="545" t="s">
        <v>16265</v>
      </c>
      <c r="D83" s="543" t="s">
        <v>16265</v>
      </c>
      <c r="E83" s="543" t="s">
        <v>8849</v>
      </c>
      <c r="F83" s="543" t="s">
        <v>16266</v>
      </c>
      <c r="I83" s="543" t="s">
        <v>16267</v>
      </c>
      <c r="J83" s="543" t="s">
        <v>16267</v>
      </c>
      <c r="M83" s="543" t="s">
        <v>5750</v>
      </c>
      <c r="N83" s="543" t="s">
        <v>16268</v>
      </c>
      <c r="O83" s="543" t="s">
        <v>81</v>
      </c>
      <c r="P83" s="543" t="s">
        <v>81</v>
      </c>
      <c r="Q83" s="543" t="s">
        <v>81</v>
      </c>
      <c r="R83" s="543" t="s">
        <v>8860</v>
      </c>
      <c r="S83" s="543" t="s">
        <v>5865</v>
      </c>
      <c r="T83" s="543" t="s">
        <v>16269</v>
      </c>
      <c r="U83" s="543" t="s">
        <v>16270</v>
      </c>
      <c r="V83" s="543" t="s">
        <v>16271</v>
      </c>
      <c r="X83" s="543" t="s">
        <v>16272</v>
      </c>
      <c r="Y83" s="543" t="s">
        <v>16273</v>
      </c>
      <c r="Z83" s="543" t="s">
        <v>16274</v>
      </c>
      <c r="AA83" s="543" t="s">
        <v>16275</v>
      </c>
      <c r="AB83" s="543" t="s">
        <v>16276</v>
      </c>
      <c r="AC83" s="543" t="s">
        <v>5755</v>
      </c>
      <c r="AD83" s="543" t="s">
        <v>5756</v>
      </c>
      <c r="AE83" s="543" t="s">
        <v>82</v>
      </c>
      <c r="AF83" s="543" t="s">
        <v>16277</v>
      </c>
      <c r="AG83" s="543" t="s">
        <v>16278</v>
      </c>
      <c r="AK83" s="543" t="s">
        <v>5759</v>
      </c>
      <c r="AL83" s="543" t="s">
        <v>5759</v>
      </c>
      <c r="AM83" s="543" t="s">
        <v>5759</v>
      </c>
      <c r="AN83" s="543" t="s">
        <v>16279</v>
      </c>
      <c r="AO83" s="543" t="s">
        <v>16280</v>
      </c>
      <c r="AP83" s="543" t="s">
        <v>16281</v>
      </c>
      <c r="AQ83" s="543" t="s">
        <v>16280</v>
      </c>
      <c r="AR83" s="543" t="s">
        <v>16281</v>
      </c>
      <c r="AT83" s="543" t="s">
        <v>16282</v>
      </c>
      <c r="AU83" s="543" t="s">
        <v>16274</v>
      </c>
    </row>
    <row r="84" spans="1:47" x14ac:dyDescent="0.15">
      <c r="A84" s="543">
        <v>83</v>
      </c>
      <c r="B84" s="544">
        <v>2635267</v>
      </c>
      <c r="C84" s="545" t="s">
        <v>7529</v>
      </c>
      <c r="D84" s="543" t="s">
        <v>7529</v>
      </c>
      <c r="E84" s="543" t="s">
        <v>7530</v>
      </c>
      <c r="F84" s="543" t="s">
        <v>7531</v>
      </c>
      <c r="I84" s="543" t="s">
        <v>16283</v>
      </c>
      <c r="J84" s="543" t="s">
        <v>16283</v>
      </c>
      <c r="M84" s="543" t="s">
        <v>5750</v>
      </c>
      <c r="N84" s="543" t="s">
        <v>7532</v>
      </c>
      <c r="O84" s="543" t="s">
        <v>5325</v>
      </c>
      <c r="P84" s="543" t="s">
        <v>5325</v>
      </c>
      <c r="Q84" s="543" t="s">
        <v>5325</v>
      </c>
      <c r="R84" s="543" t="s">
        <v>7533</v>
      </c>
      <c r="S84" s="543" t="s">
        <v>7534</v>
      </c>
      <c r="T84" s="543" t="s">
        <v>7535</v>
      </c>
      <c r="U84" s="543" t="s">
        <v>7536</v>
      </c>
      <c r="V84" s="543" t="s">
        <v>7537</v>
      </c>
      <c r="X84" s="543" t="s">
        <v>7015</v>
      </c>
      <c r="Y84" s="543" t="s">
        <v>7538</v>
      </c>
      <c r="Z84" s="543" t="s">
        <v>7539</v>
      </c>
      <c r="AA84" s="543" t="s">
        <v>7540</v>
      </c>
      <c r="AB84" s="543" t="s">
        <v>7541</v>
      </c>
      <c r="AC84" s="543" t="s">
        <v>5755</v>
      </c>
      <c r="AD84" s="543" t="s">
        <v>5779</v>
      </c>
      <c r="AE84" s="543" t="s">
        <v>7542</v>
      </c>
      <c r="AF84" s="543" t="s">
        <v>7543</v>
      </c>
      <c r="AG84" s="543" t="s">
        <v>7544</v>
      </c>
      <c r="AI84" s="543" t="s">
        <v>7545</v>
      </c>
      <c r="AJ84" s="543" t="s">
        <v>7546</v>
      </c>
      <c r="AK84" s="543" t="s">
        <v>5759</v>
      </c>
      <c r="AL84" s="543" t="s">
        <v>5759</v>
      </c>
      <c r="AM84" s="543" t="s">
        <v>5759</v>
      </c>
      <c r="AN84" s="543" t="s">
        <v>7547</v>
      </c>
      <c r="AO84" s="543" t="s">
        <v>7548</v>
      </c>
      <c r="AP84" s="543" t="s">
        <v>7549</v>
      </c>
      <c r="AQ84" s="543" t="s">
        <v>7550</v>
      </c>
      <c r="AR84" s="543" t="s">
        <v>7551</v>
      </c>
      <c r="AT84" s="543" t="s">
        <v>16284</v>
      </c>
      <c r="AU84" s="543" t="s">
        <v>7539</v>
      </c>
    </row>
    <row r="85" spans="1:47" x14ac:dyDescent="0.15">
      <c r="A85" s="543">
        <v>84</v>
      </c>
      <c r="B85" s="544">
        <v>2581638</v>
      </c>
      <c r="C85" s="545" t="s">
        <v>4267</v>
      </c>
      <c r="D85" s="543" t="s">
        <v>4267</v>
      </c>
      <c r="E85" s="543" t="s">
        <v>7552</v>
      </c>
      <c r="F85" s="543" t="s">
        <v>7553</v>
      </c>
      <c r="I85" s="543" t="s">
        <v>16285</v>
      </c>
      <c r="J85" s="543" t="s">
        <v>16285</v>
      </c>
      <c r="M85" s="543" t="s">
        <v>5750</v>
      </c>
      <c r="N85" s="543" t="s">
        <v>7554</v>
      </c>
      <c r="O85" s="543" t="s">
        <v>7555</v>
      </c>
      <c r="P85" s="543" t="s">
        <v>7555</v>
      </c>
      <c r="Q85" s="543" t="s">
        <v>7555</v>
      </c>
      <c r="R85" s="543" t="s">
        <v>7556</v>
      </c>
      <c r="S85" s="543" t="s">
        <v>5750</v>
      </c>
      <c r="T85" s="543" t="s">
        <v>7557</v>
      </c>
      <c r="U85" s="543" t="s">
        <v>7558</v>
      </c>
      <c r="V85" s="543" t="s">
        <v>7559</v>
      </c>
      <c r="X85" s="543" t="s">
        <v>7560</v>
      </c>
      <c r="Y85" s="543" t="s">
        <v>7561</v>
      </c>
      <c r="Z85" s="543" t="s">
        <v>7562</v>
      </c>
      <c r="AA85" s="543" t="s">
        <v>7563</v>
      </c>
      <c r="AB85" s="543" t="s">
        <v>7564</v>
      </c>
      <c r="AC85" s="543" t="s">
        <v>5755</v>
      </c>
      <c r="AD85" s="543" t="s">
        <v>5779</v>
      </c>
      <c r="AE85" s="543" t="s">
        <v>7565</v>
      </c>
      <c r="AF85" s="543" t="s">
        <v>7566</v>
      </c>
      <c r="AG85" s="543" t="s">
        <v>7567</v>
      </c>
      <c r="AI85" s="543" t="s">
        <v>7568</v>
      </c>
      <c r="AJ85" s="543" t="s">
        <v>7569</v>
      </c>
      <c r="AK85" s="543" t="s">
        <v>5759</v>
      </c>
      <c r="AL85" s="543" t="s">
        <v>5759</v>
      </c>
      <c r="AM85" s="543" t="s">
        <v>5759</v>
      </c>
      <c r="AN85" s="543" t="s">
        <v>7570</v>
      </c>
      <c r="AO85" s="543" t="s">
        <v>7571</v>
      </c>
      <c r="AP85" s="543" t="s">
        <v>7572</v>
      </c>
      <c r="AQ85" s="543" t="s">
        <v>7570</v>
      </c>
      <c r="AR85" s="543" t="s">
        <v>7564</v>
      </c>
      <c r="AT85" s="543" t="s">
        <v>7562</v>
      </c>
      <c r="AU85" s="543" t="s">
        <v>7562</v>
      </c>
    </row>
    <row r="86" spans="1:47" x14ac:dyDescent="0.15">
      <c r="A86" s="543">
        <v>85</v>
      </c>
      <c r="C86" s="545" t="s">
        <v>1655</v>
      </c>
      <c r="D86" s="543" t="s">
        <v>1655</v>
      </c>
      <c r="E86" s="543" t="s">
        <v>1656</v>
      </c>
      <c r="I86" s="543" t="s">
        <v>1663</v>
      </c>
      <c r="J86" s="543" t="s">
        <v>1663</v>
      </c>
      <c r="M86" s="543" t="s">
        <v>5750</v>
      </c>
      <c r="N86" s="543" t="s">
        <v>6058</v>
      </c>
      <c r="O86" s="543" t="s">
        <v>1658</v>
      </c>
      <c r="P86" s="543" t="s">
        <v>1658</v>
      </c>
      <c r="R86" s="543" t="s">
        <v>6059</v>
      </c>
      <c r="S86" s="543" t="s">
        <v>6060</v>
      </c>
      <c r="T86" s="543" t="s">
        <v>6061</v>
      </c>
      <c r="U86" s="543" t="s">
        <v>6062</v>
      </c>
      <c r="V86" s="543" t="s">
        <v>6063</v>
      </c>
      <c r="Y86" s="543" t="s">
        <v>1660</v>
      </c>
      <c r="Z86" s="543" t="s">
        <v>1661</v>
      </c>
      <c r="AA86" s="543" t="s">
        <v>1662</v>
      </c>
      <c r="AB86" s="543" t="s">
        <v>6064</v>
      </c>
      <c r="AC86" s="543" t="s">
        <v>6026</v>
      </c>
      <c r="AD86" s="543" t="s">
        <v>5766</v>
      </c>
      <c r="AE86" s="543" t="s">
        <v>1659</v>
      </c>
      <c r="AF86" s="543" t="s">
        <v>6065</v>
      </c>
      <c r="AG86" s="543" t="s">
        <v>6066</v>
      </c>
      <c r="AI86" s="543" t="s">
        <v>6067</v>
      </c>
      <c r="AJ86" s="543" t="s">
        <v>6068</v>
      </c>
      <c r="AK86" s="543" t="s">
        <v>5759</v>
      </c>
      <c r="AM86" s="543" t="s">
        <v>5759</v>
      </c>
      <c r="AN86" s="543" t="s">
        <v>6069</v>
      </c>
      <c r="AO86" s="543" t="s">
        <v>6070</v>
      </c>
      <c r="AP86" s="543" t="s">
        <v>6071</v>
      </c>
      <c r="AQ86" s="543" t="s">
        <v>6069</v>
      </c>
      <c r="AR86" s="543" t="s">
        <v>6064</v>
      </c>
      <c r="AU86" s="543" t="s">
        <v>1661</v>
      </c>
    </row>
    <row r="87" spans="1:47" x14ac:dyDescent="0.15">
      <c r="A87" s="543">
        <v>86</v>
      </c>
      <c r="B87" s="544">
        <v>2769663</v>
      </c>
      <c r="C87" s="545" t="s">
        <v>16286</v>
      </c>
      <c r="D87" s="543" t="s">
        <v>16286</v>
      </c>
      <c r="E87" s="543" t="s">
        <v>8874</v>
      </c>
      <c r="F87" s="543" t="s">
        <v>16287</v>
      </c>
      <c r="I87" s="543" t="s">
        <v>16288</v>
      </c>
      <c r="J87" s="543" t="s">
        <v>16288</v>
      </c>
      <c r="M87" s="543" t="s">
        <v>5750</v>
      </c>
      <c r="N87" s="543" t="s">
        <v>16289</v>
      </c>
      <c r="O87" s="543" t="s">
        <v>8872</v>
      </c>
      <c r="P87" s="543" t="s">
        <v>8872</v>
      </c>
      <c r="Q87" s="543" t="s">
        <v>8872</v>
      </c>
      <c r="R87" s="543" t="s">
        <v>8890</v>
      </c>
      <c r="V87" s="543" t="s">
        <v>16290</v>
      </c>
      <c r="X87" s="543" t="s">
        <v>16235</v>
      </c>
      <c r="Y87" s="543" t="s">
        <v>16291</v>
      </c>
      <c r="Z87" s="543" t="s">
        <v>16292</v>
      </c>
      <c r="AA87" s="543" t="s">
        <v>16293</v>
      </c>
      <c r="AB87" s="543" t="s">
        <v>16294</v>
      </c>
      <c r="AC87" s="543" t="s">
        <v>5755</v>
      </c>
      <c r="AD87" s="543" t="s">
        <v>16175</v>
      </c>
      <c r="AE87" s="543" t="s">
        <v>8888</v>
      </c>
      <c r="AF87" s="543" t="s">
        <v>16295</v>
      </c>
      <c r="AG87" s="543" t="s">
        <v>16296</v>
      </c>
      <c r="AH87" s="543" t="s">
        <v>16297</v>
      </c>
      <c r="AJ87" s="543" t="s">
        <v>16298</v>
      </c>
      <c r="AK87" s="543" t="s">
        <v>5759</v>
      </c>
      <c r="AL87" s="543" t="s">
        <v>5759</v>
      </c>
      <c r="AM87" s="543" t="s">
        <v>5759</v>
      </c>
      <c r="AN87" s="543" t="s">
        <v>16299</v>
      </c>
      <c r="AT87" s="543" t="s">
        <v>16300</v>
      </c>
      <c r="AU87" s="543" t="s">
        <v>16292</v>
      </c>
    </row>
    <row r="88" spans="1:47" x14ac:dyDescent="0.15">
      <c r="A88" s="543">
        <v>87</v>
      </c>
      <c r="B88" s="544">
        <v>2656856</v>
      </c>
      <c r="C88" s="545" t="s">
        <v>4950</v>
      </c>
      <c r="D88" s="543" t="s">
        <v>16301</v>
      </c>
      <c r="E88" s="543" t="s">
        <v>428</v>
      </c>
      <c r="F88" s="543" t="s">
        <v>6072</v>
      </c>
      <c r="I88" s="543" t="s">
        <v>425</v>
      </c>
      <c r="J88" s="543" t="s">
        <v>425</v>
      </c>
      <c r="K88" s="543" t="s">
        <v>6073</v>
      </c>
      <c r="L88" s="543" t="s">
        <v>6074</v>
      </c>
      <c r="M88" s="543" t="s">
        <v>5750</v>
      </c>
      <c r="N88" s="543" t="s">
        <v>6075</v>
      </c>
      <c r="O88" s="543" t="s">
        <v>432</v>
      </c>
      <c r="P88" s="543" t="s">
        <v>432</v>
      </c>
      <c r="Q88" s="543" t="s">
        <v>432</v>
      </c>
      <c r="R88" s="543" t="s">
        <v>6076</v>
      </c>
      <c r="S88" s="543" t="s">
        <v>5849</v>
      </c>
      <c r="T88" s="543" t="s">
        <v>6077</v>
      </c>
      <c r="U88" s="543" t="s">
        <v>6078</v>
      </c>
      <c r="W88" s="543" t="s">
        <v>6079</v>
      </c>
      <c r="X88" s="543" t="s">
        <v>6080</v>
      </c>
      <c r="Y88" s="543" t="s">
        <v>434</v>
      </c>
      <c r="Z88" s="543" t="s">
        <v>435</v>
      </c>
      <c r="AA88" s="543" t="s">
        <v>436</v>
      </c>
      <c r="AB88" s="543" t="s">
        <v>6081</v>
      </c>
      <c r="AC88" s="543" t="s">
        <v>5755</v>
      </c>
      <c r="AD88" s="543" t="s">
        <v>5756</v>
      </c>
      <c r="AE88" s="543" t="s">
        <v>433</v>
      </c>
      <c r="AF88" s="543" t="s">
        <v>6082</v>
      </c>
      <c r="AI88" s="543" t="s">
        <v>6083</v>
      </c>
      <c r="AJ88" s="543" t="s">
        <v>6084</v>
      </c>
      <c r="AK88" s="543" t="s">
        <v>5759</v>
      </c>
      <c r="AL88" s="543" t="s">
        <v>5759</v>
      </c>
      <c r="AM88" s="543" t="s">
        <v>5759</v>
      </c>
      <c r="AN88" s="543" t="s">
        <v>6085</v>
      </c>
      <c r="AO88" s="543" t="s">
        <v>6086</v>
      </c>
      <c r="AP88" s="543" t="s">
        <v>5910</v>
      </c>
      <c r="AQ88" s="543" t="s">
        <v>6086</v>
      </c>
      <c r="AR88" s="543" t="s">
        <v>5910</v>
      </c>
      <c r="AS88" s="543" t="s">
        <v>16302</v>
      </c>
      <c r="AT88" s="543" t="s">
        <v>16303</v>
      </c>
      <c r="AU88" s="543" t="s">
        <v>435</v>
      </c>
    </row>
    <row r="89" spans="1:47" x14ac:dyDescent="0.15">
      <c r="A89" s="543">
        <v>88</v>
      </c>
      <c r="B89" s="544">
        <v>2527107</v>
      </c>
      <c r="C89" s="545" t="s">
        <v>8916</v>
      </c>
      <c r="D89" s="543" t="s">
        <v>8916</v>
      </c>
      <c r="E89" s="543" t="s">
        <v>8914</v>
      </c>
      <c r="F89" s="543" t="s">
        <v>16304</v>
      </c>
      <c r="I89" s="543" t="s">
        <v>16305</v>
      </c>
      <c r="J89" s="543" t="s">
        <v>16305</v>
      </c>
      <c r="K89" s="543" t="s">
        <v>8916</v>
      </c>
      <c r="L89" s="543" t="s">
        <v>16306</v>
      </c>
      <c r="M89" s="543" t="s">
        <v>5750</v>
      </c>
      <c r="N89" s="543" t="s">
        <v>16307</v>
      </c>
      <c r="O89" s="543" t="s">
        <v>8929</v>
      </c>
      <c r="P89" s="543" t="s">
        <v>8929</v>
      </c>
      <c r="Q89" s="543" t="s">
        <v>8929</v>
      </c>
      <c r="R89" s="543" t="s">
        <v>8932</v>
      </c>
      <c r="S89" s="543" t="s">
        <v>5750</v>
      </c>
      <c r="T89" s="543" t="s">
        <v>16308</v>
      </c>
      <c r="U89" s="543" t="s">
        <v>16309</v>
      </c>
      <c r="W89" s="543" t="s">
        <v>6095</v>
      </c>
      <c r="X89" s="543" t="s">
        <v>16310</v>
      </c>
      <c r="Y89" s="543" t="s">
        <v>16311</v>
      </c>
      <c r="Z89" s="543" t="s">
        <v>16312</v>
      </c>
      <c r="AA89" s="543" t="s">
        <v>16313</v>
      </c>
      <c r="AB89" s="543" t="s">
        <v>16314</v>
      </c>
      <c r="AC89" s="543" t="s">
        <v>5755</v>
      </c>
      <c r="AD89" s="543" t="s">
        <v>16175</v>
      </c>
      <c r="AE89" s="543" t="s">
        <v>16315</v>
      </c>
      <c r="AF89" s="543" t="s">
        <v>16316</v>
      </c>
      <c r="AG89" s="543" t="s">
        <v>16317</v>
      </c>
      <c r="AH89" s="543" t="s">
        <v>16318</v>
      </c>
      <c r="AJ89" s="543" t="s">
        <v>16319</v>
      </c>
      <c r="AK89" s="543" t="s">
        <v>5759</v>
      </c>
      <c r="AL89" s="543" t="s">
        <v>5759</v>
      </c>
      <c r="AM89" s="543" t="s">
        <v>5759</v>
      </c>
      <c r="AN89" s="543" t="s">
        <v>16320</v>
      </c>
      <c r="AO89" s="543" t="s">
        <v>16321</v>
      </c>
      <c r="AP89" s="543" t="s">
        <v>16322</v>
      </c>
      <c r="AQ89" s="543" t="s">
        <v>16321</v>
      </c>
      <c r="AR89" s="543" t="s">
        <v>16322</v>
      </c>
      <c r="AS89" s="543" t="s">
        <v>16323</v>
      </c>
      <c r="AT89" s="543" t="s">
        <v>16324</v>
      </c>
      <c r="AU89" s="543" t="s">
        <v>16312</v>
      </c>
    </row>
    <row r="90" spans="1:47" x14ac:dyDescent="0.15">
      <c r="A90" s="543">
        <v>89</v>
      </c>
      <c r="B90" s="544">
        <v>3158436</v>
      </c>
      <c r="C90" s="545" t="s">
        <v>851</v>
      </c>
      <c r="D90" s="543" t="s">
        <v>16325</v>
      </c>
      <c r="E90" s="543" t="s">
        <v>852</v>
      </c>
      <c r="F90" s="543" t="s">
        <v>6087</v>
      </c>
      <c r="I90" s="543" t="s">
        <v>863</v>
      </c>
      <c r="J90" s="543" t="s">
        <v>863</v>
      </c>
      <c r="K90" s="543" t="s">
        <v>6088</v>
      </c>
      <c r="L90" s="543" t="s">
        <v>6089</v>
      </c>
      <c r="M90" s="543" t="s">
        <v>5750</v>
      </c>
      <c r="N90" s="543" t="s">
        <v>6090</v>
      </c>
      <c r="O90" s="543" t="s">
        <v>856</v>
      </c>
      <c r="P90" s="543" t="s">
        <v>856</v>
      </c>
      <c r="Q90" s="543" t="s">
        <v>856</v>
      </c>
      <c r="R90" s="543" t="s">
        <v>6091</v>
      </c>
      <c r="S90" s="543" t="s">
        <v>6092</v>
      </c>
      <c r="T90" s="543" t="s">
        <v>6093</v>
      </c>
      <c r="U90" s="543" t="s">
        <v>6094</v>
      </c>
      <c r="W90" s="543" t="s">
        <v>6095</v>
      </c>
      <c r="X90" s="543" t="s">
        <v>6096</v>
      </c>
      <c r="Y90" s="543" t="s">
        <v>858</v>
      </c>
      <c r="Z90" s="543" t="s">
        <v>859</v>
      </c>
      <c r="AA90" s="543" t="s">
        <v>860</v>
      </c>
      <c r="AB90" s="543" t="s">
        <v>6097</v>
      </c>
      <c r="AC90" s="543" t="s">
        <v>5755</v>
      </c>
      <c r="AD90" s="543" t="s">
        <v>5779</v>
      </c>
      <c r="AE90" s="543" t="s">
        <v>857</v>
      </c>
      <c r="AF90" s="543" t="s">
        <v>6098</v>
      </c>
      <c r="AG90" s="543" t="s">
        <v>6099</v>
      </c>
      <c r="AI90" s="543" t="s">
        <v>6100</v>
      </c>
      <c r="AJ90" s="543" t="s">
        <v>6101</v>
      </c>
      <c r="AK90" s="543" t="s">
        <v>5759</v>
      </c>
      <c r="AL90" s="543" t="s">
        <v>5759</v>
      </c>
      <c r="AM90" s="543" t="s">
        <v>5759</v>
      </c>
      <c r="AN90" s="543" t="s">
        <v>6102</v>
      </c>
      <c r="AO90" s="543" t="s">
        <v>6103</v>
      </c>
      <c r="AP90" s="543" t="s">
        <v>5925</v>
      </c>
      <c r="AQ90" s="543" t="s">
        <v>6103</v>
      </c>
      <c r="AR90" s="543" t="s">
        <v>5925</v>
      </c>
      <c r="AS90" s="543" t="s">
        <v>16326</v>
      </c>
      <c r="AT90" s="543" t="s">
        <v>16327</v>
      </c>
      <c r="AU90" s="543" t="s">
        <v>859</v>
      </c>
    </row>
    <row r="91" spans="1:47" x14ac:dyDescent="0.15">
      <c r="A91" s="543">
        <v>90</v>
      </c>
      <c r="B91" s="544">
        <v>3202093</v>
      </c>
      <c r="C91" s="545" t="s">
        <v>488</v>
      </c>
      <c r="D91" s="543" t="s">
        <v>488</v>
      </c>
      <c r="E91" s="543" t="s">
        <v>489</v>
      </c>
      <c r="F91" s="543" t="s">
        <v>6104</v>
      </c>
      <c r="I91" s="543" t="s">
        <v>498</v>
      </c>
      <c r="J91" s="543" t="s">
        <v>498</v>
      </c>
      <c r="M91" s="543" t="s">
        <v>5750</v>
      </c>
      <c r="N91" s="543" t="s">
        <v>6105</v>
      </c>
      <c r="O91" s="543" t="s">
        <v>493</v>
      </c>
      <c r="P91" s="543" t="s">
        <v>493</v>
      </c>
      <c r="Q91" s="543" t="s">
        <v>493</v>
      </c>
      <c r="R91" s="543" t="s">
        <v>6106</v>
      </c>
      <c r="V91" s="543" t="s">
        <v>6107</v>
      </c>
      <c r="X91" s="543" t="s">
        <v>6108</v>
      </c>
      <c r="Y91" s="543" t="s">
        <v>495</v>
      </c>
      <c r="Z91" s="543" t="s">
        <v>496</v>
      </c>
      <c r="AA91" s="543" t="s">
        <v>497</v>
      </c>
      <c r="AB91" s="543" t="s">
        <v>6109</v>
      </c>
      <c r="AC91" s="543" t="s">
        <v>5755</v>
      </c>
      <c r="AD91" s="543" t="s">
        <v>5756</v>
      </c>
      <c r="AE91" s="543" t="s">
        <v>494</v>
      </c>
      <c r="AF91" s="543" t="s">
        <v>6110</v>
      </c>
      <c r="AG91" s="543" t="s">
        <v>6111</v>
      </c>
      <c r="AI91" s="543" t="s">
        <v>6112</v>
      </c>
      <c r="AJ91" s="543" t="s">
        <v>6113</v>
      </c>
      <c r="AK91" s="543" t="s">
        <v>5759</v>
      </c>
      <c r="AL91" s="543" t="s">
        <v>5759</v>
      </c>
      <c r="AM91" s="543" t="s">
        <v>5759</v>
      </c>
      <c r="AN91" s="543" t="s">
        <v>6114</v>
      </c>
      <c r="AT91" s="543" t="s">
        <v>496</v>
      </c>
      <c r="AU91" s="543" t="s">
        <v>496</v>
      </c>
    </row>
    <row r="92" spans="1:47" x14ac:dyDescent="0.15">
      <c r="A92" s="543">
        <v>91</v>
      </c>
      <c r="B92" s="544">
        <v>2947320</v>
      </c>
      <c r="C92" s="545" t="s">
        <v>6765</v>
      </c>
      <c r="D92" s="543" t="s">
        <v>6765</v>
      </c>
      <c r="E92" s="543" t="s">
        <v>2935</v>
      </c>
      <c r="F92" s="543" t="s">
        <v>6766</v>
      </c>
      <c r="I92" s="543" t="s">
        <v>2944</v>
      </c>
      <c r="J92" s="543" t="s">
        <v>2944</v>
      </c>
      <c r="M92" s="543" t="s">
        <v>5750</v>
      </c>
      <c r="N92" s="543" t="s">
        <v>6767</v>
      </c>
      <c r="O92" s="543" t="s">
        <v>2880</v>
      </c>
      <c r="P92" s="543" t="s">
        <v>2880</v>
      </c>
      <c r="Q92" s="543" t="s">
        <v>2880</v>
      </c>
      <c r="R92" s="543" t="s">
        <v>6768</v>
      </c>
      <c r="V92" s="543" t="s">
        <v>6769</v>
      </c>
      <c r="X92" s="543" t="s">
        <v>6770</v>
      </c>
      <c r="Y92" s="543" t="s">
        <v>2940</v>
      </c>
      <c r="Z92" s="543" t="s">
        <v>2941</v>
      </c>
      <c r="AA92" s="543" t="s">
        <v>2942</v>
      </c>
      <c r="AB92" s="543" t="s">
        <v>6771</v>
      </c>
      <c r="AC92" s="543" t="s">
        <v>5755</v>
      </c>
      <c r="AD92" s="543" t="s">
        <v>5779</v>
      </c>
      <c r="AE92" s="543" t="s">
        <v>2939</v>
      </c>
      <c r="AF92" s="543" t="s">
        <v>6772</v>
      </c>
      <c r="AG92" s="543" t="s">
        <v>6773</v>
      </c>
      <c r="AI92" s="543" t="s">
        <v>6774</v>
      </c>
      <c r="AJ92" s="543" t="s">
        <v>6775</v>
      </c>
      <c r="AK92" s="543" t="s">
        <v>5759</v>
      </c>
      <c r="AL92" s="543" t="s">
        <v>5759</v>
      </c>
      <c r="AM92" s="543" t="s">
        <v>5759</v>
      </c>
      <c r="AN92" s="543" t="s">
        <v>6776</v>
      </c>
      <c r="AT92" s="543" t="s">
        <v>16328</v>
      </c>
      <c r="AU92" s="543" t="s">
        <v>2941</v>
      </c>
    </row>
    <row r="93" spans="1:47" x14ac:dyDescent="0.15">
      <c r="A93" s="543">
        <v>92</v>
      </c>
      <c r="B93" s="544">
        <v>3261201</v>
      </c>
      <c r="C93" s="545" t="s">
        <v>6777</v>
      </c>
      <c r="D93" s="543" t="s">
        <v>6777</v>
      </c>
      <c r="E93" s="543" t="s">
        <v>2974</v>
      </c>
      <c r="F93" s="543" t="s">
        <v>6778</v>
      </c>
      <c r="I93" s="543" t="s">
        <v>2984</v>
      </c>
      <c r="J93" s="543" t="s">
        <v>2984</v>
      </c>
      <c r="M93" s="543" t="s">
        <v>5750</v>
      </c>
      <c r="N93" s="543" t="s">
        <v>6779</v>
      </c>
      <c r="O93" s="543" t="s">
        <v>2978</v>
      </c>
      <c r="P93" s="543" t="s">
        <v>2978</v>
      </c>
      <c r="Q93" s="543" t="s">
        <v>2978</v>
      </c>
      <c r="R93" s="543" t="s">
        <v>6780</v>
      </c>
      <c r="V93" s="543" t="s">
        <v>6781</v>
      </c>
      <c r="X93" s="543" t="s">
        <v>6782</v>
      </c>
      <c r="Y93" s="543" t="s">
        <v>2980</v>
      </c>
      <c r="Z93" s="543" t="s">
        <v>2981</v>
      </c>
      <c r="AA93" s="543" t="s">
        <v>2982</v>
      </c>
      <c r="AB93" s="543" t="s">
        <v>6783</v>
      </c>
      <c r="AC93" s="543" t="s">
        <v>5755</v>
      </c>
      <c r="AD93" s="543" t="s">
        <v>5756</v>
      </c>
      <c r="AE93" s="543" t="s">
        <v>2979</v>
      </c>
      <c r="AF93" s="543" t="s">
        <v>6784</v>
      </c>
      <c r="AG93" s="543" t="s">
        <v>6785</v>
      </c>
      <c r="AI93" s="543" t="s">
        <v>6786</v>
      </c>
      <c r="AJ93" s="543" t="s">
        <v>6787</v>
      </c>
      <c r="AK93" s="543" t="s">
        <v>5759</v>
      </c>
      <c r="AL93" s="543" t="s">
        <v>5759</v>
      </c>
      <c r="AM93" s="543" t="s">
        <v>5759</v>
      </c>
      <c r="AN93" s="543" t="s">
        <v>6788</v>
      </c>
      <c r="AT93" s="543" t="s">
        <v>16329</v>
      </c>
      <c r="AU93" s="543" t="s">
        <v>2981</v>
      </c>
    </row>
    <row r="94" spans="1:47" x14ac:dyDescent="0.15">
      <c r="A94" s="543">
        <v>93</v>
      </c>
      <c r="B94" s="544">
        <v>3151582</v>
      </c>
      <c r="C94" s="545" t="s">
        <v>7573</v>
      </c>
      <c r="D94" s="543" t="s">
        <v>7573</v>
      </c>
      <c r="E94" s="543" t="s">
        <v>7574</v>
      </c>
      <c r="F94" s="543" t="s">
        <v>7575</v>
      </c>
      <c r="I94" s="543" t="s">
        <v>16330</v>
      </c>
      <c r="J94" s="543" t="s">
        <v>16330</v>
      </c>
      <c r="M94" s="543" t="s">
        <v>5750</v>
      </c>
      <c r="N94" s="543" t="s">
        <v>7576</v>
      </c>
      <c r="O94" s="543" t="s">
        <v>7577</v>
      </c>
      <c r="P94" s="543" t="s">
        <v>7577</v>
      </c>
      <c r="Q94" s="543" t="s">
        <v>7577</v>
      </c>
      <c r="R94" s="543" t="s">
        <v>7517</v>
      </c>
      <c r="V94" s="543" t="s">
        <v>7578</v>
      </c>
      <c r="X94" s="543" t="s">
        <v>7579</v>
      </c>
      <c r="Y94" s="543" t="s">
        <v>7580</v>
      </c>
      <c r="Z94" s="543" t="s">
        <v>7581</v>
      </c>
      <c r="AA94" s="543" t="s">
        <v>7582</v>
      </c>
      <c r="AB94" s="543" t="s">
        <v>7583</v>
      </c>
      <c r="AC94" s="543" t="s">
        <v>5755</v>
      </c>
      <c r="AD94" s="543" t="s">
        <v>5779</v>
      </c>
      <c r="AE94" s="543" t="s">
        <v>7584</v>
      </c>
      <c r="AF94" s="543" t="s">
        <v>7585</v>
      </c>
      <c r="AG94" s="543" t="s">
        <v>7586</v>
      </c>
      <c r="AI94" s="543" t="s">
        <v>7587</v>
      </c>
      <c r="AJ94" s="543" t="s">
        <v>7588</v>
      </c>
      <c r="AK94" s="543" t="s">
        <v>5759</v>
      </c>
      <c r="AL94" s="543" t="s">
        <v>5759</v>
      </c>
      <c r="AM94" s="543" t="s">
        <v>5759</v>
      </c>
      <c r="AN94" s="543" t="s">
        <v>7589</v>
      </c>
      <c r="AS94" s="543" t="s">
        <v>16331</v>
      </c>
      <c r="AT94" s="543" t="s">
        <v>16332</v>
      </c>
      <c r="AU94" s="543" t="s">
        <v>7581</v>
      </c>
    </row>
    <row r="95" spans="1:47" x14ac:dyDescent="0.15">
      <c r="A95" s="543">
        <v>94</v>
      </c>
      <c r="B95" s="544">
        <v>3521351</v>
      </c>
      <c r="C95" s="545" t="s">
        <v>16333</v>
      </c>
      <c r="D95" s="543" t="s">
        <v>16333</v>
      </c>
      <c r="E95" s="543" t="s">
        <v>8961</v>
      </c>
      <c r="F95" s="543" t="s">
        <v>16334</v>
      </c>
      <c r="I95" s="543" t="s">
        <v>16335</v>
      </c>
      <c r="J95" s="543" t="s">
        <v>16335</v>
      </c>
      <c r="M95" s="543" t="s">
        <v>5750</v>
      </c>
      <c r="N95" s="543" t="s">
        <v>16336</v>
      </c>
      <c r="O95" s="543" t="s">
        <v>8998</v>
      </c>
      <c r="P95" s="543" t="s">
        <v>8998</v>
      </c>
      <c r="Q95" s="543" t="s">
        <v>8998</v>
      </c>
      <c r="R95" s="543" t="s">
        <v>8974</v>
      </c>
      <c r="S95" s="543" t="s">
        <v>6534</v>
      </c>
      <c r="T95" s="543" t="s">
        <v>16337</v>
      </c>
      <c r="U95" s="543" t="s">
        <v>16338</v>
      </c>
      <c r="V95" s="543" t="s">
        <v>16339</v>
      </c>
      <c r="X95" s="543" t="s">
        <v>16340</v>
      </c>
      <c r="Y95" s="543" t="s">
        <v>16341</v>
      </c>
      <c r="Z95" s="543" t="s">
        <v>16342</v>
      </c>
      <c r="AA95" s="543" t="s">
        <v>16343</v>
      </c>
      <c r="AB95" s="543" t="s">
        <v>16344</v>
      </c>
      <c r="AC95" s="543" t="s">
        <v>5755</v>
      </c>
      <c r="AD95" s="543" t="s">
        <v>16175</v>
      </c>
      <c r="AE95" s="543" t="s">
        <v>8972</v>
      </c>
      <c r="AF95" s="543" t="s">
        <v>16345</v>
      </c>
      <c r="AG95" s="543" t="s">
        <v>16346</v>
      </c>
      <c r="AH95" s="543" t="s">
        <v>16347</v>
      </c>
      <c r="AJ95" s="543" t="s">
        <v>16348</v>
      </c>
      <c r="AK95" s="543" t="s">
        <v>5759</v>
      </c>
      <c r="AL95" s="543" t="s">
        <v>5759</v>
      </c>
      <c r="AM95" s="543" t="s">
        <v>5759</v>
      </c>
      <c r="AN95" s="543" t="s">
        <v>16349</v>
      </c>
      <c r="AO95" s="543" t="s">
        <v>16350</v>
      </c>
      <c r="AP95" s="543" t="s">
        <v>16351</v>
      </c>
      <c r="AQ95" s="543" t="s">
        <v>16350</v>
      </c>
      <c r="AR95" s="543" t="s">
        <v>16351</v>
      </c>
      <c r="AT95" s="543" t="s">
        <v>16342</v>
      </c>
      <c r="AU95" s="543" t="s">
        <v>16342</v>
      </c>
    </row>
    <row r="96" spans="1:47" x14ac:dyDescent="0.15">
      <c r="A96" s="543">
        <v>95</v>
      </c>
      <c r="B96" s="544">
        <v>3257157</v>
      </c>
      <c r="C96" s="545" t="s">
        <v>1556</v>
      </c>
      <c r="D96" s="543" t="s">
        <v>1556</v>
      </c>
      <c r="E96" s="543" t="s">
        <v>1557</v>
      </c>
      <c r="F96" s="543" t="s">
        <v>6115</v>
      </c>
      <c r="I96" s="543" t="s">
        <v>1553</v>
      </c>
      <c r="J96" s="543" t="s">
        <v>1553</v>
      </c>
      <c r="M96" s="543" t="s">
        <v>5750</v>
      </c>
      <c r="N96" s="543" t="s">
        <v>6116</v>
      </c>
      <c r="O96" s="543" t="s">
        <v>1561</v>
      </c>
      <c r="P96" s="543" t="s">
        <v>1561</v>
      </c>
      <c r="Q96" s="543" t="s">
        <v>1561</v>
      </c>
      <c r="R96" s="543" t="s">
        <v>6117</v>
      </c>
      <c r="V96" s="543" t="s">
        <v>6118</v>
      </c>
      <c r="X96" s="543" t="s">
        <v>6119</v>
      </c>
      <c r="Y96" s="543" t="s">
        <v>1563</v>
      </c>
      <c r="Z96" s="543" t="s">
        <v>1564</v>
      </c>
      <c r="AA96" s="543" t="s">
        <v>1565</v>
      </c>
      <c r="AB96" s="543" t="s">
        <v>6120</v>
      </c>
      <c r="AC96" s="543" t="s">
        <v>5755</v>
      </c>
      <c r="AD96" s="543" t="s">
        <v>5756</v>
      </c>
      <c r="AE96" s="543" t="s">
        <v>1562</v>
      </c>
      <c r="AF96" s="543" t="s">
        <v>6121</v>
      </c>
      <c r="AG96" s="543" t="s">
        <v>6122</v>
      </c>
      <c r="AJ96" s="543" t="s">
        <v>6123</v>
      </c>
      <c r="AK96" s="543" t="s">
        <v>5759</v>
      </c>
      <c r="AL96" s="543" t="s">
        <v>5759</v>
      </c>
      <c r="AM96" s="543" t="s">
        <v>5759</v>
      </c>
      <c r="AN96" s="543" t="s">
        <v>6124</v>
      </c>
      <c r="AO96" s="543" t="s">
        <v>6124</v>
      </c>
      <c r="AP96" s="543" t="s">
        <v>6120</v>
      </c>
      <c r="AT96" s="543" t="s">
        <v>16352</v>
      </c>
      <c r="AU96" s="543" t="s">
        <v>1564</v>
      </c>
    </row>
    <row r="97" spans="1:47" x14ac:dyDescent="0.15">
      <c r="A97" s="543">
        <v>96</v>
      </c>
      <c r="B97" s="544">
        <v>2636693</v>
      </c>
      <c r="C97" s="545" t="s">
        <v>4256</v>
      </c>
      <c r="D97" s="543" t="s">
        <v>4256</v>
      </c>
      <c r="E97" s="543" t="s">
        <v>7590</v>
      </c>
      <c r="F97" s="543" t="s">
        <v>7591</v>
      </c>
      <c r="I97" s="543" t="s">
        <v>16353</v>
      </c>
      <c r="J97" s="543" t="s">
        <v>16353</v>
      </c>
      <c r="M97" s="543" t="s">
        <v>5750</v>
      </c>
      <c r="N97" s="543" t="s">
        <v>7592</v>
      </c>
      <c r="O97" s="543" t="s">
        <v>7593</v>
      </c>
      <c r="P97" s="543" t="s">
        <v>7593</v>
      </c>
      <c r="Q97" s="543" t="s">
        <v>7593</v>
      </c>
      <c r="R97" s="543" t="s">
        <v>7594</v>
      </c>
      <c r="V97" s="543" t="s">
        <v>6118</v>
      </c>
      <c r="X97" s="543" t="s">
        <v>7015</v>
      </c>
      <c r="Y97" s="543" t="s">
        <v>7595</v>
      </c>
      <c r="Z97" s="543" t="s">
        <v>7596</v>
      </c>
      <c r="AA97" s="543" t="s">
        <v>7597</v>
      </c>
      <c r="AB97" s="543" t="s">
        <v>7598</v>
      </c>
      <c r="AC97" s="543" t="s">
        <v>6154</v>
      </c>
      <c r="AD97" s="543" t="s">
        <v>6203</v>
      </c>
      <c r="AE97" s="543" t="s">
        <v>7599</v>
      </c>
      <c r="AF97" s="543" t="s">
        <v>7600</v>
      </c>
      <c r="AG97" s="543" t="s">
        <v>7601</v>
      </c>
      <c r="AJ97" s="543" t="s">
        <v>7602</v>
      </c>
      <c r="AK97" s="543" t="s">
        <v>5759</v>
      </c>
      <c r="AL97" s="543" t="s">
        <v>5759</v>
      </c>
      <c r="AM97" s="543" t="s">
        <v>5759</v>
      </c>
      <c r="AN97" s="543" t="s">
        <v>7603</v>
      </c>
      <c r="AT97" s="543" t="s">
        <v>7596</v>
      </c>
      <c r="AU97" s="543" t="s">
        <v>7596</v>
      </c>
    </row>
    <row r="98" spans="1:47" x14ac:dyDescent="0.15">
      <c r="A98" s="543">
        <v>97</v>
      </c>
      <c r="C98" s="545" t="s">
        <v>6789</v>
      </c>
      <c r="D98" s="543" t="s">
        <v>6789</v>
      </c>
      <c r="E98" s="543" t="s">
        <v>3025</v>
      </c>
      <c r="I98" s="543" t="s">
        <v>3033</v>
      </c>
      <c r="J98" s="543" t="s">
        <v>3033</v>
      </c>
      <c r="M98" s="543" t="s">
        <v>5750</v>
      </c>
      <c r="N98" s="543" t="s">
        <v>6790</v>
      </c>
      <c r="O98" s="543" t="s">
        <v>3027</v>
      </c>
      <c r="P98" s="543" t="s">
        <v>3027</v>
      </c>
      <c r="R98" s="543" t="s">
        <v>6791</v>
      </c>
      <c r="V98" s="543" t="s">
        <v>6792</v>
      </c>
      <c r="Y98" s="543" t="s">
        <v>3029</v>
      </c>
      <c r="Z98" s="543" t="s">
        <v>3030</v>
      </c>
      <c r="AA98" s="543" t="s">
        <v>3031</v>
      </c>
      <c r="AB98" s="543" t="s">
        <v>6793</v>
      </c>
      <c r="AC98" s="543" t="s">
        <v>5755</v>
      </c>
      <c r="AD98" s="543" t="s">
        <v>5788</v>
      </c>
      <c r="AE98" s="543" t="s">
        <v>3028</v>
      </c>
      <c r="AF98" s="543" t="s">
        <v>6794</v>
      </c>
      <c r="AI98" s="543" t="s">
        <v>6795</v>
      </c>
      <c r="AJ98" s="543" t="s">
        <v>6796</v>
      </c>
      <c r="AK98" s="543" t="s">
        <v>5759</v>
      </c>
      <c r="AM98" s="543" t="s">
        <v>5759</v>
      </c>
      <c r="AN98" s="543" t="s">
        <v>6797</v>
      </c>
      <c r="AU98" s="543" t="s">
        <v>3030</v>
      </c>
    </row>
    <row r="99" spans="1:47" x14ac:dyDescent="0.15">
      <c r="A99" s="543">
        <v>98</v>
      </c>
      <c r="B99" s="544">
        <v>3078429</v>
      </c>
      <c r="C99" s="545" t="s">
        <v>4875</v>
      </c>
      <c r="D99" s="543" t="s">
        <v>4875</v>
      </c>
      <c r="E99" s="543" t="s">
        <v>7604</v>
      </c>
      <c r="F99" s="543" t="s">
        <v>7605</v>
      </c>
      <c r="I99" s="543" t="s">
        <v>16354</v>
      </c>
      <c r="J99" s="543" t="s">
        <v>16354</v>
      </c>
      <c r="M99" s="543" t="s">
        <v>5750</v>
      </c>
      <c r="N99" s="543" t="s">
        <v>7518</v>
      </c>
      <c r="O99" s="543" t="s">
        <v>1597</v>
      </c>
      <c r="P99" s="543" t="s">
        <v>1597</v>
      </c>
      <c r="Q99" s="543" t="s">
        <v>1597</v>
      </c>
      <c r="R99" s="543" t="s">
        <v>1596</v>
      </c>
      <c r="V99" s="543" t="s">
        <v>7606</v>
      </c>
      <c r="X99" s="543" t="s">
        <v>7607</v>
      </c>
      <c r="Y99" s="543" t="s">
        <v>7608</v>
      </c>
      <c r="Z99" s="543" t="s">
        <v>7609</v>
      </c>
      <c r="AA99" s="543" t="s">
        <v>7610</v>
      </c>
      <c r="AB99" s="543" t="s">
        <v>7611</v>
      </c>
      <c r="AC99" s="543" t="s">
        <v>6154</v>
      </c>
      <c r="AD99" s="543" t="s">
        <v>6155</v>
      </c>
      <c r="AE99" s="543" t="s">
        <v>1626</v>
      </c>
      <c r="AF99" s="543" t="s">
        <v>7612</v>
      </c>
      <c r="AG99" s="543" t="s">
        <v>7613</v>
      </c>
      <c r="AJ99" s="543" t="s">
        <v>7614</v>
      </c>
      <c r="AK99" s="543" t="s">
        <v>5759</v>
      </c>
      <c r="AL99" s="543" t="s">
        <v>5759</v>
      </c>
      <c r="AM99" s="543" t="s">
        <v>5759</v>
      </c>
      <c r="AN99" s="543" t="s">
        <v>7615</v>
      </c>
      <c r="AT99" s="543" t="s">
        <v>16355</v>
      </c>
      <c r="AU99" s="543" t="s">
        <v>7609</v>
      </c>
    </row>
    <row r="100" spans="1:47" x14ac:dyDescent="0.15">
      <c r="A100" s="543">
        <v>99</v>
      </c>
      <c r="C100" s="545" t="s">
        <v>4235</v>
      </c>
      <c r="D100" s="543" t="s">
        <v>4235</v>
      </c>
      <c r="E100" s="543" t="s">
        <v>7616</v>
      </c>
      <c r="I100" s="546" t="s">
        <v>16356</v>
      </c>
      <c r="J100" s="546" t="s">
        <v>16356</v>
      </c>
      <c r="M100" s="543" t="s">
        <v>5750</v>
      </c>
      <c r="N100" s="543" t="s">
        <v>7537</v>
      </c>
      <c r="O100" s="543" t="s">
        <v>5273</v>
      </c>
      <c r="P100" s="543" t="s">
        <v>5273</v>
      </c>
      <c r="R100" s="543" t="s">
        <v>7617</v>
      </c>
      <c r="V100" s="543" t="s">
        <v>7618</v>
      </c>
      <c r="Y100" s="543" t="s">
        <v>7619</v>
      </c>
      <c r="Z100" s="543" t="s">
        <v>7620</v>
      </c>
      <c r="AA100" s="543" t="s">
        <v>7621</v>
      </c>
      <c r="AB100" s="543" t="s">
        <v>7622</v>
      </c>
      <c r="AC100" s="543" t="s">
        <v>5755</v>
      </c>
      <c r="AD100" s="543" t="s">
        <v>5788</v>
      </c>
      <c r="AE100" s="543" t="s">
        <v>7623</v>
      </c>
      <c r="AF100" s="543" t="s">
        <v>7624</v>
      </c>
      <c r="AJ100" s="543" t="s">
        <v>7625</v>
      </c>
      <c r="AK100" s="543" t="s">
        <v>5759</v>
      </c>
      <c r="AM100" s="543" t="s">
        <v>5759</v>
      </c>
      <c r="AN100" s="543" t="s">
        <v>7626</v>
      </c>
      <c r="AU100" s="543" t="s">
        <v>7620</v>
      </c>
    </row>
    <row r="101" spans="1:47" x14ac:dyDescent="0.15">
      <c r="A101" s="543">
        <v>100</v>
      </c>
      <c r="B101" s="544">
        <v>3171739</v>
      </c>
      <c r="C101" s="545" t="s">
        <v>4452</v>
      </c>
      <c r="D101" s="543" t="s">
        <v>4452</v>
      </c>
      <c r="E101" s="543" t="s">
        <v>3121</v>
      </c>
      <c r="F101" s="543" t="s">
        <v>6798</v>
      </c>
      <c r="I101" s="543" t="s">
        <v>3130</v>
      </c>
      <c r="J101" s="543" t="s">
        <v>3130</v>
      </c>
      <c r="M101" s="543" t="s">
        <v>5750</v>
      </c>
      <c r="N101" s="543" t="s">
        <v>6799</v>
      </c>
      <c r="O101" s="543" t="s">
        <v>3125</v>
      </c>
      <c r="P101" s="543" t="s">
        <v>3125</v>
      </c>
      <c r="Q101" s="543" t="s">
        <v>3125</v>
      </c>
      <c r="R101" s="543" t="s">
        <v>6800</v>
      </c>
      <c r="V101" s="543" t="s">
        <v>6801</v>
      </c>
      <c r="X101" s="543" t="s">
        <v>6802</v>
      </c>
      <c r="Y101" s="543" t="s">
        <v>3127</v>
      </c>
      <c r="Z101" s="543" t="s">
        <v>3128</v>
      </c>
      <c r="AA101" s="543" t="s">
        <v>3129</v>
      </c>
      <c r="AB101" s="543" t="s">
        <v>6803</v>
      </c>
      <c r="AC101" s="543" t="s">
        <v>5755</v>
      </c>
      <c r="AD101" s="543" t="s">
        <v>5779</v>
      </c>
      <c r="AE101" s="543" t="s">
        <v>3126</v>
      </c>
      <c r="AF101" s="543" t="s">
        <v>6804</v>
      </c>
      <c r="AJ101" s="543" t="s">
        <v>6805</v>
      </c>
      <c r="AK101" s="543" t="s">
        <v>5759</v>
      </c>
      <c r="AL101" s="543" t="s">
        <v>5759</v>
      </c>
      <c r="AM101" s="543" t="s">
        <v>5759</v>
      </c>
      <c r="AN101" s="543" t="s">
        <v>6806</v>
      </c>
      <c r="AT101" s="543" t="s">
        <v>16357</v>
      </c>
      <c r="AU101" s="543" t="s">
        <v>3128</v>
      </c>
    </row>
    <row r="102" spans="1:47" x14ac:dyDescent="0.15">
      <c r="A102" s="543">
        <v>101</v>
      </c>
      <c r="B102" s="544">
        <v>2915267</v>
      </c>
      <c r="C102" s="545" t="s">
        <v>7627</v>
      </c>
      <c r="D102" s="543" t="s">
        <v>7627</v>
      </c>
      <c r="E102" s="543" t="s">
        <v>7628</v>
      </c>
      <c r="F102" s="543" t="s">
        <v>7629</v>
      </c>
      <c r="I102" s="543" t="s">
        <v>16358</v>
      </c>
      <c r="J102" s="543" t="s">
        <v>16358</v>
      </c>
      <c r="M102" s="543" t="s">
        <v>5750</v>
      </c>
      <c r="N102" s="543" t="s">
        <v>7630</v>
      </c>
      <c r="O102" s="543" t="s">
        <v>7631</v>
      </c>
      <c r="P102" s="543" t="s">
        <v>7631</v>
      </c>
      <c r="Q102" s="543" t="s">
        <v>7631</v>
      </c>
      <c r="R102" s="543" t="s">
        <v>7632</v>
      </c>
      <c r="V102" s="543" t="s">
        <v>7633</v>
      </c>
      <c r="X102" s="543" t="s">
        <v>7634</v>
      </c>
      <c r="Y102" s="543" t="s">
        <v>7635</v>
      </c>
      <c r="Z102" s="543" t="s">
        <v>7636</v>
      </c>
      <c r="AA102" s="543" t="s">
        <v>7637</v>
      </c>
      <c r="AB102" s="543" t="s">
        <v>7638</v>
      </c>
      <c r="AC102" s="543" t="s">
        <v>6154</v>
      </c>
      <c r="AD102" s="543" t="s">
        <v>6155</v>
      </c>
      <c r="AE102" s="543" t="s">
        <v>7639</v>
      </c>
      <c r="AF102" s="543" t="s">
        <v>7640</v>
      </c>
      <c r="AG102" s="543" t="s">
        <v>7641</v>
      </c>
      <c r="AJ102" s="543" t="s">
        <v>7642</v>
      </c>
      <c r="AK102" s="543" t="s">
        <v>5759</v>
      </c>
      <c r="AL102" s="543" t="s">
        <v>5759</v>
      </c>
      <c r="AM102" s="543" t="s">
        <v>5759</v>
      </c>
      <c r="AN102" s="543" t="s">
        <v>7643</v>
      </c>
      <c r="AT102" s="543" t="s">
        <v>16359</v>
      </c>
      <c r="AU102" s="543" t="s">
        <v>7636</v>
      </c>
    </row>
    <row r="103" spans="1:47" x14ac:dyDescent="0.15">
      <c r="A103" s="543">
        <v>102</v>
      </c>
      <c r="C103" s="545" t="s">
        <v>2383</v>
      </c>
      <c r="D103" s="543" t="s">
        <v>16360</v>
      </c>
      <c r="E103" s="543" t="s">
        <v>2384</v>
      </c>
      <c r="I103" s="543" t="s">
        <v>2394</v>
      </c>
      <c r="J103" s="543" t="s">
        <v>2394</v>
      </c>
      <c r="K103" s="543" t="s">
        <v>6125</v>
      </c>
      <c r="L103" s="543" t="s">
        <v>6126</v>
      </c>
      <c r="M103" s="543" t="s">
        <v>5750</v>
      </c>
      <c r="N103" s="543" t="s">
        <v>6127</v>
      </c>
      <c r="O103" s="543" t="s">
        <v>2388</v>
      </c>
      <c r="P103" s="543" t="s">
        <v>2388</v>
      </c>
      <c r="R103" s="543" t="s">
        <v>6128</v>
      </c>
      <c r="S103" s="543" t="s">
        <v>6129</v>
      </c>
      <c r="T103" s="543" t="s">
        <v>6130</v>
      </c>
      <c r="U103" s="543" t="s">
        <v>6131</v>
      </c>
      <c r="W103" s="543" t="s">
        <v>6132</v>
      </c>
      <c r="Y103" s="543" t="s">
        <v>2390</v>
      </c>
      <c r="Z103" s="543" t="s">
        <v>2391</v>
      </c>
      <c r="AA103" s="543" t="s">
        <v>2392</v>
      </c>
      <c r="AB103" s="543" t="s">
        <v>6133</v>
      </c>
      <c r="AC103" s="543" t="s">
        <v>5755</v>
      </c>
      <c r="AD103" s="543" t="s">
        <v>5905</v>
      </c>
      <c r="AE103" s="543" t="s">
        <v>2389</v>
      </c>
      <c r="AF103" s="543" t="s">
        <v>6134</v>
      </c>
      <c r="AG103" s="543" t="s">
        <v>6135</v>
      </c>
      <c r="AJ103" s="543" t="s">
        <v>6136</v>
      </c>
      <c r="AK103" s="543" t="s">
        <v>5759</v>
      </c>
      <c r="AM103" s="543" t="s">
        <v>5759</v>
      </c>
      <c r="AN103" s="543" t="s">
        <v>6137</v>
      </c>
      <c r="AO103" s="543" t="s">
        <v>6138</v>
      </c>
      <c r="AP103" s="543" t="s">
        <v>6139</v>
      </c>
      <c r="AQ103" s="543" t="s">
        <v>6138</v>
      </c>
      <c r="AR103" s="543" t="s">
        <v>6139</v>
      </c>
      <c r="AS103" s="543" t="s">
        <v>2391</v>
      </c>
      <c r="AU103" s="543" t="s">
        <v>2391</v>
      </c>
    </row>
    <row r="104" spans="1:47" x14ac:dyDescent="0.15">
      <c r="A104" s="543">
        <v>103</v>
      </c>
      <c r="B104" s="544">
        <v>3400515</v>
      </c>
      <c r="C104" s="545" t="s">
        <v>16361</v>
      </c>
      <c r="D104" s="543" t="s">
        <v>16361</v>
      </c>
      <c r="E104" s="543" t="s">
        <v>9006</v>
      </c>
      <c r="F104" s="543" t="s">
        <v>16362</v>
      </c>
      <c r="I104" s="543" t="s">
        <v>16363</v>
      </c>
      <c r="J104" s="543" t="s">
        <v>16363</v>
      </c>
      <c r="M104" s="543" t="s">
        <v>5750</v>
      </c>
      <c r="N104" s="543" t="s">
        <v>16364</v>
      </c>
      <c r="O104" s="543" t="s">
        <v>16365</v>
      </c>
      <c r="P104" s="543" t="s">
        <v>16365</v>
      </c>
      <c r="Q104" s="543" t="s">
        <v>16365</v>
      </c>
      <c r="R104" s="543" t="s">
        <v>9024</v>
      </c>
      <c r="V104" s="543" t="s">
        <v>7708</v>
      </c>
      <c r="X104" s="543" t="s">
        <v>16366</v>
      </c>
      <c r="Y104" s="543" t="s">
        <v>16367</v>
      </c>
      <c r="Z104" s="543" t="s">
        <v>16368</v>
      </c>
      <c r="AA104" s="543" t="s">
        <v>16369</v>
      </c>
      <c r="AB104" s="543" t="s">
        <v>16370</v>
      </c>
      <c r="AC104" s="543" t="s">
        <v>5755</v>
      </c>
      <c r="AD104" s="543" t="s">
        <v>16175</v>
      </c>
      <c r="AE104" s="543" t="s">
        <v>9022</v>
      </c>
      <c r="AF104" s="543" t="s">
        <v>16371</v>
      </c>
      <c r="AG104" s="543" t="s">
        <v>16372</v>
      </c>
      <c r="AH104" s="543" t="s">
        <v>16373</v>
      </c>
      <c r="AJ104" s="543" t="s">
        <v>16374</v>
      </c>
      <c r="AK104" s="543" t="s">
        <v>5759</v>
      </c>
      <c r="AL104" s="543" t="s">
        <v>5759</v>
      </c>
      <c r="AM104" s="543" t="s">
        <v>5759</v>
      </c>
      <c r="AN104" s="543" t="s">
        <v>16375</v>
      </c>
      <c r="AS104" s="543" t="s">
        <v>16376</v>
      </c>
      <c r="AT104" s="543" t="s">
        <v>16377</v>
      </c>
      <c r="AU104" s="543" t="s">
        <v>16368</v>
      </c>
    </row>
    <row r="105" spans="1:47" x14ac:dyDescent="0.15">
      <c r="A105" s="543">
        <v>104</v>
      </c>
      <c r="B105" s="544">
        <v>2535311</v>
      </c>
      <c r="C105" s="545" t="s">
        <v>16378</v>
      </c>
      <c r="D105" s="543" t="s">
        <v>16378</v>
      </c>
      <c r="E105" s="543" t="s">
        <v>9051</v>
      </c>
      <c r="F105" s="543" t="s">
        <v>16379</v>
      </c>
      <c r="I105" s="543" t="s">
        <v>16380</v>
      </c>
      <c r="J105" s="543" t="s">
        <v>16380</v>
      </c>
      <c r="M105" s="543" t="s">
        <v>5750</v>
      </c>
      <c r="N105" s="543" t="s">
        <v>16381</v>
      </c>
      <c r="O105" s="543" t="s">
        <v>1368</v>
      </c>
      <c r="P105" s="543" t="s">
        <v>1368</v>
      </c>
      <c r="Q105" s="543" t="s">
        <v>1368</v>
      </c>
      <c r="R105" s="543" t="s">
        <v>1367</v>
      </c>
      <c r="V105" s="543" t="s">
        <v>7708</v>
      </c>
      <c r="X105" s="543" t="s">
        <v>16382</v>
      </c>
      <c r="Y105" s="543" t="s">
        <v>16383</v>
      </c>
      <c r="Z105" s="543" t="s">
        <v>16384</v>
      </c>
      <c r="AA105" s="543" t="s">
        <v>16385</v>
      </c>
      <c r="AB105" s="543" t="s">
        <v>16386</v>
      </c>
      <c r="AC105" s="543" t="s">
        <v>5755</v>
      </c>
      <c r="AD105" s="543" t="s">
        <v>16175</v>
      </c>
      <c r="AE105" s="543" t="s">
        <v>1369</v>
      </c>
      <c r="AF105" s="543" t="s">
        <v>16387</v>
      </c>
      <c r="AG105" s="543" t="s">
        <v>16388</v>
      </c>
      <c r="AH105" s="543" t="s">
        <v>16389</v>
      </c>
      <c r="AJ105" s="543" t="s">
        <v>16390</v>
      </c>
      <c r="AK105" s="543" t="s">
        <v>5759</v>
      </c>
      <c r="AL105" s="543" t="s">
        <v>5759</v>
      </c>
      <c r="AM105" s="543" t="s">
        <v>5759</v>
      </c>
      <c r="AN105" s="543" t="s">
        <v>16391</v>
      </c>
      <c r="AT105" s="543" t="s">
        <v>16392</v>
      </c>
      <c r="AU105" s="543" t="s">
        <v>16384</v>
      </c>
    </row>
    <row r="106" spans="1:47" x14ac:dyDescent="0.15">
      <c r="A106" s="543">
        <v>105</v>
      </c>
      <c r="C106" s="545" t="s">
        <v>667</v>
      </c>
      <c r="D106" s="543" t="s">
        <v>667</v>
      </c>
      <c r="E106" s="543" t="s">
        <v>668</v>
      </c>
      <c r="I106" s="543" t="s">
        <v>675</v>
      </c>
      <c r="J106" s="543" t="s">
        <v>675</v>
      </c>
      <c r="M106" s="543" t="s">
        <v>5750</v>
      </c>
      <c r="N106" s="543" t="s">
        <v>6140</v>
      </c>
      <c r="O106" s="543" t="s">
        <v>670</v>
      </c>
      <c r="P106" s="543" t="s">
        <v>670</v>
      </c>
      <c r="R106" s="543" t="s">
        <v>6141</v>
      </c>
      <c r="V106" s="543" t="s">
        <v>6142</v>
      </c>
      <c r="Y106" s="543" t="s">
        <v>672</v>
      </c>
      <c r="Z106" s="543" t="s">
        <v>673</v>
      </c>
      <c r="AA106" s="543" t="s">
        <v>674</v>
      </c>
      <c r="AB106" s="543" t="s">
        <v>6143</v>
      </c>
      <c r="AC106" s="543" t="s">
        <v>5755</v>
      </c>
      <c r="AD106" s="543" t="s">
        <v>5788</v>
      </c>
      <c r="AE106" s="543" t="s">
        <v>671</v>
      </c>
      <c r="AF106" s="543" t="s">
        <v>6144</v>
      </c>
      <c r="AI106" s="543" t="s">
        <v>6145</v>
      </c>
      <c r="AJ106" s="543" t="s">
        <v>6146</v>
      </c>
      <c r="AK106" s="543" t="s">
        <v>5759</v>
      </c>
      <c r="AM106" s="543" t="s">
        <v>5759</v>
      </c>
      <c r="AN106" s="543" t="s">
        <v>6147</v>
      </c>
      <c r="AU106" s="543" t="s">
        <v>673</v>
      </c>
    </row>
    <row r="107" spans="1:47" x14ac:dyDescent="0.15">
      <c r="A107" s="543">
        <v>106</v>
      </c>
      <c r="B107" s="544">
        <v>3121980</v>
      </c>
      <c r="C107" s="545" t="s">
        <v>16393</v>
      </c>
      <c r="D107" s="543" t="s">
        <v>16393</v>
      </c>
      <c r="E107" s="543" t="s">
        <v>9090</v>
      </c>
      <c r="F107" s="543" t="s">
        <v>16394</v>
      </c>
      <c r="I107" s="543" t="s">
        <v>2789</v>
      </c>
      <c r="J107" s="543" t="s">
        <v>2789</v>
      </c>
      <c r="M107" s="543" t="s">
        <v>5750</v>
      </c>
      <c r="N107" s="543" t="s">
        <v>7645</v>
      </c>
      <c r="O107" s="543" t="s">
        <v>2771</v>
      </c>
      <c r="P107" s="543" t="s">
        <v>2771</v>
      </c>
      <c r="Q107" s="543" t="s">
        <v>2771</v>
      </c>
      <c r="R107" s="543" t="s">
        <v>2770</v>
      </c>
      <c r="V107" s="543" t="s">
        <v>16395</v>
      </c>
      <c r="X107" s="543" t="s">
        <v>16396</v>
      </c>
      <c r="Y107" s="543" t="s">
        <v>16397</v>
      </c>
      <c r="Z107" s="543" t="s">
        <v>16398</v>
      </c>
      <c r="AA107" s="543" t="s">
        <v>16399</v>
      </c>
      <c r="AB107" s="543" t="s">
        <v>16400</v>
      </c>
      <c r="AC107" s="543" t="s">
        <v>5755</v>
      </c>
      <c r="AD107" s="543" t="s">
        <v>16175</v>
      </c>
      <c r="AE107" s="543" t="s">
        <v>16401</v>
      </c>
      <c r="AF107" s="543" t="s">
        <v>16402</v>
      </c>
      <c r="AG107" s="543" t="s">
        <v>16403</v>
      </c>
      <c r="AH107" s="543" t="s">
        <v>16404</v>
      </c>
      <c r="AJ107" s="543" t="s">
        <v>16405</v>
      </c>
      <c r="AK107" s="543" t="s">
        <v>5759</v>
      </c>
      <c r="AL107" s="543" t="s">
        <v>5759</v>
      </c>
      <c r="AM107" s="543" t="s">
        <v>5759</v>
      </c>
      <c r="AN107" s="543" t="s">
        <v>16406</v>
      </c>
      <c r="AS107" s="543" t="s">
        <v>16407</v>
      </c>
      <c r="AT107" s="543" t="s">
        <v>16408</v>
      </c>
      <c r="AU107" s="543" t="s">
        <v>16398</v>
      </c>
    </row>
    <row r="108" spans="1:47" x14ac:dyDescent="0.15">
      <c r="A108" s="543">
        <v>107</v>
      </c>
      <c r="C108" s="545" t="s">
        <v>4428</v>
      </c>
      <c r="D108" s="543" t="s">
        <v>4428</v>
      </c>
      <c r="E108" s="543" t="s">
        <v>7644</v>
      </c>
      <c r="I108" s="543" t="s">
        <v>16409</v>
      </c>
      <c r="J108" s="543" t="s">
        <v>16409</v>
      </c>
      <c r="M108" s="543" t="s">
        <v>5750</v>
      </c>
      <c r="N108" s="543" t="s">
        <v>7645</v>
      </c>
      <c r="O108" s="543" t="s">
        <v>5286</v>
      </c>
      <c r="P108" s="543" t="s">
        <v>5286</v>
      </c>
      <c r="R108" s="543" t="s">
        <v>7646</v>
      </c>
      <c r="S108" s="543" t="s">
        <v>5750</v>
      </c>
      <c r="T108" s="543" t="s">
        <v>7647</v>
      </c>
      <c r="U108" s="543" t="s">
        <v>7648</v>
      </c>
      <c r="V108" s="543" t="s">
        <v>7606</v>
      </c>
      <c r="Y108" s="543" t="s">
        <v>7649</v>
      </c>
      <c r="Z108" s="543" t="s">
        <v>7650</v>
      </c>
      <c r="AA108" s="543" t="s">
        <v>7651</v>
      </c>
      <c r="AB108" s="543" t="s">
        <v>7652</v>
      </c>
      <c r="AC108" s="543" t="s">
        <v>5755</v>
      </c>
      <c r="AD108" s="543" t="s">
        <v>5788</v>
      </c>
      <c r="AE108" s="543" t="s">
        <v>7653</v>
      </c>
      <c r="AF108" s="543" t="s">
        <v>7654</v>
      </c>
      <c r="AI108" s="543" t="s">
        <v>7655</v>
      </c>
      <c r="AJ108" s="543" t="s">
        <v>7656</v>
      </c>
      <c r="AK108" s="543" t="s">
        <v>5759</v>
      </c>
      <c r="AM108" s="543" t="s">
        <v>5759</v>
      </c>
      <c r="AN108" s="543" t="s">
        <v>7657</v>
      </c>
      <c r="AO108" s="543" t="s">
        <v>7657</v>
      </c>
      <c r="AP108" s="543" t="s">
        <v>7652</v>
      </c>
      <c r="AQ108" s="543" t="s">
        <v>7657</v>
      </c>
      <c r="AR108" s="543" t="s">
        <v>7652</v>
      </c>
      <c r="AU108" s="543" t="s">
        <v>7650</v>
      </c>
    </row>
    <row r="109" spans="1:47" x14ac:dyDescent="0.15">
      <c r="A109" s="543">
        <v>108</v>
      </c>
      <c r="B109" s="544">
        <v>2596709</v>
      </c>
      <c r="C109" s="545" t="s">
        <v>6807</v>
      </c>
      <c r="D109" s="543" t="s">
        <v>6807</v>
      </c>
      <c r="E109" s="543" t="s">
        <v>3161</v>
      </c>
      <c r="F109" s="543" t="s">
        <v>6808</v>
      </c>
      <c r="I109" s="543" t="s">
        <v>3170</v>
      </c>
      <c r="J109" s="543" t="s">
        <v>3170</v>
      </c>
      <c r="M109" s="543" t="s">
        <v>5750</v>
      </c>
      <c r="N109" s="543" t="s">
        <v>6809</v>
      </c>
      <c r="O109" s="543" t="s">
        <v>3165</v>
      </c>
      <c r="P109" s="543" t="s">
        <v>3165</v>
      </c>
      <c r="Q109" s="543" t="s">
        <v>3165</v>
      </c>
      <c r="R109" s="543" t="s">
        <v>6810</v>
      </c>
      <c r="V109" s="543" t="s">
        <v>6811</v>
      </c>
      <c r="X109" s="543" t="s">
        <v>6812</v>
      </c>
      <c r="Y109" s="543" t="s">
        <v>3167</v>
      </c>
      <c r="Z109" s="543" t="s">
        <v>3168</v>
      </c>
      <c r="AA109" s="543" t="s">
        <v>3169</v>
      </c>
      <c r="AB109" s="543" t="s">
        <v>6813</v>
      </c>
      <c r="AC109" s="543" t="s">
        <v>5755</v>
      </c>
      <c r="AD109" s="543" t="s">
        <v>5779</v>
      </c>
      <c r="AE109" s="543" t="s">
        <v>3166</v>
      </c>
      <c r="AF109" s="543" t="s">
        <v>6814</v>
      </c>
      <c r="AI109" s="543" t="s">
        <v>6815</v>
      </c>
      <c r="AJ109" s="543" t="s">
        <v>6816</v>
      </c>
      <c r="AK109" s="543" t="s">
        <v>5759</v>
      </c>
      <c r="AL109" s="543" t="s">
        <v>5759</v>
      </c>
      <c r="AM109" s="543" t="s">
        <v>5759</v>
      </c>
      <c r="AN109" s="543" t="s">
        <v>6817</v>
      </c>
      <c r="AT109" s="543" t="s">
        <v>16410</v>
      </c>
      <c r="AU109" s="543" t="s">
        <v>3168</v>
      </c>
    </row>
    <row r="110" spans="1:47" x14ac:dyDescent="0.15">
      <c r="A110" s="543">
        <v>109</v>
      </c>
      <c r="B110" s="544">
        <v>2842215</v>
      </c>
      <c r="C110" s="545" t="s">
        <v>16411</v>
      </c>
      <c r="D110" s="543" t="s">
        <v>16411</v>
      </c>
      <c r="E110" s="543" t="s">
        <v>9125</v>
      </c>
      <c r="F110" s="543" t="s">
        <v>16412</v>
      </c>
      <c r="I110" s="543" t="s">
        <v>16413</v>
      </c>
      <c r="J110" s="543" t="s">
        <v>16413</v>
      </c>
      <c r="M110" s="543" t="s">
        <v>5750</v>
      </c>
      <c r="N110" s="543" t="s">
        <v>16414</v>
      </c>
      <c r="O110" s="543" t="s">
        <v>9138</v>
      </c>
      <c r="P110" s="543" t="s">
        <v>9138</v>
      </c>
      <c r="Q110" s="543" t="s">
        <v>9138</v>
      </c>
      <c r="R110" s="543" t="s">
        <v>9140</v>
      </c>
      <c r="S110" s="543" t="s">
        <v>5750</v>
      </c>
      <c r="T110" s="543" t="s">
        <v>16415</v>
      </c>
      <c r="U110" s="543" t="s">
        <v>16416</v>
      </c>
      <c r="V110" s="543" t="s">
        <v>6801</v>
      </c>
      <c r="X110" s="543" t="s">
        <v>16417</v>
      </c>
      <c r="Y110" s="543" t="s">
        <v>16418</v>
      </c>
      <c r="Z110" s="543" t="s">
        <v>16419</v>
      </c>
      <c r="AA110" s="543" t="s">
        <v>16420</v>
      </c>
      <c r="AB110" s="543" t="s">
        <v>16421</v>
      </c>
      <c r="AC110" s="543" t="s">
        <v>6154</v>
      </c>
      <c r="AD110" s="543" t="s">
        <v>16422</v>
      </c>
      <c r="AE110" s="543" t="s">
        <v>16423</v>
      </c>
      <c r="AF110" s="543" t="s">
        <v>16424</v>
      </c>
      <c r="AG110" s="543" t="s">
        <v>16425</v>
      </c>
      <c r="AJ110" s="543" t="s">
        <v>16426</v>
      </c>
      <c r="AK110" s="543" t="s">
        <v>5759</v>
      </c>
      <c r="AL110" s="543" t="s">
        <v>5759</v>
      </c>
      <c r="AM110" s="543" t="s">
        <v>5759</v>
      </c>
      <c r="AN110" s="543" t="s">
        <v>16427</v>
      </c>
      <c r="AO110" s="543" t="s">
        <v>16428</v>
      </c>
      <c r="AP110" s="543" t="s">
        <v>16429</v>
      </c>
      <c r="AQ110" s="543" t="s">
        <v>16427</v>
      </c>
      <c r="AR110" s="543" t="s">
        <v>16421</v>
      </c>
      <c r="AT110" s="543" t="s">
        <v>7767</v>
      </c>
      <c r="AU110" s="543" t="s">
        <v>16419</v>
      </c>
    </row>
    <row r="111" spans="1:47" x14ac:dyDescent="0.15">
      <c r="A111" s="543">
        <v>110</v>
      </c>
      <c r="B111" s="544">
        <v>3478303</v>
      </c>
      <c r="C111" s="545" t="s">
        <v>16430</v>
      </c>
      <c r="D111" s="543" t="s">
        <v>16430</v>
      </c>
      <c r="E111" s="543" t="s">
        <v>9160</v>
      </c>
      <c r="F111" s="543" t="s">
        <v>16431</v>
      </c>
      <c r="I111" s="543" t="s">
        <v>2846</v>
      </c>
      <c r="J111" s="543" t="s">
        <v>2846</v>
      </c>
      <c r="M111" s="543" t="s">
        <v>5750</v>
      </c>
      <c r="N111" s="543" t="s">
        <v>16432</v>
      </c>
      <c r="O111" s="543" t="s">
        <v>2825</v>
      </c>
      <c r="P111" s="543" t="s">
        <v>2825</v>
      </c>
      <c r="Q111" s="543" t="s">
        <v>2825</v>
      </c>
      <c r="R111" s="543" t="s">
        <v>2823</v>
      </c>
      <c r="V111" s="543" t="s">
        <v>16433</v>
      </c>
      <c r="X111" s="543" t="s">
        <v>16434</v>
      </c>
      <c r="Y111" s="543" t="s">
        <v>16435</v>
      </c>
      <c r="Z111" s="543" t="s">
        <v>16436</v>
      </c>
      <c r="AB111" s="543" t="s">
        <v>16437</v>
      </c>
      <c r="AC111" s="543" t="s">
        <v>5755</v>
      </c>
      <c r="AD111" s="543" t="s">
        <v>5779</v>
      </c>
      <c r="AE111" s="543" t="s">
        <v>2825</v>
      </c>
      <c r="AF111" s="543" t="s">
        <v>16438</v>
      </c>
      <c r="AG111" s="543" t="s">
        <v>16439</v>
      </c>
      <c r="AH111" s="543" t="s">
        <v>16440</v>
      </c>
      <c r="AI111" s="543" t="s">
        <v>5192</v>
      </c>
      <c r="AJ111" s="543" t="s">
        <v>16441</v>
      </c>
      <c r="AK111" s="543" t="s">
        <v>6388</v>
      </c>
      <c r="AL111" s="543" t="s">
        <v>6388</v>
      </c>
      <c r="AM111" s="543" t="s">
        <v>6388</v>
      </c>
      <c r="AN111" s="543" t="s">
        <v>16442</v>
      </c>
      <c r="AT111" s="543" t="s">
        <v>16436</v>
      </c>
      <c r="AU111" s="543" t="s">
        <v>16436</v>
      </c>
    </row>
    <row r="112" spans="1:47" x14ac:dyDescent="0.15">
      <c r="A112" s="543">
        <v>111</v>
      </c>
      <c r="B112" s="544">
        <v>3355026</v>
      </c>
      <c r="C112" s="545" t="s">
        <v>160</v>
      </c>
      <c r="D112" s="543" t="s">
        <v>160</v>
      </c>
      <c r="E112" s="543" t="s">
        <v>161</v>
      </c>
      <c r="F112" s="543" t="s">
        <v>6148</v>
      </c>
      <c r="I112" s="543" t="s">
        <v>173</v>
      </c>
      <c r="J112" s="543" t="s">
        <v>173</v>
      </c>
      <c r="M112" s="543" t="s">
        <v>5750</v>
      </c>
      <c r="N112" s="543" t="s">
        <v>6149</v>
      </c>
      <c r="O112" s="543" t="s">
        <v>166</v>
      </c>
      <c r="P112" s="543" t="s">
        <v>166</v>
      </c>
      <c r="Q112" s="543" t="s">
        <v>166</v>
      </c>
      <c r="R112" s="543" t="s">
        <v>6150</v>
      </c>
      <c r="V112" s="543" t="s">
        <v>6151</v>
      </c>
      <c r="X112" s="543" t="s">
        <v>6152</v>
      </c>
      <c r="Y112" s="543" t="s">
        <v>168</v>
      </c>
      <c r="Z112" s="543" t="s">
        <v>169</v>
      </c>
      <c r="AA112" s="543" t="s">
        <v>170</v>
      </c>
      <c r="AB112" s="543" t="s">
        <v>6153</v>
      </c>
      <c r="AC112" s="543" t="s">
        <v>6154</v>
      </c>
      <c r="AD112" s="543" t="s">
        <v>6155</v>
      </c>
      <c r="AE112" s="543" t="s">
        <v>167</v>
      </c>
      <c r="AF112" s="543" t="s">
        <v>6156</v>
      </c>
      <c r="AG112" s="543" t="s">
        <v>6157</v>
      </c>
      <c r="AJ112" s="543" t="s">
        <v>16443</v>
      </c>
      <c r="AK112" s="543" t="s">
        <v>5759</v>
      </c>
      <c r="AL112" s="543" t="s">
        <v>5759</v>
      </c>
      <c r="AM112" s="543" t="s">
        <v>5759</v>
      </c>
      <c r="AN112" s="543" t="s">
        <v>6159</v>
      </c>
      <c r="AT112" s="543" t="s">
        <v>16444</v>
      </c>
      <c r="AU112" s="543" t="s">
        <v>169</v>
      </c>
    </row>
    <row r="113" spans="1:47" x14ac:dyDescent="0.15">
      <c r="A113" s="543">
        <v>112</v>
      </c>
      <c r="B113" s="544">
        <v>3301860</v>
      </c>
      <c r="C113" s="545" t="s">
        <v>16445</v>
      </c>
      <c r="D113" s="543" t="s">
        <v>16445</v>
      </c>
      <c r="E113" s="543" t="s">
        <v>9199</v>
      </c>
      <c r="F113" s="543" t="s">
        <v>16446</v>
      </c>
      <c r="I113" s="543" t="s">
        <v>16447</v>
      </c>
      <c r="J113" s="543" t="s">
        <v>16447</v>
      </c>
      <c r="M113" s="543" t="s">
        <v>5750</v>
      </c>
      <c r="N113" s="543" t="s">
        <v>7559</v>
      </c>
      <c r="O113" s="543" t="s">
        <v>1744</v>
      </c>
      <c r="P113" s="543" t="s">
        <v>1744</v>
      </c>
      <c r="Q113" s="543" t="s">
        <v>1744</v>
      </c>
      <c r="R113" s="543" t="s">
        <v>1743</v>
      </c>
      <c r="V113" s="543" t="s">
        <v>6233</v>
      </c>
      <c r="X113" s="543" t="s">
        <v>16448</v>
      </c>
      <c r="Y113" s="543" t="s">
        <v>16449</v>
      </c>
      <c r="Z113" s="543" t="s">
        <v>16450</v>
      </c>
      <c r="AA113" s="543" t="s">
        <v>16451</v>
      </c>
      <c r="AB113" s="543" t="s">
        <v>16452</v>
      </c>
      <c r="AC113" s="543" t="s">
        <v>5755</v>
      </c>
      <c r="AD113" s="543" t="s">
        <v>16175</v>
      </c>
      <c r="AE113" s="543" t="s">
        <v>16453</v>
      </c>
      <c r="AF113" s="543" t="s">
        <v>16454</v>
      </c>
      <c r="AG113" s="543" t="s">
        <v>16455</v>
      </c>
      <c r="AH113" s="543" t="s">
        <v>16456</v>
      </c>
      <c r="AJ113" s="543" t="s">
        <v>16457</v>
      </c>
      <c r="AK113" s="543" t="s">
        <v>5759</v>
      </c>
      <c r="AL113" s="543" t="s">
        <v>5759</v>
      </c>
      <c r="AM113" s="543" t="s">
        <v>5759</v>
      </c>
      <c r="AN113" s="543" t="s">
        <v>16458</v>
      </c>
      <c r="AT113" s="543" t="s">
        <v>16459</v>
      </c>
      <c r="AU113" s="543" t="s">
        <v>16450</v>
      </c>
    </row>
    <row r="114" spans="1:47" x14ac:dyDescent="0.15">
      <c r="A114" s="543">
        <v>113</v>
      </c>
      <c r="B114" s="544">
        <v>3492417</v>
      </c>
      <c r="C114" s="545" t="s">
        <v>7658</v>
      </c>
      <c r="D114" s="543" t="s">
        <v>7658</v>
      </c>
      <c r="E114" s="543" t="s">
        <v>7659</v>
      </c>
      <c r="F114" s="543" t="s">
        <v>7660</v>
      </c>
      <c r="I114" s="543" t="s">
        <v>16460</v>
      </c>
      <c r="J114" s="543" t="s">
        <v>16460</v>
      </c>
      <c r="M114" s="543" t="s">
        <v>5750</v>
      </c>
      <c r="N114" s="543" t="s">
        <v>7661</v>
      </c>
      <c r="O114" s="543" t="s">
        <v>7662</v>
      </c>
      <c r="P114" s="543" t="s">
        <v>7662</v>
      </c>
      <c r="Q114" s="543" t="s">
        <v>7662</v>
      </c>
      <c r="R114" s="543" t="s">
        <v>7663</v>
      </c>
      <c r="V114" s="543" t="s">
        <v>7664</v>
      </c>
      <c r="X114" s="543" t="s">
        <v>7665</v>
      </c>
      <c r="Y114" s="543" t="s">
        <v>7666</v>
      </c>
      <c r="Z114" s="543" t="s">
        <v>7667</v>
      </c>
      <c r="AA114" s="543" t="s">
        <v>7668</v>
      </c>
      <c r="AB114" s="543" t="s">
        <v>7669</v>
      </c>
      <c r="AC114" s="543" t="s">
        <v>6154</v>
      </c>
      <c r="AD114" s="543" t="s">
        <v>6203</v>
      </c>
      <c r="AE114" s="543" t="s">
        <v>7670</v>
      </c>
      <c r="AF114" s="543" t="s">
        <v>7671</v>
      </c>
      <c r="AG114" s="543" t="s">
        <v>7672</v>
      </c>
      <c r="AJ114" s="543" t="s">
        <v>7673</v>
      </c>
      <c r="AK114" s="543" t="s">
        <v>5759</v>
      </c>
      <c r="AL114" s="543" t="s">
        <v>5759</v>
      </c>
      <c r="AM114" s="543" t="s">
        <v>5759</v>
      </c>
      <c r="AN114" s="543" t="s">
        <v>7674</v>
      </c>
      <c r="AS114" s="543" t="s">
        <v>16461</v>
      </c>
      <c r="AT114" s="543" t="s">
        <v>16462</v>
      </c>
      <c r="AU114" s="543" t="s">
        <v>7667</v>
      </c>
    </row>
    <row r="115" spans="1:47" x14ac:dyDescent="0.15">
      <c r="A115" s="543">
        <v>114</v>
      </c>
      <c r="C115" s="545" t="s">
        <v>6160</v>
      </c>
      <c r="D115" s="543" t="s">
        <v>6160</v>
      </c>
      <c r="E115" s="543" t="s">
        <v>2018</v>
      </c>
      <c r="I115" s="543" t="s">
        <v>2025</v>
      </c>
      <c r="J115" s="543" t="s">
        <v>2025</v>
      </c>
      <c r="M115" s="543" t="s">
        <v>5750</v>
      </c>
      <c r="N115" s="543" t="s">
        <v>6161</v>
      </c>
      <c r="O115" s="543" t="s">
        <v>2020</v>
      </c>
      <c r="P115" s="543" t="s">
        <v>2020</v>
      </c>
      <c r="R115" s="543" t="s">
        <v>6162</v>
      </c>
      <c r="V115" s="543" t="s">
        <v>6163</v>
      </c>
      <c r="Y115" s="543" t="s">
        <v>2022</v>
      </c>
      <c r="Z115" s="543" t="s">
        <v>2023</v>
      </c>
      <c r="AA115" s="543" t="s">
        <v>2024</v>
      </c>
      <c r="AB115" s="543" t="s">
        <v>6164</v>
      </c>
      <c r="AC115" s="543" t="s">
        <v>5755</v>
      </c>
      <c r="AD115" s="543" t="s">
        <v>5905</v>
      </c>
      <c r="AE115" s="543" t="s">
        <v>2021</v>
      </c>
      <c r="AF115" s="543" t="s">
        <v>6165</v>
      </c>
      <c r="AG115" s="543" t="s">
        <v>6166</v>
      </c>
      <c r="AI115" s="543" t="s">
        <v>6167</v>
      </c>
      <c r="AJ115" s="543" t="s">
        <v>6168</v>
      </c>
      <c r="AK115" s="543" t="s">
        <v>5759</v>
      </c>
      <c r="AM115" s="543" t="s">
        <v>5759</v>
      </c>
      <c r="AN115" s="543" t="s">
        <v>6169</v>
      </c>
      <c r="AU115" s="543" t="s">
        <v>2023</v>
      </c>
    </row>
    <row r="116" spans="1:47" x14ac:dyDescent="0.15">
      <c r="A116" s="543">
        <v>115</v>
      </c>
      <c r="C116" s="545" t="s">
        <v>796</v>
      </c>
      <c r="D116" s="543" t="s">
        <v>796</v>
      </c>
      <c r="E116" s="543" t="s">
        <v>797</v>
      </c>
      <c r="I116" s="543" t="s">
        <v>805</v>
      </c>
      <c r="J116" s="543" t="s">
        <v>805</v>
      </c>
      <c r="M116" s="543" t="s">
        <v>5750</v>
      </c>
      <c r="N116" s="543" t="s">
        <v>6170</v>
      </c>
      <c r="O116" s="543" t="s">
        <v>799</v>
      </c>
      <c r="P116" s="543" t="s">
        <v>799</v>
      </c>
      <c r="R116" s="543" t="s">
        <v>6171</v>
      </c>
      <c r="V116" s="543" t="s">
        <v>6172</v>
      </c>
      <c r="Y116" s="543" t="s">
        <v>801</v>
      </c>
      <c r="Z116" s="543" t="s">
        <v>802</v>
      </c>
      <c r="AA116" s="543" t="s">
        <v>803</v>
      </c>
      <c r="AB116" s="543" t="s">
        <v>6173</v>
      </c>
      <c r="AC116" s="543" t="s">
        <v>5755</v>
      </c>
      <c r="AD116" s="543" t="s">
        <v>5905</v>
      </c>
      <c r="AE116" s="543" t="s">
        <v>800</v>
      </c>
      <c r="AF116" s="543" t="s">
        <v>6174</v>
      </c>
      <c r="AG116" s="543" t="s">
        <v>6175</v>
      </c>
      <c r="AI116" s="543" t="s">
        <v>6176</v>
      </c>
      <c r="AJ116" s="543" t="s">
        <v>6177</v>
      </c>
      <c r="AK116" s="543" t="s">
        <v>5759</v>
      </c>
      <c r="AM116" s="543" t="s">
        <v>5759</v>
      </c>
      <c r="AN116" s="543" t="s">
        <v>6178</v>
      </c>
      <c r="AU116" s="543" t="s">
        <v>802</v>
      </c>
    </row>
    <row r="117" spans="1:47" x14ac:dyDescent="0.15">
      <c r="A117" s="543">
        <v>116</v>
      </c>
      <c r="B117" s="544">
        <v>2943048</v>
      </c>
      <c r="C117" s="545" t="s">
        <v>16463</v>
      </c>
      <c r="D117" s="543" t="s">
        <v>16463</v>
      </c>
      <c r="E117" s="543" t="s">
        <v>9234</v>
      </c>
      <c r="F117" s="543" t="s">
        <v>16464</v>
      </c>
      <c r="I117" s="546" t="s">
        <v>288</v>
      </c>
      <c r="J117" s="546" t="s">
        <v>288</v>
      </c>
      <c r="M117" s="543" t="s">
        <v>5750</v>
      </c>
      <c r="N117" s="543" t="s">
        <v>16465</v>
      </c>
      <c r="O117" s="543" t="s">
        <v>262</v>
      </c>
      <c r="P117" s="543" t="s">
        <v>262</v>
      </c>
      <c r="Q117" s="543" t="s">
        <v>262</v>
      </c>
      <c r="R117" s="543" t="s">
        <v>9242</v>
      </c>
      <c r="V117" s="543" t="s">
        <v>16466</v>
      </c>
      <c r="X117" s="543" t="s">
        <v>16467</v>
      </c>
      <c r="Y117" s="543" t="s">
        <v>16468</v>
      </c>
      <c r="Z117" s="543" t="s">
        <v>9237</v>
      </c>
      <c r="AA117" s="543" t="s">
        <v>16469</v>
      </c>
      <c r="AB117" s="543" t="s">
        <v>16470</v>
      </c>
      <c r="AC117" s="543" t="s">
        <v>6154</v>
      </c>
      <c r="AD117" s="543" t="s">
        <v>6155</v>
      </c>
      <c r="AE117" s="543" t="s">
        <v>16471</v>
      </c>
      <c r="AF117" s="543" t="s">
        <v>16472</v>
      </c>
      <c r="AG117" s="543" t="s">
        <v>16473</v>
      </c>
      <c r="AH117" s="543" t="s">
        <v>16474</v>
      </c>
      <c r="AI117" s="543" t="s">
        <v>5200</v>
      </c>
      <c r="AJ117" s="543" t="s">
        <v>16475</v>
      </c>
      <c r="AK117" s="543" t="s">
        <v>5759</v>
      </c>
      <c r="AL117" s="543" t="s">
        <v>5759</v>
      </c>
      <c r="AM117" s="543" t="s">
        <v>5759</v>
      </c>
      <c r="AN117" s="543" t="s">
        <v>16476</v>
      </c>
      <c r="AT117" s="543" t="s">
        <v>9237</v>
      </c>
      <c r="AU117" s="543" t="s">
        <v>9237</v>
      </c>
    </row>
    <row r="118" spans="1:47" x14ac:dyDescent="0.15">
      <c r="A118" s="543">
        <v>117</v>
      </c>
      <c r="C118" s="545" t="s">
        <v>7675</v>
      </c>
      <c r="D118" s="543" t="s">
        <v>7675</v>
      </c>
      <c r="E118" s="543" t="s">
        <v>7676</v>
      </c>
      <c r="I118" s="543" t="s">
        <v>16477</v>
      </c>
      <c r="J118" s="543" t="s">
        <v>16477</v>
      </c>
      <c r="M118" s="543" t="s">
        <v>5750</v>
      </c>
      <c r="N118" s="543" t="s">
        <v>7677</v>
      </c>
      <c r="O118" s="543" t="s">
        <v>7678</v>
      </c>
      <c r="P118" s="543" t="s">
        <v>7678</v>
      </c>
      <c r="R118" s="543" t="s">
        <v>7679</v>
      </c>
      <c r="S118" s="543" t="s">
        <v>7680</v>
      </c>
      <c r="T118" s="543" t="s">
        <v>7681</v>
      </c>
      <c r="U118" s="543" t="s">
        <v>7682</v>
      </c>
      <c r="V118" s="543" t="s">
        <v>7683</v>
      </c>
      <c r="Y118" s="543" t="s">
        <v>7684</v>
      </c>
      <c r="Z118" s="543" t="s">
        <v>7685</v>
      </c>
      <c r="AB118" s="543" t="s">
        <v>7686</v>
      </c>
      <c r="AC118" s="543" t="s">
        <v>5755</v>
      </c>
      <c r="AD118" s="543" t="s">
        <v>5788</v>
      </c>
      <c r="AE118" s="543" t="s">
        <v>7687</v>
      </c>
      <c r="AF118" s="543" t="s">
        <v>7688</v>
      </c>
      <c r="AJ118" s="543" t="s">
        <v>7689</v>
      </c>
      <c r="AK118" s="543" t="s">
        <v>5759</v>
      </c>
      <c r="AM118" s="543" t="s">
        <v>5759</v>
      </c>
      <c r="AN118" s="543" t="s">
        <v>7690</v>
      </c>
      <c r="AO118" s="543" t="s">
        <v>7691</v>
      </c>
      <c r="AP118" s="543" t="s">
        <v>7692</v>
      </c>
      <c r="AQ118" s="543" t="s">
        <v>7691</v>
      </c>
      <c r="AR118" s="543" t="s">
        <v>7692</v>
      </c>
      <c r="AU118" s="543" t="s">
        <v>7685</v>
      </c>
    </row>
    <row r="119" spans="1:47" x14ac:dyDescent="0.15">
      <c r="A119" s="543">
        <v>118</v>
      </c>
      <c r="B119" s="544">
        <v>2923213</v>
      </c>
      <c r="C119" s="545" t="s">
        <v>4243</v>
      </c>
      <c r="D119" s="543" t="s">
        <v>4243</v>
      </c>
      <c r="E119" s="543" t="s">
        <v>5275</v>
      </c>
      <c r="F119" s="543" t="s">
        <v>7693</v>
      </c>
      <c r="I119" s="543" t="s">
        <v>16478</v>
      </c>
      <c r="J119" s="543" t="s">
        <v>16478</v>
      </c>
      <c r="M119" s="543" t="s">
        <v>5750</v>
      </c>
      <c r="N119" s="543" t="s">
        <v>7694</v>
      </c>
      <c r="O119" s="543" t="s">
        <v>7695</v>
      </c>
      <c r="P119" s="543" t="s">
        <v>7695</v>
      </c>
      <c r="Q119" s="543" t="s">
        <v>7695</v>
      </c>
      <c r="R119" s="543" t="s">
        <v>7696</v>
      </c>
      <c r="V119" s="543" t="s">
        <v>7697</v>
      </c>
      <c r="X119" s="543" t="s">
        <v>7698</v>
      </c>
      <c r="Y119" s="543" t="s">
        <v>7699</v>
      </c>
      <c r="Z119" s="543" t="s">
        <v>7700</v>
      </c>
      <c r="AB119" s="543" t="s">
        <v>7701</v>
      </c>
      <c r="AC119" s="543" t="s">
        <v>6154</v>
      </c>
      <c r="AD119" s="543" t="s">
        <v>6203</v>
      </c>
      <c r="AE119" s="543" t="s">
        <v>7702</v>
      </c>
      <c r="AF119" s="543" t="s">
        <v>7703</v>
      </c>
      <c r="AI119" s="543" t="s">
        <v>7704</v>
      </c>
      <c r="AJ119" s="543" t="s">
        <v>7705</v>
      </c>
      <c r="AK119" s="543" t="s">
        <v>5759</v>
      </c>
      <c r="AL119" s="543" t="s">
        <v>5759</v>
      </c>
      <c r="AM119" s="543" t="s">
        <v>5759</v>
      </c>
      <c r="AN119" s="543" t="s">
        <v>7706</v>
      </c>
      <c r="AT119" s="543" t="s">
        <v>7700</v>
      </c>
      <c r="AU119" s="543" t="s">
        <v>7700</v>
      </c>
    </row>
    <row r="120" spans="1:47" x14ac:dyDescent="0.15">
      <c r="A120" s="543">
        <v>119</v>
      </c>
      <c r="B120" s="544">
        <v>3172641</v>
      </c>
      <c r="C120" s="545" t="s">
        <v>4303</v>
      </c>
      <c r="D120" s="543" t="s">
        <v>4303</v>
      </c>
      <c r="E120" s="543" t="s">
        <v>3183</v>
      </c>
      <c r="F120" s="543" t="s">
        <v>6818</v>
      </c>
      <c r="I120" s="543" t="s">
        <v>3191</v>
      </c>
      <c r="J120" s="543" t="s">
        <v>3191</v>
      </c>
      <c r="M120" s="543" t="s">
        <v>5750</v>
      </c>
      <c r="N120" s="543" t="s">
        <v>6819</v>
      </c>
      <c r="O120" s="543" t="s">
        <v>3106</v>
      </c>
      <c r="P120" s="543" t="s">
        <v>3106</v>
      </c>
      <c r="Q120" s="543" t="s">
        <v>3106</v>
      </c>
      <c r="R120" s="543" t="s">
        <v>1596</v>
      </c>
      <c r="V120" s="543" t="s">
        <v>6820</v>
      </c>
      <c r="X120" s="543" t="s">
        <v>6802</v>
      </c>
      <c r="Y120" s="543" t="s">
        <v>3188</v>
      </c>
      <c r="Z120" s="543" t="s">
        <v>3189</v>
      </c>
      <c r="AA120" s="543" t="s">
        <v>3190</v>
      </c>
      <c r="AB120" s="543" t="s">
        <v>6821</v>
      </c>
      <c r="AC120" s="543" t="s">
        <v>6154</v>
      </c>
      <c r="AD120" s="543" t="s">
        <v>6155</v>
      </c>
      <c r="AE120" s="543" t="s">
        <v>3187</v>
      </c>
      <c r="AF120" s="543" t="s">
        <v>6822</v>
      </c>
      <c r="AG120" s="543" t="s">
        <v>6823</v>
      </c>
      <c r="AH120" s="543" t="s">
        <v>6824</v>
      </c>
      <c r="AI120" s="543" t="s">
        <v>6825</v>
      </c>
      <c r="AJ120" s="543" t="s">
        <v>6826</v>
      </c>
      <c r="AK120" s="543" t="s">
        <v>5759</v>
      </c>
      <c r="AL120" s="543" t="s">
        <v>5759</v>
      </c>
      <c r="AM120" s="543" t="s">
        <v>5759</v>
      </c>
      <c r="AN120" s="543" t="s">
        <v>6827</v>
      </c>
      <c r="AT120" s="543" t="s">
        <v>16479</v>
      </c>
      <c r="AU120" s="543" t="s">
        <v>3189</v>
      </c>
    </row>
    <row r="121" spans="1:47" x14ac:dyDescent="0.15">
      <c r="A121" s="543">
        <v>120</v>
      </c>
      <c r="B121" s="544">
        <v>3411112</v>
      </c>
      <c r="C121" s="545" t="s">
        <v>822</v>
      </c>
      <c r="D121" s="543" t="s">
        <v>822</v>
      </c>
      <c r="E121" s="543" t="s">
        <v>823</v>
      </c>
      <c r="F121" s="543" t="s">
        <v>6179</v>
      </c>
      <c r="I121" s="543" t="s">
        <v>830</v>
      </c>
      <c r="J121" s="543" t="s">
        <v>830</v>
      </c>
      <c r="M121" s="543" t="s">
        <v>5750</v>
      </c>
      <c r="N121" s="543" t="s">
        <v>6180</v>
      </c>
      <c r="O121" s="543" t="s">
        <v>812</v>
      </c>
      <c r="P121" s="543" t="s">
        <v>812</v>
      </c>
      <c r="Q121" s="543" t="s">
        <v>812</v>
      </c>
      <c r="R121" s="543" t="s">
        <v>811</v>
      </c>
      <c r="V121" s="543" t="s">
        <v>6181</v>
      </c>
      <c r="X121" s="543" t="s">
        <v>6182</v>
      </c>
      <c r="Y121" s="543" t="s">
        <v>828</v>
      </c>
      <c r="Z121" s="543" t="s">
        <v>829</v>
      </c>
      <c r="AB121" s="543" t="s">
        <v>6183</v>
      </c>
      <c r="AC121" s="543" t="s">
        <v>6154</v>
      </c>
      <c r="AD121" s="543" t="s">
        <v>6155</v>
      </c>
      <c r="AE121" s="543" t="s">
        <v>827</v>
      </c>
      <c r="AF121" s="543" t="s">
        <v>6184</v>
      </c>
      <c r="AG121" s="543" t="s">
        <v>6185</v>
      </c>
      <c r="AH121" s="543" t="s">
        <v>6186</v>
      </c>
      <c r="AJ121" s="543" t="s">
        <v>16480</v>
      </c>
      <c r="AK121" s="543" t="s">
        <v>5759</v>
      </c>
      <c r="AL121" s="543" t="s">
        <v>5759</v>
      </c>
      <c r="AM121" s="543" t="s">
        <v>5759</v>
      </c>
      <c r="AN121" s="543" t="s">
        <v>6188</v>
      </c>
      <c r="AT121" s="543" t="s">
        <v>16481</v>
      </c>
      <c r="AU121" s="543" t="s">
        <v>829</v>
      </c>
    </row>
    <row r="122" spans="1:47" x14ac:dyDescent="0.15">
      <c r="A122" s="543">
        <v>121</v>
      </c>
      <c r="B122" s="544">
        <v>2588375</v>
      </c>
      <c r="C122" s="545" t="s">
        <v>16482</v>
      </c>
      <c r="D122" s="543" t="s">
        <v>16482</v>
      </c>
      <c r="E122" s="543" t="s">
        <v>9273</v>
      </c>
      <c r="F122" s="543" t="s">
        <v>16483</v>
      </c>
      <c r="I122" s="543" t="s">
        <v>1406</v>
      </c>
      <c r="J122" s="543" t="s">
        <v>1406</v>
      </c>
      <c r="M122" s="543" t="s">
        <v>5750</v>
      </c>
      <c r="N122" s="543" t="s">
        <v>16484</v>
      </c>
      <c r="O122" s="543" t="s">
        <v>1386</v>
      </c>
      <c r="P122" s="543" t="s">
        <v>1386</v>
      </c>
      <c r="Q122" s="543" t="s">
        <v>1386</v>
      </c>
      <c r="R122" s="543" t="s">
        <v>1385</v>
      </c>
      <c r="S122" s="543" t="s">
        <v>5849</v>
      </c>
      <c r="T122" s="543" t="s">
        <v>16485</v>
      </c>
      <c r="U122" s="543" t="s">
        <v>16486</v>
      </c>
      <c r="V122" s="543" t="s">
        <v>6151</v>
      </c>
      <c r="X122" s="543" t="s">
        <v>16487</v>
      </c>
      <c r="Y122" s="543" t="s">
        <v>16488</v>
      </c>
      <c r="Z122" s="543" t="s">
        <v>16489</v>
      </c>
      <c r="AA122" s="543" t="s">
        <v>16490</v>
      </c>
      <c r="AB122" s="543" t="s">
        <v>16491</v>
      </c>
      <c r="AC122" s="543" t="s">
        <v>6154</v>
      </c>
      <c r="AD122" s="543" t="s">
        <v>6155</v>
      </c>
      <c r="AE122" s="543" t="s">
        <v>16492</v>
      </c>
      <c r="AF122" s="543" t="s">
        <v>16493</v>
      </c>
      <c r="AG122" s="543" t="s">
        <v>16494</v>
      </c>
      <c r="AH122" s="543" t="s">
        <v>16495</v>
      </c>
      <c r="AI122" s="543" t="s">
        <v>5203</v>
      </c>
      <c r="AJ122" s="543" t="s">
        <v>16496</v>
      </c>
      <c r="AK122" s="543" t="s">
        <v>5759</v>
      </c>
      <c r="AL122" s="543" t="s">
        <v>5759</v>
      </c>
      <c r="AM122" s="543" t="s">
        <v>5759</v>
      </c>
      <c r="AN122" s="543" t="s">
        <v>16497</v>
      </c>
      <c r="AO122" s="543" t="s">
        <v>16498</v>
      </c>
      <c r="AP122" s="543" t="s">
        <v>16499</v>
      </c>
      <c r="AQ122" s="543" t="s">
        <v>16498</v>
      </c>
      <c r="AR122" s="543" t="s">
        <v>16499</v>
      </c>
      <c r="AS122" s="543" t="s">
        <v>16500</v>
      </c>
      <c r="AT122" s="543" t="s">
        <v>16500</v>
      </c>
      <c r="AU122" s="543" t="s">
        <v>16489</v>
      </c>
    </row>
    <row r="123" spans="1:47" x14ac:dyDescent="0.15">
      <c r="A123" s="543">
        <v>122</v>
      </c>
      <c r="C123" s="545" t="s">
        <v>16501</v>
      </c>
      <c r="D123" s="543" t="s">
        <v>16502</v>
      </c>
      <c r="E123" s="543" t="s">
        <v>3063</v>
      </c>
      <c r="I123" s="543" t="s">
        <v>3070</v>
      </c>
      <c r="J123" s="543" t="s">
        <v>3070</v>
      </c>
      <c r="K123" s="543" t="s">
        <v>6829</v>
      </c>
      <c r="L123" s="543" t="s">
        <v>6830</v>
      </c>
      <c r="M123" s="543" t="s">
        <v>5750</v>
      </c>
      <c r="N123" s="543" t="s">
        <v>6831</v>
      </c>
      <c r="O123" s="543" t="s">
        <v>3065</v>
      </c>
      <c r="P123" s="543" t="s">
        <v>3065</v>
      </c>
      <c r="R123" s="543" t="s">
        <v>6832</v>
      </c>
      <c r="S123" s="543" t="s">
        <v>6701</v>
      </c>
      <c r="T123" s="543" t="s">
        <v>6833</v>
      </c>
      <c r="U123" s="543" t="s">
        <v>6834</v>
      </c>
      <c r="W123" s="543" t="s">
        <v>6835</v>
      </c>
      <c r="Y123" s="543" t="s">
        <v>3067</v>
      </c>
      <c r="Z123" s="543" t="s">
        <v>3068</v>
      </c>
      <c r="AA123" s="543" t="s">
        <v>3069</v>
      </c>
      <c r="AB123" s="543" t="s">
        <v>6836</v>
      </c>
      <c r="AC123" s="543" t="s">
        <v>5755</v>
      </c>
      <c r="AD123" s="543" t="s">
        <v>5788</v>
      </c>
      <c r="AE123" s="543" t="s">
        <v>3066</v>
      </c>
      <c r="AF123" s="543" t="s">
        <v>6837</v>
      </c>
      <c r="AI123" s="543" t="s">
        <v>6838</v>
      </c>
      <c r="AJ123" s="543" t="s">
        <v>6839</v>
      </c>
      <c r="AK123" s="543" t="s">
        <v>5759</v>
      </c>
      <c r="AM123" s="543" t="s">
        <v>5759</v>
      </c>
      <c r="AN123" s="543" t="s">
        <v>6840</v>
      </c>
      <c r="AO123" s="543" t="s">
        <v>6841</v>
      </c>
      <c r="AP123" s="543" t="s">
        <v>6842</v>
      </c>
      <c r="AQ123" s="543" t="s">
        <v>6841</v>
      </c>
      <c r="AR123" s="543" t="s">
        <v>6842</v>
      </c>
      <c r="AU123" s="543" t="s">
        <v>3068</v>
      </c>
    </row>
    <row r="124" spans="1:47" x14ac:dyDescent="0.15">
      <c r="A124" s="543">
        <v>123</v>
      </c>
      <c r="B124" s="544">
        <v>2732519</v>
      </c>
      <c r="C124" s="545" t="s">
        <v>16503</v>
      </c>
      <c r="D124" s="543" t="s">
        <v>16503</v>
      </c>
      <c r="E124" s="543" t="s">
        <v>9416</v>
      </c>
      <c r="F124" s="543" t="s">
        <v>16504</v>
      </c>
      <c r="I124" s="543" t="s">
        <v>626</v>
      </c>
      <c r="J124" s="543" t="s">
        <v>626</v>
      </c>
      <c r="M124" s="543" t="s">
        <v>5750</v>
      </c>
      <c r="N124" s="543" t="s">
        <v>5880</v>
      </c>
      <c r="O124" s="543" t="s">
        <v>606</v>
      </c>
      <c r="P124" s="543" t="s">
        <v>606</v>
      </c>
      <c r="Q124" s="543" t="s">
        <v>606</v>
      </c>
      <c r="R124" s="543" t="s">
        <v>9427</v>
      </c>
      <c r="V124" s="543" t="s">
        <v>16505</v>
      </c>
      <c r="X124" s="543" t="s">
        <v>16506</v>
      </c>
      <c r="Y124" s="543" t="s">
        <v>16507</v>
      </c>
      <c r="Z124" s="543" t="s">
        <v>16508</v>
      </c>
      <c r="AA124" s="543" t="s">
        <v>16509</v>
      </c>
      <c r="AB124" s="543" t="s">
        <v>5884</v>
      </c>
      <c r="AC124" s="543" t="s">
        <v>5755</v>
      </c>
      <c r="AD124" s="543" t="s">
        <v>5756</v>
      </c>
      <c r="AE124" s="543" t="s">
        <v>607</v>
      </c>
      <c r="AF124" s="543" t="s">
        <v>16510</v>
      </c>
      <c r="AG124" s="543" t="s">
        <v>16511</v>
      </c>
      <c r="AI124" s="543" t="s">
        <v>5208</v>
      </c>
      <c r="AK124" s="543" t="s">
        <v>5759</v>
      </c>
      <c r="AL124" s="543" t="s">
        <v>5759</v>
      </c>
      <c r="AM124" s="543" t="s">
        <v>5759</v>
      </c>
      <c r="AN124" s="543" t="s">
        <v>5888</v>
      </c>
      <c r="AT124" s="543" t="s">
        <v>16512</v>
      </c>
      <c r="AU124" s="543" t="s">
        <v>16508</v>
      </c>
    </row>
    <row r="125" spans="1:47" x14ac:dyDescent="0.15">
      <c r="A125" s="543">
        <v>124</v>
      </c>
      <c r="B125" s="544">
        <v>2814356</v>
      </c>
      <c r="C125" s="545" t="s">
        <v>16513</v>
      </c>
      <c r="D125" s="543" t="s">
        <v>16513</v>
      </c>
      <c r="E125" s="543" t="s">
        <v>9448</v>
      </c>
      <c r="F125" s="543" t="s">
        <v>16514</v>
      </c>
      <c r="I125" s="543" t="s">
        <v>16515</v>
      </c>
      <c r="J125" s="543" t="s">
        <v>16515</v>
      </c>
      <c r="M125" s="543" t="s">
        <v>5750</v>
      </c>
      <c r="N125" s="543" t="s">
        <v>6118</v>
      </c>
      <c r="O125" s="543" t="s">
        <v>9458</v>
      </c>
      <c r="P125" s="543" t="s">
        <v>9458</v>
      </c>
      <c r="Q125" s="543" t="s">
        <v>9458</v>
      </c>
      <c r="R125" s="543" t="s">
        <v>9460</v>
      </c>
      <c r="V125" s="543" t="s">
        <v>6298</v>
      </c>
      <c r="X125" s="543" t="s">
        <v>16516</v>
      </c>
      <c r="Y125" s="543" t="s">
        <v>16517</v>
      </c>
      <c r="Z125" s="543" t="s">
        <v>9451</v>
      </c>
      <c r="AA125" s="543" t="s">
        <v>16518</v>
      </c>
      <c r="AB125" s="543" t="s">
        <v>16519</v>
      </c>
      <c r="AC125" s="543" t="s">
        <v>6154</v>
      </c>
      <c r="AD125" s="543" t="s">
        <v>6155</v>
      </c>
      <c r="AE125" s="543" t="s">
        <v>9458</v>
      </c>
      <c r="AF125" s="543" t="s">
        <v>16520</v>
      </c>
      <c r="AG125" s="543" t="s">
        <v>16521</v>
      </c>
      <c r="AH125" s="543" t="s">
        <v>16522</v>
      </c>
      <c r="AJ125" s="543" t="s">
        <v>16523</v>
      </c>
      <c r="AK125" s="543" t="s">
        <v>5759</v>
      </c>
      <c r="AL125" s="543" t="s">
        <v>5759</v>
      </c>
      <c r="AM125" s="543" t="s">
        <v>5759</v>
      </c>
      <c r="AN125" s="543" t="s">
        <v>16524</v>
      </c>
      <c r="AT125" s="543" t="s">
        <v>9451</v>
      </c>
      <c r="AU125" s="543" t="s">
        <v>9451</v>
      </c>
    </row>
    <row r="126" spans="1:47" x14ac:dyDescent="0.15">
      <c r="A126" s="543">
        <v>125</v>
      </c>
      <c r="C126" s="545" t="s">
        <v>1543</v>
      </c>
      <c r="D126" s="543" t="s">
        <v>1543</v>
      </c>
      <c r="E126" s="543" t="s">
        <v>1544</v>
      </c>
      <c r="I126" s="543" t="s">
        <v>1553</v>
      </c>
      <c r="J126" s="543" t="s">
        <v>1553</v>
      </c>
      <c r="M126" s="543" t="s">
        <v>5750</v>
      </c>
      <c r="N126" s="543" t="s">
        <v>6189</v>
      </c>
      <c r="O126" s="543" t="s">
        <v>1546</v>
      </c>
      <c r="P126" s="543" t="s">
        <v>1546</v>
      </c>
      <c r="R126" s="543" t="s">
        <v>6190</v>
      </c>
      <c r="V126" s="543" t="s">
        <v>6191</v>
      </c>
      <c r="Y126" s="543" t="s">
        <v>1548</v>
      </c>
      <c r="Z126" s="543" t="s">
        <v>1549</v>
      </c>
      <c r="AA126" s="543" t="s">
        <v>1550</v>
      </c>
      <c r="AB126" s="543" t="s">
        <v>6192</v>
      </c>
      <c r="AC126" s="543" t="s">
        <v>5755</v>
      </c>
      <c r="AD126" s="543" t="s">
        <v>5788</v>
      </c>
      <c r="AE126" s="543" t="s">
        <v>1547</v>
      </c>
      <c r="AF126" s="543" t="s">
        <v>6193</v>
      </c>
      <c r="AI126" s="543" t="s">
        <v>6194</v>
      </c>
      <c r="AJ126" s="543" t="s">
        <v>6195</v>
      </c>
      <c r="AK126" s="543" t="s">
        <v>5759</v>
      </c>
      <c r="AM126" s="543" t="s">
        <v>5759</v>
      </c>
      <c r="AN126" s="543" t="s">
        <v>6196</v>
      </c>
      <c r="AS126" s="543" t="s">
        <v>16525</v>
      </c>
      <c r="AU126" s="543" t="s">
        <v>1549</v>
      </c>
    </row>
    <row r="127" spans="1:47" x14ac:dyDescent="0.15">
      <c r="A127" s="543">
        <v>126</v>
      </c>
      <c r="B127" s="544">
        <v>3793834</v>
      </c>
      <c r="C127" s="545" t="s">
        <v>1607</v>
      </c>
      <c r="D127" s="543" t="s">
        <v>1607</v>
      </c>
      <c r="E127" s="543" t="s">
        <v>1608</v>
      </c>
      <c r="F127" s="543" t="s">
        <v>6197</v>
      </c>
      <c r="I127" s="543" t="s">
        <v>1619</v>
      </c>
      <c r="J127" s="543" t="s">
        <v>1619</v>
      </c>
      <c r="M127" s="543" t="s">
        <v>5750</v>
      </c>
      <c r="N127" s="543" t="s">
        <v>6198</v>
      </c>
      <c r="O127" s="543" t="s">
        <v>1613</v>
      </c>
      <c r="P127" s="543" t="s">
        <v>1613</v>
      </c>
      <c r="Q127" s="543" t="s">
        <v>1613</v>
      </c>
      <c r="R127" s="543" t="s">
        <v>6199</v>
      </c>
      <c r="V127" s="543" t="s">
        <v>6200</v>
      </c>
      <c r="X127" s="543" t="s">
        <v>6201</v>
      </c>
      <c r="Y127" s="543" t="s">
        <v>1615</v>
      </c>
      <c r="Z127" s="543" t="s">
        <v>1616</v>
      </c>
      <c r="AA127" s="543" t="s">
        <v>1617</v>
      </c>
      <c r="AB127" s="543" t="s">
        <v>6202</v>
      </c>
      <c r="AC127" s="543" t="s">
        <v>6154</v>
      </c>
      <c r="AD127" s="543" t="s">
        <v>6203</v>
      </c>
      <c r="AE127" s="543" t="s">
        <v>1614</v>
      </c>
      <c r="AF127" s="543" t="s">
        <v>6204</v>
      </c>
      <c r="AG127" s="543" t="s">
        <v>6205</v>
      </c>
      <c r="AJ127" s="543" t="s">
        <v>6206</v>
      </c>
      <c r="AK127" s="543" t="s">
        <v>5759</v>
      </c>
      <c r="AL127" s="543" t="s">
        <v>5759</v>
      </c>
      <c r="AM127" s="543" t="s">
        <v>5759</v>
      </c>
      <c r="AN127" s="543" t="s">
        <v>6207</v>
      </c>
      <c r="AS127" s="543" t="s">
        <v>1616</v>
      </c>
      <c r="AT127" s="543" t="s">
        <v>1616</v>
      </c>
      <c r="AU127" s="543" t="s">
        <v>1616</v>
      </c>
    </row>
    <row r="128" spans="1:47" x14ac:dyDescent="0.15">
      <c r="A128" s="543">
        <v>127</v>
      </c>
      <c r="B128" s="544">
        <v>3160745</v>
      </c>
      <c r="C128" s="545" t="s">
        <v>16526</v>
      </c>
      <c r="D128" s="543" t="s">
        <v>16526</v>
      </c>
      <c r="E128" s="543" t="s">
        <v>9490</v>
      </c>
      <c r="F128" s="543" t="s">
        <v>16527</v>
      </c>
      <c r="I128" s="543" t="s">
        <v>16528</v>
      </c>
      <c r="J128" s="543" t="s">
        <v>16528</v>
      </c>
      <c r="M128" s="543" t="s">
        <v>5750</v>
      </c>
      <c r="N128" s="543" t="s">
        <v>16529</v>
      </c>
      <c r="O128" s="543" t="s">
        <v>1072</v>
      </c>
      <c r="P128" s="543" t="s">
        <v>1072</v>
      </c>
      <c r="Q128" s="543" t="s">
        <v>1072</v>
      </c>
      <c r="R128" s="543" t="s">
        <v>9506</v>
      </c>
      <c r="V128" s="543" t="s">
        <v>6237</v>
      </c>
      <c r="X128" s="543" t="s">
        <v>16530</v>
      </c>
      <c r="Y128" s="543" t="s">
        <v>16531</v>
      </c>
      <c r="Z128" s="543" t="s">
        <v>16532</v>
      </c>
      <c r="AA128" s="543" t="s">
        <v>16533</v>
      </c>
      <c r="AB128" s="543" t="s">
        <v>16534</v>
      </c>
      <c r="AC128" s="543" t="s">
        <v>5755</v>
      </c>
      <c r="AD128" s="543" t="s">
        <v>16175</v>
      </c>
      <c r="AE128" s="543" t="s">
        <v>16535</v>
      </c>
      <c r="AF128" s="543" t="s">
        <v>16536</v>
      </c>
      <c r="AG128" s="543" t="s">
        <v>16537</v>
      </c>
      <c r="AH128" s="543" t="s">
        <v>16538</v>
      </c>
      <c r="AI128" s="543" t="s">
        <v>5213</v>
      </c>
      <c r="AJ128" s="543" t="s">
        <v>16539</v>
      </c>
      <c r="AK128" s="543" t="s">
        <v>5759</v>
      </c>
      <c r="AL128" s="543" t="s">
        <v>5759</v>
      </c>
      <c r="AM128" s="543" t="s">
        <v>5759</v>
      </c>
      <c r="AN128" s="543" t="s">
        <v>16540</v>
      </c>
      <c r="AS128" s="543" t="s">
        <v>16541</v>
      </c>
      <c r="AT128" s="543" t="s">
        <v>16542</v>
      </c>
      <c r="AU128" s="543" t="s">
        <v>16532</v>
      </c>
    </row>
    <row r="129" spans="1:47" x14ac:dyDescent="0.15">
      <c r="A129" s="543">
        <v>128</v>
      </c>
      <c r="B129" s="544">
        <v>3050773</v>
      </c>
      <c r="C129" s="545" t="s">
        <v>16543</v>
      </c>
      <c r="D129" s="543" t="s">
        <v>16543</v>
      </c>
      <c r="E129" s="543" t="s">
        <v>9532</v>
      </c>
      <c r="F129" s="543" t="s">
        <v>16544</v>
      </c>
      <c r="I129" s="543" t="s">
        <v>2873</v>
      </c>
      <c r="J129" s="543" t="s">
        <v>2873</v>
      </c>
      <c r="M129" s="543" t="s">
        <v>5750</v>
      </c>
      <c r="N129" s="543" t="s">
        <v>16545</v>
      </c>
      <c r="O129" s="543" t="s">
        <v>2852</v>
      </c>
      <c r="P129" s="543" t="s">
        <v>2852</v>
      </c>
      <c r="Q129" s="543" t="s">
        <v>2852</v>
      </c>
      <c r="R129" s="543" t="s">
        <v>2851</v>
      </c>
      <c r="V129" s="543" t="s">
        <v>16546</v>
      </c>
      <c r="X129" s="543" t="s">
        <v>16547</v>
      </c>
      <c r="Y129" s="543" t="s">
        <v>16548</v>
      </c>
      <c r="Z129" s="543" t="s">
        <v>16549</v>
      </c>
      <c r="AA129" s="543" t="s">
        <v>16550</v>
      </c>
      <c r="AB129" s="543" t="s">
        <v>16551</v>
      </c>
      <c r="AC129" s="543" t="s">
        <v>6154</v>
      </c>
      <c r="AD129" s="543" t="s">
        <v>6155</v>
      </c>
      <c r="AE129" s="543" t="s">
        <v>2853</v>
      </c>
      <c r="AF129" s="543" t="s">
        <v>16552</v>
      </c>
      <c r="AG129" s="543" t="s">
        <v>16553</v>
      </c>
      <c r="AI129" s="543" t="s">
        <v>5219</v>
      </c>
      <c r="AJ129" s="543" t="s">
        <v>16554</v>
      </c>
      <c r="AK129" s="543" t="s">
        <v>5759</v>
      </c>
      <c r="AL129" s="543" t="s">
        <v>5759</v>
      </c>
      <c r="AM129" s="543" t="s">
        <v>5759</v>
      </c>
      <c r="AN129" s="543" t="s">
        <v>16555</v>
      </c>
      <c r="AS129" s="543" t="s">
        <v>16549</v>
      </c>
      <c r="AT129" s="543" t="s">
        <v>16549</v>
      </c>
      <c r="AU129" s="543" t="s">
        <v>16549</v>
      </c>
    </row>
    <row r="130" spans="1:47" x14ac:dyDescent="0.15">
      <c r="A130" s="543">
        <v>129</v>
      </c>
      <c r="C130" s="545" t="s">
        <v>6208</v>
      </c>
      <c r="D130" s="543" t="s">
        <v>6208</v>
      </c>
      <c r="E130" s="543" t="s">
        <v>2342</v>
      </c>
      <c r="I130" s="543" t="s">
        <v>2348</v>
      </c>
      <c r="J130" s="543" t="s">
        <v>2348</v>
      </c>
      <c r="M130" s="543" t="s">
        <v>5750</v>
      </c>
      <c r="N130" s="543" t="s">
        <v>6209</v>
      </c>
      <c r="O130" s="543" t="s">
        <v>2332</v>
      </c>
      <c r="P130" s="543" t="s">
        <v>2332</v>
      </c>
      <c r="R130" s="543" t="s">
        <v>6210</v>
      </c>
      <c r="V130" s="543" t="s">
        <v>6211</v>
      </c>
      <c r="Y130" s="543" t="s">
        <v>2345</v>
      </c>
      <c r="Z130" s="543" t="s">
        <v>2346</v>
      </c>
      <c r="AB130" s="543" t="s">
        <v>6212</v>
      </c>
      <c r="AC130" s="543" t="s">
        <v>5755</v>
      </c>
      <c r="AD130" s="543" t="s">
        <v>5905</v>
      </c>
      <c r="AE130" s="543" t="s">
        <v>2344</v>
      </c>
      <c r="AF130" s="543" t="s">
        <v>6213</v>
      </c>
      <c r="AG130" s="543" t="s">
        <v>6214</v>
      </c>
      <c r="AI130" s="543" t="s">
        <v>6215</v>
      </c>
      <c r="AJ130" s="543" t="s">
        <v>16556</v>
      </c>
      <c r="AK130" s="543" t="s">
        <v>5759</v>
      </c>
      <c r="AM130" s="543" t="s">
        <v>5759</v>
      </c>
      <c r="AN130" s="543" t="s">
        <v>6217</v>
      </c>
      <c r="AS130" s="543" t="s">
        <v>2346</v>
      </c>
      <c r="AU130" s="543" t="s">
        <v>2346</v>
      </c>
    </row>
    <row r="131" spans="1:47" x14ac:dyDescent="0.15">
      <c r="A131" s="543">
        <v>130</v>
      </c>
      <c r="C131" s="545" t="s">
        <v>4281</v>
      </c>
      <c r="D131" s="543" t="s">
        <v>4281</v>
      </c>
      <c r="E131" s="543" t="s">
        <v>7707</v>
      </c>
      <c r="I131" s="543" t="s">
        <v>16557</v>
      </c>
      <c r="J131" s="543" t="s">
        <v>16557</v>
      </c>
      <c r="M131" s="543" t="s">
        <v>5750</v>
      </c>
      <c r="N131" s="543" t="s">
        <v>7708</v>
      </c>
      <c r="O131" s="543" t="s">
        <v>5307</v>
      </c>
      <c r="P131" s="543" t="s">
        <v>5307</v>
      </c>
      <c r="R131" s="543" t="s">
        <v>7709</v>
      </c>
      <c r="V131" s="543" t="s">
        <v>7710</v>
      </c>
      <c r="Y131" s="543" t="s">
        <v>7711</v>
      </c>
      <c r="Z131" s="543" t="s">
        <v>7712</v>
      </c>
      <c r="AA131" s="543" t="s">
        <v>7713</v>
      </c>
      <c r="AB131" s="543" t="s">
        <v>7714</v>
      </c>
      <c r="AC131" s="543" t="s">
        <v>5755</v>
      </c>
      <c r="AD131" s="543" t="s">
        <v>5905</v>
      </c>
      <c r="AE131" s="543" t="s">
        <v>7715</v>
      </c>
      <c r="AF131" s="543" t="s">
        <v>7716</v>
      </c>
      <c r="AG131" s="543" t="s">
        <v>7717</v>
      </c>
      <c r="AJ131" s="543" t="s">
        <v>7718</v>
      </c>
      <c r="AK131" s="543" t="s">
        <v>5759</v>
      </c>
      <c r="AM131" s="543" t="s">
        <v>5759</v>
      </c>
      <c r="AN131" s="543" t="s">
        <v>7719</v>
      </c>
      <c r="AS131" s="543" t="s">
        <v>16558</v>
      </c>
      <c r="AU131" s="543" t="s">
        <v>7712</v>
      </c>
    </row>
    <row r="132" spans="1:47" x14ac:dyDescent="0.15">
      <c r="A132" s="543">
        <v>131</v>
      </c>
      <c r="C132" s="545" t="s">
        <v>747</v>
      </c>
      <c r="D132" s="543" t="s">
        <v>747</v>
      </c>
      <c r="E132" s="543" t="s">
        <v>748</v>
      </c>
      <c r="I132" s="543" t="s">
        <v>722</v>
      </c>
      <c r="J132" s="543" t="s">
        <v>722</v>
      </c>
      <c r="M132" s="543" t="s">
        <v>5750</v>
      </c>
      <c r="N132" s="543" t="s">
        <v>6218</v>
      </c>
      <c r="O132" s="543" t="s">
        <v>750</v>
      </c>
      <c r="P132" s="543" t="s">
        <v>750</v>
      </c>
      <c r="R132" s="543" t="s">
        <v>6219</v>
      </c>
      <c r="V132" s="543" t="s">
        <v>6220</v>
      </c>
      <c r="Y132" s="543" t="s">
        <v>752</v>
      </c>
      <c r="Z132" s="543" t="s">
        <v>753</v>
      </c>
      <c r="AA132" s="543" t="s">
        <v>754</v>
      </c>
      <c r="AB132" s="543" t="s">
        <v>6221</v>
      </c>
      <c r="AC132" s="543" t="s">
        <v>5755</v>
      </c>
      <c r="AD132" s="543" t="s">
        <v>5788</v>
      </c>
      <c r="AE132" s="543" t="s">
        <v>751</v>
      </c>
      <c r="AF132" s="543" t="s">
        <v>6222</v>
      </c>
      <c r="AJ132" s="543" t="s">
        <v>6223</v>
      </c>
      <c r="AK132" s="543" t="s">
        <v>5759</v>
      </c>
      <c r="AM132" s="543" t="s">
        <v>5759</v>
      </c>
      <c r="AN132" s="543" t="s">
        <v>6224</v>
      </c>
      <c r="AS132" s="543" t="s">
        <v>16559</v>
      </c>
      <c r="AU132" s="543" t="s">
        <v>753</v>
      </c>
    </row>
    <row r="133" spans="1:47" x14ac:dyDescent="0.15">
      <c r="A133" s="543">
        <v>132</v>
      </c>
      <c r="C133" s="545" t="s">
        <v>731</v>
      </c>
      <c r="D133" s="543" t="s">
        <v>731</v>
      </c>
      <c r="E133" s="543" t="s">
        <v>732</v>
      </c>
      <c r="I133" s="543" t="s">
        <v>720</v>
      </c>
      <c r="J133" s="543" t="s">
        <v>720</v>
      </c>
      <c r="M133" s="543" t="s">
        <v>5750</v>
      </c>
      <c r="N133" s="543" t="s">
        <v>6225</v>
      </c>
      <c r="O133" s="543" t="s">
        <v>734</v>
      </c>
      <c r="P133" s="543" t="s">
        <v>734</v>
      </c>
      <c r="R133" s="543" t="s">
        <v>6226</v>
      </c>
      <c r="V133" s="543" t="s">
        <v>6227</v>
      </c>
      <c r="Y133" s="543" t="s">
        <v>736</v>
      </c>
      <c r="Z133" s="543" t="s">
        <v>737</v>
      </c>
      <c r="AA133" s="543" t="s">
        <v>738</v>
      </c>
      <c r="AB133" s="543" t="s">
        <v>6228</v>
      </c>
      <c r="AC133" s="543" t="s">
        <v>5755</v>
      </c>
      <c r="AD133" s="543" t="s">
        <v>5788</v>
      </c>
      <c r="AE133" s="543" t="s">
        <v>735</v>
      </c>
      <c r="AF133" s="543" t="s">
        <v>6229</v>
      </c>
      <c r="AJ133" s="543" t="s">
        <v>6230</v>
      </c>
      <c r="AK133" s="543" t="s">
        <v>5759</v>
      </c>
      <c r="AM133" s="543" t="s">
        <v>5759</v>
      </c>
      <c r="AN133" s="543" t="s">
        <v>6231</v>
      </c>
      <c r="AS133" s="543" t="s">
        <v>16560</v>
      </c>
      <c r="AU133" s="543" t="s">
        <v>737</v>
      </c>
    </row>
    <row r="134" spans="1:47" x14ac:dyDescent="0.15">
      <c r="A134" s="543">
        <v>133</v>
      </c>
      <c r="B134" s="544">
        <v>3983310</v>
      </c>
      <c r="C134" s="545" t="s">
        <v>1881</v>
      </c>
      <c r="D134" s="543" t="s">
        <v>1881</v>
      </c>
      <c r="E134" s="543" t="s">
        <v>1882</v>
      </c>
      <c r="F134" s="543" t="s">
        <v>6232</v>
      </c>
      <c r="I134" s="543" t="s">
        <v>1894</v>
      </c>
      <c r="J134" s="543" t="s">
        <v>1894</v>
      </c>
      <c r="M134" s="543" t="s">
        <v>5750</v>
      </c>
      <c r="N134" s="543" t="s">
        <v>6233</v>
      </c>
      <c r="O134" s="543" t="s">
        <v>1886</v>
      </c>
      <c r="P134" s="543" t="s">
        <v>1886</v>
      </c>
      <c r="Q134" s="543" t="s">
        <v>1886</v>
      </c>
      <c r="R134" s="543" t="s">
        <v>6234</v>
      </c>
      <c r="S134" s="543" t="s">
        <v>5849</v>
      </c>
      <c r="T134" s="543" t="s">
        <v>6235</v>
      </c>
      <c r="U134" s="543" t="s">
        <v>6236</v>
      </c>
      <c r="V134" s="543" t="s">
        <v>6237</v>
      </c>
      <c r="X134" s="543" t="s">
        <v>6238</v>
      </c>
      <c r="Y134" s="543" t="s">
        <v>1888</v>
      </c>
      <c r="Z134" s="543" t="s">
        <v>1889</v>
      </c>
      <c r="AA134" s="543" t="s">
        <v>1890</v>
      </c>
      <c r="AB134" s="543" t="s">
        <v>6239</v>
      </c>
      <c r="AC134" s="543" t="s">
        <v>6154</v>
      </c>
      <c r="AD134" s="543" t="s">
        <v>6155</v>
      </c>
      <c r="AE134" s="543" t="s">
        <v>1887</v>
      </c>
      <c r="AF134" s="543" t="s">
        <v>6240</v>
      </c>
      <c r="AG134" s="543" t="s">
        <v>6241</v>
      </c>
      <c r="AI134" s="543" t="s">
        <v>6242</v>
      </c>
      <c r="AJ134" s="543" t="s">
        <v>6243</v>
      </c>
      <c r="AK134" s="543" t="s">
        <v>5759</v>
      </c>
      <c r="AL134" s="543" t="s">
        <v>5759</v>
      </c>
      <c r="AM134" s="543" t="s">
        <v>5759</v>
      </c>
      <c r="AN134" s="543" t="s">
        <v>6244</v>
      </c>
      <c r="AO134" s="543" t="s">
        <v>6245</v>
      </c>
      <c r="AP134" s="543" t="s">
        <v>6246</v>
      </c>
      <c r="AQ134" s="543" t="s">
        <v>6245</v>
      </c>
      <c r="AR134" s="543" t="s">
        <v>6246</v>
      </c>
      <c r="AS134" s="543" t="s">
        <v>16561</v>
      </c>
      <c r="AT134" s="543" t="s">
        <v>16562</v>
      </c>
      <c r="AU134" s="543" t="s">
        <v>1889</v>
      </c>
    </row>
    <row r="135" spans="1:47" x14ac:dyDescent="0.15">
      <c r="A135" s="543">
        <v>134</v>
      </c>
      <c r="C135" s="545" t="s">
        <v>1622</v>
      </c>
      <c r="D135" s="543" t="s">
        <v>1622</v>
      </c>
      <c r="E135" s="543" t="s">
        <v>1623</v>
      </c>
      <c r="I135" s="543" t="s">
        <v>1618</v>
      </c>
      <c r="J135" s="543" t="s">
        <v>1618</v>
      </c>
      <c r="M135" s="543" t="s">
        <v>5750</v>
      </c>
      <c r="N135" s="543" t="s">
        <v>6247</v>
      </c>
      <c r="O135" s="543" t="s">
        <v>1597</v>
      </c>
      <c r="P135" s="543" t="s">
        <v>1597</v>
      </c>
      <c r="R135" s="543" t="s">
        <v>6248</v>
      </c>
      <c r="V135" s="543" t="s">
        <v>6249</v>
      </c>
      <c r="Y135" s="543" t="s">
        <v>1615</v>
      </c>
      <c r="Z135" s="543" t="s">
        <v>1627</v>
      </c>
      <c r="AA135" s="543" t="s">
        <v>1628</v>
      </c>
      <c r="AB135" s="543" t="s">
        <v>6250</v>
      </c>
      <c r="AC135" s="543" t="s">
        <v>5755</v>
      </c>
      <c r="AD135" s="543" t="s">
        <v>5788</v>
      </c>
      <c r="AE135" s="543" t="s">
        <v>1626</v>
      </c>
      <c r="AF135" s="543" t="s">
        <v>6251</v>
      </c>
      <c r="AJ135" s="543" t="s">
        <v>6252</v>
      </c>
      <c r="AK135" s="543" t="s">
        <v>5759</v>
      </c>
      <c r="AM135" s="543" t="s">
        <v>5759</v>
      </c>
      <c r="AN135" s="543" t="s">
        <v>6253</v>
      </c>
      <c r="AS135" s="543" t="s">
        <v>1627</v>
      </c>
      <c r="AU135" s="543" t="s">
        <v>1627</v>
      </c>
    </row>
    <row r="136" spans="1:47" x14ac:dyDescent="0.15">
      <c r="A136" s="543">
        <v>135</v>
      </c>
      <c r="B136" s="544">
        <v>2818398</v>
      </c>
      <c r="C136" s="545" t="s">
        <v>16563</v>
      </c>
      <c r="D136" s="543" t="s">
        <v>16563</v>
      </c>
      <c r="E136" s="543" t="s">
        <v>9559</v>
      </c>
      <c r="F136" s="543" t="s">
        <v>16564</v>
      </c>
      <c r="I136" s="543" t="s">
        <v>16565</v>
      </c>
      <c r="J136" s="543" t="s">
        <v>16565</v>
      </c>
      <c r="M136" s="543" t="s">
        <v>5750</v>
      </c>
      <c r="N136" s="543" t="s">
        <v>16566</v>
      </c>
      <c r="O136" s="543" t="s">
        <v>16567</v>
      </c>
      <c r="P136" s="543" t="s">
        <v>16567</v>
      </c>
      <c r="Q136" s="543" t="s">
        <v>16567</v>
      </c>
      <c r="R136" s="543" t="s">
        <v>9569</v>
      </c>
      <c r="S136" s="543" t="s">
        <v>6048</v>
      </c>
      <c r="T136" s="543" t="s">
        <v>16568</v>
      </c>
      <c r="U136" s="543" t="s">
        <v>16569</v>
      </c>
      <c r="V136" s="543" t="s">
        <v>16570</v>
      </c>
      <c r="X136" s="543" t="s">
        <v>16571</v>
      </c>
      <c r="Y136" s="543" t="s">
        <v>16572</v>
      </c>
      <c r="Z136" s="543" t="s">
        <v>16573</v>
      </c>
      <c r="AA136" s="543" t="s">
        <v>16574</v>
      </c>
      <c r="AB136" s="543" t="s">
        <v>16575</v>
      </c>
      <c r="AC136" s="543" t="s">
        <v>6154</v>
      </c>
      <c r="AD136" s="543" t="s">
        <v>6155</v>
      </c>
      <c r="AE136" s="543" t="s">
        <v>635</v>
      </c>
      <c r="AF136" s="543" t="s">
        <v>16576</v>
      </c>
      <c r="AG136" s="543" t="s">
        <v>16577</v>
      </c>
      <c r="AH136" s="543" t="s">
        <v>16578</v>
      </c>
      <c r="AI136" s="543" t="s">
        <v>9577</v>
      </c>
      <c r="AJ136" s="543" t="s">
        <v>16579</v>
      </c>
      <c r="AK136" s="543" t="s">
        <v>5759</v>
      </c>
      <c r="AL136" s="543" t="s">
        <v>5759</v>
      </c>
      <c r="AM136" s="543" t="s">
        <v>5759</v>
      </c>
      <c r="AN136" s="543" t="s">
        <v>16580</v>
      </c>
      <c r="AO136" s="543" t="s">
        <v>16581</v>
      </c>
      <c r="AP136" s="543" t="s">
        <v>16582</v>
      </c>
      <c r="AQ136" s="543" t="s">
        <v>16583</v>
      </c>
      <c r="AR136" s="543" t="s">
        <v>16584</v>
      </c>
      <c r="AS136" s="543" t="s">
        <v>16585</v>
      </c>
      <c r="AT136" s="543" t="s">
        <v>16585</v>
      </c>
      <c r="AU136" s="543" t="s">
        <v>16573</v>
      </c>
    </row>
    <row r="137" spans="1:47" x14ac:dyDescent="0.15">
      <c r="A137" s="543">
        <v>136</v>
      </c>
      <c r="B137" s="544">
        <v>3675922</v>
      </c>
      <c r="C137" s="545" t="s">
        <v>16586</v>
      </c>
      <c r="D137" s="543" t="s">
        <v>16586</v>
      </c>
      <c r="E137" s="543" t="s">
        <v>9586</v>
      </c>
      <c r="F137" s="543" t="s">
        <v>16587</v>
      </c>
      <c r="I137" s="543" t="s">
        <v>16150</v>
      </c>
      <c r="J137" s="543" t="s">
        <v>16150</v>
      </c>
      <c r="M137" s="543" t="s">
        <v>5750</v>
      </c>
      <c r="N137" s="543" t="s">
        <v>16172</v>
      </c>
      <c r="O137" s="543" t="s">
        <v>9599</v>
      </c>
      <c r="P137" s="543" t="s">
        <v>9599</v>
      </c>
      <c r="Q137" s="543" t="s">
        <v>9599</v>
      </c>
      <c r="R137" s="543" t="s">
        <v>9602</v>
      </c>
      <c r="V137" s="543" t="s">
        <v>16588</v>
      </c>
      <c r="X137" s="543" t="s">
        <v>16589</v>
      </c>
      <c r="Y137" s="543" t="s">
        <v>7453</v>
      </c>
      <c r="Z137" s="543" t="s">
        <v>7454</v>
      </c>
      <c r="AA137" s="543" t="s">
        <v>16590</v>
      </c>
      <c r="AB137" s="543" t="s">
        <v>16591</v>
      </c>
      <c r="AC137" s="543" t="s">
        <v>5755</v>
      </c>
      <c r="AD137" s="543" t="s">
        <v>16175</v>
      </c>
      <c r="AE137" s="543" t="s">
        <v>9600</v>
      </c>
      <c r="AF137" s="543" t="s">
        <v>16592</v>
      </c>
      <c r="AG137" s="543" t="s">
        <v>16593</v>
      </c>
      <c r="AH137" s="543" t="s">
        <v>16594</v>
      </c>
      <c r="AK137" s="543" t="s">
        <v>5759</v>
      </c>
      <c r="AL137" s="543" t="s">
        <v>5759</v>
      </c>
      <c r="AM137" s="543" t="s">
        <v>5759</v>
      </c>
      <c r="AN137" s="543" t="s">
        <v>16595</v>
      </c>
      <c r="AS137" s="543" t="s">
        <v>16596</v>
      </c>
      <c r="AT137" s="543" t="s">
        <v>7454</v>
      </c>
      <c r="AU137" s="543" t="s">
        <v>7454</v>
      </c>
    </row>
    <row r="138" spans="1:47" x14ac:dyDescent="0.15">
      <c r="A138" s="543">
        <v>137</v>
      </c>
      <c r="B138" s="544">
        <v>2655832</v>
      </c>
      <c r="C138" s="545" t="s">
        <v>6843</v>
      </c>
      <c r="D138" s="543" t="s">
        <v>6843</v>
      </c>
      <c r="E138" s="543" t="s">
        <v>3073</v>
      </c>
      <c r="F138" s="543" t="s">
        <v>6844</v>
      </c>
      <c r="I138" s="543" t="s">
        <v>3022</v>
      </c>
      <c r="J138" s="543" t="s">
        <v>3022</v>
      </c>
      <c r="M138" s="543" t="s">
        <v>5750</v>
      </c>
      <c r="N138" s="543" t="s">
        <v>6845</v>
      </c>
      <c r="O138" s="543" t="s">
        <v>3077</v>
      </c>
      <c r="P138" s="543" t="s">
        <v>3077</v>
      </c>
      <c r="Q138" s="543" t="s">
        <v>3077</v>
      </c>
      <c r="R138" s="543" t="s">
        <v>6846</v>
      </c>
      <c r="S138" s="543" t="s">
        <v>6534</v>
      </c>
      <c r="T138" s="543" t="s">
        <v>6847</v>
      </c>
      <c r="U138" s="543" t="s">
        <v>6198</v>
      </c>
      <c r="V138" s="543" t="s">
        <v>6237</v>
      </c>
      <c r="X138" s="543" t="s">
        <v>6080</v>
      </c>
      <c r="Y138" s="543" t="s">
        <v>3019</v>
      </c>
      <c r="Z138" s="543" t="s">
        <v>3079</v>
      </c>
      <c r="AA138" s="543" t="s">
        <v>3080</v>
      </c>
      <c r="AB138" s="543" t="s">
        <v>6848</v>
      </c>
      <c r="AC138" s="543" t="s">
        <v>5755</v>
      </c>
      <c r="AD138" s="543" t="s">
        <v>5779</v>
      </c>
      <c r="AE138" s="543" t="s">
        <v>3078</v>
      </c>
      <c r="AF138" s="543" t="s">
        <v>6849</v>
      </c>
      <c r="AI138" s="543" t="s">
        <v>6850</v>
      </c>
      <c r="AJ138" s="543" t="s">
        <v>6851</v>
      </c>
      <c r="AK138" s="543" t="s">
        <v>5759</v>
      </c>
      <c r="AL138" s="543" t="s">
        <v>5759</v>
      </c>
      <c r="AM138" s="543" t="s">
        <v>5759</v>
      </c>
      <c r="AN138" s="543" t="s">
        <v>6852</v>
      </c>
      <c r="AO138" s="543" t="s">
        <v>6853</v>
      </c>
      <c r="AP138" s="543" t="s">
        <v>6854</v>
      </c>
      <c r="AQ138" s="543" t="s">
        <v>6853</v>
      </c>
      <c r="AR138" s="543" t="s">
        <v>6854</v>
      </c>
      <c r="AS138" s="543" t="s">
        <v>3100</v>
      </c>
      <c r="AT138" s="543" t="s">
        <v>3100</v>
      </c>
      <c r="AU138" s="543" t="s">
        <v>3079</v>
      </c>
    </row>
    <row r="139" spans="1:47" x14ac:dyDescent="0.15">
      <c r="A139" s="543">
        <v>138</v>
      </c>
      <c r="B139" s="544">
        <v>3349032</v>
      </c>
      <c r="C139" s="545" t="s">
        <v>564</v>
      </c>
      <c r="D139" s="543" t="s">
        <v>564</v>
      </c>
      <c r="E139" s="543" t="s">
        <v>565</v>
      </c>
      <c r="F139" s="543" t="s">
        <v>6254</v>
      </c>
      <c r="I139" s="543" t="s">
        <v>575</v>
      </c>
      <c r="J139" s="543" t="s">
        <v>575</v>
      </c>
      <c r="M139" s="543" t="s">
        <v>5750</v>
      </c>
      <c r="N139" s="543" t="s">
        <v>6255</v>
      </c>
      <c r="O139" s="543" t="s">
        <v>569</v>
      </c>
      <c r="P139" s="543" t="s">
        <v>569</v>
      </c>
      <c r="Q139" s="543" t="s">
        <v>569</v>
      </c>
      <c r="R139" s="543" t="s">
        <v>6256</v>
      </c>
      <c r="V139" s="543" t="s">
        <v>6257</v>
      </c>
      <c r="X139" s="543" t="s">
        <v>6258</v>
      </c>
      <c r="Y139" s="543" t="s">
        <v>571</v>
      </c>
      <c r="Z139" s="543" t="s">
        <v>572</v>
      </c>
      <c r="AA139" s="543" t="s">
        <v>573</v>
      </c>
      <c r="AB139" s="543" t="s">
        <v>6259</v>
      </c>
      <c r="AC139" s="543" t="s">
        <v>5755</v>
      </c>
      <c r="AD139" s="543" t="s">
        <v>5779</v>
      </c>
      <c r="AE139" s="543" t="s">
        <v>570</v>
      </c>
      <c r="AF139" s="543" t="s">
        <v>6260</v>
      </c>
      <c r="AG139" s="543" t="s">
        <v>6261</v>
      </c>
      <c r="AI139" s="543" t="s">
        <v>6262</v>
      </c>
      <c r="AJ139" s="543" t="s">
        <v>6263</v>
      </c>
      <c r="AK139" s="543" t="s">
        <v>5759</v>
      </c>
      <c r="AL139" s="543" t="s">
        <v>5759</v>
      </c>
      <c r="AM139" s="543" t="s">
        <v>5759</v>
      </c>
      <c r="AN139" s="543" t="s">
        <v>6264</v>
      </c>
      <c r="AS139" s="543" t="s">
        <v>16597</v>
      </c>
      <c r="AT139" s="543" t="s">
        <v>16598</v>
      </c>
      <c r="AU139" s="543" t="s">
        <v>572</v>
      </c>
    </row>
    <row r="140" spans="1:47" x14ac:dyDescent="0.15">
      <c r="A140" s="543">
        <v>139</v>
      </c>
      <c r="B140" s="544">
        <v>3637990</v>
      </c>
      <c r="C140" s="545" t="s">
        <v>16599</v>
      </c>
      <c r="D140" s="543" t="s">
        <v>16599</v>
      </c>
      <c r="E140" s="543" t="s">
        <v>9629</v>
      </c>
      <c r="F140" s="543" t="s">
        <v>16600</v>
      </c>
      <c r="I140" s="543" t="s">
        <v>2909</v>
      </c>
      <c r="J140" s="543" t="s">
        <v>2909</v>
      </c>
      <c r="M140" s="543" t="s">
        <v>5750</v>
      </c>
      <c r="N140" s="543" t="s">
        <v>16601</v>
      </c>
      <c r="O140" s="543" t="s">
        <v>2889</v>
      </c>
      <c r="P140" s="543" t="s">
        <v>2889</v>
      </c>
      <c r="Q140" s="543" t="s">
        <v>2889</v>
      </c>
      <c r="R140" s="543" t="s">
        <v>2888</v>
      </c>
      <c r="V140" s="543" t="s">
        <v>6358</v>
      </c>
      <c r="X140" s="543" t="s">
        <v>16602</v>
      </c>
      <c r="Y140" s="543" t="s">
        <v>2906</v>
      </c>
      <c r="Z140" s="543" t="s">
        <v>16603</v>
      </c>
      <c r="AA140" s="543" t="s">
        <v>16604</v>
      </c>
      <c r="AB140" s="543" t="s">
        <v>16605</v>
      </c>
      <c r="AC140" s="543" t="s">
        <v>5755</v>
      </c>
      <c r="AD140" s="543" t="s">
        <v>5779</v>
      </c>
      <c r="AE140" s="543" t="s">
        <v>2890</v>
      </c>
      <c r="AF140" s="543" t="s">
        <v>16606</v>
      </c>
      <c r="AG140" s="543" t="s">
        <v>16607</v>
      </c>
      <c r="AH140" s="543" t="s">
        <v>16608</v>
      </c>
      <c r="AI140" s="543" t="s">
        <v>5235</v>
      </c>
      <c r="AJ140" s="543" t="s">
        <v>16609</v>
      </c>
      <c r="AK140" s="543" t="s">
        <v>5759</v>
      </c>
      <c r="AL140" s="543" t="s">
        <v>5759</v>
      </c>
      <c r="AM140" s="543" t="s">
        <v>5759</v>
      </c>
      <c r="AN140" s="543" t="s">
        <v>16610</v>
      </c>
      <c r="AS140" s="543" t="s">
        <v>16611</v>
      </c>
      <c r="AT140" s="543" t="s">
        <v>16603</v>
      </c>
      <c r="AU140" s="543" t="s">
        <v>16603</v>
      </c>
    </row>
    <row r="141" spans="1:47" x14ac:dyDescent="0.15">
      <c r="A141" s="543">
        <v>140</v>
      </c>
      <c r="B141" s="544">
        <v>2902348</v>
      </c>
      <c r="C141" s="545" t="s">
        <v>16612</v>
      </c>
      <c r="D141" s="543" t="s">
        <v>16612</v>
      </c>
      <c r="E141" s="543" t="s">
        <v>9668</v>
      </c>
      <c r="F141" s="543" t="s">
        <v>16613</v>
      </c>
      <c r="I141" s="543" t="s">
        <v>16614</v>
      </c>
      <c r="J141" s="543" t="s">
        <v>16614</v>
      </c>
      <c r="M141" s="543" t="s">
        <v>5750</v>
      </c>
      <c r="N141" s="543" t="s">
        <v>16615</v>
      </c>
      <c r="O141" s="543" t="s">
        <v>16616</v>
      </c>
      <c r="P141" s="543" t="s">
        <v>16616</v>
      </c>
      <c r="Q141" s="543" t="s">
        <v>16616</v>
      </c>
      <c r="R141" s="543" t="s">
        <v>9683</v>
      </c>
      <c r="V141" s="543" t="s">
        <v>16617</v>
      </c>
      <c r="X141" s="543" t="s">
        <v>16618</v>
      </c>
      <c r="Y141" s="543" t="s">
        <v>16619</v>
      </c>
      <c r="Z141" s="543" t="s">
        <v>16620</v>
      </c>
      <c r="AA141" s="543" t="s">
        <v>16621</v>
      </c>
      <c r="AB141" s="543" t="s">
        <v>16622</v>
      </c>
      <c r="AC141" s="543" t="s">
        <v>5755</v>
      </c>
      <c r="AD141" s="543" t="s">
        <v>16175</v>
      </c>
      <c r="AE141" s="543" t="s">
        <v>16623</v>
      </c>
      <c r="AF141" s="543" t="s">
        <v>16624</v>
      </c>
      <c r="AG141" s="543" t="s">
        <v>16625</v>
      </c>
      <c r="AJ141" s="543" t="s">
        <v>16626</v>
      </c>
      <c r="AK141" s="543" t="s">
        <v>5759</v>
      </c>
      <c r="AL141" s="543" t="s">
        <v>5759</v>
      </c>
      <c r="AM141" s="543" t="s">
        <v>5759</v>
      </c>
      <c r="AN141" s="543" t="s">
        <v>16627</v>
      </c>
      <c r="AS141" s="543" t="s">
        <v>16628</v>
      </c>
      <c r="AT141" s="543" t="s">
        <v>16628</v>
      </c>
      <c r="AU141" s="543" t="s">
        <v>16620</v>
      </c>
    </row>
    <row r="142" spans="1:47" x14ac:dyDescent="0.15">
      <c r="A142" s="543">
        <v>141</v>
      </c>
      <c r="B142" s="544">
        <v>3785603</v>
      </c>
      <c r="C142" s="545" t="s">
        <v>4826</v>
      </c>
      <c r="D142" s="543" t="s">
        <v>4826</v>
      </c>
      <c r="E142" s="543" t="s">
        <v>3888</v>
      </c>
      <c r="F142" s="543" t="s">
        <v>6855</v>
      </c>
      <c r="I142" s="543" t="s">
        <v>3896</v>
      </c>
      <c r="J142" s="543" t="s">
        <v>3896</v>
      </c>
      <c r="M142" s="543" t="s">
        <v>5750</v>
      </c>
      <c r="N142" s="543" t="s">
        <v>6856</v>
      </c>
      <c r="O142" s="543" t="s">
        <v>3859</v>
      </c>
      <c r="P142" s="543" t="s">
        <v>3859</v>
      </c>
      <c r="Q142" s="543" t="s">
        <v>3859</v>
      </c>
      <c r="R142" s="543" t="s">
        <v>6857</v>
      </c>
      <c r="V142" s="543" t="s">
        <v>6858</v>
      </c>
      <c r="X142" s="543" t="s">
        <v>6859</v>
      </c>
      <c r="Y142" s="543" t="s">
        <v>3893</v>
      </c>
      <c r="Z142" s="543" t="s">
        <v>3894</v>
      </c>
      <c r="AA142" s="543" t="s">
        <v>3895</v>
      </c>
      <c r="AB142" s="543" t="s">
        <v>6860</v>
      </c>
      <c r="AC142" s="543" t="s">
        <v>6154</v>
      </c>
      <c r="AD142" s="543" t="s">
        <v>6155</v>
      </c>
      <c r="AE142" s="543" t="s">
        <v>3892</v>
      </c>
      <c r="AF142" s="543" t="s">
        <v>6861</v>
      </c>
      <c r="AG142" s="543" t="s">
        <v>6862</v>
      </c>
      <c r="AJ142" s="543" t="s">
        <v>6863</v>
      </c>
      <c r="AK142" s="543" t="s">
        <v>5759</v>
      </c>
      <c r="AL142" s="543" t="s">
        <v>5759</v>
      </c>
      <c r="AM142" s="543" t="s">
        <v>5759</v>
      </c>
      <c r="AN142" s="543" t="s">
        <v>6864</v>
      </c>
      <c r="AS142" s="543" t="s">
        <v>16629</v>
      </c>
      <c r="AT142" s="543" t="s">
        <v>16630</v>
      </c>
      <c r="AU142" s="543" t="s">
        <v>3894</v>
      </c>
    </row>
    <row r="143" spans="1:47" x14ac:dyDescent="0.15">
      <c r="A143" s="543">
        <v>142</v>
      </c>
      <c r="B143" s="544">
        <v>3348192</v>
      </c>
      <c r="C143" s="545" t="s">
        <v>16631</v>
      </c>
      <c r="D143" s="543" t="s">
        <v>16631</v>
      </c>
      <c r="E143" s="543" t="s">
        <v>9696</v>
      </c>
      <c r="F143" s="543" t="s">
        <v>16632</v>
      </c>
      <c r="I143" s="543" t="s">
        <v>16633</v>
      </c>
      <c r="J143" s="543" t="s">
        <v>16633</v>
      </c>
      <c r="M143" s="543" t="s">
        <v>5750</v>
      </c>
      <c r="N143" s="543" t="s">
        <v>16634</v>
      </c>
      <c r="O143" s="543" t="s">
        <v>294</v>
      </c>
      <c r="P143" s="543" t="s">
        <v>294</v>
      </c>
      <c r="Q143" s="543" t="s">
        <v>294</v>
      </c>
      <c r="R143" s="543" t="s">
        <v>9707</v>
      </c>
      <c r="V143" s="543" t="s">
        <v>6268</v>
      </c>
      <c r="X143" s="543" t="s">
        <v>6258</v>
      </c>
      <c r="Y143" s="543" t="s">
        <v>16635</v>
      </c>
      <c r="Z143" s="543" t="s">
        <v>16636</v>
      </c>
      <c r="AA143" s="543" t="s">
        <v>16637</v>
      </c>
      <c r="AB143" s="543" t="s">
        <v>16638</v>
      </c>
      <c r="AC143" s="543" t="s">
        <v>6154</v>
      </c>
      <c r="AD143" s="543" t="s">
        <v>6155</v>
      </c>
      <c r="AE143" s="543" t="s">
        <v>295</v>
      </c>
      <c r="AF143" s="543" t="s">
        <v>16639</v>
      </c>
      <c r="AG143" s="543" t="s">
        <v>16640</v>
      </c>
      <c r="AH143" s="543" t="s">
        <v>16641</v>
      </c>
      <c r="AI143" s="543" t="s">
        <v>5238</v>
      </c>
      <c r="AJ143" s="543" t="s">
        <v>16642</v>
      </c>
      <c r="AK143" s="543" t="s">
        <v>5759</v>
      </c>
      <c r="AL143" s="543" t="s">
        <v>5759</v>
      </c>
      <c r="AM143" s="543" t="s">
        <v>5759</v>
      </c>
      <c r="AN143" s="543" t="s">
        <v>16643</v>
      </c>
      <c r="AS143" s="543" t="s">
        <v>16636</v>
      </c>
      <c r="AT143" s="543" t="s">
        <v>16644</v>
      </c>
      <c r="AU143" s="543" t="s">
        <v>16636</v>
      </c>
    </row>
    <row r="144" spans="1:47" x14ac:dyDescent="0.15">
      <c r="A144" s="543">
        <v>143</v>
      </c>
      <c r="B144" s="544">
        <v>3531702</v>
      </c>
      <c r="C144" s="545" t="s">
        <v>16645</v>
      </c>
      <c r="D144" s="543" t="s">
        <v>16645</v>
      </c>
      <c r="E144" s="543" t="s">
        <v>9756</v>
      </c>
      <c r="F144" s="543" t="s">
        <v>16646</v>
      </c>
      <c r="I144" s="543" t="s">
        <v>16647</v>
      </c>
      <c r="J144" s="543" t="s">
        <v>16647</v>
      </c>
      <c r="M144" s="543" t="s">
        <v>5750</v>
      </c>
      <c r="N144" s="543" t="s">
        <v>16648</v>
      </c>
      <c r="O144" s="543" t="s">
        <v>9770</v>
      </c>
      <c r="P144" s="543" t="s">
        <v>9770</v>
      </c>
      <c r="Q144" s="543" t="s">
        <v>9770</v>
      </c>
      <c r="R144" s="543" t="s">
        <v>9773</v>
      </c>
      <c r="S144" s="543" t="s">
        <v>5750</v>
      </c>
      <c r="T144" s="543" t="s">
        <v>16649</v>
      </c>
      <c r="U144" s="543" t="s">
        <v>16650</v>
      </c>
      <c r="V144" s="543" t="s">
        <v>16651</v>
      </c>
      <c r="X144" s="543" t="s">
        <v>16652</v>
      </c>
      <c r="Y144" s="543" t="s">
        <v>16653</v>
      </c>
      <c r="Z144" s="543" t="s">
        <v>16654</v>
      </c>
      <c r="AA144" s="543" t="s">
        <v>16655</v>
      </c>
      <c r="AB144" s="543" t="s">
        <v>16656</v>
      </c>
      <c r="AC144" s="543" t="s">
        <v>5755</v>
      </c>
      <c r="AD144" s="543" t="s">
        <v>16175</v>
      </c>
      <c r="AE144" s="543" t="s">
        <v>9771</v>
      </c>
      <c r="AF144" s="543" t="s">
        <v>16657</v>
      </c>
      <c r="AG144" s="543" t="s">
        <v>16658</v>
      </c>
      <c r="AH144" s="543" t="s">
        <v>16659</v>
      </c>
      <c r="AI144" s="543" t="s">
        <v>5242</v>
      </c>
      <c r="AJ144" s="543" t="s">
        <v>16660</v>
      </c>
      <c r="AK144" s="543" t="s">
        <v>6388</v>
      </c>
      <c r="AL144" s="543" t="s">
        <v>6388</v>
      </c>
      <c r="AM144" s="543" t="s">
        <v>6388</v>
      </c>
      <c r="AN144" s="543" t="s">
        <v>16661</v>
      </c>
      <c r="AO144" s="543" t="s">
        <v>16661</v>
      </c>
      <c r="AP144" s="543" t="s">
        <v>16656</v>
      </c>
      <c r="AQ144" s="543" t="s">
        <v>16661</v>
      </c>
      <c r="AR144" s="543" t="s">
        <v>16656</v>
      </c>
      <c r="AS144" s="543" t="s">
        <v>16662</v>
      </c>
      <c r="AT144" s="543" t="s">
        <v>16663</v>
      </c>
      <c r="AU144" s="543" t="s">
        <v>16654</v>
      </c>
    </row>
    <row r="145" spans="1:47" x14ac:dyDescent="0.15">
      <c r="A145" s="543">
        <v>144</v>
      </c>
      <c r="B145" s="544">
        <v>3754129</v>
      </c>
      <c r="C145" s="545" t="s">
        <v>1578</v>
      </c>
      <c r="D145" s="543" t="s">
        <v>1578</v>
      </c>
      <c r="E145" s="543" t="s">
        <v>1579</v>
      </c>
      <c r="F145" s="543" t="s">
        <v>6265</v>
      </c>
      <c r="I145" s="543" t="s">
        <v>1588</v>
      </c>
      <c r="J145" s="543" t="s">
        <v>1588</v>
      </c>
      <c r="M145" s="543" t="s">
        <v>5750</v>
      </c>
      <c r="N145" s="543" t="s">
        <v>6266</v>
      </c>
      <c r="O145" s="543" t="s">
        <v>109</v>
      </c>
      <c r="P145" s="543" t="s">
        <v>109</v>
      </c>
      <c r="Q145" s="543" t="s">
        <v>109</v>
      </c>
      <c r="R145" s="543" t="s">
        <v>6267</v>
      </c>
      <c r="V145" s="543" t="s">
        <v>6268</v>
      </c>
      <c r="X145" s="543" t="s">
        <v>6269</v>
      </c>
      <c r="Y145" s="543" t="s">
        <v>1584</v>
      </c>
      <c r="Z145" s="543" t="s">
        <v>1585</v>
      </c>
      <c r="AA145" s="543" t="s">
        <v>1586</v>
      </c>
      <c r="AB145" s="543" t="s">
        <v>16664</v>
      </c>
      <c r="AC145" s="543" t="s">
        <v>6154</v>
      </c>
      <c r="AD145" s="543" t="s">
        <v>6203</v>
      </c>
      <c r="AE145" s="543" t="s">
        <v>1583</v>
      </c>
      <c r="AF145" s="543" t="s">
        <v>6271</v>
      </c>
      <c r="AG145" s="543" t="s">
        <v>6272</v>
      </c>
      <c r="AJ145" s="543" t="s">
        <v>6273</v>
      </c>
      <c r="AK145" s="543" t="s">
        <v>5759</v>
      </c>
      <c r="AL145" s="543" t="s">
        <v>5759</v>
      </c>
      <c r="AM145" s="543" t="s">
        <v>5759</v>
      </c>
      <c r="AN145" s="543" t="s">
        <v>6274</v>
      </c>
      <c r="AS145" s="543" t="s">
        <v>16665</v>
      </c>
      <c r="AT145" s="543" t="s">
        <v>16666</v>
      </c>
      <c r="AU145" s="543" t="s">
        <v>1585</v>
      </c>
    </row>
    <row r="146" spans="1:47" x14ac:dyDescent="0.15">
      <c r="A146" s="543">
        <v>145</v>
      </c>
      <c r="B146" s="544">
        <v>2994589</v>
      </c>
      <c r="C146" s="545" t="s">
        <v>16667</v>
      </c>
      <c r="D146" s="543" t="s">
        <v>16667</v>
      </c>
      <c r="E146" s="543" t="s">
        <v>9856</v>
      </c>
      <c r="F146" s="543" t="s">
        <v>16668</v>
      </c>
      <c r="I146" s="543" t="s">
        <v>2943</v>
      </c>
      <c r="J146" s="543" t="s">
        <v>2943</v>
      </c>
      <c r="M146" s="543" t="s">
        <v>5750</v>
      </c>
      <c r="N146" s="543" t="s">
        <v>16669</v>
      </c>
      <c r="O146" s="543" t="s">
        <v>2920</v>
      </c>
      <c r="P146" s="543" t="s">
        <v>2920</v>
      </c>
      <c r="Q146" s="543" t="s">
        <v>2920</v>
      </c>
      <c r="R146" s="543" t="s">
        <v>2919</v>
      </c>
      <c r="V146" s="543" t="s">
        <v>16670</v>
      </c>
      <c r="X146" s="543" t="s">
        <v>16671</v>
      </c>
      <c r="Y146" s="543" t="s">
        <v>16672</v>
      </c>
      <c r="Z146" s="543" t="s">
        <v>16673</v>
      </c>
      <c r="AA146" s="543" t="s">
        <v>16674</v>
      </c>
      <c r="AB146" s="543" t="s">
        <v>16675</v>
      </c>
      <c r="AC146" s="543" t="s">
        <v>5755</v>
      </c>
      <c r="AD146" s="543" t="s">
        <v>16175</v>
      </c>
      <c r="AE146" s="543" t="s">
        <v>2921</v>
      </c>
      <c r="AF146" s="543" t="s">
        <v>16676</v>
      </c>
      <c r="AG146" s="543" t="s">
        <v>16677</v>
      </c>
      <c r="AH146" s="543" t="s">
        <v>16678</v>
      </c>
      <c r="AI146" s="543" t="s">
        <v>5246</v>
      </c>
      <c r="AJ146" s="543" t="s">
        <v>16679</v>
      </c>
      <c r="AK146" s="543" t="s">
        <v>5759</v>
      </c>
      <c r="AL146" s="543" t="s">
        <v>5759</v>
      </c>
      <c r="AM146" s="543" t="s">
        <v>5759</v>
      </c>
      <c r="AN146" s="543" t="s">
        <v>16680</v>
      </c>
      <c r="AS146" s="543" t="s">
        <v>16681</v>
      </c>
      <c r="AT146" s="543" t="s">
        <v>16682</v>
      </c>
      <c r="AU146" s="543" t="s">
        <v>16673</v>
      </c>
    </row>
    <row r="147" spans="1:47" x14ac:dyDescent="0.15">
      <c r="A147" s="543">
        <v>146</v>
      </c>
      <c r="B147" s="544">
        <v>3163415</v>
      </c>
      <c r="C147" s="545" t="s">
        <v>176</v>
      </c>
      <c r="D147" s="543" t="s">
        <v>176</v>
      </c>
      <c r="E147" s="543" t="s">
        <v>177</v>
      </c>
      <c r="F147" s="543" t="s">
        <v>6275</v>
      </c>
      <c r="I147" s="543" t="s">
        <v>188</v>
      </c>
      <c r="J147" s="543" t="s">
        <v>188</v>
      </c>
      <c r="M147" s="543" t="s">
        <v>5750</v>
      </c>
      <c r="N147" s="543" t="s">
        <v>6276</v>
      </c>
      <c r="O147" s="543" t="s">
        <v>181</v>
      </c>
      <c r="P147" s="543" t="s">
        <v>181</v>
      </c>
      <c r="Q147" s="543" t="s">
        <v>181</v>
      </c>
      <c r="R147" s="543" t="s">
        <v>6277</v>
      </c>
      <c r="V147" s="543" t="s">
        <v>6278</v>
      </c>
      <c r="X147" s="543" t="s">
        <v>6279</v>
      </c>
      <c r="Y147" s="543" t="s">
        <v>183</v>
      </c>
      <c r="Z147" s="543" t="s">
        <v>184</v>
      </c>
      <c r="AA147" s="543" t="s">
        <v>185</v>
      </c>
      <c r="AB147" s="543" t="s">
        <v>6280</v>
      </c>
      <c r="AC147" s="543" t="s">
        <v>5755</v>
      </c>
      <c r="AD147" s="543" t="s">
        <v>5779</v>
      </c>
      <c r="AE147" s="543" t="s">
        <v>182</v>
      </c>
      <c r="AF147" s="543" t="s">
        <v>6281</v>
      </c>
      <c r="AG147" s="543" t="s">
        <v>6282</v>
      </c>
      <c r="AJ147" s="543" t="s">
        <v>6283</v>
      </c>
      <c r="AK147" s="543" t="s">
        <v>5759</v>
      </c>
      <c r="AL147" s="543" t="s">
        <v>5759</v>
      </c>
      <c r="AM147" s="543" t="s">
        <v>5759</v>
      </c>
      <c r="AN147" s="543" t="s">
        <v>6284</v>
      </c>
      <c r="AS147" s="543" t="s">
        <v>16683</v>
      </c>
      <c r="AT147" s="543" t="s">
        <v>16683</v>
      </c>
      <c r="AU147" s="543" t="s">
        <v>184</v>
      </c>
    </row>
    <row r="148" spans="1:47" x14ac:dyDescent="0.15">
      <c r="A148" s="543">
        <v>147</v>
      </c>
      <c r="B148" s="544">
        <v>3040073</v>
      </c>
      <c r="C148" s="545" t="s">
        <v>7720</v>
      </c>
      <c r="D148" s="543" t="s">
        <v>7720</v>
      </c>
      <c r="E148" s="543" t="s">
        <v>7721</v>
      </c>
      <c r="F148" s="543" t="s">
        <v>7722</v>
      </c>
      <c r="I148" s="543" t="s">
        <v>16684</v>
      </c>
      <c r="J148" s="543" t="s">
        <v>16684</v>
      </c>
      <c r="M148" s="543" t="s">
        <v>5750</v>
      </c>
      <c r="N148" s="543" t="s">
        <v>7723</v>
      </c>
      <c r="O148" s="543" t="s">
        <v>7724</v>
      </c>
      <c r="P148" s="543" t="s">
        <v>7724</v>
      </c>
      <c r="Q148" s="543" t="s">
        <v>7724</v>
      </c>
      <c r="R148" s="543" t="s">
        <v>7725</v>
      </c>
      <c r="V148" s="543" t="s">
        <v>7726</v>
      </c>
      <c r="X148" s="543" t="s">
        <v>7727</v>
      </c>
      <c r="Y148" s="543" t="s">
        <v>7728</v>
      </c>
      <c r="Z148" s="543" t="s">
        <v>7729</v>
      </c>
      <c r="AA148" s="543" t="s">
        <v>7730</v>
      </c>
      <c r="AB148" s="543" t="s">
        <v>7731</v>
      </c>
      <c r="AC148" s="543" t="s">
        <v>5755</v>
      </c>
      <c r="AD148" s="543" t="s">
        <v>5779</v>
      </c>
      <c r="AE148" s="543" t="s">
        <v>7732</v>
      </c>
      <c r="AF148" s="543" t="s">
        <v>7733</v>
      </c>
      <c r="AG148" s="543" t="s">
        <v>7734</v>
      </c>
      <c r="AI148" s="543" t="s">
        <v>7735</v>
      </c>
      <c r="AJ148" s="543" t="s">
        <v>7736</v>
      </c>
      <c r="AK148" s="543" t="s">
        <v>5759</v>
      </c>
      <c r="AL148" s="543" t="s">
        <v>5759</v>
      </c>
      <c r="AM148" s="543" t="s">
        <v>5759</v>
      </c>
      <c r="AN148" s="543" t="s">
        <v>7737</v>
      </c>
      <c r="AS148" s="543" t="s">
        <v>16685</v>
      </c>
      <c r="AT148" s="543" t="s">
        <v>16686</v>
      </c>
      <c r="AU148" s="543" t="s">
        <v>7729</v>
      </c>
    </row>
    <row r="149" spans="1:47" x14ac:dyDescent="0.15">
      <c r="A149" s="543">
        <v>148</v>
      </c>
      <c r="B149" s="544">
        <v>3585656</v>
      </c>
      <c r="C149" s="545" t="s">
        <v>2001</v>
      </c>
      <c r="D149" s="543" t="s">
        <v>2001</v>
      </c>
      <c r="E149" s="543" t="s">
        <v>2002</v>
      </c>
      <c r="F149" s="543" t="s">
        <v>6285</v>
      </c>
      <c r="I149" s="543" t="s">
        <v>1999</v>
      </c>
      <c r="J149" s="543" t="s">
        <v>1999</v>
      </c>
      <c r="M149" s="543" t="s">
        <v>5750</v>
      </c>
      <c r="N149" s="543" t="s">
        <v>6286</v>
      </c>
      <c r="O149" s="543" t="s">
        <v>1981</v>
      </c>
      <c r="P149" s="543" t="s">
        <v>1981</v>
      </c>
      <c r="Q149" s="543" t="s">
        <v>1981</v>
      </c>
      <c r="R149" s="543" t="s">
        <v>6287</v>
      </c>
      <c r="V149" s="543" t="s">
        <v>6288</v>
      </c>
      <c r="X149" s="543" t="s">
        <v>6289</v>
      </c>
      <c r="Y149" s="543" t="s">
        <v>1996</v>
      </c>
      <c r="Z149" s="543" t="s">
        <v>2007</v>
      </c>
      <c r="AA149" s="543" t="s">
        <v>2008</v>
      </c>
      <c r="AB149" s="543" t="s">
        <v>6290</v>
      </c>
      <c r="AC149" s="543" t="s">
        <v>5755</v>
      </c>
      <c r="AD149" s="543" t="s">
        <v>5779</v>
      </c>
      <c r="AE149" s="543" t="s">
        <v>2006</v>
      </c>
      <c r="AF149" s="543" t="s">
        <v>6291</v>
      </c>
      <c r="AG149" s="543" t="s">
        <v>6292</v>
      </c>
      <c r="AI149" s="543" t="s">
        <v>6293</v>
      </c>
      <c r="AJ149" s="543" t="s">
        <v>6294</v>
      </c>
      <c r="AK149" s="543" t="s">
        <v>5759</v>
      </c>
      <c r="AL149" s="543" t="s">
        <v>5759</v>
      </c>
      <c r="AM149" s="543" t="s">
        <v>5759</v>
      </c>
      <c r="AN149" s="543" t="s">
        <v>6295</v>
      </c>
      <c r="AS149" s="543" t="s">
        <v>2007</v>
      </c>
      <c r="AT149" s="543" t="s">
        <v>2007</v>
      </c>
      <c r="AU149" s="543" t="s">
        <v>2007</v>
      </c>
    </row>
    <row r="150" spans="1:47" x14ac:dyDescent="0.15">
      <c r="A150" s="543">
        <v>149</v>
      </c>
      <c r="B150" s="544">
        <v>3904262</v>
      </c>
      <c r="C150" s="545" t="s">
        <v>16687</v>
      </c>
      <c r="D150" s="543" t="s">
        <v>16687</v>
      </c>
      <c r="E150" s="543" t="s">
        <v>9914</v>
      </c>
      <c r="F150" s="543" t="s">
        <v>16688</v>
      </c>
      <c r="I150" s="543" t="s">
        <v>675</v>
      </c>
      <c r="J150" s="543" t="s">
        <v>675</v>
      </c>
      <c r="M150" s="543" t="s">
        <v>5750</v>
      </c>
      <c r="N150" s="543" t="s">
        <v>16689</v>
      </c>
      <c r="O150" s="543" t="s">
        <v>657</v>
      </c>
      <c r="P150" s="543" t="s">
        <v>657</v>
      </c>
      <c r="Q150" s="543" t="s">
        <v>657</v>
      </c>
      <c r="R150" s="543" t="s">
        <v>9925</v>
      </c>
      <c r="S150" s="543" t="s">
        <v>5750</v>
      </c>
      <c r="T150" s="543" t="s">
        <v>16690</v>
      </c>
      <c r="U150" s="543" t="s">
        <v>16691</v>
      </c>
      <c r="V150" s="543" t="s">
        <v>16692</v>
      </c>
      <c r="X150" s="543" t="s">
        <v>16693</v>
      </c>
      <c r="Y150" s="543" t="s">
        <v>16694</v>
      </c>
      <c r="Z150" s="543" t="s">
        <v>16695</v>
      </c>
      <c r="AA150" s="543" t="s">
        <v>16696</v>
      </c>
      <c r="AB150" s="543" t="s">
        <v>16697</v>
      </c>
      <c r="AC150" s="543" t="s">
        <v>6154</v>
      </c>
      <c r="AD150" s="543" t="s">
        <v>6155</v>
      </c>
      <c r="AE150" s="543" t="s">
        <v>658</v>
      </c>
      <c r="AF150" s="543" t="s">
        <v>16698</v>
      </c>
      <c r="AG150" s="543" t="s">
        <v>16699</v>
      </c>
      <c r="AH150" s="543" t="s">
        <v>16700</v>
      </c>
      <c r="AI150" s="543" t="s">
        <v>5248</v>
      </c>
      <c r="AJ150" s="543" t="s">
        <v>16701</v>
      </c>
      <c r="AK150" s="543" t="s">
        <v>5759</v>
      </c>
      <c r="AL150" s="543" t="s">
        <v>5759</v>
      </c>
      <c r="AM150" s="543" t="s">
        <v>5759</v>
      </c>
      <c r="AN150" s="543" t="s">
        <v>16702</v>
      </c>
      <c r="AO150" s="543" t="s">
        <v>16702</v>
      </c>
      <c r="AP150" s="543" t="s">
        <v>16697</v>
      </c>
      <c r="AQ150" s="543" t="s">
        <v>16702</v>
      </c>
      <c r="AR150" s="543" t="s">
        <v>16697</v>
      </c>
      <c r="AS150" s="543" t="s">
        <v>16695</v>
      </c>
      <c r="AT150" s="543" t="s">
        <v>16695</v>
      </c>
      <c r="AU150" s="543" t="s">
        <v>16695</v>
      </c>
    </row>
    <row r="151" spans="1:47" x14ac:dyDescent="0.15">
      <c r="A151" s="543">
        <v>150</v>
      </c>
      <c r="B151" s="544">
        <v>3394655</v>
      </c>
      <c r="C151" s="545" t="s">
        <v>6296</v>
      </c>
      <c r="D151" s="543" t="s">
        <v>6296</v>
      </c>
      <c r="E151" s="543" t="s">
        <v>2229</v>
      </c>
      <c r="F151" s="543" t="s">
        <v>6297</v>
      </c>
      <c r="I151" s="543" t="s">
        <v>2239</v>
      </c>
      <c r="J151" s="543" t="s">
        <v>2239</v>
      </c>
      <c r="M151" s="543" t="s">
        <v>5750</v>
      </c>
      <c r="N151" s="543" t="s">
        <v>6298</v>
      </c>
      <c r="O151" s="543" t="s">
        <v>2233</v>
      </c>
      <c r="P151" s="543" t="s">
        <v>2233</v>
      </c>
      <c r="Q151" s="543" t="s">
        <v>2233</v>
      </c>
      <c r="R151" s="543" t="s">
        <v>6299</v>
      </c>
      <c r="V151" s="543" t="s">
        <v>6300</v>
      </c>
      <c r="X151" s="543" t="s">
        <v>6301</v>
      </c>
      <c r="Y151" s="543" t="s">
        <v>2235</v>
      </c>
      <c r="Z151" s="543" t="s">
        <v>2236</v>
      </c>
      <c r="AA151" s="543" t="s">
        <v>2237</v>
      </c>
      <c r="AB151" s="543" t="s">
        <v>6302</v>
      </c>
      <c r="AC151" s="543" t="s">
        <v>6154</v>
      </c>
      <c r="AD151" s="543" t="s">
        <v>6155</v>
      </c>
      <c r="AE151" s="543" t="s">
        <v>2234</v>
      </c>
      <c r="AF151" s="543" t="s">
        <v>6303</v>
      </c>
      <c r="AG151" s="543" t="s">
        <v>6304</v>
      </c>
      <c r="AJ151" s="543" t="s">
        <v>6305</v>
      </c>
      <c r="AK151" s="543" t="s">
        <v>5759</v>
      </c>
      <c r="AL151" s="543" t="s">
        <v>5759</v>
      </c>
      <c r="AM151" s="543" t="s">
        <v>5759</v>
      </c>
      <c r="AN151" s="543" t="s">
        <v>6306</v>
      </c>
      <c r="AS151" s="543" t="s">
        <v>16703</v>
      </c>
      <c r="AT151" s="543" t="s">
        <v>16703</v>
      </c>
      <c r="AU151" s="543" t="s">
        <v>2236</v>
      </c>
    </row>
    <row r="152" spans="1:47" x14ac:dyDescent="0.15">
      <c r="A152" s="543">
        <v>151</v>
      </c>
      <c r="B152" s="544">
        <v>3829370</v>
      </c>
      <c r="C152" s="545" t="s">
        <v>16704</v>
      </c>
      <c r="D152" s="543" t="s">
        <v>16704</v>
      </c>
      <c r="E152" s="543" t="s">
        <v>9946</v>
      </c>
      <c r="F152" s="543" t="s">
        <v>16705</v>
      </c>
      <c r="I152" s="543" t="s">
        <v>16706</v>
      </c>
      <c r="J152" s="543" t="s">
        <v>16706</v>
      </c>
      <c r="M152" s="543" t="s">
        <v>5750</v>
      </c>
      <c r="N152" s="543" t="s">
        <v>16707</v>
      </c>
      <c r="O152" s="543" t="s">
        <v>9962</v>
      </c>
      <c r="P152" s="543" t="s">
        <v>9962</v>
      </c>
      <c r="Q152" s="543" t="s">
        <v>9962</v>
      </c>
      <c r="R152" s="543" t="s">
        <v>9965</v>
      </c>
      <c r="S152" s="543" t="s">
        <v>5750</v>
      </c>
      <c r="T152" s="543" t="s">
        <v>16708</v>
      </c>
      <c r="U152" s="543" t="s">
        <v>16709</v>
      </c>
      <c r="V152" s="543" t="s">
        <v>16710</v>
      </c>
      <c r="X152" s="543" t="s">
        <v>16711</v>
      </c>
      <c r="Y152" s="543" t="s">
        <v>16712</v>
      </c>
      <c r="Z152" s="543" t="s">
        <v>16713</v>
      </c>
      <c r="AA152" s="543" t="s">
        <v>16714</v>
      </c>
      <c r="AB152" s="543" t="s">
        <v>16715</v>
      </c>
      <c r="AC152" s="543" t="s">
        <v>5755</v>
      </c>
      <c r="AD152" s="543" t="s">
        <v>16175</v>
      </c>
      <c r="AE152" s="543" t="s">
        <v>16716</v>
      </c>
      <c r="AF152" s="543" t="s">
        <v>16717</v>
      </c>
      <c r="AG152" s="543" t="s">
        <v>16718</v>
      </c>
      <c r="AI152" s="543" t="s">
        <v>5260</v>
      </c>
      <c r="AJ152" s="543" t="s">
        <v>16719</v>
      </c>
      <c r="AK152" s="543" t="s">
        <v>5759</v>
      </c>
      <c r="AL152" s="543" t="s">
        <v>5759</v>
      </c>
      <c r="AM152" s="543" t="s">
        <v>5759</v>
      </c>
      <c r="AN152" s="543" t="s">
        <v>16720</v>
      </c>
      <c r="AO152" s="543" t="s">
        <v>16720</v>
      </c>
      <c r="AP152" s="543" t="s">
        <v>16715</v>
      </c>
      <c r="AQ152" s="543" t="s">
        <v>16720</v>
      </c>
      <c r="AR152" s="543" t="s">
        <v>16715</v>
      </c>
      <c r="AS152" s="543" t="s">
        <v>16721</v>
      </c>
      <c r="AT152" s="543" t="s">
        <v>16722</v>
      </c>
      <c r="AU152" s="543" t="s">
        <v>16713</v>
      </c>
    </row>
    <row r="153" spans="1:47" x14ac:dyDescent="0.15">
      <c r="A153" s="543">
        <v>152</v>
      </c>
      <c r="B153" s="544">
        <v>2889538</v>
      </c>
      <c r="C153" s="545" t="s">
        <v>16723</v>
      </c>
      <c r="D153" s="543" t="s">
        <v>16723</v>
      </c>
      <c r="E153" s="543" t="s">
        <v>9984</v>
      </c>
      <c r="F153" s="543" t="s">
        <v>16724</v>
      </c>
      <c r="I153" s="546" t="s">
        <v>16356</v>
      </c>
      <c r="J153" s="546" t="s">
        <v>16356</v>
      </c>
      <c r="M153" s="543" t="s">
        <v>5750</v>
      </c>
      <c r="N153" s="543" t="s">
        <v>16707</v>
      </c>
      <c r="O153" s="543" t="s">
        <v>16725</v>
      </c>
      <c r="P153" s="543" t="s">
        <v>16725</v>
      </c>
      <c r="Q153" s="543" t="s">
        <v>16725</v>
      </c>
      <c r="R153" s="543" t="s">
        <v>9999</v>
      </c>
      <c r="V153" s="543" t="s">
        <v>16726</v>
      </c>
      <c r="X153" s="543" t="s">
        <v>16727</v>
      </c>
      <c r="Y153" s="543" t="s">
        <v>7619</v>
      </c>
      <c r="Z153" s="543" t="s">
        <v>16728</v>
      </c>
      <c r="AA153" s="543" t="s">
        <v>16729</v>
      </c>
      <c r="AB153" s="543" t="s">
        <v>16730</v>
      </c>
      <c r="AC153" s="543" t="s">
        <v>5755</v>
      </c>
      <c r="AD153" s="543" t="s">
        <v>5779</v>
      </c>
      <c r="AE153" s="543" t="s">
        <v>16731</v>
      </c>
      <c r="AF153" s="543" t="s">
        <v>16732</v>
      </c>
      <c r="AG153" s="543" t="s">
        <v>16733</v>
      </c>
      <c r="AI153" s="543" t="s">
        <v>5267</v>
      </c>
      <c r="AJ153" s="543" t="s">
        <v>16734</v>
      </c>
      <c r="AK153" s="543" t="s">
        <v>5759</v>
      </c>
      <c r="AL153" s="543" t="s">
        <v>5759</v>
      </c>
      <c r="AM153" s="543" t="s">
        <v>5759</v>
      </c>
      <c r="AN153" s="543" t="s">
        <v>16735</v>
      </c>
      <c r="AS153" s="543" t="s">
        <v>16728</v>
      </c>
      <c r="AT153" s="543" t="s">
        <v>16728</v>
      </c>
      <c r="AU153" s="543" t="s">
        <v>16728</v>
      </c>
    </row>
    <row r="154" spans="1:47" x14ac:dyDescent="0.15">
      <c r="A154" s="543">
        <v>153</v>
      </c>
      <c r="B154" s="544">
        <v>2965518</v>
      </c>
      <c r="C154" s="545" t="s">
        <v>10024</v>
      </c>
      <c r="D154" s="543" t="s">
        <v>10024</v>
      </c>
      <c r="E154" s="543" t="s">
        <v>10022</v>
      </c>
      <c r="F154" s="543" t="s">
        <v>16736</v>
      </c>
      <c r="I154" s="543" t="s">
        <v>2983</v>
      </c>
      <c r="J154" s="543" t="s">
        <v>2983</v>
      </c>
      <c r="M154" s="543" t="s">
        <v>5750</v>
      </c>
      <c r="N154" s="543" t="s">
        <v>16737</v>
      </c>
      <c r="O154" s="543" t="s">
        <v>2958</v>
      </c>
      <c r="P154" s="543" t="s">
        <v>2958</v>
      </c>
      <c r="Q154" s="543" t="s">
        <v>2958</v>
      </c>
      <c r="R154" s="543" t="s">
        <v>2957</v>
      </c>
      <c r="V154" s="543" t="s">
        <v>16738</v>
      </c>
      <c r="X154" s="543" t="s">
        <v>16739</v>
      </c>
      <c r="Y154" s="543" t="s">
        <v>16740</v>
      </c>
      <c r="Z154" s="543" t="s">
        <v>16741</v>
      </c>
      <c r="AA154" s="543" t="s">
        <v>16742</v>
      </c>
      <c r="AB154" s="543" t="s">
        <v>16743</v>
      </c>
      <c r="AC154" s="543" t="s">
        <v>5755</v>
      </c>
      <c r="AD154" s="543" t="s">
        <v>16175</v>
      </c>
      <c r="AE154" s="543" t="s">
        <v>16744</v>
      </c>
      <c r="AF154" s="543" t="s">
        <v>16745</v>
      </c>
      <c r="AG154" s="543" t="s">
        <v>16746</v>
      </c>
      <c r="AJ154" s="543" t="s">
        <v>16747</v>
      </c>
      <c r="AK154" s="543" t="s">
        <v>5759</v>
      </c>
      <c r="AL154" s="543" t="s">
        <v>5759</v>
      </c>
      <c r="AM154" s="543" t="s">
        <v>5759</v>
      </c>
      <c r="AN154" s="543" t="s">
        <v>16748</v>
      </c>
      <c r="AS154" s="543" t="s">
        <v>16749</v>
      </c>
      <c r="AT154" s="543" t="s">
        <v>16750</v>
      </c>
      <c r="AU154" s="543" t="s">
        <v>16741</v>
      </c>
    </row>
    <row r="155" spans="1:47" x14ac:dyDescent="0.15">
      <c r="A155" s="543">
        <v>154</v>
      </c>
      <c r="B155" s="544">
        <v>4012944</v>
      </c>
      <c r="C155" s="545" t="s">
        <v>10055</v>
      </c>
      <c r="D155" s="543" t="s">
        <v>10055</v>
      </c>
      <c r="E155" s="543" t="s">
        <v>10053</v>
      </c>
      <c r="F155" s="543" t="s">
        <v>16751</v>
      </c>
      <c r="I155" s="543" t="s">
        <v>16478</v>
      </c>
      <c r="J155" s="543" t="s">
        <v>16478</v>
      </c>
      <c r="M155" s="543" t="s">
        <v>5750</v>
      </c>
      <c r="N155" s="543" t="s">
        <v>16752</v>
      </c>
      <c r="O155" s="543" t="s">
        <v>7695</v>
      </c>
      <c r="P155" s="543" t="s">
        <v>7695</v>
      </c>
      <c r="Q155" s="543" t="s">
        <v>7695</v>
      </c>
      <c r="R155" s="543" t="s">
        <v>10066</v>
      </c>
      <c r="V155" s="543" t="s">
        <v>16753</v>
      </c>
      <c r="X155" s="543" t="s">
        <v>16754</v>
      </c>
      <c r="Y155" s="543" t="s">
        <v>16755</v>
      </c>
      <c r="Z155" s="543" t="s">
        <v>16756</v>
      </c>
      <c r="AB155" s="543" t="s">
        <v>16757</v>
      </c>
      <c r="AC155" s="543" t="s">
        <v>5755</v>
      </c>
      <c r="AD155" s="543" t="s">
        <v>5779</v>
      </c>
      <c r="AE155" s="543" t="s">
        <v>16758</v>
      </c>
      <c r="AF155" s="543" t="s">
        <v>16759</v>
      </c>
      <c r="AG155" s="543" t="s">
        <v>16760</v>
      </c>
      <c r="AI155" s="543" t="s">
        <v>5274</v>
      </c>
      <c r="AJ155" s="543" t="s">
        <v>16761</v>
      </c>
      <c r="AK155" s="543" t="s">
        <v>6388</v>
      </c>
      <c r="AL155" s="543" t="s">
        <v>6388</v>
      </c>
      <c r="AM155" s="543" t="s">
        <v>6388</v>
      </c>
      <c r="AN155" s="543" t="s">
        <v>16762</v>
      </c>
      <c r="AS155" s="543" t="s">
        <v>7700</v>
      </c>
      <c r="AT155" s="543" t="s">
        <v>16756</v>
      </c>
      <c r="AU155" s="543" t="s">
        <v>16756</v>
      </c>
    </row>
    <row r="156" spans="1:47" x14ac:dyDescent="0.15">
      <c r="A156" s="543">
        <v>155</v>
      </c>
      <c r="B156" s="544">
        <v>2813173</v>
      </c>
      <c r="C156" s="545" t="s">
        <v>10088</v>
      </c>
      <c r="D156" s="543" t="s">
        <v>10088</v>
      </c>
      <c r="E156" s="543" t="s">
        <v>10086</v>
      </c>
      <c r="F156" s="543" t="s">
        <v>16763</v>
      </c>
      <c r="I156" s="543" t="s">
        <v>16477</v>
      </c>
      <c r="J156" s="543" t="s">
        <v>16477</v>
      </c>
      <c r="M156" s="543" t="s">
        <v>5750</v>
      </c>
      <c r="N156" s="543" t="s">
        <v>16764</v>
      </c>
      <c r="O156" s="543" t="s">
        <v>10095</v>
      </c>
      <c r="P156" s="543" t="s">
        <v>10095</v>
      </c>
      <c r="Q156" s="543" t="s">
        <v>10095</v>
      </c>
      <c r="R156" s="543" t="s">
        <v>10098</v>
      </c>
      <c r="V156" s="543" t="s">
        <v>16753</v>
      </c>
      <c r="X156" s="543" t="s">
        <v>6868</v>
      </c>
      <c r="Y156" s="543" t="s">
        <v>7684</v>
      </c>
      <c r="Z156" s="543" t="s">
        <v>16765</v>
      </c>
      <c r="AB156" s="543" t="s">
        <v>16766</v>
      </c>
      <c r="AC156" s="543" t="s">
        <v>5755</v>
      </c>
      <c r="AD156" s="543" t="s">
        <v>16175</v>
      </c>
      <c r="AE156" s="543" t="s">
        <v>16767</v>
      </c>
      <c r="AF156" s="543" t="s">
        <v>16768</v>
      </c>
      <c r="AG156" s="543" t="s">
        <v>16769</v>
      </c>
      <c r="AH156" s="543" t="s">
        <v>16770</v>
      </c>
      <c r="AJ156" s="543" t="s">
        <v>16771</v>
      </c>
      <c r="AK156" s="543" t="s">
        <v>5759</v>
      </c>
      <c r="AL156" s="543" t="s">
        <v>5759</v>
      </c>
      <c r="AM156" s="543" t="s">
        <v>5759</v>
      </c>
      <c r="AN156" s="543" t="s">
        <v>16772</v>
      </c>
      <c r="AS156" s="543" t="s">
        <v>16765</v>
      </c>
      <c r="AT156" s="543" t="s">
        <v>16765</v>
      </c>
      <c r="AU156" s="543" t="s">
        <v>16765</v>
      </c>
    </row>
    <row r="157" spans="1:47" x14ac:dyDescent="0.15">
      <c r="A157" s="543">
        <v>156</v>
      </c>
      <c r="B157" s="544">
        <v>3865087</v>
      </c>
      <c r="C157" s="545" t="s">
        <v>10116</v>
      </c>
      <c r="D157" s="543" t="s">
        <v>10116</v>
      </c>
      <c r="E157" s="543" t="s">
        <v>10114</v>
      </c>
      <c r="F157" s="543" t="s">
        <v>16773</v>
      </c>
      <c r="I157" s="543" t="s">
        <v>16774</v>
      </c>
      <c r="J157" s="543" t="s">
        <v>16774</v>
      </c>
      <c r="M157" s="543" t="s">
        <v>5750</v>
      </c>
      <c r="N157" s="543" t="s">
        <v>16775</v>
      </c>
      <c r="O157" s="543" t="s">
        <v>5284</v>
      </c>
      <c r="P157" s="543" t="s">
        <v>5284</v>
      </c>
      <c r="Q157" s="543" t="s">
        <v>5284</v>
      </c>
      <c r="R157" s="543" t="s">
        <v>10131</v>
      </c>
      <c r="V157" s="543" t="s">
        <v>16776</v>
      </c>
      <c r="X157" s="543" t="s">
        <v>16777</v>
      </c>
      <c r="Y157" s="543" t="s">
        <v>16778</v>
      </c>
      <c r="Z157" s="543" t="s">
        <v>16779</v>
      </c>
      <c r="AA157" s="543" t="s">
        <v>16780</v>
      </c>
      <c r="AB157" s="543" t="s">
        <v>16781</v>
      </c>
      <c r="AC157" s="543" t="s">
        <v>5755</v>
      </c>
      <c r="AD157" s="543" t="s">
        <v>16175</v>
      </c>
      <c r="AE157" s="543" t="s">
        <v>16782</v>
      </c>
      <c r="AF157" s="543" t="s">
        <v>16783</v>
      </c>
      <c r="AG157" s="543" t="s">
        <v>16784</v>
      </c>
      <c r="AI157" s="543" t="s">
        <v>5277</v>
      </c>
      <c r="AJ157" s="543" t="s">
        <v>16785</v>
      </c>
      <c r="AK157" s="543" t="s">
        <v>5759</v>
      </c>
      <c r="AL157" s="543" t="s">
        <v>5759</v>
      </c>
      <c r="AM157" s="543" t="s">
        <v>5759</v>
      </c>
      <c r="AN157" s="543" t="s">
        <v>16786</v>
      </c>
      <c r="AS157" s="543" t="s">
        <v>16787</v>
      </c>
      <c r="AT157" s="543" t="s">
        <v>16787</v>
      </c>
      <c r="AU157" s="543" t="s">
        <v>16779</v>
      </c>
    </row>
    <row r="158" spans="1:47" x14ac:dyDescent="0.15">
      <c r="A158" s="543">
        <v>157</v>
      </c>
      <c r="B158" s="544">
        <v>3249407</v>
      </c>
      <c r="C158" s="545" t="s">
        <v>10159</v>
      </c>
      <c r="D158" s="543" t="s">
        <v>10159</v>
      </c>
      <c r="E158" s="543" t="s">
        <v>10157</v>
      </c>
      <c r="F158" s="543" t="s">
        <v>16788</v>
      </c>
      <c r="I158" s="543" t="s">
        <v>16789</v>
      </c>
      <c r="J158" s="543" t="s">
        <v>16789</v>
      </c>
      <c r="M158" s="543" t="s">
        <v>5750</v>
      </c>
      <c r="N158" s="543" t="s">
        <v>16764</v>
      </c>
      <c r="O158" s="543" t="s">
        <v>16790</v>
      </c>
      <c r="P158" s="543" t="s">
        <v>16790</v>
      </c>
      <c r="Q158" s="543" t="s">
        <v>16790</v>
      </c>
      <c r="R158" s="543" t="s">
        <v>10167</v>
      </c>
      <c r="V158" s="543" t="s">
        <v>16791</v>
      </c>
      <c r="X158" s="543" t="s">
        <v>16792</v>
      </c>
      <c r="Y158" s="543" t="s">
        <v>16793</v>
      </c>
      <c r="Z158" s="543" t="s">
        <v>16794</v>
      </c>
      <c r="AA158" s="543" t="s">
        <v>16795</v>
      </c>
      <c r="AB158" s="543" t="s">
        <v>16796</v>
      </c>
      <c r="AC158" s="543" t="s">
        <v>6154</v>
      </c>
      <c r="AD158" s="543" t="s">
        <v>6155</v>
      </c>
      <c r="AE158" s="543" t="s">
        <v>16797</v>
      </c>
      <c r="AF158" s="543" t="s">
        <v>16798</v>
      </c>
      <c r="AG158" s="543" t="s">
        <v>16799</v>
      </c>
      <c r="AH158" s="543" t="s">
        <v>16800</v>
      </c>
      <c r="AI158" s="543" t="s">
        <v>5288</v>
      </c>
      <c r="AJ158" s="543" t="s">
        <v>16801</v>
      </c>
      <c r="AK158" s="543" t="s">
        <v>5759</v>
      </c>
      <c r="AL158" s="543" t="s">
        <v>5759</v>
      </c>
      <c r="AM158" s="543" t="s">
        <v>5759</v>
      </c>
      <c r="AN158" s="543" t="s">
        <v>16802</v>
      </c>
      <c r="AS158" s="543" t="s">
        <v>16794</v>
      </c>
      <c r="AT158" s="543" t="s">
        <v>16803</v>
      </c>
      <c r="AU158" s="543" t="s">
        <v>16794</v>
      </c>
    </row>
    <row r="159" spans="1:47" x14ac:dyDescent="0.15">
      <c r="A159" s="543">
        <v>158</v>
      </c>
      <c r="B159" s="544">
        <v>4191243</v>
      </c>
      <c r="C159" s="545" t="s">
        <v>10184</v>
      </c>
      <c r="D159" s="543" t="s">
        <v>10184</v>
      </c>
      <c r="E159" s="543" t="s">
        <v>10182</v>
      </c>
      <c r="F159" s="543" t="s">
        <v>16804</v>
      </c>
      <c r="I159" s="543" t="s">
        <v>1823</v>
      </c>
      <c r="J159" s="543" t="s">
        <v>1823</v>
      </c>
      <c r="K159" s="543" t="s">
        <v>10184</v>
      </c>
      <c r="L159" s="543" t="s">
        <v>16805</v>
      </c>
      <c r="M159" s="543" t="s">
        <v>5750</v>
      </c>
      <c r="N159" s="543" t="s">
        <v>16806</v>
      </c>
      <c r="O159" s="543" t="s">
        <v>1774</v>
      </c>
      <c r="P159" s="543" t="s">
        <v>1774</v>
      </c>
      <c r="Q159" s="543" t="s">
        <v>1774</v>
      </c>
      <c r="R159" s="543" t="s">
        <v>16807</v>
      </c>
      <c r="S159" s="543" t="s">
        <v>5750</v>
      </c>
      <c r="T159" s="543" t="s">
        <v>16808</v>
      </c>
      <c r="U159" s="543" t="s">
        <v>16809</v>
      </c>
      <c r="W159" s="543" t="s">
        <v>16810</v>
      </c>
      <c r="X159" s="543" t="s">
        <v>16811</v>
      </c>
      <c r="Y159" s="543" t="s">
        <v>16812</v>
      </c>
      <c r="Z159" s="543" t="s">
        <v>16813</v>
      </c>
      <c r="AA159" s="543" t="s">
        <v>16814</v>
      </c>
      <c r="AB159" s="543" t="s">
        <v>16815</v>
      </c>
      <c r="AC159" s="543" t="s">
        <v>5755</v>
      </c>
      <c r="AD159" s="543" t="s">
        <v>16175</v>
      </c>
      <c r="AE159" s="543" t="s">
        <v>16816</v>
      </c>
      <c r="AF159" s="543" t="s">
        <v>16817</v>
      </c>
      <c r="AG159" s="543" t="s">
        <v>16818</v>
      </c>
      <c r="AH159" s="543" t="s">
        <v>16819</v>
      </c>
      <c r="AI159" s="543" t="s">
        <v>5294</v>
      </c>
      <c r="AJ159" s="543" t="s">
        <v>16820</v>
      </c>
      <c r="AK159" s="543" t="s">
        <v>5759</v>
      </c>
      <c r="AL159" s="543" t="s">
        <v>5759</v>
      </c>
      <c r="AM159" s="543" t="s">
        <v>5759</v>
      </c>
      <c r="AN159" s="543" t="s">
        <v>16821</v>
      </c>
      <c r="AO159" s="543" t="s">
        <v>16821</v>
      </c>
      <c r="AP159" s="543" t="s">
        <v>16815</v>
      </c>
      <c r="AQ159" s="543" t="s">
        <v>16821</v>
      </c>
      <c r="AR159" s="543" t="s">
        <v>16815</v>
      </c>
      <c r="AT159" s="543" t="s">
        <v>16822</v>
      </c>
      <c r="AU159" s="543" t="s">
        <v>16813</v>
      </c>
    </row>
    <row r="160" spans="1:47" x14ac:dyDescent="0.15">
      <c r="A160" s="543">
        <v>159</v>
      </c>
      <c r="B160" s="544">
        <v>3649249</v>
      </c>
      <c r="C160" s="545" t="s">
        <v>10233</v>
      </c>
      <c r="D160" s="543" t="s">
        <v>16823</v>
      </c>
      <c r="E160" s="543" t="s">
        <v>10231</v>
      </c>
      <c r="F160" s="543" t="s">
        <v>16824</v>
      </c>
      <c r="I160" s="543" t="s">
        <v>484</v>
      </c>
      <c r="J160" s="543" t="s">
        <v>484</v>
      </c>
      <c r="K160" s="543" t="s">
        <v>10235</v>
      </c>
      <c r="L160" s="543" t="s">
        <v>16825</v>
      </c>
      <c r="M160" s="543" t="s">
        <v>5750</v>
      </c>
      <c r="N160" s="543" t="s">
        <v>16466</v>
      </c>
      <c r="O160" s="543" t="s">
        <v>457</v>
      </c>
      <c r="P160" s="543" t="s">
        <v>457</v>
      </c>
      <c r="Q160" s="543" t="s">
        <v>457</v>
      </c>
      <c r="R160" s="543" t="s">
        <v>456</v>
      </c>
      <c r="S160" s="543" t="s">
        <v>7534</v>
      </c>
      <c r="T160" s="543" t="s">
        <v>16826</v>
      </c>
      <c r="U160" s="543" t="s">
        <v>16827</v>
      </c>
      <c r="W160" s="543" t="s">
        <v>16707</v>
      </c>
      <c r="X160" s="543" t="s">
        <v>16828</v>
      </c>
      <c r="Y160" s="543" t="s">
        <v>16829</v>
      </c>
      <c r="Z160" s="543" t="s">
        <v>16830</v>
      </c>
      <c r="AA160" s="543" t="s">
        <v>16831</v>
      </c>
      <c r="AB160" s="543" t="s">
        <v>16832</v>
      </c>
      <c r="AC160" s="543" t="s">
        <v>5755</v>
      </c>
      <c r="AD160" s="543" t="s">
        <v>16175</v>
      </c>
      <c r="AE160" s="543" t="s">
        <v>16833</v>
      </c>
      <c r="AF160" s="543" t="s">
        <v>16834</v>
      </c>
      <c r="AG160" s="543" t="s">
        <v>16835</v>
      </c>
      <c r="AH160" s="543" t="s">
        <v>16836</v>
      </c>
      <c r="AI160" s="543" t="s">
        <v>5296</v>
      </c>
      <c r="AJ160" s="543" t="s">
        <v>16837</v>
      </c>
      <c r="AK160" s="543" t="s">
        <v>5759</v>
      </c>
      <c r="AL160" s="543" t="s">
        <v>5759</v>
      </c>
      <c r="AM160" s="543" t="s">
        <v>5759</v>
      </c>
      <c r="AN160" s="543" t="s">
        <v>16838</v>
      </c>
      <c r="AO160" s="543" t="s">
        <v>16839</v>
      </c>
      <c r="AP160" s="543" t="s">
        <v>16840</v>
      </c>
      <c r="AQ160" s="543" t="s">
        <v>16839</v>
      </c>
      <c r="AR160" s="543" t="s">
        <v>16840</v>
      </c>
      <c r="AS160" s="543" t="s">
        <v>16841</v>
      </c>
      <c r="AT160" s="543" t="s">
        <v>16842</v>
      </c>
      <c r="AU160" s="543" t="s">
        <v>16830</v>
      </c>
    </row>
    <row r="161" spans="1:47" x14ac:dyDescent="0.15">
      <c r="A161" s="543">
        <v>160</v>
      </c>
      <c r="C161" s="545" t="s">
        <v>6307</v>
      </c>
      <c r="D161" s="543" t="s">
        <v>6307</v>
      </c>
      <c r="E161" s="543" t="s">
        <v>226</v>
      </c>
      <c r="I161" s="543" t="s">
        <v>235</v>
      </c>
      <c r="J161" s="543" t="s">
        <v>235</v>
      </c>
      <c r="M161" s="543" t="s">
        <v>5750</v>
      </c>
      <c r="N161" s="543" t="s">
        <v>6308</v>
      </c>
      <c r="O161" s="543" t="s">
        <v>228</v>
      </c>
      <c r="P161" s="543" t="s">
        <v>228</v>
      </c>
      <c r="R161" s="543" t="s">
        <v>6309</v>
      </c>
      <c r="V161" s="543" t="s">
        <v>6310</v>
      </c>
      <c r="Y161" s="543" t="s">
        <v>230</v>
      </c>
      <c r="Z161" s="543" t="s">
        <v>231</v>
      </c>
      <c r="AA161" s="543" t="s">
        <v>232</v>
      </c>
      <c r="AB161" s="543" t="s">
        <v>6311</v>
      </c>
      <c r="AC161" s="543" t="s">
        <v>5755</v>
      </c>
      <c r="AD161" s="543" t="s">
        <v>5905</v>
      </c>
      <c r="AE161" s="543" t="s">
        <v>229</v>
      </c>
      <c r="AF161" s="543" t="s">
        <v>6312</v>
      </c>
      <c r="AG161" s="543" t="s">
        <v>6313</v>
      </c>
      <c r="AJ161" s="543" t="s">
        <v>6314</v>
      </c>
      <c r="AK161" s="543" t="s">
        <v>5759</v>
      </c>
      <c r="AM161" s="543" t="s">
        <v>5759</v>
      </c>
      <c r="AN161" s="543" t="s">
        <v>6315</v>
      </c>
      <c r="AS161" s="543" t="s">
        <v>16843</v>
      </c>
      <c r="AU161" s="543" t="s">
        <v>231</v>
      </c>
    </row>
    <row r="162" spans="1:47" x14ac:dyDescent="0.15">
      <c r="A162" s="543">
        <v>161</v>
      </c>
      <c r="C162" s="545" t="s">
        <v>6865</v>
      </c>
      <c r="D162" s="543" t="s">
        <v>6865</v>
      </c>
      <c r="E162" s="543" t="s">
        <v>3776</v>
      </c>
      <c r="I162" s="543" t="s">
        <v>3783</v>
      </c>
      <c r="J162" s="543" t="s">
        <v>3783</v>
      </c>
      <c r="M162" s="543" t="s">
        <v>5750</v>
      </c>
      <c r="N162" s="543" t="s">
        <v>6866</v>
      </c>
      <c r="O162" s="543" t="s">
        <v>3778</v>
      </c>
      <c r="P162" s="543" t="s">
        <v>3778</v>
      </c>
      <c r="R162" s="543" t="s">
        <v>6867</v>
      </c>
      <c r="V162" s="543" t="s">
        <v>6868</v>
      </c>
      <c r="Y162" s="543" t="s">
        <v>3780</v>
      </c>
      <c r="Z162" s="543" t="s">
        <v>3781</v>
      </c>
      <c r="AA162" s="543" t="s">
        <v>3782</v>
      </c>
      <c r="AB162" s="543" t="s">
        <v>6869</v>
      </c>
      <c r="AC162" s="543" t="s">
        <v>5755</v>
      </c>
      <c r="AD162" s="543" t="s">
        <v>5788</v>
      </c>
      <c r="AE162" s="543" t="s">
        <v>3779</v>
      </c>
      <c r="AF162" s="543" t="s">
        <v>6870</v>
      </c>
      <c r="AJ162" s="543" t="s">
        <v>6871</v>
      </c>
      <c r="AK162" s="543" t="s">
        <v>5759</v>
      </c>
      <c r="AM162" s="543" t="s">
        <v>5759</v>
      </c>
      <c r="AN162" s="543" t="s">
        <v>6872</v>
      </c>
      <c r="AS162" s="543" t="s">
        <v>16844</v>
      </c>
      <c r="AU162" s="543" t="s">
        <v>3781</v>
      </c>
    </row>
    <row r="163" spans="1:47" x14ac:dyDescent="0.15">
      <c r="A163" s="543">
        <v>162</v>
      </c>
      <c r="B163" s="544">
        <v>4027451</v>
      </c>
      <c r="C163" s="545" t="s">
        <v>10273</v>
      </c>
      <c r="D163" s="543" t="s">
        <v>10273</v>
      </c>
      <c r="E163" s="543" t="s">
        <v>10271</v>
      </c>
      <c r="F163" s="543" t="s">
        <v>16845</v>
      </c>
      <c r="I163" s="543" t="s">
        <v>1475</v>
      </c>
      <c r="J163" s="543" t="s">
        <v>1475</v>
      </c>
      <c r="M163" s="543" t="s">
        <v>5750</v>
      </c>
      <c r="N163" s="543" t="s">
        <v>16846</v>
      </c>
      <c r="O163" s="543" t="s">
        <v>1455</v>
      </c>
      <c r="P163" s="543" t="s">
        <v>1455</v>
      </c>
      <c r="Q163" s="543" t="s">
        <v>1455</v>
      </c>
      <c r="R163" s="543" t="s">
        <v>1454</v>
      </c>
      <c r="V163" s="543" t="s">
        <v>6310</v>
      </c>
      <c r="X163" s="543" t="s">
        <v>16847</v>
      </c>
      <c r="Y163" s="543" t="s">
        <v>16848</v>
      </c>
      <c r="Z163" s="543" t="s">
        <v>16849</v>
      </c>
      <c r="AA163" s="543" t="s">
        <v>16850</v>
      </c>
      <c r="AB163" s="543" t="s">
        <v>16851</v>
      </c>
      <c r="AC163" s="543" t="s">
        <v>5755</v>
      </c>
      <c r="AD163" s="543" t="s">
        <v>16175</v>
      </c>
      <c r="AE163" s="543" t="s">
        <v>1456</v>
      </c>
      <c r="AF163" s="543" t="s">
        <v>16852</v>
      </c>
      <c r="AG163" s="543" t="s">
        <v>16853</v>
      </c>
      <c r="AH163" s="543" t="s">
        <v>16854</v>
      </c>
      <c r="AJ163" s="543" t="s">
        <v>16855</v>
      </c>
      <c r="AK163" s="543" t="s">
        <v>5759</v>
      </c>
      <c r="AL163" s="543" t="s">
        <v>5759</v>
      </c>
      <c r="AM163" s="543" t="s">
        <v>5759</v>
      </c>
      <c r="AN163" s="543" t="s">
        <v>16856</v>
      </c>
      <c r="AS163" s="543" t="s">
        <v>16857</v>
      </c>
      <c r="AT163" s="543" t="s">
        <v>16858</v>
      </c>
      <c r="AU163" s="543" t="s">
        <v>16849</v>
      </c>
    </row>
    <row r="164" spans="1:47" x14ac:dyDescent="0.15">
      <c r="A164" s="543">
        <v>163</v>
      </c>
      <c r="B164" s="544">
        <v>3771347</v>
      </c>
      <c r="C164" s="545" t="s">
        <v>10309</v>
      </c>
      <c r="D164" s="543" t="s">
        <v>10309</v>
      </c>
      <c r="E164" s="543" t="s">
        <v>10307</v>
      </c>
      <c r="F164" s="543" t="s">
        <v>16859</v>
      </c>
      <c r="I164" s="543" t="s">
        <v>16860</v>
      </c>
      <c r="J164" s="543" t="s">
        <v>16860</v>
      </c>
      <c r="M164" s="543" t="s">
        <v>5750</v>
      </c>
      <c r="N164" s="543" t="s">
        <v>16861</v>
      </c>
      <c r="O164" s="543" t="s">
        <v>7724</v>
      </c>
      <c r="P164" s="543" t="s">
        <v>7724</v>
      </c>
      <c r="Q164" s="543" t="s">
        <v>7724</v>
      </c>
      <c r="R164" s="543" t="s">
        <v>10323</v>
      </c>
      <c r="V164" s="543" t="s">
        <v>16862</v>
      </c>
      <c r="X164" s="543" t="s">
        <v>16863</v>
      </c>
      <c r="Y164" s="543" t="s">
        <v>16864</v>
      </c>
      <c r="Z164" s="543" t="s">
        <v>16865</v>
      </c>
      <c r="AA164" s="543" t="s">
        <v>16866</v>
      </c>
      <c r="AB164" s="543" t="s">
        <v>16867</v>
      </c>
      <c r="AC164" s="543" t="s">
        <v>5755</v>
      </c>
      <c r="AD164" s="543" t="s">
        <v>16175</v>
      </c>
      <c r="AE164" s="543" t="s">
        <v>16868</v>
      </c>
      <c r="AF164" s="543" t="s">
        <v>16869</v>
      </c>
      <c r="AG164" s="543" t="s">
        <v>16870</v>
      </c>
      <c r="AI164" s="543" t="s">
        <v>5301</v>
      </c>
      <c r="AJ164" s="543" t="s">
        <v>16871</v>
      </c>
      <c r="AK164" s="543" t="s">
        <v>5759</v>
      </c>
      <c r="AL164" s="543" t="s">
        <v>5759</v>
      </c>
      <c r="AM164" s="543" t="s">
        <v>5759</v>
      </c>
      <c r="AN164" s="543" t="s">
        <v>16872</v>
      </c>
      <c r="AS164" s="543" t="s">
        <v>16873</v>
      </c>
      <c r="AT164" s="543" t="s">
        <v>12669</v>
      </c>
      <c r="AU164" s="543" t="s">
        <v>16865</v>
      </c>
    </row>
    <row r="165" spans="1:47" x14ac:dyDescent="0.15">
      <c r="A165" s="543">
        <v>164</v>
      </c>
      <c r="B165" s="544">
        <v>3246386</v>
      </c>
      <c r="C165" s="545" t="s">
        <v>7020</v>
      </c>
      <c r="D165" s="543" t="s">
        <v>7020</v>
      </c>
      <c r="E165" s="543" t="s">
        <v>3635</v>
      </c>
      <c r="F165" s="543" t="s">
        <v>7021</v>
      </c>
      <c r="I165" s="543" t="s">
        <v>3644</v>
      </c>
      <c r="J165" s="543" t="s">
        <v>3644</v>
      </c>
      <c r="M165" s="543" t="s">
        <v>5750</v>
      </c>
      <c r="N165" s="543" t="s">
        <v>7022</v>
      </c>
      <c r="O165" s="543" t="s">
        <v>3639</v>
      </c>
      <c r="P165" s="543" t="s">
        <v>3639</v>
      </c>
      <c r="Q165" s="543" t="s">
        <v>3639</v>
      </c>
      <c r="R165" s="543" t="s">
        <v>7023</v>
      </c>
      <c r="V165" s="543" t="s">
        <v>7024</v>
      </c>
      <c r="X165" s="543" t="s">
        <v>7025</v>
      </c>
      <c r="Y165" s="543" t="s">
        <v>3641</v>
      </c>
      <c r="Z165" s="543" t="s">
        <v>3642</v>
      </c>
      <c r="AA165" s="543" t="s">
        <v>3643</v>
      </c>
      <c r="AB165" s="543" t="s">
        <v>7026</v>
      </c>
      <c r="AC165" s="543" t="s">
        <v>6154</v>
      </c>
      <c r="AD165" s="543" t="s">
        <v>6203</v>
      </c>
      <c r="AE165" s="543" t="s">
        <v>3640</v>
      </c>
      <c r="AF165" s="543" t="s">
        <v>7027</v>
      </c>
      <c r="AG165" s="543" t="s">
        <v>7028</v>
      </c>
      <c r="AI165" s="543" t="s">
        <v>7029</v>
      </c>
      <c r="AJ165" s="543" t="s">
        <v>16874</v>
      </c>
      <c r="AK165" s="543" t="s">
        <v>5759</v>
      </c>
      <c r="AL165" s="543" t="s">
        <v>5759</v>
      </c>
      <c r="AM165" s="543" t="s">
        <v>5759</v>
      </c>
      <c r="AN165" s="543" t="s">
        <v>7031</v>
      </c>
      <c r="AO165" s="543" t="s">
        <v>7031</v>
      </c>
      <c r="AP165" s="543" t="s">
        <v>7026</v>
      </c>
      <c r="AS165" s="543" t="s">
        <v>16875</v>
      </c>
      <c r="AT165" s="543" t="s">
        <v>16876</v>
      </c>
      <c r="AU165" s="543" t="s">
        <v>3642</v>
      </c>
    </row>
    <row r="166" spans="1:47" x14ac:dyDescent="0.15">
      <c r="A166" s="543">
        <v>165</v>
      </c>
      <c r="B166" s="544">
        <v>2967474</v>
      </c>
      <c r="C166" s="545" t="s">
        <v>1643</v>
      </c>
      <c r="D166" s="543" t="s">
        <v>1643</v>
      </c>
      <c r="E166" s="543" t="s">
        <v>1644</v>
      </c>
      <c r="F166" s="543" t="s">
        <v>6316</v>
      </c>
      <c r="I166" s="543" t="s">
        <v>1653</v>
      </c>
      <c r="J166" s="543" t="s">
        <v>1653</v>
      </c>
      <c r="M166" s="543" t="s">
        <v>5750</v>
      </c>
      <c r="N166" s="543" t="s">
        <v>6317</v>
      </c>
      <c r="O166" s="543" t="s">
        <v>1633</v>
      </c>
      <c r="P166" s="543" t="s">
        <v>1633</v>
      </c>
      <c r="Q166" s="543" t="s">
        <v>1633</v>
      </c>
      <c r="R166" s="543" t="s">
        <v>6318</v>
      </c>
      <c r="V166" s="543" t="s">
        <v>6319</v>
      </c>
      <c r="X166" s="543" t="s">
        <v>6320</v>
      </c>
      <c r="Y166" s="543" t="s">
        <v>1649</v>
      </c>
      <c r="Z166" s="543" t="s">
        <v>1650</v>
      </c>
      <c r="AA166" s="543" t="s">
        <v>1651</v>
      </c>
      <c r="AB166" s="543" t="s">
        <v>16877</v>
      </c>
      <c r="AC166" s="543" t="s">
        <v>6154</v>
      </c>
      <c r="AD166" s="543" t="s">
        <v>6155</v>
      </c>
      <c r="AE166" s="543" t="s">
        <v>1648</v>
      </c>
      <c r="AF166" s="543" t="s">
        <v>6322</v>
      </c>
      <c r="AG166" s="543" t="s">
        <v>6323</v>
      </c>
      <c r="AI166" s="543" t="s">
        <v>5329</v>
      </c>
      <c r="AJ166" s="543" t="s">
        <v>6324</v>
      </c>
      <c r="AK166" s="543" t="s">
        <v>5759</v>
      </c>
      <c r="AL166" s="543" t="s">
        <v>5759</v>
      </c>
      <c r="AM166" s="543" t="s">
        <v>5759</v>
      </c>
      <c r="AN166" s="543" t="s">
        <v>6325</v>
      </c>
      <c r="AS166" s="543" t="s">
        <v>16878</v>
      </c>
      <c r="AT166" s="543" t="s">
        <v>16879</v>
      </c>
      <c r="AU166" s="543" t="s">
        <v>1650</v>
      </c>
    </row>
    <row r="167" spans="1:47" x14ac:dyDescent="0.15">
      <c r="A167" s="543">
        <v>166</v>
      </c>
      <c r="C167" s="545" t="s">
        <v>7738</v>
      </c>
      <c r="D167" s="543" t="s">
        <v>7738</v>
      </c>
      <c r="E167" s="543" t="s">
        <v>7739</v>
      </c>
      <c r="I167" s="543" t="s">
        <v>3049</v>
      </c>
      <c r="J167" s="543" t="s">
        <v>3049</v>
      </c>
      <c r="M167" s="543" t="s">
        <v>5750</v>
      </c>
      <c r="N167" s="543" t="s">
        <v>7740</v>
      </c>
      <c r="O167" s="543" t="s">
        <v>2990</v>
      </c>
      <c r="P167" s="543" t="s">
        <v>2990</v>
      </c>
      <c r="R167" s="543" t="s">
        <v>2989</v>
      </c>
      <c r="S167" s="543" t="s">
        <v>5750</v>
      </c>
      <c r="T167" s="543" t="s">
        <v>7741</v>
      </c>
      <c r="U167" s="543" t="s">
        <v>7742</v>
      </c>
      <c r="V167" s="543" t="s">
        <v>7743</v>
      </c>
      <c r="Y167" s="543" t="s">
        <v>7744</v>
      </c>
      <c r="Z167" s="543" t="s">
        <v>7745</v>
      </c>
      <c r="AA167" s="543" t="s">
        <v>7746</v>
      </c>
      <c r="AB167" s="543" t="s">
        <v>7747</v>
      </c>
      <c r="AC167" s="543" t="s">
        <v>5755</v>
      </c>
      <c r="AD167" s="543" t="s">
        <v>5788</v>
      </c>
      <c r="AE167" s="543" t="s">
        <v>7748</v>
      </c>
      <c r="AF167" s="543" t="s">
        <v>7749</v>
      </c>
      <c r="AI167" s="543" t="s">
        <v>7750</v>
      </c>
      <c r="AJ167" s="543" t="s">
        <v>7751</v>
      </c>
      <c r="AK167" s="543" t="s">
        <v>5759</v>
      </c>
      <c r="AM167" s="543" t="s">
        <v>5759</v>
      </c>
      <c r="AN167" s="543" t="s">
        <v>7752</v>
      </c>
      <c r="AO167" s="543" t="s">
        <v>7753</v>
      </c>
      <c r="AP167" s="543" t="s">
        <v>7754</v>
      </c>
      <c r="AQ167" s="543" t="s">
        <v>7755</v>
      </c>
      <c r="AR167" s="543" t="s">
        <v>7756</v>
      </c>
      <c r="AS167" s="543" t="s">
        <v>16880</v>
      </c>
      <c r="AU167" s="543" t="s">
        <v>7745</v>
      </c>
    </row>
    <row r="168" spans="1:47" x14ac:dyDescent="0.15">
      <c r="A168" s="543">
        <v>167</v>
      </c>
      <c r="B168" s="544">
        <v>2984916</v>
      </c>
      <c r="C168" s="545" t="s">
        <v>1664</v>
      </c>
      <c r="D168" s="543" t="s">
        <v>1664</v>
      </c>
      <c r="E168" s="543" t="s">
        <v>1665</v>
      </c>
      <c r="F168" s="543" t="s">
        <v>6326</v>
      </c>
      <c r="I168" s="543" t="s">
        <v>1674</v>
      </c>
      <c r="J168" s="543" t="s">
        <v>1674</v>
      </c>
      <c r="M168" s="543" t="s">
        <v>5750</v>
      </c>
      <c r="N168" s="543" t="s">
        <v>6327</v>
      </c>
      <c r="O168" s="543" t="s">
        <v>1669</v>
      </c>
      <c r="P168" s="543" t="s">
        <v>1669</v>
      </c>
      <c r="Q168" s="543" t="s">
        <v>1669</v>
      </c>
      <c r="R168" s="543" t="s">
        <v>6328</v>
      </c>
      <c r="V168" s="543" t="s">
        <v>6319</v>
      </c>
      <c r="X168" s="543" t="s">
        <v>6329</v>
      </c>
      <c r="Y168" s="543" t="s">
        <v>1671</v>
      </c>
      <c r="Z168" s="543" t="s">
        <v>1672</v>
      </c>
      <c r="AA168" s="543" t="s">
        <v>1673</v>
      </c>
      <c r="AB168" s="543" t="s">
        <v>16881</v>
      </c>
      <c r="AC168" s="543" t="s">
        <v>6154</v>
      </c>
      <c r="AD168" s="543" t="s">
        <v>6155</v>
      </c>
      <c r="AE168" s="543" t="s">
        <v>1670</v>
      </c>
      <c r="AF168" s="543" t="s">
        <v>6331</v>
      </c>
      <c r="AG168" s="543" t="s">
        <v>6332</v>
      </c>
      <c r="AI168" s="543" t="s">
        <v>6333</v>
      </c>
      <c r="AJ168" s="543" t="s">
        <v>6334</v>
      </c>
      <c r="AK168" s="543" t="s">
        <v>5759</v>
      </c>
      <c r="AL168" s="543" t="s">
        <v>5759</v>
      </c>
      <c r="AM168" s="543" t="s">
        <v>5759</v>
      </c>
      <c r="AN168" s="543" t="s">
        <v>6335</v>
      </c>
      <c r="AO168" s="543" t="s">
        <v>6335</v>
      </c>
      <c r="AP168" s="543" t="s">
        <v>16881</v>
      </c>
      <c r="AS168" s="543" t="s">
        <v>16882</v>
      </c>
      <c r="AT168" s="543" t="s">
        <v>16883</v>
      </c>
      <c r="AU168" s="543" t="s">
        <v>1672</v>
      </c>
    </row>
    <row r="169" spans="1:47" x14ac:dyDescent="0.15">
      <c r="A169" s="543">
        <v>168</v>
      </c>
      <c r="B169" s="544">
        <v>3998073</v>
      </c>
      <c r="C169" s="545" t="s">
        <v>10344</v>
      </c>
      <c r="D169" s="543" t="s">
        <v>10344</v>
      </c>
      <c r="E169" s="543" t="s">
        <v>10342</v>
      </c>
      <c r="F169" s="543" t="s">
        <v>16884</v>
      </c>
      <c r="I169" s="543" t="s">
        <v>16885</v>
      </c>
      <c r="J169" s="543" t="s">
        <v>16885</v>
      </c>
      <c r="M169" s="543" t="s">
        <v>5750</v>
      </c>
      <c r="N169" s="543" t="s">
        <v>16886</v>
      </c>
      <c r="O169" s="543" t="s">
        <v>10340</v>
      </c>
      <c r="P169" s="543" t="s">
        <v>10340</v>
      </c>
      <c r="Q169" s="543" t="s">
        <v>10340</v>
      </c>
      <c r="R169" s="543" t="s">
        <v>10359</v>
      </c>
      <c r="V169" s="543" t="s">
        <v>16887</v>
      </c>
      <c r="X169" s="543" t="s">
        <v>6489</v>
      </c>
      <c r="Y169" s="543" t="s">
        <v>16888</v>
      </c>
      <c r="Z169" s="543" t="s">
        <v>16889</v>
      </c>
      <c r="AA169" s="543" t="s">
        <v>16890</v>
      </c>
      <c r="AB169" s="543" t="s">
        <v>16891</v>
      </c>
      <c r="AC169" s="543" t="s">
        <v>5755</v>
      </c>
      <c r="AD169" s="543" t="s">
        <v>16175</v>
      </c>
      <c r="AE169" s="543" t="s">
        <v>10357</v>
      </c>
      <c r="AF169" s="543" t="s">
        <v>16892</v>
      </c>
      <c r="AG169" s="543" t="s">
        <v>16893</v>
      </c>
      <c r="AJ169" s="543" t="s">
        <v>16894</v>
      </c>
      <c r="AK169" s="543" t="s">
        <v>5759</v>
      </c>
      <c r="AL169" s="543" t="s">
        <v>5759</v>
      </c>
      <c r="AM169" s="543" t="s">
        <v>5759</v>
      </c>
      <c r="AN169" s="543" t="s">
        <v>16895</v>
      </c>
      <c r="AS169" s="543" t="s">
        <v>16896</v>
      </c>
      <c r="AT169" s="543" t="s">
        <v>16896</v>
      </c>
      <c r="AU169" s="543" t="s">
        <v>16889</v>
      </c>
    </row>
    <row r="170" spans="1:47" x14ac:dyDescent="0.15">
      <c r="A170" s="543">
        <v>169</v>
      </c>
      <c r="B170" s="544">
        <v>3213882</v>
      </c>
      <c r="C170" s="545" t="s">
        <v>10380</v>
      </c>
      <c r="D170" s="543" t="s">
        <v>10380</v>
      </c>
      <c r="E170" s="543" t="s">
        <v>10378</v>
      </c>
      <c r="F170" s="543" t="s">
        <v>16897</v>
      </c>
      <c r="I170" s="543" t="s">
        <v>1552</v>
      </c>
      <c r="J170" s="543" t="s">
        <v>1552</v>
      </c>
      <c r="M170" s="543" t="s">
        <v>5750</v>
      </c>
      <c r="N170" s="543" t="s">
        <v>16898</v>
      </c>
      <c r="O170" s="543" t="s">
        <v>1532</v>
      </c>
      <c r="P170" s="543" t="s">
        <v>1532</v>
      </c>
      <c r="Q170" s="543" t="s">
        <v>1532</v>
      </c>
      <c r="R170" s="543" t="s">
        <v>1531</v>
      </c>
      <c r="S170" s="543" t="s">
        <v>5750</v>
      </c>
      <c r="T170" s="543" t="s">
        <v>16899</v>
      </c>
      <c r="U170" s="543" t="s">
        <v>16900</v>
      </c>
      <c r="V170" s="543" t="s">
        <v>16887</v>
      </c>
      <c r="X170" s="543" t="s">
        <v>16901</v>
      </c>
      <c r="Y170" s="543" t="s">
        <v>16902</v>
      </c>
      <c r="Z170" s="543" t="s">
        <v>16903</v>
      </c>
      <c r="AA170" s="543" t="s">
        <v>16904</v>
      </c>
      <c r="AB170" s="543" t="s">
        <v>16905</v>
      </c>
      <c r="AC170" s="543" t="s">
        <v>5755</v>
      </c>
      <c r="AD170" s="543" t="s">
        <v>16175</v>
      </c>
      <c r="AE170" s="543" t="s">
        <v>1533</v>
      </c>
      <c r="AF170" s="543" t="s">
        <v>16906</v>
      </c>
      <c r="AG170" s="543" t="s">
        <v>16907</v>
      </c>
      <c r="AJ170" s="543" t="s">
        <v>16908</v>
      </c>
      <c r="AK170" s="543" t="s">
        <v>5759</v>
      </c>
      <c r="AL170" s="543" t="s">
        <v>5759</v>
      </c>
      <c r="AM170" s="543" t="s">
        <v>5759</v>
      </c>
      <c r="AN170" s="543" t="s">
        <v>16909</v>
      </c>
      <c r="AO170" s="543" t="s">
        <v>16910</v>
      </c>
      <c r="AP170" s="543" t="s">
        <v>16911</v>
      </c>
      <c r="AQ170" s="543" t="s">
        <v>16909</v>
      </c>
      <c r="AR170" s="543" t="s">
        <v>16905</v>
      </c>
      <c r="AS170" s="543" t="s">
        <v>16912</v>
      </c>
      <c r="AT170" s="543" t="s">
        <v>16913</v>
      </c>
      <c r="AU170" s="543" t="s">
        <v>16903</v>
      </c>
    </row>
    <row r="171" spans="1:47" x14ac:dyDescent="0.15">
      <c r="A171" s="543">
        <v>170</v>
      </c>
      <c r="B171" s="544">
        <v>3048964</v>
      </c>
      <c r="C171" s="545" t="s">
        <v>16914</v>
      </c>
      <c r="D171" s="543" t="s">
        <v>16914</v>
      </c>
      <c r="E171" s="543" t="s">
        <v>10412</v>
      </c>
      <c r="F171" s="543" t="s">
        <v>16915</v>
      </c>
      <c r="I171" s="543" t="s">
        <v>719</v>
      </c>
      <c r="J171" s="543" t="s">
        <v>719</v>
      </c>
      <c r="M171" s="543" t="s">
        <v>5750</v>
      </c>
      <c r="N171" s="543" t="s">
        <v>16916</v>
      </c>
      <c r="O171" s="543" t="s">
        <v>712</v>
      </c>
      <c r="P171" s="543" t="s">
        <v>712</v>
      </c>
      <c r="Q171" s="543" t="s">
        <v>711</v>
      </c>
      <c r="R171" s="543" t="s">
        <v>10423</v>
      </c>
      <c r="V171" s="543" t="s">
        <v>5988</v>
      </c>
      <c r="X171" s="543" t="s">
        <v>16917</v>
      </c>
      <c r="Y171" s="543" t="s">
        <v>16918</v>
      </c>
      <c r="Z171" s="543" t="s">
        <v>16919</v>
      </c>
      <c r="AA171" s="543" t="s">
        <v>16920</v>
      </c>
      <c r="AB171" s="543" t="s">
        <v>16921</v>
      </c>
      <c r="AC171" s="543" t="s">
        <v>5755</v>
      </c>
      <c r="AD171" s="543" t="s">
        <v>16175</v>
      </c>
      <c r="AE171" s="543" t="s">
        <v>712</v>
      </c>
      <c r="AF171" s="543" t="s">
        <v>16922</v>
      </c>
      <c r="AG171" s="543" t="s">
        <v>16923</v>
      </c>
      <c r="AH171" s="543" t="s">
        <v>16924</v>
      </c>
      <c r="AJ171" s="543" t="s">
        <v>16925</v>
      </c>
      <c r="AK171" s="543" t="s">
        <v>5759</v>
      </c>
      <c r="AL171" s="543" t="s">
        <v>5759</v>
      </c>
      <c r="AM171" s="543" t="s">
        <v>5759</v>
      </c>
      <c r="AN171" s="543" t="s">
        <v>16926</v>
      </c>
      <c r="AS171" s="543" t="s">
        <v>16927</v>
      </c>
      <c r="AT171" s="543" t="s">
        <v>16928</v>
      </c>
      <c r="AU171" s="543" t="s">
        <v>16919</v>
      </c>
    </row>
    <row r="172" spans="1:47" x14ac:dyDescent="0.15">
      <c r="A172" s="543">
        <v>171</v>
      </c>
      <c r="B172" s="544">
        <v>4162736</v>
      </c>
      <c r="C172" s="545" t="s">
        <v>7032</v>
      </c>
      <c r="D172" s="543" t="s">
        <v>7032</v>
      </c>
      <c r="E172" s="543" t="s">
        <v>3421</v>
      </c>
      <c r="F172" s="543" t="s">
        <v>7033</v>
      </c>
      <c r="I172" s="543" t="s">
        <v>3430</v>
      </c>
      <c r="J172" s="543" t="s">
        <v>3430</v>
      </c>
      <c r="M172" s="543" t="s">
        <v>5750</v>
      </c>
      <c r="N172" s="543" t="s">
        <v>7034</v>
      </c>
      <c r="O172" s="543" t="s">
        <v>3425</v>
      </c>
      <c r="P172" s="543" t="s">
        <v>3425</v>
      </c>
      <c r="Q172" s="543" t="s">
        <v>3425</v>
      </c>
      <c r="R172" s="543" t="s">
        <v>7035</v>
      </c>
      <c r="V172" s="543" t="s">
        <v>7036</v>
      </c>
      <c r="X172" s="543" t="s">
        <v>7037</v>
      </c>
      <c r="Y172" s="543" t="s">
        <v>3427</v>
      </c>
      <c r="Z172" s="543" t="s">
        <v>3428</v>
      </c>
      <c r="AA172" s="543" t="s">
        <v>3429</v>
      </c>
      <c r="AB172" s="543" t="s">
        <v>7038</v>
      </c>
      <c r="AC172" s="543" t="s">
        <v>6154</v>
      </c>
      <c r="AD172" s="543" t="s">
        <v>6155</v>
      </c>
      <c r="AE172" s="543" t="s">
        <v>3426</v>
      </c>
      <c r="AF172" s="543" t="s">
        <v>7039</v>
      </c>
      <c r="AG172" s="543" t="s">
        <v>7040</v>
      </c>
      <c r="AJ172" s="543" t="s">
        <v>7041</v>
      </c>
      <c r="AK172" s="543" t="s">
        <v>5759</v>
      </c>
      <c r="AL172" s="543" t="s">
        <v>5759</v>
      </c>
      <c r="AM172" s="543" t="s">
        <v>5759</v>
      </c>
      <c r="AN172" s="543" t="s">
        <v>7042</v>
      </c>
      <c r="AS172" s="543" t="s">
        <v>3428</v>
      </c>
      <c r="AT172" s="543" t="s">
        <v>3428</v>
      </c>
      <c r="AU172" s="543" t="s">
        <v>3428</v>
      </c>
    </row>
    <row r="173" spans="1:47" x14ac:dyDescent="0.15">
      <c r="A173" s="543">
        <v>172</v>
      </c>
      <c r="B173" s="544">
        <v>3384292</v>
      </c>
      <c r="C173" s="545" t="s">
        <v>16929</v>
      </c>
      <c r="D173" s="543" t="s">
        <v>16929</v>
      </c>
      <c r="E173" s="543" t="s">
        <v>10460</v>
      </c>
      <c r="F173" s="543" t="s">
        <v>16930</v>
      </c>
      <c r="I173" s="543" t="s">
        <v>16931</v>
      </c>
      <c r="J173" s="543" t="s">
        <v>16931</v>
      </c>
      <c r="M173" s="543" t="s">
        <v>5750</v>
      </c>
      <c r="N173" s="543" t="s">
        <v>16932</v>
      </c>
      <c r="O173" s="543" t="s">
        <v>16933</v>
      </c>
      <c r="P173" s="543" t="s">
        <v>16933</v>
      </c>
      <c r="Q173" s="543" t="s">
        <v>16933</v>
      </c>
      <c r="R173" s="543" t="s">
        <v>10475</v>
      </c>
      <c r="V173" s="543" t="s">
        <v>16934</v>
      </c>
      <c r="X173" s="543" t="s">
        <v>16935</v>
      </c>
      <c r="Y173" s="543" t="s">
        <v>16936</v>
      </c>
      <c r="Z173" s="543" t="s">
        <v>16937</v>
      </c>
      <c r="AA173" s="543" t="s">
        <v>16938</v>
      </c>
      <c r="AB173" s="543" t="s">
        <v>16939</v>
      </c>
      <c r="AC173" s="543" t="s">
        <v>5755</v>
      </c>
      <c r="AD173" s="543" t="s">
        <v>16175</v>
      </c>
      <c r="AE173" s="543" t="s">
        <v>16868</v>
      </c>
      <c r="AF173" s="543" t="s">
        <v>16940</v>
      </c>
      <c r="AG173" s="543" t="s">
        <v>16941</v>
      </c>
      <c r="AI173" s="543" t="s">
        <v>5308</v>
      </c>
      <c r="AJ173" s="543" t="s">
        <v>16942</v>
      </c>
      <c r="AK173" s="543" t="s">
        <v>5759</v>
      </c>
      <c r="AL173" s="543" t="s">
        <v>5759</v>
      </c>
      <c r="AM173" s="543" t="s">
        <v>5759</v>
      </c>
      <c r="AN173" s="543" t="s">
        <v>16943</v>
      </c>
      <c r="AS173" s="543" t="s">
        <v>16944</v>
      </c>
      <c r="AT173" s="543" t="s">
        <v>16945</v>
      </c>
      <c r="AU173" s="543" t="s">
        <v>16937</v>
      </c>
    </row>
    <row r="174" spans="1:47" x14ac:dyDescent="0.15">
      <c r="A174" s="543">
        <v>173</v>
      </c>
      <c r="B174" s="544">
        <v>3113843</v>
      </c>
      <c r="C174" s="545" t="s">
        <v>6336</v>
      </c>
      <c r="D174" s="543" t="s">
        <v>6336</v>
      </c>
      <c r="E174" s="543" t="s">
        <v>998</v>
      </c>
      <c r="F174" s="543" t="s">
        <v>6337</v>
      </c>
      <c r="I174" s="543" t="s">
        <v>1008</v>
      </c>
      <c r="J174" s="543" t="s">
        <v>1008</v>
      </c>
      <c r="M174" s="543" t="s">
        <v>5750</v>
      </c>
      <c r="N174" s="543" t="s">
        <v>6257</v>
      </c>
      <c r="O174" s="543" t="s">
        <v>1002</v>
      </c>
      <c r="P174" s="543" t="s">
        <v>1002</v>
      </c>
      <c r="Q174" s="543" t="s">
        <v>1002</v>
      </c>
      <c r="R174" s="543" t="s">
        <v>6338</v>
      </c>
      <c r="V174" s="543" t="s">
        <v>6339</v>
      </c>
      <c r="X174" s="543" t="s">
        <v>6340</v>
      </c>
      <c r="Y174" s="543" t="s">
        <v>1004</v>
      </c>
      <c r="Z174" s="543" t="s">
        <v>1005</v>
      </c>
      <c r="AA174" s="543" t="s">
        <v>1006</v>
      </c>
      <c r="AB174" s="543" t="s">
        <v>6341</v>
      </c>
      <c r="AC174" s="543" t="s">
        <v>5755</v>
      </c>
      <c r="AD174" s="543" t="s">
        <v>5779</v>
      </c>
      <c r="AE174" s="543" t="s">
        <v>1003</v>
      </c>
      <c r="AF174" s="543" t="s">
        <v>6342</v>
      </c>
      <c r="AG174" s="543" t="s">
        <v>6343</v>
      </c>
      <c r="AJ174" s="543" t="s">
        <v>6344</v>
      </c>
      <c r="AK174" s="543" t="s">
        <v>5759</v>
      </c>
      <c r="AL174" s="543" t="s">
        <v>5759</v>
      </c>
      <c r="AM174" s="543" t="s">
        <v>5759</v>
      </c>
      <c r="AN174" s="543" t="s">
        <v>6345</v>
      </c>
      <c r="AS174" s="543" t="s">
        <v>16946</v>
      </c>
      <c r="AT174" s="543" t="s">
        <v>16947</v>
      </c>
      <c r="AU174" s="543" t="s">
        <v>1005</v>
      </c>
    </row>
    <row r="175" spans="1:47" x14ac:dyDescent="0.15">
      <c r="A175" s="543">
        <v>174</v>
      </c>
      <c r="B175" s="544">
        <v>2989788</v>
      </c>
      <c r="C175" s="545" t="s">
        <v>10500</v>
      </c>
      <c r="D175" s="543" t="s">
        <v>10500</v>
      </c>
      <c r="E175" s="543" t="s">
        <v>10498</v>
      </c>
      <c r="F175" s="543" t="s">
        <v>16948</v>
      </c>
      <c r="I175" s="543" t="s">
        <v>3022</v>
      </c>
      <c r="J175" s="543" t="s">
        <v>3022</v>
      </c>
      <c r="M175" s="543" t="s">
        <v>5750</v>
      </c>
      <c r="N175" s="543" t="s">
        <v>16949</v>
      </c>
      <c r="O175" s="543" t="s">
        <v>2990</v>
      </c>
      <c r="P175" s="543" t="s">
        <v>2990</v>
      </c>
      <c r="Q175" s="543" t="s">
        <v>2990</v>
      </c>
      <c r="R175" s="543" t="s">
        <v>2989</v>
      </c>
      <c r="S175" s="543" t="s">
        <v>5750</v>
      </c>
      <c r="T175" s="543" t="s">
        <v>16950</v>
      </c>
      <c r="U175" s="543" t="s">
        <v>16951</v>
      </c>
      <c r="V175" s="543" t="s">
        <v>16952</v>
      </c>
      <c r="X175" s="543" t="s">
        <v>16953</v>
      </c>
      <c r="Y175" s="543" t="s">
        <v>3019</v>
      </c>
      <c r="Z175" s="543" t="s">
        <v>3020</v>
      </c>
      <c r="AA175" s="543" t="s">
        <v>16954</v>
      </c>
      <c r="AB175" s="543" t="s">
        <v>7747</v>
      </c>
      <c r="AC175" s="543" t="s">
        <v>5755</v>
      </c>
      <c r="AD175" s="543" t="s">
        <v>16175</v>
      </c>
      <c r="AE175" s="543" t="s">
        <v>16955</v>
      </c>
      <c r="AF175" s="543" t="s">
        <v>16956</v>
      </c>
      <c r="AG175" s="543" t="s">
        <v>16957</v>
      </c>
      <c r="AH175" s="543" t="s">
        <v>16958</v>
      </c>
      <c r="AI175" s="543" t="s">
        <v>5309</v>
      </c>
      <c r="AJ175" s="543" t="s">
        <v>16959</v>
      </c>
      <c r="AK175" s="543" t="s">
        <v>6388</v>
      </c>
      <c r="AL175" s="543" t="s">
        <v>6388</v>
      </c>
      <c r="AM175" s="543" t="s">
        <v>6388</v>
      </c>
      <c r="AN175" s="543" t="s">
        <v>7752</v>
      </c>
      <c r="AO175" s="543" t="s">
        <v>16960</v>
      </c>
      <c r="AP175" s="543" t="s">
        <v>16961</v>
      </c>
      <c r="AQ175" s="543" t="s">
        <v>16962</v>
      </c>
      <c r="AR175" s="543" t="s">
        <v>16963</v>
      </c>
      <c r="AS175" s="543" t="s">
        <v>3100</v>
      </c>
      <c r="AT175" s="543" t="s">
        <v>3100</v>
      </c>
      <c r="AU175" s="543" t="s">
        <v>3020</v>
      </c>
    </row>
    <row r="176" spans="1:47" x14ac:dyDescent="0.15">
      <c r="A176" s="543">
        <v>175</v>
      </c>
      <c r="C176" s="545" t="s">
        <v>6346</v>
      </c>
      <c r="D176" s="543" t="s">
        <v>6346</v>
      </c>
      <c r="E176" s="543" t="s">
        <v>194</v>
      </c>
      <c r="I176" s="543" t="s">
        <v>188</v>
      </c>
      <c r="J176" s="543" t="s">
        <v>188</v>
      </c>
      <c r="M176" s="543" t="s">
        <v>5750</v>
      </c>
      <c r="N176" s="543" t="s">
        <v>6347</v>
      </c>
      <c r="O176" s="543" t="s">
        <v>197</v>
      </c>
      <c r="P176" s="543" t="s">
        <v>197</v>
      </c>
      <c r="R176" s="543" t="s">
        <v>6348</v>
      </c>
      <c r="V176" s="543" t="s">
        <v>6349</v>
      </c>
      <c r="Y176" s="543" t="s">
        <v>183</v>
      </c>
      <c r="Z176" s="543" t="s">
        <v>199</v>
      </c>
      <c r="AA176" s="543" t="s">
        <v>200</v>
      </c>
      <c r="AB176" s="543" t="s">
        <v>6350</v>
      </c>
      <c r="AC176" s="543" t="s">
        <v>5755</v>
      </c>
      <c r="AD176" s="543" t="s">
        <v>5788</v>
      </c>
      <c r="AE176" s="543" t="s">
        <v>198</v>
      </c>
      <c r="AF176" s="543" t="s">
        <v>6351</v>
      </c>
      <c r="AJ176" s="543" t="s">
        <v>16964</v>
      </c>
      <c r="AK176" s="543" t="s">
        <v>5759</v>
      </c>
      <c r="AM176" s="543" t="s">
        <v>5759</v>
      </c>
      <c r="AN176" s="543" t="s">
        <v>6353</v>
      </c>
      <c r="AS176" s="543" t="s">
        <v>16965</v>
      </c>
      <c r="AU176" s="543" t="s">
        <v>199</v>
      </c>
    </row>
    <row r="177" spans="1:47" x14ac:dyDescent="0.15">
      <c r="A177" s="543">
        <v>176</v>
      </c>
      <c r="C177" s="545" t="s">
        <v>6873</v>
      </c>
      <c r="D177" s="543" t="s">
        <v>6873</v>
      </c>
      <c r="E177" s="543" t="s">
        <v>3148</v>
      </c>
      <c r="I177" s="543" t="s">
        <v>3157</v>
      </c>
      <c r="J177" s="543" t="s">
        <v>3157</v>
      </c>
      <c r="M177" s="543" t="s">
        <v>5750</v>
      </c>
      <c r="N177" s="543" t="s">
        <v>6874</v>
      </c>
      <c r="O177" s="543" t="s">
        <v>3150</v>
      </c>
      <c r="P177" s="543" t="s">
        <v>3150</v>
      </c>
      <c r="R177" s="543" t="s">
        <v>6875</v>
      </c>
      <c r="V177" s="543" t="s">
        <v>6876</v>
      </c>
      <c r="Y177" s="543" t="s">
        <v>3152</v>
      </c>
      <c r="Z177" s="543" t="s">
        <v>3153</v>
      </c>
      <c r="AA177" s="543" t="s">
        <v>3154</v>
      </c>
      <c r="AB177" s="543" t="s">
        <v>6877</v>
      </c>
      <c r="AC177" s="543" t="s">
        <v>5755</v>
      </c>
      <c r="AD177" s="543" t="s">
        <v>5788</v>
      </c>
      <c r="AE177" s="543" t="s">
        <v>3151</v>
      </c>
      <c r="AF177" s="543" t="s">
        <v>6878</v>
      </c>
      <c r="AI177" s="543" t="s">
        <v>6879</v>
      </c>
      <c r="AJ177" s="543" t="s">
        <v>6880</v>
      </c>
      <c r="AK177" s="543" t="s">
        <v>5759</v>
      </c>
      <c r="AM177" s="543" t="s">
        <v>5759</v>
      </c>
      <c r="AN177" s="543" t="s">
        <v>6881</v>
      </c>
      <c r="AS177" s="543" t="s">
        <v>16966</v>
      </c>
      <c r="AU177" s="543" t="s">
        <v>3153</v>
      </c>
    </row>
    <row r="178" spans="1:47" x14ac:dyDescent="0.15">
      <c r="A178" s="543">
        <v>177</v>
      </c>
      <c r="B178" s="544">
        <v>3932630</v>
      </c>
      <c r="C178" s="545" t="s">
        <v>1965</v>
      </c>
      <c r="D178" s="543" t="s">
        <v>1965</v>
      </c>
      <c r="E178" s="543" t="s">
        <v>1966</v>
      </c>
      <c r="F178" s="543" t="s">
        <v>6354</v>
      </c>
      <c r="I178" s="543" t="s">
        <v>1975</v>
      </c>
      <c r="J178" s="543" t="s">
        <v>1975</v>
      </c>
      <c r="M178" s="543" t="s">
        <v>5750</v>
      </c>
      <c r="N178" s="543" t="s">
        <v>6355</v>
      </c>
      <c r="O178" s="543" t="s">
        <v>1970</v>
      </c>
      <c r="P178" s="543" t="s">
        <v>1970</v>
      </c>
      <c r="Q178" s="543" t="s">
        <v>1970</v>
      </c>
      <c r="R178" s="543" t="s">
        <v>6356</v>
      </c>
      <c r="S178" s="543" t="s">
        <v>5750</v>
      </c>
      <c r="T178" s="543" t="s">
        <v>6357</v>
      </c>
      <c r="U178" s="543" t="s">
        <v>6358</v>
      </c>
      <c r="V178" s="543" t="s">
        <v>6359</v>
      </c>
      <c r="X178" s="543" t="s">
        <v>6360</v>
      </c>
      <c r="Y178" s="543" t="s">
        <v>1972</v>
      </c>
      <c r="Z178" s="543" t="s">
        <v>1973</v>
      </c>
      <c r="AA178" s="543" t="s">
        <v>1974</v>
      </c>
      <c r="AB178" s="543" t="s">
        <v>6361</v>
      </c>
      <c r="AC178" s="543" t="s">
        <v>5755</v>
      </c>
      <c r="AD178" s="543" t="s">
        <v>5779</v>
      </c>
      <c r="AE178" s="543" t="s">
        <v>1971</v>
      </c>
      <c r="AF178" s="543" t="s">
        <v>6362</v>
      </c>
      <c r="AG178" s="543" t="s">
        <v>6363</v>
      </c>
      <c r="AI178" s="543" t="s">
        <v>6364</v>
      </c>
      <c r="AJ178" s="543" t="s">
        <v>6365</v>
      </c>
      <c r="AK178" s="543" t="s">
        <v>5759</v>
      </c>
      <c r="AL178" s="543" t="s">
        <v>5759</v>
      </c>
      <c r="AM178" s="543" t="s">
        <v>5759</v>
      </c>
      <c r="AN178" s="543" t="s">
        <v>6366</v>
      </c>
      <c r="AO178" s="543" t="s">
        <v>6367</v>
      </c>
      <c r="AP178" s="543" t="s">
        <v>6368</v>
      </c>
      <c r="AQ178" s="543" t="s">
        <v>6366</v>
      </c>
      <c r="AR178" s="543" t="s">
        <v>6361</v>
      </c>
      <c r="AS178" s="543" t="s">
        <v>16967</v>
      </c>
      <c r="AT178" s="543" t="s">
        <v>16968</v>
      </c>
      <c r="AU178" s="543" t="s">
        <v>1973</v>
      </c>
    </row>
    <row r="179" spans="1:47" x14ac:dyDescent="0.15">
      <c r="A179" s="543">
        <v>178</v>
      </c>
      <c r="B179" s="544">
        <v>4531873</v>
      </c>
      <c r="C179" s="545" t="s">
        <v>10532</v>
      </c>
      <c r="D179" s="543" t="s">
        <v>10532</v>
      </c>
      <c r="E179" s="543" t="s">
        <v>10530</v>
      </c>
      <c r="F179" s="543" t="s">
        <v>16969</v>
      </c>
      <c r="I179" s="543" t="s">
        <v>16970</v>
      </c>
      <c r="J179" s="543" t="s">
        <v>16970</v>
      </c>
      <c r="M179" s="543" t="s">
        <v>5750</v>
      </c>
      <c r="N179" s="543" t="s">
        <v>16971</v>
      </c>
      <c r="O179" s="543" t="s">
        <v>760</v>
      </c>
      <c r="P179" s="543" t="s">
        <v>760</v>
      </c>
      <c r="Q179" s="543" t="s">
        <v>760</v>
      </c>
      <c r="R179" s="543" t="s">
        <v>759</v>
      </c>
      <c r="S179" s="543" t="s">
        <v>7534</v>
      </c>
      <c r="T179" s="543" t="s">
        <v>16972</v>
      </c>
      <c r="U179" s="543" t="s">
        <v>16973</v>
      </c>
      <c r="V179" s="543" t="s">
        <v>16974</v>
      </c>
      <c r="X179" s="543" t="s">
        <v>16975</v>
      </c>
      <c r="Y179" s="543" t="s">
        <v>16976</v>
      </c>
      <c r="Z179" s="543" t="s">
        <v>16977</v>
      </c>
      <c r="AA179" s="543" t="s">
        <v>16978</v>
      </c>
      <c r="AB179" s="543" t="s">
        <v>16979</v>
      </c>
      <c r="AC179" s="543" t="s">
        <v>6154</v>
      </c>
      <c r="AD179" s="543" t="s">
        <v>6155</v>
      </c>
      <c r="AE179" s="543" t="s">
        <v>16980</v>
      </c>
      <c r="AF179" s="543" t="s">
        <v>16981</v>
      </c>
      <c r="AG179" s="543" t="s">
        <v>16982</v>
      </c>
      <c r="AH179" s="543" t="s">
        <v>16983</v>
      </c>
      <c r="AI179" s="543" t="s">
        <v>5314</v>
      </c>
      <c r="AJ179" s="543" t="s">
        <v>16984</v>
      </c>
      <c r="AK179" s="543" t="s">
        <v>5759</v>
      </c>
      <c r="AL179" s="543" t="s">
        <v>5759</v>
      </c>
      <c r="AM179" s="543" t="s">
        <v>5759</v>
      </c>
      <c r="AN179" s="543" t="s">
        <v>16985</v>
      </c>
      <c r="AO179" s="543" t="s">
        <v>16986</v>
      </c>
      <c r="AP179" s="543" t="s">
        <v>16987</v>
      </c>
      <c r="AQ179" s="543" t="s">
        <v>16986</v>
      </c>
      <c r="AR179" s="543" t="s">
        <v>16987</v>
      </c>
      <c r="AS179" s="543" t="s">
        <v>16988</v>
      </c>
      <c r="AT179" s="543" t="s">
        <v>16989</v>
      </c>
      <c r="AU179" s="543" t="s">
        <v>16977</v>
      </c>
    </row>
    <row r="180" spans="1:47" x14ac:dyDescent="0.15">
      <c r="A180" s="543">
        <v>179</v>
      </c>
      <c r="B180" s="544">
        <v>3989071</v>
      </c>
      <c r="C180" s="545" t="s">
        <v>10569</v>
      </c>
      <c r="D180" s="543" t="s">
        <v>10569</v>
      </c>
      <c r="E180" s="543" t="s">
        <v>10567</v>
      </c>
      <c r="F180" s="543" t="s">
        <v>16990</v>
      </c>
      <c r="I180" s="543" t="s">
        <v>16991</v>
      </c>
      <c r="J180" s="543" t="s">
        <v>16991</v>
      </c>
      <c r="M180" s="543" t="s">
        <v>5750</v>
      </c>
      <c r="N180" s="543" t="s">
        <v>16992</v>
      </c>
      <c r="O180" s="543" t="s">
        <v>3106</v>
      </c>
      <c r="P180" s="543" t="s">
        <v>3106</v>
      </c>
      <c r="Q180" s="543" t="s">
        <v>3106</v>
      </c>
      <c r="R180" s="543" t="s">
        <v>1596</v>
      </c>
      <c r="V180" s="543" t="s">
        <v>16993</v>
      </c>
      <c r="X180" s="543" t="s">
        <v>16994</v>
      </c>
      <c r="Y180" s="543" t="s">
        <v>3188</v>
      </c>
      <c r="Z180" s="543" t="s">
        <v>16995</v>
      </c>
      <c r="AA180" s="543" t="s">
        <v>16996</v>
      </c>
      <c r="AB180" s="543" t="s">
        <v>16997</v>
      </c>
      <c r="AC180" s="543" t="s">
        <v>6154</v>
      </c>
      <c r="AD180" s="543" t="s">
        <v>6155</v>
      </c>
      <c r="AE180" s="543" t="s">
        <v>10579</v>
      </c>
      <c r="AF180" s="543" t="s">
        <v>16998</v>
      </c>
      <c r="AG180" s="543" t="s">
        <v>16999</v>
      </c>
      <c r="AH180" s="543" t="s">
        <v>17000</v>
      </c>
      <c r="AJ180" s="543" t="s">
        <v>17001</v>
      </c>
      <c r="AK180" s="543" t="s">
        <v>5759</v>
      </c>
      <c r="AL180" s="543" t="s">
        <v>5759</v>
      </c>
      <c r="AM180" s="543" t="s">
        <v>5759</v>
      </c>
      <c r="AN180" s="543" t="s">
        <v>17002</v>
      </c>
      <c r="AS180" s="543" t="s">
        <v>16995</v>
      </c>
      <c r="AT180" s="543" t="s">
        <v>16995</v>
      </c>
      <c r="AU180" s="543" t="s">
        <v>16995</v>
      </c>
    </row>
    <row r="181" spans="1:47" x14ac:dyDescent="0.15">
      <c r="A181" s="543">
        <v>180</v>
      </c>
      <c r="B181" s="544">
        <v>4047929</v>
      </c>
      <c r="C181" s="545" t="s">
        <v>10593</v>
      </c>
      <c r="D181" s="543" t="s">
        <v>17003</v>
      </c>
      <c r="E181" s="543" t="s">
        <v>10591</v>
      </c>
      <c r="F181" s="543" t="s">
        <v>17004</v>
      </c>
      <c r="I181" s="543" t="s">
        <v>804</v>
      </c>
      <c r="J181" s="543" t="s">
        <v>804</v>
      </c>
      <c r="K181" s="543" t="s">
        <v>10595</v>
      </c>
      <c r="L181" s="543" t="s">
        <v>17005</v>
      </c>
      <c r="M181" s="543" t="s">
        <v>5750</v>
      </c>
      <c r="N181" s="543" t="s">
        <v>6220</v>
      </c>
      <c r="O181" s="543" t="s">
        <v>17006</v>
      </c>
      <c r="P181" s="543" t="s">
        <v>17006</v>
      </c>
      <c r="Q181" s="543" t="s">
        <v>17006</v>
      </c>
      <c r="R181" s="543" t="s">
        <v>784</v>
      </c>
      <c r="S181" s="543" t="s">
        <v>5849</v>
      </c>
      <c r="T181" s="543" t="s">
        <v>17007</v>
      </c>
      <c r="U181" s="543" t="s">
        <v>17008</v>
      </c>
      <c r="W181" s="543" t="s">
        <v>17009</v>
      </c>
      <c r="X181" s="543" t="s">
        <v>17010</v>
      </c>
      <c r="Y181" s="543" t="s">
        <v>17011</v>
      </c>
      <c r="Z181" s="543" t="s">
        <v>17012</v>
      </c>
      <c r="AA181" s="543" t="s">
        <v>17013</v>
      </c>
      <c r="AB181" s="543" t="s">
        <v>17014</v>
      </c>
      <c r="AC181" s="543" t="s">
        <v>5755</v>
      </c>
      <c r="AD181" s="543" t="s">
        <v>5779</v>
      </c>
      <c r="AE181" s="543" t="s">
        <v>17015</v>
      </c>
      <c r="AF181" s="543" t="s">
        <v>17016</v>
      </c>
      <c r="AG181" s="543" t="s">
        <v>17017</v>
      </c>
      <c r="AH181" s="543" t="s">
        <v>17018</v>
      </c>
      <c r="AI181" s="543" t="s">
        <v>5317</v>
      </c>
      <c r="AJ181" s="543" t="s">
        <v>17019</v>
      </c>
      <c r="AK181" s="543" t="s">
        <v>5759</v>
      </c>
      <c r="AL181" s="543" t="s">
        <v>5759</v>
      </c>
      <c r="AM181" s="543" t="s">
        <v>5759</v>
      </c>
      <c r="AN181" s="543" t="s">
        <v>17020</v>
      </c>
      <c r="AO181" s="543" t="s">
        <v>17021</v>
      </c>
      <c r="AP181" s="543" t="s">
        <v>17022</v>
      </c>
      <c r="AQ181" s="543" t="s">
        <v>17021</v>
      </c>
      <c r="AR181" s="543" t="s">
        <v>17022</v>
      </c>
      <c r="AS181" s="543" t="s">
        <v>17023</v>
      </c>
      <c r="AT181" s="543" t="s">
        <v>17024</v>
      </c>
      <c r="AU181" s="543" t="s">
        <v>17012</v>
      </c>
    </row>
    <row r="182" spans="1:47" x14ac:dyDescent="0.15">
      <c r="A182" s="543">
        <v>181</v>
      </c>
      <c r="B182" s="544">
        <v>3767993</v>
      </c>
      <c r="C182" s="545" t="s">
        <v>10632</v>
      </c>
      <c r="D182" s="543" t="s">
        <v>10632</v>
      </c>
      <c r="E182" s="543" t="s">
        <v>10630</v>
      </c>
      <c r="F182" s="543" t="s">
        <v>17025</v>
      </c>
      <c r="I182" s="543" t="s">
        <v>1587</v>
      </c>
      <c r="J182" s="543" t="s">
        <v>1587</v>
      </c>
      <c r="M182" s="543" t="s">
        <v>5750</v>
      </c>
      <c r="N182" s="543" t="s">
        <v>17026</v>
      </c>
      <c r="O182" s="543" t="s">
        <v>109</v>
      </c>
      <c r="P182" s="543" t="s">
        <v>109</v>
      </c>
      <c r="Q182" s="543" t="s">
        <v>109</v>
      </c>
      <c r="R182" s="543" t="s">
        <v>1569</v>
      </c>
      <c r="V182" s="543" t="s">
        <v>17027</v>
      </c>
      <c r="X182" s="543" t="s">
        <v>17028</v>
      </c>
      <c r="Y182" s="543" t="s">
        <v>17029</v>
      </c>
      <c r="Z182" s="543" t="s">
        <v>17030</v>
      </c>
      <c r="AA182" s="543" t="s">
        <v>17031</v>
      </c>
      <c r="AB182" s="543" t="s">
        <v>17032</v>
      </c>
      <c r="AC182" s="543" t="s">
        <v>6154</v>
      </c>
      <c r="AD182" s="543" t="s">
        <v>6155</v>
      </c>
      <c r="AE182" s="543" t="s">
        <v>1583</v>
      </c>
      <c r="AF182" s="543" t="s">
        <v>17033</v>
      </c>
      <c r="AG182" s="543" t="s">
        <v>17034</v>
      </c>
      <c r="AH182" s="543" t="s">
        <v>17035</v>
      </c>
      <c r="AI182" s="543" t="s">
        <v>5319</v>
      </c>
      <c r="AJ182" s="543" t="s">
        <v>17036</v>
      </c>
      <c r="AK182" s="543" t="s">
        <v>5759</v>
      </c>
      <c r="AL182" s="543" t="s">
        <v>5759</v>
      </c>
      <c r="AM182" s="543" t="s">
        <v>5759</v>
      </c>
      <c r="AN182" s="543" t="s">
        <v>17037</v>
      </c>
      <c r="AS182" s="543" t="s">
        <v>17038</v>
      </c>
      <c r="AT182" s="543" t="s">
        <v>17038</v>
      </c>
      <c r="AU182" s="543" t="s">
        <v>17030</v>
      </c>
    </row>
    <row r="183" spans="1:47" x14ac:dyDescent="0.15">
      <c r="A183" s="543">
        <v>182</v>
      </c>
      <c r="B183" s="544">
        <v>2926040</v>
      </c>
      <c r="C183" s="545" t="s">
        <v>17039</v>
      </c>
      <c r="D183" s="543" t="s">
        <v>17039</v>
      </c>
      <c r="E183" s="543" t="s">
        <v>10681</v>
      </c>
      <c r="F183" s="543" t="s">
        <v>17040</v>
      </c>
      <c r="I183" s="543" t="s">
        <v>17041</v>
      </c>
      <c r="J183" s="543" t="s">
        <v>17041</v>
      </c>
      <c r="M183" s="543" t="s">
        <v>5750</v>
      </c>
      <c r="N183" s="543" t="s">
        <v>17042</v>
      </c>
      <c r="O183" s="543" t="s">
        <v>2990</v>
      </c>
      <c r="P183" s="543" t="s">
        <v>2990</v>
      </c>
      <c r="Q183" s="543" t="s">
        <v>2990</v>
      </c>
      <c r="R183" s="543" t="s">
        <v>2989</v>
      </c>
      <c r="S183" s="543" t="s">
        <v>5750</v>
      </c>
      <c r="T183" s="543" t="s">
        <v>17043</v>
      </c>
      <c r="U183" s="543" t="s">
        <v>5883</v>
      </c>
      <c r="V183" s="543" t="s">
        <v>17044</v>
      </c>
      <c r="X183" s="543" t="s">
        <v>17045</v>
      </c>
      <c r="Y183" s="543" t="s">
        <v>17046</v>
      </c>
      <c r="Z183" s="543" t="s">
        <v>17047</v>
      </c>
      <c r="AA183" s="543" t="s">
        <v>17048</v>
      </c>
      <c r="AB183" s="543" t="s">
        <v>17049</v>
      </c>
      <c r="AC183" s="543" t="s">
        <v>5755</v>
      </c>
      <c r="AD183" s="543" t="s">
        <v>16175</v>
      </c>
      <c r="AE183" s="543" t="s">
        <v>17050</v>
      </c>
      <c r="AF183" s="543" t="s">
        <v>17051</v>
      </c>
      <c r="AG183" s="543" t="s">
        <v>17052</v>
      </c>
      <c r="AJ183" s="543" t="s">
        <v>17053</v>
      </c>
      <c r="AK183" s="543" t="s">
        <v>5759</v>
      </c>
      <c r="AL183" s="543" t="s">
        <v>5759</v>
      </c>
      <c r="AM183" s="543" t="s">
        <v>5759</v>
      </c>
      <c r="AN183" s="543" t="s">
        <v>17054</v>
      </c>
      <c r="AO183" s="543" t="s">
        <v>17055</v>
      </c>
      <c r="AP183" s="543" t="s">
        <v>17056</v>
      </c>
      <c r="AQ183" s="543" t="s">
        <v>17057</v>
      </c>
      <c r="AR183" s="543" t="s">
        <v>17058</v>
      </c>
      <c r="AS183" s="543" t="s">
        <v>17059</v>
      </c>
      <c r="AT183" s="543" t="s">
        <v>17059</v>
      </c>
      <c r="AU183" s="543" t="s">
        <v>17047</v>
      </c>
    </row>
    <row r="184" spans="1:47" x14ac:dyDescent="0.15">
      <c r="A184" s="543">
        <v>183</v>
      </c>
      <c r="C184" s="545" t="s">
        <v>6369</v>
      </c>
      <c r="D184" s="543" t="s">
        <v>6369</v>
      </c>
      <c r="E184" s="543" t="s">
        <v>2644</v>
      </c>
      <c r="I184" s="543" t="s">
        <v>2637</v>
      </c>
      <c r="J184" s="543" t="s">
        <v>2637</v>
      </c>
      <c r="M184" s="543" t="s">
        <v>5750</v>
      </c>
      <c r="N184" s="543" t="s">
        <v>6370</v>
      </c>
      <c r="O184" s="543" t="s">
        <v>2646</v>
      </c>
      <c r="P184" s="543" t="s">
        <v>2646</v>
      </c>
      <c r="R184" s="543" t="s">
        <v>6371</v>
      </c>
      <c r="V184" s="543" t="s">
        <v>6372</v>
      </c>
      <c r="Y184" s="543" t="s">
        <v>2633</v>
      </c>
      <c r="Z184" s="543" t="s">
        <v>2648</v>
      </c>
      <c r="AA184" s="543" t="s">
        <v>2649</v>
      </c>
      <c r="AB184" s="543" t="s">
        <v>6373</v>
      </c>
      <c r="AC184" s="543" t="s">
        <v>5755</v>
      </c>
      <c r="AD184" s="543" t="s">
        <v>5788</v>
      </c>
      <c r="AE184" s="543" t="s">
        <v>2647</v>
      </c>
      <c r="AF184" s="543" t="s">
        <v>6374</v>
      </c>
      <c r="AJ184" s="543" t="s">
        <v>6375</v>
      </c>
      <c r="AK184" s="543" t="s">
        <v>5759</v>
      </c>
      <c r="AM184" s="543" t="s">
        <v>5759</v>
      </c>
      <c r="AN184" s="543" t="s">
        <v>6376</v>
      </c>
      <c r="AS184" s="543" t="s">
        <v>2648</v>
      </c>
      <c r="AU184" s="543" t="s">
        <v>2648</v>
      </c>
    </row>
    <row r="185" spans="1:47" x14ac:dyDescent="0.15">
      <c r="A185" s="543">
        <v>184</v>
      </c>
      <c r="B185" s="544">
        <v>3703297</v>
      </c>
      <c r="C185" s="545" t="s">
        <v>4591</v>
      </c>
      <c r="D185" s="543" t="s">
        <v>4591</v>
      </c>
      <c r="E185" s="543" t="s">
        <v>3318</v>
      </c>
      <c r="F185" s="543" t="s">
        <v>7043</v>
      </c>
      <c r="I185" s="543" t="s">
        <v>3328</v>
      </c>
      <c r="J185" s="543" t="s">
        <v>3328</v>
      </c>
      <c r="M185" s="543" t="s">
        <v>5750</v>
      </c>
      <c r="N185" s="543" t="s">
        <v>7044</v>
      </c>
      <c r="O185" s="543" t="s">
        <v>3322</v>
      </c>
      <c r="P185" s="543" t="s">
        <v>3322</v>
      </c>
      <c r="Q185" s="543" t="s">
        <v>3322</v>
      </c>
      <c r="R185" s="543" t="s">
        <v>7045</v>
      </c>
      <c r="V185" s="543" t="s">
        <v>7046</v>
      </c>
      <c r="X185" s="543" t="s">
        <v>7047</v>
      </c>
      <c r="Y185" s="543" t="s">
        <v>3324</v>
      </c>
      <c r="Z185" s="543" t="s">
        <v>3325</v>
      </c>
      <c r="AA185" s="543" t="s">
        <v>3326</v>
      </c>
      <c r="AB185" s="543" t="s">
        <v>17060</v>
      </c>
      <c r="AC185" s="543" t="s">
        <v>6154</v>
      </c>
      <c r="AD185" s="543" t="s">
        <v>6203</v>
      </c>
      <c r="AE185" s="543" t="s">
        <v>3323</v>
      </c>
      <c r="AF185" s="543" t="s">
        <v>7049</v>
      </c>
      <c r="AG185" s="543" t="s">
        <v>7050</v>
      </c>
      <c r="AI185" s="543" t="s">
        <v>7051</v>
      </c>
      <c r="AJ185" s="543" t="s">
        <v>7052</v>
      </c>
      <c r="AK185" s="543" t="s">
        <v>5759</v>
      </c>
      <c r="AL185" s="543" t="s">
        <v>5759</v>
      </c>
      <c r="AM185" s="543" t="s">
        <v>5759</v>
      </c>
      <c r="AN185" s="543" t="s">
        <v>7053</v>
      </c>
      <c r="AS185" s="543" t="s">
        <v>17061</v>
      </c>
      <c r="AT185" s="543" t="s">
        <v>17062</v>
      </c>
      <c r="AU185" s="543" t="s">
        <v>3325</v>
      </c>
    </row>
    <row r="186" spans="1:47" x14ac:dyDescent="0.15">
      <c r="A186" s="543">
        <v>185</v>
      </c>
      <c r="B186" s="544">
        <v>3567736</v>
      </c>
      <c r="C186" s="545" t="s">
        <v>10718</v>
      </c>
      <c r="D186" s="543" t="s">
        <v>10718</v>
      </c>
      <c r="E186" s="543" t="s">
        <v>10716</v>
      </c>
      <c r="F186" s="543" t="s">
        <v>17063</v>
      </c>
      <c r="I186" s="543" t="s">
        <v>17064</v>
      </c>
      <c r="J186" s="543" t="s">
        <v>17064</v>
      </c>
      <c r="M186" s="543" t="s">
        <v>5750</v>
      </c>
      <c r="N186" s="543" t="s">
        <v>17065</v>
      </c>
      <c r="O186" s="543" t="s">
        <v>3322</v>
      </c>
      <c r="P186" s="543" t="s">
        <v>3322</v>
      </c>
      <c r="Q186" s="543" t="s">
        <v>3322</v>
      </c>
      <c r="R186" s="543" t="s">
        <v>7725</v>
      </c>
      <c r="V186" s="543" t="s">
        <v>17066</v>
      </c>
      <c r="X186" s="543" t="s">
        <v>17067</v>
      </c>
      <c r="Y186" s="543" t="s">
        <v>17068</v>
      </c>
      <c r="Z186" s="543" t="s">
        <v>17069</v>
      </c>
      <c r="AA186" s="543" t="s">
        <v>17070</v>
      </c>
      <c r="AB186" s="543" t="s">
        <v>17071</v>
      </c>
      <c r="AC186" s="543" t="s">
        <v>5755</v>
      </c>
      <c r="AD186" s="543" t="s">
        <v>16175</v>
      </c>
      <c r="AE186" s="543" t="s">
        <v>17072</v>
      </c>
      <c r="AF186" s="543" t="s">
        <v>17073</v>
      </c>
      <c r="AG186" s="543" t="s">
        <v>17074</v>
      </c>
      <c r="AI186" s="543" t="s">
        <v>5321</v>
      </c>
      <c r="AK186" s="543" t="s">
        <v>5759</v>
      </c>
      <c r="AL186" s="543" t="s">
        <v>5759</v>
      </c>
      <c r="AM186" s="543" t="s">
        <v>5759</v>
      </c>
      <c r="AN186" s="543" t="s">
        <v>17075</v>
      </c>
      <c r="AS186" s="543" t="s">
        <v>17076</v>
      </c>
      <c r="AT186" s="543" t="s">
        <v>17077</v>
      </c>
      <c r="AU186" s="543" t="s">
        <v>17069</v>
      </c>
    </row>
    <row r="187" spans="1:47" x14ac:dyDescent="0.15">
      <c r="A187" s="543">
        <v>186</v>
      </c>
      <c r="B187" s="544">
        <v>4183797</v>
      </c>
      <c r="C187" s="545" t="s">
        <v>10747</v>
      </c>
      <c r="D187" s="543" t="s">
        <v>10747</v>
      </c>
      <c r="E187" s="543" t="s">
        <v>10745</v>
      </c>
      <c r="F187" s="543" t="s">
        <v>17078</v>
      </c>
      <c r="I187" s="543" t="s">
        <v>16285</v>
      </c>
      <c r="J187" s="543" t="s">
        <v>16285</v>
      </c>
      <c r="M187" s="543" t="s">
        <v>5750</v>
      </c>
      <c r="N187" s="543" t="s">
        <v>17079</v>
      </c>
      <c r="O187" s="543" t="s">
        <v>1774</v>
      </c>
      <c r="P187" s="543" t="s">
        <v>1774</v>
      </c>
      <c r="Q187" s="543" t="s">
        <v>1774</v>
      </c>
      <c r="R187" s="543" t="s">
        <v>10757</v>
      </c>
      <c r="V187" s="543" t="s">
        <v>7046</v>
      </c>
      <c r="X187" s="543" t="s">
        <v>17080</v>
      </c>
      <c r="Y187" s="543" t="s">
        <v>17081</v>
      </c>
      <c r="Z187" s="543" t="s">
        <v>17082</v>
      </c>
      <c r="AA187" s="543" t="s">
        <v>17083</v>
      </c>
      <c r="AB187" s="543" t="s">
        <v>17084</v>
      </c>
      <c r="AC187" s="543" t="s">
        <v>5755</v>
      </c>
      <c r="AD187" s="543" t="s">
        <v>16175</v>
      </c>
      <c r="AE187" s="543" t="s">
        <v>10755</v>
      </c>
      <c r="AF187" s="543" t="s">
        <v>17085</v>
      </c>
      <c r="AG187" s="543" t="s">
        <v>17086</v>
      </c>
      <c r="AH187" s="543" t="s">
        <v>17087</v>
      </c>
      <c r="AJ187" s="543" t="s">
        <v>17088</v>
      </c>
      <c r="AK187" s="543" t="s">
        <v>5759</v>
      </c>
      <c r="AL187" s="543" t="s">
        <v>5759</v>
      </c>
      <c r="AM187" s="543" t="s">
        <v>5759</v>
      </c>
      <c r="AN187" s="543" t="s">
        <v>17089</v>
      </c>
      <c r="AS187" s="543" t="s">
        <v>17082</v>
      </c>
      <c r="AT187" s="543" t="s">
        <v>17082</v>
      </c>
      <c r="AU187" s="543" t="s">
        <v>17082</v>
      </c>
    </row>
    <row r="188" spans="1:47" x14ac:dyDescent="0.15">
      <c r="A188" s="543">
        <v>187</v>
      </c>
      <c r="B188" s="544">
        <v>2995176</v>
      </c>
      <c r="C188" s="545" t="s">
        <v>10784</v>
      </c>
      <c r="D188" s="543" t="s">
        <v>10784</v>
      </c>
      <c r="E188" s="543" t="s">
        <v>10782</v>
      </c>
      <c r="F188" s="543" t="s">
        <v>17090</v>
      </c>
      <c r="I188" s="543" t="s">
        <v>17091</v>
      </c>
      <c r="J188" s="543" t="s">
        <v>17091</v>
      </c>
      <c r="M188" s="543" t="s">
        <v>5750</v>
      </c>
      <c r="N188" s="543" t="s">
        <v>17092</v>
      </c>
      <c r="O188" s="543" t="s">
        <v>1348</v>
      </c>
      <c r="P188" s="543" t="s">
        <v>1348</v>
      </c>
      <c r="Q188" s="543" t="s">
        <v>1348</v>
      </c>
      <c r="R188" s="543" t="s">
        <v>10796</v>
      </c>
      <c r="V188" s="543" t="s">
        <v>17066</v>
      </c>
      <c r="X188" s="543" t="s">
        <v>16671</v>
      </c>
      <c r="Y188" s="543" t="s">
        <v>17093</v>
      </c>
      <c r="Z188" s="543" t="s">
        <v>17094</v>
      </c>
      <c r="AA188" s="543" t="s">
        <v>17095</v>
      </c>
      <c r="AB188" s="543" t="s">
        <v>17096</v>
      </c>
      <c r="AC188" s="543" t="s">
        <v>5755</v>
      </c>
      <c r="AD188" s="543" t="s">
        <v>16175</v>
      </c>
      <c r="AE188" s="543" t="s">
        <v>10795</v>
      </c>
      <c r="AF188" s="543" t="s">
        <v>17097</v>
      </c>
      <c r="AG188" s="543" t="s">
        <v>17098</v>
      </c>
      <c r="AJ188" s="543" t="s">
        <v>17099</v>
      </c>
      <c r="AK188" s="543" t="s">
        <v>5759</v>
      </c>
      <c r="AL188" s="543" t="s">
        <v>5759</v>
      </c>
      <c r="AM188" s="543" t="s">
        <v>5759</v>
      </c>
      <c r="AN188" s="543" t="s">
        <v>17100</v>
      </c>
      <c r="AS188" s="543" t="s">
        <v>17094</v>
      </c>
      <c r="AT188" s="543" t="s">
        <v>17094</v>
      </c>
      <c r="AU188" s="543" t="s">
        <v>17094</v>
      </c>
    </row>
    <row r="189" spans="1:47" x14ac:dyDescent="0.15">
      <c r="A189" s="543">
        <v>188</v>
      </c>
      <c r="B189" s="544">
        <v>2896369</v>
      </c>
      <c r="C189" s="545" t="s">
        <v>17101</v>
      </c>
      <c r="D189" s="543" t="s">
        <v>17101</v>
      </c>
      <c r="E189" s="543" t="s">
        <v>10810</v>
      </c>
      <c r="F189" s="543" t="s">
        <v>17102</v>
      </c>
      <c r="H189" s="543" t="s">
        <v>1618</v>
      </c>
      <c r="I189" s="543" t="s">
        <v>1618</v>
      </c>
      <c r="J189" s="543" t="s">
        <v>1618</v>
      </c>
      <c r="M189" s="543" t="s">
        <v>5750</v>
      </c>
      <c r="N189" s="543" t="s">
        <v>17103</v>
      </c>
      <c r="O189" s="543" t="s">
        <v>1597</v>
      </c>
      <c r="P189" s="543" t="s">
        <v>1597</v>
      </c>
      <c r="Q189" s="543" t="s">
        <v>1597</v>
      </c>
      <c r="R189" s="543" t="s">
        <v>1596</v>
      </c>
      <c r="V189" s="543" t="s">
        <v>17104</v>
      </c>
      <c r="X189" s="543" t="s">
        <v>17105</v>
      </c>
      <c r="Y189" s="543" t="s">
        <v>1615</v>
      </c>
      <c r="Z189" s="543" t="s">
        <v>17106</v>
      </c>
      <c r="AA189" s="543" t="s">
        <v>17107</v>
      </c>
      <c r="AB189" s="543" t="s">
        <v>17108</v>
      </c>
      <c r="AC189" s="543" t="s">
        <v>5755</v>
      </c>
      <c r="AD189" s="543" t="s">
        <v>16175</v>
      </c>
      <c r="AE189" s="543" t="s">
        <v>17109</v>
      </c>
      <c r="AF189" s="543" t="s">
        <v>17110</v>
      </c>
      <c r="AG189" s="543" t="s">
        <v>17111</v>
      </c>
      <c r="AH189" s="543" t="s">
        <v>17112</v>
      </c>
      <c r="AJ189" s="543" t="s">
        <v>17113</v>
      </c>
      <c r="AK189" s="543" t="s">
        <v>5759</v>
      </c>
      <c r="AL189" s="543" t="s">
        <v>5759</v>
      </c>
      <c r="AM189" s="543" t="s">
        <v>5759</v>
      </c>
      <c r="AN189" s="543" t="s">
        <v>17114</v>
      </c>
      <c r="AS189" s="543" t="s">
        <v>17115</v>
      </c>
      <c r="AT189" s="543" t="s">
        <v>17115</v>
      </c>
      <c r="AU189" s="543" t="s">
        <v>17106</v>
      </c>
    </row>
    <row r="190" spans="1:47" x14ac:dyDescent="0.15">
      <c r="A190" s="543">
        <v>189</v>
      </c>
      <c r="C190" s="545" t="s">
        <v>7054</v>
      </c>
      <c r="D190" s="543" t="s">
        <v>7054</v>
      </c>
      <c r="E190" s="543" t="s">
        <v>3479</v>
      </c>
      <c r="H190" s="543" t="s">
        <v>17116</v>
      </c>
      <c r="I190" s="543" t="s">
        <v>3488</v>
      </c>
      <c r="J190" s="543" t="s">
        <v>3488</v>
      </c>
      <c r="M190" s="543" t="s">
        <v>5750</v>
      </c>
      <c r="N190" s="543" t="s">
        <v>7055</v>
      </c>
      <c r="O190" s="543" t="s">
        <v>3481</v>
      </c>
      <c r="P190" s="543" t="s">
        <v>3481</v>
      </c>
      <c r="R190" s="543" t="s">
        <v>7056</v>
      </c>
      <c r="V190" s="543" t="s">
        <v>7057</v>
      </c>
      <c r="Y190" s="543" t="s">
        <v>3483</v>
      </c>
      <c r="Z190" s="543" t="s">
        <v>3484</v>
      </c>
      <c r="AA190" s="543" t="s">
        <v>3485</v>
      </c>
      <c r="AB190" s="543" t="s">
        <v>7058</v>
      </c>
      <c r="AC190" s="543" t="s">
        <v>5755</v>
      </c>
      <c r="AD190" s="543" t="s">
        <v>5788</v>
      </c>
      <c r="AE190" s="543" t="s">
        <v>3482</v>
      </c>
      <c r="AF190" s="543" t="s">
        <v>7059</v>
      </c>
      <c r="AJ190" s="543" t="s">
        <v>7060</v>
      </c>
      <c r="AK190" s="543" t="s">
        <v>5759</v>
      </c>
      <c r="AM190" s="543" t="s">
        <v>5759</v>
      </c>
      <c r="AN190" s="543" t="s">
        <v>7061</v>
      </c>
      <c r="AS190" s="543" t="s">
        <v>17117</v>
      </c>
      <c r="AU190" s="543" t="s">
        <v>3484</v>
      </c>
    </row>
    <row r="191" spans="1:47" x14ac:dyDescent="0.15">
      <c r="A191" s="543">
        <v>190</v>
      </c>
      <c r="B191" s="544">
        <v>2943070</v>
      </c>
      <c r="C191" s="545" t="s">
        <v>17118</v>
      </c>
      <c r="D191" s="543" t="s">
        <v>17118</v>
      </c>
      <c r="E191" s="543" t="s">
        <v>10851</v>
      </c>
      <c r="F191" s="543" t="s">
        <v>17119</v>
      </c>
      <c r="H191" s="543" t="s">
        <v>17120</v>
      </c>
      <c r="I191" s="543" t="s">
        <v>17121</v>
      </c>
      <c r="J191" s="543" t="s">
        <v>17121</v>
      </c>
      <c r="M191" s="543" t="s">
        <v>5750</v>
      </c>
      <c r="N191" s="543" t="s">
        <v>17122</v>
      </c>
      <c r="O191" s="543" t="s">
        <v>10865</v>
      </c>
      <c r="P191" s="543" t="s">
        <v>10865</v>
      </c>
      <c r="Q191" s="543" t="s">
        <v>10865</v>
      </c>
      <c r="R191" s="543" t="s">
        <v>10868</v>
      </c>
      <c r="V191" s="543" t="s">
        <v>7057</v>
      </c>
      <c r="X191" s="543" t="s">
        <v>16467</v>
      </c>
      <c r="Y191" s="543" t="s">
        <v>17123</v>
      </c>
      <c r="Z191" s="543" t="s">
        <v>17124</v>
      </c>
      <c r="AA191" s="543" t="s">
        <v>17125</v>
      </c>
      <c r="AB191" s="543" t="s">
        <v>17126</v>
      </c>
      <c r="AC191" s="543" t="s">
        <v>6154</v>
      </c>
      <c r="AD191" s="543" t="s">
        <v>6155</v>
      </c>
      <c r="AE191" s="543" t="s">
        <v>10866</v>
      </c>
      <c r="AF191" s="543" t="s">
        <v>17127</v>
      </c>
      <c r="AG191" s="543" t="s">
        <v>17128</v>
      </c>
      <c r="AJ191" s="543" t="s">
        <v>17129</v>
      </c>
      <c r="AK191" s="543" t="s">
        <v>5759</v>
      </c>
      <c r="AL191" s="543" t="s">
        <v>5759</v>
      </c>
      <c r="AM191" s="543" t="s">
        <v>5759</v>
      </c>
      <c r="AN191" s="543" t="s">
        <v>17130</v>
      </c>
      <c r="AS191" s="543" t="s">
        <v>17131</v>
      </c>
      <c r="AT191" s="543" t="s">
        <v>17132</v>
      </c>
      <c r="AU191" s="543" t="s">
        <v>17124</v>
      </c>
    </row>
    <row r="192" spans="1:47" x14ac:dyDescent="0.15">
      <c r="A192" s="543">
        <v>191</v>
      </c>
      <c r="B192" s="544">
        <v>3942281</v>
      </c>
      <c r="C192" s="545" t="s">
        <v>17133</v>
      </c>
      <c r="D192" s="543" t="s">
        <v>17133</v>
      </c>
      <c r="E192" s="543" t="s">
        <v>10886</v>
      </c>
      <c r="F192" s="543" t="s">
        <v>17134</v>
      </c>
      <c r="H192" s="543" t="s">
        <v>17135</v>
      </c>
      <c r="I192" s="543" t="s">
        <v>17136</v>
      </c>
      <c r="J192" s="543" t="s">
        <v>17136</v>
      </c>
      <c r="M192" s="543" t="s">
        <v>5750</v>
      </c>
      <c r="N192" s="543" t="s">
        <v>7055</v>
      </c>
      <c r="O192" s="543" t="s">
        <v>5307</v>
      </c>
      <c r="P192" s="543" t="s">
        <v>5307</v>
      </c>
      <c r="Q192" s="543" t="s">
        <v>5307</v>
      </c>
      <c r="R192" s="543" t="s">
        <v>10903</v>
      </c>
      <c r="V192" s="543" t="s">
        <v>17137</v>
      </c>
      <c r="X192" s="543" t="s">
        <v>17138</v>
      </c>
      <c r="Y192" s="543" t="s">
        <v>17139</v>
      </c>
      <c r="Z192" s="543" t="s">
        <v>17140</v>
      </c>
      <c r="AA192" s="543" t="s">
        <v>17141</v>
      </c>
      <c r="AB192" s="543" t="s">
        <v>17142</v>
      </c>
      <c r="AC192" s="543" t="s">
        <v>5755</v>
      </c>
      <c r="AD192" s="543" t="s">
        <v>16175</v>
      </c>
      <c r="AE192" s="543" t="s">
        <v>10902</v>
      </c>
      <c r="AF192" s="543" t="s">
        <v>17143</v>
      </c>
      <c r="AG192" s="543" t="s">
        <v>17144</v>
      </c>
      <c r="AJ192" s="543" t="s">
        <v>17145</v>
      </c>
      <c r="AK192" s="543" t="s">
        <v>5759</v>
      </c>
      <c r="AL192" s="543" t="s">
        <v>5759</v>
      </c>
      <c r="AM192" s="543" t="s">
        <v>5759</v>
      </c>
      <c r="AN192" s="543" t="s">
        <v>17146</v>
      </c>
      <c r="AS192" s="543" t="s">
        <v>17147</v>
      </c>
      <c r="AT192" s="543" t="s">
        <v>17148</v>
      </c>
      <c r="AU192" s="543" t="s">
        <v>17140</v>
      </c>
    </row>
    <row r="193" spans="1:47" x14ac:dyDescent="0.15">
      <c r="A193" s="543">
        <v>192</v>
      </c>
      <c r="B193" s="544">
        <v>3357607</v>
      </c>
      <c r="C193" s="545" t="s">
        <v>17149</v>
      </c>
      <c r="D193" s="543" t="s">
        <v>17149</v>
      </c>
      <c r="E193" s="543" t="s">
        <v>10921</v>
      </c>
      <c r="F193" s="543" t="s">
        <v>17150</v>
      </c>
      <c r="H193" s="543" t="s">
        <v>17151</v>
      </c>
      <c r="I193" s="543" t="s">
        <v>17151</v>
      </c>
      <c r="J193" s="543" t="s">
        <v>17151</v>
      </c>
      <c r="M193" s="543" t="s">
        <v>5750</v>
      </c>
      <c r="N193" s="543" t="s">
        <v>17152</v>
      </c>
      <c r="O193" s="543" t="s">
        <v>10935</v>
      </c>
      <c r="P193" s="543" t="s">
        <v>10935</v>
      </c>
      <c r="Q193" s="543" t="s">
        <v>10935</v>
      </c>
      <c r="R193" s="543" t="s">
        <v>10938</v>
      </c>
      <c r="V193" s="543" t="s">
        <v>17153</v>
      </c>
      <c r="X193" s="543" t="s">
        <v>17154</v>
      </c>
      <c r="Y193" s="543" t="s">
        <v>17155</v>
      </c>
      <c r="Z193" s="543" t="s">
        <v>17156</v>
      </c>
      <c r="AA193" s="543" t="s">
        <v>17157</v>
      </c>
      <c r="AB193" s="543" t="s">
        <v>17158</v>
      </c>
      <c r="AC193" s="543" t="s">
        <v>5755</v>
      </c>
      <c r="AD193" s="543" t="s">
        <v>5779</v>
      </c>
      <c r="AE193" s="543" t="s">
        <v>17159</v>
      </c>
      <c r="AF193" s="543" t="s">
        <v>17160</v>
      </c>
      <c r="AG193" s="543" t="s">
        <v>17161</v>
      </c>
      <c r="AH193" s="543" t="s">
        <v>17162</v>
      </c>
      <c r="AJ193" s="543" t="s">
        <v>17163</v>
      </c>
      <c r="AK193" s="543" t="s">
        <v>5759</v>
      </c>
      <c r="AL193" s="543" t="s">
        <v>5759</v>
      </c>
      <c r="AM193" s="543" t="s">
        <v>5759</v>
      </c>
      <c r="AN193" s="543" t="s">
        <v>17164</v>
      </c>
      <c r="AO193" s="543" t="s">
        <v>17164</v>
      </c>
      <c r="AP193" s="543" t="s">
        <v>17158</v>
      </c>
      <c r="AS193" s="543" t="s">
        <v>17165</v>
      </c>
      <c r="AT193" s="543" t="s">
        <v>17165</v>
      </c>
      <c r="AU193" s="543" t="s">
        <v>17156</v>
      </c>
    </row>
    <row r="194" spans="1:47" x14ac:dyDescent="0.15">
      <c r="A194" s="543">
        <v>193</v>
      </c>
      <c r="B194" s="544">
        <v>3942746</v>
      </c>
      <c r="C194" s="545" t="s">
        <v>10963</v>
      </c>
      <c r="D194" s="543" t="s">
        <v>10963</v>
      </c>
      <c r="E194" s="543" t="s">
        <v>10961</v>
      </c>
      <c r="F194" s="543" t="s">
        <v>17166</v>
      </c>
      <c r="I194" s="543" t="s">
        <v>3130</v>
      </c>
      <c r="J194" s="543" t="s">
        <v>3130</v>
      </c>
      <c r="M194" s="543" t="s">
        <v>5750</v>
      </c>
      <c r="N194" s="543" t="s">
        <v>7024</v>
      </c>
      <c r="O194" s="543" t="s">
        <v>3106</v>
      </c>
      <c r="P194" s="543" t="s">
        <v>3106</v>
      </c>
      <c r="Q194" s="543" t="s">
        <v>3106</v>
      </c>
      <c r="R194" s="543" t="s">
        <v>1596</v>
      </c>
      <c r="S194" s="543" t="s">
        <v>5750</v>
      </c>
      <c r="T194" s="543" t="s">
        <v>17167</v>
      </c>
      <c r="U194" s="543" t="s">
        <v>17168</v>
      </c>
      <c r="V194" s="543" t="s">
        <v>17169</v>
      </c>
      <c r="X194" s="543" t="s">
        <v>17138</v>
      </c>
      <c r="Y194" s="543" t="s">
        <v>3127</v>
      </c>
      <c r="Z194" s="543" t="s">
        <v>17170</v>
      </c>
      <c r="AA194" s="543" t="s">
        <v>17171</v>
      </c>
      <c r="AB194" s="543" t="s">
        <v>17172</v>
      </c>
      <c r="AC194" s="543" t="s">
        <v>5755</v>
      </c>
      <c r="AD194" s="543" t="s">
        <v>16175</v>
      </c>
      <c r="AE194" s="543" t="s">
        <v>17173</v>
      </c>
      <c r="AF194" s="543" t="s">
        <v>17174</v>
      </c>
      <c r="AG194" s="543" t="s">
        <v>17175</v>
      </c>
      <c r="AH194" s="543" t="s">
        <v>17176</v>
      </c>
      <c r="AJ194" s="543" t="s">
        <v>17177</v>
      </c>
      <c r="AK194" s="543" t="s">
        <v>5759</v>
      </c>
      <c r="AL194" s="543" t="s">
        <v>5759</v>
      </c>
      <c r="AM194" s="543" t="s">
        <v>5759</v>
      </c>
      <c r="AN194" s="543" t="s">
        <v>17178</v>
      </c>
      <c r="AO194" s="543" t="s">
        <v>17179</v>
      </c>
      <c r="AP194" s="543" t="s">
        <v>17180</v>
      </c>
      <c r="AQ194" s="543" t="s">
        <v>17178</v>
      </c>
      <c r="AR194" s="543" t="s">
        <v>17172</v>
      </c>
      <c r="AS194" s="543" t="s">
        <v>17170</v>
      </c>
      <c r="AT194" s="543" t="s">
        <v>17170</v>
      </c>
      <c r="AU194" s="543" t="s">
        <v>17170</v>
      </c>
    </row>
    <row r="195" spans="1:47" x14ac:dyDescent="0.15">
      <c r="A195" s="543">
        <v>194</v>
      </c>
      <c r="B195" s="544">
        <v>3929618</v>
      </c>
      <c r="C195" s="545" t="s">
        <v>17181</v>
      </c>
      <c r="D195" s="543" t="s">
        <v>17181</v>
      </c>
      <c r="E195" s="543" t="s">
        <v>11000</v>
      </c>
      <c r="F195" s="543" t="s">
        <v>17182</v>
      </c>
      <c r="H195" s="543" t="s">
        <v>16072</v>
      </c>
      <c r="I195" s="543" t="s">
        <v>17183</v>
      </c>
      <c r="J195" s="543" t="s">
        <v>17183</v>
      </c>
      <c r="M195" s="543" t="s">
        <v>5750</v>
      </c>
      <c r="N195" s="543" t="s">
        <v>17184</v>
      </c>
      <c r="O195" s="543" t="s">
        <v>5459</v>
      </c>
      <c r="P195" s="543" t="s">
        <v>5459</v>
      </c>
      <c r="Q195" s="543" t="s">
        <v>5459</v>
      </c>
      <c r="R195" s="543" t="s">
        <v>11016</v>
      </c>
      <c r="V195" s="543" t="s">
        <v>17185</v>
      </c>
      <c r="X195" s="543" t="s">
        <v>17186</v>
      </c>
      <c r="Y195" s="543" t="s">
        <v>17187</v>
      </c>
      <c r="Z195" s="543" t="s">
        <v>17188</v>
      </c>
      <c r="AA195" s="543" t="s">
        <v>17189</v>
      </c>
      <c r="AB195" s="543" t="s">
        <v>17190</v>
      </c>
      <c r="AC195" s="543" t="s">
        <v>5755</v>
      </c>
      <c r="AD195" s="543" t="s">
        <v>16175</v>
      </c>
      <c r="AE195" s="543" t="s">
        <v>17191</v>
      </c>
      <c r="AF195" s="543" t="s">
        <v>17192</v>
      </c>
      <c r="AG195" s="543" t="s">
        <v>17193</v>
      </c>
      <c r="AH195" s="543" t="s">
        <v>17194</v>
      </c>
      <c r="AJ195" s="543" t="s">
        <v>17195</v>
      </c>
      <c r="AK195" s="543" t="s">
        <v>5759</v>
      </c>
      <c r="AL195" s="543" t="s">
        <v>5759</v>
      </c>
      <c r="AM195" s="543" t="s">
        <v>5759</v>
      </c>
      <c r="AN195" s="543" t="s">
        <v>17196</v>
      </c>
      <c r="AS195" s="543" t="s">
        <v>17197</v>
      </c>
      <c r="AT195" s="543" t="s">
        <v>17198</v>
      </c>
      <c r="AU195" s="543" t="s">
        <v>17188</v>
      </c>
    </row>
    <row r="196" spans="1:47" x14ac:dyDescent="0.15">
      <c r="A196" s="543">
        <v>195</v>
      </c>
      <c r="B196" s="544">
        <v>3929006</v>
      </c>
      <c r="C196" s="545" t="s">
        <v>11041</v>
      </c>
      <c r="D196" s="543" t="s">
        <v>11041</v>
      </c>
      <c r="E196" s="543" t="s">
        <v>11039</v>
      </c>
      <c r="F196" s="543" t="s">
        <v>17199</v>
      </c>
      <c r="H196" s="543" t="s">
        <v>17200</v>
      </c>
      <c r="I196" s="543" t="s">
        <v>17200</v>
      </c>
      <c r="J196" s="543" t="s">
        <v>17200</v>
      </c>
      <c r="M196" s="543" t="s">
        <v>5750</v>
      </c>
      <c r="N196" s="543" t="s">
        <v>17201</v>
      </c>
      <c r="O196" s="543" t="s">
        <v>11053</v>
      </c>
      <c r="P196" s="543" t="s">
        <v>11053</v>
      </c>
      <c r="Q196" s="543" t="s">
        <v>11053</v>
      </c>
      <c r="R196" s="543" t="s">
        <v>11056</v>
      </c>
      <c r="V196" s="543" t="s">
        <v>17202</v>
      </c>
      <c r="X196" s="543" t="s">
        <v>17186</v>
      </c>
      <c r="Y196" s="543" t="s">
        <v>17203</v>
      </c>
      <c r="Z196" s="543" t="s">
        <v>17204</v>
      </c>
      <c r="AA196" s="543" t="s">
        <v>17205</v>
      </c>
      <c r="AB196" s="543" t="s">
        <v>17206</v>
      </c>
      <c r="AC196" s="543" t="s">
        <v>6154</v>
      </c>
      <c r="AD196" s="543" t="s">
        <v>6155</v>
      </c>
      <c r="AE196" s="543" t="s">
        <v>17207</v>
      </c>
      <c r="AF196" s="543" t="s">
        <v>17208</v>
      </c>
      <c r="AG196" s="543" t="s">
        <v>17209</v>
      </c>
      <c r="AH196" s="543" t="s">
        <v>17210</v>
      </c>
      <c r="AJ196" s="543" t="s">
        <v>17211</v>
      </c>
      <c r="AK196" s="543" t="s">
        <v>5759</v>
      </c>
      <c r="AL196" s="543" t="s">
        <v>5759</v>
      </c>
      <c r="AM196" s="543" t="s">
        <v>5759</v>
      </c>
      <c r="AN196" s="543" t="s">
        <v>17212</v>
      </c>
      <c r="AS196" s="543" t="s">
        <v>17213</v>
      </c>
      <c r="AT196" s="543" t="s">
        <v>17214</v>
      </c>
      <c r="AU196" s="543" t="s">
        <v>17204</v>
      </c>
    </row>
    <row r="197" spans="1:47" x14ac:dyDescent="0.15">
      <c r="A197" s="543">
        <v>196</v>
      </c>
      <c r="B197" s="544">
        <v>3886275</v>
      </c>
      <c r="C197" s="545" t="s">
        <v>11082</v>
      </c>
      <c r="D197" s="543" t="s">
        <v>11082</v>
      </c>
      <c r="E197" s="543" t="s">
        <v>11080</v>
      </c>
      <c r="F197" s="543" t="s">
        <v>17215</v>
      </c>
      <c r="H197" s="543" t="s">
        <v>17216</v>
      </c>
      <c r="I197" s="543" t="s">
        <v>17216</v>
      </c>
      <c r="J197" s="543" t="s">
        <v>17216</v>
      </c>
      <c r="M197" s="543" t="s">
        <v>5750</v>
      </c>
      <c r="N197" s="543" t="s">
        <v>17217</v>
      </c>
      <c r="O197" s="543" t="s">
        <v>11096</v>
      </c>
      <c r="P197" s="543" t="s">
        <v>11096</v>
      </c>
      <c r="Q197" s="543" t="s">
        <v>11096</v>
      </c>
      <c r="R197" s="543" t="s">
        <v>11099</v>
      </c>
      <c r="V197" s="543" t="s">
        <v>17218</v>
      </c>
      <c r="X197" s="543" t="s">
        <v>17219</v>
      </c>
      <c r="Y197" s="543" t="s">
        <v>17220</v>
      </c>
      <c r="Z197" s="543" t="s">
        <v>17221</v>
      </c>
      <c r="AA197" s="543" t="s">
        <v>17222</v>
      </c>
      <c r="AB197" s="543" t="s">
        <v>17223</v>
      </c>
      <c r="AC197" s="543" t="s">
        <v>5755</v>
      </c>
      <c r="AD197" s="543" t="s">
        <v>16175</v>
      </c>
      <c r="AE197" s="543" t="s">
        <v>17224</v>
      </c>
      <c r="AF197" s="543" t="s">
        <v>17225</v>
      </c>
      <c r="AG197" s="543" t="s">
        <v>17226</v>
      </c>
      <c r="AJ197" s="543" t="s">
        <v>17227</v>
      </c>
      <c r="AK197" s="543" t="s">
        <v>5759</v>
      </c>
      <c r="AL197" s="543" t="s">
        <v>5759</v>
      </c>
      <c r="AM197" s="543" t="s">
        <v>5759</v>
      </c>
      <c r="AN197" s="543" t="s">
        <v>17228</v>
      </c>
      <c r="AS197" s="543" t="s">
        <v>17229</v>
      </c>
      <c r="AT197" s="543" t="s">
        <v>17229</v>
      </c>
      <c r="AU197" s="543" t="s">
        <v>17221</v>
      </c>
    </row>
    <row r="198" spans="1:47" x14ac:dyDescent="0.15">
      <c r="A198" s="543">
        <v>197</v>
      </c>
      <c r="B198" s="544">
        <v>4017273</v>
      </c>
      <c r="C198" s="545" t="s">
        <v>11122</v>
      </c>
      <c r="D198" s="543" t="s">
        <v>11122</v>
      </c>
      <c r="E198" s="543" t="s">
        <v>11120</v>
      </c>
      <c r="F198" s="543" t="s">
        <v>17230</v>
      </c>
      <c r="H198" s="543" t="s">
        <v>17231</v>
      </c>
      <c r="I198" s="543" t="s">
        <v>1652</v>
      </c>
      <c r="J198" s="543" t="s">
        <v>1652</v>
      </c>
      <c r="M198" s="543" t="s">
        <v>5750</v>
      </c>
      <c r="N198" s="543" t="s">
        <v>6957</v>
      </c>
      <c r="O198" s="543" t="s">
        <v>1633</v>
      </c>
      <c r="P198" s="543" t="s">
        <v>1633</v>
      </c>
      <c r="Q198" s="543" t="s">
        <v>1633</v>
      </c>
      <c r="R198" s="543" t="s">
        <v>1632</v>
      </c>
      <c r="V198" s="543" t="s">
        <v>17232</v>
      </c>
      <c r="X198" s="543" t="s">
        <v>17233</v>
      </c>
      <c r="Y198" s="543" t="s">
        <v>17234</v>
      </c>
      <c r="Z198" s="543" t="s">
        <v>17235</v>
      </c>
      <c r="AA198" s="543" t="s">
        <v>17236</v>
      </c>
      <c r="AB198" s="543" t="s">
        <v>17237</v>
      </c>
      <c r="AC198" s="543" t="s">
        <v>5755</v>
      </c>
      <c r="AD198" s="543" t="s">
        <v>16175</v>
      </c>
      <c r="AE198" s="543" t="s">
        <v>1634</v>
      </c>
      <c r="AF198" s="543" t="s">
        <v>17238</v>
      </c>
      <c r="AG198" s="543" t="s">
        <v>17239</v>
      </c>
      <c r="AI198" s="543" t="s">
        <v>5329</v>
      </c>
      <c r="AJ198" s="543" t="s">
        <v>17240</v>
      </c>
      <c r="AK198" s="543" t="s">
        <v>5759</v>
      </c>
      <c r="AL198" s="543" t="s">
        <v>5759</v>
      </c>
      <c r="AM198" s="543" t="s">
        <v>5759</v>
      </c>
      <c r="AN198" s="543" t="s">
        <v>17241</v>
      </c>
      <c r="AS198" s="543" t="s">
        <v>17242</v>
      </c>
      <c r="AT198" s="543" t="s">
        <v>17243</v>
      </c>
      <c r="AU198" s="543" t="s">
        <v>17235</v>
      </c>
    </row>
    <row r="199" spans="1:47" x14ac:dyDescent="0.15">
      <c r="A199" s="543">
        <v>198</v>
      </c>
      <c r="B199" s="544">
        <v>3871456</v>
      </c>
      <c r="C199" s="545" t="s">
        <v>11155</v>
      </c>
      <c r="D199" s="543" t="s">
        <v>11155</v>
      </c>
      <c r="E199" s="543" t="s">
        <v>11153</v>
      </c>
      <c r="F199" s="543" t="s">
        <v>17244</v>
      </c>
      <c r="I199" s="543" t="s">
        <v>830</v>
      </c>
      <c r="J199" s="543" t="s">
        <v>830</v>
      </c>
      <c r="M199" s="543" t="s">
        <v>5750</v>
      </c>
      <c r="N199" s="543" t="s">
        <v>17245</v>
      </c>
      <c r="O199" s="543" t="s">
        <v>812</v>
      </c>
      <c r="P199" s="543" t="s">
        <v>812</v>
      </c>
      <c r="Q199" s="543" t="s">
        <v>812</v>
      </c>
      <c r="R199" s="543" t="s">
        <v>811</v>
      </c>
      <c r="V199" s="543" t="s">
        <v>17246</v>
      </c>
      <c r="X199" s="543" t="s">
        <v>17247</v>
      </c>
      <c r="Y199" s="543" t="s">
        <v>828</v>
      </c>
      <c r="Z199" s="543" t="s">
        <v>17248</v>
      </c>
      <c r="AB199" s="543" t="s">
        <v>17249</v>
      </c>
      <c r="AC199" s="543" t="s">
        <v>5755</v>
      </c>
      <c r="AD199" s="543" t="s">
        <v>16175</v>
      </c>
      <c r="AE199" s="543" t="s">
        <v>17250</v>
      </c>
      <c r="AF199" s="543" t="s">
        <v>17251</v>
      </c>
      <c r="AG199" s="543" t="s">
        <v>17252</v>
      </c>
      <c r="AH199" s="543" t="s">
        <v>17253</v>
      </c>
      <c r="AI199" s="543" t="s">
        <v>5331</v>
      </c>
      <c r="AJ199" s="543" t="s">
        <v>17254</v>
      </c>
      <c r="AK199" s="543" t="s">
        <v>5759</v>
      </c>
      <c r="AL199" s="543" t="s">
        <v>5759</v>
      </c>
      <c r="AM199" s="543" t="s">
        <v>5759</v>
      </c>
      <c r="AN199" s="543" t="s">
        <v>17255</v>
      </c>
      <c r="AS199" s="543" t="s">
        <v>17248</v>
      </c>
      <c r="AT199" s="543" t="s">
        <v>17248</v>
      </c>
      <c r="AU199" s="543" t="s">
        <v>17248</v>
      </c>
    </row>
    <row r="200" spans="1:47" x14ac:dyDescent="0.15">
      <c r="A200" s="543">
        <v>199</v>
      </c>
      <c r="B200" s="544">
        <v>3506716</v>
      </c>
      <c r="C200" s="545" t="s">
        <v>11179</v>
      </c>
      <c r="D200" s="543" t="s">
        <v>17256</v>
      </c>
      <c r="E200" s="543" t="s">
        <v>11177</v>
      </c>
      <c r="F200" s="543" t="s">
        <v>17257</v>
      </c>
      <c r="I200" s="543" t="s">
        <v>17258</v>
      </c>
      <c r="J200" s="543" t="s">
        <v>17258</v>
      </c>
      <c r="K200" s="543" t="s">
        <v>11181</v>
      </c>
      <c r="L200" s="543" t="s">
        <v>17259</v>
      </c>
      <c r="M200" s="543" t="s">
        <v>5750</v>
      </c>
      <c r="N200" s="543" t="s">
        <v>17260</v>
      </c>
      <c r="O200" s="543" t="s">
        <v>17261</v>
      </c>
      <c r="P200" s="543" t="s">
        <v>17261</v>
      </c>
      <c r="Q200" s="543" t="s">
        <v>17261</v>
      </c>
      <c r="R200" s="543" t="s">
        <v>11196</v>
      </c>
      <c r="S200" s="543" t="s">
        <v>5849</v>
      </c>
      <c r="T200" s="543" t="s">
        <v>17262</v>
      </c>
      <c r="U200" s="543" t="s">
        <v>17263</v>
      </c>
      <c r="W200" s="543" t="s">
        <v>17264</v>
      </c>
      <c r="X200" s="543" t="s">
        <v>17265</v>
      </c>
      <c r="Y200" s="543" t="s">
        <v>17266</v>
      </c>
      <c r="Z200" s="543" t="s">
        <v>17267</v>
      </c>
      <c r="AA200" s="543" t="s">
        <v>17268</v>
      </c>
      <c r="AB200" s="543" t="s">
        <v>17269</v>
      </c>
      <c r="AC200" s="543" t="s">
        <v>5755</v>
      </c>
      <c r="AD200" s="543" t="s">
        <v>16175</v>
      </c>
      <c r="AE200" s="543" t="s">
        <v>17270</v>
      </c>
      <c r="AF200" s="543" t="s">
        <v>17271</v>
      </c>
      <c r="AG200" s="543" t="s">
        <v>17272</v>
      </c>
      <c r="AH200" s="543" t="s">
        <v>17273</v>
      </c>
      <c r="AI200" s="543" t="s">
        <v>5333</v>
      </c>
      <c r="AJ200" s="543" t="s">
        <v>17274</v>
      </c>
      <c r="AK200" s="543" t="s">
        <v>5759</v>
      </c>
      <c r="AL200" s="543" t="s">
        <v>5759</v>
      </c>
      <c r="AM200" s="543" t="s">
        <v>5759</v>
      </c>
      <c r="AN200" s="543" t="s">
        <v>17275</v>
      </c>
      <c r="AO200" s="543" t="s">
        <v>17276</v>
      </c>
      <c r="AP200" s="543" t="s">
        <v>17277</v>
      </c>
      <c r="AQ200" s="543" t="s">
        <v>17276</v>
      </c>
      <c r="AR200" s="543" t="s">
        <v>17277</v>
      </c>
      <c r="AS200" s="543" t="s">
        <v>17278</v>
      </c>
      <c r="AT200" s="543" t="s">
        <v>17279</v>
      </c>
      <c r="AU200" s="543" t="s">
        <v>17267</v>
      </c>
    </row>
    <row r="201" spans="1:47" x14ac:dyDescent="0.15">
      <c r="A201" s="543">
        <v>200</v>
      </c>
      <c r="B201" s="544">
        <v>4685201</v>
      </c>
      <c r="C201" s="545" t="s">
        <v>11219</v>
      </c>
      <c r="D201" s="543" t="s">
        <v>11219</v>
      </c>
      <c r="E201" s="543" t="s">
        <v>11217</v>
      </c>
      <c r="F201" s="543" t="s">
        <v>17280</v>
      </c>
      <c r="I201" s="543" t="s">
        <v>862</v>
      </c>
      <c r="J201" s="543" t="s">
        <v>862</v>
      </c>
      <c r="K201" s="543" t="s">
        <v>11219</v>
      </c>
      <c r="L201" s="543" t="s">
        <v>17281</v>
      </c>
      <c r="M201" s="543" t="s">
        <v>5750</v>
      </c>
      <c r="N201" s="543" t="s">
        <v>17282</v>
      </c>
      <c r="O201" s="543" t="s">
        <v>842</v>
      </c>
      <c r="P201" s="543" t="s">
        <v>842</v>
      </c>
      <c r="Q201" s="543" t="s">
        <v>842</v>
      </c>
      <c r="R201" s="543" t="s">
        <v>11229</v>
      </c>
      <c r="S201" s="543" t="s">
        <v>5750</v>
      </c>
      <c r="T201" s="543" t="s">
        <v>17283</v>
      </c>
      <c r="U201" s="543" t="s">
        <v>17284</v>
      </c>
      <c r="W201" s="543" t="s">
        <v>17285</v>
      </c>
      <c r="X201" s="543" t="s">
        <v>17286</v>
      </c>
      <c r="Y201" s="543" t="s">
        <v>17287</v>
      </c>
      <c r="Z201" s="543" t="s">
        <v>17288</v>
      </c>
      <c r="AA201" s="543" t="s">
        <v>17289</v>
      </c>
      <c r="AB201" s="543" t="s">
        <v>17290</v>
      </c>
      <c r="AC201" s="543" t="s">
        <v>5755</v>
      </c>
      <c r="AD201" s="543" t="s">
        <v>16175</v>
      </c>
      <c r="AE201" s="543" t="s">
        <v>17291</v>
      </c>
      <c r="AF201" s="543" t="s">
        <v>17292</v>
      </c>
      <c r="AG201" s="543" t="s">
        <v>17293</v>
      </c>
      <c r="AH201" s="543" t="s">
        <v>17294</v>
      </c>
      <c r="AK201" s="543" t="s">
        <v>5759</v>
      </c>
      <c r="AL201" s="543" t="s">
        <v>5759</v>
      </c>
      <c r="AM201" s="543" t="s">
        <v>5759</v>
      </c>
      <c r="AN201" s="543" t="s">
        <v>17295</v>
      </c>
      <c r="AO201" s="543" t="s">
        <v>17295</v>
      </c>
      <c r="AP201" s="543" t="s">
        <v>17290</v>
      </c>
      <c r="AQ201" s="543" t="s">
        <v>17295</v>
      </c>
      <c r="AR201" s="543" t="s">
        <v>17290</v>
      </c>
      <c r="AT201" s="543" t="s">
        <v>17296</v>
      </c>
      <c r="AU201" s="543" t="s">
        <v>17288</v>
      </c>
    </row>
    <row r="202" spans="1:47" x14ac:dyDescent="0.15">
      <c r="A202" s="543">
        <v>201</v>
      </c>
      <c r="B202" s="544">
        <v>3025254</v>
      </c>
      <c r="C202" s="545" t="s">
        <v>11251</v>
      </c>
      <c r="D202" s="543" t="s">
        <v>11251</v>
      </c>
      <c r="E202" s="543" t="s">
        <v>11249</v>
      </c>
      <c r="F202" s="543" t="s">
        <v>17297</v>
      </c>
      <c r="H202" s="543" t="s">
        <v>17298</v>
      </c>
      <c r="I202" s="543" t="s">
        <v>17299</v>
      </c>
      <c r="J202" s="543" t="s">
        <v>17299</v>
      </c>
      <c r="M202" s="543" t="s">
        <v>5750</v>
      </c>
      <c r="N202" s="543" t="s">
        <v>17300</v>
      </c>
      <c r="O202" s="543" t="s">
        <v>17301</v>
      </c>
      <c r="P202" s="543" t="s">
        <v>17301</v>
      </c>
      <c r="Q202" s="543" t="s">
        <v>17301</v>
      </c>
      <c r="R202" s="543" t="s">
        <v>11264</v>
      </c>
      <c r="V202" s="543" t="s">
        <v>17302</v>
      </c>
      <c r="X202" s="543" t="s">
        <v>17303</v>
      </c>
      <c r="Y202" s="543" t="s">
        <v>17304</v>
      </c>
      <c r="Z202" s="543" t="s">
        <v>17305</v>
      </c>
      <c r="AA202" s="543" t="s">
        <v>17306</v>
      </c>
      <c r="AB202" s="543" t="s">
        <v>17307</v>
      </c>
      <c r="AC202" s="543" t="s">
        <v>5755</v>
      </c>
      <c r="AD202" s="543" t="s">
        <v>5779</v>
      </c>
      <c r="AE202" s="543" t="s">
        <v>17308</v>
      </c>
      <c r="AF202" s="543" t="s">
        <v>17309</v>
      </c>
      <c r="AG202" s="543" t="s">
        <v>17310</v>
      </c>
      <c r="AI202" s="543" t="s">
        <v>5338</v>
      </c>
      <c r="AJ202" s="543" t="s">
        <v>17311</v>
      </c>
      <c r="AK202" s="543" t="s">
        <v>5759</v>
      </c>
      <c r="AL202" s="543" t="s">
        <v>5759</v>
      </c>
      <c r="AM202" s="543" t="s">
        <v>5759</v>
      </c>
      <c r="AN202" s="543" t="s">
        <v>17312</v>
      </c>
      <c r="AS202" s="543" t="s">
        <v>17313</v>
      </c>
      <c r="AT202" s="543" t="s">
        <v>17313</v>
      </c>
      <c r="AU202" s="543" t="s">
        <v>17305</v>
      </c>
    </row>
    <row r="203" spans="1:47" x14ac:dyDescent="0.15">
      <c r="A203" s="543">
        <v>202</v>
      </c>
      <c r="B203" s="544">
        <v>4155655</v>
      </c>
      <c r="C203" s="545" t="s">
        <v>6882</v>
      </c>
      <c r="D203" s="543" t="s">
        <v>6882</v>
      </c>
      <c r="E203" s="543" t="s">
        <v>3912</v>
      </c>
      <c r="F203" s="543" t="s">
        <v>6883</v>
      </c>
      <c r="I203" s="543" t="s">
        <v>3922</v>
      </c>
      <c r="J203" s="543" t="s">
        <v>3922</v>
      </c>
      <c r="M203" s="543" t="s">
        <v>5750</v>
      </c>
      <c r="N203" s="543" t="s">
        <v>6884</v>
      </c>
      <c r="O203" s="543" t="s">
        <v>3916</v>
      </c>
      <c r="P203" s="543" t="s">
        <v>3916</v>
      </c>
      <c r="Q203" s="543" t="s">
        <v>3916</v>
      </c>
      <c r="R203" s="543" t="s">
        <v>6885</v>
      </c>
      <c r="S203" s="543" t="s">
        <v>5865</v>
      </c>
      <c r="T203" s="543" t="s">
        <v>6886</v>
      </c>
      <c r="U203" s="543" t="s">
        <v>6887</v>
      </c>
      <c r="V203" s="543" t="s">
        <v>6888</v>
      </c>
      <c r="X203" s="543" t="s">
        <v>6889</v>
      </c>
      <c r="Y203" s="543" t="s">
        <v>3918</v>
      </c>
      <c r="Z203" s="543" t="s">
        <v>3919</v>
      </c>
      <c r="AA203" s="543" t="s">
        <v>3920</v>
      </c>
      <c r="AB203" s="543" t="s">
        <v>6890</v>
      </c>
      <c r="AC203" s="543" t="s">
        <v>6154</v>
      </c>
      <c r="AD203" s="543" t="s">
        <v>6203</v>
      </c>
      <c r="AE203" s="543" t="s">
        <v>3917</v>
      </c>
      <c r="AF203" s="543" t="s">
        <v>6891</v>
      </c>
      <c r="AG203" s="543" t="s">
        <v>6892</v>
      </c>
      <c r="AJ203" s="543" t="s">
        <v>6893</v>
      </c>
      <c r="AK203" s="543" t="s">
        <v>5759</v>
      </c>
      <c r="AL203" s="543" t="s">
        <v>5759</v>
      </c>
      <c r="AM203" s="543" t="s">
        <v>5759</v>
      </c>
      <c r="AN203" s="543" t="s">
        <v>6894</v>
      </c>
      <c r="AO203" s="543" t="s">
        <v>6895</v>
      </c>
      <c r="AP203" s="543" t="s">
        <v>6896</v>
      </c>
      <c r="AQ203" s="543" t="s">
        <v>6895</v>
      </c>
      <c r="AR203" s="543" t="s">
        <v>6896</v>
      </c>
      <c r="AS203" s="543" t="s">
        <v>3919</v>
      </c>
      <c r="AT203" s="543" t="s">
        <v>3919</v>
      </c>
      <c r="AU203" s="543" t="s">
        <v>3919</v>
      </c>
    </row>
    <row r="204" spans="1:47" x14ac:dyDescent="0.15">
      <c r="A204" s="543">
        <v>203</v>
      </c>
      <c r="B204" s="544">
        <v>3383239</v>
      </c>
      <c r="C204" s="545" t="s">
        <v>11277</v>
      </c>
      <c r="D204" s="543" t="s">
        <v>11277</v>
      </c>
      <c r="E204" s="543" t="s">
        <v>11275</v>
      </c>
      <c r="F204" s="543" t="s">
        <v>17314</v>
      </c>
      <c r="H204" s="543" t="s">
        <v>17315</v>
      </c>
      <c r="I204" s="543" t="s">
        <v>17316</v>
      </c>
      <c r="J204" s="543" t="s">
        <v>17316</v>
      </c>
      <c r="M204" s="543" t="s">
        <v>5750</v>
      </c>
      <c r="N204" s="543" t="s">
        <v>6876</v>
      </c>
      <c r="O204" s="543" t="s">
        <v>11289</v>
      </c>
      <c r="P204" s="543" t="s">
        <v>11289</v>
      </c>
      <c r="Q204" s="543" t="s">
        <v>11289</v>
      </c>
      <c r="R204" s="543" t="s">
        <v>17317</v>
      </c>
      <c r="V204" s="543" t="s">
        <v>17318</v>
      </c>
      <c r="X204" s="543" t="s">
        <v>6467</v>
      </c>
      <c r="Y204" s="543" t="s">
        <v>17319</v>
      </c>
      <c r="Z204" s="543" t="s">
        <v>17320</v>
      </c>
      <c r="AA204" s="543" t="s">
        <v>17321</v>
      </c>
      <c r="AB204" s="543" t="s">
        <v>17322</v>
      </c>
      <c r="AC204" s="543" t="s">
        <v>6154</v>
      </c>
      <c r="AD204" s="543" t="s">
        <v>6155</v>
      </c>
      <c r="AE204" s="543" t="s">
        <v>11290</v>
      </c>
      <c r="AF204" s="543" t="s">
        <v>17323</v>
      </c>
      <c r="AG204" s="543" t="s">
        <v>17324</v>
      </c>
      <c r="AH204" s="543" t="s">
        <v>17325</v>
      </c>
      <c r="AI204" s="543" t="s">
        <v>5342</v>
      </c>
      <c r="AJ204" s="543" t="s">
        <v>17326</v>
      </c>
      <c r="AK204" s="543" t="s">
        <v>5759</v>
      </c>
      <c r="AL204" s="543" t="s">
        <v>5759</v>
      </c>
      <c r="AM204" s="543" t="s">
        <v>5759</v>
      </c>
      <c r="AN204" s="543" t="s">
        <v>17327</v>
      </c>
      <c r="AS204" s="543" t="s">
        <v>17328</v>
      </c>
      <c r="AT204" s="543" t="s">
        <v>17328</v>
      </c>
      <c r="AU204" s="543" t="s">
        <v>17320</v>
      </c>
    </row>
    <row r="205" spans="1:47" x14ac:dyDescent="0.15">
      <c r="A205" s="543">
        <v>204</v>
      </c>
      <c r="B205" s="544">
        <v>3489668</v>
      </c>
      <c r="C205" s="545" t="s">
        <v>11312</v>
      </c>
      <c r="D205" s="543" t="s">
        <v>11312</v>
      </c>
      <c r="E205" s="543" t="s">
        <v>11310</v>
      </c>
      <c r="F205" s="543" t="s">
        <v>17329</v>
      </c>
      <c r="I205" s="543" t="s">
        <v>17330</v>
      </c>
      <c r="J205" s="543" t="s">
        <v>17330</v>
      </c>
      <c r="M205" s="543" t="s">
        <v>5750</v>
      </c>
      <c r="N205" s="543" t="s">
        <v>17331</v>
      </c>
      <c r="O205" s="543" t="s">
        <v>11308</v>
      </c>
      <c r="P205" s="543" t="s">
        <v>11308</v>
      </c>
      <c r="Q205" s="543" t="s">
        <v>11308</v>
      </c>
      <c r="R205" s="543" t="s">
        <v>11325</v>
      </c>
      <c r="V205" s="543" t="s">
        <v>17318</v>
      </c>
      <c r="X205" s="543" t="s">
        <v>17332</v>
      </c>
      <c r="Y205" s="543" t="s">
        <v>17333</v>
      </c>
      <c r="Z205" s="543" t="s">
        <v>17334</v>
      </c>
      <c r="AA205" s="543" t="s">
        <v>17335</v>
      </c>
      <c r="AB205" s="543" t="s">
        <v>17336</v>
      </c>
      <c r="AC205" s="543" t="s">
        <v>5755</v>
      </c>
      <c r="AD205" s="543" t="s">
        <v>16175</v>
      </c>
      <c r="AE205" s="543" t="s">
        <v>11323</v>
      </c>
      <c r="AF205" s="543" t="s">
        <v>17337</v>
      </c>
      <c r="AG205" s="543" t="s">
        <v>17338</v>
      </c>
      <c r="AH205" s="543" t="s">
        <v>17339</v>
      </c>
      <c r="AI205" s="543" t="s">
        <v>5345</v>
      </c>
      <c r="AJ205" s="543" t="s">
        <v>17340</v>
      </c>
      <c r="AK205" s="543" t="s">
        <v>5759</v>
      </c>
      <c r="AL205" s="543" t="s">
        <v>5759</v>
      </c>
      <c r="AM205" s="543" t="s">
        <v>5759</v>
      </c>
      <c r="AN205" s="543" t="s">
        <v>17341</v>
      </c>
      <c r="AS205" s="543" t="s">
        <v>17342</v>
      </c>
      <c r="AT205" s="543" t="s">
        <v>17343</v>
      </c>
      <c r="AU205" s="543" t="s">
        <v>17334</v>
      </c>
    </row>
    <row r="206" spans="1:47" x14ac:dyDescent="0.15">
      <c r="A206" s="543">
        <v>205</v>
      </c>
      <c r="B206" s="544">
        <v>4021588</v>
      </c>
      <c r="C206" s="545" t="s">
        <v>11369</v>
      </c>
      <c r="D206" s="543" t="s">
        <v>11369</v>
      </c>
      <c r="E206" s="543" t="s">
        <v>11367</v>
      </c>
      <c r="F206" s="543" t="s">
        <v>17344</v>
      </c>
      <c r="H206" s="543" t="s">
        <v>17345</v>
      </c>
      <c r="I206" s="543" t="s">
        <v>17346</v>
      </c>
      <c r="J206" s="543" t="s">
        <v>17346</v>
      </c>
      <c r="M206" s="543" t="s">
        <v>5750</v>
      </c>
      <c r="N206" s="543" t="s">
        <v>17347</v>
      </c>
      <c r="O206" s="543" t="s">
        <v>11382</v>
      </c>
      <c r="P206" s="543" t="s">
        <v>11382</v>
      </c>
      <c r="Q206" s="543" t="s">
        <v>11382</v>
      </c>
      <c r="R206" s="543" t="s">
        <v>11385</v>
      </c>
      <c r="V206" s="543" t="s">
        <v>17318</v>
      </c>
      <c r="X206" s="543" t="s">
        <v>17348</v>
      </c>
      <c r="Y206" s="543" t="s">
        <v>17349</v>
      </c>
      <c r="Z206" s="543" t="s">
        <v>17350</v>
      </c>
      <c r="AA206" s="543" t="s">
        <v>17351</v>
      </c>
      <c r="AB206" s="543" t="s">
        <v>17352</v>
      </c>
      <c r="AC206" s="543" t="s">
        <v>5755</v>
      </c>
      <c r="AD206" s="543" t="s">
        <v>5779</v>
      </c>
      <c r="AE206" s="543" t="s">
        <v>17353</v>
      </c>
      <c r="AF206" s="543" t="s">
        <v>17354</v>
      </c>
      <c r="AG206" s="543" t="s">
        <v>17355</v>
      </c>
      <c r="AI206" s="543" t="s">
        <v>5348</v>
      </c>
      <c r="AK206" s="543" t="s">
        <v>5759</v>
      </c>
      <c r="AL206" s="543" t="s">
        <v>5759</v>
      </c>
      <c r="AM206" s="543" t="s">
        <v>5759</v>
      </c>
      <c r="AN206" s="543" t="s">
        <v>17356</v>
      </c>
      <c r="AS206" s="543" t="s">
        <v>17357</v>
      </c>
      <c r="AT206" s="543" t="s">
        <v>17357</v>
      </c>
      <c r="AU206" s="543" t="s">
        <v>17350</v>
      </c>
    </row>
    <row r="207" spans="1:47" x14ac:dyDescent="0.15">
      <c r="A207" s="543">
        <v>206</v>
      </c>
      <c r="B207" s="544">
        <v>4041246</v>
      </c>
      <c r="C207" s="545" t="s">
        <v>11401</v>
      </c>
      <c r="D207" s="543" t="s">
        <v>11401</v>
      </c>
      <c r="E207" s="543" t="s">
        <v>11399</v>
      </c>
      <c r="F207" s="543" t="s">
        <v>17358</v>
      </c>
      <c r="I207" s="543" t="s">
        <v>16991</v>
      </c>
      <c r="J207" s="543" t="s">
        <v>16991</v>
      </c>
      <c r="M207" s="543" t="s">
        <v>5750</v>
      </c>
      <c r="N207" s="543" t="s">
        <v>16992</v>
      </c>
      <c r="O207" s="543" t="s">
        <v>3106</v>
      </c>
      <c r="P207" s="543" t="s">
        <v>3106</v>
      </c>
      <c r="Q207" s="543" t="s">
        <v>3106</v>
      </c>
      <c r="R207" s="543" t="s">
        <v>1596</v>
      </c>
      <c r="V207" s="543" t="s">
        <v>17359</v>
      </c>
      <c r="X207" s="543" t="s">
        <v>17360</v>
      </c>
      <c r="Y207" s="543" t="s">
        <v>3188</v>
      </c>
      <c r="Z207" s="543" t="s">
        <v>17361</v>
      </c>
      <c r="AA207" s="543" t="s">
        <v>17362</v>
      </c>
      <c r="AB207" s="543" t="s">
        <v>16997</v>
      </c>
      <c r="AC207" s="543" t="s">
        <v>5755</v>
      </c>
      <c r="AD207" s="543" t="s">
        <v>16175</v>
      </c>
      <c r="AE207" s="543" t="s">
        <v>10579</v>
      </c>
      <c r="AF207" s="543" t="s">
        <v>17363</v>
      </c>
      <c r="AG207" s="543" t="s">
        <v>17364</v>
      </c>
      <c r="AH207" s="543" t="s">
        <v>17365</v>
      </c>
      <c r="AJ207" s="543" t="s">
        <v>17366</v>
      </c>
      <c r="AK207" s="543" t="s">
        <v>5759</v>
      </c>
      <c r="AL207" s="543" t="s">
        <v>5759</v>
      </c>
      <c r="AM207" s="543" t="s">
        <v>5759</v>
      </c>
      <c r="AN207" s="543" t="s">
        <v>17002</v>
      </c>
      <c r="AS207" s="543" t="s">
        <v>17361</v>
      </c>
      <c r="AT207" s="543" t="s">
        <v>17361</v>
      </c>
      <c r="AU207" s="543" t="s">
        <v>17361</v>
      </c>
    </row>
    <row r="208" spans="1:47" x14ac:dyDescent="0.15">
      <c r="A208" s="543">
        <v>207</v>
      </c>
      <c r="B208" s="544">
        <v>3989133</v>
      </c>
      <c r="C208" s="545" t="s">
        <v>17367</v>
      </c>
      <c r="D208" s="543" t="s">
        <v>17367</v>
      </c>
      <c r="E208" s="543" t="s">
        <v>11413</v>
      </c>
      <c r="F208" s="543" t="s">
        <v>17368</v>
      </c>
      <c r="I208" s="543" t="s">
        <v>3130</v>
      </c>
      <c r="J208" s="543" t="s">
        <v>3130</v>
      </c>
      <c r="M208" s="543" t="s">
        <v>5750</v>
      </c>
      <c r="N208" s="543" t="s">
        <v>16992</v>
      </c>
      <c r="O208" s="543" t="s">
        <v>3106</v>
      </c>
      <c r="P208" s="543" t="s">
        <v>3106</v>
      </c>
      <c r="Q208" s="543" t="s">
        <v>3106</v>
      </c>
      <c r="R208" s="543" t="s">
        <v>1596</v>
      </c>
      <c r="V208" s="543" t="s">
        <v>17369</v>
      </c>
      <c r="X208" s="543" t="s">
        <v>16994</v>
      </c>
      <c r="Y208" s="543" t="s">
        <v>3127</v>
      </c>
      <c r="Z208" s="543" t="s">
        <v>17370</v>
      </c>
      <c r="AA208" s="543" t="s">
        <v>17371</v>
      </c>
      <c r="AB208" s="543" t="s">
        <v>16997</v>
      </c>
      <c r="AC208" s="543" t="s">
        <v>5755</v>
      </c>
      <c r="AD208" s="543" t="s">
        <v>16175</v>
      </c>
      <c r="AE208" s="543" t="s">
        <v>10579</v>
      </c>
      <c r="AF208" s="543" t="s">
        <v>17372</v>
      </c>
      <c r="AG208" s="543" t="s">
        <v>17373</v>
      </c>
      <c r="AH208" s="543" t="s">
        <v>17000</v>
      </c>
      <c r="AJ208" s="543" t="s">
        <v>17374</v>
      </c>
      <c r="AK208" s="543" t="s">
        <v>5759</v>
      </c>
      <c r="AL208" s="543" t="s">
        <v>5759</v>
      </c>
      <c r="AM208" s="543" t="s">
        <v>5759</v>
      </c>
      <c r="AN208" s="543" t="s">
        <v>17002</v>
      </c>
      <c r="AS208" s="543" t="s">
        <v>17370</v>
      </c>
      <c r="AT208" s="543" t="s">
        <v>17370</v>
      </c>
      <c r="AU208" s="543" t="s">
        <v>17370</v>
      </c>
    </row>
    <row r="209" spans="1:47" x14ac:dyDescent="0.15">
      <c r="A209" s="543">
        <v>208</v>
      </c>
      <c r="C209" s="545" t="s">
        <v>6377</v>
      </c>
      <c r="D209" s="543" t="s">
        <v>6377</v>
      </c>
      <c r="E209" s="543" t="s">
        <v>2275</v>
      </c>
      <c r="I209" s="543" t="s">
        <v>2286</v>
      </c>
      <c r="J209" s="543" t="s">
        <v>2286</v>
      </c>
      <c r="M209" s="543" t="s">
        <v>5750</v>
      </c>
      <c r="N209" s="543" t="s">
        <v>6378</v>
      </c>
      <c r="O209" s="543" t="s">
        <v>2278</v>
      </c>
      <c r="P209" s="543" t="s">
        <v>2278</v>
      </c>
      <c r="R209" s="543" t="s">
        <v>6379</v>
      </c>
      <c r="S209" s="543" t="s">
        <v>5849</v>
      </c>
      <c r="T209" s="543" t="s">
        <v>6380</v>
      </c>
      <c r="U209" s="543" t="s">
        <v>6381</v>
      </c>
      <c r="V209" s="543" t="s">
        <v>6382</v>
      </c>
      <c r="Y209" s="543" t="s">
        <v>2280</v>
      </c>
      <c r="Z209" s="543" t="s">
        <v>2281</v>
      </c>
      <c r="AA209" s="543" t="s">
        <v>2282</v>
      </c>
      <c r="AB209" s="543" t="s">
        <v>17375</v>
      </c>
      <c r="AC209" s="543" t="s">
        <v>5755</v>
      </c>
      <c r="AD209" s="543" t="s">
        <v>6384</v>
      </c>
      <c r="AE209" s="543" t="s">
        <v>2279</v>
      </c>
      <c r="AF209" s="543" t="s">
        <v>6385</v>
      </c>
      <c r="AI209" s="543" t="s">
        <v>6386</v>
      </c>
      <c r="AJ209" s="543" t="s">
        <v>6387</v>
      </c>
      <c r="AK209" s="543" t="s">
        <v>6388</v>
      </c>
      <c r="AM209" s="543" t="s">
        <v>6388</v>
      </c>
      <c r="AN209" s="543" t="s">
        <v>6389</v>
      </c>
      <c r="AO209" s="543" t="s">
        <v>6390</v>
      </c>
      <c r="AP209" s="543" t="s">
        <v>17376</v>
      </c>
      <c r="AQ209" s="543" t="s">
        <v>6390</v>
      </c>
      <c r="AR209" s="543" t="s">
        <v>17376</v>
      </c>
      <c r="AS209" s="543" t="s">
        <v>2281</v>
      </c>
      <c r="AU209" s="543" t="s">
        <v>2281</v>
      </c>
    </row>
    <row r="210" spans="1:47" x14ac:dyDescent="0.15">
      <c r="A210" s="543">
        <v>209</v>
      </c>
      <c r="B210" s="544">
        <v>4340361</v>
      </c>
      <c r="C210" s="545" t="s">
        <v>7062</v>
      </c>
      <c r="D210" s="543" t="s">
        <v>7062</v>
      </c>
      <c r="E210" s="543" t="s">
        <v>3710</v>
      </c>
      <c r="F210" s="543" t="s">
        <v>7063</v>
      </c>
      <c r="H210" s="543" t="s">
        <v>3719</v>
      </c>
      <c r="I210" s="543" t="s">
        <v>3719</v>
      </c>
      <c r="J210" s="543" t="s">
        <v>3719</v>
      </c>
      <c r="M210" s="543" t="s">
        <v>5750</v>
      </c>
      <c r="N210" s="543" t="s">
        <v>7064</v>
      </c>
      <c r="O210" s="543" t="s">
        <v>3714</v>
      </c>
      <c r="P210" s="543" t="s">
        <v>3714</v>
      </c>
      <c r="Q210" s="543" t="s">
        <v>3714</v>
      </c>
      <c r="R210" s="543" t="s">
        <v>7065</v>
      </c>
      <c r="S210" s="543" t="s">
        <v>6060</v>
      </c>
      <c r="T210" s="543" t="s">
        <v>7066</v>
      </c>
      <c r="U210" s="543" t="s">
        <v>7067</v>
      </c>
      <c r="V210" s="543" t="s">
        <v>7068</v>
      </c>
      <c r="X210" s="543" t="s">
        <v>7069</v>
      </c>
      <c r="Y210" s="543" t="s">
        <v>3716</v>
      </c>
      <c r="Z210" s="543" t="s">
        <v>3717</v>
      </c>
      <c r="AA210" s="543" t="s">
        <v>3718</v>
      </c>
      <c r="AB210" s="543" t="s">
        <v>7070</v>
      </c>
      <c r="AC210" s="543" t="s">
        <v>6154</v>
      </c>
      <c r="AD210" s="543" t="s">
        <v>6203</v>
      </c>
      <c r="AE210" s="543" t="s">
        <v>3715</v>
      </c>
      <c r="AF210" s="543" t="s">
        <v>7071</v>
      </c>
      <c r="AG210" s="543" t="s">
        <v>7072</v>
      </c>
      <c r="AJ210" s="543" t="s">
        <v>7073</v>
      </c>
      <c r="AK210" s="543" t="s">
        <v>5759</v>
      </c>
      <c r="AL210" s="543" t="s">
        <v>5759</v>
      </c>
      <c r="AM210" s="543" t="s">
        <v>5759</v>
      </c>
      <c r="AN210" s="543" t="s">
        <v>7074</v>
      </c>
      <c r="AO210" s="543" t="s">
        <v>7074</v>
      </c>
      <c r="AP210" s="543" t="s">
        <v>7070</v>
      </c>
      <c r="AQ210" s="543" t="s">
        <v>7074</v>
      </c>
      <c r="AR210" s="543" t="s">
        <v>7070</v>
      </c>
      <c r="AS210" s="543" t="s">
        <v>3717</v>
      </c>
      <c r="AT210" s="543" t="s">
        <v>3717</v>
      </c>
      <c r="AU210" s="543" t="s">
        <v>3717</v>
      </c>
    </row>
    <row r="211" spans="1:47" x14ac:dyDescent="0.15">
      <c r="A211" s="543">
        <v>210</v>
      </c>
      <c r="B211" s="544">
        <v>4015329</v>
      </c>
      <c r="C211" s="545" t="s">
        <v>11427</v>
      </c>
      <c r="D211" s="543" t="s">
        <v>11427</v>
      </c>
      <c r="E211" s="543" t="s">
        <v>11425</v>
      </c>
      <c r="F211" s="543" t="s">
        <v>17377</v>
      </c>
      <c r="I211" s="543" t="s">
        <v>17378</v>
      </c>
      <c r="J211" s="543" t="s">
        <v>17378</v>
      </c>
      <c r="M211" s="543" t="s">
        <v>5750</v>
      </c>
      <c r="N211" s="543" t="s">
        <v>17379</v>
      </c>
      <c r="O211" s="543" t="s">
        <v>11423</v>
      </c>
      <c r="P211" s="543" t="s">
        <v>11423</v>
      </c>
      <c r="Q211" s="543" t="s">
        <v>11423</v>
      </c>
      <c r="R211" s="543" t="s">
        <v>11442</v>
      </c>
      <c r="S211" s="543" t="s">
        <v>5849</v>
      </c>
      <c r="T211" s="543" t="s">
        <v>17380</v>
      </c>
      <c r="U211" s="543" t="s">
        <v>17381</v>
      </c>
      <c r="V211" s="543" t="s">
        <v>17382</v>
      </c>
      <c r="X211" s="543" t="s">
        <v>16754</v>
      </c>
      <c r="Y211" s="543" t="s">
        <v>17383</v>
      </c>
      <c r="Z211" s="543" t="s">
        <v>17384</v>
      </c>
      <c r="AA211" s="543" t="s">
        <v>17385</v>
      </c>
      <c r="AB211" s="543" t="s">
        <v>17386</v>
      </c>
      <c r="AC211" s="543" t="s">
        <v>5755</v>
      </c>
      <c r="AD211" s="543" t="s">
        <v>16175</v>
      </c>
      <c r="AE211" s="543" t="s">
        <v>17387</v>
      </c>
      <c r="AF211" s="543" t="s">
        <v>17388</v>
      </c>
      <c r="AG211" s="543" t="s">
        <v>17389</v>
      </c>
      <c r="AH211" s="543" t="s">
        <v>17390</v>
      </c>
      <c r="AI211" s="543" t="s">
        <v>5351</v>
      </c>
      <c r="AJ211" s="543" t="s">
        <v>17391</v>
      </c>
      <c r="AK211" s="543" t="s">
        <v>6388</v>
      </c>
      <c r="AL211" s="543" t="s">
        <v>6388</v>
      </c>
      <c r="AM211" s="543" t="s">
        <v>6388</v>
      </c>
      <c r="AN211" s="543" t="s">
        <v>17392</v>
      </c>
      <c r="AO211" s="543" t="s">
        <v>17392</v>
      </c>
      <c r="AP211" s="543" t="s">
        <v>17386</v>
      </c>
      <c r="AQ211" s="543" t="s">
        <v>17392</v>
      </c>
      <c r="AR211" s="543" t="s">
        <v>17386</v>
      </c>
      <c r="AS211" s="543" t="s">
        <v>17393</v>
      </c>
      <c r="AT211" s="543" t="s">
        <v>17394</v>
      </c>
      <c r="AU211" s="543" t="s">
        <v>17384</v>
      </c>
    </row>
    <row r="212" spans="1:47" x14ac:dyDescent="0.15">
      <c r="A212" s="543">
        <v>211</v>
      </c>
      <c r="B212" s="544">
        <v>3583037</v>
      </c>
      <c r="C212" s="545" t="s">
        <v>17395</v>
      </c>
      <c r="D212" s="543" t="s">
        <v>17395</v>
      </c>
      <c r="E212" s="543" t="s">
        <v>11469</v>
      </c>
      <c r="F212" s="543" t="s">
        <v>17396</v>
      </c>
      <c r="H212" s="543" t="s">
        <v>1008</v>
      </c>
      <c r="I212" s="543" t="s">
        <v>1008</v>
      </c>
      <c r="J212" s="543" t="s">
        <v>1008</v>
      </c>
      <c r="M212" s="543" t="s">
        <v>5750</v>
      </c>
      <c r="N212" s="543" t="s">
        <v>17397</v>
      </c>
      <c r="O212" s="543" t="s">
        <v>17398</v>
      </c>
      <c r="P212" s="543" t="s">
        <v>17398</v>
      </c>
      <c r="Q212" s="543" t="s">
        <v>17398</v>
      </c>
      <c r="R212" s="543" t="s">
        <v>17399</v>
      </c>
      <c r="V212" s="543" t="s">
        <v>17400</v>
      </c>
      <c r="X212" s="543" t="s">
        <v>17401</v>
      </c>
      <c r="Y212" s="543" t="s">
        <v>17402</v>
      </c>
      <c r="Z212" s="543" t="s">
        <v>17403</v>
      </c>
      <c r="AA212" s="543" t="s">
        <v>17404</v>
      </c>
      <c r="AB212" s="543" t="s">
        <v>17405</v>
      </c>
      <c r="AC212" s="543" t="s">
        <v>5755</v>
      </c>
      <c r="AD212" s="543" t="s">
        <v>16175</v>
      </c>
      <c r="AE212" s="543" t="s">
        <v>17406</v>
      </c>
      <c r="AF212" s="543" t="s">
        <v>17407</v>
      </c>
      <c r="AG212" s="543" t="s">
        <v>17408</v>
      </c>
      <c r="AH212" s="543" t="s">
        <v>17409</v>
      </c>
      <c r="AI212" s="543" t="s">
        <v>5353</v>
      </c>
      <c r="AJ212" s="543" t="s">
        <v>17410</v>
      </c>
      <c r="AK212" s="543" t="s">
        <v>5759</v>
      </c>
      <c r="AL212" s="543" t="s">
        <v>5759</v>
      </c>
      <c r="AM212" s="543" t="s">
        <v>5759</v>
      </c>
      <c r="AN212" s="543" t="s">
        <v>17411</v>
      </c>
      <c r="AS212" s="543" t="s">
        <v>17403</v>
      </c>
      <c r="AT212" s="543" t="s">
        <v>17403</v>
      </c>
      <c r="AU212" s="543" t="s">
        <v>17403</v>
      </c>
    </row>
    <row r="213" spans="1:47" x14ac:dyDescent="0.15">
      <c r="A213" s="543">
        <v>212</v>
      </c>
      <c r="B213" s="544">
        <v>4368987</v>
      </c>
      <c r="C213" s="545" t="s">
        <v>11513</v>
      </c>
      <c r="D213" s="543" t="s">
        <v>11513</v>
      </c>
      <c r="E213" s="543" t="s">
        <v>11511</v>
      </c>
      <c r="F213" s="543" t="s">
        <v>17412</v>
      </c>
      <c r="I213" s="543" t="s">
        <v>3156</v>
      </c>
      <c r="J213" s="543" t="s">
        <v>3156</v>
      </c>
      <c r="M213" s="543" t="s">
        <v>5750</v>
      </c>
      <c r="N213" s="543" t="s">
        <v>17413</v>
      </c>
      <c r="O213" s="543" t="s">
        <v>3135</v>
      </c>
      <c r="P213" s="543" t="s">
        <v>3135</v>
      </c>
      <c r="Q213" s="543" t="s">
        <v>3135</v>
      </c>
      <c r="R213" s="543" t="s">
        <v>3134</v>
      </c>
      <c r="V213" s="543" t="s">
        <v>17414</v>
      </c>
      <c r="X213" s="543" t="s">
        <v>17415</v>
      </c>
      <c r="Y213" s="543" t="s">
        <v>17416</v>
      </c>
      <c r="Z213" s="543" t="s">
        <v>17417</v>
      </c>
      <c r="AA213" s="543" t="s">
        <v>17418</v>
      </c>
      <c r="AB213" s="543" t="s">
        <v>17419</v>
      </c>
      <c r="AC213" s="543" t="s">
        <v>5755</v>
      </c>
      <c r="AD213" s="543" t="s">
        <v>16175</v>
      </c>
      <c r="AE213" s="543" t="s">
        <v>17420</v>
      </c>
      <c r="AF213" s="543" t="s">
        <v>17421</v>
      </c>
      <c r="AG213" s="543" t="s">
        <v>17422</v>
      </c>
      <c r="AJ213" s="543" t="s">
        <v>17423</v>
      </c>
      <c r="AK213" s="543" t="s">
        <v>5759</v>
      </c>
      <c r="AL213" s="543" t="s">
        <v>5759</v>
      </c>
      <c r="AM213" s="543" t="s">
        <v>5759</v>
      </c>
      <c r="AN213" s="543" t="s">
        <v>17424</v>
      </c>
      <c r="AO213" s="543" t="s">
        <v>17425</v>
      </c>
      <c r="AP213" s="543" t="s">
        <v>17426</v>
      </c>
      <c r="AQ213" s="543" t="s">
        <v>17424</v>
      </c>
      <c r="AR213" s="543" t="s">
        <v>17419</v>
      </c>
      <c r="AS213" s="543" t="s">
        <v>17427</v>
      </c>
      <c r="AT213" s="543" t="s">
        <v>17428</v>
      </c>
      <c r="AU213" s="543" t="s">
        <v>17417</v>
      </c>
    </row>
    <row r="214" spans="1:47" x14ac:dyDescent="0.15">
      <c r="A214" s="543">
        <v>213</v>
      </c>
      <c r="B214" s="544">
        <v>3588794</v>
      </c>
      <c r="C214" s="545" t="s">
        <v>6392</v>
      </c>
      <c r="D214" s="543" t="s">
        <v>6392</v>
      </c>
      <c r="E214" s="543" t="s">
        <v>2119</v>
      </c>
      <c r="F214" s="543" t="s">
        <v>6393</v>
      </c>
      <c r="H214" s="543" t="s">
        <v>2129</v>
      </c>
      <c r="I214" s="543" t="s">
        <v>2129</v>
      </c>
      <c r="J214" s="543" t="s">
        <v>2129</v>
      </c>
      <c r="M214" s="543" t="s">
        <v>5750</v>
      </c>
      <c r="N214" s="543" t="s">
        <v>6394</v>
      </c>
      <c r="O214" s="543" t="s">
        <v>2123</v>
      </c>
      <c r="P214" s="543" t="s">
        <v>2123</v>
      </c>
      <c r="Q214" s="543" t="s">
        <v>2123</v>
      </c>
      <c r="R214" s="543" t="s">
        <v>6395</v>
      </c>
      <c r="V214" s="543" t="s">
        <v>6396</v>
      </c>
      <c r="X214" s="543" t="s">
        <v>6397</v>
      </c>
      <c r="Y214" s="543" t="s">
        <v>2125</v>
      </c>
      <c r="Z214" s="543" t="s">
        <v>2126</v>
      </c>
      <c r="AA214" s="543" t="s">
        <v>2127</v>
      </c>
      <c r="AB214" s="543" t="s">
        <v>6398</v>
      </c>
      <c r="AC214" s="543" t="s">
        <v>6154</v>
      </c>
      <c r="AD214" s="543" t="s">
        <v>6203</v>
      </c>
      <c r="AE214" s="543" t="s">
        <v>2124</v>
      </c>
      <c r="AF214" s="543" t="s">
        <v>6399</v>
      </c>
      <c r="AG214" s="543" t="s">
        <v>6400</v>
      </c>
      <c r="AI214" s="543" t="s">
        <v>6401</v>
      </c>
      <c r="AJ214" s="543" t="s">
        <v>6402</v>
      </c>
      <c r="AK214" s="543" t="s">
        <v>5759</v>
      </c>
      <c r="AL214" s="543" t="s">
        <v>5759</v>
      </c>
      <c r="AM214" s="543" t="s">
        <v>5759</v>
      </c>
      <c r="AN214" s="543" t="s">
        <v>6403</v>
      </c>
      <c r="AS214" s="543" t="s">
        <v>2126</v>
      </c>
      <c r="AT214" s="543" t="s">
        <v>2126</v>
      </c>
      <c r="AU214" s="543" t="s">
        <v>2126</v>
      </c>
    </row>
    <row r="215" spans="1:47" x14ac:dyDescent="0.15">
      <c r="A215" s="543">
        <v>214</v>
      </c>
      <c r="B215" s="544">
        <v>3564019</v>
      </c>
      <c r="C215" s="545" t="s">
        <v>11540</v>
      </c>
      <c r="D215" s="543" t="s">
        <v>11540</v>
      </c>
      <c r="E215" s="543" t="s">
        <v>11538</v>
      </c>
      <c r="F215" s="543" t="s">
        <v>17429</v>
      </c>
      <c r="H215" s="543" t="s">
        <v>17430</v>
      </c>
      <c r="I215" s="543" t="s">
        <v>17431</v>
      </c>
      <c r="J215" s="543" t="s">
        <v>17431</v>
      </c>
      <c r="M215" s="543" t="s">
        <v>5750</v>
      </c>
      <c r="N215" s="543" t="s">
        <v>17432</v>
      </c>
      <c r="O215" s="543" t="s">
        <v>17433</v>
      </c>
      <c r="P215" s="543" t="s">
        <v>17433</v>
      </c>
      <c r="Q215" s="543" t="s">
        <v>17433</v>
      </c>
      <c r="R215" s="543" t="s">
        <v>11549</v>
      </c>
      <c r="V215" s="543" t="s">
        <v>17434</v>
      </c>
      <c r="X215" s="543" t="s">
        <v>17435</v>
      </c>
      <c r="Y215" s="543" t="s">
        <v>17436</v>
      </c>
      <c r="Z215" s="543" t="s">
        <v>17437</v>
      </c>
      <c r="AA215" s="543" t="s">
        <v>17438</v>
      </c>
      <c r="AB215" s="543" t="s">
        <v>17439</v>
      </c>
      <c r="AC215" s="543" t="s">
        <v>6154</v>
      </c>
      <c r="AD215" s="543" t="s">
        <v>6155</v>
      </c>
      <c r="AE215" s="543" t="s">
        <v>531</v>
      </c>
      <c r="AF215" s="543" t="s">
        <v>17440</v>
      </c>
      <c r="AG215" s="543" t="s">
        <v>17441</v>
      </c>
      <c r="AH215" s="543" t="s">
        <v>17442</v>
      </c>
      <c r="AK215" s="543" t="s">
        <v>6388</v>
      </c>
      <c r="AL215" s="543" t="s">
        <v>6388</v>
      </c>
      <c r="AM215" s="543" t="s">
        <v>6388</v>
      </c>
      <c r="AN215" s="543" t="s">
        <v>17443</v>
      </c>
      <c r="AS215" s="543" t="s">
        <v>17444</v>
      </c>
      <c r="AT215" s="543" t="s">
        <v>17444</v>
      </c>
      <c r="AU215" s="543" t="s">
        <v>17437</v>
      </c>
    </row>
    <row r="216" spans="1:47" x14ac:dyDescent="0.15">
      <c r="A216" s="543">
        <v>215</v>
      </c>
      <c r="C216" s="545" t="s">
        <v>4997</v>
      </c>
      <c r="D216" s="543" t="s">
        <v>4997</v>
      </c>
      <c r="E216" s="543" t="s">
        <v>2092</v>
      </c>
      <c r="H216" s="543" t="s">
        <v>17445</v>
      </c>
      <c r="I216" s="543" t="s">
        <v>2103</v>
      </c>
      <c r="J216" s="543" t="s">
        <v>2103</v>
      </c>
      <c r="M216" s="543" t="s">
        <v>5750</v>
      </c>
      <c r="N216" s="543" t="s">
        <v>6404</v>
      </c>
      <c r="O216" s="543" t="s">
        <v>2096</v>
      </c>
      <c r="P216" s="543" t="s">
        <v>2096</v>
      </c>
      <c r="R216" s="543" t="s">
        <v>6405</v>
      </c>
      <c r="V216" s="543" t="s">
        <v>6108</v>
      </c>
      <c r="Y216" s="543" t="s">
        <v>2098</v>
      </c>
      <c r="Z216" s="543" t="s">
        <v>2099</v>
      </c>
      <c r="AA216" s="543" t="s">
        <v>17446</v>
      </c>
      <c r="AB216" s="543" t="s">
        <v>2095</v>
      </c>
      <c r="AC216" s="543" t="s">
        <v>5755</v>
      </c>
      <c r="AD216" s="543" t="s">
        <v>5905</v>
      </c>
      <c r="AE216" s="543" t="s">
        <v>2097</v>
      </c>
      <c r="AF216" s="543" t="s">
        <v>6406</v>
      </c>
      <c r="AG216" s="543" t="s">
        <v>6407</v>
      </c>
      <c r="AI216" s="543" t="s">
        <v>6408</v>
      </c>
      <c r="AJ216" s="543" t="s">
        <v>6409</v>
      </c>
      <c r="AK216" s="543" t="s">
        <v>5759</v>
      </c>
      <c r="AM216" s="543" t="s">
        <v>5759</v>
      </c>
      <c r="AN216" s="543" t="s">
        <v>6410</v>
      </c>
      <c r="AS216" s="543" t="s">
        <v>17447</v>
      </c>
      <c r="AU216" s="543" t="s">
        <v>2099</v>
      </c>
    </row>
    <row r="217" spans="1:47" x14ac:dyDescent="0.15">
      <c r="A217" s="543">
        <v>216</v>
      </c>
      <c r="B217" s="544">
        <v>4165980</v>
      </c>
      <c r="C217" s="545" t="s">
        <v>11564</v>
      </c>
      <c r="D217" s="543" t="s">
        <v>11564</v>
      </c>
      <c r="E217" s="543" t="s">
        <v>11562</v>
      </c>
      <c r="F217" s="543" t="s">
        <v>17448</v>
      </c>
      <c r="H217" s="546">
        <v>3E+36</v>
      </c>
      <c r="I217" s="543" t="s">
        <v>17449</v>
      </c>
      <c r="J217" s="543" t="s">
        <v>17449</v>
      </c>
      <c r="M217" s="543" t="s">
        <v>5750</v>
      </c>
      <c r="N217" s="543" t="s">
        <v>17450</v>
      </c>
      <c r="O217" s="543" t="s">
        <v>11577</v>
      </c>
      <c r="P217" s="543" t="s">
        <v>11577</v>
      </c>
      <c r="Q217" s="543" t="s">
        <v>11577</v>
      </c>
      <c r="R217" s="543" t="s">
        <v>11580</v>
      </c>
      <c r="V217" s="543" t="s">
        <v>17451</v>
      </c>
      <c r="X217" s="543" t="s">
        <v>17452</v>
      </c>
      <c r="Y217" s="543" t="s">
        <v>17453</v>
      </c>
      <c r="Z217" s="543" t="s">
        <v>17454</v>
      </c>
      <c r="AA217" s="543" t="s">
        <v>17455</v>
      </c>
      <c r="AB217" s="543" t="s">
        <v>17456</v>
      </c>
      <c r="AC217" s="543" t="s">
        <v>5755</v>
      </c>
      <c r="AD217" s="543" t="s">
        <v>16175</v>
      </c>
      <c r="AE217" s="543" t="s">
        <v>17457</v>
      </c>
      <c r="AF217" s="543" t="s">
        <v>17458</v>
      </c>
      <c r="AG217" s="543" t="s">
        <v>17459</v>
      </c>
      <c r="AH217" s="543" t="s">
        <v>17460</v>
      </c>
      <c r="AK217" s="543" t="s">
        <v>5759</v>
      </c>
      <c r="AL217" s="543" t="s">
        <v>5759</v>
      </c>
      <c r="AM217" s="543" t="s">
        <v>5759</v>
      </c>
      <c r="AN217" s="543" t="s">
        <v>17461</v>
      </c>
      <c r="AS217" s="543" t="s">
        <v>17462</v>
      </c>
      <c r="AT217" s="543" t="s">
        <v>17462</v>
      </c>
      <c r="AU217" s="543" t="s">
        <v>17454</v>
      </c>
    </row>
    <row r="218" spans="1:47" x14ac:dyDescent="0.15">
      <c r="A218" s="543">
        <v>217</v>
      </c>
      <c r="C218" s="545" t="s">
        <v>6411</v>
      </c>
      <c r="D218" s="543" t="s">
        <v>6411</v>
      </c>
      <c r="E218" s="543" t="s">
        <v>2010</v>
      </c>
      <c r="H218" s="543" t="s">
        <v>1999</v>
      </c>
      <c r="I218" s="543" t="s">
        <v>1999</v>
      </c>
      <c r="J218" s="543" t="s">
        <v>1999</v>
      </c>
      <c r="M218" s="543" t="s">
        <v>5750</v>
      </c>
      <c r="N218" s="543" t="s">
        <v>6412</v>
      </c>
      <c r="O218" s="543" t="s">
        <v>2012</v>
      </c>
      <c r="P218" s="543" t="s">
        <v>2012</v>
      </c>
      <c r="R218" s="543" t="s">
        <v>6413</v>
      </c>
      <c r="V218" s="543" t="s">
        <v>6414</v>
      </c>
      <c r="Y218" s="543" t="s">
        <v>1996</v>
      </c>
      <c r="Z218" s="543" t="s">
        <v>2014</v>
      </c>
      <c r="AA218" s="543" t="s">
        <v>2015</v>
      </c>
      <c r="AB218" s="543" t="s">
        <v>6415</v>
      </c>
      <c r="AC218" s="543" t="s">
        <v>5755</v>
      </c>
      <c r="AD218" s="543" t="s">
        <v>5905</v>
      </c>
      <c r="AE218" s="543" t="s">
        <v>2013</v>
      </c>
      <c r="AF218" s="543" t="s">
        <v>6416</v>
      </c>
      <c r="AG218" s="543" t="s">
        <v>6417</v>
      </c>
      <c r="AJ218" s="543" t="s">
        <v>6418</v>
      </c>
      <c r="AK218" s="543" t="s">
        <v>5759</v>
      </c>
      <c r="AM218" s="543" t="s">
        <v>5759</v>
      </c>
      <c r="AN218" s="543" t="s">
        <v>6419</v>
      </c>
      <c r="AS218" s="543" t="s">
        <v>2014</v>
      </c>
      <c r="AU218" s="543" t="s">
        <v>2014</v>
      </c>
    </row>
    <row r="219" spans="1:47" x14ac:dyDescent="0.15">
      <c r="A219" s="543">
        <v>218</v>
      </c>
      <c r="B219" s="544">
        <v>3789709</v>
      </c>
      <c r="C219" s="545" t="s">
        <v>11603</v>
      </c>
      <c r="D219" s="543" t="s">
        <v>11603</v>
      </c>
      <c r="E219" s="543" t="s">
        <v>11601</v>
      </c>
      <c r="F219" s="543" t="s">
        <v>17463</v>
      </c>
      <c r="H219" s="543" t="s">
        <v>234</v>
      </c>
      <c r="I219" s="543" t="s">
        <v>234</v>
      </c>
      <c r="J219" s="543" t="s">
        <v>234</v>
      </c>
      <c r="M219" s="543" t="s">
        <v>5750</v>
      </c>
      <c r="N219" s="543" t="s">
        <v>17464</v>
      </c>
      <c r="O219" s="543" t="s">
        <v>11616</v>
      </c>
      <c r="P219" s="543" t="s">
        <v>11616</v>
      </c>
      <c r="Q219" s="543" t="s">
        <v>11616</v>
      </c>
      <c r="R219" s="543" t="s">
        <v>11619</v>
      </c>
      <c r="V219" s="543" t="s">
        <v>6414</v>
      </c>
      <c r="X219" s="543" t="s">
        <v>17465</v>
      </c>
      <c r="Y219" s="543" t="s">
        <v>17466</v>
      </c>
      <c r="Z219" s="543" t="s">
        <v>17467</v>
      </c>
      <c r="AA219" s="543" t="s">
        <v>17468</v>
      </c>
      <c r="AB219" s="543" t="s">
        <v>17469</v>
      </c>
      <c r="AC219" s="543" t="s">
        <v>5755</v>
      </c>
      <c r="AD219" s="543" t="s">
        <v>16175</v>
      </c>
      <c r="AE219" s="543" t="s">
        <v>17470</v>
      </c>
      <c r="AF219" s="543" t="s">
        <v>17471</v>
      </c>
      <c r="AG219" s="543" t="s">
        <v>17472</v>
      </c>
      <c r="AI219" s="543" t="s">
        <v>5359</v>
      </c>
      <c r="AJ219" s="543" t="s">
        <v>17473</v>
      </c>
      <c r="AK219" s="543" t="s">
        <v>6388</v>
      </c>
      <c r="AL219" s="543" t="s">
        <v>6388</v>
      </c>
      <c r="AM219" s="543" t="s">
        <v>6388</v>
      </c>
      <c r="AN219" s="543" t="s">
        <v>17474</v>
      </c>
      <c r="AS219" s="543" t="s">
        <v>17475</v>
      </c>
      <c r="AT219" s="543" t="s">
        <v>17476</v>
      </c>
      <c r="AU219" s="543" t="s">
        <v>17467</v>
      </c>
    </row>
    <row r="220" spans="1:47" x14ac:dyDescent="0.15">
      <c r="A220" s="543">
        <v>219</v>
      </c>
      <c r="B220" s="544">
        <v>3364465</v>
      </c>
      <c r="C220" s="545" t="s">
        <v>4703</v>
      </c>
      <c r="D220" s="543" t="s">
        <v>4703</v>
      </c>
      <c r="E220" s="543" t="s">
        <v>3695</v>
      </c>
      <c r="F220" s="543" t="s">
        <v>7075</v>
      </c>
      <c r="H220" s="543" t="s">
        <v>3705</v>
      </c>
      <c r="I220" s="543" t="s">
        <v>3705</v>
      </c>
      <c r="J220" s="543" t="s">
        <v>3705</v>
      </c>
      <c r="M220" s="543" t="s">
        <v>5750</v>
      </c>
      <c r="N220" s="543" t="s">
        <v>7076</v>
      </c>
      <c r="O220" s="543" t="s">
        <v>3699</v>
      </c>
      <c r="P220" s="543" t="s">
        <v>3699</v>
      </c>
      <c r="Q220" s="543" t="s">
        <v>3699</v>
      </c>
      <c r="R220" s="543" t="s">
        <v>7077</v>
      </c>
      <c r="V220" s="543" t="s">
        <v>7078</v>
      </c>
      <c r="X220" s="543" t="s">
        <v>7079</v>
      </c>
      <c r="Y220" s="543" t="s">
        <v>3701</v>
      </c>
      <c r="Z220" s="543" t="s">
        <v>3702</v>
      </c>
      <c r="AA220" s="543" t="s">
        <v>3703</v>
      </c>
      <c r="AB220" s="543" t="s">
        <v>7080</v>
      </c>
      <c r="AC220" s="543" t="s">
        <v>5755</v>
      </c>
      <c r="AD220" s="543" t="s">
        <v>5779</v>
      </c>
      <c r="AE220" s="543" t="s">
        <v>3700</v>
      </c>
      <c r="AF220" s="543" t="s">
        <v>7081</v>
      </c>
      <c r="AG220" s="543" t="s">
        <v>7082</v>
      </c>
      <c r="AI220" s="543" t="s">
        <v>7083</v>
      </c>
      <c r="AJ220" s="543" t="s">
        <v>7084</v>
      </c>
      <c r="AK220" s="543" t="s">
        <v>5759</v>
      </c>
      <c r="AL220" s="543" t="s">
        <v>5759</v>
      </c>
      <c r="AM220" s="543" t="s">
        <v>5759</v>
      </c>
      <c r="AN220" s="543" t="s">
        <v>7085</v>
      </c>
      <c r="AS220" s="543" t="s">
        <v>17477</v>
      </c>
      <c r="AT220" s="543" t="s">
        <v>17477</v>
      </c>
      <c r="AU220" s="543" t="s">
        <v>3702</v>
      </c>
    </row>
    <row r="221" spans="1:47" x14ac:dyDescent="0.15">
      <c r="A221" s="543">
        <v>220</v>
      </c>
      <c r="C221" s="545" t="s">
        <v>5058</v>
      </c>
      <c r="D221" s="543" t="s">
        <v>5058</v>
      </c>
      <c r="E221" s="543" t="s">
        <v>2309</v>
      </c>
      <c r="H221" s="543" t="s">
        <v>17478</v>
      </c>
      <c r="I221" s="543" t="s">
        <v>2317</v>
      </c>
      <c r="J221" s="543" t="s">
        <v>2317</v>
      </c>
      <c r="M221" s="543" t="s">
        <v>5750</v>
      </c>
      <c r="N221" s="543" t="s">
        <v>6382</v>
      </c>
      <c r="O221" s="543" t="s">
        <v>2311</v>
      </c>
      <c r="P221" s="543" t="s">
        <v>2311</v>
      </c>
      <c r="R221" s="543" t="s">
        <v>6420</v>
      </c>
      <c r="V221" s="543" t="s">
        <v>6421</v>
      </c>
      <c r="Y221" s="543" t="s">
        <v>2313</v>
      </c>
      <c r="Z221" s="543" t="s">
        <v>2314</v>
      </c>
      <c r="AA221" s="543" t="s">
        <v>2315</v>
      </c>
      <c r="AB221" s="543" t="s">
        <v>2310</v>
      </c>
      <c r="AC221" s="543" t="s">
        <v>5755</v>
      </c>
      <c r="AD221" s="543" t="s">
        <v>6422</v>
      </c>
      <c r="AE221" s="543" t="s">
        <v>2312</v>
      </c>
      <c r="AF221" s="543" t="s">
        <v>6423</v>
      </c>
      <c r="AG221" s="543" t="s">
        <v>6424</v>
      </c>
      <c r="AI221" s="543" t="s">
        <v>6425</v>
      </c>
      <c r="AJ221" s="543" t="s">
        <v>17479</v>
      </c>
      <c r="AK221" s="543" t="s">
        <v>5759</v>
      </c>
      <c r="AM221" s="543" t="s">
        <v>5759</v>
      </c>
      <c r="AN221" s="543" t="s">
        <v>6427</v>
      </c>
      <c r="AS221" s="543" t="s">
        <v>17480</v>
      </c>
      <c r="AU221" s="543" t="s">
        <v>2314</v>
      </c>
    </row>
    <row r="222" spans="1:47" x14ac:dyDescent="0.15">
      <c r="A222" s="543">
        <v>221</v>
      </c>
      <c r="B222" s="544">
        <v>3505460</v>
      </c>
      <c r="C222" s="545" t="s">
        <v>11636</v>
      </c>
      <c r="D222" s="543" t="s">
        <v>11636</v>
      </c>
      <c r="E222" s="543" t="s">
        <v>11634</v>
      </c>
      <c r="F222" s="543" t="s">
        <v>17481</v>
      </c>
      <c r="H222" s="543" t="s">
        <v>17482</v>
      </c>
      <c r="I222" s="543" t="s">
        <v>574</v>
      </c>
      <c r="J222" s="543" t="s">
        <v>574</v>
      </c>
      <c r="M222" s="543" t="s">
        <v>5750</v>
      </c>
      <c r="N222" s="543" t="s">
        <v>17483</v>
      </c>
      <c r="O222" s="543" t="s">
        <v>547</v>
      </c>
      <c r="P222" s="543" t="s">
        <v>547</v>
      </c>
      <c r="Q222" s="543" t="s">
        <v>547</v>
      </c>
      <c r="R222" s="543" t="s">
        <v>11645</v>
      </c>
      <c r="V222" s="543" t="s">
        <v>17484</v>
      </c>
      <c r="X222" s="543" t="s">
        <v>17485</v>
      </c>
      <c r="Y222" s="543" t="s">
        <v>17486</v>
      </c>
      <c r="Z222" s="543" t="s">
        <v>17487</v>
      </c>
      <c r="AA222" s="543" t="s">
        <v>17488</v>
      </c>
      <c r="AB222" s="543" t="s">
        <v>17489</v>
      </c>
      <c r="AC222" s="543" t="s">
        <v>6154</v>
      </c>
      <c r="AD222" s="543" t="s">
        <v>6155</v>
      </c>
      <c r="AE222" s="543" t="s">
        <v>17490</v>
      </c>
      <c r="AF222" s="543" t="s">
        <v>17491</v>
      </c>
      <c r="AG222" s="543" t="s">
        <v>17492</v>
      </c>
      <c r="AH222" s="543" t="s">
        <v>17493</v>
      </c>
      <c r="AI222" s="543" t="s">
        <v>5374</v>
      </c>
      <c r="AJ222" s="543" t="s">
        <v>17494</v>
      </c>
      <c r="AK222" s="543" t="s">
        <v>5759</v>
      </c>
      <c r="AL222" s="543" t="s">
        <v>5759</v>
      </c>
      <c r="AM222" s="543" t="s">
        <v>5759</v>
      </c>
      <c r="AN222" s="543" t="s">
        <v>17495</v>
      </c>
      <c r="AS222" s="543" t="s">
        <v>17496</v>
      </c>
      <c r="AT222" s="543" t="s">
        <v>17496</v>
      </c>
      <c r="AU222" s="543" t="s">
        <v>17487</v>
      </c>
    </row>
    <row r="223" spans="1:47" x14ac:dyDescent="0.15">
      <c r="A223" s="543">
        <v>222</v>
      </c>
      <c r="B223" s="544">
        <v>3137625</v>
      </c>
      <c r="C223" s="545" t="s">
        <v>11661</v>
      </c>
      <c r="D223" s="543" t="s">
        <v>11661</v>
      </c>
      <c r="E223" s="543" t="s">
        <v>11659</v>
      </c>
      <c r="F223" s="543" t="s">
        <v>17497</v>
      </c>
      <c r="I223" s="543" t="s">
        <v>17498</v>
      </c>
      <c r="J223" s="543" t="s">
        <v>17498</v>
      </c>
      <c r="M223" s="543" t="s">
        <v>5750</v>
      </c>
      <c r="N223" s="543" t="s">
        <v>16648</v>
      </c>
      <c r="O223" s="543" t="s">
        <v>9770</v>
      </c>
      <c r="P223" s="543" t="s">
        <v>9770</v>
      </c>
      <c r="Q223" s="543" t="s">
        <v>9770</v>
      </c>
      <c r="R223" s="543" t="s">
        <v>9773</v>
      </c>
      <c r="S223" s="543" t="s">
        <v>5750</v>
      </c>
      <c r="T223" s="543" t="s">
        <v>16649</v>
      </c>
      <c r="U223" s="543" t="s">
        <v>16650</v>
      </c>
      <c r="V223" s="543" t="s">
        <v>17499</v>
      </c>
      <c r="X223" s="543" t="s">
        <v>17500</v>
      </c>
      <c r="Y223" s="543" t="s">
        <v>17501</v>
      </c>
      <c r="Z223" s="543" t="s">
        <v>17502</v>
      </c>
      <c r="AA223" s="543" t="s">
        <v>17503</v>
      </c>
      <c r="AB223" s="543" t="s">
        <v>16656</v>
      </c>
      <c r="AC223" s="543" t="s">
        <v>5755</v>
      </c>
      <c r="AD223" s="543" t="s">
        <v>16175</v>
      </c>
      <c r="AE223" s="543" t="s">
        <v>9771</v>
      </c>
      <c r="AF223" s="543" t="s">
        <v>17504</v>
      </c>
      <c r="AG223" s="543" t="s">
        <v>17505</v>
      </c>
      <c r="AH223" s="543" t="s">
        <v>17506</v>
      </c>
      <c r="AI223" s="543" t="s">
        <v>5242</v>
      </c>
      <c r="AJ223" s="543" t="s">
        <v>17507</v>
      </c>
      <c r="AK223" s="543" t="s">
        <v>6388</v>
      </c>
      <c r="AL223" s="543" t="s">
        <v>6388</v>
      </c>
      <c r="AM223" s="543" t="s">
        <v>6388</v>
      </c>
      <c r="AN223" s="543" t="s">
        <v>16661</v>
      </c>
      <c r="AO223" s="543" t="s">
        <v>16661</v>
      </c>
      <c r="AP223" s="543" t="s">
        <v>16656</v>
      </c>
      <c r="AQ223" s="543" t="s">
        <v>16661</v>
      </c>
      <c r="AR223" s="543" t="s">
        <v>16656</v>
      </c>
      <c r="AS223" s="543" t="s">
        <v>17508</v>
      </c>
      <c r="AT223" s="543" t="s">
        <v>17509</v>
      </c>
      <c r="AU223" s="543" t="s">
        <v>17502</v>
      </c>
    </row>
    <row r="224" spans="1:47" x14ac:dyDescent="0.15">
      <c r="A224" s="543">
        <v>223</v>
      </c>
      <c r="B224" s="544">
        <v>3341114</v>
      </c>
      <c r="C224" s="545" t="s">
        <v>11742</v>
      </c>
      <c r="D224" s="543" t="s">
        <v>11742</v>
      </c>
      <c r="E224" s="543" t="s">
        <v>11740</v>
      </c>
      <c r="F224" s="543" t="s">
        <v>17510</v>
      </c>
      <c r="I224" s="543" t="s">
        <v>1687</v>
      </c>
      <c r="J224" s="543" t="s">
        <v>1687</v>
      </c>
      <c r="M224" s="543" t="s">
        <v>5750</v>
      </c>
      <c r="N224" s="543" t="s">
        <v>16898</v>
      </c>
      <c r="O224" s="543" t="s">
        <v>1532</v>
      </c>
      <c r="P224" s="543" t="s">
        <v>1532</v>
      </c>
      <c r="Q224" s="543" t="s">
        <v>1532</v>
      </c>
      <c r="R224" s="543" t="s">
        <v>1678</v>
      </c>
      <c r="S224" s="543" t="s">
        <v>5750</v>
      </c>
      <c r="T224" s="543" t="s">
        <v>16899</v>
      </c>
      <c r="U224" s="543" t="s">
        <v>16900</v>
      </c>
      <c r="V224" s="543" t="s">
        <v>17511</v>
      </c>
      <c r="X224" s="543" t="s">
        <v>17512</v>
      </c>
      <c r="Y224" s="543" t="s">
        <v>17513</v>
      </c>
      <c r="Z224" s="543" t="s">
        <v>17514</v>
      </c>
      <c r="AA224" s="543" t="s">
        <v>17515</v>
      </c>
      <c r="AB224" s="543" t="s">
        <v>16905</v>
      </c>
      <c r="AC224" s="543" t="s">
        <v>6154</v>
      </c>
      <c r="AD224" s="543" t="s">
        <v>6155</v>
      </c>
      <c r="AE224" s="543" t="s">
        <v>1533</v>
      </c>
      <c r="AF224" s="543" t="s">
        <v>17516</v>
      </c>
      <c r="AG224" s="543" t="s">
        <v>17517</v>
      </c>
      <c r="AJ224" s="543" t="s">
        <v>17518</v>
      </c>
      <c r="AK224" s="543" t="s">
        <v>5759</v>
      </c>
      <c r="AL224" s="543" t="s">
        <v>5759</v>
      </c>
      <c r="AM224" s="543" t="s">
        <v>5759</v>
      </c>
      <c r="AN224" s="543" t="s">
        <v>16909</v>
      </c>
      <c r="AO224" s="543" t="s">
        <v>16910</v>
      </c>
      <c r="AP224" s="543" t="s">
        <v>16911</v>
      </c>
      <c r="AQ224" s="543" t="s">
        <v>16909</v>
      </c>
      <c r="AR224" s="543" t="s">
        <v>16905</v>
      </c>
      <c r="AS224" s="543" t="s">
        <v>17519</v>
      </c>
      <c r="AT224" s="543" t="s">
        <v>17520</v>
      </c>
      <c r="AU224" s="543" t="s">
        <v>17514</v>
      </c>
    </row>
    <row r="225" spans="1:47" x14ac:dyDescent="0.15">
      <c r="A225" s="543">
        <v>224</v>
      </c>
      <c r="B225" s="544">
        <v>3973006</v>
      </c>
      <c r="C225" s="545" t="s">
        <v>11768</v>
      </c>
      <c r="D225" s="543" t="s">
        <v>11768</v>
      </c>
      <c r="E225" s="543" t="s">
        <v>11766</v>
      </c>
      <c r="F225" s="543" t="s">
        <v>17521</v>
      </c>
      <c r="H225" s="543" t="s">
        <v>17522</v>
      </c>
      <c r="I225" s="543" t="s">
        <v>1713</v>
      </c>
      <c r="J225" s="543" t="s">
        <v>1713</v>
      </c>
      <c r="M225" s="543" t="s">
        <v>5750</v>
      </c>
      <c r="N225" s="543" t="s">
        <v>17523</v>
      </c>
      <c r="O225" s="543" t="s">
        <v>1693</v>
      </c>
      <c r="P225" s="543" t="s">
        <v>1693</v>
      </c>
      <c r="Q225" s="543" t="s">
        <v>1693</v>
      </c>
      <c r="R225" s="543" t="s">
        <v>1692</v>
      </c>
      <c r="V225" s="543" t="s">
        <v>6487</v>
      </c>
      <c r="X225" s="543" t="s">
        <v>17524</v>
      </c>
      <c r="Y225" s="543" t="s">
        <v>17525</v>
      </c>
      <c r="Z225" s="543" t="s">
        <v>17526</v>
      </c>
      <c r="AA225" s="543" t="s">
        <v>17527</v>
      </c>
      <c r="AB225" s="543" t="s">
        <v>17528</v>
      </c>
      <c r="AC225" s="543" t="s">
        <v>6154</v>
      </c>
      <c r="AD225" s="543" t="s">
        <v>16422</v>
      </c>
      <c r="AE225" s="543" t="s">
        <v>1694</v>
      </c>
      <c r="AF225" s="543" t="s">
        <v>17529</v>
      </c>
      <c r="AG225" s="543" t="s">
        <v>17530</v>
      </c>
      <c r="AH225" s="543" t="s">
        <v>17531</v>
      </c>
      <c r="AJ225" s="543" t="s">
        <v>17532</v>
      </c>
      <c r="AK225" s="543" t="s">
        <v>6388</v>
      </c>
      <c r="AL225" s="543" t="s">
        <v>6388</v>
      </c>
      <c r="AM225" s="543" t="s">
        <v>6388</v>
      </c>
      <c r="AN225" s="543" t="s">
        <v>17533</v>
      </c>
      <c r="AS225" s="543" t="s">
        <v>17534</v>
      </c>
      <c r="AT225" s="543" t="s">
        <v>17534</v>
      </c>
      <c r="AU225" s="543" t="s">
        <v>17526</v>
      </c>
    </row>
    <row r="226" spans="1:47" x14ac:dyDescent="0.15">
      <c r="A226" s="543">
        <v>225</v>
      </c>
      <c r="B226" s="544">
        <v>3190321</v>
      </c>
      <c r="C226" s="545" t="s">
        <v>11814</v>
      </c>
      <c r="D226" s="543" t="s">
        <v>11814</v>
      </c>
      <c r="E226" s="543" t="s">
        <v>11812</v>
      </c>
      <c r="F226" s="543" t="s">
        <v>17535</v>
      </c>
      <c r="I226" s="543" t="s">
        <v>17536</v>
      </c>
      <c r="J226" s="543" t="s">
        <v>17536</v>
      </c>
      <c r="M226" s="543" t="s">
        <v>5750</v>
      </c>
      <c r="N226" s="543" t="s">
        <v>16917</v>
      </c>
      <c r="O226" s="543" t="s">
        <v>17537</v>
      </c>
      <c r="P226" s="543" t="s">
        <v>17537</v>
      </c>
      <c r="Q226" s="543" t="s">
        <v>17537</v>
      </c>
      <c r="R226" s="543" t="s">
        <v>1722</v>
      </c>
      <c r="V226" s="543" t="s">
        <v>17538</v>
      </c>
      <c r="X226" s="543" t="s">
        <v>17539</v>
      </c>
      <c r="Y226" s="543" t="s">
        <v>17540</v>
      </c>
      <c r="Z226" s="543" t="s">
        <v>17541</v>
      </c>
      <c r="AB226" s="543" t="s">
        <v>17542</v>
      </c>
      <c r="AC226" s="543" t="s">
        <v>5755</v>
      </c>
      <c r="AD226" s="543" t="s">
        <v>16175</v>
      </c>
      <c r="AE226" s="543" t="s">
        <v>17543</v>
      </c>
      <c r="AF226" s="543" t="s">
        <v>17544</v>
      </c>
      <c r="AG226" s="543" t="s">
        <v>17545</v>
      </c>
      <c r="AH226" s="543" t="s">
        <v>17546</v>
      </c>
      <c r="AJ226" s="543" t="s">
        <v>17547</v>
      </c>
      <c r="AK226" s="543" t="s">
        <v>6388</v>
      </c>
      <c r="AL226" s="543" t="s">
        <v>6388</v>
      </c>
      <c r="AM226" s="543" t="s">
        <v>6388</v>
      </c>
      <c r="AN226" s="543" t="s">
        <v>17548</v>
      </c>
      <c r="AS226" s="543" t="s">
        <v>17541</v>
      </c>
      <c r="AT226" s="543" t="s">
        <v>17541</v>
      </c>
      <c r="AU226" s="543" t="s">
        <v>17541</v>
      </c>
    </row>
    <row r="227" spans="1:47" x14ac:dyDescent="0.15">
      <c r="A227" s="543">
        <v>226</v>
      </c>
      <c r="B227" s="544">
        <v>3392390</v>
      </c>
      <c r="C227" s="545" t="s">
        <v>11841</v>
      </c>
      <c r="D227" s="543" t="s">
        <v>11841</v>
      </c>
      <c r="E227" s="543" t="s">
        <v>11839</v>
      </c>
      <c r="F227" s="543" t="s">
        <v>17549</v>
      </c>
      <c r="I227" s="543" t="s">
        <v>1764</v>
      </c>
      <c r="J227" s="543" t="s">
        <v>1764</v>
      </c>
      <c r="M227" s="543" t="s">
        <v>5750</v>
      </c>
      <c r="N227" s="543" t="s">
        <v>7559</v>
      </c>
      <c r="O227" s="543" t="s">
        <v>1744</v>
      </c>
      <c r="P227" s="543" t="s">
        <v>1744</v>
      </c>
      <c r="Q227" s="543" t="s">
        <v>1744</v>
      </c>
      <c r="R227" s="543" t="s">
        <v>1743</v>
      </c>
      <c r="V227" s="543" t="s">
        <v>17511</v>
      </c>
      <c r="X227" s="543" t="s">
        <v>17550</v>
      </c>
      <c r="Y227" s="543" t="s">
        <v>17551</v>
      </c>
      <c r="Z227" s="543" t="s">
        <v>17552</v>
      </c>
      <c r="AA227" s="543" t="s">
        <v>17553</v>
      </c>
      <c r="AB227" s="543" t="s">
        <v>16452</v>
      </c>
      <c r="AC227" s="543" t="s">
        <v>5755</v>
      </c>
      <c r="AD227" s="543" t="s">
        <v>16175</v>
      </c>
      <c r="AE227" s="543" t="s">
        <v>16453</v>
      </c>
      <c r="AF227" s="543" t="s">
        <v>17554</v>
      </c>
      <c r="AG227" s="543" t="s">
        <v>17555</v>
      </c>
      <c r="AH227" s="543" t="s">
        <v>17556</v>
      </c>
      <c r="AJ227" s="543" t="s">
        <v>17557</v>
      </c>
      <c r="AK227" s="543" t="s">
        <v>5759</v>
      </c>
      <c r="AL227" s="543" t="s">
        <v>5759</v>
      </c>
      <c r="AM227" s="543" t="s">
        <v>5759</v>
      </c>
      <c r="AN227" s="543" t="s">
        <v>16458</v>
      </c>
      <c r="AS227" s="543" t="s">
        <v>17558</v>
      </c>
      <c r="AT227" s="543" t="s">
        <v>16459</v>
      </c>
      <c r="AU227" s="543" t="s">
        <v>17552</v>
      </c>
    </row>
    <row r="228" spans="1:47" x14ac:dyDescent="0.15">
      <c r="A228" s="543">
        <v>227</v>
      </c>
      <c r="B228" s="544">
        <v>3232076</v>
      </c>
      <c r="C228" s="545" t="s">
        <v>11863</v>
      </c>
      <c r="D228" s="543" t="s">
        <v>11863</v>
      </c>
      <c r="E228" s="543" t="s">
        <v>11861</v>
      </c>
      <c r="F228" s="543" t="s">
        <v>17559</v>
      </c>
      <c r="I228" s="543" t="s">
        <v>3130</v>
      </c>
      <c r="J228" s="543" t="s">
        <v>3130</v>
      </c>
      <c r="M228" s="543" t="s">
        <v>5750</v>
      </c>
      <c r="N228" s="543" t="s">
        <v>7024</v>
      </c>
      <c r="O228" s="543" t="s">
        <v>3106</v>
      </c>
      <c r="P228" s="543" t="s">
        <v>3106</v>
      </c>
      <c r="Q228" s="543" t="s">
        <v>3106</v>
      </c>
      <c r="R228" s="543" t="s">
        <v>1596</v>
      </c>
      <c r="S228" s="543" t="s">
        <v>5750</v>
      </c>
      <c r="T228" s="543" t="s">
        <v>17167</v>
      </c>
      <c r="U228" s="543" t="s">
        <v>17168</v>
      </c>
      <c r="V228" s="543" t="s">
        <v>17511</v>
      </c>
      <c r="X228" s="543" t="s">
        <v>17560</v>
      </c>
      <c r="Y228" s="543" t="s">
        <v>3127</v>
      </c>
      <c r="Z228" s="543" t="s">
        <v>17561</v>
      </c>
      <c r="AA228" s="543" t="s">
        <v>17562</v>
      </c>
      <c r="AB228" s="543" t="s">
        <v>17172</v>
      </c>
      <c r="AC228" s="543" t="s">
        <v>6154</v>
      </c>
      <c r="AD228" s="543" t="s">
        <v>16422</v>
      </c>
      <c r="AE228" s="543" t="s">
        <v>17173</v>
      </c>
      <c r="AF228" s="543" t="s">
        <v>17563</v>
      </c>
      <c r="AG228" s="543" t="s">
        <v>17564</v>
      </c>
      <c r="AH228" s="543" t="s">
        <v>17565</v>
      </c>
      <c r="AK228" s="543" t="s">
        <v>6388</v>
      </c>
      <c r="AL228" s="543" t="s">
        <v>6388</v>
      </c>
      <c r="AM228" s="543" t="s">
        <v>6388</v>
      </c>
      <c r="AN228" s="543" t="s">
        <v>17178</v>
      </c>
      <c r="AO228" s="543" t="s">
        <v>17566</v>
      </c>
      <c r="AP228" s="543" t="s">
        <v>17567</v>
      </c>
      <c r="AQ228" s="543" t="s">
        <v>17178</v>
      </c>
      <c r="AR228" s="543" t="s">
        <v>17172</v>
      </c>
      <c r="AS228" s="543" t="s">
        <v>17561</v>
      </c>
      <c r="AT228" s="543" t="s">
        <v>17561</v>
      </c>
      <c r="AU228" s="543" t="s">
        <v>17561</v>
      </c>
    </row>
    <row r="229" spans="1:47" x14ac:dyDescent="0.15">
      <c r="A229" s="543">
        <v>228</v>
      </c>
      <c r="B229" s="544">
        <v>3207192</v>
      </c>
      <c r="C229" s="545" t="s">
        <v>11913</v>
      </c>
      <c r="D229" s="543" t="s">
        <v>11913</v>
      </c>
      <c r="E229" s="543" t="s">
        <v>11911</v>
      </c>
      <c r="F229" s="543" t="s">
        <v>17568</v>
      </c>
      <c r="H229" s="543" t="s">
        <v>17569</v>
      </c>
      <c r="I229" s="543" t="s">
        <v>17570</v>
      </c>
      <c r="J229" s="543" t="s">
        <v>17570</v>
      </c>
      <c r="M229" s="543" t="s">
        <v>5750</v>
      </c>
      <c r="N229" s="543" t="s">
        <v>17571</v>
      </c>
      <c r="O229" s="543" t="s">
        <v>11966</v>
      </c>
      <c r="P229" s="543" t="s">
        <v>11966</v>
      </c>
      <c r="Q229" s="543" t="s">
        <v>11966</v>
      </c>
      <c r="R229" s="543" t="s">
        <v>11928</v>
      </c>
      <c r="V229" s="543" t="s">
        <v>17572</v>
      </c>
      <c r="X229" s="543" t="s">
        <v>17573</v>
      </c>
      <c r="Y229" s="543" t="s">
        <v>17574</v>
      </c>
      <c r="Z229" s="543" t="s">
        <v>17575</v>
      </c>
      <c r="AA229" s="543" t="s">
        <v>17576</v>
      </c>
      <c r="AB229" s="543" t="s">
        <v>17577</v>
      </c>
      <c r="AC229" s="543" t="s">
        <v>5755</v>
      </c>
      <c r="AD229" s="543" t="s">
        <v>16175</v>
      </c>
      <c r="AE229" s="543" t="s">
        <v>17578</v>
      </c>
      <c r="AF229" s="543" t="s">
        <v>17579</v>
      </c>
      <c r="AG229" s="543" t="s">
        <v>17580</v>
      </c>
      <c r="AH229" s="543" t="s">
        <v>17581</v>
      </c>
      <c r="AJ229" s="543" t="s">
        <v>17582</v>
      </c>
      <c r="AK229" s="543" t="s">
        <v>6388</v>
      </c>
      <c r="AL229" s="543" t="s">
        <v>6388</v>
      </c>
      <c r="AM229" s="543" t="s">
        <v>6388</v>
      </c>
      <c r="AN229" s="543" t="s">
        <v>17583</v>
      </c>
      <c r="AS229" s="543" t="s">
        <v>17584</v>
      </c>
      <c r="AT229" s="543" t="s">
        <v>17584</v>
      </c>
      <c r="AU229" s="543" t="s">
        <v>17575</v>
      </c>
    </row>
    <row r="230" spans="1:47" x14ac:dyDescent="0.15">
      <c r="A230" s="543">
        <v>229</v>
      </c>
      <c r="B230" s="544">
        <v>3316492</v>
      </c>
      <c r="C230" s="545" t="s">
        <v>11973</v>
      </c>
      <c r="D230" s="543" t="s">
        <v>11973</v>
      </c>
      <c r="E230" s="543" t="s">
        <v>11971</v>
      </c>
      <c r="F230" s="543" t="s">
        <v>17585</v>
      </c>
      <c r="I230" s="543" t="s">
        <v>337</v>
      </c>
      <c r="J230" s="543" t="s">
        <v>337</v>
      </c>
      <c r="M230" s="543" t="s">
        <v>5750</v>
      </c>
      <c r="N230" s="543" t="s">
        <v>16188</v>
      </c>
      <c r="O230" s="543" t="s">
        <v>315</v>
      </c>
      <c r="P230" s="543" t="s">
        <v>315</v>
      </c>
      <c r="Q230" s="543" t="s">
        <v>315</v>
      </c>
      <c r="R230" s="543" t="s">
        <v>314</v>
      </c>
      <c r="V230" s="543" t="s">
        <v>17586</v>
      </c>
      <c r="X230" s="543" t="s">
        <v>17587</v>
      </c>
      <c r="Y230" s="543" t="s">
        <v>17588</v>
      </c>
      <c r="Z230" s="543" t="s">
        <v>17589</v>
      </c>
      <c r="AB230" s="543" t="s">
        <v>17590</v>
      </c>
      <c r="AC230" s="543" t="s">
        <v>5755</v>
      </c>
      <c r="AD230" s="543" t="s">
        <v>16175</v>
      </c>
      <c r="AE230" s="543" t="s">
        <v>17591</v>
      </c>
      <c r="AF230" s="543" t="s">
        <v>17592</v>
      </c>
      <c r="AG230" s="543" t="s">
        <v>17593</v>
      </c>
      <c r="AH230" s="543" t="s">
        <v>17594</v>
      </c>
      <c r="AK230" s="543" t="s">
        <v>6388</v>
      </c>
      <c r="AL230" s="543" t="s">
        <v>6388</v>
      </c>
      <c r="AM230" s="543" t="s">
        <v>6388</v>
      </c>
      <c r="AN230" s="543" t="s">
        <v>17595</v>
      </c>
      <c r="AS230" s="543" t="s">
        <v>17589</v>
      </c>
      <c r="AT230" s="543" t="s">
        <v>17596</v>
      </c>
      <c r="AU230" s="543" t="s">
        <v>17589</v>
      </c>
    </row>
    <row r="231" spans="1:47" x14ac:dyDescent="0.15">
      <c r="A231" s="543">
        <v>230</v>
      </c>
      <c r="B231" s="544">
        <v>4536223</v>
      </c>
      <c r="C231" s="545" t="s">
        <v>12012</v>
      </c>
      <c r="D231" s="543" t="s">
        <v>12012</v>
      </c>
      <c r="E231" s="543" t="s">
        <v>12010</v>
      </c>
      <c r="F231" s="543" t="s">
        <v>17597</v>
      </c>
      <c r="H231" s="543" t="s">
        <v>1823</v>
      </c>
      <c r="I231" s="543" t="s">
        <v>1823</v>
      </c>
      <c r="J231" s="543" t="s">
        <v>1823</v>
      </c>
      <c r="M231" s="543" t="s">
        <v>5750</v>
      </c>
      <c r="N231" s="543" t="s">
        <v>17598</v>
      </c>
      <c r="O231" s="543" t="s">
        <v>1774</v>
      </c>
      <c r="P231" s="543" t="s">
        <v>1774</v>
      </c>
      <c r="Q231" s="543" t="s">
        <v>1774</v>
      </c>
      <c r="R231" s="543" t="s">
        <v>1773</v>
      </c>
      <c r="S231" s="543" t="s">
        <v>5750</v>
      </c>
      <c r="T231" s="543" t="s">
        <v>17599</v>
      </c>
      <c r="U231" s="543" t="s">
        <v>17600</v>
      </c>
      <c r="V231" s="543" t="s">
        <v>17601</v>
      </c>
      <c r="X231" s="543" t="s">
        <v>17602</v>
      </c>
      <c r="Y231" s="543" t="s">
        <v>17603</v>
      </c>
      <c r="Z231" s="543" t="s">
        <v>17604</v>
      </c>
      <c r="AA231" s="543" t="s">
        <v>17605</v>
      </c>
      <c r="AB231" s="543" t="s">
        <v>17606</v>
      </c>
      <c r="AC231" s="543" t="s">
        <v>5755</v>
      </c>
      <c r="AD231" s="543" t="s">
        <v>16175</v>
      </c>
      <c r="AE231" s="543" t="s">
        <v>17607</v>
      </c>
      <c r="AF231" s="543" t="s">
        <v>17608</v>
      </c>
      <c r="AG231" s="543" t="s">
        <v>17609</v>
      </c>
      <c r="AH231" s="543" t="s">
        <v>17610</v>
      </c>
      <c r="AJ231" s="543" t="s">
        <v>17611</v>
      </c>
      <c r="AK231" s="543" t="s">
        <v>5759</v>
      </c>
      <c r="AL231" s="543" t="s">
        <v>5759</v>
      </c>
      <c r="AM231" s="543" t="s">
        <v>5759</v>
      </c>
      <c r="AN231" s="543" t="s">
        <v>17612</v>
      </c>
      <c r="AO231" s="543" t="s">
        <v>17612</v>
      </c>
      <c r="AP231" s="543" t="s">
        <v>17606</v>
      </c>
      <c r="AQ231" s="543" t="s">
        <v>17612</v>
      </c>
      <c r="AR231" s="543" t="s">
        <v>17606</v>
      </c>
      <c r="AS231" s="543" t="s">
        <v>17613</v>
      </c>
      <c r="AT231" s="543" t="s">
        <v>17614</v>
      </c>
      <c r="AU231" s="543" t="s">
        <v>17604</v>
      </c>
    </row>
    <row r="232" spans="1:47" x14ac:dyDescent="0.15">
      <c r="A232" s="543">
        <v>231</v>
      </c>
      <c r="C232" s="545" t="s">
        <v>4690</v>
      </c>
      <c r="D232" s="543" t="s">
        <v>4690</v>
      </c>
      <c r="E232" s="543" t="s">
        <v>2244</v>
      </c>
      <c r="I232" s="543" t="s">
        <v>2252</v>
      </c>
      <c r="J232" s="543" t="s">
        <v>2252</v>
      </c>
      <c r="M232" s="543" t="s">
        <v>5750</v>
      </c>
      <c r="N232" s="543" t="s">
        <v>6428</v>
      </c>
      <c r="O232" s="543" t="s">
        <v>2248</v>
      </c>
      <c r="P232" s="543" t="s">
        <v>2248</v>
      </c>
      <c r="R232" s="543" t="s">
        <v>6299</v>
      </c>
      <c r="V232" s="543" t="s">
        <v>6429</v>
      </c>
      <c r="Y232" s="543" t="s">
        <v>2250</v>
      </c>
      <c r="Z232" s="543" t="s">
        <v>2251</v>
      </c>
      <c r="AB232" s="543" t="s">
        <v>6430</v>
      </c>
      <c r="AC232" s="543" t="s">
        <v>5755</v>
      </c>
      <c r="AD232" s="543" t="s">
        <v>5788</v>
      </c>
      <c r="AE232" s="543" t="s">
        <v>2249</v>
      </c>
      <c r="AF232" s="543" t="s">
        <v>6431</v>
      </c>
      <c r="AJ232" s="543" t="s">
        <v>6432</v>
      </c>
      <c r="AK232" s="543" t="s">
        <v>5759</v>
      </c>
      <c r="AM232" s="543" t="s">
        <v>5759</v>
      </c>
      <c r="AN232" s="543" t="s">
        <v>6433</v>
      </c>
      <c r="AS232" s="543" t="s">
        <v>2251</v>
      </c>
      <c r="AU232" s="543" t="s">
        <v>2251</v>
      </c>
    </row>
    <row r="233" spans="1:47" x14ac:dyDescent="0.15">
      <c r="A233" s="543">
        <v>232</v>
      </c>
      <c r="B233" s="544">
        <v>4932982</v>
      </c>
      <c r="C233" s="545" t="s">
        <v>7086</v>
      </c>
      <c r="D233" s="543" t="s">
        <v>7086</v>
      </c>
      <c r="E233" s="543" t="s">
        <v>3595</v>
      </c>
      <c r="F233" s="543" t="s">
        <v>7087</v>
      </c>
      <c r="I233" s="543" t="s">
        <v>3604</v>
      </c>
      <c r="J233" s="543" t="s">
        <v>3604</v>
      </c>
      <c r="M233" s="543" t="s">
        <v>5750</v>
      </c>
      <c r="N233" s="543" t="s">
        <v>7088</v>
      </c>
      <c r="O233" s="543" t="s">
        <v>3599</v>
      </c>
      <c r="P233" s="543" t="s">
        <v>3599</v>
      </c>
      <c r="Q233" s="543" t="s">
        <v>3599</v>
      </c>
      <c r="R233" s="543" t="s">
        <v>7089</v>
      </c>
      <c r="V233" s="543" t="s">
        <v>6429</v>
      </c>
      <c r="X233" s="543" t="s">
        <v>7090</v>
      </c>
      <c r="Y233" s="543" t="s">
        <v>3601</v>
      </c>
      <c r="Z233" s="543" t="s">
        <v>3602</v>
      </c>
      <c r="AB233" s="543" t="s">
        <v>7091</v>
      </c>
      <c r="AC233" s="543" t="s">
        <v>6154</v>
      </c>
      <c r="AD233" s="543" t="s">
        <v>6203</v>
      </c>
      <c r="AE233" s="543" t="s">
        <v>3600</v>
      </c>
      <c r="AF233" s="543" t="s">
        <v>7092</v>
      </c>
      <c r="AG233" s="543" t="s">
        <v>7093</v>
      </c>
      <c r="AI233" s="543" t="s">
        <v>7094</v>
      </c>
      <c r="AJ233" s="543" t="s">
        <v>7095</v>
      </c>
      <c r="AK233" s="543" t="s">
        <v>5759</v>
      </c>
      <c r="AL233" s="543" t="s">
        <v>5759</v>
      </c>
      <c r="AM233" s="543" t="s">
        <v>5759</v>
      </c>
      <c r="AN233" s="543" t="s">
        <v>7096</v>
      </c>
      <c r="AS233" s="543" t="s">
        <v>17615</v>
      </c>
      <c r="AT233" s="543" t="s">
        <v>17615</v>
      </c>
      <c r="AU233" s="543" t="s">
        <v>3602</v>
      </c>
    </row>
    <row r="234" spans="1:47" x14ac:dyDescent="0.15">
      <c r="A234" s="543">
        <v>233</v>
      </c>
      <c r="B234" s="544">
        <v>4334115</v>
      </c>
      <c r="C234" s="545" t="s">
        <v>17616</v>
      </c>
      <c r="D234" s="543" t="s">
        <v>17616</v>
      </c>
      <c r="E234" s="543" t="s">
        <v>12045</v>
      </c>
      <c r="F234" s="543" t="s">
        <v>17617</v>
      </c>
      <c r="H234" s="543" t="s">
        <v>17618</v>
      </c>
      <c r="I234" s="543" t="s">
        <v>17618</v>
      </c>
      <c r="J234" s="543" t="s">
        <v>17618</v>
      </c>
      <c r="M234" s="543" t="s">
        <v>5750</v>
      </c>
      <c r="N234" s="543" t="s">
        <v>17619</v>
      </c>
      <c r="O234" s="543" t="s">
        <v>1658</v>
      </c>
      <c r="P234" s="543" t="s">
        <v>1658</v>
      </c>
      <c r="Q234" s="543" t="s">
        <v>1658</v>
      </c>
      <c r="R234" s="543" t="s">
        <v>1830</v>
      </c>
      <c r="V234" s="543" t="s">
        <v>17620</v>
      </c>
      <c r="X234" s="543" t="s">
        <v>17621</v>
      </c>
      <c r="Y234" s="543" t="s">
        <v>17622</v>
      </c>
      <c r="Z234" s="543" t="s">
        <v>17623</v>
      </c>
      <c r="AA234" s="543" t="s">
        <v>17624</v>
      </c>
      <c r="AB234" s="543" t="s">
        <v>17625</v>
      </c>
      <c r="AC234" s="543" t="s">
        <v>6154</v>
      </c>
      <c r="AD234" s="543" t="s">
        <v>6155</v>
      </c>
      <c r="AE234" s="543" t="s">
        <v>17626</v>
      </c>
      <c r="AF234" s="543" t="s">
        <v>17627</v>
      </c>
      <c r="AG234" s="543" t="s">
        <v>17628</v>
      </c>
      <c r="AH234" s="543" t="s">
        <v>17629</v>
      </c>
      <c r="AJ234" s="543" t="s">
        <v>17630</v>
      </c>
      <c r="AK234" s="543" t="s">
        <v>5759</v>
      </c>
      <c r="AL234" s="543" t="s">
        <v>5759</v>
      </c>
      <c r="AM234" s="543" t="s">
        <v>5759</v>
      </c>
      <c r="AN234" s="543" t="s">
        <v>17631</v>
      </c>
      <c r="AS234" s="543" t="s">
        <v>17623</v>
      </c>
      <c r="AT234" s="543" t="s">
        <v>17623</v>
      </c>
      <c r="AU234" s="543" t="s">
        <v>17623</v>
      </c>
    </row>
    <row r="235" spans="1:47" x14ac:dyDescent="0.15">
      <c r="A235" s="543">
        <v>234</v>
      </c>
      <c r="B235" s="544">
        <v>3432202</v>
      </c>
      <c r="C235" s="545" t="s">
        <v>17632</v>
      </c>
      <c r="D235" s="543" t="s">
        <v>17632</v>
      </c>
      <c r="E235" s="543" t="s">
        <v>12097</v>
      </c>
      <c r="F235" s="543" t="s">
        <v>17633</v>
      </c>
      <c r="H235" s="543" t="s">
        <v>887</v>
      </c>
      <c r="I235" s="543" t="s">
        <v>887</v>
      </c>
      <c r="J235" s="543" t="s">
        <v>887</v>
      </c>
      <c r="M235" s="543" t="s">
        <v>5750</v>
      </c>
      <c r="N235" s="543" t="s">
        <v>17634</v>
      </c>
      <c r="O235" s="543" t="s">
        <v>870</v>
      </c>
      <c r="P235" s="543" t="s">
        <v>870</v>
      </c>
      <c r="Q235" s="543" t="s">
        <v>870</v>
      </c>
      <c r="R235" s="543" t="s">
        <v>12104</v>
      </c>
      <c r="V235" s="543" t="s">
        <v>17635</v>
      </c>
      <c r="X235" s="543" t="s">
        <v>17636</v>
      </c>
      <c r="Y235" s="543" t="s">
        <v>17637</v>
      </c>
      <c r="Z235" s="543" t="s">
        <v>12100</v>
      </c>
      <c r="AA235" s="543" t="s">
        <v>17638</v>
      </c>
      <c r="AB235" s="543" t="s">
        <v>17639</v>
      </c>
      <c r="AC235" s="543" t="s">
        <v>6154</v>
      </c>
      <c r="AD235" s="543" t="s">
        <v>6155</v>
      </c>
      <c r="AE235" s="543" t="s">
        <v>871</v>
      </c>
      <c r="AF235" s="543" t="s">
        <v>17640</v>
      </c>
      <c r="AG235" s="543" t="s">
        <v>17641</v>
      </c>
      <c r="AJ235" s="543" t="s">
        <v>17642</v>
      </c>
      <c r="AK235" s="543" t="s">
        <v>5759</v>
      </c>
      <c r="AL235" s="543" t="s">
        <v>5759</v>
      </c>
      <c r="AM235" s="543" t="s">
        <v>5759</v>
      </c>
      <c r="AN235" s="543" t="s">
        <v>17643</v>
      </c>
      <c r="AS235" s="543" t="s">
        <v>12100</v>
      </c>
      <c r="AT235" s="543" t="s">
        <v>12100</v>
      </c>
      <c r="AU235" s="543" t="s">
        <v>12100</v>
      </c>
    </row>
    <row r="236" spans="1:47" x14ac:dyDescent="0.15">
      <c r="A236" s="543">
        <v>235</v>
      </c>
      <c r="C236" s="545" t="s">
        <v>5087</v>
      </c>
      <c r="D236" s="543" t="s">
        <v>5087</v>
      </c>
      <c r="E236" s="543" t="s">
        <v>2460</v>
      </c>
      <c r="H236" s="543" t="s">
        <v>17644</v>
      </c>
      <c r="I236" s="543" t="s">
        <v>2469</v>
      </c>
      <c r="J236" s="543" t="s">
        <v>2469</v>
      </c>
      <c r="M236" s="543" t="s">
        <v>5750</v>
      </c>
      <c r="N236" s="543" t="s">
        <v>6434</v>
      </c>
      <c r="O236" s="543" t="s">
        <v>2462</v>
      </c>
      <c r="P236" s="543" t="s">
        <v>2462</v>
      </c>
      <c r="R236" s="543" t="s">
        <v>6435</v>
      </c>
      <c r="S236" s="543" t="s">
        <v>6060</v>
      </c>
      <c r="T236" s="543" t="s">
        <v>6436</v>
      </c>
      <c r="U236" s="543" t="s">
        <v>6437</v>
      </c>
      <c r="V236" s="543" t="s">
        <v>6438</v>
      </c>
      <c r="Y236" s="543" t="s">
        <v>2464</v>
      </c>
      <c r="Z236" s="543" t="s">
        <v>2465</v>
      </c>
      <c r="AA236" s="543" t="s">
        <v>2466</v>
      </c>
      <c r="AB236" s="543" t="s">
        <v>6439</v>
      </c>
      <c r="AC236" s="543" t="s">
        <v>5755</v>
      </c>
      <c r="AD236" s="543" t="s">
        <v>6384</v>
      </c>
      <c r="AE236" s="543" t="s">
        <v>2463</v>
      </c>
      <c r="AF236" s="543" t="s">
        <v>6440</v>
      </c>
      <c r="AG236" s="543" t="s">
        <v>6441</v>
      </c>
      <c r="AJ236" s="543" t="s">
        <v>6442</v>
      </c>
      <c r="AK236" s="543" t="s">
        <v>5759</v>
      </c>
      <c r="AM236" s="543" t="s">
        <v>5759</v>
      </c>
      <c r="AN236" s="543" t="s">
        <v>6443</v>
      </c>
      <c r="AO236" s="543" t="s">
        <v>6443</v>
      </c>
      <c r="AP236" s="543" t="s">
        <v>6439</v>
      </c>
      <c r="AQ236" s="543" t="s">
        <v>6443</v>
      </c>
      <c r="AR236" s="543" t="s">
        <v>6439</v>
      </c>
      <c r="AS236" s="543" t="s">
        <v>17645</v>
      </c>
      <c r="AU236" s="543" t="s">
        <v>2465</v>
      </c>
    </row>
    <row r="237" spans="1:47" x14ac:dyDescent="0.15">
      <c r="A237" s="543">
        <v>236</v>
      </c>
      <c r="B237" s="544">
        <v>4342710</v>
      </c>
      <c r="C237" s="545" t="s">
        <v>6897</v>
      </c>
      <c r="D237" s="543" t="s">
        <v>6897</v>
      </c>
      <c r="E237" s="543" t="s">
        <v>3844</v>
      </c>
      <c r="F237" s="543" t="s">
        <v>6898</v>
      </c>
      <c r="H237" s="543" t="s">
        <v>3853</v>
      </c>
      <c r="I237" s="543" t="s">
        <v>3853</v>
      </c>
      <c r="J237" s="543" t="s">
        <v>3853</v>
      </c>
      <c r="M237" s="543" t="s">
        <v>5750</v>
      </c>
      <c r="N237" s="543" t="s">
        <v>6899</v>
      </c>
      <c r="O237" s="543" t="s">
        <v>3848</v>
      </c>
      <c r="P237" s="543" t="s">
        <v>3848</v>
      </c>
      <c r="Q237" s="543" t="s">
        <v>3848</v>
      </c>
      <c r="R237" s="543" t="s">
        <v>6900</v>
      </c>
      <c r="V237" s="543" t="s">
        <v>6901</v>
      </c>
      <c r="X237" s="543" t="s">
        <v>6902</v>
      </c>
      <c r="Y237" s="543" t="s">
        <v>3850</v>
      </c>
      <c r="Z237" s="543" t="s">
        <v>3851</v>
      </c>
      <c r="AA237" s="543" t="s">
        <v>3852</v>
      </c>
      <c r="AB237" s="543" t="s">
        <v>6903</v>
      </c>
      <c r="AC237" s="543" t="s">
        <v>6154</v>
      </c>
      <c r="AD237" s="543" t="s">
        <v>6203</v>
      </c>
      <c r="AE237" s="543" t="s">
        <v>3849</v>
      </c>
      <c r="AF237" s="543" t="s">
        <v>6904</v>
      </c>
      <c r="AG237" s="543" t="s">
        <v>6905</v>
      </c>
      <c r="AJ237" s="543" t="s">
        <v>6906</v>
      </c>
      <c r="AK237" s="543" t="s">
        <v>5759</v>
      </c>
      <c r="AL237" s="543" t="s">
        <v>5759</v>
      </c>
      <c r="AM237" s="543" t="s">
        <v>5759</v>
      </c>
      <c r="AN237" s="543" t="s">
        <v>6907</v>
      </c>
      <c r="AS237" s="543" t="s">
        <v>17646</v>
      </c>
      <c r="AT237" s="543" t="s">
        <v>17647</v>
      </c>
      <c r="AU237" s="543" t="s">
        <v>3851</v>
      </c>
    </row>
    <row r="238" spans="1:47" x14ac:dyDescent="0.15">
      <c r="A238" s="543">
        <v>237</v>
      </c>
      <c r="B238" s="544">
        <v>3417553</v>
      </c>
      <c r="C238" s="545" t="s">
        <v>4471</v>
      </c>
      <c r="D238" s="543" t="s">
        <v>4471</v>
      </c>
      <c r="E238" s="543" t="s">
        <v>12117</v>
      </c>
      <c r="F238" s="543" t="s">
        <v>17648</v>
      </c>
      <c r="I238" s="543" t="s">
        <v>3130</v>
      </c>
      <c r="J238" s="543" t="s">
        <v>3130</v>
      </c>
      <c r="M238" s="543" t="s">
        <v>5750</v>
      </c>
      <c r="N238" s="543" t="s">
        <v>17649</v>
      </c>
      <c r="O238" s="543" t="s">
        <v>3106</v>
      </c>
      <c r="P238" s="543" t="s">
        <v>3106</v>
      </c>
      <c r="Q238" s="543" t="s">
        <v>3106</v>
      </c>
      <c r="R238" s="543" t="s">
        <v>1596</v>
      </c>
      <c r="S238" s="543" t="s">
        <v>6060</v>
      </c>
      <c r="T238" s="543" t="s">
        <v>17650</v>
      </c>
      <c r="U238" s="543" t="s">
        <v>17651</v>
      </c>
      <c r="V238" s="543" t="s">
        <v>17434</v>
      </c>
      <c r="X238" s="543" t="s">
        <v>17652</v>
      </c>
      <c r="Y238" s="543" t="s">
        <v>3127</v>
      </c>
      <c r="Z238" s="543" t="s">
        <v>17653</v>
      </c>
      <c r="AA238" s="543" t="s">
        <v>17654</v>
      </c>
      <c r="AB238" s="543" t="s">
        <v>17655</v>
      </c>
      <c r="AC238" s="543" t="s">
        <v>5755</v>
      </c>
      <c r="AD238" s="543" t="s">
        <v>16175</v>
      </c>
      <c r="AE238" s="543" t="s">
        <v>17173</v>
      </c>
      <c r="AF238" s="543" t="s">
        <v>17656</v>
      </c>
      <c r="AG238" s="543" t="s">
        <v>17657</v>
      </c>
      <c r="AH238" s="543" t="s">
        <v>17658</v>
      </c>
      <c r="AJ238" s="543" t="s">
        <v>17659</v>
      </c>
      <c r="AK238" s="543" t="s">
        <v>6388</v>
      </c>
      <c r="AL238" s="543" t="s">
        <v>6388</v>
      </c>
      <c r="AM238" s="543" t="s">
        <v>6388</v>
      </c>
      <c r="AN238" s="543" t="s">
        <v>17660</v>
      </c>
      <c r="AO238" s="543" t="s">
        <v>17661</v>
      </c>
      <c r="AP238" s="543" t="s">
        <v>17662</v>
      </c>
      <c r="AQ238" s="543" t="s">
        <v>17660</v>
      </c>
      <c r="AR238" s="543" t="s">
        <v>17655</v>
      </c>
      <c r="AS238" s="543" t="s">
        <v>17653</v>
      </c>
      <c r="AT238" s="543" t="s">
        <v>17653</v>
      </c>
      <c r="AU238" s="543" t="s">
        <v>17653</v>
      </c>
    </row>
    <row r="239" spans="1:47" x14ac:dyDescent="0.15">
      <c r="A239" s="543">
        <v>238</v>
      </c>
      <c r="C239" s="545" t="s">
        <v>6908</v>
      </c>
      <c r="D239" s="543" t="s">
        <v>6908</v>
      </c>
      <c r="E239" s="543" t="s">
        <v>3801</v>
      </c>
      <c r="H239" s="543" t="s">
        <v>3809</v>
      </c>
      <c r="I239" s="543" t="s">
        <v>3809</v>
      </c>
      <c r="J239" s="543" t="s">
        <v>3809</v>
      </c>
      <c r="M239" s="543" t="s">
        <v>5750</v>
      </c>
      <c r="N239" s="543" t="s">
        <v>6909</v>
      </c>
      <c r="O239" s="543" t="s">
        <v>3567</v>
      </c>
      <c r="P239" s="543" t="s">
        <v>3567</v>
      </c>
      <c r="R239" s="543" t="s">
        <v>6910</v>
      </c>
      <c r="V239" s="543" t="s">
        <v>6911</v>
      </c>
      <c r="Y239" s="543" t="s">
        <v>3804</v>
      </c>
      <c r="Z239" s="543" t="s">
        <v>3805</v>
      </c>
      <c r="AA239" s="543" t="s">
        <v>3806</v>
      </c>
      <c r="AB239" s="543" t="s">
        <v>3802</v>
      </c>
      <c r="AC239" s="543" t="s">
        <v>5755</v>
      </c>
      <c r="AD239" s="543" t="s">
        <v>5788</v>
      </c>
      <c r="AE239" s="543" t="s">
        <v>3803</v>
      </c>
      <c r="AF239" s="543" t="s">
        <v>6912</v>
      </c>
      <c r="AI239" s="543" t="s">
        <v>6913</v>
      </c>
      <c r="AJ239" s="543" t="s">
        <v>6914</v>
      </c>
      <c r="AK239" s="543" t="s">
        <v>5759</v>
      </c>
      <c r="AM239" s="543" t="s">
        <v>5759</v>
      </c>
      <c r="AN239" s="543" t="s">
        <v>6915</v>
      </c>
      <c r="AS239" s="543" t="s">
        <v>17663</v>
      </c>
      <c r="AU239" s="543" t="s">
        <v>3805</v>
      </c>
    </row>
    <row r="240" spans="1:47" x14ac:dyDescent="0.15">
      <c r="A240" s="543">
        <v>239</v>
      </c>
      <c r="B240" s="544">
        <v>3664648</v>
      </c>
      <c r="C240" s="545" t="s">
        <v>12166</v>
      </c>
      <c r="D240" s="543" t="s">
        <v>12166</v>
      </c>
      <c r="E240" s="543" t="s">
        <v>12164</v>
      </c>
      <c r="F240" s="543" t="s">
        <v>17664</v>
      </c>
      <c r="I240" s="543" t="s">
        <v>16037</v>
      </c>
      <c r="J240" s="543" t="s">
        <v>16037</v>
      </c>
      <c r="M240" s="543" t="s">
        <v>5750</v>
      </c>
      <c r="N240" s="543" t="s">
        <v>17665</v>
      </c>
      <c r="O240" s="543" t="s">
        <v>17666</v>
      </c>
      <c r="P240" s="543" t="s">
        <v>17666</v>
      </c>
      <c r="Q240" s="543" t="s">
        <v>17666</v>
      </c>
      <c r="R240" s="543" t="s">
        <v>12176</v>
      </c>
      <c r="S240" s="543" t="s">
        <v>5849</v>
      </c>
      <c r="T240" s="543" t="s">
        <v>17667</v>
      </c>
      <c r="U240" s="543" t="s">
        <v>6866</v>
      </c>
      <c r="V240" s="543" t="s">
        <v>17668</v>
      </c>
      <c r="X240" s="543" t="s">
        <v>17669</v>
      </c>
      <c r="Y240" s="543" t="s">
        <v>17670</v>
      </c>
      <c r="Z240" s="543" t="s">
        <v>17671</v>
      </c>
      <c r="AA240" s="543" t="s">
        <v>17672</v>
      </c>
      <c r="AB240" s="543" t="s">
        <v>17673</v>
      </c>
      <c r="AC240" s="543" t="s">
        <v>5755</v>
      </c>
      <c r="AD240" s="543" t="s">
        <v>16175</v>
      </c>
      <c r="AE240" s="543" t="s">
        <v>17674</v>
      </c>
      <c r="AF240" s="543" t="s">
        <v>17675</v>
      </c>
      <c r="AG240" s="543" t="s">
        <v>17676</v>
      </c>
      <c r="AH240" s="543" t="s">
        <v>17677</v>
      </c>
      <c r="AI240" s="543" t="s">
        <v>5376</v>
      </c>
      <c r="AJ240" s="543" t="s">
        <v>17678</v>
      </c>
      <c r="AK240" s="543" t="s">
        <v>5759</v>
      </c>
      <c r="AL240" s="543" t="s">
        <v>5759</v>
      </c>
      <c r="AM240" s="543" t="s">
        <v>5759</v>
      </c>
      <c r="AN240" s="543" t="s">
        <v>17679</v>
      </c>
      <c r="AO240" s="543" t="s">
        <v>17680</v>
      </c>
      <c r="AP240" s="543" t="s">
        <v>17681</v>
      </c>
      <c r="AQ240" s="543" t="s">
        <v>17680</v>
      </c>
      <c r="AR240" s="543" t="s">
        <v>17681</v>
      </c>
      <c r="AS240" s="543" t="s">
        <v>17682</v>
      </c>
      <c r="AT240" s="543" t="s">
        <v>17683</v>
      </c>
      <c r="AU240" s="543" t="s">
        <v>17671</v>
      </c>
    </row>
    <row r="241" spans="1:47" x14ac:dyDescent="0.15">
      <c r="A241" s="543">
        <v>240</v>
      </c>
      <c r="B241" s="544">
        <v>3716287</v>
      </c>
      <c r="C241" s="545" t="s">
        <v>12218</v>
      </c>
      <c r="D241" s="543" t="s">
        <v>12218</v>
      </c>
      <c r="E241" s="543" t="s">
        <v>12216</v>
      </c>
      <c r="F241" s="543" t="s">
        <v>17684</v>
      </c>
      <c r="I241" s="543" t="s">
        <v>17685</v>
      </c>
      <c r="J241" s="543" t="s">
        <v>17685</v>
      </c>
      <c r="M241" s="543" t="s">
        <v>5750</v>
      </c>
      <c r="N241" s="543" t="s">
        <v>16336</v>
      </c>
      <c r="O241" s="543" t="s">
        <v>8998</v>
      </c>
      <c r="P241" s="543" t="s">
        <v>8998</v>
      </c>
      <c r="Q241" s="543" t="s">
        <v>8998</v>
      </c>
      <c r="R241" s="543" t="s">
        <v>8974</v>
      </c>
      <c r="S241" s="543" t="s">
        <v>6534</v>
      </c>
      <c r="T241" s="543" t="s">
        <v>16337</v>
      </c>
      <c r="U241" s="543" t="s">
        <v>16338</v>
      </c>
      <c r="V241" s="543" t="s">
        <v>17686</v>
      </c>
      <c r="X241" s="543" t="s">
        <v>17687</v>
      </c>
      <c r="Y241" s="543" t="s">
        <v>17688</v>
      </c>
      <c r="Z241" s="543" t="s">
        <v>17689</v>
      </c>
      <c r="AA241" s="543" t="s">
        <v>17690</v>
      </c>
      <c r="AB241" s="543" t="s">
        <v>16344</v>
      </c>
      <c r="AC241" s="543" t="s">
        <v>5755</v>
      </c>
      <c r="AD241" s="543" t="s">
        <v>16175</v>
      </c>
      <c r="AE241" s="543" t="s">
        <v>8972</v>
      </c>
      <c r="AF241" s="543" t="s">
        <v>17691</v>
      </c>
      <c r="AG241" s="543" t="s">
        <v>17692</v>
      </c>
      <c r="AH241" s="543" t="s">
        <v>17693</v>
      </c>
      <c r="AJ241" s="543" t="s">
        <v>17694</v>
      </c>
      <c r="AK241" s="543" t="s">
        <v>5759</v>
      </c>
      <c r="AL241" s="543" t="s">
        <v>5759</v>
      </c>
      <c r="AM241" s="543" t="s">
        <v>5759</v>
      </c>
      <c r="AN241" s="543" t="s">
        <v>16349</v>
      </c>
      <c r="AO241" s="543" t="s">
        <v>16350</v>
      </c>
      <c r="AP241" s="543" t="s">
        <v>16351</v>
      </c>
      <c r="AQ241" s="543" t="s">
        <v>16350</v>
      </c>
      <c r="AR241" s="543" t="s">
        <v>16351</v>
      </c>
      <c r="AS241" s="543" t="s">
        <v>17689</v>
      </c>
      <c r="AT241" s="543" t="s">
        <v>17689</v>
      </c>
      <c r="AU241" s="543" t="s">
        <v>17689</v>
      </c>
    </row>
    <row r="242" spans="1:47" x14ac:dyDescent="0.15">
      <c r="A242" s="543">
        <v>241</v>
      </c>
      <c r="B242" s="544">
        <v>3340724</v>
      </c>
      <c r="C242" s="545" t="s">
        <v>12249</v>
      </c>
      <c r="D242" s="543" t="s">
        <v>12249</v>
      </c>
      <c r="E242" s="543" t="s">
        <v>12247</v>
      </c>
      <c r="F242" s="543" t="s">
        <v>17695</v>
      </c>
      <c r="H242" s="543" t="s">
        <v>17120</v>
      </c>
      <c r="I242" s="543" t="s">
        <v>17121</v>
      </c>
      <c r="J242" s="543" t="s">
        <v>17121</v>
      </c>
      <c r="M242" s="543" t="s">
        <v>5750</v>
      </c>
      <c r="N242" s="543" t="s">
        <v>17696</v>
      </c>
      <c r="O242" s="543" t="s">
        <v>10865</v>
      </c>
      <c r="P242" s="543" t="s">
        <v>10865</v>
      </c>
      <c r="Q242" s="543" t="s">
        <v>10865</v>
      </c>
      <c r="R242" s="543" t="s">
        <v>12261</v>
      </c>
      <c r="V242" s="543" t="s">
        <v>17697</v>
      </c>
      <c r="X242" s="543" t="s">
        <v>17698</v>
      </c>
      <c r="Y242" s="543" t="s">
        <v>17699</v>
      </c>
      <c r="Z242" s="543" t="s">
        <v>17700</v>
      </c>
      <c r="AA242" s="543" t="s">
        <v>17701</v>
      </c>
      <c r="AB242" s="543" t="s">
        <v>17702</v>
      </c>
      <c r="AC242" s="543" t="s">
        <v>6154</v>
      </c>
      <c r="AD242" s="543" t="s">
        <v>6155</v>
      </c>
      <c r="AE242" s="543" t="s">
        <v>10866</v>
      </c>
      <c r="AF242" s="543" t="s">
        <v>17703</v>
      </c>
      <c r="AG242" s="543" t="s">
        <v>17704</v>
      </c>
      <c r="AJ242" s="543" t="s">
        <v>17705</v>
      </c>
      <c r="AK242" s="543" t="s">
        <v>5759</v>
      </c>
      <c r="AL242" s="543" t="s">
        <v>5759</v>
      </c>
      <c r="AM242" s="543" t="s">
        <v>5759</v>
      </c>
      <c r="AN242" s="543" t="s">
        <v>17706</v>
      </c>
      <c r="AS242" s="543" t="s">
        <v>17707</v>
      </c>
      <c r="AT242" s="543" t="s">
        <v>17708</v>
      </c>
      <c r="AU242" s="543" t="s">
        <v>17700</v>
      </c>
    </row>
    <row r="243" spans="1:47" x14ac:dyDescent="0.15">
      <c r="A243" s="543">
        <v>242</v>
      </c>
      <c r="B243" s="544">
        <v>4087060</v>
      </c>
      <c r="C243" s="545" t="s">
        <v>12278</v>
      </c>
      <c r="D243" s="543" t="s">
        <v>17709</v>
      </c>
      <c r="E243" s="543" t="s">
        <v>12276</v>
      </c>
      <c r="F243" s="543" t="s">
        <v>17710</v>
      </c>
      <c r="H243" s="543" t="s">
        <v>1893</v>
      </c>
      <c r="I243" s="543" t="s">
        <v>1893</v>
      </c>
      <c r="J243" s="543" t="s">
        <v>1893</v>
      </c>
      <c r="K243" s="543" t="s">
        <v>12280</v>
      </c>
      <c r="L243" s="543" t="s">
        <v>17711</v>
      </c>
      <c r="M243" s="543" t="s">
        <v>5750</v>
      </c>
      <c r="N243" s="543" t="s">
        <v>17712</v>
      </c>
      <c r="O243" s="543" t="s">
        <v>1871</v>
      </c>
      <c r="P243" s="543" t="s">
        <v>1871</v>
      </c>
      <c r="Q243" s="543" t="s">
        <v>1871</v>
      </c>
      <c r="R243" s="543" t="s">
        <v>1870</v>
      </c>
      <c r="S243" s="543" t="s">
        <v>6534</v>
      </c>
      <c r="T243" s="543" t="s">
        <v>17713</v>
      </c>
      <c r="U243" s="543" t="s">
        <v>17714</v>
      </c>
      <c r="W243" s="543" t="s">
        <v>17715</v>
      </c>
      <c r="X243" s="543" t="s">
        <v>17716</v>
      </c>
      <c r="Y243" s="543" t="s">
        <v>17717</v>
      </c>
      <c r="Z243" s="543" t="s">
        <v>17718</v>
      </c>
      <c r="AA243" s="543" t="s">
        <v>17719</v>
      </c>
      <c r="AB243" s="543" t="s">
        <v>17720</v>
      </c>
      <c r="AC243" s="543" t="s">
        <v>5755</v>
      </c>
      <c r="AD243" s="543" t="s">
        <v>16175</v>
      </c>
      <c r="AE243" s="543" t="s">
        <v>1872</v>
      </c>
      <c r="AF243" s="543" t="s">
        <v>17721</v>
      </c>
      <c r="AG243" s="543" t="s">
        <v>17722</v>
      </c>
      <c r="AH243" s="543" t="s">
        <v>17723</v>
      </c>
      <c r="AI243" s="543" t="s">
        <v>12298</v>
      </c>
      <c r="AJ243" s="543" t="s">
        <v>17724</v>
      </c>
      <c r="AK243" s="543" t="s">
        <v>6388</v>
      </c>
      <c r="AL243" s="543" t="s">
        <v>6388</v>
      </c>
      <c r="AM243" s="543" t="s">
        <v>6388</v>
      </c>
      <c r="AN243" s="543" t="s">
        <v>17725</v>
      </c>
      <c r="AO243" s="543" t="s">
        <v>17726</v>
      </c>
      <c r="AP243" s="543" t="s">
        <v>17727</v>
      </c>
      <c r="AQ243" s="543" t="s">
        <v>17726</v>
      </c>
      <c r="AR243" s="543" t="s">
        <v>17727</v>
      </c>
      <c r="AS243" s="543" t="s">
        <v>17718</v>
      </c>
      <c r="AT243" s="543" t="s">
        <v>17718</v>
      </c>
      <c r="AU243" s="543" t="s">
        <v>17718</v>
      </c>
    </row>
    <row r="244" spans="1:47" x14ac:dyDescent="0.15">
      <c r="A244" s="543">
        <v>243</v>
      </c>
      <c r="B244" s="544">
        <v>3696094</v>
      </c>
      <c r="C244" s="545" t="s">
        <v>4957</v>
      </c>
      <c r="D244" s="543" t="s">
        <v>4957</v>
      </c>
      <c r="E244" s="543" t="s">
        <v>12314</v>
      </c>
      <c r="F244" s="543" t="s">
        <v>17728</v>
      </c>
      <c r="I244" s="543" t="s">
        <v>17729</v>
      </c>
      <c r="J244" s="543" t="s">
        <v>17729</v>
      </c>
      <c r="M244" s="543" t="s">
        <v>5750</v>
      </c>
      <c r="N244" s="543" t="s">
        <v>17730</v>
      </c>
      <c r="O244" s="543" t="s">
        <v>2298</v>
      </c>
      <c r="P244" s="543" t="s">
        <v>2298</v>
      </c>
      <c r="Q244" s="543" t="s">
        <v>2298</v>
      </c>
      <c r="R244" s="543" t="s">
        <v>12329</v>
      </c>
      <c r="S244" s="543" t="s">
        <v>5750</v>
      </c>
      <c r="T244" s="543" t="s">
        <v>17731</v>
      </c>
      <c r="U244" s="543" t="s">
        <v>17732</v>
      </c>
      <c r="V244" s="543" t="s">
        <v>17733</v>
      </c>
      <c r="X244" s="543" t="s">
        <v>17734</v>
      </c>
      <c r="Y244" s="543" t="s">
        <v>17735</v>
      </c>
      <c r="Z244" s="543" t="s">
        <v>17736</v>
      </c>
      <c r="AA244" s="543" t="s">
        <v>17737</v>
      </c>
      <c r="AB244" s="543" t="s">
        <v>17738</v>
      </c>
      <c r="AC244" s="543" t="s">
        <v>5755</v>
      </c>
      <c r="AD244" s="543" t="s">
        <v>16175</v>
      </c>
      <c r="AE244" s="543" t="s">
        <v>17739</v>
      </c>
      <c r="AF244" s="543" t="s">
        <v>17740</v>
      </c>
      <c r="AG244" s="543" t="s">
        <v>17741</v>
      </c>
      <c r="AH244" s="543" t="s">
        <v>17742</v>
      </c>
      <c r="AI244" s="543" t="s">
        <v>5385</v>
      </c>
      <c r="AJ244" s="543" t="s">
        <v>17743</v>
      </c>
      <c r="AK244" s="543" t="s">
        <v>5759</v>
      </c>
      <c r="AL244" s="543" t="s">
        <v>5759</v>
      </c>
      <c r="AM244" s="543" t="s">
        <v>5759</v>
      </c>
      <c r="AN244" s="543" t="s">
        <v>17744</v>
      </c>
      <c r="AO244" s="543" t="s">
        <v>17745</v>
      </c>
      <c r="AP244" s="543" t="s">
        <v>17746</v>
      </c>
      <c r="AQ244" s="543" t="s">
        <v>17745</v>
      </c>
      <c r="AR244" s="543" t="s">
        <v>17746</v>
      </c>
      <c r="AS244" s="543" t="s">
        <v>17747</v>
      </c>
      <c r="AT244" s="543" t="s">
        <v>17747</v>
      </c>
      <c r="AU244" s="543" t="s">
        <v>17736</v>
      </c>
    </row>
    <row r="245" spans="1:47" x14ac:dyDescent="0.15">
      <c r="A245" s="543">
        <v>244</v>
      </c>
      <c r="C245" s="545" t="s">
        <v>6444</v>
      </c>
      <c r="D245" s="543" t="s">
        <v>6444</v>
      </c>
      <c r="E245" s="543" t="s">
        <v>1145</v>
      </c>
      <c r="H245" s="543" t="s">
        <v>17748</v>
      </c>
      <c r="I245" s="543" t="s">
        <v>1153</v>
      </c>
      <c r="J245" s="543" t="s">
        <v>1153</v>
      </c>
      <c r="M245" s="543" t="s">
        <v>5750</v>
      </c>
      <c r="N245" s="543" t="s">
        <v>6445</v>
      </c>
      <c r="O245" s="543" t="s">
        <v>1147</v>
      </c>
      <c r="P245" s="543" t="s">
        <v>1147</v>
      </c>
      <c r="R245" s="543" t="s">
        <v>6446</v>
      </c>
      <c r="V245" s="543" t="s">
        <v>6447</v>
      </c>
      <c r="Y245" s="543" t="s">
        <v>1149</v>
      </c>
      <c r="Z245" s="543" t="s">
        <v>1150</v>
      </c>
      <c r="AA245" s="543" t="s">
        <v>1151</v>
      </c>
      <c r="AB245" s="543" t="s">
        <v>1146</v>
      </c>
      <c r="AC245" s="543" t="s">
        <v>5755</v>
      </c>
      <c r="AD245" s="543" t="s">
        <v>5905</v>
      </c>
      <c r="AE245" s="543" t="s">
        <v>1148</v>
      </c>
      <c r="AF245" s="543" t="s">
        <v>6448</v>
      </c>
      <c r="AG245" s="543" t="s">
        <v>6449</v>
      </c>
      <c r="AH245" s="543" t="s">
        <v>6450</v>
      </c>
      <c r="AI245" s="543" t="s">
        <v>6451</v>
      </c>
      <c r="AJ245" s="543" t="s">
        <v>6452</v>
      </c>
      <c r="AK245" s="543" t="s">
        <v>5759</v>
      </c>
      <c r="AM245" s="543" t="s">
        <v>5759</v>
      </c>
      <c r="AN245" s="543" t="s">
        <v>6453</v>
      </c>
      <c r="AS245" s="543" t="s">
        <v>17749</v>
      </c>
      <c r="AU245" s="543" t="s">
        <v>1150</v>
      </c>
    </row>
    <row r="246" spans="1:47" x14ac:dyDescent="0.15">
      <c r="A246" s="543">
        <v>245</v>
      </c>
      <c r="B246" s="544">
        <v>4465128</v>
      </c>
      <c r="C246" s="545" t="s">
        <v>12365</v>
      </c>
      <c r="D246" s="543" t="s">
        <v>12365</v>
      </c>
      <c r="E246" s="543" t="s">
        <v>12363</v>
      </c>
      <c r="F246" s="543" t="s">
        <v>17750</v>
      </c>
      <c r="H246" s="543" t="s">
        <v>17751</v>
      </c>
      <c r="I246" s="543" t="s">
        <v>3250</v>
      </c>
      <c r="J246" s="543" t="s">
        <v>3250</v>
      </c>
      <c r="M246" s="543" t="s">
        <v>5750</v>
      </c>
      <c r="N246" s="543" t="s">
        <v>17752</v>
      </c>
      <c r="O246" s="543" t="s">
        <v>17753</v>
      </c>
      <c r="P246" s="543" t="s">
        <v>17753</v>
      </c>
      <c r="Q246" s="543" t="s">
        <v>17753</v>
      </c>
      <c r="R246" s="543" t="s">
        <v>3231</v>
      </c>
      <c r="V246" s="543" t="s">
        <v>17754</v>
      </c>
      <c r="X246" s="543" t="s">
        <v>17755</v>
      </c>
      <c r="Y246" s="543" t="s">
        <v>17756</v>
      </c>
      <c r="Z246" s="543" t="s">
        <v>17757</v>
      </c>
      <c r="AA246" s="543" t="s">
        <v>17758</v>
      </c>
      <c r="AB246" s="543" t="s">
        <v>17759</v>
      </c>
      <c r="AC246" s="543" t="s">
        <v>6154</v>
      </c>
      <c r="AD246" s="543" t="s">
        <v>6155</v>
      </c>
      <c r="AE246" s="543" t="s">
        <v>17760</v>
      </c>
      <c r="AF246" s="543" t="s">
        <v>17761</v>
      </c>
      <c r="AG246" s="543" t="s">
        <v>17762</v>
      </c>
      <c r="AI246" s="543" t="s">
        <v>5388</v>
      </c>
      <c r="AJ246" s="543" t="s">
        <v>17763</v>
      </c>
      <c r="AK246" s="543" t="s">
        <v>5759</v>
      </c>
      <c r="AL246" s="543" t="s">
        <v>5759</v>
      </c>
      <c r="AM246" s="543" t="s">
        <v>5759</v>
      </c>
      <c r="AN246" s="543" t="s">
        <v>17764</v>
      </c>
      <c r="AS246" s="543" t="s">
        <v>17765</v>
      </c>
      <c r="AT246" s="543" t="s">
        <v>17765</v>
      </c>
      <c r="AU246" s="543" t="s">
        <v>17757</v>
      </c>
    </row>
    <row r="247" spans="1:47" x14ac:dyDescent="0.15">
      <c r="A247" s="543">
        <v>246</v>
      </c>
      <c r="B247" s="544">
        <v>4723116</v>
      </c>
      <c r="C247" s="545" t="s">
        <v>6454</v>
      </c>
      <c r="D247" s="543" t="s">
        <v>6454</v>
      </c>
      <c r="E247" s="543" t="s">
        <v>2202</v>
      </c>
      <c r="F247" s="543" t="s">
        <v>6455</v>
      </c>
      <c r="H247" s="543" t="s">
        <v>17766</v>
      </c>
      <c r="I247" s="543" t="s">
        <v>2211</v>
      </c>
      <c r="J247" s="543" t="s">
        <v>2211</v>
      </c>
      <c r="M247" s="543" t="s">
        <v>5750</v>
      </c>
      <c r="N247" s="543" t="s">
        <v>6456</v>
      </c>
      <c r="O247" s="543" t="s">
        <v>2206</v>
      </c>
      <c r="P247" s="543" t="s">
        <v>2206</v>
      </c>
      <c r="Q247" s="543" t="s">
        <v>2206</v>
      </c>
      <c r="R247" s="543" t="s">
        <v>6457</v>
      </c>
      <c r="V247" s="543" t="s">
        <v>6458</v>
      </c>
      <c r="X247" s="543" t="s">
        <v>6459</v>
      </c>
      <c r="Y247" s="543" t="s">
        <v>2208</v>
      </c>
      <c r="Z247" s="543" t="s">
        <v>2209</v>
      </c>
      <c r="AA247" s="543" t="s">
        <v>2210</v>
      </c>
      <c r="AB247" s="543" t="s">
        <v>6460</v>
      </c>
      <c r="AC247" s="543" t="s">
        <v>6154</v>
      </c>
      <c r="AD247" s="543" t="s">
        <v>6203</v>
      </c>
      <c r="AE247" s="543" t="s">
        <v>2207</v>
      </c>
      <c r="AF247" s="543" t="s">
        <v>6461</v>
      </c>
      <c r="AG247" s="543" t="s">
        <v>6462</v>
      </c>
      <c r="AJ247" s="543" t="s">
        <v>6463</v>
      </c>
      <c r="AK247" s="543" t="s">
        <v>5759</v>
      </c>
      <c r="AL247" s="543" t="s">
        <v>5759</v>
      </c>
      <c r="AM247" s="543" t="s">
        <v>5759</v>
      </c>
      <c r="AN247" s="543" t="s">
        <v>6464</v>
      </c>
      <c r="AS247" s="543" t="s">
        <v>17767</v>
      </c>
      <c r="AT247" s="543" t="s">
        <v>17768</v>
      </c>
      <c r="AU247" s="543" t="s">
        <v>2209</v>
      </c>
    </row>
    <row r="248" spans="1:47" x14ac:dyDescent="0.15">
      <c r="A248" s="543">
        <v>247</v>
      </c>
      <c r="B248" s="544">
        <v>3597490</v>
      </c>
      <c r="C248" s="545" t="s">
        <v>12393</v>
      </c>
      <c r="D248" s="543" t="s">
        <v>12393</v>
      </c>
      <c r="E248" s="543" t="s">
        <v>12391</v>
      </c>
      <c r="F248" s="543" t="s">
        <v>17769</v>
      </c>
      <c r="I248" s="543" t="s">
        <v>17770</v>
      </c>
      <c r="J248" s="543" t="s">
        <v>17770</v>
      </c>
      <c r="M248" s="543" t="s">
        <v>5750</v>
      </c>
      <c r="N248" s="543" t="s">
        <v>17771</v>
      </c>
      <c r="O248" s="543" t="s">
        <v>12405</v>
      </c>
      <c r="P248" s="543" t="s">
        <v>12405</v>
      </c>
      <c r="Q248" s="543" t="s">
        <v>12405</v>
      </c>
      <c r="R248" s="543" t="s">
        <v>12408</v>
      </c>
      <c r="V248" s="543" t="s">
        <v>17772</v>
      </c>
      <c r="X248" s="543" t="s">
        <v>17773</v>
      </c>
      <c r="Y248" s="543" t="s">
        <v>17774</v>
      </c>
      <c r="Z248" s="543" t="s">
        <v>17775</v>
      </c>
      <c r="AA248" s="543" t="s">
        <v>17776</v>
      </c>
      <c r="AB248" s="543" t="s">
        <v>17777</v>
      </c>
      <c r="AC248" s="543" t="s">
        <v>5755</v>
      </c>
      <c r="AD248" s="543" t="s">
        <v>5779</v>
      </c>
      <c r="AE248" s="543" t="s">
        <v>12406</v>
      </c>
      <c r="AF248" s="543" t="s">
        <v>17778</v>
      </c>
      <c r="AG248" s="543" t="s">
        <v>17779</v>
      </c>
      <c r="AH248" s="543" t="s">
        <v>17780</v>
      </c>
      <c r="AI248" s="543" t="s">
        <v>5390</v>
      </c>
      <c r="AJ248" s="543" t="s">
        <v>17781</v>
      </c>
      <c r="AK248" s="543" t="s">
        <v>5759</v>
      </c>
      <c r="AL248" s="543" t="s">
        <v>5759</v>
      </c>
      <c r="AM248" s="543" t="s">
        <v>5759</v>
      </c>
      <c r="AN248" s="543" t="s">
        <v>17782</v>
      </c>
      <c r="AS248" s="543" t="s">
        <v>17783</v>
      </c>
      <c r="AT248" s="543" t="s">
        <v>17784</v>
      </c>
      <c r="AU248" s="543" t="s">
        <v>17775</v>
      </c>
    </row>
    <row r="249" spans="1:47" x14ac:dyDescent="0.15">
      <c r="A249" s="543">
        <v>248</v>
      </c>
      <c r="B249" s="544">
        <v>3668770</v>
      </c>
      <c r="C249" s="545" t="s">
        <v>5502</v>
      </c>
      <c r="D249" s="543" t="s">
        <v>5502</v>
      </c>
      <c r="E249" s="543" t="s">
        <v>3621</v>
      </c>
      <c r="F249" s="543" t="s">
        <v>7097</v>
      </c>
      <c r="H249" s="543" t="s">
        <v>3632</v>
      </c>
      <c r="I249" s="543" t="s">
        <v>3632</v>
      </c>
      <c r="J249" s="543" t="s">
        <v>3632</v>
      </c>
      <c r="M249" s="543" t="s">
        <v>5750</v>
      </c>
      <c r="N249" s="543" t="s">
        <v>7098</v>
      </c>
      <c r="O249" s="543" t="s">
        <v>3625</v>
      </c>
      <c r="P249" s="543" t="s">
        <v>3625</v>
      </c>
      <c r="Q249" s="543" t="s">
        <v>3625</v>
      </c>
      <c r="R249" s="543" t="s">
        <v>7099</v>
      </c>
      <c r="V249" s="543" t="s">
        <v>7100</v>
      </c>
      <c r="X249" s="543" t="s">
        <v>7101</v>
      </c>
      <c r="Y249" s="543" t="s">
        <v>3627</v>
      </c>
      <c r="Z249" s="543" t="s">
        <v>3628</v>
      </c>
      <c r="AA249" s="543" t="s">
        <v>3629</v>
      </c>
      <c r="AB249" s="543" t="s">
        <v>7102</v>
      </c>
      <c r="AC249" s="543" t="s">
        <v>6154</v>
      </c>
      <c r="AD249" s="543" t="s">
        <v>6203</v>
      </c>
      <c r="AE249" s="543" t="s">
        <v>3626</v>
      </c>
      <c r="AF249" s="543" t="s">
        <v>7103</v>
      </c>
      <c r="AG249" s="543" t="s">
        <v>7104</v>
      </c>
      <c r="AI249" s="543" t="s">
        <v>7105</v>
      </c>
      <c r="AJ249" s="543" t="s">
        <v>17785</v>
      </c>
      <c r="AK249" s="543" t="s">
        <v>5759</v>
      </c>
      <c r="AL249" s="543" t="s">
        <v>5759</v>
      </c>
      <c r="AM249" s="543" t="s">
        <v>5759</v>
      </c>
      <c r="AN249" s="543" t="s">
        <v>7107</v>
      </c>
      <c r="AS249" s="543" t="s">
        <v>17786</v>
      </c>
      <c r="AT249" s="543" t="s">
        <v>17786</v>
      </c>
      <c r="AU249" s="543" t="s">
        <v>3628</v>
      </c>
    </row>
    <row r="250" spans="1:47" x14ac:dyDescent="0.15">
      <c r="A250" s="543">
        <v>249</v>
      </c>
      <c r="C250" s="545" t="s">
        <v>5032</v>
      </c>
      <c r="D250" s="543" t="s">
        <v>5032</v>
      </c>
      <c r="E250" s="543" t="s">
        <v>2188</v>
      </c>
      <c r="H250" s="543" t="s">
        <v>2197</v>
      </c>
      <c r="I250" s="543" t="s">
        <v>2197</v>
      </c>
      <c r="J250" s="543" t="s">
        <v>2197</v>
      </c>
      <c r="M250" s="543" t="s">
        <v>5750</v>
      </c>
      <c r="N250" s="543" t="s">
        <v>6465</v>
      </c>
      <c r="O250" s="543" t="s">
        <v>2190</v>
      </c>
      <c r="P250" s="543" t="s">
        <v>2190</v>
      </c>
      <c r="R250" s="543" t="s">
        <v>6466</v>
      </c>
      <c r="V250" s="543" t="s">
        <v>6467</v>
      </c>
      <c r="Y250" s="543" t="s">
        <v>2192</v>
      </c>
      <c r="Z250" s="543" t="s">
        <v>2193</v>
      </c>
      <c r="AA250" s="543" t="s">
        <v>2194</v>
      </c>
      <c r="AB250" s="543" t="s">
        <v>2189</v>
      </c>
      <c r="AC250" s="543" t="s">
        <v>5755</v>
      </c>
      <c r="AD250" s="543" t="s">
        <v>5788</v>
      </c>
      <c r="AE250" s="543" t="s">
        <v>2191</v>
      </c>
      <c r="AF250" s="543" t="s">
        <v>6468</v>
      </c>
      <c r="AJ250" s="543" t="s">
        <v>6469</v>
      </c>
      <c r="AK250" s="543" t="s">
        <v>5759</v>
      </c>
      <c r="AM250" s="543" t="s">
        <v>5759</v>
      </c>
      <c r="AN250" s="543" t="s">
        <v>6470</v>
      </c>
      <c r="AS250" s="543" t="s">
        <v>2193</v>
      </c>
      <c r="AU250" s="543" t="s">
        <v>2193</v>
      </c>
    </row>
    <row r="251" spans="1:47" x14ac:dyDescent="0.15">
      <c r="A251" s="543">
        <v>250</v>
      </c>
      <c r="B251" s="544">
        <v>4170606</v>
      </c>
      <c r="C251" s="545" t="s">
        <v>17787</v>
      </c>
      <c r="D251" s="543" t="s">
        <v>17787</v>
      </c>
      <c r="E251" s="543" t="s">
        <v>12463</v>
      </c>
      <c r="F251" s="543" t="s">
        <v>17788</v>
      </c>
      <c r="I251" s="543" t="s">
        <v>3130</v>
      </c>
      <c r="J251" s="543" t="s">
        <v>3130</v>
      </c>
      <c r="M251" s="543" t="s">
        <v>5750</v>
      </c>
      <c r="N251" s="543" t="s">
        <v>17789</v>
      </c>
      <c r="O251" s="543" t="s">
        <v>3106</v>
      </c>
      <c r="P251" s="543" t="s">
        <v>3106</v>
      </c>
      <c r="Q251" s="543" t="s">
        <v>3106</v>
      </c>
      <c r="R251" s="543" t="s">
        <v>1596</v>
      </c>
      <c r="S251" s="543" t="s">
        <v>5750</v>
      </c>
      <c r="T251" s="543" t="s">
        <v>17790</v>
      </c>
      <c r="U251" s="543" t="s">
        <v>17791</v>
      </c>
      <c r="V251" s="543" t="s">
        <v>17792</v>
      </c>
      <c r="X251" s="543" t="s">
        <v>17793</v>
      </c>
      <c r="Y251" s="543" t="s">
        <v>3127</v>
      </c>
      <c r="Z251" s="543" t="s">
        <v>17794</v>
      </c>
      <c r="AA251" s="543" t="s">
        <v>17795</v>
      </c>
      <c r="AB251" s="543" t="s">
        <v>17796</v>
      </c>
      <c r="AC251" s="543" t="s">
        <v>5755</v>
      </c>
      <c r="AD251" s="543" t="s">
        <v>16175</v>
      </c>
      <c r="AE251" s="543" t="s">
        <v>17797</v>
      </c>
      <c r="AF251" s="543" t="s">
        <v>17798</v>
      </c>
      <c r="AG251" s="543" t="s">
        <v>17799</v>
      </c>
      <c r="AH251" s="543" t="s">
        <v>17800</v>
      </c>
      <c r="AI251" s="543" t="s">
        <v>5405</v>
      </c>
      <c r="AJ251" s="543" t="s">
        <v>17801</v>
      </c>
      <c r="AK251" s="543" t="s">
        <v>5759</v>
      </c>
      <c r="AL251" s="543" t="s">
        <v>5759</v>
      </c>
      <c r="AM251" s="543" t="s">
        <v>5759</v>
      </c>
      <c r="AN251" s="543" t="s">
        <v>17802</v>
      </c>
      <c r="AO251" s="543" t="s">
        <v>17802</v>
      </c>
      <c r="AP251" s="543" t="s">
        <v>17796</v>
      </c>
      <c r="AQ251" s="543" t="s">
        <v>17802</v>
      </c>
      <c r="AR251" s="543" t="s">
        <v>17796</v>
      </c>
      <c r="AS251" s="543" t="s">
        <v>17794</v>
      </c>
      <c r="AT251" s="543" t="s">
        <v>17803</v>
      </c>
      <c r="AU251" s="543" t="s">
        <v>17794</v>
      </c>
    </row>
    <row r="252" spans="1:47" x14ac:dyDescent="0.15">
      <c r="A252" s="543">
        <v>251</v>
      </c>
      <c r="B252" s="544">
        <v>4165634</v>
      </c>
      <c r="C252" s="545" t="s">
        <v>12494</v>
      </c>
      <c r="D252" s="543" t="s">
        <v>12494</v>
      </c>
      <c r="E252" s="543" t="s">
        <v>12492</v>
      </c>
      <c r="F252" s="543" t="s">
        <v>17804</v>
      </c>
      <c r="I252" s="543" t="s">
        <v>17805</v>
      </c>
      <c r="J252" s="543" t="s">
        <v>17805</v>
      </c>
      <c r="M252" s="543" t="s">
        <v>5750</v>
      </c>
      <c r="N252" s="543" t="s">
        <v>17806</v>
      </c>
      <c r="O252" s="543" t="s">
        <v>17807</v>
      </c>
      <c r="P252" s="543" t="s">
        <v>17807</v>
      </c>
      <c r="Q252" s="543" t="s">
        <v>17807</v>
      </c>
      <c r="R252" s="543" t="s">
        <v>12506</v>
      </c>
      <c r="V252" s="543" t="s">
        <v>17808</v>
      </c>
      <c r="X252" s="543" t="s">
        <v>17452</v>
      </c>
      <c r="Y252" s="543" t="s">
        <v>17809</v>
      </c>
      <c r="Z252" s="543" t="s">
        <v>17810</v>
      </c>
      <c r="AB252" s="543" t="s">
        <v>17811</v>
      </c>
      <c r="AC252" s="543" t="s">
        <v>5755</v>
      </c>
      <c r="AD252" s="543" t="s">
        <v>16175</v>
      </c>
      <c r="AE252" s="543" t="s">
        <v>12504</v>
      </c>
      <c r="AF252" s="543" t="s">
        <v>17812</v>
      </c>
      <c r="AG252" s="543" t="s">
        <v>17813</v>
      </c>
      <c r="AH252" s="543" t="s">
        <v>17814</v>
      </c>
      <c r="AJ252" s="543" t="s">
        <v>17815</v>
      </c>
      <c r="AK252" s="543" t="s">
        <v>5759</v>
      </c>
      <c r="AL252" s="543" t="s">
        <v>5759</v>
      </c>
      <c r="AM252" s="543" t="s">
        <v>5759</v>
      </c>
      <c r="AN252" s="543" t="s">
        <v>17816</v>
      </c>
      <c r="AS252" s="543" t="s">
        <v>17810</v>
      </c>
      <c r="AT252" s="543" t="s">
        <v>17810</v>
      </c>
      <c r="AU252" s="543" t="s">
        <v>17810</v>
      </c>
    </row>
    <row r="253" spans="1:47" x14ac:dyDescent="0.15">
      <c r="A253" s="543">
        <v>252</v>
      </c>
      <c r="B253" s="544">
        <v>4017363</v>
      </c>
      <c r="C253" s="545" t="s">
        <v>17817</v>
      </c>
      <c r="D253" s="543" t="s">
        <v>17817</v>
      </c>
      <c r="E253" s="543" t="s">
        <v>12523</v>
      </c>
      <c r="F253" s="543" t="s">
        <v>17818</v>
      </c>
      <c r="H253" s="543" t="s">
        <v>17819</v>
      </c>
      <c r="I253" s="543" t="s">
        <v>17820</v>
      </c>
      <c r="J253" s="543" t="s">
        <v>17820</v>
      </c>
      <c r="M253" s="543" t="s">
        <v>5750</v>
      </c>
      <c r="N253" s="543" t="s">
        <v>17821</v>
      </c>
      <c r="O253" s="543" t="s">
        <v>12521</v>
      </c>
      <c r="P253" s="543" t="s">
        <v>12521</v>
      </c>
      <c r="Q253" s="543" t="s">
        <v>12521</v>
      </c>
      <c r="R253" s="543" t="s">
        <v>12540</v>
      </c>
      <c r="S253" s="543" t="s">
        <v>6534</v>
      </c>
      <c r="T253" s="543" t="s">
        <v>17822</v>
      </c>
      <c r="U253" s="543" t="s">
        <v>17598</v>
      </c>
      <c r="V253" s="543" t="s">
        <v>17823</v>
      </c>
      <c r="X253" s="543" t="s">
        <v>17233</v>
      </c>
      <c r="Y253" s="543" t="s">
        <v>17824</v>
      </c>
      <c r="Z253" s="543" t="s">
        <v>17825</v>
      </c>
      <c r="AA253" s="543" t="s">
        <v>17826</v>
      </c>
      <c r="AB253" s="543" t="s">
        <v>17827</v>
      </c>
      <c r="AC253" s="543" t="s">
        <v>5755</v>
      </c>
      <c r="AD253" s="543" t="s">
        <v>16175</v>
      </c>
      <c r="AE253" s="543" t="s">
        <v>12538</v>
      </c>
      <c r="AF253" s="543" t="s">
        <v>17828</v>
      </c>
      <c r="AG253" s="543" t="s">
        <v>17829</v>
      </c>
      <c r="AH253" s="543" t="s">
        <v>17830</v>
      </c>
      <c r="AI253" s="543" t="s">
        <v>12550</v>
      </c>
      <c r="AJ253" s="543" t="s">
        <v>17831</v>
      </c>
      <c r="AK253" s="543" t="s">
        <v>5759</v>
      </c>
      <c r="AL253" s="543" t="s">
        <v>5759</v>
      </c>
      <c r="AM253" s="543" t="s">
        <v>5759</v>
      </c>
      <c r="AN253" s="543" t="s">
        <v>17832</v>
      </c>
      <c r="AO253" s="543" t="s">
        <v>17833</v>
      </c>
      <c r="AP253" s="543" t="s">
        <v>17834</v>
      </c>
      <c r="AQ253" s="543" t="s">
        <v>17833</v>
      </c>
      <c r="AR253" s="543" t="s">
        <v>17834</v>
      </c>
      <c r="AS253" s="543" t="s">
        <v>17835</v>
      </c>
      <c r="AT253" s="543" t="s">
        <v>17836</v>
      </c>
      <c r="AU253" s="543" t="s">
        <v>17825</v>
      </c>
    </row>
    <row r="254" spans="1:47" x14ac:dyDescent="0.15">
      <c r="A254" s="543">
        <v>253</v>
      </c>
      <c r="B254" s="544">
        <v>3527721</v>
      </c>
      <c r="C254" s="545" t="s">
        <v>12568</v>
      </c>
      <c r="D254" s="543" t="s">
        <v>12568</v>
      </c>
      <c r="E254" s="543" t="s">
        <v>12566</v>
      </c>
      <c r="F254" s="543" t="s">
        <v>17837</v>
      </c>
      <c r="H254" s="543" t="s">
        <v>17838</v>
      </c>
      <c r="I254" s="543" t="s">
        <v>958</v>
      </c>
      <c r="J254" s="543" t="s">
        <v>958</v>
      </c>
      <c r="M254" s="543" t="s">
        <v>5750</v>
      </c>
      <c r="N254" s="543" t="s">
        <v>17839</v>
      </c>
      <c r="O254" s="543" t="s">
        <v>17840</v>
      </c>
      <c r="P254" s="543" t="s">
        <v>17840</v>
      </c>
      <c r="Q254" s="543" t="s">
        <v>17840</v>
      </c>
      <c r="R254" s="543" t="s">
        <v>12577</v>
      </c>
      <c r="S254" s="543" t="s">
        <v>5849</v>
      </c>
      <c r="T254" s="543" t="s">
        <v>17841</v>
      </c>
      <c r="U254" s="543" t="s">
        <v>16171</v>
      </c>
      <c r="V254" s="543" t="s">
        <v>17842</v>
      </c>
      <c r="X254" s="543" t="s">
        <v>17843</v>
      </c>
      <c r="Y254" s="543" t="s">
        <v>17844</v>
      </c>
      <c r="Z254" s="543" t="s">
        <v>17845</v>
      </c>
      <c r="AA254" s="543" t="s">
        <v>17846</v>
      </c>
      <c r="AB254" s="543" t="s">
        <v>17847</v>
      </c>
      <c r="AC254" s="543" t="s">
        <v>5755</v>
      </c>
      <c r="AD254" s="543" t="s">
        <v>5756</v>
      </c>
      <c r="AE254" s="543" t="s">
        <v>925</v>
      </c>
      <c r="AF254" s="543" t="s">
        <v>17848</v>
      </c>
      <c r="AG254" s="543" t="s">
        <v>17849</v>
      </c>
      <c r="AH254" s="543" t="s">
        <v>17850</v>
      </c>
      <c r="AI254" s="543" t="s">
        <v>5411</v>
      </c>
      <c r="AJ254" s="543" t="s">
        <v>17851</v>
      </c>
      <c r="AK254" s="543" t="s">
        <v>5759</v>
      </c>
      <c r="AL254" s="543" t="s">
        <v>5759</v>
      </c>
      <c r="AM254" s="543" t="s">
        <v>5759</v>
      </c>
      <c r="AN254" s="543" t="s">
        <v>17852</v>
      </c>
      <c r="AO254" s="543" t="s">
        <v>17853</v>
      </c>
      <c r="AP254" s="543" t="s">
        <v>17854</v>
      </c>
      <c r="AQ254" s="543" t="s">
        <v>17853</v>
      </c>
      <c r="AR254" s="543" t="s">
        <v>17854</v>
      </c>
      <c r="AS254" s="543" t="s">
        <v>17855</v>
      </c>
      <c r="AT254" s="543" t="s">
        <v>17856</v>
      </c>
      <c r="AU254" s="543" t="s">
        <v>17845</v>
      </c>
    </row>
    <row r="255" spans="1:47" x14ac:dyDescent="0.15">
      <c r="A255" s="543">
        <v>254</v>
      </c>
      <c r="B255" s="544">
        <v>4693317</v>
      </c>
      <c r="C255" s="545" t="s">
        <v>6471</v>
      </c>
      <c r="D255" s="543" t="s">
        <v>6471</v>
      </c>
      <c r="E255" s="543" t="s">
        <v>1225</v>
      </c>
      <c r="F255" s="543" t="s">
        <v>6472</v>
      </c>
      <c r="H255" s="543" t="s">
        <v>1234</v>
      </c>
      <c r="I255" s="543" t="s">
        <v>1234</v>
      </c>
      <c r="J255" s="543" t="s">
        <v>1234</v>
      </c>
      <c r="M255" s="543" t="s">
        <v>5750</v>
      </c>
      <c r="N255" s="543" t="s">
        <v>6473</v>
      </c>
      <c r="O255" s="543" t="s">
        <v>1229</v>
      </c>
      <c r="P255" s="543" t="s">
        <v>1229</v>
      </c>
      <c r="Q255" s="543" t="s">
        <v>1229</v>
      </c>
      <c r="R255" s="543" t="s">
        <v>6474</v>
      </c>
      <c r="V255" s="543" t="s">
        <v>6475</v>
      </c>
      <c r="X255" s="543" t="s">
        <v>6476</v>
      </c>
      <c r="Y255" s="543" t="s">
        <v>1231</v>
      </c>
      <c r="Z255" s="543" t="s">
        <v>1232</v>
      </c>
      <c r="AA255" s="543" t="s">
        <v>1233</v>
      </c>
      <c r="AB255" s="543" t="s">
        <v>6477</v>
      </c>
      <c r="AC255" s="543" t="s">
        <v>6154</v>
      </c>
      <c r="AD255" s="543" t="s">
        <v>6203</v>
      </c>
      <c r="AE255" s="543" t="s">
        <v>1230</v>
      </c>
      <c r="AF255" s="543" t="s">
        <v>6478</v>
      </c>
      <c r="AG255" s="543" t="s">
        <v>6479</v>
      </c>
      <c r="AJ255" s="543" t="s">
        <v>6480</v>
      </c>
      <c r="AK255" s="543" t="s">
        <v>5759</v>
      </c>
      <c r="AL255" s="543" t="s">
        <v>5759</v>
      </c>
      <c r="AM255" s="543" t="s">
        <v>5759</v>
      </c>
      <c r="AN255" s="543" t="s">
        <v>6481</v>
      </c>
      <c r="AS255" s="543" t="s">
        <v>17857</v>
      </c>
      <c r="AT255" s="543" t="s">
        <v>17857</v>
      </c>
      <c r="AU255" s="543" t="s">
        <v>1232</v>
      </c>
    </row>
    <row r="256" spans="1:47" x14ac:dyDescent="0.15">
      <c r="A256" s="543">
        <v>255</v>
      </c>
      <c r="B256" s="544">
        <v>3850710</v>
      </c>
      <c r="C256" s="545" t="s">
        <v>12603</v>
      </c>
      <c r="D256" s="543" t="s">
        <v>12603</v>
      </c>
      <c r="E256" s="543" t="s">
        <v>12601</v>
      </c>
      <c r="F256" s="543" t="s">
        <v>17858</v>
      </c>
      <c r="H256" s="543" t="s">
        <v>17859</v>
      </c>
      <c r="I256" s="543" t="s">
        <v>17860</v>
      </c>
      <c r="J256" s="543" t="s">
        <v>17860</v>
      </c>
      <c r="M256" s="543" t="s">
        <v>5750</v>
      </c>
      <c r="N256" s="543" t="s">
        <v>16932</v>
      </c>
      <c r="O256" s="543" t="s">
        <v>7724</v>
      </c>
      <c r="P256" s="543" t="s">
        <v>7724</v>
      </c>
      <c r="Q256" s="543" t="s">
        <v>7724</v>
      </c>
      <c r="R256" s="543" t="s">
        <v>12617</v>
      </c>
      <c r="V256" s="543" t="s">
        <v>17861</v>
      </c>
      <c r="X256" s="543" t="s">
        <v>17862</v>
      </c>
      <c r="Y256" s="543" t="s">
        <v>17863</v>
      </c>
      <c r="Z256" s="543" t="s">
        <v>17864</v>
      </c>
      <c r="AA256" s="543" t="s">
        <v>17865</v>
      </c>
      <c r="AB256" s="543" t="s">
        <v>16939</v>
      </c>
      <c r="AC256" s="543" t="s">
        <v>5755</v>
      </c>
      <c r="AD256" s="543" t="s">
        <v>16175</v>
      </c>
      <c r="AE256" s="543" t="s">
        <v>16868</v>
      </c>
      <c r="AF256" s="543" t="s">
        <v>17866</v>
      </c>
      <c r="AG256" s="543" t="s">
        <v>17867</v>
      </c>
      <c r="AI256" s="543" t="s">
        <v>5308</v>
      </c>
      <c r="AJ256" s="543" t="s">
        <v>17868</v>
      </c>
      <c r="AK256" s="543" t="s">
        <v>5759</v>
      </c>
      <c r="AL256" s="543" t="s">
        <v>5759</v>
      </c>
      <c r="AM256" s="543" t="s">
        <v>5759</v>
      </c>
      <c r="AN256" s="543" t="s">
        <v>16943</v>
      </c>
      <c r="AS256" s="543" t="s">
        <v>17869</v>
      </c>
      <c r="AT256" s="543" t="s">
        <v>17870</v>
      </c>
      <c r="AU256" s="543" t="s">
        <v>17864</v>
      </c>
    </row>
    <row r="257" spans="1:47" x14ac:dyDescent="0.15">
      <c r="A257" s="543">
        <v>256</v>
      </c>
      <c r="B257" s="544">
        <v>4183940</v>
      </c>
      <c r="C257" s="545" t="s">
        <v>12631</v>
      </c>
      <c r="D257" s="543" t="s">
        <v>12631</v>
      </c>
      <c r="E257" s="543" t="s">
        <v>12629</v>
      </c>
      <c r="F257" s="543" t="s">
        <v>17871</v>
      </c>
      <c r="H257" s="543" t="s">
        <v>17872</v>
      </c>
      <c r="I257" s="543" t="s">
        <v>17872</v>
      </c>
      <c r="J257" s="543" t="s">
        <v>17872</v>
      </c>
      <c r="M257" s="543" t="s">
        <v>5750</v>
      </c>
      <c r="N257" s="543" t="s">
        <v>17873</v>
      </c>
      <c r="O257" s="543" t="s">
        <v>12627</v>
      </c>
      <c r="P257" s="543" t="s">
        <v>12627</v>
      </c>
      <c r="Q257" s="543" t="s">
        <v>12627</v>
      </c>
      <c r="R257" s="543" t="s">
        <v>12646</v>
      </c>
      <c r="V257" s="543" t="s">
        <v>17874</v>
      </c>
      <c r="X257" s="543" t="s">
        <v>17080</v>
      </c>
      <c r="Y257" s="543" t="s">
        <v>17875</v>
      </c>
      <c r="Z257" s="543" t="s">
        <v>17876</v>
      </c>
      <c r="AA257" s="543" t="s">
        <v>17877</v>
      </c>
      <c r="AB257" s="543" t="s">
        <v>17878</v>
      </c>
      <c r="AC257" s="543" t="s">
        <v>5755</v>
      </c>
      <c r="AD257" s="543" t="s">
        <v>16175</v>
      </c>
      <c r="AE257" s="543" t="s">
        <v>17879</v>
      </c>
      <c r="AF257" s="543" t="s">
        <v>17880</v>
      </c>
      <c r="AG257" s="543" t="s">
        <v>17881</v>
      </c>
      <c r="AH257" s="543" t="s">
        <v>17882</v>
      </c>
      <c r="AI257" s="543" t="s">
        <v>5413</v>
      </c>
      <c r="AJ257" s="543" t="s">
        <v>17883</v>
      </c>
      <c r="AK257" s="543" t="s">
        <v>5759</v>
      </c>
      <c r="AL257" s="543" t="s">
        <v>5759</v>
      </c>
      <c r="AM257" s="543" t="s">
        <v>5759</v>
      </c>
      <c r="AN257" s="543" t="s">
        <v>17884</v>
      </c>
      <c r="AS257" s="543" t="s">
        <v>17885</v>
      </c>
      <c r="AT257" s="543" t="s">
        <v>17886</v>
      </c>
      <c r="AU257" s="543" t="s">
        <v>17876</v>
      </c>
    </row>
    <row r="258" spans="1:47" x14ac:dyDescent="0.15">
      <c r="A258" s="543">
        <v>257</v>
      </c>
      <c r="B258" s="544">
        <v>3538416</v>
      </c>
      <c r="C258" s="545" t="s">
        <v>12668</v>
      </c>
      <c r="D258" s="543" t="s">
        <v>12668</v>
      </c>
      <c r="E258" s="543" t="s">
        <v>12666</v>
      </c>
      <c r="F258" s="543" t="s">
        <v>17887</v>
      </c>
      <c r="H258" s="543" t="s">
        <v>17888</v>
      </c>
      <c r="I258" s="543" t="s">
        <v>16931</v>
      </c>
      <c r="J258" s="543" t="s">
        <v>16931</v>
      </c>
      <c r="M258" s="543" t="s">
        <v>5750</v>
      </c>
      <c r="N258" s="543" t="s">
        <v>16861</v>
      </c>
      <c r="O258" s="543" t="s">
        <v>7724</v>
      </c>
      <c r="P258" s="543" t="s">
        <v>7724</v>
      </c>
      <c r="Q258" s="543" t="s">
        <v>7724</v>
      </c>
      <c r="R258" s="543" t="s">
        <v>12677</v>
      </c>
      <c r="V258" s="543" t="s">
        <v>17861</v>
      </c>
      <c r="X258" s="543" t="s">
        <v>17889</v>
      </c>
      <c r="Y258" s="543" t="s">
        <v>17890</v>
      </c>
      <c r="Z258" s="543" t="s">
        <v>17891</v>
      </c>
      <c r="AA258" s="543" t="s">
        <v>17892</v>
      </c>
      <c r="AB258" s="543" t="s">
        <v>16867</v>
      </c>
      <c r="AC258" s="543" t="s">
        <v>5755</v>
      </c>
      <c r="AD258" s="543" t="s">
        <v>16175</v>
      </c>
      <c r="AE258" s="543" t="s">
        <v>16868</v>
      </c>
      <c r="AF258" s="543" t="s">
        <v>17893</v>
      </c>
      <c r="AG258" s="543" t="s">
        <v>17894</v>
      </c>
      <c r="AI258" s="543" t="s">
        <v>5301</v>
      </c>
      <c r="AJ258" s="543" t="s">
        <v>17895</v>
      </c>
      <c r="AK258" s="543" t="s">
        <v>5759</v>
      </c>
      <c r="AL258" s="543" t="s">
        <v>5759</v>
      </c>
      <c r="AM258" s="543" t="s">
        <v>5759</v>
      </c>
      <c r="AN258" s="543" t="s">
        <v>16872</v>
      </c>
      <c r="AS258" s="543" t="s">
        <v>17896</v>
      </c>
      <c r="AT258" s="543" t="s">
        <v>17896</v>
      </c>
      <c r="AU258" s="543" t="s">
        <v>17891</v>
      </c>
    </row>
    <row r="259" spans="1:47" x14ac:dyDescent="0.15">
      <c r="A259" s="543">
        <v>258</v>
      </c>
      <c r="B259" s="544">
        <v>4074457</v>
      </c>
      <c r="C259" s="545" t="s">
        <v>12691</v>
      </c>
      <c r="D259" s="543" t="s">
        <v>12691</v>
      </c>
      <c r="E259" s="543" t="s">
        <v>12689</v>
      </c>
      <c r="F259" s="543" t="s">
        <v>17897</v>
      </c>
      <c r="H259" s="543" t="s">
        <v>17898</v>
      </c>
      <c r="I259" s="543" t="s">
        <v>17899</v>
      </c>
      <c r="J259" s="543" t="s">
        <v>17899</v>
      </c>
      <c r="M259" s="543" t="s">
        <v>5750</v>
      </c>
      <c r="N259" s="543" t="s">
        <v>17900</v>
      </c>
      <c r="O259" s="543" t="s">
        <v>17901</v>
      </c>
      <c r="P259" s="543" t="s">
        <v>17901</v>
      </c>
      <c r="Q259" s="543" t="s">
        <v>17901</v>
      </c>
      <c r="R259" s="543" t="s">
        <v>12708</v>
      </c>
      <c r="V259" s="543" t="s">
        <v>17902</v>
      </c>
      <c r="X259" s="543" t="s">
        <v>17903</v>
      </c>
      <c r="Y259" s="543" t="s">
        <v>17904</v>
      </c>
      <c r="Z259" s="543" t="s">
        <v>17905</v>
      </c>
      <c r="AA259" s="543" t="s">
        <v>17906</v>
      </c>
      <c r="AB259" s="543" t="s">
        <v>17907</v>
      </c>
      <c r="AC259" s="543" t="s">
        <v>5755</v>
      </c>
      <c r="AD259" s="543" t="s">
        <v>16175</v>
      </c>
      <c r="AE259" s="543" t="s">
        <v>17908</v>
      </c>
      <c r="AF259" s="543" t="s">
        <v>17909</v>
      </c>
      <c r="AG259" s="543" t="s">
        <v>17910</v>
      </c>
      <c r="AH259" s="543" t="s">
        <v>17911</v>
      </c>
      <c r="AJ259" s="543" t="s">
        <v>17912</v>
      </c>
      <c r="AK259" s="543" t="s">
        <v>6388</v>
      </c>
      <c r="AL259" s="543" t="s">
        <v>6388</v>
      </c>
      <c r="AM259" s="543" t="s">
        <v>6388</v>
      </c>
      <c r="AN259" s="543" t="s">
        <v>17913</v>
      </c>
      <c r="AS259" s="543" t="s">
        <v>17914</v>
      </c>
      <c r="AT259" s="543" t="s">
        <v>17915</v>
      </c>
      <c r="AU259" s="543" t="s">
        <v>17905</v>
      </c>
    </row>
    <row r="260" spans="1:47" x14ac:dyDescent="0.15">
      <c r="A260" s="543">
        <v>259</v>
      </c>
      <c r="B260" s="544">
        <v>4261103</v>
      </c>
      <c r="C260" s="545" t="s">
        <v>12769</v>
      </c>
      <c r="D260" s="543" t="s">
        <v>17916</v>
      </c>
      <c r="E260" s="543" t="s">
        <v>12767</v>
      </c>
      <c r="F260" s="543" t="s">
        <v>17917</v>
      </c>
      <c r="H260" s="543" t="s">
        <v>424</v>
      </c>
      <c r="I260" s="543" t="s">
        <v>424</v>
      </c>
      <c r="J260" s="543" t="s">
        <v>424</v>
      </c>
      <c r="K260" s="543" t="s">
        <v>12771</v>
      </c>
      <c r="L260" s="543" t="s">
        <v>17918</v>
      </c>
      <c r="M260" s="543" t="s">
        <v>5750</v>
      </c>
      <c r="N260" s="543" t="s">
        <v>17919</v>
      </c>
      <c r="O260" s="543" t="s">
        <v>17920</v>
      </c>
      <c r="P260" s="543" t="s">
        <v>17920</v>
      </c>
      <c r="Q260" s="543" t="s">
        <v>17920</v>
      </c>
      <c r="R260" s="543" t="s">
        <v>12782</v>
      </c>
      <c r="S260" s="543" t="s">
        <v>17921</v>
      </c>
      <c r="T260" s="543" t="s">
        <v>17922</v>
      </c>
      <c r="U260" s="543" t="s">
        <v>17923</v>
      </c>
      <c r="W260" s="543" t="s">
        <v>17924</v>
      </c>
      <c r="X260" s="543" t="s">
        <v>17925</v>
      </c>
      <c r="Y260" s="543" t="s">
        <v>17926</v>
      </c>
      <c r="Z260" s="543" t="s">
        <v>17927</v>
      </c>
      <c r="AA260" s="543" t="s">
        <v>17928</v>
      </c>
      <c r="AB260" s="543" t="s">
        <v>17929</v>
      </c>
      <c r="AC260" s="543" t="s">
        <v>6154</v>
      </c>
      <c r="AD260" s="543" t="s">
        <v>6155</v>
      </c>
      <c r="AE260" s="543" t="s">
        <v>17930</v>
      </c>
      <c r="AF260" s="543" t="s">
        <v>17931</v>
      </c>
      <c r="AG260" s="543" t="s">
        <v>17932</v>
      </c>
      <c r="AH260" s="543" t="s">
        <v>17933</v>
      </c>
      <c r="AI260" s="543" t="s">
        <v>5416</v>
      </c>
      <c r="AJ260" s="543" t="s">
        <v>17934</v>
      </c>
      <c r="AK260" s="543" t="s">
        <v>5759</v>
      </c>
      <c r="AL260" s="543" t="s">
        <v>5759</v>
      </c>
      <c r="AM260" s="543" t="s">
        <v>5759</v>
      </c>
      <c r="AN260" s="543" t="s">
        <v>17935</v>
      </c>
      <c r="AO260" s="543" t="s">
        <v>17936</v>
      </c>
      <c r="AP260" s="543" t="s">
        <v>17937</v>
      </c>
      <c r="AQ260" s="543" t="s">
        <v>17938</v>
      </c>
      <c r="AR260" s="543" t="s">
        <v>17939</v>
      </c>
      <c r="AS260" s="543" t="s">
        <v>17940</v>
      </c>
      <c r="AT260" s="543" t="s">
        <v>17940</v>
      </c>
      <c r="AU260" s="543" t="s">
        <v>17927</v>
      </c>
    </row>
    <row r="261" spans="1:47" x14ac:dyDescent="0.15">
      <c r="A261" s="543">
        <v>260</v>
      </c>
      <c r="B261" s="544">
        <v>3770833</v>
      </c>
      <c r="C261" s="545" t="s">
        <v>12814</v>
      </c>
      <c r="D261" s="543" t="s">
        <v>12814</v>
      </c>
      <c r="E261" s="543" t="s">
        <v>12812</v>
      </c>
      <c r="F261" s="543" t="s">
        <v>17941</v>
      </c>
      <c r="I261" s="543" t="s">
        <v>172</v>
      </c>
      <c r="J261" s="543" t="s">
        <v>172</v>
      </c>
      <c r="K261" s="543" t="s">
        <v>12814</v>
      </c>
      <c r="L261" s="543" t="s">
        <v>17942</v>
      </c>
      <c r="M261" s="543" t="s">
        <v>5750</v>
      </c>
      <c r="N261" s="543" t="s">
        <v>17943</v>
      </c>
      <c r="O261" s="543" t="s">
        <v>17944</v>
      </c>
      <c r="P261" s="543" t="s">
        <v>17944</v>
      </c>
      <c r="Q261" s="543" t="s">
        <v>17945</v>
      </c>
      <c r="R261" s="543" t="s">
        <v>148</v>
      </c>
      <c r="S261" s="543" t="s">
        <v>5750</v>
      </c>
      <c r="T261" s="543" t="s">
        <v>17946</v>
      </c>
      <c r="U261" s="543" t="s">
        <v>17947</v>
      </c>
      <c r="W261" s="543" t="s">
        <v>17948</v>
      </c>
      <c r="X261" s="543" t="s">
        <v>16863</v>
      </c>
      <c r="Y261" s="543" t="s">
        <v>17949</v>
      </c>
      <c r="Z261" s="543" t="s">
        <v>17950</v>
      </c>
      <c r="AA261" s="543" t="s">
        <v>17951</v>
      </c>
      <c r="AB261" s="543" t="s">
        <v>17952</v>
      </c>
      <c r="AC261" s="543" t="s">
        <v>5755</v>
      </c>
      <c r="AD261" s="543" t="s">
        <v>16175</v>
      </c>
      <c r="AE261" s="543" t="s">
        <v>17953</v>
      </c>
      <c r="AF261" s="543" t="s">
        <v>17954</v>
      </c>
      <c r="AG261" s="543" t="s">
        <v>17955</v>
      </c>
      <c r="AH261" s="543" t="s">
        <v>17956</v>
      </c>
      <c r="AJ261" s="543" t="s">
        <v>17957</v>
      </c>
      <c r="AK261" s="543" t="s">
        <v>5759</v>
      </c>
      <c r="AL261" s="543" t="s">
        <v>5759</v>
      </c>
      <c r="AM261" s="543" t="s">
        <v>5759</v>
      </c>
      <c r="AN261" s="543" t="s">
        <v>17958</v>
      </c>
      <c r="AO261" s="543" t="s">
        <v>17958</v>
      </c>
      <c r="AP261" s="543" t="s">
        <v>17952</v>
      </c>
      <c r="AQ261" s="543" t="s">
        <v>17958</v>
      </c>
      <c r="AR261" s="543" t="s">
        <v>17952</v>
      </c>
      <c r="AS261" s="543" t="s">
        <v>17959</v>
      </c>
      <c r="AT261" s="543" t="s">
        <v>17959</v>
      </c>
      <c r="AU261" s="543" t="s">
        <v>17950</v>
      </c>
    </row>
    <row r="262" spans="1:47" x14ac:dyDescent="0.15">
      <c r="A262" s="543">
        <v>261</v>
      </c>
      <c r="B262" s="544">
        <v>3893292</v>
      </c>
      <c r="C262" s="545" t="s">
        <v>12847</v>
      </c>
      <c r="D262" s="543" t="s">
        <v>12847</v>
      </c>
      <c r="E262" s="543" t="s">
        <v>12845</v>
      </c>
      <c r="F262" s="543" t="s">
        <v>17960</v>
      </c>
      <c r="H262" s="543" t="s">
        <v>234</v>
      </c>
      <c r="I262" s="543" t="s">
        <v>234</v>
      </c>
      <c r="J262" s="543" t="s">
        <v>234</v>
      </c>
      <c r="M262" s="543" t="s">
        <v>5750</v>
      </c>
      <c r="N262" s="543" t="s">
        <v>17961</v>
      </c>
      <c r="O262" s="543" t="s">
        <v>211</v>
      </c>
      <c r="P262" s="543" t="s">
        <v>211</v>
      </c>
      <c r="Q262" s="543" t="s">
        <v>211</v>
      </c>
      <c r="R262" s="543" t="s">
        <v>210</v>
      </c>
      <c r="V262" s="543" t="s">
        <v>17962</v>
      </c>
      <c r="X262" s="543" t="s">
        <v>17963</v>
      </c>
      <c r="Y262" s="543" t="s">
        <v>17964</v>
      </c>
      <c r="Z262" s="543" t="s">
        <v>17965</v>
      </c>
      <c r="AA262" s="543" t="s">
        <v>17966</v>
      </c>
      <c r="AB262" s="543" t="s">
        <v>17967</v>
      </c>
      <c r="AC262" s="543" t="s">
        <v>5755</v>
      </c>
      <c r="AD262" s="543" t="s">
        <v>16175</v>
      </c>
      <c r="AE262" s="543" t="s">
        <v>17968</v>
      </c>
      <c r="AF262" s="543" t="s">
        <v>17969</v>
      </c>
      <c r="AG262" s="543" t="s">
        <v>17970</v>
      </c>
      <c r="AH262" s="543" t="s">
        <v>17971</v>
      </c>
      <c r="AI262" s="543" t="s">
        <v>5430</v>
      </c>
      <c r="AJ262" s="543" t="s">
        <v>17972</v>
      </c>
      <c r="AK262" s="543" t="s">
        <v>5759</v>
      </c>
      <c r="AL262" s="543" t="s">
        <v>5759</v>
      </c>
      <c r="AM262" s="543" t="s">
        <v>5759</v>
      </c>
      <c r="AN262" s="543" t="s">
        <v>17973</v>
      </c>
      <c r="AS262" s="543" t="s">
        <v>17974</v>
      </c>
      <c r="AT262" s="543" t="s">
        <v>17975</v>
      </c>
      <c r="AU262" s="543" t="s">
        <v>17965</v>
      </c>
    </row>
    <row r="263" spans="1:47" x14ac:dyDescent="0.15">
      <c r="A263" s="543">
        <v>262</v>
      </c>
      <c r="B263" s="544">
        <v>4059688</v>
      </c>
      <c r="C263" s="545" t="s">
        <v>12886</v>
      </c>
      <c r="D263" s="543" t="s">
        <v>12886</v>
      </c>
      <c r="E263" s="543" t="s">
        <v>12884</v>
      </c>
      <c r="F263" s="543" t="s">
        <v>17976</v>
      </c>
      <c r="H263" s="543" t="s">
        <v>17977</v>
      </c>
      <c r="I263" s="543" t="s">
        <v>17978</v>
      </c>
      <c r="J263" s="543" t="s">
        <v>17978</v>
      </c>
      <c r="M263" s="543" t="s">
        <v>5750</v>
      </c>
      <c r="N263" s="543" t="s">
        <v>17635</v>
      </c>
      <c r="O263" s="543" t="s">
        <v>964</v>
      </c>
      <c r="P263" s="543" t="s">
        <v>964</v>
      </c>
      <c r="Q263" s="543" t="s">
        <v>964</v>
      </c>
      <c r="R263" s="543" t="s">
        <v>12896</v>
      </c>
      <c r="V263" s="543" t="s">
        <v>17979</v>
      </c>
      <c r="X263" s="543" t="s">
        <v>17980</v>
      </c>
      <c r="Y263" s="543" t="s">
        <v>17981</v>
      </c>
      <c r="Z263" s="543" t="s">
        <v>17982</v>
      </c>
      <c r="AA263" s="543" t="s">
        <v>17983</v>
      </c>
      <c r="AB263" s="543" t="s">
        <v>17984</v>
      </c>
      <c r="AC263" s="543" t="s">
        <v>5755</v>
      </c>
      <c r="AD263" s="543" t="s">
        <v>16175</v>
      </c>
      <c r="AE263" s="543" t="s">
        <v>965</v>
      </c>
      <c r="AF263" s="543" t="s">
        <v>17985</v>
      </c>
      <c r="AG263" s="543" t="s">
        <v>17986</v>
      </c>
      <c r="AH263" s="543" t="s">
        <v>17987</v>
      </c>
      <c r="AK263" s="543" t="s">
        <v>5759</v>
      </c>
      <c r="AL263" s="543" t="s">
        <v>5759</v>
      </c>
      <c r="AM263" s="543" t="s">
        <v>5759</v>
      </c>
      <c r="AN263" s="543" t="s">
        <v>17988</v>
      </c>
      <c r="AS263" s="543" t="s">
        <v>17989</v>
      </c>
      <c r="AT263" s="543" t="s">
        <v>17990</v>
      </c>
      <c r="AU263" s="543" t="s">
        <v>17982</v>
      </c>
    </row>
    <row r="264" spans="1:47" x14ac:dyDescent="0.15">
      <c r="A264" s="543">
        <v>263</v>
      </c>
      <c r="B264" s="544">
        <v>3558342</v>
      </c>
      <c r="C264" s="545" t="s">
        <v>12916</v>
      </c>
      <c r="D264" s="543" t="s">
        <v>12916</v>
      </c>
      <c r="E264" s="543" t="s">
        <v>12914</v>
      </c>
      <c r="F264" s="543" t="s">
        <v>17991</v>
      </c>
      <c r="H264" s="543" t="s">
        <v>17992</v>
      </c>
      <c r="I264" s="543" t="s">
        <v>17993</v>
      </c>
      <c r="J264" s="543" t="s">
        <v>17993</v>
      </c>
      <c r="M264" s="543" t="s">
        <v>5750</v>
      </c>
      <c r="N264" s="543" t="s">
        <v>17994</v>
      </c>
      <c r="O264" s="543" t="s">
        <v>12405</v>
      </c>
      <c r="P264" s="543" t="s">
        <v>12405</v>
      </c>
      <c r="Q264" s="543" t="s">
        <v>12405</v>
      </c>
      <c r="R264" s="543" t="s">
        <v>12408</v>
      </c>
      <c r="V264" s="543" t="s">
        <v>17995</v>
      </c>
      <c r="X264" s="543" t="s">
        <v>17996</v>
      </c>
      <c r="Y264" s="543" t="s">
        <v>17997</v>
      </c>
      <c r="Z264" s="543" t="s">
        <v>17998</v>
      </c>
      <c r="AA264" s="543" t="s">
        <v>17999</v>
      </c>
      <c r="AB264" s="543" t="s">
        <v>18000</v>
      </c>
      <c r="AC264" s="543" t="s">
        <v>5755</v>
      </c>
      <c r="AD264" s="543" t="s">
        <v>5779</v>
      </c>
      <c r="AE264" s="543" t="s">
        <v>12406</v>
      </c>
      <c r="AF264" s="543" t="s">
        <v>18001</v>
      </c>
      <c r="AG264" s="543" t="s">
        <v>18002</v>
      </c>
      <c r="AH264" s="543" t="s">
        <v>18003</v>
      </c>
      <c r="AI264" s="543" t="s">
        <v>5390</v>
      </c>
      <c r="AJ264" s="543" t="s">
        <v>18004</v>
      </c>
      <c r="AK264" s="543" t="s">
        <v>6388</v>
      </c>
      <c r="AL264" s="543" t="s">
        <v>6388</v>
      </c>
      <c r="AM264" s="543" t="s">
        <v>6388</v>
      </c>
      <c r="AN264" s="543" t="s">
        <v>18005</v>
      </c>
      <c r="AS264" s="543" t="s">
        <v>18006</v>
      </c>
      <c r="AT264" s="543" t="s">
        <v>18007</v>
      </c>
      <c r="AU264" s="543" t="s">
        <v>17998</v>
      </c>
    </row>
    <row r="265" spans="1:47" x14ac:dyDescent="0.15">
      <c r="A265" s="543">
        <v>264</v>
      </c>
      <c r="B265" s="544">
        <v>3552217</v>
      </c>
      <c r="C265" s="545" t="s">
        <v>12964</v>
      </c>
      <c r="D265" s="543" t="s">
        <v>12964</v>
      </c>
      <c r="E265" s="543" t="s">
        <v>12962</v>
      </c>
      <c r="F265" s="543" t="s">
        <v>18008</v>
      </c>
      <c r="H265" s="543" t="s">
        <v>18009</v>
      </c>
      <c r="I265" s="543" t="s">
        <v>1007</v>
      </c>
      <c r="J265" s="543" t="s">
        <v>1007</v>
      </c>
      <c r="M265" s="543" t="s">
        <v>5750</v>
      </c>
      <c r="N265" s="543" t="s">
        <v>18010</v>
      </c>
      <c r="O265" s="543" t="s">
        <v>980</v>
      </c>
      <c r="P265" s="543" t="s">
        <v>980</v>
      </c>
      <c r="Q265" s="543" t="s">
        <v>980</v>
      </c>
      <c r="R265" s="543" t="s">
        <v>12973</v>
      </c>
      <c r="V265" s="543" t="s">
        <v>7665</v>
      </c>
      <c r="X265" s="543" t="s">
        <v>18011</v>
      </c>
      <c r="Y265" s="543" t="s">
        <v>18012</v>
      </c>
      <c r="Z265" s="543" t="s">
        <v>18013</v>
      </c>
      <c r="AA265" s="543" t="s">
        <v>18014</v>
      </c>
      <c r="AB265" s="543" t="s">
        <v>18015</v>
      </c>
      <c r="AC265" s="543" t="s">
        <v>5755</v>
      </c>
      <c r="AD265" s="543" t="s">
        <v>16175</v>
      </c>
      <c r="AE265" s="543" t="s">
        <v>981</v>
      </c>
      <c r="AF265" s="543" t="s">
        <v>18016</v>
      </c>
      <c r="AG265" s="543" t="s">
        <v>18017</v>
      </c>
      <c r="AH265" s="543" t="s">
        <v>18018</v>
      </c>
      <c r="AJ265" s="543" t="s">
        <v>18019</v>
      </c>
      <c r="AK265" s="543" t="s">
        <v>5759</v>
      </c>
      <c r="AL265" s="543" t="s">
        <v>5759</v>
      </c>
      <c r="AM265" s="543" t="s">
        <v>5759</v>
      </c>
      <c r="AN265" s="543" t="s">
        <v>18020</v>
      </c>
      <c r="AS265" s="543" t="s">
        <v>18021</v>
      </c>
      <c r="AT265" s="543" t="s">
        <v>18021</v>
      </c>
      <c r="AU265" s="543" t="s">
        <v>18013</v>
      </c>
    </row>
    <row r="266" spans="1:47" x14ac:dyDescent="0.15">
      <c r="A266" s="543">
        <v>265</v>
      </c>
      <c r="B266" s="544">
        <v>3413413</v>
      </c>
      <c r="C266" s="545" t="s">
        <v>13034</v>
      </c>
      <c r="D266" s="543" t="s">
        <v>13034</v>
      </c>
      <c r="E266" s="543" t="s">
        <v>13032</v>
      </c>
      <c r="F266" s="543" t="s">
        <v>18022</v>
      </c>
      <c r="I266" s="543" t="s">
        <v>3290</v>
      </c>
      <c r="J266" s="543" t="s">
        <v>3290</v>
      </c>
      <c r="M266" s="543" t="s">
        <v>5750</v>
      </c>
      <c r="N266" s="543" t="s">
        <v>16529</v>
      </c>
      <c r="O266" s="543" t="s">
        <v>3269</v>
      </c>
      <c r="P266" s="543" t="s">
        <v>3269</v>
      </c>
      <c r="Q266" s="543" t="s">
        <v>3269</v>
      </c>
      <c r="R266" s="543" t="s">
        <v>3268</v>
      </c>
      <c r="S266" s="543" t="s">
        <v>18023</v>
      </c>
      <c r="T266" s="543" t="s">
        <v>18024</v>
      </c>
      <c r="U266" s="543" t="s">
        <v>18025</v>
      </c>
      <c r="V266" s="543" t="s">
        <v>18026</v>
      </c>
      <c r="X266" s="543" t="s">
        <v>18027</v>
      </c>
      <c r="Y266" s="543" t="s">
        <v>18028</v>
      </c>
      <c r="Z266" s="543" t="s">
        <v>18029</v>
      </c>
      <c r="AB266" s="543" t="s">
        <v>18030</v>
      </c>
      <c r="AC266" s="543" t="s">
        <v>6154</v>
      </c>
      <c r="AD266" s="543" t="s">
        <v>16422</v>
      </c>
      <c r="AE266" s="543" t="s">
        <v>18031</v>
      </c>
      <c r="AF266" s="543" t="s">
        <v>18032</v>
      </c>
      <c r="AG266" s="543" t="s">
        <v>18033</v>
      </c>
      <c r="AH266" s="543" t="s">
        <v>18034</v>
      </c>
      <c r="AK266" s="543" t="s">
        <v>6388</v>
      </c>
      <c r="AL266" s="543" t="s">
        <v>6388</v>
      </c>
      <c r="AM266" s="543" t="s">
        <v>6388</v>
      </c>
      <c r="AN266" s="543" t="s">
        <v>18035</v>
      </c>
      <c r="AO266" s="543" t="s">
        <v>18035</v>
      </c>
      <c r="AP266" s="543" t="s">
        <v>18030</v>
      </c>
      <c r="AQ266" s="543" t="s">
        <v>18035</v>
      </c>
      <c r="AR266" s="543" t="s">
        <v>18030</v>
      </c>
      <c r="AS266" s="543" t="s">
        <v>18029</v>
      </c>
      <c r="AT266" s="543" t="s">
        <v>18029</v>
      </c>
      <c r="AU266" s="543" t="s">
        <v>18029</v>
      </c>
    </row>
    <row r="267" spans="1:47" x14ac:dyDescent="0.15">
      <c r="A267" s="543">
        <v>266</v>
      </c>
      <c r="B267" s="544">
        <v>3413191</v>
      </c>
      <c r="C267" s="545" t="s">
        <v>13088</v>
      </c>
      <c r="D267" s="543" t="s">
        <v>13088</v>
      </c>
      <c r="E267" s="543" t="s">
        <v>13086</v>
      </c>
      <c r="F267" s="543" t="s">
        <v>18036</v>
      </c>
      <c r="I267" s="543" t="s">
        <v>3290</v>
      </c>
      <c r="J267" s="543" t="s">
        <v>3290</v>
      </c>
      <c r="M267" s="543" t="s">
        <v>5750</v>
      </c>
      <c r="N267" s="543" t="s">
        <v>16529</v>
      </c>
      <c r="O267" s="543" t="s">
        <v>3269</v>
      </c>
      <c r="P267" s="543" t="s">
        <v>3269</v>
      </c>
      <c r="Q267" s="543" t="s">
        <v>3269</v>
      </c>
      <c r="R267" s="543" t="s">
        <v>3294</v>
      </c>
      <c r="S267" s="543" t="s">
        <v>18023</v>
      </c>
      <c r="T267" s="543" t="s">
        <v>18024</v>
      </c>
      <c r="U267" s="543" t="s">
        <v>18025</v>
      </c>
      <c r="V267" s="543" t="s">
        <v>18026</v>
      </c>
      <c r="X267" s="543" t="s">
        <v>18027</v>
      </c>
      <c r="Y267" s="543" t="s">
        <v>18028</v>
      </c>
      <c r="Z267" s="543" t="s">
        <v>18029</v>
      </c>
      <c r="AB267" s="543" t="s">
        <v>18030</v>
      </c>
      <c r="AC267" s="543" t="s">
        <v>6154</v>
      </c>
      <c r="AD267" s="543" t="s">
        <v>16422</v>
      </c>
      <c r="AE267" s="543" t="s">
        <v>18031</v>
      </c>
      <c r="AF267" s="543" t="s">
        <v>18037</v>
      </c>
      <c r="AG267" s="543" t="s">
        <v>18038</v>
      </c>
      <c r="AH267" s="543" t="s">
        <v>18034</v>
      </c>
      <c r="AJ267" s="543" t="s">
        <v>18039</v>
      </c>
      <c r="AK267" s="543" t="s">
        <v>6388</v>
      </c>
      <c r="AL267" s="543" t="s">
        <v>6388</v>
      </c>
      <c r="AM267" s="543" t="s">
        <v>6388</v>
      </c>
      <c r="AN267" s="543" t="s">
        <v>18035</v>
      </c>
      <c r="AO267" s="543" t="s">
        <v>18035</v>
      </c>
      <c r="AP267" s="543" t="s">
        <v>18030</v>
      </c>
      <c r="AQ267" s="543" t="s">
        <v>18035</v>
      </c>
      <c r="AR267" s="543" t="s">
        <v>18030</v>
      </c>
      <c r="AS267" s="543" t="s">
        <v>18029</v>
      </c>
      <c r="AT267" s="543" t="s">
        <v>18029</v>
      </c>
      <c r="AU267" s="543" t="s">
        <v>18029</v>
      </c>
    </row>
    <row r="268" spans="1:47" x14ac:dyDescent="0.15">
      <c r="A268" s="543">
        <v>267</v>
      </c>
      <c r="B268" s="544">
        <v>3352084</v>
      </c>
      <c r="C268" s="545" t="s">
        <v>13120</v>
      </c>
      <c r="D268" s="543" t="s">
        <v>13120</v>
      </c>
      <c r="E268" s="543" t="s">
        <v>13118</v>
      </c>
      <c r="F268" s="543" t="s">
        <v>18040</v>
      </c>
      <c r="I268" s="543" t="s">
        <v>3290</v>
      </c>
      <c r="J268" s="543" t="s">
        <v>3290</v>
      </c>
      <c r="M268" s="543" t="s">
        <v>5750</v>
      </c>
      <c r="N268" s="543" t="s">
        <v>16529</v>
      </c>
      <c r="O268" s="543" t="s">
        <v>3300</v>
      </c>
      <c r="P268" s="543" t="s">
        <v>3300</v>
      </c>
      <c r="Q268" s="543" t="s">
        <v>3300</v>
      </c>
      <c r="R268" s="543" t="s">
        <v>3299</v>
      </c>
      <c r="S268" s="543" t="s">
        <v>18023</v>
      </c>
      <c r="T268" s="543" t="s">
        <v>18024</v>
      </c>
      <c r="U268" s="543" t="s">
        <v>18025</v>
      </c>
      <c r="V268" s="543" t="s">
        <v>18026</v>
      </c>
      <c r="X268" s="543" t="s">
        <v>18041</v>
      </c>
      <c r="Y268" s="543" t="s">
        <v>18028</v>
      </c>
      <c r="Z268" s="543" t="s">
        <v>18029</v>
      </c>
      <c r="AB268" s="543" t="s">
        <v>18030</v>
      </c>
      <c r="AC268" s="543" t="s">
        <v>6154</v>
      </c>
      <c r="AD268" s="543" t="s">
        <v>16422</v>
      </c>
      <c r="AE268" s="543" t="s">
        <v>18031</v>
      </c>
      <c r="AF268" s="543" t="s">
        <v>18042</v>
      </c>
      <c r="AG268" s="543" t="s">
        <v>18043</v>
      </c>
      <c r="AH268" s="543" t="s">
        <v>18034</v>
      </c>
      <c r="AK268" s="543" t="s">
        <v>6388</v>
      </c>
      <c r="AL268" s="543" t="s">
        <v>6388</v>
      </c>
      <c r="AM268" s="543" t="s">
        <v>6388</v>
      </c>
      <c r="AN268" s="543" t="s">
        <v>18035</v>
      </c>
      <c r="AO268" s="543" t="s">
        <v>18035</v>
      </c>
      <c r="AP268" s="543" t="s">
        <v>18030</v>
      </c>
      <c r="AQ268" s="543" t="s">
        <v>18035</v>
      </c>
      <c r="AR268" s="543" t="s">
        <v>18030</v>
      </c>
      <c r="AS268" s="543" t="s">
        <v>18029</v>
      </c>
      <c r="AT268" s="543" t="s">
        <v>18029</v>
      </c>
      <c r="AU268" s="543" t="s">
        <v>18029</v>
      </c>
    </row>
    <row r="269" spans="1:47" x14ac:dyDescent="0.15">
      <c r="A269" s="543">
        <v>268</v>
      </c>
      <c r="B269" s="544">
        <v>3516342</v>
      </c>
      <c r="C269" s="545" t="s">
        <v>18044</v>
      </c>
      <c r="D269" s="543" t="s">
        <v>18044</v>
      </c>
      <c r="E269" s="543" t="s">
        <v>13149</v>
      </c>
      <c r="F269" s="543" t="s">
        <v>18045</v>
      </c>
      <c r="H269" s="543" t="s">
        <v>18046</v>
      </c>
      <c r="I269" s="543" t="s">
        <v>18047</v>
      </c>
      <c r="J269" s="543" t="s">
        <v>18047</v>
      </c>
      <c r="M269" s="543" t="s">
        <v>5750</v>
      </c>
      <c r="N269" s="543" t="s">
        <v>17730</v>
      </c>
      <c r="O269" s="543" t="s">
        <v>2298</v>
      </c>
      <c r="P269" s="543" t="s">
        <v>2298</v>
      </c>
      <c r="Q269" s="543" t="s">
        <v>2298</v>
      </c>
      <c r="R269" s="543" t="s">
        <v>13163</v>
      </c>
      <c r="S269" s="543" t="s">
        <v>5750</v>
      </c>
      <c r="T269" s="543" t="s">
        <v>17731</v>
      </c>
      <c r="U269" s="543" t="s">
        <v>17732</v>
      </c>
      <c r="V269" s="543" t="s">
        <v>18048</v>
      </c>
      <c r="X269" s="543" t="s">
        <v>18049</v>
      </c>
      <c r="Y269" s="543" t="s">
        <v>18050</v>
      </c>
      <c r="Z269" s="543" t="s">
        <v>18051</v>
      </c>
      <c r="AA269" s="543" t="s">
        <v>18052</v>
      </c>
      <c r="AB269" s="543" t="s">
        <v>17738</v>
      </c>
      <c r="AC269" s="543" t="s">
        <v>5755</v>
      </c>
      <c r="AD269" s="543" t="s">
        <v>16175</v>
      </c>
      <c r="AE269" s="543" t="s">
        <v>17739</v>
      </c>
      <c r="AF269" s="543" t="s">
        <v>17740</v>
      </c>
      <c r="AG269" s="543" t="s">
        <v>18053</v>
      </c>
      <c r="AH269" s="543" t="s">
        <v>18054</v>
      </c>
      <c r="AI269" s="543" t="s">
        <v>5385</v>
      </c>
      <c r="AK269" s="543" t="s">
        <v>5759</v>
      </c>
      <c r="AL269" s="543" t="s">
        <v>5759</v>
      </c>
      <c r="AM269" s="543" t="s">
        <v>5759</v>
      </c>
      <c r="AN269" s="543" t="s">
        <v>17744</v>
      </c>
      <c r="AO269" s="543" t="s">
        <v>17745</v>
      </c>
      <c r="AP269" s="543" t="s">
        <v>17746</v>
      </c>
      <c r="AQ269" s="543" t="s">
        <v>17745</v>
      </c>
      <c r="AR269" s="543" t="s">
        <v>17746</v>
      </c>
      <c r="AS269" s="543" t="s">
        <v>18055</v>
      </c>
      <c r="AT269" s="543" t="s">
        <v>18056</v>
      </c>
      <c r="AU269" s="543" t="s">
        <v>18051</v>
      </c>
    </row>
    <row r="270" spans="1:47" x14ac:dyDescent="0.15">
      <c r="A270" s="543">
        <v>269</v>
      </c>
      <c r="B270" s="544">
        <v>3696177</v>
      </c>
      <c r="C270" s="545" t="s">
        <v>4958</v>
      </c>
      <c r="D270" s="543" t="s">
        <v>4958</v>
      </c>
      <c r="E270" s="543" t="s">
        <v>13193</v>
      </c>
      <c r="F270" s="543" t="s">
        <v>18057</v>
      </c>
      <c r="H270" s="543" t="s">
        <v>18058</v>
      </c>
      <c r="I270" s="543" t="s">
        <v>18058</v>
      </c>
      <c r="J270" s="543" t="s">
        <v>18058</v>
      </c>
      <c r="M270" s="543" t="s">
        <v>5750</v>
      </c>
      <c r="N270" s="543" t="s">
        <v>17730</v>
      </c>
      <c r="O270" s="543" t="s">
        <v>2298</v>
      </c>
      <c r="P270" s="543" t="s">
        <v>2298</v>
      </c>
      <c r="Q270" s="543" t="s">
        <v>2298</v>
      </c>
      <c r="R270" s="543" t="s">
        <v>13201</v>
      </c>
      <c r="S270" s="543" t="s">
        <v>5750</v>
      </c>
      <c r="T270" s="543" t="s">
        <v>17731</v>
      </c>
      <c r="U270" s="543" t="s">
        <v>17732</v>
      </c>
      <c r="V270" s="543" t="s">
        <v>17772</v>
      </c>
      <c r="X270" s="543" t="s">
        <v>17734</v>
      </c>
      <c r="Y270" s="543" t="s">
        <v>18059</v>
      </c>
      <c r="Z270" s="543" t="s">
        <v>18060</v>
      </c>
      <c r="AA270" s="543" t="s">
        <v>18061</v>
      </c>
      <c r="AB270" s="543" t="s">
        <v>17738</v>
      </c>
      <c r="AC270" s="543" t="s">
        <v>5755</v>
      </c>
      <c r="AD270" s="543" t="s">
        <v>16175</v>
      </c>
      <c r="AE270" s="543" t="s">
        <v>17739</v>
      </c>
      <c r="AF270" s="543" t="s">
        <v>17740</v>
      </c>
      <c r="AG270" s="543" t="s">
        <v>18062</v>
      </c>
      <c r="AH270" s="543" t="s">
        <v>18063</v>
      </c>
      <c r="AI270" s="543" t="s">
        <v>5385</v>
      </c>
      <c r="AJ270" s="543" t="s">
        <v>18064</v>
      </c>
      <c r="AK270" s="543" t="s">
        <v>5759</v>
      </c>
      <c r="AL270" s="543" t="s">
        <v>5759</v>
      </c>
      <c r="AM270" s="543" t="s">
        <v>5759</v>
      </c>
      <c r="AN270" s="543" t="s">
        <v>17744</v>
      </c>
      <c r="AO270" s="543" t="s">
        <v>17745</v>
      </c>
      <c r="AP270" s="543" t="s">
        <v>17746</v>
      </c>
      <c r="AQ270" s="543" t="s">
        <v>17745</v>
      </c>
      <c r="AR270" s="543" t="s">
        <v>17746</v>
      </c>
      <c r="AS270" s="543" t="s">
        <v>18060</v>
      </c>
      <c r="AT270" s="543" t="s">
        <v>18060</v>
      </c>
      <c r="AU270" s="543" t="s">
        <v>18060</v>
      </c>
    </row>
    <row r="271" spans="1:47" x14ac:dyDescent="0.15">
      <c r="A271" s="543">
        <v>270</v>
      </c>
      <c r="B271" s="544">
        <v>3740090</v>
      </c>
      <c r="C271" s="545" t="s">
        <v>13225</v>
      </c>
      <c r="D271" s="543" t="s">
        <v>13225</v>
      </c>
      <c r="E271" s="543" t="s">
        <v>13223</v>
      </c>
      <c r="F271" s="543" t="s">
        <v>18065</v>
      </c>
      <c r="H271" s="543" t="s">
        <v>18066</v>
      </c>
      <c r="I271" s="543" t="s">
        <v>18067</v>
      </c>
      <c r="J271" s="543" t="s">
        <v>18067</v>
      </c>
      <c r="M271" s="543" t="s">
        <v>5750</v>
      </c>
      <c r="N271" s="543" t="s">
        <v>18068</v>
      </c>
      <c r="O271" s="543" t="s">
        <v>5368</v>
      </c>
      <c r="P271" s="543" t="s">
        <v>5368</v>
      </c>
      <c r="Q271" s="543" t="s">
        <v>5368</v>
      </c>
      <c r="R271" s="543" t="s">
        <v>13240</v>
      </c>
      <c r="V271" s="543" t="s">
        <v>18069</v>
      </c>
      <c r="X271" s="543" t="s">
        <v>18070</v>
      </c>
      <c r="Y271" s="543" t="s">
        <v>18071</v>
      </c>
      <c r="Z271" s="543" t="s">
        <v>18072</v>
      </c>
      <c r="AA271" s="543" t="s">
        <v>18073</v>
      </c>
      <c r="AB271" s="543" t="s">
        <v>18074</v>
      </c>
      <c r="AC271" s="543" t="s">
        <v>5755</v>
      </c>
      <c r="AD271" s="543" t="s">
        <v>16175</v>
      </c>
      <c r="AE271" s="543" t="s">
        <v>18075</v>
      </c>
      <c r="AF271" s="543" t="s">
        <v>18076</v>
      </c>
      <c r="AG271" s="543" t="s">
        <v>18077</v>
      </c>
      <c r="AH271" s="543" t="s">
        <v>18078</v>
      </c>
      <c r="AJ271" s="543" t="s">
        <v>18079</v>
      </c>
      <c r="AK271" s="543" t="s">
        <v>5759</v>
      </c>
      <c r="AL271" s="543" t="s">
        <v>5759</v>
      </c>
      <c r="AM271" s="543" t="s">
        <v>5759</v>
      </c>
      <c r="AN271" s="543" t="s">
        <v>18080</v>
      </c>
      <c r="AS271" s="543" t="s">
        <v>18081</v>
      </c>
      <c r="AT271" s="543" t="s">
        <v>18081</v>
      </c>
      <c r="AU271" s="543" t="s">
        <v>18072</v>
      </c>
    </row>
    <row r="272" spans="1:47" x14ac:dyDescent="0.15">
      <c r="A272" s="543">
        <v>271</v>
      </c>
      <c r="B272" s="544">
        <v>3660326</v>
      </c>
      <c r="C272" s="545" t="s">
        <v>18082</v>
      </c>
      <c r="D272" s="543" t="s">
        <v>18082</v>
      </c>
      <c r="E272" s="543" t="s">
        <v>13274</v>
      </c>
      <c r="F272" s="543" t="s">
        <v>18083</v>
      </c>
      <c r="H272" s="543" t="s">
        <v>3327</v>
      </c>
      <c r="I272" s="543" t="s">
        <v>3327</v>
      </c>
      <c r="J272" s="543" t="s">
        <v>3327</v>
      </c>
      <c r="M272" s="543" t="s">
        <v>5750</v>
      </c>
      <c r="N272" s="543" t="s">
        <v>18084</v>
      </c>
      <c r="O272" s="543" t="s">
        <v>3310</v>
      </c>
      <c r="P272" s="543" t="s">
        <v>3310</v>
      </c>
      <c r="Q272" s="543" t="s">
        <v>3310</v>
      </c>
      <c r="R272" s="543" t="s">
        <v>3308</v>
      </c>
      <c r="V272" s="543" t="s">
        <v>18085</v>
      </c>
      <c r="X272" s="543" t="s">
        <v>18086</v>
      </c>
      <c r="Y272" s="543" t="s">
        <v>18087</v>
      </c>
      <c r="Z272" s="543" t="s">
        <v>18088</v>
      </c>
      <c r="AA272" s="543" t="s">
        <v>18089</v>
      </c>
      <c r="AB272" s="543" t="s">
        <v>18090</v>
      </c>
      <c r="AC272" s="543" t="s">
        <v>5755</v>
      </c>
      <c r="AD272" s="543" t="s">
        <v>16175</v>
      </c>
      <c r="AE272" s="543" t="s">
        <v>3310</v>
      </c>
      <c r="AF272" s="543" t="s">
        <v>18091</v>
      </c>
      <c r="AG272" s="543" t="s">
        <v>18092</v>
      </c>
      <c r="AJ272" s="543" t="s">
        <v>18093</v>
      </c>
      <c r="AK272" s="543" t="s">
        <v>5759</v>
      </c>
      <c r="AL272" s="543" t="s">
        <v>5759</v>
      </c>
      <c r="AM272" s="543" t="s">
        <v>5759</v>
      </c>
      <c r="AN272" s="543" t="s">
        <v>18094</v>
      </c>
      <c r="AS272" s="543" t="s">
        <v>18095</v>
      </c>
      <c r="AT272" s="543" t="s">
        <v>18095</v>
      </c>
      <c r="AU272" s="543" t="s">
        <v>18088</v>
      </c>
    </row>
    <row r="273" spans="1:47" x14ac:dyDescent="0.15">
      <c r="A273" s="543">
        <v>272</v>
      </c>
      <c r="B273" s="544">
        <v>4035007</v>
      </c>
      <c r="C273" s="545" t="s">
        <v>18096</v>
      </c>
      <c r="D273" s="543" t="s">
        <v>18096</v>
      </c>
      <c r="E273" s="543" t="s">
        <v>13299</v>
      </c>
      <c r="F273" s="543" t="s">
        <v>18097</v>
      </c>
      <c r="H273" s="543" t="s">
        <v>3354</v>
      </c>
      <c r="I273" s="543" t="s">
        <v>3354</v>
      </c>
      <c r="J273" s="543" t="s">
        <v>3354</v>
      </c>
      <c r="M273" s="543" t="s">
        <v>5750</v>
      </c>
      <c r="N273" s="543" t="s">
        <v>18098</v>
      </c>
      <c r="O273" s="543" t="s">
        <v>3332</v>
      </c>
      <c r="P273" s="543" t="s">
        <v>3332</v>
      </c>
      <c r="Q273" s="543" t="s">
        <v>3332</v>
      </c>
      <c r="R273" s="543" t="s">
        <v>3331</v>
      </c>
      <c r="V273" s="543" t="s">
        <v>18099</v>
      </c>
      <c r="X273" s="543" t="s">
        <v>18100</v>
      </c>
      <c r="Y273" s="543" t="s">
        <v>18101</v>
      </c>
      <c r="Z273" s="543" t="s">
        <v>18102</v>
      </c>
      <c r="AA273" s="543" t="s">
        <v>18103</v>
      </c>
      <c r="AB273" s="543" t="s">
        <v>18104</v>
      </c>
      <c r="AC273" s="543" t="s">
        <v>5755</v>
      </c>
      <c r="AD273" s="543" t="s">
        <v>16175</v>
      </c>
      <c r="AE273" s="543" t="s">
        <v>3333</v>
      </c>
      <c r="AF273" s="543" t="s">
        <v>18105</v>
      </c>
      <c r="AG273" s="543" t="s">
        <v>18106</v>
      </c>
      <c r="AH273" s="543" t="s">
        <v>18107</v>
      </c>
      <c r="AK273" s="543" t="s">
        <v>5759</v>
      </c>
      <c r="AL273" s="543" t="s">
        <v>5759</v>
      </c>
      <c r="AM273" s="543" t="s">
        <v>5759</v>
      </c>
      <c r="AN273" s="543" t="s">
        <v>18108</v>
      </c>
      <c r="AS273" s="543" t="s">
        <v>18102</v>
      </c>
      <c r="AT273" s="543" t="s">
        <v>18102</v>
      </c>
      <c r="AU273" s="543" t="s">
        <v>18102</v>
      </c>
    </row>
    <row r="274" spans="1:47" x14ac:dyDescent="0.15">
      <c r="A274" s="543">
        <v>273</v>
      </c>
      <c r="B274" s="544">
        <v>3997477</v>
      </c>
      <c r="C274" s="545" t="s">
        <v>6482</v>
      </c>
      <c r="D274" s="543" t="s">
        <v>6482</v>
      </c>
      <c r="E274" s="543" t="s">
        <v>2354</v>
      </c>
      <c r="F274" s="543" t="s">
        <v>6483</v>
      </c>
      <c r="H274" s="543" t="s">
        <v>18109</v>
      </c>
      <c r="I274" s="543" t="s">
        <v>2364</v>
      </c>
      <c r="J274" s="543" t="s">
        <v>2364</v>
      </c>
      <c r="M274" s="543" t="s">
        <v>5750</v>
      </c>
      <c r="N274" s="543" t="s">
        <v>6484</v>
      </c>
      <c r="O274" s="543" t="s">
        <v>2332</v>
      </c>
      <c r="P274" s="543" t="s">
        <v>2332</v>
      </c>
      <c r="Q274" s="543" t="s">
        <v>2332</v>
      </c>
      <c r="R274" s="543" t="s">
        <v>6485</v>
      </c>
      <c r="S274" s="543" t="s">
        <v>5750</v>
      </c>
      <c r="T274" s="543" t="s">
        <v>6486</v>
      </c>
      <c r="U274" s="543" t="s">
        <v>6487</v>
      </c>
      <c r="V274" s="543" t="s">
        <v>6488</v>
      </c>
      <c r="X274" s="543" t="s">
        <v>6489</v>
      </c>
      <c r="Y274" s="543" t="s">
        <v>2361</v>
      </c>
      <c r="Z274" s="543" t="s">
        <v>2362</v>
      </c>
      <c r="AA274" s="543" t="s">
        <v>2363</v>
      </c>
      <c r="AB274" s="543" t="s">
        <v>6490</v>
      </c>
      <c r="AC274" s="543" t="s">
        <v>6154</v>
      </c>
      <c r="AD274" s="543" t="s">
        <v>6203</v>
      </c>
      <c r="AE274" s="543" t="s">
        <v>2360</v>
      </c>
      <c r="AF274" s="543" t="s">
        <v>6491</v>
      </c>
      <c r="AG274" s="543" t="s">
        <v>6492</v>
      </c>
      <c r="AI274" s="543" t="s">
        <v>6493</v>
      </c>
      <c r="AJ274" s="543" t="s">
        <v>6494</v>
      </c>
      <c r="AK274" s="543" t="s">
        <v>5759</v>
      </c>
      <c r="AL274" s="543" t="s">
        <v>5759</v>
      </c>
      <c r="AM274" s="543" t="s">
        <v>5759</v>
      </c>
      <c r="AN274" s="543" t="s">
        <v>6495</v>
      </c>
      <c r="AO274" s="543" t="s">
        <v>6496</v>
      </c>
      <c r="AP274" s="543" t="s">
        <v>6497</v>
      </c>
      <c r="AQ274" s="543" t="s">
        <v>6495</v>
      </c>
      <c r="AR274" s="543" t="s">
        <v>6490</v>
      </c>
      <c r="AS274" s="543" t="s">
        <v>18110</v>
      </c>
      <c r="AT274" s="543" t="s">
        <v>18110</v>
      </c>
      <c r="AU274" s="543" t="s">
        <v>2362</v>
      </c>
    </row>
    <row r="275" spans="1:47" x14ac:dyDescent="0.15">
      <c r="A275" s="543">
        <v>274</v>
      </c>
      <c r="B275" s="544">
        <v>4249960</v>
      </c>
      <c r="C275" s="545" t="s">
        <v>18111</v>
      </c>
      <c r="D275" s="543" t="s">
        <v>18111</v>
      </c>
      <c r="E275" s="543" t="s">
        <v>13380</v>
      </c>
      <c r="F275" s="543" t="s">
        <v>18112</v>
      </c>
      <c r="H275" s="543" t="s">
        <v>18113</v>
      </c>
      <c r="I275" s="543" t="s">
        <v>18113</v>
      </c>
      <c r="J275" s="543" t="s">
        <v>18113</v>
      </c>
      <c r="M275" s="543" t="s">
        <v>5750</v>
      </c>
      <c r="N275" s="543" t="s">
        <v>18114</v>
      </c>
      <c r="O275" s="543" t="s">
        <v>1014</v>
      </c>
      <c r="P275" s="543" t="s">
        <v>1014</v>
      </c>
      <c r="Q275" s="543" t="s">
        <v>1014</v>
      </c>
      <c r="R275" s="543" t="s">
        <v>13391</v>
      </c>
      <c r="V275" s="543" t="s">
        <v>18115</v>
      </c>
      <c r="X275" s="543" t="s">
        <v>18116</v>
      </c>
      <c r="Y275" s="543" t="s">
        <v>18117</v>
      </c>
      <c r="Z275" s="543" t="s">
        <v>18118</v>
      </c>
      <c r="AA275" s="543" t="s">
        <v>18119</v>
      </c>
      <c r="AB275" s="543" t="s">
        <v>18120</v>
      </c>
      <c r="AC275" s="543" t="s">
        <v>6154</v>
      </c>
      <c r="AD275" s="543" t="s">
        <v>6155</v>
      </c>
      <c r="AE275" s="543" t="s">
        <v>18121</v>
      </c>
      <c r="AF275" s="543" t="s">
        <v>18122</v>
      </c>
      <c r="AG275" s="543" t="s">
        <v>18123</v>
      </c>
      <c r="AH275" s="543" t="s">
        <v>18124</v>
      </c>
      <c r="AI275" s="543" t="s">
        <v>5433</v>
      </c>
      <c r="AJ275" s="543" t="s">
        <v>18125</v>
      </c>
      <c r="AK275" s="543" t="s">
        <v>5759</v>
      </c>
      <c r="AL275" s="543" t="s">
        <v>5759</v>
      </c>
      <c r="AM275" s="543" t="s">
        <v>5759</v>
      </c>
      <c r="AN275" s="543" t="s">
        <v>18126</v>
      </c>
      <c r="AS275" s="543" t="s">
        <v>18118</v>
      </c>
      <c r="AT275" s="543" t="s">
        <v>18118</v>
      </c>
      <c r="AU275" s="543" t="s">
        <v>18118</v>
      </c>
    </row>
    <row r="276" spans="1:47" x14ac:dyDescent="0.15">
      <c r="A276" s="543">
        <v>275</v>
      </c>
      <c r="B276" s="544">
        <v>4118635</v>
      </c>
      <c r="C276" s="545" t="s">
        <v>18127</v>
      </c>
      <c r="D276" s="543" t="s">
        <v>18127</v>
      </c>
      <c r="E276" s="543" t="s">
        <v>13407</v>
      </c>
      <c r="F276" s="543" t="s">
        <v>18128</v>
      </c>
      <c r="H276" s="543" t="s">
        <v>3430</v>
      </c>
      <c r="I276" s="543" t="s">
        <v>3430</v>
      </c>
      <c r="J276" s="543" t="s">
        <v>3430</v>
      </c>
      <c r="M276" s="543" t="s">
        <v>5750</v>
      </c>
      <c r="N276" s="543" t="s">
        <v>18114</v>
      </c>
      <c r="O276" s="543" t="s">
        <v>3407</v>
      </c>
      <c r="P276" s="543" t="s">
        <v>3407</v>
      </c>
      <c r="Q276" s="543" t="s">
        <v>3407</v>
      </c>
      <c r="R276" s="543" t="s">
        <v>3406</v>
      </c>
      <c r="V276" s="543" t="s">
        <v>18115</v>
      </c>
      <c r="X276" s="543" t="s">
        <v>18129</v>
      </c>
      <c r="Y276" s="543" t="s">
        <v>18130</v>
      </c>
      <c r="Z276" s="543" t="s">
        <v>18131</v>
      </c>
      <c r="AA276" s="543" t="s">
        <v>18132</v>
      </c>
      <c r="AB276" s="543" t="s">
        <v>18133</v>
      </c>
      <c r="AC276" s="543" t="s">
        <v>5755</v>
      </c>
      <c r="AD276" s="543" t="s">
        <v>16175</v>
      </c>
      <c r="AE276" s="543" t="s">
        <v>18134</v>
      </c>
      <c r="AF276" s="543" t="s">
        <v>18135</v>
      </c>
      <c r="AG276" s="543" t="s">
        <v>18136</v>
      </c>
      <c r="AI276" s="543" t="s">
        <v>5435</v>
      </c>
      <c r="AJ276" s="543" t="s">
        <v>18137</v>
      </c>
      <c r="AK276" s="543" t="s">
        <v>5759</v>
      </c>
      <c r="AL276" s="543" t="s">
        <v>5759</v>
      </c>
      <c r="AM276" s="543" t="s">
        <v>5759</v>
      </c>
      <c r="AN276" s="543" t="s">
        <v>18138</v>
      </c>
      <c r="AS276" s="543" t="s">
        <v>18131</v>
      </c>
      <c r="AT276" s="543" t="s">
        <v>18131</v>
      </c>
      <c r="AU276" s="543" t="s">
        <v>18131</v>
      </c>
    </row>
    <row r="277" spans="1:47" x14ac:dyDescent="0.15">
      <c r="A277" s="543">
        <v>276</v>
      </c>
      <c r="B277" s="544">
        <v>4206716</v>
      </c>
      <c r="C277" s="545" t="s">
        <v>13432</v>
      </c>
      <c r="D277" s="543" t="s">
        <v>13432</v>
      </c>
      <c r="E277" s="543" t="s">
        <v>13430</v>
      </c>
      <c r="F277" s="543" t="s">
        <v>18139</v>
      </c>
      <c r="H277" s="543" t="s">
        <v>18140</v>
      </c>
      <c r="I277" s="543" t="s">
        <v>1945</v>
      </c>
      <c r="J277" s="543" t="s">
        <v>1945</v>
      </c>
      <c r="M277" s="543" t="s">
        <v>5750</v>
      </c>
      <c r="N277" s="543" t="s">
        <v>18141</v>
      </c>
      <c r="O277" s="543" t="s">
        <v>1927</v>
      </c>
      <c r="P277" s="543" t="s">
        <v>1927</v>
      </c>
      <c r="Q277" s="543" t="s">
        <v>1927</v>
      </c>
      <c r="R277" s="543" t="s">
        <v>1926</v>
      </c>
      <c r="V277" s="543" t="s">
        <v>18142</v>
      </c>
      <c r="X277" s="543" t="s">
        <v>18143</v>
      </c>
      <c r="Y277" s="543" t="s">
        <v>18144</v>
      </c>
      <c r="Z277" s="543" t="s">
        <v>18145</v>
      </c>
      <c r="AA277" s="543" t="s">
        <v>18146</v>
      </c>
      <c r="AB277" s="543" t="s">
        <v>18147</v>
      </c>
      <c r="AC277" s="543" t="s">
        <v>5755</v>
      </c>
      <c r="AD277" s="543" t="s">
        <v>16175</v>
      </c>
      <c r="AE277" s="543" t="s">
        <v>1928</v>
      </c>
      <c r="AF277" s="543" t="s">
        <v>18148</v>
      </c>
      <c r="AG277" s="543" t="s">
        <v>18149</v>
      </c>
      <c r="AH277" s="543" t="s">
        <v>18150</v>
      </c>
      <c r="AI277" s="543" t="s">
        <v>5436</v>
      </c>
      <c r="AJ277" s="543" t="s">
        <v>18151</v>
      </c>
      <c r="AK277" s="543" t="s">
        <v>5759</v>
      </c>
      <c r="AL277" s="543" t="s">
        <v>5759</v>
      </c>
      <c r="AM277" s="543" t="s">
        <v>5759</v>
      </c>
      <c r="AN277" s="543" t="s">
        <v>18152</v>
      </c>
      <c r="AS277" s="543" t="s">
        <v>18153</v>
      </c>
      <c r="AT277" s="543" t="s">
        <v>18154</v>
      </c>
      <c r="AU277" s="543" t="s">
        <v>18145</v>
      </c>
    </row>
    <row r="278" spans="1:47" x14ac:dyDescent="0.15">
      <c r="A278" s="543">
        <v>277</v>
      </c>
      <c r="B278" s="544">
        <v>3919005</v>
      </c>
      <c r="C278" s="545" t="s">
        <v>13465</v>
      </c>
      <c r="D278" s="543" t="s">
        <v>13465</v>
      </c>
      <c r="E278" s="543" t="s">
        <v>13463</v>
      </c>
      <c r="F278" s="543" t="s">
        <v>18155</v>
      </c>
      <c r="H278" s="543" t="s">
        <v>3704</v>
      </c>
      <c r="I278" s="543" t="s">
        <v>3704</v>
      </c>
      <c r="J278" s="543" t="s">
        <v>3704</v>
      </c>
      <c r="M278" s="543" t="s">
        <v>5750</v>
      </c>
      <c r="N278" s="543" t="s">
        <v>18156</v>
      </c>
      <c r="O278" s="543" t="s">
        <v>5441</v>
      </c>
      <c r="P278" s="543" t="s">
        <v>5441</v>
      </c>
      <c r="Q278" s="543" t="s">
        <v>5441</v>
      </c>
      <c r="R278" s="543" t="s">
        <v>13480</v>
      </c>
      <c r="V278" s="543" t="s">
        <v>18157</v>
      </c>
      <c r="X278" s="543" t="s">
        <v>18158</v>
      </c>
      <c r="Y278" s="543" t="s">
        <v>18159</v>
      </c>
      <c r="Z278" s="543" t="s">
        <v>18160</v>
      </c>
      <c r="AA278" s="543" t="s">
        <v>18161</v>
      </c>
      <c r="AB278" s="543" t="s">
        <v>18162</v>
      </c>
      <c r="AC278" s="543" t="s">
        <v>5755</v>
      </c>
      <c r="AD278" s="543" t="s">
        <v>16175</v>
      </c>
      <c r="AE278" s="543" t="s">
        <v>13478</v>
      </c>
      <c r="AF278" s="543" t="s">
        <v>18163</v>
      </c>
      <c r="AG278" s="543" t="s">
        <v>18164</v>
      </c>
      <c r="AI278" s="543" t="s">
        <v>5439</v>
      </c>
      <c r="AK278" s="543" t="s">
        <v>5759</v>
      </c>
      <c r="AL278" s="543" t="s">
        <v>5759</v>
      </c>
      <c r="AM278" s="543" t="s">
        <v>5759</v>
      </c>
      <c r="AN278" s="543" t="s">
        <v>18165</v>
      </c>
      <c r="AS278" s="543" t="s">
        <v>18166</v>
      </c>
      <c r="AT278" s="543" t="s">
        <v>18167</v>
      </c>
      <c r="AU278" s="543" t="s">
        <v>18160</v>
      </c>
    </row>
    <row r="279" spans="1:47" x14ac:dyDescent="0.15">
      <c r="A279" s="543">
        <v>278</v>
      </c>
      <c r="B279" s="544">
        <v>4038108</v>
      </c>
      <c r="C279" s="545" t="s">
        <v>18168</v>
      </c>
      <c r="D279" s="543" t="s">
        <v>18168</v>
      </c>
      <c r="E279" s="543" t="s">
        <v>13493</v>
      </c>
      <c r="F279" s="543" t="s">
        <v>18169</v>
      </c>
      <c r="H279" s="543" t="s">
        <v>1999</v>
      </c>
      <c r="I279" s="543" t="s">
        <v>1999</v>
      </c>
      <c r="J279" s="543" t="s">
        <v>1999</v>
      </c>
      <c r="M279" s="543" t="s">
        <v>5750</v>
      </c>
      <c r="N279" s="543" t="s">
        <v>18170</v>
      </c>
      <c r="O279" s="543" t="s">
        <v>1981</v>
      </c>
      <c r="P279" s="543" t="s">
        <v>1981</v>
      </c>
      <c r="Q279" s="543" t="s">
        <v>1981</v>
      </c>
      <c r="R279" s="543" t="s">
        <v>1980</v>
      </c>
      <c r="S279" s="543" t="s">
        <v>8100</v>
      </c>
      <c r="T279" s="543" t="s">
        <v>18171</v>
      </c>
      <c r="U279" s="543" t="s">
        <v>18172</v>
      </c>
      <c r="V279" s="543" t="s">
        <v>18085</v>
      </c>
      <c r="X279" s="543" t="s">
        <v>18173</v>
      </c>
      <c r="Y279" s="543" t="s">
        <v>1996</v>
      </c>
      <c r="Z279" s="543" t="s">
        <v>18174</v>
      </c>
      <c r="AA279" s="543" t="s">
        <v>18175</v>
      </c>
      <c r="AB279" s="543" t="s">
        <v>18176</v>
      </c>
      <c r="AC279" s="543" t="s">
        <v>5755</v>
      </c>
      <c r="AD279" s="543" t="s">
        <v>5779</v>
      </c>
      <c r="AE279" s="543" t="s">
        <v>18177</v>
      </c>
      <c r="AF279" s="543" t="s">
        <v>18178</v>
      </c>
      <c r="AG279" s="543" t="s">
        <v>18179</v>
      </c>
      <c r="AH279" s="543" t="s">
        <v>18180</v>
      </c>
      <c r="AI279" s="543" t="s">
        <v>5442</v>
      </c>
      <c r="AJ279" s="543" t="s">
        <v>18181</v>
      </c>
      <c r="AK279" s="543" t="s">
        <v>6388</v>
      </c>
      <c r="AL279" s="543" t="s">
        <v>6388</v>
      </c>
      <c r="AM279" s="543" t="s">
        <v>6388</v>
      </c>
      <c r="AN279" s="543" t="s">
        <v>18182</v>
      </c>
      <c r="AO279" s="543" t="s">
        <v>18183</v>
      </c>
      <c r="AP279" s="543" t="s">
        <v>18184</v>
      </c>
      <c r="AQ279" s="543" t="s">
        <v>18182</v>
      </c>
      <c r="AR279" s="543" t="s">
        <v>18176</v>
      </c>
      <c r="AS279" s="543" t="s">
        <v>18174</v>
      </c>
      <c r="AT279" s="543" t="s">
        <v>18174</v>
      </c>
      <c r="AU279" s="543" t="s">
        <v>18174</v>
      </c>
    </row>
    <row r="280" spans="1:47" x14ac:dyDescent="0.15">
      <c r="A280" s="543">
        <v>279</v>
      </c>
      <c r="B280" s="544">
        <v>4096736</v>
      </c>
      <c r="C280" s="545" t="s">
        <v>13536</v>
      </c>
      <c r="D280" s="543" t="s">
        <v>13536</v>
      </c>
      <c r="E280" s="543" t="s">
        <v>13534</v>
      </c>
      <c r="F280" s="543" t="s">
        <v>18185</v>
      </c>
      <c r="I280" s="543" t="s">
        <v>3391</v>
      </c>
      <c r="J280" s="543" t="s">
        <v>3391</v>
      </c>
      <c r="K280" s="543" t="s">
        <v>13536</v>
      </c>
      <c r="L280" s="543" t="s">
        <v>18186</v>
      </c>
      <c r="M280" s="543" t="s">
        <v>5750</v>
      </c>
      <c r="N280" s="543" t="s">
        <v>18187</v>
      </c>
      <c r="O280" s="543" t="s">
        <v>3364</v>
      </c>
      <c r="P280" s="543" t="s">
        <v>3364</v>
      </c>
      <c r="Q280" s="543" t="s">
        <v>3364</v>
      </c>
      <c r="R280" s="543" t="s">
        <v>3362</v>
      </c>
      <c r="S280" s="543" t="s">
        <v>5750</v>
      </c>
      <c r="T280" s="543" t="s">
        <v>18188</v>
      </c>
      <c r="U280" s="543" t="s">
        <v>6909</v>
      </c>
      <c r="W280" s="543" t="s">
        <v>18189</v>
      </c>
      <c r="X280" s="543" t="s">
        <v>18190</v>
      </c>
      <c r="Y280" s="543" t="s">
        <v>18191</v>
      </c>
      <c r="Z280" s="543" t="s">
        <v>18192</v>
      </c>
      <c r="AA280" s="543" t="s">
        <v>18193</v>
      </c>
      <c r="AB280" s="543" t="s">
        <v>18194</v>
      </c>
      <c r="AC280" s="543" t="s">
        <v>5755</v>
      </c>
      <c r="AD280" s="543" t="s">
        <v>16175</v>
      </c>
      <c r="AE280" s="543" t="s">
        <v>3364</v>
      </c>
      <c r="AF280" s="543" t="s">
        <v>18195</v>
      </c>
      <c r="AG280" s="543" t="s">
        <v>18196</v>
      </c>
      <c r="AH280" s="543" t="s">
        <v>18197</v>
      </c>
      <c r="AI280" s="543" t="s">
        <v>5444</v>
      </c>
      <c r="AJ280" s="543" t="s">
        <v>18198</v>
      </c>
      <c r="AK280" s="543" t="s">
        <v>5759</v>
      </c>
      <c r="AL280" s="543" t="s">
        <v>5759</v>
      </c>
      <c r="AM280" s="543" t="s">
        <v>5759</v>
      </c>
      <c r="AN280" s="543" t="s">
        <v>18199</v>
      </c>
      <c r="AO280" s="543" t="s">
        <v>18199</v>
      </c>
      <c r="AP280" s="543" t="s">
        <v>18194</v>
      </c>
      <c r="AQ280" s="543" t="s">
        <v>18199</v>
      </c>
      <c r="AR280" s="543" t="s">
        <v>18194</v>
      </c>
      <c r="AS280" s="543" t="s">
        <v>18200</v>
      </c>
      <c r="AT280" s="543" t="s">
        <v>18201</v>
      </c>
      <c r="AU280" s="543" t="s">
        <v>18192</v>
      </c>
    </row>
    <row r="281" spans="1:47" x14ac:dyDescent="0.15">
      <c r="A281" s="543">
        <v>280</v>
      </c>
      <c r="B281" s="544">
        <v>4237493</v>
      </c>
      <c r="C281" s="545" t="s">
        <v>13637</v>
      </c>
      <c r="D281" s="543" t="s">
        <v>18202</v>
      </c>
      <c r="E281" s="543" t="s">
        <v>13635</v>
      </c>
      <c r="F281" s="543" t="s">
        <v>18203</v>
      </c>
      <c r="I281" s="543" t="s">
        <v>18204</v>
      </c>
      <c r="J281" s="543" t="s">
        <v>18204</v>
      </c>
      <c r="K281" s="543" t="s">
        <v>13639</v>
      </c>
      <c r="L281" s="543" t="s">
        <v>18205</v>
      </c>
      <c r="M281" s="543" t="s">
        <v>5750</v>
      </c>
      <c r="N281" s="543" t="s">
        <v>18206</v>
      </c>
      <c r="O281" s="543" t="s">
        <v>13633</v>
      </c>
      <c r="P281" s="543" t="s">
        <v>13633</v>
      </c>
      <c r="Q281" s="543" t="s">
        <v>13633</v>
      </c>
      <c r="R281" s="543" t="s">
        <v>13651</v>
      </c>
      <c r="S281" s="543" t="s">
        <v>5849</v>
      </c>
      <c r="T281" s="543" t="s">
        <v>18207</v>
      </c>
      <c r="U281" s="543" t="s">
        <v>6096</v>
      </c>
      <c r="W281" s="543" t="s">
        <v>18208</v>
      </c>
      <c r="X281" s="543" t="s">
        <v>18209</v>
      </c>
      <c r="Y281" s="543" t="s">
        <v>18210</v>
      </c>
      <c r="Z281" s="543" t="s">
        <v>18211</v>
      </c>
      <c r="AB281" s="543" t="s">
        <v>18212</v>
      </c>
      <c r="AC281" s="543" t="s">
        <v>6154</v>
      </c>
      <c r="AD281" s="543" t="s">
        <v>6155</v>
      </c>
      <c r="AE281" s="543" t="s">
        <v>18213</v>
      </c>
      <c r="AF281" s="543" t="s">
        <v>18214</v>
      </c>
      <c r="AG281" s="543" t="s">
        <v>18215</v>
      </c>
      <c r="AH281" s="543" t="s">
        <v>18216</v>
      </c>
      <c r="AI281" s="543" t="s">
        <v>5445</v>
      </c>
      <c r="AJ281" s="543" t="s">
        <v>18217</v>
      </c>
      <c r="AK281" s="543" t="s">
        <v>5759</v>
      </c>
      <c r="AL281" s="543" t="s">
        <v>5759</v>
      </c>
      <c r="AM281" s="543" t="s">
        <v>5759</v>
      </c>
      <c r="AN281" s="543" t="s">
        <v>18218</v>
      </c>
      <c r="AO281" s="543" t="s">
        <v>18218</v>
      </c>
      <c r="AP281" s="543" t="s">
        <v>18212</v>
      </c>
      <c r="AQ281" s="543" t="s">
        <v>18218</v>
      </c>
      <c r="AR281" s="543" t="s">
        <v>18212</v>
      </c>
      <c r="AS281" s="543" t="s">
        <v>18219</v>
      </c>
      <c r="AT281" s="543" t="s">
        <v>18211</v>
      </c>
      <c r="AU281" s="543" t="s">
        <v>18211</v>
      </c>
    </row>
    <row r="282" spans="1:47" x14ac:dyDescent="0.15">
      <c r="A282" s="543">
        <v>281</v>
      </c>
      <c r="B282" s="544">
        <v>3981331</v>
      </c>
      <c r="C282" s="545" t="s">
        <v>13670</v>
      </c>
      <c r="D282" s="543" t="s">
        <v>13670</v>
      </c>
      <c r="E282" s="543" t="s">
        <v>13668</v>
      </c>
      <c r="F282" s="543" t="s">
        <v>18220</v>
      </c>
      <c r="I282" s="543" t="s">
        <v>18221</v>
      </c>
      <c r="J282" s="543" t="s">
        <v>18221</v>
      </c>
      <c r="K282" s="543" t="s">
        <v>13670</v>
      </c>
      <c r="L282" s="543" t="s">
        <v>18222</v>
      </c>
      <c r="M282" s="543" t="s">
        <v>5750</v>
      </c>
      <c r="N282" s="543" t="s">
        <v>18223</v>
      </c>
      <c r="O282" s="543" t="s">
        <v>3436</v>
      </c>
      <c r="P282" s="543" t="s">
        <v>3436</v>
      </c>
      <c r="Q282" s="543" t="s">
        <v>3436</v>
      </c>
      <c r="R282" s="543" t="s">
        <v>3435</v>
      </c>
      <c r="S282" s="543" t="s">
        <v>5750</v>
      </c>
      <c r="T282" s="543" t="s">
        <v>18224</v>
      </c>
      <c r="U282" s="543" t="s">
        <v>6456</v>
      </c>
      <c r="W282" s="543" t="s">
        <v>18225</v>
      </c>
      <c r="X282" s="543" t="s">
        <v>18226</v>
      </c>
      <c r="Y282" s="543" t="s">
        <v>18227</v>
      </c>
      <c r="Z282" s="543" t="s">
        <v>18228</v>
      </c>
      <c r="AA282" s="543" t="s">
        <v>18229</v>
      </c>
      <c r="AB282" s="543" t="s">
        <v>18230</v>
      </c>
      <c r="AC282" s="543" t="s">
        <v>5755</v>
      </c>
      <c r="AD282" s="543" t="s">
        <v>16175</v>
      </c>
      <c r="AE282" s="543" t="s">
        <v>18231</v>
      </c>
      <c r="AF282" s="543" t="s">
        <v>18232</v>
      </c>
      <c r="AG282" s="543" t="s">
        <v>18233</v>
      </c>
      <c r="AH282" s="543" t="s">
        <v>18234</v>
      </c>
      <c r="AI282" s="543" t="s">
        <v>5449</v>
      </c>
      <c r="AJ282" s="543" t="s">
        <v>18235</v>
      </c>
      <c r="AK282" s="543" t="s">
        <v>5759</v>
      </c>
      <c r="AL282" s="543" t="s">
        <v>5759</v>
      </c>
      <c r="AM282" s="543" t="s">
        <v>5759</v>
      </c>
      <c r="AN282" s="543" t="s">
        <v>18236</v>
      </c>
      <c r="AO282" s="543" t="s">
        <v>18237</v>
      </c>
      <c r="AP282" s="543" t="s">
        <v>18238</v>
      </c>
      <c r="AQ282" s="543" t="s">
        <v>18239</v>
      </c>
      <c r="AR282" s="543" t="s">
        <v>18240</v>
      </c>
      <c r="AS282" s="543" t="s">
        <v>18228</v>
      </c>
      <c r="AT282" s="543" t="s">
        <v>18241</v>
      </c>
      <c r="AU282" s="543" t="s">
        <v>18228</v>
      </c>
    </row>
    <row r="283" spans="1:47" x14ac:dyDescent="0.15">
      <c r="A283" s="543">
        <v>282</v>
      </c>
      <c r="B283" s="544">
        <v>3796482</v>
      </c>
      <c r="C283" s="545" t="s">
        <v>13714</v>
      </c>
      <c r="D283" s="543" t="s">
        <v>13714</v>
      </c>
      <c r="E283" s="543" t="s">
        <v>13712</v>
      </c>
      <c r="F283" s="543" t="s">
        <v>18242</v>
      </c>
      <c r="I283" s="543" t="s">
        <v>17685</v>
      </c>
      <c r="J283" s="543" t="s">
        <v>17685</v>
      </c>
      <c r="M283" s="543" t="s">
        <v>5750</v>
      </c>
      <c r="N283" s="543" t="s">
        <v>16336</v>
      </c>
      <c r="O283" s="543" t="s">
        <v>8998</v>
      </c>
      <c r="P283" s="543" t="s">
        <v>8998</v>
      </c>
      <c r="Q283" s="543" t="s">
        <v>8998</v>
      </c>
      <c r="R283" s="543" t="s">
        <v>8974</v>
      </c>
      <c r="S283" s="543" t="s">
        <v>6534</v>
      </c>
      <c r="T283" s="543" t="s">
        <v>16337</v>
      </c>
      <c r="U283" s="543" t="s">
        <v>16338</v>
      </c>
      <c r="V283" s="543" t="s">
        <v>18243</v>
      </c>
      <c r="X283" s="543" t="s">
        <v>6201</v>
      </c>
      <c r="Y283" s="543" t="s">
        <v>17688</v>
      </c>
      <c r="Z283" s="543" t="s">
        <v>18244</v>
      </c>
      <c r="AA283" s="543" t="s">
        <v>18245</v>
      </c>
      <c r="AB283" s="543" t="s">
        <v>16344</v>
      </c>
      <c r="AC283" s="543" t="s">
        <v>5755</v>
      </c>
      <c r="AD283" s="543" t="s">
        <v>16175</v>
      </c>
      <c r="AE283" s="543" t="s">
        <v>8972</v>
      </c>
      <c r="AF283" s="543" t="s">
        <v>18246</v>
      </c>
      <c r="AG283" s="543" t="s">
        <v>18247</v>
      </c>
      <c r="AH283" s="543" t="s">
        <v>18248</v>
      </c>
      <c r="AK283" s="543" t="s">
        <v>5759</v>
      </c>
      <c r="AL283" s="543" t="s">
        <v>5759</v>
      </c>
      <c r="AM283" s="543" t="s">
        <v>5759</v>
      </c>
      <c r="AN283" s="543" t="s">
        <v>16349</v>
      </c>
      <c r="AO283" s="543" t="s">
        <v>16350</v>
      </c>
      <c r="AP283" s="543" t="s">
        <v>16351</v>
      </c>
      <c r="AQ283" s="543" t="s">
        <v>16350</v>
      </c>
      <c r="AR283" s="543" t="s">
        <v>16351</v>
      </c>
      <c r="AS283" s="543" t="s">
        <v>18249</v>
      </c>
      <c r="AT283" s="543" t="s">
        <v>18250</v>
      </c>
      <c r="AU283" s="543" t="s">
        <v>18244</v>
      </c>
    </row>
    <row r="284" spans="1:47" x14ac:dyDescent="0.15">
      <c r="A284" s="543">
        <v>283</v>
      </c>
      <c r="B284" s="544">
        <v>4044466</v>
      </c>
      <c r="C284" s="545" t="s">
        <v>13745</v>
      </c>
      <c r="D284" s="543" t="s">
        <v>13745</v>
      </c>
      <c r="E284" s="543" t="s">
        <v>13743</v>
      </c>
      <c r="F284" s="543" t="s">
        <v>18251</v>
      </c>
      <c r="H284" s="546">
        <v>200</v>
      </c>
      <c r="I284" s="546" t="s">
        <v>18252</v>
      </c>
      <c r="J284" s="546" t="s">
        <v>18252</v>
      </c>
      <c r="M284" s="543" t="s">
        <v>5750</v>
      </c>
      <c r="N284" s="543" t="s">
        <v>18253</v>
      </c>
      <c r="O284" s="543" t="s">
        <v>13752</v>
      </c>
      <c r="P284" s="543" t="s">
        <v>13752</v>
      </c>
      <c r="Q284" s="543" t="s">
        <v>13752</v>
      </c>
      <c r="R284" s="543" t="s">
        <v>13755</v>
      </c>
      <c r="V284" s="543" t="s">
        <v>18254</v>
      </c>
      <c r="X284" s="543" t="s">
        <v>18255</v>
      </c>
      <c r="Y284" s="543" t="s">
        <v>18256</v>
      </c>
      <c r="Z284" s="543" t="s">
        <v>18257</v>
      </c>
      <c r="AA284" s="543" t="s">
        <v>18258</v>
      </c>
      <c r="AB284" s="543" t="s">
        <v>18259</v>
      </c>
      <c r="AC284" s="543" t="s">
        <v>5755</v>
      </c>
      <c r="AD284" s="543" t="s">
        <v>16175</v>
      </c>
      <c r="AE284" s="543" t="s">
        <v>18260</v>
      </c>
      <c r="AF284" s="543" t="s">
        <v>18261</v>
      </c>
      <c r="AG284" s="543" t="s">
        <v>18262</v>
      </c>
      <c r="AI284" s="543" t="s">
        <v>5452</v>
      </c>
      <c r="AK284" s="543" t="s">
        <v>5759</v>
      </c>
      <c r="AL284" s="543" t="s">
        <v>5759</v>
      </c>
      <c r="AM284" s="543" t="s">
        <v>5759</v>
      </c>
      <c r="AN284" s="543" t="s">
        <v>18263</v>
      </c>
      <c r="AS284" s="543" t="s">
        <v>18257</v>
      </c>
      <c r="AT284" s="543" t="s">
        <v>18257</v>
      </c>
      <c r="AU284" s="543" t="s">
        <v>18257</v>
      </c>
    </row>
    <row r="285" spans="1:47" x14ac:dyDescent="0.15">
      <c r="A285" s="543">
        <v>284</v>
      </c>
      <c r="B285" s="544">
        <v>4119298</v>
      </c>
      <c r="C285" s="545" t="s">
        <v>13768</v>
      </c>
      <c r="D285" s="543" t="s">
        <v>13768</v>
      </c>
      <c r="E285" s="543" t="s">
        <v>13766</v>
      </c>
      <c r="F285" s="543" t="s">
        <v>18264</v>
      </c>
      <c r="H285" s="543" t="s">
        <v>2055</v>
      </c>
      <c r="I285" s="543" t="s">
        <v>2055</v>
      </c>
      <c r="J285" s="543" t="s">
        <v>2055</v>
      </c>
      <c r="M285" s="543" t="s">
        <v>5750</v>
      </c>
      <c r="N285" s="543" t="s">
        <v>18265</v>
      </c>
      <c r="O285" s="543" t="s">
        <v>2034</v>
      </c>
      <c r="P285" s="543" t="s">
        <v>2034</v>
      </c>
      <c r="Q285" s="543" t="s">
        <v>2034</v>
      </c>
      <c r="R285" s="543" t="s">
        <v>2033</v>
      </c>
      <c r="V285" s="543" t="s">
        <v>18266</v>
      </c>
      <c r="X285" s="543" t="s">
        <v>18129</v>
      </c>
      <c r="Y285" s="543" t="s">
        <v>18267</v>
      </c>
      <c r="Z285" s="543" t="s">
        <v>18268</v>
      </c>
      <c r="AA285" s="543" t="s">
        <v>18269</v>
      </c>
      <c r="AB285" s="543" t="s">
        <v>18270</v>
      </c>
      <c r="AC285" s="543" t="s">
        <v>6154</v>
      </c>
      <c r="AD285" s="543" t="s">
        <v>6155</v>
      </c>
      <c r="AE285" s="543" t="s">
        <v>2035</v>
      </c>
      <c r="AF285" s="543" t="s">
        <v>18271</v>
      </c>
      <c r="AG285" s="543" t="s">
        <v>18272</v>
      </c>
      <c r="AI285" s="543" t="s">
        <v>5455</v>
      </c>
      <c r="AJ285" s="543" t="s">
        <v>18273</v>
      </c>
      <c r="AK285" s="543" t="s">
        <v>5759</v>
      </c>
      <c r="AL285" s="543" t="s">
        <v>5759</v>
      </c>
      <c r="AM285" s="543" t="s">
        <v>5759</v>
      </c>
      <c r="AN285" s="543" t="s">
        <v>18274</v>
      </c>
      <c r="AS285" s="543" t="s">
        <v>18268</v>
      </c>
      <c r="AT285" s="543" t="s">
        <v>18268</v>
      </c>
      <c r="AU285" s="543" t="s">
        <v>18268</v>
      </c>
    </row>
    <row r="286" spans="1:47" x14ac:dyDescent="0.15">
      <c r="A286" s="543">
        <v>285</v>
      </c>
      <c r="B286" s="544">
        <v>3762384</v>
      </c>
      <c r="C286" s="545" t="s">
        <v>18275</v>
      </c>
      <c r="D286" s="543" t="s">
        <v>18275</v>
      </c>
      <c r="E286" s="543" t="s">
        <v>13791</v>
      </c>
      <c r="F286" s="543" t="s">
        <v>18276</v>
      </c>
      <c r="H286" s="543" t="s">
        <v>18277</v>
      </c>
      <c r="I286" s="543" t="s">
        <v>18278</v>
      </c>
      <c r="J286" s="543" t="s">
        <v>18278</v>
      </c>
      <c r="M286" s="543" t="s">
        <v>5750</v>
      </c>
      <c r="N286" s="543" t="s">
        <v>17260</v>
      </c>
      <c r="O286" s="543" t="s">
        <v>17261</v>
      </c>
      <c r="P286" s="543" t="s">
        <v>17261</v>
      </c>
      <c r="Q286" s="543" t="s">
        <v>17261</v>
      </c>
      <c r="R286" s="543" t="s">
        <v>11196</v>
      </c>
      <c r="S286" s="543" t="s">
        <v>5849</v>
      </c>
      <c r="T286" s="543" t="s">
        <v>17262</v>
      </c>
      <c r="U286" s="543" t="s">
        <v>17263</v>
      </c>
      <c r="V286" s="543" t="s">
        <v>18279</v>
      </c>
      <c r="X286" s="543" t="s">
        <v>18280</v>
      </c>
      <c r="Y286" s="543" t="s">
        <v>18281</v>
      </c>
      <c r="Z286" s="543" t="s">
        <v>18282</v>
      </c>
      <c r="AA286" s="543" t="s">
        <v>18283</v>
      </c>
      <c r="AB286" s="543" t="s">
        <v>17269</v>
      </c>
      <c r="AC286" s="543" t="s">
        <v>6154</v>
      </c>
      <c r="AD286" s="543" t="s">
        <v>6155</v>
      </c>
      <c r="AE286" s="543" t="s">
        <v>18284</v>
      </c>
      <c r="AF286" s="543" t="s">
        <v>18285</v>
      </c>
      <c r="AG286" s="543" t="s">
        <v>18286</v>
      </c>
      <c r="AH286" s="543" t="s">
        <v>17273</v>
      </c>
      <c r="AI286" s="543" t="s">
        <v>5333</v>
      </c>
      <c r="AJ286" s="543" t="s">
        <v>18287</v>
      </c>
      <c r="AK286" s="543" t="s">
        <v>6388</v>
      </c>
      <c r="AL286" s="543" t="s">
        <v>6388</v>
      </c>
      <c r="AM286" s="543" t="s">
        <v>6388</v>
      </c>
      <c r="AN286" s="543" t="s">
        <v>17275</v>
      </c>
      <c r="AO286" s="543" t="s">
        <v>17276</v>
      </c>
      <c r="AP286" s="543" t="s">
        <v>17277</v>
      </c>
      <c r="AQ286" s="543" t="s">
        <v>17276</v>
      </c>
      <c r="AR286" s="543" t="s">
        <v>17277</v>
      </c>
      <c r="AS286" s="543" t="s">
        <v>18288</v>
      </c>
      <c r="AT286" s="543" t="s">
        <v>18289</v>
      </c>
      <c r="AU286" s="543" t="s">
        <v>18282</v>
      </c>
    </row>
    <row r="287" spans="1:47" x14ac:dyDescent="0.15">
      <c r="A287" s="543">
        <v>286</v>
      </c>
      <c r="B287" s="544">
        <v>4105586</v>
      </c>
      <c r="C287" s="545" t="s">
        <v>13826</v>
      </c>
      <c r="D287" s="543" t="s">
        <v>13826</v>
      </c>
      <c r="E287" s="543" t="s">
        <v>13824</v>
      </c>
      <c r="F287" s="543" t="s">
        <v>18290</v>
      </c>
      <c r="H287" s="543" t="s">
        <v>18291</v>
      </c>
      <c r="I287" s="543" t="s">
        <v>2102</v>
      </c>
      <c r="J287" s="543" t="s">
        <v>2102</v>
      </c>
      <c r="M287" s="543" t="s">
        <v>5750</v>
      </c>
      <c r="N287" s="543" t="s">
        <v>18292</v>
      </c>
      <c r="O287" s="543" t="s">
        <v>2075</v>
      </c>
      <c r="P287" s="543" t="s">
        <v>2075</v>
      </c>
      <c r="Q287" s="543" t="s">
        <v>2075</v>
      </c>
      <c r="R287" s="543" t="s">
        <v>2074</v>
      </c>
      <c r="V287" s="543" t="s">
        <v>18293</v>
      </c>
      <c r="X287" s="543" t="s">
        <v>18294</v>
      </c>
      <c r="Y287" s="543" t="s">
        <v>18295</v>
      </c>
      <c r="Z287" s="543" t="s">
        <v>18296</v>
      </c>
      <c r="AA287" s="543" t="s">
        <v>18297</v>
      </c>
      <c r="AB287" s="543" t="s">
        <v>18298</v>
      </c>
      <c r="AC287" s="543" t="s">
        <v>5755</v>
      </c>
      <c r="AD287" s="543" t="s">
        <v>16175</v>
      </c>
      <c r="AE287" s="543" t="s">
        <v>18299</v>
      </c>
      <c r="AF287" s="543" t="s">
        <v>18300</v>
      </c>
      <c r="AG287" s="543" t="s">
        <v>18301</v>
      </c>
      <c r="AH287" s="543" t="s">
        <v>18302</v>
      </c>
      <c r="AI287" s="543" t="s">
        <v>5461</v>
      </c>
      <c r="AK287" s="543" t="s">
        <v>6388</v>
      </c>
      <c r="AL287" s="543" t="s">
        <v>6388</v>
      </c>
      <c r="AM287" s="543" t="s">
        <v>6388</v>
      </c>
      <c r="AN287" s="543" t="s">
        <v>18303</v>
      </c>
      <c r="AS287" s="543" t="s">
        <v>18296</v>
      </c>
      <c r="AT287" s="543" t="s">
        <v>18296</v>
      </c>
      <c r="AU287" s="543" t="s">
        <v>18296</v>
      </c>
    </row>
    <row r="288" spans="1:47" x14ac:dyDescent="0.15">
      <c r="A288" s="543">
        <v>287</v>
      </c>
      <c r="B288" s="544">
        <v>4368143</v>
      </c>
      <c r="C288" s="545" t="s">
        <v>13859</v>
      </c>
      <c r="D288" s="543" t="s">
        <v>13859</v>
      </c>
      <c r="E288" s="543" t="s">
        <v>13857</v>
      </c>
      <c r="F288" s="543" t="s">
        <v>18304</v>
      </c>
      <c r="H288" s="543" t="s">
        <v>18305</v>
      </c>
      <c r="I288" s="543" t="s">
        <v>18306</v>
      </c>
      <c r="J288" s="543" t="s">
        <v>18306</v>
      </c>
      <c r="M288" s="543" t="s">
        <v>5750</v>
      </c>
      <c r="N288" s="543" t="s">
        <v>18307</v>
      </c>
      <c r="O288" s="543" t="s">
        <v>1042</v>
      </c>
      <c r="P288" s="543" t="s">
        <v>1042</v>
      </c>
      <c r="Q288" s="543" t="s">
        <v>1042</v>
      </c>
      <c r="R288" s="543" t="s">
        <v>13866</v>
      </c>
      <c r="V288" s="543" t="s">
        <v>18308</v>
      </c>
      <c r="X288" s="543" t="s">
        <v>17415</v>
      </c>
      <c r="Y288" s="543" t="s">
        <v>18309</v>
      </c>
      <c r="Z288" s="543" t="s">
        <v>18310</v>
      </c>
      <c r="AA288" s="543" t="s">
        <v>18311</v>
      </c>
      <c r="AB288" s="543" t="s">
        <v>18312</v>
      </c>
      <c r="AC288" s="543" t="s">
        <v>5755</v>
      </c>
      <c r="AD288" s="543" t="s">
        <v>16175</v>
      </c>
      <c r="AE288" s="543" t="s">
        <v>18313</v>
      </c>
      <c r="AF288" s="543" t="s">
        <v>18314</v>
      </c>
      <c r="AG288" s="543" t="s">
        <v>18315</v>
      </c>
      <c r="AH288" s="543" t="s">
        <v>18316</v>
      </c>
      <c r="AI288" s="543" t="s">
        <v>5465</v>
      </c>
      <c r="AK288" s="543" t="s">
        <v>5759</v>
      </c>
      <c r="AL288" s="543" t="s">
        <v>5759</v>
      </c>
      <c r="AM288" s="543" t="s">
        <v>5759</v>
      </c>
      <c r="AN288" s="543" t="s">
        <v>18317</v>
      </c>
      <c r="AS288" s="543" t="s">
        <v>18318</v>
      </c>
      <c r="AT288" s="543" t="s">
        <v>18318</v>
      </c>
      <c r="AU288" s="543" t="s">
        <v>18310</v>
      </c>
    </row>
    <row r="289" spans="1:47" x14ac:dyDescent="0.15">
      <c r="A289" s="543">
        <v>288</v>
      </c>
      <c r="B289" s="544">
        <v>4217539</v>
      </c>
      <c r="C289" s="545" t="s">
        <v>13884</v>
      </c>
      <c r="D289" s="543" t="s">
        <v>13884</v>
      </c>
      <c r="E289" s="543" t="s">
        <v>13882</v>
      </c>
      <c r="F289" s="543" t="s">
        <v>18319</v>
      </c>
      <c r="H289" s="543" t="s">
        <v>2128</v>
      </c>
      <c r="I289" s="543" t="s">
        <v>2128</v>
      </c>
      <c r="J289" s="543" t="s">
        <v>2128</v>
      </c>
      <c r="M289" s="543" t="s">
        <v>5750</v>
      </c>
      <c r="N289" s="543" t="s">
        <v>18320</v>
      </c>
      <c r="O289" s="543" t="s">
        <v>2012</v>
      </c>
      <c r="P289" s="543" t="s">
        <v>2012</v>
      </c>
      <c r="Q289" s="543" t="s">
        <v>2012</v>
      </c>
      <c r="R289" s="543" t="s">
        <v>2107</v>
      </c>
      <c r="V289" s="543" t="s">
        <v>18321</v>
      </c>
      <c r="X289" s="543" t="s">
        <v>18322</v>
      </c>
      <c r="Y289" s="543" t="s">
        <v>18323</v>
      </c>
      <c r="Z289" s="543" t="s">
        <v>18324</v>
      </c>
      <c r="AA289" s="543" t="s">
        <v>18325</v>
      </c>
      <c r="AB289" s="543" t="s">
        <v>18326</v>
      </c>
      <c r="AC289" s="543" t="s">
        <v>5755</v>
      </c>
      <c r="AD289" s="543" t="s">
        <v>5779</v>
      </c>
      <c r="AE289" s="543" t="s">
        <v>2108</v>
      </c>
      <c r="AF289" s="543" t="s">
        <v>18327</v>
      </c>
      <c r="AG289" s="543" t="s">
        <v>18328</v>
      </c>
      <c r="AH289" s="543" t="s">
        <v>18329</v>
      </c>
      <c r="AI289" s="543" t="s">
        <v>5466</v>
      </c>
      <c r="AJ289" s="543" t="s">
        <v>18330</v>
      </c>
      <c r="AK289" s="543" t="s">
        <v>5759</v>
      </c>
      <c r="AL289" s="543" t="s">
        <v>5759</v>
      </c>
      <c r="AM289" s="543" t="s">
        <v>5759</v>
      </c>
      <c r="AN289" s="543" t="s">
        <v>18331</v>
      </c>
      <c r="AS289" s="543" t="s">
        <v>18332</v>
      </c>
      <c r="AT289" s="543" t="s">
        <v>18332</v>
      </c>
      <c r="AU289" s="543" t="s">
        <v>18324</v>
      </c>
    </row>
    <row r="290" spans="1:47" x14ac:dyDescent="0.15">
      <c r="A290" s="543">
        <v>289</v>
      </c>
      <c r="C290" s="545" t="s">
        <v>6498</v>
      </c>
      <c r="D290" s="543" t="s">
        <v>6498</v>
      </c>
      <c r="E290" s="543" t="s">
        <v>1188</v>
      </c>
      <c r="H290" s="543" t="s">
        <v>18333</v>
      </c>
      <c r="I290" s="543" t="s">
        <v>1194</v>
      </c>
      <c r="J290" s="543" t="s">
        <v>1194</v>
      </c>
      <c r="M290" s="543" t="s">
        <v>5750</v>
      </c>
      <c r="N290" s="543" t="s">
        <v>6499</v>
      </c>
      <c r="O290" s="543" t="s">
        <v>1176</v>
      </c>
      <c r="P290" s="543" t="s">
        <v>1176</v>
      </c>
      <c r="R290" s="543" t="s">
        <v>6500</v>
      </c>
      <c r="V290" s="543" t="s">
        <v>6501</v>
      </c>
      <c r="Y290" s="543" t="s">
        <v>1191</v>
      </c>
      <c r="Z290" s="543" t="s">
        <v>1192</v>
      </c>
      <c r="AA290" s="543" t="s">
        <v>1193</v>
      </c>
      <c r="AB290" s="543" t="s">
        <v>18334</v>
      </c>
      <c r="AC290" s="543" t="s">
        <v>5755</v>
      </c>
      <c r="AD290" s="543" t="s">
        <v>6384</v>
      </c>
      <c r="AE290" s="543" t="s">
        <v>1190</v>
      </c>
      <c r="AF290" s="543" t="s">
        <v>6503</v>
      </c>
      <c r="AG290" s="543" t="s">
        <v>6504</v>
      </c>
      <c r="AI290" s="543" t="s">
        <v>6505</v>
      </c>
      <c r="AJ290" s="543" t="s">
        <v>6506</v>
      </c>
      <c r="AK290" s="543" t="s">
        <v>5759</v>
      </c>
      <c r="AM290" s="543" t="s">
        <v>5759</v>
      </c>
      <c r="AN290" s="543" t="s">
        <v>6507</v>
      </c>
      <c r="AS290" s="543" t="s">
        <v>1192</v>
      </c>
      <c r="AU290" s="543" t="s">
        <v>1192</v>
      </c>
    </row>
    <row r="291" spans="1:47" x14ac:dyDescent="0.15">
      <c r="A291" s="543">
        <v>290</v>
      </c>
      <c r="B291" s="544">
        <v>4202838</v>
      </c>
      <c r="C291" s="545" t="s">
        <v>18335</v>
      </c>
      <c r="D291" s="543" t="s">
        <v>18335</v>
      </c>
      <c r="E291" s="543" t="s">
        <v>13937</v>
      </c>
      <c r="F291" s="543" t="s">
        <v>18336</v>
      </c>
      <c r="H291" s="543" t="s">
        <v>18337</v>
      </c>
      <c r="I291" s="543" t="s">
        <v>2170</v>
      </c>
      <c r="J291" s="543" t="s">
        <v>2170</v>
      </c>
      <c r="M291" s="543" t="s">
        <v>5750</v>
      </c>
      <c r="N291" s="543" t="s">
        <v>18338</v>
      </c>
      <c r="O291" s="543" t="s">
        <v>18339</v>
      </c>
      <c r="P291" s="543" t="s">
        <v>18339</v>
      </c>
      <c r="Q291" s="543" t="s">
        <v>18339</v>
      </c>
      <c r="R291" s="543" t="s">
        <v>18340</v>
      </c>
      <c r="V291" s="543" t="s">
        <v>18341</v>
      </c>
      <c r="X291" s="543" t="s">
        <v>18342</v>
      </c>
      <c r="Y291" s="543" t="s">
        <v>18343</v>
      </c>
      <c r="Z291" s="543" t="s">
        <v>18344</v>
      </c>
      <c r="AA291" s="543" t="s">
        <v>18345</v>
      </c>
      <c r="AB291" s="543" t="s">
        <v>18346</v>
      </c>
      <c r="AC291" s="543" t="s">
        <v>5755</v>
      </c>
      <c r="AD291" s="543" t="s">
        <v>16175</v>
      </c>
      <c r="AE291" s="543" t="s">
        <v>18347</v>
      </c>
      <c r="AF291" s="543" t="s">
        <v>18348</v>
      </c>
      <c r="AG291" s="543" t="s">
        <v>18349</v>
      </c>
      <c r="AH291" s="543" t="s">
        <v>18350</v>
      </c>
      <c r="AI291" s="543" t="s">
        <v>5469</v>
      </c>
      <c r="AJ291" s="543" t="s">
        <v>18351</v>
      </c>
      <c r="AK291" s="543" t="s">
        <v>5759</v>
      </c>
      <c r="AL291" s="543" t="s">
        <v>5759</v>
      </c>
      <c r="AM291" s="543" t="s">
        <v>5759</v>
      </c>
      <c r="AN291" s="543" t="s">
        <v>18352</v>
      </c>
      <c r="AS291" s="543" t="s">
        <v>18353</v>
      </c>
      <c r="AT291" s="543" t="s">
        <v>18353</v>
      </c>
      <c r="AU291" s="543" t="s">
        <v>18344</v>
      </c>
    </row>
    <row r="292" spans="1:47" x14ac:dyDescent="0.15">
      <c r="A292" s="543">
        <v>291</v>
      </c>
      <c r="B292" s="544">
        <v>3887614</v>
      </c>
      <c r="C292" s="545" t="s">
        <v>13973</v>
      </c>
      <c r="D292" s="543" t="s">
        <v>13973</v>
      </c>
      <c r="E292" s="543" t="s">
        <v>13971</v>
      </c>
      <c r="F292" s="543" t="s">
        <v>18354</v>
      </c>
      <c r="H292" s="543" t="s">
        <v>18355</v>
      </c>
      <c r="I292" s="543" t="s">
        <v>18356</v>
      </c>
      <c r="J292" s="543" t="s">
        <v>18356</v>
      </c>
      <c r="M292" s="543" t="s">
        <v>5750</v>
      </c>
      <c r="N292" s="543" t="s">
        <v>18357</v>
      </c>
      <c r="O292" s="543" t="s">
        <v>13969</v>
      </c>
      <c r="P292" s="543" t="s">
        <v>13969</v>
      </c>
      <c r="Q292" s="543" t="s">
        <v>13969</v>
      </c>
      <c r="R292" s="543" t="s">
        <v>13988</v>
      </c>
      <c r="V292" s="543" t="s">
        <v>18358</v>
      </c>
      <c r="X292" s="543" t="s">
        <v>17219</v>
      </c>
      <c r="Y292" s="543" t="s">
        <v>18359</v>
      </c>
      <c r="Z292" s="543" t="s">
        <v>18360</v>
      </c>
      <c r="AA292" s="543" t="s">
        <v>18361</v>
      </c>
      <c r="AB292" s="543" t="s">
        <v>18362</v>
      </c>
      <c r="AC292" s="543" t="s">
        <v>6154</v>
      </c>
      <c r="AD292" s="543" t="s">
        <v>6155</v>
      </c>
      <c r="AE292" s="543" t="s">
        <v>13987</v>
      </c>
      <c r="AF292" s="543" t="s">
        <v>18363</v>
      </c>
      <c r="AG292" s="543" t="s">
        <v>18364</v>
      </c>
      <c r="AI292" s="543" t="s">
        <v>5473</v>
      </c>
      <c r="AJ292" s="543" t="s">
        <v>18365</v>
      </c>
      <c r="AK292" s="543" t="s">
        <v>5759</v>
      </c>
      <c r="AL292" s="543" t="s">
        <v>5759</v>
      </c>
      <c r="AM292" s="543" t="s">
        <v>5759</v>
      </c>
      <c r="AN292" s="543" t="s">
        <v>18366</v>
      </c>
      <c r="AO292" s="543" t="s">
        <v>18367</v>
      </c>
      <c r="AP292" s="543" t="s">
        <v>18368</v>
      </c>
      <c r="AS292" s="543" t="s">
        <v>18369</v>
      </c>
      <c r="AT292" s="543" t="s">
        <v>18369</v>
      </c>
      <c r="AU292" s="543" t="s">
        <v>18360</v>
      </c>
    </row>
    <row r="293" spans="1:47" x14ac:dyDescent="0.15">
      <c r="A293" s="543">
        <v>292</v>
      </c>
      <c r="B293" s="544">
        <v>4109165</v>
      </c>
      <c r="C293" s="545" t="s">
        <v>18370</v>
      </c>
      <c r="D293" s="543" t="s">
        <v>18370</v>
      </c>
      <c r="E293" s="543" t="s">
        <v>14015</v>
      </c>
      <c r="F293" s="543" t="s">
        <v>18371</v>
      </c>
      <c r="H293" s="543" t="s">
        <v>16205</v>
      </c>
      <c r="I293" s="543" t="s">
        <v>3487</v>
      </c>
      <c r="J293" s="543" t="s">
        <v>3487</v>
      </c>
      <c r="M293" s="543" t="s">
        <v>5750</v>
      </c>
      <c r="N293" s="543" t="s">
        <v>18372</v>
      </c>
      <c r="O293" s="543" t="s">
        <v>3466</v>
      </c>
      <c r="P293" s="543" t="s">
        <v>3466</v>
      </c>
      <c r="Q293" s="543" t="s">
        <v>3466</v>
      </c>
      <c r="R293" s="543" t="s">
        <v>3465</v>
      </c>
      <c r="S293" s="543" t="s">
        <v>5750</v>
      </c>
      <c r="T293" s="543" t="s">
        <v>18373</v>
      </c>
      <c r="U293" s="543" t="s">
        <v>18374</v>
      </c>
      <c r="V293" s="543" t="s">
        <v>18375</v>
      </c>
      <c r="X293" s="543" t="s">
        <v>18376</v>
      </c>
      <c r="Y293" s="543" t="s">
        <v>18377</v>
      </c>
      <c r="Z293" s="543" t="s">
        <v>18378</v>
      </c>
      <c r="AA293" s="543" t="s">
        <v>18379</v>
      </c>
      <c r="AB293" s="543" t="s">
        <v>18380</v>
      </c>
      <c r="AC293" s="543" t="s">
        <v>6154</v>
      </c>
      <c r="AD293" s="543" t="s">
        <v>6155</v>
      </c>
      <c r="AE293" s="543" t="s">
        <v>3467</v>
      </c>
      <c r="AF293" s="543" t="s">
        <v>18381</v>
      </c>
      <c r="AG293" s="543" t="s">
        <v>18382</v>
      </c>
      <c r="AH293" s="543" t="s">
        <v>18383</v>
      </c>
      <c r="AI293" s="543" t="s">
        <v>5477</v>
      </c>
      <c r="AJ293" s="543" t="s">
        <v>18384</v>
      </c>
      <c r="AK293" s="543" t="s">
        <v>5759</v>
      </c>
      <c r="AL293" s="543" t="s">
        <v>5759</v>
      </c>
      <c r="AM293" s="543" t="s">
        <v>5759</v>
      </c>
      <c r="AN293" s="543" t="s">
        <v>18385</v>
      </c>
      <c r="AO293" s="543" t="s">
        <v>18385</v>
      </c>
      <c r="AP293" s="543" t="s">
        <v>18380</v>
      </c>
      <c r="AQ293" s="543" t="s">
        <v>18385</v>
      </c>
      <c r="AR293" s="543" t="s">
        <v>18380</v>
      </c>
      <c r="AS293" s="543" t="s">
        <v>18378</v>
      </c>
      <c r="AT293" s="543" t="s">
        <v>18378</v>
      </c>
      <c r="AU293" s="543" t="s">
        <v>18378</v>
      </c>
    </row>
    <row r="294" spans="1:47" x14ac:dyDescent="0.15">
      <c r="A294" s="543">
        <v>293</v>
      </c>
      <c r="B294" s="544">
        <v>4099537</v>
      </c>
      <c r="C294" s="545" t="s">
        <v>18386</v>
      </c>
      <c r="D294" s="543" t="s">
        <v>18386</v>
      </c>
      <c r="E294" s="543" t="s">
        <v>14055</v>
      </c>
      <c r="F294" s="543" t="s">
        <v>18387</v>
      </c>
      <c r="H294" s="543" t="s">
        <v>16072</v>
      </c>
      <c r="I294" s="543" t="s">
        <v>16305</v>
      </c>
      <c r="J294" s="543" t="s">
        <v>16305</v>
      </c>
      <c r="M294" s="543" t="s">
        <v>5750</v>
      </c>
      <c r="N294" s="543" t="s">
        <v>18388</v>
      </c>
      <c r="O294" s="543" t="s">
        <v>3503</v>
      </c>
      <c r="P294" s="543" t="s">
        <v>3503</v>
      </c>
      <c r="Q294" s="543" t="s">
        <v>3503</v>
      </c>
      <c r="R294" s="543" t="s">
        <v>3502</v>
      </c>
      <c r="V294" s="543" t="s">
        <v>18099</v>
      </c>
      <c r="X294" s="543" t="s">
        <v>18389</v>
      </c>
      <c r="Y294" s="543" t="s">
        <v>18390</v>
      </c>
      <c r="Z294" s="543" t="s">
        <v>18391</v>
      </c>
      <c r="AA294" s="543" t="s">
        <v>18392</v>
      </c>
      <c r="AB294" s="543" t="s">
        <v>18393</v>
      </c>
      <c r="AC294" s="543" t="s">
        <v>5755</v>
      </c>
      <c r="AD294" s="543" t="s">
        <v>5756</v>
      </c>
      <c r="AE294" s="543" t="s">
        <v>18394</v>
      </c>
      <c r="AF294" s="543" t="s">
        <v>18395</v>
      </c>
      <c r="AG294" s="543" t="s">
        <v>18396</v>
      </c>
      <c r="AH294" s="543" t="s">
        <v>18397</v>
      </c>
      <c r="AI294" s="543" t="s">
        <v>5485</v>
      </c>
      <c r="AK294" s="543" t="s">
        <v>5759</v>
      </c>
      <c r="AL294" s="543" t="s">
        <v>5759</v>
      </c>
      <c r="AM294" s="543" t="s">
        <v>5759</v>
      </c>
      <c r="AN294" s="543" t="s">
        <v>18398</v>
      </c>
      <c r="AS294" s="543" t="s">
        <v>18399</v>
      </c>
      <c r="AT294" s="543" t="s">
        <v>18400</v>
      </c>
      <c r="AU294" s="543" t="s">
        <v>18391</v>
      </c>
    </row>
    <row r="295" spans="1:47" x14ac:dyDescent="0.15">
      <c r="A295" s="543">
        <v>294</v>
      </c>
      <c r="B295" s="544">
        <v>4397656</v>
      </c>
      <c r="C295" s="545" t="s">
        <v>18401</v>
      </c>
      <c r="D295" s="543" t="s">
        <v>18401</v>
      </c>
      <c r="E295" s="543" t="s">
        <v>14089</v>
      </c>
      <c r="F295" s="543" t="s">
        <v>18402</v>
      </c>
      <c r="I295" s="543" t="s">
        <v>18403</v>
      </c>
      <c r="J295" s="543" t="s">
        <v>18403</v>
      </c>
      <c r="M295" s="543" t="s">
        <v>5750</v>
      </c>
      <c r="N295" s="543" t="s">
        <v>18404</v>
      </c>
      <c r="O295" s="543" t="s">
        <v>1058</v>
      </c>
      <c r="P295" s="543" t="s">
        <v>1058</v>
      </c>
      <c r="Q295" s="543" t="s">
        <v>1058</v>
      </c>
      <c r="R295" s="543" t="s">
        <v>14096</v>
      </c>
      <c r="V295" s="543" t="s">
        <v>18405</v>
      </c>
      <c r="X295" s="543" t="s">
        <v>18406</v>
      </c>
      <c r="Y295" s="543" t="s">
        <v>18407</v>
      </c>
      <c r="Z295" s="543" t="s">
        <v>18408</v>
      </c>
      <c r="AB295" s="543" t="s">
        <v>18409</v>
      </c>
      <c r="AC295" s="543" t="s">
        <v>5755</v>
      </c>
      <c r="AD295" s="543" t="s">
        <v>5779</v>
      </c>
      <c r="AE295" s="543" t="s">
        <v>1059</v>
      </c>
      <c r="AF295" s="543" t="s">
        <v>18410</v>
      </c>
      <c r="AG295" s="543" t="s">
        <v>18411</v>
      </c>
      <c r="AH295" s="543" t="s">
        <v>18412</v>
      </c>
      <c r="AI295" s="543" t="s">
        <v>5488</v>
      </c>
      <c r="AJ295" s="543" t="s">
        <v>18413</v>
      </c>
      <c r="AK295" s="543" t="s">
        <v>5759</v>
      </c>
      <c r="AL295" s="543" t="s">
        <v>5759</v>
      </c>
      <c r="AM295" s="543" t="s">
        <v>5759</v>
      </c>
      <c r="AN295" s="543" t="s">
        <v>18414</v>
      </c>
      <c r="AS295" s="543" t="s">
        <v>18408</v>
      </c>
      <c r="AT295" s="543" t="s">
        <v>18408</v>
      </c>
      <c r="AU295" s="543" t="s">
        <v>18408</v>
      </c>
    </row>
    <row r="296" spans="1:47" x14ac:dyDescent="0.15">
      <c r="A296" s="543">
        <v>295</v>
      </c>
      <c r="B296" s="544">
        <v>3560605</v>
      </c>
      <c r="C296" s="545" t="s">
        <v>18415</v>
      </c>
      <c r="D296" s="543" t="s">
        <v>18415</v>
      </c>
      <c r="E296" s="543" t="s">
        <v>14114</v>
      </c>
      <c r="F296" s="543" t="s">
        <v>18416</v>
      </c>
      <c r="I296" s="543" t="s">
        <v>3130</v>
      </c>
      <c r="J296" s="543" t="s">
        <v>3130</v>
      </c>
      <c r="M296" s="543" t="s">
        <v>5750</v>
      </c>
      <c r="N296" s="543" t="s">
        <v>18417</v>
      </c>
      <c r="O296" s="543" t="s">
        <v>14125</v>
      </c>
      <c r="P296" s="543" t="s">
        <v>14125</v>
      </c>
      <c r="Q296" s="543" t="s">
        <v>14125</v>
      </c>
      <c r="R296" s="543" t="s">
        <v>6800</v>
      </c>
      <c r="S296" s="543" t="s">
        <v>5750</v>
      </c>
      <c r="T296" s="543" t="s">
        <v>18418</v>
      </c>
      <c r="U296" s="543" t="s">
        <v>18419</v>
      </c>
      <c r="V296" s="543" t="s">
        <v>18420</v>
      </c>
      <c r="X296" s="543" t="s">
        <v>18421</v>
      </c>
      <c r="Y296" s="543" t="s">
        <v>3127</v>
      </c>
      <c r="Z296" s="543" t="s">
        <v>18422</v>
      </c>
      <c r="AA296" s="543" t="s">
        <v>18423</v>
      </c>
      <c r="AB296" s="543" t="s">
        <v>18424</v>
      </c>
      <c r="AC296" s="543" t="s">
        <v>5755</v>
      </c>
      <c r="AD296" s="543" t="s">
        <v>16175</v>
      </c>
      <c r="AE296" s="543" t="s">
        <v>18425</v>
      </c>
      <c r="AF296" s="543" t="s">
        <v>18426</v>
      </c>
      <c r="AG296" s="543" t="s">
        <v>18427</v>
      </c>
      <c r="AI296" s="543" t="s">
        <v>5495</v>
      </c>
      <c r="AJ296" s="543" t="s">
        <v>18428</v>
      </c>
      <c r="AK296" s="543" t="s">
        <v>6388</v>
      </c>
      <c r="AL296" s="543" t="s">
        <v>6388</v>
      </c>
      <c r="AM296" s="543" t="s">
        <v>6388</v>
      </c>
      <c r="AN296" s="543" t="s">
        <v>18429</v>
      </c>
      <c r="AO296" s="543" t="s">
        <v>18429</v>
      </c>
      <c r="AP296" s="543" t="s">
        <v>18424</v>
      </c>
      <c r="AQ296" s="543" t="s">
        <v>18429</v>
      </c>
      <c r="AR296" s="543" t="s">
        <v>18424</v>
      </c>
      <c r="AS296" s="543" t="s">
        <v>18422</v>
      </c>
      <c r="AT296" s="543" t="s">
        <v>18430</v>
      </c>
      <c r="AU296" s="543" t="s">
        <v>18422</v>
      </c>
    </row>
    <row r="297" spans="1:47" x14ac:dyDescent="0.15">
      <c r="A297" s="543">
        <v>296</v>
      </c>
      <c r="B297" s="544">
        <v>3968067</v>
      </c>
      <c r="C297" s="545" t="s">
        <v>18431</v>
      </c>
      <c r="D297" s="543" t="s">
        <v>18431</v>
      </c>
      <c r="E297" s="543" t="s">
        <v>14164</v>
      </c>
      <c r="F297" s="543" t="s">
        <v>18432</v>
      </c>
      <c r="H297" s="543" t="s">
        <v>18433</v>
      </c>
      <c r="I297" s="543" t="s">
        <v>3544</v>
      </c>
      <c r="J297" s="543" t="s">
        <v>3544</v>
      </c>
      <c r="M297" s="543" t="s">
        <v>5750</v>
      </c>
      <c r="N297" s="543" t="s">
        <v>18434</v>
      </c>
      <c r="O297" s="543" t="s">
        <v>18435</v>
      </c>
      <c r="P297" s="543" t="s">
        <v>18435</v>
      </c>
      <c r="Q297" s="543" t="s">
        <v>18435</v>
      </c>
      <c r="R297" s="543" t="s">
        <v>3526</v>
      </c>
      <c r="S297" s="543" t="s">
        <v>5849</v>
      </c>
      <c r="T297" s="543" t="s">
        <v>18436</v>
      </c>
      <c r="U297" s="543" t="s">
        <v>18437</v>
      </c>
      <c r="V297" s="543" t="s">
        <v>18115</v>
      </c>
      <c r="X297" s="543" t="s">
        <v>18438</v>
      </c>
      <c r="Y297" s="543" t="s">
        <v>18439</v>
      </c>
      <c r="Z297" s="543" t="s">
        <v>18440</v>
      </c>
      <c r="AA297" s="543" t="s">
        <v>18441</v>
      </c>
      <c r="AB297" s="543" t="s">
        <v>18442</v>
      </c>
      <c r="AC297" s="543" t="s">
        <v>5755</v>
      </c>
      <c r="AD297" s="543" t="s">
        <v>16175</v>
      </c>
      <c r="AE297" s="543" t="s">
        <v>18443</v>
      </c>
      <c r="AF297" s="543" t="s">
        <v>18444</v>
      </c>
      <c r="AG297" s="543" t="s">
        <v>18445</v>
      </c>
      <c r="AI297" s="543" t="s">
        <v>5497</v>
      </c>
      <c r="AJ297" s="543" t="s">
        <v>18446</v>
      </c>
      <c r="AK297" s="543" t="s">
        <v>5759</v>
      </c>
      <c r="AL297" s="543" t="s">
        <v>5759</v>
      </c>
      <c r="AM297" s="543" t="s">
        <v>5759</v>
      </c>
      <c r="AN297" s="543" t="s">
        <v>18447</v>
      </c>
      <c r="AO297" s="543" t="s">
        <v>18448</v>
      </c>
      <c r="AP297" s="543" t="s">
        <v>18449</v>
      </c>
      <c r="AQ297" s="543" t="s">
        <v>18448</v>
      </c>
      <c r="AR297" s="543" t="s">
        <v>18449</v>
      </c>
      <c r="AS297" s="543" t="s">
        <v>18450</v>
      </c>
      <c r="AT297" s="543" t="s">
        <v>18451</v>
      </c>
      <c r="AU297" s="543" t="s">
        <v>18440</v>
      </c>
    </row>
    <row r="298" spans="1:47" x14ac:dyDescent="0.15">
      <c r="A298" s="543">
        <v>297</v>
      </c>
      <c r="B298" s="544">
        <v>3960552</v>
      </c>
      <c r="C298" s="545" t="s">
        <v>14211</v>
      </c>
      <c r="D298" s="543" t="s">
        <v>14211</v>
      </c>
      <c r="E298" s="543" t="s">
        <v>14209</v>
      </c>
      <c r="F298" s="543" t="s">
        <v>18452</v>
      </c>
      <c r="I298" s="543" t="s">
        <v>3603</v>
      </c>
      <c r="J298" s="543" t="s">
        <v>3603</v>
      </c>
      <c r="M298" s="543" t="s">
        <v>5750</v>
      </c>
      <c r="N298" s="543" t="s">
        <v>18453</v>
      </c>
      <c r="O298" s="543" t="s">
        <v>3578</v>
      </c>
      <c r="P298" s="543" t="s">
        <v>3578</v>
      </c>
      <c r="Q298" s="543" t="s">
        <v>3578</v>
      </c>
      <c r="R298" s="543" t="s">
        <v>3577</v>
      </c>
      <c r="V298" s="543" t="s">
        <v>18454</v>
      </c>
      <c r="X298" s="543" t="s">
        <v>18455</v>
      </c>
      <c r="Y298" s="543" t="s">
        <v>18456</v>
      </c>
      <c r="Z298" s="543" t="s">
        <v>18457</v>
      </c>
      <c r="AB298" s="543" t="s">
        <v>18458</v>
      </c>
      <c r="AC298" s="543" t="s">
        <v>5755</v>
      </c>
      <c r="AD298" s="543" t="s">
        <v>16175</v>
      </c>
      <c r="AE298" s="543" t="s">
        <v>3579</v>
      </c>
      <c r="AF298" s="543" t="s">
        <v>18459</v>
      </c>
      <c r="AG298" s="543" t="s">
        <v>18460</v>
      </c>
      <c r="AH298" s="543" t="s">
        <v>18461</v>
      </c>
      <c r="AI298" s="543" t="s">
        <v>5500</v>
      </c>
      <c r="AJ298" s="543" t="s">
        <v>18462</v>
      </c>
      <c r="AK298" s="543" t="s">
        <v>6388</v>
      </c>
      <c r="AL298" s="543" t="s">
        <v>6388</v>
      </c>
      <c r="AM298" s="543" t="s">
        <v>6388</v>
      </c>
      <c r="AN298" s="543" t="s">
        <v>18463</v>
      </c>
      <c r="AS298" s="543" t="s">
        <v>18457</v>
      </c>
      <c r="AT298" s="543" t="s">
        <v>18457</v>
      </c>
      <c r="AU298" s="543" t="s">
        <v>18457</v>
      </c>
    </row>
    <row r="299" spans="1:47" x14ac:dyDescent="0.15">
      <c r="A299" s="543">
        <v>298</v>
      </c>
      <c r="B299" s="544">
        <v>4277666</v>
      </c>
      <c r="C299" s="545" t="s">
        <v>14245</v>
      </c>
      <c r="D299" s="543" t="s">
        <v>14245</v>
      </c>
      <c r="E299" s="543" t="s">
        <v>14243</v>
      </c>
      <c r="F299" s="543" t="s">
        <v>18464</v>
      </c>
      <c r="H299" s="543" t="s">
        <v>3631</v>
      </c>
      <c r="I299" s="543" t="s">
        <v>3631</v>
      </c>
      <c r="J299" s="543" t="s">
        <v>3631</v>
      </c>
      <c r="M299" s="543" t="s">
        <v>5750</v>
      </c>
      <c r="N299" s="543" t="s">
        <v>18465</v>
      </c>
      <c r="O299" s="543" t="s">
        <v>3609</v>
      </c>
      <c r="P299" s="543" t="s">
        <v>3609</v>
      </c>
      <c r="Q299" s="543" t="s">
        <v>3609</v>
      </c>
      <c r="R299" s="543" t="s">
        <v>3608</v>
      </c>
      <c r="V299" s="543" t="s">
        <v>18466</v>
      </c>
      <c r="X299" s="543" t="s">
        <v>18467</v>
      </c>
      <c r="Y299" s="543" t="s">
        <v>18468</v>
      </c>
      <c r="Z299" s="543" t="s">
        <v>18469</v>
      </c>
      <c r="AA299" s="543" t="s">
        <v>18470</v>
      </c>
      <c r="AB299" s="543" t="s">
        <v>18471</v>
      </c>
      <c r="AC299" s="543" t="s">
        <v>6154</v>
      </c>
      <c r="AD299" s="543" t="s">
        <v>6155</v>
      </c>
      <c r="AE299" s="543" t="s">
        <v>18472</v>
      </c>
      <c r="AF299" s="543" t="s">
        <v>18473</v>
      </c>
      <c r="AG299" s="543" t="s">
        <v>18474</v>
      </c>
      <c r="AI299" s="543" t="s">
        <v>5501</v>
      </c>
      <c r="AJ299" s="543" t="s">
        <v>18475</v>
      </c>
      <c r="AK299" s="543" t="s">
        <v>5759</v>
      </c>
      <c r="AL299" s="543" t="s">
        <v>5759</v>
      </c>
      <c r="AM299" s="543" t="s">
        <v>5759</v>
      </c>
      <c r="AN299" s="543" t="s">
        <v>18476</v>
      </c>
      <c r="AS299" s="543" t="s">
        <v>18469</v>
      </c>
      <c r="AT299" s="543" t="s">
        <v>18469</v>
      </c>
      <c r="AU299" s="543" t="s">
        <v>18469</v>
      </c>
    </row>
    <row r="300" spans="1:47" x14ac:dyDescent="0.15">
      <c r="A300" s="543">
        <v>299</v>
      </c>
      <c r="B300" s="544">
        <v>4114617</v>
      </c>
      <c r="C300" s="545" t="s">
        <v>14272</v>
      </c>
      <c r="D300" s="543" t="s">
        <v>14272</v>
      </c>
      <c r="E300" s="543" t="s">
        <v>14270</v>
      </c>
      <c r="F300" s="543" t="s">
        <v>18477</v>
      </c>
      <c r="H300" s="543" t="s">
        <v>2196</v>
      </c>
      <c r="I300" s="543" t="s">
        <v>2196</v>
      </c>
      <c r="J300" s="543" t="s">
        <v>2196</v>
      </c>
      <c r="M300" s="543" t="s">
        <v>5750</v>
      </c>
      <c r="N300" s="543" t="s">
        <v>18478</v>
      </c>
      <c r="O300" s="543" t="s">
        <v>2177</v>
      </c>
      <c r="P300" s="543" t="s">
        <v>2177</v>
      </c>
      <c r="Q300" s="543" t="s">
        <v>2177</v>
      </c>
      <c r="R300" s="543" t="s">
        <v>2176</v>
      </c>
      <c r="V300" s="543" t="s">
        <v>18479</v>
      </c>
      <c r="X300" s="543" t="s">
        <v>18480</v>
      </c>
      <c r="Y300" s="543" t="s">
        <v>18481</v>
      </c>
      <c r="Z300" s="543" t="s">
        <v>18482</v>
      </c>
      <c r="AA300" s="543" t="s">
        <v>18483</v>
      </c>
      <c r="AB300" s="543" t="s">
        <v>18484</v>
      </c>
      <c r="AC300" s="543" t="s">
        <v>5755</v>
      </c>
      <c r="AD300" s="543" t="s">
        <v>16175</v>
      </c>
      <c r="AE300" s="543" t="s">
        <v>18485</v>
      </c>
      <c r="AF300" s="543" t="s">
        <v>18486</v>
      </c>
      <c r="AG300" s="543" t="s">
        <v>18487</v>
      </c>
      <c r="AI300" s="543" t="s">
        <v>5503</v>
      </c>
      <c r="AJ300" s="543" t="s">
        <v>18488</v>
      </c>
      <c r="AK300" s="543" t="s">
        <v>5759</v>
      </c>
      <c r="AL300" s="543" t="s">
        <v>5759</v>
      </c>
      <c r="AM300" s="543" t="s">
        <v>5759</v>
      </c>
      <c r="AN300" s="543" t="s">
        <v>18489</v>
      </c>
      <c r="AS300" s="543" t="s">
        <v>18490</v>
      </c>
      <c r="AT300" s="543" t="s">
        <v>18490</v>
      </c>
      <c r="AU300" s="543" t="s">
        <v>18482</v>
      </c>
    </row>
    <row r="301" spans="1:47" x14ac:dyDescent="0.15">
      <c r="A301" s="543">
        <v>300</v>
      </c>
      <c r="B301" s="544">
        <v>4344264</v>
      </c>
      <c r="C301" s="545" t="s">
        <v>14298</v>
      </c>
      <c r="D301" s="543" t="s">
        <v>14298</v>
      </c>
      <c r="E301" s="543" t="s">
        <v>14296</v>
      </c>
      <c r="F301" s="543" t="s">
        <v>18491</v>
      </c>
      <c r="H301" s="543" t="s">
        <v>18492</v>
      </c>
      <c r="I301" s="543" t="s">
        <v>18492</v>
      </c>
      <c r="J301" s="543" t="s">
        <v>18492</v>
      </c>
      <c r="M301" s="543" t="s">
        <v>5750</v>
      </c>
      <c r="N301" s="543" t="s">
        <v>18493</v>
      </c>
      <c r="O301" s="543" t="s">
        <v>1072</v>
      </c>
      <c r="P301" s="543" t="s">
        <v>1072</v>
      </c>
      <c r="Q301" s="543" t="s">
        <v>1072</v>
      </c>
      <c r="R301" s="543" t="s">
        <v>14309</v>
      </c>
      <c r="V301" s="543" t="s">
        <v>18494</v>
      </c>
      <c r="X301" s="543" t="s">
        <v>6902</v>
      </c>
      <c r="Y301" s="543" t="s">
        <v>18495</v>
      </c>
      <c r="Z301" s="543" t="s">
        <v>18496</v>
      </c>
      <c r="AA301" s="543" t="s">
        <v>18497</v>
      </c>
      <c r="AB301" s="543" t="s">
        <v>18498</v>
      </c>
      <c r="AC301" s="543" t="s">
        <v>5755</v>
      </c>
      <c r="AD301" s="543" t="s">
        <v>16175</v>
      </c>
      <c r="AE301" s="543" t="s">
        <v>18499</v>
      </c>
      <c r="AF301" s="543" t="s">
        <v>18500</v>
      </c>
      <c r="AG301" s="543" t="s">
        <v>18501</v>
      </c>
      <c r="AH301" s="543" t="s">
        <v>18502</v>
      </c>
      <c r="AI301" s="543" t="s">
        <v>5504</v>
      </c>
      <c r="AJ301" s="543" t="s">
        <v>18503</v>
      </c>
      <c r="AK301" s="543" t="s">
        <v>5759</v>
      </c>
      <c r="AL301" s="543" t="s">
        <v>5759</v>
      </c>
      <c r="AM301" s="543" t="s">
        <v>5759</v>
      </c>
      <c r="AN301" s="543" t="s">
        <v>18504</v>
      </c>
      <c r="AS301" s="543" t="s">
        <v>18505</v>
      </c>
      <c r="AT301" s="543" t="s">
        <v>18505</v>
      </c>
      <c r="AU301" s="543" t="s">
        <v>18496</v>
      </c>
    </row>
    <row r="302" spans="1:47" x14ac:dyDescent="0.15">
      <c r="A302" s="543">
        <v>301</v>
      </c>
      <c r="B302" s="544">
        <v>4279711</v>
      </c>
      <c r="C302" s="545" t="s">
        <v>14330</v>
      </c>
      <c r="D302" s="543" t="s">
        <v>14330</v>
      </c>
      <c r="E302" s="543" t="s">
        <v>14328</v>
      </c>
      <c r="F302" s="543" t="s">
        <v>18506</v>
      </c>
      <c r="H302" s="543" t="s">
        <v>18507</v>
      </c>
      <c r="I302" s="543" t="s">
        <v>18507</v>
      </c>
      <c r="J302" s="543" t="s">
        <v>18507</v>
      </c>
      <c r="M302" s="543" t="s">
        <v>5750</v>
      </c>
      <c r="N302" s="543" t="s">
        <v>18508</v>
      </c>
      <c r="O302" s="543" t="s">
        <v>5511</v>
      </c>
      <c r="P302" s="543" t="s">
        <v>5511</v>
      </c>
      <c r="Q302" s="543" t="s">
        <v>5511</v>
      </c>
      <c r="R302" s="543" t="s">
        <v>14340</v>
      </c>
      <c r="V302" s="543" t="s">
        <v>18509</v>
      </c>
      <c r="X302" s="543" t="s">
        <v>18467</v>
      </c>
      <c r="Y302" s="543" t="s">
        <v>18510</v>
      </c>
      <c r="Z302" s="543" t="s">
        <v>18511</v>
      </c>
      <c r="AA302" s="543" t="s">
        <v>18512</v>
      </c>
      <c r="AB302" s="543" t="s">
        <v>18513</v>
      </c>
      <c r="AC302" s="543" t="s">
        <v>6154</v>
      </c>
      <c r="AD302" s="543" t="s">
        <v>6155</v>
      </c>
      <c r="AE302" s="543" t="s">
        <v>14338</v>
      </c>
      <c r="AF302" s="543" t="s">
        <v>18514</v>
      </c>
      <c r="AG302" s="543" t="s">
        <v>18515</v>
      </c>
      <c r="AH302" s="543" t="s">
        <v>18516</v>
      </c>
      <c r="AI302" s="543" t="s">
        <v>5508</v>
      </c>
      <c r="AJ302" s="543" t="s">
        <v>18517</v>
      </c>
      <c r="AK302" s="543" t="s">
        <v>5759</v>
      </c>
      <c r="AL302" s="543" t="s">
        <v>5759</v>
      </c>
      <c r="AM302" s="543" t="s">
        <v>5759</v>
      </c>
      <c r="AN302" s="543" t="s">
        <v>18518</v>
      </c>
      <c r="AS302" s="543" t="s">
        <v>18511</v>
      </c>
      <c r="AT302" s="543" t="s">
        <v>18511</v>
      </c>
      <c r="AU302" s="543" t="s">
        <v>18511</v>
      </c>
    </row>
    <row r="303" spans="1:47" x14ac:dyDescent="0.15">
      <c r="A303" s="543">
        <v>302</v>
      </c>
      <c r="B303" s="544">
        <v>4246659</v>
      </c>
      <c r="C303" s="545" t="s">
        <v>4835</v>
      </c>
      <c r="D303" s="543" t="s">
        <v>4835</v>
      </c>
      <c r="E303" s="543" t="s">
        <v>2628</v>
      </c>
      <c r="F303" s="543" t="s">
        <v>6508</v>
      </c>
      <c r="H303" s="543" t="s">
        <v>2637</v>
      </c>
      <c r="I303" s="543" t="s">
        <v>2637</v>
      </c>
      <c r="J303" s="543" t="s">
        <v>2637</v>
      </c>
      <c r="M303" s="543" t="s">
        <v>5750</v>
      </c>
      <c r="N303" s="543" t="s">
        <v>6509</v>
      </c>
      <c r="O303" s="543" t="s">
        <v>2632</v>
      </c>
      <c r="P303" s="543" t="s">
        <v>2632</v>
      </c>
      <c r="Q303" s="543" t="s">
        <v>2632</v>
      </c>
      <c r="R303" s="543" t="s">
        <v>2615</v>
      </c>
      <c r="S303" s="543" t="s">
        <v>6060</v>
      </c>
      <c r="T303" s="543" t="s">
        <v>6510</v>
      </c>
      <c r="U303" s="543" t="s">
        <v>6511</v>
      </c>
      <c r="V303" s="543" t="s">
        <v>6512</v>
      </c>
      <c r="X303" s="543" t="s">
        <v>6513</v>
      </c>
      <c r="Y303" s="543" t="s">
        <v>2633</v>
      </c>
      <c r="Z303" s="543" t="s">
        <v>2634</v>
      </c>
      <c r="AA303" s="543" t="s">
        <v>2635</v>
      </c>
      <c r="AB303" s="543" t="s">
        <v>18519</v>
      </c>
      <c r="AC303" s="543" t="s">
        <v>6154</v>
      </c>
      <c r="AD303" s="543" t="s">
        <v>6203</v>
      </c>
      <c r="AE303" s="543" t="s">
        <v>2617</v>
      </c>
      <c r="AF303" s="543" t="s">
        <v>6515</v>
      </c>
      <c r="AG303" s="543" t="s">
        <v>6516</v>
      </c>
      <c r="AI303" s="543" t="s">
        <v>6517</v>
      </c>
      <c r="AJ303" s="543" t="s">
        <v>6518</v>
      </c>
      <c r="AK303" s="543" t="s">
        <v>5759</v>
      </c>
      <c r="AL303" s="543" t="s">
        <v>5759</v>
      </c>
      <c r="AM303" s="543" t="s">
        <v>5759</v>
      </c>
      <c r="AN303" s="543" t="s">
        <v>6519</v>
      </c>
      <c r="AO303" s="543" t="s">
        <v>18520</v>
      </c>
      <c r="AP303" s="543" t="s">
        <v>18521</v>
      </c>
      <c r="AQ303" s="543" t="s">
        <v>6519</v>
      </c>
      <c r="AR303" s="543" t="s">
        <v>18519</v>
      </c>
      <c r="AS303" s="543" t="s">
        <v>2634</v>
      </c>
      <c r="AT303" s="543" t="s">
        <v>2634</v>
      </c>
      <c r="AU303" s="543" t="s">
        <v>2634</v>
      </c>
    </row>
    <row r="304" spans="1:47" x14ac:dyDescent="0.15">
      <c r="A304" s="543">
        <v>303</v>
      </c>
      <c r="B304" s="544">
        <v>3962032</v>
      </c>
      <c r="C304" s="545" t="s">
        <v>14360</v>
      </c>
      <c r="D304" s="543" t="s">
        <v>14360</v>
      </c>
      <c r="E304" s="543" t="s">
        <v>14358</v>
      </c>
      <c r="F304" s="543" t="s">
        <v>18522</v>
      </c>
      <c r="H304" s="543" t="s">
        <v>18523</v>
      </c>
      <c r="I304" s="543" t="s">
        <v>2238</v>
      </c>
      <c r="J304" s="543" t="s">
        <v>2238</v>
      </c>
      <c r="M304" s="543" t="s">
        <v>5750</v>
      </c>
      <c r="N304" s="543" t="s">
        <v>18524</v>
      </c>
      <c r="O304" s="543" t="s">
        <v>980</v>
      </c>
      <c r="P304" s="543" t="s">
        <v>980</v>
      </c>
      <c r="Q304" s="543" t="s">
        <v>980</v>
      </c>
      <c r="R304" s="543" t="s">
        <v>2214</v>
      </c>
      <c r="V304" s="543" t="s">
        <v>18525</v>
      </c>
      <c r="X304" s="543" t="s">
        <v>18455</v>
      </c>
      <c r="Y304" s="543" t="s">
        <v>18526</v>
      </c>
      <c r="Z304" s="543" t="s">
        <v>18527</v>
      </c>
      <c r="AA304" s="543" t="s">
        <v>18528</v>
      </c>
      <c r="AB304" s="543" t="s">
        <v>18529</v>
      </c>
      <c r="AC304" s="543" t="s">
        <v>5755</v>
      </c>
      <c r="AD304" s="543" t="s">
        <v>16175</v>
      </c>
      <c r="AE304" s="543" t="s">
        <v>981</v>
      </c>
      <c r="AF304" s="543" t="s">
        <v>18530</v>
      </c>
      <c r="AG304" s="543" t="s">
        <v>18531</v>
      </c>
      <c r="AH304" s="543" t="s">
        <v>18532</v>
      </c>
      <c r="AI304" s="543" t="s">
        <v>5513</v>
      </c>
      <c r="AJ304" s="543" t="s">
        <v>18533</v>
      </c>
      <c r="AK304" s="543" t="s">
        <v>5759</v>
      </c>
      <c r="AL304" s="543" t="s">
        <v>5759</v>
      </c>
      <c r="AM304" s="543" t="s">
        <v>5759</v>
      </c>
      <c r="AN304" s="543" t="s">
        <v>18534</v>
      </c>
      <c r="AS304" s="543" t="s">
        <v>18535</v>
      </c>
      <c r="AT304" s="543" t="s">
        <v>18535</v>
      </c>
      <c r="AU304" s="543" t="s">
        <v>18527</v>
      </c>
    </row>
    <row r="305" spans="1:47" x14ac:dyDescent="0.15">
      <c r="A305" s="543">
        <v>304</v>
      </c>
      <c r="B305" s="544">
        <v>4121480</v>
      </c>
      <c r="C305" s="545" t="s">
        <v>14399</v>
      </c>
      <c r="D305" s="543" t="s">
        <v>14399</v>
      </c>
      <c r="E305" s="543" t="s">
        <v>14397</v>
      </c>
      <c r="F305" s="543" t="s">
        <v>18536</v>
      </c>
      <c r="H305" s="543" t="s">
        <v>18537</v>
      </c>
      <c r="I305" s="543" t="s">
        <v>16149</v>
      </c>
      <c r="J305" s="543" t="s">
        <v>16149</v>
      </c>
      <c r="M305" s="543" t="s">
        <v>5750</v>
      </c>
      <c r="N305" s="543" t="s">
        <v>16861</v>
      </c>
      <c r="O305" s="543" t="s">
        <v>7724</v>
      </c>
      <c r="P305" s="543" t="s">
        <v>7724</v>
      </c>
      <c r="Q305" s="543" t="s">
        <v>7724</v>
      </c>
      <c r="R305" s="543" t="s">
        <v>12677</v>
      </c>
      <c r="V305" s="543" t="s">
        <v>18538</v>
      </c>
      <c r="X305" s="543" t="s">
        <v>18539</v>
      </c>
      <c r="Y305" s="543" t="s">
        <v>7436</v>
      </c>
      <c r="Z305" s="543" t="s">
        <v>7437</v>
      </c>
      <c r="AA305" s="543" t="s">
        <v>18540</v>
      </c>
      <c r="AB305" s="543" t="s">
        <v>16867</v>
      </c>
      <c r="AC305" s="543" t="s">
        <v>5755</v>
      </c>
      <c r="AD305" s="543" t="s">
        <v>16175</v>
      </c>
      <c r="AE305" s="543" t="s">
        <v>16868</v>
      </c>
      <c r="AF305" s="543" t="s">
        <v>18541</v>
      </c>
      <c r="AG305" s="543" t="s">
        <v>18542</v>
      </c>
      <c r="AI305" s="543" t="s">
        <v>5301</v>
      </c>
      <c r="AJ305" s="543" t="s">
        <v>18543</v>
      </c>
      <c r="AK305" s="543" t="s">
        <v>5759</v>
      </c>
      <c r="AL305" s="543" t="s">
        <v>5759</v>
      </c>
      <c r="AM305" s="543" t="s">
        <v>5759</v>
      </c>
      <c r="AN305" s="543" t="s">
        <v>16872</v>
      </c>
      <c r="AS305" s="543" t="s">
        <v>7437</v>
      </c>
      <c r="AT305" s="543" t="s">
        <v>7437</v>
      </c>
      <c r="AU305" s="543" t="s">
        <v>7437</v>
      </c>
    </row>
    <row r="306" spans="1:47" x14ac:dyDescent="0.15">
      <c r="A306" s="543">
        <v>305</v>
      </c>
      <c r="B306" s="544">
        <v>4132056</v>
      </c>
      <c r="C306" s="545" t="s">
        <v>18544</v>
      </c>
      <c r="D306" s="543" t="s">
        <v>18544</v>
      </c>
      <c r="E306" s="543" t="s">
        <v>14419</v>
      </c>
      <c r="F306" s="543" t="s">
        <v>18545</v>
      </c>
      <c r="H306" s="543" t="s">
        <v>3665</v>
      </c>
      <c r="I306" s="543" t="s">
        <v>3665</v>
      </c>
      <c r="J306" s="543" t="s">
        <v>3665</v>
      </c>
      <c r="M306" s="543" t="s">
        <v>5750</v>
      </c>
      <c r="N306" s="543" t="s">
        <v>18546</v>
      </c>
      <c r="O306" s="543" t="s">
        <v>3649</v>
      </c>
      <c r="P306" s="543" t="s">
        <v>3649</v>
      </c>
      <c r="Q306" s="543" t="s">
        <v>3649</v>
      </c>
      <c r="R306" s="543" t="s">
        <v>3648</v>
      </c>
      <c r="V306" s="543" t="s">
        <v>18547</v>
      </c>
      <c r="X306" s="543" t="s">
        <v>18548</v>
      </c>
      <c r="Y306" s="543" t="s">
        <v>18549</v>
      </c>
      <c r="Z306" s="543" t="s">
        <v>18550</v>
      </c>
      <c r="AA306" s="543" t="s">
        <v>18551</v>
      </c>
      <c r="AB306" s="543" t="s">
        <v>18552</v>
      </c>
      <c r="AC306" s="543" t="s">
        <v>5755</v>
      </c>
      <c r="AD306" s="543" t="s">
        <v>16175</v>
      </c>
      <c r="AE306" s="543" t="s">
        <v>3650</v>
      </c>
      <c r="AF306" s="543" t="s">
        <v>18553</v>
      </c>
      <c r="AG306" s="543" t="s">
        <v>18554</v>
      </c>
      <c r="AH306" s="543" t="s">
        <v>18555</v>
      </c>
      <c r="AK306" s="543" t="s">
        <v>5759</v>
      </c>
      <c r="AL306" s="543" t="s">
        <v>5759</v>
      </c>
      <c r="AM306" s="543" t="s">
        <v>5759</v>
      </c>
      <c r="AN306" s="543" t="s">
        <v>18556</v>
      </c>
      <c r="AS306" s="543" t="s">
        <v>18550</v>
      </c>
      <c r="AT306" s="543" t="s">
        <v>18550</v>
      </c>
      <c r="AU306" s="543" t="s">
        <v>18550</v>
      </c>
    </row>
    <row r="307" spans="1:47" x14ac:dyDescent="0.15">
      <c r="A307" s="543">
        <v>306</v>
      </c>
      <c r="B307" s="544">
        <v>3752588</v>
      </c>
      <c r="C307" s="545" t="s">
        <v>14453</v>
      </c>
      <c r="D307" s="543" t="s">
        <v>14453</v>
      </c>
      <c r="E307" s="543" t="s">
        <v>14451</v>
      </c>
      <c r="F307" s="543" t="s">
        <v>18557</v>
      </c>
      <c r="I307" s="543" t="s">
        <v>18558</v>
      </c>
      <c r="J307" s="543" t="s">
        <v>18558</v>
      </c>
      <c r="M307" s="543" t="s">
        <v>5750</v>
      </c>
      <c r="N307" s="543" t="s">
        <v>18559</v>
      </c>
      <c r="O307" s="543" t="s">
        <v>14449</v>
      </c>
      <c r="P307" s="543" t="s">
        <v>14449</v>
      </c>
      <c r="Q307" s="543" t="s">
        <v>14449</v>
      </c>
      <c r="R307" s="543" t="s">
        <v>14460</v>
      </c>
      <c r="S307" s="543" t="s">
        <v>8100</v>
      </c>
      <c r="T307" s="543" t="s">
        <v>18560</v>
      </c>
      <c r="U307" s="543" t="s">
        <v>18561</v>
      </c>
      <c r="V307" s="543" t="s">
        <v>18562</v>
      </c>
      <c r="X307" s="543" t="s">
        <v>6269</v>
      </c>
      <c r="Y307" s="543" t="s">
        <v>18563</v>
      </c>
      <c r="Z307" s="543" t="s">
        <v>18564</v>
      </c>
      <c r="AB307" s="543" t="s">
        <v>18565</v>
      </c>
      <c r="AC307" s="543" t="s">
        <v>5755</v>
      </c>
      <c r="AD307" s="543" t="s">
        <v>5779</v>
      </c>
      <c r="AE307" s="543" t="s">
        <v>133</v>
      </c>
      <c r="AF307" s="543" t="s">
        <v>18566</v>
      </c>
      <c r="AG307" s="543" t="s">
        <v>18567</v>
      </c>
      <c r="AH307" s="543" t="s">
        <v>18568</v>
      </c>
      <c r="AK307" s="543" t="s">
        <v>6388</v>
      </c>
      <c r="AL307" s="543" t="s">
        <v>6388</v>
      </c>
      <c r="AM307" s="543" t="s">
        <v>6388</v>
      </c>
      <c r="AN307" s="543" t="s">
        <v>18569</v>
      </c>
      <c r="AO307" s="543" t="s">
        <v>18570</v>
      </c>
      <c r="AP307" s="543" t="s">
        <v>18571</v>
      </c>
      <c r="AQ307" s="543" t="s">
        <v>18572</v>
      </c>
      <c r="AR307" s="543" t="s">
        <v>18573</v>
      </c>
      <c r="AS307" s="543" t="s">
        <v>18564</v>
      </c>
      <c r="AT307" s="543" t="s">
        <v>18564</v>
      </c>
      <c r="AU307" s="543" t="s">
        <v>18564</v>
      </c>
    </row>
    <row r="308" spans="1:47" x14ac:dyDescent="0.15">
      <c r="A308" s="543">
        <v>307</v>
      </c>
      <c r="B308" s="544">
        <v>4236616</v>
      </c>
      <c r="C308" s="545" t="s">
        <v>14502</v>
      </c>
      <c r="D308" s="543" t="s">
        <v>14502</v>
      </c>
      <c r="E308" s="543" t="s">
        <v>14500</v>
      </c>
      <c r="F308" s="543" t="s">
        <v>18574</v>
      </c>
      <c r="H308" s="543" t="s">
        <v>3704</v>
      </c>
      <c r="I308" s="543" t="s">
        <v>3704</v>
      </c>
      <c r="J308" s="543" t="s">
        <v>3704</v>
      </c>
      <c r="M308" s="543" t="s">
        <v>5750</v>
      </c>
      <c r="N308" s="543" t="s">
        <v>18575</v>
      </c>
      <c r="O308" s="543" t="s">
        <v>5454</v>
      </c>
      <c r="P308" s="543" t="s">
        <v>5454</v>
      </c>
      <c r="Q308" s="543" t="s">
        <v>5454</v>
      </c>
      <c r="R308" s="543" t="s">
        <v>3682</v>
      </c>
      <c r="S308" s="543" t="s">
        <v>5750</v>
      </c>
      <c r="T308" s="543" t="s">
        <v>18576</v>
      </c>
      <c r="U308" s="543" t="s">
        <v>17485</v>
      </c>
      <c r="V308" s="543" t="s">
        <v>18577</v>
      </c>
      <c r="X308" s="543" t="s">
        <v>18209</v>
      </c>
      <c r="Y308" s="543" t="s">
        <v>18578</v>
      </c>
      <c r="Z308" s="543" t="s">
        <v>18579</v>
      </c>
      <c r="AA308" s="543" t="s">
        <v>18580</v>
      </c>
      <c r="AB308" s="543" t="s">
        <v>18581</v>
      </c>
      <c r="AC308" s="543" t="s">
        <v>6154</v>
      </c>
      <c r="AD308" s="543" t="s">
        <v>6155</v>
      </c>
      <c r="AE308" s="543" t="s">
        <v>18582</v>
      </c>
      <c r="AF308" s="543" t="s">
        <v>18583</v>
      </c>
      <c r="AG308" s="543" t="s">
        <v>18584</v>
      </c>
      <c r="AI308" s="543" t="s">
        <v>5515</v>
      </c>
      <c r="AJ308" s="543" t="s">
        <v>18585</v>
      </c>
      <c r="AK308" s="543" t="s">
        <v>5759</v>
      </c>
      <c r="AL308" s="543" t="s">
        <v>5759</v>
      </c>
      <c r="AM308" s="543" t="s">
        <v>5759</v>
      </c>
      <c r="AN308" s="543" t="s">
        <v>18586</v>
      </c>
      <c r="AO308" s="543" t="s">
        <v>18587</v>
      </c>
      <c r="AP308" s="543" t="s">
        <v>18588</v>
      </c>
      <c r="AQ308" s="543" t="s">
        <v>18586</v>
      </c>
      <c r="AR308" s="543" t="s">
        <v>18581</v>
      </c>
      <c r="AS308" s="543" t="s">
        <v>18589</v>
      </c>
      <c r="AT308" s="543" t="s">
        <v>18589</v>
      </c>
      <c r="AU308" s="543" t="s">
        <v>18579</v>
      </c>
    </row>
    <row r="309" spans="1:47" x14ac:dyDescent="0.15">
      <c r="A309" s="543">
        <v>308</v>
      </c>
      <c r="B309" s="544">
        <v>3906218</v>
      </c>
      <c r="C309" s="545" t="s">
        <v>18590</v>
      </c>
      <c r="D309" s="543" t="s">
        <v>18590</v>
      </c>
      <c r="E309" s="543" t="s">
        <v>14532</v>
      </c>
      <c r="F309" s="543" t="s">
        <v>18591</v>
      </c>
      <c r="H309" s="543" t="s">
        <v>18592</v>
      </c>
      <c r="I309" s="543" t="s">
        <v>18592</v>
      </c>
      <c r="J309" s="543" t="s">
        <v>18592</v>
      </c>
      <c r="M309" s="543" t="s">
        <v>5750</v>
      </c>
      <c r="N309" s="543" t="s">
        <v>18593</v>
      </c>
      <c r="O309" s="543" t="s">
        <v>3723</v>
      </c>
      <c r="P309" s="543" t="s">
        <v>3723</v>
      </c>
      <c r="Q309" s="543" t="s">
        <v>3723</v>
      </c>
      <c r="R309" s="543" t="s">
        <v>3722</v>
      </c>
      <c r="V309" s="543" t="s">
        <v>18594</v>
      </c>
      <c r="X309" s="543" t="s">
        <v>16693</v>
      </c>
      <c r="Y309" s="543" t="s">
        <v>18595</v>
      </c>
      <c r="Z309" s="543" t="s">
        <v>18596</v>
      </c>
      <c r="AA309" s="543" t="s">
        <v>18597</v>
      </c>
      <c r="AB309" s="543" t="s">
        <v>18598</v>
      </c>
      <c r="AC309" s="543" t="s">
        <v>6154</v>
      </c>
      <c r="AD309" s="543" t="s">
        <v>6155</v>
      </c>
      <c r="AE309" s="543" t="s">
        <v>3724</v>
      </c>
      <c r="AF309" s="543" t="s">
        <v>18599</v>
      </c>
      <c r="AG309" s="543" t="s">
        <v>18600</v>
      </c>
      <c r="AH309" s="543" t="s">
        <v>18601</v>
      </c>
      <c r="AI309" s="543" t="s">
        <v>5519</v>
      </c>
      <c r="AJ309" s="543" t="s">
        <v>18602</v>
      </c>
      <c r="AK309" s="543" t="s">
        <v>5759</v>
      </c>
      <c r="AL309" s="543" t="s">
        <v>5759</v>
      </c>
      <c r="AM309" s="543" t="s">
        <v>5759</v>
      </c>
      <c r="AN309" s="543" t="s">
        <v>18603</v>
      </c>
      <c r="AS309" s="543" t="s">
        <v>18596</v>
      </c>
      <c r="AT309" s="543" t="s">
        <v>18596</v>
      </c>
      <c r="AU309" s="543" t="s">
        <v>18596</v>
      </c>
    </row>
    <row r="310" spans="1:47" x14ac:dyDescent="0.15">
      <c r="A310" s="543">
        <v>309</v>
      </c>
      <c r="B310" s="544">
        <v>4324540</v>
      </c>
      <c r="C310" s="545" t="s">
        <v>18604</v>
      </c>
      <c r="D310" s="543" t="s">
        <v>18604</v>
      </c>
      <c r="E310" s="543" t="s">
        <v>14559</v>
      </c>
      <c r="F310" s="543" t="s">
        <v>18605</v>
      </c>
      <c r="H310" s="543" t="s">
        <v>18606</v>
      </c>
      <c r="I310" s="543" t="s">
        <v>18607</v>
      </c>
      <c r="J310" s="543" t="s">
        <v>18607</v>
      </c>
      <c r="M310" s="543" t="s">
        <v>5750</v>
      </c>
      <c r="N310" s="543" t="s">
        <v>18608</v>
      </c>
      <c r="O310" s="543" t="s">
        <v>18435</v>
      </c>
      <c r="P310" s="543" t="s">
        <v>18435</v>
      </c>
      <c r="Q310" s="543" t="s">
        <v>18435</v>
      </c>
      <c r="R310" s="543" t="s">
        <v>14571</v>
      </c>
      <c r="S310" s="543" t="s">
        <v>5849</v>
      </c>
      <c r="T310" s="543" t="s">
        <v>18609</v>
      </c>
      <c r="U310" s="543" t="s">
        <v>18610</v>
      </c>
      <c r="V310" s="543" t="s">
        <v>18611</v>
      </c>
      <c r="X310" s="543" t="s">
        <v>18612</v>
      </c>
      <c r="Y310" s="543" t="s">
        <v>18613</v>
      </c>
      <c r="Z310" s="543" t="s">
        <v>18614</v>
      </c>
      <c r="AA310" s="543" t="s">
        <v>18615</v>
      </c>
      <c r="AB310" s="543" t="s">
        <v>18616</v>
      </c>
      <c r="AC310" s="543" t="s">
        <v>6154</v>
      </c>
      <c r="AD310" s="543" t="s">
        <v>6155</v>
      </c>
      <c r="AE310" s="543" t="s">
        <v>18617</v>
      </c>
      <c r="AF310" s="543" t="s">
        <v>18618</v>
      </c>
      <c r="AG310" s="543" t="s">
        <v>18619</v>
      </c>
      <c r="AH310" s="543" t="s">
        <v>18620</v>
      </c>
      <c r="AI310" s="543" t="s">
        <v>5522</v>
      </c>
      <c r="AK310" s="543" t="s">
        <v>5759</v>
      </c>
      <c r="AL310" s="543" t="s">
        <v>5759</v>
      </c>
      <c r="AM310" s="543" t="s">
        <v>5759</v>
      </c>
      <c r="AN310" s="543" t="s">
        <v>18621</v>
      </c>
      <c r="AO310" s="543" t="s">
        <v>18622</v>
      </c>
      <c r="AP310" s="543" t="s">
        <v>18623</v>
      </c>
      <c r="AQ310" s="543" t="s">
        <v>18622</v>
      </c>
      <c r="AR310" s="543" t="s">
        <v>18623</v>
      </c>
      <c r="AS310" s="543" t="s">
        <v>18624</v>
      </c>
      <c r="AT310" s="543" t="s">
        <v>18625</v>
      </c>
      <c r="AU310" s="543" t="s">
        <v>18614</v>
      </c>
    </row>
    <row r="311" spans="1:47" x14ac:dyDescent="0.15">
      <c r="A311" s="543">
        <v>310</v>
      </c>
      <c r="B311" s="544">
        <v>3935907</v>
      </c>
      <c r="C311" s="545" t="s">
        <v>14595</v>
      </c>
      <c r="D311" s="543" t="s">
        <v>14595</v>
      </c>
      <c r="E311" s="543" t="s">
        <v>14593</v>
      </c>
      <c r="F311" s="543" t="s">
        <v>18626</v>
      </c>
      <c r="H311" s="543" t="s">
        <v>1126</v>
      </c>
      <c r="I311" s="543" t="s">
        <v>1126</v>
      </c>
      <c r="J311" s="543" t="s">
        <v>1126</v>
      </c>
      <c r="M311" s="543" t="s">
        <v>5750</v>
      </c>
      <c r="N311" s="543" t="s">
        <v>18627</v>
      </c>
      <c r="O311" s="543" t="s">
        <v>3735</v>
      </c>
      <c r="P311" s="543" t="s">
        <v>3735</v>
      </c>
      <c r="Q311" s="543" t="s">
        <v>3735</v>
      </c>
      <c r="R311" s="543" t="s">
        <v>3734</v>
      </c>
      <c r="V311" s="543" t="s">
        <v>18628</v>
      </c>
      <c r="X311" s="543" t="s">
        <v>6360</v>
      </c>
      <c r="Y311" s="543" t="s">
        <v>18629</v>
      </c>
      <c r="Z311" s="543" t="s">
        <v>18630</v>
      </c>
      <c r="AA311" s="543" t="s">
        <v>18631</v>
      </c>
      <c r="AB311" s="543" t="s">
        <v>18632</v>
      </c>
      <c r="AC311" s="543" t="s">
        <v>6154</v>
      </c>
      <c r="AD311" s="543" t="s">
        <v>6155</v>
      </c>
      <c r="AE311" s="543" t="s">
        <v>18633</v>
      </c>
      <c r="AF311" s="543" t="s">
        <v>18634</v>
      </c>
      <c r="AG311" s="543" t="s">
        <v>18635</v>
      </c>
      <c r="AH311" s="543" t="s">
        <v>18636</v>
      </c>
      <c r="AI311" s="543" t="s">
        <v>5524</v>
      </c>
      <c r="AJ311" s="543" t="s">
        <v>18637</v>
      </c>
      <c r="AK311" s="543" t="s">
        <v>6388</v>
      </c>
      <c r="AL311" s="543" t="s">
        <v>6388</v>
      </c>
      <c r="AM311" s="543" t="s">
        <v>6388</v>
      </c>
      <c r="AN311" s="543" t="s">
        <v>18638</v>
      </c>
      <c r="AO311" s="543" t="s">
        <v>18638</v>
      </c>
      <c r="AP311" s="543" t="s">
        <v>18632</v>
      </c>
      <c r="AS311" s="543" t="s">
        <v>18639</v>
      </c>
      <c r="AT311" s="543" t="s">
        <v>18640</v>
      </c>
      <c r="AU311" s="543" t="s">
        <v>18630</v>
      </c>
    </row>
    <row r="312" spans="1:47" x14ac:dyDescent="0.15">
      <c r="A312" s="543">
        <v>311</v>
      </c>
      <c r="B312" s="544">
        <v>3962057</v>
      </c>
      <c r="C312" s="545" t="s">
        <v>14674</v>
      </c>
      <c r="D312" s="543" t="s">
        <v>14674</v>
      </c>
      <c r="E312" s="543" t="s">
        <v>14672</v>
      </c>
      <c r="F312" s="543" t="s">
        <v>18641</v>
      </c>
      <c r="H312" s="546">
        <v>20</v>
      </c>
      <c r="I312" s="546" t="s">
        <v>18642</v>
      </c>
      <c r="J312" s="546" t="s">
        <v>18642</v>
      </c>
      <c r="M312" s="543" t="s">
        <v>5750</v>
      </c>
      <c r="N312" s="543" t="s">
        <v>18643</v>
      </c>
      <c r="O312" s="543" t="s">
        <v>14685</v>
      </c>
      <c r="P312" s="543" t="s">
        <v>14685</v>
      </c>
      <c r="Q312" s="543" t="s">
        <v>14685</v>
      </c>
      <c r="R312" s="543" t="s">
        <v>14688</v>
      </c>
      <c r="S312" s="543" t="s">
        <v>5750</v>
      </c>
      <c r="T312" s="543" t="s">
        <v>18644</v>
      </c>
      <c r="U312" s="543" t="s">
        <v>6617</v>
      </c>
      <c r="V312" s="543" t="s">
        <v>18645</v>
      </c>
      <c r="X312" s="543" t="s">
        <v>18455</v>
      </c>
      <c r="Y312" s="543" t="s">
        <v>18646</v>
      </c>
      <c r="Z312" s="543" t="s">
        <v>18647</v>
      </c>
      <c r="AA312" s="543" t="s">
        <v>18648</v>
      </c>
      <c r="AB312" s="543" t="s">
        <v>18649</v>
      </c>
      <c r="AC312" s="543" t="s">
        <v>5755</v>
      </c>
      <c r="AD312" s="543" t="s">
        <v>16175</v>
      </c>
      <c r="AE312" s="543" t="s">
        <v>14686</v>
      </c>
      <c r="AF312" s="543" t="s">
        <v>18650</v>
      </c>
      <c r="AG312" s="543" t="s">
        <v>18651</v>
      </c>
      <c r="AH312" s="543" t="s">
        <v>18652</v>
      </c>
      <c r="AI312" s="543" t="s">
        <v>5529</v>
      </c>
      <c r="AJ312" s="543" t="s">
        <v>18653</v>
      </c>
      <c r="AK312" s="543" t="s">
        <v>5759</v>
      </c>
      <c r="AL312" s="543" t="s">
        <v>5759</v>
      </c>
      <c r="AM312" s="543" t="s">
        <v>5759</v>
      </c>
      <c r="AN312" s="543" t="s">
        <v>18654</v>
      </c>
      <c r="AO312" s="543" t="s">
        <v>18654</v>
      </c>
      <c r="AP312" s="543" t="s">
        <v>18649</v>
      </c>
      <c r="AQ312" s="543" t="s">
        <v>18654</v>
      </c>
      <c r="AR312" s="543" t="s">
        <v>18649</v>
      </c>
      <c r="AS312" s="543" t="s">
        <v>18647</v>
      </c>
      <c r="AT312" s="543" t="s">
        <v>18655</v>
      </c>
      <c r="AU312" s="543" t="s">
        <v>18647</v>
      </c>
    </row>
    <row r="313" spans="1:47" x14ac:dyDescent="0.15">
      <c r="A313" s="543">
        <v>312</v>
      </c>
      <c r="B313" s="544">
        <v>4198113</v>
      </c>
      <c r="C313" s="545" t="s">
        <v>14712</v>
      </c>
      <c r="D313" s="543" t="s">
        <v>18656</v>
      </c>
      <c r="E313" s="543" t="s">
        <v>14710</v>
      </c>
      <c r="F313" s="543" t="s">
        <v>18657</v>
      </c>
      <c r="H313" s="543" t="s">
        <v>1125</v>
      </c>
      <c r="I313" s="543" t="s">
        <v>1125</v>
      </c>
      <c r="J313" s="543" t="s">
        <v>1125</v>
      </c>
      <c r="K313" s="543" t="s">
        <v>14714</v>
      </c>
      <c r="L313" s="543" t="s">
        <v>18658</v>
      </c>
      <c r="M313" s="543" t="s">
        <v>5750</v>
      </c>
      <c r="N313" s="543" t="s">
        <v>18659</v>
      </c>
      <c r="O313" s="543" t="s">
        <v>14708</v>
      </c>
      <c r="P313" s="543" t="s">
        <v>14708</v>
      </c>
      <c r="Q313" s="543" t="s">
        <v>14708</v>
      </c>
      <c r="R313" s="543" t="s">
        <v>14725</v>
      </c>
      <c r="S313" s="543" t="s">
        <v>5914</v>
      </c>
      <c r="T313" s="543" t="s">
        <v>18660</v>
      </c>
      <c r="U313" s="543" t="s">
        <v>18661</v>
      </c>
      <c r="W313" s="543" t="s">
        <v>18662</v>
      </c>
      <c r="X313" s="543" t="s">
        <v>18663</v>
      </c>
      <c r="Y313" s="543" t="s">
        <v>18664</v>
      </c>
      <c r="Z313" s="543" t="s">
        <v>18665</v>
      </c>
      <c r="AA313" s="543" t="s">
        <v>18666</v>
      </c>
      <c r="AB313" s="543" t="s">
        <v>18667</v>
      </c>
      <c r="AC313" s="543" t="s">
        <v>6154</v>
      </c>
      <c r="AD313" s="543" t="s">
        <v>6155</v>
      </c>
      <c r="AE313" s="543" t="s">
        <v>18668</v>
      </c>
      <c r="AF313" s="543" t="s">
        <v>18669</v>
      </c>
      <c r="AG313" s="543" t="s">
        <v>18670</v>
      </c>
      <c r="AH313" s="543" t="s">
        <v>18671</v>
      </c>
      <c r="AI313" s="543" t="s">
        <v>14735</v>
      </c>
      <c r="AJ313" s="543" t="s">
        <v>18672</v>
      </c>
      <c r="AK313" s="543" t="s">
        <v>5759</v>
      </c>
      <c r="AL313" s="543" t="s">
        <v>5759</v>
      </c>
      <c r="AM313" s="543" t="s">
        <v>5759</v>
      </c>
      <c r="AN313" s="543" t="s">
        <v>18673</v>
      </c>
      <c r="AO313" s="543" t="s">
        <v>18674</v>
      </c>
      <c r="AP313" s="543" t="s">
        <v>18675</v>
      </c>
      <c r="AQ313" s="543" t="s">
        <v>18674</v>
      </c>
      <c r="AR313" s="543" t="s">
        <v>18675</v>
      </c>
      <c r="AS313" s="543" t="s">
        <v>18676</v>
      </c>
      <c r="AT313" s="543" t="s">
        <v>18677</v>
      </c>
      <c r="AU313" s="543" t="s">
        <v>18665</v>
      </c>
    </row>
    <row r="314" spans="1:47" x14ac:dyDescent="0.15">
      <c r="A314" s="543">
        <v>313</v>
      </c>
      <c r="B314" s="544">
        <v>3867926</v>
      </c>
      <c r="C314" s="545" t="s">
        <v>14791</v>
      </c>
      <c r="D314" s="543" t="s">
        <v>14791</v>
      </c>
      <c r="E314" s="543" t="s">
        <v>14789</v>
      </c>
      <c r="F314" s="543" t="s">
        <v>18678</v>
      </c>
      <c r="H314" s="543" t="s">
        <v>18679</v>
      </c>
      <c r="I314" s="543" t="s">
        <v>2285</v>
      </c>
      <c r="J314" s="543" t="s">
        <v>2285</v>
      </c>
      <c r="K314" s="543" t="s">
        <v>14791</v>
      </c>
      <c r="L314" s="543" t="s">
        <v>18680</v>
      </c>
      <c r="M314" s="543" t="s">
        <v>5750</v>
      </c>
      <c r="N314" s="543" t="s">
        <v>18453</v>
      </c>
      <c r="O314" s="543" t="s">
        <v>18681</v>
      </c>
      <c r="P314" s="543" t="s">
        <v>18681</v>
      </c>
      <c r="Q314" s="543" t="s">
        <v>18681</v>
      </c>
      <c r="R314" s="543" t="s">
        <v>2262</v>
      </c>
      <c r="S314" s="543" t="s">
        <v>5750</v>
      </c>
      <c r="T314" s="543" t="s">
        <v>18682</v>
      </c>
      <c r="U314" s="543" t="s">
        <v>18683</v>
      </c>
      <c r="W314" s="543" t="s">
        <v>18684</v>
      </c>
      <c r="X314" s="543" t="s">
        <v>18685</v>
      </c>
      <c r="Y314" s="543" t="s">
        <v>18686</v>
      </c>
      <c r="Z314" s="543" t="s">
        <v>18687</v>
      </c>
      <c r="AA314" s="543" t="s">
        <v>18688</v>
      </c>
      <c r="AB314" s="543" t="s">
        <v>18689</v>
      </c>
      <c r="AC314" s="543" t="s">
        <v>5755</v>
      </c>
      <c r="AD314" s="543" t="s">
        <v>16175</v>
      </c>
      <c r="AE314" s="543" t="s">
        <v>18690</v>
      </c>
      <c r="AF314" s="543" t="s">
        <v>18691</v>
      </c>
      <c r="AG314" s="543" t="s">
        <v>18692</v>
      </c>
      <c r="AH314" s="543" t="s">
        <v>18693</v>
      </c>
      <c r="AI314" s="543" t="s">
        <v>14809</v>
      </c>
      <c r="AJ314" s="543" t="s">
        <v>18694</v>
      </c>
      <c r="AK314" s="543" t="s">
        <v>6388</v>
      </c>
      <c r="AL314" s="543" t="s">
        <v>6388</v>
      </c>
      <c r="AM314" s="543" t="s">
        <v>6388</v>
      </c>
      <c r="AN314" s="543" t="s">
        <v>18695</v>
      </c>
      <c r="AO314" s="543" t="s">
        <v>18695</v>
      </c>
      <c r="AP314" s="543" t="s">
        <v>18689</v>
      </c>
      <c r="AQ314" s="543" t="s">
        <v>18695</v>
      </c>
      <c r="AR314" s="543" t="s">
        <v>18689</v>
      </c>
      <c r="AS314" s="543" t="s">
        <v>18696</v>
      </c>
      <c r="AT314" s="543" t="s">
        <v>18697</v>
      </c>
      <c r="AU314" s="543" t="s">
        <v>18687</v>
      </c>
    </row>
    <row r="315" spans="1:47" x14ac:dyDescent="0.15">
      <c r="A315" s="543">
        <v>314</v>
      </c>
      <c r="B315" s="544">
        <v>4632809</v>
      </c>
      <c r="C315" s="545" t="s">
        <v>14818</v>
      </c>
      <c r="D315" s="543" t="s">
        <v>14818</v>
      </c>
      <c r="E315" s="543" t="s">
        <v>14816</v>
      </c>
      <c r="F315" s="543" t="s">
        <v>18698</v>
      </c>
      <c r="H315" s="543" t="s">
        <v>2316</v>
      </c>
      <c r="I315" s="543" t="s">
        <v>2316</v>
      </c>
      <c r="J315" s="543" t="s">
        <v>2316</v>
      </c>
      <c r="M315" s="543" t="s">
        <v>5750</v>
      </c>
      <c r="N315" s="543" t="s">
        <v>18699</v>
      </c>
      <c r="O315" s="543" t="s">
        <v>2298</v>
      </c>
      <c r="P315" s="543" t="s">
        <v>2298</v>
      </c>
      <c r="Q315" s="543" t="s">
        <v>2298</v>
      </c>
      <c r="R315" s="543" t="s">
        <v>2297</v>
      </c>
      <c r="V315" s="543" t="s">
        <v>18700</v>
      </c>
      <c r="X315" s="543" t="s">
        <v>18701</v>
      </c>
      <c r="Y315" s="543" t="s">
        <v>18702</v>
      </c>
      <c r="Z315" s="543" t="s">
        <v>18703</v>
      </c>
      <c r="AA315" s="543" t="s">
        <v>18704</v>
      </c>
      <c r="AB315" s="543" t="s">
        <v>18705</v>
      </c>
      <c r="AC315" s="543" t="s">
        <v>5755</v>
      </c>
      <c r="AD315" s="543" t="s">
        <v>16175</v>
      </c>
      <c r="AE315" s="543" t="s">
        <v>18706</v>
      </c>
      <c r="AF315" s="543" t="s">
        <v>18707</v>
      </c>
      <c r="AG315" s="543" t="s">
        <v>18708</v>
      </c>
      <c r="AI315" s="543" t="s">
        <v>5560</v>
      </c>
      <c r="AJ315" s="543" t="s">
        <v>18709</v>
      </c>
      <c r="AK315" s="543" t="s">
        <v>5759</v>
      </c>
      <c r="AL315" s="543" t="s">
        <v>5759</v>
      </c>
      <c r="AM315" s="543" t="s">
        <v>5759</v>
      </c>
      <c r="AN315" s="543" t="s">
        <v>18710</v>
      </c>
      <c r="AS315" s="543" t="s">
        <v>18711</v>
      </c>
      <c r="AT315" s="543" t="s">
        <v>18712</v>
      </c>
      <c r="AU315" s="543" t="s">
        <v>18703</v>
      </c>
    </row>
    <row r="316" spans="1:47" x14ac:dyDescent="0.15">
      <c r="A316" s="543">
        <v>315</v>
      </c>
      <c r="B316" s="544">
        <v>4094016</v>
      </c>
      <c r="C316" s="545" t="s">
        <v>18713</v>
      </c>
      <c r="D316" s="543" t="s">
        <v>18713</v>
      </c>
      <c r="E316" s="543" t="s">
        <v>14843</v>
      </c>
      <c r="F316" s="543" t="s">
        <v>18714</v>
      </c>
      <c r="H316" s="543" t="s">
        <v>523</v>
      </c>
      <c r="I316" s="543" t="s">
        <v>523</v>
      </c>
      <c r="J316" s="543" t="s">
        <v>523</v>
      </c>
      <c r="M316" s="543" t="s">
        <v>5750</v>
      </c>
      <c r="N316" s="543" t="s">
        <v>17734</v>
      </c>
      <c r="O316" s="543" t="s">
        <v>504</v>
      </c>
      <c r="P316" s="543" t="s">
        <v>504</v>
      </c>
      <c r="Q316" s="543" t="s">
        <v>504</v>
      </c>
      <c r="R316" s="543" t="s">
        <v>14855</v>
      </c>
      <c r="V316" s="543" t="s">
        <v>18715</v>
      </c>
      <c r="X316" s="543" t="s">
        <v>18716</v>
      </c>
      <c r="Y316" s="543" t="s">
        <v>18717</v>
      </c>
      <c r="Z316" s="543" t="s">
        <v>18718</v>
      </c>
      <c r="AA316" s="543" t="s">
        <v>18719</v>
      </c>
      <c r="AB316" s="543" t="s">
        <v>18720</v>
      </c>
      <c r="AC316" s="543" t="s">
        <v>6154</v>
      </c>
      <c r="AD316" s="543" t="s">
        <v>6155</v>
      </c>
      <c r="AE316" s="543" t="s">
        <v>504</v>
      </c>
      <c r="AF316" s="543" t="s">
        <v>18721</v>
      </c>
      <c r="AG316" s="543" t="s">
        <v>18722</v>
      </c>
      <c r="AJ316" s="543" t="s">
        <v>18723</v>
      </c>
      <c r="AK316" s="543" t="s">
        <v>6388</v>
      </c>
      <c r="AL316" s="543" t="s">
        <v>6388</v>
      </c>
      <c r="AM316" s="543" t="s">
        <v>6388</v>
      </c>
      <c r="AN316" s="543" t="s">
        <v>18724</v>
      </c>
      <c r="AS316" s="543" t="s">
        <v>18725</v>
      </c>
      <c r="AT316" s="543" t="s">
        <v>18725</v>
      </c>
      <c r="AU316" s="543" t="s">
        <v>18718</v>
      </c>
    </row>
    <row r="317" spans="1:47" x14ac:dyDescent="0.15">
      <c r="A317" s="543">
        <v>316</v>
      </c>
      <c r="B317" s="544">
        <v>4487880</v>
      </c>
      <c r="C317" s="545" t="s">
        <v>18726</v>
      </c>
      <c r="D317" s="543" t="s">
        <v>18726</v>
      </c>
      <c r="E317" s="543" t="s">
        <v>14871</v>
      </c>
      <c r="F317" s="543" t="s">
        <v>18727</v>
      </c>
      <c r="I317" s="543" t="s">
        <v>2347</v>
      </c>
      <c r="J317" s="543" t="s">
        <v>2347</v>
      </c>
      <c r="M317" s="543" t="s">
        <v>5750</v>
      </c>
      <c r="N317" s="543" t="s">
        <v>18577</v>
      </c>
      <c r="O317" s="543" t="s">
        <v>2332</v>
      </c>
      <c r="P317" s="543" t="s">
        <v>2332</v>
      </c>
      <c r="Q317" s="543" t="s">
        <v>2332</v>
      </c>
      <c r="R317" s="543" t="s">
        <v>2331</v>
      </c>
      <c r="S317" s="543" t="s">
        <v>5750</v>
      </c>
      <c r="T317" s="543" t="s">
        <v>18728</v>
      </c>
      <c r="U317" s="543" t="s">
        <v>18729</v>
      </c>
      <c r="V317" s="543" t="s">
        <v>18730</v>
      </c>
      <c r="X317" s="543" t="s">
        <v>18731</v>
      </c>
      <c r="Y317" s="543" t="s">
        <v>18732</v>
      </c>
      <c r="Z317" s="543" t="s">
        <v>18733</v>
      </c>
      <c r="AB317" s="543" t="s">
        <v>18734</v>
      </c>
      <c r="AC317" s="543" t="s">
        <v>5755</v>
      </c>
      <c r="AD317" s="543" t="s">
        <v>16175</v>
      </c>
      <c r="AE317" s="543" t="s">
        <v>18735</v>
      </c>
      <c r="AF317" s="543" t="s">
        <v>18736</v>
      </c>
      <c r="AG317" s="543" t="s">
        <v>18737</v>
      </c>
      <c r="AH317" s="543" t="s">
        <v>18738</v>
      </c>
      <c r="AI317" s="543" t="s">
        <v>5567</v>
      </c>
      <c r="AJ317" s="543" t="s">
        <v>18739</v>
      </c>
      <c r="AK317" s="543" t="s">
        <v>5759</v>
      </c>
      <c r="AL317" s="543" t="s">
        <v>5759</v>
      </c>
      <c r="AM317" s="543" t="s">
        <v>5759</v>
      </c>
      <c r="AN317" s="543" t="s">
        <v>18740</v>
      </c>
      <c r="AO317" s="543" t="s">
        <v>18741</v>
      </c>
      <c r="AP317" s="543" t="s">
        <v>18742</v>
      </c>
      <c r="AQ317" s="543" t="s">
        <v>18740</v>
      </c>
      <c r="AR317" s="543" t="s">
        <v>18734</v>
      </c>
      <c r="AS317" s="543" t="s">
        <v>18733</v>
      </c>
      <c r="AT317" s="543" t="s">
        <v>18733</v>
      </c>
      <c r="AU317" s="543" t="s">
        <v>18733</v>
      </c>
    </row>
    <row r="318" spans="1:47" x14ac:dyDescent="0.15">
      <c r="A318" s="543">
        <v>317</v>
      </c>
      <c r="B318" s="544">
        <v>4058072</v>
      </c>
      <c r="C318" s="545" t="s">
        <v>14898</v>
      </c>
      <c r="D318" s="543" t="s">
        <v>14898</v>
      </c>
      <c r="E318" s="543" t="s">
        <v>14896</v>
      </c>
      <c r="F318" s="543" t="s">
        <v>18743</v>
      </c>
      <c r="H318" s="543" t="s">
        <v>18744</v>
      </c>
      <c r="I318" s="543" t="s">
        <v>1152</v>
      </c>
      <c r="J318" s="543" t="s">
        <v>1152</v>
      </c>
      <c r="K318" s="543" t="s">
        <v>14898</v>
      </c>
      <c r="L318" s="543" t="s">
        <v>18745</v>
      </c>
      <c r="M318" s="543" t="s">
        <v>5750</v>
      </c>
      <c r="N318" s="543" t="s">
        <v>18746</v>
      </c>
      <c r="O318" s="543" t="s">
        <v>1132</v>
      </c>
      <c r="P318" s="543" t="s">
        <v>1132</v>
      </c>
      <c r="Q318" s="543" t="s">
        <v>1132</v>
      </c>
      <c r="R318" s="543" t="s">
        <v>14908</v>
      </c>
      <c r="S318" s="543" t="s">
        <v>5750</v>
      </c>
      <c r="T318" s="543" t="s">
        <v>18747</v>
      </c>
      <c r="U318" s="543" t="s">
        <v>18748</v>
      </c>
      <c r="W318" s="543" t="s">
        <v>18749</v>
      </c>
      <c r="X318" s="543" t="s">
        <v>18750</v>
      </c>
      <c r="Y318" s="543" t="s">
        <v>18751</v>
      </c>
      <c r="Z318" s="543" t="s">
        <v>18752</v>
      </c>
      <c r="AA318" s="543" t="s">
        <v>18753</v>
      </c>
      <c r="AB318" s="543" t="s">
        <v>18754</v>
      </c>
      <c r="AC318" s="543" t="s">
        <v>5755</v>
      </c>
      <c r="AD318" s="543" t="s">
        <v>16175</v>
      </c>
      <c r="AE318" s="543" t="s">
        <v>18755</v>
      </c>
      <c r="AF318" s="543" t="s">
        <v>18756</v>
      </c>
      <c r="AG318" s="543" t="s">
        <v>18757</v>
      </c>
      <c r="AH318" s="543" t="s">
        <v>18758</v>
      </c>
      <c r="AI318" s="543" t="s">
        <v>5571</v>
      </c>
      <c r="AJ318" s="543" t="s">
        <v>18759</v>
      </c>
      <c r="AK318" s="543" t="s">
        <v>6388</v>
      </c>
      <c r="AL318" s="543" t="s">
        <v>6388</v>
      </c>
      <c r="AM318" s="543" t="s">
        <v>6388</v>
      </c>
      <c r="AN318" s="543" t="s">
        <v>18760</v>
      </c>
      <c r="AO318" s="543" t="s">
        <v>18761</v>
      </c>
      <c r="AP318" s="543" t="s">
        <v>18762</v>
      </c>
      <c r="AQ318" s="543" t="s">
        <v>18760</v>
      </c>
      <c r="AR318" s="543" t="s">
        <v>18754</v>
      </c>
      <c r="AS318" s="543" t="s">
        <v>18763</v>
      </c>
      <c r="AT318" s="543" t="s">
        <v>18764</v>
      </c>
      <c r="AU318" s="543" t="s">
        <v>18752</v>
      </c>
    </row>
    <row r="319" spans="1:47" x14ac:dyDescent="0.15">
      <c r="A319" s="543">
        <v>318</v>
      </c>
      <c r="B319" s="544">
        <v>4064423</v>
      </c>
      <c r="C319" s="545" t="s">
        <v>14936</v>
      </c>
      <c r="D319" s="543" t="s">
        <v>14936</v>
      </c>
      <c r="E319" s="543" t="s">
        <v>14934</v>
      </c>
      <c r="F319" s="543" t="s">
        <v>18765</v>
      </c>
      <c r="H319" s="543" t="s">
        <v>3770</v>
      </c>
      <c r="I319" s="543" t="s">
        <v>3770</v>
      </c>
      <c r="J319" s="543" t="s">
        <v>3770</v>
      </c>
      <c r="K319" s="543" t="s">
        <v>14936</v>
      </c>
      <c r="L319" s="543" t="s">
        <v>18766</v>
      </c>
      <c r="M319" s="543" t="s">
        <v>5750</v>
      </c>
      <c r="N319" s="543" t="s">
        <v>18729</v>
      </c>
      <c r="O319" s="543" t="s">
        <v>18767</v>
      </c>
      <c r="P319" s="543" t="s">
        <v>18767</v>
      </c>
      <c r="Q319" s="543" t="s">
        <v>18767</v>
      </c>
      <c r="R319" s="543" t="s">
        <v>3752</v>
      </c>
      <c r="S319" s="543" t="s">
        <v>5750</v>
      </c>
      <c r="T319" s="543" t="s">
        <v>18768</v>
      </c>
      <c r="U319" s="543" t="s">
        <v>18769</v>
      </c>
      <c r="W319" s="543" t="s">
        <v>18770</v>
      </c>
      <c r="X319" s="543" t="s">
        <v>18771</v>
      </c>
      <c r="Y319" s="543" t="s">
        <v>18772</v>
      </c>
      <c r="Z319" s="543" t="s">
        <v>18773</v>
      </c>
      <c r="AA319" s="543" t="s">
        <v>18774</v>
      </c>
      <c r="AB319" s="543" t="s">
        <v>18775</v>
      </c>
      <c r="AC319" s="543" t="s">
        <v>6154</v>
      </c>
      <c r="AD319" s="543" t="s">
        <v>6155</v>
      </c>
      <c r="AE319" s="543" t="s">
        <v>18776</v>
      </c>
      <c r="AF319" s="543" t="s">
        <v>18777</v>
      </c>
      <c r="AG319" s="543" t="s">
        <v>18778</v>
      </c>
      <c r="AH319" s="543" t="s">
        <v>18779</v>
      </c>
      <c r="AI319" s="543" t="s">
        <v>5585</v>
      </c>
      <c r="AJ319" s="543" t="s">
        <v>18780</v>
      </c>
      <c r="AK319" s="543" t="s">
        <v>5759</v>
      </c>
      <c r="AL319" s="543" t="s">
        <v>5759</v>
      </c>
      <c r="AM319" s="543" t="s">
        <v>5759</v>
      </c>
      <c r="AN319" s="543" t="s">
        <v>18781</v>
      </c>
      <c r="AO319" s="543" t="s">
        <v>18781</v>
      </c>
      <c r="AP319" s="543" t="s">
        <v>18775</v>
      </c>
      <c r="AQ319" s="543" t="s">
        <v>18781</v>
      </c>
      <c r="AR319" s="543" t="s">
        <v>18775</v>
      </c>
      <c r="AS319" s="543" t="s">
        <v>18773</v>
      </c>
      <c r="AT319" s="543" t="s">
        <v>18773</v>
      </c>
      <c r="AU319" s="543" t="s">
        <v>18773</v>
      </c>
    </row>
    <row r="320" spans="1:47" x14ac:dyDescent="0.15">
      <c r="A320" s="543">
        <v>319</v>
      </c>
      <c r="B320" s="544">
        <v>3966892</v>
      </c>
      <c r="C320" s="545" t="s">
        <v>14980</v>
      </c>
      <c r="D320" s="543" t="s">
        <v>14980</v>
      </c>
      <c r="E320" s="543" t="s">
        <v>14978</v>
      </c>
      <c r="F320" s="543" t="s">
        <v>18782</v>
      </c>
      <c r="H320" s="543" t="s">
        <v>18783</v>
      </c>
      <c r="I320" s="543" t="s">
        <v>18783</v>
      </c>
      <c r="J320" s="543" t="s">
        <v>18783</v>
      </c>
      <c r="M320" s="543" t="s">
        <v>5750</v>
      </c>
      <c r="N320" s="543" t="s">
        <v>18784</v>
      </c>
      <c r="O320" s="543" t="s">
        <v>109</v>
      </c>
      <c r="P320" s="543" t="s">
        <v>109</v>
      </c>
      <c r="Q320" s="543" t="s">
        <v>109</v>
      </c>
      <c r="R320" s="543" t="s">
        <v>108</v>
      </c>
      <c r="V320" s="543" t="s">
        <v>18785</v>
      </c>
      <c r="X320" s="543" t="s">
        <v>18438</v>
      </c>
      <c r="Y320" s="543" t="s">
        <v>18786</v>
      </c>
      <c r="Z320" s="543" t="s">
        <v>18787</v>
      </c>
      <c r="AA320" s="543" t="s">
        <v>18788</v>
      </c>
      <c r="AB320" s="543" t="s">
        <v>18789</v>
      </c>
      <c r="AC320" s="543" t="s">
        <v>5755</v>
      </c>
      <c r="AD320" s="543" t="s">
        <v>16175</v>
      </c>
      <c r="AE320" s="543" t="s">
        <v>18790</v>
      </c>
      <c r="AF320" s="543" t="s">
        <v>18791</v>
      </c>
      <c r="AG320" s="543" t="s">
        <v>18792</v>
      </c>
      <c r="AH320" s="543" t="s">
        <v>18793</v>
      </c>
      <c r="AJ320" s="543" t="s">
        <v>18794</v>
      </c>
      <c r="AK320" s="543" t="s">
        <v>6388</v>
      </c>
      <c r="AL320" s="543" t="s">
        <v>6388</v>
      </c>
      <c r="AM320" s="543" t="s">
        <v>6388</v>
      </c>
      <c r="AN320" s="543" t="s">
        <v>18795</v>
      </c>
      <c r="AS320" s="543" t="s">
        <v>18787</v>
      </c>
      <c r="AT320" s="543" t="s">
        <v>18787</v>
      </c>
      <c r="AU320" s="543" t="s">
        <v>18787</v>
      </c>
    </row>
    <row r="321" spans="1:47" x14ac:dyDescent="0.15">
      <c r="A321" s="543">
        <v>320</v>
      </c>
      <c r="B321" s="544">
        <v>4097281</v>
      </c>
      <c r="C321" s="545" t="s">
        <v>15020</v>
      </c>
      <c r="D321" s="543" t="s">
        <v>15020</v>
      </c>
      <c r="E321" s="543" t="s">
        <v>15018</v>
      </c>
      <c r="F321" s="543" t="s">
        <v>18796</v>
      </c>
      <c r="H321" s="543" t="s">
        <v>2393</v>
      </c>
      <c r="I321" s="543" t="s">
        <v>2393</v>
      </c>
      <c r="J321" s="543" t="s">
        <v>2393</v>
      </c>
      <c r="M321" s="543" t="s">
        <v>5750</v>
      </c>
      <c r="N321" s="543" t="s">
        <v>18730</v>
      </c>
      <c r="O321" s="543" t="s">
        <v>2370</v>
      </c>
      <c r="P321" s="543" t="s">
        <v>2370</v>
      </c>
      <c r="Q321" s="543" t="s">
        <v>2370</v>
      </c>
      <c r="R321" s="543" t="s">
        <v>2369</v>
      </c>
      <c r="V321" s="543" t="s">
        <v>18797</v>
      </c>
      <c r="X321" s="543" t="s">
        <v>18190</v>
      </c>
      <c r="Y321" s="543" t="s">
        <v>18798</v>
      </c>
      <c r="Z321" s="543" t="s">
        <v>18799</v>
      </c>
      <c r="AA321" s="543" t="s">
        <v>18800</v>
      </c>
      <c r="AB321" s="543" t="s">
        <v>18801</v>
      </c>
      <c r="AC321" s="543" t="s">
        <v>5755</v>
      </c>
      <c r="AD321" s="543" t="s">
        <v>18802</v>
      </c>
      <c r="AE321" s="543" t="s">
        <v>2371</v>
      </c>
      <c r="AF321" s="543" t="s">
        <v>18803</v>
      </c>
      <c r="AG321" s="543" t="s">
        <v>18804</v>
      </c>
      <c r="AH321" s="543" t="s">
        <v>18805</v>
      </c>
      <c r="AI321" s="543" t="s">
        <v>5589</v>
      </c>
      <c r="AJ321" s="543" t="s">
        <v>18806</v>
      </c>
      <c r="AK321" s="543" t="s">
        <v>6388</v>
      </c>
      <c r="AL321" s="543" t="s">
        <v>6388</v>
      </c>
      <c r="AM321" s="543" t="s">
        <v>6388</v>
      </c>
      <c r="AN321" s="543" t="s">
        <v>18807</v>
      </c>
      <c r="AS321" s="543" t="s">
        <v>18808</v>
      </c>
      <c r="AT321" s="543" t="s">
        <v>18808</v>
      </c>
      <c r="AU321" s="543" t="s">
        <v>18799</v>
      </c>
    </row>
    <row r="322" spans="1:47" x14ac:dyDescent="0.15">
      <c r="A322" s="543">
        <v>321</v>
      </c>
      <c r="B322" s="544">
        <v>3868474</v>
      </c>
      <c r="C322" s="545" t="s">
        <v>15048</v>
      </c>
      <c r="D322" s="543" t="s">
        <v>15048</v>
      </c>
      <c r="E322" s="543" t="s">
        <v>15046</v>
      </c>
      <c r="F322" s="543" t="s">
        <v>18809</v>
      </c>
      <c r="H322" s="543" t="s">
        <v>18810</v>
      </c>
      <c r="I322" s="543" t="s">
        <v>18811</v>
      </c>
      <c r="J322" s="543" t="s">
        <v>18811</v>
      </c>
      <c r="M322" s="543" t="s">
        <v>5750</v>
      </c>
      <c r="N322" s="543" t="s">
        <v>18812</v>
      </c>
      <c r="O322" s="543" t="s">
        <v>2413</v>
      </c>
      <c r="P322" s="543" t="s">
        <v>2413</v>
      </c>
      <c r="Q322" s="543" t="s">
        <v>2413</v>
      </c>
      <c r="R322" s="543" t="s">
        <v>2412</v>
      </c>
      <c r="V322" s="543" t="s">
        <v>18255</v>
      </c>
      <c r="X322" s="543" t="s">
        <v>18685</v>
      </c>
      <c r="Y322" s="543" t="s">
        <v>18813</v>
      </c>
      <c r="Z322" s="543" t="s">
        <v>18814</v>
      </c>
      <c r="AA322" s="543" t="s">
        <v>18815</v>
      </c>
      <c r="AB322" s="543" t="s">
        <v>18816</v>
      </c>
      <c r="AC322" s="543" t="s">
        <v>5755</v>
      </c>
      <c r="AD322" s="543" t="s">
        <v>16175</v>
      </c>
      <c r="AE322" s="543" t="s">
        <v>18817</v>
      </c>
      <c r="AF322" s="543" t="s">
        <v>18818</v>
      </c>
      <c r="AG322" s="543" t="s">
        <v>18819</v>
      </c>
      <c r="AH322" s="543" t="s">
        <v>18820</v>
      </c>
      <c r="AI322" s="543" t="s">
        <v>5594</v>
      </c>
      <c r="AJ322" s="543" t="s">
        <v>18821</v>
      </c>
      <c r="AK322" s="543" t="s">
        <v>6388</v>
      </c>
      <c r="AL322" s="543" t="s">
        <v>6388</v>
      </c>
      <c r="AM322" s="543" t="s">
        <v>6388</v>
      </c>
      <c r="AN322" s="543" t="s">
        <v>18822</v>
      </c>
      <c r="AS322" s="543" t="s">
        <v>18823</v>
      </c>
      <c r="AT322" s="543" t="s">
        <v>18824</v>
      </c>
      <c r="AU322" s="543" t="s">
        <v>18814</v>
      </c>
    </row>
    <row r="323" spans="1:47" x14ac:dyDescent="0.15">
      <c r="A323" s="543">
        <v>322</v>
      </c>
      <c r="B323" s="544">
        <v>4657158</v>
      </c>
      <c r="C323" s="545" t="s">
        <v>15107</v>
      </c>
      <c r="D323" s="543" t="s">
        <v>15107</v>
      </c>
      <c r="E323" s="543" t="s">
        <v>15105</v>
      </c>
      <c r="F323" s="543" t="s">
        <v>18825</v>
      </c>
      <c r="I323" s="543" t="s">
        <v>18826</v>
      </c>
      <c r="J323" s="543" t="s">
        <v>18826</v>
      </c>
      <c r="M323" s="543" t="s">
        <v>5750</v>
      </c>
      <c r="N323" s="543" t="s">
        <v>18827</v>
      </c>
      <c r="O323" s="543" t="s">
        <v>2434</v>
      </c>
      <c r="P323" s="543" t="s">
        <v>2434</v>
      </c>
      <c r="Q323" s="543" t="s">
        <v>2434</v>
      </c>
      <c r="R323" s="543" t="s">
        <v>2433</v>
      </c>
      <c r="V323" s="543" t="s">
        <v>18828</v>
      </c>
      <c r="X323" s="543" t="s">
        <v>18829</v>
      </c>
      <c r="Y323" s="543" t="s">
        <v>18830</v>
      </c>
      <c r="Z323" s="543" t="s">
        <v>18831</v>
      </c>
      <c r="AB323" s="543" t="s">
        <v>18832</v>
      </c>
      <c r="AC323" s="543" t="s">
        <v>5755</v>
      </c>
      <c r="AD323" s="543" t="s">
        <v>16175</v>
      </c>
      <c r="AE323" s="543" t="s">
        <v>18833</v>
      </c>
      <c r="AF323" s="543" t="s">
        <v>18834</v>
      </c>
      <c r="AG323" s="543" t="s">
        <v>18835</v>
      </c>
      <c r="AH323" s="543" t="s">
        <v>18836</v>
      </c>
      <c r="AI323" s="543" t="s">
        <v>5599</v>
      </c>
      <c r="AJ323" s="543" t="s">
        <v>18837</v>
      </c>
      <c r="AK323" s="543" t="s">
        <v>6388</v>
      </c>
      <c r="AL323" s="543" t="s">
        <v>6388</v>
      </c>
      <c r="AM323" s="543" t="s">
        <v>6388</v>
      </c>
      <c r="AN323" s="543" t="s">
        <v>18838</v>
      </c>
      <c r="AS323" s="543" t="s">
        <v>18831</v>
      </c>
      <c r="AT323" s="543" t="s">
        <v>18831</v>
      </c>
      <c r="AU323" s="543" t="s">
        <v>18831</v>
      </c>
    </row>
    <row r="324" spans="1:47" x14ac:dyDescent="0.15">
      <c r="A324" s="543">
        <v>323</v>
      </c>
      <c r="B324" s="544">
        <v>3897181</v>
      </c>
      <c r="C324" s="545" t="s">
        <v>18839</v>
      </c>
      <c r="D324" s="543" t="s">
        <v>18839</v>
      </c>
      <c r="E324" s="543" t="s">
        <v>15141</v>
      </c>
      <c r="F324" s="543" t="s">
        <v>18840</v>
      </c>
      <c r="H324" s="543" t="s">
        <v>18841</v>
      </c>
      <c r="I324" s="543" t="s">
        <v>18842</v>
      </c>
      <c r="J324" s="543" t="s">
        <v>18842</v>
      </c>
      <c r="M324" s="543" t="s">
        <v>5750</v>
      </c>
      <c r="N324" s="543" t="s">
        <v>18843</v>
      </c>
      <c r="O324" s="543" t="s">
        <v>5605</v>
      </c>
      <c r="P324" s="543" t="s">
        <v>5605</v>
      </c>
      <c r="Q324" s="543" t="s">
        <v>5605</v>
      </c>
      <c r="R324" s="543" t="s">
        <v>15159</v>
      </c>
      <c r="S324" s="543" t="s">
        <v>5750</v>
      </c>
      <c r="T324" s="543" t="s">
        <v>18844</v>
      </c>
      <c r="U324" s="543" t="s">
        <v>18845</v>
      </c>
      <c r="V324" s="543" t="s">
        <v>18846</v>
      </c>
      <c r="X324" s="543" t="s">
        <v>18847</v>
      </c>
      <c r="Y324" s="543" t="s">
        <v>18848</v>
      </c>
      <c r="Z324" s="543" t="s">
        <v>18849</v>
      </c>
      <c r="AA324" s="543" t="s">
        <v>18850</v>
      </c>
      <c r="AB324" s="543" t="s">
        <v>18851</v>
      </c>
      <c r="AC324" s="543" t="s">
        <v>5755</v>
      </c>
      <c r="AD324" s="543" t="s">
        <v>16175</v>
      </c>
      <c r="AE324" s="543" t="s">
        <v>18852</v>
      </c>
      <c r="AF324" s="543" t="s">
        <v>18853</v>
      </c>
      <c r="AG324" s="543" t="s">
        <v>18854</v>
      </c>
      <c r="AH324" s="543" t="s">
        <v>18855</v>
      </c>
      <c r="AI324" s="543" t="s">
        <v>5602</v>
      </c>
      <c r="AJ324" s="543" t="s">
        <v>18856</v>
      </c>
      <c r="AK324" s="543" t="s">
        <v>6388</v>
      </c>
      <c r="AL324" s="543" t="s">
        <v>6388</v>
      </c>
      <c r="AM324" s="543" t="s">
        <v>6388</v>
      </c>
      <c r="AN324" s="543" t="s">
        <v>18857</v>
      </c>
      <c r="AO324" s="543" t="s">
        <v>18858</v>
      </c>
      <c r="AP324" s="543" t="s">
        <v>18859</v>
      </c>
      <c r="AQ324" s="543" t="s">
        <v>18860</v>
      </c>
      <c r="AR324" s="543" t="s">
        <v>18861</v>
      </c>
      <c r="AS324" s="543" t="s">
        <v>18862</v>
      </c>
      <c r="AT324" s="543" t="s">
        <v>18863</v>
      </c>
      <c r="AU324" s="543" t="s">
        <v>18849</v>
      </c>
    </row>
    <row r="325" spans="1:47" x14ac:dyDescent="0.15">
      <c r="A325" s="543">
        <v>324</v>
      </c>
      <c r="B325" s="544">
        <v>4006470</v>
      </c>
      <c r="C325" s="545" t="s">
        <v>15188</v>
      </c>
      <c r="D325" s="543" t="s">
        <v>18864</v>
      </c>
      <c r="E325" s="543" t="s">
        <v>15186</v>
      </c>
      <c r="F325" s="543" t="s">
        <v>18865</v>
      </c>
      <c r="I325" s="543" t="s">
        <v>18866</v>
      </c>
      <c r="J325" s="543" t="s">
        <v>18866</v>
      </c>
      <c r="K325" s="543" t="s">
        <v>15190</v>
      </c>
      <c r="L325" s="543" t="s">
        <v>18867</v>
      </c>
      <c r="M325" s="543" t="s">
        <v>5750</v>
      </c>
      <c r="N325" s="543" t="s">
        <v>18099</v>
      </c>
      <c r="O325" s="543" t="s">
        <v>18868</v>
      </c>
      <c r="P325" s="543" t="s">
        <v>18868</v>
      </c>
      <c r="Q325" s="543" t="s">
        <v>18868</v>
      </c>
      <c r="R325" s="543" t="s">
        <v>15198</v>
      </c>
      <c r="S325" s="543" t="s">
        <v>5849</v>
      </c>
      <c r="T325" s="543" t="s">
        <v>18869</v>
      </c>
      <c r="U325" s="543" t="s">
        <v>18870</v>
      </c>
      <c r="W325" s="543" t="s">
        <v>18729</v>
      </c>
      <c r="X325" s="543" t="s">
        <v>18871</v>
      </c>
      <c r="Y325" s="543" t="s">
        <v>18872</v>
      </c>
      <c r="Z325" s="543" t="s">
        <v>18873</v>
      </c>
      <c r="AB325" s="543" t="s">
        <v>18874</v>
      </c>
      <c r="AC325" s="543" t="s">
        <v>6154</v>
      </c>
      <c r="AD325" s="543" t="s">
        <v>6155</v>
      </c>
      <c r="AE325" s="543" t="s">
        <v>1159</v>
      </c>
      <c r="AF325" s="543" t="s">
        <v>18875</v>
      </c>
      <c r="AG325" s="543" t="s">
        <v>18876</v>
      </c>
      <c r="AH325" s="543" t="s">
        <v>18877</v>
      </c>
      <c r="AI325" s="543" t="s">
        <v>5607</v>
      </c>
      <c r="AJ325" s="543" t="s">
        <v>18878</v>
      </c>
      <c r="AK325" s="543" t="s">
        <v>6388</v>
      </c>
      <c r="AL325" s="543" t="s">
        <v>6388</v>
      </c>
      <c r="AM325" s="543" t="s">
        <v>6388</v>
      </c>
      <c r="AN325" s="543" t="s">
        <v>18879</v>
      </c>
      <c r="AO325" s="543" t="s">
        <v>18880</v>
      </c>
      <c r="AP325" s="543" t="s">
        <v>18881</v>
      </c>
      <c r="AQ325" s="543" t="s">
        <v>18882</v>
      </c>
      <c r="AR325" s="543" t="s">
        <v>18883</v>
      </c>
      <c r="AS325" s="543" t="s">
        <v>18873</v>
      </c>
      <c r="AT325" s="543" t="s">
        <v>18873</v>
      </c>
      <c r="AU325" s="543" t="s">
        <v>18873</v>
      </c>
    </row>
    <row r="326" spans="1:47" x14ac:dyDescent="0.15">
      <c r="A326" s="543">
        <v>325</v>
      </c>
      <c r="B326" s="544">
        <v>4021925</v>
      </c>
      <c r="C326" s="545" t="s">
        <v>15241</v>
      </c>
      <c r="D326" s="543" t="s">
        <v>15241</v>
      </c>
      <c r="E326" s="543" t="s">
        <v>15239</v>
      </c>
      <c r="F326" s="543" t="s">
        <v>18884</v>
      </c>
      <c r="H326" s="543" t="s">
        <v>2468</v>
      </c>
      <c r="I326" s="543" t="s">
        <v>2468</v>
      </c>
      <c r="J326" s="543" t="s">
        <v>2468</v>
      </c>
      <c r="K326" s="543" t="s">
        <v>15241</v>
      </c>
      <c r="L326" s="543" t="s">
        <v>18885</v>
      </c>
      <c r="M326" s="543" t="s">
        <v>5750</v>
      </c>
      <c r="N326" s="543" t="s">
        <v>18886</v>
      </c>
      <c r="O326" s="543" t="s">
        <v>1229</v>
      </c>
      <c r="P326" s="543" t="s">
        <v>1229</v>
      </c>
      <c r="Q326" s="543" t="s">
        <v>1229</v>
      </c>
      <c r="R326" s="543" t="s">
        <v>2449</v>
      </c>
      <c r="S326" s="543" t="s">
        <v>5750</v>
      </c>
      <c r="T326" s="543" t="s">
        <v>18887</v>
      </c>
      <c r="U326" s="543" t="s">
        <v>16340</v>
      </c>
      <c r="W326" s="543" t="s">
        <v>18888</v>
      </c>
      <c r="X326" s="543" t="s">
        <v>17348</v>
      </c>
      <c r="Y326" s="543" t="s">
        <v>18889</v>
      </c>
      <c r="Z326" s="543" t="s">
        <v>18890</v>
      </c>
      <c r="AA326" s="543" t="s">
        <v>18891</v>
      </c>
      <c r="AB326" s="543" t="s">
        <v>18892</v>
      </c>
      <c r="AC326" s="543" t="s">
        <v>5755</v>
      </c>
      <c r="AD326" s="543" t="s">
        <v>16175</v>
      </c>
      <c r="AE326" s="543" t="s">
        <v>18893</v>
      </c>
      <c r="AF326" s="543" t="s">
        <v>18894</v>
      </c>
      <c r="AG326" s="543" t="s">
        <v>18895</v>
      </c>
      <c r="AI326" s="543" t="s">
        <v>5609</v>
      </c>
      <c r="AJ326" s="543" t="s">
        <v>18896</v>
      </c>
      <c r="AK326" s="543" t="s">
        <v>6388</v>
      </c>
      <c r="AL326" s="543" t="s">
        <v>6388</v>
      </c>
      <c r="AM326" s="543" t="s">
        <v>6388</v>
      </c>
      <c r="AN326" s="543" t="s">
        <v>18897</v>
      </c>
      <c r="AO326" s="543" t="s">
        <v>18897</v>
      </c>
      <c r="AP326" s="543" t="s">
        <v>18892</v>
      </c>
      <c r="AQ326" s="543" t="s">
        <v>18897</v>
      </c>
      <c r="AR326" s="543" t="s">
        <v>18892</v>
      </c>
      <c r="AS326" s="543" t="s">
        <v>18890</v>
      </c>
      <c r="AT326" s="543" t="s">
        <v>18890</v>
      </c>
      <c r="AU326" s="543" t="s">
        <v>18890</v>
      </c>
    </row>
    <row r="327" spans="1:47" x14ac:dyDescent="0.15">
      <c r="A327" s="543">
        <v>326</v>
      </c>
      <c r="B327" s="544">
        <v>3924587</v>
      </c>
      <c r="C327" s="545" t="s">
        <v>15272</v>
      </c>
      <c r="D327" s="543" t="s">
        <v>15272</v>
      </c>
      <c r="E327" s="543" t="s">
        <v>15270</v>
      </c>
      <c r="F327" s="543" t="s">
        <v>18898</v>
      </c>
      <c r="H327" s="543" t="s">
        <v>18333</v>
      </c>
      <c r="I327" s="543" t="s">
        <v>1194</v>
      </c>
      <c r="J327" s="543" t="s">
        <v>1194</v>
      </c>
      <c r="K327" s="543" t="s">
        <v>15272</v>
      </c>
      <c r="L327" s="543" t="s">
        <v>18899</v>
      </c>
      <c r="M327" s="543" t="s">
        <v>5750</v>
      </c>
      <c r="N327" s="543" t="s">
        <v>18900</v>
      </c>
      <c r="O327" s="543" t="s">
        <v>1176</v>
      </c>
      <c r="P327" s="543" t="s">
        <v>1176</v>
      </c>
      <c r="Q327" s="543" t="s">
        <v>1176</v>
      </c>
      <c r="R327" s="543" t="s">
        <v>15278</v>
      </c>
      <c r="S327" s="543" t="s">
        <v>8100</v>
      </c>
      <c r="T327" s="543" t="s">
        <v>18901</v>
      </c>
      <c r="U327" s="543" t="s">
        <v>18902</v>
      </c>
      <c r="W327" s="543" t="s">
        <v>18903</v>
      </c>
      <c r="X327" s="543" t="s">
        <v>18904</v>
      </c>
      <c r="Y327" s="543" t="s">
        <v>1191</v>
      </c>
      <c r="Z327" s="543" t="s">
        <v>1192</v>
      </c>
      <c r="AA327" s="543" t="s">
        <v>18905</v>
      </c>
      <c r="AB327" s="543" t="s">
        <v>18906</v>
      </c>
      <c r="AC327" s="543" t="s">
        <v>6154</v>
      </c>
      <c r="AD327" s="543" t="s">
        <v>6155</v>
      </c>
      <c r="AE327" s="543" t="s">
        <v>18907</v>
      </c>
      <c r="AF327" s="543" t="s">
        <v>18908</v>
      </c>
      <c r="AG327" s="543" t="s">
        <v>18909</v>
      </c>
      <c r="AH327" s="543" t="s">
        <v>18910</v>
      </c>
      <c r="AI327" s="543" t="s">
        <v>5615</v>
      </c>
      <c r="AJ327" s="543" t="s">
        <v>18911</v>
      </c>
      <c r="AK327" s="543" t="s">
        <v>6388</v>
      </c>
      <c r="AL327" s="543" t="s">
        <v>6388</v>
      </c>
      <c r="AM327" s="543" t="s">
        <v>6388</v>
      </c>
      <c r="AN327" s="543" t="s">
        <v>18912</v>
      </c>
      <c r="AO327" s="543" t="s">
        <v>18912</v>
      </c>
      <c r="AP327" s="543" t="s">
        <v>18906</v>
      </c>
      <c r="AQ327" s="543" t="s">
        <v>18912</v>
      </c>
      <c r="AR327" s="543" t="s">
        <v>18906</v>
      </c>
      <c r="AS327" s="543" t="s">
        <v>1192</v>
      </c>
      <c r="AT327" s="543" t="s">
        <v>1192</v>
      </c>
      <c r="AU327" s="543" t="s">
        <v>1192</v>
      </c>
    </row>
    <row r="328" spans="1:47" x14ac:dyDescent="0.15">
      <c r="A328" s="543">
        <v>327</v>
      </c>
      <c r="B328" s="544">
        <v>4455599</v>
      </c>
      <c r="C328" s="545" t="s">
        <v>15305</v>
      </c>
      <c r="D328" s="543" t="s">
        <v>15305</v>
      </c>
      <c r="E328" s="543" t="s">
        <v>15303</v>
      </c>
      <c r="F328" s="543" t="s">
        <v>18913</v>
      </c>
      <c r="H328" s="543" t="s">
        <v>2508</v>
      </c>
      <c r="I328" s="543" t="s">
        <v>2508</v>
      </c>
      <c r="J328" s="543" t="s">
        <v>2508</v>
      </c>
      <c r="K328" s="543" t="s">
        <v>15305</v>
      </c>
      <c r="L328" s="543" t="s">
        <v>18914</v>
      </c>
      <c r="M328" s="543" t="s">
        <v>5750</v>
      </c>
      <c r="N328" s="543" t="s">
        <v>18915</v>
      </c>
      <c r="O328" s="543" t="s">
        <v>2473</v>
      </c>
      <c r="P328" s="543" t="s">
        <v>2473</v>
      </c>
      <c r="Q328" s="543" t="s">
        <v>2473</v>
      </c>
      <c r="R328" s="543" t="s">
        <v>2472</v>
      </c>
      <c r="S328" s="543" t="s">
        <v>5750</v>
      </c>
      <c r="T328" s="543" t="s">
        <v>18916</v>
      </c>
      <c r="U328" s="543" t="s">
        <v>18917</v>
      </c>
      <c r="W328" s="543" t="s">
        <v>18918</v>
      </c>
      <c r="X328" s="543" t="s">
        <v>18919</v>
      </c>
      <c r="Y328" s="543" t="s">
        <v>18920</v>
      </c>
      <c r="Z328" s="543" t="s">
        <v>18921</v>
      </c>
      <c r="AA328" s="543" t="s">
        <v>18922</v>
      </c>
      <c r="AB328" s="543" t="s">
        <v>18923</v>
      </c>
      <c r="AC328" s="543" t="s">
        <v>5755</v>
      </c>
      <c r="AD328" s="543" t="s">
        <v>16175</v>
      </c>
      <c r="AE328" s="543" t="s">
        <v>2474</v>
      </c>
      <c r="AF328" s="543" t="s">
        <v>18924</v>
      </c>
      <c r="AG328" s="543" t="s">
        <v>18925</v>
      </c>
      <c r="AH328" s="543" t="s">
        <v>18926</v>
      </c>
      <c r="AI328" s="543" t="s">
        <v>5634</v>
      </c>
      <c r="AJ328" s="543" t="s">
        <v>18927</v>
      </c>
      <c r="AK328" s="543" t="s">
        <v>6388</v>
      </c>
      <c r="AL328" s="543" t="s">
        <v>6388</v>
      </c>
      <c r="AM328" s="543" t="s">
        <v>6388</v>
      </c>
      <c r="AN328" s="543" t="s">
        <v>18928</v>
      </c>
      <c r="AO328" s="543" t="s">
        <v>18928</v>
      </c>
      <c r="AP328" s="543" t="s">
        <v>18923</v>
      </c>
      <c r="AQ328" s="543" t="s">
        <v>18928</v>
      </c>
      <c r="AR328" s="543" t="s">
        <v>18923</v>
      </c>
      <c r="AS328" s="543" t="s">
        <v>18921</v>
      </c>
      <c r="AT328" s="543" t="s">
        <v>18921</v>
      </c>
      <c r="AU328" s="543" t="s">
        <v>18921</v>
      </c>
    </row>
    <row r="329" spans="1:47" x14ac:dyDescent="0.15">
      <c r="A329" s="543">
        <v>328</v>
      </c>
      <c r="B329" s="544">
        <v>4543046</v>
      </c>
      <c r="C329" s="545" t="s">
        <v>15351</v>
      </c>
      <c r="D329" s="543" t="s">
        <v>15351</v>
      </c>
      <c r="E329" s="543" t="s">
        <v>15349</v>
      </c>
      <c r="F329" s="543" t="s">
        <v>18929</v>
      </c>
      <c r="H329" s="543" t="s">
        <v>675</v>
      </c>
      <c r="I329" s="543" t="s">
        <v>675</v>
      </c>
      <c r="J329" s="543" t="s">
        <v>675</v>
      </c>
      <c r="K329" s="543" t="s">
        <v>15351</v>
      </c>
      <c r="L329" s="543" t="s">
        <v>18930</v>
      </c>
      <c r="M329" s="543" t="s">
        <v>5750</v>
      </c>
      <c r="N329" s="543" t="s">
        <v>18931</v>
      </c>
      <c r="O329" s="543" t="s">
        <v>18932</v>
      </c>
      <c r="P329" s="543" t="s">
        <v>18932</v>
      </c>
      <c r="Q329" s="543" t="s">
        <v>18932</v>
      </c>
      <c r="R329" s="543" t="s">
        <v>15360</v>
      </c>
      <c r="S329" s="543" t="s">
        <v>5750</v>
      </c>
      <c r="T329" s="543" t="s">
        <v>18933</v>
      </c>
      <c r="U329" s="543" t="s">
        <v>18934</v>
      </c>
      <c r="W329" s="543" t="s">
        <v>18935</v>
      </c>
      <c r="X329" s="543" t="s">
        <v>18936</v>
      </c>
      <c r="Y329" s="543" t="s">
        <v>18937</v>
      </c>
      <c r="Z329" s="543" t="s">
        <v>18938</v>
      </c>
      <c r="AA329" s="543" t="s">
        <v>18939</v>
      </c>
      <c r="AB329" s="543" t="s">
        <v>18940</v>
      </c>
      <c r="AC329" s="543" t="s">
        <v>5755</v>
      </c>
      <c r="AD329" s="543" t="s">
        <v>16175</v>
      </c>
      <c r="AE329" s="543" t="s">
        <v>18941</v>
      </c>
      <c r="AF329" s="543" t="s">
        <v>18942</v>
      </c>
      <c r="AG329" s="543" t="s">
        <v>18943</v>
      </c>
      <c r="AH329" s="543" t="s">
        <v>18944</v>
      </c>
      <c r="AI329" s="543" t="s">
        <v>5637</v>
      </c>
      <c r="AJ329" s="543" t="s">
        <v>18945</v>
      </c>
      <c r="AK329" s="543" t="s">
        <v>5759</v>
      </c>
      <c r="AL329" s="543" t="s">
        <v>5759</v>
      </c>
      <c r="AM329" s="543" t="s">
        <v>5759</v>
      </c>
      <c r="AN329" s="543" t="s">
        <v>18946</v>
      </c>
      <c r="AO329" s="543" t="s">
        <v>18946</v>
      </c>
      <c r="AP329" s="543" t="s">
        <v>18940</v>
      </c>
      <c r="AQ329" s="543" t="s">
        <v>18946</v>
      </c>
      <c r="AR329" s="543" t="s">
        <v>18940</v>
      </c>
      <c r="AS329" s="543" t="s">
        <v>18947</v>
      </c>
      <c r="AT329" s="543" t="s">
        <v>18938</v>
      </c>
      <c r="AU329" s="543" t="s">
        <v>18938</v>
      </c>
    </row>
    <row r="330" spans="1:47" x14ac:dyDescent="0.15">
      <c r="A330" s="543">
        <v>329</v>
      </c>
      <c r="B330" s="544">
        <v>4130215</v>
      </c>
      <c r="C330" s="545" t="s">
        <v>15393</v>
      </c>
      <c r="D330" s="543" t="s">
        <v>15393</v>
      </c>
      <c r="E330" s="543" t="s">
        <v>15391</v>
      </c>
      <c r="F330" s="543" t="s">
        <v>18948</v>
      </c>
      <c r="H330" s="543" t="s">
        <v>18949</v>
      </c>
      <c r="I330" s="543" t="s">
        <v>18950</v>
      </c>
      <c r="J330" s="543" t="s">
        <v>18950</v>
      </c>
      <c r="M330" s="543" t="s">
        <v>5750</v>
      </c>
      <c r="N330" s="543" t="s">
        <v>18951</v>
      </c>
      <c r="O330" s="543" t="s">
        <v>15404</v>
      </c>
      <c r="P330" s="543" t="s">
        <v>15404</v>
      </c>
      <c r="Q330" s="543" t="s">
        <v>15404</v>
      </c>
      <c r="R330" s="543" t="s">
        <v>15407</v>
      </c>
      <c r="V330" s="543" t="s">
        <v>18952</v>
      </c>
      <c r="X330" s="543" t="s">
        <v>18953</v>
      </c>
      <c r="Y330" s="543" t="s">
        <v>18954</v>
      </c>
      <c r="Z330" s="543" t="s">
        <v>18955</v>
      </c>
      <c r="AA330" s="543" t="s">
        <v>18956</v>
      </c>
      <c r="AB330" s="543" t="s">
        <v>18957</v>
      </c>
      <c r="AC330" s="543" t="s">
        <v>5755</v>
      </c>
      <c r="AD330" s="543" t="s">
        <v>16175</v>
      </c>
      <c r="AE330" s="543" t="s">
        <v>15405</v>
      </c>
      <c r="AF330" s="543" t="s">
        <v>18958</v>
      </c>
      <c r="AG330" s="543" t="s">
        <v>18959</v>
      </c>
      <c r="AH330" s="543" t="s">
        <v>18960</v>
      </c>
      <c r="AI330" s="543" t="s">
        <v>5646</v>
      </c>
      <c r="AK330" s="543" t="s">
        <v>6388</v>
      </c>
      <c r="AL330" s="543" t="s">
        <v>6388</v>
      </c>
      <c r="AM330" s="543" t="s">
        <v>6388</v>
      </c>
      <c r="AN330" s="543" t="s">
        <v>18961</v>
      </c>
      <c r="AS330" s="543" t="s">
        <v>18962</v>
      </c>
      <c r="AT330" s="543" t="s">
        <v>18955</v>
      </c>
      <c r="AU330" s="543" t="s">
        <v>18955</v>
      </c>
    </row>
    <row r="331" spans="1:47" x14ac:dyDescent="0.15">
      <c r="A331" s="543">
        <v>330</v>
      </c>
      <c r="B331" s="544">
        <v>4135117</v>
      </c>
      <c r="C331" s="545" t="s">
        <v>15432</v>
      </c>
      <c r="D331" s="543" t="s">
        <v>15432</v>
      </c>
      <c r="E331" s="543" t="s">
        <v>15430</v>
      </c>
      <c r="F331" s="543" t="s">
        <v>18963</v>
      </c>
      <c r="H331" s="543" t="s">
        <v>3809</v>
      </c>
      <c r="I331" s="543" t="s">
        <v>3808</v>
      </c>
      <c r="J331" s="543" t="s">
        <v>3808</v>
      </c>
      <c r="M331" s="543" t="s">
        <v>5750</v>
      </c>
      <c r="N331" s="543" t="s">
        <v>18964</v>
      </c>
      <c r="O331" s="543" t="s">
        <v>3792</v>
      </c>
      <c r="P331" s="543" t="s">
        <v>3792</v>
      </c>
      <c r="Q331" s="543" t="s">
        <v>3792</v>
      </c>
      <c r="R331" s="543" t="s">
        <v>3790</v>
      </c>
      <c r="S331" s="543" t="s">
        <v>6060</v>
      </c>
      <c r="T331" s="543" t="s">
        <v>18965</v>
      </c>
      <c r="U331" s="543" t="s">
        <v>18966</v>
      </c>
      <c r="V331" s="543" t="s">
        <v>18967</v>
      </c>
      <c r="X331" s="543" t="s">
        <v>18968</v>
      </c>
      <c r="Y331" s="543" t="s">
        <v>18969</v>
      </c>
      <c r="Z331" s="543" t="s">
        <v>18970</v>
      </c>
      <c r="AA331" s="543" t="s">
        <v>18971</v>
      </c>
      <c r="AB331" s="543" t="s">
        <v>18972</v>
      </c>
      <c r="AC331" s="543" t="s">
        <v>6154</v>
      </c>
      <c r="AD331" s="543" t="s">
        <v>6155</v>
      </c>
      <c r="AE331" s="543" t="s">
        <v>3792</v>
      </c>
      <c r="AF331" s="543" t="s">
        <v>18973</v>
      </c>
      <c r="AG331" s="543" t="s">
        <v>18974</v>
      </c>
      <c r="AH331" s="543" t="s">
        <v>18975</v>
      </c>
      <c r="AI331" s="543" t="s">
        <v>5648</v>
      </c>
      <c r="AJ331" s="543" t="s">
        <v>18976</v>
      </c>
      <c r="AK331" s="543" t="s">
        <v>6388</v>
      </c>
      <c r="AL331" s="543" t="s">
        <v>6388</v>
      </c>
      <c r="AM331" s="543" t="s">
        <v>6388</v>
      </c>
      <c r="AN331" s="543" t="s">
        <v>18977</v>
      </c>
      <c r="AO331" s="543" t="s">
        <v>18978</v>
      </c>
      <c r="AP331" s="543" t="s">
        <v>18979</v>
      </c>
      <c r="AQ331" s="543" t="s">
        <v>18980</v>
      </c>
      <c r="AR331" s="543" t="s">
        <v>18981</v>
      </c>
      <c r="AS331" s="543" t="s">
        <v>18982</v>
      </c>
      <c r="AT331" s="543" t="s">
        <v>18982</v>
      </c>
      <c r="AU331" s="543" t="s">
        <v>18970</v>
      </c>
    </row>
    <row r="332" spans="1:47" x14ac:dyDescent="0.15">
      <c r="A332" s="543">
        <v>331</v>
      </c>
      <c r="B332" s="544">
        <v>4362837</v>
      </c>
      <c r="C332" s="545" t="s">
        <v>18983</v>
      </c>
      <c r="D332" s="543" t="s">
        <v>18983</v>
      </c>
      <c r="E332" s="543" t="s">
        <v>15461</v>
      </c>
      <c r="F332" s="543" t="s">
        <v>18984</v>
      </c>
      <c r="H332" s="543" t="s">
        <v>18985</v>
      </c>
      <c r="I332" s="543" t="s">
        <v>18985</v>
      </c>
      <c r="J332" s="543" t="s">
        <v>18985</v>
      </c>
      <c r="M332" s="543" t="s">
        <v>5750</v>
      </c>
      <c r="N332" s="543" t="s">
        <v>18986</v>
      </c>
      <c r="O332" s="543" t="s">
        <v>1240</v>
      </c>
      <c r="P332" s="543" t="s">
        <v>1240</v>
      </c>
      <c r="Q332" s="543" t="s">
        <v>1240</v>
      </c>
      <c r="R332" s="543" t="s">
        <v>15473</v>
      </c>
      <c r="V332" s="543" t="s">
        <v>18987</v>
      </c>
      <c r="X332" s="543" t="s">
        <v>18988</v>
      </c>
      <c r="Y332" s="543" t="s">
        <v>18989</v>
      </c>
      <c r="Z332" s="543" t="s">
        <v>18990</v>
      </c>
      <c r="AA332" s="543" t="s">
        <v>18991</v>
      </c>
      <c r="AB332" s="543" t="s">
        <v>18992</v>
      </c>
      <c r="AC332" s="543" t="s">
        <v>5755</v>
      </c>
      <c r="AD332" s="543" t="s">
        <v>16175</v>
      </c>
      <c r="AE332" s="543" t="s">
        <v>18993</v>
      </c>
      <c r="AF332" s="543" t="s">
        <v>18994</v>
      </c>
      <c r="AG332" s="543" t="s">
        <v>18995</v>
      </c>
      <c r="AH332" s="543" t="s">
        <v>18996</v>
      </c>
      <c r="AK332" s="543" t="s">
        <v>5759</v>
      </c>
      <c r="AL332" s="543" t="s">
        <v>5759</v>
      </c>
      <c r="AM332" s="543" t="s">
        <v>5759</v>
      </c>
      <c r="AN332" s="543" t="s">
        <v>18997</v>
      </c>
      <c r="AS332" s="543" t="s">
        <v>18998</v>
      </c>
      <c r="AT332" s="543" t="s">
        <v>18998</v>
      </c>
      <c r="AU332" s="543" t="s">
        <v>18990</v>
      </c>
    </row>
    <row r="333" spans="1:47" x14ac:dyDescent="0.15">
      <c r="A333" s="543">
        <v>332</v>
      </c>
      <c r="B333" s="544">
        <v>4516987</v>
      </c>
      <c r="C333" s="545" t="s">
        <v>15503</v>
      </c>
      <c r="D333" s="543" t="s">
        <v>15503</v>
      </c>
      <c r="E333" s="543" t="s">
        <v>15501</v>
      </c>
      <c r="F333" s="543" t="s">
        <v>18999</v>
      </c>
      <c r="H333" s="543" t="s">
        <v>19000</v>
      </c>
      <c r="I333" s="543" t="s">
        <v>19001</v>
      </c>
      <c r="J333" s="543" t="s">
        <v>19001</v>
      </c>
      <c r="K333" s="543" t="s">
        <v>15503</v>
      </c>
      <c r="L333" s="543" t="s">
        <v>19002</v>
      </c>
      <c r="M333" s="543" t="s">
        <v>5750</v>
      </c>
      <c r="N333" s="543" t="s">
        <v>19003</v>
      </c>
      <c r="O333" s="543" t="s">
        <v>19004</v>
      </c>
      <c r="P333" s="543" t="s">
        <v>19004</v>
      </c>
      <c r="Q333" s="543" t="s">
        <v>19004</v>
      </c>
      <c r="R333" s="543" t="s">
        <v>3814</v>
      </c>
      <c r="W333" s="543" t="s">
        <v>19005</v>
      </c>
      <c r="X333" s="543" t="s">
        <v>19006</v>
      </c>
      <c r="Y333" s="543" t="s">
        <v>19007</v>
      </c>
      <c r="Z333" s="543" t="s">
        <v>19008</v>
      </c>
      <c r="AA333" s="543" t="s">
        <v>19009</v>
      </c>
      <c r="AB333" s="543" t="s">
        <v>19010</v>
      </c>
      <c r="AC333" s="543" t="s">
        <v>5755</v>
      </c>
      <c r="AD333" s="543" t="s">
        <v>16175</v>
      </c>
      <c r="AE333" s="543" t="s">
        <v>19011</v>
      </c>
      <c r="AF333" s="543" t="s">
        <v>19012</v>
      </c>
      <c r="AG333" s="543" t="s">
        <v>19013</v>
      </c>
      <c r="AH333" s="543" t="s">
        <v>19014</v>
      </c>
      <c r="AI333" s="543" t="s">
        <v>5652</v>
      </c>
      <c r="AJ333" s="543" t="s">
        <v>19015</v>
      </c>
      <c r="AK333" s="543" t="s">
        <v>5759</v>
      </c>
      <c r="AL333" s="543" t="s">
        <v>5759</v>
      </c>
      <c r="AM333" s="543" t="s">
        <v>5759</v>
      </c>
      <c r="AN333" s="543" t="s">
        <v>19016</v>
      </c>
      <c r="AS333" s="543" t="s">
        <v>19017</v>
      </c>
      <c r="AT333" s="543" t="s">
        <v>19018</v>
      </c>
      <c r="AU333" s="543" t="s">
        <v>19008</v>
      </c>
    </row>
    <row r="334" spans="1:47" x14ac:dyDescent="0.15">
      <c r="A334" s="543">
        <v>333</v>
      </c>
      <c r="B334" s="544">
        <v>4252103</v>
      </c>
      <c r="C334" s="545" t="s">
        <v>15539</v>
      </c>
      <c r="D334" s="543" t="s">
        <v>15539</v>
      </c>
      <c r="E334" s="543" t="s">
        <v>15537</v>
      </c>
      <c r="F334" s="543" t="s">
        <v>19019</v>
      </c>
      <c r="H334" s="543" t="s">
        <v>18537</v>
      </c>
      <c r="I334" s="543" t="s">
        <v>16149</v>
      </c>
      <c r="J334" s="543" t="s">
        <v>16149</v>
      </c>
      <c r="M334" s="543" t="s">
        <v>5750</v>
      </c>
      <c r="N334" s="543" t="s">
        <v>16861</v>
      </c>
      <c r="O334" s="543" t="s">
        <v>7724</v>
      </c>
      <c r="P334" s="543" t="s">
        <v>7724</v>
      </c>
      <c r="Q334" s="543" t="s">
        <v>7724</v>
      </c>
      <c r="R334" s="543" t="s">
        <v>12677</v>
      </c>
      <c r="V334" s="543" t="s">
        <v>19020</v>
      </c>
      <c r="X334" s="543" t="s">
        <v>19021</v>
      </c>
      <c r="Y334" s="543" t="s">
        <v>7436</v>
      </c>
      <c r="Z334" s="543" t="s">
        <v>7437</v>
      </c>
      <c r="AA334" s="543" t="s">
        <v>19022</v>
      </c>
      <c r="AB334" s="543" t="s">
        <v>16867</v>
      </c>
      <c r="AC334" s="543" t="s">
        <v>5755</v>
      </c>
      <c r="AD334" s="543" t="s">
        <v>16175</v>
      </c>
      <c r="AE334" s="543" t="s">
        <v>16868</v>
      </c>
      <c r="AF334" s="543" t="s">
        <v>19023</v>
      </c>
      <c r="AG334" s="543" t="s">
        <v>19024</v>
      </c>
      <c r="AI334" s="543" t="s">
        <v>5301</v>
      </c>
      <c r="AK334" s="543" t="s">
        <v>6388</v>
      </c>
      <c r="AL334" s="543" t="s">
        <v>6388</v>
      </c>
      <c r="AM334" s="543" t="s">
        <v>6388</v>
      </c>
      <c r="AN334" s="543" t="s">
        <v>16872</v>
      </c>
      <c r="AS334" s="543" t="s">
        <v>7437</v>
      </c>
      <c r="AT334" s="543" t="s">
        <v>7437</v>
      </c>
      <c r="AU334" s="543" t="s">
        <v>7437</v>
      </c>
    </row>
    <row r="335" spans="1:47" x14ac:dyDescent="0.15">
      <c r="A335" s="543">
        <v>334</v>
      </c>
      <c r="B335" s="544">
        <v>4187780</v>
      </c>
      <c r="C335" s="545" t="s">
        <v>15558</v>
      </c>
      <c r="D335" s="543" t="s">
        <v>15558</v>
      </c>
      <c r="E335" s="543" t="s">
        <v>15556</v>
      </c>
      <c r="F335" s="543" t="s">
        <v>19025</v>
      </c>
      <c r="H335" s="543" t="s">
        <v>19026</v>
      </c>
      <c r="I335" s="543" t="s">
        <v>19027</v>
      </c>
      <c r="J335" s="543" t="s">
        <v>19027</v>
      </c>
      <c r="M335" s="543" t="s">
        <v>5750</v>
      </c>
      <c r="N335" s="543" t="s">
        <v>19028</v>
      </c>
      <c r="O335" s="543" t="s">
        <v>15571</v>
      </c>
      <c r="P335" s="543" t="s">
        <v>15571</v>
      </c>
      <c r="Q335" s="543" t="s">
        <v>15571</v>
      </c>
      <c r="R335" s="543" t="s">
        <v>19029</v>
      </c>
      <c r="V335" s="543" t="s">
        <v>19030</v>
      </c>
      <c r="X335" s="543" t="s">
        <v>19031</v>
      </c>
      <c r="Y335" s="543" t="s">
        <v>19032</v>
      </c>
      <c r="Z335" s="543" t="s">
        <v>19033</v>
      </c>
      <c r="AA335" s="543" t="s">
        <v>19034</v>
      </c>
      <c r="AB335" s="543" t="s">
        <v>19035</v>
      </c>
      <c r="AC335" s="543" t="s">
        <v>5755</v>
      </c>
      <c r="AD335" s="543" t="s">
        <v>16175</v>
      </c>
      <c r="AE335" s="543" t="s">
        <v>19036</v>
      </c>
      <c r="AF335" s="543" t="s">
        <v>19037</v>
      </c>
      <c r="AG335" s="543" t="s">
        <v>19038</v>
      </c>
      <c r="AH335" s="543" t="s">
        <v>19039</v>
      </c>
      <c r="AI335" s="543" t="s">
        <v>5655</v>
      </c>
      <c r="AK335" s="543" t="s">
        <v>6388</v>
      </c>
      <c r="AL335" s="543" t="s">
        <v>6388</v>
      </c>
      <c r="AM335" s="543" t="s">
        <v>6388</v>
      </c>
      <c r="AN335" s="543" t="s">
        <v>19040</v>
      </c>
      <c r="AS335" s="543" t="s">
        <v>19033</v>
      </c>
      <c r="AT335" s="543" t="s">
        <v>19041</v>
      </c>
      <c r="AU335" s="543" t="s">
        <v>19033</v>
      </c>
    </row>
    <row r="336" spans="1:47" x14ac:dyDescent="0.15">
      <c r="A336" s="543">
        <v>335</v>
      </c>
      <c r="B336" s="544">
        <v>4501035</v>
      </c>
      <c r="C336" s="545" t="s">
        <v>15591</v>
      </c>
      <c r="D336" s="543" t="s">
        <v>15591</v>
      </c>
      <c r="E336" s="543" t="s">
        <v>15589</v>
      </c>
      <c r="F336" s="543" t="s">
        <v>19042</v>
      </c>
      <c r="H336" s="543" t="s">
        <v>19043</v>
      </c>
      <c r="I336" s="543" t="s">
        <v>19043</v>
      </c>
      <c r="J336" s="543" t="s">
        <v>19043</v>
      </c>
      <c r="M336" s="543" t="s">
        <v>5750</v>
      </c>
      <c r="N336" s="543" t="s">
        <v>19044</v>
      </c>
      <c r="O336" s="543" t="s">
        <v>1269</v>
      </c>
      <c r="P336" s="543" t="s">
        <v>1269</v>
      </c>
      <c r="Q336" s="543" t="s">
        <v>1269</v>
      </c>
      <c r="R336" s="543" t="s">
        <v>15596</v>
      </c>
      <c r="S336" s="543" t="s">
        <v>5750</v>
      </c>
      <c r="T336" s="543" t="s">
        <v>19045</v>
      </c>
      <c r="U336" s="543" t="s">
        <v>19046</v>
      </c>
      <c r="V336" s="543" t="s">
        <v>19047</v>
      </c>
      <c r="X336" s="543" t="s">
        <v>19048</v>
      </c>
      <c r="Y336" s="543" t="s">
        <v>19049</v>
      </c>
      <c r="Z336" s="543" t="s">
        <v>19050</v>
      </c>
      <c r="AA336" s="543" t="s">
        <v>19051</v>
      </c>
      <c r="AB336" s="543" t="s">
        <v>19052</v>
      </c>
      <c r="AC336" s="543" t="s">
        <v>5755</v>
      </c>
      <c r="AD336" s="543" t="s">
        <v>16175</v>
      </c>
      <c r="AE336" s="543" t="s">
        <v>19053</v>
      </c>
      <c r="AF336" s="543" t="s">
        <v>19054</v>
      </c>
      <c r="AG336" s="543" t="s">
        <v>19055</v>
      </c>
      <c r="AH336" s="543" t="s">
        <v>19056</v>
      </c>
      <c r="AI336" s="543" t="s">
        <v>5661</v>
      </c>
      <c r="AK336" s="543" t="s">
        <v>6388</v>
      </c>
      <c r="AL336" s="543" t="s">
        <v>6388</v>
      </c>
      <c r="AM336" s="543" t="s">
        <v>6388</v>
      </c>
      <c r="AN336" s="543" t="s">
        <v>19057</v>
      </c>
      <c r="AO336" s="543" t="s">
        <v>19058</v>
      </c>
      <c r="AP336" s="543" t="s">
        <v>19059</v>
      </c>
      <c r="AQ336" s="543" t="s">
        <v>19057</v>
      </c>
      <c r="AR336" s="543" t="s">
        <v>19052</v>
      </c>
      <c r="AS336" s="543" t="s">
        <v>19050</v>
      </c>
      <c r="AT336" s="543" t="s">
        <v>19050</v>
      </c>
      <c r="AU336" s="543" t="s">
        <v>19050</v>
      </c>
    </row>
    <row r="337" spans="1:47" x14ac:dyDescent="0.15">
      <c r="A337" s="543">
        <v>336</v>
      </c>
      <c r="B337" s="544">
        <v>4413974</v>
      </c>
      <c r="C337" s="545" t="s">
        <v>15632</v>
      </c>
      <c r="D337" s="543" t="s">
        <v>15632</v>
      </c>
      <c r="E337" s="543" t="s">
        <v>15630</v>
      </c>
      <c r="F337" s="543" t="s">
        <v>19060</v>
      </c>
      <c r="H337" s="543" t="s">
        <v>19061</v>
      </c>
      <c r="I337" s="543" t="s">
        <v>19061</v>
      </c>
      <c r="J337" s="543" t="s">
        <v>19061</v>
      </c>
      <c r="M337" s="543" t="s">
        <v>5750</v>
      </c>
      <c r="N337" s="543" t="s">
        <v>19062</v>
      </c>
      <c r="O337" s="543" t="s">
        <v>2514</v>
      </c>
      <c r="P337" s="543" t="s">
        <v>2514</v>
      </c>
      <c r="Q337" s="543" t="s">
        <v>2514</v>
      </c>
      <c r="R337" s="543" t="s">
        <v>2513</v>
      </c>
      <c r="V337" s="543" t="s">
        <v>19063</v>
      </c>
      <c r="X337" s="543" t="s">
        <v>19064</v>
      </c>
      <c r="Y337" s="543" t="s">
        <v>19065</v>
      </c>
      <c r="Z337" s="543" t="s">
        <v>19066</v>
      </c>
      <c r="AA337" s="543" t="s">
        <v>19067</v>
      </c>
      <c r="AB337" s="543" t="s">
        <v>19068</v>
      </c>
      <c r="AC337" s="543" t="s">
        <v>5755</v>
      </c>
      <c r="AD337" s="543" t="s">
        <v>16175</v>
      </c>
      <c r="AE337" s="543" t="s">
        <v>2515</v>
      </c>
      <c r="AF337" s="543" t="s">
        <v>19069</v>
      </c>
      <c r="AG337" s="543" t="s">
        <v>19070</v>
      </c>
      <c r="AH337" s="543" t="s">
        <v>19071</v>
      </c>
      <c r="AI337" s="543" t="s">
        <v>5665</v>
      </c>
      <c r="AJ337" s="543" t="s">
        <v>19072</v>
      </c>
      <c r="AK337" s="543" t="s">
        <v>6388</v>
      </c>
      <c r="AL337" s="543" t="s">
        <v>6388</v>
      </c>
      <c r="AM337" s="543" t="s">
        <v>6388</v>
      </c>
      <c r="AN337" s="543" t="s">
        <v>19073</v>
      </c>
      <c r="AS337" s="543" t="s">
        <v>19066</v>
      </c>
      <c r="AT337" s="543" t="s">
        <v>19066</v>
      </c>
      <c r="AU337" s="543" t="s">
        <v>19066</v>
      </c>
    </row>
    <row r="338" spans="1:47" x14ac:dyDescent="0.15">
      <c r="A338" s="543">
        <v>337</v>
      </c>
      <c r="B338" s="544">
        <v>4243642</v>
      </c>
      <c r="C338" s="545" t="s">
        <v>19074</v>
      </c>
      <c r="D338" s="543" t="s">
        <v>19074</v>
      </c>
      <c r="E338" s="543" t="s">
        <v>15659</v>
      </c>
      <c r="F338" s="543" t="s">
        <v>19075</v>
      </c>
      <c r="H338" s="543" t="s">
        <v>3840</v>
      </c>
      <c r="I338" s="543" t="s">
        <v>3840</v>
      </c>
      <c r="J338" s="543" t="s">
        <v>3840</v>
      </c>
      <c r="M338" s="543" t="s">
        <v>5750</v>
      </c>
      <c r="N338" s="543" t="s">
        <v>19076</v>
      </c>
      <c r="O338" s="543" t="s">
        <v>3792</v>
      </c>
      <c r="P338" s="543" t="s">
        <v>3792</v>
      </c>
      <c r="Q338" s="543" t="s">
        <v>3792</v>
      </c>
      <c r="R338" s="543" t="s">
        <v>3829</v>
      </c>
      <c r="V338" s="543" t="s">
        <v>19077</v>
      </c>
      <c r="X338" s="543" t="s">
        <v>19078</v>
      </c>
      <c r="Y338" s="543" t="s">
        <v>19079</v>
      </c>
      <c r="Z338" s="543" t="s">
        <v>19080</v>
      </c>
      <c r="AA338" s="543" t="s">
        <v>19081</v>
      </c>
      <c r="AB338" s="543" t="s">
        <v>19082</v>
      </c>
      <c r="AC338" s="543" t="s">
        <v>5755</v>
      </c>
      <c r="AD338" s="543" t="s">
        <v>16175</v>
      </c>
      <c r="AE338" s="543" t="s">
        <v>3792</v>
      </c>
      <c r="AF338" s="543" t="s">
        <v>19083</v>
      </c>
      <c r="AG338" s="543" t="s">
        <v>19084</v>
      </c>
      <c r="AI338" s="543" t="s">
        <v>5668</v>
      </c>
      <c r="AJ338" s="543" t="s">
        <v>19085</v>
      </c>
      <c r="AK338" s="543" t="s">
        <v>6388</v>
      </c>
      <c r="AL338" s="543" t="s">
        <v>6388</v>
      </c>
      <c r="AM338" s="543" t="s">
        <v>6388</v>
      </c>
      <c r="AN338" s="543" t="s">
        <v>19086</v>
      </c>
      <c r="AS338" s="543" t="s">
        <v>19087</v>
      </c>
      <c r="AT338" s="543" t="s">
        <v>19087</v>
      </c>
      <c r="AU338" s="543" t="s">
        <v>19080</v>
      </c>
    </row>
    <row r="339" spans="1:47" x14ac:dyDescent="0.15">
      <c r="A339" s="543">
        <v>338</v>
      </c>
      <c r="B339" s="544">
        <v>4379825</v>
      </c>
      <c r="C339" s="545" t="s">
        <v>15685</v>
      </c>
      <c r="D339" s="543" t="s">
        <v>15685</v>
      </c>
      <c r="E339" s="543" t="s">
        <v>15683</v>
      </c>
      <c r="F339" s="543" t="s">
        <v>19088</v>
      </c>
      <c r="H339" s="543" t="s">
        <v>2557</v>
      </c>
      <c r="I339" s="543" t="s">
        <v>2557</v>
      </c>
      <c r="J339" s="543" t="s">
        <v>2557</v>
      </c>
      <c r="M339" s="543" t="s">
        <v>5750</v>
      </c>
      <c r="N339" s="543" t="s">
        <v>19089</v>
      </c>
      <c r="O339" s="543" t="s">
        <v>2539</v>
      </c>
      <c r="P339" s="543" t="s">
        <v>2539</v>
      </c>
      <c r="Q339" s="543" t="s">
        <v>2539</v>
      </c>
      <c r="R339" s="543" t="s">
        <v>2538</v>
      </c>
      <c r="V339" s="543" t="s">
        <v>19090</v>
      </c>
      <c r="X339" s="543" t="s">
        <v>19091</v>
      </c>
      <c r="Y339" s="543" t="s">
        <v>2554</v>
      </c>
      <c r="Z339" s="543" t="s">
        <v>2555</v>
      </c>
      <c r="AA339" s="543" t="s">
        <v>2556</v>
      </c>
      <c r="AB339" s="543" t="s">
        <v>19092</v>
      </c>
      <c r="AC339" s="543" t="s">
        <v>5755</v>
      </c>
      <c r="AD339" s="543" t="s">
        <v>5779</v>
      </c>
      <c r="AE339" s="543" t="s">
        <v>2540</v>
      </c>
      <c r="AF339" s="543" t="s">
        <v>19093</v>
      </c>
      <c r="AG339" s="543" t="s">
        <v>19094</v>
      </c>
      <c r="AH339" s="543" t="s">
        <v>19095</v>
      </c>
      <c r="AI339" s="543" t="s">
        <v>5673</v>
      </c>
      <c r="AJ339" s="543" t="s">
        <v>5769</v>
      </c>
      <c r="AK339" s="543" t="s">
        <v>6388</v>
      </c>
      <c r="AL339" s="543" t="s">
        <v>6388</v>
      </c>
      <c r="AM339" s="543" t="s">
        <v>6388</v>
      </c>
      <c r="AN339" s="543" t="s">
        <v>19096</v>
      </c>
      <c r="AS339" s="543" t="s">
        <v>2555</v>
      </c>
      <c r="AT339" s="543" t="s">
        <v>2555</v>
      </c>
      <c r="AU339" s="543" t="s">
        <v>2555</v>
      </c>
    </row>
    <row r="340" spans="1:47" x14ac:dyDescent="0.15">
      <c r="A340" s="543">
        <v>339</v>
      </c>
      <c r="B340" s="544">
        <v>4601685</v>
      </c>
      <c r="C340" s="545" t="s">
        <v>15716</v>
      </c>
      <c r="D340" s="543" t="s">
        <v>15716</v>
      </c>
      <c r="E340" s="543" t="s">
        <v>15714</v>
      </c>
      <c r="F340" s="543" t="s">
        <v>19097</v>
      </c>
      <c r="H340" s="543" t="s">
        <v>2593</v>
      </c>
      <c r="I340" s="543" t="s">
        <v>2593</v>
      </c>
      <c r="J340" s="543" t="s">
        <v>2593</v>
      </c>
      <c r="M340" s="543" t="s">
        <v>5750</v>
      </c>
      <c r="N340" s="543" t="s">
        <v>19098</v>
      </c>
      <c r="O340" s="543" t="s">
        <v>1269</v>
      </c>
      <c r="P340" s="543" t="s">
        <v>1269</v>
      </c>
      <c r="Q340" s="543" t="s">
        <v>1269</v>
      </c>
      <c r="R340" s="543" t="s">
        <v>2568</v>
      </c>
      <c r="V340" s="543" t="s">
        <v>19099</v>
      </c>
      <c r="X340" s="543" t="s">
        <v>19100</v>
      </c>
      <c r="Y340" s="543" t="s">
        <v>19101</v>
      </c>
      <c r="Z340" s="543" t="s">
        <v>19102</v>
      </c>
      <c r="AA340" s="543" t="s">
        <v>19103</v>
      </c>
      <c r="AB340" s="543" t="s">
        <v>19104</v>
      </c>
      <c r="AC340" s="543" t="s">
        <v>5755</v>
      </c>
      <c r="AD340" s="543" t="s">
        <v>16175</v>
      </c>
      <c r="AE340" s="543" t="s">
        <v>19105</v>
      </c>
      <c r="AF340" s="543" t="s">
        <v>19106</v>
      </c>
      <c r="AG340" s="543" t="s">
        <v>19107</v>
      </c>
      <c r="AH340" s="543" t="s">
        <v>19108</v>
      </c>
      <c r="AI340" s="543" t="s">
        <v>5674</v>
      </c>
      <c r="AJ340" s="543" t="s">
        <v>19109</v>
      </c>
      <c r="AK340" s="543" t="s">
        <v>6388</v>
      </c>
      <c r="AL340" s="543" t="s">
        <v>6388</v>
      </c>
      <c r="AM340" s="543" t="s">
        <v>6388</v>
      </c>
      <c r="AN340" s="543" t="s">
        <v>19110</v>
      </c>
      <c r="AS340" s="543" t="s">
        <v>19102</v>
      </c>
      <c r="AT340" s="543" t="s">
        <v>19102</v>
      </c>
      <c r="AU340" s="543" t="s">
        <v>19102</v>
      </c>
    </row>
    <row r="341" spans="1:47" x14ac:dyDescent="0.15">
      <c r="A341" s="543">
        <v>340</v>
      </c>
      <c r="B341" s="544">
        <v>4575478</v>
      </c>
      <c r="C341" s="545" t="s">
        <v>15746</v>
      </c>
      <c r="D341" s="543" t="s">
        <v>15746</v>
      </c>
      <c r="E341" s="543" t="s">
        <v>15744</v>
      </c>
      <c r="F341" s="543" t="s">
        <v>19111</v>
      </c>
      <c r="H341" s="543" t="s">
        <v>3885</v>
      </c>
      <c r="I341" s="543" t="s">
        <v>3885</v>
      </c>
      <c r="J341" s="543" t="s">
        <v>3885</v>
      </c>
      <c r="M341" s="543" t="s">
        <v>5750</v>
      </c>
      <c r="N341" s="543" t="s">
        <v>19112</v>
      </c>
      <c r="O341" s="543" t="s">
        <v>3859</v>
      </c>
      <c r="P341" s="543" t="s">
        <v>3859</v>
      </c>
      <c r="Q341" s="543" t="s">
        <v>3859</v>
      </c>
      <c r="R341" s="543" t="s">
        <v>3858</v>
      </c>
      <c r="S341" s="543" t="s">
        <v>5750</v>
      </c>
      <c r="T341" s="543" t="s">
        <v>19113</v>
      </c>
      <c r="U341" s="543" t="s">
        <v>19114</v>
      </c>
      <c r="V341" s="543" t="s">
        <v>19115</v>
      </c>
      <c r="X341" s="543" t="s">
        <v>19116</v>
      </c>
      <c r="Y341" s="543" t="s">
        <v>19117</v>
      </c>
      <c r="Z341" s="543" t="s">
        <v>19118</v>
      </c>
      <c r="AA341" s="543" t="s">
        <v>19119</v>
      </c>
      <c r="AB341" s="543" t="s">
        <v>19120</v>
      </c>
      <c r="AC341" s="543" t="s">
        <v>6154</v>
      </c>
      <c r="AD341" s="543" t="s">
        <v>6155</v>
      </c>
      <c r="AE341" s="543" t="s">
        <v>3860</v>
      </c>
      <c r="AF341" s="543" t="s">
        <v>19121</v>
      </c>
      <c r="AG341" s="543" t="s">
        <v>19122</v>
      </c>
      <c r="AH341" s="543" t="s">
        <v>19123</v>
      </c>
      <c r="AI341" s="543" t="s">
        <v>5676</v>
      </c>
      <c r="AJ341" s="543" t="s">
        <v>19124</v>
      </c>
      <c r="AK341" s="543" t="s">
        <v>5759</v>
      </c>
      <c r="AL341" s="543" t="s">
        <v>5759</v>
      </c>
      <c r="AM341" s="543" t="s">
        <v>5759</v>
      </c>
      <c r="AN341" s="543" t="s">
        <v>19125</v>
      </c>
      <c r="AO341" s="543" t="s">
        <v>19125</v>
      </c>
      <c r="AP341" s="543" t="s">
        <v>19120</v>
      </c>
      <c r="AQ341" s="543" t="s">
        <v>19125</v>
      </c>
      <c r="AR341" s="543" t="s">
        <v>19120</v>
      </c>
      <c r="AS341" s="543" t="s">
        <v>19118</v>
      </c>
      <c r="AT341" s="543" t="s">
        <v>19118</v>
      </c>
      <c r="AU341" s="543" t="s">
        <v>19118</v>
      </c>
    </row>
    <row r="342" spans="1:47" x14ac:dyDescent="0.15">
      <c r="A342" s="543">
        <v>341</v>
      </c>
      <c r="B342" s="544">
        <v>4305562</v>
      </c>
      <c r="C342" s="545" t="s">
        <v>15802</v>
      </c>
      <c r="D342" s="543" t="s">
        <v>15802</v>
      </c>
      <c r="E342" s="543" t="s">
        <v>15800</v>
      </c>
      <c r="F342" s="543" t="s">
        <v>19126</v>
      </c>
      <c r="H342" s="543" t="s">
        <v>19127</v>
      </c>
      <c r="I342" s="543" t="s">
        <v>2606</v>
      </c>
      <c r="J342" s="543" t="s">
        <v>2606</v>
      </c>
      <c r="M342" s="543" t="s">
        <v>5750</v>
      </c>
      <c r="N342" s="543" t="s">
        <v>18141</v>
      </c>
      <c r="O342" s="543" t="s">
        <v>1927</v>
      </c>
      <c r="P342" s="543" t="s">
        <v>1927</v>
      </c>
      <c r="Q342" s="543" t="s">
        <v>1927</v>
      </c>
      <c r="R342" s="543" t="s">
        <v>1926</v>
      </c>
      <c r="V342" s="543" t="s">
        <v>19128</v>
      </c>
      <c r="X342" s="543" t="s">
        <v>19129</v>
      </c>
      <c r="Y342" s="543" t="s">
        <v>19130</v>
      </c>
      <c r="Z342" s="543" t="s">
        <v>19131</v>
      </c>
      <c r="AA342" s="543" t="s">
        <v>19132</v>
      </c>
      <c r="AB342" s="543" t="s">
        <v>18147</v>
      </c>
      <c r="AC342" s="543" t="s">
        <v>5755</v>
      </c>
      <c r="AD342" s="543" t="s">
        <v>16175</v>
      </c>
      <c r="AE342" s="543" t="s">
        <v>1928</v>
      </c>
      <c r="AF342" s="543" t="s">
        <v>19133</v>
      </c>
      <c r="AG342" s="543" t="s">
        <v>19134</v>
      </c>
      <c r="AH342" s="543" t="s">
        <v>19135</v>
      </c>
      <c r="AI342" s="543" t="s">
        <v>5436</v>
      </c>
      <c r="AK342" s="543" t="s">
        <v>5759</v>
      </c>
      <c r="AL342" s="543" t="s">
        <v>5759</v>
      </c>
      <c r="AM342" s="543" t="s">
        <v>5759</v>
      </c>
      <c r="AN342" s="543" t="s">
        <v>18152</v>
      </c>
      <c r="AS342" s="543" t="s">
        <v>19136</v>
      </c>
      <c r="AT342" s="543" t="s">
        <v>19137</v>
      </c>
      <c r="AU342" s="543" t="s">
        <v>19131</v>
      </c>
    </row>
    <row r="343" spans="1:47" x14ac:dyDescent="0.15">
      <c r="A343" s="543">
        <v>342</v>
      </c>
      <c r="B343" s="544">
        <v>4344001</v>
      </c>
      <c r="C343" s="545" t="s">
        <v>15828</v>
      </c>
      <c r="D343" s="543" t="s">
        <v>15828</v>
      </c>
      <c r="E343" s="543" t="s">
        <v>15826</v>
      </c>
      <c r="F343" s="543" t="s">
        <v>19138</v>
      </c>
      <c r="H343" s="543" t="s">
        <v>19139</v>
      </c>
      <c r="I343" s="543" t="s">
        <v>19140</v>
      </c>
      <c r="J343" s="543" t="s">
        <v>19140</v>
      </c>
      <c r="M343" s="543" t="s">
        <v>5750</v>
      </c>
      <c r="N343" s="543" t="s">
        <v>19141</v>
      </c>
      <c r="O343" s="543" t="s">
        <v>1292</v>
      </c>
      <c r="P343" s="543" t="s">
        <v>1292</v>
      </c>
      <c r="Q343" s="543" t="s">
        <v>1292</v>
      </c>
      <c r="R343" s="543" t="s">
        <v>15838</v>
      </c>
      <c r="S343" s="543" t="s">
        <v>5750</v>
      </c>
      <c r="T343" s="543" t="s">
        <v>19142</v>
      </c>
      <c r="U343" s="543" t="s">
        <v>19143</v>
      </c>
      <c r="V343" s="543" t="s">
        <v>19144</v>
      </c>
      <c r="X343" s="543" t="s">
        <v>6902</v>
      </c>
      <c r="Y343" s="543" t="s">
        <v>19145</v>
      </c>
      <c r="Z343" s="543" t="s">
        <v>19146</v>
      </c>
      <c r="AA343" s="543" t="s">
        <v>19147</v>
      </c>
      <c r="AB343" s="543" t="s">
        <v>19148</v>
      </c>
      <c r="AC343" s="543" t="s">
        <v>6154</v>
      </c>
      <c r="AD343" s="543" t="s">
        <v>6155</v>
      </c>
      <c r="AE343" s="543" t="s">
        <v>19149</v>
      </c>
      <c r="AF343" s="543" t="s">
        <v>19150</v>
      </c>
      <c r="AG343" s="543" t="s">
        <v>19151</v>
      </c>
      <c r="AH343" s="543" t="s">
        <v>19152</v>
      </c>
      <c r="AI343" s="543" t="s">
        <v>5678</v>
      </c>
      <c r="AJ343" s="543" t="s">
        <v>19153</v>
      </c>
      <c r="AK343" s="543" t="s">
        <v>6388</v>
      </c>
      <c r="AL343" s="543" t="s">
        <v>6388</v>
      </c>
      <c r="AM343" s="543" t="s">
        <v>6388</v>
      </c>
      <c r="AN343" s="543" t="s">
        <v>19154</v>
      </c>
      <c r="AO343" s="543" t="s">
        <v>19154</v>
      </c>
      <c r="AP343" s="543" t="s">
        <v>19148</v>
      </c>
      <c r="AQ343" s="543" t="s">
        <v>19154</v>
      </c>
      <c r="AR343" s="543" t="s">
        <v>19148</v>
      </c>
      <c r="AS343" s="543" t="s">
        <v>19155</v>
      </c>
      <c r="AT343" s="543" t="s">
        <v>19155</v>
      </c>
      <c r="AU343" s="543" t="s">
        <v>19146</v>
      </c>
    </row>
    <row r="344" spans="1:47" x14ac:dyDescent="0.15">
      <c r="A344" s="543">
        <v>343</v>
      </c>
      <c r="B344" s="544">
        <v>4324237</v>
      </c>
      <c r="C344" s="545" t="s">
        <v>19156</v>
      </c>
      <c r="D344" s="543" t="s">
        <v>19156</v>
      </c>
      <c r="E344" s="543" t="s">
        <v>15855</v>
      </c>
      <c r="F344" s="543" t="s">
        <v>19157</v>
      </c>
      <c r="H344" s="543" t="s">
        <v>19158</v>
      </c>
      <c r="I344" s="543" t="s">
        <v>19159</v>
      </c>
      <c r="J344" s="543" t="s">
        <v>19159</v>
      </c>
      <c r="M344" s="543" t="s">
        <v>5750</v>
      </c>
      <c r="N344" s="543" t="s">
        <v>19160</v>
      </c>
      <c r="O344" s="543" t="s">
        <v>1308</v>
      </c>
      <c r="P344" s="543" t="s">
        <v>1308</v>
      </c>
      <c r="Q344" s="543" t="s">
        <v>1308</v>
      </c>
      <c r="R344" s="543" t="s">
        <v>15868</v>
      </c>
      <c r="S344" s="543" t="s">
        <v>18023</v>
      </c>
      <c r="T344" s="543" t="s">
        <v>19161</v>
      </c>
      <c r="U344" s="543" t="s">
        <v>19162</v>
      </c>
      <c r="V344" s="543" t="s">
        <v>19163</v>
      </c>
      <c r="X344" s="543" t="s">
        <v>18612</v>
      </c>
      <c r="Y344" s="543" t="s">
        <v>19164</v>
      </c>
      <c r="Z344" s="543" t="s">
        <v>19165</v>
      </c>
      <c r="AA344" s="543" t="s">
        <v>19166</v>
      </c>
      <c r="AB344" s="543" t="s">
        <v>19167</v>
      </c>
      <c r="AC344" s="543" t="s">
        <v>5755</v>
      </c>
      <c r="AD344" s="543" t="s">
        <v>16175</v>
      </c>
      <c r="AE344" s="543" t="s">
        <v>1309</v>
      </c>
      <c r="AF344" s="543" t="s">
        <v>19168</v>
      </c>
      <c r="AG344" s="543" t="s">
        <v>19169</v>
      </c>
      <c r="AH344" s="543" t="s">
        <v>19170</v>
      </c>
      <c r="AI344" s="543" t="s">
        <v>5692</v>
      </c>
      <c r="AJ344" s="543" t="s">
        <v>19171</v>
      </c>
      <c r="AK344" s="543" t="s">
        <v>6388</v>
      </c>
      <c r="AL344" s="543" t="s">
        <v>6388</v>
      </c>
      <c r="AM344" s="543" t="s">
        <v>6388</v>
      </c>
      <c r="AN344" s="543" t="s">
        <v>19172</v>
      </c>
      <c r="AO344" s="543" t="s">
        <v>19173</v>
      </c>
      <c r="AP344" s="543" t="s">
        <v>19174</v>
      </c>
      <c r="AQ344" s="543" t="s">
        <v>19175</v>
      </c>
      <c r="AR344" s="543" t="s">
        <v>19176</v>
      </c>
      <c r="AS344" s="543" t="s">
        <v>19177</v>
      </c>
      <c r="AT344" s="543" t="s">
        <v>19178</v>
      </c>
      <c r="AU344" s="543" t="s">
        <v>19165</v>
      </c>
    </row>
    <row r="345" spans="1:47" x14ac:dyDescent="0.15">
      <c r="A345" s="543">
        <v>344</v>
      </c>
      <c r="B345" s="544">
        <v>4390088</v>
      </c>
      <c r="C345" s="545" t="s">
        <v>19179</v>
      </c>
      <c r="D345" s="543" t="s">
        <v>19179</v>
      </c>
      <c r="E345" s="543" t="s">
        <v>15891</v>
      </c>
      <c r="F345" s="543" t="s">
        <v>19180</v>
      </c>
      <c r="H345" s="543" t="s">
        <v>2636</v>
      </c>
      <c r="I345" s="543" t="s">
        <v>2636</v>
      </c>
      <c r="J345" s="543" t="s">
        <v>2636</v>
      </c>
      <c r="M345" s="543" t="s">
        <v>5750</v>
      </c>
      <c r="N345" s="543" t="s">
        <v>6509</v>
      </c>
      <c r="O345" s="543" t="s">
        <v>2617</v>
      </c>
      <c r="P345" s="543" t="s">
        <v>2617</v>
      </c>
      <c r="Q345" s="543" t="s">
        <v>2617</v>
      </c>
      <c r="R345" s="543" t="s">
        <v>2615</v>
      </c>
      <c r="S345" s="543" t="s">
        <v>6060</v>
      </c>
      <c r="T345" s="543" t="s">
        <v>6510</v>
      </c>
      <c r="U345" s="543" t="s">
        <v>6511</v>
      </c>
      <c r="V345" s="543" t="s">
        <v>19181</v>
      </c>
      <c r="X345" s="543" t="s">
        <v>19182</v>
      </c>
      <c r="Y345" s="543" t="s">
        <v>2633</v>
      </c>
      <c r="Z345" s="543" t="s">
        <v>19183</v>
      </c>
      <c r="AA345" s="543" t="s">
        <v>19184</v>
      </c>
      <c r="AB345" s="543" t="s">
        <v>18519</v>
      </c>
      <c r="AC345" s="543" t="s">
        <v>5755</v>
      </c>
      <c r="AD345" s="543" t="s">
        <v>16175</v>
      </c>
      <c r="AE345" s="543" t="s">
        <v>2617</v>
      </c>
      <c r="AF345" s="543" t="s">
        <v>19185</v>
      </c>
      <c r="AG345" s="543" t="s">
        <v>19186</v>
      </c>
      <c r="AH345" s="543" t="s">
        <v>19187</v>
      </c>
      <c r="AI345" s="543" t="s">
        <v>5699</v>
      </c>
      <c r="AK345" s="543" t="s">
        <v>6388</v>
      </c>
      <c r="AL345" s="543" t="s">
        <v>6388</v>
      </c>
      <c r="AM345" s="543" t="s">
        <v>6388</v>
      </c>
      <c r="AN345" s="543" t="s">
        <v>6519</v>
      </c>
      <c r="AO345" s="543" t="s">
        <v>19188</v>
      </c>
      <c r="AP345" s="543" t="s">
        <v>19189</v>
      </c>
      <c r="AQ345" s="543" t="s">
        <v>6519</v>
      </c>
      <c r="AR345" s="543" t="s">
        <v>18519</v>
      </c>
      <c r="AS345" s="543" t="s">
        <v>19183</v>
      </c>
      <c r="AT345" s="543" t="s">
        <v>19183</v>
      </c>
      <c r="AU345" s="543" t="s">
        <v>19183</v>
      </c>
    </row>
    <row r="346" spans="1:47" x14ac:dyDescent="0.15">
      <c r="A346" s="543">
        <v>345</v>
      </c>
      <c r="B346" s="544">
        <v>4476354</v>
      </c>
      <c r="C346" s="545" t="s">
        <v>19190</v>
      </c>
      <c r="D346" s="543" t="s">
        <v>19190</v>
      </c>
      <c r="E346" s="543" t="s">
        <v>15933</v>
      </c>
      <c r="F346" s="543" t="s">
        <v>19191</v>
      </c>
      <c r="H346" s="543" t="s">
        <v>19192</v>
      </c>
      <c r="I346" s="543" t="s">
        <v>3921</v>
      </c>
      <c r="J346" s="543" t="s">
        <v>3921</v>
      </c>
      <c r="M346" s="543" t="s">
        <v>5750</v>
      </c>
      <c r="N346" s="543" t="s">
        <v>19193</v>
      </c>
      <c r="O346" s="543" t="s">
        <v>19194</v>
      </c>
      <c r="P346" s="543" t="s">
        <v>19194</v>
      </c>
      <c r="Q346" s="543" t="s">
        <v>19194</v>
      </c>
      <c r="R346" s="543" t="s">
        <v>3900</v>
      </c>
      <c r="V346" s="543" t="s">
        <v>19195</v>
      </c>
      <c r="X346" s="543" t="s">
        <v>19196</v>
      </c>
      <c r="Y346" s="543" t="s">
        <v>19197</v>
      </c>
      <c r="Z346" s="543" t="s">
        <v>19198</v>
      </c>
      <c r="AA346" s="543" t="s">
        <v>19199</v>
      </c>
      <c r="AB346" s="543" t="s">
        <v>19200</v>
      </c>
      <c r="AC346" s="543" t="s">
        <v>5755</v>
      </c>
      <c r="AD346" s="543" t="s">
        <v>16175</v>
      </c>
      <c r="AE346" s="543" t="s">
        <v>19201</v>
      </c>
      <c r="AF346" s="543" t="s">
        <v>19202</v>
      </c>
      <c r="AG346" s="543" t="s">
        <v>19203</v>
      </c>
      <c r="AH346" s="543" t="s">
        <v>19204</v>
      </c>
      <c r="AK346" s="543" t="s">
        <v>6388</v>
      </c>
      <c r="AL346" s="543" t="s">
        <v>6388</v>
      </c>
      <c r="AM346" s="543" t="s">
        <v>6388</v>
      </c>
      <c r="AN346" s="543" t="s">
        <v>19205</v>
      </c>
      <c r="AS346" s="543" t="s">
        <v>19206</v>
      </c>
      <c r="AT346" s="543" t="s">
        <v>19207</v>
      </c>
      <c r="AU346" s="543" t="s">
        <v>19198</v>
      </c>
    </row>
    <row r="347" spans="1:47" x14ac:dyDescent="0.15">
      <c r="A347" s="543">
        <v>346</v>
      </c>
      <c r="B347" s="544">
        <v>4290222</v>
      </c>
      <c r="C347" s="545" t="s">
        <v>15961</v>
      </c>
      <c r="D347" s="543" t="s">
        <v>15961</v>
      </c>
      <c r="E347" s="543" t="s">
        <v>15959</v>
      </c>
      <c r="F347" s="543" t="s">
        <v>19208</v>
      </c>
      <c r="H347" s="543" t="s">
        <v>19043</v>
      </c>
      <c r="I347" s="543" t="s">
        <v>19043</v>
      </c>
      <c r="J347" s="543" t="s">
        <v>19043</v>
      </c>
      <c r="K347" s="543" t="s">
        <v>15961</v>
      </c>
      <c r="L347" s="543" t="s">
        <v>19209</v>
      </c>
      <c r="M347" s="543" t="s">
        <v>5750</v>
      </c>
      <c r="N347" s="543" t="s">
        <v>19210</v>
      </c>
      <c r="O347" s="543" t="s">
        <v>1269</v>
      </c>
      <c r="P347" s="543" t="s">
        <v>1269</v>
      </c>
      <c r="Q347" s="543" t="s">
        <v>1269</v>
      </c>
      <c r="R347" s="543" t="s">
        <v>15969</v>
      </c>
      <c r="S347" s="543" t="s">
        <v>5750</v>
      </c>
      <c r="T347" s="543" t="s">
        <v>19211</v>
      </c>
      <c r="U347" s="543" t="s">
        <v>19212</v>
      </c>
      <c r="W347" s="543" t="s">
        <v>19213</v>
      </c>
      <c r="X347" s="543" t="s">
        <v>19214</v>
      </c>
      <c r="Y347" s="543" t="s">
        <v>19215</v>
      </c>
      <c r="Z347" s="543" t="s">
        <v>19216</v>
      </c>
      <c r="AA347" s="543" t="s">
        <v>19217</v>
      </c>
      <c r="AB347" s="543" t="s">
        <v>19218</v>
      </c>
      <c r="AC347" s="543" t="s">
        <v>5755</v>
      </c>
      <c r="AD347" s="543" t="s">
        <v>16175</v>
      </c>
      <c r="AE347" s="543" t="s">
        <v>19219</v>
      </c>
      <c r="AF347" s="543" t="s">
        <v>19220</v>
      </c>
      <c r="AG347" s="543" t="s">
        <v>19221</v>
      </c>
      <c r="AH347" s="543" t="s">
        <v>19222</v>
      </c>
      <c r="AI347" s="543" t="s">
        <v>5707</v>
      </c>
      <c r="AK347" s="543" t="s">
        <v>6388</v>
      </c>
      <c r="AL347" s="543" t="s">
        <v>6388</v>
      </c>
      <c r="AM347" s="543" t="s">
        <v>6388</v>
      </c>
      <c r="AN347" s="543" t="s">
        <v>19223</v>
      </c>
      <c r="AO347" s="543" t="s">
        <v>19223</v>
      </c>
      <c r="AP347" s="543" t="s">
        <v>19218</v>
      </c>
      <c r="AQ347" s="543" t="s">
        <v>19223</v>
      </c>
      <c r="AR347" s="543" t="s">
        <v>19218</v>
      </c>
      <c r="AS347" s="543" t="s">
        <v>19224</v>
      </c>
      <c r="AT347" s="543" t="s">
        <v>19216</v>
      </c>
      <c r="AU347" s="543" t="s">
        <v>19216</v>
      </c>
    </row>
    <row r="348" spans="1:47" x14ac:dyDescent="0.15">
      <c r="A348" s="543">
        <v>347</v>
      </c>
      <c r="B348" s="544">
        <v>934267</v>
      </c>
      <c r="C348" s="545" t="s">
        <v>102</v>
      </c>
      <c r="E348" s="543" t="s">
        <v>2737</v>
      </c>
      <c r="F348" s="543" t="s">
        <v>6916</v>
      </c>
      <c r="G348" s="543" t="s">
        <v>2736</v>
      </c>
      <c r="I348" s="543" t="s">
        <v>2719</v>
      </c>
      <c r="J348" s="543" t="s">
        <v>2719</v>
      </c>
      <c r="M348" s="543" t="s">
        <v>5750</v>
      </c>
      <c r="N348" s="543" t="s">
        <v>6917</v>
      </c>
      <c r="O348" s="543" t="s">
        <v>2726</v>
      </c>
      <c r="P348" s="543" t="s">
        <v>2726</v>
      </c>
      <c r="R348" s="543" t="s">
        <v>6918</v>
      </c>
      <c r="X348" s="543" t="s">
        <v>6919</v>
      </c>
      <c r="Y348" s="543" t="s">
        <v>2742</v>
      </c>
      <c r="Z348" s="543" t="s">
        <v>2743</v>
      </c>
      <c r="AA348" s="543" t="s">
        <v>2744</v>
      </c>
      <c r="AB348" s="543" t="s">
        <v>6920</v>
      </c>
      <c r="AC348" s="543" t="s">
        <v>5755</v>
      </c>
      <c r="AD348" s="543" t="s">
        <v>6526</v>
      </c>
      <c r="AF348" s="543" t="s">
        <v>6921</v>
      </c>
      <c r="AJ348" s="543" t="s">
        <v>6922</v>
      </c>
      <c r="AK348" s="543" t="s">
        <v>5759</v>
      </c>
      <c r="AM348" s="543" t="s">
        <v>5759</v>
      </c>
      <c r="AN348" s="543" t="s">
        <v>6923</v>
      </c>
      <c r="AU348" s="543" t="s">
        <v>2743</v>
      </c>
    </row>
    <row r="349" spans="1:47" x14ac:dyDescent="0.15">
      <c r="A349" s="543">
        <v>348</v>
      </c>
      <c r="B349" s="544">
        <v>940443</v>
      </c>
      <c r="C349" s="545" t="s">
        <v>102</v>
      </c>
      <c r="E349" s="543" t="s">
        <v>2722</v>
      </c>
      <c r="F349" s="543" t="s">
        <v>6924</v>
      </c>
      <c r="G349" s="543" t="s">
        <v>2721</v>
      </c>
      <c r="I349" s="543" t="s">
        <v>2719</v>
      </c>
      <c r="J349" s="543" t="s">
        <v>2719</v>
      </c>
      <c r="M349" s="543" t="s">
        <v>5750</v>
      </c>
      <c r="N349" s="543" t="s">
        <v>6925</v>
      </c>
      <c r="O349" s="543" t="s">
        <v>2726</v>
      </c>
      <c r="P349" s="543" t="s">
        <v>2726</v>
      </c>
      <c r="R349" s="543" t="s">
        <v>6926</v>
      </c>
      <c r="X349" s="543" t="s">
        <v>6927</v>
      </c>
      <c r="Y349" s="543" t="s">
        <v>2728</v>
      </c>
      <c r="Z349" s="543" t="s">
        <v>2729</v>
      </c>
      <c r="AA349" s="543" t="s">
        <v>2730</v>
      </c>
      <c r="AB349" s="543" t="s">
        <v>6928</v>
      </c>
      <c r="AC349" s="543" t="s">
        <v>5755</v>
      </c>
      <c r="AD349" s="543" t="s">
        <v>6526</v>
      </c>
      <c r="AF349" s="543" t="s">
        <v>6929</v>
      </c>
      <c r="AJ349" s="543" t="s">
        <v>6648</v>
      </c>
      <c r="AK349" s="543" t="s">
        <v>5759</v>
      </c>
      <c r="AM349" s="543" t="s">
        <v>5759</v>
      </c>
      <c r="AN349" s="543" t="s">
        <v>6930</v>
      </c>
      <c r="AU349" s="543" t="s">
        <v>2729</v>
      </c>
    </row>
    <row r="350" spans="1:47" x14ac:dyDescent="0.15">
      <c r="A350" s="543">
        <v>349</v>
      </c>
      <c r="B350" s="544">
        <v>977839</v>
      </c>
      <c r="C350" s="545" t="s">
        <v>102</v>
      </c>
      <c r="E350" s="543" t="s">
        <v>2133</v>
      </c>
      <c r="F350" s="543" t="s">
        <v>6521</v>
      </c>
      <c r="G350" s="543" t="s">
        <v>6520</v>
      </c>
      <c r="I350" s="543" t="s">
        <v>2129</v>
      </c>
      <c r="J350" s="543" t="s">
        <v>2129</v>
      </c>
      <c r="M350" s="543" t="s">
        <v>5750</v>
      </c>
      <c r="N350" s="543" t="s">
        <v>6522</v>
      </c>
      <c r="O350" s="543" t="s">
        <v>2137</v>
      </c>
      <c r="P350" s="543" t="s">
        <v>2137</v>
      </c>
      <c r="R350" s="543" t="s">
        <v>6523</v>
      </c>
      <c r="X350" s="543" t="s">
        <v>6524</v>
      </c>
      <c r="Y350" s="543" t="s">
        <v>2138</v>
      </c>
      <c r="Z350" s="543" t="s">
        <v>2139</v>
      </c>
      <c r="AA350" s="543" t="s">
        <v>2140</v>
      </c>
      <c r="AB350" s="543" t="s">
        <v>6525</v>
      </c>
      <c r="AC350" s="543" t="s">
        <v>5755</v>
      </c>
      <c r="AD350" s="543" t="s">
        <v>6526</v>
      </c>
      <c r="AF350" s="543" t="s">
        <v>6527</v>
      </c>
      <c r="AJ350" s="543" t="s">
        <v>6528</v>
      </c>
      <c r="AK350" s="543" t="s">
        <v>5759</v>
      </c>
      <c r="AM350" s="543" t="s">
        <v>5759</v>
      </c>
      <c r="AN350" s="543" t="s">
        <v>6529</v>
      </c>
      <c r="AU350" s="543" t="s">
        <v>2139</v>
      </c>
    </row>
    <row r="351" spans="1:47" x14ac:dyDescent="0.15">
      <c r="A351" s="543">
        <v>350</v>
      </c>
      <c r="B351" s="544">
        <v>1169323</v>
      </c>
      <c r="C351" s="545" t="s">
        <v>6931</v>
      </c>
      <c r="D351" s="543" t="s">
        <v>6931</v>
      </c>
      <c r="E351" s="543" t="s">
        <v>3926</v>
      </c>
      <c r="F351" s="543" t="s">
        <v>6932</v>
      </c>
      <c r="G351" s="543" t="s">
        <v>6933</v>
      </c>
      <c r="I351" s="543" t="s">
        <v>3934</v>
      </c>
      <c r="J351" s="543" t="s">
        <v>3934</v>
      </c>
      <c r="M351" s="543" t="s">
        <v>5750</v>
      </c>
      <c r="N351" s="543" t="s">
        <v>6934</v>
      </c>
      <c r="O351" s="543" t="s">
        <v>3930</v>
      </c>
      <c r="P351" s="543" t="s">
        <v>3930</v>
      </c>
      <c r="R351" s="543" t="s">
        <v>6935</v>
      </c>
      <c r="V351" s="543" t="s">
        <v>6936</v>
      </c>
      <c r="X351" s="543" t="s">
        <v>6937</v>
      </c>
      <c r="Y351" s="543" t="s">
        <v>3931</v>
      </c>
      <c r="Z351" s="543" t="s">
        <v>3932</v>
      </c>
      <c r="AA351" s="543" t="s">
        <v>3933</v>
      </c>
      <c r="AB351" s="543" t="s">
        <v>6938</v>
      </c>
      <c r="AC351" s="543" t="s">
        <v>5755</v>
      </c>
      <c r="AD351" s="543" t="s">
        <v>6526</v>
      </c>
      <c r="AF351" s="543" t="s">
        <v>6939</v>
      </c>
      <c r="AJ351" s="543" t="s">
        <v>6940</v>
      </c>
      <c r="AK351" s="543" t="s">
        <v>5759</v>
      </c>
      <c r="AM351" s="543" t="s">
        <v>5759</v>
      </c>
      <c r="AN351" s="543" t="s">
        <v>6941</v>
      </c>
      <c r="AU351" s="543" t="s">
        <v>3932</v>
      </c>
    </row>
    <row r="352" spans="1:47" x14ac:dyDescent="0.15">
      <c r="A352" s="543">
        <v>351</v>
      </c>
      <c r="B352" s="544">
        <v>1131584</v>
      </c>
      <c r="C352" s="545" t="s">
        <v>102</v>
      </c>
      <c r="E352" s="543" t="s">
        <v>350</v>
      </c>
      <c r="F352" s="543" t="s">
        <v>6531</v>
      </c>
      <c r="G352" s="543" t="s">
        <v>6530</v>
      </c>
      <c r="I352" s="543" t="s">
        <v>358</v>
      </c>
      <c r="J352" s="543" t="s">
        <v>358</v>
      </c>
      <c r="M352" s="543" t="s">
        <v>5750</v>
      </c>
      <c r="N352" s="543" t="s">
        <v>6532</v>
      </c>
      <c r="O352" s="543" t="s">
        <v>354</v>
      </c>
      <c r="P352" s="543" t="s">
        <v>354</v>
      </c>
      <c r="Q352" s="543" t="s">
        <v>354</v>
      </c>
      <c r="R352" s="543" t="s">
        <v>6533</v>
      </c>
      <c r="S352" s="543" t="s">
        <v>6534</v>
      </c>
      <c r="U352" s="543" t="s">
        <v>6535</v>
      </c>
      <c r="X352" s="543" t="s">
        <v>6536</v>
      </c>
      <c r="Y352" s="543" t="s">
        <v>355</v>
      </c>
      <c r="Z352" s="543" t="s">
        <v>356</v>
      </c>
      <c r="AA352" s="543" t="s">
        <v>357</v>
      </c>
      <c r="AB352" s="543" t="s">
        <v>6537</v>
      </c>
      <c r="AC352" s="543" t="s">
        <v>5755</v>
      </c>
      <c r="AD352" s="543" t="s">
        <v>5779</v>
      </c>
      <c r="AF352" s="543" t="s">
        <v>6538</v>
      </c>
      <c r="AJ352" s="543" t="s">
        <v>6539</v>
      </c>
      <c r="AK352" s="543" t="s">
        <v>5759</v>
      </c>
      <c r="AM352" s="543" t="s">
        <v>5759</v>
      </c>
      <c r="AN352" s="543" t="s">
        <v>6540</v>
      </c>
      <c r="AU352" s="543" t="s">
        <v>356</v>
      </c>
    </row>
    <row r="353" spans="1:47" x14ac:dyDescent="0.15">
      <c r="A353" s="543">
        <v>352</v>
      </c>
      <c r="B353" s="544">
        <v>1400582</v>
      </c>
      <c r="C353" s="545" t="s">
        <v>7757</v>
      </c>
      <c r="D353" s="543" t="s">
        <v>7757</v>
      </c>
      <c r="E353" s="543" t="s">
        <v>7758</v>
      </c>
      <c r="F353" s="543" t="s">
        <v>7759</v>
      </c>
      <c r="G353" s="543" t="s">
        <v>7760</v>
      </c>
      <c r="I353" s="543" t="s">
        <v>16413</v>
      </c>
      <c r="J353" s="543" t="s">
        <v>16413</v>
      </c>
      <c r="M353" s="543" t="s">
        <v>5750</v>
      </c>
      <c r="N353" s="543" t="s">
        <v>7761</v>
      </c>
      <c r="O353" s="543" t="s">
        <v>7762</v>
      </c>
      <c r="P353" s="543" t="s">
        <v>7762</v>
      </c>
      <c r="Q353" s="543" t="s">
        <v>7762</v>
      </c>
      <c r="R353" s="543" t="s">
        <v>7763</v>
      </c>
      <c r="V353" s="543" t="s">
        <v>7764</v>
      </c>
      <c r="X353" s="543" t="s">
        <v>7765</v>
      </c>
      <c r="Y353" s="543" t="s">
        <v>7766</v>
      </c>
      <c r="Z353" s="543" t="s">
        <v>7767</v>
      </c>
      <c r="AA353" s="543" t="s">
        <v>7768</v>
      </c>
      <c r="AB353" s="543" t="s">
        <v>7769</v>
      </c>
      <c r="AC353" s="543" t="s">
        <v>5755</v>
      </c>
      <c r="AD353" s="543" t="s">
        <v>5779</v>
      </c>
      <c r="AF353" s="543" t="s">
        <v>7770</v>
      </c>
      <c r="AG353" s="543" t="s">
        <v>7771</v>
      </c>
      <c r="AJ353" s="543" t="s">
        <v>7772</v>
      </c>
      <c r="AK353" s="543" t="s">
        <v>5759</v>
      </c>
      <c r="AM353" s="543" t="s">
        <v>5759</v>
      </c>
      <c r="AN353" s="543" t="s">
        <v>7773</v>
      </c>
      <c r="AU353" s="543" t="s">
        <v>7767</v>
      </c>
    </row>
    <row r="354" spans="1:47" x14ac:dyDescent="0.15">
      <c r="A354" s="543">
        <v>353</v>
      </c>
      <c r="C354" s="545" t="s">
        <v>7774</v>
      </c>
      <c r="D354" s="543" t="s">
        <v>7774</v>
      </c>
      <c r="E354" s="543" t="s">
        <v>7775</v>
      </c>
      <c r="I354" s="543" t="s">
        <v>16515</v>
      </c>
      <c r="J354" s="543" t="s">
        <v>16515</v>
      </c>
      <c r="M354" s="543" t="s">
        <v>5750</v>
      </c>
      <c r="N354" s="543" t="s">
        <v>7776</v>
      </c>
      <c r="O354" s="543" t="s">
        <v>7777</v>
      </c>
      <c r="P354" s="543" t="s">
        <v>7777</v>
      </c>
      <c r="R354" s="543" t="s">
        <v>7778</v>
      </c>
      <c r="V354" s="543" t="s">
        <v>7779</v>
      </c>
      <c r="Y354" s="543" t="s">
        <v>7780</v>
      </c>
      <c r="Z354" s="543" t="s">
        <v>7781</v>
      </c>
      <c r="AA354" s="543" t="s">
        <v>7782</v>
      </c>
      <c r="AB354" s="543" t="s">
        <v>7783</v>
      </c>
      <c r="AC354" s="543" t="s">
        <v>5755</v>
      </c>
      <c r="AD354" s="543" t="s">
        <v>5788</v>
      </c>
      <c r="AF354" s="543" t="s">
        <v>7784</v>
      </c>
      <c r="AJ354" s="543" t="s">
        <v>7785</v>
      </c>
      <c r="AK354" s="543" t="s">
        <v>5759</v>
      </c>
      <c r="AM354" s="543" t="s">
        <v>5759</v>
      </c>
      <c r="AN354" s="543" t="s">
        <v>7786</v>
      </c>
      <c r="AU354" s="543" t="s">
        <v>7781</v>
      </c>
    </row>
    <row r="355" spans="1:47" x14ac:dyDescent="0.15">
      <c r="A355" s="543">
        <v>354</v>
      </c>
      <c r="B355" s="544">
        <v>1588336</v>
      </c>
      <c r="C355" s="545" t="s">
        <v>7787</v>
      </c>
      <c r="D355" s="543" t="s">
        <v>7787</v>
      </c>
      <c r="E355" s="543" t="s">
        <v>7788</v>
      </c>
      <c r="F355" s="543" t="s">
        <v>7789</v>
      </c>
      <c r="G355" s="543" t="s">
        <v>7790</v>
      </c>
      <c r="I355" s="543" t="s">
        <v>19225</v>
      </c>
      <c r="J355" s="543" t="s">
        <v>19225</v>
      </c>
      <c r="M355" s="543" t="s">
        <v>5750</v>
      </c>
      <c r="N355" s="543" t="s">
        <v>7791</v>
      </c>
      <c r="O355" s="543" t="s">
        <v>7792</v>
      </c>
      <c r="P355" s="543" t="s">
        <v>7792</v>
      </c>
      <c r="Q355" s="543" t="s">
        <v>7792</v>
      </c>
      <c r="R355" s="543" t="s">
        <v>7793</v>
      </c>
      <c r="V355" s="543" t="s">
        <v>7794</v>
      </c>
      <c r="X355" s="543" t="s">
        <v>7795</v>
      </c>
      <c r="Y355" s="543" t="s">
        <v>7796</v>
      </c>
      <c r="Z355" s="543" t="s">
        <v>7797</v>
      </c>
      <c r="AA355" s="543" t="s">
        <v>7798</v>
      </c>
      <c r="AB355" s="543" t="s">
        <v>7799</v>
      </c>
      <c r="AC355" s="543" t="s">
        <v>5755</v>
      </c>
      <c r="AD355" s="543" t="s">
        <v>5756</v>
      </c>
      <c r="AE355" s="543" t="s">
        <v>7800</v>
      </c>
      <c r="AF355" s="543" t="s">
        <v>7801</v>
      </c>
      <c r="AG355" s="543" t="s">
        <v>7802</v>
      </c>
      <c r="AK355" s="543" t="s">
        <v>5759</v>
      </c>
      <c r="AL355" s="543" t="s">
        <v>5759</v>
      </c>
      <c r="AM355" s="543" t="s">
        <v>5759</v>
      </c>
      <c r="AN355" s="543" t="s">
        <v>7803</v>
      </c>
      <c r="AT355" s="543" t="s">
        <v>19226</v>
      </c>
      <c r="AU355" s="543" t="s">
        <v>7797</v>
      </c>
    </row>
    <row r="356" spans="1:47" x14ac:dyDescent="0.15">
      <c r="A356" s="543">
        <v>355</v>
      </c>
      <c r="C356" s="545" t="s">
        <v>6541</v>
      </c>
      <c r="D356" s="543" t="s">
        <v>6541</v>
      </c>
      <c r="E356" s="543" t="s">
        <v>2046</v>
      </c>
      <c r="I356" s="543" t="s">
        <v>2055</v>
      </c>
      <c r="J356" s="543" t="s">
        <v>2055</v>
      </c>
      <c r="M356" s="543" t="s">
        <v>5750</v>
      </c>
      <c r="N356" s="543" t="s">
        <v>6542</v>
      </c>
      <c r="O356" s="543" t="s">
        <v>2050</v>
      </c>
      <c r="P356" s="543" t="s">
        <v>2050</v>
      </c>
      <c r="R356" s="543" t="s">
        <v>6543</v>
      </c>
      <c r="V356" s="543" t="s">
        <v>6544</v>
      </c>
      <c r="Y356" s="543" t="s">
        <v>2052</v>
      </c>
      <c r="Z356" s="543" t="s">
        <v>2053</v>
      </c>
      <c r="AA356" s="543" t="s">
        <v>2054</v>
      </c>
      <c r="AB356" s="543" t="s">
        <v>6545</v>
      </c>
      <c r="AC356" s="543" t="s">
        <v>5755</v>
      </c>
      <c r="AD356" s="543" t="s">
        <v>5905</v>
      </c>
      <c r="AE356" s="543" t="s">
        <v>2051</v>
      </c>
      <c r="AF356" s="543" t="s">
        <v>6546</v>
      </c>
      <c r="AG356" s="543" t="s">
        <v>6547</v>
      </c>
      <c r="AJ356" s="543" t="s">
        <v>6548</v>
      </c>
      <c r="AK356" s="543" t="s">
        <v>5759</v>
      </c>
      <c r="AM356" s="543" t="s">
        <v>5759</v>
      </c>
      <c r="AN356" s="543" t="s">
        <v>6549</v>
      </c>
      <c r="AU356" s="543" t="s">
        <v>2053</v>
      </c>
    </row>
    <row r="357" spans="1:47" x14ac:dyDescent="0.15">
      <c r="A357" s="543">
        <v>356</v>
      </c>
      <c r="B357" s="544">
        <v>1680798</v>
      </c>
      <c r="C357" s="545" t="s">
        <v>7804</v>
      </c>
      <c r="D357" s="543" t="s">
        <v>7804</v>
      </c>
      <c r="E357" s="543" t="s">
        <v>7805</v>
      </c>
      <c r="F357" s="543" t="s">
        <v>7806</v>
      </c>
      <c r="G357" s="543" t="s">
        <v>7807</v>
      </c>
      <c r="I357" s="546" t="s">
        <v>19227</v>
      </c>
      <c r="J357" s="546" t="s">
        <v>19227</v>
      </c>
      <c r="M357" s="543" t="s">
        <v>5750</v>
      </c>
      <c r="N357" s="543" t="s">
        <v>7808</v>
      </c>
      <c r="O357" s="543" t="s">
        <v>7809</v>
      </c>
      <c r="P357" s="543" t="s">
        <v>7809</v>
      </c>
      <c r="Q357" s="543" t="s">
        <v>7809</v>
      </c>
      <c r="R357" s="543" t="s">
        <v>7810</v>
      </c>
      <c r="V357" s="543" t="s">
        <v>7811</v>
      </c>
      <c r="X357" s="543" t="s">
        <v>7812</v>
      </c>
      <c r="Y357" s="543" t="s">
        <v>7813</v>
      </c>
      <c r="Z357" s="543" t="s">
        <v>7814</v>
      </c>
      <c r="AB357" s="543" t="s">
        <v>7815</v>
      </c>
      <c r="AC357" s="543" t="s">
        <v>5755</v>
      </c>
      <c r="AD357" s="543" t="s">
        <v>5779</v>
      </c>
      <c r="AE357" s="543" t="s">
        <v>7816</v>
      </c>
      <c r="AF357" s="543" t="s">
        <v>7817</v>
      </c>
      <c r="AG357" s="543" t="s">
        <v>7818</v>
      </c>
      <c r="AJ357" s="543" t="s">
        <v>7819</v>
      </c>
      <c r="AK357" s="543" t="s">
        <v>5759</v>
      </c>
      <c r="AL357" s="543" t="s">
        <v>5759</v>
      </c>
      <c r="AM357" s="543" t="s">
        <v>5759</v>
      </c>
      <c r="AN357" s="543" t="s">
        <v>7820</v>
      </c>
      <c r="AS357" s="543" t="s">
        <v>19228</v>
      </c>
      <c r="AT357" s="543" t="s">
        <v>19229</v>
      </c>
      <c r="AU357" s="543" t="s">
        <v>7814</v>
      </c>
    </row>
    <row r="358" spans="1:47" x14ac:dyDescent="0.15">
      <c r="A358" s="543">
        <v>357</v>
      </c>
      <c r="C358" s="545" t="s">
        <v>6550</v>
      </c>
      <c r="D358" s="543" t="s">
        <v>6550</v>
      </c>
      <c r="E358" s="543" t="s">
        <v>1756</v>
      </c>
      <c r="I358" s="543" t="s">
        <v>1765</v>
      </c>
      <c r="J358" s="543" t="s">
        <v>1765</v>
      </c>
      <c r="M358" s="543" t="s">
        <v>5750</v>
      </c>
      <c r="N358" s="543" t="s">
        <v>6551</v>
      </c>
      <c r="O358" s="543" t="s">
        <v>1758</v>
      </c>
      <c r="P358" s="543" t="s">
        <v>1758</v>
      </c>
      <c r="R358" s="543" t="s">
        <v>6552</v>
      </c>
      <c r="V358" s="543" t="s">
        <v>6553</v>
      </c>
      <c r="Y358" s="543" t="s">
        <v>1760</v>
      </c>
      <c r="Z358" s="543" t="s">
        <v>1761</v>
      </c>
      <c r="AA358" s="543" t="s">
        <v>1762</v>
      </c>
      <c r="AB358" s="543" t="s">
        <v>6554</v>
      </c>
      <c r="AC358" s="543" t="s">
        <v>5755</v>
      </c>
      <c r="AD358" s="543" t="s">
        <v>5788</v>
      </c>
      <c r="AE358" s="543" t="s">
        <v>1759</v>
      </c>
      <c r="AF358" s="543" t="s">
        <v>6555</v>
      </c>
      <c r="AJ358" s="543" t="s">
        <v>6556</v>
      </c>
      <c r="AK358" s="543" t="s">
        <v>5759</v>
      </c>
      <c r="AM358" s="543" t="s">
        <v>5759</v>
      </c>
      <c r="AN358" s="543" t="s">
        <v>6557</v>
      </c>
      <c r="AS358" s="543" t="s">
        <v>19230</v>
      </c>
      <c r="AU358" s="543" t="s">
        <v>1761</v>
      </c>
    </row>
    <row r="359" spans="1:47" x14ac:dyDescent="0.15">
      <c r="A359" s="543">
        <v>358</v>
      </c>
      <c r="C359" s="545" t="s">
        <v>7821</v>
      </c>
      <c r="D359" s="543" t="s">
        <v>7821</v>
      </c>
      <c r="E359" s="543" t="s">
        <v>7822</v>
      </c>
      <c r="I359" s="543" t="s">
        <v>19231</v>
      </c>
      <c r="J359" s="543" t="s">
        <v>19231</v>
      </c>
      <c r="M359" s="543" t="s">
        <v>5750</v>
      </c>
      <c r="N359" s="543" t="s">
        <v>7823</v>
      </c>
      <c r="O359" s="543" t="s">
        <v>2332</v>
      </c>
      <c r="P359" s="543" t="s">
        <v>2332</v>
      </c>
      <c r="R359" s="543" t="s">
        <v>7824</v>
      </c>
      <c r="V359" s="543" t="s">
        <v>7825</v>
      </c>
      <c r="Y359" s="543" t="s">
        <v>7826</v>
      </c>
      <c r="Z359" s="543" t="s">
        <v>7827</v>
      </c>
      <c r="AA359" s="543" t="s">
        <v>7828</v>
      </c>
      <c r="AB359" s="543" t="s">
        <v>7829</v>
      </c>
      <c r="AC359" s="543" t="s">
        <v>5755</v>
      </c>
      <c r="AD359" s="543" t="s">
        <v>5905</v>
      </c>
      <c r="AE359" s="543" t="s">
        <v>7830</v>
      </c>
      <c r="AF359" s="543" t="s">
        <v>7831</v>
      </c>
      <c r="AG359" s="543" t="s">
        <v>7832</v>
      </c>
      <c r="AJ359" s="543" t="s">
        <v>7833</v>
      </c>
      <c r="AK359" s="543" t="s">
        <v>5759</v>
      </c>
      <c r="AM359" s="543" t="s">
        <v>5759</v>
      </c>
      <c r="AN359" s="543" t="s">
        <v>7834</v>
      </c>
      <c r="AS359" s="543" t="s">
        <v>19232</v>
      </c>
      <c r="AU359" s="543" t="s">
        <v>7827</v>
      </c>
    </row>
    <row r="360" spans="1:47" x14ac:dyDescent="0.15">
      <c r="A360" s="543">
        <v>359</v>
      </c>
      <c r="B360" s="544">
        <v>1777840</v>
      </c>
      <c r="C360" s="545" t="s">
        <v>7835</v>
      </c>
      <c r="D360" s="543" t="s">
        <v>7835</v>
      </c>
      <c r="E360" s="543" t="s">
        <v>7836</v>
      </c>
      <c r="F360" s="543" t="s">
        <v>7837</v>
      </c>
      <c r="G360" s="543" t="s">
        <v>7838</v>
      </c>
      <c r="I360" s="543" t="s">
        <v>19233</v>
      </c>
      <c r="J360" s="543" t="s">
        <v>19233</v>
      </c>
      <c r="M360" s="543" t="s">
        <v>5750</v>
      </c>
      <c r="N360" s="543" t="s">
        <v>7839</v>
      </c>
      <c r="O360" s="543" t="s">
        <v>315</v>
      </c>
      <c r="P360" s="543" t="s">
        <v>315</v>
      </c>
      <c r="Q360" s="543" t="s">
        <v>315</v>
      </c>
      <c r="R360" s="543" t="s">
        <v>7840</v>
      </c>
      <c r="V360" s="543" t="s">
        <v>7841</v>
      </c>
      <c r="X360" s="543" t="s">
        <v>7842</v>
      </c>
      <c r="Y360" s="543" t="s">
        <v>7843</v>
      </c>
      <c r="Z360" s="543" t="s">
        <v>7844</v>
      </c>
      <c r="AA360" s="543" t="s">
        <v>7845</v>
      </c>
      <c r="AB360" s="543" t="s">
        <v>7846</v>
      </c>
      <c r="AC360" s="543" t="s">
        <v>5755</v>
      </c>
      <c r="AD360" s="543" t="s">
        <v>5756</v>
      </c>
      <c r="AE360" s="543" t="s">
        <v>7847</v>
      </c>
      <c r="AF360" s="543" t="s">
        <v>7848</v>
      </c>
      <c r="AJ360" s="543" t="s">
        <v>7849</v>
      </c>
      <c r="AK360" s="543" t="s">
        <v>5759</v>
      </c>
      <c r="AL360" s="543" t="s">
        <v>5759</v>
      </c>
      <c r="AM360" s="543" t="s">
        <v>5759</v>
      </c>
      <c r="AN360" s="543" t="s">
        <v>7850</v>
      </c>
      <c r="AS360" s="543" t="s">
        <v>16756</v>
      </c>
      <c r="AT360" s="543" t="s">
        <v>19234</v>
      </c>
      <c r="AU360" s="543" t="s">
        <v>7844</v>
      </c>
    </row>
    <row r="361" spans="1:47" x14ac:dyDescent="0.15">
      <c r="A361" s="543">
        <v>360</v>
      </c>
      <c r="C361" s="545" t="s">
        <v>7851</v>
      </c>
      <c r="D361" s="543" t="s">
        <v>7851</v>
      </c>
      <c r="E361" s="543" t="s">
        <v>7852</v>
      </c>
      <c r="I361" s="543" t="s">
        <v>19235</v>
      </c>
      <c r="J361" s="543" t="s">
        <v>19235</v>
      </c>
      <c r="M361" s="543" t="s">
        <v>5750</v>
      </c>
      <c r="N361" s="543" t="s">
        <v>7853</v>
      </c>
      <c r="O361" s="543" t="s">
        <v>7854</v>
      </c>
      <c r="P361" s="543" t="s">
        <v>7854</v>
      </c>
      <c r="R361" s="543" t="s">
        <v>7855</v>
      </c>
      <c r="V361" s="543" t="s">
        <v>7856</v>
      </c>
      <c r="Y361" s="543" t="s">
        <v>7857</v>
      </c>
      <c r="Z361" s="543" t="s">
        <v>7858</v>
      </c>
      <c r="AA361" s="543" t="s">
        <v>7859</v>
      </c>
      <c r="AB361" s="543" t="s">
        <v>7860</v>
      </c>
      <c r="AC361" s="543" t="s">
        <v>5755</v>
      </c>
      <c r="AD361" s="543" t="s">
        <v>5905</v>
      </c>
      <c r="AE361" s="543" t="s">
        <v>7861</v>
      </c>
      <c r="AF361" s="543" t="s">
        <v>7862</v>
      </c>
      <c r="AG361" s="543" t="s">
        <v>7863</v>
      </c>
      <c r="AK361" s="543" t="s">
        <v>5759</v>
      </c>
      <c r="AM361" s="543" t="s">
        <v>5759</v>
      </c>
      <c r="AN361" s="543" t="s">
        <v>7864</v>
      </c>
      <c r="AS361" s="543" t="s">
        <v>19236</v>
      </c>
      <c r="AU361" s="543" t="s">
        <v>7858</v>
      </c>
    </row>
    <row r="362" spans="1:47" x14ac:dyDescent="0.15">
      <c r="A362" s="543">
        <v>361</v>
      </c>
      <c r="C362" s="545" t="s">
        <v>6558</v>
      </c>
      <c r="D362" s="543" t="s">
        <v>6558</v>
      </c>
      <c r="E362" s="543" t="s">
        <v>281</v>
      </c>
      <c r="I362" s="546" t="s">
        <v>288</v>
      </c>
      <c r="J362" s="546" t="s">
        <v>288</v>
      </c>
      <c r="M362" s="543" t="s">
        <v>5750</v>
      </c>
      <c r="N362" s="543" t="s">
        <v>6559</v>
      </c>
      <c r="O362" s="543" t="s">
        <v>283</v>
      </c>
      <c r="P362" s="543" t="s">
        <v>283</v>
      </c>
      <c r="R362" s="543" t="s">
        <v>6560</v>
      </c>
      <c r="V362" s="543" t="s">
        <v>6561</v>
      </c>
      <c r="Y362" s="543" t="s">
        <v>285</v>
      </c>
      <c r="Z362" s="543" t="s">
        <v>286</v>
      </c>
      <c r="AA362" s="543" t="s">
        <v>287</v>
      </c>
      <c r="AB362" s="543" t="s">
        <v>6562</v>
      </c>
      <c r="AC362" s="543" t="s">
        <v>5755</v>
      </c>
      <c r="AD362" s="543" t="s">
        <v>5905</v>
      </c>
      <c r="AE362" s="543" t="s">
        <v>284</v>
      </c>
      <c r="AF362" s="543" t="s">
        <v>6563</v>
      </c>
      <c r="AG362" s="543" t="s">
        <v>6564</v>
      </c>
      <c r="AJ362" s="543" t="s">
        <v>6565</v>
      </c>
      <c r="AK362" s="543" t="s">
        <v>5759</v>
      </c>
      <c r="AM362" s="543" t="s">
        <v>5759</v>
      </c>
      <c r="AN362" s="543" t="s">
        <v>6566</v>
      </c>
      <c r="AS362" s="543" t="s">
        <v>286</v>
      </c>
      <c r="AU362" s="543" t="s">
        <v>286</v>
      </c>
    </row>
    <row r="363" spans="1:47" x14ac:dyDescent="0.15">
      <c r="A363" s="543">
        <v>362</v>
      </c>
      <c r="C363" s="545" t="s">
        <v>386</v>
      </c>
      <c r="D363" s="543" t="s">
        <v>386</v>
      </c>
      <c r="E363" s="543" t="s">
        <v>387</v>
      </c>
      <c r="I363" s="543" t="s">
        <v>338</v>
      </c>
      <c r="J363" s="543" t="s">
        <v>338</v>
      </c>
      <c r="M363" s="543" t="s">
        <v>5750</v>
      </c>
      <c r="N363" s="543" t="s">
        <v>6567</v>
      </c>
      <c r="O363" s="543" t="s">
        <v>389</v>
      </c>
      <c r="P363" s="543" t="s">
        <v>389</v>
      </c>
      <c r="R363" s="543" t="s">
        <v>314</v>
      </c>
      <c r="V363" s="543" t="s">
        <v>5945</v>
      </c>
      <c r="Y363" s="543" t="s">
        <v>332</v>
      </c>
      <c r="Z363" s="543" t="s">
        <v>333</v>
      </c>
      <c r="AA363" s="543" t="s">
        <v>391</v>
      </c>
      <c r="AB363" s="543" t="s">
        <v>6568</v>
      </c>
      <c r="AC363" s="543" t="s">
        <v>5755</v>
      </c>
      <c r="AD363" s="543" t="s">
        <v>5788</v>
      </c>
      <c r="AE363" s="543" t="s">
        <v>390</v>
      </c>
      <c r="AF363" s="543" t="s">
        <v>6569</v>
      </c>
      <c r="AJ363" s="543" t="s">
        <v>6570</v>
      </c>
      <c r="AK363" s="543" t="s">
        <v>5759</v>
      </c>
      <c r="AM363" s="543" t="s">
        <v>5759</v>
      </c>
      <c r="AN363" s="543" t="s">
        <v>6571</v>
      </c>
      <c r="AS363" s="543" t="s">
        <v>366</v>
      </c>
      <c r="AU363" s="543" t="s">
        <v>333</v>
      </c>
    </row>
    <row r="364" spans="1:47" x14ac:dyDescent="0.15">
      <c r="A364" s="543">
        <v>363</v>
      </c>
      <c r="C364" s="545" t="s">
        <v>7108</v>
      </c>
      <c r="D364" s="543" t="s">
        <v>7108</v>
      </c>
      <c r="E364" s="543" t="s">
        <v>3565</v>
      </c>
      <c r="I364" s="543" t="s">
        <v>3572</v>
      </c>
      <c r="J364" s="543" t="s">
        <v>3572</v>
      </c>
      <c r="M364" s="543" t="s">
        <v>5750</v>
      </c>
      <c r="N364" s="543" t="s">
        <v>7109</v>
      </c>
      <c r="O364" s="543" t="s">
        <v>3567</v>
      </c>
      <c r="P364" s="543" t="s">
        <v>3567</v>
      </c>
      <c r="R364" s="543" t="s">
        <v>7110</v>
      </c>
      <c r="V364" s="543" t="s">
        <v>7111</v>
      </c>
      <c r="Y364" s="543" t="s">
        <v>3569</v>
      </c>
      <c r="Z364" s="543" t="s">
        <v>3570</v>
      </c>
      <c r="AA364" s="543" t="s">
        <v>3571</v>
      </c>
      <c r="AB364" s="543" t="s">
        <v>7112</v>
      </c>
      <c r="AC364" s="543" t="s">
        <v>5755</v>
      </c>
      <c r="AD364" s="543" t="s">
        <v>5788</v>
      </c>
      <c r="AE364" s="543" t="s">
        <v>3568</v>
      </c>
      <c r="AF364" s="543" t="s">
        <v>7113</v>
      </c>
      <c r="AJ364" s="543" t="s">
        <v>7114</v>
      </c>
      <c r="AK364" s="543" t="s">
        <v>5759</v>
      </c>
      <c r="AM364" s="543" t="s">
        <v>5759</v>
      </c>
      <c r="AN364" s="543" t="s">
        <v>7115</v>
      </c>
      <c r="AS364" s="543" t="s">
        <v>19237</v>
      </c>
      <c r="AU364" s="543" t="s">
        <v>3570</v>
      </c>
    </row>
    <row r="365" spans="1:47" x14ac:dyDescent="0.15">
      <c r="A365" s="543">
        <v>364</v>
      </c>
      <c r="C365" s="545" t="s">
        <v>7116</v>
      </c>
      <c r="D365" s="543" t="s">
        <v>7116</v>
      </c>
      <c r="E365" s="543" t="s">
        <v>3242</v>
      </c>
      <c r="I365" s="543" t="s">
        <v>3251</v>
      </c>
      <c r="J365" s="543" t="s">
        <v>3251</v>
      </c>
      <c r="M365" s="543" t="s">
        <v>5750</v>
      </c>
      <c r="N365" s="543" t="s">
        <v>7117</v>
      </c>
      <c r="O365" s="543" t="s">
        <v>3244</v>
      </c>
      <c r="P365" s="543" t="s">
        <v>3244</v>
      </c>
      <c r="R365" s="543" t="s">
        <v>7118</v>
      </c>
      <c r="V365" s="543" t="s">
        <v>7119</v>
      </c>
      <c r="Y365" s="543" t="s">
        <v>3246</v>
      </c>
      <c r="Z365" s="543" t="s">
        <v>3247</v>
      </c>
      <c r="AA365" s="543" t="s">
        <v>3248</v>
      </c>
      <c r="AB365" s="543" t="s">
        <v>7120</v>
      </c>
      <c r="AC365" s="543" t="s">
        <v>5755</v>
      </c>
      <c r="AD365" s="543" t="s">
        <v>5905</v>
      </c>
      <c r="AE365" s="543" t="s">
        <v>3245</v>
      </c>
      <c r="AF365" s="543" t="s">
        <v>7121</v>
      </c>
      <c r="AG365" s="543" t="s">
        <v>7122</v>
      </c>
      <c r="AJ365" s="543" t="s">
        <v>7123</v>
      </c>
      <c r="AK365" s="543" t="s">
        <v>5759</v>
      </c>
      <c r="AM365" s="543" t="s">
        <v>5759</v>
      </c>
      <c r="AN365" s="543" t="s">
        <v>7124</v>
      </c>
      <c r="AS365" s="543" t="s">
        <v>19238</v>
      </c>
      <c r="AU365" s="543" t="s">
        <v>3247</v>
      </c>
    </row>
    <row r="366" spans="1:47" x14ac:dyDescent="0.15">
      <c r="A366" s="543">
        <v>365</v>
      </c>
      <c r="C366" s="545" t="s">
        <v>7125</v>
      </c>
      <c r="D366" s="543" t="s">
        <v>7125</v>
      </c>
      <c r="E366" s="543" t="s">
        <v>3658</v>
      </c>
      <c r="I366" s="543" t="s">
        <v>3666</v>
      </c>
      <c r="J366" s="543" t="s">
        <v>3666</v>
      </c>
      <c r="M366" s="543" t="s">
        <v>5750</v>
      </c>
      <c r="N366" s="543" t="s">
        <v>7126</v>
      </c>
      <c r="O366" s="543" t="s">
        <v>3660</v>
      </c>
      <c r="P366" s="543" t="s">
        <v>3660</v>
      </c>
      <c r="R366" s="543" t="s">
        <v>3648</v>
      </c>
      <c r="V366" s="543" t="s">
        <v>7127</v>
      </c>
      <c r="Y366" s="543" t="s">
        <v>3662</v>
      </c>
      <c r="Z366" s="543" t="s">
        <v>3663</v>
      </c>
      <c r="AA366" s="543" t="s">
        <v>3664</v>
      </c>
      <c r="AB366" s="543" t="s">
        <v>7128</v>
      </c>
      <c r="AC366" s="543" t="s">
        <v>5755</v>
      </c>
      <c r="AD366" s="543" t="s">
        <v>5788</v>
      </c>
      <c r="AE366" s="543" t="s">
        <v>3661</v>
      </c>
      <c r="AF366" s="543" t="s">
        <v>7129</v>
      </c>
      <c r="AJ366" s="543" t="s">
        <v>7130</v>
      </c>
      <c r="AK366" s="543" t="s">
        <v>5759</v>
      </c>
      <c r="AM366" s="543" t="s">
        <v>5759</v>
      </c>
      <c r="AN366" s="543" t="s">
        <v>7131</v>
      </c>
      <c r="AS366" s="543" t="s">
        <v>3663</v>
      </c>
      <c r="AU366" s="543" t="s">
        <v>3663</v>
      </c>
    </row>
    <row r="367" spans="1:47" x14ac:dyDescent="0.15">
      <c r="A367" s="543">
        <v>366</v>
      </c>
      <c r="C367" s="545" t="s">
        <v>6572</v>
      </c>
      <c r="D367" s="543" t="s">
        <v>6572</v>
      </c>
      <c r="E367" s="543" t="s">
        <v>1992</v>
      </c>
      <c r="I367" s="543" t="s">
        <v>1999</v>
      </c>
      <c r="J367" s="543" t="s">
        <v>1999</v>
      </c>
      <c r="M367" s="543" t="s">
        <v>5750</v>
      </c>
      <c r="N367" s="543" t="s">
        <v>6573</v>
      </c>
      <c r="O367" s="543" t="s">
        <v>1994</v>
      </c>
      <c r="P367" s="543" t="s">
        <v>1994</v>
      </c>
      <c r="R367" s="543" t="s">
        <v>6574</v>
      </c>
      <c r="V367" s="543" t="s">
        <v>6575</v>
      </c>
      <c r="Y367" s="543" t="s">
        <v>1996</v>
      </c>
      <c r="Z367" s="543" t="s">
        <v>1997</v>
      </c>
      <c r="AA367" s="543" t="s">
        <v>1998</v>
      </c>
      <c r="AB367" s="543" t="s">
        <v>6576</v>
      </c>
      <c r="AC367" s="543" t="s">
        <v>5755</v>
      </c>
      <c r="AD367" s="543" t="s">
        <v>5788</v>
      </c>
      <c r="AE367" s="543" t="s">
        <v>1995</v>
      </c>
      <c r="AF367" s="543" t="s">
        <v>6577</v>
      </c>
      <c r="AJ367" s="543" t="s">
        <v>6578</v>
      </c>
      <c r="AK367" s="543" t="s">
        <v>5759</v>
      </c>
      <c r="AM367" s="543" t="s">
        <v>5759</v>
      </c>
      <c r="AN367" s="543" t="s">
        <v>6579</v>
      </c>
      <c r="AS367" s="543" t="s">
        <v>19239</v>
      </c>
      <c r="AU367" s="543" t="s">
        <v>1997</v>
      </c>
    </row>
    <row r="368" spans="1:47" x14ac:dyDescent="0.15">
      <c r="A368" s="543">
        <v>367</v>
      </c>
      <c r="C368" s="545" t="s">
        <v>7152</v>
      </c>
      <c r="D368" s="543" t="s">
        <v>7152</v>
      </c>
      <c r="E368" s="543" t="s">
        <v>3347</v>
      </c>
      <c r="I368" s="543" t="s">
        <v>3355</v>
      </c>
      <c r="J368" s="543" t="s">
        <v>3355</v>
      </c>
      <c r="M368" s="543" t="s">
        <v>5750</v>
      </c>
      <c r="N368" s="543" t="s">
        <v>7153</v>
      </c>
      <c r="O368" s="543" t="s">
        <v>3349</v>
      </c>
      <c r="P368" s="543" t="s">
        <v>3349</v>
      </c>
      <c r="R368" s="543" t="s">
        <v>7154</v>
      </c>
      <c r="V368" s="543" t="s">
        <v>7155</v>
      </c>
      <c r="Y368" s="543" t="s">
        <v>3351</v>
      </c>
      <c r="Z368" s="543" t="s">
        <v>3352</v>
      </c>
      <c r="AA368" s="543" t="s">
        <v>3353</v>
      </c>
      <c r="AB368" s="543" t="s">
        <v>7156</v>
      </c>
      <c r="AC368" s="543" t="s">
        <v>5755</v>
      </c>
      <c r="AD368" s="543" t="s">
        <v>5788</v>
      </c>
      <c r="AE368" s="543" t="s">
        <v>3350</v>
      </c>
      <c r="AF368" s="543" t="s">
        <v>7157</v>
      </c>
      <c r="AJ368" s="543" t="s">
        <v>7158</v>
      </c>
      <c r="AK368" s="543" t="s">
        <v>5759</v>
      </c>
      <c r="AM368" s="543" t="s">
        <v>5759</v>
      </c>
      <c r="AN368" s="543" t="s">
        <v>7159</v>
      </c>
      <c r="AS368" s="543" t="s">
        <v>19240</v>
      </c>
      <c r="AU368" s="543" t="s">
        <v>3352</v>
      </c>
    </row>
    <row r="369" spans="1:47" x14ac:dyDescent="0.15">
      <c r="A369" s="543">
        <v>368</v>
      </c>
      <c r="C369" s="545" t="s">
        <v>7865</v>
      </c>
      <c r="D369" s="543" t="s">
        <v>7865</v>
      </c>
      <c r="E369" s="543" t="s">
        <v>7866</v>
      </c>
      <c r="I369" s="543" t="s">
        <v>19241</v>
      </c>
      <c r="J369" s="543" t="s">
        <v>19241</v>
      </c>
      <c r="M369" s="543" t="s">
        <v>5750</v>
      </c>
      <c r="N369" s="543" t="s">
        <v>7867</v>
      </c>
      <c r="O369" s="543" t="s">
        <v>7868</v>
      </c>
      <c r="P369" s="543" t="s">
        <v>7868</v>
      </c>
      <c r="R369" s="543" t="s">
        <v>7869</v>
      </c>
      <c r="V369" s="543" t="s">
        <v>7723</v>
      </c>
      <c r="Y369" s="543" t="s">
        <v>7870</v>
      </c>
      <c r="Z369" s="543" t="s">
        <v>7871</v>
      </c>
      <c r="AA369" s="543" t="s">
        <v>7872</v>
      </c>
      <c r="AB369" s="543" t="s">
        <v>7873</v>
      </c>
      <c r="AC369" s="543" t="s">
        <v>5755</v>
      </c>
      <c r="AD369" s="543" t="s">
        <v>5788</v>
      </c>
      <c r="AE369" s="543" t="s">
        <v>7874</v>
      </c>
      <c r="AF369" s="543" t="s">
        <v>7875</v>
      </c>
      <c r="AJ369" s="543" t="s">
        <v>7876</v>
      </c>
      <c r="AK369" s="543" t="s">
        <v>5759</v>
      </c>
      <c r="AM369" s="543" t="s">
        <v>5759</v>
      </c>
      <c r="AN369" s="543" t="s">
        <v>7877</v>
      </c>
      <c r="AS369" s="543" t="s">
        <v>19242</v>
      </c>
      <c r="AU369" s="543" t="s">
        <v>7871</v>
      </c>
    </row>
    <row r="370" spans="1:47" x14ac:dyDescent="0.15">
      <c r="A370" s="543">
        <v>369</v>
      </c>
      <c r="B370" s="544">
        <v>2122041</v>
      </c>
      <c r="C370" s="545" t="s">
        <v>325</v>
      </c>
      <c r="D370" s="543" t="s">
        <v>325</v>
      </c>
      <c r="E370" s="543" t="s">
        <v>326</v>
      </c>
      <c r="F370" s="543" t="s">
        <v>6580</v>
      </c>
      <c r="G370" s="543" t="s">
        <v>6581</v>
      </c>
      <c r="I370" s="543" t="s">
        <v>338</v>
      </c>
      <c r="J370" s="543" t="s">
        <v>338</v>
      </c>
      <c r="M370" s="543" t="s">
        <v>5750</v>
      </c>
      <c r="N370" s="543" t="s">
        <v>6582</v>
      </c>
      <c r="O370" s="543" t="s">
        <v>330</v>
      </c>
      <c r="P370" s="543" t="s">
        <v>330</v>
      </c>
      <c r="Q370" s="543" t="s">
        <v>330</v>
      </c>
      <c r="R370" s="543" t="s">
        <v>6583</v>
      </c>
      <c r="V370" s="543" t="s">
        <v>6584</v>
      </c>
      <c r="X370" s="543" t="s">
        <v>6585</v>
      </c>
      <c r="Y370" s="543" t="s">
        <v>332</v>
      </c>
      <c r="Z370" s="543" t="s">
        <v>333</v>
      </c>
      <c r="AA370" s="543" t="s">
        <v>334</v>
      </c>
      <c r="AB370" s="543" t="s">
        <v>6586</v>
      </c>
      <c r="AC370" s="543" t="s">
        <v>5755</v>
      </c>
      <c r="AD370" s="543" t="s">
        <v>5779</v>
      </c>
      <c r="AE370" s="543" t="s">
        <v>331</v>
      </c>
      <c r="AF370" s="543" t="s">
        <v>6587</v>
      </c>
      <c r="AI370" s="543" t="s">
        <v>6588</v>
      </c>
      <c r="AJ370" s="543" t="s">
        <v>6589</v>
      </c>
      <c r="AK370" s="543" t="s">
        <v>5759</v>
      </c>
      <c r="AL370" s="543" t="s">
        <v>5759</v>
      </c>
      <c r="AM370" s="543" t="s">
        <v>5759</v>
      </c>
      <c r="AN370" s="543" t="s">
        <v>6590</v>
      </c>
      <c r="AS370" s="543" t="s">
        <v>19243</v>
      </c>
      <c r="AU370" s="543" t="s">
        <v>333</v>
      </c>
    </row>
    <row r="371" spans="1:47" x14ac:dyDescent="0.15">
      <c r="A371" s="543">
        <v>370</v>
      </c>
      <c r="C371" s="545" t="s">
        <v>7132</v>
      </c>
      <c r="D371" s="543" t="s">
        <v>7132</v>
      </c>
      <c r="E371" s="543" t="s">
        <v>3256</v>
      </c>
      <c r="I371" s="543" t="s">
        <v>3263</v>
      </c>
      <c r="J371" s="543" t="s">
        <v>3263</v>
      </c>
      <c r="M371" s="543" t="s">
        <v>5750</v>
      </c>
      <c r="N371" s="543" t="s">
        <v>7133</v>
      </c>
      <c r="O371" s="543" t="s">
        <v>3258</v>
      </c>
      <c r="P371" s="543" t="s">
        <v>3258</v>
      </c>
      <c r="R371" s="543" t="s">
        <v>7134</v>
      </c>
      <c r="V371" s="543" t="s">
        <v>7135</v>
      </c>
      <c r="Y371" s="543" t="s">
        <v>3260</v>
      </c>
      <c r="Z371" s="543" t="s">
        <v>3261</v>
      </c>
      <c r="AA371" s="543" t="s">
        <v>3262</v>
      </c>
      <c r="AB371" s="543" t="s">
        <v>7136</v>
      </c>
      <c r="AC371" s="543" t="s">
        <v>5755</v>
      </c>
      <c r="AD371" s="543" t="s">
        <v>5905</v>
      </c>
      <c r="AE371" s="543" t="s">
        <v>3259</v>
      </c>
      <c r="AF371" s="543" t="s">
        <v>7137</v>
      </c>
      <c r="AG371" s="543" t="s">
        <v>7138</v>
      </c>
      <c r="AJ371" s="543" t="s">
        <v>7139</v>
      </c>
      <c r="AK371" s="543" t="s">
        <v>5759</v>
      </c>
      <c r="AM371" s="543" t="s">
        <v>5759</v>
      </c>
      <c r="AN371" s="543" t="s">
        <v>7140</v>
      </c>
      <c r="AU371" s="543" t="s">
        <v>3261</v>
      </c>
    </row>
    <row r="372" spans="1:47" x14ac:dyDescent="0.15">
      <c r="A372" s="543">
        <v>371</v>
      </c>
      <c r="B372" s="544">
        <v>2562653</v>
      </c>
      <c r="C372" s="545" t="s">
        <v>2498</v>
      </c>
      <c r="D372" s="543" t="s">
        <v>2498</v>
      </c>
      <c r="E372" s="543" t="s">
        <v>2499</v>
      </c>
      <c r="F372" s="543" t="s">
        <v>6591</v>
      </c>
      <c r="I372" s="543" t="s">
        <v>2509</v>
      </c>
      <c r="J372" s="543" t="s">
        <v>2509</v>
      </c>
      <c r="M372" s="543" t="s">
        <v>5750</v>
      </c>
      <c r="N372" s="543" t="s">
        <v>6592</v>
      </c>
      <c r="O372" s="543" t="s">
        <v>2503</v>
      </c>
      <c r="P372" s="543" t="s">
        <v>2503</v>
      </c>
      <c r="Q372" s="543" t="s">
        <v>2503</v>
      </c>
      <c r="R372" s="543" t="s">
        <v>6593</v>
      </c>
      <c r="V372" s="543" t="s">
        <v>6594</v>
      </c>
      <c r="X372" s="543" t="s">
        <v>6595</v>
      </c>
      <c r="Y372" s="543" t="s">
        <v>2505</v>
      </c>
      <c r="Z372" s="543" t="s">
        <v>2506</v>
      </c>
      <c r="AA372" s="543" t="s">
        <v>2507</v>
      </c>
      <c r="AB372" s="543" t="s">
        <v>6596</v>
      </c>
      <c r="AC372" s="543" t="s">
        <v>5755</v>
      </c>
      <c r="AD372" s="543" t="s">
        <v>5756</v>
      </c>
      <c r="AE372" s="543" t="s">
        <v>2504</v>
      </c>
      <c r="AF372" s="543" t="s">
        <v>6597</v>
      </c>
      <c r="AI372" s="543" t="s">
        <v>6598</v>
      </c>
      <c r="AJ372" s="543" t="s">
        <v>6599</v>
      </c>
      <c r="AK372" s="543" t="s">
        <v>5759</v>
      </c>
      <c r="AL372" s="543" t="s">
        <v>5759</v>
      </c>
      <c r="AM372" s="543" t="s">
        <v>5759</v>
      </c>
      <c r="AN372" s="543" t="s">
        <v>6600</v>
      </c>
      <c r="AT372" s="543" t="s">
        <v>2506</v>
      </c>
      <c r="AU372" s="543" t="s">
        <v>2506</v>
      </c>
    </row>
    <row r="373" spans="1:47" x14ac:dyDescent="0.15">
      <c r="A373" s="543">
        <v>372</v>
      </c>
      <c r="B373" s="544">
        <v>2579690</v>
      </c>
      <c r="C373" s="545" t="s">
        <v>2058</v>
      </c>
      <c r="D373" s="543" t="s">
        <v>2058</v>
      </c>
      <c r="E373" s="543" t="s">
        <v>2059</v>
      </c>
      <c r="F373" s="543" t="s">
        <v>6601</v>
      </c>
      <c r="I373" s="543" t="s">
        <v>2070</v>
      </c>
      <c r="J373" s="543" t="s">
        <v>2070</v>
      </c>
      <c r="M373" s="543" t="s">
        <v>5750</v>
      </c>
      <c r="N373" s="543" t="s">
        <v>6602</v>
      </c>
      <c r="O373" s="543" t="s">
        <v>2065</v>
      </c>
      <c r="P373" s="543" t="s">
        <v>2065</v>
      </c>
      <c r="Q373" s="543" t="s">
        <v>2065</v>
      </c>
      <c r="R373" s="543" t="s">
        <v>6603</v>
      </c>
      <c r="V373" s="543" t="s">
        <v>6118</v>
      </c>
      <c r="X373" s="543" t="s">
        <v>6604</v>
      </c>
      <c r="Y373" s="543" t="s">
        <v>2067</v>
      </c>
      <c r="Z373" s="543" t="s">
        <v>2068</v>
      </c>
      <c r="AA373" s="543" t="s">
        <v>2069</v>
      </c>
      <c r="AB373" s="543" t="s">
        <v>6605</v>
      </c>
      <c r="AC373" s="543" t="s">
        <v>5755</v>
      </c>
      <c r="AD373" s="543" t="s">
        <v>5779</v>
      </c>
      <c r="AE373" s="543" t="s">
        <v>2066</v>
      </c>
      <c r="AF373" s="543" t="s">
        <v>6606</v>
      </c>
      <c r="AJ373" s="543" t="s">
        <v>6607</v>
      </c>
      <c r="AK373" s="543" t="s">
        <v>5759</v>
      </c>
      <c r="AL373" s="543" t="s">
        <v>5759</v>
      </c>
      <c r="AM373" s="543" t="s">
        <v>5759</v>
      </c>
      <c r="AN373" s="543" t="s">
        <v>6608</v>
      </c>
      <c r="AT373" s="543" t="s">
        <v>19244</v>
      </c>
      <c r="AU373" s="543" t="s">
        <v>2068</v>
      </c>
    </row>
    <row r="374" spans="1:47" x14ac:dyDescent="0.15">
      <c r="A374" s="543">
        <v>373</v>
      </c>
      <c r="B374" s="544">
        <v>2524247</v>
      </c>
      <c r="C374" s="545" t="s">
        <v>19245</v>
      </c>
      <c r="D374" s="543" t="s">
        <v>19245</v>
      </c>
      <c r="E374" s="543" t="s">
        <v>3877</v>
      </c>
      <c r="F374" s="543" t="s">
        <v>6943</v>
      </c>
      <c r="I374" s="543" t="s">
        <v>3886</v>
      </c>
      <c r="J374" s="543" t="s">
        <v>3886</v>
      </c>
      <c r="M374" s="543" t="s">
        <v>5750</v>
      </c>
      <c r="N374" s="543" t="s">
        <v>6944</v>
      </c>
      <c r="O374" s="543" t="s">
        <v>3881</v>
      </c>
      <c r="P374" s="543" t="s">
        <v>3881</v>
      </c>
      <c r="Q374" s="543" t="s">
        <v>3881</v>
      </c>
      <c r="R374" s="543" t="s">
        <v>6945</v>
      </c>
      <c r="V374" s="543" t="s">
        <v>6946</v>
      </c>
      <c r="X374" s="543" t="s">
        <v>6947</v>
      </c>
      <c r="Y374" s="543" t="s">
        <v>3883</v>
      </c>
      <c r="Z374" s="543" t="s">
        <v>3884</v>
      </c>
      <c r="AB374" s="543" t="s">
        <v>6948</v>
      </c>
      <c r="AC374" s="543" t="s">
        <v>5755</v>
      </c>
      <c r="AD374" s="543" t="s">
        <v>5756</v>
      </c>
      <c r="AE374" s="543" t="s">
        <v>3882</v>
      </c>
      <c r="AF374" s="543" t="s">
        <v>6949</v>
      </c>
      <c r="AG374" s="543" t="s">
        <v>6950</v>
      </c>
      <c r="AJ374" s="543" t="s">
        <v>6951</v>
      </c>
      <c r="AK374" s="543" t="s">
        <v>5759</v>
      </c>
      <c r="AL374" s="543" t="s">
        <v>5759</v>
      </c>
      <c r="AM374" s="543" t="s">
        <v>5759</v>
      </c>
      <c r="AN374" s="543" t="s">
        <v>6952</v>
      </c>
      <c r="AT374" s="543" t="s">
        <v>3884</v>
      </c>
      <c r="AU374" s="543" t="s">
        <v>3884</v>
      </c>
    </row>
    <row r="375" spans="1:47" x14ac:dyDescent="0.15">
      <c r="A375" s="543">
        <v>374</v>
      </c>
      <c r="B375" s="544">
        <v>2591648</v>
      </c>
      <c r="C375" s="545" t="s">
        <v>2899</v>
      </c>
      <c r="D375" s="543" t="s">
        <v>2899</v>
      </c>
      <c r="E375" s="543" t="s">
        <v>2900</v>
      </c>
      <c r="F375" s="543" t="s">
        <v>19246</v>
      </c>
      <c r="I375" s="543" t="s">
        <v>2909</v>
      </c>
      <c r="J375" s="543" t="s">
        <v>2909</v>
      </c>
      <c r="M375" s="543" t="s">
        <v>5750</v>
      </c>
      <c r="N375" s="543" t="s">
        <v>6954</v>
      </c>
      <c r="O375" s="543" t="s">
        <v>2904</v>
      </c>
      <c r="P375" s="543" t="s">
        <v>2904</v>
      </c>
      <c r="Q375" s="543" t="s">
        <v>2904</v>
      </c>
      <c r="R375" s="543" t="s">
        <v>6955</v>
      </c>
      <c r="V375" s="543" t="s">
        <v>6956</v>
      </c>
      <c r="X375" s="543" t="s">
        <v>6957</v>
      </c>
      <c r="Y375" s="543" t="s">
        <v>2906</v>
      </c>
      <c r="Z375" s="543" t="s">
        <v>2907</v>
      </c>
      <c r="AA375" s="543" t="s">
        <v>2908</v>
      </c>
      <c r="AB375" s="543" t="s">
        <v>6958</v>
      </c>
      <c r="AC375" s="543" t="s">
        <v>5755</v>
      </c>
      <c r="AD375" s="543" t="s">
        <v>5756</v>
      </c>
      <c r="AE375" s="543" t="s">
        <v>2905</v>
      </c>
      <c r="AF375" s="543" t="s">
        <v>6959</v>
      </c>
      <c r="AG375" s="543" t="s">
        <v>6960</v>
      </c>
      <c r="AJ375" s="543" t="s">
        <v>6961</v>
      </c>
      <c r="AK375" s="543" t="s">
        <v>5759</v>
      </c>
      <c r="AL375" s="543" t="s">
        <v>5759</v>
      </c>
      <c r="AM375" s="543" t="s">
        <v>5759</v>
      </c>
      <c r="AN375" s="543" t="s">
        <v>6962</v>
      </c>
      <c r="AT375" s="543" t="s">
        <v>16603</v>
      </c>
      <c r="AU375" s="543" t="s">
        <v>2907</v>
      </c>
    </row>
    <row r="376" spans="1:47" x14ac:dyDescent="0.15">
      <c r="A376" s="543">
        <v>375</v>
      </c>
      <c r="B376" s="544">
        <v>3023847</v>
      </c>
      <c r="C376" s="545" t="s">
        <v>19247</v>
      </c>
      <c r="D376" s="543" t="s">
        <v>19248</v>
      </c>
      <c r="E376" s="543" t="s">
        <v>3014</v>
      </c>
      <c r="F376" s="543" t="s">
        <v>6964</v>
      </c>
      <c r="I376" s="543" t="s">
        <v>3022</v>
      </c>
      <c r="J376" s="543" t="s">
        <v>3022</v>
      </c>
      <c r="M376" s="543" t="s">
        <v>5750</v>
      </c>
      <c r="N376" s="543" t="s">
        <v>6965</v>
      </c>
      <c r="O376" s="543" t="s">
        <v>3017</v>
      </c>
      <c r="P376" s="543" t="s">
        <v>3017</v>
      </c>
      <c r="Q376" s="543" t="s">
        <v>3017</v>
      </c>
      <c r="R376" s="543" t="s">
        <v>6966</v>
      </c>
      <c r="S376" s="543" t="s">
        <v>5849</v>
      </c>
      <c r="T376" s="543" t="s">
        <v>6967</v>
      </c>
      <c r="U376" s="543" t="s">
        <v>6968</v>
      </c>
      <c r="X376" s="543" t="s">
        <v>6969</v>
      </c>
      <c r="Y376" s="543" t="s">
        <v>3019</v>
      </c>
      <c r="Z376" s="543" t="s">
        <v>3020</v>
      </c>
      <c r="AA376" s="543" t="s">
        <v>3021</v>
      </c>
      <c r="AB376" s="543" t="s">
        <v>6970</v>
      </c>
      <c r="AC376" s="543" t="s">
        <v>5755</v>
      </c>
      <c r="AD376" s="543" t="s">
        <v>5756</v>
      </c>
      <c r="AE376" s="543" t="s">
        <v>3018</v>
      </c>
      <c r="AF376" s="543" t="s">
        <v>6971</v>
      </c>
      <c r="AI376" s="543" t="s">
        <v>6972</v>
      </c>
      <c r="AJ376" s="543" t="s">
        <v>6973</v>
      </c>
      <c r="AK376" s="543" t="s">
        <v>5759</v>
      </c>
      <c r="AM376" s="543" t="s">
        <v>5759</v>
      </c>
      <c r="AN376" s="543" t="s">
        <v>6974</v>
      </c>
      <c r="AO376" s="543" t="s">
        <v>6975</v>
      </c>
      <c r="AP376" s="543" t="s">
        <v>6976</v>
      </c>
      <c r="AQ376" s="543" t="s">
        <v>6975</v>
      </c>
      <c r="AR376" s="543" t="s">
        <v>6976</v>
      </c>
      <c r="AU376" s="543" t="s">
        <v>3020</v>
      </c>
    </row>
    <row r="377" spans="1:47" x14ac:dyDescent="0.15">
      <c r="C377" s="543" t="s">
        <v>6620</v>
      </c>
      <c r="G377" s="543" t="s">
        <v>6620</v>
      </c>
      <c r="I377" s="1126" t="s">
        <v>23250</v>
      </c>
    </row>
    <row r="378" spans="1:47" x14ac:dyDescent="0.15">
      <c r="C378" s="543" t="s">
        <v>22580</v>
      </c>
      <c r="G378" s="543" t="s">
        <v>22580</v>
      </c>
      <c r="I378" s="1126" t="s">
        <v>23250</v>
      </c>
    </row>
    <row r="379" spans="1:47" x14ac:dyDescent="0.15">
      <c r="C379" s="543" t="s">
        <v>2731</v>
      </c>
      <c r="G379" s="543" t="s">
        <v>2731</v>
      </c>
      <c r="I379" s="1126" t="s">
        <v>23250</v>
      </c>
    </row>
  </sheetData>
  <autoFilter ref="A1:AU376"/>
  <phoneticPr fontId="7"/>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1"/>
  <sheetViews>
    <sheetView zoomScale="80" zoomScaleNormal="80" workbookViewId="0">
      <selection activeCell="A241" sqref="A241"/>
    </sheetView>
  </sheetViews>
  <sheetFormatPr defaultRowHeight="13.5" x14ac:dyDescent="0.15"/>
  <cols>
    <col min="1" max="2" width="13.875" style="547" customWidth="1"/>
    <col min="3" max="16384" width="9" style="547"/>
  </cols>
  <sheetData>
    <row r="1" spans="1:171" s="1125" customFormat="1" x14ac:dyDescent="0.15">
      <c r="B1" s="1125" t="s">
        <v>19249</v>
      </c>
      <c r="C1" s="1125">
        <v>3</v>
      </c>
      <c r="D1" s="1125">
        <v>12</v>
      </c>
      <c r="E1" s="1125">
        <v>21</v>
      </c>
      <c r="F1" s="1125">
        <v>30</v>
      </c>
      <c r="G1" s="1125">
        <v>39</v>
      </c>
      <c r="H1" s="1125">
        <v>48</v>
      </c>
      <c r="I1" s="1125">
        <v>57</v>
      </c>
      <c r="J1" s="1125">
        <v>66</v>
      </c>
      <c r="K1" s="1125">
        <v>75</v>
      </c>
      <c r="L1" s="1125">
        <v>84</v>
      </c>
      <c r="M1" s="1125">
        <v>93</v>
      </c>
      <c r="N1" s="1125">
        <v>102</v>
      </c>
      <c r="O1" s="1125">
        <v>111</v>
      </c>
      <c r="P1" s="1125">
        <v>120</v>
      </c>
      <c r="Q1" s="1125">
        <v>129</v>
      </c>
      <c r="R1" s="1125">
        <v>138</v>
      </c>
      <c r="S1" s="1125">
        <v>147</v>
      </c>
      <c r="T1" s="1125">
        <v>156</v>
      </c>
      <c r="U1" s="1125">
        <v>165</v>
      </c>
      <c r="V1" s="1125">
        <v>174</v>
      </c>
      <c r="W1" s="1125">
        <v>183</v>
      </c>
      <c r="X1" s="1125">
        <v>192</v>
      </c>
      <c r="Y1" s="1125">
        <v>201</v>
      </c>
      <c r="Z1" s="1125">
        <v>210</v>
      </c>
      <c r="AA1" s="1125">
        <v>219</v>
      </c>
      <c r="AB1" s="1125">
        <v>228</v>
      </c>
      <c r="AC1" s="1125">
        <v>237</v>
      </c>
      <c r="AD1" s="1125">
        <v>246</v>
      </c>
      <c r="AE1" s="1125">
        <v>255</v>
      </c>
      <c r="AF1" s="1125">
        <v>264</v>
      </c>
      <c r="AG1" s="1125">
        <v>273</v>
      </c>
      <c r="AH1" s="1125">
        <v>282</v>
      </c>
      <c r="AI1" s="1125">
        <v>291</v>
      </c>
      <c r="AJ1" s="1125">
        <v>300</v>
      </c>
      <c r="AK1" s="1125">
        <v>309</v>
      </c>
      <c r="AL1" s="1125">
        <v>318</v>
      </c>
      <c r="AM1" s="1125">
        <v>327</v>
      </c>
      <c r="AN1" s="1125">
        <v>336</v>
      </c>
      <c r="AO1" s="1125">
        <v>345</v>
      </c>
      <c r="AP1" s="1125">
        <v>354</v>
      </c>
      <c r="AQ1" s="1125">
        <v>363</v>
      </c>
      <c r="AR1" s="1125">
        <v>372</v>
      </c>
      <c r="AS1" s="1125">
        <v>381</v>
      </c>
      <c r="AT1" s="1125">
        <v>390</v>
      </c>
      <c r="AU1" s="1125">
        <v>399</v>
      </c>
      <c r="AV1" s="1125">
        <v>408</v>
      </c>
      <c r="AW1" s="1125">
        <v>417</v>
      </c>
      <c r="AX1" s="1125">
        <v>426</v>
      </c>
      <c r="AY1" s="1125">
        <v>435</v>
      </c>
      <c r="AZ1" s="1125">
        <v>444</v>
      </c>
      <c r="BA1" s="1125">
        <v>453</v>
      </c>
      <c r="BB1" s="1125">
        <v>462</v>
      </c>
      <c r="BC1" s="1125">
        <v>471</v>
      </c>
      <c r="BD1" s="1125">
        <v>480</v>
      </c>
      <c r="BE1" s="1125">
        <v>489</v>
      </c>
      <c r="BF1" s="1125">
        <v>498</v>
      </c>
      <c r="BG1" s="1125">
        <v>507</v>
      </c>
      <c r="BH1" s="1125">
        <v>516</v>
      </c>
      <c r="BI1" s="1125">
        <v>525</v>
      </c>
      <c r="BJ1" s="1125">
        <v>534</v>
      </c>
      <c r="BK1" s="1125">
        <v>543</v>
      </c>
      <c r="BL1" s="1125">
        <v>552</v>
      </c>
      <c r="BM1" s="1125">
        <v>561</v>
      </c>
      <c r="BN1" s="1125">
        <v>570</v>
      </c>
      <c r="BO1" s="1125">
        <v>579</v>
      </c>
      <c r="BP1" s="1125">
        <v>588</v>
      </c>
      <c r="BQ1" s="1125">
        <v>597</v>
      </c>
      <c r="BR1" s="1125">
        <v>606</v>
      </c>
      <c r="BS1" s="1125">
        <v>615</v>
      </c>
      <c r="BT1" s="1125">
        <v>624</v>
      </c>
      <c r="BU1" s="1125">
        <v>633</v>
      </c>
      <c r="BV1" s="1125">
        <v>642</v>
      </c>
      <c r="BW1" s="1125">
        <v>651</v>
      </c>
      <c r="BX1" s="1125">
        <v>660</v>
      </c>
      <c r="BY1" s="1125">
        <v>669</v>
      </c>
      <c r="BZ1" s="1125">
        <v>678</v>
      </c>
      <c r="CA1" s="1125">
        <v>687</v>
      </c>
      <c r="CB1" s="1125">
        <v>696</v>
      </c>
      <c r="CC1" s="1125">
        <v>705</v>
      </c>
      <c r="CD1" s="1125">
        <v>714</v>
      </c>
      <c r="CE1" s="1125">
        <v>723</v>
      </c>
      <c r="CF1" s="1125">
        <v>732</v>
      </c>
      <c r="CG1" s="1125">
        <v>741</v>
      </c>
      <c r="CH1" s="1125">
        <v>750</v>
      </c>
      <c r="CI1" s="1125">
        <v>759</v>
      </c>
      <c r="CJ1" s="1125">
        <v>768</v>
      </c>
      <c r="CK1" s="1125">
        <v>777</v>
      </c>
      <c r="CL1" s="1125">
        <v>786</v>
      </c>
      <c r="CM1" s="1125">
        <v>795</v>
      </c>
      <c r="CN1" s="1125">
        <v>804</v>
      </c>
      <c r="CO1" s="1125">
        <v>813</v>
      </c>
      <c r="CP1" s="1125">
        <v>822</v>
      </c>
      <c r="CQ1" s="1125">
        <v>831</v>
      </c>
      <c r="CR1" s="1125">
        <v>840</v>
      </c>
      <c r="CS1" s="1125">
        <v>849</v>
      </c>
      <c r="CT1" s="1125">
        <v>858</v>
      </c>
      <c r="CU1" s="1125">
        <v>867</v>
      </c>
      <c r="CV1" s="1125">
        <v>876</v>
      </c>
      <c r="CW1" s="1125">
        <v>885</v>
      </c>
      <c r="CX1" s="1125">
        <v>894</v>
      </c>
      <c r="CY1" s="1125">
        <v>903</v>
      </c>
      <c r="CZ1" s="1125">
        <v>912</v>
      </c>
      <c r="DA1" s="1125">
        <v>921</v>
      </c>
      <c r="DB1" s="1125">
        <v>930</v>
      </c>
      <c r="DC1" s="1125">
        <v>939</v>
      </c>
      <c r="DD1" s="1125">
        <v>948</v>
      </c>
      <c r="DE1" s="1125">
        <v>957</v>
      </c>
      <c r="DF1" s="1125">
        <v>966</v>
      </c>
      <c r="DG1" s="1125">
        <v>975</v>
      </c>
      <c r="DH1" s="1125">
        <v>984</v>
      </c>
      <c r="DI1" s="1125">
        <v>993</v>
      </c>
      <c r="DJ1" s="1125">
        <v>1002</v>
      </c>
      <c r="DK1" s="1125">
        <v>1011</v>
      </c>
      <c r="DL1" s="1125">
        <v>1020</v>
      </c>
      <c r="DM1" s="1125">
        <v>1029</v>
      </c>
      <c r="DN1" s="1125">
        <v>1038</v>
      </c>
      <c r="DO1" s="1125">
        <v>1047</v>
      </c>
      <c r="DP1" s="1125">
        <v>1056</v>
      </c>
      <c r="DQ1" s="1125">
        <v>1065</v>
      </c>
      <c r="DR1" s="1125">
        <v>1074</v>
      </c>
      <c r="DS1" s="1125">
        <v>1083</v>
      </c>
      <c r="DT1" s="1125">
        <v>1092</v>
      </c>
      <c r="DU1" s="1125">
        <v>1101</v>
      </c>
      <c r="DV1" s="1125">
        <v>1110</v>
      </c>
      <c r="DW1" s="1125">
        <v>1119</v>
      </c>
      <c r="DX1" s="1125">
        <v>1128</v>
      </c>
      <c r="DY1" s="1125">
        <v>1137</v>
      </c>
      <c r="DZ1" s="1125">
        <v>1146</v>
      </c>
      <c r="EA1" s="1125">
        <v>1155</v>
      </c>
      <c r="EB1" s="1125">
        <v>1164</v>
      </c>
      <c r="EC1" s="1125">
        <v>1173</v>
      </c>
      <c r="ED1" s="1125">
        <v>1182</v>
      </c>
      <c r="EE1" s="1125">
        <v>1191</v>
      </c>
      <c r="EF1" s="1125">
        <v>1200</v>
      </c>
      <c r="EG1" s="1125">
        <v>1209</v>
      </c>
      <c r="EH1" s="1125">
        <v>1218</v>
      </c>
      <c r="EI1" s="1125">
        <v>1227</v>
      </c>
      <c r="EJ1" s="1125">
        <v>1236</v>
      </c>
      <c r="EK1" s="1125">
        <v>1245</v>
      </c>
      <c r="EL1" s="1125">
        <v>1254</v>
      </c>
      <c r="EM1" s="1125">
        <v>1263</v>
      </c>
      <c r="EN1" s="1125">
        <v>1272</v>
      </c>
      <c r="EO1" s="1125">
        <v>1281</v>
      </c>
      <c r="EP1" s="1125">
        <v>1290</v>
      </c>
      <c r="EQ1" s="1125">
        <v>1299</v>
      </c>
      <c r="ER1" s="1125">
        <v>1308</v>
      </c>
      <c r="ES1" s="1125">
        <v>1317</v>
      </c>
      <c r="ET1" s="1125">
        <v>1326</v>
      </c>
      <c r="EU1" s="1125">
        <v>1335</v>
      </c>
      <c r="EV1" s="1125">
        <v>1344</v>
      </c>
      <c r="EW1" s="1125">
        <v>1353</v>
      </c>
      <c r="EX1" s="1125">
        <v>1362</v>
      </c>
      <c r="EY1" s="1125">
        <v>1371</v>
      </c>
      <c r="EZ1" s="1125">
        <v>1380</v>
      </c>
      <c r="FA1" s="1125">
        <v>1389</v>
      </c>
      <c r="FB1" s="1125">
        <v>1398</v>
      </c>
      <c r="FC1" s="1125">
        <v>1407</v>
      </c>
      <c r="FD1" s="1125">
        <v>1416</v>
      </c>
      <c r="FE1" s="1125">
        <v>1425</v>
      </c>
      <c r="FF1" s="1125">
        <v>1434</v>
      </c>
      <c r="FG1" s="1125">
        <v>1443</v>
      </c>
      <c r="FH1" s="1125">
        <v>1452</v>
      </c>
      <c r="FI1" s="1125">
        <v>1461</v>
      </c>
      <c r="FJ1" s="1125">
        <v>1470</v>
      </c>
      <c r="FK1" s="1125">
        <v>1479</v>
      </c>
      <c r="FL1" s="1125">
        <v>1488</v>
      </c>
      <c r="FM1" s="1125">
        <v>1497</v>
      </c>
      <c r="FN1" s="1125">
        <v>1506</v>
      </c>
      <c r="FO1" s="1125">
        <v>1515</v>
      </c>
    </row>
    <row r="2" spans="1:171" x14ac:dyDescent="0.15">
      <c r="A2" s="547">
        <v>2814356</v>
      </c>
      <c r="B2" s="547">
        <v>0</v>
      </c>
      <c r="C2" s="547" t="s">
        <v>102</v>
      </c>
      <c r="D2" s="547" t="s">
        <v>102</v>
      </c>
      <c r="E2" s="547" t="s">
        <v>102</v>
      </c>
      <c r="F2" s="547" t="s">
        <v>102</v>
      </c>
      <c r="G2" s="547" t="s">
        <v>102</v>
      </c>
      <c r="H2" s="547" t="s">
        <v>102</v>
      </c>
      <c r="I2" s="547" t="s">
        <v>102</v>
      </c>
      <c r="J2" s="547" t="s">
        <v>102</v>
      </c>
      <c r="K2" s="547" t="s">
        <v>102</v>
      </c>
      <c r="L2" s="547" t="s">
        <v>102</v>
      </c>
      <c r="M2" s="547" t="s">
        <v>102</v>
      </c>
      <c r="N2" s="547" t="s">
        <v>102</v>
      </c>
      <c r="O2" s="547" t="s">
        <v>102</v>
      </c>
      <c r="P2" s="547" t="s">
        <v>102</v>
      </c>
      <c r="Q2" s="547" t="s">
        <v>102</v>
      </c>
      <c r="R2" s="547" t="s">
        <v>102</v>
      </c>
      <c r="S2" s="547" t="s">
        <v>102</v>
      </c>
      <c r="T2" s="547" t="s">
        <v>102</v>
      </c>
      <c r="U2" s="547" t="s">
        <v>102</v>
      </c>
      <c r="V2" s="547" t="s">
        <v>102</v>
      </c>
      <c r="W2" s="547" t="s">
        <v>102</v>
      </c>
      <c r="X2" s="547" t="s">
        <v>102</v>
      </c>
      <c r="Y2" s="547" t="s">
        <v>102</v>
      </c>
      <c r="Z2" s="547" t="s">
        <v>102</v>
      </c>
      <c r="AA2" s="547" t="s">
        <v>102</v>
      </c>
      <c r="AB2" s="547" t="s">
        <v>102</v>
      </c>
      <c r="AC2" s="547" t="s">
        <v>102</v>
      </c>
      <c r="AD2" s="547" t="s">
        <v>102</v>
      </c>
      <c r="AE2" s="547" t="s">
        <v>102</v>
      </c>
      <c r="AF2" s="547" t="s">
        <v>102</v>
      </c>
      <c r="AG2" s="547" t="s">
        <v>102</v>
      </c>
      <c r="AH2" s="547" t="s">
        <v>102</v>
      </c>
      <c r="AI2" s="547" t="s">
        <v>102</v>
      </c>
      <c r="AJ2" s="547" t="s">
        <v>102</v>
      </c>
      <c r="AK2" s="547" t="s">
        <v>102</v>
      </c>
      <c r="AL2" s="547" t="s">
        <v>102</v>
      </c>
      <c r="AM2" s="547" t="s">
        <v>102</v>
      </c>
      <c r="AN2" s="547" t="s">
        <v>102</v>
      </c>
      <c r="AO2" s="547" t="s">
        <v>102</v>
      </c>
      <c r="AP2" s="547" t="s">
        <v>102</v>
      </c>
      <c r="AQ2" s="547" t="s">
        <v>102</v>
      </c>
      <c r="AR2" s="547" t="s">
        <v>102</v>
      </c>
      <c r="AS2" s="547" t="s">
        <v>102</v>
      </c>
      <c r="AT2" s="547" t="s">
        <v>102</v>
      </c>
      <c r="AU2" s="547" t="s">
        <v>102</v>
      </c>
      <c r="AV2" s="547" t="s">
        <v>102</v>
      </c>
      <c r="AW2" s="547" t="s">
        <v>102</v>
      </c>
      <c r="AX2" s="547" t="s">
        <v>102</v>
      </c>
      <c r="AY2" s="547" t="s">
        <v>102</v>
      </c>
      <c r="AZ2" s="547" t="s">
        <v>102</v>
      </c>
      <c r="BA2" s="547" t="s">
        <v>102</v>
      </c>
      <c r="BB2" s="547" t="s">
        <v>102</v>
      </c>
      <c r="BC2" s="547" t="s">
        <v>102</v>
      </c>
      <c r="BD2" s="547" t="s">
        <v>102</v>
      </c>
      <c r="BE2" s="547" t="s">
        <v>102</v>
      </c>
      <c r="BF2" s="547" t="s">
        <v>102</v>
      </c>
      <c r="BG2" s="547" t="s">
        <v>102</v>
      </c>
      <c r="BH2" s="547" t="s">
        <v>102</v>
      </c>
      <c r="BI2" s="547" t="s">
        <v>102</v>
      </c>
      <c r="BJ2" s="547" t="s">
        <v>102</v>
      </c>
      <c r="BK2" s="547" t="s">
        <v>102</v>
      </c>
      <c r="BL2" s="547" t="s">
        <v>102</v>
      </c>
      <c r="BM2" s="547" t="s">
        <v>102</v>
      </c>
      <c r="BN2" s="547" t="s">
        <v>102</v>
      </c>
      <c r="BO2" s="547" t="s">
        <v>102</v>
      </c>
      <c r="BP2" s="547" t="s">
        <v>102</v>
      </c>
      <c r="BQ2" s="547" t="s">
        <v>102</v>
      </c>
      <c r="BR2" s="547" t="s">
        <v>102</v>
      </c>
      <c r="BS2" s="547" t="s">
        <v>102</v>
      </c>
      <c r="BT2" s="547" t="s">
        <v>102</v>
      </c>
      <c r="BU2" s="547" t="s">
        <v>102</v>
      </c>
      <c r="BV2" s="547" t="s">
        <v>102</v>
      </c>
      <c r="BW2" s="547" t="s">
        <v>102</v>
      </c>
      <c r="BX2" s="547" t="s">
        <v>102</v>
      </c>
      <c r="BY2" s="547" t="s">
        <v>102</v>
      </c>
      <c r="BZ2" s="547" t="s">
        <v>102</v>
      </c>
      <c r="CA2" s="547" t="s">
        <v>102</v>
      </c>
      <c r="CB2" s="547" t="s">
        <v>102</v>
      </c>
      <c r="CC2" s="547" t="s">
        <v>102</v>
      </c>
      <c r="CD2" s="547" t="s">
        <v>102</v>
      </c>
      <c r="CE2" s="547" t="s">
        <v>102</v>
      </c>
      <c r="CF2" s="547" t="s">
        <v>102</v>
      </c>
      <c r="CG2" s="547" t="s">
        <v>102</v>
      </c>
      <c r="CH2" s="547" t="s">
        <v>102</v>
      </c>
      <c r="CI2" s="547" t="s">
        <v>102</v>
      </c>
      <c r="CJ2" s="547" t="s">
        <v>102</v>
      </c>
      <c r="CK2" s="547" t="s">
        <v>102</v>
      </c>
      <c r="CL2" s="547" t="s">
        <v>102</v>
      </c>
      <c r="CM2" s="547" t="s">
        <v>102</v>
      </c>
      <c r="CN2" s="547" t="s">
        <v>102</v>
      </c>
      <c r="CO2" s="547" t="s">
        <v>102</v>
      </c>
      <c r="CP2" s="547" t="s">
        <v>102</v>
      </c>
      <c r="CQ2" s="547" t="s">
        <v>102</v>
      </c>
      <c r="CR2" s="547" t="s">
        <v>102</v>
      </c>
      <c r="CS2" s="547" t="s">
        <v>102</v>
      </c>
      <c r="CT2" s="547" t="s">
        <v>102</v>
      </c>
      <c r="CU2" s="547" t="s">
        <v>102</v>
      </c>
      <c r="CV2" s="547" t="s">
        <v>102</v>
      </c>
      <c r="CW2" s="547" t="s">
        <v>102</v>
      </c>
      <c r="CX2" s="547" t="s">
        <v>102</v>
      </c>
      <c r="CY2" s="547" t="s">
        <v>102</v>
      </c>
      <c r="CZ2" s="547" t="s">
        <v>102</v>
      </c>
      <c r="DA2" s="547" t="s">
        <v>102</v>
      </c>
      <c r="DB2" s="547" t="s">
        <v>102</v>
      </c>
      <c r="DC2" s="547" t="s">
        <v>102</v>
      </c>
      <c r="DD2" s="547" t="s">
        <v>102</v>
      </c>
      <c r="DE2" s="547" t="s">
        <v>102</v>
      </c>
      <c r="DF2" s="547" t="s">
        <v>102</v>
      </c>
      <c r="DG2" s="547" t="s">
        <v>102</v>
      </c>
      <c r="DH2" s="547" t="s">
        <v>102</v>
      </c>
      <c r="DI2" s="547" t="s">
        <v>102</v>
      </c>
      <c r="DJ2" s="547" t="s">
        <v>102</v>
      </c>
      <c r="DK2" s="547" t="s">
        <v>102</v>
      </c>
      <c r="DL2" s="547" t="s">
        <v>102</v>
      </c>
      <c r="DM2" s="547" t="s">
        <v>102</v>
      </c>
      <c r="DN2" s="547" t="s">
        <v>102</v>
      </c>
      <c r="DO2" s="547" t="s">
        <v>102</v>
      </c>
      <c r="DP2" s="547" t="s">
        <v>102</v>
      </c>
      <c r="DQ2" s="547" t="s">
        <v>102</v>
      </c>
      <c r="DR2" s="547" t="s">
        <v>102</v>
      </c>
      <c r="DS2" s="547" t="s">
        <v>102</v>
      </c>
      <c r="DT2" s="547" t="s">
        <v>102</v>
      </c>
      <c r="DU2" s="547" t="s">
        <v>102</v>
      </c>
      <c r="DV2" s="547" t="s">
        <v>102</v>
      </c>
      <c r="DW2" s="547" t="s">
        <v>102</v>
      </c>
      <c r="DX2" s="547" t="s">
        <v>102</v>
      </c>
      <c r="DY2" s="547" t="s">
        <v>102</v>
      </c>
      <c r="DZ2" s="547" t="s">
        <v>102</v>
      </c>
      <c r="EA2" s="547" t="s">
        <v>102</v>
      </c>
      <c r="EB2" s="547" t="s">
        <v>102</v>
      </c>
      <c r="EC2" s="547" t="s">
        <v>102</v>
      </c>
      <c r="ED2" s="547" t="s">
        <v>102</v>
      </c>
      <c r="EE2" s="547" t="s">
        <v>102</v>
      </c>
      <c r="EF2" s="547" t="s">
        <v>102</v>
      </c>
      <c r="EG2" s="547" t="s">
        <v>102</v>
      </c>
      <c r="EH2" s="547" t="s">
        <v>102</v>
      </c>
      <c r="EI2" s="547" t="s">
        <v>102</v>
      </c>
      <c r="EJ2" s="547" t="s">
        <v>102</v>
      </c>
      <c r="EK2" s="547" t="s">
        <v>102</v>
      </c>
      <c r="EL2" s="547" t="s">
        <v>102</v>
      </c>
      <c r="EM2" s="547" t="s">
        <v>102</v>
      </c>
      <c r="EN2" s="547" t="s">
        <v>102</v>
      </c>
      <c r="EO2" s="547" t="s">
        <v>102</v>
      </c>
      <c r="EP2" s="547" t="s">
        <v>102</v>
      </c>
      <c r="EQ2" s="547" t="s">
        <v>102</v>
      </c>
      <c r="ER2" s="547" t="s">
        <v>102</v>
      </c>
      <c r="ES2" s="547" t="s">
        <v>102</v>
      </c>
      <c r="ET2" s="547" t="s">
        <v>102</v>
      </c>
      <c r="EU2" s="547" t="s">
        <v>102</v>
      </c>
      <c r="EV2" s="547" t="s">
        <v>102</v>
      </c>
      <c r="EW2" s="547" t="s">
        <v>102</v>
      </c>
      <c r="EX2" s="547" t="s">
        <v>102</v>
      </c>
      <c r="EY2" s="547" t="s">
        <v>102</v>
      </c>
      <c r="EZ2" s="547" t="s">
        <v>102</v>
      </c>
      <c r="FA2" s="547" t="s">
        <v>102</v>
      </c>
      <c r="FB2" s="547" t="s">
        <v>102</v>
      </c>
      <c r="FC2" s="547" t="s">
        <v>102</v>
      </c>
      <c r="FD2" s="547" t="s">
        <v>102</v>
      </c>
      <c r="FE2" s="547" t="s">
        <v>102</v>
      </c>
      <c r="FF2" s="547" t="s">
        <v>102</v>
      </c>
      <c r="FG2" s="547" t="s">
        <v>102</v>
      </c>
      <c r="FH2" s="547" t="s">
        <v>102</v>
      </c>
      <c r="FI2" s="547" t="s">
        <v>102</v>
      </c>
      <c r="FJ2" s="547" t="s">
        <v>102</v>
      </c>
      <c r="FK2" s="547" t="s">
        <v>102</v>
      </c>
      <c r="FL2" s="547" t="s">
        <v>102</v>
      </c>
      <c r="FM2" s="547" t="s">
        <v>102</v>
      </c>
      <c r="FN2" s="547" t="s">
        <v>102</v>
      </c>
      <c r="FO2" s="547" t="s">
        <v>102</v>
      </c>
    </row>
    <row r="3" spans="1:171" x14ac:dyDescent="0.15">
      <c r="A3" s="547">
        <v>2769663</v>
      </c>
      <c r="B3" s="547">
        <v>0</v>
      </c>
      <c r="C3" s="547" t="s">
        <v>102</v>
      </c>
      <c r="D3" s="547" t="s">
        <v>102</v>
      </c>
      <c r="E3" s="547" t="s">
        <v>102</v>
      </c>
      <c r="F3" s="547" t="s">
        <v>102</v>
      </c>
      <c r="G3" s="547" t="s">
        <v>102</v>
      </c>
      <c r="H3" s="547" t="s">
        <v>102</v>
      </c>
      <c r="I3" s="547" t="s">
        <v>102</v>
      </c>
      <c r="J3" s="547" t="s">
        <v>102</v>
      </c>
      <c r="K3" s="547" t="s">
        <v>102</v>
      </c>
      <c r="L3" s="547" t="s">
        <v>102</v>
      </c>
      <c r="M3" s="547" t="s">
        <v>102</v>
      </c>
      <c r="N3" s="547" t="s">
        <v>102</v>
      </c>
      <c r="O3" s="547" t="s">
        <v>102</v>
      </c>
      <c r="P3" s="547" t="s">
        <v>102</v>
      </c>
      <c r="Q3" s="547" t="s">
        <v>102</v>
      </c>
      <c r="R3" s="547" t="s">
        <v>102</v>
      </c>
      <c r="S3" s="547" t="s">
        <v>102</v>
      </c>
      <c r="T3" s="547" t="s">
        <v>102</v>
      </c>
      <c r="U3" s="547" t="s">
        <v>102</v>
      </c>
      <c r="V3" s="547" t="s">
        <v>102</v>
      </c>
      <c r="W3" s="547" t="s">
        <v>102</v>
      </c>
      <c r="X3" s="547" t="s">
        <v>102</v>
      </c>
      <c r="Y3" s="547" t="s">
        <v>102</v>
      </c>
      <c r="Z3" s="547" t="s">
        <v>102</v>
      </c>
      <c r="AA3" s="547" t="s">
        <v>102</v>
      </c>
      <c r="AB3" s="547" t="s">
        <v>102</v>
      </c>
      <c r="AC3" s="547" t="s">
        <v>102</v>
      </c>
      <c r="AD3" s="547" t="s">
        <v>102</v>
      </c>
      <c r="AE3" s="547" t="s">
        <v>102</v>
      </c>
      <c r="AF3" s="547" t="s">
        <v>102</v>
      </c>
      <c r="AG3" s="547" t="s">
        <v>102</v>
      </c>
      <c r="AH3" s="547" t="s">
        <v>102</v>
      </c>
      <c r="AI3" s="547" t="s">
        <v>102</v>
      </c>
      <c r="AJ3" s="547" t="s">
        <v>102</v>
      </c>
      <c r="AK3" s="547" t="s">
        <v>102</v>
      </c>
      <c r="AL3" s="547" t="s">
        <v>102</v>
      </c>
      <c r="AM3" s="547" t="s">
        <v>102</v>
      </c>
      <c r="AN3" s="547" t="s">
        <v>102</v>
      </c>
      <c r="AO3" s="547" t="s">
        <v>102</v>
      </c>
      <c r="AP3" s="547" t="s">
        <v>102</v>
      </c>
      <c r="AQ3" s="547" t="s">
        <v>102</v>
      </c>
      <c r="AR3" s="547" t="s">
        <v>102</v>
      </c>
      <c r="AS3" s="547" t="s">
        <v>102</v>
      </c>
      <c r="AT3" s="547" t="s">
        <v>102</v>
      </c>
      <c r="AU3" s="547" t="s">
        <v>102</v>
      </c>
      <c r="AV3" s="547" t="s">
        <v>102</v>
      </c>
      <c r="AW3" s="547" t="s">
        <v>102</v>
      </c>
      <c r="AX3" s="547" t="s">
        <v>102</v>
      </c>
      <c r="AY3" s="547" t="s">
        <v>102</v>
      </c>
      <c r="AZ3" s="547" t="s">
        <v>102</v>
      </c>
      <c r="BA3" s="547" t="s">
        <v>102</v>
      </c>
      <c r="BB3" s="547" t="s">
        <v>102</v>
      </c>
      <c r="BC3" s="547" t="s">
        <v>102</v>
      </c>
      <c r="BD3" s="547" t="s">
        <v>102</v>
      </c>
      <c r="BE3" s="547" t="s">
        <v>102</v>
      </c>
      <c r="BF3" s="547" t="s">
        <v>102</v>
      </c>
      <c r="BG3" s="547" t="s">
        <v>102</v>
      </c>
      <c r="BH3" s="547" t="s">
        <v>102</v>
      </c>
      <c r="BI3" s="547" t="s">
        <v>102</v>
      </c>
      <c r="BJ3" s="547" t="s">
        <v>102</v>
      </c>
      <c r="BK3" s="547" t="s">
        <v>102</v>
      </c>
      <c r="BL3" s="547" t="s">
        <v>102</v>
      </c>
      <c r="BM3" s="547" t="s">
        <v>102</v>
      </c>
      <c r="BN3" s="547" t="s">
        <v>102</v>
      </c>
      <c r="BO3" s="547" t="s">
        <v>102</v>
      </c>
      <c r="BP3" s="547" t="s">
        <v>102</v>
      </c>
      <c r="BQ3" s="547" t="s">
        <v>102</v>
      </c>
      <c r="BR3" s="547" t="s">
        <v>102</v>
      </c>
      <c r="BS3" s="547" t="s">
        <v>102</v>
      </c>
      <c r="BT3" s="547" t="s">
        <v>102</v>
      </c>
      <c r="BU3" s="547" t="s">
        <v>102</v>
      </c>
      <c r="BV3" s="547" t="s">
        <v>102</v>
      </c>
      <c r="BW3" s="547" t="s">
        <v>102</v>
      </c>
      <c r="BX3" s="547" t="s">
        <v>102</v>
      </c>
      <c r="BY3" s="547" t="s">
        <v>102</v>
      </c>
      <c r="BZ3" s="547" t="s">
        <v>102</v>
      </c>
      <c r="CA3" s="547" t="s">
        <v>102</v>
      </c>
      <c r="CB3" s="547" t="s">
        <v>102</v>
      </c>
      <c r="CC3" s="547" t="s">
        <v>102</v>
      </c>
      <c r="CD3" s="547" t="s">
        <v>102</v>
      </c>
      <c r="CE3" s="547" t="s">
        <v>102</v>
      </c>
      <c r="CF3" s="547" t="s">
        <v>102</v>
      </c>
      <c r="CG3" s="547" t="s">
        <v>102</v>
      </c>
      <c r="CH3" s="547" t="s">
        <v>102</v>
      </c>
      <c r="CI3" s="547" t="s">
        <v>102</v>
      </c>
      <c r="CJ3" s="547" t="s">
        <v>102</v>
      </c>
      <c r="CK3" s="547" t="s">
        <v>102</v>
      </c>
      <c r="CL3" s="547" t="s">
        <v>102</v>
      </c>
      <c r="CM3" s="547" t="s">
        <v>102</v>
      </c>
      <c r="CN3" s="547" t="s">
        <v>102</v>
      </c>
      <c r="CO3" s="547" t="s">
        <v>102</v>
      </c>
      <c r="CP3" s="547" t="s">
        <v>102</v>
      </c>
      <c r="CQ3" s="547" t="s">
        <v>102</v>
      </c>
      <c r="CR3" s="547" t="s">
        <v>102</v>
      </c>
      <c r="CS3" s="547" t="s">
        <v>102</v>
      </c>
      <c r="CT3" s="547" t="s">
        <v>102</v>
      </c>
      <c r="CU3" s="547" t="s">
        <v>102</v>
      </c>
      <c r="CV3" s="547" t="s">
        <v>102</v>
      </c>
      <c r="CW3" s="547" t="s">
        <v>102</v>
      </c>
      <c r="CX3" s="547" t="s">
        <v>102</v>
      </c>
      <c r="CY3" s="547" t="s">
        <v>102</v>
      </c>
      <c r="CZ3" s="547" t="s">
        <v>102</v>
      </c>
      <c r="DA3" s="547" t="s">
        <v>102</v>
      </c>
      <c r="DB3" s="547" t="s">
        <v>102</v>
      </c>
      <c r="DC3" s="547" t="s">
        <v>102</v>
      </c>
      <c r="DD3" s="547" t="s">
        <v>102</v>
      </c>
      <c r="DE3" s="547" t="s">
        <v>102</v>
      </c>
      <c r="DF3" s="547" t="s">
        <v>102</v>
      </c>
      <c r="DG3" s="547" t="s">
        <v>102</v>
      </c>
      <c r="DH3" s="547" t="s">
        <v>102</v>
      </c>
      <c r="DI3" s="547" t="s">
        <v>102</v>
      </c>
      <c r="DJ3" s="547" t="s">
        <v>102</v>
      </c>
      <c r="DK3" s="547" t="s">
        <v>102</v>
      </c>
      <c r="DL3" s="547" t="s">
        <v>102</v>
      </c>
      <c r="DM3" s="547" t="s">
        <v>102</v>
      </c>
      <c r="DN3" s="547" t="s">
        <v>102</v>
      </c>
      <c r="DO3" s="547" t="s">
        <v>102</v>
      </c>
      <c r="DP3" s="547" t="s">
        <v>102</v>
      </c>
      <c r="DQ3" s="547" t="s">
        <v>102</v>
      </c>
      <c r="DR3" s="547" t="s">
        <v>102</v>
      </c>
      <c r="DS3" s="547" t="s">
        <v>102</v>
      </c>
      <c r="DT3" s="547" t="s">
        <v>102</v>
      </c>
      <c r="DU3" s="547" t="s">
        <v>102</v>
      </c>
      <c r="DV3" s="547" t="s">
        <v>102</v>
      </c>
      <c r="DW3" s="547" t="s">
        <v>102</v>
      </c>
      <c r="DX3" s="547" t="s">
        <v>102</v>
      </c>
      <c r="DY3" s="547" t="s">
        <v>102</v>
      </c>
      <c r="DZ3" s="547" t="s">
        <v>102</v>
      </c>
      <c r="EA3" s="547" t="s">
        <v>102</v>
      </c>
      <c r="EB3" s="547" t="s">
        <v>102</v>
      </c>
      <c r="EC3" s="547" t="s">
        <v>102</v>
      </c>
      <c r="ED3" s="547" t="s">
        <v>102</v>
      </c>
      <c r="EE3" s="547" t="s">
        <v>102</v>
      </c>
      <c r="EF3" s="547" t="s">
        <v>102</v>
      </c>
      <c r="EG3" s="547" t="s">
        <v>102</v>
      </c>
      <c r="EH3" s="547" t="s">
        <v>102</v>
      </c>
      <c r="EI3" s="547" t="s">
        <v>102</v>
      </c>
      <c r="EJ3" s="547" t="s">
        <v>102</v>
      </c>
      <c r="EK3" s="547" t="s">
        <v>102</v>
      </c>
      <c r="EL3" s="547" t="s">
        <v>102</v>
      </c>
      <c r="EM3" s="547" t="s">
        <v>102</v>
      </c>
      <c r="EN3" s="547" t="s">
        <v>102</v>
      </c>
      <c r="EO3" s="547" t="s">
        <v>102</v>
      </c>
      <c r="EP3" s="547" t="s">
        <v>102</v>
      </c>
      <c r="EQ3" s="547" t="s">
        <v>102</v>
      </c>
      <c r="ER3" s="547" t="s">
        <v>102</v>
      </c>
      <c r="ES3" s="547" t="s">
        <v>102</v>
      </c>
      <c r="ET3" s="547" t="s">
        <v>102</v>
      </c>
      <c r="EU3" s="547" t="s">
        <v>102</v>
      </c>
      <c r="EV3" s="547" t="s">
        <v>102</v>
      </c>
      <c r="EW3" s="547" t="s">
        <v>102</v>
      </c>
      <c r="EX3" s="547" t="s">
        <v>102</v>
      </c>
      <c r="EY3" s="547" t="s">
        <v>102</v>
      </c>
      <c r="EZ3" s="547" t="s">
        <v>102</v>
      </c>
      <c r="FA3" s="547" t="s">
        <v>102</v>
      </c>
      <c r="FB3" s="547" t="s">
        <v>102</v>
      </c>
      <c r="FC3" s="547" t="s">
        <v>102</v>
      </c>
      <c r="FD3" s="547" t="s">
        <v>102</v>
      </c>
      <c r="FE3" s="547" t="s">
        <v>102</v>
      </c>
      <c r="FF3" s="547" t="s">
        <v>102</v>
      </c>
      <c r="FG3" s="547" t="s">
        <v>102</v>
      </c>
      <c r="FH3" s="547" t="s">
        <v>102</v>
      </c>
      <c r="FI3" s="547" t="s">
        <v>102</v>
      </c>
      <c r="FJ3" s="547" t="s">
        <v>102</v>
      </c>
      <c r="FK3" s="547" t="s">
        <v>102</v>
      </c>
      <c r="FL3" s="547" t="s">
        <v>102</v>
      </c>
      <c r="FM3" s="547" t="s">
        <v>102</v>
      </c>
      <c r="FN3" s="547" t="s">
        <v>102</v>
      </c>
      <c r="FO3" s="547" t="s">
        <v>102</v>
      </c>
    </row>
    <row r="4" spans="1:171" x14ac:dyDescent="0.15">
      <c r="A4" s="547">
        <v>2818398</v>
      </c>
      <c r="B4" s="547">
        <v>1</v>
      </c>
      <c r="C4" s="547" t="s">
        <v>19250</v>
      </c>
      <c r="D4" s="547" t="s">
        <v>102</v>
      </c>
      <c r="E4" s="547" t="s">
        <v>19250</v>
      </c>
      <c r="F4" s="547" t="s">
        <v>19250</v>
      </c>
      <c r="G4" s="547" t="s">
        <v>19250</v>
      </c>
      <c r="H4" s="547" t="s">
        <v>19250</v>
      </c>
      <c r="I4" s="547" t="s">
        <v>19251</v>
      </c>
      <c r="J4" s="547" t="s">
        <v>19251</v>
      </c>
      <c r="K4" s="547" t="s">
        <v>19251</v>
      </c>
      <c r="L4" s="547" t="s">
        <v>19252</v>
      </c>
      <c r="M4" s="547" t="s">
        <v>19252</v>
      </c>
      <c r="N4" s="547" t="s">
        <v>19253</v>
      </c>
      <c r="O4" s="547" t="s">
        <v>102</v>
      </c>
      <c r="P4" s="547" t="s">
        <v>19253</v>
      </c>
      <c r="Q4" s="547" t="s">
        <v>19253</v>
      </c>
      <c r="R4" s="547" t="s">
        <v>19253</v>
      </c>
      <c r="S4" s="547" t="s">
        <v>19253</v>
      </c>
      <c r="T4" s="547" t="s">
        <v>19254</v>
      </c>
      <c r="U4" s="547" t="s">
        <v>19255</v>
      </c>
      <c r="V4" s="547" t="s">
        <v>19255</v>
      </c>
      <c r="W4" s="547" t="s">
        <v>19255</v>
      </c>
      <c r="X4" s="547" t="s">
        <v>19255</v>
      </c>
      <c r="Y4" s="547" t="s">
        <v>19256</v>
      </c>
      <c r="Z4" s="547" t="s">
        <v>19257</v>
      </c>
      <c r="AA4" s="547" t="s">
        <v>19258</v>
      </c>
      <c r="AB4" s="547" t="s">
        <v>19258</v>
      </c>
      <c r="AC4" s="547" t="s">
        <v>19258</v>
      </c>
      <c r="AD4" s="547" t="s">
        <v>19259</v>
      </c>
      <c r="AE4" s="547" t="s">
        <v>102</v>
      </c>
      <c r="AF4" s="547" t="s">
        <v>19259</v>
      </c>
      <c r="AG4" s="547" t="s">
        <v>19259</v>
      </c>
      <c r="AH4" s="547" t="s">
        <v>19259</v>
      </c>
      <c r="AI4" s="547" t="s">
        <v>19259</v>
      </c>
      <c r="AJ4" s="547" t="s">
        <v>19259</v>
      </c>
      <c r="AK4" s="547" t="s">
        <v>19260</v>
      </c>
      <c r="AL4" s="547" t="s">
        <v>19261</v>
      </c>
      <c r="AM4" s="547" t="s">
        <v>19262</v>
      </c>
      <c r="AN4" s="547" t="s">
        <v>102</v>
      </c>
      <c r="AO4" s="547" t="s">
        <v>19262</v>
      </c>
      <c r="AP4" s="547" t="s">
        <v>19262</v>
      </c>
      <c r="AQ4" s="547" t="s">
        <v>19262</v>
      </c>
      <c r="AR4" s="547" t="s">
        <v>19262</v>
      </c>
      <c r="AS4" s="547" t="s">
        <v>19263</v>
      </c>
      <c r="AT4" s="547" t="s">
        <v>102</v>
      </c>
      <c r="AU4" s="547" t="s">
        <v>19263</v>
      </c>
      <c r="AV4" s="547" t="s">
        <v>19263</v>
      </c>
      <c r="AW4" s="547" t="s">
        <v>19263</v>
      </c>
      <c r="AX4" s="547" t="s">
        <v>19263</v>
      </c>
      <c r="AY4" s="547" t="s">
        <v>19264</v>
      </c>
      <c r="AZ4" s="547" t="s">
        <v>7948</v>
      </c>
      <c r="BA4" s="547" t="s">
        <v>19265</v>
      </c>
      <c r="BB4" s="547" t="s">
        <v>102</v>
      </c>
      <c r="BC4" s="547" t="s">
        <v>19265</v>
      </c>
      <c r="BD4" s="547" t="s">
        <v>19265</v>
      </c>
      <c r="BE4" s="547" t="s">
        <v>19265</v>
      </c>
      <c r="BF4" s="547" t="s">
        <v>19265</v>
      </c>
      <c r="BG4" s="547" t="s">
        <v>19265</v>
      </c>
      <c r="BH4" s="547" t="s">
        <v>19266</v>
      </c>
      <c r="BI4" s="547" t="s">
        <v>19267</v>
      </c>
      <c r="BJ4" s="547" t="s">
        <v>19267</v>
      </c>
      <c r="BK4" s="547" t="s">
        <v>19267</v>
      </c>
      <c r="BL4" s="547" t="s">
        <v>19267</v>
      </c>
      <c r="BM4" s="547" t="s">
        <v>19268</v>
      </c>
      <c r="BN4" s="547" t="s">
        <v>19269</v>
      </c>
      <c r="BO4" s="547" t="s">
        <v>19270</v>
      </c>
      <c r="BP4" s="547" t="s">
        <v>19270</v>
      </c>
      <c r="BQ4" s="547" t="s">
        <v>19270</v>
      </c>
      <c r="BR4" s="547" t="s">
        <v>19271</v>
      </c>
      <c r="BS4" s="547" t="s">
        <v>19271</v>
      </c>
      <c r="BT4" s="547" t="s">
        <v>19271</v>
      </c>
      <c r="BU4" s="547" t="s">
        <v>19271</v>
      </c>
      <c r="BV4" s="547" t="s">
        <v>19271</v>
      </c>
      <c r="BW4" s="547" t="s">
        <v>19271</v>
      </c>
      <c r="BX4" s="547" t="s">
        <v>19271</v>
      </c>
      <c r="BY4" s="547" t="s">
        <v>19271</v>
      </c>
      <c r="BZ4" s="547" t="s">
        <v>19272</v>
      </c>
      <c r="CA4" s="547" t="s">
        <v>19273</v>
      </c>
      <c r="CB4" s="547" t="s">
        <v>102</v>
      </c>
      <c r="CC4" s="547" t="s">
        <v>19273</v>
      </c>
      <c r="CD4" s="547" t="s">
        <v>19273</v>
      </c>
      <c r="CE4" s="547" t="s">
        <v>19273</v>
      </c>
      <c r="CF4" s="547" t="s">
        <v>19273</v>
      </c>
      <c r="CG4" s="547" t="s">
        <v>19273</v>
      </c>
      <c r="CH4" s="547" t="s">
        <v>19274</v>
      </c>
      <c r="CI4" s="547" t="s">
        <v>19274</v>
      </c>
      <c r="CJ4" s="547" t="s">
        <v>19274</v>
      </c>
      <c r="CK4" s="547" t="s">
        <v>19274</v>
      </c>
      <c r="CL4" s="547" t="s">
        <v>19274</v>
      </c>
      <c r="CM4" s="547" t="s">
        <v>19275</v>
      </c>
      <c r="CN4" s="547" t="s">
        <v>19275</v>
      </c>
      <c r="CO4" s="547" t="s">
        <v>19275</v>
      </c>
      <c r="CP4" s="547" t="s">
        <v>19275</v>
      </c>
      <c r="CQ4" s="547" t="s">
        <v>19276</v>
      </c>
      <c r="CR4" s="547" t="s">
        <v>19277</v>
      </c>
      <c r="CS4" s="547" t="s">
        <v>19277</v>
      </c>
      <c r="CT4" s="547" t="s">
        <v>19277</v>
      </c>
      <c r="CU4" s="547" t="s">
        <v>19277</v>
      </c>
      <c r="CV4" s="547" t="s">
        <v>19278</v>
      </c>
      <c r="CW4" s="547" t="s">
        <v>19278</v>
      </c>
      <c r="CX4" s="547" t="s">
        <v>19278</v>
      </c>
      <c r="CY4" s="547" t="s">
        <v>19278</v>
      </c>
      <c r="CZ4" s="547" t="s">
        <v>19278</v>
      </c>
      <c r="DA4" s="547" t="s">
        <v>19278</v>
      </c>
      <c r="DB4" s="547" t="s">
        <v>19278</v>
      </c>
      <c r="DC4" s="547" t="s">
        <v>19278</v>
      </c>
      <c r="DD4" s="547" t="s">
        <v>19279</v>
      </c>
      <c r="DE4" s="547" t="s">
        <v>19280</v>
      </c>
      <c r="DF4" s="547" t="s">
        <v>102</v>
      </c>
      <c r="DG4" s="547" t="s">
        <v>19280</v>
      </c>
      <c r="DH4" s="547" t="s">
        <v>19280</v>
      </c>
      <c r="DI4" s="547" t="s">
        <v>19280</v>
      </c>
      <c r="DJ4" s="547" t="s">
        <v>19280</v>
      </c>
      <c r="DK4" s="547" t="s">
        <v>19280</v>
      </c>
      <c r="DL4" s="547" t="s">
        <v>102</v>
      </c>
      <c r="DM4" s="547" t="s">
        <v>102</v>
      </c>
      <c r="DN4" s="547" t="s">
        <v>102</v>
      </c>
      <c r="DO4" s="547" t="s">
        <v>102</v>
      </c>
      <c r="DP4" s="547" t="s">
        <v>102</v>
      </c>
      <c r="DQ4" s="547" t="s">
        <v>102</v>
      </c>
      <c r="DR4" s="547" t="s">
        <v>102</v>
      </c>
      <c r="DS4" s="547" t="s">
        <v>102</v>
      </c>
      <c r="DT4" s="547" t="s">
        <v>102</v>
      </c>
      <c r="DU4" s="547" t="s">
        <v>102</v>
      </c>
      <c r="DV4" s="547" t="s">
        <v>102</v>
      </c>
      <c r="DW4" s="547" t="s">
        <v>102</v>
      </c>
      <c r="DX4" s="547" t="s">
        <v>102</v>
      </c>
      <c r="DY4" s="547" t="s">
        <v>102</v>
      </c>
      <c r="DZ4" s="547" t="s">
        <v>102</v>
      </c>
      <c r="EA4" s="547" t="s">
        <v>102</v>
      </c>
      <c r="EB4" s="547" t="s">
        <v>102</v>
      </c>
      <c r="EC4" s="547" t="s">
        <v>102</v>
      </c>
      <c r="ED4" s="547" t="s">
        <v>102</v>
      </c>
      <c r="EE4" s="547" t="s">
        <v>102</v>
      </c>
      <c r="EF4" s="547" t="s">
        <v>102</v>
      </c>
      <c r="EG4" s="547" t="s">
        <v>102</v>
      </c>
      <c r="EH4" s="547" t="s">
        <v>102</v>
      </c>
      <c r="EI4" s="547" t="s">
        <v>102</v>
      </c>
      <c r="EJ4" s="547" t="s">
        <v>102</v>
      </c>
      <c r="EK4" s="547" t="s">
        <v>102</v>
      </c>
      <c r="EL4" s="547" t="s">
        <v>102</v>
      </c>
      <c r="EM4" s="547" t="s">
        <v>102</v>
      </c>
      <c r="EN4" s="547" t="s">
        <v>102</v>
      </c>
      <c r="EO4" s="547" t="s">
        <v>102</v>
      </c>
      <c r="EP4" s="547" t="s">
        <v>102</v>
      </c>
      <c r="EQ4" s="547" t="s">
        <v>102</v>
      </c>
      <c r="ER4" s="547" t="s">
        <v>102</v>
      </c>
      <c r="ES4" s="547" t="s">
        <v>102</v>
      </c>
      <c r="ET4" s="547" t="s">
        <v>102</v>
      </c>
      <c r="EU4" s="547" t="s">
        <v>102</v>
      </c>
      <c r="EV4" s="547" t="s">
        <v>102</v>
      </c>
      <c r="EW4" s="547" t="s">
        <v>102</v>
      </c>
      <c r="EX4" s="547" t="s">
        <v>102</v>
      </c>
      <c r="EY4" s="547" t="s">
        <v>102</v>
      </c>
      <c r="EZ4" s="547" t="s">
        <v>102</v>
      </c>
      <c r="FA4" s="547" t="s">
        <v>102</v>
      </c>
      <c r="FB4" s="547" t="s">
        <v>102</v>
      </c>
      <c r="FC4" s="547" t="s">
        <v>102</v>
      </c>
      <c r="FD4" s="547" t="s">
        <v>102</v>
      </c>
      <c r="FE4" s="547" t="s">
        <v>102</v>
      </c>
      <c r="FF4" s="547" t="s">
        <v>102</v>
      </c>
      <c r="FG4" s="547" t="s">
        <v>102</v>
      </c>
      <c r="FH4" s="547" t="s">
        <v>102</v>
      </c>
      <c r="FI4" s="547" t="s">
        <v>102</v>
      </c>
      <c r="FJ4" s="547" t="s">
        <v>102</v>
      </c>
      <c r="FK4" s="547" t="s">
        <v>102</v>
      </c>
      <c r="FL4" s="547" t="s">
        <v>102</v>
      </c>
      <c r="FM4" s="547" t="s">
        <v>102</v>
      </c>
      <c r="FN4" s="547" t="s">
        <v>102</v>
      </c>
      <c r="FO4" s="547" t="s">
        <v>102</v>
      </c>
    </row>
    <row r="5" spans="1:171" x14ac:dyDescent="0.15">
      <c r="A5" s="547">
        <v>2813173</v>
      </c>
      <c r="B5" s="547">
        <v>0</v>
      </c>
      <c r="C5" s="547" t="s">
        <v>102</v>
      </c>
      <c r="D5" s="547" t="s">
        <v>102</v>
      </c>
      <c r="E5" s="547" t="s">
        <v>102</v>
      </c>
      <c r="F5" s="547" t="s">
        <v>102</v>
      </c>
      <c r="G5" s="547" t="s">
        <v>102</v>
      </c>
      <c r="H5" s="547" t="s">
        <v>102</v>
      </c>
      <c r="I5" s="547" t="s">
        <v>102</v>
      </c>
      <c r="J5" s="547" t="s">
        <v>102</v>
      </c>
      <c r="K5" s="547" t="s">
        <v>102</v>
      </c>
      <c r="L5" s="547" t="s">
        <v>102</v>
      </c>
      <c r="M5" s="547" t="s">
        <v>102</v>
      </c>
      <c r="N5" s="547" t="s">
        <v>102</v>
      </c>
      <c r="O5" s="547" t="s">
        <v>102</v>
      </c>
      <c r="P5" s="547" t="s">
        <v>102</v>
      </c>
      <c r="Q5" s="547" t="s">
        <v>102</v>
      </c>
      <c r="R5" s="547" t="s">
        <v>102</v>
      </c>
      <c r="S5" s="547" t="s">
        <v>102</v>
      </c>
      <c r="T5" s="547" t="s">
        <v>102</v>
      </c>
      <c r="U5" s="547" t="s">
        <v>102</v>
      </c>
      <c r="V5" s="547" t="s">
        <v>102</v>
      </c>
      <c r="W5" s="547" t="s">
        <v>102</v>
      </c>
      <c r="X5" s="547" t="s">
        <v>102</v>
      </c>
      <c r="Y5" s="547" t="s">
        <v>102</v>
      </c>
      <c r="Z5" s="547" t="s">
        <v>102</v>
      </c>
      <c r="AA5" s="547" t="s">
        <v>102</v>
      </c>
      <c r="AB5" s="547" t="s">
        <v>102</v>
      </c>
      <c r="AC5" s="547" t="s">
        <v>102</v>
      </c>
      <c r="AD5" s="547" t="s">
        <v>102</v>
      </c>
      <c r="AE5" s="547" t="s">
        <v>102</v>
      </c>
      <c r="AF5" s="547" t="s">
        <v>102</v>
      </c>
      <c r="AG5" s="547" t="s">
        <v>102</v>
      </c>
      <c r="AH5" s="547" t="s">
        <v>102</v>
      </c>
      <c r="AI5" s="547" t="s">
        <v>102</v>
      </c>
      <c r="AJ5" s="547" t="s">
        <v>102</v>
      </c>
      <c r="AK5" s="547" t="s">
        <v>102</v>
      </c>
      <c r="AL5" s="547" t="s">
        <v>102</v>
      </c>
      <c r="AM5" s="547" t="s">
        <v>102</v>
      </c>
      <c r="AN5" s="547" t="s">
        <v>102</v>
      </c>
      <c r="AO5" s="547" t="s">
        <v>102</v>
      </c>
      <c r="AP5" s="547" t="s">
        <v>102</v>
      </c>
      <c r="AQ5" s="547" t="s">
        <v>102</v>
      </c>
      <c r="AR5" s="547" t="s">
        <v>102</v>
      </c>
      <c r="AS5" s="547" t="s">
        <v>102</v>
      </c>
      <c r="AT5" s="547" t="s">
        <v>102</v>
      </c>
      <c r="AU5" s="547" t="s">
        <v>102</v>
      </c>
      <c r="AV5" s="547" t="s">
        <v>102</v>
      </c>
      <c r="AW5" s="547" t="s">
        <v>102</v>
      </c>
      <c r="AX5" s="547" t="s">
        <v>102</v>
      </c>
      <c r="AY5" s="547" t="s">
        <v>102</v>
      </c>
      <c r="AZ5" s="547" t="s">
        <v>102</v>
      </c>
      <c r="BA5" s="547" t="s">
        <v>102</v>
      </c>
      <c r="BB5" s="547" t="s">
        <v>102</v>
      </c>
      <c r="BC5" s="547" t="s">
        <v>102</v>
      </c>
      <c r="BD5" s="547" t="s">
        <v>102</v>
      </c>
      <c r="BE5" s="547" t="s">
        <v>102</v>
      </c>
      <c r="BF5" s="547" t="s">
        <v>102</v>
      </c>
      <c r="BG5" s="547" t="s">
        <v>102</v>
      </c>
      <c r="BH5" s="547" t="s">
        <v>102</v>
      </c>
      <c r="BI5" s="547" t="s">
        <v>102</v>
      </c>
      <c r="BJ5" s="547" t="s">
        <v>102</v>
      </c>
      <c r="BK5" s="547" t="s">
        <v>102</v>
      </c>
      <c r="BL5" s="547" t="s">
        <v>102</v>
      </c>
      <c r="BM5" s="547" t="s">
        <v>102</v>
      </c>
      <c r="BN5" s="547" t="s">
        <v>102</v>
      </c>
      <c r="BO5" s="547" t="s">
        <v>102</v>
      </c>
      <c r="BP5" s="547" t="s">
        <v>102</v>
      </c>
      <c r="BQ5" s="547" t="s">
        <v>102</v>
      </c>
      <c r="BR5" s="547" t="s">
        <v>102</v>
      </c>
      <c r="BS5" s="547" t="s">
        <v>102</v>
      </c>
      <c r="BT5" s="547" t="s">
        <v>102</v>
      </c>
      <c r="BU5" s="547" t="s">
        <v>102</v>
      </c>
      <c r="BV5" s="547" t="s">
        <v>102</v>
      </c>
      <c r="BW5" s="547" t="s">
        <v>102</v>
      </c>
      <c r="BX5" s="547" t="s">
        <v>102</v>
      </c>
      <c r="BY5" s="547" t="s">
        <v>102</v>
      </c>
      <c r="BZ5" s="547" t="s">
        <v>102</v>
      </c>
      <c r="CA5" s="547" t="s">
        <v>102</v>
      </c>
      <c r="CB5" s="547" t="s">
        <v>102</v>
      </c>
      <c r="CC5" s="547" t="s">
        <v>102</v>
      </c>
      <c r="CD5" s="547" t="s">
        <v>102</v>
      </c>
      <c r="CE5" s="547" t="s">
        <v>102</v>
      </c>
      <c r="CF5" s="547" t="s">
        <v>102</v>
      </c>
      <c r="CG5" s="547" t="s">
        <v>102</v>
      </c>
      <c r="CH5" s="547" t="s">
        <v>102</v>
      </c>
      <c r="CI5" s="547" t="s">
        <v>102</v>
      </c>
      <c r="CJ5" s="547" t="s">
        <v>102</v>
      </c>
      <c r="CK5" s="547" t="s">
        <v>102</v>
      </c>
      <c r="CL5" s="547" t="s">
        <v>102</v>
      </c>
      <c r="CM5" s="547" t="s">
        <v>102</v>
      </c>
      <c r="CN5" s="547" t="s">
        <v>102</v>
      </c>
      <c r="CO5" s="547" t="s">
        <v>102</v>
      </c>
      <c r="CP5" s="547" t="s">
        <v>102</v>
      </c>
      <c r="CQ5" s="547" t="s">
        <v>102</v>
      </c>
      <c r="CR5" s="547" t="s">
        <v>102</v>
      </c>
      <c r="CS5" s="547" t="s">
        <v>102</v>
      </c>
      <c r="CT5" s="547" t="s">
        <v>102</v>
      </c>
      <c r="CU5" s="547" t="s">
        <v>102</v>
      </c>
      <c r="CV5" s="547" t="s">
        <v>102</v>
      </c>
      <c r="CW5" s="547" t="s">
        <v>102</v>
      </c>
      <c r="CX5" s="547" t="s">
        <v>102</v>
      </c>
      <c r="CY5" s="547" t="s">
        <v>102</v>
      </c>
      <c r="CZ5" s="547" t="s">
        <v>102</v>
      </c>
      <c r="DA5" s="547" t="s">
        <v>102</v>
      </c>
      <c r="DB5" s="547" t="s">
        <v>102</v>
      </c>
      <c r="DC5" s="547" t="s">
        <v>102</v>
      </c>
      <c r="DD5" s="547" t="s">
        <v>102</v>
      </c>
      <c r="DE5" s="547" t="s">
        <v>102</v>
      </c>
      <c r="DF5" s="547" t="s">
        <v>102</v>
      </c>
      <c r="DG5" s="547" t="s">
        <v>102</v>
      </c>
      <c r="DH5" s="547" t="s">
        <v>102</v>
      </c>
      <c r="DI5" s="547" t="s">
        <v>102</v>
      </c>
      <c r="DJ5" s="547" t="s">
        <v>102</v>
      </c>
      <c r="DK5" s="547" t="s">
        <v>102</v>
      </c>
      <c r="DL5" s="547" t="s">
        <v>102</v>
      </c>
      <c r="DM5" s="547" t="s">
        <v>102</v>
      </c>
      <c r="DN5" s="547" t="s">
        <v>102</v>
      </c>
      <c r="DO5" s="547" t="s">
        <v>102</v>
      </c>
      <c r="DP5" s="547" t="s">
        <v>102</v>
      </c>
      <c r="DQ5" s="547" t="s">
        <v>102</v>
      </c>
      <c r="DR5" s="547" t="s">
        <v>102</v>
      </c>
      <c r="DS5" s="547" t="s">
        <v>102</v>
      </c>
      <c r="DT5" s="547" t="s">
        <v>102</v>
      </c>
      <c r="DU5" s="547" t="s">
        <v>102</v>
      </c>
      <c r="DV5" s="547" t="s">
        <v>102</v>
      </c>
      <c r="DW5" s="547" t="s">
        <v>102</v>
      </c>
      <c r="DX5" s="547" t="s">
        <v>102</v>
      </c>
      <c r="DY5" s="547" t="s">
        <v>102</v>
      </c>
      <c r="DZ5" s="547" t="s">
        <v>102</v>
      </c>
      <c r="EA5" s="547" t="s">
        <v>102</v>
      </c>
      <c r="EB5" s="547" t="s">
        <v>102</v>
      </c>
      <c r="EC5" s="547" t="s">
        <v>102</v>
      </c>
      <c r="ED5" s="547" t="s">
        <v>102</v>
      </c>
      <c r="EE5" s="547" t="s">
        <v>102</v>
      </c>
      <c r="EF5" s="547" t="s">
        <v>102</v>
      </c>
      <c r="EG5" s="547" t="s">
        <v>102</v>
      </c>
      <c r="EH5" s="547" t="s">
        <v>102</v>
      </c>
      <c r="EI5" s="547" t="s">
        <v>102</v>
      </c>
      <c r="EJ5" s="547" t="s">
        <v>102</v>
      </c>
      <c r="EK5" s="547" t="s">
        <v>102</v>
      </c>
      <c r="EL5" s="547" t="s">
        <v>102</v>
      </c>
      <c r="EM5" s="547" t="s">
        <v>102</v>
      </c>
      <c r="EN5" s="547" t="s">
        <v>102</v>
      </c>
      <c r="EO5" s="547" t="s">
        <v>102</v>
      </c>
      <c r="EP5" s="547" t="s">
        <v>102</v>
      </c>
      <c r="EQ5" s="547" t="s">
        <v>102</v>
      </c>
      <c r="ER5" s="547" t="s">
        <v>102</v>
      </c>
      <c r="ES5" s="547" t="s">
        <v>102</v>
      </c>
      <c r="ET5" s="547" t="s">
        <v>102</v>
      </c>
      <c r="EU5" s="547" t="s">
        <v>102</v>
      </c>
      <c r="EV5" s="547" t="s">
        <v>102</v>
      </c>
      <c r="EW5" s="547" t="s">
        <v>102</v>
      </c>
      <c r="EX5" s="547" t="s">
        <v>102</v>
      </c>
      <c r="EY5" s="547" t="s">
        <v>102</v>
      </c>
      <c r="EZ5" s="547" t="s">
        <v>102</v>
      </c>
      <c r="FA5" s="547" t="s">
        <v>102</v>
      </c>
      <c r="FB5" s="547" t="s">
        <v>102</v>
      </c>
      <c r="FC5" s="547" t="s">
        <v>102</v>
      </c>
      <c r="FD5" s="547" t="s">
        <v>102</v>
      </c>
      <c r="FE5" s="547" t="s">
        <v>102</v>
      </c>
      <c r="FF5" s="547" t="s">
        <v>102</v>
      </c>
      <c r="FG5" s="547" t="s">
        <v>102</v>
      </c>
      <c r="FH5" s="547" t="s">
        <v>102</v>
      </c>
      <c r="FI5" s="547" t="s">
        <v>102</v>
      </c>
      <c r="FJ5" s="547" t="s">
        <v>102</v>
      </c>
      <c r="FK5" s="547" t="s">
        <v>102</v>
      </c>
      <c r="FL5" s="547" t="s">
        <v>102</v>
      </c>
      <c r="FM5" s="547" t="s">
        <v>102</v>
      </c>
      <c r="FN5" s="547" t="s">
        <v>102</v>
      </c>
      <c r="FO5" s="547" t="s">
        <v>102</v>
      </c>
    </row>
    <row r="6" spans="1:171" x14ac:dyDescent="0.15">
      <c r="A6" s="547">
        <v>2778841</v>
      </c>
      <c r="B6" s="547">
        <v>1</v>
      </c>
      <c r="C6" s="547" t="s">
        <v>19281</v>
      </c>
      <c r="D6" s="547" t="s">
        <v>19282</v>
      </c>
      <c r="E6" s="547" t="s">
        <v>19283</v>
      </c>
      <c r="F6" s="547" t="s">
        <v>102</v>
      </c>
      <c r="G6" s="547" t="s">
        <v>102</v>
      </c>
      <c r="H6" s="547" t="s">
        <v>102</v>
      </c>
      <c r="I6" s="547" t="s">
        <v>102</v>
      </c>
      <c r="J6" s="547" t="s">
        <v>102</v>
      </c>
      <c r="K6" s="547" t="s">
        <v>102</v>
      </c>
      <c r="L6" s="547" t="s">
        <v>102</v>
      </c>
      <c r="M6" s="547" t="s">
        <v>102</v>
      </c>
      <c r="N6" s="547" t="s">
        <v>102</v>
      </c>
      <c r="O6" s="547" t="s">
        <v>102</v>
      </c>
      <c r="P6" s="547" t="s">
        <v>102</v>
      </c>
      <c r="Q6" s="547" t="s">
        <v>102</v>
      </c>
      <c r="R6" s="547" t="s">
        <v>102</v>
      </c>
      <c r="S6" s="547" t="s">
        <v>102</v>
      </c>
      <c r="T6" s="547" t="s">
        <v>102</v>
      </c>
      <c r="U6" s="547" t="s">
        <v>102</v>
      </c>
      <c r="V6" s="547" t="s">
        <v>102</v>
      </c>
      <c r="W6" s="547" t="s">
        <v>102</v>
      </c>
      <c r="X6" s="547" t="s">
        <v>102</v>
      </c>
      <c r="Y6" s="547" t="s">
        <v>102</v>
      </c>
      <c r="Z6" s="547" t="s">
        <v>102</v>
      </c>
      <c r="AA6" s="547" t="s">
        <v>102</v>
      </c>
      <c r="AB6" s="547" t="s">
        <v>102</v>
      </c>
      <c r="AC6" s="547" t="s">
        <v>102</v>
      </c>
      <c r="AD6" s="547" t="s">
        <v>102</v>
      </c>
      <c r="AE6" s="547" t="s">
        <v>102</v>
      </c>
      <c r="AF6" s="547" t="s">
        <v>102</v>
      </c>
      <c r="AG6" s="547" t="s">
        <v>102</v>
      </c>
      <c r="AH6" s="547" t="s">
        <v>102</v>
      </c>
      <c r="AI6" s="547" t="s">
        <v>102</v>
      </c>
      <c r="AJ6" s="547" t="s">
        <v>102</v>
      </c>
      <c r="AK6" s="547" t="s">
        <v>102</v>
      </c>
      <c r="AL6" s="547" t="s">
        <v>102</v>
      </c>
      <c r="AM6" s="547" t="s">
        <v>102</v>
      </c>
      <c r="AN6" s="547" t="s">
        <v>102</v>
      </c>
      <c r="AO6" s="547" t="s">
        <v>102</v>
      </c>
      <c r="AP6" s="547" t="s">
        <v>102</v>
      </c>
      <c r="AQ6" s="547" t="s">
        <v>102</v>
      </c>
      <c r="AR6" s="547" t="s">
        <v>102</v>
      </c>
      <c r="AS6" s="547" t="s">
        <v>102</v>
      </c>
      <c r="AT6" s="547" t="s">
        <v>102</v>
      </c>
      <c r="AU6" s="547" t="s">
        <v>102</v>
      </c>
      <c r="AV6" s="547" t="s">
        <v>102</v>
      </c>
      <c r="AW6" s="547" t="s">
        <v>102</v>
      </c>
      <c r="AX6" s="547" t="s">
        <v>102</v>
      </c>
      <c r="AY6" s="547" t="s">
        <v>102</v>
      </c>
      <c r="AZ6" s="547" t="s">
        <v>102</v>
      </c>
      <c r="BA6" s="547" t="s">
        <v>102</v>
      </c>
      <c r="BB6" s="547" t="s">
        <v>102</v>
      </c>
      <c r="BC6" s="547" t="s">
        <v>102</v>
      </c>
      <c r="BD6" s="547" t="s">
        <v>102</v>
      </c>
      <c r="BE6" s="547" t="s">
        <v>102</v>
      </c>
      <c r="BF6" s="547" t="s">
        <v>102</v>
      </c>
      <c r="BG6" s="547" t="s">
        <v>102</v>
      </c>
      <c r="BH6" s="547" t="s">
        <v>102</v>
      </c>
      <c r="BI6" s="547" t="s">
        <v>102</v>
      </c>
      <c r="BJ6" s="547" t="s">
        <v>102</v>
      </c>
      <c r="BK6" s="547" t="s">
        <v>102</v>
      </c>
      <c r="BL6" s="547" t="s">
        <v>102</v>
      </c>
      <c r="BM6" s="547" t="s">
        <v>102</v>
      </c>
      <c r="BN6" s="547" t="s">
        <v>102</v>
      </c>
      <c r="BO6" s="547" t="s">
        <v>102</v>
      </c>
      <c r="BP6" s="547" t="s">
        <v>102</v>
      </c>
      <c r="BQ6" s="547" t="s">
        <v>102</v>
      </c>
      <c r="BR6" s="547" t="s">
        <v>102</v>
      </c>
      <c r="BS6" s="547" t="s">
        <v>102</v>
      </c>
      <c r="BT6" s="547" t="s">
        <v>102</v>
      </c>
      <c r="BU6" s="547" t="s">
        <v>102</v>
      </c>
      <c r="BV6" s="547" t="s">
        <v>102</v>
      </c>
      <c r="BW6" s="547" t="s">
        <v>102</v>
      </c>
      <c r="BX6" s="547" t="s">
        <v>102</v>
      </c>
      <c r="BY6" s="547" t="s">
        <v>102</v>
      </c>
      <c r="BZ6" s="547" t="s">
        <v>102</v>
      </c>
      <c r="CA6" s="547" t="s">
        <v>102</v>
      </c>
      <c r="CB6" s="547" t="s">
        <v>102</v>
      </c>
      <c r="CC6" s="547" t="s">
        <v>102</v>
      </c>
      <c r="CD6" s="547" t="s">
        <v>102</v>
      </c>
      <c r="CE6" s="547" t="s">
        <v>102</v>
      </c>
      <c r="CF6" s="547" t="s">
        <v>102</v>
      </c>
      <c r="CG6" s="547" t="s">
        <v>102</v>
      </c>
      <c r="CH6" s="547" t="s">
        <v>102</v>
      </c>
      <c r="CI6" s="547" t="s">
        <v>102</v>
      </c>
      <c r="CJ6" s="547" t="s">
        <v>102</v>
      </c>
      <c r="CK6" s="547" t="s">
        <v>102</v>
      </c>
      <c r="CL6" s="547" t="s">
        <v>102</v>
      </c>
      <c r="CM6" s="547" t="s">
        <v>102</v>
      </c>
      <c r="CN6" s="547" t="s">
        <v>102</v>
      </c>
      <c r="CO6" s="547" t="s">
        <v>102</v>
      </c>
      <c r="CP6" s="547" t="s">
        <v>102</v>
      </c>
      <c r="CQ6" s="547" t="s">
        <v>102</v>
      </c>
      <c r="CR6" s="547" t="s">
        <v>102</v>
      </c>
      <c r="CS6" s="547" t="s">
        <v>102</v>
      </c>
      <c r="CT6" s="547" t="s">
        <v>102</v>
      </c>
      <c r="CU6" s="547" t="s">
        <v>102</v>
      </c>
      <c r="CV6" s="547" t="s">
        <v>102</v>
      </c>
      <c r="CW6" s="547" t="s">
        <v>102</v>
      </c>
      <c r="CX6" s="547" t="s">
        <v>102</v>
      </c>
      <c r="CY6" s="547" t="s">
        <v>102</v>
      </c>
      <c r="CZ6" s="547" t="s">
        <v>102</v>
      </c>
      <c r="DA6" s="547" t="s">
        <v>102</v>
      </c>
      <c r="DB6" s="547" t="s">
        <v>102</v>
      </c>
      <c r="DC6" s="547" t="s">
        <v>102</v>
      </c>
      <c r="DD6" s="547" t="s">
        <v>102</v>
      </c>
      <c r="DE6" s="547" t="s">
        <v>102</v>
      </c>
      <c r="DF6" s="547" t="s">
        <v>102</v>
      </c>
      <c r="DG6" s="547" t="s">
        <v>102</v>
      </c>
      <c r="DH6" s="547" t="s">
        <v>102</v>
      </c>
      <c r="DI6" s="547" t="s">
        <v>102</v>
      </c>
      <c r="DJ6" s="547" t="s">
        <v>102</v>
      </c>
      <c r="DK6" s="547" t="s">
        <v>102</v>
      </c>
      <c r="DL6" s="547" t="s">
        <v>102</v>
      </c>
      <c r="DM6" s="547" t="s">
        <v>102</v>
      </c>
      <c r="DN6" s="547" t="s">
        <v>102</v>
      </c>
      <c r="DO6" s="547" t="s">
        <v>102</v>
      </c>
      <c r="DP6" s="547" t="s">
        <v>102</v>
      </c>
      <c r="DQ6" s="547" t="s">
        <v>102</v>
      </c>
      <c r="DR6" s="547" t="s">
        <v>102</v>
      </c>
      <c r="DS6" s="547" t="s">
        <v>102</v>
      </c>
      <c r="DT6" s="547" t="s">
        <v>102</v>
      </c>
      <c r="DU6" s="547" t="s">
        <v>102</v>
      </c>
      <c r="DV6" s="547" t="s">
        <v>102</v>
      </c>
      <c r="DW6" s="547" t="s">
        <v>102</v>
      </c>
      <c r="DX6" s="547" t="s">
        <v>102</v>
      </c>
      <c r="DY6" s="547" t="s">
        <v>102</v>
      </c>
      <c r="DZ6" s="547" t="s">
        <v>102</v>
      </c>
      <c r="EA6" s="547" t="s">
        <v>102</v>
      </c>
      <c r="EB6" s="547" t="s">
        <v>102</v>
      </c>
      <c r="EC6" s="547" t="s">
        <v>102</v>
      </c>
      <c r="ED6" s="547" t="s">
        <v>102</v>
      </c>
      <c r="EE6" s="547" t="s">
        <v>102</v>
      </c>
      <c r="EF6" s="547" t="s">
        <v>102</v>
      </c>
      <c r="EG6" s="547" t="s">
        <v>102</v>
      </c>
      <c r="EH6" s="547" t="s">
        <v>102</v>
      </c>
      <c r="EI6" s="547" t="s">
        <v>102</v>
      </c>
      <c r="EJ6" s="547" t="s">
        <v>102</v>
      </c>
      <c r="EK6" s="547" t="s">
        <v>102</v>
      </c>
      <c r="EL6" s="547" t="s">
        <v>102</v>
      </c>
      <c r="EM6" s="547" t="s">
        <v>102</v>
      </c>
      <c r="EN6" s="547" t="s">
        <v>102</v>
      </c>
      <c r="EO6" s="547" t="s">
        <v>102</v>
      </c>
      <c r="EP6" s="547" t="s">
        <v>102</v>
      </c>
      <c r="EQ6" s="547" t="s">
        <v>102</v>
      </c>
      <c r="ER6" s="547" t="s">
        <v>102</v>
      </c>
      <c r="ES6" s="547" t="s">
        <v>102</v>
      </c>
      <c r="ET6" s="547" t="s">
        <v>102</v>
      </c>
      <c r="EU6" s="547" t="s">
        <v>102</v>
      </c>
      <c r="EV6" s="547" t="s">
        <v>102</v>
      </c>
      <c r="EW6" s="547" t="s">
        <v>102</v>
      </c>
      <c r="EX6" s="547" t="s">
        <v>102</v>
      </c>
      <c r="EY6" s="547" t="s">
        <v>102</v>
      </c>
      <c r="EZ6" s="547" t="s">
        <v>102</v>
      </c>
      <c r="FA6" s="547" t="s">
        <v>102</v>
      </c>
      <c r="FB6" s="547" t="s">
        <v>102</v>
      </c>
      <c r="FC6" s="547" t="s">
        <v>102</v>
      </c>
      <c r="FD6" s="547" t="s">
        <v>102</v>
      </c>
      <c r="FE6" s="547" t="s">
        <v>102</v>
      </c>
      <c r="FF6" s="547" t="s">
        <v>102</v>
      </c>
      <c r="FG6" s="547" t="s">
        <v>102</v>
      </c>
      <c r="FH6" s="547" t="s">
        <v>102</v>
      </c>
      <c r="FI6" s="547" t="s">
        <v>102</v>
      </c>
      <c r="FJ6" s="547" t="s">
        <v>102</v>
      </c>
      <c r="FK6" s="547" t="s">
        <v>102</v>
      </c>
      <c r="FL6" s="547" t="s">
        <v>102</v>
      </c>
      <c r="FM6" s="547" t="s">
        <v>102</v>
      </c>
      <c r="FN6" s="547" t="s">
        <v>102</v>
      </c>
      <c r="FO6" s="547" t="s">
        <v>102</v>
      </c>
    </row>
    <row r="7" spans="1:171" x14ac:dyDescent="0.15">
      <c r="A7" s="547">
        <v>2770097</v>
      </c>
      <c r="B7" s="547">
        <v>0</v>
      </c>
      <c r="C7" s="547" t="s">
        <v>102</v>
      </c>
      <c r="D7" s="547" t="s">
        <v>102</v>
      </c>
      <c r="E7" s="547" t="s">
        <v>102</v>
      </c>
      <c r="F7" s="547" t="s">
        <v>102</v>
      </c>
      <c r="G7" s="547" t="s">
        <v>102</v>
      </c>
      <c r="H7" s="547" t="s">
        <v>102</v>
      </c>
      <c r="I7" s="547" t="s">
        <v>102</v>
      </c>
      <c r="J7" s="547" t="s">
        <v>102</v>
      </c>
      <c r="K7" s="547" t="s">
        <v>102</v>
      </c>
      <c r="L7" s="547" t="s">
        <v>102</v>
      </c>
      <c r="M7" s="547" t="s">
        <v>102</v>
      </c>
      <c r="N7" s="547" t="s">
        <v>102</v>
      </c>
      <c r="O7" s="547" t="s">
        <v>102</v>
      </c>
      <c r="P7" s="547" t="s">
        <v>102</v>
      </c>
      <c r="Q7" s="547" t="s">
        <v>102</v>
      </c>
      <c r="R7" s="547" t="s">
        <v>102</v>
      </c>
      <c r="S7" s="547" t="s">
        <v>102</v>
      </c>
      <c r="T7" s="547" t="s">
        <v>102</v>
      </c>
      <c r="U7" s="547" t="s">
        <v>102</v>
      </c>
      <c r="V7" s="547" t="s">
        <v>102</v>
      </c>
      <c r="W7" s="547" t="s">
        <v>102</v>
      </c>
      <c r="X7" s="547" t="s">
        <v>102</v>
      </c>
      <c r="Y7" s="547" t="s">
        <v>102</v>
      </c>
      <c r="Z7" s="547" t="s">
        <v>102</v>
      </c>
      <c r="AA7" s="547" t="s">
        <v>102</v>
      </c>
      <c r="AB7" s="547" t="s">
        <v>102</v>
      </c>
      <c r="AC7" s="547" t="s">
        <v>102</v>
      </c>
      <c r="AD7" s="547" t="s">
        <v>102</v>
      </c>
      <c r="AE7" s="547" t="s">
        <v>102</v>
      </c>
      <c r="AF7" s="547" t="s">
        <v>102</v>
      </c>
      <c r="AG7" s="547" t="s">
        <v>102</v>
      </c>
      <c r="AH7" s="547" t="s">
        <v>102</v>
      </c>
      <c r="AI7" s="547" t="s">
        <v>102</v>
      </c>
      <c r="AJ7" s="547" t="s">
        <v>102</v>
      </c>
      <c r="AK7" s="547" t="s">
        <v>102</v>
      </c>
      <c r="AL7" s="547" t="s">
        <v>102</v>
      </c>
      <c r="AM7" s="547" t="s">
        <v>102</v>
      </c>
      <c r="AN7" s="547" t="s">
        <v>102</v>
      </c>
      <c r="AO7" s="547" t="s">
        <v>102</v>
      </c>
      <c r="AP7" s="547" t="s">
        <v>102</v>
      </c>
      <c r="AQ7" s="547" t="s">
        <v>102</v>
      </c>
      <c r="AR7" s="547" t="s">
        <v>102</v>
      </c>
      <c r="AS7" s="547" t="s">
        <v>102</v>
      </c>
      <c r="AT7" s="547" t="s">
        <v>102</v>
      </c>
      <c r="AU7" s="547" t="s">
        <v>102</v>
      </c>
      <c r="AV7" s="547" t="s">
        <v>102</v>
      </c>
      <c r="AW7" s="547" t="s">
        <v>102</v>
      </c>
      <c r="AX7" s="547" t="s">
        <v>102</v>
      </c>
      <c r="AY7" s="547" t="s">
        <v>102</v>
      </c>
      <c r="AZ7" s="547" t="s">
        <v>102</v>
      </c>
      <c r="BA7" s="547" t="s">
        <v>102</v>
      </c>
      <c r="BB7" s="547" t="s">
        <v>102</v>
      </c>
      <c r="BC7" s="547" t="s">
        <v>102</v>
      </c>
      <c r="BD7" s="547" t="s">
        <v>102</v>
      </c>
      <c r="BE7" s="547" t="s">
        <v>102</v>
      </c>
      <c r="BF7" s="547" t="s">
        <v>102</v>
      </c>
      <c r="BG7" s="547" t="s">
        <v>102</v>
      </c>
      <c r="BH7" s="547" t="s">
        <v>102</v>
      </c>
      <c r="BI7" s="547" t="s">
        <v>102</v>
      </c>
      <c r="BJ7" s="547" t="s">
        <v>102</v>
      </c>
      <c r="BK7" s="547" t="s">
        <v>102</v>
      </c>
      <c r="BL7" s="547" t="s">
        <v>102</v>
      </c>
      <c r="BM7" s="547" t="s">
        <v>102</v>
      </c>
      <c r="BN7" s="547" t="s">
        <v>102</v>
      </c>
      <c r="BO7" s="547" t="s">
        <v>102</v>
      </c>
      <c r="BP7" s="547" t="s">
        <v>102</v>
      </c>
      <c r="BQ7" s="547" t="s">
        <v>102</v>
      </c>
      <c r="BR7" s="547" t="s">
        <v>102</v>
      </c>
      <c r="BS7" s="547" t="s">
        <v>102</v>
      </c>
      <c r="BT7" s="547" t="s">
        <v>102</v>
      </c>
      <c r="BU7" s="547" t="s">
        <v>102</v>
      </c>
      <c r="BV7" s="547" t="s">
        <v>102</v>
      </c>
      <c r="BW7" s="547" t="s">
        <v>102</v>
      </c>
      <c r="BX7" s="547" t="s">
        <v>102</v>
      </c>
      <c r="BY7" s="547" t="s">
        <v>102</v>
      </c>
      <c r="BZ7" s="547" t="s">
        <v>102</v>
      </c>
      <c r="CA7" s="547" t="s">
        <v>102</v>
      </c>
      <c r="CB7" s="547" t="s">
        <v>102</v>
      </c>
      <c r="CC7" s="547" t="s">
        <v>102</v>
      </c>
      <c r="CD7" s="547" t="s">
        <v>102</v>
      </c>
      <c r="CE7" s="547" t="s">
        <v>102</v>
      </c>
      <c r="CF7" s="547" t="s">
        <v>102</v>
      </c>
      <c r="CG7" s="547" t="s">
        <v>102</v>
      </c>
      <c r="CH7" s="547" t="s">
        <v>102</v>
      </c>
      <c r="CI7" s="547" t="s">
        <v>102</v>
      </c>
      <c r="CJ7" s="547" t="s">
        <v>102</v>
      </c>
      <c r="CK7" s="547" t="s">
        <v>102</v>
      </c>
      <c r="CL7" s="547" t="s">
        <v>102</v>
      </c>
      <c r="CM7" s="547" t="s">
        <v>102</v>
      </c>
      <c r="CN7" s="547" t="s">
        <v>102</v>
      </c>
      <c r="CO7" s="547" t="s">
        <v>102</v>
      </c>
      <c r="CP7" s="547" t="s">
        <v>102</v>
      </c>
      <c r="CQ7" s="547" t="s">
        <v>102</v>
      </c>
      <c r="CR7" s="547" t="s">
        <v>102</v>
      </c>
      <c r="CS7" s="547" t="s">
        <v>102</v>
      </c>
      <c r="CT7" s="547" t="s">
        <v>102</v>
      </c>
      <c r="CU7" s="547" t="s">
        <v>102</v>
      </c>
      <c r="CV7" s="547" t="s">
        <v>102</v>
      </c>
      <c r="CW7" s="547" t="s">
        <v>102</v>
      </c>
      <c r="CX7" s="547" t="s">
        <v>102</v>
      </c>
      <c r="CY7" s="547" t="s">
        <v>102</v>
      </c>
      <c r="CZ7" s="547" t="s">
        <v>102</v>
      </c>
      <c r="DA7" s="547" t="s">
        <v>102</v>
      </c>
      <c r="DB7" s="547" t="s">
        <v>102</v>
      </c>
      <c r="DC7" s="547" t="s">
        <v>102</v>
      </c>
      <c r="DD7" s="547" t="s">
        <v>102</v>
      </c>
      <c r="DE7" s="547" t="s">
        <v>102</v>
      </c>
      <c r="DF7" s="547" t="s">
        <v>102</v>
      </c>
      <c r="DG7" s="547" t="s">
        <v>102</v>
      </c>
      <c r="DH7" s="547" t="s">
        <v>102</v>
      </c>
      <c r="DI7" s="547" t="s">
        <v>102</v>
      </c>
      <c r="DJ7" s="547" t="s">
        <v>102</v>
      </c>
      <c r="DK7" s="547" t="s">
        <v>102</v>
      </c>
      <c r="DL7" s="547" t="s">
        <v>102</v>
      </c>
      <c r="DM7" s="547" t="s">
        <v>102</v>
      </c>
      <c r="DN7" s="547" t="s">
        <v>102</v>
      </c>
      <c r="DO7" s="547" t="s">
        <v>102</v>
      </c>
      <c r="DP7" s="547" t="s">
        <v>102</v>
      </c>
      <c r="DQ7" s="547" t="s">
        <v>102</v>
      </c>
      <c r="DR7" s="547" t="s">
        <v>102</v>
      </c>
      <c r="DS7" s="547" t="s">
        <v>102</v>
      </c>
      <c r="DT7" s="547" t="s">
        <v>102</v>
      </c>
      <c r="DU7" s="547" t="s">
        <v>102</v>
      </c>
      <c r="DV7" s="547" t="s">
        <v>102</v>
      </c>
      <c r="DW7" s="547" t="s">
        <v>102</v>
      </c>
      <c r="DX7" s="547" t="s">
        <v>102</v>
      </c>
      <c r="DY7" s="547" t="s">
        <v>102</v>
      </c>
      <c r="DZ7" s="547" t="s">
        <v>102</v>
      </c>
      <c r="EA7" s="547" t="s">
        <v>102</v>
      </c>
      <c r="EB7" s="547" t="s">
        <v>102</v>
      </c>
      <c r="EC7" s="547" t="s">
        <v>102</v>
      </c>
      <c r="ED7" s="547" t="s">
        <v>102</v>
      </c>
      <c r="EE7" s="547" t="s">
        <v>102</v>
      </c>
      <c r="EF7" s="547" t="s">
        <v>102</v>
      </c>
      <c r="EG7" s="547" t="s">
        <v>102</v>
      </c>
      <c r="EH7" s="547" t="s">
        <v>102</v>
      </c>
      <c r="EI7" s="547" t="s">
        <v>102</v>
      </c>
      <c r="EJ7" s="547" t="s">
        <v>102</v>
      </c>
      <c r="EK7" s="547" t="s">
        <v>102</v>
      </c>
      <c r="EL7" s="547" t="s">
        <v>102</v>
      </c>
      <c r="EM7" s="547" t="s">
        <v>102</v>
      </c>
      <c r="EN7" s="547" t="s">
        <v>102</v>
      </c>
      <c r="EO7" s="547" t="s">
        <v>102</v>
      </c>
      <c r="EP7" s="547" t="s">
        <v>102</v>
      </c>
      <c r="EQ7" s="547" t="s">
        <v>102</v>
      </c>
      <c r="ER7" s="547" t="s">
        <v>102</v>
      </c>
      <c r="ES7" s="547" t="s">
        <v>102</v>
      </c>
      <c r="ET7" s="547" t="s">
        <v>102</v>
      </c>
      <c r="EU7" s="547" t="s">
        <v>102</v>
      </c>
      <c r="EV7" s="547" t="s">
        <v>102</v>
      </c>
      <c r="EW7" s="547" t="s">
        <v>102</v>
      </c>
      <c r="EX7" s="547" t="s">
        <v>102</v>
      </c>
      <c r="EY7" s="547" t="s">
        <v>102</v>
      </c>
      <c r="EZ7" s="547" t="s">
        <v>102</v>
      </c>
      <c r="FA7" s="547" t="s">
        <v>102</v>
      </c>
      <c r="FB7" s="547" t="s">
        <v>102</v>
      </c>
      <c r="FC7" s="547" t="s">
        <v>102</v>
      </c>
      <c r="FD7" s="547" t="s">
        <v>102</v>
      </c>
      <c r="FE7" s="547" t="s">
        <v>102</v>
      </c>
      <c r="FF7" s="547" t="s">
        <v>102</v>
      </c>
      <c r="FG7" s="547" t="s">
        <v>102</v>
      </c>
      <c r="FH7" s="547" t="s">
        <v>102</v>
      </c>
      <c r="FI7" s="547" t="s">
        <v>102</v>
      </c>
      <c r="FJ7" s="547" t="s">
        <v>102</v>
      </c>
      <c r="FK7" s="547" t="s">
        <v>102</v>
      </c>
      <c r="FL7" s="547" t="s">
        <v>102</v>
      </c>
      <c r="FM7" s="547" t="s">
        <v>102</v>
      </c>
      <c r="FN7" s="547" t="s">
        <v>102</v>
      </c>
      <c r="FO7" s="547" t="s">
        <v>102</v>
      </c>
    </row>
    <row r="8" spans="1:171" x14ac:dyDescent="0.15">
      <c r="A8" s="547">
        <v>2842215</v>
      </c>
      <c r="B8" s="547">
        <v>0</v>
      </c>
      <c r="C8" s="547" t="s">
        <v>102</v>
      </c>
      <c r="D8" s="547" t="s">
        <v>102</v>
      </c>
      <c r="E8" s="547" t="s">
        <v>102</v>
      </c>
      <c r="F8" s="547" t="s">
        <v>102</v>
      </c>
      <c r="G8" s="547" t="s">
        <v>102</v>
      </c>
      <c r="H8" s="547" t="s">
        <v>102</v>
      </c>
      <c r="I8" s="547" t="s">
        <v>102</v>
      </c>
      <c r="J8" s="547" t="s">
        <v>102</v>
      </c>
      <c r="K8" s="547" t="s">
        <v>102</v>
      </c>
      <c r="L8" s="547" t="s">
        <v>102</v>
      </c>
      <c r="M8" s="547" t="s">
        <v>102</v>
      </c>
      <c r="N8" s="547" t="s">
        <v>102</v>
      </c>
      <c r="O8" s="547" t="s">
        <v>102</v>
      </c>
      <c r="P8" s="547" t="s">
        <v>102</v>
      </c>
      <c r="Q8" s="547" t="s">
        <v>102</v>
      </c>
      <c r="R8" s="547" t="s">
        <v>102</v>
      </c>
      <c r="S8" s="547" t="s">
        <v>102</v>
      </c>
      <c r="T8" s="547" t="s">
        <v>102</v>
      </c>
      <c r="U8" s="547" t="s">
        <v>102</v>
      </c>
      <c r="V8" s="547" t="s">
        <v>102</v>
      </c>
      <c r="W8" s="547" t="s">
        <v>102</v>
      </c>
      <c r="X8" s="547" t="s">
        <v>102</v>
      </c>
      <c r="Y8" s="547" t="s">
        <v>102</v>
      </c>
      <c r="Z8" s="547" t="s">
        <v>102</v>
      </c>
      <c r="AA8" s="547" t="s">
        <v>102</v>
      </c>
      <c r="AB8" s="547" t="s">
        <v>102</v>
      </c>
      <c r="AC8" s="547" t="s">
        <v>102</v>
      </c>
      <c r="AD8" s="547" t="s">
        <v>102</v>
      </c>
      <c r="AE8" s="547" t="s">
        <v>102</v>
      </c>
      <c r="AF8" s="547" t="s">
        <v>102</v>
      </c>
      <c r="AG8" s="547" t="s">
        <v>102</v>
      </c>
      <c r="AH8" s="547" t="s">
        <v>102</v>
      </c>
      <c r="AI8" s="547" t="s">
        <v>102</v>
      </c>
      <c r="AJ8" s="547" t="s">
        <v>102</v>
      </c>
      <c r="AK8" s="547" t="s">
        <v>102</v>
      </c>
      <c r="AL8" s="547" t="s">
        <v>102</v>
      </c>
      <c r="AM8" s="547" t="s">
        <v>102</v>
      </c>
      <c r="AN8" s="547" t="s">
        <v>102</v>
      </c>
      <c r="AO8" s="547" t="s">
        <v>102</v>
      </c>
      <c r="AP8" s="547" t="s">
        <v>102</v>
      </c>
      <c r="AQ8" s="547" t="s">
        <v>102</v>
      </c>
      <c r="AR8" s="547" t="s">
        <v>102</v>
      </c>
      <c r="AS8" s="547" t="s">
        <v>102</v>
      </c>
      <c r="AT8" s="547" t="s">
        <v>102</v>
      </c>
      <c r="AU8" s="547" t="s">
        <v>102</v>
      </c>
      <c r="AV8" s="547" t="s">
        <v>102</v>
      </c>
      <c r="AW8" s="547" t="s">
        <v>102</v>
      </c>
      <c r="AX8" s="547" t="s">
        <v>102</v>
      </c>
      <c r="AY8" s="547" t="s">
        <v>102</v>
      </c>
      <c r="AZ8" s="547" t="s">
        <v>102</v>
      </c>
      <c r="BA8" s="547" t="s">
        <v>102</v>
      </c>
      <c r="BB8" s="547" t="s">
        <v>102</v>
      </c>
      <c r="BC8" s="547" t="s">
        <v>102</v>
      </c>
      <c r="BD8" s="547" t="s">
        <v>102</v>
      </c>
      <c r="BE8" s="547" t="s">
        <v>102</v>
      </c>
      <c r="BF8" s="547" t="s">
        <v>102</v>
      </c>
      <c r="BG8" s="547" t="s">
        <v>102</v>
      </c>
      <c r="BH8" s="547" t="s">
        <v>102</v>
      </c>
      <c r="BI8" s="547" t="s">
        <v>102</v>
      </c>
      <c r="BJ8" s="547" t="s">
        <v>102</v>
      </c>
      <c r="BK8" s="547" t="s">
        <v>102</v>
      </c>
      <c r="BL8" s="547" t="s">
        <v>102</v>
      </c>
      <c r="BM8" s="547" t="s">
        <v>102</v>
      </c>
      <c r="BN8" s="547" t="s">
        <v>102</v>
      </c>
      <c r="BO8" s="547" t="s">
        <v>102</v>
      </c>
      <c r="BP8" s="547" t="s">
        <v>102</v>
      </c>
      <c r="BQ8" s="547" t="s">
        <v>102</v>
      </c>
      <c r="BR8" s="547" t="s">
        <v>102</v>
      </c>
      <c r="BS8" s="547" t="s">
        <v>102</v>
      </c>
      <c r="BT8" s="547" t="s">
        <v>102</v>
      </c>
      <c r="BU8" s="547" t="s">
        <v>102</v>
      </c>
      <c r="BV8" s="547" t="s">
        <v>102</v>
      </c>
      <c r="BW8" s="547" t="s">
        <v>102</v>
      </c>
      <c r="BX8" s="547" t="s">
        <v>102</v>
      </c>
      <c r="BY8" s="547" t="s">
        <v>102</v>
      </c>
      <c r="BZ8" s="547" t="s">
        <v>102</v>
      </c>
      <c r="CA8" s="547" t="s">
        <v>102</v>
      </c>
      <c r="CB8" s="547" t="s">
        <v>102</v>
      </c>
      <c r="CC8" s="547" t="s">
        <v>102</v>
      </c>
      <c r="CD8" s="547" t="s">
        <v>102</v>
      </c>
      <c r="CE8" s="547" t="s">
        <v>102</v>
      </c>
      <c r="CF8" s="547" t="s">
        <v>102</v>
      </c>
      <c r="CG8" s="547" t="s">
        <v>102</v>
      </c>
      <c r="CH8" s="547" t="s">
        <v>102</v>
      </c>
      <c r="CI8" s="547" t="s">
        <v>102</v>
      </c>
      <c r="CJ8" s="547" t="s">
        <v>102</v>
      </c>
      <c r="CK8" s="547" t="s">
        <v>102</v>
      </c>
      <c r="CL8" s="547" t="s">
        <v>102</v>
      </c>
      <c r="CM8" s="547" t="s">
        <v>102</v>
      </c>
      <c r="CN8" s="547" t="s">
        <v>102</v>
      </c>
      <c r="CO8" s="547" t="s">
        <v>102</v>
      </c>
      <c r="CP8" s="547" t="s">
        <v>102</v>
      </c>
      <c r="CQ8" s="547" t="s">
        <v>102</v>
      </c>
      <c r="CR8" s="547" t="s">
        <v>102</v>
      </c>
      <c r="CS8" s="547" t="s">
        <v>102</v>
      </c>
      <c r="CT8" s="547" t="s">
        <v>102</v>
      </c>
      <c r="CU8" s="547" t="s">
        <v>102</v>
      </c>
      <c r="CV8" s="547" t="s">
        <v>102</v>
      </c>
      <c r="CW8" s="547" t="s">
        <v>102</v>
      </c>
      <c r="CX8" s="547" t="s">
        <v>102</v>
      </c>
      <c r="CY8" s="547" t="s">
        <v>102</v>
      </c>
      <c r="CZ8" s="547" t="s">
        <v>102</v>
      </c>
      <c r="DA8" s="547" t="s">
        <v>102</v>
      </c>
      <c r="DB8" s="547" t="s">
        <v>102</v>
      </c>
      <c r="DC8" s="547" t="s">
        <v>102</v>
      </c>
      <c r="DD8" s="547" t="s">
        <v>102</v>
      </c>
      <c r="DE8" s="547" t="s">
        <v>102</v>
      </c>
      <c r="DF8" s="547" t="s">
        <v>102</v>
      </c>
      <c r="DG8" s="547" t="s">
        <v>102</v>
      </c>
      <c r="DH8" s="547" t="s">
        <v>102</v>
      </c>
      <c r="DI8" s="547" t="s">
        <v>102</v>
      </c>
      <c r="DJ8" s="547" t="s">
        <v>102</v>
      </c>
      <c r="DK8" s="547" t="s">
        <v>102</v>
      </c>
      <c r="DL8" s="547" t="s">
        <v>102</v>
      </c>
      <c r="DM8" s="547" t="s">
        <v>102</v>
      </c>
      <c r="DN8" s="547" t="s">
        <v>102</v>
      </c>
      <c r="DO8" s="547" t="s">
        <v>102</v>
      </c>
      <c r="DP8" s="547" t="s">
        <v>102</v>
      </c>
      <c r="DQ8" s="547" t="s">
        <v>102</v>
      </c>
      <c r="DR8" s="547" t="s">
        <v>102</v>
      </c>
      <c r="DS8" s="547" t="s">
        <v>102</v>
      </c>
      <c r="DT8" s="547" t="s">
        <v>102</v>
      </c>
      <c r="DU8" s="547" t="s">
        <v>102</v>
      </c>
      <c r="DV8" s="547" t="s">
        <v>102</v>
      </c>
      <c r="DW8" s="547" t="s">
        <v>102</v>
      </c>
      <c r="DX8" s="547" t="s">
        <v>102</v>
      </c>
      <c r="DY8" s="547" t="s">
        <v>102</v>
      </c>
      <c r="DZ8" s="547" t="s">
        <v>102</v>
      </c>
      <c r="EA8" s="547" t="s">
        <v>102</v>
      </c>
      <c r="EB8" s="547" t="s">
        <v>102</v>
      </c>
      <c r="EC8" s="547" t="s">
        <v>102</v>
      </c>
      <c r="ED8" s="547" t="s">
        <v>102</v>
      </c>
      <c r="EE8" s="547" t="s">
        <v>102</v>
      </c>
      <c r="EF8" s="547" t="s">
        <v>102</v>
      </c>
      <c r="EG8" s="547" t="s">
        <v>102</v>
      </c>
      <c r="EH8" s="547" t="s">
        <v>102</v>
      </c>
      <c r="EI8" s="547" t="s">
        <v>102</v>
      </c>
      <c r="EJ8" s="547" t="s">
        <v>102</v>
      </c>
      <c r="EK8" s="547" t="s">
        <v>102</v>
      </c>
      <c r="EL8" s="547" t="s">
        <v>102</v>
      </c>
      <c r="EM8" s="547" t="s">
        <v>102</v>
      </c>
      <c r="EN8" s="547" t="s">
        <v>102</v>
      </c>
      <c r="EO8" s="547" t="s">
        <v>102</v>
      </c>
      <c r="EP8" s="547" t="s">
        <v>102</v>
      </c>
      <c r="EQ8" s="547" t="s">
        <v>102</v>
      </c>
      <c r="ER8" s="547" t="s">
        <v>102</v>
      </c>
      <c r="ES8" s="547" t="s">
        <v>102</v>
      </c>
      <c r="ET8" s="547" t="s">
        <v>102</v>
      </c>
      <c r="EU8" s="547" t="s">
        <v>102</v>
      </c>
      <c r="EV8" s="547" t="s">
        <v>102</v>
      </c>
      <c r="EW8" s="547" t="s">
        <v>102</v>
      </c>
      <c r="EX8" s="547" t="s">
        <v>102</v>
      </c>
      <c r="EY8" s="547" t="s">
        <v>102</v>
      </c>
      <c r="EZ8" s="547" t="s">
        <v>102</v>
      </c>
      <c r="FA8" s="547" t="s">
        <v>102</v>
      </c>
      <c r="FB8" s="547" t="s">
        <v>102</v>
      </c>
      <c r="FC8" s="547" t="s">
        <v>102</v>
      </c>
      <c r="FD8" s="547" t="s">
        <v>102</v>
      </c>
      <c r="FE8" s="547" t="s">
        <v>102</v>
      </c>
      <c r="FF8" s="547" t="s">
        <v>102</v>
      </c>
      <c r="FG8" s="547" t="s">
        <v>102</v>
      </c>
      <c r="FH8" s="547" t="s">
        <v>102</v>
      </c>
      <c r="FI8" s="547" t="s">
        <v>102</v>
      </c>
      <c r="FJ8" s="547" t="s">
        <v>102</v>
      </c>
      <c r="FK8" s="547" t="s">
        <v>102</v>
      </c>
      <c r="FL8" s="547" t="s">
        <v>102</v>
      </c>
      <c r="FM8" s="547" t="s">
        <v>102</v>
      </c>
      <c r="FN8" s="547" t="s">
        <v>102</v>
      </c>
      <c r="FO8" s="547" t="s">
        <v>102</v>
      </c>
    </row>
    <row r="9" spans="1:171" x14ac:dyDescent="0.15">
      <c r="A9" s="547">
        <v>2732519</v>
      </c>
      <c r="B9" s="547">
        <v>1</v>
      </c>
      <c r="C9" s="547" t="s">
        <v>19284</v>
      </c>
      <c r="D9" s="547" t="s">
        <v>19285</v>
      </c>
      <c r="E9" s="547" t="s">
        <v>19286</v>
      </c>
      <c r="F9" s="547" t="s">
        <v>102</v>
      </c>
      <c r="G9" s="547" t="s">
        <v>102</v>
      </c>
      <c r="H9" s="547" t="s">
        <v>102</v>
      </c>
      <c r="I9" s="547" t="s">
        <v>102</v>
      </c>
      <c r="J9" s="547" t="s">
        <v>102</v>
      </c>
      <c r="K9" s="547" t="s">
        <v>102</v>
      </c>
      <c r="L9" s="547" t="s">
        <v>102</v>
      </c>
      <c r="M9" s="547" t="s">
        <v>102</v>
      </c>
      <c r="N9" s="547" t="s">
        <v>102</v>
      </c>
      <c r="O9" s="547" t="s">
        <v>102</v>
      </c>
      <c r="P9" s="547" t="s">
        <v>102</v>
      </c>
      <c r="Q9" s="547" t="s">
        <v>102</v>
      </c>
      <c r="R9" s="547" t="s">
        <v>102</v>
      </c>
      <c r="S9" s="547" t="s">
        <v>102</v>
      </c>
      <c r="T9" s="547" t="s">
        <v>102</v>
      </c>
      <c r="U9" s="547" t="s">
        <v>102</v>
      </c>
      <c r="V9" s="547" t="s">
        <v>102</v>
      </c>
      <c r="W9" s="547" t="s">
        <v>102</v>
      </c>
      <c r="X9" s="547" t="s">
        <v>102</v>
      </c>
      <c r="Y9" s="547" t="s">
        <v>102</v>
      </c>
      <c r="Z9" s="547" t="s">
        <v>102</v>
      </c>
      <c r="AA9" s="547" t="s">
        <v>102</v>
      </c>
      <c r="AB9" s="547" t="s">
        <v>102</v>
      </c>
      <c r="AC9" s="547" t="s">
        <v>102</v>
      </c>
      <c r="AD9" s="547" t="s">
        <v>102</v>
      </c>
      <c r="AE9" s="547" t="s">
        <v>102</v>
      </c>
      <c r="AF9" s="547" t="s">
        <v>102</v>
      </c>
      <c r="AG9" s="547" t="s">
        <v>102</v>
      </c>
      <c r="AH9" s="547" t="s">
        <v>102</v>
      </c>
      <c r="AI9" s="547" t="s">
        <v>102</v>
      </c>
      <c r="AJ9" s="547" t="s">
        <v>102</v>
      </c>
      <c r="AK9" s="547" t="s">
        <v>102</v>
      </c>
      <c r="AL9" s="547" t="s">
        <v>102</v>
      </c>
      <c r="AM9" s="547" t="s">
        <v>102</v>
      </c>
      <c r="AN9" s="547" t="s">
        <v>102</v>
      </c>
      <c r="AO9" s="547" t="s">
        <v>102</v>
      </c>
      <c r="AP9" s="547" t="s">
        <v>102</v>
      </c>
      <c r="AQ9" s="547" t="s">
        <v>102</v>
      </c>
      <c r="AR9" s="547" t="s">
        <v>102</v>
      </c>
      <c r="AS9" s="547" t="s">
        <v>102</v>
      </c>
      <c r="AT9" s="547" t="s">
        <v>102</v>
      </c>
      <c r="AU9" s="547" t="s">
        <v>102</v>
      </c>
      <c r="AV9" s="547" t="s">
        <v>102</v>
      </c>
      <c r="AW9" s="547" t="s">
        <v>102</v>
      </c>
      <c r="AX9" s="547" t="s">
        <v>102</v>
      </c>
      <c r="AY9" s="547" t="s">
        <v>102</v>
      </c>
      <c r="AZ9" s="547" t="s">
        <v>102</v>
      </c>
      <c r="BA9" s="547" t="s">
        <v>102</v>
      </c>
      <c r="BB9" s="547" t="s">
        <v>102</v>
      </c>
      <c r="BC9" s="547" t="s">
        <v>102</v>
      </c>
      <c r="BD9" s="547" t="s">
        <v>102</v>
      </c>
      <c r="BE9" s="547" t="s">
        <v>102</v>
      </c>
      <c r="BF9" s="547" t="s">
        <v>102</v>
      </c>
      <c r="BG9" s="547" t="s">
        <v>102</v>
      </c>
      <c r="BH9" s="547" t="s">
        <v>102</v>
      </c>
      <c r="BI9" s="547" t="s">
        <v>102</v>
      </c>
      <c r="BJ9" s="547" t="s">
        <v>102</v>
      </c>
      <c r="BK9" s="547" t="s">
        <v>102</v>
      </c>
      <c r="BL9" s="547" t="s">
        <v>102</v>
      </c>
      <c r="BM9" s="547" t="s">
        <v>102</v>
      </c>
      <c r="BN9" s="547" t="s">
        <v>102</v>
      </c>
      <c r="BO9" s="547" t="s">
        <v>102</v>
      </c>
      <c r="BP9" s="547" t="s">
        <v>102</v>
      </c>
      <c r="BQ9" s="547" t="s">
        <v>102</v>
      </c>
      <c r="BR9" s="547" t="s">
        <v>102</v>
      </c>
      <c r="BS9" s="547" t="s">
        <v>102</v>
      </c>
      <c r="BT9" s="547" t="s">
        <v>102</v>
      </c>
      <c r="BU9" s="547" t="s">
        <v>102</v>
      </c>
      <c r="BV9" s="547" t="s">
        <v>102</v>
      </c>
      <c r="BW9" s="547" t="s">
        <v>102</v>
      </c>
      <c r="BX9" s="547" t="s">
        <v>102</v>
      </c>
      <c r="BY9" s="547" t="s">
        <v>102</v>
      </c>
      <c r="BZ9" s="547" t="s">
        <v>102</v>
      </c>
      <c r="CA9" s="547" t="s">
        <v>102</v>
      </c>
      <c r="CB9" s="547" t="s">
        <v>102</v>
      </c>
      <c r="CC9" s="547" t="s">
        <v>102</v>
      </c>
      <c r="CD9" s="547" t="s">
        <v>102</v>
      </c>
      <c r="CE9" s="547" t="s">
        <v>102</v>
      </c>
      <c r="CF9" s="547" t="s">
        <v>102</v>
      </c>
      <c r="CG9" s="547" t="s">
        <v>102</v>
      </c>
      <c r="CH9" s="547" t="s">
        <v>102</v>
      </c>
      <c r="CI9" s="547" t="s">
        <v>102</v>
      </c>
      <c r="CJ9" s="547" t="s">
        <v>102</v>
      </c>
      <c r="CK9" s="547" t="s">
        <v>102</v>
      </c>
      <c r="CL9" s="547" t="s">
        <v>102</v>
      </c>
      <c r="CM9" s="547" t="s">
        <v>102</v>
      </c>
      <c r="CN9" s="547" t="s">
        <v>102</v>
      </c>
      <c r="CO9" s="547" t="s">
        <v>102</v>
      </c>
      <c r="CP9" s="547" t="s">
        <v>102</v>
      </c>
      <c r="CQ9" s="547" t="s">
        <v>102</v>
      </c>
      <c r="CR9" s="547" t="s">
        <v>102</v>
      </c>
      <c r="CS9" s="547" t="s">
        <v>102</v>
      </c>
      <c r="CT9" s="547" t="s">
        <v>102</v>
      </c>
      <c r="CU9" s="547" t="s">
        <v>102</v>
      </c>
      <c r="CV9" s="547" t="s">
        <v>102</v>
      </c>
      <c r="CW9" s="547" t="s">
        <v>102</v>
      </c>
      <c r="CX9" s="547" t="s">
        <v>102</v>
      </c>
      <c r="CY9" s="547" t="s">
        <v>102</v>
      </c>
      <c r="CZ9" s="547" t="s">
        <v>102</v>
      </c>
      <c r="DA9" s="547" t="s">
        <v>102</v>
      </c>
      <c r="DB9" s="547" t="s">
        <v>102</v>
      </c>
      <c r="DC9" s="547" t="s">
        <v>102</v>
      </c>
      <c r="DD9" s="547" t="s">
        <v>102</v>
      </c>
      <c r="DE9" s="547" t="s">
        <v>102</v>
      </c>
      <c r="DF9" s="547" t="s">
        <v>102</v>
      </c>
      <c r="DG9" s="547" t="s">
        <v>102</v>
      </c>
      <c r="DH9" s="547" t="s">
        <v>102</v>
      </c>
      <c r="DI9" s="547" t="s">
        <v>102</v>
      </c>
      <c r="DJ9" s="547" t="s">
        <v>102</v>
      </c>
      <c r="DK9" s="547" t="s">
        <v>102</v>
      </c>
      <c r="DL9" s="547" t="s">
        <v>102</v>
      </c>
      <c r="DM9" s="547" t="s">
        <v>102</v>
      </c>
      <c r="DN9" s="547" t="s">
        <v>102</v>
      </c>
      <c r="DO9" s="547" t="s">
        <v>102</v>
      </c>
      <c r="DP9" s="547" t="s">
        <v>102</v>
      </c>
      <c r="DQ9" s="547" t="s">
        <v>102</v>
      </c>
      <c r="DR9" s="547" t="s">
        <v>102</v>
      </c>
      <c r="DS9" s="547" t="s">
        <v>102</v>
      </c>
      <c r="DT9" s="547" t="s">
        <v>102</v>
      </c>
      <c r="DU9" s="547" t="s">
        <v>102</v>
      </c>
      <c r="DV9" s="547" t="s">
        <v>102</v>
      </c>
      <c r="DW9" s="547" t="s">
        <v>102</v>
      </c>
      <c r="DX9" s="547" t="s">
        <v>102</v>
      </c>
      <c r="DY9" s="547" t="s">
        <v>102</v>
      </c>
      <c r="DZ9" s="547" t="s">
        <v>102</v>
      </c>
      <c r="EA9" s="547" t="s">
        <v>102</v>
      </c>
      <c r="EB9" s="547" t="s">
        <v>102</v>
      </c>
      <c r="EC9" s="547" t="s">
        <v>102</v>
      </c>
      <c r="ED9" s="547" t="s">
        <v>102</v>
      </c>
      <c r="EE9" s="547" t="s">
        <v>102</v>
      </c>
      <c r="EF9" s="547" t="s">
        <v>102</v>
      </c>
      <c r="EG9" s="547" t="s">
        <v>102</v>
      </c>
      <c r="EH9" s="547" t="s">
        <v>102</v>
      </c>
      <c r="EI9" s="547" t="s">
        <v>102</v>
      </c>
      <c r="EJ9" s="547" t="s">
        <v>102</v>
      </c>
      <c r="EK9" s="547" t="s">
        <v>102</v>
      </c>
      <c r="EL9" s="547" t="s">
        <v>102</v>
      </c>
      <c r="EM9" s="547" t="s">
        <v>102</v>
      </c>
      <c r="EN9" s="547" t="s">
        <v>102</v>
      </c>
      <c r="EO9" s="547" t="s">
        <v>102</v>
      </c>
      <c r="EP9" s="547" t="s">
        <v>102</v>
      </c>
      <c r="EQ9" s="547" t="s">
        <v>102</v>
      </c>
      <c r="ER9" s="547" t="s">
        <v>102</v>
      </c>
      <c r="ES9" s="547" t="s">
        <v>102</v>
      </c>
      <c r="ET9" s="547" t="s">
        <v>102</v>
      </c>
      <c r="EU9" s="547" t="s">
        <v>102</v>
      </c>
      <c r="EV9" s="547" t="s">
        <v>102</v>
      </c>
      <c r="EW9" s="547" t="s">
        <v>102</v>
      </c>
      <c r="EX9" s="547" t="s">
        <v>102</v>
      </c>
      <c r="EY9" s="547" t="s">
        <v>102</v>
      </c>
      <c r="EZ9" s="547" t="s">
        <v>102</v>
      </c>
      <c r="FA9" s="547" t="s">
        <v>102</v>
      </c>
      <c r="FB9" s="547" t="s">
        <v>102</v>
      </c>
      <c r="FC9" s="547" t="s">
        <v>102</v>
      </c>
      <c r="FD9" s="547" t="s">
        <v>102</v>
      </c>
      <c r="FE9" s="547" t="s">
        <v>102</v>
      </c>
      <c r="FF9" s="547" t="s">
        <v>102</v>
      </c>
      <c r="FG9" s="547" t="s">
        <v>102</v>
      </c>
      <c r="FH9" s="547" t="s">
        <v>102</v>
      </c>
      <c r="FI9" s="547" t="s">
        <v>102</v>
      </c>
      <c r="FJ9" s="547" t="s">
        <v>102</v>
      </c>
      <c r="FK9" s="547" t="s">
        <v>102</v>
      </c>
      <c r="FL9" s="547" t="s">
        <v>102</v>
      </c>
      <c r="FM9" s="547" t="s">
        <v>102</v>
      </c>
      <c r="FN9" s="547" t="s">
        <v>102</v>
      </c>
      <c r="FO9" s="547" t="s">
        <v>102</v>
      </c>
    </row>
    <row r="10" spans="1:171" x14ac:dyDescent="0.15">
      <c r="A10" s="547">
        <v>2588375</v>
      </c>
      <c r="B10" s="547">
        <v>0</v>
      </c>
      <c r="C10" s="547" t="s">
        <v>102</v>
      </c>
      <c r="D10" s="547" t="s">
        <v>102</v>
      </c>
      <c r="E10" s="547" t="s">
        <v>102</v>
      </c>
      <c r="F10" s="547" t="s">
        <v>102</v>
      </c>
      <c r="G10" s="547" t="s">
        <v>102</v>
      </c>
      <c r="H10" s="547" t="s">
        <v>102</v>
      </c>
      <c r="I10" s="547" t="s">
        <v>102</v>
      </c>
      <c r="J10" s="547" t="s">
        <v>102</v>
      </c>
      <c r="K10" s="547" t="s">
        <v>102</v>
      </c>
      <c r="L10" s="547" t="s">
        <v>102</v>
      </c>
      <c r="M10" s="547" t="s">
        <v>102</v>
      </c>
      <c r="N10" s="547" t="s">
        <v>102</v>
      </c>
      <c r="O10" s="547" t="s">
        <v>102</v>
      </c>
      <c r="P10" s="547" t="s">
        <v>102</v>
      </c>
      <c r="Q10" s="547" t="s">
        <v>102</v>
      </c>
      <c r="R10" s="547" t="s">
        <v>102</v>
      </c>
      <c r="S10" s="547" t="s">
        <v>102</v>
      </c>
      <c r="T10" s="547" t="s">
        <v>102</v>
      </c>
      <c r="U10" s="547" t="s">
        <v>102</v>
      </c>
      <c r="V10" s="547" t="s">
        <v>102</v>
      </c>
      <c r="W10" s="547" t="s">
        <v>102</v>
      </c>
      <c r="X10" s="547" t="s">
        <v>102</v>
      </c>
      <c r="Y10" s="547" t="s">
        <v>102</v>
      </c>
      <c r="Z10" s="547" t="s">
        <v>102</v>
      </c>
      <c r="AA10" s="547" t="s">
        <v>102</v>
      </c>
      <c r="AB10" s="547" t="s">
        <v>102</v>
      </c>
      <c r="AC10" s="547" t="s">
        <v>102</v>
      </c>
      <c r="AD10" s="547" t="s">
        <v>102</v>
      </c>
      <c r="AE10" s="547" t="s">
        <v>102</v>
      </c>
      <c r="AF10" s="547" t="s">
        <v>102</v>
      </c>
      <c r="AG10" s="547" t="s">
        <v>102</v>
      </c>
      <c r="AH10" s="547" t="s">
        <v>102</v>
      </c>
      <c r="AI10" s="547" t="s">
        <v>102</v>
      </c>
      <c r="AJ10" s="547" t="s">
        <v>102</v>
      </c>
      <c r="AK10" s="547" t="s">
        <v>102</v>
      </c>
      <c r="AL10" s="547" t="s">
        <v>102</v>
      </c>
      <c r="AM10" s="547" t="s">
        <v>102</v>
      </c>
      <c r="AN10" s="547" t="s">
        <v>102</v>
      </c>
      <c r="AO10" s="547" t="s">
        <v>102</v>
      </c>
      <c r="AP10" s="547" t="s">
        <v>102</v>
      </c>
      <c r="AQ10" s="547" t="s">
        <v>102</v>
      </c>
      <c r="AR10" s="547" t="s">
        <v>102</v>
      </c>
      <c r="AS10" s="547" t="s">
        <v>102</v>
      </c>
      <c r="AT10" s="547" t="s">
        <v>102</v>
      </c>
      <c r="AU10" s="547" t="s">
        <v>102</v>
      </c>
      <c r="AV10" s="547" t="s">
        <v>102</v>
      </c>
      <c r="AW10" s="547" t="s">
        <v>102</v>
      </c>
      <c r="AX10" s="547" t="s">
        <v>102</v>
      </c>
      <c r="AY10" s="547" t="s">
        <v>102</v>
      </c>
      <c r="AZ10" s="547" t="s">
        <v>102</v>
      </c>
      <c r="BA10" s="547" t="s">
        <v>102</v>
      </c>
      <c r="BB10" s="547" t="s">
        <v>102</v>
      </c>
      <c r="BC10" s="547" t="s">
        <v>102</v>
      </c>
      <c r="BD10" s="547" t="s">
        <v>102</v>
      </c>
      <c r="BE10" s="547" t="s">
        <v>102</v>
      </c>
      <c r="BF10" s="547" t="s">
        <v>102</v>
      </c>
      <c r="BG10" s="547" t="s">
        <v>102</v>
      </c>
      <c r="BH10" s="547" t="s">
        <v>102</v>
      </c>
      <c r="BI10" s="547" t="s">
        <v>102</v>
      </c>
      <c r="BJ10" s="547" t="s">
        <v>102</v>
      </c>
      <c r="BK10" s="547" t="s">
        <v>102</v>
      </c>
      <c r="BL10" s="547" t="s">
        <v>102</v>
      </c>
      <c r="BM10" s="547" t="s">
        <v>102</v>
      </c>
      <c r="BN10" s="547" t="s">
        <v>102</v>
      </c>
      <c r="BO10" s="547" t="s">
        <v>102</v>
      </c>
      <c r="BP10" s="547" t="s">
        <v>102</v>
      </c>
      <c r="BQ10" s="547" t="s">
        <v>102</v>
      </c>
      <c r="BR10" s="547" t="s">
        <v>102</v>
      </c>
      <c r="BS10" s="547" t="s">
        <v>102</v>
      </c>
      <c r="BT10" s="547" t="s">
        <v>102</v>
      </c>
      <c r="BU10" s="547" t="s">
        <v>102</v>
      </c>
      <c r="BV10" s="547" t="s">
        <v>102</v>
      </c>
      <c r="BW10" s="547" t="s">
        <v>102</v>
      </c>
      <c r="BX10" s="547" t="s">
        <v>102</v>
      </c>
      <c r="BY10" s="547" t="s">
        <v>102</v>
      </c>
      <c r="BZ10" s="547" t="s">
        <v>102</v>
      </c>
      <c r="CA10" s="547" t="s">
        <v>102</v>
      </c>
      <c r="CB10" s="547" t="s">
        <v>102</v>
      </c>
      <c r="CC10" s="547" t="s">
        <v>102</v>
      </c>
      <c r="CD10" s="547" t="s">
        <v>102</v>
      </c>
      <c r="CE10" s="547" t="s">
        <v>102</v>
      </c>
      <c r="CF10" s="547" t="s">
        <v>102</v>
      </c>
      <c r="CG10" s="547" t="s">
        <v>102</v>
      </c>
      <c r="CH10" s="547" t="s">
        <v>102</v>
      </c>
      <c r="CI10" s="547" t="s">
        <v>102</v>
      </c>
      <c r="CJ10" s="547" t="s">
        <v>102</v>
      </c>
      <c r="CK10" s="547" t="s">
        <v>102</v>
      </c>
      <c r="CL10" s="547" t="s">
        <v>102</v>
      </c>
      <c r="CM10" s="547" t="s">
        <v>102</v>
      </c>
      <c r="CN10" s="547" t="s">
        <v>102</v>
      </c>
      <c r="CO10" s="547" t="s">
        <v>102</v>
      </c>
      <c r="CP10" s="547" t="s">
        <v>102</v>
      </c>
      <c r="CQ10" s="547" t="s">
        <v>102</v>
      </c>
      <c r="CR10" s="547" t="s">
        <v>102</v>
      </c>
      <c r="CS10" s="547" t="s">
        <v>102</v>
      </c>
      <c r="CT10" s="547" t="s">
        <v>102</v>
      </c>
      <c r="CU10" s="547" t="s">
        <v>102</v>
      </c>
      <c r="CV10" s="547" t="s">
        <v>102</v>
      </c>
      <c r="CW10" s="547" t="s">
        <v>102</v>
      </c>
      <c r="CX10" s="547" t="s">
        <v>102</v>
      </c>
      <c r="CY10" s="547" t="s">
        <v>102</v>
      </c>
      <c r="CZ10" s="547" t="s">
        <v>102</v>
      </c>
      <c r="DA10" s="547" t="s">
        <v>102</v>
      </c>
      <c r="DB10" s="547" t="s">
        <v>102</v>
      </c>
      <c r="DC10" s="547" t="s">
        <v>102</v>
      </c>
      <c r="DD10" s="547" t="s">
        <v>102</v>
      </c>
      <c r="DE10" s="547" t="s">
        <v>102</v>
      </c>
      <c r="DF10" s="547" t="s">
        <v>102</v>
      </c>
      <c r="DG10" s="547" t="s">
        <v>102</v>
      </c>
      <c r="DH10" s="547" t="s">
        <v>102</v>
      </c>
      <c r="DI10" s="547" t="s">
        <v>102</v>
      </c>
      <c r="DJ10" s="547" t="s">
        <v>102</v>
      </c>
      <c r="DK10" s="547" t="s">
        <v>102</v>
      </c>
      <c r="DL10" s="547" t="s">
        <v>102</v>
      </c>
      <c r="DM10" s="547" t="s">
        <v>102</v>
      </c>
      <c r="DN10" s="547" t="s">
        <v>102</v>
      </c>
      <c r="DO10" s="547" t="s">
        <v>102</v>
      </c>
      <c r="DP10" s="547" t="s">
        <v>102</v>
      </c>
      <c r="DQ10" s="547" t="s">
        <v>102</v>
      </c>
      <c r="DR10" s="547" t="s">
        <v>102</v>
      </c>
      <c r="DS10" s="547" t="s">
        <v>102</v>
      </c>
      <c r="DT10" s="547" t="s">
        <v>102</v>
      </c>
      <c r="DU10" s="547" t="s">
        <v>102</v>
      </c>
      <c r="DV10" s="547" t="s">
        <v>102</v>
      </c>
      <c r="DW10" s="547" t="s">
        <v>102</v>
      </c>
      <c r="DX10" s="547" t="s">
        <v>102</v>
      </c>
      <c r="DY10" s="547" t="s">
        <v>102</v>
      </c>
      <c r="DZ10" s="547" t="s">
        <v>102</v>
      </c>
      <c r="EA10" s="547" t="s">
        <v>102</v>
      </c>
      <c r="EB10" s="547" t="s">
        <v>102</v>
      </c>
      <c r="EC10" s="547" t="s">
        <v>102</v>
      </c>
      <c r="ED10" s="547" t="s">
        <v>102</v>
      </c>
      <c r="EE10" s="547" t="s">
        <v>102</v>
      </c>
      <c r="EF10" s="547" t="s">
        <v>102</v>
      </c>
      <c r="EG10" s="547" t="s">
        <v>102</v>
      </c>
      <c r="EH10" s="547" t="s">
        <v>102</v>
      </c>
      <c r="EI10" s="547" t="s">
        <v>102</v>
      </c>
      <c r="EJ10" s="547" t="s">
        <v>102</v>
      </c>
      <c r="EK10" s="547" t="s">
        <v>102</v>
      </c>
      <c r="EL10" s="547" t="s">
        <v>102</v>
      </c>
      <c r="EM10" s="547" t="s">
        <v>102</v>
      </c>
      <c r="EN10" s="547" t="s">
        <v>102</v>
      </c>
      <c r="EO10" s="547" t="s">
        <v>102</v>
      </c>
      <c r="EP10" s="547" t="s">
        <v>102</v>
      </c>
      <c r="EQ10" s="547" t="s">
        <v>102</v>
      </c>
      <c r="ER10" s="547" t="s">
        <v>102</v>
      </c>
      <c r="ES10" s="547" t="s">
        <v>102</v>
      </c>
      <c r="ET10" s="547" t="s">
        <v>102</v>
      </c>
      <c r="EU10" s="547" t="s">
        <v>102</v>
      </c>
      <c r="EV10" s="547" t="s">
        <v>102</v>
      </c>
      <c r="EW10" s="547" t="s">
        <v>102</v>
      </c>
      <c r="EX10" s="547" t="s">
        <v>102</v>
      </c>
      <c r="EY10" s="547" t="s">
        <v>102</v>
      </c>
      <c r="EZ10" s="547" t="s">
        <v>102</v>
      </c>
      <c r="FA10" s="547" t="s">
        <v>102</v>
      </c>
      <c r="FB10" s="547" t="s">
        <v>102</v>
      </c>
      <c r="FC10" s="547" t="s">
        <v>102</v>
      </c>
      <c r="FD10" s="547" t="s">
        <v>102</v>
      </c>
      <c r="FE10" s="547" t="s">
        <v>102</v>
      </c>
      <c r="FF10" s="547" t="s">
        <v>102</v>
      </c>
      <c r="FG10" s="547" t="s">
        <v>102</v>
      </c>
      <c r="FH10" s="547" t="s">
        <v>102</v>
      </c>
      <c r="FI10" s="547" t="s">
        <v>102</v>
      </c>
      <c r="FJ10" s="547" t="s">
        <v>102</v>
      </c>
      <c r="FK10" s="547" t="s">
        <v>102</v>
      </c>
      <c r="FL10" s="547" t="s">
        <v>102</v>
      </c>
      <c r="FM10" s="547" t="s">
        <v>102</v>
      </c>
      <c r="FN10" s="547" t="s">
        <v>102</v>
      </c>
      <c r="FO10" s="547" t="s">
        <v>102</v>
      </c>
    </row>
    <row r="11" spans="1:171" x14ac:dyDescent="0.15">
      <c r="A11" s="547">
        <v>2527107</v>
      </c>
      <c r="B11" s="547">
        <v>1</v>
      </c>
      <c r="C11" s="547" t="s">
        <v>19287</v>
      </c>
      <c r="D11" s="547" t="s">
        <v>19287</v>
      </c>
      <c r="E11" s="547" t="s">
        <v>19288</v>
      </c>
      <c r="F11" s="547" t="s">
        <v>19289</v>
      </c>
      <c r="G11" s="547" t="s">
        <v>19289</v>
      </c>
      <c r="H11" s="547" t="s">
        <v>19289</v>
      </c>
      <c r="I11" s="547" t="s">
        <v>19289</v>
      </c>
      <c r="J11" s="547" t="s">
        <v>19290</v>
      </c>
      <c r="K11" s="547" t="s">
        <v>19290</v>
      </c>
      <c r="L11" s="547" t="s">
        <v>19290</v>
      </c>
      <c r="M11" s="547" t="s">
        <v>19290</v>
      </c>
      <c r="N11" s="547" t="s">
        <v>19291</v>
      </c>
      <c r="O11" s="547" t="s">
        <v>19292</v>
      </c>
      <c r="P11" s="547" t="s">
        <v>19292</v>
      </c>
      <c r="Q11" s="547" t="s">
        <v>19292</v>
      </c>
      <c r="R11" s="547" t="s">
        <v>19293</v>
      </c>
      <c r="S11" s="547" t="s">
        <v>19293</v>
      </c>
      <c r="T11" s="547" t="s">
        <v>19294</v>
      </c>
      <c r="U11" s="547" t="s">
        <v>19294</v>
      </c>
      <c r="V11" s="547" t="s">
        <v>19295</v>
      </c>
      <c r="W11" s="547" t="s">
        <v>19295</v>
      </c>
      <c r="X11" s="547" t="s">
        <v>19296</v>
      </c>
      <c r="Y11" s="547" t="s">
        <v>19297</v>
      </c>
      <c r="Z11" s="547" t="s">
        <v>19297</v>
      </c>
      <c r="AA11" s="547" t="s">
        <v>19297</v>
      </c>
      <c r="AB11" s="547" t="s">
        <v>19297</v>
      </c>
      <c r="AC11" s="547" t="s">
        <v>19298</v>
      </c>
      <c r="AD11" s="547" t="s">
        <v>19299</v>
      </c>
      <c r="AE11" s="547" t="s">
        <v>19299</v>
      </c>
      <c r="AF11" s="547" t="s">
        <v>19299</v>
      </c>
      <c r="AG11" s="547" t="s">
        <v>19300</v>
      </c>
      <c r="AH11" s="547" t="s">
        <v>19300</v>
      </c>
      <c r="AI11" s="547" t="s">
        <v>19301</v>
      </c>
      <c r="AJ11" s="547" t="s">
        <v>19301</v>
      </c>
      <c r="AK11" s="547" t="s">
        <v>19301</v>
      </c>
      <c r="AL11" s="547" t="s">
        <v>19301</v>
      </c>
      <c r="AM11" s="547" t="s">
        <v>19301</v>
      </c>
      <c r="AN11" s="547" t="s">
        <v>19302</v>
      </c>
      <c r="AO11" s="547" t="s">
        <v>19302</v>
      </c>
      <c r="AP11" s="547" t="s">
        <v>19303</v>
      </c>
      <c r="AQ11" s="547" t="s">
        <v>19303</v>
      </c>
      <c r="AR11" s="547" t="s">
        <v>19304</v>
      </c>
      <c r="AS11" s="547" t="s">
        <v>19304</v>
      </c>
      <c r="AT11" s="547" t="s">
        <v>19304</v>
      </c>
      <c r="AU11" s="547" t="s">
        <v>19304</v>
      </c>
      <c r="AV11" s="547" t="s">
        <v>19305</v>
      </c>
      <c r="AW11" s="547" t="s">
        <v>19306</v>
      </c>
      <c r="AX11" s="547" t="s">
        <v>19306</v>
      </c>
      <c r="AY11" s="547" t="s">
        <v>19307</v>
      </c>
      <c r="AZ11" s="547" t="s">
        <v>19308</v>
      </c>
      <c r="BA11" s="547" t="s">
        <v>19308</v>
      </c>
      <c r="BB11" s="547" t="s">
        <v>19309</v>
      </c>
      <c r="BC11" s="547" t="s">
        <v>19309</v>
      </c>
      <c r="BD11" s="547" t="s">
        <v>19309</v>
      </c>
      <c r="BE11" s="547" t="s">
        <v>19309</v>
      </c>
      <c r="BF11" s="547" t="s">
        <v>19310</v>
      </c>
      <c r="BG11" s="547" t="s">
        <v>19310</v>
      </c>
      <c r="BH11" s="547" t="s">
        <v>19311</v>
      </c>
      <c r="BI11" s="547" t="s">
        <v>19312</v>
      </c>
      <c r="BJ11" s="547" t="s">
        <v>19312</v>
      </c>
      <c r="BK11" s="547" t="s">
        <v>19313</v>
      </c>
      <c r="BL11" s="547" t="s">
        <v>19313</v>
      </c>
      <c r="BM11" s="547" t="s">
        <v>19313</v>
      </c>
      <c r="BN11" s="547" t="s">
        <v>19313</v>
      </c>
      <c r="BO11" s="547" t="s">
        <v>19314</v>
      </c>
      <c r="BP11" s="547" t="s">
        <v>19314</v>
      </c>
      <c r="BQ11" s="547" t="s">
        <v>19314</v>
      </c>
      <c r="BR11" s="547" t="s">
        <v>19314</v>
      </c>
      <c r="BS11" s="547" t="s">
        <v>19314</v>
      </c>
      <c r="BT11" s="547" t="s">
        <v>19315</v>
      </c>
      <c r="BU11" s="547" t="s">
        <v>19316</v>
      </c>
      <c r="BV11" s="547" t="s">
        <v>19317</v>
      </c>
      <c r="BW11" s="547" t="s">
        <v>19317</v>
      </c>
      <c r="BX11" s="547" t="s">
        <v>19318</v>
      </c>
      <c r="BY11" s="547" t="s">
        <v>19318</v>
      </c>
      <c r="BZ11" s="547" t="s">
        <v>19319</v>
      </c>
      <c r="CA11" s="547" t="s">
        <v>19320</v>
      </c>
      <c r="CB11" s="547" t="s">
        <v>19320</v>
      </c>
      <c r="CC11" s="547" t="s">
        <v>19321</v>
      </c>
      <c r="CD11" s="547" t="s">
        <v>19321</v>
      </c>
      <c r="CE11" s="547" t="s">
        <v>19322</v>
      </c>
      <c r="CF11" s="547" t="s">
        <v>19323</v>
      </c>
      <c r="CG11" s="547" t="s">
        <v>19324</v>
      </c>
      <c r="CH11" s="547" t="s">
        <v>19325</v>
      </c>
      <c r="CI11" s="547" t="s">
        <v>19326</v>
      </c>
      <c r="CJ11" s="547" t="s">
        <v>19327</v>
      </c>
      <c r="CK11" s="547" t="s">
        <v>19327</v>
      </c>
      <c r="CL11" s="547" t="s">
        <v>19327</v>
      </c>
      <c r="CM11" s="547" t="s">
        <v>19327</v>
      </c>
      <c r="CN11" s="547" t="s">
        <v>19327</v>
      </c>
      <c r="CO11" s="547" t="s">
        <v>19328</v>
      </c>
      <c r="CP11" s="547" t="s">
        <v>19328</v>
      </c>
      <c r="CQ11" s="547" t="s">
        <v>19328</v>
      </c>
      <c r="CR11" s="547" t="s">
        <v>102</v>
      </c>
      <c r="CS11" s="547" t="s">
        <v>102</v>
      </c>
      <c r="CT11" s="547" t="s">
        <v>102</v>
      </c>
      <c r="CU11" s="547" t="s">
        <v>102</v>
      </c>
      <c r="CV11" s="547" t="s">
        <v>102</v>
      </c>
      <c r="CW11" s="547" t="s">
        <v>102</v>
      </c>
      <c r="CX11" s="547" t="s">
        <v>102</v>
      </c>
      <c r="CY11" s="547" t="s">
        <v>102</v>
      </c>
      <c r="CZ11" s="547" t="s">
        <v>102</v>
      </c>
      <c r="DA11" s="547" t="s">
        <v>102</v>
      </c>
      <c r="DB11" s="547" t="s">
        <v>102</v>
      </c>
      <c r="DC11" s="547" t="s">
        <v>102</v>
      </c>
      <c r="DD11" s="547" t="s">
        <v>102</v>
      </c>
      <c r="DE11" s="547" t="s">
        <v>102</v>
      </c>
      <c r="DF11" s="547" t="s">
        <v>102</v>
      </c>
      <c r="DG11" s="547" t="s">
        <v>102</v>
      </c>
      <c r="DH11" s="547" t="s">
        <v>102</v>
      </c>
      <c r="DI11" s="547" t="s">
        <v>102</v>
      </c>
      <c r="DJ11" s="547" t="s">
        <v>102</v>
      </c>
      <c r="DK11" s="547" t="s">
        <v>102</v>
      </c>
      <c r="DL11" s="547" t="s">
        <v>102</v>
      </c>
      <c r="DM11" s="547" t="s">
        <v>102</v>
      </c>
      <c r="DN11" s="547" t="s">
        <v>102</v>
      </c>
      <c r="DO11" s="547" t="s">
        <v>102</v>
      </c>
      <c r="DP11" s="547" t="s">
        <v>102</v>
      </c>
      <c r="DQ11" s="547" t="s">
        <v>102</v>
      </c>
      <c r="DR11" s="547" t="s">
        <v>102</v>
      </c>
      <c r="DS11" s="547" t="s">
        <v>102</v>
      </c>
      <c r="DT11" s="547" t="s">
        <v>102</v>
      </c>
      <c r="DU11" s="547" t="s">
        <v>102</v>
      </c>
      <c r="DV11" s="547" t="s">
        <v>102</v>
      </c>
      <c r="DW11" s="547" t="s">
        <v>102</v>
      </c>
      <c r="DX11" s="547" t="s">
        <v>102</v>
      </c>
      <c r="DY11" s="547" t="s">
        <v>102</v>
      </c>
      <c r="DZ11" s="547" t="s">
        <v>102</v>
      </c>
      <c r="EA11" s="547" t="s">
        <v>102</v>
      </c>
      <c r="EB11" s="547" t="s">
        <v>102</v>
      </c>
      <c r="EC11" s="547" t="s">
        <v>102</v>
      </c>
      <c r="ED11" s="547" t="s">
        <v>102</v>
      </c>
      <c r="EE11" s="547" t="s">
        <v>102</v>
      </c>
      <c r="EF11" s="547" t="s">
        <v>102</v>
      </c>
      <c r="EG11" s="547" t="s">
        <v>102</v>
      </c>
      <c r="EH11" s="547" t="s">
        <v>102</v>
      </c>
      <c r="EI11" s="547" t="s">
        <v>102</v>
      </c>
      <c r="EJ11" s="547" t="s">
        <v>102</v>
      </c>
      <c r="EK11" s="547" t="s">
        <v>102</v>
      </c>
      <c r="EL11" s="547" t="s">
        <v>102</v>
      </c>
      <c r="EM11" s="547" t="s">
        <v>102</v>
      </c>
      <c r="EN11" s="547" t="s">
        <v>102</v>
      </c>
      <c r="EO11" s="547" t="s">
        <v>102</v>
      </c>
      <c r="EP11" s="547" t="s">
        <v>102</v>
      </c>
      <c r="EQ11" s="547" t="s">
        <v>102</v>
      </c>
      <c r="ER11" s="547" t="s">
        <v>102</v>
      </c>
      <c r="ES11" s="547" t="s">
        <v>102</v>
      </c>
      <c r="ET11" s="547" t="s">
        <v>102</v>
      </c>
      <c r="EU11" s="547" t="s">
        <v>102</v>
      </c>
      <c r="EV11" s="547" t="s">
        <v>102</v>
      </c>
      <c r="EW11" s="547" t="s">
        <v>102</v>
      </c>
      <c r="EX11" s="547" t="s">
        <v>102</v>
      </c>
      <c r="EY11" s="547" t="s">
        <v>102</v>
      </c>
      <c r="EZ11" s="547" t="s">
        <v>102</v>
      </c>
      <c r="FA11" s="547" t="s">
        <v>102</v>
      </c>
      <c r="FB11" s="547" t="s">
        <v>102</v>
      </c>
      <c r="FC11" s="547" t="s">
        <v>102</v>
      </c>
      <c r="FD11" s="547" t="s">
        <v>102</v>
      </c>
      <c r="FE11" s="547" t="s">
        <v>102</v>
      </c>
      <c r="FF11" s="547" t="s">
        <v>102</v>
      </c>
      <c r="FG11" s="547" t="s">
        <v>102</v>
      </c>
      <c r="FH11" s="547" t="s">
        <v>102</v>
      </c>
      <c r="FI11" s="547" t="s">
        <v>102</v>
      </c>
      <c r="FJ11" s="547" t="s">
        <v>102</v>
      </c>
      <c r="FK11" s="547" t="s">
        <v>102</v>
      </c>
      <c r="FL11" s="547" t="s">
        <v>102</v>
      </c>
      <c r="FM11" s="547" t="s">
        <v>102</v>
      </c>
      <c r="FN11" s="547" t="s">
        <v>102</v>
      </c>
      <c r="FO11" s="547" t="s">
        <v>102</v>
      </c>
    </row>
    <row r="12" spans="1:171" x14ac:dyDescent="0.15">
      <c r="A12" s="547">
        <v>2580101</v>
      </c>
      <c r="B12" s="547">
        <v>0</v>
      </c>
      <c r="C12" s="547" t="s">
        <v>102</v>
      </c>
      <c r="D12" s="547" t="s">
        <v>102</v>
      </c>
      <c r="E12" s="547" t="s">
        <v>102</v>
      </c>
      <c r="F12" s="547" t="s">
        <v>102</v>
      </c>
      <c r="G12" s="547" t="s">
        <v>102</v>
      </c>
      <c r="H12" s="547" t="s">
        <v>102</v>
      </c>
      <c r="I12" s="547" t="s">
        <v>102</v>
      </c>
      <c r="J12" s="547" t="s">
        <v>102</v>
      </c>
      <c r="K12" s="547" t="s">
        <v>102</v>
      </c>
      <c r="L12" s="547" t="s">
        <v>102</v>
      </c>
      <c r="M12" s="547" t="s">
        <v>102</v>
      </c>
      <c r="N12" s="547" t="s">
        <v>102</v>
      </c>
      <c r="O12" s="547" t="s">
        <v>102</v>
      </c>
      <c r="P12" s="547" t="s">
        <v>102</v>
      </c>
      <c r="Q12" s="547" t="s">
        <v>102</v>
      </c>
      <c r="R12" s="547" t="s">
        <v>102</v>
      </c>
      <c r="S12" s="547" t="s">
        <v>102</v>
      </c>
      <c r="T12" s="547" t="s">
        <v>102</v>
      </c>
      <c r="U12" s="547" t="s">
        <v>102</v>
      </c>
      <c r="V12" s="547" t="s">
        <v>102</v>
      </c>
      <c r="W12" s="547" t="s">
        <v>102</v>
      </c>
      <c r="X12" s="547" t="s">
        <v>102</v>
      </c>
      <c r="Y12" s="547" t="s">
        <v>102</v>
      </c>
      <c r="Z12" s="547" t="s">
        <v>102</v>
      </c>
      <c r="AA12" s="547" t="s">
        <v>102</v>
      </c>
      <c r="AB12" s="547" t="s">
        <v>102</v>
      </c>
      <c r="AC12" s="547" t="s">
        <v>102</v>
      </c>
      <c r="AD12" s="547" t="s">
        <v>102</v>
      </c>
      <c r="AE12" s="547" t="s">
        <v>102</v>
      </c>
      <c r="AF12" s="547" t="s">
        <v>102</v>
      </c>
      <c r="AG12" s="547" t="s">
        <v>102</v>
      </c>
      <c r="AH12" s="547" t="s">
        <v>102</v>
      </c>
      <c r="AI12" s="547" t="s">
        <v>102</v>
      </c>
      <c r="AJ12" s="547" t="s">
        <v>102</v>
      </c>
      <c r="AK12" s="547" t="s">
        <v>102</v>
      </c>
      <c r="AL12" s="547" t="s">
        <v>102</v>
      </c>
      <c r="AM12" s="547" t="s">
        <v>102</v>
      </c>
      <c r="AN12" s="547" t="s">
        <v>102</v>
      </c>
      <c r="AO12" s="547" t="s">
        <v>102</v>
      </c>
      <c r="AP12" s="547" t="s">
        <v>102</v>
      </c>
      <c r="AQ12" s="547" t="s">
        <v>102</v>
      </c>
      <c r="AR12" s="547" t="s">
        <v>102</v>
      </c>
      <c r="AS12" s="547" t="s">
        <v>102</v>
      </c>
      <c r="AT12" s="547" t="s">
        <v>102</v>
      </c>
      <c r="AU12" s="547" t="s">
        <v>102</v>
      </c>
      <c r="AV12" s="547" t="s">
        <v>102</v>
      </c>
      <c r="AW12" s="547" t="s">
        <v>102</v>
      </c>
      <c r="AX12" s="547" t="s">
        <v>102</v>
      </c>
      <c r="AY12" s="547" t="s">
        <v>102</v>
      </c>
      <c r="AZ12" s="547" t="s">
        <v>102</v>
      </c>
      <c r="BA12" s="547" t="s">
        <v>102</v>
      </c>
      <c r="BB12" s="547" t="s">
        <v>102</v>
      </c>
      <c r="BC12" s="547" t="s">
        <v>102</v>
      </c>
      <c r="BD12" s="547" t="s">
        <v>102</v>
      </c>
      <c r="BE12" s="547" t="s">
        <v>102</v>
      </c>
      <c r="BF12" s="547" t="s">
        <v>102</v>
      </c>
      <c r="BG12" s="547" t="s">
        <v>102</v>
      </c>
      <c r="BH12" s="547" t="s">
        <v>102</v>
      </c>
      <c r="BI12" s="547" t="s">
        <v>102</v>
      </c>
      <c r="BJ12" s="547" t="s">
        <v>102</v>
      </c>
      <c r="BK12" s="547" t="s">
        <v>102</v>
      </c>
      <c r="BL12" s="547" t="s">
        <v>102</v>
      </c>
      <c r="BM12" s="547" t="s">
        <v>102</v>
      </c>
      <c r="BN12" s="547" t="s">
        <v>102</v>
      </c>
      <c r="BO12" s="547" t="s">
        <v>102</v>
      </c>
      <c r="BP12" s="547" t="s">
        <v>102</v>
      </c>
      <c r="BQ12" s="547" t="s">
        <v>102</v>
      </c>
      <c r="BR12" s="547" t="s">
        <v>102</v>
      </c>
      <c r="BS12" s="547" t="s">
        <v>102</v>
      </c>
      <c r="BT12" s="547" t="s">
        <v>102</v>
      </c>
      <c r="BU12" s="547" t="s">
        <v>102</v>
      </c>
      <c r="BV12" s="547" t="s">
        <v>102</v>
      </c>
      <c r="BW12" s="547" t="s">
        <v>102</v>
      </c>
      <c r="BX12" s="547" t="s">
        <v>102</v>
      </c>
      <c r="BY12" s="547" t="s">
        <v>102</v>
      </c>
      <c r="BZ12" s="547" t="s">
        <v>102</v>
      </c>
      <c r="CA12" s="547" t="s">
        <v>102</v>
      </c>
      <c r="CB12" s="547" t="s">
        <v>102</v>
      </c>
      <c r="CC12" s="547" t="s">
        <v>102</v>
      </c>
      <c r="CD12" s="547" t="s">
        <v>102</v>
      </c>
      <c r="CE12" s="547" t="s">
        <v>102</v>
      </c>
      <c r="CF12" s="547" t="s">
        <v>102</v>
      </c>
      <c r="CG12" s="547" t="s">
        <v>102</v>
      </c>
      <c r="CH12" s="547" t="s">
        <v>102</v>
      </c>
      <c r="CI12" s="547" t="s">
        <v>102</v>
      </c>
      <c r="CJ12" s="547" t="s">
        <v>102</v>
      </c>
      <c r="CK12" s="547" t="s">
        <v>102</v>
      </c>
      <c r="CL12" s="547" t="s">
        <v>102</v>
      </c>
      <c r="CM12" s="547" t="s">
        <v>102</v>
      </c>
      <c r="CN12" s="547" t="s">
        <v>102</v>
      </c>
      <c r="CO12" s="547" t="s">
        <v>102</v>
      </c>
      <c r="CP12" s="547" t="s">
        <v>102</v>
      </c>
      <c r="CQ12" s="547" t="s">
        <v>102</v>
      </c>
      <c r="CR12" s="547" t="s">
        <v>102</v>
      </c>
      <c r="CS12" s="547" t="s">
        <v>102</v>
      </c>
      <c r="CT12" s="547" t="s">
        <v>102</v>
      </c>
      <c r="CU12" s="547" t="s">
        <v>102</v>
      </c>
      <c r="CV12" s="547" t="s">
        <v>102</v>
      </c>
      <c r="CW12" s="547" t="s">
        <v>102</v>
      </c>
      <c r="CX12" s="547" t="s">
        <v>102</v>
      </c>
      <c r="CY12" s="547" t="s">
        <v>102</v>
      </c>
      <c r="CZ12" s="547" t="s">
        <v>102</v>
      </c>
      <c r="DA12" s="547" t="s">
        <v>102</v>
      </c>
      <c r="DB12" s="547" t="s">
        <v>102</v>
      </c>
      <c r="DC12" s="547" t="s">
        <v>102</v>
      </c>
      <c r="DD12" s="547" t="s">
        <v>102</v>
      </c>
      <c r="DE12" s="547" t="s">
        <v>102</v>
      </c>
      <c r="DF12" s="547" t="s">
        <v>102</v>
      </c>
      <c r="DG12" s="547" t="s">
        <v>102</v>
      </c>
      <c r="DH12" s="547" t="s">
        <v>102</v>
      </c>
      <c r="DI12" s="547" t="s">
        <v>102</v>
      </c>
      <c r="DJ12" s="547" t="s">
        <v>102</v>
      </c>
      <c r="DK12" s="547" t="s">
        <v>102</v>
      </c>
      <c r="DL12" s="547" t="s">
        <v>102</v>
      </c>
      <c r="DM12" s="547" t="s">
        <v>102</v>
      </c>
      <c r="DN12" s="547" t="s">
        <v>102</v>
      </c>
      <c r="DO12" s="547" t="s">
        <v>102</v>
      </c>
      <c r="DP12" s="547" t="s">
        <v>102</v>
      </c>
      <c r="DQ12" s="547" t="s">
        <v>102</v>
      </c>
      <c r="DR12" s="547" t="s">
        <v>102</v>
      </c>
      <c r="DS12" s="547" t="s">
        <v>102</v>
      </c>
      <c r="DT12" s="547" t="s">
        <v>102</v>
      </c>
      <c r="DU12" s="547" t="s">
        <v>102</v>
      </c>
      <c r="DV12" s="547" t="s">
        <v>102</v>
      </c>
      <c r="DW12" s="547" t="s">
        <v>102</v>
      </c>
      <c r="DX12" s="547" t="s">
        <v>102</v>
      </c>
      <c r="DY12" s="547" t="s">
        <v>102</v>
      </c>
      <c r="DZ12" s="547" t="s">
        <v>102</v>
      </c>
      <c r="EA12" s="547" t="s">
        <v>102</v>
      </c>
      <c r="EB12" s="547" t="s">
        <v>102</v>
      </c>
      <c r="EC12" s="547" t="s">
        <v>102</v>
      </c>
      <c r="ED12" s="547" t="s">
        <v>102</v>
      </c>
      <c r="EE12" s="547" t="s">
        <v>102</v>
      </c>
      <c r="EF12" s="547" t="s">
        <v>102</v>
      </c>
      <c r="EG12" s="547" t="s">
        <v>102</v>
      </c>
      <c r="EH12" s="547" t="s">
        <v>102</v>
      </c>
      <c r="EI12" s="547" t="s">
        <v>102</v>
      </c>
      <c r="EJ12" s="547" t="s">
        <v>102</v>
      </c>
      <c r="EK12" s="547" t="s">
        <v>102</v>
      </c>
      <c r="EL12" s="547" t="s">
        <v>102</v>
      </c>
      <c r="EM12" s="547" t="s">
        <v>102</v>
      </c>
      <c r="EN12" s="547" t="s">
        <v>102</v>
      </c>
      <c r="EO12" s="547" t="s">
        <v>102</v>
      </c>
      <c r="EP12" s="547" t="s">
        <v>102</v>
      </c>
      <c r="EQ12" s="547" t="s">
        <v>102</v>
      </c>
      <c r="ER12" s="547" t="s">
        <v>102</v>
      </c>
      <c r="ES12" s="547" t="s">
        <v>102</v>
      </c>
      <c r="ET12" s="547" t="s">
        <v>102</v>
      </c>
      <c r="EU12" s="547" t="s">
        <v>102</v>
      </c>
      <c r="EV12" s="547" t="s">
        <v>102</v>
      </c>
      <c r="EW12" s="547" t="s">
        <v>102</v>
      </c>
      <c r="EX12" s="547" t="s">
        <v>102</v>
      </c>
      <c r="EY12" s="547" t="s">
        <v>102</v>
      </c>
      <c r="EZ12" s="547" t="s">
        <v>102</v>
      </c>
      <c r="FA12" s="547" t="s">
        <v>102</v>
      </c>
      <c r="FB12" s="547" t="s">
        <v>102</v>
      </c>
      <c r="FC12" s="547" t="s">
        <v>102</v>
      </c>
      <c r="FD12" s="547" t="s">
        <v>102</v>
      </c>
      <c r="FE12" s="547" t="s">
        <v>102</v>
      </c>
      <c r="FF12" s="547" t="s">
        <v>102</v>
      </c>
      <c r="FG12" s="547" t="s">
        <v>102</v>
      </c>
      <c r="FH12" s="547" t="s">
        <v>102</v>
      </c>
      <c r="FI12" s="547" t="s">
        <v>102</v>
      </c>
      <c r="FJ12" s="547" t="s">
        <v>102</v>
      </c>
      <c r="FK12" s="547" t="s">
        <v>102</v>
      </c>
      <c r="FL12" s="547" t="s">
        <v>102</v>
      </c>
      <c r="FM12" s="547" t="s">
        <v>102</v>
      </c>
      <c r="FN12" s="547" t="s">
        <v>102</v>
      </c>
      <c r="FO12" s="547" t="s">
        <v>102</v>
      </c>
    </row>
    <row r="13" spans="1:171" x14ac:dyDescent="0.15">
      <c r="A13" s="547">
        <v>2535311</v>
      </c>
      <c r="B13" s="547">
        <v>0</v>
      </c>
      <c r="C13" s="547" t="s">
        <v>102</v>
      </c>
      <c r="D13" s="547" t="s">
        <v>102</v>
      </c>
      <c r="E13" s="547" t="s">
        <v>102</v>
      </c>
      <c r="F13" s="547" t="s">
        <v>102</v>
      </c>
      <c r="G13" s="547" t="s">
        <v>102</v>
      </c>
      <c r="H13" s="547" t="s">
        <v>102</v>
      </c>
      <c r="I13" s="547" t="s">
        <v>102</v>
      </c>
      <c r="J13" s="547" t="s">
        <v>102</v>
      </c>
      <c r="K13" s="547" t="s">
        <v>102</v>
      </c>
      <c r="L13" s="547" t="s">
        <v>102</v>
      </c>
      <c r="M13" s="547" t="s">
        <v>102</v>
      </c>
      <c r="N13" s="547" t="s">
        <v>102</v>
      </c>
      <c r="O13" s="547" t="s">
        <v>102</v>
      </c>
      <c r="P13" s="547" t="s">
        <v>102</v>
      </c>
      <c r="Q13" s="547" t="s">
        <v>102</v>
      </c>
      <c r="R13" s="547" t="s">
        <v>102</v>
      </c>
      <c r="S13" s="547" t="s">
        <v>102</v>
      </c>
      <c r="T13" s="547" t="s">
        <v>102</v>
      </c>
      <c r="U13" s="547" t="s">
        <v>102</v>
      </c>
      <c r="V13" s="547" t="s">
        <v>102</v>
      </c>
      <c r="W13" s="547" t="s">
        <v>102</v>
      </c>
      <c r="X13" s="547" t="s">
        <v>102</v>
      </c>
      <c r="Y13" s="547" t="s">
        <v>102</v>
      </c>
      <c r="Z13" s="547" t="s">
        <v>102</v>
      </c>
      <c r="AA13" s="547" t="s">
        <v>102</v>
      </c>
      <c r="AB13" s="547" t="s">
        <v>102</v>
      </c>
      <c r="AC13" s="547" t="s">
        <v>102</v>
      </c>
      <c r="AD13" s="547" t="s">
        <v>102</v>
      </c>
      <c r="AE13" s="547" t="s">
        <v>102</v>
      </c>
      <c r="AF13" s="547" t="s">
        <v>102</v>
      </c>
      <c r="AG13" s="547" t="s">
        <v>102</v>
      </c>
      <c r="AH13" s="547" t="s">
        <v>102</v>
      </c>
      <c r="AI13" s="547" t="s">
        <v>102</v>
      </c>
      <c r="AJ13" s="547" t="s">
        <v>102</v>
      </c>
      <c r="AK13" s="547" t="s">
        <v>102</v>
      </c>
      <c r="AL13" s="547" t="s">
        <v>102</v>
      </c>
      <c r="AM13" s="547" t="s">
        <v>102</v>
      </c>
      <c r="AN13" s="547" t="s">
        <v>102</v>
      </c>
      <c r="AO13" s="547" t="s">
        <v>102</v>
      </c>
      <c r="AP13" s="547" t="s">
        <v>102</v>
      </c>
      <c r="AQ13" s="547" t="s">
        <v>102</v>
      </c>
      <c r="AR13" s="547" t="s">
        <v>102</v>
      </c>
      <c r="AS13" s="547" t="s">
        <v>102</v>
      </c>
      <c r="AT13" s="547" t="s">
        <v>102</v>
      </c>
      <c r="AU13" s="547" t="s">
        <v>102</v>
      </c>
      <c r="AV13" s="547" t="s">
        <v>102</v>
      </c>
      <c r="AW13" s="547" t="s">
        <v>102</v>
      </c>
      <c r="AX13" s="547" t="s">
        <v>102</v>
      </c>
      <c r="AY13" s="547" t="s">
        <v>102</v>
      </c>
      <c r="AZ13" s="547" t="s">
        <v>102</v>
      </c>
      <c r="BA13" s="547" t="s">
        <v>102</v>
      </c>
      <c r="BB13" s="547" t="s">
        <v>102</v>
      </c>
      <c r="BC13" s="547" t="s">
        <v>102</v>
      </c>
      <c r="BD13" s="547" t="s">
        <v>102</v>
      </c>
      <c r="BE13" s="547" t="s">
        <v>102</v>
      </c>
      <c r="BF13" s="547" t="s">
        <v>102</v>
      </c>
      <c r="BG13" s="547" t="s">
        <v>102</v>
      </c>
      <c r="BH13" s="547" t="s">
        <v>102</v>
      </c>
      <c r="BI13" s="547" t="s">
        <v>102</v>
      </c>
      <c r="BJ13" s="547" t="s">
        <v>102</v>
      </c>
      <c r="BK13" s="547" t="s">
        <v>102</v>
      </c>
      <c r="BL13" s="547" t="s">
        <v>102</v>
      </c>
      <c r="BM13" s="547" t="s">
        <v>102</v>
      </c>
      <c r="BN13" s="547" t="s">
        <v>102</v>
      </c>
      <c r="BO13" s="547" t="s">
        <v>102</v>
      </c>
      <c r="BP13" s="547" t="s">
        <v>102</v>
      </c>
      <c r="BQ13" s="547" t="s">
        <v>102</v>
      </c>
      <c r="BR13" s="547" t="s">
        <v>102</v>
      </c>
      <c r="BS13" s="547" t="s">
        <v>102</v>
      </c>
      <c r="BT13" s="547" t="s">
        <v>102</v>
      </c>
      <c r="BU13" s="547" t="s">
        <v>102</v>
      </c>
      <c r="BV13" s="547" t="s">
        <v>102</v>
      </c>
      <c r="BW13" s="547" t="s">
        <v>102</v>
      </c>
      <c r="BX13" s="547" t="s">
        <v>102</v>
      </c>
      <c r="BY13" s="547" t="s">
        <v>102</v>
      </c>
      <c r="BZ13" s="547" t="s">
        <v>102</v>
      </c>
      <c r="CA13" s="547" t="s">
        <v>102</v>
      </c>
      <c r="CB13" s="547" t="s">
        <v>102</v>
      </c>
      <c r="CC13" s="547" t="s">
        <v>102</v>
      </c>
      <c r="CD13" s="547" t="s">
        <v>102</v>
      </c>
      <c r="CE13" s="547" t="s">
        <v>102</v>
      </c>
      <c r="CF13" s="547" t="s">
        <v>102</v>
      </c>
      <c r="CG13" s="547" t="s">
        <v>102</v>
      </c>
      <c r="CH13" s="547" t="s">
        <v>102</v>
      </c>
      <c r="CI13" s="547" t="s">
        <v>102</v>
      </c>
      <c r="CJ13" s="547" t="s">
        <v>102</v>
      </c>
      <c r="CK13" s="547" t="s">
        <v>102</v>
      </c>
      <c r="CL13" s="547" t="s">
        <v>102</v>
      </c>
      <c r="CM13" s="547" t="s">
        <v>102</v>
      </c>
      <c r="CN13" s="547" t="s">
        <v>102</v>
      </c>
      <c r="CO13" s="547" t="s">
        <v>102</v>
      </c>
      <c r="CP13" s="547" t="s">
        <v>102</v>
      </c>
      <c r="CQ13" s="547" t="s">
        <v>102</v>
      </c>
      <c r="CR13" s="547" t="s">
        <v>102</v>
      </c>
      <c r="CS13" s="547" t="s">
        <v>102</v>
      </c>
      <c r="CT13" s="547" t="s">
        <v>102</v>
      </c>
      <c r="CU13" s="547" t="s">
        <v>102</v>
      </c>
      <c r="CV13" s="547" t="s">
        <v>102</v>
      </c>
      <c r="CW13" s="547" t="s">
        <v>102</v>
      </c>
      <c r="CX13" s="547" t="s">
        <v>102</v>
      </c>
      <c r="CY13" s="547" t="s">
        <v>102</v>
      </c>
      <c r="CZ13" s="547" t="s">
        <v>102</v>
      </c>
      <c r="DA13" s="547" t="s">
        <v>102</v>
      </c>
      <c r="DB13" s="547" t="s">
        <v>102</v>
      </c>
      <c r="DC13" s="547" t="s">
        <v>102</v>
      </c>
      <c r="DD13" s="547" t="s">
        <v>102</v>
      </c>
      <c r="DE13" s="547" t="s">
        <v>102</v>
      </c>
      <c r="DF13" s="547" t="s">
        <v>102</v>
      </c>
      <c r="DG13" s="547" t="s">
        <v>102</v>
      </c>
      <c r="DH13" s="547" t="s">
        <v>102</v>
      </c>
      <c r="DI13" s="547" t="s">
        <v>102</v>
      </c>
      <c r="DJ13" s="547" t="s">
        <v>102</v>
      </c>
      <c r="DK13" s="547" t="s">
        <v>102</v>
      </c>
      <c r="DL13" s="547" t="s">
        <v>102</v>
      </c>
      <c r="DM13" s="547" t="s">
        <v>102</v>
      </c>
      <c r="DN13" s="547" t="s">
        <v>102</v>
      </c>
      <c r="DO13" s="547" t="s">
        <v>102</v>
      </c>
      <c r="DP13" s="547" t="s">
        <v>102</v>
      </c>
      <c r="DQ13" s="547" t="s">
        <v>102</v>
      </c>
      <c r="DR13" s="547" t="s">
        <v>102</v>
      </c>
      <c r="DS13" s="547" t="s">
        <v>102</v>
      </c>
      <c r="DT13" s="547" t="s">
        <v>102</v>
      </c>
      <c r="DU13" s="547" t="s">
        <v>102</v>
      </c>
      <c r="DV13" s="547" t="s">
        <v>102</v>
      </c>
      <c r="DW13" s="547" t="s">
        <v>102</v>
      </c>
      <c r="DX13" s="547" t="s">
        <v>102</v>
      </c>
      <c r="DY13" s="547" t="s">
        <v>102</v>
      </c>
      <c r="DZ13" s="547" t="s">
        <v>102</v>
      </c>
      <c r="EA13" s="547" t="s">
        <v>102</v>
      </c>
      <c r="EB13" s="547" t="s">
        <v>102</v>
      </c>
      <c r="EC13" s="547" t="s">
        <v>102</v>
      </c>
      <c r="ED13" s="547" t="s">
        <v>102</v>
      </c>
      <c r="EE13" s="547" t="s">
        <v>102</v>
      </c>
      <c r="EF13" s="547" t="s">
        <v>102</v>
      </c>
      <c r="EG13" s="547" t="s">
        <v>102</v>
      </c>
      <c r="EH13" s="547" t="s">
        <v>102</v>
      </c>
      <c r="EI13" s="547" t="s">
        <v>102</v>
      </c>
      <c r="EJ13" s="547" t="s">
        <v>102</v>
      </c>
      <c r="EK13" s="547" t="s">
        <v>102</v>
      </c>
      <c r="EL13" s="547" t="s">
        <v>102</v>
      </c>
      <c r="EM13" s="547" t="s">
        <v>102</v>
      </c>
      <c r="EN13" s="547" t="s">
        <v>102</v>
      </c>
      <c r="EO13" s="547" t="s">
        <v>102</v>
      </c>
      <c r="EP13" s="547" t="s">
        <v>102</v>
      </c>
      <c r="EQ13" s="547" t="s">
        <v>102</v>
      </c>
      <c r="ER13" s="547" t="s">
        <v>102</v>
      </c>
      <c r="ES13" s="547" t="s">
        <v>102</v>
      </c>
      <c r="ET13" s="547" t="s">
        <v>102</v>
      </c>
      <c r="EU13" s="547" t="s">
        <v>102</v>
      </c>
      <c r="EV13" s="547" t="s">
        <v>102</v>
      </c>
      <c r="EW13" s="547" t="s">
        <v>102</v>
      </c>
      <c r="EX13" s="547" t="s">
        <v>102</v>
      </c>
      <c r="EY13" s="547" t="s">
        <v>102</v>
      </c>
      <c r="EZ13" s="547" t="s">
        <v>102</v>
      </c>
      <c r="FA13" s="547" t="s">
        <v>102</v>
      </c>
      <c r="FB13" s="547" t="s">
        <v>102</v>
      </c>
      <c r="FC13" s="547" t="s">
        <v>102</v>
      </c>
      <c r="FD13" s="547" t="s">
        <v>102</v>
      </c>
      <c r="FE13" s="547" t="s">
        <v>102</v>
      </c>
      <c r="FF13" s="547" t="s">
        <v>102</v>
      </c>
      <c r="FG13" s="547" t="s">
        <v>102</v>
      </c>
      <c r="FH13" s="547" t="s">
        <v>102</v>
      </c>
      <c r="FI13" s="547" t="s">
        <v>102</v>
      </c>
      <c r="FJ13" s="547" t="s">
        <v>102</v>
      </c>
      <c r="FK13" s="547" t="s">
        <v>102</v>
      </c>
      <c r="FL13" s="547" t="s">
        <v>102</v>
      </c>
      <c r="FM13" s="547" t="s">
        <v>102</v>
      </c>
      <c r="FN13" s="547" t="s">
        <v>102</v>
      </c>
      <c r="FO13" s="547" t="s">
        <v>102</v>
      </c>
    </row>
    <row r="14" spans="1:171" x14ac:dyDescent="0.15">
      <c r="A14" s="547">
        <v>3066189</v>
      </c>
      <c r="B14" s="547">
        <v>0</v>
      </c>
      <c r="C14" s="547" t="s">
        <v>102</v>
      </c>
      <c r="D14" s="547" t="s">
        <v>102</v>
      </c>
      <c r="E14" s="547" t="s">
        <v>102</v>
      </c>
      <c r="F14" s="547" t="s">
        <v>102</v>
      </c>
      <c r="G14" s="547" t="s">
        <v>102</v>
      </c>
      <c r="H14" s="547" t="s">
        <v>102</v>
      </c>
      <c r="I14" s="547" t="s">
        <v>102</v>
      </c>
      <c r="J14" s="547" t="s">
        <v>102</v>
      </c>
      <c r="K14" s="547" t="s">
        <v>102</v>
      </c>
      <c r="L14" s="547" t="s">
        <v>102</v>
      </c>
      <c r="M14" s="547" t="s">
        <v>102</v>
      </c>
      <c r="N14" s="547" t="s">
        <v>102</v>
      </c>
      <c r="O14" s="547" t="s">
        <v>102</v>
      </c>
      <c r="P14" s="547" t="s">
        <v>102</v>
      </c>
      <c r="Q14" s="547" t="s">
        <v>102</v>
      </c>
      <c r="R14" s="547" t="s">
        <v>102</v>
      </c>
      <c r="S14" s="547" t="s">
        <v>102</v>
      </c>
      <c r="T14" s="547" t="s">
        <v>102</v>
      </c>
      <c r="U14" s="547" t="s">
        <v>102</v>
      </c>
      <c r="V14" s="547" t="s">
        <v>102</v>
      </c>
      <c r="W14" s="547" t="s">
        <v>102</v>
      </c>
      <c r="X14" s="547" t="s">
        <v>102</v>
      </c>
      <c r="Y14" s="547" t="s">
        <v>102</v>
      </c>
      <c r="Z14" s="547" t="s">
        <v>102</v>
      </c>
      <c r="AA14" s="547" t="s">
        <v>102</v>
      </c>
      <c r="AB14" s="547" t="s">
        <v>102</v>
      </c>
      <c r="AC14" s="547" t="s">
        <v>102</v>
      </c>
      <c r="AD14" s="547" t="s">
        <v>102</v>
      </c>
      <c r="AE14" s="547" t="s">
        <v>102</v>
      </c>
      <c r="AF14" s="547" t="s">
        <v>102</v>
      </c>
      <c r="AG14" s="547" t="s">
        <v>102</v>
      </c>
      <c r="AH14" s="547" t="s">
        <v>102</v>
      </c>
      <c r="AI14" s="547" t="s">
        <v>102</v>
      </c>
      <c r="AJ14" s="547" t="s">
        <v>102</v>
      </c>
      <c r="AK14" s="547" t="s">
        <v>102</v>
      </c>
      <c r="AL14" s="547" t="s">
        <v>102</v>
      </c>
      <c r="AM14" s="547" t="s">
        <v>102</v>
      </c>
      <c r="AN14" s="547" t="s">
        <v>102</v>
      </c>
      <c r="AO14" s="547" t="s">
        <v>102</v>
      </c>
      <c r="AP14" s="547" t="s">
        <v>102</v>
      </c>
      <c r="AQ14" s="547" t="s">
        <v>102</v>
      </c>
      <c r="AR14" s="547" t="s">
        <v>102</v>
      </c>
      <c r="AS14" s="547" t="s">
        <v>102</v>
      </c>
      <c r="AT14" s="547" t="s">
        <v>102</v>
      </c>
      <c r="AU14" s="547" t="s">
        <v>102</v>
      </c>
      <c r="AV14" s="547" t="s">
        <v>102</v>
      </c>
      <c r="AW14" s="547" t="s">
        <v>102</v>
      </c>
      <c r="AX14" s="547" t="s">
        <v>102</v>
      </c>
      <c r="AY14" s="547" t="s">
        <v>102</v>
      </c>
      <c r="AZ14" s="547" t="s">
        <v>102</v>
      </c>
      <c r="BA14" s="547" t="s">
        <v>102</v>
      </c>
      <c r="BB14" s="547" t="s">
        <v>102</v>
      </c>
      <c r="BC14" s="547" t="s">
        <v>102</v>
      </c>
      <c r="BD14" s="547" t="s">
        <v>102</v>
      </c>
      <c r="BE14" s="547" t="s">
        <v>102</v>
      </c>
      <c r="BF14" s="547" t="s">
        <v>102</v>
      </c>
      <c r="BG14" s="547" t="s">
        <v>102</v>
      </c>
      <c r="BH14" s="547" t="s">
        <v>102</v>
      </c>
      <c r="BI14" s="547" t="s">
        <v>102</v>
      </c>
      <c r="BJ14" s="547" t="s">
        <v>102</v>
      </c>
      <c r="BK14" s="547" t="s">
        <v>102</v>
      </c>
      <c r="BL14" s="547" t="s">
        <v>102</v>
      </c>
      <c r="BM14" s="547" t="s">
        <v>102</v>
      </c>
      <c r="BN14" s="547" t="s">
        <v>102</v>
      </c>
      <c r="BO14" s="547" t="s">
        <v>102</v>
      </c>
      <c r="BP14" s="547" t="s">
        <v>102</v>
      </c>
      <c r="BQ14" s="547" t="s">
        <v>102</v>
      </c>
      <c r="BR14" s="547" t="s">
        <v>102</v>
      </c>
      <c r="BS14" s="547" t="s">
        <v>102</v>
      </c>
      <c r="BT14" s="547" t="s">
        <v>102</v>
      </c>
      <c r="BU14" s="547" t="s">
        <v>102</v>
      </c>
      <c r="BV14" s="547" t="s">
        <v>102</v>
      </c>
      <c r="BW14" s="547" t="s">
        <v>102</v>
      </c>
      <c r="BX14" s="547" t="s">
        <v>102</v>
      </c>
      <c r="BY14" s="547" t="s">
        <v>102</v>
      </c>
      <c r="BZ14" s="547" t="s">
        <v>102</v>
      </c>
      <c r="CA14" s="547" t="s">
        <v>102</v>
      </c>
      <c r="CB14" s="547" t="s">
        <v>102</v>
      </c>
      <c r="CC14" s="547" t="s">
        <v>102</v>
      </c>
      <c r="CD14" s="547" t="s">
        <v>102</v>
      </c>
      <c r="CE14" s="547" t="s">
        <v>102</v>
      </c>
      <c r="CF14" s="547" t="s">
        <v>102</v>
      </c>
      <c r="CG14" s="547" t="s">
        <v>102</v>
      </c>
      <c r="CH14" s="547" t="s">
        <v>102</v>
      </c>
      <c r="CI14" s="547" t="s">
        <v>102</v>
      </c>
      <c r="CJ14" s="547" t="s">
        <v>102</v>
      </c>
      <c r="CK14" s="547" t="s">
        <v>102</v>
      </c>
      <c r="CL14" s="547" t="s">
        <v>102</v>
      </c>
      <c r="CM14" s="547" t="s">
        <v>102</v>
      </c>
      <c r="CN14" s="547" t="s">
        <v>102</v>
      </c>
      <c r="CO14" s="547" t="s">
        <v>102</v>
      </c>
      <c r="CP14" s="547" t="s">
        <v>102</v>
      </c>
      <c r="CQ14" s="547" t="s">
        <v>102</v>
      </c>
      <c r="CR14" s="547" t="s">
        <v>102</v>
      </c>
      <c r="CS14" s="547" t="s">
        <v>102</v>
      </c>
      <c r="CT14" s="547" t="s">
        <v>102</v>
      </c>
      <c r="CU14" s="547" t="s">
        <v>102</v>
      </c>
      <c r="CV14" s="547" t="s">
        <v>102</v>
      </c>
      <c r="CW14" s="547" t="s">
        <v>102</v>
      </c>
      <c r="CX14" s="547" t="s">
        <v>102</v>
      </c>
      <c r="CY14" s="547" t="s">
        <v>102</v>
      </c>
      <c r="CZ14" s="547" t="s">
        <v>102</v>
      </c>
      <c r="DA14" s="547" t="s">
        <v>102</v>
      </c>
      <c r="DB14" s="547" t="s">
        <v>102</v>
      </c>
      <c r="DC14" s="547" t="s">
        <v>102</v>
      </c>
      <c r="DD14" s="547" t="s">
        <v>102</v>
      </c>
      <c r="DE14" s="547" t="s">
        <v>102</v>
      </c>
      <c r="DF14" s="547" t="s">
        <v>102</v>
      </c>
      <c r="DG14" s="547" t="s">
        <v>102</v>
      </c>
      <c r="DH14" s="547" t="s">
        <v>102</v>
      </c>
      <c r="DI14" s="547" t="s">
        <v>102</v>
      </c>
      <c r="DJ14" s="547" t="s">
        <v>102</v>
      </c>
      <c r="DK14" s="547" t="s">
        <v>102</v>
      </c>
      <c r="DL14" s="547" t="s">
        <v>102</v>
      </c>
      <c r="DM14" s="547" t="s">
        <v>102</v>
      </c>
      <c r="DN14" s="547" t="s">
        <v>102</v>
      </c>
      <c r="DO14" s="547" t="s">
        <v>102</v>
      </c>
      <c r="DP14" s="547" t="s">
        <v>102</v>
      </c>
      <c r="DQ14" s="547" t="s">
        <v>102</v>
      </c>
      <c r="DR14" s="547" t="s">
        <v>102</v>
      </c>
      <c r="DS14" s="547" t="s">
        <v>102</v>
      </c>
      <c r="DT14" s="547" t="s">
        <v>102</v>
      </c>
      <c r="DU14" s="547" t="s">
        <v>102</v>
      </c>
      <c r="DV14" s="547" t="s">
        <v>102</v>
      </c>
      <c r="DW14" s="547" t="s">
        <v>102</v>
      </c>
      <c r="DX14" s="547" t="s">
        <v>102</v>
      </c>
      <c r="DY14" s="547" t="s">
        <v>102</v>
      </c>
      <c r="DZ14" s="547" t="s">
        <v>102</v>
      </c>
      <c r="EA14" s="547" t="s">
        <v>102</v>
      </c>
      <c r="EB14" s="547" t="s">
        <v>102</v>
      </c>
      <c r="EC14" s="547" t="s">
        <v>102</v>
      </c>
      <c r="ED14" s="547" t="s">
        <v>102</v>
      </c>
      <c r="EE14" s="547" t="s">
        <v>102</v>
      </c>
      <c r="EF14" s="547" t="s">
        <v>102</v>
      </c>
      <c r="EG14" s="547" t="s">
        <v>102</v>
      </c>
      <c r="EH14" s="547" t="s">
        <v>102</v>
      </c>
      <c r="EI14" s="547" t="s">
        <v>102</v>
      </c>
      <c r="EJ14" s="547" t="s">
        <v>102</v>
      </c>
      <c r="EK14" s="547" t="s">
        <v>102</v>
      </c>
      <c r="EL14" s="547" t="s">
        <v>102</v>
      </c>
      <c r="EM14" s="547" t="s">
        <v>102</v>
      </c>
      <c r="EN14" s="547" t="s">
        <v>102</v>
      </c>
      <c r="EO14" s="547" t="s">
        <v>102</v>
      </c>
      <c r="EP14" s="547" t="s">
        <v>102</v>
      </c>
      <c r="EQ14" s="547" t="s">
        <v>102</v>
      </c>
      <c r="ER14" s="547" t="s">
        <v>102</v>
      </c>
      <c r="ES14" s="547" t="s">
        <v>102</v>
      </c>
      <c r="ET14" s="547" t="s">
        <v>102</v>
      </c>
      <c r="EU14" s="547" t="s">
        <v>102</v>
      </c>
      <c r="EV14" s="547" t="s">
        <v>102</v>
      </c>
      <c r="EW14" s="547" t="s">
        <v>102</v>
      </c>
      <c r="EX14" s="547" t="s">
        <v>102</v>
      </c>
      <c r="EY14" s="547" t="s">
        <v>102</v>
      </c>
      <c r="EZ14" s="547" t="s">
        <v>102</v>
      </c>
      <c r="FA14" s="547" t="s">
        <v>102</v>
      </c>
      <c r="FB14" s="547" t="s">
        <v>102</v>
      </c>
      <c r="FC14" s="547" t="s">
        <v>102</v>
      </c>
      <c r="FD14" s="547" t="s">
        <v>102</v>
      </c>
      <c r="FE14" s="547" t="s">
        <v>102</v>
      </c>
      <c r="FF14" s="547" t="s">
        <v>102</v>
      </c>
      <c r="FG14" s="547" t="s">
        <v>102</v>
      </c>
      <c r="FH14" s="547" t="s">
        <v>102</v>
      </c>
      <c r="FI14" s="547" t="s">
        <v>102</v>
      </c>
      <c r="FJ14" s="547" t="s">
        <v>102</v>
      </c>
      <c r="FK14" s="547" t="s">
        <v>102</v>
      </c>
      <c r="FL14" s="547" t="s">
        <v>102</v>
      </c>
      <c r="FM14" s="547" t="s">
        <v>102</v>
      </c>
      <c r="FN14" s="547" t="s">
        <v>102</v>
      </c>
      <c r="FO14" s="547" t="s">
        <v>102</v>
      </c>
    </row>
    <row r="15" spans="1:171" x14ac:dyDescent="0.15">
      <c r="A15" s="547">
        <v>3066189</v>
      </c>
      <c r="B15" s="547">
        <v>0</v>
      </c>
      <c r="C15" s="547" t="s">
        <v>102</v>
      </c>
      <c r="D15" s="547" t="s">
        <v>102</v>
      </c>
      <c r="E15" s="547" t="s">
        <v>102</v>
      </c>
      <c r="F15" s="547" t="s">
        <v>102</v>
      </c>
      <c r="G15" s="547" t="s">
        <v>102</v>
      </c>
      <c r="H15" s="547" t="s">
        <v>102</v>
      </c>
      <c r="I15" s="547" t="s">
        <v>102</v>
      </c>
      <c r="J15" s="547" t="s">
        <v>102</v>
      </c>
      <c r="K15" s="547" t="s">
        <v>102</v>
      </c>
      <c r="L15" s="547" t="s">
        <v>102</v>
      </c>
      <c r="M15" s="547" t="s">
        <v>102</v>
      </c>
      <c r="N15" s="547" t="s">
        <v>102</v>
      </c>
      <c r="O15" s="547" t="s">
        <v>102</v>
      </c>
      <c r="P15" s="547" t="s">
        <v>102</v>
      </c>
      <c r="Q15" s="547" t="s">
        <v>102</v>
      </c>
      <c r="R15" s="547" t="s">
        <v>102</v>
      </c>
      <c r="S15" s="547" t="s">
        <v>102</v>
      </c>
      <c r="T15" s="547" t="s">
        <v>102</v>
      </c>
      <c r="U15" s="547" t="s">
        <v>102</v>
      </c>
      <c r="V15" s="547" t="s">
        <v>102</v>
      </c>
      <c r="W15" s="547" t="s">
        <v>102</v>
      </c>
      <c r="X15" s="547" t="s">
        <v>102</v>
      </c>
      <c r="Y15" s="547" t="s">
        <v>102</v>
      </c>
      <c r="Z15" s="547" t="s">
        <v>102</v>
      </c>
      <c r="AA15" s="547" t="s">
        <v>102</v>
      </c>
      <c r="AB15" s="547" t="s">
        <v>102</v>
      </c>
      <c r="AC15" s="547" t="s">
        <v>102</v>
      </c>
      <c r="AD15" s="547" t="s">
        <v>102</v>
      </c>
      <c r="AE15" s="547" t="s">
        <v>102</v>
      </c>
      <c r="AF15" s="547" t="s">
        <v>102</v>
      </c>
      <c r="AG15" s="547" t="s">
        <v>102</v>
      </c>
      <c r="AH15" s="547" t="s">
        <v>102</v>
      </c>
      <c r="AI15" s="547" t="s">
        <v>102</v>
      </c>
      <c r="AJ15" s="547" t="s">
        <v>102</v>
      </c>
      <c r="AK15" s="547" t="s">
        <v>102</v>
      </c>
      <c r="AL15" s="547" t="s">
        <v>102</v>
      </c>
      <c r="AM15" s="547" t="s">
        <v>102</v>
      </c>
      <c r="AN15" s="547" t="s">
        <v>102</v>
      </c>
      <c r="AO15" s="547" t="s">
        <v>102</v>
      </c>
      <c r="AP15" s="547" t="s">
        <v>102</v>
      </c>
      <c r="AQ15" s="547" t="s">
        <v>102</v>
      </c>
      <c r="AR15" s="547" t="s">
        <v>102</v>
      </c>
      <c r="AS15" s="547" t="s">
        <v>102</v>
      </c>
      <c r="AT15" s="547" t="s">
        <v>102</v>
      </c>
      <c r="AU15" s="547" t="s">
        <v>102</v>
      </c>
      <c r="AV15" s="547" t="s">
        <v>102</v>
      </c>
      <c r="AW15" s="547" t="s">
        <v>102</v>
      </c>
      <c r="AX15" s="547" t="s">
        <v>102</v>
      </c>
      <c r="AY15" s="547" t="s">
        <v>102</v>
      </c>
      <c r="AZ15" s="547" t="s">
        <v>102</v>
      </c>
      <c r="BA15" s="547" t="s">
        <v>102</v>
      </c>
      <c r="BB15" s="547" t="s">
        <v>102</v>
      </c>
      <c r="BC15" s="547" t="s">
        <v>102</v>
      </c>
      <c r="BD15" s="547" t="s">
        <v>102</v>
      </c>
      <c r="BE15" s="547" t="s">
        <v>102</v>
      </c>
      <c r="BF15" s="547" t="s">
        <v>102</v>
      </c>
      <c r="BG15" s="547" t="s">
        <v>102</v>
      </c>
      <c r="BH15" s="547" t="s">
        <v>102</v>
      </c>
      <c r="BI15" s="547" t="s">
        <v>102</v>
      </c>
      <c r="BJ15" s="547" t="s">
        <v>102</v>
      </c>
      <c r="BK15" s="547" t="s">
        <v>102</v>
      </c>
      <c r="BL15" s="547" t="s">
        <v>102</v>
      </c>
      <c r="BM15" s="547" t="s">
        <v>102</v>
      </c>
      <c r="BN15" s="547" t="s">
        <v>102</v>
      </c>
      <c r="BO15" s="547" t="s">
        <v>102</v>
      </c>
      <c r="BP15" s="547" t="s">
        <v>102</v>
      </c>
      <c r="BQ15" s="547" t="s">
        <v>102</v>
      </c>
      <c r="BR15" s="547" t="s">
        <v>102</v>
      </c>
      <c r="BS15" s="547" t="s">
        <v>102</v>
      </c>
      <c r="BT15" s="547" t="s">
        <v>102</v>
      </c>
      <c r="BU15" s="547" t="s">
        <v>102</v>
      </c>
      <c r="BV15" s="547" t="s">
        <v>102</v>
      </c>
      <c r="BW15" s="547" t="s">
        <v>102</v>
      </c>
      <c r="BX15" s="547" t="s">
        <v>102</v>
      </c>
      <c r="BY15" s="547" t="s">
        <v>102</v>
      </c>
      <c r="BZ15" s="547" t="s">
        <v>102</v>
      </c>
      <c r="CA15" s="547" t="s">
        <v>102</v>
      </c>
      <c r="CB15" s="547" t="s">
        <v>102</v>
      </c>
      <c r="CC15" s="547" t="s">
        <v>102</v>
      </c>
      <c r="CD15" s="547" t="s">
        <v>102</v>
      </c>
      <c r="CE15" s="547" t="s">
        <v>102</v>
      </c>
      <c r="CF15" s="547" t="s">
        <v>102</v>
      </c>
      <c r="CG15" s="547" t="s">
        <v>102</v>
      </c>
      <c r="CH15" s="547" t="s">
        <v>102</v>
      </c>
      <c r="CI15" s="547" t="s">
        <v>102</v>
      </c>
      <c r="CJ15" s="547" t="s">
        <v>102</v>
      </c>
      <c r="CK15" s="547" t="s">
        <v>102</v>
      </c>
      <c r="CL15" s="547" t="s">
        <v>102</v>
      </c>
      <c r="CM15" s="547" t="s">
        <v>102</v>
      </c>
      <c r="CN15" s="547" t="s">
        <v>102</v>
      </c>
      <c r="CO15" s="547" t="s">
        <v>102</v>
      </c>
      <c r="CP15" s="547" t="s">
        <v>102</v>
      </c>
      <c r="CQ15" s="547" t="s">
        <v>102</v>
      </c>
      <c r="CR15" s="547" t="s">
        <v>102</v>
      </c>
      <c r="CS15" s="547" t="s">
        <v>102</v>
      </c>
      <c r="CT15" s="547" t="s">
        <v>102</v>
      </c>
      <c r="CU15" s="547" t="s">
        <v>102</v>
      </c>
      <c r="CV15" s="547" t="s">
        <v>102</v>
      </c>
      <c r="CW15" s="547" t="s">
        <v>102</v>
      </c>
      <c r="CX15" s="547" t="s">
        <v>102</v>
      </c>
      <c r="CY15" s="547" t="s">
        <v>102</v>
      </c>
      <c r="CZ15" s="547" t="s">
        <v>102</v>
      </c>
      <c r="DA15" s="547" t="s">
        <v>102</v>
      </c>
      <c r="DB15" s="547" t="s">
        <v>102</v>
      </c>
      <c r="DC15" s="547" t="s">
        <v>102</v>
      </c>
      <c r="DD15" s="547" t="s">
        <v>102</v>
      </c>
      <c r="DE15" s="547" t="s">
        <v>102</v>
      </c>
      <c r="DF15" s="547" t="s">
        <v>102</v>
      </c>
      <c r="DG15" s="547" t="s">
        <v>102</v>
      </c>
      <c r="DH15" s="547" t="s">
        <v>102</v>
      </c>
      <c r="DI15" s="547" t="s">
        <v>102</v>
      </c>
      <c r="DJ15" s="547" t="s">
        <v>102</v>
      </c>
      <c r="DK15" s="547" t="s">
        <v>102</v>
      </c>
      <c r="DL15" s="547" t="s">
        <v>102</v>
      </c>
      <c r="DM15" s="547" t="s">
        <v>102</v>
      </c>
      <c r="DN15" s="547" t="s">
        <v>102</v>
      </c>
      <c r="DO15" s="547" t="s">
        <v>102</v>
      </c>
      <c r="DP15" s="547" t="s">
        <v>102</v>
      </c>
      <c r="DQ15" s="547" t="s">
        <v>102</v>
      </c>
      <c r="DR15" s="547" t="s">
        <v>102</v>
      </c>
      <c r="DS15" s="547" t="s">
        <v>102</v>
      </c>
      <c r="DT15" s="547" t="s">
        <v>102</v>
      </c>
      <c r="DU15" s="547" t="s">
        <v>102</v>
      </c>
      <c r="DV15" s="547" t="s">
        <v>102</v>
      </c>
      <c r="DW15" s="547" t="s">
        <v>102</v>
      </c>
      <c r="DX15" s="547" t="s">
        <v>102</v>
      </c>
      <c r="DY15" s="547" t="s">
        <v>102</v>
      </c>
      <c r="DZ15" s="547" t="s">
        <v>102</v>
      </c>
      <c r="EA15" s="547" t="s">
        <v>102</v>
      </c>
      <c r="EB15" s="547" t="s">
        <v>102</v>
      </c>
      <c r="EC15" s="547" t="s">
        <v>102</v>
      </c>
      <c r="ED15" s="547" t="s">
        <v>102</v>
      </c>
      <c r="EE15" s="547" t="s">
        <v>102</v>
      </c>
      <c r="EF15" s="547" t="s">
        <v>102</v>
      </c>
      <c r="EG15" s="547" t="s">
        <v>102</v>
      </c>
      <c r="EH15" s="547" t="s">
        <v>102</v>
      </c>
      <c r="EI15" s="547" t="s">
        <v>102</v>
      </c>
      <c r="EJ15" s="547" t="s">
        <v>102</v>
      </c>
      <c r="EK15" s="547" t="s">
        <v>102</v>
      </c>
      <c r="EL15" s="547" t="s">
        <v>102</v>
      </c>
      <c r="EM15" s="547" t="s">
        <v>102</v>
      </c>
      <c r="EN15" s="547" t="s">
        <v>102</v>
      </c>
      <c r="EO15" s="547" t="s">
        <v>102</v>
      </c>
      <c r="EP15" s="547" t="s">
        <v>102</v>
      </c>
      <c r="EQ15" s="547" t="s">
        <v>102</v>
      </c>
      <c r="ER15" s="547" t="s">
        <v>102</v>
      </c>
      <c r="ES15" s="547" t="s">
        <v>102</v>
      </c>
      <c r="ET15" s="547" t="s">
        <v>102</v>
      </c>
      <c r="EU15" s="547" t="s">
        <v>102</v>
      </c>
      <c r="EV15" s="547" t="s">
        <v>102</v>
      </c>
      <c r="EW15" s="547" t="s">
        <v>102</v>
      </c>
      <c r="EX15" s="547" t="s">
        <v>102</v>
      </c>
      <c r="EY15" s="547" t="s">
        <v>102</v>
      </c>
      <c r="EZ15" s="547" t="s">
        <v>102</v>
      </c>
      <c r="FA15" s="547" t="s">
        <v>102</v>
      </c>
      <c r="FB15" s="547" t="s">
        <v>102</v>
      </c>
      <c r="FC15" s="547" t="s">
        <v>102</v>
      </c>
      <c r="FD15" s="547" t="s">
        <v>102</v>
      </c>
      <c r="FE15" s="547" t="s">
        <v>102</v>
      </c>
      <c r="FF15" s="547" t="s">
        <v>102</v>
      </c>
      <c r="FG15" s="547" t="s">
        <v>102</v>
      </c>
      <c r="FH15" s="547" t="s">
        <v>102</v>
      </c>
      <c r="FI15" s="547" t="s">
        <v>102</v>
      </c>
      <c r="FJ15" s="547" t="s">
        <v>102</v>
      </c>
      <c r="FK15" s="547" t="s">
        <v>102</v>
      </c>
      <c r="FL15" s="547" t="s">
        <v>102</v>
      </c>
      <c r="FM15" s="547" t="s">
        <v>102</v>
      </c>
      <c r="FN15" s="547" t="s">
        <v>102</v>
      </c>
      <c r="FO15" s="547" t="s">
        <v>102</v>
      </c>
    </row>
    <row r="16" spans="1:171" x14ac:dyDescent="0.15">
      <c r="A16" s="547">
        <v>4059688</v>
      </c>
      <c r="B16" s="547">
        <v>0</v>
      </c>
      <c r="C16" s="547" t="s">
        <v>102</v>
      </c>
      <c r="D16" s="547" t="s">
        <v>102</v>
      </c>
      <c r="E16" s="547" t="s">
        <v>102</v>
      </c>
      <c r="F16" s="547" t="s">
        <v>102</v>
      </c>
      <c r="G16" s="547" t="s">
        <v>102</v>
      </c>
      <c r="H16" s="547" t="s">
        <v>102</v>
      </c>
      <c r="I16" s="547" t="s">
        <v>102</v>
      </c>
      <c r="J16" s="547" t="s">
        <v>102</v>
      </c>
      <c r="K16" s="547" t="s">
        <v>102</v>
      </c>
      <c r="L16" s="547" t="s">
        <v>102</v>
      </c>
      <c r="M16" s="547" t="s">
        <v>102</v>
      </c>
      <c r="N16" s="547" t="s">
        <v>102</v>
      </c>
      <c r="O16" s="547" t="s">
        <v>102</v>
      </c>
      <c r="P16" s="547" t="s">
        <v>102</v>
      </c>
      <c r="Q16" s="547" t="s">
        <v>102</v>
      </c>
      <c r="R16" s="547" t="s">
        <v>102</v>
      </c>
      <c r="S16" s="547" t="s">
        <v>102</v>
      </c>
      <c r="T16" s="547" t="s">
        <v>102</v>
      </c>
      <c r="U16" s="547" t="s">
        <v>102</v>
      </c>
      <c r="V16" s="547" t="s">
        <v>102</v>
      </c>
      <c r="W16" s="547" t="s">
        <v>102</v>
      </c>
      <c r="X16" s="547" t="s">
        <v>102</v>
      </c>
      <c r="Y16" s="547" t="s">
        <v>102</v>
      </c>
      <c r="Z16" s="547" t="s">
        <v>102</v>
      </c>
      <c r="AA16" s="547" t="s">
        <v>102</v>
      </c>
      <c r="AB16" s="547" t="s">
        <v>102</v>
      </c>
      <c r="AC16" s="547" t="s">
        <v>102</v>
      </c>
      <c r="AD16" s="547" t="s">
        <v>102</v>
      </c>
      <c r="AE16" s="547" t="s">
        <v>102</v>
      </c>
      <c r="AF16" s="547" t="s">
        <v>102</v>
      </c>
      <c r="AG16" s="547" t="s">
        <v>102</v>
      </c>
      <c r="AH16" s="547" t="s">
        <v>102</v>
      </c>
      <c r="AI16" s="547" t="s">
        <v>102</v>
      </c>
      <c r="AJ16" s="547" t="s">
        <v>102</v>
      </c>
      <c r="AK16" s="547" t="s">
        <v>102</v>
      </c>
      <c r="AL16" s="547" t="s">
        <v>102</v>
      </c>
      <c r="AM16" s="547" t="s">
        <v>102</v>
      </c>
      <c r="AN16" s="547" t="s">
        <v>102</v>
      </c>
      <c r="AO16" s="547" t="s">
        <v>102</v>
      </c>
      <c r="AP16" s="547" t="s">
        <v>102</v>
      </c>
      <c r="AQ16" s="547" t="s">
        <v>102</v>
      </c>
      <c r="AR16" s="547" t="s">
        <v>102</v>
      </c>
      <c r="AS16" s="547" t="s">
        <v>102</v>
      </c>
      <c r="AT16" s="547" t="s">
        <v>102</v>
      </c>
      <c r="AU16" s="547" t="s">
        <v>102</v>
      </c>
      <c r="AV16" s="547" t="s">
        <v>102</v>
      </c>
      <c r="AW16" s="547" t="s">
        <v>102</v>
      </c>
      <c r="AX16" s="547" t="s">
        <v>102</v>
      </c>
      <c r="AY16" s="547" t="s">
        <v>102</v>
      </c>
      <c r="AZ16" s="547" t="s">
        <v>102</v>
      </c>
      <c r="BA16" s="547" t="s">
        <v>102</v>
      </c>
      <c r="BB16" s="547" t="s">
        <v>102</v>
      </c>
      <c r="BC16" s="547" t="s">
        <v>102</v>
      </c>
      <c r="BD16" s="547" t="s">
        <v>102</v>
      </c>
      <c r="BE16" s="547" t="s">
        <v>102</v>
      </c>
      <c r="BF16" s="547" t="s">
        <v>102</v>
      </c>
      <c r="BG16" s="547" t="s">
        <v>102</v>
      </c>
      <c r="BH16" s="547" t="s">
        <v>102</v>
      </c>
      <c r="BI16" s="547" t="s">
        <v>102</v>
      </c>
      <c r="BJ16" s="547" t="s">
        <v>102</v>
      </c>
      <c r="BK16" s="547" t="s">
        <v>102</v>
      </c>
      <c r="BL16" s="547" t="s">
        <v>102</v>
      </c>
      <c r="BM16" s="547" t="s">
        <v>102</v>
      </c>
      <c r="BN16" s="547" t="s">
        <v>102</v>
      </c>
      <c r="BO16" s="547" t="s">
        <v>102</v>
      </c>
      <c r="BP16" s="547" t="s">
        <v>102</v>
      </c>
      <c r="BQ16" s="547" t="s">
        <v>102</v>
      </c>
      <c r="BR16" s="547" t="s">
        <v>102</v>
      </c>
      <c r="BS16" s="547" t="s">
        <v>102</v>
      </c>
      <c r="BT16" s="547" t="s">
        <v>102</v>
      </c>
      <c r="BU16" s="547" t="s">
        <v>102</v>
      </c>
      <c r="BV16" s="547" t="s">
        <v>102</v>
      </c>
      <c r="BW16" s="547" t="s">
        <v>102</v>
      </c>
      <c r="BX16" s="547" t="s">
        <v>102</v>
      </c>
      <c r="BY16" s="547" t="s">
        <v>102</v>
      </c>
      <c r="BZ16" s="547" t="s">
        <v>102</v>
      </c>
      <c r="CA16" s="547" t="s">
        <v>102</v>
      </c>
      <c r="CB16" s="547" t="s">
        <v>102</v>
      </c>
      <c r="CC16" s="547" t="s">
        <v>102</v>
      </c>
      <c r="CD16" s="547" t="s">
        <v>102</v>
      </c>
      <c r="CE16" s="547" t="s">
        <v>102</v>
      </c>
      <c r="CF16" s="547" t="s">
        <v>102</v>
      </c>
      <c r="CG16" s="547" t="s">
        <v>102</v>
      </c>
      <c r="CH16" s="547" t="s">
        <v>102</v>
      </c>
      <c r="CI16" s="547" t="s">
        <v>102</v>
      </c>
      <c r="CJ16" s="547" t="s">
        <v>102</v>
      </c>
      <c r="CK16" s="547" t="s">
        <v>102</v>
      </c>
      <c r="CL16" s="547" t="s">
        <v>102</v>
      </c>
      <c r="CM16" s="547" t="s">
        <v>102</v>
      </c>
      <c r="CN16" s="547" t="s">
        <v>102</v>
      </c>
      <c r="CO16" s="547" t="s">
        <v>102</v>
      </c>
      <c r="CP16" s="547" t="s">
        <v>102</v>
      </c>
      <c r="CQ16" s="547" t="s">
        <v>102</v>
      </c>
      <c r="CR16" s="547" t="s">
        <v>102</v>
      </c>
      <c r="CS16" s="547" t="s">
        <v>102</v>
      </c>
      <c r="CT16" s="547" t="s">
        <v>102</v>
      </c>
      <c r="CU16" s="547" t="s">
        <v>102</v>
      </c>
      <c r="CV16" s="547" t="s">
        <v>102</v>
      </c>
      <c r="CW16" s="547" t="s">
        <v>102</v>
      </c>
      <c r="CX16" s="547" t="s">
        <v>102</v>
      </c>
      <c r="CY16" s="547" t="s">
        <v>102</v>
      </c>
      <c r="CZ16" s="547" t="s">
        <v>102</v>
      </c>
      <c r="DA16" s="547" t="s">
        <v>102</v>
      </c>
      <c r="DB16" s="547" t="s">
        <v>102</v>
      </c>
      <c r="DC16" s="547" t="s">
        <v>102</v>
      </c>
      <c r="DD16" s="547" t="s">
        <v>102</v>
      </c>
      <c r="DE16" s="547" t="s">
        <v>102</v>
      </c>
      <c r="DF16" s="547" t="s">
        <v>102</v>
      </c>
      <c r="DG16" s="547" t="s">
        <v>102</v>
      </c>
      <c r="DH16" s="547" t="s">
        <v>102</v>
      </c>
      <c r="DI16" s="547" t="s">
        <v>102</v>
      </c>
      <c r="DJ16" s="547" t="s">
        <v>102</v>
      </c>
      <c r="DK16" s="547" t="s">
        <v>102</v>
      </c>
      <c r="DL16" s="547" t="s">
        <v>102</v>
      </c>
      <c r="DM16" s="547" t="s">
        <v>102</v>
      </c>
      <c r="DN16" s="547" t="s">
        <v>102</v>
      </c>
      <c r="DO16" s="547" t="s">
        <v>102</v>
      </c>
      <c r="DP16" s="547" t="s">
        <v>102</v>
      </c>
      <c r="DQ16" s="547" t="s">
        <v>102</v>
      </c>
      <c r="DR16" s="547" t="s">
        <v>102</v>
      </c>
      <c r="DS16" s="547" t="s">
        <v>102</v>
      </c>
      <c r="DT16" s="547" t="s">
        <v>102</v>
      </c>
      <c r="DU16" s="547" t="s">
        <v>102</v>
      </c>
      <c r="DV16" s="547" t="s">
        <v>102</v>
      </c>
      <c r="DW16" s="547" t="s">
        <v>102</v>
      </c>
      <c r="DX16" s="547" t="s">
        <v>102</v>
      </c>
      <c r="DY16" s="547" t="s">
        <v>102</v>
      </c>
      <c r="DZ16" s="547" t="s">
        <v>102</v>
      </c>
      <c r="EA16" s="547" t="s">
        <v>102</v>
      </c>
      <c r="EB16" s="547" t="s">
        <v>102</v>
      </c>
      <c r="EC16" s="547" t="s">
        <v>102</v>
      </c>
      <c r="ED16" s="547" t="s">
        <v>102</v>
      </c>
      <c r="EE16" s="547" t="s">
        <v>102</v>
      </c>
      <c r="EF16" s="547" t="s">
        <v>102</v>
      </c>
      <c r="EG16" s="547" t="s">
        <v>102</v>
      </c>
      <c r="EH16" s="547" t="s">
        <v>102</v>
      </c>
      <c r="EI16" s="547" t="s">
        <v>102</v>
      </c>
      <c r="EJ16" s="547" t="s">
        <v>102</v>
      </c>
      <c r="EK16" s="547" t="s">
        <v>102</v>
      </c>
      <c r="EL16" s="547" t="s">
        <v>102</v>
      </c>
      <c r="EM16" s="547" t="s">
        <v>102</v>
      </c>
      <c r="EN16" s="547" t="s">
        <v>102</v>
      </c>
      <c r="EO16" s="547" t="s">
        <v>102</v>
      </c>
      <c r="EP16" s="547" t="s">
        <v>102</v>
      </c>
      <c r="EQ16" s="547" t="s">
        <v>102</v>
      </c>
      <c r="ER16" s="547" t="s">
        <v>102</v>
      </c>
      <c r="ES16" s="547" t="s">
        <v>102</v>
      </c>
      <c r="ET16" s="547" t="s">
        <v>102</v>
      </c>
      <c r="EU16" s="547" t="s">
        <v>102</v>
      </c>
      <c r="EV16" s="547" t="s">
        <v>102</v>
      </c>
      <c r="EW16" s="547" t="s">
        <v>102</v>
      </c>
      <c r="EX16" s="547" t="s">
        <v>102</v>
      </c>
      <c r="EY16" s="547" t="s">
        <v>102</v>
      </c>
      <c r="EZ16" s="547" t="s">
        <v>102</v>
      </c>
      <c r="FA16" s="547" t="s">
        <v>102</v>
      </c>
      <c r="FB16" s="547" t="s">
        <v>102</v>
      </c>
      <c r="FC16" s="547" t="s">
        <v>102</v>
      </c>
      <c r="FD16" s="547" t="s">
        <v>102</v>
      </c>
      <c r="FE16" s="547" t="s">
        <v>102</v>
      </c>
      <c r="FF16" s="547" t="s">
        <v>102</v>
      </c>
      <c r="FG16" s="547" t="s">
        <v>102</v>
      </c>
      <c r="FH16" s="547" t="s">
        <v>102</v>
      </c>
      <c r="FI16" s="547" t="s">
        <v>102</v>
      </c>
      <c r="FJ16" s="547" t="s">
        <v>102</v>
      </c>
      <c r="FK16" s="547" t="s">
        <v>102</v>
      </c>
      <c r="FL16" s="547" t="s">
        <v>102</v>
      </c>
      <c r="FM16" s="547" t="s">
        <v>102</v>
      </c>
      <c r="FN16" s="547" t="s">
        <v>102</v>
      </c>
      <c r="FO16" s="547" t="s">
        <v>102</v>
      </c>
    </row>
    <row r="17" spans="1:171" x14ac:dyDescent="0.15">
      <c r="A17" s="547">
        <v>4074457</v>
      </c>
      <c r="B17" s="547">
        <v>0</v>
      </c>
      <c r="C17" s="547" t="s">
        <v>102</v>
      </c>
      <c r="D17" s="547" t="s">
        <v>102</v>
      </c>
      <c r="E17" s="547" t="s">
        <v>102</v>
      </c>
      <c r="F17" s="547" t="s">
        <v>102</v>
      </c>
      <c r="G17" s="547" t="s">
        <v>102</v>
      </c>
      <c r="H17" s="547" t="s">
        <v>102</v>
      </c>
      <c r="I17" s="547" t="s">
        <v>102</v>
      </c>
      <c r="J17" s="547" t="s">
        <v>102</v>
      </c>
      <c r="K17" s="547" t="s">
        <v>102</v>
      </c>
      <c r="L17" s="547" t="s">
        <v>102</v>
      </c>
      <c r="M17" s="547" t="s">
        <v>102</v>
      </c>
      <c r="N17" s="547" t="s">
        <v>102</v>
      </c>
      <c r="O17" s="547" t="s">
        <v>102</v>
      </c>
      <c r="P17" s="547" t="s">
        <v>102</v>
      </c>
      <c r="Q17" s="547" t="s">
        <v>102</v>
      </c>
      <c r="R17" s="547" t="s">
        <v>102</v>
      </c>
      <c r="S17" s="547" t="s">
        <v>102</v>
      </c>
      <c r="T17" s="547" t="s">
        <v>102</v>
      </c>
      <c r="U17" s="547" t="s">
        <v>102</v>
      </c>
      <c r="V17" s="547" t="s">
        <v>102</v>
      </c>
      <c r="W17" s="547" t="s">
        <v>102</v>
      </c>
      <c r="X17" s="547" t="s">
        <v>102</v>
      </c>
      <c r="Y17" s="547" t="s">
        <v>102</v>
      </c>
      <c r="Z17" s="547" t="s">
        <v>102</v>
      </c>
      <c r="AA17" s="547" t="s">
        <v>102</v>
      </c>
      <c r="AB17" s="547" t="s">
        <v>102</v>
      </c>
      <c r="AC17" s="547" t="s">
        <v>102</v>
      </c>
      <c r="AD17" s="547" t="s">
        <v>102</v>
      </c>
      <c r="AE17" s="547" t="s">
        <v>102</v>
      </c>
      <c r="AF17" s="547" t="s">
        <v>102</v>
      </c>
      <c r="AG17" s="547" t="s">
        <v>102</v>
      </c>
      <c r="AH17" s="547" t="s">
        <v>102</v>
      </c>
      <c r="AI17" s="547" t="s">
        <v>102</v>
      </c>
      <c r="AJ17" s="547" t="s">
        <v>102</v>
      </c>
      <c r="AK17" s="547" t="s">
        <v>102</v>
      </c>
      <c r="AL17" s="547" t="s">
        <v>102</v>
      </c>
      <c r="AM17" s="547" t="s">
        <v>102</v>
      </c>
      <c r="AN17" s="547" t="s">
        <v>102</v>
      </c>
      <c r="AO17" s="547" t="s">
        <v>102</v>
      </c>
      <c r="AP17" s="547" t="s">
        <v>102</v>
      </c>
      <c r="AQ17" s="547" t="s">
        <v>102</v>
      </c>
      <c r="AR17" s="547" t="s">
        <v>102</v>
      </c>
      <c r="AS17" s="547" t="s">
        <v>102</v>
      </c>
      <c r="AT17" s="547" t="s">
        <v>102</v>
      </c>
      <c r="AU17" s="547" t="s">
        <v>102</v>
      </c>
      <c r="AV17" s="547" t="s">
        <v>102</v>
      </c>
      <c r="AW17" s="547" t="s">
        <v>102</v>
      </c>
      <c r="AX17" s="547" t="s">
        <v>102</v>
      </c>
      <c r="AY17" s="547" t="s">
        <v>102</v>
      </c>
      <c r="AZ17" s="547" t="s">
        <v>102</v>
      </c>
      <c r="BA17" s="547" t="s">
        <v>102</v>
      </c>
      <c r="BB17" s="547" t="s">
        <v>102</v>
      </c>
      <c r="BC17" s="547" t="s">
        <v>102</v>
      </c>
      <c r="BD17" s="547" t="s">
        <v>102</v>
      </c>
      <c r="BE17" s="547" t="s">
        <v>102</v>
      </c>
      <c r="BF17" s="547" t="s">
        <v>102</v>
      </c>
      <c r="BG17" s="547" t="s">
        <v>102</v>
      </c>
      <c r="BH17" s="547" t="s">
        <v>102</v>
      </c>
      <c r="BI17" s="547" t="s">
        <v>102</v>
      </c>
      <c r="BJ17" s="547" t="s">
        <v>102</v>
      </c>
      <c r="BK17" s="547" t="s">
        <v>102</v>
      </c>
      <c r="BL17" s="547" t="s">
        <v>102</v>
      </c>
      <c r="BM17" s="547" t="s">
        <v>102</v>
      </c>
      <c r="BN17" s="547" t="s">
        <v>102</v>
      </c>
      <c r="BO17" s="547" t="s">
        <v>102</v>
      </c>
      <c r="BP17" s="547" t="s">
        <v>102</v>
      </c>
      <c r="BQ17" s="547" t="s">
        <v>102</v>
      </c>
      <c r="BR17" s="547" t="s">
        <v>102</v>
      </c>
      <c r="BS17" s="547" t="s">
        <v>102</v>
      </c>
      <c r="BT17" s="547" t="s">
        <v>102</v>
      </c>
      <c r="BU17" s="547" t="s">
        <v>102</v>
      </c>
      <c r="BV17" s="547" t="s">
        <v>102</v>
      </c>
      <c r="BW17" s="547" t="s">
        <v>102</v>
      </c>
      <c r="BX17" s="547" t="s">
        <v>102</v>
      </c>
      <c r="BY17" s="547" t="s">
        <v>102</v>
      </c>
      <c r="BZ17" s="547" t="s">
        <v>102</v>
      </c>
      <c r="CA17" s="547" t="s">
        <v>102</v>
      </c>
      <c r="CB17" s="547" t="s">
        <v>102</v>
      </c>
      <c r="CC17" s="547" t="s">
        <v>102</v>
      </c>
      <c r="CD17" s="547" t="s">
        <v>102</v>
      </c>
      <c r="CE17" s="547" t="s">
        <v>102</v>
      </c>
      <c r="CF17" s="547" t="s">
        <v>102</v>
      </c>
      <c r="CG17" s="547" t="s">
        <v>102</v>
      </c>
      <c r="CH17" s="547" t="s">
        <v>102</v>
      </c>
      <c r="CI17" s="547" t="s">
        <v>102</v>
      </c>
      <c r="CJ17" s="547" t="s">
        <v>102</v>
      </c>
      <c r="CK17" s="547" t="s">
        <v>102</v>
      </c>
      <c r="CL17" s="547" t="s">
        <v>102</v>
      </c>
      <c r="CM17" s="547" t="s">
        <v>102</v>
      </c>
      <c r="CN17" s="547" t="s">
        <v>102</v>
      </c>
      <c r="CO17" s="547" t="s">
        <v>102</v>
      </c>
      <c r="CP17" s="547" t="s">
        <v>102</v>
      </c>
      <c r="CQ17" s="547" t="s">
        <v>102</v>
      </c>
      <c r="CR17" s="547" t="s">
        <v>102</v>
      </c>
      <c r="CS17" s="547" t="s">
        <v>102</v>
      </c>
      <c r="CT17" s="547" t="s">
        <v>102</v>
      </c>
      <c r="CU17" s="547" t="s">
        <v>102</v>
      </c>
      <c r="CV17" s="547" t="s">
        <v>102</v>
      </c>
      <c r="CW17" s="547" t="s">
        <v>102</v>
      </c>
      <c r="CX17" s="547" t="s">
        <v>102</v>
      </c>
      <c r="CY17" s="547" t="s">
        <v>102</v>
      </c>
      <c r="CZ17" s="547" t="s">
        <v>102</v>
      </c>
      <c r="DA17" s="547" t="s">
        <v>102</v>
      </c>
      <c r="DB17" s="547" t="s">
        <v>102</v>
      </c>
      <c r="DC17" s="547" t="s">
        <v>102</v>
      </c>
      <c r="DD17" s="547" t="s">
        <v>102</v>
      </c>
      <c r="DE17" s="547" t="s">
        <v>102</v>
      </c>
      <c r="DF17" s="547" t="s">
        <v>102</v>
      </c>
      <c r="DG17" s="547" t="s">
        <v>102</v>
      </c>
      <c r="DH17" s="547" t="s">
        <v>102</v>
      </c>
      <c r="DI17" s="547" t="s">
        <v>102</v>
      </c>
      <c r="DJ17" s="547" t="s">
        <v>102</v>
      </c>
      <c r="DK17" s="547" t="s">
        <v>102</v>
      </c>
      <c r="DL17" s="547" t="s">
        <v>102</v>
      </c>
      <c r="DM17" s="547" t="s">
        <v>102</v>
      </c>
      <c r="DN17" s="547" t="s">
        <v>102</v>
      </c>
      <c r="DO17" s="547" t="s">
        <v>102</v>
      </c>
      <c r="DP17" s="547" t="s">
        <v>102</v>
      </c>
      <c r="DQ17" s="547" t="s">
        <v>102</v>
      </c>
      <c r="DR17" s="547" t="s">
        <v>102</v>
      </c>
      <c r="DS17" s="547" t="s">
        <v>102</v>
      </c>
      <c r="DT17" s="547" t="s">
        <v>102</v>
      </c>
      <c r="DU17" s="547" t="s">
        <v>102</v>
      </c>
      <c r="DV17" s="547" t="s">
        <v>102</v>
      </c>
      <c r="DW17" s="547" t="s">
        <v>102</v>
      </c>
      <c r="DX17" s="547" t="s">
        <v>102</v>
      </c>
      <c r="DY17" s="547" t="s">
        <v>102</v>
      </c>
      <c r="DZ17" s="547" t="s">
        <v>102</v>
      </c>
      <c r="EA17" s="547" t="s">
        <v>102</v>
      </c>
      <c r="EB17" s="547" t="s">
        <v>102</v>
      </c>
      <c r="EC17" s="547" t="s">
        <v>102</v>
      </c>
      <c r="ED17" s="547" t="s">
        <v>102</v>
      </c>
      <c r="EE17" s="547" t="s">
        <v>102</v>
      </c>
      <c r="EF17" s="547" t="s">
        <v>102</v>
      </c>
      <c r="EG17" s="547" t="s">
        <v>102</v>
      </c>
      <c r="EH17" s="547" t="s">
        <v>102</v>
      </c>
      <c r="EI17" s="547" t="s">
        <v>102</v>
      </c>
      <c r="EJ17" s="547" t="s">
        <v>102</v>
      </c>
      <c r="EK17" s="547" t="s">
        <v>102</v>
      </c>
      <c r="EL17" s="547" t="s">
        <v>102</v>
      </c>
      <c r="EM17" s="547" t="s">
        <v>102</v>
      </c>
      <c r="EN17" s="547" t="s">
        <v>102</v>
      </c>
      <c r="EO17" s="547" t="s">
        <v>102</v>
      </c>
      <c r="EP17" s="547" t="s">
        <v>102</v>
      </c>
      <c r="EQ17" s="547" t="s">
        <v>102</v>
      </c>
      <c r="ER17" s="547" t="s">
        <v>102</v>
      </c>
      <c r="ES17" s="547" t="s">
        <v>102</v>
      </c>
      <c r="ET17" s="547" t="s">
        <v>102</v>
      </c>
      <c r="EU17" s="547" t="s">
        <v>102</v>
      </c>
      <c r="EV17" s="547" t="s">
        <v>102</v>
      </c>
      <c r="EW17" s="547" t="s">
        <v>102</v>
      </c>
      <c r="EX17" s="547" t="s">
        <v>102</v>
      </c>
      <c r="EY17" s="547" t="s">
        <v>102</v>
      </c>
      <c r="EZ17" s="547" t="s">
        <v>102</v>
      </c>
      <c r="FA17" s="547" t="s">
        <v>102</v>
      </c>
      <c r="FB17" s="547" t="s">
        <v>102</v>
      </c>
      <c r="FC17" s="547" t="s">
        <v>102</v>
      </c>
      <c r="FD17" s="547" t="s">
        <v>102</v>
      </c>
      <c r="FE17" s="547" t="s">
        <v>102</v>
      </c>
      <c r="FF17" s="547" t="s">
        <v>102</v>
      </c>
      <c r="FG17" s="547" t="s">
        <v>102</v>
      </c>
      <c r="FH17" s="547" t="s">
        <v>102</v>
      </c>
      <c r="FI17" s="547" t="s">
        <v>102</v>
      </c>
      <c r="FJ17" s="547" t="s">
        <v>102</v>
      </c>
      <c r="FK17" s="547" t="s">
        <v>102</v>
      </c>
      <c r="FL17" s="547" t="s">
        <v>102</v>
      </c>
      <c r="FM17" s="547" t="s">
        <v>102</v>
      </c>
      <c r="FN17" s="547" t="s">
        <v>102</v>
      </c>
      <c r="FO17" s="547" t="s">
        <v>102</v>
      </c>
    </row>
    <row r="18" spans="1:171" x14ac:dyDescent="0.15">
      <c r="A18" s="547">
        <v>4074457</v>
      </c>
      <c r="B18" s="547">
        <v>0</v>
      </c>
      <c r="C18" s="547" t="s">
        <v>102</v>
      </c>
      <c r="D18" s="547" t="s">
        <v>102</v>
      </c>
      <c r="E18" s="547" t="s">
        <v>102</v>
      </c>
      <c r="F18" s="547" t="s">
        <v>102</v>
      </c>
      <c r="G18" s="547" t="s">
        <v>102</v>
      </c>
      <c r="H18" s="547" t="s">
        <v>102</v>
      </c>
      <c r="I18" s="547" t="s">
        <v>102</v>
      </c>
      <c r="J18" s="547" t="s">
        <v>102</v>
      </c>
      <c r="K18" s="547" t="s">
        <v>102</v>
      </c>
      <c r="L18" s="547" t="s">
        <v>102</v>
      </c>
      <c r="M18" s="547" t="s">
        <v>102</v>
      </c>
      <c r="N18" s="547" t="s">
        <v>102</v>
      </c>
      <c r="O18" s="547" t="s">
        <v>102</v>
      </c>
      <c r="P18" s="547" t="s">
        <v>102</v>
      </c>
      <c r="Q18" s="547" t="s">
        <v>102</v>
      </c>
      <c r="R18" s="547" t="s">
        <v>102</v>
      </c>
      <c r="S18" s="547" t="s">
        <v>102</v>
      </c>
      <c r="T18" s="547" t="s">
        <v>102</v>
      </c>
      <c r="U18" s="547" t="s">
        <v>102</v>
      </c>
      <c r="V18" s="547" t="s">
        <v>102</v>
      </c>
      <c r="W18" s="547" t="s">
        <v>102</v>
      </c>
      <c r="X18" s="547" t="s">
        <v>102</v>
      </c>
      <c r="Y18" s="547" t="s">
        <v>102</v>
      </c>
      <c r="Z18" s="547" t="s">
        <v>102</v>
      </c>
      <c r="AA18" s="547" t="s">
        <v>102</v>
      </c>
      <c r="AB18" s="547" t="s">
        <v>102</v>
      </c>
      <c r="AC18" s="547" t="s">
        <v>102</v>
      </c>
      <c r="AD18" s="547" t="s">
        <v>102</v>
      </c>
      <c r="AE18" s="547" t="s">
        <v>102</v>
      </c>
      <c r="AF18" s="547" t="s">
        <v>102</v>
      </c>
      <c r="AG18" s="547" t="s">
        <v>102</v>
      </c>
      <c r="AH18" s="547" t="s">
        <v>102</v>
      </c>
      <c r="AI18" s="547" t="s">
        <v>102</v>
      </c>
      <c r="AJ18" s="547" t="s">
        <v>102</v>
      </c>
      <c r="AK18" s="547" t="s">
        <v>102</v>
      </c>
      <c r="AL18" s="547" t="s">
        <v>102</v>
      </c>
      <c r="AM18" s="547" t="s">
        <v>102</v>
      </c>
      <c r="AN18" s="547" t="s">
        <v>102</v>
      </c>
      <c r="AO18" s="547" t="s">
        <v>102</v>
      </c>
      <c r="AP18" s="547" t="s">
        <v>102</v>
      </c>
      <c r="AQ18" s="547" t="s">
        <v>102</v>
      </c>
      <c r="AR18" s="547" t="s">
        <v>102</v>
      </c>
      <c r="AS18" s="547" t="s">
        <v>102</v>
      </c>
      <c r="AT18" s="547" t="s">
        <v>102</v>
      </c>
      <c r="AU18" s="547" t="s">
        <v>102</v>
      </c>
      <c r="AV18" s="547" t="s">
        <v>102</v>
      </c>
      <c r="AW18" s="547" t="s">
        <v>102</v>
      </c>
      <c r="AX18" s="547" t="s">
        <v>102</v>
      </c>
      <c r="AY18" s="547" t="s">
        <v>102</v>
      </c>
      <c r="AZ18" s="547" t="s">
        <v>102</v>
      </c>
      <c r="BA18" s="547" t="s">
        <v>102</v>
      </c>
      <c r="BB18" s="547" t="s">
        <v>102</v>
      </c>
      <c r="BC18" s="547" t="s">
        <v>102</v>
      </c>
      <c r="BD18" s="547" t="s">
        <v>102</v>
      </c>
      <c r="BE18" s="547" t="s">
        <v>102</v>
      </c>
      <c r="BF18" s="547" t="s">
        <v>102</v>
      </c>
      <c r="BG18" s="547" t="s">
        <v>102</v>
      </c>
      <c r="BH18" s="547" t="s">
        <v>102</v>
      </c>
      <c r="BI18" s="547" t="s">
        <v>102</v>
      </c>
      <c r="BJ18" s="547" t="s">
        <v>102</v>
      </c>
      <c r="BK18" s="547" t="s">
        <v>102</v>
      </c>
      <c r="BL18" s="547" t="s">
        <v>102</v>
      </c>
      <c r="BM18" s="547" t="s">
        <v>102</v>
      </c>
      <c r="BN18" s="547" t="s">
        <v>102</v>
      </c>
      <c r="BO18" s="547" t="s">
        <v>102</v>
      </c>
      <c r="BP18" s="547" t="s">
        <v>102</v>
      </c>
      <c r="BQ18" s="547" t="s">
        <v>102</v>
      </c>
      <c r="BR18" s="547" t="s">
        <v>102</v>
      </c>
      <c r="BS18" s="547" t="s">
        <v>102</v>
      </c>
      <c r="BT18" s="547" t="s">
        <v>102</v>
      </c>
      <c r="BU18" s="547" t="s">
        <v>102</v>
      </c>
      <c r="BV18" s="547" t="s">
        <v>102</v>
      </c>
      <c r="BW18" s="547" t="s">
        <v>102</v>
      </c>
      <c r="BX18" s="547" t="s">
        <v>102</v>
      </c>
      <c r="BY18" s="547" t="s">
        <v>102</v>
      </c>
      <c r="BZ18" s="547" t="s">
        <v>102</v>
      </c>
      <c r="CA18" s="547" t="s">
        <v>102</v>
      </c>
      <c r="CB18" s="547" t="s">
        <v>102</v>
      </c>
      <c r="CC18" s="547" t="s">
        <v>102</v>
      </c>
      <c r="CD18" s="547" t="s">
        <v>102</v>
      </c>
      <c r="CE18" s="547" t="s">
        <v>102</v>
      </c>
      <c r="CF18" s="547" t="s">
        <v>102</v>
      </c>
      <c r="CG18" s="547" t="s">
        <v>102</v>
      </c>
      <c r="CH18" s="547" t="s">
        <v>102</v>
      </c>
      <c r="CI18" s="547" t="s">
        <v>102</v>
      </c>
      <c r="CJ18" s="547" t="s">
        <v>102</v>
      </c>
      <c r="CK18" s="547" t="s">
        <v>102</v>
      </c>
      <c r="CL18" s="547" t="s">
        <v>102</v>
      </c>
      <c r="CM18" s="547" t="s">
        <v>102</v>
      </c>
      <c r="CN18" s="547" t="s">
        <v>102</v>
      </c>
      <c r="CO18" s="547" t="s">
        <v>102</v>
      </c>
      <c r="CP18" s="547" t="s">
        <v>102</v>
      </c>
      <c r="CQ18" s="547" t="s">
        <v>102</v>
      </c>
      <c r="CR18" s="547" t="s">
        <v>102</v>
      </c>
      <c r="CS18" s="547" t="s">
        <v>102</v>
      </c>
      <c r="CT18" s="547" t="s">
        <v>102</v>
      </c>
      <c r="CU18" s="547" t="s">
        <v>102</v>
      </c>
      <c r="CV18" s="547" t="s">
        <v>102</v>
      </c>
      <c r="CW18" s="547" t="s">
        <v>102</v>
      </c>
      <c r="CX18" s="547" t="s">
        <v>102</v>
      </c>
      <c r="CY18" s="547" t="s">
        <v>102</v>
      </c>
      <c r="CZ18" s="547" t="s">
        <v>102</v>
      </c>
      <c r="DA18" s="547" t="s">
        <v>102</v>
      </c>
      <c r="DB18" s="547" t="s">
        <v>102</v>
      </c>
      <c r="DC18" s="547" t="s">
        <v>102</v>
      </c>
      <c r="DD18" s="547" t="s">
        <v>102</v>
      </c>
      <c r="DE18" s="547" t="s">
        <v>102</v>
      </c>
      <c r="DF18" s="547" t="s">
        <v>102</v>
      </c>
      <c r="DG18" s="547" t="s">
        <v>102</v>
      </c>
      <c r="DH18" s="547" t="s">
        <v>102</v>
      </c>
      <c r="DI18" s="547" t="s">
        <v>102</v>
      </c>
      <c r="DJ18" s="547" t="s">
        <v>102</v>
      </c>
      <c r="DK18" s="547" t="s">
        <v>102</v>
      </c>
      <c r="DL18" s="547" t="s">
        <v>102</v>
      </c>
      <c r="DM18" s="547" t="s">
        <v>102</v>
      </c>
      <c r="DN18" s="547" t="s">
        <v>102</v>
      </c>
      <c r="DO18" s="547" t="s">
        <v>102</v>
      </c>
      <c r="DP18" s="547" t="s">
        <v>102</v>
      </c>
      <c r="DQ18" s="547" t="s">
        <v>102</v>
      </c>
      <c r="DR18" s="547" t="s">
        <v>102</v>
      </c>
      <c r="DS18" s="547" t="s">
        <v>102</v>
      </c>
      <c r="DT18" s="547" t="s">
        <v>102</v>
      </c>
      <c r="DU18" s="547" t="s">
        <v>102</v>
      </c>
      <c r="DV18" s="547" t="s">
        <v>102</v>
      </c>
      <c r="DW18" s="547" t="s">
        <v>102</v>
      </c>
      <c r="DX18" s="547" t="s">
        <v>102</v>
      </c>
      <c r="DY18" s="547" t="s">
        <v>102</v>
      </c>
      <c r="DZ18" s="547" t="s">
        <v>102</v>
      </c>
      <c r="EA18" s="547" t="s">
        <v>102</v>
      </c>
      <c r="EB18" s="547" t="s">
        <v>102</v>
      </c>
      <c r="EC18" s="547" t="s">
        <v>102</v>
      </c>
      <c r="ED18" s="547" t="s">
        <v>102</v>
      </c>
      <c r="EE18" s="547" t="s">
        <v>102</v>
      </c>
      <c r="EF18" s="547" t="s">
        <v>102</v>
      </c>
      <c r="EG18" s="547" t="s">
        <v>102</v>
      </c>
      <c r="EH18" s="547" t="s">
        <v>102</v>
      </c>
      <c r="EI18" s="547" t="s">
        <v>102</v>
      </c>
      <c r="EJ18" s="547" t="s">
        <v>102</v>
      </c>
      <c r="EK18" s="547" t="s">
        <v>102</v>
      </c>
      <c r="EL18" s="547" t="s">
        <v>102</v>
      </c>
      <c r="EM18" s="547" t="s">
        <v>102</v>
      </c>
      <c r="EN18" s="547" t="s">
        <v>102</v>
      </c>
      <c r="EO18" s="547" t="s">
        <v>102</v>
      </c>
      <c r="EP18" s="547" t="s">
        <v>102</v>
      </c>
      <c r="EQ18" s="547" t="s">
        <v>102</v>
      </c>
      <c r="ER18" s="547" t="s">
        <v>102</v>
      </c>
      <c r="ES18" s="547" t="s">
        <v>102</v>
      </c>
      <c r="ET18" s="547" t="s">
        <v>102</v>
      </c>
      <c r="EU18" s="547" t="s">
        <v>102</v>
      </c>
      <c r="EV18" s="547" t="s">
        <v>102</v>
      </c>
      <c r="EW18" s="547" t="s">
        <v>102</v>
      </c>
      <c r="EX18" s="547" t="s">
        <v>102</v>
      </c>
      <c r="EY18" s="547" t="s">
        <v>102</v>
      </c>
      <c r="EZ18" s="547" t="s">
        <v>102</v>
      </c>
      <c r="FA18" s="547" t="s">
        <v>102</v>
      </c>
      <c r="FB18" s="547" t="s">
        <v>102</v>
      </c>
      <c r="FC18" s="547" t="s">
        <v>102</v>
      </c>
      <c r="FD18" s="547" t="s">
        <v>102</v>
      </c>
      <c r="FE18" s="547" t="s">
        <v>102</v>
      </c>
      <c r="FF18" s="547" t="s">
        <v>102</v>
      </c>
      <c r="FG18" s="547" t="s">
        <v>102</v>
      </c>
      <c r="FH18" s="547" t="s">
        <v>102</v>
      </c>
      <c r="FI18" s="547" t="s">
        <v>102</v>
      </c>
      <c r="FJ18" s="547" t="s">
        <v>102</v>
      </c>
      <c r="FK18" s="547" t="s">
        <v>102</v>
      </c>
      <c r="FL18" s="547" t="s">
        <v>102</v>
      </c>
      <c r="FM18" s="547" t="s">
        <v>102</v>
      </c>
      <c r="FN18" s="547" t="s">
        <v>102</v>
      </c>
      <c r="FO18" s="547" t="s">
        <v>102</v>
      </c>
    </row>
    <row r="19" spans="1:171" x14ac:dyDescent="0.15">
      <c r="A19" s="547">
        <v>4064423</v>
      </c>
      <c r="B19" s="547">
        <v>0</v>
      </c>
      <c r="C19" s="547" t="s">
        <v>102</v>
      </c>
      <c r="D19" s="547" t="s">
        <v>102</v>
      </c>
      <c r="E19" s="547" t="s">
        <v>102</v>
      </c>
      <c r="F19" s="547" t="s">
        <v>102</v>
      </c>
      <c r="G19" s="547" t="s">
        <v>102</v>
      </c>
      <c r="H19" s="547" t="s">
        <v>102</v>
      </c>
      <c r="I19" s="547" t="s">
        <v>102</v>
      </c>
      <c r="J19" s="547" t="s">
        <v>102</v>
      </c>
      <c r="K19" s="547" t="s">
        <v>102</v>
      </c>
      <c r="L19" s="547" t="s">
        <v>102</v>
      </c>
      <c r="M19" s="547" t="s">
        <v>102</v>
      </c>
      <c r="N19" s="547" t="s">
        <v>102</v>
      </c>
      <c r="O19" s="547" t="s">
        <v>102</v>
      </c>
      <c r="P19" s="547" t="s">
        <v>102</v>
      </c>
      <c r="Q19" s="547" t="s">
        <v>102</v>
      </c>
      <c r="R19" s="547" t="s">
        <v>102</v>
      </c>
      <c r="S19" s="547" t="s">
        <v>102</v>
      </c>
      <c r="T19" s="547" t="s">
        <v>102</v>
      </c>
      <c r="U19" s="547" t="s">
        <v>102</v>
      </c>
      <c r="V19" s="547" t="s">
        <v>102</v>
      </c>
      <c r="W19" s="547" t="s">
        <v>102</v>
      </c>
      <c r="X19" s="547" t="s">
        <v>102</v>
      </c>
      <c r="Y19" s="547" t="s">
        <v>102</v>
      </c>
      <c r="Z19" s="547" t="s">
        <v>102</v>
      </c>
      <c r="AA19" s="547" t="s">
        <v>102</v>
      </c>
      <c r="AB19" s="547" t="s">
        <v>102</v>
      </c>
      <c r="AC19" s="547" t="s">
        <v>102</v>
      </c>
      <c r="AD19" s="547" t="s">
        <v>102</v>
      </c>
      <c r="AE19" s="547" t="s">
        <v>102</v>
      </c>
      <c r="AF19" s="547" t="s">
        <v>102</v>
      </c>
      <c r="AG19" s="547" t="s">
        <v>102</v>
      </c>
      <c r="AH19" s="547" t="s">
        <v>102</v>
      </c>
      <c r="AI19" s="547" t="s">
        <v>102</v>
      </c>
      <c r="AJ19" s="547" t="s">
        <v>102</v>
      </c>
      <c r="AK19" s="547" t="s">
        <v>102</v>
      </c>
      <c r="AL19" s="547" t="s">
        <v>102</v>
      </c>
      <c r="AM19" s="547" t="s">
        <v>102</v>
      </c>
      <c r="AN19" s="547" t="s">
        <v>102</v>
      </c>
      <c r="AO19" s="547" t="s">
        <v>102</v>
      </c>
      <c r="AP19" s="547" t="s">
        <v>102</v>
      </c>
      <c r="AQ19" s="547" t="s">
        <v>102</v>
      </c>
      <c r="AR19" s="547" t="s">
        <v>102</v>
      </c>
      <c r="AS19" s="547" t="s">
        <v>102</v>
      </c>
      <c r="AT19" s="547" t="s">
        <v>102</v>
      </c>
      <c r="AU19" s="547" t="s">
        <v>102</v>
      </c>
      <c r="AV19" s="547" t="s">
        <v>102</v>
      </c>
      <c r="AW19" s="547" t="s">
        <v>102</v>
      </c>
      <c r="AX19" s="547" t="s">
        <v>102</v>
      </c>
      <c r="AY19" s="547" t="s">
        <v>102</v>
      </c>
      <c r="AZ19" s="547" t="s">
        <v>102</v>
      </c>
      <c r="BA19" s="547" t="s">
        <v>102</v>
      </c>
      <c r="BB19" s="547" t="s">
        <v>102</v>
      </c>
      <c r="BC19" s="547" t="s">
        <v>102</v>
      </c>
      <c r="BD19" s="547" t="s">
        <v>102</v>
      </c>
      <c r="BE19" s="547" t="s">
        <v>102</v>
      </c>
      <c r="BF19" s="547" t="s">
        <v>102</v>
      </c>
      <c r="BG19" s="547" t="s">
        <v>102</v>
      </c>
      <c r="BH19" s="547" t="s">
        <v>102</v>
      </c>
      <c r="BI19" s="547" t="s">
        <v>102</v>
      </c>
      <c r="BJ19" s="547" t="s">
        <v>102</v>
      </c>
      <c r="BK19" s="547" t="s">
        <v>102</v>
      </c>
      <c r="BL19" s="547" t="s">
        <v>102</v>
      </c>
      <c r="BM19" s="547" t="s">
        <v>102</v>
      </c>
      <c r="BN19" s="547" t="s">
        <v>102</v>
      </c>
      <c r="BO19" s="547" t="s">
        <v>102</v>
      </c>
      <c r="BP19" s="547" t="s">
        <v>102</v>
      </c>
      <c r="BQ19" s="547" t="s">
        <v>102</v>
      </c>
      <c r="BR19" s="547" t="s">
        <v>102</v>
      </c>
      <c r="BS19" s="547" t="s">
        <v>102</v>
      </c>
      <c r="BT19" s="547" t="s">
        <v>102</v>
      </c>
      <c r="BU19" s="547" t="s">
        <v>102</v>
      </c>
      <c r="BV19" s="547" t="s">
        <v>102</v>
      </c>
      <c r="BW19" s="547" t="s">
        <v>102</v>
      </c>
      <c r="BX19" s="547" t="s">
        <v>102</v>
      </c>
      <c r="BY19" s="547" t="s">
        <v>102</v>
      </c>
      <c r="BZ19" s="547" t="s">
        <v>102</v>
      </c>
      <c r="CA19" s="547" t="s">
        <v>102</v>
      </c>
      <c r="CB19" s="547" t="s">
        <v>102</v>
      </c>
      <c r="CC19" s="547" t="s">
        <v>102</v>
      </c>
      <c r="CD19" s="547" t="s">
        <v>102</v>
      </c>
      <c r="CE19" s="547" t="s">
        <v>102</v>
      </c>
      <c r="CF19" s="547" t="s">
        <v>102</v>
      </c>
      <c r="CG19" s="547" t="s">
        <v>102</v>
      </c>
      <c r="CH19" s="547" t="s">
        <v>102</v>
      </c>
      <c r="CI19" s="547" t="s">
        <v>102</v>
      </c>
      <c r="CJ19" s="547" t="s">
        <v>102</v>
      </c>
      <c r="CK19" s="547" t="s">
        <v>102</v>
      </c>
      <c r="CL19" s="547" t="s">
        <v>102</v>
      </c>
      <c r="CM19" s="547" t="s">
        <v>102</v>
      </c>
      <c r="CN19" s="547" t="s">
        <v>102</v>
      </c>
      <c r="CO19" s="547" t="s">
        <v>102</v>
      </c>
      <c r="CP19" s="547" t="s">
        <v>102</v>
      </c>
      <c r="CQ19" s="547" t="s">
        <v>102</v>
      </c>
      <c r="CR19" s="547" t="s">
        <v>102</v>
      </c>
      <c r="CS19" s="547" t="s">
        <v>102</v>
      </c>
      <c r="CT19" s="547" t="s">
        <v>102</v>
      </c>
      <c r="CU19" s="547" t="s">
        <v>102</v>
      </c>
      <c r="CV19" s="547" t="s">
        <v>102</v>
      </c>
      <c r="CW19" s="547" t="s">
        <v>102</v>
      </c>
      <c r="CX19" s="547" t="s">
        <v>102</v>
      </c>
      <c r="CY19" s="547" t="s">
        <v>102</v>
      </c>
      <c r="CZ19" s="547" t="s">
        <v>102</v>
      </c>
      <c r="DA19" s="547" t="s">
        <v>102</v>
      </c>
      <c r="DB19" s="547" t="s">
        <v>102</v>
      </c>
      <c r="DC19" s="547" t="s">
        <v>102</v>
      </c>
      <c r="DD19" s="547" t="s">
        <v>102</v>
      </c>
      <c r="DE19" s="547" t="s">
        <v>102</v>
      </c>
      <c r="DF19" s="547" t="s">
        <v>102</v>
      </c>
      <c r="DG19" s="547" t="s">
        <v>102</v>
      </c>
      <c r="DH19" s="547" t="s">
        <v>102</v>
      </c>
      <c r="DI19" s="547" t="s">
        <v>102</v>
      </c>
      <c r="DJ19" s="547" t="s">
        <v>102</v>
      </c>
      <c r="DK19" s="547" t="s">
        <v>102</v>
      </c>
      <c r="DL19" s="547" t="s">
        <v>102</v>
      </c>
      <c r="DM19" s="547" t="s">
        <v>102</v>
      </c>
      <c r="DN19" s="547" t="s">
        <v>102</v>
      </c>
      <c r="DO19" s="547" t="s">
        <v>102</v>
      </c>
      <c r="DP19" s="547" t="s">
        <v>102</v>
      </c>
      <c r="DQ19" s="547" t="s">
        <v>102</v>
      </c>
      <c r="DR19" s="547" t="s">
        <v>102</v>
      </c>
      <c r="DS19" s="547" t="s">
        <v>102</v>
      </c>
      <c r="DT19" s="547" t="s">
        <v>102</v>
      </c>
      <c r="DU19" s="547" t="s">
        <v>102</v>
      </c>
      <c r="DV19" s="547" t="s">
        <v>102</v>
      </c>
      <c r="DW19" s="547" t="s">
        <v>102</v>
      </c>
      <c r="DX19" s="547" t="s">
        <v>102</v>
      </c>
      <c r="DY19" s="547" t="s">
        <v>102</v>
      </c>
      <c r="DZ19" s="547" t="s">
        <v>102</v>
      </c>
      <c r="EA19" s="547" t="s">
        <v>102</v>
      </c>
      <c r="EB19" s="547" t="s">
        <v>102</v>
      </c>
      <c r="EC19" s="547" t="s">
        <v>102</v>
      </c>
      <c r="ED19" s="547" t="s">
        <v>102</v>
      </c>
      <c r="EE19" s="547" t="s">
        <v>102</v>
      </c>
      <c r="EF19" s="547" t="s">
        <v>102</v>
      </c>
      <c r="EG19" s="547" t="s">
        <v>102</v>
      </c>
      <c r="EH19" s="547" t="s">
        <v>102</v>
      </c>
      <c r="EI19" s="547" t="s">
        <v>102</v>
      </c>
      <c r="EJ19" s="547" t="s">
        <v>102</v>
      </c>
      <c r="EK19" s="547" t="s">
        <v>102</v>
      </c>
      <c r="EL19" s="547" t="s">
        <v>102</v>
      </c>
      <c r="EM19" s="547" t="s">
        <v>102</v>
      </c>
      <c r="EN19" s="547" t="s">
        <v>102</v>
      </c>
      <c r="EO19" s="547" t="s">
        <v>102</v>
      </c>
      <c r="EP19" s="547" t="s">
        <v>102</v>
      </c>
      <c r="EQ19" s="547" t="s">
        <v>102</v>
      </c>
      <c r="ER19" s="547" t="s">
        <v>102</v>
      </c>
      <c r="ES19" s="547" t="s">
        <v>102</v>
      </c>
      <c r="ET19" s="547" t="s">
        <v>102</v>
      </c>
      <c r="EU19" s="547" t="s">
        <v>102</v>
      </c>
      <c r="EV19" s="547" t="s">
        <v>102</v>
      </c>
      <c r="EW19" s="547" t="s">
        <v>102</v>
      </c>
      <c r="EX19" s="547" t="s">
        <v>102</v>
      </c>
      <c r="EY19" s="547" t="s">
        <v>102</v>
      </c>
      <c r="EZ19" s="547" t="s">
        <v>102</v>
      </c>
      <c r="FA19" s="547" t="s">
        <v>102</v>
      </c>
      <c r="FB19" s="547" t="s">
        <v>102</v>
      </c>
      <c r="FC19" s="547" t="s">
        <v>102</v>
      </c>
      <c r="FD19" s="547" t="s">
        <v>102</v>
      </c>
      <c r="FE19" s="547" t="s">
        <v>102</v>
      </c>
      <c r="FF19" s="547" t="s">
        <v>102</v>
      </c>
      <c r="FG19" s="547" t="s">
        <v>102</v>
      </c>
      <c r="FH19" s="547" t="s">
        <v>102</v>
      </c>
      <c r="FI19" s="547" t="s">
        <v>102</v>
      </c>
      <c r="FJ19" s="547" t="s">
        <v>102</v>
      </c>
      <c r="FK19" s="547" t="s">
        <v>102</v>
      </c>
      <c r="FL19" s="547" t="s">
        <v>102</v>
      </c>
      <c r="FM19" s="547" t="s">
        <v>102</v>
      </c>
      <c r="FN19" s="547" t="s">
        <v>102</v>
      </c>
      <c r="FO19" s="547" t="s">
        <v>102</v>
      </c>
    </row>
    <row r="20" spans="1:171" x14ac:dyDescent="0.15">
      <c r="A20" s="547">
        <v>4064423</v>
      </c>
      <c r="B20" s="547">
        <v>0</v>
      </c>
      <c r="C20" s="547" t="s">
        <v>102</v>
      </c>
      <c r="D20" s="547" t="s">
        <v>102</v>
      </c>
      <c r="E20" s="547" t="s">
        <v>102</v>
      </c>
      <c r="F20" s="547" t="s">
        <v>102</v>
      </c>
      <c r="G20" s="547" t="s">
        <v>102</v>
      </c>
      <c r="H20" s="547" t="s">
        <v>102</v>
      </c>
      <c r="I20" s="547" t="s">
        <v>102</v>
      </c>
      <c r="J20" s="547" t="s">
        <v>102</v>
      </c>
      <c r="K20" s="547" t="s">
        <v>102</v>
      </c>
      <c r="L20" s="547" t="s">
        <v>102</v>
      </c>
      <c r="M20" s="547" t="s">
        <v>102</v>
      </c>
      <c r="N20" s="547" t="s">
        <v>102</v>
      </c>
      <c r="O20" s="547" t="s">
        <v>102</v>
      </c>
      <c r="P20" s="547" t="s">
        <v>102</v>
      </c>
      <c r="Q20" s="547" t="s">
        <v>102</v>
      </c>
      <c r="R20" s="547" t="s">
        <v>102</v>
      </c>
      <c r="S20" s="547" t="s">
        <v>102</v>
      </c>
      <c r="T20" s="547" t="s">
        <v>102</v>
      </c>
      <c r="U20" s="547" t="s">
        <v>102</v>
      </c>
      <c r="V20" s="547" t="s">
        <v>102</v>
      </c>
      <c r="W20" s="547" t="s">
        <v>102</v>
      </c>
      <c r="X20" s="547" t="s">
        <v>102</v>
      </c>
      <c r="Y20" s="547" t="s">
        <v>102</v>
      </c>
      <c r="Z20" s="547" t="s">
        <v>102</v>
      </c>
      <c r="AA20" s="547" t="s">
        <v>102</v>
      </c>
      <c r="AB20" s="547" t="s">
        <v>102</v>
      </c>
      <c r="AC20" s="547" t="s">
        <v>102</v>
      </c>
      <c r="AD20" s="547" t="s">
        <v>102</v>
      </c>
      <c r="AE20" s="547" t="s">
        <v>102</v>
      </c>
      <c r="AF20" s="547" t="s">
        <v>102</v>
      </c>
      <c r="AG20" s="547" t="s">
        <v>102</v>
      </c>
      <c r="AH20" s="547" t="s">
        <v>102</v>
      </c>
      <c r="AI20" s="547" t="s">
        <v>102</v>
      </c>
      <c r="AJ20" s="547" t="s">
        <v>102</v>
      </c>
      <c r="AK20" s="547" t="s">
        <v>102</v>
      </c>
      <c r="AL20" s="547" t="s">
        <v>102</v>
      </c>
      <c r="AM20" s="547" t="s">
        <v>102</v>
      </c>
      <c r="AN20" s="547" t="s">
        <v>102</v>
      </c>
      <c r="AO20" s="547" t="s">
        <v>102</v>
      </c>
      <c r="AP20" s="547" t="s">
        <v>102</v>
      </c>
      <c r="AQ20" s="547" t="s">
        <v>102</v>
      </c>
      <c r="AR20" s="547" t="s">
        <v>102</v>
      </c>
      <c r="AS20" s="547" t="s">
        <v>102</v>
      </c>
      <c r="AT20" s="547" t="s">
        <v>102</v>
      </c>
      <c r="AU20" s="547" t="s">
        <v>102</v>
      </c>
      <c r="AV20" s="547" t="s">
        <v>102</v>
      </c>
      <c r="AW20" s="547" t="s">
        <v>102</v>
      </c>
      <c r="AX20" s="547" t="s">
        <v>102</v>
      </c>
      <c r="AY20" s="547" t="s">
        <v>102</v>
      </c>
      <c r="AZ20" s="547" t="s">
        <v>102</v>
      </c>
      <c r="BA20" s="547" t="s">
        <v>102</v>
      </c>
      <c r="BB20" s="547" t="s">
        <v>102</v>
      </c>
      <c r="BC20" s="547" t="s">
        <v>102</v>
      </c>
      <c r="BD20" s="547" t="s">
        <v>102</v>
      </c>
      <c r="BE20" s="547" t="s">
        <v>102</v>
      </c>
      <c r="BF20" s="547" t="s">
        <v>102</v>
      </c>
      <c r="BG20" s="547" t="s">
        <v>102</v>
      </c>
      <c r="BH20" s="547" t="s">
        <v>102</v>
      </c>
      <c r="BI20" s="547" t="s">
        <v>102</v>
      </c>
      <c r="BJ20" s="547" t="s">
        <v>102</v>
      </c>
      <c r="BK20" s="547" t="s">
        <v>102</v>
      </c>
      <c r="BL20" s="547" t="s">
        <v>102</v>
      </c>
      <c r="BM20" s="547" t="s">
        <v>102</v>
      </c>
      <c r="BN20" s="547" t="s">
        <v>102</v>
      </c>
      <c r="BO20" s="547" t="s">
        <v>102</v>
      </c>
      <c r="BP20" s="547" t="s">
        <v>102</v>
      </c>
      <c r="BQ20" s="547" t="s">
        <v>102</v>
      </c>
      <c r="BR20" s="547" t="s">
        <v>102</v>
      </c>
      <c r="BS20" s="547" t="s">
        <v>102</v>
      </c>
      <c r="BT20" s="547" t="s">
        <v>102</v>
      </c>
      <c r="BU20" s="547" t="s">
        <v>102</v>
      </c>
      <c r="BV20" s="547" t="s">
        <v>102</v>
      </c>
      <c r="BW20" s="547" t="s">
        <v>102</v>
      </c>
      <c r="BX20" s="547" t="s">
        <v>102</v>
      </c>
      <c r="BY20" s="547" t="s">
        <v>102</v>
      </c>
      <c r="BZ20" s="547" t="s">
        <v>102</v>
      </c>
      <c r="CA20" s="547" t="s">
        <v>102</v>
      </c>
      <c r="CB20" s="547" t="s">
        <v>102</v>
      </c>
      <c r="CC20" s="547" t="s">
        <v>102</v>
      </c>
      <c r="CD20" s="547" t="s">
        <v>102</v>
      </c>
      <c r="CE20" s="547" t="s">
        <v>102</v>
      </c>
      <c r="CF20" s="547" t="s">
        <v>102</v>
      </c>
      <c r="CG20" s="547" t="s">
        <v>102</v>
      </c>
      <c r="CH20" s="547" t="s">
        <v>102</v>
      </c>
      <c r="CI20" s="547" t="s">
        <v>102</v>
      </c>
      <c r="CJ20" s="547" t="s">
        <v>102</v>
      </c>
      <c r="CK20" s="547" t="s">
        <v>102</v>
      </c>
      <c r="CL20" s="547" t="s">
        <v>102</v>
      </c>
      <c r="CM20" s="547" t="s">
        <v>102</v>
      </c>
      <c r="CN20" s="547" t="s">
        <v>102</v>
      </c>
      <c r="CO20" s="547" t="s">
        <v>102</v>
      </c>
      <c r="CP20" s="547" t="s">
        <v>102</v>
      </c>
      <c r="CQ20" s="547" t="s">
        <v>102</v>
      </c>
      <c r="CR20" s="547" t="s">
        <v>102</v>
      </c>
      <c r="CS20" s="547" t="s">
        <v>102</v>
      </c>
      <c r="CT20" s="547" t="s">
        <v>102</v>
      </c>
      <c r="CU20" s="547" t="s">
        <v>102</v>
      </c>
      <c r="CV20" s="547" t="s">
        <v>102</v>
      </c>
      <c r="CW20" s="547" t="s">
        <v>102</v>
      </c>
      <c r="CX20" s="547" t="s">
        <v>102</v>
      </c>
      <c r="CY20" s="547" t="s">
        <v>102</v>
      </c>
      <c r="CZ20" s="547" t="s">
        <v>102</v>
      </c>
      <c r="DA20" s="547" t="s">
        <v>102</v>
      </c>
      <c r="DB20" s="547" t="s">
        <v>102</v>
      </c>
      <c r="DC20" s="547" t="s">
        <v>102</v>
      </c>
      <c r="DD20" s="547" t="s">
        <v>102</v>
      </c>
      <c r="DE20" s="547" t="s">
        <v>102</v>
      </c>
      <c r="DF20" s="547" t="s">
        <v>102</v>
      </c>
      <c r="DG20" s="547" t="s">
        <v>102</v>
      </c>
      <c r="DH20" s="547" t="s">
        <v>102</v>
      </c>
      <c r="DI20" s="547" t="s">
        <v>102</v>
      </c>
      <c r="DJ20" s="547" t="s">
        <v>102</v>
      </c>
      <c r="DK20" s="547" t="s">
        <v>102</v>
      </c>
      <c r="DL20" s="547" t="s">
        <v>102</v>
      </c>
      <c r="DM20" s="547" t="s">
        <v>102</v>
      </c>
      <c r="DN20" s="547" t="s">
        <v>102</v>
      </c>
      <c r="DO20" s="547" t="s">
        <v>102</v>
      </c>
      <c r="DP20" s="547" t="s">
        <v>102</v>
      </c>
      <c r="DQ20" s="547" t="s">
        <v>102</v>
      </c>
      <c r="DR20" s="547" t="s">
        <v>102</v>
      </c>
      <c r="DS20" s="547" t="s">
        <v>102</v>
      </c>
      <c r="DT20" s="547" t="s">
        <v>102</v>
      </c>
      <c r="DU20" s="547" t="s">
        <v>102</v>
      </c>
      <c r="DV20" s="547" t="s">
        <v>102</v>
      </c>
      <c r="DW20" s="547" t="s">
        <v>102</v>
      </c>
      <c r="DX20" s="547" t="s">
        <v>102</v>
      </c>
      <c r="DY20" s="547" t="s">
        <v>102</v>
      </c>
      <c r="DZ20" s="547" t="s">
        <v>102</v>
      </c>
      <c r="EA20" s="547" t="s">
        <v>102</v>
      </c>
      <c r="EB20" s="547" t="s">
        <v>102</v>
      </c>
      <c r="EC20" s="547" t="s">
        <v>102</v>
      </c>
      <c r="ED20" s="547" t="s">
        <v>102</v>
      </c>
      <c r="EE20" s="547" t="s">
        <v>102</v>
      </c>
      <c r="EF20" s="547" t="s">
        <v>102</v>
      </c>
      <c r="EG20" s="547" t="s">
        <v>102</v>
      </c>
      <c r="EH20" s="547" t="s">
        <v>102</v>
      </c>
      <c r="EI20" s="547" t="s">
        <v>102</v>
      </c>
      <c r="EJ20" s="547" t="s">
        <v>102</v>
      </c>
      <c r="EK20" s="547" t="s">
        <v>102</v>
      </c>
      <c r="EL20" s="547" t="s">
        <v>102</v>
      </c>
      <c r="EM20" s="547" t="s">
        <v>102</v>
      </c>
      <c r="EN20" s="547" t="s">
        <v>102</v>
      </c>
      <c r="EO20" s="547" t="s">
        <v>102</v>
      </c>
      <c r="EP20" s="547" t="s">
        <v>102</v>
      </c>
      <c r="EQ20" s="547" t="s">
        <v>102</v>
      </c>
      <c r="ER20" s="547" t="s">
        <v>102</v>
      </c>
      <c r="ES20" s="547" t="s">
        <v>102</v>
      </c>
      <c r="ET20" s="547" t="s">
        <v>102</v>
      </c>
      <c r="EU20" s="547" t="s">
        <v>102</v>
      </c>
      <c r="EV20" s="547" t="s">
        <v>102</v>
      </c>
      <c r="EW20" s="547" t="s">
        <v>102</v>
      </c>
      <c r="EX20" s="547" t="s">
        <v>102</v>
      </c>
      <c r="EY20" s="547" t="s">
        <v>102</v>
      </c>
      <c r="EZ20" s="547" t="s">
        <v>102</v>
      </c>
      <c r="FA20" s="547" t="s">
        <v>102</v>
      </c>
      <c r="FB20" s="547" t="s">
        <v>102</v>
      </c>
      <c r="FC20" s="547" t="s">
        <v>102</v>
      </c>
      <c r="FD20" s="547" t="s">
        <v>102</v>
      </c>
      <c r="FE20" s="547" t="s">
        <v>102</v>
      </c>
      <c r="FF20" s="547" t="s">
        <v>102</v>
      </c>
      <c r="FG20" s="547" t="s">
        <v>102</v>
      </c>
      <c r="FH20" s="547" t="s">
        <v>102</v>
      </c>
      <c r="FI20" s="547" t="s">
        <v>102</v>
      </c>
      <c r="FJ20" s="547" t="s">
        <v>102</v>
      </c>
      <c r="FK20" s="547" t="s">
        <v>102</v>
      </c>
      <c r="FL20" s="547" t="s">
        <v>102</v>
      </c>
      <c r="FM20" s="547" t="s">
        <v>102</v>
      </c>
      <c r="FN20" s="547" t="s">
        <v>102</v>
      </c>
      <c r="FO20" s="547" t="s">
        <v>102</v>
      </c>
    </row>
    <row r="21" spans="1:171" x14ac:dyDescent="0.15">
      <c r="A21" s="547">
        <v>4059688</v>
      </c>
      <c r="B21" s="547">
        <v>0</v>
      </c>
      <c r="C21" s="547" t="s">
        <v>102</v>
      </c>
      <c r="D21" s="547" t="s">
        <v>102</v>
      </c>
      <c r="E21" s="547" t="s">
        <v>102</v>
      </c>
      <c r="F21" s="547" t="s">
        <v>102</v>
      </c>
      <c r="G21" s="547" t="s">
        <v>102</v>
      </c>
      <c r="H21" s="547" t="s">
        <v>102</v>
      </c>
      <c r="I21" s="547" t="s">
        <v>102</v>
      </c>
      <c r="J21" s="547" t="s">
        <v>102</v>
      </c>
      <c r="K21" s="547" t="s">
        <v>102</v>
      </c>
      <c r="L21" s="547" t="s">
        <v>102</v>
      </c>
      <c r="M21" s="547" t="s">
        <v>102</v>
      </c>
      <c r="N21" s="547" t="s">
        <v>102</v>
      </c>
      <c r="O21" s="547" t="s">
        <v>102</v>
      </c>
      <c r="P21" s="547" t="s">
        <v>102</v>
      </c>
      <c r="Q21" s="547" t="s">
        <v>102</v>
      </c>
      <c r="R21" s="547" t="s">
        <v>102</v>
      </c>
      <c r="S21" s="547" t="s">
        <v>102</v>
      </c>
      <c r="T21" s="547" t="s">
        <v>102</v>
      </c>
      <c r="U21" s="547" t="s">
        <v>102</v>
      </c>
      <c r="V21" s="547" t="s">
        <v>102</v>
      </c>
      <c r="W21" s="547" t="s">
        <v>102</v>
      </c>
      <c r="X21" s="547" t="s">
        <v>102</v>
      </c>
      <c r="Y21" s="547" t="s">
        <v>102</v>
      </c>
      <c r="Z21" s="547" t="s">
        <v>102</v>
      </c>
      <c r="AA21" s="547" t="s">
        <v>102</v>
      </c>
      <c r="AB21" s="547" t="s">
        <v>102</v>
      </c>
      <c r="AC21" s="547" t="s">
        <v>102</v>
      </c>
      <c r="AD21" s="547" t="s">
        <v>102</v>
      </c>
      <c r="AE21" s="547" t="s">
        <v>102</v>
      </c>
      <c r="AF21" s="547" t="s">
        <v>102</v>
      </c>
      <c r="AG21" s="547" t="s">
        <v>102</v>
      </c>
      <c r="AH21" s="547" t="s">
        <v>102</v>
      </c>
      <c r="AI21" s="547" t="s">
        <v>102</v>
      </c>
      <c r="AJ21" s="547" t="s">
        <v>102</v>
      </c>
      <c r="AK21" s="547" t="s">
        <v>102</v>
      </c>
      <c r="AL21" s="547" t="s">
        <v>102</v>
      </c>
      <c r="AM21" s="547" t="s">
        <v>102</v>
      </c>
      <c r="AN21" s="547" t="s">
        <v>102</v>
      </c>
      <c r="AO21" s="547" t="s">
        <v>102</v>
      </c>
      <c r="AP21" s="547" t="s">
        <v>102</v>
      </c>
      <c r="AQ21" s="547" t="s">
        <v>102</v>
      </c>
      <c r="AR21" s="547" t="s">
        <v>102</v>
      </c>
      <c r="AS21" s="547" t="s">
        <v>102</v>
      </c>
      <c r="AT21" s="547" t="s">
        <v>102</v>
      </c>
      <c r="AU21" s="547" t="s">
        <v>102</v>
      </c>
      <c r="AV21" s="547" t="s">
        <v>102</v>
      </c>
      <c r="AW21" s="547" t="s">
        <v>102</v>
      </c>
      <c r="AX21" s="547" t="s">
        <v>102</v>
      </c>
      <c r="AY21" s="547" t="s">
        <v>102</v>
      </c>
      <c r="AZ21" s="547" t="s">
        <v>102</v>
      </c>
      <c r="BA21" s="547" t="s">
        <v>102</v>
      </c>
      <c r="BB21" s="547" t="s">
        <v>102</v>
      </c>
      <c r="BC21" s="547" t="s">
        <v>102</v>
      </c>
      <c r="BD21" s="547" t="s">
        <v>102</v>
      </c>
      <c r="BE21" s="547" t="s">
        <v>102</v>
      </c>
      <c r="BF21" s="547" t="s">
        <v>102</v>
      </c>
      <c r="BG21" s="547" t="s">
        <v>102</v>
      </c>
      <c r="BH21" s="547" t="s">
        <v>102</v>
      </c>
      <c r="BI21" s="547" t="s">
        <v>102</v>
      </c>
      <c r="BJ21" s="547" t="s">
        <v>102</v>
      </c>
      <c r="BK21" s="547" t="s">
        <v>102</v>
      </c>
      <c r="BL21" s="547" t="s">
        <v>102</v>
      </c>
      <c r="BM21" s="547" t="s">
        <v>102</v>
      </c>
      <c r="BN21" s="547" t="s">
        <v>102</v>
      </c>
      <c r="BO21" s="547" t="s">
        <v>102</v>
      </c>
      <c r="BP21" s="547" t="s">
        <v>102</v>
      </c>
      <c r="BQ21" s="547" t="s">
        <v>102</v>
      </c>
      <c r="BR21" s="547" t="s">
        <v>102</v>
      </c>
      <c r="BS21" s="547" t="s">
        <v>102</v>
      </c>
      <c r="BT21" s="547" t="s">
        <v>102</v>
      </c>
      <c r="BU21" s="547" t="s">
        <v>102</v>
      </c>
      <c r="BV21" s="547" t="s">
        <v>102</v>
      </c>
      <c r="BW21" s="547" t="s">
        <v>102</v>
      </c>
      <c r="BX21" s="547" t="s">
        <v>102</v>
      </c>
      <c r="BY21" s="547" t="s">
        <v>102</v>
      </c>
      <c r="BZ21" s="547" t="s">
        <v>102</v>
      </c>
      <c r="CA21" s="547" t="s">
        <v>102</v>
      </c>
      <c r="CB21" s="547" t="s">
        <v>102</v>
      </c>
      <c r="CC21" s="547" t="s">
        <v>102</v>
      </c>
      <c r="CD21" s="547" t="s">
        <v>102</v>
      </c>
      <c r="CE21" s="547" t="s">
        <v>102</v>
      </c>
      <c r="CF21" s="547" t="s">
        <v>102</v>
      </c>
      <c r="CG21" s="547" t="s">
        <v>102</v>
      </c>
      <c r="CH21" s="547" t="s">
        <v>102</v>
      </c>
      <c r="CI21" s="547" t="s">
        <v>102</v>
      </c>
      <c r="CJ21" s="547" t="s">
        <v>102</v>
      </c>
      <c r="CK21" s="547" t="s">
        <v>102</v>
      </c>
      <c r="CL21" s="547" t="s">
        <v>102</v>
      </c>
      <c r="CM21" s="547" t="s">
        <v>102</v>
      </c>
      <c r="CN21" s="547" t="s">
        <v>102</v>
      </c>
      <c r="CO21" s="547" t="s">
        <v>102</v>
      </c>
      <c r="CP21" s="547" t="s">
        <v>102</v>
      </c>
      <c r="CQ21" s="547" t="s">
        <v>102</v>
      </c>
      <c r="CR21" s="547" t="s">
        <v>102</v>
      </c>
      <c r="CS21" s="547" t="s">
        <v>102</v>
      </c>
      <c r="CT21" s="547" t="s">
        <v>102</v>
      </c>
      <c r="CU21" s="547" t="s">
        <v>102</v>
      </c>
      <c r="CV21" s="547" t="s">
        <v>102</v>
      </c>
      <c r="CW21" s="547" t="s">
        <v>102</v>
      </c>
      <c r="CX21" s="547" t="s">
        <v>102</v>
      </c>
      <c r="CY21" s="547" t="s">
        <v>102</v>
      </c>
      <c r="CZ21" s="547" t="s">
        <v>102</v>
      </c>
      <c r="DA21" s="547" t="s">
        <v>102</v>
      </c>
      <c r="DB21" s="547" t="s">
        <v>102</v>
      </c>
      <c r="DC21" s="547" t="s">
        <v>102</v>
      </c>
      <c r="DD21" s="547" t="s">
        <v>102</v>
      </c>
      <c r="DE21" s="547" t="s">
        <v>102</v>
      </c>
      <c r="DF21" s="547" t="s">
        <v>102</v>
      </c>
      <c r="DG21" s="547" t="s">
        <v>102</v>
      </c>
      <c r="DH21" s="547" t="s">
        <v>102</v>
      </c>
      <c r="DI21" s="547" t="s">
        <v>102</v>
      </c>
      <c r="DJ21" s="547" t="s">
        <v>102</v>
      </c>
      <c r="DK21" s="547" t="s">
        <v>102</v>
      </c>
      <c r="DL21" s="547" t="s">
        <v>102</v>
      </c>
      <c r="DM21" s="547" t="s">
        <v>102</v>
      </c>
      <c r="DN21" s="547" t="s">
        <v>102</v>
      </c>
      <c r="DO21" s="547" t="s">
        <v>102</v>
      </c>
      <c r="DP21" s="547" t="s">
        <v>102</v>
      </c>
      <c r="DQ21" s="547" t="s">
        <v>102</v>
      </c>
      <c r="DR21" s="547" t="s">
        <v>102</v>
      </c>
      <c r="DS21" s="547" t="s">
        <v>102</v>
      </c>
      <c r="DT21" s="547" t="s">
        <v>102</v>
      </c>
      <c r="DU21" s="547" t="s">
        <v>102</v>
      </c>
      <c r="DV21" s="547" t="s">
        <v>102</v>
      </c>
      <c r="DW21" s="547" t="s">
        <v>102</v>
      </c>
      <c r="DX21" s="547" t="s">
        <v>102</v>
      </c>
      <c r="DY21" s="547" t="s">
        <v>102</v>
      </c>
      <c r="DZ21" s="547" t="s">
        <v>102</v>
      </c>
      <c r="EA21" s="547" t="s">
        <v>102</v>
      </c>
      <c r="EB21" s="547" t="s">
        <v>102</v>
      </c>
      <c r="EC21" s="547" t="s">
        <v>102</v>
      </c>
      <c r="ED21" s="547" t="s">
        <v>102</v>
      </c>
      <c r="EE21" s="547" t="s">
        <v>102</v>
      </c>
      <c r="EF21" s="547" t="s">
        <v>102</v>
      </c>
      <c r="EG21" s="547" t="s">
        <v>102</v>
      </c>
      <c r="EH21" s="547" t="s">
        <v>102</v>
      </c>
      <c r="EI21" s="547" t="s">
        <v>102</v>
      </c>
      <c r="EJ21" s="547" t="s">
        <v>102</v>
      </c>
      <c r="EK21" s="547" t="s">
        <v>102</v>
      </c>
      <c r="EL21" s="547" t="s">
        <v>102</v>
      </c>
      <c r="EM21" s="547" t="s">
        <v>102</v>
      </c>
      <c r="EN21" s="547" t="s">
        <v>102</v>
      </c>
      <c r="EO21" s="547" t="s">
        <v>102</v>
      </c>
      <c r="EP21" s="547" t="s">
        <v>102</v>
      </c>
      <c r="EQ21" s="547" t="s">
        <v>102</v>
      </c>
      <c r="ER21" s="547" t="s">
        <v>102</v>
      </c>
      <c r="ES21" s="547" t="s">
        <v>102</v>
      </c>
      <c r="ET21" s="547" t="s">
        <v>102</v>
      </c>
      <c r="EU21" s="547" t="s">
        <v>102</v>
      </c>
      <c r="EV21" s="547" t="s">
        <v>102</v>
      </c>
      <c r="EW21" s="547" t="s">
        <v>102</v>
      </c>
      <c r="EX21" s="547" t="s">
        <v>102</v>
      </c>
      <c r="EY21" s="547" t="s">
        <v>102</v>
      </c>
      <c r="EZ21" s="547" t="s">
        <v>102</v>
      </c>
      <c r="FA21" s="547" t="s">
        <v>102</v>
      </c>
      <c r="FB21" s="547" t="s">
        <v>102</v>
      </c>
      <c r="FC21" s="547" t="s">
        <v>102</v>
      </c>
      <c r="FD21" s="547" t="s">
        <v>102</v>
      </c>
      <c r="FE21" s="547" t="s">
        <v>102</v>
      </c>
      <c r="FF21" s="547" t="s">
        <v>102</v>
      </c>
      <c r="FG21" s="547" t="s">
        <v>102</v>
      </c>
      <c r="FH21" s="547" t="s">
        <v>102</v>
      </c>
      <c r="FI21" s="547" t="s">
        <v>102</v>
      </c>
      <c r="FJ21" s="547" t="s">
        <v>102</v>
      </c>
      <c r="FK21" s="547" t="s">
        <v>102</v>
      </c>
      <c r="FL21" s="547" t="s">
        <v>102</v>
      </c>
      <c r="FM21" s="547" t="s">
        <v>102</v>
      </c>
      <c r="FN21" s="547" t="s">
        <v>102</v>
      </c>
      <c r="FO21" s="547" t="s">
        <v>102</v>
      </c>
    </row>
    <row r="22" spans="1:171" x14ac:dyDescent="0.15">
      <c r="A22" s="547">
        <v>4058072</v>
      </c>
      <c r="B22" s="547">
        <v>0</v>
      </c>
      <c r="C22" s="547" t="s">
        <v>102</v>
      </c>
      <c r="D22" s="547" t="s">
        <v>102</v>
      </c>
      <c r="E22" s="547" t="s">
        <v>102</v>
      </c>
      <c r="F22" s="547" t="s">
        <v>102</v>
      </c>
      <c r="G22" s="547" t="s">
        <v>102</v>
      </c>
      <c r="H22" s="547" t="s">
        <v>102</v>
      </c>
      <c r="I22" s="547" t="s">
        <v>102</v>
      </c>
      <c r="J22" s="547" t="s">
        <v>102</v>
      </c>
      <c r="K22" s="547" t="s">
        <v>102</v>
      </c>
      <c r="L22" s="547" t="s">
        <v>102</v>
      </c>
      <c r="M22" s="547" t="s">
        <v>102</v>
      </c>
      <c r="N22" s="547" t="s">
        <v>102</v>
      </c>
      <c r="O22" s="547" t="s">
        <v>102</v>
      </c>
      <c r="P22" s="547" t="s">
        <v>102</v>
      </c>
      <c r="Q22" s="547" t="s">
        <v>102</v>
      </c>
      <c r="R22" s="547" t="s">
        <v>102</v>
      </c>
      <c r="S22" s="547" t="s">
        <v>102</v>
      </c>
      <c r="T22" s="547" t="s">
        <v>102</v>
      </c>
      <c r="U22" s="547" t="s">
        <v>102</v>
      </c>
      <c r="V22" s="547" t="s">
        <v>102</v>
      </c>
      <c r="W22" s="547" t="s">
        <v>102</v>
      </c>
      <c r="X22" s="547" t="s">
        <v>102</v>
      </c>
      <c r="Y22" s="547" t="s">
        <v>102</v>
      </c>
      <c r="Z22" s="547" t="s">
        <v>102</v>
      </c>
      <c r="AA22" s="547" t="s">
        <v>102</v>
      </c>
      <c r="AB22" s="547" t="s">
        <v>102</v>
      </c>
      <c r="AC22" s="547" t="s">
        <v>102</v>
      </c>
      <c r="AD22" s="547" t="s">
        <v>102</v>
      </c>
      <c r="AE22" s="547" t="s">
        <v>102</v>
      </c>
      <c r="AF22" s="547" t="s">
        <v>102</v>
      </c>
      <c r="AG22" s="547" t="s">
        <v>102</v>
      </c>
      <c r="AH22" s="547" t="s">
        <v>102</v>
      </c>
      <c r="AI22" s="547" t="s">
        <v>102</v>
      </c>
      <c r="AJ22" s="547" t="s">
        <v>102</v>
      </c>
      <c r="AK22" s="547" t="s">
        <v>102</v>
      </c>
      <c r="AL22" s="547" t="s">
        <v>102</v>
      </c>
      <c r="AM22" s="547" t="s">
        <v>102</v>
      </c>
      <c r="AN22" s="547" t="s">
        <v>102</v>
      </c>
      <c r="AO22" s="547" t="s">
        <v>102</v>
      </c>
      <c r="AP22" s="547" t="s">
        <v>102</v>
      </c>
      <c r="AQ22" s="547" t="s">
        <v>102</v>
      </c>
      <c r="AR22" s="547" t="s">
        <v>102</v>
      </c>
      <c r="AS22" s="547" t="s">
        <v>102</v>
      </c>
      <c r="AT22" s="547" t="s">
        <v>102</v>
      </c>
      <c r="AU22" s="547" t="s">
        <v>102</v>
      </c>
      <c r="AV22" s="547" t="s">
        <v>102</v>
      </c>
      <c r="AW22" s="547" t="s">
        <v>102</v>
      </c>
      <c r="AX22" s="547" t="s">
        <v>102</v>
      </c>
      <c r="AY22" s="547" t="s">
        <v>102</v>
      </c>
      <c r="AZ22" s="547" t="s">
        <v>102</v>
      </c>
      <c r="BA22" s="547" t="s">
        <v>102</v>
      </c>
      <c r="BB22" s="547" t="s">
        <v>102</v>
      </c>
      <c r="BC22" s="547" t="s">
        <v>102</v>
      </c>
      <c r="BD22" s="547" t="s">
        <v>102</v>
      </c>
      <c r="BE22" s="547" t="s">
        <v>102</v>
      </c>
      <c r="BF22" s="547" t="s">
        <v>102</v>
      </c>
      <c r="BG22" s="547" t="s">
        <v>102</v>
      </c>
      <c r="BH22" s="547" t="s">
        <v>102</v>
      </c>
      <c r="BI22" s="547" t="s">
        <v>102</v>
      </c>
      <c r="BJ22" s="547" t="s">
        <v>102</v>
      </c>
      <c r="BK22" s="547" t="s">
        <v>102</v>
      </c>
      <c r="BL22" s="547" t="s">
        <v>102</v>
      </c>
      <c r="BM22" s="547" t="s">
        <v>102</v>
      </c>
      <c r="BN22" s="547" t="s">
        <v>102</v>
      </c>
      <c r="BO22" s="547" t="s">
        <v>102</v>
      </c>
      <c r="BP22" s="547" t="s">
        <v>102</v>
      </c>
      <c r="BQ22" s="547" t="s">
        <v>102</v>
      </c>
      <c r="BR22" s="547" t="s">
        <v>102</v>
      </c>
      <c r="BS22" s="547" t="s">
        <v>102</v>
      </c>
      <c r="BT22" s="547" t="s">
        <v>102</v>
      </c>
      <c r="BU22" s="547" t="s">
        <v>102</v>
      </c>
      <c r="BV22" s="547" t="s">
        <v>102</v>
      </c>
      <c r="BW22" s="547" t="s">
        <v>102</v>
      </c>
      <c r="BX22" s="547" t="s">
        <v>102</v>
      </c>
      <c r="BY22" s="547" t="s">
        <v>102</v>
      </c>
      <c r="BZ22" s="547" t="s">
        <v>102</v>
      </c>
      <c r="CA22" s="547" t="s">
        <v>102</v>
      </c>
      <c r="CB22" s="547" t="s">
        <v>102</v>
      </c>
      <c r="CC22" s="547" t="s">
        <v>102</v>
      </c>
      <c r="CD22" s="547" t="s">
        <v>102</v>
      </c>
      <c r="CE22" s="547" t="s">
        <v>102</v>
      </c>
      <c r="CF22" s="547" t="s">
        <v>102</v>
      </c>
      <c r="CG22" s="547" t="s">
        <v>102</v>
      </c>
      <c r="CH22" s="547" t="s">
        <v>102</v>
      </c>
      <c r="CI22" s="547" t="s">
        <v>102</v>
      </c>
      <c r="CJ22" s="547" t="s">
        <v>102</v>
      </c>
      <c r="CK22" s="547" t="s">
        <v>102</v>
      </c>
      <c r="CL22" s="547" t="s">
        <v>102</v>
      </c>
      <c r="CM22" s="547" t="s">
        <v>102</v>
      </c>
      <c r="CN22" s="547" t="s">
        <v>102</v>
      </c>
      <c r="CO22" s="547" t="s">
        <v>102</v>
      </c>
      <c r="CP22" s="547" t="s">
        <v>102</v>
      </c>
      <c r="CQ22" s="547" t="s">
        <v>102</v>
      </c>
      <c r="CR22" s="547" t="s">
        <v>102</v>
      </c>
      <c r="CS22" s="547" t="s">
        <v>102</v>
      </c>
      <c r="CT22" s="547" t="s">
        <v>102</v>
      </c>
      <c r="CU22" s="547" t="s">
        <v>102</v>
      </c>
      <c r="CV22" s="547" t="s">
        <v>102</v>
      </c>
      <c r="CW22" s="547" t="s">
        <v>102</v>
      </c>
      <c r="CX22" s="547" t="s">
        <v>102</v>
      </c>
      <c r="CY22" s="547" t="s">
        <v>102</v>
      </c>
      <c r="CZ22" s="547" t="s">
        <v>102</v>
      </c>
      <c r="DA22" s="547" t="s">
        <v>102</v>
      </c>
      <c r="DB22" s="547" t="s">
        <v>102</v>
      </c>
      <c r="DC22" s="547" t="s">
        <v>102</v>
      </c>
      <c r="DD22" s="547" t="s">
        <v>102</v>
      </c>
      <c r="DE22" s="547" t="s">
        <v>102</v>
      </c>
      <c r="DF22" s="547" t="s">
        <v>102</v>
      </c>
      <c r="DG22" s="547" t="s">
        <v>102</v>
      </c>
      <c r="DH22" s="547" t="s">
        <v>102</v>
      </c>
      <c r="DI22" s="547" t="s">
        <v>102</v>
      </c>
      <c r="DJ22" s="547" t="s">
        <v>102</v>
      </c>
      <c r="DK22" s="547" t="s">
        <v>102</v>
      </c>
      <c r="DL22" s="547" t="s">
        <v>102</v>
      </c>
      <c r="DM22" s="547" t="s">
        <v>102</v>
      </c>
      <c r="DN22" s="547" t="s">
        <v>102</v>
      </c>
      <c r="DO22" s="547" t="s">
        <v>102</v>
      </c>
      <c r="DP22" s="547" t="s">
        <v>102</v>
      </c>
      <c r="DQ22" s="547" t="s">
        <v>102</v>
      </c>
      <c r="DR22" s="547" t="s">
        <v>102</v>
      </c>
      <c r="DS22" s="547" t="s">
        <v>102</v>
      </c>
      <c r="DT22" s="547" t="s">
        <v>102</v>
      </c>
      <c r="DU22" s="547" t="s">
        <v>102</v>
      </c>
      <c r="DV22" s="547" t="s">
        <v>102</v>
      </c>
      <c r="DW22" s="547" t="s">
        <v>102</v>
      </c>
      <c r="DX22" s="547" t="s">
        <v>102</v>
      </c>
      <c r="DY22" s="547" t="s">
        <v>102</v>
      </c>
      <c r="DZ22" s="547" t="s">
        <v>102</v>
      </c>
      <c r="EA22" s="547" t="s">
        <v>102</v>
      </c>
      <c r="EB22" s="547" t="s">
        <v>102</v>
      </c>
      <c r="EC22" s="547" t="s">
        <v>102</v>
      </c>
      <c r="ED22" s="547" t="s">
        <v>102</v>
      </c>
      <c r="EE22" s="547" t="s">
        <v>102</v>
      </c>
      <c r="EF22" s="547" t="s">
        <v>102</v>
      </c>
      <c r="EG22" s="547" t="s">
        <v>102</v>
      </c>
      <c r="EH22" s="547" t="s">
        <v>102</v>
      </c>
      <c r="EI22" s="547" t="s">
        <v>102</v>
      </c>
      <c r="EJ22" s="547" t="s">
        <v>102</v>
      </c>
      <c r="EK22" s="547" t="s">
        <v>102</v>
      </c>
      <c r="EL22" s="547" t="s">
        <v>102</v>
      </c>
      <c r="EM22" s="547" t="s">
        <v>102</v>
      </c>
      <c r="EN22" s="547" t="s">
        <v>102</v>
      </c>
      <c r="EO22" s="547" t="s">
        <v>102</v>
      </c>
      <c r="EP22" s="547" t="s">
        <v>102</v>
      </c>
      <c r="EQ22" s="547" t="s">
        <v>102</v>
      </c>
      <c r="ER22" s="547" t="s">
        <v>102</v>
      </c>
      <c r="ES22" s="547" t="s">
        <v>102</v>
      </c>
      <c r="ET22" s="547" t="s">
        <v>102</v>
      </c>
      <c r="EU22" s="547" t="s">
        <v>102</v>
      </c>
      <c r="EV22" s="547" t="s">
        <v>102</v>
      </c>
      <c r="EW22" s="547" t="s">
        <v>102</v>
      </c>
      <c r="EX22" s="547" t="s">
        <v>102</v>
      </c>
      <c r="EY22" s="547" t="s">
        <v>102</v>
      </c>
      <c r="EZ22" s="547" t="s">
        <v>102</v>
      </c>
      <c r="FA22" s="547" t="s">
        <v>102</v>
      </c>
      <c r="FB22" s="547" t="s">
        <v>102</v>
      </c>
      <c r="FC22" s="547" t="s">
        <v>102</v>
      </c>
      <c r="FD22" s="547" t="s">
        <v>102</v>
      </c>
      <c r="FE22" s="547" t="s">
        <v>102</v>
      </c>
      <c r="FF22" s="547" t="s">
        <v>102</v>
      </c>
      <c r="FG22" s="547" t="s">
        <v>102</v>
      </c>
      <c r="FH22" s="547" t="s">
        <v>102</v>
      </c>
      <c r="FI22" s="547" t="s">
        <v>102</v>
      </c>
      <c r="FJ22" s="547" t="s">
        <v>102</v>
      </c>
      <c r="FK22" s="547" t="s">
        <v>102</v>
      </c>
      <c r="FL22" s="547" t="s">
        <v>102</v>
      </c>
      <c r="FM22" s="547" t="s">
        <v>102</v>
      </c>
      <c r="FN22" s="547" t="s">
        <v>102</v>
      </c>
      <c r="FO22" s="547" t="s">
        <v>102</v>
      </c>
    </row>
    <row r="23" spans="1:171" x14ac:dyDescent="0.15">
      <c r="A23" s="547">
        <v>4058072</v>
      </c>
      <c r="B23" s="547">
        <v>0</v>
      </c>
      <c r="C23" s="547" t="s">
        <v>102</v>
      </c>
      <c r="D23" s="547" t="s">
        <v>102</v>
      </c>
      <c r="E23" s="547" t="s">
        <v>102</v>
      </c>
      <c r="F23" s="547" t="s">
        <v>102</v>
      </c>
      <c r="G23" s="547" t="s">
        <v>102</v>
      </c>
      <c r="H23" s="547" t="s">
        <v>102</v>
      </c>
      <c r="I23" s="547" t="s">
        <v>102</v>
      </c>
      <c r="J23" s="547" t="s">
        <v>102</v>
      </c>
      <c r="K23" s="547" t="s">
        <v>102</v>
      </c>
      <c r="L23" s="547" t="s">
        <v>102</v>
      </c>
      <c r="M23" s="547" t="s">
        <v>102</v>
      </c>
      <c r="N23" s="547" t="s">
        <v>102</v>
      </c>
      <c r="O23" s="547" t="s">
        <v>102</v>
      </c>
      <c r="P23" s="547" t="s">
        <v>102</v>
      </c>
      <c r="Q23" s="547" t="s">
        <v>102</v>
      </c>
      <c r="R23" s="547" t="s">
        <v>102</v>
      </c>
      <c r="S23" s="547" t="s">
        <v>102</v>
      </c>
      <c r="T23" s="547" t="s">
        <v>102</v>
      </c>
      <c r="U23" s="547" t="s">
        <v>102</v>
      </c>
      <c r="V23" s="547" t="s">
        <v>102</v>
      </c>
      <c r="W23" s="547" t="s">
        <v>102</v>
      </c>
      <c r="X23" s="547" t="s">
        <v>102</v>
      </c>
      <c r="Y23" s="547" t="s">
        <v>102</v>
      </c>
      <c r="Z23" s="547" t="s">
        <v>102</v>
      </c>
      <c r="AA23" s="547" t="s">
        <v>102</v>
      </c>
      <c r="AB23" s="547" t="s">
        <v>102</v>
      </c>
      <c r="AC23" s="547" t="s">
        <v>102</v>
      </c>
      <c r="AD23" s="547" t="s">
        <v>102</v>
      </c>
      <c r="AE23" s="547" t="s">
        <v>102</v>
      </c>
      <c r="AF23" s="547" t="s">
        <v>102</v>
      </c>
      <c r="AG23" s="547" t="s">
        <v>102</v>
      </c>
      <c r="AH23" s="547" t="s">
        <v>102</v>
      </c>
      <c r="AI23" s="547" t="s">
        <v>102</v>
      </c>
      <c r="AJ23" s="547" t="s">
        <v>102</v>
      </c>
      <c r="AK23" s="547" t="s">
        <v>102</v>
      </c>
      <c r="AL23" s="547" t="s">
        <v>102</v>
      </c>
      <c r="AM23" s="547" t="s">
        <v>102</v>
      </c>
      <c r="AN23" s="547" t="s">
        <v>102</v>
      </c>
      <c r="AO23" s="547" t="s">
        <v>102</v>
      </c>
      <c r="AP23" s="547" t="s">
        <v>102</v>
      </c>
      <c r="AQ23" s="547" t="s">
        <v>102</v>
      </c>
      <c r="AR23" s="547" t="s">
        <v>102</v>
      </c>
      <c r="AS23" s="547" t="s">
        <v>102</v>
      </c>
      <c r="AT23" s="547" t="s">
        <v>102</v>
      </c>
      <c r="AU23" s="547" t="s">
        <v>102</v>
      </c>
      <c r="AV23" s="547" t="s">
        <v>102</v>
      </c>
      <c r="AW23" s="547" t="s">
        <v>102</v>
      </c>
      <c r="AX23" s="547" t="s">
        <v>102</v>
      </c>
      <c r="AY23" s="547" t="s">
        <v>102</v>
      </c>
      <c r="AZ23" s="547" t="s">
        <v>102</v>
      </c>
      <c r="BA23" s="547" t="s">
        <v>102</v>
      </c>
      <c r="BB23" s="547" t="s">
        <v>102</v>
      </c>
      <c r="BC23" s="547" t="s">
        <v>102</v>
      </c>
      <c r="BD23" s="547" t="s">
        <v>102</v>
      </c>
      <c r="BE23" s="547" t="s">
        <v>102</v>
      </c>
      <c r="BF23" s="547" t="s">
        <v>102</v>
      </c>
      <c r="BG23" s="547" t="s">
        <v>102</v>
      </c>
      <c r="BH23" s="547" t="s">
        <v>102</v>
      </c>
      <c r="BI23" s="547" t="s">
        <v>102</v>
      </c>
      <c r="BJ23" s="547" t="s">
        <v>102</v>
      </c>
      <c r="BK23" s="547" t="s">
        <v>102</v>
      </c>
      <c r="BL23" s="547" t="s">
        <v>102</v>
      </c>
      <c r="BM23" s="547" t="s">
        <v>102</v>
      </c>
      <c r="BN23" s="547" t="s">
        <v>102</v>
      </c>
      <c r="BO23" s="547" t="s">
        <v>102</v>
      </c>
      <c r="BP23" s="547" t="s">
        <v>102</v>
      </c>
      <c r="BQ23" s="547" t="s">
        <v>102</v>
      </c>
      <c r="BR23" s="547" t="s">
        <v>102</v>
      </c>
      <c r="BS23" s="547" t="s">
        <v>102</v>
      </c>
      <c r="BT23" s="547" t="s">
        <v>102</v>
      </c>
      <c r="BU23" s="547" t="s">
        <v>102</v>
      </c>
      <c r="BV23" s="547" t="s">
        <v>102</v>
      </c>
      <c r="BW23" s="547" t="s">
        <v>102</v>
      </c>
      <c r="BX23" s="547" t="s">
        <v>102</v>
      </c>
      <c r="BY23" s="547" t="s">
        <v>102</v>
      </c>
      <c r="BZ23" s="547" t="s">
        <v>102</v>
      </c>
      <c r="CA23" s="547" t="s">
        <v>102</v>
      </c>
      <c r="CB23" s="547" t="s">
        <v>102</v>
      </c>
      <c r="CC23" s="547" t="s">
        <v>102</v>
      </c>
      <c r="CD23" s="547" t="s">
        <v>102</v>
      </c>
      <c r="CE23" s="547" t="s">
        <v>102</v>
      </c>
      <c r="CF23" s="547" t="s">
        <v>102</v>
      </c>
      <c r="CG23" s="547" t="s">
        <v>102</v>
      </c>
      <c r="CH23" s="547" t="s">
        <v>102</v>
      </c>
      <c r="CI23" s="547" t="s">
        <v>102</v>
      </c>
      <c r="CJ23" s="547" t="s">
        <v>102</v>
      </c>
      <c r="CK23" s="547" t="s">
        <v>102</v>
      </c>
      <c r="CL23" s="547" t="s">
        <v>102</v>
      </c>
      <c r="CM23" s="547" t="s">
        <v>102</v>
      </c>
      <c r="CN23" s="547" t="s">
        <v>102</v>
      </c>
      <c r="CO23" s="547" t="s">
        <v>102</v>
      </c>
      <c r="CP23" s="547" t="s">
        <v>102</v>
      </c>
      <c r="CQ23" s="547" t="s">
        <v>102</v>
      </c>
      <c r="CR23" s="547" t="s">
        <v>102</v>
      </c>
      <c r="CS23" s="547" t="s">
        <v>102</v>
      </c>
      <c r="CT23" s="547" t="s">
        <v>102</v>
      </c>
      <c r="CU23" s="547" t="s">
        <v>102</v>
      </c>
      <c r="CV23" s="547" t="s">
        <v>102</v>
      </c>
      <c r="CW23" s="547" t="s">
        <v>102</v>
      </c>
      <c r="CX23" s="547" t="s">
        <v>102</v>
      </c>
      <c r="CY23" s="547" t="s">
        <v>102</v>
      </c>
      <c r="CZ23" s="547" t="s">
        <v>102</v>
      </c>
      <c r="DA23" s="547" t="s">
        <v>102</v>
      </c>
      <c r="DB23" s="547" t="s">
        <v>102</v>
      </c>
      <c r="DC23" s="547" t="s">
        <v>102</v>
      </c>
      <c r="DD23" s="547" t="s">
        <v>102</v>
      </c>
      <c r="DE23" s="547" t="s">
        <v>102</v>
      </c>
      <c r="DF23" s="547" t="s">
        <v>102</v>
      </c>
      <c r="DG23" s="547" t="s">
        <v>102</v>
      </c>
      <c r="DH23" s="547" t="s">
        <v>102</v>
      </c>
      <c r="DI23" s="547" t="s">
        <v>102</v>
      </c>
      <c r="DJ23" s="547" t="s">
        <v>102</v>
      </c>
      <c r="DK23" s="547" t="s">
        <v>102</v>
      </c>
      <c r="DL23" s="547" t="s">
        <v>102</v>
      </c>
      <c r="DM23" s="547" t="s">
        <v>102</v>
      </c>
      <c r="DN23" s="547" t="s">
        <v>102</v>
      </c>
      <c r="DO23" s="547" t="s">
        <v>102</v>
      </c>
      <c r="DP23" s="547" t="s">
        <v>102</v>
      </c>
      <c r="DQ23" s="547" t="s">
        <v>102</v>
      </c>
      <c r="DR23" s="547" t="s">
        <v>102</v>
      </c>
      <c r="DS23" s="547" t="s">
        <v>102</v>
      </c>
      <c r="DT23" s="547" t="s">
        <v>102</v>
      </c>
      <c r="DU23" s="547" t="s">
        <v>102</v>
      </c>
      <c r="DV23" s="547" t="s">
        <v>102</v>
      </c>
      <c r="DW23" s="547" t="s">
        <v>102</v>
      </c>
      <c r="DX23" s="547" t="s">
        <v>102</v>
      </c>
      <c r="DY23" s="547" t="s">
        <v>102</v>
      </c>
      <c r="DZ23" s="547" t="s">
        <v>102</v>
      </c>
      <c r="EA23" s="547" t="s">
        <v>102</v>
      </c>
      <c r="EB23" s="547" t="s">
        <v>102</v>
      </c>
      <c r="EC23" s="547" t="s">
        <v>102</v>
      </c>
      <c r="ED23" s="547" t="s">
        <v>102</v>
      </c>
      <c r="EE23" s="547" t="s">
        <v>102</v>
      </c>
      <c r="EF23" s="547" t="s">
        <v>102</v>
      </c>
      <c r="EG23" s="547" t="s">
        <v>102</v>
      </c>
      <c r="EH23" s="547" t="s">
        <v>102</v>
      </c>
      <c r="EI23" s="547" t="s">
        <v>102</v>
      </c>
      <c r="EJ23" s="547" t="s">
        <v>102</v>
      </c>
      <c r="EK23" s="547" t="s">
        <v>102</v>
      </c>
      <c r="EL23" s="547" t="s">
        <v>102</v>
      </c>
      <c r="EM23" s="547" t="s">
        <v>102</v>
      </c>
      <c r="EN23" s="547" t="s">
        <v>102</v>
      </c>
      <c r="EO23" s="547" t="s">
        <v>102</v>
      </c>
      <c r="EP23" s="547" t="s">
        <v>102</v>
      </c>
      <c r="EQ23" s="547" t="s">
        <v>102</v>
      </c>
      <c r="ER23" s="547" t="s">
        <v>102</v>
      </c>
      <c r="ES23" s="547" t="s">
        <v>102</v>
      </c>
      <c r="ET23" s="547" t="s">
        <v>102</v>
      </c>
      <c r="EU23" s="547" t="s">
        <v>102</v>
      </c>
      <c r="EV23" s="547" t="s">
        <v>102</v>
      </c>
      <c r="EW23" s="547" t="s">
        <v>102</v>
      </c>
      <c r="EX23" s="547" t="s">
        <v>102</v>
      </c>
      <c r="EY23" s="547" t="s">
        <v>102</v>
      </c>
      <c r="EZ23" s="547" t="s">
        <v>102</v>
      </c>
      <c r="FA23" s="547" t="s">
        <v>102</v>
      </c>
      <c r="FB23" s="547" t="s">
        <v>102</v>
      </c>
      <c r="FC23" s="547" t="s">
        <v>102</v>
      </c>
      <c r="FD23" s="547" t="s">
        <v>102</v>
      </c>
      <c r="FE23" s="547" t="s">
        <v>102</v>
      </c>
      <c r="FF23" s="547" t="s">
        <v>102</v>
      </c>
      <c r="FG23" s="547" t="s">
        <v>102</v>
      </c>
      <c r="FH23" s="547" t="s">
        <v>102</v>
      </c>
      <c r="FI23" s="547" t="s">
        <v>102</v>
      </c>
      <c r="FJ23" s="547" t="s">
        <v>102</v>
      </c>
      <c r="FK23" s="547" t="s">
        <v>102</v>
      </c>
      <c r="FL23" s="547" t="s">
        <v>102</v>
      </c>
      <c r="FM23" s="547" t="s">
        <v>102</v>
      </c>
      <c r="FN23" s="547" t="s">
        <v>102</v>
      </c>
      <c r="FO23" s="547" t="s">
        <v>102</v>
      </c>
    </row>
    <row r="24" spans="1:171" x14ac:dyDescent="0.15">
      <c r="A24" s="547">
        <v>4047929</v>
      </c>
      <c r="B24" s="547">
        <v>0</v>
      </c>
      <c r="C24" s="547" t="s">
        <v>102</v>
      </c>
      <c r="D24" s="547" t="s">
        <v>102</v>
      </c>
      <c r="E24" s="547" t="s">
        <v>102</v>
      </c>
      <c r="F24" s="547" t="s">
        <v>102</v>
      </c>
      <c r="G24" s="547" t="s">
        <v>102</v>
      </c>
      <c r="H24" s="547" t="s">
        <v>102</v>
      </c>
      <c r="I24" s="547" t="s">
        <v>102</v>
      </c>
      <c r="J24" s="547" t="s">
        <v>102</v>
      </c>
      <c r="K24" s="547" t="s">
        <v>102</v>
      </c>
      <c r="L24" s="547" t="s">
        <v>102</v>
      </c>
      <c r="M24" s="547" t="s">
        <v>102</v>
      </c>
      <c r="N24" s="547" t="s">
        <v>102</v>
      </c>
      <c r="O24" s="547" t="s">
        <v>102</v>
      </c>
      <c r="P24" s="547" t="s">
        <v>102</v>
      </c>
      <c r="Q24" s="547" t="s">
        <v>102</v>
      </c>
      <c r="R24" s="547" t="s">
        <v>102</v>
      </c>
      <c r="S24" s="547" t="s">
        <v>102</v>
      </c>
      <c r="T24" s="547" t="s">
        <v>102</v>
      </c>
      <c r="U24" s="547" t="s">
        <v>102</v>
      </c>
      <c r="V24" s="547" t="s">
        <v>102</v>
      </c>
      <c r="W24" s="547" t="s">
        <v>102</v>
      </c>
      <c r="X24" s="547" t="s">
        <v>102</v>
      </c>
      <c r="Y24" s="547" t="s">
        <v>102</v>
      </c>
      <c r="Z24" s="547" t="s">
        <v>102</v>
      </c>
      <c r="AA24" s="547" t="s">
        <v>102</v>
      </c>
      <c r="AB24" s="547" t="s">
        <v>102</v>
      </c>
      <c r="AC24" s="547" t="s">
        <v>102</v>
      </c>
      <c r="AD24" s="547" t="s">
        <v>102</v>
      </c>
      <c r="AE24" s="547" t="s">
        <v>102</v>
      </c>
      <c r="AF24" s="547" t="s">
        <v>102</v>
      </c>
      <c r="AG24" s="547" t="s">
        <v>102</v>
      </c>
      <c r="AH24" s="547" t="s">
        <v>102</v>
      </c>
      <c r="AI24" s="547" t="s">
        <v>102</v>
      </c>
      <c r="AJ24" s="547" t="s">
        <v>102</v>
      </c>
      <c r="AK24" s="547" t="s">
        <v>102</v>
      </c>
      <c r="AL24" s="547" t="s">
        <v>102</v>
      </c>
      <c r="AM24" s="547" t="s">
        <v>102</v>
      </c>
      <c r="AN24" s="547" t="s">
        <v>102</v>
      </c>
      <c r="AO24" s="547" t="s">
        <v>102</v>
      </c>
      <c r="AP24" s="547" t="s">
        <v>102</v>
      </c>
      <c r="AQ24" s="547" t="s">
        <v>102</v>
      </c>
      <c r="AR24" s="547" t="s">
        <v>102</v>
      </c>
      <c r="AS24" s="547" t="s">
        <v>102</v>
      </c>
      <c r="AT24" s="547" t="s">
        <v>102</v>
      </c>
      <c r="AU24" s="547" t="s">
        <v>102</v>
      </c>
      <c r="AV24" s="547" t="s">
        <v>102</v>
      </c>
      <c r="AW24" s="547" t="s">
        <v>102</v>
      </c>
      <c r="AX24" s="547" t="s">
        <v>102</v>
      </c>
      <c r="AY24" s="547" t="s">
        <v>102</v>
      </c>
      <c r="AZ24" s="547" t="s">
        <v>102</v>
      </c>
      <c r="BA24" s="547" t="s">
        <v>102</v>
      </c>
      <c r="BB24" s="547" t="s">
        <v>102</v>
      </c>
      <c r="BC24" s="547" t="s">
        <v>102</v>
      </c>
      <c r="BD24" s="547" t="s">
        <v>102</v>
      </c>
      <c r="BE24" s="547" t="s">
        <v>102</v>
      </c>
      <c r="BF24" s="547" t="s">
        <v>102</v>
      </c>
      <c r="BG24" s="547" t="s">
        <v>102</v>
      </c>
      <c r="BH24" s="547" t="s">
        <v>102</v>
      </c>
      <c r="BI24" s="547" t="s">
        <v>102</v>
      </c>
      <c r="BJ24" s="547" t="s">
        <v>102</v>
      </c>
      <c r="BK24" s="547" t="s">
        <v>102</v>
      </c>
      <c r="BL24" s="547" t="s">
        <v>102</v>
      </c>
      <c r="BM24" s="547" t="s">
        <v>102</v>
      </c>
      <c r="BN24" s="547" t="s">
        <v>102</v>
      </c>
      <c r="BO24" s="547" t="s">
        <v>102</v>
      </c>
      <c r="BP24" s="547" t="s">
        <v>102</v>
      </c>
      <c r="BQ24" s="547" t="s">
        <v>102</v>
      </c>
      <c r="BR24" s="547" t="s">
        <v>102</v>
      </c>
      <c r="BS24" s="547" t="s">
        <v>102</v>
      </c>
      <c r="BT24" s="547" t="s">
        <v>102</v>
      </c>
      <c r="BU24" s="547" t="s">
        <v>102</v>
      </c>
      <c r="BV24" s="547" t="s">
        <v>102</v>
      </c>
      <c r="BW24" s="547" t="s">
        <v>102</v>
      </c>
      <c r="BX24" s="547" t="s">
        <v>102</v>
      </c>
      <c r="BY24" s="547" t="s">
        <v>102</v>
      </c>
      <c r="BZ24" s="547" t="s">
        <v>102</v>
      </c>
      <c r="CA24" s="547" t="s">
        <v>102</v>
      </c>
      <c r="CB24" s="547" t="s">
        <v>102</v>
      </c>
      <c r="CC24" s="547" t="s">
        <v>102</v>
      </c>
      <c r="CD24" s="547" t="s">
        <v>102</v>
      </c>
      <c r="CE24" s="547" t="s">
        <v>102</v>
      </c>
      <c r="CF24" s="547" t="s">
        <v>102</v>
      </c>
      <c r="CG24" s="547" t="s">
        <v>102</v>
      </c>
      <c r="CH24" s="547" t="s">
        <v>102</v>
      </c>
      <c r="CI24" s="547" t="s">
        <v>102</v>
      </c>
      <c r="CJ24" s="547" t="s">
        <v>102</v>
      </c>
      <c r="CK24" s="547" t="s">
        <v>102</v>
      </c>
      <c r="CL24" s="547" t="s">
        <v>102</v>
      </c>
      <c r="CM24" s="547" t="s">
        <v>102</v>
      </c>
      <c r="CN24" s="547" t="s">
        <v>102</v>
      </c>
      <c r="CO24" s="547" t="s">
        <v>102</v>
      </c>
      <c r="CP24" s="547" t="s">
        <v>102</v>
      </c>
      <c r="CQ24" s="547" t="s">
        <v>102</v>
      </c>
      <c r="CR24" s="547" t="s">
        <v>102</v>
      </c>
      <c r="CS24" s="547" t="s">
        <v>102</v>
      </c>
      <c r="CT24" s="547" t="s">
        <v>102</v>
      </c>
      <c r="CU24" s="547" t="s">
        <v>102</v>
      </c>
      <c r="CV24" s="547" t="s">
        <v>102</v>
      </c>
      <c r="CW24" s="547" t="s">
        <v>102</v>
      </c>
      <c r="CX24" s="547" t="s">
        <v>102</v>
      </c>
      <c r="CY24" s="547" t="s">
        <v>102</v>
      </c>
      <c r="CZ24" s="547" t="s">
        <v>102</v>
      </c>
      <c r="DA24" s="547" t="s">
        <v>102</v>
      </c>
      <c r="DB24" s="547" t="s">
        <v>102</v>
      </c>
      <c r="DC24" s="547" t="s">
        <v>102</v>
      </c>
      <c r="DD24" s="547" t="s">
        <v>102</v>
      </c>
      <c r="DE24" s="547" t="s">
        <v>102</v>
      </c>
      <c r="DF24" s="547" t="s">
        <v>102</v>
      </c>
      <c r="DG24" s="547" t="s">
        <v>102</v>
      </c>
      <c r="DH24" s="547" t="s">
        <v>102</v>
      </c>
      <c r="DI24" s="547" t="s">
        <v>102</v>
      </c>
      <c r="DJ24" s="547" t="s">
        <v>102</v>
      </c>
      <c r="DK24" s="547" t="s">
        <v>102</v>
      </c>
      <c r="DL24" s="547" t="s">
        <v>102</v>
      </c>
      <c r="DM24" s="547" t="s">
        <v>102</v>
      </c>
      <c r="DN24" s="547" t="s">
        <v>102</v>
      </c>
      <c r="DO24" s="547" t="s">
        <v>102</v>
      </c>
      <c r="DP24" s="547" t="s">
        <v>102</v>
      </c>
      <c r="DQ24" s="547" t="s">
        <v>102</v>
      </c>
      <c r="DR24" s="547" t="s">
        <v>102</v>
      </c>
      <c r="DS24" s="547" t="s">
        <v>102</v>
      </c>
      <c r="DT24" s="547" t="s">
        <v>102</v>
      </c>
      <c r="DU24" s="547" t="s">
        <v>102</v>
      </c>
      <c r="DV24" s="547" t="s">
        <v>102</v>
      </c>
      <c r="DW24" s="547" t="s">
        <v>102</v>
      </c>
      <c r="DX24" s="547" t="s">
        <v>102</v>
      </c>
      <c r="DY24" s="547" t="s">
        <v>102</v>
      </c>
      <c r="DZ24" s="547" t="s">
        <v>102</v>
      </c>
      <c r="EA24" s="547" t="s">
        <v>102</v>
      </c>
      <c r="EB24" s="547" t="s">
        <v>102</v>
      </c>
      <c r="EC24" s="547" t="s">
        <v>102</v>
      </c>
      <c r="ED24" s="547" t="s">
        <v>102</v>
      </c>
      <c r="EE24" s="547" t="s">
        <v>102</v>
      </c>
      <c r="EF24" s="547" t="s">
        <v>102</v>
      </c>
      <c r="EG24" s="547" t="s">
        <v>102</v>
      </c>
      <c r="EH24" s="547" t="s">
        <v>102</v>
      </c>
      <c r="EI24" s="547" t="s">
        <v>102</v>
      </c>
      <c r="EJ24" s="547" t="s">
        <v>102</v>
      </c>
      <c r="EK24" s="547" t="s">
        <v>102</v>
      </c>
      <c r="EL24" s="547" t="s">
        <v>102</v>
      </c>
      <c r="EM24" s="547" t="s">
        <v>102</v>
      </c>
      <c r="EN24" s="547" t="s">
        <v>102</v>
      </c>
      <c r="EO24" s="547" t="s">
        <v>102</v>
      </c>
      <c r="EP24" s="547" t="s">
        <v>102</v>
      </c>
      <c r="EQ24" s="547" t="s">
        <v>102</v>
      </c>
      <c r="ER24" s="547" t="s">
        <v>102</v>
      </c>
      <c r="ES24" s="547" t="s">
        <v>102</v>
      </c>
      <c r="ET24" s="547" t="s">
        <v>102</v>
      </c>
      <c r="EU24" s="547" t="s">
        <v>102</v>
      </c>
      <c r="EV24" s="547" t="s">
        <v>102</v>
      </c>
      <c r="EW24" s="547" t="s">
        <v>102</v>
      </c>
      <c r="EX24" s="547" t="s">
        <v>102</v>
      </c>
      <c r="EY24" s="547" t="s">
        <v>102</v>
      </c>
      <c r="EZ24" s="547" t="s">
        <v>102</v>
      </c>
      <c r="FA24" s="547" t="s">
        <v>102</v>
      </c>
      <c r="FB24" s="547" t="s">
        <v>102</v>
      </c>
      <c r="FC24" s="547" t="s">
        <v>102</v>
      </c>
      <c r="FD24" s="547" t="s">
        <v>102</v>
      </c>
      <c r="FE24" s="547" t="s">
        <v>102</v>
      </c>
      <c r="FF24" s="547" t="s">
        <v>102</v>
      </c>
      <c r="FG24" s="547" t="s">
        <v>102</v>
      </c>
      <c r="FH24" s="547" t="s">
        <v>102</v>
      </c>
      <c r="FI24" s="547" t="s">
        <v>102</v>
      </c>
      <c r="FJ24" s="547" t="s">
        <v>102</v>
      </c>
      <c r="FK24" s="547" t="s">
        <v>102</v>
      </c>
      <c r="FL24" s="547" t="s">
        <v>102</v>
      </c>
      <c r="FM24" s="547" t="s">
        <v>102</v>
      </c>
      <c r="FN24" s="547" t="s">
        <v>102</v>
      </c>
      <c r="FO24" s="547" t="s">
        <v>102</v>
      </c>
    </row>
    <row r="25" spans="1:171" x14ac:dyDescent="0.15">
      <c r="A25" s="547">
        <v>4047929</v>
      </c>
      <c r="B25" s="547">
        <v>0</v>
      </c>
      <c r="C25" s="547" t="s">
        <v>102</v>
      </c>
      <c r="D25" s="547" t="s">
        <v>102</v>
      </c>
      <c r="E25" s="547" t="s">
        <v>102</v>
      </c>
      <c r="F25" s="547" t="s">
        <v>102</v>
      </c>
      <c r="G25" s="547" t="s">
        <v>102</v>
      </c>
      <c r="H25" s="547" t="s">
        <v>102</v>
      </c>
      <c r="I25" s="547" t="s">
        <v>102</v>
      </c>
      <c r="J25" s="547" t="s">
        <v>102</v>
      </c>
      <c r="K25" s="547" t="s">
        <v>102</v>
      </c>
      <c r="L25" s="547" t="s">
        <v>102</v>
      </c>
      <c r="M25" s="547" t="s">
        <v>102</v>
      </c>
      <c r="N25" s="547" t="s">
        <v>102</v>
      </c>
      <c r="O25" s="547" t="s">
        <v>102</v>
      </c>
      <c r="P25" s="547" t="s">
        <v>102</v>
      </c>
      <c r="Q25" s="547" t="s">
        <v>102</v>
      </c>
      <c r="R25" s="547" t="s">
        <v>102</v>
      </c>
      <c r="S25" s="547" t="s">
        <v>102</v>
      </c>
      <c r="T25" s="547" t="s">
        <v>102</v>
      </c>
      <c r="U25" s="547" t="s">
        <v>102</v>
      </c>
      <c r="V25" s="547" t="s">
        <v>102</v>
      </c>
      <c r="W25" s="547" t="s">
        <v>102</v>
      </c>
      <c r="X25" s="547" t="s">
        <v>102</v>
      </c>
      <c r="Y25" s="547" t="s">
        <v>102</v>
      </c>
      <c r="Z25" s="547" t="s">
        <v>102</v>
      </c>
      <c r="AA25" s="547" t="s">
        <v>102</v>
      </c>
      <c r="AB25" s="547" t="s">
        <v>102</v>
      </c>
      <c r="AC25" s="547" t="s">
        <v>102</v>
      </c>
      <c r="AD25" s="547" t="s">
        <v>102</v>
      </c>
      <c r="AE25" s="547" t="s">
        <v>102</v>
      </c>
      <c r="AF25" s="547" t="s">
        <v>102</v>
      </c>
      <c r="AG25" s="547" t="s">
        <v>102</v>
      </c>
      <c r="AH25" s="547" t="s">
        <v>102</v>
      </c>
      <c r="AI25" s="547" t="s">
        <v>102</v>
      </c>
      <c r="AJ25" s="547" t="s">
        <v>102</v>
      </c>
      <c r="AK25" s="547" t="s">
        <v>102</v>
      </c>
      <c r="AL25" s="547" t="s">
        <v>102</v>
      </c>
      <c r="AM25" s="547" t="s">
        <v>102</v>
      </c>
      <c r="AN25" s="547" t="s">
        <v>102</v>
      </c>
      <c r="AO25" s="547" t="s">
        <v>102</v>
      </c>
      <c r="AP25" s="547" t="s">
        <v>102</v>
      </c>
      <c r="AQ25" s="547" t="s">
        <v>102</v>
      </c>
      <c r="AR25" s="547" t="s">
        <v>102</v>
      </c>
      <c r="AS25" s="547" t="s">
        <v>102</v>
      </c>
      <c r="AT25" s="547" t="s">
        <v>102</v>
      </c>
      <c r="AU25" s="547" t="s">
        <v>102</v>
      </c>
      <c r="AV25" s="547" t="s">
        <v>102</v>
      </c>
      <c r="AW25" s="547" t="s">
        <v>102</v>
      </c>
      <c r="AX25" s="547" t="s">
        <v>102</v>
      </c>
      <c r="AY25" s="547" t="s">
        <v>102</v>
      </c>
      <c r="AZ25" s="547" t="s">
        <v>102</v>
      </c>
      <c r="BA25" s="547" t="s">
        <v>102</v>
      </c>
      <c r="BB25" s="547" t="s">
        <v>102</v>
      </c>
      <c r="BC25" s="547" t="s">
        <v>102</v>
      </c>
      <c r="BD25" s="547" t="s">
        <v>102</v>
      </c>
      <c r="BE25" s="547" t="s">
        <v>102</v>
      </c>
      <c r="BF25" s="547" t="s">
        <v>102</v>
      </c>
      <c r="BG25" s="547" t="s">
        <v>102</v>
      </c>
      <c r="BH25" s="547" t="s">
        <v>102</v>
      </c>
      <c r="BI25" s="547" t="s">
        <v>102</v>
      </c>
      <c r="BJ25" s="547" t="s">
        <v>102</v>
      </c>
      <c r="BK25" s="547" t="s">
        <v>102</v>
      </c>
      <c r="BL25" s="547" t="s">
        <v>102</v>
      </c>
      <c r="BM25" s="547" t="s">
        <v>102</v>
      </c>
      <c r="BN25" s="547" t="s">
        <v>102</v>
      </c>
      <c r="BO25" s="547" t="s">
        <v>102</v>
      </c>
      <c r="BP25" s="547" t="s">
        <v>102</v>
      </c>
      <c r="BQ25" s="547" t="s">
        <v>102</v>
      </c>
      <c r="BR25" s="547" t="s">
        <v>102</v>
      </c>
      <c r="BS25" s="547" t="s">
        <v>102</v>
      </c>
      <c r="BT25" s="547" t="s">
        <v>102</v>
      </c>
      <c r="BU25" s="547" t="s">
        <v>102</v>
      </c>
      <c r="BV25" s="547" t="s">
        <v>102</v>
      </c>
      <c r="BW25" s="547" t="s">
        <v>102</v>
      </c>
      <c r="BX25" s="547" t="s">
        <v>102</v>
      </c>
      <c r="BY25" s="547" t="s">
        <v>102</v>
      </c>
      <c r="BZ25" s="547" t="s">
        <v>102</v>
      </c>
      <c r="CA25" s="547" t="s">
        <v>102</v>
      </c>
      <c r="CB25" s="547" t="s">
        <v>102</v>
      </c>
      <c r="CC25" s="547" t="s">
        <v>102</v>
      </c>
      <c r="CD25" s="547" t="s">
        <v>102</v>
      </c>
      <c r="CE25" s="547" t="s">
        <v>102</v>
      </c>
      <c r="CF25" s="547" t="s">
        <v>102</v>
      </c>
      <c r="CG25" s="547" t="s">
        <v>102</v>
      </c>
      <c r="CH25" s="547" t="s">
        <v>102</v>
      </c>
      <c r="CI25" s="547" t="s">
        <v>102</v>
      </c>
      <c r="CJ25" s="547" t="s">
        <v>102</v>
      </c>
      <c r="CK25" s="547" t="s">
        <v>102</v>
      </c>
      <c r="CL25" s="547" t="s">
        <v>102</v>
      </c>
      <c r="CM25" s="547" t="s">
        <v>102</v>
      </c>
      <c r="CN25" s="547" t="s">
        <v>102</v>
      </c>
      <c r="CO25" s="547" t="s">
        <v>102</v>
      </c>
      <c r="CP25" s="547" t="s">
        <v>102</v>
      </c>
      <c r="CQ25" s="547" t="s">
        <v>102</v>
      </c>
      <c r="CR25" s="547" t="s">
        <v>102</v>
      </c>
      <c r="CS25" s="547" t="s">
        <v>102</v>
      </c>
      <c r="CT25" s="547" t="s">
        <v>102</v>
      </c>
      <c r="CU25" s="547" t="s">
        <v>102</v>
      </c>
      <c r="CV25" s="547" t="s">
        <v>102</v>
      </c>
      <c r="CW25" s="547" t="s">
        <v>102</v>
      </c>
      <c r="CX25" s="547" t="s">
        <v>102</v>
      </c>
      <c r="CY25" s="547" t="s">
        <v>102</v>
      </c>
      <c r="CZ25" s="547" t="s">
        <v>102</v>
      </c>
      <c r="DA25" s="547" t="s">
        <v>102</v>
      </c>
      <c r="DB25" s="547" t="s">
        <v>102</v>
      </c>
      <c r="DC25" s="547" t="s">
        <v>102</v>
      </c>
      <c r="DD25" s="547" t="s">
        <v>102</v>
      </c>
      <c r="DE25" s="547" t="s">
        <v>102</v>
      </c>
      <c r="DF25" s="547" t="s">
        <v>102</v>
      </c>
      <c r="DG25" s="547" t="s">
        <v>102</v>
      </c>
      <c r="DH25" s="547" t="s">
        <v>102</v>
      </c>
      <c r="DI25" s="547" t="s">
        <v>102</v>
      </c>
      <c r="DJ25" s="547" t="s">
        <v>102</v>
      </c>
      <c r="DK25" s="547" t="s">
        <v>102</v>
      </c>
      <c r="DL25" s="547" t="s">
        <v>102</v>
      </c>
      <c r="DM25" s="547" t="s">
        <v>102</v>
      </c>
      <c r="DN25" s="547" t="s">
        <v>102</v>
      </c>
      <c r="DO25" s="547" t="s">
        <v>102</v>
      </c>
      <c r="DP25" s="547" t="s">
        <v>102</v>
      </c>
      <c r="DQ25" s="547" t="s">
        <v>102</v>
      </c>
      <c r="DR25" s="547" t="s">
        <v>102</v>
      </c>
      <c r="DS25" s="547" t="s">
        <v>102</v>
      </c>
      <c r="DT25" s="547" t="s">
        <v>102</v>
      </c>
      <c r="DU25" s="547" t="s">
        <v>102</v>
      </c>
      <c r="DV25" s="547" t="s">
        <v>102</v>
      </c>
      <c r="DW25" s="547" t="s">
        <v>102</v>
      </c>
      <c r="DX25" s="547" t="s">
        <v>102</v>
      </c>
      <c r="DY25" s="547" t="s">
        <v>102</v>
      </c>
      <c r="DZ25" s="547" t="s">
        <v>102</v>
      </c>
      <c r="EA25" s="547" t="s">
        <v>102</v>
      </c>
      <c r="EB25" s="547" t="s">
        <v>102</v>
      </c>
      <c r="EC25" s="547" t="s">
        <v>102</v>
      </c>
      <c r="ED25" s="547" t="s">
        <v>102</v>
      </c>
      <c r="EE25" s="547" t="s">
        <v>102</v>
      </c>
      <c r="EF25" s="547" t="s">
        <v>102</v>
      </c>
      <c r="EG25" s="547" t="s">
        <v>102</v>
      </c>
      <c r="EH25" s="547" t="s">
        <v>102</v>
      </c>
      <c r="EI25" s="547" t="s">
        <v>102</v>
      </c>
      <c r="EJ25" s="547" t="s">
        <v>102</v>
      </c>
      <c r="EK25" s="547" t="s">
        <v>102</v>
      </c>
      <c r="EL25" s="547" t="s">
        <v>102</v>
      </c>
      <c r="EM25" s="547" t="s">
        <v>102</v>
      </c>
      <c r="EN25" s="547" t="s">
        <v>102</v>
      </c>
      <c r="EO25" s="547" t="s">
        <v>102</v>
      </c>
      <c r="EP25" s="547" t="s">
        <v>102</v>
      </c>
      <c r="EQ25" s="547" t="s">
        <v>102</v>
      </c>
      <c r="ER25" s="547" t="s">
        <v>102</v>
      </c>
      <c r="ES25" s="547" t="s">
        <v>102</v>
      </c>
      <c r="ET25" s="547" t="s">
        <v>102</v>
      </c>
      <c r="EU25" s="547" t="s">
        <v>102</v>
      </c>
      <c r="EV25" s="547" t="s">
        <v>102</v>
      </c>
      <c r="EW25" s="547" t="s">
        <v>102</v>
      </c>
      <c r="EX25" s="547" t="s">
        <v>102</v>
      </c>
      <c r="EY25" s="547" t="s">
        <v>102</v>
      </c>
      <c r="EZ25" s="547" t="s">
        <v>102</v>
      </c>
      <c r="FA25" s="547" t="s">
        <v>102</v>
      </c>
      <c r="FB25" s="547" t="s">
        <v>102</v>
      </c>
      <c r="FC25" s="547" t="s">
        <v>102</v>
      </c>
      <c r="FD25" s="547" t="s">
        <v>102</v>
      </c>
      <c r="FE25" s="547" t="s">
        <v>102</v>
      </c>
      <c r="FF25" s="547" t="s">
        <v>102</v>
      </c>
      <c r="FG25" s="547" t="s">
        <v>102</v>
      </c>
      <c r="FH25" s="547" t="s">
        <v>102</v>
      </c>
      <c r="FI25" s="547" t="s">
        <v>102</v>
      </c>
      <c r="FJ25" s="547" t="s">
        <v>102</v>
      </c>
      <c r="FK25" s="547" t="s">
        <v>102</v>
      </c>
      <c r="FL25" s="547" t="s">
        <v>102</v>
      </c>
      <c r="FM25" s="547" t="s">
        <v>102</v>
      </c>
      <c r="FN25" s="547" t="s">
        <v>102</v>
      </c>
      <c r="FO25" s="547" t="s">
        <v>102</v>
      </c>
    </row>
    <row r="26" spans="1:171" x14ac:dyDescent="0.15">
      <c r="A26" s="547">
        <v>4044466</v>
      </c>
      <c r="B26" s="547">
        <v>0</v>
      </c>
      <c r="C26" s="547" t="s">
        <v>102</v>
      </c>
      <c r="D26" s="547" t="s">
        <v>102</v>
      </c>
      <c r="E26" s="547" t="s">
        <v>102</v>
      </c>
      <c r="F26" s="547" t="s">
        <v>102</v>
      </c>
      <c r="G26" s="547" t="s">
        <v>102</v>
      </c>
      <c r="H26" s="547" t="s">
        <v>102</v>
      </c>
      <c r="I26" s="547" t="s">
        <v>102</v>
      </c>
      <c r="J26" s="547" t="s">
        <v>102</v>
      </c>
      <c r="K26" s="547" t="s">
        <v>102</v>
      </c>
      <c r="L26" s="547" t="s">
        <v>102</v>
      </c>
      <c r="M26" s="547" t="s">
        <v>102</v>
      </c>
      <c r="N26" s="547" t="s">
        <v>102</v>
      </c>
      <c r="O26" s="547" t="s">
        <v>102</v>
      </c>
      <c r="P26" s="547" t="s">
        <v>102</v>
      </c>
      <c r="Q26" s="547" t="s">
        <v>102</v>
      </c>
      <c r="R26" s="547" t="s">
        <v>102</v>
      </c>
      <c r="S26" s="547" t="s">
        <v>102</v>
      </c>
      <c r="T26" s="547" t="s">
        <v>102</v>
      </c>
      <c r="U26" s="547" t="s">
        <v>102</v>
      </c>
      <c r="V26" s="547" t="s">
        <v>102</v>
      </c>
      <c r="W26" s="547" t="s">
        <v>102</v>
      </c>
      <c r="X26" s="547" t="s">
        <v>102</v>
      </c>
      <c r="Y26" s="547" t="s">
        <v>102</v>
      </c>
      <c r="Z26" s="547" t="s">
        <v>102</v>
      </c>
      <c r="AA26" s="547" t="s">
        <v>102</v>
      </c>
      <c r="AB26" s="547" t="s">
        <v>102</v>
      </c>
      <c r="AC26" s="547" t="s">
        <v>102</v>
      </c>
      <c r="AD26" s="547" t="s">
        <v>102</v>
      </c>
      <c r="AE26" s="547" t="s">
        <v>102</v>
      </c>
      <c r="AF26" s="547" t="s">
        <v>102</v>
      </c>
      <c r="AG26" s="547" t="s">
        <v>102</v>
      </c>
      <c r="AH26" s="547" t="s">
        <v>102</v>
      </c>
      <c r="AI26" s="547" t="s">
        <v>102</v>
      </c>
      <c r="AJ26" s="547" t="s">
        <v>102</v>
      </c>
      <c r="AK26" s="547" t="s">
        <v>102</v>
      </c>
      <c r="AL26" s="547" t="s">
        <v>102</v>
      </c>
      <c r="AM26" s="547" t="s">
        <v>102</v>
      </c>
      <c r="AN26" s="547" t="s">
        <v>102</v>
      </c>
      <c r="AO26" s="547" t="s">
        <v>102</v>
      </c>
      <c r="AP26" s="547" t="s">
        <v>102</v>
      </c>
      <c r="AQ26" s="547" t="s">
        <v>102</v>
      </c>
      <c r="AR26" s="547" t="s">
        <v>102</v>
      </c>
      <c r="AS26" s="547" t="s">
        <v>102</v>
      </c>
      <c r="AT26" s="547" t="s">
        <v>102</v>
      </c>
      <c r="AU26" s="547" t="s">
        <v>102</v>
      </c>
      <c r="AV26" s="547" t="s">
        <v>102</v>
      </c>
      <c r="AW26" s="547" t="s">
        <v>102</v>
      </c>
      <c r="AX26" s="547" t="s">
        <v>102</v>
      </c>
      <c r="AY26" s="547" t="s">
        <v>102</v>
      </c>
      <c r="AZ26" s="547" t="s">
        <v>102</v>
      </c>
      <c r="BA26" s="547" t="s">
        <v>102</v>
      </c>
      <c r="BB26" s="547" t="s">
        <v>102</v>
      </c>
      <c r="BC26" s="547" t="s">
        <v>102</v>
      </c>
      <c r="BD26" s="547" t="s">
        <v>102</v>
      </c>
      <c r="BE26" s="547" t="s">
        <v>102</v>
      </c>
      <c r="BF26" s="547" t="s">
        <v>102</v>
      </c>
      <c r="BG26" s="547" t="s">
        <v>102</v>
      </c>
      <c r="BH26" s="547" t="s">
        <v>102</v>
      </c>
      <c r="BI26" s="547" t="s">
        <v>102</v>
      </c>
      <c r="BJ26" s="547" t="s">
        <v>102</v>
      </c>
      <c r="BK26" s="547" t="s">
        <v>102</v>
      </c>
      <c r="BL26" s="547" t="s">
        <v>102</v>
      </c>
      <c r="BM26" s="547" t="s">
        <v>102</v>
      </c>
      <c r="BN26" s="547" t="s">
        <v>102</v>
      </c>
      <c r="BO26" s="547" t="s">
        <v>102</v>
      </c>
      <c r="BP26" s="547" t="s">
        <v>102</v>
      </c>
      <c r="BQ26" s="547" t="s">
        <v>102</v>
      </c>
      <c r="BR26" s="547" t="s">
        <v>102</v>
      </c>
      <c r="BS26" s="547" t="s">
        <v>102</v>
      </c>
      <c r="BT26" s="547" t="s">
        <v>102</v>
      </c>
      <c r="BU26" s="547" t="s">
        <v>102</v>
      </c>
      <c r="BV26" s="547" t="s">
        <v>102</v>
      </c>
      <c r="BW26" s="547" t="s">
        <v>102</v>
      </c>
      <c r="BX26" s="547" t="s">
        <v>102</v>
      </c>
      <c r="BY26" s="547" t="s">
        <v>102</v>
      </c>
      <c r="BZ26" s="547" t="s">
        <v>102</v>
      </c>
      <c r="CA26" s="547" t="s">
        <v>102</v>
      </c>
      <c r="CB26" s="547" t="s">
        <v>102</v>
      </c>
      <c r="CC26" s="547" t="s">
        <v>102</v>
      </c>
      <c r="CD26" s="547" t="s">
        <v>102</v>
      </c>
      <c r="CE26" s="547" t="s">
        <v>102</v>
      </c>
      <c r="CF26" s="547" t="s">
        <v>102</v>
      </c>
      <c r="CG26" s="547" t="s">
        <v>102</v>
      </c>
      <c r="CH26" s="547" t="s">
        <v>102</v>
      </c>
      <c r="CI26" s="547" t="s">
        <v>102</v>
      </c>
      <c r="CJ26" s="547" t="s">
        <v>102</v>
      </c>
      <c r="CK26" s="547" t="s">
        <v>102</v>
      </c>
      <c r="CL26" s="547" t="s">
        <v>102</v>
      </c>
      <c r="CM26" s="547" t="s">
        <v>102</v>
      </c>
      <c r="CN26" s="547" t="s">
        <v>102</v>
      </c>
      <c r="CO26" s="547" t="s">
        <v>102</v>
      </c>
      <c r="CP26" s="547" t="s">
        <v>102</v>
      </c>
      <c r="CQ26" s="547" t="s">
        <v>102</v>
      </c>
      <c r="CR26" s="547" t="s">
        <v>102</v>
      </c>
      <c r="CS26" s="547" t="s">
        <v>102</v>
      </c>
      <c r="CT26" s="547" t="s">
        <v>102</v>
      </c>
      <c r="CU26" s="547" t="s">
        <v>102</v>
      </c>
      <c r="CV26" s="547" t="s">
        <v>102</v>
      </c>
      <c r="CW26" s="547" t="s">
        <v>102</v>
      </c>
      <c r="CX26" s="547" t="s">
        <v>102</v>
      </c>
      <c r="CY26" s="547" t="s">
        <v>102</v>
      </c>
      <c r="CZ26" s="547" t="s">
        <v>102</v>
      </c>
      <c r="DA26" s="547" t="s">
        <v>102</v>
      </c>
      <c r="DB26" s="547" t="s">
        <v>102</v>
      </c>
      <c r="DC26" s="547" t="s">
        <v>102</v>
      </c>
      <c r="DD26" s="547" t="s">
        <v>102</v>
      </c>
      <c r="DE26" s="547" t="s">
        <v>102</v>
      </c>
      <c r="DF26" s="547" t="s">
        <v>102</v>
      </c>
      <c r="DG26" s="547" t="s">
        <v>102</v>
      </c>
      <c r="DH26" s="547" t="s">
        <v>102</v>
      </c>
      <c r="DI26" s="547" t="s">
        <v>102</v>
      </c>
      <c r="DJ26" s="547" t="s">
        <v>102</v>
      </c>
      <c r="DK26" s="547" t="s">
        <v>102</v>
      </c>
      <c r="DL26" s="547" t="s">
        <v>102</v>
      </c>
      <c r="DM26" s="547" t="s">
        <v>102</v>
      </c>
      <c r="DN26" s="547" t="s">
        <v>102</v>
      </c>
      <c r="DO26" s="547" t="s">
        <v>102</v>
      </c>
      <c r="DP26" s="547" t="s">
        <v>102</v>
      </c>
      <c r="DQ26" s="547" t="s">
        <v>102</v>
      </c>
      <c r="DR26" s="547" t="s">
        <v>102</v>
      </c>
      <c r="DS26" s="547" t="s">
        <v>102</v>
      </c>
      <c r="DT26" s="547" t="s">
        <v>102</v>
      </c>
      <c r="DU26" s="547" t="s">
        <v>102</v>
      </c>
      <c r="DV26" s="547" t="s">
        <v>102</v>
      </c>
      <c r="DW26" s="547" t="s">
        <v>102</v>
      </c>
      <c r="DX26" s="547" t="s">
        <v>102</v>
      </c>
      <c r="DY26" s="547" t="s">
        <v>102</v>
      </c>
      <c r="DZ26" s="547" t="s">
        <v>102</v>
      </c>
      <c r="EA26" s="547" t="s">
        <v>102</v>
      </c>
      <c r="EB26" s="547" t="s">
        <v>102</v>
      </c>
      <c r="EC26" s="547" t="s">
        <v>102</v>
      </c>
      <c r="ED26" s="547" t="s">
        <v>102</v>
      </c>
      <c r="EE26" s="547" t="s">
        <v>102</v>
      </c>
      <c r="EF26" s="547" t="s">
        <v>102</v>
      </c>
      <c r="EG26" s="547" t="s">
        <v>102</v>
      </c>
      <c r="EH26" s="547" t="s">
        <v>102</v>
      </c>
      <c r="EI26" s="547" t="s">
        <v>102</v>
      </c>
      <c r="EJ26" s="547" t="s">
        <v>102</v>
      </c>
      <c r="EK26" s="547" t="s">
        <v>102</v>
      </c>
      <c r="EL26" s="547" t="s">
        <v>102</v>
      </c>
      <c r="EM26" s="547" t="s">
        <v>102</v>
      </c>
      <c r="EN26" s="547" t="s">
        <v>102</v>
      </c>
      <c r="EO26" s="547" t="s">
        <v>102</v>
      </c>
      <c r="EP26" s="547" t="s">
        <v>102</v>
      </c>
      <c r="EQ26" s="547" t="s">
        <v>102</v>
      </c>
      <c r="ER26" s="547" t="s">
        <v>102</v>
      </c>
      <c r="ES26" s="547" t="s">
        <v>102</v>
      </c>
      <c r="ET26" s="547" t="s">
        <v>102</v>
      </c>
      <c r="EU26" s="547" t="s">
        <v>102</v>
      </c>
      <c r="EV26" s="547" t="s">
        <v>102</v>
      </c>
      <c r="EW26" s="547" t="s">
        <v>102</v>
      </c>
      <c r="EX26" s="547" t="s">
        <v>102</v>
      </c>
      <c r="EY26" s="547" t="s">
        <v>102</v>
      </c>
      <c r="EZ26" s="547" t="s">
        <v>102</v>
      </c>
      <c r="FA26" s="547" t="s">
        <v>102</v>
      </c>
      <c r="FB26" s="547" t="s">
        <v>102</v>
      </c>
      <c r="FC26" s="547" t="s">
        <v>102</v>
      </c>
      <c r="FD26" s="547" t="s">
        <v>102</v>
      </c>
      <c r="FE26" s="547" t="s">
        <v>102</v>
      </c>
      <c r="FF26" s="547" t="s">
        <v>102</v>
      </c>
      <c r="FG26" s="547" t="s">
        <v>102</v>
      </c>
      <c r="FH26" s="547" t="s">
        <v>102</v>
      </c>
      <c r="FI26" s="547" t="s">
        <v>102</v>
      </c>
      <c r="FJ26" s="547" t="s">
        <v>102</v>
      </c>
      <c r="FK26" s="547" t="s">
        <v>102</v>
      </c>
      <c r="FL26" s="547" t="s">
        <v>102</v>
      </c>
      <c r="FM26" s="547" t="s">
        <v>102</v>
      </c>
      <c r="FN26" s="547" t="s">
        <v>102</v>
      </c>
      <c r="FO26" s="547" t="s">
        <v>102</v>
      </c>
    </row>
    <row r="27" spans="1:171" x14ac:dyDescent="0.15">
      <c r="A27" s="547">
        <v>4044466</v>
      </c>
      <c r="B27" s="547">
        <v>0</v>
      </c>
      <c r="C27" s="547" t="s">
        <v>102</v>
      </c>
      <c r="D27" s="547" t="s">
        <v>102</v>
      </c>
      <c r="E27" s="547" t="s">
        <v>102</v>
      </c>
      <c r="F27" s="547" t="s">
        <v>102</v>
      </c>
      <c r="G27" s="547" t="s">
        <v>102</v>
      </c>
      <c r="H27" s="547" t="s">
        <v>102</v>
      </c>
      <c r="I27" s="547" t="s">
        <v>102</v>
      </c>
      <c r="J27" s="547" t="s">
        <v>102</v>
      </c>
      <c r="K27" s="547" t="s">
        <v>102</v>
      </c>
      <c r="L27" s="547" t="s">
        <v>102</v>
      </c>
      <c r="M27" s="547" t="s">
        <v>102</v>
      </c>
      <c r="N27" s="547" t="s">
        <v>102</v>
      </c>
      <c r="O27" s="547" t="s">
        <v>102</v>
      </c>
      <c r="P27" s="547" t="s">
        <v>102</v>
      </c>
      <c r="Q27" s="547" t="s">
        <v>102</v>
      </c>
      <c r="R27" s="547" t="s">
        <v>102</v>
      </c>
      <c r="S27" s="547" t="s">
        <v>102</v>
      </c>
      <c r="T27" s="547" t="s">
        <v>102</v>
      </c>
      <c r="U27" s="547" t="s">
        <v>102</v>
      </c>
      <c r="V27" s="547" t="s">
        <v>102</v>
      </c>
      <c r="W27" s="547" t="s">
        <v>102</v>
      </c>
      <c r="X27" s="547" t="s">
        <v>102</v>
      </c>
      <c r="Y27" s="547" t="s">
        <v>102</v>
      </c>
      <c r="Z27" s="547" t="s">
        <v>102</v>
      </c>
      <c r="AA27" s="547" t="s">
        <v>102</v>
      </c>
      <c r="AB27" s="547" t="s">
        <v>102</v>
      </c>
      <c r="AC27" s="547" t="s">
        <v>102</v>
      </c>
      <c r="AD27" s="547" t="s">
        <v>102</v>
      </c>
      <c r="AE27" s="547" t="s">
        <v>102</v>
      </c>
      <c r="AF27" s="547" t="s">
        <v>102</v>
      </c>
      <c r="AG27" s="547" t="s">
        <v>102</v>
      </c>
      <c r="AH27" s="547" t="s">
        <v>102</v>
      </c>
      <c r="AI27" s="547" t="s">
        <v>102</v>
      </c>
      <c r="AJ27" s="547" t="s">
        <v>102</v>
      </c>
      <c r="AK27" s="547" t="s">
        <v>102</v>
      </c>
      <c r="AL27" s="547" t="s">
        <v>102</v>
      </c>
      <c r="AM27" s="547" t="s">
        <v>102</v>
      </c>
      <c r="AN27" s="547" t="s">
        <v>102</v>
      </c>
      <c r="AO27" s="547" t="s">
        <v>102</v>
      </c>
      <c r="AP27" s="547" t="s">
        <v>102</v>
      </c>
      <c r="AQ27" s="547" t="s">
        <v>102</v>
      </c>
      <c r="AR27" s="547" t="s">
        <v>102</v>
      </c>
      <c r="AS27" s="547" t="s">
        <v>102</v>
      </c>
      <c r="AT27" s="547" t="s">
        <v>102</v>
      </c>
      <c r="AU27" s="547" t="s">
        <v>102</v>
      </c>
      <c r="AV27" s="547" t="s">
        <v>102</v>
      </c>
      <c r="AW27" s="547" t="s">
        <v>102</v>
      </c>
      <c r="AX27" s="547" t="s">
        <v>102</v>
      </c>
      <c r="AY27" s="547" t="s">
        <v>102</v>
      </c>
      <c r="AZ27" s="547" t="s">
        <v>102</v>
      </c>
      <c r="BA27" s="547" t="s">
        <v>102</v>
      </c>
      <c r="BB27" s="547" t="s">
        <v>102</v>
      </c>
      <c r="BC27" s="547" t="s">
        <v>102</v>
      </c>
      <c r="BD27" s="547" t="s">
        <v>102</v>
      </c>
      <c r="BE27" s="547" t="s">
        <v>102</v>
      </c>
      <c r="BF27" s="547" t="s">
        <v>102</v>
      </c>
      <c r="BG27" s="547" t="s">
        <v>102</v>
      </c>
      <c r="BH27" s="547" t="s">
        <v>102</v>
      </c>
      <c r="BI27" s="547" t="s">
        <v>102</v>
      </c>
      <c r="BJ27" s="547" t="s">
        <v>102</v>
      </c>
      <c r="BK27" s="547" t="s">
        <v>102</v>
      </c>
      <c r="BL27" s="547" t="s">
        <v>102</v>
      </c>
      <c r="BM27" s="547" t="s">
        <v>102</v>
      </c>
      <c r="BN27" s="547" t="s">
        <v>102</v>
      </c>
      <c r="BO27" s="547" t="s">
        <v>102</v>
      </c>
      <c r="BP27" s="547" t="s">
        <v>102</v>
      </c>
      <c r="BQ27" s="547" t="s">
        <v>102</v>
      </c>
      <c r="BR27" s="547" t="s">
        <v>102</v>
      </c>
      <c r="BS27" s="547" t="s">
        <v>102</v>
      </c>
      <c r="BT27" s="547" t="s">
        <v>102</v>
      </c>
      <c r="BU27" s="547" t="s">
        <v>102</v>
      </c>
      <c r="BV27" s="547" t="s">
        <v>102</v>
      </c>
      <c r="BW27" s="547" t="s">
        <v>102</v>
      </c>
      <c r="BX27" s="547" t="s">
        <v>102</v>
      </c>
      <c r="BY27" s="547" t="s">
        <v>102</v>
      </c>
      <c r="BZ27" s="547" t="s">
        <v>102</v>
      </c>
      <c r="CA27" s="547" t="s">
        <v>102</v>
      </c>
      <c r="CB27" s="547" t="s">
        <v>102</v>
      </c>
      <c r="CC27" s="547" t="s">
        <v>102</v>
      </c>
      <c r="CD27" s="547" t="s">
        <v>102</v>
      </c>
      <c r="CE27" s="547" t="s">
        <v>102</v>
      </c>
      <c r="CF27" s="547" t="s">
        <v>102</v>
      </c>
      <c r="CG27" s="547" t="s">
        <v>102</v>
      </c>
      <c r="CH27" s="547" t="s">
        <v>102</v>
      </c>
      <c r="CI27" s="547" t="s">
        <v>102</v>
      </c>
      <c r="CJ27" s="547" t="s">
        <v>102</v>
      </c>
      <c r="CK27" s="547" t="s">
        <v>102</v>
      </c>
      <c r="CL27" s="547" t="s">
        <v>102</v>
      </c>
      <c r="CM27" s="547" t="s">
        <v>102</v>
      </c>
      <c r="CN27" s="547" t="s">
        <v>102</v>
      </c>
      <c r="CO27" s="547" t="s">
        <v>102</v>
      </c>
      <c r="CP27" s="547" t="s">
        <v>102</v>
      </c>
      <c r="CQ27" s="547" t="s">
        <v>102</v>
      </c>
      <c r="CR27" s="547" t="s">
        <v>102</v>
      </c>
      <c r="CS27" s="547" t="s">
        <v>102</v>
      </c>
      <c r="CT27" s="547" t="s">
        <v>102</v>
      </c>
      <c r="CU27" s="547" t="s">
        <v>102</v>
      </c>
      <c r="CV27" s="547" t="s">
        <v>102</v>
      </c>
      <c r="CW27" s="547" t="s">
        <v>102</v>
      </c>
      <c r="CX27" s="547" t="s">
        <v>102</v>
      </c>
      <c r="CY27" s="547" t="s">
        <v>102</v>
      </c>
      <c r="CZ27" s="547" t="s">
        <v>102</v>
      </c>
      <c r="DA27" s="547" t="s">
        <v>102</v>
      </c>
      <c r="DB27" s="547" t="s">
        <v>102</v>
      </c>
      <c r="DC27" s="547" t="s">
        <v>102</v>
      </c>
      <c r="DD27" s="547" t="s">
        <v>102</v>
      </c>
      <c r="DE27" s="547" t="s">
        <v>102</v>
      </c>
      <c r="DF27" s="547" t="s">
        <v>102</v>
      </c>
      <c r="DG27" s="547" t="s">
        <v>102</v>
      </c>
      <c r="DH27" s="547" t="s">
        <v>102</v>
      </c>
      <c r="DI27" s="547" t="s">
        <v>102</v>
      </c>
      <c r="DJ27" s="547" t="s">
        <v>102</v>
      </c>
      <c r="DK27" s="547" t="s">
        <v>102</v>
      </c>
      <c r="DL27" s="547" t="s">
        <v>102</v>
      </c>
      <c r="DM27" s="547" t="s">
        <v>102</v>
      </c>
      <c r="DN27" s="547" t="s">
        <v>102</v>
      </c>
      <c r="DO27" s="547" t="s">
        <v>102</v>
      </c>
      <c r="DP27" s="547" t="s">
        <v>102</v>
      </c>
      <c r="DQ27" s="547" t="s">
        <v>102</v>
      </c>
      <c r="DR27" s="547" t="s">
        <v>102</v>
      </c>
      <c r="DS27" s="547" t="s">
        <v>102</v>
      </c>
      <c r="DT27" s="547" t="s">
        <v>102</v>
      </c>
      <c r="DU27" s="547" t="s">
        <v>102</v>
      </c>
      <c r="DV27" s="547" t="s">
        <v>102</v>
      </c>
      <c r="DW27" s="547" t="s">
        <v>102</v>
      </c>
      <c r="DX27" s="547" t="s">
        <v>102</v>
      </c>
      <c r="DY27" s="547" t="s">
        <v>102</v>
      </c>
      <c r="DZ27" s="547" t="s">
        <v>102</v>
      </c>
      <c r="EA27" s="547" t="s">
        <v>102</v>
      </c>
      <c r="EB27" s="547" t="s">
        <v>102</v>
      </c>
      <c r="EC27" s="547" t="s">
        <v>102</v>
      </c>
      <c r="ED27" s="547" t="s">
        <v>102</v>
      </c>
      <c r="EE27" s="547" t="s">
        <v>102</v>
      </c>
      <c r="EF27" s="547" t="s">
        <v>102</v>
      </c>
      <c r="EG27" s="547" t="s">
        <v>102</v>
      </c>
      <c r="EH27" s="547" t="s">
        <v>102</v>
      </c>
      <c r="EI27" s="547" t="s">
        <v>102</v>
      </c>
      <c r="EJ27" s="547" t="s">
        <v>102</v>
      </c>
      <c r="EK27" s="547" t="s">
        <v>102</v>
      </c>
      <c r="EL27" s="547" t="s">
        <v>102</v>
      </c>
      <c r="EM27" s="547" t="s">
        <v>102</v>
      </c>
      <c r="EN27" s="547" t="s">
        <v>102</v>
      </c>
      <c r="EO27" s="547" t="s">
        <v>102</v>
      </c>
      <c r="EP27" s="547" t="s">
        <v>102</v>
      </c>
      <c r="EQ27" s="547" t="s">
        <v>102</v>
      </c>
      <c r="ER27" s="547" t="s">
        <v>102</v>
      </c>
      <c r="ES27" s="547" t="s">
        <v>102</v>
      </c>
      <c r="ET27" s="547" t="s">
        <v>102</v>
      </c>
      <c r="EU27" s="547" t="s">
        <v>102</v>
      </c>
      <c r="EV27" s="547" t="s">
        <v>102</v>
      </c>
      <c r="EW27" s="547" t="s">
        <v>102</v>
      </c>
      <c r="EX27" s="547" t="s">
        <v>102</v>
      </c>
      <c r="EY27" s="547" t="s">
        <v>102</v>
      </c>
      <c r="EZ27" s="547" t="s">
        <v>102</v>
      </c>
      <c r="FA27" s="547" t="s">
        <v>102</v>
      </c>
      <c r="FB27" s="547" t="s">
        <v>102</v>
      </c>
      <c r="FC27" s="547" t="s">
        <v>102</v>
      </c>
      <c r="FD27" s="547" t="s">
        <v>102</v>
      </c>
      <c r="FE27" s="547" t="s">
        <v>102</v>
      </c>
      <c r="FF27" s="547" t="s">
        <v>102</v>
      </c>
      <c r="FG27" s="547" t="s">
        <v>102</v>
      </c>
      <c r="FH27" s="547" t="s">
        <v>102</v>
      </c>
      <c r="FI27" s="547" t="s">
        <v>102</v>
      </c>
      <c r="FJ27" s="547" t="s">
        <v>102</v>
      </c>
      <c r="FK27" s="547" t="s">
        <v>102</v>
      </c>
      <c r="FL27" s="547" t="s">
        <v>102</v>
      </c>
      <c r="FM27" s="547" t="s">
        <v>102</v>
      </c>
      <c r="FN27" s="547" t="s">
        <v>102</v>
      </c>
      <c r="FO27" s="547" t="s">
        <v>102</v>
      </c>
    </row>
    <row r="28" spans="1:171" x14ac:dyDescent="0.15">
      <c r="A28" s="547">
        <v>4041246</v>
      </c>
      <c r="B28" s="547">
        <v>0</v>
      </c>
      <c r="C28" s="547" t="s">
        <v>102</v>
      </c>
      <c r="D28" s="547" t="s">
        <v>102</v>
      </c>
      <c r="E28" s="547" t="s">
        <v>102</v>
      </c>
      <c r="F28" s="547" t="s">
        <v>102</v>
      </c>
      <c r="G28" s="547" t="s">
        <v>102</v>
      </c>
      <c r="H28" s="547" t="s">
        <v>102</v>
      </c>
      <c r="I28" s="547" t="s">
        <v>102</v>
      </c>
      <c r="J28" s="547" t="s">
        <v>102</v>
      </c>
      <c r="K28" s="547" t="s">
        <v>102</v>
      </c>
      <c r="L28" s="547" t="s">
        <v>102</v>
      </c>
      <c r="M28" s="547" t="s">
        <v>102</v>
      </c>
      <c r="N28" s="547" t="s">
        <v>102</v>
      </c>
      <c r="O28" s="547" t="s">
        <v>102</v>
      </c>
      <c r="P28" s="547" t="s">
        <v>102</v>
      </c>
      <c r="Q28" s="547" t="s">
        <v>102</v>
      </c>
      <c r="R28" s="547" t="s">
        <v>102</v>
      </c>
      <c r="S28" s="547" t="s">
        <v>102</v>
      </c>
      <c r="T28" s="547" t="s">
        <v>102</v>
      </c>
      <c r="U28" s="547" t="s">
        <v>102</v>
      </c>
      <c r="V28" s="547" t="s">
        <v>102</v>
      </c>
      <c r="W28" s="547" t="s">
        <v>102</v>
      </c>
      <c r="X28" s="547" t="s">
        <v>102</v>
      </c>
      <c r="Y28" s="547" t="s">
        <v>102</v>
      </c>
      <c r="Z28" s="547" t="s">
        <v>102</v>
      </c>
      <c r="AA28" s="547" t="s">
        <v>102</v>
      </c>
      <c r="AB28" s="547" t="s">
        <v>102</v>
      </c>
      <c r="AC28" s="547" t="s">
        <v>102</v>
      </c>
      <c r="AD28" s="547" t="s">
        <v>102</v>
      </c>
      <c r="AE28" s="547" t="s">
        <v>102</v>
      </c>
      <c r="AF28" s="547" t="s">
        <v>102</v>
      </c>
      <c r="AG28" s="547" t="s">
        <v>102</v>
      </c>
      <c r="AH28" s="547" t="s">
        <v>102</v>
      </c>
      <c r="AI28" s="547" t="s">
        <v>102</v>
      </c>
      <c r="AJ28" s="547" t="s">
        <v>102</v>
      </c>
      <c r="AK28" s="547" t="s">
        <v>102</v>
      </c>
      <c r="AL28" s="547" t="s">
        <v>102</v>
      </c>
      <c r="AM28" s="547" t="s">
        <v>102</v>
      </c>
      <c r="AN28" s="547" t="s">
        <v>102</v>
      </c>
      <c r="AO28" s="547" t="s">
        <v>102</v>
      </c>
      <c r="AP28" s="547" t="s">
        <v>102</v>
      </c>
      <c r="AQ28" s="547" t="s">
        <v>102</v>
      </c>
      <c r="AR28" s="547" t="s">
        <v>102</v>
      </c>
      <c r="AS28" s="547" t="s">
        <v>102</v>
      </c>
      <c r="AT28" s="547" t="s">
        <v>102</v>
      </c>
      <c r="AU28" s="547" t="s">
        <v>102</v>
      </c>
      <c r="AV28" s="547" t="s">
        <v>102</v>
      </c>
      <c r="AW28" s="547" t="s">
        <v>102</v>
      </c>
      <c r="AX28" s="547" t="s">
        <v>102</v>
      </c>
      <c r="AY28" s="547" t="s">
        <v>102</v>
      </c>
      <c r="AZ28" s="547" t="s">
        <v>102</v>
      </c>
      <c r="BA28" s="547" t="s">
        <v>102</v>
      </c>
      <c r="BB28" s="547" t="s">
        <v>102</v>
      </c>
      <c r="BC28" s="547" t="s">
        <v>102</v>
      </c>
      <c r="BD28" s="547" t="s">
        <v>102</v>
      </c>
      <c r="BE28" s="547" t="s">
        <v>102</v>
      </c>
      <c r="BF28" s="547" t="s">
        <v>102</v>
      </c>
      <c r="BG28" s="547" t="s">
        <v>102</v>
      </c>
      <c r="BH28" s="547" t="s">
        <v>102</v>
      </c>
      <c r="BI28" s="547" t="s">
        <v>102</v>
      </c>
      <c r="BJ28" s="547" t="s">
        <v>102</v>
      </c>
      <c r="BK28" s="547" t="s">
        <v>102</v>
      </c>
      <c r="BL28" s="547" t="s">
        <v>102</v>
      </c>
      <c r="BM28" s="547" t="s">
        <v>102</v>
      </c>
      <c r="BN28" s="547" t="s">
        <v>102</v>
      </c>
      <c r="BO28" s="547" t="s">
        <v>102</v>
      </c>
      <c r="BP28" s="547" t="s">
        <v>102</v>
      </c>
      <c r="BQ28" s="547" t="s">
        <v>102</v>
      </c>
      <c r="BR28" s="547" t="s">
        <v>102</v>
      </c>
      <c r="BS28" s="547" t="s">
        <v>102</v>
      </c>
      <c r="BT28" s="547" t="s">
        <v>102</v>
      </c>
      <c r="BU28" s="547" t="s">
        <v>102</v>
      </c>
      <c r="BV28" s="547" t="s">
        <v>102</v>
      </c>
      <c r="BW28" s="547" t="s">
        <v>102</v>
      </c>
      <c r="BX28" s="547" t="s">
        <v>102</v>
      </c>
      <c r="BY28" s="547" t="s">
        <v>102</v>
      </c>
      <c r="BZ28" s="547" t="s">
        <v>102</v>
      </c>
      <c r="CA28" s="547" t="s">
        <v>102</v>
      </c>
      <c r="CB28" s="547" t="s">
        <v>102</v>
      </c>
      <c r="CC28" s="547" t="s">
        <v>102</v>
      </c>
      <c r="CD28" s="547" t="s">
        <v>102</v>
      </c>
      <c r="CE28" s="547" t="s">
        <v>102</v>
      </c>
      <c r="CF28" s="547" t="s">
        <v>102</v>
      </c>
      <c r="CG28" s="547" t="s">
        <v>102</v>
      </c>
      <c r="CH28" s="547" t="s">
        <v>102</v>
      </c>
      <c r="CI28" s="547" t="s">
        <v>102</v>
      </c>
      <c r="CJ28" s="547" t="s">
        <v>102</v>
      </c>
      <c r="CK28" s="547" t="s">
        <v>102</v>
      </c>
      <c r="CL28" s="547" t="s">
        <v>102</v>
      </c>
      <c r="CM28" s="547" t="s">
        <v>102</v>
      </c>
      <c r="CN28" s="547" t="s">
        <v>102</v>
      </c>
      <c r="CO28" s="547" t="s">
        <v>102</v>
      </c>
      <c r="CP28" s="547" t="s">
        <v>102</v>
      </c>
      <c r="CQ28" s="547" t="s">
        <v>102</v>
      </c>
      <c r="CR28" s="547" t="s">
        <v>102</v>
      </c>
      <c r="CS28" s="547" t="s">
        <v>102</v>
      </c>
      <c r="CT28" s="547" t="s">
        <v>102</v>
      </c>
      <c r="CU28" s="547" t="s">
        <v>102</v>
      </c>
      <c r="CV28" s="547" t="s">
        <v>102</v>
      </c>
      <c r="CW28" s="547" t="s">
        <v>102</v>
      </c>
      <c r="CX28" s="547" t="s">
        <v>102</v>
      </c>
      <c r="CY28" s="547" t="s">
        <v>102</v>
      </c>
      <c r="CZ28" s="547" t="s">
        <v>102</v>
      </c>
      <c r="DA28" s="547" t="s">
        <v>102</v>
      </c>
      <c r="DB28" s="547" t="s">
        <v>102</v>
      </c>
      <c r="DC28" s="547" t="s">
        <v>102</v>
      </c>
      <c r="DD28" s="547" t="s">
        <v>102</v>
      </c>
      <c r="DE28" s="547" t="s">
        <v>102</v>
      </c>
      <c r="DF28" s="547" t="s">
        <v>102</v>
      </c>
      <c r="DG28" s="547" t="s">
        <v>102</v>
      </c>
      <c r="DH28" s="547" t="s">
        <v>102</v>
      </c>
      <c r="DI28" s="547" t="s">
        <v>102</v>
      </c>
      <c r="DJ28" s="547" t="s">
        <v>102</v>
      </c>
      <c r="DK28" s="547" t="s">
        <v>102</v>
      </c>
      <c r="DL28" s="547" t="s">
        <v>102</v>
      </c>
      <c r="DM28" s="547" t="s">
        <v>102</v>
      </c>
      <c r="DN28" s="547" t="s">
        <v>102</v>
      </c>
      <c r="DO28" s="547" t="s">
        <v>102</v>
      </c>
      <c r="DP28" s="547" t="s">
        <v>102</v>
      </c>
      <c r="DQ28" s="547" t="s">
        <v>102</v>
      </c>
      <c r="DR28" s="547" t="s">
        <v>102</v>
      </c>
      <c r="DS28" s="547" t="s">
        <v>102</v>
      </c>
      <c r="DT28" s="547" t="s">
        <v>102</v>
      </c>
      <c r="DU28" s="547" t="s">
        <v>102</v>
      </c>
      <c r="DV28" s="547" t="s">
        <v>102</v>
      </c>
      <c r="DW28" s="547" t="s">
        <v>102</v>
      </c>
      <c r="DX28" s="547" t="s">
        <v>102</v>
      </c>
      <c r="DY28" s="547" t="s">
        <v>102</v>
      </c>
      <c r="DZ28" s="547" t="s">
        <v>102</v>
      </c>
      <c r="EA28" s="547" t="s">
        <v>102</v>
      </c>
      <c r="EB28" s="547" t="s">
        <v>102</v>
      </c>
      <c r="EC28" s="547" t="s">
        <v>102</v>
      </c>
      <c r="ED28" s="547" t="s">
        <v>102</v>
      </c>
      <c r="EE28" s="547" t="s">
        <v>102</v>
      </c>
      <c r="EF28" s="547" t="s">
        <v>102</v>
      </c>
      <c r="EG28" s="547" t="s">
        <v>102</v>
      </c>
      <c r="EH28" s="547" t="s">
        <v>102</v>
      </c>
      <c r="EI28" s="547" t="s">
        <v>102</v>
      </c>
      <c r="EJ28" s="547" t="s">
        <v>102</v>
      </c>
      <c r="EK28" s="547" t="s">
        <v>102</v>
      </c>
      <c r="EL28" s="547" t="s">
        <v>102</v>
      </c>
      <c r="EM28" s="547" t="s">
        <v>102</v>
      </c>
      <c r="EN28" s="547" t="s">
        <v>102</v>
      </c>
      <c r="EO28" s="547" t="s">
        <v>102</v>
      </c>
      <c r="EP28" s="547" t="s">
        <v>102</v>
      </c>
      <c r="EQ28" s="547" t="s">
        <v>102</v>
      </c>
      <c r="ER28" s="547" t="s">
        <v>102</v>
      </c>
      <c r="ES28" s="547" t="s">
        <v>102</v>
      </c>
      <c r="ET28" s="547" t="s">
        <v>102</v>
      </c>
      <c r="EU28" s="547" t="s">
        <v>102</v>
      </c>
      <c r="EV28" s="547" t="s">
        <v>102</v>
      </c>
      <c r="EW28" s="547" t="s">
        <v>102</v>
      </c>
      <c r="EX28" s="547" t="s">
        <v>102</v>
      </c>
      <c r="EY28" s="547" t="s">
        <v>102</v>
      </c>
      <c r="EZ28" s="547" t="s">
        <v>102</v>
      </c>
      <c r="FA28" s="547" t="s">
        <v>102</v>
      </c>
      <c r="FB28" s="547" t="s">
        <v>102</v>
      </c>
      <c r="FC28" s="547" t="s">
        <v>102</v>
      </c>
      <c r="FD28" s="547" t="s">
        <v>102</v>
      </c>
      <c r="FE28" s="547" t="s">
        <v>102</v>
      </c>
      <c r="FF28" s="547" t="s">
        <v>102</v>
      </c>
      <c r="FG28" s="547" t="s">
        <v>102</v>
      </c>
      <c r="FH28" s="547" t="s">
        <v>102</v>
      </c>
      <c r="FI28" s="547" t="s">
        <v>102</v>
      </c>
      <c r="FJ28" s="547" t="s">
        <v>102</v>
      </c>
      <c r="FK28" s="547" t="s">
        <v>102</v>
      </c>
      <c r="FL28" s="547" t="s">
        <v>102</v>
      </c>
      <c r="FM28" s="547" t="s">
        <v>102</v>
      </c>
      <c r="FN28" s="547" t="s">
        <v>102</v>
      </c>
      <c r="FO28" s="547" t="s">
        <v>102</v>
      </c>
    </row>
    <row r="29" spans="1:171" x14ac:dyDescent="0.15">
      <c r="A29" s="547">
        <v>4041246</v>
      </c>
      <c r="B29" s="547">
        <v>0</v>
      </c>
      <c r="C29" s="547" t="s">
        <v>102</v>
      </c>
      <c r="D29" s="547" t="s">
        <v>102</v>
      </c>
      <c r="E29" s="547" t="s">
        <v>102</v>
      </c>
      <c r="F29" s="547" t="s">
        <v>102</v>
      </c>
      <c r="G29" s="547" t="s">
        <v>102</v>
      </c>
      <c r="H29" s="547" t="s">
        <v>102</v>
      </c>
      <c r="I29" s="547" t="s">
        <v>102</v>
      </c>
      <c r="J29" s="547" t="s">
        <v>102</v>
      </c>
      <c r="K29" s="547" t="s">
        <v>102</v>
      </c>
      <c r="L29" s="547" t="s">
        <v>102</v>
      </c>
      <c r="M29" s="547" t="s">
        <v>102</v>
      </c>
      <c r="N29" s="547" t="s">
        <v>102</v>
      </c>
      <c r="O29" s="547" t="s">
        <v>102</v>
      </c>
      <c r="P29" s="547" t="s">
        <v>102</v>
      </c>
      <c r="Q29" s="547" t="s">
        <v>102</v>
      </c>
      <c r="R29" s="547" t="s">
        <v>102</v>
      </c>
      <c r="S29" s="547" t="s">
        <v>102</v>
      </c>
      <c r="T29" s="547" t="s">
        <v>102</v>
      </c>
      <c r="U29" s="547" t="s">
        <v>102</v>
      </c>
      <c r="V29" s="547" t="s">
        <v>102</v>
      </c>
      <c r="W29" s="547" t="s">
        <v>102</v>
      </c>
      <c r="X29" s="547" t="s">
        <v>102</v>
      </c>
      <c r="Y29" s="547" t="s">
        <v>102</v>
      </c>
      <c r="Z29" s="547" t="s">
        <v>102</v>
      </c>
      <c r="AA29" s="547" t="s">
        <v>102</v>
      </c>
      <c r="AB29" s="547" t="s">
        <v>102</v>
      </c>
      <c r="AC29" s="547" t="s">
        <v>102</v>
      </c>
      <c r="AD29" s="547" t="s">
        <v>102</v>
      </c>
      <c r="AE29" s="547" t="s">
        <v>102</v>
      </c>
      <c r="AF29" s="547" t="s">
        <v>102</v>
      </c>
      <c r="AG29" s="547" t="s">
        <v>102</v>
      </c>
      <c r="AH29" s="547" t="s">
        <v>102</v>
      </c>
      <c r="AI29" s="547" t="s">
        <v>102</v>
      </c>
      <c r="AJ29" s="547" t="s">
        <v>102</v>
      </c>
      <c r="AK29" s="547" t="s">
        <v>102</v>
      </c>
      <c r="AL29" s="547" t="s">
        <v>102</v>
      </c>
      <c r="AM29" s="547" t="s">
        <v>102</v>
      </c>
      <c r="AN29" s="547" t="s">
        <v>102</v>
      </c>
      <c r="AO29" s="547" t="s">
        <v>102</v>
      </c>
      <c r="AP29" s="547" t="s">
        <v>102</v>
      </c>
      <c r="AQ29" s="547" t="s">
        <v>102</v>
      </c>
      <c r="AR29" s="547" t="s">
        <v>102</v>
      </c>
      <c r="AS29" s="547" t="s">
        <v>102</v>
      </c>
      <c r="AT29" s="547" t="s">
        <v>102</v>
      </c>
      <c r="AU29" s="547" t="s">
        <v>102</v>
      </c>
      <c r="AV29" s="547" t="s">
        <v>102</v>
      </c>
      <c r="AW29" s="547" t="s">
        <v>102</v>
      </c>
      <c r="AX29" s="547" t="s">
        <v>102</v>
      </c>
      <c r="AY29" s="547" t="s">
        <v>102</v>
      </c>
      <c r="AZ29" s="547" t="s">
        <v>102</v>
      </c>
      <c r="BA29" s="547" t="s">
        <v>102</v>
      </c>
      <c r="BB29" s="547" t="s">
        <v>102</v>
      </c>
      <c r="BC29" s="547" t="s">
        <v>102</v>
      </c>
      <c r="BD29" s="547" t="s">
        <v>102</v>
      </c>
      <c r="BE29" s="547" t="s">
        <v>102</v>
      </c>
      <c r="BF29" s="547" t="s">
        <v>102</v>
      </c>
      <c r="BG29" s="547" t="s">
        <v>102</v>
      </c>
      <c r="BH29" s="547" t="s">
        <v>102</v>
      </c>
      <c r="BI29" s="547" t="s">
        <v>102</v>
      </c>
      <c r="BJ29" s="547" t="s">
        <v>102</v>
      </c>
      <c r="BK29" s="547" t="s">
        <v>102</v>
      </c>
      <c r="BL29" s="547" t="s">
        <v>102</v>
      </c>
      <c r="BM29" s="547" t="s">
        <v>102</v>
      </c>
      <c r="BN29" s="547" t="s">
        <v>102</v>
      </c>
      <c r="BO29" s="547" t="s">
        <v>102</v>
      </c>
      <c r="BP29" s="547" t="s">
        <v>102</v>
      </c>
      <c r="BQ29" s="547" t="s">
        <v>102</v>
      </c>
      <c r="BR29" s="547" t="s">
        <v>102</v>
      </c>
      <c r="BS29" s="547" t="s">
        <v>102</v>
      </c>
      <c r="BT29" s="547" t="s">
        <v>102</v>
      </c>
      <c r="BU29" s="547" t="s">
        <v>102</v>
      </c>
      <c r="BV29" s="547" t="s">
        <v>102</v>
      </c>
      <c r="BW29" s="547" t="s">
        <v>102</v>
      </c>
      <c r="BX29" s="547" t="s">
        <v>102</v>
      </c>
      <c r="BY29" s="547" t="s">
        <v>102</v>
      </c>
      <c r="BZ29" s="547" t="s">
        <v>102</v>
      </c>
      <c r="CA29" s="547" t="s">
        <v>102</v>
      </c>
      <c r="CB29" s="547" t="s">
        <v>102</v>
      </c>
      <c r="CC29" s="547" t="s">
        <v>102</v>
      </c>
      <c r="CD29" s="547" t="s">
        <v>102</v>
      </c>
      <c r="CE29" s="547" t="s">
        <v>102</v>
      </c>
      <c r="CF29" s="547" t="s">
        <v>102</v>
      </c>
      <c r="CG29" s="547" t="s">
        <v>102</v>
      </c>
      <c r="CH29" s="547" t="s">
        <v>102</v>
      </c>
      <c r="CI29" s="547" t="s">
        <v>102</v>
      </c>
      <c r="CJ29" s="547" t="s">
        <v>102</v>
      </c>
      <c r="CK29" s="547" t="s">
        <v>102</v>
      </c>
      <c r="CL29" s="547" t="s">
        <v>102</v>
      </c>
      <c r="CM29" s="547" t="s">
        <v>102</v>
      </c>
      <c r="CN29" s="547" t="s">
        <v>102</v>
      </c>
      <c r="CO29" s="547" t="s">
        <v>102</v>
      </c>
      <c r="CP29" s="547" t="s">
        <v>102</v>
      </c>
      <c r="CQ29" s="547" t="s">
        <v>102</v>
      </c>
      <c r="CR29" s="547" t="s">
        <v>102</v>
      </c>
      <c r="CS29" s="547" t="s">
        <v>102</v>
      </c>
      <c r="CT29" s="547" t="s">
        <v>102</v>
      </c>
      <c r="CU29" s="547" t="s">
        <v>102</v>
      </c>
      <c r="CV29" s="547" t="s">
        <v>102</v>
      </c>
      <c r="CW29" s="547" t="s">
        <v>102</v>
      </c>
      <c r="CX29" s="547" t="s">
        <v>102</v>
      </c>
      <c r="CY29" s="547" t="s">
        <v>102</v>
      </c>
      <c r="CZ29" s="547" t="s">
        <v>102</v>
      </c>
      <c r="DA29" s="547" t="s">
        <v>102</v>
      </c>
      <c r="DB29" s="547" t="s">
        <v>102</v>
      </c>
      <c r="DC29" s="547" t="s">
        <v>102</v>
      </c>
      <c r="DD29" s="547" t="s">
        <v>102</v>
      </c>
      <c r="DE29" s="547" t="s">
        <v>102</v>
      </c>
      <c r="DF29" s="547" t="s">
        <v>102</v>
      </c>
      <c r="DG29" s="547" t="s">
        <v>102</v>
      </c>
      <c r="DH29" s="547" t="s">
        <v>102</v>
      </c>
      <c r="DI29" s="547" t="s">
        <v>102</v>
      </c>
      <c r="DJ29" s="547" t="s">
        <v>102</v>
      </c>
      <c r="DK29" s="547" t="s">
        <v>102</v>
      </c>
      <c r="DL29" s="547" t="s">
        <v>102</v>
      </c>
      <c r="DM29" s="547" t="s">
        <v>102</v>
      </c>
      <c r="DN29" s="547" t="s">
        <v>102</v>
      </c>
      <c r="DO29" s="547" t="s">
        <v>102</v>
      </c>
      <c r="DP29" s="547" t="s">
        <v>102</v>
      </c>
      <c r="DQ29" s="547" t="s">
        <v>102</v>
      </c>
      <c r="DR29" s="547" t="s">
        <v>102</v>
      </c>
      <c r="DS29" s="547" t="s">
        <v>102</v>
      </c>
      <c r="DT29" s="547" t="s">
        <v>102</v>
      </c>
      <c r="DU29" s="547" t="s">
        <v>102</v>
      </c>
      <c r="DV29" s="547" t="s">
        <v>102</v>
      </c>
      <c r="DW29" s="547" t="s">
        <v>102</v>
      </c>
      <c r="DX29" s="547" t="s">
        <v>102</v>
      </c>
      <c r="DY29" s="547" t="s">
        <v>102</v>
      </c>
      <c r="DZ29" s="547" t="s">
        <v>102</v>
      </c>
      <c r="EA29" s="547" t="s">
        <v>102</v>
      </c>
      <c r="EB29" s="547" t="s">
        <v>102</v>
      </c>
      <c r="EC29" s="547" t="s">
        <v>102</v>
      </c>
      <c r="ED29" s="547" t="s">
        <v>102</v>
      </c>
      <c r="EE29" s="547" t="s">
        <v>102</v>
      </c>
      <c r="EF29" s="547" t="s">
        <v>102</v>
      </c>
      <c r="EG29" s="547" t="s">
        <v>102</v>
      </c>
      <c r="EH29" s="547" t="s">
        <v>102</v>
      </c>
      <c r="EI29" s="547" t="s">
        <v>102</v>
      </c>
      <c r="EJ29" s="547" t="s">
        <v>102</v>
      </c>
      <c r="EK29" s="547" t="s">
        <v>102</v>
      </c>
      <c r="EL29" s="547" t="s">
        <v>102</v>
      </c>
      <c r="EM29" s="547" t="s">
        <v>102</v>
      </c>
      <c r="EN29" s="547" t="s">
        <v>102</v>
      </c>
      <c r="EO29" s="547" t="s">
        <v>102</v>
      </c>
      <c r="EP29" s="547" t="s">
        <v>102</v>
      </c>
      <c r="EQ29" s="547" t="s">
        <v>102</v>
      </c>
      <c r="ER29" s="547" t="s">
        <v>102</v>
      </c>
      <c r="ES29" s="547" t="s">
        <v>102</v>
      </c>
      <c r="ET29" s="547" t="s">
        <v>102</v>
      </c>
      <c r="EU29" s="547" t="s">
        <v>102</v>
      </c>
      <c r="EV29" s="547" t="s">
        <v>102</v>
      </c>
      <c r="EW29" s="547" t="s">
        <v>102</v>
      </c>
      <c r="EX29" s="547" t="s">
        <v>102</v>
      </c>
      <c r="EY29" s="547" t="s">
        <v>102</v>
      </c>
      <c r="EZ29" s="547" t="s">
        <v>102</v>
      </c>
      <c r="FA29" s="547" t="s">
        <v>102</v>
      </c>
      <c r="FB29" s="547" t="s">
        <v>102</v>
      </c>
      <c r="FC29" s="547" t="s">
        <v>102</v>
      </c>
      <c r="FD29" s="547" t="s">
        <v>102</v>
      </c>
      <c r="FE29" s="547" t="s">
        <v>102</v>
      </c>
      <c r="FF29" s="547" t="s">
        <v>102</v>
      </c>
      <c r="FG29" s="547" t="s">
        <v>102</v>
      </c>
      <c r="FH29" s="547" t="s">
        <v>102</v>
      </c>
      <c r="FI29" s="547" t="s">
        <v>102</v>
      </c>
      <c r="FJ29" s="547" t="s">
        <v>102</v>
      </c>
      <c r="FK29" s="547" t="s">
        <v>102</v>
      </c>
      <c r="FL29" s="547" t="s">
        <v>102</v>
      </c>
      <c r="FM29" s="547" t="s">
        <v>102</v>
      </c>
      <c r="FN29" s="547" t="s">
        <v>102</v>
      </c>
      <c r="FO29" s="547" t="s">
        <v>102</v>
      </c>
    </row>
    <row r="30" spans="1:171" x14ac:dyDescent="0.15">
      <c r="A30" s="547">
        <v>4038108</v>
      </c>
      <c r="B30" s="547">
        <v>0</v>
      </c>
      <c r="C30" s="547" t="s">
        <v>102</v>
      </c>
      <c r="D30" s="547" t="s">
        <v>102</v>
      </c>
      <c r="E30" s="547" t="s">
        <v>102</v>
      </c>
      <c r="F30" s="547" t="s">
        <v>102</v>
      </c>
      <c r="G30" s="547" t="s">
        <v>102</v>
      </c>
      <c r="H30" s="547" t="s">
        <v>102</v>
      </c>
      <c r="I30" s="547" t="s">
        <v>102</v>
      </c>
      <c r="J30" s="547" t="s">
        <v>102</v>
      </c>
      <c r="K30" s="547" t="s">
        <v>102</v>
      </c>
      <c r="L30" s="547" t="s">
        <v>102</v>
      </c>
      <c r="M30" s="547" t="s">
        <v>102</v>
      </c>
      <c r="N30" s="547" t="s">
        <v>102</v>
      </c>
      <c r="O30" s="547" t="s">
        <v>102</v>
      </c>
      <c r="P30" s="547" t="s">
        <v>102</v>
      </c>
      <c r="Q30" s="547" t="s">
        <v>102</v>
      </c>
      <c r="R30" s="547" t="s">
        <v>102</v>
      </c>
      <c r="S30" s="547" t="s">
        <v>102</v>
      </c>
      <c r="T30" s="547" t="s">
        <v>102</v>
      </c>
      <c r="U30" s="547" t="s">
        <v>102</v>
      </c>
      <c r="V30" s="547" t="s">
        <v>102</v>
      </c>
      <c r="W30" s="547" t="s">
        <v>102</v>
      </c>
      <c r="X30" s="547" t="s">
        <v>102</v>
      </c>
      <c r="Y30" s="547" t="s">
        <v>102</v>
      </c>
      <c r="Z30" s="547" t="s">
        <v>102</v>
      </c>
      <c r="AA30" s="547" t="s">
        <v>102</v>
      </c>
      <c r="AB30" s="547" t="s">
        <v>102</v>
      </c>
      <c r="AC30" s="547" t="s">
        <v>102</v>
      </c>
      <c r="AD30" s="547" t="s">
        <v>102</v>
      </c>
      <c r="AE30" s="547" t="s">
        <v>102</v>
      </c>
      <c r="AF30" s="547" t="s">
        <v>102</v>
      </c>
      <c r="AG30" s="547" t="s">
        <v>102</v>
      </c>
      <c r="AH30" s="547" t="s">
        <v>102</v>
      </c>
      <c r="AI30" s="547" t="s">
        <v>102</v>
      </c>
      <c r="AJ30" s="547" t="s">
        <v>102</v>
      </c>
      <c r="AK30" s="547" t="s">
        <v>102</v>
      </c>
      <c r="AL30" s="547" t="s">
        <v>102</v>
      </c>
      <c r="AM30" s="547" t="s">
        <v>102</v>
      </c>
      <c r="AN30" s="547" t="s">
        <v>102</v>
      </c>
      <c r="AO30" s="547" t="s">
        <v>102</v>
      </c>
      <c r="AP30" s="547" t="s">
        <v>102</v>
      </c>
      <c r="AQ30" s="547" t="s">
        <v>102</v>
      </c>
      <c r="AR30" s="547" t="s">
        <v>102</v>
      </c>
      <c r="AS30" s="547" t="s">
        <v>102</v>
      </c>
      <c r="AT30" s="547" t="s">
        <v>102</v>
      </c>
      <c r="AU30" s="547" t="s">
        <v>102</v>
      </c>
      <c r="AV30" s="547" t="s">
        <v>102</v>
      </c>
      <c r="AW30" s="547" t="s">
        <v>102</v>
      </c>
      <c r="AX30" s="547" t="s">
        <v>102</v>
      </c>
      <c r="AY30" s="547" t="s">
        <v>102</v>
      </c>
      <c r="AZ30" s="547" t="s">
        <v>102</v>
      </c>
      <c r="BA30" s="547" t="s">
        <v>102</v>
      </c>
      <c r="BB30" s="547" t="s">
        <v>102</v>
      </c>
      <c r="BC30" s="547" t="s">
        <v>102</v>
      </c>
      <c r="BD30" s="547" t="s">
        <v>102</v>
      </c>
      <c r="BE30" s="547" t="s">
        <v>102</v>
      </c>
      <c r="BF30" s="547" t="s">
        <v>102</v>
      </c>
      <c r="BG30" s="547" t="s">
        <v>102</v>
      </c>
      <c r="BH30" s="547" t="s">
        <v>102</v>
      </c>
      <c r="BI30" s="547" t="s">
        <v>102</v>
      </c>
      <c r="BJ30" s="547" t="s">
        <v>102</v>
      </c>
      <c r="BK30" s="547" t="s">
        <v>102</v>
      </c>
      <c r="BL30" s="547" t="s">
        <v>102</v>
      </c>
      <c r="BM30" s="547" t="s">
        <v>102</v>
      </c>
      <c r="BN30" s="547" t="s">
        <v>102</v>
      </c>
      <c r="BO30" s="547" t="s">
        <v>102</v>
      </c>
      <c r="BP30" s="547" t="s">
        <v>102</v>
      </c>
      <c r="BQ30" s="547" t="s">
        <v>102</v>
      </c>
      <c r="BR30" s="547" t="s">
        <v>102</v>
      </c>
      <c r="BS30" s="547" t="s">
        <v>102</v>
      </c>
      <c r="BT30" s="547" t="s">
        <v>102</v>
      </c>
      <c r="BU30" s="547" t="s">
        <v>102</v>
      </c>
      <c r="BV30" s="547" t="s">
        <v>102</v>
      </c>
      <c r="BW30" s="547" t="s">
        <v>102</v>
      </c>
      <c r="BX30" s="547" t="s">
        <v>102</v>
      </c>
      <c r="BY30" s="547" t="s">
        <v>102</v>
      </c>
      <c r="BZ30" s="547" t="s">
        <v>102</v>
      </c>
      <c r="CA30" s="547" t="s">
        <v>102</v>
      </c>
      <c r="CB30" s="547" t="s">
        <v>102</v>
      </c>
      <c r="CC30" s="547" t="s">
        <v>102</v>
      </c>
      <c r="CD30" s="547" t="s">
        <v>102</v>
      </c>
      <c r="CE30" s="547" t="s">
        <v>102</v>
      </c>
      <c r="CF30" s="547" t="s">
        <v>102</v>
      </c>
      <c r="CG30" s="547" t="s">
        <v>102</v>
      </c>
      <c r="CH30" s="547" t="s">
        <v>102</v>
      </c>
      <c r="CI30" s="547" t="s">
        <v>102</v>
      </c>
      <c r="CJ30" s="547" t="s">
        <v>102</v>
      </c>
      <c r="CK30" s="547" t="s">
        <v>102</v>
      </c>
      <c r="CL30" s="547" t="s">
        <v>102</v>
      </c>
      <c r="CM30" s="547" t="s">
        <v>102</v>
      </c>
      <c r="CN30" s="547" t="s">
        <v>102</v>
      </c>
      <c r="CO30" s="547" t="s">
        <v>102</v>
      </c>
      <c r="CP30" s="547" t="s">
        <v>102</v>
      </c>
      <c r="CQ30" s="547" t="s">
        <v>102</v>
      </c>
      <c r="CR30" s="547" t="s">
        <v>102</v>
      </c>
      <c r="CS30" s="547" t="s">
        <v>102</v>
      </c>
      <c r="CT30" s="547" t="s">
        <v>102</v>
      </c>
      <c r="CU30" s="547" t="s">
        <v>102</v>
      </c>
      <c r="CV30" s="547" t="s">
        <v>102</v>
      </c>
      <c r="CW30" s="547" t="s">
        <v>102</v>
      </c>
      <c r="CX30" s="547" t="s">
        <v>102</v>
      </c>
      <c r="CY30" s="547" t="s">
        <v>102</v>
      </c>
      <c r="CZ30" s="547" t="s">
        <v>102</v>
      </c>
      <c r="DA30" s="547" t="s">
        <v>102</v>
      </c>
      <c r="DB30" s="547" t="s">
        <v>102</v>
      </c>
      <c r="DC30" s="547" t="s">
        <v>102</v>
      </c>
      <c r="DD30" s="547" t="s">
        <v>102</v>
      </c>
      <c r="DE30" s="547" t="s">
        <v>102</v>
      </c>
      <c r="DF30" s="547" t="s">
        <v>102</v>
      </c>
      <c r="DG30" s="547" t="s">
        <v>102</v>
      </c>
      <c r="DH30" s="547" t="s">
        <v>102</v>
      </c>
      <c r="DI30" s="547" t="s">
        <v>102</v>
      </c>
      <c r="DJ30" s="547" t="s">
        <v>102</v>
      </c>
      <c r="DK30" s="547" t="s">
        <v>102</v>
      </c>
      <c r="DL30" s="547" t="s">
        <v>102</v>
      </c>
      <c r="DM30" s="547" t="s">
        <v>102</v>
      </c>
      <c r="DN30" s="547" t="s">
        <v>102</v>
      </c>
      <c r="DO30" s="547" t="s">
        <v>102</v>
      </c>
      <c r="DP30" s="547" t="s">
        <v>102</v>
      </c>
      <c r="DQ30" s="547" t="s">
        <v>102</v>
      </c>
      <c r="DR30" s="547" t="s">
        <v>102</v>
      </c>
      <c r="DS30" s="547" t="s">
        <v>102</v>
      </c>
      <c r="DT30" s="547" t="s">
        <v>102</v>
      </c>
      <c r="DU30" s="547" t="s">
        <v>102</v>
      </c>
      <c r="DV30" s="547" t="s">
        <v>102</v>
      </c>
      <c r="DW30" s="547" t="s">
        <v>102</v>
      </c>
      <c r="DX30" s="547" t="s">
        <v>102</v>
      </c>
      <c r="DY30" s="547" t="s">
        <v>102</v>
      </c>
      <c r="DZ30" s="547" t="s">
        <v>102</v>
      </c>
      <c r="EA30" s="547" t="s">
        <v>102</v>
      </c>
      <c r="EB30" s="547" t="s">
        <v>102</v>
      </c>
      <c r="EC30" s="547" t="s">
        <v>102</v>
      </c>
      <c r="ED30" s="547" t="s">
        <v>102</v>
      </c>
      <c r="EE30" s="547" t="s">
        <v>102</v>
      </c>
      <c r="EF30" s="547" t="s">
        <v>102</v>
      </c>
      <c r="EG30" s="547" t="s">
        <v>102</v>
      </c>
      <c r="EH30" s="547" t="s">
        <v>102</v>
      </c>
      <c r="EI30" s="547" t="s">
        <v>102</v>
      </c>
      <c r="EJ30" s="547" t="s">
        <v>102</v>
      </c>
      <c r="EK30" s="547" t="s">
        <v>102</v>
      </c>
      <c r="EL30" s="547" t="s">
        <v>102</v>
      </c>
      <c r="EM30" s="547" t="s">
        <v>102</v>
      </c>
      <c r="EN30" s="547" t="s">
        <v>102</v>
      </c>
      <c r="EO30" s="547" t="s">
        <v>102</v>
      </c>
      <c r="EP30" s="547" t="s">
        <v>102</v>
      </c>
      <c r="EQ30" s="547" t="s">
        <v>102</v>
      </c>
      <c r="ER30" s="547" t="s">
        <v>102</v>
      </c>
      <c r="ES30" s="547" t="s">
        <v>102</v>
      </c>
      <c r="ET30" s="547" t="s">
        <v>102</v>
      </c>
      <c r="EU30" s="547" t="s">
        <v>102</v>
      </c>
      <c r="EV30" s="547" t="s">
        <v>102</v>
      </c>
      <c r="EW30" s="547" t="s">
        <v>102</v>
      </c>
      <c r="EX30" s="547" t="s">
        <v>102</v>
      </c>
      <c r="EY30" s="547" t="s">
        <v>102</v>
      </c>
      <c r="EZ30" s="547" t="s">
        <v>102</v>
      </c>
      <c r="FA30" s="547" t="s">
        <v>102</v>
      </c>
      <c r="FB30" s="547" t="s">
        <v>102</v>
      </c>
      <c r="FC30" s="547" t="s">
        <v>102</v>
      </c>
      <c r="FD30" s="547" t="s">
        <v>102</v>
      </c>
      <c r="FE30" s="547" t="s">
        <v>102</v>
      </c>
      <c r="FF30" s="547" t="s">
        <v>102</v>
      </c>
      <c r="FG30" s="547" t="s">
        <v>102</v>
      </c>
      <c r="FH30" s="547" t="s">
        <v>102</v>
      </c>
      <c r="FI30" s="547" t="s">
        <v>102</v>
      </c>
      <c r="FJ30" s="547" t="s">
        <v>102</v>
      </c>
      <c r="FK30" s="547" t="s">
        <v>102</v>
      </c>
      <c r="FL30" s="547" t="s">
        <v>102</v>
      </c>
      <c r="FM30" s="547" t="s">
        <v>102</v>
      </c>
      <c r="FN30" s="547" t="s">
        <v>102</v>
      </c>
      <c r="FO30" s="547" t="s">
        <v>102</v>
      </c>
    </row>
    <row r="31" spans="1:171" x14ac:dyDescent="0.15">
      <c r="A31" s="547">
        <v>4038108</v>
      </c>
      <c r="B31" s="547">
        <v>0</v>
      </c>
      <c r="C31" s="547" t="s">
        <v>102</v>
      </c>
      <c r="D31" s="547" t="s">
        <v>102</v>
      </c>
      <c r="E31" s="547" t="s">
        <v>102</v>
      </c>
      <c r="F31" s="547" t="s">
        <v>102</v>
      </c>
      <c r="G31" s="547" t="s">
        <v>102</v>
      </c>
      <c r="H31" s="547" t="s">
        <v>102</v>
      </c>
      <c r="I31" s="547" t="s">
        <v>102</v>
      </c>
      <c r="J31" s="547" t="s">
        <v>102</v>
      </c>
      <c r="K31" s="547" t="s">
        <v>102</v>
      </c>
      <c r="L31" s="547" t="s">
        <v>102</v>
      </c>
      <c r="M31" s="547" t="s">
        <v>102</v>
      </c>
      <c r="N31" s="547" t="s">
        <v>102</v>
      </c>
      <c r="O31" s="547" t="s">
        <v>102</v>
      </c>
      <c r="P31" s="547" t="s">
        <v>102</v>
      </c>
      <c r="Q31" s="547" t="s">
        <v>102</v>
      </c>
      <c r="R31" s="547" t="s">
        <v>102</v>
      </c>
      <c r="S31" s="547" t="s">
        <v>102</v>
      </c>
      <c r="T31" s="547" t="s">
        <v>102</v>
      </c>
      <c r="U31" s="547" t="s">
        <v>102</v>
      </c>
      <c r="V31" s="547" t="s">
        <v>102</v>
      </c>
      <c r="W31" s="547" t="s">
        <v>102</v>
      </c>
      <c r="X31" s="547" t="s">
        <v>102</v>
      </c>
      <c r="Y31" s="547" t="s">
        <v>102</v>
      </c>
      <c r="Z31" s="547" t="s">
        <v>102</v>
      </c>
      <c r="AA31" s="547" t="s">
        <v>102</v>
      </c>
      <c r="AB31" s="547" t="s">
        <v>102</v>
      </c>
      <c r="AC31" s="547" t="s">
        <v>102</v>
      </c>
      <c r="AD31" s="547" t="s">
        <v>102</v>
      </c>
      <c r="AE31" s="547" t="s">
        <v>102</v>
      </c>
      <c r="AF31" s="547" t="s">
        <v>102</v>
      </c>
      <c r="AG31" s="547" t="s">
        <v>102</v>
      </c>
      <c r="AH31" s="547" t="s">
        <v>102</v>
      </c>
      <c r="AI31" s="547" t="s">
        <v>102</v>
      </c>
      <c r="AJ31" s="547" t="s">
        <v>102</v>
      </c>
      <c r="AK31" s="547" t="s">
        <v>102</v>
      </c>
      <c r="AL31" s="547" t="s">
        <v>102</v>
      </c>
      <c r="AM31" s="547" t="s">
        <v>102</v>
      </c>
      <c r="AN31" s="547" t="s">
        <v>102</v>
      </c>
      <c r="AO31" s="547" t="s">
        <v>102</v>
      </c>
      <c r="AP31" s="547" t="s">
        <v>102</v>
      </c>
      <c r="AQ31" s="547" t="s">
        <v>102</v>
      </c>
      <c r="AR31" s="547" t="s">
        <v>102</v>
      </c>
      <c r="AS31" s="547" t="s">
        <v>102</v>
      </c>
      <c r="AT31" s="547" t="s">
        <v>102</v>
      </c>
      <c r="AU31" s="547" t="s">
        <v>102</v>
      </c>
      <c r="AV31" s="547" t="s">
        <v>102</v>
      </c>
      <c r="AW31" s="547" t="s">
        <v>102</v>
      </c>
      <c r="AX31" s="547" t="s">
        <v>102</v>
      </c>
      <c r="AY31" s="547" t="s">
        <v>102</v>
      </c>
      <c r="AZ31" s="547" t="s">
        <v>102</v>
      </c>
      <c r="BA31" s="547" t="s">
        <v>102</v>
      </c>
      <c r="BB31" s="547" t="s">
        <v>102</v>
      </c>
      <c r="BC31" s="547" t="s">
        <v>102</v>
      </c>
      <c r="BD31" s="547" t="s">
        <v>102</v>
      </c>
      <c r="BE31" s="547" t="s">
        <v>102</v>
      </c>
      <c r="BF31" s="547" t="s">
        <v>102</v>
      </c>
      <c r="BG31" s="547" t="s">
        <v>102</v>
      </c>
      <c r="BH31" s="547" t="s">
        <v>102</v>
      </c>
      <c r="BI31" s="547" t="s">
        <v>102</v>
      </c>
      <c r="BJ31" s="547" t="s">
        <v>102</v>
      </c>
      <c r="BK31" s="547" t="s">
        <v>102</v>
      </c>
      <c r="BL31" s="547" t="s">
        <v>102</v>
      </c>
      <c r="BM31" s="547" t="s">
        <v>102</v>
      </c>
      <c r="BN31" s="547" t="s">
        <v>102</v>
      </c>
      <c r="BO31" s="547" t="s">
        <v>102</v>
      </c>
      <c r="BP31" s="547" t="s">
        <v>102</v>
      </c>
      <c r="BQ31" s="547" t="s">
        <v>102</v>
      </c>
      <c r="BR31" s="547" t="s">
        <v>102</v>
      </c>
      <c r="BS31" s="547" t="s">
        <v>102</v>
      </c>
      <c r="BT31" s="547" t="s">
        <v>102</v>
      </c>
      <c r="BU31" s="547" t="s">
        <v>102</v>
      </c>
      <c r="BV31" s="547" t="s">
        <v>102</v>
      </c>
      <c r="BW31" s="547" t="s">
        <v>102</v>
      </c>
      <c r="BX31" s="547" t="s">
        <v>102</v>
      </c>
      <c r="BY31" s="547" t="s">
        <v>102</v>
      </c>
      <c r="BZ31" s="547" t="s">
        <v>102</v>
      </c>
      <c r="CA31" s="547" t="s">
        <v>102</v>
      </c>
      <c r="CB31" s="547" t="s">
        <v>102</v>
      </c>
      <c r="CC31" s="547" t="s">
        <v>102</v>
      </c>
      <c r="CD31" s="547" t="s">
        <v>102</v>
      </c>
      <c r="CE31" s="547" t="s">
        <v>102</v>
      </c>
      <c r="CF31" s="547" t="s">
        <v>102</v>
      </c>
      <c r="CG31" s="547" t="s">
        <v>102</v>
      </c>
      <c r="CH31" s="547" t="s">
        <v>102</v>
      </c>
      <c r="CI31" s="547" t="s">
        <v>102</v>
      </c>
      <c r="CJ31" s="547" t="s">
        <v>102</v>
      </c>
      <c r="CK31" s="547" t="s">
        <v>102</v>
      </c>
      <c r="CL31" s="547" t="s">
        <v>102</v>
      </c>
      <c r="CM31" s="547" t="s">
        <v>102</v>
      </c>
      <c r="CN31" s="547" t="s">
        <v>102</v>
      </c>
      <c r="CO31" s="547" t="s">
        <v>102</v>
      </c>
      <c r="CP31" s="547" t="s">
        <v>102</v>
      </c>
      <c r="CQ31" s="547" t="s">
        <v>102</v>
      </c>
      <c r="CR31" s="547" t="s">
        <v>102</v>
      </c>
      <c r="CS31" s="547" t="s">
        <v>102</v>
      </c>
      <c r="CT31" s="547" t="s">
        <v>102</v>
      </c>
      <c r="CU31" s="547" t="s">
        <v>102</v>
      </c>
      <c r="CV31" s="547" t="s">
        <v>102</v>
      </c>
      <c r="CW31" s="547" t="s">
        <v>102</v>
      </c>
      <c r="CX31" s="547" t="s">
        <v>102</v>
      </c>
      <c r="CY31" s="547" t="s">
        <v>102</v>
      </c>
      <c r="CZ31" s="547" t="s">
        <v>102</v>
      </c>
      <c r="DA31" s="547" t="s">
        <v>102</v>
      </c>
      <c r="DB31" s="547" t="s">
        <v>102</v>
      </c>
      <c r="DC31" s="547" t="s">
        <v>102</v>
      </c>
      <c r="DD31" s="547" t="s">
        <v>102</v>
      </c>
      <c r="DE31" s="547" t="s">
        <v>102</v>
      </c>
      <c r="DF31" s="547" t="s">
        <v>102</v>
      </c>
      <c r="DG31" s="547" t="s">
        <v>102</v>
      </c>
      <c r="DH31" s="547" t="s">
        <v>102</v>
      </c>
      <c r="DI31" s="547" t="s">
        <v>102</v>
      </c>
      <c r="DJ31" s="547" t="s">
        <v>102</v>
      </c>
      <c r="DK31" s="547" t="s">
        <v>102</v>
      </c>
      <c r="DL31" s="547" t="s">
        <v>102</v>
      </c>
      <c r="DM31" s="547" t="s">
        <v>102</v>
      </c>
      <c r="DN31" s="547" t="s">
        <v>102</v>
      </c>
      <c r="DO31" s="547" t="s">
        <v>102</v>
      </c>
      <c r="DP31" s="547" t="s">
        <v>102</v>
      </c>
      <c r="DQ31" s="547" t="s">
        <v>102</v>
      </c>
      <c r="DR31" s="547" t="s">
        <v>102</v>
      </c>
      <c r="DS31" s="547" t="s">
        <v>102</v>
      </c>
      <c r="DT31" s="547" t="s">
        <v>102</v>
      </c>
      <c r="DU31" s="547" t="s">
        <v>102</v>
      </c>
      <c r="DV31" s="547" t="s">
        <v>102</v>
      </c>
      <c r="DW31" s="547" t="s">
        <v>102</v>
      </c>
      <c r="DX31" s="547" t="s">
        <v>102</v>
      </c>
      <c r="DY31" s="547" t="s">
        <v>102</v>
      </c>
      <c r="DZ31" s="547" t="s">
        <v>102</v>
      </c>
      <c r="EA31" s="547" t="s">
        <v>102</v>
      </c>
      <c r="EB31" s="547" t="s">
        <v>102</v>
      </c>
      <c r="EC31" s="547" t="s">
        <v>102</v>
      </c>
      <c r="ED31" s="547" t="s">
        <v>102</v>
      </c>
      <c r="EE31" s="547" t="s">
        <v>102</v>
      </c>
      <c r="EF31" s="547" t="s">
        <v>102</v>
      </c>
      <c r="EG31" s="547" t="s">
        <v>102</v>
      </c>
      <c r="EH31" s="547" t="s">
        <v>102</v>
      </c>
      <c r="EI31" s="547" t="s">
        <v>102</v>
      </c>
      <c r="EJ31" s="547" t="s">
        <v>102</v>
      </c>
      <c r="EK31" s="547" t="s">
        <v>102</v>
      </c>
      <c r="EL31" s="547" t="s">
        <v>102</v>
      </c>
      <c r="EM31" s="547" t="s">
        <v>102</v>
      </c>
      <c r="EN31" s="547" t="s">
        <v>102</v>
      </c>
      <c r="EO31" s="547" t="s">
        <v>102</v>
      </c>
      <c r="EP31" s="547" t="s">
        <v>102</v>
      </c>
      <c r="EQ31" s="547" t="s">
        <v>102</v>
      </c>
      <c r="ER31" s="547" t="s">
        <v>102</v>
      </c>
      <c r="ES31" s="547" t="s">
        <v>102</v>
      </c>
      <c r="ET31" s="547" t="s">
        <v>102</v>
      </c>
      <c r="EU31" s="547" t="s">
        <v>102</v>
      </c>
      <c r="EV31" s="547" t="s">
        <v>102</v>
      </c>
      <c r="EW31" s="547" t="s">
        <v>102</v>
      </c>
      <c r="EX31" s="547" t="s">
        <v>102</v>
      </c>
      <c r="EY31" s="547" t="s">
        <v>102</v>
      </c>
      <c r="EZ31" s="547" t="s">
        <v>102</v>
      </c>
      <c r="FA31" s="547" t="s">
        <v>102</v>
      </c>
      <c r="FB31" s="547" t="s">
        <v>102</v>
      </c>
      <c r="FC31" s="547" t="s">
        <v>102</v>
      </c>
      <c r="FD31" s="547" t="s">
        <v>102</v>
      </c>
      <c r="FE31" s="547" t="s">
        <v>102</v>
      </c>
      <c r="FF31" s="547" t="s">
        <v>102</v>
      </c>
      <c r="FG31" s="547" t="s">
        <v>102</v>
      </c>
      <c r="FH31" s="547" t="s">
        <v>102</v>
      </c>
      <c r="FI31" s="547" t="s">
        <v>102</v>
      </c>
      <c r="FJ31" s="547" t="s">
        <v>102</v>
      </c>
      <c r="FK31" s="547" t="s">
        <v>102</v>
      </c>
      <c r="FL31" s="547" t="s">
        <v>102</v>
      </c>
      <c r="FM31" s="547" t="s">
        <v>102</v>
      </c>
      <c r="FN31" s="547" t="s">
        <v>102</v>
      </c>
      <c r="FO31" s="547" t="s">
        <v>102</v>
      </c>
    </row>
    <row r="32" spans="1:171" x14ac:dyDescent="0.15">
      <c r="A32" s="547">
        <v>4035007</v>
      </c>
      <c r="B32" s="547">
        <v>0</v>
      </c>
      <c r="C32" s="547" t="s">
        <v>102</v>
      </c>
      <c r="D32" s="547" t="s">
        <v>102</v>
      </c>
      <c r="E32" s="547" t="s">
        <v>102</v>
      </c>
      <c r="F32" s="547" t="s">
        <v>102</v>
      </c>
      <c r="G32" s="547" t="s">
        <v>102</v>
      </c>
      <c r="H32" s="547" t="s">
        <v>102</v>
      </c>
      <c r="I32" s="547" t="s">
        <v>102</v>
      </c>
      <c r="J32" s="547" t="s">
        <v>102</v>
      </c>
      <c r="K32" s="547" t="s">
        <v>102</v>
      </c>
      <c r="L32" s="547" t="s">
        <v>102</v>
      </c>
      <c r="M32" s="547" t="s">
        <v>102</v>
      </c>
      <c r="N32" s="547" t="s">
        <v>102</v>
      </c>
      <c r="O32" s="547" t="s">
        <v>102</v>
      </c>
      <c r="P32" s="547" t="s">
        <v>102</v>
      </c>
      <c r="Q32" s="547" t="s">
        <v>102</v>
      </c>
      <c r="R32" s="547" t="s">
        <v>102</v>
      </c>
      <c r="S32" s="547" t="s">
        <v>102</v>
      </c>
      <c r="T32" s="547" t="s">
        <v>102</v>
      </c>
      <c r="U32" s="547" t="s">
        <v>102</v>
      </c>
      <c r="V32" s="547" t="s">
        <v>102</v>
      </c>
      <c r="W32" s="547" t="s">
        <v>102</v>
      </c>
      <c r="X32" s="547" t="s">
        <v>102</v>
      </c>
      <c r="Y32" s="547" t="s">
        <v>102</v>
      </c>
      <c r="Z32" s="547" t="s">
        <v>102</v>
      </c>
      <c r="AA32" s="547" t="s">
        <v>102</v>
      </c>
      <c r="AB32" s="547" t="s">
        <v>102</v>
      </c>
      <c r="AC32" s="547" t="s">
        <v>102</v>
      </c>
      <c r="AD32" s="547" t="s">
        <v>102</v>
      </c>
      <c r="AE32" s="547" t="s">
        <v>102</v>
      </c>
      <c r="AF32" s="547" t="s">
        <v>102</v>
      </c>
      <c r="AG32" s="547" t="s">
        <v>102</v>
      </c>
      <c r="AH32" s="547" t="s">
        <v>102</v>
      </c>
      <c r="AI32" s="547" t="s">
        <v>102</v>
      </c>
      <c r="AJ32" s="547" t="s">
        <v>102</v>
      </c>
      <c r="AK32" s="547" t="s">
        <v>102</v>
      </c>
      <c r="AL32" s="547" t="s">
        <v>102</v>
      </c>
      <c r="AM32" s="547" t="s">
        <v>102</v>
      </c>
      <c r="AN32" s="547" t="s">
        <v>102</v>
      </c>
      <c r="AO32" s="547" t="s">
        <v>102</v>
      </c>
      <c r="AP32" s="547" t="s">
        <v>102</v>
      </c>
      <c r="AQ32" s="547" t="s">
        <v>102</v>
      </c>
      <c r="AR32" s="547" t="s">
        <v>102</v>
      </c>
      <c r="AS32" s="547" t="s">
        <v>102</v>
      </c>
      <c r="AT32" s="547" t="s">
        <v>102</v>
      </c>
      <c r="AU32" s="547" t="s">
        <v>102</v>
      </c>
      <c r="AV32" s="547" t="s">
        <v>102</v>
      </c>
      <c r="AW32" s="547" t="s">
        <v>102</v>
      </c>
      <c r="AX32" s="547" t="s">
        <v>102</v>
      </c>
      <c r="AY32" s="547" t="s">
        <v>102</v>
      </c>
      <c r="AZ32" s="547" t="s">
        <v>102</v>
      </c>
      <c r="BA32" s="547" t="s">
        <v>102</v>
      </c>
      <c r="BB32" s="547" t="s">
        <v>102</v>
      </c>
      <c r="BC32" s="547" t="s">
        <v>102</v>
      </c>
      <c r="BD32" s="547" t="s">
        <v>102</v>
      </c>
      <c r="BE32" s="547" t="s">
        <v>102</v>
      </c>
      <c r="BF32" s="547" t="s">
        <v>102</v>
      </c>
      <c r="BG32" s="547" t="s">
        <v>102</v>
      </c>
      <c r="BH32" s="547" t="s">
        <v>102</v>
      </c>
      <c r="BI32" s="547" t="s">
        <v>102</v>
      </c>
      <c r="BJ32" s="547" t="s">
        <v>102</v>
      </c>
      <c r="BK32" s="547" t="s">
        <v>102</v>
      </c>
      <c r="BL32" s="547" t="s">
        <v>102</v>
      </c>
      <c r="BM32" s="547" t="s">
        <v>102</v>
      </c>
      <c r="BN32" s="547" t="s">
        <v>102</v>
      </c>
      <c r="BO32" s="547" t="s">
        <v>102</v>
      </c>
      <c r="BP32" s="547" t="s">
        <v>102</v>
      </c>
      <c r="BQ32" s="547" t="s">
        <v>102</v>
      </c>
      <c r="BR32" s="547" t="s">
        <v>102</v>
      </c>
      <c r="BS32" s="547" t="s">
        <v>102</v>
      </c>
      <c r="BT32" s="547" t="s">
        <v>102</v>
      </c>
      <c r="BU32" s="547" t="s">
        <v>102</v>
      </c>
      <c r="BV32" s="547" t="s">
        <v>102</v>
      </c>
      <c r="BW32" s="547" t="s">
        <v>102</v>
      </c>
      <c r="BX32" s="547" t="s">
        <v>102</v>
      </c>
      <c r="BY32" s="547" t="s">
        <v>102</v>
      </c>
      <c r="BZ32" s="547" t="s">
        <v>102</v>
      </c>
      <c r="CA32" s="547" t="s">
        <v>102</v>
      </c>
      <c r="CB32" s="547" t="s">
        <v>102</v>
      </c>
      <c r="CC32" s="547" t="s">
        <v>102</v>
      </c>
      <c r="CD32" s="547" t="s">
        <v>102</v>
      </c>
      <c r="CE32" s="547" t="s">
        <v>102</v>
      </c>
      <c r="CF32" s="547" t="s">
        <v>102</v>
      </c>
      <c r="CG32" s="547" t="s">
        <v>102</v>
      </c>
      <c r="CH32" s="547" t="s">
        <v>102</v>
      </c>
      <c r="CI32" s="547" t="s">
        <v>102</v>
      </c>
      <c r="CJ32" s="547" t="s">
        <v>102</v>
      </c>
      <c r="CK32" s="547" t="s">
        <v>102</v>
      </c>
      <c r="CL32" s="547" t="s">
        <v>102</v>
      </c>
      <c r="CM32" s="547" t="s">
        <v>102</v>
      </c>
      <c r="CN32" s="547" t="s">
        <v>102</v>
      </c>
      <c r="CO32" s="547" t="s">
        <v>102</v>
      </c>
      <c r="CP32" s="547" t="s">
        <v>102</v>
      </c>
      <c r="CQ32" s="547" t="s">
        <v>102</v>
      </c>
      <c r="CR32" s="547" t="s">
        <v>102</v>
      </c>
      <c r="CS32" s="547" t="s">
        <v>102</v>
      </c>
      <c r="CT32" s="547" t="s">
        <v>102</v>
      </c>
      <c r="CU32" s="547" t="s">
        <v>102</v>
      </c>
      <c r="CV32" s="547" t="s">
        <v>102</v>
      </c>
      <c r="CW32" s="547" t="s">
        <v>102</v>
      </c>
      <c r="CX32" s="547" t="s">
        <v>102</v>
      </c>
      <c r="CY32" s="547" t="s">
        <v>102</v>
      </c>
      <c r="CZ32" s="547" t="s">
        <v>102</v>
      </c>
      <c r="DA32" s="547" t="s">
        <v>102</v>
      </c>
      <c r="DB32" s="547" t="s">
        <v>102</v>
      </c>
      <c r="DC32" s="547" t="s">
        <v>102</v>
      </c>
      <c r="DD32" s="547" t="s">
        <v>102</v>
      </c>
      <c r="DE32" s="547" t="s">
        <v>102</v>
      </c>
      <c r="DF32" s="547" t="s">
        <v>102</v>
      </c>
      <c r="DG32" s="547" t="s">
        <v>102</v>
      </c>
      <c r="DH32" s="547" t="s">
        <v>102</v>
      </c>
      <c r="DI32" s="547" t="s">
        <v>102</v>
      </c>
      <c r="DJ32" s="547" t="s">
        <v>102</v>
      </c>
      <c r="DK32" s="547" t="s">
        <v>102</v>
      </c>
      <c r="DL32" s="547" t="s">
        <v>102</v>
      </c>
      <c r="DM32" s="547" t="s">
        <v>102</v>
      </c>
      <c r="DN32" s="547" t="s">
        <v>102</v>
      </c>
      <c r="DO32" s="547" t="s">
        <v>102</v>
      </c>
      <c r="DP32" s="547" t="s">
        <v>102</v>
      </c>
      <c r="DQ32" s="547" t="s">
        <v>102</v>
      </c>
      <c r="DR32" s="547" t="s">
        <v>102</v>
      </c>
      <c r="DS32" s="547" t="s">
        <v>102</v>
      </c>
      <c r="DT32" s="547" t="s">
        <v>102</v>
      </c>
      <c r="DU32" s="547" t="s">
        <v>102</v>
      </c>
      <c r="DV32" s="547" t="s">
        <v>102</v>
      </c>
      <c r="DW32" s="547" t="s">
        <v>102</v>
      </c>
      <c r="DX32" s="547" t="s">
        <v>102</v>
      </c>
      <c r="DY32" s="547" t="s">
        <v>102</v>
      </c>
      <c r="DZ32" s="547" t="s">
        <v>102</v>
      </c>
      <c r="EA32" s="547" t="s">
        <v>102</v>
      </c>
      <c r="EB32" s="547" t="s">
        <v>102</v>
      </c>
      <c r="EC32" s="547" t="s">
        <v>102</v>
      </c>
      <c r="ED32" s="547" t="s">
        <v>102</v>
      </c>
      <c r="EE32" s="547" t="s">
        <v>102</v>
      </c>
      <c r="EF32" s="547" t="s">
        <v>102</v>
      </c>
      <c r="EG32" s="547" t="s">
        <v>102</v>
      </c>
      <c r="EH32" s="547" t="s">
        <v>102</v>
      </c>
      <c r="EI32" s="547" t="s">
        <v>102</v>
      </c>
      <c r="EJ32" s="547" t="s">
        <v>102</v>
      </c>
      <c r="EK32" s="547" t="s">
        <v>102</v>
      </c>
      <c r="EL32" s="547" t="s">
        <v>102</v>
      </c>
      <c r="EM32" s="547" t="s">
        <v>102</v>
      </c>
      <c r="EN32" s="547" t="s">
        <v>102</v>
      </c>
      <c r="EO32" s="547" t="s">
        <v>102</v>
      </c>
      <c r="EP32" s="547" t="s">
        <v>102</v>
      </c>
      <c r="EQ32" s="547" t="s">
        <v>102</v>
      </c>
      <c r="ER32" s="547" t="s">
        <v>102</v>
      </c>
      <c r="ES32" s="547" t="s">
        <v>102</v>
      </c>
      <c r="ET32" s="547" t="s">
        <v>102</v>
      </c>
      <c r="EU32" s="547" t="s">
        <v>102</v>
      </c>
      <c r="EV32" s="547" t="s">
        <v>102</v>
      </c>
      <c r="EW32" s="547" t="s">
        <v>102</v>
      </c>
      <c r="EX32" s="547" t="s">
        <v>102</v>
      </c>
      <c r="EY32" s="547" t="s">
        <v>102</v>
      </c>
      <c r="EZ32" s="547" t="s">
        <v>102</v>
      </c>
      <c r="FA32" s="547" t="s">
        <v>102</v>
      </c>
      <c r="FB32" s="547" t="s">
        <v>102</v>
      </c>
      <c r="FC32" s="547" t="s">
        <v>102</v>
      </c>
      <c r="FD32" s="547" t="s">
        <v>102</v>
      </c>
      <c r="FE32" s="547" t="s">
        <v>102</v>
      </c>
      <c r="FF32" s="547" t="s">
        <v>102</v>
      </c>
      <c r="FG32" s="547" t="s">
        <v>102</v>
      </c>
      <c r="FH32" s="547" t="s">
        <v>102</v>
      </c>
      <c r="FI32" s="547" t="s">
        <v>102</v>
      </c>
      <c r="FJ32" s="547" t="s">
        <v>102</v>
      </c>
      <c r="FK32" s="547" t="s">
        <v>102</v>
      </c>
      <c r="FL32" s="547" t="s">
        <v>102</v>
      </c>
      <c r="FM32" s="547" t="s">
        <v>102</v>
      </c>
      <c r="FN32" s="547" t="s">
        <v>102</v>
      </c>
      <c r="FO32" s="547" t="s">
        <v>102</v>
      </c>
    </row>
    <row r="33" spans="1:171" x14ac:dyDescent="0.15">
      <c r="A33" s="547">
        <v>4035007</v>
      </c>
      <c r="B33" s="547">
        <v>0</v>
      </c>
      <c r="C33" s="547" t="s">
        <v>102</v>
      </c>
      <c r="D33" s="547" t="s">
        <v>102</v>
      </c>
      <c r="E33" s="547" t="s">
        <v>102</v>
      </c>
      <c r="F33" s="547" t="s">
        <v>102</v>
      </c>
      <c r="G33" s="547" t="s">
        <v>102</v>
      </c>
      <c r="H33" s="547" t="s">
        <v>102</v>
      </c>
      <c r="I33" s="547" t="s">
        <v>102</v>
      </c>
      <c r="J33" s="547" t="s">
        <v>102</v>
      </c>
      <c r="K33" s="547" t="s">
        <v>102</v>
      </c>
      <c r="L33" s="547" t="s">
        <v>102</v>
      </c>
      <c r="M33" s="547" t="s">
        <v>102</v>
      </c>
      <c r="N33" s="547" t="s">
        <v>102</v>
      </c>
      <c r="O33" s="547" t="s">
        <v>102</v>
      </c>
      <c r="P33" s="547" t="s">
        <v>102</v>
      </c>
      <c r="Q33" s="547" t="s">
        <v>102</v>
      </c>
      <c r="R33" s="547" t="s">
        <v>102</v>
      </c>
      <c r="S33" s="547" t="s">
        <v>102</v>
      </c>
      <c r="T33" s="547" t="s">
        <v>102</v>
      </c>
      <c r="U33" s="547" t="s">
        <v>102</v>
      </c>
      <c r="V33" s="547" t="s">
        <v>102</v>
      </c>
      <c r="W33" s="547" t="s">
        <v>102</v>
      </c>
      <c r="X33" s="547" t="s">
        <v>102</v>
      </c>
      <c r="Y33" s="547" t="s">
        <v>102</v>
      </c>
      <c r="Z33" s="547" t="s">
        <v>102</v>
      </c>
      <c r="AA33" s="547" t="s">
        <v>102</v>
      </c>
      <c r="AB33" s="547" t="s">
        <v>102</v>
      </c>
      <c r="AC33" s="547" t="s">
        <v>102</v>
      </c>
      <c r="AD33" s="547" t="s">
        <v>102</v>
      </c>
      <c r="AE33" s="547" t="s">
        <v>102</v>
      </c>
      <c r="AF33" s="547" t="s">
        <v>102</v>
      </c>
      <c r="AG33" s="547" t="s">
        <v>102</v>
      </c>
      <c r="AH33" s="547" t="s">
        <v>102</v>
      </c>
      <c r="AI33" s="547" t="s">
        <v>102</v>
      </c>
      <c r="AJ33" s="547" t="s">
        <v>102</v>
      </c>
      <c r="AK33" s="547" t="s">
        <v>102</v>
      </c>
      <c r="AL33" s="547" t="s">
        <v>102</v>
      </c>
      <c r="AM33" s="547" t="s">
        <v>102</v>
      </c>
      <c r="AN33" s="547" t="s">
        <v>102</v>
      </c>
      <c r="AO33" s="547" t="s">
        <v>102</v>
      </c>
      <c r="AP33" s="547" t="s">
        <v>102</v>
      </c>
      <c r="AQ33" s="547" t="s">
        <v>102</v>
      </c>
      <c r="AR33" s="547" t="s">
        <v>102</v>
      </c>
      <c r="AS33" s="547" t="s">
        <v>102</v>
      </c>
      <c r="AT33" s="547" t="s">
        <v>102</v>
      </c>
      <c r="AU33" s="547" t="s">
        <v>102</v>
      </c>
      <c r="AV33" s="547" t="s">
        <v>102</v>
      </c>
      <c r="AW33" s="547" t="s">
        <v>102</v>
      </c>
      <c r="AX33" s="547" t="s">
        <v>102</v>
      </c>
      <c r="AY33" s="547" t="s">
        <v>102</v>
      </c>
      <c r="AZ33" s="547" t="s">
        <v>102</v>
      </c>
      <c r="BA33" s="547" t="s">
        <v>102</v>
      </c>
      <c r="BB33" s="547" t="s">
        <v>102</v>
      </c>
      <c r="BC33" s="547" t="s">
        <v>102</v>
      </c>
      <c r="BD33" s="547" t="s">
        <v>102</v>
      </c>
      <c r="BE33" s="547" t="s">
        <v>102</v>
      </c>
      <c r="BF33" s="547" t="s">
        <v>102</v>
      </c>
      <c r="BG33" s="547" t="s">
        <v>102</v>
      </c>
      <c r="BH33" s="547" t="s">
        <v>102</v>
      </c>
      <c r="BI33" s="547" t="s">
        <v>102</v>
      </c>
      <c r="BJ33" s="547" t="s">
        <v>102</v>
      </c>
      <c r="BK33" s="547" t="s">
        <v>102</v>
      </c>
      <c r="BL33" s="547" t="s">
        <v>102</v>
      </c>
      <c r="BM33" s="547" t="s">
        <v>102</v>
      </c>
      <c r="BN33" s="547" t="s">
        <v>102</v>
      </c>
      <c r="BO33" s="547" t="s">
        <v>102</v>
      </c>
      <c r="BP33" s="547" t="s">
        <v>102</v>
      </c>
      <c r="BQ33" s="547" t="s">
        <v>102</v>
      </c>
      <c r="BR33" s="547" t="s">
        <v>102</v>
      </c>
      <c r="BS33" s="547" t="s">
        <v>102</v>
      </c>
      <c r="BT33" s="547" t="s">
        <v>102</v>
      </c>
      <c r="BU33" s="547" t="s">
        <v>102</v>
      </c>
      <c r="BV33" s="547" t="s">
        <v>102</v>
      </c>
      <c r="BW33" s="547" t="s">
        <v>102</v>
      </c>
      <c r="BX33" s="547" t="s">
        <v>102</v>
      </c>
      <c r="BY33" s="547" t="s">
        <v>102</v>
      </c>
      <c r="BZ33" s="547" t="s">
        <v>102</v>
      </c>
      <c r="CA33" s="547" t="s">
        <v>102</v>
      </c>
      <c r="CB33" s="547" t="s">
        <v>102</v>
      </c>
      <c r="CC33" s="547" t="s">
        <v>102</v>
      </c>
      <c r="CD33" s="547" t="s">
        <v>102</v>
      </c>
      <c r="CE33" s="547" t="s">
        <v>102</v>
      </c>
      <c r="CF33" s="547" t="s">
        <v>102</v>
      </c>
      <c r="CG33" s="547" t="s">
        <v>102</v>
      </c>
      <c r="CH33" s="547" t="s">
        <v>102</v>
      </c>
      <c r="CI33" s="547" t="s">
        <v>102</v>
      </c>
      <c r="CJ33" s="547" t="s">
        <v>102</v>
      </c>
      <c r="CK33" s="547" t="s">
        <v>102</v>
      </c>
      <c r="CL33" s="547" t="s">
        <v>102</v>
      </c>
      <c r="CM33" s="547" t="s">
        <v>102</v>
      </c>
      <c r="CN33" s="547" t="s">
        <v>102</v>
      </c>
      <c r="CO33" s="547" t="s">
        <v>102</v>
      </c>
      <c r="CP33" s="547" t="s">
        <v>102</v>
      </c>
      <c r="CQ33" s="547" t="s">
        <v>102</v>
      </c>
      <c r="CR33" s="547" t="s">
        <v>102</v>
      </c>
      <c r="CS33" s="547" t="s">
        <v>102</v>
      </c>
      <c r="CT33" s="547" t="s">
        <v>102</v>
      </c>
      <c r="CU33" s="547" t="s">
        <v>102</v>
      </c>
      <c r="CV33" s="547" t="s">
        <v>102</v>
      </c>
      <c r="CW33" s="547" t="s">
        <v>102</v>
      </c>
      <c r="CX33" s="547" t="s">
        <v>102</v>
      </c>
      <c r="CY33" s="547" t="s">
        <v>102</v>
      </c>
      <c r="CZ33" s="547" t="s">
        <v>102</v>
      </c>
      <c r="DA33" s="547" t="s">
        <v>102</v>
      </c>
      <c r="DB33" s="547" t="s">
        <v>102</v>
      </c>
      <c r="DC33" s="547" t="s">
        <v>102</v>
      </c>
      <c r="DD33" s="547" t="s">
        <v>102</v>
      </c>
      <c r="DE33" s="547" t="s">
        <v>102</v>
      </c>
      <c r="DF33" s="547" t="s">
        <v>102</v>
      </c>
      <c r="DG33" s="547" t="s">
        <v>102</v>
      </c>
      <c r="DH33" s="547" t="s">
        <v>102</v>
      </c>
      <c r="DI33" s="547" t="s">
        <v>102</v>
      </c>
      <c r="DJ33" s="547" t="s">
        <v>102</v>
      </c>
      <c r="DK33" s="547" t="s">
        <v>102</v>
      </c>
      <c r="DL33" s="547" t="s">
        <v>102</v>
      </c>
      <c r="DM33" s="547" t="s">
        <v>102</v>
      </c>
      <c r="DN33" s="547" t="s">
        <v>102</v>
      </c>
      <c r="DO33" s="547" t="s">
        <v>102</v>
      </c>
      <c r="DP33" s="547" t="s">
        <v>102</v>
      </c>
      <c r="DQ33" s="547" t="s">
        <v>102</v>
      </c>
      <c r="DR33" s="547" t="s">
        <v>102</v>
      </c>
      <c r="DS33" s="547" t="s">
        <v>102</v>
      </c>
      <c r="DT33" s="547" t="s">
        <v>102</v>
      </c>
      <c r="DU33" s="547" t="s">
        <v>102</v>
      </c>
      <c r="DV33" s="547" t="s">
        <v>102</v>
      </c>
      <c r="DW33" s="547" t="s">
        <v>102</v>
      </c>
      <c r="DX33" s="547" t="s">
        <v>102</v>
      </c>
      <c r="DY33" s="547" t="s">
        <v>102</v>
      </c>
      <c r="DZ33" s="547" t="s">
        <v>102</v>
      </c>
      <c r="EA33" s="547" t="s">
        <v>102</v>
      </c>
      <c r="EB33" s="547" t="s">
        <v>102</v>
      </c>
      <c r="EC33" s="547" t="s">
        <v>102</v>
      </c>
      <c r="ED33" s="547" t="s">
        <v>102</v>
      </c>
      <c r="EE33" s="547" t="s">
        <v>102</v>
      </c>
      <c r="EF33" s="547" t="s">
        <v>102</v>
      </c>
      <c r="EG33" s="547" t="s">
        <v>102</v>
      </c>
      <c r="EH33" s="547" t="s">
        <v>102</v>
      </c>
      <c r="EI33" s="547" t="s">
        <v>102</v>
      </c>
      <c r="EJ33" s="547" t="s">
        <v>102</v>
      </c>
      <c r="EK33" s="547" t="s">
        <v>102</v>
      </c>
      <c r="EL33" s="547" t="s">
        <v>102</v>
      </c>
      <c r="EM33" s="547" t="s">
        <v>102</v>
      </c>
      <c r="EN33" s="547" t="s">
        <v>102</v>
      </c>
      <c r="EO33" s="547" t="s">
        <v>102</v>
      </c>
      <c r="EP33" s="547" t="s">
        <v>102</v>
      </c>
      <c r="EQ33" s="547" t="s">
        <v>102</v>
      </c>
      <c r="ER33" s="547" t="s">
        <v>102</v>
      </c>
      <c r="ES33" s="547" t="s">
        <v>102</v>
      </c>
      <c r="ET33" s="547" t="s">
        <v>102</v>
      </c>
      <c r="EU33" s="547" t="s">
        <v>102</v>
      </c>
      <c r="EV33" s="547" t="s">
        <v>102</v>
      </c>
      <c r="EW33" s="547" t="s">
        <v>102</v>
      </c>
      <c r="EX33" s="547" t="s">
        <v>102</v>
      </c>
      <c r="EY33" s="547" t="s">
        <v>102</v>
      </c>
      <c r="EZ33" s="547" t="s">
        <v>102</v>
      </c>
      <c r="FA33" s="547" t="s">
        <v>102</v>
      </c>
      <c r="FB33" s="547" t="s">
        <v>102</v>
      </c>
      <c r="FC33" s="547" t="s">
        <v>102</v>
      </c>
      <c r="FD33" s="547" t="s">
        <v>102</v>
      </c>
      <c r="FE33" s="547" t="s">
        <v>102</v>
      </c>
      <c r="FF33" s="547" t="s">
        <v>102</v>
      </c>
      <c r="FG33" s="547" t="s">
        <v>102</v>
      </c>
      <c r="FH33" s="547" t="s">
        <v>102</v>
      </c>
      <c r="FI33" s="547" t="s">
        <v>102</v>
      </c>
      <c r="FJ33" s="547" t="s">
        <v>102</v>
      </c>
      <c r="FK33" s="547" t="s">
        <v>102</v>
      </c>
      <c r="FL33" s="547" t="s">
        <v>102</v>
      </c>
      <c r="FM33" s="547" t="s">
        <v>102</v>
      </c>
      <c r="FN33" s="547" t="s">
        <v>102</v>
      </c>
      <c r="FO33" s="547" t="s">
        <v>102</v>
      </c>
    </row>
    <row r="34" spans="1:171" x14ac:dyDescent="0.15">
      <c r="A34" s="547">
        <v>4027451</v>
      </c>
      <c r="B34" s="547">
        <v>0</v>
      </c>
      <c r="C34" s="547" t="s">
        <v>102</v>
      </c>
      <c r="D34" s="547" t="s">
        <v>102</v>
      </c>
      <c r="E34" s="547" t="s">
        <v>102</v>
      </c>
      <c r="F34" s="547" t="s">
        <v>102</v>
      </c>
      <c r="G34" s="547" t="s">
        <v>102</v>
      </c>
      <c r="H34" s="547" t="s">
        <v>102</v>
      </c>
      <c r="I34" s="547" t="s">
        <v>102</v>
      </c>
      <c r="J34" s="547" t="s">
        <v>102</v>
      </c>
      <c r="K34" s="547" t="s">
        <v>102</v>
      </c>
      <c r="L34" s="547" t="s">
        <v>102</v>
      </c>
      <c r="M34" s="547" t="s">
        <v>102</v>
      </c>
      <c r="N34" s="547" t="s">
        <v>102</v>
      </c>
      <c r="O34" s="547" t="s">
        <v>102</v>
      </c>
      <c r="P34" s="547" t="s">
        <v>102</v>
      </c>
      <c r="Q34" s="547" t="s">
        <v>102</v>
      </c>
      <c r="R34" s="547" t="s">
        <v>102</v>
      </c>
      <c r="S34" s="547" t="s">
        <v>102</v>
      </c>
      <c r="T34" s="547" t="s">
        <v>102</v>
      </c>
      <c r="U34" s="547" t="s">
        <v>102</v>
      </c>
      <c r="V34" s="547" t="s">
        <v>102</v>
      </c>
      <c r="W34" s="547" t="s">
        <v>102</v>
      </c>
      <c r="X34" s="547" t="s">
        <v>102</v>
      </c>
      <c r="Y34" s="547" t="s">
        <v>102</v>
      </c>
      <c r="Z34" s="547" t="s">
        <v>102</v>
      </c>
      <c r="AA34" s="547" t="s">
        <v>102</v>
      </c>
      <c r="AB34" s="547" t="s">
        <v>102</v>
      </c>
      <c r="AC34" s="547" t="s">
        <v>102</v>
      </c>
      <c r="AD34" s="547" t="s">
        <v>102</v>
      </c>
      <c r="AE34" s="547" t="s">
        <v>102</v>
      </c>
      <c r="AF34" s="547" t="s">
        <v>102</v>
      </c>
      <c r="AG34" s="547" t="s">
        <v>102</v>
      </c>
      <c r="AH34" s="547" t="s">
        <v>102</v>
      </c>
      <c r="AI34" s="547" t="s">
        <v>102</v>
      </c>
      <c r="AJ34" s="547" t="s">
        <v>102</v>
      </c>
      <c r="AK34" s="547" t="s">
        <v>102</v>
      </c>
      <c r="AL34" s="547" t="s">
        <v>102</v>
      </c>
      <c r="AM34" s="547" t="s">
        <v>102</v>
      </c>
      <c r="AN34" s="547" t="s">
        <v>102</v>
      </c>
      <c r="AO34" s="547" t="s">
        <v>102</v>
      </c>
      <c r="AP34" s="547" t="s">
        <v>102</v>
      </c>
      <c r="AQ34" s="547" t="s">
        <v>102</v>
      </c>
      <c r="AR34" s="547" t="s">
        <v>102</v>
      </c>
      <c r="AS34" s="547" t="s">
        <v>102</v>
      </c>
      <c r="AT34" s="547" t="s">
        <v>102</v>
      </c>
      <c r="AU34" s="547" t="s">
        <v>102</v>
      </c>
      <c r="AV34" s="547" t="s">
        <v>102</v>
      </c>
      <c r="AW34" s="547" t="s">
        <v>102</v>
      </c>
      <c r="AX34" s="547" t="s">
        <v>102</v>
      </c>
      <c r="AY34" s="547" t="s">
        <v>102</v>
      </c>
      <c r="AZ34" s="547" t="s">
        <v>102</v>
      </c>
      <c r="BA34" s="547" t="s">
        <v>102</v>
      </c>
      <c r="BB34" s="547" t="s">
        <v>102</v>
      </c>
      <c r="BC34" s="547" t="s">
        <v>102</v>
      </c>
      <c r="BD34" s="547" t="s">
        <v>102</v>
      </c>
      <c r="BE34" s="547" t="s">
        <v>102</v>
      </c>
      <c r="BF34" s="547" t="s">
        <v>102</v>
      </c>
      <c r="BG34" s="547" t="s">
        <v>102</v>
      </c>
      <c r="BH34" s="547" t="s">
        <v>102</v>
      </c>
      <c r="BI34" s="547" t="s">
        <v>102</v>
      </c>
      <c r="BJ34" s="547" t="s">
        <v>102</v>
      </c>
      <c r="BK34" s="547" t="s">
        <v>102</v>
      </c>
      <c r="BL34" s="547" t="s">
        <v>102</v>
      </c>
      <c r="BM34" s="547" t="s">
        <v>102</v>
      </c>
      <c r="BN34" s="547" t="s">
        <v>102</v>
      </c>
      <c r="BO34" s="547" t="s">
        <v>102</v>
      </c>
      <c r="BP34" s="547" t="s">
        <v>102</v>
      </c>
      <c r="BQ34" s="547" t="s">
        <v>102</v>
      </c>
      <c r="BR34" s="547" t="s">
        <v>102</v>
      </c>
      <c r="BS34" s="547" t="s">
        <v>102</v>
      </c>
      <c r="BT34" s="547" t="s">
        <v>102</v>
      </c>
      <c r="BU34" s="547" t="s">
        <v>102</v>
      </c>
      <c r="BV34" s="547" t="s">
        <v>102</v>
      </c>
      <c r="BW34" s="547" t="s">
        <v>102</v>
      </c>
      <c r="BX34" s="547" t="s">
        <v>102</v>
      </c>
      <c r="BY34" s="547" t="s">
        <v>102</v>
      </c>
      <c r="BZ34" s="547" t="s">
        <v>102</v>
      </c>
      <c r="CA34" s="547" t="s">
        <v>102</v>
      </c>
      <c r="CB34" s="547" t="s">
        <v>102</v>
      </c>
      <c r="CC34" s="547" t="s">
        <v>102</v>
      </c>
      <c r="CD34" s="547" t="s">
        <v>102</v>
      </c>
      <c r="CE34" s="547" t="s">
        <v>102</v>
      </c>
      <c r="CF34" s="547" t="s">
        <v>102</v>
      </c>
      <c r="CG34" s="547" t="s">
        <v>102</v>
      </c>
      <c r="CH34" s="547" t="s">
        <v>102</v>
      </c>
      <c r="CI34" s="547" t="s">
        <v>102</v>
      </c>
      <c r="CJ34" s="547" t="s">
        <v>102</v>
      </c>
      <c r="CK34" s="547" t="s">
        <v>102</v>
      </c>
      <c r="CL34" s="547" t="s">
        <v>102</v>
      </c>
      <c r="CM34" s="547" t="s">
        <v>102</v>
      </c>
      <c r="CN34" s="547" t="s">
        <v>102</v>
      </c>
      <c r="CO34" s="547" t="s">
        <v>102</v>
      </c>
      <c r="CP34" s="547" t="s">
        <v>102</v>
      </c>
      <c r="CQ34" s="547" t="s">
        <v>102</v>
      </c>
      <c r="CR34" s="547" t="s">
        <v>102</v>
      </c>
      <c r="CS34" s="547" t="s">
        <v>102</v>
      </c>
      <c r="CT34" s="547" t="s">
        <v>102</v>
      </c>
      <c r="CU34" s="547" t="s">
        <v>102</v>
      </c>
      <c r="CV34" s="547" t="s">
        <v>102</v>
      </c>
      <c r="CW34" s="547" t="s">
        <v>102</v>
      </c>
      <c r="CX34" s="547" t="s">
        <v>102</v>
      </c>
      <c r="CY34" s="547" t="s">
        <v>102</v>
      </c>
      <c r="CZ34" s="547" t="s">
        <v>102</v>
      </c>
      <c r="DA34" s="547" t="s">
        <v>102</v>
      </c>
      <c r="DB34" s="547" t="s">
        <v>102</v>
      </c>
      <c r="DC34" s="547" t="s">
        <v>102</v>
      </c>
      <c r="DD34" s="547" t="s">
        <v>102</v>
      </c>
      <c r="DE34" s="547" t="s">
        <v>102</v>
      </c>
      <c r="DF34" s="547" t="s">
        <v>102</v>
      </c>
      <c r="DG34" s="547" t="s">
        <v>102</v>
      </c>
      <c r="DH34" s="547" t="s">
        <v>102</v>
      </c>
      <c r="DI34" s="547" t="s">
        <v>102</v>
      </c>
      <c r="DJ34" s="547" t="s">
        <v>102</v>
      </c>
      <c r="DK34" s="547" t="s">
        <v>102</v>
      </c>
      <c r="DL34" s="547" t="s">
        <v>102</v>
      </c>
      <c r="DM34" s="547" t="s">
        <v>102</v>
      </c>
      <c r="DN34" s="547" t="s">
        <v>102</v>
      </c>
      <c r="DO34" s="547" t="s">
        <v>102</v>
      </c>
      <c r="DP34" s="547" t="s">
        <v>102</v>
      </c>
      <c r="DQ34" s="547" t="s">
        <v>102</v>
      </c>
      <c r="DR34" s="547" t="s">
        <v>102</v>
      </c>
      <c r="DS34" s="547" t="s">
        <v>102</v>
      </c>
      <c r="DT34" s="547" t="s">
        <v>102</v>
      </c>
      <c r="DU34" s="547" t="s">
        <v>102</v>
      </c>
      <c r="DV34" s="547" t="s">
        <v>102</v>
      </c>
      <c r="DW34" s="547" t="s">
        <v>102</v>
      </c>
      <c r="DX34" s="547" t="s">
        <v>102</v>
      </c>
      <c r="DY34" s="547" t="s">
        <v>102</v>
      </c>
      <c r="DZ34" s="547" t="s">
        <v>102</v>
      </c>
      <c r="EA34" s="547" t="s">
        <v>102</v>
      </c>
      <c r="EB34" s="547" t="s">
        <v>102</v>
      </c>
      <c r="EC34" s="547" t="s">
        <v>102</v>
      </c>
      <c r="ED34" s="547" t="s">
        <v>102</v>
      </c>
      <c r="EE34" s="547" t="s">
        <v>102</v>
      </c>
      <c r="EF34" s="547" t="s">
        <v>102</v>
      </c>
      <c r="EG34" s="547" t="s">
        <v>102</v>
      </c>
      <c r="EH34" s="547" t="s">
        <v>102</v>
      </c>
      <c r="EI34" s="547" t="s">
        <v>102</v>
      </c>
      <c r="EJ34" s="547" t="s">
        <v>102</v>
      </c>
      <c r="EK34" s="547" t="s">
        <v>102</v>
      </c>
      <c r="EL34" s="547" t="s">
        <v>102</v>
      </c>
      <c r="EM34" s="547" t="s">
        <v>102</v>
      </c>
      <c r="EN34" s="547" t="s">
        <v>102</v>
      </c>
      <c r="EO34" s="547" t="s">
        <v>102</v>
      </c>
      <c r="EP34" s="547" t="s">
        <v>102</v>
      </c>
      <c r="EQ34" s="547" t="s">
        <v>102</v>
      </c>
      <c r="ER34" s="547" t="s">
        <v>102</v>
      </c>
      <c r="ES34" s="547" t="s">
        <v>102</v>
      </c>
      <c r="ET34" s="547" t="s">
        <v>102</v>
      </c>
      <c r="EU34" s="547" t="s">
        <v>102</v>
      </c>
      <c r="EV34" s="547" t="s">
        <v>102</v>
      </c>
      <c r="EW34" s="547" t="s">
        <v>102</v>
      </c>
      <c r="EX34" s="547" t="s">
        <v>102</v>
      </c>
      <c r="EY34" s="547" t="s">
        <v>102</v>
      </c>
      <c r="EZ34" s="547" t="s">
        <v>102</v>
      </c>
      <c r="FA34" s="547" t="s">
        <v>102</v>
      </c>
      <c r="FB34" s="547" t="s">
        <v>102</v>
      </c>
      <c r="FC34" s="547" t="s">
        <v>102</v>
      </c>
      <c r="FD34" s="547" t="s">
        <v>102</v>
      </c>
      <c r="FE34" s="547" t="s">
        <v>102</v>
      </c>
      <c r="FF34" s="547" t="s">
        <v>102</v>
      </c>
      <c r="FG34" s="547" t="s">
        <v>102</v>
      </c>
      <c r="FH34" s="547" t="s">
        <v>102</v>
      </c>
      <c r="FI34" s="547" t="s">
        <v>102</v>
      </c>
      <c r="FJ34" s="547" t="s">
        <v>102</v>
      </c>
      <c r="FK34" s="547" t="s">
        <v>102</v>
      </c>
      <c r="FL34" s="547" t="s">
        <v>102</v>
      </c>
      <c r="FM34" s="547" t="s">
        <v>102</v>
      </c>
      <c r="FN34" s="547" t="s">
        <v>102</v>
      </c>
      <c r="FO34" s="547" t="s">
        <v>102</v>
      </c>
    </row>
    <row r="35" spans="1:171" x14ac:dyDescent="0.15">
      <c r="A35" s="547">
        <v>4027451</v>
      </c>
      <c r="B35" s="547">
        <v>0</v>
      </c>
      <c r="C35" s="547" t="s">
        <v>102</v>
      </c>
      <c r="D35" s="547" t="s">
        <v>102</v>
      </c>
      <c r="E35" s="547" t="s">
        <v>102</v>
      </c>
      <c r="F35" s="547" t="s">
        <v>102</v>
      </c>
      <c r="G35" s="547" t="s">
        <v>102</v>
      </c>
      <c r="H35" s="547" t="s">
        <v>102</v>
      </c>
      <c r="I35" s="547" t="s">
        <v>102</v>
      </c>
      <c r="J35" s="547" t="s">
        <v>102</v>
      </c>
      <c r="K35" s="547" t="s">
        <v>102</v>
      </c>
      <c r="L35" s="547" t="s">
        <v>102</v>
      </c>
      <c r="M35" s="547" t="s">
        <v>102</v>
      </c>
      <c r="N35" s="547" t="s">
        <v>102</v>
      </c>
      <c r="O35" s="547" t="s">
        <v>102</v>
      </c>
      <c r="P35" s="547" t="s">
        <v>102</v>
      </c>
      <c r="Q35" s="547" t="s">
        <v>102</v>
      </c>
      <c r="R35" s="547" t="s">
        <v>102</v>
      </c>
      <c r="S35" s="547" t="s">
        <v>102</v>
      </c>
      <c r="T35" s="547" t="s">
        <v>102</v>
      </c>
      <c r="U35" s="547" t="s">
        <v>102</v>
      </c>
      <c r="V35" s="547" t="s">
        <v>102</v>
      </c>
      <c r="W35" s="547" t="s">
        <v>102</v>
      </c>
      <c r="X35" s="547" t="s">
        <v>102</v>
      </c>
      <c r="Y35" s="547" t="s">
        <v>102</v>
      </c>
      <c r="Z35" s="547" t="s">
        <v>102</v>
      </c>
      <c r="AA35" s="547" t="s">
        <v>102</v>
      </c>
      <c r="AB35" s="547" t="s">
        <v>102</v>
      </c>
      <c r="AC35" s="547" t="s">
        <v>102</v>
      </c>
      <c r="AD35" s="547" t="s">
        <v>102</v>
      </c>
      <c r="AE35" s="547" t="s">
        <v>102</v>
      </c>
      <c r="AF35" s="547" t="s">
        <v>102</v>
      </c>
      <c r="AG35" s="547" t="s">
        <v>102</v>
      </c>
      <c r="AH35" s="547" t="s">
        <v>102</v>
      </c>
      <c r="AI35" s="547" t="s">
        <v>102</v>
      </c>
      <c r="AJ35" s="547" t="s">
        <v>102</v>
      </c>
      <c r="AK35" s="547" t="s">
        <v>102</v>
      </c>
      <c r="AL35" s="547" t="s">
        <v>102</v>
      </c>
      <c r="AM35" s="547" t="s">
        <v>102</v>
      </c>
      <c r="AN35" s="547" t="s">
        <v>102</v>
      </c>
      <c r="AO35" s="547" t="s">
        <v>102</v>
      </c>
      <c r="AP35" s="547" t="s">
        <v>102</v>
      </c>
      <c r="AQ35" s="547" t="s">
        <v>102</v>
      </c>
      <c r="AR35" s="547" t="s">
        <v>102</v>
      </c>
      <c r="AS35" s="547" t="s">
        <v>102</v>
      </c>
      <c r="AT35" s="547" t="s">
        <v>102</v>
      </c>
      <c r="AU35" s="547" t="s">
        <v>102</v>
      </c>
      <c r="AV35" s="547" t="s">
        <v>102</v>
      </c>
      <c r="AW35" s="547" t="s">
        <v>102</v>
      </c>
      <c r="AX35" s="547" t="s">
        <v>102</v>
      </c>
      <c r="AY35" s="547" t="s">
        <v>102</v>
      </c>
      <c r="AZ35" s="547" t="s">
        <v>102</v>
      </c>
      <c r="BA35" s="547" t="s">
        <v>102</v>
      </c>
      <c r="BB35" s="547" t="s">
        <v>102</v>
      </c>
      <c r="BC35" s="547" t="s">
        <v>102</v>
      </c>
      <c r="BD35" s="547" t="s">
        <v>102</v>
      </c>
      <c r="BE35" s="547" t="s">
        <v>102</v>
      </c>
      <c r="BF35" s="547" t="s">
        <v>102</v>
      </c>
      <c r="BG35" s="547" t="s">
        <v>102</v>
      </c>
      <c r="BH35" s="547" t="s">
        <v>102</v>
      </c>
      <c r="BI35" s="547" t="s">
        <v>102</v>
      </c>
      <c r="BJ35" s="547" t="s">
        <v>102</v>
      </c>
      <c r="BK35" s="547" t="s">
        <v>102</v>
      </c>
      <c r="BL35" s="547" t="s">
        <v>102</v>
      </c>
      <c r="BM35" s="547" t="s">
        <v>102</v>
      </c>
      <c r="BN35" s="547" t="s">
        <v>102</v>
      </c>
      <c r="BO35" s="547" t="s">
        <v>102</v>
      </c>
      <c r="BP35" s="547" t="s">
        <v>102</v>
      </c>
      <c r="BQ35" s="547" t="s">
        <v>102</v>
      </c>
      <c r="BR35" s="547" t="s">
        <v>102</v>
      </c>
      <c r="BS35" s="547" t="s">
        <v>102</v>
      </c>
      <c r="BT35" s="547" t="s">
        <v>102</v>
      </c>
      <c r="BU35" s="547" t="s">
        <v>102</v>
      </c>
      <c r="BV35" s="547" t="s">
        <v>102</v>
      </c>
      <c r="BW35" s="547" t="s">
        <v>102</v>
      </c>
      <c r="BX35" s="547" t="s">
        <v>102</v>
      </c>
      <c r="BY35" s="547" t="s">
        <v>102</v>
      </c>
      <c r="BZ35" s="547" t="s">
        <v>102</v>
      </c>
      <c r="CA35" s="547" t="s">
        <v>102</v>
      </c>
      <c r="CB35" s="547" t="s">
        <v>102</v>
      </c>
      <c r="CC35" s="547" t="s">
        <v>102</v>
      </c>
      <c r="CD35" s="547" t="s">
        <v>102</v>
      </c>
      <c r="CE35" s="547" t="s">
        <v>102</v>
      </c>
      <c r="CF35" s="547" t="s">
        <v>102</v>
      </c>
      <c r="CG35" s="547" t="s">
        <v>102</v>
      </c>
      <c r="CH35" s="547" t="s">
        <v>102</v>
      </c>
      <c r="CI35" s="547" t="s">
        <v>102</v>
      </c>
      <c r="CJ35" s="547" t="s">
        <v>102</v>
      </c>
      <c r="CK35" s="547" t="s">
        <v>102</v>
      </c>
      <c r="CL35" s="547" t="s">
        <v>102</v>
      </c>
      <c r="CM35" s="547" t="s">
        <v>102</v>
      </c>
      <c r="CN35" s="547" t="s">
        <v>102</v>
      </c>
      <c r="CO35" s="547" t="s">
        <v>102</v>
      </c>
      <c r="CP35" s="547" t="s">
        <v>102</v>
      </c>
      <c r="CQ35" s="547" t="s">
        <v>102</v>
      </c>
      <c r="CR35" s="547" t="s">
        <v>102</v>
      </c>
      <c r="CS35" s="547" t="s">
        <v>102</v>
      </c>
      <c r="CT35" s="547" t="s">
        <v>102</v>
      </c>
      <c r="CU35" s="547" t="s">
        <v>102</v>
      </c>
      <c r="CV35" s="547" t="s">
        <v>102</v>
      </c>
      <c r="CW35" s="547" t="s">
        <v>102</v>
      </c>
      <c r="CX35" s="547" t="s">
        <v>102</v>
      </c>
      <c r="CY35" s="547" t="s">
        <v>102</v>
      </c>
      <c r="CZ35" s="547" t="s">
        <v>102</v>
      </c>
      <c r="DA35" s="547" t="s">
        <v>102</v>
      </c>
      <c r="DB35" s="547" t="s">
        <v>102</v>
      </c>
      <c r="DC35" s="547" t="s">
        <v>102</v>
      </c>
      <c r="DD35" s="547" t="s">
        <v>102</v>
      </c>
      <c r="DE35" s="547" t="s">
        <v>102</v>
      </c>
      <c r="DF35" s="547" t="s">
        <v>102</v>
      </c>
      <c r="DG35" s="547" t="s">
        <v>102</v>
      </c>
      <c r="DH35" s="547" t="s">
        <v>102</v>
      </c>
      <c r="DI35" s="547" t="s">
        <v>102</v>
      </c>
      <c r="DJ35" s="547" t="s">
        <v>102</v>
      </c>
      <c r="DK35" s="547" t="s">
        <v>102</v>
      </c>
      <c r="DL35" s="547" t="s">
        <v>102</v>
      </c>
      <c r="DM35" s="547" t="s">
        <v>102</v>
      </c>
      <c r="DN35" s="547" t="s">
        <v>102</v>
      </c>
      <c r="DO35" s="547" t="s">
        <v>102</v>
      </c>
      <c r="DP35" s="547" t="s">
        <v>102</v>
      </c>
      <c r="DQ35" s="547" t="s">
        <v>102</v>
      </c>
      <c r="DR35" s="547" t="s">
        <v>102</v>
      </c>
      <c r="DS35" s="547" t="s">
        <v>102</v>
      </c>
      <c r="DT35" s="547" t="s">
        <v>102</v>
      </c>
      <c r="DU35" s="547" t="s">
        <v>102</v>
      </c>
      <c r="DV35" s="547" t="s">
        <v>102</v>
      </c>
      <c r="DW35" s="547" t="s">
        <v>102</v>
      </c>
      <c r="DX35" s="547" t="s">
        <v>102</v>
      </c>
      <c r="DY35" s="547" t="s">
        <v>102</v>
      </c>
      <c r="DZ35" s="547" t="s">
        <v>102</v>
      </c>
      <c r="EA35" s="547" t="s">
        <v>102</v>
      </c>
      <c r="EB35" s="547" t="s">
        <v>102</v>
      </c>
      <c r="EC35" s="547" t="s">
        <v>102</v>
      </c>
      <c r="ED35" s="547" t="s">
        <v>102</v>
      </c>
      <c r="EE35" s="547" t="s">
        <v>102</v>
      </c>
      <c r="EF35" s="547" t="s">
        <v>102</v>
      </c>
      <c r="EG35" s="547" t="s">
        <v>102</v>
      </c>
      <c r="EH35" s="547" t="s">
        <v>102</v>
      </c>
      <c r="EI35" s="547" t="s">
        <v>102</v>
      </c>
      <c r="EJ35" s="547" t="s">
        <v>102</v>
      </c>
      <c r="EK35" s="547" t="s">
        <v>102</v>
      </c>
      <c r="EL35" s="547" t="s">
        <v>102</v>
      </c>
      <c r="EM35" s="547" t="s">
        <v>102</v>
      </c>
      <c r="EN35" s="547" t="s">
        <v>102</v>
      </c>
      <c r="EO35" s="547" t="s">
        <v>102</v>
      </c>
      <c r="EP35" s="547" t="s">
        <v>102</v>
      </c>
      <c r="EQ35" s="547" t="s">
        <v>102</v>
      </c>
      <c r="ER35" s="547" t="s">
        <v>102</v>
      </c>
      <c r="ES35" s="547" t="s">
        <v>102</v>
      </c>
      <c r="ET35" s="547" t="s">
        <v>102</v>
      </c>
      <c r="EU35" s="547" t="s">
        <v>102</v>
      </c>
      <c r="EV35" s="547" t="s">
        <v>102</v>
      </c>
      <c r="EW35" s="547" t="s">
        <v>102</v>
      </c>
      <c r="EX35" s="547" t="s">
        <v>102</v>
      </c>
      <c r="EY35" s="547" t="s">
        <v>102</v>
      </c>
      <c r="EZ35" s="547" t="s">
        <v>102</v>
      </c>
      <c r="FA35" s="547" t="s">
        <v>102</v>
      </c>
      <c r="FB35" s="547" t="s">
        <v>102</v>
      </c>
      <c r="FC35" s="547" t="s">
        <v>102</v>
      </c>
      <c r="FD35" s="547" t="s">
        <v>102</v>
      </c>
      <c r="FE35" s="547" t="s">
        <v>102</v>
      </c>
      <c r="FF35" s="547" t="s">
        <v>102</v>
      </c>
      <c r="FG35" s="547" t="s">
        <v>102</v>
      </c>
      <c r="FH35" s="547" t="s">
        <v>102</v>
      </c>
      <c r="FI35" s="547" t="s">
        <v>102</v>
      </c>
      <c r="FJ35" s="547" t="s">
        <v>102</v>
      </c>
      <c r="FK35" s="547" t="s">
        <v>102</v>
      </c>
      <c r="FL35" s="547" t="s">
        <v>102</v>
      </c>
      <c r="FM35" s="547" t="s">
        <v>102</v>
      </c>
      <c r="FN35" s="547" t="s">
        <v>102</v>
      </c>
      <c r="FO35" s="547" t="s">
        <v>102</v>
      </c>
    </row>
    <row r="36" spans="1:171" x14ac:dyDescent="0.15">
      <c r="A36" s="547">
        <v>4021925</v>
      </c>
      <c r="B36" s="547">
        <v>0</v>
      </c>
      <c r="C36" s="547" t="s">
        <v>102</v>
      </c>
      <c r="D36" s="547" t="s">
        <v>102</v>
      </c>
      <c r="E36" s="547" t="s">
        <v>102</v>
      </c>
      <c r="F36" s="547" t="s">
        <v>102</v>
      </c>
      <c r="G36" s="547" t="s">
        <v>102</v>
      </c>
      <c r="H36" s="547" t="s">
        <v>102</v>
      </c>
      <c r="I36" s="547" t="s">
        <v>102</v>
      </c>
      <c r="J36" s="547" t="s">
        <v>102</v>
      </c>
      <c r="K36" s="547" t="s">
        <v>102</v>
      </c>
      <c r="L36" s="547" t="s">
        <v>102</v>
      </c>
      <c r="M36" s="547" t="s">
        <v>102</v>
      </c>
      <c r="N36" s="547" t="s">
        <v>102</v>
      </c>
      <c r="O36" s="547" t="s">
        <v>102</v>
      </c>
      <c r="P36" s="547" t="s">
        <v>102</v>
      </c>
      <c r="Q36" s="547" t="s">
        <v>102</v>
      </c>
      <c r="R36" s="547" t="s">
        <v>102</v>
      </c>
      <c r="S36" s="547" t="s">
        <v>102</v>
      </c>
      <c r="T36" s="547" t="s">
        <v>102</v>
      </c>
      <c r="U36" s="547" t="s">
        <v>102</v>
      </c>
      <c r="V36" s="547" t="s">
        <v>102</v>
      </c>
      <c r="W36" s="547" t="s">
        <v>102</v>
      </c>
      <c r="X36" s="547" t="s">
        <v>102</v>
      </c>
      <c r="Y36" s="547" t="s">
        <v>102</v>
      </c>
      <c r="Z36" s="547" t="s">
        <v>102</v>
      </c>
      <c r="AA36" s="547" t="s">
        <v>102</v>
      </c>
      <c r="AB36" s="547" t="s">
        <v>102</v>
      </c>
      <c r="AC36" s="547" t="s">
        <v>102</v>
      </c>
      <c r="AD36" s="547" t="s">
        <v>102</v>
      </c>
      <c r="AE36" s="547" t="s">
        <v>102</v>
      </c>
      <c r="AF36" s="547" t="s">
        <v>102</v>
      </c>
      <c r="AG36" s="547" t="s">
        <v>102</v>
      </c>
      <c r="AH36" s="547" t="s">
        <v>102</v>
      </c>
      <c r="AI36" s="547" t="s">
        <v>102</v>
      </c>
      <c r="AJ36" s="547" t="s">
        <v>102</v>
      </c>
      <c r="AK36" s="547" t="s">
        <v>102</v>
      </c>
      <c r="AL36" s="547" t="s">
        <v>102</v>
      </c>
      <c r="AM36" s="547" t="s">
        <v>102</v>
      </c>
      <c r="AN36" s="547" t="s">
        <v>102</v>
      </c>
      <c r="AO36" s="547" t="s">
        <v>102</v>
      </c>
      <c r="AP36" s="547" t="s">
        <v>102</v>
      </c>
      <c r="AQ36" s="547" t="s">
        <v>102</v>
      </c>
      <c r="AR36" s="547" t="s">
        <v>102</v>
      </c>
      <c r="AS36" s="547" t="s">
        <v>102</v>
      </c>
      <c r="AT36" s="547" t="s">
        <v>102</v>
      </c>
      <c r="AU36" s="547" t="s">
        <v>102</v>
      </c>
      <c r="AV36" s="547" t="s">
        <v>102</v>
      </c>
      <c r="AW36" s="547" t="s">
        <v>102</v>
      </c>
      <c r="AX36" s="547" t="s">
        <v>102</v>
      </c>
      <c r="AY36" s="547" t="s">
        <v>102</v>
      </c>
      <c r="AZ36" s="547" t="s">
        <v>102</v>
      </c>
      <c r="BA36" s="547" t="s">
        <v>102</v>
      </c>
      <c r="BB36" s="547" t="s">
        <v>102</v>
      </c>
      <c r="BC36" s="547" t="s">
        <v>102</v>
      </c>
      <c r="BD36" s="547" t="s">
        <v>102</v>
      </c>
      <c r="BE36" s="547" t="s">
        <v>102</v>
      </c>
      <c r="BF36" s="547" t="s">
        <v>102</v>
      </c>
      <c r="BG36" s="547" t="s">
        <v>102</v>
      </c>
      <c r="BH36" s="547" t="s">
        <v>102</v>
      </c>
      <c r="BI36" s="547" t="s">
        <v>102</v>
      </c>
      <c r="BJ36" s="547" t="s">
        <v>102</v>
      </c>
      <c r="BK36" s="547" t="s">
        <v>102</v>
      </c>
      <c r="BL36" s="547" t="s">
        <v>102</v>
      </c>
      <c r="BM36" s="547" t="s">
        <v>102</v>
      </c>
      <c r="BN36" s="547" t="s">
        <v>102</v>
      </c>
      <c r="BO36" s="547" t="s">
        <v>102</v>
      </c>
      <c r="BP36" s="547" t="s">
        <v>102</v>
      </c>
      <c r="BQ36" s="547" t="s">
        <v>102</v>
      </c>
      <c r="BR36" s="547" t="s">
        <v>102</v>
      </c>
      <c r="BS36" s="547" t="s">
        <v>102</v>
      </c>
      <c r="BT36" s="547" t="s">
        <v>102</v>
      </c>
      <c r="BU36" s="547" t="s">
        <v>102</v>
      </c>
      <c r="BV36" s="547" t="s">
        <v>102</v>
      </c>
      <c r="BW36" s="547" t="s">
        <v>102</v>
      </c>
      <c r="BX36" s="547" t="s">
        <v>102</v>
      </c>
      <c r="BY36" s="547" t="s">
        <v>102</v>
      </c>
      <c r="BZ36" s="547" t="s">
        <v>102</v>
      </c>
      <c r="CA36" s="547" t="s">
        <v>102</v>
      </c>
      <c r="CB36" s="547" t="s">
        <v>102</v>
      </c>
      <c r="CC36" s="547" t="s">
        <v>102</v>
      </c>
      <c r="CD36" s="547" t="s">
        <v>102</v>
      </c>
      <c r="CE36" s="547" t="s">
        <v>102</v>
      </c>
      <c r="CF36" s="547" t="s">
        <v>102</v>
      </c>
      <c r="CG36" s="547" t="s">
        <v>102</v>
      </c>
      <c r="CH36" s="547" t="s">
        <v>102</v>
      </c>
      <c r="CI36" s="547" t="s">
        <v>102</v>
      </c>
      <c r="CJ36" s="547" t="s">
        <v>102</v>
      </c>
      <c r="CK36" s="547" t="s">
        <v>102</v>
      </c>
      <c r="CL36" s="547" t="s">
        <v>102</v>
      </c>
      <c r="CM36" s="547" t="s">
        <v>102</v>
      </c>
      <c r="CN36" s="547" t="s">
        <v>102</v>
      </c>
      <c r="CO36" s="547" t="s">
        <v>102</v>
      </c>
      <c r="CP36" s="547" t="s">
        <v>102</v>
      </c>
      <c r="CQ36" s="547" t="s">
        <v>102</v>
      </c>
      <c r="CR36" s="547" t="s">
        <v>102</v>
      </c>
      <c r="CS36" s="547" t="s">
        <v>102</v>
      </c>
      <c r="CT36" s="547" t="s">
        <v>102</v>
      </c>
      <c r="CU36" s="547" t="s">
        <v>102</v>
      </c>
      <c r="CV36" s="547" t="s">
        <v>102</v>
      </c>
      <c r="CW36" s="547" t="s">
        <v>102</v>
      </c>
      <c r="CX36" s="547" t="s">
        <v>102</v>
      </c>
      <c r="CY36" s="547" t="s">
        <v>102</v>
      </c>
      <c r="CZ36" s="547" t="s">
        <v>102</v>
      </c>
      <c r="DA36" s="547" t="s">
        <v>102</v>
      </c>
      <c r="DB36" s="547" t="s">
        <v>102</v>
      </c>
      <c r="DC36" s="547" t="s">
        <v>102</v>
      </c>
      <c r="DD36" s="547" t="s">
        <v>102</v>
      </c>
      <c r="DE36" s="547" t="s">
        <v>102</v>
      </c>
      <c r="DF36" s="547" t="s">
        <v>102</v>
      </c>
      <c r="DG36" s="547" t="s">
        <v>102</v>
      </c>
      <c r="DH36" s="547" t="s">
        <v>102</v>
      </c>
      <c r="DI36" s="547" t="s">
        <v>102</v>
      </c>
      <c r="DJ36" s="547" t="s">
        <v>102</v>
      </c>
      <c r="DK36" s="547" t="s">
        <v>102</v>
      </c>
      <c r="DL36" s="547" t="s">
        <v>102</v>
      </c>
      <c r="DM36" s="547" t="s">
        <v>102</v>
      </c>
      <c r="DN36" s="547" t="s">
        <v>102</v>
      </c>
      <c r="DO36" s="547" t="s">
        <v>102</v>
      </c>
      <c r="DP36" s="547" t="s">
        <v>102</v>
      </c>
      <c r="DQ36" s="547" t="s">
        <v>102</v>
      </c>
      <c r="DR36" s="547" t="s">
        <v>102</v>
      </c>
      <c r="DS36" s="547" t="s">
        <v>102</v>
      </c>
      <c r="DT36" s="547" t="s">
        <v>102</v>
      </c>
      <c r="DU36" s="547" t="s">
        <v>102</v>
      </c>
      <c r="DV36" s="547" t="s">
        <v>102</v>
      </c>
      <c r="DW36" s="547" t="s">
        <v>102</v>
      </c>
      <c r="DX36" s="547" t="s">
        <v>102</v>
      </c>
      <c r="DY36" s="547" t="s">
        <v>102</v>
      </c>
      <c r="DZ36" s="547" t="s">
        <v>102</v>
      </c>
      <c r="EA36" s="547" t="s">
        <v>102</v>
      </c>
      <c r="EB36" s="547" t="s">
        <v>102</v>
      </c>
      <c r="EC36" s="547" t="s">
        <v>102</v>
      </c>
      <c r="ED36" s="547" t="s">
        <v>102</v>
      </c>
      <c r="EE36" s="547" t="s">
        <v>102</v>
      </c>
      <c r="EF36" s="547" t="s">
        <v>102</v>
      </c>
      <c r="EG36" s="547" t="s">
        <v>102</v>
      </c>
      <c r="EH36" s="547" t="s">
        <v>102</v>
      </c>
      <c r="EI36" s="547" t="s">
        <v>102</v>
      </c>
      <c r="EJ36" s="547" t="s">
        <v>102</v>
      </c>
      <c r="EK36" s="547" t="s">
        <v>102</v>
      </c>
      <c r="EL36" s="547" t="s">
        <v>102</v>
      </c>
      <c r="EM36" s="547" t="s">
        <v>102</v>
      </c>
      <c r="EN36" s="547" t="s">
        <v>102</v>
      </c>
      <c r="EO36" s="547" t="s">
        <v>102</v>
      </c>
      <c r="EP36" s="547" t="s">
        <v>102</v>
      </c>
      <c r="EQ36" s="547" t="s">
        <v>102</v>
      </c>
      <c r="ER36" s="547" t="s">
        <v>102</v>
      </c>
      <c r="ES36" s="547" t="s">
        <v>102</v>
      </c>
      <c r="ET36" s="547" t="s">
        <v>102</v>
      </c>
      <c r="EU36" s="547" t="s">
        <v>102</v>
      </c>
      <c r="EV36" s="547" t="s">
        <v>102</v>
      </c>
      <c r="EW36" s="547" t="s">
        <v>102</v>
      </c>
      <c r="EX36" s="547" t="s">
        <v>102</v>
      </c>
      <c r="EY36" s="547" t="s">
        <v>102</v>
      </c>
      <c r="EZ36" s="547" t="s">
        <v>102</v>
      </c>
      <c r="FA36" s="547" t="s">
        <v>102</v>
      </c>
      <c r="FB36" s="547" t="s">
        <v>102</v>
      </c>
      <c r="FC36" s="547" t="s">
        <v>102</v>
      </c>
      <c r="FD36" s="547" t="s">
        <v>102</v>
      </c>
      <c r="FE36" s="547" t="s">
        <v>102</v>
      </c>
      <c r="FF36" s="547" t="s">
        <v>102</v>
      </c>
      <c r="FG36" s="547" t="s">
        <v>102</v>
      </c>
      <c r="FH36" s="547" t="s">
        <v>102</v>
      </c>
      <c r="FI36" s="547" t="s">
        <v>102</v>
      </c>
      <c r="FJ36" s="547" t="s">
        <v>102</v>
      </c>
      <c r="FK36" s="547" t="s">
        <v>102</v>
      </c>
      <c r="FL36" s="547" t="s">
        <v>102</v>
      </c>
      <c r="FM36" s="547" t="s">
        <v>102</v>
      </c>
      <c r="FN36" s="547" t="s">
        <v>102</v>
      </c>
      <c r="FO36" s="547" t="s">
        <v>102</v>
      </c>
    </row>
    <row r="37" spans="1:171" x14ac:dyDescent="0.15">
      <c r="A37" s="547">
        <v>4021588</v>
      </c>
      <c r="B37" s="547">
        <v>0</v>
      </c>
      <c r="C37" s="547" t="s">
        <v>102</v>
      </c>
      <c r="D37" s="547" t="s">
        <v>102</v>
      </c>
      <c r="E37" s="547" t="s">
        <v>102</v>
      </c>
      <c r="F37" s="547" t="s">
        <v>102</v>
      </c>
      <c r="G37" s="547" t="s">
        <v>102</v>
      </c>
      <c r="H37" s="547" t="s">
        <v>102</v>
      </c>
      <c r="I37" s="547" t="s">
        <v>102</v>
      </c>
      <c r="J37" s="547" t="s">
        <v>102</v>
      </c>
      <c r="K37" s="547" t="s">
        <v>102</v>
      </c>
      <c r="L37" s="547" t="s">
        <v>102</v>
      </c>
      <c r="M37" s="547" t="s">
        <v>102</v>
      </c>
      <c r="N37" s="547" t="s">
        <v>102</v>
      </c>
      <c r="O37" s="547" t="s">
        <v>102</v>
      </c>
      <c r="P37" s="547" t="s">
        <v>102</v>
      </c>
      <c r="Q37" s="547" t="s">
        <v>102</v>
      </c>
      <c r="R37" s="547" t="s">
        <v>102</v>
      </c>
      <c r="S37" s="547" t="s">
        <v>102</v>
      </c>
      <c r="T37" s="547" t="s">
        <v>102</v>
      </c>
      <c r="U37" s="547" t="s">
        <v>102</v>
      </c>
      <c r="V37" s="547" t="s">
        <v>102</v>
      </c>
      <c r="W37" s="547" t="s">
        <v>102</v>
      </c>
      <c r="X37" s="547" t="s">
        <v>102</v>
      </c>
      <c r="Y37" s="547" t="s">
        <v>102</v>
      </c>
      <c r="Z37" s="547" t="s">
        <v>102</v>
      </c>
      <c r="AA37" s="547" t="s">
        <v>102</v>
      </c>
      <c r="AB37" s="547" t="s">
        <v>102</v>
      </c>
      <c r="AC37" s="547" t="s">
        <v>102</v>
      </c>
      <c r="AD37" s="547" t="s">
        <v>102</v>
      </c>
      <c r="AE37" s="547" t="s">
        <v>102</v>
      </c>
      <c r="AF37" s="547" t="s">
        <v>102</v>
      </c>
      <c r="AG37" s="547" t="s">
        <v>102</v>
      </c>
      <c r="AH37" s="547" t="s">
        <v>102</v>
      </c>
      <c r="AI37" s="547" t="s">
        <v>102</v>
      </c>
      <c r="AJ37" s="547" t="s">
        <v>102</v>
      </c>
      <c r="AK37" s="547" t="s">
        <v>102</v>
      </c>
      <c r="AL37" s="547" t="s">
        <v>102</v>
      </c>
      <c r="AM37" s="547" t="s">
        <v>102</v>
      </c>
      <c r="AN37" s="547" t="s">
        <v>102</v>
      </c>
      <c r="AO37" s="547" t="s">
        <v>102</v>
      </c>
      <c r="AP37" s="547" t="s">
        <v>102</v>
      </c>
      <c r="AQ37" s="547" t="s">
        <v>102</v>
      </c>
      <c r="AR37" s="547" t="s">
        <v>102</v>
      </c>
      <c r="AS37" s="547" t="s">
        <v>102</v>
      </c>
      <c r="AT37" s="547" t="s">
        <v>102</v>
      </c>
      <c r="AU37" s="547" t="s">
        <v>102</v>
      </c>
      <c r="AV37" s="547" t="s">
        <v>102</v>
      </c>
      <c r="AW37" s="547" t="s">
        <v>102</v>
      </c>
      <c r="AX37" s="547" t="s">
        <v>102</v>
      </c>
      <c r="AY37" s="547" t="s">
        <v>102</v>
      </c>
      <c r="AZ37" s="547" t="s">
        <v>102</v>
      </c>
      <c r="BA37" s="547" t="s">
        <v>102</v>
      </c>
      <c r="BB37" s="547" t="s">
        <v>102</v>
      </c>
      <c r="BC37" s="547" t="s">
        <v>102</v>
      </c>
      <c r="BD37" s="547" t="s">
        <v>102</v>
      </c>
      <c r="BE37" s="547" t="s">
        <v>102</v>
      </c>
      <c r="BF37" s="547" t="s">
        <v>102</v>
      </c>
      <c r="BG37" s="547" t="s">
        <v>102</v>
      </c>
      <c r="BH37" s="547" t="s">
        <v>102</v>
      </c>
      <c r="BI37" s="547" t="s">
        <v>102</v>
      </c>
      <c r="BJ37" s="547" t="s">
        <v>102</v>
      </c>
      <c r="BK37" s="547" t="s">
        <v>102</v>
      </c>
      <c r="BL37" s="547" t="s">
        <v>102</v>
      </c>
      <c r="BM37" s="547" t="s">
        <v>102</v>
      </c>
      <c r="BN37" s="547" t="s">
        <v>102</v>
      </c>
      <c r="BO37" s="547" t="s">
        <v>102</v>
      </c>
      <c r="BP37" s="547" t="s">
        <v>102</v>
      </c>
      <c r="BQ37" s="547" t="s">
        <v>102</v>
      </c>
      <c r="BR37" s="547" t="s">
        <v>102</v>
      </c>
      <c r="BS37" s="547" t="s">
        <v>102</v>
      </c>
      <c r="BT37" s="547" t="s">
        <v>102</v>
      </c>
      <c r="BU37" s="547" t="s">
        <v>102</v>
      </c>
      <c r="BV37" s="547" t="s">
        <v>102</v>
      </c>
      <c r="BW37" s="547" t="s">
        <v>102</v>
      </c>
      <c r="BX37" s="547" t="s">
        <v>102</v>
      </c>
      <c r="BY37" s="547" t="s">
        <v>102</v>
      </c>
      <c r="BZ37" s="547" t="s">
        <v>102</v>
      </c>
      <c r="CA37" s="547" t="s">
        <v>102</v>
      </c>
      <c r="CB37" s="547" t="s">
        <v>102</v>
      </c>
      <c r="CC37" s="547" t="s">
        <v>102</v>
      </c>
      <c r="CD37" s="547" t="s">
        <v>102</v>
      </c>
      <c r="CE37" s="547" t="s">
        <v>102</v>
      </c>
      <c r="CF37" s="547" t="s">
        <v>102</v>
      </c>
      <c r="CG37" s="547" t="s">
        <v>102</v>
      </c>
      <c r="CH37" s="547" t="s">
        <v>102</v>
      </c>
      <c r="CI37" s="547" t="s">
        <v>102</v>
      </c>
      <c r="CJ37" s="547" t="s">
        <v>102</v>
      </c>
      <c r="CK37" s="547" t="s">
        <v>102</v>
      </c>
      <c r="CL37" s="547" t="s">
        <v>102</v>
      </c>
      <c r="CM37" s="547" t="s">
        <v>102</v>
      </c>
      <c r="CN37" s="547" t="s">
        <v>102</v>
      </c>
      <c r="CO37" s="547" t="s">
        <v>102</v>
      </c>
      <c r="CP37" s="547" t="s">
        <v>102</v>
      </c>
      <c r="CQ37" s="547" t="s">
        <v>102</v>
      </c>
      <c r="CR37" s="547" t="s">
        <v>102</v>
      </c>
      <c r="CS37" s="547" t="s">
        <v>102</v>
      </c>
      <c r="CT37" s="547" t="s">
        <v>102</v>
      </c>
      <c r="CU37" s="547" t="s">
        <v>102</v>
      </c>
      <c r="CV37" s="547" t="s">
        <v>102</v>
      </c>
      <c r="CW37" s="547" t="s">
        <v>102</v>
      </c>
      <c r="CX37" s="547" t="s">
        <v>102</v>
      </c>
      <c r="CY37" s="547" t="s">
        <v>102</v>
      </c>
      <c r="CZ37" s="547" t="s">
        <v>102</v>
      </c>
      <c r="DA37" s="547" t="s">
        <v>102</v>
      </c>
      <c r="DB37" s="547" t="s">
        <v>102</v>
      </c>
      <c r="DC37" s="547" t="s">
        <v>102</v>
      </c>
      <c r="DD37" s="547" t="s">
        <v>102</v>
      </c>
      <c r="DE37" s="547" t="s">
        <v>102</v>
      </c>
      <c r="DF37" s="547" t="s">
        <v>102</v>
      </c>
      <c r="DG37" s="547" t="s">
        <v>102</v>
      </c>
      <c r="DH37" s="547" t="s">
        <v>102</v>
      </c>
      <c r="DI37" s="547" t="s">
        <v>102</v>
      </c>
      <c r="DJ37" s="547" t="s">
        <v>102</v>
      </c>
      <c r="DK37" s="547" t="s">
        <v>102</v>
      </c>
      <c r="DL37" s="547" t="s">
        <v>102</v>
      </c>
      <c r="DM37" s="547" t="s">
        <v>102</v>
      </c>
      <c r="DN37" s="547" t="s">
        <v>102</v>
      </c>
      <c r="DO37" s="547" t="s">
        <v>102</v>
      </c>
      <c r="DP37" s="547" t="s">
        <v>102</v>
      </c>
      <c r="DQ37" s="547" t="s">
        <v>102</v>
      </c>
      <c r="DR37" s="547" t="s">
        <v>102</v>
      </c>
      <c r="DS37" s="547" t="s">
        <v>102</v>
      </c>
      <c r="DT37" s="547" t="s">
        <v>102</v>
      </c>
      <c r="DU37" s="547" t="s">
        <v>102</v>
      </c>
      <c r="DV37" s="547" t="s">
        <v>102</v>
      </c>
      <c r="DW37" s="547" t="s">
        <v>102</v>
      </c>
      <c r="DX37" s="547" t="s">
        <v>102</v>
      </c>
      <c r="DY37" s="547" t="s">
        <v>102</v>
      </c>
      <c r="DZ37" s="547" t="s">
        <v>102</v>
      </c>
      <c r="EA37" s="547" t="s">
        <v>102</v>
      </c>
      <c r="EB37" s="547" t="s">
        <v>102</v>
      </c>
      <c r="EC37" s="547" t="s">
        <v>102</v>
      </c>
      <c r="ED37" s="547" t="s">
        <v>102</v>
      </c>
      <c r="EE37" s="547" t="s">
        <v>102</v>
      </c>
      <c r="EF37" s="547" t="s">
        <v>102</v>
      </c>
      <c r="EG37" s="547" t="s">
        <v>102</v>
      </c>
      <c r="EH37" s="547" t="s">
        <v>102</v>
      </c>
      <c r="EI37" s="547" t="s">
        <v>102</v>
      </c>
      <c r="EJ37" s="547" t="s">
        <v>102</v>
      </c>
      <c r="EK37" s="547" t="s">
        <v>102</v>
      </c>
      <c r="EL37" s="547" t="s">
        <v>102</v>
      </c>
      <c r="EM37" s="547" t="s">
        <v>102</v>
      </c>
      <c r="EN37" s="547" t="s">
        <v>102</v>
      </c>
      <c r="EO37" s="547" t="s">
        <v>102</v>
      </c>
      <c r="EP37" s="547" t="s">
        <v>102</v>
      </c>
      <c r="EQ37" s="547" t="s">
        <v>102</v>
      </c>
      <c r="ER37" s="547" t="s">
        <v>102</v>
      </c>
      <c r="ES37" s="547" t="s">
        <v>102</v>
      </c>
      <c r="ET37" s="547" t="s">
        <v>102</v>
      </c>
      <c r="EU37" s="547" t="s">
        <v>102</v>
      </c>
      <c r="EV37" s="547" t="s">
        <v>102</v>
      </c>
      <c r="EW37" s="547" t="s">
        <v>102</v>
      </c>
      <c r="EX37" s="547" t="s">
        <v>102</v>
      </c>
      <c r="EY37" s="547" t="s">
        <v>102</v>
      </c>
      <c r="EZ37" s="547" t="s">
        <v>102</v>
      </c>
      <c r="FA37" s="547" t="s">
        <v>102</v>
      </c>
      <c r="FB37" s="547" t="s">
        <v>102</v>
      </c>
      <c r="FC37" s="547" t="s">
        <v>102</v>
      </c>
      <c r="FD37" s="547" t="s">
        <v>102</v>
      </c>
      <c r="FE37" s="547" t="s">
        <v>102</v>
      </c>
      <c r="FF37" s="547" t="s">
        <v>102</v>
      </c>
      <c r="FG37" s="547" t="s">
        <v>102</v>
      </c>
      <c r="FH37" s="547" t="s">
        <v>102</v>
      </c>
      <c r="FI37" s="547" t="s">
        <v>102</v>
      </c>
      <c r="FJ37" s="547" t="s">
        <v>102</v>
      </c>
      <c r="FK37" s="547" t="s">
        <v>102</v>
      </c>
      <c r="FL37" s="547" t="s">
        <v>102</v>
      </c>
      <c r="FM37" s="547" t="s">
        <v>102</v>
      </c>
      <c r="FN37" s="547" t="s">
        <v>102</v>
      </c>
      <c r="FO37" s="547" t="s">
        <v>102</v>
      </c>
    </row>
    <row r="38" spans="1:171" x14ac:dyDescent="0.15">
      <c r="A38" s="547">
        <v>4021588</v>
      </c>
      <c r="B38" s="547">
        <v>0</v>
      </c>
      <c r="C38" s="547" t="s">
        <v>102</v>
      </c>
      <c r="D38" s="547" t="s">
        <v>102</v>
      </c>
      <c r="E38" s="547" t="s">
        <v>102</v>
      </c>
      <c r="F38" s="547" t="s">
        <v>102</v>
      </c>
      <c r="G38" s="547" t="s">
        <v>102</v>
      </c>
      <c r="H38" s="547" t="s">
        <v>102</v>
      </c>
      <c r="I38" s="547" t="s">
        <v>102</v>
      </c>
      <c r="J38" s="547" t="s">
        <v>102</v>
      </c>
      <c r="K38" s="547" t="s">
        <v>102</v>
      </c>
      <c r="L38" s="547" t="s">
        <v>102</v>
      </c>
      <c r="M38" s="547" t="s">
        <v>102</v>
      </c>
      <c r="N38" s="547" t="s">
        <v>102</v>
      </c>
      <c r="O38" s="547" t="s">
        <v>102</v>
      </c>
      <c r="P38" s="547" t="s">
        <v>102</v>
      </c>
      <c r="Q38" s="547" t="s">
        <v>102</v>
      </c>
      <c r="R38" s="547" t="s">
        <v>102</v>
      </c>
      <c r="S38" s="547" t="s">
        <v>102</v>
      </c>
      <c r="T38" s="547" t="s">
        <v>102</v>
      </c>
      <c r="U38" s="547" t="s">
        <v>102</v>
      </c>
      <c r="V38" s="547" t="s">
        <v>102</v>
      </c>
      <c r="W38" s="547" t="s">
        <v>102</v>
      </c>
      <c r="X38" s="547" t="s">
        <v>102</v>
      </c>
      <c r="Y38" s="547" t="s">
        <v>102</v>
      </c>
      <c r="Z38" s="547" t="s">
        <v>102</v>
      </c>
      <c r="AA38" s="547" t="s">
        <v>102</v>
      </c>
      <c r="AB38" s="547" t="s">
        <v>102</v>
      </c>
      <c r="AC38" s="547" t="s">
        <v>102</v>
      </c>
      <c r="AD38" s="547" t="s">
        <v>102</v>
      </c>
      <c r="AE38" s="547" t="s">
        <v>102</v>
      </c>
      <c r="AF38" s="547" t="s">
        <v>102</v>
      </c>
      <c r="AG38" s="547" t="s">
        <v>102</v>
      </c>
      <c r="AH38" s="547" t="s">
        <v>102</v>
      </c>
      <c r="AI38" s="547" t="s">
        <v>102</v>
      </c>
      <c r="AJ38" s="547" t="s">
        <v>102</v>
      </c>
      <c r="AK38" s="547" t="s">
        <v>102</v>
      </c>
      <c r="AL38" s="547" t="s">
        <v>102</v>
      </c>
      <c r="AM38" s="547" t="s">
        <v>102</v>
      </c>
      <c r="AN38" s="547" t="s">
        <v>102</v>
      </c>
      <c r="AO38" s="547" t="s">
        <v>102</v>
      </c>
      <c r="AP38" s="547" t="s">
        <v>102</v>
      </c>
      <c r="AQ38" s="547" t="s">
        <v>102</v>
      </c>
      <c r="AR38" s="547" t="s">
        <v>102</v>
      </c>
      <c r="AS38" s="547" t="s">
        <v>102</v>
      </c>
      <c r="AT38" s="547" t="s">
        <v>102</v>
      </c>
      <c r="AU38" s="547" t="s">
        <v>102</v>
      </c>
      <c r="AV38" s="547" t="s">
        <v>102</v>
      </c>
      <c r="AW38" s="547" t="s">
        <v>102</v>
      </c>
      <c r="AX38" s="547" t="s">
        <v>102</v>
      </c>
      <c r="AY38" s="547" t="s">
        <v>102</v>
      </c>
      <c r="AZ38" s="547" t="s">
        <v>102</v>
      </c>
      <c r="BA38" s="547" t="s">
        <v>102</v>
      </c>
      <c r="BB38" s="547" t="s">
        <v>102</v>
      </c>
      <c r="BC38" s="547" t="s">
        <v>102</v>
      </c>
      <c r="BD38" s="547" t="s">
        <v>102</v>
      </c>
      <c r="BE38" s="547" t="s">
        <v>102</v>
      </c>
      <c r="BF38" s="547" t="s">
        <v>102</v>
      </c>
      <c r="BG38" s="547" t="s">
        <v>102</v>
      </c>
      <c r="BH38" s="547" t="s">
        <v>102</v>
      </c>
      <c r="BI38" s="547" t="s">
        <v>102</v>
      </c>
      <c r="BJ38" s="547" t="s">
        <v>102</v>
      </c>
      <c r="BK38" s="547" t="s">
        <v>102</v>
      </c>
      <c r="BL38" s="547" t="s">
        <v>102</v>
      </c>
      <c r="BM38" s="547" t="s">
        <v>102</v>
      </c>
      <c r="BN38" s="547" t="s">
        <v>102</v>
      </c>
      <c r="BO38" s="547" t="s">
        <v>102</v>
      </c>
      <c r="BP38" s="547" t="s">
        <v>102</v>
      </c>
      <c r="BQ38" s="547" t="s">
        <v>102</v>
      </c>
      <c r="BR38" s="547" t="s">
        <v>102</v>
      </c>
      <c r="BS38" s="547" t="s">
        <v>102</v>
      </c>
      <c r="BT38" s="547" t="s">
        <v>102</v>
      </c>
      <c r="BU38" s="547" t="s">
        <v>102</v>
      </c>
      <c r="BV38" s="547" t="s">
        <v>102</v>
      </c>
      <c r="BW38" s="547" t="s">
        <v>102</v>
      </c>
      <c r="BX38" s="547" t="s">
        <v>102</v>
      </c>
      <c r="BY38" s="547" t="s">
        <v>102</v>
      </c>
      <c r="BZ38" s="547" t="s">
        <v>102</v>
      </c>
      <c r="CA38" s="547" t="s">
        <v>102</v>
      </c>
      <c r="CB38" s="547" t="s">
        <v>102</v>
      </c>
      <c r="CC38" s="547" t="s">
        <v>102</v>
      </c>
      <c r="CD38" s="547" t="s">
        <v>102</v>
      </c>
      <c r="CE38" s="547" t="s">
        <v>102</v>
      </c>
      <c r="CF38" s="547" t="s">
        <v>102</v>
      </c>
      <c r="CG38" s="547" t="s">
        <v>102</v>
      </c>
      <c r="CH38" s="547" t="s">
        <v>102</v>
      </c>
      <c r="CI38" s="547" t="s">
        <v>102</v>
      </c>
      <c r="CJ38" s="547" t="s">
        <v>102</v>
      </c>
      <c r="CK38" s="547" t="s">
        <v>102</v>
      </c>
      <c r="CL38" s="547" t="s">
        <v>102</v>
      </c>
      <c r="CM38" s="547" t="s">
        <v>102</v>
      </c>
      <c r="CN38" s="547" t="s">
        <v>102</v>
      </c>
      <c r="CO38" s="547" t="s">
        <v>102</v>
      </c>
      <c r="CP38" s="547" t="s">
        <v>102</v>
      </c>
      <c r="CQ38" s="547" t="s">
        <v>102</v>
      </c>
      <c r="CR38" s="547" t="s">
        <v>102</v>
      </c>
      <c r="CS38" s="547" t="s">
        <v>102</v>
      </c>
      <c r="CT38" s="547" t="s">
        <v>102</v>
      </c>
      <c r="CU38" s="547" t="s">
        <v>102</v>
      </c>
      <c r="CV38" s="547" t="s">
        <v>102</v>
      </c>
      <c r="CW38" s="547" t="s">
        <v>102</v>
      </c>
      <c r="CX38" s="547" t="s">
        <v>102</v>
      </c>
      <c r="CY38" s="547" t="s">
        <v>102</v>
      </c>
      <c r="CZ38" s="547" t="s">
        <v>102</v>
      </c>
      <c r="DA38" s="547" t="s">
        <v>102</v>
      </c>
      <c r="DB38" s="547" t="s">
        <v>102</v>
      </c>
      <c r="DC38" s="547" t="s">
        <v>102</v>
      </c>
      <c r="DD38" s="547" t="s">
        <v>102</v>
      </c>
      <c r="DE38" s="547" t="s">
        <v>102</v>
      </c>
      <c r="DF38" s="547" t="s">
        <v>102</v>
      </c>
      <c r="DG38" s="547" t="s">
        <v>102</v>
      </c>
      <c r="DH38" s="547" t="s">
        <v>102</v>
      </c>
      <c r="DI38" s="547" t="s">
        <v>102</v>
      </c>
      <c r="DJ38" s="547" t="s">
        <v>102</v>
      </c>
      <c r="DK38" s="547" t="s">
        <v>102</v>
      </c>
      <c r="DL38" s="547" t="s">
        <v>102</v>
      </c>
      <c r="DM38" s="547" t="s">
        <v>102</v>
      </c>
      <c r="DN38" s="547" t="s">
        <v>102</v>
      </c>
      <c r="DO38" s="547" t="s">
        <v>102</v>
      </c>
      <c r="DP38" s="547" t="s">
        <v>102</v>
      </c>
      <c r="DQ38" s="547" t="s">
        <v>102</v>
      </c>
      <c r="DR38" s="547" t="s">
        <v>102</v>
      </c>
      <c r="DS38" s="547" t="s">
        <v>102</v>
      </c>
      <c r="DT38" s="547" t="s">
        <v>102</v>
      </c>
      <c r="DU38" s="547" t="s">
        <v>102</v>
      </c>
      <c r="DV38" s="547" t="s">
        <v>102</v>
      </c>
      <c r="DW38" s="547" t="s">
        <v>102</v>
      </c>
      <c r="DX38" s="547" t="s">
        <v>102</v>
      </c>
      <c r="DY38" s="547" t="s">
        <v>102</v>
      </c>
      <c r="DZ38" s="547" t="s">
        <v>102</v>
      </c>
      <c r="EA38" s="547" t="s">
        <v>102</v>
      </c>
      <c r="EB38" s="547" t="s">
        <v>102</v>
      </c>
      <c r="EC38" s="547" t="s">
        <v>102</v>
      </c>
      <c r="ED38" s="547" t="s">
        <v>102</v>
      </c>
      <c r="EE38" s="547" t="s">
        <v>102</v>
      </c>
      <c r="EF38" s="547" t="s">
        <v>102</v>
      </c>
      <c r="EG38" s="547" t="s">
        <v>102</v>
      </c>
      <c r="EH38" s="547" t="s">
        <v>102</v>
      </c>
      <c r="EI38" s="547" t="s">
        <v>102</v>
      </c>
      <c r="EJ38" s="547" t="s">
        <v>102</v>
      </c>
      <c r="EK38" s="547" t="s">
        <v>102</v>
      </c>
      <c r="EL38" s="547" t="s">
        <v>102</v>
      </c>
      <c r="EM38" s="547" t="s">
        <v>102</v>
      </c>
      <c r="EN38" s="547" t="s">
        <v>102</v>
      </c>
      <c r="EO38" s="547" t="s">
        <v>102</v>
      </c>
      <c r="EP38" s="547" t="s">
        <v>102</v>
      </c>
      <c r="EQ38" s="547" t="s">
        <v>102</v>
      </c>
      <c r="ER38" s="547" t="s">
        <v>102</v>
      </c>
      <c r="ES38" s="547" t="s">
        <v>102</v>
      </c>
      <c r="ET38" s="547" t="s">
        <v>102</v>
      </c>
      <c r="EU38" s="547" t="s">
        <v>102</v>
      </c>
      <c r="EV38" s="547" t="s">
        <v>102</v>
      </c>
      <c r="EW38" s="547" t="s">
        <v>102</v>
      </c>
      <c r="EX38" s="547" t="s">
        <v>102</v>
      </c>
      <c r="EY38" s="547" t="s">
        <v>102</v>
      </c>
      <c r="EZ38" s="547" t="s">
        <v>102</v>
      </c>
      <c r="FA38" s="547" t="s">
        <v>102</v>
      </c>
      <c r="FB38" s="547" t="s">
        <v>102</v>
      </c>
      <c r="FC38" s="547" t="s">
        <v>102</v>
      </c>
      <c r="FD38" s="547" t="s">
        <v>102</v>
      </c>
      <c r="FE38" s="547" t="s">
        <v>102</v>
      </c>
      <c r="FF38" s="547" t="s">
        <v>102</v>
      </c>
      <c r="FG38" s="547" t="s">
        <v>102</v>
      </c>
      <c r="FH38" s="547" t="s">
        <v>102</v>
      </c>
      <c r="FI38" s="547" t="s">
        <v>102</v>
      </c>
      <c r="FJ38" s="547" t="s">
        <v>102</v>
      </c>
      <c r="FK38" s="547" t="s">
        <v>102</v>
      </c>
      <c r="FL38" s="547" t="s">
        <v>102</v>
      </c>
      <c r="FM38" s="547" t="s">
        <v>102</v>
      </c>
      <c r="FN38" s="547" t="s">
        <v>102</v>
      </c>
      <c r="FO38" s="547" t="s">
        <v>102</v>
      </c>
    </row>
    <row r="39" spans="1:171" x14ac:dyDescent="0.15">
      <c r="A39" s="547">
        <v>4017363</v>
      </c>
      <c r="B39" s="547">
        <v>0</v>
      </c>
      <c r="C39" s="547" t="s">
        <v>102</v>
      </c>
      <c r="D39" s="547" t="s">
        <v>102</v>
      </c>
      <c r="E39" s="547" t="s">
        <v>102</v>
      </c>
      <c r="F39" s="547" t="s">
        <v>102</v>
      </c>
      <c r="G39" s="547" t="s">
        <v>102</v>
      </c>
      <c r="H39" s="547" t="s">
        <v>102</v>
      </c>
      <c r="I39" s="547" t="s">
        <v>102</v>
      </c>
      <c r="J39" s="547" t="s">
        <v>102</v>
      </c>
      <c r="K39" s="547" t="s">
        <v>102</v>
      </c>
      <c r="L39" s="547" t="s">
        <v>102</v>
      </c>
      <c r="M39" s="547" t="s">
        <v>102</v>
      </c>
      <c r="N39" s="547" t="s">
        <v>102</v>
      </c>
      <c r="O39" s="547" t="s">
        <v>102</v>
      </c>
      <c r="P39" s="547" t="s">
        <v>102</v>
      </c>
      <c r="Q39" s="547" t="s">
        <v>102</v>
      </c>
      <c r="R39" s="547" t="s">
        <v>102</v>
      </c>
      <c r="S39" s="547" t="s">
        <v>102</v>
      </c>
      <c r="T39" s="547" t="s">
        <v>102</v>
      </c>
      <c r="U39" s="547" t="s">
        <v>102</v>
      </c>
      <c r="V39" s="547" t="s">
        <v>102</v>
      </c>
      <c r="W39" s="547" t="s">
        <v>102</v>
      </c>
      <c r="X39" s="547" t="s">
        <v>102</v>
      </c>
      <c r="Y39" s="547" t="s">
        <v>102</v>
      </c>
      <c r="Z39" s="547" t="s">
        <v>102</v>
      </c>
      <c r="AA39" s="547" t="s">
        <v>102</v>
      </c>
      <c r="AB39" s="547" t="s">
        <v>102</v>
      </c>
      <c r="AC39" s="547" t="s">
        <v>102</v>
      </c>
      <c r="AD39" s="547" t="s">
        <v>102</v>
      </c>
      <c r="AE39" s="547" t="s">
        <v>102</v>
      </c>
      <c r="AF39" s="547" t="s">
        <v>102</v>
      </c>
      <c r="AG39" s="547" t="s">
        <v>102</v>
      </c>
      <c r="AH39" s="547" t="s">
        <v>102</v>
      </c>
      <c r="AI39" s="547" t="s">
        <v>102</v>
      </c>
      <c r="AJ39" s="547" t="s">
        <v>102</v>
      </c>
      <c r="AK39" s="547" t="s">
        <v>102</v>
      </c>
      <c r="AL39" s="547" t="s">
        <v>102</v>
      </c>
      <c r="AM39" s="547" t="s">
        <v>102</v>
      </c>
      <c r="AN39" s="547" t="s">
        <v>102</v>
      </c>
      <c r="AO39" s="547" t="s">
        <v>102</v>
      </c>
      <c r="AP39" s="547" t="s">
        <v>102</v>
      </c>
      <c r="AQ39" s="547" t="s">
        <v>102</v>
      </c>
      <c r="AR39" s="547" t="s">
        <v>102</v>
      </c>
      <c r="AS39" s="547" t="s">
        <v>102</v>
      </c>
      <c r="AT39" s="547" t="s">
        <v>102</v>
      </c>
      <c r="AU39" s="547" t="s">
        <v>102</v>
      </c>
      <c r="AV39" s="547" t="s">
        <v>102</v>
      </c>
      <c r="AW39" s="547" t="s">
        <v>102</v>
      </c>
      <c r="AX39" s="547" t="s">
        <v>102</v>
      </c>
      <c r="AY39" s="547" t="s">
        <v>102</v>
      </c>
      <c r="AZ39" s="547" t="s">
        <v>102</v>
      </c>
      <c r="BA39" s="547" t="s">
        <v>102</v>
      </c>
      <c r="BB39" s="547" t="s">
        <v>102</v>
      </c>
      <c r="BC39" s="547" t="s">
        <v>102</v>
      </c>
      <c r="BD39" s="547" t="s">
        <v>102</v>
      </c>
      <c r="BE39" s="547" t="s">
        <v>102</v>
      </c>
      <c r="BF39" s="547" t="s">
        <v>102</v>
      </c>
      <c r="BG39" s="547" t="s">
        <v>102</v>
      </c>
      <c r="BH39" s="547" t="s">
        <v>102</v>
      </c>
      <c r="BI39" s="547" t="s">
        <v>102</v>
      </c>
      <c r="BJ39" s="547" t="s">
        <v>102</v>
      </c>
      <c r="BK39" s="547" t="s">
        <v>102</v>
      </c>
      <c r="BL39" s="547" t="s">
        <v>102</v>
      </c>
      <c r="BM39" s="547" t="s">
        <v>102</v>
      </c>
      <c r="BN39" s="547" t="s">
        <v>102</v>
      </c>
      <c r="BO39" s="547" t="s">
        <v>102</v>
      </c>
      <c r="BP39" s="547" t="s">
        <v>102</v>
      </c>
      <c r="BQ39" s="547" t="s">
        <v>102</v>
      </c>
      <c r="BR39" s="547" t="s">
        <v>102</v>
      </c>
      <c r="BS39" s="547" t="s">
        <v>102</v>
      </c>
      <c r="BT39" s="547" t="s">
        <v>102</v>
      </c>
      <c r="BU39" s="547" t="s">
        <v>102</v>
      </c>
      <c r="BV39" s="547" t="s">
        <v>102</v>
      </c>
      <c r="BW39" s="547" t="s">
        <v>102</v>
      </c>
      <c r="BX39" s="547" t="s">
        <v>102</v>
      </c>
      <c r="BY39" s="547" t="s">
        <v>102</v>
      </c>
      <c r="BZ39" s="547" t="s">
        <v>102</v>
      </c>
      <c r="CA39" s="547" t="s">
        <v>102</v>
      </c>
      <c r="CB39" s="547" t="s">
        <v>102</v>
      </c>
      <c r="CC39" s="547" t="s">
        <v>102</v>
      </c>
      <c r="CD39" s="547" t="s">
        <v>102</v>
      </c>
      <c r="CE39" s="547" t="s">
        <v>102</v>
      </c>
      <c r="CF39" s="547" t="s">
        <v>102</v>
      </c>
      <c r="CG39" s="547" t="s">
        <v>102</v>
      </c>
      <c r="CH39" s="547" t="s">
        <v>102</v>
      </c>
      <c r="CI39" s="547" t="s">
        <v>102</v>
      </c>
      <c r="CJ39" s="547" t="s">
        <v>102</v>
      </c>
      <c r="CK39" s="547" t="s">
        <v>102</v>
      </c>
      <c r="CL39" s="547" t="s">
        <v>102</v>
      </c>
      <c r="CM39" s="547" t="s">
        <v>102</v>
      </c>
      <c r="CN39" s="547" t="s">
        <v>102</v>
      </c>
      <c r="CO39" s="547" t="s">
        <v>102</v>
      </c>
      <c r="CP39" s="547" t="s">
        <v>102</v>
      </c>
      <c r="CQ39" s="547" t="s">
        <v>102</v>
      </c>
      <c r="CR39" s="547" t="s">
        <v>102</v>
      </c>
      <c r="CS39" s="547" t="s">
        <v>102</v>
      </c>
      <c r="CT39" s="547" t="s">
        <v>102</v>
      </c>
      <c r="CU39" s="547" t="s">
        <v>102</v>
      </c>
      <c r="CV39" s="547" t="s">
        <v>102</v>
      </c>
      <c r="CW39" s="547" t="s">
        <v>102</v>
      </c>
      <c r="CX39" s="547" t="s">
        <v>102</v>
      </c>
      <c r="CY39" s="547" t="s">
        <v>102</v>
      </c>
      <c r="CZ39" s="547" t="s">
        <v>102</v>
      </c>
      <c r="DA39" s="547" t="s">
        <v>102</v>
      </c>
      <c r="DB39" s="547" t="s">
        <v>102</v>
      </c>
      <c r="DC39" s="547" t="s">
        <v>102</v>
      </c>
      <c r="DD39" s="547" t="s">
        <v>102</v>
      </c>
      <c r="DE39" s="547" t="s">
        <v>102</v>
      </c>
      <c r="DF39" s="547" t="s">
        <v>102</v>
      </c>
      <c r="DG39" s="547" t="s">
        <v>102</v>
      </c>
      <c r="DH39" s="547" t="s">
        <v>102</v>
      </c>
      <c r="DI39" s="547" t="s">
        <v>102</v>
      </c>
      <c r="DJ39" s="547" t="s">
        <v>102</v>
      </c>
      <c r="DK39" s="547" t="s">
        <v>102</v>
      </c>
      <c r="DL39" s="547" t="s">
        <v>102</v>
      </c>
      <c r="DM39" s="547" t="s">
        <v>102</v>
      </c>
      <c r="DN39" s="547" t="s">
        <v>102</v>
      </c>
      <c r="DO39" s="547" t="s">
        <v>102</v>
      </c>
      <c r="DP39" s="547" t="s">
        <v>102</v>
      </c>
      <c r="DQ39" s="547" t="s">
        <v>102</v>
      </c>
      <c r="DR39" s="547" t="s">
        <v>102</v>
      </c>
      <c r="DS39" s="547" t="s">
        <v>102</v>
      </c>
      <c r="DT39" s="547" t="s">
        <v>102</v>
      </c>
      <c r="DU39" s="547" t="s">
        <v>102</v>
      </c>
      <c r="DV39" s="547" t="s">
        <v>102</v>
      </c>
      <c r="DW39" s="547" t="s">
        <v>102</v>
      </c>
      <c r="DX39" s="547" t="s">
        <v>102</v>
      </c>
      <c r="DY39" s="547" t="s">
        <v>102</v>
      </c>
      <c r="DZ39" s="547" t="s">
        <v>102</v>
      </c>
      <c r="EA39" s="547" t="s">
        <v>102</v>
      </c>
      <c r="EB39" s="547" t="s">
        <v>102</v>
      </c>
      <c r="EC39" s="547" t="s">
        <v>102</v>
      </c>
      <c r="ED39" s="547" t="s">
        <v>102</v>
      </c>
      <c r="EE39" s="547" t="s">
        <v>102</v>
      </c>
      <c r="EF39" s="547" t="s">
        <v>102</v>
      </c>
      <c r="EG39" s="547" t="s">
        <v>102</v>
      </c>
      <c r="EH39" s="547" t="s">
        <v>102</v>
      </c>
      <c r="EI39" s="547" t="s">
        <v>102</v>
      </c>
      <c r="EJ39" s="547" t="s">
        <v>102</v>
      </c>
      <c r="EK39" s="547" t="s">
        <v>102</v>
      </c>
      <c r="EL39" s="547" t="s">
        <v>102</v>
      </c>
      <c r="EM39" s="547" t="s">
        <v>102</v>
      </c>
      <c r="EN39" s="547" t="s">
        <v>102</v>
      </c>
      <c r="EO39" s="547" t="s">
        <v>102</v>
      </c>
      <c r="EP39" s="547" t="s">
        <v>102</v>
      </c>
      <c r="EQ39" s="547" t="s">
        <v>102</v>
      </c>
      <c r="ER39" s="547" t="s">
        <v>102</v>
      </c>
      <c r="ES39" s="547" t="s">
        <v>102</v>
      </c>
      <c r="ET39" s="547" t="s">
        <v>102</v>
      </c>
      <c r="EU39" s="547" t="s">
        <v>102</v>
      </c>
      <c r="EV39" s="547" t="s">
        <v>102</v>
      </c>
      <c r="EW39" s="547" t="s">
        <v>102</v>
      </c>
      <c r="EX39" s="547" t="s">
        <v>102</v>
      </c>
      <c r="EY39" s="547" t="s">
        <v>102</v>
      </c>
      <c r="EZ39" s="547" t="s">
        <v>102</v>
      </c>
      <c r="FA39" s="547" t="s">
        <v>102</v>
      </c>
      <c r="FB39" s="547" t="s">
        <v>102</v>
      </c>
      <c r="FC39" s="547" t="s">
        <v>102</v>
      </c>
      <c r="FD39" s="547" t="s">
        <v>102</v>
      </c>
      <c r="FE39" s="547" t="s">
        <v>102</v>
      </c>
      <c r="FF39" s="547" t="s">
        <v>102</v>
      </c>
      <c r="FG39" s="547" t="s">
        <v>102</v>
      </c>
      <c r="FH39" s="547" t="s">
        <v>102</v>
      </c>
      <c r="FI39" s="547" t="s">
        <v>102</v>
      </c>
      <c r="FJ39" s="547" t="s">
        <v>102</v>
      </c>
      <c r="FK39" s="547" t="s">
        <v>102</v>
      </c>
      <c r="FL39" s="547" t="s">
        <v>102</v>
      </c>
      <c r="FM39" s="547" t="s">
        <v>102</v>
      </c>
      <c r="FN39" s="547" t="s">
        <v>102</v>
      </c>
      <c r="FO39" s="547" t="s">
        <v>102</v>
      </c>
    </row>
    <row r="40" spans="1:171" x14ac:dyDescent="0.15">
      <c r="A40" s="547">
        <v>4017363</v>
      </c>
      <c r="B40" s="547">
        <v>0</v>
      </c>
      <c r="C40" s="547" t="s">
        <v>102</v>
      </c>
      <c r="D40" s="547" t="s">
        <v>102</v>
      </c>
      <c r="E40" s="547" t="s">
        <v>102</v>
      </c>
      <c r="F40" s="547" t="s">
        <v>102</v>
      </c>
      <c r="G40" s="547" t="s">
        <v>102</v>
      </c>
      <c r="H40" s="547" t="s">
        <v>102</v>
      </c>
      <c r="I40" s="547" t="s">
        <v>102</v>
      </c>
      <c r="J40" s="547" t="s">
        <v>102</v>
      </c>
      <c r="K40" s="547" t="s">
        <v>102</v>
      </c>
      <c r="L40" s="547" t="s">
        <v>102</v>
      </c>
      <c r="M40" s="547" t="s">
        <v>102</v>
      </c>
      <c r="N40" s="547" t="s">
        <v>102</v>
      </c>
      <c r="O40" s="547" t="s">
        <v>102</v>
      </c>
      <c r="P40" s="547" t="s">
        <v>102</v>
      </c>
      <c r="Q40" s="547" t="s">
        <v>102</v>
      </c>
      <c r="R40" s="547" t="s">
        <v>102</v>
      </c>
      <c r="S40" s="547" t="s">
        <v>102</v>
      </c>
      <c r="T40" s="547" t="s">
        <v>102</v>
      </c>
      <c r="U40" s="547" t="s">
        <v>102</v>
      </c>
      <c r="V40" s="547" t="s">
        <v>102</v>
      </c>
      <c r="W40" s="547" t="s">
        <v>102</v>
      </c>
      <c r="X40" s="547" t="s">
        <v>102</v>
      </c>
      <c r="Y40" s="547" t="s">
        <v>102</v>
      </c>
      <c r="Z40" s="547" t="s">
        <v>102</v>
      </c>
      <c r="AA40" s="547" t="s">
        <v>102</v>
      </c>
      <c r="AB40" s="547" t="s">
        <v>102</v>
      </c>
      <c r="AC40" s="547" t="s">
        <v>102</v>
      </c>
      <c r="AD40" s="547" t="s">
        <v>102</v>
      </c>
      <c r="AE40" s="547" t="s">
        <v>102</v>
      </c>
      <c r="AF40" s="547" t="s">
        <v>102</v>
      </c>
      <c r="AG40" s="547" t="s">
        <v>102</v>
      </c>
      <c r="AH40" s="547" t="s">
        <v>102</v>
      </c>
      <c r="AI40" s="547" t="s">
        <v>102</v>
      </c>
      <c r="AJ40" s="547" t="s">
        <v>102</v>
      </c>
      <c r="AK40" s="547" t="s">
        <v>102</v>
      </c>
      <c r="AL40" s="547" t="s">
        <v>102</v>
      </c>
      <c r="AM40" s="547" t="s">
        <v>102</v>
      </c>
      <c r="AN40" s="547" t="s">
        <v>102</v>
      </c>
      <c r="AO40" s="547" t="s">
        <v>102</v>
      </c>
      <c r="AP40" s="547" t="s">
        <v>102</v>
      </c>
      <c r="AQ40" s="547" t="s">
        <v>102</v>
      </c>
      <c r="AR40" s="547" t="s">
        <v>102</v>
      </c>
      <c r="AS40" s="547" t="s">
        <v>102</v>
      </c>
      <c r="AT40" s="547" t="s">
        <v>102</v>
      </c>
      <c r="AU40" s="547" t="s">
        <v>102</v>
      </c>
      <c r="AV40" s="547" t="s">
        <v>102</v>
      </c>
      <c r="AW40" s="547" t="s">
        <v>102</v>
      </c>
      <c r="AX40" s="547" t="s">
        <v>102</v>
      </c>
      <c r="AY40" s="547" t="s">
        <v>102</v>
      </c>
      <c r="AZ40" s="547" t="s">
        <v>102</v>
      </c>
      <c r="BA40" s="547" t="s">
        <v>102</v>
      </c>
      <c r="BB40" s="547" t="s">
        <v>102</v>
      </c>
      <c r="BC40" s="547" t="s">
        <v>102</v>
      </c>
      <c r="BD40" s="547" t="s">
        <v>102</v>
      </c>
      <c r="BE40" s="547" t="s">
        <v>102</v>
      </c>
      <c r="BF40" s="547" t="s">
        <v>102</v>
      </c>
      <c r="BG40" s="547" t="s">
        <v>102</v>
      </c>
      <c r="BH40" s="547" t="s">
        <v>102</v>
      </c>
      <c r="BI40" s="547" t="s">
        <v>102</v>
      </c>
      <c r="BJ40" s="547" t="s">
        <v>102</v>
      </c>
      <c r="BK40" s="547" t="s">
        <v>102</v>
      </c>
      <c r="BL40" s="547" t="s">
        <v>102</v>
      </c>
      <c r="BM40" s="547" t="s">
        <v>102</v>
      </c>
      <c r="BN40" s="547" t="s">
        <v>102</v>
      </c>
      <c r="BO40" s="547" t="s">
        <v>102</v>
      </c>
      <c r="BP40" s="547" t="s">
        <v>102</v>
      </c>
      <c r="BQ40" s="547" t="s">
        <v>102</v>
      </c>
      <c r="BR40" s="547" t="s">
        <v>102</v>
      </c>
      <c r="BS40" s="547" t="s">
        <v>102</v>
      </c>
      <c r="BT40" s="547" t="s">
        <v>102</v>
      </c>
      <c r="BU40" s="547" t="s">
        <v>102</v>
      </c>
      <c r="BV40" s="547" t="s">
        <v>102</v>
      </c>
      <c r="BW40" s="547" t="s">
        <v>102</v>
      </c>
      <c r="BX40" s="547" t="s">
        <v>102</v>
      </c>
      <c r="BY40" s="547" t="s">
        <v>102</v>
      </c>
      <c r="BZ40" s="547" t="s">
        <v>102</v>
      </c>
      <c r="CA40" s="547" t="s">
        <v>102</v>
      </c>
      <c r="CB40" s="547" t="s">
        <v>102</v>
      </c>
      <c r="CC40" s="547" t="s">
        <v>102</v>
      </c>
      <c r="CD40" s="547" t="s">
        <v>102</v>
      </c>
      <c r="CE40" s="547" t="s">
        <v>102</v>
      </c>
      <c r="CF40" s="547" t="s">
        <v>102</v>
      </c>
      <c r="CG40" s="547" t="s">
        <v>102</v>
      </c>
      <c r="CH40" s="547" t="s">
        <v>102</v>
      </c>
      <c r="CI40" s="547" t="s">
        <v>102</v>
      </c>
      <c r="CJ40" s="547" t="s">
        <v>102</v>
      </c>
      <c r="CK40" s="547" t="s">
        <v>102</v>
      </c>
      <c r="CL40" s="547" t="s">
        <v>102</v>
      </c>
      <c r="CM40" s="547" t="s">
        <v>102</v>
      </c>
      <c r="CN40" s="547" t="s">
        <v>102</v>
      </c>
      <c r="CO40" s="547" t="s">
        <v>102</v>
      </c>
      <c r="CP40" s="547" t="s">
        <v>102</v>
      </c>
      <c r="CQ40" s="547" t="s">
        <v>102</v>
      </c>
      <c r="CR40" s="547" t="s">
        <v>102</v>
      </c>
      <c r="CS40" s="547" t="s">
        <v>102</v>
      </c>
      <c r="CT40" s="547" t="s">
        <v>102</v>
      </c>
      <c r="CU40" s="547" t="s">
        <v>102</v>
      </c>
      <c r="CV40" s="547" t="s">
        <v>102</v>
      </c>
      <c r="CW40" s="547" t="s">
        <v>102</v>
      </c>
      <c r="CX40" s="547" t="s">
        <v>102</v>
      </c>
      <c r="CY40" s="547" t="s">
        <v>102</v>
      </c>
      <c r="CZ40" s="547" t="s">
        <v>102</v>
      </c>
      <c r="DA40" s="547" t="s">
        <v>102</v>
      </c>
      <c r="DB40" s="547" t="s">
        <v>102</v>
      </c>
      <c r="DC40" s="547" t="s">
        <v>102</v>
      </c>
      <c r="DD40" s="547" t="s">
        <v>102</v>
      </c>
      <c r="DE40" s="547" t="s">
        <v>102</v>
      </c>
      <c r="DF40" s="547" t="s">
        <v>102</v>
      </c>
      <c r="DG40" s="547" t="s">
        <v>102</v>
      </c>
      <c r="DH40" s="547" t="s">
        <v>102</v>
      </c>
      <c r="DI40" s="547" t="s">
        <v>102</v>
      </c>
      <c r="DJ40" s="547" t="s">
        <v>102</v>
      </c>
      <c r="DK40" s="547" t="s">
        <v>102</v>
      </c>
      <c r="DL40" s="547" t="s">
        <v>102</v>
      </c>
      <c r="DM40" s="547" t="s">
        <v>102</v>
      </c>
      <c r="DN40" s="547" t="s">
        <v>102</v>
      </c>
      <c r="DO40" s="547" t="s">
        <v>102</v>
      </c>
      <c r="DP40" s="547" t="s">
        <v>102</v>
      </c>
      <c r="DQ40" s="547" t="s">
        <v>102</v>
      </c>
      <c r="DR40" s="547" t="s">
        <v>102</v>
      </c>
      <c r="DS40" s="547" t="s">
        <v>102</v>
      </c>
      <c r="DT40" s="547" t="s">
        <v>102</v>
      </c>
      <c r="DU40" s="547" t="s">
        <v>102</v>
      </c>
      <c r="DV40" s="547" t="s">
        <v>102</v>
      </c>
      <c r="DW40" s="547" t="s">
        <v>102</v>
      </c>
      <c r="DX40" s="547" t="s">
        <v>102</v>
      </c>
      <c r="DY40" s="547" t="s">
        <v>102</v>
      </c>
      <c r="DZ40" s="547" t="s">
        <v>102</v>
      </c>
      <c r="EA40" s="547" t="s">
        <v>102</v>
      </c>
      <c r="EB40" s="547" t="s">
        <v>102</v>
      </c>
      <c r="EC40" s="547" t="s">
        <v>102</v>
      </c>
      <c r="ED40" s="547" t="s">
        <v>102</v>
      </c>
      <c r="EE40" s="547" t="s">
        <v>102</v>
      </c>
      <c r="EF40" s="547" t="s">
        <v>102</v>
      </c>
      <c r="EG40" s="547" t="s">
        <v>102</v>
      </c>
      <c r="EH40" s="547" t="s">
        <v>102</v>
      </c>
      <c r="EI40" s="547" t="s">
        <v>102</v>
      </c>
      <c r="EJ40" s="547" t="s">
        <v>102</v>
      </c>
      <c r="EK40" s="547" t="s">
        <v>102</v>
      </c>
      <c r="EL40" s="547" t="s">
        <v>102</v>
      </c>
      <c r="EM40" s="547" t="s">
        <v>102</v>
      </c>
      <c r="EN40" s="547" t="s">
        <v>102</v>
      </c>
      <c r="EO40" s="547" t="s">
        <v>102</v>
      </c>
      <c r="EP40" s="547" t="s">
        <v>102</v>
      </c>
      <c r="EQ40" s="547" t="s">
        <v>102</v>
      </c>
      <c r="ER40" s="547" t="s">
        <v>102</v>
      </c>
      <c r="ES40" s="547" t="s">
        <v>102</v>
      </c>
      <c r="ET40" s="547" t="s">
        <v>102</v>
      </c>
      <c r="EU40" s="547" t="s">
        <v>102</v>
      </c>
      <c r="EV40" s="547" t="s">
        <v>102</v>
      </c>
      <c r="EW40" s="547" t="s">
        <v>102</v>
      </c>
      <c r="EX40" s="547" t="s">
        <v>102</v>
      </c>
      <c r="EY40" s="547" t="s">
        <v>102</v>
      </c>
      <c r="EZ40" s="547" t="s">
        <v>102</v>
      </c>
      <c r="FA40" s="547" t="s">
        <v>102</v>
      </c>
      <c r="FB40" s="547" t="s">
        <v>102</v>
      </c>
      <c r="FC40" s="547" t="s">
        <v>102</v>
      </c>
      <c r="FD40" s="547" t="s">
        <v>102</v>
      </c>
      <c r="FE40" s="547" t="s">
        <v>102</v>
      </c>
      <c r="FF40" s="547" t="s">
        <v>102</v>
      </c>
      <c r="FG40" s="547" t="s">
        <v>102</v>
      </c>
      <c r="FH40" s="547" t="s">
        <v>102</v>
      </c>
      <c r="FI40" s="547" t="s">
        <v>102</v>
      </c>
      <c r="FJ40" s="547" t="s">
        <v>102</v>
      </c>
      <c r="FK40" s="547" t="s">
        <v>102</v>
      </c>
      <c r="FL40" s="547" t="s">
        <v>102</v>
      </c>
      <c r="FM40" s="547" t="s">
        <v>102</v>
      </c>
      <c r="FN40" s="547" t="s">
        <v>102</v>
      </c>
      <c r="FO40" s="547" t="s">
        <v>102</v>
      </c>
    </row>
    <row r="41" spans="1:171" x14ac:dyDescent="0.15">
      <c r="A41" s="547">
        <v>4017273</v>
      </c>
      <c r="B41" s="547">
        <v>0</v>
      </c>
      <c r="C41" s="547" t="s">
        <v>102</v>
      </c>
      <c r="D41" s="547" t="s">
        <v>102</v>
      </c>
      <c r="E41" s="547" t="s">
        <v>102</v>
      </c>
      <c r="F41" s="547" t="s">
        <v>102</v>
      </c>
      <c r="G41" s="547" t="s">
        <v>102</v>
      </c>
      <c r="H41" s="547" t="s">
        <v>102</v>
      </c>
      <c r="I41" s="547" t="s">
        <v>102</v>
      </c>
      <c r="J41" s="547" t="s">
        <v>102</v>
      </c>
      <c r="K41" s="547" t="s">
        <v>102</v>
      </c>
      <c r="L41" s="547" t="s">
        <v>102</v>
      </c>
      <c r="M41" s="547" t="s">
        <v>102</v>
      </c>
      <c r="N41" s="547" t="s">
        <v>102</v>
      </c>
      <c r="O41" s="547" t="s">
        <v>102</v>
      </c>
      <c r="P41" s="547" t="s">
        <v>102</v>
      </c>
      <c r="Q41" s="547" t="s">
        <v>102</v>
      </c>
      <c r="R41" s="547" t="s">
        <v>102</v>
      </c>
      <c r="S41" s="547" t="s">
        <v>102</v>
      </c>
      <c r="T41" s="547" t="s">
        <v>102</v>
      </c>
      <c r="U41" s="547" t="s">
        <v>102</v>
      </c>
      <c r="V41" s="547" t="s">
        <v>102</v>
      </c>
      <c r="W41" s="547" t="s">
        <v>102</v>
      </c>
      <c r="X41" s="547" t="s">
        <v>102</v>
      </c>
      <c r="Y41" s="547" t="s">
        <v>102</v>
      </c>
      <c r="Z41" s="547" t="s">
        <v>102</v>
      </c>
      <c r="AA41" s="547" t="s">
        <v>102</v>
      </c>
      <c r="AB41" s="547" t="s">
        <v>102</v>
      </c>
      <c r="AC41" s="547" t="s">
        <v>102</v>
      </c>
      <c r="AD41" s="547" t="s">
        <v>102</v>
      </c>
      <c r="AE41" s="547" t="s">
        <v>102</v>
      </c>
      <c r="AF41" s="547" t="s">
        <v>102</v>
      </c>
      <c r="AG41" s="547" t="s">
        <v>102</v>
      </c>
      <c r="AH41" s="547" t="s">
        <v>102</v>
      </c>
      <c r="AI41" s="547" t="s">
        <v>102</v>
      </c>
      <c r="AJ41" s="547" t="s">
        <v>102</v>
      </c>
      <c r="AK41" s="547" t="s">
        <v>102</v>
      </c>
      <c r="AL41" s="547" t="s">
        <v>102</v>
      </c>
      <c r="AM41" s="547" t="s">
        <v>102</v>
      </c>
      <c r="AN41" s="547" t="s">
        <v>102</v>
      </c>
      <c r="AO41" s="547" t="s">
        <v>102</v>
      </c>
      <c r="AP41" s="547" t="s">
        <v>102</v>
      </c>
      <c r="AQ41" s="547" t="s">
        <v>102</v>
      </c>
      <c r="AR41" s="547" t="s">
        <v>102</v>
      </c>
      <c r="AS41" s="547" t="s">
        <v>102</v>
      </c>
      <c r="AT41" s="547" t="s">
        <v>102</v>
      </c>
      <c r="AU41" s="547" t="s">
        <v>102</v>
      </c>
      <c r="AV41" s="547" t="s">
        <v>102</v>
      </c>
      <c r="AW41" s="547" t="s">
        <v>102</v>
      </c>
      <c r="AX41" s="547" t="s">
        <v>102</v>
      </c>
      <c r="AY41" s="547" t="s">
        <v>102</v>
      </c>
      <c r="AZ41" s="547" t="s">
        <v>102</v>
      </c>
      <c r="BA41" s="547" t="s">
        <v>102</v>
      </c>
      <c r="BB41" s="547" t="s">
        <v>102</v>
      </c>
      <c r="BC41" s="547" t="s">
        <v>102</v>
      </c>
      <c r="BD41" s="547" t="s">
        <v>102</v>
      </c>
      <c r="BE41" s="547" t="s">
        <v>102</v>
      </c>
      <c r="BF41" s="547" t="s">
        <v>102</v>
      </c>
      <c r="BG41" s="547" t="s">
        <v>102</v>
      </c>
      <c r="BH41" s="547" t="s">
        <v>102</v>
      </c>
      <c r="BI41" s="547" t="s">
        <v>102</v>
      </c>
      <c r="BJ41" s="547" t="s">
        <v>102</v>
      </c>
      <c r="BK41" s="547" t="s">
        <v>102</v>
      </c>
      <c r="BL41" s="547" t="s">
        <v>102</v>
      </c>
      <c r="BM41" s="547" t="s">
        <v>102</v>
      </c>
      <c r="BN41" s="547" t="s">
        <v>102</v>
      </c>
      <c r="BO41" s="547" t="s">
        <v>102</v>
      </c>
      <c r="BP41" s="547" t="s">
        <v>102</v>
      </c>
      <c r="BQ41" s="547" t="s">
        <v>102</v>
      </c>
      <c r="BR41" s="547" t="s">
        <v>102</v>
      </c>
      <c r="BS41" s="547" t="s">
        <v>102</v>
      </c>
      <c r="BT41" s="547" t="s">
        <v>102</v>
      </c>
      <c r="BU41" s="547" t="s">
        <v>102</v>
      </c>
      <c r="BV41" s="547" t="s">
        <v>102</v>
      </c>
      <c r="BW41" s="547" t="s">
        <v>102</v>
      </c>
      <c r="BX41" s="547" t="s">
        <v>102</v>
      </c>
      <c r="BY41" s="547" t="s">
        <v>102</v>
      </c>
      <c r="BZ41" s="547" t="s">
        <v>102</v>
      </c>
      <c r="CA41" s="547" t="s">
        <v>102</v>
      </c>
      <c r="CB41" s="547" t="s">
        <v>102</v>
      </c>
      <c r="CC41" s="547" t="s">
        <v>102</v>
      </c>
      <c r="CD41" s="547" t="s">
        <v>102</v>
      </c>
      <c r="CE41" s="547" t="s">
        <v>102</v>
      </c>
      <c r="CF41" s="547" t="s">
        <v>102</v>
      </c>
      <c r="CG41" s="547" t="s">
        <v>102</v>
      </c>
      <c r="CH41" s="547" t="s">
        <v>102</v>
      </c>
      <c r="CI41" s="547" t="s">
        <v>102</v>
      </c>
      <c r="CJ41" s="547" t="s">
        <v>102</v>
      </c>
      <c r="CK41" s="547" t="s">
        <v>102</v>
      </c>
      <c r="CL41" s="547" t="s">
        <v>102</v>
      </c>
      <c r="CM41" s="547" t="s">
        <v>102</v>
      </c>
      <c r="CN41" s="547" t="s">
        <v>102</v>
      </c>
      <c r="CO41" s="547" t="s">
        <v>102</v>
      </c>
      <c r="CP41" s="547" t="s">
        <v>102</v>
      </c>
      <c r="CQ41" s="547" t="s">
        <v>102</v>
      </c>
      <c r="CR41" s="547" t="s">
        <v>102</v>
      </c>
      <c r="CS41" s="547" t="s">
        <v>102</v>
      </c>
      <c r="CT41" s="547" t="s">
        <v>102</v>
      </c>
      <c r="CU41" s="547" t="s">
        <v>102</v>
      </c>
      <c r="CV41" s="547" t="s">
        <v>102</v>
      </c>
      <c r="CW41" s="547" t="s">
        <v>102</v>
      </c>
      <c r="CX41" s="547" t="s">
        <v>102</v>
      </c>
      <c r="CY41" s="547" t="s">
        <v>102</v>
      </c>
      <c r="CZ41" s="547" t="s">
        <v>102</v>
      </c>
      <c r="DA41" s="547" t="s">
        <v>102</v>
      </c>
      <c r="DB41" s="547" t="s">
        <v>102</v>
      </c>
      <c r="DC41" s="547" t="s">
        <v>102</v>
      </c>
      <c r="DD41" s="547" t="s">
        <v>102</v>
      </c>
      <c r="DE41" s="547" t="s">
        <v>102</v>
      </c>
      <c r="DF41" s="547" t="s">
        <v>102</v>
      </c>
      <c r="DG41" s="547" t="s">
        <v>102</v>
      </c>
      <c r="DH41" s="547" t="s">
        <v>102</v>
      </c>
      <c r="DI41" s="547" t="s">
        <v>102</v>
      </c>
      <c r="DJ41" s="547" t="s">
        <v>102</v>
      </c>
      <c r="DK41" s="547" t="s">
        <v>102</v>
      </c>
      <c r="DL41" s="547" t="s">
        <v>102</v>
      </c>
      <c r="DM41" s="547" t="s">
        <v>102</v>
      </c>
      <c r="DN41" s="547" t="s">
        <v>102</v>
      </c>
      <c r="DO41" s="547" t="s">
        <v>102</v>
      </c>
      <c r="DP41" s="547" t="s">
        <v>102</v>
      </c>
      <c r="DQ41" s="547" t="s">
        <v>102</v>
      </c>
      <c r="DR41" s="547" t="s">
        <v>102</v>
      </c>
      <c r="DS41" s="547" t="s">
        <v>102</v>
      </c>
      <c r="DT41" s="547" t="s">
        <v>102</v>
      </c>
      <c r="DU41" s="547" t="s">
        <v>102</v>
      </c>
      <c r="DV41" s="547" t="s">
        <v>102</v>
      </c>
      <c r="DW41" s="547" t="s">
        <v>102</v>
      </c>
      <c r="DX41" s="547" t="s">
        <v>102</v>
      </c>
      <c r="DY41" s="547" t="s">
        <v>102</v>
      </c>
      <c r="DZ41" s="547" t="s">
        <v>102</v>
      </c>
      <c r="EA41" s="547" t="s">
        <v>102</v>
      </c>
      <c r="EB41" s="547" t="s">
        <v>102</v>
      </c>
      <c r="EC41" s="547" t="s">
        <v>102</v>
      </c>
      <c r="ED41" s="547" t="s">
        <v>102</v>
      </c>
      <c r="EE41" s="547" t="s">
        <v>102</v>
      </c>
      <c r="EF41" s="547" t="s">
        <v>102</v>
      </c>
      <c r="EG41" s="547" t="s">
        <v>102</v>
      </c>
      <c r="EH41" s="547" t="s">
        <v>102</v>
      </c>
      <c r="EI41" s="547" t="s">
        <v>102</v>
      </c>
      <c r="EJ41" s="547" t="s">
        <v>102</v>
      </c>
      <c r="EK41" s="547" t="s">
        <v>102</v>
      </c>
      <c r="EL41" s="547" t="s">
        <v>102</v>
      </c>
      <c r="EM41" s="547" t="s">
        <v>102</v>
      </c>
      <c r="EN41" s="547" t="s">
        <v>102</v>
      </c>
      <c r="EO41" s="547" t="s">
        <v>102</v>
      </c>
      <c r="EP41" s="547" t="s">
        <v>102</v>
      </c>
      <c r="EQ41" s="547" t="s">
        <v>102</v>
      </c>
      <c r="ER41" s="547" t="s">
        <v>102</v>
      </c>
      <c r="ES41" s="547" t="s">
        <v>102</v>
      </c>
      <c r="ET41" s="547" t="s">
        <v>102</v>
      </c>
      <c r="EU41" s="547" t="s">
        <v>102</v>
      </c>
      <c r="EV41" s="547" t="s">
        <v>102</v>
      </c>
      <c r="EW41" s="547" t="s">
        <v>102</v>
      </c>
      <c r="EX41" s="547" t="s">
        <v>102</v>
      </c>
      <c r="EY41" s="547" t="s">
        <v>102</v>
      </c>
      <c r="EZ41" s="547" t="s">
        <v>102</v>
      </c>
      <c r="FA41" s="547" t="s">
        <v>102</v>
      </c>
      <c r="FB41" s="547" t="s">
        <v>102</v>
      </c>
      <c r="FC41" s="547" t="s">
        <v>102</v>
      </c>
      <c r="FD41" s="547" t="s">
        <v>102</v>
      </c>
      <c r="FE41" s="547" t="s">
        <v>102</v>
      </c>
      <c r="FF41" s="547" t="s">
        <v>102</v>
      </c>
      <c r="FG41" s="547" t="s">
        <v>102</v>
      </c>
      <c r="FH41" s="547" t="s">
        <v>102</v>
      </c>
      <c r="FI41" s="547" t="s">
        <v>102</v>
      </c>
      <c r="FJ41" s="547" t="s">
        <v>102</v>
      </c>
      <c r="FK41" s="547" t="s">
        <v>102</v>
      </c>
      <c r="FL41" s="547" t="s">
        <v>102</v>
      </c>
      <c r="FM41" s="547" t="s">
        <v>102</v>
      </c>
      <c r="FN41" s="547" t="s">
        <v>102</v>
      </c>
      <c r="FO41" s="547" t="s">
        <v>102</v>
      </c>
    </row>
    <row r="42" spans="1:171" x14ac:dyDescent="0.15">
      <c r="A42" s="547">
        <v>4017273</v>
      </c>
      <c r="B42" s="547">
        <v>0</v>
      </c>
      <c r="C42" s="547" t="s">
        <v>102</v>
      </c>
      <c r="D42" s="547" t="s">
        <v>102</v>
      </c>
      <c r="E42" s="547" t="s">
        <v>102</v>
      </c>
      <c r="F42" s="547" t="s">
        <v>102</v>
      </c>
      <c r="G42" s="547" t="s">
        <v>102</v>
      </c>
      <c r="H42" s="547" t="s">
        <v>102</v>
      </c>
      <c r="I42" s="547" t="s">
        <v>102</v>
      </c>
      <c r="J42" s="547" t="s">
        <v>102</v>
      </c>
      <c r="K42" s="547" t="s">
        <v>102</v>
      </c>
      <c r="L42" s="547" t="s">
        <v>102</v>
      </c>
      <c r="M42" s="547" t="s">
        <v>102</v>
      </c>
      <c r="N42" s="547" t="s">
        <v>102</v>
      </c>
      <c r="O42" s="547" t="s">
        <v>102</v>
      </c>
      <c r="P42" s="547" t="s">
        <v>102</v>
      </c>
      <c r="Q42" s="547" t="s">
        <v>102</v>
      </c>
      <c r="R42" s="547" t="s">
        <v>102</v>
      </c>
      <c r="S42" s="547" t="s">
        <v>102</v>
      </c>
      <c r="T42" s="547" t="s">
        <v>102</v>
      </c>
      <c r="U42" s="547" t="s">
        <v>102</v>
      </c>
      <c r="V42" s="547" t="s">
        <v>102</v>
      </c>
      <c r="W42" s="547" t="s">
        <v>102</v>
      </c>
      <c r="X42" s="547" t="s">
        <v>102</v>
      </c>
      <c r="Y42" s="547" t="s">
        <v>102</v>
      </c>
      <c r="Z42" s="547" t="s">
        <v>102</v>
      </c>
      <c r="AA42" s="547" t="s">
        <v>102</v>
      </c>
      <c r="AB42" s="547" t="s">
        <v>102</v>
      </c>
      <c r="AC42" s="547" t="s">
        <v>102</v>
      </c>
      <c r="AD42" s="547" t="s">
        <v>102</v>
      </c>
      <c r="AE42" s="547" t="s">
        <v>102</v>
      </c>
      <c r="AF42" s="547" t="s">
        <v>102</v>
      </c>
      <c r="AG42" s="547" t="s">
        <v>102</v>
      </c>
      <c r="AH42" s="547" t="s">
        <v>102</v>
      </c>
      <c r="AI42" s="547" t="s">
        <v>102</v>
      </c>
      <c r="AJ42" s="547" t="s">
        <v>102</v>
      </c>
      <c r="AK42" s="547" t="s">
        <v>102</v>
      </c>
      <c r="AL42" s="547" t="s">
        <v>102</v>
      </c>
      <c r="AM42" s="547" t="s">
        <v>102</v>
      </c>
      <c r="AN42" s="547" t="s">
        <v>102</v>
      </c>
      <c r="AO42" s="547" t="s">
        <v>102</v>
      </c>
      <c r="AP42" s="547" t="s">
        <v>102</v>
      </c>
      <c r="AQ42" s="547" t="s">
        <v>102</v>
      </c>
      <c r="AR42" s="547" t="s">
        <v>102</v>
      </c>
      <c r="AS42" s="547" t="s">
        <v>102</v>
      </c>
      <c r="AT42" s="547" t="s">
        <v>102</v>
      </c>
      <c r="AU42" s="547" t="s">
        <v>102</v>
      </c>
      <c r="AV42" s="547" t="s">
        <v>102</v>
      </c>
      <c r="AW42" s="547" t="s">
        <v>102</v>
      </c>
      <c r="AX42" s="547" t="s">
        <v>102</v>
      </c>
      <c r="AY42" s="547" t="s">
        <v>102</v>
      </c>
      <c r="AZ42" s="547" t="s">
        <v>102</v>
      </c>
      <c r="BA42" s="547" t="s">
        <v>102</v>
      </c>
      <c r="BB42" s="547" t="s">
        <v>102</v>
      </c>
      <c r="BC42" s="547" t="s">
        <v>102</v>
      </c>
      <c r="BD42" s="547" t="s">
        <v>102</v>
      </c>
      <c r="BE42" s="547" t="s">
        <v>102</v>
      </c>
      <c r="BF42" s="547" t="s">
        <v>102</v>
      </c>
      <c r="BG42" s="547" t="s">
        <v>102</v>
      </c>
      <c r="BH42" s="547" t="s">
        <v>102</v>
      </c>
      <c r="BI42" s="547" t="s">
        <v>102</v>
      </c>
      <c r="BJ42" s="547" t="s">
        <v>102</v>
      </c>
      <c r="BK42" s="547" t="s">
        <v>102</v>
      </c>
      <c r="BL42" s="547" t="s">
        <v>102</v>
      </c>
      <c r="BM42" s="547" t="s">
        <v>102</v>
      </c>
      <c r="BN42" s="547" t="s">
        <v>102</v>
      </c>
      <c r="BO42" s="547" t="s">
        <v>102</v>
      </c>
      <c r="BP42" s="547" t="s">
        <v>102</v>
      </c>
      <c r="BQ42" s="547" t="s">
        <v>102</v>
      </c>
      <c r="BR42" s="547" t="s">
        <v>102</v>
      </c>
      <c r="BS42" s="547" t="s">
        <v>102</v>
      </c>
      <c r="BT42" s="547" t="s">
        <v>102</v>
      </c>
      <c r="BU42" s="547" t="s">
        <v>102</v>
      </c>
      <c r="BV42" s="547" t="s">
        <v>102</v>
      </c>
      <c r="BW42" s="547" t="s">
        <v>102</v>
      </c>
      <c r="BX42" s="547" t="s">
        <v>102</v>
      </c>
      <c r="BY42" s="547" t="s">
        <v>102</v>
      </c>
      <c r="BZ42" s="547" t="s">
        <v>102</v>
      </c>
      <c r="CA42" s="547" t="s">
        <v>102</v>
      </c>
      <c r="CB42" s="547" t="s">
        <v>102</v>
      </c>
      <c r="CC42" s="547" t="s">
        <v>102</v>
      </c>
      <c r="CD42" s="547" t="s">
        <v>102</v>
      </c>
      <c r="CE42" s="547" t="s">
        <v>102</v>
      </c>
      <c r="CF42" s="547" t="s">
        <v>102</v>
      </c>
      <c r="CG42" s="547" t="s">
        <v>102</v>
      </c>
      <c r="CH42" s="547" t="s">
        <v>102</v>
      </c>
      <c r="CI42" s="547" t="s">
        <v>102</v>
      </c>
      <c r="CJ42" s="547" t="s">
        <v>102</v>
      </c>
      <c r="CK42" s="547" t="s">
        <v>102</v>
      </c>
      <c r="CL42" s="547" t="s">
        <v>102</v>
      </c>
      <c r="CM42" s="547" t="s">
        <v>102</v>
      </c>
      <c r="CN42" s="547" t="s">
        <v>102</v>
      </c>
      <c r="CO42" s="547" t="s">
        <v>102</v>
      </c>
      <c r="CP42" s="547" t="s">
        <v>102</v>
      </c>
      <c r="CQ42" s="547" t="s">
        <v>102</v>
      </c>
      <c r="CR42" s="547" t="s">
        <v>102</v>
      </c>
      <c r="CS42" s="547" t="s">
        <v>102</v>
      </c>
      <c r="CT42" s="547" t="s">
        <v>102</v>
      </c>
      <c r="CU42" s="547" t="s">
        <v>102</v>
      </c>
      <c r="CV42" s="547" t="s">
        <v>102</v>
      </c>
      <c r="CW42" s="547" t="s">
        <v>102</v>
      </c>
      <c r="CX42" s="547" t="s">
        <v>102</v>
      </c>
      <c r="CY42" s="547" t="s">
        <v>102</v>
      </c>
      <c r="CZ42" s="547" t="s">
        <v>102</v>
      </c>
      <c r="DA42" s="547" t="s">
        <v>102</v>
      </c>
      <c r="DB42" s="547" t="s">
        <v>102</v>
      </c>
      <c r="DC42" s="547" t="s">
        <v>102</v>
      </c>
      <c r="DD42" s="547" t="s">
        <v>102</v>
      </c>
      <c r="DE42" s="547" t="s">
        <v>102</v>
      </c>
      <c r="DF42" s="547" t="s">
        <v>102</v>
      </c>
      <c r="DG42" s="547" t="s">
        <v>102</v>
      </c>
      <c r="DH42" s="547" t="s">
        <v>102</v>
      </c>
      <c r="DI42" s="547" t="s">
        <v>102</v>
      </c>
      <c r="DJ42" s="547" t="s">
        <v>102</v>
      </c>
      <c r="DK42" s="547" t="s">
        <v>102</v>
      </c>
      <c r="DL42" s="547" t="s">
        <v>102</v>
      </c>
      <c r="DM42" s="547" t="s">
        <v>102</v>
      </c>
      <c r="DN42" s="547" t="s">
        <v>102</v>
      </c>
      <c r="DO42" s="547" t="s">
        <v>102</v>
      </c>
      <c r="DP42" s="547" t="s">
        <v>102</v>
      </c>
      <c r="DQ42" s="547" t="s">
        <v>102</v>
      </c>
      <c r="DR42" s="547" t="s">
        <v>102</v>
      </c>
      <c r="DS42" s="547" t="s">
        <v>102</v>
      </c>
      <c r="DT42" s="547" t="s">
        <v>102</v>
      </c>
      <c r="DU42" s="547" t="s">
        <v>102</v>
      </c>
      <c r="DV42" s="547" t="s">
        <v>102</v>
      </c>
      <c r="DW42" s="547" t="s">
        <v>102</v>
      </c>
      <c r="DX42" s="547" t="s">
        <v>102</v>
      </c>
      <c r="DY42" s="547" t="s">
        <v>102</v>
      </c>
      <c r="DZ42" s="547" t="s">
        <v>102</v>
      </c>
      <c r="EA42" s="547" t="s">
        <v>102</v>
      </c>
      <c r="EB42" s="547" t="s">
        <v>102</v>
      </c>
      <c r="EC42" s="547" t="s">
        <v>102</v>
      </c>
      <c r="ED42" s="547" t="s">
        <v>102</v>
      </c>
      <c r="EE42" s="547" t="s">
        <v>102</v>
      </c>
      <c r="EF42" s="547" t="s">
        <v>102</v>
      </c>
      <c r="EG42" s="547" t="s">
        <v>102</v>
      </c>
      <c r="EH42" s="547" t="s">
        <v>102</v>
      </c>
      <c r="EI42" s="547" t="s">
        <v>102</v>
      </c>
      <c r="EJ42" s="547" t="s">
        <v>102</v>
      </c>
      <c r="EK42" s="547" t="s">
        <v>102</v>
      </c>
      <c r="EL42" s="547" t="s">
        <v>102</v>
      </c>
      <c r="EM42" s="547" t="s">
        <v>102</v>
      </c>
      <c r="EN42" s="547" t="s">
        <v>102</v>
      </c>
      <c r="EO42" s="547" t="s">
        <v>102</v>
      </c>
      <c r="EP42" s="547" t="s">
        <v>102</v>
      </c>
      <c r="EQ42" s="547" t="s">
        <v>102</v>
      </c>
      <c r="ER42" s="547" t="s">
        <v>102</v>
      </c>
      <c r="ES42" s="547" t="s">
        <v>102</v>
      </c>
      <c r="ET42" s="547" t="s">
        <v>102</v>
      </c>
      <c r="EU42" s="547" t="s">
        <v>102</v>
      </c>
      <c r="EV42" s="547" t="s">
        <v>102</v>
      </c>
      <c r="EW42" s="547" t="s">
        <v>102</v>
      </c>
      <c r="EX42" s="547" t="s">
        <v>102</v>
      </c>
      <c r="EY42" s="547" t="s">
        <v>102</v>
      </c>
      <c r="EZ42" s="547" t="s">
        <v>102</v>
      </c>
      <c r="FA42" s="547" t="s">
        <v>102</v>
      </c>
      <c r="FB42" s="547" t="s">
        <v>102</v>
      </c>
      <c r="FC42" s="547" t="s">
        <v>102</v>
      </c>
      <c r="FD42" s="547" t="s">
        <v>102</v>
      </c>
      <c r="FE42" s="547" t="s">
        <v>102</v>
      </c>
      <c r="FF42" s="547" t="s">
        <v>102</v>
      </c>
      <c r="FG42" s="547" t="s">
        <v>102</v>
      </c>
      <c r="FH42" s="547" t="s">
        <v>102</v>
      </c>
      <c r="FI42" s="547" t="s">
        <v>102</v>
      </c>
      <c r="FJ42" s="547" t="s">
        <v>102</v>
      </c>
      <c r="FK42" s="547" t="s">
        <v>102</v>
      </c>
      <c r="FL42" s="547" t="s">
        <v>102</v>
      </c>
      <c r="FM42" s="547" t="s">
        <v>102</v>
      </c>
      <c r="FN42" s="547" t="s">
        <v>102</v>
      </c>
      <c r="FO42" s="547" t="s">
        <v>102</v>
      </c>
    </row>
    <row r="43" spans="1:171" x14ac:dyDescent="0.15">
      <c r="A43" s="547">
        <v>4015329</v>
      </c>
      <c r="B43" s="547">
        <v>0</v>
      </c>
      <c r="C43" s="547" t="s">
        <v>102</v>
      </c>
      <c r="D43" s="547" t="s">
        <v>102</v>
      </c>
      <c r="E43" s="547" t="s">
        <v>102</v>
      </c>
      <c r="F43" s="547" t="s">
        <v>102</v>
      </c>
      <c r="G43" s="547" t="s">
        <v>102</v>
      </c>
      <c r="H43" s="547" t="s">
        <v>102</v>
      </c>
      <c r="I43" s="547" t="s">
        <v>102</v>
      </c>
      <c r="J43" s="547" t="s">
        <v>102</v>
      </c>
      <c r="K43" s="547" t="s">
        <v>102</v>
      </c>
      <c r="L43" s="547" t="s">
        <v>102</v>
      </c>
      <c r="M43" s="547" t="s">
        <v>102</v>
      </c>
      <c r="N43" s="547" t="s">
        <v>102</v>
      </c>
      <c r="O43" s="547" t="s">
        <v>102</v>
      </c>
      <c r="P43" s="547" t="s">
        <v>102</v>
      </c>
      <c r="Q43" s="547" t="s">
        <v>102</v>
      </c>
      <c r="R43" s="547" t="s">
        <v>102</v>
      </c>
      <c r="S43" s="547" t="s">
        <v>102</v>
      </c>
      <c r="T43" s="547" t="s">
        <v>102</v>
      </c>
      <c r="U43" s="547" t="s">
        <v>102</v>
      </c>
      <c r="V43" s="547" t="s">
        <v>102</v>
      </c>
      <c r="W43" s="547" t="s">
        <v>102</v>
      </c>
      <c r="X43" s="547" t="s">
        <v>102</v>
      </c>
      <c r="Y43" s="547" t="s">
        <v>102</v>
      </c>
      <c r="Z43" s="547" t="s">
        <v>102</v>
      </c>
      <c r="AA43" s="547" t="s">
        <v>102</v>
      </c>
      <c r="AB43" s="547" t="s">
        <v>102</v>
      </c>
      <c r="AC43" s="547" t="s">
        <v>102</v>
      </c>
      <c r="AD43" s="547" t="s">
        <v>102</v>
      </c>
      <c r="AE43" s="547" t="s">
        <v>102</v>
      </c>
      <c r="AF43" s="547" t="s">
        <v>102</v>
      </c>
      <c r="AG43" s="547" t="s">
        <v>102</v>
      </c>
      <c r="AH43" s="547" t="s">
        <v>102</v>
      </c>
      <c r="AI43" s="547" t="s">
        <v>102</v>
      </c>
      <c r="AJ43" s="547" t="s">
        <v>102</v>
      </c>
      <c r="AK43" s="547" t="s">
        <v>102</v>
      </c>
      <c r="AL43" s="547" t="s">
        <v>102</v>
      </c>
      <c r="AM43" s="547" t="s">
        <v>102</v>
      </c>
      <c r="AN43" s="547" t="s">
        <v>102</v>
      </c>
      <c r="AO43" s="547" t="s">
        <v>102</v>
      </c>
      <c r="AP43" s="547" t="s">
        <v>102</v>
      </c>
      <c r="AQ43" s="547" t="s">
        <v>102</v>
      </c>
      <c r="AR43" s="547" t="s">
        <v>102</v>
      </c>
      <c r="AS43" s="547" t="s">
        <v>102</v>
      </c>
      <c r="AT43" s="547" t="s">
        <v>102</v>
      </c>
      <c r="AU43" s="547" t="s">
        <v>102</v>
      </c>
      <c r="AV43" s="547" t="s">
        <v>102</v>
      </c>
      <c r="AW43" s="547" t="s">
        <v>102</v>
      </c>
      <c r="AX43" s="547" t="s">
        <v>102</v>
      </c>
      <c r="AY43" s="547" t="s">
        <v>102</v>
      </c>
      <c r="AZ43" s="547" t="s">
        <v>102</v>
      </c>
      <c r="BA43" s="547" t="s">
        <v>102</v>
      </c>
      <c r="BB43" s="547" t="s">
        <v>102</v>
      </c>
      <c r="BC43" s="547" t="s">
        <v>102</v>
      </c>
      <c r="BD43" s="547" t="s">
        <v>102</v>
      </c>
      <c r="BE43" s="547" t="s">
        <v>102</v>
      </c>
      <c r="BF43" s="547" t="s">
        <v>102</v>
      </c>
      <c r="BG43" s="547" t="s">
        <v>102</v>
      </c>
      <c r="BH43" s="547" t="s">
        <v>102</v>
      </c>
      <c r="BI43" s="547" t="s">
        <v>102</v>
      </c>
      <c r="BJ43" s="547" t="s">
        <v>102</v>
      </c>
      <c r="BK43" s="547" t="s">
        <v>102</v>
      </c>
      <c r="BL43" s="547" t="s">
        <v>102</v>
      </c>
      <c r="BM43" s="547" t="s">
        <v>102</v>
      </c>
      <c r="BN43" s="547" t="s">
        <v>102</v>
      </c>
      <c r="BO43" s="547" t="s">
        <v>102</v>
      </c>
      <c r="BP43" s="547" t="s">
        <v>102</v>
      </c>
      <c r="BQ43" s="547" t="s">
        <v>102</v>
      </c>
      <c r="BR43" s="547" t="s">
        <v>102</v>
      </c>
      <c r="BS43" s="547" t="s">
        <v>102</v>
      </c>
      <c r="BT43" s="547" t="s">
        <v>102</v>
      </c>
      <c r="BU43" s="547" t="s">
        <v>102</v>
      </c>
      <c r="BV43" s="547" t="s">
        <v>102</v>
      </c>
      <c r="BW43" s="547" t="s">
        <v>102</v>
      </c>
      <c r="BX43" s="547" t="s">
        <v>102</v>
      </c>
      <c r="BY43" s="547" t="s">
        <v>102</v>
      </c>
      <c r="BZ43" s="547" t="s">
        <v>102</v>
      </c>
      <c r="CA43" s="547" t="s">
        <v>102</v>
      </c>
      <c r="CB43" s="547" t="s">
        <v>102</v>
      </c>
      <c r="CC43" s="547" t="s">
        <v>102</v>
      </c>
      <c r="CD43" s="547" t="s">
        <v>102</v>
      </c>
      <c r="CE43" s="547" t="s">
        <v>102</v>
      </c>
      <c r="CF43" s="547" t="s">
        <v>102</v>
      </c>
      <c r="CG43" s="547" t="s">
        <v>102</v>
      </c>
      <c r="CH43" s="547" t="s">
        <v>102</v>
      </c>
      <c r="CI43" s="547" t="s">
        <v>102</v>
      </c>
      <c r="CJ43" s="547" t="s">
        <v>102</v>
      </c>
      <c r="CK43" s="547" t="s">
        <v>102</v>
      </c>
      <c r="CL43" s="547" t="s">
        <v>102</v>
      </c>
      <c r="CM43" s="547" t="s">
        <v>102</v>
      </c>
      <c r="CN43" s="547" t="s">
        <v>102</v>
      </c>
      <c r="CO43" s="547" t="s">
        <v>102</v>
      </c>
      <c r="CP43" s="547" t="s">
        <v>102</v>
      </c>
      <c r="CQ43" s="547" t="s">
        <v>102</v>
      </c>
      <c r="CR43" s="547" t="s">
        <v>102</v>
      </c>
      <c r="CS43" s="547" t="s">
        <v>102</v>
      </c>
      <c r="CT43" s="547" t="s">
        <v>102</v>
      </c>
      <c r="CU43" s="547" t="s">
        <v>102</v>
      </c>
      <c r="CV43" s="547" t="s">
        <v>102</v>
      </c>
      <c r="CW43" s="547" t="s">
        <v>102</v>
      </c>
      <c r="CX43" s="547" t="s">
        <v>102</v>
      </c>
      <c r="CY43" s="547" t="s">
        <v>102</v>
      </c>
      <c r="CZ43" s="547" t="s">
        <v>102</v>
      </c>
      <c r="DA43" s="547" t="s">
        <v>102</v>
      </c>
      <c r="DB43" s="547" t="s">
        <v>102</v>
      </c>
      <c r="DC43" s="547" t="s">
        <v>102</v>
      </c>
      <c r="DD43" s="547" t="s">
        <v>102</v>
      </c>
      <c r="DE43" s="547" t="s">
        <v>102</v>
      </c>
      <c r="DF43" s="547" t="s">
        <v>102</v>
      </c>
      <c r="DG43" s="547" t="s">
        <v>102</v>
      </c>
      <c r="DH43" s="547" t="s">
        <v>102</v>
      </c>
      <c r="DI43" s="547" t="s">
        <v>102</v>
      </c>
      <c r="DJ43" s="547" t="s">
        <v>102</v>
      </c>
      <c r="DK43" s="547" t="s">
        <v>102</v>
      </c>
      <c r="DL43" s="547" t="s">
        <v>102</v>
      </c>
      <c r="DM43" s="547" t="s">
        <v>102</v>
      </c>
      <c r="DN43" s="547" t="s">
        <v>102</v>
      </c>
      <c r="DO43" s="547" t="s">
        <v>102</v>
      </c>
      <c r="DP43" s="547" t="s">
        <v>102</v>
      </c>
      <c r="DQ43" s="547" t="s">
        <v>102</v>
      </c>
      <c r="DR43" s="547" t="s">
        <v>102</v>
      </c>
      <c r="DS43" s="547" t="s">
        <v>102</v>
      </c>
      <c r="DT43" s="547" t="s">
        <v>102</v>
      </c>
      <c r="DU43" s="547" t="s">
        <v>102</v>
      </c>
      <c r="DV43" s="547" t="s">
        <v>102</v>
      </c>
      <c r="DW43" s="547" t="s">
        <v>102</v>
      </c>
      <c r="DX43" s="547" t="s">
        <v>102</v>
      </c>
      <c r="DY43" s="547" t="s">
        <v>102</v>
      </c>
      <c r="DZ43" s="547" t="s">
        <v>102</v>
      </c>
      <c r="EA43" s="547" t="s">
        <v>102</v>
      </c>
      <c r="EB43" s="547" t="s">
        <v>102</v>
      </c>
      <c r="EC43" s="547" t="s">
        <v>102</v>
      </c>
      <c r="ED43" s="547" t="s">
        <v>102</v>
      </c>
      <c r="EE43" s="547" t="s">
        <v>102</v>
      </c>
      <c r="EF43" s="547" t="s">
        <v>102</v>
      </c>
      <c r="EG43" s="547" t="s">
        <v>102</v>
      </c>
      <c r="EH43" s="547" t="s">
        <v>102</v>
      </c>
      <c r="EI43" s="547" t="s">
        <v>102</v>
      </c>
      <c r="EJ43" s="547" t="s">
        <v>102</v>
      </c>
      <c r="EK43" s="547" t="s">
        <v>102</v>
      </c>
      <c r="EL43" s="547" t="s">
        <v>102</v>
      </c>
      <c r="EM43" s="547" t="s">
        <v>102</v>
      </c>
      <c r="EN43" s="547" t="s">
        <v>102</v>
      </c>
      <c r="EO43" s="547" t="s">
        <v>102</v>
      </c>
      <c r="EP43" s="547" t="s">
        <v>102</v>
      </c>
      <c r="EQ43" s="547" t="s">
        <v>102</v>
      </c>
      <c r="ER43" s="547" t="s">
        <v>102</v>
      </c>
      <c r="ES43" s="547" t="s">
        <v>102</v>
      </c>
      <c r="ET43" s="547" t="s">
        <v>102</v>
      </c>
      <c r="EU43" s="547" t="s">
        <v>102</v>
      </c>
      <c r="EV43" s="547" t="s">
        <v>102</v>
      </c>
      <c r="EW43" s="547" t="s">
        <v>102</v>
      </c>
      <c r="EX43" s="547" t="s">
        <v>102</v>
      </c>
      <c r="EY43" s="547" t="s">
        <v>102</v>
      </c>
      <c r="EZ43" s="547" t="s">
        <v>102</v>
      </c>
      <c r="FA43" s="547" t="s">
        <v>102</v>
      </c>
      <c r="FB43" s="547" t="s">
        <v>102</v>
      </c>
      <c r="FC43" s="547" t="s">
        <v>102</v>
      </c>
      <c r="FD43" s="547" t="s">
        <v>102</v>
      </c>
      <c r="FE43" s="547" t="s">
        <v>102</v>
      </c>
      <c r="FF43" s="547" t="s">
        <v>102</v>
      </c>
      <c r="FG43" s="547" t="s">
        <v>102</v>
      </c>
      <c r="FH43" s="547" t="s">
        <v>102</v>
      </c>
      <c r="FI43" s="547" t="s">
        <v>102</v>
      </c>
      <c r="FJ43" s="547" t="s">
        <v>102</v>
      </c>
      <c r="FK43" s="547" t="s">
        <v>102</v>
      </c>
      <c r="FL43" s="547" t="s">
        <v>102</v>
      </c>
      <c r="FM43" s="547" t="s">
        <v>102</v>
      </c>
      <c r="FN43" s="547" t="s">
        <v>102</v>
      </c>
      <c r="FO43" s="547" t="s">
        <v>102</v>
      </c>
    </row>
    <row r="44" spans="1:171" x14ac:dyDescent="0.15">
      <c r="A44" s="547">
        <v>4015329</v>
      </c>
      <c r="B44" s="547">
        <v>0</v>
      </c>
      <c r="C44" s="547" t="s">
        <v>102</v>
      </c>
      <c r="D44" s="547" t="s">
        <v>102</v>
      </c>
      <c r="E44" s="547" t="s">
        <v>102</v>
      </c>
      <c r="F44" s="547" t="s">
        <v>102</v>
      </c>
      <c r="G44" s="547" t="s">
        <v>102</v>
      </c>
      <c r="H44" s="547" t="s">
        <v>102</v>
      </c>
      <c r="I44" s="547" t="s">
        <v>102</v>
      </c>
      <c r="J44" s="547" t="s">
        <v>102</v>
      </c>
      <c r="K44" s="547" t="s">
        <v>102</v>
      </c>
      <c r="L44" s="547" t="s">
        <v>102</v>
      </c>
      <c r="M44" s="547" t="s">
        <v>102</v>
      </c>
      <c r="N44" s="547" t="s">
        <v>102</v>
      </c>
      <c r="O44" s="547" t="s">
        <v>102</v>
      </c>
      <c r="P44" s="547" t="s">
        <v>102</v>
      </c>
      <c r="Q44" s="547" t="s">
        <v>102</v>
      </c>
      <c r="R44" s="547" t="s">
        <v>102</v>
      </c>
      <c r="S44" s="547" t="s">
        <v>102</v>
      </c>
      <c r="T44" s="547" t="s">
        <v>102</v>
      </c>
      <c r="U44" s="547" t="s">
        <v>102</v>
      </c>
      <c r="V44" s="547" t="s">
        <v>102</v>
      </c>
      <c r="W44" s="547" t="s">
        <v>102</v>
      </c>
      <c r="X44" s="547" t="s">
        <v>102</v>
      </c>
      <c r="Y44" s="547" t="s">
        <v>102</v>
      </c>
      <c r="Z44" s="547" t="s">
        <v>102</v>
      </c>
      <c r="AA44" s="547" t="s">
        <v>102</v>
      </c>
      <c r="AB44" s="547" t="s">
        <v>102</v>
      </c>
      <c r="AC44" s="547" t="s">
        <v>102</v>
      </c>
      <c r="AD44" s="547" t="s">
        <v>102</v>
      </c>
      <c r="AE44" s="547" t="s">
        <v>102</v>
      </c>
      <c r="AF44" s="547" t="s">
        <v>102</v>
      </c>
      <c r="AG44" s="547" t="s">
        <v>102</v>
      </c>
      <c r="AH44" s="547" t="s">
        <v>102</v>
      </c>
      <c r="AI44" s="547" t="s">
        <v>102</v>
      </c>
      <c r="AJ44" s="547" t="s">
        <v>102</v>
      </c>
      <c r="AK44" s="547" t="s">
        <v>102</v>
      </c>
      <c r="AL44" s="547" t="s">
        <v>102</v>
      </c>
      <c r="AM44" s="547" t="s">
        <v>102</v>
      </c>
      <c r="AN44" s="547" t="s">
        <v>102</v>
      </c>
      <c r="AO44" s="547" t="s">
        <v>102</v>
      </c>
      <c r="AP44" s="547" t="s">
        <v>102</v>
      </c>
      <c r="AQ44" s="547" t="s">
        <v>102</v>
      </c>
      <c r="AR44" s="547" t="s">
        <v>102</v>
      </c>
      <c r="AS44" s="547" t="s">
        <v>102</v>
      </c>
      <c r="AT44" s="547" t="s">
        <v>102</v>
      </c>
      <c r="AU44" s="547" t="s">
        <v>102</v>
      </c>
      <c r="AV44" s="547" t="s">
        <v>102</v>
      </c>
      <c r="AW44" s="547" t="s">
        <v>102</v>
      </c>
      <c r="AX44" s="547" t="s">
        <v>102</v>
      </c>
      <c r="AY44" s="547" t="s">
        <v>102</v>
      </c>
      <c r="AZ44" s="547" t="s">
        <v>102</v>
      </c>
      <c r="BA44" s="547" t="s">
        <v>102</v>
      </c>
      <c r="BB44" s="547" t="s">
        <v>102</v>
      </c>
      <c r="BC44" s="547" t="s">
        <v>102</v>
      </c>
      <c r="BD44" s="547" t="s">
        <v>102</v>
      </c>
      <c r="BE44" s="547" t="s">
        <v>102</v>
      </c>
      <c r="BF44" s="547" t="s">
        <v>102</v>
      </c>
      <c r="BG44" s="547" t="s">
        <v>102</v>
      </c>
      <c r="BH44" s="547" t="s">
        <v>102</v>
      </c>
      <c r="BI44" s="547" t="s">
        <v>102</v>
      </c>
      <c r="BJ44" s="547" t="s">
        <v>102</v>
      </c>
      <c r="BK44" s="547" t="s">
        <v>102</v>
      </c>
      <c r="BL44" s="547" t="s">
        <v>102</v>
      </c>
      <c r="BM44" s="547" t="s">
        <v>102</v>
      </c>
      <c r="BN44" s="547" t="s">
        <v>102</v>
      </c>
      <c r="BO44" s="547" t="s">
        <v>102</v>
      </c>
      <c r="BP44" s="547" t="s">
        <v>102</v>
      </c>
      <c r="BQ44" s="547" t="s">
        <v>102</v>
      </c>
      <c r="BR44" s="547" t="s">
        <v>102</v>
      </c>
      <c r="BS44" s="547" t="s">
        <v>102</v>
      </c>
      <c r="BT44" s="547" t="s">
        <v>102</v>
      </c>
      <c r="BU44" s="547" t="s">
        <v>102</v>
      </c>
      <c r="BV44" s="547" t="s">
        <v>102</v>
      </c>
      <c r="BW44" s="547" t="s">
        <v>102</v>
      </c>
      <c r="BX44" s="547" t="s">
        <v>102</v>
      </c>
      <c r="BY44" s="547" t="s">
        <v>102</v>
      </c>
      <c r="BZ44" s="547" t="s">
        <v>102</v>
      </c>
      <c r="CA44" s="547" t="s">
        <v>102</v>
      </c>
      <c r="CB44" s="547" t="s">
        <v>102</v>
      </c>
      <c r="CC44" s="547" t="s">
        <v>102</v>
      </c>
      <c r="CD44" s="547" t="s">
        <v>102</v>
      </c>
      <c r="CE44" s="547" t="s">
        <v>102</v>
      </c>
      <c r="CF44" s="547" t="s">
        <v>102</v>
      </c>
      <c r="CG44" s="547" t="s">
        <v>102</v>
      </c>
      <c r="CH44" s="547" t="s">
        <v>102</v>
      </c>
      <c r="CI44" s="547" t="s">
        <v>102</v>
      </c>
      <c r="CJ44" s="547" t="s">
        <v>102</v>
      </c>
      <c r="CK44" s="547" t="s">
        <v>102</v>
      </c>
      <c r="CL44" s="547" t="s">
        <v>102</v>
      </c>
      <c r="CM44" s="547" t="s">
        <v>102</v>
      </c>
      <c r="CN44" s="547" t="s">
        <v>102</v>
      </c>
      <c r="CO44" s="547" t="s">
        <v>102</v>
      </c>
      <c r="CP44" s="547" t="s">
        <v>102</v>
      </c>
      <c r="CQ44" s="547" t="s">
        <v>102</v>
      </c>
      <c r="CR44" s="547" t="s">
        <v>102</v>
      </c>
      <c r="CS44" s="547" t="s">
        <v>102</v>
      </c>
      <c r="CT44" s="547" t="s">
        <v>102</v>
      </c>
      <c r="CU44" s="547" t="s">
        <v>102</v>
      </c>
      <c r="CV44" s="547" t="s">
        <v>102</v>
      </c>
      <c r="CW44" s="547" t="s">
        <v>102</v>
      </c>
      <c r="CX44" s="547" t="s">
        <v>102</v>
      </c>
      <c r="CY44" s="547" t="s">
        <v>102</v>
      </c>
      <c r="CZ44" s="547" t="s">
        <v>102</v>
      </c>
      <c r="DA44" s="547" t="s">
        <v>102</v>
      </c>
      <c r="DB44" s="547" t="s">
        <v>102</v>
      </c>
      <c r="DC44" s="547" t="s">
        <v>102</v>
      </c>
      <c r="DD44" s="547" t="s">
        <v>102</v>
      </c>
      <c r="DE44" s="547" t="s">
        <v>102</v>
      </c>
      <c r="DF44" s="547" t="s">
        <v>102</v>
      </c>
      <c r="DG44" s="547" t="s">
        <v>102</v>
      </c>
      <c r="DH44" s="547" t="s">
        <v>102</v>
      </c>
      <c r="DI44" s="547" t="s">
        <v>102</v>
      </c>
      <c r="DJ44" s="547" t="s">
        <v>102</v>
      </c>
      <c r="DK44" s="547" t="s">
        <v>102</v>
      </c>
      <c r="DL44" s="547" t="s">
        <v>102</v>
      </c>
      <c r="DM44" s="547" t="s">
        <v>102</v>
      </c>
      <c r="DN44" s="547" t="s">
        <v>102</v>
      </c>
      <c r="DO44" s="547" t="s">
        <v>102</v>
      </c>
      <c r="DP44" s="547" t="s">
        <v>102</v>
      </c>
      <c r="DQ44" s="547" t="s">
        <v>102</v>
      </c>
      <c r="DR44" s="547" t="s">
        <v>102</v>
      </c>
      <c r="DS44" s="547" t="s">
        <v>102</v>
      </c>
      <c r="DT44" s="547" t="s">
        <v>102</v>
      </c>
      <c r="DU44" s="547" t="s">
        <v>102</v>
      </c>
      <c r="DV44" s="547" t="s">
        <v>102</v>
      </c>
      <c r="DW44" s="547" t="s">
        <v>102</v>
      </c>
      <c r="DX44" s="547" t="s">
        <v>102</v>
      </c>
      <c r="DY44" s="547" t="s">
        <v>102</v>
      </c>
      <c r="DZ44" s="547" t="s">
        <v>102</v>
      </c>
      <c r="EA44" s="547" t="s">
        <v>102</v>
      </c>
      <c r="EB44" s="547" t="s">
        <v>102</v>
      </c>
      <c r="EC44" s="547" t="s">
        <v>102</v>
      </c>
      <c r="ED44" s="547" t="s">
        <v>102</v>
      </c>
      <c r="EE44" s="547" t="s">
        <v>102</v>
      </c>
      <c r="EF44" s="547" t="s">
        <v>102</v>
      </c>
      <c r="EG44" s="547" t="s">
        <v>102</v>
      </c>
      <c r="EH44" s="547" t="s">
        <v>102</v>
      </c>
      <c r="EI44" s="547" t="s">
        <v>102</v>
      </c>
      <c r="EJ44" s="547" t="s">
        <v>102</v>
      </c>
      <c r="EK44" s="547" t="s">
        <v>102</v>
      </c>
      <c r="EL44" s="547" t="s">
        <v>102</v>
      </c>
      <c r="EM44" s="547" t="s">
        <v>102</v>
      </c>
      <c r="EN44" s="547" t="s">
        <v>102</v>
      </c>
      <c r="EO44" s="547" t="s">
        <v>102</v>
      </c>
      <c r="EP44" s="547" t="s">
        <v>102</v>
      </c>
      <c r="EQ44" s="547" t="s">
        <v>102</v>
      </c>
      <c r="ER44" s="547" t="s">
        <v>102</v>
      </c>
      <c r="ES44" s="547" t="s">
        <v>102</v>
      </c>
      <c r="ET44" s="547" t="s">
        <v>102</v>
      </c>
      <c r="EU44" s="547" t="s">
        <v>102</v>
      </c>
      <c r="EV44" s="547" t="s">
        <v>102</v>
      </c>
      <c r="EW44" s="547" t="s">
        <v>102</v>
      </c>
      <c r="EX44" s="547" t="s">
        <v>102</v>
      </c>
      <c r="EY44" s="547" t="s">
        <v>102</v>
      </c>
      <c r="EZ44" s="547" t="s">
        <v>102</v>
      </c>
      <c r="FA44" s="547" t="s">
        <v>102</v>
      </c>
      <c r="FB44" s="547" t="s">
        <v>102</v>
      </c>
      <c r="FC44" s="547" t="s">
        <v>102</v>
      </c>
      <c r="FD44" s="547" t="s">
        <v>102</v>
      </c>
      <c r="FE44" s="547" t="s">
        <v>102</v>
      </c>
      <c r="FF44" s="547" t="s">
        <v>102</v>
      </c>
      <c r="FG44" s="547" t="s">
        <v>102</v>
      </c>
      <c r="FH44" s="547" t="s">
        <v>102</v>
      </c>
      <c r="FI44" s="547" t="s">
        <v>102</v>
      </c>
      <c r="FJ44" s="547" t="s">
        <v>102</v>
      </c>
      <c r="FK44" s="547" t="s">
        <v>102</v>
      </c>
      <c r="FL44" s="547" t="s">
        <v>102</v>
      </c>
      <c r="FM44" s="547" t="s">
        <v>102</v>
      </c>
      <c r="FN44" s="547" t="s">
        <v>102</v>
      </c>
      <c r="FO44" s="547" t="s">
        <v>102</v>
      </c>
    </row>
    <row r="45" spans="1:171" x14ac:dyDescent="0.15">
      <c r="A45" s="547">
        <v>4012944</v>
      </c>
      <c r="B45" s="547">
        <v>0</v>
      </c>
      <c r="C45" s="547" t="s">
        <v>102</v>
      </c>
      <c r="D45" s="547" t="s">
        <v>102</v>
      </c>
      <c r="E45" s="547" t="s">
        <v>102</v>
      </c>
      <c r="F45" s="547" t="s">
        <v>102</v>
      </c>
      <c r="G45" s="547" t="s">
        <v>102</v>
      </c>
      <c r="H45" s="547" t="s">
        <v>102</v>
      </c>
      <c r="I45" s="547" t="s">
        <v>102</v>
      </c>
      <c r="J45" s="547" t="s">
        <v>102</v>
      </c>
      <c r="K45" s="547" t="s">
        <v>102</v>
      </c>
      <c r="L45" s="547" t="s">
        <v>102</v>
      </c>
      <c r="M45" s="547" t="s">
        <v>102</v>
      </c>
      <c r="N45" s="547" t="s">
        <v>102</v>
      </c>
      <c r="O45" s="547" t="s">
        <v>102</v>
      </c>
      <c r="P45" s="547" t="s">
        <v>102</v>
      </c>
      <c r="Q45" s="547" t="s">
        <v>102</v>
      </c>
      <c r="R45" s="547" t="s">
        <v>102</v>
      </c>
      <c r="S45" s="547" t="s">
        <v>102</v>
      </c>
      <c r="T45" s="547" t="s">
        <v>102</v>
      </c>
      <c r="U45" s="547" t="s">
        <v>102</v>
      </c>
      <c r="V45" s="547" t="s">
        <v>102</v>
      </c>
      <c r="W45" s="547" t="s">
        <v>102</v>
      </c>
      <c r="X45" s="547" t="s">
        <v>102</v>
      </c>
      <c r="Y45" s="547" t="s">
        <v>102</v>
      </c>
      <c r="Z45" s="547" t="s">
        <v>102</v>
      </c>
      <c r="AA45" s="547" t="s">
        <v>102</v>
      </c>
      <c r="AB45" s="547" t="s">
        <v>102</v>
      </c>
      <c r="AC45" s="547" t="s">
        <v>102</v>
      </c>
      <c r="AD45" s="547" t="s">
        <v>102</v>
      </c>
      <c r="AE45" s="547" t="s">
        <v>102</v>
      </c>
      <c r="AF45" s="547" t="s">
        <v>102</v>
      </c>
      <c r="AG45" s="547" t="s">
        <v>102</v>
      </c>
      <c r="AH45" s="547" t="s">
        <v>102</v>
      </c>
      <c r="AI45" s="547" t="s">
        <v>102</v>
      </c>
      <c r="AJ45" s="547" t="s">
        <v>102</v>
      </c>
      <c r="AK45" s="547" t="s">
        <v>102</v>
      </c>
      <c r="AL45" s="547" t="s">
        <v>102</v>
      </c>
      <c r="AM45" s="547" t="s">
        <v>102</v>
      </c>
      <c r="AN45" s="547" t="s">
        <v>102</v>
      </c>
      <c r="AO45" s="547" t="s">
        <v>102</v>
      </c>
      <c r="AP45" s="547" t="s">
        <v>102</v>
      </c>
      <c r="AQ45" s="547" t="s">
        <v>102</v>
      </c>
      <c r="AR45" s="547" t="s">
        <v>102</v>
      </c>
      <c r="AS45" s="547" t="s">
        <v>102</v>
      </c>
      <c r="AT45" s="547" t="s">
        <v>102</v>
      </c>
      <c r="AU45" s="547" t="s">
        <v>102</v>
      </c>
      <c r="AV45" s="547" t="s">
        <v>102</v>
      </c>
      <c r="AW45" s="547" t="s">
        <v>102</v>
      </c>
      <c r="AX45" s="547" t="s">
        <v>102</v>
      </c>
      <c r="AY45" s="547" t="s">
        <v>102</v>
      </c>
      <c r="AZ45" s="547" t="s">
        <v>102</v>
      </c>
      <c r="BA45" s="547" t="s">
        <v>102</v>
      </c>
      <c r="BB45" s="547" t="s">
        <v>102</v>
      </c>
      <c r="BC45" s="547" t="s">
        <v>102</v>
      </c>
      <c r="BD45" s="547" t="s">
        <v>102</v>
      </c>
      <c r="BE45" s="547" t="s">
        <v>102</v>
      </c>
      <c r="BF45" s="547" t="s">
        <v>102</v>
      </c>
      <c r="BG45" s="547" t="s">
        <v>102</v>
      </c>
      <c r="BH45" s="547" t="s">
        <v>102</v>
      </c>
      <c r="BI45" s="547" t="s">
        <v>102</v>
      </c>
      <c r="BJ45" s="547" t="s">
        <v>102</v>
      </c>
      <c r="BK45" s="547" t="s">
        <v>102</v>
      </c>
      <c r="BL45" s="547" t="s">
        <v>102</v>
      </c>
      <c r="BM45" s="547" t="s">
        <v>102</v>
      </c>
      <c r="BN45" s="547" t="s">
        <v>102</v>
      </c>
      <c r="BO45" s="547" t="s">
        <v>102</v>
      </c>
      <c r="BP45" s="547" t="s">
        <v>102</v>
      </c>
      <c r="BQ45" s="547" t="s">
        <v>102</v>
      </c>
      <c r="BR45" s="547" t="s">
        <v>102</v>
      </c>
      <c r="BS45" s="547" t="s">
        <v>102</v>
      </c>
      <c r="BT45" s="547" t="s">
        <v>102</v>
      </c>
      <c r="BU45" s="547" t="s">
        <v>102</v>
      </c>
      <c r="BV45" s="547" t="s">
        <v>102</v>
      </c>
      <c r="BW45" s="547" t="s">
        <v>102</v>
      </c>
      <c r="BX45" s="547" t="s">
        <v>102</v>
      </c>
      <c r="BY45" s="547" t="s">
        <v>102</v>
      </c>
      <c r="BZ45" s="547" t="s">
        <v>102</v>
      </c>
      <c r="CA45" s="547" t="s">
        <v>102</v>
      </c>
      <c r="CB45" s="547" t="s">
        <v>102</v>
      </c>
      <c r="CC45" s="547" t="s">
        <v>102</v>
      </c>
      <c r="CD45" s="547" t="s">
        <v>102</v>
      </c>
      <c r="CE45" s="547" t="s">
        <v>102</v>
      </c>
      <c r="CF45" s="547" t="s">
        <v>102</v>
      </c>
      <c r="CG45" s="547" t="s">
        <v>102</v>
      </c>
      <c r="CH45" s="547" t="s">
        <v>102</v>
      </c>
      <c r="CI45" s="547" t="s">
        <v>102</v>
      </c>
      <c r="CJ45" s="547" t="s">
        <v>102</v>
      </c>
      <c r="CK45" s="547" t="s">
        <v>102</v>
      </c>
      <c r="CL45" s="547" t="s">
        <v>102</v>
      </c>
      <c r="CM45" s="547" t="s">
        <v>102</v>
      </c>
      <c r="CN45" s="547" t="s">
        <v>102</v>
      </c>
      <c r="CO45" s="547" t="s">
        <v>102</v>
      </c>
      <c r="CP45" s="547" t="s">
        <v>102</v>
      </c>
      <c r="CQ45" s="547" t="s">
        <v>102</v>
      </c>
      <c r="CR45" s="547" t="s">
        <v>102</v>
      </c>
      <c r="CS45" s="547" t="s">
        <v>102</v>
      </c>
      <c r="CT45" s="547" t="s">
        <v>102</v>
      </c>
      <c r="CU45" s="547" t="s">
        <v>102</v>
      </c>
      <c r="CV45" s="547" t="s">
        <v>102</v>
      </c>
      <c r="CW45" s="547" t="s">
        <v>102</v>
      </c>
      <c r="CX45" s="547" t="s">
        <v>102</v>
      </c>
      <c r="CY45" s="547" t="s">
        <v>102</v>
      </c>
      <c r="CZ45" s="547" t="s">
        <v>102</v>
      </c>
      <c r="DA45" s="547" t="s">
        <v>102</v>
      </c>
      <c r="DB45" s="547" t="s">
        <v>102</v>
      </c>
      <c r="DC45" s="547" t="s">
        <v>102</v>
      </c>
      <c r="DD45" s="547" t="s">
        <v>102</v>
      </c>
      <c r="DE45" s="547" t="s">
        <v>102</v>
      </c>
      <c r="DF45" s="547" t="s">
        <v>102</v>
      </c>
      <c r="DG45" s="547" t="s">
        <v>102</v>
      </c>
      <c r="DH45" s="547" t="s">
        <v>102</v>
      </c>
      <c r="DI45" s="547" t="s">
        <v>102</v>
      </c>
      <c r="DJ45" s="547" t="s">
        <v>102</v>
      </c>
      <c r="DK45" s="547" t="s">
        <v>102</v>
      </c>
      <c r="DL45" s="547" t="s">
        <v>102</v>
      </c>
      <c r="DM45" s="547" t="s">
        <v>102</v>
      </c>
      <c r="DN45" s="547" t="s">
        <v>102</v>
      </c>
      <c r="DO45" s="547" t="s">
        <v>102</v>
      </c>
      <c r="DP45" s="547" t="s">
        <v>102</v>
      </c>
      <c r="DQ45" s="547" t="s">
        <v>102</v>
      </c>
      <c r="DR45" s="547" t="s">
        <v>102</v>
      </c>
      <c r="DS45" s="547" t="s">
        <v>102</v>
      </c>
      <c r="DT45" s="547" t="s">
        <v>102</v>
      </c>
      <c r="DU45" s="547" t="s">
        <v>102</v>
      </c>
      <c r="DV45" s="547" t="s">
        <v>102</v>
      </c>
      <c r="DW45" s="547" t="s">
        <v>102</v>
      </c>
      <c r="DX45" s="547" t="s">
        <v>102</v>
      </c>
      <c r="DY45" s="547" t="s">
        <v>102</v>
      </c>
      <c r="DZ45" s="547" t="s">
        <v>102</v>
      </c>
      <c r="EA45" s="547" t="s">
        <v>102</v>
      </c>
      <c r="EB45" s="547" t="s">
        <v>102</v>
      </c>
      <c r="EC45" s="547" t="s">
        <v>102</v>
      </c>
      <c r="ED45" s="547" t="s">
        <v>102</v>
      </c>
      <c r="EE45" s="547" t="s">
        <v>102</v>
      </c>
      <c r="EF45" s="547" t="s">
        <v>102</v>
      </c>
      <c r="EG45" s="547" t="s">
        <v>102</v>
      </c>
      <c r="EH45" s="547" t="s">
        <v>102</v>
      </c>
      <c r="EI45" s="547" t="s">
        <v>102</v>
      </c>
      <c r="EJ45" s="547" t="s">
        <v>102</v>
      </c>
      <c r="EK45" s="547" t="s">
        <v>102</v>
      </c>
      <c r="EL45" s="547" t="s">
        <v>102</v>
      </c>
      <c r="EM45" s="547" t="s">
        <v>102</v>
      </c>
      <c r="EN45" s="547" t="s">
        <v>102</v>
      </c>
      <c r="EO45" s="547" t="s">
        <v>102</v>
      </c>
      <c r="EP45" s="547" t="s">
        <v>102</v>
      </c>
      <c r="EQ45" s="547" t="s">
        <v>102</v>
      </c>
      <c r="ER45" s="547" t="s">
        <v>102</v>
      </c>
      <c r="ES45" s="547" t="s">
        <v>102</v>
      </c>
      <c r="ET45" s="547" t="s">
        <v>102</v>
      </c>
      <c r="EU45" s="547" t="s">
        <v>102</v>
      </c>
      <c r="EV45" s="547" t="s">
        <v>102</v>
      </c>
      <c r="EW45" s="547" t="s">
        <v>102</v>
      </c>
      <c r="EX45" s="547" t="s">
        <v>102</v>
      </c>
      <c r="EY45" s="547" t="s">
        <v>102</v>
      </c>
      <c r="EZ45" s="547" t="s">
        <v>102</v>
      </c>
      <c r="FA45" s="547" t="s">
        <v>102</v>
      </c>
      <c r="FB45" s="547" t="s">
        <v>102</v>
      </c>
      <c r="FC45" s="547" t="s">
        <v>102</v>
      </c>
      <c r="FD45" s="547" t="s">
        <v>102</v>
      </c>
      <c r="FE45" s="547" t="s">
        <v>102</v>
      </c>
      <c r="FF45" s="547" t="s">
        <v>102</v>
      </c>
      <c r="FG45" s="547" t="s">
        <v>102</v>
      </c>
      <c r="FH45" s="547" t="s">
        <v>102</v>
      </c>
      <c r="FI45" s="547" t="s">
        <v>102</v>
      </c>
      <c r="FJ45" s="547" t="s">
        <v>102</v>
      </c>
      <c r="FK45" s="547" t="s">
        <v>102</v>
      </c>
      <c r="FL45" s="547" t="s">
        <v>102</v>
      </c>
      <c r="FM45" s="547" t="s">
        <v>102</v>
      </c>
      <c r="FN45" s="547" t="s">
        <v>102</v>
      </c>
      <c r="FO45" s="547" t="s">
        <v>102</v>
      </c>
    </row>
    <row r="46" spans="1:171" x14ac:dyDescent="0.15">
      <c r="A46" s="547">
        <v>4012944</v>
      </c>
      <c r="B46" s="547">
        <v>0</v>
      </c>
      <c r="C46" s="547" t="s">
        <v>102</v>
      </c>
      <c r="D46" s="547" t="s">
        <v>102</v>
      </c>
      <c r="E46" s="547" t="s">
        <v>102</v>
      </c>
      <c r="F46" s="547" t="s">
        <v>102</v>
      </c>
      <c r="G46" s="547" t="s">
        <v>102</v>
      </c>
      <c r="H46" s="547" t="s">
        <v>102</v>
      </c>
      <c r="I46" s="547" t="s">
        <v>102</v>
      </c>
      <c r="J46" s="547" t="s">
        <v>102</v>
      </c>
      <c r="K46" s="547" t="s">
        <v>102</v>
      </c>
      <c r="L46" s="547" t="s">
        <v>102</v>
      </c>
      <c r="M46" s="547" t="s">
        <v>102</v>
      </c>
      <c r="N46" s="547" t="s">
        <v>102</v>
      </c>
      <c r="O46" s="547" t="s">
        <v>102</v>
      </c>
      <c r="P46" s="547" t="s">
        <v>102</v>
      </c>
      <c r="Q46" s="547" t="s">
        <v>102</v>
      </c>
      <c r="R46" s="547" t="s">
        <v>102</v>
      </c>
      <c r="S46" s="547" t="s">
        <v>102</v>
      </c>
      <c r="T46" s="547" t="s">
        <v>102</v>
      </c>
      <c r="U46" s="547" t="s">
        <v>102</v>
      </c>
      <c r="V46" s="547" t="s">
        <v>102</v>
      </c>
      <c r="W46" s="547" t="s">
        <v>102</v>
      </c>
      <c r="X46" s="547" t="s">
        <v>102</v>
      </c>
      <c r="Y46" s="547" t="s">
        <v>102</v>
      </c>
      <c r="Z46" s="547" t="s">
        <v>102</v>
      </c>
      <c r="AA46" s="547" t="s">
        <v>102</v>
      </c>
      <c r="AB46" s="547" t="s">
        <v>102</v>
      </c>
      <c r="AC46" s="547" t="s">
        <v>102</v>
      </c>
      <c r="AD46" s="547" t="s">
        <v>102</v>
      </c>
      <c r="AE46" s="547" t="s">
        <v>102</v>
      </c>
      <c r="AF46" s="547" t="s">
        <v>102</v>
      </c>
      <c r="AG46" s="547" t="s">
        <v>102</v>
      </c>
      <c r="AH46" s="547" t="s">
        <v>102</v>
      </c>
      <c r="AI46" s="547" t="s">
        <v>102</v>
      </c>
      <c r="AJ46" s="547" t="s">
        <v>102</v>
      </c>
      <c r="AK46" s="547" t="s">
        <v>102</v>
      </c>
      <c r="AL46" s="547" t="s">
        <v>102</v>
      </c>
      <c r="AM46" s="547" t="s">
        <v>102</v>
      </c>
      <c r="AN46" s="547" t="s">
        <v>102</v>
      </c>
      <c r="AO46" s="547" t="s">
        <v>102</v>
      </c>
      <c r="AP46" s="547" t="s">
        <v>102</v>
      </c>
      <c r="AQ46" s="547" t="s">
        <v>102</v>
      </c>
      <c r="AR46" s="547" t="s">
        <v>102</v>
      </c>
      <c r="AS46" s="547" t="s">
        <v>102</v>
      </c>
      <c r="AT46" s="547" t="s">
        <v>102</v>
      </c>
      <c r="AU46" s="547" t="s">
        <v>102</v>
      </c>
      <c r="AV46" s="547" t="s">
        <v>102</v>
      </c>
      <c r="AW46" s="547" t="s">
        <v>102</v>
      </c>
      <c r="AX46" s="547" t="s">
        <v>102</v>
      </c>
      <c r="AY46" s="547" t="s">
        <v>102</v>
      </c>
      <c r="AZ46" s="547" t="s">
        <v>102</v>
      </c>
      <c r="BA46" s="547" t="s">
        <v>102</v>
      </c>
      <c r="BB46" s="547" t="s">
        <v>102</v>
      </c>
      <c r="BC46" s="547" t="s">
        <v>102</v>
      </c>
      <c r="BD46" s="547" t="s">
        <v>102</v>
      </c>
      <c r="BE46" s="547" t="s">
        <v>102</v>
      </c>
      <c r="BF46" s="547" t="s">
        <v>102</v>
      </c>
      <c r="BG46" s="547" t="s">
        <v>102</v>
      </c>
      <c r="BH46" s="547" t="s">
        <v>102</v>
      </c>
      <c r="BI46" s="547" t="s">
        <v>102</v>
      </c>
      <c r="BJ46" s="547" t="s">
        <v>102</v>
      </c>
      <c r="BK46" s="547" t="s">
        <v>102</v>
      </c>
      <c r="BL46" s="547" t="s">
        <v>102</v>
      </c>
      <c r="BM46" s="547" t="s">
        <v>102</v>
      </c>
      <c r="BN46" s="547" t="s">
        <v>102</v>
      </c>
      <c r="BO46" s="547" t="s">
        <v>102</v>
      </c>
      <c r="BP46" s="547" t="s">
        <v>102</v>
      </c>
      <c r="BQ46" s="547" t="s">
        <v>102</v>
      </c>
      <c r="BR46" s="547" t="s">
        <v>102</v>
      </c>
      <c r="BS46" s="547" t="s">
        <v>102</v>
      </c>
      <c r="BT46" s="547" t="s">
        <v>102</v>
      </c>
      <c r="BU46" s="547" t="s">
        <v>102</v>
      </c>
      <c r="BV46" s="547" t="s">
        <v>102</v>
      </c>
      <c r="BW46" s="547" t="s">
        <v>102</v>
      </c>
      <c r="BX46" s="547" t="s">
        <v>102</v>
      </c>
      <c r="BY46" s="547" t="s">
        <v>102</v>
      </c>
      <c r="BZ46" s="547" t="s">
        <v>102</v>
      </c>
      <c r="CA46" s="547" t="s">
        <v>102</v>
      </c>
      <c r="CB46" s="547" t="s">
        <v>102</v>
      </c>
      <c r="CC46" s="547" t="s">
        <v>102</v>
      </c>
      <c r="CD46" s="547" t="s">
        <v>102</v>
      </c>
      <c r="CE46" s="547" t="s">
        <v>102</v>
      </c>
      <c r="CF46" s="547" t="s">
        <v>102</v>
      </c>
      <c r="CG46" s="547" t="s">
        <v>102</v>
      </c>
      <c r="CH46" s="547" t="s">
        <v>102</v>
      </c>
      <c r="CI46" s="547" t="s">
        <v>102</v>
      </c>
      <c r="CJ46" s="547" t="s">
        <v>102</v>
      </c>
      <c r="CK46" s="547" t="s">
        <v>102</v>
      </c>
      <c r="CL46" s="547" t="s">
        <v>102</v>
      </c>
      <c r="CM46" s="547" t="s">
        <v>102</v>
      </c>
      <c r="CN46" s="547" t="s">
        <v>102</v>
      </c>
      <c r="CO46" s="547" t="s">
        <v>102</v>
      </c>
      <c r="CP46" s="547" t="s">
        <v>102</v>
      </c>
      <c r="CQ46" s="547" t="s">
        <v>102</v>
      </c>
      <c r="CR46" s="547" t="s">
        <v>102</v>
      </c>
      <c r="CS46" s="547" t="s">
        <v>102</v>
      </c>
      <c r="CT46" s="547" t="s">
        <v>102</v>
      </c>
      <c r="CU46" s="547" t="s">
        <v>102</v>
      </c>
      <c r="CV46" s="547" t="s">
        <v>102</v>
      </c>
      <c r="CW46" s="547" t="s">
        <v>102</v>
      </c>
      <c r="CX46" s="547" t="s">
        <v>102</v>
      </c>
      <c r="CY46" s="547" t="s">
        <v>102</v>
      </c>
      <c r="CZ46" s="547" t="s">
        <v>102</v>
      </c>
      <c r="DA46" s="547" t="s">
        <v>102</v>
      </c>
      <c r="DB46" s="547" t="s">
        <v>102</v>
      </c>
      <c r="DC46" s="547" t="s">
        <v>102</v>
      </c>
      <c r="DD46" s="547" t="s">
        <v>102</v>
      </c>
      <c r="DE46" s="547" t="s">
        <v>102</v>
      </c>
      <c r="DF46" s="547" t="s">
        <v>102</v>
      </c>
      <c r="DG46" s="547" t="s">
        <v>102</v>
      </c>
      <c r="DH46" s="547" t="s">
        <v>102</v>
      </c>
      <c r="DI46" s="547" t="s">
        <v>102</v>
      </c>
      <c r="DJ46" s="547" t="s">
        <v>102</v>
      </c>
      <c r="DK46" s="547" t="s">
        <v>102</v>
      </c>
      <c r="DL46" s="547" t="s">
        <v>102</v>
      </c>
      <c r="DM46" s="547" t="s">
        <v>102</v>
      </c>
      <c r="DN46" s="547" t="s">
        <v>102</v>
      </c>
      <c r="DO46" s="547" t="s">
        <v>102</v>
      </c>
      <c r="DP46" s="547" t="s">
        <v>102</v>
      </c>
      <c r="DQ46" s="547" t="s">
        <v>102</v>
      </c>
      <c r="DR46" s="547" t="s">
        <v>102</v>
      </c>
      <c r="DS46" s="547" t="s">
        <v>102</v>
      </c>
      <c r="DT46" s="547" t="s">
        <v>102</v>
      </c>
      <c r="DU46" s="547" t="s">
        <v>102</v>
      </c>
      <c r="DV46" s="547" t="s">
        <v>102</v>
      </c>
      <c r="DW46" s="547" t="s">
        <v>102</v>
      </c>
      <c r="DX46" s="547" t="s">
        <v>102</v>
      </c>
      <c r="DY46" s="547" t="s">
        <v>102</v>
      </c>
      <c r="DZ46" s="547" t="s">
        <v>102</v>
      </c>
      <c r="EA46" s="547" t="s">
        <v>102</v>
      </c>
      <c r="EB46" s="547" t="s">
        <v>102</v>
      </c>
      <c r="EC46" s="547" t="s">
        <v>102</v>
      </c>
      <c r="ED46" s="547" t="s">
        <v>102</v>
      </c>
      <c r="EE46" s="547" t="s">
        <v>102</v>
      </c>
      <c r="EF46" s="547" t="s">
        <v>102</v>
      </c>
      <c r="EG46" s="547" t="s">
        <v>102</v>
      </c>
      <c r="EH46" s="547" t="s">
        <v>102</v>
      </c>
      <c r="EI46" s="547" t="s">
        <v>102</v>
      </c>
      <c r="EJ46" s="547" t="s">
        <v>102</v>
      </c>
      <c r="EK46" s="547" t="s">
        <v>102</v>
      </c>
      <c r="EL46" s="547" t="s">
        <v>102</v>
      </c>
      <c r="EM46" s="547" t="s">
        <v>102</v>
      </c>
      <c r="EN46" s="547" t="s">
        <v>102</v>
      </c>
      <c r="EO46" s="547" t="s">
        <v>102</v>
      </c>
      <c r="EP46" s="547" t="s">
        <v>102</v>
      </c>
      <c r="EQ46" s="547" t="s">
        <v>102</v>
      </c>
      <c r="ER46" s="547" t="s">
        <v>102</v>
      </c>
      <c r="ES46" s="547" t="s">
        <v>102</v>
      </c>
      <c r="ET46" s="547" t="s">
        <v>102</v>
      </c>
      <c r="EU46" s="547" t="s">
        <v>102</v>
      </c>
      <c r="EV46" s="547" t="s">
        <v>102</v>
      </c>
      <c r="EW46" s="547" t="s">
        <v>102</v>
      </c>
      <c r="EX46" s="547" t="s">
        <v>102</v>
      </c>
      <c r="EY46" s="547" t="s">
        <v>102</v>
      </c>
      <c r="EZ46" s="547" t="s">
        <v>102</v>
      </c>
      <c r="FA46" s="547" t="s">
        <v>102</v>
      </c>
      <c r="FB46" s="547" t="s">
        <v>102</v>
      </c>
      <c r="FC46" s="547" t="s">
        <v>102</v>
      </c>
      <c r="FD46" s="547" t="s">
        <v>102</v>
      </c>
      <c r="FE46" s="547" t="s">
        <v>102</v>
      </c>
      <c r="FF46" s="547" t="s">
        <v>102</v>
      </c>
      <c r="FG46" s="547" t="s">
        <v>102</v>
      </c>
      <c r="FH46" s="547" t="s">
        <v>102</v>
      </c>
      <c r="FI46" s="547" t="s">
        <v>102</v>
      </c>
      <c r="FJ46" s="547" t="s">
        <v>102</v>
      </c>
      <c r="FK46" s="547" t="s">
        <v>102</v>
      </c>
      <c r="FL46" s="547" t="s">
        <v>102</v>
      </c>
      <c r="FM46" s="547" t="s">
        <v>102</v>
      </c>
      <c r="FN46" s="547" t="s">
        <v>102</v>
      </c>
      <c r="FO46" s="547" t="s">
        <v>102</v>
      </c>
    </row>
    <row r="47" spans="1:171" x14ac:dyDescent="0.15">
      <c r="A47" s="547">
        <v>4006470</v>
      </c>
      <c r="B47" s="547">
        <v>0</v>
      </c>
      <c r="C47" s="547" t="s">
        <v>102</v>
      </c>
      <c r="D47" s="547" t="s">
        <v>102</v>
      </c>
      <c r="E47" s="547" t="s">
        <v>102</v>
      </c>
      <c r="F47" s="547" t="s">
        <v>102</v>
      </c>
      <c r="G47" s="547" t="s">
        <v>102</v>
      </c>
      <c r="H47" s="547" t="s">
        <v>102</v>
      </c>
      <c r="I47" s="547" t="s">
        <v>102</v>
      </c>
      <c r="J47" s="547" t="s">
        <v>102</v>
      </c>
      <c r="K47" s="547" t="s">
        <v>102</v>
      </c>
      <c r="L47" s="547" t="s">
        <v>102</v>
      </c>
      <c r="M47" s="547" t="s">
        <v>102</v>
      </c>
      <c r="N47" s="547" t="s">
        <v>102</v>
      </c>
      <c r="O47" s="547" t="s">
        <v>102</v>
      </c>
      <c r="P47" s="547" t="s">
        <v>102</v>
      </c>
      <c r="Q47" s="547" t="s">
        <v>102</v>
      </c>
      <c r="R47" s="547" t="s">
        <v>102</v>
      </c>
      <c r="S47" s="547" t="s">
        <v>102</v>
      </c>
      <c r="T47" s="547" t="s">
        <v>102</v>
      </c>
      <c r="U47" s="547" t="s">
        <v>102</v>
      </c>
      <c r="V47" s="547" t="s">
        <v>102</v>
      </c>
      <c r="W47" s="547" t="s">
        <v>102</v>
      </c>
      <c r="X47" s="547" t="s">
        <v>102</v>
      </c>
      <c r="Y47" s="547" t="s">
        <v>102</v>
      </c>
      <c r="Z47" s="547" t="s">
        <v>102</v>
      </c>
      <c r="AA47" s="547" t="s">
        <v>102</v>
      </c>
      <c r="AB47" s="547" t="s">
        <v>102</v>
      </c>
      <c r="AC47" s="547" t="s">
        <v>102</v>
      </c>
      <c r="AD47" s="547" t="s">
        <v>102</v>
      </c>
      <c r="AE47" s="547" t="s">
        <v>102</v>
      </c>
      <c r="AF47" s="547" t="s">
        <v>102</v>
      </c>
      <c r="AG47" s="547" t="s">
        <v>102</v>
      </c>
      <c r="AH47" s="547" t="s">
        <v>102</v>
      </c>
      <c r="AI47" s="547" t="s">
        <v>102</v>
      </c>
      <c r="AJ47" s="547" t="s">
        <v>102</v>
      </c>
      <c r="AK47" s="547" t="s">
        <v>102</v>
      </c>
      <c r="AL47" s="547" t="s">
        <v>102</v>
      </c>
      <c r="AM47" s="547" t="s">
        <v>102</v>
      </c>
      <c r="AN47" s="547" t="s">
        <v>102</v>
      </c>
      <c r="AO47" s="547" t="s">
        <v>102</v>
      </c>
      <c r="AP47" s="547" t="s">
        <v>102</v>
      </c>
      <c r="AQ47" s="547" t="s">
        <v>102</v>
      </c>
      <c r="AR47" s="547" t="s">
        <v>102</v>
      </c>
      <c r="AS47" s="547" t="s">
        <v>102</v>
      </c>
      <c r="AT47" s="547" t="s">
        <v>102</v>
      </c>
      <c r="AU47" s="547" t="s">
        <v>102</v>
      </c>
      <c r="AV47" s="547" t="s">
        <v>102</v>
      </c>
      <c r="AW47" s="547" t="s">
        <v>102</v>
      </c>
      <c r="AX47" s="547" t="s">
        <v>102</v>
      </c>
      <c r="AY47" s="547" t="s">
        <v>102</v>
      </c>
      <c r="AZ47" s="547" t="s">
        <v>102</v>
      </c>
      <c r="BA47" s="547" t="s">
        <v>102</v>
      </c>
      <c r="BB47" s="547" t="s">
        <v>102</v>
      </c>
      <c r="BC47" s="547" t="s">
        <v>102</v>
      </c>
      <c r="BD47" s="547" t="s">
        <v>102</v>
      </c>
      <c r="BE47" s="547" t="s">
        <v>102</v>
      </c>
      <c r="BF47" s="547" t="s">
        <v>102</v>
      </c>
      <c r="BG47" s="547" t="s">
        <v>102</v>
      </c>
      <c r="BH47" s="547" t="s">
        <v>102</v>
      </c>
      <c r="BI47" s="547" t="s">
        <v>102</v>
      </c>
      <c r="BJ47" s="547" t="s">
        <v>102</v>
      </c>
      <c r="BK47" s="547" t="s">
        <v>102</v>
      </c>
      <c r="BL47" s="547" t="s">
        <v>102</v>
      </c>
      <c r="BM47" s="547" t="s">
        <v>102</v>
      </c>
      <c r="BN47" s="547" t="s">
        <v>102</v>
      </c>
      <c r="BO47" s="547" t="s">
        <v>102</v>
      </c>
      <c r="BP47" s="547" t="s">
        <v>102</v>
      </c>
      <c r="BQ47" s="547" t="s">
        <v>102</v>
      </c>
      <c r="BR47" s="547" t="s">
        <v>102</v>
      </c>
      <c r="BS47" s="547" t="s">
        <v>102</v>
      </c>
      <c r="BT47" s="547" t="s">
        <v>102</v>
      </c>
      <c r="BU47" s="547" t="s">
        <v>102</v>
      </c>
      <c r="BV47" s="547" t="s">
        <v>102</v>
      </c>
      <c r="BW47" s="547" t="s">
        <v>102</v>
      </c>
      <c r="BX47" s="547" t="s">
        <v>102</v>
      </c>
      <c r="BY47" s="547" t="s">
        <v>102</v>
      </c>
      <c r="BZ47" s="547" t="s">
        <v>102</v>
      </c>
      <c r="CA47" s="547" t="s">
        <v>102</v>
      </c>
      <c r="CB47" s="547" t="s">
        <v>102</v>
      </c>
      <c r="CC47" s="547" t="s">
        <v>102</v>
      </c>
      <c r="CD47" s="547" t="s">
        <v>102</v>
      </c>
      <c r="CE47" s="547" t="s">
        <v>102</v>
      </c>
      <c r="CF47" s="547" t="s">
        <v>102</v>
      </c>
      <c r="CG47" s="547" t="s">
        <v>102</v>
      </c>
      <c r="CH47" s="547" t="s">
        <v>102</v>
      </c>
      <c r="CI47" s="547" t="s">
        <v>102</v>
      </c>
      <c r="CJ47" s="547" t="s">
        <v>102</v>
      </c>
      <c r="CK47" s="547" t="s">
        <v>102</v>
      </c>
      <c r="CL47" s="547" t="s">
        <v>102</v>
      </c>
      <c r="CM47" s="547" t="s">
        <v>102</v>
      </c>
      <c r="CN47" s="547" t="s">
        <v>102</v>
      </c>
      <c r="CO47" s="547" t="s">
        <v>102</v>
      </c>
      <c r="CP47" s="547" t="s">
        <v>102</v>
      </c>
      <c r="CQ47" s="547" t="s">
        <v>102</v>
      </c>
      <c r="CR47" s="547" t="s">
        <v>102</v>
      </c>
      <c r="CS47" s="547" t="s">
        <v>102</v>
      </c>
      <c r="CT47" s="547" t="s">
        <v>102</v>
      </c>
      <c r="CU47" s="547" t="s">
        <v>102</v>
      </c>
      <c r="CV47" s="547" t="s">
        <v>102</v>
      </c>
      <c r="CW47" s="547" t="s">
        <v>102</v>
      </c>
      <c r="CX47" s="547" t="s">
        <v>102</v>
      </c>
      <c r="CY47" s="547" t="s">
        <v>102</v>
      </c>
      <c r="CZ47" s="547" t="s">
        <v>102</v>
      </c>
      <c r="DA47" s="547" t="s">
        <v>102</v>
      </c>
      <c r="DB47" s="547" t="s">
        <v>102</v>
      </c>
      <c r="DC47" s="547" t="s">
        <v>102</v>
      </c>
      <c r="DD47" s="547" t="s">
        <v>102</v>
      </c>
      <c r="DE47" s="547" t="s">
        <v>102</v>
      </c>
      <c r="DF47" s="547" t="s">
        <v>102</v>
      </c>
      <c r="DG47" s="547" t="s">
        <v>102</v>
      </c>
      <c r="DH47" s="547" t="s">
        <v>102</v>
      </c>
      <c r="DI47" s="547" t="s">
        <v>102</v>
      </c>
      <c r="DJ47" s="547" t="s">
        <v>102</v>
      </c>
      <c r="DK47" s="547" t="s">
        <v>102</v>
      </c>
      <c r="DL47" s="547" t="s">
        <v>102</v>
      </c>
      <c r="DM47" s="547" t="s">
        <v>102</v>
      </c>
      <c r="DN47" s="547" t="s">
        <v>102</v>
      </c>
      <c r="DO47" s="547" t="s">
        <v>102</v>
      </c>
      <c r="DP47" s="547" t="s">
        <v>102</v>
      </c>
      <c r="DQ47" s="547" t="s">
        <v>102</v>
      </c>
      <c r="DR47" s="547" t="s">
        <v>102</v>
      </c>
      <c r="DS47" s="547" t="s">
        <v>102</v>
      </c>
      <c r="DT47" s="547" t="s">
        <v>102</v>
      </c>
      <c r="DU47" s="547" t="s">
        <v>102</v>
      </c>
      <c r="DV47" s="547" t="s">
        <v>102</v>
      </c>
      <c r="DW47" s="547" t="s">
        <v>102</v>
      </c>
      <c r="DX47" s="547" t="s">
        <v>102</v>
      </c>
      <c r="DY47" s="547" t="s">
        <v>102</v>
      </c>
      <c r="DZ47" s="547" t="s">
        <v>102</v>
      </c>
      <c r="EA47" s="547" t="s">
        <v>102</v>
      </c>
      <c r="EB47" s="547" t="s">
        <v>102</v>
      </c>
      <c r="EC47" s="547" t="s">
        <v>102</v>
      </c>
      <c r="ED47" s="547" t="s">
        <v>102</v>
      </c>
      <c r="EE47" s="547" t="s">
        <v>102</v>
      </c>
      <c r="EF47" s="547" t="s">
        <v>102</v>
      </c>
      <c r="EG47" s="547" t="s">
        <v>102</v>
      </c>
      <c r="EH47" s="547" t="s">
        <v>102</v>
      </c>
      <c r="EI47" s="547" t="s">
        <v>102</v>
      </c>
      <c r="EJ47" s="547" t="s">
        <v>102</v>
      </c>
      <c r="EK47" s="547" t="s">
        <v>102</v>
      </c>
      <c r="EL47" s="547" t="s">
        <v>102</v>
      </c>
      <c r="EM47" s="547" t="s">
        <v>102</v>
      </c>
      <c r="EN47" s="547" t="s">
        <v>102</v>
      </c>
      <c r="EO47" s="547" t="s">
        <v>102</v>
      </c>
      <c r="EP47" s="547" t="s">
        <v>102</v>
      </c>
      <c r="EQ47" s="547" t="s">
        <v>102</v>
      </c>
      <c r="ER47" s="547" t="s">
        <v>102</v>
      </c>
      <c r="ES47" s="547" t="s">
        <v>102</v>
      </c>
      <c r="ET47" s="547" t="s">
        <v>102</v>
      </c>
      <c r="EU47" s="547" t="s">
        <v>102</v>
      </c>
      <c r="EV47" s="547" t="s">
        <v>102</v>
      </c>
      <c r="EW47" s="547" t="s">
        <v>102</v>
      </c>
      <c r="EX47" s="547" t="s">
        <v>102</v>
      </c>
      <c r="EY47" s="547" t="s">
        <v>102</v>
      </c>
      <c r="EZ47" s="547" t="s">
        <v>102</v>
      </c>
      <c r="FA47" s="547" t="s">
        <v>102</v>
      </c>
      <c r="FB47" s="547" t="s">
        <v>102</v>
      </c>
      <c r="FC47" s="547" t="s">
        <v>102</v>
      </c>
      <c r="FD47" s="547" t="s">
        <v>102</v>
      </c>
      <c r="FE47" s="547" t="s">
        <v>102</v>
      </c>
      <c r="FF47" s="547" t="s">
        <v>102</v>
      </c>
      <c r="FG47" s="547" t="s">
        <v>102</v>
      </c>
      <c r="FH47" s="547" t="s">
        <v>102</v>
      </c>
      <c r="FI47" s="547" t="s">
        <v>102</v>
      </c>
      <c r="FJ47" s="547" t="s">
        <v>102</v>
      </c>
      <c r="FK47" s="547" t="s">
        <v>102</v>
      </c>
      <c r="FL47" s="547" t="s">
        <v>102</v>
      </c>
      <c r="FM47" s="547" t="s">
        <v>102</v>
      </c>
      <c r="FN47" s="547" t="s">
        <v>102</v>
      </c>
      <c r="FO47" s="547" t="s">
        <v>102</v>
      </c>
    </row>
    <row r="48" spans="1:171" x14ac:dyDescent="0.15">
      <c r="A48" s="547">
        <v>3050773</v>
      </c>
      <c r="B48" s="547">
        <v>0</v>
      </c>
      <c r="C48" s="547" t="s">
        <v>102</v>
      </c>
      <c r="D48" s="547" t="s">
        <v>102</v>
      </c>
      <c r="E48" s="547" t="s">
        <v>102</v>
      </c>
      <c r="F48" s="547" t="s">
        <v>102</v>
      </c>
      <c r="G48" s="547" t="s">
        <v>102</v>
      </c>
      <c r="H48" s="547" t="s">
        <v>102</v>
      </c>
      <c r="I48" s="547" t="s">
        <v>102</v>
      </c>
      <c r="J48" s="547" t="s">
        <v>102</v>
      </c>
      <c r="K48" s="547" t="s">
        <v>102</v>
      </c>
      <c r="L48" s="547" t="s">
        <v>102</v>
      </c>
      <c r="M48" s="547" t="s">
        <v>102</v>
      </c>
      <c r="N48" s="547" t="s">
        <v>102</v>
      </c>
      <c r="O48" s="547" t="s">
        <v>102</v>
      </c>
      <c r="P48" s="547" t="s">
        <v>102</v>
      </c>
      <c r="Q48" s="547" t="s">
        <v>102</v>
      </c>
      <c r="R48" s="547" t="s">
        <v>102</v>
      </c>
      <c r="S48" s="547" t="s">
        <v>102</v>
      </c>
      <c r="T48" s="547" t="s">
        <v>102</v>
      </c>
      <c r="U48" s="547" t="s">
        <v>102</v>
      </c>
      <c r="V48" s="547" t="s">
        <v>102</v>
      </c>
      <c r="W48" s="547" t="s">
        <v>102</v>
      </c>
      <c r="X48" s="547" t="s">
        <v>102</v>
      </c>
      <c r="Y48" s="547" t="s">
        <v>102</v>
      </c>
      <c r="Z48" s="547" t="s">
        <v>102</v>
      </c>
      <c r="AA48" s="547" t="s">
        <v>102</v>
      </c>
      <c r="AB48" s="547" t="s">
        <v>102</v>
      </c>
      <c r="AC48" s="547" t="s">
        <v>102</v>
      </c>
      <c r="AD48" s="547" t="s">
        <v>102</v>
      </c>
      <c r="AE48" s="547" t="s">
        <v>102</v>
      </c>
      <c r="AF48" s="547" t="s">
        <v>102</v>
      </c>
      <c r="AG48" s="547" t="s">
        <v>102</v>
      </c>
      <c r="AH48" s="547" t="s">
        <v>102</v>
      </c>
      <c r="AI48" s="547" t="s">
        <v>102</v>
      </c>
      <c r="AJ48" s="547" t="s">
        <v>102</v>
      </c>
      <c r="AK48" s="547" t="s">
        <v>102</v>
      </c>
      <c r="AL48" s="547" t="s">
        <v>102</v>
      </c>
      <c r="AM48" s="547" t="s">
        <v>102</v>
      </c>
      <c r="AN48" s="547" t="s">
        <v>102</v>
      </c>
      <c r="AO48" s="547" t="s">
        <v>102</v>
      </c>
      <c r="AP48" s="547" t="s">
        <v>102</v>
      </c>
      <c r="AQ48" s="547" t="s">
        <v>102</v>
      </c>
      <c r="AR48" s="547" t="s">
        <v>102</v>
      </c>
      <c r="AS48" s="547" t="s">
        <v>102</v>
      </c>
      <c r="AT48" s="547" t="s">
        <v>102</v>
      </c>
      <c r="AU48" s="547" t="s">
        <v>102</v>
      </c>
      <c r="AV48" s="547" t="s">
        <v>102</v>
      </c>
      <c r="AW48" s="547" t="s">
        <v>102</v>
      </c>
      <c r="AX48" s="547" t="s">
        <v>102</v>
      </c>
      <c r="AY48" s="547" t="s">
        <v>102</v>
      </c>
      <c r="AZ48" s="547" t="s">
        <v>102</v>
      </c>
      <c r="BA48" s="547" t="s">
        <v>102</v>
      </c>
      <c r="BB48" s="547" t="s">
        <v>102</v>
      </c>
      <c r="BC48" s="547" t="s">
        <v>102</v>
      </c>
      <c r="BD48" s="547" t="s">
        <v>102</v>
      </c>
      <c r="BE48" s="547" t="s">
        <v>102</v>
      </c>
      <c r="BF48" s="547" t="s">
        <v>102</v>
      </c>
      <c r="BG48" s="547" t="s">
        <v>102</v>
      </c>
      <c r="BH48" s="547" t="s">
        <v>102</v>
      </c>
      <c r="BI48" s="547" t="s">
        <v>102</v>
      </c>
      <c r="BJ48" s="547" t="s">
        <v>102</v>
      </c>
      <c r="BK48" s="547" t="s">
        <v>102</v>
      </c>
      <c r="BL48" s="547" t="s">
        <v>102</v>
      </c>
      <c r="BM48" s="547" t="s">
        <v>102</v>
      </c>
      <c r="BN48" s="547" t="s">
        <v>102</v>
      </c>
      <c r="BO48" s="547" t="s">
        <v>102</v>
      </c>
      <c r="BP48" s="547" t="s">
        <v>102</v>
      </c>
      <c r="BQ48" s="547" t="s">
        <v>102</v>
      </c>
      <c r="BR48" s="547" t="s">
        <v>102</v>
      </c>
      <c r="BS48" s="547" t="s">
        <v>102</v>
      </c>
      <c r="BT48" s="547" t="s">
        <v>102</v>
      </c>
      <c r="BU48" s="547" t="s">
        <v>102</v>
      </c>
      <c r="BV48" s="547" t="s">
        <v>102</v>
      </c>
      <c r="BW48" s="547" t="s">
        <v>102</v>
      </c>
      <c r="BX48" s="547" t="s">
        <v>102</v>
      </c>
      <c r="BY48" s="547" t="s">
        <v>102</v>
      </c>
      <c r="BZ48" s="547" t="s">
        <v>102</v>
      </c>
      <c r="CA48" s="547" t="s">
        <v>102</v>
      </c>
      <c r="CB48" s="547" t="s">
        <v>102</v>
      </c>
      <c r="CC48" s="547" t="s">
        <v>102</v>
      </c>
      <c r="CD48" s="547" t="s">
        <v>102</v>
      </c>
      <c r="CE48" s="547" t="s">
        <v>102</v>
      </c>
      <c r="CF48" s="547" t="s">
        <v>102</v>
      </c>
      <c r="CG48" s="547" t="s">
        <v>102</v>
      </c>
      <c r="CH48" s="547" t="s">
        <v>102</v>
      </c>
      <c r="CI48" s="547" t="s">
        <v>102</v>
      </c>
      <c r="CJ48" s="547" t="s">
        <v>102</v>
      </c>
      <c r="CK48" s="547" t="s">
        <v>102</v>
      </c>
      <c r="CL48" s="547" t="s">
        <v>102</v>
      </c>
      <c r="CM48" s="547" t="s">
        <v>102</v>
      </c>
      <c r="CN48" s="547" t="s">
        <v>102</v>
      </c>
      <c r="CO48" s="547" t="s">
        <v>102</v>
      </c>
      <c r="CP48" s="547" t="s">
        <v>102</v>
      </c>
      <c r="CQ48" s="547" t="s">
        <v>102</v>
      </c>
      <c r="CR48" s="547" t="s">
        <v>102</v>
      </c>
      <c r="CS48" s="547" t="s">
        <v>102</v>
      </c>
      <c r="CT48" s="547" t="s">
        <v>102</v>
      </c>
      <c r="CU48" s="547" t="s">
        <v>102</v>
      </c>
      <c r="CV48" s="547" t="s">
        <v>102</v>
      </c>
      <c r="CW48" s="547" t="s">
        <v>102</v>
      </c>
      <c r="CX48" s="547" t="s">
        <v>102</v>
      </c>
      <c r="CY48" s="547" t="s">
        <v>102</v>
      </c>
      <c r="CZ48" s="547" t="s">
        <v>102</v>
      </c>
      <c r="DA48" s="547" t="s">
        <v>102</v>
      </c>
      <c r="DB48" s="547" t="s">
        <v>102</v>
      </c>
      <c r="DC48" s="547" t="s">
        <v>102</v>
      </c>
      <c r="DD48" s="547" t="s">
        <v>102</v>
      </c>
      <c r="DE48" s="547" t="s">
        <v>102</v>
      </c>
      <c r="DF48" s="547" t="s">
        <v>102</v>
      </c>
      <c r="DG48" s="547" t="s">
        <v>102</v>
      </c>
      <c r="DH48" s="547" t="s">
        <v>102</v>
      </c>
      <c r="DI48" s="547" t="s">
        <v>102</v>
      </c>
      <c r="DJ48" s="547" t="s">
        <v>102</v>
      </c>
      <c r="DK48" s="547" t="s">
        <v>102</v>
      </c>
      <c r="DL48" s="547" t="s">
        <v>102</v>
      </c>
      <c r="DM48" s="547" t="s">
        <v>102</v>
      </c>
      <c r="DN48" s="547" t="s">
        <v>102</v>
      </c>
      <c r="DO48" s="547" t="s">
        <v>102</v>
      </c>
      <c r="DP48" s="547" t="s">
        <v>102</v>
      </c>
      <c r="DQ48" s="547" t="s">
        <v>102</v>
      </c>
      <c r="DR48" s="547" t="s">
        <v>102</v>
      </c>
      <c r="DS48" s="547" t="s">
        <v>102</v>
      </c>
      <c r="DT48" s="547" t="s">
        <v>102</v>
      </c>
      <c r="DU48" s="547" t="s">
        <v>102</v>
      </c>
      <c r="DV48" s="547" t="s">
        <v>102</v>
      </c>
      <c r="DW48" s="547" t="s">
        <v>102</v>
      </c>
      <c r="DX48" s="547" t="s">
        <v>102</v>
      </c>
      <c r="DY48" s="547" t="s">
        <v>102</v>
      </c>
      <c r="DZ48" s="547" t="s">
        <v>102</v>
      </c>
      <c r="EA48" s="547" t="s">
        <v>102</v>
      </c>
      <c r="EB48" s="547" t="s">
        <v>102</v>
      </c>
      <c r="EC48" s="547" t="s">
        <v>102</v>
      </c>
      <c r="ED48" s="547" t="s">
        <v>102</v>
      </c>
      <c r="EE48" s="547" t="s">
        <v>102</v>
      </c>
      <c r="EF48" s="547" t="s">
        <v>102</v>
      </c>
      <c r="EG48" s="547" t="s">
        <v>102</v>
      </c>
      <c r="EH48" s="547" t="s">
        <v>102</v>
      </c>
      <c r="EI48" s="547" t="s">
        <v>102</v>
      </c>
      <c r="EJ48" s="547" t="s">
        <v>102</v>
      </c>
      <c r="EK48" s="547" t="s">
        <v>102</v>
      </c>
      <c r="EL48" s="547" t="s">
        <v>102</v>
      </c>
      <c r="EM48" s="547" t="s">
        <v>102</v>
      </c>
      <c r="EN48" s="547" t="s">
        <v>102</v>
      </c>
      <c r="EO48" s="547" t="s">
        <v>102</v>
      </c>
      <c r="EP48" s="547" t="s">
        <v>102</v>
      </c>
      <c r="EQ48" s="547" t="s">
        <v>102</v>
      </c>
      <c r="ER48" s="547" t="s">
        <v>102</v>
      </c>
      <c r="ES48" s="547" t="s">
        <v>102</v>
      </c>
      <c r="ET48" s="547" t="s">
        <v>102</v>
      </c>
      <c r="EU48" s="547" t="s">
        <v>102</v>
      </c>
      <c r="EV48" s="547" t="s">
        <v>102</v>
      </c>
      <c r="EW48" s="547" t="s">
        <v>102</v>
      </c>
      <c r="EX48" s="547" t="s">
        <v>102</v>
      </c>
      <c r="EY48" s="547" t="s">
        <v>102</v>
      </c>
      <c r="EZ48" s="547" t="s">
        <v>102</v>
      </c>
      <c r="FA48" s="547" t="s">
        <v>102</v>
      </c>
      <c r="FB48" s="547" t="s">
        <v>102</v>
      </c>
      <c r="FC48" s="547" t="s">
        <v>102</v>
      </c>
      <c r="FD48" s="547" t="s">
        <v>102</v>
      </c>
      <c r="FE48" s="547" t="s">
        <v>102</v>
      </c>
      <c r="FF48" s="547" t="s">
        <v>102</v>
      </c>
      <c r="FG48" s="547" t="s">
        <v>102</v>
      </c>
      <c r="FH48" s="547" t="s">
        <v>102</v>
      </c>
      <c r="FI48" s="547" t="s">
        <v>102</v>
      </c>
      <c r="FJ48" s="547" t="s">
        <v>102</v>
      </c>
      <c r="FK48" s="547" t="s">
        <v>102</v>
      </c>
      <c r="FL48" s="547" t="s">
        <v>102</v>
      </c>
      <c r="FM48" s="547" t="s">
        <v>102</v>
      </c>
      <c r="FN48" s="547" t="s">
        <v>102</v>
      </c>
      <c r="FO48" s="547" t="s">
        <v>102</v>
      </c>
    </row>
    <row r="49" spans="1:171" x14ac:dyDescent="0.15">
      <c r="A49" s="547">
        <v>3050773</v>
      </c>
      <c r="B49" s="547">
        <v>0</v>
      </c>
      <c r="C49" s="547" t="s">
        <v>102</v>
      </c>
      <c r="D49" s="547" t="s">
        <v>102</v>
      </c>
      <c r="E49" s="547" t="s">
        <v>102</v>
      </c>
      <c r="F49" s="547" t="s">
        <v>102</v>
      </c>
      <c r="G49" s="547" t="s">
        <v>102</v>
      </c>
      <c r="H49" s="547" t="s">
        <v>102</v>
      </c>
      <c r="I49" s="547" t="s">
        <v>102</v>
      </c>
      <c r="J49" s="547" t="s">
        <v>102</v>
      </c>
      <c r="K49" s="547" t="s">
        <v>102</v>
      </c>
      <c r="L49" s="547" t="s">
        <v>102</v>
      </c>
      <c r="M49" s="547" t="s">
        <v>102</v>
      </c>
      <c r="N49" s="547" t="s">
        <v>102</v>
      </c>
      <c r="O49" s="547" t="s">
        <v>102</v>
      </c>
      <c r="P49" s="547" t="s">
        <v>102</v>
      </c>
      <c r="Q49" s="547" t="s">
        <v>102</v>
      </c>
      <c r="R49" s="547" t="s">
        <v>102</v>
      </c>
      <c r="S49" s="547" t="s">
        <v>102</v>
      </c>
      <c r="T49" s="547" t="s">
        <v>102</v>
      </c>
      <c r="U49" s="547" t="s">
        <v>102</v>
      </c>
      <c r="V49" s="547" t="s">
        <v>102</v>
      </c>
      <c r="W49" s="547" t="s">
        <v>102</v>
      </c>
      <c r="X49" s="547" t="s">
        <v>102</v>
      </c>
      <c r="Y49" s="547" t="s">
        <v>102</v>
      </c>
      <c r="Z49" s="547" t="s">
        <v>102</v>
      </c>
      <c r="AA49" s="547" t="s">
        <v>102</v>
      </c>
      <c r="AB49" s="547" t="s">
        <v>102</v>
      </c>
      <c r="AC49" s="547" t="s">
        <v>102</v>
      </c>
      <c r="AD49" s="547" t="s">
        <v>102</v>
      </c>
      <c r="AE49" s="547" t="s">
        <v>102</v>
      </c>
      <c r="AF49" s="547" t="s">
        <v>102</v>
      </c>
      <c r="AG49" s="547" t="s">
        <v>102</v>
      </c>
      <c r="AH49" s="547" t="s">
        <v>102</v>
      </c>
      <c r="AI49" s="547" t="s">
        <v>102</v>
      </c>
      <c r="AJ49" s="547" t="s">
        <v>102</v>
      </c>
      <c r="AK49" s="547" t="s">
        <v>102</v>
      </c>
      <c r="AL49" s="547" t="s">
        <v>102</v>
      </c>
      <c r="AM49" s="547" t="s">
        <v>102</v>
      </c>
      <c r="AN49" s="547" t="s">
        <v>102</v>
      </c>
      <c r="AO49" s="547" t="s">
        <v>102</v>
      </c>
      <c r="AP49" s="547" t="s">
        <v>102</v>
      </c>
      <c r="AQ49" s="547" t="s">
        <v>102</v>
      </c>
      <c r="AR49" s="547" t="s">
        <v>102</v>
      </c>
      <c r="AS49" s="547" t="s">
        <v>102</v>
      </c>
      <c r="AT49" s="547" t="s">
        <v>102</v>
      </c>
      <c r="AU49" s="547" t="s">
        <v>102</v>
      </c>
      <c r="AV49" s="547" t="s">
        <v>102</v>
      </c>
      <c r="AW49" s="547" t="s">
        <v>102</v>
      </c>
      <c r="AX49" s="547" t="s">
        <v>102</v>
      </c>
      <c r="AY49" s="547" t="s">
        <v>102</v>
      </c>
      <c r="AZ49" s="547" t="s">
        <v>102</v>
      </c>
      <c r="BA49" s="547" t="s">
        <v>102</v>
      </c>
      <c r="BB49" s="547" t="s">
        <v>102</v>
      </c>
      <c r="BC49" s="547" t="s">
        <v>102</v>
      </c>
      <c r="BD49" s="547" t="s">
        <v>102</v>
      </c>
      <c r="BE49" s="547" t="s">
        <v>102</v>
      </c>
      <c r="BF49" s="547" t="s">
        <v>102</v>
      </c>
      <c r="BG49" s="547" t="s">
        <v>102</v>
      </c>
      <c r="BH49" s="547" t="s">
        <v>102</v>
      </c>
      <c r="BI49" s="547" t="s">
        <v>102</v>
      </c>
      <c r="BJ49" s="547" t="s">
        <v>102</v>
      </c>
      <c r="BK49" s="547" t="s">
        <v>102</v>
      </c>
      <c r="BL49" s="547" t="s">
        <v>102</v>
      </c>
      <c r="BM49" s="547" t="s">
        <v>102</v>
      </c>
      <c r="BN49" s="547" t="s">
        <v>102</v>
      </c>
      <c r="BO49" s="547" t="s">
        <v>102</v>
      </c>
      <c r="BP49" s="547" t="s">
        <v>102</v>
      </c>
      <c r="BQ49" s="547" t="s">
        <v>102</v>
      </c>
      <c r="BR49" s="547" t="s">
        <v>102</v>
      </c>
      <c r="BS49" s="547" t="s">
        <v>102</v>
      </c>
      <c r="BT49" s="547" t="s">
        <v>102</v>
      </c>
      <c r="BU49" s="547" t="s">
        <v>102</v>
      </c>
      <c r="BV49" s="547" t="s">
        <v>102</v>
      </c>
      <c r="BW49" s="547" t="s">
        <v>102</v>
      </c>
      <c r="BX49" s="547" t="s">
        <v>102</v>
      </c>
      <c r="BY49" s="547" t="s">
        <v>102</v>
      </c>
      <c r="BZ49" s="547" t="s">
        <v>102</v>
      </c>
      <c r="CA49" s="547" t="s">
        <v>102</v>
      </c>
      <c r="CB49" s="547" t="s">
        <v>102</v>
      </c>
      <c r="CC49" s="547" t="s">
        <v>102</v>
      </c>
      <c r="CD49" s="547" t="s">
        <v>102</v>
      </c>
      <c r="CE49" s="547" t="s">
        <v>102</v>
      </c>
      <c r="CF49" s="547" t="s">
        <v>102</v>
      </c>
      <c r="CG49" s="547" t="s">
        <v>102</v>
      </c>
      <c r="CH49" s="547" t="s">
        <v>102</v>
      </c>
      <c r="CI49" s="547" t="s">
        <v>102</v>
      </c>
      <c r="CJ49" s="547" t="s">
        <v>102</v>
      </c>
      <c r="CK49" s="547" t="s">
        <v>102</v>
      </c>
      <c r="CL49" s="547" t="s">
        <v>102</v>
      </c>
      <c r="CM49" s="547" t="s">
        <v>102</v>
      </c>
      <c r="CN49" s="547" t="s">
        <v>102</v>
      </c>
      <c r="CO49" s="547" t="s">
        <v>102</v>
      </c>
      <c r="CP49" s="547" t="s">
        <v>102</v>
      </c>
      <c r="CQ49" s="547" t="s">
        <v>102</v>
      </c>
      <c r="CR49" s="547" t="s">
        <v>102</v>
      </c>
      <c r="CS49" s="547" t="s">
        <v>102</v>
      </c>
      <c r="CT49" s="547" t="s">
        <v>102</v>
      </c>
      <c r="CU49" s="547" t="s">
        <v>102</v>
      </c>
      <c r="CV49" s="547" t="s">
        <v>102</v>
      </c>
      <c r="CW49" s="547" t="s">
        <v>102</v>
      </c>
      <c r="CX49" s="547" t="s">
        <v>102</v>
      </c>
      <c r="CY49" s="547" t="s">
        <v>102</v>
      </c>
      <c r="CZ49" s="547" t="s">
        <v>102</v>
      </c>
      <c r="DA49" s="547" t="s">
        <v>102</v>
      </c>
      <c r="DB49" s="547" t="s">
        <v>102</v>
      </c>
      <c r="DC49" s="547" t="s">
        <v>102</v>
      </c>
      <c r="DD49" s="547" t="s">
        <v>102</v>
      </c>
      <c r="DE49" s="547" t="s">
        <v>102</v>
      </c>
      <c r="DF49" s="547" t="s">
        <v>102</v>
      </c>
      <c r="DG49" s="547" t="s">
        <v>102</v>
      </c>
      <c r="DH49" s="547" t="s">
        <v>102</v>
      </c>
      <c r="DI49" s="547" t="s">
        <v>102</v>
      </c>
      <c r="DJ49" s="547" t="s">
        <v>102</v>
      </c>
      <c r="DK49" s="547" t="s">
        <v>102</v>
      </c>
      <c r="DL49" s="547" t="s">
        <v>102</v>
      </c>
      <c r="DM49" s="547" t="s">
        <v>102</v>
      </c>
      <c r="DN49" s="547" t="s">
        <v>102</v>
      </c>
      <c r="DO49" s="547" t="s">
        <v>102</v>
      </c>
      <c r="DP49" s="547" t="s">
        <v>102</v>
      </c>
      <c r="DQ49" s="547" t="s">
        <v>102</v>
      </c>
      <c r="DR49" s="547" t="s">
        <v>102</v>
      </c>
      <c r="DS49" s="547" t="s">
        <v>102</v>
      </c>
      <c r="DT49" s="547" t="s">
        <v>102</v>
      </c>
      <c r="DU49" s="547" t="s">
        <v>102</v>
      </c>
      <c r="DV49" s="547" t="s">
        <v>102</v>
      </c>
      <c r="DW49" s="547" t="s">
        <v>102</v>
      </c>
      <c r="DX49" s="547" t="s">
        <v>102</v>
      </c>
      <c r="DY49" s="547" t="s">
        <v>102</v>
      </c>
      <c r="DZ49" s="547" t="s">
        <v>102</v>
      </c>
      <c r="EA49" s="547" t="s">
        <v>102</v>
      </c>
      <c r="EB49" s="547" t="s">
        <v>102</v>
      </c>
      <c r="EC49" s="547" t="s">
        <v>102</v>
      </c>
      <c r="ED49" s="547" t="s">
        <v>102</v>
      </c>
      <c r="EE49" s="547" t="s">
        <v>102</v>
      </c>
      <c r="EF49" s="547" t="s">
        <v>102</v>
      </c>
      <c r="EG49" s="547" t="s">
        <v>102</v>
      </c>
      <c r="EH49" s="547" t="s">
        <v>102</v>
      </c>
      <c r="EI49" s="547" t="s">
        <v>102</v>
      </c>
      <c r="EJ49" s="547" t="s">
        <v>102</v>
      </c>
      <c r="EK49" s="547" t="s">
        <v>102</v>
      </c>
      <c r="EL49" s="547" t="s">
        <v>102</v>
      </c>
      <c r="EM49" s="547" t="s">
        <v>102</v>
      </c>
      <c r="EN49" s="547" t="s">
        <v>102</v>
      </c>
      <c r="EO49" s="547" t="s">
        <v>102</v>
      </c>
      <c r="EP49" s="547" t="s">
        <v>102</v>
      </c>
      <c r="EQ49" s="547" t="s">
        <v>102</v>
      </c>
      <c r="ER49" s="547" t="s">
        <v>102</v>
      </c>
      <c r="ES49" s="547" t="s">
        <v>102</v>
      </c>
      <c r="ET49" s="547" t="s">
        <v>102</v>
      </c>
      <c r="EU49" s="547" t="s">
        <v>102</v>
      </c>
      <c r="EV49" s="547" t="s">
        <v>102</v>
      </c>
      <c r="EW49" s="547" t="s">
        <v>102</v>
      </c>
      <c r="EX49" s="547" t="s">
        <v>102</v>
      </c>
      <c r="EY49" s="547" t="s">
        <v>102</v>
      </c>
      <c r="EZ49" s="547" t="s">
        <v>102</v>
      </c>
      <c r="FA49" s="547" t="s">
        <v>102</v>
      </c>
      <c r="FB49" s="547" t="s">
        <v>102</v>
      </c>
      <c r="FC49" s="547" t="s">
        <v>102</v>
      </c>
      <c r="FD49" s="547" t="s">
        <v>102</v>
      </c>
      <c r="FE49" s="547" t="s">
        <v>102</v>
      </c>
      <c r="FF49" s="547" t="s">
        <v>102</v>
      </c>
      <c r="FG49" s="547" t="s">
        <v>102</v>
      </c>
      <c r="FH49" s="547" t="s">
        <v>102</v>
      </c>
      <c r="FI49" s="547" t="s">
        <v>102</v>
      </c>
      <c r="FJ49" s="547" t="s">
        <v>102</v>
      </c>
      <c r="FK49" s="547" t="s">
        <v>102</v>
      </c>
      <c r="FL49" s="547" t="s">
        <v>102</v>
      </c>
      <c r="FM49" s="547" t="s">
        <v>102</v>
      </c>
      <c r="FN49" s="547" t="s">
        <v>102</v>
      </c>
      <c r="FO49" s="547" t="s">
        <v>102</v>
      </c>
    </row>
    <row r="50" spans="1:171" x14ac:dyDescent="0.15">
      <c r="A50" s="547">
        <v>3048964</v>
      </c>
      <c r="B50" s="547">
        <v>0</v>
      </c>
      <c r="C50" s="547" t="s">
        <v>102</v>
      </c>
      <c r="D50" s="547" t="s">
        <v>102</v>
      </c>
      <c r="E50" s="547" t="s">
        <v>102</v>
      </c>
      <c r="F50" s="547" t="s">
        <v>102</v>
      </c>
      <c r="G50" s="547" t="s">
        <v>102</v>
      </c>
      <c r="H50" s="547" t="s">
        <v>102</v>
      </c>
      <c r="I50" s="547" t="s">
        <v>102</v>
      </c>
      <c r="J50" s="547" t="s">
        <v>102</v>
      </c>
      <c r="K50" s="547" t="s">
        <v>102</v>
      </c>
      <c r="L50" s="547" t="s">
        <v>102</v>
      </c>
      <c r="M50" s="547" t="s">
        <v>102</v>
      </c>
      <c r="N50" s="547" t="s">
        <v>102</v>
      </c>
      <c r="O50" s="547" t="s">
        <v>102</v>
      </c>
      <c r="P50" s="547" t="s">
        <v>102</v>
      </c>
      <c r="Q50" s="547" t="s">
        <v>102</v>
      </c>
      <c r="R50" s="547" t="s">
        <v>102</v>
      </c>
      <c r="S50" s="547" t="s">
        <v>102</v>
      </c>
      <c r="T50" s="547" t="s">
        <v>102</v>
      </c>
      <c r="U50" s="547" t="s">
        <v>102</v>
      </c>
      <c r="V50" s="547" t="s">
        <v>102</v>
      </c>
      <c r="W50" s="547" t="s">
        <v>102</v>
      </c>
      <c r="X50" s="547" t="s">
        <v>102</v>
      </c>
      <c r="Y50" s="547" t="s">
        <v>102</v>
      </c>
      <c r="Z50" s="547" t="s">
        <v>102</v>
      </c>
      <c r="AA50" s="547" t="s">
        <v>102</v>
      </c>
      <c r="AB50" s="547" t="s">
        <v>102</v>
      </c>
      <c r="AC50" s="547" t="s">
        <v>102</v>
      </c>
      <c r="AD50" s="547" t="s">
        <v>102</v>
      </c>
      <c r="AE50" s="547" t="s">
        <v>102</v>
      </c>
      <c r="AF50" s="547" t="s">
        <v>102</v>
      </c>
      <c r="AG50" s="547" t="s">
        <v>102</v>
      </c>
      <c r="AH50" s="547" t="s">
        <v>102</v>
      </c>
      <c r="AI50" s="547" t="s">
        <v>102</v>
      </c>
      <c r="AJ50" s="547" t="s">
        <v>102</v>
      </c>
      <c r="AK50" s="547" t="s">
        <v>102</v>
      </c>
      <c r="AL50" s="547" t="s">
        <v>102</v>
      </c>
      <c r="AM50" s="547" t="s">
        <v>102</v>
      </c>
      <c r="AN50" s="547" t="s">
        <v>102</v>
      </c>
      <c r="AO50" s="547" t="s">
        <v>102</v>
      </c>
      <c r="AP50" s="547" t="s">
        <v>102</v>
      </c>
      <c r="AQ50" s="547" t="s">
        <v>102</v>
      </c>
      <c r="AR50" s="547" t="s">
        <v>102</v>
      </c>
      <c r="AS50" s="547" t="s">
        <v>102</v>
      </c>
      <c r="AT50" s="547" t="s">
        <v>102</v>
      </c>
      <c r="AU50" s="547" t="s">
        <v>102</v>
      </c>
      <c r="AV50" s="547" t="s">
        <v>102</v>
      </c>
      <c r="AW50" s="547" t="s">
        <v>102</v>
      </c>
      <c r="AX50" s="547" t="s">
        <v>102</v>
      </c>
      <c r="AY50" s="547" t="s">
        <v>102</v>
      </c>
      <c r="AZ50" s="547" t="s">
        <v>102</v>
      </c>
      <c r="BA50" s="547" t="s">
        <v>102</v>
      </c>
      <c r="BB50" s="547" t="s">
        <v>102</v>
      </c>
      <c r="BC50" s="547" t="s">
        <v>102</v>
      </c>
      <c r="BD50" s="547" t="s">
        <v>102</v>
      </c>
      <c r="BE50" s="547" t="s">
        <v>102</v>
      </c>
      <c r="BF50" s="547" t="s">
        <v>102</v>
      </c>
      <c r="BG50" s="547" t="s">
        <v>102</v>
      </c>
      <c r="BH50" s="547" t="s">
        <v>102</v>
      </c>
      <c r="BI50" s="547" t="s">
        <v>102</v>
      </c>
      <c r="BJ50" s="547" t="s">
        <v>102</v>
      </c>
      <c r="BK50" s="547" t="s">
        <v>102</v>
      </c>
      <c r="BL50" s="547" t="s">
        <v>102</v>
      </c>
      <c r="BM50" s="547" t="s">
        <v>102</v>
      </c>
      <c r="BN50" s="547" t="s">
        <v>102</v>
      </c>
      <c r="BO50" s="547" t="s">
        <v>102</v>
      </c>
      <c r="BP50" s="547" t="s">
        <v>102</v>
      </c>
      <c r="BQ50" s="547" t="s">
        <v>102</v>
      </c>
      <c r="BR50" s="547" t="s">
        <v>102</v>
      </c>
      <c r="BS50" s="547" t="s">
        <v>102</v>
      </c>
      <c r="BT50" s="547" t="s">
        <v>102</v>
      </c>
      <c r="BU50" s="547" t="s">
        <v>102</v>
      </c>
      <c r="BV50" s="547" t="s">
        <v>102</v>
      </c>
      <c r="BW50" s="547" t="s">
        <v>102</v>
      </c>
      <c r="BX50" s="547" t="s">
        <v>102</v>
      </c>
      <c r="BY50" s="547" t="s">
        <v>102</v>
      </c>
      <c r="BZ50" s="547" t="s">
        <v>102</v>
      </c>
      <c r="CA50" s="547" t="s">
        <v>102</v>
      </c>
      <c r="CB50" s="547" t="s">
        <v>102</v>
      </c>
      <c r="CC50" s="547" t="s">
        <v>102</v>
      </c>
      <c r="CD50" s="547" t="s">
        <v>102</v>
      </c>
      <c r="CE50" s="547" t="s">
        <v>102</v>
      </c>
      <c r="CF50" s="547" t="s">
        <v>102</v>
      </c>
      <c r="CG50" s="547" t="s">
        <v>102</v>
      </c>
      <c r="CH50" s="547" t="s">
        <v>102</v>
      </c>
      <c r="CI50" s="547" t="s">
        <v>102</v>
      </c>
      <c r="CJ50" s="547" t="s">
        <v>102</v>
      </c>
      <c r="CK50" s="547" t="s">
        <v>102</v>
      </c>
      <c r="CL50" s="547" t="s">
        <v>102</v>
      </c>
      <c r="CM50" s="547" t="s">
        <v>102</v>
      </c>
      <c r="CN50" s="547" t="s">
        <v>102</v>
      </c>
      <c r="CO50" s="547" t="s">
        <v>102</v>
      </c>
      <c r="CP50" s="547" t="s">
        <v>102</v>
      </c>
      <c r="CQ50" s="547" t="s">
        <v>102</v>
      </c>
      <c r="CR50" s="547" t="s">
        <v>102</v>
      </c>
      <c r="CS50" s="547" t="s">
        <v>102</v>
      </c>
      <c r="CT50" s="547" t="s">
        <v>102</v>
      </c>
      <c r="CU50" s="547" t="s">
        <v>102</v>
      </c>
      <c r="CV50" s="547" t="s">
        <v>102</v>
      </c>
      <c r="CW50" s="547" t="s">
        <v>102</v>
      </c>
      <c r="CX50" s="547" t="s">
        <v>102</v>
      </c>
      <c r="CY50" s="547" t="s">
        <v>102</v>
      </c>
      <c r="CZ50" s="547" t="s">
        <v>102</v>
      </c>
      <c r="DA50" s="547" t="s">
        <v>102</v>
      </c>
      <c r="DB50" s="547" t="s">
        <v>102</v>
      </c>
      <c r="DC50" s="547" t="s">
        <v>102</v>
      </c>
      <c r="DD50" s="547" t="s">
        <v>102</v>
      </c>
      <c r="DE50" s="547" t="s">
        <v>102</v>
      </c>
      <c r="DF50" s="547" t="s">
        <v>102</v>
      </c>
      <c r="DG50" s="547" t="s">
        <v>102</v>
      </c>
      <c r="DH50" s="547" t="s">
        <v>102</v>
      </c>
      <c r="DI50" s="547" t="s">
        <v>102</v>
      </c>
      <c r="DJ50" s="547" t="s">
        <v>102</v>
      </c>
      <c r="DK50" s="547" t="s">
        <v>102</v>
      </c>
      <c r="DL50" s="547" t="s">
        <v>102</v>
      </c>
      <c r="DM50" s="547" t="s">
        <v>102</v>
      </c>
      <c r="DN50" s="547" t="s">
        <v>102</v>
      </c>
      <c r="DO50" s="547" t="s">
        <v>102</v>
      </c>
      <c r="DP50" s="547" t="s">
        <v>102</v>
      </c>
      <c r="DQ50" s="547" t="s">
        <v>102</v>
      </c>
      <c r="DR50" s="547" t="s">
        <v>102</v>
      </c>
      <c r="DS50" s="547" t="s">
        <v>102</v>
      </c>
      <c r="DT50" s="547" t="s">
        <v>102</v>
      </c>
      <c r="DU50" s="547" t="s">
        <v>102</v>
      </c>
      <c r="DV50" s="547" t="s">
        <v>102</v>
      </c>
      <c r="DW50" s="547" t="s">
        <v>102</v>
      </c>
      <c r="DX50" s="547" t="s">
        <v>102</v>
      </c>
      <c r="DY50" s="547" t="s">
        <v>102</v>
      </c>
      <c r="DZ50" s="547" t="s">
        <v>102</v>
      </c>
      <c r="EA50" s="547" t="s">
        <v>102</v>
      </c>
      <c r="EB50" s="547" t="s">
        <v>102</v>
      </c>
      <c r="EC50" s="547" t="s">
        <v>102</v>
      </c>
      <c r="ED50" s="547" t="s">
        <v>102</v>
      </c>
      <c r="EE50" s="547" t="s">
        <v>102</v>
      </c>
      <c r="EF50" s="547" t="s">
        <v>102</v>
      </c>
      <c r="EG50" s="547" t="s">
        <v>102</v>
      </c>
      <c r="EH50" s="547" t="s">
        <v>102</v>
      </c>
      <c r="EI50" s="547" t="s">
        <v>102</v>
      </c>
      <c r="EJ50" s="547" t="s">
        <v>102</v>
      </c>
      <c r="EK50" s="547" t="s">
        <v>102</v>
      </c>
      <c r="EL50" s="547" t="s">
        <v>102</v>
      </c>
      <c r="EM50" s="547" t="s">
        <v>102</v>
      </c>
      <c r="EN50" s="547" t="s">
        <v>102</v>
      </c>
      <c r="EO50" s="547" t="s">
        <v>102</v>
      </c>
      <c r="EP50" s="547" t="s">
        <v>102</v>
      </c>
      <c r="EQ50" s="547" t="s">
        <v>102</v>
      </c>
      <c r="ER50" s="547" t="s">
        <v>102</v>
      </c>
      <c r="ES50" s="547" t="s">
        <v>102</v>
      </c>
      <c r="ET50" s="547" t="s">
        <v>102</v>
      </c>
      <c r="EU50" s="547" t="s">
        <v>102</v>
      </c>
      <c r="EV50" s="547" t="s">
        <v>102</v>
      </c>
      <c r="EW50" s="547" t="s">
        <v>102</v>
      </c>
      <c r="EX50" s="547" t="s">
        <v>102</v>
      </c>
      <c r="EY50" s="547" t="s">
        <v>102</v>
      </c>
      <c r="EZ50" s="547" t="s">
        <v>102</v>
      </c>
      <c r="FA50" s="547" t="s">
        <v>102</v>
      </c>
      <c r="FB50" s="547" t="s">
        <v>102</v>
      </c>
      <c r="FC50" s="547" t="s">
        <v>102</v>
      </c>
      <c r="FD50" s="547" t="s">
        <v>102</v>
      </c>
      <c r="FE50" s="547" t="s">
        <v>102</v>
      </c>
      <c r="FF50" s="547" t="s">
        <v>102</v>
      </c>
      <c r="FG50" s="547" t="s">
        <v>102</v>
      </c>
      <c r="FH50" s="547" t="s">
        <v>102</v>
      </c>
      <c r="FI50" s="547" t="s">
        <v>102</v>
      </c>
      <c r="FJ50" s="547" t="s">
        <v>102</v>
      </c>
      <c r="FK50" s="547" t="s">
        <v>102</v>
      </c>
      <c r="FL50" s="547" t="s">
        <v>102</v>
      </c>
      <c r="FM50" s="547" t="s">
        <v>102</v>
      </c>
      <c r="FN50" s="547" t="s">
        <v>102</v>
      </c>
      <c r="FO50" s="547" t="s">
        <v>102</v>
      </c>
    </row>
    <row r="51" spans="1:171" x14ac:dyDescent="0.15">
      <c r="A51" s="547">
        <v>3048964</v>
      </c>
      <c r="B51" s="547">
        <v>0</v>
      </c>
      <c r="C51" s="547" t="s">
        <v>102</v>
      </c>
      <c r="D51" s="547" t="s">
        <v>102</v>
      </c>
      <c r="E51" s="547" t="s">
        <v>102</v>
      </c>
      <c r="F51" s="547" t="s">
        <v>102</v>
      </c>
      <c r="G51" s="547" t="s">
        <v>102</v>
      </c>
      <c r="H51" s="547" t="s">
        <v>102</v>
      </c>
      <c r="I51" s="547" t="s">
        <v>102</v>
      </c>
      <c r="J51" s="547" t="s">
        <v>102</v>
      </c>
      <c r="K51" s="547" t="s">
        <v>102</v>
      </c>
      <c r="L51" s="547" t="s">
        <v>102</v>
      </c>
      <c r="M51" s="547" t="s">
        <v>102</v>
      </c>
      <c r="N51" s="547" t="s">
        <v>102</v>
      </c>
      <c r="O51" s="547" t="s">
        <v>102</v>
      </c>
      <c r="P51" s="547" t="s">
        <v>102</v>
      </c>
      <c r="Q51" s="547" t="s">
        <v>102</v>
      </c>
      <c r="R51" s="547" t="s">
        <v>102</v>
      </c>
      <c r="S51" s="547" t="s">
        <v>102</v>
      </c>
      <c r="T51" s="547" t="s">
        <v>102</v>
      </c>
      <c r="U51" s="547" t="s">
        <v>102</v>
      </c>
      <c r="V51" s="547" t="s">
        <v>102</v>
      </c>
      <c r="W51" s="547" t="s">
        <v>102</v>
      </c>
      <c r="X51" s="547" t="s">
        <v>102</v>
      </c>
      <c r="Y51" s="547" t="s">
        <v>102</v>
      </c>
      <c r="Z51" s="547" t="s">
        <v>102</v>
      </c>
      <c r="AA51" s="547" t="s">
        <v>102</v>
      </c>
      <c r="AB51" s="547" t="s">
        <v>102</v>
      </c>
      <c r="AC51" s="547" t="s">
        <v>102</v>
      </c>
      <c r="AD51" s="547" t="s">
        <v>102</v>
      </c>
      <c r="AE51" s="547" t="s">
        <v>102</v>
      </c>
      <c r="AF51" s="547" t="s">
        <v>102</v>
      </c>
      <c r="AG51" s="547" t="s">
        <v>102</v>
      </c>
      <c r="AH51" s="547" t="s">
        <v>102</v>
      </c>
      <c r="AI51" s="547" t="s">
        <v>102</v>
      </c>
      <c r="AJ51" s="547" t="s">
        <v>102</v>
      </c>
      <c r="AK51" s="547" t="s">
        <v>102</v>
      </c>
      <c r="AL51" s="547" t="s">
        <v>102</v>
      </c>
      <c r="AM51" s="547" t="s">
        <v>102</v>
      </c>
      <c r="AN51" s="547" t="s">
        <v>102</v>
      </c>
      <c r="AO51" s="547" t="s">
        <v>102</v>
      </c>
      <c r="AP51" s="547" t="s">
        <v>102</v>
      </c>
      <c r="AQ51" s="547" t="s">
        <v>102</v>
      </c>
      <c r="AR51" s="547" t="s">
        <v>102</v>
      </c>
      <c r="AS51" s="547" t="s">
        <v>102</v>
      </c>
      <c r="AT51" s="547" t="s">
        <v>102</v>
      </c>
      <c r="AU51" s="547" t="s">
        <v>102</v>
      </c>
      <c r="AV51" s="547" t="s">
        <v>102</v>
      </c>
      <c r="AW51" s="547" t="s">
        <v>102</v>
      </c>
      <c r="AX51" s="547" t="s">
        <v>102</v>
      </c>
      <c r="AY51" s="547" t="s">
        <v>102</v>
      </c>
      <c r="AZ51" s="547" t="s">
        <v>102</v>
      </c>
      <c r="BA51" s="547" t="s">
        <v>102</v>
      </c>
      <c r="BB51" s="547" t="s">
        <v>102</v>
      </c>
      <c r="BC51" s="547" t="s">
        <v>102</v>
      </c>
      <c r="BD51" s="547" t="s">
        <v>102</v>
      </c>
      <c r="BE51" s="547" t="s">
        <v>102</v>
      </c>
      <c r="BF51" s="547" t="s">
        <v>102</v>
      </c>
      <c r="BG51" s="547" t="s">
        <v>102</v>
      </c>
      <c r="BH51" s="547" t="s">
        <v>102</v>
      </c>
      <c r="BI51" s="547" t="s">
        <v>102</v>
      </c>
      <c r="BJ51" s="547" t="s">
        <v>102</v>
      </c>
      <c r="BK51" s="547" t="s">
        <v>102</v>
      </c>
      <c r="BL51" s="547" t="s">
        <v>102</v>
      </c>
      <c r="BM51" s="547" t="s">
        <v>102</v>
      </c>
      <c r="BN51" s="547" t="s">
        <v>102</v>
      </c>
      <c r="BO51" s="547" t="s">
        <v>102</v>
      </c>
      <c r="BP51" s="547" t="s">
        <v>102</v>
      </c>
      <c r="BQ51" s="547" t="s">
        <v>102</v>
      </c>
      <c r="BR51" s="547" t="s">
        <v>102</v>
      </c>
      <c r="BS51" s="547" t="s">
        <v>102</v>
      </c>
      <c r="BT51" s="547" t="s">
        <v>102</v>
      </c>
      <c r="BU51" s="547" t="s">
        <v>102</v>
      </c>
      <c r="BV51" s="547" t="s">
        <v>102</v>
      </c>
      <c r="BW51" s="547" t="s">
        <v>102</v>
      </c>
      <c r="BX51" s="547" t="s">
        <v>102</v>
      </c>
      <c r="BY51" s="547" t="s">
        <v>102</v>
      </c>
      <c r="BZ51" s="547" t="s">
        <v>102</v>
      </c>
      <c r="CA51" s="547" t="s">
        <v>102</v>
      </c>
      <c r="CB51" s="547" t="s">
        <v>102</v>
      </c>
      <c r="CC51" s="547" t="s">
        <v>102</v>
      </c>
      <c r="CD51" s="547" t="s">
        <v>102</v>
      </c>
      <c r="CE51" s="547" t="s">
        <v>102</v>
      </c>
      <c r="CF51" s="547" t="s">
        <v>102</v>
      </c>
      <c r="CG51" s="547" t="s">
        <v>102</v>
      </c>
      <c r="CH51" s="547" t="s">
        <v>102</v>
      </c>
      <c r="CI51" s="547" t="s">
        <v>102</v>
      </c>
      <c r="CJ51" s="547" t="s">
        <v>102</v>
      </c>
      <c r="CK51" s="547" t="s">
        <v>102</v>
      </c>
      <c r="CL51" s="547" t="s">
        <v>102</v>
      </c>
      <c r="CM51" s="547" t="s">
        <v>102</v>
      </c>
      <c r="CN51" s="547" t="s">
        <v>102</v>
      </c>
      <c r="CO51" s="547" t="s">
        <v>102</v>
      </c>
      <c r="CP51" s="547" t="s">
        <v>102</v>
      </c>
      <c r="CQ51" s="547" t="s">
        <v>102</v>
      </c>
      <c r="CR51" s="547" t="s">
        <v>102</v>
      </c>
      <c r="CS51" s="547" t="s">
        <v>102</v>
      </c>
      <c r="CT51" s="547" t="s">
        <v>102</v>
      </c>
      <c r="CU51" s="547" t="s">
        <v>102</v>
      </c>
      <c r="CV51" s="547" t="s">
        <v>102</v>
      </c>
      <c r="CW51" s="547" t="s">
        <v>102</v>
      </c>
      <c r="CX51" s="547" t="s">
        <v>102</v>
      </c>
      <c r="CY51" s="547" t="s">
        <v>102</v>
      </c>
      <c r="CZ51" s="547" t="s">
        <v>102</v>
      </c>
      <c r="DA51" s="547" t="s">
        <v>102</v>
      </c>
      <c r="DB51" s="547" t="s">
        <v>102</v>
      </c>
      <c r="DC51" s="547" t="s">
        <v>102</v>
      </c>
      <c r="DD51" s="547" t="s">
        <v>102</v>
      </c>
      <c r="DE51" s="547" t="s">
        <v>102</v>
      </c>
      <c r="DF51" s="547" t="s">
        <v>102</v>
      </c>
      <c r="DG51" s="547" t="s">
        <v>102</v>
      </c>
      <c r="DH51" s="547" t="s">
        <v>102</v>
      </c>
      <c r="DI51" s="547" t="s">
        <v>102</v>
      </c>
      <c r="DJ51" s="547" t="s">
        <v>102</v>
      </c>
      <c r="DK51" s="547" t="s">
        <v>102</v>
      </c>
      <c r="DL51" s="547" t="s">
        <v>102</v>
      </c>
      <c r="DM51" s="547" t="s">
        <v>102</v>
      </c>
      <c r="DN51" s="547" t="s">
        <v>102</v>
      </c>
      <c r="DO51" s="547" t="s">
        <v>102</v>
      </c>
      <c r="DP51" s="547" t="s">
        <v>102</v>
      </c>
      <c r="DQ51" s="547" t="s">
        <v>102</v>
      </c>
      <c r="DR51" s="547" t="s">
        <v>102</v>
      </c>
      <c r="DS51" s="547" t="s">
        <v>102</v>
      </c>
      <c r="DT51" s="547" t="s">
        <v>102</v>
      </c>
      <c r="DU51" s="547" t="s">
        <v>102</v>
      </c>
      <c r="DV51" s="547" t="s">
        <v>102</v>
      </c>
      <c r="DW51" s="547" t="s">
        <v>102</v>
      </c>
      <c r="DX51" s="547" t="s">
        <v>102</v>
      </c>
      <c r="DY51" s="547" t="s">
        <v>102</v>
      </c>
      <c r="DZ51" s="547" t="s">
        <v>102</v>
      </c>
      <c r="EA51" s="547" t="s">
        <v>102</v>
      </c>
      <c r="EB51" s="547" t="s">
        <v>102</v>
      </c>
      <c r="EC51" s="547" t="s">
        <v>102</v>
      </c>
      <c r="ED51" s="547" t="s">
        <v>102</v>
      </c>
      <c r="EE51" s="547" t="s">
        <v>102</v>
      </c>
      <c r="EF51" s="547" t="s">
        <v>102</v>
      </c>
      <c r="EG51" s="547" t="s">
        <v>102</v>
      </c>
      <c r="EH51" s="547" t="s">
        <v>102</v>
      </c>
      <c r="EI51" s="547" t="s">
        <v>102</v>
      </c>
      <c r="EJ51" s="547" t="s">
        <v>102</v>
      </c>
      <c r="EK51" s="547" t="s">
        <v>102</v>
      </c>
      <c r="EL51" s="547" t="s">
        <v>102</v>
      </c>
      <c r="EM51" s="547" t="s">
        <v>102</v>
      </c>
      <c r="EN51" s="547" t="s">
        <v>102</v>
      </c>
      <c r="EO51" s="547" t="s">
        <v>102</v>
      </c>
      <c r="EP51" s="547" t="s">
        <v>102</v>
      </c>
      <c r="EQ51" s="547" t="s">
        <v>102</v>
      </c>
      <c r="ER51" s="547" t="s">
        <v>102</v>
      </c>
      <c r="ES51" s="547" t="s">
        <v>102</v>
      </c>
      <c r="ET51" s="547" t="s">
        <v>102</v>
      </c>
      <c r="EU51" s="547" t="s">
        <v>102</v>
      </c>
      <c r="EV51" s="547" t="s">
        <v>102</v>
      </c>
      <c r="EW51" s="547" t="s">
        <v>102</v>
      </c>
      <c r="EX51" s="547" t="s">
        <v>102</v>
      </c>
      <c r="EY51" s="547" t="s">
        <v>102</v>
      </c>
      <c r="EZ51" s="547" t="s">
        <v>102</v>
      </c>
      <c r="FA51" s="547" t="s">
        <v>102</v>
      </c>
      <c r="FB51" s="547" t="s">
        <v>102</v>
      </c>
      <c r="FC51" s="547" t="s">
        <v>102</v>
      </c>
      <c r="FD51" s="547" t="s">
        <v>102</v>
      </c>
      <c r="FE51" s="547" t="s">
        <v>102</v>
      </c>
      <c r="FF51" s="547" t="s">
        <v>102</v>
      </c>
      <c r="FG51" s="547" t="s">
        <v>102</v>
      </c>
      <c r="FH51" s="547" t="s">
        <v>102</v>
      </c>
      <c r="FI51" s="547" t="s">
        <v>102</v>
      </c>
      <c r="FJ51" s="547" t="s">
        <v>102</v>
      </c>
      <c r="FK51" s="547" t="s">
        <v>102</v>
      </c>
      <c r="FL51" s="547" t="s">
        <v>102</v>
      </c>
      <c r="FM51" s="547" t="s">
        <v>102</v>
      </c>
      <c r="FN51" s="547" t="s">
        <v>102</v>
      </c>
      <c r="FO51" s="547" t="s">
        <v>102</v>
      </c>
    </row>
    <row r="52" spans="1:171" x14ac:dyDescent="0.15">
      <c r="A52" s="547">
        <v>3025254</v>
      </c>
      <c r="B52" s="547">
        <v>0</v>
      </c>
      <c r="C52" s="547" t="s">
        <v>102</v>
      </c>
      <c r="D52" s="547" t="s">
        <v>102</v>
      </c>
      <c r="E52" s="547" t="s">
        <v>102</v>
      </c>
      <c r="F52" s="547" t="s">
        <v>102</v>
      </c>
      <c r="G52" s="547" t="s">
        <v>102</v>
      </c>
      <c r="H52" s="547" t="s">
        <v>102</v>
      </c>
      <c r="I52" s="547" t="s">
        <v>102</v>
      </c>
      <c r="J52" s="547" t="s">
        <v>102</v>
      </c>
      <c r="K52" s="547" t="s">
        <v>102</v>
      </c>
      <c r="L52" s="547" t="s">
        <v>102</v>
      </c>
      <c r="M52" s="547" t="s">
        <v>102</v>
      </c>
      <c r="N52" s="547" t="s">
        <v>102</v>
      </c>
      <c r="O52" s="547" t="s">
        <v>102</v>
      </c>
      <c r="P52" s="547" t="s">
        <v>102</v>
      </c>
      <c r="Q52" s="547" t="s">
        <v>102</v>
      </c>
      <c r="R52" s="547" t="s">
        <v>102</v>
      </c>
      <c r="S52" s="547" t="s">
        <v>102</v>
      </c>
      <c r="T52" s="547" t="s">
        <v>102</v>
      </c>
      <c r="U52" s="547" t="s">
        <v>102</v>
      </c>
      <c r="V52" s="547" t="s">
        <v>102</v>
      </c>
      <c r="W52" s="547" t="s">
        <v>102</v>
      </c>
      <c r="X52" s="547" t="s">
        <v>102</v>
      </c>
      <c r="Y52" s="547" t="s">
        <v>102</v>
      </c>
      <c r="Z52" s="547" t="s">
        <v>102</v>
      </c>
      <c r="AA52" s="547" t="s">
        <v>102</v>
      </c>
      <c r="AB52" s="547" t="s">
        <v>102</v>
      </c>
      <c r="AC52" s="547" t="s">
        <v>102</v>
      </c>
      <c r="AD52" s="547" t="s">
        <v>102</v>
      </c>
      <c r="AE52" s="547" t="s">
        <v>102</v>
      </c>
      <c r="AF52" s="547" t="s">
        <v>102</v>
      </c>
      <c r="AG52" s="547" t="s">
        <v>102</v>
      </c>
      <c r="AH52" s="547" t="s">
        <v>102</v>
      </c>
      <c r="AI52" s="547" t="s">
        <v>102</v>
      </c>
      <c r="AJ52" s="547" t="s">
        <v>102</v>
      </c>
      <c r="AK52" s="547" t="s">
        <v>102</v>
      </c>
      <c r="AL52" s="547" t="s">
        <v>102</v>
      </c>
      <c r="AM52" s="547" t="s">
        <v>102</v>
      </c>
      <c r="AN52" s="547" t="s">
        <v>102</v>
      </c>
      <c r="AO52" s="547" t="s">
        <v>102</v>
      </c>
      <c r="AP52" s="547" t="s">
        <v>102</v>
      </c>
      <c r="AQ52" s="547" t="s">
        <v>102</v>
      </c>
      <c r="AR52" s="547" t="s">
        <v>102</v>
      </c>
      <c r="AS52" s="547" t="s">
        <v>102</v>
      </c>
      <c r="AT52" s="547" t="s">
        <v>102</v>
      </c>
      <c r="AU52" s="547" t="s">
        <v>102</v>
      </c>
      <c r="AV52" s="547" t="s">
        <v>102</v>
      </c>
      <c r="AW52" s="547" t="s">
        <v>102</v>
      </c>
      <c r="AX52" s="547" t="s">
        <v>102</v>
      </c>
      <c r="AY52" s="547" t="s">
        <v>102</v>
      </c>
      <c r="AZ52" s="547" t="s">
        <v>102</v>
      </c>
      <c r="BA52" s="547" t="s">
        <v>102</v>
      </c>
      <c r="BB52" s="547" t="s">
        <v>102</v>
      </c>
      <c r="BC52" s="547" t="s">
        <v>102</v>
      </c>
      <c r="BD52" s="547" t="s">
        <v>102</v>
      </c>
      <c r="BE52" s="547" t="s">
        <v>102</v>
      </c>
      <c r="BF52" s="547" t="s">
        <v>102</v>
      </c>
      <c r="BG52" s="547" t="s">
        <v>102</v>
      </c>
      <c r="BH52" s="547" t="s">
        <v>102</v>
      </c>
      <c r="BI52" s="547" t="s">
        <v>102</v>
      </c>
      <c r="BJ52" s="547" t="s">
        <v>102</v>
      </c>
      <c r="BK52" s="547" t="s">
        <v>102</v>
      </c>
      <c r="BL52" s="547" t="s">
        <v>102</v>
      </c>
      <c r="BM52" s="547" t="s">
        <v>102</v>
      </c>
      <c r="BN52" s="547" t="s">
        <v>102</v>
      </c>
      <c r="BO52" s="547" t="s">
        <v>102</v>
      </c>
      <c r="BP52" s="547" t="s">
        <v>102</v>
      </c>
      <c r="BQ52" s="547" t="s">
        <v>102</v>
      </c>
      <c r="BR52" s="547" t="s">
        <v>102</v>
      </c>
      <c r="BS52" s="547" t="s">
        <v>102</v>
      </c>
      <c r="BT52" s="547" t="s">
        <v>102</v>
      </c>
      <c r="BU52" s="547" t="s">
        <v>102</v>
      </c>
      <c r="BV52" s="547" t="s">
        <v>102</v>
      </c>
      <c r="BW52" s="547" t="s">
        <v>102</v>
      </c>
      <c r="BX52" s="547" t="s">
        <v>102</v>
      </c>
      <c r="BY52" s="547" t="s">
        <v>102</v>
      </c>
      <c r="BZ52" s="547" t="s">
        <v>102</v>
      </c>
      <c r="CA52" s="547" t="s">
        <v>102</v>
      </c>
      <c r="CB52" s="547" t="s">
        <v>102</v>
      </c>
      <c r="CC52" s="547" t="s">
        <v>102</v>
      </c>
      <c r="CD52" s="547" t="s">
        <v>102</v>
      </c>
      <c r="CE52" s="547" t="s">
        <v>102</v>
      </c>
      <c r="CF52" s="547" t="s">
        <v>102</v>
      </c>
      <c r="CG52" s="547" t="s">
        <v>102</v>
      </c>
      <c r="CH52" s="547" t="s">
        <v>102</v>
      </c>
      <c r="CI52" s="547" t="s">
        <v>102</v>
      </c>
      <c r="CJ52" s="547" t="s">
        <v>102</v>
      </c>
      <c r="CK52" s="547" t="s">
        <v>102</v>
      </c>
      <c r="CL52" s="547" t="s">
        <v>102</v>
      </c>
      <c r="CM52" s="547" t="s">
        <v>102</v>
      </c>
      <c r="CN52" s="547" t="s">
        <v>102</v>
      </c>
      <c r="CO52" s="547" t="s">
        <v>102</v>
      </c>
      <c r="CP52" s="547" t="s">
        <v>102</v>
      </c>
      <c r="CQ52" s="547" t="s">
        <v>102</v>
      </c>
      <c r="CR52" s="547" t="s">
        <v>102</v>
      </c>
      <c r="CS52" s="547" t="s">
        <v>102</v>
      </c>
      <c r="CT52" s="547" t="s">
        <v>102</v>
      </c>
      <c r="CU52" s="547" t="s">
        <v>102</v>
      </c>
      <c r="CV52" s="547" t="s">
        <v>102</v>
      </c>
      <c r="CW52" s="547" t="s">
        <v>102</v>
      </c>
      <c r="CX52" s="547" t="s">
        <v>102</v>
      </c>
      <c r="CY52" s="547" t="s">
        <v>102</v>
      </c>
      <c r="CZ52" s="547" t="s">
        <v>102</v>
      </c>
      <c r="DA52" s="547" t="s">
        <v>102</v>
      </c>
      <c r="DB52" s="547" t="s">
        <v>102</v>
      </c>
      <c r="DC52" s="547" t="s">
        <v>102</v>
      </c>
      <c r="DD52" s="547" t="s">
        <v>102</v>
      </c>
      <c r="DE52" s="547" t="s">
        <v>102</v>
      </c>
      <c r="DF52" s="547" t="s">
        <v>102</v>
      </c>
      <c r="DG52" s="547" t="s">
        <v>102</v>
      </c>
      <c r="DH52" s="547" t="s">
        <v>102</v>
      </c>
      <c r="DI52" s="547" t="s">
        <v>102</v>
      </c>
      <c r="DJ52" s="547" t="s">
        <v>102</v>
      </c>
      <c r="DK52" s="547" t="s">
        <v>102</v>
      </c>
      <c r="DL52" s="547" t="s">
        <v>102</v>
      </c>
      <c r="DM52" s="547" t="s">
        <v>102</v>
      </c>
      <c r="DN52" s="547" t="s">
        <v>102</v>
      </c>
      <c r="DO52" s="547" t="s">
        <v>102</v>
      </c>
      <c r="DP52" s="547" t="s">
        <v>102</v>
      </c>
      <c r="DQ52" s="547" t="s">
        <v>102</v>
      </c>
      <c r="DR52" s="547" t="s">
        <v>102</v>
      </c>
      <c r="DS52" s="547" t="s">
        <v>102</v>
      </c>
      <c r="DT52" s="547" t="s">
        <v>102</v>
      </c>
      <c r="DU52" s="547" t="s">
        <v>102</v>
      </c>
      <c r="DV52" s="547" t="s">
        <v>102</v>
      </c>
      <c r="DW52" s="547" t="s">
        <v>102</v>
      </c>
      <c r="DX52" s="547" t="s">
        <v>102</v>
      </c>
      <c r="DY52" s="547" t="s">
        <v>102</v>
      </c>
      <c r="DZ52" s="547" t="s">
        <v>102</v>
      </c>
      <c r="EA52" s="547" t="s">
        <v>102</v>
      </c>
      <c r="EB52" s="547" t="s">
        <v>102</v>
      </c>
      <c r="EC52" s="547" t="s">
        <v>102</v>
      </c>
      <c r="ED52" s="547" t="s">
        <v>102</v>
      </c>
      <c r="EE52" s="547" t="s">
        <v>102</v>
      </c>
      <c r="EF52" s="547" t="s">
        <v>102</v>
      </c>
      <c r="EG52" s="547" t="s">
        <v>102</v>
      </c>
      <c r="EH52" s="547" t="s">
        <v>102</v>
      </c>
      <c r="EI52" s="547" t="s">
        <v>102</v>
      </c>
      <c r="EJ52" s="547" t="s">
        <v>102</v>
      </c>
      <c r="EK52" s="547" t="s">
        <v>102</v>
      </c>
      <c r="EL52" s="547" t="s">
        <v>102</v>
      </c>
      <c r="EM52" s="547" t="s">
        <v>102</v>
      </c>
      <c r="EN52" s="547" t="s">
        <v>102</v>
      </c>
      <c r="EO52" s="547" t="s">
        <v>102</v>
      </c>
      <c r="EP52" s="547" t="s">
        <v>102</v>
      </c>
      <c r="EQ52" s="547" t="s">
        <v>102</v>
      </c>
      <c r="ER52" s="547" t="s">
        <v>102</v>
      </c>
      <c r="ES52" s="547" t="s">
        <v>102</v>
      </c>
      <c r="ET52" s="547" t="s">
        <v>102</v>
      </c>
      <c r="EU52" s="547" t="s">
        <v>102</v>
      </c>
      <c r="EV52" s="547" t="s">
        <v>102</v>
      </c>
      <c r="EW52" s="547" t="s">
        <v>102</v>
      </c>
      <c r="EX52" s="547" t="s">
        <v>102</v>
      </c>
      <c r="EY52" s="547" t="s">
        <v>102</v>
      </c>
      <c r="EZ52" s="547" t="s">
        <v>102</v>
      </c>
      <c r="FA52" s="547" t="s">
        <v>102</v>
      </c>
      <c r="FB52" s="547" t="s">
        <v>102</v>
      </c>
      <c r="FC52" s="547" t="s">
        <v>102</v>
      </c>
      <c r="FD52" s="547" t="s">
        <v>102</v>
      </c>
      <c r="FE52" s="547" t="s">
        <v>102</v>
      </c>
      <c r="FF52" s="547" t="s">
        <v>102</v>
      </c>
      <c r="FG52" s="547" t="s">
        <v>102</v>
      </c>
      <c r="FH52" s="547" t="s">
        <v>102</v>
      </c>
      <c r="FI52" s="547" t="s">
        <v>102</v>
      </c>
      <c r="FJ52" s="547" t="s">
        <v>102</v>
      </c>
      <c r="FK52" s="547" t="s">
        <v>102</v>
      </c>
      <c r="FL52" s="547" t="s">
        <v>102</v>
      </c>
      <c r="FM52" s="547" t="s">
        <v>102</v>
      </c>
      <c r="FN52" s="547" t="s">
        <v>102</v>
      </c>
      <c r="FO52" s="547" t="s">
        <v>102</v>
      </c>
    </row>
    <row r="53" spans="1:171" x14ac:dyDescent="0.15">
      <c r="A53" s="547">
        <v>3025254</v>
      </c>
      <c r="B53" s="547">
        <v>0</v>
      </c>
      <c r="C53" s="547" t="s">
        <v>102</v>
      </c>
      <c r="D53" s="547" t="s">
        <v>102</v>
      </c>
      <c r="E53" s="547" t="s">
        <v>102</v>
      </c>
      <c r="F53" s="547" t="s">
        <v>102</v>
      </c>
      <c r="G53" s="547" t="s">
        <v>102</v>
      </c>
      <c r="H53" s="547" t="s">
        <v>102</v>
      </c>
      <c r="I53" s="547" t="s">
        <v>102</v>
      </c>
      <c r="J53" s="547" t="s">
        <v>102</v>
      </c>
      <c r="K53" s="547" t="s">
        <v>102</v>
      </c>
      <c r="L53" s="547" t="s">
        <v>102</v>
      </c>
      <c r="M53" s="547" t="s">
        <v>102</v>
      </c>
      <c r="N53" s="547" t="s">
        <v>102</v>
      </c>
      <c r="O53" s="547" t="s">
        <v>102</v>
      </c>
      <c r="P53" s="547" t="s">
        <v>102</v>
      </c>
      <c r="Q53" s="547" t="s">
        <v>102</v>
      </c>
      <c r="R53" s="547" t="s">
        <v>102</v>
      </c>
      <c r="S53" s="547" t="s">
        <v>102</v>
      </c>
      <c r="T53" s="547" t="s">
        <v>102</v>
      </c>
      <c r="U53" s="547" t="s">
        <v>102</v>
      </c>
      <c r="V53" s="547" t="s">
        <v>102</v>
      </c>
      <c r="W53" s="547" t="s">
        <v>102</v>
      </c>
      <c r="X53" s="547" t="s">
        <v>102</v>
      </c>
      <c r="Y53" s="547" t="s">
        <v>102</v>
      </c>
      <c r="Z53" s="547" t="s">
        <v>102</v>
      </c>
      <c r="AA53" s="547" t="s">
        <v>102</v>
      </c>
      <c r="AB53" s="547" t="s">
        <v>102</v>
      </c>
      <c r="AC53" s="547" t="s">
        <v>102</v>
      </c>
      <c r="AD53" s="547" t="s">
        <v>102</v>
      </c>
      <c r="AE53" s="547" t="s">
        <v>102</v>
      </c>
      <c r="AF53" s="547" t="s">
        <v>102</v>
      </c>
      <c r="AG53" s="547" t="s">
        <v>102</v>
      </c>
      <c r="AH53" s="547" t="s">
        <v>102</v>
      </c>
      <c r="AI53" s="547" t="s">
        <v>102</v>
      </c>
      <c r="AJ53" s="547" t="s">
        <v>102</v>
      </c>
      <c r="AK53" s="547" t="s">
        <v>102</v>
      </c>
      <c r="AL53" s="547" t="s">
        <v>102</v>
      </c>
      <c r="AM53" s="547" t="s">
        <v>102</v>
      </c>
      <c r="AN53" s="547" t="s">
        <v>102</v>
      </c>
      <c r="AO53" s="547" t="s">
        <v>102</v>
      </c>
      <c r="AP53" s="547" t="s">
        <v>102</v>
      </c>
      <c r="AQ53" s="547" t="s">
        <v>102</v>
      </c>
      <c r="AR53" s="547" t="s">
        <v>102</v>
      </c>
      <c r="AS53" s="547" t="s">
        <v>102</v>
      </c>
      <c r="AT53" s="547" t="s">
        <v>102</v>
      </c>
      <c r="AU53" s="547" t="s">
        <v>102</v>
      </c>
      <c r="AV53" s="547" t="s">
        <v>102</v>
      </c>
      <c r="AW53" s="547" t="s">
        <v>102</v>
      </c>
      <c r="AX53" s="547" t="s">
        <v>102</v>
      </c>
      <c r="AY53" s="547" t="s">
        <v>102</v>
      </c>
      <c r="AZ53" s="547" t="s">
        <v>102</v>
      </c>
      <c r="BA53" s="547" t="s">
        <v>102</v>
      </c>
      <c r="BB53" s="547" t="s">
        <v>102</v>
      </c>
      <c r="BC53" s="547" t="s">
        <v>102</v>
      </c>
      <c r="BD53" s="547" t="s">
        <v>102</v>
      </c>
      <c r="BE53" s="547" t="s">
        <v>102</v>
      </c>
      <c r="BF53" s="547" t="s">
        <v>102</v>
      </c>
      <c r="BG53" s="547" t="s">
        <v>102</v>
      </c>
      <c r="BH53" s="547" t="s">
        <v>102</v>
      </c>
      <c r="BI53" s="547" t="s">
        <v>102</v>
      </c>
      <c r="BJ53" s="547" t="s">
        <v>102</v>
      </c>
      <c r="BK53" s="547" t="s">
        <v>102</v>
      </c>
      <c r="BL53" s="547" t="s">
        <v>102</v>
      </c>
      <c r="BM53" s="547" t="s">
        <v>102</v>
      </c>
      <c r="BN53" s="547" t="s">
        <v>102</v>
      </c>
      <c r="BO53" s="547" t="s">
        <v>102</v>
      </c>
      <c r="BP53" s="547" t="s">
        <v>102</v>
      </c>
      <c r="BQ53" s="547" t="s">
        <v>102</v>
      </c>
      <c r="BR53" s="547" t="s">
        <v>102</v>
      </c>
      <c r="BS53" s="547" t="s">
        <v>102</v>
      </c>
      <c r="BT53" s="547" t="s">
        <v>102</v>
      </c>
      <c r="BU53" s="547" t="s">
        <v>102</v>
      </c>
      <c r="BV53" s="547" t="s">
        <v>102</v>
      </c>
      <c r="BW53" s="547" t="s">
        <v>102</v>
      </c>
      <c r="BX53" s="547" t="s">
        <v>102</v>
      </c>
      <c r="BY53" s="547" t="s">
        <v>102</v>
      </c>
      <c r="BZ53" s="547" t="s">
        <v>102</v>
      </c>
      <c r="CA53" s="547" t="s">
        <v>102</v>
      </c>
      <c r="CB53" s="547" t="s">
        <v>102</v>
      </c>
      <c r="CC53" s="547" t="s">
        <v>102</v>
      </c>
      <c r="CD53" s="547" t="s">
        <v>102</v>
      </c>
      <c r="CE53" s="547" t="s">
        <v>102</v>
      </c>
      <c r="CF53" s="547" t="s">
        <v>102</v>
      </c>
      <c r="CG53" s="547" t="s">
        <v>102</v>
      </c>
      <c r="CH53" s="547" t="s">
        <v>102</v>
      </c>
      <c r="CI53" s="547" t="s">
        <v>102</v>
      </c>
      <c r="CJ53" s="547" t="s">
        <v>102</v>
      </c>
      <c r="CK53" s="547" t="s">
        <v>102</v>
      </c>
      <c r="CL53" s="547" t="s">
        <v>102</v>
      </c>
      <c r="CM53" s="547" t="s">
        <v>102</v>
      </c>
      <c r="CN53" s="547" t="s">
        <v>102</v>
      </c>
      <c r="CO53" s="547" t="s">
        <v>102</v>
      </c>
      <c r="CP53" s="547" t="s">
        <v>102</v>
      </c>
      <c r="CQ53" s="547" t="s">
        <v>102</v>
      </c>
      <c r="CR53" s="547" t="s">
        <v>102</v>
      </c>
      <c r="CS53" s="547" t="s">
        <v>102</v>
      </c>
      <c r="CT53" s="547" t="s">
        <v>102</v>
      </c>
      <c r="CU53" s="547" t="s">
        <v>102</v>
      </c>
      <c r="CV53" s="547" t="s">
        <v>102</v>
      </c>
      <c r="CW53" s="547" t="s">
        <v>102</v>
      </c>
      <c r="CX53" s="547" t="s">
        <v>102</v>
      </c>
      <c r="CY53" s="547" t="s">
        <v>102</v>
      </c>
      <c r="CZ53" s="547" t="s">
        <v>102</v>
      </c>
      <c r="DA53" s="547" t="s">
        <v>102</v>
      </c>
      <c r="DB53" s="547" t="s">
        <v>102</v>
      </c>
      <c r="DC53" s="547" t="s">
        <v>102</v>
      </c>
      <c r="DD53" s="547" t="s">
        <v>102</v>
      </c>
      <c r="DE53" s="547" t="s">
        <v>102</v>
      </c>
      <c r="DF53" s="547" t="s">
        <v>102</v>
      </c>
      <c r="DG53" s="547" t="s">
        <v>102</v>
      </c>
      <c r="DH53" s="547" t="s">
        <v>102</v>
      </c>
      <c r="DI53" s="547" t="s">
        <v>102</v>
      </c>
      <c r="DJ53" s="547" t="s">
        <v>102</v>
      </c>
      <c r="DK53" s="547" t="s">
        <v>102</v>
      </c>
      <c r="DL53" s="547" t="s">
        <v>102</v>
      </c>
      <c r="DM53" s="547" t="s">
        <v>102</v>
      </c>
      <c r="DN53" s="547" t="s">
        <v>102</v>
      </c>
      <c r="DO53" s="547" t="s">
        <v>102</v>
      </c>
      <c r="DP53" s="547" t="s">
        <v>102</v>
      </c>
      <c r="DQ53" s="547" t="s">
        <v>102</v>
      </c>
      <c r="DR53" s="547" t="s">
        <v>102</v>
      </c>
      <c r="DS53" s="547" t="s">
        <v>102</v>
      </c>
      <c r="DT53" s="547" t="s">
        <v>102</v>
      </c>
      <c r="DU53" s="547" t="s">
        <v>102</v>
      </c>
      <c r="DV53" s="547" t="s">
        <v>102</v>
      </c>
      <c r="DW53" s="547" t="s">
        <v>102</v>
      </c>
      <c r="DX53" s="547" t="s">
        <v>102</v>
      </c>
      <c r="DY53" s="547" t="s">
        <v>102</v>
      </c>
      <c r="DZ53" s="547" t="s">
        <v>102</v>
      </c>
      <c r="EA53" s="547" t="s">
        <v>102</v>
      </c>
      <c r="EB53" s="547" t="s">
        <v>102</v>
      </c>
      <c r="EC53" s="547" t="s">
        <v>102</v>
      </c>
      <c r="ED53" s="547" t="s">
        <v>102</v>
      </c>
      <c r="EE53" s="547" t="s">
        <v>102</v>
      </c>
      <c r="EF53" s="547" t="s">
        <v>102</v>
      </c>
      <c r="EG53" s="547" t="s">
        <v>102</v>
      </c>
      <c r="EH53" s="547" t="s">
        <v>102</v>
      </c>
      <c r="EI53" s="547" t="s">
        <v>102</v>
      </c>
      <c r="EJ53" s="547" t="s">
        <v>102</v>
      </c>
      <c r="EK53" s="547" t="s">
        <v>102</v>
      </c>
      <c r="EL53" s="547" t="s">
        <v>102</v>
      </c>
      <c r="EM53" s="547" t="s">
        <v>102</v>
      </c>
      <c r="EN53" s="547" t="s">
        <v>102</v>
      </c>
      <c r="EO53" s="547" t="s">
        <v>102</v>
      </c>
      <c r="EP53" s="547" t="s">
        <v>102</v>
      </c>
      <c r="EQ53" s="547" t="s">
        <v>102</v>
      </c>
      <c r="ER53" s="547" t="s">
        <v>102</v>
      </c>
      <c r="ES53" s="547" t="s">
        <v>102</v>
      </c>
      <c r="ET53" s="547" t="s">
        <v>102</v>
      </c>
      <c r="EU53" s="547" t="s">
        <v>102</v>
      </c>
      <c r="EV53" s="547" t="s">
        <v>102</v>
      </c>
      <c r="EW53" s="547" t="s">
        <v>102</v>
      </c>
      <c r="EX53" s="547" t="s">
        <v>102</v>
      </c>
      <c r="EY53" s="547" t="s">
        <v>102</v>
      </c>
      <c r="EZ53" s="547" t="s">
        <v>102</v>
      </c>
      <c r="FA53" s="547" t="s">
        <v>102</v>
      </c>
      <c r="FB53" s="547" t="s">
        <v>102</v>
      </c>
      <c r="FC53" s="547" t="s">
        <v>102</v>
      </c>
      <c r="FD53" s="547" t="s">
        <v>102</v>
      </c>
      <c r="FE53" s="547" t="s">
        <v>102</v>
      </c>
      <c r="FF53" s="547" t="s">
        <v>102</v>
      </c>
      <c r="FG53" s="547" t="s">
        <v>102</v>
      </c>
      <c r="FH53" s="547" t="s">
        <v>102</v>
      </c>
      <c r="FI53" s="547" t="s">
        <v>102</v>
      </c>
      <c r="FJ53" s="547" t="s">
        <v>102</v>
      </c>
      <c r="FK53" s="547" t="s">
        <v>102</v>
      </c>
      <c r="FL53" s="547" t="s">
        <v>102</v>
      </c>
      <c r="FM53" s="547" t="s">
        <v>102</v>
      </c>
      <c r="FN53" s="547" t="s">
        <v>102</v>
      </c>
      <c r="FO53" s="547" t="s">
        <v>102</v>
      </c>
    </row>
    <row r="54" spans="1:171" x14ac:dyDescent="0.15">
      <c r="A54" s="547">
        <v>3001591</v>
      </c>
      <c r="B54" s="547">
        <v>0</v>
      </c>
      <c r="C54" s="547" t="s">
        <v>102</v>
      </c>
      <c r="D54" s="547" t="s">
        <v>102</v>
      </c>
      <c r="E54" s="547" t="s">
        <v>102</v>
      </c>
      <c r="F54" s="547" t="s">
        <v>102</v>
      </c>
      <c r="G54" s="547" t="s">
        <v>102</v>
      </c>
      <c r="H54" s="547" t="s">
        <v>102</v>
      </c>
      <c r="I54" s="547" t="s">
        <v>102</v>
      </c>
      <c r="J54" s="547" t="s">
        <v>102</v>
      </c>
      <c r="K54" s="547" t="s">
        <v>102</v>
      </c>
      <c r="L54" s="547" t="s">
        <v>102</v>
      </c>
      <c r="M54" s="547" t="s">
        <v>102</v>
      </c>
      <c r="N54" s="547" t="s">
        <v>102</v>
      </c>
      <c r="O54" s="547" t="s">
        <v>102</v>
      </c>
      <c r="P54" s="547" t="s">
        <v>102</v>
      </c>
      <c r="Q54" s="547" t="s">
        <v>102</v>
      </c>
      <c r="R54" s="547" t="s">
        <v>102</v>
      </c>
      <c r="S54" s="547" t="s">
        <v>102</v>
      </c>
      <c r="T54" s="547" t="s">
        <v>102</v>
      </c>
      <c r="U54" s="547" t="s">
        <v>102</v>
      </c>
      <c r="V54" s="547" t="s">
        <v>102</v>
      </c>
      <c r="W54" s="547" t="s">
        <v>102</v>
      </c>
      <c r="X54" s="547" t="s">
        <v>102</v>
      </c>
      <c r="Y54" s="547" t="s">
        <v>102</v>
      </c>
      <c r="Z54" s="547" t="s">
        <v>102</v>
      </c>
      <c r="AA54" s="547" t="s">
        <v>102</v>
      </c>
      <c r="AB54" s="547" t="s">
        <v>102</v>
      </c>
      <c r="AC54" s="547" t="s">
        <v>102</v>
      </c>
      <c r="AD54" s="547" t="s">
        <v>102</v>
      </c>
      <c r="AE54" s="547" t="s">
        <v>102</v>
      </c>
      <c r="AF54" s="547" t="s">
        <v>102</v>
      </c>
      <c r="AG54" s="547" t="s">
        <v>102</v>
      </c>
      <c r="AH54" s="547" t="s">
        <v>102</v>
      </c>
      <c r="AI54" s="547" t="s">
        <v>102</v>
      </c>
      <c r="AJ54" s="547" t="s">
        <v>102</v>
      </c>
      <c r="AK54" s="547" t="s">
        <v>102</v>
      </c>
      <c r="AL54" s="547" t="s">
        <v>102</v>
      </c>
      <c r="AM54" s="547" t="s">
        <v>102</v>
      </c>
      <c r="AN54" s="547" t="s">
        <v>102</v>
      </c>
      <c r="AO54" s="547" t="s">
        <v>102</v>
      </c>
      <c r="AP54" s="547" t="s">
        <v>102</v>
      </c>
      <c r="AQ54" s="547" t="s">
        <v>102</v>
      </c>
      <c r="AR54" s="547" t="s">
        <v>102</v>
      </c>
      <c r="AS54" s="547" t="s">
        <v>102</v>
      </c>
      <c r="AT54" s="547" t="s">
        <v>102</v>
      </c>
      <c r="AU54" s="547" t="s">
        <v>102</v>
      </c>
      <c r="AV54" s="547" t="s">
        <v>102</v>
      </c>
      <c r="AW54" s="547" t="s">
        <v>102</v>
      </c>
      <c r="AX54" s="547" t="s">
        <v>102</v>
      </c>
      <c r="AY54" s="547" t="s">
        <v>102</v>
      </c>
      <c r="AZ54" s="547" t="s">
        <v>102</v>
      </c>
      <c r="BA54" s="547" t="s">
        <v>102</v>
      </c>
      <c r="BB54" s="547" t="s">
        <v>102</v>
      </c>
      <c r="BC54" s="547" t="s">
        <v>102</v>
      </c>
      <c r="BD54" s="547" t="s">
        <v>102</v>
      </c>
      <c r="BE54" s="547" t="s">
        <v>102</v>
      </c>
      <c r="BF54" s="547" t="s">
        <v>102</v>
      </c>
      <c r="BG54" s="547" t="s">
        <v>102</v>
      </c>
      <c r="BH54" s="547" t="s">
        <v>102</v>
      </c>
      <c r="BI54" s="547" t="s">
        <v>102</v>
      </c>
      <c r="BJ54" s="547" t="s">
        <v>102</v>
      </c>
      <c r="BK54" s="547" t="s">
        <v>102</v>
      </c>
      <c r="BL54" s="547" t="s">
        <v>102</v>
      </c>
      <c r="BM54" s="547" t="s">
        <v>102</v>
      </c>
      <c r="BN54" s="547" t="s">
        <v>102</v>
      </c>
      <c r="BO54" s="547" t="s">
        <v>102</v>
      </c>
      <c r="BP54" s="547" t="s">
        <v>102</v>
      </c>
      <c r="BQ54" s="547" t="s">
        <v>102</v>
      </c>
      <c r="BR54" s="547" t="s">
        <v>102</v>
      </c>
      <c r="BS54" s="547" t="s">
        <v>102</v>
      </c>
      <c r="BT54" s="547" t="s">
        <v>102</v>
      </c>
      <c r="BU54" s="547" t="s">
        <v>102</v>
      </c>
      <c r="BV54" s="547" t="s">
        <v>102</v>
      </c>
      <c r="BW54" s="547" t="s">
        <v>102</v>
      </c>
      <c r="BX54" s="547" t="s">
        <v>102</v>
      </c>
      <c r="BY54" s="547" t="s">
        <v>102</v>
      </c>
      <c r="BZ54" s="547" t="s">
        <v>102</v>
      </c>
      <c r="CA54" s="547" t="s">
        <v>102</v>
      </c>
      <c r="CB54" s="547" t="s">
        <v>102</v>
      </c>
      <c r="CC54" s="547" t="s">
        <v>102</v>
      </c>
      <c r="CD54" s="547" t="s">
        <v>102</v>
      </c>
      <c r="CE54" s="547" t="s">
        <v>102</v>
      </c>
      <c r="CF54" s="547" t="s">
        <v>102</v>
      </c>
      <c r="CG54" s="547" t="s">
        <v>102</v>
      </c>
      <c r="CH54" s="547" t="s">
        <v>102</v>
      </c>
      <c r="CI54" s="547" t="s">
        <v>102</v>
      </c>
      <c r="CJ54" s="547" t="s">
        <v>102</v>
      </c>
      <c r="CK54" s="547" t="s">
        <v>102</v>
      </c>
      <c r="CL54" s="547" t="s">
        <v>102</v>
      </c>
      <c r="CM54" s="547" t="s">
        <v>102</v>
      </c>
      <c r="CN54" s="547" t="s">
        <v>102</v>
      </c>
      <c r="CO54" s="547" t="s">
        <v>102</v>
      </c>
      <c r="CP54" s="547" t="s">
        <v>102</v>
      </c>
      <c r="CQ54" s="547" t="s">
        <v>102</v>
      </c>
      <c r="CR54" s="547" t="s">
        <v>102</v>
      </c>
      <c r="CS54" s="547" t="s">
        <v>102</v>
      </c>
      <c r="CT54" s="547" t="s">
        <v>102</v>
      </c>
      <c r="CU54" s="547" t="s">
        <v>102</v>
      </c>
      <c r="CV54" s="547" t="s">
        <v>102</v>
      </c>
      <c r="CW54" s="547" t="s">
        <v>102</v>
      </c>
      <c r="CX54" s="547" t="s">
        <v>102</v>
      </c>
      <c r="CY54" s="547" t="s">
        <v>102</v>
      </c>
      <c r="CZ54" s="547" t="s">
        <v>102</v>
      </c>
      <c r="DA54" s="547" t="s">
        <v>102</v>
      </c>
      <c r="DB54" s="547" t="s">
        <v>102</v>
      </c>
      <c r="DC54" s="547" t="s">
        <v>102</v>
      </c>
      <c r="DD54" s="547" t="s">
        <v>102</v>
      </c>
      <c r="DE54" s="547" t="s">
        <v>102</v>
      </c>
      <c r="DF54" s="547" t="s">
        <v>102</v>
      </c>
      <c r="DG54" s="547" t="s">
        <v>102</v>
      </c>
      <c r="DH54" s="547" t="s">
        <v>102</v>
      </c>
      <c r="DI54" s="547" t="s">
        <v>102</v>
      </c>
      <c r="DJ54" s="547" t="s">
        <v>102</v>
      </c>
      <c r="DK54" s="547" t="s">
        <v>102</v>
      </c>
      <c r="DL54" s="547" t="s">
        <v>102</v>
      </c>
      <c r="DM54" s="547" t="s">
        <v>102</v>
      </c>
      <c r="DN54" s="547" t="s">
        <v>102</v>
      </c>
      <c r="DO54" s="547" t="s">
        <v>102</v>
      </c>
      <c r="DP54" s="547" t="s">
        <v>102</v>
      </c>
      <c r="DQ54" s="547" t="s">
        <v>102</v>
      </c>
      <c r="DR54" s="547" t="s">
        <v>102</v>
      </c>
      <c r="DS54" s="547" t="s">
        <v>102</v>
      </c>
      <c r="DT54" s="547" t="s">
        <v>102</v>
      </c>
      <c r="DU54" s="547" t="s">
        <v>102</v>
      </c>
      <c r="DV54" s="547" t="s">
        <v>102</v>
      </c>
      <c r="DW54" s="547" t="s">
        <v>102</v>
      </c>
      <c r="DX54" s="547" t="s">
        <v>102</v>
      </c>
      <c r="DY54" s="547" t="s">
        <v>102</v>
      </c>
      <c r="DZ54" s="547" t="s">
        <v>102</v>
      </c>
      <c r="EA54" s="547" t="s">
        <v>102</v>
      </c>
      <c r="EB54" s="547" t="s">
        <v>102</v>
      </c>
      <c r="EC54" s="547" t="s">
        <v>102</v>
      </c>
      <c r="ED54" s="547" t="s">
        <v>102</v>
      </c>
      <c r="EE54" s="547" t="s">
        <v>102</v>
      </c>
      <c r="EF54" s="547" t="s">
        <v>102</v>
      </c>
      <c r="EG54" s="547" t="s">
        <v>102</v>
      </c>
      <c r="EH54" s="547" t="s">
        <v>102</v>
      </c>
      <c r="EI54" s="547" t="s">
        <v>102</v>
      </c>
      <c r="EJ54" s="547" t="s">
        <v>102</v>
      </c>
      <c r="EK54" s="547" t="s">
        <v>102</v>
      </c>
      <c r="EL54" s="547" t="s">
        <v>102</v>
      </c>
      <c r="EM54" s="547" t="s">
        <v>102</v>
      </c>
      <c r="EN54" s="547" t="s">
        <v>102</v>
      </c>
      <c r="EO54" s="547" t="s">
        <v>102</v>
      </c>
      <c r="EP54" s="547" t="s">
        <v>102</v>
      </c>
      <c r="EQ54" s="547" t="s">
        <v>102</v>
      </c>
      <c r="ER54" s="547" t="s">
        <v>102</v>
      </c>
      <c r="ES54" s="547" t="s">
        <v>102</v>
      </c>
      <c r="ET54" s="547" t="s">
        <v>102</v>
      </c>
      <c r="EU54" s="547" t="s">
        <v>102</v>
      </c>
      <c r="EV54" s="547" t="s">
        <v>102</v>
      </c>
      <c r="EW54" s="547" t="s">
        <v>102</v>
      </c>
      <c r="EX54" s="547" t="s">
        <v>102</v>
      </c>
      <c r="EY54" s="547" t="s">
        <v>102</v>
      </c>
      <c r="EZ54" s="547" t="s">
        <v>102</v>
      </c>
      <c r="FA54" s="547" t="s">
        <v>102</v>
      </c>
      <c r="FB54" s="547" t="s">
        <v>102</v>
      </c>
      <c r="FC54" s="547" t="s">
        <v>102</v>
      </c>
      <c r="FD54" s="547" t="s">
        <v>102</v>
      </c>
      <c r="FE54" s="547" t="s">
        <v>102</v>
      </c>
      <c r="FF54" s="547" t="s">
        <v>102</v>
      </c>
      <c r="FG54" s="547" t="s">
        <v>102</v>
      </c>
      <c r="FH54" s="547" t="s">
        <v>102</v>
      </c>
      <c r="FI54" s="547" t="s">
        <v>102</v>
      </c>
      <c r="FJ54" s="547" t="s">
        <v>102</v>
      </c>
      <c r="FK54" s="547" t="s">
        <v>102</v>
      </c>
      <c r="FL54" s="547" t="s">
        <v>102</v>
      </c>
      <c r="FM54" s="547" t="s">
        <v>102</v>
      </c>
      <c r="FN54" s="547" t="s">
        <v>102</v>
      </c>
      <c r="FO54" s="547" t="s">
        <v>102</v>
      </c>
    </row>
    <row r="55" spans="1:171" x14ac:dyDescent="0.15">
      <c r="A55" s="547">
        <v>3001591</v>
      </c>
      <c r="B55" s="547">
        <v>0</v>
      </c>
      <c r="C55" s="547" t="s">
        <v>102</v>
      </c>
      <c r="D55" s="547" t="s">
        <v>102</v>
      </c>
      <c r="E55" s="547" t="s">
        <v>102</v>
      </c>
      <c r="F55" s="547" t="s">
        <v>102</v>
      </c>
      <c r="G55" s="547" t="s">
        <v>102</v>
      </c>
      <c r="H55" s="547" t="s">
        <v>102</v>
      </c>
      <c r="I55" s="547" t="s">
        <v>102</v>
      </c>
      <c r="J55" s="547" t="s">
        <v>102</v>
      </c>
      <c r="K55" s="547" t="s">
        <v>102</v>
      </c>
      <c r="L55" s="547" t="s">
        <v>102</v>
      </c>
      <c r="M55" s="547" t="s">
        <v>102</v>
      </c>
      <c r="N55" s="547" t="s">
        <v>102</v>
      </c>
      <c r="O55" s="547" t="s">
        <v>102</v>
      </c>
      <c r="P55" s="547" t="s">
        <v>102</v>
      </c>
      <c r="Q55" s="547" t="s">
        <v>102</v>
      </c>
      <c r="R55" s="547" t="s">
        <v>102</v>
      </c>
      <c r="S55" s="547" t="s">
        <v>102</v>
      </c>
      <c r="T55" s="547" t="s">
        <v>102</v>
      </c>
      <c r="U55" s="547" t="s">
        <v>102</v>
      </c>
      <c r="V55" s="547" t="s">
        <v>102</v>
      </c>
      <c r="W55" s="547" t="s">
        <v>102</v>
      </c>
      <c r="X55" s="547" t="s">
        <v>102</v>
      </c>
      <c r="Y55" s="547" t="s">
        <v>102</v>
      </c>
      <c r="Z55" s="547" t="s">
        <v>102</v>
      </c>
      <c r="AA55" s="547" t="s">
        <v>102</v>
      </c>
      <c r="AB55" s="547" t="s">
        <v>102</v>
      </c>
      <c r="AC55" s="547" t="s">
        <v>102</v>
      </c>
      <c r="AD55" s="547" t="s">
        <v>102</v>
      </c>
      <c r="AE55" s="547" t="s">
        <v>102</v>
      </c>
      <c r="AF55" s="547" t="s">
        <v>102</v>
      </c>
      <c r="AG55" s="547" t="s">
        <v>102</v>
      </c>
      <c r="AH55" s="547" t="s">
        <v>102</v>
      </c>
      <c r="AI55" s="547" t="s">
        <v>102</v>
      </c>
      <c r="AJ55" s="547" t="s">
        <v>102</v>
      </c>
      <c r="AK55" s="547" t="s">
        <v>102</v>
      </c>
      <c r="AL55" s="547" t="s">
        <v>102</v>
      </c>
      <c r="AM55" s="547" t="s">
        <v>102</v>
      </c>
      <c r="AN55" s="547" t="s">
        <v>102</v>
      </c>
      <c r="AO55" s="547" t="s">
        <v>102</v>
      </c>
      <c r="AP55" s="547" t="s">
        <v>102</v>
      </c>
      <c r="AQ55" s="547" t="s">
        <v>102</v>
      </c>
      <c r="AR55" s="547" t="s">
        <v>102</v>
      </c>
      <c r="AS55" s="547" t="s">
        <v>102</v>
      </c>
      <c r="AT55" s="547" t="s">
        <v>102</v>
      </c>
      <c r="AU55" s="547" t="s">
        <v>102</v>
      </c>
      <c r="AV55" s="547" t="s">
        <v>102</v>
      </c>
      <c r="AW55" s="547" t="s">
        <v>102</v>
      </c>
      <c r="AX55" s="547" t="s">
        <v>102</v>
      </c>
      <c r="AY55" s="547" t="s">
        <v>102</v>
      </c>
      <c r="AZ55" s="547" t="s">
        <v>102</v>
      </c>
      <c r="BA55" s="547" t="s">
        <v>102</v>
      </c>
      <c r="BB55" s="547" t="s">
        <v>102</v>
      </c>
      <c r="BC55" s="547" t="s">
        <v>102</v>
      </c>
      <c r="BD55" s="547" t="s">
        <v>102</v>
      </c>
      <c r="BE55" s="547" t="s">
        <v>102</v>
      </c>
      <c r="BF55" s="547" t="s">
        <v>102</v>
      </c>
      <c r="BG55" s="547" t="s">
        <v>102</v>
      </c>
      <c r="BH55" s="547" t="s">
        <v>102</v>
      </c>
      <c r="BI55" s="547" t="s">
        <v>102</v>
      </c>
      <c r="BJ55" s="547" t="s">
        <v>102</v>
      </c>
      <c r="BK55" s="547" t="s">
        <v>102</v>
      </c>
      <c r="BL55" s="547" t="s">
        <v>102</v>
      </c>
      <c r="BM55" s="547" t="s">
        <v>102</v>
      </c>
      <c r="BN55" s="547" t="s">
        <v>102</v>
      </c>
      <c r="BO55" s="547" t="s">
        <v>102</v>
      </c>
      <c r="BP55" s="547" t="s">
        <v>102</v>
      </c>
      <c r="BQ55" s="547" t="s">
        <v>102</v>
      </c>
      <c r="BR55" s="547" t="s">
        <v>102</v>
      </c>
      <c r="BS55" s="547" t="s">
        <v>102</v>
      </c>
      <c r="BT55" s="547" t="s">
        <v>102</v>
      </c>
      <c r="BU55" s="547" t="s">
        <v>102</v>
      </c>
      <c r="BV55" s="547" t="s">
        <v>102</v>
      </c>
      <c r="BW55" s="547" t="s">
        <v>102</v>
      </c>
      <c r="BX55" s="547" t="s">
        <v>102</v>
      </c>
      <c r="BY55" s="547" t="s">
        <v>102</v>
      </c>
      <c r="BZ55" s="547" t="s">
        <v>102</v>
      </c>
      <c r="CA55" s="547" t="s">
        <v>102</v>
      </c>
      <c r="CB55" s="547" t="s">
        <v>102</v>
      </c>
      <c r="CC55" s="547" t="s">
        <v>102</v>
      </c>
      <c r="CD55" s="547" t="s">
        <v>102</v>
      </c>
      <c r="CE55" s="547" t="s">
        <v>102</v>
      </c>
      <c r="CF55" s="547" t="s">
        <v>102</v>
      </c>
      <c r="CG55" s="547" t="s">
        <v>102</v>
      </c>
      <c r="CH55" s="547" t="s">
        <v>102</v>
      </c>
      <c r="CI55" s="547" t="s">
        <v>102</v>
      </c>
      <c r="CJ55" s="547" t="s">
        <v>102</v>
      </c>
      <c r="CK55" s="547" t="s">
        <v>102</v>
      </c>
      <c r="CL55" s="547" t="s">
        <v>102</v>
      </c>
      <c r="CM55" s="547" t="s">
        <v>102</v>
      </c>
      <c r="CN55" s="547" t="s">
        <v>102</v>
      </c>
      <c r="CO55" s="547" t="s">
        <v>102</v>
      </c>
      <c r="CP55" s="547" t="s">
        <v>102</v>
      </c>
      <c r="CQ55" s="547" t="s">
        <v>102</v>
      </c>
      <c r="CR55" s="547" t="s">
        <v>102</v>
      </c>
      <c r="CS55" s="547" t="s">
        <v>102</v>
      </c>
      <c r="CT55" s="547" t="s">
        <v>102</v>
      </c>
      <c r="CU55" s="547" t="s">
        <v>102</v>
      </c>
      <c r="CV55" s="547" t="s">
        <v>102</v>
      </c>
      <c r="CW55" s="547" t="s">
        <v>102</v>
      </c>
      <c r="CX55" s="547" t="s">
        <v>102</v>
      </c>
      <c r="CY55" s="547" t="s">
        <v>102</v>
      </c>
      <c r="CZ55" s="547" t="s">
        <v>102</v>
      </c>
      <c r="DA55" s="547" t="s">
        <v>102</v>
      </c>
      <c r="DB55" s="547" t="s">
        <v>102</v>
      </c>
      <c r="DC55" s="547" t="s">
        <v>102</v>
      </c>
      <c r="DD55" s="547" t="s">
        <v>102</v>
      </c>
      <c r="DE55" s="547" t="s">
        <v>102</v>
      </c>
      <c r="DF55" s="547" t="s">
        <v>102</v>
      </c>
      <c r="DG55" s="547" t="s">
        <v>102</v>
      </c>
      <c r="DH55" s="547" t="s">
        <v>102</v>
      </c>
      <c r="DI55" s="547" t="s">
        <v>102</v>
      </c>
      <c r="DJ55" s="547" t="s">
        <v>102</v>
      </c>
      <c r="DK55" s="547" t="s">
        <v>102</v>
      </c>
      <c r="DL55" s="547" t="s">
        <v>102</v>
      </c>
      <c r="DM55" s="547" t="s">
        <v>102</v>
      </c>
      <c r="DN55" s="547" t="s">
        <v>102</v>
      </c>
      <c r="DO55" s="547" t="s">
        <v>102</v>
      </c>
      <c r="DP55" s="547" t="s">
        <v>102</v>
      </c>
      <c r="DQ55" s="547" t="s">
        <v>102</v>
      </c>
      <c r="DR55" s="547" t="s">
        <v>102</v>
      </c>
      <c r="DS55" s="547" t="s">
        <v>102</v>
      </c>
      <c r="DT55" s="547" t="s">
        <v>102</v>
      </c>
      <c r="DU55" s="547" t="s">
        <v>102</v>
      </c>
      <c r="DV55" s="547" t="s">
        <v>102</v>
      </c>
      <c r="DW55" s="547" t="s">
        <v>102</v>
      </c>
      <c r="DX55" s="547" t="s">
        <v>102</v>
      </c>
      <c r="DY55" s="547" t="s">
        <v>102</v>
      </c>
      <c r="DZ55" s="547" t="s">
        <v>102</v>
      </c>
      <c r="EA55" s="547" t="s">
        <v>102</v>
      </c>
      <c r="EB55" s="547" t="s">
        <v>102</v>
      </c>
      <c r="EC55" s="547" t="s">
        <v>102</v>
      </c>
      <c r="ED55" s="547" t="s">
        <v>102</v>
      </c>
      <c r="EE55" s="547" t="s">
        <v>102</v>
      </c>
      <c r="EF55" s="547" t="s">
        <v>102</v>
      </c>
      <c r="EG55" s="547" t="s">
        <v>102</v>
      </c>
      <c r="EH55" s="547" t="s">
        <v>102</v>
      </c>
      <c r="EI55" s="547" t="s">
        <v>102</v>
      </c>
      <c r="EJ55" s="547" t="s">
        <v>102</v>
      </c>
      <c r="EK55" s="547" t="s">
        <v>102</v>
      </c>
      <c r="EL55" s="547" t="s">
        <v>102</v>
      </c>
      <c r="EM55" s="547" t="s">
        <v>102</v>
      </c>
      <c r="EN55" s="547" t="s">
        <v>102</v>
      </c>
      <c r="EO55" s="547" t="s">
        <v>102</v>
      </c>
      <c r="EP55" s="547" t="s">
        <v>102</v>
      </c>
      <c r="EQ55" s="547" t="s">
        <v>102</v>
      </c>
      <c r="ER55" s="547" t="s">
        <v>102</v>
      </c>
      <c r="ES55" s="547" t="s">
        <v>102</v>
      </c>
      <c r="ET55" s="547" t="s">
        <v>102</v>
      </c>
      <c r="EU55" s="547" t="s">
        <v>102</v>
      </c>
      <c r="EV55" s="547" t="s">
        <v>102</v>
      </c>
      <c r="EW55" s="547" t="s">
        <v>102</v>
      </c>
      <c r="EX55" s="547" t="s">
        <v>102</v>
      </c>
      <c r="EY55" s="547" t="s">
        <v>102</v>
      </c>
      <c r="EZ55" s="547" t="s">
        <v>102</v>
      </c>
      <c r="FA55" s="547" t="s">
        <v>102</v>
      </c>
      <c r="FB55" s="547" t="s">
        <v>102</v>
      </c>
      <c r="FC55" s="547" t="s">
        <v>102</v>
      </c>
      <c r="FD55" s="547" t="s">
        <v>102</v>
      </c>
      <c r="FE55" s="547" t="s">
        <v>102</v>
      </c>
      <c r="FF55" s="547" t="s">
        <v>102</v>
      </c>
      <c r="FG55" s="547" t="s">
        <v>102</v>
      </c>
      <c r="FH55" s="547" t="s">
        <v>102</v>
      </c>
      <c r="FI55" s="547" t="s">
        <v>102</v>
      </c>
      <c r="FJ55" s="547" t="s">
        <v>102</v>
      </c>
      <c r="FK55" s="547" t="s">
        <v>102</v>
      </c>
      <c r="FL55" s="547" t="s">
        <v>102</v>
      </c>
      <c r="FM55" s="547" t="s">
        <v>102</v>
      </c>
      <c r="FN55" s="547" t="s">
        <v>102</v>
      </c>
      <c r="FO55" s="547" t="s">
        <v>102</v>
      </c>
    </row>
    <row r="56" spans="1:171" x14ac:dyDescent="0.15">
      <c r="A56" s="547">
        <v>2012400</v>
      </c>
      <c r="B56" s="547">
        <v>0</v>
      </c>
      <c r="C56" s="547" t="s">
        <v>102</v>
      </c>
      <c r="D56" s="547" t="s">
        <v>102</v>
      </c>
      <c r="E56" s="547" t="s">
        <v>102</v>
      </c>
      <c r="F56" s="547" t="s">
        <v>102</v>
      </c>
      <c r="G56" s="547" t="s">
        <v>102</v>
      </c>
      <c r="H56" s="547" t="s">
        <v>102</v>
      </c>
      <c r="I56" s="547" t="s">
        <v>102</v>
      </c>
      <c r="J56" s="547" t="s">
        <v>102</v>
      </c>
      <c r="K56" s="547" t="s">
        <v>102</v>
      </c>
      <c r="L56" s="547" t="s">
        <v>102</v>
      </c>
      <c r="M56" s="547" t="s">
        <v>102</v>
      </c>
      <c r="N56" s="547" t="s">
        <v>102</v>
      </c>
      <c r="O56" s="547" t="s">
        <v>102</v>
      </c>
      <c r="P56" s="547" t="s">
        <v>102</v>
      </c>
      <c r="Q56" s="547" t="s">
        <v>102</v>
      </c>
      <c r="R56" s="547" t="s">
        <v>102</v>
      </c>
      <c r="S56" s="547" t="s">
        <v>102</v>
      </c>
      <c r="T56" s="547" t="s">
        <v>102</v>
      </c>
      <c r="U56" s="547" t="s">
        <v>102</v>
      </c>
      <c r="V56" s="547" t="s">
        <v>102</v>
      </c>
      <c r="W56" s="547" t="s">
        <v>102</v>
      </c>
      <c r="X56" s="547" t="s">
        <v>102</v>
      </c>
      <c r="Y56" s="547" t="s">
        <v>102</v>
      </c>
      <c r="Z56" s="547" t="s">
        <v>102</v>
      </c>
      <c r="AA56" s="547" t="s">
        <v>102</v>
      </c>
      <c r="AB56" s="547" t="s">
        <v>102</v>
      </c>
      <c r="AC56" s="547" t="s">
        <v>102</v>
      </c>
      <c r="AD56" s="547" t="s">
        <v>102</v>
      </c>
      <c r="AE56" s="547" t="s">
        <v>102</v>
      </c>
      <c r="AF56" s="547" t="s">
        <v>102</v>
      </c>
      <c r="AG56" s="547" t="s">
        <v>102</v>
      </c>
      <c r="AH56" s="547" t="s">
        <v>102</v>
      </c>
      <c r="AI56" s="547" t="s">
        <v>102</v>
      </c>
      <c r="AJ56" s="547" t="s">
        <v>102</v>
      </c>
      <c r="AK56" s="547" t="s">
        <v>102</v>
      </c>
      <c r="AL56" s="547" t="s">
        <v>102</v>
      </c>
      <c r="AM56" s="547" t="s">
        <v>102</v>
      </c>
      <c r="AN56" s="547" t="s">
        <v>102</v>
      </c>
      <c r="AO56" s="547" t="s">
        <v>102</v>
      </c>
      <c r="AP56" s="547" t="s">
        <v>102</v>
      </c>
      <c r="AQ56" s="547" t="s">
        <v>102</v>
      </c>
      <c r="AR56" s="547" t="s">
        <v>102</v>
      </c>
      <c r="AS56" s="547" t="s">
        <v>102</v>
      </c>
      <c r="AT56" s="547" t="s">
        <v>102</v>
      </c>
      <c r="AU56" s="547" t="s">
        <v>102</v>
      </c>
      <c r="AV56" s="547" t="s">
        <v>102</v>
      </c>
      <c r="AW56" s="547" t="s">
        <v>102</v>
      </c>
      <c r="AX56" s="547" t="s">
        <v>102</v>
      </c>
      <c r="AY56" s="547" t="s">
        <v>102</v>
      </c>
      <c r="AZ56" s="547" t="s">
        <v>102</v>
      </c>
      <c r="BA56" s="547" t="s">
        <v>102</v>
      </c>
      <c r="BB56" s="547" t="s">
        <v>102</v>
      </c>
      <c r="BC56" s="547" t="s">
        <v>102</v>
      </c>
      <c r="BD56" s="547" t="s">
        <v>102</v>
      </c>
      <c r="BE56" s="547" t="s">
        <v>102</v>
      </c>
      <c r="BF56" s="547" t="s">
        <v>102</v>
      </c>
      <c r="BG56" s="547" t="s">
        <v>102</v>
      </c>
      <c r="BH56" s="547" t="s">
        <v>102</v>
      </c>
      <c r="BI56" s="547" t="s">
        <v>102</v>
      </c>
      <c r="BJ56" s="547" t="s">
        <v>102</v>
      </c>
      <c r="BK56" s="547" t="s">
        <v>102</v>
      </c>
      <c r="BL56" s="547" t="s">
        <v>102</v>
      </c>
      <c r="BM56" s="547" t="s">
        <v>102</v>
      </c>
      <c r="BN56" s="547" t="s">
        <v>102</v>
      </c>
      <c r="BO56" s="547" t="s">
        <v>102</v>
      </c>
      <c r="BP56" s="547" t="s">
        <v>102</v>
      </c>
      <c r="BQ56" s="547" t="s">
        <v>102</v>
      </c>
      <c r="BR56" s="547" t="s">
        <v>102</v>
      </c>
      <c r="BS56" s="547" t="s">
        <v>102</v>
      </c>
      <c r="BT56" s="547" t="s">
        <v>102</v>
      </c>
      <c r="BU56" s="547" t="s">
        <v>102</v>
      </c>
      <c r="BV56" s="547" t="s">
        <v>102</v>
      </c>
      <c r="BW56" s="547" t="s">
        <v>102</v>
      </c>
      <c r="BX56" s="547" t="s">
        <v>102</v>
      </c>
      <c r="BY56" s="547" t="s">
        <v>102</v>
      </c>
      <c r="BZ56" s="547" t="s">
        <v>102</v>
      </c>
      <c r="CA56" s="547" t="s">
        <v>102</v>
      </c>
      <c r="CB56" s="547" t="s">
        <v>102</v>
      </c>
      <c r="CC56" s="547" t="s">
        <v>102</v>
      </c>
      <c r="CD56" s="547" t="s">
        <v>102</v>
      </c>
      <c r="CE56" s="547" t="s">
        <v>102</v>
      </c>
      <c r="CF56" s="547" t="s">
        <v>102</v>
      </c>
      <c r="CG56" s="547" t="s">
        <v>102</v>
      </c>
      <c r="CH56" s="547" t="s">
        <v>102</v>
      </c>
      <c r="CI56" s="547" t="s">
        <v>102</v>
      </c>
      <c r="CJ56" s="547" t="s">
        <v>102</v>
      </c>
      <c r="CK56" s="547" t="s">
        <v>102</v>
      </c>
      <c r="CL56" s="547" t="s">
        <v>102</v>
      </c>
      <c r="CM56" s="547" t="s">
        <v>102</v>
      </c>
      <c r="CN56" s="547" t="s">
        <v>102</v>
      </c>
      <c r="CO56" s="547" t="s">
        <v>102</v>
      </c>
      <c r="CP56" s="547" t="s">
        <v>102</v>
      </c>
      <c r="CQ56" s="547" t="s">
        <v>102</v>
      </c>
      <c r="CR56" s="547" t="s">
        <v>102</v>
      </c>
      <c r="CS56" s="547" t="s">
        <v>102</v>
      </c>
      <c r="CT56" s="547" t="s">
        <v>102</v>
      </c>
      <c r="CU56" s="547" t="s">
        <v>102</v>
      </c>
      <c r="CV56" s="547" t="s">
        <v>102</v>
      </c>
      <c r="CW56" s="547" t="s">
        <v>102</v>
      </c>
      <c r="CX56" s="547" t="s">
        <v>102</v>
      </c>
      <c r="CY56" s="547" t="s">
        <v>102</v>
      </c>
      <c r="CZ56" s="547" t="s">
        <v>102</v>
      </c>
      <c r="DA56" s="547" t="s">
        <v>102</v>
      </c>
      <c r="DB56" s="547" t="s">
        <v>102</v>
      </c>
      <c r="DC56" s="547" t="s">
        <v>102</v>
      </c>
      <c r="DD56" s="547" t="s">
        <v>102</v>
      </c>
      <c r="DE56" s="547" t="s">
        <v>102</v>
      </c>
      <c r="DF56" s="547" t="s">
        <v>102</v>
      </c>
      <c r="DG56" s="547" t="s">
        <v>102</v>
      </c>
      <c r="DH56" s="547" t="s">
        <v>102</v>
      </c>
      <c r="DI56" s="547" t="s">
        <v>102</v>
      </c>
      <c r="DJ56" s="547" t="s">
        <v>102</v>
      </c>
      <c r="DK56" s="547" t="s">
        <v>102</v>
      </c>
      <c r="DL56" s="547" t="s">
        <v>102</v>
      </c>
      <c r="DM56" s="547" t="s">
        <v>102</v>
      </c>
      <c r="DN56" s="547" t="s">
        <v>102</v>
      </c>
      <c r="DO56" s="547" t="s">
        <v>102</v>
      </c>
      <c r="DP56" s="547" t="s">
        <v>102</v>
      </c>
      <c r="DQ56" s="547" t="s">
        <v>102</v>
      </c>
      <c r="DR56" s="547" t="s">
        <v>102</v>
      </c>
      <c r="DS56" s="547" t="s">
        <v>102</v>
      </c>
      <c r="DT56" s="547" t="s">
        <v>102</v>
      </c>
      <c r="DU56" s="547" t="s">
        <v>102</v>
      </c>
      <c r="DV56" s="547" t="s">
        <v>102</v>
      </c>
      <c r="DW56" s="547" t="s">
        <v>102</v>
      </c>
      <c r="DX56" s="547" t="s">
        <v>102</v>
      </c>
      <c r="DY56" s="547" t="s">
        <v>102</v>
      </c>
      <c r="DZ56" s="547" t="s">
        <v>102</v>
      </c>
      <c r="EA56" s="547" t="s">
        <v>102</v>
      </c>
      <c r="EB56" s="547" t="s">
        <v>102</v>
      </c>
      <c r="EC56" s="547" t="s">
        <v>102</v>
      </c>
      <c r="ED56" s="547" t="s">
        <v>102</v>
      </c>
      <c r="EE56" s="547" t="s">
        <v>102</v>
      </c>
      <c r="EF56" s="547" t="s">
        <v>102</v>
      </c>
      <c r="EG56" s="547" t="s">
        <v>102</v>
      </c>
      <c r="EH56" s="547" t="s">
        <v>102</v>
      </c>
      <c r="EI56" s="547" t="s">
        <v>102</v>
      </c>
      <c r="EJ56" s="547" t="s">
        <v>102</v>
      </c>
      <c r="EK56" s="547" t="s">
        <v>102</v>
      </c>
      <c r="EL56" s="547" t="s">
        <v>102</v>
      </c>
      <c r="EM56" s="547" t="s">
        <v>102</v>
      </c>
      <c r="EN56" s="547" t="s">
        <v>102</v>
      </c>
      <c r="EO56" s="547" t="s">
        <v>102</v>
      </c>
      <c r="EP56" s="547" t="s">
        <v>102</v>
      </c>
      <c r="EQ56" s="547" t="s">
        <v>102</v>
      </c>
      <c r="ER56" s="547" t="s">
        <v>102</v>
      </c>
      <c r="ES56" s="547" t="s">
        <v>102</v>
      </c>
      <c r="ET56" s="547" t="s">
        <v>102</v>
      </c>
      <c r="EU56" s="547" t="s">
        <v>102</v>
      </c>
      <c r="EV56" s="547" t="s">
        <v>102</v>
      </c>
      <c r="EW56" s="547" t="s">
        <v>102</v>
      </c>
      <c r="EX56" s="547" t="s">
        <v>102</v>
      </c>
      <c r="EY56" s="547" t="s">
        <v>102</v>
      </c>
      <c r="EZ56" s="547" t="s">
        <v>102</v>
      </c>
      <c r="FA56" s="547" t="s">
        <v>102</v>
      </c>
      <c r="FB56" s="547" t="s">
        <v>102</v>
      </c>
      <c r="FC56" s="547" t="s">
        <v>102</v>
      </c>
      <c r="FD56" s="547" t="s">
        <v>102</v>
      </c>
      <c r="FE56" s="547" t="s">
        <v>102</v>
      </c>
      <c r="FF56" s="547" t="s">
        <v>102</v>
      </c>
      <c r="FG56" s="547" t="s">
        <v>102</v>
      </c>
      <c r="FH56" s="547" t="s">
        <v>102</v>
      </c>
      <c r="FI56" s="547" t="s">
        <v>102</v>
      </c>
      <c r="FJ56" s="547" t="s">
        <v>102</v>
      </c>
      <c r="FK56" s="547" t="s">
        <v>102</v>
      </c>
      <c r="FL56" s="547" t="s">
        <v>102</v>
      </c>
      <c r="FM56" s="547" t="s">
        <v>102</v>
      </c>
      <c r="FN56" s="547" t="s">
        <v>102</v>
      </c>
      <c r="FO56" s="547" t="s">
        <v>102</v>
      </c>
    </row>
    <row r="57" spans="1:171" x14ac:dyDescent="0.15">
      <c r="A57" s="547">
        <v>2012400</v>
      </c>
      <c r="B57" s="547">
        <v>0</v>
      </c>
      <c r="C57" s="547" t="s">
        <v>102</v>
      </c>
      <c r="D57" s="547" t="s">
        <v>102</v>
      </c>
      <c r="E57" s="547" t="s">
        <v>102</v>
      </c>
      <c r="F57" s="547" t="s">
        <v>102</v>
      </c>
      <c r="G57" s="547" t="s">
        <v>102</v>
      </c>
      <c r="H57" s="547" t="s">
        <v>102</v>
      </c>
      <c r="I57" s="547" t="s">
        <v>102</v>
      </c>
      <c r="J57" s="547" t="s">
        <v>102</v>
      </c>
      <c r="K57" s="547" t="s">
        <v>102</v>
      </c>
      <c r="L57" s="547" t="s">
        <v>102</v>
      </c>
      <c r="M57" s="547" t="s">
        <v>102</v>
      </c>
      <c r="N57" s="547" t="s">
        <v>102</v>
      </c>
      <c r="O57" s="547" t="s">
        <v>102</v>
      </c>
      <c r="P57" s="547" t="s">
        <v>102</v>
      </c>
      <c r="Q57" s="547" t="s">
        <v>102</v>
      </c>
      <c r="R57" s="547" t="s">
        <v>102</v>
      </c>
      <c r="S57" s="547" t="s">
        <v>102</v>
      </c>
      <c r="T57" s="547" t="s">
        <v>102</v>
      </c>
      <c r="U57" s="547" t="s">
        <v>102</v>
      </c>
      <c r="V57" s="547" t="s">
        <v>102</v>
      </c>
      <c r="W57" s="547" t="s">
        <v>102</v>
      </c>
      <c r="X57" s="547" t="s">
        <v>102</v>
      </c>
      <c r="Y57" s="547" t="s">
        <v>102</v>
      </c>
      <c r="Z57" s="547" t="s">
        <v>102</v>
      </c>
      <c r="AA57" s="547" t="s">
        <v>102</v>
      </c>
      <c r="AB57" s="547" t="s">
        <v>102</v>
      </c>
      <c r="AC57" s="547" t="s">
        <v>102</v>
      </c>
      <c r="AD57" s="547" t="s">
        <v>102</v>
      </c>
      <c r="AE57" s="547" t="s">
        <v>102</v>
      </c>
      <c r="AF57" s="547" t="s">
        <v>102</v>
      </c>
      <c r="AG57" s="547" t="s">
        <v>102</v>
      </c>
      <c r="AH57" s="547" t="s">
        <v>102</v>
      </c>
      <c r="AI57" s="547" t="s">
        <v>102</v>
      </c>
      <c r="AJ57" s="547" t="s">
        <v>102</v>
      </c>
      <c r="AK57" s="547" t="s">
        <v>102</v>
      </c>
      <c r="AL57" s="547" t="s">
        <v>102</v>
      </c>
      <c r="AM57" s="547" t="s">
        <v>102</v>
      </c>
      <c r="AN57" s="547" t="s">
        <v>102</v>
      </c>
      <c r="AO57" s="547" t="s">
        <v>102</v>
      </c>
      <c r="AP57" s="547" t="s">
        <v>102</v>
      </c>
      <c r="AQ57" s="547" t="s">
        <v>102</v>
      </c>
      <c r="AR57" s="547" t="s">
        <v>102</v>
      </c>
      <c r="AS57" s="547" t="s">
        <v>102</v>
      </c>
      <c r="AT57" s="547" t="s">
        <v>102</v>
      </c>
      <c r="AU57" s="547" t="s">
        <v>102</v>
      </c>
      <c r="AV57" s="547" t="s">
        <v>102</v>
      </c>
      <c r="AW57" s="547" t="s">
        <v>102</v>
      </c>
      <c r="AX57" s="547" t="s">
        <v>102</v>
      </c>
      <c r="AY57" s="547" t="s">
        <v>102</v>
      </c>
      <c r="AZ57" s="547" t="s">
        <v>102</v>
      </c>
      <c r="BA57" s="547" t="s">
        <v>102</v>
      </c>
      <c r="BB57" s="547" t="s">
        <v>102</v>
      </c>
      <c r="BC57" s="547" t="s">
        <v>102</v>
      </c>
      <c r="BD57" s="547" t="s">
        <v>102</v>
      </c>
      <c r="BE57" s="547" t="s">
        <v>102</v>
      </c>
      <c r="BF57" s="547" t="s">
        <v>102</v>
      </c>
      <c r="BG57" s="547" t="s">
        <v>102</v>
      </c>
      <c r="BH57" s="547" t="s">
        <v>102</v>
      </c>
      <c r="BI57" s="547" t="s">
        <v>102</v>
      </c>
      <c r="BJ57" s="547" t="s">
        <v>102</v>
      </c>
      <c r="BK57" s="547" t="s">
        <v>102</v>
      </c>
      <c r="BL57" s="547" t="s">
        <v>102</v>
      </c>
      <c r="BM57" s="547" t="s">
        <v>102</v>
      </c>
      <c r="BN57" s="547" t="s">
        <v>102</v>
      </c>
      <c r="BO57" s="547" t="s">
        <v>102</v>
      </c>
      <c r="BP57" s="547" t="s">
        <v>102</v>
      </c>
      <c r="BQ57" s="547" t="s">
        <v>102</v>
      </c>
      <c r="BR57" s="547" t="s">
        <v>102</v>
      </c>
      <c r="BS57" s="547" t="s">
        <v>102</v>
      </c>
      <c r="BT57" s="547" t="s">
        <v>102</v>
      </c>
      <c r="BU57" s="547" t="s">
        <v>102</v>
      </c>
      <c r="BV57" s="547" t="s">
        <v>102</v>
      </c>
      <c r="BW57" s="547" t="s">
        <v>102</v>
      </c>
      <c r="BX57" s="547" t="s">
        <v>102</v>
      </c>
      <c r="BY57" s="547" t="s">
        <v>102</v>
      </c>
      <c r="BZ57" s="547" t="s">
        <v>102</v>
      </c>
      <c r="CA57" s="547" t="s">
        <v>102</v>
      </c>
      <c r="CB57" s="547" t="s">
        <v>102</v>
      </c>
      <c r="CC57" s="547" t="s">
        <v>102</v>
      </c>
      <c r="CD57" s="547" t="s">
        <v>102</v>
      </c>
      <c r="CE57" s="547" t="s">
        <v>102</v>
      </c>
      <c r="CF57" s="547" t="s">
        <v>102</v>
      </c>
      <c r="CG57" s="547" t="s">
        <v>102</v>
      </c>
      <c r="CH57" s="547" t="s">
        <v>102</v>
      </c>
      <c r="CI57" s="547" t="s">
        <v>102</v>
      </c>
      <c r="CJ57" s="547" t="s">
        <v>102</v>
      </c>
      <c r="CK57" s="547" t="s">
        <v>102</v>
      </c>
      <c r="CL57" s="547" t="s">
        <v>102</v>
      </c>
      <c r="CM57" s="547" t="s">
        <v>102</v>
      </c>
      <c r="CN57" s="547" t="s">
        <v>102</v>
      </c>
      <c r="CO57" s="547" t="s">
        <v>102</v>
      </c>
      <c r="CP57" s="547" t="s">
        <v>102</v>
      </c>
      <c r="CQ57" s="547" t="s">
        <v>102</v>
      </c>
      <c r="CR57" s="547" t="s">
        <v>102</v>
      </c>
      <c r="CS57" s="547" t="s">
        <v>102</v>
      </c>
      <c r="CT57" s="547" t="s">
        <v>102</v>
      </c>
      <c r="CU57" s="547" t="s">
        <v>102</v>
      </c>
      <c r="CV57" s="547" t="s">
        <v>102</v>
      </c>
      <c r="CW57" s="547" t="s">
        <v>102</v>
      </c>
      <c r="CX57" s="547" t="s">
        <v>102</v>
      </c>
      <c r="CY57" s="547" t="s">
        <v>102</v>
      </c>
      <c r="CZ57" s="547" t="s">
        <v>102</v>
      </c>
      <c r="DA57" s="547" t="s">
        <v>102</v>
      </c>
      <c r="DB57" s="547" t="s">
        <v>102</v>
      </c>
      <c r="DC57" s="547" t="s">
        <v>102</v>
      </c>
      <c r="DD57" s="547" t="s">
        <v>102</v>
      </c>
      <c r="DE57" s="547" t="s">
        <v>102</v>
      </c>
      <c r="DF57" s="547" t="s">
        <v>102</v>
      </c>
      <c r="DG57" s="547" t="s">
        <v>102</v>
      </c>
      <c r="DH57" s="547" t="s">
        <v>102</v>
      </c>
      <c r="DI57" s="547" t="s">
        <v>102</v>
      </c>
      <c r="DJ57" s="547" t="s">
        <v>102</v>
      </c>
      <c r="DK57" s="547" t="s">
        <v>102</v>
      </c>
      <c r="DL57" s="547" t="s">
        <v>102</v>
      </c>
      <c r="DM57" s="547" t="s">
        <v>102</v>
      </c>
      <c r="DN57" s="547" t="s">
        <v>102</v>
      </c>
      <c r="DO57" s="547" t="s">
        <v>102</v>
      </c>
      <c r="DP57" s="547" t="s">
        <v>102</v>
      </c>
      <c r="DQ57" s="547" t="s">
        <v>102</v>
      </c>
      <c r="DR57" s="547" t="s">
        <v>102</v>
      </c>
      <c r="DS57" s="547" t="s">
        <v>102</v>
      </c>
      <c r="DT57" s="547" t="s">
        <v>102</v>
      </c>
      <c r="DU57" s="547" t="s">
        <v>102</v>
      </c>
      <c r="DV57" s="547" t="s">
        <v>102</v>
      </c>
      <c r="DW57" s="547" t="s">
        <v>102</v>
      </c>
      <c r="DX57" s="547" t="s">
        <v>102</v>
      </c>
      <c r="DY57" s="547" t="s">
        <v>102</v>
      </c>
      <c r="DZ57" s="547" t="s">
        <v>102</v>
      </c>
      <c r="EA57" s="547" t="s">
        <v>102</v>
      </c>
      <c r="EB57" s="547" t="s">
        <v>102</v>
      </c>
      <c r="EC57" s="547" t="s">
        <v>102</v>
      </c>
      <c r="ED57" s="547" t="s">
        <v>102</v>
      </c>
      <c r="EE57" s="547" t="s">
        <v>102</v>
      </c>
      <c r="EF57" s="547" t="s">
        <v>102</v>
      </c>
      <c r="EG57" s="547" t="s">
        <v>102</v>
      </c>
      <c r="EH57" s="547" t="s">
        <v>102</v>
      </c>
      <c r="EI57" s="547" t="s">
        <v>102</v>
      </c>
      <c r="EJ57" s="547" t="s">
        <v>102</v>
      </c>
      <c r="EK57" s="547" t="s">
        <v>102</v>
      </c>
      <c r="EL57" s="547" t="s">
        <v>102</v>
      </c>
      <c r="EM57" s="547" t="s">
        <v>102</v>
      </c>
      <c r="EN57" s="547" t="s">
        <v>102</v>
      </c>
      <c r="EO57" s="547" t="s">
        <v>102</v>
      </c>
      <c r="EP57" s="547" t="s">
        <v>102</v>
      </c>
      <c r="EQ57" s="547" t="s">
        <v>102</v>
      </c>
      <c r="ER57" s="547" t="s">
        <v>102</v>
      </c>
      <c r="ES57" s="547" t="s">
        <v>102</v>
      </c>
      <c r="ET57" s="547" t="s">
        <v>102</v>
      </c>
      <c r="EU57" s="547" t="s">
        <v>102</v>
      </c>
      <c r="EV57" s="547" t="s">
        <v>102</v>
      </c>
      <c r="EW57" s="547" t="s">
        <v>102</v>
      </c>
      <c r="EX57" s="547" t="s">
        <v>102</v>
      </c>
      <c r="EY57" s="547" t="s">
        <v>102</v>
      </c>
      <c r="EZ57" s="547" t="s">
        <v>102</v>
      </c>
      <c r="FA57" s="547" t="s">
        <v>102</v>
      </c>
      <c r="FB57" s="547" t="s">
        <v>102</v>
      </c>
      <c r="FC57" s="547" t="s">
        <v>102</v>
      </c>
      <c r="FD57" s="547" t="s">
        <v>102</v>
      </c>
      <c r="FE57" s="547" t="s">
        <v>102</v>
      </c>
      <c r="FF57" s="547" t="s">
        <v>102</v>
      </c>
      <c r="FG57" s="547" t="s">
        <v>102</v>
      </c>
      <c r="FH57" s="547" t="s">
        <v>102</v>
      </c>
      <c r="FI57" s="547" t="s">
        <v>102</v>
      </c>
      <c r="FJ57" s="547" t="s">
        <v>102</v>
      </c>
      <c r="FK57" s="547" t="s">
        <v>102</v>
      </c>
      <c r="FL57" s="547" t="s">
        <v>102</v>
      </c>
      <c r="FM57" s="547" t="s">
        <v>102</v>
      </c>
      <c r="FN57" s="547" t="s">
        <v>102</v>
      </c>
      <c r="FO57" s="547" t="s">
        <v>102</v>
      </c>
    </row>
    <row r="58" spans="1:171" x14ac:dyDescent="0.15">
      <c r="A58" s="764">
        <v>2008978</v>
      </c>
      <c r="B58" s="547">
        <v>0</v>
      </c>
      <c r="C58" s="547" t="s">
        <v>102</v>
      </c>
      <c r="D58" s="547" t="s">
        <v>102</v>
      </c>
      <c r="E58" s="547" t="s">
        <v>102</v>
      </c>
      <c r="F58" s="547" t="s">
        <v>102</v>
      </c>
      <c r="G58" s="547" t="s">
        <v>102</v>
      </c>
      <c r="H58" s="547" t="s">
        <v>102</v>
      </c>
      <c r="I58" s="547" t="s">
        <v>102</v>
      </c>
      <c r="J58" s="547" t="s">
        <v>102</v>
      </c>
      <c r="K58" s="547" t="s">
        <v>102</v>
      </c>
      <c r="L58" s="547" t="s">
        <v>102</v>
      </c>
      <c r="M58" s="547" t="s">
        <v>102</v>
      </c>
      <c r="N58" s="547" t="s">
        <v>102</v>
      </c>
      <c r="O58" s="547" t="s">
        <v>102</v>
      </c>
      <c r="P58" s="547" t="s">
        <v>102</v>
      </c>
      <c r="Q58" s="547" t="s">
        <v>102</v>
      </c>
      <c r="R58" s="547" t="s">
        <v>102</v>
      </c>
      <c r="S58" s="547" t="s">
        <v>102</v>
      </c>
      <c r="T58" s="547" t="s">
        <v>102</v>
      </c>
      <c r="U58" s="547" t="s">
        <v>102</v>
      </c>
      <c r="V58" s="547" t="s">
        <v>102</v>
      </c>
      <c r="W58" s="547" t="s">
        <v>102</v>
      </c>
      <c r="X58" s="547" t="s">
        <v>102</v>
      </c>
      <c r="Y58" s="547" t="s">
        <v>102</v>
      </c>
      <c r="Z58" s="547" t="s">
        <v>102</v>
      </c>
      <c r="AA58" s="547" t="s">
        <v>102</v>
      </c>
      <c r="AB58" s="547" t="s">
        <v>102</v>
      </c>
      <c r="AC58" s="547" t="s">
        <v>102</v>
      </c>
      <c r="AD58" s="547" t="s">
        <v>102</v>
      </c>
      <c r="AE58" s="547" t="s">
        <v>102</v>
      </c>
      <c r="AF58" s="547" t="s">
        <v>102</v>
      </c>
      <c r="AG58" s="547" t="s">
        <v>102</v>
      </c>
      <c r="AH58" s="547" t="s">
        <v>102</v>
      </c>
      <c r="AI58" s="547" t="s">
        <v>102</v>
      </c>
      <c r="AJ58" s="547" t="s">
        <v>102</v>
      </c>
      <c r="AK58" s="547" t="s">
        <v>102</v>
      </c>
      <c r="AL58" s="547" t="s">
        <v>102</v>
      </c>
      <c r="AM58" s="547" t="s">
        <v>102</v>
      </c>
      <c r="AN58" s="547" t="s">
        <v>102</v>
      </c>
      <c r="AO58" s="547" t="s">
        <v>102</v>
      </c>
      <c r="AP58" s="547" t="s">
        <v>102</v>
      </c>
      <c r="AQ58" s="547" t="s">
        <v>102</v>
      </c>
      <c r="AR58" s="547" t="s">
        <v>102</v>
      </c>
      <c r="AS58" s="547" t="s">
        <v>102</v>
      </c>
      <c r="AT58" s="547" t="s">
        <v>102</v>
      </c>
      <c r="AU58" s="547" t="s">
        <v>102</v>
      </c>
      <c r="AV58" s="547" t="s">
        <v>102</v>
      </c>
      <c r="AW58" s="547" t="s">
        <v>102</v>
      </c>
      <c r="AX58" s="547" t="s">
        <v>102</v>
      </c>
      <c r="AY58" s="547" t="s">
        <v>102</v>
      </c>
      <c r="AZ58" s="547" t="s">
        <v>102</v>
      </c>
      <c r="BA58" s="547" t="s">
        <v>102</v>
      </c>
      <c r="BB58" s="547" t="s">
        <v>102</v>
      </c>
      <c r="BC58" s="547" t="s">
        <v>102</v>
      </c>
      <c r="BD58" s="547" t="s">
        <v>102</v>
      </c>
      <c r="BE58" s="547" t="s">
        <v>102</v>
      </c>
      <c r="BF58" s="547" t="s">
        <v>102</v>
      </c>
      <c r="BG58" s="547" t="s">
        <v>102</v>
      </c>
      <c r="BH58" s="547" t="s">
        <v>102</v>
      </c>
      <c r="BI58" s="547" t="s">
        <v>102</v>
      </c>
      <c r="BJ58" s="547" t="s">
        <v>102</v>
      </c>
      <c r="BK58" s="547" t="s">
        <v>102</v>
      </c>
      <c r="BL58" s="547" t="s">
        <v>102</v>
      </c>
      <c r="BM58" s="547" t="s">
        <v>102</v>
      </c>
      <c r="BN58" s="547" t="s">
        <v>102</v>
      </c>
      <c r="BO58" s="547" t="s">
        <v>102</v>
      </c>
      <c r="BP58" s="547" t="s">
        <v>102</v>
      </c>
      <c r="BQ58" s="547" t="s">
        <v>102</v>
      </c>
      <c r="BR58" s="547" t="s">
        <v>102</v>
      </c>
      <c r="BS58" s="547" t="s">
        <v>102</v>
      </c>
      <c r="BT58" s="547" t="s">
        <v>102</v>
      </c>
      <c r="BU58" s="547" t="s">
        <v>102</v>
      </c>
      <c r="BV58" s="547" t="s">
        <v>102</v>
      </c>
      <c r="BW58" s="547" t="s">
        <v>102</v>
      </c>
      <c r="BX58" s="547" t="s">
        <v>102</v>
      </c>
      <c r="BY58" s="547" t="s">
        <v>102</v>
      </c>
      <c r="BZ58" s="547" t="s">
        <v>102</v>
      </c>
      <c r="CA58" s="547" t="s">
        <v>102</v>
      </c>
      <c r="CB58" s="547" t="s">
        <v>102</v>
      </c>
      <c r="CC58" s="547" t="s">
        <v>102</v>
      </c>
      <c r="CD58" s="547" t="s">
        <v>102</v>
      </c>
      <c r="CE58" s="547" t="s">
        <v>102</v>
      </c>
      <c r="CF58" s="547" t="s">
        <v>102</v>
      </c>
      <c r="CG58" s="547" t="s">
        <v>102</v>
      </c>
      <c r="CH58" s="547" t="s">
        <v>102</v>
      </c>
      <c r="CI58" s="547" t="s">
        <v>102</v>
      </c>
      <c r="CJ58" s="547" t="s">
        <v>102</v>
      </c>
      <c r="CK58" s="547" t="s">
        <v>102</v>
      </c>
      <c r="CL58" s="547" t="s">
        <v>102</v>
      </c>
      <c r="CM58" s="547" t="s">
        <v>102</v>
      </c>
      <c r="CN58" s="547" t="s">
        <v>102</v>
      </c>
      <c r="CO58" s="547" t="s">
        <v>102</v>
      </c>
      <c r="CP58" s="547" t="s">
        <v>102</v>
      </c>
      <c r="CQ58" s="547" t="s">
        <v>102</v>
      </c>
      <c r="CR58" s="547" t="s">
        <v>102</v>
      </c>
      <c r="CS58" s="547" t="s">
        <v>102</v>
      </c>
      <c r="CT58" s="547" t="s">
        <v>102</v>
      </c>
      <c r="CU58" s="547" t="s">
        <v>102</v>
      </c>
      <c r="CV58" s="547" t="s">
        <v>102</v>
      </c>
      <c r="CW58" s="547" t="s">
        <v>102</v>
      </c>
      <c r="CX58" s="547" t="s">
        <v>102</v>
      </c>
      <c r="CY58" s="547" t="s">
        <v>102</v>
      </c>
      <c r="CZ58" s="547" t="s">
        <v>102</v>
      </c>
      <c r="DA58" s="547" t="s">
        <v>102</v>
      </c>
      <c r="DB58" s="547" t="s">
        <v>102</v>
      </c>
      <c r="DC58" s="547" t="s">
        <v>102</v>
      </c>
      <c r="DD58" s="547" t="s">
        <v>102</v>
      </c>
      <c r="DE58" s="547" t="s">
        <v>102</v>
      </c>
      <c r="DF58" s="547" t="s">
        <v>102</v>
      </c>
      <c r="DG58" s="547" t="s">
        <v>102</v>
      </c>
      <c r="DH58" s="547" t="s">
        <v>102</v>
      </c>
      <c r="DI58" s="547" t="s">
        <v>102</v>
      </c>
      <c r="DJ58" s="547" t="s">
        <v>102</v>
      </c>
      <c r="DK58" s="547" t="s">
        <v>102</v>
      </c>
      <c r="DL58" s="547" t="s">
        <v>102</v>
      </c>
      <c r="DM58" s="547" t="s">
        <v>102</v>
      </c>
      <c r="DN58" s="547" t="s">
        <v>102</v>
      </c>
      <c r="DO58" s="547" t="s">
        <v>102</v>
      </c>
      <c r="DP58" s="547" t="s">
        <v>102</v>
      </c>
      <c r="DQ58" s="547" t="s">
        <v>102</v>
      </c>
      <c r="DR58" s="547" t="s">
        <v>102</v>
      </c>
      <c r="DS58" s="547" t="s">
        <v>102</v>
      </c>
      <c r="DT58" s="547" t="s">
        <v>102</v>
      </c>
      <c r="DU58" s="547" t="s">
        <v>102</v>
      </c>
      <c r="DV58" s="547" t="s">
        <v>102</v>
      </c>
      <c r="DW58" s="547" t="s">
        <v>102</v>
      </c>
      <c r="DX58" s="547" t="s">
        <v>102</v>
      </c>
      <c r="DY58" s="547" t="s">
        <v>102</v>
      </c>
      <c r="DZ58" s="547" t="s">
        <v>102</v>
      </c>
      <c r="EA58" s="547" t="s">
        <v>102</v>
      </c>
      <c r="EB58" s="547" t="s">
        <v>102</v>
      </c>
      <c r="EC58" s="547" t="s">
        <v>102</v>
      </c>
      <c r="ED58" s="547" t="s">
        <v>102</v>
      </c>
      <c r="EE58" s="547" t="s">
        <v>102</v>
      </c>
      <c r="EF58" s="547" t="s">
        <v>102</v>
      </c>
      <c r="EG58" s="547" t="s">
        <v>102</v>
      </c>
      <c r="EH58" s="547" t="s">
        <v>102</v>
      </c>
      <c r="EI58" s="547" t="s">
        <v>102</v>
      </c>
      <c r="EJ58" s="547" t="s">
        <v>102</v>
      </c>
      <c r="EK58" s="547" t="s">
        <v>102</v>
      </c>
      <c r="EL58" s="547" t="s">
        <v>102</v>
      </c>
      <c r="EM58" s="547" t="s">
        <v>102</v>
      </c>
      <c r="EN58" s="547" t="s">
        <v>102</v>
      </c>
      <c r="EO58" s="547" t="s">
        <v>102</v>
      </c>
      <c r="EP58" s="547" t="s">
        <v>102</v>
      </c>
      <c r="EQ58" s="547" t="s">
        <v>102</v>
      </c>
      <c r="ER58" s="547" t="s">
        <v>102</v>
      </c>
      <c r="ES58" s="547" t="s">
        <v>102</v>
      </c>
      <c r="ET58" s="547" t="s">
        <v>102</v>
      </c>
      <c r="EU58" s="547" t="s">
        <v>102</v>
      </c>
      <c r="EV58" s="547" t="s">
        <v>102</v>
      </c>
      <c r="EW58" s="547" t="s">
        <v>102</v>
      </c>
      <c r="EX58" s="547" t="s">
        <v>102</v>
      </c>
      <c r="EY58" s="547" t="s">
        <v>102</v>
      </c>
      <c r="EZ58" s="547" t="s">
        <v>102</v>
      </c>
      <c r="FA58" s="547" t="s">
        <v>102</v>
      </c>
      <c r="FB58" s="547" t="s">
        <v>102</v>
      </c>
      <c r="FC58" s="547" t="s">
        <v>102</v>
      </c>
      <c r="FD58" s="547" t="s">
        <v>102</v>
      </c>
      <c r="FE58" s="547" t="s">
        <v>102</v>
      </c>
      <c r="FF58" s="547" t="s">
        <v>102</v>
      </c>
      <c r="FG58" s="547" t="s">
        <v>102</v>
      </c>
      <c r="FH58" s="547" t="s">
        <v>102</v>
      </c>
      <c r="FI58" s="547" t="s">
        <v>102</v>
      </c>
      <c r="FJ58" s="547" t="s">
        <v>102</v>
      </c>
      <c r="FK58" s="547" t="s">
        <v>102</v>
      </c>
      <c r="FL58" s="547" t="s">
        <v>102</v>
      </c>
      <c r="FM58" s="547" t="s">
        <v>102</v>
      </c>
      <c r="FN58" s="547" t="s">
        <v>102</v>
      </c>
      <c r="FO58" s="547" t="s">
        <v>102</v>
      </c>
    </row>
    <row r="59" spans="1:171" x14ac:dyDescent="0.15">
      <c r="A59" s="547">
        <v>2006210</v>
      </c>
      <c r="B59" s="547">
        <v>0</v>
      </c>
      <c r="C59" s="547" t="s">
        <v>102</v>
      </c>
      <c r="D59" s="547" t="s">
        <v>102</v>
      </c>
      <c r="E59" s="547" t="s">
        <v>102</v>
      </c>
      <c r="F59" s="547" t="s">
        <v>102</v>
      </c>
      <c r="G59" s="547" t="s">
        <v>102</v>
      </c>
      <c r="H59" s="547" t="s">
        <v>102</v>
      </c>
      <c r="I59" s="547" t="s">
        <v>102</v>
      </c>
      <c r="J59" s="547" t="s">
        <v>102</v>
      </c>
      <c r="K59" s="547" t="s">
        <v>102</v>
      </c>
      <c r="L59" s="547" t="s">
        <v>102</v>
      </c>
      <c r="M59" s="547" t="s">
        <v>102</v>
      </c>
      <c r="N59" s="547" t="s">
        <v>102</v>
      </c>
      <c r="O59" s="547" t="s">
        <v>102</v>
      </c>
      <c r="P59" s="547" t="s">
        <v>102</v>
      </c>
      <c r="Q59" s="547" t="s">
        <v>102</v>
      </c>
      <c r="R59" s="547" t="s">
        <v>102</v>
      </c>
      <c r="S59" s="547" t="s">
        <v>102</v>
      </c>
      <c r="T59" s="547" t="s">
        <v>102</v>
      </c>
      <c r="U59" s="547" t="s">
        <v>102</v>
      </c>
      <c r="V59" s="547" t="s">
        <v>102</v>
      </c>
      <c r="W59" s="547" t="s">
        <v>102</v>
      </c>
      <c r="X59" s="547" t="s">
        <v>102</v>
      </c>
      <c r="Y59" s="547" t="s">
        <v>102</v>
      </c>
      <c r="Z59" s="547" t="s">
        <v>102</v>
      </c>
      <c r="AA59" s="547" t="s">
        <v>102</v>
      </c>
      <c r="AB59" s="547" t="s">
        <v>102</v>
      </c>
      <c r="AC59" s="547" t="s">
        <v>102</v>
      </c>
      <c r="AD59" s="547" t="s">
        <v>102</v>
      </c>
      <c r="AE59" s="547" t="s">
        <v>102</v>
      </c>
      <c r="AF59" s="547" t="s">
        <v>102</v>
      </c>
      <c r="AG59" s="547" t="s">
        <v>102</v>
      </c>
      <c r="AH59" s="547" t="s">
        <v>102</v>
      </c>
      <c r="AI59" s="547" t="s">
        <v>102</v>
      </c>
      <c r="AJ59" s="547" t="s">
        <v>102</v>
      </c>
      <c r="AK59" s="547" t="s">
        <v>102</v>
      </c>
      <c r="AL59" s="547" t="s">
        <v>102</v>
      </c>
      <c r="AM59" s="547" t="s">
        <v>102</v>
      </c>
      <c r="AN59" s="547" t="s">
        <v>102</v>
      </c>
      <c r="AO59" s="547" t="s">
        <v>102</v>
      </c>
      <c r="AP59" s="547" t="s">
        <v>102</v>
      </c>
      <c r="AQ59" s="547" t="s">
        <v>102</v>
      </c>
      <c r="AR59" s="547" t="s">
        <v>102</v>
      </c>
      <c r="AS59" s="547" t="s">
        <v>102</v>
      </c>
      <c r="AT59" s="547" t="s">
        <v>102</v>
      </c>
      <c r="AU59" s="547" t="s">
        <v>102</v>
      </c>
      <c r="AV59" s="547" t="s">
        <v>102</v>
      </c>
      <c r="AW59" s="547" t="s">
        <v>102</v>
      </c>
      <c r="AX59" s="547" t="s">
        <v>102</v>
      </c>
      <c r="AY59" s="547" t="s">
        <v>102</v>
      </c>
      <c r="AZ59" s="547" t="s">
        <v>102</v>
      </c>
      <c r="BA59" s="547" t="s">
        <v>102</v>
      </c>
      <c r="BB59" s="547" t="s">
        <v>102</v>
      </c>
      <c r="BC59" s="547" t="s">
        <v>102</v>
      </c>
      <c r="BD59" s="547" t="s">
        <v>102</v>
      </c>
      <c r="BE59" s="547" t="s">
        <v>102</v>
      </c>
      <c r="BF59" s="547" t="s">
        <v>102</v>
      </c>
      <c r="BG59" s="547" t="s">
        <v>102</v>
      </c>
      <c r="BH59" s="547" t="s">
        <v>102</v>
      </c>
      <c r="BI59" s="547" t="s">
        <v>102</v>
      </c>
      <c r="BJ59" s="547" t="s">
        <v>102</v>
      </c>
      <c r="BK59" s="547" t="s">
        <v>102</v>
      </c>
      <c r="BL59" s="547" t="s">
        <v>102</v>
      </c>
      <c r="BM59" s="547" t="s">
        <v>102</v>
      </c>
      <c r="BN59" s="547" t="s">
        <v>102</v>
      </c>
      <c r="BO59" s="547" t="s">
        <v>102</v>
      </c>
      <c r="BP59" s="547" t="s">
        <v>102</v>
      </c>
      <c r="BQ59" s="547" t="s">
        <v>102</v>
      </c>
      <c r="BR59" s="547" t="s">
        <v>102</v>
      </c>
      <c r="BS59" s="547" t="s">
        <v>102</v>
      </c>
      <c r="BT59" s="547" t="s">
        <v>102</v>
      </c>
      <c r="BU59" s="547" t="s">
        <v>102</v>
      </c>
      <c r="BV59" s="547" t="s">
        <v>102</v>
      </c>
      <c r="BW59" s="547" t="s">
        <v>102</v>
      </c>
      <c r="BX59" s="547" t="s">
        <v>102</v>
      </c>
      <c r="BY59" s="547" t="s">
        <v>102</v>
      </c>
      <c r="BZ59" s="547" t="s">
        <v>102</v>
      </c>
      <c r="CA59" s="547" t="s">
        <v>102</v>
      </c>
      <c r="CB59" s="547" t="s">
        <v>102</v>
      </c>
      <c r="CC59" s="547" t="s">
        <v>102</v>
      </c>
      <c r="CD59" s="547" t="s">
        <v>102</v>
      </c>
      <c r="CE59" s="547" t="s">
        <v>102</v>
      </c>
      <c r="CF59" s="547" t="s">
        <v>102</v>
      </c>
      <c r="CG59" s="547" t="s">
        <v>102</v>
      </c>
      <c r="CH59" s="547" t="s">
        <v>102</v>
      </c>
      <c r="CI59" s="547" t="s">
        <v>102</v>
      </c>
      <c r="CJ59" s="547" t="s">
        <v>102</v>
      </c>
      <c r="CK59" s="547" t="s">
        <v>102</v>
      </c>
      <c r="CL59" s="547" t="s">
        <v>102</v>
      </c>
      <c r="CM59" s="547" t="s">
        <v>102</v>
      </c>
      <c r="CN59" s="547" t="s">
        <v>102</v>
      </c>
      <c r="CO59" s="547" t="s">
        <v>102</v>
      </c>
      <c r="CP59" s="547" t="s">
        <v>102</v>
      </c>
      <c r="CQ59" s="547" t="s">
        <v>102</v>
      </c>
      <c r="CR59" s="547" t="s">
        <v>102</v>
      </c>
      <c r="CS59" s="547" t="s">
        <v>102</v>
      </c>
      <c r="CT59" s="547" t="s">
        <v>102</v>
      </c>
      <c r="CU59" s="547" t="s">
        <v>102</v>
      </c>
      <c r="CV59" s="547" t="s">
        <v>102</v>
      </c>
      <c r="CW59" s="547" t="s">
        <v>102</v>
      </c>
      <c r="CX59" s="547" t="s">
        <v>102</v>
      </c>
      <c r="CY59" s="547" t="s">
        <v>102</v>
      </c>
      <c r="CZ59" s="547" t="s">
        <v>102</v>
      </c>
      <c r="DA59" s="547" t="s">
        <v>102</v>
      </c>
      <c r="DB59" s="547" t="s">
        <v>102</v>
      </c>
      <c r="DC59" s="547" t="s">
        <v>102</v>
      </c>
      <c r="DD59" s="547" t="s">
        <v>102</v>
      </c>
      <c r="DE59" s="547" t="s">
        <v>102</v>
      </c>
      <c r="DF59" s="547" t="s">
        <v>102</v>
      </c>
      <c r="DG59" s="547" t="s">
        <v>102</v>
      </c>
      <c r="DH59" s="547" t="s">
        <v>102</v>
      </c>
      <c r="DI59" s="547" t="s">
        <v>102</v>
      </c>
      <c r="DJ59" s="547" t="s">
        <v>102</v>
      </c>
      <c r="DK59" s="547" t="s">
        <v>102</v>
      </c>
      <c r="DL59" s="547" t="s">
        <v>102</v>
      </c>
      <c r="DM59" s="547" t="s">
        <v>102</v>
      </c>
      <c r="DN59" s="547" t="s">
        <v>102</v>
      </c>
      <c r="DO59" s="547" t="s">
        <v>102</v>
      </c>
      <c r="DP59" s="547" t="s">
        <v>102</v>
      </c>
      <c r="DQ59" s="547" t="s">
        <v>102</v>
      </c>
      <c r="DR59" s="547" t="s">
        <v>102</v>
      </c>
      <c r="DS59" s="547" t="s">
        <v>102</v>
      </c>
      <c r="DT59" s="547" t="s">
        <v>102</v>
      </c>
      <c r="DU59" s="547" t="s">
        <v>102</v>
      </c>
      <c r="DV59" s="547" t="s">
        <v>102</v>
      </c>
      <c r="DW59" s="547" t="s">
        <v>102</v>
      </c>
      <c r="DX59" s="547" t="s">
        <v>102</v>
      </c>
      <c r="DY59" s="547" t="s">
        <v>102</v>
      </c>
      <c r="DZ59" s="547" t="s">
        <v>102</v>
      </c>
      <c r="EA59" s="547" t="s">
        <v>102</v>
      </c>
      <c r="EB59" s="547" t="s">
        <v>102</v>
      </c>
      <c r="EC59" s="547" t="s">
        <v>102</v>
      </c>
      <c r="ED59" s="547" t="s">
        <v>102</v>
      </c>
      <c r="EE59" s="547" t="s">
        <v>102</v>
      </c>
      <c r="EF59" s="547" t="s">
        <v>102</v>
      </c>
      <c r="EG59" s="547" t="s">
        <v>102</v>
      </c>
      <c r="EH59" s="547" t="s">
        <v>102</v>
      </c>
      <c r="EI59" s="547" t="s">
        <v>102</v>
      </c>
      <c r="EJ59" s="547" t="s">
        <v>102</v>
      </c>
      <c r="EK59" s="547" t="s">
        <v>102</v>
      </c>
      <c r="EL59" s="547" t="s">
        <v>102</v>
      </c>
      <c r="EM59" s="547" t="s">
        <v>102</v>
      </c>
      <c r="EN59" s="547" t="s">
        <v>102</v>
      </c>
      <c r="EO59" s="547" t="s">
        <v>102</v>
      </c>
      <c r="EP59" s="547" t="s">
        <v>102</v>
      </c>
      <c r="EQ59" s="547" t="s">
        <v>102</v>
      </c>
      <c r="ER59" s="547" t="s">
        <v>102</v>
      </c>
      <c r="ES59" s="547" t="s">
        <v>102</v>
      </c>
      <c r="ET59" s="547" t="s">
        <v>102</v>
      </c>
      <c r="EU59" s="547" t="s">
        <v>102</v>
      </c>
      <c r="EV59" s="547" t="s">
        <v>102</v>
      </c>
      <c r="EW59" s="547" t="s">
        <v>102</v>
      </c>
      <c r="EX59" s="547" t="s">
        <v>102</v>
      </c>
      <c r="EY59" s="547" t="s">
        <v>102</v>
      </c>
      <c r="EZ59" s="547" t="s">
        <v>102</v>
      </c>
      <c r="FA59" s="547" t="s">
        <v>102</v>
      </c>
      <c r="FB59" s="547" t="s">
        <v>102</v>
      </c>
      <c r="FC59" s="547" t="s">
        <v>102</v>
      </c>
      <c r="FD59" s="547" t="s">
        <v>102</v>
      </c>
      <c r="FE59" s="547" t="s">
        <v>102</v>
      </c>
      <c r="FF59" s="547" t="s">
        <v>102</v>
      </c>
      <c r="FG59" s="547" t="s">
        <v>102</v>
      </c>
      <c r="FH59" s="547" t="s">
        <v>102</v>
      </c>
      <c r="FI59" s="547" t="s">
        <v>102</v>
      </c>
      <c r="FJ59" s="547" t="s">
        <v>102</v>
      </c>
      <c r="FK59" s="547" t="s">
        <v>102</v>
      </c>
      <c r="FL59" s="547" t="s">
        <v>102</v>
      </c>
      <c r="FM59" s="547" t="s">
        <v>102</v>
      </c>
      <c r="FN59" s="547" t="s">
        <v>102</v>
      </c>
      <c r="FO59" s="547" t="s">
        <v>102</v>
      </c>
    </row>
    <row r="60" spans="1:171" x14ac:dyDescent="0.15">
      <c r="A60" s="547">
        <v>2006210</v>
      </c>
      <c r="B60" s="547">
        <v>0</v>
      </c>
      <c r="C60" s="547" t="s">
        <v>102</v>
      </c>
      <c r="D60" s="547" t="s">
        <v>102</v>
      </c>
      <c r="E60" s="547" t="s">
        <v>102</v>
      </c>
      <c r="F60" s="547" t="s">
        <v>102</v>
      </c>
      <c r="G60" s="547" t="s">
        <v>102</v>
      </c>
      <c r="H60" s="547" t="s">
        <v>102</v>
      </c>
      <c r="I60" s="547" t="s">
        <v>102</v>
      </c>
      <c r="J60" s="547" t="s">
        <v>102</v>
      </c>
      <c r="K60" s="547" t="s">
        <v>102</v>
      </c>
      <c r="L60" s="547" t="s">
        <v>102</v>
      </c>
      <c r="M60" s="547" t="s">
        <v>102</v>
      </c>
      <c r="N60" s="547" t="s">
        <v>102</v>
      </c>
      <c r="O60" s="547" t="s">
        <v>102</v>
      </c>
      <c r="P60" s="547" t="s">
        <v>102</v>
      </c>
      <c r="Q60" s="547" t="s">
        <v>102</v>
      </c>
      <c r="R60" s="547" t="s">
        <v>102</v>
      </c>
      <c r="S60" s="547" t="s">
        <v>102</v>
      </c>
      <c r="T60" s="547" t="s">
        <v>102</v>
      </c>
      <c r="U60" s="547" t="s">
        <v>102</v>
      </c>
      <c r="V60" s="547" t="s">
        <v>102</v>
      </c>
      <c r="W60" s="547" t="s">
        <v>102</v>
      </c>
      <c r="X60" s="547" t="s">
        <v>102</v>
      </c>
      <c r="Y60" s="547" t="s">
        <v>102</v>
      </c>
      <c r="Z60" s="547" t="s">
        <v>102</v>
      </c>
      <c r="AA60" s="547" t="s">
        <v>102</v>
      </c>
      <c r="AB60" s="547" t="s">
        <v>102</v>
      </c>
      <c r="AC60" s="547" t="s">
        <v>102</v>
      </c>
      <c r="AD60" s="547" t="s">
        <v>102</v>
      </c>
      <c r="AE60" s="547" t="s">
        <v>102</v>
      </c>
      <c r="AF60" s="547" t="s">
        <v>102</v>
      </c>
      <c r="AG60" s="547" t="s">
        <v>102</v>
      </c>
      <c r="AH60" s="547" t="s">
        <v>102</v>
      </c>
      <c r="AI60" s="547" t="s">
        <v>102</v>
      </c>
      <c r="AJ60" s="547" t="s">
        <v>102</v>
      </c>
      <c r="AK60" s="547" t="s">
        <v>102</v>
      </c>
      <c r="AL60" s="547" t="s">
        <v>102</v>
      </c>
      <c r="AM60" s="547" t="s">
        <v>102</v>
      </c>
      <c r="AN60" s="547" t="s">
        <v>102</v>
      </c>
      <c r="AO60" s="547" t="s">
        <v>102</v>
      </c>
      <c r="AP60" s="547" t="s">
        <v>102</v>
      </c>
      <c r="AQ60" s="547" t="s">
        <v>102</v>
      </c>
      <c r="AR60" s="547" t="s">
        <v>102</v>
      </c>
      <c r="AS60" s="547" t="s">
        <v>102</v>
      </c>
      <c r="AT60" s="547" t="s">
        <v>102</v>
      </c>
      <c r="AU60" s="547" t="s">
        <v>102</v>
      </c>
      <c r="AV60" s="547" t="s">
        <v>102</v>
      </c>
      <c r="AW60" s="547" t="s">
        <v>102</v>
      </c>
      <c r="AX60" s="547" t="s">
        <v>102</v>
      </c>
      <c r="AY60" s="547" t="s">
        <v>102</v>
      </c>
      <c r="AZ60" s="547" t="s">
        <v>102</v>
      </c>
      <c r="BA60" s="547" t="s">
        <v>102</v>
      </c>
      <c r="BB60" s="547" t="s">
        <v>102</v>
      </c>
      <c r="BC60" s="547" t="s">
        <v>102</v>
      </c>
      <c r="BD60" s="547" t="s">
        <v>102</v>
      </c>
      <c r="BE60" s="547" t="s">
        <v>102</v>
      </c>
      <c r="BF60" s="547" t="s">
        <v>102</v>
      </c>
      <c r="BG60" s="547" t="s">
        <v>102</v>
      </c>
      <c r="BH60" s="547" t="s">
        <v>102</v>
      </c>
      <c r="BI60" s="547" t="s">
        <v>102</v>
      </c>
      <c r="BJ60" s="547" t="s">
        <v>102</v>
      </c>
      <c r="BK60" s="547" t="s">
        <v>102</v>
      </c>
      <c r="BL60" s="547" t="s">
        <v>102</v>
      </c>
      <c r="BM60" s="547" t="s">
        <v>102</v>
      </c>
      <c r="BN60" s="547" t="s">
        <v>102</v>
      </c>
      <c r="BO60" s="547" t="s">
        <v>102</v>
      </c>
      <c r="BP60" s="547" t="s">
        <v>102</v>
      </c>
      <c r="BQ60" s="547" t="s">
        <v>102</v>
      </c>
      <c r="BR60" s="547" t="s">
        <v>102</v>
      </c>
      <c r="BS60" s="547" t="s">
        <v>102</v>
      </c>
      <c r="BT60" s="547" t="s">
        <v>102</v>
      </c>
      <c r="BU60" s="547" t="s">
        <v>102</v>
      </c>
      <c r="BV60" s="547" t="s">
        <v>102</v>
      </c>
      <c r="BW60" s="547" t="s">
        <v>102</v>
      </c>
      <c r="BX60" s="547" t="s">
        <v>102</v>
      </c>
      <c r="BY60" s="547" t="s">
        <v>102</v>
      </c>
      <c r="BZ60" s="547" t="s">
        <v>102</v>
      </c>
      <c r="CA60" s="547" t="s">
        <v>102</v>
      </c>
      <c r="CB60" s="547" t="s">
        <v>102</v>
      </c>
      <c r="CC60" s="547" t="s">
        <v>102</v>
      </c>
      <c r="CD60" s="547" t="s">
        <v>102</v>
      </c>
      <c r="CE60" s="547" t="s">
        <v>102</v>
      </c>
      <c r="CF60" s="547" t="s">
        <v>102</v>
      </c>
      <c r="CG60" s="547" t="s">
        <v>102</v>
      </c>
      <c r="CH60" s="547" t="s">
        <v>102</v>
      </c>
      <c r="CI60" s="547" t="s">
        <v>102</v>
      </c>
      <c r="CJ60" s="547" t="s">
        <v>102</v>
      </c>
      <c r="CK60" s="547" t="s">
        <v>102</v>
      </c>
      <c r="CL60" s="547" t="s">
        <v>102</v>
      </c>
      <c r="CM60" s="547" t="s">
        <v>102</v>
      </c>
      <c r="CN60" s="547" t="s">
        <v>102</v>
      </c>
      <c r="CO60" s="547" t="s">
        <v>102</v>
      </c>
      <c r="CP60" s="547" t="s">
        <v>102</v>
      </c>
      <c r="CQ60" s="547" t="s">
        <v>102</v>
      </c>
      <c r="CR60" s="547" t="s">
        <v>102</v>
      </c>
      <c r="CS60" s="547" t="s">
        <v>102</v>
      </c>
      <c r="CT60" s="547" t="s">
        <v>102</v>
      </c>
      <c r="CU60" s="547" t="s">
        <v>102</v>
      </c>
      <c r="CV60" s="547" t="s">
        <v>102</v>
      </c>
      <c r="CW60" s="547" t="s">
        <v>102</v>
      </c>
      <c r="CX60" s="547" t="s">
        <v>102</v>
      </c>
      <c r="CY60" s="547" t="s">
        <v>102</v>
      </c>
      <c r="CZ60" s="547" t="s">
        <v>102</v>
      </c>
      <c r="DA60" s="547" t="s">
        <v>102</v>
      </c>
      <c r="DB60" s="547" t="s">
        <v>102</v>
      </c>
      <c r="DC60" s="547" t="s">
        <v>102</v>
      </c>
      <c r="DD60" s="547" t="s">
        <v>102</v>
      </c>
      <c r="DE60" s="547" t="s">
        <v>102</v>
      </c>
      <c r="DF60" s="547" t="s">
        <v>102</v>
      </c>
      <c r="DG60" s="547" t="s">
        <v>102</v>
      </c>
      <c r="DH60" s="547" t="s">
        <v>102</v>
      </c>
      <c r="DI60" s="547" t="s">
        <v>102</v>
      </c>
      <c r="DJ60" s="547" t="s">
        <v>102</v>
      </c>
      <c r="DK60" s="547" t="s">
        <v>102</v>
      </c>
      <c r="DL60" s="547" t="s">
        <v>102</v>
      </c>
      <c r="DM60" s="547" t="s">
        <v>102</v>
      </c>
      <c r="DN60" s="547" t="s">
        <v>102</v>
      </c>
      <c r="DO60" s="547" t="s">
        <v>102</v>
      </c>
      <c r="DP60" s="547" t="s">
        <v>102</v>
      </c>
      <c r="DQ60" s="547" t="s">
        <v>102</v>
      </c>
      <c r="DR60" s="547" t="s">
        <v>102</v>
      </c>
      <c r="DS60" s="547" t="s">
        <v>102</v>
      </c>
      <c r="DT60" s="547" t="s">
        <v>102</v>
      </c>
      <c r="DU60" s="547" t="s">
        <v>102</v>
      </c>
      <c r="DV60" s="547" t="s">
        <v>102</v>
      </c>
      <c r="DW60" s="547" t="s">
        <v>102</v>
      </c>
      <c r="DX60" s="547" t="s">
        <v>102</v>
      </c>
      <c r="DY60" s="547" t="s">
        <v>102</v>
      </c>
      <c r="DZ60" s="547" t="s">
        <v>102</v>
      </c>
      <c r="EA60" s="547" t="s">
        <v>102</v>
      </c>
      <c r="EB60" s="547" t="s">
        <v>102</v>
      </c>
      <c r="EC60" s="547" t="s">
        <v>102</v>
      </c>
      <c r="ED60" s="547" t="s">
        <v>102</v>
      </c>
      <c r="EE60" s="547" t="s">
        <v>102</v>
      </c>
      <c r="EF60" s="547" t="s">
        <v>102</v>
      </c>
      <c r="EG60" s="547" t="s">
        <v>102</v>
      </c>
      <c r="EH60" s="547" t="s">
        <v>102</v>
      </c>
      <c r="EI60" s="547" t="s">
        <v>102</v>
      </c>
      <c r="EJ60" s="547" t="s">
        <v>102</v>
      </c>
      <c r="EK60" s="547" t="s">
        <v>102</v>
      </c>
      <c r="EL60" s="547" t="s">
        <v>102</v>
      </c>
      <c r="EM60" s="547" t="s">
        <v>102</v>
      </c>
      <c r="EN60" s="547" t="s">
        <v>102</v>
      </c>
      <c r="EO60" s="547" t="s">
        <v>102</v>
      </c>
      <c r="EP60" s="547" t="s">
        <v>102</v>
      </c>
      <c r="EQ60" s="547" t="s">
        <v>102</v>
      </c>
      <c r="ER60" s="547" t="s">
        <v>102</v>
      </c>
      <c r="ES60" s="547" t="s">
        <v>102</v>
      </c>
      <c r="ET60" s="547" t="s">
        <v>102</v>
      </c>
      <c r="EU60" s="547" t="s">
        <v>102</v>
      </c>
      <c r="EV60" s="547" t="s">
        <v>102</v>
      </c>
      <c r="EW60" s="547" t="s">
        <v>102</v>
      </c>
      <c r="EX60" s="547" t="s">
        <v>102</v>
      </c>
      <c r="EY60" s="547" t="s">
        <v>102</v>
      </c>
      <c r="EZ60" s="547" t="s">
        <v>102</v>
      </c>
      <c r="FA60" s="547" t="s">
        <v>102</v>
      </c>
      <c r="FB60" s="547" t="s">
        <v>102</v>
      </c>
      <c r="FC60" s="547" t="s">
        <v>102</v>
      </c>
      <c r="FD60" s="547" t="s">
        <v>102</v>
      </c>
      <c r="FE60" s="547" t="s">
        <v>102</v>
      </c>
      <c r="FF60" s="547" t="s">
        <v>102</v>
      </c>
      <c r="FG60" s="547" t="s">
        <v>102</v>
      </c>
      <c r="FH60" s="547" t="s">
        <v>102</v>
      </c>
      <c r="FI60" s="547" t="s">
        <v>102</v>
      </c>
      <c r="FJ60" s="547" t="s">
        <v>102</v>
      </c>
      <c r="FK60" s="547" t="s">
        <v>102</v>
      </c>
      <c r="FL60" s="547" t="s">
        <v>102</v>
      </c>
      <c r="FM60" s="547" t="s">
        <v>102</v>
      </c>
      <c r="FN60" s="547" t="s">
        <v>102</v>
      </c>
      <c r="FO60" s="547" t="s">
        <v>102</v>
      </c>
    </row>
    <row r="61" spans="1:171" x14ac:dyDescent="0.15">
      <c r="A61" s="547">
        <v>4685201</v>
      </c>
      <c r="B61" s="547">
        <v>1</v>
      </c>
      <c r="C61" s="547" t="s">
        <v>19329</v>
      </c>
      <c r="D61" s="547" t="s">
        <v>19330</v>
      </c>
      <c r="E61" s="547" t="s">
        <v>19331</v>
      </c>
      <c r="F61" s="547" t="s">
        <v>19332</v>
      </c>
      <c r="G61" s="547" t="s">
        <v>19333</v>
      </c>
      <c r="H61" s="547" t="s">
        <v>19334</v>
      </c>
      <c r="I61" s="547" t="s">
        <v>19335</v>
      </c>
      <c r="J61" s="547" t="s">
        <v>19336</v>
      </c>
      <c r="K61" s="547" t="s">
        <v>19337</v>
      </c>
      <c r="L61" s="547" t="s">
        <v>19338</v>
      </c>
      <c r="M61" s="547" t="s">
        <v>19339</v>
      </c>
      <c r="N61" s="547" t="s">
        <v>19340</v>
      </c>
      <c r="O61" s="547" t="s">
        <v>102</v>
      </c>
      <c r="P61" s="547" t="s">
        <v>102</v>
      </c>
      <c r="Q61" s="547" t="s">
        <v>102</v>
      </c>
      <c r="R61" s="547" t="s">
        <v>102</v>
      </c>
      <c r="S61" s="547" t="s">
        <v>102</v>
      </c>
      <c r="T61" s="547" t="s">
        <v>102</v>
      </c>
      <c r="U61" s="547" t="s">
        <v>102</v>
      </c>
      <c r="V61" s="547" t="s">
        <v>102</v>
      </c>
      <c r="W61" s="547" t="s">
        <v>102</v>
      </c>
      <c r="X61" s="547" t="s">
        <v>102</v>
      </c>
      <c r="Y61" s="547" t="s">
        <v>102</v>
      </c>
      <c r="Z61" s="547" t="s">
        <v>102</v>
      </c>
      <c r="AA61" s="547" t="s">
        <v>102</v>
      </c>
      <c r="AB61" s="547" t="s">
        <v>102</v>
      </c>
      <c r="AC61" s="547" t="s">
        <v>102</v>
      </c>
      <c r="AD61" s="547" t="s">
        <v>102</v>
      </c>
      <c r="AE61" s="547" t="s">
        <v>102</v>
      </c>
      <c r="AF61" s="547" t="s">
        <v>102</v>
      </c>
      <c r="AG61" s="547" t="s">
        <v>102</v>
      </c>
      <c r="AH61" s="547" t="s">
        <v>102</v>
      </c>
      <c r="AI61" s="547" t="s">
        <v>102</v>
      </c>
      <c r="AJ61" s="547" t="s">
        <v>102</v>
      </c>
      <c r="AK61" s="547" t="s">
        <v>102</v>
      </c>
      <c r="AL61" s="547" t="s">
        <v>102</v>
      </c>
      <c r="AM61" s="547" t="s">
        <v>102</v>
      </c>
      <c r="AN61" s="547" t="s">
        <v>102</v>
      </c>
      <c r="AO61" s="547" t="s">
        <v>102</v>
      </c>
      <c r="AP61" s="547" t="s">
        <v>102</v>
      </c>
      <c r="AQ61" s="547" t="s">
        <v>102</v>
      </c>
      <c r="AR61" s="547" t="s">
        <v>102</v>
      </c>
      <c r="AS61" s="547" t="s">
        <v>102</v>
      </c>
      <c r="AT61" s="547" t="s">
        <v>102</v>
      </c>
      <c r="AU61" s="547" t="s">
        <v>102</v>
      </c>
      <c r="AV61" s="547" t="s">
        <v>102</v>
      </c>
      <c r="AW61" s="547" t="s">
        <v>102</v>
      </c>
      <c r="AX61" s="547" t="s">
        <v>102</v>
      </c>
      <c r="AY61" s="547" t="s">
        <v>102</v>
      </c>
      <c r="AZ61" s="547" t="s">
        <v>102</v>
      </c>
      <c r="BA61" s="547" t="s">
        <v>102</v>
      </c>
      <c r="BB61" s="547" t="s">
        <v>102</v>
      </c>
      <c r="BC61" s="547" t="s">
        <v>102</v>
      </c>
      <c r="BD61" s="547" t="s">
        <v>102</v>
      </c>
      <c r="BE61" s="547" t="s">
        <v>102</v>
      </c>
      <c r="BF61" s="547" t="s">
        <v>102</v>
      </c>
      <c r="BG61" s="547" t="s">
        <v>102</v>
      </c>
      <c r="BH61" s="547" t="s">
        <v>102</v>
      </c>
      <c r="BI61" s="547" t="s">
        <v>102</v>
      </c>
      <c r="BJ61" s="547" t="s">
        <v>102</v>
      </c>
      <c r="BK61" s="547" t="s">
        <v>102</v>
      </c>
      <c r="BL61" s="547" t="s">
        <v>102</v>
      </c>
      <c r="BM61" s="547" t="s">
        <v>102</v>
      </c>
      <c r="BN61" s="547" t="s">
        <v>102</v>
      </c>
      <c r="BO61" s="547" t="s">
        <v>102</v>
      </c>
      <c r="BP61" s="547" t="s">
        <v>102</v>
      </c>
      <c r="BQ61" s="547" t="s">
        <v>102</v>
      </c>
      <c r="BR61" s="547" t="s">
        <v>102</v>
      </c>
      <c r="BS61" s="547" t="s">
        <v>102</v>
      </c>
      <c r="BT61" s="547" t="s">
        <v>102</v>
      </c>
      <c r="BU61" s="547" t="s">
        <v>102</v>
      </c>
      <c r="BV61" s="547" t="s">
        <v>102</v>
      </c>
      <c r="BW61" s="547" t="s">
        <v>102</v>
      </c>
      <c r="BX61" s="547" t="s">
        <v>102</v>
      </c>
      <c r="BY61" s="547" t="s">
        <v>102</v>
      </c>
      <c r="BZ61" s="547" t="s">
        <v>102</v>
      </c>
      <c r="CA61" s="547" t="s">
        <v>102</v>
      </c>
      <c r="CB61" s="547" t="s">
        <v>102</v>
      </c>
      <c r="CC61" s="547" t="s">
        <v>102</v>
      </c>
      <c r="CD61" s="547" t="s">
        <v>102</v>
      </c>
      <c r="CE61" s="547" t="s">
        <v>102</v>
      </c>
      <c r="CF61" s="547" t="s">
        <v>102</v>
      </c>
      <c r="CG61" s="547" t="s">
        <v>102</v>
      </c>
      <c r="CH61" s="547" t="s">
        <v>102</v>
      </c>
      <c r="CI61" s="547" t="s">
        <v>102</v>
      </c>
      <c r="CJ61" s="547" t="s">
        <v>102</v>
      </c>
      <c r="CK61" s="547" t="s">
        <v>102</v>
      </c>
      <c r="CL61" s="547" t="s">
        <v>102</v>
      </c>
      <c r="CM61" s="547" t="s">
        <v>102</v>
      </c>
      <c r="CN61" s="547" t="s">
        <v>102</v>
      </c>
      <c r="CO61" s="547" t="s">
        <v>102</v>
      </c>
      <c r="CP61" s="547" t="s">
        <v>102</v>
      </c>
      <c r="CQ61" s="547" t="s">
        <v>102</v>
      </c>
      <c r="CR61" s="547" t="s">
        <v>102</v>
      </c>
      <c r="CS61" s="547" t="s">
        <v>102</v>
      </c>
      <c r="CT61" s="547" t="s">
        <v>102</v>
      </c>
      <c r="CU61" s="547" t="s">
        <v>102</v>
      </c>
      <c r="CV61" s="547" t="s">
        <v>102</v>
      </c>
      <c r="CW61" s="547" t="s">
        <v>102</v>
      </c>
      <c r="CX61" s="547" t="s">
        <v>102</v>
      </c>
      <c r="CY61" s="547" t="s">
        <v>102</v>
      </c>
      <c r="CZ61" s="547" t="s">
        <v>102</v>
      </c>
      <c r="DA61" s="547" t="s">
        <v>102</v>
      </c>
      <c r="DB61" s="547" t="s">
        <v>102</v>
      </c>
      <c r="DC61" s="547" t="s">
        <v>102</v>
      </c>
      <c r="DD61" s="547" t="s">
        <v>102</v>
      </c>
      <c r="DE61" s="547" t="s">
        <v>102</v>
      </c>
      <c r="DF61" s="547" t="s">
        <v>102</v>
      </c>
      <c r="DG61" s="547" t="s">
        <v>102</v>
      </c>
      <c r="DH61" s="547" t="s">
        <v>102</v>
      </c>
      <c r="DI61" s="547" t="s">
        <v>102</v>
      </c>
      <c r="DJ61" s="547" t="s">
        <v>102</v>
      </c>
      <c r="DK61" s="547" t="s">
        <v>102</v>
      </c>
      <c r="DL61" s="547" t="s">
        <v>102</v>
      </c>
      <c r="DM61" s="547" t="s">
        <v>102</v>
      </c>
      <c r="DN61" s="547" t="s">
        <v>102</v>
      </c>
      <c r="DO61" s="547" t="s">
        <v>102</v>
      </c>
      <c r="DP61" s="547" t="s">
        <v>102</v>
      </c>
      <c r="DQ61" s="547" t="s">
        <v>102</v>
      </c>
      <c r="DR61" s="547" t="s">
        <v>102</v>
      </c>
      <c r="DS61" s="547" t="s">
        <v>102</v>
      </c>
      <c r="DT61" s="547" t="s">
        <v>102</v>
      </c>
      <c r="DU61" s="547" t="s">
        <v>102</v>
      </c>
      <c r="DV61" s="547" t="s">
        <v>102</v>
      </c>
      <c r="DW61" s="547" t="s">
        <v>102</v>
      </c>
      <c r="DX61" s="547" t="s">
        <v>102</v>
      </c>
      <c r="DY61" s="547" t="s">
        <v>102</v>
      </c>
      <c r="DZ61" s="547" t="s">
        <v>102</v>
      </c>
      <c r="EA61" s="547" t="s">
        <v>102</v>
      </c>
      <c r="EB61" s="547" t="s">
        <v>102</v>
      </c>
      <c r="EC61" s="547" t="s">
        <v>102</v>
      </c>
      <c r="ED61" s="547" t="s">
        <v>102</v>
      </c>
      <c r="EE61" s="547" t="s">
        <v>102</v>
      </c>
      <c r="EF61" s="547" t="s">
        <v>102</v>
      </c>
      <c r="EG61" s="547" t="s">
        <v>102</v>
      </c>
      <c r="EH61" s="547" t="s">
        <v>102</v>
      </c>
      <c r="EI61" s="547" t="s">
        <v>102</v>
      </c>
      <c r="EJ61" s="547" t="s">
        <v>102</v>
      </c>
      <c r="EK61" s="547" t="s">
        <v>102</v>
      </c>
      <c r="EL61" s="547" t="s">
        <v>102</v>
      </c>
      <c r="EM61" s="547" t="s">
        <v>102</v>
      </c>
      <c r="EN61" s="547" t="s">
        <v>102</v>
      </c>
      <c r="EO61" s="547" t="s">
        <v>102</v>
      </c>
      <c r="EP61" s="547" t="s">
        <v>102</v>
      </c>
      <c r="EQ61" s="547" t="s">
        <v>102</v>
      </c>
      <c r="ER61" s="547" t="s">
        <v>102</v>
      </c>
      <c r="ES61" s="547" t="s">
        <v>102</v>
      </c>
      <c r="ET61" s="547" t="s">
        <v>102</v>
      </c>
      <c r="EU61" s="547" t="s">
        <v>102</v>
      </c>
      <c r="EV61" s="547" t="s">
        <v>102</v>
      </c>
      <c r="EW61" s="547" t="s">
        <v>102</v>
      </c>
      <c r="EX61" s="547" t="s">
        <v>102</v>
      </c>
      <c r="EY61" s="547" t="s">
        <v>102</v>
      </c>
      <c r="EZ61" s="547" t="s">
        <v>102</v>
      </c>
      <c r="FA61" s="547" t="s">
        <v>102</v>
      </c>
      <c r="FB61" s="547" t="s">
        <v>102</v>
      </c>
      <c r="FC61" s="547" t="s">
        <v>102</v>
      </c>
      <c r="FD61" s="547" t="s">
        <v>102</v>
      </c>
      <c r="FE61" s="547" t="s">
        <v>102</v>
      </c>
      <c r="FF61" s="547" t="s">
        <v>102</v>
      </c>
      <c r="FG61" s="547" t="s">
        <v>102</v>
      </c>
      <c r="FH61" s="547" t="s">
        <v>102</v>
      </c>
      <c r="FI61" s="547" t="s">
        <v>102</v>
      </c>
      <c r="FJ61" s="547" t="s">
        <v>102</v>
      </c>
      <c r="FK61" s="547" t="s">
        <v>102</v>
      </c>
      <c r="FL61" s="547" t="s">
        <v>102</v>
      </c>
      <c r="FM61" s="547" t="s">
        <v>102</v>
      </c>
      <c r="FN61" s="547" t="s">
        <v>102</v>
      </c>
      <c r="FO61" s="547" t="s">
        <v>102</v>
      </c>
    </row>
    <row r="62" spans="1:171" x14ac:dyDescent="0.15">
      <c r="A62" s="547">
        <v>4657158</v>
      </c>
      <c r="B62" s="547">
        <v>1</v>
      </c>
      <c r="C62" s="547" t="s">
        <v>19341</v>
      </c>
      <c r="D62" s="547" t="s">
        <v>19342</v>
      </c>
      <c r="E62" s="547" t="s">
        <v>19343</v>
      </c>
      <c r="F62" s="547" t="s">
        <v>102</v>
      </c>
      <c r="G62" s="547" t="s">
        <v>102</v>
      </c>
      <c r="H62" s="547" t="s">
        <v>102</v>
      </c>
      <c r="I62" s="547" t="s">
        <v>102</v>
      </c>
      <c r="J62" s="547" t="s">
        <v>102</v>
      </c>
      <c r="K62" s="547" t="s">
        <v>102</v>
      </c>
      <c r="L62" s="547" t="s">
        <v>102</v>
      </c>
      <c r="M62" s="547" t="s">
        <v>102</v>
      </c>
      <c r="N62" s="547" t="s">
        <v>102</v>
      </c>
      <c r="O62" s="547" t="s">
        <v>102</v>
      </c>
      <c r="P62" s="547" t="s">
        <v>102</v>
      </c>
      <c r="Q62" s="547" t="s">
        <v>102</v>
      </c>
      <c r="R62" s="547" t="s">
        <v>102</v>
      </c>
      <c r="S62" s="547" t="s">
        <v>102</v>
      </c>
      <c r="T62" s="547" t="s">
        <v>102</v>
      </c>
      <c r="U62" s="547" t="s">
        <v>102</v>
      </c>
      <c r="V62" s="547" t="s">
        <v>102</v>
      </c>
      <c r="W62" s="547" t="s">
        <v>102</v>
      </c>
      <c r="X62" s="547" t="s">
        <v>102</v>
      </c>
      <c r="Y62" s="547" t="s">
        <v>102</v>
      </c>
      <c r="Z62" s="547" t="s">
        <v>102</v>
      </c>
      <c r="AA62" s="547" t="s">
        <v>102</v>
      </c>
      <c r="AB62" s="547" t="s">
        <v>102</v>
      </c>
      <c r="AC62" s="547" t="s">
        <v>102</v>
      </c>
      <c r="AD62" s="547" t="s">
        <v>102</v>
      </c>
      <c r="AE62" s="547" t="s">
        <v>102</v>
      </c>
      <c r="AF62" s="547" t="s">
        <v>102</v>
      </c>
      <c r="AG62" s="547" t="s">
        <v>102</v>
      </c>
      <c r="AH62" s="547" t="s">
        <v>102</v>
      </c>
      <c r="AI62" s="547" t="s">
        <v>102</v>
      </c>
      <c r="AJ62" s="547" t="s">
        <v>102</v>
      </c>
      <c r="AK62" s="547" t="s">
        <v>102</v>
      </c>
      <c r="AL62" s="547" t="s">
        <v>102</v>
      </c>
      <c r="AM62" s="547" t="s">
        <v>102</v>
      </c>
      <c r="AN62" s="547" t="s">
        <v>102</v>
      </c>
      <c r="AO62" s="547" t="s">
        <v>102</v>
      </c>
      <c r="AP62" s="547" t="s">
        <v>102</v>
      </c>
      <c r="AQ62" s="547" t="s">
        <v>102</v>
      </c>
      <c r="AR62" s="547" t="s">
        <v>102</v>
      </c>
      <c r="AS62" s="547" t="s">
        <v>102</v>
      </c>
      <c r="AT62" s="547" t="s">
        <v>102</v>
      </c>
      <c r="AU62" s="547" t="s">
        <v>102</v>
      </c>
      <c r="AV62" s="547" t="s">
        <v>102</v>
      </c>
      <c r="AW62" s="547" t="s">
        <v>102</v>
      </c>
      <c r="AX62" s="547" t="s">
        <v>102</v>
      </c>
      <c r="AY62" s="547" t="s">
        <v>102</v>
      </c>
      <c r="AZ62" s="547" t="s">
        <v>102</v>
      </c>
      <c r="BA62" s="547" t="s">
        <v>102</v>
      </c>
      <c r="BB62" s="547" t="s">
        <v>102</v>
      </c>
      <c r="BC62" s="547" t="s">
        <v>102</v>
      </c>
      <c r="BD62" s="547" t="s">
        <v>102</v>
      </c>
      <c r="BE62" s="547" t="s">
        <v>102</v>
      </c>
      <c r="BF62" s="547" t="s">
        <v>102</v>
      </c>
      <c r="BG62" s="547" t="s">
        <v>102</v>
      </c>
      <c r="BH62" s="547" t="s">
        <v>102</v>
      </c>
      <c r="BI62" s="547" t="s">
        <v>102</v>
      </c>
      <c r="BJ62" s="547" t="s">
        <v>102</v>
      </c>
      <c r="BK62" s="547" t="s">
        <v>102</v>
      </c>
      <c r="BL62" s="547" t="s">
        <v>102</v>
      </c>
      <c r="BM62" s="547" t="s">
        <v>102</v>
      </c>
      <c r="BN62" s="547" t="s">
        <v>102</v>
      </c>
      <c r="BO62" s="547" t="s">
        <v>102</v>
      </c>
      <c r="BP62" s="547" t="s">
        <v>102</v>
      </c>
      <c r="BQ62" s="547" t="s">
        <v>102</v>
      </c>
      <c r="BR62" s="547" t="s">
        <v>102</v>
      </c>
      <c r="BS62" s="547" t="s">
        <v>102</v>
      </c>
      <c r="BT62" s="547" t="s">
        <v>102</v>
      </c>
      <c r="BU62" s="547" t="s">
        <v>102</v>
      </c>
      <c r="BV62" s="547" t="s">
        <v>102</v>
      </c>
      <c r="BW62" s="547" t="s">
        <v>102</v>
      </c>
      <c r="BX62" s="547" t="s">
        <v>102</v>
      </c>
      <c r="BY62" s="547" t="s">
        <v>102</v>
      </c>
      <c r="BZ62" s="547" t="s">
        <v>102</v>
      </c>
      <c r="CA62" s="547" t="s">
        <v>102</v>
      </c>
      <c r="CB62" s="547" t="s">
        <v>102</v>
      </c>
      <c r="CC62" s="547" t="s">
        <v>102</v>
      </c>
      <c r="CD62" s="547" t="s">
        <v>102</v>
      </c>
      <c r="CE62" s="547" t="s">
        <v>102</v>
      </c>
      <c r="CF62" s="547" t="s">
        <v>102</v>
      </c>
      <c r="CG62" s="547" t="s">
        <v>102</v>
      </c>
      <c r="CH62" s="547" t="s">
        <v>102</v>
      </c>
      <c r="CI62" s="547" t="s">
        <v>102</v>
      </c>
      <c r="CJ62" s="547" t="s">
        <v>102</v>
      </c>
      <c r="CK62" s="547" t="s">
        <v>102</v>
      </c>
      <c r="CL62" s="547" t="s">
        <v>102</v>
      </c>
      <c r="CM62" s="547" t="s">
        <v>102</v>
      </c>
      <c r="CN62" s="547" t="s">
        <v>102</v>
      </c>
      <c r="CO62" s="547" t="s">
        <v>102</v>
      </c>
      <c r="CP62" s="547" t="s">
        <v>102</v>
      </c>
      <c r="CQ62" s="547" t="s">
        <v>102</v>
      </c>
      <c r="CR62" s="547" t="s">
        <v>102</v>
      </c>
      <c r="CS62" s="547" t="s">
        <v>102</v>
      </c>
      <c r="CT62" s="547" t="s">
        <v>102</v>
      </c>
      <c r="CU62" s="547" t="s">
        <v>102</v>
      </c>
      <c r="CV62" s="547" t="s">
        <v>102</v>
      </c>
      <c r="CW62" s="547" t="s">
        <v>102</v>
      </c>
      <c r="CX62" s="547" t="s">
        <v>102</v>
      </c>
      <c r="CY62" s="547" t="s">
        <v>102</v>
      </c>
      <c r="CZ62" s="547" t="s">
        <v>102</v>
      </c>
      <c r="DA62" s="547" t="s">
        <v>102</v>
      </c>
      <c r="DB62" s="547" t="s">
        <v>102</v>
      </c>
      <c r="DC62" s="547" t="s">
        <v>102</v>
      </c>
      <c r="DD62" s="547" t="s">
        <v>102</v>
      </c>
      <c r="DE62" s="547" t="s">
        <v>102</v>
      </c>
      <c r="DF62" s="547" t="s">
        <v>102</v>
      </c>
      <c r="DG62" s="547" t="s">
        <v>102</v>
      </c>
      <c r="DH62" s="547" t="s">
        <v>102</v>
      </c>
      <c r="DI62" s="547" t="s">
        <v>102</v>
      </c>
      <c r="DJ62" s="547" t="s">
        <v>102</v>
      </c>
      <c r="DK62" s="547" t="s">
        <v>102</v>
      </c>
      <c r="DL62" s="547" t="s">
        <v>102</v>
      </c>
      <c r="DM62" s="547" t="s">
        <v>102</v>
      </c>
      <c r="DN62" s="547" t="s">
        <v>102</v>
      </c>
      <c r="DO62" s="547" t="s">
        <v>102</v>
      </c>
      <c r="DP62" s="547" t="s">
        <v>102</v>
      </c>
      <c r="DQ62" s="547" t="s">
        <v>102</v>
      </c>
      <c r="DR62" s="547" t="s">
        <v>102</v>
      </c>
      <c r="DS62" s="547" t="s">
        <v>102</v>
      </c>
      <c r="DT62" s="547" t="s">
        <v>102</v>
      </c>
      <c r="DU62" s="547" t="s">
        <v>102</v>
      </c>
      <c r="DV62" s="547" t="s">
        <v>102</v>
      </c>
      <c r="DW62" s="547" t="s">
        <v>102</v>
      </c>
      <c r="DX62" s="547" t="s">
        <v>102</v>
      </c>
      <c r="DY62" s="547" t="s">
        <v>102</v>
      </c>
      <c r="DZ62" s="547" t="s">
        <v>102</v>
      </c>
      <c r="EA62" s="547" t="s">
        <v>102</v>
      </c>
      <c r="EB62" s="547" t="s">
        <v>102</v>
      </c>
      <c r="EC62" s="547" t="s">
        <v>102</v>
      </c>
      <c r="ED62" s="547" t="s">
        <v>102</v>
      </c>
      <c r="EE62" s="547" t="s">
        <v>102</v>
      </c>
      <c r="EF62" s="547" t="s">
        <v>102</v>
      </c>
      <c r="EG62" s="547" t="s">
        <v>102</v>
      </c>
      <c r="EH62" s="547" t="s">
        <v>102</v>
      </c>
      <c r="EI62" s="547" t="s">
        <v>102</v>
      </c>
      <c r="EJ62" s="547" t="s">
        <v>102</v>
      </c>
      <c r="EK62" s="547" t="s">
        <v>102</v>
      </c>
      <c r="EL62" s="547" t="s">
        <v>102</v>
      </c>
      <c r="EM62" s="547" t="s">
        <v>102</v>
      </c>
      <c r="EN62" s="547" t="s">
        <v>102</v>
      </c>
      <c r="EO62" s="547" t="s">
        <v>102</v>
      </c>
      <c r="EP62" s="547" t="s">
        <v>102</v>
      </c>
      <c r="EQ62" s="547" t="s">
        <v>102</v>
      </c>
      <c r="ER62" s="547" t="s">
        <v>102</v>
      </c>
      <c r="ES62" s="547" t="s">
        <v>102</v>
      </c>
      <c r="ET62" s="547" t="s">
        <v>102</v>
      </c>
      <c r="EU62" s="547" t="s">
        <v>102</v>
      </c>
      <c r="EV62" s="547" t="s">
        <v>102</v>
      </c>
      <c r="EW62" s="547" t="s">
        <v>102</v>
      </c>
      <c r="EX62" s="547" t="s">
        <v>102</v>
      </c>
      <c r="EY62" s="547" t="s">
        <v>102</v>
      </c>
      <c r="EZ62" s="547" t="s">
        <v>102</v>
      </c>
      <c r="FA62" s="547" t="s">
        <v>102</v>
      </c>
      <c r="FB62" s="547" t="s">
        <v>102</v>
      </c>
      <c r="FC62" s="547" t="s">
        <v>102</v>
      </c>
      <c r="FD62" s="547" t="s">
        <v>102</v>
      </c>
      <c r="FE62" s="547" t="s">
        <v>102</v>
      </c>
      <c r="FF62" s="547" t="s">
        <v>102</v>
      </c>
      <c r="FG62" s="547" t="s">
        <v>102</v>
      </c>
      <c r="FH62" s="547" t="s">
        <v>102</v>
      </c>
      <c r="FI62" s="547" t="s">
        <v>102</v>
      </c>
      <c r="FJ62" s="547" t="s">
        <v>102</v>
      </c>
      <c r="FK62" s="547" t="s">
        <v>102</v>
      </c>
      <c r="FL62" s="547" t="s">
        <v>102</v>
      </c>
      <c r="FM62" s="547" t="s">
        <v>102</v>
      </c>
      <c r="FN62" s="547" t="s">
        <v>102</v>
      </c>
      <c r="FO62" s="547" t="s">
        <v>102</v>
      </c>
    </row>
    <row r="63" spans="1:171" x14ac:dyDescent="0.15">
      <c r="A63" s="547">
        <v>4632809</v>
      </c>
      <c r="B63" s="547">
        <v>0</v>
      </c>
      <c r="C63" s="547" t="s">
        <v>102</v>
      </c>
      <c r="D63" s="547" t="s">
        <v>102</v>
      </c>
      <c r="E63" s="547" t="s">
        <v>102</v>
      </c>
      <c r="F63" s="547" t="s">
        <v>102</v>
      </c>
      <c r="G63" s="547" t="s">
        <v>102</v>
      </c>
      <c r="H63" s="547" t="s">
        <v>102</v>
      </c>
      <c r="I63" s="547" t="s">
        <v>102</v>
      </c>
      <c r="J63" s="547" t="s">
        <v>102</v>
      </c>
      <c r="K63" s="547" t="s">
        <v>102</v>
      </c>
      <c r="L63" s="547" t="s">
        <v>102</v>
      </c>
      <c r="M63" s="547" t="s">
        <v>102</v>
      </c>
      <c r="N63" s="547" t="s">
        <v>102</v>
      </c>
      <c r="O63" s="547" t="s">
        <v>102</v>
      </c>
      <c r="P63" s="547" t="s">
        <v>102</v>
      </c>
      <c r="Q63" s="547" t="s">
        <v>102</v>
      </c>
      <c r="R63" s="547" t="s">
        <v>102</v>
      </c>
      <c r="S63" s="547" t="s">
        <v>102</v>
      </c>
      <c r="T63" s="547" t="s">
        <v>102</v>
      </c>
      <c r="U63" s="547" t="s">
        <v>102</v>
      </c>
      <c r="V63" s="547" t="s">
        <v>102</v>
      </c>
      <c r="W63" s="547" t="s">
        <v>102</v>
      </c>
      <c r="X63" s="547" t="s">
        <v>102</v>
      </c>
      <c r="Y63" s="547" t="s">
        <v>102</v>
      </c>
      <c r="Z63" s="547" t="s">
        <v>102</v>
      </c>
      <c r="AA63" s="547" t="s">
        <v>102</v>
      </c>
      <c r="AB63" s="547" t="s">
        <v>102</v>
      </c>
      <c r="AC63" s="547" t="s">
        <v>102</v>
      </c>
      <c r="AD63" s="547" t="s">
        <v>102</v>
      </c>
      <c r="AE63" s="547" t="s">
        <v>102</v>
      </c>
      <c r="AF63" s="547" t="s">
        <v>102</v>
      </c>
      <c r="AG63" s="547" t="s">
        <v>102</v>
      </c>
      <c r="AH63" s="547" t="s">
        <v>102</v>
      </c>
      <c r="AI63" s="547" t="s">
        <v>102</v>
      </c>
      <c r="AJ63" s="547" t="s">
        <v>102</v>
      </c>
      <c r="AK63" s="547" t="s">
        <v>102</v>
      </c>
      <c r="AL63" s="547" t="s">
        <v>102</v>
      </c>
      <c r="AM63" s="547" t="s">
        <v>102</v>
      </c>
      <c r="AN63" s="547" t="s">
        <v>102</v>
      </c>
      <c r="AO63" s="547" t="s">
        <v>102</v>
      </c>
      <c r="AP63" s="547" t="s">
        <v>102</v>
      </c>
      <c r="AQ63" s="547" t="s">
        <v>102</v>
      </c>
      <c r="AR63" s="547" t="s">
        <v>102</v>
      </c>
      <c r="AS63" s="547" t="s">
        <v>102</v>
      </c>
      <c r="AT63" s="547" t="s">
        <v>102</v>
      </c>
      <c r="AU63" s="547" t="s">
        <v>102</v>
      </c>
      <c r="AV63" s="547" t="s">
        <v>102</v>
      </c>
      <c r="AW63" s="547" t="s">
        <v>102</v>
      </c>
      <c r="AX63" s="547" t="s">
        <v>102</v>
      </c>
      <c r="AY63" s="547" t="s">
        <v>102</v>
      </c>
      <c r="AZ63" s="547" t="s">
        <v>102</v>
      </c>
      <c r="BA63" s="547" t="s">
        <v>102</v>
      </c>
      <c r="BB63" s="547" t="s">
        <v>102</v>
      </c>
      <c r="BC63" s="547" t="s">
        <v>102</v>
      </c>
      <c r="BD63" s="547" t="s">
        <v>102</v>
      </c>
      <c r="BE63" s="547" t="s">
        <v>102</v>
      </c>
      <c r="BF63" s="547" t="s">
        <v>102</v>
      </c>
      <c r="BG63" s="547" t="s">
        <v>102</v>
      </c>
      <c r="BH63" s="547" t="s">
        <v>102</v>
      </c>
      <c r="BI63" s="547" t="s">
        <v>102</v>
      </c>
      <c r="BJ63" s="547" t="s">
        <v>102</v>
      </c>
      <c r="BK63" s="547" t="s">
        <v>102</v>
      </c>
      <c r="BL63" s="547" t="s">
        <v>102</v>
      </c>
      <c r="BM63" s="547" t="s">
        <v>102</v>
      </c>
      <c r="BN63" s="547" t="s">
        <v>102</v>
      </c>
      <c r="BO63" s="547" t="s">
        <v>102</v>
      </c>
      <c r="BP63" s="547" t="s">
        <v>102</v>
      </c>
      <c r="BQ63" s="547" t="s">
        <v>102</v>
      </c>
      <c r="BR63" s="547" t="s">
        <v>102</v>
      </c>
      <c r="BS63" s="547" t="s">
        <v>102</v>
      </c>
      <c r="BT63" s="547" t="s">
        <v>102</v>
      </c>
      <c r="BU63" s="547" t="s">
        <v>102</v>
      </c>
      <c r="BV63" s="547" t="s">
        <v>102</v>
      </c>
      <c r="BW63" s="547" t="s">
        <v>102</v>
      </c>
      <c r="BX63" s="547" t="s">
        <v>102</v>
      </c>
      <c r="BY63" s="547" t="s">
        <v>102</v>
      </c>
      <c r="BZ63" s="547" t="s">
        <v>102</v>
      </c>
      <c r="CA63" s="547" t="s">
        <v>102</v>
      </c>
      <c r="CB63" s="547" t="s">
        <v>102</v>
      </c>
      <c r="CC63" s="547" t="s">
        <v>102</v>
      </c>
      <c r="CD63" s="547" t="s">
        <v>102</v>
      </c>
      <c r="CE63" s="547" t="s">
        <v>102</v>
      </c>
      <c r="CF63" s="547" t="s">
        <v>102</v>
      </c>
      <c r="CG63" s="547" t="s">
        <v>102</v>
      </c>
      <c r="CH63" s="547" t="s">
        <v>102</v>
      </c>
      <c r="CI63" s="547" t="s">
        <v>102</v>
      </c>
      <c r="CJ63" s="547" t="s">
        <v>102</v>
      </c>
      <c r="CK63" s="547" t="s">
        <v>102</v>
      </c>
      <c r="CL63" s="547" t="s">
        <v>102</v>
      </c>
      <c r="CM63" s="547" t="s">
        <v>102</v>
      </c>
      <c r="CN63" s="547" t="s">
        <v>102</v>
      </c>
      <c r="CO63" s="547" t="s">
        <v>102</v>
      </c>
      <c r="CP63" s="547" t="s">
        <v>102</v>
      </c>
      <c r="CQ63" s="547" t="s">
        <v>102</v>
      </c>
      <c r="CR63" s="547" t="s">
        <v>102</v>
      </c>
      <c r="CS63" s="547" t="s">
        <v>102</v>
      </c>
      <c r="CT63" s="547" t="s">
        <v>102</v>
      </c>
      <c r="CU63" s="547" t="s">
        <v>102</v>
      </c>
      <c r="CV63" s="547" t="s">
        <v>102</v>
      </c>
      <c r="CW63" s="547" t="s">
        <v>102</v>
      </c>
      <c r="CX63" s="547" t="s">
        <v>102</v>
      </c>
      <c r="CY63" s="547" t="s">
        <v>102</v>
      </c>
      <c r="CZ63" s="547" t="s">
        <v>102</v>
      </c>
      <c r="DA63" s="547" t="s">
        <v>102</v>
      </c>
      <c r="DB63" s="547" t="s">
        <v>102</v>
      </c>
      <c r="DC63" s="547" t="s">
        <v>102</v>
      </c>
      <c r="DD63" s="547" t="s">
        <v>102</v>
      </c>
      <c r="DE63" s="547" t="s">
        <v>102</v>
      </c>
      <c r="DF63" s="547" t="s">
        <v>102</v>
      </c>
      <c r="DG63" s="547" t="s">
        <v>102</v>
      </c>
      <c r="DH63" s="547" t="s">
        <v>102</v>
      </c>
      <c r="DI63" s="547" t="s">
        <v>102</v>
      </c>
      <c r="DJ63" s="547" t="s">
        <v>102</v>
      </c>
      <c r="DK63" s="547" t="s">
        <v>102</v>
      </c>
      <c r="DL63" s="547" t="s">
        <v>102</v>
      </c>
      <c r="DM63" s="547" t="s">
        <v>102</v>
      </c>
      <c r="DN63" s="547" t="s">
        <v>102</v>
      </c>
      <c r="DO63" s="547" t="s">
        <v>102</v>
      </c>
      <c r="DP63" s="547" t="s">
        <v>102</v>
      </c>
      <c r="DQ63" s="547" t="s">
        <v>102</v>
      </c>
      <c r="DR63" s="547" t="s">
        <v>102</v>
      </c>
      <c r="DS63" s="547" t="s">
        <v>102</v>
      </c>
      <c r="DT63" s="547" t="s">
        <v>102</v>
      </c>
      <c r="DU63" s="547" t="s">
        <v>102</v>
      </c>
      <c r="DV63" s="547" t="s">
        <v>102</v>
      </c>
      <c r="DW63" s="547" t="s">
        <v>102</v>
      </c>
      <c r="DX63" s="547" t="s">
        <v>102</v>
      </c>
      <c r="DY63" s="547" t="s">
        <v>102</v>
      </c>
      <c r="DZ63" s="547" t="s">
        <v>102</v>
      </c>
      <c r="EA63" s="547" t="s">
        <v>102</v>
      </c>
      <c r="EB63" s="547" t="s">
        <v>102</v>
      </c>
      <c r="EC63" s="547" t="s">
        <v>102</v>
      </c>
      <c r="ED63" s="547" t="s">
        <v>102</v>
      </c>
      <c r="EE63" s="547" t="s">
        <v>102</v>
      </c>
      <c r="EF63" s="547" t="s">
        <v>102</v>
      </c>
      <c r="EG63" s="547" t="s">
        <v>102</v>
      </c>
      <c r="EH63" s="547" t="s">
        <v>102</v>
      </c>
      <c r="EI63" s="547" t="s">
        <v>102</v>
      </c>
      <c r="EJ63" s="547" t="s">
        <v>102</v>
      </c>
      <c r="EK63" s="547" t="s">
        <v>102</v>
      </c>
      <c r="EL63" s="547" t="s">
        <v>102</v>
      </c>
      <c r="EM63" s="547" t="s">
        <v>102</v>
      </c>
      <c r="EN63" s="547" t="s">
        <v>102</v>
      </c>
      <c r="EO63" s="547" t="s">
        <v>102</v>
      </c>
      <c r="EP63" s="547" t="s">
        <v>102</v>
      </c>
      <c r="EQ63" s="547" t="s">
        <v>102</v>
      </c>
      <c r="ER63" s="547" t="s">
        <v>102</v>
      </c>
      <c r="ES63" s="547" t="s">
        <v>102</v>
      </c>
      <c r="ET63" s="547" t="s">
        <v>102</v>
      </c>
      <c r="EU63" s="547" t="s">
        <v>102</v>
      </c>
      <c r="EV63" s="547" t="s">
        <v>102</v>
      </c>
      <c r="EW63" s="547" t="s">
        <v>102</v>
      </c>
      <c r="EX63" s="547" t="s">
        <v>102</v>
      </c>
      <c r="EY63" s="547" t="s">
        <v>102</v>
      </c>
      <c r="EZ63" s="547" t="s">
        <v>102</v>
      </c>
      <c r="FA63" s="547" t="s">
        <v>102</v>
      </c>
      <c r="FB63" s="547" t="s">
        <v>102</v>
      </c>
      <c r="FC63" s="547" t="s">
        <v>102</v>
      </c>
      <c r="FD63" s="547" t="s">
        <v>102</v>
      </c>
      <c r="FE63" s="547" t="s">
        <v>102</v>
      </c>
      <c r="FF63" s="547" t="s">
        <v>102</v>
      </c>
      <c r="FG63" s="547" t="s">
        <v>102</v>
      </c>
      <c r="FH63" s="547" t="s">
        <v>102</v>
      </c>
      <c r="FI63" s="547" t="s">
        <v>102</v>
      </c>
      <c r="FJ63" s="547" t="s">
        <v>102</v>
      </c>
      <c r="FK63" s="547" t="s">
        <v>102</v>
      </c>
      <c r="FL63" s="547" t="s">
        <v>102</v>
      </c>
      <c r="FM63" s="547" t="s">
        <v>102</v>
      </c>
      <c r="FN63" s="547" t="s">
        <v>102</v>
      </c>
      <c r="FO63" s="547" t="s">
        <v>102</v>
      </c>
    </row>
    <row r="64" spans="1:171" x14ac:dyDescent="0.15">
      <c r="A64" s="547">
        <v>4601685</v>
      </c>
      <c r="B64" s="547">
        <v>1</v>
      </c>
      <c r="C64" s="547" t="s">
        <v>19344</v>
      </c>
      <c r="D64" s="547" t="s">
        <v>102</v>
      </c>
      <c r="E64" s="547" t="s">
        <v>102</v>
      </c>
      <c r="F64" s="547" t="s">
        <v>102</v>
      </c>
      <c r="G64" s="547" t="s">
        <v>102</v>
      </c>
      <c r="H64" s="547" t="s">
        <v>102</v>
      </c>
      <c r="I64" s="547" t="s">
        <v>102</v>
      </c>
      <c r="J64" s="547" t="s">
        <v>102</v>
      </c>
      <c r="K64" s="547" t="s">
        <v>102</v>
      </c>
      <c r="L64" s="547" t="s">
        <v>102</v>
      </c>
      <c r="M64" s="547" t="s">
        <v>102</v>
      </c>
      <c r="N64" s="547" t="s">
        <v>102</v>
      </c>
      <c r="O64" s="547" t="s">
        <v>102</v>
      </c>
      <c r="P64" s="547" t="s">
        <v>102</v>
      </c>
      <c r="Q64" s="547" t="s">
        <v>102</v>
      </c>
      <c r="R64" s="547" t="s">
        <v>102</v>
      </c>
      <c r="S64" s="547" t="s">
        <v>102</v>
      </c>
      <c r="T64" s="547" t="s">
        <v>102</v>
      </c>
      <c r="U64" s="547" t="s">
        <v>102</v>
      </c>
      <c r="V64" s="547" t="s">
        <v>102</v>
      </c>
      <c r="W64" s="547" t="s">
        <v>102</v>
      </c>
      <c r="X64" s="547" t="s">
        <v>102</v>
      </c>
      <c r="Y64" s="547" t="s">
        <v>102</v>
      </c>
      <c r="Z64" s="547" t="s">
        <v>102</v>
      </c>
      <c r="AA64" s="547" t="s">
        <v>102</v>
      </c>
      <c r="AB64" s="547" t="s">
        <v>102</v>
      </c>
      <c r="AC64" s="547" t="s">
        <v>102</v>
      </c>
      <c r="AD64" s="547" t="s">
        <v>102</v>
      </c>
      <c r="AE64" s="547" t="s">
        <v>102</v>
      </c>
      <c r="AF64" s="547" t="s">
        <v>102</v>
      </c>
      <c r="AG64" s="547" t="s">
        <v>102</v>
      </c>
      <c r="AH64" s="547" t="s">
        <v>102</v>
      </c>
      <c r="AI64" s="547" t="s">
        <v>102</v>
      </c>
      <c r="AJ64" s="547" t="s">
        <v>102</v>
      </c>
      <c r="AK64" s="547" t="s">
        <v>102</v>
      </c>
      <c r="AL64" s="547" t="s">
        <v>102</v>
      </c>
      <c r="AM64" s="547" t="s">
        <v>102</v>
      </c>
      <c r="AN64" s="547" t="s">
        <v>102</v>
      </c>
      <c r="AO64" s="547" t="s">
        <v>102</v>
      </c>
      <c r="AP64" s="547" t="s">
        <v>102</v>
      </c>
      <c r="AQ64" s="547" t="s">
        <v>102</v>
      </c>
      <c r="AR64" s="547" t="s">
        <v>102</v>
      </c>
      <c r="AS64" s="547" t="s">
        <v>102</v>
      </c>
      <c r="AT64" s="547" t="s">
        <v>102</v>
      </c>
      <c r="AU64" s="547" t="s">
        <v>102</v>
      </c>
      <c r="AV64" s="547" t="s">
        <v>102</v>
      </c>
      <c r="AW64" s="547" t="s">
        <v>102</v>
      </c>
      <c r="AX64" s="547" t="s">
        <v>102</v>
      </c>
      <c r="AY64" s="547" t="s">
        <v>102</v>
      </c>
      <c r="AZ64" s="547" t="s">
        <v>102</v>
      </c>
      <c r="BA64" s="547" t="s">
        <v>102</v>
      </c>
      <c r="BB64" s="547" t="s">
        <v>102</v>
      </c>
      <c r="BC64" s="547" t="s">
        <v>102</v>
      </c>
      <c r="BD64" s="547" t="s">
        <v>102</v>
      </c>
      <c r="BE64" s="547" t="s">
        <v>102</v>
      </c>
      <c r="BF64" s="547" t="s">
        <v>102</v>
      </c>
      <c r="BG64" s="547" t="s">
        <v>102</v>
      </c>
      <c r="BH64" s="547" t="s">
        <v>102</v>
      </c>
      <c r="BI64" s="547" t="s">
        <v>102</v>
      </c>
      <c r="BJ64" s="547" t="s">
        <v>102</v>
      </c>
      <c r="BK64" s="547" t="s">
        <v>102</v>
      </c>
      <c r="BL64" s="547" t="s">
        <v>102</v>
      </c>
      <c r="BM64" s="547" t="s">
        <v>102</v>
      </c>
      <c r="BN64" s="547" t="s">
        <v>102</v>
      </c>
      <c r="BO64" s="547" t="s">
        <v>102</v>
      </c>
      <c r="BP64" s="547" t="s">
        <v>102</v>
      </c>
      <c r="BQ64" s="547" t="s">
        <v>102</v>
      </c>
      <c r="BR64" s="547" t="s">
        <v>102</v>
      </c>
      <c r="BS64" s="547" t="s">
        <v>102</v>
      </c>
      <c r="BT64" s="547" t="s">
        <v>102</v>
      </c>
      <c r="BU64" s="547" t="s">
        <v>102</v>
      </c>
      <c r="BV64" s="547" t="s">
        <v>102</v>
      </c>
      <c r="BW64" s="547" t="s">
        <v>102</v>
      </c>
      <c r="BX64" s="547" t="s">
        <v>102</v>
      </c>
      <c r="BY64" s="547" t="s">
        <v>102</v>
      </c>
      <c r="BZ64" s="547" t="s">
        <v>102</v>
      </c>
      <c r="CA64" s="547" t="s">
        <v>102</v>
      </c>
      <c r="CB64" s="547" t="s">
        <v>102</v>
      </c>
      <c r="CC64" s="547" t="s">
        <v>102</v>
      </c>
      <c r="CD64" s="547" t="s">
        <v>102</v>
      </c>
      <c r="CE64" s="547" t="s">
        <v>102</v>
      </c>
      <c r="CF64" s="547" t="s">
        <v>102</v>
      </c>
      <c r="CG64" s="547" t="s">
        <v>102</v>
      </c>
      <c r="CH64" s="547" t="s">
        <v>102</v>
      </c>
      <c r="CI64" s="547" t="s">
        <v>102</v>
      </c>
      <c r="CJ64" s="547" t="s">
        <v>102</v>
      </c>
      <c r="CK64" s="547" t="s">
        <v>102</v>
      </c>
      <c r="CL64" s="547" t="s">
        <v>102</v>
      </c>
      <c r="CM64" s="547" t="s">
        <v>102</v>
      </c>
      <c r="CN64" s="547" t="s">
        <v>102</v>
      </c>
      <c r="CO64" s="547" t="s">
        <v>102</v>
      </c>
      <c r="CP64" s="547" t="s">
        <v>102</v>
      </c>
      <c r="CQ64" s="547" t="s">
        <v>102</v>
      </c>
      <c r="CR64" s="547" t="s">
        <v>102</v>
      </c>
      <c r="CS64" s="547" t="s">
        <v>102</v>
      </c>
      <c r="CT64" s="547" t="s">
        <v>102</v>
      </c>
      <c r="CU64" s="547" t="s">
        <v>102</v>
      </c>
      <c r="CV64" s="547" t="s">
        <v>102</v>
      </c>
      <c r="CW64" s="547" t="s">
        <v>102</v>
      </c>
      <c r="CX64" s="547" t="s">
        <v>102</v>
      </c>
      <c r="CY64" s="547" t="s">
        <v>102</v>
      </c>
      <c r="CZ64" s="547" t="s">
        <v>102</v>
      </c>
      <c r="DA64" s="547" t="s">
        <v>102</v>
      </c>
      <c r="DB64" s="547" t="s">
        <v>102</v>
      </c>
      <c r="DC64" s="547" t="s">
        <v>102</v>
      </c>
      <c r="DD64" s="547" t="s">
        <v>102</v>
      </c>
      <c r="DE64" s="547" t="s">
        <v>102</v>
      </c>
      <c r="DF64" s="547" t="s">
        <v>102</v>
      </c>
      <c r="DG64" s="547" t="s">
        <v>102</v>
      </c>
      <c r="DH64" s="547" t="s">
        <v>102</v>
      </c>
      <c r="DI64" s="547" t="s">
        <v>102</v>
      </c>
      <c r="DJ64" s="547" t="s">
        <v>102</v>
      </c>
      <c r="DK64" s="547" t="s">
        <v>102</v>
      </c>
      <c r="DL64" s="547" t="s">
        <v>102</v>
      </c>
      <c r="DM64" s="547" t="s">
        <v>102</v>
      </c>
      <c r="DN64" s="547" t="s">
        <v>102</v>
      </c>
      <c r="DO64" s="547" t="s">
        <v>102</v>
      </c>
      <c r="DP64" s="547" t="s">
        <v>102</v>
      </c>
      <c r="DQ64" s="547" t="s">
        <v>102</v>
      </c>
      <c r="DR64" s="547" t="s">
        <v>102</v>
      </c>
      <c r="DS64" s="547" t="s">
        <v>102</v>
      </c>
      <c r="DT64" s="547" t="s">
        <v>102</v>
      </c>
      <c r="DU64" s="547" t="s">
        <v>102</v>
      </c>
      <c r="DV64" s="547" t="s">
        <v>102</v>
      </c>
      <c r="DW64" s="547" t="s">
        <v>102</v>
      </c>
      <c r="DX64" s="547" t="s">
        <v>102</v>
      </c>
      <c r="DY64" s="547" t="s">
        <v>102</v>
      </c>
      <c r="DZ64" s="547" t="s">
        <v>102</v>
      </c>
      <c r="EA64" s="547" t="s">
        <v>102</v>
      </c>
      <c r="EB64" s="547" t="s">
        <v>102</v>
      </c>
      <c r="EC64" s="547" t="s">
        <v>102</v>
      </c>
      <c r="ED64" s="547" t="s">
        <v>102</v>
      </c>
      <c r="EE64" s="547" t="s">
        <v>102</v>
      </c>
      <c r="EF64" s="547" t="s">
        <v>102</v>
      </c>
      <c r="EG64" s="547" t="s">
        <v>102</v>
      </c>
      <c r="EH64" s="547" t="s">
        <v>102</v>
      </c>
      <c r="EI64" s="547" t="s">
        <v>102</v>
      </c>
      <c r="EJ64" s="547" t="s">
        <v>102</v>
      </c>
      <c r="EK64" s="547" t="s">
        <v>102</v>
      </c>
      <c r="EL64" s="547" t="s">
        <v>102</v>
      </c>
      <c r="EM64" s="547" t="s">
        <v>102</v>
      </c>
      <c r="EN64" s="547" t="s">
        <v>102</v>
      </c>
      <c r="EO64" s="547" t="s">
        <v>102</v>
      </c>
      <c r="EP64" s="547" t="s">
        <v>102</v>
      </c>
      <c r="EQ64" s="547" t="s">
        <v>102</v>
      </c>
      <c r="ER64" s="547" t="s">
        <v>102</v>
      </c>
      <c r="ES64" s="547" t="s">
        <v>102</v>
      </c>
      <c r="ET64" s="547" t="s">
        <v>102</v>
      </c>
      <c r="EU64" s="547" t="s">
        <v>102</v>
      </c>
      <c r="EV64" s="547" t="s">
        <v>102</v>
      </c>
      <c r="EW64" s="547" t="s">
        <v>102</v>
      </c>
      <c r="EX64" s="547" t="s">
        <v>102</v>
      </c>
      <c r="EY64" s="547" t="s">
        <v>102</v>
      </c>
      <c r="EZ64" s="547" t="s">
        <v>102</v>
      </c>
      <c r="FA64" s="547" t="s">
        <v>102</v>
      </c>
      <c r="FB64" s="547" t="s">
        <v>102</v>
      </c>
      <c r="FC64" s="547" t="s">
        <v>102</v>
      </c>
      <c r="FD64" s="547" t="s">
        <v>102</v>
      </c>
      <c r="FE64" s="547" t="s">
        <v>102</v>
      </c>
      <c r="FF64" s="547" t="s">
        <v>102</v>
      </c>
      <c r="FG64" s="547" t="s">
        <v>102</v>
      </c>
      <c r="FH64" s="547" t="s">
        <v>102</v>
      </c>
      <c r="FI64" s="547" t="s">
        <v>102</v>
      </c>
      <c r="FJ64" s="547" t="s">
        <v>102</v>
      </c>
      <c r="FK64" s="547" t="s">
        <v>102</v>
      </c>
      <c r="FL64" s="547" t="s">
        <v>102</v>
      </c>
      <c r="FM64" s="547" t="s">
        <v>102</v>
      </c>
      <c r="FN64" s="547" t="s">
        <v>102</v>
      </c>
      <c r="FO64" s="547" t="s">
        <v>102</v>
      </c>
    </row>
    <row r="65" spans="1:171" x14ac:dyDescent="0.15">
      <c r="A65" s="547">
        <v>4575478</v>
      </c>
      <c r="B65" s="547">
        <v>1</v>
      </c>
      <c r="C65" s="547" t="s">
        <v>19345</v>
      </c>
      <c r="D65" s="547" t="s">
        <v>19346</v>
      </c>
      <c r="E65" s="547" t="s">
        <v>19347</v>
      </c>
      <c r="F65" s="547" t="s">
        <v>102</v>
      </c>
      <c r="G65" s="547" t="s">
        <v>102</v>
      </c>
      <c r="H65" s="547" t="s">
        <v>102</v>
      </c>
      <c r="I65" s="547" t="s">
        <v>102</v>
      </c>
      <c r="J65" s="547" t="s">
        <v>102</v>
      </c>
      <c r="K65" s="547" t="s">
        <v>102</v>
      </c>
      <c r="L65" s="547" t="s">
        <v>102</v>
      </c>
      <c r="M65" s="547" t="s">
        <v>102</v>
      </c>
      <c r="N65" s="547" t="s">
        <v>102</v>
      </c>
      <c r="O65" s="547" t="s">
        <v>102</v>
      </c>
      <c r="P65" s="547" t="s">
        <v>102</v>
      </c>
      <c r="Q65" s="547" t="s">
        <v>102</v>
      </c>
      <c r="R65" s="547" t="s">
        <v>102</v>
      </c>
      <c r="S65" s="547" t="s">
        <v>102</v>
      </c>
      <c r="T65" s="547" t="s">
        <v>102</v>
      </c>
      <c r="U65" s="547" t="s">
        <v>102</v>
      </c>
      <c r="V65" s="547" t="s">
        <v>102</v>
      </c>
      <c r="W65" s="547" t="s">
        <v>102</v>
      </c>
      <c r="X65" s="547" t="s">
        <v>102</v>
      </c>
      <c r="Y65" s="547" t="s">
        <v>102</v>
      </c>
      <c r="Z65" s="547" t="s">
        <v>102</v>
      </c>
      <c r="AA65" s="547" t="s">
        <v>102</v>
      </c>
      <c r="AB65" s="547" t="s">
        <v>102</v>
      </c>
      <c r="AC65" s="547" t="s">
        <v>102</v>
      </c>
      <c r="AD65" s="547" t="s">
        <v>102</v>
      </c>
      <c r="AE65" s="547" t="s">
        <v>102</v>
      </c>
      <c r="AF65" s="547" t="s">
        <v>102</v>
      </c>
      <c r="AG65" s="547" t="s">
        <v>102</v>
      </c>
      <c r="AH65" s="547" t="s">
        <v>102</v>
      </c>
      <c r="AI65" s="547" t="s">
        <v>102</v>
      </c>
      <c r="AJ65" s="547" t="s">
        <v>102</v>
      </c>
      <c r="AK65" s="547" t="s">
        <v>102</v>
      </c>
      <c r="AL65" s="547" t="s">
        <v>102</v>
      </c>
      <c r="AM65" s="547" t="s">
        <v>102</v>
      </c>
      <c r="AN65" s="547" t="s">
        <v>102</v>
      </c>
      <c r="AO65" s="547" t="s">
        <v>102</v>
      </c>
      <c r="AP65" s="547" t="s">
        <v>102</v>
      </c>
      <c r="AQ65" s="547" t="s">
        <v>102</v>
      </c>
      <c r="AR65" s="547" t="s">
        <v>102</v>
      </c>
      <c r="AS65" s="547" t="s">
        <v>102</v>
      </c>
      <c r="AT65" s="547" t="s">
        <v>102</v>
      </c>
      <c r="AU65" s="547" t="s">
        <v>102</v>
      </c>
      <c r="AV65" s="547" t="s">
        <v>102</v>
      </c>
      <c r="AW65" s="547" t="s">
        <v>102</v>
      </c>
      <c r="AX65" s="547" t="s">
        <v>102</v>
      </c>
      <c r="AY65" s="547" t="s">
        <v>102</v>
      </c>
      <c r="AZ65" s="547" t="s">
        <v>102</v>
      </c>
      <c r="BA65" s="547" t="s">
        <v>102</v>
      </c>
      <c r="BB65" s="547" t="s">
        <v>102</v>
      </c>
      <c r="BC65" s="547" t="s">
        <v>102</v>
      </c>
      <c r="BD65" s="547" t="s">
        <v>102</v>
      </c>
      <c r="BE65" s="547" t="s">
        <v>102</v>
      </c>
      <c r="BF65" s="547" t="s">
        <v>102</v>
      </c>
      <c r="BG65" s="547" t="s">
        <v>102</v>
      </c>
      <c r="BH65" s="547" t="s">
        <v>102</v>
      </c>
      <c r="BI65" s="547" t="s">
        <v>102</v>
      </c>
      <c r="BJ65" s="547" t="s">
        <v>102</v>
      </c>
      <c r="BK65" s="547" t="s">
        <v>102</v>
      </c>
      <c r="BL65" s="547" t="s">
        <v>102</v>
      </c>
      <c r="BM65" s="547" t="s">
        <v>102</v>
      </c>
      <c r="BN65" s="547" t="s">
        <v>102</v>
      </c>
      <c r="BO65" s="547" t="s">
        <v>102</v>
      </c>
      <c r="BP65" s="547" t="s">
        <v>102</v>
      </c>
      <c r="BQ65" s="547" t="s">
        <v>102</v>
      </c>
      <c r="BR65" s="547" t="s">
        <v>102</v>
      </c>
      <c r="BS65" s="547" t="s">
        <v>102</v>
      </c>
      <c r="BT65" s="547" t="s">
        <v>102</v>
      </c>
      <c r="BU65" s="547" t="s">
        <v>102</v>
      </c>
      <c r="BV65" s="547" t="s">
        <v>102</v>
      </c>
      <c r="BW65" s="547" t="s">
        <v>102</v>
      </c>
      <c r="BX65" s="547" t="s">
        <v>102</v>
      </c>
      <c r="BY65" s="547" t="s">
        <v>102</v>
      </c>
      <c r="BZ65" s="547" t="s">
        <v>102</v>
      </c>
      <c r="CA65" s="547" t="s">
        <v>102</v>
      </c>
      <c r="CB65" s="547" t="s">
        <v>102</v>
      </c>
      <c r="CC65" s="547" t="s">
        <v>102</v>
      </c>
      <c r="CD65" s="547" t="s">
        <v>102</v>
      </c>
      <c r="CE65" s="547" t="s">
        <v>102</v>
      </c>
      <c r="CF65" s="547" t="s">
        <v>102</v>
      </c>
      <c r="CG65" s="547" t="s">
        <v>102</v>
      </c>
      <c r="CH65" s="547" t="s">
        <v>102</v>
      </c>
      <c r="CI65" s="547" t="s">
        <v>102</v>
      </c>
      <c r="CJ65" s="547" t="s">
        <v>102</v>
      </c>
      <c r="CK65" s="547" t="s">
        <v>102</v>
      </c>
      <c r="CL65" s="547" t="s">
        <v>102</v>
      </c>
      <c r="CM65" s="547" t="s">
        <v>102</v>
      </c>
      <c r="CN65" s="547" t="s">
        <v>102</v>
      </c>
      <c r="CO65" s="547" t="s">
        <v>102</v>
      </c>
      <c r="CP65" s="547" t="s">
        <v>102</v>
      </c>
      <c r="CQ65" s="547" t="s">
        <v>102</v>
      </c>
      <c r="CR65" s="547" t="s">
        <v>102</v>
      </c>
      <c r="CS65" s="547" t="s">
        <v>102</v>
      </c>
      <c r="CT65" s="547" t="s">
        <v>102</v>
      </c>
      <c r="CU65" s="547" t="s">
        <v>102</v>
      </c>
      <c r="CV65" s="547" t="s">
        <v>102</v>
      </c>
      <c r="CW65" s="547" t="s">
        <v>102</v>
      </c>
      <c r="CX65" s="547" t="s">
        <v>102</v>
      </c>
      <c r="CY65" s="547" t="s">
        <v>102</v>
      </c>
      <c r="CZ65" s="547" t="s">
        <v>102</v>
      </c>
      <c r="DA65" s="547" t="s">
        <v>102</v>
      </c>
      <c r="DB65" s="547" t="s">
        <v>102</v>
      </c>
      <c r="DC65" s="547" t="s">
        <v>102</v>
      </c>
      <c r="DD65" s="547" t="s">
        <v>102</v>
      </c>
      <c r="DE65" s="547" t="s">
        <v>102</v>
      </c>
      <c r="DF65" s="547" t="s">
        <v>102</v>
      </c>
      <c r="DG65" s="547" t="s">
        <v>102</v>
      </c>
      <c r="DH65" s="547" t="s">
        <v>102</v>
      </c>
      <c r="DI65" s="547" t="s">
        <v>102</v>
      </c>
      <c r="DJ65" s="547" t="s">
        <v>102</v>
      </c>
      <c r="DK65" s="547" t="s">
        <v>102</v>
      </c>
      <c r="DL65" s="547" t="s">
        <v>102</v>
      </c>
      <c r="DM65" s="547" t="s">
        <v>102</v>
      </c>
      <c r="DN65" s="547" t="s">
        <v>102</v>
      </c>
      <c r="DO65" s="547" t="s">
        <v>102</v>
      </c>
      <c r="DP65" s="547" t="s">
        <v>102</v>
      </c>
      <c r="DQ65" s="547" t="s">
        <v>102</v>
      </c>
      <c r="DR65" s="547" t="s">
        <v>102</v>
      </c>
      <c r="DS65" s="547" t="s">
        <v>102</v>
      </c>
      <c r="DT65" s="547" t="s">
        <v>102</v>
      </c>
      <c r="DU65" s="547" t="s">
        <v>102</v>
      </c>
      <c r="DV65" s="547" t="s">
        <v>102</v>
      </c>
      <c r="DW65" s="547" t="s">
        <v>102</v>
      </c>
      <c r="DX65" s="547" t="s">
        <v>102</v>
      </c>
      <c r="DY65" s="547" t="s">
        <v>102</v>
      </c>
      <c r="DZ65" s="547" t="s">
        <v>102</v>
      </c>
      <c r="EA65" s="547" t="s">
        <v>102</v>
      </c>
      <c r="EB65" s="547" t="s">
        <v>102</v>
      </c>
      <c r="EC65" s="547" t="s">
        <v>102</v>
      </c>
      <c r="ED65" s="547" t="s">
        <v>102</v>
      </c>
      <c r="EE65" s="547" t="s">
        <v>102</v>
      </c>
      <c r="EF65" s="547" t="s">
        <v>102</v>
      </c>
      <c r="EG65" s="547" t="s">
        <v>102</v>
      </c>
      <c r="EH65" s="547" t="s">
        <v>102</v>
      </c>
      <c r="EI65" s="547" t="s">
        <v>102</v>
      </c>
      <c r="EJ65" s="547" t="s">
        <v>102</v>
      </c>
      <c r="EK65" s="547" t="s">
        <v>102</v>
      </c>
      <c r="EL65" s="547" t="s">
        <v>102</v>
      </c>
      <c r="EM65" s="547" t="s">
        <v>102</v>
      </c>
      <c r="EN65" s="547" t="s">
        <v>102</v>
      </c>
      <c r="EO65" s="547" t="s">
        <v>102</v>
      </c>
      <c r="EP65" s="547" t="s">
        <v>102</v>
      </c>
      <c r="EQ65" s="547" t="s">
        <v>102</v>
      </c>
      <c r="ER65" s="547" t="s">
        <v>102</v>
      </c>
      <c r="ES65" s="547" t="s">
        <v>102</v>
      </c>
      <c r="ET65" s="547" t="s">
        <v>102</v>
      </c>
      <c r="EU65" s="547" t="s">
        <v>102</v>
      </c>
      <c r="EV65" s="547" t="s">
        <v>102</v>
      </c>
      <c r="EW65" s="547" t="s">
        <v>102</v>
      </c>
      <c r="EX65" s="547" t="s">
        <v>102</v>
      </c>
      <c r="EY65" s="547" t="s">
        <v>102</v>
      </c>
      <c r="EZ65" s="547" t="s">
        <v>102</v>
      </c>
      <c r="FA65" s="547" t="s">
        <v>102</v>
      </c>
      <c r="FB65" s="547" t="s">
        <v>102</v>
      </c>
      <c r="FC65" s="547" t="s">
        <v>102</v>
      </c>
      <c r="FD65" s="547" t="s">
        <v>102</v>
      </c>
      <c r="FE65" s="547" t="s">
        <v>102</v>
      </c>
      <c r="FF65" s="547" t="s">
        <v>102</v>
      </c>
      <c r="FG65" s="547" t="s">
        <v>102</v>
      </c>
      <c r="FH65" s="547" t="s">
        <v>102</v>
      </c>
      <c r="FI65" s="547" t="s">
        <v>102</v>
      </c>
      <c r="FJ65" s="547" t="s">
        <v>102</v>
      </c>
      <c r="FK65" s="547" t="s">
        <v>102</v>
      </c>
      <c r="FL65" s="547" t="s">
        <v>102</v>
      </c>
      <c r="FM65" s="547" t="s">
        <v>102</v>
      </c>
      <c r="FN65" s="547" t="s">
        <v>102</v>
      </c>
      <c r="FO65" s="547" t="s">
        <v>102</v>
      </c>
    </row>
    <row r="66" spans="1:171" x14ac:dyDescent="0.15">
      <c r="A66" s="547">
        <v>4536223</v>
      </c>
      <c r="B66" s="547">
        <v>0</v>
      </c>
      <c r="C66" s="547" t="s">
        <v>102</v>
      </c>
      <c r="D66" s="547" t="s">
        <v>102</v>
      </c>
      <c r="E66" s="547" t="s">
        <v>102</v>
      </c>
      <c r="F66" s="547" t="s">
        <v>102</v>
      </c>
      <c r="G66" s="547" t="s">
        <v>102</v>
      </c>
      <c r="H66" s="547" t="s">
        <v>102</v>
      </c>
      <c r="I66" s="547" t="s">
        <v>102</v>
      </c>
      <c r="J66" s="547" t="s">
        <v>102</v>
      </c>
      <c r="K66" s="547" t="s">
        <v>102</v>
      </c>
      <c r="L66" s="547" t="s">
        <v>102</v>
      </c>
      <c r="M66" s="547" t="s">
        <v>102</v>
      </c>
      <c r="N66" s="547" t="s">
        <v>102</v>
      </c>
      <c r="O66" s="547" t="s">
        <v>102</v>
      </c>
      <c r="P66" s="547" t="s">
        <v>102</v>
      </c>
      <c r="Q66" s="547" t="s">
        <v>102</v>
      </c>
      <c r="R66" s="547" t="s">
        <v>102</v>
      </c>
      <c r="S66" s="547" t="s">
        <v>102</v>
      </c>
      <c r="T66" s="547" t="s">
        <v>102</v>
      </c>
      <c r="U66" s="547" t="s">
        <v>102</v>
      </c>
      <c r="V66" s="547" t="s">
        <v>102</v>
      </c>
      <c r="W66" s="547" t="s">
        <v>102</v>
      </c>
      <c r="X66" s="547" t="s">
        <v>102</v>
      </c>
      <c r="Y66" s="547" t="s">
        <v>102</v>
      </c>
      <c r="Z66" s="547" t="s">
        <v>102</v>
      </c>
      <c r="AA66" s="547" t="s">
        <v>102</v>
      </c>
      <c r="AB66" s="547" t="s">
        <v>102</v>
      </c>
      <c r="AC66" s="547" t="s">
        <v>102</v>
      </c>
      <c r="AD66" s="547" t="s">
        <v>102</v>
      </c>
      <c r="AE66" s="547" t="s">
        <v>102</v>
      </c>
      <c r="AF66" s="547" t="s">
        <v>102</v>
      </c>
      <c r="AG66" s="547" t="s">
        <v>102</v>
      </c>
      <c r="AH66" s="547" t="s">
        <v>102</v>
      </c>
      <c r="AI66" s="547" t="s">
        <v>102</v>
      </c>
      <c r="AJ66" s="547" t="s">
        <v>102</v>
      </c>
      <c r="AK66" s="547" t="s">
        <v>102</v>
      </c>
      <c r="AL66" s="547" t="s">
        <v>102</v>
      </c>
      <c r="AM66" s="547" t="s">
        <v>102</v>
      </c>
      <c r="AN66" s="547" t="s">
        <v>102</v>
      </c>
      <c r="AO66" s="547" t="s">
        <v>102</v>
      </c>
      <c r="AP66" s="547" t="s">
        <v>102</v>
      </c>
      <c r="AQ66" s="547" t="s">
        <v>102</v>
      </c>
      <c r="AR66" s="547" t="s">
        <v>102</v>
      </c>
      <c r="AS66" s="547" t="s">
        <v>102</v>
      </c>
      <c r="AT66" s="547" t="s">
        <v>102</v>
      </c>
      <c r="AU66" s="547" t="s">
        <v>102</v>
      </c>
      <c r="AV66" s="547" t="s">
        <v>102</v>
      </c>
      <c r="AW66" s="547" t="s">
        <v>102</v>
      </c>
      <c r="AX66" s="547" t="s">
        <v>102</v>
      </c>
      <c r="AY66" s="547" t="s">
        <v>102</v>
      </c>
      <c r="AZ66" s="547" t="s">
        <v>102</v>
      </c>
      <c r="BA66" s="547" t="s">
        <v>102</v>
      </c>
      <c r="BB66" s="547" t="s">
        <v>102</v>
      </c>
      <c r="BC66" s="547" t="s">
        <v>102</v>
      </c>
      <c r="BD66" s="547" t="s">
        <v>102</v>
      </c>
      <c r="BE66" s="547" t="s">
        <v>102</v>
      </c>
      <c r="BF66" s="547" t="s">
        <v>102</v>
      </c>
      <c r="BG66" s="547" t="s">
        <v>102</v>
      </c>
      <c r="BH66" s="547" t="s">
        <v>102</v>
      </c>
      <c r="BI66" s="547" t="s">
        <v>102</v>
      </c>
      <c r="BJ66" s="547" t="s">
        <v>102</v>
      </c>
      <c r="BK66" s="547" t="s">
        <v>102</v>
      </c>
      <c r="BL66" s="547" t="s">
        <v>102</v>
      </c>
      <c r="BM66" s="547" t="s">
        <v>102</v>
      </c>
      <c r="BN66" s="547" t="s">
        <v>102</v>
      </c>
      <c r="BO66" s="547" t="s">
        <v>102</v>
      </c>
      <c r="BP66" s="547" t="s">
        <v>102</v>
      </c>
      <c r="BQ66" s="547" t="s">
        <v>102</v>
      </c>
      <c r="BR66" s="547" t="s">
        <v>102</v>
      </c>
      <c r="BS66" s="547" t="s">
        <v>102</v>
      </c>
      <c r="BT66" s="547" t="s">
        <v>102</v>
      </c>
      <c r="BU66" s="547" t="s">
        <v>102</v>
      </c>
      <c r="BV66" s="547" t="s">
        <v>102</v>
      </c>
      <c r="BW66" s="547" t="s">
        <v>102</v>
      </c>
      <c r="BX66" s="547" t="s">
        <v>102</v>
      </c>
      <c r="BY66" s="547" t="s">
        <v>102</v>
      </c>
      <c r="BZ66" s="547" t="s">
        <v>102</v>
      </c>
      <c r="CA66" s="547" t="s">
        <v>102</v>
      </c>
      <c r="CB66" s="547" t="s">
        <v>102</v>
      </c>
      <c r="CC66" s="547" t="s">
        <v>102</v>
      </c>
      <c r="CD66" s="547" t="s">
        <v>102</v>
      </c>
      <c r="CE66" s="547" t="s">
        <v>102</v>
      </c>
      <c r="CF66" s="547" t="s">
        <v>102</v>
      </c>
      <c r="CG66" s="547" t="s">
        <v>102</v>
      </c>
      <c r="CH66" s="547" t="s">
        <v>102</v>
      </c>
      <c r="CI66" s="547" t="s">
        <v>102</v>
      </c>
      <c r="CJ66" s="547" t="s">
        <v>102</v>
      </c>
      <c r="CK66" s="547" t="s">
        <v>102</v>
      </c>
      <c r="CL66" s="547" t="s">
        <v>102</v>
      </c>
      <c r="CM66" s="547" t="s">
        <v>102</v>
      </c>
      <c r="CN66" s="547" t="s">
        <v>102</v>
      </c>
      <c r="CO66" s="547" t="s">
        <v>102</v>
      </c>
      <c r="CP66" s="547" t="s">
        <v>102</v>
      </c>
      <c r="CQ66" s="547" t="s">
        <v>102</v>
      </c>
      <c r="CR66" s="547" t="s">
        <v>102</v>
      </c>
      <c r="CS66" s="547" t="s">
        <v>102</v>
      </c>
      <c r="CT66" s="547" t="s">
        <v>102</v>
      </c>
      <c r="CU66" s="547" t="s">
        <v>102</v>
      </c>
      <c r="CV66" s="547" t="s">
        <v>102</v>
      </c>
      <c r="CW66" s="547" t="s">
        <v>102</v>
      </c>
      <c r="CX66" s="547" t="s">
        <v>102</v>
      </c>
      <c r="CY66" s="547" t="s">
        <v>102</v>
      </c>
      <c r="CZ66" s="547" t="s">
        <v>102</v>
      </c>
      <c r="DA66" s="547" t="s">
        <v>102</v>
      </c>
      <c r="DB66" s="547" t="s">
        <v>102</v>
      </c>
      <c r="DC66" s="547" t="s">
        <v>102</v>
      </c>
      <c r="DD66" s="547" t="s">
        <v>102</v>
      </c>
      <c r="DE66" s="547" t="s">
        <v>102</v>
      </c>
      <c r="DF66" s="547" t="s">
        <v>102</v>
      </c>
      <c r="DG66" s="547" t="s">
        <v>102</v>
      </c>
      <c r="DH66" s="547" t="s">
        <v>102</v>
      </c>
      <c r="DI66" s="547" t="s">
        <v>102</v>
      </c>
      <c r="DJ66" s="547" t="s">
        <v>102</v>
      </c>
      <c r="DK66" s="547" t="s">
        <v>102</v>
      </c>
      <c r="DL66" s="547" t="s">
        <v>102</v>
      </c>
      <c r="DM66" s="547" t="s">
        <v>102</v>
      </c>
      <c r="DN66" s="547" t="s">
        <v>102</v>
      </c>
      <c r="DO66" s="547" t="s">
        <v>102</v>
      </c>
      <c r="DP66" s="547" t="s">
        <v>102</v>
      </c>
      <c r="DQ66" s="547" t="s">
        <v>102</v>
      </c>
      <c r="DR66" s="547" t="s">
        <v>102</v>
      </c>
      <c r="DS66" s="547" t="s">
        <v>102</v>
      </c>
      <c r="DT66" s="547" t="s">
        <v>102</v>
      </c>
      <c r="DU66" s="547" t="s">
        <v>102</v>
      </c>
      <c r="DV66" s="547" t="s">
        <v>102</v>
      </c>
      <c r="DW66" s="547" t="s">
        <v>102</v>
      </c>
      <c r="DX66" s="547" t="s">
        <v>102</v>
      </c>
      <c r="DY66" s="547" t="s">
        <v>102</v>
      </c>
      <c r="DZ66" s="547" t="s">
        <v>102</v>
      </c>
      <c r="EA66" s="547" t="s">
        <v>102</v>
      </c>
      <c r="EB66" s="547" t="s">
        <v>102</v>
      </c>
      <c r="EC66" s="547" t="s">
        <v>102</v>
      </c>
      <c r="ED66" s="547" t="s">
        <v>102</v>
      </c>
      <c r="EE66" s="547" t="s">
        <v>102</v>
      </c>
      <c r="EF66" s="547" t="s">
        <v>102</v>
      </c>
      <c r="EG66" s="547" t="s">
        <v>102</v>
      </c>
      <c r="EH66" s="547" t="s">
        <v>102</v>
      </c>
      <c r="EI66" s="547" t="s">
        <v>102</v>
      </c>
      <c r="EJ66" s="547" t="s">
        <v>102</v>
      </c>
      <c r="EK66" s="547" t="s">
        <v>102</v>
      </c>
      <c r="EL66" s="547" t="s">
        <v>102</v>
      </c>
      <c r="EM66" s="547" t="s">
        <v>102</v>
      </c>
      <c r="EN66" s="547" t="s">
        <v>102</v>
      </c>
      <c r="EO66" s="547" t="s">
        <v>102</v>
      </c>
      <c r="EP66" s="547" t="s">
        <v>102</v>
      </c>
      <c r="EQ66" s="547" t="s">
        <v>102</v>
      </c>
      <c r="ER66" s="547" t="s">
        <v>102</v>
      </c>
      <c r="ES66" s="547" t="s">
        <v>102</v>
      </c>
      <c r="ET66" s="547" t="s">
        <v>102</v>
      </c>
      <c r="EU66" s="547" t="s">
        <v>102</v>
      </c>
      <c r="EV66" s="547" t="s">
        <v>102</v>
      </c>
      <c r="EW66" s="547" t="s">
        <v>102</v>
      </c>
      <c r="EX66" s="547" t="s">
        <v>102</v>
      </c>
      <c r="EY66" s="547" t="s">
        <v>102</v>
      </c>
      <c r="EZ66" s="547" t="s">
        <v>102</v>
      </c>
      <c r="FA66" s="547" t="s">
        <v>102</v>
      </c>
      <c r="FB66" s="547" t="s">
        <v>102</v>
      </c>
      <c r="FC66" s="547" t="s">
        <v>102</v>
      </c>
      <c r="FD66" s="547" t="s">
        <v>102</v>
      </c>
      <c r="FE66" s="547" t="s">
        <v>102</v>
      </c>
      <c r="FF66" s="547" t="s">
        <v>102</v>
      </c>
      <c r="FG66" s="547" t="s">
        <v>102</v>
      </c>
      <c r="FH66" s="547" t="s">
        <v>102</v>
      </c>
      <c r="FI66" s="547" t="s">
        <v>102</v>
      </c>
      <c r="FJ66" s="547" t="s">
        <v>102</v>
      </c>
      <c r="FK66" s="547" t="s">
        <v>102</v>
      </c>
      <c r="FL66" s="547" t="s">
        <v>102</v>
      </c>
      <c r="FM66" s="547" t="s">
        <v>102</v>
      </c>
      <c r="FN66" s="547" t="s">
        <v>102</v>
      </c>
      <c r="FO66" s="547" t="s">
        <v>102</v>
      </c>
    </row>
    <row r="67" spans="1:171" x14ac:dyDescent="0.15">
      <c r="A67" s="547">
        <v>4531873</v>
      </c>
      <c r="B67" s="547">
        <v>1</v>
      </c>
      <c r="C67" s="547" t="s">
        <v>19348</v>
      </c>
      <c r="D67" s="547" t="s">
        <v>19348</v>
      </c>
      <c r="E67" s="547" t="s">
        <v>19349</v>
      </c>
      <c r="F67" s="547" t="s">
        <v>19350</v>
      </c>
      <c r="G67" s="547" t="s">
        <v>19351</v>
      </c>
      <c r="H67" s="547" t="s">
        <v>19351</v>
      </c>
      <c r="I67" s="547" t="s">
        <v>19352</v>
      </c>
      <c r="J67" s="547" t="s">
        <v>19353</v>
      </c>
      <c r="K67" s="547" t="s">
        <v>19354</v>
      </c>
      <c r="L67" s="547" t="s">
        <v>19354</v>
      </c>
      <c r="M67" s="547" t="s">
        <v>19354</v>
      </c>
      <c r="N67" s="547" t="s">
        <v>19355</v>
      </c>
      <c r="O67" s="547" t="s">
        <v>19355</v>
      </c>
      <c r="P67" s="547" t="s">
        <v>19356</v>
      </c>
      <c r="Q67" s="547" t="s">
        <v>19357</v>
      </c>
      <c r="R67" s="547" t="s">
        <v>19357</v>
      </c>
      <c r="S67" s="547" t="s">
        <v>19357</v>
      </c>
      <c r="T67" s="547" t="s">
        <v>19358</v>
      </c>
      <c r="U67" s="547" t="s">
        <v>19358</v>
      </c>
      <c r="V67" s="547" t="s">
        <v>19358</v>
      </c>
      <c r="W67" s="547" t="s">
        <v>19358</v>
      </c>
      <c r="X67" s="547" t="s">
        <v>19359</v>
      </c>
      <c r="Y67" s="547" t="s">
        <v>19360</v>
      </c>
      <c r="Z67" s="547" t="s">
        <v>19361</v>
      </c>
      <c r="AA67" s="547" t="s">
        <v>19361</v>
      </c>
      <c r="AB67" s="547" t="s">
        <v>19361</v>
      </c>
      <c r="AC67" s="547" t="s">
        <v>19362</v>
      </c>
      <c r="AD67" s="547" t="s">
        <v>19362</v>
      </c>
      <c r="AE67" s="547" t="s">
        <v>19363</v>
      </c>
      <c r="AF67" s="547" t="s">
        <v>19363</v>
      </c>
      <c r="AG67" s="547" t="s">
        <v>19364</v>
      </c>
      <c r="AH67" s="547" t="s">
        <v>19364</v>
      </c>
      <c r="AI67" s="547" t="s">
        <v>19365</v>
      </c>
      <c r="AJ67" s="547" t="s">
        <v>19365</v>
      </c>
      <c r="AK67" s="547" t="s">
        <v>19365</v>
      </c>
      <c r="AL67" s="547" t="s">
        <v>19366</v>
      </c>
      <c r="AM67" s="547" t="s">
        <v>19367</v>
      </c>
      <c r="AN67" s="547" t="s">
        <v>19368</v>
      </c>
      <c r="AO67" s="547" t="s">
        <v>19369</v>
      </c>
      <c r="AP67" s="547" t="s">
        <v>19369</v>
      </c>
      <c r="AQ67" s="547" t="s">
        <v>19370</v>
      </c>
      <c r="AR67" s="547" t="s">
        <v>19371</v>
      </c>
      <c r="AS67" s="547" t="s">
        <v>19371</v>
      </c>
      <c r="AT67" s="547" t="s">
        <v>19372</v>
      </c>
      <c r="AU67" s="547" t="s">
        <v>19373</v>
      </c>
      <c r="AV67" s="547" t="s">
        <v>19374</v>
      </c>
      <c r="AW67" s="547" t="s">
        <v>19374</v>
      </c>
      <c r="AX67" s="547" t="s">
        <v>19374</v>
      </c>
      <c r="AY67" s="547" t="s">
        <v>19375</v>
      </c>
      <c r="AZ67" s="547" t="s">
        <v>19375</v>
      </c>
      <c r="BA67" s="547" t="s">
        <v>19376</v>
      </c>
      <c r="BB67" s="547" t="s">
        <v>19377</v>
      </c>
      <c r="BC67" s="547" t="s">
        <v>19377</v>
      </c>
      <c r="BD67" s="547" t="s">
        <v>19377</v>
      </c>
      <c r="BE67" s="547" t="s">
        <v>19378</v>
      </c>
      <c r="BF67" s="547" t="s">
        <v>19379</v>
      </c>
      <c r="BG67" s="547" t="s">
        <v>19380</v>
      </c>
      <c r="BH67" s="547" t="s">
        <v>19381</v>
      </c>
      <c r="BI67" s="547" t="s">
        <v>19381</v>
      </c>
      <c r="BJ67" s="547" t="s">
        <v>19382</v>
      </c>
      <c r="BK67" s="547" t="s">
        <v>19383</v>
      </c>
      <c r="BL67" s="547" t="s">
        <v>19383</v>
      </c>
      <c r="BM67" s="547" t="s">
        <v>19384</v>
      </c>
      <c r="BN67" s="547" t="s">
        <v>19384</v>
      </c>
      <c r="BO67" s="547" t="s">
        <v>19384</v>
      </c>
      <c r="BP67" s="547" t="s">
        <v>19385</v>
      </c>
      <c r="BQ67" s="547" t="s">
        <v>19386</v>
      </c>
      <c r="BR67" s="547" t="s">
        <v>19387</v>
      </c>
      <c r="BS67" s="547" t="s">
        <v>19387</v>
      </c>
      <c r="BT67" s="547" t="s">
        <v>19388</v>
      </c>
      <c r="BU67" s="547" t="s">
        <v>19389</v>
      </c>
      <c r="BV67" s="547" t="s">
        <v>7927</v>
      </c>
      <c r="BW67" s="547" t="s">
        <v>102</v>
      </c>
      <c r="BX67" s="547" t="s">
        <v>102</v>
      </c>
      <c r="BY67" s="547" t="s">
        <v>102</v>
      </c>
      <c r="BZ67" s="547" t="s">
        <v>102</v>
      </c>
      <c r="CA67" s="547" t="s">
        <v>102</v>
      </c>
      <c r="CB67" s="547" t="s">
        <v>102</v>
      </c>
      <c r="CC67" s="547" t="s">
        <v>102</v>
      </c>
      <c r="CD67" s="547" t="s">
        <v>102</v>
      </c>
      <c r="CE67" s="547" t="s">
        <v>102</v>
      </c>
      <c r="CF67" s="547" t="s">
        <v>102</v>
      </c>
      <c r="CG67" s="547" t="s">
        <v>102</v>
      </c>
      <c r="CH67" s="547" t="s">
        <v>102</v>
      </c>
      <c r="CI67" s="547" t="s">
        <v>102</v>
      </c>
      <c r="CJ67" s="547" t="s">
        <v>102</v>
      </c>
      <c r="CK67" s="547" t="s">
        <v>102</v>
      </c>
      <c r="CL67" s="547" t="s">
        <v>102</v>
      </c>
      <c r="CM67" s="547" t="s">
        <v>102</v>
      </c>
      <c r="CN67" s="547" t="s">
        <v>102</v>
      </c>
      <c r="CO67" s="547" t="s">
        <v>102</v>
      </c>
      <c r="CP67" s="547" t="s">
        <v>102</v>
      </c>
      <c r="CQ67" s="547" t="s">
        <v>102</v>
      </c>
      <c r="CR67" s="547" t="s">
        <v>102</v>
      </c>
      <c r="CS67" s="547" t="s">
        <v>102</v>
      </c>
      <c r="CT67" s="547" t="s">
        <v>102</v>
      </c>
      <c r="CU67" s="547" t="s">
        <v>102</v>
      </c>
      <c r="CV67" s="547" t="s">
        <v>102</v>
      </c>
      <c r="CW67" s="547" t="s">
        <v>102</v>
      </c>
      <c r="CX67" s="547" t="s">
        <v>102</v>
      </c>
      <c r="CY67" s="547" t="s">
        <v>102</v>
      </c>
      <c r="CZ67" s="547" t="s">
        <v>102</v>
      </c>
      <c r="DA67" s="547" t="s">
        <v>102</v>
      </c>
      <c r="DB67" s="547" t="s">
        <v>102</v>
      </c>
      <c r="DC67" s="547" t="s">
        <v>102</v>
      </c>
      <c r="DD67" s="547" t="s">
        <v>102</v>
      </c>
      <c r="DE67" s="547" t="s">
        <v>102</v>
      </c>
      <c r="DF67" s="547" t="s">
        <v>102</v>
      </c>
      <c r="DG67" s="547" t="s">
        <v>102</v>
      </c>
      <c r="DH67" s="547" t="s">
        <v>102</v>
      </c>
      <c r="DI67" s="547" t="s">
        <v>102</v>
      </c>
      <c r="DJ67" s="547" t="s">
        <v>102</v>
      </c>
      <c r="DK67" s="547" t="s">
        <v>102</v>
      </c>
      <c r="DL67" s="547" t="s">
        <v>102</v>
      </c>
      <c r="DM67" s="547" t="s">
        <v>102</v>
      </c>
      <c r="DN67" s="547" t="s">
        <v>102</v>
      </c>
      <c r="DO67" s="547" t="s">
        <v>102</v>
      </c>
      <c r="DP67" s="547" t="s">
        <v>102</v>
      </c>
      <c r="DQ67" s="547" t="s">
        <v>102</v>
      </c>
      <c r="DR67" s="547" t="s">
        <v>102</v>
      </c>
      <c r="DS67" s="547" t="s">
        <v>102</v>
      </c>
      <c r="DT67" s="547" t="s">
        <v>102</v>
      </c>
      <c r="DU67" s="547" t="s">
        <v>102</v>
      </c>
      <c r="DV67" s="547" t="s">
        <v>102</v>
      </c>
      <c r="DW67" s="547" t="s">
        <v>102</v>
      </c>
      <c r="DX67" s="547" t="s">
        <v>102</v>
      </c>
      <c r="DY67" s="547" t="s">
        <v>102</v>
      </c>
      <c r="DZ67" s="547" t="s">
        <v>102</v>
      </c>
      <c r="EA67" s="547" t="s">
        <v>102</v>
      </c>
      <c r="EB67" s="547" t="s">
        <v>102</v>
      </c>
      <c r="EC67" s="547" t="s">
        <v>102</v>
      </c>
      <c r="ED67" s="547" t="s">
        <v>102</v>
      </c>
      <c r="EE67" s="547" t="s">
        <v>102</v>
      </c>
      <c r="EF67" s="547" t="s">
        <v>102</v>
      </c>
      <c r="EG67" s="547" t="s">
        <v>102</v>
      </c>
      <c r="EH67" s="547" t="s">
        <v>102</v>
      </c>
      <c r="EI67" s="547" t="s">
        <v>102</v>
      </c>
      <c r="EJ67" s="547" t="s">
        <v>102</v>
      </c>
      <c r="EK67" s="547" t="s">
        <v>102</v>
      </c>
      <c r="EL67" s="547" t="s">
        <v>102</v>
      </c>
      <c r="EM67" s="547" t="s">
        <v>102</v>
      </c>
      <c r="EN67" s="547" t="s">
        <v>102</v>
      </c>
      <c r="EO67" s="547" t="s">
        <v>102</v>
      </c>
      <c r="EP67" s="547" t="s">
        <v>102</v>
      </c>
      <c r="EQ67" s="547" t="s">
        <v>102</v>
      </c>
      <c r="ER67" s="547" t="s">
        <v>102</v>
      </c>
      <c r="ES67" s="547" t="s">
        <v>102</v>
      </c>
      <c r="ET67" s="547" t="s">
        <v>102</v>
      </c>
      <c r="EU67" s="547" t="s">
        <v>102</v>
      </c>
      <c r="EV67" s="547" t="s">
        <v>102</v>
      </c>
      <c r="EW67" s="547" t="s">
        <v>102</v>
      </c>
      <c r="EX67" s="547" t="s">
        <v>102</v>
      </c>
      <c r="EY67" s="547" t="s">
        <v>102</v>
      </c>
      <c r="EZ67" s="547" t="s">
        <v>102</v>
      </c>
      <c r="FA67" s="547" t="s">
        <v>102</v>
      </c>
      <c r="FB67" s="547" t="s">
        <v>102</v>
      </c>
      <c r="FC67" s="547" t="s">
        <v>102</v>
      </c>
      <c r="FD67" s="547" t="s">
        <v>102</v>
      </c>
      <c r="FE67" s="547" t="s">
        <v>102</v>
      </c>
      <c r="FF67" s="547" t="s">
        <v>102</v>
      </c>
      <c r="FG67" s="547" t="s">
        <v>102</v>
      </c>
      <c r="FH67" s="547" t="s">
        <v>102</v>
      </c>
      <c r="FI67" s="547" t="s">
        <v>102</v>
      </c>
      <c r="FJ67" s="547" t="s">
        <v>102</v>
      </c>
      <c r="FK67" s="547" t="s">
        <v>102</v>
      </c>
      <c r="FL67" s="547" t="s">
        <v>102</v>
      </c>
      <c r="FM67" s="547" t="s">
        <v>102</v>
      </c>
      <c r="FN67" s="547" t="s">
        <v>102</v>
      </c>
      <c r="FO67" s="547" t="s">
        <v>102</v>
      </c>
    </row>
    <row r="68" spans="1:171" x14ac:dyDescent="0.15">
      <c r="A68" s="547">
        <v>4543046</v>
      </c>
      <c r="B68" s="547">
        <v>1</v>
      </c>
      <c r="C68" s="547" t="s">
        <v>19390</v>
      </c>
      <c r="D68" s="547" t="s">
        <v>19391</v>
      </c>
      <c r="E68" s="547" t="s">
        <v>19391</v>
      </c>
      <c r="F68" s="547" t="s">
        <v>19392</v>
      </c>
      <c r="G68" s="547" t="s">
        <v>19393</v>
      </c>
      <c r="H68" s="547" t="s">
        <v>19394</v>
      </c>
      <c r="I68" s="547" t="s">
        <v>19395</v>
      </c>
      <c r="J68" s="547" t="s">
        <v>19396</v>
      </c>
      <c r="K68" s="547" t="s">
        <v>19397</v>
      </c>
      <c r="L68" s="547" t="s">
        <v>19398</v>
      </c>
      <c r="M68" s="547" t="s">
        <v>19398</v>
      </c>
      <c r="N68" s="547" t="s">
        <v>19399</v>
      </c>
      <c r="O68" s="547" t="s">
        <v>19399</v>
      </c>
      <c r="P68" s="547" t="s">
        <v>19399</v>
      </c>
      <c r="Q68" s="547" t="s">
        <v>19400</v>
      </c>
      <c r="R68" s="547" t="s">
        <v>19401</v>
      </c>
      <c r="S68" s="547" t="s">
        <v>19402</v>
      </c>
      <c r="T68" s="547" t="s">
        <v>19403</v>
      </c>
      <c r="U68" s="547" t="s">
        <v>102</v>
      </c>
      <c r="V68" s="547" t="s">
        <v>102</v>
      </c>
      <c r="W68" s="547" t="s">
        <v>102</v>
      </c>
      <c r="X68" s="547" t="s">
        <v>102</v>
      </c>
      <c r="Y68" s="547" t="s">
        <v>102</v>
      </c>
      <c r="Z68" s="547" t="s">
        <v>102</v>
      </c>
      <c r="AA68" s="547" t="s">
        <v>102</v>
      </c>
      <c r="AB68" s="547" t="s">
        <v>102</v>
      </c>
      <c r="AC68" s="547" t="s">
        <v>102</v>
      </c>
      <c r="AD68" s="547" t="s">
        <v>102</v>
      </c>
      <c r="AE68" s="547" t="s">
        <v>102</v>
      </c>
      <c r="AF68" s="547" t="s">
        <v>102</v>
      </c>
      <c r="AG68" s="547" t="s">
        <v>102</v>
      </c>
      <c r="AH68" s="547" t="s">
        <v>102</v>
      </c>
      <c r="AI68" s="547" t="s">
        <v>102</v>
      </c>
      <c r="AJ68" s="547" t="s">
        <v>102</v>
      </c>
      <c r="AK68" s="547" t="s">
        <v>102</v>
      </c>
      <c r="AL68" s="547" t="s">
        <v>102</v>
      </c>
      <c r="AM68" s="547" t="s">
        <v>102</v>
      </c>
      <c r="AN68" s="547" t="s">
        <v>102</v>
      </c>
      <c r="AO68" s="547" t="s">
        <v>102</v>
      </c>
      <c r="AP68" s="547" t="s">
        <v>102</v>
      </c>
      <c r="AQ68" s="547" t="s">
        <v>102</v>
      </c>
      <c r="AR68" s="547" t="s">
        <v>102</v>
      </c>
      <c r="AS68" s="547" t="s">
        <v>102</v>
      </c>
      <c r="AT68" s="547" t="s">
        <v>102</v>
      </c>
      <c r="AU68" s="547" t="s">
        <v>102</v>
      </c>
      <c r="AV68" s="547" t="s">
        <v>102</v>
      </c>
      <c r="AW68" s="547" t="s">
        <v>102</v>
      </c>
      <c r="AX68" s="547" t="s">
        <v>102</v>
      </c>
      <c r="AY68" s="547" t="s">
        <v>102</v>
      </c>
      <c r="AZ68" s="547" t="s">
        <v>102</v>
      </c>
      <c r="BA68" s="547" t="s">
        <v>102</v>
      </c>
      <c r="BB68" s="547" t="s">
        <v>102</v>
      </c>
      <c r="BC68" s="547" t="s">
        <v>102</v>
      </c>
      <c r="BD68" s="547" t="s">
        <v>102</v>
      </c>
      <c r="BE68" s="547" t="s">
        <v>102</v>
      </c>
      <c r="BF68" s="547" t="s">
        <v>102</v>
      </c>
      <c r="BG68" s="547" t="s">
        <v>102</v>
      </c>
      <c r="BH68" s="547" t="s">
        <v>102</v>
      </c>
      <c r="BI68" s="547" t="s">
        <v>102</v>
      </c>
      <c r="BJ68" s="547" t="s">
        <v>102</v>
      </c>
      <c r="BK68" s="547" t="s">
        <v>102</v>
      </c>
      <c r="BL68" s="547" t="s">
        <v>102</v>
      </c>
      <c r="BM68" s="547" t="s">
        <v>102</v>
      </c>
      <c r="BN68" s="547" t="s">
        <v>102</v>
      </c>
      <c r="BO68" s="547" t="s">
        <v>102</v>
      </c>
      <c r="BP68" s="547" t="s">
        <v>102</v>
      </c>
      <c r="BQ68" s="547" t="s">
        <v>102</v>
      </c>
      <c r="BR68" s="547" t="s">
        <v>102</v>
      </c>
      <c r="BS68" s="547" t="s">
        <v>102</v>
      </c>
      <c r="BT68" s="547" t="s">
        <v>102</v>
      </c>
      <c r="BU68" s="547" t="s">
        <v>102</v>
      </c>
      <c r="BV68" s="547" t="s">
        <v>102</v>
      </c>
      <c r="BW68" s="547" t="s">
        <v>102</v>
      </c>
      <c r="BX68" s="547" t="s">
        <v>102</v>
      </c>
      <c r="BY68" s="547" t="s">
        <v>102</v>
      </c>
      <c r="BZ68" s="547" t="s">
        <v>102</v>
      </c>
      <c r="CA68" s="547" t="s">
        <v>102</v>
      </c>
      <c r="CB68" s="547" t="s">
        <v>102</v>
      </c>
      <c r="CC68" s="547" t="s">
        <v>102</v>
      </c>
      <c r="CD68" s="547" t="s">
        <v>102</v>
      </c>
      <c r="CE68" s="547" t="s">
        <v>102</v>
      </c>
      <c r="CF68" s="547" t="s">
        <v>102</v>
      </c>
      <c r="CG68" s="547" t="s">
        <v>102</v>
      </c>
      <c r="CH68" s="547" t="s">
        <v>102</v>
      </c>
      <c r="CI68" s="547" t="s">
        <v>102</v>
      </c>
      <c r="CJ68" s="547" t="s">
        <v>102</v>
      </c>
      <c r="CK68" s="547" t="s">
        <v>102</v>
      </c>
      <c r="CL68" s="547" t="s">
        <v>102</v>
      </c>
      <c r="CM68" s="547" t="s">
        <v>102</v>
      </c>
      <c r="CN68" s="547" t="s">
        <v>102</v>
      </c>
      <c r="CO68" s="547" t="s">
        <v>102</v>
      </c>
      <c r="CP68" s="547" t="s">
        <v>102</v>
      </c>
      <c r="CQ68" s="547" t="s">
        <v>102</v>
      </c>
      <c r="CR68" s="547" t="s">
        <v>102</v>
      </c>
      <c r="CS68" s="547" t="s">
        <v>102</v>
      </c>
      <c r="CT68" s="547" t="s">
        <v>102</v>
      </c>
      <c r="CU68" s="547" t="s">
        <v>102</v>
      </c>
      <c r="CV68" s="547" t="s">
        <v>102</v>
      </c>
      <c r="CW68" s="547" t="s">
        <v>102</v>
      </c>
      <c r="CX68" s="547" t="s">
        <v>102</v>
      </c>
      <c r="CY68" s="547" t="s">
        <v>102</v>
      </c>
      <c r="CZ68" s="547" t="s">
        <v>102</v>
      </c>
      <c r="DA68" s="547" t="s">
        <v>102</v>
      </c>
      <c r="DB68" s="547" t="s">
        <v>102</v>
      </c>
      <c r="DC68" s="547" t="s">
        <v>102</v>
      </c>
      <c r="DD68" s="547" t="s">
        <v>102</v>
      </c>
      <c r="DE68" s="547" t="s">
        <v>102</v>
      </c>
      <c r="DF68" s="547" t="s">
        <v>102</v>
      </c>
      <c r="DG68" s="547" t="s">
        <v>102</v>
      </c>
      <c r="DH68" s="547" t="s">
        <v>102</v>
      </c>
      <c r="DI68" s="547" t="s">
        <v>102</v>
      </c>
      <c r="DJ68" s="547" t="s">
        <v>102</v>
      </c>
      <c r="DK68" s="547" t="s">
        <v>102</v>
      </c>
      <c r="DL68" s="547" t="s">
        <v>102</v>
      </c>
      <c r="DM68" s="547" t="s">
        <v>102</v>
      </c>
      <c r="DN68" s="547" t="s">
        <v>102</v>
      </c>
      <c r="DO68" s="547" t="s">
        <v>102</v>
      </c>
      <c r="DP68" s="547" t="s">
        <v>102</v>
      </c>
      <c r="DQ68" s="547" t="s">
        <v>102</v>
      </c>
      <c r="DR68" s="547" t="s">
        <v>102</v>
      </c>
      <c r="DS68" s="547" t="s">
        <v>102</v>
      </c>
      <c r="DT68" s="547" t="s">
        <v>102</v>
      </c>
      <c r="DU68" s="547" t="s">
        <v>102</v>
      </c>
      <c r="DV68" s="547" t="s">
        <v>102</v>
      </c>
      <c r="DW68" s="547" t="s">
        <v>102</v>
      </c>
      <c r="DX68" s="547" t="s">
        <v>102</v>
      </c>
      <c r="DY68" s="547" t="s">
        <v>102</v>
      </c>
      <c r="DZ68" s="547" t="s">
        <v>102</v>
      </c>
      <c r="EA68" s="547" t="s">
        <v>102</v>
      </c>
      <c r="EB68" s="547" t="s">
        <v>102</v>
      </c>
      <c r="EC68" s="547" t="s">
        <v>102</v>
      </c>
      <c r="ED68" s="547" t="s">
        <v>102</v>
      </c>
      <c r="EE68" s="547" t="s">
        <v>102</v>
      </c>
      <c r="EF68" s="547" t="s">
        <v>102</v>
      </c>
      <c r="EG68" s="547" t="s">
        <v>102</v>
      </c>
      <c r="EH68" s="547" t="s">
        <v>102</v>
      </c>
      <c r="EI68" s="547" t="s">
        <v>102</v>
      </c>
      <c r="EJ68" s="547" t="s">
        <v>102</v>
      </c>
      <c r="EK68" s="547" t="s">
        <v>102</v>
      </c>
      <c r="EL68" s="547" t="s">
        <v>102</v>
      </c>
      <c r="EM68" s="547" t="s">
        <v>102</v>
      </c>
      <c r="EN68" s="547" t="s">
        <v>102</v>
      </c>
      <c r="EO68" s="547" t="s">
        <v>102</v>
      </c>
      <c r="EP68" s="547" t="s">
        <v>102</v>
      </c>
      <c r="EQ68" s="547" t="s">
        <v>102</v>
      </c>
      <c r="ER68" s="547" t="s">
        <v>102</v>
      </c>
      <c r="ES68" s="547" t="s">
        <v>102</v>
      </c>
      <c r="ET68" s="547" t="s">
        <v>102</v>
      </c>
      <c r="EU68" s="547" t="s">
        <v>102</v>
      </c>
      <c r="EV68" s="547" t="s">
        <v>102</v>
      </c>
      <c r="EW68" s="547" t="s">
        <v>102</v>
      </c>
      <c r="EX68" s="547" t="s">
        <v>102</v>
      </c>
      <c r="EY68" s="547" t="s">
        <v>102</v>
      </c>
      <c r="EZ68" s="547" t="s">
        <v>102</v>
      </c>
      <c r="FA68" s="547" t="s">
        <v>102</v>
      </c>
      <c r="FB68" s="547" t="s">
        <v>102</v>
      </c>
      <c r="FC68" s="547" t="s">
        <v>102</v>
      </c>
      <c r="FD68" s="547" t="s">
        <v>102</v>
      </c>
      <c r="FE68" s="547" t="s">
        <v>102</v>
      </c>
      <c r="FF68" s="547" t="s">
        <v>102</v>
      </c>
      <c r="FG68" s="547" t="s">
        <v>102</v>
      </c>
      <c r="FH68" s="547" t="s">
        <v>102</v>
      </c>
      <c r="FI68" s="547" t="s">
        <v>102</v>
      </c>
      <c r="FJ68" s="547" t="s">
        <v>102</v>
      </c>
      <c r="FK68" s="547" t="s">
        <v>102</v>
      </c>
      <c r="FL68" s="547" t="s">
        <v>102</v>
      </c>
      <c r="FM68" s="547" t="s">
        <v>102</v>
      </c>
      <c r="FN68" s="547" t="s">
        <v>102</v>
      </c>
      <c r="FO68" s="547" t="s">
        <v>102</v>
      </c>
    </row>
    <row r="69" spans="1:171" x14ac:dyDescent="0.15">
      <c r="A69" s="547">
        <v>4501035</v>
      </c>
      <c r="B69" s="547">
        <v>1</v>
      </c>
      <c r="C69" s="547" t="s">
        <v>19404</v>
      </c>
      <c r="D69" s="547" t="s">
        <v>19404</v>
      </c>
      <c r="E69" s="547" t="s">
        <v>19405</v>
      </c>
      <c r="F69" s="547" t="s">
        <v>19405</v>
      </c>
      <c r="G69" s="547" t="s">
        <v>19406</v>
      </c>
      <c r="H69" s="547" t="s">
        <v>19407</v>
      </c>
      <c r="I69" s="547" t="s">
        <v>19408</v>
      </c>
      <c r="J69" s="547" t="s">
        <v>19409</v>
      </c>
      <c r="K69" s="547" t="s">
        <v>19410</v>
      </c>
      <c r="L69" s="547" t="s">
        <v>19411</v>
      </c>
      <c r="M69" s="547" t="s">
        <v>19411</v>
      </c>
      <c r="N69" s="547" t="s">
        <v>19412</v>
      </c>
      <c r="O69" s="547" t="s">
        <v>19413</v>
      </c>
      <c r="P69" s="547" t="s">
        <v>19414</v>
      </c>
      <c r="Q69" s="547" t="s">
        <v>19415</v>
      </c>
      <c r="R69" s="547" t="s">
        <v>19415</v>
      </c>
      <c r="S69" s="547" t="s">
        <v>102</v>
      </c>
      <c r="T69" s="547" t="s">
        <v>102</v>
      </c>
      <c r="U69" s="547" t="s">
        <v>102</v>
      </c>
      <c r="V69" s="547" t="s">
        <v>102</v>
      </c>
      <c r="W69" s="547" t="s">
        <v>102</v>
      </c>
      <c r="X69" s="547" t="s">
        <v>102</v>
      </c>
      <c r="Y69" s="547" t="s">
        <v>102</v>
      </c>
      <c r="Z69" s="547" t="s">
        <v>102</v>
      </c>
      <c r="AA69" s="547" t="s">
        <v>102</v>
      </c>
      <c r="AB69" s="547" t="s">
        <v>102</v>
      </c>
      <c r="AC69" s="547" t="s">
        <v>102</v>
      </c>
      <c r="AD69" s="547" t="s">
        <v>102</v>
      </c>
      <c r="AE69" s="547" t="s">
        <v>102</v>
      </c>
      <c r="AF69" s="547" t="s">
        <v>102</v>
      </c>
      <c r="AG69" s="547" t="s">
        <v>102</v>
      </c>
      <c r="AH69" s="547" t="s">
        <v>102</v>
      </c>
      <c r="AI69" s="547" t="s">
        <v>102</v>
      </c>
      <c r="AJ69" s="547" t="s">
        <v>102</v>
      </c>
      <c r="AK69" s="547" t="s">
        <v>102</v>
      </c>
      <c r="AL69" s="547" t="s">
        <v>102</v>
      </c>
      <c r="AM69" s="547" t="s">
        <v>102</v>
      </c>
      <c r="AN69" s="547" t="s">
        <v>102</v>
      </c>
      <c r="AO69" s="547" t="s">
        <v>102</v>
      </c>
      <c r="AP69" s="547" t="s">
        <v>102</v>
      </c>
      <c r="AQ69" s="547" t="s">
        <v>102</v>
      </c>
      <c r="AR69" s="547" t="s">
        <v>102</v>
      </c>
      <c r="AS69" s="547" t="s">
        <v>102</v>
      </c>
      <c r="AT69" s="547" t="s">
        <v>102</v>
      </c>
      <c r="AU69" s="547" t="s">
        <v>102</v>
      </c>
      <c r="AV69" s="547" t="s">
        <v>102</v>
      </c>
      <c r="AW69" s="547" t="s">
        <v>102</v>
      </c>
      <c r="AX69" s="547" t="s">
        <v>102</v>
      </c>
      <c r="AY69" s="547" t="s">
        <v>102</v>
      </c>
      <c r="AZ69" s="547" t="s">
        <v>102</v>
      </c>
      <c r="BA69" s="547" t="s">
        <v>102</v>
      </c>
      <c r="BB69" s="547" t="s">
        <v>102</v>
      </c>
      <c r="BC69" s="547" t="s">
        <v>102</v>
      </c>
      <c r="BD69" s="547" t="s">
        <v>102</v>
      </c>
      <c r="BE69" s="547" t="s">
        <v>102</v>
      </c>
      <c r="BF69" s="547" t="s">
        <v>102</v>
      </c>
      <c r="BG69" s="547" t="s">
        <v>102</v>
      </c>
      <c r="BH69" s="547" t="s">
        <v>102</v>
      </c>
      <c r="BI69" s="547" t="s">
        <v>102</v>
      </c>
      <c r="BJ69" s="547" t="s">
        <v>102</v>
      </c>
      <c r="BK69" s="547" t="s">
        <v>102</v>
      </c>
      <c r="BL69" s="547" t="s">
        <v>102</v>
      </c>
      <c r="BM69" s="547" t="s">
        <v>102</v>
      </c>
      <c r="BN69" s="547" t="s">
        <v>102</v>
      </c>
      <c r="BO69" s="547" t="s">
        <v>102</v>
      </c>
      <c r="BP69" s="547" t="s">
        <v>102</v>
      </c>
      <c r="BQ69" s="547" t="s">
        <v>102</v>
      </c>
      <c r="BR69" s="547" t="s">
        <v>102</v>
      </c>
      <c r="BS69" s="547" t="s">
        <v>102</v>
      </c>
      <c r="BT69" s="547" t="s">
        <v>102</v>
      </c>
      <c r="BU69" s="547" t="s">
        <v>102</v>
      </c>
      <c r="BV69" s="547" t="s">
        <v>102</v>
      </c>
      <c r="BW69" s="547" t="s">
        <v>102</v>
      </c>
      <c r="BX69" s="547" t="s">
        <v>102</v>
      </c>
      <c r="BY69" s="547" t="s">
        <v>102</v>
      </c>
      <c r="BZ69" s="547" t="s">
        <v>102</v>
      </c>
      <c r="CA69" s="547" t="s">
        <v>102</v>
      </c>
      <c r="CB69" s="547" t="s">
        <v>102</v>
      </c>
      <c r="CC69" s="547" t="s">
        <v>102</v>
      </c>
      <c r="CD69" s="547" t="s">
        <v>102</v>
      </c>
      <c r="CE69" s="547" t="s">
        <v>102</v>
      </c>
      <c r="CF69" s="547" t="s">
        <v>102</v>
      </c>
      <c r="CG69" s="547" t="s">
        <v>102</v>
      </c>
      <c r="CH69" s="547" t="s">
        <v>102</v>
      </c>
      <c r="CI69" s="547" t="s">
        <v>102</v>
      </c>
      <c r="CJ69" s="547" t="s">
        <v>102</v>
      </c>
      <c r="CK69" s="547" t="s">
        <v>102</v>
      </c>
      <c r="CL69" s="547" t="s">
        <v>102</v>
      </c>
      <c r="CM69" s="547" t="s">
        <v>102</v>
      </c>
      <c r="CN69" s="547" t="s">
        <v>102</v>
      </c>
      <c r="CO69" s="547" t="s">
        <v>102</v>
      </c>
      <c r="CP69" s="547" t="s">
        <v>102</v>
      </c>
      <c r="CQ69" s="547" t="s">
        <v>102</v>
      </c>
      <c r="CR69" s="547" t="s">
        <v>102</v>
      </c>
      <c r="CS69" s="547" t="s">
        <v>102</v>
      </c>
      <c r="CT69" s="547" t="s">
        <v>102</v>
      </c>
      <c r="CU69" s="547" t="s">
        <v>102</v>
      </c>
      <c r="CV69" s="547" t="s">
        <v>102</v>
      </c>
      <c r="CW69" s="547" t="s">
        <v>102</v>
      </c>
      <c r="CX69" s="547" t="s">
        <v>102</v>
      </c>
      <c r="CY69" s="547" t="s">
        <v>102</v>
      </c>
      <c r="CZ69" s="547" t="s">
        <v>102</v>
      </c>
      <c r="DA69" s="547" t="s">
        <v>102</v>
      </c>
      <c r="DB69" s="547" t="s">
        <v>102</v>
      </c>
      <c r="DC69" s="547" t="s">
        <v>102</v>
      </c>
      <c r="DD69" s="547" t="s">
        <v>102</v>
      </c>
      <c r="DE69" s="547" t="s">
        <v>102</v>
      </c>
      <c r="DF69" s="547" t="s">
        <v>102</v>
      </c>
      <c r="DG69" s="547" t="s">
        <v>102</v>
      </c>
      <c r="DH69" s="547" t="s">
        <v>102</v>
      </c>
      <c r="DI69" s="547" t="s">
        <v>102</v>
      </c>
      <c r="DJ69" s="547" t="s">
        <v>102</v>
      </c>
      <c r="DK69" s="547" t="s">
        <v>102</v>
      </c>
      <c r="DL69" s="547" t="s">
        <v>102</v>
      </c>
      <c r="DM69" s="547" t="s">
        <v>102</v>
      </c>
      <c r="DN69" s="547" t="s">
        <v>102</v>
      </c>
      <c r="DO69" s="547" t="s">
        <v>102</v>
      </c>
      <c r="DP69" s="547" t="s">
        <v>102</v>
      </c>
      <c r="DQ69" s="547" t="s">
        <v>102</v>
      </c>
      <c r="DR69" s="547" t="s">
        <v>102</v>
      </c>
      <c r="DS69" s="547" t="s">
        <v>102</v>
      </c>
      <c r="DT69" s="547" t="s">
        <v>102</v>
      </c>
      <c r="DU69" s="547" t="s">
        <v>102</v>
      </c>
      <c r="DV69" s="547" t="s">
        <v>102</v>
      </c>
      <c r="DW69" s="547" t="s">
        <v>102</v>
      </c>
      <c r="DX69" s="547" t="s">
        <v>102</v>
      </c>
      <c r="DY69" s="547" t="s">
        <v>102</v>
      </c>
      <c r="DZ69" s="547" t="s">
        <v>102</v>
      </c>
      <c r="EA69" s="547" t="s">
        <v>102</v>
      </c>
      <c r="EB69" s="547" t="s">
        <v>102</v>
      </c>
      <c r="EC69" s="547" t="s">
        <v>102</v>
      </c>
      <c r="ED69" s="547" t="s">
        <v>102</v>
      </c>
      <c r="EE69" s="547" t="s">
        <v>102</v>
      </c>
      <c r="EF69" s="547" t="s">
        <v>102</v>
      </c>
      <c r="EG69" s="547" t="s">
        <v>102</v>
      </c>
      <c r="EH69" s="547" t="s">
        <v>102</v>
      </c>
      <c r="EI69" s="547" t="s">
        <v>102</v>
      </c>
      <c r="EJ69" s="547" t="s">
        <v>102</v>
      </c>
      <c r="EK69" s="547" t="s">
        <v>102</v>
      </c>
      <c r="EL69" s="547" t="s">
        <v>102</v>
      </c>
      <c r="EM69" s="547" t="s">
        <v>102</v>
      </c>
      <c r="EN69" s="547" t="s">
        <v>102</v>
      </c>
      <c r="EO69" s="547" t="s">
        <v>102</v>
      </c>
      <c r="EP69" s="547" t="s">
        <v>102</v>
      </c>
      <c r="EQ69" s="547" t="s">
        <v>102</v>
      </c>
      <c r="ER69" s="547" t="s">
        <v>102</v>
      </c>
      <c r="ES69" s="547" t="s">
        <v>102</v>
      </c>
      <c r="ET69" s="547" t="s">
        <v>102</v>
      </c>
      <c r="EU69" s="547" t="s">
        <v>102</v>
      </c>
      <c r="EV69" s="547" t="s">
        <v>102</v>
      </c>
      <c r="EW69" s="547" t="s">
        <v>102</v>
      </c>
      <c r="EX69" s="547" t="s">
        <v>102</v>
      </c>
      <c r="EY69" s="547" t="s">
        <v>102</v>
      </c>
      <c r="EZ69" s="547" t="s">
        <v>102</v>
      </c>
      <c r="FA69" s="547" t="s">
        <v>102</v>
      </c>
      <c r="FB69" s="547" t="s">
        <v>102</v>
      </c>
      <c r="FC69" s="547" t="s">
        <v>102</v>
      </c>
      <c r="FD69" s="547" t="s">
        <v>102</v>
      </c>
      <c r="FE69" s="547" t="s">
        <v>102</v>
      </c>
      <c r="FF69" s="547" t="s">
        <v>102</v>
      </c>
      <c r="FG69" s="547" t="s">
        <v>102</v>
      </c>
      <c r="FH69" s="547" t="s">
        <v>102</v>
      </c>
      <c r="FI69" s="547" t="s">
        <v>102</v>
      </c>
      <c r="FJ69" s="547" t="s">
        <v>102</v>
      </c>
      <c r="FK69" s="547" t="s">
        <v>102</v>
      </c>
      <c r="FL69" s="547" t="s">
        <v>102</v>
      </c>
      <c r="FM69" s="547" t="s">
        <v>102</v>
      </c>
      <c r="FN69" s="547" t="s">
        <v>102</v>
      </c>
      <c r="FO69" s="547" t="s">
        <v>102</v>
      </c>
    </row>
    <row r="70" spans="1:171" x14ac:dyDescent="0.15">
      <c r="A70" s="547">
        <v>4516987</v>
      </c>
      <c r="B70" s="547">
        <v>1</v>
      </c>
      <c r="C70" s="547" t="s">
        <v>19416</v>
      </c>
      <c r="D70" s="547" t="s">
        <v>19416</v>
      </c>
      <c r="E70" s="547" t="s">
        <v>19417</v>
      </c>
      <c r="F70" s="547" t="s">
        <v>19418</v>
      </c>
      <c r="G70" s="547" t="s">
        <v>19419</v>
      </c>
      <c r="H70" s="547" t="s">
        <v>19419</v>
      </c>
      <c r="I70" s="547" t="s">
        <v>19420</v>
      </c>
      <c r="J70" s="547" t="s">
        <v>19420</v>
      </c>
      <c r="K70" s="547" t="s">
        <v>19421</v>
      </c>
      <c r="L70" s="547" t="s">
        <v>19421</v>
      </c>
      <c r="M70" s="547" t="s">
        <v>19421</v>
      </c>
      <c r="N70" s="547" t="s">
        <v>102</v>
      </c>
      <c r="O70" s="547" t="s">
        <v>102</v>
      </c>
      <c r="P70" s="547" t="s">
        <v>102</v>
      </c>
      <c r="Q70" s="547" t="s">
        <v>102</v>
      </c>
      <c r="R70" s="547" t="s">
        <v>102</v>
      </c>
      <c r="S70" s="547" t="s">
        <v>102</v>
      </c>
      <c r="T70" s="547" t="s">
        <v>102</v>
      </c>
      <c r="U70" s="547" t="s">
        <v>102</v>
      </c>
      <c r="V70" s="547" t="s">
        <v>102</v>
      </c>
      <c r="W70" s="547" t="s">
        <v>102</v>
      </c>
      <c r="X70" s="547" t="s">
        <v>102</v>
      </c>
      <c r="Y70" s="547" t="s">
        <v>102</v>
      </c>
      <c r="Z70" s="547" t="s">
        <v>102</v>
      </c>
      <c r="AA70" s="547" t="s">
        <v>102</v>
      </c>
      <c r="AB70" s="547" t="s">
        <v>102</v>
      </c>
      <c r="AC70" s="547" t="s">
        <v>102</v>
      </c>
      <c r="AD70" s="547" t="s">
        <v>102</v>
      </c>
      <c r="AE70" s="547" t="s">
        <v>102</v>
      </c>
      <c r="AF70" s="547" t="s">
        <v>102</v>
      </c>
      <c r="AG70" s="547" t="s">
        <v>102</v>
      </c>
      <c r="AH70" s="547" t="s">
        <v>102</v>
      </c>
      <c r="AI70" s="547" t="s">
        <v>102</v>
      </c>
      <c r="AJ70" s="547" t="s">
        <v>102</v>
      </c>
      <c r="AK70" s="547" t="s">
        <v>102</v>
      </c>
      <c r="AL70" s="547" t="s">
        <v>102</v>
      </c>
      <c r="AM70" s="547" t="s">
        <v>102</v>
      </c>
      <c r="AN70" s="547" t="s">
        <v>102</v>
      </c>
      <c r="AO70" s="547" t="s">
        <v>102</v>
      </c>
      <c r="AP70" s="547" t="s">
        <v>102</v>
      </c>
      <c r="AQ70" s="547" t="s">
        <v>102</v>
      </c>
      <c r="AR70" s="547" t="s">
        <v>102</v>
      </c>
      <c r="AS70" s="547" t="s">
        <v>102</v>
      </c>
      <c r="AT70" s="547" t="s">
        <v>102</v>
      </c>
      <c r="AU70" s="547" t="s">
        <v>102</v>
      </c>
      <c r="AV70" s="547" t="s">
        <v>102</v>
      </c>
      <c r="AW70" s="547" t="s">
        <v>102</v>
      </c>
      <c r="AX70" s="547" t="s">
        <v>102</v>
      </c>
      <c r="AY70" s="547" t="s">
        <v>102</v>
      </c>
      <c r="AZ70" s="547" t="s">
        <v>102</v>
      </c>
      <c r="BA70" s="547" t="s">
        <v>102</v>
      </c>
      <c r="BB70" s="547" t="s">
        <v>102</v>
      </c>
      <c r="BC70" s="547" t="s">
        <v>102</v>
      </c>
      <c r="BD70" s="547" t="s">
        <v>102</v>
      </c>
      <c r="BE70" s="547" t="s">
        <v>102</v>
      </c>
      <c r="BF70" s="547" t="s">
        <v>102</v>
      </c>
      <c r="BG70" s="547" t="s">
        <v>102</v>
      </c>
      <c r="BH70" s="547" t="s">
        <v>102</v>
      </c>
      <c r="BI70" s="547" t="s">
        <v>102</v>
      </c>
      <c r="BJ70" s="547" t="s">
        <v>102</v>
      </c>
      <c r="BK70" s="547" t="s">
        <v>102</v>
      </c>
      <c r="BL70" s="547" t="s">
        <v>102</v>
      </c>
      <c r="BM70" s="547" t="s">
        <v>102</v>
      </c>
      <c r="BN70" s="547" t="s">
        <v>102</v>
      </c>
      <c r="BO70" s="547" t="s">
        <v>102</v>
      </c>
      <c r="BP70" s="547" t="s">
        <v>102</v>
      </c>
      <c r="BQ70" s="547" t="s">
        <v>102</v>
      </c>
      <c r="BR70" s="547" t="s">
        <v>102</v>
      </c>
      <c r="BS70" s="547" t="s">
        <v>102</v>
      </c>
      <c r="BT70" s="547" t="s">
        <v>102</v>
      </c>
      <c r="BU70" s="547" t="s">
        <v>102</v>
      </c>
      <c r="BV70" s="547" t="s">
        <v>102</v>
      </c>
      <c r="BW70" s="547" t="s">
        <v>102</v>
      </c>
      <c r="BX70" s="547" t="s">
        <v>102</v>
      </c>
      <c r="BY70" s="547" t="s">
        <v>102</v>
      </c>
      <c r="BZ70" s="547" t="s">
        <v>102</v>
      </c>
      <c r="CA70" s="547" t="s">
        <v>102</v>
      </c>
      <c r="CB70" s="547" t="s">
        <v>102</v>
      </c>
      <c r="CC70" s="547" t="s">
        <v>102</v>
      </c>
      <c r="CD70" s="547" t="s">
        <v>102</v>
      </c>
      <c r="CE70" s="547" t="s">
        <v>102</v>
      </c>
      <c r="CF70" s="547" t="s">
        <v>102</v>
      </c>
      <c r="CG70" s="547" t="s">
        <v>102</v>
      </c>
      <c r="CH70" s="547" t="s">
        <v>102</v>
      </c>
      <c r="CI70" s="547" t="s">
        <v>102</v>
      </c>
      <c r="CJ70" s="547" t="s">
        <v>102</v>
      </c>
      <c r="CK70" s="547" t="s">
        <v>102</v>
      </c>
      <c r="CL70" s="547" t="s">
        <v>102</v>
      </c>
      <c r="CM70" s="547" t="s">
        <v>102</v>
      </c>
      <c r="CN70" s="547" t="s">
        <v>102</v>
      </c>
      <c r="CO70" s="547" t="s">
        <v>102</v>
      </c>
      <c r="CP70" s="547" t="s">
        <v>102</v>
      </c>
      <c r="CQ70" s="547" t="s">
        <v>102</v>
      </c>
      <c r="CR70" s="547" t="s">
        <v>102</v>
      </c>
      <c r="CS70" s="547" t="s">
        <v>102</v>
      </c>
      <c r="CT70" s="547" t="s">
        <v>102</v>
      </c>
      <c r="CU70" s="547" t="s">
        <v>102</v>
      </c>
      <c r="CV70" s="547" t="s">
        <v>102</v>
      </c>
      <c r="CW70" s="547" t="s">
        <v>102</v>
      </c>
      <c r="CX70" s="547" t="s">
        <v>102</v>
      </c>
      <c r="CY70" s="547" t="s">
        <v>102</v>
      </c>
      <c r="CZ70" s="547" t="s">
        <v>102</v>
      </c>
      <c r="DA70" s="547" t="s">
        <v>102</v>
      </c>
      <c r="DB70" s="547" t="s">
        <v>102</v>
      </c>
      <c r="DC70" s="547" t="s">
        <v>102</v>
      </c>
      <c r="DD70" s="547" t="s">
        <v>102</v>
      </c>
      <c r="DE70" s="547" t="s">
        <v>102</v>
      </c>
      <c r="DF70" s="547" t="s">
        <v>102</v>
      </c>
      <c r="DG70" s="547" t="s">
        <v>102</v>
      </c>
      <c r="DH70" s="547" t="s">
        <v>102</v>
      </c>
      <c r="DI70" s="547" t="s">
        <v>102</v>
      </c>
      <c r="DJ70" s="547" t="s">
        <v>102</v>
      </c>
      <c r="DK70" s="547" t="s">
        <v>102</v>
      </c>
      <c r="DL70" s="547" t="s">
        <v>102</v>
      </c>
      <c r="DM70" s="547" t="s">
        <v>102</v>
      </c>
      <c r="DN70" s="547" t="s">
        <v>102</v>
      </c>
      <c r="DO70" s="547" t="s">
        <v>102</v>
      </c>
      <c r="DP70" s="547" t="s">
        <v>102</v>
      </c>
      <c r="DQ70" s="547" t="s">
        <v>102</v>
      </c>
      <c r="DR70" s="547" t="s">
        <v>102</v>
      </c>
      <c r="DS70" s="547" t="s">
        <v>102</v>
      </c>
      <c r="DT70" s="547" t="s">
        <v>102</v>
      </c>
      <c r="DU70" s="547" t="s">
        <v>102</v>
      </c>
      <c r="DV70" s="547" t="s">
        <v>102</v>
      </c>
      <c r="DW70" s="547" t="s">
        <v>102</v>
      </c>
      <c r="DX70" s="547" t="s">
        <v>102</v>
      </c>
      <c r="DY70" s="547" t="s">
        <v>102</v>
      </c>
      <c r="DZ70" s="547" t="s">
        <v>102</v>
      </c>
      <c r="EA70" s="547" t="s">
        <v>102</v>
      </c>
      <c r="EB70" s="547" t="s">
        <v>102</v>
      </c>
      <c r="EC70" s="547" t="s">
        <v>102</v>
      </c>
      <c r="ED70" s="547" t="s">
        <v>102</v>
      </c>
      <c r="EE70" s="547" t="s">
        <v>102</v>
      </c>
      <c r="EF70" s="547" t="s">
        <v>102</v>
      </c>
      <c r="EG70" s="547" t="s">
        <v>102</v>
      </c>
      <c r="EH70" s="547" t="s">
        <v>102</v>
      </c>
      <c r="EI70" s="547" t="s">
        <v>102</v>
      </c>
      <c r="EJ70" s="547" t="s">
        <v>102</v>
      </c>
      <c r="EK70" s="547" t="s">
        <v>102</v>
      </c>
      <c r="EL70" s="547" t="s">
        <v>102</v>
      </c>
      <c r="EM70" s="547" t="s">
        <v>102</v>
      </c>
      <c r="EN70" s="547" t="s">
        <v>102</v>
      </c>
      <c r="EO70" s="547" t="s">
        <v>102</v>
      </c>
      <c r="EP70" s="547" t="s">
        <v>102</v>
      </c>
      <c r="EQ70" s="547" t="s">
        <v>102</v>
      </c>
      <c r="ER70" s="547" t="s">
        <v>102</v>
      </c>
      <c r="ES70" s="547" t="s">
        <v>102</v>
      </c>
      <c r="ET70" s="547" t="s">
        <v>102</v>
      </c>
      <c r="EU70" s="547" t="s">
        <v>102</v>
      </c>
      <c r="EV70" s="547" t="s">
        <v>102</v>
      </c>
      <c r="EW70" s="547" t="s">
        <v>102</v>
      </c>
      <c r="EX70" s="547" t="s">
        <v>102</v>
      </c>
      <c r="EY70" s="547" t="s">
        <v>102</v>
      </c>
      <c r="EZ70" s="547" t="s">
        <v>102</v>
      </c>
      <c r="FA70" s="547" t="s">
        <v>102</v>
      </c>
      <c r="FB70" s="547" t="s">
        <v>102</v>
      </c>
      <c r="FC70" s="547" t="s">
        <v>102</v>
      </c>
      <c r="FD70" s="547" t="s">
        <v>102</v>
      </c>
      <c r="FE70" s="547" t="s">
        <v>102</v>
      </c>
      <c r="FF70" s="547" t="s">
        <v>102</v>
      </c>
      <c r="FG70" s="547" t="s">
        <v>102</v>
      </c>
      <c r="FH70" s="547" t="s">
        <v>102</v>
      </c>
      <c r="FI70" s="547" t="s">
        <v>102</v>
      </c>
      <c r="FJ70" s="547" t="s">
        <v>102</v>
      </c>
      <c r="FK70" s="547" t="s">
        <v>102</v>
      </c>
      <c r="FL70" s="547" t="s">
        <v>102</v>
      </c>
      <c r="FM70" s="547" t="s">
        <v>102</v>
      </c>
      <c r="FN70" s="547" t="s">
        <v>102</v>
      </c>
      <c r="FO70" s="547" t="s">
        <v>102</v>
      </c>
    </row>
    <row r="71" spans="1:171" x14ac:dyDescent="0.15">
      <c r="A71" s="547">
        <v>4476354</v>
      </c>
      <c r="B71" s="547">
        <v>1</v>
      </c>
      <c r="C71" s="547" t="s">
        <v>19422</v>
      </c>
      <c r="D71" s="547" t="s">
        <v>19423</v>
      </c>
      <c r="E71" s="547" t="s">
        <v>19424</v>
      </c>
      <c r="F71" s="547" t="s">
        <v>19425</v>
      </c>
      <c r="G71" s="547" t="s">
        <v>19426</v>
      </c>
      <c r="H71" s="547" t="s">
        <v>19427</v>
      </c>
      <c r="I71" s="547" t="s">
        <v>102</v>
      </c>
      <c r="J71" s="547" t="s">
        <v>102</v>
      </c>
      <c r="K71" s="547" t="s">
        <v>102</v>
      </c>
      <c r="L71" s="547" t="s">
        <v>102</v>
      </c>
      <c r="M71" s="547" t="s">
        <v>102</v>
      </c>
      <c r="N71" s="547" t="s">
        <v>102</v>
      </c>
      <c r="O71" s="547" t="s">
        <v>102</v>
      </c>
      <c r="P71" s="547" t="s">
        <v>102</v>
      </c>
      <c r="Q71" s="547" t="s">
        <v>102</v>
      </c>
      <c r="R71" s="547" t="s">
        <v>102</v>
      </c>
      <c r="S71" s="547" t="s">
        <v>102</v>
      </c>
      <c r="T71" s="547" t="s">
        <v>102</v>
      </c>
      <c r="U71" s="547" t="s">
        <v>102</v>
      </c>
      <c r="V71" s="547" t="s">
        <v>102</v>
      </c>
      <c r="W71" s="547" t="s">
        <v>102</v>
      </c>
      <c r="X71" s="547" t="s">
        <v>102</v>
      </c>
      <c r="Y71" s="547" t="s">
        <v>102</v>
      </c>
      <c r="Z71" s="547" t="s">
        <v>102</v>
      </c>
      <c r="AA71" s="547" t="s">
        <v>102</v>
      </c>
      <c r="AB71" s="547" t="s">
        <v>102</v>
      </c>
      <c r="AC71" s="547" t="s">
        <v>102</v>
      </c>
      <c r="AD71" s="547" t="s">
        <v>102</v>
      </c>
      <c r="AE71" s="547" t="s">
        <v>102</v>
      </c>
      <c r="AF71" s="547" t="s">
        <v>102</v>
      </c>
      <c r="AG71" s="547" t="s">
        <v>102</v>
      </c>
      <c r="AH71" s="547" t="s">
        <v>102</v>
      </c>
      <c r="AI71" s="547" t="s">
        <v>102</v>
      </c>
      <c r="AJ71" s="547" t="s">
        <v>102</v>
      </c>
      <c r="AK71" s="547" t="s">
        <v>102</v>
      </c>
      <c r="AL71" s="547" t="s">
        <v>102</v>
      </c>
      <c r="AM71" s="547" t="s">
        <v>102</v>
      </c>
      <c r="AN71" s="547" t="s">
        <v>102</v>
      </c>
      <c r="AO71" s="547" t="s">
        <v>102</v>
      </c>
      <c r="AP71" s="547" t="s">
        <v>102</v>
      </c>
      <c r="AQ71" s="547" t="s">
        <v>102</v>
      </c>
      <c r="AR71" s="547" t="s">
        <v>102</v>
      </c>
      <c r="AS71" s="547" t="s">
        <v>102</v>
      </c>
      <c r="AT71" s="547" t="s">
        <v>102</v>
      </c>
      <c r="AU71" s="547" t="s">
        <v>102</v>
      </c>
      <c r="AV71" s="547" t="s">
        <v>102</v>
      </c>
      <c r="AW71" s="547" t="s">
        <v>102</v>
      </c>
      <c r="AX71" s="547" t="s">
        <v>102</v>
      </c>
      <c r="AY71" s="547" t="s">
        <v>102</v>
      </c>
      <c r="AZ71" s="547" t="s">
        <v>102</v>
      </c>
      <c r="BA71" s="547" t="s">
        <v>102</v>
      </c>
      <c r="BB71" s="547" t="s">
        <v>102</v>
      </c>
      <c r="BC71" s="547" t="s">
        <v>102</v>
      </c>
      <c r="BD71" s="547" t="s">
        <v>102</v>
      </c>
      <c r="BE71" s="547" t="s">
        <v>102</v>
      </c>
      <c r="BF71" s="547" t="s">
        <v>102</v>
      </c>
      <c r="BG71" s="547" t="s">
        <v>102</v>
      </c>
      <c r="BH71" s="547" t="s">
        <v>102</v>
      </c>
      <c r="BI71" s="547" t="s">
        <v>102</v>
      </c>
      <c r="BJ71" s="547" t="s">
        <v>102</v>
      </c>
      <c r="BK71" s="547" t="s">
        <v>102</v>
      </c>
      <c r="BL71" s="547" t="s">
        <v>102</v>
      </c>
      <c r="BM71" s="547" t="s">
        <v>102</v>
      </c>
      <c r="BN71" s="547" t="s">
        <v>102</v>
      </c>
      <c r="BO71" s="547" t="s">
        <v>102</v>
      </c>
      <c r="BP71" s="547" t="s">
        <v>102</v>
      </c>
      <c r="BQ71" s="547" t="s">
        <v>102</v>
      </c>
      <c r="BR71" s="547" t="s">
        <v>102</v>
      </c>
      <c r="BS71" s="547" t="s">
        <v>102</v>
      </c>
      <c r="BT71" s="547" t="s">
        <v>102</v>
      </c>
      <c r="BU71" s="547" t="s">
        <v>102</v>
      </c>
      <c r="BV71" s="547" t="s">
        <v>102</v>
      </c>
      <c r="BW71" s="547" t="s">
        <v>102</v>
      </c>
      <c r="BX71" s="547" t="s">
        <v>102</v>
      </c>
      <c r="BY71" s="547" t="s">
        <v>102</v>
      </c>
      <c r="BZ71" s="547" t="s">
        <v>102</v>
      </c>
      <c r="CA71" s="547" t="s">
        <v>102</v>
      </c>
      <c r="CB71" s="547" t="s">
        <v>102</v>
      </c>
      <c r="CC71" s="547" t="s">
        <v>102</v>
      </c>
      <c r="CD71" s="547" t="s">
        <v>102</v>
      </c>
      <c r="CE71" s="547" t="s">
        <v>102</v>
      </c>
      <c r="CF71" s="547" t="s">
        <v>102</v>
      </c>
      <c r="CG71" s="547" t="s">
        <v>102</v>
      </c>
      <c r="CH71" s="547" t="s">
        <v>102</v>
      </c>
      <c r="CI71" s="547" t="s">
        <v>102</v>
      </c>
      <c r="CJ71" s="547" t="s">
        <v>102</v>
      </c>
      <c r="CK71" s="547" t="s">
        <v>102</v>
      </c>
      <c r="CL71" s="547" t="s">
        <v>102</v>
      </c>
      <c r="CM71" s="547" t="s">
        <v>102</v>
      </c>
      <c r="CN71" s="547" t="s">
        <v>102</v>
      </c>
      <c r="CO71" s="547" t="s">
        <v>102</v>
      </c>
      <c r="CP71" s="547" t="s">
        <v>102</v>
      </c>
      <c r="CQ71" s="547" t="s">
        <v>102</v>
      </c>
      <c r="CR71" s="547" t="s">
        <v>102</v>
      </c>
      <c r="CS71" s="547" t="s">
        <v>102</v>
      </c>
      <c r="CT71" s="547" t="s">
        <v>102</v>
      </c>
      <c r="CU71" s="547" t="s">
        <v>102</v>
      </c>
      <c r="CV71" s="547" t="s">
        <v>102</v>
      </c>
      <c r="CW71" s="547" t="s">
        <v>102</v>
      </c>
      <c r="CX71" s="547" t="s">
        <v>102</v>
      </c>
      <c r="CY71" s="547" t="s">
        <v>102</v>
      </c>
      <c r="CZ71" s="547" t="s">
        <v>102</v>
      </c>
      <c r="DA71" s="547" t="s">
        <v>102</v>
      </c>
      <c r="DB71" s="547" t="s">
        <v>102</v>
      </c>
      <c r="DC71" s="547" t="s">
        <v>102</v>
      </c>
      <c r="DD71" s="547" t="s">
        <v>102</v>
      </c>
      <c r="DE71" s="547" t="s">
        <v>102</v>
      </c>
      <c r="DF71" s="547" t="s">
        <v>102</v>
      </c>
      <c r="DG71" s="547" t="s">
        <v>102</v>
      </c>
      <c r="DH71" s="547" t="s">
        <v>102</v>
      </c>
      <c r="DI71" s="547" t="s">
        <v>102</v>
      </c>
      <c r="DJ71" s="547" t="s">
        <v>102</v>
      </c>
      <c r="DK71" s="547" t="s">
        <v>102</v>
      </c>
      <c r="DL71" s="547" t="s">
        <v>102</v>
      </c>
      <c r="DM71" s="547" t="s">
        <v>102</v>
      </c>
      <c r="DN71" s="547" t="s">
        <v>102</v>
      </c>
      <c r="DO71" s="547" t="s">
        <v>102</v>
      </c>
      <c r="DP71" s="547" t="s">
        <v>102</v>
      </c>
      <c r="DQ71" s="547" t="s">
        <v>102</v>
      </c>
      <c r="DR71" s="547" t="s">
        <v>102</v>
      </c>
      <c r="DS71" s="547" t="s">
        <v>102</v>
      </c>
      <c r="DT71" s="547" t="s">
        <v>102</v>
      </c>
      <c r="DU71" s="547" t="s">
        <v>102</v>
      </c>
      <c r="DV71" s="547" t="s">
        <v>102</v>
      </c>
      <c r="DW71" s="547" t="s">
        <v>102</v>
      </c>
      <c r="DX71" s="547" t="s">
        <v>102</v>
      </c>
      <c r="DY71" s="547" t="s">
        <v>102</v>
      </c>
      <c r="DZ71" s="547" t="s">
        <v>102</v>
      </c>
      <c r="EA71" s="547" t="s">
        <v>102</v>
      </c>
      <c r="EB71" s="547" t="s">
        <v>102</v>
      </c>
      <c r="EC71" s="547" t="s">
        <v>102</v>
      </c>
      <c r="ED71" s="547" t="s">
        <v>102</v>
      </c>
      <c r="EE71" s="547" t="s">
        <v>102</v>
      </c>
      <c r="EF71" s="547" t="s">
        <v>102</v>
      </c>
      <c r="EG71" s="547" t="s">
        <v>102</v>
      </c>
      <c r="EH71" s="547" t="s">
        <v>102</v>
      </c>
      <c r="EI71" s="547" t="s">
        <v>102</v>
      </c>
      <c r="EJ71" s="547" t="s">
        <v>102</v>
      </c>
      <c r="EK71" s="547" t="s">
        <v>102</v>
      </c>
      <c r="EL71" s="547" t="s">
        <v>102</v>
      </c>
      <c r="EM71" s="547" t="s">
        <v>102</v>
      </c>
      <c r="EN71" s="547" t="s">
        <v>102</v>
      </c>
      <c r="EO71" s="547" t="s">
        <v>102</v>
      </c>
      <c r="EP71" s="547" t="s">
        <v>102</v>
      </c>
      <c r="EQ71" s="547" t="s">
        <v>102</v>
      </c>
      <c r="ER71" s="547" t="s">
        <v>102</v>
      </c>
      <c r="ES71" s="547" t="s">
        <v>102</v>
      </c>
      <c r="ET71" s="547" t="s">
        <v>102</v>
      </c>
      <c r="EU71" s="547" t="s">
        <v>102</v>
      </c>
      <c r="EV71" s="547" t="s">
        <v>102</v>
      </c>
      <c r="EW71" s="547" t="s">
        <v>102</v>
      </c>
      <c r="EX71" s="547" t="s">
        <v>102</v>
      </c>
      <c r="EY71" s="547" t="s">
        <v>102</v>
      </c>
      <c r="EZ71" s="547" t="s">
        <v>102</v>
      </c>
      <c r="FA71" s="547" t="s">
        <v>102</v>
      </c>
      <c r="FB71" s="547" t="s">
        <v>102</v>
      </c>
      <c r="FC71" s="547" t="s">
        <v>102</v>
      </c>
      <c r="FD71" s="547" t="s">
        <v>102</v>
      </c>
      <c r="FE71" s="547" t="s">
        <v>102</v>
      </c>
      <c r="FF71" s="547" t="s">
        <v>102</v>
      </c>
      <c r="FG71" s="547" t="s">
        <v>102</v>
      </c>
      <c r="FH71" s="547" t="s">
        <v>102</v>
      </c>
      <c r="FI71" s="547" t="s">
        <v>102</v>
      </c>
      <c r="FJ71" s="547" t="s">
        <v>102</v>
      </c>
      <c r="FK71" s="547" t="s">
        <v>102</v>
      </c>
      <c r="FL71" s="547" t="s">
        <v>102</v>
      </c>
      <c r="FM71" s="547" t="s">
        <v>102</v>
      </c>
      <c r="FN71" s="547" t="s">
        <v>102</v>
      </c>
      <c r="FO71" s="547" t="s">
        <v>102</v>
      </c>
    </row>
    <row r="72" spans="1:171" x14ac:dyDescent="0.15">
      <c r="A72" s="547">
        <v>4487880</v>
      </c>
      <c r="B72" s="547">
        <v>1</v>
      </c>
      <c r="C72" s="547" t="s">
        <v>19428</v>
      </c>
      <c r="D72" s="547" t="s">
        <v>19429</v>
      </c>
      <c r="E72" s="547" t="s">
        <v>102</v>
      </c>
      <c r="F72" s="547" t="s">
        <v>102</v>
      </c>
      <c r="G72" s="547" t="s">
        <v>102</v>
      </c>
      <c r="H72" s="547" t="s">
        <v>102</v>
      </c>
      <c r="I72" s="547" t="s">
        <v>102</v>
      </c>
      <c r="J72" s="547" t="s">
        <v>102</v>
      </c>
      <c r="K72" s="547" t="s">
        <v>102</v>
      </c>
      <c r="L72" s="547" t="s">
        <v>102</v>
      </c>
      <c r="M72" s="547" t="s">
        <v>102</v>
      </c>
      <c r="N72" s="547" t="s">
        <v>102</v>
      </c>
      <c r="O72" s="547" t="s">
        <v>102</v>
      </c>
      <c r="P72" s="547" t="s">
        <v>102</v>
      </c>
      <c r="Q72" s="547" t="s">
        <v>102</v>
      </c>
      <c r="R72" s="547" t="s">
        <v>102</v>
      </c>
      <c r="S72" s="547" t="s">
        <v>102</v>
      </c>
      <c r="T72" s="547" t="s">
        <v>102</v>
      </c>
      <c r="U72" s="547" t="s">
        <v>102</v>
      </c>
      <c r="V72" s="547" t="s">
        <v>102</v>
      </c>
      <c r="W72" s="547" t="s">
        <v>102</v>
      </c>
      <c r="X72" s="547" t="s">
        <v>102</v>
      </c>
      <c r="Y72" s="547" t="s">
        <v>102</v>
      </c>
      <c r="Z72" s="547" t="s">
        <v>102</v>
      </c>
      <c r="AA72" s="547" t="s">
        <v>102</v>
      </c>
      <c r="AB72" s="547" t="s">
        <v>102</v>
      </c>
      <c r="AC72" s="547" t="s">
        <v>102</v>
      </c>
      <c r="AD72" s="547" t="s">
        <v>102</v>
      </c>
      <c r="AE72" s="547" t="s">
        <v>102</v>
      </c>
      <c r="AF72" s="547" t="s">
        <v>102</v>
      </c>
      <c r="AG72" s="547" t="s">
        <v>102</v>
      </c>
      <c r="AH72" s="547" t="s">
        <v>102</v>
      </c>
      <c r="AI72" s="547" t="s">
        <v>102</v>
      </c>
      <c r="AJ72" s="547" t="s">
        <v>102</v>
      </c>
      <c r="AK72" s="547" t="s">
        <v>102</v>
      </c>
      <c r="AL72" s="547" t="s">
        <v>102</v>
      </c>
      <c r="AM72" s="547" t="s">
        <v>102</v>
      </c>
      <c r="AN72" s="547" t="s">
        <v>102</v>
      </c>
      <c r="AO72" s="547" t="s">
        <v>102</v>
      </c>
      <c r="AP72" s="547" t="s">
        <v>102</v>
      </c>
      <c r="AQ72" s="547" t="s">
        <v>102</v>
      </c>
      <c r="AR72" s="547" t="s">
        <v>102</v>
      </c>
      <c r="AS72" s="547" t="s">
        <v>102</v>
      </c>
      <c r="AT72" s="547" t="s">
        <v>102</v>
      </c>
      <c r="AU72" s="547" t="s">
        <v>102</v>
      </c>
      <c r="AV72" s="547" t="s">
        <v>102</v>
      </c>
      <c r="AW72" s="547" t="s">
        <v>102</v>
      </c>
      <c r="AX72" s="547" t="s">
        <v>102</v>
      </c>
      <c r="AY72" s="547" t="s">
        <v>102</v>
      </c>
      <c r="AZ72" s="547" t="s">
        <v>102</v>
      </c>
      <c r="BA72" s="547" t="s">
        <v>102</v>
      </c>
      <c r="BB72" s="547" t="s">
        <v>102</v>
      </c>
      <c r="BC72" s="547" t="s">
        <v>102</v>
      </c>
      <c r="BD72" s="547" t="s">
        <v>102</v>
      </c>
      <c r="BE72" s="547" t="s">
        <v>102</v>
      </c>
      <c r="BF72" s="547" t="s">
        <v>102</v>
      </c>
      <c r="BG72" s="547" t="s">
        <v>102</v>
      </c>
      <c r="BH72" s="547" t="s">
        <v>102</v>
      </c>
      <c r="BI72" s="547" t="s">
        <v>102</v>
      </c>
      <c r="BJ72" s="547" t="s">
        <v>102</v>
      </c>
      <c r="BK72" s="547" t="s">
        <v>102</v>
      </c>
      <c r="BL72" s="547" t="s">
        <v>102</v>
      </c>
      <c r="BM72" s="547" t="s">
        <v>102</v>
      </c>
      <c r="BN72" s="547" t="s">
        <v>102</v>
      </c>
      <c r="BO72" s="547" t="s">
        <v>102</v>
      </c>
      <c r="BP72" s="547" t="s">
        <v>102</v>
      </c>
      <c r="BQ72" s="547" t="s">
        <v>102</v>
      </c>
      <c r="BR72" s="547" t="s">
        <v>102</v>
      </c>
      <c r="BS72" s="547" t="s">
        <v>102</v>
      </c>
      <c r="BT72" s="547" t="s">
        <v>102</v>
      </c>
      <c r="BU72" s="547" t="s">
        <v>102</v>
      </c>
      <c r="BV72" s="547" t="s">
        <v>102</v>
      </c>
      <c r="BW72" s="547" t="s">
        <v>102</v>
      </c>
      <c r="BX72" s="547" t="s">
        <v>102</v>
      </c>
      <c r="BY72" s="547" t="s">
        <v>102</v>
      </c>
      <c r="BZ72" s="547" t="s">
        <v>102</v>
      </c>
      <c r="CA72" s="547" t="s">
        <v>102</v>
      </c>
      <c r="CB72" s="547" t="s">
        <v>102</v>
      </c>
      <c r="CC72" s="547" t="s">
        <v>102</v>
      </c>
      <c r="CD72" s="547" t="s">
        <v>102</v>
      </c>
      <c r="CE72" s="547" t="s">
        <v>102</v>
      </c>
      <c r="CF72" s="547" t="s">
        <v>102</v>
      </c>
      <c r="CG72" s="547" t="s">
        <v>102</v>
      </c>
      <c r="CH72" s="547" t="s">
        <v>102</v>
      </c>
      <c r="CI72" s="547" t="s">
        <v>102</v>
      </c>
      <c r="CJ72" s="547" t="s">
        <v>102</v>
      </c>
      <c r="CK72" s="547" t="s">
        <v>102</v>
      </c>
      <c r="CL72" s="547" t="s">
        <v>102</v>
      </c>
      <c r="CM72" s="547" t="s">
        <v>102</v>
      </c>
      <c r="CN72" s="547" t="s">
        <v>102</v>
      </c>
      <c r="CO72" s="547" t="s">
        <v>102</v>
      </c>
      <c r="CP72" s="547" t="s">
        <v>102</v>
      </c>
      <c r="CQ72" s="547" t="s">
        <v>102</v>
      </c>
      <c r="CR72" s="547" t="s">
        <v>102</v>
      </c>
      <c r="CS72" s="547" t="s">
        <v>102</v>
      </c>
      <c r="CT72" s="547" t="s">
        <v>102</v>
      </c>
      <c r="CU72" s="547" t="s">
        <v>102</v>
      </c>
      <c r="CV72" s="547" t="s">
        <v>102</v>
      </c>
      <c r="CW72" s="547" t="s">
        <v>102</v>
      </c>
      <c r="CX72" s="547" t="s">
        <v>102</v>
      </c>
      <c r="CY72" s="547" t="s">
        <v>102</v>
      </c>
      <c r="CZ72" s="547" t="s">
        <v>102</v>
      </c>
      <c r="DA72" s="547" t="s">
        <v>102</v>
      </c>
      <c r="DB72" s="547" t="s">
        <v>102</v>
      </c>
      <c r="DC72" s="547" t="s">
        <v>102</v>
      </c>
      <c r="DD72" s="547" t="s">
        <v>102</v>
      </c>
      <c r="DE72" s="547" t="s">
        <v>102</v>
      </c>
      <c r="DF72" s="547" t="s">
        <v>102</v>
      </c>
      <c r="DG72" s="547" t="s">
        <v>102</v>
      </c>
      <c r="DH72" s="547" t="s">
        <v>102</v>
      </c>
      <c r="DI72" s="547" t="s">
        <v>102</v>
      </c>
      <c r="DJ72" s="547" t="s">
        <v>102</v>
      </c>
      <c r="DK72" s="547" t="s">
        <v>102</v>
      </c>
      <c r="DL72" s="547" t="s">
        <v>102</v>
      </c>
      <c r="DM72" s="547" t="s">
        <v>102</v>
      </c>
      <c r="DN72" s="547" t="s">
        <v>102</v>
      </c>
      <c r="DO72" s="547" t="s">
        <v>102</v>
      </c>
      <c r="DP72" s="547" t="s">
        <v>102</v>
      </c>
      <c r="DQ72" s="547" t="s">
        <v>102</v>
      </c>
      <c r="DR72" s="547" t="s">
        <v>102</v>
      </c>
      <c r="DS72" s="547" t="s">
        <v>102</v>
      </c>
      <c r="DT72" s="547" t="s">
        <v>102</v>
      </c>
      <c r="DU72" s="547" t="s">
        <v>102</v>
      </c>
      <c r="DV72" s="547" t="s">
        <v>102</v>
      </c>
      <c r="DW72" s="547" t="s">
        <v>102</v>
      </c>
      <c r="DX72" s="547" t="s">
        <v>102</v>
      </c>
      <c r="DY72" s="547" t="s">
        <v>102</v>
      </c>
      <c r="DZ72" s="547" t="s">
        <v>102</v>
      </c>
      <c r="EA72" s="547" t="s">
        <v>102</v>
      </c>
      <c r="EB72" s="547" t="s">
        <v>102</v>
      </c>
      <c r="EC72" s="547" t="s">
        <v>102</v>
      </c>
      <c r="ED72" s="547" t="s">
        <v>102</v>
      </c>
      <c r="EE72" s="547" t="s">
        <v>102</v>
      </c>
      <c r="EF72" s="547" t="s">
        <v>102</v>
      </c>
      <c r="EG72" s="547" t="s">
        <v>102</v>
      </c>
      <c r="EH72" s="547" t="s">
        <v>102</v>
      </c>
      <c r="EI72" s="547" t="s">
        <v>102</v>
      </c>
      <c r="EJ72" s="547" t="s">
        <v>102</v>
      </c>
      <c r="EK72" s="547" t="s">
        <v>102</v>
      </c>
      <c r="EL72" s="547" t="s">
        <v>102</v>
      </c>
      <c r="EM72" s="547" t="s">
        <v>102</v>
      </c>
      <c r="EN72" s="547" t="s">
        <v>102</v>
      </c>
      <c r="EO72" s="547" t="s">
        <v>102</v>
      </c>
      <c r="EP72" s="547" t="s">
        <v>102</v>
      </c>
      <c r="EQ72" s="547" t="s">
        <v>102</v>
      </c>
      <c r="ER72" s="547" t="s">
        <v>102</v>
      </c>
      <c r="ES72" s="547" t="s">
        <v>102</v>
      </c>
      <c r="ET72" s="547" t="s">
        <v>102</v>
      </c>
      <c r="EU72" s="547" t="s">
        <v>102</v>
      </c>
      <c r="EV72" s="547" t="s">
        <v>102</v>
      </c>
      <c r="EW72" s="547" t="s">
        <v>102</v>
      </c>
      <c r="EX72" s="547" t="s">
        <v>102</v>
      </c>
      <c r="EY72" s="547" t="s">
        <v>102</v>
      </c>
      <c r="EZ72" s="547" t="s">
        <v>102</v>
      </c>
      <c r="FA72" s="547" t="s">
        <v>102</v>
      </c>
      <c r="FB72" s="547" t="s">
        <v>102</v>
      </c>
      <c r="FC72" s="547" t="s">
        <v>102</v>
      </c>
      <c r="FD72" s="547" t="s">
        <v>102</v>
      </c>
      <c r="FE72" s="547" t="s">
        <v>102</v>
      </c>
      <c r="FF72" s="547" t="s">
        <v>102</v>
      </c>
      <c r="FG72" s="547" t="s">
        <v>102</v>
      </c>
      <c r="FH72" s="547" t="s">
        <v>102</v>
      </c>
      <c r="FI72" s="547" t="s">
        <v>102</v>
      </c>
      <c r="FJ72" s="547" t="s">
        <v>102</v>
      </c>
      <c r="FK72" s="547" t="s">
        <v>102</v>
      </c>
      <c r="FL72" s="547" t="s">
        <v>102</v>
      </c>
      <c r="FM72" s="547" t="s">
        <v>102</v>
      </c>
      <c r="FN72" s="547" t="s">
        <v>102</v>
      </c>
      <c r="FO72" s="547" t="s">
        <v>102</v>
      </c>
    </row>
    <row r="73" spans="1:171" x14ac:dyDescent="0.15">
      <c r="A73" s="547">
        <v>4465128</v>
      </c>
      <c r="B73" s="547">
        <v>1</v>
      </c>
      <c r="C73" s="547" t="s">
        <v>19430</v>
      </c>
      <c r="D73" s="547" t="s">
        <v>19431</v>
      </c>
      <c r="E73" s="547" t="s">
        <v>19432</v>
      </c>
      <c r="F73" s="547" t="s">
        <v>19433</v>
      </c>
      <c r="G73" s="547" t="s">
        <v>19434</v>
      </c>
      <c r="H73" s="547" t="s">
        <v>19435</v>
      </c>
      <c r="I73" s="547" t="s">
        <v>19436</v>
      </c>
      <c r="J73" s="547" t="s">
        <v>102</v>
      </c>
      <c r="K73" s="547" t="s">
        <v>102</v>
      </c>
      <c r="L73" s="547" t="s">
        <v>102</v>
      </c>
      <c r="M73" s="547" t="s">
        <v>102</v>
      </c>
      <c r="N73" s="547" t="s">
        <v>102</v>
      </c>
      <c r="O73" s="547" t="s">
        <v>102</v>
      </c>
      <c r="P73" s="547" t="s">
        <v>102</v>
      </c>
      <c r="Q73" s="547" t="s">
        <v>102</v>
      </c>
      <c r="R73" s="547" t="s">
        <v>102</v>
      </c>
      <c r="S73" s="547" t="s">
        <v>102</v>
      </c>
      <c r="T73" s="547" t="s">
        <v>102</v>
      </c>
      <c r="U73" s="547" t="s">
        <v>102</v>
      </c>
      <c r="V73" s="547" t="s">
        <v>102</v>
      </c>
      <c r="W73" s="547" t="s">
        <v>102</v>
      </c>
      <c r="X73" s="547" t="s">
        <v>102</v>
      </c>
      <c r="Y73" s="547" t="s">
        <v>102</v>
      </c>
      <c r="Z73" s="547" t="s">
        <v>102</v>
      </c>
      <c r="AA73" s="547" t="s">
        <v>102</v>
      </c>
      <c r="AB73" s="547" t="s">
        <v>102</v>
      </c>
      <c r="AC73" s="547" t="s">
        <v>102</v>
      </c>
      <c r="AD73" s="547" t="s">
        <v>102</v>
      </c>
      <c r="AE73" s="547" t="s">
        <v>102</v>
      </c>
      <c r="AF73" s="547" t="s">
        <v>102</v>
      </c>
      <c r="AG73" s="547" t="s">
        <v>102</v>
      </c>
      <c r="AH73" s="547" t="s">
        <v>102</v>
      </c>
      <c r="AI73" s="547" t="s">
        <v>102</v>
      </c>
      <c r="AJ73" s="547" t="s">
        <v>102</v>
      </c>
      <c r="AK73" s="547" t="s">
        <v>102</v>
      </c>
      <c r="AL73" s="547" t="s">
        <v>102</v>
      </c>
      <c r="AM73" s="547" t="s">
        <v>102</v>
      </c>
      <c r="AN73" s="547" t="s">
        <v>102</v>
      </c>
      <c r="AO73" s="547" t="s">
        <v>102</v>
      </c>
      <c r="AP73" s="547" t="s">
        <v>102</v>
      </c>
      <c r="AQ73" s="547" t="s">
        <v>102</v>
      </c>
      <c r="AR73" s="547" t="s">
        <v>102</v>
      </c>
      <c r="AS73" s="547" t="s">
        <v>102</v>
      </c>
      <c r="AT73" s="547" t="s">
        <v>102</v>
      </c>
      <c r="AU73" s="547" t="s">
        <v>102</v>
      </c>
      <c r="AV73" s="547" t="s">
        <v>102</v>
      </c>
      <c r="AW73" s="547" t="s">
        <v>102</v>
      </c>
      <c r="AX73" s="547" t="s">
        <v>102</v>
      </c>
      <c r="AY73" s="547" t="s">
        <v>102</v>
      </c>
      <c r="AZ73" s="547" t="s">
        <v>102</v>
      </c>
      <c r="BA73" s="547" t="s">
        <v>102</v>
      </c>
      <c r="BB73" s="547" t="s">
        <v>102</v>
      </c>
      <c r="BC73" s="547" t="s">
        <v>102</v>
      </c>
      <c r="BD73" s="547" t="s">
        <v>102</v>
      </c>
      <c r="BE73" s="547" t="s">
        <v>102</v>
      </c>
      <c r="BF73" s="547" t="s">
        <v>102</v>
      </c>
      <c r="BG73" s="547" t="s">
        <v>102</v>
      </c>
      <c r="BH73" s="547" t="s">
        <v>102</v>
      </c>
      <c r="BI73" s="547" t="s">
        <v>102</v>
      </c>
      <c r="BJ73" s="547" t="s">
        <v>102</v>
      </c>
      <c r="BK73" s="547" t="s">
        <v>102</v>
      </c>
      <c r="BL73" s="547" t="s">
        <v>102</v>
      </c>
      <c r="BM73" s="547" t="s">
        <v>102</v>
      </c>
      <c r="BN73" s="547" t="s">
        <v>102</v>
      </c>
      <c r="BO73" s="547" t="s">
        <v>102</v>
      </c>
      <c r="BP73" s="547" t="s">
        <v>102</v>
      </c>
      <c r="BQ73" s="547" t="s">
        <v>102</v>
      </c>
      <c r="BR73" s="547" t="s">
        <v>102</v>
      </c>
      <c r="BS73" s="547" t="s">
        <v>102</v>
      </c>
      <c r="BT73" s="547" t="s">
        <v>102</v>
      </c>
      <c r="BU73" s="547" t="s">
        <v>102</v>
      </c>
      <c r="BV73" s="547" t="s">
        <v>102</v>
      </c>
      <c r="BW73" s="547" t="s">
        <v>102</v>
      </c>
      <c r="BX73" s="547" t="s">
        <v>102</v>
      </c>
      <c r="BY73" s="547" t="s">
        <v>102</v>
      </c>
      <c r="BZ73" s="547" t="s">
        <v>102</v>
      </c>
      <c r="CA73" s="547" t="s">
        <v>102</v>
      </c>
      <c r="CB73" s="547" t="s">
        <v>102</v>
      </c>
      <c r="CC73" s="547" t="s">
        <v>102</v>
      </c>
      <c r="CD73" s="547" t="s">
        <v>102</v>
      </c>
      <c r="CE73" s="547" t="s">
        <v>102</v>
      </c>
      <c r="CF73" s="547" t="s">
        <v>102</v>
      </c>
      <c r="CG73" s="547" t="s">
        <v>102</v>
      </c>
      <c r="CH73" s="547" t="s">
        <v>102</v>
      </c>
      <c r="CI73" s="547" t="s">
        <v>102</v>
      </c>
      <c r="CJ73" s="547" t="s">
        <v>102</v>
      </c>
      <c r="CK73" s="547" t="s">
        <v>102</v>
      </c>
      <c r="CL73" s="547" t="s">
        <v>102</v>
      </c>
      <c r="CM73" s="547" t="s">
        <v>102</v>
      </c>
      <c r="CN73" s="547" t="s">
        <v>102</v>
      </c>
      <c r="CO73" s="547" t="s">
        <v>102</v>
      </c>
      <c r="CP73" s="547" t="s">
        <v>102</v>
      </c>
      <c r="CQ73" s="547" t="s">
        <v>102</v>
      </c>
      <c r="CR73" s="547" t="s">
        <v>102</v>
      </c>
      <c r="CS73" s="547" t="s">
        <v>102</v>
      </c>
      <c r="CT73" s="547" t="s">
        <v>102</v>
      </c>
      <c r="CU73" s="547" t="s">
        <v>102</v>
      </c>
      <c r="CV73" s="547" t="s">
        <v>102</v>
      </c>
      <c r="CW73" s="547" t="s">
        <v>102</v>
      </c>
      <c r="CX73" s="547" t="s">
        <v>102</v>
      </c>
      <c r="CY73" s="547" t="s">
        <v>102</v>
      </c>
      <c r="CZ73" s="547" t="s">
        <v>102</v>
      </c>
      <c r="DA73" s="547" t="s">
        <v>102</v>
      </c>
      <c r="DB73" s="547" t="s">
        <v>102</v>
      </c>
      <c r="DC73" s="547" t="s">
        <v>102</v>
      </c>
      <c r="DD73" s="547" t="s">
        <v>102</v>
      </c>
      <c r="DE73" s="547" t="s">
        <v>102</v>
      </c>
      <c r="DF73" s="547" t="s">
        <v>102</v>
      </c>
      <c r="DG73" s="547" t="s">
        <v>102</v>
      </c>
      <c r="DH73" s="547" t="s">
        <v>102</v>
      </c>
      <c r="DI73" s="547" t="s">
        <v>102</v>
      </c>
      <c r="DJ73" s="547" t="s">
        <v>102</v>
      </c>
      <c r="DK73" s="547" t="s">
        <v>102</v>
      </c>
      <c r="DL73" s="547" t="s">
        <v>102</v>
      </c>
      <c r="DM73" s="547" t="s">
        <v>102</v>
      </c>
      <c r="DN73" s="547" t="s">
        <v>102</v>
      </c>
      <c r="DO73" s="547" t="s">
        <v>102</v>
      </c>
      <c r="DP73" s="547" t="s">
        <v>102</v>
      </c>
      <c r="DQ73" s="547" t="s">
        <v>102</v>
      </c>
      <c r="DR73" s="547" t="s">
        <v>102</v>
      </c>
      <c r="DS73" s="547" t="s">
        <v>102</v>
      </c>
      <c r="DT73" s="547" t="s">
        <v>102</v>
      </c>
      <c r="DU73" s="547" t="s">
        <v>102</v>
      </c>
      <c r="DV73" s="547" t="s">
        <v>102</v>
      </c>
      <c r="DW73" s="547" t="s">
        <v>102</v>
      </c>
      <c r="DX73" s="547" t="s">
        <v>102</v>
      </c>
      <c r="DY73" s="547" t="s">
        <v>102</v>
      </c>
      <c r="DZ73" s="547" t="s">
        <v>102</v>
      </c>
      <c r="EA73" s="547" t="s">
        <v>102</v>
      </c>
      <c r="EB73" s="547" t="s">
        <v>102</v>
      </c>
      <c r="EC73" s="547" t="s">
        <v>102</v>
      </c>
      <c r="ED73" s="547" t="s">
        <v>102</v>
      </c>
      <c r="EE73" s="547" t="s">
        <v>102</v>
      </c>
      <c r="EF73" s="547" t="s">
        <v>102</v>
      </c>
      <c r="EG73" s="547" t="s">
        <v>102</v>
      </c>
      <c r="EH73" s="547" t="s">
        <v>102</v>
      </c>
      <c r="EI73" s="547" t="s">
        <v>102</v>
      </c>
      <c r="EJ73" s="547" t="s">
        <v>102</v>
      </c>
      <c r="EK73" s="547" t="s">
        <v>102</v>
      </c>
      <c r="EL73" s="547" t="s">
        <v>102</v>
      </c>
      <c r="EM73" s="547" t="s">
        <v>102</v>
      </c>
      <c r="EN73" s="547" t="s">
        <v>102</v>
      </c>
      <c r="EO73" s="547" t="s">
        <v>102</v>
      </c>
      <c r="EP73" s="547" t="s">
        <v>102</v>
      </c>
      <c r="EQ73" s="547" t="s">
        <v>102</v>
      </c>
      <c r="ER73" s="547" t="s">
        <v>102</v>
      </c>
      <c r="ES73" s="547" t="s">
        <v>102</v>
      </c>
      <c r="ET73" s="547" t="s">
        <v>102</v>
      </c>
      <c r="EU73" s="547" t="s">
        <v>102</v>
      </c>
      <c r="EV73" s="547" t="s">
        <v>102</v>
      </c>
      <c r="EW73" s="547" t="s">
        <v>102</v>
      </c>
      <c r="EX73" s="547" t="s">
        <v>102</v>
      </c>
      <c r="EY73" s="547" t="s">
        <v>102</v>
      </c>
      <c r="EZ73" s="547" t="s">
        <v>102</v>
      </c>
      <c r="FA73" s="547" t="s">
        <v>102</v>
      </c>
      <c r="FB73" s="547" t="s">
        <v>102</v>
      </c>
      <c r="FC73" s="547" t="s">
        <v>102</v>
      </c>
      <c r="FD73" s="547" t="s">
        <v>102</v>
      </c>
      <c r="FE73" s="547" t="s">
        <v>102</v>
      </c>
      <c r="FF73" s="547" t="s">
        <v>102</v>
      </c>
      <c r="FG73" s="547" t="s">
        <v>102</v>
      </c>
      <c r="FH73" s="547" t="s">
        <v>102</v>
      </c>
      <c r="FI73" s="547" t="s">
        <v>102</v>
      </c>
      <c r="FJ73" s="547" t="s">
        <v>102</v>
      </c>
      <c r="FK73" s="547" t="s">
        <v>102</v>
      </c>
      <c r="FL73" s="547" t="s">
        <v>102</v>
      </c>
      <c r="FM73" s="547" t="s">
        <v>102</v>
      </c>
      <c r="FN73" s="547" t="s">
        <v>102</v>
      </c>
      <c r="FO73" s="547" t="s">
        <v>102</v>
      </c>
    </row>
    <row r="74" spans="1:171" x14ac:dyDescent="0.15">
      <c r="A74" s="547">
        <v>4455599</v>
      </c>
      <c r="B74" s="547">
        <v>1</v>
      </c>
      <c r="C74" s="547" t="s">
        <v>19437</v>
      </c>
      <c r="D74" s="547" t="s">
        <v>19438</v>
      </c>
      <c r="E74" s="547" t="s">
        <v>19438</v>
      </c>
      <c r="F74" s="547" t="s">
        <v>19439</v>
      </c>
      <c r="G74" s="547" t="s">
        <v>19440</v>
      </c>
      <c r="H74" s="547" t="s">
        <v>19441</v>
      </c>
      <c r="I74" s="547" t="s">
        <v>19442</v>
      </c>
      <c r="J74" s="547" t="s">
        <v>19442</v>
      </c>
      <c r="K74" s="547" t="s">
        <v>19443</v>
      </c>
      <c r="L74" s="547" t="s">
        <v>19444</v>
      </c>
      <c r="M74" s="547" t="s">
        <v>19445</v>
      </c>
      <c r="N74" s="547" t="s">
        <v>19446</v>
      </c>
      <c r="O74" s="547" t="s">
        <v>19446</v>
      </c>
      <c r="P74" s="547" t="s">
        <v>102</v>
      </c>
      <c r="Q74" s="547" t="s">
        <v>102</v>
      </c>
      <c r="R74" s="547" t="s">
        <v>102</v>
      </c>
      <c r="S74" s="547" t="s">
        <v>102</v>
      </c>
      <c r="T74" s="547" t="s">
        <v>102</v>
      </c>
      <c r="U74" s="547" t="s">
        <v>102</v>
      </c>
      <c r="V74" s="547" t="s">
        <v>102</v>
      </c>
      <c r="W74" s="547" t="s">
        <v>102</v>
      </c>
      <c r="X74" s="547" t="s">
        <v>102</v>
      </c>
      <c r="Y74" s="547" t="s">
        <v>102</v>
      </c>
      <c r="Z74" s="547" t="s">
        <v>102</v>
      </c>
      <c r="AA74" s="547" t="s">
        <v>102</v>
      </c>
      <c r="AB74" s="547" t="s">
        <v>102</v>
      </c>
      <c r="AC74" s="547" t="s">
        <v>102</v>
      </c>
      <c r="AD74" s="547" t="s">
        <v>102</v>
      </c>
      <c r="AE74" s="547" t="s">
        <v>102</v>
      </c>
      <c r="AF74" s="547" t="s">
        <v>102</v>
      </c>
      <c r="AG74" s="547" t="s">
        <v>102</v>
      </c>
      <c r="AH74" s="547" t="s">
        <v>102</v>
      </c>
      <c r="AI74" s="547" t="s">
        <v>102</v>
      </c>
      <c r="AJ74" s="547" t="s">
        <v>102</v>
      </c>
      <c r="AK74" s="547" t="s">
        <v>102</v>
      </c>
      <c r="AL74" s="547" t="s">
        <v>102</v>
      </c>
      <c r="AM74" s="547" t="s">
        <v>102</v>
      </c>
      <c r="AN74" s="547" t="s">
        <v>102</v>
      </c>
      <c r="AO74" s="547" t="s">
        <v>102</v>
      </c>
      <c r="AP74" s="547" t="s">
        <v>102</v>
      </c>
      <c r="AQ74" s="547" t="s">
        <v>102</v>
      </c>
      <c r="AR74" s="547" t="s">
        <v>102</v>
      </c>
      <c r="AS74" s="547" t="s">
        <v>102</v>
      </c>
      <c r="AT74" s="547" t="s">
        <v>102</v>
      </c>
      <c r="AU74" s="547" t="s">
        <v>102</v>
      </c>
      <c r="AV74" s="547" t="s">
        <v>102</v>
      </c>
      <c r="AW74" s="547" t="s">
        <v>102</v>
      </c>
      <c r="AX74" s="547" t="s">
        <v>102</v>
      </c>
      <c r="AY74" s="547" t="s">
        <v>102</v>
      </c>
      <c r="AZ74" s="547" t="s">
        <v>102</v>
      </c>
      <c r="BA74" s="547" t="s">
        <v>102</v>
      </c>
      <c r="BB74" s="547" t="s">
        <v>102</v>
      </c>
      <c r="BC74" s="547" t="s">
        <v>102</v>
      </c>
      <c r="BD74" s="547" t="s">
        <v>102</v>
      </c>
      <c r="BE74" s="547" t="s">
        <v>102</v>
      </c>
      <c r="BF74" s="547" t="s">
        <v>102</v>
      </c>
      <c r="BG74" s="547" t="s">
        <v>102</v>
      </c>
      <c r="BH74" s="547" t="s">
        <v>102</v>
      </c>
      <c r="BI74" s="547" t="s">
        <v>102</v>
      </c>
      <c r="BJ74" s="547" t="s">
        <v>102</v>
      </c>
      <c r="BK74" s="547" t="s">
        <v>102</v>
      </c>
      <c r="BL74" s="547" t="s">
        <v>102</v>
      </c>
      <c r="BM74" s="547" t="s">
        <v>102</v>
      </c>
      <c r="BN74" s="547" t="s">
        <v>102</v>
      </c>
      <c r="BO74" s="547" t="s">
        <v>102</v>
      </c>
      <c r="BP74" s="547" t="s">
        <v>102</v>
      </c>
      <c r="BQ74" s="547" t="s">
        <v>102</v>
      </c>
      <c r="BR74" s="547" t="s">
        <v>102</v>
      </c>
      <c r="BS74" s="547" t="s">
        <v>102</v>
      </c>
      <c r="BT74" s="547" t="s">
        <v>102</v>
      </c>
      <c r="BU74" s="547" t="s">
        <v>102</v>
      </c>
      <c r="BV74" s="547" t="s">
        <v>102</v>
      </c>
      <c r="BW74" s="547" t="s">
        <v>102</v>
      </c>
      <c r="BX74" s="547" t="s">
        <v>102</v>
      </c>
      <c r="BY74" s="547" t="s">
        <v>102</v>
      </c>
      <c r="BZ74" s="547" t="s">
        <v>102</v>
      </c>
      <c r="CA74" s="547" t="s">
        <v>102</v>
      </c>
      <c r="CB74" s="547" t="s">
        <v>102</v>
      </c>
      <c r="CC74" s="547" t="s">
        <v>102</v>
      </c>
      <c r="CD74" s="547" t="s">
        <v>102</v>
      </c>
      <c r="CE74" s="547" t="s">
        <v>102</v>
      </c>
      <c r="CF74" s="547" t="s">
        <v>102</v>
      </c>
      <c r="CG74" s="547" t="s">
        <v>102</v>
      </c>
      <c r="CH74" s="547" t="s">
        <v>102</v>
      </c>
      <c r="CI74" s="547" t="s">
        <v>102</v>
      </c>
      <c r="CJ74" s="547" t="s">
        <v>102</v>
      </c>
      <c r="CK74" s="547" t="s">
        <v>102</v>
      </c>
      <c r="CL74" s="547" t="s">
        <v>102</v>
      </c>
      <c r="CM74" s="547" t="s">
        <v>102</v>
      </c>
      <c r="CN74" s="547" t="s">
        <v>102</v>
      </c>
      <c r="CO74" s="547" t="s">
        <v>102</v>
      </c>
      <c r="CP74" s="547" t="s">
        <v>102</v>
      </c>
      <c r="CQ74" s="547" t="s">
        <v>102</v>
      </c>
      <c r="CR74" s="547" t="s">
        <v>102</v>
      </c>
      <c r="CS74" s="547" t="s">
        <v>102</v>
      </c>
      <c r="CT74" s="547" t="s">
        <v>102</v>
      </c>
      <c r="CU74" s="547" t="s">
        <v>102</v>
      </c>
      <c r="CV74" s="547" t="s">
        <v>102</v>
      </c>
      <c r="CW74" s="547" t="s">
        <v>102</v>
      </c>
      <c r="CX74" s="547" t="s">
        <v>102</v>
      </c>
      <c r="CY74" s="547" t="s">
        <v>102</v>
      </c>
      <c r="CZ74" s="547" t="s">
        <v>102</v>
      </c>
      <c r="DA74" s="547" t="s">
        <v>102</v>
      </c>
      <c r="DB74" s="547" t="s">
        <v>102</v>
      </c>
      <c r="DC74" s="547" t="s">
        <v>102</v>
      </c>
      <c r="DD74" s="547" t="s">
        <v>102</v>
      </c>
      <c r="DE74" s="547" t="s">
        <v>102</v>
      </c>
      <c r="DF74" s="547" t="s">
        <v>102</v>
      </c>
      <c r="DG74" s="547" t="s">
        <v>102</v>
      </c>
      <c r="DH74" s="547" t="s">
        <v>102</v>
      </c>
      <c r="DI74" s="547" t="s">
        <v>102</v>
      </c>
      <c r="DJ74" s="547" t="s">
        <v>102</v>
      </c>
      <c r="DK74" s="547" t="s">
        <v>102</v>
      </c>
      <c r="DL74" s="547" t="s">
        <v>102</v>
      </c>
      <c r="DM74" s="547" t="s">
        <v>102</v>
      </c>
      <c r="DN74" s="547" t="s">
        <v>102</v>
      </c>
      <c r="DO74" s="547" t="s">
        <v>102</v>
      </c>
      <c r="DP74" s="547" t="s">
        <v>102</v>
      </c>
      <c r="DQ74" s="547" t="s">
        <v>102</v>
      </c>
      <c r="DR74" s="547" t="s">
        <v>102</v>
      </c>
      <c r="DS74" s="547" t="s">
        <v>102</v>
      </c>
      <c r="DT74" s="547" t="s">
        <v>102</v>
      </c>
      <c r="DU74" s="547" t="s">
        <v>102</v>
      </c>
      <c r="DV74" s="547" t="s">
        <v>102</v>
      </c>
      <c r="DW74" s="547" t="s">
        <v>102</v>
      </c>
      <c r="DX74" s="547" t="s">
        <v>102</v>
      </c>
      <c r="DY74" s="547" t="s">
        <v>102</v>
      </c>
      <c r="DZ74" s="547" t="s">
        <v>102</v>
      </c>
      <c r="EA74" s="547" t="s">
        <v>102</v>
      </c>
      <c r="EB74" s="547" t="s">
        <v>102</v>
      </c>
      <c r="EC74" s="547" t="s">
        <v>102</v>
      </c>
      <c r="ED74" s="547" t="s">
        <v>102</v>
      </c>
      <c r="EE74" s="547" t="s">
        <v>102</v>
      </c>
      <c r="EF74" s="547" t="s">
        <v>102</v>
      </c>
      <c r="EG74" s="547" t="s">
        <v>102</v>
      </c>
      <c r="EH74" s="547" t="s">
        <v>102</v>
      </c>
      <c r="EI74" s="547" t="s">
        <v>102</v>
      </c>
      <c r="EJ74" s="547" t="s">
        <v>102</v>
      </c>
      <c r="EK74" s="547" t="s">
        <v>102</v>
      </c>
      <c r="EL74" s="547" t="s">
        <v>102</v>
      </c>
      <c r="EM74" s="547" t="s">
        <v>102</v>
      </c>
      <c r="EN74" s="547" t="s">
        <v>102</v>
      </c>
      <c r="EO74" s="547" t="s">
        <v>102</v>
      </c>
      <c r="EP74" s="547" t="s">
        <v>102</v>
      </c>
      <c r="EQ74" s="547" t="s">
        <v>102</v>
      </c>
      <c r="ER74" s="547" t="s">
        <v>102</v>
      </c>
      <c r="ES74" s="547" t="s">
        <v>102</v>
      </c>
      <c r="ET74" s="547" t="s">
        <v>102</v>
      </c>
      <c r="EU74" s="547" t="s">
        <v>102</v>
      </c>
      <c r="EV74" s="547" t="s">
        <v>102</v>
      </c>
      <c r="EW74" s="547" t="s">
        <v>102</v>
      </c>
      <c r="EX74" s="547" t="s">
        <v>102</v>
      </c>
      <c r="EY74" s="547" t="s">
        <v>102</v>
      </c>
      <c r="EZ74" s="547" t="s">
        <v>102</v>
      </c>
      <c r="FA74" s="547" t="s">
        <v>102</v>
      </c>
      <c r="FB74" s="547" t="s">
        <v>102</v>
      </c>
      <c r="FC74" s="547" t="s">
        <v>102</v>
      </c>
      <c r="FD74" s="547" t="s">
        <v>102</v>
      </c>
      <c r="FE74" s="547" t="s">
        <v>102</v>
      </c>
      <c r="FF74" s="547" t="s">
        <v>102</v>
      </c>
      <c r="FG74" s="547" t="s">
        <v>102</v>
      </c>
      <c r="FH74" s="547" t="s">
        <v>102</v>
      </c>
      <c r="FI74" s="547" t="s">
        <v>102</v>
      </c>
      <c r="FJ74" s="547" t="s">
        <v>102</v>
      </c>
      <c r="FK74" s="547" t="s">
        <v>102</v>
      </c>
      <c r="FL74" s="547" t="s">
        <v>102</v>
      </c>
      <c r="FM74" s="547" t="s">
        <v>102</v>
      </c>
      <c r="FN74" s="547" t="s">
        <v>102</v>
      </c>
      <c r="FO74" s="547" t="s">
        <v>102</v>
      </c>
    </row>
    <row r="75" spans="1:171" x14ac:dyDescent="0.15">
      <c r="A75" s="547">
        <v>4397656</v>
      </c>
      <c r="B75" s="547">
        <v>1</v>
      </c>
      <c r="C75" s="547" t="s">
        <v>19447</v>
      </c>
      <c r="D75" s="547" t="s">
        <v>19448</v>
      </c>
      <c r="E75" s="547" t="s">
        <v>19449</v>
      </c>
      <c r="F75" s="547" t="s">
        <v>19450</v>
      </c>
      <c r="G75" s="547" t="s">
        <v>102</v>
      </c>
      <c r="H75" s="547" t="s">
        <v>102</v>
      </c>
      <c r="I75" s="547" t="s">
        <v>102</v>
      </c>
      <c r="J75" s="547" t="s">
        <v>102</v>
      </c>
      <c r="K75" s="547" t="s">
        <v>102</v>
      </c>
      <c r="L75" s="547" t="s">
        <v>102</v>
      </c>
      <c r="M75" s="547" t="s">
        <v>102</v>
      </c>
      <c r="N75" s="547" t="s">
        <v>102</v>
      </c>
      <c r="O75" s="547" t="s">
        <v>102</v>
      </c>
      <c r="P75" s="547" t="s">
        <v>102</v>
      </c>
      <c r="Q75" s="547" t="s">
        <v>102</v>
      </c>
      <c r="R75" s="547" t="s">
        <v>102</v>
      </c>
      <c r="S75" s="547" t="s">
        <v>102</v>
      </c>
      <c r="T75" s="547" t="s">
        <v>102</v>
      </c>
      <c r="U75" s="547" t="s">
        <v>102</v>
      </c>
      <c r="V75" s="547" t="s">
        <v>102</v>
      </c>
      <c r="W75" s="547" t="s">
        <v>102</v>
      </c>
      <c r="X75" s="547" t="s">
        <v>102</v>
      </c>
      <c r="Y75" s="547" t="s">
        <v>102</v>
      </c>
      <c r="Z75" s="547" t="s">
        <v>102</v>
      </c>
      <c r="AA75" s="547" t="s">
        <v>102</v>
      </c>
      <c r="AB75" s="547" t="s">
        <v>102</v>
      </c>
      <c r="AC75" s="547" t="s">
        <v>102</v>
      </c>
      <c r="AD75" s="547" t="s">
        <v>102</v>
      </c>
      <c r="AE75" s="547" t="s">
        <v>102</v>
      </c>
      <c r="AF75" s="547" t="s">
        <v>102</v>
      </c>
      <c r="AG75" s="547" t="s">
        <v>102</v>
      </c>
      <c r="AH75" s="547" t="s">
        <v>102</v>
      </c>
      <c r="AI75" s="547" t="s">
        <v>102</v>
      </c>
      <c r="AJ75" s="547" t="s">
        <v>102</v>
      </c>
      <c r="AK75" s="547" t="s">
        <v>102</v>
      </c>
      <c r="AL75" s="547" t="s">
        <v>102</v>
      </c>
      <c r="AM75" s="547" t="s">
        <v>102</v>
      </c>
      <c r="AN75" s="547" t="s">
        <v>102</v>
      </c>
      <c r="AO75" s="547" t="s">
        <v>102</v>
      </c>
      <c r="AP75" s="547" t="s">
        <v>102</v>
      </c>
      <c r="AQ75" s="547" t="s">
        <v>102</v>
      </c>
      <c r="AR75" s="547" t="s">
        <v>102</v>
      </c>
      <c r="AS75" s="547" t="s">
        <v>102</v>
      </c>
      <c r="AT75" s="547" t="s">
        <v>102</v>
      </c>
      <c r="AU75" s="547" t="s">
        <v>102</v>
      </c>
      <c r="AV75" s="547" t="s">
        <v>102</v>
      </c>
      <c r="AW75" s="547" t="s">
        <v>102</v>
      </c>
      <c r="AX75" s="547" t="s">
        <v>102</v>
      </c>
      <c r="AY75" s="547" t="s">
        <v>102</v>
      </c>
      <c r="AZ75" s="547" t="s">
        <v>102</v>
      </c>
      <c r="BA75" s="547" t="s">
        <v>102</v>
      </c>
      <c r="BB75" s="547" t="s">
        <v>102</v>
      </c>
      <c r="BC75" s="547" t="s">
        <v>102</v>
      </c>
      <c r="BD75" s="547" t="s">
        <v>102</v>
      </c>
      <c r="BE75" s="547" t="s">
        <v>102</v>
      </c>
      <c r="BF75" s="547" t="s">
        <v>102</v>
      </c>
      <c r="BG75" s="547" t="s">
        <v>102</v>
      </c>
      <c r="BH75" s="547" t="s">
        <v>102</v>
      </c>
      <c r="BI75" s="547" t="s">
        <v>102</v>
      </c>
      <c r="BJ75" s="547" t="s">
        <v>102</v>
      </c>
      <c r="BK75" s="547" t="s">
        <v>102</v>
      </c>
      <c r="BL75" s="547" t="s">
        <v>102</v>
      </c>
      <c r="BM75" s="547" t="s">
        <v>102</v>
      </c>
      <c r="BN75" s="547" t="s">
        <v>102</v>
      </c>
      <c r="BO75" s="547" t="s">
        <v>102</v>
      </c>
      <c r="BP75" s="547" t="s">
        <v>102</v>
      </c>
      <c r="BQ75" s="547" t="s">
        <v>102</v>
      </c>
      <c r="BR75" s="547" t="s">
        <v>102</v>
      </c>
      <c r="BS75" s="547" t="s">
        <v>102</v>
      </c>
      <c r="BT75" s="547" t="s">
        <v>102</v>
      </c>
      <c r="BU75" s="547" t="s">
        <v>102</v>
      </c>
      <c r="BV75" s="547" t="s">
        <v>102</v>
      </c>
      <c r="BW75" s="547" t="s">
        <v>102</v>
      </c>
      <c r="BX75" s="547" t="s">
        <v>102</v>
      </c>
      <c r="BY75" s="547" t="s">
        <v>102</v>
      </c>
      <c r="BZ75" s="547" t="s">
        <v>102</v>
      </c>
      <c r="CA75" s="547" t="s">
        <v>102</v>
      </c>
      <c r="CB75" s="547" t="s">
        <v>102</v>
      </c>
      <c r="CC75" s="547" t="s">
        <v>102</v>
      </c>
      <c r="CD75" s="547" t="s">
        <v>102</v>
      </c>
      <c r="CE75" s="547" t="s">
        <v>102</v>
      </c>
      <c r="CF75" s="547" t="s">
        <v>102</v>
      </c>
      <c r="CG75" s="547" t="s">
        <v>102</v>
      </c>
      <c r="CH75" s="547" t="s">
        <v>102</v>
      </c>
      <c r="CI75" s="547" t="s">
        <v>102</v>
      </c>
      <c r="CJ75" s="547" t="s">
        <v>102</v>
      </c>
      <c r="CK75" s="547" t="s">
        <v>102</v>
      </c>
      <c r="CL75" s="547" t="s">
        <v>102</v>
      </c>
      <c r="CM75" s="547" t="s">
        <v>102</v>
      </c>
      <c r="CN75" s="547" t="s">
        <v>102</v>
      </c>
      <c r="CO75" s="547" t="s">
        <v>102</v>
      </c>
      <c r="CP75" s="547" t="s">
        <v>102</v>
      </c>
      <c r="CQ75" s="547" t="s">
        <v>102</v>
      </c>
      <c r="CR75" s="547" t="s">
        <v>102</v>
      </c>
      <c r="CS75" s="547" t="s">
        <v>102</v>
      </c>
      <c r="CT75" s="547" t="s">
        <v>102</v>
      </c>
      <c r="CU75" s="547" t="s">
        <v>102</v>
      </c>
      <c r="CV75" s="547" t="s">
        <v>102</v>
      </c>
      <c r="CW75" s="547" t="s">
        <v>102</v>
      </c>
      <c r="CX75" s="547" t="s">
        <v>102</v>
      </c>
      <c r="CY75" s="547" t="s">
        <v>102</v>
      </c>
      <c r="CZ75" s="547" t="s">
        <v>102</v>
      </c>
      <c r="DA75" s="547" t="s">
        <v>102</v>
      </c>
      <c r="DB75" s="547" t="s">
        <v>102</v>
      </c>
      <c r="DC75" s="547" t="s">
        <v>102</v>
      </c>
      <c r="DD75" s="547" t="s">
        <v>102</v>
      </c>
      <c r="DE75" s="547" t="s">
        <v>102</v>
      </c>
      <c r="DF75" s="547" t="s">
        <v>102</v>
      </c>
      <c r="DG75" s="547" t="s">
        <v>102</v>
      </c>
      <c r="DH75" s="547" t="s">
        <v>102</v>
      </c>
      <c r="DI75" s="547" t="s">
        <v>102</v>
      </c>
      <c r="DJ75" s="547" t="s">
        <v>102</v>
      </c>
      <c r="DK75" s="547" t="s">
        <v>102</v>
      </c>
      <c r="DL75" s="547" t="s">
        <v>102</v>
      </c>
      <c r="DM75" s="547" t="s">
        <v>102</v>
      </c>
      <c r="DN75" s="547" t="s">
        <v>102</v>
      </c>
      <c r="DO75" s="547" t="s">
        <v>102</v>
      </c>
      <c r="DP75" s="547" t="s">
        <v>102</v>
      </c>
      <c r="DQ75" s="547" t="s">
        <v>102</v>
      </c>
      <c r="DR75" s="547" t="s">
        <v>102</v>
      </c>
      <c r="DS75" s="547" t="s">
        <v>102</v>
      </c>
      <c r="DT75" s="547" t="s">
        <v>102</v>
      </c>
      <c r="DU75" s="547" t="s">
        <v>102</v>
      </c>
      <c r="DV75" s="547" t="s">
        <v>102</v>
      </c>
      <c r="DW75" s="547" t="s">
        <v>102</v>
      </c>
      <c r="DX75" s="547" t="s">
        <v>102</v>
      </c>
      <c r="DY75" s="547" t="s">
        <v>102</v>
      </c>
      <c r="DZ75" s="547" t="s">
        <v>102</v>
      </c>
      <c r="EA75" s="547" t="s">
        <v>102</v>
      </c>
      <c r="EB75" s="547" t="s">
        <v>102</v>
      </c>
      <c r="EC75" s="547" t="s">
        <v>102</v>
      </c>
      <c r="ED75" s="547" t="s">
        <v>102</v>
      </c>
      <c r="EE75" s="547" t="s">
        <v>102</v>
      </c>
      <c r="EF75" s="547" t="s">
        <v>102</v>
      </c>
      <c r="EG75" s="547" t="s">
        <v>102</v>
      </c>
      <c r="EH75" s="547" t="s">
        <v>102</v>
      </c>
      <c r="EI75" s="547" t="s">
        <v>102</v>
      </c>
      <c r="EJ75" s="547" t="s">
        <v>102</v>
      </c>
      <c r="EK75" s="547" t="s">
        <v>102</v>
      </c>
      <c r="EL75" s="547" t="s">
        <v>102</v>
      </c>
      <c r="EM75" s="547" t="s">
        <v>102</v>
      </c>
      <c r="EN75" s="547" t="s">
        <v>102</v>
      </c>
      <c r="EO75" s="547" t="s">
        <v>102</v>
      </c>
      <c r="EP75" s="547" t="s">
        <v>102</v>
      </c>
      <c r="EQ75" s="547" t="s">
        <v>102</v>
      </c>
      <c r="ER75" s="547" t="s">
        <v>102</v>
      </c>
      <c r="ES75" s="547" t="s">
        <v>102</v>
      </c>
      <c r="ET75" s="547" t="s">
        <v>102</v>
      </c>
      <c r="EU75" s="547" t="s">
        <v>102</v>
      </c>
      <c r="EV75" s="547" t="s">
        <v>102</v>
      </c>
      <c r="EW75" s="547" t="s">
        <v>102</v>
      </c>
      <c r="EX75" s="547" t="s">
        <v>102</v>
      </c>
      <c r="EY75" s="547" t="s">
        <v>102</v>
      </c>
      <c r="EZ75" s="547" t="s">
        <v>102</v>
      </c>
      <c r="FA75" s="547" t="s">
        <v>102</v>
      </c>
      <c r="FB75" s="547" t="s">
        <v>102</v>
      </c>
      <c r="FC75" s="547" t="s">
        <v>102</v>
      </c>
      <c r="FD75" s="547" t="s">
        <v>102</v>
      </c>
      <c r="FE75" s="547" t="s">
        <v>102</v>
      </c>
      <c r="FF75" s="547" t="s">
        <v>102</v>
      </c>
      <c r="FG75" s="547" t="s">
        <v>102</v>
      </c>
      <c r="FH75" s="547" t="s">
        <v>102</v>
      </c>
      <c r="FI75" s="547" t="s">
        <v>102</v>
      </c>
      <c r="FJ75" s="547" t="s">
        <v>102</v>
      </c>
      <c r="FK75" s="547" t="s">
        <v>102</v>
      </c>
      <c r="FL75" s="547" t="s">
        <v>102</v>
      </c>
      <c r="FM75" s="547" t="s">
        <v>102</v>
      </c>
      <c r="FN75" s="547" t="s">
        <v>102</v>
      </c>
      <c r="FO75" s="547" t="s">
        <v>102</v>
      </c>
    </row>
    <row r="76" spans="1:171" x14ac:dyDescent="0.15">
      <c r="A76" s="547">
        <v>4413974</v>
      </c>
      <c r="B76" s="547">
        <v>1</v>
      </c>
      <c r="C76" s="547" t="s">
        <v>102</v>
      </c>
      <c r="D76" s="547" t="s">
        <v>19451</v>
      </c>
      <c r="E76" s="547" t="s">
        <v>19452</v>
      </c>
      <c r="F76" s="547" t="s">
        <v>19452</v>
      </c>
      <c r="G76" s="547" t="s">
        <v>19453</v>
      </c>
      <c r="H76" s="547" t="s">
        <v>19454</v>
      </c>
      <c r="I76" s="547" t="s">
        <v>19455</v>
      </c>
      <c r="J76" s="547" t="s">
        <v>19456</v>
      </c>
      <c r="K76" s="547" t="s">
        <v>19457</v>
      </c>
      <c r="L76" s="547" t="s">
        <v>19458</v>
      </c>
      <c r="M76" s="547" t="s">
        <v>19459</v>
      </c>
      <c r="N76" s="547" t="s">
        <v>19460</v>
      </c>
      <c r="O76" s="547" t="s">
        <v>19461</v>
      </c>
      <c r="P76" s="547" t="s">
        <v>19461</v>
      </c>
      <c r="Q76" s="547" t="s">
        <v>19462</v>
      </c>
      <c r="R76" s="547" t="s">
        <v>19463</v>
      </c>
      <c r="S76" s="547" t="s">
        <v>102</v>
      </c>
      <c r="T76" s="547" t="s">
        <v>102</v>
      </c>
      <c r="U76" s="547" t="s">
        <v>102</v>
      </c>
      <c r="V76" s="547" t="s">
        <v>102</v>
      </c>
      <c r="W76" s="547" t="s">
        <v>102</v>
      </c>
      <c r="X76" s="547" t="s">
        <v>102</v>
      </c>
      <c r="Y76" s="547" t="s">
        <v>102</v>
      </c>
      <c r="Z76" s="547" t="s">
        <v>102</v>
      </c>
      <c r="AA76" s="547" t="s">
        <v>102</v>
      </c>
      <c r="AB76" s="547" t="s">
        <v>102</v>
      </c>
      <c r="AC76" s="547" t="s">
        <v>102</v>
      </c>
      <c r="AD76" s="547" t="s">
        <v>102</v>
      </c>
      <c r="AE76" s="547" t="s">
        <v>102</v>
      </c>
      <c r="AF76" s="547" t="s">
        <v>102</v>
      </c>
      <c r="AG76" s="547" t="s">
        <v>102</v>
      </c>
      <c r="AH76" s="547" t="s">
        <v>102</v>
      </c>
      <c r="AI76" s="547" t="s">
        <v>102</v>
      </c>
      <c r="AJ76" s="547" t="s">
        <v>102</v>
      </c>
      <c r="AK76" s="547" t="s">
        <v>102</v>
      </c>
      <c r="AL76" s="547" t="s">
        <v>102</v>
      </c>
      <c r="AM76" s="547" t="s">
        <v>102</v>
      </c>
      <c r="AN76" s="547" t="s">
        <v>102</v>
      </c>
      <c r="AO76" s="547" t="s">
        <v>102</v>
      </c>
      <c r="AP76" s="547" t="s">
        <v>102</v>
      </c>
      <c r="AQ76" s="547" t="s">
        <v>102</v>
      </c>
      <c r="AR76" s="547" t="s">
        <v>102</v>
      </c>
      <c r="AS76" s="547" t="s">
        <v>102</v>
      </c>
      <c r="AT76" s="547" t="s">
        <v>102</v>
      </c>
      <c r="AU76" s="547" t="s">
        <v>102</v>
      </c>
      <c r="AV76" s="547" t="s">
        <v>102</v>
      </c>
      <c r="AW76" s="547" t="s">
        <v>102</v>
      </c>
      <c r="AX76" s="547" t="s">
        <v>102</v>
      </c>
      <c r="AY76" s="547" t="s">
        <v>102</v>
      </c>
      <c r="AZ76" s="547" t="s">
        <v>102</v>
      </c>
      <c r="BA76" s="547" t="s">
        <v>102</v>
      </c>
      <c r="BB76" s="547" t="s">
        <v>102</v>
      </c>
      <c r="BC76" s="547" t="s">
        <v>102</v>
      </c>
      <c r="BD76" s="547" t="s">
        <v>102</v>
      </c>
      <c r="BE76" s="547" t="s">
        <v>102</v>
      </c>
      <c r="BF76" s="547" t="s">
        <v>102</v>
      </c>
      <c r="BG76" s="547" t="s">
        <v>102</v>
      </c>
      <c r="BH76" s="547" t="s">
        <v>102</v>
      </c>
      <c r="BI76" s="547" t="s">
        <v>102</v>
      </c>
      <c r="BJ76" s="547" t="s">
        <v>102</v>
      </c>
      <c r="BK76" s="547" t="s">
        <v>102</v>
      </c>
      <c r="BL76" s="547" t="s">
        <v>102</v>
      </c>
      <c r="BM76" s="547" t="s">
        <v>102</v>
      </c>
      <c r="BN76" s="547" t="s">
        <v>102</v>
      </c>
      <c r="BO76" s="547" t="s">
        <v>102</v>
      </c>
      <c r="BP76" s="547" t="s">
        <v>102</v>
      </c>
      <c r="BQ76" s="547" t="s">
        <v>102</v>
      </c>
      <c r="BR76" s="547" t="s">
        <v>102</v>
      </c>
      <c r="BS76" s="547" t="s">
        <v>102</v>
      </c>
      <c r="BT76" s="547" t="s">
        <v>102</v>
      </c>
      <c r="BU76" s="547" t="s">
        <v>102</v>
      </c>
      <c r="BV76" s="547" t="s">
        <v>102</v>
      </c>
      <c r="BW76" s="547" t="s">
        <v>102</v>
      </c>
      <c r="BX76" s="547" t="s">
        <v>102</v>
      </c>
      <c r="BY76" s="547" t="s">
        <v>102</v>
      </c>
      <c r="BZ76" s="547" t="s">
        <v>102</v>
      </c>
      <c r="CA76" s="547" t="s">
        <v>102</v>
      </c>
      <c r="CB76" s="547" t="s">
        <v>102</v>
      </c>
      <c r="CC76" s="547" t="s">
        <v>102</v>
      </c>
      <c r="CD76" s="547" t="s">
        <v>102</v>
      </c>
      <c r="CE76" s="547" t="s">
        <v>102</v>
      </c>
      <c r="CF76" s="547" t="s">
        <v>102</v>
      </c>
      <c r="CG76" s="547" t="s">
        <v>102</v>
      </c>
      <c r="CH76" s="547" t="s">
        <v>102</v>
      </c>
      <c r="CI76" s="547" t="s">
        <v>102</v>
      </c>
      <c r="CJ76" s="547" t="s">
        <v>102</v>
      </c>
      <c r="CK76" s="547" t="s">
        <v>102</v>
      </c>
      <c r="CL76" s="547" t="s">
        <v>102</v>
      </c>
      <c r="CM76" s="547" t="s">
        <v>102</v>
      </c>
      <c r="CN76" s="547" t="s">
        <v>102</v>
      </c>
      <c r="CO76" s="547" t="s">
        <v>102</v>
      </c>
      <c r="CP76" s="547" t="s">
        <v>102</v>
      </c>
      <c r="CQ76" s="547" t="s">
        <v>102</v>
      </c>
      <c r="CR76" s="547" t="s">
        <v>102</v>
      </c>
      <c r="CS76" s="547" t="s">
        <v>102</v>
      </c>
      <c r="CT76" s="547" t="s">
        <v>102</v>
      </c>
      <c r="CU76" s="547" t="s">
        <v>102</v>
      </c>
      <c r="CV76" s="547" t="s">
        <v>102</v>
      </c>
      <c r="CW76" s="547" t="s">
        <v>102</v>
      </c>
      <c r="CX76" s="547" t="s">
        <v>102</v>
      </c>
      <c r="CY76" s="547" t="s">
        <v>102</v>
      </c>
      <c r="CZ76" s="547" t="s">
        <v>102</v>
      </c>
      <c r="DA76" s="547" t="s">
        <v>102</v>
      </c>
      <c r="DB76" s="547" t="s">
        <v>102</v>
      </c>
      <c r="DC76" s="547" t="s">
        <v>102</v>
      </c>
      <c r="DD76" s="547" t="s">
        <v>102</v>
      </c>
      <c r="DE76" s="547" t="s">
        <v>102</v>
      </c>
      <c r="DF76" s="547" t="s">
        <v>102</v>
      </c>
      <c r="DG76" s="547" t="s">
        <v>102</v>
      </c>
      <c r="DH76" s="547" t="s">
        <v>102</v>
      </c>
      <c r="DI76" s="547" t="s">
        <v>102</v>
      </c>
      <c r="DJ76" s="547" t="s">
        <v>102</v>
      </c>
      <c r="DK76" s="547" t="s">
        <v>102</v>
      </c>
      <c r="DL76" s="547" t="s">
        <v>102</v>
      </c>
      <c r="DM76" s="547" t="s">
        <v>102</v>
      </c>
      <c r="DN76" s="547" t="s">
        <v>102</v>
      </c>
      <c r="DO76" s="547" t="s">
        <v>102</v>
      </c>
      <c r="DP76" s="547" t="s">
        <v>102</v>
      </c>
      <c r="DQ76" s="547" t="s">
        <v>102</v>
      </c>
      <c r="DR76" s="547" t="s">
        <v>102</v>
      </c>
      <c r="DS76" s="547" t="s">
        <v>102</v>
      </c>
      <c r="DT76" s="547" t="s">
        <v>102</v>
      </c>
      <c r="DU76" s="547" t="s">
        <v>102</v>
      </c>
      <c r="DV76" s="547" t="s">
        <v>102</v>
      </c>
      <c r="DW76" s="547" t="s">
        <v>102</v>
      </c>
      <c r="DX76" s="547" t="s">
        <v>102</v>
      </c>
      <c r="DY76" s="547" t="s">
        <v>102</v>
      </c>
      <c r="DZ76" s="547" t="s">
        <v>102</v>
      </c>
      <c r="EA76" s="547" t="s">
        <v>102</v>
      </c>
      <c r="EB76" s="547" t="s">
        <v>102</v>
      </c>
      <c r="EC76" s="547" t="s">
        <v>102</v>
      </c>
      <c r="ED76" s="547" t="s">
        <v>102</v>
      </c>
      <c r="EE76" s="547" t="s">
        <v>102</v>
      </c>
      <c r="EF76" s="547" t="s">
        <v>102</v>
      </c>
      <c r="EG76" s="547" t="s">
        <v>102</v>
      </c>
      <c r="EH76" s="547" t="s">
        <v>102</v>
      </c>
      <c r="EI76" s="547" t="s">
        <v>102</v>
      </c>
      <c r="EJ76" s="547" t="s">
        <v>102</v>
      </c>
      <c r="EK76" s="547" t="s">
        <v>102</v>
      </c>
      <c r="EL76" s="547" t="s">
        <v>102</v>
      </c>
      <c r="EM76" s="547" t="s">
        <v>102</v>
      </c>
      <c r="EN76" s="547" t="s">
        <v>102</v>
      </c>
      <c r="EO76" s="547" t="s">
        <v>102</v>
      </c>
      <c r="EP76" s="547" t="s">
        <v>102</v>
      </c>
      <c r="EQ76" s="547" t="s">
        <v>102</v>
      </c>
      <c r="ER76" s="547" t="s">
        <v>102</v>
      </c>
      <c r="ES76" s="547" t="s">
        <v>102</v>
      </c>
      <c r="ET76" s="547" t="s">
        <v>102</v>
      </c>
      <c r="EU76" s="547" t="s">
        <v>102</v>
      </c>
      <c r="EV76" s="547" t="s">
        <v>102</v>
      </c>
      <c r="EW76" s="547" t="s">
        <v>102</v>
      </c>
      <c r="EX76" s="547" t="s">
        <v>102</v>
      </c>
      <c r="EY76" s="547" t="s">
        <v>102</v>
      </c>
      <c r="EZ76" s="547" t="s">
        <v>102</v>
      </c>
      <c r="FA76" s="547" t="s">
        <v>102</v>
      </c>
      <c r="FB76" s="547" t="s">
        <v>102</v>
      </c>
      <c r="FC76" s="547" t="s">
        <v>102</v>
      </c>
      <c r="FD76" s="547" t="s">
        <v>102</v>
      </c>
      <c r="FE76" s="547" t="s">
        <v>102</v>
      </c>
      <c r="FF76" s="547" t="s">
        <v>102</v>
      </c>
      <c r="FG76" s="547" t="s">
        <v>102</v>
      </c>
      <c r="FH76" s="547" t="s">
        <v>102</v>
      </c>
      <c r="FI76" s="547" t="s">
        <v>102</v>
      </c>
      <c r="FJ76" s="547" t="s">
        <v>102</v>
      </c>
      <c r="FK76" s="547" t="s">
        <v>102</v>
      </c>
      <c r="FL76" s="547" t="s">
        <v>102</v>
      </c>
      <c r="FM76" s="547" t="s">
        <v>102</v>
      </c>
      <c r="FN76" s="547" t="s">
        <v>102</v>
      </c>
      <c r="FO76" s="547" t="s">
        <v>102</v>
      </c>
    </row>
    <row r="77" spans="1:171" x14ac:dyDescent="0.15">
      <c r="A77" s="547">
        <v>4390088</v>
      </c>
      <c r="B77" s="547">
        <v>1</v>
      </c>
      <c r="C77" s="547" t="s">
        <v>19464</v>
      </c>
      <c r="D77" s="547" t="s">
        <v>2630</v>
      </c>
      <c r="E77" s="547" t="s">
        <v>102</v>
      </c>
      <c r="F77" s="547" t="s">
        <v>102</v>
      </c>
      <c r="G77" s="547" t="s">
        <v>102</v>
      </c>
      <c r="H77" s="547" t="s">
        <v>102</v>
      </c>
      <c r="I77" s="547" t="s">
        <v>102</v>
      </c>
      <c r="J77" s="547" t="s">
        <v>102</v>
      </c>
      <c r="K77" s="547" t="s">
        <v>102</v>
      </c>
      <c r="L77" s="547" t="s">
        <v>102</v>
      </c>
      <c r="M77" s="547" t="s">
        <v>102</v>
      </c>
      <c r="N77" s="547" t="s">
        <v>102</v>
      </c>
      <c r="O77" s="547" t="s">
        <v>102</v>
      </c>
      <c r="P77" s="547" t="s">
        <v>102</v>
      </c>
      <c r="Q77" s="547" t="s">
        <v>102</v>
      </c>
      <c r="R77" s="547" t="s">
        <v>102</v>
      </c>
      <c r="S77" s="547" t="s">
        <v>102</v>
      </c>
      <c r="T77" s="547" t="s">
        <v>102</v>
      </c>
      <c r="U77" s="547" t="s">
        <v>102</v>
      </c>
      <c r="V77" s="547" t="s">
        <v>102</v>
      </c>
      <c r="W77" s="547" t="s">
        <v>102</v>
      </c>
      <c r="X77" s="547" t="s">
        <v>102</v>
      </c>
      <c r="Y77" s="547" t="s">
        <v>102</v>
      </c>
      <c r="Z77" s="547" t="s">
        <v>102</v>
      </c>
      <c r="AA77" s="547" t="s">
        <v>102</v>
      </c>
      <c r="AB77" s="547" t="s">
        <v>102</v>
      </c>
      <c r="AC77" s="547" t="s">
        <v>102</v>
      </c>
      <c r="AD77" s="547" t="s">
        <v>102</v>
      </c>
      <c r="AE77" s="547" t="s">
        <v>102</v>
      </c>
      <c r="AF77" s="547" t="s">
        <v>102</v>
      </c>
      <c r="AG77" s="547" t="s">
        <v>102</v>
      </c>
      <c r="AH77" s="547" t="s">
        <v>102</v>
      </c>
      <c r="AI77" s="547" t="s">
        <v>102</v>
      </c>
      <c r="AJ77" s="547" t="s">
        <v>102</v>
      </c>
      <c r="AK77" s="547" t="s">
        <v>102</v>
      </c>
      <c r="AL77" s="547" t="s">
        <v>102</v>
      </c>
      <c r="AM77" s="547" t="s">
        <v>102</v>
      </c>
      <c r="AN77" s="547" t="s">
        <v>102</v>
      </c>
      <c r="AO77" s="547" t="s">
        <v>102</v>
      </c>
      <c r="AP77" s="547" t="s">
        <v>102</v>
      </c>
      <c r="AQ77" s="547" t="s">
        <v>102</v>
      </c>
      <c r="AR77" s="547" t="s">
        <v>102</v>
      </c>
      <c r="AS77" s="547" t="s">
        <v>102</v>
      </c>
      <c r="AT77" s="547" t="s">
        <v>102</v>
      </c>
      <c r="AU77" s="547" t="s">
        <v>102</v>
      </c>
      <c r="AV77" s="547" t="s">
        <v>102</v>
      </c>
      <c r="AW77" s="547" t="s">
        <v>102</v>
      </c>
      <c r="AX77" s="547" t="s">
        <v>102</v>
      </c>
      <c r="AY77" s="547" t="s">
        <v>102</v>
      </c>
      <c r="AZ77" s="547" t="s">
        <v>102</v>
      </c>
      <c r="BA77" s="547" t="s">
        <v>102</v>
      </c>
      <c r="BB77" s="547" t="s">
        <v>102</v>
      </c>
      <c r="BC77" s="547" t="s">
        <v>102</v>
      </c>
      <c r="BD77" s="547" t="s">
        <v>102</v>
      </c>
      <c r="BE77" s="547" t="s">
        <v>102</v>
      </c>
      <c r="BF77" s="547" t="s">
        <v>102</v>
      </c>
      <c r="BG77" s="547" t="s">
        <v>102</v>
      </c>
      <c r="BH77" s="547" t="s">
        <v>102</v>
      </c>
      <c r="BI77" s="547" t="s">
        <v>102</v>
      </c>
      <c r="BJ77" s="547" t="s">
        <v>102</v>
      </c>
      <c r="BK77" s="547" t="s">
        <v>102</v>
      </c>
      <c r="BL77" s="547" t="s">
        <v>102</v>
      </c>
      <c r="BM77" s="547" t="s">
        <v>102</v>
      </c>
      <c r="BN77" s="547" t="s">
        <v>102</v>
      </c>
      <c r="BO77" s="547" t="s">
        <v>102</v>
      </c>
      <c r="BP77" s="547" t="s">
        <v>102</v>
      </c>
      <c r="BQ77" s="547" t="s">
        <v>102</v>
      </c>
      <c r="BR77" s="547" t="s">
        <v>102</v>
      </c>
      <c r="BS77" s="547" t="s">
        <v>102</v>
      </c>
      <c r="BT77" s="547" t="s">
        <v>102</v>
      </c>
      <c r="BU77" s="547" t="s">
        <v>102</v>
      </c>
      <c r="BV77" s="547" t="s">
        <v>102</v>
      </c>
      <c r="BW77" s="547" t="s">
        <v>102</v>
      </c>
      <c r="BX77" s="547" t="s">
        <v>102</v>
      </c>
      <c r="BY77" s="547" t="s">
        <v>102</v>
      </c>
      <c r="BZ77" s="547" t="s">
        <v>102</v>
      </c>
      <c r="CA77" s="547" t="s">
        <v>102</v>
      </c>
      <c r="CB77" s="547" t="s">
        <v>102</v>
      </c>
      <c r="CC77" s="547" t="s">
        <v>102</v>
      </c>
      <c r="CD77" s="547" t="s">
        <v>102</v>
      </c>
      <c r="CE77" s="547" t="s">
        <v>102</v>
      </c>
      <c r="CF77" s="547" t="s">
        <v>102</v>
      </c>
      <c r="CG77" s="547" t="s">
        <v>102</v>
      </c>
      <c r="CH77" s="547" t="s">
        <v>102</v>
      </c>
      <c r="CI77" s="547" t="s">
        <v>102</v>
      </c>
      <c r="CJ77" s="547" t="s">
        <v>102</v>
      </c>
      <c r="CK77" s="547" t="s">
        <v>102</v>
      </c>
      <c r="CL77" s="547" t="s">
        <v>102</v>
      </c>
      <c r="CM77" s="547" t="s">
        <v>102</v>
      </c>
      <c r="CN77" s="547" t="s">
        <v>102</v>
      </c>
      <c r="CO77" s="547" t="s">
        <v>102</v>
      </c>
      <c r="CP77" s="547" t="s">
        <v>102</v>
      </c>
      <c r="CQ77" s="547" t="s">
        <v>102</v>
      </c>
      <c r="CR77" s="547" t="s">
        <v>102</v>
      </c>
      <c r="CS77" s="547" t="s">
        <v>102</v>
      </c>
      <c r="CT77" s="547" t="s">
        <v>102</v>
      </c>
      <c r="CU77" s="547" t="s">
        <v>102</v>
      </c>
      <c r="CV77" s="547" t="s">
        <v>102</v>
      </c>
      <c r="CW77" s="547" t="s">
        <v>102</v>
      </c>
      <c r="CX77" s="547" t="s">
        <v>102</v>
      </c>
      <c r="CY77" s="547" t="s">
        <v>102</v>
      </c>
      <c r="CZ77" s="547" t="s">
        <v>102</v>
      </c>
      <c r="DA77" s="547" t="s">
        <v>102</v>
      </c>
      <c r="DB77" s="547" t="s">
        <v>102</v>
      </c>
      <c r="DC77" s="547" t="s">
        <v>102</v>
      </c>
      <c r="DD77" s="547" t="s">
        <v>102</v>
      </c>
      <c r="DE77" s="547" t="s">
        <v>102</v>
      </c>
      <c r="DF77" s="547" t="s">
        <v>102</v>
      </c>
      <c r="DG77" s="547" t="s">
        <v>102</v>
      </c>
      <c r="DH77" s="547" t="s">
        <v>102</v>
      </c>
      <c r="DI77" s="547" t="s">
        <v>102</v>
      </c>
      <c r="DJ77" s="547" t="s">
        <v>102</v>
      </c>
      <c r="DK77" s="547" t="s">
        <v>102</v>
      </c>
      <c r="DL77" s="547" t="s">
        <v>102</v>
      </c>
      <c r="DM77" s="547" t="s">
        <v>102</v>
      </c>
      <c r="DN77" s="547" t="s">
        <v>102</v>
      </c>
      <c r="DO77" s="547" t="s">
        <v>102</v>
      </c>
      <c r="DP77" s="547" t="s">
        <v>102</v>
      </c>
      <c r="DQ77" s="547" t="s">
        <v>102</v>
      </c>
      <c r="DR77" s="547" t="s">
        <v>102</v>
      </c>
      <c r="DS77" s="547" t="s">
        <v>102</v>
      </c>
      <c r="DT77" s="547" t="s">
        <v>102</v>
      </c>
      <c r="DU77" s="547" t="s">
        <v>102</v>
      </c>
      <c r="DV77" s="547" t="s">
        <v>102</v>
      </c>
      <c r="DW77" s="547" t="s">
        <v>102</v>
      </c>
      <c r="DX77" s="547" t="s">
        <v>102</v>
      </c>
      <c r="DY77" s="547" t="s">
        <v>102</v>
      </c>
      <c r="DZ77" s="547" t="s">
        <v>102</v>
      </c>
      <c r="EA77" s="547" t="s">
        <v>102</v>
      </c>
      <c r="EB77" s="547" t="s">
        <v>102</v>
      </c>
      <c r="EC77" s="547" t="s">
        <v>102</v>
      </c>
      <c r="ED77" s="547" t="s">
        <v>102</v>
      </c>
      <c r="EE77" s="547" t="s">
        <v>102</v>
      </c>
      <c r="EF77" s="547" t="s">
        <v>102</v>
      </c>
      <c r="EG77" s="547" t="s">
        <v>102</v>
      </c>
      <c r="EH77" s="547" t="s">
        <v>102</v>
      </c>
      <c r="EI77" s="547" t="s">
        <v>102</v>
      </c>
      <c r="EJ77" s="547" t="s">
        <v>102</v>
      </c>
      <c r="EK77" s="547" t="s">
        <v>102</v>
      </c>
      <c r="EL77" s="547" t="s">
        <v>102</v>
      </c>
      <c r="EM77" s="547" t="s">
        <v>102</v>
      </c>
      <c r="EN77" s="547" t="s">
        <v>102</v>
      </c>
      <c r="EO77" s="547" t="s">
        <v>102</v>
      </c>
      <c r="EP77" s="547" t="s">
        <v>102</v>
      </c>
      <c r="EQ77" s="547" t="s">
        <v>102</v>
      </c>
      <c r="ER77" s="547" t="s">
        <v>102</v>
      </c>
      <c r="ES77" s="547" t="s">
        <v>102</v>
      </c>
      <c r="ET77" s="547" t="s">
        <v>102</v>
      </c>
      <c r="EU77" s="547" t="s">
        <v>102</v>
      </c>
      <c r="EV77" s="547" t="s">
        <v>102</v>
      </c>
      <c r="EW77" s="547" t="s">
        <v>102</v>
      </c>
      <c r="EX77" s="547" t="s">
        <v>102</v>
      </c>
      <c r="EY77" s="547" t="s">
        <v>102</v>
      </c>
      <c r="EZ77" s="547" t="s">
        <v>102</v>
      </c>
      <c r="FA77" s="547" t="s">
        <v>102</v>
      </c>
      <c r="FB77" s="547" t="s">
        <v>102</v>
      </c>
      <c r="FC77" s="547" t="s">
        <v>102</v>
      </c>
      <c r="FD77" s="547" t="s">
        <v>102</v>
      </c>
      <c r="FE77" s="547" t="s">
        <v>102</v>
      </c>
      <c r="FF77" s="547" t="s">
        <v>102</v>
      </c>
      <c r="FG77" s="547" t="s">
        <v>102</v>
      </c>
      <c r="FH77" s="547" t="s">
        <v>102</v>
      </c>
      <c r="FI77" s="547" t="s">
        <v>102</v>
      </c>
      <c r="FJ77" s="547" t="s">
        <v>102</v>
      </c>
      <c r="FK77" s="547" t="s">
        <v>102</v>
      </c>
      <c r="FL77" s="547" t="s">
        <v>102</v>
      </c>
      <c r="FM77" s="547" t="s">
        <v>102</v>
      </c>
      <c r="FN77" s="547" t="s">
        <v>102</v>
      </c>
      <c r="FO77" s="547" t="s">
        <v>102</v>
      </c>
    </row>
    <row r="78" spans="1:171" x14ac:dyDescent="0.15">
      <c r="A78" s="547">
        <v>4368987</v>
      </c>
      <c r="B78" s="547">
        <v>1</v>
      </c>
      <c r="C78" s="547" t="s">
        <v>19465</v>
      </c>
      <c r="D78" s="547" t="s">
        <v>19465</v>
      </c>
      <c r="E78" s="547" t="s">
        <v>19465</v>
      </c>
      <c r="F78" s="547" t="s">
        <v>19466</v>
      </c>
      <c r="G78" s="547" t="s">
        <v>19467</v>
      </c>
      <c r="H78" s="547" t="s">
        <v>19468</v>
      </c>
      <c r="I78" s="547" t="s">
        <v>19469</v>
      </c>
      <c r="J78" s="547" t="s">
        <v>19470</v>
      </c>
      <c r="K78" s="547" t="s">
        <v>19471</v>
      </c>
      <c r="L78" s="547" t="s">
        <v>19472</v>
      </c>
      <c r="M78" s="547" t="s">
        <v>19473</v>
      </c>
      <c r="N78" s="547" t="s">
        <v>19473</v>
      </c>
      <c r="O78" s="547" t="s">
        <v>19474</v>
      </c>
      <c r="P78" s="547" t="s">
        <v>19475</v>
      </c>
      <c r="Q78" s="547" t="s">
        <v>19476</v>
      </c>
      <c r="R78" s="547" t="s">
        <v>19477</v>
      </c>
      <c r="S78" s="547" t="s">
        <v>19478</v>
      </c>
      <c r="T78" s="547" t="s">
        <v>19479</v>
      </c>
      <c r="U78" s="547" t="s">
        <v>19479</v>
      </c>
      <c r="V78" s="547" t="s">
        <v>19480</v>
      </c>
      <c r="W78" s="547" t="s">
        <v>102</v>
      </c>
      <c r="X78" s="547" t="s">
        <v>102</v>
      </c>
      <c r="Y78" s="547" t="s">
        <v>102</v>
      </c>
      <c r="Z78" s="547" t="s">
        <v>102</v>
      </c>
      <c r="AA78" s="547" t="s">
        <v>102</v>
      </c>
      <c r="AB78" s="547" t="s">
        <v>102</v>
      </c>
      <c r="AC78" s="547" t="s">
        <v>102</v>
      </c>
      <c r="AD78" s="547" t="s">
        <v>102</v>
      </c>
      <c r="AE78" s="547" t="s">
        <v>102</v>
      </c>
      <c r="AF78" s="547" t="s">
        <v>102</v>
      </c>
      <c r="AG78" s="547" t="s">
        <v>102</v>
      </c>
      <c r="AH78" s="547" t="s">
        <v>102</v>
      </c>
      <c r="AI78" s="547" t="s">
        <v>102</v>
      </c>
      <c r="AJ78" s="547" t="s">
        <v>102</v>
      </c>
      <c r="AK78" s="547" t="s">
        <v>102</v>
      </c>
      <c r="AL78" s="547" t="s">
        <v>102</v>
      </c>
      <c r="AM78" s="547" t="s">
        <v>102</v>
      </c>
      <c r="AN78" s="547" t="s">
        <v>102</v>
      </c>
      <c r="AO78" s="547" t="s">
        <v>102</v>
      </c>
      <c r="AP78" s="547" t="s">
        <v>102</v>
      </c>
      <c r="AQ78" s="547" t="s">
        <v>102</v>
      </c>
      <c r="AR78" s="547" t="s">
        <v>102</v>
      </c>
      <c r="AS78" s="547" t="s">
        <v>102</v>
      </c>
      <c r="AT78" s="547" t="s">
        <v>102</v>
      </c>
      <c r="AU78" s="547" t="s">
        <v>102</v>
      </c>
      <c r="AV78" s="547" t="s">
        <v>102</v>
      </c>
      <c r="AW78" s="547" t="s">
        <v>102</v>
      </c>
      <c r="AX78" s="547" t="s">
        <v>102</v>
      </c>
      <c r="AY78" s="547" t="s">
        <v>102</v>
      </c>
      <c r="AZ78" s="547" t="s">
        <v>102</v>
      </c>
      <c r="BA78" s="547" t="s">
        <v>102</v>
      </c>
      <c r="BB78" s="547" t="s">
        <v>102</v>
      </c>
      <c r="BC78" s="547" t="s">
        <v>102</v>
      </c>
      <c r="BD78" s="547" t="s">
        <v>102</v>
      </c>
      <c r="BE78" s="547" t="s">
        <v>102</v>
      </c>
      <c r="BF78" s="547" t="s">
        <v>102</v>
      </c>
      <c r="BG78" s="547" t="s">
        <v>102</v>
      </c>
      <c r="BH78" s="547" t="s">
        <v>102</v>
      </c>
      <c r="BI78" s="547" t="s">
        <v>102</v>
      </c>
      <c r="BJ78" s="547" t="s">
        <v>102</v>
      </c>
      <c r="BK78" s="547" t="s">
        <v>102</v>
      </c>
      <c r="BL78" s="547" t="s">
        <v>102</v>
      </c>
      <c r="BM78" s="547" t="s">
        <v>102</v>
      </c>
      <c r="BN78" s="547" t="s">
        <v>102</v>
      </c>
      <c r="BO78" s="547" t="s">
        <v>102</v>
      </c>
      <c r="BP78" s="547" t="s">
        <v>102</v>
      </c>
      <c r="BQ78" s="547" t="s">
        <v>102</v>
      </c>
      <c r="BR78" s="547" t="s">
        <v>102</v>
      </c>
      <c r="BS78" s="547" t="s">
        <v>102</v>
      </c>
      <c r="BT78" s="547" t="s">
        <v>102</v>
      </c>
      <c r="BU78" s="547" t="s">
        <v>102</v>
      </c>
      <c r="BV78" s="547" t="s">
        <v>102</v>
      </c>
      <c r="BW78" s="547" t="s">
        <v>102</v>
      </c>
      <c r="BX78" s="547" t="s">
        <v>102</v>
      </c>
      <c r="BY78" s="547" t="s">
        <v>102</v>
      </c>
      <c r="BZ78" s="547" t="s">
        <v>102</v>
      </c>
      <c r="CA78" s="547" t="s">
        <v>102</v>
      </c>
      <c r="CB78" s="547" t="s">
        <v>102</v>
      </c>
      <c r="CC78" s="547" t="s">
        <v>102</v>
      </c>
      <c r="CD78" s="547" t="s">
        <v>102</v>
      </c>
      <c r="CE78" s="547" t="s">
        <v>102</v>
      </c>
      <c r="CF78" s="547" t="s">
        <v>102</v>
      </c>
      <c r="CG78" s="547" t="s">
        <v>102</v>
      </c>
      <c r="CH78" s="547" t="s">
        <v>102</v>
      </c>
      <c r="CI78" s="547" t="s">
        <v>102</v>
      </c>
      <c r="CJ78" s="547" t="s">
        <v>102</v>
      </c>
      <c r="CK78" s="547" t="s">
        <v>102</v>
      </c>
      <c r="CL78" s="547" t="s">
        <v>102</v>
      </c>
      <c r="CM78" s="547" t="s">
        <v>102</v>
      </c>
      <c r="CN78" s="547" t="s">
        <v>102</v>
      </c>
      <c r="CO78" s="547" t="s">
        <v>102</v>
      </c>
      <c r="CP78" s="547" t="s">
        <v>102</v>
      </c>
      <c r="CQ78" s="547" t="s">
        <v>102</v>
      </c>
      <c r="CR78" s="547" t="s">
        <v>102</v>
      </c>
      <c r="CS78" s="547" t="s">
        <v>102</v>
      </c>
      <c r="CT78" s="547" t="s">
        <v>102</v>
      </c>
      <c r="CU78" s="547" t="s">
        <v>102</v>
      </c>
      <c r="CV78" s="547" t="s">
        <v>102</v>
      </c>
      <c r="CW78" s="547" t="s">
        <v>102</v>
      </c>
      <c r="CX78" s="547" t="s">
        <v>102</v>
      </c>
      <c r="CY78" s="547" t="s">
        <v>102</v>
      </c>
      <c r="CZ78" s="547" t="s">
        <v>102</v>
      </c>
      <c r="DA78" s="547" t="s">
        <v>102</v>
      </c>
      <c r="DB78" s="547" t="s">
        <v>102</v>
      </c>
      <c r="DC78" s="547" t="s">
        <v>102</v>
      </c>
      <c r="DD78" s="547" t="s">
        <v>102</v>
      </c>
      <c r="DE78" s="547" t="s">
        <v>102</v>
      </c>
      <c r="DF78" s="547" t="s">
        <v>102</v>
      </c>
      <c r="DG78" s="547" t="s">
        <v>102</v>
      </c>
      <c r="DH78" s="547" t="s">
        <v>102</v>
      </c>
      <c r="DI78" s="547" t="s">
        <v>102</v>
      </c>
      <c r="DJ78" s="547" t="s">
        <v>102</v>
      </c>
      <c r="DK78" s="547" t="s">
        <v>102</v>
      </c>
      <c r="DL78" s="547" t="s">
        <v>102</v>
      </c>
      <c r="DM78" s="547" t="s">
        <v>102</v>
      </c>
      <c r="DN78" s="547" t="s">
        <v>102</v>
      </c>
      <c r="DO78" s="547" t="s">
        <v>102</v>
      </c>
      <c r="DP78" s="547" t="s">
        <v>102</v>
      </c>
      <c r="DQ78" s="547" t="s">
        <v>102</v>
      </c>
      <c r="DR78" s="547" t="s">
        <v>102</v>
      </c>
      <c r="DS78" s="547" t="s">
        <v>102</v>
      </c>
      <c r="DT78" s="547" t="s">
        <v>102</v>
      </c>
      <c r="DU78" s="547" t="s">
        <v>102</v>
      </c>
      <c r="DV78" s="547" t="s">
        <v>102</v>
      </c>
      <c r="DW78" s="547" t="s">
        <v>102</v>
      </c>
      <c r="DX78" s="547" t="s">
        <v>102</v>
      </c>
      <c r="DY78" s="547" t="s">
        <v>102</v>
      </c>
      <c r="DZ78" s="547" t="s">
        <v>102</v>
      </c>
      <c r="EA78" s="547" t="s">
        <v>102</v>
      </c>
      <c r="EB78" s="547" t="s">
        <v>102</v>
      </c>
      <c r="EC78" s="547" t="s">
        <v>102</v>
      </c>
      <c r="ED78" s="547" t="s">
        <v>102</v>
      </c>
      <c r="EE78" s="547" t="s">
        <v>102</v>
      </c>
      <c r="EF78" s="547" t="s">
        <v>102</v>
      </c>
      <c r="EG78" s="547" t="s">
        <v>102</v>
      </c>
      <c r="EH78" s="547" t="s">
        <v>102</v>
      </c>
      <c r="EI78" s="547" t="s">
        <v>102</v>
      </c>
      <c r="EJ78" s="547" t="s">
        <v>102</v>
      </c>
      <c r="EK78" s="547" t="s">
        <v>102</v>
      </c>
      <c r="EL78" s="547" t="s">
        <v>102</v>
      </c>
      <c r="EM78" s="547" t="s">
        <v>102</v>
      </c>
      <c r="EN78" s="547" t="s">
        <v>102</v>
      </c>
      <c r="EO78" s="547" t="s">
        <v>102</v>
      </c>
      <c r="EP78" s="547" t="s">
        <v>102</v>
      </c>
      <c r="EQ78" s="547" t="s">
        <v>102</v>
      </c>
      <c r="ER78" s="547" t="s">
        <v>102</v>
      </c>
      <c r="ES78" s="547" t="s">
        <v>102</v>
      </c>
      <c r="ET78" s="547" t="s">
        <v>102</v>
      </c>
      <c r="EU78" s="547" t="s">
        <v>102</v>
      </c>
      <c r="EV78" s="547" t="s">
        <v>102</v>
      </c>
      <c r="EW78" s="547" t="s">
        <v>102</v>
      </c>
      <c r="EX78" s="547" t="s">
        <v>102</v>
      </c>
      <c r="EY78" s="547" t="s">
        <v>102</v>
      </c>
      <c r="EZ78" s="547" t="s">
        <v>102</v>
      </c>
      <c r="FA78" s="547" t="s">
        <v>102</v>
      </c>
      <c r="FB78" s="547" t="s">
        <v>102</v>
      </c>
      <c r="FC78" s="547" t="s">
        <v>102</v>
      </c>
      <c r="FD78" s="547" t="s">
        <v>102</v>
      </c>
      <c r="FE78" s="547" t="s">
        <v>102</v>
      </c>
      <c r="FF78" s="547" t="s">
        <v>102</v>
      </c>
      <c r="FG78" s="547" t="s">
        <v>102</v>
      </c>
      <c r="FH78" s="547" t="s">
        <v>102</v>
      </c>
      <c r="FI78" s="547" t="s">
        <v>102</v>
      </c>
      <c r="FJ78" s="547" t="s">
        <v>102</v>
      </c>
      <c r="FK78" s="547" t="s">
        <v>102</v>
      </c>
      <c r="FL78" s="547" t="s">
        <v>102</v>
      </c>
      <c r="FM78" s="547" t="s">
        <v>102</v>
      </c>
      <c r="FN78" s="547" t="s">
        <v>102</v>
      </c>
      <c r="FO78" s="547" t="s">
        <v>102</v>
      </c>
    </row>
    <row r="79" spans="1:171" x14ac:dyDescent="0.15">
      <c r="A79" s="547">
        <v>4362837</v>
      </c>
      <c r="B79" s="547">
        <v>1</v>
      </c>
      <c r="C79" s="547" t="s">
        <v>19481</v>
      </c>
      <c r="D79" s="547" t="s">
        <v>19482</v>
      </c>
      <c r="E79" s="547" t="s">
        <v>19483</v>
      </c>
      <c r="F79" s="547" t="s">
        <v>19484</v>
      </c>
      <c r="G79" s="547" t="s">
        <v>102</v>
      </c>
      <c r="H79" s="547" t="s">
        <v>102</v>
      </c>
      <c r="I79" s="547" t="s">
        <v>102</v>
      </c>
      <c r="J79" s="547" t="s">
        <v>102</v>
      </c>
      <c r="K79" s="547" t="s">
        <v>102</v>
      </c>
      <c r="L79" s="547" t="s">
        <v>102</v>
      </c>
      <c r="M79" s="547" t="s">
        <v>102</v>
      </c>
      <c r="N79" s="547" t="s">
        <v>102</v>
      </c>
      <c r="O79" s="547" t="s">
        <v>102</v>
      </c>
      <c r="P79" s="547" t="s">
        <v>102</v>
      </c>
      <c r="Q79" s="547" t="s">
        <v>102</v>
      </c>
      <c r="R79" s="547" t="s">
        <v>102</v>
      </c>
      <c r="S79" s="547" t="s">
        <v>102</v>
      </c>
      <c r="T79" s="547" t="s">
        <v>102</v>
      </c>
      <c r="U79" s="547" t="s">
        <v>102</v>
      </c>
      <c r="V79" s="547" t="s">
        <v>102</v>
      </c>
      <c r="W79" s="547" t="s">
        <v>102</v>
      </c>
      <c r="X79" s="547" t="s">
        <v>102</v>
      </c>
      <c r="Y79" s="547" t="s">
        <v>102</v>
      </c>
      <c r="Z79" s="547" t="s">
        <v>102</v>
      </c>
      <c r="AA79" s="547" t="s">
        <v>102</v>
      </c>
      <c r="AB79" s="547" t="s">
        <v>102</v>
      </c>
      <c r="AC79" s="547" t="s">
        <v>102</v>
      </c>
      <c r="AD79" s="547" t="s">
        <v>102</v>
      </c>
      <c r="AE79" s="547" t="s">
        <v>102</v>
      </c>
      <c r="AF79" s="547" t="s">
        <v>102</v>
      </c>
      <c r="AG79" s="547" t="s">
        <v>102</v>
      </c>
      <c r="AH79" s="547" t="s">
        <v>102</v>
      </c>
      <c r="AI79" s="547" t="s">
        <v>102</v>
      </c>
      <c r="AJ79" s="547" t="s">
        <v>102</v>
      </c>
      <c r="AK79" s="547" t="s">
        <v>102</v>
      </c>
      <c r="AL79" s="547" t="s">
        <v>102</v>
      </c>
      <c r="AM79" s="547" t="s">
        <v>102</v>
      </c>
      <c r="AN79" s="547" t="s">
        <v>102</v>
      </c>
      <c r="AO79" s="547" t="s">
        <v>102</v>
      </c>
      <c r="AP79" s="547" t="s">
        <v>102</v>
      </c>
      <c r="AQ79" s="547" t="s">
        <v>102</v>
      </c>
      <c r="AR79" s="547" t="s">
        <v>102</v>
      </c>
      <c r="AS79" s="547" t="s">
        <v>102</v>
      </c>
      <c r="AT79" s="547" t="s">
        <v>102</v>
      </c>
      <c r="AU79" s="547" t="s">
        <v>102</v>
      </c>
      <c r="AV79" s="547" t="s">
        <v>102</v>
      </c>
      <c r="AW79" s="547" t="s">
        <v>102</v>
      </c>
      <c r="AX79" s="547" t="s">
        <v>102</v>
      </c>
      <c r="AY79" s="547" t="s">
        <v>102</v>
      </c>
      <c r="AZ79" s="547" t="s">
        <v>102</v>
      </c>
      <c r="BA79" s="547" t="s">
        <v>102</v>
      </c>
      <c r="BB79" s="547" t="s">
        <v>102</v>
      </c>
      <c r="BC79" s="547" t="s">
        <v>102</v>
      </c>
      <c r="BD79" s="547" t="s">
        <v>102</v>
      </c>
      <c r="BE79" s="547" t="s">
        <v>102</v>
      </c>
      <c r="BF79" s="547" t="s">
        <v>102</v>
      </c>
      <c r="BG79" s="547" t="s">
        <v>102</v>
      </c>
      <c r="BH79" s="547" t="s">
        <v>102</v>
      </c>
      <c r="BI79" s="547" t="s">
        <v>102</v>
      </c>
      <c r="BJ79" s="547" t="s">
        <v>102</v>
      </c>
      <c r="BK79" s="547" t="s">
        <v>102</v>
      </c>
      <c r="BL79" s="547" t="s">
        <v>102</v>
      </c>
      <c r="BM79" s="547" t="s">
        <v>102</v>
      </c>
      <c r="BN79" s="547" t="s">
        <v>102</v>
      </c>
      <c r="BO79" s="547" t="s">
        <v>102</v>
      </c>
      <c r="BP79" s="547" t="s">
        <v>102</v>
      </c>
      <c r="BQ79" s="547" t="s">
        <v>102</v>
      </c>
      <c r="BR79" s="547" t="s">
        <v>102</v>
      </c>
      <c r="BS79" s="547" t="s">
        <v>102</v>
      </c>
      <c r="BT79" s="547" t="s">
        <v>102</v>
      </c>
      <c r="BU79" s="547" t="s">
        <v>102</v>
      </c>
      <c r="BV79" s="547" t="s">
        <v>102</v>
      </c>
      <c r="BW79" s="547" t="s">
        <v>102</v>
      </c>
      <c r="BX79" s="547" t="s">
        <v>102</v>
      </c>
      <c r="BY79" s="547" t="s">
        <v>102</v>
      </c>
      <c r="BZ79" s="547" t="s">
        <v>102</v>
      </c>
      <c r="CA79" s="547" t="s">
        <v>102</v>
      </c>
      <c r="CB79" s="547" t="s">
        <v>102</v>
      </c>
      <c r="CC79" s="547" t="s">
        <v>102</v>
      </c>
      <c r="CD79" s="547" t="s">
        <v>102</v>
      </c>
      <c r="CE79" s="547" t="s">
        <v>102</v>
      </c>
      <c r="CF79" s="547" t="s">
        <v>102</v>
      </c>
      <c r="CG79" s="547" t="s">
        <v>102</v>
      </c>
      <c r="CH79" s="547" t="s">
        <v>102</v>
      </c>
      <c r="CI79" s="547" t="s">
        <v>102</v>
      </c>
      <c r="CJ79" s="547" t="s">
        <v>102</v>
      </c>
      <c r="CK79" s="547" t="s">
        <v>102</v>
      </c>
      <c r="CL79" s="547" t="s">
        <v>102</v>
      </c>
      <c r="CM79" s="547" t="s">
        <v>102</v>
      </c>
      <c r="CN79" s="547" t="s">
        <v>102</v>
      </c>
      <c r="CO79" s="547" t="s">
        <v>102</v>
      </c>
      <c r="CP79" s="547" t="s">
        <v>102</v>
      </c>
      <c r="CQ79" s="547" t="s">
        <v>102</v>
      </c>
      <c r="CR79" s="547" t="s">
        <v>102</v>
      </c>
      <c r="CS79" s="547" t="s">
        <v>102</v>
      </c>
      <c r="CT79" s="547" t="s">
        <v>102</v>
      </c>
      <c r="CU79" s="547" t="s">
        <v>102</v>
      </c>
      <c r="CV79" s="547" t="s">
        <v>102</v>
      </c>
      <c r="CW79" s="547" t="s">
        <v>102</v>
      </c>
      <c r="CX79" s="547" t="s">
        <v>102</v>
      </c>
      <c r="CY79" s="547" t="s">
        <v>102</v>
      </c>
      <c r="CZ79" s="547" t="s">
        <v>102</v>
      </c>
      <c r="DA79" s="547" t="s">
        <v>102</v>
      </c>
      <c r="DB79" s="547" t="s">
        <v>102</v>
      </c>
      <c r="DC79" s="547" t="s">
        <v>102</v>
      </c>
      <c r="DD79" s="547" t="s">
        <v>102</v>
      </c>
      <c r="DE79" s="547" t="s">
        <v>102</v>
      </c>
      <c r="DF79" s="547" t="s">
        <v>102</v>
      </c>
      <c r="DG79" s="547" t="s">
        <v>102</v>
      </c>
      <c r="DH79" s="547" t="s">
        <v>102</v>
      </c>
      <c r="DI79" s="547" t="s">
        <v>102</v>
      </c>
      <c r="DJ79" s="547" t="s">
        <v>102</v>
      </c>
      <c r="DK79" s="547" t="s">
        <v>102</v>
      </c>
      <c r="DL79" s="547" t="s">
        <v>102</v>
      </c>
      <c r="DM79" s="547" t="s">
        <v>102</v>
      </c>
      <c r="DN79" s="547" t="s">
        <v>102</v>
      </c>
      <c r="DO79" s="547" t="s">
        <v>102</v>
      </c>
      <c r="DP79" s="547" t="s">
        <v>102</v>
      </c>
      <c r="DQ79" s="547" t="s">
        <v>102</v>
      </c>
      <c r="DR79" s="547" t="s">
        <v>102</v>
      </c>
      <c r="DS79" s="547" t="s">
        <v>102</v>
      </c>
      <c r="DT79" s="547" t="s">
        <v>102</v>
      </c>
      <c r="DU79" s="547" t="s">
        <v>102</v>
      </c>
      <c r="DV79" s="547" t="s">
        <v>102</v>
      </c>
      <c r="DW79" s="547" t="s">
        <v>102</v>
      </c>
      <c r="DX79" s="547" t="s">
        <v>102</v>
      </c>
      <c r="DY79" s="547" t="s">
        <v>102</v>
      </c>
      <c r="DZ79" s="547" t="s">
        <v>102</v>
      </c>
      <c r="EA79" s="547" t="s">
        <v>102</v>
      </c>
      <c r="EB79" s="547" t="s">
        <v>102</v>
      </c>
      <c r="EC79" s="547" t="s">
        <v>102</v>
      </c>
      <c r="ED79" s="547" t="s">
        <v>102</v>
      </c>
      <c r="EE79" s="547" t="s">
        <v>102</v>
      </c>
      <c r="EF79" s="547" t="s">
        <v>102</v>
      </c>
      <c r="EG79" s="547" t="s">
        <v>102</v>
      </c>
      <c r="EH79" s="547" t="s">
        <v>102</v>
      </c>
      <c r="EI79" s="547" t="s">
        <v>102</v>
      </c>
      <c r="EJ79" s="547" t="s">
        <v>102</v>
      </c>
      <c r="EK79" s="547" t="s">
        <v>102</v>
      </c>
      <c r="EL79" s="547" t="s">
        <v>102</v>
      </c>
      <c r="EM79" s="547" t="s">
        <v>102</v>
      </c>
      <c r="EN79" s="547" t="s">
        <v>102</v>
      </c>
      <c r="EO79" s="547" t="s">
        <v>102</v>
      </c>
      <c r="EP79" s="547" t="s">
        <v>102</v>
      </c>
      <c r="EQ79" s="547" t="s">
        <v>102</v>
      </c>
      <c r="ER79" s="547" t="s">
        <v>102</v>
      </c>
      <c r="ES79" s="547" t="s">
        <v>102</v>
      </c>
      <c r="ET79" s="547" t="s">
        <v>102</v>
      </c>
      <c r="EU79" s="547" t="s">
        <v>102</v>
      </c>
      <c r="EV79" s="547" t="s">
        <v>102</v>
      </c>
      <c r="EW79" s="547" t="s">
        <v>102</v>
      </c>
      <c r="EX79" s="547" t="s">
        <v>102</v>
      </c>
      <c r="EY79" s="547" t="s">
        <v>102</v>
      </c>
      <c r="EZ79" s="547" t="s">
        <v>102</v>
      </c>
      <c r="FA79" s="547" t="s">
        <v>102</v>
      </c>
      <c r="FB79" s="547" t="s">
        <v>102</v>
      </c>
      <c r="FC79" s="547" t="s">
        <v>102</v>
      </c>
      <c r="FD79" s="547" t="s">
        <v>102</v>
      </c>
      <c r="FE79" s="547" t="s">
        <v>102</v>
      </c>
      <c r="FF79" s="547" t="s">
        <v>102</v>
      </c>
      <c r="FG79" s="547" t="s">
        <v>102</v>
      </c>
      <c r="FH79" s="547" t="s">
        <v>102</v>
      </c>
      <c r="FI79" s="547" t="s">
        <v>102</v>
      </c>
      <c r="FJ79" s="547" t="s">
        <v>102</v>
      </c>
      <c r="FK79" s="547" t="s">
        <v>102</v>
      </c>
      <c r="FL79" s="547" t="s">
        <v>102</v>
      </c>
      <c r="FM79" s="547" t="s">
        <v>102</v>
      </c>
      <c r="FN79" s="547" t="s">
        <v>102</v>
      </c>
      <c r="FO79" s="547" t="s">
        <v>102</v>
      </c>
    </row>
    <row r="80" spans="1:171" x14ac:dyDescent="0.15">
      <c r="A80" s="547">
        <v>4368143</v>
      </c>
      <c r="B80" s="547">
        <v>1</v>
      </c>
      <c r="C80" s="547" t="s">
        <v>19485</v>
      </c>
      <c r="D80" s="547" t="s">
        <v>19486</v>
      </c>
      <c r="E80" s="547" t="s">
        <v>102</v>
      </c>
      <c r="F80" s="547" t="s">
        <v>102</v>
      </c>
      <c r="G80" s="547" t="s">
        <v>102</v>
      </c>
      <c r="H80" s="547" t="s">
        <v>102</v>
      </c>
      <c r="I80" s="547" t="s">
        <v>102</v>
      </c>
      <c r="J80" s="547" t="s">
        <v>102</v>
      </c>
      <c r="K80" s="547" t="s">
        <v>102</v>
      </c>
      <c r="L80" s="547" t="s">
        <v>102</v>
      </c>
      <c r="M80" s="547" t="s">
        <v>102</v>
      </c>
      <c r="N80" s="547" t="s">
        <v>102</v>
      </c>
      <c r="O80" s="547" t="s">
        <v>102</v>
      </c>
      <c r="P80" s="547" t="s">
        <v>102</v>
      </c>
      <c r="Q80" s="547" t="s">
        <v>102</v>
      </c>
      <c r="R80" s="547" t="s">
        <v>102</v>
      </c>
      <c r="S80" s="547" t="s">
        <v>102</v>
      </c>
      <c r="T80" s="547" t="s">
        <v>102</v>
      </c>
      <c r="U80" s="547" t="s">
        <v>102</v>
      </c>
      <c r="V80" s="547" t="s">
        <v>102</v>
      </c>
      <c r="W80" s="547" t="s">
        <v>102</v>
      </c>
      <c r="X80" s="547" t="s">
        <v>102</v>
      </c>
      <c r="Y80" s="547" t="s">
        <v>102</v>
      </c>
      <c r="Z80" s="547" t="s">
        <v>102</v>
      </c>
      <c r="AA80" s="547" t="s">
        <v>102</v>
      </c>
      <c r="AB80" s="547" t="s">
        <v>102</v>
      </c>
      <c r="AC80" s="547" t="s">
        <v>102</v>
      </c>
      <c r="AD80" s="547" t="s">
        <v>102</v>
      </c>
      <c r="AE80" s="547" t="s">
        <v>102</v>
      </c>
      <c r="AF80" s="547" t="s">
        <v>102</v>
      </c>
      <c r="AG80" s="547" t="s">
        <v>102</v>
      </c>
      <c r="AH80" s="547" t="s">
        <v>102</v>
      </c>
      <c r="AI80" s="547" t="s">
        <v>102</v>
      </c>
      <c r="AJ80" s="547" t="s">
        <v>102</v>
      </c>
      <c r="AK80" s="547" t="s">
        <v>102</v>
      </c>
      <c r="AL80" s="547" t="s">
        <v>102</v>
      </c>
      <c r="AM80" s="547" t="s">
        <v>102</v>
      </c>
      <c r="AN80" s="547" t="s">
        <v>102</v>
      </c>
      <c r="AO80" s="547" t="s">
        <v>102</v>
      </c>
      <c r="AP80" s="547" t="s">
        <v>102</v>
      </c>
      <c r="AQ80" s="547" t="s">
        <v>102</v>
      </c>
      <c r="AR80" s="547" t="s">
        <v>102</v>
      </c>
      <c r="AS80" s="547" t="s">
        <v>102</v>
      </c>
      <c r="AT80" s="547" t="s">
        <v>102</v>
      </c>
      <c r="AU80" s="547" t="s">
        <v>102</v>
      </c>
      <c r="AV80" s="547" t="s">
        <v>102</v>
      </c>
      <c r="AW80" s="547" t="s">
        <v>102</v>
      </c>
      <c r="AX80" s="547" t="s">
        <v>102</v>
      </c>
      <c r="AY80" s="547" t="s">
        <v>102</v>
      </c>
      <c r="AZ80" s="547" t="s">
        <v>102</v>
      </c>
      <c r="BA80" s="547" t="s">
        <v>102</v>
      </c>
      <c r="BB80" s="547" t="s">
        <v>102</v>
      </c>
      <c r="BC80" s="547" t="s">
        <v>102</v>
      </c>
      <c r="BD80" s="547" t="s">
        <v>102</v>
      </c>
      <c r="BE80" s="547" t="s">
        <v>102</v>
      </c>
      <c r="BF80" s="547" t="s">
        <v>102</v>
      </c>
      <c r="BG80" s="547" t="s">
        <v>102</v>
      </c>
      <c r="BH80" s="547" t="s">
        <v>102</v>
      </c>
      <c r="BI80" s="547" t="s">
        <v>102</v>
      </c>
      <c r="BJ80" s="547" t="s">
        <v>102</v>
      </c>
      <c r="BK80" s="547" t="s">
        <v>102</v>
      </c>
      <c r="BL80" s="547" t="s">
        <v>102</v>
      </c>
      <c r="BM80" s="547" t="s">
        <v>102</v>
      </c>
      <c r="BN80" s="547" t="s">
        <v>102</v>
      </c>
      <c r="BO80" s="547" t="s">
        <v>102</v>
      </c>
      <c r="BP80" s="547" t="s">
        <v>102</v>
      </c>
      <c r="BQ80" s="547" t="s">
        <v>102</v>
      </c>
      <c r="BR80" s="547" t="s">
        <v>102</v>
      </c>
      <c r="BS80" s="547" t="s">
        <v>102</v>
      </c>
      <c r="BT80" s="547" t="s">
        <v>102</v>
      </c>
      <c r="BU80" s="547" t="s">
        <v>102</v>
      </c>
      <c r="BV80" s="547" t="s">
        <v>102</v>
      </c>
      <c r="BW80" s="547" t="s">
        <v>102</v>
      </c>
      <c r="BX80" s="547" t="s">
        <v>102</v>
      </c>
      <c r="BY80" s="547" t="s">
        <v>102</v>
      </c>
      <c r="BZ80" s="547" t="s">
        <v>102</v>
      </c>
      <c r="CA80" s="547" t="s">
        <v>102</v>
      </c>
      <c r="CB80" s="547" t="s">
        <v>102</v>
      </c>
      <c r="CC80" s="547" t="s">
        <v>102</v>
      </c>
      <c r="CD80" s="547" t="s">
        <v>102</v>
      </c>
      <c r="CE80" s="547" t="s">
        <v>102</v>
      </c>
      <c r="CF80" s="547" t="s">
        <v>102</v>
      </c>
      <c r="CG80" s="547" t="s">
        <v>102</v>
      </c>
      <c r="CH80" s="547" t="s">
        <v>102</v>
      </c>
      <c r="CI80" s="547" t="s">
        <v>102</v>
      </c>
      <c r="CJ80" s="547" t="s">
        <v>102</v>
      </c>
      <c r="CK80" s="547" t="s">
        <v>102</v>
      </c>
      <c r="CL80" s="547" t="s">
        <v>102</v>
      </c>
      <c r="CM80" s="547" t="s">
        <v>102</v>
      </c>
      <c r="CN80" s="547" t="s">
        <v>102</v>
      </c>
      <c r="CO80" s="547" t="s">
        <v>102</v>
      </c>
      <c r="CP80" s="547" t="s">
        <v>102</v>
      </c>
      <c r="CQ80" s="547" t="s">
        <v>102</v>
      </c>
      <c r="CR80" s="547" t="s">
        <v>102</v>
      </c>
      <c r="CS80" s="547" t="s">
        <v>102</v>
      </c>
      <c r="CT80" s="547" t="s">
        <v>102</v>
      </c>
      <c r="CU80" s="547" t="s">
        <v>102</v>
      </c>
      <c r="CV80" s="547" t="s">
        <v>102</v>
      </c>
      <c r="CW80" s="547" t="s">
        <v>102</v>
      </c>
      <c r="CX80" s="547" t="s">
        <v>102</v>
      </c>
      <c r="CY80" s="547" t="s">
        <v>102</v>
      </c>
      <c r="CZ80" s="547" t="s">
        <v>102</v>
      </c>
      <c r="DA80" s="547" t="s">
        <v>102</v>
      </c>
      <c r="DB80" s="547" t="s">
        <v>102</v>
      </c>
      <c r="DC80" s="547" t="s">
        <v>102</v>
      </c>
      <c r="DD80" s="547" t="s">
        <v>102</v>
      </c>
      <c r="DE80" s="547" t="s">
        <v>102</v>
      </c>
      <c r="DF80" s="547" t="s">
        <v>102</v>
      </c>
      <c r="DG80" s="547" t="s">
        <v>102</v>
      </c>
      <c r="DH80" s="547" t="s">
        <v>102</v>
      </c>
      <c r="DI80" s="547" t="s">
        <v>102</v>
      </c>
      <c r="DJ80" s="547" t="s">
        <v>102</v>
      </c>
      <c r="DK80" s="547" t="s">
        <v>102</v>
      </c>
      <c r="DL80" s="547" t="s">
        <v>102</v>
      </c>
      <c r="DM80" s="547" t="s">
        <v>102</v>
      </c>
      <c r="DN80" s="547" t="s">
        <v>102</v>
      </c>
      <c r="DO80" s="547" t="s">
        <v>102</v>
      </c>
      <c r="DP80" s="547" t="s">
        <v>102</v>
      </c>
      <c r="DQ80" s="547" t="s">
        <v>102</v>
      </c>
      <c r="DR80" s="547" t="s">
        <v>102</v>
      </c>
      <c r="DS80" s="547" t="s">
        <v>102</v>
      </c>
      <c r="DT80" s="547" t="s">
        <v>102</v>
      </c>
      <c r="DU80" s="547" t="s">
        <v>102</v>
      </c>
      <c r="DV80" s="547" t="s">
        <v>102</v>
      </c>
      <c r="DW80" s="547" t="s">
        <v>102</v>
      </c>
      <c r="DX80" s="547" t="s">
        <v>102</v>
      </c>
      <c r="DY80" s="547" t="s">
        <v>102</v>
      </c>
      <c r="DZ80" s="547" t="s">
        <v>102</v>
      </c>
      <c r="EA80" s="547" t="s">
        <v>102</v>
      </c>
      <c r="EB80" s="547" t="s">
        <v>102</v>
      </c>
      <c r="EC80" s="547" t="s">
        <v>102</v>
      </c>
      <c r="ED80" s="547" t="s">
        <v>102</v>
      </c>
      <c r="EE80" s="547" t="s">
        <v>102</v>
      </c>
      <c r="EF80" s="547" t="s">
        <v>102</v>
      </c>
      <c r="EG80" s="547" t="s">
        <v>102</v>
      </c>
      <c r="EH80" s="547" t="s">
        <v>102</v>
      </c>
      <c r="EI80" s="547" t="s">
        <v>102</v>
      </c>
      <c r="EJ80" s="547" t="s">
        <v>102</v>
      </c>
      <c r="EK80" s="547" t="s">
        <v>102</v>
      </c>
      <c r="EL80" s="547" t="s">
        <v>102</v>
      </c>
      <c r="EM80" s="547" t="s">
        <v>102</v>
      </c>
      <c r="EN80" s="547" t="s">
        <v>102</v>
      </c>
      <c r="EO80" s="547" t="s">
        <v>102</v>
      </c>
      <c r="EP80" s="547" t="s">
        <v>102</v>
      </c>
      <c r="EQ80" s="547" t="s">
        <v>102</v>
      </c>
      <c r="ER80" s="547" t="s">
        <v>102</v>
      </c>
      <c r="ES80" s="547" t="s">
        <v>102</v>
      </c>
      <c r="ET80" s="547" t="s">
        <v>102</v>
      </c>
      <c r="EU80" s="547" t="s">
        <v>102</v>
      </c>
      <c r="EV80" s="547" t="s">
        <v>102</v>
      </c>
      <c r="EW80" s="547" t="s">
        <v>102</v>
      </c>
      <c r="EX80" s="547" t="s">
        <v>102</v>
      </c>
      <c r="EY80" s="547" t="s">
        <v>102</v>
      </c>
      <c r="EZ80" s="547" t="s">
        <v>102</v>
      </c>
      <c r="FA80" s="547" t="s">
        <v>102</v>
      </c>
      <c r="FB80" s="547" t="s">
        <v>102</v>
      </c>
      <c r="FC80" s="547" t="s">
        <v>102</v>
      </c>
      <c r="FD80" s="547" t="s">
        <v>102</v>
      </c>
      <c r="FE80" s="547" t="s">
        <v>102</v>
      </c>
      <c r="FF80" s="547" t="s">
        <v>102</v>
      </c>
      <c r="FG80" s="547" t="s">
        <v>102</v>
      </c>
      <c r="FH80" s="547" t="s">
        <v>102</v>
      </c>
      <c r="FI80" s="547" t="s">
        <v>102</v>
      </c>
      <c r="FJ80" s="547" t="s">
        <v>102</v>
      </c>
      <c r="FK80" s="547" t="s">
        <v>102</v>
      </c>
      <c r="FL80" s="547" t="s">
        <v>102</v>
      </c>
      <c r="FM80" s="547" t="s">
        <v>102</v>
      </c>
      <c r="FN80" s="547" t="s">
        <v>102</v>
      </c>
      <c r="FO80" s="547" t="s">
        <v>102</v>
      </c>
    </row>
    <row r="81" spans="1:171" x14ac:dyDescent="0.15">
      <c r="A81" s="547">
        <v>4379825</v>
      </c>
      <c r="B81" s="547">
        <v>1</v>
      </c>
      <c r="C81" s="547" t="s">
        <v>19487</v>
      </c>
      <c r="D81" s="547" t="s">
        <v>19488</v>
      </c>
      <c r="E81" s="547" t="s">
        <v>19489</v>
      </c>
      <c r="F81" s="547" t="s">
        <v>102</v>
      </c>
      <c r="G81" s="547" t="s">
        <v>102</v>
      </c>
      <c r="H81" s="547" t="s">
        <v>102</v>
      </c>
      <c r="I81" s="547" t="s">
        <v>102</v>
      </c>
      <c r="J81" s="547" t="s">
        <v>102</v>
      </c>
      <c r="K81" s="547" t="s">
        <v>102</v>
      </c>
      <c r="L81" s="547" t="s">
        <v>102</v>
      </c>
      <c r="M81" s="547" t="s">
        <v>102</v>
      </c>
      <c r="N81" s="547" t="s">
        <v>102</v>
      </c>
      <c r="O81" s="547" t="s">
        <v>102</v>
      </c>
      <c r="P81" s="547" t="s">
        <v>102</v>
      </c>
      <c r="Q81" s="547" t="s">
        <v>102</v>
      </c>
      <c r="R81" s="547" t="s">
        <v>102</v>
      </c>
      <c r="S81" s="547" t="s">
        <v>102</v>
      </c>
      <c r="T81" s="547" t="s">
        <v>102</v>
      </c>
      <c r="U81" s="547" t="s">
        <v>102</v>
      </c>
      <c r="V81" s="547" t="s">
        <v>102</v>
      </c>
      <c r="W81" s="547" t="s">
        <v>102</v>
      </c>
      <c r="X81" s="547" t="s">
        <v>102</v>
      </c>
      <c r="Y81" s="547" t="s">
        <v>102</v>
      </c>
      <c r="Z81" s="547" t="s">
        <v>102</v>
      </c>
      <c r="AA81" s="547" t="s">
        <v>102</v>
      </c>
      <c r="AB81" s="547" t="s">
        <v>102</v>
      </c>
      <c r="AC81" s="547" t="s">
        <v>102</v>
      </c>
      <c r="AD81" s="547" t="s">
        <v>102</v>
      </c>
      <c r="AE81" s="547" t="s">
        <v>102</v>
      </c>
      <c r="AF81" s="547" t="s">
        <v>102</v>
      </c>
      <c r="AG81" s="547" t="s">
        <v>102</v>
      </c>
      <c r="AH81" s="547" t="s">
        <v>102</v>
      </c>
      <c r="AI81" s="547" t="s">
        <v>102</v>
      </c>
      <c r="AJ81" s="547" t="s">
        <v>102</v>
      </c>
      <c r="AK81" s="547" t="s">
        <v>102</v>
      </c>
      <c r="AL81" s="547" t="s">
        <v>102</v>
      </c>
      <c r="AM81" s="547" t="s">
        <v>102</v>
      </c>
      <c r="AN81" s="547" t="s">
        <v>102</v>
      </c>
      <c r="AO81" s="547" t="s">
        <v>102</v>
      </c>
      <c r="AP81" s="547" t="s">
        <v>102</v>
      </c>
      <c r="AQ81" s="547" t="s">
        <v>102</v>
      </c>
      <c r="AR81" s="547" t="s">
        <v>102</v>
      </c>
      <c r="AS81" s="547" t="s">
        <v>102</v>
      </c>
      <c r="AT81" s="547" t="s">
        <v>102</v>
      </c>
      <c r="AU81" s="547" t="s">
        <v>102</v>
      </c>
      <c r="AV81" s="547" t="s">
        <v>102</v>
      </c>
      <c r="AW81" s="547" t="s">
        <v>102</v>
      </c>
      <c r="AX81" s="547" t="s">
        <v>102</v>
      </c>
      <c r="AY81" s="547" t="s">
        <v>102</v>
      </c>
      <c r="AZ81" s="547" t="s">
        <v>102</v>
      </c>
      <c r="BA81" s="547" t="s">
        <v>102</v>
      </c>
      <c r="BB81" s="547" t="s">
        <v>102</v>
      </c>
      <c r="BC81" s="547" t="s">
        <v>102</v>
      </c>
      <c r="BD81" s="547" t="s">
        <v>102</v>
      </c>
      <c r="BE81" s="547" t="s">
        <v>102</v>
      </c>
      <c r="BF81" s="547" t="s">
        <v>102</v>
      </c>
      <c r="BG81" s="547" t="s">
        <v>102</v>
      </c>
      <c r="BH81" s="547" t="s">
        <v>102</v>
      </c>
      <c r="BI81" s="547" t="s">
        <v>102</v>
      </c>
      <c r="BJ81" s="547" t="s">
        <v>102</v>
      </c>
      <c r="BK81" s="547" t="s">
        <v>102</v>
      </c>
      <c r="BL81" s="547" t="s">
        <v>102</v>
      </c>
      <c r="BM81" s="547" t="s">
        <v>102</v>
      </c>
      <c r="BN81" s="547" t="s">
        <v>102</v>
      </c>
      <c r="BO81" s="547" t="s">
        <v>102</v>
      </c>
      <c r="BP81" s="547" t="s">
        <v>102</v>
      </c>
      <c r="BQ81" s="547" t="s">
        <v>102</v>
      </c>
      <c r="BR81" s="547" t="s">
        <v>102</v>
      </c>
      <c r="BS81" s="547" t="s">
        <v>102</v>
      </c>
      <c r="BT81" s="547" t="s">
        <v>102</v>
      </c>
      <c r="BU81" s="547" t="s">
        <v>102</v>
      </c>
      <c r="BV81" s="547" t="s">
        <v>102</v>
      </c>
      <c r="BW81" s="547" t="s">
        <v>102</v>
      </c>
      <c r="BX81" s="547" t="s">
        <v>102</v>
      </c>
      <c r="BY81" s="547" t="s">
        <v>102</v>
      </c>
      <c r="BZ81" s="547" t="s">
        <v>102</v>
      </c>
      <c r="CA81" s="547" t="s">
        <v>102</v>
      </c>
      <c r="CB81" s="547" t="s">
        <v>102</v>
      </c>
      <c r="CC81" s="547" t="s">
        <v>102</v>
      </c>
      <c r="CD81" s="547" t="s">
        <v>102</v>
      </c>
      <c r="CE81" s="547" t="s">
        <v>102</v>
      </c>
      <c r="CF81" s="547" t="s">
        <v>102</v>
      </c>
      <c r="CG81" s="547" t="s">
        <v>102</v>
      </c>
      <c r="CH81" s="547" t="s">
        <v>102</v>
      </c>
      <c r="CI81" s="547" t="s">
        <v>102</v>
      </c>
      <c r="CJ81" s="547" t="s">
        <v>102</v>
      </c>
      <c r="CK81" s="547" t="s">
        <v>102</v>
      </c>
      <c r="CL81" s="547" t="s">
        <v>102</v>
      </c>
      <c r="CM81" s="547" t="s">
        <v>102</v>
      </c>
      <c r="CN81" s="547" t="s">
        <v>102</v>
      </c>
      <c r="CO81" s="547" t="s">
        <v>102</v>
      </c>
      <c r="CP81" s="547" t="s">
        <v>102</v>
      </c>
      <c r="CQ81" s="547" t="s">
        <v>102</v>
      </c>
      <c r="CR81" s="547" t="s">
        <v>102</v>
      </c>
      <c r="CS81" s="547" t="s">
        <v>102</v>
      </c>
      <c r="CT81" s="547" t="s">
        <v>102</v>
      </c>
      <c r="CU81" s="547" t="s">
        <v>102</v>
      </c>
      <c r="CV81" s="547" t="s">
        <v>102</v>
      </c>
      <c r="CW81" s="547" t="s">
        <v>102</v>
      </c>
      <c r="CX81" s="547" t="s">
        <v>102</v>
      </c>
      <c r="CY81" s="547" t="s">
        <v>102</v>
      </c>
      <c r="CZ81" s="547" t="s">
        <v>102</v>
      </c>
      <c r="DA81" s="547" t="s">
        <v>102</v>
      </c>
      <c r="DB81" s="547" t="s">
        <v>102</v>
      </c>
      <c r="DC81" s="547" t="s">
        <v>102</v>
      </c>
      <c r="DD81" s="547" t="s">
        <v>102</v>
      </c>
      <c r="DE81" s="547" t="s">
        <v>102</v>
      </c>
      <c r="DF81" s="547" t="s">
        <v>102</v>
      </c>
      <c r="DG81" s="547" t="s">
        <v>102</v>
      </c>
      <c r="DH81" s="547" t="s">
        <v>102</v>
      </c>
      <c r="DI81" s="547" t="s">
        <v>102</v>
      </c>
      <c r="DJ81" s="547" t="s">
        <v>102</v>
      </c>
      <c r="DK81" s="547" t="s">
        <v>102</v>
      </c>
      <c r="DL81" s="547" t="s">
        <v>102</v>
      </c>
      <c r="DM81" s="547" t="s">
        <v>102</v>
      </c>
      <c r="DN81" s="547" t="s">
        <v>102</v>
      </c>
      <c r="DO81" s="547" t="s">
        <v>102</v>
      </c>
      <c r="DP81" s="547" t="s">
        <v>102</v>
      </c>
      <c r="DQ81" s="547" t="s">
        <v>102</v>
      </c>
      <c r="DR81" s="547" t="s">
        <v>102</v>
      </c>
      <c r="DS81" s="547" t="s">
        <v>102</v>
      </c>
      <c r="DT81" s="547" t="s">
        <v>102</v>
      </c>
      <c r="DU81" s="547" t="s">
        <v>102</v>
      </c>
      <c r="DV81" s="547" t="s">
        <v>102</v>
      </c>
      <c r="DW81" s="547" t="s">
        <v>102</v>
      </c>
      <c r="DX81" s="547" t="s">
        <v>102</v>
      </c>
      <c r="DY81" s="547" t="s">
        <v>102</v>
      </c>
      <c r="DZ81" s="547" t="s">
        <v>102</v>
      </c>
      <c r="EA81" s="547" t="s">
        <v>102</v>
      </c>
      <c r="EB81" s="547" t="s">
        <v>102</v>
      </c>
      <c r="EC81" s="547" t="s">
        <v>102</v>
      </c>
      <c r="ED81" s="547" t="s">
        <v>102</v>
      </c>
      <c r="EE81" s="547" t="s">
        <v>102</v>
      </c>
      <c r="EF81" s="547" t="s">
        <v>102</v>
      </c>
      <c r="EG81" s="547" t="s">
        <v>102</v>
      </c>
      <c r="EH81" s="547" t="s">
        <v>102</v>
      </c>
      <c r="EI81" s="547" t="s">
        <v>102</v>
      </c>
      <c r="EJ81" s="547" t="s">
        <v>102</v>
      </c>
      <c r="EK81" s="547" t="s">
        <v>102</v>
      </c>
      <c r="EL81" s="547" t="s">
        <v>102</v>
      </c>
      <c r="EM81" s="547" t="s">
        <v>102</v>
      </c>
      <c r="EN81" s="547" t="s">
        <v>102</v>
      </c>
      <c r="EO81" s="547" t="s">
        <v>102</v>
      </c>
      <c r="EP81" s="547" t="s">
        <v>102</v>
      </c>
      <c r="EQ81" s="547" t="s">
        <v>102</v>
      </c>
      <c r="ER81" s="547" t="s">
        <v>102</v>
      </c>
      <c r="ES81" s="547" t="s">
        <v>102</v>
      </c>
      <c r="ET81" s="547" t="s">
        <v>102</v>
      </c>
      <c r="EU81" s="547" t="s">
        <v>102</v>
      </c>
      <c r="EV81" s="547" t="s">
        <v>102</v>
      </c>
      <c r="EW81" s="547" t="s">
        <v>102</v>
      </c>
      <c r="EX81" s="547" t="s">
        <v>102</v>
      </c>
      <c r="EY81" s="547" t="s">
        <v>102</v>
      </c>
      <c r="EZ81" s="547" t="s">
        <v>102</v>
      </c>
      <c r="FA81" s="547" t="s">
        <v>102</v>
      </c>
      <c r="FB81" s="547" t="s">
        <v>102</v>
      </c>
      <c r="FC81" s="547" t="s">
        <v>102</v>
      </c>
      <c r="FD81" s="547" t="s">
        <v>102</v>
      </c>
      <c r="FE81" s="547" t="s">
        <v>102</v>
      </c>
      <c r="FF81" s="547" t="s">
        <v>102</v>
      </c>
      <c r="FG81" s="547" t="s">
        <v>102</v>
      </c>
      <c r="FH81" s="547" t="s">
        <v>102</v>
      </c>
      <c r="FI81" s="547" t="s">
        <v>102</v>
      </c>
      <c r="FJ81" s="547" t="s">
        <v>102</v>
      </c>
      <c r="FK81" s="547" t="s">
        <v>102</v>
      </c>
      <c r="FL81" s="547" t="s">
        <v>102</v>
      </c>
      <c r="FM81" s="547" t="s">
        <v>102</v>
      </c>
      <c r="FN81" s="547" t="s">
        <v>102</v>
      </c>
      <c r="FO81" s="547" t="s">
        <v>102</v>
      </c>
    </row>
    <row r="82" spans="1:171" x14ac:dyDescent="0.15">
      <c r="A82" s="547">
        <v>4334115</v>
      </c>
      <c r="B82" s="547">
        <v>1</v>
      </c>
      <c r="C82" s="547" t="s">
        <v>19490</v>
      </c>
      <c r="D82" s="547" t="s">
        <v>19491</v>
      </c>
      <c r="E82" s="547" t="s">
        <v>19492</v>
      </c>
      <c r="F82" s="547" t="s">
        <v>102</v>
      </c>
      <c r="G82" s="547" t="s">
        <v>102</v>
      </c>
      <c r="H82" s="547" t="s">
        <v>102</v>
      </c>
      <c r="I82" s="547" t="s">
        <v>102</v>
      </c>
      <c r="J82" s="547" t="s">
        <v>102</v>
      </c>
      <c r="K82" s="547" t="s">
        <v>102</v>
      </c>
      <c r="L82" s="547" t="s">
        <v>102</v>
      </c>
      <c r="M82" s="547" t="s">
        <v>102</v>
      </c>
      <c r="N82" s="547" t="s">
        <v>102</v>
      </c>
      <c r="O82" s="547" t="s">
        <v>102</v>
      </c>
      <c r="P82" s="547" t="s">
        <v>102</v>
      </c>
      <c r="Q82" s="547" t="s">
        <v>102</v>
      </c>
      <c r="R82" s="547" t="s">
        <v>102</v>
      </c>
      <c r="S82" s="547" t="s">
        <v>102</v>
      </c>
      <c r="T82" s="547" t="s">
        <v>102</v>
      </c>
      <c r="U82" s="547" t="s">
        <v>102</v>
      </c>
      <c r="V82" s="547" t="s">
        <v>102</v>
      </c>
      <c r="W82" s="547" t="s">
        <v>102</v>
      </c>
      <c r="X82" s="547" t="s">
        <v>102</v>
      </c>
      <c r="Y82" s="547" t="s">
        <v>102</v>
      </c>
      <c r="Z82" s="547" t="s">
        <v>102</v>
      </c>
      <c r="AA82" s="547" t="s">
        <v>102</v>
      </c>
      <c r="AB82" s="547" t="s">
        <v>102</v>
      </c>
      <c r="AC82" s="547" t="s">
        <v>102</v>
      </c>
      <c r="AD82" s="547" t="s">
        <v>102</v>
      </c>
      <c r="AE82" s="547" t="s">
        <v>102</v>
      </c>
      <c r="AF82" s="547" t="s">
        <v>102</v>
      </c>
      <c r="AG82" s="547" t="s">
        <v>102</v>
      </c>
      <c r="AH82" s="547" t="s">
        <v>102</v>
      </c>
      <c r="AI82" s="547" t="s">
        <v>102</v>
      </c>
      <c r="AJ82" s="547" t="s">
        <v>102</v>
      </c>
      <c r="AK82" s="547" t="s">
        <v>102</v>
      </c>
      <c r="AL82" s="547" t="s">
        <v>102</v>
      </c>
      <c r="AM82" s="547" t="s">
        <v>102</v>
      </c>
      <c r="AN82" s="547" t="s">
        <v>102</v>
      </c>
      <c r="AO82" s="547" t="s">
        <v>102</v>
      </c>
      <c r="AP82" s="547" t="s">
        <v>102</v>
      </c>
      <c r="AQ82" s="547" t="s">
        <v>102</v>
      </c>
      <c r="AR82" s="547" t="s">
        <v>102</v>
      </c>
      <c r="AS82" s="547" t="s">
        <v>102</v>
      </c>
      <c r="AT82" s="547" t="s">
        <v>102</v>
      </c>
      <c r="AU82" s="547" t="s">
        <v>102</v>
      </c>
      <c r="AV82" s="547" t="s">
        <v>102</v>
      </c>
      <c r="AW82" s="547" t="s">
        <v>102</v>
      </c>
      <c r="AX82" s="547" t="s">
        <v>102</v>
      </c>
      <c r="AY82" s="547" t="s">
        <v>102</v>
      </c>
      <c r="AZ82" s="547" t="s">
        <v>102</v>
      </c>
      <c r="BA82" s="547" t="s">
        <v>102</v>
      </c>
      <c r="BB82" s="547" t="s">
        <v>102</v>
      </c>
      <c r="BC82" s="547" t="s">
        <v>102</v>
      </c>
      <c r="BD82" s="547" t="s">
        <v>102</v>
      </c>
      <c r="BE82" s="547" t="s">
        <v>102</v>
      </c>
      <c r="BF82" s="547" t="s">
        <v>102</v>
      </c>
      <c r="BG82" s="547" t="s">
        <v>102</v>
      </c>
      <c r="BH82" s="547" t="s">
        <v>102</v>
      </c>
      <c r="BI82" s="547" t="s">
        <v>102</v>
      </c>
      <c r="BJ82" s="547" t="s">
        <v>102</v>
      </c>
      <c r="BK82" s="547" t="s">
        <v>102</v>
      </c>
      <c r="BL82" s="547" t="s">
        <v>102</v>
      </c>
      <c r="BM82" s="547" t="s">
        <v>102</v>
      </c>
      <c r="BN82" s="547" t="s">
        <v>102</v>
      </c>
      <c r="BO82" s="547" t="s">
        <v>102</v>
      </c>
      <c r="BP82" s="547" t="s">
        <v>102</v>
      </c>
      <c r="BQ82" s="547" t="s">
        <v>102</v>
      </c>
      <c r="BR82" s="547" t="s">
        <v>102</v>
      </c>
      <c r="BS82" s="547" t="s">
        <v>102</v>
      </c>
      <c r="BT82" s="547" t="s">
        <v>102</v>
      </c>
      <c r="BU82" s="547" t="s">
        <v>102</v>
      </c>
      <c r="BV82" s="547" t="s">
        <v>102</v>
      </c>
      <c r="BW82" s="547" t="s">
        <v>102</v>
      </c>
      <c r="BX82" s="547" t="s">
        <v>102</v>
      </c>
      <c r="BY82" s="547" t="s">
        <v>102</v>
      </c>
      <c r="BZ82" s="547" t="s">
        <v>102</v>
      </c>
      <c r="CA82" s="547" t="s">
        <v>102</v>
      </c>
      <c r="CB82" s="547" t="s">
        <v>102</v>
      </c>
      <c r="CC82" s="547" t="s">
        <v>102</v>
      </c>
      <c r="CD82" s="547" t="s">
        <v>102</v>
      </c>
      <c r="CE82" s="547" t="s">
        <v>102</v>
      </c>
      <c r="CF82" s="547" t="s">
        <v>102</v>
      </c>
      <c r="CG82" s="547" t="s">
        <v>102</v>
      </c>
      <c r="CH82" s="547" t="s">
        <v>102</v>
      </c>
      <c r="CI82" s="547" t="s">
        <v>102</v>
      </c>
      <c r="CJ82" s="547" t="s">
        <v>102</v>
      </c>
      <c r="CK82" s="547" t="s">
        <v>102</v>
      </c>
      <c r="CL82" s="547" t="s">
        <v>102</v>
      </c>
      <c r="CM82" s="547" t="s">
        <v>102</v>
      </c>
      <c r="CN82" s="547" t="s">
        <v>102</v>
      </c>
      <c r="CO82" s="547" t="s">
        <v>102</v>
      </c>
      <c r="CP82" s="547" t="s">
        <v>102</v>
      </c>
      <c r="CQ82" s="547" t="s">
        <v>102</v>
      </c>
      <c r="CR82" s="547" t="s">
        <v>102</v>
      </c>
      <c r="CS82" s="547" t="s">
        <v>102</v>
      </c>
      <c r="CT82" s="547" t="s">
        <v>102</v>
      </c>
      <c r="CU82" s="547" t="s">
        <v>102</v>
      </c>
      <c r="CV82" s="547" t="s">
        <v>102</v>
      </c>
      <c r="CW82" s="547" t="s">
        <v>102</v>
      </c>
      <c r="CX82" s="547" t="s">
        <v>102</v>
      </c>
      <c r="CY82" s="547" t="s">
        <v>102</v>
      </c>
      <c r="CZ82" s="547" t="s">
        <v>102</v>
      </c>
      <c r="DA82" s="547" t="s">
        <v>102</v>
      </c>
      <c r="DB82" s="547" t="s">
        <v>102</v>
      </c>
      <c r="DC82" s="547" t="s">
        <v>102</v>
      </c>
      <c r="DD82" s="547" t="s">
        <v>102</v>
      </c>
      <c r="DE82" s="547" t="s">
        <v>102</v>
      </c>
      <c r="DF82" s="547" t="s">
        <v>102</v>
      </c>
      <c r="DG82" s="547" t="s">
        <v>102</v>
      </c>
      <c r="DH82" s="547" t="s">
        <v>102</v>
      </c>
      <c r="DI82" s="547" t="s">
        <v>102</v>
      </c>
      <c r="DJ82" s="547" t="s">
        <v>102</v>
      </c>
      <c r="DK82" s="547" t="s">
        <v>102</v>
      </c>
      <c r="DL82" s="547" t="s">
        <v>102</v>
      </c>
      <c r="DM82" s="547" t="s">
        <v>102</v>
      </c>
      <c r="DN82" s="547" t="s">
        <v>102</v>
      </c>
      <c r="DO82" s="547" t="s">
        <v>102</v>
      </c>
      <c r="DP82" s="547" t="s">
        <v>102</v>
      </c>
      <c r="DQ82" s="547" t="s">
        <v>102</v>
      </c>
      <c r="DR82" s="547" t="s">
        <v>102</v>
      </c>
      <c r="DS82" s="547" t="s">
        <v>102</v>
      </c>
      <c r="DT82" s="547" t="s">
        <v>102</v>
      </c>
      <c r="DU82" s="547" t="s">
        <v>102</v>
      </c>
      <c r="DV82" s="547" t="s">
        <v>102</v>
      </c>
      <c r="DW82" s="547" t="s">
        <v>102</v>
      </c>
      <c r="DX82" s="547" t="s">
        <v>102</v>
      </c>
      <c r="DY82" s="547" t="s">
        <v>102</v>
      </c>
      <c r="DZ82" s="547" t="s">
        <v>102</v>
      </c>
      <c r="EA82" s="547" t="s">
        <v>102</v>
      </c>
      <c r="EB82" s="547" t="s">
        <v>102</v>
      </c>
      <c r="EC82" s="547" t="s">
        <v>102</v>
      </c>
      <c r="ED82" s="547" t="s">
        <v>102</v>
      </c>
      <c r="EE82" s="547" t="s">
        <v>102</v>
      </c>
      <c r="EF82" s="547" t="s">
        <v>102</v>
      </c>
      <c r="EG82" s="547" t="s">
        <v>102</v>
      </c>
      <c r="EH82" s="547" t="s">
        <v>102</v>
      </c>
      <c r="EI82" s="547" t="s">
        <v>102</v>
      </c>
      <c r="EJ82" s="547" t="s">
        <v>102</v>
      </c>
      <c r="EK82" s="547" t="s">
        <v>102</v>
      </c>
      <c r="EL82" s="547" t="s">
        <v>102</v>
      </c>
      <c r="EM82" s="547" t="s">
        <v>102</v>
      </c>
      <c r="EN82" s="547" t="s">
        <v>102</v>
      </c>
      <c r="EO82" s="547" t="s">
        <v>102</v>
      </c>
      <c r="EP82" s="547" t="s">
        <v>102</v>
      </c>
      <c r="EQ82" s="547" t="s">
        <v>102</v>
      </c>
      <c r="ER82" s="547" t="s">
        <v>102</v>
      </c>
      <c r="ES82" s="547" t="s">
        <v>102</v>
      </c>
      <c r="ET82" s="547" t="s">
        <v>102</v>
      </c>
      <c r="EU82" s="547" t="s">
        <v>102</v>
      </c>
      <c r="EV82" s="547" t="s">
        <v>102</v>
      </c>
      <c r="EW82" s="547" t="s">
        <v>102</v>
      </c>
      <c r="EX82" s="547" t="s">
        <v>102</v>
      </c>
      <c r="EY82" s="547" t="s">
        <v>102</v>
      </c>
      <c r="EZ82" s="547" t="s">
        <v>102</v>
      </c>
      <c r="FA82" s="547" t="s">
        <v>102</v>
      </c>
      <c r="FB82" s="547" t="s">
        <v>102</v>
      </c>
      <c r="FC82" s="547" t="s">
        <v>102</v>
      </c>
      <c r="FD82" s="547" t="s">
        <v>102</v>
      </c>
      <c r="FE82" s="547" t="s">
        <v>102</v>
      </c>
      <c r="FF82" s="547" t="s">
        <v>102</v>
      </c>
      <c r="FG82" s="547" t="s">
        <v>102</v>
      </c>
      <c r="FH82" s="547" t="s">
        <v>102</v>
      </c>
      <c r="FI82" s="547" t="s">
        <v>102</v>
      </c>
      <c r="FJ82" s="547" t="s">
        <v>102</v>
      </c>
      <c r="FK82" s="547" t="s">
        <v>102</v>
      </c>
      <c r="FL82" s="547" t="s">
        <v>102</v>
      </c>
      <c r="FM82" s="547" t="s">
        <v>102</v>
      </c>
      <c r="FN82" s="547" t="s">
        <v>102</v>
      </c>
      <c r="FO82" s="547" t="s">
        <v>102</v>
      </c>
    </row>
    <row r="83" spans="1:171" x14ac:dyDescent="0.15">
      <c r="A83" s="547">
        <v>4344001</v>
      </c>
      <c r="B83" s="547">
        <v>1</v>
      </c>
      <c r="C83" s="547" t="s">
        <v>19493</v>
      </c>
      <c r="D83" s="547" t="s">
        <v>19493</v>
      </c>
      <c r="E83" s="547" t="s">
        <v>19493</v>
      </c>
      <c r="F83" s="547" t="s">
        <v>19494</v>
      </c>
      <c r="G83" s="547" t="s">
        <v>19495</v>
      </c>
      <c r="H83" s="547" t="s">
        <v>19496</v>
      </c>
      <c r="I83" s="547" t="s">
        <v>19497</v>
      </c>
      <c r="J83" s="547" t="s">
        <v>19497</v>
      </c>
      <c r="K83" s="547" t="s">
        <v>19498</v>
      </c>
      <c r="L83" s="547" t="s">
        <v>19498</v>
      </c>
      <c r="M83" s="547" t="s">
        <v>19498</v>
      </c>
      <c r="N83" s="547" t="s">
        <v>19498</v>
      </c>
      <c r="O83" s="547" t="s">
        <v>19499</v>
      </c>
      <c r="P83" s="547" t="s">
        <v>19500</v>
      </c>
      <c r="Q83" s="547" t="s">
        <v>19501</v>
      </c>
      <c r="R83" s="547" t="s">
        <v>19502</v>
      </c>
      <c r="S83" s="547" t="s">
        <v>19503</v>
      </c>
      <c r="T83" s="547" t="s">
        <v>19504</v>
      </c>
      <c r="U83" s="547" t="s">
        <v>19505</v>
      </c>
      <c r="V83" s="547" t="s">
        <v>19506</v>
      </c>
      <c r="W83" s="547" t="s">
        <v>19507</v>
      </c>
      <c r="X83" s="547" t="s">
        <v>19508</v>
      </c>
      <c r="Y83" s="547" t="s">
        <v>19509</v>
      </c>
      <c r="Z83" s="547" t="s">
        <v>19510</v>
      </c>
      <c r="AA83" s="547" t="s">
        <v>19511</v>
      </c>
      <c r="AB83" s="547" t="s">
        <v>19512</v>
      </c>
      <c r="AC83" s="547" t="s">
        <v>19513</v>
      </c>
      <c r="AD83" s="547" t="s">
        <v>19514</v>
      </c>
      <c r="AE83" s="547" t="s">
        <v>19514</v>
      </c>
      <c r="AF83" s="547" t="s">
        <v>102</v>
      </c>
      <c r="AG83" s="547" t="s">
        <v>102</v>
      </c>
      <c r="AH83" s="547" t="s">
        <v>102</v>
      </c>
      <c r="AI83" s="547" t="s">
        <v>102</v>
      </c>
      <c r="AJ83" s="547" t="s">
        <v>102</v>
      </c>
      <c r="AK83" s="547" t="s">
        <v>102</v>
      </c>
      <c r="AL83" s="547" t="s">
        <v>102</v>
      </c>
      <c r="AM83" s="547" t="s">
        <v>102</v>
      </c>
      <c r="AN83" s="547" t="s">
        <v>102</v>
      </c>
      <c r="AO83" s="547" t="s">
        <v>102</v>
      </c>
      <c r="AP83" s="547" t="s">
        <v>102</v>
      </c>
      <c r="AQ83" s="547" t="s">
        <v>102</v>
      </c>
      <c r="AR83" s="547" t="s">
        <v>102</v>
      </c>
      <c r="AS83" s="547" t="s">
        <v>102</v>
      </c>
      <c r="AT83" s="547" t="s">
        <v>102</v>
      </c>
      <c r="AU83" s="547" t="s">
        <v>102</v>
      </c>
      <c r="AV83" s="547" t="s">
        <v>102</v>
      </c>
      <c r="AW83" s="547" t="s">
        <v>102</v>
      </c>
      <c r="AX83" s="547" t="s">
        <v>102</v>
      </c>
      <c r="AY83" s="547" t="s">
        <v>102</v>
      </c>
      <c r="AZ83" s="547" t="s">
        <v>102</v>
      </c>
      <c r="BA83" s="547" t="s">
        <v>102</v>
      </c>
      <c r="BB83" s="547" t="s">
        <v>102</v>
      </c>
      <c r="BC83" s="547" t="s">
        <v>102</v>
      </c>
      <c r="BD83" s="547" t="s">
        <v>102</v>
      </c>
      <c r="BE83" s="547" t="s">
        <v>102</v>
      </c>
      <c r="BF83" s="547" t="s">
        <v>102</v>
      </c>
      <c r="BG83" s="547" t="s">
        <v>102</v>
      </c>
      <c r="BH83" s="547" t="s">
        <v>102</v>
      </c>
      <c r="BI83" s="547" t="s">
        <v>102</v>
      </c>
      <c r="BJ83" s="547" t="s">
        <v>102</v>
      </c>
      <c r="BK83" s="547" t="s">
        <v>102</v>
      </c>
      <c r="BL83" s="547" t="s">
        <v>102</v>
      </c>
      <c r="BM83" s="547" t="s">
        <v>102</v>
      </c>
      <c r="BN83" s="547" t="s">
        <v>102</v>
      </c>
      <c r="BO83" s="547" t="s">
        <v>102</v>
      </c>
      <c r="BP83" s="547" t="s">
        <v>102</v>
      </c>
      <c r="BQ83" s="547" t="s">
        <v>102</v>
      </c>
      <c r="BR83" s="547" t="s">
        <v>102</v>
      </c>
      <c r="BS83" s="547" t="s">
        <v>102</v>
      </c>
      <c r="BT83" s="547" t="s">
        <v>102</v>
      </c>
      <c r="BU83" s="547" t="s">
        <v>102</v>
      </c>
      <c r="BV83" s="547" t="s">
        <v>102</v>
      </c>
      <c r="BW83" s="547" t="s">
        <v>102</v>
      </c>
      <c r="BX83" s="547" t="s">
        <v>102</v>
      </c>
      <c r="BY83" s="547" t="s">
        <v>102</v>
      </c>
      <c r="BZ83" s="547" t="s">
        <v>102</v>
      </c>
      <c r="CA83" s="547" t="s">
        <v>102</v>
      </c>
      <c r="CB83" s="547" t="s">
        <v>102</v>
      </c>
      <c r="CC83" s="547" t="s">
        <v>102</v>
      </c>
      <c r="CD83" s="547" t="s">
        <v>102</v>
      </c>
      <c r="CE83" s="547" t="s">
        <v>102</v>
      </c>
      <c r="CF83" s="547" t="s">
        <v>102</v>
      </c>
      <c r="CG83" s="547" t="s">
        <v>102</v>
      </c>
      <c r="CH83" s="547" t="s">
        <v>102</v>
      </c>
      <c r="CI83" s="547" t="s">
        <v>102</v>
      </c>
      <c r="CJ83" s="547" t="s">
        <v>102</v>
      </c>
      <c r="CK83" s="547" t="s">
        <v>102</v>
      </c>
      <c r="CL83" s="547" t="s">
        <v>102</v>
      </c>
      <c r="CM83" s="547" t="s">
        <v>102</v>
      </c>
      <c r="CN83" s="547" t="s">
        <v>102</v>
      </c>
      <c r="CO83" s="547" t="s">
        <v>102</v>
      </c>
      <c r="CP83" s="547" t="s">
        <v>102</v>
      </c>
      <c r="CQ83" s="547" t="s">
        <v>102</v>
      </c>
      <c r="CR83" s="547" t="s">
        <v>102</v>
      </c>
      <c r="CS83" s="547" t="s">
        <v>102</v>
      </c>
      <c r="CT83" s="547" t="s">
        <v>102</v>
      </c>
      <c r="CU83" s="547" t="s">
        <v>102</v>
      </c>
      <c r="CV83" s="547" t="s">
        <v>102</v>
      </c>
      <c r="CW83" s="547" t="s">
        <v>102</v>
      </c>
      <c r="CX83" s="547" t="s">
        <v>102</v>
      </c>
      <c r="CY83" s="547" t="s">
        <v>102</v>
      </c>
      <c r="CZ83" s="547" t="s">
        <v>102</v>
      </c>
      <c r="DA83" s="547" t="s">
        <v>102</v>
      </c>
      <c r="DB83" s="547" t="s">
        <v>102</v>
      </c>
      <c r="DC83" s="547" t="s">
        <v>102</v>
      </c>
      <c r="DD83" s="547" t="s">
        <v>102</v>
      </c>
      <c r="DE83" s="547" t="s">
        <v>102</v>
      </c>
      <c r="DF83" s="547" t="s">
        <v>102</v>
      </c>
      <c r="DG83" s="547" t="s">
        <v>102</v>
      </c>
      <c r="DH83" s="547" t="s">
        <v>102</v>
      </c>
      <c r="DI83" s="547" t="s">
        <v>102</v>
      </c>
      <c r="DJ83" s="547" t="s">
        <v>102</v>
      </c>
      <c r="DK83" s="547" t="s">
        <v>102</v>
      </c>
      <c r="DL83" s="547" t="s">
        <v>102</v>
      </c>
      <c r="DM83" s="547" t="s">
        <v>102</v>
      </c>
      <c r="DN83" s="547" t="s">
        <v>102</v>
      </c>
      <c r="DO83" s="547" t="s">
        <v>102</v>
      </c>
      <c r="DP83" s="547" t="s">
        <v>102</v>
      </c>
      <c r="DQ83" s="547" t="s">
        <v>102</v>
      </c>
      <c r="DR83" s="547" t="s">
        <v>102</v>
      </c>
      <c r="DS83" s="547" t="s">
        <v>102</v>
      </c>
      <c r="DT83" s="547" t="s">
        <v>102</v>
      </c>
      <c r="DU83" s="547" t="s">
        <v>102</v>
      </c>
      <c r="DV83" s="547" t="s">
        <v>102</v>
      </c>
      <c r="DW83" s="547" t="s">
        <v>102</v>
      </c>
      <c r="DX83" s="547" t="s">
        <v>102</v>
      </c>
      <c r="DY83" s="547" t="s">
        <v>102</v>
      </c>
      <c r="DZ83" s="547" t="s">
        <v>102</v>
      </c>
      <c r="EA83" s="547" t="s">
        <v>102</v>
      </c>
      <c r="EB83" s="547" t="s">
        <v>102</v>
      </c>
      <c r="EC83" s="547" t="s">
        <v>102</v>
      </c>
      <c r="ED83" s="547" t="s">
        <v>102</v>
      </c>
      <c r="EE83" s="547" t="s">
        <v>102</v>
      </c>
      <c r="EF83" s="547" t="s">
        <v>102</v>
      </c>
      <c r="EG83" s="547" t="s">
        <v>102</v>
      </c>
      <c r="EH83" s="547" t="s">
        <v>102</v>
      </c>
      <c r="EI83" s="547" t="s">
        <v>102</v>
      </c>
      <c r="EJ83" s="547" t="s">
        <v>102</v>
      </c>
      <c r="EK83" s="547" t="s">
        <v>102</v>
      </c>
      <c r="EL83" s="547" t="s">
        <v>102</v>
      </c>
      <c r="EM83" s="547" t="s">
        <v>102</v>
      </c>
      <c r="EN83" s="547" t="s">
        <v>102</v>
      </c>
      <c r="EO83" s="547" t="s">
        <v>102</v>
      </c>
      <c r="EP83" s="547" t="s">
        <v>102</v>
      </c>
      <c r="EQ83" s="547" t="s">
        <v>102</v>
      </c>
      <c r="ER83" s="547" t="s">
        <v>102</v>
      </c>
      <c r="ES83" s="547" t="s">
        <v>102</v>
      </c>
      <c r="ET83" s="547" t="s">
        <v>102</v>
      </c>
      <c r="EU83" s="547" t="s">
        <v>102</v>
      </c>
      <c r="EV83" s="547" t="s">
        <v>102</v>
      </c>
      <c r="EW83" s="547" t="s">
        <v>102</v>
      </c>
      <c r="EX83" s="547" t="s">
        <v>102</v>
      </c>
      <c r="EY83" s="547" t="s">
        <v>102</v>
      </c>
      <c r="EZ83" s="547" t="s">
        <v>102</v>
      </c>
      <c r="FA83" s="547" t="s">
        <v>102</v>
      </c>
      <c r="FB83" s="547" t="s">
        <v>102</v>
      </c>
      <c r="FC83" s="547" t="s">
        <v>102</v>
      </c>
      <c r="FD83" s="547" t="s">
        <v>102</v>
      </c>
      <c r="FE83" s="547" t="s">
        <v>102</v>
      </c>
      <c r="FF83" s="547" t="s">
        <v>102</v>
      </c>
      <c r="FG83" s="547" t="s">
        <v>102</v>
      </c>
      <c r="FH83" s="547" t="s">
        <v>102</v>
      </c>
      <c r="FI83" s="547" t="s">
        <v>102</v>
      </c>
      <c r="FJ83" s="547" t="s">
        <v>102</v>
      </c>
      <c r="FK83" s="547" t="s">
        <v>102</v>
      </c>
      <c r="FL83" s="547" t="s">
        <v>102</v>
      </c>
      <c r="FM83" s="547" t="s">
        <v>102</v>
      </c>
      <c r="FN83" s="547" t="s">
        <v>102</v>
      </c>
      <c r="FO83" s="547" t="s">
        <v>102</v>
      </c>
    </row>
    <row r="84" spans="1:171" x14ac:dyDescent="0.15">
      <c r="A84" s="547">
        <v>4344264</v>
      </c>
      <c r="B84" s="547">
        <v>1</v>
      </c>
      <c r="C84" s="547" t="s">
        <v>19515</v>
      </c>
      <c r="D84" s="547" t="s">
        <v>19516</v>
      </c>
      <c r="E84" s="547" t="s">
        <v>102</v>
      </c>
      <c r="F84" s="547" t="s">
        <v>102</v>
      </c>
      <c r="G84" s="547" t="s">
        <v>102</v>
      </c>
      <c r="H84" s="547" t="s">
        <v>102</v>
      </c>
      <c r="I84" s="547" t="s">
        <v>102</v>
      </c>
      <c r="J84" s="547" t="s">
        <v>102</v>
      </c>
      <c r="K84" s="547" t="s">
        <v>102</v>
      </c>
      <c r="L84" s="547" t="s">
        <v>102</v>
      </c>
      <c r="M84" s="547" t="s">
        <v>102</v>
      </c>
      <c r="N84" s="547" t="s">
        <v>102</v>
      </c>
      <c r="O84" s="547" t="s">
        <v>102</v>
      </c>
      <c r="P84" s="547" t="s">
        <v>102</v>
      </c>
      <c r="Q84" s="547" t="s">
        <v>102</v>
      </c>
      <c r="R84" s="547" t="s">
        <v>102</v>
      </c>
      <c r="S84" s="547" t="s">
        <v>102</v>
      </c>
      <c r="T84" s="547" t="s">
        <v>102</v>
      </c>
      <c r="U84" s="547" t="s">
        <v>102</v>
      </c>
      <c r="V84" s="547" t="s">
        <v>102</v>
      </c>
      <c r="W84" s="547" t="s">
        <v>102</v>
      </c>
      <c r="X84" s="547" t="s">
        <v>102</v>
      </c>
      <c r="Y84" s="547" t="s">
        <v>102</v>
      </c>
      <c r="Z84" s="547" t="s">
        <v>102</v>
      </c>
      <c r="AA84" s="547" t="s">
        <v>102</v>
      </c>
      <c r="AB84" s="547" t="s">
        <v>102</v>
      </c>
      <c r="AC84" s="547" t="s">
        <v>102</v>
      </c>
      <c r="AD84" s="547" t="s">
        <v>102</v>
      </c>
      <c r="AE84" s="547" t="s">
        <v>102</v>
      </c>
      <c r="AF84" s="547" t="s">
        <v>102</v>
      </c>
      <c r="AG84" s="547" t="s">
        <v>102</v>
      </c>
      <c r="AH84" s="547" t="s">
        <v>102</v>
      </c>
      <c r="AI84" s="547" t="s">
        <v>102</v>
      </c>
      <c r="AJ84" s="547" t="s">
        <v>102</v>
      </c>
      <c r="AK84" s="547" t="s">
        <v>102</v>
      </c>
      <c r="AL84" s="547" t="s">
        <v>102</v>
      </c>
      <c r="AM84" s="547" t="s">
        <v>102</v>
      </c>
      <c r="AN84" s="547" t="s">
        <v>102</v>
      </c>
      <c r="AO84" s="547" t="s">
        <v>102</v>
      </c>
      <c r="AP84" s="547" t="s">
        <v>102</v>
      </c>
      <c r="AQ84" s="547" t="s">
        <v>102</v>
      </c>
      <c r="AR84" s="547" t="s">
        <v>102</v>
      </c>
      <c r="AS84" s="547" t="s">
        <v>102</v>
      </c>
      <c r="AT84" s="547" t="s">
        <v>102</v>
      </c>
      <c r="AU84" s="547" t="s">
        <v>102</v>
      </c>
      <c r="AV84" s="547" t="s">
        <v>102</v>
      </c>
      <c r="AW84" s="547" t="s">
        <v>102</v>
      </c>
      <c r="AX84" s="547" t="s">
        <v>102</v>
      </c>
      <c r="AY84" s="547" t="s">
        <v>102</v>
      </c>
      <c r="AZ84" s="547" t="s">
        <v>102</v>
      </c>
      <c r="BA84" s="547" t="s">
        <v>102</v>
      </c>
      <c r="BB84" s="547" t="s">
        <v>102</v>
      </c>
      <c r="BC84" s="547" t="s">
        <v>102</v>
      </c>
      <c r="BD84" s="547" t="s">
        <v>102</v>
      </c>
      <c r="BE84" s="547" t="s">
        <v>102</v>
      </c>
      <c r="BF84" s="547" t="s">
        <v>102</v>
      </c>
      <c r="BG84" s="547" t="s">
        <v>102</v>
      </c>
      <c r="BH84" s="547" t="s">
        <v>102</v>
      </c>
      <c r="BI84" s="547" t="s">
        <v>102</v>
      </c>
      <c r="BJ84" s="547" t="s">
        <v>102</v>
      </c>
      <c r="BK84" s="547" t="s">
        <v>102</v>
      </c>
      <c r="BL84" s="547" t="s">
        <v>102</v>
      </c>
      <c r="BM84" s="547" t="s">
        <v>102</v>
      </c>
      <c r="BN84" s="547" t="s">
        <v>102</v>
      </c>
      <c r="BO84" s="547" t="s">
        <v>102</v>
      </c>
      <c r="BP84" s="547" t="s">
        <v>102</v>
      </c>
      <c r="BQ84" s="547" t="s">
        <v>102</v>
      </c>
      <c r="BR84" s="547" t="s">
        <v>102</v>
      </c>
      <c r="BS84" s="547" t="s">
        <v>102</v>
      </c>
      <c r="BT84" s="547" t="s">
        <v>102</v>
      </c>
      <c r="BU84" s="547" t="s">
        <v>102</v>
      </c>
      <c r="BV84" s="547" t="s">
        <v>102</v>
      </c>
      <c r="BW84" s="547" t="s">
        <v>102</v>
      </c>
      <c r="BX84" s="547" t="s">
        <v>102</v>
      </c>
      <c r="BY84" s="547" t="s">
        <v>102</v>
      </c>
      <c r="BZ84" s="547" t="s">
        <v>102</v>
      </c>
      <c r="CA84" s="547" t="s">
        <v>102</v>
      </c>
      <c r="CB84" s="547" t="s">
        <v>102</v>
      </c>
      <c r="CC84" s="547" t="s">
        <v>102</v>
      </c>
      <c r="CD84" s="547" t="s">
        <v>102</v>
      </c>
      <c r="CE84" s="547" t="s">
        <v>102</v>
      </c>
      <c r="CF84" s="547" t="s">
        <v>102</v>
      </c>
      <c r="CG84" s="547" t="s">
        <v>102</v>
      </c>
      <c r="CH84" s="547" t="s">
        <v>102</v>
      </c>
      <c r="CI84" s="547" t="s">
        <v>102</v>
      </c>
      <c r="CJ84" s="547" t="s">
        <v>102</v>
      </c>
      <c r="CK84" s="547" t="s">
        <v>102</v>
      </c>
      <c r="CL84" s="547" t="s">
        <v>102</v>
      </c>
      <c r="CM84" s="547" t="s">
        <v>102</v>
      </c>
      <c r="CN84" s="547" t="s">
        <v>102</v>
      </c>
      <c r="CO84" s="547" t="s">
        <v>102</v>
      </c>
      <c r="CP84" s="547" t="s">
        <v>102</v>
      </c>
      <c r="CQ84" s="547" t="s">
        <v>102</v>
      </c>
      <c r="CR84" s="547" t="s">
        <v>102</v>
      </c>
      <c r="CS84" s="547" t="s">
        <v>102</v>
      </c>
      <c r="CT84" s="547" t="s">
        <v>102</v>
      </c>
      <c r="CU84" s="547" t="s">
        <v>102</v>
      </c>
      <c r="CV84" s="547" t="s">
        <v>102</v>
      </c>
      <c r="CW84" s="547" t="s">
        <v>102</v>
      </c>
      <c r="CX84" s="547" t="s">
        <v>102</v>
      </c>
      <c r="CY84" s="547" t="s">
        <v>102</v>
      </c>
      <c r="CZ84" s="547" t="s">
        <v>102</v>
      </c>
      <c r="DA84" s="547" t="s">
        <v>102</v>
      </c>
      <c r="DB84" s="547" t="s">
        <v>102</v>
      </c>
      <c r="DC84" s="547" t="s">
        <v>102</v>
      </c>
      <c r="DD84" s="547" t="s">
        <v>102</v>
      </c>
      <c r="DE84" s="547" t="s">
        <v>102</v>
      </c>
      <c r="DF84" s="547" t="s">
        <v>102</v>
      </c>
      <c r="DG84" s="547" t="s">
        <v>102</v>
      </c>
      <c r="DH84" s="547" t="s">
        <v>102</v>
      </c>
      <c r="DI84" s="547" t="s">
        <v>102</v>
      </c>
      <c r="DJ84" s="547" t="s">
        <v>102</v>
      </c>
      <c r="DK84" s="547" t="s">
        <v>102</v>
      </c>
      <c r="DL84" s="547" t="s">
        <v>102</v>
      </c>
      <c r="DM84" s="547" t="s">
        <v>102</v>
      </c>
      <c r="DN84" s="547" t="s">
        <v>102</v>
      </c>
      <c r="DO84" s="547" t="s">
        <v>102</v>
      </c>
      <c r="DP84" s="547" t="s">
        <v>102</v>
      </c>
      <c r="DQ84" s="547" t="s">
        <v>102</v>
      </c>
      <c r="DR84" s="547" t="s">
        <v>102</v>
      </c>
      <c r="DS84" s="547" t="s">
        <v>102</v>
      </c>
      <c r="DT84" s="547" t="s">
        <v>102</v>
      </c>
      <c r="DU84" s="547" t="s">
        <v>102</v>
      </c>
      <c r="DV84" s="547" t="s">
        <v>102</v>
      </c>
      <c r="DW84" s="547" t="s">
        <v>102</v>
      </c>
      <c r="DX84" s="547" t="s">
        <v>102</v>
      </c>
      <c r="DY84" s="547" t="s">
        <v>102</v>
      </c>
      <c r="DZ84" s="547" t="s">
        <v>102</v>
      </c>
      <c r="EA84" s="547" t="s">
        <v>102</v>
      </c>
      <c r="EB84" s="547" t="s">
        <v>102</v>
      </c>
      <c r="EC84" s="547" t="s">
        <v>102</v>
      </c>
      <c r="ED84" s="547" t="s">
        <v>102</v>
      </c>
      <c r="EE84" s="547" t="s">
        <v>102</v>
      </c>
      <c r="EF84" s="547" t="s">
        <v>102</v>
      </c>
      <c r="EG84" s="547" t="s">
        <v>102</v>
      </c>
      <c r="EH84" s="547" t="s">
        <v>102</v>
      </c>
      <c r="EI84" s="547" t="s">
        <v>102</v>
      </c>
      <c r="EJ84" s="547" t="s">
        <v>102</v>
      </c>
      <c r="EK84" s="547" t="s">
        <v>102</v>
      </c>
      <c r="EL84" s="547" t="s">
        <v>102</v>
      </c>
      <c r="EM84" s="547" t="s">
        <v>102</v>
      </c>
      <c r="EN84" s="547" t="s">
        <v>102</v>
      </c>
      <c r="EO84" s="547" t="s">
        <v>102</v>
      </c>
      <c r="EP84" s="547" t="s">
        <v>102</v>
      </c>
      <c r="EQ84" s="547" t="s">
        <v>102</v>
      </c>
      <c r="ER84" s="547" t="s">
        <v>102</v>
      </c>
      <c r="ES84" s="547" t="s">
        <v>102</v>
      </c>
      <c r="ET84" s="547" t="s">
        <v>102</v>
      </c>
      <c r="EU84" s="547" t="s">
        <v>102</v>
      </c>
      <c r="EV84" s="547" t="s">
        <v>102</v>
      </c>
      <c r="EW84" s="547" t="s">
        <v>102</v>
      </c>
      <c r="EX84" s="547" t="s">
        <v>102</v>
      </c>
      <c r="EY84" s="547" t="s">
        <v>102</v>
      </c>
      <c r="EZ84" s="547" t="s">
        <v>102</v>
      </c>
      <c r="FA84" s="547" t="s">
        <v>102</v>
      </c>
      <c r="FB84" s="547" t="s">
        <v>102</v>
      </c>
      <c r="FC84" s="547" t="s">
        <v>102</v>
      </c>
      <c r="FD84" s="547" t="s">
        <v>102</v>
      </c>
      <c r="FE84" s="547" t="s">
        <v>102</v>
      </c>
      <c r="FF84" s="547" t="s">
        <v>102</v>
      </c>
      <c r="FG84" s="547" t="s">
        <v>102</v>
      </c>
      <c r="FH84" s="547" t="s">
        <v>102</v>
      </c>
      <c r="FI84" s="547" t="s">
        <v>102</v>
      </c>
      <c r="FJ84" s="547" t="s">
        <v>102</v>
      </c>
      <c r="FK84" s="547" t="s">
        <v>102</v>
      </c>
      <c r="FL84" s="547" t="s">
        <v>102</v>
      </c>
      <c r="FM84" s="547" t="s">
        <v>102</v>
      </c>
      <c r="FN84" s="547" t="s">
        <v>102</v>
      </c>
      <c r="FO84" s="547" t="s">
        <v>102</v>
      </c>
    </row>
    <row r="85" spans="1:171" x14ac:dyDescent="0.15">
      <c r="A85" s="548">
        <v>4324540</v>
      </c>
      <c r="B85" s="548">
        <v>1</v>
      </c>
      <c r="C85" s="548" t="s">
        <v>19517</v>
      </c>
      <c r="D85" s="548" t="s">
        <v>19518</v>
      </c>
      <c r="E85" s="548" t="s">
        <v>19519</v>
      </c>
      <c r="F85" s="548" t="s">
        <v>19520</v>
      </c>
      <c r="G85" s="548" t="s">
        <v>19521</v>
      </c>
      <c r="H85" s="548" t="s">
        <v>19522</v>
      </c>
      <c r="I85" s="548" t="s">
        <v>19523</v>
      </c>
      <c r="J85" s="548" t="s">
        <v>19524</v>
      </c>
      <c r="K85" s="548" t="s">
        <v>19525</v>
      </c>
      <c r="L85" s="548" t="s">
        <v>19526</v>
      </c>
      <c r="M85" s="548" t="s">
        <v>19527</v>
      </c>
      <c r="N85" s="548" t="s">
        <v>19528</v>
      </c>
      <c r="O85" s="548" t="s">
        <v>19529</v>
      </c>
      <c r="P85" s="548" t="s">
        <v>19530</v>
      </c>
      <c r="Q85" s="548" t="s">
        <v>19531</v>
      </c>
      <c r="R85" s="548" t="s">
        <v>19532</v>
      </c>
      <c r="S85" s="548" t="s">
        <v>19533</v>
      </c>
      <c r="T85" s="548" t="s">
        <v>19534</v>
      </c>
      <c r="U85" s="548" t="s">
        <v>19535</v>
      </c>
      <c r="V85" s="548" t="s">
        <v>19536</v>
      </c>
      <c r="W85" s="548" t="s">
        <v>19537</v>
      </c>
      <c r="X85" s="548" t="s">
        <v>19538</v>
      </c>
      <c r="Y85" s="548" t="s">
        <v>19539</v>
      </c>
      <c r="Z85" s="548" t="s">
        <v>19540</v>
      </c>
      <c r="AA85" s="548" t="s">
        <v>19541</v>
      </c>
      <c r="AB85" s="548" t="s">
        <v>19542</v>
      </c>
      <c r="AC85" s="548" t="s">
        <v>19543</v>
      </c>
      <c r="AD85" s="548" t="s">
        <v>19544</v>
      </c>
      <c r="AE85" s="548" t="s">
        <v>19545</v>
      </c>
      <c r="AF85" s="548" t="s">
        <v>19546</v>
      </c>
      <c r="AG85" s="548" t="s">
        <v>19547</v>
      </c>
      <c r="AH85" s="548" t="s">
        <v>19548</v>
      </c>
      <c r="AI85" s="548" t="s">
        <v>19549</v>
      </c>
      <c r="AJ85" s="548" t="s">
        <v>19550</v>
      </c>
      <c r="AK85" s="548" t="s">
        <v>19551</v>
      </c>
      <c r="AL85" s="548" t="s">
        <v>19552</v>
      </c>
      <c r="AM85" s="548" t="s">
        <v>19553</v>
      </c>
      <c r="AN85" s="548" t="s">
        <v>19554</v>
      </c>
      <c r="AO85" s="548" t="s">
        <v>19555</v>
      </c>
      <c r="AP85" s="548" t="s">
        <v>19556</v>
      </c>
      <c r="AQ85" s="548" t="s">
        <v>19557</v>
      </c>
      <c r="AR85" s="548" t="s">
        <v>19558</v>
      </c>
      <c r="AS85" s="548" t="s">
        <v>19559</v>
      </c>
      <c r="AT85" s="548" t="s">
        <v>19560</v>
      </c>
      <c r="AU85" s="548" t="s">
        <v>19561</v>
      </c>
      <c r="AV85" s="548" t="s">
        <v>19562</v>
      </c>
      <c r="AW85" s="548" t="s">
        <v>19563</v>
      </c>
      <c r="AX85" s="548" t="s">
        <v>19564</v>
      </c>
      <c r="AY85" s="548" t="s">
        <v>19565</v>
      </c>
      <c r="AZ85" s="548" t="s">
        <v>19566</v>
      </c>
      <c r="BA85" s="548" t="s">
        <v>19567</v>
      </c>
      <c r="BB85" s="548" t="s">
        <v>19568</v>
      </c>
      <c r="BC85" s="548" t="s">
        <v>19569</v>
      </c>
      <c r="BD85" s="548" t="s">
        <v>19570</v>
      </c>
      <c r="BE85" s="548" t="s">
        <v>19571</v>
      </c>
      <c r="BF85" s="548" t="s">
        <v>19572</v>
      </c>
      <c r="BG85" s="548" t="s">
        <v>19573</v>
      </c>
      <c r="BH85" s="548" t="s">
        <v>19574</v>
      </c>
      <c r="BI85" s="548" t="s">
        <v>19575</v>
      </c>
      <c r="BJ85" s="548" t="s">
        <v>19576</v>
      </c>
      <c r="BK85" s="548" t="s">
        <v>19577</v>
      </c>
      <c r="BL85" s="548" t="s">
        <v>19578</v>
      </c>
      <c r="BM85" s="548" t="s">
        <v>19579</v>
      </c>
      <c r="BN85" s="548" t="s">
        <v>19580</v>
      </c>
      <c r="BO85" s="548" t="s">
        <v>19581</v>
      </c>
      <c r="BP85" s="548" t="s">
        <v>19582</v>
      </c>
      <c r="BQ85" s="548" t="s">
        <v>19583</v>
      </c>
      <c r="BR85" s="548" t="s">
        <v>19584</v>
      </c>
      <c r="BS85" s="548" t="s">
        <v>19585</v>
      </c>
      <c r="BT85" s="548" t="s">
        <v>19586</v>
      </c>
      <c r="BU85" s="548" t="s">
        <v>19587</v>
      </c>
      <c r="BV85" s="548" t="s">
        <v>19588</v>
      </c>
      <c r="BW85" s="548" t="s">
        <v>19589</v>
      </c>
      <c r="BX85" s="548" t="s">
        <v>19590</v>
      </c>
      <c r="BY85" s="548" t="s">
        <v>19591</v>
      </c>
      <c r="BZ85" s="548" t="s">
        <v>19592</v>
      </c>
      <c r="CA85" s="548" t="s">
        <v>19593</v>
      </c>
      <c r="CB85" s="548" t="s">
        <v>19594</v>
      </c>
      <c r="CC85" s="548" t="s">
        <v>19595</v>
      </c>
      <c r="CD85" s="548" t="s">
        <v>19596</v>
      </c>
      <c r="CE85" s="548" t="s">
        <v>19597</v>
      </c>
      <c r="CF85" s="548" t="s">
        <v>19598</v>
      </c>
      <c r="CG85" s="548" t="s">
        <v>19599</v>
      </c>
      <c r="CH85" s="548" t="s">
        <v>19600</v>
      </c>
      <c r="CI85" s="548" t="s">
        <v>19601</v>
      </c>
      <c r="CJ85" s="548" t="s">
        <v>19602</v>
      </c>
      <c r="CK85" s="548" t="s">
        <v>19603</v>
      </c>
      <c r="CL85" s="548" t="s">
        <v>19604</v>
      </c>
      <c r="CM85" s="548" t="s">
        <v>19605</v>
      </c>
      <c r="CN85" s="548" t="s">
        <v>19606</v>
      </c>
      <c r="CO85" s="548" t="s">
        <v>19607</v>
      </c>
      <c r="CP85" s="548" t="s">
        <v>19608</v>
      </c>
      <c r="CQ85" s="548" t="s">
        <v>19609</v>
      </c>
      <c r="CR85" s="548" t="s">
        <v>19610</v>
      </c>
      <c r="CS85" s="548" t="s">
        <v>19611</v>
      </c>
      <c r="CT85" s="548" t="s">
        <v>19612</v>
      </c>
      <c r="CU85" s="548" t="s">
        <v>19613</v>
      </c>
      <c r="CV85" s="548" t="s">
        <v>19614</v>
      </c>
      <c r="CW85" s="548" t="s">
        <v>19615</v>
      </c>
      <c r="CX85" s="548" t="s">
        <v>19616</v>
      </c>
      <c r="CY85" s="548" t="s">
        <v>19617</v>
      </c>
      <c r="CZ85" s="548" t="s">
        <v>19618</v>
      </c>
      <c r="DA85" s="548" t="s">
        <v>19619</v>
      </c>
      <c r="DB85" s="548" t="s">
        <v>19620</v>
      </c>
      <c r="DC85" s="548" t="s">
        <v>19621</v>
      </c>
      <c r="DD85" s="548" t="s">
        <v>19622</v>
      </c>
      <c r="DE85" s="548" t="s">
        <v>19623</v>
      </c>
      <c r="DF85" s="548" t="s">
        <v>19624</v>
      </c>
      <c r="DG85" s="548" t="s">
        <v>19625</v>
      </c>
      <c r="DH85" s="548" t="s">
        <v>19626</v>
      </c>
      <c r="DI85" s="548" t="s">
        <v>19627</v>
      </c>
      <c r="DJ85" s="548" t="s">
        <v>19628</v>
      </c>
      <c r="DK85" s="548" t="s">
        <v>19629</v>
      </c>
      <c r="DL85" s="548" t="s">
        <v>19630</v>
      </c>
      <c r="DM85" s="548" t="s">
        <v>19631</v>
      </c>
      <c r="DN85" s="548" t="s">
        <v>19632</v>
      </c>
      <c r="DO85" s="548" t="s">
        <v>19633</v>
      </c>
      <c r="DP85" s="548" t="s">
        <v>19634</v>
      </c>
      <c r="DQ85" s="548" t="s">
        <v>19635</v>
      </c>
      <c r="DR85" s="548" t="s">
        <v>19636</v>
      </c>
      <c r="DS85" s="548" t="s">
        <v>19637</v>
      </c>
      <c r="DT85" s="548" t="s">
        <v>19638</v>
      </c>
      <c r="DU85" s="548" t="s">
        <v>19639</v>
      </c>
      <c r="DV85" s="548" t="s">
        <v>19640</v>
      </c>
      <c r="DW85" s="548" t="s">
        <v>19641</v>
      </c>
      <c r="DX85" s="548" t="s">
        <v>19642</v>
      </c>
      <c r="DY85" s="548" t="s">
        <v>19643</v>
      </c>
      <c r="DZ85" s="548" t="s">
        <v>19644</v>
      </c>
      <c r="EA85" s="548" t="s">
        <v>19645</v>
      </c>
      <c r="EB85" s="548" t="s">
        <v>19646</v>
      </c>
      <c r="EC85" s="548" t="s">
        <v>19647</v>
      </c>
      <c r="ED85" s="548" t="s">
        <v>19648</v>
      </c>
      <c r="EE85" s="548" t="s">
        <v>19649</v>
      </c>
      <c r="EF85" s="548" t="s">
        <v>19650</v>
      </c>
      <c r="EG85" s="548" t="s">
        <v>19651</v>
      </c>
      <c r="EH85" s="548" t="s">
        <v>19652</v>
      </c>
      <c r="EI85" s="548" t="s">
        <v>19653</v>
      </c>
      <c r="EJ85" s="548" t="s">
        <v>19654</v>
      </c>
      <c r="EK85" s="548" t="s">
        <v>19655</v>
      </c>
      <c r="EL85" s="548" t="s">
        <v>19656</v>
      </c>
      <c r="EM85" s="548" t="s">
        <v>19657</v>
      </c>
      <c r="EN85" s="548" t="s">
        <v>19658</v>
      </c>
      <c r="EO85" s="548" t="s">
        <v>19659</v>
      </c>
      <c r="EP85" s="548" t="s">
        <v>19660</v>
      </c>
      <c r="EQ85" s="548" t="s">
        <v>19661</v>
      </c>
      <c r="ER85" s="548" t="s">
        <v>19662</v>
      </c>
      <c r="ES85" s="548" t="s">
        <v>19663</v>
      </c>
      <c r="ET85" s="548" t="s">
        <v>19664</v>
      </c>
      <c r="EU85" s="548" t="s">
        <v>19665</v>
      </c>
      <c r="EV85" s="548" t="s">
        <v>19666</v>
      </c>
      <c r="EW85" s="548" t="s">
        <v>19667</v>
      </c>
      <c r="EX85" s="548" t="s">
        <v>19668</v>
      </c>
      <c r="EY85" s="548" t="s">
        <v>19669</v>
      </c>
      <c r="EZ85" s="548" t="s">
        <v>19670</v>
      </c>
      <c r="FA85" s="548" t="s">
        <v>19671</v>
      </c>
      <c r="FB85" s="548" t="s">
        <v>19672</v>
      </c>
      <c r="FC85" s="548" t="s">
        <v>19673</v>
      </c>
    </row>
    <row r="86" spans="1:171" x14ac:dyDescent="0.15">
      <c r="A86" s="547">
        <v>4324237</v>
      </c>
      <c r="B86" s="547">
        <v>1</v>
      </c>
      <c r="C86" s="547" t="s">
        <v>19674</v>
      </c>
      <c r="D86" s="547" t="s">
        <v>19675</v>
      </c>
      <c r="E86" s="547" t="s">
        <v>19676</v>
      </c>
      <c r="F86" s="547" t="s">
        <v>19677</v>
      </c>
      <c r="G86" s="547" t="s">
        <v>19677</v>
      </c>
      <c r="H86" s="547" t="s">
        <v>19678</v>
      </c>
      <c r="I86" s="547" t="s">
        <v>19679</v>
      </c>
      <c r="J86" s="547" t="s">
        <v>19679</v>
      </c>
      <c r="K86" s="547" t="s">
        <v>19679</v>
      </c>
      <c r="L86" s="547" t="s">
        <v>19680</v>
      </c>
      <c r="M86" s="547" t="s">
        <v>19681</v>
      </c>
      <c r="N86" s="547" t="s">
        <v>19682</v>
      </c>
      <c r="O86" s="547" t="s">
        <v>19683</v>
      </c>
      <c r="P86" s="547" t="s">
        <v>19684</v>
      </c>
      <c r="Q86" s="547" t="s">
        <v>19685</v>
      </c>
      <c r="R86" s="547" t="s">
        <v>19686</v>
      </c>
      <c r="S86" s="547" t="s">
        <v>19686</v>
      </c>
      <c r="T86" s="547" t="s">
        <v>19687</v>
      </c>
      <c r="U86" s="547" t="s">
        <v>19687</v>
      </c>
      <c r="V86" s="547" t="s">
        <v>102</v>
      </c>
      <c r="W86" s="547" t="s">
        <v>102</v>
      </c>
      <c r="X86" s="547" t="s">
        <v>102</v>
      </c>
      <c r="Y86" s="547" t="s">
        <v>102</v>
      </c>
      <c r="Z86" s="547" t="s">
        <v>102</v>
      </c>
      <c r="AA86" s="547" t="s">
        <v>102</v>
      </c>
      <c r="AB86" s="547" t="s">
        <v>102</v>
      </c>
      <c r="AC86" s="547" t="s">
        <v>102</v>
      </c>
      <c r="AD86" s="547" t="s">
        <v>102</v>
      </c>
      <c r="AE86" s="547" t="s">
        <v>102</v>
      </c>
      <c r="AF86" s="547" t="s">
        <v>102</v>
      </c>
      <c r="AG86" s="547" t="s">
        <v>102</v>
      </c>
      <c r="AH86" s="547" t="s">
        <v>102</v>
      </c>
      <c r="AI86" s="547" t="s">
        <v>102</v>
      </c>
      <c r="AJ86" s="547" t="s">
        <v>102</v>
      </c>
      <c r="AK86" s="547" t="s">
        <v>102</v>
      </c>
      <c r="AL86" s="547" t="s">
        <v>102</v>
      </c>
      <c r="AM86" s="547" t="s">
        <v>102</v>
      </c>
      <c r="AN86" s="547" t="s">
        <v>102</v>
      </c>
      <c r="AO86" s="547" t="s">
        <v>102</v>
      </c>
      <c r="AP86" s="547" t="s">
        <v>102</v>
      </c>
      <c r="AQ86" s="547" t="s">
        <v>102</v>
      </c>
      <c r="AR86" s="547" t="s">
        <v>102</v>
      </c>
      <c r="AS86" s="547" t="s">
        <v>102</v>
      </c>
      <c r="AT86" s="547" t="s">
        <v>102</v>
      </c>
      <c r="AU86" s="547" t="s">
        <v>102</v>
      </c>
      <c r="AV86" s="547" t="s">
        <v>102</v>
      </c>
      <c r="AW86" s="547" t="s">
        <v>102</v>
      </c>
      <c r="AX86" s="547" t="s">
        <v>102</v>
      </c>
      <c r="AY86" s="547" t="s">
        <v>102</v>
      </c>
      <c r="AZ86" s="547" t="s">
        <v>102</v>
      </c>
      <c r="BA86" s="547" t="s">
        <v>102</v>
      </c>
      <c r="BB86" s="547" t="s">
        <v>102</v>
      </c>
      <c r="BC86" s="547" t="s">
        <v>102</v>
      </c>
      <c r="BD86" s="547" t="s">
        <v>102</v>
      </c>
      <c r="BE86" s="547" t="s">
        <v>102</v>
      </c>
      <c r="BF86" s="547" t="s">
        <v>102</v>
      </c>
      <c r="BG86" s="547" t="s">
        <v>102</v>
      </c>
      <c r="BH86" s="547" t="s">
        <v>102</v>
      </c>
      <c r="BI86" s="547" t="s">
        <v>102</v>
      </c>
      <c r="BJ86" s="547" t="s">
        <v>102</v>
      </c>
      <c r="BK86" s="547" t="s">
        <v>102</v>
      </c>
      <c r="BL86" s="547" t="s">
        <v>102</v>
      </c>
      <c r="BM86" s="547" t="s">
        <v>102</v>
      </c>
      <c r="BN86" s="547" t="s">
        <v>102</v>
      </c>
      <c r="BO86" s="547" t="s">
        <v>102</v>
      </c>
      <c r="BP86" s="547" t="s">
        <v>102</v>
      </c>
      <c r="BQ86" s="547" t="s">
        <v>102</v>
      </c>
      <c r="BR86" s="547" t="s">
        <v>102</v>
      </c>
      <c r="BS86" s="547" t="s">
        <v>102</v>
      </c>
      <c r="BT86" s="547" t="s">
        <v>102</v>
      </c>
      <c r="BU86" s="547" t="s">
        <v>102</v>
      </c>
      <c r="BV86" s="547" t="s">
        <v>102</v>
      </c>
      <c r="BW86" s="547" t="s">
        <v>102</v>
      </c>
      <c r="BX86" s="547" t="s">
        <v>102</v>
      </c>
      <c r="BY86" s="547" t="s">
        <v>102</v>
      </c>
      <c r="BZ86" s="547" t="s">
        <v>102</v>
      </c>
      <c r="CA86" s="547" t="s">
        <v>102</v>
      </c>
      <c r="CB86" s="547" t="s">
        <v>102</v>
      </c>
      <c r="CC86" s="547" t="s">
        <v>102</v>
      </c>
      <c r="CD86" s="547" t="s">
        <v>102</v>
      </c>
      <c r="CE86" s="547" t="s">
        <v>102</v>
      </c>
      <c r="CF86" s="547" t="s">
        <v>102</v>
      </c>
      <c r="CG86" s="547" t="s">
        <v>102</v>
      </c>
      <c r="CH86" s="547" t="s">
        <v>102</v>
      </c>
      <c r="CI86" s="547" t="s">
        <v>102</v>
      </c>
      <c r="CJ86" s="547" t="s">
        <v>102</v>
      </c>
      <c r="CK86" s="547" t="s">
        <v>102</v>
      </c>
      <c r="CL86" s="547" t="s">
        <v>102</v>
      </c>
      <c r="CM86" s="547" t="s">
        <v>102</v>
      </c>
      <c r="CN86" s="547" t="s">
        <v>102</v>
      </c>
      <c r="CO86" s="547" t="s">
        <v>102</v>
      </c>
      <c r="CP86" s="547" t="s">
        <v>102</v>
      </c>
      <c r="CQ86" s="547" t="s">
        <v>102</v>
      </c>
      <c r="CR86" s="547" t="s">
        <v>102</v>
      </c>
      <c r="CS86" s="547" t="s">
        <v>102</v>
      </c>
      <c r="CT86" s="547" t="s">
        <v>102</v>
      </c>
      <c r="CU86" s="547" t="s">
        <v>102</v>
      </c>
      <c r="CV86" s="547" t="s">
        <v>102</v>
      </c>
      <c r="CW86" s="547" t="s">
        <v>102</v>
      </c>
      <c r="CX86" s="547" t="s">
        <v>102</v>
      </c>
      <c r="CY86" s="547" t="s">
        <v>102</v>
      </c>
      <c r="CZ86" s="547" t="s">
        <v>102</v>
      </c>
      <c r="DA86" s="547" t="s">
        <v>102</v>
      </c>
      <c r="DB86" s="547" t="s">
        <v>102</v>
      </c>
      <c r="DC86" s="547" t="s">
        <v>102</v>
      </c>
      <c r="DD86" s="547" t="s">
        <v>102</v>
      </c>
      <c r="DE86" s="547" t="s">
        <v>102</v>
      </c>
      <c r="DF86" s="547" t="s">
        <v>102</v>
      </c>
      <c r="DG86" s="547" t="s">
        <v>102</v>
      </c>
      <c r="DH86" s="547" t="s">
        <v>102</v>
      </c>
      <c r="DI86" s="547" t="s">
        <v>102</v>
      </c>
      <c r="DJ86" s="547" t="s">
        <v>102</v>
      </c>
      <c r="DK86" s="547" t="s">
        <v>102</v>
      </c>
      <c r="DL86" s="547" t="s">
        <v>102</v>
      </c>
      <c r="DM86" s="547" t="s">
        <v>102</v>
      </c>
      <c r="DN86" s="547" t="s">
        <v>102</v>
      </c>
      <c r="DO86" s="547" t="s">
        <v>102</v>
      </c>
      <c r="DP86" s="547" t="s">
        <v>102</v>
      </c>
      <c r="DQ86" s="547" t="s">
        <v>102</v>
      </c>
      <c r="DR86" s="547" t="s">
        <v>102</v>
      </c>
      <c r="DS86" s="547" t="s">
        <v>102</v>
      </c>
      <c r="DT86" s="547" t="s">
        <v>102</v>
      </c>
      <c r="DU86" s="547" t="s">
        <v>102</v>
      </c>
      <c r="DV86" s="547" t="s">
        <v>102</v>
      </c>
      <c r="DW86" s="547" t="s">
        <v>102</v>
      </c>
      <c r="DX86" s="547" t="s">
        <v>102</v>
      </c>
      <c r="DY86" s="547" t="s">
        <v>102</v>
      </c>
      <c r="DZ86" s="547" t="s">
        <v>102</v>
      </c>
      <c r="EA86" s="547" t="s">
        <v>102</v>
      </c>
      <c r="EB86" s="547" t="s">
        <v>102</v>
      </c>
      <c r="EC86" s="547" t="s">
        <v>102</v>
      </c>
      <c r="ED86" s="547" t="s">
        <v>102</v>
      </c>
      <c r="EE86" s="547" t="s">
        <v>102</v>
      </c>
      <c r="EF86" s="547" t="s">
        <v>102</v>
      </c>
      <c r="EG86" s="547" t="s">
        <v>102</v>
      </c>
      <c r="EH86" s="547" t="s">
        <v>102</v>
      </c>
      <c r="EI86" s="547" t="s">
        <v>102</v>
      </c>
      <c r="EJ86" s="547" t="s">
        <v>102</v>
      </c>
      <c r="EK86" s="547" t="s">
        <v>102</v>
      </c>
      <c r="EL86" s="547" t="s">
        <v>102</v>
      </c>
      <c r="EM86" s="547" t="s">
        <v>102</v>
      </c>
      <c r="EN86" s="547" t="s">
        <v>102</v>
      </c>
      <c r="EO86" s="547" t="s">
        <v>102</v>
      </c>
      <c r="EP86" s="547" t="s">
        <v>102</v>
      </c>
      <c r="EQ86" s="547" t="s">
        <v>102</v>
      </c>
      <c r="ER86" s="547" t="s">
        <v>102</v>
      </c>
      <c r="ES86" s="547" t="s">
        <v>102</v>
      </c>
      <c r="ET86" s="547" t="s">
        <v>102</v>
      </c>
      <c r="EU86" s="547" t="s">
        <v>102</v>
      </c>
      <c r="EV86" s="547" t="s">
        <v>102</v>
      </c>
      <c r="EW86" s="547" t="s">
        <v>102</v>
      </c>
      <c r="EX86" s="547" t="s">
        <v>102</v>
      </c>
      <c r="EY86" s="547" t="s">
        <v>102</v>
      </c>
      <c r="EZ86" s="547" t="s">
        <v>102</v>
      </c>
      <c r="FA86" s="547" t="s">
        <v>102</v>
      </c>
      <c r="FB86" s="547" t="s">
        <v>102</v>
      </c>
      <c r="FC86" s="547" t="s">
        <v>102</v>
      </c>
      <c r="FD86" s="547" t="s">
        <v>102</v>
      </c>
      <c r="FE86" s="547" t="s">
        <v>102</v>
      </c>
      <c r="FF86" s="547" t="s">
        <v>102</v>
      </c>
      <c r="FG86" s="547" t="s">
        <v>102</v>
      </c>
      <c r="FH86" s="547" t="s">
        <v>102</v>
      </c>
      <c r="FI86" s="547" t="s">
        <v>102</v>
      </c>
      <c r="FJ86" s="547" t="s">
        <v>102</v>
      </c>
      <c r="FK86" s="547" t="s">
        <v>102</v>
      </c>
      <c r="FL86" s="547" t="s">
        <v>102</v>
      </c>
      <c r="FM86" s="547" t="s">
        <v>102</v>
      </c>
      <c r="FN86" s="547" t="s">
        <v>102</v>
      </c>
      <c r="FO86" s="547" t="s">
        <v>102</v>
      </c>
    </row>
    <row r="87" spans="1:171" x14ac:dyDescent="0.15">
      <c r="A87" s="547">
        <v>4305562</v>
      </c>
      <c r="B87" s="547">
        <v>1</v>
      </c>
      <c r="C87" s="547" t="s">
        <v>19688</v>
      </c>
      <c r="D87" s="547" t="s">
        <v>19689</v>
      </c>
      <c r="E87" s="547" t="s">
        <v>102</v>
      </c>
      <c r="F87" s="547" t="s">
        <v>102</v>
      </c>
      <c r="G87" s="547" t="s">
        <v>102</v>
      </c>
      <c r="H87" s="547" t="s">
        <v>102</v>
      </c>
      <c r="I87" s="547" t="s">
        <v>102</v>
      </c>
      <c r="J87" s="547" t="s">
        <v>102</v>
      </c>
      <c r="K87" s="547" t="s">
        <v>102</v>
      </c>
      <c r="L87" s="547" t="s">
        <v>102</v>
      </c>
      <c r="M87" s="547" t="s">
        <v>102</v>
      </c>
      <c r="N87" s="547" t="s">
        <v>102</v>
      </c>
      <c r="O87" s="547" t="s">
        <v>102</v>
      </c>
      <c r="P87" s="547" t="s">
        <v>102</v>
      </c>
      <c r="Q87" s="547" t="s">
        <v>102</v>
      </c>
      <c r="R87" s="547" t="s">
        <v>102</v>
      </c>
      <c r="S87" s="547" t="s">
        <v>102</v>
      </c>
      <c r="T87" s="547" t="s">
        <v>102</v>
      </c>
      <c r="U87" s="547" t="s">
        <v>102</v>
      </c>
      <c r="V87" s="547" t="s">
        <v>102</v>
      </c>
      <c r="W87" s="547" t="s">
        <v>102</v>
      </c>
      <c r="X87" s="547" t="s">
        <v>102</v>
      </c>
      <c r="Y87" s="547" t="s">
        <v>102</v>
      </c>
      <c r="Z87" s="547" t="s">
        <v>102</v>
      </c>
      <c r="AA87" s="547" t="s">
        <v>102</v>
      </c>
      <c r="AB87" s="547" t="s">
        <v>102</v>
      </c>
      <c r="AC87" s="547" t="s">
        <v>102</v>
      </c>
      <c r="AD87" s="547" t="s">
        <v>102</v>
      </c>
      <c r="AE87" s="547" t="s">
        <v>102</v>
      </c>
      <c r="AF87" s="547" t="s">
        <v>102</v>
      </c>
      <c r="AG87" s="547" t="s">
        <v>102</v>
      </c>
      <c r="AH87" s="547" t="s">
        <v>102</v>
      </c>
      <c r="AI87" s="547" t="s">
        <v>102</v>
      </c>
      <c r="AJ87" s="547" t="s">
        <v>102</v>
      </c>
      <c r="AK87" s="547" t="s">
        <v>102</v>
      </c>
      <c r="AL87" s="547" t="s">
        <v>102</v>
      </c>
      <c r="AM87" s="547" t="s">
        <v>102</v>
      </c>
      <c r="AN87" s="547" t="s">
        <v>102</v>
      </c>
      <c r="AO87" s="547" t="s">
        <v>102</v>
      </c>
      <c r="AP87" s="547" t="s">
        <v>102</v>
      </c>
      <c r="AQ87" s="547" t="s">
        <v>102</v>
      </c>
      <c r="AR87" s="547" t="s">
        <v>102</v>
      </c>
      <c r="AS87" s="547" t="s">
        <v>102</v>
      </c>
      <c r="AT87" s="547" t="s">
        <v>102</v>
      </c>
      <c r="AU87" s="547" t="s">
        <v>102</v>
      </c>
      <c r="AV87" s="547" t="s">
        <v>102</v>
      </c>
      <c r="AW87" s="547" t="s">
        <v>102</v>
      </c>
      <c r="AX87" s="547" t="s">
        <v>102</v>
      </c>
      <c r="AY87" s="547" t="s">
        <v>102</v>
      </c>
      <c r="AZ87" s="547" t="s">
        <v>102</v>
      </c>
      <c r="BA87" s="547" t="s">
        <v>102</v>
      </c>
      <c r="BB87" s="547" t="s">
        <v>102</v>
      </c>
      <c r="BC87" s="547" t="s">
        <v>102</v>
      </c>
      <c r="BD87" s="547" t="s">
        <v>102</v>
      </c>
      <c r="BE87" s="547" t="s">
        <v>102</v>
      </c>
      <c r="BF87" s="547" t="s">
        <v>102</v>
      </c>
      <c r="BG87" s="547" t="s">
        <v>102</v>
      </c>
      <c r="BH87" s="547" t="s">
        <v>102</v>
      </c>
      <c r="BI87" s="547" t="s">
        <v>102</v>
      </c>
      <c r="BJ87" s="547" t="s">
        <v>102</v>
      </c>
      <c r="BK87" s="547" t="s">
        <v>102</v>
      </c>
      <c r="BL87" s="547" t="s">
        <v>102</v>
      </c>
      <c r="BM87" s="547" t="s">
        <v>102</v>
      </c>
      <c r="BN87" s="547" t="s">
        <v>102</v>
      </c>
      <c r="BO87" s="547" t="s">
        <v>102</v>
      </c>
      <c r="BP87" s="547" t="s">
        <v>102</v>
      </c>
      <c r="BQ87" s="547" t="s">
        <v>102</v>
      </c>
      <c r="BR87" s="547" t="s">
        <v>102</v>
      </c>
      <c r="BS87" s="547" t="s">
        <v>102</v>
      </c>
      <c r="BT87" s="547" t="s">
        <v>102</v>
      </c>
      <c r="BU87" s="547" t="s">
        <v>102</v>
      </c>
      <c r="BV87" s="547" t="s">
        <v>102</v>
      </c>
      <c r="BW87" s="547" t="s">
        <v>102</v>
      </c>
      <c r="BX87" s="547" t="s">
        <v>102</v>
      </c>
      <c r="BY87" s="547" t="s">
        <v>102</v>
      </c>
      <c r="BZ87" s="547" t="s">
        <v>102</v>
      </c>
      <c r="CA87" s="547" t="s">
        <v>102</v>
      </c>
      <c r="CB87" s="547" t="s">
        <v>102</v>
      </c>
      <c r="CC87" s="547" t="s">
        <v>102</v>
      </c>
      <c r="CD87" s="547" t="s">
        <v>102</v>
      </c>
      <c r="CE87" s="547" t="s">
        <v>102</v>
      </c>
      <c r="CF87" s="547" t="s">
        <v>102</v>
      </c>
      <c r="CG87" s="547" t="s">
        <v>102</v>
      </c>
      <c r="CH87" s="547" t="s">
        <v>102</v>
      </c>
      <c r="CI87" s="547" t="s">
        <v>102</v>
      </c>
      <c r="CJ87" s="547" t="s">
        <v>102</v>
      </c>
      <c r="CK87" s="547" t="s">
        <v>102</v>
      </c>
      <c r="CL87" s="547" t="s">
        <v>102</v>
      </c>
      <c r="CM87" s="547" t="s">
        <v>102</v>
      </c>
      <c r="CN87" s="547" t="s">
        <v>102</v>
      </c>
      <c r="CO87" s="547" t="s">
        <v>102</v>
      </c>
      <c r="CP87" s="547" t="s">
        <v>102</v>
      </c>
      <c r="CQ87" s="547" t="s">
        <v>102</v>
      </c>
      <c r="CR87" s="547" t="s">
        <v>102</v>
      </c>
      <c r="CS87" s="547" t="s">
        <v>102</v>
      </c>
      <c r="CT87" s="547" t="s">
        <v>102</v>
      </c>
      <c r="CU87" s="547" t="s">
        <v>102</v>
      </c>
      <c r="CV87" s="547" t="s">
        <v>102</v>
      </c>
      <c r="CW87" s="547" t="s">
        <v>102</v>
      </c>
      <c r="CX87" s="547" t="s">
        <v>102</v>
      </c>
      <c r="CY87" s="547" t="s">
        <v>102</v>
      </c>
      <c r="CZ87" s="547" t="s">
        <v>102</v>
      </c>
      <c r="DA87" s="547" t="s">
        <v>102</v>
      </c>
      <c r="DB87" s="547" t="s">
        <v>102</v>
      </c>
      <c r="DC87" s="547" t="s">
        <v>102</v>
      </c>
      <c r="DD87" s="547" t="s">
        <v>102</v>
      </c>
      <c r="DE87" s="547" t="s">
        <v>102</v>
      </c>
      <c r="DF87" s="547" t="s">
        <v>102</v>
      </c>
      <c r="DG87" s="547" t="s">
        <v>102</v>
      </c>
      <c r="DH87" s="547" t="s">
        <v>102</v>
      </c>
      <c r="DI87" s="547" t="s">
        <v>102</v>
      </c>
      <c r="DJ87" s="547" t="s">
        <v>102</v>
      </c>
      <c r="DK87" s="547" t="s">
        <v>102</v>
      </c>
      <c r="DL87" s="547" t="s">
        <v>102</v>
      </c>
      <c r="DM87" s="547" t="s">
        <v>102</v>
      </c>
      <c r="DN87" s="547" t="s">
        <v>102</v>
      </c>
      <c r="DO87" s="547" t="s">
        <v>102</v>
      </c>
      <c r="DP87" s="547" t="s">
        <v>102</v>
      </c>
      <c r="DQ87" s="547" t="s">
        <v>102</v>
      </c>
      <c r="DR87" s="547" t="s">
        <v>102</v>
      </c>
      <c r="DS87" s="547" t="s">
        <v>102</v>
      </c>
      <c r="DT87" s="547" t="s">
        <v>102</v>
      </c>
      <c r="DU87" s="547" t="s">
        <v>102</v>
      </c>
      <c r="DV87" s="547" t="s">
        <v>102</v>
      </c>
      <c r="DW87" s="547" t="s">
        <v>102</v>
      </c>
      <c r="DX87" s="547" t="s">
        <v>102</v>
      </c>
      <c r="DY87" s="547" t="s">
        <v>102</v>
      </c>
      <c r="DZ87" s="547" t="s">
        <v>102</v>
      </c>
      <c r="EA87" s="547" t="s">
        <v>102</v>
      </c>
      <c r="EB87" s="547" t="s">
        <v>102</v>
      </c>
      <c r="EC87" s="547" t="s">
        <v>102</v>
      </c>
      <c r="ED87" s="547" t="s">
        <v>102</v>
      </c>
      <c r="EE87" s="547" t="s">
        <v>102</v>
      </c>
      <c r="EF87" s="547" t="s">
        <v>102</v>
      </c>
      <c r="EG87" s="547" t="s">
        <v>102</v>
      </c>
      <c r="EH87" s="547" t="s">
        <v>102</v>
      </c>
      <c r="EI87" s="547" t="s">
        <v>102</v>
      </c>
      <c r="EJ87" s="547" t="s">
        <v>102</v>
      </c>
      <c r="EK87" s="547" t="s">
        <v>102</v>
      </c>
      <c r="EL87" s="547" t="s">
        <v>102</v>
      </c>
      <c r="EM87" s="547" t="s">
        <v>102</v>
      </c>
      <c r="EN87" s="547" t="s">
        <v>102</v>
      </c>
      <c r="EO87" s="547" t="s">
        <v>102</v>
      </c>
      <c r="EP87" s="547" t="s">
        <v>102</v>
      </c>
      <c r="EQ87" s="547" t="s">
        <v>102</v>
      </c>
      <c r="ER87" s="547" t="s">
        <v>102</v>
      </c>
      <c r="ES87" s="547" t="s">
        <v>102</v>
      </c>
      <c r="ET87" s="547" t="s">
        <v>102</v>
      </c>
      <c r="EU87" s="547" t="s">
        <v>102</v>
      </c>
      <c r="EV87" s="547" t="s">
        <v>102</v>
      </c>
      <c r="EW87" s="547" t="s">
        <v>102</v>
      </c>
      <c r="EX87" s="547" t="s">
        <v>102</v>
      </c>
      <c r="EY87" s="547" t="s">
        <v>102</v>
      </c>
      <c r="EZ87" s="547" t="s">
        <v>102</v>
      </c>
      <c r="FA87" s="547" t="s">
        <v>102</v>
      </c>
      <c r="FB87" s="547" t="s">
        <v>102</v>
      </c>
      <c r="FC87" s="547" t="s">
        <v>102</v>
      </c>
      <c r="FD87" s="547" t="s">
        <v>102</v>
      </c>
      <c r="FE87" s="547" t="s">
        <v>102</v>
      </c>
      <c r="FF87" s="547" t="s">
        <v>102</v>
      </c>
      <c r="FG87" s="547" t="s">
        <v>102</v>
      </c>
      <c r="FH87" s="547" t="s">
        <v>102</v>
      </c>
      <c r="FI87" s="547" t="s">
        <v>102</v>
      </c>
      <c r="FJ87" s="547" t="s">
        <v>102</v>
      </c>
      <c r="FK87" s="547" t="s">
        <v>102</v>
      </c>
      <c r="FL87" s="547" t="s">
        <v>102</v>
      </c>
      <c r="FM87" s="547" t="s">
        <v>102</v>
      </c>
      <c r="FN87" s="547" t="s">
        <v>102</v>
      </c>
      <c r="FO87" s="547" t="s">
        <v>102</v>
      </c>
    </row>
    <row r="88" spans="1:171" x14ac:dyDescent="0.15">
      <c r="A88" s="547">
        <v>4290222</v>
      </c>
      <c r="B88" s="547">
        <v>1</v>
      </c>
      <c r="C88" s="547" t="s">
        <v>19690</v>
      </c>
      <c r="D88" s="547" t="s">
        <v>19690</v>
      </c>
      <c r="E88" s="547" t="s">
        <v>102</v>
      </c>
      <c r="F88" s="547" t="s">
        <v>102</v>
      </c>
      <c r="G88" s="547" t="s">
        <v>19691</v>
      </c>
      <c r="H88" s="547" t="s">
        <v>19691</v>
      </c>
      <c r="I88" s="547" t="s">
        <v>102</v>
      </c>
      <c r="J88" s="547" t="s">
        <v>102</v>
      </c>
      <c r="K88" s="547" t="s">
        <v>102</v>
      </c>
      <c r="L88" s="547" t="s">
        <v>102</v>
      </c>
      <c r="M88" s="547" t="s">
        <v>102</v>
      </c>
      <c r="N88" s="547" t="s">
        <v>102</v>
      </c>
      <c r="O88" s="547" t="s">
        <v>102</v>
      </c>
      <c r="P88" s="547" t="s">
        <v>102</v>
      </c>
      <c r="Q88" s="547" t="s">
        <v>102</v>
      </c>
      <c r="R88" s="547" t="s">
        <v>102</v>
      </c>
      <c r="S88" s="547" t="s">
        <v>102</v>
      </c>
      <c r="T88" s="547" t="s">
        <v>102</v>
      </c>
      <c r="U88" s="547" t="s">
        <v>102</v>
      </c>
      <c r="V88" s="547" t="s">
        <v>102</v>
      </c>
      <c r="W88" s="547" t="s">
        <v>102</v>
      </c>
      <c r="X88" s="547" t="s">
        <v>102</v>
      </c>
      <c r="Y88" s="547" t="s">
        <v>102</v>
      </c>
      <c r="Z88" s="547" t="s">
        <v>102</v>
      </c>
      <c r="AA88" s="547" t="s">
        <v>102</v>
      </c>
      <c r="AB88" s="547" t="s">
        <v>102</v>
      </c>
      <c r="AC88" s="547" t="s">
        <v>102</v>
      </c>
      <c r="AD88" s="547" t="s">
        <v>102</v>
      </c>
      <c r="AE88" s="547" t="s">
        <v>102</v>
      </c>
      <c r="AF88" s="547" t="s">
        <v>102</v>
      </c>
      <c r="AG88" s="547" t="s">
        <v>102</v>
      </c>
      <c r="AH88" s="547" t="s">
        <v>102</v>
      </c>
      <c r="AI88" s="547" t="s">
        <v>102</v>
      </c>
      <c r="AJ88" s="547" t="s">
        <v>102</v>
      </c>
      <c r="AK88" s="547" t="s">
        <v>102</v>
      </c>
      <c r="AL88" s="547" t="s">
        <v>102</v>
      </c>
      <c r="AM88" s="547" t="s">
        <v>102</v>
      </c>
      <c r="AN88" s="547" t="s">
        <v>102</v>
      </c>
      <c r="AO88" s="547" t="s">
        <v>102</v>
      </c>
      <c r="AP88" s="547" t="s">
        <v>102</v>
      </c>
      <c r="AQ88" s="547" t="s">
        <v>102</v>
      </c>
      <c r="AR88" s="547" t="s">
        <v>102</v>
      </c>
      <c r="AS88" s="547" t="s">
        <v>102</v>
      </c>
      <c r="AT88" s="547" t="s">
        <v>102</v>
      </c>
      <c r="AU88" s="547" t="s">
        <v>102</v>
      </c>
      <c r="AV88" s="547" t="s">
        <v>102</v>
      </c>
      <c r="AW88" s="547" t="s">
        <v>102</v>
      </c>
      <c r="AX88" s="547" t="s">
        <v>102</v>
      </c>
      <c r="AY88" s="547" t="s">
        <v>102</v>
      </c>
      <c r="AZ88" s="547" t="s">
        <v>102</v>
      </c>
      <c r="BA88" s="547" t="s">
        <v>102</v>
      </c>
      <c r="BB88" s="547" t="s">
        <v>102</v>
      </c>
      <c r="BC88" s="547" t="s">
        <v>102</v>
      </c>
      <c r="BD88" s="547" t="s">
        <v>102</v>
      </c>
      <c r="BE88" s="547" t="s">
        <v>102</v>
      </c>
      <c r="BF88" s="547" t="s">
        <v>102</v>
      </c>
      <c r="BG88" s="547" t="s">
        <v>102</v>
      </c>
      <c r="BH88" s="547" t="s">
        <v>102</v>
      </c>
      <c r="BI88" s="547" t="s">
        <v>102</v>
      </c>
      <c r="BJ88" s="547" t="s">
        <v>102</v>
      </c>
      <c r="BK88" s="547" t="s">
        <v>102</v>
      </c>
      <c r="BL88" s="547" t="s">
        <v>102</v>
      </c>
      <c r="BM88" s="547" t="s">
        <v>102</v>
      </c>
      <c r="BN88" s="547" t="s">
        <v>102</v>
      </c>
      <c r="BO88" s="547" t="s">
        <v>102</v>
      </c>
      <c r="BP88" s="547" t="s">
        <v>102</v>
      </c>
      <c r="BQ88" s="547" t="s">
        <v>102</v>
      </c>
      <c r="BR88" s="547" t="s">
        <v>102</v>
      </c>
      <c r="BS88" s="547" t="s">
        <v>102</v>
      </c>
      <c r="BT88" s="547" t="s">
        <v>102</v>
      </c>
      <c r="BU88" s="547" t="s">
        <v>102</v>
      </c>
      <c r="BV88" s="547" t="s">
        <v>102</v>
      </c>
      <c r="BW88" s="547" t="s">
        <v>102</v>
      </c>
      <c r="BX88" s="547" t="s">
        <v>102</v>
      </c>
      <c r="BY88" s="547" t="s">
        <v>102</v>
      </c>
      <c r="BZ88" s="547" t="s">
        <v>102</v>
      </c>
      <c r="CA88" s="547" t="s">
        <v>102</v>
      </c>
      <c r="CB88" s="547" t="s">
        <v>102</v>
      </c>
      <c r="CC88" s="547" t="s">
        <v>102</v>
      </c>
      <c r="CD88" s="547" t="s">
        <v>102</v>
      </c>
      <c r="CE88" s="547" t="s">
        <v>102</v>
      </c>
      <c r="CF88" s="547" t="s">
        <v>102</v>
      </c>
      <c r="CG88" s="547" t="s">
        <v>102</v>
      </c>
      <c r="CH88" s="547" t="s">
        <v>102</v>
      </c>
      <c r="CI88" s="547" t="s">
        <v>102</v>
      </c>
      <c r="CJ88" s="547" t="s">
        <v>102</v>
      </c>
      <c r="CK88" s="547" t="s">
        <v>102</v>
      </c>
      <c r="CL88" s="547" t="s">
        <v>102</v>
      </c>
      <c r="CM88" s="547" t="s">
        <v>102</v>
      </c>
      <c r="CN88" s="547" t="s">
        <v>102</v>
      </c>
      <c r="CO88" s="547" t="s">
        <v>102</v>
      </c>
      <c r="CP88" s="547" t="s">
        <v>102</v>
      </c>
      <c r="CQ88" s="547" t="s">
        <v>102</v>
      </c>
      <c r="CR88" s="547" t="s">
        <v>102</v>
      </c>
      <c r="CS88" s="547" t="s">
        <v>102</v>
      </c>
      <c r="CT88" s="547" t="s">
        <v>102</v>
      </c>
      <c r="CU88" s="547" t="s">
        <v>102</v>
      </c>
      <c r="CV88" s="547" t="s">
        <v>102</v>
      </c>
      <c r="CW88" s="547" t="s">
        <v>102</v>
      </c>
      <c r="CX88" s="547" t="s">
        <v>102</v>
      </c>
      <c r="CY88" s="547" t="s">
        <v>102</v>
      </c>
      <c r="CZ88" s="547" t="s">
        <v>102</v>
      </c>
      <c r="DA88" s="547" t="s">
        <v>102</v>
      </c>
      <c r="DB88" s="547" t="s">
        <v>102</v>
      </c>
      <c r="DC88" s="547" t="s">
        <v>102</v>
      </c>
      <c r="DD88" s="547" t="s">
        <v>102</v>
      </c>
      <c r="DE88" s="547" t="s">
        <v>102</v>
      </c>
      <c r="DF88" s="547" t="s">
        <v>102</v>
      </c>
      <c r="DG88" s="547" t="s">
        <v>102</v>
      </c>
      <c r="DH88" s="547" t="s">
        <v>102</v>
      </c>
      <c r="DI88" s="547" t="s">
        <v>102</v>
      </c>
      <c r="DJ88" s="547" t="s">
        <v>102</v>
      </c>
      <c r="DK88" s="547" t="s">
        <v>102</v>
      </c>
      <c r="DL88" s="547" t="s">
        <v>102</v>
      </c>
      <c r="DM88" s="547" t="s">
        <v>102</v>
      </c>
      <c r="DN88" s="547" t="s">
        <v>102</v>
      </c>
      <c r="DO88" s="547" t="s">
        <v>102</v>
      </c>
      <c r="DP88" s="547" t="s">
        <v>102</v>
      </c>
      <c r="DQ88" s="547" t="s">
        <v>102</v>
      </c>
      <c r="DR88" s="547" t="s">
        <v>102</v>
      </c>
      <c r="DS88" s="547" t="s">
        <v>102</v>
      </c>
      <c r="DT88" s="547" t="s">
        <v>102</v>
      </c>
      <c r="DU88" s="547" t="s">
        <v>102</v>
      </c>
      <c r="DV88" s="547" t="s">
        <v>102</v>
      </c>
      <c r="DW88" s="547" t="s">
        <v>102</v>
      </c>
      <c r="DX88" s="547" t="s">
        <v>102</v>
      </c>
      <c r="DY88" s="547" t="s">
        <v>102</v>
      </c>
      <c r="DZ88" s="547" t="s">
        <v>102</v>
      </c>
      <c r="EA88" s="547" t="s">
        <v>102</v>
      </c>
      <c r="EB88" s="547" t="s">
        <v>102</v>
      </c>
      <c r="EC88" s="547" t="s">
        <v>102</v>
      </c>
      <c r="ED88" s="547" t="s">
        <v>102</v>
      </c>
      <c r="EE88" s="547" t="s">
        <v>102</v>
      </c>
      <c r="EF88" s="547" t="s">
        <v>102</v>
      </c>
      <c r="EG88" s="547" t="s">
        <v>102</v>
      </c>
      <c r="EH88" s="547" t="s">
        <v>102</v>
      </c>
      <c r="EI88" s="547" t="s">
        <v>102</v>
      </c>
      <c r="EJ88" s="547" t="s">
        <v>102</v>
      </c>
      <c r="EK88" s="547" t="s">
        <v>102</v>
      </c>
      <c r="EL88" s="547" t="s">
        <v>102</v>
      </c>
      <c r="EM88" s="547" t="s">
        <v>102</v>
      </c>
      <c r="EN88" s="547" t="s">
        <v>102</v>
      </c>
      <c r="EO88" s="547" t="s">
        <v>102</v>
      </c>
      <c r="EP88" s="547" t="s">
        <v>102</v>
      </c>
      <c r="EQ88" s="547" t="s">
        <v>102</v>
      </c>
      <c r="ER88" s="547" t="s">
        <v>102</v>
      </c>
      <c r="ES88" s="547" t="s">
        <v>102</v>
      </c>
      <c r="ET88" s="547" t="s">
        <v>102</v>
      </c>
      <c r="EU88" s="547" t="s">
        <v>102</v>
      </c>
      <c r="EV88" s="547" t="s">
        <v>102</v>
      </c>
      <c r="EW88" s="547" t="s">
        <v>102</v>
      </c>
      <c r="EX88" s="547" t="s">
        <v>102</v>
      </c>
      <c r="EY88" s="547" t="s">
        <v>102</v>
      </c>
      <c r="EZ88" s="547" t="s">
        <v>102</v>
      </c>
      <c r="FA88" s="547" t="s">
        <v>102</v>
      </c>
      <c r="FB88" s="547" t="s">
        <v>102</v>
      </c>
      <c r="FC88" s="547" t="s">
        <v>102</v>
      </c>
      <c r="FD88" s="547" t="s">
        <v>102</v>
      </c>
      <c r="FE88" s="547" t="s">
        <v>102</v>
      </c>
      <c r="FF88" s="547" t="s">
        <v>102</v>
      </c>
      <c r="FG88" s="547" t="s">
        <v>102</v>
      </c>
      <c r="FH88" s="547" t="s">
        <v>102</v>
      </c>
      <c r="FI88" s="547" t="s">
        <v>102</v>
      </c>
      <c r="FJ88" s="547" t="s">
        <v>102</v>
      </c>
      <c r="FK88" s="547" t="s">
        <v>102</v>
      </c>
      <c r="FL88" s="547" t="s">
        <v>102</v>
      </c>
      <c r="FM88" s="547" t="s">
        <v>102</v>
      </c>
      <c r="FN88" s="547" t="s">
        <v>102</v>
      </c>
      <c r="FO88" s="547" t="s">
        <v>102</v>
      </c>
    </row>
    <row r="89" spans="1:171" x14ac:dyDescent="0.15">
      <c r="A89" s="547">
        <v>4279711</v>
      </c>
      <c r="B89" s="547">
        <v>1</v>
      </c>
      <c r="C89" s="547" t="s">
        <v>19692</v>
      </c>
      <c r="D89" s="547" t="s">
        <v>19693</v>
      </c>
      <c r="E89" s="547" t="s">
        <v>19694</v>
      </c>
      <c r="F89" s="547" t="s">
        <v>19695</v>
      </c>
      <c r="G89" s="547" t="s">
        <v>19696</v>
      </c>
      <c r="H89" s="547" t="s">
        <v>19697</v>
      </c>
      <c r="I89" s="547" t="s">
        <v>19698</v>
      </c>
      <c r="J89" s="547" t="s">
        <v>19699</v>
      </c>
      <c r="K89" s="547" t="s">
        <v>102</v>
      </c>
      <c r="L89" s="547" t="s">
        <v>102</v>
      </c>
      <c r="M89" s="547" t="s">
        <v>102</v>
      </c>
      <c r="N89" s="547" t="s">
        <v>102</v>
      </c>
      <c r="O89" s="547" t="s">
        <v>102</v>
      </c>
      <c r="P89" s="547" t="s">
        <v>102</v>
      </c>
      <c r="Q89" s="547" t="s">
        <v>102</v>
      </c>
      <c r="R89" s="547" t="s">
        <v>102</v>
      </c>
      <c r="S89" s="547" t="s">
        <v>102</v>
      </c>
      <c r="T89" s="547" t="s">
        <v>102</v>
      </c>
      <c r="U89" s="547" t="s">
        <v>102</v>
      </c>
      <c r="V89" s="547" t="s">
        <v>102</v>
      </c>
      <c r="W89" s="547" t="s">
        <v>102</v>
      </c>
      <c r="X89" s="547" t="s">
        <v>102</v>
      </c>
      <c r="Y89" s="547" t="s">
        <v>102</v>
      </c>
      <c r="Z89" s="547" t="s">
        <v>102</v>
      </c>
      <c r="AA89" s="547" t="s">
        <v>102</v>
      </c>
      <c r="AB89" s="547" t="s">
        <v>102</v>
      </c>
      <c r="AC89" s="547" t="s">
        <v>102</v>
      </c>
      <c r="AD89" s="547" t="s">
        <v>102</v>
      </c>
      <c r="AE89" s="547" t="s">
        <v>102</v>
      </c>
      <c r="AF89" s="547" t="s">
        <v>102</v>
      </c>
      <c r="AG89" s="547" t="s">
        <v>102</v>
      </c>
      <c r="AH89" s="547" t="s">
        <v>102</v>
      </c>
      <c r="AI89" s="547" t="s">
        <v>102</v>
      </c>
      <c r="AJ89" s="547" t="s">
        <v>102</v>
      </c>
      <c r="AK89" s="547" t="s">
        <v>102</v>
      </c>
      <c r="AL89" s="547" t="s">
        <v>102</v>
      </c>
      <c r="AM89" s="547" t="s">
        <v>102</v>
      </c>
      <c r="AN89" s="547" t="s">
        <v>102</v>
      </c>
      <c r="AO89" s="547" t="s">
        <v>102</v>
      </c>
      <c r="AP89" s="547" t="s">
        <v>102</v>
      </c>
      <c r="AQ89" s="547" t="s">
        <v>102</v>
      </c>
      <c r="AR89" s="547" t="s">
        <v>102</v>
      </c>
      <c r="AS89" s="547" t="s">
        <v>102</v>
      </c>
      <c r="AT89" s="547" t="s">
        <v>102</v>
      </c>
      <c r="AU89" s="547" t="s">
        <v>102</v>
      </c>
      <c r="AV89" s="547" t="s">
        <v>102</v>
      </c>
      <c r="AW89" s="547" t="s">
        <v>102</v>
      </c>
      <c r="AX89" s="547" t="s">
        <v>102</v>
      </c>
      <c r="AY89" s="547" t="s">
        <v>102</v>
      </c>
      <c r="AZ89" s="547" t="s">
        <v>102</v>
      </c>
      <c r="BA89" s="547" t="s">
        <v>102</v>
      </c>
      <c r="BB89" s="547" t="s">
        <v>102</v>
      </c>
      <c r="BC89" s="547" t="s">
        <v>102</v>
      </c>
      <c r="BD89" s="547" t="s">
        <v>102</v>
      </c>
      <c r="BE89" s="547" t="s">
        <v>102</v>
      </c>
      <c r="BF89" s="547" t="s">
        <v>102</v>
      </c>
      <c r="BG89" s="547" t="s">
        <v>102</v>
      </c>
      <c r="BH89" s="547" t="s">
        <v>102</v>
      </c>
      <c r="BI89" s="547" t="s">
        <v>102</v>
      </c>
      <c r="BJ89" s="547" t="s">
        <v>102</v>
      </c>
      <c r="BK89" s="547" t="s">
        <v>102</v>
      </c>
      <c r="BL89" s="547" t="s">
        <v>102</v>
      </c>
      <c r="BM89" s="547" t="s">
        <v>102</v>
      </c>
      <c r="BN89" s="547" t="s">
        <v>102</v>
      </c>
      <c r="BO89" s="547" t="s">
        <v>102</v>
      </c>
      <c r="BP89" s="547" t="s">
        <v>102</v>
      </c>
      <c r="BQ89" s="547" t="s">
        <v>102</v>
      </c>
      <c r="BR89" s="547" t="s">
        <v>102</v>
      </c>
      <c r="BS89" s="547" t="s">
        <v>102</v>
      </c>
      <c r="BT89" s="547" t="s">
        <v>102</v>
      </c>
      <c r="BU89" s="547" t="s">
        <v>102</v>
      </c>
      <c r="BV89" s="547" t="s">
        <v>102</v>
      </c>
      <c r="BW89" s="547" t="s">
        <v>102</v>
      </c>
      <c r="BX89" s="547" t="s">
        <v>102</v>
      </c>
      <c r="BY89" s="547" t="s">
        <v>102</v>
      </c>
      <c r="BZ89" s="547" t="s">
        <v>102</v>
      </c>
      <c r="CA89" s="547" t="s">
        <v>102</v>
      </c>
      <c r="CB89" s="547" t="s">
        <v>102</v>
      </c>
      <c r="CC89" s="547" t="s">
        <v>102</v>
      </c>
      <c r="CD89" s="547" t="s">
        <v>102</v>
      </c>
      <c r="CE89" s="547" t="s">
        <v>102</v>
      </c>
      <c r="CF89" s="547" t="s">
        <v>102</v>
      </c>
      <c r="CG89" s="547" t="s">
        <v>102</v>
      </c>
      <c r="CH89" s="547" t="s">
        <v>102</v>
      </c>
      <c r="CI89" s="547" t="s">
        <v>102</v>
      </c>
      <c r="CJ89" s="547" t="s">
        <v>102</v>
      </c>
      <c r="CK89" s="547" t="s">
        <v>102</v>
      </c>
      <c r="CL89" s="547" t="s">
        <v>102</v>
      </c>
      <c r="CM89" s="547" t="s">
        <v>102</v>
      </c>
      <c r="CN89" s="547" t="s">
        <v>102</v>
      </c>
      <c r="CO89" s="547" t="s">
        <v>102</v>
      </c>
      <c r="CP89" s="547" t="s">
        <v>102</v>
      </c>
      <c r="CQ89" s="547" t="s">
        <v>102</v>
      </c>
      <c r="CR89" s="547" t="s">
        <v>102</v>
      </c>
      <c r="CS89" s="547" t="s">
        <v>102</v>
      </c>
      <c r="CT89" s="547" t="s">
        <v>102</v>
      </c>
      <c r="CU89" s="547" t="s">
        <v>102</v>
      </c>
      <c r="CV89" s="547" t="s">
        <v>102</v>
      </c>
      <c r="CW89" s="547" t="s">
        <v>102</v>
      </c>
      <c r="CX89" s="547" t="s">
        <v>102</v>
      </c>
      <c r="CY89" s="547" t="s">
        <v>102</v>
      </c>
      <c r="CZ89" s="547" t="s">
        <v>102</v>
      </c>
      <c r="DA89" s="547" t="s">
        <v>102</v>
      </c>
      <c r="DB89" s="547" t="s">
        <v>102</v>
      </c>
      <c r="DC89" s="547" t="s">
        <v>102</v>
      </c>
      <c r="DD89" s="547" t="s">
        <v>102</v>
      </c>
      <c r="DE89" s="547" t="s">
        <v>102</v>
      </c>
      <c r="DF89" s="547" t="s">
        <v>102</v>
      </c>
      <c r="DG89" s="547" t="s">
        <v>102</v>
      </c>
      <c r="DH89" s="547" t="s">
        <v>102</v>
      </c>
      <c r="DI89" s="547" t="s">
        <v>102</v>
      </c>
      <c r="DJ89" s="547" t="s">
        <v>102</v>
      </c>
      <c r="DK89" s="547" t="s">
        <v>102</v>
      </c>
      <c r="DL89" s="547" t="s">
        <v>102</v>
      </c>
      <c r="DM89" s="547" t="s">
        <v>102</v>
      </c>
      <c r="DN89" s="547" t="s">
        <v>102</v>
      </c>
      <c r="DO89" s="547" t="s">
        <v>102</v>
      </c>
      <c r="DP89" s="547" t="s">
        <v>102</v>
      </c>
      <c r="DQ89" s="547" t="s">
        <v>102</v>
      </c>
      <c r="DR89" s="547" t="s">
        <v>102</v>
      </c>
      <c r="DS89" s="547" t="s">
        <v>102</v>
      </c>
      <c r="DT89" s="547" t="s">
        <v>102</v>
      </c>
      <c r="DU89" s="547" t="s">
        <v>102</v>
      </c>
      <c r="DV89" s="547" t="s">
        <v>102</v>
      </c>
      <c r="DW89" s="547" t="s">
        <v>102</v>
      </c>
      <c r="DX89" s="547" t="s">
        <v>102</v>
      </c>
      <c r="DY89" s="547" t="s">
        <v>102</v>
      </c>
      <c r="DZ89" s="547" t="s">
        <v>102</v>
      </c>
      <c r="EA89" s="547" t="s">
        <v>102</v>
      </c>
      <c r="EB89" s="547" t="s">
        <v>102</v>
      </c>
      <c r="EC89" s="547" t="s">
        <v>102</v>
      </c>
      <c r="ED89" s="547" t="s">
        <v>102</v>
      </c>
      <c r="EE89" s="547" t="s">
        <v>102</v>
      </c>
      <c r="EF89" s="547" t="s">
        <v>102</v>
      </c>
      <c r="EG89" s="547" t="s">
        <v>102</v>
      </c>
      <c r="EH89" s="547" t="s">
        <v>102</v>
      </c>
      <c r="EI89" s="547" t="s">
        <v>102</v>
      </c>
      <c r="EJ89" s="547" t="s">
        <v>102</v>
      </c>
      <c r="EK89" s="547" t="s">
        <v>102</v>
      </c>
      <c r="EL89" s="547" t="s">
        <v>102</v>
      </c>
      <c r="EM89" s="547" t="s">
        <v>102</v>
      </c>
      <c r="EN89" s="547" t="s">
        <v>102</v>
      </c>
      <c r="EO89" s="547" t="s">
        <v>102</v>
      </c>
      <c r="EP89" s="547" t="s">
        <v>102</v>
      </c>
      <c r="EQ89" s="547" t="s">
        <v>102</v>
      </c>
      <c r="ER89" s="547" t="s">
        <v>102</v>
      </c>
      <c r="ES89" s="547" t="s">
        <v>102</v>
      </c>
      <c r="ET89" s="547" t="s">
        <v>102</v>
      </c>
      <c r="EU89" s="547" t="s">
        <v>102</v>
      </c>
      <c r="EV89" s="547" t="s">
        <v>102</v>
      </c>
      <c r="EW89" s="547" t="s">
        <v>102</v>
      </c>
      <c r="EX89" s="547" t="s">
        <v>102</v>
      </c>
      <c r="EY89" s="547" t="s">
        <v>102</v>
      </c>
      <c r="EZ89" s="547" t="s">
        <v>102</v>
      </c>
      <c r="FA89" s="547" t="s">
        <v>102</v>
      </c>
      <c r="FB89" s="547" t="s">
        <v>102</v>
      </c>
      <c r="FC89" s="547" t="s">
        <v>102</v>
      </c>
      <c r="FD89" s="547" t="s">
        <v>102</v>
      </c>
      <c r="FE89" s="547" t="s">
        <v>102</v>
      </c>
      <c r="FF89" s="547" t="s">
        <v>102</v>
      </c>
      <c r="FG89" s="547" t="s">
        <v>102</v>
      </c>
      <c r="FH89" s="547" t="s">
        <v>102</v>
      </c>
      <c r="FI89" s="547" t="s">
        <v>102</v>
      </c>
      <c r="FJ89" s="547" t="s">
        <v>102</v>
      </c>
      <c r="FK89" s="547" t="s">
        <v>102</v>
      </c>
      <c r="FL89" s="547" t="s">
        <v>102</v>
      </c>
      <c r="FM89" s="547" t="s">
        <v>102</v>
      </c>
      <c r="FN89" s="547" t="s">
        <v>102</v>
      </c>
      <c r="FO89" s="547" t="s">
        <v>102</v>
      </c>
    </row>
    <row r="90" spans="1:171" x14ac:dyDescent="0.15">
      <c r="A90" s="548">
        <v>4261103</v>
      </c>
      <c r="B90" s="548">
        <v>1</v>
      </c>
      <c r="C90" s="548" t="s">
        <v>19700</v>
      </c>
      <c r="D90" s="548" t="s">
        <v>19701</v>
      </c>
      <c r="E90" s="548" t="s">
        <v>19702</v>
      </c>
      <c r="F90" s="548" t="s">
        <v>19703</v>
      </c>
      <c r="G90" s="548" t="s">
        <v>19704</v>
      </c>
      <c r="H90" s="548" t="s">
        <v>19705</v>
      </c>
      <c r="I90" s="548" t="s">
        <v>19706</v>
      </c>
      <c r="J90" s="548" t="s">
        <v>19707</v>
      </c>
      <c r="K90" s="548" t="s">
        <v>19708</v>
      </c>
      <c r="L90" s="548" t="s">
        <v>19709</v>
      </c>
      <c r="M90" s="548" t="s">
        <v>19710</v>
      </c>
      <c r="N90" s="548" t="s">
        <v>19711</v>
      </c>
      <c r="O90" s="548" t="s">
        <v>19712</v>
      </c>
      <c r="P90" s="548" t="s">
        <v>19713</v>
      </c>
      <c r="Q90" s="548" t="s">
        <v>19714</v>
      </c>
      <c r="R90" s="548" t="s">
        <v>19715</v>
      </c>
      <c r="S90" s="548" t="s">
        <v>19716</v>
      </c>
      <c r="T90" s="548" t="s">
        <v>19717</v>
      </c>
      <c r="U90" s="548" t="s">
        <v>19718</v>
      </c>
      <c r="V90" s="548" t="s">
        <v>19719</v>
      </c>
      <c r="W90" s="548" t="s">
        <v>19720</v>
      </c>
      <c r="X90" s="548" t="s">
        <v>19721</v>
      </c>
      <c r="Y90" s="548" t="s">
        <v>19722</v>
      </c>
      <c r="Z90" s="548" t="s">
        <v>19723</v>
      </c>
      <c r="AA90" s="548" t="s">
        <v>19724</v>
      </c>
      <c r="AB90" s="548" t="s">
        <v>19725</v>
      </c>
      <c r="AC90" s="548" t="s">
        <v>19726</v>
      </c>
      <c r="AD90" s="548" t="s">
        <v>19727</v>
      </c>
      <c r="AE90" s="548" t="s">
        <v>19728</v>
      </c>
      <c r="AF90" s="548" t="s">
        <v>19729</v>
      </c>
      <c r="AG90" s="548" t="s">
        <v>19730</v>
      </c>
      <c r="AH90" s="548" t="s">
        <v>19731</v>
      </c>
      <c r="AI90" s="548" t="s">
        <v>19732</v>
      </c>
      <c r="AJ90" s="548" t="s">
        <v>19733</v>
      </c>
      <c r="AK90" s="548" t="s">
        <v>19734</v>
      </c>
      <c r="AL90" s="548" t="s">
        <v>19735</v>
      </c>
      <c r="AM90" s="548" t="s">
        <v>19736</v>
      </c>
      <c r="AN90" s="548" t="s">
        <v>19737</v>
      </c>
      <c r="AO90" s="548" t="s">
        <v>19738</v>
      </c>
      <c r="AP90" s="548" t="s">
        <v>19739</v>
      </c>
      <c r="AQ90" s="548" t="s">
        <v>19740</v>
      </c>
      <c r="AR90" s="548" t="s">
        <v>19741</v>
      </c>
      <c r="AS90" s="548" t="s">
        <v>19742</v>
      </c>
      <c r="AT90" s="548" t="s">
        <v>19743</v>
      </c>
      <c r="AU90" s="548" t="s">
        <v>19744</v>
      </c>
      <c r="AV90" s="548" t="s">
        <v>19745</v>
      </c>
      <c r="AW90" s="548" t="s">
        <v>19746</v>
      </c>
      <c r="AX90" s="548" t="s">
        <v>19747</v>
      </c>
      <c r="AY90" s="548" t="s">
        <v>19748</v>
      </c>
      <c r="AZ90" s="548" t="s">
        <v>19749</v>
      </c>
      <c r="BA90" s="548" t="s">
        <v>19750</v>
      </c>
      <c r="BB90" s="548" t="s">
        <v>19751</v>
      </c>
      <c r="BC90" s="548" t="s">
        <v>19752</v>
      </c>
      <c r="BD90" s="548" t="s">
        <v>19753</v>
      </c>
      <c r="BE90" s="548" t="s">
        <v>19754</v>
      </c>
      <c r="BF90" s="548" t="s">
        <v>19755</v>
      </c>
      <c r="BG90" s="548" t="s">
        <v>19756</v>
      </c>
      <c r="BH90" s="548" t="s">
        <v>19757</v>
      </c>
      <c r="BI90" s="548" t="s">
        <v>19758</v>
      </c>
      <c r="BJ90" s="548" t="s">
        <v>19759</v>
      </c>
      <c r="BK90" s="548" t="s">
        <v>19760</v>
      </c>
      <c r="BL90" s="548" t="s">
        <v>19761</v>
      </c>
      <c r="BM90" s="548" t="s">
        <v>19762</v>
      </c>
      <c r="BN90" s="548" t="s">
        <v>19763</v>
      </c>
      <c r="BO90" s="548" t="s">
        <v>19764</v>
      </c>
      <c r="BP90" s="548" t="s">
        <v>19765</v>
      </c>
      <c r="BQ90" s="548" t="s">
        <v>19766</v>
      </c>
      <c r="BR90" s="548" t="s">
        <v>19767</v>
      </c>
      <c r="BS90" s="548" t="s">
        <v>19768</v>
      </c>
      <c r="BT90" s="548" t="s">
        <v>19769</v>
      </c>
      <c r="BU90" s="548" t="s">
        <v>19770</v>
      </c>
      <c r="BV90" s="548" t="s">
        <v>19771</v>
      </c>
      <c r="BW90" s="548" t="s">
        <v>19772</v>
      </c>
      <c r="BX90" s="548" t="s">
        <v>19773</v>
      </c>
      <c r="BY90" s="548" t="s">
        <v>19774</v>
      </c>
      <c r="BZ90" s="548" t="s">
        <v>19775</v>
      </c>
      <c r="CA90" s="548" t="s">
        <v>19776</v>
      </c>
      <c r="CB90" s="548" t="s">
        <v>19777</v>
      </c>
      <c r="CC90" s="548" t="s">
        <v>19778</v>
      </c>
      <c r="CD90" s="548" t="s">
        <v>19779</v>
      </c>
      <c r="CE90" s="548" t="s">
        <v>19780</v>
      </c>
      <c r="CF90" s="548" t="s">
        <v>19781</v>
      </c>
      <c r="CG90" s="548" t="s">
        <v>19782</v>
      </c>
      <c r="CH90" s="548" t="s">
        <v>19783</v>
      </c>
      <c r="CI90" s="548" t="s">
        <v>19784</v>
      </c>
      <c r="CJ90" s="548" t="s">
        <v>19785</v>
      </c>
      <c r="CK90" s="548" t="s">
        <v>19786</v>
      </c>
      <c r="CL90" s="548" t="s">
        <v>19787</v>
      </c>
      <c r="CM90" s="548" t="s">
        <v>19788</v>
      </c>
      <c r="CN90" s="548" t="s">
        <v>19789</v>
      </c>
      <c r="CO90" s="548" t="s">
        <v>19790</v>
      </c>
      <c r="CP90" s="548" t="s">
        <v>19791</v>
      </c>
      <c r="CQ90" s="548" t="s">
        <v>19792</v>
      </c>
      <c r="CR90" s="548" t="s">
        <v>19793</v>
      </c>
      <c r="CS90" s="548" t="s">
        <v>19794</v>
      </c>
      <c r="CT90" s="548" t="s">
        <v>19795</v>
      </c>
      <c r="CU90" s="548" t="s">
        <v>19796</v>
      </c>
      <c r="CV90" s="548" t="s">
        <v>19797</v>
      </c>
      <c r="CW90" s="548" t="s">
        <v>19798</v>
      </c>
      <c r="CX90" s="548" t="s">
        <v>19799</v>
      </c>
      <c r="CY90" s="548" t="s">
        <v>19800</v>
      </c>
      <c r="CZ90" s="548" t="s">
        <v>19801</v>
      </c>
      <c r="DA90" s="548" t="s">
        <v>19802</v>
      </c>
      <c r="DB90" s="548" t="s">
        <v>19803</v>
      </c>
      <c r="DC90" s="548" t="s">
        <v>19804</v>
      </c>
      <c r="DD90" s="548" t="s">
        <v>19805</v>
      </c>
      <c r="DE90" s="548" t="s">
        <v>19806</v>
      </c>
      <c r="DF90" s="548" t="s">
        <v>19807</v>
      </c>
      <c r="DG90" s="548" t="s">
        <v>19808</v>
      </c>
      <c r="DH90" s="548" t="s">
        <v>19809</v>
      </c>
      <c r="DI90" s="548" t="s">
        <v>19810</v>
      </c>
      <c r="DJ90" s="548" t="s">
        <v>19811</v>
      </c>
      <c r="DK90" s="548" t="s">
        <v>19812</v>
      </c>
      <c r="DL90" s="548" t="s">
        <v>19813</v>
      </c>
      <c r="DM90" s="548" t="s">
        <v>19814</v>
      </c>
      <c r="DN90" s="548" t="s">
        <v>19815</v>
      </c>
      <c r="DO90" s="548" t="s">
        <v>19816</v>
      </c>
      <c r="DP90" s="548" t="s">
        <v>19817</v>
      </c>
      <c r="DQ90" s="548" t="s">
        <v>19818</v>
      </c>
      <c r="DR90" s="548" t="s">
        <v>19819</v>
      </c>
      <c r="DS90" s="548" t="s">
        <v>19820</v>
      </c>
      <c r="DT90" s="548" t="s">
        <v>19821</v>
      </c>
      <c r="DU90" s="548" t="s">
        <v>19822</v>
      </c>
      <c r="DV90" s="548" t="s">
        <v>19823</v>
      </c>
      <c r="DW90" s="548" t="s">
        <v>19824</v>
      </c>
      <c r="DX90" s="548" t="s">
        <v>19825</v>
      </c>
      <c r="DY90" s="548" t="s">
        <v>19826</v>
      </c>
      <c r="DZ90" s="548" t="s">
        <v>19827</v>
      </c>
      <c r="EA90" s="548" t="s">
        <v>19828</v>
      </c>
      <c r="EB90" s="548" t="s">
        <v>19829</v>
      </c>
      <c r="EC90" s="548" t="s">
        <v>19830</v>
      </c>
      <c r="ED90" s="548" t="s">
        <v>19831</v>
      </c>
      <c r="EE90" s="548" t="s">
        <v>19832</v>
      </c>
      <c r="EF90" s="548" t="s">
        <v>19833</v>
      </c>
      <c r="EG90" s="548" t="s">
        <v>19834</v>
      </c>
      <c r="EH90" s="548" t="s">
        <v>19835</v>
      </c>
      <c r="EI90" s="548" t="s">
        <v>19836</v>
      </c>
      <c r="EJ90" s="548" t="s">
        <v>19837</v>
      </c>
      <c r="EK90" s="548" t="s">
        <v>19838</v>
      </c>
      <c r="EL90" s="548" t="s">
        <v>19839</v>
      </c>
      <c r="EM90" s="548" t="s">
        <v>19840</v>
      </c>
      <c r="EN90" s="548" t="s">
        <v>19841</v>
      </c>
      <c r="EO90" s="548" t="s">
        <v>19842</v>
      </c>
      <c r="EP90" s="548" t="s">
        <v>19843</v>
      </c>
      <c r="EQ90" s="548" t="s">
        <v>19844</v>
      </c>
      <c r="ER90" s="548" t="s">
        <v>19845</v>
      </c>
      <c r="ES90" s="548" t="s">
        <v>19846</v>
      </c>
      <c r="ET90" s="548" t="s">
        <v>19847</v>
      </c>
      <c r="EU90" s="548" t="s">
        <v>19848</v>
      </c>
      <c r="EV90" s="548" t="s">
        <v>19849</v>
      </c>
      <c r="EW90" s="548" t="s">
        <v>19850</v>
      </c>
      <c r="EX90" s="548" t="s">
        <v>19851</v>
      </c>
      <c r="EY90" s="548" t="s">
        <v>19852</v>
      </c>
      <c r="EZ90" s="548" t="s">
        <v>19853</v>
      </c>
      <c r="FA90" s="548" t="s">
        <v>19854</v>
      </c>
      <c r="FB90" s="548" t="s">
        <v>19855</v>
      </c>
      <c r="FC90" s="548" t="s">
        <v>19856</v>
      </c>
      <c r="FD90" s="548" t="s">
        <v>19857</v>
      </c>
      <c r="FE90" s="548" t="s">
        <v>19858</v>
      </c>
      <c r="FF90" s="548" t="s">
        <v>19859</v>
      </c>
      <c r="FG90" s="548" t="s">
        <v>19860</v>
      </c>
      <c r="FH90" s="548" t="s">
        <v>19861</v>
      </c>
      <c r="FI90" s="548" t="s">
        <v>19862</v>
      </c>
      <c r="FJ90" s="548" t="s">
        <v>19863</v>
      </c>
      <c r="FK90" s="548" t="s">
        <v>19864</v>
      </c>
      <c r="FL90" s="548" t="s">
        <v>19865</v>
      </c>
      <c r="FM90" s="548" t="s">
        <v>19866</v>
      </c>
      <c r="FN90" s="548" t="s">
        <v>19867</v>
      </c>
      <c r="FO90" s="548" t="s">
        <v>19868</v>
      </c>
    </row>
    <row r="91" spans="1:171" x14ac:dyDescent="0.15">
      <c r="A91" s="547">
        <v>4277666</v>
      </c>
      <c r="B91" s="547">
        <v>1</v>
      </c>
      <c r="C91" s="547" t="s">
        <v>3623</v>
      </c>
      <c r="D91" s="547" t="s">
        <v>19869</v>
      </c>
      <c r="E91" s="547" t="s">
        <v>19870</v>
      </c>
      <c r="F91" s="547" t="s">
        <v>19871</v>
      </c>
      <c r="G91" s="547" t="s">
        <v>19872</v>
      </c>
      <c r="H91" s="547" t="s">
        <v>19873</v>
      </c>
      <c r="I91" s="547" t="s">
        <v>19874</v>
      </c>
      <c r="J91" s="547" t="s">
        <v>19874</v>
      </c>
      <c r="K91" s="547" t="s">
        <v>19875</v>
      </c>
      <c r="L91" s="547" t="s">
        <v>19876</v>
      </c>
      <c r="M91" s="547" t="s">
        <v>19876</v>
      </c>
      <c r="N91" s="547" t="s">
        <v>19877</v>
      </c>
      <c r="O91" s="547" t="s">
        <v>19878</v>
      </c>
      <c r="P91" s="547" t="s">
        <v>19878</v>
      </c>
      <c r="Q91" s="547" t="s">
        <v>19879</v>
      </c>
      <c r="R91" s="547" t="s">
        <v>19880</v>
      </c>
      <c r="S91" s="547" t="s">
        <v>19880</v>
      </c>
      <c r="T91" s="547" t="s">
        <v>102</v>
      </c>
      <c r="U91" s="547" t="s">
        <v>102</v>
      </c>
      <c r="V91" s="547" t="s">
        <v>102</v>
      </c>
      <c r="W91" s="547" t="s">
        <v>102</v>
      </c>
      <c r="X91" s="547" t="s">
        <v>102</v>
      </c>
      <c r="Y91" s="547" t="s">
        <v>102</v>
      </c>
      <c r="Z91" s="547" t="s">
        <v>102</v>
      </c>
      <c r="AA91" s="547" t="s">
        <v>102</v>
      </c>
      <c r="AB91" s="547" t="s">
        <v>102</v>
      </c>
      <c r="AC91" s="547" t="s">
        <v>102</v>
      </c>
      <c r="AD91" s="547" t="s">
        <v>102</v>
      </c>
      <c r="AE91" s="547" t="s">
        <v>102</v>
      </c>
      <c r="AF91" s="547" t="s">
        <v>102</v>
      </c>
      <c r="AG91" s="547" t="s">
        <v>102</v>
      </c>
      <c r="AH91" s="547" t="s">
        <v>102</v>
      </c>
      <c r="AI91" s="547" t="s">
        <v>102</v>
      </c>
      <c r="AJ91" s="547" t="s">
        <v>102</v>
      </c>
      <c r="AK91" s="547" t="s">
        <v>102</v>
      </c>
      <c r="AL91" s="547" t="s">
        <v>102</v>
      </c>
      <c r="AM91" s="547" t="s">
        <v>102</v>
      </c>
      <c r="AN91" s="547" t="s">
        <v>102</v>
      </c>
      <c r="AO91" s="547" t="s">
        <v>102</v>
      </c>
      <c r="AP91" s="547" t="s">
        <v>102</v>
      </c>
      <c r="AQ91" s="547" t="s">
        <v>102</v>
      </c>
      <c r="AR91" s="547" t="s">
        <v>102</v>
      </c>
      <c r="AS91" s="547" t="s">
        <v>102</v>
      </c>
      <c r="AT91" s="547" t="s">
        <v>102</v>
      </c>
      <c r="AU91" s="547" t="s">
        <v>102</v>
      </c>
      <c r="AV91" s="547" t="s">
        <v>102</v>
      </c>
      <c r="AW91" s="547" t="s">
        <v>102</v>
      </c>
      <c r="AX91" s="547" t="s">
        <v>102</v>
      </c>
      <c r="AY91" s="547" t="s">
        <v>102</v>
      </c>
      <c r="AZ91" s="547" t="s">
        <v>102</v>
      </c>
      <c r="BA91" s="547" t="s">
        <v>102</v>
      </c>
      <c r="BB91" s="547" t="s">
        <v>102</v>
      </c>
      <c r="BC91" s="547" t="s">
        <v>102</v>
      </c>
      <c r="BD91" s="547" t="s">
        <v>102</v>
      </c>
      <c r="BE91" s="547" t="s">
        <v>102</v>
      </c>
      <c r="BF91" s="547" t="s">
        <v>102</v>
      </c>
      <c r="BG91" s="547" t="s">
        <v>102</v>
      </c>
      <c r="BH91" s="547" t="s">
        <v>102</v>
      </c>
      <c r="BI91" s="547" t="s">
        <v>102</v>
      </c>
      <c r="BJ91" s="547" t="s">
        <v>102</v>
      </c>
      <c r="BK91" s="547" t="s">
        <v>102</v>
      </c>
      <c r="BL91" s="547" t="s">
        <v>102</v>
      </c>
      <c r="BM91" s="547" t="s">
        <v>102</v>
      </c>
      <c r="BN91" s="547" t="s">
        <v>102</v>
      </c>
      <c r="BO91" s="547" t="s">
        <v>102</v>
      </c>
      <c r="BP91" s="547" t="s">
        <v>102</v>
      </c>
      <c r="BQ91" s="547" t="s">
        <v>102</v>
      </c>
      <c r="BR91" s="547" t="s">
        <v>102</v>
      </c>
      <c r="BS91" s="547" t="s">
        <v>102</v>
      </c>
      <c r="BT91" s="547" t="s">
        <v>102</v>
      </c>
      <c r="BU91" s="547" t="s">
        <v>102</v>
      </c>
      <c r="BV91" s="547" t="s">
        <v>102</v>
      </c>
      <c r="BW91" s="547" t="s">
        <v>102</v>
      </c>
      <c r="BX91" s="547" t="s">
        <v>102</v>
      </c>
      <c r="BY91" s="547" t="s">
        <v>102</v>
      </c>
      <c r="BZ91" s="547" t="s">
        <v>102</v>
      </c>
      <c r="CA91" s="547" t="s">
        <v>102</v>
      </c>
      <c r="CB91" s="547" t="s">
        <v>102</v>
      </c>
      <c r="CC91" s="547" t="s">
        <v>102</v>
      </c>
      <c r="CD91" s="547" t="s">
        <v>102</v>
      </c>
      <c r="CE91" s="547" t="s">
        <v>102</v>
      </c>
      <c r="CF91" s="547" t="s">
        <v>102</v>
      </c>
      <c r="CG91" s="547" t="s">
        <v>102</v>
      </c>
      <c r="CH91" s="547" t="s">
        <v>102</v>
      </c>
      <c r="CI91" s="547" t="s">
        <v>102</v>
      </c>
      <c r="CJ91" s="547" t="s">
        <v>102</v>
      </c>
      <c r="CK91" s="547" t="s">
        <v>102</v>
      </c>
      <c r="CL91" s="547" t="s">
        <v>102</v>
      </c>
      <c r="CM91" s="547" t="s">
        <v>102</v>
      </c>
      <c r="CN91" s="547" t="s">
        <v>102</v>
      </c>
      <c r="CO91" s="547" t="s">
        <v>102</v>
      </c>
      <c r="CP91" s="547" t="s">
        <v>102</v>
      </c>
      <c r="CQ91" s="547" t="s">
        <v>102</v>
      </c>
      <c r="CR91" s="547" t="s">
        <v>102</v>
      </c>
      <c r="CS91" s="547" t="s">
        <v>102</v>
      </c>
      <c r="CT91" s="547" t="s">
        <v>102</v>
      </c>
      <c r="CU91" s="547" t="s">
        <v>102</v>
      </c>
      <c r="CV91" s="547" t="s">
        <v>102</v>
      </c>
      <c r="CW91" s="547" t="s">
        <v>102</v>
      </c>
      <c r="CX91" s="547" t="s">
        <v>102</v>
      </c>
      <c r="CY91" s="547" t="s">
        <v>102</v>
      </c>
      <c r="CZ91" s="547" t="s">
        <v>102</v>
      </c>
      <c r="DA91" s="547" t="s">
        <v>102</v>
      </c>
      <c r="DB91" s="547" t="s">
        <v>102</v>
      </c>
      <c r="DC91" s="547" t="s">
        <v>102</v>
      </c>
      <c r="DD91" s="547" t="s">
        <v>102</v>
      </c>
      <c r="DE91" s="547" t="s">
        <v>102</v>
      </c>
      <c r="DF91" s="547" t="s">
        <v>102</v>
      </c>
      <c r="DG91" s="547" t="s">
        <v>102</v>
      </c>
      <c r="DH91" s="547" t="s">
        <v>102</v>
      </c>
      <c r="DI91" s="547" t="s">
        <v>102</v>
      </c>
      <c r="DJ91" s="547" t="s">
        <v>102</v>
      </c>
      <c r="DK91" s="547" t="s">
        <v>102</v>
      </c>
      <c r="DL91" s="547" t="s">
        <v>102</v>
      </c>
      <c r="DM91" s="547" t="s">
        <v>102</v>
      </c>
      <c r="DN91" s="547" t="s">
        <v>102</v>
      </c>
      <c r="DO91" s="547" t="s">
        <v>102</v>
      </c>
      <c r="DP91" s="547" t="s">
        <v>102</v>
      </c>
      <c r="DQ91" s="547" t="s">
        <v>102</v>
      </c>
      <c r="DR91" s="547" t="s">
        <v>102</v>
      </c>
      <c r="DS91" s="547" t="s">
        <v>102</v>
      </c>
      <c r="DT91" s="547" t="s">
        <v>102</v>
      </c>
      <c r="DU91" s="547" t="s">
        <v>102</v>
      </c>
      <c r="DV91" s="547" t="s">
        <v>102</v>
      </c>
      <c r="DW91" s="547" t="s">
        <v>102</v>
      </c>
      <c r="DX91" s="547" t="s">
        <v>102</v>
      </c>
      <c r="DY91" s="547" t="s">
        <v>102</v>
      </c>
      <c r="DZ91" s="547" t="s">
        <v>102</v>
      </c>
      <c r="EA91" s="547" t="s">
        <v>102</v>
      </c>
      <c r="EB91" s="547" t="s">
        <v>102</v>
      </c>
      <c r="EC91" s="547" t="s">
        <v>102</v>
      </c>
      <c r="ED91" s="547" t="s">
        <v>102</v>
      </c>
      <c r="EE91" s="547" t="s">
        <v>102</v>
      </c>
      <c r="EF91" s="547" t="s">
        <v>102</v>
      </c>
      <c r="EG91" s="547" t="s">
        <v>102</v>
      </c>
      <c r="EH91" s="547" t="s">
        <v>102</v>
      </c>
      <c r="EI91" s="547" t="s">
        <v>102</v>
      </c>
      <c r="EJ91" s="547" t="s">
        <v>102</v>
      </c>
      <c r="EK91" s="547" t="s">
        <v>102</v>
      </c>
      <c r="EL91" s="547" t="s">
        <v>102</v>
      </c>
      <c r="EM91" s="547" t="s">
        <v>102</v>
      </c>
      <c r="EN91" s="547" t="s">
        <v>102</v>
      </c>
      <c r="EO91" s="547" t="s">
        <v>102</v>
      </c>
      <c r="EP91" s="547" t="s">
        <v>102</v>
      </c>
      <c r="EQ91" s="547" t="s">
        <v>102</v>
      </c>
      <c r="ER91" s="547" t="s">
        <v>102</v>
      </c>
      <c r="ES91" s="547" t="s">
        <v>102</v>
      </c>
      <c r="ET91" s="547" t="s">
        <v>102</v>
      </c>
      <c r="EU91" s="547" t="s">
        <v>102</v>
      </c>
      <c r="EV91" s="547" t="s">
        <v>102</v>
      </c>
      <c r="EW91" s="547" t="s">
        <v>102</v>
      </c>
      <c r="EX91" s="547" t="s">
        <v>102</v>
      </c>
      <c r="EY91" s="547" t="s">
        <v>102</v>
      </c>
      <c r="EZ91" s="547" t="s">
        <v>102</v>
      </c>
      <c r="FA91" s="547" t="s">
        <v>102</v>
      </c>
      <c r="FB91" s="547" t="s">
        <v>102</v>
      </c>
      <c r="FC91" s="547" t="s">
        <v>102</v>
      </c>
      <c r="FD91" s="547" t="s">
        <v>102</v>
      </c>
      <c r="FE91" s="547" t="s">
        <v>102</v>
      </c>
      <c r="FF91" s="547" t="s">
        <v>102</v>
      </c>
      <c r="FG91" s="547" t="s">
        <v>102</v>
      </c>
      <c r="FH91" s="547" t="s">
        <v>102</v>
      </c>
      <c r="FI91" s="547" t="s">
        <v>102</v>
      </c>
      <c r="FJ91" s="547" t="s">
        <v>102</v>
      </c>
      <c r="FK91" s="547" t="s">
        <v>102</v>
      </c>
      <c r="FL91" s="547" t="s">
        <v>102</v>
      </c>
      <c r="FM91" s="547" t="s">
        <v>102</v>
      </c>
      <c r="FN91" s="547" t="s">
        <v>102</v>
      </c>
      <c r="FO91" s="547" t="s">
        <v>102</v>
      </c>
    </row>
    <row r="92" spans="1:171" x14ac:dyDescent="0.15">
      <c r="A92" s="547">
        <v>4236616</v>
      </c>
      <c r="B92" s="547">
        <v>1</v>
      </c>
      <c r="C92" s="547" t="s">
        <v>19881</v>
      </c>
      <c r="D92" s="547" t="s">
        <v>19882</v>
      </c>
      <c r="E92" s="547" t="s">
        <v>19883</v>
      </c>
      <c r="F92" s="547" t="s">
        <v>3697</v>
      </c>
      <c r="G92" s="547" t="s">
        <v>19884</v>
      </c>
      <c r="H92" s="547" t="s">
        <v>102</v>
      </c>
      <c r="I92" s="547" t="s">
        <v>102</v>
      </c>
      <c r="J92" s="547" t="s">
        <v>102</v>
      </c>
      <c r="K92" s="547" t="s">
        <v>102</v>
      </c>
      <c r="L92" s="547" t="s">
        <v>102</v>
      </c>
      <c r="M92" s="547" t="s">
        <v>102</v>
      </c>
      <c r="N92" s="547" t="s">
        <v>102</v>
      </c>
      <c r="O92" s="547" t="s">
        <v>102</v>
      </c>
      <c r="P92" s="547" t="s">
        <v>102</v>
      </c>
      <c r="Q92" s="547" t="s">
        <v>102</v>
      </c>
      <c r="R92" s="547" t="s">
        <v>102</v>
      </c>
      <c r="S92" s="547" t="s">
        <v>102</v>
      </c>
      <c r="T92" s="547" t="s">
        <v>102</v>
      </c>
      <c r="U92" s="547" t="s">
        <v>102</v>
      </c>
      <c r="V92" s="547" t="s">
        <v>102</v>
      </c>
      <c r="W92" s="547" t="s">
        <v>102</v>
      </c>
      <c r="X92" s="547" t="s">
        <v>102</v>
      </c>
      <c r="Y92" s="547" t="s">
        <v>102</v>
      </c>
      <c r="Z92" s="547" t="s">
        <v>102</v>
      </c>
      <c r="AA92" s="547" t="s">
        <v>102</v>
      </c>
      <c r="AB92" s="547" t="s">
        <v>102</v>
      </c>
      <c r="AC92" s="547" t="s">
        <v>102</v>
      </c>
      <c r="AD92" s="547" t="s">
        <v>102</v>
      </c>
      <c r="AE92" s="547" t="s">
        <v>102</v>
      </c>
      <c r="AF92" s="547" t="s">
        <v>102</v>
      </c>
      <c r="AG92" s="547" t="s">
        <v>102</v>
      </c>
      <c r="AH92" s="547" t="s">
        <v>102</v>
      </c>
      <c r="AI92" s="547" t="s">
        <v>102</v>
      </c>
      <c r="AJ92" s="547" t="s">
        <v>102</v>
      </c>
      <c r="AK92" s="547" t="s">
        <v>102</v>
      </c>
      <c r="AL92" s="547" t="s">
        <v>102</v>
      </c>
      <c r="AM92" s="547" t="s">
        <v>102</v>
      </c>
      <c r="AN92" s="547" t="s">
        <v>102</v>
      </c>
      <c r="AO92" s="547" t="s">
        <v>102</v>
      </c>
      <c r="AP92" s="547" t="s">
        <v>102</v>
      </c>
      <c r="AQ92" s="547" t="s">
        <v>102</v>
      </c>
      <c r="AR92" s="547" t="s">
        <v>102</v>
      </c>
      <c r="AS92" s="547" t="s">
        <v>102</v>
      </c>
      <c r="AT92" s="547" t="s">
        <v>102</v>
      </c>
      <c r="AU92" s="547" t="s">
        <v>102</v>
      </c>
      <c r="AV92" s="547" t="s">
        <v>102</v>
      </c>
      <c r="AW92" s="547" t="s">
        <v>102</v>
      </c>
      <c r="AX92" s="547" t="s">
        <v>102</v>
      </c>
      <c r="AY92" s="547" t="s">
        <v>102</v>
      </c>
      <c r="AZ92" s="547" t="s">
        <v>102</v>
      </c>
      <c r="BA92" s="547" t="s">
        <v>102</v>
      </c>
      <c r="BB92" s="547" t="s">
        <v>102</v>
      </c>
      <c r="BC92" s="547" t="s">
        <v>102</v>
      </c>
      <c r="BD92" s="547" t="s">
        <v>102</v>
      </c>
      <c r="BE92" s="547" t="s">
        <v>102</v>
      </c>
      <c r="BF92" s="547" t="s">
        <v>102</v>
      </c>
      <c r="BG92" s="547" t="s">
        <v>102</v>
      </c>
      <c r="BH92" s="547" t="s">
        <v>102</v>
      </c>
      <c r="BI92" s="547" t="s">
        <v>102</v>
      </c>
      <c r="BJ92" s="547" t="s">
        <v>102</v>
      </c>
      <c r="BK92" s="547" t="s">
        <v>102</v>
      </c>
      <c r="BL92" s="547" t="s">
        <v>102</v>
      </c>
      <c r="BM92" s="547" t="s">
        <v>102</v>
      </c>
      <c r="BN92" s="547" t="s">
        <v>102</v>
      </c>
      <c r="BO92" s="547" t="s">
        <v>102</v>
      </c>
      <c r="BP92" s="547" t="s">
        <v>102</v>
      </c>
      <c r="BQ92" s="547" t="s">
        <v>102</v>
      </c>
      <c r="BR92" s="547" t="s">
        <v>102</v>
      </c>
      <c r="BS92" s="547" t="s">
        <v>102</v>
      </c>
      <c r="BT92" s="547" t="s">
        <v>102</v>
      </c>
      <c r="BU92" s="547" t="s">
        <v>102</v>
      </c>
      <c r="BV92" s="547" t="s">
        <v>102</v>
      </c>
      <c r="BW92" s="547" t="s">
        <v>102</v>
      </c>
      <c r="BX92" s="547" t="s">
        <v>102</v>
      </c>
      <c r="BY92" s="547" t="s">
        <v>102</v>
      </c>
      <c r="BZ92" s="547" t="s">
        <v>102</v>
      </c>
      <c r="CA92" s="547" t="s">
        <v>102</v>
      </c>
      <c r="CB92" s="547" t="s">
        <v>102</v>
      </c>
      <c r="CC92" s="547" t="s">
        <v>102</v>
      </c>
      <c r="CD92" s="547" t="s">
        <v>102</v>
      </c>
      <c r="CE92" s="547" t="s">
        <v>102</v>
      </c>
      <c r="CF92" s="547" t="s">
        <v>102</v>
      </c>
      <c r="CG92" s="547" t="s">
        <v>102</v>
      </c>
      <c r="CH92" s="547" t="s">
        <v>102</v>
      </c>
      <c r="CI92" s="547" t="s">
        <v>102</v>
      </c>
      <c r="CJ92" s="547" t="s">
        <v>102</v>
      </c>
      <c r="CK92" s="547" t="s">
        <v>102</v>
      </c>
      <c r="CL92" s="547" t="s">
        <v>102</v>
      </c>
      <c r="CM92" s="547" t="s">
        <v>102</v>
      </c>
      <c r="CN92" s="547" t="s">
        <v>102</v>
      </c>
      <c r="CO92" s="547" t="s">
        <v>102</v>
      </c>
      <c r="CP92" s="547" t="s">
        <v>102</v>
      </c>
      <c r="CQ92" s="547" t="s">
        <v>102</v>
      </c>
      <c r="CR92" s="547" t="s">
        <v>102</v>
      </c>
      <c r="CS92" s="547" t="s">
        <v>102</v>
      </c>
      <c r="CT92" s="547" t="s">
        <v>102</v>
      </c>
      <c r="CU92" s="547" t="s">
        <v>102</v>
      </c>
      <c r="CV92" s="547" t="s">
        <v>102</v>
      </c>
      <c r="CW92" s="547" t="s">
        <v>102</v>
      </c>
      <c r="CX92" s="547" t="s">
        <v>102</v>
      </c>
      <c r="CY92" s="547" t="s">
        <v>102</v>
      </c>
      <c r="CZ92" s="547" t="s">
        <v>102</v>
      </c>
      <c r="DA92" s="547" t="s">
        <v>102</v>
      </c>
      <c r="DB92" s="547" t="s">
        <v>102</v>
      </c>
      <c r="DC92" s="547" t="s">
        <v>102</v>
      </c>
      <c r="DD92" s="547" t="s">
        <v>102</v>
      </c>
      <c r="DE92" s="547" t="s">
        <v>102</v>
      </c>
      <c r="DF92" s="547" t="s">
        <v>102</v>
      </c>
      <c r="DG92" s="547" t="s">
        <v>102</v>
      </c>
      <c r="DH92" s="547" t="s">
        <v>102</v>
      </c>
      <c r="DI92" s="547" t="s">
        <v>102</v>
      </c>
      <c r="DJ92" s="547" t="s">
        <v>102</v>
      </c>
      <c r="DK92" s="547" t="s">
        <v>102</v>
      </c>
      <c r="DL92" s="547" t="s">
        <v>102</v>
      </c>
      <c r="DM92" s="547" t="s">
        <v>102</v>
      </c>
      <c r="DN92" s="547" t="s">
        <v>102</v>
      </c>
      <c r="DO92" s="547" t="s">
        <v>102</v>
      </c>
      <c r="DP92" s="547" t="s">
        <v>102</v>
      </c>
      <c r="DQ92" s="547" t="s">
        <v>102</v>
      </c>
      <c r="DR92" s="547" t="s">
        <v>102</v>
      </c>
      <c r="DS92" s="547" t="s">
        <v>102</v>
      </c>
      <c r="DT92" s="547" t="s">
        <v>102</v>
      </c>
      <c r="DU92" s="547" t="s">
        <v>102</v>
      </c>
      <c r="DV92" s="547" t="s">
        <v>102</v>
      </c>
      <c r="DW92" s="547" t="s">
        <v>102</v>
      </c>
      <c r="DX92" s="547" t="s">
        <v>102</v>
      </c>
      <c r="DY92" s="547" t="s">
        <v>102</v>
      </c>
      <c r="DZ92" s="547" t="s">
        <v>102</v>
      </c>
      <c r="EA92" s="547" t="s">
        <v>102</v>
      </c>
      <c r="EB92" s="547" t="s">
        <v>102</v>
      </c>
      <c r="EC92" s="547" t="s">
        <v>102</v>
      </c>
      <c r="ED92" s="547" t="s">
        <v>102</v>
      </c>
      <c r="EE92" s="547" t="s">
        <v>102</v>
      </c>
      <c r="EF92" s="547" t="s">
        <v>102</v>
      </c>
      <c r="EG92" s="547" t="s">
        <v>102</v>
      </c>
      <c r="EH92" s="547" t="s">
        <v>102</v>
      </c>
      <c r="EI92" s="547" t="s">
        <v>102</v>
      </c>
      <c r="EJ92" s="547" t="s">
        <v>102</v>
      </c>
      <c r="EK92" s="547" t="s">
        <v>102</v>
      </c>
      <c r="EL92" s="547" t="s">
        <v>102</v>
      </c>
      <c r="EM92" s="547" t="s">
        <v>102</v>
      </c>
      <c r="EN92" s="547" t="s">
        <v>102</v>
      </c>
      <c r="EO92" s="547" t="s">
        <v>102</v>
      </c>
      <c r="EP92" s="547" t="s">
        <v>102</v>
      </c>
      <c r="EQ92" s="547" t="s">
        <v>102</v>
      </c>
      <c r="ER92" s="547" t="s">
        <v>102</v>
      </c>
      <c r="ES92" s="547" t="s">
        <v>102</v>
      </c>
      <c r="ET92" s="547" t="s">
        <v>102</v>
      </c>
      <c r="EU92" s="547" t="s">
        <v>102</v>
      </c>
      <c r="EV92" s="547" t="s">
        <v>102</v>
      </c>
      <c r="EW92" s="547" t="s">
        <v>102</v>
      </c>
      <c r="EX92" s="547" t="s">
        <v>102</v>
      </c>
      <c r="EY92" s="547" t="s">
        <v>102</v>
      </c>
      <c r="EZ92" s="547" t="s">
        <v>102</v>
      </c>
      <c r="FA92" s="547" t="s">
        <v>102</v>
      </c>
      <c r="FB92" s="547" t="s">
        <v>102</v>
      </c>
      <c r="FC92" s="547" t="s">
        <v>102</v>
      </c>
      <c r="FD92" s="547" t="s">
        <v>102</v>
      </c>
      <c r="FE92" s="547" t="s">
        <v>102</v>
      </c>
      <c r="FF92" s="547" t="s">
        <v>102</v>
      </c>
      <c r="FG92" s="547" t="s">
        <v>102</v>
      </c>
      <c r="FH92" s="547" t="s">
        <v>102</v>
      </c>
      <c r="FI92" s="547" t="s">
        <v>102</v>
      </c>
      <c r="FJ92" s="547" t="s">
        <v>102</v>
      </c>
      <c r="FK92" s="547" t="s">
        <v>102</v>
      </c>
      <c r="FL92" s="547" t="s">
        <v>102</v>
      </c>
      <c r="FM92" s="547" t="s">
        <v>102</v>
      </c>
      <c r="FN92" s="547" t="s">
        <v>102</v>
      </c>
      <c r="FO92" s="547" t="s">
        <v>102</v>
      </c>
    </row>
    <row r="93" spans="1:171" x14ac:dyDescent="0.15">
      <c r="A93" s="547">
        <v>4217539</v>
      </c>
      <c r="B93" s="547">
        <v>1</v>
      </c>
      <c r="C93" s="547" t="s">
        <v>19885</v>
      </c>
      <c r="D93" s="547" t="s">
        <v>19886</v>
      </c>
      <c r="E93" s="547" t="s">
        <v>19887</v>
      </c>
      <c r="F93" s="547" t="s">
        <v>102</v>
      </c>
      <c r="G93" s="547" t="s">
        <v>102</v>
      </c>
      <c r="H93" s="547" t="s">
        <v>102</v>
      </c>
      <c r="I93" s="547" t="s">
        <v>102</v>
      </c>
      <c r="J93" s="547" t="s">
        <v>102</v>
      </c>
      <c r="K93" s="547" t="s">
        <v>102</v>
      </c>
      <c r="L93" s="547" t="s">
        <v>102</v>
      </c>
      <c r="M93" s="547" t="s">
        <v>102</v>
      </c>
      <c r="N93" s="547" t="s">
        <v>102</v>
      </c>
      <c r="O93" s="547" t="s">
        <v>102</v>
      </c>
      <c r="P93" s="547" t="s">
        <v>102</v>
      </c>
      <c r="Q93" s="547" t="s">
        <v>102</v>
      </c>
      <c r="R93" s="547" t="s">
        <v>102</v>
      </c>
      <c r="S93" s="547" t="s">
        <v>102</v>
      </c>
      <c r="T93" s="547" t="s">
        <v>102</v>
      </c>
      <c r="U93" s="547" t="s">
        <v>102</v>
      </c>
      <c r="V93" s="547" t="s">
        <v>102</v>
      </c>
      <c r="W93" s="547" t="s">
        <v>102</v>
      </c>
      <c r="X93" s="547" t="s">
        <v>102</v>
      </c>
      <c r="Y93" s="547" t="s">
        <v>102</v>
      </c>
      <c r="Z93" s="547" t="s">
        <v>102</v>
      </c>
      <c r="AA93" s="547" t="s">
        <v>102</v>
      </c>
      <c r="AB93" s="547" t="s">
        <v>102</v>
      </c>
      <c r="AC93" s="547" t="s">
        <v>102</v>
      </c>
      <c r="AD93" s="547" t="s">
        <v>102</v>
      </c>
      <c r="AE93" s="547" t="s">
        <v>102</v>
      </c>
      <c r="AF93" s="547" t="s">
        <v>102</v>
      </c>
      <c r="AG93" s="547" t="s">
        <v>102</v>
      </c>
      <c r="AH93" s="547" t="s">
        <v>102</v>
      </c>
      <c r="AI93" s="547" t="s">
        <v>102</v>
      </c>
      <c r="AJ93" s="547" t="s">
        <v>102</v>
      </c>
      <c r="AK93" s="547" t="s">
        <v>102</v>
      </c>
      <c r="AL93" s="547" t="s">
        <v>102</v>
      </c>
      <c r="AM93" s="547" t="s">
        <v>102</v>
      </c>
      <c r="AN93" s="547" t="s">
        <v>102</v>
      </c>
      <c r="AO93" s="547" t="s">
        <v>102</v>
      </c>
      <c r="AP93" s="547" t="s">
        <v>102</v>
      </c>
      <c r="AQ93" s="547" t="s">
        <v>102</v>
      </c>
      <c r="AR93" s="547" t="s">
        <v>102</v>
      </c>
      <c r="AS93" s="547" t="s">
        <v>102</v>
      </c>
      <c r="AT93" s="547" t="s">
        <v>102</v>
      </c>
      <c r="AU93" s="547" t="s">
        <v>102</v>
      </c>
      <c r="AV93" s="547" t="s">
        <v>102</v>
      </c>
      <c r="AW93" s="547" t="s">
        <v>102</v>
      </c>
      <c r="AX93" s="547" t="s">
        <v>102</v>
      </c>
      <c r="AY93" s="547" t="s">
        <v>102</v>
      </c>
      <c r="AZ93" s="547" t="s">
        <v>102</v>
      </c>
      <c r="BA93" s="547" t="s">
        <v>102</v>
      </c>
      <c r="BB93" s="547" t="s">
        <v>102</v>
      </c>
      <c r="BC93" s="547" t="s">
        <v>102</v>
      </c>
      <c r="BD93" s="547" t="s">
        <v>102</v>
      </c>
      <c r="BE93" s="547" t="s">
        <v>102</v>
      </c>
      <c r="BF93" s="547" t="s">
        <v>102</v>
      </c>
      <c r="BG93" s="547" t="s">
        <v>102</v>
      </c>
      <c r="BH93" s="547" t="s">
        <v>102</v>
      </c>
      <c r="BI93" s="547" t="s">
        <v>102</v>
      </c>
      <c r="BJ93" s="547" t="s">
        <v>102</v>
      </c>
      <c r="BK93" s="547" t="s">
        <v>102</v>
      </c>
      <c r="BL93" s="547" t="s">
        <v>102</v>
      </c>
      <c r="BM93" s="547" t="s">
        <v>102</v>
      </c>
      <c r="BN93" s="547" t="s">
        <v>102</v>
      </c>
      <c r="BO93" s="547" t="s">
        <v>102</v>
      </c>
      <c r="BP93" s="547" t="s">
        <v>102</v>
      </c>
      <c r="BQ93" s="547" t="s">
        <v>102</v>
      </c>
      <c r="BR93" s="547" t="s">
        <v>102</v>
      </c>
      <c r="BS93" s="547" t="s">
        <v>102</v>
      </c>
      <c r="BT93" s="547" t="s">
        <v>102</v>
      </c>
      <c r="BU93" s="547" t="s">
        <v>102</v>
      </c>
      <c r="BV93" s="547" t="s">
        <v>102</v>
      </c>
      <c r="BW93" s="547" t="s">
        <v>102</v>
      </c>
      <c r="BX93" s="547" t="s">
        <v>102</v>
      </c>
      <c r="BY93" s="547" t="s">
        <v>102</v>
      </c>
      <c r="BZ93" s="547" t="s">
        <v>102</v>
      </c>
      <c r="CA93" s="547" t="s">
        <v>102</v>
      </c>
      <c r="CB93" s="547" t="s">
        <v>102</v>
      </c>
      <c r="CC93" s="547" t="s">
        <v>102</v>
      </c>
      <c r="CD93" s="547" t="s">
        <v>102</v>
      </c>
      <c r="CE93" s="547" t="s">
        <v>102</v>
      </c>
      <c r="CF93" s="547" t="s">
        <v>102</v>
      </c>
      <c r="CG93" s="547" t="s">
        <v>102</v>
      </c>
      <c r="CH93" s="547" t="s">
        <v>102</v>
      </c>
      <c r="CI93" s="547" t="s">
        <v>102</v>
      </c>
      <c r="CJ93" s="547" t="s">
        <v>102</v>
      </c>
      <c r="CK93" s="547" t="s">
        <v>102</v>
      </c>
      <c r="CL93" s="547" t="s">
        <v>102</v>
      </c>
      <c r="CM93" s="547" t="s">
        <v>102</v>
      </c>
      <c r="CN93" s="547" t="s">
        <v>102</v>
      </c>
      <c r="CO93" s="547" t="s">
        <v>102</v>
      </c>
      <c r="CP93" s="547" t="s">
        <v>102</v>
      </c>
      <c r="CQ93" s="547" t="s">
        <v>102</v>
      </c>
      <c r="CR93" s="547" t="s">
        <v>102</v>
      </c>
      <c r="CS93" s="547" t="s">
        <v>102</v>
      </c>
      <c r="CT93" s="547" t="s">
        <v>102</v>
      </c>
      <c r="CU93" s="547" t="s">
        <v>102</v>
      </c>
      <c r="CV93" s="547" t="s">
        <v>102</v>
      </c>
      <c r="CW93" s="547" t="s">
        <v>102</v>
      </c>
      <c r="CX93" s="547" t="s">
        <v>102</v>
      </c>
      <c r="CY93" s="547" t="s">
        <v>102</v>
      </c>
      <c r="CZ93" s="547" t="s">
        <v>102</v>
      </c>
      <c r="DA93" s="547" t="s">
        <v>102</v>
      </c>
      <c r="DB93" s="547" t="s">
        <v>102</v>
      </c>
      <c r="DC93" s="547" t="s">
        <v>102</v>
      </c>
      <c r="DD93" s="547" t="s">
        <v>102</v>
      </c>
      <c r="DE93" s="547" t="s">
        <v>102</v>
      </c>
      <c r="DF93" s="547" t="s">
        <v>102</v>
      </c>
      <c r="DG93" s="547" t="s">
        <v>102</v>
      </c>
      <c r="DH93" s="547" t="s">
        <v>102</v>
      </c>
      <c r="DI93" s="547" t="s">
        <v>102</v>
      </c>
      <c r="DJ93" s="547" t="s">
        <v>102</v>
      </c>
      <c r="DK93" s="547" t="s">
        <v>102</v>
      </c>
      <c r="DL93" s="547" t="s">
        <v>102</v>
      </c>
      <c r="DM93" s="547" t="s">
        <v>102</v>
      </c>
      <c r="DN93" s="547" t="s">
        <v>102</v>
      </c>
      <c r="DO93" s="547" t="s">
        <v>102</v>
      </c>
      <c r="DP93" s="547" t="s">
        <v>102</v>
      </c>
      <c r="DQ93" s="547" t="s">
        <v>102</v>
      </c>
      <c r="DR93" s="547" t="s">
        <v>102</v>
      </c>
      <c r="DS93" s="547" t="s">
        <v>102</v>
      </c>
      <c r="DT93" s="547" t="s">
        <v>102</v>
      </c>
      <c r="DU93" s="547" t="s">
        <v>102</v>
      </c>
      <c r="DV93" s="547" t="s">
        <v>102</v>
      </c>
      <c r="DW93" s="547" t="s">
        <v>102</v>
      </c>
      <c r="DX93" s="547" t="s">
        <v>102</v>
      </c>
      <c r="DY93" s="547" t="s">
        <v>102</v>
      </c>
      <c r="DZ93" s="547" t="s">
        <v>102</v>
      </c>
      <c r="EA93" s="547" t="s">
        <v>102</v>
      </c>
      <c r="EB93" s="547" t="s">
        <v>102</v>
      </c>
      <c r="EC93" s="547" t="s">
        <v>102</v>
      </c>
      <c r="ED93" s="547" t="s">
        <v>102</v>
      </c>
      <c r="EE93" s="547" t="s">
        <v>102</v>
      </c>
      <c r="EF93" s="547" t="s">
        <v>102</v>
      </c>
      <c r="EG93" s="547" t="s">
        <v>102</v>
      </c>
      <c r="EH93" s="547" t="s">
        <v>102</v>
      </c>
      <c r="EI93" s="547" t="s">
        <v>102</v>
      </c>
      <c r="EJ93" s="547" t="s">
        <v>102</v>
      </c>
      <c r="EK93" s="547" t="s">
        <v>102</v>
      </c>
      <c r="EL93" s="547" t="s">
        <v>102</v>
      </c>
      <c r="EM93" s="547" t="s">
        <v>102</v>
      </c>
      <c r="EN93" s="547" t="s">
        <v>102</v>
      </c>
      <c r="EO93" s="547" t="s">
        <v>102</v>
      </c>
      <c r="EP93" s="547" t="s">
        <v>102</v>
      </c>
      <c r="EQ93" s="547" t="s">
        <v>102</v>
      </c>
      <c r="ER93" s="547" t="s">
        <v>102</v>
      </c>
      <c r="ES93" s="547" t="s">
        <v>102</v>
      </c>
      <c r="ET93" s="547" t="s">
        <v>102</v>
      </c>
      <c r="EU93" s="547" t="s">
        <v>102</v>
      </c>
      <c r="EV93" s="547" t="s">
        <v>102</v>
      </c>
      <c r="EW93" s="547" t="s">
        <v>102</v>
      </c>
      <c r="EX93" s="547" t="s">
        <v>102</v>
      </c>
      <c r="EY93" s="547" t="s">
        <v>102</v>
      </c>
      <c r="EZ93" s="547" t="s">
        <v>102</v>
      </c>
      <c r="FA93" s="547" t="s">
        <v>102</v>
      </c>
      <c r="FB93" s="547" t="s">
        <v>102</v>
      </c>
      <c r="FC93" s="547" t="s">
        <v>102</v>
      </c>
      <c r="FD93" s="547" t="s">
        <v>102</v>
      </c>
      <c r="FE93" s="547" t="s">
        <v>102</v>
      </c>
      <c r="FF93" s="547" t="s">
        <v>102</v>
      </c>
      <c r="FG93" s="547" t="s">
        <v>102</v>
      </c>
      <c r="FH93" s="547" t="s">
        <v>102</v>
      </c>
      <c r="FI93" s="547" t="s">
        <v>102</v>
      </c>
      <c r="FJ93" s="547" t="s">
        <v>102</v>
      </c>
      <c r="FK93" s="547" t="s">
        <v>102</v>
      </c>
      <c r="FL93" s="547" t="s">
        <v>102</v>
      </c>
      <c r="FM93" s="547" t="s">
        <v>102</v>
      </c>
      <c r="FN93" s="547" t="s">
        <v>102</v>
      </c>
      <c r="FO93" s="547" t="s">
        <v>102</v>
      </c>
    </row>
    <row r="94" spans="1:171" x14ac:dyDescent="0.15">
      <c r="A94" s="547">
        <v>4243642</v>
      </c>
      <c r="B94" s="547">
        <v>1</v>
      </c>
      <c r="C94" s="547" t="s">
        <v>19888</v>
      </c>
      <c r="D94" s="547" t="s">
        <v>19889</v>
      </c>
      <c r="E94" s="547" t="s">
        <v>19890</v>
      </c>
      <c r="F94" s="547" t="s">
        <v>19891</v>
      </c>
      <c r="G94" s="547" t="s">
        <v>19892</v>
      </c>
      <c r="H94" s="547" t="s">
        <v>19893</v>
      </c>
      <c r="I94" s="547" t="s">
        <v>19894</v>
      </c>
      <c r="J94" s="547" t="s">
        <v>19895</v>
      </c>
      <c r="K94" s="547" t="s">
        <v>19896</v>
      </c>
      <c r="L94" s="547" t="s">
        <v>102</v>
      </c>
      <c r="M94" s="547" t="s">
        <v>102</v>
      </c>
      <c r="N94" s="547" t="s">
        <v>102</v>
      </c>
      <c r="O94" s="547" t="s">
        <v>102</v>
      </c>
      <c r="P94" s="547" t="s">
        <v>102</v>
      </c>
      <c r="Q94" s="547" t="s">
        <v>102</v>
      </c>
      <c r="R94" s="547" t="s">
        <v>102</v>
      </c>
      <c r="S94" s="547" t="s">
        <v>102</v>
      </c>
      <c r="T94" s="547" t="s">
        <v>102</v>
      </c>
      <c r="U94" s="547" t="s">
        <v>102</v>
      </c>
      <c r="V94" s="547" t="s">
        <v>102</v>
      </c>
      <c r="W94" s="547" t="s">
        <v>102</v>
      </c>
      <c r="X94" s="547" t="s">
        <v>102</v>
      </c>
      <c r="Y94" s="547" t="s">
        <v>102</v>
      </c>
      <c r="Z94" s="547" t="s">
        <v>102</v>
      </c>
      <c r="AA94" s="547" t="s">
        <v>102</v>
      </c>
      <c r="AB94" s="547" t="s">
        <v>102</v>
      </c>
      <c r="AC94" s="547" t="s">
        <v>102</v>
      </c>
      <c r="AD94" s="547" t="s">
        <v>102</v>
      </c>
      <c r="AE94" s="547" t="s">
        <v>102</v>
      </c>
      <c r="AF94" s="547" t="s">
        <v>102</v>
      </c>
      <c r="AG94" s="547" t="s">
        <v>102</v>
      </c>
      <c r="AH94" s="547" t="s">
        <v>102</v>
      </c>
      <c r="AI94" s="547" t="s">
        <v>102</v>
      </c>
      <c r="AJ94" s="547" t="s">
        <v>102</v>
      </c>
      <c r="AK94" s="547" t="s">
        <v>102</v>
      </c>
      <c r="AL94" s="547" t="s">
        <v>102</v>
      </c>
      <c r="AM94" s="547" t="s">
        <v>102</v>
      </c>
      <c r="AN94" s="547" t="s">
        <v>102</v>
      </c>
      <c r="AO94" s="547" t="s">
        <v>102</v>
      </c>
      <c r="AP94" s="547" t="s">
        <v>102</v>
      </c>
      <c r="AQ94" s="547" t="s">
        <v>102</v>
      </c>
      <c r="AR94" s="547" t="s">
        <v>102</v>
      </c>
      <c r="AS94" s="547" t="s">
        <v>102</v>
      </c>
      <c r="AT94" s="547" t="s">
        <v>102</v>
      </c>
      <c r="AU94" s="547" t="s">
        <v>102</v>
      </c>
      <c r="AV94" s="547" t="s">
        <v>102</v>
      </c>
      <c r="AW94" s="547" t="s">
        <v>102</v>
      </c>
      <c r="AX94" s="547" t="s">
        <v>102</v>
      </c>
      <c r="AY94" s="547" t="s">
        <v>102</v>
      </c>
      <c r="AZ94" s="547" t="s">
        <v>102</v>
      </c>
      <c r="BA94" s="547" t="s">
        <v>102</v>
      </c>
      <c r="BB94" s="547" t="s">
        <v>102</v>
      </c>
      <c r="BC94" s="547" t="s">
        <v>102</v>
      </c>
      <c r="BD94" s="547" t="s">
        <v>102</v>
      </c>
      <c r="BE94" s="547" t="s">
        <v>102</v>
      </c>
      <c r="BF94" s="547" t="s">
        <v>102</v>
      </c>
      <c r="BG94" s="547" t="s">
        <v>102</v>
      </c>
      <c r="BH94" s="547" t="s">
        <v>102</v>
      </c>
      <c r="BI94" s="547" t="s">
        <v>102</v>
      </c>
      <c r="BJ94" s="547" t="s">
        <v>102</v>
      </c>
      <c r="BK94" s="547" t="s">
        <v>102</v>
      </c>
      <c r="BL94" s="547" t="s">
        <v>102</v>
      </c>
      <c r="BM94" s="547" t="s">
        <v>102</v>
      </c>
      <c r="BN94" s="547" t="s">
        <v>102</v>
      </c>
      <c r="BO94" s="547" t="s">
        <v>102</v>
      </c>
      <c r="BP94" s="547" t="s">
        <v>102</v>
      </c>
      <c r="BQ94" s="547" t="s">
        <v>102</v>
      </c>
      <c r="BR94" s="547" t="s">
        <v>102</v>
      </c>
      <c r="BS94" s="547" t="s">
        <v>102</v>
      </c>
      <c r="BT94" s="547" t="s">
        <v>102</v>
      </c>
      <c r="BU94" s="547" t="s">
        <v>102</v>
      </c>
      <c r="BV94" s="547" t="s">
        <v>102</v>
      </c>
      <c r="BW94" s="547" t="s">
        <v>102</v>
      </c>
      <c r="BX94" s="547" t="s">
        <v>102</v>
      </c>
      <c r="BY94" s="547" t="s">
        <v>102</v>
      </c>
      <c r="BZ94" s="547" t="s">
        <v>102</v>
      </c>
      <c r="CA94" s="547" t="s">
        <v>102</v>
      </c>
      <c r="CB94" s="547" t="s">
        <v>102</v>
      </c>
      <c r="CC94" s="547" t="s">
        <v>102</v>
      </c>
      <c r="CD94" s="547" t="s">
        <v>102</v>
      </c>
      <c r="CE94" s="547" t="s">
        <v>102</v>
      </c>
      <c r="CF94" s="547" t="s">
        <v>102</v>
      </c>
      <c r="CG94" s="547" t="s">
        <v>102</v>
      </c>
      <c r="CH94" s="547" t="s">
        <v>102</v>
      </c>
      <c r="CI94" s="547" t="s">
        <v>102</v>
      </c>
      <c r="CJ94" s="547" t="s">
        <v>102</v>
      </c>
      <c r="CK94" s="547" t="s">
        <v>102</v>
      </c>
      <c r="CL94" s="547" t="s">
        <v>102</v>
      </c>
      <c r="CM94" s="547" t="s">
        <v>102</v>
      </c>
      <c r="CN94" s="547" t="s">
        <v>102</v>
      </c>
      <c r="CO94" s="547" t="s">
        <v>102</v>
      </c>
      <c r="CP94" s="547" t="s">
        <v>102</v>
      </c>
      <c r="CQ94" s="547" t="s">
        <v>102</v>
      </c>
      <c r="CR94" s="547" t="s">
        <v>102</v>
      </c>
      <c r="CS94" s="547" t="s">
        <v>102</v>
      </c>
      <c r="CT94" s="547" t="s">
        <v>102</v>
      </c>
      <c r="CU94" s="547" t="s">
        <v>102</v>
      </c>
      <c r="CV94" s="547" t="s">
        <v>102</v>
      </c>
      <c r="CW94" s="547" t="s">
        <v>102</v>
      </c>
      <c r="CX94" s="547" t="s">
        <v>102</v>
      </c>
      <c r="CY94" s="547" t="s">
        <v>102</v>
      </c>
      <c r="CZ94" s="547" t="s">
        <v>102</v>
      </c>
      <c r="DA94" s="547" t="s">
        <v>102</v>
      </c>
      <c r="DB94" s="547" t="s">
        <v>102</v>
      </c>
      <c r="DC94" s="547" t="s">
        <v>102</v>
      </c>
      <c r="DD94" s="547" t="s">
        <v>102</v>
      </c>
      <c r="DE94" s="547" t="s">
        <v>102</v>
      </c>
      <c r="DF94" s="547" t="s">
        <v>102</v>
      </c>
      <c r="DG94" s="547" t="s">
        <v>102</v>
      </c>
      <c r="DH94" s="547" t="s">
        <v>102</v>
      </c>
      <c r="DI94" s="547" t="s">
        <v>102</v>
      </c>
      <c r="DJ94" s="547" t="s">
        <v>102</v>
      </c>
      <c r="DK94" s="547" t="s">
        <v>102</v>
      </c>
      <c r="DL94" s="547" t="s">
        <v>102</v>
      </c>
      <c r="DM94" s="547" t="s">
        <v>102</v>
      </c>
      <c r="DN94" s="547" t="s">
        <v>102</v>
      </c>
      <c r="DO94" s="547" t="s">
        <v>102</v>
      </c>
      <c r="DP94" s="547" t="s">
        <v>102</v>
      </c>
      <c r="DQ94" s="547" t="s">
        <v>102</v>
      </c>
      <c r="DR94" s="547" t="s">
        <v>102</v>
      </c>
      <c r="DS94" s="547" t="s">
        <v>102</v>
      </c>
      <c r="DT94" s="547" t="s">
        <v>102</v>
      </c>
      <c r="DU94" s="547" t="s">
        <v>102</v>
      </c>
      <c r="DV94" s="547" t="s">
        <v>102</v>
      </c>
      <c r="DW94" s="547" t="s">
        <v>102</v>
      </c>
      <c r="DX94" s="547" t="s">
        <v>102</v>
      </c>
      <c r="DY94" s="547" t="s">
        <v>102</v>
      </c>
      <c r="DZ94" s="547" t="s">
        <v>102</v>
      </c>
      <c r="EA94" s="547" t="s">
        <v>102</v>
      </c>
      <c r="EB94" s="547" t="s">
        <v>102</v>
      </c>
      <c r="EC94" s="547" t="s">
        <v>102</v>
      </c>
      <c r="ED94" s="547" t="s">
        <v>102</v>
      </c>
      <c r="EE94" s="547" t="s">
        <v>102</v>
      </c>
      <c r="EF94" s="547" t="s">
        <v>102</v>
      </c>
      <c r="EG94" s="547" t="s">
        <v>102</v>
      </c>
      <c r="EH94" s="547" t="s">
        <v>102</v>
      </c>
      <c r="EI94" s="547" t="s">
        <v>102</v>
      </c>
      <c r="EJ94" s="547" t="s">
        <v>102</v>
      </c>
      <c r="EK94" s="547" t="s">
        <v>102</v>
      </c>
      <c r="EL94" s="547" t="s">
        <v>102</v>
      </c>
      <c r="EM94" s="547" t="s">
        <v>102</v>
      </c>
      <c r="EN94" s="547" t="s">
        <v>102</v>
      </c>
      <c r="EO94" s="547" t="s">
        <v>102</v>
      </c>
      <c r="EP94" s="547" t="s">
        <v>102</v>
      </c>
      <c r="EQ94" s="547" t="s">
        <v>102</v>
      </c>
      <c r="ER94" s="547" t="s">
        <v>102</v>
      </c>
      <c r="ES94" s="547" t="s">
        <v>102</v>
      </c>
      <c r="ET94" s="547" t="s">
        <v>102</v>
      </c>
      <c r="EU94" s="547" t="s">
        <v>102</v>
      </c>
      <c r="EV94" s="547" t="s">
        <v>102</v>
      </c>
      <c r="EW94" s="547" t="s">
        <v>102</v>
      </c>
      <c r="EX94" s="547" t="s">
        <v>102</v>
      </c>
      <c r="EY94" s="547" t="s">
        <v>102</v>
      </c>
      <c r="EZ94" s="547" t="s">
        <v>102</v>
      </c>
      <c r="FA94" s="547" t="s">
        <v>102</v>
      </c>
      <c r="FB94" s="547" t="s">
        <v>102</v>
      </c>
      <c r="FC94" s="547" t="s">
        <v>102</v>
      </c>
      <c r="FD94" s="547" t="s">
        <v>102</v>
      </c>
      <c r="FE94" s="547" t="s">
        <v>102</v>
      </c>
      <c r="FF94" s="547" t="s">
        <v>102</v>
      </c>
      <c r="FG94" s="547" t="s">
        <v>102</v>
      </c>
      <c r="FH94" s="547" t="s">
        <v>102</v>
      </c>
      <c r="FI94" s="547" t="s">
        <v>102</v>
      </c>
      <c r="FJ94" s="547" t="s">
        <v>102</v>
      </c>
      <c r="FK94" s="547" t="s">
        <v>102</v>
      </c>
      <c r="FL94" s="547" t="s">
        <v>102</v>
      </c>
      <c r="FM94" s="547" t="s">
        <v>102</v>
      </c>
      <c r="FN94" s="547" t="s">
        <v>102</v>
      </c>
      <c r="FO94" s="547" t="s">
        <v>102</v>
      </c>
    </row>
    <row r="95" spans="1:171" x14ac:dyDescent="0.15">
      <c r="A95" s="547">
        <v>4237493</v>
      </c>
      <c r="B95" s="547">
        <v>1</v>
      </c>
      <c r="C95" s="547" t="s">
        <v>19897</v>
      </c>
      <c r="D95" s="547" t="s">
        <v>19897</v>
      </c>
      <c r="E95" s="547" t="s">
        <v>19898</v>
      </c>
      <c r="F95" s="547" t="s">
        <v>19898</v>
      </c>
      <c r="G95" s="547" t="s">
        <v>19898</v>
      </c>
      <c r="H95" s="547" t="s">
        <v>19898</v>
      </c>
      <c r="I95" s="547" t="s">
        <v>19898</v>
      </c>
      <c r="J95" s="547" t="s">
        <v>19899</v>
      </c>
      <c r="K95" s="547" t="s">
        <v>19899</v>
      </c>
      <c r="L95" s="547" t="s">
        <v>19899</v>
      </c>
      <c r="M95" s="547" t="s">
        <v>19899</v>
      </c>
      <c r="N95" s="547" t="s">
        <v>19899</v>
      </c>
      <c r="O95" s="547" t="s">
        <v>19900</v>
      </c>
      <c r="P95" s="547" t="s">
        <v>19901</v>
      </c>
      <c r="Q95" s="547" t="s">
        <v>19901</v>
      </c>
      <c r="R95" s="547" t="s">
        <v>19901</v>
      </c>
      <c r="S95" s="547" t="s">
        <v>19902</v>
      </c>
      <c r="T95" s="547" t="s">
        <v>19903</v>
      </c>
      <c r="U95" s="547" t="s">
        <v>19903</v>
      </c>
      <c r="V95" s="547" t="s">
        <v>19904</v>
      </c>
      <c r="W95" s="547" t="s">
        <v>19904</v>
      </c>
      <c r="X95" s="547" t="s">
        <v>19904</v>
      </c>
      <c r="Y95" s="547" t="s">
        <v>19905</v>
      </c>
      <c r="Z95" s="547" t="s">
        <v>19905</v>
      </c>
      <c r="AA95" s="547" t="s">
        <v>19906</v>
      </c>
      <c r="AB95" s="547" t="s">
        <v>19906</v>
      </c>
      <c r="AC95" s="547" t="s">
        <v>19906</v>
      </c>
      <c r="AD95" s="547" t="s">
        <v>19906</v>
      </c>
      <c r="AE95" s="547" t="s">
        <v>19906</v>
      </c>
      <c r="AF95" s="547" t="s">
        <v>19907</v>
      </c>
      <c r="AG95" s="547" t="s">
        <v>19907</v>
      </c>
      <c r="AH95" s="547" t="s">
        <v>19908</v>
      </c>
      <c r="AI95" s="547" t="s">
        <v>19908</v>
      </c>
      <c r="AJ95" s="547" t="s">
        <v>19909</v>
      </c>
      <c r="AK95" s="547" t="s">
        <v>19909</v>
      </c>
      <c r="AL95" s="547" t="s">
        <v>102</v>
      </c>
      <c r="AM95" s="547" t="s">
        <v>102</v>
      </c>
      <c r="AN95" s="547" t="s">
        <v>102</v>
      </c>
      <c r="AO95" s="547" t="s">
        <v>102</v>
      </c>
      <c r="AP95" s="547" t="s">
        <v>102</v>
      </c>
      <c r="AQ95" s="547" t="s">
        <v>102</v>
      </c>
      <c r="AR95" s="547" t="s">
        <v>102</v>
      </c>
      <c r="AS95" s="547" t="s">
        <v>102</v>
      </c>
      <c r="AT95" s="547" t="s">
        <v>102</v>
      </c>
      <c r="AU95" s="547" t="s">
        <v>102</v>
      </c>
      <c r="AV95" s="547" t="s">
        <v>102</v>
      </c>
      <c r="AW95" s="547" t="s">
        <v>102</v>
      </c>
      <c r="AX95" s="547" t="s">
        <v>102</v>
      </c>
      <c r="AY95" s="547" t="s">
        <v>102</v>
      </c>
      <c r="AZ95" s="547" t="s">
        <v>102</v>
      </c>
      <c r="BA95" s="547" t="s">
        <v>102</v>
      </c>
      <c r="BB95" s="547" t="s">
        <v>102</v>
      </c>
      <c r="BC95" s="547" t="s">
        <v>102</v>
      </c>
      <c r="BD95" s="547" t="s">
        <v>102</v>
      </c>
      <c r="BE95" s="547" t="s">
        <v>102</v>
      </c>
      <c r="BF95" s="547" t="s">
        <v>102</v>
      </c>
      <c r="BG95" s="547" t="s">
        <v>102</v>
      </c>
      <c r="BH95" s="547" t="s">
        <v>102</v>
      </c>
      <c r="BI95" s="547" t="s">
        <v>102</v>
      </c>
      <c r="BJ95" s="547" t="s">
        <v>102</v>
      </c>
      <c r="BK95" s="547" t="s">
        <v>102</v>
      </c>
      <c r="BL95" s="547" t="s">
        <v>102</v>
      </c>
      <c r="BM95" s="547" t="s">
        <v>102</v>
      </c>
      <c r="BN95" s="547" t="s">
        <v>102</v>
      </c>
      <c r="BO95" s="547" t="s">
        <v>102</v>
      </c>
      <c r="BP95" s="547" t="s">
        <v>102</v>
      </c>
      <c r="BQ95" s="547" t="s">
        <v>102</v>
      </c>
      <c r="BR95" s="547" t="s">
        <v>102</v>
      </c>
      <c r="BS95" s="547" t="s">
        <v>102</v>
      </c>
      <c r="BT95" s="547" t="s">
        <v>102</v>
      </c>
      <c r="BU95" s="547" t="s">
        <v>102</v>
      </c>
      <c r="BV95" s="547" t="s">
        <v>102</v>
      </c>
      <c r="BW95" s="547" t="s">
        <v>102</v>
      </c>
      <c r="BX95" s="547" t="s">
        <v>102</v>
      </c>
      <c r="BY95" s="547" t="s">
        <v>102</v>
      </c>
      <c r="BZ95" s="547" t="s">
        <v>102</v>
      </c>
      <c r="CA95" s="547" t="s">
        <v>102</v>
      </c>
      <c r="CB95" s="547" t="s">
        <v>102</v>
      </c>
      <c r="CC95" s="547" t="s">
        <v>102</v>
      </c>
      <c r="CD95" s="547" t="s">
        <v>102</v>
      </c>
      <c r="CE95" s="547" t="s">
        <v>102</v>
      </c>
      <c r="CF95" s="547" t="s">
        <v>102</v>
      </c>
      <c r="CG95" s="547" t="s">
        <v>102</v>
      </c>
      <c r="CH95" s="547" t="s">
        <v>102</v>
      </c>
      <c r="CI95" s="547" t="s">
        <v>102</v>
      </c>
      <c r="CJ95" s="547" t="s">
        <v>102</v>
      </c>
      <c r="CK95" s="547" t="s">
        <v>102</v>
      </c>
      <c r="CL95" s="547" t="s">
        <v>102</v>
      </c>
      <c r="CM95" s="547" t="s">
        <v>102</v>
      </c>
      <c r="CN95" s="547" t="s">
        <v>102</v>
      </c>
      <c r="CO95" s="547" t="s">
        <v>102</v>
      </c>
      <c r="CP95" s="547" t="s">
        <v>102</v>
      </c>
      <c r="CQ95" s="547" t="s">
        <v>102</v>
      </c>
      <c r="CR95" s="547" t="s">
        <v>102</v>
      </c>
      <c r="CS95" s="547" t="s">
        <v>102</v>
      </c>
      <c r="CT95" s="547" t="s">
        <v>102</v>
      </c>
      <c r="CU95" s="547" t="s">
        <v>102</v>
      </c>
      <c r="CV95" s="547" t="s">
        <v>102</v>
      </c>
      <c r="CW95" s="547" t="s">
        <v>102</v>
      </c>
      <c r="CX95" s="547" t="s">
        <v>102</v>
      </c>
      <c r="CY95" s="547" t="s">
        <v>102</v>
      </c>
      <c r="CZ95" s="547" t="s">
        <v>102</v>
      </c>
      <c r="DA95" s="547" t="s">
        <v>102</v>
      </c>
      <c r="DB95" s="547" t="s">
        <v>102</v>
      </c>
      <c r="DC95" s="547" t="s">
        <v>102</v>
      </c>
      <c r="DD95" s="547" t="s">
        <v>102</v>
      </c>
      <c r="DE95" s="547" t="s">
        <v>102</v>
      </c>
      <c r="DF95" s="547" t="s">
        <v>102</v>
      </c>
      <c r="DG95" s="547" t="s">
        <v>102</v>
      </c>
      <c r="DH95" s="547" t="s">
        <v>102</v>
      </c>
      <c r="DI95" s="547" t="s">
        <v>102</v>
      </c>
      <c r="DJ95" s="547" t="s">
        <v>102</v>
      </c>
      <c r="DK95" s="547" t="s">
        <v>102</v>
      </c>
      <c r="DL95" s="547" t="s">
        <v>102</v>
      </c>
      <c r="DM95" s="547" t="s">
        <v>102</v>
      </c>
      <c r="DN95" s="547" t="s">
        <v>102</v>
      </c>
      <c r="DO95" s="547" t="s">
        <v>102</v>
      </c>
      <c r="DP95" s="547" t="s">
        <v>102</v>
      </c>
      <c r="DQ95" s="547" t="s">
        <v>102</v>
      </c>
      <c r="DR95" s="547" t="s">
        <v>102</v>
      </c>
      <c r="DS95" s="547" t="s">
        <v>102</v>
      </c>
      <c r="DT95" s="547" t="s">
        <v>102</v>
      </c>
      <c r="DU95" s="547" t="s">
        <v>102</v>
      </c>
      <c r="DV95" s="547" t="s">
        <v>102</v>
      </c>
      <c r="DW95" s="547" t="s">
        <v>102</v>
      </c>
      <c r="DX95" s="547" t="s">
        <v>102</v>
      </c>
      <c r="DY95" s="547" t="s">
        <v>102</v>
      </c>
      <c r="DZ95" s="547" t="s">
        <v>102</v>
      </c>
      <c r="EA95" s="547" t="s">
        <v>102</v>
      </c>
      <c r="EB95" s="547" t="s">
        <v>102</v>
      </c>
      <c r="EC95" s="547" t="s">
        <v>102</v>
      </c>
      <c r="ED95" s="547" t="s">
        <v>102</v>
      </c>
      <c r="EE95" s="547" t="s">
        <v>102</v>
      </c>
      <c r="EF95" s="547" t="s">
        <v>102</v>
      </c>
      <c r="EG95" s="547" t="s">
        <v>102</v>
      </c>
      <c r="EH95" s="547" t="s">
        <v>102</v>
      </c>
      <c r="EI95" s="547" t="s">
        <v>102</v>
      </c>
      <c r="EJ95" s="547" t="s">
        <v>102</v>
      </c>
      <c r="EK95" s="547" t="s">
        <v>102</v>
      </c>
      <c r="EL95" s="547" t="s">
        <v>102</v>
      </c>
      <c r="EM95" s="547" t="s">
        <v>102</v>
      </c>
      <c r="EN95" s="547" t="s">
        <v>102</v>
      </c>
      <c r="EO95" s="547" t="s">
        <v>102</v>
      </c>
      <c r="EP95" s="547" t="s">
        <v>102</v>
      </c>
      <c r="EQ95" s="547" t="s">
        <v>102</v>
      </c>
      <c r="ER95" s="547" t="s">
        <v>102</v>
      </c>
      <c r="ES95" s="547" t="s">
        <v>102</v>
      </c>
      <c r="ET95" s="547" t="s">
        <v>102</v>
      </c>
      <c r="EU95" s="547" t="s">
        <v>102</v>
      </c>
      <c r="EV95" s="547" t="s">
        <v>102</v>
      </c>
      <c r="EW95" s="547" t="s">
        <v>102</v>
      </c>
      <c r="EX95" s="547" t="s">
        <v>102</v>
      </c>
      <c r="EY95" s="547" t="s">
        <v>102</v>
      </c>
      <c r="EZ95" s="547" t="s">
        <v>102</v>
      </c>
      <c r="FA95" s="547" t="s">
        <v>102</v>
      </c>
      <c r="FB95" s="547" t="s">
        <v>102</v>
      </c>
      <c r="FC95" s="547" t="s">
        <v>102</v>
      </c>
      <c r="FD95" s="547" t="s">
        <v>102</v>
      </c>
      <c r="FE95" s="547" t="s">
        <v>102</v>
      </c>
      <c r="FF95" s="547" t="s">
        <v>102</v>
      </c>
      <c r="FG95" s="547" t="s">
        <v>102</v>
      </c>
      <c r="FH95" s="547" t="s">
        <v>102</v>
      </c>
      <c r="FI95" s="547" t="s">
        <v>102</v>
      </c>
      <c r="FJ95" s="547" t="s">
        <v>102</v>
      </c>
      <c r="FK95" s="547" t="s">
        <v>102</v>
      </c>
      <c r="FL95" s="547" t="s">
        <v>102</v>
      </c>
      <c r="FM95" s="547" t="s">
        <v>102</v>
      </c>
      <c r="FN95" s="547" t="s">
        <v>102</v>
      </c>
      <c r="FO95" s="547" t="s">
        <v>102</v>
      </c>
    </row>
    <row r="96" spans="1:171" x14ac:dyDescent="0.15">
      <c r="A96" s="547">
        <v>4252103</v>
      </c>
      <c r="B96" s="547">
        <v>1</v>
      </c>
      <c r="C96" s="547" t="s">
        <v>19910</v>
      </c>
      <c r="D96" s="547" t="s">
        <v>19911</v>
      </c>
      <c r="E96" s="547" t="s">
        <v>19912</v>
      </c>
      <c r="F96" s="547" t="s">
        <v>102</v>
      </c>
      <c r="G96" s="547" t="s">
        <v>102</v>
      </c>
      <c r="H96" s="547" t="s">
        <v>102</v>
      </c>
      <c r="I96" s="547" t="s">
        <v>102</v>
      </c>
      <c r="J96" s="547" t="s">
        <v>102</v>
      </c>
      <c r="K96" s="547" t="s">
        <v>102</v>
      </c>
      <c r="L96" s="547" t="s">
        <v>102</v>
      </c>
      <c r="M96" s="547" t="s">
        <v>102</v>
      </c>
      <c r="N96" s="547" t="s">
        <v>102</v>
      </c>
      <c r="O96" s="547" t="s">
        <v>102</v>
      </c>
      <c r="P96" s="547" t="s">
        <v>102</v>
      </c>
      <c r="Q96" s="547" t="s">
        <v>102</v>
      </c>
      <c r="R96" s="547" t="s">
        <v>102</v>
      </c>
      <c r="S96" s="547" t="s">
        <v>102</v>
      </c>
      <c r="T96" s="547" t="s">
        <v>102</v>
      </c>
      <c r="U96" s="547" t="s">
        <v>102</v>
      </c>
      <c r="V96" s="547" t="s">
        <v>102</v>
      </c>
      <c r="W96" s="547" t="s">
        <v>102</v>
      </c>
      <c r="X96" s="547" t="s">
        <v>102</v>
      </c>
      <c r="Y96" s="547" t="s">
        <v>102</v>
      </c>
      <c r="Z96" s="547" t="s">
        <v>102</v>
      </c>
      <c r="AA96" s="547" t="s">
        <v>102</v>
      </c>
      <c r="AB96" s="547" t="s">
        <v>102</v>
      </c>
      <c r="AC96" s="547" t="s">
        <v>102</v>
      </c>
      <c r="AD96" s="547" t="s">
        <v>102</v>
      </c>
      <c r="AE96" s="547" t="s">
        <v>102</v>
      </c>
      <c r="AF96" s="547" t="s">
        <v>102</v>
      </c>
      <c r="AG96" s="547" t="s">
        <v>102</v>
      </c>
      <c r="AH96" s="547" t="s">
        <v>102</v>
      </c>
      <c r="AI96" s="547" t="s">
        <v>102</v>
      </c>
      <c r="AJ96" s="547" t="s">
        <v>102</v>
      </c>
      <c r="AK96" s="547" t="s">
        <v>102</v>
      </c>
      <c r="AL96" s="547" t="s">
        <v>102</v>
      </c>
      <c r="AM96" s="547" t="s">
        <v>102</v>
      </c>
      <c r="AN96" s="547" t="s">
        <v>102</v>
      </c>
      <c r="AO96" s="547" t="s">
        <v>102</v>
      </c>
      <c r="AP96" s="547" t="s">
        <v>102</v>
      </c>
      <c r="AQ96" s="547" t="s">
        <v>102</v>
      </c>
      <c r="AR96" s="547" t="s">
        <v>102</v>
      </c>
      <c r="AS96" s="547" t="s">
        <v>102</v>
      </c>
      <c r="AT96" s="547" t="s">
        <v>102</v>
      </c>
      <c r="AU96" s="547" t="s">
        <v>102</v>
      </c>
      <c r="AV96" s="547" t="s">
        <v>102</v>
      </c>
      <c r="AW96" s="547" t="s">
        <v>102</v>
      </c>
      <c r="AX96" s="547" t="s">
        <v>102</v>
      </c>
      <c r="AY96" s="547" t="s">
        <v>102</v>
      </c>
      <c r="AZ96" s="547" t="s">
        <v>102</v>
      </c>
      <c r="BA96" s="547" t="s">
        <v>102</v>
      </c>
      <c r="BB96" s="547" t="s">
        <v>102</v>
      </c>
      <c r="BC96" s="547" t="s">
        <v>102</v>
      </c>
      <c r="BD96" s="547" t="s">
        <v>102</v>
      </c>
      <c r="BE96" s="547" t="s">
        <v>102</v>
      </c>
      <c r="BF96" s="547" t="s">
        <v>102</v>
      </c>
      <c r="BG96" s="547" t="s">
        <v>102</v>
      </c>
      <c r="BH96" s="547" t="s">
        <v>102</v>
      </c>
      <c r="BI96" s="547" t="s">
        <v>102</v>
      </c>
      <c r="BJ96" s="547" t="s">
        <v>102</v>
      </c>
      <c r="BK96" s="547" t="s">
        <v>102</v>
      </c>
      <c r="BL96" s="547" t="s">
        <v>102</v>
      </c>
      <c r="BM96" s="547" t="s">
        <v>102</v>
      </c>
      <c r="BN96" s="547" t="s">
        <v>102</v>
      </c>
      <c r="BO96" s="547" t="s">
        <v>102</v>
      </c>
      <c r="BP96" s="547" t="s">
        <v>102</v>
      </c>
      <c r="BQ96" s="547" t="s">
        <v>102</v>
      </c>
      <c r="BR96" s="547" t="s">
        <v>102</v>
      </c>
      <c r="BS96" s="547" t="s">
        <v>102</v>
      </c>
      <c r="BT96" s="547" t="s">
        <v>102</v>
      </c>
      <c r="BU96" s="547" t="s">
        <v>102</v>
      </c>
      <c r="BV96" s="547" t="s">
        <v>102</v>
      </c>
      <c r="BW96" s="547" t="s">
        <v>102</v>
      </c>
      <c r="BX96" s="547" t="s">
        <v>102</v>
      </c>
      <c r="BY96" s="547" t="s">
        <v>102</v>
      </c>
      <c r="BZ96" s="547" t="s">
        <v>102</v>
      </c>
      <c r="CA96" s="547" t="s">
        <v>102</v>
      </c>
      <c r="CB96" s="547" t="s">
        <v>102</v>
      </c>
      <c r="CC96" s="547" t="s">
        <v>102</v>
      </c>
      <c r="CD96" s="547" t="s">
        <v>102</v>
      </c>
      <c r="CE96" s="547" t="s">
        <v>102</v>
      </c>
      <c r="CF96" s="547" t="s">
        <v>102</v>
      </c>
      <c r="CG96" s="547" t="s">
        <v>102</v>
      </c>
      <c r="CH96" s="547" t="s">
        <v>102</v>
      </c>
      <c r="CI96" s="547" t="s">
        <v>102</v>
      </c>
      <c r="CJ96" s="547" t="s">
        <v>102</v>
      </c>
      <c r="CK96" s="547" t="s">
        <v>102</v>
      </c>
      <c r="CL96" s="547" t="s">
        <v>102</v>
      </c>
      <c r="CM96" s="547" t="s">
        <v>102</v>
      </c>
      <c r="CN96" s="547" t="s">
        <v>102</v>
      </c>
      <c r="CO96" s="547" t="s">
        <v>102</v>
      </c>
      <c r="CP96" s="547" t="s">
        <v>102</v>
      </c>
      <c r="CQ96" s="547" t="s">
        <v>102</v>
      </c>
      <c r="CR96" s="547" t="s">
        <v>102</v>
      </c>
      <c r="CS96" s="547" t="s">
        <v>102</v>
      </c>
      <c r="CT96" s="547" t="s">
        <v>102</v>
      </c>
      <c r="CU96" s="547" t="s">
        <v>102</v>
      </c>
      <c r="CV96" s="547" t="s">
        <v>102</v>
      </c>
      <c r="CW96" s="547" t="s">
        <v>102</v>
      </c>
      <c r="CX96" s="547" t="s">
        <v>102</v>
      </c>
      <c r="CY96" s="547" t="s">
        <v>102</v>
      </c>
      <c r="CZ96" s="547" t="s">
        <v>102</v>
      </c>
      <c r="DA96" s="547" t="s">
        <v>102</v>
      </c>
      <c r="DB96" s="547" t="s">
        <v>102</v>
      </c>
      <c r="DC96" s="547" t="s">
        <v>102</v>
      </c>
      <c r="DD96" s="547" t="s">
        <v>102</v>
      </c>
      <c r="DE96" s="547" t="s">
        <v>102</v>
      </c>
      <c r="DF96" s="547" t="s">
        <v>102</v>
      </c>
      <c r="DG96" s="547" t="s">
        <v>102</v>
      </c>
      <c r="DH96" s="547" t="s">
        <v>102</v>
      </c>
      <c r="DI96" s="547" t="s">
        <v>102</v>
      </c>
      <c r="DJ96" s="547" t="s">
        <v>102</v>
      </c>
      <c r="DK96" s="547" t="s">
        <v>102</v>
      </c>
      <c r="DL96" s="547" t="s">
        <v>102</v>
      </c>
      <c r="DM96" s="547" t="s">
        <v>102</v>
      </c>
      <c r="DN96" s="547" t="s">
        <v>102</v>
      </c>
      <c r="DO96" s="547" t="s">
        <v>102</v>
      </c>
      <c r="DP96" s="547" t="s">
        <v>102</v>
      </c>
      <c r="DQ96" s="547" t="s">
        <v>102</v>
      </c>
      <c r="DR96" s="547" t="s">
        <v>102</v>
      </c>
      <c r="DS96" s="547" t="s">
        <v>102</v>
      </c>
      <c r="DT96" s="547" t="s">
        <v>102</v>
      </c>
      <c r="DU96" s="547" t="s">
        <v>102</v>
      </c>
      <c r="DV96" s="547" t="s">
        <v>102</v>
      </c>
      <c r="DW96" s="547" t="s">
        <v>102</v>
      </c>
      <c r="DX96" s="547" t="s">
        <v>102</v>
      </c>
      <c r="DY96" s="547" t="s">
        <v>102</v>
      </c>
      <c r="DZ96" s="547" t="s">
        <v>102</v>
      </c>
      <c r="EA96" s="547" t="s">
        <v>102</v>
      </c>
      <c r="EB96" s="547" t="s">
        <v>102</v>
      </c>
      <c r="EC96" s="547" t="s">
        <v>102</v>
      </c>
      <c r="ED96" s="547" t="s">
        <v>102</v>
      </c>
      <c r="EE96" s="547" t="s">
        <v>102</v>
      </c>
      <c r="EF96" s="547" t="s">
        <v>102</v>
      </c>
      <c r="EG96" s="547" t="s">
        <v>102</v>
      </c>
      <c r="EH96" s="547" t="s">
        <v>102</v>
      </c>
      <c r="EI96" s="547" t="s">
        <v>102</v>
      </c>
      <c r="EJ96" s="547" t="s">
        <v>102</v>
      </c>
      <c r="EK96" s="547" t="s">
        <v>102</v>
      </c>
      <c r="EL96" s="547" t="s">
        <v>102</v>
      </c>
      <c r="EM96" s="547" t="s">
        <v>102</v>
      </c>
      <c r="EN96" s="547" t="s">
        <v>102</v>
      </c>
      <c r="EO96" s="547" t="s">
        <v>102</v>
      </c>
      <c r="EP96" s="547" t="s">
        <v>102</v>
      </c>
      <c r="EQ96" s="547" t="s">
        <v>102</v>
      </c>
      <c r="ER96" s="547" t="s">
        <v>102</v>
      </c>
      <c r="ES96" s="547" t="s">
        <v>102</v>
      </c>
      <c r="ET96" s="547" t="s">
        <v>102</v>
      </c>
      <c r="EU96" s="547" t="s">
        <v>102</v>
      </c>
      <c r="EV96" s="547" t="s">
        <v>102</v>
      </c>
      <c r="EW96" s="547" t="s">
        <v>102</v>
      </c>
      <c r="EX96" s="547" t="s">
        <v>102</v>
      </c>
      <c r="EY96" s="547" t="s">
        <v>102</v>
      </c>
      <c r="EZ96" s="547" t="s">
        <v>102</v>
      </c>
      <c r="FA96" s="547" t="s">
        <v>102</v>
      </c>
      <c r="FB96" s="547" t="s">
        <v>102</v>
      </c>
      <c r="FC96" s="547" t="s">
        <v>102</v>
      </c>
      <c r="FD96" s="547" t="s">
        <v>102</v>
      </c>
      <c r="FE96" s="547" t="s">
        <v>102</v>
      </c>
      <c r="FF96" s="547" t="s">
        <v>102</v>
      </c>
      <c r="FG96" s="547" t="s">
        <v>102</v>
      </c>
      <c r="FH96" s="547" t="s">
        <v>102</v>
      </c>
      <c r="FI96" s="547" t="s">
        <v>102</v>
      </c>
      <c r="FJ96" s="547" t="s">
        <v>102</v>
      </c>
      <c r="FK96" s="547" t="s">
        <v>102</v>
      </c>
      <c r="FL96" s="547" t="s">
        <v>102</v>
      </c>
      <c r="FM96" s="547" t="s">
        <v>102</v>
      </c>
      <c r="FN96" s="547" t="s">
        <v>102</v>
      </c>
      <c r="FO96" s="547" t="s">
        <v>102</v>
      </c>
    </row>
    <row r="97" spans="1:171" x14ac:dyDescent="0.15">
      <c r="A97" s="547">
        <v>4249960</v>
      </c>
      <c r="B97" s="547">
        <v>1</v>
      </c>
      <c r="C97" s="547" t="s">
        <v>19913</v>
      </c>
      <c r="D97" s="547" t="s">
        <v>19914</v>
      </c>
      <c r="E97" s="547" t="s">
        <v>19915</v>
      </c>
      <c r="F97" s="547" t="s">
        <v>19915</v>
      </c>
      <c r="G97" s="547" t="s">
        <v>19915</v>
      </c>
      <c r="H97" s="547" t="s">
        <v>19916</v>
      </c>
      <c r="I97" s="547" t="s">
        <v>19917</v>
      </c>
      <c r="J97" s="547" t="s">
        <v>19917</v>
      </c>
      <c r="K97" s="547" t="s">
        <v>19917</v>
      </c>
      <c r="L97" s="547" t="s">
        <v>19918</v>
      </c>
      <c r="M97" s="547" t="s">
        <v>19919</v>
      </c>
      <c r="N97" s="547" t="s">
        <v>19920</v>
      </c>
      <c r="O97" s="547" t="s">
        <v>19920</v>
      </c>
      <c r="P97" s="547" t="s">
        <v>19920</v>
      </c>
      <c r="Q97" s="547" t="s">
        <v>19920</v>
      </c>
      <c r="R97" s="547" t="s">
        <v>19921</v>
      </c>
      <c r="S97" s="547" t="s">
        <v>19922</v>
      </c>
      <c r="T97" s="547" t="s">
        <v>19923</v>
      </c>
      <c r="U97" s="547" t="s">
        <v>19923</v>
      </c>
      <c r="V97" s="547" t="s">
        <v>19923</v>
      </c>
      <c r="W97" s="547" t="s">
        <v>19924</v>
      </c>
      <c r="X97" s="547" t="s">
        <v>19924</v>
      </c>
      <c r="Y97" s="547" t="s">
        <v>19924</v>
      </c>
      <c r="Z97" s="547" t="s">
        <v>19925</v>
      </c>
      <c r="AA97" s="547" t="s">
        <v>19926</v>
      </c>
      <c r="AB97" s="547" t="s">
        <v>19927</v>
      </c>
      <c r="AC97" s="547" t="s">
        <v>19928</v>
      </c>
      <c r="AD97" s="547" t="s">
        <v>102</v>
      </c>
      <c r="AE97" s="547" t="s">
        <v>102</v>
      </c>
      <c r="AF97" s="547" t="s">
        <v>102</v>
      </c>
      <c r="AG97" s="547" t="s">
        <v>102</v>
      </c>
      <c r="AH97" s="547" t="s">
        <v>102</v>
      </c>
      <c r="AI97" s="547" t="s">
        <v>102</v>
      </c>
      <c r="AJ97" s="547" t="s">
        <v>102</v>
      </c>
      <c r="AK97" s="547" t="s">
        <v>102</v>
      </c>
      <c r="AL97" s="547" t="s">
        <v>102</v>
      </c>
      <c r="AM97" s="547" t="s">
        <v>102</v>
      </c>
      <c r="AN97" s="547" t="s">
        <v>102</v>
      </c>
      <c r="AO97" s="547" t="s">
        <v>102</v>
      </c>
      <c r="AP97" s="547" t="s">
        <v>102</v>
      </c>
      <c r="AQ97" s="547" t="s">
        <v>102</v>
      </c>
      <c r="AR97" s="547" t="s">
        <v>102</v>
      </c>
      <c r="AS97" s="547" t="s">
        <v>102</v>
      </c>
      <c r="AT97" s="547" t="s">
        <v>102</v>
      </c>
      <c r="AU97" s="547" t="s">
        <v>102</v>
      </c>
      <c r="AV97" s="547" t="s">
        <v>102</v>
      </c>
      <c r="AW97" s="547" t="s">
        <v>102</v>
      </c>
      <c r="AX97" s="547" t="s">
        <v>102</v>
      </c>
      <c r="AY97" s="547" t="s">
        <v>102</v>
      </c>
      <c r="AZ97" s="547" t="s">
        <v>102</v>
      </c>
      <c r="BA97" s="547" t="s">
        <v>102</v>
      </c>
      <c r="BB97" s="547" t="s">
        <v>102</v>
      </c>
      <c r="BC97" s="547" t="s">
        <v>102</v>
      </c>
      <c r="BD97" s="547" t="s">
        <v>102</v>
      </c>
      <c r="BE97" s="547" t="s">
        <v>102</v>
      </c>
      <c r="BF97" s="547" t="s">
        <v>102</v>
      </c>
      <c r="BG97" s="547" t="s">
        <v>102</v>
      </c>
      <c r="BH97" s="547" t="s">
        <v>102</v>
      </c>
      <c r="BI97" s="547" t="s">
        <v>102</v>
      </c>
      <c r="BJ97" s="547" t="s">
        <v>102</v>
      </c>
      <c r="BK97" s="547" t="s">
        <v>102</v>
      </c>
      <c r="BL97" s="547" t="s">
        <v>102</v>
      </c>
      <c r="BM97" s="547" t="s">
        <v>102</v>
      </c>
      <c r="BN97" s="547" t="s">
        <v>102</v>
      </c>
      <c r="BO97" s="547" t="s">
        <v>102</v>
      </c>
      <c r="BP97" s="547" t="s">
        <v>102</v>
      </c>
      <c r="BQ97" s="547" t="s">
        <v>102</v>
      </c>
      <c r="BR97" s="547" t="s">
        <v>102</v>
      </c>
      <c r="BS97" s="547" t="s">
        <v>102</v>
      </c>
      <c r="BT97" s="547" t="s">
        <v>102</v>
      </c>
      <c r="BU97" s="547" t="s">
        <v>102</v>
      </c>
      <c r="BV97" s="547" t="s">
        <v>102</v>
      </c>
      <c r="BW97" s="547" t="s">
        <v>102</v>
      </c>
      <c r="BX97" s="547" t="s">
        <v>102</v>
      </c>
      <c r="BY97" s="547" t="s">
        <v>102</v>
      </c>
      <c r="BZ97" s="547" t="s">
        <v>102</v>
      </c>
      <c r="CA97" s="547" t="s">
        <v>102</v>
      </c>
      <c r="CB97" s="547" t="s">
        <v>102</v>
      </c>
      <c r="CC97" s="547" t="s">
        <v>102</v>
      </c>
      <c r="CD97" s="547" t="s">
        <v>102</v>
      </c>
      <c r="CE97" s="547" t="s">
        <v>102</v>
      </c>
      <c r="CF97" s="547" t="s">
        <v>102</v>
      </c>
      <c r="CG97" s="547" t="s">
        <v>102</v>
      </c>
      <c r="CH97" s="547" t="s">
        <v>102</v>
      </c>
      <c r="CI97" s="547" t="s">
        <v>102</v>
      </c>
      <c r="CJ97" s="547" t="s">
        <v>102</v>
      </c>
      <c r="CK97" s="547" t="s">
        <v>102</v>
      </c>
      <c r="CL97" s="547" t="s">
        <v>102</v>
      </c>
      <c r="CM97" s="547" t="s">
        <v>102</v>
      </c>
      <c r="CN97" s="547" t="s">
        <v>102</v>
      </c>
      <c r="CO97" s="547" t="s">
        <v>102</v>
      </c>
      <c r="CP97" s="547" t="s">
        <v>102</v>
      </c>
      <c r="CQ97" s="547" t="s">
        <v>102</v>
      </c>
      <c r="CR97" s="547" t="s">
        <v>102</v>
      </c>
      <c r="CS97" s="547" t="s">
        <v>102</v>
      </c>
      <c r="CT97" s="547" t="s">
        <v>102</v>
      </c>
      <c r="CU97" s="547" t="s">
        <v>102</v>
      </c>
      <c r="CV97" s="547" t="s">
        <v>102</v>
      </c>
      <c r="CW97" s="547" t="s">
        <v>102</v>
      </c>
      <c r="CX97" s="547" t="s">
        <v>102</v>
      </c>
      <c r="CY97" s="547" t="s">
        <v>102</v>
      </c>
      <c r="CZ97" s="547" t="s">
        <v>102</v>
      </c>
      <c r="DA97" s="547" t="s">
        <v>102</v>
      </c>
      <c r="DB97" s="547" t="s">
        <v>102</v>
      </c>
      <c r="DC97" s="547" t="s">
        <v>102</v>
      </c>
      <c r="DD97" s="547" t="s">
        <v>102</v>
      </c>
      <c r="DE97" s="547" t="s">
        <v>102</v>
      </c>
      <c r="DF97" s="547" t="s">
        <v>102</v>
      </c>
      <c r="DG97" s="547" t="s">
        <v>102</v>
      </c>
      <c r="DH97" s="547" t="s">
        <v>102</v>
      </c>
      <c r="DI97" s="547" t="s">
        <v>102</v>
      </c>
      <c r="DJ97" s="547" t="s">
        <v>102</v>
      </c>
      <c r="DK97" s="547" t="s">
        <v>102</v>
      </c>
      <c r="DL97" s="547" t="s">
        <v>102</v>
      </c>
      <c r="DM97" s="547" t="s">
        <v>102</v>
      </c>
      <c r="DN97" s="547" t="s">
        <v>102</v>
      </c>
      <c r="DO97" s="547" t="s">
        <v>102</v>
      </c>
      <c r="DP97" s="547" t="s">
        <v>102</v>
      </c>
      <c r="DQ97" s="547" t="s">
        <v>102</v>
      </c>
      <c r="DR97" s="547" t="s">
        <v>102</v>
      </c>
      <c r="DS97" s="547" t="s">
        <v>102</v>
      </c>
      <c r="DT97" s="547" t="s">
        <v>102</v>
      </c>
      <c r="DU97" s="547" t="s">
        <v>102</v>
      </c>
      <c r="DV97" s="547" t="s">
        <v>102</v>
      </c>
      <c r="DW97" s="547" t="s">
        <v>102</v>
      </c>
      <c r="DX97" s="547" t="s">
        <v>102</v>
      </c>
      <c r="DY97" s="547" t="s">
        <v>102</v>
      </c>
      <c r="DZ97" s="547" t="s">
        <v>102</v>
      </c>
      <c r="EA97" s="547" t="s">
        <v>102</v>
      </c>
      <c r="EB97" s="547" t="s">
        <v>102</v>
      </c>
      <c r="EC97" s="547" t="s">
        <v>102</v>
      </c>
      <c r="ED97" s="547" t="s">
        <v>102</v>
      </c>
      <c r="EE97" s="547" t="s">
        <v>102</v>
      </c>
      <c r="EF97" s="547" t="s">
        <v>102</v>
      </c>
      <c r="EG97" s="547" t="s">
        <v>102</v>
      </c>
      <c r="EH97" s="547" t="s">
        <v>102</v>
      </c>
      <c r="EI97" s="547" t="s">
        <v>102</v>
      </c>
      <c r="EJ97" s="547" t="s">
        <v>102</v>
      </c>
      <c r="EK97" s="547" t="s">
        <v>102</v>
      </c>
      <c r="EL97" s="547" t="s">
        <v>102</v>
      </c>
      <c r="EM97" s="547" t="s">
        <v>102</v>
      </c>
      <c r="EN97" s="547" t="s">
        <v>102</v>
      </c>
      <c r="EO97" s="547" t="s">
        <v>102</v>
      </c>
      <c r="EP97" s="547" t="s">
        <v>102</v>
      </c>
      <c r="EQ97" s="547" t="s">
        <v>102</v>
      </c>
      <c r="ER97" s="547" t="s">
        <v>102</v>
      </c>
      <c r="ES97" s="547" t="s">
        <v>102</v>
      </c>
      <c r="ET97" s="547" t="s">
        <v>102</v>
      </c>
      <c r="EU97" s="547" t="s">
        <v>102</v>
      </c>
      <c r="EV97" s="547" t="s">
        <v>102</v>
      </c>
      <c r="EW97" s="547" t="s">
        <v>102</v>
      </c>
      <c r="EX97" s="547" t="s">
        <v>102</v>
      </c>
      <c r="EY97" s="547" t="s">
        <v>102</v>
      </c>
      <c r="EZ97" s="547" t="s">
        <v>102</v>
      </c>
      <c r="FA97" s="547" t="s">
        <v>102</v>
      </c>
      <c r="FB97" s="547" t="s">
        <v>102</v>
      </c>
      <c r="FC97" s="547" t="s">
        <v>102</v>
      </c>
      <c r="FD97" s="547" t="s">
        <v>102</v>
      </c>
      <c r="FE97" s="547" t="s">
        <v>102</v>
      </c>
      <c r="FF97" s="547" t="s">
        <v>102</v>
      </c>
      <c r="FG97" s="547" t="s">
        <v>102</v>
      </c>
      <c r="FH97" s="547" t="s">
        <v>102</v>
      </c>
      <c r="FI97" s="547" t="s">
        <v>102</v>
      </c>
      <c r="FJ97" s="547" t="s">
        <v>102</v>
      </c>
      <c r="FK97" s="547" t="s">
        <v>102</v>
      </c>
      <c r="FL97" s="547" t="s">
        <v>102</v>
      </c>
      <c r="FM97" s="547" t="s">
        <v>102</v>
      </c>
      <c r="FN97" s="547" t="s">
        <v>102</v>
      </c>
      <c r="FO97" s="547" t="s">
        <v>102</v>
      </c>
    </row>
    <row r="98" spans="1:171" x14ac:dyDescent="0.15">
      <c r="A98" s="547">
        <v>4206716</v>
      </c>
      <c r="B98" s="547">
        <v>1</v>
      </c>
      <c r="C98" s="547" t="s">
        <v>19929</v>
      </c>
      <c r="D98" s="547" t="s">
        <v>19930</v>
      </c>
      <c r="E98" s="547" t="s">
        <v>19688</v>
      </c>
      <c r="F98" s="547" t="s">
        <v>19931</v>
      </c>
      <c r="G98" s="547" t="s">
        <v>19689</v>
      </c>
      <c r="H98" s="547" t="s">
        <v>19932</v>
      </c>
      <c r="I98" s="547" t="s">
        <v>102</v>
      </c>
      <c r="J98" s="547" t="s">
        <v>102</v>
      </c>
      <c r="K98" s="547" t="s">
        <v>102</v>
      </c>
      <c r="L98" s="547" t="s">
        <v>102</v>
      </c>
      <c r="M98" s="547" t="s">
        <v>102</v>
      </c>
      <c r="N98" s="547" t="s">
        <v>102</v>
      </c>
      <c r="O98" s="547" t="s">
        <v>102</v>
      </c>
      <c r="P98" s="547" t="s">
        <v>102</v>
      </c>
      <c r="Q98" s="547" t="s">
        <v>102</v>
      </c>
      <c r="R98" s="547" t="s">
        <v>102</v>
      </c>
      <c r="S98" s="547" t="s">
        <v>102</v>
      </c>
      <c r="T98" s="547" t="s">
        <v>102</v>
      </c>
      <c r="U98" s="547" t="s">
        <v>102</v>
      </c>
      <c r="V98" s="547" t="s">
        <v>102</v>
      </c>
      <c r="W98" s="547" t="s">
        <v>102</v>
      </c>
      <c r="X98" s="547" t="s">
        <v>102</v>
      </c>
      <c r="Y98" s="547" t="s">
        <v>102</v>
      </c>
      <c r="Z98" s="547" t="s">
        <v>102</v>
      </c>
      <c r="AA98" s="547" t="s">
        <v>102</v>
      </c>
      <c r="AB98" s="547" t="s">
        <v>102</v>
      </c>
      <c r="AC98" s="547" t="s">
        <v>102</v>
      </c>
      <c r="AD98" s="547" t="s">
        <v>102</v>
      </c>
      <c r="AE98" s="547" t="s">
        <v>102</v>
      </c>
      <c r="AF98" s="547" t="s">
        <v>102</v>
      </c>
      <c r="AG98" s="547" t="s">
        <v>102</v>
      </c>
      <c r="AH98" s="547" t="s">
        <v>102</v>
      </c>
      <c r="AI98" s="547" t="s">
        <v>102</v>
      </c>
      <c r="AJ98" s="547" t="s">
        <v>102</v>
      </c>
      <c r="AK98" s="547" t="s">
        <v>102</v>
      </c>
      <c r="AL98" s="547" t="s">
        <v>102</v>
      </c>
      <c r="AM98" s="547" t="s">
        <v>102</v>
      </c>
      <c r="AN98" s="547" t="s">
        <v>102</v>
      </c>
      <c r="AO98" s="547" t="s">
        <v>102</v>
      </c>
      <c r="AP98" s="547" t="s">
        <v>102</v>
      </c>
      <c r="AQ98" s="547" t="s">
        <v>102</v>
      </c>
      <c r="AR98" s="547" t="s">
        <v>102</v>
      </c>
      <c r="AS98" s="547" t="s">
        <v>102</v>
      </c>
      <c r="AT98" s="547" t="s">
        <v>102</v>
      </c>
      <c r="AU98" s="547" t="s">
        <v>102</v>
      </c>
      <c r="AV98" s="547" t="s">
        <v>102</v>
      </c>
      <c r="AW98" s="547" t="s">
        <v>102</v>
      </c>
      <c r="AX98" s="547" t="s">
        <v>102</v>
      </c>
      <c r="AY98" s="547" t="s">
        <v>102</v>
      </c>
      <c r="AZ98" s="547" t="s">
        <v>102</v>
      </c>
      <c r="BA98" s="547" t="s">
        <v>102</v>
      </c>
      <c r="BB98" s="547" t="s">
        <v>102</v>
      </c>
      <c r="BC98" s="547" t="s">
        <v>102</v>
      </c>
      <c r="BD98" s="547" t="s">
        <v>102</v>
      </c>
      <c r="BE98" s="547" t="s">
        <v>102</v>
      </c>
      <c r="BF98" s="547" t="s">
        <v>102</v>
      </c>
      <c r="BG98" s="547" t="s">
        <v>102</v>
      </c>
      <c r="BH98" s="547" t="s">
        <v>102</v>
      </c>
      <c r="BI98" s="547" t="s">
        <v>102</v>
      </c>
      <c r="BJ98" s="547" t="s">
        <v>102</v>
      </c>
      <c r="BK98" s="547" t="s">
        <v>102</v>
      </c>
      <c r="BL98" s="547" t="s">
        <v>102</v>
      </c>
      <c r="BM98" s="547" t="s">
        <v>102</v>
      </c>
      <c r="BN98" s="547" t="s">
        <v>102</v>
      </c>
      <c r="BO98" s="547" t="s">
        <v>102</v>
      </c>
      <c r="BP98" s="547" t="s">
        <v>102</v>
      </c>
      <c r="BQ98" s="547" t="s">
        <v>102</v>
      </c>
      <c r="BR98" s="547" t="s">
        <v>102</v>
      </c>
      <c r="BS98" s="547" t="s">
        <v>102</v>
      </c>
      <c r="BT98" s="547" t="s">
        <v>102</v>
      </c>
      <c r="BU98" s="547" t="s">
        <v>102</v>
      </c>
      <c r="BV98" s="547" t="s">
        <v>102</v>
      </c>
      <c r="BW98" s="547" t="s">
        <v>102</v>
      </c>
      <c r="BX98" s="547" t="s">
        <v>102</v>
      </c>
      <c r="BY98" s="547" t="s">
        <v>102</v>
      </c>
      <c r="BZ98" s="547" t="s">
        <v>102</v>
      </c>
      <c r="CA98" s="547" t="s">
        <v>102</v>
      </c>
      <c r="CB98" s="547" t="s">
        <v>102</v>
      </c>
      <c r="CC98" s="547" t="s">
        <v>102</v>
      </c>
      <c r="CD98" s="547" t="s">
        <v>102</v>
      </c>
      <c r="CE98" s="547" t="s">
        <v>102</v>
      </c>
      <c r="CF98" s="547" t="s">
        <v>102</v>
      </c>
      <c r="CG98" s="547" t="s">
        <v>102</v>
      </c>
      <c r="CH98" s="547" t="s">
        <v>102</v>
      </c>
      <c r="CI98" s="547" t="s">
        <v>102</v>
      </c>
      <c r="CJ98" s="547" t="s">
        <v>102</v>
      </c>
      <c r="CK98" s="547" t="s">
        <v>102</v>
      </c>
      <c r="CL98" s="547" t="s">
        <v>102</v>
      </c>
      <c r="CM98" s="547" t="s">
        <v>102</v>
      </c>
      <c r="CN98" s="547" t="s">
        <v>102</v>
      </c>
      <c r="CO98" s="547" t="s">
        <v>102</v>
      </c>
      <c r="CP98" s="547" t="s">
        <v>102</v>
      </c>
      <c r="CQ98" s="547" t="s">
        <v>102</v>
      </c>
      <c r="CR98" s="547" t="s">
        <v>102</v>
      </c>
      <c r="CS98" s="547" t="s">
        <v>102</v>
      </c>
      <c r="CT98" s="547" t="s">
        <v>102</v>
      </c>
      <c r="CU98" s="547" t="s">
        <v>102</v>
      </c>
      <c r="CV98" s="547" t="s">
        <v>102</v>
      </c>
      <c r="CW98" s="547" t="s">
        <v>102</v>
      </c>
      <c r="CX98" s="547" t="s">
        <v>102</v>
      </c>
      <c r="CY98" s="547" t="s">
        <v>102</v>
      </c>
      <c r="CZ98" s="547" t="s">
        <v>102</v>
      </c>
      <c r="DA98" s="547" t="s">
        <v>102</v>
      </c>
      <c r="DB98" s="547" t="s">
        <v>102</v>
      </c>
      <c r="DC98" s="547" t="s">
        <v>102</v>
      </c>
      <c r="DD98" s="547" t="s">
        <v>102</v>
      </c>
      <c r="DE98" s="547" t="s">
        <v>102</v>
      </c>
      <c r="DF98" s="547" t="s">
        <v>102</v>
      </c>
      <c r="DG98" s="547" t="s">
        <v>102</v>
      </c>
      <c r="DH98" s="547" t="s">
        <v>102</v>
      </c>
      <c r="DI98" s="547" t="s">
        <v>102</v>
      </c>
      <c r="DJ98" s="547" t="s">
        <v>102</v>
      </c>
      <c r="DK98" s="547" t="s">
        <v>102</v>
      </c>
      <c r="DL98" s="547" t="s">
        <v>102</v>
      </c>
      <c r="DM98" s="547" t="s">
        <v>102</v>
      </c>
      <c r="DN98" s="547" t="s">
        <v>102</v>
      </c>
      <c r="DO98" s="547" t="s">
        <v>102</v>
      </c>
      <c r="DP98" s="547" t="s">
        <v>102</v>
      </c>
      <c r="DQ98" s="547" t="s">
        <v>102</v>
      </c>
      <c r="DR98" s="547" t="s">
        <v>102</v>
      </c>
      <c r="DS98" s="547" t="s">
        <v>102</v>
      </c>
      <c r="DT98" s="547" t="s">
        <v>102</v>
      </c>
      <c r="DU98" s="547" t="s">
        <v>102</v>
      </c>
      <c r="DV98" s="547" t="s">
        <v>102</v>
      </c>
      <c r="DW98" s="547" t="s">
        <v>102</v>
      </c>
      <c r="DX98" s="547" t="s">
        <v>102</v>
      </c>
      <c r="DY98" s="547" t="s">
        <v>102</v>
      </c>
      <c r="DZ98" s="547" t="s">
        <v>102</v>
      </c>
      <c r="EA98" s="547" t="s">
        <v>102</v>
      </c>
      <c r="EB98" s="547" t="s">
        <v>102</v>
      </c>
      <c r="EC98" s="547" t="s">
        <v>102</v>
      </c>
      <c r="ED98" s="547" t="s">
        <v>102</v>
      </c>
      <c r="EE98" s="547" t="s">
        <v>102</v>
      </c>
      <c r="EF98" s="547" t="s">
        <v>102</v>
      </c>
      <c r="EG98" s="547" t="s">
        <v>102</v>
      </c>
      <c r="EH98" s="547" t="s">
        <v>102</v>
      </c>
      <c r="EI98" s="547" t="s">
        <v>102</v>
      </c>
      <c r="EJ98" s="547" t="s">
        <v>102</v>
      </c>
      <c r="EK98" s="547" t="s">
        <v>102</v>
      </c>
      <c r="EL98" s="547" t="s">
        <v>102</v>
      </c>
      <c r="EM98" s="547" t="s">
        <v>102</v>
      </c>
      <c r="EN98" s="547" t="s">
        <v>102</v>
      </c>
      <c r="EO98" s="547" t="s">
        <v>102</v>
      </c>
      <c r="EP98" s="547" t="s">
        <v>102</v>
      </c>
      <c r="EQ98" s="547" t="s">
        <v>102</v>
      </c>
      <c r="ER98" s="547" t="s">
        <v>102</v>
      </c>
      <c r="ES98" s="547" t="s">
        <v>102</v>
      </c>
      <c r="ET98" s="547" t="s">
        <v>102</v>
      </c>
      <c r="EU98" s="547" t="s">
        <v>102</v>
      </c>
      <c r="EV98" s="547" t="s">
        <v>102</v>
      </c>
      <c r="EW98" s="547" t="s">
        <v>102</v>
      </c>
      <c r="EX98" s="547" t="s">
        <v>102</v>
      </c>
      <c r="EY98" s="547" t="s">
        <v>102</v>
      </c>
      <c r="EZ98" s="547" t="s">
        <v>102</v>
      </c>
      <c r="FA98" s="547" t="s">
        <v>102</v>
      </c>
      <c r="FB98" s="547" t="s">
        <v>102</v>
      </c>
      <c r="FC98" s="547" t="s">
        <v>102</v>
      </c>
      <c r="FD98" s="547" t="s">
        <v>102</v>
      </c>
      <c r="FE98" s="547" t="s">
        <v>102</v>
      </c>
      <c r="FF98" s="547" t="s">
        <v>102</v>
      </c>
      <c r="FG98" s="547" t="s">
        <v>102</v>
      </c>
      <c r="FH98" s="547" t="s">
        <v>102</v>
      </c>
      <c r="FI98" s="547" t="s">
        <v>102</v>
      </c>
      <c r="FJ98" s="547" t="s">
        <v>102</v>
      </c>
      <c r="FK98" s="547" t="s">
        <v>102</v>
      </c>
      <c r="FL98" s="547" t="s">
        <v>102</v>
      </c>
      <c r="FM98" s="547" t="s">
        <v>102</v>
      </c>
      <c r="FN98" s="547" t="s">
        <v>102</v>
      </c>
      <c r="FO98" s="547" t="s">
        <v>102</v>
      </c>
    </row>
    <row r="99" spans="1:171" x14ac:dyDescent="0.15">
      <c r="A99" s="547">
        <v>4191243</v>
      </c>
      <c r="B99" s="547">
        <v>1</v>
      </c>
      <c r="C99" s="547" t="s">
        <v>19933</v>
      </c>
      <c r="D99" s="547" t="s">
        <v>19933</v>
      </c>
      <c r="E99" s="547" t="s">
        <v>19934</v>
      </c>
      <c r="F99" s="547" t="s">
        <v>19934</v>
      </c>
      <c r="G99" s="547" t="s">
        <v>19935</v>
      </c>
      <c r="H99" s="547" t="s">
        <v>19936</v>
      </c>
      <c r="I99" s="547" t="s">
        <v>19936</v>
      </c>
      <c r="J99" s="547" t="s">
        <v>19936</v>
      </c>
      <c r="K99" s="547" t="s">
        <v>19936</v>
      </c>
      <c r="L99" s="547" t="s">
        <v>19936</v>
      </c>
      <c r="M99" s="547" t="s">
        <v>19936</v>
      </c>
      <c r="N99" s="547" t="s">
        <v>1468</v>
      </c>
      <c r="O99" s="547" t="s">
        <v>19937</v>
      </c>
      <c r="P99" s="547" t="s">
        <v>19937</v>
      </c>
      <c r="Q99" s="547" t="s">
        <v>19938</v>
      </c>
      <c r="R99" s="547" t="s">
        <v>19938</v>
      </c>
      <c r="S99" s="547" t="s">
        <v>19939</v>
      </c>
      <c r="T99" s="547" t="s">
        <v>19940</v>
      </c>
      <c r="U99" s="547" t="s">
        <v>19941</v>
      </c>
      <c r="V99" s="547" t="s">
        <v>19942</v>
      </c>
      <c r="W99" s="547" t="s">
        <v>19943</v>
      </c>
      <c r="X99" s="547" t="s">
        <v>19944</v>
      </c>
      <c r="Y99" s="547" t="s">
        <v>19945</v>
      </c>
      <c r="Z99" s="547" t="s">
        <v>19945</v>
      </c>
      <c r="AA99" s="547" t="s">
        <v>19946</v>
      </c>
      <c r="AB99" s="547" t="s">
        <v>19946</v>
      </c>
      <c r="AC99" s="547" t="s">
        <v>19947</v>
      </c>
      <c r="AD99" s="547" t="s">
        <v>19948</v>
      </c>
      <c r="AE99" s="547" t="s">
        <v>19949</v>
      </c>
      <c r="AF99" s="547" t="s">
        <v>19950</v>
      </c>
      <c r="AG99" s="547" t="s">
        <v>19951</v>
      </c>
      <c r="AH99" s="547" t="s">
        <v>19951</v>
      </c>
      <c r="AI99" s="547" t="s">
        <v>19952</v>
      </c>
      <c r="AJ99" s="547" t="s">
        <v>19952</v>
      </c>
      <c r="AK99" s="547" t="s">
        <v>19953</v>
      </c>
      <c r="AL99" s="547" t="s">
        <v>19953</v>
      </c>
      <c r="AM99" s="547" t="s">
        <v>19953</v>
      </c>
      <c r="AN99" s="547" t="s">
        <v>19953</v>
      </c>
      <c r="AO99" s="547" t="s">
        <v>19953</v>
      </c>
      <c r="AP99" s="547" t="s">
        <v>19954</v>
      </c>
      <c r="AQ99" s="547" t="s">
        <v>19954</v>
      </c>
      <c r="AR99" s="547" t="s">
        <v>19954</v>
      </c>
      <c r="AS99" s="547" t="s">
        <v>19954</v>
      </c>
      <c r="AT99" s="547" t="s">
        <v>19954</v>
      </c>
      <c r="AU99" s="547" t="s">
        <v>19954</v>
      </c>
      <c r="AV99" s="547" t="s">
        <v>19955</v>
      </c>
      <c r="AW99" s="547" t="s">
        <v>102</v>
      </c>
      <c r="AX99" s="547" t="s">
        <v>102</v>
      </c>
      <c r="AY99" s="547" t="s">
        <v>102</v>
      </c>
      <c r="AZ99" s="547" t="s">
        <v>102</v>
      </c>
      <c r="BA99" s="547" t="s">
        <v>102</v>
      </c>
      <c r="BB99" s="547" t="s">
        <v>102</v>
      </c>
      <c r="BC99" s="547" t="s">
        <v>102</v>
      </c>
      <c r="BD99" s="547" t="s">
        <v>102</v>
      </c>
      <c r="BE99" s="547" t="s">
        <v>102</v>
      </c>
      <c r="BF99" s="547" t="s">
        <v>102</v>
      </c>
      <c r="BG99" s="547" t="s">
        <v>102</v>
      </c>
      <c r="BH99" s="547" t="s">
        <v>102</v>
      </c>
      <c r="BI99" s="547" t="s">
        <v>102</v>
      </c>
      <c r="BJ99" s="547" t="s">
        <v>102</v>
      </c>
      <c r="BK99" s="547" t="s">
        <v>102</v>
      </c>
      <c r="BL99" s="547" t="s">
        <v>102</v>
      </c>
      <c r="BM99" s="547" t="s">
        <v>102</v>
      </c>
      <c r="BN99" s="547" t="s">
        <v>102</v>
      </c>
      <c r="BO99" s="547" t="s">
        <v>102</v>
      </c>
      <c r="BP99" s="547" t="s">
        <v>102</v>
      </c>
      <c r="BQ99" s="547" t="s">
        <v>102</v>
      </c>
      <c r="BR99" s="547" t="s">
        <v>102</v>
      </c>
      <c r="BS99" s="547" t="s">
        <v>102</v>
      </c>
      <c r="BT99" s="547" t="s">
        <v>102</v>
      </c>
      <c r="BU99" s="547" t="s">
        <v>102</v>
      </c>
      <c r="BV99" s="547" t="s">
        <v>102</v>
      </c>
      <c r="BW99" s="547" t="s">
        <v>102</v>
      </c>
      <c r="BX99" s="547" t="s">
        <v>102</v>
      </c>
      <c r="BY99" s="547" t="s">
        <v>102</v>
      </c>
      <c r="BZ99" s="547" t="s">
        <v>102</v>
      </c>
      <c r="CA99" s="547" t="s">
        <v>102</v>
      </c>
      <c r="CB99" s="547" t="s">
        <v>102</v>
      </c>
      <c r="CC99" s="547" t="s">
        <v>102</v>
      </c>
      <c r="CD99" s="547" t="s">
        <v>102</v>
      </c>
      <c r="CE99" s="547" t="s">
        <v>102</v>
      </c>
      <c r="CF99" s="547" t="s">
        <v>102</v>
      </c>
      <c r="CG99" s="547" t="s">
        <v>102</v>
      </c>
      <c r="CH99" s="547" t="s">
        <v>102</v>
      </c>
      <c r="CI99" s="547" t="s">
        <v>102</v>
      </c>
      <c r="CJ99" s="547" t="s">
        <v>102</v>
      </c>
      <c r="CK99" s="547" t="s">
        <v>102</v>
      </c>
      <c r="CL99" s="547" t="s">
        <v>102</v>
      </c>
      <c r="CM99" s="547" t="s">
        <v>102</v>
      </c>
      <c r="CN99" s="547" t="s">
        <v>102</v>
      </c>
      <c r="CO99" s="547" t="s">
        <v>102</v>
      </c>
      <c r="CP99" s="547" t="s">
        <v>102</v>
      </c>
      <c r="CQ99" s="547" t="s">
        <v>102</v>
      </c>
      <c r="CR99" s="547" t="s">
        <v>102</v>
      </c>
      <c r="CS99" s="547" t="s">
        <v>102</v>
      </c>
      <c r="CT99" s="547" t="s">
        <v>102</v>
      </c>
      <c r="CU99" s="547" t="s">
        <v>102</v>
      </c>
      <c r="CV99" s="547" t="s">
        <v>102</v>
      </c>
      <c r="CW99" s="547" t="s">
        <v>102</v>
      </c>
      <c r="CX99" s="547" t="s">
        <v>102</v>
      </c>
      <c r="CY99" s="547" t="s">
        <v>102</v>
      </c>
      <c r="CZ99" s="547" t="s">
        <v>102</v>
      </c>
      <c r="DA99" s="547" t="s">
        <v>102</v>
      </c>
      <c r="DB99" s="547" t="s">
        <v>102</v>
      </c>
      <c r="DC99" s="547" t="s">
        <v>102</v>
      </c>
      <c r="DD99" s="547" t="s">
        <v>102</v>
      </c>
      <c r="DE99" s="547" t="s">
        <v>102</v>
      </c>
      <c r="DF99" s="547" t="s">
        <v>102</v>
      </c>
      <c r="DG99" s="547" t="s">
        <v>102</v>
      </c>
      <c r="DH99" s="547" t="s">
        <v>102</v>
      </c>
      <c r="DI99" s="547" t="s">
        <v>102</v>
      </c>
      <c r="DJ99" s="547" t="s">
        <v>102</v>
      </c>
      <c r="DK99" s="547" t="s">
        <v>102</v>
      </c>
      <c r="DL99" s="547" t="s">
        <v>102</v>
      </c>
      <c r="DM99" s="547" t="s">
        <v>102</v>
      </c>
      <c r="DN99" s="547" t="s">
        <v>102</v>
      </c>
      <c r="DO99" s="547" t="s">
        <v>102</v>
      </c>
      <c r="DP99" s="547" t="s">
        <v>102</v>
      </c>
      <c r="DQ99" s="547" t="s">
        <v>102</v>
      </c>
      <c r="DR99" s="547" t="s">
        <v>102</v>
      </c>
      <c r="DS99" s="547" t="s">
        <v>102</v>
      </c>
      <c r="DT99" s="547" t="s">
        <v>102</v>
      </c>
      <c r="DU99" s="547" t="s">
        <v>102</v>
      </c>
      <c r="DV99" s="547" t="s">
        <v>102</v>
      </c>
      <c r="DW99" s="547" t="s">
        <v>102</v>
      </c>
      <c r="DX99" s="547" t="s">
        <v>102</v>
      </c>
      <c r="DY99" s="547" t="s">
        <v>102</v>
      </c>
      <c r="DZ99" s="547" t="s">
        <v>102</v>
      </c>
      <c r="EA99" s="547" t="s">
        <v>102</v>
      </c>
      <c r="EB99" s="547" t="s">
        <v>102</v>
      </c>
      <c r="EC99" s="547" t="s">
        <v>102</v>
      </c>
      <c r="ED99" s="547" t="s">
        <v>102</v>
      </c>
      <c r="EE99" s="547" t="s">
        <v>102</v>
      </c>
      <c r="EF99" s="547" t="s">
        <v>102</v>
      </c>
      <c r="EG99" s="547" t="s">
        <v>102</v>
      </c>
      <c r="EH99" s="547" t="s">
        <v>102</v>
      </c>
      <c r="EI99" s="547" t="s">
        <v>102</v>
      </c>
      <c r="EJ99" s="547" t="s">
        <v>102</v>
      </c>
      <c r="EK99" s="547" t="s">
        <v>102</v>
      </c>
      <c r="EL99" s="547" t="s">
        <v>102</v>
      </c>
      <c r="EM99" s="547" t="s">
        <v>102</v>
      </c>
      <c r="EN99" s="547" t="s">
        <v>102</v>
      </c>
      <c r="EO99" s="547" t="s">
        <v>102</v>
      </c>
      <c r="EP99" s="547" t="s">
        <v>102</v>
      </c>
      <c r="EQ99" s="547" t="s">
        <v>102</v>
      </c>
      <c r="ER99" s="547" t="s">
        <v>102</v>
      </c>
      <c r="ES99" s="547" t="s">
        <v>102</v>
      </c>
      <c r="ET99" s="547" t="s">
        <v>102</v>
      </c>
      <c r="EU99" s="547" t="s">
        <v>102</v>
      </c>
      <c r="EV99" s="547" t="s">
        <v>102</v>
      </c>
      <c r="EW99" s="547" t="s">
        <v>102</v>
      </c>
      <c r="EX99" s="547" t="s">
        <v>102</v>
      </c>
      <c r="EY99" s="547" t="s">
        <v>102</v>
      </c>
      <c r="EZ99" s="547" t="s">
        <v>102</v>
      </c>
      <c r="FA99" s="547" t="s">
        <v>102</v>
      </c>
      <c r="FB99" s="547" t="s">
        <v>102</v>
      </c>
      <c r="FC99" s="547" t="s">
        <v>102</v>
      </c>
      <c r="FD99" s="547" t="s">
        <v>102</v>
      </c>
      <c r="FE99" s="547" t="s">
        <v>102</v>
      </c>
      <c r="FF99" s="547" t="s">
        <v>102</v>
      </c>
      <c r="FG99" s="547" t="s">
        <v>102</v>
      </c>
      <c r="FH99" s="547" t="s">
        <v>102</v>
      </c>
      <c r="FI99" s="547" t="s">
        <v>102</v>
      </c>
      <c r="FJ99" s="547" t="s">
        <v>102</v>
      </c>
      <c r="FK99" s="547" t="s">
        <v>102</v>
      </c>
      <c r="FL99" s="547" t="s">
        <v>102</v>
      </c>
      <c r="FM99" s="547" t="s">
        <v>102</v>
      </c>
      <c r="FN99" s="547" t="s">
        <v>102</v>
      </c>
      <c r="FO99" s="547" t="s">
        <v>102</v>
      </c>
    </row>
    <row r="100" spans="1:171" x14ac:dyDescent="0.15">
      <c r="A100" s="547">
        <v>4183797</v>
      </c>
      <c r="B100" s="547">
        <v>1</v>
      </c>
      <c r="C100" s="547" t="s">
        <v>19956</v>
      </c>
      <c r="D100" s="547" t="s">
        <v>102</v>
      </c>
      <c r="E100" s="547" t="s">
        <v>102</v>
      </c>
      <c r="F100" s="547" t="s">
        <v>102</v>
      </c>
      <c r="G100" s="547" t="s">
        <v>102</v>
      </c>
      <c r="H100" s="547" t="s">
        <v>102</v>
      </c>
      <c r="I100" s="547" t="s">
        <v>102</v>
      </c>
      <c r="J100" s="547" t="s">
        <v>102</v>
      </c>
      <c r="K100" s="547" t="s">
        <v>102</v>
      </c>
      <c r="L100" s="547" t="s">
        <v>102</v>
      </c>
      <c r="M100" s="547" t="s">
        <v>102</v>
      </c>
      <c r="N100" s="547" t="s">
        <v>102</v>
      </c>
      <c r="O100" s="547" t="s">
        <v>102</v>
      </c>
      <c r="P100" s="547" t="s">
        <v>102</v>
      </c>
      <c r="Q100" s="547" t="s">
        <v>102</v>
      </c>
      <c r="R100" s="547" t="s">
        <v>102</v>
      </c>
      <c r="S100" s="547" t="s">
        <v>102</v>
      </c>
      <c r="T100" s="547" t="s">
        <v>102</v>
      </c>
      <c r="U100" s="547" t="s">
        <v>102</v>
      </c>
      <c r="V100" s="547" t="s">
        <v>102</v>
      </c>
      <c r="W100" s="547" t="s">
        <v>102</v>
      </c>
      <c r="X100" s="547" t="s">
        <v>102</v>
      </c>
      <c r="Y100" s="547" t="s">
        <v>102</v>
      </c>
      <c r="Z100" s="547" t="s">
        <v>102</v>
      </c>
      <c r="AA100" s="547" t="s">
        <v>102</v>
      </c>
      <c r="AB100" s="547" t="s">
        <v>102</v>
      </c>
      <c r="AC100" s="547" t="s">
        <v>102</v>
      </c>
      <c r="AD100" s="547" t="s">
        <v>102</v>
      </c>
      <c r="AE100" s="547" t="s">
        <v>102</v>
      </c>
      <c r="AF100" s="547" t="s">
        <v>102</v>
      </c>
      <c r="AG100" s="547" t="s">
        <v>102</v>
      </c>
      <c r="AH100" s="547" t="s">
        <v>102</v>
      </c>
      <c r="AI100" s="547" t="s">
        <v>102</v>
      </c>
      <c r="AJ100" s="547" t="s">
        <v>102</v>
      </c>
      <c r="AK100" s="547" t="s">
        <v>102</v>
      </c>
      <c r="AL100" s="547" t="s">
        <v>102</v>
      </c>
      <c r="AM100" s="547" t="s">
        <v>102</v>
      </c>
      <c r="AN100" s="547" t="s">
        <v>102</v>
      </c>
      <c r="AO100" s="547" t="s">
        <v>102</v>
      </c>
      <c r="AP100" s="547" t="s">
        <v>102</v>
      </c>
      <c r="AQ100" s="547" t="s">
        <v>102</v>
      </c>
      <c r="AR100" s="547" t="s">
        <v>102</v>
      </c>
      <c r="AS100" s="547" t="s">
        <v>102</v>
      </c>
      <c r="AT100" s="547" t="s">
        <v>102</v>
      </c>
      <c r="AU100" s="547" t="s">
        <v>102</v>
      </c>
      <c r="AV100" s="547" t="s">
        <v>102</v>
      </c>
      <c r="AW100" s="547" t="s">
        <v>102</v>
      </c>
      <c r="AX100" s="547" t="s">
        <v>102</v>
      </c>
      <c r="AY100" s="547" t="s">
        <v>102</v>
      </c>
      <c r="AZ100" s="547" t="s">
        <v>102</v>
      </c>
      <c r="BA100" s="547" t="s">
        <v>102</v>
      </c>
      <c r="BB100" s="547" t="s">
        <v>102</v>
      </c>
      <c r="BC100" s="547" t="s">
        <v>102</v>
      </c>
      <c r="BD100" s="547" t="s">
        <v>102</v>
      </c>
      <c r="BE100" s="547" t="s">
        <v>102</v>
      </c>
      <c r="BF100" s="547" t="s">
        <v>102</v>
      </c>
      <c r="BG100" s="547" t="s">
        <v>102</v>
      </c>
      <c r="BH100" s="547" t="s">
        <v>102</v>
      </c>
      <c r="BI100" s="547" t="s">
        <v>102</v>
      </c>
      <c r="BJ100" s="547" t="s">
        <v>102</v>
      </c>
      <c r="BK100" s="547" t="s">
        <v>102</v>
      </c>
      <c r="BL100" s="547" t="s">
        <v>102</v>
      </c>
      <c r="BM100" s="547" t="s">
        <v>102</v>
      </c>
      <c r="BN100" s="547" t="s">
        <v>102</v>
      </c>
      <c r="BO100" s="547" t="s">
        <v>102</v>
      </c>
      <c r="BP100" s="547" t="s">
        <v>102</v>
      </c>
      <c r="BQ100" s="547" t="s">
        <v>102</v>
      </c>
      <c r="BR100" s="547" t="s">
        <v>102</v>
      </c>
      <c r="BS100" s="547" t="s">
        <v>102</v>
      </c>
      <c r="BT100" s="547" t="s">
        <v>102</v>
      </c>
      <c r="BU100" s="547" t="s">
        <v>102</v>
      </c>
      <c r="BV100" s="547" t="s">
        <v>102</v>
      </c>
      <c r="BW100" s="547" t="s">
        <v>102</v>
      </c>
      <c r="BX100" s="547" t="s">
        <v>102</v>
      </c>
      <c r="BY100" s="547" t="s">
        <v>102</v>
      </c>
      <c r="BZ100" s="547" t="s">
        <v>102</v>
      </c>
      <c r="CA100" s="547" t="s">
        <v>102</v>
      </c>
      <c r="CB100" s="547" t="s">
        <v>102</v>
      </c>
      <c r="CC100" s="547" t="s">
        <v>102</v>
      </c>
      <c r="CD100" s="547" t="s">
        <v>102</v>
      </c>
      <c r="CE100" s="547" t="s">
        <v>102</v>
      </c>
      <c r="CF100" s="547" t="s">
        <v>102</v>
      </c>
      <c r="CG100" s="547" t="s">
        <v>102</v>
      </c>
      <c r="CH100" s="547" t="s">
        <v>102</v>
      </c>
      <c r="CI100" s="547" t="s">
        <v>102</v>
      </c>
      <c r="CJ100" s="547" t="s">
        <v>102</v>
      </c>
      <c r="CK100" s="547" t="s">
        <v>102</v>
      </c>
      <c r="CL100" s="547" t="s">
        <v>102</v>
      </c>
      <c r="CM100" s="547" t="s">
        <v>102</v>
      </c>
      <c r="CN100" s="547" t="s">
        <v>102</v>
      </c>
      <c r="CO100" s="547" t="s">
        <v>102</v>
      </c>
      <c r="CP100" s="547" t="s">
        <v>102</v>
      </c>
      <c r="CQ100" s="547" t="s">
        <v>102</v>
      </c>
      <c r="CR100" s="547" t="s">
        <v>102</v>
      </c>
      <c r="CS100" s="547" t="s">
        <v>102</v>
      </c>
      <c r="CT100" s="547" t="s">
        <v>102</v>
      </c>
      <c r="CU100" s="547" t="s">
        <v>102</v>
      </c>
      <c r="CV100" s="547" t="s">
        <v>102</v>
      </c>
      <c r="CW100" s="547" t="s">
        <v>102</v>
      </c>
      <c r="CX100" s="547" t="s">
        <v>102</v>
      </c>
      <c r="CY100" s="547" t="s">
        <v>102</v>
      </c>
      <c r="CZ100" s="547" t="s">
        <v>102</v>
      </c>
      <c r="DA100" s="547" t="s">
        <v>102</v>
      </c>
      <c r="DB100" s="547" t="s">
        <v>102</v>
      </c>
      <c r="DC100" s="547" t="s">
        <v>102</v>
      </c>
      <c r="DD100" s="547" t="s">
        <v>102</v>
      </c>
      <c r="DE100" s="547" t="s">
        <v>102</v>
      </c>
      <c r="DF100" s="547" t="s">
        <v>102</v>
      </c>
      <c r="DG100" s="547" t="s">
        <v>102</v>
      </c>
      <c r="DH100" s="547" t="s">
        <v>102</v>
      </c>
      <c r="DI100" s="547" t="s">
        <v>102</v>
      </c>
      <c r="DJ100" s="547" t="s">
        <v>102</v>
      </c>
      <c r="DK100" s="547" t="s">
        <v>102</v>
      </c>
      <c r="DL100" s="547" t="s">
        <v>102</v>
      </c>
      <c r="DM100" s="547" t="s">
        <v>102</v>
      </c>
      <c r="DN100" s="547" t="s">
        <v>102</v>
      </c>
      <c r="DO100" s="547" t="s">
        <v>102</v>
      </c>
      <c r="DP100" s="547" t="s">
        <v>102</v>
      </c>
      <c r="DQ100" s="547" t="s">
        <v>102</v>
      </c>
      <c r="DR100" s="547" t="s">
        <v>102</v>
      </c>
      <c r="DS100" s="547" t="s">
        <v>102</v>
      </c>
      <c r="DT100" s="547" t="s">
        <v>102</v>
      </c>
      <c r="DU100" s="547" t="s">
        <v>102</v>
      </c>
      <c r="DV100" s="547" t="s">
        <v>102</v>
      </c>
      <c r="DW100" s="547" t="s">
        <v>102</v>
      </c>
      <c r="DX100" s="547" t="s">
        <v>102</v>
      </c>
      <c r="DY100" s="547" t="s">
        <v>102</v>
      </c>
      <c r="DZ100" s="547" t="s">
        <v>102</v>
      </c>
      <c r="EA100" s="547" t="s">
        <v>102</v>
      </c>
      <c r="EB100" s="547" t="s">
        <v>102</v>
      </c>
      <c r="EC100" s="547" t="s">
        <v>102</v>
      </c>
      <c r="ED100" s="547" t="s">
        <v>102</v>
      </c>
      <c r="EE100" s="547" t="s">
        <v>102</v>
      </c>
      <c r="EF100" s="547" t="s">
        <v>102</v>
      </c>
      <c r="EG100" s="547" t="s">
        <v>102</v>
      </c>
      <c r="EH100" s="547" t="s">
        <v>102</v>
      </c>
      <c r="EI100" s="547" t="s">
        <v>102</v>
      </c>
      <c r="EJ100" s="547" t="s">
        <v>102</v>
      </c>
      <c r="EK100" s="547" t="s">
        <v>102</v>
      </c>
      <c r="EL100" s="547" t="s">
        <v>102</v>
      </c>
      <c r="EM100" s="547" t="s">
        <v>102</v>
      </c>
      <c r="EN100" s="547" t="s">
        <v>102</v>
      </c>
      <c r="EO100" s="547" t="s">
        <v>102</v>
      </c>
      <c r="EP100" s="547" t="s">
        <v>102</v>
      </c>
      <c r="EQ100" s="547" t="s">
        <v>102</v>
      </c>
      <c r="ER100" s="547" t="s">
        <v>102</v>
      </c>
      <c r="ES100" s="547" t="s">
        <v>102</v>
      </c>
      <c r="ET100" s="547" t="s">
        <v>102</v>
      </c>
      <c r="EU100" s="547" t="s">
        <v>102</v>
      </c>
      <c r="EV100" s="547" t="s">
        <v>102</v>
      </c>
      <c r="EW100" s="547" t="s">
        <v>102</v>
      </c>
      <c r="EX100" s="547" t="s">
        <v>102</v>
      </c>
      <c r="EY100" s="547" t="s">
        <v>102</v>
      </c>
      <c r="EZ100" s="547" t="s">
        <v>102</v>
      </c>
      <c r="FA100" s="547" t="s">
        <v>102</v>
      </c>
      <c r="FB100" s="547" t="s">
        <v>102</v>
      </c>
      <c r="FC100" s="547" t="s">
        <v>102</v>
      </c>
      <c r="FD100" s="547" t="s">
        <v>102</v>
      </c>
      <c r="FE100" s="547" t="s">
        <v>102</v>
      </c>
      <c r="FF100" s="547" t="s">
        <v>102</v>
      </c>
      <c r="FG100" s="547" t="s">
        <v>102</v>
      </c>
      <c r="FH100" s="547" t="s">
        <v>102</v>
      </c>
      <c r="FI100" s="547" t="s">
        <v>102</v>
      </c>
      <c r="FJ100" s="547" t="s">
        <v>102</v>
      </c>
      <c r="FK100" s="547" t="s">
        <v>102</v>
      </c>
      <c r="FL100" s="547" t="s">
        <v>102</v>
      </c>
      <c r="FM100" s="547" t="s">
        <v>102</v>
      </c>
      <c r="FN100" s="547" t="s">
        <v>102</v>
      </c>
      <c r="FO100" s="547" t="s">
        <v>102</v>
      </c>
    </row>
    <row r="101" spans="1:171" x14ac:dyDescent="0.15">
      <c r="A101" s="547">
        <v>4202838</v>
      </c>
      <c r="B101" s="547">
        <v>1</v>
      </c>
      <c r="C101" s="547" t="s">
        <v>19957</v>
      </c>
      <c r="D101" s="547" t="s">
        <v>19958</v>
      </c>
      <c r="E101" s="547" t="s">
        <v>19959</v>
      </c>
      <c r="F101" s="547" t="s">
        <v>19960</v>
      </c>
      <c r="G101" s="547" t="s">
        <v>19961</v>
      </c>
      <c r="H101" s="547" t="s">
        <v>19962</v>
      </c>
      <c r="I101" s="547" t="s">
        <v>19963</v>
      </c>
      <c r="J101" s="547" t="s">
        <v>19964</v>
      </c>
      <c r="K101" s="547" t="s">
        <v>19965</v>
      </c>
      <c r="L101" s="547" t="s">
        <v>19966</v>
      </c>
      <c r="M101" s="547" t="s">
        <v>102</v>
      </c>
      <c r="N101" s="547" t="s">
        <v>102</v>
      </c>
      <c r="O101" s="547" t="s">
        <v>102</v>
      </c>
      <c r="P101" s="547" t="s">
        <v>102</v>
      </c>
      <c r="Q101" s="547" t="s">
        <v>102</v>
      </c>
      <c r="R101" s="547" t="s">
        <v>102</v>
      </c>
      <c r="S101" s="547" t="s">
        <v>102</v>
      </c>
      <c r="T101" s="547" t="s">
        <v>102</v>
      </c>
      <c r="U101" s="547" t="s">
        <v>102</v>
      </c>
      <c r="V101" s="547" t="s">
        <v>102</v>
      </c>
      <c r="W101" s="547" t="s">
        <v>102</v>
      </c>
      <c r="X101" s="547" t="s">
        <v>102</v>
      </c>
      <c r="Y101" s="547" t="s">
        <v>102</v>
      </c>
      <c r="Z101" s="547" t="s">
        <v>102</v>
      </c>
      <c r="AA101" s="547" t="s">
        <v>102</v>
      </c>
      <c r="AB101" s="547" t="s">
        <v>102</v>
      </c>
      <c r="AC101" s="547" t="s">
        <v>102</v>
      </c>
      <c r="AD101" s="547" t="s">
        <v>102</v>
      </c>
      <c r="AE101" s="547" t="s">
        <v>102</v>
      </c>
      <c r="AF101" s="547" t="s">
        <v>102</v>
      </c>
      <c r="AG101" s="547" t="s">
        <v>102</v>
      </c>
      <c r="AH101" s="547" t="s">
        <v>102</v>
      </c>
      <c r="AI101" s="547" t="s">
        <v>102</v>
      </c>
      <c r="AJ101" s="547" t="s">
        <v>102</v>
      </c>
      <c r="AK101" s="547" t="s">
        <v>102</v>
      </c>
      <c r="AL101" s="547" t="s">
        <v>102</v>
      </c>
      <c r="AM101" s="547" t="s">
        <v>102</v>
      </c>
      <c r="AN101" s="547" t="s">
        <v>102</v>
      </c>
      <c r="AO101" s="547" t="s">
        <v>102</v>
      </c>
      <c r="AP101" s="547" t="s">
        <v>102</v>
      </c>
      <c r="AQ101" s="547" t="s">
        <v>102</v>
      </c>
      <c r="AR101" s="547" t="s">
        <v>102</v>
      </c>
      <c r="AS101" s="547" t="s">
        <v>102</v>
      </c>
      <c r="AT101" s="547" t="s">
        <v>102</v>
      </c>
      <c r="AU101" s="547" t="s">
        <v>102</v>
      </c>
      <c r="AV101" s="547" t="s">
        <v>102</v>
      </c>
      <c r="AW101" s="547" t="s">
        <v>102</v>
      </c>
      <c r="AX101" s="547" t="s">
        <v>102</v>
      </c>
      <c r="AY101" s="547" t="s">
        <v>102</v>
      </c>
      <c r="AZ101" s="547" t="s">
        <v>102</v>
      </c>
      <c r="BA101" s="547" t="s">
        <v>102</v>
      </c>
      <c r="BB101" s="547" t="s">
        <v>102</v>
      </c>
      <c r="BC101" s="547" t="s">
        <v>102</v>
      </c>
      <c r="BD101" s="547" t="s">
        <v>102</v>
      </c>
      <c r="BE101" s="547" t="s">
        <v>102</v>
      </c>
      <c r="BF101" s="547" t="s">
        <v>102</v>
      </c>
      <c r="BG101" s="547" t="s">
        <v>102</v>
      </c>
      <c r="BH101" s="547" t="s">
        <v>102</v>
      </c>
      <c r="BI101" s="547" t="s">
        <v>102</v>
      </c>
      <c r="BJ101" s="547" t="s">
        <v>102</v>
      </c>
      <c r="BK101" s="547" t="s">
        <v>102</v>
      </c>
      <c r="BL101" s="547" t="s">
        <v>102</v>
      </c>
      <c r="BM101" s="547" t="s">
        <v>102</v>
      </c>
      <c r="BN101" s="547" t="s">
        <v>102</v>
      </c>
      <c r="BO101" s="547" t="s">
        <v>102</v>
      </c>
      <c r="BP101" s="547" t="s">
        <v>102</v>
      </c>
      <c r="BQ101" s="547" t="s">
        <v>102</v>
      </c>
      <c r="BR101" s="547" t="s">
        <v>102</v>
      </c>
      <c r="BS101" s="547" t="s">
        <v>102</v>
      </c>
      <c r="BT101" s="547" t="s">
        <v>102</v>
      </c>
      <c r="BU101" s="547" t="s">
        <v>102</v>
      </c>
      <c r="BV101" s="547" t="s">
        <v>102</v>
      </c>
      <c r="BW101" s="547" t="s">
        <v>102</v>
      </c>
      <c r="BX101" s="547" t="s">
        <v>102</v>
      </c>
      <c r="BY101" s="547" t="s">
        <v>102</v>
      </c>
      <c r="BZ101" s="547" t="s">
        <v>102</v>
      </c>
      <c r="CA101" s="547" t="s">
        <v>102</v>
      </c>
      <c r="CB101" s="547" t="s">
        <v>102</v>
      </c>
      <c r="CC101" s="547" t="s">
        <v>102</v>
      </c>
      <c r="CD101" s="547" t="s">
        <v>102</v>
      </c>
      <c r="CE101" s="547" t="s">
        <v>102</v>
      </c>
      <c r="CF101" s="547" t="s">
        <v>102</v>
      </c>
      <c r="CG101" s="547" t="s">
        <v>102</v>
      </c>
      <c r="CH101" s="547" t="s">
        <v>102</v>
      </c>
      <c r="CI101" s="547" t="s">
        <v>102</v>
      </c>
      <c r="CJ101" s="547" t="s">
        <v>102</v>
      </c>
      <c r="CK101" s="547" t="s">
        <v>102</v>
      </c>
      <c r="CL101" s="547" t="s">
        <v>102</v>
      </c>
      <c r="CM101" s="547" t="s">
        <v>102</v>
      </c>
      <c r="CN101" s="547" t="s">
        <v>102</v>
      </c>
      <c r="CO101" s="547" t="s">
        <v>102</v>
      </c>
      <c r="CP101" s="547" t="s">
        <v>102</v>
      </c>
      <c r="CQ101" s="547" t="s">
        <v>102</v>
      </c>
      <c r="CR101" s="547" t="s">
        <v>102</v>
      </c>
      <c r="CS101" s="547" t="s">
        <v>102</v>
      </c>
      <c r="CT101" s="547" t="s">
        <v>102</v>
      </c>
      <c r="CU101" s="547" t="s">
        <v>102</v>
      </c>
      <c r="CV101" s="547" t="s">
        <v>102</v>
      </c>
      <c r="CW101" s="547" t="s">
        <v>102</v>
      </c>
      <c r="CX101" s="547" t="s">
        <v>102</v>
      </c>
      <c r="CY101" s="547" t="s">
        <v>102</v>
      </c>
      <c r="CZ101" s="547" t="s">
        <v>102</v>
      </c>
      <c r="DA101" s="547" t="s">
        <v>102</v>
      </c>
      <c r="DB101" s="547" t="s">
        <v>102</v>
      </c>
      <c r="DC101" s="547" t="s">
        <v>102</v>
      </c>
      <c r="DD101" s="547" t="s">
        <v>102</v>
      </c>
      <c r="DE101" s="547" t="s">
        <v>102</v>
      </c>
      <c r="DF101" s="547" t="s">
        <v>102</v>
      </c>
      <c r="DG101" s="547" t="s">
        <v>102</v>
      </c>
      <c r="DH101" s="547" t="s">
        <v>102</v>
      </c>
      <c r="DI101" s="547" t="s">
        <v>102</v>
      </c>
      <c r="DJ101" s="547" t="s">
        <v>102</v>
      </c>
      <c r="DK101" s="547" t="s">
        <v>102</v>
      </c>
      <c r="DL101" s="547" t="s">
        <v>102</v>
      </c>
      <c r="DM101" s="547" t="s">
        <v>102</v>
      </c>
      <c r="DN101" s="547" t="s">
        <v>102</v>
      </c>
      <c r="DO101" s="547" t="s">
        <v>102</v>
      </c>
      <c r="DP101" s="547" t="s">
        <v>102</v>
      </c>
      <c r="DQ101" s="547" t="s">
        <v>102</v>
      </c>
      <c r="DR101" s="547" t="s">
        <v>102</v>
      </c>
      <c r="DS101" s="547" t="s">
        <v>102</v>
      </c>
      <c r="DT101" s="547" t="s">
        <v>102</v>
      </c>
      <c r="DU101" s="547" t="s">
        <v>102</v>
      </c>
      <c r="DV101" s="547" t="s">
        <v>102</v>
      </c>
      <c r="DW101" s="547" t="s">
        <v>102</v>
      </c>
      <c r="DX101" s="547" t="s">
        <v>102</v>
      </c>
      <c r="DY101" s="547" t="s">
        <v>102</v>
      </c>
      <c r="DZ101" s="547" t="s">
        <v>102</v>
      </c>
      <c r="EA101" s="547" t="s">
        <v>102</v>
      </c>
      <c r="EB101" s="547" t="s">
        <v>102</v>
      </c>
      <c r="EC101" s="547" t="s">
        <v>102</v>
      </c>
      <c r="ED101" s="547" t="s">
        <v>102</v>
      </c>
      <c r="EE101" s="547" t="s">
        <v>102</v>
      </c>
      <c r="EF101" s="547" t="s">
        <v>102</v>
      </c>
      <c r="EG101" s="547" t="s">
        <v>102</v>
      </c>
      <c r="EH101" s="547" t="s">
        <v>102</v>
      </c>
      <c r="EI101" s="547" t="s">
        <v>102</v>
      </c>
      <c r="EJ101" s="547" t="s">
        <v>102</v>
      </c>
      <c r="EK101" s="547" t="s">
        <v>102</v>
      </c>
      <c r="EL101" s="547" t="s">
        <v>102</v>
      </c>
      <c r="EM101" s="547" t="s">
        <v>102</v>
      </c>
      <c r="EN101" s="547" t="s">
        <v>102</v>
      </c>
      <c r="EO101" s="547" t="s">
        <v>102</v>
      </c>
      <c r="EP101" s="547" t="s">
        <v>102</v>
      </c>
      <c r="EQ101" s="547" t="s">
        <v>102</v>
      </c>
      <c r="ER101" s="547" t="s">
        <v>102</v>
      </c>
      <c r="ES101" s="547" t="s">
        <v>102</v>
      </c>
      <c r="ET101" s="547" t="s">
        <v>102</v>
      </c>
      <c r="EU101" s="547" t="s">
        <v>102</v>
      </c>
      <c r="EV101" s="547" t="s">
        <v>102</v>
      </c>
      <c r="EW101" s="547" t="s">
        <v>102</v>
      </c>
      <c r="EX101" s="547" t="s">
        <v>102</v>
      </c>
      <c r="EY101" s="547" t="s">
        <v>102</v>
      </c>
      <c r="EZ101" s="547" t="s">
        <v>102</v>
      </c>
      <c r="FA101" s="547" t="s">
        <v>102</v>
      </c>
      <c r="FB101" s="547" t="s">
        <v>102</v>
      </c>
      <c r="FC101" s="547" t="s">
        <v>102</v>
      </c>
      <c r="FD101" s="547" t="s">
        <v>102</v>
      </c>
      <c r="FE101" s="547" t="s">
        <v>102</v>
      </c>
      <c r="FF101" s="547" t="s">
        <v>102</v>
      </c>
      <c r="FG101" s="547" t="s">
        <v>102</v>
      </c>
      <c r="FH101" s="547" t="s">
        <v>102</v>
      </c>
      <c r="FI101" s="547" t="s">
        <v>102</v>
      </c>
      <c r="FJ101" s="547" t="s">
        <v>102</v>
      </c>
      <c r="FK101" s="547" t="s">
        <v>102</v>
      </c>
      <c r="FL101" s="547" t="s">
        <v>102</v>
      </c>
      <c r="FM101" s="547" t="s">
        <v>102</v>
      </c>
      <c r="FN101" s="547" t="s">
        <v>102</v>
      </c>
      <c r="FO101" s="547" t="s">
        <v>102</v>
      </c>
    </row>
    <row r="102" spans="1:171" x14ac:dyDescent="0.15">
      <c r="A102" s="547">
        <v>4198113</v>
      </c>
      <c r="B102" s="547">
        <v>1</v>
      </c>
      <c r="C102" s="547" t="s">
        <v>19967</v>
      </c>
      <c r="D102" s="547" t="s">
        <v>19968</v>
      </c>
      <c r="E102" s="547" t="s">
        <v>19968</v>
      </c>
      <c r="F102" s="547" t="s">
        <v>19969</v>
      </c>
      <c r="G102" s="547" t="s">
        <v>19970</v>
      </c>
      <c r="H102" s="547" t="s">
        <v>19971</v>
      </c>
      <c r="I102" s="547" t="s">
        <v>19972</v>
      </c>
      <c r="J102" s="547" t="s">
        <v>19973</v>
      </c>
      <c r="K102" s="547" t="s">
        <v>19974</v>
      </c>
      <c r="L102" s="547" t="s">
        <v>19974</v>
      </c>
      <c r="M102" s="547" t="s">
        <v>19975</v>
      </c>
      <c r="N102" s="547" t="s">
        <v>19976</v>
      </c>
      <c r="O102" s="547" t="s">
        <v>19977</v>
      </c>
      <c r="P102" s="547" t="s">
        <v>19978</v>
      </c>
      <c r="Q102" s="547" t="s">
        <v>19979</v>
      </c>
      <c r="R102" s="547" t="s">
        <v>19980</v>
      </c>
      <c r="S102" s="547" t="s">
        <v>19981</v>
      </c>
      <c r="T102" s="547" t="s">
        <v>19982</v>
      </c>
      <c r="U102" s="547" t="s">
        <v>19983</v>
      </c>
      <c r="V102" s="547" t="s">
        <v>19984</v>
      </c>
      <c r="W102" s="547" t="s">
        <v>19985</v>
      </c>
      <c r="X102" s="547" t="s">
        <v>19986</v>
      </c>
      <c r="Y102" s="547" t="s">
        <v>19987</v>
      </c>
      <c r="Z102" s="547" t="s">
        <v>19988</v>
      </c>
      <c r="AA102" s="547" t="s">
        <v>19989</v>
      </c>
      <c r="AB102" s="547" t="s">
        <v>19990</v>
      </c>
      <c r="AC102" s="547" t="s">
        <v>19991</v>
      </c>
      <c r="AD102" s="547" t="s">
        <v>19991</v>
      </c>
      <c r="AE102" s="547" t="s">
        <v>19991</v>
      </c>
      <c r="AF102" s="547" t="s">
        <v>19992</v>
      </c>
      <c r="AG102" s="547" t="s">
        <v>19993</v>
      </c>
      <c r="AH102" s="547" t="s">
        <v>19994</v>
      </c>
      <c r="AI102" s="547" t="s">
        <v>19994</v>
      </c>
      <c r="AJ102" s="547" t="s">
        <v>19994</v>
      </c>
      <c r="AK102" s="547" t="s">
        <v>19995</v>
      </c>
      <c r="AL102" s="547" t="s">
        <v>19996</v>
      </c>
      <c r="AM102" s="547" t="s">
        <v>19997</v>
      </c>
      <c r="AN102" s="547" t="s">
        <v>19998</v>
      </c>
      <c r="AO102" s="547" t="s">
        <v>19999</v>
      </c>
      <c r="AP102" s="547" t="s">
        <v>19999</v>
      </c>
      <c r="AQ102" s="547" t="s">
        <v>19999</v>
      </c>
      <c r="AR102" s="547" t="s">
        <v>20000</v>
      </c>
      <c r="AS102" s="547" t="s">
        <v>20001</v>
      </c>
      <c r="AT102" s="547" t="s">
        <v>20002</v>
      </c>
      <c r="AU102" s="547" t="s">
        <v>20003</v>
      </c>
      <c r="AV102" s="547" t="s">
        <v>20004</v>
      </c>
      <c r="AW102" s="547" t="s">
        <v>20005</v>
      </c>
      <c r="AX102" s="547" t="s">
        <v>20006</v>
      </c>
      <c r="AY102" s="547" t="s">
        <v>20007</v>
      </c>
      <c r="AZ102" s="547" t="s">
        <v>20008</v>
      </c>
      <c r="BA102" s="547" t="s">
        <v>20008</v>
      </c>
      <c r="BB102" s="547" t="s">
        <v>20008</v>
      </c>
      <c r="BC102" s="547" t="s">
        <v>20009</v>
      </c>
      <c r="BD102" s="547" t="s">
        <v>20010</v>
      </c>
      <c r="BE102" s="547" t="s">
        <v>20011</v>
      </c>
      <c r="BF102" s="547" t="s">
        <v>20012</v>
      </c>
      <c r="BG102" s="547" t="s">
        <v>20013</v>
      </c>
      <c r="BH102" s="547" t="s">
        <v>20014</v>
      </c>
      <c r="BI102" s="547" t="s">
        <v>20015</v>
      </c>
      <c r="BJ102" s="547" t="s">
        <v>20016</v>
      </c>
      <c r="BK102" s="547" t="s">
        <v>20017</v>
      </c>
      <c r="BL102" s="547" t="s">
        <v>20018</v>
      </c>
      <c r="BM102" s="547" t="s">
        <v>20019</v>
      </c>
      <c r="BN102" s="547" t="s">
        <v>20020</v>
      </c>
      <c r="BO102" s="547" t="s">
        <v>20021</v>
      </c>
      <c r="BP102" s="547" t="s">
        <v>20022</v>
      </c>
      <c r="BQ102" s="547" t="s">
        <v>20022</v>
      </c>
      <c r="BR102" s="547" t="s">
        <v>20022</v>
      </c>
      <c r="BS102" s="547" t="s">
        <v>20023</v>
      </c>
      <c r="BT102" s="547" t="s">
        <v>20024</v>
      </c>
      <c r="BU102" s="547" t="s">
        <v>20025</v>
      </c>
      <c r="BV102" s="547" t="s">
        <v>20026</v>
      </c>
      <c r="BW102" s="547" t="s">
        <v>20027</v>
      </c>
      <c r="BX102" s="547" t="s">
        <v>20028</v>
      </c>
      <c r="BY102" s="547" t="s">
        <v>102</v>
      </c>
      <c r="BZ102" s="547" t="s">
        <v>102</v>
      </c>
      <c r="CA102" s="547" t="s">
        <v>102</v>
      </c>
      <c r="CB102" s="547" t="s">
        <v>102</v>
      </c>
      <c r="CC102" s="547" t="s">
        <v>102</v>
      </c>
      <c r="CD102" s="547" t="s">
        <v>102</v>
      </c>
      <c r="CE102" s="547" t="s">
        <v>102</v>
      </c>
      <c r="CF102" s="547" t="s">
        <v>102</v>
      </c>
      <c r="CG102" s="547" t="s">
        <v>102</v>
      </c>
      <c r="CH102" s="547" t="s">
        <v>102</v>
      </c>
      <c r="CI102" s="547" t="s">
        <v>102</v>
      </c>
      <c r="CJ102" s="547" t="s">
        <v>102</v>
      </c>
      <c r="CK102" s="547" t="s">
        <v>102</v>
      </c>
      <c r="CL102" s="547" t="s">
        <v>102</v>
      </c>
      <c r="CM102" s="547" t="s">
        <v>102</v>
      </c>
      <c r="CN102" s="547" t="s">
        <v>102</v>
      </c>
      <c r="CO102" s="547" t="s">
        <v>102</v>
      </c>
      <c r="CP102" s="547" t="s">
        <v>102</v>
      </c>
      <c r="CQ102" s="547" t="s">
        <v>102</v>
      </c>
      <c r="CR102" s="547" t="s">
        <v>102</v>
      </c>
      <c r="CS102" s="547" t="s">
        <v>102</v>
      </c>
      <c r="CT102" s="547" t="s">
        <v>102</v>
      </c>
      <c r="CU102" s="547" t="s">
        <v>102</v>
      </c>
      <c r="CV102" s="547" t="s">
        <v>102</v>
      </c>
      <c r="CW102" s="547" t="s">
        <v>102</v>
      </c>
      <c r="CX102" s="547" t="s">
        <v>102</v>
      </c>
      <c r="CY102" s="547" t="s">
        <v>102</v>
      </c>
      <c r="CZ102" s="547" t="s">
        <v>102</v>
      </c>
      <c r="DA102" s="547" t="s">
        <v>102</v>
      </c>
      <c r="DB102" s="547" t="s">
        <v>102</v>
      </c>
      <c r="DC102" s="547" t="s">
        <v>102</v>
      </c>
      <c r="DD102" s="547" t="s">
        <v>102</v>
      </c>
      <c r="DE102" s="547" t="s">
        <v>102</v>
      </c>
      <c r="DF102" s="547" t="s">
        <v>102</v>
      </c>
      <c r="DG102" s="547" t="s">
        <v>102</v>
      </c>
      <c r="DH102" s="547" t="s">
        <v>102</v>
      </c>
      <c r="DI102" s="547" t="s">
        <v>102</v>
      </c>
      <c r="DJ102" s="547" t="s">
        <v>102</v>
      </c>
      <c r="DK102" s="547" t="s">
        <v>102</v>
      </c>
      <c r="DL102" s="547" t="s">
        <v>102</v>
      </c>
      <c r="DM102" s="547" t="s">
        <v>102</v>
      </c>
      <c r="DN102" s="547" t="s">
        <v>102</v>
      </c>
      <c r="DO102" s="547" t="s">
        <v>102</v>
      </c>
      <c r="DP102" s="547" t="s">
        <v>102</v>
      </c>
      <c r="DQ102" s="547" t="s">
        <v>102</v>
      </c>
      <c r="DR102" s="547" t="s">
        <v>102</v>
      </c>
      <c r="DS102" s="547" t="s">
        <v>102</v>
      </c>
      <c r="DT102" s="547" t="s">
        <v>102</v>
      </c>
      <c r="DU102" s="547" t="s">
        <v>102</v>
      </c>
      <c r="DV102" s="547" t="s">
        <v>102</v>
      </c>
      <c r="DW102" s="547" t="s">
        <v>102</v>
      </c>
      <c r="DX102" s="547" t="s">
        <v>102</v>
      </c>
      <c r="DY102" s="547" t="s">
        <v>102</v>
      </c>
      <c r="DZ102" s="547" t="s">
        <v>102</v>
      </c>
      <c r="EA102" s="547" t="s">
        <v>102</v>
      </c>
      <c r="EB102" s="547" t="s">
        <v>102</v>
      </c>
      <c r="EC102" s="547" t="s">
        <v>102</v>
      </c>
      <c r="ED102" s="547" t="s">
        <v>102</v>
      </c>
      <c r="EE102" s="547" t="s">
        <v>102</v>
      </c>
      <c r="EF102" s="547" t="s">
        <v>102</v>
      </c>
      <c r="EG102" s="547" t="s">
        <v>102</v>
      </c>
      <c r="EH102" s="547" t="s">
        <v>102</v>
      </c>
      <c r="EI102" s="547" t="s">
        <v>102</v>
      </c>
      <c r="EJ102" s="547" t="s">
        <v>102</v>
      </c>
      <c r="EK102" s="547" t="s">
        <v>102</v>
      </c>
      <c r="EL102" s="547" t="s">
        <v>102</v>
      </c>
      <c r="EM102" s="547" t="s">
        <v>102</v>
      </c>
      <c r="EN102" s="547" t="s">
        <v>102</v>
      </c>
      <c r="EO102" s="547" t="s">
        <v>102</v>
      </c>
      <c r="EP102" s="547" t="s">
        <v>102</v>
      </c>
      <c r="EQ102" s="547" t="s">
        <v>102</v>
      </c>
      <c r="ER102" s="547" t="s">
        <v>102</v>
      </c>
      <c r="ES102" s="547" t="s">
        <v>102</v>
      </c>
      <c r="ET102" s="547" t="s">
        <v>102</v>
      </c>
      <c r="EU102" s="547" t="s">
        <v>102</v>
      </c>
      <c r="EV102" s="547" t="s">
        <v>102</v>
      </c>
      <c r="EW102" s="547" t="s">
        <v>102</v>
      </c>
      <c r="EX102" s="547" t="s">
        <v>102</v>
      </c>
      <c r="EY102" s="547" t="s">
        <v>102</v>
      </c>
      <c r="EZ102" s="547" t="s">
        <v>102</v>
      </c>
      <c r="FA102" s="547" t="s">
        <v>102</v>
      </c>
      <c r="FB102" s="547" t="s">
        <v>102</v>
      </c>
      <c r="FC102" s="547" t="s">
        <v>102</v>
      </c>
      <c r="FD102" s="547" t="s">
        <v>102</v>
      </c>
      <c r="FE102" s="547" t="s">
        <v>102</v>
      </c>
      <c r="FF102" s="547" t="s">
        <v>102</v>
      </c>
      <c r="FG102" s="547" t="s">
        <v>102</v>
      </c>
      <c r="FH102" s="547" t="s">
        <v>102</v>
      </c>
      <c r="FI102" s="547" t="s">
        <v>102</v>
      </c>
      <c r="FJ102" s="547" t="s">
        <v>102</v>
      </c>
      <c r="FK102" s="547" t="s">
        <v>102</v>
      </c>
      <c r="FL102" s="547" t="s">
        <v>102</v>
      </c>
      <c r="FM102" s="547" t="s">
        <v>102</v>
      </c>
      <c r="FN102" s="547" t="s">
        <v>102</v>
      </c>
      <c r="FO102" s="547" t="s">
        <v>102</v>
      </c>
    </row>
    <row r="103" spans="1:171" x14ac:dyDescent="0.15">
      <c r="A103" s="547">
        <v>4183940</v>
      </c>
      <c r="B103" s="547">
        <v>1</v>
      </c>
      <c r="C103" s="547" t="s">
        <v>20029</v>
      </c>
      <c r="D103" s="547" t="s">
        <v>102</v>
      </c>
      <c r="E103" s="547" t="s">
        <v>102</v>
      </c>
      <c r="F103" s="547" t="s">
        <v>102</v>
      </c>
      <c r="G103" s="547" t="s">
        <v>102</v>
      </c>
      <c r="H103" s="547" t="s">
        <v>102</v>
      </c>
      <c r="I103" s="547" t="s">
        <v>102</v>
      </c>
      <c r="J103" s="547" t="s">
        <v>102</v>
      </c>
      <c r="K103" s="547" t="s">
        <v>102</v>
      </c>
      <c r="L103" s="547" t="s">
        <v>102</v>
      </c>
      <c r="M103" s="547" t="s">
        <v>102</v>
      </c>
      <c r="N103" s="547" t="s">
        <v>102</v>
      </c>
      <c r="O103" s="547" t="s">
        <v>102</v>
      </c>
      <c r="P103" s="547" t="s">
        <v>102</v>
      </c>
      <c r="Q103" s="547" t="s">
        <v>102</v>
      </c>
      <c r="R103" s="547" t="s">
        <v>102</v>
      </c>
      <c r="S103" s="547" t="s">
        <v>102</v>
      </c>
      <c r="T103" s="547" t="s">
        <v>102</v>
      </c>
      <c r="U103" s="547" t="s">
        <v>102</v>
      </c>
      <c r="V103" s="547" t="s">
        <v>102</v>
      </c>
      <c r="W103" s="547" t="s">
        <v>102</v>
      </c>
      <c r="X103" s="547" t="s">
        <v>102</v>
      </c>
      <c r="Y103" s="547" t="s">
        <v>102</v>
      </c>
      <c r="Z103" s="547" t="s">
        <v>102</v>
      </c>
      <c r="AA103" s="547" t="s">
        <v>102</v>
      </c>
      <c r="AB103" s="547" t="s">
        <v>102</v>
      </c>
      <c r="AC103" s="547" t="s">
        <v>102</v>
      </c>
      <c r="AD103" s="547" t="s">
        <v>102</v>
      </c>
      <c r="AE103" s="547" t="s">
        <v>102</v>
      </c>
      <c r="AF103" s="547" t="s">
        <v>102</v>
      </c>
      <c r="AG103" s="547" t="s">
        <v>102</v>
      </c>
      <c r="AH103" s="547" t="s">
        <v>102</v>
      </c>
      <c r="AI103" s="547" t="s">
        <v>102</v>
      </c>
      <c r="AJ103" s="547" t="s">
        <v>102</v>
      </c>
      <c r="AK103" s="547" t="s">
        <v>102</v>
      </c>
      <c r="AL103" s="547" t="s">
        <v>102</v>
      </c>
      <c r="AM103" s="547" t="s">
        <v>102</v>
      </c>
      <c r="AN103" s="547" t="s">
        <v>102</v>
      </c>
      <c r="AO103" s="547" t="s">
        <v>102</v>
      </c>
      <c r="AP103" s="547" t="s">
        <v>102</v>
      </c>
      <c r="AQ103" s="547" t="s">
        <v>102</v>
      </c>
      <c r="AR103" s="547" t="s">
        <v>102</v>
      </c>
      <c r="AS103" s="547" t="s">
        <v>102</v>
      </c>
      <c r="AT103" s="547" t="s">
        <v>102</v>
      </c>
      <c r="AU103" s="547" t="s">
        <v>102</v>
      </c>
      <c r="AV103" s="547" t="s">
        <v>102</v>
      </c>
      <c r="AW103" s="547" t="s">
        <v>102</v>
      </c>
      <c r="AX103" s="547" t="s">
        <v>102</v>
      </c>
      <c r="AY103" s="547" t="s">
        <v>102</v>
      </c>
      <c r="AZ103" s="547" t="s">
        <v>102</v>
      </c>
      <c r="BA103" s="547" t="s">
        <v>102</v>
      </c>
      <c r="BB103" s="547" t="s">
        <v>102</v>
      </c>
      <c r="BC103" s="547" t="s">
        <v>102</v>
      </c>
      <c r="BD103" s="547" t="s">
        <v>102</v>
      </c>
      <c r="BE103" s="547" t="s">
        <v>102</v>
      </c>
      <c r="BF103" s="547" t="s">
        <v>102</v>
      </c>
      <c r="BG103" s="547" t="s">
        <v>102</v>
      </c>
      <c r="BH103" s="547" t="s">
        <v>102</v>
      </c>
      <c r="BI103" s="547" t="s">
        <v>102</v>
      </c>
      <c r="BJ103" s="547" t="s">
        <v>102</v>
      </c>
      <c r="BK103" s="547" t="s">
        <v>102</v>
      </c>
      <c r="BL103" s="547" t="s">
        <v>102</v>
      </c>
      <c r="BM103" s="547" t="s">
        <v>102</v>
      </c>
      <c r="BN103" s="547" t="s">
        <v>102</v>
      </c>
      <c r="BO103" s="547" t="s">
        <v>102</v>
      </c>
      <c r="BP103" s="547" t="s">
        <v>102</v>
      </c>
      <c r="BQ103" s="547" t="s">
        <v>102</v>
      </c>
      <c r="BR103" s="547" t="s">
        <v>102</v>
      </c>
      <c r="BS103" s="547" t="s">
        <v>102</v>
      </c>
      <c r="BT103" s="547" t="s">
        <v>102</v>
      </c>
      <c r="BU103" s="547" t="s">
        <v>102</v>
      </c>
      <c r="BV103" s="547" t="s">
        <v>102</v>
      </c>
      <c r="BW103" s="547" t="s">
        <v>102</v>
      </c>
      <c r="BX103" s="547" t="s">
        <v>102</v>
      </c>
      <c r="BY103" s="547" t="s">
        <v>102</v>
      </c>
      <c r="BZ103" s="547" t="s">
        <v>102</v>
      </c>
      <c r="CA103" s="547" t="s">
        <v>102</v>
      </c>
      <c r="CB103" s="547" t="s">
        <v>102</v>
      </c>
      <c r="CC103" s="547" t="s">
        <v>102</v>
      </c>
      <c r="CD103" s="547" t="s">
        <v>102</v>
      </c>
      <c r="CE103" s="547" t="s">
        <v>102</v>
      </c>
      <c r="CF103" s="547" t="s">
        <v>102</v>
      </c>
      <c r="CG103" s="547" t="s">
        <v>102</v>
      </c>
      <c r="CH103" s="547" t="s">
        <v>102</v>
      </c>
      <c r="CI103" s="547" t="s">
        <v>102</v>
      </c>
      <c r="CJ103" s="547" t="s">
        <v>102</v>
      </c>
      <c r="CK103" s="547" t="s">
        <v>102</v>
      </c>
      <c r="CL103" s="547" t="s">
        <v>102</v>
      </c>
      <c r="CM103" s="547" t="s">
        <v>102</v>
      </c>
      <c r="CN103" s="547" t="s">
        <v>102</v>
      </c>
      <c r="CO103" s="547" t="s">
        <v>102</v>
      </c>
      <c r="CP103" s="547" t="s">
        <v>102</v>
      </c>
      <c r="CQ103" s="547" t="s">
        <v>102</v>
      </c>
      <c r="CR103" s="547" t="s">
        <v>102</v>
      </c>
      <c r="CS103" s="547" t="s">
        <v>102</v>
      </c>
      <c r="CT103" s="547" t="s">
        <v>102</v>
      </c>
      <c r="CU103" s="547" t="s">
        <v>102</v>
      </c>
      <c r="CV103" s="547" t="s">
        <v>102</v>
      </c>
      <c r="CW103" s="547" t="s">
        <v>102</v>
      </c>
      <c r="CX103" s="547" t="s">
        <v>102</v>
      </c>
      <c r="CY103" s="547" t="s">
        <v>102</v>
      </c>
      <c r="CZ103" s="547" t="s">
        <v>102</v>
      </c>
      <c r="DA103" s="547" t="s">
        <v>102</v>
      </c>
      <c r="DB103" s="547" t="s">
        <v>102</v>
      </c>
      <c r="DC103" s="547" t="s">
        <v>102</v>
      </c>
      <c r="DD103" s="547" t="s">
        <v>102</v>
      </c>
      <c r="DE103" s="547" t="s">
        <v>102</v>
      </c>
      <c r="DF103" s="547" t="s">
        <v>102</v>
      </c>
      <c r="DG103" s="547" t="s">
        <v>102</v>
      </c>
      <c r="DH103" s="547" t="s">
        <v>102</v>
      </c>
      <c r="DI103" s="547" t="s">
        <v>102</v>
      </c>
      <c r="DJ103" s="547" t="s">
        <v>102</v>
      </c>
      <c r="DK103" s="547" t="s">
        <v>102</v>
      </c>
      <c r="DL103" s="547" t="s">
        <v>102</v>
      </c>
      <c r="DM103" s="547" t="s">
        <v>102</v>
      </c>
      <c r="DN103" s="547" t="s">
        <v>102</v>
      </c>
      <c r="DO103" s="547" t="s">
        <v>102</v>
      </c>
      <c r="DP103" s="547" t="s">
        <v>102</v>
      </c>
      <c r="DQ103" s="547" t="s">
        <v>102</v>
      </c>
      <c r="DR103" s="547" t="s">
        <v>102</v>
      </c>
      <c r="DS103" s="547" t="s">
        <v>102</v>
      </c>
      <c r="DT103" s="547" t="s">
        <v>102</v>
      </c>
      <c r="DU103" s="547" t="s">
        <v>102</v>
      </c>
      <c r="DV103" s="547" t="s">
        <v>102</v>
      </c>
      <c r="DW103" s="547" t="s">
        <v>102</v>
      </c>
      <c r="DX103" s="547" t="s">
        <v>102</v>
      </c>
      <c r="DY103" s="547" t="s">
        <v>102</v>
      </c>
      <c r="DZ103" s="547" t="s">
        <v>102</v>
      </c>
      <c r="EA103" s="547" t="s">
        <v>102</v>
      </c>
      <c r="EB103" s="547" t="s">
        <v>102</v>
      </c>
      <c r="EC103" s="547" t="s">
        <v>102</v>
      </c>
      <c r="ED103" s="547" t="s">
        <v>102</v>
      </c>
      <c r="EE103" s="547" t="s">
        <v>102</v>
      </c>
      <c r="EF103" s="547" t="s">
        <v>102</v>
      </c>
      <c r="EG103" s="547" t="s">
        <v>102</v>
      </c>
      <c r="EH103" s="547" t="s">
        <v>102</v>
      </c>
      <c r="EI103" s="547" t="s">
        <v>102</v>
      </c>
      <c r="EJ103" s="547" t="s">
        <v>102</v>
      </c>
      <c r="EK103" s="547" t="s">
        <v>102</v>
      </c>
      <c r="EL103" s="547" t="s">
        <v>102</v>
      </c>
      <c r="EM103" s="547" t="s">
        <v>102</v>
      </c>
      <c r="EN103" s="547" t="s">
        <v>102</v>
      </c>
      <c r="EO103" s="547" t="s">
        <v>102</v>
      </c>
      <c r="EP103" s="547" t="s">
        <v>102</v>
      </c>
      <c r="EQ103" s="547" t="s">
        <v>102</v>
      </c>
      <c r="ER103" s="547" t="s">
        <v>102</v>
      </c>
      <c r="ES103" s="547" t="s">
        <v>102</v>
      </c>
      <c r="ET103" s="547" t="s">
        <v>102</v>
      </c>
      <c r="EU103" s="547" t="s">
        <v>102</v>
      </c>
      <c r="EV103" s="547" t="s">
        <v>102</v>
      </c>
      <c r="EW103" s="547" t="s">
        <v>102</v>
      </c>
      <c r="EX103" s="547" t="s">
        <v>102</v>
      </c>
      <c r="EY103" s="547" t="s">
        <v>102</v>
      </c>
      <c r="EZ103" s="547" t="s">
        <v>102</v>
      </c>
      <c r="FA103" s="547" t="s">
        <v>102</v>
      </c>
      <c r="FB103" s="547" t="s">
        <v>102</v>
      </c>
      <c r="FC103" s="547" t="s">
        <v>102</v>
      </c>
      <c r="FD103" s="547" t="s">
        <v>102</v>
      </c>
      <c r="FE103" s="547" t="s">
        <v>102</v>
      </c>
      <c r="FF103" s="547" t="s">
        <v>102</v>
      </c>
      <c r="FG103" s="547" t="s">
        <v>102</v>
      </c>
      <c r="FH103" s="547" t="s">
        <v>102</v>
      </c>
      <c r="FI103" s="547" t="s">
        <v>102</v>
      </c>
      <c r="FJ103" s="547" t="s">
        <v>102</v>
      </c>
      <c r="FK103" s="547" t="s">
        <v>102</v>
      </c>
      <c r="FL103" s="547" t="s">
        <v>102</v>
      </c>
      <c r="FM103" s="547" t="s">
        <v>102</v>
      </c>
      <c r="FN103" s="547" t="s">
        <v>102</v>
      </c>
      <c r="FO103" s="547" t="s">
        <v>102</v>
      </c>
    </row>
    <row r="104" spans="1:171" x14ac:dyDescent="0.15">
      <c r="A104" s="547">
        <v>4187780</v>
      </c>
      <c r="B104" s="547">
        <v>1</v>
      </c>
      <c r="C104" s="547" t="s">
        <v>20030</v>
      </c>
      <c r="D104" s="547" t="s">
        <v>20031</v>
      </c>
      <c r="E104" s="547" t="s">
        <v>20032</v>
      </c>
      <c r="F104" s="547" t="s">
        <v>20033</v>
      </c>
      <c r="G104" s="547" t="s">
        <v>20034</v>
      </c>
      <c r="H104" s="547" t="s">
        <v>20035</v>
      </c>
      <c r="I104" s="547" t="s">
        <v>20036</v>
      </c>
      <c r="J104" s="547" t="s">
        <v>102</v>
      </c>
      <c r="K104" s="547" t="s">
        <v>102</v>
      </c>
      <c r="L104" s="547" t="s">
        <v>102</v>
      </c>
      <c r="M104" s="547" t="s">
        <v>102</v>
      </c>
      <c r="N104" s="547" t="s">
        <v>102</v>
      </c>
      <c r="O104" s="547" t="s">
        <v>102</v>
      </c>
      <c r="P104" s="547" t="s">
        <v>102</v>
      </c>
      <c r="Q104" s="547" t="s">
        <v>102</v>
      </c>
      <c r="R104" s="547" t="s">
        <v>102</v>
      </c>
      <c r="S104" s="547" t="s">
        <v>102</v>
      </c>
      <c r="T104" s="547" t="s">
        <v>102</v>
      </c>
      <c r="U104" s="547" t="s">
        <v>102</v>
      </c>
      <c r="V104" s="547" t="s">
        <v>102</v>
      </c>
      <c r="W104" s="547" t="s">
        <v>102</v>
      </c>
      <c r="X104" s="547" t="s">
        <v>102</v>
      </c>
      <c r="Y104" s="547" t="s">
        <v>102</v>
      </c>
      <c r="Z104" s="547" t="s">
        <v>102</v>
      </c>
      <c r="AA104" s="547" t="s">
        <v>102</v>
      </c>
      <c r="AB104" s="547" t="s">
        <v>102</v>
      </c>
      <c r="AC104" s="547" t="s">
        <v>102</v>
      </c>
      <c r="AD104" s="547" t="s">
        <v>102</v>
      </c>
      <c r="AE104" s="547" t="s">
        <v>102</v>
      </c>
      <c r="AF104" s="547" t="s">
        <v>102</v>
      </c>
      <c r="AG104" s="547" t="s">
        <v>102</v>
      </c>
      <c r="AH104" s="547" t="s">
        <v>102</v>
      </c>
      <c r="AI104" s="547" t="s">
        <v>102</v>
      </c>
      <c r="AJ104" s="547" t="s">
        <v>102</v>
      </c>
      <c r="AK104" s="547" t="s">
        <v>102</v>
      </c>
      <c r="AL104" s="547" t="s">
        <v>102</v>
      </c>
      <c r="AM104" s="547" t="s">
        <v>102</v>
      </c>
      <c r="AN104" s="547" t="s">
        <v>102</v>
      </c>
      <c r="AO104" s="547" t="s">
        <v>102</v>
      </c>
      <c r="AP104" s="547" t="s">
        <v>102</v>
      </c>
      <c r="AQ104" s="547" t="s">
        <v>102</v>
      </c>
      <c r="AR104" s="547" t="s">
        <v>102</v>
      </c>
      <c r="AS104" s="547" t="s">
        <v>102</v>
      </c>
      <c r="AT104" s="547" t="s">
        <v>102</v>
      </c>
      <c r="AU104" s="547" t="s">
        <v>102</v>
      </c>
      <c r="AV104" s="547" t="s">
        <v>102</v>
      </c>
      <c r="AW104" s="547" t="s">
        <v>102</v>
      </c>
      <c r="AX104" s="547" t="s">
        <v>102</v>
      </c>
      <c r="AY104" s="547" t="s">
        <v>102</v>
      </c>
      <c r="AZ104" s="547" t="s">
        <v>102</v>
      </c>
      <c r="BA104" s="547" t="s">
        <v>102</v>
      </c>
      <c r="BB104" s="547" t="s">
        <v>102</v>
      </c>
      <c r="BC104" s="547" t="s">
        <v>102</v>
      </c>
      <c r="BD104" s="547" t="s">
        <v>102</v>
      </c>
      <c r="BE104" s="547" t="s">
        <v>102</v>
      </c>
      <c r="BF104" s="547" t="s">
        <v>102</v>
      </c>
      <c r="BG104" s="547" t="s">
        <v>102</v>
      </c>
      <c r="BH104" s="547" t="s">
        <v>102</v>
      </c>
      <c r="BI104" s="547" t="s">
        <v>102</v>
      </c>
      <c r="BJ104" s="547" t="s">
        <v>102</v>
      </c>
      <c r="BK104" s="547" t="s">
        <v>102</v>
      </c>
      <c r="BL104" s="547" t="s">
        <v>102</v>
      </c>
      <c r="BM104" s="547" t="s">
        <v>102</v>
      </c>
      <c r="BN104" s="547" t="s">
        <v>102</v>
      </c>
      <c r="BO104" s="547" t="s">
        <v>102</v>
      </c>
      <c r="BP104" s="547" t="s">
        <v>102</v>
      </c>
      <c r="BQ104" s="547" t="s">
        <v>102</v>
      </c>
      <c r="BR104" s="547" t="s">
        <v>102</v>
      </c>
      <c r="BS104" s="547" t="s">
        <v>102</v>
      </c>
      <c r="BT104" s="547" t="s">
        <v>102</v>
      </c>
      <c r="BU104" s="547" t="s">
        <v>102</v>
      </c>
      <c r="BV104" s="547" t="s">
        <v>102</v>
      </c>
      <c r="BW104" s="547" t="s">
        <v>102</v>
      </c>
      <c r="BX104" s="547" t="s">
        <v>102</v>
      </c>
      <c r="BY104" s="547" t="s">
        <v>102</v>
      </c>
      <c r="BZ104" s="547" t="s">
        <v>102</v>
      </c>
      <c r="CA104" s="547" t="s">
        <v>102</v>
      </c>
      <c r="CB104" s="547" t="s">
        <v>102</v>
      </c>
      <c r="CC104" s="547" t="s">
        <v>102</v>
      </c>
      <c r="CD104" s="547" t="s">
        <v>102</v>
      </c>
      <c r="CE104" s="547" t="s">
        <v>102</v>
      </c>
      <c r="CF104" s="547" t="s">
        <v>102</v>
      </c>
      <c r="CG104" s="547" t="s">
        <v>102</v>
      </c>
      <c r="CH104" s="547" t="s">
        <v>102</v>
      </c>
      <c r="CI104" s="547" t="s">
        <v>102</v>
      </c>
      <c r="CJ104" s="547" t="s">
        <v>102</v>
      </c>
      <c r="CK104" s="547" t="s">
        <v>102</v>
      </c>
      <c r="CL104" s="547" t="s">
        <v>102</v>
      </c>
      <c r="CM104" s="547" t="s">
        <v>102</v>
      </c>
      <c r="CN104" s="547" t="s">
        <v>102</v>
      </c>
      <c r="CO104" s="547" t="s">
        <v>102</v>
      </c>
      <c r="CP104" s="547" t="s">
        <v>102</v>
      </c>
      <c r="CQ104" s="547" t="s">
        <v>102</v>
      </c>
      <c r="CR104" s="547" t="s">
        <v>102</v>
      </c>
      <c r="CS104" s="547" t="s">
        <v>102</v>
      </c>
      <c r="CT104" s="547" t="s">
        <v>102</v>
      </c>
      <c r="CU104" s="547" t="s">
        <v>102</v>
      </c>
      <c r="CV104" s="547" t="s">
        <v>102</v>
      </c>
      <c r="CW104" s="547" t="s">
        <v>102</v>
      </c>
      <c r="CX104" s="547" t="s">
        <v>102</v>
      </c>
      <c r="CY104" s="547" t="s">
        <v>102</v>
      </c>
      <c r="CZ104" s="547" t="s">
        <v>102</v>
      </c>
      <c r="DA104" s="547" t="s">
        <v>102</v>
      </c>
      <c r="DB104" s="547" t="s">
        <v>102</v>
      </c>
      <c r="DC104" s="547" t="s">
        <v>102</v>
      </c>
      <c r="DD104" s="547" t="s">
        <v>102</v>
      </c>
      <c r="DE104" s="547" t="s">
        <v>102</v>
      </c>
      <c r="DF104" s="547" t="s">
        <v>102</v>
      </c>
      <c r="DG104" s="547" t="s">
        <v>102</v>
      </c>
      <c r="DH104" s="547" t="s">
        <v>102</v>
      </c>
      <c r="DI104" s="547" t="s">
        <v>102</v>
      </c>
      <c r="DJ104" s="547" t="s">
        <v>102</v>
      </c>
      <c r="DK104" s="547" t="s">
        <v>102</v>
      </c>
      <c r="DL104" s="547" t="s">
        <v>102</v>
      </c>
      <c r="DM104" s="547" t="s">
        <v>102</v>
      </c>
      <c r="DN104" s="547" t="s">
        <v>102</v>
      </c>
      <c r="DO104" s="547" t="s">
        <v>102</v>
      </c>
      <c r="DP104" s="547" t="s">
        <v>102</v>
      </c>
      <c r="DQ104" s="547" t="s">
        <v>102</v>
      </c>
      <c r="DR104" s="547" t="s">
        <v>102</v>
      </c>
      <c r="DS104" s="547" t="s">
        <v>102</v>
      </c>
      <c r="DT104" s="547" t="s">
        <v>102</v>
      </c>
      <c r="DU104" s="547" t="s">
        <v>102</v>
      </c>
      <c r="DV104" s="547" t="s">
        <v>102</v>
      </c>
      <c r="DW104" s="547" t="s">
        <v>102</v>
      </c>
      <c r="DX104" s="547" t="s">
        <v>102</v>
      </c>
      <c r="DY104" s="547" t="s">
        <v>102</v>
      </c>
      <c r="DZ104" s="547" t="s">
        <v>102</v>
      </c>
      <c r="EA104" s="547" t="s">
        <v>102</v>
      </c>
      <c r="EB104" s="547" t="s">
        <v>102</v>
      </c>
      <c r="EC104" s="547" t="s">
        <v>102</v>
      </c>
      <c r="ED104" s="547" t="s">
        <v>102</v>
      </c>
      <c r="EE104" s="547" t="s">
        <v>102</v>
      </c>
      <c r="EF104" s="547" t="s">
        <v>102</v>
      </c>
      <c r="EG104" s="547" t="s">
        <v>102</v>
      </c>
      <c r="EH104" s="547" t="s">
        <v>102</v>
      </c>
      <c r="EI104" s="547" t="s">
        <v>102</v>
      </c>
      <c r="EJ104" s="547" t="s">
        <v>102</v>
      </c>
      <c r="EK104" s="547" t="s">
        <v>102</v>
      </c>
      <c r="EL104" s="547" t="s">
        <v>102</v>
      </c>
      <c r="EM104" s="547" t="s">
        <v>102</v>
      </c>
      <c r="EN104" s="547" t="s">
        <v>102</v>
      </c>
      <c r="EO104" s="547" t="s">
        <v>102</v>
      </c>
      <c r="EP104" s="547" t="s">
        <v>102</v>
      </c>
      <c r="EQ104" s="547" t="s">
        <v>102</v>
      </c>
      <c r="ER104" s="547" t="s">
        <v>102</v>
      </c>
      <c r="ES104" s="547" t="s">
        <v>102</v>
      </c>
      <c r="ET104" s="547" t="s">
        <v>102</v>
      </c>
      <c r="EU104" s="547" t="s">
        <v>102</v>
      </c>
      <c r="EV104" s="547" t="s">
        <v>102</v>
      </c>
      <c r="EW104" s="547" t="s">
        <v>102</v>
      </c>
      <c r="EX104" s="547" t="s">
        <v>102</v>
      </c>
      <c r="EY104" s="547" t="s">
        <v>102</v>
      </c>
      <c r="EZ104" s="547" t="s">
        <v>102</v>
      </c>
      <c r="FA104" s="547" t="s">
        <v>102</v>
      </c>
      <c r="FB104" s="547" t="s">
        <v>102</v>
      </c>
      <c r="FC104" s="547" t="s">
        <v>102</v>
      </c>
      <c r="FD104" s="547" t="s">
        <v>102</v>
      </c>
      <c r="FE104" s="547" t="s">
        <v>102</v>
      </c>
      <c r="FF104" s="547" t="s">
        <v>102</v>
      </c>
      <c r="FG104" s="547" t="s">
        <v>102</v>
      </c>
      <c r="FH104" s="547" t="s">
        <v>102</v>
      </c>
      <c r="FI104" s="547" t="s">
        <v>102</v>
      </c>
      <c r="FJ104" s="547" t="s">
        <v>102</v>
      </c>
      <c r="FK104" s="547" t="s">
        <v>102</v>
      </c>
      <c r="FL104" s="547" t="s">
        <v>102</v>
      </c>
      <c r="FM104" s="547" t="s">
        <v>102</v>
      </c>
      <c r="FN104" s="547" t="s">
        <v>102</v>
      </c>
      <c r="FO104" s="547" t="s">
        <v>102</v>
      </c>
    </row>
    <row r="105" spans="1:171" x14ac:dyDescent="0.15">
      <c r="A105" s="547">
        <v>4165634</v>
      </c>
      <c r="B105" s="547">
        <v>1</v>
      </c>
      <c r="C105" s="547" t="s">
        <v>20037</v>
      </c>
      <c r="D105" s="547" t="s">
        <v>20038</v>
      </c>
      <c r="E105" s="547" t="s">
        <v>20039</v>
      </c>
      <c r="F105" s="547" t="s">
        <v>20040</v>
      </c>
      <c r="G105" s="547" t="s">
        <v>20041</v>
      </c>
      <c r="H105" s="547" t="s">
        <v>20042</v>
      </c>
      <c r="I105" s="547" t="s">
        <v>20043</v>
      </c>
      <c r="J105" s="547" t="s">
        <v>20044</v>
      </c>
      <c r="K105" s="547" t="s">
        <v>20045</v>
      </c>
      <c r="L105" s="547" t="s">
        <v>20046</v>
      </c>
      <c r="M105" s="547" t="s">
        <v>20047</v>
      </c>
      <c r="N105" s="547" t="s">
        <v>20048</v>
      </c>
      <c r="O105" s="547" t="s">
        <v>20049</v>
      </c>
      <c r="P105" s="547" t="s">
        <v>20050</v>
      </c>
      <c r="Q105" s="547" t="s">
        <v>20051</v>
      </c>
      <c r="R105" s="547" t="s">
        <v>20052</v>
      </c>
      <c r="S105" s="547" t="s">
        <v>20053</v>
      </c>
      <c r="T105" s="547" t="s">
        <v>20054</v>
      </c>
      <c r="U105" s="547" t="s">
        <v>102</v>
      </c>
      <c r="V105" s="547" t="s">
        <v>102</v>
      </c>
      <c r="W105" s="547" t="s">
        <v>102</v>
      </c>
      <c r="X105" s="547" t="s">
        <v>102</v>
      </c>
      <c r="Y105" s="547" t="s">
        <v>102</v>
      </c>
      <c r="Z105" s="547" t="s">
        <v>102</v>
      </c>
      <c r="AA105" s="547" t="s">
        <v>102</v>
      </c>
      <c r="AB105" s="547" t="s">
        <v>102</v>
      </c>
      <c r="AC105" s="547" t="s">
        <v>102</v>
      </c>
      <c r="AD105" s="547" t="s">
        <v>102</v>
      </c>
      <c r="AE105" s="547" t="s">
        <v>102</v>
      </c>
      <c r="AF105" s="547" t="s">
        <v>102</v>
      </c>
      <c r="AG105" s="547" t="s">
        <v>102</v>
      </c>
      <c r="AH105" s="547" t="s">
        <v>102</v>
      </c>
      <c r="AI105" s="547" t="s">
        <v>102</v>
      </c>
      <c r="AJ105" s="547" t="s">
        <v>102</v>
      </c>
      <c r="AK105" s="547" t="s">
        <v>102</v>
      </c>
      <c r="AL105" s="547" t="s">
        <v>102</v>
      </c>
      <c r="AM105" s="547" t="s">
        <v>102</v>
      </c>
      <c r="AN105" s="547" t="s">
        <v>102</v>
      </c>
      <c r="AO105" s="547" t="s">
        <v>102</v>
      </c>
      <c r="AP105" s="547" t="s">
        <v>102</v>
      </c>
      <c r="AQ105" s="547" t="s">
        <v>102</v>
      </c>
      <c r="AR105" s="547" t="s">
        <v>102</v>
      </c>
      <c r="AS105" s="547" t="s">
        <v>102</v>
      </c>
      <c r="AT105" s="547" t="s">
        <v>102</v>
      </c>
      <c r="AU105" s="547" t="s">
        <v>102</v>
      </c>
      <c r="AV105" s="547" t="s">
        <v>102</v>
      </c>
      <c r="AW105" s="547" t="s">
        <v>102</v>
      </c>
      <c r="AX105" s="547" t="s">
        <v>102</v>
      </c>
      <c r="AY105" s="547" t="s">
        <v>102</v>
      </c>
      <c r="AZ105" s="547" t="s">
        <v>102</v>
      </c>
      <c r="BA105" s="547" t="s">
        <v>102</v>
      </c>
      <c r="BB105" s="547" t="s">
        <v>102</v>
      </c>
      <c r="BC105" s="547" t="s">
        <v>102</v>
      </c>
      <c r="BD105" s="547" t="s">
        <v>102</v>
      </c>
      <c r="BE105" s="547" t="s">
        <v>102</v>
      </c>
      <c r="BF105" s="547" t="s">
        <v>102</v>
      </c>
      <c r="BG105" s="547" t="s">
        <v>102</v>
      </c>
      <c r="BH105" s="547" t="s">
        <v>102</v>
      </c>
      <c r="BI105" s="547" t="s">
        <v>102</v>
      </c>
      <c r="BJ105" s="547" t="s">
        <v>102</v>
      </c>
      <c r="BK105" s="547" t="s">
        <v>102</v>
      </c>
      <c r="BL105" s="547" t="s">
        <v>102</v>
      </c>
      <c r="BM105" s="547" t="s">
        <v>102</v>
      </c>
      <c r="BN105" s="547" t="s">
        <v>102</v>
      </c>
      <c r="BO105" s="547" t="s">
        <v>102</v>
      </c>
      <c r="BP105" s="547" t="s">
        <v>102</v>
      </c>
      <c r="BQ105" s="547" t="s">
        <v>102</v>
      </c>
      <c r="BR105" s="547" t="s">
        <v>102</v>
      </c>
      <c r="BS105" s="547" t="s">
        <v>102</v>
      </c>
      <c r="BT105" s="547" t="s">
        <v>102</v>
      </c>
      <c r="BU105" s="547" t="s">
        <v>102</v>
      </c>
      <c r="BV105" s="547" t="s">
        <v>102</v>
      </c>
      <c r="BW105" s="547" t="s">
        <v>102</v>
      </c>
      <c r="BX105" s="547" t="s">
        <v>102</v>
      </c>
      <c r="BY105" s="547" t="s">
        <v>102</v>
      </c>
      <c r="BZ105" s="547" t="s">
        <v>102</v>
      </c>
      <c r="CA105" s="547" t="s">
        <v>102</v>
      </c>
      <c r="CB105" s="547" t="s">
        <v>102</v>
      </c>
      <c r="CC105" s="547" t="s">
        <v>102</v>
      </c>
      <c r="CD105" s="547" t="s">
        <v>102</v>
      </c>
      <c r="CE105" s="547" t="s">
        <v>102</v>
      </c>
      <c r="CF105" s="547" t="s">
        <v>102</v>
      </c>
      <c r="CG105" s="547" t="s">
        <v>102</v>
      </c>
      <c r="CH105" s="547" t="s">
        <v>102</v>
      </c>
      <c r="CI105" s="547" t="s">
        <v>102</v>
      </c>
      <c r="CJ105" s="547" t="s">
        <v>102</v>
      </c>
      <c r="CK105" s="547" t="s">
        <v>102</v>
      </c>
      <c r="CL105" s="547" t="s">
        <v>102</v>
      </c>
      <c r="CM105" s="547" t="s">
        <v>102</v>
      </c>
      <c r="CN105" s="547" t="s">
        <v>102</v>
      </c>
      <c r="CO105" s="547" t="s">
        <v>102</v>
      </c>
      <c r="CP105" s="547" t="s">
        <v>102</v>
      </c>
      <c r="CQ105" s="547" t="s">
        <v>102</v>
      </c>
      <c r="CR105" s="547" t="s">
        <v>102</v>
      </c>
      <c r="CS105" s="547" t="s">
        <v>102</v>
      </c>
      <c r="CT105" s="547" t="s">
        <v>102</v>
      </c>
      <c r="CU105" s="547" t="s">
        <v>102</v>
      </c>
      <c r="CV105" s="547" t="s">
        <v>102</v>
      </c>
      <c r="CW105" s="547" t="s">
        <v>102</v>
      </c>
      <c r="CX105" s="547" t="s">
        <v>102</v>
      </c>
      <c r="CY105" s="547" t="s">
        <v>102</v>
      </c>
      <c r="CZ105" s="547" t="s">
        <v>102</v>
      </c>
      <c r="DA105" s="547" t="s">
        <v>102</v>
      </c>
      <c r="DB105" s="547" t="s">
        <v>102</v>
      </c>
      <c r="DC105" s="547" t="s">
        <v>102</v>
      </c>
      <c r="DD105" s="547" t="s">
        <v>102</v>
      </c>
      <c r="DE105" s="547" t="s">
        <v>102</v>
      </c>
      <c r="DF105" s="547" t="s">
        <v>102</v>
      </c>
      <c r="DG105" s="547" t="s">
        <v>102</v>
      </c>
      <c r="DH105" s="547" t="s">
        <v>102</v>
      </c>
      <c r="DI105" s="547" t="s">
        <v>102</v>
      </c>
      <c r="DJ105" s="547" t="s">
        <v>102</v>
      </c>
      <c r="DK105" s="547" t="s">
        <v>102</v>
      </c>
      <c r="DL105" s="547" t="s">
        <v>102</v>
      </c>
      <c r="DM105" s="547" t="s">
        <v>102</v>
      </c>
      <c r="DN105" s="547" t="s">
        <v>102</v>
      </c>
      <c r="DO105" s="547" t="s">
        <v>102</v>
      </c>
      <c r="DP105" s="547" t="s">
        <v>102</v>
      </c>
      <c r="DQ105" s="547" t="s">
        <v>102</v>
      </c>
      <c r="DR105" s="547" t="s">
        <v>102</v>
      </c>
      <c r="DS105" s="547" t="s">
        <v>102</v>
      </c>
      <c r="DT105" s="547" t="s">
        <v>102</v>
      </c>
      <c r="DU105" s="547" t="s">
        <v>102</v>
      </c>
      <c r="DV105" s="547" t="s">
        <v>102</v>
      </c>
      <c r="DW105" s="547" t="s">
        <v>102</v>
      </c>
      <c r="DX105" s="547" t="s">
        <v>102</v>
      </c>
      <c r="DY105" s="547" t="s">
        <v>102</v>
      </c>
      <c r="DZ105" s="547" t="s">
        <v>102</v>
      </c>
      <c r="EA105" s="547" t="s">
        <v>102</v>
      </c>
      <c r="EB105" s="547" t="s">
        <v>102</v>
      </c>
      <c r="EC105" s="547" t="s">
        <v>102</v>
      </c>
      <c r="ED105" s="547" t="s">
        <v>102</v>
      </c>
      <c r="EE105" s="547" t="s">
        <v>102</v>
      </c>
      <c r="EF105" s="547" t="s">
        <v>102</v>
      </c>
      <c r="EG105" s="547" t="s">
        <v>102</v>
      </c>
      <c r="EH105" s="547" t="s">
        <v>102</v>
      </c>
      <c r="EI105" s="547" t="s">
        <v>102</v>
      </c>
      <c r="EJ105" s="547" t="s">
        <v>102</v>
      </c>
      <c r="EK105" s="547" t="s">
        <v>102</v>
      </c>
      <c r="EL105" s="547" t="s">
        <v>102</v>
      </c>
      <c r="EM105" s="547" t="s">
        <v>102</v>
      </c>
      <c r="EN105" s="547" t="s">
        <v>102</v>
      </c>
      <c r="EO105" s="547" t="s">
        <v>102</v>
      </c>
      <c r="EP105" s="547" t="s">
        <v>102</v>
      </c>
      <c r="EQ105" s="547" t="s">
        <v>102</v>
      </c>
      <c r="ER105" s="547" t="s">
        <v>102</v>
      </c>
      <c r="ES105" s="547" t="s">
        <v>102</v>
      </c>
      <c r="ET105" s="547" t="s">
        <v>102</v>
      </c>
      <c r="EU105" s="547" t="s">
        <v>102</v>
      </c>
      <c r="EV105" s="547" t="s">
        <v>102</v>
      </c>
      <c r="EW105" s="547" t="s">
        <v>102</v>
      </c>
      <c r="EX105" s="547" t="s">
        <v>102</v>
      </c>
      <c r="EY105" s="547" t="s">
        <v>102</v>
      </c>
      <c r="EZ105" s="547" t="s">
        <v>102</v>
      </c>
      <c r="FA105" s="547" t="s">
        <v>102</v>
      </c>
      <c r="FB105" s="547" t="s">
        <v>102</v>
      </c>
      <c r="FC105" s="547" t="s">
        <v>102</v>
      </c>
      <c r="FD105" s="547" t="s">
        <v>102</v>
      </c>
      <c r="FE105" s="547" t="s">
        <v>102</v>
      </c>
      <c r="FF105" s="547" t="s">
        <v>102</v>
      </c>
      <c r="FG105" s="547" t="s">
        <v>102</v>
      </c>
      <c r="FH105" s="547" t="s">
        <v>102</v>
      </c>
      <c r="FI105" s="547" t="s">
        <v>102</v>
      </c>
      <c r="FJ105" s="547" t="s">
        <v>102</v>
      </c>
      <c r="FK105" s="547" t="s">
        <v>102</v>
      </c>
      <c r="FL105" s="547" t="s">
        <v>102</v>
      </c>
      <c r="FM105" s="547" t="s">
        <v>102</v>
      </c>
      <c r="FN105" s="547" t="s">
        <v>102</v>
      </c>
      <c r="FO105" s="547" t="s">
        <v>102</v>
      </c>
    </row>
    <row r="106" spans="1:171" x14ac:dyDescent="0.15">
      <c r="A106" s="547">
        <v>4165980</v>
      </c>
      <c r="B106" s="547">
        <v>1</v>
      </c>
      <c r="C106" s="547" t="s">
        <v>20055</v>
      </c>
      <c r="D106" s="547" t="s">
        <v>20056</v>
      </c>
      <c r="E106" s="547" t="s">
        <v>20057</v>
      </c>
      <c r="F106" s="547" t="s">
        <v>20058</v>
      </c>
      <c r="G106" s="547" t="s">
        <v>102</v>
      </c>
      <c r="H106" s="547" t="s">
        <v>102</v>
      </c>
      <c r="I106" s="547" t="s">
        <v>102</v>
      </c>
      <c r="J106" s="547" t="s">
        <v>102</v>
      </c>
      <c r="K106" s="547" t="s">
        <v>102</v>
      </c>
      <c r="L106" s="547" t="s">
        <v>102</v>
      </c>
      <c r="M106" s="547" t="s">
        <v>102</v>
      </c>
      <c r="N106" s="547" t="s">
        <v>102</v>
      </c>
      <c r="O106" s="547" t="s">
        <v>102</v>
      </c>
      <c r="P106" s="547" t="s">
        <v>102</v>
      </c>
      <c r="Q106" s="547" t="s">
        <v>102</v>
      </c>
      <c r="R106" s="547" t="s">
        <v>102</v>
      </c>
      <c r="S106" s="547" t="s">
        <v>102</v>
      </c>
      <c r="T106" s="547" t="s">
        <v>102</v>
      </c>
      <c r="U106" s="547" t="s">
        <v>102</v>
      </c>
      <c r="V106" s="547" t="s">
        <v>102</v>
      </c>
      <c r="W106" s="547" t="s">
        <v>102</v>
      </c>
      <c r="X106" s="547" t="s">
        <v>102</v>
      </c>
      <c r="Y106" s="547" t="s">
        <v>102</v>
      </c>
      <c r="Z106" s="547" t="s">
        <v>102</v>
      </c>
      <c r="AA106" s="547" t="s">
        <v>102</v>
      </c>
      <c r="AB106" s="547" t="s">
        <v>102</v>
      </c>
      <c r="AC106" s="547" t="s">
        <v>102</v>
      </c>
      <c r="AD106" s="547" t="s">
        <v>102</v>
      </c>
      <c r="AE106" s="547" t="s">
        <v>102</v>
      </c>
      <c r="AF106" s="547" t="s">
        <v>102</v>
      </c>
      <c r="AG106" s="547" t="s">
        <v>102</v>
      </c>
      <c r="AH106" s="547" t="s">
        <v>102</v>
      </c>
      <c r="AI106" s="547" t="s">
        <v>102</v>
      </c>
      <c r="AJ106" s="547" t="s">
        <v>102</v>
      </c>
      <c r="AK106" s="547" t="s">
        <v>102</v>
      </c>
      <c r="AL106" s="547" t="s">
        <v>102</v>
      </c>
      <c r="AM106" s="547" t="s">
        <v>102</v>
      </c>
      <c r="AN106" s="547" t="s">
        <v>102</v>
      </c>
      <c r="AO106" s="547" t="s">
        <v>102</v>
      </c>
      <c r="AP106" s="547" t="s">
        <v>102</v>
      </c>
      <c r="AQ106" s="547" t="s">
        <v>102</v>
      </c>
      <c r="AR106" s="547" t="s">
        <v>102</v>
      </c>
      <c r="AS106" s="547" t="s">
        <v>102</v>
      </c>
      <c r="AT106" s="547" t="s">
        <v>102</v>
      </c>
      <c r="AU106" s="547" t="s">
        <v>102</v>
      </c>
      <c r="AV106" s="547" t="s">
        <v>102</v>
      </c>
      <c r="AW106" s="547" t="s">
        <v>102</v>
      </c>
      <c r="AX106" s="547" t="s">
        <v>102</v>
      </c>
      <c r="AY106" s="547" t="s">
        <v>102</v>
      </c>
      <c r="AZ106" s="547" t="s">
        <v>102</v>
      </c>
      <c r="BA106" s="547" t="s">
        <v>102</v>
      </c>
      <c r="BB106" s="547" t="s">
        <v>102</v>
      </c>
      <c r="BC106" s="547" t="s">
        <v>102</v>
      </c>
      <c r="BD106" s="547" t="s">
        <v>102</v>
      </c>
      <c r="BE106" s="547" t="s">
        <v>102</v>
      </c>
      <c r="BF106" s="547" t="s">
        <v>102</v>
      </c>
      <c r="BG106" s="547" t="s">
        <v>102</v>
      </c>
      <c r="BH106" s="547" t="s">
        <v>102</v>
      </c>
      <c r="BI106" s="547" t="s">
        <v>102</v>
      </c>
      <c r="BJ106" s="547" t="s">
        <v>102</v>
      </c>
      <c r="BK106" s="547" t="s">
        <v>102</v>
      </c>
      <c r="BL106" s="547" t="s">
        <v>102</v>
      </c>
      <c r="BM106" s="547" t="s">
        <v>102</v>
      </c>
      <c r="BN106" s="547" t="s">
        <v>102</v>
      </c>
      <c r="BO106" s="547" t="s">
        <v>102</v>
      </c>
      <c r="BP106" s="547" t="s">
        <v>102</v>
      </c>
      <c r="BQ106" s="547" t="s">
        <v>102</v>
      </c>
      <c r="BR106" s="547" t="s">
        <v>102</v>
      </c>
      <c r="BS106" s="547" t="s">
        <v>102</v>
      </c>
      <c r="BT106" s="547" t="s">
        <v>102</v>
      </c>
      <c r="BU106" s="547" t="s">
        <v>102</v>
      </c>
      <c r="BV106" s="547" t="s">
        <v>102</v>
      </c>
      <c r="BW106" s="547" t="s">
        <v>102</v>
      </c>
      <c r="BX106" s="547" t="s">
        <v>102</v>
      </c>
      <c r="BY106" s="547" t="s">
        <v>102</v>
      </c>
      <c r="BZ106" s="547" t="s">
        <v>102</v>
      </c>
      <c r="CA106" s="547" t="s">
        <v>102</v>
      </c>
      <c r="CB106" s="547" t="s">
        <v>102</v>
      </c>
      <c r="CC106" s="547" t="s">
        <v>102</v>
      </c>
      <c r="CD106" s="547" t="s">
        <v>102</v>
      </c>
      <c r="CE106" s="547" t="s">
        <v>102</v>
      </c>
      <c r="CF106" s="547" t="s">
        <v>102</v>
      </c>
      <c r="CG106" s="547" t="s">
        <v>102</v>
      </c>
      <c r="CH106" s="547" t="s">
        <v>102</v>
      </c>
      <c r="CI106" s="547" t="s">
        <v>102</v>
      </c>
      <c r="CJ106" s="547" t="s">
        <v>102</v>
      </c>
      <c r="CK106" s="547" t="s">
        <v>102</v>
      </c>
      <c r="CL106" s="547" t="s">
        <v>102</v>
      </c>
      <c r="CM106" s="547" t="s">
        <v>102</v>
      </c>
      <c r="CN106" s="547" t="s">
        <v>102</v>
      </c>
      <c r="CO106" s="547" t="s">
        <v>102</v>
      </c>
      <c r="CP106" s="547" t="s">
        <v>102</v>
      </c>
      <c r="CQ106" s="547" t="s">
        <v>102</v>
      </c>
      <c r="CR106" s="547" t="s">
        <v>102</v>
      </c>
      <c r="CS106" s="547" t="s">
        <v>102</v>
      </c>
      <c r="CT106" s="547" t="s">
        <v>102</v>
      </c>
      <c r="CU106" s="547" t="s">
        <v>102</v>
      </c>
      <c r="CV106" s="547" t="s">
        <v>102</v>
      </c>
      <c r="CW106" s="547" t="s">
        <v>102</v>
      </c>
      <c r="CX106" s="547" t="s">
        <v>102</v>
      </c>
      <c r="CY106" s="547" t="s">
        <v>102</v>
      </c>
      <c r="CZ106" s="547" t="s">
        <v>102</v>
      </c>
      <c r="DA106" s="547" t="s">
        <v>102</v>
      </c>
      <c r="DB106" s="547" t="s">
        <v>102</v>
      </c>
      <c r="DC106" s="547" t="s">
        <v>102</v>
      </c>
      <c r="DD106" s="547" t="s">
        <v>102</v>
      </c>
      <c r="DE106" s="547" t="s">
        <v>102</v>
      </c>
      <c r="DF106" s="547" t="s">
        <v>102</v>
      </c>
      <c r="DG106" s="547" t="s">
        <v>102</v>
      </c>
      <c r="DH106" s="547" t="s">
        <v>102</v>
      </c>
      <c r="DI106" s="547" t="s">
        <v>102</v>
      </c>
      <c r="DJ106" s="547" t="s">
        <v>102</v>
      </c>
      <c r="DK106" s="547" t="s">
        <v>102</v>
      </c>
      <c r="DL106" s="547" t="s">
        <v>102</v>
      </c>
      <c r="DM106" s="547" t="s">
        <v>102</v>
      </c>
      <c r="DN106" s="547" t="s">
        <v>102</v>
      </c>
      <c r="DO106" s="547" t="s">
        <v>102</v>
      </c>
      <c r="DP106" s="547" t="s">
        <v>102</v>
      </c>
      <c r="DQ106" s="547" t="s">
        <v>102</v>
      </c>
      <c r="DR106" s="547" t="s">
        <v>102</v>
      </c>
      <c r="DS106" s="547" t="s">
        <v>102</v>
      </c>
      <c r="DT106" s="547" t="s">
        <v>102</v>
      </c>
      <c r="DU106" s="547" t="s">
        <v>102</v>
      </c>
      <c r="DV106" s="547" t="s">
        <v>102</v>
      </c>
      <c r="DW106" s="547" t="s">
        <v>102</v>
      </c>
      <c r="DX106" s="547" t="s">
        <v>102</v>
      </c>
      <c r="DY106" s="547" t="s">
        <v>102</v>
      </c>
      <c r="DZ106" s="547" t="s">
        <v>102</v>
      </c>
      <c r="EA106" s="547" t="s">
        <v>102</v>
      </c>
      <c r="EB106" s="547" t="s">
        <v>102</v>
      </c>
      <c r="EC106" s="547" t="s">
        <v>102</v>
      </c>
      <c r="ED106" s="547" t="s">
        <v>102</v>
      </c>
      <c r="EE106" s="547" t="s">
        <v>102</v>
      </c>
      <c r="EF106" s="547" t="s">
        <v>102</v>
      </c>
      <c r="EG106" s="547" t="s">
        <v>102</v>
      </c>
      <c r="EH106" s="547" t="s">
        <v>102</v>
      </c>
      <c r="EI106" s="547" t="s">
        <v>102</v>
      </c>
      <c r="EJ106" s="547" t="s">
        <v>102</v>
      </c>
      <c r="EK106" s="547" t="s">
        <v>102</v>
      </c>
      <c r="EL106" s="547" t="s">
        <v>102</v>
      </c>
      <c r="EM106" s="547" t="s">
        <v>102</v>
      </c>
      <c r="EN106" s="547" t="s">
        <v>102</v>
      </c>
      <c r="EO106" s="547" t="s">
        <v>102</v>
      </c>
      <c r="EP106" s="547" t="s">
        <v>102</v>
      </c>
      <c r="EQ106" s="547" t="s">
        <v>102</v>
      </c>
      <c r="ER106" s="547" t="s">
        <v>102</v>
      </c>
      <c r="ES106" s="547" t="s">
        <v>102</v>
      </c>
      <c r="ET106" s="547" t="s">
        <v>102</v>
      </c>
      <c r="EU106" s="547" t="s">
        <v>102</v>
      </c>
      <c r="EV106" s="547" t="s">
        <v>102</v>
      </c>
      <c r="EW106" s="547" t="s">
        <v>102</v>
      </c>
      <c r="EX106" s="547" t="s">
        <v>102</v>
      </c>
      <c r="EY106" s="547" t="s">
        <v>102</v>
      </c>
      <c r="EZ106" s="547" t="s">
        <v>102</v>
      </c>
      <c r="FA106" s="547" t="s">
        <v>102</v>
      </c>
      <c r="FB106" s="547" t="s">
        <v>102</v>
      </c>
      <c r="FC106" s="547" t="s">
        <v>102</v>
      </c>
      <c r="FD106" s="547" t="s">
        <v>102</v>
      </c>
      <c r="FE106" s="547" t="s">
        <v>102</v>
      </c>
      <c r="FF106" s="547" t="s">
        <v>102</v>
      </c>
      <c r="FG106" s="547" t="s">
        <v>102</v>
      </c>
      <c r="FH106" s="547" t="s">
        <v>102</v>
      </c>
      <c r="FI106" s="547" t="s">
        <v>102</v>
      </c>
      <c r="FJ106" s="547" t="s">
        <v>102</v>
      </c>
      <c r="FK106" s="547" t="s">
        <v>102</v>
      </c>
      <c r="FL106" s="547" t="s">
        <v>102</v>
      </c>
      <c r="FM106" s="547" t="s">
        <v>102</v>
      </c>
      <c r="FN106" s="547" t="s">
        <v>102</v>
      </c>
      <c r="FO106" s="547" t="s">
        <v>102</v>
      </c>
    </row>
    <row r="107" spans="1:171" x14ac:dyDescent="0.15">
      <c r="A107" s="547">
        <v>4170606</v>
      </c>
      <c r="B107" s="547">
        <v>1</v>
      </c>
      <c r="C107" s="547" t="s">
        <v>20059</v>
      </c>
      <c r="D107" s="547" t="s">
        <v>20060</v>
      </c>
      <c r="E107" s="547" t="s">
        <v>20061</v>
      </c>
      <c r="F107" s="547" t="s">
        <v>20062</v>
      </c>
      <c r="G107" s="547" t="s">
        <v>20063</v>
      </c>
      <c r="H107" s="547" t="s">
        <v>102</v>
      </c>
      <c r="I107" s="547" t="s">
        <v>102</v>
      </c>
      <c r="J107" s="547" t="s">
        <v>102</v>
      </c>
      <c r="K107" s="547" t="s">
        <v>102</v>
      </c>
      <c r="L107" s="547" t="s">
        <v>102</v>
      </c>
      <c r="M107" s="547" t="s">
        <v>102</v>
      </c>
      <c r="N107" s="547" t="s">
        <v>102</v>
      </c>
      <c r="O107" s="547" t="s">
        <v>102</v>
      </c>
      <c r="P107" s="547" t="s">
        <v>102</v>
      </c>
      <c r="Q107" s="547" t="s">
        <v>102</v>
      </c>
      <c r="R107" s="547" t="s">
        <v>102</v>
      </c>
      <c r="S107" s="547" t="s">
        <v>102</v>
      </c>
      <c r="T107" s="547" t="s">
        <v>102</v>
      </c>
      <c r="U107" s="547" t="s">
        <v>102</v>
      </c>
      <c r="V107" s="547" t="s">
        <v>102</v>
      </c>
      <c r="W107" s="547" t="s">
        <v>102</v>
      </c>
      <c r="X107" s="547" t="s">
        <v>102</v>
      </c>
      <c r="Y107" s="547" t="s">
        <v>102</v>
      </c>
      <c r="Z107" s="547" t="s">
        <v>102</v>
      </c>
      <c r="AA107" s="547" t="s">
        <v>102</v>
      </c>
      <c r="AB107" s="547" t="s">
        <v>102</v>
      </c>
      <c r="AC107" s="547" t="s">
        <v>102</v>
      </c>
      <c r="AD107" s="547" t="s">
        <v>102</v>
      </c>
      <c r="AE107" s="547" t="s">
        <v>102</v>
      </c>
      <c r="AF107" s="547" t="s">
        <v>102</v>
      </c>
      <c r="AG107" s="547" t="s">
        <v>102</v>
      </c>
      <c r="AH107" s="547" t="s">
        <v>102</v>
      </c>
      <c r="AI107" s="547" t="s">
        <v>102</v>
      </c>
      <c r="AJ107" s="547" t="s">
        <v>102</v>
      </c>
      <c r="AK107" s="547" t="s">
        <v>102</v>
      </c>
      <c r="AL107" s="547" t="s">
        <v>102</v>
      </c>
      <c r="AM107" s="547" t="s">
        <v>102</v>
      </c>
      <c r="AN107" s="547" t="s">
        <v>102</v>
      </c>
      <c r="AO107" s="547" t="s">
        <v>102</v>
      </c>
      <c r="AP107" s="547" t="s">
        <v>102</v>
      </c>
      <c r="AQ107" s="547" t="s">
        <v>102</v>
      </c>
      <c r="AR107" s="547" t="s">
        <v>102</v>
      </c>
      <c r="AS107" s="547" t="s">
        <v>102</v>
      </c>
      <c r="AT107" s="547" t="s">
        <v>102</v>
      </c>
      <c r="AU107" s="547" t="s">
        <v>102</v>
      </c>
      <c r="AV107" s="547" t="s">
        <v>102</v>
      </c>
      <c r="AW107" s="547" t="s">
        <v>102</v>
      </c>
      <c r="AX107" s="547" t="s">
        <v>102</v>
      </c>
      <c r="AY107" s="547" t="s">
        <v>102</v>
      </c>
      <c r="AZ107" s="547" t="s">
        <v>102</v>
      </c>
      <c r="BA107" s="547" t="s">
        <v>102</v>
      </c>
      <c r="BB107" s="547" t="s">
        <v>102</v>
      </c>
      <c r="BC107" s="547" t="s">
        <v>102</v>
      </c>
      <c r="BD107" s="547" t="s">
        <v>102</v>
      </c>
      <c r="BE107" s="547" t="s">
        <v>102</v>
      </c>
      <c r="BF107" s="547" t="s">
        <v>102</v>
      </c>
      <c r="BG107" s="547" t="s">
        <v>102</v>
      </c>
      <c r="BH107" s="547" t="s">
        <v>102</v>
      </c>
      <c r="BI107" s="547" t="s">
        <v>102</v>
      </c>
      <c r="BJ107" s="547" t="s">
        <v>102</v>
      </c>
      <c r="BK107" s="547" t="s">
        <v>102</v>
      </c>
      <c r="BL107" s="547" t="s">
        <v>102</v>
      </c>
      <c r="BM107" s="547" t="s">
        <v>102</v>
      </c>
      <c r="BN107" s="547" t="s">
        <v>102</v>
      </c>
      <c r="BO107" s="547" t="s">
        <v>102</v>
      </c>
      <c r="BP107" s="547" t="s">
        <v>102</v>
      </c>
      <c r="BQ107" s="547" t="s">
        <v>102</v>
      </c>
      <c r="BR107" s="547" t="s">
        <v>102</v>
      </c>
      <c r="BS107" s="547" t="s">
        <v>102</v>
      </c>
      <c r="BT107" s="547" t="s">
        <v>102</v>
      </c>
      <c r="BU107" s="547" t="s">
        <v>102</v>
      </c>
      <c r="BV107" s="547" t="s">
        <v>102</v>
      </c>
      <c r="BW107" s="547" t="s">
        <v>102</v>
      </c>
      <c r="BX107" s="547" t="s">
        <v>102</v>
      </c>
      <c r="BY107" s="547" t="s">
        <v>102</v>
      </c>
      <c r="BZ107" s="547" t="s">
        <v>102</v>
      </c>
      <c r="CA107" s="547" t="s">
        <v>102</v>
      </c>
      <c r="CB107" s="547" t="s">
        <v>102</v>
      </c>
      <c r="CC107" s="547" t="s">
        <v>102</v>
      </c>
      <c r="CD107" s="547" t="s">
        <v>102</v>
      </c>
      <c r="CE107" s="547" t="s">
        <v>102</v>
      </c>
      <c r="CF107" s="547" t="s">
        <v>102</v>
      </c>
      <c r="CG107" s="547" t="s">
        <v>102</v>
      </c>
      <c r="CH107" s="547" t="s">
        <v>102</v>
      </c>
      <c r="CI107" s="547" t="s">
        <v>102</v>
      </c>
      <c r="CJ107" s="547" t="s">
        <v>102</v>
      </c>
      <c r="CK107" s="547" t="s">
        <v>102</v>
      </c>
      <c r="CL107" s="547" t="s">
        <v>102</v>
      </c>
      <c r="CM107" s="547" t="s">
        <v>102</v>
      </c>
      <c r="CN107" s="547" t="s">
        <v>102</v>
      </c>
      <c r="CO107" s="547" t="s">
        <v>102</v>
      </c>
      <c r="CP107" s="547" t="s">
        <v>102</v>
      </c>
      <c r="CQ107" s="547" t="s">
        <v>102</v>
      </c>
      <c r="CR107" s="547" t="s">
        <v>102</v>
      </c>
      <c r="CS107" s="547" t="s">
        <v>102</v>
      </c>
      <c r="CT107" s="547" t="s">
        <v>102</v>
      </c>
      <c r="CU107" s="547" t="s">
        <v>102</v>
      </c>
      <c r="CV107" s="547" t="s">
        <v>102</v>
      </c>
      <c r="CW107" s="547" t="s">
        <v>102</v>
      </c>
      <c r="CX107" s="547" t="s">
        <v>102</v>
      </c>
      <c r="CY107" s="547" t="s">
        <v>102</v>
      </c>
      <c r="CZ107" s="547" t="s">
        <v>102</v>
      </c>
      <c r="DA107" s="547" t="s">
        <v>102</v>
      </c>
      <c r="DB107" s="547" t="s">
        <v>102</v>
      </c>
      <c r="DC107" s="547" t="s">
        <v>102</v>
      </c>
      <c r="DD107" s="547" t="s">
        <v>102</v>
      </c>
      <c r="DE107" s="547" t="s">
        <v>102</v>
      </c>
      <c r="DF107" s="547" t="s">
        <v>102</v>
      </c>
      <c r="DG107" s="547" t="s">
        <v>102</v>
      </c>
      <c r="DH107" s="547" t="s">
        <v>102</v>
      </c>
      <c r="DI107" s="547" t="s">
        <v>102</v>
      </c>
      <c r="DJ107" s="547" t="s">
        <v>102</v>
      </c>
      <c r="DK107" s="547" t="s">
        <v>102</v>
      </c>
      <c r="DL107" s="547" t="s">
        <v>102</v>
      </c>
      <c r="DM107" s="547" t="s">
        <v>102</v>
      </c>
      <c r="DN107" s="547" t="s">
        <v>102</v>
      </c>
      <c r="DO107" s="547" t="s">
        <v>102</v>
      </c>
      <c r="DP107" s="547" t="s">
        <v>102</v>
      </c>
      <c r="DQ107" s="547" t="s">
        <v>102</v>
      </c>
      <c r="DR107" s="547" t="s">
        <v>102</v>
      </c>
      <c r="DS107" s="547" t="s">
        <v>102</v>
      </c>
      <c r="DT107" s="547" t="s">
        <v>102</v>
      </c>
      <c r="DU107" s="547" t="s">
        <v>102</v>
      </c>
      <c r="DV107" s="547" t="s">
        <v>102</v>
      </c>
      <c r="DW107" s="547" t="s">
        <v>102</v>
      </c>
      <c r="DX107" s="547" t="s">
        <v>102</v>
      </c>
      <c r="DY107" s="547" t="s">
        <v>102</v>
      </c>
      <c r="DZ107" s="547" t="s">
        <v>102</v>
      </c>
      <c r="EA107" s="547" t="s">
        <v>102</v>
      </c>
      <c r="EB107" s="547" t="s">
        <v>102</v>
      </c>
      <c r="EC107" s="547" t="s">
        <v>102</v>
      </c>
      <c r="ED107" s="547" t="s">
        <v>102</v>
      </c>
      <c r="EE107" s="547" t="s">
        <v>102</v>
      </c>
      <c r="EF107" s="547" t="s">
        <v>102</v>
      </c>
      <c r="EG107" s="547" t="s">
        <v>102</v>
      </c>
      <c r="EH107" s="547" t="s">
        <v>102</v>
      </c>
      <c r="EI107" s="547" t="s">
        <v>102</v>
      </c>
      <c r="EJ107" s="547" t="s">
        <v>102</v>
      </c>
      <c r="EK107" s="547" t="s">
        <v>102</v>
      </c>
      <c r="EL107" s="547" t="s">
        <v>102</v>
      </c>
      <c r="EM107" s="547" t="s">
        <v>102</v>
      </c>
      <c r="EN107" s="547" t="s">
        <v>102</v>
      </c>
      <c r="EO107" s="547" t="s">
        <v>102</v>
      </c>
      <c r="EP107" s="547" t="s">
        <v>102</v>
      </c>
      <c r="EQ107" s="547" t="s">
        <v>102</v>
      </c>
      <c r="ER107" s="547" t="s">
        <v>102</v>
      </c>
      <c r="ES107" s="547" t="s">
        <v>102</v>
      </c>
      <c r="ET107" s="547" t="s">
        <v>102</v>
      </c>
      <c r="EU107" s="547" t="s">
        <v>102</v>
      </c>
      <c r="EV107" s="547" t="s">
        <v>102</v>
      </c>
      <c r="EW107" s="547" t="s">
        <v>102</v>
      </c>
      <c r="EX107" s="547" t="s">
        <v>102</v>
      </c>
      <c r="EY107" s="547" t="s">
        <v>102</v>
      </c>
      <c r="EZ107" s="547" t="s">
        <v>102</v>
      </c>
      <c r="FA107" s="547" t="s">
        <v>102</v>
      </c>
      <c r="FB107" s="547" t="s">
        <v>102</v>
      </c>
      <c r="FC107" s="547" t="s">
        <v>102</v>
      </c>
      <c r="FD107" s="547" t="s">
        <v>102</v>
      </c>
      <c r="FE107" s="547" t="s">
        <v>102</v>
      </c>
      <c r="FF107" s="547" t="s">
        <v>102</v>
      </c>
      <c r="FG107" s="547" t="s">
        <v>102</v>
      </c>
      <c r="FH107" s="547" t="s">
        <v>102</v>
      </c>
      <c r="FI107" s="547" t="s">
        <v>102</v>
      </c>
      <c r="FJ107" s="547" t="s">
        <v>102</v>
      </c>
      <c r="FK107" s="547" t="s">
        <v>102</v>
      </c>
      <c r="FL107" s="547" t="s">
        <v>102</v>
      </c>
      <c r="FM107" s="547" t="s">
        <v>102</v>
      </c>
      <c r="FN107" s="547" t="s">
        <v>102</v>
      </c>
      <c r="FO107" s="547" t="s">
        <v>102</v>
      </c>
    </row>
    <row r="108" spans="1:171" x14ac:dyDescent="0.15">
      <c r="A108" s="547">
        <v>4135117</v>
      </c>
      <c r="B108" s="547">
        <v>1</v>
      </c>
      <c r="C108" s="547" t="s">
        <v>3802</v>
      </c>
      <c r="D108" s="547" t="s">
        <v>20064</v>
      </c>
      <c r="E108" s="547" t="s">
        <v>20065</v>
      </c>
      <c r="F108" s="547" t="s">
        <v>20066</v>
      </c>
      <c r="G108" s="547" t="s">
        <v>20067</v>
      </c>
      <c r="H108" s="547" t="s">
        <v>19889</v>
      </c>
      <c r="I108" s="547" t="s">
        <v>20068</v>
      </c>
      <c r="J108" s="547" t="s">
        <v>20069</v>
      </c>
      <c r="K108" s="547" t="s">
        <v>20070</v>
      </c>
      <c r="L108" s="547" t="s">
        <v>20070</v>
      </c>
      <c r="M108" s="547" t="s">
        <v>20071</v>
      </c>
      <c r="N108" s="547" t="s">
        <v>20071</v>
      </c>
      <c r="O108" s="547" t="s">
        <v>20072</v>
      </c>
      <c r="P108" s="547" t="s">
        <v>20073</v>
      </c>
      <c r="Q108" s="547" t="s">
        <v>20074</v>
      </c>
      <c r="R108" s="547" t="s">
        <v>20075</v>
      </c>
      <c r="S108" s="547" t="s">
        <v>20076</v>
      </c>
      <c r="T108" s="547" t="s">
        <v>20076</v>
      </c>
      <c r="U108" s="547" t="s">
        <v>20077</v>
      </c>
      <c r="V108" s="547" t="s">
        <v>20077</v>
      </c>
      <c r="W108" s="547" t="s">
        <v>20077</v>
      </c>
      <c r="X108" s="547" t="s">
        <v>20078</v>
      </c>
      <c r="Y108" s="547" t="s">
        <v>20079</v>
      </c>
      <c r="Z108" s="547" t="s">
        <v>20080</v>
      </c>
      <c r="AA108" s="547" t="s">
        <v>20081</v>
      </c>
      <c r="AB108" s="547" t="s">
        <v>20082</v>
      </c>
      <c r="AC108" s="547" t="s">
        <v>20083</v>
      </c>
      <c r="AD108" s="547" t="s">
        <v>20084</v>
      </c>
      <c r="AE108" s="547" t="s">
        <v>20085</v>
      </c>
      <c r="AF108" s="547" t="s">
        <v>20086</v>
      </c>
      <c r="AG108" s="547" t="s">
        <v>20087</v>
      </c>
      <c r="AH108" s="547" t="s">
        <v>20088</v>
      </c>
      <c r="AI108" s="547" t="s">
        <v>20089</v>
      </c>
      <c r="AJ108" s="547" t="s">
        <v>20090</v>
      </c>
      <c r="AK108" s="547" t="s">
        <v>20091</v>
      </c>
      <c r="AL108" s="547" t="s">
        <v>20092</v>
      </c>
      <c r="AM108" s="547" t="s">
        <v>20092</v>
      </c>
      <c r="AN108" s="547" t="s">
        <v>20092</v>
      </c>
      <c r="AO108" s="547" t="s">
        <v>20092</v>
      </c>
      <c r="AP108" s="547" t="s">
        <v>20092</v>
      </c>
      <c r="AQ108" s="547" t="s">
        <v>20093</v>
      </c>
      <c r="AR108" s="547" t="s">
        <v>20093</v>
      </c>
      <c r="AS108" s="547" t="s">
        <v>20094</v>
      </c>
      <c r="AT108" s="547" t="s">
        <v>20095</v>
      </c>
      <c r="AU108" s="547" t="s">
        <v>20096</v>
      </c>
      <c r="AV108" s="547" t="s">
        <v>20096</v>
      </c>
      <c r="AW108" s="547" t="s">
        <v>20097</v>
      </c>
      <c r="AX108" s="547" t="s">
        <v>20097</v>
      </c>
      <c r="AY108" s="547" t="s">
        <v>20098</v>
      </c>
      <c r="AZ108" s="547" t="s">
        <v>20098</v>
      </c>
      <c r="BA108" s="547" t="s">
        <v>20099</v>
      </c>
      <c r="BB108" s="547" t="s">
        <v>20099</v>
      </c>
      <c r="BC108" s="547" t="s">
        <v>20099</v>
      </c>
      <c r="BD108" s="547" t="s">
        <v>20099</v>
      </c>
      <c r="BE108" s="547" t="s">
        <v>20099</v>
      </c>
      <c r="BF108" s="547" t="s">
        <v>20099</v>
      </c>
      <c r="BG108" s="547" t="s">
        <v>102</v>
      </c>
      <c r="BH108" s="547" t="s">
        <v>102</v>
      </c>
      <c r="BI108" s="547" t="s">
        <v>102</v>
      </c>
      <c r="BJ108" s="547" t="s">
        <v>102</v>
      </c>
      <c r="BK108" s="547" t="s">
        <v>102</v>
      </c>
      <c r="BL108" s="547" t="s">
        <v>102</v>
      </c>
      <c r="BM108" s="547" t="s">
        <v>102</v>
      </c>
      <c r="BN108" s="547" t="s">
        <v>102</v>
      </c>
      <c r="BO108" s="547" t="s">
        <v>102</v>
      </c>
      <c r="BP108" s="547" t="s">
        <v>102</v>
      </c>
      <c r="BQ108" s="547" t="s">
        <v>102</v>
      </c>
      <c r="BR108" s="547" t="s">
        <v>102</v>
      </c>
      <c r="BS108" s="547" t="s">
        <v>102</v>
      </c>
      <c r="BT108" s="547" t="s">
        <v>102</v>
      </c>
      <c r="BU108" s="547" t="s">
        <v>102</v>
      </c>
      <c r="BV108" s="547" t="s">
        <v>102</v>
      </c>
      <c r="BW108" s="547" t="s">
        <v>102</v>
      </c>
      <c r="BX108" s="547" t="s">
        <v>102</v>
      </c>
      <c r="BY108" s="547" t="s">
        <v>102</v>
      </c>
      <c r="BZ108" s="547" t="s">
        <v>102</v>
      </c>
      <c r="CA108" s="547" t="s">
        <v>102</v>
      </c>
      <c r="CB108" s="547" t="s">
        <v>102</v>
      </c>
      <c r="CC108" s="547" t="s">
        <v>102</v>
      </c>
      <c r="CD108" s="547" t="s">
        <v>102</v>
      </c>
      <c r="CE108" s="547" t="s">
        <v>102</v>
      </c>
      <c r="CF108" s="547" t="s">
        <v>102</v>
      </c>
      <c r="CG108" s="547" t="s">
        <v>102</v>
      </c>
      <c r="CH108" s="547" t="s">
        <v>102</v>
      </c>
      <c r="CI108" s="547" t="s">
        <v>102</v>
      </c>
      <c r="CJ108" s="547" t="s">
        <v>102</v>
      </c>
      <c r="CK108" s="547" t="s">
        <v>102</v>
      </c>
      <c r="CL108" s="547" t="s">
        <v>102</v>
      </c>
      <c r="CM108" s="547" t="s">
        <v>102</v>
      </c>
      <c r="CN108" s="547" t="s">
        <v>102</v>
      </c>
      <c r="CO108" s="547" t="s">
        <v>102</v>
      </c>
      <c r="CP108" s="547" t="s">
        <v>102</v>
      </c>
      <c r="CQ108" s="547" t="s">
        <v>102</v>
      </c>
      <c r="CR108" s="547" t="s">
        <v>102</v>
      </c>
      <c r="CS108" s="547" t="s">
        <v>102</v>
      </c>
      <c r="CT108" s="547" t="s">
        <v>102</v>
      </c>
      <c r="CU108" s="547" t="s">
        <v>102</v>
      </c>
      <c r="CV108" s="547" t="s">
        <v>102</v>
      </c>
      <c r="CW108" s="547" t="s">
        <v>102</v>
      </c>
      <c r="CX108" s="547" t="s">
        <v>102</v>
      </c>
      <c r="CY108" s="547" t="s">
        <v>102</v>
      </c>
      <c r="CZ108" s="547" t="s">
        <v>102</v>
      </c>
      <c r="DA108" s="547" t="s">
        <v>102</v>
      </c>
      <c r="DB108" s="547" t="s">
        <v>102</v>
      </c>
      <c r="DC108" s="547" t="s">
        <v>102</v>
      </c>
      <c r="DD108" s="547" t="s">
        <v>102</v>
      </c>
      <c r="DE108" s="547" t="s">
        <v>102</v>
      </c>
      <c r="DF108" s="547" t="s">
        <v>102</v>
      </c>
      <c r="DG108" s="547" t="s">
        <v>102</v>
      </c>
      <c r="DH108" s="547" t="s">
        <v>102</v>
      </c>
      <c r="DI108" s="547" t="s">
        <v>102</v>
      </c>
      <c r="DJ108" s="547" t="s">
        <v>102</v>
      </c>
      <c r="DK108" s="547" t="s">
        <v>102</v>
      </c>
      <c r="DL108" s="547" t="s">
        <v>102</v>
      </c>
      <c r="DM108" s="547" t="s">
        <v>102</v>
      </c>
      <c r="DN108" s="547" t="s">
        <v>102</v>
      </c>
      <c r="DO108" s="547" t="s">
        <v>102</v>
      </c>
      <c r="DP108" s="547" t="s">
        <v>102</v>
      </c>
      <c r="DQ108" s="547" t="s">
        <v>102</v>
      </c>
      <c r="DR108" s="547" t="s">
        <v>102</v>
      </c>
      <c r="DS108" s="547" t="s">
        <v>102</v>
      </c>
      <c r="DT108" s="547" t="s">
        <v>102</v>
      </c>
      <c r="DU108" s="547" t="s">
        <v>102</v>
      </c>
      <c r="DV108" s="547" t="s">
        <v>102</v>
      </c>
      <c r="DW108" s="547" t="s">
        <v>102</v>
      </c>
      <c r="DX108" s="547" t="s">
        <v>102</v>
      </c>
      <c r="DY108" s="547" t="s">
        <v>102</v>
      </c>
      <c r="DZ108" s="547" t="s">
        <v>102</v>
      </c>
      <c r="EA108" s="547" t="s">
        <v>102</v>
      </c>
      <c r="EB108" s="547" t="s">
        <v>102</v>
      </c>
      <c r="EC108" s="547" t="s">
        <v>102</v>
      </c>
      <c r="ED108" s="547" t="s">
        <v>102</v>
      </c>
      <c r="EE108" s="547" t="s">
        <v>102</v>
      </c>
      <c r="EF108" s="547" t="s">
        <v>102</v>
      </c>
      <c r="EG108" s="547" t="s">
        <v>102</v>
      </c>
      <c r="EH108" s="547" t="s">
        <v>102</v>
      </c>
      <c r="EI108" s="547" t="s">
        <v>102</v>
      </c>
      <c r="EJ108" s="547" t="s">
        <v>102</v>
      </c>
      <c r="EK108" s="547" t="s">
        <v>102</v>
      </c>
      <c r="EL108" s="547" t="s">
        <v>102</v>
      </c>
      <c r="EM108" s="547" t="s">
        <v>102</v>
      </c>
      <c r="EN108" s="547" t="s">
        <v>102</v>
      </c>
      <c r="EO108" s="547" t="s">
        <v>102</v>
      </c>
      <c r="EP108" s="547" t="s">
        <v>102</v>
      </c>
      <c r="EQ108" s="547" t="s">
        <v>102</v>
      </c>
      <c r="ER108" s="547" t="s">
        <v>102</v>
      </c>
      <c r="ES108" s="547" t="s">
        <v>102</v>
      </c>
      <c r="ET108" s="547" t="s">
        <v>102</v>
      </c>
      <c r="EU108" s="547" t="s">
        <v>102</v>
      </c>
      <c r="EV108" s="547" t="s">
        <v>102</v>
      </c>
      <c r="EW108" s="547" t="s">
        <v>102</v>
      </c>
      <c r="EX108" s="547" t="s">
        <v>102</v>
      </c>
      <c r="EY108" s="547" t="s">
        <v>102</v>
      </c>
      <c r="EZ108" s="547" t="s">
        <v>102</v>
      </c>
      <c r="FA108" s="547" t="s">
        <v>102</v>
      </c>
      <c r="FB108" s="547" t="s">
        <v>102</v>
      </c>
      <c r="FC108" s="547" t="s">
        <v>102</v>
      </c>
      <c r="FD108" s="547" t="s">
        <v>102</v>
      </c>
      <c r="FE108" s="547" t="s">
        <v>102</v>
      </c>
      <c r="FF108" s="547" t="s">
        <v>102</v>
      </c>
      <c r="FG108" s="547" t="s">
        <v>102</v>
      </c>
      <c r="FH108" s="547" t="s">
        <v>102</v>
      </c>
      <c r="FI108" s="547" t="s">
        <v>102</v>
      </c>
      <c r="FJ108" s="547" t="s">
        <v>102</v>
      </c>
      <c r="FK108" s="547" t="s">
        <v>102</v>
      </c>
      <c r="FL108" s="547" t="s">
        <v>102</v>
      </c>
      <c r="FM108" s="547" t="s">
        <v>102</v>
      </c>
      <c r="FN108" s="547" t="s">
        <v>102</v>
      </c>
      <c r="FO108" s="547" t="s">
        <v>102</v>
      </c>
    </row>
    <row r="109" spans="1:171" x14ac:dyDescent="0.15">
      <c r="A109" s="547">
        <v>4132056</v>
      </c>
      <c r="B109" s="547">
        <v>1</v>
      </c>
      <c r="C109" s="547" t="s">
        <v>20100</v>
      </c>
      <c r="D109" s="547" t="s">
        <v>20101</v>
      </c>
      <c r="E109" s="547" t="s">
        <v>20102</v>
      </c>
      <c r="F109" s="547" t="s">
        <v>20103</v>
      </c>
      <c r="G109" s="547" t="s">
        <v>20104</v>
      </c>
      <c r="H109" s="547" t="s">
        <v>20105</v>
      </c>
      <c r="I109" s="547" t="s">
        <v>20106</v>
      </c>
      <c r="J109" s="547" t="s">
        <v>102</v>
      </c>
      <c r="K109" s="547" t="s">
        <v>102</v>
      </c>
      <c r="L109" s="547" t="s">
        <v>102</v>
      </c>
      <c r="M109" s="547" t="s">
        <v>102</v>
      </c>
      <c r="N109" s="547" t="s">
        <v>102</v>
      </c>
      <c r="O109" s="547" t="s">
        <v>102</v>
      </c>
      <c r="P109" s="547" t="s">
        <v>102</v>
      </c>
      <c r="Q109" s="547" t="s">
        <v>102</v>
      </c>
      <c r="R109" s="547" t="s">
        <v>102</v>
      </c>
      <c r="S109" s="547" t="s">
        <v>102</v>
      </c>
      <c r="T109" s="547" t="s">
        <v>102</v>
      </c>
      <c r="U109" s="547" t="s">
        <v>102</v>
      </c>
      <c r="V109" s="547" t="s">
        <v>102</v>
      </c>
      <c r="W109" s="547" t="s">
        <v>102</v>
      </c>
      <c r="X109" s="547" t="s">
        <v>102</v>
      </c>
      <c r="Y109" s="547" t="s">
        <v>102</v>
      </c>
      <c r="Z109" s="547" t="s">
        <v>102</v>
      </c>
      <c r="AA109" s="547" t="s">
        <v>102</v>
      </c>
      <c r="AB109" s="547" t="s">
        <v>102</v>
      </c>
      <c r="AC109" s="547" t="s">
        <v>102</v>
      </c>
      <c r="AD109" s="547" t="s">
        <v>102</v>
      </c>
      <c r="AE109" s="547" t="s">
        <v>102</v>
      </c>
      <c r="AF109" s="547" t="s">
        <v>102</v>
      </c>
      <c r="AG109" s="547" t="s">
        <v>102</v>
      </c>
      <c r="AH109" s="547" t="s">
        <v>102</v>
      </c>
      <c r="AI109" s="547" t="s">
        <v>102</v>
      </c>
      <c r="AJ109" s="547" t="s">
        <v>102</v>
      </c>
      <c r="AK109" s="547" t="s">
        <v>102</v>
      </c>
      <c r="AL109" s="547" t="s">
        <v>102</v>
      </c>
      <c r="AM109" s="547" t="s">
        <v>102</v>
      </c>
      <c r="AN109" s="547" t="s">
        <v>102</v>
      </c>
      <c r="AO109" s="547" t="s">
        <v>102</v>
      </c>
      <c r="AP109" s="547" t="s">
        <v>102</v>
      </c>
      <c r="AQ109" s="547" t="s">
        <v>102</v>
      </c>
      <c r="AR109" s="547" t="s">
        <v>102</v>
      </c>
      <c r="AS109" s="547" t="s">
        <v>102</v>
      </c>
      <c r="AT109" s="547" t="s">
        <v>102</v>
      </c>
      <c r="AU109" s="547" t="s">
        <v>102</v>
      </c>
      <c r="AV109" s="547" t="s">
        <v>102</v>
      </c>
      <c r="AW109" s="547" t="s">
        <v>102</v>
      </c>
      <c r="AX109" s="547" t="s">
        <v>102</v>
      </c>
      <c r="AY109" s="547" t="s">
        <v>102</v>
      </c>
      <c r="AZ109" s="547" t="s">
        <v>102</v>
      </c>
      <c r="BA109" s="547" t="s">
        <v>102</v>
      </c>
      <c r="BB109" s="547" t="s">
        <v>102</v>
      </c>
      <c r="BC109" s="547" t="s">
        <v>102</v>
      </c>
      <c r="BD109" s="547" t="s">
        <v>102</v>
      </c>
      <c r="BE109" s="547" t="s">
        <v>102</v>
      </c>
      <c r="BF109" s="547" t="s">
        <v>102</v>
      </c>
      <c r="BG109" s="547" t="s">
        <v>102</v>
      </c>
      <c r="BH109" s="547" t="s">
        <v>102</v>
      </c>
      <c r="BI109" s="547" t="s">
        <v>102</v>
      </c>
      <c r="BJ109" s="547" t="s">
        <v>102</v>
      </c>
      <c r="BK109" s="547" t="s">
        <v>102</v>
      </c>
      <c r="BL109" s="547" t="s">
        <v>102</v>
      </c>
      <c r="BM109" s="547" t="s">
        <v>102</v>
      </c>
      <c r="BN109" s="547" t="s">
        <v>102</v>
      </c>
      <c r="BO109" s="547" t="s">
        <v>102</v>
      </c>
      <c r="BP109" s="547" t="s">
        <v>102</v>
      </c>
      <c r="BQ109" s="547" t="s">
        <v>102</v>
      </c>
      <c r="BR109" s="547" t="s">
        <v>102</v>
      </c>
      <c r="BS109" s="547" t="s">
        <v>102</v>
      </c>
      <c r="BT109" s="547" t="s">
        <v>102</v>
      </c>
      <c r="BU109" s="547" t="s">
        <v>102</v>
      </c>
      <c r="BV109" s="547" t="s">
        <v>102</v>
      </c>
      <c r="BW109" s="547" t="s">
        <v>102</v>
      </c>
      <c r="BX109" s="547" t="s">
        <v>102</v>
      </c>
      <c r="BY109" s="547" t="s">
        <v>102</v>
      </c>
      <c r="BZ109" s="547" t="s">
        <v>102</v>
      </c>
      <c r="CA109" s="547" t="s">
        <v>102</v>
      </c>
      <c r="CB109" s="547" t="s">
        <v>102</v>
      </c>
      <c r="CC109" s="547" t="s">
        <v>102</v>
      </c>
      <c r="CD109" s="547" t="s">
        <v>102</v>
      </c>
      <c r="CE109" s="547" t="s">
        <v>102</v>
      </c>
      <c r="CF109" s="547" t="s">
        <v>102</v>
      </c>
      <c r="CG109" s="547" t="s">
        <v>102</v>
      </c>
      <c r="CH109" s="547" t="s">
        <v>102</v>
      </c>
      <c r="CI109" s="547" t="s">
        <v>102</v>
      </c>
      <c r="CJ109" s="547" t="s">
        <v>102</v>
      </c>
      <c r="CK109" s="547" t="s">
        <v>102</v>
      </c>
      <c r="CL109" s="547" t="s">
        <v>102</v>
      </c>
      <c r="CM109" s="547" t="s">
        <v>102</v>
      </c>
      <c r="CN109" s="547" t="s">
        <v>102</v>
      </c>
      <c r="CO109" s="547" t="s">
        <v>102</v>
      </c>
      <c r="CP109" s="547" t="s">
        <v>102</v>
      </c>
      <c r="CQ109" s="547" t="s">
        <v>102</v>
      </c>
      <c r="CR109" s="547" t="s">
        <v>102</v>
      </c>
      <c r="CS109" s="547" t="s">
        <v>102</v>
      </c>
      <c r="CT109" s="547" t="s">
        <v>102</v>
      </c>
      <c r="CU109" s="547" t="s">
        <v>102</v>
      </c>
      <c r="CV109" s="547" t="s">
        <v>102</v>
      </c>
      <c r="CW109" s="547" t="s">
        <v>102</v>
      </c>
      <c r="CX109" s="547" t="s">
        <v>102</v>
      </c>
      <c r="CY109" s="547" t="s">
        <v>102</v>
      </c>
      <c r="CZ109" s="547" t="s">
        <v>102</v>
      </c>
      <c r="DA109" s="547" t="s">
        <v>102</v>
      </c>
      <c r="DB109" s="547" t="s">
        <v>102</v>
      </c>
      <c r="DC109" s="547" t="s">
        <v>102</v>
      </c>
      <c r="DD109" s="547" t="s">
        <v>102</v>
      </c>
      <c r="DE109" s="547" t="s">
        <v>102</v>
      </c>
      <c r="DF109" s="547" t="s">
        <v>102</v>
      </c>
      <c r="DG109" s="547" t="s">
        <v>102</v>
      </c>
      <c r="DH109" s="547" t="s">
        <v>102</v>
      </c>
      <c r="DI109" s="547" t="s">
        <v>102</v>
      </c>
      <c r="DJ109" s="547" t="s">
        <v>102</v>
      </c>
      <c r="DK109" s="547" t="s">
        <v>102</v>
      </c>
      <c r="DL109" s="547" t="s">
        <v>102</v>
      </c>
      <c r="DM109" s="547" t="s">
        <v>102</v>
      </c>
      <c r="DN109" s="547" t="s">
        <v>102</v>
      </c>
      <c r="DO109" s="547" t="s">
        <v>102</v>
      </c>
      <c r="DP109" s="547" t="s">
        <v>102</v>
      </c>
      <c r="DQ109" s="547" t="s">
        <v>102</v>
      </c>
      <c r="DR109" s="547" t="s">
        <v>102</v>
      </c>
      <c r="DS109" s="547" t="s">
        <v>102</v>
      </c>
      <c r="DT109" s="547" t="s">
        <v>102</v>
      </c>
      <c r="DU109" s="547" t="s">
        <v>102</v>
      </c>
      <c r="DV109" s="547" t="s">
        <v>102</v>
      </c>
      <c r="DW109" s="547" t="s">
        <v>102</v>
      </c>
      <c r="DX109" s="547" t="s">
        <v>102</v>
      </c>
      <c r="DY109" s="547" t="s">
        <v>102</v>
      </c>
      <c r="DZ109" s="547" t="s">
        <v>102</v>
      </c>
      <c r="EA109" s="547" t="s">
        <v>102</v>
      </c>
      <c r="EB109" s="547" t="s">
        <v>102</v>
      </c>
      <c r="EC109" s="547" t="s">
        <v>102</v>
      </c>
      <c r="ED109" s="547" t="s">
        <v>102</v>
      </c>
      <c r="EE109" s="547" t="s">
        <v>102</v>
      </c>
      <c r="EF109" s="547" t="s">
        <v>102</v>
      </c>
      <c r="EG109" s="547" t="s">
        <v>102</v>
      </c>
      <c r="EH109" s="547" t="s">
        <v>102</v>
      </c>
      <c r="EI109" s="547" t="s">
        <v>102</v>
      </c>
      <c r="EJ109" s="547" t="s">
        <v>102</v>
      </c>
      <c r="EK109" s="547" t="s">
        <v>102</v>
      </c>
      <c r="EL109" s="547" t="s">
        <v>102</v>
      </c>
      <c r="EM109" s="547" t="s">
        <v>102</v>
      </c>
      <c r="EN109" s="547" t="s">
        <v>102</v>
      </c>
      <c r="EO109" s="547" t="s">
        <v>102</v>
      </c>
      <c r="EP109" s="547" t="s">
        <v>102</v>
      </c>
      <c r="EQ109" s="547" t="s">
        <v>102</v>
      </c>
      <c r="ER109" s="547" t="s">
        <v>102</v>
      </c>
      <c r="ES109" s="547" t="s">
        <v>102</v>
      </c>
      <c r="ET109" s="547" t="s">
        <v>102</v>
      </c>
      <c r="EU109" s="547" t="s">
        <v>102</v>
      </c>
      <c r="EV109" s="547" t="s">
        <v>102</v>
      </c>
      <c r="EW109" s="547" t="s">
        <v>102</v>
      </c>
      <c r="EX109" s="547" t="s">
        <v>102</v>
      </c>
      <c r="EY109" s="547" t="s">
        <v>102</v>
      </c>
      <c r="EZ109" s="547" t="s">
        <v>102</v>
      </c>
      <c r="FA109" s="547" t="s">
        <v>102</v>
      </c>
      <c r="FB109" s="547" t="s">
        <v>102</v>
      </c>
      <c r="FC109" s="547" t="s">
        <v>102</v>
      </c>
      <c r="FD109" s="547" t="s">
        <v>102</v>
      </c>
      <c r="FE109" s="547" t="s">
        <v>102</v>
      </c>
      <c r="FF109" s="547" t="s">
        <v>102</v>
      </c>
      <c r="FG109" s="547" t="s">
        <v>102</v>
      </c>
      <c r="FH109" s="547" t="s">
        <v>102</v>
      </c>
      <c r="FI109" s="547" t="s">
        <v>102</v>
      </c>
      <c r="FJ109" s="547" t="s">
        <v>102</v>
      </c>
      <c r="FK109" s="547" t="s">
        <v>102</v>
      </c>
      <c r="FL109" s="547" t="s">
        <v>102</v>
      </c>
      <c r="FM109" s="547" t="s">
        <v>102</v>
      </c>
      <c r="FN109" s="547" t="s">
        <v>102</v>
      </c>
      <c r="FO109" s="547" t="s">
        <v>102</v>
      </c>
    </row>
    <row r="110" spans="1:171" x14ac:dyDescent="0.15">
      <c r="A110" s="547">
        <v>4130215</v>
      </c>
      <c r="B110" s="547">
        <v>1</v>
      </c>
      <c r="C110" s="547" t="s">
        <v>20107</v>
      </c>
      <c r="D110" s="547" t="s">
        <v>20108</v>
      </c>
      <c r="E110" s="547" t="s">
        <v>102</v>
      </c>
      <c r="F110" s="547" t="s">
        <v>102</v>
      </c>
      <c r="G110" s="547" t="s">
        <v>102</v>
      </c>
      <c r="H110" s="547" t="s">
        <v>102</v>
      </c>
      <c r="I110" s="547" t="s">
        <v>102</v>
      </c>
      <c r="J110" s="547" t="s">
        <v>102</v>
      </c>
      <c r="K110" s="547" t="s">
        <v>102</v>
      </c>
      <c r="L110" s="547" t="s">
        <v>102</v>
      </c>
      <c r="M110" s="547" t="s">
        <v>102</v>
      </c>
      <c r="N110" s="547" t="s">
        <v>102</v>
      </c>
      <c r="O110" s="547" t="s">
        <v>102</v>
      </c>
      <c r="P110" s="547" t="s">
        <v>102</v>
      </c>
      <c r="Q110" s="547" t="s">
        <v>102</v>
      </c>
      <c r="R110" s="547" t="s">
        <v>102</v>
      </c>
      <c r="S110" s="547" t="s">
        <v>102</v>
      </c>
      <c r="T110" s="547" t="s">
        <v>102</v>
      </c>
      <c r="U110" s="547" t="s">
        <v>102</v>
      </c>
      <c r="V110" s="547" t="s">
        <v>102</v>
      </c>
      <c r="W110" s="547" t="s">
        <v>102</v>
      </c>
      <c r="X110" s="547" t="s">
        <v>102</v>
      </c>
      <c r="Y110" s="547" t="s">
        <v>102</v>
      </c>
      <c r="Z110" s="547" t="s">
        <v>102</v>
      </c>
      <c r="AA110" s="547" t="s">
        <v>102</v>
      </c>
      <c r="AB110" s="547" t="s">
        <v>102</v>
      </c>
      <c r="AC110" s="547" t="s">
        <v>102</v>
      </c>
      <c r="AD110" s="547" t="s">
        <v>102</v>
      </c>
      <c r="AE110" s="547" t="s">
        <v>102</v>
      </c>
      <c r="AF110" s="547" t="s">
        <v>102</v>
      </c>
      <c r="AG110" s="547" t="s">
        <v>102</v>
      </c>
      <c r="AH110" s="547" t="s">
        <v>102</v>
      </c>
      <c r="AI110" s="547" t="s">
        <v>102</v>
      </c>
      <c r="AJ110" s="547" t="s">
        <v>102</v>
      </c>
      <c r="AK110" s="547" t="s">
        <v>102</v>
      </c>
      <c r="AL110" s="547" t="s">
        <v>102</v>
      </c>
      <c r="AM110" s="547" t="s">
        <v>102</v>
      </c>
      <c r="AN110" s="547" t="s">
        <v>102</v>
      </c>
      <c r="AO110" s="547" t="s">
        <v>102</v>
      </c>
      <c r="AP110" s="547" t="s">
        <v>102</v>
      </c>
      <c r="AQ110" s="547" t="s">
        <v>102</v>
      </c>
      <c r="AR110" s="547" t="s">
        <v>102</v>
      </c>
      <c r="AS110" s="547" t="s">
        <v>102</v>
      </c>
      <c r="AT110" s="547" t="s">
        <v>102</v>
      </c>
      <c r="AU110" s="547" t="s">
        <v>102</v>
      </c>
      <c r="AV110" s="547" t="s">
        <v>102</v>
      </c>
      <c r="AW110" s="547" t="s">
        <v>102</v>
      </c>
      <c r="AX110" s="547" t="s">
        <v>102</v>
      </c>
      <c r="AY110" s="547" t="s">
        <v>102</v>
      </c>
      <c r="AZ110" s="547" t="s">
        <v>102</v>
      </c>
      <c r="BA110" s="547" t="s">
        <v>102</v>
      </c>
      <c r="BB110" s="547" t="s">
        <v>102</v>
      </c>
      <c r="BC110" s="547" t="s">
        <v>102</v>
      </c>
      <c r="BD110" s="547" t="s">
        <v>102</v>
      </c>
      <c r="BE110" s="547" t="s">
        <v>102</v>
      </c>
      <c r="BF110" s="547" t="s">
        <v>102</v>
      </c>
      <c r="BG110" s="547" t="s">
        <v>102</v>
      </c>
      <c r="BH110" s="547" t="s">
        <v>102</v>
      </c>
      <c r="BI110" s="547" t="s">
        <v>102</v>
      </c>
      <c r="BJ110" s="547" t="s">
        <v>102</v>
      </c>
      <c r="BK110" s="547" t="s">
        <v>102</v>
      </c>
      <c r="BL110" s="547" t="s">
        <v>102</v>
      </c>
      <c r="BM110" s="547" t="s">
        <v>102</v>
      </c>
      <c r="BN110" s="547" t="s">
        <v>102</v>
      </c>
      <c r="BO110" s="547" t="s">
        <v>102</v>
      </c>
      <c r="BP110" s="547" t="s">
        <v>102</v>
      </c>
      <c r="BQ110" s="547" t="s">
        <v>102</v>
      </c>
      <c r="BR110" s="547" t="s">
        <v>102</v>
      </c>
      <c r="BS110" s="547" t="s">
        <v>102</v>
      </c>
      <c r="BT110" s="547" t="s">
        <v>102</v>
      </c>
      <c r="BU110" s="547" t="s">
        <v>102</v>
      </c>
      <c r="BV110" s="547" t="s">
        <v>102</v>
      </c>
      <c r="BW110" s="547" t="s">
        <v>102</v>
      </c>
      <c r="BX110" s="547" t="s">
        <v>102</v>
      </c>
      <c r="BY110" s="547" t="s">
        <v>102</v>
      </c>
      <c r="BZ110" s="547" t="s">
        <v>102</v>
      </c>
      <c r="CA110" s="547" t="s">
        <v>102</v>
      </c>
      <c r="CB110" s="547" t="s">
        <v>102</v>
      </c>
      <c r="CC110" s="547" t="s">
        <v>102</v>
      </c>
      <c r="CD110" s="547" t="s">
        <v>102</v>
      </c>
      <c r="CE110" s="547" t="s">
        <v>102</v>
      </c>
      <c r="CF110" s="547" t="s">
        <v>102</v>
      </c>
      <c r="CG110" s="547" t="s">
        <v>102</v>
      </c>
      <c r="CH110" s="547" t="s">
        <v>102</v>
      </c>
      <c r="CI110" s="547" t="s">
        <v>102</v>
      </c>
      <c r="CJ110" s="547" t="s">
        <v>102</v>
      </c>
      <c r="CK110" s="547" t="s">
        <v>102</v>
      </c>
      <c r="CL110" s="547" t="s">
        <v>102</v>
      </c>
      <c r="CM110" s="547" t="s">
        <v>102</v>
      </c>
      <c r="CN110" s="547" t="s">
        <v>102</v>
      </c>
      <c r="CO110" s="547" t="s">
        <v>102</v>
      </c>
      <c r="CP110" s="547" t="s">
        <v>102</v>
      </c>
      <c r="CQ110" s="547" t="s">
        <v>102</v>
      </c>
      <c r="CR110" s="547" t="s">
        <v>102</v>
      </c>
      <c r="CS110" s="547" t="s">
        <v>102</v>
      </c>
      <c r="CT110" s="547" t="s">
        <v>102</v>
      </c>
      <c r="CU110" s="547" t="s">
        <v>102</v>
      </c>
      <c r="CV110" s="547" t="s">
        <v>102</v>
      </c>
      <c r="CW110" s="547" t="s">
        <v>102</v>
      </c>
      <c r="CX110" s="547" t="s">
        <v>102</v>
      </c>
      <c r="CY110" s="547" t="s">
        <v>102</v>
      </c>
      <c r="CZ110" s="547" t="s">
        <v>102</v>
      </c>
      <c r="DA110" s="547" t="s">
        <v>102</v>
      </c>
      <c r="DB110" s="547" t="s">
        <v>102</v>
      </c>
      <c r="DC110" s="547" t="s">
        <v>102</v>
      </c>
      <c r="DD110" s="547" t="s">
        <v>102</v>
      </c>
      <c r="DE110" s="547" t="s">
        <v>102</v>
      </c>
      <c r="DF110" s="547" t="s">
        <v>102</v>
      </c>
      <c r="DG110" s="547" t="s">
        <v>102</v>
      </c>
      <c r="DH110" s="547" t="s">
        <v>102</v>
      </c>
      <c r="DI110" s="547" t="s">
        <v>102</v>
      </c>
      <c r="DJ110" s="547" t="s">
        <v>102</v>
      </c>
      <c r="DK110" s="547" t="s">
        <v>102</v>
      </c>
      <c r="DL110" s="547" t="s">
        <v>102</v>
      </c>
      <c r="DM110" s="547" t="s">
        <v>102</v>
      </c>
      <c r="DN110" s="547" t="s">
        <v>102</v>
      </c>
      <c r="DO110" s="547" t="s">
        <v>102</v>
      </c>
      <c r="DP110" s="547" t="s">
        <v>102</v>
      </c>
      <c r="DQ110" s="547" t="s">
        <v>102</v>
      </c>
      <c r="DR110" s="547" t="s">
        <v>102</v>
      </c>
      <c r="DS110" s="547" t="s">
        <v>102</v>
      </c>
      <c r="DT110" s="547" t="s">
        <v>102</v>
      </c>
      <c r="DU110" s="547" t="s">
        <v>102</v>
      </c>
      <c r="DV110" s="547" t="s">
        <v>102</v>
      </c>
      <c r="DW110" s="547" t="s">
        <v>102</v>
      </c>
      <c r="DX110" s="547" t="s">
        <v>102</v>
      </c>
      <c r="DY110" s="547" t="s">
        <v>102</v>
      </c>
      <c r="DZ110" s="547" t="s">
        <v>102</v>
      </c>
      <c r="EA110" s="547" t="s">
        <v>102</v>
      </c>
      <c r="EB110" s="547" t="s">
        <v>102</v>
      </c>
      <c r="EC110" s="547" t="s">
        <v>102</v>
      </c>
      <c r="ED110" s="547" t="s">
        <v>102</v>
      </c>
      <c r="EE110" s="547" t="s">
        <v>102</v>
      </c>
      <c r="EF110" s="547" t="s">
        <v>102</v>
      </c>
      <c r="EG110" s="547" t="s">
        <v>102</v>
      </c>
      <c r="EH110" s="547" t="s">
        <v>102</v>
      </c>
      <c r="EI110" s="547" t="s">
        <v>102</v>
      </c>
      <c r="EJ110" s="547" t="s">
        <v>102</v>
      </c>
      <c r="EK110" s="547" t="s">
        <v>102</v>
      </c>
      <c r="EL110" s="547" t="s">
        <v>102</v>
      </c>
      <c r="EM110" s="547" t="s">
        <v>102</v>
      </c>
      <c r="EN110" s="547" t="s">
        <v>102</v>
      </c>
      <c r="EO110" s="547" t="s">
        <v>102</v>
      </c>
      <c r="EP110" s="547" t="s">
        <v>102</v>
      </c>
      <c r="EQ110" s="547" t="s">
        <v>102</v>
      </c>
      <c r="ER110" s="547" t="s">
        <v>102</v>
      </c>
      <c r="ES110" s="547" t="s">
        <v>102</v>
      </c>
      <c r="ET110" s="547" t="s">
        <v>102</v>
      </c>
      <c r="EU110" s="547" t="s">
        <v>102</v>
      </c>
      <c r="EV110" s="547" t="s">
        <v>102</v>
      </c>
      <c r="EW110" s="547" t="s">
        <v>102</v>
      </c>
      <c r="EX110" s="547" t="s">
        <v>102</v>
      </c>
      <c r="EY110" s="547" t="s">
        <v>102</v>
      </c>
      <c r="EZ110" s="547" t="s">
        <v>102</v>
      </c>
      <c r="FA110" s="547" t="s">
        <v>102</v>
      </c>
      <c r="FB110" s="547" t="s">
        <v>102</v>
      </c>
      <c r="FC110" s="547" t="s">
        <v>102</v>
      </c>
      <c r="FD110" s="547" t="s">
        <v>102</v>
      </c>
      <c r="FE110" s="547" t="s">
        <v>102</v>
      </c>
      <c r="FF110" s="547" t="s">
        <v>102</v>
      </c>
      <c r="FG110" s="547" t="s">
        <v>102</v>
      </c>
      <c r="FH110" s="547" t="s">
        <v>102</v>
      </c>
      <c r="FI110" s="547" t="s">
        <v>102</v>
      </c>
      <c r="FJ110" s="547" t="s">
        <v>102</v>
      </c>
      <c r="FK110" s="547" t="s">
        <v>102</v>
      </c>
      <c r="FL110" s="547" t="s">
        <v>102</v>
      </c>
      <c r="FM110" s="547" t="s">
        <v>102</v>
      </c>
      <c r="FN110" s="547" t="s">
        <v>102</v>
      </c>
      <c r="FO110" s="547" t="s">
        <v>102</v>
      </c>
    </row>
    <row r="111" spans="1:171" x14ac:dyDescent="0.15">
      <c r="A111" s="547">
        <v>4121480</v>
      </c>
      <c r="B111" s="547">
        <v>0</v>
      </c>
      <c r="C111" s="547" t="s">
        <v>102</v>
      </c>
      <c r="D111" s="547" t="s">
        <v>102</v>
      </c>
      <c r="E111" s="547" t="s">
        <v>102</v>
      </c>
      <c r="F111" s="547" t="s">
        <v>102</v>
      </c>
      <c r="G111" s="547" t="s">
        <v>102</v>
      </c>
      <c r="H111" s="547" t="s">
        <v>102</v>
      </c>
      <c r="I111" s="547" t="s">
        <v>102</v>
      </c>
      <c r="J111" s="547" t="s">
        <v>102</v>
      </c>
      <c r="K111" s="547" t="s">
        <v>102</v>
      </c>
      <c r="L111" s="547" t="s">
        <v>102</v>
      </c>
      <c r="M111" s="547" t="s">
        <v>102</v>
      </c>
      <c r="N111" s="547" t="s">
        <v>102</v>
      </c>
      <c r="O111" s="547" t="s">
        <v>102</v>
      </c>
      <c r="P111" s="547" t="s">
        <v>102</v>
      </c>
      <c r="Q111" s="547" t="s">
        <v>102</v>
      </c>
      <c r="R111" s="547" t="s">
        <v>102</v>
      </c>
      <c r="S111" s="547" t="s">
        <v>102</v>
      </c>
      <c r="T111" s="547" t="s">
        <v>102</v>
      </c>
      <c r="U111" s="547" t="s">
        <v>102</v>
      </c>
      <c r="V111" s="547" t="s">
        <v>102</v>
      </c>
      <c r="W111" s="547" t="s">
        <v>102</v>
      </c>
      <c r="X111" s="547" t="s">
        <v>102</v>
      </c>
      <c r="Y111" s="547" t="s">
        <v>102</v>
      </c>
      <c r="Z111" s="547" t="s">
        <v>102</v>
      </c>
      <c r="AA111" s="547" t="s">
        <v>102</v>
      </c>
      <c r="AB111" s="547" t="s">
        <v>102</v>
      </c>
      <c r="AC111" s="547" t="s">
        <v>102</v>
      </c>
      <c r="AD111" s="547" t="s">
        <v>102</v>
      </c>
      <c r="AE111" s="547" t="s">
        <v>102</v>
      </c>
      <c r="AF111" s="547" t="s">
        <v>102</v>
      </c>
      <c r="AG111" s="547" t="s">
        <v>102</v>
      </c>
      <c r="AH111" s="547" t="s">
        <v>102</v>
      </c>
      <c r="AI111" s="547" t="s">
        <v>102</v>
      </c>
      <c r="AJ111" s="547" t="s">
        <v>102</v>
      </c>
      <c r="AK111" s="547" t="s">
        <v>102</v>
      </c>
      <c r="AL111" s="547" t="s">
        <v>102</v>
      </c>
      <c r="AM111" s="547" t="s">
        <v>102</v>
      </c>
      <c r="AN111" s="547" t="s">
        <v>102</v>
      </c>
      <c r="AO111" s="547" t="s">
        <v>102</v>
      </c>
      <c r="AP111" s="547" t="s">
        <v>102</v>
      </c>
      <c r="AQ111" s="547" t="s">
        <v>102</v>
      </c>
      <c r="AR111" s="547" t="s">
        <v>102</v>
      </c>
      <c r="AS111" s="547" t="s">
        <v>102</v>
      </c>
      <c r="AT111" s="547" t="s">
        <v>102</v>
      </c>
      <c r="AU111" s="547" t="s">
        <v>102</v>
      </c>
      <c r="AV111" s="547" t="s">
        <v>102</v>
      </c>
      <c r="AW111" s="547" t="s">
        <v>102</v>
      </c>
      <c r="AX111" s="547" t="s">
        <v>102</v>
      </c>
      <c r="AY111" s="547" t="s">
        <v>102</v>
      </c>
      <c r="AZ111" s="547" t="s">
        <v>102</v>
      </c>
      <c r="BA111" s="547" t="s">
        <v>102</v>
      </c>
      <c r="BB111" s="547" t="s">
        <v>102</v>
      </c>
      <c r="BC111" s="547" t="s">
        <v>102</v>
      </c>
      <c r="BD111" s="547" t="s">
        <v>102</v>
      </c>
      <c r="BE111" s="547" t="s">
        <v>102</v>
      </c>
      <c r="BF111" s="547" t="s">
        <v>102</v>
      </c>
      <c r="BG111" s="547" t="s">
        <v>102</v>
      </c>
      <c r="BH111" s="547" t="s">
        <v>102</v>
      </c>
      <c r="BI111" s="547" t="s">
        <v>102</v>
      </c>
      <c r="BJ111" s="547" t="s">
        <v>102</v>
      </c>
      <c r="BK111" s="547" t="s">
        <v>102</v>
      </c>
      <c r="BL111" s="547" t="s">
        <v>102</v>
      </c>
      <c r="BM111" s="547" t="s">
        <v>102</v>
      </c>
      <c r="BN111" s="547" t="s">
        <v>102</v>
      </c>
      <c r="BO111" s="547" t="s">
        <v>102</v>
      </c>
      <c r="BP111" s="547" t="s">
        <v>102</v>
      </c>
      <c r="BQ111" s="547" t="s">
        <v>102</v>
      </c>
      <c r="BR111" s="547" t="s">
        <v>102</v>
      </c>
      <c r="BS111" s="547" t="s">
        <v>102</v>
      </c>
      <c r="BT111" s="547" t="s">
        <v>102</v>
      </c>
      <c r="BU111" s="547" t="s">
        <v>102</v>
      </c>
      <c r="BV111" s="547" t="s">
        <v>102</v>
      </c>
      <c r="BW111" s="547" t="s">
        <v>102</v>
      </c>
      <c r="BX111" s="547" t="s">
        <v>102</v>
      </c>
      <c r="BY111" s="547" t="s">
        <v>102</v>
      </c>
      <c r="BZ111" s="547" t="s">
        <v>102</v>
      </c>
      <c r="CA111" s="547" t="s">
        <v>102</v>
      </c>
      <c r="CB111" s="547" t="s">
        <v>102</v>
      </c>
      <c r="CC111" s="547" t="s">
        <v>102</v>
      </c>
      <c r="CD111" s="547" t="s">
        <v>102</v>
      </c>
      <c r="CE111" s="547" t="s">
        <v>102</v>
      </c>
      <c r="CF111" s="547" t="s">
        <v>102</v>
      </c>
      <c r="CG111" s="547" t="s">
        <v>102</v>
      </c>
      <c r="CH111" s="547" t="s">
        <v>102</v>
      </c>
      <c r="CI111" s="547" t="s">
        <v>102</v>
      </c>
      <c r="CJ111" s="547" t="s">
        <v>102</v>
      </c>
      <c r="CK111" s="547" t="s">
        <v>102</v>
      </c>
      <c r="CL111" s="547" t="s">
        <v>102</v>
      </c>
      <c r="CM111" s="547" t="s">
        <v>102</v>
      </c>
      <c r="CN111" s="547" t="s">
        <v>102</v>
      </c>
      <c r="CO111" s="547" t="s">
        <v>102</v>
      </c>
      <c r="CP111" s="547" t="s">
        <v>102</v>
      </c>
      <c r="CQ111" s="547" t="s">
        <v>102</v>
      </c>
      <c r="CR111" s="547" t="s">
        <v>102</v>
      </c>
      <c r="CS111" s="547" t="s">
        <v>102</v>
      </c>
      <c r="CT111" s="547" t="s">
        <v>102</v>
      </c>
      <c r="CU111" s="547" t="s">
        <v>102</v>
      </c>
      <c r="CV111" s="547" t="s">
        <v>102</v>
      </c>
      <c r="CW111" s="547" t="s">
        <v>102</v>
      </c>
      <c r="CX111" s="547" t="s">
        <v>102</v>
      </c>
      <c r="CY111" s="547" t="s">
        <v>102</v>
      </c>
      <c r="CZ111" s="547" t="s">
        <v>102</v>
      </c>
      <c r="DA111" s="547" t="s">
        <v>102</v>
      </c>
      <c r="DB111" s="547" t="s">
        <v>102</v>
      </c>
      <c r="DC111" s="547" t="s">
        <v>102</v>
      </c>
      <c r="DD111" s="547" t="s">
        <v>102</v>
      </c>
      <c r="DE111" s="547" t="s">
        <v>102</v>
      </c>
      <c r="DF111" s="547" t="s">
        <v>102</v>
      </c>
      <c r="DG111" s="547" t="s">
        <v>102</v>
      </c>
      <c r="DH111" s="547" t="s">
        <v>102</v>
      </c>
      <c r="DI111" s="547" t="s">
        <v>102</v>
      </c>
      <c r="DJ111" s="547" t="s">
        <v>102</v>
      </c>
      <c r="DK111" s="547" t="s">
        <v>102</v>
      </c>
      <c r="DL111" s="547" t="s">
        <v>102</v>
      </c>
      <c r="DM111" s="547" t="s">
        <v>102</v>
      </c>
      <c r="DN111" s="547" t="s">
        <v>102</v>
      </c>
      <c r="DO111" s="547" t="s">
        <v>102</v>
      </c>
      <c r="DP111" s="547" t="s">
        <v>102</v>
      </c>
      <c r="DQ111" s="547" t="s">
        <v>102</v>
      </c>
      <c r="DR111" s="547" t="s">
        <v>102</v>
      </c>
      <c r="DS111" s="547" t="s">
        <v>102</v>
      </c>
      <c r="DT111" s="547" t="s">
        <v>102</v>
      </c>
      <c r="DU111" s="547" t="s">
        <v>102</v>
      </c>
      <c r="DV111" s="547" t="s">
        <v>102</v>
      </c>
      <c r="DW111" s="547" t="s">
        <v>102</v>
      </c>
      <c r="DX111" s="547" t="s">
        <v>102</v>
      </c>
      <c r="DY111" s="547" t="s">
        <v>102</v>
      </c>
      <c r="DZ111" s="547" t="s">
        <v>102</v>
      </c>
      <c r="EA111" s="547" t="s">
        <v>102</v>
      </c>
      <c r="EB111" s="547" t="s">
        <v>102</v>
      </c>
      <c r="EC111" s="547" t="s">
        <v>102</v>
      </c>
      <c r="ED111" s="547" t="s">
        <v>102</v>
      </c>
      <c r="EE111" s="547" t="s">
        <v>102</v>
      </c>
      <c r="EF111" s="547" t="s">
        <v>102</v>
      </c>
      <c r="EG111" s="547" t="s">
        <v>102</v>
      </c>
      <c r="EH111" s="547" t="s">
        <v>102</v>
      </c>
      <c r="EI111" s="547" t="s">
        <v>102</v>
      </c>
      <c r="EJ111" s="547" t="s">
        <v>102</v>
      </c>
      <c r="EK111" s="547" t="s">
        <v>102</v>
      </c>
      <c r="EL111" s="547" t="s">
        <v>102</v>
      </c>
      <c r="EM111" s="547" t="s">
        <v>102</v>
      </c>
      <c r="EN111" s="547" t="s">
        <v>102</v>
      </c>
      <c r="EO111" s="547" t="s">
        <v>102</v>
      </c>
      <c r="EP111" s="547" t="s">
        <v>102</v>
      </c>
      <c r="EQ111" s="547" t="s">
        <v>102</v>
      </c>
      <c r="ER111" s="547" t="s">
        <v>102</v>
      </c>
      <c r="ES111" s="547" t="s">
        <v>102</v>
      </c>
      <c r="ET111" s="547" t="s">
        <v>102</v>
      </c>
      <c r="EU111" s="547" t="s">
        <v>102</v>
      </c>
      <c r="EV111" s="547" t="s">
        <v>102</v>
      </c>
      <c r="EW111" s="547" t="s">
        <v>102</v>
      </c>
      <c r="EX111" s="547" t="s">
        <v>102</v>
      </c>
      <c r="EY111" s="547" t="s">
        <v>102</v>
      </c>
      <c r="EZ111" s="547" t="s">
        <v>102</v>
      </c>
      <c r="FA111" s="547" t="s">
        <v>102</v>
      </c>
      <c r="FB111" s="547" t="s">
        <v>102</v>
      </c>
      <c r="FC111" s="547" t="s">
        <v>102</v>
      </c>
      <c r="FD111" s="547" t="s">
        <v>102</v>
      </c>
      <c r="FE111" s="547" t="s">
        <v>102</v>
      </c>
      <c r="FF111" s="547" t="s">
        <v>102</v>
      </c>
      <c r="FG111" s="547" t="s">
        <v>102</v>
      </c>
      <c r="FH111" s="547" t="s">
        <v>102</v>
      </c>
      <c r="FI111" s="547" t="s">
        <v>102</v>
      </c>
      <c r="FJ111" s="547" t="s">
        <v>102</v>
      </c>
      <c r="FK111" s="547" t="s">
        <v>102</v>
      </c>
      <c r="FL111" s="547" t="s">
        <v>102</v>
      </c>
      <c r="FM111" s="547" t="s">
        <v>102</v>
      </c>
      <c r="FN111" s="547" t="s">
        <v>102</v>
      </c>
      <c r="FO111" s="547" t="s">
        <v>102</v>
      </c>
    </row>
    <row r="112" spans="1:171" x14ac:dyDescent="0.15">
      <c r="A112" s="547">
        <v>4118635</v>
      </c>
      <c r="B112" s="547">
        <v>1</v>
      </c>
      <c r="C112" s="547" t="s">
        <v>20109</v>
      </c>
      <c r="D112" s="547" t="s">
        <v>20110</v>
      </c>
      <c r="E112" s="547" t="s">
        <v>20111</v>
      </c>
      <c r="F112" s="547" t="s">
        <v>20112</v>
      </c>
      <c r="G112" s="547" t="s">
        <v>20113</v>
      </c>
      <c r="H112" s="547" t="s">
        <v>102</v>
      </c>
      <c r="I112" s="547" t="s">
        <v>102</v>
      </c>
      <c r="J112" s="547" t="s">
        <v>102</v>
      </c>
      <c r="K112" s="547" t="s">
        <v>102</v>
      </c>
      <c r="L112" s="547" t="s">
        <v>102</v>
      </c>
      <c r="M112" s="547" t="s">
        <v>102</v>
      </c>
      <c r="N112" s="547" t="s">
        <v>102</v>
      </c>
      <c r="O112" s="547" t="s">
        <v>102</v>
      </c>
      <c r="P112" s="547" t="s">
        <v>102</v>
      </c>
      <c r="Q112" s="547" t="s">
        <v>102</v>
      </c>
      <c r="R112" s="547" t="s">
        <v>102</v>
      </c>
      <c r="S112" s="547" t="s">
        <v>102</v>
      </c>
      <c r="T112" s="547" t="s">
        <v>102</v>
      </c>
      <c r="U112" s="547" t="s">
        <v>102</v>
      </c>
      <c r="V112" s="547" t="s">
        <v>102</v>
      </c>
      <c r="W112" s="547" t="s">
        <v>102</v>
      </c>
      <c r="X112" s="547" t="s">
        <v>102</v>
      </c>
      <c r="Y112" s="547" t="s">
        <v>102</v>
      </c>
      <c r="Z112" s="547" t="s">
        <v>102</v>
      </c>
      <c r="AA112" s="547" t="s">
        <v>102</v>
      </c>
      <c r="AB112" s="547" t="s">
        <v>102</v>
      </c>
      <c r="AC112" s="547" t="s">
        <v>102</v>
      </c>
      <c r="AD112" s="547" t="s">
        <v>102</v>
      </c>
      <c r="AE112" s="547" t="s">
        <v>102</v>
      </c>
      <c r="AF112" s="547" t="s">
        <v>102</v>
      </c>
      <c r="AG112" s="547" t="s">
        <v>102</v>
      </c>
      <c r="AH112" s="547" t="s">
        <v>102</v>
      </c>
      <c r="AI112" s="547" t="s">
        <v>102</v>
      </c>
      <c r="AJ112" s="547" t="s">
        <v>102</v>
      </c>
      <c r="AK112" s="547" t="s">
        <v>102</v>
      </c>
      <c r="AL112" s="547" t="s">
        <v>102</v>
      </c>
      <c r="AM112" s="547" t="s">
        <v>102</v>
      </c>
      <c r="AN112" s="547" t="s">
        <v>102</v>
      </c>
      <c r="AO112" s="547" t="s">
        <v>102</v>
      </c>
      <c r="AP112" s="547" t="s">
        <v>102</v>
      </c>
      <c r="AQ112" s="547" t="s">
        <v>102</v>
      </c>
      <c r="AR112" s="547" t="s">
        <v>102</v>
      </c>
      <c r="AS112" s="547" t="s">
        <v>102</v>
      </c>
      <c r="AT112" s="547" t="s">
        <v>102</v>
      </c>
      <c r="AU112" s="547" t="s">
        <v>102</v>
      </c>
      <c r="AV112" s="547" t="s">
        <v>102</v>
      </c>
      <c r="AW112" s="547" t="s">
        <v>102</v>
      </c>
      <c r="AX112" s="547" t="s">
        <v>102</v>
      </c>
      <c r="AY112" s="547" t="s">
        <v>102</v>
      </c>
      <c r="AZ112" s="547" t="s">
        <v>102</v>
      </c>
      <c r="BA112" s="547" t="s">
        <v>102</v>
      </c>
      <c r="BB112" s="547" t="s">
        <v>102</v>
      </c>
      <c r="BC112" s="547" t="s">
        <v>102</v>
      </c>
      <c r="BD112" s="547" t="s">
        <v>102</v>
      </c>
      <c r="BE112" s="547" t="s">
        <v>102</v>
      </c>
      <c r="BF112" s="547" t="s">
        <v>102</v>
      </c>
      <c r="BG112" s="547" t="s">
        <v>102</v>
      </c>
      <c r="BH112" s="547" t="s">
        <v>102</v>
      </c>
      <c r="BI112" s="547" t="s">
        <v>102</v>
      </c>
      <c r="BJ112" s="547" t="s">
        <v>102</v>
      </c>
      <c r="BK112" s="547" t="s">
        <v>102</v>
      </c>
      <c r="BL112" s="547" t="s">
        <v>102</v>
      </c>
      <c r="BM112" s="547" t="s">
        <v>102</v>
      </c>
      <c r="BN112" s="547" t="s">
        <v>102</v>
      </c>
      <c r="BO112" s="547" t="s">
        <v>102</v>
      </c>
      <c r="BP112" s="547" t="s">
        <v>102</v>
      </c>
      <c r="BQ112" s="547" t="s">
        <v>102</v>
      </c>
      <c r="BR112" s="547" t="s">
        <v>102</v>
      </c>
      <c r="BS112" s="547" t="s">
        <v>102</v>
      </c>
      <c r="BT112" s="547" t="s">
        <v>102</v>
      </c>
      <c r="BU112" s="547" t="s">
        <v>102</v>
      </c>
      <c r="BV112" s="547" t="s">
        <v>102</v>
      </c>
      <c r="BW112" s="547" t="s">
        <v>102</v>
      </c>
      <c r="BX112" s="547" t="s">
        <v>102</v>
      </c>
      <c r="BY112" s="547" t="s">
        <v>102</v>
      </c>
      <c r="BZ112" s="547" t="s">
        <v>102</v>
      </c>
      <c r="CA112" s="547" t="s">
        <v>102</v>
      </c>
      <c r="CB112" s="547" t="s">
        <v>102</v>
      </c>
      <c r="CC112" s="547" t="s">
        <v>102</v>
      </c>
      <c r="CD112" s="547" t="s">
        <v>102</v>
      </c>
      <c r="CE112" s="547" t="s">
        <v>102</v>
      </c>
      <c r="CF112" s="547" t="s">
        <v>102</v>
      </c>
      <c r="CG112" s="547" t="s">
        <v>102</v>
      </c>
      <c r="CH112" s="547" t="s">
        <v>102</v>
      </c>
      <c r="CI112" s="547" t="s">
        <v>102</v>
      </c>
      <c r="CJ112" s="547" t="s">
        <v>102</v>
      </c>
      <c r="CK112" s="547" t="s">
        <v>102</v>
      </c>
      <c r="CL112" s="547" t="s">
        <v>102</v>
      </c>
      <c r="CM112" s="547" t="s">
        <v>102</v>
      </c>
      <c r="CN112" s="547" t="s">
        <v>102</v>
      </c>
      <c r="CO112" s="547" t="s">
        <v>102</v>
      </c>
      <c r="CP112" s="547" t="s">
        <v>102</v>
      </c>
      <c r="CQ112" s="547" t="s">
        <v>102</v>
      </c>
      <c r="CR112" s="547" t="s">
        <v>102</v>
      </c>
      <c r="CS112" s="547" t="s">
        <v>102</v>
      </c>
      <c r="CT112" s="547" t="s">
        <v>102</v>
      </c>
      <c r="CU112" s="547" t="s">
        <v>102</v>
      </c>
      <c r="CV112" s="547" t="s">
        <v>102</v>
      </c>
      <c r="CW112" s="547" t="s">
        <v>102</v>
      </c>
      <c r="CX112" s="547" t="s">
        <v>102</v>
      </c>
      <c r="CY112" s="547" t="s">
        <v>102</v>
      </c>
      <c r="CZ112" s="547" t="s">
        <v>102</v>
      </c>
      <c r="DA112" s="547" t="s">
        <v>102</v>
      </c>
      <c r="DB112" s="547" t="s">
        <v>102</v>
      </c>
      <c r="DC112" s="547" t="s">
        <v>102</v>
      </c>
      <c r="DD112" s="547" t="s">
        <v>102</v>
      </c>
      <c r="DE112" s="547" t="s">
        <v>102</v>
      </c>
      <c r="DF112" s="547" t="s">
        <v>102</v>
      </c>
      <c r="DG112" s="547" t="s">
        <v>102</v>
      </c>
      <c r="DH112" s="547" t="s">
        <v>102</v>
      </c>
      <c r="DI112" s="547" t="s">
        <v>102</v>
      </c>
      <c r="DJ112" s="547" t="s">
        <v>102</v>
      </c>
      <c r="DK112" s="547" t="s">
        <v>102</v>
      </c>
      <c r="DL112" s="547" t="s">
        <v>102</v>
      </c>
      <c r="DM112" s="547" t="s">
        <v>102</v>
      </c>
      <c r="DN112" s="547" t="s">
        <v>102</v>
      </c>
      <c r="DO112" s="547" t="s">
        <v>102</v>
      </c>
      <c r="DP112" s="547" t="s">
        <v>102</v>
      </c>
      <c r="DQ112" s="547" t="s">
        <v>102</v>
      </c>
      <c r="DR112" s="547" t="s">
        <v>102</v>
      </c>
      <c r="DS112" s="547" t="s">
        <v>102</v>
      </c>
      <c r="DT112" s="547" t="s">
        <v>102</v>
      </c>
      <c r="DU112" s="547" t="s">
        <v>102</v>
      </c>
      <c r="DV112" s="547" t="s">
        <v>102</v>
      </c>
      <c r="DW112" s="547" t="s">
        <v>102</v>
      </c>
      <c r="DX112" s="547" t="s">
        <v>102</v>
      </c>
      <c r="DY112" s="547" t="s">
        <v>102</v>
      </c>
      <c r="DZ112" s="547" t="s">
        <v>102</v>
      </c>
      <c r="EA112" s="547" t="s">
        <v>102</v>
      </c>
      <c r="EB112" s="547" t="s">
        <v>102</v>
      </c>
      <c r="EC112" s="547" t="s">
        <v>102</v>
      </c>
      <c r="ED112" s="547" t="s">
        <v>102</v>
      </c>
      <c r="EE112" s="547" t="s">
        <v>102</v>
      </c>
      <c r="EF112" s="547" t="s">
        <v>102</v>
      </c>
      <c r="EG112" s="547" t="s">
        <v>102</v>
      </c>
      <c r="EH112" s="547" t="s">
        <v>102</v>
      </c>
      <c r="EI112" s="547" t="s">
        <v>102</v>
      </c>
      <c r="EJ112" s="547" t="s">
        <v>102</v>
      </c>
      <c r="EK112" s="547" t="s">
        <v>102</v>
      </c>
      <c r="EL112" s="547" t="s">
        <v>102</v>
      </c>
      <c r="EM112" s="547" t="s">
        <v>102</v>
      </c>
      <c r="EN112" s="547" t="s">
        <v>102</v>
      </c>
      <c r="EO112" s="547" t="s">
        <v>102</v>
      </c>
      <c r="EP112" s="547" t="s">
        <v>102</v>
      </c>
      <c r="EQ112" s="547" t="s">
        <v>102</v>
      </c>
      <c r="ER112" s="547" t="s">
        <v>102</v>
      </c>
      <c r="ES112" s="547" t="s">
        <v>102</v>
      </c>
      <c r="ET112" s="547" t="s">
        <v>102</v>
      </c>
      <c r="EU112" s="547" t="s">
        <v>102</v>
      </c>
      <c r="EV112" s="547" t="s">
        <v>102</v>
      </c>
      <c r="EW112" s="547" t="s">
        <v>102</v>
      </c>
      <c r="EX112" s="547" t="s">
        <v>102</v>
      </c>
      <c r="EY112" s="547" t="s">
        <v>102</v>
      </c>
      <c r="EZ112" s="547" t="s">
        <v>102</v>
      </c>
      <c r="FA112" s="547" t="s">
        <v>102</v>
      </c>
      <c r="FB112" s="547" t="s">
        <v>102</v>
      </c>
      <c r="FC112" s="547" t="s">
        <v>102</v>
      </c>
      <c r="FD112" s="547" t="s">
        <v>102</v>
      </c>
      <c r="FE112" s="547" t="s">
        <v>102</v>
      </c>
      <c r="FF112" s="547" t="s">
        <v>102</v>
      </c>
      <c r="FG112" s="547" t="s">
        <v>102</v>
      </c>
      <c r="FH112" s="547" t="s">
        <v>102</v>
      </c>
      <c r="FI112" s="547" t="s">
        <v>102</v>
      </c>
      <c r="FJ112" s="547" t="s">
        <v>102</v>
      </c>
      <c r="FK112" s="547" t="s">
        <v>102</v>
      </c>
      <c r="FL112" s="547" t="s">
        <v>102</v>
      </c>
      <c r="FM112" s="547" t="s">
        <v>102</v>
      </c>
      <c r="FN112" s="547" t="s">
        <v>102</v>
      </c>
      <c r="FO112" s="547" t="s">
        <v>102</v>
      </c>
    </row>
    <row r="113" spans="1:171" x14ac:dyDescent="0.15">
      <c r="A113" s="547">
        <v>4119298</v>
      </c>
      <c r="B113" s="547">
        <v>1</v>
      </c>
      <c r="C113" s="547" t="s">
        <v>20114</v>
      </c>
      <c r="D113" s="547" t="s">
        <v>20115</v>
      </c>
      <c r="E113" s="547" t="s">
        <v>20116</v>
      </c>
      <c r="F113" s="547" t="s">
        <v>20117</v>
      </c>
      <c r="G113" s="547" t="s">
        <v>20118</v>
      </c>
      <c r="H113" s="547" t="s">
        <v>102</v>
      </c>
      <c r="I113" s="547" t="s">
        <v>102</v>
      </c>
      <c r="J113" s="547" t="s">
        <v>102</v>
      </c>
      <c r="K113" s="547" t="s">
        <v>102</v>
      </c>
      <c r="L113" s="547" t="s">
        <v>102</v>
      </c>
      <c r="M113" s="547" t="s">
        <v>102</v>
      </c>
      <c r="N113" s="547" t="s">
        <v>102</v>
      </c>
      <c r="O113" s="547" t="s">
        <v>102</v>
      </c>
      <c r="P113" s="547" t="s">
        <v>102</v>
      </c>
      <c r="Q113" s="547" t="s">
        <v>102</v>
      </c>
      <c r="R113" s="547" t="s">
        <v>102</v>
      </c>
      <c r="S113" s="547" t="s">
        <v>102</v>
      </c>
      <c r="T113" s="547" t="s">
        <v>102</v>
      </c>
      <c r="U113" s="547" t="s">
        <v>102</v>
      </c>
      <c r="V113" s="547" t="s">
        <v>102</v>
      </c>
      <c r="W113" s="547" t="s">
        <v>102</v>
      </c>
      <c r="X113" s="547" t="s">
        <v>102</v>
      </c>
      <c r="Y113" s="547" t="s">
        <v>102</v>
      </c>
      <c r="Z113" s="547" t="s">
        <v>102</v>
      </c>
      <c r="AA113" s="547" t="s">
        <v>102</v>
      </c>
      <c r="AB113" s="547" t="s">
        <v>102</v>
      </c>
      <c r="AC113" s="547" t="s">
        <v>102</v>
      </c>
      <c r="AD113" s="547" t="s">
        <v>102</v>
      </c>
      <c r="AE113" s="547" t="s">
        <v>102</v>
      </c>
      <c r="AF113" s="547" t="s">
        <v>102</v>
      </c>
      <c r="AG113" s="547" t="s">
        <v>102</v>
      </c>
      <c r="AH113" s="547" t="s">
        <v>102</v>
      </c>
      <c r="AI113" s="547" t="s">
        <v>102</v>
      </c>
      <c r="AJ113" s="547" t="s">
        <v>102</v>
      </c>
      <c r="AK113" s="547" t="s">
        <v>102</v>
      </c>
      <c r="AL113" s="547" t="s">
        <v>102</v>
      </c>
      <c r="AM113" s="547" t="s">
        <v>102</v>
      </c>
      <c r="AN113" s="547" t="s">
        <v>102</v>
      </c>
      <c r="AO113" s="547" t="s">
        <v>102</v>
      </c>
      <c r="AP113" s="547" t="s">
        <v>102</v>
      </c>
      <c r="AQ113" s="547" t="s">
        <v>102</v>
      </c>
      <c r="AR113" s="547" t="s">
        <v>102</v>
      </c>
      <c r="AS113" s="547" t="s">
        <v>102</v>
      </c>
      <c r="AT113" s="547" t="s">
        <v>102</v>
      </c>
      <c r="AU113" s="547" t="s">
        <v>102</v>
      </c>
      <c r="AV113" s="547" t="s">
        <v>102</v>
      </c>
      <c r="AW113" s="547" t="s">
        <v>102</v>
      </c>
      <c r="AX113" s="547" t="s">
        <v>102</v>
      </c>
      <c r="AY113" s="547" t="s">
        <v>102</v>
      </c>
      <c r="AZ113" s="547" t="s">
        <v>102</v>
      </c>
      <c r="BA113" s="547" t="s">
        <v>102</v>
      </c>
      <c r="BB113" s="547" t="s">
        <v>102</v>
      </c>
      <c r="BC113" s="547" t="s">
        <v>102</v>
      </c>
      <c r="BD113" s="547" t="s">
        <v>102</v>
      </c>
      <c r="BE113" s="547" t="s">
        <v>102</v>
      </c>
      <c r="BF113" s="547" t="s">
        <v>102</v>
      </c>
      <c r="BG113" s="547" t="s">
        <v>102</v>
      </c>
      <c r="BH113" s="547" t="s">
        <v>102</v>
      </c>
      <c r="BI113" s="547" t="s">
        <v>102</v>
      </c>
      <c r="BJ113" s="547" t="s">
        <v>102</v>
      </c>
      <c r="BK113" s="547" t="s">
        <v>102</v>
      </c>
      <c r="BL113" s="547" t="s">
        <v>102</v>
      </c>
      <c r="BM113" s="547" t="s">
        <v>102</v>
      </c>
      <c r="BN113" s="547" t="s">
        <v>102</v>
      </c>
      <c r="BO113" s="547" t="s">
        <v>102</v>
      </c>
      <c r="BP113" s="547" t="s">
        <v>102</v>
      </c>
      <c r="BQ113" s="547" t="s">
        <v>102</v>
      </c>
      <c r="BR113" s="547" t="s">
        <v>102</v>
      </c>
      <c r="BS113" s="547" t="s">
        <v>102</v>
      </c>
      <c r="BT113" s="547" t="s">
        <v>102</v>
      </c>
      <c r="BU113" s="547" t="s">
        <v>102</v>
      </c>
      <c r="BV113" s="547" t="s">
        <v>102</v>
      </c>
      <c r="BW113" s="547" t="s">
        <v>102</v>
      </c>
      <c r="BX113" s="547" t="s">
        <v>102</v>
      </c>
      <c r="BY113" s="547" t="s">
        <v>102</v>
      </c>
      <c r="BZ113" s="547" t="s">
        <v>102</v>
      </c>
      <c r="CA113" s="547" t="s">
        <v>102</v>
      </c>
      <c r="CB113" s="547" t="s">
        <v>102</v>
      </c>
      <c r="CC113" s="547" t="s">
        <v>102</v>
      </c>
      <c r="CD113" s="547" t="s">
        <v>102</v>
      </c>
      <c r="CE113" s="547" t="s">
        <v>102</v>
      </c>
      <c r="CF113" s="547" t="s">
        <v>102</v>
      </c>
      <c r="CG113" s="547" t="s">
        <v>102</v>
      </c>
      <c r="CH113" s="547" t="s">
        <v>102</v>
      </c>
      <c r="CI113" s="547" t="s">
        <v>102</v>
      </c>
      <c r="CJ113" s="547" t="s">
        <v>102</v>
      </c>
      <c r="CK113" s="547" t="s">
        <v>102</v>
      </c>
      <c r="CL113" s="547" t="s">
        <v>102</v>
      </c>
      <c r="CM113" s="547" t="s">
        <v>102</v>
      </c>
      <c r="CN113" s="547" t="s">
        <v>102</v>
      </c>
      <c r="CO113" s="547" t="s">
        <v>102</v>
      </c>
      <c r="CP113" s="547" t="s">
        <v>102</v>
      </c>
      <c r="CQ113" s="547" t="s">
        <v>102</v>
      </c>
      <c r="CR113" s="547" t="s">
        <v>102</v>
      </c>
      <c r="CS113" s="547" t="s">
        <v>102</v>
      </c>
      <c r="CT113" s="547" t="s">
        <v>102</v>
      </c>
      <c r="CU113" s="547" t="s">
        <v>102</v>
      </c>
      <c r="CV113" s="547" t="s">
        <v>102</v>
      </c>
      <c r="CW113" s="547" t="s">
        <v>102</v>
      </c>
      <c r="CX113" s="547" t="s">
        <v>102</v>
      </c>
      <c r="CY113" s="547" t="s">
        <v>102</v>
      </c>
      <c r="CZ113" s="547" t="s">
        <v>102</v>
      </c>
      <c r="DA113" s="547" t="s">
        <v>102</v>
      </c>
      <c r="DB113" s="547" t="s">
        <v>102</v>
      </c>
      <c r="DC113" s="547" t="s">
        <v>102</v>
      </c>
      <c r="DD113" s="547" t="s">
        <v>102</v>
      </c>
      <c r="DE113" s="547" t="s">
        <v>102</v>
      </c>
      <c r="DF113" s="547" t="s">
        <v>102</v>
      </c>
      <c r="DG113" s="547" t="s">
        <v>102</v>
      </c>
      <c r="DH113" s="547" t="s">
        <v>102</v>
      </c>
      <c r="DI113" s="547" t="s">
        <v>102</v>
      </c>
      <c r="DJ113" s="547" t="s">
        <v>102</v>
      </c>
      <c r="DK113" s="547" t="s">
        <v>102</v>
      </c>
      <c r="DL113" s="547" t="s">
        <v>102</v>
      </c>
      <c r="DM113" s="547" t="s">
        <v>102</v>
      </c>
      <c r="DN113" s="547" t="s">
        <v>102</v>
      </c>
      <c r="DO113" s="547" t="s">
        <v>102</v>
      </c>
      <c r="DP113" s="547" t="s">
        <v>102</v>
      </c>
      <c r="DQ113" s="547" t="s">
        <v>102</v>
      </c>
      <c r="DR113" s="547" t="s">
        <v>102</v>
      </c>
      <c r="DS113" s="547" t="s">
        <v>102</v>
      </c>
      <c r="DT113" s="547" t="s">
        <v>102</v>
      </c>
      <c r="DU113" s="547" t="s">
        <v>102</v>
      </c>
      <c r="DV113" s="547" t="s">
        <v>102</v>
      </c>
      <c r="DW113" s="547" t="s">
        <v>102</v>
      </c>
      <c r="DX113" s="547" t="s">
        <v>102</v>
      </c>
      <c r="DY113" s="547" t="s">
        <v>102</v>
      </c>
      <c r="DZ113" s="547" t="s">
        <v>102</v>
      </c>
      <c r="EA113" s="547" t="s">
        <v>102</v>
      </c>
      <c r="EB113" s="547" t="s">
        <v>102</v>
      </c>
      <c r="EC113" s="547" t="s">
        <v>102</v>
      </c>
      <c r="ED113" s="547" t="s">
        <v>102</v>
      </c>
      <c r="EE113" s="547" t="s">
        <v>102</v>
      </c>
      <c r="EF113" s="547" t="s">
        <v>102</v>
      </c>
      <c r="EG113" s="547" t="s">
        <v>102</v>
      </c>
      <c r="EH113" s="547" t="s">
        <v>102</v>
      </c>
      <c r="EI113" s="547" t="s">
        <v>102</v>
      </c>
      <c r="EJ113" s="547" t="s">
        <v>102</v>
      </c>
      <c r="EK113" s="547" t="s">
        <v>102</v>
      </c>
      <c r="EL113" s="547" t="s">
        <v>102</v>
      </c>
      <c r="EM113" s="547" t="s">
        <v>102</v>
      </c>
      <c r="EN113" s="547" t="s">
        <v>102</v>
      </c>
      <c r="EO113" s="547" t="s">
        <v>102</v>
      </c>
      <c r="EP113" s="547" t="s">
        <v>102</v>
      </c>
      <c r="EQ113" s="547" t="s">
        <v>102</v>
      </c>
      <c r="ER113" s="547" t="s">
        <v>102</v>
      </c>
      <c r="ES113" s="547" t="s">
        <v>102</v>
      </c>
      <c r="ET113" s="547" t="s">
        <v>102</v>
      </c>
      <c r="EU113" s="547" t="s">
        <v>102</v>
      </c>
      <c r="EV113" s="547" t="s">
        <v>102</v>
      </c>
      <c r="EW113" s="547" t="s">
        <v>102</v>
      </c>
      <c r="EX113" s="547" t="s">
        <v>102</v>
      </c>
      <c r="EY113" s="547" t="s">
        <v>102</v>
      </c>
      <c r="EZ113" s="547" t="s">
        <v>102</v>
      </c>
      <c r="FA113" s="547" t="s">
        <v>102</v>
      </c>
      <c r="FB113" s="547" t="s">
        <v>102</v>
      </c>
      <c r="FC113" s="547" t="s">
        <v>102</v>
      </c>
      <c r="FD113" s="547" t="s">
        <v>102</v>
      </c>
      <c r="FE113" s="547" t="s">
        <v>102</v>
      </c>
      <c r="FF113" s="547" t="s">
        <v>102</v>
      </c>
      <c r="FG113" s="547" t="s">
        <v>102</v>
      </c>
      <c r="FH113" s="547" t="s">
        <v>102</v>
      </c>
      <c r="FI113" s="547" t="s">
        <v>102</v>
      </c>
      <c r="FJ113" s="547" t="s">
        <v>102</v>
      </c>
      <c r="FK113" s="547" t="s">
        <v>102</v>
      </c>
      <c r="FL113" s="547" t="s">
        <v>102</v>
      </c>
      <c r="FM113" s="547" t="s">
        <v>102</v>
      </c>
      <c r="FN113" s="547" t="s">
        <v>102</v>
      </c>
      <c r="FO113" s="547" t="s">
        <v>102</v>
      </c>
    </row>
    <row r="114" spans="1:171" x14ac:dyDescent="0.15">
      <c r="A114" s="547">
        <v>4109165</v>
      </c>
      <c r="B114" s="547">
        <v>1</v>
      </c>
      <c r="C114" s="547" t="s">
        <v>20119</v>
      </c>
      <c r="D114" s="547" t="s">
        <v>20120</v>
      </c>
      <c r="E114" s="547" t="s">
        <v>20121</v>
      </c>
      <c r="F114" s="547" t="s">
        <v>20122</v>
      </c>
      <c r="G114" s="547" t="s">
        <v>20123</v>
      </c>
      <c r="H114" s="547" t="s">
        <v>20124</v>
      </c>
      <c r="I114" s="547" t="s">
        <v>20125</v>
      </c>
      <c r="J114" s="547" t="s">
        <v>20126</v>
      </c>
      <c r="K114" s="547" t="s">
        <v>20127</v>
      </c>
      <c r="L114" s="547" t="s">
        <v>20128</v>
      </c>
      <c r="M114" s="547" t="s">
        <v>102</v>
      </c>
      <c r="N114" s="547" t="s">
        <v>102</v>
      </c>
      <c r="O114" s="547" t="s">
        <v>102</v>
      </c>
      <c r="P114" s="547" t="s">
        <v>102</v>
      </c>
      <c r="Q114" s="547" t="s">
        <v>102</v>
      </c>
      <c r="R114" s="547" t="s">
        <v>102</v>
      </c>
      <c r="S114" s="547" t="s">
        <v>102</v>
      </c>
      <c r="T114" s="547" t="s">
        <v>102</v>
      </c>
      <c r="U114" s="547" t="s">
        <v>102</v>
      </c>
      <c r="V114" s="547" t="s">
        <v>102</v>
      </c>
      <c r="W114" s="547" t="s">
        <v>102</v>
      </c>
      <c r="X114" s="547" t="s">
        <v>102</v>
      </c>
      <c r="Y114" s="547" t="s">
        <v>102</v>
      </c>
      <c r="Z114" s="547" t="s">
        <v>102</v>
      </c>
      <c r="AA114" s="547" t="s">
        <v>102</v>
      </c>
      <c r="AB114" s="547" t="s">
        <v>102</v>
      </c>
      <c r="AC114" s="547" t="s">
        <v>102</v>
      </c>
      <c r="AD114" s="547" t="s">
        <v>102</v>
      </c>
      <c r="AE114" s="547" t="s">
        <v>102</v>
      </c>
      <c r="AF114" s="547" t="s">
        <v>102</v>
      </c>
      <c r="AG114" s="547" t="s">
        <v>102</v>
      </c>
      <c r="AH114" s="547" t="s">
        <v>102</v>
      </c>
      <c r="AI114" s="547" t="s">
        <v>102</v>
      </c>
      <c r="AJ114" s="547" t="s">
        <v>102</v>
      </c>
      <c r="AK114" s="547" t="s">
        <v>102</v>
      </c>
      <c r="AL114" s="547" t="s">
        <v>102</v>
      </c>
      <c r="AM114" s="547" t="s">
        <v>102</v>
      </c>
      <c r="AN114" s="547" t="s">
        <v>102</v>
      </c>
      <c r="AO114" s="547" t="s">
        <v>102</v>
      </c>
      <c r="AP114" s="547" t="s">
        <v>102</v>
      </c>
      <c r="AQ114" s="547" t="s">
        <v>102</v>
      </c>
      <c r="AR114" s="547" t="s">
        <v>102</v>
      </c>
      <c r="AS114" s="547" t="s">
        <v>102</v>
      </c>
      <c r="AT114" s="547" t="s">
        <v>102</v>
      </c>
      <c r="AU114" s="547" t="s">
        <v>102</v>
      </c>
      <c r="AV114" s="547" t="s">
        <v>102</v>
      </c>
      <c r="AW114" s="547" t="s">
        <v>102</v>
      </c>
      <c r="AX114" s="547" t="s">
        <v>102</v>
      </c>
      <c r="AY114" s="547" t="s">
        <v>102</v>
      </c>
      <c r="AZ114" s="547" t="s">
        <v>102</v>
      </c>
      <c r="BA114" s="547" t="s">
        <v>102</v>
      </c>
      <c r="BB114" s="547" t="s">
        <v>102</v>
      </c>
      <c r="BC114" s="547" t="s">
        <v>102</v>
      </c>
      <c r="BD114" s="547" t="s">
        <v>102</v>
      </c>
      <c r="BE114" s="547" t="s">
        <v>102</v>
      </c>
      <c r="BF114" s="547" t="s">
        <v>102</v>
      </c>
      <c r="BG114" s="547" t="s">
        <v>102</v>
      </c>
      <c r="BH114" s="547" t="s">
        <v>102</v>
      </c>
      <c r="BI114" s="547" t="s">
        <v>102</v>
      </c>
      <c r="BJ114" s="547" t="s">
        <v>102</v>
      </c>
      <c r="BK114" s="547" t="s">
        <v>102</v>
      </c>
      <c r="BL114" s="547" t="s">
        <v>102</v>
      </c>
      <c r="BM114" s="547" t="s">
        <v>102</v>
      </c>
      <c r="BN114" s="547" t="s">
        <v>102</v>
      </c>
      <c r="BO114" s="547" t="s">
        <v>102</v>
      </c>
      <c r="BP114" s="547" t="s">
        <v>102</v>
      </c>
      <c r="BQ114" s="547" t="s">
        <v>102</v>
      </c>
      <c r="BR114" s="547" t="s">
        <v>102</v>
      </c>
      <c r="BS114" s="547" t="s">
        <v>102</v>
      </c>
      <c r="BT114" s="547" t="s">
        <v>102</v>
      </c>
      <c r="BU114" s="547" t="s">
        <v>102</v>
      </c>
      <c r="BV114" s="547" t="s">
        <v>102</v>
      </c>
      <c r="BW114" s="547" t="s">
        <v>102</v>
      </c>
      <c r="BX114" s="547" t="s">
        <v>102</v>
      </c>
      <c r="BY114" s="547" t="s">
        <v>102</v>
      </c>
      <c r="BZ114" s="547" t="s">
        <v>102</v>
      </c>
      <c r="CA114" s="547" t="s">
        <v>102</v>
      </c>
      <c r="CB114" s="547" t="s">
        <v>102</v>
      </c>
      <c r="CC114" s="547" t="s">
        <v>102</v>
      </c>
      <c r="CD114" s="547" t="s">
        <v>102</v>
      </c>
      <c r="CE114" s="547" t="s">
        <v>102</v>
      </c>
      <c r="CF114" s="547" t="s">
        <v>102</v>
      </c>
      <c r="CG114" s="547" t="s">
        <v>102</v>
      </c>
      <c r="CH114" s="547" t="s">
        <v>102</v>
      </c>
      <c r="CI114" s="547" t="s">
        <v>102</v>
      </c>
      <c r="CJ114" s="547" t="s">
        <v>102</v>
      </c>
      <c r="CK114" s="547" t="s">
        <v>102</v>
      </c>
      <c r="CL114" s="547" t="s">
        <v>102</v>
      </c>
      <c r="CM114" s="547" t="s">
        <v>102</v>
      </c>
      <c r="CN114" s="547" t="s">
        <v>102</v>
      </c>
      <c r="CO114" s="547" t="s">
        <v>102</v>
      </c>
      <c r="CP114" s="547" t="s">
        <v>102</v>
      </c>
      <c r="CQ114" s="547" t="s">
        <v>102</v>
      </c>
      <c r="CR114" s="547" t="s">
        <v>102</v>
      </c>
      <c r="CS114" s="547" t="s">
        <v>102</v>
      </c>
      <c r="CT114" s="547" t="s">
        <v>102</v>
      </c>
      <c r="CU114" s="547" t="s">
        <v>102</v>
      </c>
      <c r="CV114" s="547" t="s">
        <v>102</v>
      </c>
      <c r="CW114" s="547" t="s">
        <v>102</v>
      </c>
      <c r="CX114" s="547" t="s">
        <v>102</v>
      </c>
      <c r="CY114" s="547" t="s">
        <v>102</v>
      </c>
      <c r="CZ114" s="547" t="s">
        <v>102</v>
      </c>
      <c r="DA114" s="547" t="s">
        <v>102</v>
      </c>
      <c r="DB114" s="547" t="s">
        <v>102</v>
      </c>
      <c r="DC114" s="547" t="s">
        <v>102</v>
      </c>
      <c r="DD114" s="547" t="s">
        <v>102</v>
      </c>
      <c r="DE114" s="547" t="s">
        <v>102</v>
      </c>
      <c r="DF114" s="547" t="s">
        <v>102</v>
      </c>
      <c r="DG114" s="547" t="s">
        <v>102</v>
      </c>
      <c r="DH114" s="547" t="s">
        <v>102</v>
      </c>
      <c r="DI114" s="547" t="s">
        <v>102</v>
      </c>
      <c r="DJ114" s="547" t="s">
        <v>102</v>
      </c>
      <c r="DK114" s="547" t="s">
        <v>102</v>
      </c>
      <c r="DL114" s="547" t="s">
        <v>102</v>
      </c>
      <c r="DM114" s="547" t="s">
        <v>102</v>
      </c>
      <c r="DN114" s="547" t="s">
        <v>102</v>
      </c>
      <c r="DO114" s="547" t="s">
        <v>102</v>
      </c>
      <c r="DP114" s="547" t="s">
        <v>102</v>
      </c>
      <c r="DQ114" s="547" t="s">
        <v>102</v>
      </c>
      <c r="DR114" s="547" t="s">
        <v>102</v>
      </c>
      <c r="DS114" s="547" t="s">
        <v>102</v>
      </c>
      <c r="DT114" s="547" t="s">
        <v>102</v>
      </c>
      <c r="DU114" s="547" t="s">
        <v>102</v>
      </c>
      <c r="DV114" s="547" t="s">
        <v>102</v>
      </c>
      <c r="DW114" s="547" t="s">
        <v>102</v>
      </c>
      <c r="DX114" s="547" t="s">
        <v>102</v>
      </c>
      <c r="DY114" s="547" t="s">
        <v>102</v>
      </c>
      <c r="DZ114" s="547" t="s">
        <v>102</v>
      </c>
      <c r="EA114" s="547" t="s">
        <v>102</v>
      </c>
      <c r="EB114" s="547" t="s">
        <v>102</v>
      </c>
      <c r="EC114" s="547" t="s">
        <v>102</v>
      </c>
      <c r="ED114" s="547" t="s">
        <v>102</v>
      </c>
      <c r="EE114" s="547" t="s">
        <v>102</v>
      </c>
      <c r="EF114" s="547" t="s">
        <v>102</v>
      </c>
      <c r="EG114" s="547" t="s">
        <v>102</v>
      </c>
      <c r="EH114" s="547" t="s">
        <v>102</v>
      </c>
      <c r="EI114" s="547" t="s">
        <v>102</v>
      </c>
      <c r="EJ114" s="547" t="s">
        <v>102</v>
      </c>
      <c r="EK114" s="547" t="s">
        <v>102</v>
      </c>
      <c r="EL114" s="547" t="s">
        <v>102</v>
      </c>
      <c r="EM114" s="547" t="s">
        <v>102</v>
      </c>
      <c r="EN114" s="547" t="s">
        <v>102</v>
      </c>
      <c r="EO114" s="547" t="s">
        <v>102</v>
      </c>
      <c r="EP114" s="547" t="s">
        <v>102</v>
      </c>
      <c r="EQ114" s="547" t="s">
        <v>102</v>
      </c>
      <c r="ER114" s="547" t="s">
        <v>102</v>
      </c>
      <c r="ES114" s="547" t="s">
        <v>102</v>
      </c>
      <c r="ET114" s="547" t="s">
        <v>102</v>
      </c>
      <c r="EU114" s="547" t="s">
        <v>102</v>
      </c>
      <c r="EV114" s="547" t="s">
        <v>102</v>
      </c>
      <c r="EW114" s="547" t="s">
        <v>102</v>
      </c>
      <c r="EX114" s="547" t="s">
        <v>102</v>
      </c>
      <c r="EY114" s="547" t="s">
        <v>102</v>
      </c>
      <c r="EZ114" s="547" t="s">
        <v>102</v>
      </c>
      <c r="FA114" s="547" t="s">
        <v>102</v>
      </c>
      <c r="FB114" s="547" t="s">
        <v>102</v>
      </c>
      <c r="FC114" s="547" t="s">
        <v>102</v>
      </c>
      <c r="FD114" s="547" t="s">
        <v>102</v>
      </c>
      <c r="FE114" s="547" t="s">
        <v>102</v>
      </c>
      <c r="FF114" s="547" t="s">
        <v>102</v>
      </c>
      <c r="FG114" s="547" t="s">
        <v>102</v>
      </c>
      <c r="FH114" s="547" t="s">
        <v>102</v>
      </c>
      <c r="FI114" s="547" t="s">
        <v>102</v>
      </c>
      <c r="FJ114" s="547" t="s">
        <v>102</v>
      </c>
      <c r="FK114" s="547" t="s">
        <v>102</v>
      </c>
      <c r="FL114" s="547" t="s">
        <v>102</v>
      </c>
      <c r="FM114" s="547" t="s">
        <v>102</v>
      </c>
      <c r="FN114" s="547" t="s">
        <v>102</v>
      </c>
      <c r="FO114" s="547" t="s">
        <v>102</v>
      </c>
    </row>
    <row r="115" spans="1:171" x14ac:dyDescent="0.15">
      <c r="A115" s="547">
        <v>4114617</v>
      </c>
      <c r="B115" s="547">
        <v>1</v>
      </c>
      <c r="C115" s="547" t="s">
        <v>20129</v>
      </c>
      <c r="D115" s="547" t="s">
        <v>20130</v>
      </c>
      <c r="E115" s="547" t="s">
        <v>20130</v>
      </c>
      <c r="F115" s="547" t="s">
        <v>20130</v>
      </c>
      <c r="G115" s="547" t="s">
        <v>20130</v>
      </c>
      <c r="H115" s="547" t="s">
        <v>20130</v>
      </c>
      <c r="I115" s="547" t="s">
        <v>20131</v>
      </c>
      <c r="J115" s="547" t="s">
        <v>20131</v>
      </c>
      <c r="K115" s="547" t="s">
        <v>20131</v>
      </c>
      <c r="L115" s="547" t="s">
        <v>20131</v>
      </c>
      <c r="M115" s="547" t="s">
        <v>20132</v>
      </c>
      <c r="N115" s="547" t="s">
        <v>20133</v>
      </c>
      <c r="O115" s="547" t="s">
        <v>20134</v>
      </c>
      <c r="P115" s="547" t="s">
        <v>20134</v>
      </c>
      <c r="Q115" s="547" t="s">
        <v>20134</v>
      </c>
      <c r="R115" s="547" t="s">
        <v>20135</v>
      </c>
      <c r="S115" s="547" t="s">
        <v>20135</v>
      </c>
      <c r="T115" s="547" t="s">
        <v>20135</v>
      </c>
      <c r="U115" s="547" t="s">
        <v>20135</v>
      </c>
      <c r="V115" s="547" t="s">
        <v>20136</v>
      </c>
      <c r="W115" s="547" t="s">
        <v>20137</v>
      </c>
      <c r="X115" s="547" t="s">
        <v>20137</v>
      </c>
      <c r="Y115" s="547" t="s">
        <v>20138</v>
      </c>
      <c r="Z115" s="547" t="s">
        <v>20139</v>
      </c>
      <c r="AA115" s="547" t="s">
        <v>20140</v>
      </c>
      <c r="AB115" s="547" t="s">
        <v>2189</v>
      </c>
      <c r="AC115" s="547" t="s">
        <v>2189</v>
      </c>
      <c r="AD115" s="547" t="s">
        <v>2189</v>
      </c>
      <c r="AE115" s="547" t="s">
        <v>2189</v>
      </c>
      <c r="AF115" s="547" t="s">
        <v>2189</v>
      </c>
      <c r="AG115" s="547" t="s">
        <v>20141</v>
      </c>
      <c r="AH115" s="547" t="s">
        <v>20142</v>
      </c>
      <c r="AI115" s="547" t="s">
        <v>20142</v>
      </c>
      <c r="AJ115" s="547" t="s">
        <v>20143</v>
      </c>
      <c r="AK115" s="547" t="s">
        <v>102</v>
      </c>
      <c r="AL115" s="547" t="s">
        <v>102</v>
      </c>
      <c r="AM115" s="547" t="s">
        <v>102</v>
      </c>
      <c r="AN115" s="547" t="s">
        <v>102</v>
      </c>
      <c r="AO115" s="547" t="s">
        <v>102</v>
      </c>
      <c r="AP115" s="547" t="s">
        <v>102</v>
      </c>
      <c r="AQ115" s="547" t="s">
        <v>102</v>
      </c>
      <c r="AR115" s="547" t="s">
        <v>102</v>
      </c>
      <c r="AS115" s="547" t="s">
        <v>102</v>
      </c>
      <c r="AT115" s="547" t="s">
        <v>102</v>
      </c>
      <c r="AU115" s="547" t="s">
        <v>102</v>
      </c>
      <c r="AV115" s="547" t="s">
        <v>102</v>
      </c>
      <c r="AW115" s="547" t="s">
        <v>102</v>
      </c>
      <c r="AX115" s="547" t="s">
        <v>102</v>
      </c>
      <c r="AY115" s="547" t="s">
        <v>102</v>
      </c>
      <c r="AZ115" s="547" t="s">
        <v>102</v>
      </c>
      <c r="BA115" s="547" t="s">
        <v>102</v>
      </c>
      <c r="BB115" s="547" t="s">
        <v>102</v>
      </c>
      <c r="BC115" s="547" t="s">
        <v>102</v>
      </c>
      <c r="BD115" s="547" t="s">
        <v>102</v>
      </c>
      <c r="BE115" s="547" t="s">
        <v>102</v>
      </c>
      <c r="BF115" s="547" t="s">
        <v>102</v>
      </c>
      <c r="BG115" s="547" t="s">
        <v>102</v>
      </c>
      <c r="BH115" s="547" t="s">
        <v>102</v>
      </c>
      <c r="BI115" s="547" t="s">
        <v>102</v>
      </c>
      <c r="BJ115" s="547" t="s">
        <v>102</v>
      </c>
      <c r="BK115" s="547" t="s">
        <v>102</v>
      </c>
      <c r="BL115" s="547" t="s">
        <v>102</v>
      </c>
      <c r="BM115" s="547" t="s">
        <v>102</v>
      </c>
      <c r="BN115" s="547" t="s">
        <v>102</v>
      </c>
      <c r="BO115" s="547" t="s">
        <v>102</v>
      </c>
      <c r="BP115" s="547" t="s">
        <v>102</v>
      </c>
      <c r="BQ115" s="547" t="s">
        <v>102</v>
      </c>
      <c r="BR115" s="547" t="s">
        <v>102</v>
      </c>
      <c r="BS115" s="547" t="s">
        <v>102</v>
      </c>
      <c r="BT115" s="547" t="s">
        <v>102</v>
      </c>
      <c r="BU115" s="547" t="s">
        <v>102</v>
      </c>
      <c r="BV115" s="547" t="s">
        <v>102</v>
      </c>
      <c r="BW115" s="547" t="s">
        <v>102</v>
      </c>
      <c r="BX115" s="547" t="s">
        <v>102</v>
      </c>
      <c r="BY115" s="547" t="s">
        <v>102</v>
      </c>
      <c r="BZ115" s="547" t="s">
        <v>102</v>
      </c>
      <c r="CA115" s="547" t="s">
        <v>102</v>
      </c>
      <c r="CB115" s="547" t="s">
        <v>102</v>
      </c>
      <c r="CC115" s="547" t="s">
        <v>102</v>
      </c>
      <c r="CD115" s="547" t="s">
        <v>102</v>
      </c>
      <c r="CE115" s="547" t="s">
        <v>102</v>
      </c>
      <c r="CF115" s="547" t="s">
        <v>102</v>
      </c>
      <c r="CG115" s="547" t="s">
        <v>102</v>
      </c>
      <c r="CH115" s="547" t="s">
        <v>102</v>
      </c>
      <c r="CI115" s="547" t="s">
        <v>102</v>
      </c>
      <c r="CJ115" s="547" t="s">
        <v>102</v>
      </c>
      <c r="CK115" s="547" t="s">
        <v>102</v>
      </c>
      <c r="CL115" s="547" t="s">
        <v>102</v>
      </c>
      <c r="CM115" s="547" t="s">
        <v>102</v>
      </c>
      <c r="CN115" s="547" t="s">
        <v>102</v>
      </c>
      <c r="CO115" s="547" t="s">
        <v>102</v>
      </c>
      <c r="CP115" s="547" t="s">
        <v>102</v>
      </c>
      <c r="CQ115" s="547" t="s">
        <v>102</v>
      </c>
      <c r="CR115" s="547" t="s">
        <v>102</v>
      </c>
      <c r="CS115" s="547" t="s">
        <v>102</v>
      </c>
      <c r="CT115" s="547" t="s">
        <v>102</v>
      </c>
      <c r="CU115" s="547" t="s">
        <v>102</v>
      </c>
      <c r="CV115" s="547" t="s">
        <v>102</v>
      </c>
      <c r="CW115" s="547" t="s">
        <v>102</v>
      </c>
      <c r="CX115" s="547" t="s">
        <v>102</v>
      </c>
      <c r="CY115" s="547" t="s">
        <v>102</v>
      </c>
      <c r="CZ115" s="547" t="s">
        <v>102</v>
      </c>
      <c r="DA115" s="547" t="s">
        <v>102</v>
      </c>
      <c r="DB115" s="547" t="s">
        <v>102</v>
      </c>
      <c r="DC115" s="547" t="s">
        <v>102</v>
      </c>
      <c r="DD115" s="547" t="s">
        <v>102</v>
      </c>
      <c r="DE115" s="547" t="s">
        <v>102</v>
      </c>
      <c r="DF115" s="547" t="s">
        <v>102</v>
      </c>
      <c r="DG115" s="547" t="s">
        <v>102</v>
      </c>
      <c r="DH115" s="547" t="s">
        <v>102</v>
      </c>
      <c r="DI115" s="547" t="s">
        <v>102</v>
      </c>
      <c r="DJ115" s="547" t="s">
        <v>102</v>
      </c>
      <c r="DK115" s="547" t="s">
        <v>102</v>
      </c>
      <c r="DL115" s="547" t="s">
        <v>102</v>
      </c>
      <c r="DM115" s="547" t="s">
        <v>102</v>
      </c>
      <c r="DN115" s="547" t="s">
        <v>102</v>
      </c>
      <c r="DO115" s="547" t="s">
        <v>102</v>
      </c>
      <c r="DP115" s="547" t="s">
        <v>102</v>
      </c>
      <c r="DQ115" s="547" t="s">
        <v>102</v>
      </c>
      <c r="DR115" s="547" t="s">
        <v>102</v>
      </c>
      <c r="DS115" s="547" t="s">
        <v>102</v>
      </c>
      <c r="DT115" s="547" t="s">
        <v>102</v>
      </c>
      <c r="DU115" s="547" t="s">
        <v>102</v>
      </c>
      <c r="DV115" s="547" t="s">
        <v>102</v>
      </c>
      <c r="DW115" s="547" t="s">
        <v>102</v>
      </c>
      <c r="DX115" s="547" t="s">
        <v>102</v>
      </c>
      <c r="DY115" s="547" t="s">
        <v>102</v>
      </c>
      <c r="DZ115" s="547" t="s">
        <v>102</v>
      </c>
      <c r="EA115" s="547" t="s">
        <v>102</v>
      </c>
      <c r="EB115" s="547" t="s">
        <v>102</v>
      </c>
      <c r="EC115" s="547" t="s">
        <v>102</v>
      </c>
      <c r="ED115" s="547" t="s">
        <v>102</v>
      </c>
      <c r="EE115" s="547" t="s">
        <v>102</v>
      </c>
      <c r="EF115" s="547" t="s">
        <v>102</v>
      </c>
      <c r="EG115" s="547" t="s">
        <v>102</v>
      </c>
      <c r="EH115" s="547" t="s">
        <v>102</v>
      </c>
      <c r="EI115" s="547" t="s">
        <v>102</v>
      </c>
      <c r="EJ115" s="547" t="s">
        <v>102</v>
      </c>
      <c r="EK115" s="547" t="s">
        <v>102</v>
      </c>
      <c r="EL115" s="547" t="s">
        <v>102</v>
      </c>
      <c r="EM115" s="547" t="s">
        <v>102</v>
      </c>
      <c r="EN115" s="547" t="s">
        <v>102</v>
      </c>
      <c r="EO115" s="547" t="s">
        <v>102</v>
      </c>
      <c r="EP115" s="547" t="s">
        <v>102</v>
      </c>
      <c r="EQ115" s="547" t="s">
        <v>102</v>
      </c>
      <c r="ER115" s="547" t="s">
        <v>102</v>
      </c>
      <c r="ES115" s="547" t="s">
        <v>102</v>
      </c>
      <c r="ET115" s="547" t="s">
        <v>102</v>
      </c>
      <c r="EU115" s="547" t="s">
        <v>102</v>
      </c>
      <c r="EV115" s="547" t="s">
        <v>102</v>
      </c>
      <c r="EW115" s="547" t="s">
        <v>102</v>
      </c>
      <c r="EX115" s="547" t="s">
        <v>102</v>
      </c>
      <c r="EY115" s="547" t="s">
        <v>102</v>
      </c>
      <c r="EZ115" s="547" t="s">
        <v>102</v>
      </c>
      <c r="FA115" s="547" t="s">
        <v>102</v>
      </c>
      <c r="FB115" s="547" t="s">
        <v>102</v>
      </c>
      <c r="FC115" s="547" t="s">
        <v>102</v>
      </c>
      <c r="FD115" s="547" t="s">
        <v>102</v>
      </c>
      <c r="FE115" s="547" t="s">
        <v>102</v>
      </c>
      <c r="FF115" s="547" t="s">
        <v>102</v>
      </c>
      <c r="FG115" s="547" t="s">
        <v>102</v>
      </c>
      <c r="FH115" s="547" t="s">
        <v>102</v>
      </c>
      <c r="FI115" s="547" t="s">
        <v>102</v>
      </c>
      <c r="FJ115" s="547" t="s">
        <v>102</v>
      </c>
      <c r="FK115" s="547" t="s">
        <v>102</v>
      </c>
      <c r="FL115" s="547" t="s">
        <v>102</v>
      </c>
      <c r="FM115" s="547" t="s">
        <v>102</v>
      </c>
      <c r="FN115" s="547" t="s">
        <v>102</v>
      </c>
      <c r="FO115" s="547" t="s">
        <v>102</v>
      </c>
    </row>
    <row r="116" spans="1:171" x14ac:dyDescent="0.15">
      <c r="A116" s="547">
        <v>4097281</v>
      </c>
      <c r="B116" s="547">
        <v>1</v>
      </c>
      <c r="C116" s="547" t="s">
        <v>20144</v>
      </c>
      <c r="D116" s="547" t="s">
        <v>20144</v>
      </c>
      <c r="E116" s="547" t="s">
        <v>20145</v>
      </c>
      <c r="F116" s="547" t="s">
        <v>20145</v>
      </c>
      <c r="G116" s="547" t="s">
        <v>20146</v>
      </c>
      <c r="H116" s="547" t="s">
        <v>20146</v>
      </c>
      <c r="I116" s="547" t="s">
        <v>20147</v>
      </c>
      <c r="J116" s="547" t="s">
        <v>20147</v>
      </c>
      <c r="K116" s="547" t="s">
        <v>102</v>
      </c>
      <c r="L116" s="547" t="s">
        <v>102</v>
      </c>
      <c r="M116" s="547" t="s">
        <v>102</v>
      </c>
      <c r="N116" s="547" t="s">
        <v>102</v>
      </c>
      <c r="O116" s="547" t="s">
        <v>102</v>
      </c>
      <c r="P116" s="547" t="s">
        <v>102</v>
      </c>
      <c r="Q116" s="547" t="s">
        <v>102</v>
      </c>
      <c r="R116" s="547" t="s">
        <v>102</v>
      </c>
      <c r="S116" s="547" t="s">
        <v>102</v>
      </c>
      <c r="T116" s="547" t="s">
        <v>102</v>
      </c>
      <c r="U116" s="547" t="s">
        <v>102</v>
      </c>
      <c r="V116" s="547" t="s">
        <v>102</v>
      </c>
      <c r="W116" s="547" t="s">
        <v>102</v>
      </c>
      <c r="X116" s="547" t="s">
        <v>102</v>
      </c>
      <c r="Y116" s="547" t="s">
        <v>102</v>
      </c>
      <c r="Z116" s="547" t="s">
        <v>102</v>
      </c>
      <c r="AA116" s="547" t="s">
        <v>102</v>
      </c>
      <c r="AB116" s="547" t="s">
        <v>102</v>
      </c>
      <c r="AC116" s="547" t="s">
        <v>102</v>
      </c>
      <c r="AD116" s="547" t="s">
        <v>102</v>
      </c>
      <c r="AE116" s="547" t="s">
        <v>102</v>
      </c>
      <c r="AF116" s="547" t="s">
        <v>102</v>
      </c>
      <c r="AG116" s="547" t="s">
        <v>102</v>
      </c>
      <c r="AH116" s="547" t="s">
        <v>102</v>
      </c>
      <c r="AI116" s="547" t="s">
        <v>102</v>
      </c>
      <c r="AJ116" s="547" t="s">
        <v>102</v>
      </c>
      <c r="AK116" s="547" t="s">
        <v>102</v>
      </c>
      <c r="AL116" s="547" t="s">
        <v>102</v>
      </c>
      <c r="AM116" s="547" t="s">
        <v>102</v>
      </c>
      <c r="AN116" s="547" t="s">
        <v>102</v>
      </c>
      <c r="AO116" s="547" t="s">
        <v>102</v>
      </c>
      <c r="AP116" s="547" t="s">
        <v>102</v>
      </c>
      <c r="AQ116" s="547" t="s">
        <v>102</v>
      </c>
      <c r="AR116" s="547" t="s">
        <v>102</v>
      </c>
      <c r="AS116" s="547" t="s">
        <v>102</v>
      </c>
      <c r="AT116" s="547" t="s">
        <v>102</v>
      </c>
      <c r="AU116" s="547" t="s">
        <v>102</v>
      </c>
      <c r="AV116" s="547" t="s">
        <v>102</v>
      </c>
      <c r="AW116" s="547" t="s">
        <v>102</v>
      </c>
      <c r="AX116" s="547" t="s">
        <v>102</v>
      </c>
      <c r="AY116" s="547" t="s">
        <v>102</v>
      </c>
      <c r="AZ116" s="547" t="s">
        <v>102</v>
      </c>
      <c r="BA116" s="547" t="s">
        <v>102</v>
      </c>
      <c r="BB116" s="547" t="s">
        <v>102</v>
      </c>
      <c r="BC116" s="547" t="s">
        <v>102</v>
      </c>
      <c r="BD116" s="547" t="s">
        <v>102</v>
      </c>
      <c r="BE116" s="547" t="s">
        <v>102</v>
      </c>
      <c r="BF116" s="547" t="s">
        <v>102</v>
      </c>
      <c r="BG116" s="547" t="s">
        <v>102</v>
      </c>
      <c r="BH116" s="547" t="s">
        <v>102</v>
      </c>
      <c r="BI116" s="547" t="s">
        <v>102</v>
      </c>
      <c r="BJ116" s="547" t="s">
        <v>102</v>
      </c>
      <c r="BK116" s="547" t="s">
        <v>102</v>
      </c>
      <c r="BL116" s="547" t="s">
        <v>102</v>
      </c>
      <c r="BM116" s="547" t="s">
        <v>102</v>
      </c>
      <c r="BN116" s="547" t="s">
        <v>102</v>
      </c>
      <c r="BO116" s="547" t="s">
        <v>102</v>
      </c>
      <c r="BP116" s="547" t="s">
        <v>102</v>
      </c>
      <c r="BQ116" s="547" t="s">
        <v>102</v>
      </c>
      <c r="BR116" s="547" t="s">
        <v>102</v>
      </c>
      <c r="BS116" s="547" t="s">
        <v>102</v>
      </c>
      <c r="BT116" s="547" t="s">
        <v>102</v>
      </c>
      <c r="BU116" s="547" t="s">
        <v>102</v>
      </c>
      <c r="BV116" s="547" t="s">
        <v>102</v>
      </c>
      <c r="BW116" s="547" t="s">
        <v>102</v>
      </c>
      <c r="BX116" s="547" t="s">
        <v>102</v>
      </c>
      <c r="BY116" s="547" t="s">
        <v>102</v>
      </c>
      <c r="BZ116" s="547" t="s">
        <v>102</v>
      </c>
      <c r="CA116" s="547" t="s">
        <v>102</v>
      </c>
      <c r="CB116" s="547" t="s">
        <v>102</v>
      </c>
      <c r="CC116" s="547" t="s">
        <v>102</v>
      </c>
      <c r="CD116" s="547" t="s">
        <v>102</v>
      </c>
      <c r="CE116" s="547" t="s">
        <v>102</v>
      </c>
      <c r="CF116" s="547" t="s">
        <v>102</v>
      </c>
      <c r="CG116" s="547" t="s">
        <v>102</v>
      </c>
      <c r="CH116" s="547" t="s">
        <v>102</v>
      </c>
      <c r="CI116" s="547" t="s">
        <v>102</v>
      </c>
      <c r="CJ116" s="547" t="s">
        <v>102</v>
      </c>
      <c r="CK116" s="547" t="s">
        <v>102</v>
      </c>
      <c r="CL116" s="547" t="s">
        <v>102</v>
      </c>
      <c r="CM116" s="547" t="s">
        <v>102</v>
      </c>
      <c r="CN116" s="547" t="s">
        <v>102</v>
      </c>
      <c r="CO116" s="547" t="s">
        <v>102</v>
      </c>
      <c r="CP116" s="547" t="s">
        <v>102</v>
      </c>
      <c r="CQ116" s="547" t="s">
        <v>102</v>
      </c>
      <c r="CR116" s="547" t="s">
        <v>102</v>
      </c>
      <c r="CS116" s="547" t="s">
        <v>102</v>
      </c>
      <c r="CT116" s="547" t="s">
        <v>102</v>
      </c>
      <c r="CU116" s="547" t="s">
        <v>102</v>
      </c>
      <c r="CV116" s="547" t="s">
        <v>102</v>
      </c>
      <c r="CW116" s="547" t="s">
        <v>102</v>
      </c>
      <c r="CX116" s="547" t="s">
        <v>102</v>
      </c>
      <c r="CY116" s="547" t="s">
        <v>102</v>
      </c>
      <c r="CZ116" s="547" t="s">
        <v>102</v>
      </c>
      <c r="DA116" s="547" t="s">
        <v>102</v>
      </c>
      <c r="DB116" s="547" t="s">
        <v>102</v>
      </c>
      <c r="DC116" s="547" t="s">
        <v>102</v>
      </c>
      <c r="DD116" s="547" t="s">
        <v>102</v>
      </c>
      <c r="DE116" s="547" t="s">
        <v>102</v>
      </c>
      <c r="DF116" s="547" t="s">
        <v>102</v>
      </c>
      <c r="DG116" s="547" t="s">
        <v>102</v>
      </c>
      <c r="DH116" s="547" t="s">
        <v>102</v>
      </c>
      <c r="DI116" s="547" t="s">
        <v>102</v>
      </c>
      <c r="DJ116" s="547" t="s">
        <v>102</v>
      </c>
      <c r="DK116" s="547" t="s">
        <v>102</v>
      </c>
      <c r="DL116" s="547" t="s">
        <v>102</v>
      </c>
      <c r="DM116" s="547" t="s">
        <v>102</v>
      </c>
      <c r="DN116" s="547" t="s">
        <v>102</v>
      </c>
      <c r="DO116" s="547" t="s">
        <v>102</v>
      </c>
      <c r="DP116" s="547" t="s">
        <v>102</v>
      </c>
      <c r="DQ116" s="547" t="s">
        <v>102</v>
      </c>
      <c r="DR116" s="547" t="s">
        <v>102</v>
      </c>
      <c r="DS116" s="547" t="s">
        <v>102</v>
      </c>
      <c r="DT116" s="547" t="s">
        <v>102</v>
      </c>
      <c r="DU116" s="547" t="s">
        <v>102</v>
      </c>
      <c r="DV116" s="547" t="s">
        <v>102</v>
      </c>
      <c r="DW116" s="547" t="s">
        <v>102</v>
      </c>
      <c r="DX116" s="547" t="s">
        <v>102</v>
      </c>
      <c r="DY116" s="547" t="s">
        <v>102</v>
      </c>
      <c r="DZ116" s="547" t="s">
        <v>102</v>
      </c>
      <c r="EA116" s="547" t="s">
        <v>102</v>
      </c>
      <c r="EB116" s="547" t="s">
        <v>102</v>
      </c>
      <c r="EC116" s="547" t="s">
        <v>102</v>
      </c>
      <c r="ED116" s="547" t="s">
        <v>102</v>
      </c>
      <c r="EE116" s="547" t="s">
        <v>102</v>
      </c>
      <c r="EF116" s="547" t="s">
        <v>102</v>
      </c>
      <c r="EG116" s="547" t="s">
        <v>102</v>
      </c>
      <c r="EH116" s="547" t="s">
        <v>102</v>
      </c>
      <c r="EI116" s="547" t="s">
        <v>102</v>
      </c>
      <c r="EJ116" s="547" t="s">
        <v>102</v>
      </c>
      <c r="EK116" s="547" t="s">
        <v>102</v>
      </c>
      <c r="EL116" s="547" t="s">
        <v>102</v>
      </c>
      <c r="EM116" s="547" t="s">
        <v>102</v>
      </c>
      <c r="EN116" s="547" t="s">
        <v>102</v>
      </c>
      <c r="EO116" s="547" t="s">
        <v>102</v>
      </c>
      <c r="EP116" s="547" t="s">
        <v>102</v>
      </c>
      <c r="EQ116" s="547" t="s">
        <v>102</v>
      </c>
      <c r="ER116" s="547" t="s">
        <v>102</v>
      </c>
      <c r="ES116" s="547" t="s">
        <v>102</v>
      </c>
      <c r="ET116" s="547" t="s">
        <v>102</v>
      </c>
      <c r="EU116" s="547" t="s">
        <v>102</v>
      </c>
      <c r="EV116" s="547" t="s">
        <v>102</v>
      </c>
      <c r="EW116" s="547" t="s">
        <v>102</v>
      </c>
      <c r="EX116" s="547" t="s">
        <v>102</v>
      </c>
      <c r="EY116" s="547" t="s">
        <v>102</v>
      </c>
      <c r="EZ116" s="547" t="s">
        <v>102</v>
      </c>
      <c r="FA116" s="547" t="s">
        <v>102</v>
      </c>
      <c r="FB116" s="547" t="s">
        <v>102</v>
      </c>
      <c r="FC116" s="547" t="s">
        <v>102</v>
      </c>
      <c r="FD116" s="547" t="s">
        <v>102</v>
      </c>
      <c r="FE116" s="547" t="s">
        <v>102</v>
      </c>
      <c r="FF116" s="547" t="s">
        <v>102</v>
      </c>
      <c r="FG116" s="547" t="s">
        <v>102</v>
      </c>
      <c r="FH116" s="547" t="s">
        <v>102</v>
      </c>
      <c r="FI116" s="547" t="s">
        <v>102</v>
      </c>
      <c r="FJ116" s="547" t="s">
        <v>102</v>
      </c>
      <c r="FK116" s="547" t="s">
        <v>102</v>
      </c>
      <c r="FL116" s="547" t="s">
        <v>102</v>
      </c>
      <c r="FM116" s="547" t="s">
        <v>102</v>
      </c>
      <c r="FN116" s="547" t="s">
        <v>102</v>
      </c>
      <c r="FO116" s="547" t="s">
        <v>102</v>
      </c>
    </row>
    <row r="117" spans="1:171" x14ac:dyDescent="0.15">
      <c r="A117" s="547">
        <v>4105586</v>
      </c>
      <c r="B117" s="547">
        <v>1</v>
      </c>
      <c r="C117" s="547" t="s">
        <v>2095</v>
      </c>
      <c r="D117" s="547" t="s">
        <v>20148</v>
      </c>
      <c r="E117" s="547" t="s">
        <v>20149</v>
      </c>
      <c r="F117" s="547" t="s">
        <v>20150</v>
      </c>
      <c r="G117" s="547" t="s">
        <v>20151</v>
      </c>
      <c r="H117" s="547" t="s">
        <v>20152</v>
      </c>
      <c r="I117" s="547" t="s">
        <v>102</v>
      </c>
      <c r="J117" s="547" t="s">
        <v>102</v>
      </c>
      <c r="K117" s="547" t="s">
        <v>102</v>
      </c>
      <c r="L117" s="547" t="s">
        <v>102</v>
      </c>
      <c r="M117" s="547" t="s">
        <v>102</v>
      </c>
      <c r="N117" s="547" t="s">
        <v>102</v>
      </c>
      <c r="O117" s="547" t="s">
        <v>102</v>
      </c>
      <c r="P117" s="547" t="s">
        <v>102</v>
      </c>
      <c r="Q117" s="547" t="s">
        <v>102</v>
      </c>
      <c r="R117" s="547" t="s">
        <v>102</v>
      </c>
      <c r="S117" s="547" t="s">
        <v>102</v>
      </c>
      <c r="T117" s="547" t="s">
        <v>102</v>
      </c>
      <c r="U117" s="547" t="s">
        <v>102</v>
      </c>
      <c r="V117" s="547" t="s">
        <v>102</v>
      </c>
      <c r="W117" s="547" t="s">
        <v>102</v>
      </c>
      <c r="X117" s="547" t="s">
        <v>102</v>
      </c>
      <c r="Y117" s="547" t="s">
        <v>102</v>
      </c>
      <c r="Z117" s="547" t="s">
        <v>102</v>
      </c>
      <c r="AA117" s="547" t="s">
        <v>102</v>
      </c>
      <c r="AB117" s="547" t="s">
        <v>102</v>
      </c>
      <c r="AC117" s="547" t="s">
        <v>102</v>
      </c>
      <c r="AD117" s="547" t="s">
        <v>102</v>
      </c>
      <c r="AE117" s="547" t="s">
        <v>102</v>
      </c>
      <c r="AF117" s="547" t="s">
        <v>102</v>
      </c>
      <c r="AG117" s="547" t="s">
        <v>102</v>
      </c>
      <c r="AH117" s="547" t="s">
        <v>102</v>
      </c>
      <c r="AI117" s="547" t="s">
        <v>102</v>
      </c>
      <c r="AJ117" s="547" t="s">
        <v>102</v>
      </c>
      <c r="AK117" s="547" t="s">
        <v>102</v>
      </c>
      <c r="AL117" s="547" t="s">
        <v>102</v>
      </c>
      <c r="AM117" s="547" t="s">
        <v>102</v>
      </c>
      <c r="AN117" s="547" t="s">
        <v>102</v>
      </c>
      <c r="AO117" s="547" t="s">
        <v>102</v>
      </c>
      <c r="AP117" s="547" t="s">
        <v>102</v>
      </c>
      <c r="AQ117" s="547" t="s">
        <v>102</v>
      </c>
      <c r="AR117" s="547" t="s">
        <v>102</v>
      </c>
      <c r="AS117" s="547" t="s">
        <v>102</v>
      </c>
      <c r="AT117" s="547" t="s">
        <v>102</v>
      </c>
      <c r="AU117" s="547" t="s">
        <v>102</v>
      </c>
      <c r="AV117" s="547" t="s">
        <v>102</v>
      </c>
      <c r="AW117" s="547" t="s">
        <v>102</v>
      </c>
      <c r="AX117" s="547" t="s">
        <v>102</v>
      </c>
      <c r="AY117" s="547" t="s">
        <v>102</v>
      </c>
      <c r="AZ117" s="547" t="s">
        <v>102</v>
      </c>
      <c r="BA117" s="547" t="s">
        <v>102</v>
      </c>
      <c r="BB117" s="547" t="s">
        <v>102</v>
      </c>
      <c r="BC117" s="547" t="s">
        <v>102</v>
      </c>
      <c r="BD117" s="547" t="s">
        <v>102</v>
      </c>
      <c r="BE117" s="547" t="s">
        <v>102</v>
      </c>
      <c r="BF117" s="547" t="s">
        <v>102</v>
      </c>
      <c r="BG117" s="547" t="s">
        <v>102</v>
      </c>
      <c r="BH117" s="547" t="s">
        <v>102</v>
      </c>
      <c r="BI117" s="547" t="s">
        <v>102</v>
      </c>
      <c r="BJ117" s="547" t="s">
        <v>102</v>
      </c>
      <c r="BK117" s="547" t="s">
        <v>102</v>
      </c>
      <c r="BL117" s="547" t="s">
        <v>102</v>
      </c>
      <c r="BM117" s="547" t="s">
        <v>102</v>
      </c>
      <c r="BN117" s="547" t="s">
        <v>102</v>
      </c>
      <c r="BO117" s="547" t="s">
        <v>102</v>
      </c>
      <c r="BP117" s="547" t="s">
        <v>102</v>
      </c>
      <c r="BQ117" s="547" t="s">
        <v>102</v>
      </c>
      <c r="BR117" s="547" t="s">
        <v>102</v>
      </c>
      <c r="BS117" s="547" t="s">
        <v>102</v>
      </c>
      <c r="BT117" s="547" t="s">
        <v>102</v>
      </c>
      <c r="BU117" s="547" t="s">
        <v>102</v>
      </c>
      <c r="BV117" s="547" t="s">
        <v>102</v>
      </c>
      <c r="BW117" s="547" t="s">
        <v>102</v>
      </c>
      <c r="BX117" s="547" t="s">
        <v>102</v>
      </c>
      <c r="BY117" s="547" t="s">
        <v>102</v>
      </c>
      <c r="BZ117" s="547" t="s">
        <v>102</v>
      </c>
      <c r="CA117" s="547" t="s">
        <v>102</v>
      </c>
      <c r="CB117" s="547" t="s">
        <v>102</v>
      </c>
      <c r="CC117" s="547" t="s">
        <v>102</v>
      </c>
      <c r="CD117" s="547" t="s">
        <v>102</v>
      </c>
      <c r="CE117" s="547" t="s">
        <v>102</v>
      </c>
      <c r="CF117" s="547" t="s">
        <v>102</v>
      </c>
      <c r="CG117" s="547" t="s">
        <v>102</v>
      </c>
      <c r="CH117" s="547" t="s">
        <v>102</v>
      </c>
      <c r="CI117" s="547" t="s">
        <v>102</v>
      </c>
      <c r="CJ117" s="547" t="s">
        <v>102</v>
      </c>
      <c r="CK117" s="547" t="s">
        <v>102</v>
      </c>
      <c r="CL117" s="547" t="s">
        <v>102</v>
      </c>
      <c r="CM117" s="547" t="s">
        <v>102</v>
      </c>
      <c r="CN117" s="547" t="s">
        <v>102</v>
      </c>
      <c r="CO117" s="547" t="s">
        <v>102</v>
      </c>
      <c r="CP117" s="547" t="s">
        <v>102</v>
      </c>
      <c r="CQ117" s="547" t="s">
        <v>102</v>
      </c>
      <c r="CR117" s="547" t="s">
        <v>102</v>
      </c>
      <c r="CS117" s="547" t="s">
        <v>102</v>
      </c>
      <c r="CT117" s="547" t="s">
        <v>102</v>
      </c>
      <c r="CU117" s="547" t="s">
        <v>102</v>
      </c>
      <c r="CV117" s="547" t="s">
        <v>102</v>
      </c>
      <c r="CW117" s="547" t="s">
        <v>102</v>
      </c>
      <c r="CX117" s="547" t="s">
        <v>102</v>
      </c>
      <c r="CY117" s="547" t="s">
        <v>102</v>
      </c>
      <c r="CZ117" s="547" t="s">
        <v>102</v>
      </c>
      <c r="DA117" s="547" t="s">
        <v>102</v>
      </c>
      <c r="DB117" s="547" t="s">
        <v>102</v>
      </c>
      <c r="DC117" s="547" t="s">
        <v>102</v>
      </c>
      <c r="DD117" s="547" t="s">
        <v>102</v>
      </c>
      <c r="DE117" s="547" t="s">
        <v>102</v>
      </c>
      <c r="DF117" s="547" t="s">
        <v>102</v>
      </c>
      <c r="DG117" s="547" t="s">
        <v>102</v>
      </c>
      <c r="DH117" s="547" t="s">
        <v>102</v>
      </c>
      <c r="DI117" s="547" t="s">
        <v>102</v>
      </c>
      <c r="DJ117" s="547" t="s">
        <v>102</v>
      </c>
      <c r="DK117" s="547" t="s">
        <v>102</v>
      </c>
      <c r="DL117" s="547" t="s">
        <v>102</v>
      </c>
      <c r="DM117" s="547" t="s">
        <v>102</v>
      </c>
      <c r="DN117" s="547" t="s">
        <v>102</v>
      </c>
      <c r="DO117" s="547" t="s">
        <v>102</v>
      </c>
      <c r="DP117" s="547" t="s">
        <v>102</v>
      </c>
      <c r="DQ117" s="547" t="s">
        <v>102</v>
      </c>
      <c r="DR117" s="547" t="s">
        <v>102</v>
      </c>
      <c r="DS117" s="547" t="s">
        <v>102</v>
      </c>
      <c r="DT117" s="547" t="s">
        <v>102</v>
      </c>
      <c r="DU117" s="547" t="s">
        <v>102</v>
      </c>
      <c r="DV117" s="547" t="s">
        <v>102</v>
      </c>
      <c r="DW117" s="547" t="s">
        <v>102</v>
      </c>
      <c r="DX117" s="547" t="s">
        <v>102</v>
      </c>
      <c r="DY117" s="547" t="s">
        <v>102</v>
      </c>
      <c r="DZ117" s="547" t="s">
        <v>102</v>
      </c>
      <c r="EA117" s="547" t="s">
        <v>102</v>
      </c>
      <c r="EB117" s="547" t="s">
        <v>102</v>
      </c>
      <c r="EC117" s="547" t="s">
        <v>102</v>
      </c>
      <c r="ED117" s="547" t="s">
        <v>102</v>
      </c>
      <c r="EE117" s="547" t="s">
        <v>102</v>
      </c>
      <c r="EF117" s="547" t="s">
        <v>102</v>
      </c>
      <c r="EG117" s="547" t="s">
        <v>102</v>
      </c>
      <c r="EH117" s="547" t="s">
        <v>102</v>
      </c>
      <c r="EI117" s="547" t="s">
        <v>102</v>
      </c>
      <c r="EJ117" s="547" t="s">
        <v>102</v>
      </c>
      <c r="EK117" s="547" t="s">
        <v>102</v>
      </c>
      <c r="EL117" s="547" t="s">
        <v>102</v>
      </c>
      <c r="EM117" s="547" t="s">
        <v>102</v>
      </c>
      <c r="EN117" s="547" t="s">
        <v>102</v>
      </c>
      <c r="EO117" s="547" t="s">
        <v>102</v>
      </c>
      <c r="EP117" s="547" t="s">
        <v>102</v>
      </c>
      <c r="EQ117" s="547" t="s">
        <v>102</v>
      </c>
      <c r="ER117" s="547" t="s">
        <v>102</v>
      </c>
      <c r="ES117" s="547" t="s">
        <v>102</v>
      </c>
      <c r="ET117" s="547" t="s">
        <v>102</v>
      </c>
      <c r="EU117" s="547" t="s">
        <v>102</v>
      </c>
      <c r="EV117" s="547" t="s">
        <v>102</v>
      </c>
      <c r="EW117" s="547" t="s">
        <v>102</v>
      </c>
      <c r="EX117" s="547" t="s">
        <v>102</v>
      </c>
      <c r="EY117" s="547" t="s">
        <v>102</v>
      </c>
      <c r="EZ117" s="547" t="s">
        <v>102</v>
      </c>
      <c r="FA117" s="547" t="s">
        <v>102</v>
      </c>
      <c r="FB117" s="547" t="s">
        <v>102</v>
      </c>
      <c r="FC117" s="547" t="s">
        <v>102</v>
      </c>
      <c r="FD117" s="547" t="s">
        <v>102</v>
      </c>
      <c r="FE117" s="547" t="s">
        <v>102</v>
      </c>
      <c r="FF117" s="547" t="s">
        <v>102</v>
      </c>
      <c r="FG117" s="547" t="s">
        <v>102</v>
      </c>
      <c r="FH117" s="547" t="s">
        <v>102</v>
      </c>
      <c r="FI117" s="547" t="s">
        <v>102</v>
      </c>
      <c r="FJ117" s="547" t="s">
        <v>102</v>
      </c>
      <c r="FK117" s="547" t="s">
        <v>102</v>
      </c>
      <c r="FL117" s="547" t="s">
        <v>102</v>
      </c>
      <c r="FM117" s="547" t="s">
        <v>102</v>
      </c>
      <c r="FN117" s="547" t="s">
        <v>102</v>
      </c>
      <c r="FO117" s="547" t="s">
        <v>102</v>
      </c>
    </row>
    <row r="118" spans="1:171" x14ac:dyDescent="0.15">
      <c r="A118" s="547">
        <v>4094016</v>
      </c>
      <c r="B118" s="547">
        <v>1</v>
      </c>
      <c r="C118" s="547" t="s">
        <v>20153</v>
      </c>
      <c r="D118" s="547" t="s">
        <v>102</v>
      </c>
      <c r="E118" s="547" t="s">
        <v>102</v>
      </c>
      <c r="F118" s="547" t="s">
        <v>102</v>
      </c>
      <c r="G118" s="547" t="s">
        <v>102</v>
      </c>
      <c r="H118" s="547" t="s">
        <v>102</v>
      </c>
      <c r="I118" s="547" t="s">
        <v>102</v>
      </c>
      <c r="J118" s="547" t="s">
        <v>102</v>
      </c>
      <c r="K118" s="547" t="s">
        <v>102</v>
      </c>
      <c r="L118" s="547" t="s">
        <v>102</v>
      </c>
      <c r="M118" s="547" t="s">
        <v>102</v>
      </c>
      <c r="N118" s="547" t="s">
        <v>102</v>
      </c>
      <c r="O118" s="547" t="s">
        <v>102</v>
      </c>
      <c r="P118" s="547" t="s">
        <v>102</v>
      </c>
      <c r="Q118" s="547" t="s">
        <v>102</v>
      </c>
      <c r="R118" s="547" t="s">
        <v>102</v>
      </c>
      <c r="S118" s="547" t="s">
        <v>102</v>
      </c>
      <c r="T118" s="547" t="s">
        <v>102</v>
      </c>
      <c r="U118" s="547" t="s">
        <v>102</v>
      </c>
      <c r="V118" s="547" t="s">
        <v>102</v>
      </c>
      <c r="W118" s="547" t="s">
        <v>102</v>
      </c>
      <c r="X118" s="547" t="s">
        <v>102</v>
      </c>
      <c r="Y118" s="547" t="s">
        <v>102</v>
      </c>
      <c r="Z118" s="547" t="s">
        <v>102</v>
      </c>
      <c r="AA118" s="547" t="s">
        <v>102</v>
      </c>
      <c r="AB118" s="547" t="s">
        <v>102</v>
      </c>
      <c r="AC118" s="547" t="s">
        <v>102</v>
      </c>
      <c r="AD118" s="547" t="s">
        <v>102</v>
      </c>
      <c r="AE118" s="547" t="s">
        <v>102</v>
      </c>
      <c r="AF118" s="547" t="s">
        <v>102</v>
      </c>
      <c r="AG118" s="547" t="s">
        <v>102</v>
      </c>
      <c r="AH118" s="547" t="s">
        <v>102</v>
      </c>
      <c r="AI118" s="547" t="s">
        <v>102</v>
      </c>
      <c r="AJ118" s="547" t="s">
        <v>102</v>
      </c>
      <c r="AK118" s="547" t="s">
        <v>102</v>
      </c>
      <c r="AL118" s="547" t="s">
        <v>102</v>
      </c>
      <c r="AM118" s="547" t="s">
        <v>102</v>
      </c>
      <c r="AN118" s="547" t="s">
        <v>102</v>
      </c>
      <c r="AO118" s="547" t="s">
        <v>102</v>
      </c>
      <c r="AP118" s="547" t="s">
        <v>102</v>
      </c>
      <c r="AQ118" s="547" t="s">
        <v>102</v>
      </c>
      <c r="AR118" s="547" t="s">
        <v>102</v>
      </c>
      <c r="AS118" s="547" t="s">
        <v>102</v>
      </c>
      <c r="AT118" s="547" t="s">
        <v>102</v>
      </c>
      <c r="AU118" s="547" t="s">
        <v>102</v>
      </c>
      <c r="AV118" s="547" t="s">
        <v>102</v>
      </c>
      <c r="AW118" s="547" t="s">
        <v>102</v>
      </c>
      <c r="AX118" s="547" t="s">
        <v>102</v>
      </c>
      <c r="AY118" s="547" t="s">
        <v>102</v>
      </c>
      <c r="AZ118" s="547" t="s">
        <v>102</v>
      </c>
      <c r="BA118" s="547" t="s">
        <v>102</v>
      </c>
      <c r="BB118" s="547" t="s">
        <v>102</v>
      </c>
      <c r="BC118" s="547" t="s">
        <v>102</v>
      </c>
      <c r="BD118" s="547" t="s">
        <v>102</v>
      </c>
      <c r="BE118" s="547" t="s">
        <v>102</v>
      </c>
      <c r="BF118" s="547" t="s">
        <v>102</v>
      </c>
      <c r="BG118" s="547" t="s">
        <v>102</v>
      </c>
      <c r="BH118" s="547" t="s">
        <v>102</v>
      </c>
      <c r="BI118" s="547" t="s">
        <v>102</v>
      </c>
      <c r="BJ118" s="547" t="s">
        <v>102</v>
      </c>
      <c r="BK118" s="547" t="s">
        <v>102</v>
      </c>
      <c r="BL118" s="547" t="s">
        <v>102</v>
      </c>
      <c r="BM118" s="547" t="s">
        <v>102</v>
      </c>
      <c r="BN118" s="547" t="s">
        <v>102</v>
      </c>
      <c r="BO118" s="547" t="s">
        <v>102</v>
      </c>
      <c r="BP118" s="547" t="s">
        <v>102</v>
      </c>
      <c r="BQ118" s="547" t="s">
        <v>102</v>
      </c>
      <c r="BR118" s="547" t="s">
        <v>102</v>
      </c>
      <c r="BS118" s="547" t="s">
        <v>102</v>
      </c>
      <c r="BT118" s="547" t="s">
        <v>102</v>
      </c>
      <c r="BU118" s="547" t="s">
        <v>102</v>
      </c>
      <c r="BV118" s="547" t="s">
        <v>102</v>
      </c>
      <c r="BW118" s="547" t="s">
        <v>102</v>
      </c>
      <c r="BX118" s="547" t="s">
        <v>102</v>
      </c>
      <c r="BY118" s="547" t="s">
        <v>102</v>
      </c>
      <c r="BZ118" s="547" t="s">
        <v>102</v>
      </c>
      <c r="CA118" s="547" t="s">
        <v>102</v>
      </c>
      <c r="CB118" s="547" t="s">
        <v>102</v>
      </c>
      <c r="CC118" s="547" t="s">
        <v>102</v>
      </c>
      <c r="CD118" s="547" t="s">
        <v>102</v>
      </c>
      <c r="CE118" s="547" t="s">
        <v>102</v>
      </c>
      <c r="CF118" s="547" t="s">
        <v>102</v>
      </c>
      <c r="CG118" s="547" t="s">
        <v>102</v>
      </c>
      <c r="CH118" s="547" t="s">
        <v>102</v>
      </c>
      <c r="CI118" s="547" t="s">
        <v>102</v>
      </c>
      <c r="CJ118" s="547" t="s">
        <v>102</v>
      </c>
      <c r="CK118" s="547" t="s">
        <v>102</v>
      </c>
      <c r="CL118" s="547" t="s">
        <v>102</v>
      </c>
      <c r="CM118" s="547" t="s">
        <v>102</v>
      </c>
      <c r="CN118" s="547" t="s">
        <v>102</v>
      </c>
      <c r="CO118" s="547" t="s">
        <v>102</v>
      </c>
      <c r="CP118" s="547" t="s">
        <v>102</v>
      </c>
      <c r="CQ118" s="547" t="s">
        <v>102</v>
      </c>
      <c r="CR118" s="547" t="s">
        <v>102</v>
      </c>
      <c r="CS118" s="547" t="s">
        <v>102</v>
      </c>
      <c r="CT118" s="547" t="s">
        <v>102</v>
      </c>
      <c r="CU118" s="547" t="s">
        <v>102</v>
      </c>
      <c r="CV118" s="547" t="s">
        <v>102</v>
      </c>
      <c r="CW118" s="547" t="s">
        <v>102</v>
      </c>
      <c r="CX118" s="547" t="s">
        <v>102</v>
      </c>
      <c r="CY118" s="547" t="s">
        <v>102</v>
      </c>
      <c r="CZ118" s="547" t="s">
        <v>102</v>
      </c>
      <c r="DA118" s="547" t="s">
        <v>102</v>
      </c>
      <c r="DB118" s="547" t="s">
        <v>102</v>
      </c>
      <c r="DC118" s="547" t="s">
        <v>102</v>
      </c>
      <c r="DD118" s="547" t="s">
        <v>102</v>
      </c>
      <c r="DE118" s="547" t="s">
        <v>102</v>
      </c>
      <c r="DF118" s="547" t="s">
        <v>102</v>
      </c>
      <c r="DG118" s="547" t="s">
        <v>102</v>
      </c>
      <c r="DH118" s="547" t="s">
        <v>102</v>
      </c>
      <c r="DI118" s="547" t="s">
        <v>102</v>
      </c>
      <c r="DJ118" s="547" t="s">
        <v>102</v>
      </c>
      <c r="DK118" s="547" t="s">
        <v>102</v>
      </c>
      <c r="DL118" s="547" t="s">
        <v>102</v>
      </c>
      <c r="DM118" s="547" t="s">
        <v>102</v>
      </c>
      <c r="DN118" s="547" t="s">
        <v>102</v>
      </c>
      <c r="DO118" s="547" t="s">
        <v>102</v>
      </c>
      <c r="DP118" s="547" t="s">
        <v>102</v>
      </c>
      <c r="DQ118" s="547" t="s">
        <v>102</v>
      </c>
      <c r="DR118" s="547" t="s">
        <v>102</v>
      </c>
      <c r="DS118" s="547" t="s">
        <v>102</v>
      </c>
      <c r="DT118" s="547" t="s">
        <v>102</v>
      </c>
      <c r="DU118" s="547" t="s">
        <v>102</v>
      </c>
      <c r="DV118" s="547" t="s">
        <v>102</v>
      </c>
      <c r="DW118" s="547" t="s">
        <v>102</v>
      </c>
      <c r="DX118" s="547" t="s">
        <v>102</v>
      </c>
      <c r="DY118" s="547" t="s">
        <v>102</v>
      </c>
      <c r="DZ118" s="547" t="s">
        <v>102</v>
      </c>
      <c r="EA118" s="547" t="s">
        <v>102</v>
      </c>
      <c r="EB118" s="547" t="s">
        <v>102</v>
      </c>
      <c r="EC118" s="547" t="s">
        <v>102</v>
      </c>
      <c r="ED118" s="547" t="s">
        <v>102</v>
      </c>
      <c r="EE118" s="547" t="s">
        <v>102</v>
      </c>
      <c r="EF118" s="547" t="s">
        <v>102</v>
      </c>
      <c r="EG118" s="547" t="s">
        <v>102</v>
      </c>
      <c r="EH118" s="547" t="s">
        <v>102</v>
      </c>
      <c r="EI118" s="547" t="s">
        <v>102</v>
      </c>
      <c r="EJ118" s="547" t="s">
        <v>102</v>
      </c>
      <c r="EK118" s="547" t="s">
        <v>102</v>
      </c>
      <c r="EL118" s="547" t="s">
        <v>102</v>
      </c>
      <c r="EM118" s="547" t="s">
        <v>102</v>
      </c>
      <c r="EN118" s="547" t="s">
        <v>102</v>
      </c>
      <c r="EO118" s="547" t="s">
        <v>102</v>
      </c>
      <c r="EP118" s="547" t="s">
        <v>102</v>
      </c>
      <c r="EQ118" s="547" t="s">
        <v>102</v>
      </c>
      <c r="ER118" s="547" t="s">
        <v>102</v>
      </c>
      <c r="ES118" s="547" t="s">
        <v>102</v>
      </c>
      <c r="ET118" s="547" t="s">
        <v>102</v>
      </c>
      <c r="EU118" s="547" t="s">
        <v>102</v>
      </c>
      <c r="EV118" s="547" t="s">
        <v>102</v>
      </c>
      <c r="EW118" s="547" t="s">
        <v>102</v>
      </c>
      <c r="EX118" s="547" t="s">
        <v>102</v>
      </c>
      <c r="EY118" s="547" t="s">
        <v>102</v>
      </c>
      <c r="EZ118" s="547" t="s">
        <v>102</v>
      </c>
      <c r="FA118" s="547" t="s">
        <v>102</v>
      </c>
      <c r="FB118" s="547" t="s">
        <v>102</v>
      </c>
      <c r="FC118" s="547" t="s">
        <v>102</v>
      </c>
      <c r="FD118" s="547" t="s">
        <v>102</v>
      </c>
      <c r="FE118" s="547" t="s">
        <v>102</v>
      </c>
      <c r="FF118" s="547" t="s">
        <v>102</v>
      </c>
      <c r="FG118" s="547" t="s">
        <v>102</v>
      </c>
      <c r="FH118" s="547" t="s">
        <v>102</v>
      </c>
      <c r="FI118" s="547" t="s">
        <v>102</v>
      </c>
      <c r="FJ118" s="547" t="s">
        <v>102</v>
      </c>
      <c r="FK118" s="547" t="s">
        <v>102</v>
      </c>
      <c r="FL118" s="547" t="s">
        <v>102</v>
      </c>
      <c r="FM118" s="547" t="s">
        <v>102</v>
      </c>
      <c r="FN118" s="547" t="s">
        <v>102</v>
      </c>
      <c r="FO118" s="547" t="s">
        <v>102</v>
      </c>
    </row>
    <row r="119" spans="1:171" x14ac:dyDescent="0.15">
      <c r="A119" s="547">
        <v>4074457</v>
      </c>
      <c r="B119" s="547">
        <v>1</v>
      </c>
      <c r="C119" s="547" t="s">
        <v>20154</v>
      </c>
      <c r="D119" s="547" t="s">
        <v>20155</v>
      </c>
      <c r="E119" s="547" t="s">
        <v>102</v>
      </c>
      <c r="F119" s="547" t="s">
        <v>102</v>
      </c>
      <c r="G119" s="547" t="s">
        <v>102</v>
      </c>
      <c r="H119" s="547" t="s">
        <v>102</v>
      </c>
      <c r="I119" s="547" t="s">
        <v>102</v>
      </c>
      <c r="J119" s="547" t="s">
        <v>102</v>
      </c>
      <c r="K119" s="547" t="s">
        <v>102</v>
      </c>
      <c r="L119" s="547" t="s">
        <v>102</v>
      </c>
      <c r="M119" s="547" t="s">
        <v>102</v>
      </c>
      <c r="N119" s="547" t="s">
        <v>102</v>
      </c>
      <c r="O119" s="547" t="s">
        <v>102</v>
      </c>
      <c r="P119" s="547" t="s">
        <v>102</v>
      </c>
      <c r="Q119" s="547" t="s">
        <v>102</v>
      </c>
      <c r="R119" s="547" t="s">
        <v>102</v>
      </c>
      <c r="S119" s="547" t="s">
        <v>102</v>
      </c>
      <c r="T119" s="547" t="s">
        <v>102</v>
      </c>
      <c r="U119" s="547" t="s">
        <v>102</v>
      </c>
      <c r="V119" s="547" t="s">
        <v>102</v>
      </c>
      <c r="W119" s="547" t="s">
        <v>102</v>
      </c>
      <c r="X119" s="547" t="s">
        <v>102</v>
      </c>
      <c r="Y119" s="547" t="s">
        <v>102</v>
      </c>
      <c r="Z119" s="547" t="s">
        <v>102</v>
      </c>
      <c r="AA119" s="547" t="s">
        <v>102</v>
      </c>
      <c r="AB119" s="547" t="s">
        <v>102</v>
      </c>
      <c r="AC119" s="547" t="s">
        <v>102</v>
      </c>
      <c r="AD119" s="547" t="s">
        <v>102</v>
      </c>
      <c r="AE119" s="547" t="s">
        <v>102</v>
      </c>
      <c r="AF119" s="547" t="s">
        <v>102</v>
      </c>
      <c r="AG119" s="547" t="s">
        <v>102</v>
      </c>
      <c r="AH119" s="547" t="s">
        <v>102</v>
      </c>
      <c r="AI119" s="547" t="s">
        <v>102</v>
      </c>
      <c r="AJ119" s="547" t="s">
        <v>102</v>
      </c>
      <c r="AK119" s="547" t="s">
        <v>102</v>
      </c>
      <c r="AL119" s="547" t="s">
        <v>102</v>
      </c>
      <c r="AM119" s="547" t="s">
        <v>102</v>
      </c>
      <c r="AN119" s="547" t="s">
        <v>102</v>
      </c>
      <c r="AO119" s="547" t="s">
        <v>102</v>
      </c>
      <c r="AP119" s="547" t="s">
        <v>102</v>
      </c>
      <c r="AQ119" s="547" t="s">
        <v>102</v>
      </c>
      <c r="AR119" s="547" t="s">
        <v>102</v>
      </c>
      <c r="AS119" s="547" t="s">
        <v>102</v>
      </c>
      <c r="AT119" s="547" t="s">
        <v>102</v>
      </c>
      <c r="AU119" s="547" t="s">
        <v>102</v>
      </c>
      <c r="AV119" s="547" t="s">
        <v>102</v>
      </c>
      <c r="AW119" s="547" t="s">
        <v>102</v>
      </c>
      <c r="AX119" s="547" t="s">
        <v>102</v>
      </c>
      <c r="AY119" s="547" t="s">
        <v>102</v>
      </c>
      <c r="AZ119" s="547" t="s">
        <v>102</v>
      </c>
      <c r="BA119" s="547" t="s">
        <v>102</v>
      </c>
      <c r="BB119" s="547" t="s">
        <v>102</v>
      </c>
      <c r="BC119" s="547" t="s">
        <v>102</v>
      </c>
      <c r="BD119" s="547" t="s">
        <v>102</v>
      </c>
      <c r="BE119" s="547" t="s">
        <v>102</v>
      </c>
      <c r="BF119" s="547" t="s">
        <v>102</v>
      </c>
      <c r="BG119" s="547" t="s">
        <v>102</v>
      </c>
      <c r="BH119" s="547" t="s">
        <v>102</v>
      </c>
      <c r="BI119" s="547" t="s">
        <v>102</v>
      </c>
      <c r="BJ119" s="547" t="s">
        <v>102</v>
      </c>
      <c r="BK119" s="547" t="s">
        <v>102</v>
      </c>
      <c r="BL119" s="547" t="s">
        <v>102</v>
      </c>
      <c r="BM119" s="547" t="s">
        <v>102</v>
      </c>
      <c r="BN119" s="547" t="s">
        <v>102</v>
      </c>
      <c r="BO119" s="547" t="s">
        <v>102</v>
      </c>
      <c r="BP119" s="547" t="s">
        <v>102</v>
      </c>
      <c r="BQ119" s="547" t="s">
        <v>102</v>
      </c>
      <c r="BR119" s="547" t="s">
        <v>102</v>
      </c>
      <c r="BS119" s="547" t="s">
        <v>102</v>
      </c>
      <c r="BT119" s="547" t="s">
        <v>102</v>
      </c>
      <c r="BU119" s="547" t="s">
        <v>102</v>
      </c>
      <c r="BV119" s="547" t="s">
        <v>102</v>
      </c>
      <c r="BW119" s="547" t="s">
        <v>102</v>
      </c>
      <c r="BX119" s="547" t="s">
        <v>102</v>
      </c>
      <c r="BY119" s="547" t="s">
        <v>102</v>
      </c>
      <c r="BZ119" s="547" t="s">
        <v>102</v>
      </c>
      <c r="CA119" s="547" t="s">
        <v>102</v>
      </c>
      <c r="CB119" s="547" t="s">
        <v>102</v>
      </c>
      <c r="CC119" s="547" t="s">
        <v>102</v>
      </c>
      <c r="CD119" s="547" t="s">
        <v>102</v>
      </c>
      <c r="CE119" s="547" t="s">
        <v>102</v>
      </c>
      <c r="CF119" s="547" t="s">
        <v>102</v>
      </c>
      <c r="CG119" s="547" t="s">
        <v>102</v>
      </c>
      <c r="CH119" s="547" t="s">
        <v>102</v>
      </c>
      <c r="CI119" s="547" t="s">
        <v>102</v>
      </c>
      <c r="CJ119" s="547" t="s">
        <v>102</v>
      </c>
      <c r="CK119" s="547" t="s">
        <v>102</v>
      </c>
      <c r="CL119" s="547" t="s">
        <v>102</v>
      </c>
      <c r="CM119" s="547" t="s">
        <v>102</v>
      </c>
      <c r="CN119" s="547" t="s">
        <v>102</v>
      </c>
      <c r="CO119" s="547" t="s">
        <v>102</v>
      </c>
      <c r="CP119" s="547" t="s">
        <v>102</v>
      </c>
      <c r="CQ119" s="547" t="s">
        <v>102</v>
      </c>
      <c r="CR119" s="547" t="s">
        <v>102</v>
      </c>
      <c r="CS119" s="547" t="s">
        <v>102</v>
      </c>
      <c r="CT119" s="547" t="s">
        <v>102</v>
      </c>
      <c r="CU119" s="547" t="s">
        <v>102</v>
      </c>
      <c r="CV119" s="547" t="s">
        <v>102</v>
      </c>
      <c r="CW119" s="547" t="s">
        <v>102</v>
      </c>
      <c r="CX119" s="547" t="s">
        <v>102</v>
      </c>
      <c r="CY119" s="547" t="s">
        <v>102</v>
      </c>
      <c r="CZ119" s="547" t="s">
        <v>102</v>
      </c>
      <c r="DA119" s="547" t="s">
        <v>102</v>
      </c>
      <c r="DB119" s="547" t="s">
        <v>102</v>
      </c>
      <c r="DC119" s="547" t="s">
        <v>102</v>
      </c>
      <c r="DD119" s="547" t="s">
        <v>102</v>
      </c>
      <c r="DE119" s="547" t="s">
        <v>102</v>
      </c>
      <c r="DF119" s="547" t="s">
        <v>102</v>
      </c>
      <c r="DG119" s="547" t="s">
        <v>102</v>
      </c>
      <c r="DH119" s="547" t="s">
        <v>102</v>
      </c>
      <c r="DI119" s="547" t="s">
        <v>102</v>
      </c>
      <c r="DJ119" s="547" t="s">
        <v>102</v>
      </c>
      <c r="DK119" s="547" t="s">
        <v>102</v>
      </c>
      <c r="DL119" s="547" t="s">
        <v>102</v>
      </c>
      <c r="DM119" s="547" t="s">
        <v>102</v>
      </c>
      <c r="DN119" s="547" t="s">
        <v>102</v>
      </c>
      <c r="DO119" s="547" t="s">
        <v>102</v>
      </c>
      <c r="DP119" s="547" t="s">
        <v>102</v>
      </c>
      <c r="DQ119" s="547" t="s">
        <v>102</v>
      </c>
      <c r="DR119" s="547" t="s">
        <v>102</v>
      </c>
      <c r="DS119" s="547" t="s">
        <v>102</v>
      </c>
      <c r="DT119" s="547" t="s">
        <v>102</v>
      </c>
      <c r="DU119" s="547" t="s">
        <v>102</v>
      </c>
      <c r="DV119" s="547" t="s">
        <v>102</v>
      </c>
      <c r="DW119" s="547" t="s">
        <v>102</v>
      </c>
      <c r="DX119" s="547" t="s">
        <v>102</v>
      </c>
      <c r="DY119" s="547" t="s">
        <v>102</v>
      </c>
      <c r="DZ119" s="547" t="s">
        <v>102</v>
      </c>
      <c r="EA119" s="547" t="s">
        <v>102</v>
      </c>
      <c r="EB119" s="547" t="s">
        <v>102</v>
      </c>
      <c r="EC119" s="547" t="s">
        <v>102</v>
      </c>
      <c r="ED119" s="547" t="s">
        <v>102</v>
      </c>
      <c r="EE119" s="547" t="s">
        <v>102</v>
      </c>
      <c r="EF119" s="547" t="s">
        <v>102</v>
      </c>
      <c r="EG119" s="547" t="s">
        <v>102</v>
      </c>
      <c r="EH119" s="547" t="s">
        <v>102</v>
      </c>
      <c r="EI119" s="547" t="s">
        <v>102</v>
      </c>
      <c r="EJ119" s="547" t="s">
        <v>102</v>
      </c>
      <c r="EK119" s="547" t="s">
        <v>102</v>
      </c>
      <c r="EL119" s="547" t="s">
        <v>102</v>
      </c>
      <c r="EM119" s="547" t="s">
        <v>102</v>
      </c>
      <c r="EN119" s="547" t="s">
        <v>102</v>
      </c>
      <c r="EO119" s="547" t="s">
        <v>102</v>
      </c>
      <c r="EP119" s="547" t="s">
        <v>102</v>
      </c>
      <c r="EQ119" s="547" t="s">
        <v>102</v>
      </c>
      <c r="ER119" s="547" t="s">
        <v>102</v>
      </c>
      <c r="ES119" s="547" t="s">
        <v>102</v>
      </c>
      <c r="ET119" s="547" t="s">
        <v>102</v>
      </c>
      <c r="EU119" s="547" t="s">
        <v>102</v>
      </c>
      <c r="EV119" s="547" t="s">
        <v>102</v>
      </c>
      <c r="EW119" s="547" t="s">
        <v>102</v>
      </c>
      <c r="EX119" s="547" t="s">
        <v>102</v>
      </c>
      <c r="EY119" s="547" t="s">
        <v>102</v>
      </c>
      <c r="EZ119" s="547" t="s">
        <v>102</v>
      </c>
      <c r="FA119" s="547" t="s">
        <v>102</v>
      </c>
      <c r="FB119" s="547" t="s">
        <v>102</v>
      </c>
      <c r="FC119" s="547" t="s">
        <v>102</v>
      </c>
      <c r="FD119" s="547" t="s">
        <v>102</v>
      </c>
      <c r="FE119" s="547" t="s">
        <v>102</v>
      </c>
      <c r="FF119" s="547" t="s">
        <v>102</v>
      </c>
      <c r="FG119" s="547" t="s">
        <v>102</v>
      </c>
      <c r="FH119" s="547" t="s">
        <v>102</v>
      </c>
      <c r="FI119" s="547" t="s">
        <v>102</v>
      </c>
      <c r="FJ119" s="547" t="s">
        <v>102</v>
      </c>
      <c r="FK119" s="547" t="s">
        <v>102</v>
      </c>
      <c r="FL119" s="547" t="s">
        <v>102</v>
      </c>
      <c r="FM119" s="547" t="s">
        <v>102</v>
      </c>
      <c r="FN119" s="547" t="s">
        <v>102</v>
      </c>
      <c r="FO119" s="547" t="s">
        <v>102</v>
      </c>
    </row>
    <row r="120" spans="1:171" x14ac:dyDescent="0.15">
      <c r="A120" s="547">
        <v>4087060</v>
      </c>
      <c r="B120" s="547">
        <v>1</v>
      </c>
      <c r="C120" s="547" t="s">
        <v>20156</v>
      </c>
      <c r="D120" s="547" t="s">
        <v>20157</v>
      </c>
      <c r="E120" s="547" t="s">
        <v>20157</v>
      </c>
      <c r="F120" s="547" t="s">
        <v>20157</v>
      </c>
      <c r="G120" s="547" t="s">
        <v>20157</v>
      </c>
      <c r="H120" s="547" t="s">
        <v>20157</v>
      </c>
      <c r="I120" s="547" t="s">
        <v>20158</v>
      </c>
      <c r="J120" s="547" t="s">
        <v>20159</v>
      </c>
      <c r="K120" s="547" t="s">
        <v>20159</v>
      </c>
      <c r="L120" s="547" t="s">
        <v>20160</v>
      </c>
      <c r="M120" s="547" t="s">
        <v>20160</v>
      </c>
      <c r="N120" s="547" t="s">
        <v>20160</v>
      </c>
      <c r="O120" s="547" t="s">
        <v>20160</v>
      </c>
      <c r="P120" s="547" t="s">
        <v>20160</v>
      </c>
      <c r="Q120" s="547" t="s">
        <v>20161</v>
      </c>
      <c r="R120" s="547" t="s">
        <v>20162</v>
      </c>
      <c r="S120" s="547" t="s">
        <v>20163</v>
      </c>
      <c r="T120" s="547" t="s">
        <v>20164</v>
      </c>
      <c r="U120" s="547" t="s">
        <v>20165</v>
      </c>
      <c r="V120" s="547" t="s">
        <v>20166</v>
      </c>
      <c r="W120" s="547" t="s">
        <v>20166</v>
      </c>
      <c r="X120" s="547" t="s">
        <v>20166</v>
      </c>
      <c r="Y120" s="547" t="s">
        <v>20166</v>
      </c>
      <c r="Z120" s="547" t="s">
        <v>102</v>
      </c>
      <c r="AA120" s="547" t="s">
        <v>102</v>
      </c>
      <c r="AB120" s="547" t="s">
        <v>102</v>
      </c>
      <c r="AC120" s="547" t="s">
        <v>102</v>
      </c>
      <c r="AD120" s="547" t="s">
        <v>102</v>
      </c>
      <c r="AE120" s="547" t="s">
        <v>102</v>
      </c>
      <c r="AF120" s="547" t="s">
        <v>102</v>
      </c>
      <c r="AG120" s="547" t="s">
        <v>102</v>
      </c>
      <c r="AH120" s="547" t="s">
        <v>102</v>
      </c>
      <c r="AI120" s="547" t="s">
        <v>102</v>
      </c>
      <c r="AJ120" s="547" t="s">
        <v>102</v>
      </c>
      <c r="AK120" s="547" t="s">
        <v>102</v>
      </c>
      <c r="AL120" s="547" t="s">
        <v>102</v>
      </c>
      <c r="AM120" s="547" t="s">
        <v>102</v>
      </c>
      <c r="AN120" s="547" t="s">
        <v>102</v>
      </c>
      <c r="AO120" s="547" t="s">
        <v>102</v>
      </c>
      <c r="AP120" s="547" t="s">
        <v>102</v>
      </c>
      <c r="AQ120" s="547" t="s">
        <v>102</v>
      </c>
      <c r="AR120" s="547" t="s">
        <v>102</v>
      </c>
      <c r="AS120" s="547" t="s">
        <v>102</v>
      </c>
      <c r="AT120" s="547" t="s">
        <v>102</v>
      </c>
      <c r="AU120" s="547" t="s">
        <v>102</v>
      </c>
      <c r="AV120" s="547" t="s">
        <v>102</v>
      </c>
      <c r="AW120" s="547" t="s">
        <v>102</v>
      </c>
      <c r="AX120" s="547" t="s">
        <v>102</v>
      </c>
      <c r="AY120" s="547" t="s">
        <v>102</v>
      </c>
      <c r="AZ120" s="547" t="s">
        <v>102</v>
      </c>
      <c r="BA120" s="547" t="s">
        <v>102</v>
      </c>
      <c r="BB120" s="547" t="s">
        <v>102</v>
      </c>
      <c r="BC120" s="547" t="s">
        <v>102</v>
      </c>
      <c r="BD120" s="547" t="s">
        <v>102</v>
      </c>
      <c r="BE120" s="547" t="s">
        <v>102</v>
      </c>
      <c r="BF120" s="547" t="s">
        <v>102</v>
      </c>
      <c r="BG120" s="547" t="s">
        <v>102</v>
      </c>
      <c r="BH120" s="547" t="s">
        <v>102</v>
      </c>
      <c r="BI120" s="547" t="s">
        <v>102</v>
      </c>
      <c r="BJ120" s="547" t="s">
        <v>102</v>
      </c>
      <c r="BK120" s="547" t="s">
        <v>102</v>
      </c>
      <c r="BL120" s="547" t="s">
        <v>102</v>
      </c>
      <c r="BM120" s="547" t="s">
        <v>102</v>
      </c>
      <c r="BN120" s="547" t="s">
        <v>102</v>
      </c>
      <c r="BO120" s="547" t="s">
        <v>102</v>
      </c>
      <c r="BP120" s="547" t="s">
        <v>102</v>
      </c>
      <c r="BQ120" s="547" t="s">
        <v>102</v>
      </c>
      <c r="BR120" s="547" t="s">
        <v>102</v>
      </c>
      <c r="BS120" s="547" t="s">
        <v>102</v>
      </c>
      <c r="BT120" s="547" t="s">
        <v>102</v>
      </c>
      <c r="BU120" s="547" t="s">
        <v>102</v>
      </c>
      <c r="BV120" s="547" t="s">
        <v>102</v>
      </c>
      <c r="BW120" s="547" t="s">
        <v>102</v>
      </c>
      <c r="BX120" s="547" t="s">
        <v>102</v>
      </c>
      <c r="BY120" s="547" t="s">
        <v>102</v>
      </c>
      <c r="BZ120" s="547" t="s">
        <v>102</v>
      </c>
      <c r="CA120" s="547" t="s">
        <v>102</v>
      </c>
      <c r="CB120" s="547" t="s">
        <v>102</v>
      </c>
      <c r="CC120" s="547" t="s">
        <v>102</v>
      </c>
      <c r="CD120" s="547" t="s">
        <v>102</v>
      </c>
      <c r="CE120" s="547" t="s">
        <v>102</v>
      </c>
      <c r="CF120" s="547" t="s">
        <v>102</v>
      </c>
      <c r="CG120" s="547" t="s">
        <v>102</v>
      </c>
      <c r="CH120" s="547" t="s">
        <v>102</v>
      </c>
      <c r="CI120" s="547" t="s">
        <v>102</v>
      </c>
      <c r="CJ120" s="547" t="s">
        <v>102</v>
      </c>
      <c r="CK120" s="547" t="s">
        <v>102</v>
      </c>
      <c r="CL120" s="547" t="s">
        <v>102</v>
      </c>
      <c r="CM120" s="547" t="s">
        <v>102</v>
      </c>
      <c r="CN120" s="547" t="s">
        <v>102</v>
      </c>
      <c r="CO120" s="547" t="s">
        <v>102</v>
      </c>
      <c r="CP120" s="547" t="s">
        <v>102</v>
      </c>
      <c r="CQ120" s="547" t="s">
        <v>102</v>
      </c>
      <c r="CR120" s="547" t="s">
        <v>102</v>
      </c>
      <c r="CS120" s="547" t="s">
        <v>102</v>
      </c>
      <c r="CT120" s="547" t="s">
        <v>102</v>
      </c>
      <c r="CU120" s="547" t="s">
        <v>102</v>
      </c>
      <c r="CV120" s="547" t="s">
        <v>102</v>
      </c>
      <c r="CW120" s="547" t="s">
        <v>102</v>
      </c>
      <c r="CX120" s="547" t="s">
        <v>102</v>
      </c>
      <c r="CY120" s="547" t="s">
        <v>102</v>
      </c>
      <c r="CZ120" s="547" t="s">
        <v>102</v>
      </c>
      <c r="DA120" s="547" t="s">
        <v>102</v>
      </c>
      <c r="DB120" s="547" t="s">
        <v>102</v>
      </c>
      <c r="DC120" s="547" t="s">
        <v>102</v>
      </c>
      <c r="DD120" s="547" t="s">
        <v>102</v>
      </c>
      <c r="DE120" s="547" t="s">
        <v>102</v>
      </c>
      <c r="DF120" s="547" t="s">
        <v>102</v>
      </c>
      <c r="DG120" s="547" t="s">
        <v>102</v>
      </c>
      <c r="DH120" s="547" t="s">
        <v>102</v>
      </c>
      <c r="DI120" s="547" t="s">
        <v>102</v>
      </c>
      <c r="DJ120" s="547" t="s">
        <v>102</v>
      </c>
      <c r="DK120" s="547" t="s">
        <v>102</v>
      </c>
      <c r="DL120" s="547" t="s">
        <v>102</v>
      </c>
      <c r="DM120" s="547" t="s">
        <v>102</v>
      </c>
      <c r="DN120" s="547" t="s">
        <v>102</v>
      </c>
      <c r="DO120" s="547" t="s">
        <v>102</v>
      </c>
      <c r="DP120" s="547" t="s">
        <v>102</v>
      </c>
      <c r="DQ120" s="547" t="s">
        <v>102</v>
      </c>
      <c r="DR120" s="547" t="s">
        <v>102</v>
      </c>
      <c r="DS120" s="547" t="s">
        <v>102</v>
      </c>
      <c r="DT120" s="547" t="s">
        <v>102</v>
      </c>
      <c r="DU120" s="547" t="s">
        <v>102</v>
      </c>
      <c r="DV120" s="547" t="s">
        <v>102</v>
      </c>
      <c r="DW120" s="547" t="s">
        <v>102</v>
      </c>
      <c r="DX120" s="547" t="s">
        <v>102</v>
      </c>
      <c r="DY120" s="547" t="s">
        <v>102</v>
      </c>
      <c r="DZ120" s="547" t="s">
        <v>102</v>
      </c>
      <c r="EA120" s="547" t="s">
        <v>102</v>
      </c>
      <c r="EB120" s="547" t="s">
        <v>102</v>
      </c>
      <c r="EC120" s="547" t="s">
        <v>102</v>
      </c>
      <c r="ED120" s="547" t="s">
        <v>102</v>
      </c>
      <c r="EE120" s="547" t="s">
        <v>102</v>
      </c>
      <c r="EF120" s="547" t="s">
        <v>102</v>
      </c>
      <c r="EG120" s="547" t="s">
        <v>102</v>
      </c>
      <c r="EH120" s="547" t="s">
        <v>102</v>
      </c>
      <c r="EI120" s="547" t="s">
        <v>102</v>
      </c>
      <c r="EJ120" s="547" t="s">
        <v>102</v>
      </c>
      <c r="EK120" s="547" t="s">
        <v>102</v>
      </c>
      <c r="EL120" s="547" t="s">
        <v>102</v>
      </c>
      <c r="EM120" s="547" t="s">
        <v>102</v>
      </c>
      <c r="EN120" s="547" t="s">
        <v>102</v>
      </c>
      <c r="EO120" s="547" t="s">
        <v>102</v>
      </c>
      <c r="EP120" s="547" t="s">
        <v>102</v>
      </c>
      <c r="EQ120" s="547" t="s">
        <v>102</v>
      </c>
      <c r="ER120" s="547" t="s">
        <v>102</v>
      </c>
      <c r="ES120" s="547" t="s">
        <v>102</v>
      </c>
      <c r="ET120" s="547" t="s">
        <v>102</v>
      </c>
      <c r="EU120" s="547" t="s">
        <v>102</v>
      </c>
      <c r="EV120" s="547" t="s">
        <v>102</v>
      </c>
      <c r="EW120" s="547" t="s">
        <v>102</v>
      </c>
      <c r="EX120" s="547" t="s">
        <v>102</v>
      </c>
      <c r="EY120" s="547" t="s">
        <v>102</v>
      </c>
      <c r="EZ120" s="547" t="s">
        <v>102</v>
      </c>
      <c r="FA120" s="547" t="s">
        <v>102</v>
      </c>
      <c r="FB120" s="547" t="s">
        <v>102</v>
      </c>
      <c r="FC120" s="547" t="s">
        <v>102</v>
      </c>
      <c r="FD120" s="547" t="s">
        <v>102</v>
      </c>
      <c r="FE120" s="547" t="s">
        <v>102</v>
      </c>
      <c r="FF120" s="547" t="s">
        <v>102</v>
      </c>
      <c r="FG120" s="547" t="s">
        <v>102</v>
      </c>
      <c r="FH120" s="547" t="s">
        <v>102</v>
      </c>
      <c r="FI120" s="547" t="s">
        <v>102</v>
      </c>
      <c r="FJ120" s="547" t="s">
        <v>102</v>
      </c>
      <c r="FK120" s="547" t="s">
        <v>102</v>
      </c>
      <c r="FL120" s="547" t="s">
        <v>102</v>
      </c>
      <c r="FM120" s="547" t="s">
        <v>102</v>
      </c>
      <c r="FN120" s="547" t="s">
        <v>102</v>
      </c>
      <c r="FO120" s="547" t="s">
        <v>102</v>
      </c>
    </row>
    <row r="121" spans="1:171" x14ac:dyDescent="0.15">
      <c r="A121" s="547">
        <v>4099537</v>
      </c>
      <c r="B121" s="547">
        <v>1</v>
      </c>
      <c r="C121" s="547" t="s">
        <v>20167</v>
      </c>
      <c r="D121" s="547" t="s">
        <v>102</v>
      </c>
      <c r="E121" s="547" t="s">
        <v>102</v>
      </c>
      <c r="F121" s="547" t="s">
        <v>102</v>
      </c>
      <c r="G121" s="547" t="s">
        <v>102</v>
      </c>
      <c r="H121" s="547" t="s">
        <v>102</v>
      </c>
      <c r="I121" s="547" t="s">
        <v>102</v>
      </c>
      <c r="J121" s="547" t="s">
        <v>102</v>
      </c>
      <c r="K121" s="547" t="s">
        <v>102</v>
      </c>
      <c r="L121" s="547" t="s">
        <v>102</v>
      </c>
      <c r="M121" s="547" t="s">
        <v>102</v>
      </c>
      <c r="N121" s="547" t="s">
        <v>102</v>
      </c>
      <c r="O121" s="547" t="s">
        <v>102</v>
      </c>
      <c r="P121" s="547" t="s">
        <v>102</v>
      </c>
      <c r="Q121" s="547" t="s">
        <v>102</v>
      </c>
      <c r="R121" s="547" t="s">
        <v>102</v>
      </c>
      <c r="S121" s="547" t="s">
        <v>102</v>
      </c>
      <c r="T121" s="547" t="s">
        <v>102</v>
      </c>
      <c r="U121" s="547" t="s">
        <v>102</v>
      </c>
      <c r="V121" s="547" t="s">
        <v>102</v>
      </c>
      <c r="W121" s="547" t="s">
        <v>102</v>
      </c>
      <c r="X121" s="547" t="s">
        <v>102</v>
      </c>
      <c r="Y121" s="547" t="s">
        <v>102</v>
      </c>
      <c r="Z121" s="547" t="s">
        <v>102</v>
      </c>
      <c r="AA121" s="547" t="s">
        <v>102</v>
      </c>
      <c r="AB121" s="547" t="s">
        <v>102</v>
      </c>
      <c r="AC121" s="547" t="s">
        <v>102</v>
      </c>
      <c r="AD121" s="547" t="s">
        <v>102</v>
      </c>
      <c r="AE121" s="547" t="s">
        <v>102</v>
      </c>
      <c r="AF121" s="547" t="s">
        <v>102</v>
      </c>
      <c r="AG121" s="547" t="s">
        <v>102</v>
      </c>
      <c r="AH121" s="547" t="s">
        <v>102</v>
      </c>
      <c r="AI121" s="547" t="s">
        <v>102</v>
      </c>
      <c r="AJ121" s="547" t="s">
        <v>102</v>
      </c>
      <c r="AK121" s="547" t="s">
        <v>102</v>
      </c>
      <c r="AL121" s="547" t="s">
        <v>102</v>
      </c>
      <c r="AM121" s="547" t="s">
        <v>102</v>
      </c>
      <c r="AN121" s="547" t="s">
        <v>102</v>
      </c>
      <c r="AO121" s="547" t="s">
        <v>102</v>
      </c>
      <c r="AP121" s="547" t="s">
        <v>102</v>
      </c>
      <c r="AQ121" s="547" t="s">
        <v>102</v>
      </c>
      <c r="AR121" s="547" t="s">
        <v>102</v>
      </c>
      <c r="AS121" s="547" t="s">
        <v>102</v>
      </c>
      <c r="AT121" s="547" t="s">
        <v>102</v>
      </c>
      <c r="AU121" s="547" t="s">
        <v>102</v>
      </c>
      <c r="AV121" s="547" t="s">
        <v>102</v>
      </c>
      <c r="AW121" s="547" t="s">
        <v>102</v>
      </c>
      <c r="AX121" s="547" t="s">
        <v>102</v>
      </c>
      <c r="AY121" s="547" t="s">
        <v>102</v>
      </c>
      <c r="AZ121" s="547" t="s">
        <v>102</v>
      </c>
      <c r="BA121" s="547" t="s">
        <v>102</v>
      </c>
      <c r="BB121" s="547" t="s">
        <v>102</v>
      </c>
      <c r="BC121" s="547" t="s">
        <v>102</v>
      </c>
      <c r="BD121" s="547" t="s">
        <v>102</v>
      </c>
      <c r="BE121" s="547" t="s">
        <v>102</v>
      </c>
      <c r="BF121" s="547" t="s">
        <v>102</v>
      </c>
      <c r="BG121" s="547" t="s">
        <v>102</v>
      </c>
      <c r="BH121" s="547" t="s">
        <v>102</v>
      </c>
      <c r="BI121" s="547" t="s">
        <v>102</v>
      </c>
      <c r="BJ121" s="547" t="s">
        <v>102</v>
      </c>
      <c r="BK121" s="547" t="s">
        <v>102</v>
      </c>
      <c r="BL121" s="547" t="s">
        <v>102</v>
      </c>
      <c r="BM121" s="547" t="s">
        <v>102</v>
      </c>
      <c r="BN121" s="547" t="s">
        <v>102</v>
      </c>
      <c r="BO121" s="547" t="s">
        <v>102</v>
      </c>
      <c r="BP121" s="547" t="s">
        <v>102</v>
      </c>
      <c r="BQ121" s="547" t="s">
        <v>102</v>
      </c>
      <c r="BR121" s="547" t="s">
        <v>102</v>
      </c>
      <c r="BS121" s="547" t="s">
        <v>102</v>
      </c>
      <c r="BT121" s="547" t="s">
        <v>102</v>
      </c>
      <c r="BU121" s="547" t="s">
        <v>102</v>
      </c>
      <c r="BV121" s="547" t="s">
        <v>102</v>
      </c>
      <c r="BW121" s="547" t="s">
        <v>102</v>
      </c>
      <c r="BX121" s="547" t="s">
        <v>102</v>
      </c>
      <c r="BY121" s="547" t="s">
        <v>102</v>
      </c>
      <c r="BZ121" s="547" t="s">
        <v>102</v>
      </c>
      <c r="CA121" s="547" t="s">
        <v>102</v>
      </c>
      <c r="CB121" s="547" t="s">
        <v>102</v>
      </c>
      <c r="CC121" s="547" t="s">
        <v>102</v>
      </c>
      <c r="CD121" s="547" t="s">
        <v>102</v>
      </c>
      <c r="CE121" s="547" t="s">
        <v>102</v>
      </c>
      <c r="CF121" s="547" t="s">
        <v>102</v>
      </c>
      <c r="CG121" s="547" t="s">
        <v>102</v>
      </c>
      <c r="CH121" s="547" t="s">
        <v>102</v>
      </c>
      <c r="CI121" s="547" t="s">
        <v>102</v>
      </c>
      <c r="CJ121" s="547" t="s">
        <v>102</v>
      </c>
      <c r="CK121" s="547" t="s">
        <v>102</v>
      </c>
      <c r="CL121" s="547" t="s">
        <v>102</v>
      </c>
      <c r="CM121" s="547" t="s">
        <v>102</v>
      </c>
      <c r="CN121" s="547" t="s">
        <v>102</v>
      </c>
      <c r="CO121" s="547" t="s">
        <v>102</v>
      </c>
      <c r="CP121" s="547" t="s">
        <v>102</v>
      </c>
      <c r="CQ121" s="547" t="s">
        <v>102</v>
      </c>
      <c r="CR121" s="547" t="s">
        <v>102</v>
      </c>
      <c r="CS121" s="547" t="s">
        <v>102</v>
      </c>
      <c r="CT121" s="547" t="s">
        <v>102</v>
      </c>
      <c r="CU121" s="547" t="s">
        <v>102</v>
      </c>
      <c r="CV121" s="547" t="s">
        <v>102</v>
      </c>
      <c r="CW121" s="547" t="s">
        <v>102</v>
      </c>
      <c r="CX121" s="547" t="s">
        <v>102</v>
      </c>
      <c r="CY121" s="547" t="s">
        <v>102</v>
      </c>
      <c r="CZ121" s="547" t="s">
        <v>102</v>
      </c>
      <c r="DA121" s="547" t="s">
        <v>102</v>
      </c>
      <c r="DB121" s="547" t="s">
        <v>102</v>
      </c>
      <c r="DC121" s="547" t="s">
        <v>102</v>
      </c>
      <c r="DD121" s="547" t="s">
        <v>102</v>
      </c>
      <c r="DE121" s="547" t="s">
        <v>102</v>
      </c>
      <c r="DF121" s="547" t="s">
        <v>102</v>
      </c>
      <c r="DG121" s="547" t="s">
        <v>102</v>
      </c>
      <c r="DH121" s="547" t="s">
        <v>102</v>
      </c>
      <c r="DI121" s="547" t="s">
        <v>102</v>
      </c>
      <c r="DJ121" s="547" t="s">
        <v>102</v>
      </c>
      <c r="DK121" s="547" t="s">
        <v>102</v>
      </c>
      <c r="DL121" s="547" t="s">
        <v>102</v>
      </c>
      <c r="DM121" s="547" t="s">
        <v>102</v>
      </c>
      <c r="DN121" s="547" t="s">
        <v>102</v>
      </c>
      <c r="DO121" s="547" t="s">
        <v>102</v>
      </c>
      <c r="DP121" s="547" t="s">
        <v>102</v>
      </c>
      <c r="DQ121" s="547" t="s">
        <v>102</v>
      </c>
      <c r="DR121" s="547" t="s">
        <v>102</v>
      </c>
      <c r="DS121" s="547" t="s">
        <v>102</v>
      </c>
      <c r="DT121" s="547" t="s">
        <v>102</v>
      </c>
      <c r="DU121" s="547" t="s">
        <v>102</v>
      </c>
      <c r="DV121" s="547" t="s">
        <v>102</v>
      </c>
      <c r="DW121" s="547" t="s">
        <v>102</v>
      </c>
      <c r="DX121" s="547" t="s">
        <v>102</v>
      </c>
      <c r="DY121" s="547" t="s">
        <v>102</v>
      </c>
      <c r="DZ121" s="547" t="s">
        <v>102</v>
      </c>
      <c r="EA121" s="547" t="s">
        <v>102</v>
      </c>
      <c r="EB121" s="547" t="s">
        <v>102</v>
      </c>
      <c r="EC121" s="547" t="s">
        <v>102</v>
      </c>
      <c r="ED121" s="547" t="s">
        <v>102</v>
      </c>
      <c r="EE121" s="547" t="s">
        <v>102</v>
      </c>
      <c r="EF121" s="547" t="s">
        <v>102</v>
      </c>
      <c r="EG121" s="547" t="s">
        <v>102</v>
      </c>
      <c r="EH121" s="547" t="s">
        <v>102</v>
      </c>
      <c r="EI121" s="547" t="s">
        <v>102</v>
      </c>
      <c r="EJ121" s="547" t="s">
        <v>102</v>
      </c>
      <c r="EK121" s="547" t="s">
        <v>102</v>
      </c>
      <c r="EL121" s="547" t="s">
        <v>102</v>
      </c>
      <c r="EM121" s="547" t="s">
        <v>102</v>
      </c>
      <c r="EN121" s="547" t="s">
        <v>102</v>
      </c>
      <c r="EO121" s="547" t="s">
        <v>102</v>
      </c>
      <c r="EP121" s="547" t="s">
        <v>102</v>
      </c>
      <c r="EQ121" s="547" t="s">
        <v>102</v>
      </c>
      <c r="ER121" s="547" t="s">
        <v>102</v>
      </c>
      <c r="ES121" s="547" t="s">
        <v>102</v>
      </c>
      <c r="ET121" s="547" t="s">
        <v>102</v>
      </c>
      <c r="EU121" s="547" t="s">
        <v>102</v>
      </c>
      <c r="EV121" s="547" t="s">
        <v>102</v>
      </c>
      <c r="EW121" s="547" t="s">
        <v>102</v>
      </c>
      <c r="EX121" s="547" t="s">
        <v>102</v>
      </c>
      <c r="EY121" s="547" t="s">
        <v>102</v>
      </c>
      <c r="EZ121" s="547" t="s">
        <v>102</v>
      </c>
      <c r="FA121" s="547" t="s">
        <v>102</v>
      </c>
      <c r="FB121" s="547" t="s">
        <v>102</v>
      </c>
      <c r="FC121" s="547" t="s">
        <v>102</v>
      </c>
      <c r="FD121" s="547" t="s">
        <v>102</v>
      </c>
      <c r="FE121" s="547" t="s">
        <v>102</v>
      </c>
      <c r="FF121" s="547" t="s">
        <v>102</v>
      </c>
      <c r="FG121" s="547" t="s">
        <v>102</v>
      </c>
      <c r="FH121" s="547" t="s">
        <v>102</v>
      </c>
      <c r="FI121" s="547" t="s">
        <v>102</v>
      </c>
      <c r="FJ121" s="547" t="s">
        <v>102</v>
      </c>
      <c r="FK121" s="547" t="s">
        <v>102</v>
      </c>
      <c r="FL121" s="547" t="s">
        <v>102</v>
      </c>
      <c r="FM121" s="547" t="s">
        <v>102</v>
      </c>
      <c r="FN121" s="547" t="s">
        <v>102</v>
      </c>
      <c r="FO121" s="547" t="s">
        <v>102</v>
      </c>
    </row>
    <row r="122" spans="1:171" x14ac:dyDescent="0.15">
      <c r="A122" s="547">
        <v>4096736</v>
      </c>
      <c r="B122" s="547">
        <v>1</v>
      </c>
      <c r="C122" s="547" t="s">
        <v>20168</v>
      </c>
      <c r="D122" s="547" t="s">
        <v>20169</v>
      </c>
      <c r="E122" s="547" t="s">
        <v>3383</v>
      </c>
      <c r="F122" s="547" t="s">
        <v>3383</v>
      </c>
      <c r="G122" s="547" t="s">
        <v>20170</v>
      </c>
      <c r="H122" s="547" t="s">
        <v>20170</v>
      </c>
      <c r="I122" s="547" t="s">
        <v>20171</v>
      </c>
      <c r="J122" s="547" t="s">
        <v>20172</v>
      </c>
      <c r="K122" s="547" t="s">
        <v>20173</v>
      </c>
      <c r="L122" s="547" t="s">
        <v>20174</v>
      </c>
      <c r="M122" s="547" t="s">
        <v>20175</v>
      </c>
      <c r="N122" s="547" t="s">
        <v>20176</v>
      </c>
      <c r="O122" s="547" t="s">
        <v>20177</v>
      </c>
      <c r="P122" s="547" t="s">
        <v>20178</v>
      </c>
      <c r="Q122" s="547" t="s">
        <v>20179</v>
      </c>
      <c r="R122" s="547" t="s">
        <v>20180</v>
      </c>
      <c r="S122" s="547" t="s">
        <v>20181</v>
      </c>
      <c r="T122" s="547" t="s">
        <v>20182</v>
      </c>
      <c r="U122" s="547" t="s">
        <v>102</v>
      </c>
      <c r="V122" s="547" t="s">
        <v>102</v>
      </c>
      <c r="W122" s="547" t="s">
        <v>102</v>
      </c>
      <c r="X122" s="547" t="s">
        <v>102</v>
      </c>
      <c r="Y122" s="547" t="s">
        <v>102</v>
      </c>
      <c r="Z122" s="547" t="s">
        <v>102</v>
      </c>
      <c r="AA122" s="547" t="s">
        <v>102</v>
      </c>
      <c r="AB122" s="547" t="s">
        <v>102</v>
      </c>
      <c r="AC122" s="547" t="s">
        <v>102</v>
      </c>
      <c r="AD122" s="547" t="s">
        <v>102</v>
      </c>
      <c r="AE122" s="547" t="s">
        <v>102</v>
      </c>
      <c r="AF122" s="547" t="s">
        <v>102</v>
      </c>
      <c r="AG122" s="547" t="s">
        <v>102</v>
      </c>
      <c r="AH122" s="547" t="s">
        <v>102</v>
      </c>
      <c r="AI122" s="547" t="s">
        <v>102</v>
      </c>
      <c r="AJ122" s="547" t="s">
        <v>102</v>
      </c>
      <c r="AK122" s="547" t="s">
        <v>102</v>
      </c>
      <c r="AL122" s="547" t="s">
        <v>102</v>
      </c>
      <c r="AM122" s="547" t="s">
        <v>102</v>
      </c>
      <c r="AN122" s="547" t="s">
        <v>102</v>
      </c>
      <c r="AO122" s="547" t="s">
        <v>102</v>
      </c>
      <c r="AP122" s="547" t="s">
        <v>102</v>
      </c>
      <c r="AQ122" s="547" t="s">
        <v>102</v>
      </c>
      <c r="AR122" s="547" t="s">
        <v>102</v>
      </c>
      <c r="AS122" s="547" t="s">
        <v>102</v>
      </c>
      <c r="AT122" s="547" t="s">
        <v>102</v>
      </c>
      <c r="AU122" s="547" t="s">
        <v>102</v>
      </c>
      <c r="AV122" s="547" t="s">
        <v>102</v>
      </c>
      <c r="AW122" s="547" t="s">
        <v>102</v>
      </c>
      <c r="AX122" s="547" t="s">
        <v>102</v>
      </c>
      <c r="AY122" s="547" t="s">
        <v>102</v>
      </c>
      <c r="AZ122" s="547" t="s">
        <v>102</v>
      </c>
      <c r="BA122" s="547" t="s">
        <v>102</v>
      </c>
      <c r="BB122" s="547" t="s">
        <v>102</v>
      </c>
      <c r="BC122" s="547" t="s">
        <v>102</v>
      </c>
      <c r="BD122" s="547" t="s">
        <v>102</v>
      </c>
      <c r="BE122" s="547" t="s">
        <v>102</v>
      </c>
      <c r="BF122" s="547" t="s">
        <v>102</v>
      </c>
      <c r="BG122" s="547" t="s">
        <v>102</v>
      </c>
      <c r="BH122" s="547" t="s">
        <v>102</v>
      </c>
      <c r="BI122" s="547" t="s">
        <v>102</v>
      </c>
      <c r="BJ122" s="547" t="s">
        <v>102</v>
      </c>
      <c r="BK122" s="547" t="s">
        <v>102</v>
      </c>
      <c r="BL122" s="547" t="s">
        <v>102</v>
      </c>
      <c r="BM122" s="547" t="s">
        <v>102</v>
      </c>
      <c r="BN122" s="547" t="s">
        <v>102</v>
      </c>
      <c r="BO122" s="547" t="s">
        <v>102</v>
      </c>
      <c r="BP122" s="547" t="s">
        <v>102</v>
      </c>
      <c r="BQ122" s="547" t="s">
        <v>102</v>
      </c>
      <c r="BR122" s="547" t="s">
        <v>102</v>
      </c>
      <c r="BS122" s="547" t="s">
        <v>102</v>
      </c>
      <c r="BT122" s="547" t="s">
        <v>102</v>
      </c>
      <c r="BU122" s="547" t="s">
        <v>102</v>
      </c>
      <c r="BV122" s="547" t="s">
        <v>102</v>
      </c>
      <c r="BW122" s="547" t="s">
        <v>102</v>
      </c>
      <c r="BX122" s="547" t="s">
        <v>102</v>
      </c>
      <c r="BY122" s="547" t="s">
        <v>102</v>
      </c>
      <c r="BZ122" s="547" t="s">
        <v>102</v>
      </c>
      <c r="CA122" s="547" t="s">
        <v>102</v>
      </c>
      <c r="CB122" s="547" t="s">
        <v>102</v>
      </c>
      <c r="CC122" s="547" t="s">
        <v>102</v>
      </c>
      <c r="CD122" s="547" t="s">
        <v>102</v>
      </c>
      <c r="CE122" s="547" t="s">
        <v>102</v>
      </c>
      <c r="CF122" s="547" t="s">
        <v>102</v>
      </c>
      <c r="CG122" s="547" t="s">
        <v>102</v>
      </c>
      <c r="CH122" s="547" t="s">
        <v>102</v>
      </c>
      <c r="CI122" s="547" t="s">
        <v>102</v>
      </c>
      <c r="CJ122" s="547" t="s">
        <v>102</v>
      </c>
      <c r="CK122" s="547" t="s">
        <v>102</v>
      </c>
      <c r="CL122" s="547" t="s">
        <v>102</v>
      </c>
      <c r="CM122" s="547" t="s">
        <v>102</v>
      </c>
      <c r="CN122" s="547" t="s">
        <v>102</v>
      </c>
      <c r="CO122" s="547" t="s">
        <v>102</v>
      </c>
      <c r="CP122" s="547" t="s">
        <v>102</v>
      </c>
      <c r="CQ122" s="547" t="s">
        <v>102</v>
      </c>
      <c r="CR122" s="547" t="s">
        <v>102</v>
      </c>
      <c r="CS122" s="547" t="s">
        <v>102</v>
      </c>
      <c r="CT122" s="547" t="s">
        <v>102</v>
      </c>
      <c r="CU122" s="547" t="s">
        <v>102</v>
      </c>
      <c r="CV122" s="547" t="s">
        <v>102</v>
      </c>
      <c r="CW122" s="547" t="s">
        <v>102</v>
      </c>
      <c r="CX122" s="547" t="s">
        <v>102</v>
      </c>
      <c r="CY122" s="547" t="s">
        <v>102</v>
      </c>
      <c r="CZ122" s="547" t="s">
        <v>102</v>
      </c>
      <c r="DA122" s="547" t="s">
        <v>102</v>
      </c>
      <c r="DB122" s="547" t="s">
        <v>102</v>
      </c>
      <c r="DC122" s="547" t="s">
        <v>102</v>
      </c>
      <c r="DD122" s="547" t="s">
        <v>102</v>
      </c>
      <c r="DE122" s="547" t="s">
        <v>102</v>
      </c>
      <c r="DF122" s="547" t="s">
        <v>102</v>
      </c>
      <c r="DG122" s="547" t="s">
        <v>102</v>
      </c>
      <c r="DH122" s="547" t="s">
        <v>102</v>
      </c>
      <c r="DI122" s="547" t="s">
        <v>102</v>
      </c>
      <c r="DJ122" s="547" t="s">
        <v>102</v>
      </c>
      <c r="DK122" s="547" t="s">
        <v>102</v>
      </c>
      <c r="DL122" s="547" t="s">
        <v>102</v>
      </c>
      <c r="DM122" s="547" t="s">
        <v>102</v>
      </c>
      <c r="DN122" s="547" t="s">
        <v>102</v>
      </c>
      <c r="DO122" s="547" t="s">
        <v>102</v>
      </c>
      <c r="DP122" s="547" t="s">
        <v>102</v>
      </c>
      <c r="DQ122" s="547" t="s">
        <v>102</v>
      </c>
      <c r="DR122" s="547" t="s">
        <v>102</v>
      </c>
      <c r="DS122" s="547" t="s">
        <v>102</v>
      </c>
      <c r="DT122" s="547" t="s">
        <v>102</v>
      </c>
      <c r="DU122" s="547" t="s">
        <v>102</v>
      </c>
      <c r="DV122" s="547" t="s">
        <v>102</v>
      </c>
      <c r="DW122" s="547" t="s">
        <v>102</v>
      </c>
      <c r="DX122" s="547" t="s">
        <v>102</v>
      </c>
      <c r="DY122" s="547" t="s">
        <v>102</v>
      </c>
      <c r="DZ122" s="547" t="s">
        <v>102</v>
      </c>
      <c r="EA122" s="547" t="s">
        <v>102</v>
      </c>
      <c r="EB122" s="547" t="s">
        <v>102</v>
      </c>
      <c r="EC122" s="547" t="s">
        <v>102</v>
      </c>
      <c r="ED122" s="547" t="s">
        <v>102</v>
      </c>
      <c r="EE122" s="547" t="s">
        <v>102</v>
      </c>
      <c r="EF122" s="547" t="s">
        <v>102</v>
      </c>
      <c r="EG122" s="547" t="s">
        <v>102</v>
      </c>
      <c r="EH122" s="547" t="s">
        <v>102</v>
      </c>
      <c r="EI122" s="547" t="s">
        <v>102</v>
      </c>
      <c r="EJ122" s="547" t="s">
        <v>102</v>
      </c>
      <c r="EK122" s="547" t="s">
        <v>102</v>
      </c>
      <c r="EL122" s="547" t="s">
        <v>102</v>
      </c>
      <c r="EM122" s="547" t="s">
        <v>102</v>
      </c>
      <c r="EN122" s="547" t="s">
        <v>102</v>
      </c>
      <c r="EO122" s="547" t="s">
        <v>102</v>
      </c>
      <c r="EP122" s="547" t="s">
        <v>102</v>
      </c>
      <c r="EQ122" s="547" t="s">
        <v>102</v>
      </c>
      <c r="ER122" s="547" t="s">
        <v>102</v>
      </c>
      <c r="ES122" s="547" t="s">
        <v>102</v>
      </c>
      <c r="ET122" s="547" t="s">
        <v>102</v>
      </c>
      <c r="EU122" s="547" t="s">
        <v>102</v>
      </c>
      <c r="EV122" s="547" t="s">
        <v>102</v>
      </c>
      <c r="EW122" s="547" t="s">
        <v>102</v>
      </c>
      <c r="EX122" s="547" t="s">
        <v>102</v>
      </c>
      <c r="EY122" s="547" t="s">
        <v>102</v>
      </c>
      <c r="EZ122" s="547" t="s">
        <v>102</v>
      </c>
      <c r="FA122" s="547" t="s">
        <v>102</v>
      </c>
      <c r="FB122" s="547" t="s">
        <v>102</v>
      </c>
      <c r="FC122" s="547" t="s">
        <v>102</v>
      </c>
      <c r="FD122" s="547" t="s">
        <v>102</v>
      </c>
      <c r="FE122" s="547" t="s">
        <v>102</v>
      </c>
      <c r="FF122" s="547" t="s">
        <v>102</v>
      </c>
      <c r="FG122" s="547" t="s">
        <v>102</v>
      </c>
      <c r="FH122" s="547" t="s">
        <v>102</v>
      </c>
      <c r="FI122" s="547" t="s">
        <v>102</v>
      </c>
      <c r="FJ122" s="547" t="s">
        <v>102</v>
      </c>
      <c r="FK122" s="547" t="s">
        <v>102</v>
      </c>
      <c r="FL122" s="547" t="s">
        <v>102</v>
      </c>
      <c r="FM122" s="547" t="s">
        <v>102</v>
      </c>
      <c r="FN122" s="547" t="s">
        <v>102</v>
      </c>
      <c r="FO122" s="547" t="s">
        <v>102</v>
      </c>
    </row>
    <row r="123" spans="1:171" x14ac:dyDescent="0.15">
      <c r="A123" s="547">
        <v>4041246</v>
      </c>
      <c r="B123" s="547">
        <v>1</v>
      </c>
      <c r="C123" s="547" t="s">
        <v>20183</v>
      </c>
      <c r="D123" s="547" t="s">
        <v>20183</v>
      </c>
      <c r="E123" s="547" t="s">
        <v>20183</v>
      </c>
      <c r="F123" s="547" t="s">
        <v>20183</v>
      </c>
      <c r="G123" s="547" t="s">
        <v>20184</v>
      </c>
      <c r="H123" s="547" t="s">
        <v>20185</v>
      </c>
      <c r="I123" s="547" t="s">
        <v>20186</v>
      </c>
      <c r="J123" s="547" t="s">
        <v>20186</v>
      </c>
      <c r="K123" s="547" t="s">
        <v>20186</v>
      </c>
      <c r="L123" s="547" t="s">
        <v>20187</v>
      </c>
      <c r="M123" s="547" t="s">
        <v>20188</v>
      </c>
      <c r="N123" s="547" t="s">
        <v>20188</v>
      </c>
      <c r="O123" s="547" t="s">
        <v>20188</v>
      </c>
      <c r="P123" s="547" t="s">
        <v>20189</v>
      </c>
      <c r="Q123" s="547" t="s">
        <v>20190</v>
      </c>
      <c r="R123" s="547" t="s">
        <v>20191</v>
      </c>
      <c r="S123" s="547" t="s">
        <v>20192</v>
      </c>
      <c r="T123" s="547" t="s">
        <v>20193</v>
      </c>
      <c r="U123" s="547" t="s">
        <v>20193</v>
      </c>
      <c r="V123" s="547" t="s">
        <v>20193</v>
      </c>
      <c r="W123" s="547" t="s">
        <v>102</v>
      </c>
      <c r="X123" s="547" t="s">
        <v>102</v>
      </c>
      <c r="Y123" s="547" t="s">
        <v>102</v>
      </c>
      <c r="Z123" s="547" t="s">
        <v>102</v>
      </c>
      <c r="AA123" s="547" t="s">
        <v>102</v>
      </c>
      <c r="AB123" s="547" t="s">
        <v>102</v>
      </c>
      <c r="AC123" s="547" t="s">
        <v>102</v>
      </c>
      <c r="AD123" s="547" t="s">
        <v>102</v>
      </c>
      <c r="AE123" s="547" t="s">
        <v>102</v>
      </c>
      <c r="AF123" s="547" t="s">
        <v>102</v>
      </c>
      <c r="AG123" s="547" t="s">
        <v>102</v>
      </c>
      <c r="AH123" s="547" t="s">
        <v>102</v>
      </c>
      <c r="AI123" s="547" t="s">
        <v>102</v>
      </c>
      <c r="AJ123" s="547" t="s">
        <v>102</v>
      </c>
      <c r="AK123" s="547" t="s">
        <v>102</v>
      </c>
      <c r="AL123" s="547" t="s">
        <v>102</v>
      </c>
      <c r="AM123" s="547" t="s">
        <v>102</v>
      </c>
      <c r="AN123" s="547" t="s">
        <v>102</v>
      </c>
      <c r="AO123" s="547" t="s">
        <v>102</v>
      </c>
      <c r="AP123" s="547" t="s">
        <v>102</v>
      </c>
      <c r="AQ123" s="547" t="s">
        <v>102</v>
      </c>
      <c r="AR123" s="547" t="s">
        <v>102</v>
      </c>
      <c r="AS123" s="547" t="s">
        <v>102</v>
      </c>
      <c r="AT123" s="547" t="s">
        <v>102</v>
      </c>
      <c r="AU123" s="547" t="s">
        <v>102</v>
      </c>
      <c r="AV123" s="547" t="s">
        <v>102</v>
      </c>
      <c r="AW123" s="547" t="s">
        <v>102</v>
      </c>
      <c r="AX123" s="547" t="s">
        <v>102</v>
      </c>
      <c r="AY123" s="547" t="s">
        <v>102</v>
      </c>
      <c r="AZ123" s="547" t="s">
        <v>102</v>
      </c>
      <c r="BA123" s="547" t="s">
        <v>102</v>
      </c>
      <c r="BB123" s="547" t="s">
        <v>102</v>
      </c>
      <c r="BC123" s="547" t="s">
        <v>102</v>
      </c>
      <c r="BD123" s="547" t="s">
        <v>102</v>
      </c>
      <c r="BE123" s="547" t="s">
        <v>102</v>
      </c>
      <c r="BF123" s="547" t="s">
        <v>102</v>
      </c>
      <c r="BG123" s="547" t="s">
        <v>102</v>
      </c>
      <c r="BH123" s="547" t="s">
        <v>102</v>
      </c>
      <c r="BI123" s="547" t="s">
        <v>102</v>
      </c>
      <c r="BJ123" s="547" t="s">
        <v>102</v>
      </c>
      <c r="BK123" s="547" t="s">
        <v>102</v>
      </c>
      <c r="BL123" s="547" t="s">
        <v>102</v>
      </c>
      <c r="BM123" s="547" t="s">
        <v>102</v>
      </c>
      <c r="BN123" s="547" t="s">
        <v>102</v>
      </c>
      <c r="BO123" s="547" t="s">
        <v>102</v>
      </c>
      <c r="BP123" s="547" t="s">
        <v>102</v>
      </c>
      <c r="BQ123" s="547" t="s">
        <v>102</v>
      </c>
      <c r="BR123" s="547" t="s">
        <v>102</v>
      </c>
      <c r="BS123" s="547" t="s">
        <v>102</v>
      </c>
      <c r="BT123" s="547" t="s">
        <v>102</v>
      </c>
      <c r="BU123" s="547" t="s">
        <v>102</v>
      </c>
      <c r="BV123" s="547" t="s">
        <v>102</v>
      </c>
      <c r="BW123" s="547" t="s">
        <v>102</v>
      </c>
      <c r="BX123" s="547" t="s">
        <v>102</v>
      </c>
      <c r="BY123" s="547" t="s">
        <v>102</v>
      </c>
      <c r="BZ123" s="547" t="s">
        <v>102</v>
      </c>
      <c r="CA123" s="547" t="s">
        <v>102</v>
      </c>
      <c r="CB123" s="547" t="s">
        <v>102</v>
      </c>
      <c r="CC123" s="547" t="s">
        <v>102</v>
      </c>
      <c r="CD123" s="547" t="s">
        <v>102</v>
      </c>
      <c r="CE123" s="547" t="s">
        <v>102</v>
      </c>
      <c r="CF123" s="547" t="s">
        <v>102</v>
      </c>
      <c r="CG123" s="547" t="s">
        <v>102</v>
      </c>
      <c r="CH123" s="547" t="s">
        <v>102</v>
      </c>
      <c r="CI123" s="547" t="s">
        <v>102</v>
      </c>
      <c r="CJ123" s="547" t="s">
        <v>102</v>
      </c>
      <c r="CK123" s="547" t="s">
        <v>102</v>
      </c>
      <c r="CL123" s="547" t="s">
        <v>102</v>
      </c>
      <c r="CM123" s="547" t="s">
        <v>102</v>
      </c>
      <c r="CN123" s="547" t="s">
        <v>102</v>
      </c>
      <c r="CO123" s="547" t="s">
        <v>102</v>
      </c>
      <c r="CP123" s="547" t="s">
        <v>102</v>
      </c>
      <c r="CQ123" s="547" t="s">
        <v>102</v>
      </c>
      <c r="CR123" s="547" t="s">
        <v>102</v>
      </c>
      <c r="CS123" s="547" t="s">
        <v>102</v>
      </c>
      <c r="CT123" s="547" t="s">
        <v>102</v>
      </c>
      <c r="CU123" s="547" t="s">
        <v>102</v>
      </c>
      <c r="CV123" s="547" t="s">
        <v>102</v>
      </c>
      <c r="CW123" s="547" t="s">
        <v>102</v>
      </c>
      <c r="CX123" s="547" t="s">
        <v>102</v>
      </c>
      <c r="CY123" s="547" t="s">
        <v>102</v>
      </c>
      <c r="CZ123" s="547" t="s">
        <v>102</v>
      </c>
      <c r="DA123" s="547" t="s">
        <v>102</v>
      </c>
      <c r="DB123" s="547" t="s">
        <v>102</v>
      </c>
      <c r="DC123" s="547" t="s">
        <v>102</v>
      </c>
      <c r="DD123" s="547" t="s">
        <v>102</v>
      </c>
      <c r="DE123" s="547" t="s">
        <v>102</v>
      </c>
      <c r="DF123" s="547" t="s">
        <v>102</v>
      </c>
      <c r="DG123" s="547" t="s">
        <v>102</v>
      </c>
      <c r="DH123" s="547" t="s">
        <v>102</v>
      </c>
      <c r="DI123" s="547" t="s">
        <v>102</v>
      </c>
      <c r="DJ123" s="547" t="s">
        <v>102</v>
      </c>
      <c r="DK123" s="547" t="s">
        <v>102</v>
      </c>
      <c r="DL123" s="547" t="s">
        <v>102</v>
      </c>
      <c r="DM123" s="547" t="s">
        <v>102</v>
      </c>
      <c r="DN123" s="547" t="s">
        <v>102</v>
      </c>
      <c r="DO123" s="547" t="s">
        <v>102</v>
      </c>
      <c r="DP123" s="547" t="s">
        <v>102</v>
      </c>
      <c r="DQ123" s="547" t="s">
        <v>102</v>
      </c>
      <c r="DR123" s="547" t="s">
        <v>102</v>
      </c>
      <c r="DS123" s="547" t="s">
        <v>102</v>
      </c>
      <c r="DT123" s="547" t="s">
        <v>102</v>
      </c>
      <c r="DU123" s="547" t="s">
        <v>102</v>
      </c>
      <c r="DV123" s="547" t="s">
        <v>102</v>
      </c>
      <c r="DW123" s="547" t="s">
        <v>102</v>
      </c>
      <c r="DX123" s="547" t="s">
        <v>102</v>
      </c>
      <c r="DY123" s="547" t="s">
        <v>102</v>
      </c>
      <c r="DZ123" s="547" t="s">
        <v>102</v>
      </c>
      <c r="EA123" s="547" t="s">
        <v>102</v>
      </c>
      <c r="EB123" s="547" t="s">
        <v>102</v>
      </c>
      <c r="EC123" s="547" t="s">
        <v>102</v>
      </c>
      <c r="ED123" s="547" t="s">
        <v>102</v>
      </c>
      <c r="EE123" s="547" t="s">
        <v>102</v>
      </c>
      <c r="EF123" s="547" t="s">
        <v>102</v>
      </c>
      <c r="EG123" s="547" t="s">
        <v>102</v>
      </c>
      <c r="EH123" s="547" t="s">
        <v>102</v>
      </c>
      <c r="EI123" s="547" t="s">
        <v>102</v>
      </c>
      <c r="EJ123" s="547" t="s">
        <v>102</v>
      </c>
      <c r="EK123" s="547" t="s">
        <v>102</v>
      </c>
      <c r="EL123" s="547" t="s">
        <v>102</v>
      </c>
      <c r="EM123" s="547" t="s">
        <v>102</v>
      </c>
      <c r="EN123" s="547" t="s">
        <v>102</v>
      </c>
      <c r="EO123" s="547" t="s">
        <v>102</v>
      </c>
      <c r="EP123" s="547" t="s">
        <v>102</v>
      </c>
      <c r="EQ123" s="547" t="s">
        <v>102</v>
      </c>
      <c r="ER123" s="547" t="s">
        <v>102</v>
      </c>
      <c r="ES123" s="547" t="s">
        <v>102</v>
      </c>
      <c r="ET123" s="547" t="s">
        <v>102</v>
      </c>
      <c r="EU123" s="547" t="s">
        <v>102</v>
      </c>
      <c r="EV123" s="547" t="s">
        <v>102</v>
      </c>
      <c r="EW123" s="547" t="s">
        <v>102</v>
      </c>
      <c r="EX123" s="547" t="s">
        <v>102</v>
      </c>
      <c r="EY123" s="547" t="s">
        <v>102</v>
      </c>
      <c r="EZ123" s="547" t="s">
        <v>102</v>
      </c>
      <c r="FA123" s="547" t="s">
        <v>102</v>
      </c>
      <c r="FB123" s="547" t="s">
        <v>102</v>
      </c>
      <c r="FC123" s="547" t="s">
        <v>102</v>
      </c>
      <c r="FD123" s="547" t="s">
        <v>102</v>
      </c>
      <c r="FE123" s="547" t="s">
        <v>102</v>
      </c>
      <c r="FF123" s="547" t="s">
        <v>102</v>
      </c>
      <c r="FG123" s="547" t="s">
        <v>102</v>
      </c>
      <c r="FH123" s="547" t="s">
        <v>102</v>
      </c>
      <c r="FI123" s="547" t="s">
        <v>102</v>
      </c>
      <c r="FJ123" s="547" t="s">
        <v>102</v>
      </c>
      <c r="FK123" s="547" t="s">
        <v>102</v>
      </c>
      <c r="FL123" s="547" t="s">
        <v>102</v>
      </c>
      <c r="FM123" s="547" t="s">
        <v>102</v>
      </c>
      <c r="FN123" s="547" t="s">
        <v>102</v>
      </c>
      <c r="FO123" s="547" t="s">
        <v>102</v>
      </c>
    </row>
    <row r="124" spans="1:171" x14ac:dyDescent="0.15">
      <c r="A124" s="547">
        <v>4038108</v>
      </c>
      <c r="B124" s="547">
        <v>1</v>
      </c>
      <c r="C124" s="547" t="s">
        <v>20194</v>
      </c>
      <c r="D124" s="547" t="s">
        <v>20195</v>
      </c>
      <c r="E124" s="547" t="s">
        <v>20195</v>
      </c>
      <c r="F124" s="547" t="s">
        <v>20196</v>
      </c>
      <c r="G124" s="547" t="s">
        <v>20197</v>
      </c>
      <c r="H124" s="547" t="s">
        <v>20197</v>
      </c>
      <c r="I124" s="547" t="s">
        <v>20197</v>
      </c>
      <c r="J124" s="547" t="s">
        <v>20198</v>
      </c>
      <c r="K124" s="547" t="s">
        <v>20198</v>
      </c>
      <c r="L124" s="547" t="s">
        <v>20198</v>
      </c>
      <c r="M124" s="547" t="s">
        <v>20198</v>
      </c>
      <c r="N124" s="547" t="s">
        <v>20199</v>
      </c>
      <c r="O124" s="547" t="s">
        <v>20199</v>
      </c>
      <c r="P124" s="547" t="s">
        <v>20199</v>
      </c>
      <c r="Q124" s="547" t="s">
        <v>20200</v>
      </c>
      <c r="R124" s="547" t="s">
        <v>20201</v>
      </c>
      <c r="S124" s="547" t="s">
        <v>20201</v>
      </c>
      <c r="T124" s="547" t="s">
        <v>20202</v>
      </c>
      <c r="U124" s="547" t="s">
        <v>20203</v>
      </c>
      <c r="V124" s="547" t="s">
        <v>20203</v>
      </c>
      <c r="W124" s="547" t="s">
        <v>20204</v>
      </c>
      <c r="X124" s="547" t="s">
        <v>20204</v>
      </c>
      <c r="Y124" s="547" t="s">
        <v>20204</v>
      </c>
      <c r="Z124" s="547" t="s">
        <v>20204</v>
      </c>
      <c r="AA124" s="547" t="s">
        <v>20205</v>
      </c>
      <c r="AB124" s="547" t="s">
        <v>20206</v>
      </c>
      <c r="AC124" s="547" t="s">
        <v>20207</v>
      </c>
      <c r="AD124" s="547" t="s">
        <v>20208</v>
      </c>
      <c r="AE124" s="547" t="s">
        <v>20208</v>
      </c>
      <c r="AF124" s="547" t="s">
        <v>20208</v>
      </c>
      <c r="AG124" s="547" t="s">
        <v>20209</v>
      </c>
      <c r="AH124" s="547" t="s">
        <v>20209</v>
      </c>
      <c r="AI124" s="547" t="s">
        <v>20210</v>
      </c>
      <c r="AJ124" s="547" t="s">
        <v>20210</v>
      </c>
      <c r="AK124" s="547" t="s">
        <v>20211</v>
      </c>
      <c r="AL124" s="547" t="s">
        <v>20211</v>
      </c>
      <c r="AM124" s="547" t="s">
        <v>20211</v>
      </c>
      <c r="AN124" s="547" t="s">
        <v>20212</v>
      </c>
      <c r="AO124" s="547" t="s">
        <v>20213</v>
      </c>
      <c r="AP124" s="547" t="s">
        <v>20213</v>
      </c>
      <c r="AQ124" s="547" t="s">
        <v>20213</v>
      </c>
      <c r="AR124" s="547" t="s">
        <v>20214</v>
      </c>
      <c r="AS124" s="547" t="s">
        <v>20215</v>
      </c>
      <c r="AT124" s="547" t="s">
        <v>20216</v>
      </c>
      <c r="AU124" s="547" t="s">
        <v>20217</v>
      </c>
      <c r="AV124" s="547" t="s">
        <v>20218</v>
      </c>
      <c r="AW124" s="547" t="s">
        <v>20219</v>
      </c>
      <c r="AX124" s="547" t="s">
        <v>20219</v>
      </c>
      <c r="AY124" s="547" t="s">
        <v>20219</v>
      </c>
      <c r="AZ124" s="547" t="s">
        <v>20220</v>
      </c>
      <c r="BA124" s="547" t="s">
        <v>20221</v>
      </c>
      <c r="BB124" s="547" t="s">
        <v>20221</v>
      </c>
      <c r="BC124" s="547" t="s">
        <v>20222</v>
      </c>
      <c r="BD124" s="547" t="s">
        <v>20222</v>
      </c>
      <c r="BE124" s="547" t="s">
        <v>20223</v>
      </c>
      <c r="BF124" s="547" t="s">
        <v>20223</v>
      </c>
      <c r="BG124" s="547" t="s">
        <v>20223</v>
      </c>
      <c r="BH124" s="547" t="s">
        <v>20224</v>
      </c>
      <c r="BI124" s="547" t="s">
        <v>20225</v>
      </c>
      <c r="BJ124" s="547" t="s">
        <v>20226</v>
      </c>
      <c r="BK124" s="547" t="s">
        <v>20227</v>
      </c>
      <c r="BL124" s="547" t="s">
        <v>20227</v>
      </c>
      <c r="BM124" s="547" t="s">
        <v>20227</v>
      </c>
      <c r="BN124" s="547" t="s">
        <v>20228</v>
      </c>
      <c r="BO124" s="547" t="s">
        <v>20229</v>
      </c>
      <c r="BP124" s="547" t="s">
        <v>20229</v>
      </c>
      <c r="BQ124" s="547" t="s">
        <v>20229</v>
      </c>
      <c r="BR124" s="547" t="s">
        <v>20229</v>
      </c>
      <c r="BS124" s="547" t="s">
        <v>20229</v>
      </c>
      <c r="BT124" s="547" t="s">
        <v>20230</v>
      </c>
      <c r="BU124" s="547" t="s">
        <v>20230</v>
      </c>
      <c r="BV124" s="547" t="s">
        <v>20231</v>
      </c>
      <c r="BW124" s="547" t="s">
        <v>20232</v>
      </c>
      <c r="BX124" s="547" t="s">
        <v>20232</v>
      </c>
      <c r="BY124" s="547" t="s">
        <v>20232</v>
      </c>
      <c r="BZ124" s="547" t="s">
        <v>20232</v>
      </c>
      <c r="CA124" s="547" t="s">
        <v>20232</v>
      </c>
      <c r="CB124" s="547" t="s">
        <v>20233</v>
      </c>
      <c r="CC124" s="547" t="s">
        <v>20233</v>
      </c>
      <c r="CD124" s="547" t="s">
        <v>20234</v>
      </c>
      <c r="CE124" s="547" t="s">
        <v>102</v>
      </c>
      <c r="CF124" s="547" t="s">
        <v>102</v>
      </c>
      <c r="CG124" s="547" t="s">
        <v>102</v>
      </c>
      <c r="CH124" s="547" t="s">
        <v>102</v>
      </c>
      <c r="CI124" s="547" t="s">
        <v>102</v>
      </c>
      <c r="CJ124" s="547" t="s">
        <v>102</v>
      </c>
      <c r="CK124" s="547" t="s">
        <v>102</v>
      </c>
      <c r="CL124" s="547" t="s">
        <v>102</v>
      </c>
      <c r="CM124" s="547" t="s">
        <v>102</v>
      </c>
      <c r="CN124" s="547" t="s">
        <v>102</v>
      </c>
      <c r="CO124" s="547" t="s">
        <v>102</v>
      </c>
      <c r="CP124" s="547" t="s">
        <v>102</v>
      </c>
      <c r="CQ124" s="547" t="s">
        <v>102</v>
      </c>
      <c r="CR124" s="547" t="s">
        <v>102</v>
      </c>
      <c r="CS124" s="547" t="s">
        <v>102</v>
      </c>
      <c r="CT124" s="547" t="s">
        <v>102</v>
      </c>
      <c r="CU124" s="547" t="s">
        <v>102</v>
      </c>
      <c r="CV124" s="547" t="s">
        <v>102</v>
      </c>
      <c r="CW124" s="547" t="s">
        <v>102</v>
      </c>
      <c r="CX124" s="547" t="s">
        <v>102</v>
      </c>
      <c r="CY124" s="547" t="s">
        <v>102</v>
      </c>
      <c r="CZ124" s="547" t="s">
        <v>102</v>
      </c>
      <c r="DA124" s="547" t="s">
        <v>102</v>
      </c>
      <c r="DB124" s="547" t="s">
        <v>102</v>
      </c>
      <c r="DC124" s="547" t="s">
        <v>102</v>
      </c>
      <c r="DD124" s="547" t="s">
        <v>102</v>
      </c>
      <c r="DE124" s="547" t="s">
        <v>102</v>
      </c>
      <c r="DF124" s="547" t="s">
        <v>102</v>
      </c>
      <c r="DG124" s="547" t="s">
        <v>102</v>
      </c>
      <c r="DH124" s="547" t="s">
        <v>102</v>
      </c>
      <c r="DI124" s="547" t="s">
        <v>102</v>
      </c>
      <c r="DJ124" s="547" t="s">
        <v>102</v>
      </c>
      <c r="DK124" s="547" t="s">
        <v>102</v>
      </c>
      <c r="DL124" s="547" t="s">
        <v>102</v>
      </c>
      <c r="DM124" s="547" t="s">
        <v>102</v>
      </c>
      <c r="DN124" s="547" t="s">
        <v>102</v>
      </c>
      <c r="DO124" s="547" t="s">
        <v>102</v>
      </c>
      <c r="DP124" s="547" t="s">
        <v>102</v>
      </c>
      <c r="DQ124" s="547" t="s">
        <v>102</v>
      </c>
      <c r="DR124" s="547" t="s">
        <v>102</v>
      </c>
      <c r="DS124" s="547" t="s">
        <v>102</v>
      </c>
      <c r="DT124" s="547" t="s">
        <v>102</v>
      </c>
      <c r="DU124" s="547" t="s">
        <v>102</v>
      </c>
      <c r="DV124" s="547" t="s">
        <v>102</v>
      </c>
      <c r="DW124" s="547" t="s">
        <v>102</v>
      </c>
      <c r="DX124" s="547" t="s">
        <v>102</v>
      </c>
      <c r="DY124" s="547" t="s">
        <v>102</v>
      </c>
      <c r="DZ124" s="547" t="s">
        <v>102</v>
      </c>
      <c r="EA124" s="547" t="s">
        <v>102</v>
      </c>
      <c r="EB124" s="547" t="s">
        <v>102</v>
      </c>
      <c r="EC124" s="547" t="s">
        <v>102</v>
      </c>
      <c r="ED124" s="547" t="s">
        <v>102</v>
      </c>
      <c r="EE124" s="547" t="s">
        <v>102</v>
      </c>
      <c r="EF124" s="547" t="s">
        <v>102</v>
      </c>
      <c r="EG124" s="547" t="s">
        <v>102</v>
      </c>
      <c r="EH124" s="547" t="s">
        <v>102</v>
      </c>
      <c r="EI124" s="547" t="s">
        <v>102</v>
      </c>
      <c r="EJ124" s="547" t="s">
        <v>102</v>
      </c>
      <c r="EK124" s="547" t="s">
        <v>102</v>
      </c>
      <c r="EL124" s="547" t="s">
        <v>102</v>
      </c>
      <c r="EM124" s="547" t="s">
        <v>102</v>
      </c>
      <c r="EN124" s="547" t="s">
        <v>102</v>
      </c>
      <c r="EO124" s="547" t="s">
        <v>102</v>
      </c>
      <c r="EP124" s="547" t="s">
        <v>102</v>
      </c>
      <c r="EQ124" s="547" t="s">
        <v>102</v>
      </c>
      <c r="ER124" s="547" t="s">
        <v>102</v>
      </c>
      <c r="ES124" s="547" t="s">
        <v>102</v>
      </c>
      <c r="ET124" s="547" t="s">
        <v>102</v>
      </c>
      <c r="EU124" s="547" t="s">
        <v>102</v>
      </c>
      <c r="EV124" s="547" t="s">
        <v>102</v>
      </c>
      <c r="EW124" s="547" t="s">
        <v>102</v>
      </c>
      <c r="EX124" s="547" t="s">
        <v>102</v>
      </c>
      <c r="EY124" s="547" t="s">
        <v>102</v>
      </c>
      <c r="EZ124" s="547" t="s">
        <v>102</v>
      </c>
      <c r="FA124" s="547" t="s">
        <v>102</v>
      </c>
      <c r="FB124" s="547" t="s">
        <v>102</v>
      </c>
      <c r="FC124" s="547" t="s">
        <v>102</v>
      </c>
      <c r="FD124" s="547" t="s">
        <v>102</v>
      </c>
      <c r="FE124" s="547" t="s">
        <v>102</v>
      </c>
      <c r="FF124" s="547" t="s">
        <v>102</v>
      </c>
      <c r="FG124" s="547" t="s">
        <v>102</v>
      </c>
      <c r="FH124" s="547" t="s">
        <v>102</v>
      </c>
      <c r="FI124" s="547" t="s">
        <v>102</v>
      </c>
      <c r="FJ124" s="547" t="s">
        <v>102</v>
      </c>
      <c r="FK124" s="547" t="s">
        <v>102</v>
      </c>
      <c r="FL124" s="547" t="s">
        <v>102</v>
      </c>
      <c r="FM124" s="547" t="s">
        <v>102</v>
      </c>
      <c r="FN124" s="547" t="s">
        <v>102</v>
      </c>
      <c r="FO124" s="547" t="s">
        <v>102</v>
      </c>
    </row>
    <row r="125" spans="1:171" x14ac:dyDescent="0.15">
      <c r="A125" s="547">
        <v>4044466</v>
      </c>
      <c r="B125" s="547">
        <v>1</v>
      </c>
      <c r="C125" s="547" t="s">
        <v>20235</v>
      </c>
      <c r="D125" s="547" t="s">
        <v>20236</v>
      </c>
      <c r="E125" s="547" t="s">
        <v>20237</v>
      </c>
      <c r="F125" s="547" t="s">
        <v>102</v>
      </c>
      <c r="G125" s="547" t="s">
        <v>102</v>
      </c>
      <c r="H125" s="547" t="s">
        <v>102</v>
      </c>
      <c r="I125" s="547" t="s">
        <v>102</v>
      </c>
      <c r="J125" s="547" t="s">
        <v>102</v>
      </c>
      <c r="K125" s="547" t="s">
        <v>102</v>
      </c>
      <c r="L125" s="547" t="s">
        <v>102</v>
      </c>
      <c r="M125" s="547" t="s">
        <v>102</v>
      </c>
      <c r="N125" s="547" t="s">
        <v>102</v>
      </c>
      <c r="O125" s="547" t="s">
        <v>102</v>
      </c>
      <c r="P125" s="547" t="s">
        <v>102</v>
      </c>
      <c r="Q125" s="547" t="s">
        <v>102</v>
      </c>
      <c r="R125" s="547" t="s">
        <v>102</v>
      </c>
      <c r="S125" s="547" t="s">
        <v>102</v>
      </c>
      <c r="T125" s="547" t="s">
        <v>102</v>
      </c>
      <c r="U125" s="547" t="s">
        <v>102</v>
      </c>
      <c r="V125" s="547" t="s">
        <v>102</v>
      </c>
      <c r="W125" s="547" t="s">
        <v>102</v>
      </c>
      <c r="X125" s="547" t="s">
        <v>102</v>
      </c>
      <c r="Y125" s="547" t="s">
        <v>102</v>
      </c>
      <c r="Z125" s="547" t="s">
        <v>102</v>
      </c>
      <c r="AA125" s="547" t="s">
        <v>102</v>
      </c>
      <c r="AB125" s="547" t="s">
        <v>102</v>
      </c>
      <c r="AC125" s="547" t="s">
        <v>102</v>
      </c>
      <c r="AD125" s="547" t="s">
        <v>102</v>
      </c>
      <c r="AE125" s="547" t="s">
        <v>102</v>
      </c>
      <c r="AF125" s="547" t="s">
        <v>102</v>
      </c>
      <c r="AG125" s="547" t="s">
        <v>102</v>
      </c>
      <c r="AH125" s="547" t="s">
        <v>102</v>
      </c>
      <c r="AI125" s="547" t="s">
        <v>102</v>
      </c>
      <c r="AJ125" s="547" t="s">
        <v>102</v>
      </c>
      <c r="AK125" s="547" t="s">
        <v>102</v>
      </c>
      <c r="AL125" s="547" t="s">
        <v>102</v>
      </c>
      <c r="AM125" s="547" t="s">
        <v>102</v>
      </c>
      <c r="AN125" s="547" t="s">
        <v>102</v>
      </c>
      <c r="AO125" s="547" t="s">
        <v>102</v>
      </c>
      <c r="AP125" s="547" t="s">
        <v>102</v>
      </c>
      <c r="AQ125" s="547" t="s">
        <v>102</v>
      </c>
      <c r="AR125" s="547" t="s">
        <v>102</v>
      </c>
      <c r="AS125" s="547" t="s">
        <v>102</v>
      </c>
      <c r="AT125" s="547" t="s">
        <v>102</v>
      </c>
      <c r="AU125" s="547" t="s">
        <v>102</v>
      </c>
      <c r="AV125" s="547" t="s">
        <v>102</v>
      </c>
      <c r="AW125" s="547" t="s">
        <v>102</v>
      </c>
      <c r="AX125" s="547" t="s">
        <v>102</v>
      </c>
      <c r="AY125" s="547" t="s">
        <v>102</v>
      </c>
      <c r="AZ125" s="547" t="s">
        <v>102</v>
      </c>
      <c r="BA125" s="547" t="s">
        <v>102</v>
      </c>
      <c r="BB125" s="547" t="s">
        <v>102</v>
      </c>
      <c r="BC125" s="547" t="s">
        <v>102</v>
      </c>
      <c r="BD125" s="547" t="s">
        <v>102</v>
      </c>
      <c r="BE125" s="547" t="s">
        <v>102</v>
      </c>
      <c r="BF125" s="547" t="s">
        <v>102</v>
      </c>
      <c r="BG125" s="547" t="s">
        <v>102</v>
      </c>
      <c r="BH125" s="547" t="s">
        <v>102</v>
      </c>
      <c r="BI125" s="547" t="s">
        <v>102</v>
      </c>
      <c r="BJ125" s="547" t="s">
        <v>102</v>
      </c>
      <c r="BK125" s="547" t="s">
        <v>102</v>
      </c>
      <c r="BL125" s="547" t="s">
        <v>102</v>
      </c>
      <c r="BM125" s="547" t="s">
        <v>102</v>
      </c>
      <c r="BN125" s="547" t="s">
        <v>102</v>
      </c>
      <c r="BO125" s="547" t="s">
        <v>102</v>
      </c>
      <c r="BP125" s="547" t="s">
        <v>102</v>
      </c>
      <c r="BQ125" s="547" t="s">
        <v>102</v>
      </c>
      <c r="BR125" s="547" t="s">
        <v>102</v>
      </c>
      <c r="BS125" s="547" t="s">
        <v>102</v>
      </c>
      <c r="BT125" s="547" t="s">
        <v>102</v>
      </c>
      <c r="BU125" s="547" t="s">
        <v>102</v>
      </c>
      <c r="BV125" s="547" t="s">
        <v>102</v>
      </c>
      <c r="BW125" s="547" t="s">
        <v>102</v>
      </c>
      <c r="BX125" s="547" t="s">
        <v>102</v>
      </c>
      <c r="BY125" s="547" t="s">
        <v>102</v>
      </c>
      <c r="BZ125" s="547" t="s">
        <v>102</v>
      </c>
      <c r="CA125" s="547" t="s">
        <v>102</v>
      </c>
      <c r="CB125" s="547" t="s">
        <v>102</v>
      </c>
      <c r="CC125" s="547" t="s">
        <v>102</v>
      </c>
      <c r="CD125" s="547" t="s">
        <v>102</v>
      </c>
      <c r="CE125" s="547" t="s">
        <v>102</v>
      </c>
      <c r="CF125" s="547" t="s">
        <v>102</v>
      </c>
      <c r="CG125" s="547" t="s">
        <v>102</v>
      </c>
      <c r="CH125" s="547" t="s">
        <v>102</v>
      </c>
      <c r="CI125" s="547" t="s">
        <v>102</v>
      </c>
      <c r="CJ125" s="547" t="s">
        <v>102</v>
      </c>
      <c r="CK125" s="547" t="s">
        <v>102</v>
      </c>
      <c r="CL125" s="547" t="s">
        <v>102</v>
      </c>
      <c r="CM125" s="547" t="s">
        <v>102</v>
      </c>
      <c r="CN125" s="547" t="s">
        <v>102</v>
      </c>
      <c r="CO125" s="547" t="s">
        <v>102</v>
      </c>
      <c r="CP125" s="547" t="s">
        <v>102</v>
      </c>
      <c r="CQ125" s="547" t="s">
        <v>102</v>
      </c>
      <c r="CR125" s="547" t="s">
        <v>102</v>
      </c>
      <c r="CS125" s="547" t="s">
        <v>102</v>
      </c>
      <c r="CT125" s="547" t="s">
        <v>102</v>
      </c>
      <c r="CU125" s="547" t="s">
        <v>102</v>
      </c>
      <c r="CV125" s="547" t="s">
        <v>102</v>
      </c>
      <c r="CW125" s="547" t="s">
        <v>102</v>
      </c>
      <c r="CX125" s="547" t="s">
        <v>102</v>
      </c>
      <c r="CY125" s="547" t="s">
        <v>102</v>
      </c>
      <c r="CZ125" s="547" t="s">
        <v>102</v>
      </c>
      <c r="DA125" s="547" t="s">
        <v>102</v>
      </c>
      <c r="DB125" s="547" t="s">
        <v>102</v>
      </c>
      <c r="DC125" s="547" t="s">
        <v>102</v>
      </c>
      <c r="DD125" s="547" t="s">
        <v>102</v>
      </c>
      <c r="DE125" s="547" t="s">
        <v>102</v>
      </c>
      <c r="DF125" s="547" t="s">
        <v>102</v>
      </c>
      <c r="DG125" s="547" t="s">
        <v>102</v>
      </c>
      <c r="DH125" s="547" t="s">
        <v>102</v>
      </c>
      <c r="DI125" s="547" t="s">
        <v>102</v>
      </c>
      <c r="DJ125" s="547" t="s">
        <v>102</v>
      </c>
      <c r="DK125" s="547" t="s">
        <v>102</v>
      </c>
      <c r="DL125" s="547" t="s">
        <v>102</v>
      </c>
      <c r="DM125" s="547" t="s">
        <v>102</v>
      </c>
      <c r="DN125" s="547" t="s">
        <v>102</v>
      </c>
      <c r="DO125" s="547" t="s">
        <v>102</v>
      </c>
      <c r="DP125" s="547" t="s">
        <v>102</v>
      </c>
      <c r="DQ125" s="547" t="s">
        <v>102</v>
      </c>
      <c r="DR125" s="547" t="s">
        <v>102</v>
      </c>
      <c r="DS125" s="547" t="s">
        <v>102</v>
      </c>
      <c r="DT125" s="547" t="s">
        <v>102</v>
      </c>
      <c r="DU125" s="547" t="s">
        <v>102</v>
      </c>
      <c r="DV125" s="547" t="s">
        <v>102</v>
      </c>
      <c r="DW125" s="547" t="s">
        <v>102</v>
      </c>
      <c r="DX125" s="547" t="s">
        <v>102</v>
      </c>
      <c r="DY125" s="547" t="s">
        <v>102</v>
      </c>
      <c r="DZ125" s="547" t="s">
        <v>102</v>
      </c>
      <c r="EA125" s="547" t="s">
        <v>102</v>
      </c>
      <c r="EB125" s="547" t="s">
        <v>102</v>
      </c>
      <c r="EC125" s="547" t="s">
        <v>102</v>
      </c>
      <c r="ED125" s="547" t="s">
        <v>102</v>
      </c>
      <c r="EE125" s="547" t="s">
        <v>102</v>
      </c>
      <c r="EF125" s="547" t="s">
        <v>102</v>
      </c>
      <c r="EG125" s="547" t="s">
        <v>102</v>
      </c>
      <c r="EH125" s="547" t="s">
        <v>102</v>
      </c>
      <c r="EI125" s="547" t="s">
        <v>102</v>
      </c>
      <c r="EJ125" s="547" t="s">
        <v>102</v>
      </c>
      <c r="EK125" s="547" t="s">
        <v>102</v>
      </c>
      <c r="EL125" s="547" t="s">
        <v>102</v>
      </c>
      <c r="EM125" s="547" t="s">
        <v>102</v>
      </c>
      <c r="EN125" s="547" t="s">
        <v>102</v>
      </c>
      <c r="EO125" s="547" t="s">
        <v>102</v>
      </c>
      <c r="EP125" s="547" t="s">
        <v>102</v>
      </c>
      <c r="EQ125" s="547" t="s">
        <v>102</v>
      </c>
      <c r="ER125" s="547" t="s">
        <v>102</v>
      </c>
      <c r="ES125" s="547" t="s">
        <v>102</v>
      </c>
      <c r="ET125" s="547" t="s">
        <v>102</v>
      </c>
      <c r="EU125" s="547" t="s">
        <v>102</v>
      </c>
      <c r="EV125" s="547" t="s">
        <v>102</v>
      </c>
      <c r="EW125" s="547" t="s">
        <v>102</v>
      </c>
      <c r="EX125" s="547" t="s">
        <v>102</v>
      </c>
      <c r="EY125" s="547" t="s">
        <v>102</v>
      </c>
      <c r="EZ125" s="547" t="s">
        <v>102</v>
      </c>
      <c r="FA125" s="547" t="s">
        <v>102</v>
      </c>
      <c r="FB125" s="547" t="s">
        <v>102</v>
      </c>
      <c r="FC125" s="547" t="s">
        <v>102</v>
      </c>
      <c r="FD125" s="547" t="s">
        <v>102</v>
      </c>
      <c r="FE125" s="547" t="s">
        <v>102</v>
      </c>
      <c r="FF125" s="547" t="s">
        <v>102</v>
      </c>
      <c r="FG125" s="547" t="s">
        <v>102</v>
      </c>
      <c r="FH125" s="547" t="s">
        <v>102</v>
      </c>
      <c r="FI125" s="547" t="s">
        <v>102</v>
      </c>
      <c r="FJ125" s="547" t="s">
        <v>102</v>
      </c>
      <c r="FK125" s="547" t="s">
        <v>102</v>
      </c>
      <c r="FL125" s="547" t="s">
        <v>102</v>
      </c>
      <c r="FM125" s="547" t="s">
        <v>102</v>
      </c>
      <c r="FN125" s="547" t="s">
        <v>102</v>
      </c>
      <c r="FO125" s="547" t="s">
        <v>102</v>
      </c>
    </row>
    <row r="126" spans="1:171" x14ac:dyDescent="0.15">
      <c r="A126" s="547">
        <v>4047929</v>
      </c>
      <c r="B126" s="547">
        <v>1</v>
      </c>
      <c r="C126" s="547" t="s">
        <v>20238</v>
      </c>
      <c r="D126" s="547" t="s">
        <v>20238</v>
      </c>
      <c r="E126" s="547" t="s">
        <v>20238</v>
      </c>
      <c r="F126" s="547" t="s">
        <v>20238</v>
      </c>
      <c r="G126" s="547" t="s">
        <v>20238</v>
      </c>
      <c r="H126" s="547" t="s">
        <v>20239</v>
      </c>
      <c r="I126" s="547" t="s">
        <v>20240</v>
      </c>
      <c r="J126" s="547" t="s">
        <v>20240</v>
      </c>
      <c r="K126" s="547" t="s">
        <v>20241</v>
      </c>
      <c r="L126" s="547" t="s">
        <v>20241</v>
      </c>
      <c r="M126" s="547" t="s">
        <v>20241</v>
      </c>
      <c r="N126" s="547" t="s">
        <v>20241</v>
      </c>
      <c r="O126" s="547" t="s">
        <v>20242</v>
      </c>
      <c r="P126" s="547" t="s">
        <v>20242</v>
      </c>
      <c r="Q126" s="547" t="s">
        <v>20243</v>
      </c>
      <c r="R126" s="547" t="s">
        <v>20244</v>
      </c>
      <c r="S126" s="547" t="s">
        <v>20245</v>
      </c>
      <c r="T126" s="547" t="s">
        <v>20245</v>
      </c>
      <c r="U126" s="547" t="s">
        <v>20246</v>
      </c>
      <c r="V126" s="547" t="s">
        <v>20247</v>
      </c>
      <c r="W126" s="547" t="s">
        <v>20248</v>
      </c>
      <c r="X126" s="547" t="s">
        <v>20239</v>
      </c>
      <c r="Y126" s="547" t="s">
        <v>20239</v>
      </c>
      <c r="Z126" s="547" t="s">
        <v>20239</v>
      </c>
      <c r="AA126" s="547" t="s">
        <v>20239</v>
      </c>
      <c r="AB126" s="547" t="s">
        <v>20249</v>
      </c>
      <c r="AC126" s="547" t="s">
        <v>20249</v>
      </c>
      <c r="AD126" s="547" t="s">
        <v>20249</v>
      </c>
      <c r="AE126" s="547" t="s">
        <v>20249</v>
      </c>
      <c r="AF126" s="547" t="s">
        <v>20249</v>
      </c>
      <c r="AG126" s="547" t="s">
        <v>20250</v>
      </c>
      <c r="AH126" s="547" t="s">
        <v>20251</v>
      </c>
      <c r="AI126" s="547" t="s">
        <v>20252</v>
      </c>
      <c r="AJ126" s="547" t="s">
        <v>102</v>
      </c>
      <c r="AK126" s="547" t="s">
        <v>102</v>
      </c>
      <c r="AL126" s="547" t="s">
        <v>102</v>
      </c>
      <c r="AM126" s="547" t="s">
        <v>102</v>
      </c>
      <c r="AN126" s="547" t="s">
        <v>102</v>
      </c>
      <c r="AO126" s="547" t="s">
        <v>102</v>
      </c>
      <c r="AP126" s="547" t="s">
        <v>102</v>
      </c>
      <c r="AQ126" s="547" t="s">
        <v>102</v>
      </c>
      <c r="AR126" s="547" t="s">
        <v>102</v>
      </c>
      <c r="AS126" s="547" t="s">
        <v>102</v>
      </c>
      <c r="AT126" s="547" t="s">
        <v>102</v>
      </c>
      <c r="AU126" s="547" t="s">
        <v>102</v>
      </c>
      <c r="AV126" s="547" t="s">
        <v>102</v>
      </c>
      <c r="AW126" s="547" t="s">
        <v>102</v>
      </c>
      <c r="AX126" s="547" t="s">
        <v>102</v>
      </c>
      <c r="AY126" s="547" t="s">
        <v>102</v>
      </c>
      <c r="AZ126" s="547" t="s">
        <v>102</v>
      </c>
      <c r="BA126" s="547" t="s">
        <v>102</v>
      </c>
      <c r="BB126" s="547" t="s">
        <v>102</v>
      </c>
      <c r="BC126" s="547" t="s">
        <v>102</v>
      </c>
      <c r="BD126" s="547" t="s">
        <v>102</v>
      </c>
      <c r="BE126" s="547" t="s">
        <v>102</v>
      </c>
      <c r="BF126" s="547" t="s">
        <v>102</v>
      </c>
      <c r="BG126" s="547" t="s">
        <v>102</v>
      </c>
      <c r="BH126" s="547" t="s">
        <v>102</v>
      </c>
      <c r="BI126" s="547" t="s">
        <v>102</v>
      </c>
      <c r="BJ126" s="547" t="s">
        <v>102</v>
      </c>
      <c r="BK126" s="547" t="s">
        <v>102</v>
      </c>
      <c r="BL126" s="547" t="s">
        <v>102</v>
      </c>
      <c r="BM126" s="547" t="s">
        <v>102</v>
      </c>
      <c r="BN126" s="547" t="s">
        <v>102</v>
      </c>
      <c r="BO126" s="547" t="s">
        <v>102</v>
      </c>
      <c r="BP126" s="547" t="s">
        <v>102</v>
      </c>
      <c r="BQ126" s="547" t="s">
        <v>102</v>
      </c>
      <c r="BR126" s="547" t="s">
        <v>102</v>
      </c>
      <c r="BS126" s="547" t="s">
        <v>102</v>
      </c>
      <c r="BT126" s="547" t="s">
        <v>102</v>
      </c>
      <c r="BU126" s="547" t="s">
        <v>102</v>
      </c>
      <c r="BV126" s="547" t="s">
        <v>102</v>
      </c>
      <c r="BW126" s="547" t="s">
        <v>102</v>
      </c>
      <c r="BX126" s="547" t="s">
        <v>102</v>
      </c>
      <c r="BY126" s="547" t="s">
        <v>102</v>
      </c>
      <c r="BZ126" s="547" t="s">
        <v>102</v>
      </c>
      <c r="CA126" s="547" t="s">
        <v>102</v>
      </c>
      <c r="CB126" s="547" t="s">
        <v>102</v>
      </c>
      <c r="CC126" s="547" t="s">
        <v>102</v>
      </c>
      <c r="CD126" s="547" t="s">
        <v>102</v>
      </c>
      <c r="CE126" s="547" t="s">
        <v>102</v>
      </c>
      <c r="CF126" s="547" t="s">
        <v>102</v>
      </c>
      <c r="CG126" s="547" t="s">
        <v>102</v>
      </c>
      <c r="CH126" s="547" t="s">
        <v>102</v>
      </c>
      <c r="CI126" s="547" t="s">
        <v>102</v>
      </c>
      <c r="CJ126" s="547" t="s">
        <v>102</v>
      </c>
      <c r="CK126" s="547" t="s">
        <v>102</v>
      </c>
      <c r="CL126" s="547" t="s">
        <v>102</v>
      </c>
      <c r="CM126" s="547" t="s">
        <v>102</v>
      </c>
      <c r="CN126" s="547" t="s">
        <v>102</v>
      </c>
      <c r="CO126" s="547" t="s">
        <v>102</v>
      </c>
      <c r="CP126" s="547" t="s">
        <v>102</v>
      </c>
      <c r="CQ126" s="547" t="s">
        <v>102</v>
      </c>
      <c r="CR126" s="547" t="s">
        <v>102</v>
      </c>
      <c r="CS126" s="547" t="s">
        <v>102</v>
      </c>
      <c r="CT126" s="547" t="s">
        <v>102</v>
      </c>
      <c r="CU126" s="547" t="s">
        <v>102</v>
      </c>
      <c r="CV126" s="547" t="s">
        <v>102</v>
      </c>
      <c r="CW126" s="547" t="s">
        <v>102</v>
      </c>
      <c r="CX126" s="547" t="s">
        <v>102</v>
      </c>
      <c r="CY126" s="547" t="s">
        <v>102</v>
      </c>
      <c r="CZ126" s="547" t="s">
        <v>102</v>
      </c>
      <c r="DA126" s="547" t="s">
        <v>102</v>
      </c>
      <c r="DB126" s="547" t="s">
        <v>102</v>
      </c>
      <c r="DC126" s="547" t="s">
        <v>102</v>
      </c>
      <c r="DD126" s="547" t="s">
        <v>102</v>
      </c>
      <c r="DE126" s="547" t="s">
        <v>102</v>
      </c>
      <c r="DF126" s="547" t="s">
        <v>102</v>
      </c>
      <c r="DG126" s="547" t="s">
        <v>102</v>
      </c>
      <c r="DH126" s="547" t="s">
        <v>102</v>
      </c>
      <c r="DI126" s="547" t="s">
        <v>102</v>
      </c>
      <c r="DJ126" s="547" t="s">
        <v>102</v>
      </c>
      <c r="DK126" s="547" t="s">
        <v>102</v>
      </c>
      <c r="DL126" s="547" t="s">
        <v>102</v>
      </c>
      <c r="DM126" s="547" t="s">
        <v>102</v>
      </c>
      <c r="DN126" s="547" t="s">
        <v>102</v>
      </c>
      <c r="DO126" s="547" t="s">
        <v>102</v>
      </c>
      <c r="DP126" s="547" t="s">
        <v>102</v>
      </c>
      <c r="DQ126" s="547" t="s">
        <v>102</v>
      </c>
      <c r="DR126" s="547" t="s">
        <v>102</v>
      </c>
      <c r="DS126" s="547" t="s">
        <v>102</v>
      </c>
      <c r="DT126" s="547" t="s">
        <v>102</v>
      </c>
      <c r="DU126" s="547" t="s">
        <v>102</v>
      </c>
      <c r="DV126" s="547" t="s">
        <v>102</v>
      </c>
      <c r="DW126" s="547" t="s">
        <v>102</v>
      </c>
      <c r="DX126" s="547" t="s">
        <v>102</v>
      </c>
      <c r="DY126" s="547" t="s">
        <v>102</v>
      </c>
      <c r="DZ126" s="547" t="s">
        <v>102</v>
      </c>
      <c r="EA126" s="547" t="s">
        <v>102</v>
      </c>
      <c r="EB126" s="547" t="s">
        <v>102</v>
      </c>
      <c r="EC126" s="547" t="s">
        <v>102</v>
      </c>
      <c r="ED126" s="547" t="s">
        <v>102</v>
      </c>
      <c r="EE126" s="547" t="s">
        <v>102</v>
      </c>
      <c r="EF126" s="547" t="s">
        <v>102</v>
      </c>
      <c r="EG126" s="547" t="s">
        <v>102</v>
      </c>
      <c r="EH126" s="547" t="s">
        <v>102</v>
      </c>
      <c r="EI126" s="547" t="s">
        <v>102</v>
      </c>
      <c r="EJ126" s="547" t="s">
        <v>102</v>
      </c>
      <c r="EK126" s="547" t="s">
        <v>102</v>
      </c>
      <c r="EL126" s="547" t="s">
        <v>102</v>
      </c>
      <c r="EM126" s="547" t="s">
        <v>102</v>
      </c>
      <c r="EN126" s="547" t="s">
        <v>102</v>
      </c>
      <c r="EO126" s="547" t="s">
        <v>102</v>
      </c>
      <c r="EP126" s="547" t="s">
        <v>102</v>
      </c>
      <c r="EQ126" s="547" t="s">
        <v>102</v>
      </c>
      <c r="ER126" s="547" t="s">
        <v>102</v>
      </c>
      <c r="ES126" s="547" t="s">
        <v>102</v>
      </c>
      <c r="ET126" s="547" t="s">
        <v>102</v>
      </c>
      <c r="EU126" s="547" t="s">
        <v>102</v>
      </c>
      <c r="EV126" s="547" t="s">
        <v>102</v>
      </c>
      <c r="EW126" s="547" t="s">
        <v>102</v>
      </c>
      <c r="EX126" s="547" t="s">
        <v>102</v>
      </c>
      <c r="EY126" s="547" t="s">
        <v>102</v>
      </c>
      <c r="EZ126" s="547" t="s">
        <v>102</v>
      </c>
      <c r="FA126" s="547" t="s">
        <v>102</v>
      </c>
      <c r="FB126" s="547" t="s">
        <v>102</v>
      </c>
      <c r="FC126" s="547" t="s">
        <v>102</v>
      </c>
      <c r="FD126" s="547" t="s">
        <v>102</v>
      </c>
      <c r="FE126" s="547" t="s">
        <v>102</v>
      </c>
      <c r="FF126" s="547" t="s">
        <v>102</v>
      </c>
      <c r="FG126" s="547" t="s">
        <v>102</v>
      </c>
      <c r="FH126" s="547" t="s">
        <v>102</v>
      </c>
      <c r="FI126" s="547" t="s">
        <v>102</v>
      </c>
      <c r="FJ126" s="547" t="s">
        <v>102</v>
      </c>
      <c r="FK126" s="547" t="s">
        <v>102</v>
      </c>
      <c r="FL126" s="547" t="s">
        <v>102</v>
      </c>
      <c r="FM126" s="547" t="s">
        <v>102</v>
      </c>
      <c r="FN126" s="547" t="s">
        <v>102</v>
      </c>
      <c r="FO126" s="547" t="s">
        <v>102</v>
      </c>
    </row>
    <row r="127" spans="1:171" x14ac:dyDescent="0.15">
      <c r="A127" s="547">
        <v>4059688</v>
      </c>
      <c r="B127" s="547">
        <v>1</v>
      </c>
      <c r="C127" s="547" t="s">
        <v>20253</v>
      </c>
      <c r="D127" s="547" t="s">
        <v>20254</v>
      </c>
      <c r="E127" s="547" t="s">
        <v>102</v>
      </c>
      <c r="F127" s="547" t="s">
        <v>102</v>
      </c>
      <c r="G127" s="547" t="s">
        <v>102</v>
      </c>
      <c r="H127" s="547" t="s">
        <v>102</v>
      </c>
      <c r="I127" s="547" t="s">
        <v>102</v>
      </c>
      <c r="J127" s="547" t="s">
        <v>102</v>
      </c>
      <c r="K127" s="547" t="s">
        <v>102</v>
      </c>
      <c r="L127" s="547" t="s">
        <v>102</v>
      </c>
      <c r="M127" s="547" t="s">
        <v>102</v>
      </c>
      <c r="N127" s="547" t="s">
        <v>102</v>
      </c>
      <c r="O127" s="547" t="s">
        <v>102</v>
      </c>
      <c r="P127" s="547" t="s">
        <v>102</v>
      </c>
      <c r="Q127" s="547" t="s">
        <v>102</v>
      </c>
      <c r="R127" s="547" t="s">
        <v>102</v>
      </c>
      <c r="S127" s="547" t="s">
        <v>102</v>
      </c>
      <c r="T127" s="547" t="s">
        <v>102</v>
      </c>
      <c r="U127" s="547" t="s">
        <v>102</v>
      </c>
      <c r="V127" s="547" t="s">
        <v>102</v>
      </c>
      <c r="W127" s="547" t="s">
        <v>102</v>
      </c>
      <c r="X127" s="547" t="s">
        <v>102</v>
      </c>
      <c r="Y127" s="547" t="s">
        <v>102</v>
      </c>
      <c r="Z127" s="547" t="s">
        <v>102</v>
      </c>
      <c r="AA127" s="547" t="s">
        <v>102</v>
      </c>
      <c r="AB127" s="547" t="s">
        <v>102</v>
      </c>
      <c r="AC127" s="547" t="s">
        <v>102</v>
      </c>
      <c r="AD127" s="547" t="s">
        <v>102</v>
      </c>
      <c r="AE127" s="547" t="s">
        <v>102</v>
      </c>
      <c r="AF127" s="547" t="s">
        <v>102</v>
      </c>
      <c r="AG127" s="547" t="s">
        <v>102</v>
      </c>
      <c r="AH127" s="547" t="s">
        <v>102</v>
      </c>
      <c r="AI127" s="547" t="s">
        <v>102</v>
      </c>
      <c r="AJ127" s="547" t="s">
        <v>102</v>
      </c>
      <c r="AK127" s="547" t="s">
        <v>102</v>
      </c>
      <c r="AL127" s="547" t="s">
        <v>102</v>
      </c>
      <c r="AM127" s="547" t="s">
        <v>102</v>
      </c>
      <c r="AN127" s="547" t="s">
        <v>102</v>
      </c>
      <c r="AO127" s="547" t="s">
        <v>102</v>
      </c>
      <c r="AP127" s="547" t="s">
        <v>102</v>
      </c>
      <c r="AQ127" s="547" t="s">
        <v>102</v>
      </c>
      <c r="AR127" s="547" t="s">
        <v>102</v>
      </c>
      <c r="AS127" s="547" t="s">
        <v>102</v>
      </c>
      <c r="AT127" s="547" t="s">
        <v>102</v>
      </c>
      <c r="AU127" s="547" t="s">
        <v>102</v>
      </c>
      <c r="AV127" s="547" t="s">
        <v>102</v>
      </c>
      <c r="AW127" s="547" t="s">
        <v>102</v>
      </c>
      <c r="AX127" s="547" t="s">
        <v>102</v>
      </c>
      <c r="AY127" s="547" t="s">
        <v>102</v>
      </c>
      <c r="AZ127" s="547" t="s">
        <v>102</v>
      </c>
      <c r="BA127" s="547" t="s">
        <v>102</v>
      </c>
      <c r="BB127" s="547" t="s">
        <v>102</v>
      </c>
      <c r="BC127" s="547" t="s">
        <v>102</v>
      </c>
      <c r="BD127" s="547" t="s">
        <v>102</v>
      </c>
      <c r="BE127" s="547" t="s">
        <v>102</v>
      </c>
      <c r="BF127" s="547" t="s">
        <v>102</v>
      </c>
      <c r="BG127" s="547" t="s">
        <v>102</v>
      </c>
      <c r="BH127" s="547" t="s">
        <v>102</v>
      </c>
      <c r="BI127" s="547" t="s">
        <v>102</v>
      </c>
      <c r="BJ127" s="547" t="s">
        <v>102</v>
      </c>
      <c r="BK127" s="547" t="s">
        <v>102</v>
      </c>
      <c r="BL127" s="547" t="s">
        <v>102</v>
      </c>
      <c r="BM127" s="547" t="s">
        <v>102</v>
      </c>
      <c r="BN127" s="547" t="s">
        <v>102</v>
      </c>
      <c r="BO127" s="547" t="s">
        <v>102</v>
      </c>
      <c r="BP127" s="547" t="s">
        <v>102</v>
      </c>
      <c r="BQ127" s="547" t="s">
        <v>102</v>
      </c>
      <c r="BR127" s="547" t="s">
        <v>102</v>
      </c>
      <c r="BS127" s="547" t="s">
        <v>102</v>
      </c>
      <c r="BT127" s="547" t="s">
        <v>102</v>
      </c>
      <c r="BU127" s="547" t="s">
        <v>102</v>
      </c>
      <c r="BV127" s="547" t="s">
        <v>102</v>
      </c>
      <c r="BW127" s="547" t="s">
        <v>102</v>
      </c>
      <c r="BX127" s="547" t="s">
        <v>102</v>
      </c>
      <c r="BY127" s="547" t="s">
        <v>102</v>
      </c>
      <c r="BZ127" s="547" t="s">
        <v>102</v>
      </c>
      <c r="CA127" s="547" t="s">
        <v>102</v>
      </c>
      <c r="CB127" s="547" t="s">
        <v>102</v>
      </c>
      <c r="CC127" s="547" t="s">
        <v>102</v>
      </c>
      <c r="CD127" s="547" t="s">
        <v>102</v>
      </c>
      <c r="CE127" s="547" t="s">
        <v>102</v>
      </c>
      <c r="CF127" s="547" t="s">
        <v>102</v>
      </c>
      <c r="CG127" s="547" t="s">
        <v>102</v>
      </c>
      <c r="CH127" s="547" t="s">
        <v>102</v>
      </c>
      <c r="CI127" s="547" t="s">
        <v>102</v>
      </c>
      <c r="CJ127" s="547" t="s">
        <v>102</v>
      </c>
      <c r="CK127" s="547" t="s">
        <v>102</v>
      </c>
      <c r="CL127" s="547" t="s">
        <v>102</v>
      </c>
      <c r="CM127" s="547" t="s">
        <v>102</v>
      </c>
      <c r="CN127" s="547" t="s">
        <v>102</v>
      </c>
      <c r="CO127" s="547" t="s">
        <v>102</v>
      </c>
      <c r="CP127" s="547" t="s">
        <v>102</v>
      </c>
      <c r="CQ127" s="547" t="s">
        <v>102</v>
      </c>
      <c r="CR127" s="547" t="s">
        <v>102</v>
      </c>
      <c r="CS127" s="547" t="s">
        <v>102</v>
      </c>
      <c r="CT127" s="547" t="s">
        <v>102</v>
      </c>
      <c r="CU127" s="547" t="s">
        <v>102</v>
      </c>
      <c r="CV127" s="547" t="s">
        <v>102</v>
      </c>
      <c r="CW127" s="547" t="s">
        <v>102</v>
      </c>
      <c r="CX127" s="547" t="s">
        <v>102</v>
      </c>
      <c r="CY127" s="547" t="s">
        <v>102</v>
      </c>
      <c r="CZ127" s="547" t="s">
        <v>102</v>
      </c>
      <c r="DA127" s="547" t="s">
        <v>102</v>
      </c>
      <c r="DB127" s="547" t="s">
        <v>102</v>
      </c>
      <c r="DC127" s="547" t="s">
        <v>102</v>
      </c>
      <c r="DD127" s="547" t="s">
        <v>102</v>
      </c>
      <c r="DE127" s="547" t="s">
        <v>102</v>
      </c>
      <c r="DF127" s="547" t="s">
        <v>102</v>
      </c>
      <c r="DG127" s="547" t="s">
        <v>102</v>
      </c>
      <c r="DH127" s="547" t="s">
        <v>102</v>
      </c>
      <c r="DI127" s="547" t="s">
        <v>102</v>
      </c>
      <c r="DJ127" s="547" t="s">
        <v>102</v>
      </c>
      <c r="DK127" s="547" t="s">
        <v>102</v>
      </c>
      <c r="DL127" s="547" t="s">
        <v>102</v>
      </c>
      <c r="DM127" s="547" t="s">
        <v>102</v>
      </c>
      <c r="DN127" s="547" t="s">
        <v>102</v>
      </c>
      <c r="DO127" s="547" t="s">
        <v>102</v>
      </c>
      <c r="DP127" s="547" t="s">
        <v>102</v>
      </c>
      <c r="DQ127" s="547" t="s">
        <v>102</v>
      </c>
      <c r="DR127" s="547" t="s">
        <v>102</v>
      </c>
      <c r="DS127" s="547" t="s">
        <v>102</v>
      </c>
      <c r="DT127" s="547" t="s">
        <v>102</v>
      </c>
      <c r="DU127" s="547" t="s">
        <v>102</v>
      </c>
      <c r="DV127" s="547" t="s">
        <v>102</v>
      </c>
      <c r="DW127" s="547" t="s">
        <v>102</v>
      </c>
      <c r="DX127" s="547" t="s">
        <v>102</v>
      </c>
      <c r="DY127" s="547" t="s">
        <v>102</v>
      </c>
      <c r="DZ127" s="547" t="s">
        <v>102</v>
      </c>
      <c r="EA127" s="547" t="s">
        <v>102</v>
      </c>
      <c r="EB127" s="547" t="s">
        <v>102</v>
      </c>
      <c r="EC127" s="547" t="s">
        <v>102</v>
      </c>
      <c r="ED127" s="547" t="s">
        <v>102</v>
      </c>
      <c r="EE127" s="547" t="s">
        <v>102</v>
      </c>
      <c r="EF127" s="547" t="s">
        <v>102</v>
      </c>
      <c r="EG127" s="547" t="s">
        <v>102</v>
      </c>
      <c r="EH127" s="547" t="s">
        <v>102</v>
      </c>
      <c r="EI127" s="547" t="s">
        <v>102</v>
      </c>
      <c r="EJ127" s="547" t="s">
        <v>102</v>
      </c>
      <c r="EK127" s="547" t="s">
        <v>102</v>
      </c>
      <c r="EL127" s="547" t="s">
        <v>102</v>
      </c>
      <c r="EM127" s="547" t="s">
        <v>102</v>
      </c>
      <c r="EN127" s="547" t="s">
        <v>102</v>
      </c>
      <c r="EO127" s="547" t="s">
        <v>102</v>
      </c>
      <c r="EP127" s="547" t="s">
        <v>102</v>
      </c>
      <c r="EQ127" s="547" t="s">
        <v>102</v>
      </c>
      <c r="ER127" s="547" t="s">
        <v>102</v>
      </c>
      <c r="ES127" s="547" t="s">
        <v>102</v>
      </c>
      <c r="ET127" s="547" t="s">
        <v>102</v>
      </c>
      <c r="EU127" s="547" t="s">
        <v>102</v>
      </c>
      <c r="EV127" s="547" t="s">
        <v>102</v>
      </c>
      <c r="EW127" s="547" t="s">
        <v>102</v>
      </c>
      <c r="EX127" s="547" t="s">
        <v>102</v>
      </c>
      <c r="EY127" s="547" t="s">
        <v>102</v>
      </c>
      <c r="EZ127" s="547" t="s">
        <v>102</v>
      </c>
      <c r="FA127" s="547" t="s">
        <v>102</v>
      </c>
      <c r="FB127" s="547" t="s">
        <v>102</v>
      </c>
      <c r="FC127" s="547" t="s">
        <v>102</v>
      </c>
      <c r="FD127" s="547" t="s">
        <v>102</v>
      </c>
      <c r="FE127" s="547" t="s">
        <v>102</v>
      </c>
      <c r="FF127" s="547" t="s">
        <v>102</v>
      </c>
      <c r="FG127" s="547" t="s">
        <v>102</v>
      </c>
      <c r="FH127" s="547" t="s">
        <v>102</v>
      </c>
      <c r="FI127" s="547" t="s">
        <v>102</v>
      </c>
      <c r="FJ127" s="547" t="s">
        <v>102</v>
      </c>
      <c r="FK127" s="547" t="s">
        <v>102</v>
      </c>
      <c r="FL127" s="547" t="s">
        <v>102</v>
      </c>
      <c r="FM127" s="547" t="s">
        <v>102</v>
      </c>
      <c r="FN127" s="547" t="s">
        <v>102</v>
      </c>
      <c r="FO127" s="547" t="s">
        <v>102</v>
      </c>
    </row>
    <row r="128" spans="1:171" x14ac:dyDescent="0.15">
      <c r="A128" s="547">
        <v>4058072</v>
      </c>
      <c r="B128" s="547">
        <v>1</v>
      </c>
      <c r="C128" s="547" t="s">
        <v>20255</v>
      </c>
      <c r="D128" s="547" t="s">
        <v>20256</v>
      </c>
      <c r="E128" s="547" t="s">
        <v>20257</v>
      </c>
      <c r="F128" s="547" t="s">
        <v>20258</v>
      </c>
      <c r="G128" s="547" t="s">
        <v>20259</v>
      </c>
      <c r="H128" s="547" t="s">
        <v>20260</v>
      </c>
      <c r="I128" s="547" t="s">
        <v>20261</v>
      </c>
      <c r="J128" s="547" t="s">
        <v>20262</v>
      </c>
      <c r="K128" s="547" t="s">
        <v>20263</v>
      </c>
      <c r="L128" s="547" t="s">
        <v>20264</v>
      </c>
      <c r="M128" s="547" t="s">
        <v>20265</v>
      </c>
      <c r="N128" s="547" t="s">
        <v>20266</v>
      </c>
      <c r="O128" s="547" t="s">
        <v>20267</v>
      </c>
      <c r="P128" s="547" t="s">
        <v>20268</v>
      </c>
      <c r="Q128" s="547" t="s">
        <v>20269</v>
      </c>
      <c r="R128" s="547" t="s">
        <v>20270</v>
      </c>
      <c r="S128" s="547" t="s">
        <v>20270</v>
      </c>
      <c r="T128" s="547" t="s">
        <v>1146</v>
      </c>
      <c r="U128" s="547" t="s">
        <v>20271</v>
      </c>
      <c r="V128" s="547" t="s">
        <v>20272</v>
      </c>
      <c r="W128" s="547" t="s">
        <v>20273</v>
      </c>
      <c r="X128" s="547" t="s">
        <v>102</v>
      </c>
      <c r="Y128" s="547" t="s">
        <v>102</v>
      </c>
      <c r="Z128" s="547" t="s">
        <v>102</v>
      </c>
      <c r="AA128" s="547" t="s">
        <v>102</v>
      </c>
      <c r="AB128" s="547" t="s">
        <v>102</v>
      </c>
      <c r="AC128" s="547" t="s">
        <v>102</v>
      </c>
      <c r="AD128" s="547" t="s">
        <v>102</v>
      </c>
      <c r="AE128" s="547" t="s">
        <v>102</v>
      </c>
      <c r="AF128" s="547" t="s">
        <v>102</v>
      </c>
      <c r="AG128" s="547" t="s">
        <v>102</v>
      </c>
      <c r="AH128" s="547" t="s">
        <v>102</v>
      </c>
      <c r="AI128" s="547" t="s">
        <v>102</v>
      </c>
      <c r="AJ128" s="547" t="s">
        <v>102</v>
      </c>
      <c r="AK128" s="547" t="s">
        <v>102</v>
      </c>
      <c r="AL128" s="547" t="s">
        <v>102</v>
      </c>
      <c r="AM128" s="547" t="s">
        <v>102</v>
      </c>
      <c r="AN128" s="547" t="s">
        <v>102</v>
      </c>
      <c r="AO128" s="547" t="s">
        <v>102</v>
      </c>
      <c r="AP128" s="547" t="s">
        <v>102</v>
      </c>
      <c r="AQ128" s="547" t="s">
        <v>102</v>
      </c>
      <c r="AR128" s="547" t="s">
        <v>102</v>
      </c>
      <c r="AS128" s="547" t="s">
        <v>102</v>
      </c>
      <c r="AT128" s="547" t="s">
        <v>102</v>
      </c>
      <c r="AU128" s="547" t="s">
        <v>102</v>
      </c>
      <c r="AV128" s="547" t="s">
        <v>102</v>
      </c>
      <c r="AW128" s="547" t="s">
        <v>102</v>
      </c>
      <c r="AX128" s="547" t="s">
        <v>102</v>
      </c>
      <c r="AY128" s="547" t="s">
        <v>102</v>
      </c>
      <c r="AZ128" s="547" t="s">
        <v>102</v>
      </c>
      <c r="BA128" s="547" t="s">
        <v>102</v>
      </c>
      <c r="BB128" s="547" t="s">
        <v>102</v>
      </c>
      <c r="BC128" s="547" t="s">
        <v>102</v>
      </c>
      <c r="BD128" s="547" t="s">
        <v>102</v>
      </c>
      <c r="BE128" s="547" t="s">
        <v>102</v>
      </c>
      <c r="BF128" s="547" t="s">
        <v>102</v>
      </c>
      <c r="BG128" s="547" t="s">
        <v>102</v>
      </c>
      <c r="BH128" s="547" t="s">
        <v>102</v>
      </c>
      <c r="BI128" s="547" t="s">
        <v>102</v>
      </c>
      <c r="BJ128" s="547" t="s">
        <v>102</v>
      </c>
      <c r="BK128" s="547" t="s">
        <v>102</v>
      </c>
      <c r="BL128" s="547" t="s">
        <v>102</v>
      </c>
      <c r="BM128" s="547" t="s">
        <v>102</v>
      </c>
      <c r="BN128" s="547" t="s">
        <v>102</v>
      </c>
      <c r="BO128" s="547" t="s">
        <v>102</v>
      </c>
      <c r="BP128" s="547" t="s">
        <v>102</v>
      </c>
      <c r="BQ128" s="547" t="s">
        <v>102</v>
      </c>
      <c r="BR128" s="547" t="s">
        <v>102</v>
      </c>
      <c r="BS128" s="547" t="s">
        <v>102</v>
      </c>
      <c r="BT128" s="547" t="s">
        <v>102</v>
      </c>
      <c r="BU128" s="547" t="s">
        <v>102</v>
      </c>
      <c r="BV128" s="547" t="s">
        <v>102</v>
      </c>
      <c r="BW128" s="547" t="s">
        <v>102</v>
      </c>
      <c r="BX128" s="547" t="s">
        <v>102</v>
      </c>
      <c r="BY128" s="547" t="s">
        <v>102</v>
      </c>
      <c r="BZ128" s="547" t="s">
        <v>102</v>
      </c>
      <c r="CA128" s="547" t="s">
        <v>102</v>
      </c>
      <c r="CB128" s="547" t="s">
        <v>102</v>
      </c>
      <c r="CC128" s="547" t="s">
        <v>102</v>
      </c>
      <c r="CD128" s="547" t="s">
        <v>102</v>
      </c>
      <c r="CE128" s="547" t="s">
        <v>102</v>
      </c>
      <c r="CF128" s="547" t="s">
        <v>102</v>
      </c>
      <c r="CG128" s="547" t="s">
        <v>102</v>
      </c>
      <c r="CH128" s="547" t="s">
        <v>102</v>
      </c>
      <c r="CI128" s="547" t="s">
        <v>102</v>
      </c>
      <c r="CJ128" s="547" t="s">
        <v>102</v>
      </c>
      <c r="CK128" s="547" t="s">
        <v>102</v>
      </c>
      <c r="CL128" s="547" t="s">
        <v>102</v>
      </c>
      <c r="CM128" s="547" t="s">
        <v>102</v>
      </c>
      <c r="CN128" s="547" t="s">
        <v>102</v>
      </c>
      <c r="CO128" s="547" t="s">
        <v>102</v>
      </c>
      <c r="CP128" s="547" t="s">
        <v>102</v>
      </c>
      <c r="CQ128" s="547" t="s">
        <v>102</v>
      </c>
      <c r="CR128" s="547" t="s">
        <v>102</v>
      </c>
      <c r="CS128" s="547" t="s">
        <v>102</v>
      </c>
      <c r="CT128" s="547" t="s">
        <v>102</v>
      </c>
      <c r="CU128" s="547" t="s">
        <v>102</v>
      </c>
      <c r="CV128" s="547" t="s">
        <v>102</v>
      </c>
      <c r="CW128" s="547" t="s">
        <v>102</v>
      </c>
      <c r="CX128" s="547" t="s">
        <v>102</v>
      </c>
      <c r="CY128" s="547" t="s">
        <v>102</v>
      </c>
      <c r="CZ128" s="547" t="s">
        <v>102</v>
      </c>
      <c r="DA128" s="547" t="s">
        <v>102</v>
      </c>
      <c r="DB128" s="547" t="s">
        <v>102</v>
      </c>
      <c r="DC128" s="547" t="s">
        <v>102</v>
      </c>
      <c r="DD128" s="547" t="s">
        <v>102</v>
      </c>
      <c r="DE128" s="547" t="s">
        <v>102</v>
      </c>
      <c r="DF128" s="547" t="s">
        <v>102</v>
      </c>
      <c r="DG128" s="547" t="s">
        <v>102</v>
      </c>
      <c r="DH128" s="547" t="s">
        <v>102</v>
      </c>
      <c r="DI128" s="547" t="s">
        <v>102</v>
      </c>
      <c r="DJ128" s="547" t="s">
        <v>102</v>
      </c>
      <c r="DK128" s="547" t="s">
        <v>102</v>
      </c>
      <c r="DL128" s="547" t="s">
        <v>102</v>
      </c>
      <c r="DM128" s="547" t="s">
        <v>102</v>
      </c>
      <c r="DN128" s="547" t="s">
        <v>102</v>
      </c>
      <c r="DO128" s="547" t="s">
        <v>102</v>
      </c>
      <c r="DP128" s="547" t="s">
        <v>102</v>
      </c>
      <c r="DQ128" s="547" t="s">
        <v>102</v>
      </c>
      <c r="DR128" s="547" t="s">
        <v>102</v>
      </c>
      <c r="DS128" s="547" t="s">
        <v>102</v>
      </c>
      <c r="DT128" s="547" t="s">
        <v>102</v>
      </c>
      <c r="DU128" s="547" t="s">
        <v>102</v>
      </c>
      <c r="DV128" s="547" t="s">
        <v>102</v>
      </c>
      <c r="DW128" s="547" t="s">
        <v>102</v>
      </c>
      <c r="DX128" s="547" t="s">
        <v>102</v>
      </c>
      <c r="DY128" s="547" t="s">
        <v>102</v>
      </c>
      <c r="DZ128" s="547" t="s">
        <v>102</v>
      </c>
      <c r="EA128" s="547" t="s">
        <v>102</v>
      </c>
      <c r="EB128" s="547" t="s">
        <v>102</v>
      </c>
      <c r="EC128" s="547" t="s">
        <v>102</v>
      </c>
      <c r="ED128" s="547" t="s">
        <v>102</v>
      </c>
      <c r="EE128" s="547" t="s">
        <v>102</v>
      </c>
      <c r="EF128" s="547" t="s">
        <v>102</v>
      </c>
      <c r="EG128" s="547" t="s">
        <v>102</v>
      </c>
      <c r="EH128" s="547" t="s">
        <v>102</v>
      </c>
      <c r="EI128" s="547" t="s">
        <v>102</v>
      </c>
      <c r="EJ128" s="547" t="s">
        <v>102</v>
      </c>
      <c r="EK128" s="547" t="s">
        <v>102</v>
      </c>
      <c r="EL128" s="547" t="s">
        <v>102</v>
      </c>
      <c r="EM128" s="547" t="s">
        <v>102</v>
      </c>
      <c r="EN128" s="547" t="s">
        <v>102</v>
      </c>
      <c r="EO128" s="547" t="s">
        <v>102</v>
      </c>
      <c r="EP128" s="547" t="s">
        <v>102</v>
      </c>
      <c r="EQ128" s="547" t="s">
        <v>102</v>
      </c>
      <c r="ER128" s="547" t="s">
        <v>102</v>
      </c>
      <c r="ES128" s="547" t="s">
        <v>102</v>
      </c>
      <c r="ET128" s="547" t="s">
        <v>102</v>
      </c>
      <c r="EU128" s="547" t="s">
        <v>102</v>
      </c>
      <c r="EV128" s="547" t="s">
        <v>102</v>
      </c>
      <c r="EW128" s="547" t="s">
        <v>102</v>
      </c>
      <c r="EX128" s="547" t="s">
        <v>102</v>
      </c>
      <c r="EY128" s="547" t="s">
        <v>102</v>
      </c>
      <c r="EZ128" s="547" t="s">
        <v>102</v>
      </c>
      <c r="FA128" s="547" t="s">
        <v>102</v>
      </c>
      <c r="FB128" s="547" t="s">
        <v>102</v>
      </c>
      <c r="FC128" s="547" t="s">
        <v>102</v>
      </c>
      <c r="FD128" s="547" t="s">
        <v>102</v>
      </c>
      <c r="FE128" s="547" t="s">
        <v>102</v>
      </c>
      <c r="FF128" s="547" t="s">
        <v>102</v>
      </c>
      <c r="FG128" s="547" t="s">
        <v>102</v>
      </c>
      <c r="FH128" s="547" t="s">
        <v>102</v>
      </c>
      <c r="FI128" s="547" t="s">
        <v>102</v>
      </c>
      <c r="FJ128" s="547" t="s">
        <v>102</v>
      </c>
      <c r="FK128" s="547" t="s">
        <v>102</v>
      </c>
      <c r="FL128" s="547" t="s">
        <v>102</v>
      </c>
      <c r="FM128" s="547" t="s">
        <v>102</v>
      </c>
      <c r="FN128" s="547" t="s">
        <v>102</v>
      </c>
      <c r="FO128" s="547" t="s">
        <v>102</v>
      </c>
    </row>
    <row r="129" spans="1:171" x14ac:dyDescent="0.15">
      <c r="A129" s="547">
        <v>4035007</v>
      </c>
      <c r="B129" s="547">
        <v>1</v>
      </c>
      <c r="C129" s="547" t="s">
        <v>20274</v>
      </c>
      <c r="D129" s="547" t="s">
        <v>102</v>
      </c>
      <c r="E129" s="547" t="s">
        <v>102</v>
      </c>
      <c r="F129" s="547" t="s">
        <v>102</v>
      </c>
      <c r="G129" s="547" t="s">
        <v>102</v>
      </c>
      <c r="H129" s="547" t="s">
        <v>102</v>
      </c>
      <c r="I129" s="547" t="s">
        <v>102</v>
      </c>
      <c r="J129" s="547" t="s">
        <v>102</v>
      </c>
      <c r="K129" s="547" t="s">
        <v>102</v>
      </c>
      <c r="L129" s="547" t="s">
        <v>102</v>
      </c>
      <c r="M129" s="547" t="s">
        <v>102</v>
      </c>
      <c r="N129" s="547" t="s">
        <v>102</v>
      </c>
      <c r="O129" s="547" t="s">
        <v>102</v>
      </c>
      <c r="P129" s="547" t="s">
        <v>102</v>
      </c>
      <c r="Q129" s="547" t="s">
        <v>102</v>
      </c>
      <c r="R129" s="547" t="s">
        <v>102</v>
      </c>
      <c r="S129" s="547" t="s">
        <v>102</v>
      </c>
      <c r="T129" s="547" t="s">
        <v>102</v>
      </c>
      <c r="U129" s="547" t="s">
        <v>102</v>
      </c>
      <c r="V129" s="547" t="s">
        <v>102</v>
      </c>
      <c r="W129" s="547" t="s">
        <v>102</v>
      </c>
      <c r="X129" s="547" t="s">
        <v>102</v>
      </c>
      <c r="Y129" s="547" t="s">
        <v>102</v>
      </c>
      <c r="Z129" s="547" t="s">
        <v>102</v>
      </c>
      <c r="AA129" s="547" t="s">
        <v>102</v>
      </c>
      <c r="AB129" s="547" t="s">
        <v>102</v>
      </c>
      <c r="AC129" s="547" t="s">
        <v>102</v>
      </c>
      <c r="AD129" s="547" t="s">
        <v>102</v>
      </c>
      <c r="AE129" s="547" t="s">
        <v>102</v>
      </c>
      <c r="AF129" s="547" t="s">
        <v>102</v>
      </c>
      <c r="AG129" s="547" t="s">
        <v>102</v>
      </c>
      <c r="AH129" s="547" t="s">
        <v>102</v>
      </c>
      <c r="AI129" s="547" t="s">
        <v>102</v>
      </c>
      <c r="AJ129" s="547" t="s">
        <v>102</v>
      </c>
      <c r="AK129" s="547" t="s">
        <v>102</v>
      </c>
      <c r="AL129" s="547" t="s">
        <v>102</v>
      </c>
      <c r="AM129" s="547" t="s">
        <v>102</v>
      </c>
      <c r="AN129" s="547" t="s">
        <v>102</v>
      </c>
      <c r="AO129" s="547" t="s">
        <v>102</v>
      </c>
      <c r="AP129" s="547" t="s">
        <v>102</v>
      </c>
      <c r="AQ129" s="547" t="s">
        <v>102</v>
      </c>
      <c r="AR129" s="547" t="s">
        <v>102</v>
      </c>
      <c r="AS129" s="547" t="s">
        <v>102</v>
      </c>
      <c r="AT129" s="547" t="s">
        <v>102</v>
      </c>
      <c r="AU129" s="547" t="s">
        <v>102</v>
      </c>
      <c r="AV129" s="547" t="s">
        <v>102</v>
      </c>
      <c r="AW129" s="547" t="s">
        <v>102</v>
      </c>
      <c r="AX129" s="547" t="s">
        <v>102</v>
      </c>
      <c r="AY129" s="547" t="s">
        <v>102</v>
      </c>
      <c r="AZ129" s="547" t="s">
        <v>102</v>
      </c>
      <c r="BA129" s="547" t="s">
        <v>102</v>
      </c>
      <c r="BB129" s="547" t="s">
        <v>102</v>
      </c>
      <c r="BC129" s="547" t="s">
        <v>102</v>
      </c>
      <c r="BD129" s="547" t="s">
        <v>102</v>
      </c>
      <c r="BE129" s="547" t="s">
        <v>102</v>
      </c>
      <c r="BF129" s="547" t="s">
        <v>102</v>
      </c>
      <c r="BG129" s="547" t="s">
        <v>102</v>
      </c>
      <c r="BH129" s="547" t="s">
        <v>102</v>
      </c>
      <c r="BI129" s="547" t="s">
        <v>102</v>
      </c>
      <c r="BJ129" s="547" t="s">
        <v>102</v>
      </c>
      <c r="BK129" s="547" t="s">
        <v>102</v>
      </c>
      <c r="BL129" s="547" t="s">
        <v>102</v>
      </c>
      <c r="BM129" s="547" t="s">
        <v>102</v>
      </c>
      <c r="BN129" s="547" t="s">
        <v>102</v>
      </c>
      <c r="BO129" s="547" t="s">
        <v>102</v>
      </c>
      <c r="BP129" s="547" t="s">
        <v>102</v>
      </c>
      <c r="BQ129" s="547" t="s">
        <v>102</v>
      </c>
      <c r="BR129" s="547" t="s">
        <v>102</v>
      </c>
      <c r="BS129" s="547" t="s">
        <v>102</v>
      </c>
      <c r="BT129" s="547" t="s">
        <v>102</v>
      </c>
      <c r="BU129" s="547" t="s">
        <v>102</v>
      </c>
      <c r="BV129" s="547" t="s">
        <v>102</v>
      </c>
      <c r="BW129" s="547" t="s">
        <v>102</v>
      </c>
      <c r="BX129" s="547" t="s">
        <v>102</v>
      </c>
      <c r="BY129" s="547" t="s">
        <v>102</v>
      </c>
      <c r="BZ129" s="547" t="s">
        <v>102</v>
      </c>
      <c r="CA129" s="547" t="s">
        <v>102</v>
      </c>
      <c r="CB129" s="547" t="s">
        <v>102</v>
      </c>
      <c r="CC129" s="547" t="s">
        <v>102</v>
      </c>
      <c r="CD129" s="547" t="s">
        <v>102</v>
      </c>
      <c r="CE129" s="547" t="s">
        <v>102</v>
      </c>
      <c r="CF129" s="547" t="s">
        <v>102</v>
      </c>
      <c r="CG129" s="547" t="s">
        <v>102</v>
      </c>
      <c r="CH129" s="547" t="s">
        <v>102</v>
      </c>
      <c r="CI129" s="547" t="s">
        <v>102</v>
      </c>
      <c r="CJ129" s="547" t="s">
        <v>102</v>
      </c>
      <c r="CK129" s="547" t="s">
        <v>102</v>
      </c>
      <c r="CL129" s="547" t="s">
        <v>102</v>
      </c>
      <c r="CM129" s="547" t="s">
        <v>102</v>
      </c>
      <c r="CN129" s="547" t="s">
        <v>102</v>
      </c>
      <c r="CO129" s="547" t="s">
        <v>102</v>
      </c>
      <c r="CP129" s="547" t="s">
        <v>102</v>
      </c>
      <c r="CQ129" s="547" t="s">
        <v>102</v>
      </c>
      <c r="CR129" s="547" t="s">
        <v>102</v>
      </c>
      <c r="CS129" s="547" t="s">
        <v>102</v>
      </c>
      <c r="CT129" s="547" t="s">
        <v>102</v>
      </c>
      <c r="CU129" s="547" t="s">
        <v>102</v>
      </c>
      <c r="CV129" s="547" t="s">
        <v>102</v>
      </c>
      <c r="CW129" s="547" t="s">
        <v>102</v>
      </c>
      <c r="CX129" s="547" t="s">
        <v>102</v>
      </c>
      <c r="CY129" s="547" t="s">
        <v>102</v>
      </c>
      <c r="CZ129" s="547" t="s">
        <v>102</v>
      </c>
      <c r="DA129" s="547" t="s">
        <v>102</v>
      </c>
      <c r="DB129" s="547" t="s">
        <v>102</v>
      </c>
      <c r="DC129" s="547" t="s">
        <v>102</v>
      </c>
      <c r="DD129" s="547" t="s">
        <v>102</v>
      </c>
      <c r="DE129" s="547" t="s">
        <v>102</v>
      </c>
      <c r="DF129" s="547" t="s">
        <v>102</v>
      </c>
      <c r="DG129" s="547" t="s">
        <v>102</v>
      </c>
      <c r="DH129" s="547" t="s">
        <v>102</v>
      </c>
      <c r="DI129" s="547" t="s">
        <v>102</v>
      </c>
      <c r="DJ129" s="547" t="s">
        <v>102</v>
      </c>
      <c r="DK129" s="547" t="s">
        <v>102</v>
      </c>
      <c r="DL129" s="547" t="s">
        <v>102</v>
      </c>
      <c r="DM129" s="547" t="s">
        <v>102</v>
      </c>
      <c r="DN129" s="547" t="s">
        <v>102</v>
      </c>
      <c r="DO129" s="547" t="s">
        <v>102</v>
      </c>
      <c r="DP129" s="547" t="s">
        <v>102</v>
      </c>
      <c r="DQ129" s="547" t="s">
        <v>102</v>
      </c>
      <c r="DR129" s="547" t="s">
        <v>102</v>
      </c>
      <c r="DS129" s="547" t="s">
        <v>102</v>
      </c>
      <c r="DT129" s="547" t="s">
        <v>102</v>
      </c>
      <c r="DU129" s="547" t="s">
        <v>102</v>
      </c>
      <c r="DV129" s="547" t="s">
        <v>102</v>
      </c>
      <c r="DW129" s="547" t="s">
        <v>102</v>
      </c>
      <c r="DX129" s="547" t="s">
        <v>102</v>
      </c>
      <c r="DY129" s="547" t="s">
        <v>102</v>
      </c>
      <c r="DZ129" s="547" t="s">
        <v>102</v>
      </c>
      <c r="EA129" s="547" t="s">
        <v>102</v>
      </c>
      <c r="EB129" s="547" t="s">
        <v>102</v>
      </c>
      <c r="EC129" s="547" t="s">
        <v>102</v>
      </c>
      <c r="ED129" s="547" t="s">
        <v>102</v>
      </c>
      <c r="EE129" s="547" t="s">
        <v>102</v>
      </c>
      <c r="EF129" s="547" t="s">
        <v>102</v>
      </c>
      <c r="EG129" s="547" t="s">
        <v>102</v>
      </c>
      <c r="EH129" s="547" t="s">
        <v>102</v>
      </c>
      <c r="EI129" s="547" t="s">
        <v>102</v>
      </c>
      <c r="EJ129" s="547" t="s">
        <v>102</v>
      </c>
      <c r="EK129" s="547" t="s">
        <v>102</v>
      </c>
      <c r="EL129" s="547" t="s">
        <v>102</v>
      </c>
      <c r="EM129" s="547" t="s">
        <v>102</v>
      </c>
      <c r="EN129" s="547" t="s">
        <v>102</v>
      </c>
      <c r="EO129" s="547" t="s">
        <v>102</v>
      </c>
      <c r="EP129" s="547" t="s">
        <v>102</v>
      </c>
      <c r="EQ129" s="547" t="s">
        <v>102</v>
      </c>
      <c r="ER129" s="547" t="s">
        <v>102</v>
      </c>
      <c r="ES129" s="547" t="s">
        <v>102</v>
      </c>
      <c r="ET129" s="547" t="s">
        <v>102</v>
      </c>
      <c r="EU129" s="547" t="s">
        <v>102</v>
      </c>
      <c r="EV129" s="547" t="s">
        <v>102</v>
      </c>
      <c r="EW129" s="547" t="s">
        <v>102</v>
      </c>
      <c r="EX129" s="547" t="s">
        <v>102</v>
      </c>
      <c r="EY129" s="547" t="s">
        <v>102</v>
      </c>
      <c r="EZ129" s="547" t="s">
        <v>102</v>
      </c>
      <c r="FA129" s="547" t="s">
        <v>102</v>
      </c>
      <c r="FB129" s="547" t="s">
        <v>102</v>
      </c>
      <c r="FC129" s="547" t="s">
        <v>102</v>
      </c>
      <c r="FD129" s="547" t="s">
        <v>102</v>
      </c>
      <c r="FE129" s="547" t="s">
        <v>102</v>
      </c>
      <c r="FF129" s="547" t="s">
        <v>102</v>
      </c>
      <c r="FG129" s="547" t="s">
        <v>102</v>
      </c>
      <c r="FH129" s="547" t="s">
        <v>102</v>
      </c>
      <c r="FI129" s="547" t="s">
        <v>102</v>
      </c>
      <c r="FJ129" s="547" t="s">
        <v>102</v>
      </c>
      <c r="FK129" s="547" t="s">
        <v>102</v>
      </c>
      <c r="FL129" s="547" t="s">
        <v>102</v>
      </c>
      <c r="FM129" s="547" t="s">
        <v>102</v>
      </c>
      <c r="FN129" s="547" t="s">
        <v>102</v>
      </c>
      <c r="FO129" s="547" t="s">
        <v>102</v>
      </c>
    </row>
    <row r="130" spans="1:171" x14ac:dyDescent="0.15">
      <c r="A130" s="547">
        <v>4064423</v>
      </c>
      <c r="B130" s="547">
        <v>1</v>
      </c>
      <c r="C130" s="547" t="s">
        <v>20275</v>
      </c>
      <c r="D130" s="547" t="s">
        <v>20275</v>
      </c>
      <c r="E130" s="547" t="s">
        <v>20275</v>
      </c>
      <c r="F130" s="547" t="s">
        <v>20276</v>
      </c>
      <c r="G130" s="547" t="s">
        <v>20277</v>
      </c>
      <c r="H130" s="547" t="s">
        <v>20277</v>
      </c>
      <c r="I130" s="547" t="s">
        <v>20277</v>
      </c>
      <c r="J130" s="547" t="s">
        <v>20278</v>
      </c>
      <c r="K130" s="547" t="s">
        <v>20278</v>
      </c>
      <c r="L130" s="547" t="s">
        <v>20279</v>
      </c>
      <c r="M130" s="547" t="s">
        <v>20280</v>
      </c>
      <c r="N130" s="547" t="s">
        <v>20281</v>
      </c>
      <c r="O130" s="547" t="s">
        <v>20282</v>
      </c>
      <c r="P130" s="547" t="s">
        <v>102</v>
      </c>
      <c r="Q130" s="547" t="s">
        <v>102</v>
      </c>
      <c r="R130" s="547" t="s">
        <v>102</v>
      </c>
      <c r="S130" s="547" t="s">
        <v>102</v>
      </c>
      <c r="T130" s="547" t="s">
        <v>102</v>
      </c>
      <c r="U130" s="547" t="s">
        <v>102</v>
      </c>
      <c r="V130" s="547" t="s">
        <v>102</v>
      </c>
      <c r="W130" s="547" t="s">
        <v>102</v>
      </c>
      <c r="X130" s="547" t="s">
        <v>102</v>
      </c>
      <c r="Y130" s="547" t="s">
        <v>102</v>
      </c>
      <c r="Z130" s="547" t="s">
        <v>102</v>
      </c>
      <c r="AA130" s="547" t="s">
        <v>102</v>
      </c>
      <c r="AB130" s="547" t="s">
        <v>102</v>
      </c>
      <c r="AC130" s="547" t="s">
        <v>102</v>
      </c>
      <c r="AD130" s="547" t="s">
        <v>102</v>
      </c>
      <c r="AE130" s="547" t="s">
        <v>102</v>
      </c>
      <c r="AF130" s="547" t="s">
        <v>102</v>
      </c>
      <c r="AG130" s="547" t="s">
        <v>102</v>
      </c>
      <c r="AH130" s="547" t="s">
        <v>102</v>
      </c>
      <c r="AI130" s="547" t="s">
        <v>102</v>
      </c>
      <c r="AJ130" s="547" t="s">
        <v>102</v>
      </c>
      <c r="AK130" s="547" t="s">
        <v>102</v>
      </c>
      <c r="AL130" s="547" t="s">
        <v>102</v>
      </c>
      <c r="AM130" s="547" t="s">
        <v>102</v>
      </c>
      <c r="AN130" s="547" t="s">
        <v>102</v>
      </c>
      <c r="AO130" s="547" t="s">
        <v>102</v>
      </c>
      <c r="AP130" s="547" t="s">
        <v>102</v>
      </c>
      <c r="AQ130" s="547" t="s">
        <v>102</v>
      </c>
      <c r="AR130" s="547" t="s">
        <v>102</v>
      </c>
      <c r="AS130" s="547" t="s">
        <v>102</v>
      </c>
      <c r="AT130" s="547" t="s">
        <v>102</v>
      </c>
      <c r="AU130" s="547" t="s">
        <v>102</v>
      </c>
      <c r="AV130" s="547" t="s">
        <v>102</v>
      </c>
      <c r="AW130" s="547" t="s">
        <v>102</v>
      </c>
      <c r="AX130" s="547" t="s">
        <v>102</v>
      </c>
      <c r="AY130" s="547" t="s">
        <v>102</v>
      </c>
      <c r="AZ130" s="547" t="s">
        <v>102</v>
      </c>
      <c r="BA130" s="547" t="s">
        <v>102</v>
      </c>
      <c r="BB130" s="547" t="s">
        <v>102</v>
      </c>
      <c r="BC130" s="547" t="s">
        <v>102</v>
      </c>
      <c r="BD130" s="547" t="s">
        <v>102</v>
      </c>
      <c r="BE130" s="547" t="s">
        <v>102</v>
      </c>
      <c r="BF130" s="547" t="s">
        <v>102</v>
      </c>
      <c r="BG130" s="547" t="s">
        <v>102</v>
      </c>
      <c r="BH130" s="547" t="s">
        <v>102</v>
      </c>
      <c r="BI130" s="547" t="s">
        <v>102</v>
      </c>
      <c r="BJ130" s="547" t="s">
        <v>102</v>
      </c>
      <c r="BK130" s="547" t="s">
        <v>102</v>
      </c>
      <c r="BL130" s="547" t="s">
        <v>102</v>
      </c>
      <c r="BM130" s="547" t="s">
        <v>102</v>
      </c>
      <c r="BN130" s="547" t="s">
        <v>102</v>
      </c>
      <c r="BO130" s="547" t="s">
        <v>102</v>
      </c>
      <c r="BP130" s="547" t="s">
        <v>102</v>
      </c>
      <c r="BQ130" s="547" t="s">
        <v>102</v>
      </c>
      <c r="BR130" s="547" t="s">
        <v>102</v>
      </c>
      <c r="BS130" s="547" t="s">
        <v>102</v>
      </c>
      <c r="BT130" s="547" t="s">
        <v>102</v>
      </c>
      <c r="BU130" s="547" t="s">
        <v>102</v>
      </c>
      <c r="BV130" s="547" t="s">
        <v>102</v>
      </c>
      <c r="BW130" s="547" t="s">
        <v>102</v>
      </c>
      <c r="BX130" s="547" t="s">
        <v>102</v>
      </c>
      <c r="BY130" s="547" t="s">
        <v>102</v>
      </c>
      <c r="BZ130" s="547" t="s">
        <v>102</v>
      </c>
      <c r="CA130" s="547" t="s">
        <v>102</v>
      </c>
      <c r="CB130" s="547" t="s">
        <v>102</v>
      </c>
      <c r="CC130" s="547" t="s">
        <v>102</v>
      </c>
      <c r="CD130" s="547" t="s">
        <v>102</v>
      </c>
      <c r="CE130" s="547" t="s">
        <v>102</v>
      </c>
      <c r="CF130" s="547" t="s">
        <v>102</v>
      </c>
      <c r="CG130" s="547" t="s">
        <v>102</v>
      </c>
      <c r="CH130" s="547" t="s">
        <v>102</v>
      </c>
      <c r="CI130" s="547" t="s">
        <v>102</v>
      </c>
      <c r="CJ130" s="547" t="s">
        <v>102</v>
      </c>
      <c r="CK130" s="547" t="s">
        <v>102</v>
      </c>
      <c r="CL130" s="547" t="s">
        <v>102</v>
      </c>
      <c r="CM130" s="547" t="s">
        <v>102</v>
      </c>
      <c r="CN130" s="547" t="s">
        <v>102</v>
      </c>
      <c r="CO130" s="547" t="s">
        <v>102</v>
      </c>
      <c r="CP130" s="547" t="s">
        <v>102</v>
      </c>
      <c r="CQ130" s="547" t="s">
        <v>102</v>
      </c>
      <c r="CR130" s="547" t="s">
        <v>102</v>
      </c>
      <c r="CS130" s="547" t="s">
        <v>102</v>
      </c>
      <c r="CT130" s="547" t="s">
        <v>102</v>
      </c>
      <c r="CU130" s="547" t="s">
        <v>102</v>
      </c>
      <c r="CV130" s="547" t="s">
        <v>102</v>
      </c>
      <c r="CW130" s="547" t="s">
        <v>102</v>
      </c>
      <c r="CX130" s="547" t="s">
        <v>102</v>
      </c>
      <c r="CY130" s="547" t="s">
        <v>102</v>
      </c>
      <c r="CZ130" s="547" t="s">
        <v>102</v>
      </c>
      <c r="DA130" s="547" t="s">
        <v>102</v>
      </c>
      <c r="DB130" s="547" t="s">
        <v>102</v>
      </c>
      <c r="DC130" s="547" t="s">
        <v>102</v>
      </c>
      <c r="DD130" s="547" t="s">
        <v>102</v>
      </c>
      <c r="DE130" s="547" t="s">
        <v>102</v>
      </c>
      <c r="DF130" s="547" t="s">
        <v>102</v>
      </c>
      <c r="DG130" s="547" t="s">
        <v>102</v>
      </c>
      <c r="DH130" s="547" t="s">
        <v>102</v>
      </c>
      <c r="DI130" s="547" t="s">
        <v>102</v>
      </c>
      <c r="DJ130" s="547" t="s">
        <v>102</v>
      </c>
      <c r="DK130" s="547" t="s">
        <v>102</v>
      </c>
      <c r="DL130" s="547" t="s">
        <v>102</v>
      </c>
      <c r="DM130" s="547" t="s">
        <v>102</v>
      </c>
      <c r="DN130" s="547" t="s">
        <v>102</v>
      </c>
      <c r="DO130" s="547" t="s">
        <v>102</v>
      </c>
      <c r="DP130" s="547" t="s">
        <v>102</v>
      </c>
      <c r="DQ130" s="547" t="s">
        <v>102</v>
      </c>
      <c r="DR130" s="547" t="s">
        <v>102</v>
      </c>
      <c r="DS130" s="547" t="s">
        <v>102</v>
      </c>
      <c r="DT130" s="547" t="s">
        <v>102</v>
      </c>
      <c r="DU130" s="547" t="s">
        <v>102</v>
      </c>
      <c r="DV130" s="547" t="s">
        <v>102</v>
      </c>
      <c r="DW130" s="547" t="s">
        <v>102</v>
      </c>
      <c r="DX130" s="547" t="s">
        <v>102</v>
      </c>
      <c r="DY130" s="547" t="s">
        <v>102</v>
      </c>
      <c r="DZ130" s="547" t="s">
        <v>102</v>
      </c>
      <c r="EA130" s="547" t="s">
        <v>102</v>
      </c>
      <c r="EB130" s="547" t="s">
        <v>102</v>
      </c>
      <c r="EC130" s="547" t="s">
        <v>102</v>
      </c>
      <c r="ED130" s="547" t="s">
        <v>102</v>
      </c>
      <c r="EE130" s="547" t="s">
        <v>102</v>
      </c>
      <c r="EF130" s="547" t="s">
        <v>102</v>
      </c>
      <c r="EG130" s="547" t="s">
        <v>102</v>
      </c>
      <c r="EH130" s="547" t="s">
        <v>102</v>
      </c>
      <c r="EI130" s="547" t="s">
        <v>102</v>
      </c>
      <c r="EJ130" s="547" t="s">
        <v>102</v>
      </c>
      <c r="EK130" s="547" t="s">
        <v>102</v>
      </c>
      <c r="EL130" s="547" t="s">
        <v>102</v>
      </c>
      <c r="EM130" s="547" t="s">
        <v>102</v>
      </c>
      <c r="EN130" s="547" t="s">
        <v>102</v>
      </c>
      <c r="EO130" s="547" t="s">
        <v>102</v>
      </c>
      <c r="EP130" s="547" t="s">
        <v>102</v>
      </c>
      <c r="EQ130" s="547" t="s">
        <v>102</v>
      </c>
      <c r="ER130" s="547" t="s">
        <v>102</v>
      </c>
      <c r="ES130" s="547" t="s">
        <v>102</v>
      </c>
      <c r="ET130" s="547" t="s">
        <v>102</v>
      </c>
      <c r="EU130" s="547" t="s">
        <v>102</v>
      </c>
      <c r="EV130" s="547" t="s">
        <v>102</v>
      </c>
      <c r="EW130" s="547" t="s">
        <v>102</v>
      </c>
      <c r="EX130" s="547" t="s">
        <v>102</v>
      </c>
      <c r="EY130" s="547" t="s">
        <v>102</v>
      </c>
      <c r="EZ130" s="547" t="s">
        <v>102</v>
      </c>
      <c r="FA130" s="547" t="s">
        <v>102</v>
      </c>
      <c r="FB130" s="547" t="s">
        <v>102</v>
      </c>
      <c r="FC130" s="547" t="s">
        <v>102</v>
      </c>
      <c r="FD130" s="547" t="s">
        <v>102</v>
      </c>
      <c r="FE130" s="547" t="s">
        <v>102</v>
      </c>
      <c r="FF130" s="547" t="s">
        <v>102</v>
      </c>
      <c r="FG130" s="547" t="s">
        <v>102</v>
      </c>
      <c r="FH130" s="547" t="s">
        <v>102</v>
      </c>
      <c r="FI130" s="547" t="s">
        <v>102</v>
      </c>
      <c r="FJ130" s="547" t="s">
        <v>102</v>
      </c>
      <c r="FK130" s="547" t="s">
        <v>102</v>
      </c>
      <c r="FL130" s="547" t="s">
        <v>102</v>
      </c>
      <c r="FM130" s="547" t="s">
        <v>102</v>
      </c>
      <c r="FN130" s="547" t="s">
        <v>102</v>
      </c>
      <c r="FO130" s="547" t="s">
        <v>102</v>
      </c>
    </row>
    <row r="131" spans="1:171" x14ac:dyDescent="0.15">
      <c r="A131" s="547">
        <v>4027451</v>
      </c>
      <c r="B131" s="547">
        <v>1</v>
      </c>
      <c r="C131" s="547" t="s">
        <v>20283</v>
      </c>
      <c r="D131" s="547" t="s">
        <v>1485</v>
      </c>
      <c r="E131" s="547" t="s">
        <v>20284</v>
      </c>
      <c r="F131" s="547" t="s">
        <v>20285</v>
      </c>
      <c r="G131" s="547" t="s">
        <v>20286</v>
      </c>
      <c r="H131" s="547" t="s">
        <v>20287</v>
      </c>
      <c r="I131" s="547" t="s">
        <v>20288</v>
      </c>
      <c r="J131" s="547" t="s">
        <v>20289</v>
      </c>
      <c r="K131" s="547" t="s">
        <v>20290</v>
      </c>
      <c r="L131" s="547" t="s">
        <v>20291</v>
      </c>
      <c r="M131" s="547" t="s">
        <v>20292</v>
      </c>
      <c r="N131" s="547" t="s">
        <v>20293</v>
      </c>
      <c r="O131" s="547" t="s">
        <v>102</v>
      </c>
      <c r="P131" s="547" t="s">
        <v>102</v>
      </c>
      <c r="Q131" s="547" t="s">
        <v>102</v>
      </c>
      <c r="R131" s="547" t="s">
        <v>102</v>
      </c>
      <c r="S131" s="547" t="s">
        <v>102</v>
      </c>
      <c r="T131" s="547" t="s">
        <v>102</v>
      </c>
      <c r="U131" s="547" t="s">
        <v>102</v>
      </c>
      <c r="V131" s="547" t="s">
        <v>102</v>
      </c>
      <c r="W131" s="547" t="s">
        <v>102</v>
      </c>
      <c r="X131" s="547" t="s">
        <v>102</v>
      </c>
      <c r="Y131" s="547" t="s">
        <v>102</v>
      </c>
      <c r="Z131" s="547" t="s">
        <v>102</v>
      </c>
      <c r="AA131" s="547" t="s">
        <v>102</v>
      </c>
      <c r="AB131" s="547" t="s">
        <v>102</v>
      </c>
      <c r="AC131" s="547" t="s">
        <v>102</v>
      </c>
      <c r="AD131" s="547" t="s">
        <v>102</v>
      </c>
      <c r="AE131" s="547" t="s">
        <v>102</v>
      </c>
      <c r="AF131" s="547" t="s">
        <v>102</v>
      </c>
      <c r="AG131" s="547" t="s">
        <v>102</v>
      </c>
      <c r="AH131" s="547" t="s">
        <v>102</v>
      </c>
      <c r="AI131" s="547" t="s">
        <v>102</v>
      </c>
      <c r="AJ131" s="547" t="s">
        <v>102</v>
      </c>
      <c r="AK131" s="547" t="s">
        <v>102</v>
      </c>
      <c r="AL131" s="547" t="s">
        <v>102</v>
      </c>
      <c r="AM131" s="547" t="s">
        <v>102</v>
      </c>
      <c r="AN131" s="547" t="s">
        <v>102</v>
      </c>
      <c r="AO131" s="547" t="s">
        <v>102</v>
      </c>
      <c r="AP131" s="547" t="s">
        <v>102</v>
      </c>
      <c r="AQ131" s="547" t="s">
        <v>102</v>
      </c>
      <c r="AR131" s="547" t="s">
        <v>102</v>
      </c>
      <c r="AS131" s="547" t="s">
        <v>102</v>
      </c>
      <c r="AT131" s="547" t="s">
        <v>102</v>
      </c>
      <c r="AU131" s="547" t="s">
        <v>102</v>
      </c>
      <c r="AV131" s="547" t="s">
        <v>102</v>
      </c>
      <c r="AW131" s="547" t="s">
        <v>102</v>
      </c>
      <c r="AX131" s="547" t="s">
        <v>102</v>
      </c>
      <c r="AY131" s="547" t="s">
        <v>102</v>
      </c>
      <c r="AZ131" s="547" t="s">
        <v>102</v>
      </c>
      <c r="BA131" s="547" t="s">
        <v>102</v>
      </c>
      <c r="BB131" s="547" t="s">
        <v>102</v>
      </c>
      <c r="BC131" s="547" t="s">
        <v>102</v>
      </c>
      <c r="BD131" s="547" t="s">
        <v>102</v>
      </c>
      <c r="BE131" s="547" t="s">
        <v>102</v>
      </c>
      <c r="BF131" s="547" t="s">
        <v>102</v>
      </c>
      <c r="BG131" s="547" t="s">
        <v>102</v>
      </c>
      <c r="BH131" s="547" t="s">
        <v>102</v>
      </c>
      <c r="BI131" s="547" t="s">
        <v>102</v>
      </c>
      <c r="BJ131" s="547" t="s">
        <v>102</v>
      </c>
      <c r="BK131" s="547" t="s">
        <v>102</v>
      </c>
      <c r="BL131" s="547" t="s">
        <v>102</v>
      </c>
      <c r="BM131" s="547" t="s">
        <v>102</v>
      </c>
      <c r="BN131" s="547" t="s">
        <v>102</v>
      </c>
      <c r="BO131" s="547" t="s">
        <v>102</v>
      </c>
      <c r="BP131" s="547" t="s">
        <v>102</v>
      </c>
      <c r="BQ131" s="547" t="s">
        <v>102</v>
      </c>
      <c r="BR131" s="547" t="s">
        <v>102</v>
      </c>
      <c r="BS131" s="547" t="s">
        <v>102</v>
      </c>
      <c r="BT131" s="547" t="s">
        <v>102</v>
      </c>
      <c r="BU131" s="547" t="s">
        <v>102</v>
      </c>
      <c r="BV131" s="547" t="s">
        <v>102</v>
      </c>
      <c r="BW131" s="547" t="s">
        <v>102</v>
      </c>
      <c r="BX131" s="547" t="s">
        <v>102</v>
      </c>
      <c r="BY131" s="547" t="s">
        <v>102</v>
      </c>
      <c r="BZ131" s="547" t="s">
        <v>102</v>
      </c>
      <c r="CA131" s="547" t="s">
        <v>102</v>
      </c>
      <c r="CB131" s="547" t="s">
        <v>102</v>
      </c>
      <c r="CC131" s="547" t="s">
        <v>102</v>
      </c>
      <c r="CD131" s="547" t="s">
        <v>102</v>
      </c>
      <c r="CE131" s="547" t="s">
        <v>102</v>
      </c>
      <c r="CF131" s="547" t="s">
        <v>102</v>
      </c>
      <c r="CG131" s="547" t="s">
        <v>102</v>
      </c>
      <c r="CH131" s="547" t="s">
        <v>102</v>
      </c>
      <c r="CI131" s="547" t="s">
        <v>102</v>
      </c>
      <c r="CJ131" s="547" t="s">
        <v>102</v>
      </c>
      <c r="CK131" s="547" t="s">
        <v>102</v>
      </c>
      <c r="CL131" s="547" t="s">
        <v>102</v>
      </c>
      <c r="CM131" s="547" t="s">
        <v>102</v>
      </c>
      <c r="CN131" s="547" t="s">
        <v>102</v>
      </c>
      <c r="CO131" s="547" t="s">
        <v>102</v>
      </c>
      <c r="CP131" s="547" t="s">
        <v>102</v>
      </c>
      <c r="CQ131" s="547" t="s">
        <v>102</v>
      </c>
      <c r="CR131" s="547" t="s">
        <v>102</v>
      </c>
      <c r="CS131" s="547" t="s">
        <v>102</v>
      </c>
      <c r="CT131" s="547" t="s">
        <v>102</v>
      </c>
      <c r="CU131" s="547" t="s">
        <v>102</v>
      </c>
      <c r="CV131" s="547" t="s">
        <v>102</v>
      </c>
      <c r="CW131" s="547" t="s">
        <v>102</v>
      </c>
      <c r="CX131" s="547" t="s">
        <v>102</v>
      </c>
      <c r="CY131" s="547" t="s">
        <v>102</v>
      </c>
      <c r="CZ131" s="547" t="s">
        <v>102</v>
      </c>
      <c r="DA131" s="547" t="s">
        <v>102</v>
      </c>
      <c r="DB131" s="547" t="s">
        <v>102</v>
      </c>
      <c r="DC131" s="547" t="s">
        <v>102</v>
      </c>
      <c r="DD131" s="547" t="s">
        <v>102</v>
      </c>
      <c r="DE131" s="547" t="s">
        <v>102</v>
      </c>
      <c r="DF131" s="547" t="s">
        <v>102</v>
      </c>
      <c r="DG131" s="547" t="s">
        <v>102</v>
      </c>
      <c r="DH131" s="547" t="s">
        <v>102</v>
      </c>
      <c r="DI131" s="547" t="s">
        <v>102</v>
      </c>
      <c r="DJ131" s="547" t="s">
        <v>102</v>
      </c>
      <c r="DK131" s="547" t="s">
        <v>102</v>
      </c>
      <c r="DL131" s="547" t="s">
        <v>102</v>
      </c>
      <c r="DM131" s="547" t="s">
        <v>102</v>
      </c>
      <c r="DN131" s="547" t="s">
        <v>102</v>
      </c>
      <c r="DO131" s="547" t="s">
        <v>102</v>
      </c>
      <c r="DP131" s="547" t="s">
        <v>102</v>
      </c>
      <c r="DQ131" s="547" t="s">
        <v>102</v>
      </c>
      <c r="DR131" s="547" t="s">
        <v>102</v>
      </c>
      <c r="DS131" s="547" t="s">
        <v>102</v>
      </c>
      <c r="DT131" s="547" t="s">
        <v>102</v>
      </c>
      <c r="DU131" s="547" t="s">
        <v>102</v>
      </c>
      <c r="DV131" s="547" t="s">
        <v>102</v>
      </c>
      <c r="DW131" s="547" t="s">
        <v>102</v>
      </c>
      <c r="DX131" s="547" t="s">
        <v>102</v>
      </c>
      <c r="DY131" s="547" t="s">
        <v>102</v>
      </c>
      <c r="DZ131" s="547" t="s">
        <v>102</v>
      </c>
      <c r="EA131" s="547" t="s">
        <v>102</v>
      </c>
      <c r="EB131" s="547" t="s">
        <v>102</v>
      </c>
      <c r="EC131" s="547" t="s">
        <v>102</v>
      </c>
      <c r="ED131" s="547" t="s">
        <v>102</v>
      </c>
      <c r="EE131" s="547" t="s">
        <v>102</v>
      </c>
      <c r="EF131" s="547" t="s">
        <v>102</v>
      </c>
      <c r="EG131" s="547" t="s">
        <v>102</v>
      </c>
      <c r="EH131" s="547" t="s">
        <v>102</v>
      </c>
      <c r="EI131" s="547" t="s">
        <v>102</v>
      </c>
      <c r="EJ131" s="547" t="s">
        <v>102</v>
      </c>
      <c r="EK131" s="547" t="s">
        <v>102</v>
      </c>
      <c r="EL131" s="547" t="s">
        <v>102</v>
      </c>
      <c r="EM131" s="547" t="s">
        <v>102</v>
      </c>
      <c r="EN131" s="547" t="s">
        <v>102</v>
      </c>
      <c r="EO131" s="547" t="s">
        <v>102</v>
      </c>
      <c r="EP131" s="547" t="s">
        <v>102</v>
      </c>
      <c r="EQ131" s="547" t="s">
        <v>102</v>
      </c>
      <c r="ER131" s="547" t="s">
        <v>102</v>
      </c>
      <c r="ES131" s="547" t="s">
        <v>102</v>
      </c>
      <c r="ET131" s="547" t="s">
        <v>102</v>
      </c>
      <c r="EU131" s="547" t="s">
        <v>102</v>
      </c>
      <c r="EV131" s="547" t="s">
        <v>102</v>
      </c>
      <c r="EW131" s="547" t="s">
        <v>102</v>
      </c>
      <c r="EX131" s="547" t="s">
        <v>102</v>
      </c>
      <c r="EY131" s="547" t="s">
        <v>102</v>
      </c>
      <c r="EZ131" s="547" t="s">
        <v>102</v>
      </c>
      <c r="FA131" s="547" t="s">
        <v>102</v>
      </c>
      <c r="FB131" s="547" t="s">
        <v>102</v>
      </c>
      <c r="FC131" s="547" t="s">
        <v>102</v>
      </c>
      <c r="FD131" s="547" t="s">
        <v>102</v>
      </c>
      <c r="FE131" s="547" t="s">
        <v>102</v>
      </c>
      <c r="FF131" s="547" t="s">
        <v>102</v>
      </c>
      <c r="FG131" s="547" t="s">
        <v>102</v>
      </c>
      <c r="FH131" s="547" t="s">
        <v>102</v>
      </c>
      <c r="FI131" s="547" t="s">
        <v>102</v>
      </c>
      <c r="FJ131" s="547" t="s">
        <v>102</v>
      </c>
      <c r="FK131" s="547" t="s">
        <v>102</v>
      </c>
      <c r="FL131" s="547" t="s">
        <v>102</v>
      </c>
      <c r="FM131" s="547" t="s">
        <v>102</v>
      </c>
      <c r="FN131" s="547" t="s">
        <v>102</v>
      </c>
      <c r="FO131" s="547" t="s">
        <v>102</v>
      </c>
    </row>
    <row r="132" spans="1:171" x14ac:dyDescent="0.15">
      <c r="A132" s="547">
        <v>4017363</v>
      </c>
      <c r="B132" s="547">
        <v>1</v>
      </c>
      <c r="C132" s="547" t="s">
        <v>20294</v>
      </c>
      <c r="D132" s="547" t="s">
        <v>20295</v>
      </c>
      <c r="E132" s="547" t="s">
        <v>20296</v>
      </c>
      <c r="F132" s="547" t="s">
        <v>20297</v>
      </c>
      <c r="G132" s="547" t="s">
        <v>20298</v>
      </c>
      <c r="H132" s="547" t="s">
        <v>20298</v>
      </c>
      <c r="I132" s="547" t="s">
        <v>20298</v>
      </c>
      <c r="J132" s="547" t="s">
        <v>20298</v>
      </c>
      <c r="K132" s="547" t="s">
        <v>20299</v>
      </c>
      <c r="L132" s="547" t="s">
        <v>20299</v>
      </c>
      <c r="M132" s="547" t="s">
        <v>20299</v>
      </c>
      <c r="N132" s="547" t="s">
        <v>20300</v>
      </c>
      <c r="O132" s="547" t="s">
        <v>20300</v>
      </c>
      <c r="P132" s="547" t="s">
        <v>20300</v>
      </c>
      <c r="Q132" s="547" t="s">
        <v>20301</v>
      </c>
      <c r="R132" s="547" t="s">
        <v>20302</v>
      </c>
      <c r="S132" s="547" t="s">
        <v>20303</v>
      </c>
      <c r="T132" s="547" t="s">
        <v>20304</v>
      </c>
      <c r="U132" s="547" t="s">
        <v>20305</v>
      </c>
      <c r="V132" s="547" t="s">
        <v>20306</v>
      </c>
      <c r="W132" s="547" t="s">
        <v>20306</v>
      </c>
      <c r="X132" s="547" t="s">
        <v>20306</v>
      </c>
      <c r="Y132" s="547" t="s">
        <v>20307</v>
      </c>
      <c r="Z132" s="547" t="s">
        <v>20307</v>
      </c>
      <c r="AA132" s="547" t="s">
        <v>20307</v>
      </c>
      <c r="AB132" s="547" t="s">
        <v>20308</v>
      </c>
      <c r="AC132" s="547" t="s">
        <v>20309</v>
      </c>
      <c r="AD132" s="547" t="s">
        <v>20310</v>
      </c>
      <c r="AE132" s="547" t="s">
        <v>20311</v>
      </c>
      <c r="AF132" s="547" t="s">
        <v>20312</v>
      </c>
      <c r="AG132" s="547" t="s">
        <v>20313</v>
      </c>
      <c r="AH132" s="547" t="s">
        <v>20314</v>
      </c>
      <c r="AI132" s="547" t="s">
        <v>20315</v>
      </c>
      <c r="AJ132" s="547" t="s">
        <v>20316</v>
      </c>
      <c r="AK132" s="547" t="s">
        <v>20317</v>
      </c>
      <c r="AL132" s="547" t="s">
        <v>20317</v>
      </c>
      <c r="AM132" s="547" t="s">
        <v>20317</v>
      </c>
      <c r="AN132" s="547" t="s">
        <v>20318</v>
      </c>
      <c r="AO132" s="547" t="s">
        <v>20319</v>
      </c>
      <c r="AP132" s="547" t="s">
        <v>102</v>
      </c>
      <c r="AQ132" s="547" t="s">
        <v>102</v>
      </c>
      <c r="AR132" s="547" t="s">
        <v>102</v>
      </c>
      <c r="AS132" s="547" t="s">
        <v>102</v>
      </c>
      <c r="AT132" s="547" t="s">
        <v>102</v>
      </c>
      <c r="AU132" s="547" t="s">
        <v>102</v>
      </c>
      <c r="AV132" s="547" t="s">
        <v>102</v>
      </c>
      <c r="AW132" s="547" t="s">
        <v>102</v>
      </c>
      <c r="AX132" s="547" t="s">
        <v>102</v>
      </c>
      <c r="AY132" s="547" t="s">
        <v>102</v>
      </c>
      <c r="AZ132" s="547" t="s">
        <v>102</v>
      </c>
      <c r="BA132" s="547" t="s">
        <v>102</v>
      </c>
      <c r="BB132" s="547" t="s">
        <v>102</v>
      </c>
      <c r="BC132" s="547" t="s">
        <v>102</v>
      </c>
      <c r="BD132" s="547" t="s">
        <v>102</v>
      </c>
      <c r="BE132" s="547" t="s">
        <v>102</v>
      </c>
      <c r="BF132" s="547" t="s">
        <v>102</v>
      </c>
      <c r="BG132" s="547" t="s">
        <v>102</v>
      </c>
      <c r="BH132" s="547" t="s">
        <v>102</v>
      </c>
      <c r="BI132" s="547" t="s">
        <v>102</v>
      </c>
      <c r="BJ132" s="547" t="s">
        <v>102</v>
      </c>
      <c r="BK132" s="547" t="s">
        <v>102</v>
      </c>
      <c r="BL132" s="547" t="s">
        <v>102</v>
      </c>
      <c r="BM132" s="547" t="s">
        <v>102</v>
      </c>
      <c r="BN132" s="547" t="s">
        <v>102</v>
      </c>
      <c r="BO132" s="547" t="s">
        <v>102</v>
      </c>
      <c r="BP132" s="547" t="s">
        <v>102</v>
      </c>
      <c r="BQ132" s="547" t="s">
        <v>102</v>
      </c>
      <c r="BR132" s="547" t="s">
        <v>102</v>
      </c>
      <c r="BS132" s="547" t="s">
        <v>102</v>
      </c>
      <c r="BT132" s="547" t="s">
        <v>102</v>
      </c>
      <c r="BU132" s="547" t="s">
        <v>102</v>
      </c>
      <c r="BV132" s="547" t="s">
        <v>102</v>
      </c>
      <c r="BW132" s="547" t="s">
        <v>102</v>
      </c>
      <c r="BX132" s="547" t="s">
        <v>102</v>
      </c>
      <c r="BY132" s="547" t="s">
        <v>102</v>
      </c>
      <c r="BZ132" s="547" t="s">
        <v>102</v>
      </c>
      <c r="CA132" s="547" t="s">
        <v>102</v>
      </c>
      <c r="CB132" s="547" t="s">
        <v>102</v>
      </c>
      <c r="CC132" s="547" t="s">
        <v>102</v>
      </c>
      <c r="CD132" s="547" t="s">
        <v>102</v>
      </c>
      <c r="CE132" s="547" t="s">
        <v>102</v>
      </c>
      <c r="CF132" s="547" t="s">
        <v>102</v>
      </c>
      <c r="CG132" s="547" t="s">
        <v>102</v>
      </c>
      <c r="CH132" s="547" t="s">
        <v>102</v>
      </c>
      <c r="CI132" s="547" t="s">
        <v>102</v>
      </c>
      <c r="CJ132" s="547" t="s">
        <v>102</v>
      </c>
      <c r="CK132" s="547" t="s">
        <v>102</v>
      </c>
      <c r="CL132" s="547" t="s">
        <v>102</v>
      </c>
      <c r="CM132" s="547" t="s">
        <v>102</v>
      </c>
      <c r="CN132" s="547" t="s">
        <v>102</v>
      </c>
      <c r="CO132" s="547" t="s">
        <v>102</v>
      </c>
      <c r="CP132" s="547" t="s">
        <v>102</v>
      </c>
      <c r="CQ132" s="547" t="s">
        <v>102</v>
      </c>
      <c r="CR132" s="547" t="s">
        <v>102</v>
      </c>
      <c r="CS132" s="547" t="s">
        <v>102</v>
      </c>
      <c r="CT132" s="547" t="s">
        <v>102</v>
      </c>
      <c r="CU132" s="547" t="s">
        <v>102</v>
      </c>
      <c r="CV132" s="547" t="s">
        <v>102</v>
      </c>
      <c r="CW132" s="547" t="s">
        <v>102</v>
      </c>
      <c r="CX132" s="547" t="s">
        <v>102</v>
      </c>
      <c r="CY132" s="547" t="s">
        <v>102</v>
      </c>
      <c r="CZ132" s="547" t="s">
        <v>102</v>
      </c>
      <c r="DA132" s="547" t="s">
        <v>102</v>
      </c>
      <c r="DB132" s="547" t="s">
        <v>102</v>
      </c>
      <c r="DC132" s="547" t="s">
        <v>102</v>
      </c>
      <c r="DD132" s="547" t="s">
        <v>102</v>
      </c>
      <c r="DE132" s="547" t="s">
        <v>102</v>
      </c>
      <c r="DF132" s="547" t="s">
        <v>102</v>
      </c>
      <c r="DG132" s="547" t="s">
        <v>102</v>
      </c>
      <c r="DH132" s="547" t="s">
        <v>102</v>
      </c>
      <c r="DI132" s="547" t="s">
        <v>102</v>
      </c>
      <c r="DJ132" s="547" t="s">
        <v>102</v>
      </c>
      <c r="DK132" s="547" t="s">
        <v>102</v>
      </c>
      <c r="DL132" s="547" t="s">
        <v>102</v>
      </c>
      <c r="DM132" s="547" t="s">
        <v>102</v>
      </c>
      <c r="DN132" s="547" t="s">
        <v>102</v>
      </c>
      <c r="DO132" s="547" t="s">
        <v>102</v>
      </c>
      <c r="DP132" s="547" t="s">
        <v>102</v>
      </c>
      <c r="DQ132" s="547" t="s">
        <v>102</v>
      </c>
      <c r="DR132" s="547" t="s">
        <v>102</v>
      </c>
      <c r="DS132" s="547" t="s">
        <v>102</v>
      </c>
      <c r="DT132" s="547" t="s">
        <v>102</v>
      </c>
      <c r="DU132" s="547" t="s">
        <v>102</v>
      </c>
      <c r="DV132" s="547" t="s">
        <v>102</v>
      </c>
      <c r="DW132" s="547" t="s">
        <v>102</v>
      </c>
      <c r="DX132" s="547" t="s">
        <v>102</v>
      </c>
      <c r="DY132" s="547" t="s">
        <v>102</v>
      </c>
      <c r="DZ132" s="547" t="s">
        <v>102</v>
      </c>
      <c r="EA132" s="547" t="s">
        <v>102</v>
      </c>
      <c r="EB132" s="547" t="s">
        <v>102</v>
      </c>
      <c r="EC132" s="547" t="s">
        <v>102</v>
      </c>
      <c r="ED132" s="547" t="s">
        <v>102</v>
      </c>
      <c r="EE132" s="547" t="s">
        <v>102</v>
      </c>
      <c r="EF132" s="547" t="s">
        <v>102</v>
      </c>
      <c r="EG132" s="547" t="s">
        <v>102</v>
      </c>
      <c r="EH132" s="547" t="s">
        <v>102</v>
      </c>
      <c r="EI132" s="547" t="s">
        <v>102</v>
      </c>
      <c r="EJ132" s="547" t="s">
        <v>102</v>
      </c>
      <c r="EK132" s="547" t="s">
        <v>102</v>
      </c>
      <c r="EL132" s="547" t="s">
        <v>102</v>
      </c>
      <c r="EM132" s="547" t="s">
        <v>102</v>
      </c>
      <c r="EN132" s="547" t="s">
        <v>102</v>
      </c>
      <c r="EO132" s="547" t="s">
        <v>102</v>
      </c>
      <c r="EP132" s="547" t="s">
        <v>102</v>
      </c>
      <c r="EQ132" s="547" t="s">
        <v>102</v>
      </c>
      <c r="ER132" s="547" t="s">
        <v>102</v>
      </c>
      <c r="ES132" s="547" t="s">
        <v>102</v>
      </c>
      <c r="ET132" s="547" t="s">
        <v>102</v>
      </c>
      <c r="EU132" s="547" t="s">
        <v>102</v>
      </c>
      <c r="EV132" s="547" t="s">
        <v>102</v>
      </c>
      <c r="EW132" s="547" t="s">
        <v>102</v>
      </c>
      <c r="EX132" s="547" t="s">
        <v>102</v>
      </c>
      <c r="EY132" s="547" t="s">
        <v>102</v>
      </c>
      <c r="EZ132" s="547" t="s">
        <v>102</v>
      </c>
      <c r="FA132" s="547" t="s">
        <v>102</v>
      </c>
      <c r="FB132" s="547" t="s">
        <v>102</v>
      </c>
      <c r="FC132" s="547" t="s">
        <v>102</v>
      </c>
      <c r="FD132" s="547" t="s">
        <v>102</v>
      </c>
      <c r="FE132" s="547" t="s">
        <v>102</v>
      </c>
      <c r="FF132" s="547" t="s">
        <v>102</v>
      </c>
      <c r="FG132" s="547" t="s">
        <v>102</v>
      </c>
      <c r="FH132" s="547" t="s">
        <v>102</v>
      </c>
      <c r="FI132" s="547" t="s">
        <v>102</v>
      </c>
      <c r="FJ132" s="547" t="s">
        <v>102</v>
      </c>
      <c r="FK132" s="547" t="s">
        <v>102</v>
      </c>
      <c r="FL132" s="547" t="s">
        <v>102</v>
      </c>
      <c r="FM132" s="547" t="s">
        <v>102</v>
      </c>
      <c r="FN132" s="547" t="s">
        <v>102</v>
      </c>
      <c r="FO132" s="547" t="s">
        <v>102</v>
      </c>
    </row>
    <row r="133" spans="1:171" x14ac:dyDescent="0.15">
      <c r="A133" s="548">
        <v>4015329</v>
      </c>
      <c r="B133" s="548">
        <v>1</v>
      </c>
      <c r="C133" s="548" t="s">
        <v>20320</v>
      </c>
      <c r="D133" s="548" t="s">
        <v>20321</v>
      </c>
      <c r="E133" s="548" t="s">
        <v>20322</v>
      </c>
      <c r="F133" s="548" t="s">
        <v>20323</v>
      </c>
      <c r="G133" s="548" t="s">
        <v>20324</v>
      </c>
      <c r="H133" s="548" t="s">
        <v>20325</v>
      </c>
      <c r="I133" s="548" t="s">
        <v>20326</v>
      </c>
      <c r="J133" s="548" t="s">
        <v>20327</v>
      </c>
      <c r="K133" s="548" t="s">
        <v>20328</v>
      </c>
      <c r="L133" s="548" t="s">
        <v>20329</v>
      </c>
      <c r="M133" s="548" t="s">
        <v>20330</v>
      </c>
      <c r="N133" s="548" t="s">
        <v>20331</v>
      </c>
      <c r="O133" s="548" t="s">
        <v>20332</v>
      </c>
      <c r="P133" s="548" t="s">
        <v>20333</v>
      </c>
      <c r="Q133" s="548" t="s">
        <v>20334</v>
      </c>
      <c r="R133" s="548" t="s">
        <v>20335</v>
      </c>
      <c r="S133" s="548" t="s">
        <v>20336</v>
      </c>
      <c r="T133" s="548" t="s">
        <v>20337</v>
      </c>
      <c r="U133" s="548" t="s">
        <v>20338</v>
      </c>
      <c r="V133" s="548" t="s">
        <v>20339</v>
      </c>
      <c r="W133" s="548" t="s">
        <v>20340</v>
      </c>
      <c r="X133" s="548" t="s">
        <v>20341</v>
      </c>
      <c r="Y133" s="548" t="s">
        <v>20342</v>
      </c>
      <c r="Z133" s="548" t="s">
        <v>20343</v>
      </c>
      <c r="AA133" s="548" t="s">
        <v>20344</v>
      </c>
      <c r="AB133" s="548" t="s">
        <v>20345</v>
      </c>
      <c r="AC133" s="548" t="s">
        <v>20346</v>
      </c>
      <c r="AD133" s="548" t="s">
        <v>20347</v>
      </c>
      <c r="AE133" s="548" t="s">
        <v>20348</v>
      </c>
      <c r="AF133" s="548" t="s">
        <v>20349</v>
      </c>
      <c r="AG133" s="548" t="s">
        <v>20350</v>
      </c>
      <c r="AH133" s="548" t="s">
        <v>20351</v>
      </c>
      <c r="AI133" s="548" t="s">
        <v>20352</v>
      </c>
      <c r="AJ133" s="548" t="s">
        <v>20353</v>
      </c>
      <c r="AK133" s="548" t="s">
        <v>20354</v>
      </c>
      <c r="AL133" s="548" t="s">
        <v>20355</v>
      </c>
      <c r="AM133" s="548" t="s">
        <v>20356</v>
      </c>
      <c r="AN133" s="548" t="s">
        <v>20357</v>
      </c>
      <c r="AO133" s="548" t="s">
        <v>20358</v>
      </c>
      <c r="AP133" s="548" t="s">
        <v>20359</v>
      </c>
      <c r="AQ133" s="548" t="s">
        <v>20360</v>
      </c>
      <c r="AR133" s="548" t="s">
        <v>20361</v>
      </c>
      <c r="AS133" s="548" t="s">
        <v>20362</v>
      </c>
      <c r="AT133" s="548" t="s">
        <v>20363</v>
      </c>
      <c r="AU133" s="548" t="s">
        <v>20364</v>
      </c>
      <c r="AV133" s="548" t="s">
        <v>20365</v>
      </c>
      <c r="AW133" s="548" t="s">
        <v>20366</v>
      </c>
      <c r="AX133" s="548" t="s">
        <v>20367</v>
      </c>
      <c r="AY133" s="548" t="s">
        <v>20368</v>
      </c>
      <c r="AZ133" s="548" t="s">
        <v>20369</v>
      </c>
      <c r="BA133" s="548" t="s">
        <v>20370</v>
      </c>
      <c r="BB133" s="548" t="s">
        <v>20371</v>
      </c>
      <c r="BC133" s="548" t="s">
        <v>20372</v>
      </c>
      <c r="BD133" s="548" t="s">
        <v>20373</v>
      </c>
      <c r="BE133" s="548" t="s">
        <v>20374</v>
      </c>
      <c r="BF133" s="548" t="s">
        <v>20375</v>
      </c>
      <c r="BG133" s="548" t="s">
        <v>20376</v>
      </c>
      <c r="BH133" s="548" t="s">
        <v>20377</v>
      </c>
      <c r="BI133" s="548" t="s">
        <v>20378</v>
      </c>
      <c r="BJ133" s="548" t="s">
        <v>20379</v>
      </c>
      <c r="BK133" s="548" t="s">
        <v>20380</v>
      </c>
      <c r="BL133" s="548" t="s">
        <v>20381</v>
      </c>
      <c r="BM133" s="548" t="s">
        <v>20382</v>
      </c>
      <c r="BN133" s="548" t="s">
        <v>20383</v>
      </c>
      <c r="BO133" s="548" t="s">
        <v>20384</v>
      </c>
      <c r="BP133" s="548" t="s">
        <v>20385</v>
      </c>
      <c r="BQ133" s="548" t="s">
        <v>20386</v>
      </c>
      <c r="BR133" s="548" t="s">
        <v>20387</v>
      </c>
      <c r="BS133" s="548" t="s">
        <v>20388</v>
      </c>
      <c r="BT133" s="548" t="s">
        <v>20389</v>
      </c>
      <c r="BU133" s="548" t="s">
        <v>20390</v>
      </c>
      <c r="BV133" s="548" t="s">
        <v>20391</v>
      </c>
    </row>
    <row r="134" spans="1:171" x14ac:dyDescent="0.15">
      <c r="A134" s="547">
        <v>4006470</v>
      </c>
      <c r="B134" s="547">
        <v>1</v>
      </c>
      <c r="C134" s="547" t="s">
        <v>20392</v>
      </c>
      <c r="D134" s="547" t="s">
        <v>20393</v>
      </c>
      <c r="E134" s="547" t="s">
        <v>20394</v>
      </c>
      <c r="F134" s="547" t="s">
        <v>20395</v>
      </c>
      <c r="G134" s="547" t="s">
        <v>20396</v>
      </c>
      <c r="H134" s="547" t="s">
        <v>20397</v>
      </c>
      <c r="I134" s="547" t="s">
        <v>20398</v>
      </c>
      <c r="J134" s="547" t="s">
        <v>20399</v>
      </c>
      <c r="K134" s="547" t="s">
        <v>20399</v>
      </c>
      <c r="L134" s="547" t="s">
        <v>20399</v>
      </c>
      <c r="M134" s="547" t="s">
        <v>20400</v>
      </c>
      <c r="N134" s="547" t="s">
        <v>20401</v>
      </c>
      <c r="O134" s="547" t="s">
        <v>20402</v>
      </c>
      <c r="P134" s="547" t="s">
        <v>20403</v>
      </c>
      <c r="Q134" s="547" t="s">
        <v>20404</v>
      </c>
      <c r="R134" s="547" t="s">
        <v>20404</v>
      </c>
      <c r="S134" s="547" t="s">
        <v>20404</v>
      </c>
      <c r="T134" s="547" t="s">
        <v>20404</v>
      </c>
      <c r="U134" s="547" t="s">
        <v>20405</v>
      </c>
      <c r="V134" s="547" t="s">
        <v>20406</v>
      </c>
      <c r="W134" s="547" t="s">
        <v>20407</v>
      </c>
      <c r="X134" s="547" t="s">
        <v>20408</v>
      </c>
      <c r="Y134" s="547" t="s">
        <v>20409</v>
      </c>
      <c r="Z134" s="547" t="s">
        <v>20410</v>
      </c>
      <c r="AA134" s="547" t="s">
        <v>20411</v>
      </c>
      <c r="AB134" s="547" t="s">
        <v>20412</v>
      </c>
      <c r="AC134" s="547" t="s">
        <v>20413</v>
      </c>
      <c r="AD134" s="547" t="s">
        <v>20414</v>
      </c>
      <c r="AE134" s="547" t="s">
        <v>20414</v>
      </c>
      <c r="AF134" s="547" t="s">
        <v>20414</v>
      </c>
      <c r="AG134" s="547" t="s">
        <v>20415</v>
      </c>
      <c r="AH134" s="547" t="s">
        <v>20416</v>
      </c>
      <c r="AI134" s="547" t="s">
        <v>20417</v>
      </c>
      <c r="AJ134" s="547" t="s">
        <v>20417</v>
      </c>
      <c r="AK134" s="547" t="s">
        <v>20417</v>
      </c>
      <c r="AL134" s="547" t="s">
        <v>20417</v>
      </c>
      <c r="AM134" s="547" t="s">
        <v>20418</v>
      </c>
      <c r="AN134" s="547" t="s">
        <v>20419</v>
      </c>
      <c r="AO134" s="547" t="s">
        <v>20419</v>
      </c>
      <c r="AP134" s="547" t="s">
        <v>20419</v>
      </c>
      <c r="AQ134" s="547" t="s">
        <v>20419</v>
      </c>
      <c r="AR134" s="547" t="s">
        <v>20420</v>
      </c>
      <c r="AS134" s="547" t="s">
        <v>20421</v>
      </c>
      <c r="AT134" s="547" t="s">
        <v>20422</v>
      </c>
      <c r="AU134" s="547" t="s">
        <v>20423</v>
      </c>
      <c r="AV134" s="547" t="s">
        <v>20424</v>
      </c>
      <c r="AW134" s="547" t="s">
        <v>20425</v>
      </c>
      <c r="AX134" s="547" t="s">
        <v>20426</v>
      </c>
      <c r="AY134" s="547" t="s">
        <v>20427</v>
      </c>
      <c r="AZ134" s="547" t="s">
        <v>20428</v>
      </c>
      <c r="BA134" s="547" t="s">
        <v>20429</v>
      </c>
      <c r="BB134" s="547" t="s">
        <v>20430</v>
      </c>
      <c r="BC134" s="547" t="s">
        <v>20431</v>
      </c>
      <c r="BD134" s="547" t="s">
        <v>20431</v>
      </c>
      <c r="BE134" s="547" t="s">
        <v>20431</v>
      </c>
      <c r="BF134" s="547" t="s">
        <v>20432</v>
      </c>
      <c r="BG134" s="547" t="s">
        <v>20433</v>
      </c>
      <c r="BH134" s="547" t="s">
        <v>20434</v>
      </c>
      <c r="BI134" s="547" t="s">
        <v>20435</v>
      </c>
      <c r="BJ134" s="547" t="s">
        <v>20436</v>
      </c>
      <c r="BK134" s="547" t="s">
        <v>20437</v>
      </c>
      <c r="BL134" s="547" t="s">
        <v>20438</v>
      </c>
      <c r="BM134" s="547" t="s">
        <v>20439</v>
      </c>
      <c r="BN134" s="547" t="s">
        <v>20440</v>
      </c>
      <c r="BO134" s="547" t="s">
        <v>20441</v>
      </c>
      <c r="BP134" s="547" t="s">
        <v>20442</v>
      </c>
      <c r="BQ134" s="547" t="s">
        <v>20443</v>
      </c>
      <c r="BR134" s="547" t="s">
        <v>20444</v>
      </c>
      <c r="BS134" s="547" t="s">
        <v>20445</v>
      </c>
      <c r="BT134" s="547" t="s">
        <v>20446</v>
      </c>
      <c r="BU134" s="547" t="s">
        <v>20447</v>
      </c>
      <c r="BV134" s="547" t="s">
        <v>20448</v>
      </c>
      <c r="BW134" s="547" t="s">
        <v>20449</v>
      </c>
      <c r="BX134" s="547" t="s">
        <v>20450</v>
      </c>
      <c r="BY134" s="547" t="s">
        <v>20451</v>
      </c>
      <c r="BZ134" s="547" t="s">
        <v>20452</v>
      </c>
      <c r="CA134" s="547" t="s">
        <v>20453</v>
      </c>
      <c r="CB134" s="547" t="s">
        <v>20454</v>
      </c>
      <c r="CC134" s="547" t="s">
        <v>20455</v>
      </c>
      <c r="CD134" s="547" t="s">
        <v>20456</v>
      </c>
      <c r="CE134" s="547" t="s">
        <v>20457</v>
      </c>
      <c r="CF134" s="547" t="s">
        <v>20458</v>
      </c>
      <c r="CG134" s="547" t="s">
        <v>20459</v>
      </c>
      <c r="CH134" s="547" t="s">
        <v>20459</v>
      </c>
      <c r="CI134" s="547" t="s">
        <v>20459</v>
      </c>
      <c r="CJ134" s="547" t="s">
        <v>20460</v>
      </c>
      <c r="CK134" s="547" t="s">
        <v>20461</v>
      </c>
      <c r="CL134" s="547" t="s">
        <v>20462</v>
      </c>
      <c r="CM134" s="547" t="s">
        <v>20463</v>
      </c>
      <c r="CN134" s="547" t="s">
        <v>20464</v>
      </c>
      <c r="CO134" s="547" t="s">
        <v>20465</v>
      </c>
      <c r="CP134" s="547" t="s">
        <v>20466</v>
      </c>
      <c r="CQ134" s="547" t="s">
        <v>20467</v>
      </c>
      <c r="CR134" s="547" t="s">
        <v>20468</v>
      </c>
      <c r="CS134" s="547" t="s">
        <v>20469</v>
      </c>
      <c r="CT134" s="547" t="s">
        <v>20470</v>
      </c>
      <c r="CU134" s="547" t="s">
        <v>20471</v>
      </c>
      <c r="CV134" s="547" t="s">
        <v>20472</v>
      </c>
      <c r="CW134" s="547" t="s">
        <v>20473</v>
      </c>
      <c r="CX134" s="547" t="s">
        <v>20474</v>
      </c>
      <c r="CY134" s="547" t="s">
        <v>20475</v>
      </c>
      <c r="CZ134" s="547" t="s">
        <v>20476</v>
      </c>
      <c r="DA134" s="547" t="s">
        <v>20477</v>
      </c>
      <c r="DB134" s="547" t="s">
        <v>20478</v>
      </c>
      <c r="DC134" s="547" t="s">
        <v>20479</v>
      </c>
      <c r="DD134" s="547" t="s">
        <v>20480</v>
      </c>
      <c r="DE134" s="547" t="s">
        <v>20481</v>
      </c>
      <c r="DF134" s="547" t="s">
        <v>20482</v>
      </c>
      <c r="DG134" s="547" t="s">
        <v>20483</v>
      </c>
      <c r="DH134" s="547" t="s">
        <v>20484</v>
      </c>
      <c r="DI134" s="547" t="s">
        <v>20485</v>
      </c>
      <c r="DJ134" s="547" t="s">
        <v>20486</v>
      </c>
      <c r="DK134" s="547" t="s">
        <v>20487</v>
      </c>
      <c r="DL134" s="547" t="s">
        <v>20488</v>
      </c>
      <c r="DM134" s="547" t="s">
        <v>20489</v>
      </c>
      <c r="DN134" s="547" t="s">
        <v>20490</v>
      </c>
      <c r="DO134" s="547" t="s">
        <v>20491</v>
      </c>
      <c r="DP134" s="547" t="s">
        <v>20492</v>
      </c>
      <c r="DQ134" s="547" t="s">
        <v>20493</v>
      </c>
      <c r="DR134" s="547" t="s">
        <v>20494</v>
      </c>
      <c r="DS134" s="547" t="s">
        <v>20495</v>
      </c>
      <c r="DT134" s="547" t="s">
        <v>20496</v>
      </c>
      <c r="DU134" s="547" t="s">
        <v>20497</v>
      </c>
      <c r="DV134" s="547" t="s">
        <v>20498</v>
      </c>
      <c r="DW134" s="547" t="s">
        <v>20499</v>
      </c>
      <c r="DX134" s="547" t="s">
        <v>20500</v>
      </c>
      <c r="DY134" s="547" t="s">
        <v>20501</v>
      </c>
      <c r="DZ134" s="547" t="s">
        <v>20502</v>
      </c>
      <c r="EA134" s="547" t="s">
        <v>20503</v>
      </c>
      <c r="EB134" s="547" t="s">
        <v>20504</v>
      </c>
      <c r="EC134" s="547" t="s">
        <v>20505</v>
      </c>
      <c r="ED134" s="547" t="s">
        <v>102</v>
      </c>
      <c r="EE134" s="547" t="s">
        <v>102</v>
      </c>
      <c r="EF134" s="547" t="s">
        <v>102</v>
      </c>
      <c r="EG134" s="547" t="s">
        <v>102</v>
      </c>
      <c r="EH134" s="547" t="s">
        <v>102</v>
      </c>
      <c r="EI134" s="547" t="s">
        <v>102</v>
      </c>
      <c r="EJ134" s="547" t="s">
        <v>102</v>
      </c>
      <c r="EK134" s="547" t="s">
        <v>102</v>
      </c>
      <c r="EL134" s="547" t="s">
        <v>102</v>
      </c>
      <c r="EM134" s="547" t="s">
        <v>102</v>
      </c>
      <c r="EN134" s="547" t="s">
        <v>102</v>
      </c>
      <c r="EO134" s="547" t="s">
        <v>102</v>
      </c>
      <c r="EP134" s="547" t="s">
        <v>102</v>
      </c>
      <c r="EQ134" s="547" t="s">
        <v>102</v>
      </c>
      <c r="ER134" s="547" t="s">
        <v>102</v>
      </c>
      <c r="ES134" s="547" t="s">
        <v>102</v>
      </c>
      <c r="ET134" s="547" t="s">
        <v>102</v>
      </c>
      <c r="EU134" s="547" t="s">
        <v>102</v>
      </c>
      <c r="EV134" s="547" t="s">
        <v>102</v>
      </c>
      <c r="EW134" s="547" t="s">
        <v>102</v>
      </c>
      <c r="EX134" s="547" t="s">
        <v>102</v>
      </c>
      <c r="EY134" s="547" t="s">
        <v>102</v>
      </c>
      <c r="EZ134" s="547" t="s">
        <v>102</v>
      </c>
      <c r="FA134" s="547" t="s">
        <v>102</v>
      </c>
      <c r="FB134" s="547" t="s">
        <v>102</v>
      </c>
      <c r="FC134" s="547" t="s">
        <v>102</v>
      </c>
      <c r="FD134" s="547" t="s">
        <v>102</v>
      </c>
      <c r="FE134" s="547" t="s">
        <v>102</v>
      </c>
      <c r="FF134" s="547" t="s">
        <v>102</v>
      </c>
      <c r="FG134" s="547" t="s">
        <v>102</v>
      </c>
      <c r="FH134" s="547" t="s">
        <v>102</v>
      </c>
      <c r="FI134" s="547" t="s">
        <v>102</v>
      </c>
      <c r="FJ134" s="547" t="s">
        <v>102</v>
      </c>
      <c r="FK134" s="547" t="s">
        <v>102</v>
      </c>
      <c r="FL134" s="547" t="s">
        <v>102</v>
      </c>
      <c r="FM134" s="547" t="s">
        <v>102</v>
      </c>
      <c r="FN134" s="547" t="s">
        <v>102</v>
      </c>
      <c r="FO134" s="547" t="s">
        <v>102</v>
      </c>
    </row>
    <row r="135" spans="1:171" x14ac:dyDescent="0.15">
      <c r="A135" s="547">
        <v>4012944</v>
      </c>
      <c r="B135" s="547">
        <v>1</v>
      </c>
      <c r="C135" s="547" t="s">
        <v>20506</v>
      </c>
      <c r="D135" s="547" t="s">
        <v>20507</v>
      </c>
      <c r="E135" s="547" t="s">
        <v>20508</v>
      </c>
      <c r="F135" s="547" t="s">
        <v>102</v>
      </c>
      <c r="G135" s="547" t="s">
        <v>102</v>
      </c>
      <c r="H135" s="547" t="s">
        <v>102</v>
      </c>
      <c r="I135" s="547" t="s">
        <v>102</v>
      </c>
      <c r="J135" s="547" t="s">
        <v>102</v>
      </c>
      <c r="K135" s="547" t="s">
        <v>102</v>
      </c>
      <c r="L135" s="547" t="s">
        <v>102</v>
      </c>
      <c r="M135" s="547" t="s">
        <v>102</v>
      </c>
      <c r="N135" s="547" t="s">
        <v>102</v>
      </c>
      <c r="O135" s="547" t="s">
        <v>102</v>
      </c>
      <c r="P135" s="547" t="s">
        <v>102</v>
      </c>
      <c r="Q135" s="547" t="s">
        <v>102</v>
      </c>
      <c r="R135" s="547" t="s">
        <v>102</v>
      </c>
      <c r="S135" s="547" t="s">
        <v>102</v>
      </c>
      <c r="T135" s="547" t="s">
        <v>102</v>
      </c>
      <c r="U135" s="547" t="s">
        <v>102</v>
      </c>
      <c r="V135" s="547" t="s">
        <v>102</v>
      </c>
      <c r="W135" s="547" t="s">
        <v>102</v>
      </c>
      <c r="X135" s="547" t="s">
        <v>102</v>
      </c>
      <c r="Y135" s="547" t="s">
        <v>102</v>
      </c>
      <c r="Z135" s="547" t="s">
        <v>102</v>
      </c>
      <c r="AA135" s="547" t="s">
        <v>102</v>
      </c>
      <c r="AB135" s="547" t="s">
        <v>102</v>
      </c>
      <c r="AC135" s="547" t="s">
        <v>102</v>
      </c>
      <c r="AD135" s="547" t="s">
        <v>102</v>
      </c>
      <c r="AE135" s="547" t="s">
        <v>102</v>
      </c>
      <c r="AF135" s="547" t="s">
        <v>102</v>
      </c>
      <c r="AG135" s="547" t="s">
        <v>102</v>
      </c>
      <c r="AH135" s="547" t="s">
        <v>102</v>
      </c>
      <c r="AI135" s="547" t="s">
        <v>102</v>
      </c>
      <c r="AJ135" s="547" t="s">
        <v>102</v>
      </c>
      <c r="AK135" s="547" t="s">
        <v>102</v>
      </c>
      <c r="AL135" s="547" t="s">
        <v>102</v>
      </c>
      <c r="AM135" s="547" t="s">
        <v>102</v>
      </c>
      <c r="AN135" s="547" t="s">
        <v>102</v>
      </c>
      <c r="AO135" s="547" t="s">
        <v>102</v>
      </c>
      <c r="AP135" s="547" t="s">
        <v>102</v>
      </c>
      <c r="AQ135" s="547" t="s">
        <v>102</v>
      </c>
      <c r="AR135" s="547" t="s">
        <v>102</v>
      </c>
      <c r="AS135" s="547" t="s">
        <v>102</v>
      </c>
      <c r="AT135" s="547" t="s">
        <v>102</v>
      </c>
      <c r="AU135" s="547" t="s">
        <v>102</v>
      </c>
      <c r="AV135" s="547" t="s">
        <v>102</v>
      </c>
      <c r="AW135" s="547" t="s">
        <v>102</v>
      </c>
      <c r="AX135" s="547" t="s">
        <v>102</v>
      </c>
      <c r="AY135" s="547" t="s">
        <v>102</v>
      </c>
      <c r="AZ135" s="547" t="s">
        <v>102</v>
      </c>
      <c r="BA135" s="547" t="s">
        <v>102</v>
      </c>
      <c r="BB135" s="547" t="s">
        <v>102</v>
      </c>
      <c r="BC135" s="547" t="s">
        <v>102</v>
      </c>
      <c r="BD135" s="547" t="s">
        <v>102</v>
      </c>
      <c r="BE135" s="547" t="s">
        <v>102</v>
      </c>
      <c r="BF135" s="547" t="s">
        <v>102</v>
      </c>
      <c r="BG135" s="547" t="s">
        <v>102</v>
      </c>
      <c r="BH135" s="547" t="s">
        <v>102</v>
      </c>
      <c r="BI135" s="547" t="s">
        <v>102</v>
      </c>
      <c r="BJ135" s="547" t="s">
        <v>102</v>
      </c>
      <c r="BK135" s="547" t="s">
        <v>102</v>
      </c>
      <c r="BL135" s="547" t="s">
        <v>102</v>
      </c>
      <c r="BM135" s="547" t="s">
        <v>102</v>
      </c>
      <c r="BN135" s="547" t="s">
        <v>102</v>
      </c>
      <c r="BO135" s="547" t="s">
        <v>102</v>
      </c>
      <c r="BP135" s="547" t="s">
        <v>102</v>
      </c>
      <c r="BQ135" s="547" t="s">
        <v>102</v>
      </c>
      <c r="BR135" s="547" t="s">
        <v>102</v>
      </c>
      <c r="BS135" s="547" t="s">
        <v>102</v>
      </c>
      <c r="BT135" s="547" t="s">
        <v>102</v>
      </c>
      <c r="BU135" s="547" t="s">
        <v>102</v>
      </c>
      <c r="BV135" s="547" t="s">
        <v>102</v>
      </c>
      <c r="BW135" s="547" t="s">
        <v>102</v>
      </c>
      <c r="BX135" s="547" t="s">
        <v>102</v>
      </c>
      <c r="BY135" s="547" t="s">
        <v>102</v>
      </c>
      <c r="BZ135" s="547" t="s">
        <v>102</v>
      </c>
      <c r="CA135" s="547" t="s">
        <v>102</v>
      </c>
      <c r="CB135" s="547" t="s">
        <v>102</v>
      </c>
      <c r="CC135" s="547" t="s">
        <v>102</v>
      </c>
      <c r="CD135" s="547" t="s">
        <v>102</v>
      </c>
      <c r="CE135" s="547" t="s">
        <v>102</v>
      </c>
      <c r="CF135" s="547" t="s">
        <v>102</v>
      </c>
      <c r="CG135" s="547" t="s">
        <v>102</v>
      </c>
      <c r="CH135" s="547" t="s">
        <v>102</v>
      </c>
      <c r="CI135" s="547" t="s">
        <v>102</v>
      </c>
      <c r="CJ135" s="547" t="s">
        <v>102</v>
      </c>
      <c r="CK135" s="547" t="s">
        <v>102</v>
      </c>
      <c r="CL135" s="547" t="s">
        <v>102</v>
      </c>
      <c r="CM135" s="547" t="s">
        <v>102</v>
      </c>
      <c r="CN135" s="547" t="s">
        <v>102</v>
      </c>
      <c r="CO135" s="547" t="s">
        <v>102</v>
      </c>
      <c r="CP135" s="547" t="s">
        <v>102</v>
      </c>
      <c r="CQ135" s="547" t="s">
        <v>102</v>
      </c>
      <c r="CR135" s="547" t="s">
        <v>102</v>
      </c>
      <c r="CS135" s="547" t="s">
        <v>102</v>
      </c>
      <c r="CT135" s="547" t="s">
        <v>102</v>
      </c>
      <c r="CU135" s="547" t="s">
        <v>102</v>
      </c>
      <c r="CV135" s="547" t="s">
        <v>102</v>
      </c>
      <c r="CW135" s="547" t="s">
        <v>102</v>
      </c>
      <c r="CX135" s="547" t="s">
        <v>102</v>
      </c>
      <c r="CY135" s="547" t="s">
        <v>102</v>
      </c>
      <c r="CZ135" s="547" t="s">
        <v>102</v>
      </c>
      <c r="DA135" s="547" t="s">
        <v>102</v>
      </c>
      <c r="DB135" s="547" t="s">
        <v>102</v>
      </c>
      <c r="DC135" s="547" t="s">
        <v>102</v>
      </c>
      <c r="DD135" s="547" t="s">
        <v>102</v>
      </c>
      <c r="DE135" s="547" t="s">
        <v>102</v>
      </c>
      <c r="DF135" s="547" t="s">
        <v>102</v>
      </c>
      <c r="DG135" s="547" t="s">
        <v>102</v>
      </c>
      <c r="DH135" s="547" t="s">
        <v>102</v>
      </c>
      <c r="DI135" s="547" t="s">
        <v>102</v>
      </c>
      <c r="DJ135" s="547" t="s">
        <v>102</v>
      </c>
      <c r="DK135" s="547" t="s">
        <v>102</v>
      </c>
      <c r="DL135" s="547" t="s">
        <v>102</v>
      </c>
      <c r="DM135" s="547" t="s">
        <v>102</v>
      </c>
      <c r="DN135" s="547" t="s">
        <v>102</v>
      </c>
      <c r="DO135" s="547" t="s">
        <v>102</v>
      </c>
      <c r="DP135" s="547" t="s">
        <v>102</v>
      </c>
      <c r="DQ135" s="547" t="s">
        <v>102</v>
      </c>
      <c r="DR135" s="547" t="s">
        <v>102</v>
      </c>
      <c r="DS135" s="547" t="s">
        <v>102</v>
      </c>
      <c r="DT135" s="547" t="s">
        <v>102</v>
      </c>
      <c r="DU135" s="547" t="s">
        <v>102</v>
      </c>
      <c r="DV135" s="547" t="s">
        <v>102</v>
      </c>
      <c r="DW135" s="547" t="s">
        <v>102</v>
      </c>
      <c r="DX135" s="547" t="s">
        <v>102</v>
      </c>
      <c r="DY135" s="547" t="s">
        <v>102</v>
      </c>
      <c r="DZ135" s="547" t="s">
        <v>102</v>
      </c>
      <c r="EA135" s="547" t="s">
        <v>102</v>
      </c>
      <c r="EB135" s="547" t="s">
        <v>102</v>
      </c>
      <c r="EC135" s="547" t="s">
        <v>102</v>
      </c>
      <c r="ED135" s="547" t="s">
        <v>102</v>
      </c>
      <c r="EE135" s="547" t="s">
        <v>102</v>
      </c>
      <c r="EF135" s="547" t="s">
        <v>102</v>
      </c>
      <c r="EG135" s="547" t="s">
        <v>102</v>
      </c>
      <c r="EH135" s="547" t="s">
        <v>102</v>
      </c>
      <c r="EI135" s="547" t="s">
        <v>102</v>
      </c>
      <c r="EJ135" s="547" t="s">
        <v>102</v>
      </c>
      <c r="EK135" s="547" t="s">
        <v>102</v>
      </c>
      <c r="EL135" s="547" t="s">
        <v>102</v>
      </c>
      <c r="EM135" s="547" t="s">
        <v>102</v>
      </c>
      <c r="EN135" s="547" t="s">
        <v>102</v>
      </c>
      <c r="EO135" s="547" t="s">
        <v>102</v>
      </c>
      <c r="EP135" s="547" t="s">
        <v>102</v>
      </c>
      <c r="EQ135" s="547" t="s">
        <v>102</v>
      </c>
      <c r="ER135" s="547" t="s">
        <v>102</v>
      </c>
      <c r="ES135" s="547" t="s">
        <v>102</v>
      </c>
      <c r="ET135" s="547" t="s">
        <v>102</v>
      </c>
      <c r="EU135" s="547" t="s">
        <v>102</v>
      </c>
      <c r="EV135" s="547" t="s">
        <v>102</v>
      </c>
      <c r="EW135" s="547" t="s">
        <v>102</v>
      </c>
      <c r="EX135" s="547" t="s">
        <v>102</v>
      </c>
      <c r="EY135" s="547" t="s">
        <v>102</v>
      </c>
      <c r="EZ135" s="547" t="s">
        <v>102</v>
      </c>
      <c r="FA135" s="547" t="s">
        <v>102</v>
      </c>
      <c r="FB135" s="547" t="s">
        <v>102</v>
      </c>
      <c r="FC135" s="547" t="s">
        <v>102</v>
      </c>
      <c r="FD135" s="547" t="s">
        <v>102</v>
      </c>
      <c r="FE135" s="547" t="s">
        <v>102</v>
      </c>
      <c r="FF135" s="547" t="s">
        <v>102</v>
      </c>
      <c r="FG135" s="547" t="s">
        <v>102</v>
      </c>
      <c r="FH135" s="547" t="s">
        <v>102</v>
      </c>
      <c r="FI135" s="547" t="s">
        <v>102</v>
      </c>
      <c r="FJ135" s="547" t="s">
        <v>102</v>
      </c>
      <c r="FK135" s="547" t="s">
        <v>102</v>
      </c>
      <c r="FL135" s="547" t="s">
        <v>102</v>
      </c>
      <c r="FM135" s="547" t="s">
        <v>102</v>
      </c>
      <c r="FN135" s="547" t="s">
        <v>102</v>
      </c>
      <c r="FO135" s="547" t="s">
        <v>102</v>
      </c>
    </row>
    <row r="136" spans="1:171" x14ac:dyDescent="0.15">
      <c r="A136" s="547">
        <v>4017273</v>
      </c>
      <c r="B136" s="547">
        <v>1</v>
      </c>
      <c r="C136" s="547" t="s">
        <v>20509</v>
      </c>
      <c r="D136" s="547" t="s">
        <v>20510</v>
      </c>
      <c r="E136" s="547" t="s">
        <v>20511</v>
      </c>
      <c r="F136" s="547" t="s">
        <v>20512</v>
      </c>
      <c r="G136" s="547" t="s">
        <v>20513</v>
      </c>
      <c r="H136" s="547" t="s">
        <v>20514</v>
      </c>
      <c r="I136" s="547" t="s">
        <v>20515</v>
      </c>
      <c r="J136" s="547" t="s">
        <v>20516</v>
      </c>
      <c r="K136" s="547" t="s">
        <v>20517</v>
      </c>
      <c r="L136" s="547" t="s">
        <v>20518</v>
      </c>
      <c r="M136" s="547" t="s">
        <v>20519</v>
      </c>
      <c r="N136" s="547" t="s">
        <v>20520</v>
      </c>
      <c r="O136" s="547" t="s">
        <v>20521</v>
      </c>
      <c r="P136" s="547" t="s">
        <v>1646</v>
      </c>
      <c r="Q136" s="547" t="s">
        <v>20522</v>
      </c>
      <c r="R136" s="547" t="s">
        <v>102</v>
      </c>
      <c r="S136" s="547" t="s">
        <v>102</v>
      </c>
      <c r="T136" s="547" t="s">
        <v>102</v>
      </c>
      <c r="U136" s="547" t="s">
        <v>102</v>
      </c>
      <c r="V136" s="547" t="s">
        <v>102</v>
      </c>
      <c r="W136" s="547" t="s">
        <v>102</v>
      </c>
      <c r="X136" s="547" t="s">
        <v>102</v>
      </c>
      <c r="Y136" s="547" t="s">
        <v>102</v>
      </c>
      <c r="Z136" s="547" t="s">
        <v>102</v>
      </c>
      <c r="AA136" s="547" t="s">
        <v>102</v>
      </c>
      <c r="AB136" s="547" t="s">
        <v>102</v>
      </c>
      <c r="AC136" s="547" t="s">
        <v>102</v>
      </c>
      <c r="AD136" s="547" t="s">
        <v>102</v>
      </c>
      <c r="AE136" s="547" t="s">
        <v>102</v>
      </c>
      <c r="AF136" s="547" t="s">
        <v>102</v>
      </c>
      <c r="AG136" s="547" t="s">
        <v>102</v>
      </c>
      <c r="AH136" s="547" t="s">
        <v>102</v>
      </c>
      <c r="AI136" s="547" t="s">
        <v>102</v>
      </c>
      <c r="AJ136" s="547" t="s">
        <v>102</v>
      </c>
      <c r="AK136" s="547" t="s">
        <v>102</v>
      </c>
      <c r="AL136" s="547" t="s">
        <v>102</v>
      </c>
      <c r="AM136" s="547" t="s">
        <v>102</v>
      </c>
      <c r="AN136" s="547" t="s">
        <v>102</v>
      </c>
      <c r="AO136" s="547" t="s">
        <v>102</v>
      </c>
      <c r="AP136" s="547" t="s">
        <v>102</v>
      </c>
      <c r="AQ136" s="547" t="s">
        <v>102</v>
      </c>
      <c r="AR136" s="547" t="s">
        <v>102</v>
      </c>
      <c r="AS136" s="547" t="s">
        <v>102</v>
      </c>
      <c r="AT136" s="547" t="s">
        <v>102</v>
      </c>
      <c r="AU136" s="547" t="s">
        <v>102</v>
      </c>
      <c r="AV136" s="547" t="s">
        <v>102</v>
      </c>
      <c r="AW136" s="547" t="s">
        <v>102</v>
      </c>
      <c r="AX136" s="547" t="s">
        <v>102</v>
      </c>
      <c r="AY136" s="547" t="s">
        <v>102</v>
      </c>
      <c r="AZ136" s="547" t="s">
        <v>102</v>
      </c>
      <c r="BA136" s="547" t="s">
        <v>102</v>
      </c>
      <c r="BB136" s="547" t="s">
        <v>102</v>
      </c>
      <c r="BC136" s="547" t="s">
        <v>102</v>
      </c>
      <c r="BD136" s="547" t="s">
        <v>102</v>
      </c>
      <c r="BE136" s="547" t="s">
        <v>102</v>
      </c>
      <c r="BF136" s="547" t="s">
        <v>102</v>
      </c>
      <c r="BG136" s="547" t="s">
        <v>102</v>
      </c>
      <c r="BH136" s="547" t="s">
        <v>102</v>
      </c>
      <c r="BI136" s="547" t="s">
        <v>102</v>
      </c>
      <c r="BJ136" s="547" t="s">
        <v>102</v>
      </c>
      <c r="BK136" s="547" t="s">
        <v>102</v>
      </c>
      <c r="BL136" s="547" t="s">
        <v>102</v>
      </c>
      <c r="BM136" s="547" t="s">
        <v>102</v>
      </c>
      <c r="BN136" s="547" t="s">
        <v>102</v>
      </c>
      <c r="BO136" s="547" t="s">
        <v>102</v>
      </c>
      <c r="BP136" s="547" t="s">
        <v>102</v>
      </c>
      <c r="BQ136" s="547" t="s">
        <v>102</v>
      </c>
      <c r="BR136" s="547" t="s">
        <v>102</v>
      </c>
      <c r="BS136" s="547" t="s">
        <v>102</v>
      </c>
      <c r="BT136" s="547" t="s">
        <v>102</v>
      </c>
      <c r="BU136" s="547" t="s">
        <v>102</v>
      </c>
      <c r="BV136" s="547" t="s">
        <v>102</v>
      </c>
      <c r="BW136" s="547" t="s">
        <v>102</v>
      </c>
      <c r="BX136" s="547" t="s">
        <v>102</v>
      </c>
      <c r="BY136" s="547" t="s">
        <v>102</v>
      </c>
      <c r="BZ136" s="547" t="s">
        <v>102</v>
      </c>
      <c r="CA136" s="547" t="s">
        <v>102</v>
      </c>
      <c r="CB136" s="547" t="s">
        <v>102</v>
      </c>
      <c r="CC136" s="547" t="s">
        <v>102</v>
      </c>
      <c r="CD136" s="547" t="s">
        <v>102</v>
      </c>
      <c r="CE136" s="547" t="s">
        <v>102</v>
      </c>
      <c r="CF136" s="547" t="s">
        <v>102</v>
      </c>
      <c r="CG136" s="547" t="s">
        <v>102</v>
      </c>
      <c r="CH136" s="547" t="s">
        <v>102</v>
      </c>
      <c r="CI136" s="547" t="s">
        <v>102</v>
      </c>
      <c r="CJ136" s="547" t="s">
        <v>102</v>
      </c>
      <c r="CK136" s="547" t="s">
        <v>102</v>
      </c>
      <c r="CL136" s="547" t="s">
        <v>102</v>
      </c>
      <c r="CM136" s="547" t="s">
        <v>102</v>
      </c>
      <c r="CN136" s="547" t="s">
        <v>102</v>
      </c>
      <c r="CO136" s="547" t="s">
        <v>102</v>
      </c>
      <c r="CP136" s="547" t="s">
        <v>102</v>
      </c>
      <c r="CQ136" s="547" t="s">
        <v>102</v>
      </c>
      <c r="CR136" s="547" t="s">
        <v>102</v>
      </c>
      <c r="CS136" s="547" t="s">
        <v>102</v>
      </c>
      <c r="CT136" s="547" t="s">
        <v>102</v>
      </c>
      <c r="CU136" s="547" t="s">
        <v>102</v>
      </c>
      <c r="CV136" s="547" t="s">
        <v>102</v>
      </c>
      <c r="CW136" s="547" t="s">
        <v>102</v>
      </c>
      <c r="CX136" s="547" t="s">
        <v>102</v>
      </c>
      <c r="CY136" s="547" t="s">
        <v>102</v>
      </c>
      <c r="CZ136" s="547" t="s">
        <v>102</v>
      </c>
      <c r="DA136" s="547" t="s">
        <v>102</v>
      </c>
      <c r="DB136" s="547" t="s">
        <v>102</v>
      </c>
      <c r="DC136" s="547" t="s">
        <v>102</v>
      </c>
      <c r="DD136" s="547" t="s">
        <v>102</v>
      </c>
      <c r="DE136" s="547" t="s">
        <v>102</v>
      </c>
      <c r="DF136" s="547" t="s">
        <v>102</v>
      </c>
      <c r="DG136" s="547" t="s">
        <v>102</v>
      </c>
      <c r="DH136" s="547" t="s">
        <v>102</v>
      </c>
      <c r="DI136" s="547" t="s">
        <v>102</v>
      </c>
      <c r="DJ136" s="547" t="s">
        <v>102</v>
      </c>
      <c r="DK136" s="547" t="s">
        <v>102</v>
      </c>
      <c r="DL136" s="547" t="s">
        <v>102</v>
      </c>
      <c r="DM136" s="547" t="s">
        <v>102</v>
      </c>
      <c r="DN136" s="547" t="s">
        <v>102</v>
      </c>
      <c r="DO136" s="547" t="s">
        <v>102</v>
      </c>
      <c r="DP136" s="547" t="s">
        <v>102</v>
      </c>
      <c r="DQ136" s="547" t="s">
        <v>102</v>
      </c>
      <c r="DR136" s="547" t="s">
        <v>102</v>
      </c>
      <c r="DS136" s="547" t="s">
        <v>102</v>
      </c>
      <c r="DT136" s="547" t="s">
        <v>102</v>
      </c>
      <c r="DU136" s="547" t="s">
        <v>102</v>
      </c>
      <c r="DV136" s="547" t="s">
        <v>102</v>
      </c>
      <c r="DW136" s="547" t="s">
        <v>102</v>
      </c>
      <c r="DX136" s="547" t="s">
        <v>102</v>
      </c>
      <c r="DY136" s="547" t="s">
        <v>102</v>
      </c>
      <c r="DZ136" s="547" t="s">
        <v>102</v>
      </c>
      <c r="EA136" s="547" t="s">
        <v>102</v>
      </c>
      <c r="EB136" s="547" t="s">
        <v>102</v>
      </c>
      <c r="EC136" s="547" t="s">
        <v>102</v>
      </c>
      <c r="ED136" s="547" t="s">
        <v>102</v>
      </c>
      <c r="EE136" s="547" t="s">
        <v>102</v>
      </c>
      <c r="EF136" s="547" t="s">
        <v>102</v>
      </c>
      <c r="EG136" s="547" t="s">
        <v>102</v>
      </c>
      <c r="EH136" s="547" t="s">
        <v>102</v>
      </c>
      <c r="EI136" s="547" t="s">
        <v>102</v>
      </c>
      <c r="EJ136" s="547" t="s">
        <v>102</v>
      </c>
      <c r="EK136" s="547" t="s">
        <v>102</v>
      </c>
      <c r="EL136" s="547" t="s">
        <v>102</v>
      </c>
      <c r="EM136" s="547" t="s">
        <v>102</v>
      </c>
      <c r="EN136" s="547" t="s">
        <v>102</v>
      </c>
      <c r="EO136" s="547" t="s">
        <v>102</v>
      </c>
      <c r="EP136" s="547" t="s">
        <v>102</v>
      </c>
      <c r="EQ136" s="547" t="s">
        <v>102</v>
      </c>
      <c r="ER136" s="547" t="s">
        <v>102</v>
      </c>
      <c r="ES136" s="547" t="s">
        <v>102</v>
      </c>
      <c r="ET136" s="547" t="s">
        <v>102</v>
      </c>
      <c r="EU136" s="547" t="s">
        <v>102</v>
      </c>
      <c r="EV136" s="547" t="s">
        <v>102</v>
      </c>
      <c r="EW136" s="547" t="s">
        <v>102</v>
      </c>
      <c r="EX136" s="547" t="s">
        <v>102</v>
      </c>
      <c r="EY136" s="547" t="s">
        <v>102</v>
      </c>
      <c r="EZ136" s="547" t="s">
        <v>102</v>
      </c>
      <c r="FA136" s="547" t="s">
        <v>102</v>
      </c>
      <c r="FB136" s="547" t="s">
        <v>102</v>
      </c>
      <c r="FC136" s="547" t="s">
        <v>102</v>
      </c>
      <c r="FD136" s="547" t="s">
        <v>102</v>
      </c>
      <c r="FE136" s="547" t="s">
        <v>102</v>
      </c>
      <c r="FF136" s="547" t="s">
        <v>102</v>
      </c>
      <c r="FG136" s="547" t="s">
        <v>102</v>
      </c>
      <c r="FH136" s="547" t="s">
        <v>102</v>
      </c>
      <c r="FI136" s="547" t="s">
        <v>102</v>
      </c>
      <c r="FJ136" s="547" t="s">
        <v>102</v>
      </c>
      <c r="FK136" s="547" t="s">
        <v>102</v>
      </c>
      <c r="FL136" s="547" t="s">
        <v>102</v>
      </c>
      <c r="FM136" s="547" t="s">
        <v>102</v>
      </c>
      <c r="FN136" s="547" t="s">
        <v>102</v>
      </c>
      <c r="FO136" s="547" t="s">
        <v>102</v>
      </c>
    </row>
    <row r="137" spans="1:171" x14ac:dyDescent="0.15">
      <c r="A137" s="547">
        <v>3998073</v>
      </c>
      <c r="B137" s="547">
        <v>1</v>
      </c>
      <c r="C137" s="547" t="s">
        <v>20523</v>
      </c>
      <c r="D137" s="547" t="s">
        <v>20524</v>
      </c>
      <c r="E137" s="547" t="s">
        <v>20525</v>
      </c>
      <c r="F137" s="547" t="s">
        <v>102</v>
      </c>
      <c r="G137" s="547" t="s">
        <v>102</v>
      </c>
      <c r="H137" s="547" t="s">
        <v>102</v>
      </c>
      <c r="I137" s="547" t="s">
        <v>102</v>
      </c>
      <c r="J137" s="547" t="s">
        <v>102</v>
      </c>
      <c r="K137" s="547" t="s">
        <v>102</v>
      </c>
      <c r="L137" s="547" t="s">
        <v>102</v>
      </c>
      <c r="M137" s="547" t="s">
        <v>102</v>
      </c>
      <c r="N137" s="547" t="s">
        <v>102</v>
      </c>
      <c r="O137" s="547" t="s">
        <v>102</v>
      </c>
      <c r="P137" s="547" t="s">
        <v>102</v>
      </c>
      <c r="Q137" s="547" t="s">
        <v>102</v>
      </c>
      <c r="R137" s="547" t="s">
        <v>102</v>
      </c>
      <c r="S137" s="547" t="s">
        <v>102</v>
      </c>
      <c r="T137" s="547" t="s">
        <v>102</v>
      </c>
      <c r="U137" s="547" t="s">
        <v>102</v>
      </c>
      <c r="V137" s="547" t="s">
        <v>102</v>
      </c>
      <c r="W137" s="547" t="s">
        <v>102</v>
      </c>
      <c r="X137" s="547" t="s">
        <v>102</v>
      </c>
      <c r="Y137" s="547" t="s">
        <v>102</v>
      </c>
      <c r="Z137" s="547" t="s">
        <v>102</v>
      </c>
      <c r="AA137" s="547" t="s">
        <v>102</v>
      </c>
      <c r="AB137" s="547" t="s">
        <v>102</v>
      </c>
      <c r="AC137" s="547" t="s">
        <v>102</v>
      </c>
      <c r="AD137" s="547" t="s">
        <v>102</v>
      </c>
      <c r="AE137" s="547" t="s">
        <v>102</v>
      </c>
      <c r="AF137" s="547" t="s">
        <v>102</v>
      </c>
      <c r="AG137" s="547" t="s">
        <v>102</v>
      </c>
      <c r="AH137" s="547" t="s">
        <v>102</v>
      </c>
      <c r="AI137" s="547" t="s">
        <v>102</v>
      </c>
      <c r="AJ137" s="547" t="s">
        <v>102</v>
      </c>
      <c r="AK137" s="547" t="s">
        <v>102</v>
      </c>
      <c r="AL137" s="547" t="s">
        <v>102</v>
      </c>
      <c r="AM137" s="547" t="s">
        <v>102</v>
      </c>
      <c r="AN137" s="547" t="s">
        <v>102</v>
      </c>
      <c r="AO137" s="547" t="s">
        <v>102</v>
      </c>
      <c r="AP137" s="547" t="s">
        <v>102</v>
      </c>
      <c r="AQ137" s="547" t="s">
        <v>102</v>
      </c>
      <c r="AR137" s="547" t="s">
        <v>102</v>
      </c>
      <c r="AS137" s="547" t="s">
        <v>102</v>
      </c>
      <c r="AT137" s="547" t="s">
        <v>102</v>
      </c>
      <c r="AU137" s="547" t="s">
        <v>102</v>
      </c>
      <c r="AV137" s="547" t="s">
        <v>102</v>
      </c>
      <c r="AW137" s="547" t="s">
        <v>102</v>
      </c>
      <c r="AX137" s="547" t="s">
        <v>102</v>
      </c>
      <c r="AY137" s="547" t="s">
        <v>102</v>
      </c>
      <c r="AZ137" s="547" t="s">
        <v>102</v>
      </c>
      <c r="BA137" s="547" t="s">
        <v>102</v>
      </c>
      <c r="BB137" s="547" t="s">
        <v>102</v>
      </c>
      <c r="BC137" s="547" t="s">
        <v>102</v>
      </c>
      <c r="BD137" s="547" t="s">
        <v>102</v>
      </c>
      <c r="BE137" s="547" t="s">
        <v>102</v>
      </c>
      <c r="BF137" s="547" t="s">
        <v>102</v>
      </c>
      <c r="BG137" s="547" t="s">
        <v>102</v>
      </c>
      <c r="BH137" s="547" t="s">
        <v>102</v>
      </c>
      <c r="BI137" s="547" t="s">
        <v>102</v>
      </c>
      <c r="BJ137" s="547" t="s">
        <v>102</v>
      </c>
      <c r="BK137" s="547" t="s">
        <v>102</v>
      </c>
      <c r="BL137" s="547" t="s">
        <v>102</v>
      </c>
      <c r="BM137" s="547" t="s">
        <v>102</v>
      </c>
      <c r="BN137" s="547" t="s">
        <v>102</v>
      </c>
      <c r="BO137" s="547" t="s">
        <v>102</v>
      </c>
      <c r="BP137" s="547" t="s">
        <v>102</v>
      </c>
      <c r="BQ137" s="547" t="s">
        <v>102</v>
      </c>
      <c r="BR137" s="547" t="s">
        <v>102</v>
      </c>
      <c r="BS137" s="547" t="s">
        <v>102</v>
      </c>
      <c r="BT137" s="547" t="s">
        <v>102</v>
      </c>
      <c r="BU137" s="547" t="s">
        <v>102</v>
      </c>
      <c r="BV137" s="547" t="s">
        <v>102</v>
      </c>
      <c r="BW137" s="547" t="s">
        <v>102</v>
      </c>
      <c r="BX137" s="547" t="s">
        <v>102</v>
      </c>
      <c r="BY137" s="547" t="s">
        <v>102</v>
      </c>
      <c r="BZ137" s="547" t="s">
        <v>102</v>
      </c>
      <c r="CA137" s="547" t="s">
        <v>102</v>
      </c>
      <c r="CB137" s="547" t="s">
        <v>102</v>
      </c>
      <c r="CC137" s="547" t="s">
        <v>102</v>
      </c>
      <c r="CD137" s="547" t="s">
        <v>102</v>
      </c>
      <c r="CE137" s="547" t="s">
        <v>102</v>
      </c>
      <c r="CF137" s="547" t="s">
        <v>102</v>
      </c>
      <c r="CG137" s="547" t="s">
        <v>102</v>
      </c>
      <c r="CH137" s="547" t="s">
        <v>102</v>
      </c>
      <c r="CI137" s="547" t="s">
        <v>102</v>
      </c>
      <c r="CJ137" s="547" t="s">
        <v>102</v>
      </c>
      <c r="CK137" s="547" t="s">
        <v>102</v>
      </c>
      <c r="CL137" s="547" t="s">
        <v>102</v>
      </c>
      <c r="CM137" s="547" t="s">
        <v>102</v>
      </c>
      <c r="CN137" s="547" t="s">
        <v>102</v>
      </c>
      <c r="CO137" s="547" t="s">
        <v>102</v>
      </c>
      <c r="CP137" s="547" t="s">
        <v>102</v>
      </c>
      <c r="CQ137" s="547" t="s">
        <v>102</v>
      </c>
      <c r="CR137" s="547" t="s">
        <v>102</v>
      </c>
      <c r="CS137" s="547" t="s">
        <v>102</v>
      </c>
      <c r="CT137" s="547" t="s">
        <v>102</v>
      </c>
      <c r="CU137" s="547" t="s">
        <v>102</v>
      </c>
      <c r="CV137" s="547" t="s">
        <v>102</v>
      </c>
      <c r="CW137" s="547" t="s">
        <v>102</v>
      </c>
      <c r="CX137" s="547" t="s">
        <v>102</v>
      </c>
      <c r="CY137" s="547" t="s">
        <v>102</v>
      </c>
      <c r="CZ137" s="547" t="s">
        <v>102</v>
      </c>
      <c r="DA137" s="547" t="s">
        <v>102</v>
      </c>
      <c r="DB137" s="547" t="s">
        <v>102</v>
      </c>
      <c r="DC137" s="547" t="s">
        <v>102</v>
      </c>
      <c r="DD137" s="547" t="s">
        <v>102</v>
      </c>
      <c r="DE137" s="547" t="s">
        <v>102</v>
      </c>
      <c r="DF137" s="547" t="s">
        <v>102</v>
      </c>
      <c r="DG137" s="547" t="s">
        <v>102</v>
      </c>
      <c r="DH137" s="547" t="s">
        <v>102</v>
      </c>
      <c r="DI137" s="547" t="s">
        <v>102</v>
      </c>
      <c r="DJ137" s="547" t="s">
        <v>102</v>
      </c>
      <c r="DK137" s="547" t="s">
        <v>102</v>
      </c>
      <c r="DL137" s="547" t="s">
        <v>102</v>
      </c>
      <c r="DM137" s="547" t="s">
        <v>102</v>
      </c>
      <c r="DN137" s="547" t="s">
        <v>102</v>
      </c>
      <c r="DO137" s="547" t="s">
        <v>102</v>
      </c>
      <c r="DP137" s="547" t="s">
        <v>102</v>
      </c>
      <c r="DQ137" s="547" t="s">
        <v>102</v>
      </c>
      <c r="DR137" s="547" t="s">
        <v>102</v>
      </c>
      <c r="DS137" s="547" t="s">
        <v>102</v>
      </c>
      <c r="DT137" s="547" t="s">
        <v>102</v>
      </c>
      <c r="DU137" s="547" t="s">
        <v>102</v>
      </c>
      <c r="DV137" s="547" t="s">
        <v>102</v>
      </c>
      <c r="DW137" s="547" t="s">
        <v>102</v>
      </c>
      <c r="DX137" s="547" t="s">
        <v>102</v>
      </c>
      <c r="DY137" s="547" t="s">
        <v>102</v>
      </c>
      <c r="DZ137" s="547" t="s">
        <v>102</v>
      </c>
      <c r="EA137" s="547" t="s">
        <v>102</v>
      </c>
      <c r="EB137" s="547" t="s">
        <v>102</v>
      </c>
      <c r="EC137" s="547" t="s">
        <v>102</v>
      </c>
      <c r="ED137" s="547" t="s">
        <v>102</v>
      </c>
      <c r="EE137" s="547" t="s">
        <v>102</v>
      </c>
      <c r="EF137" s="547" t="s">
        <v>102</v>
      </c>
      <c r="EG137" s="547" t="s">
        <v>102</v>
      </c>
      <c r="EH137" s="547" t="s">
        <v>102</v>
      </c>
      <c r="EI137" s="547" t="s">
        <v>102</v>
      </c>
      <c r="EJ137" s="547" t="s">
        <v>102</v>
      </c>
      <c r="EK137" s="547" t="s">
        <v>102</v>
      </c>
      <c r="EL137" s="547" t="s">
        <v>102</v>
      </c>
      <c r="EM137" s="547" t="s">
        <v>102</v>
      </c>
      <c r="EN137" s="547" t="s">
        <v>102</v>
      </c>
      <c r="EO137" s="547" t="s">
        <v>102</v>
      </c>
      <c r="EP137" s="547" t="s">
        <v>102</v>
      </c>
      <c r="EQ137" s="547" t="s">
        <v>102</v>
      </c>
      <c r="ER137" s="547" t="s">
        <v>102</v>
      </c>
      <c r="ES137" s="547" t="s">
        <v>102</v>
      </c>
      <c r="ET137" s="547" t="s">
        <v>102</v>
      </c>
      <c r="EU137" s="547" t="s">
        <v>102</v>
      </c>
      <c r="EV137" s="547" t="s">
        <v>102</v>
      </c>
      <c r="EW137" s="547" t="s">
        <v>102</v>
      </c>
      <c r="EX137" s="547" t="s">
        <v>102</v>
      </c>
      <c r="EY137" s="547" t="s">
        <v>102</v>
      </c>
      <c r="EZ137" s="547" t="s">
        <v>102</v>
      </c>
      <c r="FA137" s="547" t="s">
        <v>102</v>
      </c>
      <c r="FB137" s="547" t="s">
        <v>102</v>
      </c>
      <c r="FC137" s="547" t="s">
        <v>102</v>
      </c>
      <c r="FD137" s="547" t="s">
        <v>102</v>
      </c>
      <c r="FE137" s="547" t="s">
        <v>102</v>
      </c>
      <c r="FF137" s="547" t="s">
        <v>102</v>
      </c>
      <c r="FG137" s="547" t="s">
        <v>102</v>
      </c>
      <c r="FH137" s="547" t="s">
        <v>102</v>
      </c>
      <c r="FI137" s="547" t="s">
        <v>102</v>
      </c>
      <c r="FJ137" s="547" t="s">
        <v>102</v>
      </c>
      <c r="FK137" s="547" t="s">
        <v>102</v>
      </c>
      <c r="FL137" s="547" t="s">
        <v>102</v>
      </c>
      <c r="FM137" s="547" t="s">
        <v>102</v>
      </c>
      <c r="FN137" s="547" t="s">
        <v>102</v>
      </c>
      <c r="FO137" s="547" t="s">
        <v>102</v>
      </c>
    </row>
    <row r="138" spans="1:171" x14ac:dyDescent="0.15">
      <c r="A138" s="547">
        <v>4021588</v>
      </c>
      <c r="B138" s="547">
        <v>1</v>
      </c>
      <c r="C138" s="547" t="s">
        <v>20526</v>
      </c>
      <c r="D138" s="547" t="s">
        <v>20527</v>
      </c>
      <c r="E138" s="547" t="s">
        <v>20528</v>
      </c>
      <c r="F138" s="547" t="s">
        <v>20529</v>
      </c>
      <c r="G138" s="547" t="s">
        <v>20530</v>
      </c>
      <c r="H138" s="547" t="s">
        <v>20531</v>
      </c>
      <c r="I138" s="547" t="s">
        <v>20532</v>
      </c>
      <c r="J138" s="547" t="s">
        <v>20533</v>
      </c>
      <c r="K138" s="547" t="s">
        <v>20534</v>
      </c>
      <c r="L138" s="547" t="s">
        <v>20535</v>
      </c>
      <c r="M138" s="547" t="s">
        <v>20536</v>
      </c>
      <c r="N138" s="547" t="s">
        <v>20537</v>
      </c>
      <c r="O138" s="547" t="s">
        <v>20538</v>
      </c>
      <c r="P138" s="547" t="s">
        <v>102</v>
      </c>
      <c r="Q138" s="547" t="s">
        <v>102</v>
      </c>
      <c r="R138" s="547" t="s">
        <v>102</v>
      </c>
      <c r="S138" s="547" t="s">
        <v>102</v>
      </c>
      <c r="T138" s="547" t="s">
        <v>102</v>
      </c>
      <c r="U138" s="547" t="s">
        <v>102</v>
      </c>
      <c r="V138" s="547" t="s">
        <v>102</v>
      </c>
      <c r="W138" s="547" t="s">
        <v>102</v>
      </c>
      <c r="X138" s="547" t="s">
        <v>102</v>
      </c>
      <c r="Y138" s="547" t="s">
        <v>102</v>
      </c>
      <c r="Z138" s="547" t="s">
        <v>102</v>
      </c>
      <c r="AA138" s="547" t="s">
        <v>102</v>
      </c>
      <c r="AB138" s="547" t="s">
        <v>102</v>
      </c>
      <c r="AC138" s="547" t="s">
        <v>102</v>
      </c>
      <c r="AD138" s="547" t="s">
        <v>102</v>
      </c>
      <c r="AE138" s="547" t="s">
        <v>102</v>
      </c>
      <c r="AF138" s="547" t="s">
        <v>102</v>
      </c>
      <c r="AG138" s="547" t="s">
        <v>102</v>
      </c>
      <c r="AH138" s="547" t="s">
        <v>102</v>
      </c>
      <c r="AI138" s="547" t="s">
        <v>102</v>
      </c>
      <c r="AJ138" s="547" t="s">
        <v>102</v>
      </c>
      <c r="AK138" s="547" t="s">
        <v>102</v>
      </c>
      <c r="AL138" s="547" t="s">
        <v>102</v>
      </c>
      <c r="AM138" s="547" t="s">
        <v>102</v>
      </c>
      <c r="AN138" s="547" t="s">
        <v>102</v>
      </c>
      <c r="AO138" s="547" t="s">
        <v>102</v>
      </c>
      <c r="AP138" s="547" t="s">
        <v>102</v>
      </c>
      <c r="AQ138" s="547" t="s">
        <v>102</v>
      </c>
      <c r="AR138" s="547" t="s">
        <v>102</v>
      </c>
      <c r="AS138" s="547" t="s">
        <v>102</v>
      </c>
      <c r="AT138" s="547" t="s">
        <v>102</v>
      </c>
      <c r="AU138" s="547" t="s">
        <v>102</v>
      </c>
      <c r="AV138" s="547" t="s">
        <v>102</v>
      </c>
      <c r="AW138" s="547" t="s">
        <v>102</v>
      </c>
      <c r="AX138" s="547" t="s">
        <v>102</v>
      </c>
      <c r="AY138" s="547" t="s">
        <v>102</v>
      </c>
      <c r="AZ138" s="547" t="s">
        <v>102</v>
      </c>
      <c r="BA138" s="547" t="s">
        <v>102</v>
      </c>
      <c r="BB138" s="547" t="s">
        <v>102</v>
      </c>
      <c r="BC138" s="547" t="s">
        <v>102</v>
      </c>
      <c r="BD138" s="547" t="s">
        <v>102</v>
      </c>
      <c r="BE138" s="547" t="s">
        <v>102</v>
      </c>
      <c r="BF138" s="547" t="s">
        <v>102</v>
      </c>
      <c r="BG138" s="547" t="s">
        <v>102</v>
      </c>
      <c r="BH138" s="547" t="s">
        <v>102</v>
      </c>
      <c r="BI138" s="547" t="s">
        <v>102</v>
      </c>
      <c r="BJ138" s="547" t="s">
        <v>102</v>
      </c>
      <c r="BK138" s="547" t="s">
        <v>102</v>
      </c>
      <c r="BL138" s="547" t="s">
        <v>102</v>
      </c>
      <c r="BM138" s="547" t="s">
        <v>102</v>
      </c>
      <c r="BN138" s="547" t="s">
        <v>102</v>
      </c>
      <c r="BO138" s="547" t="s">
        <v>102</v>
      </c>
      <c r="BP138" s="547" t="s">
        <v>102</v>
      </c>
      <c r="BQ138" s="547" t="s">
        <v>102</v>
      </c>
      <c r="BR138" s="547" t="s">
        <v>102</v>
      </c>
      <c r="BS138" s="547" t="s">
        <v>102</v>
      </c>
      <c r="BT138" s="547" t="s">
        <v>102</v>
      </c>
      <c r="BU138" s="547" t="s">
        <v>102</v>
      </c>
      <c r="BV138" s="547" t="s">
        <v>102</v>
      </c>
      <c r="BW138" s="547" t="s">
        <v>102</v>
      </c>
      <c r="BX138" s="547" t="s">
        <v>102</v>
      </c>
      <c r="BY138" s="547" t="s">
        <v>102</v>
      </c>
      <c r="BZ138" s="547" t="s">
        <v>102</v>
      </c>
      <c r="CA138" s="547" t="s">
        <v>102</v>
      </c>
      <c r="CB138" s="547" t="s">
        <v>102</v>
      </c>
      <c r="CC138" s="547" t="s">
        <v>102</v>
      </c>
      <c r="CD138" s="547" t="s">
        <v>102</v>
      </c>
      <c r="CE138" s="547" t="s">
        <v>102</v>
      </c>
      <c r="CF138" s="547" t="s">
        <v>102</v>
      </c>
      <c r="CG138" s="547" t="s">
        <v>102</v>
      </c>
      <c r="CH138" s="547" t="s">
        <v>102</v>
      </c>
      <c r="CI138" s="547" t="s">
        <v>102</v>
      </c>
      <c r="CJ138" s="547" t="s">
        <v>102</v>
      </c>
      <c r="CK138" s="547" t="s">
        <v>102</v>
      </c>
      <c r="CL138" s="547" t="s">
        <v>102</v>
      </c>
      <c r="CM138" s="547" t="s">
        <v>102</v>
      </c>
      <c r="CN138" s="547" t="s">
        <v>102</v>
      </c>
      <c r="CO138" s="547" t="s">
        <v>102</v>
      </c>
      <c r="CP138" s="547" t="s">
        <v>102</v>
      </c>
      <c r="CQ138" s="547" t="s">
        <v>102</v>
      </c>
      <c r="CR138" s="547" t="s">
        <v>102</v>
      </c>
      <c r="CS138" s="547" t="s">
        <v>102</v>
      </c>
      <c r="CT138" s="547" t="s">
        <v>102</v>
      </c>
      <c r="CU138" s="547" t="s">
        <v>102</v>
      </c>
      <c r="CV138" s="547" t="s">
        <v>102</v>
      </c>
      <c r="CW138" s="547" t="s">
        <v>102</v>
      </c>
      <c r="CX138" s="547" t="s">
        <v>102</v>
      </c>
      <c r="CY138" s="547" t="s">
        <v>102</v>
      </c>
      <c r="CZ138" s="547" t="s">
        <v>102</v>
      </c>
      <c r="DA138" s="547" t="s">
        <v>102</v>
      </c>
      <c r="DB138" s="547" t="s">
        <v>102</v>
      </c>
      <c r="DC138" s="547" t="s">
        <v>102</v>
      </c>
      <c r="DD138" s="547" t="s">
        <v>102</v>
      </c>
      <c r="DE138" s="547" t="s">
        <v>102</v>
      </c>
      <c r="DF138" s="547" t="s">
        <v>102</v>
      </c>
      <c r="DG138" s="547" t="s">
        <v>102</v>
      </c>
      <c r="DH138" s="547" t="s">
        <v>102</v>
      </c>
      <c r="DI138" s="547" t="s">
        <v>102</v>
      </c>
      <c r="DJ138" s="547" t="s">
        <v>102</v>
      </c>
      <c r="DK138" s="547" t="s">
        <v>102</v>
      </c>
      <c r="DL138" s="547" t="s">
        <v>102</v>
      </c>
      <c r="DM138" s="547" t="s">
        <v>102</v>
      </c>
      <c r="DN138" s="547" t="s">
        <v>102</v>
      </c>
      <c r="DO138" s="547" t="s">
        <v>102</v>
      </c>
      <c r="DP138" s="547" t="s">
        <v>102</v>
      </c>
      <c r="DQ138" s="547" t="s">
        <v>102</v>
      </c>
      <c r="DR138" s="547" t="s">
        <v>102</v>
      </c>
      <c r="DS138" s="547" t="s">
        <v>102</v>
      </c>
      <c r="DT138" s="547" t="s">
        <v>102</v>
      </c>
      <c r="DU138" s="547" t="s">
        <v>102</v>
      </c>
      <c r="DV138" s="547" t="s">
        <v>102</v>
      </c>
      <c r="DW138" s="547" t="s">
        <v>102</v>
      </c>
      <c r="DX138" s="547" t="s">
        <v>102</v>
      </c>
      <c r="DY138" s="547" t="s">
        <v>102</v>
      </c>
      <c r="DZ138" s="547" t="s">
        <v>102</v>
      </c>
      <c r="EA138" s="547" t="s">
        <v>102</v>
      </c>
      <c r="EB138" s="547" t="s">
        <v>102</v>
      </c>
      <c r="EC138" s="547" t="s">
        <v>102</v>
      </c>
      <c r="ED138" s="547" t="s">
        <v>102</v>
      </c>
      <c r="EE138" s="547" t="s">
        <v>102</v>
      </c>
      <c r="EF138" s="547" t="s">
        <v>102</v>
      </c>
      <c r="EG138" s="547" t="s">
        <v>102</v>
      </c>
      <c r="EH138" s="547" t="s">
        <v>102</v>
      </c>
      <c r="EI138" s="547" t="s">
        <v>102</v>
      </c>
      <c r="EJ138" s="547" t="s">
        <v>102</v>
      </c>
      <c r="EK138" s="547" t="s">
        <v>102</v>
      </c>
      <c r="EL138" s="547" t="s">
        <v>102</v>
      </c>
      <c r="EM138" s="547" t="s">
        <v>102</v>
      </c>
      <c r="EN138" s="547" t="s">
        <v>102</v>
      </c>
      <c r="EO138" s="547" t="s">
        <v>102</v>
      </c>
      <c r="EP138" s="547" t="s">
        <v>102</v>
      </c>
      <c r="EQ138" s="547" t="s">
        <v>102</v>
      </c>
      <c r="ER138" s="547" t="s">
        <v>102</v>
      </c>
      <c r="ES138" s="547" t="s">
        <v>102</v>
      </c>
      <c r="ET138" s="547" t="s">
        <v>102</v>
      </c>
      <c r="EU138" s="547" t="s">
        <v>102</v>
      </c>
      <c r="EV138" s="547" t="s">
        <v>102</v>
      </c>
      <c r="EW138" s="547" t="s">
        <v>102</v>
      </c>
      <c r="EX138" s="547" t="s">
        <v>102</v>
      </c>
      <c r="EY138" s="547" t="s">
        <v>102</v>
      </c>
      <c r="EZ138" s="547" t="s">
        <v>102</v>
      </c>
      <c r="FA138" s="547" t="s">
        <v>102</v>
      </c>
      <c r="FB138" s="547" t="s">
        <v>102</v>
      </c>
      <c r="FC138" s="547" t="s">
        <v>102</v>
      </c>
      <c r="FD138" s="547" t="s">
        <v>102</v>
      </c>
      <c r="FE138" s="547" t="s">
        <v>102</v>
      </c>
      <c r="FF138" s="547" t="s">
        <v>102</v>
      </c>
      <c r="FG138" s="547" t="s">
        <v>102</v>
      </c>
      <c r="FH138" s="547" t="s">
        <v>102</v>
      </c>
      <c r="FI138" s="547" t="s">
        <v>102</v>
      </c>
      <c r="FJ138" s="547" t="s">
        <v>102</v>
      </c>
      <c r="FK138" s="547" t="s">
        <v>102</v>
      </c>
      <c r="FL138" s="547" t="s">
        <v>102</v>
      </c>
      <c r="FM138" s="547" t="s">
        <v>102</v>
      </c>
      <c r="FN138" s="547" t="s">
        <v>102</v>
      </c>
      <c r="FO138" s="547" t="s">
        <v>102</v>
      </c>
    </row>
    <row r="139" spans="1:171" x14ac:dyDescent="0.15">
      <c r="A139" s="547">
        <v>4021925</v>
      </c>
      <c r="B139" s="547">
        <v>1</v>
      </c>
      <c r="C139" s="547" t="s">
        <v>20539</v>
      </c>
      <c r="D139" s="547" t="s">
        <v>20540</v>
      </c>
      <c r="E139" s="547" t="s">
        <v>20541</v>
      </c>
      <c r="F139" s="547" t="s">
        <v>20541</v>
      </c>
      <c r="G139" s="547" t="s">
        <v>20541</v>
      </c>
      <c r="H139" s="547" t="s">
        <v>20542</v>
      </c>
      <c r="I139" s="547" t="s">
        <v>20542</v>
      </c>
      <c r="J139" s="547" t="s">
        <v>20542</v>
      </c>
      <c r="K139" s="547" t="s">
        <v>20543</v>
      </c>
      <c r="L139" s="547" t="s">
        <v>20543</v>
      </c>
      <c r="M139" s="547" t="s">
        <v>20543</v>
      </c>
      <c r="N139" s="547" t="s">
        <v>20544</v>
      </c>
      <c r="O139" s="547" t="s">
        <v>2461</v>
      </c>
      <c r="P139" s="547" t="s">
        <v>2461</v>
      </c>
      <c r="Q139" s="547" t="s">
        <v>2461</v>
      </c>
      <c r="R139" s="547" t="s">
        <v>2461</v>
      </c>
      <c r="S139" s="547" t="s">
        <v>20545</v>
      </c>
      <c r="T139" s="547" t="s">
        <v>20546</v>
      </c>
      <c r="U139" s="547" t="s">
        <v>102</v>
      </c>
      <c r="V139" s="547" t="s">
        <v>102</v>
      </c>
      <c r="W139" s="547" t="s">
        <v>102</v>
      </c>
      <c r="X139" s="547" t="s">
        <v>102</v>
      </c>
      <c r="Y139" s="547" t="s">
        <v>102</v>
      </c>
      <c r="Z139" s="547" t="s">
        <v>102</v>
      </c>
      <c r="AA139" s="547" t="s">
        <v>102</v>
      </c>
      <c r="AB139" s="547" t="s">
        <v>102</v>
      </c>
      <c r="AC139" s="547" t="s">
        <v>102</v>
      </c>
      <c r="AD139" s="547" t="s">
        <v>102</v>
      </c>
      <c r="AE139" s="547" t="s">
        <v>102</v>
      </c>
      <c r="AF139" s="547" t="s">
        <v>102</v>
      </c>
      <c r="AG139" s="547" t="s">
        <v>102</v>
      </c>
      <c r="AH139" s="547" t="s">
        <v>102</v>
      </c>
      <c r="AI139" s="547" t="s">
        <v>102</v>
      </c>
      <c r="AJ139" s="547" t="s">
        <v>102</v>
      </c>
      <c r="AK139" s="547" t="s">
        <v>102</v>
      </c>
      <c r="AL139" s="547" t="s">
        <v>102</v>
      </c>
      <c r="AM139" s="547" t="s">
        <v>102</v>
      </c>
      <c r="AN139" s="547" t="s">
        <v>102</v>
      </c>
      <c r="AO139" s="547" t="s">
        <v>102</v>
      </c>
      <c r="AP139" s="547" t="s">
        <v>102</v>
      </c>
      <c r="AQ139" s="547" t="s">
        <v>102</v>
      </c>
      <c r="AR139" s="547" t="s">
        <v>102</v>
      </c>
      <c r="AS139" s="547" t="s">
        <v>102</v>
      </c>
      <c r="AT139" s="547" t="s">
        <v>102</v>
      </c>
      <c r="AU139" s="547" t="s">
        <v>102</v>
      </c>
      <c r="AV139" s="547" t="s">
        <v>102</v>
      </c>
      <c r="AW139" s="547" t="s">
        <v>102</v>
      </c>
      <c r="AX139" s="547" t="s">
        <v>102</v>
      </c>
      <c r="AY139" s="547" t="s">
        <v>102</v>
      </c>
      <c r="AZ139" s="547" t="s">
        <v>102</v>
      </c>
      <c r="BA139" s="547" t="s">
        <v>102</v>
      </c>
      <c r="BB139" s="547" t="s">
        <v>102</v>
      </c>
      <c r="BC139" s="547" t="s">
        <v>102</v>
      </c>
      <c r="BD139" s="547" t="s">
        <v>102</v>
      </c>
      <c r="BE139" s="547" t="s">
        <v>102</v>
      </c>
      <c r="BF139" s="547" t="s">
        <v>102</v>
      </c>
      <c r="BG139" s="547" t="s">
        <v>102</v>
      </c>
      <c r="BH139" s="547" t="s">
        <v>102</v>
      </c>
      <c r="BI139" s="547" t="s">
        <v>102</v>
      </c>
      <c r="BJ139" s="547" t="s">
        <v>102</v>
      </c>
      <c r="BK139" s="547" t="s">
        <v>102</v>
      </c>
      <c r="BL139" s="547" t="s">
        <v>102</v>
      </c>
      <c r="BM139" s="547" t="s">
        <v>102</v>
      </c>
      <c r="BN139" s="547" t="s">
        <v>102</v>
      </c>
      <c r="BO139" s="547" t="s">
        <v>102</v>
      </c>
      <c r="BP139" s="547" t="s">
        <v>102</v>
      </c>
      <c r="BQ139" s="547" t="s">
        <v>102</v>
      </c>
      <c r="BR139" s="547" t="s">
        <v>102</v>
      </c>
      <c r="BS139" s="547" t="s">
        <v>102</v>
      </c>
      <c r="BT139" s="547" t="s">
        <v>102</v>
      </c>
      <c r="BU139" s="547" t="s">
        <v>102</v>
      </c>
      <c r="BV139" s="547" t="s">
        <v>102</v>
      </c>
      <c r="BW139" s="547" t="s">
        <v>102</v>
      </c>
      <c r="BX139" s="547" t="s">
        <v>102</v>
      </c>
      <c r="BY139" s="547" t="s">
        <v>102</v>
      </c>
      <c r="BZ139" s="547" t="s">
        <v>102</v>
      </c>
      <c r="CA139" s="547" t="s">
        <v>102</v>
      </c>
      <c r="CB139" s="547" t="s">
        <v>102</v>
      </c>
      <c r="CC139" s="547" t="s">
        <v>102</v>
      </c>
      <c r="CD139" s="547" t="s">
        <v>102</v>
      </c>
      <c r="CE139" s="547" t="s">
        <v>102</v>
      </c>
      <c r="CF139" s="547" t="s">
        <v>102</v>
      </c>
      <c r="CG139" s="547" t="s">
        <v>102</v>
      </c>
      <c r="CH139" s="547" t="s">
        <v>102</v>
      </c>
      <c r="CI139" s="547" t="s">
        <v>102</v>
      </c>
      <c r="CJ139" s="547" t="s">
        <v>102</v>
      </c>
      <c r="CK139" s="547" t="s">
        <v>102</v>
      </c>
      <c r="CL139" s="547" t="s">
        <v>102</v>
      </c>
      <c r="CM139" s="547" t="s">
        <v>102</v>
      </c>
      <c r="CN139" s="547" t="s">
        <v>102</v>
      </c>
      <c r="CO139" s="547" t="s">
        <v>102</v>
      </c>
      <c r="CP139" s="547" t="s">
        <v>102</v>
      </c>
      <c r="CQ139" s="547" t="s">
        <v>102</v>
      </c>
      <c r="CR139" s="547" t="s">
        <v>102</v>
      </c>
      <c r="CS139" s="547" t="s">
        <v>102</v>
      </c>
      <c r="CT139" s="547" t="s">
        <v>102</v>
      </c>
      <c r="CU139" s="547" t="s">
        <v>102</v>
      </c>
      <c r="CV139" s="547" t="s">
        <v>102</v>
      </c>
      <c r="CW139" s="547" t="s">
        <v>102</v>
      </c>
      <c r="CX139" s="547" t="s">
        <v>102</v>
      </c>
      <c r="CY139" s="547" t="s">
        <v>102</v>
      </c>
      <c r="CZ139" s="547" t="s">
        <v>102</v>
      </c>
      <c r="DA139" s="547" t="s">
        <v>102</v>
      </c>
      <c r="DB139" s="547" t="s">
        <v>102</v>
      </c>
      <c r="DC139" s="547" t="s">
        <v>102</v>
      </c>
      <c r="DD139" s="547" t="s">
        <v>102</v>
      </c>
      <c r="DE139" s="547" t="s">
        <v>102</v>
      </c>
      <c r="DF139" s="547" t="s">
        <v>102</v>
      </c>
      <c r="DG139" s="547" t="s">
        <v>102</v>
      </c>
      <c r="DH139" s="547" t="s">
        <v>102</v>
      </c>
      <c r="DI139" s="547" t="s">
        <v>102</v>
      </c>
      <c r="DJ139" s="547" t="s">
        <v>102</v>
      </c>
      <c r="DK139" s="547" t="s">
        <v>102</v>
      </c>
      <c r="DL139" s="547" t="s">
        <v>102</v>
      </c>
      <c r="DM139" s="547" t="s">
        <v>102</v>
      </c>
      <c r="DN139" s="547" t="s">
        <v>102</v>
      </c>
      <c r="DO139" s="547" t="s">
        <v>102</v>
      </c>
      <c r="DP139" s="547" t="s">
        <v>102</v>
      </c>
      <c r="DQ139" s="547" t="s">
        <v>102</v>
      </c>
      <c r="DR139" s="547" t="s">
        <v>102</v>
      </c>
      <c r="DS139" s="547" t="s">
        <v>102</v>
      </c>
      <c r="DT139" s="547" t="s">
        <v>102</v>
      </c>
      <c r="DU139" s="547" t="s">
        <v>102</v>
      </c>
      <c r="DV139" s="547" t="s">
        <v>102</v>
      </c>
      <c r="DW139" s="547" t="s">
        <v>102</v>
      </c>
      <c r="DX139" s="547" t="s">
        <v>102</v>
      </c>
      <c r="DY139" s="547" t="s">
        <v>102</v>
      </c>
      <c r="DZ139" s="547" t="s">
        <v>102</v>
      </c>
      <c r="EA139" s="547" t="s">
        <v>102</v>
      </c>
      <c r="EB139" s="547" t="s">
        <v>102</v>
      </c>
      <c r="EC139" s="547" t="s">
        <v>102</v>
      </c>
      <c r="ED139" s="547" t="s">
        <v>102</v>
      </c>
      <c r="EE139" s="547" t="s">
        <v>102</v>
      </c>
      <c r="EF139" s="547" t="s">
        <v>102</v>
      </c>
      <c r="EG139" s="547" t="s">
        <v>102</v>
      </c>
      <c r="EH139" s="547" t="s">
        <v>102</v>
      </c>
      <c r="EI139" s="547" t="s">
        <v>102</v>
      </c>
      <c r="EJ139" s="547" t="s">
        <v>102</v>
      </c>
      <c r="EK139" s="547" t="s">
        <v>102</v>
      </c>
      <c r="EL139" s="547" t="s">
        <v>102</v>
      </c>
      <c r="EM139" s="547" t="s">
        <v>102</v>
      </c>
      <c r="EN139" s="547" t="s">
        <v>102</v>
      </c>
      <c r="EO139" s="547" t="s">
        <v>102</v>
      </c>
      <c r="EP139" s="547" t="s">
        <v>102</v>
      </c>
      <c r="EQ139" s="547" t="s">
        <v>102</v>
      </c>
      <c r="ER139" s="547" t="s">
        <v>102</v>
      </c>
      <c r="ES139" s="547" t="s">
        <v>102</v>
      </c>
      <c r="ET139" s="547" t="s">
        <v>102</v>
      </c>
      <c r="EU139" s="547" t="s">
        <v>102</v>
      </c>
      <c r="EV139" s="547" t="s">
        <v>102</v>
      </c>
      <c r="EW139" s="547" t="s">
        <v>102</v>
      </c>
      <c r="EX139" s="547" t="s">
        <v>102</v>
      </c>
      <c r="EY139" s="547" t="s">
        <v>102</v>
      </c>
      <c r="EZ139" s="547" t="s">
        <v>102</v>
      </c>
      <c r="FA139" s="547" t="s">
        <v>102</v>
      </c>
      <c r="FB139" s="547" t="s">
        <v>102</v>
      </c>
      <c r="FC139" s="547" t="s">
        <v>102</v>
      </c>
      <c r="FD139" s="547" t="s">
        <v>102</v>
      </c>
      <c r="FE139" s="547" t="s">
        <v>102</v>
      </c>
      <c r="FF139" s="547" t="s">
        <v>102</v>
      </c>
      <c r="FG139" s="547" t="s">
        <v>102</v>
      </c>
      <c r="FH139" s="547" t="s">
        <v>102</v>
      </c>
      <c r="FI139" s="547" t="s">
        <v>102</v>
      </c>
      <c r="FJ139" s="547" t="s">
        <v>102</v>
      </c>
      <c r="FK139" s="547" t="s">
        <v>102</v>
      </c>
      <c r="FL139" s="547" t="s">
        <v>102</v>
      </c>
      <c r="FM139" s="547" t="s">
        <v>102</v>
      </c>
      <c r="FN139" s="547" t="s">
        <v>102</v>
      </c>
      <c r="FO139" s="547" t="s">
        <v>102</v>
      </c>
    </row>
    <row r="140" spans="1:171" x14ac:dyDescent="0.15">
      <c r="A140" s="547">
        <v>3942746</v>
      </c>
      <c r="B140" s="547">
        <v>1</v>
      </c>
      <c r="C140" s="547" t="s">
        <v>20547</v>
      </c>
      <c r="D140" s="547" t="s">
        <v>20548</v>
      </c>
      <c r="E140" s="547" t="s">
        <v>20549</v>
      </c>
      <c r="F140" s="547" t="s">
        <v>20550</v>
      </c>
      <c r="G140" s="547" t="s">
        <v>20551</v>
      </c>
      <c r="H140" s="547" t="s">
        <v>20552</v>
      </c>
      <c r="I140" s="547" t="s">
        <v>20553</v>
      </c>
      <c r="J140" s="547" t="s">
        <v>20183</v>
      </c>
      <c r="K140" s="547" t="s">
        <v>20554</v>
      </c>
      <c r="L140" s="547" t="s">
        <v>20555</v>
      </c>
      <c r="M140" s="547" t="s">
        <v>20185</v>
      </c>
      <c r="N140" s="547" t="s">
        <v>20556</v>
      </c>
      <c r="O140" s="547" t="s">
        <v>20557</v>
      </c>
      <c r="P140" s="547" t="s">
        <v>20558</v>
      </c>
      <c r="Q140" s="547" t="s">
        <v>20559</v>
      </c>
      <c r="R140" s="547" t="s">
        <v>20560</v>
      </c>
      <c r="S140" s="547" t="s">
        <v>20561</v>
      </c>
      <c r="T140" s="547" t="s">
        <v>20562</v>
      </c>
      <c r="U140" s="547" t="s">
        <v>20190</v>
      </c>
      <c r="V140" s="547" t="s">
        <v>20563</v>
      </c>
      <c r="W140" s="547" t="s">
        <v>20564</v>
      </c>
      <c r="X140" s="547" t="s">
        <v>20565</v>
      </c>
      <c r="Y140" s="547" t="s">
        <v>20566</v>
      </c>
      <c r="Z140" s="547" t="s">
        <v>20567</v>
      </c>
      <c r="AA140" s="547" t="s">
        <v>20191</v>
      </c>
      <c r="AB140" s="547" t="s">
        <v>20192</v>
      </c>
      <c r="AC140" s="547" t="s">
        <v>20568</v>
      </c>
      <c r="AD140" s="547" t="s">
        <v>20569</v>
      </c>
      <c r="AE140" s="547" t="s">
        <v>20570</v>
      </c>
      <c r="AF140" s="547" t="s">
        <v>20571</v>
      </c>
      <c r="AG140" s="547" t="s">
        <v>20572</v>
      </c>
      <c r="AH140" s="547" t="s">
        <v>20573</v>
      </c>
      <c r="AI140" s="547" t="s">
        <v>20574</v>
      </c>
      <c r="AJ140" s="547" t="s">
        <v>102</v>
      </c>
      <c r="AK140" s="547" t="s">
        <v>102</v>
      </c>
      <c r="AL140" s="547" t="s">
        <v>102</v>
      </c>
      <c r="AM140" s="547" t="s">
        <v>102</v>
      </c>
      <c r="AN140" s="547" t="s">
        <v>102</v>
      </c>
      <c r="AO140" s="547" t="s">
        <v>102</v>
      </c>
      <c r="AP140" s="547" t="s">
        <v>102</v>
      </c>
      <c r="AQ140" s="547" t="s">
        <v>102</v>
      </c>
      <c r="AR140" s="547" t="s">
        <v>102</v>
      </c>
      <c r="AS140" s="547" t="s">
        <v>102</v>
      </c>
      <c r="AT140" s="547" t="s">
        <v>102</v>
      </c>
      <c r="AU140" s="547" t="s">
        <v>102</v>
      </c>
      <c r="AV140" s="547" t="s">
        <v>102</v>
      </c>
      <c r="AW140" s="547" t="s">
        <v>102</v>
      </c>
      <c r="AX140" s="547" t="s">
        <v>102</v>
      </c>
      <c r="AY140" s="547" t="s">
        <v>102</v>
      </c>
      <c r="AZ140" s="547" t="s">
        <v>102</v>
      </c>
      <c r="BA140" s="547" t="s">
        <v>102</v>
      </c>
      <c r="BB140" s="547" t="s">
        <v>102</v>
      </c>
      <c r="BC140" s="547" t="s">
        <v>102</v>
      </c>
      <c r="BD140" s="547" t="s">
        <v>102</v>
      </c>
      <c r="BE140" s="547" t="s">
        <v>102</v>
      </c>
      <c r="BF140" s="547" t="s">
        <v>102</v>
      </c>
      <c r="BG140" s="547" t="s">
        <v>102</v>
      </c>
      <c r="BH140" s="547" t="s">
        <v>102</v>
      </c>
      <c r="BI140" s="547" t="s">
        <v>102</v>
      </c>
      <c r="BJ140" s="547" t="s">
        <v>102</v>
      </c>
      <c r="BK140" s="547" t="s">
        <v>102</v>
      </c>
      <c r="BL140" s="547" t="s">
        <v>102</v>
      </c>
      <c r="BM140" s="547" t="s">
        <v>102</v>
      </c>
      <c r="BN140" s="547" t="s">
        <v>102</v>
      </c>
      <c r="BO140" s="547" t="s">
        <v>102</v>
      </c>
      <c r="BP140" s="547" t="s">
        <v>102</v>
      </c>
      <c r="BQ140" s="547" t="s">
        <v>102</v>
      </c>
      <c r="BR140" s="547" t="s">
        <v>102</v>
      </c>
      <c r="BS140" s="547" t="s">
        <v>102</v>
      </c>
      <c r="BT140" s="547" t="s">
        <v>102</v>
      </c>
      <c r="BU140" s="547" t="s">
        <v>102</v>
      </c>
      <c r="BV140" s="547" t="s">
        <v>102</v>
      </c>
      <c r="BW140" s="547" t="s">
        <v>102</v>
      </c>
      <c r="BX140" s="547" t="s">
        <v>102</v>
      </c>
      <c r="BY140" s="547" t="s">
        <v>102</v>
      </c>
      <c r="BZ140" s="547" t="s">
        <v>102</v>
      </c>
      <c r="CA140" s="547" t="s">
        <v>102</v>
      </c>
      <c r="CB140" s="547" t="s">
        <v>102</v>
      </c>
      <c r="CC140" s="547" t="s">
        <v>102</v>
      </c>
      <c r="CD140" s="547" t="s">
        <v>102</v>
      </c>
      <c r="CE140" s="547" t="s">
        <v>102</v>
      </c>
      <c r="CF140" s="547" t="s">
        <v>102</v>
      </c>
      <c r="CG140" s="547" t="s">
        <v>102</v>
      </c>
      <c r="CH140" s="547" t="s">
        <v>102</v>
      </c>
      <c r="CI140" s="547" t="s">
        <v>102</v>
      </c>
      <c r="CJ140" s="547" t="s">
        <v>102</v>
      </c>
      <c r="CK140" s="547" t="s">
        <v>102</v>
      </c>
      <c r="CL140" s="547" t="s">
        <v>102</v>
      </c>
      <c r="CM140" s="547" t="s">
        <v>102</v>
      </c>
      <c r="CN140" s="547" t="s">
        <v>102</v>
      </c>
      <c r="CO140" s="547" t="s">
        <v>102</v>
      </c>
      <c r="CP140" s="547" t="s">
        <v>102</v>
      </c>
      <c r="CQ140" s="547" t="s">
        <v>102</v>
      </c>
      <c r="CR140" s="547" t="s">
        <v>102</v>
      </c>
      <c r="CS140" s="547" t="s">
        <v>102</v>
      </c>
      <c r="CT140" s="547" t="s">
        <v>102</v>
      </c>
      <c r="CU140" s="547" t="s">
        <v>102</v>
      </c>
      <c r="CV140" s="547" t="s">
        <v>102</v>
      </c>
      <c r="CW140" s="547" t="s">
        <v>102</v>
      </c>
      <c r="CX140" s="547" t="s">
        <v>102</v>
      </c>
      <c r="CY140" s="547" t="s">
        <v>102</v>
      </c>
      <c r="CZ140" s="547" t="s">
        <v>102</v>
      </c>
      <c r="DA140" s="547" t="s">
        <v>102</v>
      </c>
      <c r="DB140" s="547" t="s">
        <v>102</v>
      </c>
      <c r="DC140" s="547" t="s">
        <v>102</v>
      </c>
      <c r="DD140" s="547" t="s">
        <v>102</v>
      </c>
      <c r="DE140" s="547" t="s">
        <v>102</v>
      </c>
      <c r="DF140" s="547" t="s">
        <v>102</v>
      </c>
      <c r="DG140" s="547" t="s">
        <v>102</v>
      </c>
      <c r="DH140" s="547" t="s">
        <v>102</v>
      </c>
      <c r="DI140" s="547" t="s">
        <v>102</v>
      </c>
      <c r="DJ140" s="547" t="s">
        <v>102</v>
      </c>
      <c r="DK140" s="547" t="s">
        <v>102</v>
      </c>
      <c r="DL140" s="547" t="s">
        <v>102</v>
      </c>
      <c r="DM140" s="547" t="s">
        <v>102</v>
      </c>
      <c r="DN140" s="547" t="s">
        <v>102</v>
      </c>
      <c r="DO140" s="547" t="s">
        <v>102</v>
      </c>
      <c r="DP140" s="547" t="s">
        <v>102</v>
      </c>
      <c r="DQ140" s="547" t="s">
        <v>102</v>
      </c>
      <c r="DR140" s="547" t="s">
        <v>102</v>
      </c>
      <c r="DS140" s="547" t="s">
        <v>102</v>
      </c>
      <c r="DT140" s="547" t="s">
        <v>102</v>
      </c>
      <c r="DU140" s="547" t="s">
        <v>102</v>
      </c>
      <c r="DV140" s="547" t="s">
        <v>102</v>
      </c>
      <c r="DW140" s="547" t="s">
        <v>102</v>
      </c>
      <c r="DX140" s="547" t="s">
        <v>102</v>
      </c>
      <c r="DY140" s="547" t="s">
        <v>102</v>
      </c>
      <c r="DZ140" s="547" t="s">
        <v>102</v>
      </c>
      <c r="EA140" s="547" t="s">
        <v>102</v>
      </c>
      <c r="EB140" s="547" t="s">
        <v>102</v>
      </c>
      <c r="EC140" s="547" t="s">
        <v>102</v>
      </c>
      <c r="ED140" s="547" t="s">
        <v>102</v>
      </c>
      <c r="EE140" s="547" t="s">
        <v>102</v>
      </c>
      <c r="EF140" s="547" t="s">
        <v>102</v>
      </c>
      <c r="EG140" s="547" t="s">
        <v>102</v>
      </c>
      <c r="EH140" s="547" t="s">
        <v>102</v>
      </c>
      <c r="EI140" s="547" t="s">
        <v>102</v>
      </c>
      <c r="EJ140" s="547" t="s">
        <v>102</v>
      </c>
      <c r="EK140" s="547" t="s">
        <v>102</v>
      </c>
      <c r="EL140" s="547" t="s">
        <v>102</v>
      </c>
      <c r="EM140" s="547" t="s">
        <v>102</v>
      </c>
      <c r="EN140" s="547" t="s">
        <v>102</v>
      </c>
      <c r="EO140" s="547" t="s">
        <v>102</v>
      </c>
      <c r="EP140" s="547" t="s">
        <v>102</v>
      </c>
      <c r="EQ140" s="547" t="s">
        <v>102</v>
      </c>
      <c r="ER140" s="547" t="s">
        <v>102</v>
      </c>
      <c r="ES140" s="547" t="s">
        <v>102</v>
      </c>
      <c r="ET140" s="547" t="s">
        <v>102</v>
      </c>
      <c r="EU140" s="547" t="s">
        <v>102</v>
      </c>
      <c r="EV140" s="547" t="s">
        <v>102</v>
      </c>
      <c r="EW140" s="547" t="s">
        <v>102</v>
      </c>
      <c r="EX140" s="547" t="s">
        <v>102</v>
      </c>
      <c r="EY140" s="547" t="s">
        <v>102</v>
      </c>
      <c r="EZ140" s="547" t="s">
        <v>102</v>
      </c>
      <c r="FA140" s="547" t="s">
        <v>102</v>
      </c>
      <c r="FB140" s="547" t="s">
        <v>102</v>
      </c>
      <c r="FC140" s="547" t="s">
        <v>102</v>
      </c>
      <c r="FD140" s="547" t="s">
        <v>102</v>
      </c>
      <c r="FE140" s="547" t="s">
        <v>102</v>
      </c>
      <c r="FF140" s="547" t="s">
        <v>102</v>
      </c>
      <c r="FG140" s="547" t="s">
        <v>102</v>
      </c>
      <c r="FH140" s="547" t="s">
        <v>102</v>
      </c>
      <c r="FI140" s="547" t="s">
        <v>102</v>
      </c>
      <c r="FJ140" s="547" t="s">
        <v>102</v>
      </c>
      <c r="FK140" s="547" t="s">
        <v>102</v>
      </c>
      <c r="FL140" s="547" t="s">
        <v>102</v>
      </c>
      <c r="FM140" s="547" t="s">
        <v>102</v>
      </c>
      <c r="FN140" s="547" t="s">
        <v>102</v>
      </c>
      <c r="FO140" s="547" t="s">
        <v>102</v>
      </c>
    </row>
    <row r="141" spans="1:171" x14ac:dyDescent="0.15">
      <c r="A141" s="547">
        <v>3973006</v>
      </c>
      <c r="B141" s="547">
        <v>1</v>
      </c>
      <c r="C141" s="547" t="s">
        <v>20575</v>
      </c>
      <c r="D141" s="547" t="s">
        <v>20576</v>
      </c>
      <c r="E141" s="547" t="s">
        <v>20577</v>
      </c>
      <c r="F141" s="547" t="s">
        <v>20578</v>
      </c>
      <c r="G141" s="547" t="s">
        <v>20579</v>
      </c>
      <c r="H141" s="547" t="s">
        <v>20580</v>
      </c>
      <c r="I141" s="547" t="s">
        <v>20581</v>
      </c>
      <c r="J141" s="547" t="s">
        <v>20582</v>
      </c>
      <c r="K141" s="547" t="s">
        <v>20583</v>
      </c>
      <c r="L141" s="547" t="s">
        <v>20584</v>
      </c>
      <c r="M141" s="547" t="s">
        <v>102</v>
      </c>
      <c r="N141" s="547" t="s">
        <v>102</v>
      </c>
      <c r="O141" s="547" t="s">
        <v>102</v>
      </c>
      <c r="P141" s="547" t="s">
        <v>102</v>
      </c>
      <c r="Q141" s="547" t="s">
        <v>102</v>
      </c>
      <c r="R141" s="547" t="s">
        <v>102</v>
      </c>
      <c r="S141" s="547" t="s">
        <v>102</v>
      </c>
      <c r="T141" s="547" t="s">
        <v>102</v>
      </c>
      <c r="U141" s="547" t="s">
        <v>102</v>
      </c>
      <c r="V141" s="547" t="s">
        <v>102</v>
      </c>
      <c r="W141" s="547" t="s">
        <v>102</v>
      </c>
      <c r="X141" s="547" t="s">
        <v>102</v>
      </c>
      <c r="Y141" s="547" t="s">
        <v>102</v>
      </c>
      <c r="Z141" s="547" t="s">
        <v>102</v>
      </c>
      <c r="AA141" s="547" t="s">
        <v>102</v>
      </c>
      <c r="AB141" s="547" t="s">
        <v>102</v>
      </c>
      <c r="AC141" s="547" t="s">
        <v>102</v>
      </c>
      <c r="AD141" s="547" t="s">
        <v>102</v>
      </c>
      <c r="AE141" s="547" t="s">
        <v>102</v>
      </c>
      <c r="AF141" s="547" t="s">
        <v>102</v>
      </c>
      <c r="AG141" s="547" t="s">
        <v>102</v>
      </c>
      <c r="AH141" s="547" t="s">
        <v>102</v>
      </c>
      <c r="AI141" s="547" t="s">
        <v>102</v>
      </c>
      <c r="AJ141" s="547" t="s">
        <v>102</v>
      </c>
      <c r="AK141" s="547" t="s">
        <v>102</v>
      </c>
      <c r="AL141" s="547" t="s">
        <v>102</v>
      </c>
      <c r="AM141" s="547" t="s">
        <v>102</v>
      </c>
      <c r="AN141" s="547" t="s">
        <v>102</v>
      </c>
      <c r="AO141" s="547" t="s">
        <v>102</v>
      </c>
      <c r="AP141" s="547" t="s">
        <v>102</v>
      </c>
      <c r="AQ141" s="547" t="s">
        <v>102</v>
      </c>
      <c r="AR141" s="547" t="s">
        <v>102</v>
      </c>
      <c r="AS141" s="547" t="s">
        <v>102</v>
      </c>
      <c r="AT141" s="547" t="s">
        <v>102</v>
      </c>
      <c r="AU141" s="547" t="s">
        <v>102</v>
      </c>
      <c r="AV141" s="547" t="s">
        <v>102</v>
      </c>
      <c r="AW141" s="547" t="s">
        <v>102</v>
      </c>
      <c r="AX141" s="547" t="s">
        <v>102</v>
      </c>
      <c r="AY141" s="547" t="s">
        <v>102</v>
      </c>
      <c r="AZ141" s="547" t="s">
        <v>102</v>
      </c>
      <c r="BA141" s="547" t="s">
        <v>102</v>
      </c>
      <c r="BB141" s="547" t="s">
        <v>102</v>
      </c>
      <c r="BC141" s="547" t="s">
        <v>102</v>
      </c>
      <c r="BD141" s="547" t="s">
        <v>102</v>
      </c>
      <c r="BE141" s="547" t="s">
        <v>102</v>
      </c>
      <c r="BF141" s="547" t="s">
        <v>102</v>
      </c>
      <c r="BG141" s="547" t="s">
        <v>102</v>
      </c>
      <c r="BH141" s="547" t="s">
        <v>102</v>
      </c>
      <c r="BI141" s="547" t="s">
        <v>102</v>
      </c>
      <c r="BJ141" s="547" t="s">
        <v>102</v>
      </c>
      <c r="BK141" s="547" t="s">
        <v>102</v>
      </c>
      <c r="BL141" s="547" t="s">
        <v>102</v>
      </c>
      <c r="BM141" s="547" t="s">
        <v>102</v>
      </c>
      <c r="BN141" s="547" t="s">
        <v>102</v>
      </c>
      <c r="BO141" s="547" t="s">
        <v>102</v>
      </c>
      <c r="BP141" s="547" t="s">
        <v>102</v>
      </c>
      <c r="BQ141" s="547" t="s">
        <v>102</v>
      </c>
      <c r="BR141" s="547" t="s">
        <v>102</v>
      </c>
      <c r="BS141" s="547" t="s">
        <v>102</v>
      </c>
      <c r="BT141" s="547" t="s">
        <v>102</v>
      </c>
      <c r="BU141" s="547" t="s">
        <v>102</v>
      </c>
      <c r="BV141" s="547" t="s">
        <v>102</v>
      </c>
      <c r="BW141" s="547" t="s">
        <v>102</v>
      </c>
      <c r="BX141" s="547" t="s">
        <v>102</v>
      </c>
      <c r="BY141" s="547" t="s">
        <v>102</v>
      </c>
      <c r="BZ141" s="547" t="s">
        <v>102</v>
      </c>
      <c r="CA141" s="547" t="s">
        <v>102</v>
      </c>
      <c r="CB141" s="547" t="s">
        <v>102</v>
      </c>
      <c r="CC141" s="547" t="s">
        <v>102</v>
      </c>
      <c r="CD141" s="547" t="s">
        <v>102</v>
      </c>
      <c r="CE141" s="547" t="s">
        <v>102</v>
      </c>
      <c r="CF141" s="547" t="s">
        <v>102</v>
      </c>
      <c r="CG141" s="547" t="s">
        <v>102</v>
      </c>
      <c r="CH141" s="547" t="s">
        <v>102</v>
      </c>
      <c r="CI141" s="547" t="s">
        <v>102</v>
      </c>
      <c r="CJ141" s="547" t="s">
        <v>102</v>
      </c>
      <c r="CK141" s="547" t="s">
        <v>102</v>
      </c>
      <c r="CL141" s="547" t="s">
        <v>102</v>
      </c>
      <c r="CM141" s="547" t="s">
        <v>102</v>
      </c>
      <c r="CN141" s="547" t="s">
        <v>102</v>
      </c>
      <c r="CO141" s="547" t="s">
        <v>102</v>
      </c>
      <c r="CP141" s="547" t="s">
        <v>102</v>
      </c>
      <c r="CQ141" s="547" t="s">
        <v>102</v>
      </c>
      <c r="CR141" s="547" t="s">
        <v>102</v>
      </c>
      <c r="CS141" s="547" t="s">
        <v>102</v>
      </c>
      <c r="CT141" s="547" t="s">
        <v>102</v>
      </c>
      <c r="CU141" s="547" t="s">
        <v>102</v>
      </c>
      <c r="CV141" s="547" t="s">
        <v>102</v>
      </c>
      <c r="CW141" s="547" t="s">
        <v>102</v>
      </c>
      <c r="CX141" s="547" t="s">
        <v>102</v>
      </c>
      <c r="CY141" s="547" t="s">
        <v>102</v>
      </c>
      <c r="CZ141" s="547" t="s">
        <v>102</v>
      </c>
      <c r="DA141" s="547" t="s">
        <v>102</v>
      </c>
      <c r="DB141" s="547" t="s">
        <v>102</v>
      </c>
      <c r="DC141" s="547" t="s">
        <v>102</v>
      </c>
      <c r="DD141" s="547" t="s">
        <v>102</v>
      </c>
      <c r="DE141" s="547" t="s">
        <v>102</v>
      </c>
      <c r="DF141" s="547" t="s">
        <v>102</v>
      </c>
      <c r="DG141" s="547" t="s">
        <v>102</v>
      </c>
      <c r="DH141" s="547" t="s">
        <v>102</v>
      </c>
      <c r="DI141" s="547" t="s">
        <v>102</v>
      </c>
      <c r="DJ141" s="547" t="s">
        <v>102</v>
      </c>
      <c r="DK141" s="547" t="s">
        <v>102</v>
      </c>
      <c r="DL141" s="547" t="s">
        <v>102</v>
      </c>
      <c r="DM141" s="547" t="s">
        <v>102</v>
      </c>
      <c r="DN141" s="547" t="s">
        <v>102</v>
      </c>
      <c r="DO141" s="547" t="s">
        <v>102</v>
      </c>
      <c r="DP141" s="547" t="s">
        <v>102</v>
      </c>
      <c r="DQ141" s="547" t="s">
        <v>102</v>
      </c>
      <c r="DR141" s="547" t="s">
        <v>102</v>
      </c>
      <c r="DS141" s="547" t="s">
        <v>102</v>
      </c>
      <c r="DT141" s="547" t="s">
        <v>102</v>
      </c>
      <c r="DU141" s="547" t="s">
        <v>102</v>
      </c>
      <c r="DV141" s="547" t="s">
        <v>102</v>
      </c>
      <c r="DW141" s="547" t="s">
        <v>102</v>
      </c>
      <c r="DX141" s="547" t="s">
        <v>102</v>
      </c>
      <c r="DY141" s="547" t="s">
        <v>102</v>
      </c>
      <c r="DZ141" s="547" t="s">
        <v>102</v>
      </c>
      <c r="EA141" s="547" t="s">
        <v>102</v>
      </c>
      <c r="EB141" s="547" t="s">
        <v>102</v>
      </c>
      <c r="EC141" s="547" t="s">
        <v>102</v>
      </c>
      <c r="ED141" s="547" t="s">
        <v>102</v>
      </c>
      <c r="EE141" s="547" t="s">
        <v>102</v>
      </c>
      <c r="EF141" s="547" t="s">
        <v>102</v>
      </c>
      <c r="EG141" s="547" t="s">
        <v>102</v>
      </c>
      <c r="EH141" s="547" t="s">
        <v>102</v>
      </c>
      <c r="EI141" s="547" t="s">
        <v>102</v>
      </c>
      <c r="EJ141" s="547" t="s">
        <v>102</v>
      </c>
      <c r="EK141" s="547" t="s">
        <v>102</v>
      </c>
      <c r="EL141" s="547" t="s">
        <v>102</v>
      </c>
      <c r="EM141" s="547" t="s">
        <v>102</v>
      </c>
      <c r="EN141" s="547" t="s">
        <v>102</v>
      </c>
      <c r="EO141" s="547" t="s">
        <v>102</v>
      </c>
      <c r="EP141" s="547" t="s">
        <v>102</v>
      </c>
      <c r="EQ141" s="547" t="s">
        <v>102</v>
      </c>
      <c r="ER141" s="547" t="s">
        <v>102</v>
      </c>
      <c r="ES141" s="547" t="s">
        <v>102</v>
      </c>
      <c r="ET141" s="547" t="s">
        <v>102</v>
      </c>
      <c r="EU141" s="547" t="s">
        <v>102</v>
      </c>
      <c r="EV141" s="547" t="s">
        <v>102</v>
      </c>
      <c r="EW141" s="547" t="s">
        <v>102</v>
      </c>
      <c r="EX141" s="547" t="s">
        <v>102</v>
      </c>
      <c r="EY141" s="547" t="s">
        <v>102</v>
      </c>
      <c r="EZ141" s="547" t="s">
        <v>102</v>
      </c>
      <c r="FA141" s="547" t="s">
        <v>102</v>
      </c>
      <c r="FB141" s="547" t="s">
        <v>102</v>
      </c>
      <c r="FC141" s="547" t="s">
        <v>102</v>
      </c>
      <c r="FD141" s="547" t="s">
        <v>102</v>
      </c>
      <c r="FE141" s="547" t="s">
        <v>102</v>
      </c>
      <c r="FF141" s="547" t="s">
        <v>102</v>
      </c>
      <c r="FG141" s="547" t="s">
        <v>102</v>
      </c>
      <c r="FH141" s="547" t="s">
        <v>102</v>
      </c>
      <c r="FI141" s="547" t="s">
        <v>102</v>
      </c>
      <c r="FJ141" s="547" t="s">
        <v>102</v>
      </c>
      <c r="FK141" s="547" t="s">
        <v>102</v>
      </c>
      <c r="FL141" s="547" t="s">
        <v>102</v>
      </c>
      <c r="FM141" s="547" t="s">
        <v>102</v>
      </c>
      <c r="FN141" s="547" t="s">
        <v>102</v>
      </c>
      <c r="FO141" s="547" t="s">
        <v>102</v>
      </c>
    </row>
    <row r="142" spans="1:171" x14ac:dyDescent="0.15">
      <c r="A142" s="548">
        <v>3968067</v>
      </c>
      <c r="B142" s="548">
        <v>1</v>
      </c>
      <c r="C142" s="548" t="s">
        <v>20585</v>
      </c>
      <c r="D142" s="548" t="s">
        <v>20586</v>
      </c>
      <c r="E142" s="548" t="s">
        <v>20587</v>
      </c>
      <c r="F142" s="548" t="s">
        <v>19520</v>
      </c>
      <c r="G142" s="548" t="s">
        <v>19522</v>
      </c>
      <c r="H142" s="548" t="s">
        <v>20588</v>
      </c>
      <c r="I142" s="548" t="s">
        <v>20589</v>
      </c>
      <c r="J142" s="548" t="s">
        <v>20590</v>
      </c>
      <c r="K142" s="548" t="s">
        <v>20591</v>
      </c>
      <c r="L142" s="548" t="s">
        <v>20592</v>
      </c>
      <c r="M142" s="548" t="s">
        <v>20593</v>
      </c>
      <c r="N142" s="548" t="s">
        <v>20594</v>
      </c>
      <c r="O142" s="548" t="s">
        <v>20595</v>
      </c>
      <c r="P142" s="548" t="s">
        <v>19530</v>
      </c>
      <c r="Q142" s="548" t="s">
        <v>20596</v>
      </c>
      <c r="R142" s="548" t="s">
        <v>20597</v>
      </c>
      <c r="S142" s="548" t="s">
        <v>19531</v>
      </c>
      <c r="T142" s="548" t="s">
        <v>20598</v>
      </c>
      <c r="U142" s="548" t="s">
        <v>20599</v>
      </c>
      <c r="V142" s="548" t="s">
        <v>20600</v>
      </c>
      <c r="W142" s="548" t="s">
        <v>20601</v>
      </c>
      <c r="X142" s="548" t="s">
        <v>20602</v>
      </c>
      <c r="Y142" s="548" t="s">
        <v>20603</v>
      </c>
      <c r="Z142" s="548" t="s">
        <v>20604</v>
      </c>
      <c r="AA142" s="548" t="s">
        <v>20605</v>
      </c>
      <c r="AB142" s="548" t="s">
        <v>20606</v>
      </c>
      <c r="AC142" s="548" t="s">
        <v>20607</v>
      </c>
      <c r="AD142" s="548" t="s">
        <v>20608</v>
      </c>
      <c r="AE142" s="548" t="s">
        <v>20609</v>
      </c>
      <c r="AF142" s="548" t="s">
        <v>20610</v>
      </c>
      <c r="AG142" s="548" t="s">
        <v>20611</v>
      </c>
      <c r="AH142" s="548" t="s">
        <v>20612</v>
      </c>
      <c r="AI142" s="548" t="s">
        <v>20613</v>
      </c>
      <c r="AJ142" s="548" t="s">
        <v>20614</v>
      </c>
      <c r="AK142" s="548" t="s">
        <v>20615</v>
      </c>
      <c r="AL142" s="548" t="s">
        <v>20616</v>
      </c>
      <c r="AM142" s="548" t="s">
        <v>20617</v>
      </c>
      <c r="AN142" s="548" t="s">
        <v>20618</v>
      </c>
      <c r="AO142" s="548" t="s">
        <v>20619</v>
      </c>
      <c r="AP142" s="548" t="s">
        <v>20620</v>
      </c>
      <c r="AQ142" s="548" t="s">
        <v>20621</v>
      </c>
      <c r="AR142" s="548" t="s">
        <v>20622</v>
      </c>
      <c r="AS142" s="548" t="s">
        <v>20623</v>
      </c>
      <c r="AT142" s="548" t="s">
        <v>20624</v>
      </c>
      <c r="AU142" s="548" t="s">
        <v>20625</v>
      </c>
      <c r="AV142" s="548" t="s">
        <v>20626</v>
      </c>
      <c r="AW142" s="548" t="s">
        <v>20627</v>
      </c>
      <c r="AX142" s="548" t="s">
        <v>20628</v>
      </c>
      <c r="AY142" s="548" t="s">
        <v>20629</v>
      </c>
      <c r="AZ142" s="548" t="s">
        <v>20630</v>
      </c>
      <c r="BA142" s="548" t="s">
        <v>20631</v>
      </c>
      <c r="BB142" s="548" t="s">
        <v>20632</v>
      </c>
      <c r="BC142" s="548" t="s">
        <v>20633</v>
      </c>
      <c r="BD142" s="548" t="s">
        <v>20634</v>
      </c>
      <c r="BE142" s="548" t="s">
        <v>19571</v>
      </c>
      <c r="BF142" s="548" t="s">
        <v>20635</v>
      </c>
      <c r="BG142" s="548" t="s">
        <v>20636</v>
      </c>
      <c r="BH142" s="548" t="s">
        <v>20637</v>
      </c>
      <c r="BI142" s="548" t="s">
        <v>20638</v>
      </c>
      <c r="BJ142" s="548" t="s">
        <v>20639</v>
      </c>
      <c r="BK142" s="548" t="s">
        <v>20640</v>
      </c>
      <c r="BL142" s="548" t="s">
        <v>20641</v>
      </c>
      <c r="BM142" s="548" t="s">
        <v>20642</v>
      </c>
      <c r="BN142" s="548" t="s">
        <v>20643</v>
      </c>
      <c r="BO142" s="548" t="s">
        <v>20644</v>
      </c>
      <c r="BP142" s="548" t="s">
        <v>20645</v>
      </c>
      <c r="BQ142" s="548" t="s">
        <v>20646</v>
      </c>
      <c r="BR142" s="548" t="s">
        <v>20647</v>
      </c>
      <c r="BS142" s="548" t="s">
        <v>20648</v>
      </c>
      <c r="BT142" s="548" t="s">
        <v>20649</v>
      </c>
      <c r="BU142" s="548" t="s">
        <v>20650</v>
      </c>
      <c r="BV142" s="548" t="s">
        <v>20651</v>
      </c>
      <c r="BW142" s="548" t="s">
        <v>20652</v>
      </c>
      <c r="BX142" s="548" t="s">
        <v>20653</v>
      </c>
      <c r="BY142" s="548" t="s">
        <v>20654</v>
      </c>
      <c r="BZ142" s="548" t="s">
        <v>20655</v>
      </c>
      <c r="CA142" s="548" t="s">
        <v>20656</v>
      </c>
      <c r="CB142" s="548" t="s">
        <v>20657</v>
      </c>
      <c r="CC142" s="548" t="s">
        <v>20658</v>
      </c>
      <c r="CD142" s="548" t="s">
        <v>20659</v>
      </c>
      <c r="CE142" s="548" t="s">
        <v>19592</v>
      </c>
      <c r="CF142" s="548" t="s">
        <v>20660</v>
      </c>
      <c r="CG142" s="548" t="s">
        <v>20661</v>
      </c>
      <c r="CH142" s="548" t="s">
        <v>20662</v>
      </c>
      <c r="CI142" s="548" t="s">
        <v>20663</v>
      </c>
      <c r="CJ142" s="548" t="s">
        <v>20664</v>
      </c>
      <c r="CK142" s="548" t="s">
        <v>20665</v>
      </c>
      <c r="CL142" s="548" t="s">
        <v>20666</v>
      </c>
      <c r="CM142" s="548" t="s">
        <v>20667</v>
      </c>
      <c r="CN142" s="548" t="s">
        <v>20668</v>
      </c>
      <c r="CO142" s="548" t="s">
        <v>19606</v>
      </c>
      <c r="CP142" s="548" t="s">
        <v>20669</v>
      </c>
      <c r="CQ142" s="548" t="s">
        <v>20670</v>
      </c>
      <c r="CR142" s="548" t="s">
        <v>20671</v>
      </c>
      <c r="CS142" s="548" t="s">
        <v>20672</v>
      </c>
      <c r="CT142" s="548" t="s">
        <v>20673</v>
      </c>
      <c r="CU142" s="548" t="s">
        <v>20674</v>
      </c>
      <c r="CV142" s="548" t="s">
        <v>20675</v>
      </c>
      <c r="CW142" s="548" t="s">
        <v>20676</v>
      </c>
      <c r="CX142" s="548" t="s">
        <v>20677</v>
      </c>
      <c r="CY142" s="548" t="s">
        <v>20678</v>
      </c>
      <c r="CZ142" s="548" t="s">
        <v>20679</v>
      </c>
      <c r="DA142" s="548" t="s">
        <v>20680</v>
      </c>
      <c r="DB142" s="548" t="s">
        <v>20681</v>
      </c>
      <c r="DC142" s="548" t="s">
        <v>20682</v>
      </c>
      <c r="DD142" s="548" t="s">
        <v>20683</v>
      </c>
      <c r="DE142" s="548" t="s">
        <v>20684</v>
      </c>
      <c r="DF142" s="548" t="s">
        <v>20685</v>
      </c>
      <c r="DG142" s="548" t="s">
        <v>20686</v>
      </c>
      <c r="DH142" s="548" t="s">
        <v>20687</v>
      </c>
      <c r="DI142" s="548" t="s">
        <v>20688</v>
      </c>
      <c r="DJ142" s="548" t="s">
        <v>20689</v>
      </c>
      <c r="DK142" s="548" t="s">
        <v>20690</v>
      </c>
      <c r="DL142" s="548" t="s">
        <v>20691</v>
      </c>
      <c r="DM142" s="548" t="s">
        <v>20692</v>
      </c>
      <c r="DN142" s="548" t="s">
        <v>20693</v>
      </c>
      <c r="DO142" s="548" t="s">
        <v>19634</v>
      </c>
      <c r="DP142" s="548" t="s">
        <v>20694</v>
      </c>
      <c r="DQ142" s="548" t="s">
        <v>20695</v>
      </c>
      <c r="DR142" s="548" t="s">
        <v>20696</v>
      </c>
      <c r="DS142" s="548" t="s">
        <v>20697</v>
      </c>
      <c r="DT142" s="548" t="s">
        <v>20698</v>
      </c>
      <c r="DU142" s="548" t="s">
        <v>20699</v>
      </c>
      <c r="DV142" s="548" t="s">
        <v>20700</v>
      </c>
      <c r="DW142" s="548" t="s">
        <v>20701</v>
      </c>
      <c r="DX142" s="548" t="s">
        <v>20702</v>
      </c>
      <c r="DY142" s="548" t="s">
        <v>19642</v>
      </c>
      <c r="DZ142" s="548" t="s">
        <v>20703</v>
      </c>
      <c r="EA142" s="548" t="s">
        <v>20704</v>
      </c>
      <c r="EB142" s="548" t="s">
        <v>20705</v>
      </c>
      <c r="EC142" s="548" t="s">
        <v>20706</v>
      </c>
      <c r="ED142" s="548" t="s">
        <v>19653</v>
      </c>
      <c r="EE142" s="548" t="s">
        <v>20707</v>
      </c>
      <c r="EF142" s="548" t="s">
        <v>20708</v>
      </c>
      <c r="EG142" s="548" t="s">
        <v>19656</v>
      </c>
      <c r="EH142" s="548" t="s">
        <v>20709</v>
      </c>
      <c r="EI142" s="548" t="s">
        <v>20710</v>
      </c>
      <c r="EJ142" s="548" t="s">
        <v>20711</v>
      </c>
      <c r="EK142" s="548" t="s">
        <v>20712</v>
      </c>
      <c r="EL142" s="548" t="s">
        <v>20713</v>
      </c>
      <c r="EM142" s="548" t="s">
        <v>20714</v>
      </c>
      <c r="EN142" s="548" t="s">
        <v>19660</v>
      </c>
      <c r="EO142" s="548" t="s">
        <v>20715</v>
      </c>
      <c r="EP142" s="548" t="s">
        <v>20716</v>
      </c>
      <c r="EQ142" s="548" t="s">
        <v>20717</v>
      </c>
      <c r="ER142" s="548" t="s">
        <v>20718</v>
      </c>
      <c r="ES142" s="548" t="s">
        <v>20719</v>
      </c>
      <c r="ET142" s="548" t="s">
        <v>20720</v>
      </c>
      <c r="EU142" s="548" t="s">
        <v>20721</v>
      </c>
      <c r="EV142" s="548" t="s">
        <v>20722</v>
      </c>
      <c r="EW142" s="548" t="s">
        <v>20723</v>
      </c>
      <c r="EX142" s="548" t="s">
        <v>20724</v>
      </c>
      <c r="EY142" s="548" t="s">
        <v>20725</v>
      </c>
      <c r="EZ142" s="548" t="s">
        <v>20726</v>
      </c>
      <c r="FA142" s="548" t="s">
        <v>20727</v>
      </c>
      <c r="FB142" s="548" t="s">
        <v>20728</v>
      </c>
      <c r="FC142" s="548" t="s">
        <v>20729</v>
      </c>
      <c r="FD142" s="548" t="s">
        <v>20730</v>
      </c>
      <c r="FE142" s="548" t="s">
        <v>19671</v>
      </c>
      <c r="FF142" s="548" t="s">
        <v>20731</v>
      </c>
      <c r="FG142" s="548" t="s">
        <v>20732</v>
      </c>
    </row>
    <row r="143" spans="1:171" x14ac:dyDescent="0.15">
      <c r="A143" s="547">
        <v>3966892</v>
      </c>
      <c r="B143" s="547">
        <v>1</v>
      </c>
      <c r="C143" s="547" t="s">
        <v>20733</v>
      </c>
      <c r="D143" s="547" t="s">
        <v>20733</v>
      </c>
      <c r="E143" s="547" t="s">
        <v>20734</v>
      </c>
      <c r="F143" s="547" t="s">
        <v>20734</v>
      </c>
      <c r="G143" s="547" t="s">
        <v>20735</v>
      </c>
      <c r="H143" s="547" t="s">
        <v>20736</v>
      </c>
      <c r="I143" s="547" t="s">
        <v>20736</v>
      </c>
      <c r="J143" s="547" t="s">
        <v>20737</v>
      </c>
      <c r="K143" s="547" t="s">
        <v>20738</v>
      </c>
      <c r="L143" s="547" t="s">
        <v>20738</v>
      </c>
      <c r="M143" s="547" t="s">
        <v>20739</v>
      </c>
      <c r="N143" s="547" t="s">
        <v>20740</v>
      </c>
      <c r="O143" s="547" t="s">
        <v>20741</v>
      </c>
      <c r="P143" s="547" t="s">
        <v>20742</v>
      </c>
      <c r="Q143" s="547" t="s">
        <v>20742</v>
      </c>
      <c r="R143" s="547" t="s">
        <v>20742</v>
      </c>
      <c r="S143" s="547" t="s">
        <v>20742</v>
      </c>
      <c r="T143" s="547" t="s">
        <v>20742</v>
      </c>
      <c r="U143" s="547" t="s">
        <v>20743</v>
      </c>
      <c r="V143" s="547" t="s">
        <v>20744</v>
      </c>
      <c r="W143" s="547" t="s">
        <v>20745</v>
      </c>
      <c r="X143" s="547" t="s">
        <v>20745</v>
      </c>
      <c r="Y143" s="547" t="s">
        <v>20746</v>
      </c>
      <c r="Z143" s="547" t="s">
        <v>20747</v>
      </c>
      <c r="AA143" s="547" t="s">
        <v>20747</v>
      </c>
      <c r="AB143" s="547" t="s">
        <v>20748</v>
      </c>
      <c r="AC143" s="547" t="s">
        <v>20748</v>
      </c>
      <c r="AD143" s="547" t="s">
        <v>20749</v>
      </c>
      <c r="AE143" s="547" t="s">
        <v>20749</v>
      </c>
      <c r="AF143" s="547" t="s">
        <v>20750</v>
      </c>
      <c r="AG143" s="547" t="s">
        <v>20751</v>
      </c>
      <c r="AH143" s="547" t="s">
        <v>20751</v>
      </c>
      <c r="AI143" s="547" t="s">
        <v>20752</v>
      </c>
      <c r="AJ143" s="547" t="s">
        <v>20753</v>
      </c>
      <c r="AK143" s="547" t="s">
        <v>20754</v>
      </c>
      <c r="AL143" s="547" t="s">
        <v>20754</v>
      </c>
      <c r="AM143" s="547" t="s">
        <v>20755</v>
      </c>
      <c r="AN143" s="547" t="s">
        <v>102</v>
      </c>
      <c r="AO143" s="547" t="s">
        <v>102</v>
      </c>
      <c r="AP143" s="547" t="s">
        <v>102</v>
      </c>
      <c r="AQ143" s="547" t="s">
        <v>102</v>
      </c>
      <c r="AR143" s="547" t="s">
        <v>102</v>
      </c>
      <c r="AS143" s="547" t="s">
        <v>102</v>
      </c>
      <c r="AT143" s="547" t="s">
        <v>102</v>
      </c>
      <c r="AU143" s="547" t="s">
        <v>102</v>
      </c>
      <c r="AV143" s="547" t="s">
        <v>102</v>
      </c>
      <c r="AW143" s="547" t="s">
        <v>102</v>
      </c>
      <c r="AX143" s="547" t="s">
        <v>102</v>
      </c>
      <c r="AY143" s="547" t="s">
        <v>102</v>
      </c>
      <c r="AZ143" s="547" t="s">
        <v>102</v>
      </c>
      <c r="BA143" s="547" t="s">
        <v>102</v>
      </c>
      <c r="BB143" s="547" t="s">
        <v>102</v>
      </c>
      <c r="BC143" s="547" t="s">
        <v>102</v>
      </c>
      <c r="BD143" s="547" t="s">
        <v>102</v>
      </c>
      <c r="BE143" s="547" t="s">
        <v>102</v>
      </c>
      <c r="BF143" s="547" t="s">
        <v>102</v>
      </c>
      <c r="BG143" s="547" t="s">
        <v>102</v>
      </c>
      <c r="BH143" s="547" t="s">
        <v>102</v>
      </c>
      <c r="BI143" s="547" t="s">
        <v>102</v>
      </c>
      <c r="BJ143" s="547" t="s">
        <v>102</v>
      </c>
      <c r="BK143" s="547" t="s">
        <v>102</v>
      </c>
      <c r="BL143" s="547" t="s">
        <v>102</v>
      </c>
      <c r="BM143" s="547" t="s">
        <v>102</v>
      </c>
      <c r="BN143" s="547" t="s">
        <v>102</v>
      </c>
      <c r="BO143" s="547" t="s">
        <v>102</v>
      </c>
      <c r="BP143" s="547" t="s">
        <v>102</v>
      </c>
      <c r="BQ143" s="547" t="s">
        <v>102</v>
      </c>
      <c r="BR143" s="547" t="s">
        <v>102</v>
      </c>
      <c r="BS143" s="547" t="s">
        <v>102</v>
      </c>
      <c r="BT143" s="547" t="s">
        <v>102</v>
      </c>
      <c r="BU143" s="547" t="s">
        <v>102</v>
      </c>
      <c r="BV143" s="547" t="s">
        <v>102</v>
      </c>
      <c r="BW143" s="547" t="s">
        <v>102</v>
      </c>
      <c r="BX143" s="547" t="s">
        <v>102</v>
      </c>
      <c r="BY143" s="547" t="s">
        <v>102</v>
      </c>
      <c r="BZ143" s="547" t="s">
        <v>102</v>
      </c>
      <c r="CA143" s="547" t="s">
        <v>102</v>
      </c>
      <c r="CB143" s="547" t="s">
        <v>102</v>
      </c>
      <c r="CC143" s="547" t="s">
        <v>102</v>
      </c>
      <c r="CD143" s="547" t="s">
        <v>102</v>
      </c>
      <c r="CE143" s="547" t="s">
        <v>102</v>
      </c>
      <c r="CF143" s="547" t="s">
        <v>102</v>
      </c>
      <c r="CG143" s="547" t="s">
        <v>102</v>
      </c>
      <c r="CH143" s="547" t="s">
        <v>102</v>
      </c>
      <c r="CI143" s="547" t="s">
        <v>102</v>
      </c>
      <c r="CJ143" s="547" t="s">
        <v>102</v>
      </c>
      <c r="CK143" s="547" t="s">
        <v>102</v>
      </c>
      <c r="CL143" s="547" t="s">
        <v>102</v>
      </c>
      <c r="CM143" s="547" t="s">
        <v>102</v>
      </c>
      <c r="CN143" s="547" t="s">
        <v>102</v>
      </c>
      <c r="CO143" s="547" t="s">
        <v>102</v>
      </c>
      <c r="CP143" s="547" t="s">
        <v>102</v>
      </c>
      <c r="CQ143" s="547" t="s">
        <v>102</v>
      </c>
      <c r="CR143" s="547" t="s">
        <v>102</v>
      </c>
      <c r="CS143" s="547" t="s">
        <v>102</v>
      </c>
      <c r="CT143" s="547" t="s">
        <v>102</v>
      </c>
      <c r="CU143" s="547" t="s">
        <v>102</v>
      </c>
      <c r="CV143" s="547" t="s">
        <v>102</v>
      </c>
      <c r="CW143" s="547" t="s">
        <v>102</v>
      </c>
      <c r="CX143" s="547" t="s">
        <v>102</v>
      </c>
      <c r="CY143" s="547" t="s">
        <v>102</v>
      </c>
      <c r="CZ143" s="547" t="s">
        <v>102</v>
      </c>
      <c r="DA143" s="547" t="s">
        <v>102</v>
      </c>
      <c r="DB143" s="547" t="s">
        <v>102</v>
      </c>
      <c r="DC143" s="547" t="s">
        <v>102</v>
      </c>
      <c r="DD143" s="547" t="s">
        <v>102</v>
      </c>
      <c r="DE143" s="547" t="s">
        <v>102</v>
      </c>
      <c r="DF143" s="547" t="s">
        <v>102</v>
      </c>
      <c r="DG143" s="547" t="s">
        <v>102</v>
      </c>
      <c r="DH143" s="547" t="s">
        <v>102</v>
      </c>
      <c r="DI143" s="547" t="s">
        <v>102</v>
      </c>
      <c r="DJ143" s="547" t="s">
        <v>102</v>
      </c>
      <c r="DK143" s="547" t="s">
        <v>102</v>
      </c>
      <c r="DL143" s="547" t="s">
        <v>102</v>
      </c>
      <c r="DM143" s="547" t="s">
        <v>102</v>
      </c>
      <c r="DN143" s="547" t="s">
        <v>102</v>
      </c>
      <c r="DO143" s="547" t="s">
        <v>102</v>
      </c>
      <c r="DP143" s="547" t="s">
        <v>102</v>
      </c>
      <c r="DQ143" s="547" t="s">
        <v>102</v>
      </c>
      <c r="DR143" s="547" t="s">
        <v>102</v>
      </c>
      <c r="DS143" s="547" t="s">
        <v>102</v>
      </c>
      <c r="DT143" s="547" t="s">
        <v>102</v>
      </c>
      <c r="DU143" s="547" t="s">
        <v>102</v>
      </c>
      <c r="DV143" s="547" t="s">
        <v>102</v>
      </c>
      <c r="DW143" s="547" t="s">
        <v>102</v>
      </c>
      <c r="DX143" s="547" t="s">
        <v>102</v>
      </c>
      <c r="DY143" s="547" t="s">
        <v>102</v>
      </c>
      <c r="DZ143" s="547" t="s">
        <v>102</v>
      </c>
      <c r="EA143" s="547" t="s">
        <v>102</v>
      </c>
      <c r="EB143" s="547" t="s">
        <v>102</v>
      </c>
      <c r="EC143" s="547" t="s">
        <v>102</v>
      </c>
      <c r="ED143" s="547" t="s">
        <v>102</v>
      </c>
      <c r="EE143" s="547" t="s">
        <v>102</v>
      </c>
      <c r="EF143" s="547" t="s">
        <v>102</v>
      </c>
      <c r="EG143" s="547" t="s">
        <v>102</v>
      </c>
      <c r="EH143" s="547" t="s">
        <v>102</v>
      </c>
      <c r="EI143" s="547" t="s">
        <v>102</v>
      </c>
      <c r="EJ143" s="547" t="s">
        <v>102</v>
      </c>
      <c r="EK143" s="547" t="s">
        <v>102</v>
      </c>
      <c r="EL143" s="547" t="s">
        <v>102</v>
      </c>
      <c r="EM143" s="547" t="s">
        <v>102</v>
      </c>
      <c r="EN143" s="547" t="s">
        <v>102</v>
      </c>
      <c r="EO143" s="547" t="s">
        <v>102</v>
      </c>
      <c r="EP143" s="547" t="s">
        <v>102</v>
      </c>
      <c r="EQ143" s="547" t="s">
        <v>102</v>
      </c>
      <c r="ER143" s="547" t="s">
        <v>102</v>
      </c>
      <c r="ES143" s="547" t="s">
        <v>102</v>
      </c>
      <c r="ET143" s="547" t="s">
        <v>102</v>
      </c>
      <c r="EU143" s="547" t="s">
        <v>102</v>
      </c>
      <c r="EV143" s="547" t="s">
        <v>102</v>
      </c>
      <c r="EW143" s="547" t="s">
        <v>102</v>
      </c>
      <c r="EX143" s="547" t="s">
        <v>102</v>
      </c>
      <c r="EY143" s="547" t="s">
        <v>102</v>
      </c>
      <c r="EZ143" s="547" t="s">
        <v>102</v>
      </c>
      <c r="FA143" s="547" t="s">
        <v>102</v>
      </c>
      <c r="FB143" s="547" t="s">
        <v>102</v>
      </c>
      <c r="FC143" s="547" t="s">
        <v>102</v>
      </c>
      <c r="FD143" s="547" t="s">
        <v>102</v>
      </c>
      <c r="FE143" s="547" t="s">
        <v>102</v>
      </c>
      <c r="FF143" s="547" t="s">
        <v>102</v>
      </c>
      <c r="FG143" s="547" t="s">
        <v>102</v>
      </c>
      <c r="FH143" s="547" t="s">
        <v>102</v>
      </c>
      <c r="FI143" s="547" t="s">
        <v>102</v>
      </c>
      <c r="FJ143" s="547" t="s">
        <v>102</v>
      </c>
      <c r="FK143" s="547" t="s">
        <v>102</v>
      </c>
      <c r="FL143" s="547" t="s">
        <v>102</v>
      </c>
      <c r="FM143" s="547" t="s">
        <v>102</v>
      </c>
      <c r="FN143" s="547" t="s">
        <v>102</v>
      </c>
      <c r="FO143" s="547" t="s">
        <v>102</v>
      </c>
    </row>
    <row r="144" spans="1:171" x14ac:dyDescent="0.15">
      <c r="A144" s="547">
        <v>3962057</v>
      </c>
      <c r="B144" s="547">
        <v>1</v>
      </c>
      <c r="C144" s="547" t="s">
        <v>20756</v>
      </c>
      <c r="D144" s="547" t="s">
        <v>102</v>
      </c>
      <c r="E144" s="547" t="s">
        <v>102</v>
      </c>
      <c r="F144" s="547" t="s">
        <v>102</v>
      </c>
      <c r="G144" s="547" t="s">
        <v>102</v>
      </c>
      <c r="H144" s="547" t="s">
        <v>102</v>
      </c>
      <c r="I144" s="547" t="s">
        <v>102</v>
      </c>
      <c r="J144" s="547" t="s">
        <v>102</v>
      </c>
      <c r="K144" s="547" t="s">
        <v>102</v>
      </c>
      <c r="L144" s="547" t="s">
        <v>102</v>
      </c>
      <c r="M144" s="547" t="s">
        <v>102</v>
      </c>
      <c r="N144" s="547" t="s">
        <v>102</v>
      </c>
      <c r="O144" s="547" t="s">
        <v>102</v>
      </c>
      <c r="P144" s="547" t="s">
        <v>102</v>
      </c>
      <c r="Q144" s="547" t="s">
        <v>102</v>
      </c>
      <c r="R144" s="547" t="s">
        <v>102</v>
      </c>
      <c r="S144" s="547" t="s">
        <v>102</v>
      </c>
      <c r="T144" s="547" t="s">
        <v>102</v>
      </c>
      <c r="U144" s="547" t="s">
        <v>102</v>
      </c>
      <c r="V144" s="547" t="s">
        <v>102</v>
      </c>
      <c r="W144" s="547" t="s">
        <v>102</v>
      </c>
      <c r="X144" s="547" t="s">
        <v>102</v>
      </c>
      <c r="Y144" s="547" t="s">
        <v>102</v>
      </c>
      <c r="Z144" s="547" t="s">
        <v>102</v>
      </c>
      <c r="AA144" s="547" t="s">
        <v>102</v>
      </c>
      <c r="AB144" s="547" t="s">
        <v>102</v>
      </c>
      <c r="AC144" s="547" t="s">
        <v>102</v>
      </c>
      <c r="AD144" s="547" t="s">
        <v>102</v>
      </c>
      <c r="AE144" s="547" t="s">
        <v>102</v>
      </c>
      <c r="AF144" s="547" t="s">
        <v>102</v>
      </c>
      <c r="AG144" s="547" t="s">
        <v>102</v>
      </c>
      <c r="AH144" s="547" t="s">
        <v>102</v>
      </c>
      <c r="AI144" s="547" t="s">
        <v>102</v>
      </c>
      <c r="AJ144" s="547" t="s">
        <v>102</v>
      </c>
      <c r="AK144" s="547" t="s">
        <v>102</v>
      </c>
      <c r="AL144" s="547" t="s">
        <v>102</v>
      </c>
      <c r="AM144" s="547" t="s">
        <v>102</v>
      </c>
      <c r="AN144" s="547" t="s">
        <v>102</v>
      </c>
      <c r="AO144" s="547" t="s">
        <v>102</v>
      </c>
      <c r="AP144" s="547" t="s">
        <v>102</v>
      </c>
      <c r="AQ144" s="547" t="s">
        <v>102</v>
      </c>
      <c r="AR144" s="547" t="s">
        <v>102</v>
      </c>
      <c r="AS144" s="547" t="s">
        <v>102</v>
      </c>
      <c r="AT144" s="547" t="s">
        <v>102</v>
      </c>
      <c r="AU144" s="547" t="s">
        <v>102</v>
      </c>
      <c r="AV144" s="547" t="s">
        <v>102</v>
      </c>
      <c r="AW144" s="547" t="s">
        <v>102</v>
      </c>
      <c r="AX144" s="547" t="s">
        <v>102</v>
      </c>
      <c r="AY144" s="547" t="s">
        <v>102</v>
      </c>
      <c r="AZ144" s="547" t="s">
        <v>102</v>
      </c>
      <c r="BA144" s="547" t="s">
        <v>102</v>
      </c>
      <c r="BB144" s="547" t="s">
        <v>102</v>
      </c>
      <c r="BC144" s="547" t="s">
        <v>102</v>
      </c>
      <c r="BD144" s="547" t="s">
        <v>102</v>
      </c>
      <c r="BE144" s="547" t="s">
        <v>102</v>
      </c>
      <c r="BF144" s="547" t="s">
        <v>102</v>
      </c>
      <c r="BG144" s="547" t="s">
        <v>102</v>
      </c>
      <c r="BH144" s="547" t="s">
        <v>102</v>
      </c>
      <c r="BI144" s="547" t="s">
        <v>102</v>
      </c>
      <c r="BJ144" s="547" t="s">
        <v>102</v>
      </c>
      <c r="BK144" s="547" t="s">
        <v>102</v>
      </c>
      <c r="BL144" s="547" t="s">
        <v>102</v>
      </c>
      <c r="BM144" s="547" t="s">
        <v>102</v>
      </c>
      <c r="BN144" s="547" t="s">
        <v>102</v>
      </c>
      <c r="BO144" s="547" t="s">
        <v>102</v>
      </c>
      <c r="BP144" s="547" t="s">
        <v>102</v>
      </c>
      <c r="BQ144" s="547" t="s">
        <v>102</v>
      </c>
      <c r="BR144" s="547" t="s">
        <v>102</v>
      </c>
      <c r="BS144" s="547" t="s">
        <v>102</v>
      </c>
      <c r="BT144" s="547" t="s">
        <v>102</v>
      </c>
      <c r="BU144" s="547" t="s">
        <v>102</v>
      </c>
      <c r="BV144" s="547" t="s">
        <v>102</v>
      </c>
      <c r="BW144" s="547" t="s">
        <v>102</v>
      </c>
      <c r="BX144" s="547" t="s">
        <v>102</v>
      </c>
      <c r="BY144" s="547" t="s">
        <v>102</v>
      </c>
      <c r="BZ144" s="547" t="s">
        <v>102</v>
      </c>
      <c r="CA144" s="547" t="s">
        <v>102</v>
      </c>
      <c r="CB144" s="547" t="s">
        <v>102</v>
      </c>
      <c r="CC144" s="547" t="s">
        <v>102</v>
      </c>
      <c r="CD144" s="547" t="s">
        <v>102</v>
      </c>
      <c r="CE144" s="547" t="s">
        <v>102</v>
      </c>
      <c r="CF144" s="547" t="s">
        <v>102</v>
      </c>
      <c r="CG144" s="547" t="s">
        <v>102</v>
      </c>
      <c r="CH144" s="547" t="s">
        <v>102</v>
      </c>
      <c r="CI144" s="547" t="s">
        <v>102</v>
      </c>
      <c r="CJ144" s="547" t="s">
        <v>102</v>
      </c>
      <c r="CK144" s="547" t="s">
        <v>102</v>
      </c>
      <c r="CL144" s="547" t="s">
        <v>102</v>
      </c>
      <c r="CM144" s="547" t="s">
        <v>102</v>
      </c>
      <c r="CN144" s="547" t="s">
        <v>102</v>
      </c>
      <c r="CO144" s="547" t="s">
        <v>102</v>
      </c>
      <c r="CP144" s="547" t="s">
        <v>102</v>
      </c>
      <c r="CQ144" s="547" t="s">
        <v>102</v>
      </c>
      <c r="CR144" s="547" t="s">
        <v>102</v>
      </c>
      <c r="CS144" s="547" t="s">
        <v>102</v>
      </c>
      <c r="CT144" s="547" t="s">
        <v>102</v>
      </c>
      <c r="CU144" s="547" t="s">
        <v>102</v>
      </c>
      <c r="CV144" s="547" t="s">
        <v>102</v>
      </c>
      <c r="CW144" s="547" t="s">
        <v>102</v>
      </c>
      <c r="CX144" s="547" t="s">
        <v>102</v>
      </c>
      <c r="CY144" s="547" t="s">
        <v>102</v>
      </c>
      <c r="CZ144" s="547" t="s">
        <v>102</v>
      </c>
      <c r="DA144" s="547" t="s">
        <v>102</v>
      </c>
      <c r="DB144" s="547" t="s">
        <v>102</v>
      </c>
      <c r="DC144" s="547" t="s">
        <v>102</v>
      </c>
      <c r="DD144" s="547" t="s">
        <v>102</v>
      </c>
      <c r="DE144" s="547" t="s">
        <v>102</v>
      </c>
      <c r="DF144" s="547" t="s">
        <v>102</v>
      </c>
      <c r="DG144" s="547" t="s">
        <v>102</v>
      </c>
      <c r="DH144" s="547" t="s">
        <v>102</v>
      </c>
      <c r="DI144" s="547" t="s">
        <v>102</v>
      </c>
      <c r="DJ144" s="547" t="s">
        <v>102</v>
      </c>
      <c r="DK144" s="547" t="s">
        <v>102</v>
      </c>
      <c r="DL144" s="547" t="s">
        <v>102</v>
      </c>
      <c r="DM144" s="547" t="s">
        <v>102</v>
      </c>
      <c r="DN144" s="547" t="s">
        <v>102</v>
      </c>
      <c r="DO144" s="547" t="s">
        <v>102</v>
      </c>
      <c r="DP144" s="547" t="s">
        <v>102</v>
      </c>
      <c r="DQ144" s="547" t="s">
        <v>102</v>
      </c>
      <c r="DR144" s="547" t="s">
        <v>102</v>
      </c>
      <c r="DS144" s="547" t="s">
        <v>102</v>
      </c>
      <c r="DT144" s="547" t="s">
        <v>102</v>
      </c>
      <c r="DU144" s="547" t="s">
        <v>102</v>
      </c>
      <c r="DV144" s="547" t="s">
        <v>102</v>
      </c>
      <c r="DW144" s="547" t="s">
        <v>102</v>
      </c>
      <c r="DX144" s="547" t="s">
        <v>102</v>
      </c>
      <c r="DY144" s="547" t="s">
        <v>102</v>
      </c>
      <c r="DZ144" s="547" t="s">
        <v>102</v>
      </c>
      <c r="EA144" s="547" t="s">
        <v>102</v>
      </c>
      <c r="EB144" s="547" t="s">
        <v>102</v>
      </c>
      <c r="EC144" s="547" t="s">
        <v>102</v>
      </c>
      <c r="ED144" s="547" t="s">
        <v>102</v>
      </c>
      <c r="EE144" s="547" t="s">
        <v>102</v>
      </c>
      <c r="EF144" s="547" t="s">
        <v>102</v>
      </c>
      <c r="EG144" s="547" t="s">
        <v>102</v>
      </c>
      <c r="EH144" s="547" t="s">
        <v>102</v>
      </c>
      <c r="EI144" s="547" t="s">
        <v>102</v>
      </c>
      <c r="EJ144" s="547" t="s">
        <v>102</v>
      </c>
      <c r="EK144" s="547" t="s">
        <v>102</v>
      </c>
      <c r="EL144" s="547" t="s">
        <v>102</v>
      </c>
      <c r="EM144" s="547" t="s">
        <v>102</v>
      </c>
      <c r="EN144" s="547" t="s">
        <v>102</v>
      </c>
      <c r="EO144" s="547" t="s">
        <v>102</v>
      </c>
      <c r="EP144" s="547" t="s">
        <v>102</v>
      </c>
      <c r="EQ144" s="547" t="s">
        <v>102</v>
      </c>
      <c r="ER144" s="547" t="s">
        <v>102</v>
      </c>
      <c r="ES144" s="547" t="s">
        <v>102</v>
      </c>
      <c r="ET144" s="547" t="s">
        <v>102</v>
      </c>
      <c r="EU144" s="547" t="s">
        <v>102</v>
      </c>
      <c r="EV144" s="547" t="s">
        <v>102</v>
      </c>
      <c r="EW144" s="547" t="s">
        <v>102</v>
      </c>
      <c r="EX144" s="547" t="s">
        <v>102</v>
      </c>
      <c r="EY144" s="547" t="s">
        <v>102</v>
      </c>
      <c r="EZ144" s="547" t="s">
        <v>102</v>
      </c>
      <c r="FA144" s="547" t="s">
        <v>102</v>
      </c>
      <c r="FB144" s="547" t="s">
        <v>102</v>
      </c>
      <c r="FC144" s="547" t="s">
        <v>102</v>
      </c>
      <c r="FD144" s="547" t="s">
        <v>102</v>
      </c>
      <c r="FE144" s="547" t="s">
        <v>102</v>
      </c>
      <c r="FF144" s="547" t="s">
        <v>102</v>
      </c>
      <c r="FG144" s="547" t="s">
        <v>102</v>
      </c>
      <c r="FH144" s="547" t="s">
        <v>102</v>
      </c>
      <c r="FI144" s="547" t="s">
        <v>102</v>
      </c>
      <c r="FJ144" s="547" t="s">
        <v>102</v>
      </c>
      <c r="FK144" s="547" t="s">
        <v>102</v>
      </c>
      <c r="FL144" s="547" t="s">
        <v>102</v>
      </c>
      <c r="FM144" s="547" t="s">
        <v>102</v>
      </c>
      <c r="FN144" s="547" t="s">
        <v>102</v>
      </c>
      <c r="FO144" s="547" t="s">
        <v>102</v>
      </c>
    </row>
    <row r="145" spans="1:171" x14ac:dyDescent="0.15">
      <c r="A145" s="547">
        <v>3960552</v>
      </c>
      <c r="B145" s="547">
        <v>1</v>
      </c>
      <c r="C145" s="547" t="s">
        <v>20757</v>
      </c>
      <c r="D145" s="547" t="s">
        <v>20758</v>
      </c>
      <c r="E145" s="547" t="s">
        <v>20759</v>
      </c>
      <c r="F145" s="547" t="s">
        <v>102</v>
      </c>
      <c r="G145" s="547" t="s">
        <v>102</v>
      </c>
      <c r="H145" s="547" t="s">
        <v>102</v>
      </c>
      <c r="I145" s="547" t="s">
        <v>102</v>
      </c>
      <c r="J145" s="547" t="s">
        <v>102</v>
      </c>
      <c r="K145" s="547" t="s">
        <v>102</v>
      </c>
      <c r="L145" s="547" t="s">
        <v>102</v>
      </c>
      <c r="M145" s="547" t="s">
        <v>102</v>
      </c>
      <c r="N145" s="547" t="s">
        <v>102</v>
      </c>
      <c r="O145" s="547" t="s">
        <v>102</v>
      </c>
      <c r="P145" s="547" t="s">
        <v>102</v>
      </c>
      <c r="Q145" s="547" t="s">
        <v>102</v>
      </c>
      <c r="R145" s="547" t="s">
        <v>102</v>
      </c>
      <c r="S145" s="547" t="s">
        <v>102</v>
      </c>
      <c r="T145" s="547" t="s">
        <v>102</v>
      </c>
      <c r="U145" s="547" t="s">
        <v>102</v>
      </c>
      <c r="V145" s="547" t="s">
        <v>102</v>
      </c>
      <c r="W145" s="547" t="s">
        <v>102</v>
      </c>
      <c r="X145" s="547" t="s">
        <v>102</v>
      </c>
      <c r="Y145" s="547" t="s">
        <v>102</v>
      </c>
      <c r="Z145" s="547" t="s">
        <v>102</v>
      </c>
      <c r="AA145" s="547" t="s">
        <v>102</v>
      </c>
      <c r="AB145" s="547" t="s">
        <v>102</v>
      </c>
      <c r="AC145" s="547" t="s">
        <v>102</v>
      </c>
      <c r="AD145" s="547" t="s">
        <v>102</v>
      </c>
      <c r="AE145" s="547" t="s">
        <v>102</v>
      </c>
      <c r="AF145" s="547" t="s">
        <v>102</v>
      </c>
      <c r="AG145" s="547" t="s">
        <v>102</v>
      </c>
      <c r="AH145" s="547" t="s">
        <v>102</v>
      </c>
      <c r="AI145" s="547" t="s">
        <v>102</v>
      </c>
      <c r="AJ145" s="547" t="s">
        <v>102</v>
      </c>
      <c r="AK145" s="547" t="s">
        <v>102</v>
      </c>
      <c r="AL145" s="547" t="s">
        <v>102</v>
      </c>
      <c r="AM145" s="547" t="s">
        <v>102</v>
      </c>
      <c r="AN145" s="547" t="s">
        <v>102</v>
      </c>
      <c r="AO145" s="547" t="s">
        <v>102</v>
      </c>
      <c r="AP145" s="547" t="s">
        <v>102</v>
      </c>
      <c r="AQ145" s="547" t="s">
        <v>102</v>
      </c>
      <c r="AR145" s="547" t="s">
        <v>102</v>
      </c>
      <c r="AS145" s="547" t="s">
        <v>102</v>
      </c>
      <c r="AT145" s="547" t="s">
        <v>102</v>
      </c>
      <c r="AU145" s="547" t="s">
        <v>102</v>
      </c>
      <c r="AV145" s="547" t="s">
        <v>102</v>
      </c>
      <c r="AW145" s="547" t="s">
        <v>102</v>
      </c>
      <c r="AX145" s="547" t="s">
        <v>102</v>
      </c>
      <c r="AY145" s="547" t="s">
        <v>102</v>
      </c>
      <c r="AZ145" s="547" t="s">
        <v>102</v>
      </c>
      <c r="BA145" s="547" t="s">
        <v>102</v>
      </c>
      <c r="BB145" s="547" t="s">
        <v>102</v>
      </c>
      <c r="BC145" s="547" t="s">
        <v>102</v>
      </c>
      <c r="BD145" s="547" t="s">
        <v>102</v>
      </c>
      <c r="BE145" s="547" t="s">
        <v>102</v>
      </c>
      <c r="BF145" s="547" t="s">
        <v>102</v>
      </c>
      <c r="BG145" s="547" t="s">
        <v>102</v>
      </c>
      <c r="BH145" s="547" t="s">
        <v>102</v>
      </c>
      <c r="BI145" s="547" t="s">
        <v>102</v>
      </c>
      <c r="BJ145" s="547" t="s">
        <v>102</v>
      </c>
      <c r="BK145" s="547" t="s">
        <v>102</v>
      </c>
      <c r="BL145" s="547" t="s">
        <v>102</v>
      </c>
      <c r="BM145" s="547" t="s">
        <v>102</v>
      </c>
      <c r="BN145" s="547" t="s">
        <v>102</v>
      </c>
      <c r="BO145" s="547" t="s">
        <v>102</v>
      </c>
      <c r="BP145" s="547" t="s">
        <v>102</v>
      </c>
      <c r="BQ145" s="547" t="s">
        <v>102</v>
      </c>
      <c r="BR145" s="547" t="s">
        <v>102</v>
      </c>
      <c r="BS145" s="547" t="s">
        <v>102</v>
      </c>
      <c r="BT145" s="547" t="s">
        <v>102</v>
      </c>
      <c r="BU145" s="547" t="s">
        <v>102</v>
      </c>
      <c r="BV145" s="547" t="s">
        <v>102</v>
      </c>
      <c r="BW145" s="547" t="s">
        <v>102</v>
      </c>
      <c r="BX145" s="547" t="s">
        <v>102</v>
      </c>
      <c r="BY145" s="547" t="s">
        <v>102</v>
      </c>
      <c r="BZ145" s="547" t="s">
        <v>102</v>
      </c>
      <c r="CA145" s="547" t="s">
        <v>102</v>
      </c>
      <c r="CB145" s="547" t="s">
        <v>102</v>
      </c>
      <c r="CC145" s="547" t="s">
        <v>102</v>
      </c>
      <c r="CD145" s="547" t="s">
        <v>102</v>
      </c>
      <c r="CE145" s="547" t="s">
        <v>102</v>
      </c>
      <c r="CF145" s="547" t="s">
        <v>102</v>
      </c>
      <c r="CG145" s="547" t="s">
        <v>102</v>
      </c>
      <c r="CH145" s="547" t="s">
        <v>102</v>
      </c>
      <c r="CI145" s="547" t="s">
        <v>102</v>
      </c>
      <c r="CJ145" s="547" t="s">
        <v>102</v>
      </c>
      <c r="CK145" s="547" t="s">
        <v>102</v>
      </c>
      <c r="CL145" s="547" t="s">
        <v>102</v>
      </c>
      <c r="CM145" s="547" t="s">
        <v>102</v>
      </c>
      <c r="CN145" s="547" t="s">
        <v>102</v>
      </c>
      <c r="CO145" s="547" t="s">
        <v>102</v>
      </c>
      <c r="CP145" s="547" t="s">
        <v>102</v>
      </c>
      <c r="CQ145" s="547" t="s">
        <v>102</v>
      </c>
      <c r="CR145" s="547" t="s">
        <v>102</v>
      </c>
      <c r="CS145" s="547" t="s">
        <v>102</v>
      </c>
      <c r="CT145" s="547" t="s">
        <v>102</v>
      </c>
      <c r="CU145" s="547" t="s">
        <v>102</v>
      </c>
      <c r="CV145" s="547" t="s">
        <v>102</v>
      </c>
      <c r="CW145" s="547" t="s">
        <v>102</v>
      </c>
      <c r="CX145" s="547" t="s">
        <v>102</v>
      </c>
      <c r="CY145" s="547" t="s">
        <v>102</v>
      </c>
      <c r="CZ145" s="547" t="s">
        <v>102</v>
      </c>
      <c r="DA145" s="547" t="s">
        <v>102</v>
      </c>
      <c r="DB145" s="547" t="s">
        <v>102</v>
      </c>
      <c r="DC145" s="547" t="s">
        <v>102</v>
      </c>
      <c r="DD145" s="547" t="s">
        <v>102</v>
      </c>
      <c r="DE145" s="547" t="s">
        <v>102</v>
      </c>
      <c r="DF145" s="547" t="s">
        <v>102</v>
      </c>
      <c r="DG145" s="547" t="s">
        <v>102</v>
      </c>
      <c r="DH145" s="547" t="s">
        <v>102</v>
      </c>
      <c r="DI145" s="547" t="s">
        <v>102</v>
      </c>
      <c r="DJ145" s="547" t="s">
        <v>102</v>
      </c>
      <c r="DK145" s="547" t="s">
        <v>102</v>
      </c>
      <c r="DL145" s="547" t="s">
        <v>102</v>
      </c>
      <c r="DM145" s="547" t="s">
        <v>102</v>
      </c>
      <c r="DN145" s="547" t="s">
        <v>102</v>
      </c>
      <c r="DO145" s="547" t="s">
        <v>102</v>
      </c>
      <c r="DP145" s="547" t="s">
        <v>102</v>
      </c>
      <c r="DQ145" s="547" t="s">
        <v>102</v>
      </c>
      <c r="DR145" s="547" t="s">
        <v>102</v>
      </c>
      <c r="DS145" s="547" t="s">
        <v>102</v>
      </c>
      <c r="DT145" s="547" t="s">
        <v>102</v>
      </c>
      <c r="DU145" s="547" t="s">
        <v>102</v>
      </c>
      <c r="DV145" s="547" t="s">
        <v>102</v>
      </c>
      <c r="DW145" s="547" t="s">
        <v>102</v>
      </c>
      <c r="DX145" s="547" t="s">
        <v>102</v>
      </c>
      <c r="DY145" s="547" t="s">
        <v>102</v>
      </c>
      <c r="DZ145" s="547" t="s">
        <v>102</v>
      </c>
      <c r="EA145" s="547" t="s">
        <v>102</v>
      </c>
      <c r="EB145" s="547" t="s">
        <v>102</v>
      </c>
      <c r="EC145" s="547" t="s">
        <v>102</v>
      </c>
      <c r="ED145" s="547" t="s">
        <v>102</v>
      </c>
      <c r="EE145" s="547" t="s">
        <v>102</v>
      </c>
      <c r="EF145" s="547" t="s">
        <v>102</v>
      </c>
      <c r="EG145" s="547" t="s">
        <v>102</v>
      </c>
      <c r="EH145" s="547" t="s">
        <v>102</v>
      </c>
      <c r="EI145" s="547" t="s">
        <v>102</v>
      </c>
      <c r="EJ145" s="547" t="s">
        <v>102</v>
      </c>
      <c r="EK145" s="547" t="s">
        <v>102</v>
      </c>
      <c r="EL145" s="547" t="s">
        <v>102</v>
      </c>
      <c r="EM145" s="547" t="s">
        <v>102</v>
      </c>
      <c r="EN145" s="547" t="s">
        <v>102</v>
      </c>
      <c r="EO145" s="547" t="s">
        <v>102</v>
      </c>
      <c r="EP145" s="547" t="s">
        <v>102</v>
      </c>
      <c r="EQ145" s="547" t="s">
        <v>102</v>
      </c>
      <c r="ER145" s="547" t="s">
        <v>102</v>
      </c>
      <c r="ES145" s="547" t="s">
        <v>102</v>
      </c>
      <c r="ET145" s="547" t="s">
        <v>102</v>
      </c>
      <c r="EU145" s="547" t="s">
        <v>102</v>
      </c>
      <c r="EV145" s="547" t="s">
        <v>102</v>
      </c>
      <c r="EW145" s="547" t="s">
        <v>102</v>
      </c>
      <c r="EX145" s="547" t="s">
        <v>102</v>
      </c>
      <c r="EY145" s="547" t="s">
        <v>102</v>
      </c>
      <c r="EZ145" s="547" t="s">
        <v>102</v>
      </c>
      <c r="FA145" s="547" t="s">
        <v>102</v>
      </c>
      <c r="FB145" s="547" t="s">
        <v>102</v>
      </c>
      <c r="FC145" s="547" t="s">
        <v>102</v>
      </c>
      <c r="FD145" s="547" t="s">
        <v>102</v>
      </c>
      <c r="FE145" s="547" t="s">
        <v>102</v>
      </c>
      <c r="FF145" s="547" t="s">
        <v>102</v>
      </c>
      <c r="FG145" s="547" t="s">
        <v>102</v>
      </c>
      <c r="FH145" s="547" t="s">
        <v>102</v>
      </c>
      <c r="FI145" s="547" t="s">
        <v>102</v>
      </c>
      <c r="FJ145" s="547" t="s">
        <v>102</v>
      </c>
      <c r="FK145" s="547" t="s">
        <v>102</v>
      </c>
      <c r="FL145" s="547" t="s">
        <v>102</v>
      </c>
      <c r="FM145" s="547" t="s">
        <v>102</v>
      </c>
      <c r="FN145" s="547" t="s">
        <v>102</v>
      </c>
      <c r="FO145" s="547" t="s">
        <v>102</v>
      </c>
    </row>
    <row r="146" spans="1:171" x14ac:dyDescent="0.15">
      <c r="A146" s="547">
        <v>3942281</v>
      </c>
      <c r="B146" s="547">
        <v>1</v>
      </c>
      <c r="C146" s="547" t="s">
        <v>20760</v>
      </c>
      <c r="D146" s="547" t="s">
        <v>102</v>
      </c>
      <c r="E146" s="547" t="s">
        <v>102</v>
      </c>
      <c r="F146" s="547" t="s">
        <v>102</v>
      </c>
      <c r="G146" s="547" t="s">
        <v>102</v>
      </c>
      <c r="H146" s="547" t="s">
        <v>102</v>
      </c>
      <c r="I146" s="547" t="s">
        <v>102</v>
      </c>
      <c r="J146" s="547" t="s">
        <v>102</v>
      </c>
      <c r="K146" s="547" t="s">
        <v>102</v>
      </c>
      <c r="L146" s="547" t="s">
        <v>102</v>
      </c>
      <c r="M146" s="547" t="s">
        <v>102</v>
      </c>
      <c r="N146" s="547" t="s">
        <v>102</v>
      </c>
      <c r="O146" s="547" t="s">
        <v>102</v>
      </c>
      <c r="P146" s="547" t="s">
        <v>102</v>
      </c>
      <c r="Q146" s="547" t="s">
        <v>102</v>
      </c>
      <c r="R146" s="547" t="s">
        <v>102</v>
      </c>
      <c r="S146" s="547" t="s">
        <v>102</v>
      </c>
      <c r="T146" s="547" t="s">
        <v>102</v>
      </c>
      <c r="U146" s="547" t="s">
        <v>102</v>
      </c>
      <c r="V146" s="547" t="s">
        <v>102</v>
      </c>
      <c r="W146" s="547" t="s">
        <v>102</v>
      </c>
      <c r="X146" s="547" t="s">
        <v>102</v>
      </c>
      <c r="Y146" s="547" t="s">
        <v>102</v>
      </c>
      <c r="Z146" s="547" t="s">
        <v>102</v>
      </c>
      <c r="AA146" s="547" t="s">
        <v>102</v>
      </c>
      <c r="AB146" s="547" t="s">
        <v>102</v>
      </c>
      <c r="AC146" s="547" t="s">
        <v>102</v>
      </c>
      <c r="AD146" s="547" t="s">
        <v>102</v>
      </c>
      <c r="AE146" s="547" t="s">
        <v>102</v>
      </c>
      <c r="AF146" s="547" t="s">
        <v>102</v>
      </c>
      <c r="AG146" s="547" t="s">
        <v>102</v>
      </c>
      <c r="AH146" s="547" t="s">
        <v>102</v>
      </c>
      <c r="AI146" s="547" t="s">
        <v>102</v>
      </c>
      <c r="AJ146" s="547" t="s">
        <v>102</v>
      </c>
      <c r="AK146" s="547" t="s">
        <v>102</v>
      </c>
      <c r="AL146" s="547" t="s">
        <v>102</v>
      </c>
      <c r="AM146" s="547" t="s">
        <v>102</v>
      </c>
      <c r="AN146" s="547" t="s">
        <v>102</v>
      </c>
      <c r="AO146" s="547" t="s">
        <v>102</v>
      </c>
      <c r="AP146" s="547" t="s">
        <v>102</v>
      </c>
      <c r="AQ146" s="547" t="s">
        <v>102</v>
      </c>
      <c r="AR146" s="547" t="s">
        <v>102</v>
      </c>
      <c r="AS146" s="547" t="s">
        <v>102</v>
      </c>
      <c r="AT146" s="547" t="s">
        <v>102</v>
      </c>
      <c r="AU146" s="547" t="s">
        <v>102</v>
      </c>
      <c r="AV146" s="547" t="s">
        <v>102</v>
      </c>
      <c r="AW146" s="547" t="s">
        <v>102</v>
      </c>
      <c r="AX146" s="547" t="s">
        <v>102</v>
      </c>
      <c r="AY146" s="547" t="s">
        <v>102</v>
      </c>
      <c r="AZ146" s="547" t="s">
        <v>102</v>
      </c>
      <c r="BA146" s="547" t="s">
        <v>102</v>
      </c>
      <c r="BB146" s="547" t="s">
        <v>102</v>
      </c>
      <c r="BC146" s="547" t="s">
        <v>102</v>
      </c>
      <c r="BD146" s="547" t="s">
        <v>102</v>
      </c>
      <c r="BE146" s="547" t="s">
        <v>102</v>
      </c>
      <c r="BF146" s="547" t="s">
        <v>102</v>
      </c>
      <c r="BG146" s="547" t="s">
        <v>102</v>
      </c>
      <c r="BH146" s="547" t="s">
        <v>102</v>
      </c>
      <c r="BI146" s="547" t="s">
        <v>102</v>
      </c>
      <c r="BJ146" s="547" t="s">
        <v>102</v>
      </c>
      <c r="BK146" s="547" t="s">
        <v>102</v>
      </c>
      <c r="BL146" s="547" t="s">
        <v>102</v>
      </c>
      <c r="BM146" s="547" t="s">
        <v>102</v>
      </c>
      <c r="BN146" s="547" t="s">
        <v>102</v>
      </c>
      <c r="BO146" s="547" t="s">
        <v>102</v>
      </c>
      <c r="BP146" s="547" t="s">
        <v>102</v>
      </c>
      <c r="BQ146" s="547" t="s">
        <v>102</v>
      </c>
      <c r="BR146" s="547" t="s">
        <v>102</v>
      </c>
      <c r="BS146" s="547" t="s">
        <v>102</v>
      </c>
      <c r="BT146" s="547" t="s">
        <v>102</v>
      </c>
      <c r="BU146" s="547" t="s">
        <v>102</v>
      </c>
      <c r="BV146" s="547" t="s">
        <v>102</v>
      </c>
      <c r="BW146" s="547" t="s">
        <v>102</v>
      </c>
      <c r="BX146" s="547" t="s">
        <v>102</v>
      </c>
      <c r="BY146" s="547" t="s">
        <v>102</v>
      </c>
      <c r="BZ146" s="547" t="s">
        <v>102</v>
      </c>
      <c r="CA146" s="547" t="s">
        <v>102</v>
      </c>
      <c r="CB146" s="547" t="s">
        <v>102</v>
      </c>
      <c r="CC146" s="547" t="s">
        <v>102</v>
      </c>
      <c r="CD146" s="547" t="s">
        <v>102</v>
      </c>
      <c r="CE146" s="547" t="s">
        <v>102</v>
      </c>
      <c r="CF146" s="547" t="s">
        <v>102</v>
      </c>
      <c r="CG146" s="547" t="s">
        <v>102</v>
      </c>
      <c r="CH146" s="547" t="s">
        <v>102</v>
      </c>
      <c r="CI146" s="547" t="s">
        <v>102</v>
      </c>
      <c r="CJ146" s="547" t="s">
        <v>102</v>
      </c>
      <c r="CK146" s="547" t="s">
        <v>102</v>
      </c>
      <c r="CL146" s="547" t="s">
        <v>102</v>
      </c>
      <c r="CM146" s="547" t="s">
        <v>102</v>
      </c>
      <c r="CN146" s="547" t="s">
        <v>102</v>
      </c>
      <c r="CO146" s="547" t="s">
        <v>102</v>
      </c>
      <c r="CP146" s="547" t="s">
        <v>102</v>
      </c>
      <c r="CQ146" s="547" t="s">
        <v>102</v>
      </c>
      <c r="CR146" s="547" t="s">
        <v>102</v>
      </c>
      <c r="CS146" s="547" t="s">
        <v>102</v>
      </c>
      <c r="CT146" s="547" t="s">
        <v>102</v>
      </c>
      <c r="CU146" s="547" t="s">
        <v>102</v>
      </c>
      <c r="CV146" s="547" t="s">
        <v>102</v>
      </c>
      <c r="CW146" s="547" t="s">
        <v>102</v>
      </c>
      <c r="CX146" s="547" t="s">
        <v>102</v>
      </c>
      <c r="CY146" s="547" t="s">
        <v>102</v>
      </c>
      <c r="CZ146" s="547" t="s">
        <v>102</v>
      </c>
      <c r="DA146" s="547" t="s">
        <v>102</v>
      </c>
      <c r="DB146" s="547" t="s">
        <v>102</v>
      </c>
      <c r="DC146" s="547" t="s">
        <v>102</v>
      </c>
      <c r="DD146" s="547" t="s">
        <v>102</v>
      </c>
      <c r="DE146" s="547" t="s">
        <v>102</v>
      </c>
      <c r="DF146" s="547" t="s">
        <v>102</v>
      </c>
      <c r="DG146" s="547" t="s">
        <v>102</v>
      </c>
      <c r="DH146" s="547" t="s">
        <v>102</v>
      </c>
      <c r="DI146" s="547" t="s">
        <v>102</v>
      </c>
      <c r="DJ146" s="547" t="s">
        <v>102</v>
      </c>
      <c r="DK146" s="547" t="s">
        <v>102</v>
      </c>
      <c r="DL146" s="547" t="s">
        <v>102</v>
      </c>
      <c r="DM146" s="547" t="s">
        <v>102</v>
      </c>
      <c r="DN146" s="547" t="s">
        <v>102</v>
      </c>
      <c r="DO146" s="547" t="s">
        <v>102</v>
      </c>
      <c r="DP146" s="547" t="s">
        <v>102</v>
      </c>
      <c r="DQ146" s="547" t="s">
        <v>102</v>
      </c>
      <c r="DR146" s="547" t="s">
        <v>102</v>
      </c>
      <c r="DS146" s="547" t="s">
        <v>102</v>
      </c>
      <c r="DT146" s="547" t="s">
        <v>102</v>
      </c>
      <c r="DU146" s="547" t="s">
        <v>102</v>
      </c>
      <c r="DV146" s="547" t="s">
        <v>102</v>
      </c>
      <c r="DW146" s="547" t="s">
        <v>102</v>
      </c>
      <c r="DX146" s="547" t="s">
        <v>102</v>
      </c>
      <c r="DY146" s="547" t="s">
        <v>102</v>
      </c>
      <c r="DZ146" s="547" t="s">
        <v>102</v>
      </c>
      <c r="EA146" s="547" t="s">
        <v>102</v>
      </c>
      <c r="EB146" s="547" t="s">
        <v>102</v>
      </c>
      <c r="EC146" s="547" t="s">
        <v>102</v>
      </c>
      <c r="ED146" s="547" t="s">
        <v>102</v>
      </c>
      <c r="EE146" s="547" t="s">
        <v>102</v>
      </c>
      <c r="EF146" s="547" t="s">
        <v>102</v>
      </c>
      <c r="EG146" s="547" t="s">
        <v>102</v>
      </c>
      <c r="EH146" s="547" t="s">
        <v>102</v>
      </c>
      <c r="EI146" s="547" t="s">
        <v>102</v>
      </c>
      <c r="EJ146" s="547" t="s">
        <v>102</v>
      </c>
      <c r="EK146" s="547" t="s">
        <v>102</v>
      </c>
      <c r="EL146" s="547" t="s">
        <v>102</v>
      </c>
      <c r="EM146" s="547" t="s">
        <v>102</v>
      </c>
      <c r="EN146" s="547" t="s">
        <v>102</v>
      </c>
      <c r="EO146" s="547" t="s">
        <v>102</v>
      </c>
      <c r="EP146" s="547" t="s">
        <v>102</v>
      </c>
      <c r="EQ146" s="547" t="s">
        <v>102</v>
      </c>
      <c r="ER146" s="547" t="s">
        <v>102</v>
      </c>
      <c r="ES146" s="547" t="s">
        <v>102</v>
      </c>
      <c r="ET146" s="547" t="s">
        <v>102</v>
      </c>
      <c r="EU146" s="547" t="s">
        <v>102</v>
      </c>
      <c r="EV146" s="547" t="s">
        <v>102</v>
      </c>
      <c r="EW146" s="547" t="s">
        <v>102</v>
      </c>
      <c r="EX146" s="547" t="s">
        <v>102</v>
      </c>
      <c r="EY146" s="547" t="s">
        <v>102</v>
      </c>
      <c r="EZ146" s="547" t="s">
        <v>102</v>
      </c>
      <c r="FA146" s="547" t="s">
        <v>102</v>
      </c>
      <c r="FB146" s="547" t="s">
        <v>102</v>
      </c>
      <c r="FC146" s="547" t="s">
        <v>102</v>
      </c>
      <c r="FD146" s="547" t="s">
        <v>102</v>
      </c>
      <c r="FE146" s="547" t="s">
        <v>102</v>
      </c>
      <c r="FF146" s="547" t="s">
        <v>102</v>
      </c>
      <c r="FG146" s="547" t="s">
        <v>102</v>
      </c>
      <c r="FH146" s="547" t="s">
        <v>102</v>
      </c>
      <c r="FI146" s="547" t="s">
        <v>102</v>
      </c>
      <c r="FJ146" s="547" t="s">
        <v>102</v>
      </c>
      <c r="FK146" s="547" t="s">
        <v>102</v>
      </c>
      <c r="FL146" s="547" t="s">
        <v>102</v>
      </c>
      <c r="FM146" s="547" t="s">
        <v>102</v>
      </c>
      <c r="FN146" s="547" t="s">
        <v>102</v>
      </c>
      <c r="FO146" s="547" t="s">
        <v>102</v>
      </c>
    </row>
    <row r="147" spans="1:171" x14ac:dyDescent="0.15">
      <c r="A147" s="547">
        <v>3962032</v>
      </c>
      <c r="B147" s="547">
        <v>1</v>
      </c>
      <c r="C147" s="547" t="s">
        <v>20761</v>
      </c>
      <c r="D147" s="547" t="s">
        <v>6430</v>
      </c>
      <c r="E147" s="547" t="s">
        <v>102</v>
      </c>
      <c r="F147" s="547" t="s">
        <v>102</v>
      </c>
      <c r="G147" s="547" t="s">
        <v>102</v>
      </c>
      <c r="H147" s="547" t="s">
        <v>102</v>
      </c>
      <c r="I147" s="547" t="s">
        <v>102</v>
      </c>
      <c r="J147" s="547" t="s">
        <v>102</v>
      </c>
      <c r="K147" s="547" t="s">
        <v>102</v>
      </c>
      <c r="L147" s="547" t="s">
        <v>102</v>
      </c>
      <c r="M147" s="547" t="s">
        <v>102</v>
      </c>
      <c r="N147" s="547" t="s">
        <v>102</v>
      </c>
      <c r="O147" s="547" t="s">
        <v>102</v>
      </c>
      <c r="P147" s="547" t="s">
        <v>102</v>
      </c>
      <c r="Q147" s="547" t="s">
        <v>102</v>
      </c>
      <c r="R147" s="547" t="s">
        <v>102</v>
      </c>
      <c r="S147" s="547" t="s">
        <v>102</v>
      </c>
      <c r="T147" s="547" t="s">
        <v>102</v>
      </c>
      <c r="U147" s="547" t="s">
        <v>102</v>
      </c>
      <c r="V147" s="547" t="s">
        <v>102</v>
      </c>
      <c r="W147" s="547" t="s">
        <v>102</v>
      </c>
      <c r="X147" s="547" t="s">
        <v>102</v>
      </c>
      <c r="Y147" s="547" t="s">
        <v>102</v>
      </c>
      <c r="Z147" s="547" t="s">
        <v>102</v>
      </c>
      <c r="AA147" s="547" t="s">
        <v>102</v>
      </c>
      <c r="AB147" s="547" t="s">
        <v>102</v>
      </c>
      <c r="AC147" s="547" t="s">
        <v>102</v>
      </c>
      <c r="AD147" s="547" t="s">
        <v>102</v>
      </c>
      <c r="AE147" s="547" t="s">
        <v>102</v>
      </c>
      <c r="AF147" s="547" t="s">
        <v>102</v>
      </c>
      <c r="AG147" s="547" t="s">
        <v>102</v>
      </c>
      <c r="AH147" s="547" t="s">
        <v>102</v>
      </c>
      <c r="AI147" s="547" t="s">
        <v>102</v>
      </c>
      <c r="AJ147" s="547" t="s">
        <v>102</v>
      </c>
      <c r="AK147" s="547" t="s">
        <v>102</v>
      </c>
      <c r="AL147" s="547" t="s">
        <v>102</v>
      </c>
      <c r="AM147" s="547" t="s">
        <v>102</v>
      </c>
      <c r="AN147" s="547" t="s">
        <v>102</v>
      </c>
      <c r="AO147" s="547" t="s">
        <v>102</v>
      </c>
      <c r="AP147" s="547" t="s">
        <v>102</v>
      </c>
      <c r="AQ147" s="547" t="s">
        <v>102</v>
      </c>
      <c r="AR147" s="547" t="s">
        <v>102</v>
      </c>
      <c r="AS147" s="547" t="s">
        <v>102</v>
      </c>
      <c r="AT147" s="547" t="s">
        <v>102</v>
      </c>
      <c r="AU147" s="547" t="s">
        <v>102</v>
      </c>
      <c r="AV147" s="547" t="s">
        <v>102</v>
      </c>
      <c r="AW147" s="547" t="s">
        <v>102</v>
      </c>
      <c r="AX147" s="547" t="s">
        <v>102</v>
      </c>
      <c r="AY147" s="547" t="s">
        <v>102</v>
      </c>
      <c r="AZ147" s="547" t="s">
        <v>102</v>
      </c>
      <c r="BA147" s="547" t="s">
        <v>102</v>
      </c>
      <c r="BB147" s="547" t="s">
        <v>102</v>
      </c>
      <c r="BC147" s="547" t="s">
        <v>102</v>
      </c>
      <c r="BD147" s="547" t="s">
        <v>102</v>
      </c>
      <c r="BE147" s="547" t="s">
        <v>102</v>
      </c>
      <c r="BF147" s="547" t="s">
        <v>102</v>
      </c>
      <c r="BG147" s="547" t="s">
        <v>102</v>
      </c>
      <c r="BH147" s="547" t="s">
        <v>102</v>
      </c>
      <c r="BI147" s="547" t="s">
        <v>102</v>
      </c>
      <c r="BJ147" s="547" t="s">
        <v>102</v>
      </c>
      <c r="BK147" s="547" t="s">
        <v>102</v>
      </c>
      <c r="BL147" s="547" t="s">
        <v>102</v>
      </c>
      <c r="BM147" s="547" t="s">
        <v>102</v>
      </c>
      <c r="BN147" s="547" t="s">
        <v>102</v>
      </c>
      <c r="BO147" s="547" t="s">
        <v>102</v>
      </c>
      <c r="BP147" s="547" t="s">
        <v>102</v>
      </c>
      <c r="BQ147" s="547" t="s">
        <v>102</v>
      </c>
      <c r="BR147" s="547" t="s">
        <v>102</v>
      </c>
      <c r="BS147" s="547" t="s">
        <v>102</v>
      </c>
      <c r="BT147" s="547" t="s">
        <v>102</v>
      </c>
      <c r="BU147" s="547" t="s">
        <v>102</v>
      </c>
      <c r="BV147" s="547" t="s">
        <v>102</v>
      </c>
      <c r="BW147" s="547" t="s">
        <v>102</v>
      </c>
      <c r="BX147" s="547" t="s">
        <v>102</v>
      </c>
      <c r="BY147" s="547" t="s">
        <v>102</v>
      </c>
      <c r="BZ147" s="547" t="s">
        <v>102</v>
      </c>
      <c r="CA147" s="547" t="s">
        <v>102</v>
      </c>
      <c r="CB147" s="547" t="s">
        <v>102</v>
      </c>
      <c r="CC147" s="547" t="s">
        <v>102</v>
      </c>
      <c r="CD147" s="547" t="s">
        <v>102</v>
      </c>
      <c r="CE147" s="547" t="s">
        <v>102</v>
      </c>
      <c r="CF147" s="547" t="s">
        <v>102</v>
      </c>
      <c r="CG147" s="547" t="s">
        <v>102</v>
      </c>
      <c r="CH147" s="547" t="s">
        <v>102</v>
      </c>
      <c r="CI147" s="547" t="s">
        <v>102</v>
      </c>
      <c r="CJ147" s="547" t="s">
        <v>102</v>
      </c>
      <c r="CK147" s="547" t="s">
        <v>102</v>
      </c>
      <c r="CL147" s="547" t="s">
        <v>102</v>
      </c>
      <c r="CM147" s="547" t="s">
        <v>102</v>
      </c>
      <c r="CN147" s="547" t="s">
        <v>102</v>
      </c>
      <c r="CO147" s="547" t="s">
        <v>102</v>
      </c>
      <c r="CP147" s="547" t="s">
        <v>102</v>
      </c>
      <c r="CQ147" s="547" t="s">
        <v>102</v>
      </c>
      <c r="CR147" s="547" t="s">
        <v>102</v>
      </c>
      <c r="CS147" s="547" t="s">
        <v>102</v>
      </c>
      <c r="CT147" s="547" t="s">
        <v>102</v>
      </c>
      <c r="CU147" s="547" t="s">
        <v>102</v>
      </c>
      <c r="CV147" s="547" t="s">
        <v>102</v>
      </c>
      <c r="CW147" s="547" t="s">
        <v>102</v>
      </c>
      <c r="CX147" s="547" t="s">
        <v>102</v>
      </c>
      <c r="CY147" s="547" t="s">
        <v>102</v>
      </c>
      <c r="CZ147" s="547" t="s">
        <v>102</v>
      </c>
      <c r="DA147" s="547" t="s">
        <v>102</v>
      </c>
      <c r="DB147" s="547" t="s">
        <v>102</v>
      </c>
      <c r="DC147" s="547" t="s">
        <v>102</v>
      </c>
      <c r="DD147" s="547" t="s">
        <v>102</v>
      </c>
      <c r="DE147" s="547" t="s">
        <v>102</v>
      </c>
      <c r="DF147" s="547" t="s">
        <v>102</v>
      </c>
      <c r="DG147" s="547" t="s">
        <v>102</v>
      </c>
      <c r="DH147" s="547" t="s">
        <v>102</v>
      </c>
      <c r="DI147" s="547" t="s">
        <v>102</v>
      </c>
      <c r="DJ147" s="547" t="s">
        <v>102</v>
      </c>
      <c r="DK147" s="547" t="s">
        <v>102</v>
      </c>
      <c r="DL147" s="547" t="s">
        <v>102</v>
      </c>
      <c r="DM147" s="547" t="s">
        <v>102</v>
      </c>
      <c r="DN147" s="547" t="s">
        <v>102</v>
      </c>
      <c r="DO147" s="547" t="s">
        <v>102</v>
      </c>
      <c r="DP147" s="547" t="s">
        <v>102</v>
      </c>
      <c r="DQ147" s="547" t="s">
        <v>102</v>
      </c>
      <c r="DR147" s="547" t="s">
        <v>102</v>
      </c>
      <c r="DS147" s="547" t="s">
        <v>102</v>
      </c>
      <c r="DT147" s="547" t="s">
        <v>102</v>
      </c>
      <c r="DU147" s="547" t="s">
        <v>102</v>
      </c>
      <c r="DV147" s="547" t="s">
        <v>102</v>
      </c>
      <c r="DW147" s="547" t="s">
        <v>102</v>
      </c>
      <c r="DX147" s="547" t="s">
        <v>102</v>
      </c>
      <c r="DY147" s="547" t="s">
        <v>102</v>
      </c>
      <c r="DZ147" s="547" t="s">
        <v>102</v>
      </c>
      <c r="EA147" s="547" t="s">
        <v>102</v>
      </c>
      <c r="EB147" s="547" t="s">
        <v>102</v>
      </c>
      <c r="EC147" s="547" t="s">
        <v>102</v>
      </c>
      <c r="ED147" s="547" t="s">
        <v>102</v>
      </c>
      <c r="EE147" s="547" t="s">
        <v>102</v>
      </c>
      <c r="EF147" s="547" t="s">
        <v>102</v>
      </c>
      <c r="EG147" s="547" t="s">
        <v>102</v>
      </c>
      <c r="EH147" s="547" t="s">
        <v>102</v>
      </c>
      <c r="EI147" s="547" t="s">
        <v>102</v>
      </c>
      <c r="EJ147" s="547" t="s">
        <v>102</v>
      </c>
      <c r="EK147" s="547" t="s">
        <v>102</v>
      </c>
      <c r="EL147" s="547" t="s">
        <v>102</v>
      </c>
      <c r="EM147" s="547" t="s">
        <v>102</v>
      </c>
      <c r="EN147" s="547" t="s">
        <v>102</v>
      </c>
      <c r="EO147" s="547" t="s">
        <v>102</v>
      </c>
      <c r="EP147" s="547" t="s">
        <v>102</v>
      </c>
      <c r="EQ147" s="547" t="s">
        <v>102</v>
      </c>
      <c r="ER147" s="547" t="s">
        <v>102</v>
      </c>
      <c r="ES147" s="547" t="s">
        <v>102</v>
      </c>
      <c r="ET147" s="547" t="s">
        <v>102</v>
      </c>
      <c r="EU147" s="547" t="s">
        <v>102</v>
      </c>
      <c r="EV147" s="547" t="s">
        <v>102</v>
      </c>
      <c r="EW147" s="547" t="s">
        <v>102</v>
      </c>
      <c r="EX147" s="547" t="s">
        <v>102</v>
      </c>
      <c r="EY147" s="547" t="s">
        <v>102</v>
      </c>
      <c r="EZ147" s="547" t="s">
        <v>102</v>
      </c>
      <c r="FA147" s="547" t="s">
        <v>102</v>
      </c>
      <c r="FB147" s="547" t="s">
        <v>102</v>
      </c>
      <c r="FC147" s="547" t="s">
        <v>102</v>
      </c>
      <c r="FD147" s="547" t="s">
        <v>102</v>
      </c>
      <c r="FE147" s="547" t="s">
        <v>102</v>
      </c>
      <c r="FF147" s="547" t="s">
        <v>102</v>
      </c>
      <c r="FG147" s="547" t="s">
        <v>102</v>
      </c>
      <c r="FH147" s="547" t="s">
        <v>102</v>
      </c>
      <c r="FI147" s="547" t="s">
        <v>102</v>
      </c>
      <c r="FJ147" s="547" t="s">
        <v>102</v>
      </c>
      <c r="FK147" s="547" t="s">
        <v>102</v>
      </c>
      <c r="FL147" s="547" t="s">
        <v>102</v>
      </c>
      <c r="FM147" s="547" t="s">
        <v>102</v>
      </c>
      <c r="FN147" s="547" t="s">
        <v>102</v>
      </c>
      <c r="FO147" s="547" t="s">
        <v>102</v>
      </c>
    </row>
    <row r="148" spans="1:171" x14ac:dyDescent="0.15">
      <c r="A148" s="547">
        <v>3981331</v>
      </c>
      <c r="B148" s="547">
        <v>1</v>
      </c>
      <c r="C148" s="547" t="s">
        <v>20762</v>
      </c>
      <c r="D148" s="547" t="s">
        <v>20762</v>
      </c>
      <c r="E148" s="547" t="s">
        <v>20762</v>
      </c>
      <c r="F148" s="547" t="s">
        <v>20763</v>
      </c>
      <c r="G148" s="547" t="s">
        <v>20763</v>
      </c>
      <c r="H148" s="547" t="s">
        <v>20764</v>
      </c>
      <c r="I148" s="547" t="s">
        <v>20764</v>
      </c>
      <c r="J148" s="547" t="s">
        <v>20764</v>
      </c>
      <c r="K148" s="547" t="s">
        <v>20765</v>
      </c>
      <c r="L148" s="547" t="s">
        <v>20765</v>
      </c>
      <c r="M148" s="547" t="s">
        <v>20765</v>
      </c>
      <c r="N148" s="547" t="s">
        <v>20766</v>
      </c>
      <c r="O148" s="547" t="s">
        <v>20766</v>
      </c>
      <c r="P148" s="547" t="s">
        <v>20766</v>
      </c>
      <c r="Q148" s="547" t="s">
        <v>20767</v>
      </c>
      <c r="R148" s="547" t="s">
        <v>20767</v>
      </c>
      <c r="S148" s="547" t="s">
        <v>20767</v>
      </c>
      <c r="T148" s="547" t="s">
        <v>20768</v>
      </c>
      <c r="U148" s="547" t="s">
        <v>20768</v>
      </c>
      <c r="V148" s="547" t="s">
        <v>20768</v>
      </c>
      <c r="W148" s="547" t="s">
        <v>20769</v>
      </c>
      <c r="X148" s="547" t="s">
        <v>20769</v>
      </c>
      <c r="Y148" s="547" t="s">
        <v>20770</v>
      </c>
      <c r="Z148" s="547" t="s">
        <v>20770</v>
      </c>
      <c r="AA148" s="547" t="s">
        <v>20771</v>
      </c>
      <c r="AB148" s="547" t="s">
        <v>20772</v>
      </c>
      <c r="AC148" s="547" t="s">
        <v>20772</v>
      </c>
      <c r="AD148" s="547" t="s">
        <v>20772</v>
      </c>
      <c r="AE148" s="547" t="s">
        <v>102</v>
      </c>
      <c r="AF148" s="547" t="s">
        <v>20773</v>
      </c>
      <c r="AG148" s="547" t="s">
        <v>20774</v>
      </c>
      <c r="AH148" s="547" t="s">
        <v>20775</v>
      </c>
      <c r="AI148" s="547" t="s">
        <v>20775</v>
      </c>
      <c r="AJ148" s="547" t="s">
        <v>20775</v>
      </c>
      <c r="AK148" s="547" t="s">
        <v>20776</v>
      </c>
      <c r="AL148" s="547" t="s">
        <v>20776</v>
      </c>
      <c r="AM148" s="547" t="s">
        <v>20777</v>
      </c>
      <c r="AN148" s="547" t="s">
        <v>102</v>
      </c>
      <c r="AO148" s="547" t="s">
        <v>102</v>
      </c>
      <c r="AP148" s="547" t="s">
        <v>102</v>
      </c>
      <c r="AQ148" s="547" t="s">
        <v>102</v>
      </c>
      <c r="AR148" s="547" t="s">
        <v>102</v>
      </c>
      <c r="AS148" s="547" t="s">
        <v>102</v>
      </c>
      <c r="AT148" s="547" t="s">
        <v>102</v>
      </c>
      <c r="AU148" s="547" t="s">
        <v>102</v>
      </c>
      <c r="AV148" s="547" t="s">
        <v>102</v>
      </c>
      <c r="AW148" s="547" t="s">
        <v>102</v>
      </c>
      <c r="AX148" s="547" t="s">
        <v>102</v>
      </c>
      <c r="AY148" s="547" t="s">
        <v>102</v>
      </c>
      <c r="AZ148" s="547" t="s">
        <v>102</v>
      </c>
      <c r="BA148" s="547" t="s">
        <v>102</v>
      </c>
      <c r="BB148" s="547" t="s">
        <v>102</v>
      </c>
      <c r="BC148" s="547" t="s">
        <v>102</v>
      </c>
      <c r="BD148" s="547" t="s">
        <v>102</v>
      </c>
      <c r="BE148" s="547" t="s">
        <v>102</v>
      </c>
      <c r="BF148" s="547" t="s">
        <v>102</v>
      </c>
      <c r="BG148" s="547" t="s">
        <v>102</v>
      </c>
      <c r="BH148" s="547" t="s">
        <v>102</v>
      </c>
      <c r="BI148" s="547" t="s">
        <v>102</v>
      </c>
      <c r="BJ148" s="547" t="s">
        <v>102</v>
      </c>
      <c r="BK148" s="547" t="s">
        <v>102</v>
      </c>
      <c r="BL148" s="547" t="s">
        <v>102</v>
      </c>
      <c r="BM148" s="547" t="s">
        <v>102</v>
      </c>
      <c r="BN148" s="547" t="s">
        <v>102</v>
      </c>
      <c r="BO148" s="547" t="s">
        <v>102</v>
      </c>
      <c r="BP148" s="547" t="s">
        <v>102</v>
      </c>
      <c r="BQ148" s="547" t="s">
        <v>102</v>
      </c>
      <c r="BR148" s="547" t="s">
        <v>102</v>
      </c>
      <c r="BS148" s="547" t="s">
        <v>102</v>
      </c>
      <c r="BT148" s="547" t="s">
        <v>102</v>
      </c>
      <c r="BU148" s="547" t="s">
        <v>102</v>
      </c>
      <c r="BV148" s="547" t="s">
        <v>102</v>
      </c>
      <c r="BW148" s="547" t="s">
        <v>102</v>
      </c>
      <c r="BX148" s="547" t="s">
        <v>102</v>
      </c>
      <c r="BY148" s="547" t="s">
        <v>102</v>
      </c>
      <c r="BZ148" s="547" t="s">
        <v>102</v>
      </c>
      <c r="CA148" s="547" t="s">
        <v>102</v>
      </c>
      <c r="CB148" s="547" t="s">
        <v>102</v>
      </c>
      <c r="CC148" s="547" t="s">
        <v>102</v>
      </c>
      <c r="CD148" s="547" t="s">
        <v>102</v>
      </c>
      <c r="CE148" s="547" t="s">
        <v>102</v>
      </c>
      <c r="CF148" s="547" t="s">
        <v>102</v>
      </c>
      <c r="CG148" s="547" t="s">
        <v>102</v>
      </c>
      <c r="CH148" s="547" t="s">
        <v>102</v>
      </c>
      <c r="CI148" s="547" t="s">
        <v>102</v>
      </c>
      <c r="CJ148" s="547" t="s">
        <v>102</v>
      </c>
      <c r="CK148" s="547" t="s">
        <v>102</v>
      </c>
      <c r="CL148" s="547" t="s">
        <v>102</v>
      </c>
      <c r="CM148" s="547" t="s">
        <v>102</v>
      </c>
      <c r="CN148" s="547" t="s">
        <v>102</v>
      </c>
      <c r="CO148" s="547" t="s">
        <v>102</v>
      </c>
      <c r="CP148" s="547" t="s">
        <v>102</v>
      </c>
      <c r="CQ148" s="547" t="s">
        <v>102</v>
      </c>
      <c r="CR148" s="547" t="s">
        <v>102</v>
      </c>
      <c r="CS148" s="547" t="s">
        <v>102</v>
      </c>
      <c r="CT148" s="547" t="s">
        <v>102</v>
      </c>
      <c r="CU148" s="547" t="s">
        <v>102</v>
      </c>
      <c r="CV148" s="547" t="s">
        <v>102</v>
      </c>
      <c r="CW148" s="547" t="s">
        <v>102</v>
      </c>
      <c r="CX148" s="547" t="s">
        <v>102</v>
      </c>
      <c r="CY148" s="547" t="s">
        <v>102</v>
      </c>
      <c r="CZ148" s="547" t="s">
        <v>102</v>
      </c>
      <c r="DA148" s="547" t="s">
        <v>102</v>
      </c>
      <c r="DB148" s="547" t="s">
        <v>102</v>
      </c>
      <c r="DC148" s="547" t="s">
        <v>102</v>
      </c>
      <c r="DD148" s="547" t="s">
        <v>102</v>
      </c>
      <c r="DE148" s="547" t="s">
        <v>102</v>
      </c>
      <c r="DF148" s="547" t="s">
        <v>102</v>
      </c>
      <c r="DG148" s="547" t="s">
        <v>102</v>
      </c>
      <c r="DH148" s="547" t="s">
        <v>102</v>
      </c>
      <c r="DI148" s="547" t="s">
        <v>102</v>
      </c>
      <c r="DJ148" s="547" t="s">
        <v>102</v>
      </c>
      <c r="DK148" s="547" t="s">
        <v>102</v>
      </c>
      <c r="DL148" s="547" t="s">
        <v>102</v>
      </c>
      <c r="DM148" s="547" t="s">
        <v>102</v>
      </c>
      <c r="DN148" s="547" t="s">
        <v>102</v>
      </c>
      <c r="DO148" s="547" t="s">
        <v>102</v>
      </c>
      <c r="DP148" s="547" t="s">
        <v>102</v>
      </c>
      <c r="DQ148" s="547" t="s">
        <v>102</v>
      </c>
      <c r="DR148" s="547" t="s">
        <v>102</v>
      </c>
      <c r="DS148" s="547" t="s">
        <v>102</v>
      </c>
      <c r="DT148" s="547" t="s">
        <v>102</v>
      </c>
      <c r="DU148" s="547" t="s">
        <v>102</v>
      </c>
      <c r="DV148" s="547" t="s">
        <v>102</v>
      </c>
      <c r="DW148" s="547" t="s">
        <v>102</v>
      </c>
      <c r="DX148" s="547" t="s">
        <v>102</v>
      </c>
      <c r="DY148" s="547" t="s">
        <v>102</v>
      </c>
      <c r="DZ148" s="547" t="s">
        <v>102</v>
      </c>
      <c r="EA148" s="547" t="s">
        <v>102</v>
      </c>
      <c r="EB148" s="547" t="s">
        <v>102</v>
      </c>
      <c r="EC148" s="547" t="s">
        <v>102</v>
      </c>
      <c r="ED148" s="547" t="s">
        <v>102</v>
      </c>
      <c r="EE148" s="547" t="s">
        <v>102</v>
      </c>
      <c r="EF148" s="547" t="s">
        <v>102</v>
      </c>
      <c r="EG148" s="547" t="s">
        <v>102</v>
      </c>
      <c r="EH148" s="547" t="s">
        <v>102</v>
      </c>
      <c r="EI148" s="547" t="s">
        <v>102</v>
      </c>
      <c r="EJ148" s="547" t="s">
        <v>102</v>
      </c>
      <c r="EK148" s="547" t="s">
        <v>102</v>
      </c>
      <c r="EL148" s="547" t="s">
        <v>102</v>
      </c>
      <c r="EM148" s="547" t="s">
        <v>102</v>
      </c>
      <c r="EN148" s="547" t="s">
        <v>102</v>
      </c>
      <c r="EO148" s="547" t="s">
        <v>102</v>
      </c>
      <c r="EP148" s="547" t="s">
        <v>102</v>
      </c>
      <c r="EQ148" s="547" t="s">
        <v>102</v>
      </c>
      <c r="ER148" s="547" t="s">
        <v>102</v>
      </c>
      <c r="ES148" s="547" t="s">
        <v>102</v>
      </c>
      <c r="ET148" s="547" t="s">
        <v>102</v>
      </c>
      <c r="EU148" s="547" t="s">
        <v>102</v>
      </c>
      <c r="EV148" s="547" t="s">
        <v>102</v>
      </c>
      <c r="EW148" s="547" t="s">
        <v>102</v>
      </c>
      <c r="EX148" s="547" t="s">
        <v>102</v>
      </c>
      <c r="EY148" s="547" t="s">
        <v>102</v>
      </c>
      <c r="EZ148" s="547" t="s">
        <v>102</v>
      </c>
      <c r="FA148" s="547" t="s">
        <v>102</v>
      </c>
      <c r="FB148" s="547" t="s">
        <v>102</v>
      </c>
      <c r="FC148" s="547" t="s">
        <v>102</v>
      </c>
      <c r="FD148" s="547" t="s">
        <v>102</v>
      </c>
      <c r="FE148" s="547" t="s">
        <v>102</v>
      </c>
      <c r="FF148" s="547" t="s">
        <v>102</v>
      </c>
      <c r="FG148" s="547" t="s">
        <v>102</v>
      </c>
      <c r="FH148" s="547" t="s">
        <v>102</v>
      </c>
      <c r="FI148" s="547" t="s">
        <v>102</v>
      </c>
      <c r="FJ148" s="547" t="s">
        <v>102</v>
      </c>
      <c r="FK148" s="547" t="s">
        <v>102</v>
      </c>
      <c r="FL148" s="547" t="s">
        <v>102</v>
      </c>
      <c r="FM148" s="547" t="s">
        <v>102</v>
      </c>
      <c r="FN148" s="547" t="s">
        <v>102</v>
      </c>
      <c r="FO148" s="547" t="s">
        <v>102</v>
      </c>
    </row>
    <row r="149" spans="1:171" x14ac:dyDescent="0.15">
      <c r="A149" s="547">
        <v>3904262</v>
      </c>
      <c r="B149" s="547">
        <v>1</v>
      </c>
      <c r="C149" s="547" t="s">
        <v>20778</v>
      </c>
      <c r="D149" s="547" t="s">
        <v>20779</v>
      </c>
      <c r="E149" s="547" t="s">
        <v>20780</v>
      </c>
      <c r="F149" s="547" t="s">
        <v>20781</v>
      </c>
      <c r="G149" s="547" t="s">
        <v>20782</v>
      </c>
      <c r="H149" s="547" t="s">
        <v>20783</v>
      </c>
      <c r="I149" s="547" t="s">
        <v>20784</v>
      </c>
      <c r="J149" s="547" t="s">
        <v>102</v>
      </c>
      <c r="K149" s="547" t="s">
        <v>102</v>
      </c>
      <c r="L149" s="547" t="s">
        <v>102</v>
      </c>
      <c r="M149" s="547" t="s">
        <v>102</v>
      </c>
      <c r="N149" s="547" t="s">
        <v>102</v>
      </c>
      <c r="O149" s="547" t="s">
        <v>102</v>
      </c>
      <c r="P149" s="547" t="s">
        <v>102</v>
      </c>
      <c r="Q149" s="547" t="s">
        <v>102</v>
      </c>
      <c r="R149" s="547" t="s">
        <v>102</v>
      </c>
      <c r="S149" s="547" t="s">
        <v>102</v>
      </c>
      <c r="T149" s="547" t="s">
        <v>102</v>
      </c>
      <c r="U149" s="547" t="s">
        <v>102</v>
      </c>
      <c r="V149" s="547" t="s">
        <v>102</v>
      </c>
      <c r="W149" s="547" t="s">
        <v>102</v>
      </c>
      <c r="X149" s="547" t="s">
        <v>102</v>
      </c>
      <c r="Y149" s="547" t="s">
        <v>102</v>
      </c>
      <c r="Z149" s="547" t="s">
        <v>102</v>
      </c>
      <c r="AA149" s="547" t="s">
        <v>102</v>
      </c>
      <c r="AB149" s="547" t="s">
        <v>102</v>
      </c>
      <c r="AC149" s="547" t="s">
        <v>102</v>
      </c>
      <c r="AD149" s="547" t="s">
        <v>102</v>
      </c>
      <c r="AE149" s="547" t="s">
        <v>102</v>
      </c>
      <c r="AF149" s="547" t="s">
        <v>102</v>
      </c>
      <c r="AG149" s="547" t="s">
        <v>102</v>
      </c>
      <c r="AH149" s="547" t="s">
        <v>102</v>
      </c>
      <c r="AI149" s="547" t="s">
        <v>102</v>
      </c>
      <c r="AJ149" s="547" t="s">
        <v>102</v>
      </c>
      <c r="AK149" s="547" t="s">
        <v>102</v>
      </c>
      <c r="AL149" s="547" t="s">
        <v>102</v>
      </c>
      <c r="AM149" s="547" t="s">
        <v>102</v>
      </c>
      <c r="AN149" s="547" t="s">
        <v>102</v>
      </c>
      <c r="AO149" s="547" t="s">
        <v>102</v>
      </c>
      <c r="AP149" s="547" t="s">
        <v>102</v>
      </c>
      <c r="AQ149" s="547" t="s">
        <v>102</v>
      </c>
      <c r="AR149" s="547" t="s">
        <v>102</v>
      </c>
      <c r="AS149" s="547" t="s">
        <v>102</v>
      </c>
      <c r="AT149" s="547" t="s">
        <v>102</v>
      </c>
      <c r="AU149" s="547" t="s">
        <v>102</v>
      </c>
      <c r="AV149" s="547" t="s">
        <v>102</v>
      </c>
      <c r="AW149" s="547" t="s">
        <v>102</v>
      </c>
      <c r="AX149" s="547" t="s">
        <v>102</v>
      </c>
      <c r="AY149" s="547" t="s">
        <v>102</v>
      </c>
      <c r="AZ149" s="547" t="s">
        <v>102</v>
      </c>
      <c r="BA149" s="547" t="s">
        <v>102</v>
      </c>
      <c r="BB149" s="547" t="s">
        <v>102</v>
      </c>
      <c r="BC149" s="547" t="s">
        <v>102</v>
      </c>
      <c r="BD149" s="547" t="s">
        <v>102</v>
      </c>
      <c r="BE149" s="547" t="s">
        <v>102</v>
      </c>
      <c r="BF149" s="547" t="s">
        <v>102</v>
      </c>
      <c r="BG149" s="547" t="s">
        <v>102</v>
      </c>
      <c r="BH149" s="547" t="s">
        <v>102</v>
      </c>
      <c r="BI149" s="547" t="s">
        <v>102</v>
      </c>
      <c r="BJ149" s="547" t="s">
        <v>102</v>
      </c>
      <c r="BK149" s="547" t="s">
        <v>102</v>
      </c>
      <c r="BL149" s="547" t="s">
        <v>102</v>
      </c>
      <c r="BM149" s="547" t="s">
        <v>102</v>
      </c>
      <c r="BN149" s="547" t="s">
        <v>102</v>
      </c>
      <c r="BO149" s="547" t="s">
        <v>102</v>
      </c>
      <c r="BP149" s="547" t="s">
        <v>102</v>
      </c>
      <c r="BQ149" s="547" t="s">
        <v>102</v>
      </c>
      <c r="BR149" s="547" t="s">
        <v>102</v>
      </c>
      <c r="BS149" s="547" t="s">
        <v>102</v>
      </c>
      <c r="BT149" s="547" t="s">
        <v>102</v>
      </c>
      <c r="BU149" s="547" t="s">
        <v>102</v>
      </c>
      <c r="BV149" s="547" t="s">
        <v>102</v>
      </c>
      <c r="BW149" s="547" t="s">
        <v>102</v>
      </c>
      <c r="BX149" s="547" t="s">
        <v>102</v>
      </c>
      <c r="BY149" s="547" t="s">
        <v>102</v>
      </c>
      <c r="BZ149" s="547" t="s">
        <v>102</v>
      </c>
      <c r="CA149" s="547" t="s">
        <v>102</v>
      </c>
      <c r="CB149" s="547" t="s">
        <v>102</v>
      </c>
      <c r="CC149" s="547" t="s">
        <v>102</v>
      </c>
      <c r="CD149" s="547" t="s">
        <v>102</v>
      </c>
      <c r="CE149" s="547" t="s">
        <v>102</v>
      </c>
      <c r="CF149" s="547" t="s">
        <v>102</v>
      </c>
      <c r="CG149" s="547" t="s">
        <v>102</v>
      </c>
      <c r="CH149" s="547" t="s">
        <v>102</v>
      </c>
      <c r="CI149" s="547" t="s">
        <v>102</v>
      </c>
      <c r="CJ149" s="547" t="s">
        <v>102</v>
      </c>
      <c r="CK149" s="547" t="s">
        <v>102</v>
      </c>
      <c r="CL149" s="547" t="s">
        <v>102</v>
      </c>
      <c r="CM149" s="547" t="s">
        <v>102</v>
      </c>
      <c r="CN149" s="547" t="s">
        <v>102</v>
      </c>
      <c r="CO149" s="547" t="s">
        <v>102</v>
      </c>
      <c r="CP149" s="547" t="s">
        <v>102</v>
      </c>
      <c r="CQ149" s="547" t="s">
        <v>102</v>
      </c>
      <c r="CR149" s="547" t="s">
        <v>102</v>
      </c>
      <c r="CS149" s="547" t="s">
        <v>102</v>
      </c>
      <c r="CT149" s="547" t="s">
        <v>102</v>
      </c>
      <c r="CU149" s="547" t="s">
        <v>102</v>
      </c>
      <c r="CV149" s="547" t="s">
        <v>102</v>
      </c>
      <c r="CW149" s="547" t="s">
        <v>102</v>
      </c>
      <c r="CX149" s="547" t="s">
        <v>102</v>
      </c>
      <c r="CY149" s="547" t="s">
        <v>102</v>
      </c>
      <c r="CZ149" s="547" t="s">
        <v>102</v>
      </c>
      <c r="DA149" s="547" t="s">
        <v>102</v>
      </c>
      <c r="DB149" s="547" t="s">
        <v>102</v>
      </c>
      <c r="DC149" s="547" t="s">
        <v>102</v>
      </c>
      <c r="DD149" s="547" t="s">
        <v>102</v>
      </c>
      <c r="DE149" s="547" t="s">
        <v>102</v>
      </c>
      <c r="DF149" s="547" t="s">
        <v>102</v>
      </c>
      <c r="DG149" s="547" t="s">
        <v>102</v>
      </c>
      <c r="DH149" s="547" t="s">
        <v>102</v>
      </c>
      <c r="DI149" s="547" t="s">
        <v>102</v>
      </c>
      <c r="DJ149" s="547" t="s">
        <v>102</v>
      </c>
      <c r="DK149" s="547" t="s">
        <v>102</v>
      </c>
      <c r="DL149" s="547" t="s">
        <v>102</v>
      </c>
      <c r="DM149" s="547" t="s">
        <v>102</v>
      </c>
      <c r="DN149" s="547" t="s">
        <v>102</v>
      </c>
      <c r="DO149" s="547" t="s">
        <v>102</v>
      </c>
      <c r="DP149" s="547" t="s">
        <v>102</v>
      </c>
      <c r="DQ149" s="547" t="s">
        <v>102</v>
      </c>
      <c r="DR149" s="547" t="s">
        <v>102</v>
      </c>
      <c r="DS149" s="547" t="s">
        <v>102</v>
      </c>
      <c r="DT149" s="547" t="s">
        <v>102</v>
      </c>
      <c r="DU149" s="547" t="s">
        <v>102</v>
      </c>
      <c r="DV149" s="547" t="s">
        <v>102</v>
      </c>
      <c r="DW149" s="547" t="s">
        <v>102</v>
      </c>
      <c r="DX149" s="547" t="s">
        <v>102</v>
      </c>
      <c r="DY149" s="547" t="s">
        <v>102</v>
      </c>
      <c r="DZ149" s="547" t="s">
        <v>102</v>
      </c>
      <c r="EA149" s="547" t="s">
        <v>102</v>
      </c>
      <c r="EB149" s="547" t="s">
        <v>102</v>
      </c>
      <c r="EC149" s="547" t="s">
        <v>102</v>
      </c>
      <c r="ED149" s="547" t="s">
        <v>102</v>
      </c>
      <c r="EE149" s="547" t="s">
        <v>102</v>
      </c>
      <c r="EF149" s="547" t="s">
        <v>102</v>
      </c>
      <c r="EG149" s="547" t="s">
        <v>102</v>
      </c>
      <c r="EH149" s="547" t="s">
        <v>102</v>
      </c>
      <c r="EI149" s="547" t="s">
        <v>102</v>
      </c>
      <c r="EJ149" s="547" t="s">
        <v>102</v>
      </c>
      <c r="EK149" s="547" t="s">
        <v>102</v>
      </c>
      <c r="EL149" s="547" t="s">
        <v>102</v>
      </c>
      <c r="EM149" s="547" t="s">
        <v>102</v>
      </c>
      <c r="EN149" s="547" t="s">
        <v>102</v>
      </c>
      <c r="EO149" s="547" t="s">
        <v>102</v>
      </c>
      <c r="EP149" s="547" t="s">
        <v>102</v>
      </c>
      <c r="EQ149" s="547" t="s">
        <v>102</v>
      </c>
      <c r="ER149" s="547" t="s">
        <v>102</v>
      </c>
      <c r="ES149" s="547" t="s">
        <v>102</v>
      </c>
      <c r="ET149" s="547" t="s">
        <v>102</v>
      </c>
      <c r="EU149" s="547" t="s">
        <v>102</v>
      </c>
      <c r="EV149" s="547" t="s">
        <v>102</v>
      </c>
      <c r="EW149" s="547" t="s">
        <v>102</v>
      </c>
      <c r="EX149" s="547" t="s">
        <v>102</v>
      </c>
      <c r="EY149" s="547" t="s">
        <v>102</v>
      </c>
      <c r="EZ149" s="547" t="s">
        <v>102</v>
      </c>
      <c r="FA149" s="547" t="s">
        <v>102</v>
      </c>
      <c r="FB149" s="547" t="s">
        <v>102</v>
      </c>
      <c r="FC149" s="547" t="s">
        <v>102</v>
      </c>
      <c r="FD149" s="547" t="s">
        <v>102</v>
      </c>
      <c r="FE149" s="547" t="s">
        <v>102</v>
      </c>
      <c r="FF149" s="547" t="s">
        <v>102</v>
      </c>
      <c r="FG149" s="547" t="s">
        <v>102</v>
      </c>
      <c r="FH149" s="547" t="s">
        <v>102</v>
      </c>
      <c r="FI149" s="547" t="s">
        <v>102</v>
      </c>
      <c r="FJ149" s="547" t="s">
        <v>102</v>
      </c>
      <c r="FK149" s="547" t="s">
        <v>102</v>
      </c>
      <c r="FL149" s="547" t="s">
        <v>102</v>
      </c>
      <c r="FM149" s="547" t="s">
        <v>102</v>
      </c>
      <c r="FN149" s="547" t="s">
        <v>102</v>
      </c>
      <c r="FO149" s="547" t="s">
        <v>102</v>
      </c>
    </row>
    <row r="150" spans="1:171" x14ac:dyDescent="0.15">
      <c r="A150" s="547">
        <v>3929618</v>
      </c>
      <c r="B150" s="547">
        <v>1</v>
      </c>
      <c r="C150" s="547" t="s">
        <v>20785</v>
      </c>
      <c r="D150" s="547" t="s">
        <v>20786</v>
      </c>
      <c r="E150" s="547" t="s">
        <v>20787</v>
      </c>
      <c r="F150" s="547" t="s">
        <v>20788</v>
      </c>
      <c r="G150" s="547" t="s">
        <v>20789</v>
      </c>
      <c r="H150" s="547" t="s">
        <v>20790</v>
      </c>
      <c r="I150" s="547" t="s">
        <v>20791</v>
      </c>
      <c r="J150" s="547" t="s">
        <v>20792</v>
      </c>
      <c r="K150" s="547" t="s">
        <v>102</v>
      </c>
      <c r="L150" s="547" t="s">
        <v>102</v>
      </c>
      <c r="M150" s="547" t="s">
        <v>102</v>
      </c>
      <c r="N150" s="547" t="s">
        <v>102</v>
      </c>
      <c r="O150" s="547" t="s">
        <v>102</v>
      </c>
      <c r="P150" s="547" t="s">
        <v>102</v>
      </c>
      <c r="Q150" s="547" t="s">
        <v>102</v>
      </c>
      <c r="R150" s="547" t="s">
        <v>102</v>
      </c>
      <c r="S150" s="547" t="s">
        <v>102</v>
      </c>
      <c r="T150" s="547" t="s">
        <v>102</v>
      </c>
      <c r="U150" s="547" t="s">
        <v>102</v>
      </c>
      <c r="V150" s="547" t="s">
        <v>102</v>
      </c>
      <c r="W150" s="547" t="s">
        <v>102</v>
      </c>
      <c r="X150" s="547" t="s">
        <v>102</v>
      </c>
      <c r="Y150" s="547" t="s">
        <v>102</v>
      </c>
      <c r="Z150" s="547" t="s">
        <v>102</v>
      </c>
      <c r="AA150" s="547" t="s">
        <v>102</v>
      </c>
      <c r="AB150" s="547" t="s">
        <v>102</v>
      </c>
      <c r="AC150" s="547" t="s">
        <v>102</v>
      </c>
      <c r="AD150" s="547" t="s">
        <v>102</v>
      </c>
      <c r="AE150" s="547" t="s">
        <v>102</v>
      </c>
      <c r="AF150" s="547" t="s">
        <v>102</v>
      </c>
      <c r="AG150" s="547" t="s">
        <v>102</v>
      </c>
      <c r="AH150" s="547" t="s">
        <v>102</v>
      </c>
      <c r="AI150" s="547" t="s">
        <v>102</v>
      </c>
      <c r="AJ150" s="547" t="s">
        <v>102</v>
      </c>
      <c r="AK150" s="547" t="s">
        <v>102</v>
      </c>
      <c r="AL150" s="547" t="s">
        <v>102</v>
      </c>
      <c r="AM150" s="547" t="s">
        <v>102</v>
      </c>
      <c r="AN150" s="547" t="s">
        <v>102</v>
      </c>
      <c r="AO150" s="547" t="s">
        <v>102</v>
      </c>
      <c r="AP150" s="547" t="s">
        <v>102</v>
      </c>
      <c r="AQ150" s="547" t="s">
        <v>102</v>
      </c>
      <c r="AR150" s="547" t="s">
        <v>102</v>
      </c>
      <c r="AS150" s="547" t="s">
        <v>102</v>
      </c>
      <c r="AT150" s="547" t="s">
        <v>102</v>
      </c>
      <c r="AU150" s="547" t="s">
        <v>102</v>
      </c>
      <c r="AV150" s="547" t="s">
        <v>102</v>
      </c>
      <c r="AW150" s="547" t="s">
        <v>102</v>
      </c>
      <c r="AX150" s="547" t="s">
        <v>102</v>
      </c>
      <c r="AY150" s="547" t="s">
        <v>102</v>
      </c>
      <c r="AZ150" s="547" t="s">
        <v>102</v>
      </c>
      <c r="BA150" s="547" t="s">
        <v>102</v>
      </c>
      <c r="BB150" s="547" t="s">
        <v>102</v>
      </c>
      <c r="BC150" s="547" t="s">
        <v>102</v>
      </c>
      <c r="BD150" s="547" t="s">
        <v>102</v>
      </c>
      <c r="BE150" s="547" t="s">
        <v>102</v>
      </c>
      <c r="BF150" s="547" t="s">
        <v>102</v>
      </c>
      <c r="BG150" s="547" t="s">
        <v>102</v>
      </c>
      <c r="BH150" s="547" t="s">
        <v>102</v>
      </c>
      <c r="BI150" s="547" t="s">
        <v>102</v>
      </c>
      <c r="BJ150" s="547" t="s">
        <v>102</v>
      </c>
      <c r="BK150" s="547" t="s">
        <v>102</v>
      </c>
      <c r="BL150" s="547" t="s">
        <v>102</v>
      </c>
      <c r="BM150" s="547" t="s">
        <v>102</v>
      </c>
      <c r="BN150" s="547" t="s">
        <v>102</v>
      </c>
      <c r="BO150" s="547" t="s">
        <v>102</v>
      </c>
      <c r="BP150" s="547" t="s">
        <v>102</v>
      </c>
      <c r="BQ150" s="547" t="s">
        <v>102</v>
      </c>
      <c r="BR150" s="547" t="s">
        <v>102</v>
      </c>
      <c r="BS150" s="547" t="s">
        <v>102</v>
      </c>
      <c r="BT150" s="547" t="s">
        <v>102</v>
      </c>
      <c r="BU150" s="547" t="s">
        <v>102</v>
      </c>
      <c r="BV150" s="547" t="s">
        <v>102</v>
      </c>
      <c r="BW150" s="547" t="s">
        <v>102</v>
      </c>
      <c r="BX150" s="547" t="s">
        <v>102</v>
      </c>
      <c r="BY150" s="547" t="s">
        <v>102</v>
      </c>
      <c r="BZ150" s="547" t="s">
        <v>102</v>
      </c>
      <c r="CA150" s="547" t="s">
        <v>102</v>
      </c>
      <c r="CB150" s="547" t="s">
        <v>102</v>
      </c>
      <c r="CC150" s="547" t="s">
        <v>102</v>
      </c>
      <c r="CD150" s="547" t="s">
        <v>102</v>
      </c>
      <c r="CE150" s="547" t="s">
        <v>102</v>
      </c>
      <c r="CF150" s="547" t="s">
        <v>102</v>
      </c>
      <c r="CG150" s="547" t="s">
        <v>102</v>
      </c>
      <c r="CH150" s="547" t="s">
        <v>102</v>
      </c>
      <c r="CI150" s="547" t="s">
        <v>102</v>
      </c>
      <c r="CJ150" s="547" t="s">
        <v>102</v>
      </c>
      <c r="CK150" s="547" t="s">
        <v>102</v>
      </c>
      <c r="CL150" s="547" t="s">
        <v>102</v>
      </c>
      <c r="CM150" s="547" t="s">
        <v>102</v>
      </c>
      <c r="CN150" s="547" t="s">
        <v>102</v>
      </c>
      <c r="CO150" s="547" t="s">
        <v>102</v>
      </c>
      <c r="CP150" s="547" t="s">
        <v>102</v>
      </c>
      <c r="CQ150" s="547" t="s">
        <v>102</v>
      </c>
      <c r="CR150" s="547" t="s">
        <v>102</v>
      </c>
      <c r="CS150" s="547" t="s">
        <v>102</v>
      </c>
      <c r="CT150" s="547" t="s">
        <v>102</v>
      </c>
      <c r="CU150" s="547" t="s">
        <v>102</v>
      </c>
      <c r="CV150" s="547" t="s">
        <v>102</v>
      </c>
      <c r="CW150" s="547" t="s">
        <v>102</v>
      </c>
      <c r="CX150" s="547" t="s">
        <v>102</v>
      </c>
      <c r="CY150" s="547" t="s">
        <v>102</v>
      </c>
      <c r="CZ150" s="547" t="s">
        <v>102</v>
      </c>
      <c r="DA150" s="547" t="s">
        <v>102</v>
      </c>
      <c r="DB150" s="547" t="s">
        <v>102</v>
      </c>
      <c r="DC150" s="547" t="s">
        <v>102</v>
      </c>
      <c r="DD150" s="547" t="s">
        <v>102</v>
      </c>
      <c r="DE150" s="547" t="s">
        <v>102</v>
      </c>
      <c r="DF150" s="547" t="s">
        <v>102</v>
      </c>
      <c r="DG150" s="547" t="s">
        <v>102</v>
      </c>
      <c r="DH150" s="547" t="s">
        <v>102</v>
      </c>
      <c r="DI150" s="547" t="s">
        <v>102</v>
      </c>
      <c r="DJ150" s="547" t="s">
        <v>102</v>
      </c>
      <c r="DK150" s="547" t="s">
        <v>102</v>
      </c>
      <c r="DL150" s="547" t="s">
        <v>102</v>
      </c>
      <c r="DM150" s="547" t="s">
        <v>102</v>
      </c>
      <c r="DN150" s="547" t="s">
        <v>102</v>
      </c>
      <c r="DO150" s="547" t="s">
        <v>102</v>
      </c>
      <c r="DP150" s="547" t="s">
        <v>102</v>
      </c>
      <c r="DQ150" s="547" t="s">
        <v>102</v>
      </c>
      <c r="DR150" s="547" t="s">
        <v>102</v>
      </c>
      <c r="DS150" s="547" t="s">
        <v>102</v>
      </c>
      <c r="DT150" s="547" t="s">
        <v>102</v>
      </c>
      <c r="DU150" s="547" t="s">
        <v>102</v>
      </c>
      <c r="DV150" s="547" t="s">
        <v>102</v>
      </c>
      <c r="DW150" s="547" t="s">
        <v>102</v>
      </c>
      <c r="DX150" s="547" t="s">
        <v>102</v>
      </c>
      <c r="DY150" s="547" t="s">
        <v>102</v>
      </c>
      <c r="DZ150" s="547" t="s">
        <v>102</v>
      </c>
      <c r="EA150" s="547" t="s">
        <v>102</v>
      </c>
      <c r="EB150" s="547" t="s">
        <v>102</v>
      </c>
      <c r="EC150" s="547" t="s">
        <v>102</v>
      </c>
      <c r="ED150" s="547" t="s">
        <v>102</v>
      </c>
      <c r="EE150" s="547" t="s">
        <v>102</v>
      </c>
      <c r="EF150" s="547" t="s">
        <v>102</v>
      </c>
      <c r="EG150" s="547" t="s">
        <v>102</v>
      </c>
      <c r="EH150" s="547" t="s">
        <v>102</v>
      </c>
      <c r="EI150" s="547" t="s">
        <v>102</v>
      </c>
      <c r="EJ150" s="547" t="s">
        <v>102</v>
      </c>
      <c r="EK150" s="547" t="s">
        <v>102</v>
      </c>
      <c r="EL150" s="547" t="s">
        <v>102</v>
      </c>
      <c r="EM150" s="547" t="s">
        <v>102</v>
      </c>
      <c r="EN150" s="547" t="s">
        <v>102</v>
      </c>
      <c r="EO150" s="547" t="s">
        <v>102</v>
      </c>
      <c r="EP150" s="547" t="s">
        <v>102</v>
      </c>
      <c r="EQ150" s="547" t="s">
        <v>102</v>
      </c>
      <c r="ER150" s="547" t="s">
        <v>102</v>
      </c>
      <c r="ES150" s="547" t="s">
        <v>102</v>
      </c>
      <c r="ET150" s="547" t="s">
        <v>102</v>
      </c>
      <c r="EU150" s="547" t="s">
        <v>102</v>
      </c>
      <c r="EV150" s="547" t="s">
        <v>102</v>
      </c>
      <c r="EW150" s="547" t="s">
        <v>102</v>
      </c>
      <c r="EX150" s="547" t="s">
        <v>102</v>
      </c>
      <c r="EY150" s="547" t="s">
        <v>102</v>
      </c>
      <c r="EZ150" s="547" t="s">
        <v>102</v>
      </c>
      <c r="FA150" s="547" t="s">
        <v>102</v>
      </c>
      <c r="FB150" s="547" t="s">
        <v>102</v>
      </c>
      <c r="FC150" s="547" t="s">
        <v>102</v>
      </c>
      <c r="FD150" s="547" t="s">
        <v>102</v>
      </c>
      <c r="FE150" s="547" t="s">
        <v>102</v>
      </c>
      <c r="FF150" s="547" t="s">
        <v>102</v>
      </c>
      <c r="FG150" s="547" t="s">
        <v>102</v>
      </c>
      <c r="FH150" s="547" t="s">
        <v>102</v>
      </c>
      <c r="FI150" s="547" t="s">
        <v>102</v>
      </c>
      <c r="FJ150" s="547" t="s">
        <v>102</v>
      </c>
      <c r="FK150" s="547" t="s">
        <v>102</v>
      </c>
      <c r="FL150" s="547" t="s">
        <v>102</v>
      </c>
      <c r="FM150" s="547" t="s">
        <v>102</v>
      </c>
      <c r="FN150" s="547" t="s">
        <v>102</v>
      </c>
      <c r="FO150" s="547" t="s">
        <v>102</v>
      </c>
    </row>
    <row r="151" spans="1:171" x14ac:dyDescent="0.15">
      <c r="A151" s="547">
        <v>3935907</v>
      </c>
      <c r="B151" s="547">
        <v>1</v>
      </c>
      <c r="C151" s="547" t="s">
        <v>20793</v>
      </c>
      <c r="D151" s="547" t="s">
        <v>20794</v>
      </c>
      <c r="E151" s="547" t="s">
        <v>20795</v>
      </c>
      <c r="F151" s="547" t="s">
        <v>20795</v>
      </c>
      <c r="G151" s="547" t="s">
        <v>20796</v>
      </c>
      <c r="H151" s="547" t="s">
        <v>20797</v>
      </c>
      <c r="I151" s="547" t="s">
        <v>20798</v>
      </c>
      <c r="J151" s="547" t="s">
        <v>20798</v>
      </c>
      <c r="K151" s="547" t="s">
        <v>20798</v>
      </c>
      <c r="L151" s="547" t="s">
        <v>20799</v>
      </c>
      <c r="M151" s="547" t="s">
        <v>20800</v>
      </c>
      <c r="N151" s="547" t="s">
        <v>20801</v>
      </c>
      <c r="O151" s="547" t="s">
        <v>20801</v>
      </c>
      <c r="P151" s="547" t="s">
        <v>20802</v>
      </c>
      <c r="Q151" s="547" t="s">
        <v>20803</v>
      </c>
      <c r="R151" s="547" t="s">
        <v>20804</v>
      </c>
      <c r="S151" s="547" t="s">
        <v>20804</v>
      </c>
      <c r="T151" s="547" t="s">
        <v>20805</v>
      </c>
      <c r="U151" s="547" t="s">
        <v>20805</v>
      </c>
      <c r="V151" s="547" t="s">
        <v>20805</v>
      </c>
      <c r="W151" s="547" t="s">
        <v>20805</v>
      </c>
      <c r="X151" s="547" t="s">
        <v>20806</v>
      </c>
      <c r="Y151" s="547" t="s">
        <v>20807</v>
      </c>
      <c r="Z151" s="547" t="s">
        <v>20808</v>
      </c>
      <c r="AA151" s="547" t="s">
        <v>20808</v>
      </c>
      <c r="AB151" s="547" t="s">
        <v>20808</v>
      </c>
      <c r="AC151" s="547" t="s">
        <v>20808</v>
      </c>
      <c r="AD151" s="547" t="s">
        <v>20808</v>
      </c>
      <c r="AE151" s="547" t="s">
        <v>20808</v>
      </c>
      <c r="AF151" s="547" t="s">
        <v>102</v>
      </c>
      <c r="AG151" s="547" t="s">
        <v>102</v>
      </c>
      <c r="AH151" s="547" t="s">
        <v>102</v>
      </c>
      <c r="AI151" s="547" t="s">
        <v>102</v>
      </c>
      <c r="AJ151" s="547" t="s">
        <v>102</v>
      </c>
      <c r="AK151" s="547" t="s">
        <v>102</v>
      </c>
      <c r="AL151" s="547" t="s">
        <v>102</v>
      </c>
      <c r="AM151" s="547" t="s">
        <v>102</v>
      </c>
      <c r="AN151" s="547" t="s">
        <v>102</v>
      </c>
      <c r="AO151" s="547" t="s">
        <v>102</v>
      </c>
      <c r="AP151" s="547" t="s">
        <v>102</v>
      </c>
      <c r="AQ151" s="547" t="s">
        <v>102</v>
      </c>
      <c r="AR151" s="547" t="s">
        <v>102</v>
      </c>
      <c r="AS151" s="547" t="s">
        <v>102</v>
      </c>
      <c r="AT151" s="547" t="s">
        <v>102</v>
      </c>
      <c r="AU151" s="547" t="s">
        <v>102</v>
      </c>
      <c r="AV151" s="547" t="s">
        <v>102</v>
      </c>
      <c r="AW151" s="547" t="s">
        <v>102</v>
      </c>
      <c r="AX151" s="547" t="s">
        <v>102</v>
      </c>
      <c r="AY151" s="547" t="s">
        <v>102</v>
      </c>
      <c r="AZ151" s="547" t="s">
        <v>102</v>
      </c>
      <c r="BA151" s="547" t="s">
        <v>102</v>
      </c>
      <c r="BB151" s="547" t="s">
        <v>102</v>
      </c>
      <c r="BC151" s="547" t="s">
        <v>102</v>
      </c>
      <c r="BD151" s="547" t="s">
        <v>102</v>
      </c>
      <c r="BE151" s="547" t="s">
        <v>102</v>
      </c>
      <c r="BF151" s="547" t="s">
        <v>102</v>
      </c>
      <c r="BG151" s="547" t="s">
        <v>102</v>
      </c>
      <c r="BH151" s="547" t="s">
        <v>102</v>
      </c>
      <c r="BI151" s="547" t="s">
        <v>102</v>
      </c>
      <c r="BJ151" s="547" t="s">
        <v>102</v>
      </c>
      <c r="BK151" s="547" t="s">
        <v>102</v>
      </c>
      <c r="BL151" s="547" t="s">
        <v>102</v>
      </c>
      <c r="BM151" s="547" t="s">
        <v>102</v>
      </c>
      <c r="BN151" s="547" t="s">
        <v>102</v>
      </c>
      <c r="BO151" s="547" t="s">
        <v>102</v>
      </c>
      <c r="BP151" s="547" t="s">
        <v>102</v>
      </c>
      <c r="BQ151" s="547" t="s">
        <v>102</v>
      </c>
      <c r="BR151" s="547" t="s">
        <v>102</v>
      </c>
      <c r="BS151" s="547" t="s">
        <v>102</v>
      </c>
      <c r="BT151" s="547" t="s">
        <v>102</v>
      </c>
      <c r="BU151" s="547" t="s">
        <v>102</v>
      </c>
      <c r="BV151" s="547" t="s">
        <v>102</v>
      </c>
      <c r="BW151" s="547" t="s">
        <v>102</v>
      </c>
      <c r="BX151" s="547" t="s">
        <v>102</v>
      </c>
      <c r="BY151" s="547" t="s">
        <v>102</v>
      </c>
      <c r="BZ151" s="547" t="s">
        <v>102</v>
      </c>
      <c r="CA151" s="547" t="s">
        <v>102</v>
      </c>
      <c r="CB151" s="547" t="s">
        <v>102</v>
      </c>
      <c r="CC151" s="547" t="s">
        <v>102</v>
      </c>
      <c r="CD151" s="547" t="s">
        <v>102</v>
      </c>
      <c r="CE151" s="547" t="s">
        <v>102</v>
      </c>
      <c r="CF151" s="547" t="s">
        <v>102</v>
      </c>
      <c r="CG151" s="547" t="s">
        <v>102</v>
      </c>
      <c r="CH151" s="547" t="s">
        <v>102</v>
      </c>
      <c r="CI151" s="547" t="s">
        <v>102</v>
      </c>
      <c r="CJ151" s="547" t="s">
        <v>102</v>
      </c>
      <c r="CK151" s="547" t="s">
        <v>102</v>
      </c>
      <c r="CL151" s="547" t="s">
        <v>102</v>
      </c>
      <c r="CM151" s="547" t="s">
        <v>102</v>
      </c>
      <c r="CN151" s="547" t="s">
        <v>102</v>
      </c>
      <c r="CO151" s="547" t="s">
        <v>102</v>
      </c>
      <c r="CP151" s="547" t="s">
        <v>102</v>
      </c>
      <c r="CQ151" s="547" t="s">
        <v>102</v>
      </c>
      <c r="CR151" s="547" t="s">
        <v>102</v>
      </c>
      <c r="CS151" s="547" t="s">
        <v>102</v>
      </c>
      <c r="CT151" s="547" t="s">
        <v>102</v>
      </c>
      <c r="CU151" s="547" t="s">
        <v>102</v>
      </c>
      <c r="CV151" s="547" t="s">
        <v>102</v>
      </c>
      <c r="CW151" s="547" t="s">
        <v>102</v>
      </c>
      <c r="CX151" s="547" t="s">
        <v>102</v>
      </c>
      <c r="CY151" s="547" t="s">
        <v>102</v>
      </c>
      <c r="CZ151" s="547" t="s">
        <v>102</v>
      </c>
      <c r="DA151" s="547" t="s">
        <v>102</v>
      </c>
      <c r="DB151" s="547" t="s">
        <v>102</v>
      </c>
      <c r="DC151" s="547" t="s">
        <v>102</v>
      </c>
      <c r="DD151" s="547" t="s">
        <v>102</v>
      </c>
      <c r="DE151" s="547" t="s">
        <v>102</v>
      </c>
      <c r="DF151" s="547" t="s">
        <v>102</v>
      </c>
      <c r="DG151" s="547" t="s">
        <v>102</v>
      </c>
      <c r="DH151" s="547" t="s">
        <v>102</v>
      </c>
      <c r="DI151" s="547" t="s">
        <v>102</v>
      </c>
      <c r="DJ151" s="547" t="s">
        <v>102</v>
      </c>
      <c r="DK151" s="547" t="s">
        <v>102</v>
      </c>
      <c r="DL151" s="547" t="s">
        <v>102</v>
      </c>
      <c r="DM151" s="547" t="s">
        <v>102</v>
      </c>
      <c r="DN151" s="547" t="s">
        <v>102</v>
      </c>
      <c r="DO151" s="547" t="s">
        <v>102</v>
      </c>
      <c r="DP151" s="547" t="s">
        <v>102</v>
      </c>
      <c r="DQ151" s="547" t="s">
        <v>102</v>
      </c>
      <c r="DR151" s="547" t="s">
        <v>102</v>
      </c>
      <c r="DS151" s="547" t="s">
        <v>102</v>
      </c>
      <c r="DT151" s="547" t="s">
        <v>102</v>
      </c>
      <c r="DU151" s="547" t="s">
        <v>102</v>
      </c>
      <c r="DV151" s="547" t="s">
        <v>102</v>
      </c>
      <c r="DW151" s="547" t="s">
        <v>102</v>
      </c>
      <c r="DX151" s="547" t="s">
        <v>102</v>
      </c>
      <c r="DY151" s="547" t="s">
        <v>102</v>
      </c>
      <c r="DZ151" s="547" t="s">
        <v>102</v>
      </c>
      <c r="EA151" s="547" t="s">
        <v>102</v>
      </c>
      <c r="EB151" s="547" t="s">
        <v>102</v>
      </c>
      <c r="EC151" s="547" t="s">
        <v>102</v>
      </c>
      <c r="ED151" s="547" t="s">
        <v>102</v>
      </c>
      <c r="EE151" s="547" t="s">
        <v>102</v>
      </c>
      <c r="EF151" s="547" t="s">
        <v>102</v>
      </c>
      <c r="EG151" s="547" t="s">
        <v>102</v>
      </c>
      <c r="EH151" s="547" t="s">
        <v>102</v>
      </c>
      <c r="EI151" s="547" t="s">
        <v>102</v>
      </c>
      <c r="EJ151" s="547" t="s">
        <v>102</v>
      </c>
      <c r="EK151" s="547" t="s">
        <v>102</v>
      </c>
      <c r="EL151" s="547" t="s">
        <v>102</v>
      </c>
      <c r="EM151" s="547" t="s">
        <v>102</v>
      </c>
      <c r="EN151" s="547" t="s">
        <v>102</v>
      </c>
      <c r="EO151" s="547" t="s">
        <v>102</v>
      </c>
      <c r="EP151" s="547" t="s">
        <v>102</v>
      </c>
      <c r="EQ151" s="547" t="s">
        <v>102</v>
      </c>
      <c r="ER151" s="547" t="s">
        <v>102</v>
      </c>
      <c r="ES151" s="547" t="s">
        <v>102</v>
      </c>
      <c r="ET151" s="547" t="s">
        <v>102</v>
      </c>
      <c r="EU151" s="547" t="s">
        <v>102</v>
      </c>
      <c r="EV151" s="547" t="s">
        <v>102</v>
      </c>
      <c r="EW151" s="547" t="s">
        <v>102</v>
      </c>
      <c r="EX151" s="547" t="s">
        <v>102</v>
      </c>
      <c r="EY151" s="547" t="s">
        <v>102</v>
      </c>
      <c r="EZ151" s="547" t="s">
        <v>102</v>
      </c>
      <c r="FA151" s="547" t="s">
        <v>102</v>
      </c>
      <c r="FB151" s="547" t="s">
        <v>102</v>
      </c>
      <c r="FC151" s="547" t="s">
        <v>102</v>
      </c>
      <c r="FD151" s="547" t="s">
        <v>102</v>
      </c>
      <c r="FE151" s="547" t="s">
        <v>102</v>
      </c>
      <c r="FF151" s="547" t="s">
        <v>102</v>
      </c>
      <c r="FG151" s="547" t="s">
        <v>102</v>
      </c>
      <c r="FH151" s="547" t="s">
        <v>102</v>
      </c>
      <c r="FI151" s="547" t="s">
        <v>102</v>
      </c>
      <c r="FJ151" s="547" t="s">
        <v>102</v>
      </c>
      <c r="FK151" s="547" t="s">
        <v>102</v>
      </c>
      <c r="FL151" s="547" t="s">
        <v>102</v>
      </c>
      <c r="FM151" s="547" t="s">
        <v>102</v>
      </c>
      <c r="FN151" s="547" t="s">
        <v>102</v>
      </c>
      <c r="FO151" s="547" t="s">
        <v>102</v>
      </c>
    </row>
    <row r="152" spans="1:171" x14ac:dyDescent="0.15">
      <c r="A152" s="547">
        <v>3929006</v>
      </c>
      <c r="B152" s="547">
        <v>1</v>
      </c>
      <c r="C152" s="547" t="s">
        <v>20809</v>
      </c>
      <c r="D152" s="547" t="s">
        <v>20810</v>
      </c>
      <c r="E152" s="547" t="s">
        <v>102</v>
      </c>
      <c r="F152" s="547" t="s">
        <v>102</v>
      </c>
      <c r="G152" s="547" t="s">
        <v>102</v>
      </c>
      <c r="H152" s="547" t="s">
        <v>102</v>
      </c>
      <c r="I152" s="547" t="s">
        <v>102</v>
      </c>
      <c r="J152" s="547" t="s">
        <v>102</v>
      </c>
      <c r="K152" s="547" t="s">
        <v>102</v>
      </c>
      <c r="L152" s="547" t="s">
        <v>102</v>
      </c>
      <c r="M152" s="547" t="s">
        <v>102</v>
      </c>
      <c r="N152" s="547" t="s">
        <v>102</v>
      </c>
      <c r="O152" s="547" t="s">
        <v>102</v>
      </c>
      <c r="P152" s="547" t="s">
        <v>102</v>
      </c>
      <c r="Q152" s="547" t="s">
        <v>102</v>
      </c>
      <c r="R152" s="547" t="s">
        <v>102</v>
      </c>
      <c r="S152" s="547" t="s">
        <v>102</v>
      </c>
      <c r="T152" s="547" t="s">
        <v>102</v>
      </c>
      <c r="U152" s="547" t="s">
        <v>102</v>
      </c>
      <c r="V152" s="547" t="s">
        <v>102</v>
      </c>
      <c r="W152" s="547" t="s">
        <v>102</v>
      </c>
      <c r="X152" s="547" t="s">
        <v>102</v>
      </c>
      <c r="Y152" s="547" t="s">
        <v>102</v>
      </c>
      <c r="Z152" s="547" t="s">
        <v>102</v>
      </c>
      <c r="AA152" s="547" t="s">
        <v>102</v>
      </c>
      <c r="AB152" s="547" t="s">
        <v>102</v>
      </c>
      <c r="AC152" s="547" t="s">
        <v>102</v>
      </c>
      <c r="AD152" s="547" t="s">
        <v>102</v>
      </c>
      <c r="AE152" s="547" t="s">
        <v>102</v>
      </c>
      <c r="AF152" s="547" t="s">
        <v>102</v>
      </c>
      <c r="AG152" s="547" t="s">
        <v>102</v>
      </c>
      <c r="AH152" s="547" t="s">
        <v>102</v>
      </c>
      <c r="AI152" s="547" t="s">
        <v>102</v>
      </c>
      <c r="AJ152" s="547" t="s">
        <v>102</v>
      </c>
      <c r="AK152" s="547" t="s">
        <v>102</v>
      </c>
      <c r="AL152" s="547" t="s">
        <v>102</v>
      </c>
      <c r="AM152" s="547" t="s">
        <v>102</v>
      </c>
      <c r="AN152" s="547" t="s">
        <v>102</v>
      </c>
      <c r="AO152" s="547" t="s">
        <v>102</v>
      </c>
      <c r="AP152" s="547" t="s">
        <v>102</v>
      </c>
      <c r="AQ152" s="547" t="s">
        <v>102</v>
      </c>
      <c r="AR152" s="547" t="s">
        <v>102</v>
      </c>
      <c r="AS152" s="547" t="s">
        <v>102</v>
      </c>
      <c r="AT152" s="547" t="s">
        <v>102</v>
      </c>
      <c r="AU152" s="547" t="s">
        <v>102</v>
      </c>
      <c r="AV152" s="547" t="s">
        <v>102</v>
      </c>
      <c r="AW152" s="547" t="s">
        <v>102</v>
      </c>
      <c r="AX152" s="547" t="s">
        <v>102</v>
      </c>
      <c r="AY152" s="547" t="s">
        <v>102</v>
      </c>
      <c r="AZ152" s="547" t="s">
        <v>102</v>
      </c>
      <c r="BA152" s="547" t="s">
        <v>102</v>
      </c>
      <c r="BB152" s="547" t="s">
        <v>102</v>
      </c>
      <c r="BC152" s="547" t="s">
        <v>102</v>
      </c>
      <c r="BD152" s="547" t="s">
        <v>102</v>
      </c>
      <c r="BE152" s="547" t="s">
        <v>102</v>
      </c>
      <c r="BF152" s="547" t="s">
        <v>102</v>
      </c>
      <c r="BG152" s="547" t="s">
        <v>102</v>
      </c>
      <c r="BH152" s="547" t="s">
        <v>102</v>
      </c>
      <c r="BI152" s="547" t="s">
        <v>102</v>
      </c>
      <c r="BJ152" s="547" t="s">
        <v>102</v>
      </c>
      <c r="BK152" s="547" t="s">
        <v>102</v>
      </c>
      <c r="BL152" s="547" t="s">
        <v>102</v>
      </c>
      <c r="BM152" s="547" t="s">
        <v>102</v>
      </c>
      <c r="BN152" s="547" t="s">
        <v>102</v>
      </c>
      <c r="BO152" s="547" t="s">
        <v>102</v>
      </c>
      <c r="BP152" s="547" t="s">
        <v>102</v>
      </c>
      <c r="BQ152" s="547" t="s">
        <v>102</v>
      </c>
      <c r="BR152" s="547" t="s">
        <v>102</v>
      </c>
      <c r="BS152" s="547" t="s">
        <v>102</v>
      </c>
      <c r="BT152" s="547" t="s">
        <v>102</v>
      </c>
      <c r="BU152" s="547" t="s">
        <v>102</v>
      </c>
      <c r="BV152" s="547" t="s">
        <v>102</v>
      </c>
      <c r="BW152" s="547" t="s">
        <v>102</v>
      </c>
      <c r="BX152" s="547" t="s">
        <v>102</v>
      </c>
      <c r="BY152" s="547" t="s">
        <v>102</v>
      </c>
      <c r="BZ152" s="547" t="s">
        <v>102</v>
      </c>
      <c r="CA152" s="547" t="s">
        <v>102</v>
      </c>
      <c r="CB152" s="547" t="s">
        <v>102</v>
      </c>
      <c r="CC152" s="547" t="s">
        <v>102</v>
      </c>
      <c r="CD152" s="547" t="s">
        <v>102</v>
      </c>
      <c r="CE152" s="547" t="s">
        <v>102</v>
      </c>
      <c r="CF152" s="547" t="s">
        <v>102</v>
      </c>
      <c r="CG152" s="547" t="s">
        <v>102</v>
      </c>
      <c r="CH152" s="547" t="s">
        <v>102</v>
      </c>
      <c r="CI152" s="547" t="s">
        <v>102</v>
      </c>
      <c r="CJ152" s="547" t="s">
        <v>102</v>
      </c>
      <c r="CK152" s="547" t="s">
        <v>102</v>
      </c>
      <c r="CL152" s="547" t="s">
        <v>102</v>
      </c>
      <c r="CM152" s="547" t="s">
        <v>102</v>
      </c>
      <c r="CN152" s="547" t="s">
        <v>102</v>
      </c>
      <c r="CO152" s="547" t="s">
        <v>102</v>
      </c>
      <c r="CP152" s="547" t="s">
        <v>102</v>
      </c>
      <c r="CQ152" s="547" t="s">
        <v>102</v>
      </c>
      <c r="CR152" s="547" t="s">
        <v>102</v>
      </c>
      <c r="CS152" s="547" t="s">
        <v>102</v>
      </c>
      <c r="CT152" s="547" t="s">
        <v>102</v>
      </c>
      <c r="CU152" s="547" t="s">
        <v>102</v>
      </c>
      <c r="CV152" s="547" t="s">
        <v>102</v>
      </c>
      <c r="CW152" s="547" t="s">
        <v>102</v>
      </c>
      <c r="CX152" s="547" t="s">
        <v>102</v>
      </c>
      <c r="CY152" s="547" t="s">
        <v>102</v>
      </c>
      <c r="CZ152" s="547" t="s">
        <v>102</v>
      </c>
      <c r="DA152" s="547" t="s">
        <v>102</v>
      </c>
      <c r="DB152" s="547" t="s">
        <v>102</v>
      </c>
      <c r="DC152" s="547" t="s">
        <v>102</v>
      </c>
      <c r="DD152" s="547" t="s">
        <v>102</v>
      </c>
      <c r="DE152" s="547" t="s">
        <v>102</v>
      </c>
      <c r="DF152" s="547" t="s">
        <v>102</v>
      </c>
      <c r="DG152" s="547" t="s">
        <v>102</v>
      </c>
      <c r="DH152" s="547" t="s">
        <v>102</v>
      </c>
      <c r="DI152" s="547" t="s">
        <v>102</v>
      </c>
      <c r="DJ152" s="547" t="s">
        <v>102</v>
      </c>
      <c r="DK152" s="547" t="s">
        <v>102</v>
      </c>
      <c r="DL152" s="547" t="s">
        <v>102</v>
      </c>
      <c r="DM152" s="547" t="s">
        <v>102</v>
      </c>
      <c r="DN152" s="547" t="s">
        <v>102</v>
      </c>
      <c r="DO152" s="547" t="s">
        <v>102</v>
      </c>
      <c r="DP152" s="547" t="s">
        <v>102</v>
      </c>
      <c r="DQ152" s="547" t="s">
        <v>102</v>
      </c>
      <c r="DR152" s="547" t="s">
        <v>102</v>
      </c>
      <c r="DS152" s="547" t="s">
        <v>102</v>
      </c>
      <c r="DT152" s="547" t="s">
        <v>102</v>
      </c>
      <c r="DU152" s="547" t="s">
        <v>102</v>
      </c>
      <c r="DV152" s="547" t="s">
        <v>102</v>
      </c>
      <c r="DW152" s="547" t="s">
        <v>102</v>
      </c>
      <c r="DX152" s="547" t="s">
        <v>102</v>
      </c>
      <c r="DY152" s="547" t="s">
        <v>102</v>
      </c>
      <c r="DZ152" s="547" t="s">
        <v>102</v>
      </c>
      <c r="EA152" s="547" t="s">
        <v>102</v>
      </c>
      <c r="EB152" s="547" t="s">
        <v>102</v>
      </c>
      <c r="EC152" s="547" t="s">
        <v>102</v>
      </c>
      <c r="ED152" s="547" t="s">
        <v>102</v>
      </c>
      <c r="EE152" s="547" t="s">
        <v>102</v>
      </c>
      <c r="EF152" s="547" t="s">
        <v>102</v>
      </c>
      <c r="EG152" s="547" t="s">
        <v>102</v>
      </c>
      <c r="EH152" s="547" t="s">
        <v>102</v>
      </c>
      <c r="EI152" s="547" t="s">
        <v>102</v>
      </c>
      <c r="EJ152" s="547" t="s">
        <v>102</v>
      </c>
      <c r="EK152" s="547" t="s">
        <v>102</v>
      </c>
      <c r="EL152" s="547" t="s">
        <v>102</v>
      </c>
      <c r="EM152" s="547" t="s">
        <v>102</v>
      </c>
      <c r="EN152" s="547" t="s">
        <v>102</v>
      </c>
      <c r="EO152" s="547" t="s">
        <v>102</v>
      </c>
      <c r="EP152" s="547" t="s">
        <v>102</v>
      </c>
      <c r="EQ152" s="547" t="s">
        <v>102</v>
      </c>
      <c r="ER152" s="547" t="s">
        <v>102</v>
      </c>
      <c r="ES152" s="547" t="s">
        <v>102</v>
      </c>
      <c r="ET152" s="547" t="s">
        <v>102</v>
      </c>
      <c r="EU152" s="547" t="s">
        <v>102</v>
      </c>
      <c r="EV152" s="547" t="s">
        <v>102</v>
      </c>
      <c r="EW152" s="547" t="s">
        <v>102</v>
      </c>
      <c r="EX152" s="547" t="s">
        <v>102</v>
      </c>
      <c r="EY152" s="547" t="s">
        <v>102</v>
      </c>
      <c r="EZ152" s="547" t="s">
        <v>102</v>
      </c>
      <c r="FA152" s="547" t="s">
        <v>102</v>
      </c>
      <c r="FB152" s="547" t="s">
        <v>102</v>
      </c>
      <c r="FC152" s="547" t="s">
        <v>102</v>
      </c>
      <c r="FD152" s="547" t="s">
        <v>102</v>
      </c>
      <c r="FE152" s="547" t="s">
        <v>102</v>
      </c>
      <c r="FF152" s="547" t="s">
        <v>102</v>
      </c>
      <c r="FG152" s="547" t="s">
        <v>102</v>
      </c>
      <c r="FH152" s="547" t="s">
        <v>102</v>
      </c>
      <c r="FI152" s="547" t="s">
        <v>102</v>
      </c>
      <c r="FJ152" s="547" t="s">
        <v>102</v>
      </c>
      <c r="FK152" s="547" t="s">
        <v>102</v>
      </c>
      <c r="FL152" s="547" t="s">
        <v>102</v>
      </c>
      <c r="FM152" s="547" t="s">
        <v>102</v>
      </c>
      <c r="FN152" s="547" t="s">
        <v>102</v>
      </c>
      <c r="FO152" s="547" t="s">
        <v>102</v>
      </c>
    </row>
    <row r="153" spans="1:171" x14ac:dyDescent="0.15">
      <c r="A153" s="547">
        <v>3906218</v>
      </c>
      <c r="B153" s="547">
        <v>1</v>
      </c>
      <c r="C153" s="547" t="s">
        <v>20811</v>
      </c>
      <c r="D153" s="547" t="s">
        <v>20812</v>
      </c>
      <c r="E153" s="547" t="s">
        <v>20813</v>
      </c>
      <c r="F153" s="547" t="s">
        <v>20814</v>
      </c>
      <c r="G153" s="547" t="s">
        <v>20815</v>
      </c>
      <c r="H153" s="547" t="s">
        <v>20816</v>
      </c>
      <c r="I153" s="547" t="s">
        <v>102</v>
      </c>
      <c r="J153" s="547" t="s">
        <v>102</v>
      </c>
      <c r="K153" s="547" t="s">
        <v>102</v>
      </c>
      <c r="L153" s="547" t="s">
        <v>102</v>
      </c>
      <c r="M153" s="547" t="s">
        <v>102</v>
      </c>
      <c r="N153" s="547" t="s">
        <v>102</v>
      </c>
      <c r="O153" s="547" t="s">
        <v>102</v>
      </c>
      <c r="P153" s="547" t="s">
        <v>102</v>
      </c>
      <c r="Q153" s="547" t="s">
        <v>102</v>
      </c>
      <c r="R153" s="547" t="s">
        <v>102</v>
      </c>
      <c r="S153" s="547" t="s">
        <v>102</v>
      </c>
      <c r="T153" s="547" t="s">
        <v>102</v>
      </c>
      <c r="U153" s="547" t="s">
        <v>102</v>
      </c>
      <c r="V153" s="547" t="s">
        <v>102</v>
      </c>
      <c r="W153" s="547" t="s">
        <v>102</v>
      </c>
      <c r="X153" s="547" t="s">
        <v>102</v>
      </c>
      <c r="Y153" s="547" t="s">
        <v>102</v>
      </c>
      <c r="Z153" s="547" t="s">
        <v>102</v>
      </c>
      <c r="AA153" s="547" t="s">
        <v>102</v>
      </c>
      <c r="AB153" s="547" t="s">
        <v>102</v>
      </c>
      <c r="AC153" s="547" t="s">
        <v>102</v>
      </c>
      <c r="AD153" s="547" t="s">
        <v>102</v>
      </c>
      <c r="AE153" s="547" t="s">
        <v>102</v>
      </c>
      <c r="AF153" s="547" t="s">
        <v>102</v>
      </c>
      <c r="AG153" s="547" t="s">
        <v>102</v>
      </c>
      <c r="AH153" s="547" t="s">
        <v>102</v>
      </c>
      <c r="AI153" s="547" t="s">
        <v>102</v>
      </c>
      <c r="AJ153" s="547" t="s">
        <v>102</v>
      </c>
      <c r="AK153" s="547" t="s">
        <v>102</v>
      </c>
      <c r="AL153" s="547" t="s">
        <v>102</v>
      </c>
      <c r="AM153" s="547" t="s">
        <v>102</v>
      </c>
      <c r="AN153" s="547" t="s">
        <v>102</v>
      </c>
      <c r="AO153" s="547" t="s">
        <v>102</v>
      </c>
      <c r="AP153" s="547" t="s">
        <v>102</v>
      </c>
      <c r="AQ153" s="547" t="s">
        <v>102</v>
      </c>
      <c r="AR153" s="547" t="s">
        <v>102</v>
      </c>
      <c r="AS153" s="547" t="s">
        <v>102</v>
      </c>
      <c r="AT153" s="547" t="s">
        <v>102</v>
      </c>
      <c r="AU153" s="547" t="s">
        <v>102</v>
      </c>
      <c r="AV153" s="547" t="s">
        <v>102</v>
      </c>
      <c r="AW153" s="547" t="s">
        <v>102</v>
      </c>
      <c r="AX153" s="547" t="s">
        <v>102</v>
      </c>
      <c r="AY153" s="547" t="s">
        <v>102</v>
      </c>
      <c r="AZ153" s="547" t="s">
        <v>102</v>
      </c>
      <c r="BA153" s="547" t="s">
        <v>102</v>
      </c>
      <c r="BB153" s="547" t="s">
        <v>102</v>
      </c>
      <c r="BC153" s="547" t="s">
        <v>102</v>
      </c>
      <c r="BD153" s="547" t="s">
        <v>102</v>
      </c>
      <c r="BE153" s="547" t="s">
        <v>102</v>
      </c>
      <c r="BF153" s="547" t="s">
        <v>102</v>
      </c>
      <c r="BG153" s="547" t="s">
        <v>102</v>
      </c>
      <c r="BH153" s="547" t="s">
        <v>102</v>
      </c>
      <c r="BI153" s="547" t="s">
        <v>102</v>
      </c>
      <c r="BJ153" s="547" t="s">
        <v>102</v>
      </c>
      <c r="BK153" s="547" t="s">
        <v>102</v>
      </c>
      <c r="BL153" s="547" t="s">
        <v>102</v>
      </c>
      <c r="BM153" s="547" t="s">
        <v>102</v>
      </c>
      <c r="BN153" s="547" t="s">
        <v>102</v>
      </c>
      <c r="BO153" s="547" t="s">
        <v>102</v>
      </c>
      <c r="BP153" s="547" t="s">
        <v>102</v>
      </c>
      <c r="BQ153" s="547" t="s">
        <v>102</v>
      </c>
      <c r="BR153" s="547" t="s">
        <v>102</v>
      </c>
      <c r="BS153" s="547" t="s">
        <v>102</v>
      </c>
      <c r="BT153" s="547" t="s">
        <v>102</v>
      </c>
      <c r="BU153" s="547" t="s">
        <v>102</v>
      </c>
      <c r="BV153" s="547" t="s">
        <v>102</v>
      </c>
      <c r="BW153" s="547" t="s">
        <v>102</v>
      </c>
      <c r="BX153" s="547" t="s">
        <v>102</v>
      </c>
      <c r="BY153" s="547" t="s">
        <v>102</v>
      </c>
      <c r="BZ153" s="547" t="s">
        <v>102</v>
      </c>
      <c r="CA153" s="547" t="s">
        <v>102</v>
      </c>
      <c r="CB153" s="547" t="s">
        <v>102</v>
      </c>
      <c r="CC153" s="547" t="s">
        <v>102</v>
      </c>
      <c r="CD153" s="547" t="s">
        <v>102</v>
      </c>
      <c r="CE153" s="547" t="s">
        <v>102</v>
      </c>
      <c r="CF153" s="547" t="s">
        <v>102</v>
      </c>
      <c r="CG153" s="547" t="s">
        <v>102</v>
      </c>
      <c r="CH153" s="547" t="s">
        <v>102</v>
      </c>
      <c r="CI153" s="547" t="s">
        <v>102</v>
      </c>
      <c r="CJ153" s="547" t="s">
        <v>102</v>
      </c>
      <c r="CK153" s="547" t="s">
        <v>102</v>
      </c>
      <c r="CL153" s="547" t="s">
        <v>102</v>
      </c>
      <c r="CM153" s="547" t="s">
        <v>102</v>
      </c>
      <c r="CN153" s="547" t="s">
        <v>102</v>
      </c>
      <c r="CO153" s="547" t="s">
        <v>102</v>
      </c>
      <c r="CP153" s="547" t="s">
        <v>102</v>
      </c>
      <c r="CQ153" s="547" t="s">
        <v>102</v>
      </c>
      <c r="CR153" s="547" t="s">
        <v>102</v>
      </c>
      <c r="CS153" s="547" t="s">
        <v>102</v>
      </c>
      <c r="CT153" s="547" t="s">
        <v>102</v>
      </c>
      <c r="CU153" s="547" t="s">
        <v>102</v>
      </c>
      <c r="CV153" s="547" t="s">
        <v>102</v>
      </c>
      <c r="CW153" s="547" t="s">
        <v>102</v>
      </c>
      <c r="CX153" s="547" t="s">
        <v>102</v>
      </c>
      <c r="CY153" s="547" t="s">
        <v>102</v>
      </c>
      <c r="CZ153" s="547" t="s">
        <v>102</v>
      </c>
      <c r="DA153" s="547" t="s">
        <v>102</v>
      </c>
      <c r="DB153" s="547" t="s">
        <v>102</v>
      </c>
      <c r="DC153" s="547" t="s">
        <v>102</v>
      </c>
      <c r="DD153" s="547" t="s">
        <v>102</v>
      </c>
      <c r="DE153" s="547" t="s">
        <v>102</v>
      </c>
      <c r="DF153" s="547" t="s">
        <v>102</v>
      </c>
      <c r="DG153" s="547" t="s">
        <v>102</v>
      </c>
      <c r="DH153" s="547" t="s">
        <v>102</v>
      </c>
      <c r="DI153" s="547" t="s">
        <v>102</v>
      </c>
      <c r="DJ153" s="547" t="s">
        <v>102</v>
      </c>
      <c r="DK153" s="547" t="s">
        <v>102</v>
      </c>
      <c r="DL153" s="547" t="s">
        <v>102</v>
      </c>
      <c r="DM153" s="547" t="s">
        <v>102</v>
      </c>
      <c r="DN153" s="547" t="s">
        <v>102</v>
      </c>
      <c r="DO153" s="547" t="s">
        <v>102</v>
      </c>
      <c r="DP153" s="547" t="s">
        <v>102</v>
      </c>
      <c r="DQ153" s="547" t="s">
        <v>102</v>
      </c>
      <c r="DR153" s="547" t="s">
        <v>102</v>
      </c>
      <c r="DS153" s="547" t="s">
        <v>102</v>
      </c>
      <c r="DT153" s="547" t="s">
        <v>102</v>
      </c>
      <c r="DU153" s="547" t="s">
        <v>102</v>
      </c>
      <c r="DV153" s="547" t="s">
        <v>102</v>
      </c>
      <c r="DW153" s="547" t="s">
        <v>102</v>
      </c>
      <c r="DX153" s="547" t="s">
        <v>102</v>
      </c>
      <c r="DY153" s="547" t="s">
        <v>102</v>
      </c>
      <c r="DZ153" s="547" t="s">
        <v>102</v>
      </c>
      <c r="EA153" s="547" t="s">
        <v>102</v>
      </c>
      <c r="EB153" s="547" t="s">
        <v>102</v>
      </c>
      <c r="EC153" s="547" t="s">
        <v>102</v>
      </c>
      <c r="ED153" s="547" t="s">
        <v>102</v>
      </c>
      <c r="EE153" s="547" t="s">
        <v>102</v>
      </c>
      <c r="EF153" s="547" t="s">
        <v>102</v>
      </c>
      <c r="EG153" s="547" t="s">
        <v>102</v>
      </c>
      <c r="EH153" s="547" t="s">
        <v>102</v>
      </c>
      <c r="EI153" s="547" t="s">
        <v>102</v>
      </c>
      <c r="EJ153" s="547" t="s">
        <v>102</v>
      </c>
      <c r="EK153" s="547" t="s">
        <v>102</v>
      </c>
      <c r="EL153" s="547" t="s">
        <v>102</v>
      </c>
      <c r="EM153" s="547" t="s">
        <v>102</v>
      </c>
      <c r="EN153" s="547" t="s">
        <v>102</v>
      </c>
      <c r="EO153" s="547" t="s">
        <v>102</v>
      </c>
      <c r="EP153" s="547" t="s">
        <v>102</v>
      </c>
      <c r="EQ153" s="547" t="s">
        <v>102</v>
      </c>
      <c r="ER153" s="547" t="s">
        <v>102</v>
      </c>
      <c r="ES153" s="547" t="s">
        <v>102</v>
      </c>
      <c r="ET153" s="547" t="s">
        <v>102</v>
      </c>
      <c r="EU153" s="547" t="s">
        <v>102</v>
      </c>
      <c r="EV153" s="547" t="s">
        <v>102</v>
      </c>
      <c r="EW153" s="547" t="s">
        <v>102</v>
      </c>
      <c r="EX153" s="547" t="s">
        <v>102</v>
      </c>
      <c r="EY153" s="547" t="s">
        <v>102</v>
      </c>
      <c r="EZ153" s="547" t="s">
        <v>102</v>
      </c>
      <c r="FA153" s="547" t="s">
        <v>102</v>
      </c>
      <c r="FB153" s="547" t="s">
        <v>102</v>
      </c>
      <c r="FC153" s="547" t="s">
        <v>102</v>
      </c>
      <c r="FD153" s="547" t="s">
        <v>102</v>
      </c>
      <c r="FE153" s="547" t="s">
        <v>102</v>
      </c>
      <c r="FF153" s="547" t="s">
        <v>102</v>
      </c>
      <c r="FG153" s="547" t="s">
        <v>102</v>
      </c>
      <c r="FH153" s="547" t="s">
        <v>102</v>
      </c>
      <c r="FI153" s="547" t="s">
        <v>102</v>
      </c>
      <c r="FJ153" s="547" t="s">
        <v>102</v>
      </c>
      <c r="FK153" s="547" t="s">
        <v>102</v>
      </c>
      <c r="FL153" s="547" t="s">
        <v>102</v>
      </c>
      <c r="FM153" s="547" t="s">
        <v>102</v>
      </c>
      <c r="FN153" s="547" t="s">
        <v>102</v>
      </c>
      <c r="FO153" s="547" t="s">
        <v>102</v>
      </c>
    </row>
    <row r="154" spans="1:171" x14ac:dyDescent="0.15">
      <c r="A154" s="547">
        <v>3919005</v>
      </c>
      <c r="B154" s="547">
        <v>1</v>
      </c>
      <c r="C154" s="547" t="s">
        <v>20817</v>
      </c>
      <c r="D154" s="547" t="s">
        <v>20818</v>
      </c>
      <c r="E154" s="547" t="s">
        <v>20819</v>
      </c>
      <c r="F154" s="547" t="s">
        <v>20820</v>
      </c>
      <c r="G154" s="547" t="s">
        <v>102</v>
      </c>
      <c r="H154" s="547" t="s">
        <v>102</v>
      </c>
      <c r="I154" s="547" t="s">
        <v>102</v>
      </c>
      <c r="J154" s="547" t="s">
        <v>102</v>
      </c>
      <c r="K154" s="547" t="s">
        <v>102</v>
      </c>
      <c r="L154" s="547" t="s">
        <v>102</v>
      </c>
      <c r="M154" s="547" t="s">
        <v>102</v>
      </c>
      <c r="N154" s="547" t="s">
        <v>102</v>
      </c>
      <c r="O154" s="547" t="s">
        <v>102</v>
      </c>
      <c r="P154" s="547" t="s">
        <v>102</v>
      </c>
      <c r="Q154" s="547" t="s">
        <v>102</v>
      </c>
      <c r="R154" s="547" t="s">
        <v>102</v>
      </c>
      <c r="S154" s="547" t="s">
        <v>102</v>
      </c>
      <c r="T154" s="547" t="s">
        <v>102</v>
      </c>
      <c r="U154" s="547" t="s">
        <v>102</v>
      </c>
      <c r="V154" s="547" t="s">
        <v>102</v>
      </c>
      <c r="W154" s="547" t="s">
        <v>102</v>
      </c>
      <c r="X154" s="547" t="s">
        <v>102</v>
      </c>
      <c r="Y154" s="547" t="s">
        <v>102</v>
      </c>
      <c r="Z154" s="547" t="s">
        <v>102</v>
      </c>
      <c r="AA154" s="547" t="s">
        <v>102</v>
      </c>
      <c r="AB154" s="547" t="s">
        <v>102</v>
      </c>
      <c r="AC154" s="547" t="s">
        <v>102</v>
      </c>
      <c r="AD154" s="547" t="s">
        <v>102</v>
      </c>
      <c r="AE154" s="547" t="s">
        <v>102</v>
      </c>
      <c r="AF154" s="547" t="s">
        <v>102</v>
      </c>
      <c r="AG154" s="547" t="s">
        <v>102</v>
      </c>
      <c r="AH154" s="547" t="s">
        <v>102</v>
      </c>
      <c r="AI154" s="547" t="s">
        <v>102</v>
      </c>
      <c r="AJ154" s="547" t="s">
        <v>102</v>
      </c>
      <c r="AK154" s="547" t="s">
        <v>102</v>
      </c>
      <c r="AL154" s="547" t="s">
        <v>102</v>
      </c>
      <c r="AM154" s="547" t="s">
        <v>102</v>
      </c>
      <c r="AN154" s="547" t="s">
        <v>102</v>
      </c>
      <c r="AO154" s="547" t="s">
        <v>102</v>
      </c>
      <c r="AP154" s="547" t="s">
        <v>102</v>
      </c>
      <c r="AQ154" s="547" t="s">
        <v>102</v>
      </c>
      <c r="AR154" s="547" t="s">
        <v>102</v>
      </c>
      <c r="AS154" s="547" t="s">
        <v>102</v>
      </c>
      <c r="AT154" s="547" t="s">
        <v>102</v>
      </c>
      <c r="AU154" s="547" t="s">
        <v>102</v>
      </c>
      <c r="AV154" s="547" t="s">
        <v>102</v>
      </c>
      <c r="AW154" s="547" t="s">
        <v>102</v>
      </c>
      <c r="AX154" s="547" t="s">
        <v>102</v>
      </c>
      <c r="AY154" s="547" t="s">
        <v>102</v>
      </c>
      <c r="AZ154" s="547" t="s">
        <v>102</v>
      </c>
      <c r="BA154" s="547" t="s">
        <v>102</v>
      </c>
      <c r="BB154" s="547" t="s">
        <v>102</v>
      </c>
      <c r="BC154" s="547" t="s">
        <v>102</v>
      </c>
      <c r="BD154" s="547" t="s">
        <v>102</v>
      </c>
      <c r="BE154" s="547" t="s">
        <v>102</v>
      </c>
      <c r="BF154" s="547" t="s">
        <v>102</v>
      </c>
      <c r="BG154" s="547" t="s">
        <v>102</v>
      </c>
      <c r="BH154" s="547" t="s">
        <v>102</v>
      </c>
      <c r="BI154" s="547" t="s">
        <v>102</v>
      </c>
      <c r="BJ154" s="547" t="s">
        <v>102</v>
      </c>
      <c r="BK154" s="547" t="s">
        <v>102</v>
      </c>
      <c r="BL154" s="547" t="s">
        <v>102</v>
      </c>
      <c r="BM154" s="547" t="s">
        <v>102</v>
      </c>
      <c r="BN154" s="547" t="s">
        <v>102</v>
      </c>
      <c r="BO154" s="547" t="s">
        <v>102</v>
      </c>
      <c r="BP154" s="547" t="s">
        <v>102</v>
      </c>
      <c r="BQ154" s="547" t="s">
        <v>102</v>
      </c>
      <c r="BR154" s="547" t="s">
        <v>102</v>
      </c>
      <c r="BS154" s="547" t="s">
        <v>102</v>
      </c>
      <c r="BT154" s="547" t="s">
        <v>102</v>
      </c>
      <c r="BU154" s="547" t="s">
        <v>102</v>
      </c>
      <c r="BV154" s="547" t="s">
        <v>102</v>
      </c>
      <c r="BW154" s="547" t="s">
        <v>102</v>
      </c>
      <c r="BX154" s="547" t="s">
        <v>102</v>
      </c>
      <c r="BY154" s="547" t="s">
        <v>102</v>
      </c>
      <c r="BZ154" s="547" t="s">
        <v>102</v>
      </c>
      <c r="CA154" s="547" t="s">
        <v>102</v>
      </c>
      <c r="CB154" s="547" t="s">
        <v>102</v>
      </c>
      <c r="CC154" s="547" t="s">
        <v>102</v>
      </c>
      <c r="CD154" s="547" t="s">
        <v>102</v>
      </c>
      <c r="CE154" s="547" t="s">
        <v>102</v>
      </c>
      <c r="CF154" s="547" t="s">
        <v>102</v>
      </c>
      <c r="CG154" s="547" t="s">
        <v>102</v>
      </c>
      <c r="CH154" s="547" t="s">
        <v>102</v>
      </c>
      <c r="CI154" s="547" t="s">
        <v>102</v>
      </c>
      <c r="CJ154" s="547" t="s">
        <v>102</v>
      </c>
      <c r="CK154" s="547" t="s">
        <v>102</v>
      </c>
      <c r="CL154" s="547" t="s">
        <v>102</v>
      </c>
      <c r="CM154" s="547" t="s">
        <v>102</v>
      </c>
      <c r="CN154" s="547" t="s">
        <v>102</v>
      </c>
      <c r="CO154" s="547" t="s">
        <v>102</v>
      </c>
      <c r="CP154" s="547" t="s">
        <v>102</v>
      </c>
      <c r="CQ154" s="547" t="s">
        <v>102</v>
      </c>
      <c r="CR154" s="547" t="s">
        <v>102</v>
      </c>
      <c r="CS154" s="547" t="s">
        <v>102</v>
      </c>
      <c r="CT154" s="547" t="s">
        <v>102</v>
      </c>
      <c r="CU154" s="547" t="s">
        <v>102</v>
      </c>
      <c r="CV154" s="547" t="s">
        <v>102</v>
      </c>
      <c r="CW154" s="547" t="s">
        <v>102</v>
      </c>
      <c r="CX154" s="547" t="s">
        <v>102</v>
      </c>
      <c r="CY154" s="547" t="s">
        <v>102</v>
      </c>
      <c r="CZ154" s="547" t="s">
        <v>102</v>
      </c>
      <c r="DA154" s="547" t="s">
        <v>102</v>
      </c>
      <c r="DB154" s="547" t="s">
        <v>102</v>
      </c>
      <c r="DC154" s="547" t="s">
        <v>102</v>
      </c>
      <c r="DD154" s="547" t="s">
        <v>102</v>
      </c>
      <c r="DE154" s="547" t="s">
        <v>102</v>
      </c>
      <c r="DF154" s="547" t="s">
        <v>102</v>
      </c>
      <c r="DG154" s="547" t="s">
        <v>102</v>
      </c>
      <c r="DH154" s="547" t="s">
        <v>102</v>
      </c>
      <c r="DI154" s="547" t="s">
        <v>102</v>
      </c>
      <c r="DJ154" s="547" t="s">
        <v>102</v>
      </c>
      <c r="DK154" s="547" t="s">
        <v>102</v>
      </c>
      <c r="DL154" s="547" t="s">
        <v>102</v>
      </c>
      <c r="DM154" s="547" t="s">
        <v>102</v>
      </c>
      <c r="DN154" s="547" t="s">
        <v>102</v>
      </c>
      <c r="DO154" s="547" t="s">
        <v>102</v>
      </c>
      <c r="DP154" s="547" t="s">
        <v>102</v>
      </c>
      <c r="DQ154" s="547" t="s">
        <v>102</v>
      </c>
      <c r="DR154" s="547" t="s">
        <v>102</v>
      </c>
      <c r="DS154" s="547" t="s">
        <v>102</v>
      </c>
      <c r="DT154" s="547" t="s">
        <v>102</v>
      </c>
      <c r="DU154" s="547" t="s">
        <v>102</v>
      </c>
      <c r="DV154" s="547" t="s">
        <v>102</v>
      </c>
      <c r="DW154" s="547" t="s">
        <v>102</v>
      </c>
      <c r="DX154" s="547" t="s">
        <v>102</v>
      </c>
      <c r="DY154" s="547" t="s">
        <v>102</v>
      </c>
      <c r="DZ154" s="547" t="s">
        <v>102</v>
      </c>
      <c r="EA154" s="547" t="s">
        <v>102</v>
      </c>
      <c r="EB154" s="547" t="s">
        <v>102</v>
      </c>
      <c r="EC154" s="547" t="s">
        <v>102</v>
      </c>
      <c r="ED154" s="547" t="s">
        <v>102</v>
      </c>
      <c r="EE154" s="547" t="s">
        <v>102</v>
      </c>
      <c r="EF154" s="547" t="s">
        <v>102</v>
      </c>
      <c r="EG154" s="547" t="s">
        <v>102</v>
      </c>
      <c r="EH154" s="547" t="s">
        <v>102</v>
      </c>
      <c r="EI154" s="547" t="s">
        <v>102</v>
      </c>
      <c r="EJ154" s="547" t="s">
        <v>102</v>
      </c>
      <c r="EK154" s="547" t="s">
        <v>102</v>
      </c>
      <c r="EL154" s="547" t="s">
        <v>102</v>
      </c>
      <c r="EM154" s="547" t="s">
        <v>102</v>
      </c>
      <c r="EN154" s="547" t="s">
        <v>102</v>
      </c>
      <c r="EO154" s="547" t="s">
        <v>102</v>
      </c>
      <c r="EP154" s="547" t="s">
        <v>102</v>
      </c>
      <c r="EQ154" s="547" t="s">
        <v>102</v>
      </c>
      <c r="ER154" s="547" t="s">
        <v>102</v>
      </c>
      <c r="ES154" s="547" t="s">
        <v>102</v>
      </c>
      <c r="ET154" s="547" t="s">
        <v>102</v>
      </c>
      <c r="EU154" s="547" t="s">
        <v>102</v>
      </c>
      <c r="EV154" s="547" t="s">
        <v>102</v>
      </c>
      <c r="EW154" s="547" t="s">
        <v>102</v>
      </c>
      <c r="EX154" s="547" t="s">
        <v>102</v>
      </c>
      <c r="EY154" s="547" t="s">
        <v>102</v>
      </c>
      <c r="EZ154" s="547" t="s">
        <v>102</v>
      </c>
      <c r="FA154" s="547" t="s">
        <v>102</v>
      </c>
      <c r="FB154" s="547" t="s">
        <v>102</v>
      </c>
      <c r="FC154" s="547" t="s">
        <v>102</v>
      </c>
      <c r="FD154" s="547" t="s">
        <v>102</v>
      </c>
      <c r="FE154" s="547" t="s">
        <v>102</v>
      </c>
      <c r="FF154" s="547" t="s">
        <v>102</v>
      </c>
      <c r="FG154" s="547" t="s">
        <v>102</v>
      </c>
      <c r="FH154" s="547" t="s">
        <v>102</v>
      </c>
      <c r="FI154" s="547" t="s">
        <v>102</v>
      </c>
      <c r="FJ154" s="547" t="s">
        <v>102</v>
      </c>
      <c r="FK154" s="547" t="s">
        <v>102</v>
      </c>
      <c r="FL154" s="547" t="s">
        <v>102</v>
      </c>
      <c r="FM154" s="547" t="s">
        <v>102</v>
      </c>
      <c r="FN154" s="547" t="s">
        <v>102</v>
      </c>
      <c r="FO154" s="547" t="s">
        <v>102</v>
      </c>
    </row>
    <row r="155" spans="1:171" x14ac:dyDescent="0.15">
      <c r="A155" s="547">
        <v>3924587</v>
      </c>
      <c r="B155" s="547">
        <v>1</v>
      </c>
      <c r="C155" s="547" t="s">
        <v>20821</v>
      </c>
      <c r="D155" s="547" t="s">
        <v>20822</v>
      </c>
      <c r="E155" s="547" t="s">
        <v>20822</v>
      </c>
      <c r="F155" s="547" t="s">
        <v>20823</v>
      </c>
      <c r="G155" s="547" t="s">
        <v>20824</v>
      </c>
      <c r="H155" s="547" t="s">
        <v>20825</v>
      </c>
      <c r="I155" s="547" t="s">
        <v>20825</v>
      </c>
      <c r="J155" s="547" t="s">
        <v>20826</v>
      </c>
      <c r="K155" s="547" t="s">
        <v>20826</v>
      </c>
      <c r="L155" s="547" t="s">
        <v>20827</v>
      </c>
      <c r="M155" s="547" t="s">
        <v>20827</v>
      </c>
      <c r="N155" s="547" t="s">
        <v>102</v>
      </c>
      <c r="O155" s="547" t="s">
        <v>102</v>
      </c>
      <c r="P155" s="547" t="s">
        <v>102</v>
      </c>
      <c r="Q155" s="547" t="s">
        <v>102</v>
      </c>
      <c r="R155" s="547" t="s">
        <v>102</v>
      </c>
      <c r="S155" s="547" t="s">
        <v>102</v>
      </c>
      <c r="T155" s="547" t="s">
        <v>102</v>
      </c>
      <c r="U155" s="547" t="s">
        <v>102</v>
      </c>
      <c r="V155" s="547" t="s">
        <v>102</v>
      </c>
      <c r="W155" s="547" t="s">
        <v>102</v>
      </c>
      <c r="X155" s="547" t="s">
        <v>102</v>
      </c>
      <c r="Y155" s="547" t="s">
        <v>102</v>
      </c>
      <c r="Z155" s="547" t="s">
        <v>102</v>
      </c>
      <c r="AA155" s="547" t="s">
        <v>102</v>
      </c>
      <c r="AB155" s="547" t="s">
        <v>102</v>
      </c>
      <c r="AC155" s="547" t="s">
        <v>102</v>
      </c>
      <c r="AD155" s="547" t="s">
        <v>102</v>
      </c>
      <c r="AE155" s="547" t="s">
        <v>102</v>
      </c>
      <c r="AF155" s="547" t="s">
        <v>102</v>
      </c>
      <c r="AG155" s="547" t="s">
        <v>102</v>
      </c>
      <c r="AH155" s="547" t="s">
        <v>102</v>
      </c>
      <c r="AI155" s="547" t="s">
        <v>102</v>
      </c>
      <c r="AJ155" s="547" t="s">
        <v>102</v>
      </c>
      <c r="AK155" s="547" t="s">
        <v>102</v>
      </c>
      <c r="AL155" s="547" t="s">
        <v>102</v>
      </c>
      <c r="AM155" s="547" t="s">
        <v>102</v>
      </c>
      <c r="AN155" s="547" t="s">
        <v>102</v>
      </c>
      <c r="AO155" s="547" t="s">
        <v>102</v>
      </c>
      <c r="AP155" s="547" t="s">
        <v>102</v>
      </c>
      <c r="AQ155" s="547" t="s">
        <v>102</v>
      </c>
      <c r="AR155" s="547" t="s">
        <v>102</v>
      </c>
      <c r="AS155" s="547" t="s">
        <v>102</v>
      </c>
      <c r="AT155" s="547" t="s">
        <v>102</v>
      </c>
      <c r="AU155" s="547" t="s">
        <v>102</v>
      </c>
      <c r="AV155" s="547" t="s">
        <v>102</v>
      </c>
      <c r="AW155" s="547" t="s">
        <v>102</v>
      </c>
      <c r="AX155" s="547" t="s">
        <v>102</v>
      </c>
      <c r="AY155" s="547" t="s">
        <v>102</v>
      </c>
      <c r="AZ155" s="547" t="s">
        <v>102</v>
      </c>
      <c r="BA155" s="547" t="s">
        <v>102</v>
      </c>
      <c r="BB155" s="547" t="s">
        <v>102</v>
      </c>
      <c r="BC155" s="547" t="s">
        <v>102</v>
      </c>
      <c r="BD155" s="547" t="s">
        <v>102</v>
      </c>
      <c r="BE155" s="547" t="s">
        <v>102</v>
      </c>
      <c r="BF155" s="547" t="s">
        <v>102</v>
      </c>
      <c r="BG155" s="547" t="s">
        <v>102</v>
      </c>
      <c r="BH155" s="547" t="s">
        <v>102</v>
      </c>
      <c r="BI155" s="547" t="s">
        <v>102</v>
      </c>
      <c r="BJ155" s="547" t="s">
        <v>102</v>
      </c>
      <c r="BK155" s="547" t="s">
        <v>102</v>
      </c>
      <c r="BL155" s="547" t="s">
        <v>102</v>
      </c>
      <c r="BM155" s="547" t="s">
        <v>102</v>
      </c>
      <c r="BN155" s="547" t="s">
        <v>102</v>
      </c>
      <c r="BO155" s="547" t="s">
        <v>102</v>
      </c>
      <c r="BP155" s="547" t="s">
        <v>102</v>
      </c>
      <c r="BQ155" s="547" t="s">
        <v>102</v>
      </c>
      <c r="BR155" s="547" t="s">
        <v>102</v>
      </c>
      <c r="BS155" s="547" t="s">
        <v>102</v>
      </c>
      <c r="BT155" s="547" t="s">
        <v>102</v>
      </c>
      <c r="BU155" s="547" t="s">
        <v>102</v>
      </c>
      <c r="BV155" s="547" t="s">
        <v>102</v>
      </c>
      <c r="BW155" s="547" t="s">
        <v>102</v>
      </c>
      <c r="BX155" s="547" t="s">
        <v>102</v>
      </c>
      <c r="BY155" s="547" t="s">
        <v>102</v>
      </c>
      <c r="BZ155" s="547" t="s">
        <v>102</v>
      </c>
      <c r="CA155" s="547" t="s">
        <v>102</v>
      </c>
      <c r="CB155" s="547" t="s">
        <v>102</v>
      </c>
      <c r="CC155" s="547" t="s">
        <v>102</v>
      </c>
      <c r="CD155" s="547" t="s">
        <v>102</v>
      </c>
      <c r="CE155" s="547" t="s">
        <v>102</v>
      </c>
      <c r="CF155" s="547" t="s">
        <v>102</v>
      </c>
      <c r="CG155" s="547" t="s">
        <v>102</v>
      </c>
      <c r="CH155" s="547" t="s">
        <v>102</v>
      </c>
      <c r="CI155" s="547" t="s">
        <v>102</v>
      </c>
      <c r="CJ155" s="547" t="s">
        <v>102</v>
      </c>
      <c r="CK155" s="547" t="s">
        <v>102</v>
      </c>
      <c r="CL155" s="547" t="s">
        <v>102</v>
      </c>
      <c r="CM155" s="547" t="s">
        <v>102</v>
      </c>
      <c r="CN155" s="547" t="s">
        <v>102</v>
      </c>
      <c r="CO155" s="547" t="s">
        <v>102</v>
      </c>
      <c r="CP155" s="547" t="s">
        <v>102</v>
      </c>
      <c r="CQ155" s="547" t="s">
        <v>102</v>
      </c>
      <c r="CR155" s="547" t="s">
        <v>102</v>
      </c>
      <c r="CS155" s="547" t="s">
        <v>102</v>
      </c>
      <c r="CT155" s="547" t="s">
        <v>102</v>
      </c>
      <c r="CU155" s="547" t="s">
        <v>102</v>
      </c>
      <c r="CV155" s="547" t="s">
        <v>102</v>
      </c>
      <c r="CW155" s="547" t="s">
        <v>102</v>
      </c>
      <c r="CX155" s="547" t="s">
        <v>102</v>
      </c>
      <c r="CY155" s="547" t="s">
        <v>102</v>
      </c>
      <c r="CZ155" s="547" t="s">
        <v>102</v>
      </c>
      <c r="DA155" s="547" t="s">
        <v>102</v>
      </c>
      <c r="DB155" s="547" t="s">
        <v>102</v>
      </c>
      <c r="DC155" s="547" t="s">
        <v>102</v>
      </c>
      <c r="DD155" s="547" t="s">
        <v>102</v>
      </c>
      <c r="DE155" s="547" t="s">
        <v>102</v>
      </c>
      <c r="DF155" s="547" t="s">
        <v>102</v>
      </c>
      <c r="DG155" s="547" t="s">
        <v>102</v>
      </c>
      <c r="DH155" s="547" t="s">
        <v>102</v>
      </c>
      <c r="DI155" s="547" t="s">
        <v>102</v>
      </c>
      <c r="DJ155" s="547" t="s">
        <v>102</v>
      </c>
      <c r="DK155" s="547" t="s">
        <v>102</v>
      </c>
      <c r="DL155" s="547" t="s">
        <v>102</v>
      </c>
      <c r="DM155" s="547" t="s">
        <v>102</v>
      </c>
      <c r="DN155" s="547" t="s">
        <v>102</v>
      </c>
      <c r="DO155" s="547" t="s">
        <v>102</v>
      </c>
      <c r="DP155" s="547" t="s">
        <v>102</v>
      </c>
      <c r="DQ155" s="547" t="s">
        <v>102</v>
      </c>
      <c r="DR155" s="547" t="s">
        <v>102</v>
      </c>
      <c r="DS155" s="547" t="s">
        <v>102</v>
      </c>
      <c r="DT155" s="547" t="s">
        <v>102</v>
      </c>
      <c r="DU155" s="547" t="s">
        <v>102</v>
      </c>
      <c r="DV155" s="547" t="s">
        <v>102</v>
      </c>
      <c r="DW155" s="547" t="s">
        <v>102</v>
      </c>
      <c r="DX155" s="547" t="s">
        <v>102</v>
      </c>
      <c r="DY155" s="547" t="s">
        <v>102</v>
      </c>
      <c r="DZ155" s="547" t="s">
        <v>102</v>
      </c>
      <c r="EA155" s="547" t="s">
        <v>102</v>
      </c>
      <c r="EB155" s="547" t="s">
        <v>102</v>
      </c>
      <c r="EC155" s="547" t="s">
        <v>102</v>
      </c>
      <c r="ED155" s="547" t="s">
        <v>102</v>
      </c>
      <c r="EE155" s="547" t="s">
        <v>102</v>
      </c>
      <c r="EF155" s="547" t="s">
        <v>102</v>
      </c>
      <c r="EG155" s="547" t="s">
        <v>102</v>
      </c>
      <c r="EH155" s="547" t="s">
        <v>102</v>
      </c>
      <c r="EI155" s="547" t="s">
        <v>102</v>
      </c>
      <c r="EJ155" s="547" t="s">
        <v>102</v>
      </c>
      <c r="EK155" s="547" t="s">
        <v>102</v>
      </c>
      <c r="EL155" s="547" t="s">
        <v>102</v>
      </c>
      <c r="EM155" s="547" t="s">
        <v>102</v>
      </c>
      <c r="EN155" s="547" t="s">
        <v>102</v>
      </c>
      <c r="EO155" s="547" t="s">
        <v>102</v>
      </c>
      <c r="EP155" s="547" t="s">
        <v>102</v>
      </c>
      <c r="EQ155" s="547" t="s">
        <v>102</v>
      </c>
      <c r="ER155" s="547" t="s">
        <v>102</v>
      </c>
      <c r="ES155" s="547" t="s">
        <v>102</v>
      </c>
      <c r="ET155" s="547" t="s">
        <v>102</v>
      </c>
      <c r="EU155" s="547" t="s">
        <v>102</v>
      </c>
      <c r="EV155" s="547" t="s">
        <v>102</v>
      </c>
      <c r="EW155" s="547" t="s">
        <v>102</v>
      </c>
      <c r="EX155" s="547" t="s">
        <v>102</v>
      </c>
      <c r="EY155" s="547" t="s">
        <v>102</v>
      </c>
      <c r="EZ155" s="547" t="s">
        <v>102</v>
      </c>
      <c r="FA155" s="547" t="s">
        <v>102</v>
      </c>
      <c r="FB155" s="547" t="s">
        <v>102</v>
      </c>
      <c r="FC155" s="547" t="s">
        <v>102</v>
      </c>
      <c r="FD155" s="547" t="s">
        <v>102</v>
      </c>
      <c r="FE155" s="547" t="s">
        <v>102</v>
      </c>
      <c r="FF155" s="547" t="s">
        <v>102</v>
      </c>
      <c r="FG155" s="547" t="s">
        <v>102</v>
      </c>
      <c r="FH155" s="547" t="s">
        <v>102</v>
      </c>
      <c r="FI155" s="547" t="s">
        <v>102</v>
      </c>
      <c r="FJ155" s="547" t="s">
        <v>102</v>
      </c>
      <c r="FK155" s="547" t="s">
        <v>102</v>
      </c>
      <c r="FL155" s="547" t="s">
        <v>102</v>
      </c>
      <c r="FM155" s="547" t="s">
        <v>102</v>
      </c>
      <c r="FN155" s="547" t="s">
        <v>102</v>
      </c>
      <c r="FO155" s="547" t="s">
        <v>102</v>
      </c>
    </row>
    <row r="156" spans="1:171" x14ac:dyDescent="0.15">
      <c r="A156" s="547">
        <v>3887614</v>
      </c>
      <c r="B156" s="547">
        <v>1</v>
      </c>
      <c r="C156" s="547" t="s">
        <v>20828</v>
      </c>
      <c r="D156" s="547" t="s">
        <v>20829</v>
      </c>
      <c r="E156" s="547" t="s">
        <v>20830</v>
      </c>
      <c r="F156" s="547" t="s">
        <v>102</v>
      </c>
      <c r="G156" s="547" t="s">
        <v>102</v>
      </c>
      <c r="H156" s="547" t="s">
        <v>102</v>
      </c>
      <c r="I156" s="547" t="s">
        <v>102</v>
      </c>
      <c r="J156" s="547" t="s">
        <v>102</v>
      </c>
      <c r="K156" s="547" t="s">
        <v>102</v>
      </c>
      <c r="L156" s="547" t="s">
        <v>102</v>
      </c>
      <c r="M156" s="547" t="s">
        <v>102</v>
      </c>
      <c r="N156" s="547" t="s">
        <v>102</v>
      </c>
      <c r="O156" s="547" t="s">
        <v>102</v>
      </c>
      <c r="P156" s="547" t="s">
        <v>102</v>
      </c>
      <c r="Q156" s="547" t="s">
        <v>102</v>
      </c>
      <c r="R156" s="547" t="s">
        <v>102</v>
      </c>
      <c r="S156" s="547" t="s">
        <v>102</v>
      </c>
      <c r="T156" s="547" t="s">
        <v>102</v>
      </c>
      <c r="U156" s="547" t="s">
        <v>102</v>
      </c>
      <c r="V156" s="547" t="s">
        <v>102</v>
      </c>
      <c r="W156" s="547" t="s">
        <v>102</v>
      </c>
      <c r="X156" s="547" t="s">
        <v>102</v>
      </c>
      <c r="Y156" s="547" t="s">
        <v>102</v>
      </c>
      <c r="Z156" s="547" t="s">
        <v>102</v>
      </c>
      <c r="AA156" s="547" t="s">
        <v>102</v>
      </c>
      <c r="AB156" s="547" t="s">
        <v>102</v>
      </c>
      <c r="AC156" s="547" t="s">
        <v>102</v>
      </c>
      <c r="AD156" s="547" t="s">
        <v>102</v>
      </c>
      <c r="AE156" s="547" t="s">
        <v>102</v>
      </c>
      <c r="AF156" s="547" t="s">
        <v>102</v>
      </c>
      <c r="AG156" s="547" t="s">
        <v>102</v>
      </c>
      <c r="AH156" s="547" t="s">
        <v>102</v>
      </c>
      <c r="AI156" s="547" t="s">
        <v>102</v>
      </c>
      <c r="AJ156" s="547" t="s">
        <v>102</v>
      </c>
      <c r="AK156" s="547" t="s">
        <v>102</v>
      </c>
      <c r="AL156" s="547" t="s">
        <v>102</v>
      </c>
      <c r="AM156" s="547" t="s">
        <v>102</v>
      </c>
      <c r="AN156" s="547" t="s">
        <v>102</v>
      </c>
      <c r="AO156" s="547" t="s">
        <v>102</v>
      </c>
      <c r="AP156" s="547" t="s">
        <v>102</v>
      </c>
      <c r="AQ156" s="547" t="s">
        <v>102</v>
      </c>
      <c r="AR156" s="547" t="s">
        <v>102</v>
      </c>
      <c r="AS156" s="547" t="s">
        <v>102</v>
      </c>
      <c r="AT156" s="547" t="s">
        <v>102</v>
      </c>
      <c r="AU156" s="547" t="s">
        <v>102</v>
      </c>
      <c r="AV156" s="547" t="s">
        <v>102</v>
      </c>
      <c r="AW156" s="547" t="s">
        <v>102</v>
      </c>
      <c r="AX156" s="547" t="s">
        <v>102</v>
      </c>
      <c r="AY156" s="547" t="s">
        <v>102</v>
      </c>
      <c r="AZ156" s="547" t="s">
        <v>102</v>
      </c>
      <c r="BA156" s="547" t="s">
        <v>102</v>
      </c>
      <c r="BB156" s="547" t="s">
        <v>102</v>
      </c>
      <c r="BC156" s="547" t="s">
        <v>102</v>
      </c>
      <c r="BD156" s="547" t="s">
        <v>102</v>
      </c>
      <c r="BE156" s="547" t="s">
        <v>102</v>
      </c>
      <c r="BF156" s="547" t="s">
        <v>102</v>
      </c>
      <c r="BG156" s="547" t="s">
        <v>102</v>
      </c>
      <c r="BH156" s="547" t="s">
        <v>102</v>
      </c>
      <c r="BI156" s="547" t="s">
        <v>102</v>
      </c>
      <c r="BJ156" s="547" t="s">
        <v>102</v>
      </c>
      <c r="BK156" s="547" t="s">
        <v>102</v>
      </c>
      <c r="BL156" s="547" t="s">
        <v>102</v>
      </c>
      <c r="BM156" s="547" t="s">
        <v>102</v>
      </c>
      <c r="BN156" s="547" t="s">
        <v>102</v>
      </c>
      <c r="BO156" s="547" t="s">
        <v>102</v>
      </c>
      <c r="BP156" s="547" t="s">
        <v>102</v>
      </c>
      <c r="BQ156" s="547" t="s">
        <v>102</v>
      </c>
      <c r="BR156" s="547" t="s">
        <v>102</v>
      </c>
      <c r="BS156" s="547" t="s">
        <v>102</v>
      </c>
      <c r="BT156" s="547" t="s">
        <v>102</v>
      </c>
      <c r="BU156" s="547" t="s">
        <v>102</v>
      </c>
      <c r="BV156" s="547" t="s">
        <v>102</v>
      </c>
      <c r="BW156" s="547" t="s">
        <v>102</v>
      </c>
      <c r="BX156" s="547" t="s">
        <v>102</v>
      </c>
      <c r="BY156" s="547" t="s">
        <v>102</v>
      </c>
      <c r="BZ156" s="547" t="s">
        <v>102</v>
      </c>
      <c r="CA156" s="547" t="s">
        <v>102</v>
      </c>
      <c r="CB156" s="547" t="s">
        <v>102</v>
      </c>
      <c r="CC156" s="547" t="s">
        <v>102</v>
      </c>
      <c r="CD156" s="547" t="s">
        <v>102</v>
      </c>
      <c r="CE156" s="547" t="s">
        <v>102</v>
      </c>
      <c r="CF156" s="547" t="s">
        <v>102</v>
      </c>
      <c r="CG156" s="547" t="s">
        <v>102</v>
      </c>
      <c r="CH156" s="547" t="s">
        <v>102</v>
      </c>
      <c r="CI156" s="547" t="s">
        <v>102</v>
      </c>
      <c r="CJ156" s="547" t="s">
        <v>102</v>
      </c>
      <c r="CK156" s="547" t="s">
        <v>102</v>
      </c>
      <c r="CL156" s="547" t="s">
        <v>102</v>
      </c>
      <c r="CM156" s="547" t="s">
        <v>102</v>
      </c>
      <c r="CN156" s="547" t="s">
        <v>102</v>
      </c>
      <c r="CO156" s="547" t="s">
        <v>102</v>
      </c>
      <c r="CP156" s="547" t="s">
        <v>102</v>
      </c>
      <c r="CQ156" s="547" t="s">
        <v>102</v>
      </c>
      <c r="CR156" s="547" t="s">
        <v>102</v>
      </c>
      <c r="CS156" s="547" t="s">
        <v>102</v>
      </c>
      <c r="CT156" s="547" t="s">
        <v>102</v>
      </c>
      <c r="CU156" s="547" t="s">
        <v>102</v>
      </c>
      <c r="CV156" s="547" t="s">
        <v>102</v>
      </c>
      <c r="CW156" s="547" t="s">
        <v>102</v>
      </c>
      <c r="CX156" s="547" t="s">
        <v>102</v>
      </c>
      <c r="CY156" s="547" t="s">
        <v>102</v>
      </c>
      <c r="CZ156" s="547" t="s">
        <v>102</v>
      </c>
      <c r="DA156" s="547" t="s">
        <v>102</v>
      </c>
      <c r="DB156" s="547" t="s">
        <v>102</v>
      </c>
      <c r="DC156" s="547" t="s">
        <v>102</v>
      </c>
      <c r="DD156" s="547" t="s">
        <v>102</v>
      </c>
      <c r="DE156" s="547" t="s">
        <v>102</v>
      </c>
      <c r="DF156" s="547" t="s">
        <v>102</v>
      </c>
      <c r="DG156" s="547" t="s">
        <v>102</v>
      </c>
      <c r="DH156" s="547" t="s">
        <v>102</v>
      </c>
      <c r="DI156" s="547" t="s">
        <v>102</v>
      </c>
      <c r="DJ156" s="547" t="s">
        <v>102</v>
      </c>
      <c r="DK156" s="547" t="s">
        <v>102</v>
      </c>
      <c r="DL156" s="547" t="s">
        <v>102</v>
      </c>
      <c r="DM156" s="547" t="s">
        <v>102</v>
      </c>
      <c r="DN156" s="547" t="s">
        <v>102</v>
      </c>
      <c r="DO156" s="547" t="s">
        <v>102</v>
      </c>
      <c r="DP156" s="547" t="s">
        <v>102</v>
      </c>
      <c r="DQ156" s="547" t="s">
        <v>102</v>
      </c>
      <c r="DR156" s="547" t="s">
        <v>102</v>
      </c>
      <c r="DS156" s="547" t="s">
        <v>102</v>
      </c>
      <c r="DT156" s="547" t="s">
        <v>102</v>
      </c>
      <c r="DU156" s="547" t="s">
        <v>102</v>
      </c>
      <c r="DV156" s="547" t="s">
        <v>102</v>
      </c>
      <c r="DW156" s="547" t="s">
        <v>102</v>
      </c>
      <c r="DX156" s="547" t="s">
        <v>102</v>
      </c>
      <c r="DY156" s="547" t="s">
        <v>102</v>
      </c>
      <c r="DZ156" s="547" t="s">
        <v>102</v>
      </c>
      <c r="EA156" s="547" t="s">
        <v>102</v>
      </c>
      <c r="EB156" s="547" t="s">
        <v>102</v>
      </c>
      <c r="EC156" s="547" t="s">
        <v>102</v>
      </c>
      <c r="ED156" s="547" t="s">
        <v>102</v>
      </c>
      <c r="EE156" s="547" t="s">
        <v>102</v>
      </c>
      <c r="EF156" s="547" t="s">
        <v>102</v>
      </c>
      <c r="EG156" s="547" t="s">
        <v>102</v>
      </c>
      <c r="EH156" s="547" t="s">
        <v>102</v>
      </c>
      <c r="EI156" s="547" t="s">
        <v>102</v>
      </c>
      <c r="EJ156" s="547" t="s">
        <v>102</v>
      </c>
      <c r="EK156" s="547" t="s">
        <v>102</v>
      </c>
      <c r="EL156" s="547" t="s">
        <v>102</v>
      </c>
      <c r="EM156" s="547" t="s">
        <v>102</v>
      </c>
      <c r="EN156" s="547" t="s">
        <v>102</v>
      </c>
      <c r="EO156" s="547" t="s">
        <v>102</v>
      </c>
      <c r="EP156" s="547" t="s">
        <v>102</v>
      </c>
      <c r="EQ156" s="547" t="s">
        <v>102</v>
      </c>
      <c r="ER156" s="547" t="s">
        <v>102</v>
      </c>
      <c r="ES156" s="547" t="s">
        <v>102</v>
      </c>
      <c r="ET156" s="547" t="s">
        <v>102</v>
      </c>
      <c r="EU156" s="547" t="s">
        <v>102</v>
      </c>
      <c r="EV156" s="547" t="s">
        <v>102</v>
      </c>
      <c r="EW156" s="547" t="s">
        <v>102</v>
      </c>
      <c r="EX156" s="547" t="s">
        <v>102</v>
      </c>
      <c r="EY156" s="547" t="s">
        <v>102</v>
      </c>
      <c r="EZ156" s="547" t="s">
        <v>102</v>
      </c>
      <c r="FA156" s="547" t="s">
        <v>102</v>
      </c>
      <c r="FB156" s="547" t="s">
        <v>102</v>
      </c>
      <c r="FC156" s="547" t="s">
        <v>102</v>
      </c>
      <c r="FD156" s="547" t="s">
        <v>102</v>
      </c>
      <c r="FE156" s="547" t="s">
        <v>102</v>
      </c>
      <c r="FF156" s="547" t="s">
        <v>102</v>
      </c>
      <c r="FG156" s="547" t="s">
        <v>102</v>
      </c>
      <c r="FH156" s="547" t="s">
        <v>102</v>
      </c>
      <c r="FI156" s="547" t="s">
        <v>102</v>
      </c>
      <c r="FJ156" s="547" t="s">
        <v>102</v>
      </c>
      <c r="FK156" s="547" t="s">
        <v>102</v>
      </c>
      <c r="FL156" s="547" t="s">
        <v>102</v>
      </c>
      <c r="FM156" s="547" t="s">
        <v>102</v>
      </c>
      <c r="FN156" s="547" t="s">
        <v>102</v>
      </c>
      <c r="FO156" s="547" t="s">
        <v>102</v>
      </c>
    </row>
    <row r="157" spans="1:171" x14ac:dyDescent="0.15">
      <c r="A157" s="547">
        <v>3871456</v>
      </c>
      <c r="B157" s="547">
        <v>1</v>
      </c>
      <c r="C157" s="547" t="s">
        <v>20831</v>
      </c>
      <c r="D157" s="547" t="s">
        <v>102</v>
      </c>
      <c r="E157" s="547" t="s">
        <v>20832</v>
      </c>
      <c r="F157" s="547" t="s">
        <v>102</v>
      </c>
      <c r="G157" s="547" t="s">
        <v>20833</v>
      </c>
      <c r="H157" s="547" t="s">
        <v>20834</v>
      </c>
      <c r="I157" s="547" t="s">
        <v>20835</v>
      </c>
      <c r="J157" s="547" t="s">
        <v>20836</v>
      </c>
      <c r="K157" s="547" t="s">
        <v>102</v>
      </c>
      <c r="L157" s="547" t="s">
        <v>102</v>
      </c>
      <c r="M157" s="547" t="s">
        <v>102</v>
      </c>
      <c r="N157" s="547" t="s">
        <v>102</v>
      </c>
      <c r="O157" s="547" t="s">
        <v>102</v>
      </c>
      <c r="P157" s="547" t="s">
        <v>102</v>
      </c>
      <c r="Q157" s="547" t="s">
        <v>102</v>
      </c>
      <c r="R157" s="547" t="s">
        <v>102</v>
      </c>
      <c r="S157" s="547" t="s">
        <v>102</v>
      </c>
      <c r="T157" s="547" t="s">
        <v>102</v>
      </c>
      <c r="U157" s="547" t="s">
        <v>102</v>
      </c>
      <c r="V157" s="547" t="s">
        <v>102</v>
      </c>
      <c r="W157" s="547" t="s">
        <v>102</v>
      </c>
      <c r="X157" s="547" t="s">
        <v>102</v>
      </c>
      <c r="Y157" s="547" t="s">
        <v>102</v>
      </c>
      <c r="Z157" s="547" t="s">
        <v>102</v>
      </c>
      <c r="AA157" s="547" t="s">
        <v>102</v>
      </c>
      <c r="AB157" s="547" t="s">
        <v>102</v>
      </c>
      <c r="AC157" s="547" t="s">
        <v>102</v>
      </c>
      <c r="AD157" s="547" t="s">
        <v>102</v>
      </c>
      <c r="AE157" s="547" t="s">
        <v>102</v>
      </c>
      <c r="AF157" s="547" t="s">
        <v>102</v>
      </c>
      <c r="AG157" s="547" t="s">
        <v>102</v>
      </c>
      <c r="AH157" s="547" t="s">
        <v>102</v>
      </c>
      <c r="AI157" s="547" t="s">
        <v>102</v>
      </c>
      <c r="AJ157" s="547" t="s">
        <v>102</v>
      </c>
      <c r="AK157" s="547" t="s">
        <v>102</v>
      </c>
      <c r="AL157" s="547" t="s">
        <v>102</v>
      </c>
      <c r="AM157" s="547" t="s">
        <v>102</v>
      </c>
      <c r="AN157" s="547" t="s">
        <v>102</v>
      </c>
      <c r="AO157" s="547" t="s">
        <v>102</v>
      </c>
      <c r="AP157" s="547" t="s">
        <v>102</v>
      </c>
      <c r="AQ157" s="547" t="s">
        <v>102</v>
      </c>
      <c r="AR157" s="547" t="s">
        <v>102</v>
      </c>
      <c r="AS157" s="547" t="s">
        <v>102</v>
      </c>
      <c r="AT157" s="547" t="s">
        <v>102</v>
      </c>
      <c r="AU157" s="547" t="s">
        <v>102</v>
      </c>
      <c r="AV157" s="547" t="s">
        <v>102</v>
      </c>
      <c r="AW157" s="547" t="s">
        <v>102</v>
      </c>
      <c r="AX157" s="547" t="s">
        <v>102</v>
      </c>
      <c r="AY157" s="547" t="s">
        <v>102</v>
      </c>
      <c r="AZ157" s="547" t="s">
        <v>102</v>
      </c>
      <c r="BA157" s="547" t="s">
        <v>102</v>
      </c>
      <c r="BB157" s="547" t="s">
        <v>102</v>
      </c>
      <c r="BC157" s="547" t="s">
        <v>102</v>
      </c>
      <c r="BD157" s="547" t="s">
        <v>102</v>
      </c>
      <c r="BE157" s="547" t="s">
        <v>102</v>
      </c>
      <c r="BF157" s="547" t="s">
        <v>102</v>
      </c>
      <c r="BG157" s="547" t="s">
        <v>102</v>
      </c>
      <c r="BH157" s="547" t="s">
        <v>102</v>
      </c>
      <c r="BI157" s="547" t="s">
        <v>102</v>
      </c>
      <c r="BJ157" s="547" t="s">
        <v>102</v>
      </c>
      <c r="BK157" s="547" t="s">
        <v>102</v>
      </c>
      <c r="BL157" s="547" t="s">
        <v>102</v>
      </c>
      <c r="BM157" s="547" t="s">
        <v>102</v>
      </c>
      <c r="BN157" s="547" t="s">
        <v>102</v>
      </c>
      <c r="BO157" s="547" t="s">
        <v>102</v>
      </c>
      <c r="BP157" s="547" t="s">
        <v>102</v>
      </c>
      <c r="BQ157" s="547" t="s">
        <v>102</v>
      </c>
      <c r="BR157" s="547" t="s">
        <v>102</v>
      </c>
      <c r="BS157" s="547" t="s">
        <v>102</v>
      </c>
      <c r="BT157" s="547" t="s">
        <v>102</v>
      </c>
      <c r="BU157" s="547" t="s">
        <v>102</v>
      </c>
      <c r="BV157" s="547" t="s">
        <v>102</v>
      </c>
      <c r="BW157" s="547" t="s">
        <v>102</v>
      </c>
      <c r="BX157" s="547" t="s">
        <v>102</v>
      </c>
      <c r="BY157" s="547" t="s">
        <v>102</v>
      </c>
      <c r="BZ157" s="547" t="s">
        <v>102</v>
      </c>
      <c r="CA157" s="547" t="s">
        <v>102</v>
      </c>
      <c r="CB157" s="547" t="s">
        <v>102</v>
      </c>
      <c r="CC157" s="547" t="s">
        <v>102</v>
      </c>
      <c r="CD157" s="547" t="s">
        <v>102</v>
      </c>
      <c r="CE157" s="547" t="s">
        <v>102</v>
      </c>
      <c r="CF157" s="547" t="s">
        <v>102</v>
      </c>
      <c r="CG157" s="547" t="s">
        <v>102</v>
      </c>
      <c r="CH157" s="547" t="s">
        <v>102</v>
      </c>
      <c r="CI157" s="547" t="s">
        <v>102</v>
      </c>
      <c r="CJ157" s="547" t="s">
        <v>102</v>
      </c>
      <c r="CK157" s="547" t="s">
        <v>102</v>
      </c>
      <c r="CL157" s="547" t="s">
        <v>102</v>
      </c>
      <c r="CM157" s="547" t="s">
        <v>102</v>
      </c>
      <c r="CN157" s="547" t="s">
        <v>102</v>
      </c>
      <c r="CO157" s="547" t="s">
        <v>102</v>
      </c>
      <c r="CP157" s="547" t="s">
        <v>102</v>
      </c>
      <c r="CQ157" s="547" t="s">
        <v>102</v>
      </c>
      <c r="CR157" s="547" t="s">
        <v>102</v>
      </c>
      <c r="CS157" s="547" t="s">
        <v>102</v>
      </c>
      <c r="CT157" s="547" t="s">
        <v>102</v>
      </c>
      <c r="CU157" s="547" t="s">
        <v>102</v>
      </c>
      <c r="CV157" s="547" t="s">
        <v>102</v>
      </c>
      <c r="CW157" s="547" t="s">
        <v>102</v>
      </c>
      <c r="CX157" s="547" t="s">
        <v>102</v>
      </c>
      <c r="CY157" s="547" t="s">
        <v>102</v>
      </c>
      <c r="CZ157" s="547" t="s">
        <v>102</v>
      </c>
      <c r="DA157" s="547" t="s">
        <v>102</v>
      </c>
      <c r="DB157" s="547" t="s">
        <v>102</v>
      </c>
      <c r="DC157" s="547" t="s">
        <v>102</v>
      </c>
      <c r="DD157" s="547" t="s">
        <v>102</v>
      </c>
      <c r="DE157" s="547" t="s">
        <v>102</v>
      </c>
      <c r="DF157" s="547" t="s">
        <v>102</v>
      </c>
      <c r="DG157" s="547" t="s">
        <v>102</v>
      </c>
      <c r="DH157" s="547" t="s">
        <v>102</v>
      </c>
      <c r="DI157" s="547" t="s">
        <v>102</v>
      </c>
      <c r="DJ157" s="547" t="s">
        <v>102</v>
      </c>
      <c r="DK157" s="547" t="s">
        <v>102</v>
      </c>
      <c r="DL157" s="547" t="s">
        <v>102</v>
      </c>
      <c r="DM157" s="547" t="s">
        <v>102</v>
      </c>
      <c r="DN157" s="547" t="s">
        <v>102</v>
      </c>
      <c r="DO157" s="547" t="s">
        <v>102</v>
      </c>
      <c r="DP157" s="547" t="s">
        <v>102</v>
      </c>
      <c r="DQ157" s="547" t="s">
        <v>102</v>
      </c>
      <c r="DR157" s="547" t="s">
        <v>102</v>
      </c>
      <c r="DS157" s="547" t="s">
        <v>102</v>
      </c>
      <c r="DT157" s="547" t="s">
        <v>102</v>
      </c>
      <c r="DU157" s="547" t="s">
        <v>102</v>
      </c>
      <c r="DV157" s="547" t="s">
        <v>102</v>
      </c>
      <c r="DW157" s="547" t="s">
        <v>102</v>
      </c>
      <c r="DX157" s="547" t="s">
        <v>102</v>
      </c>
      <c r="DY157" s="547" t="s">
        <v>102</v>
      </c>
      <c r="DZ157" s="547" t="s">
        <v>102</v>
      </c>
      <c r="EA157" s="547" t="s">
        <v>102</v>
      </c>
      <c r="EB157" s="547" t="s">
        <v>102</v>
      </c>
      <c r="EC157" s="547" t="s">
        <v>102</v>
      </c>
      <c r="ED157" s="547" t="s">
        <v>102</v>
      </c>
      <c r="EE157" s="547" t="s">
        <v>102</v>
      </c>
      <c r="EF157" s="547" t="s">
        <v>102</v>
      </c>
      <c r="EG157" s="547" t="s">
        <v>102</v>
      </c>
      <c r="EH157" s="547" t="s">
        <v>102</v>
      </c>
      <c r="EI157" s="547" t="s">
        <v>102</v>
      </c>
      <c r="EJ157" s="547" t="s">
        <v>102</v>
      </c>
      <c r="EK157" s="547" t="s">
        <v>102</v>
      </c>
      <c r="EL157" s="547" t="s">
        <v>102</v>
      </c>
      <c r="EM157" s="547" t="s">
        <v>102</v>
      </c>
      <c r="EN157" s="547" t="s">
        <v>102</v>
      </c>
      <c r="EO157" s="547" t="s">
        <v>102</v>
      </c>
      <c r="EP157" s="547" t="s">
        <v>102</v>
      </c>
      <c r="EQ157" s="547" t="s">
        <v>102</v>
      </c>
      <c r="ER157" s="547" t="s">
        <v>102</v>
      </c>
      <c r="ES157" s="547" t="s">
        <v>102</v>
      </c>
      <c r="ET157" s="547" t="s">
        <v>102</v>
      </c>
      <c r="EU157" s="547" t="s">
        <v>102</v>
      </c>
      <c r="EV157" s="547" t="s">
        <v>102</v>
      </c>
      <c r="EW157" s="547" t="s">
        <v>102</v>
      </c>
      <c r="EX157" s="547" t="s">
        <v>102</v>
      </c>
      <c r="EY157" s="547" t="s">
        <v>102</v>
      </c>
      <c r="EZ157" s="547" t="s">
        <v>102</v>
      </c>
      <c r="FA157" s="547" t="s">
        <v>102</v>
      </c>
      <c r="FB157" s="547" t="s">
        <v>102</v>
      </c>
      <c r="FC157" s="547" t="s">
        <v>102</v>
      </c>
      <c r="FD157" s="547" t="s">
        <v>102</v>
      </c>
      <c r="FE157" s="547" t="s">
        <v>102</v>
      </c>
      <c r="FF157" s="547" t="s">
        <v>102</v>
      </c>
      <c r="FG157" s="547" t="s">
        <v>102</v>
      </c>
      <c r="FH157" s="547" t="s">
        <v>102</v>
      </c>
      <c r="FI157" s="547" t="s">
        <v>102</v>
      </c>
      <c r="FJ157" s="547" t="s">
        <v>102</v>
      </c>
      <c r="FK157" s="547" t="s">
        <v>102</v>
      </c>
      <c r="FL157" s="547" t="s">
        <v>102</v>
      </c>
      <c r="FM157" s="547" t="s">
        <v>102</v>
      </c>
      <c r="FN157" s="547" t="s">
        <v>102</v>
      </c>
      <c r="FO157" s="547" t="s">
        <v>102</v>
      </c>
    </row>
    <row r="158" spans="1:171" x14ac:dyDescent="0.15">
      <c r="A158" s="547">
        <v>3868474</v>
      </c>
      <c r="B158" s="547">
        <v>1</v>
      </c>
      <c r="C158" s="547" t="s">
        <v>20837</v>
      </c>
      <c r="D158" s="547" t="s">
        <v>20838</v>
      </c>
      <c r="E158" s="547" t="s">
        <v>20839</v>
      </c>
      <c r="F158" s="547" t="s">
        <v>20840</v>
      </c>
      <c r="G158" s="547" t="s">
        <v>20840</v>
      </c>
      <c r="H158" s="547" t="s">
        <v>20841</v>
      </c>
      <c r="I158" s="547" t="s">
        <v>20841</v>
      </c>
      <c r="J158" s="547" t="s">
        <v>20842</v>
      </c>
      <c r="K158" s="547" t="s">
        <v>20843</v>
      </c>
      <c r="L158" s="547" t="s">
        <v>20844</v>
      </c>
      <c r="M158" s="547" t="s">
        <v>20845</v>
      </c>
      <c r="N158" s="547" t="s">
        <v>20846</v>
      </c>
      <c r="O158" s="547" t="s">
        <v>20847</v>
      </c>
      <c r="P158" s="547" t="s">
        <v>20848</v>
      </c>
      <c r="Q158" s="547" t="s">
        <v>20849</v>
      </c>
      <c r="R158" s="547" t="s">
        <v>20850</v>
      </c>
      <c r="S158" s="547" t="s">
        <v>20851</v>
      </c>
      <c r="T158" s="547" t="s">
        <v>20852</v>
      </c>
      <c r="U158" s="547" t="s">
        <v>20852</v>
      </c>
      <c r="V158" s="547" t="s">
        <v>20853</v>
      </c>
      <c r="W158" s="547" t="s">
        <v>20854</v>
      </c>
      <c r="X158" s="547" t="s">
        <v>20855</v>
      </c>
      <c r="Y158" s="547" t="s">
        <v>20856</v>
      </c>
      <c r="Z158" s="547" t="s">
        <v>20857</v>
      </c>
      <c r="AA158" s="547" t="s">
        <v>20858</v>
      </c>
      <c r="AB158" s="547" t="s">
        <v>20859</v>
      </c>
      <c r="AC158" s="547" t="s">
        <v>20860</v>
      </c>
      <c r="AD158" s="547" t="s">
        <v>102</v>
      </c>
      <c r="AE158" s="547" t="s">
        <v>102</v>
      </c>
      <c r="AF158" s="547" t="s">
        <v>102</v>
      </c>
      <c r="AG158" s="547" t="s">
        <v>102</v>
      </c>
      <c r="AH158" s="547" t="s">
        <v>102</v>
      </c>
      <c r="AI158" s="547" t="s">
        <v>102</v>
      </c>
      <c r="AJ158" s="547" t="s">
        <v>102</v>
      </c>
      <c r="AK158" s="547" t="s">
        <v>102</v>
      </c>
      <c r="AL158" s="547" t="s">
        <v>102</v>
      </c>
      <c r="AM158" s="547" t="s">
        <v>102</v>
      </c>
      <c r="AN158" s="547" t="s">
        <v>102</v>
      </c>
      <c r="AO158" s="547" t="s">
        <v>102</v>
      </c>
      <c r="AP158" s="547" t="s">
        <v>102</v>
      </c>
      <c r="AQ158" s="547" t="s">
        <v>102</v>
      </c>
      <c r="AR158" s="547" t="s">
        <v>102</v>
      </c>
      <c r="AS158" s="547" t="s">
        <v>102</v>
      </c>
      <c r="AT158" s="547" t="s">
        <v>102</v>
      </c>
      <c r="AU158" s="547" t="s">
        <v>102</v>
      </c>
      <c r="AV158" s="547" t="s">
        <v>102</v>
      </c>
      <c r="AW158" s="547" t="s">
        <v>102</v>
      </c>
      <c r="AX158" s="547" t="s">
        <v>102</v>
      </c>
      <c r="AY158" s="547" t="s">
        <v>102</v>
      </c>
      <c r="AZ158" s="547" t="s">
        <v>102</v>
      </c>
      <c r="BA158" s="547" t="s">
        <v>102</v>
      </c>
      <c r="BB158" s="547" t="s">
        <v>102</v>
      </c>
      <c r="BC158" s="547" t="s">
        <v>102</v>
      </c>
      <c r="BD158" s="547" t="s">
        <v>102</v>
      </c>
      <c r="BE158" s="547" t="s">
        <v>102</v>
      </c>
      <c r="BF158" s="547" t="s">
        <v>102</v>
      </c>
      <c r="BG158" s="547" t="s">
        <v>102</v>
      </c>
      <c r="BH158" s="547" t="s">
        <v>102</v>
      </c>
      <c r="BI158" s="547" t="s">
        <v>102</v>
      </c>
      <c r="BJ158" s="547" t="s">
        <v>102</v>
      </c>
      <c r="BK158" s="547" t="s">
        <v>102</v>
      </c>
      <c r="BL158" s="547" t="s">
        <v>102</v>
      </c>
      <c r="BM158" s="547" t="s">
        <v>102</v>
      </c>
      <c r="BN158" s="547" t="s">
        <v>102</v>
      </c>
      <c r="BO158" s="547" t="s">
        <v>102</v>
      </c>
      <c r="BP158" s="547" t="s">
        <v>102</v>
      </c>
      <c r="BQ158" s="547" t="s">
        <v>102</v>
      </c>
      <c r="BR158" s="547" t="s">
        <v>102</v>
      </c>
      <c r="BS158" s="547" t="s">
        <v>102</v>
      </c>
      <c r="BT158" s="547" t="s">
        <v>102</v>
      </c>
      <c r="BU158" s="547" t="s">
        <v>102</v>
      </c>
      <c r="BV158" s="547" t="s">
        <v>102</v>
      </c>
      <c r="BW158" s="547" t="s">
        <v>102</v>
      </c>
      <c r="BX158" s="547" t="s">
        <v>102</v>
      </c>
      <c r="BY158" s="547" t="s">
        <v>102</v>
      </c>
      <c r="BZ158" s="547" t="s">
        <v>102</v>
      </c>
      <c r="CA158" s="547" t="s">
        <v>102</v>
      </c>
      <c r="CB158" s="547" t="s">
        <v>102</v>
      </c>
      <c r="CC158" s="547" t="s">
        <v>102</v>
      </c>
      <c r="CD158" s="547" t="s">
        <v>102</v>
      </c>
      <c r="CE158" s="547" t="s">
        <v>102</v>
      </c>
      <c r="CF158" s="547" t="s">
        <v>102</v>
      </c>
      <c r="CG158" s="547" t="s">
        <v>102</v>
      </c>
      <c r="CH158" s="547" t="s">
        <v>102</v>
      </c>
      <c r="CI158" s="547" t="s">
        <v>102</v>
      </c>
      <c r="CJ158" s="547" t="s">
        <v>102</v>
      </c>
      <c r="CK158" s="547" t="s">
        <v>102</v>
      </c>
      <c r="CL158" s="547" t="s">
        <v>102</v>
      </c>
      <c r="CM158" s="547" t="s">
        <v>102</v>
      </c>
      <c r="CN158" s="547" t="s">
        <v>102</v>
      </c>
      <c r="CO158" s="547" t="s">
        <v>102</v>
      </c>
      <c r="CP158" s="547" t="s">
        <v>102</v>
      </c>
      <c r="CQ158" s="547" t="s">
        <v>102</v>
      </c>
      <c r="CR158" s="547" t="s">
        <v>102</v>
      </c>
      <c r="CS158" s="547" t="s">
        <v>102</v>
      </c>
      <c r="CT158" s="547" t="s">
        <v>102</v>
      </c>
      <c r="CU158" s="547" t="s">
        <v>102</v>
      </c>
      <c r="CV158" s="547" t="s">
        <v>102</v>
      </c>
      <c r="CW158" s="547" t="s">
        <v>102</v>
      </c>
      <c r="CX158" s="547" t="s">
        <v>102</v>
      </c>
      <c r="CY158" s="547" t="s">
        <v>102</v>
      </c>
      <c r="CZ158" s="547" t="s">
        <v>102</v>
      </c>
      <c r="DA158" s="547" t="s">
        <v>102</v>
      </c>
      <c r="DB158" s="547" t="s">
        <v>102</v>
      </c>
      <c r="DC158" s="547" t="s">
        <v>102</v>
      </c>
      <c r="DD158" s="547" t="s">
        <v>102</v>
      </c>
      <c r="DE158" s="547" t="s">
        <v>102</v>
      </c>
      <c r="DF158" s="547" t="s">
        <v>102</v>
      </c>
      <c r="DG158" s="547" t="s">
        <v>102</v>
      </c>
      <c r="DH158" s="547" t="s">
        <v>102</v>
      </c>
      <c r="DI158" s="547" t="s">
        <v>102</v>
      </c>
      <c r="DJ158" s="547" t="s">
        <v>102</v>
      </c>
      <c r="DK158" s="547" t="s">
        <v>102</v>
      </c>
      <c r="DL158" s="547" t="s">
        <v>102</v>
      </c>
      <c r="DM158" s="547" t="s">
        <v>102</v>
      </c>
      <c r="DN158" s="547" t="s">
        <v>102</v>
      </c>
      <c r="DO158" s="547" t="s">
        <v>102</v>
      </c>
      <c r="DP158" s="547" t="s">
        <v>102</v>
      </c>
      <c r="DQ158" s="547" t="s">
        <v>102</v>
      </c>
      <c r="DR158" s="547" t="s">
        <v>102</v>
      </c>
      <c r="DS158" s="547" t="s">
        <v>102</v>
      </c>
      <c r="DT158" s="547" t="s">
        <v>102</v>
      </c>
      <c r="DU158" s="547" t="s">
        <v>102</v>
      </c>
      <c r="DV158" s="547" t="s">
        <v>102</v>
      </c>
      <c r="DW158" s="547" t="s">
        <v>102</v>
      </c>
      <c r="DX158" s="547" t="s">
        <v>102</v>
      </c>
      <c r="DY158" s="547" t="s">
        <v>102</v>
      </c>
      <c r="DZ158" s="547" t="s">
        <v>102</v>
      </c>
      <c r="EA158" s="547" t="s">
        <v>102</v>
      </c>
      <c r="EB158" s="547" t="s">
        <v>102</v>
      </c>
      <c r="EC158" s="547" t="s">
        <v>102</v>
      </c>
      <c r="ED158" s="547" t="s">
        <v>102</v>
      </c>
      <c r="EE158" s="547" t="s">
        <v>102</v>
      </c>
      <c r="EF158" s="547" t="s">
        <v>102</v>
      </c>
      <c r="EG158" s="547" t="s">
        <v>102</v>
      </c>
      <c r="EH158" s="547" t="s">
        <v>102</v>
      </c>
      <c r="EI158" s="547" t="s">
        <v>102</v>
      </c>
      <c r="EJ158" s="547" t="s">
        <v>102</v>
      </c>
      <c r="EK158" s="547" t="s">
        <v>102</v>
      </c>
      <c r="EL158" s="547" t="s">
        <v>102</v>
      </c>
      <c r="EM158" s="547" t="s">
        <v>102</v>
      </c>
      <c r="EN158" s="547" t="s">
        <v>102</v>
      </c>
      <c r="EO158" s="547" t="s">
        <v>102</v>
      </c>
      <c r="EP158" s="547" t="s">
        <v>102</v>
      </c>
      <c r="EQ158" s="547" t="s">
        <v>102</v>
      </c>
      <c r="ER158" s="547" t="s">
        <v>102</v>
      </c>
      <c r="ES158" s="547" t="s">
        <v>102</v>
      </c>
      <c r="ET158" s="547" t="s">
        <v>102</v>
      </c>
      <c r="EU158" s="547" t="s">
        <v>102</v>
      </c>
      <c r="EV158" s="547" t="s">
        <v>102</v>
      </c>
      <c r="EW158" s="547" t="s">
        <v>102</v>
      </c>
      <c r="EX158" s="547" t="s">
        <v>102</v>
      </c>
      <c r="EY158" s="547" t="s">
        <v>102</v>
      </c>
      <c r="EZ158" s="547" t="s">
        <v>102</v>
      </c>
      <c r="FA158" s="547" t="s">
        <v>102</v>
      </c>
      <c r="FB158" s="547" t="s">
        <v>102</v>
      </c>
      <c r="FC158" s="547" t="s">
        <v>102</v>
      </c>
      <c r="FD158" s="547" t="s">
        <v>102</v>
      </c>
      <c r="FE158" s="547" t="s">
        <v>102</v>
      </c>
      <c r="FF158" s="547" t="s">
        <v>102</v>
      </c>
      <c r="FG158" s="547" t="s">
        <v>102</v>
      </c>
      <c r="FH158" s="547" t="s">
        <v>102</v>
      </c>
      <c r="FI158" s="547" t="s">
        <v>102</v>
      </c>
      <c r="FJ158" s="547" t="s">
        <v>102</v>
      </c>
      <c r="FK158" s="547" t="s">
        <v>102</v>
      </c>
      <c r="FL158" s="547" t="s">
        <v>102</v>
      </c>
      <c r="FM158" s="547" t="s">
        <v>102</v>
      </c>
      <c r="FN158" s="547" t="s">
        <v>102</v>
      </c>
      <c r="FO158" s="547" t="s">
        <v>102</v>
      </c>
    </row>
    <row r="159" spans="1:171" x14ac:dyDescent="0.15">
      <c r="A159" s="547">
        <v>3893292</v>
      </c>
      <c r="B159" s="547">
        <v>1</v>
      </c>
      <c r="C159" s="547" t="s">
        <v>20861</v>
      </c>
      <c r="D159" s="547" t="s">
        <v>20862</v>
      </c>
      <c r="E159" s="547" t="s">
        <v>20863</v>
      </c>
      <c r="F159" s="547" t="s">
        <v>20864</v>
      </c>
      <c r="G159" s="547" t="s">
        <v>20865</v>
      </c>
      <c r="H159" s="547" t="s">
        <v>20866</v>
      </c>
      <c r="I159" s="547" t="s">
        <v>20867</v>
      </c>
      <c r="J159" s="547" t="s">
        <v>102</v>
      </c>
      <c r="K159" s="547" t="s">
        <v>102</v>
      </c>
      <c r="L159" s="547" t="s">
        <v>102</v>
      </c>
      <c r="M159" s="547" t="s">
        <v>102</v>
      </c>
      <c r="N159" s="547" t="s">
        <v>102</v>
      </c>
      <c r="O159" s="547" t="s">
        <v>102</v>
      </c>
      <c r="P159" s="547" t="s">
        <v>102</v>
      </c>
      <c r="Q159" s="547" t="s">
        <v>102</v>
      </c>
      <c r="R159" s="547" t="s">
        <v>102</v>
      </c>
      <c r="S159" s="547" t="s">
        <v>102</v>
      </c>
      <c r="T159" s="547" t="s">
        <v>102</v>
      </c>
      <c r="U159" s="547" t="s">
        <v>102</v>
      </c>
      <c r="V159" s="547" t="s">
        <v>102</v>
      </c>
      <c r="W159" s="547" t="s">
        <v>102</v>
      </c>
      <c r="X159" s="547" t="s">
        <v>102</v>
      </c>
      <c r="Y159" s="547" t="s">
        <v>102</v>
      </c>
      <c r="Z159" s="547" t="s">
        <v>102</v>
      </c>
      <c r="AA159" s="547" t="s">
        <v>102</v>
      </c>
      <c r="AB159" s="547" t="s">
        <v>102</v>
      </c>
      <c r="AC159" s="547" t="s">
        <v>102</v>
      </c>
      <c r="AD159" s="547" t="s">
        <v>102</v>
      </c>
      <c r="AE159" s="547" t="s">
        <v>102</v>
      </c>
      <c r="AF159" s="547" t="s">
        <v>102</v>
      </c>
      <c r="AG159" s="547" t="s">
        <v>102</v>
      </c>
      <c r="AH159" s="547" t="s">
        <v>102</v>
      </c>
      <c r="AI159" s="547" t="s">
        <v>102</v>
      </c>
      <c r="AJ159" s="547" t="s">
        <v>102</v>
      </c>
      <c r="AK159" s="547" t="s">
        <v>102</v>
      </c>
      <c r="AL159" s="547" t="s">
        <v>102</v>
      </c>
      <c r="AM159" s="547" t="s">
        <v>102</v>
      </c>
      <c r="AN159" s="547" t="s">
        <v>102</v>
      </c>
      <c r="AO159" s="547" t="s">
        <v>102</v>
      </c>
      <c r="AP159" s="547" t="s">
        <v>102</v>
      </c>
      <c r="AQ159" s="547" t="s">
        <v>102</v>
      </c>
      <c r="AR159" s="547" t="s">
        <v>102</v>
      </c>
      <c r="AS159" s="547" t="s">
        <v>102</v>
      </c>
      <c r="AT159" s="547" t="s">
        <v>102</v>
      </c>
      <c r="AU159" s="547" t="s">
        <v>102</v>
      </c>
      <c r="AV159" s="547" t="s">
        <v>102</v>
      </c>
      <c r="AW159" s="547" t="s">
        <v>102</v>
      </c>
      <c r="AX159" s="547" t="s">
        <v>102</v>
      </c>
      <c r="AY159" s="547" t="s">
        <v>102</v>
      </c>
      <c r="AZ159" s="547" t="s">
        <v>102</v>
      </c>
      <c r="BA159" s="547" t="s">
        <v>102</v>
      </c>
      <c r="BB159" s="547" t="s">
        <v>102</v>
      </c>
      <c r="BC159" s="547" t="s">
        <v>102</v>
      </c>
      <c r="BD159" s="547" t="s">
        <v>102</v>
      </c>
      <c r="BE159" s="547" t="s">
        <v>102</v>
      </c>
      <c r="BF159" s="547" t="s">
        <v>102</v>
      </c>
      <c r="BG159" s="547" t="s">
        <v>102</v>
      </c>
      <c r="BH159" s="547" t="s">
        <v>102</v>
      </c>
      <c r="BI159" s="547" t="s">
        <v>102</v>
      </c>
      <c r="BJ159" s="547" t="s">
        <v>102</v>
      </c>
      <c r="BK159" s="547" t="s">
        <v>102</v>
      </c>
      <c r="BL159" s="547" t="s">
        <v>102</v>
      </c>
      <c r="BM159" s="547" t="s">
        <v>102</v>
      </c>
      <c r="BN159" s="547" t="s">
        <v>102</v>
      </c>
      <c r="BO159" s="547" t="s">
        <v>102</v>
      </c>
      <c r="BP159" s="547" t="s">
        <v>102</v>
      </c>
      <c r="BQ159" s="547" t="s">
        <v>102</v>
      </c>
      <c r="BR159" s="547" t="s">
        <v>102</v>
      </c>
      <c r="BS159" s="547" t="s">
        <v>102</v>
      </c>
      <c r="BT159" s="547" t="s">
        <v>102</v>
      </c>
      <c r="BU159" s="547" t="s">
        <v>102</v>
      </c>
      <c r="BV159" s="547" t="s">
        <v>102</v>
      </c>
      <c r="BW159" s="547" t="s">
        <v>102</v>
      </c>
      <c r="BX159" s="547" t="s">
        <v>102</v>
      </c>
      <c r="BY159" s="547" t="s">
        <v>102</v>
      </c>
      <c r="BZ159" s="547" t="s">
        <v>102</v>
      </c>
      <c r="CA159" s="547" t="s">
        <v>102</v>
      </c>
      <c r="CB159" s="547" t="s">
        <v>102</v>
      </c>
      <c r="CC159" s="547" t="s">
        <v>102</v>
      </c>
      <c r="CD159" s="547" t="s">
        <v>102</v>
      </c>
      <c r="CE159" s="547" t="s">
        <v>102</v>
      </c>
      <c r="CF159" s="547" t="s">
        <v>102</v>
      </c>
      <c r="CG159" s="547" t="s">
        <v>102</v>
      </c>
      <c r="CH159" s="547" t="s">
        <v>102</v>
      </c>
      <c r="CI159" s="547" t="s">
        <v>102</v>
      </c>
      <c r="CJ159" s="547" t="s">
        <v>102</v>
      </c>
      <c r="CK159" s="547" t="s">
        <v>102</v>
      </c>
      <c r="CL159" s="547" t="s">
        <v>102</v>
      </c>
      <c r="CM159" s="547" t="s">
        <v>102</v>
      </c>
      <c r="CN159" s="547" t="s">
        <v>102</v>
      </c>
      <c r="CO159" s="547" t="s">
        <v>102</v>
      </c>
      <c r="CP159" s="547" t="s">
        <v>102</v>
      </c>
      <c r="CQ159" s="547" t="s">
        <v>102</v>
      </c>
      <c r="CR159" s="547" t="s">
        <v>102</v>
      </c>
      <c r="CS159" s="547" t="s">
        <v>102</v>
      </c>
      <c r="CT159" s="547" t="s">
        <v>102</v>
      </c>
      <c r="CU159" s="547" t="s">
        <v>102</v>
      </c>
      <c r="CV159" s="547" t="s">
        <v>102</v>
      </c>
      <c r="CW159" s="547" t="s">
        <v>102</v>
      </c>
      <c r="CX159" s="547" t="s">
        <v>102</v>
      </c>
      <c r="CY159" s="547" t="s">
        <v>102</v>
      </c>
      <c r="CZ159" s="547" t="s">
        <v>102</v>
      </c>
      <c r="DA159" s="547" t="s">
        <v>102</v>
      </c>
      <c r="DB159" s="547" t="s">
        <v>102</v>
      </c>
      <c r="DC159" s="547" t="s">
        <v>102</v>
      </c>
      <c r="DD159" s="547" t="s">
        <v>102</v>
      </c>
      <c r="DE159" s="547" t="s">
        <v>102</v>
      </c>
      <c r="DF159" s="547" t="s">
        <v>102</v>
      </c>
      <c r="DG159" s="547" t="s">
        <v>102</v>
      </c>
      <c r="DH159" s="547" t="s">
        <v>102</v>
      </c>
      <c r="DI159" s="547" t="s">
        <v>102</v>
      </c>
      <c r="DJ159" s="547" t="s">
        <v>102</v>
      </c>
      <c r="DK159" s="547" t="s">
        <v>102</v>
      </c>
      <c r="DL159" s="547" t="s">
        <v>102</v>
      </c>
      <c r="DM159" s="547" t="s">
        <v>102</v>
      </c>
      <c r="DN159" s="547" t="s">
        <v>102</v>
      </c>
      <c r="DO159" s="547" t="s">
        <v>102</v>
      </c>
      <c r="DP159" s="547" t="s">
        <v>102</v>
      </c>
      <c r="DQ159" s="547" t="s">
        <v>102</v>
      </c>
      <c r="DR159" s="547" t="s">
        <v>102</v>
      </c>
      <c r="DS159" s="547" t="s">
        <v>102</v>
      </c>
      <c r="DT159" s="547" t="s">
        <v>102</v>
      </c>
      <c r="DU159" s="547" t="s">
        <v>102</v>
      </c>
      <c r="DV159" s="547" t="s">
        <v>102</v>
      </c>
      <c r="DW159" s="547" t="s">
        <v>102</v>
      </c>
      <c r="DX159" s="547" t="s">
        <v>102</v>
      </c>
      <c r="DY159" s="547" t="s">
        <v>102</v>
      </c>
      <c r="DZ159" s="547" t="s">
        <v>102</v>
      </c>
      <c r="EA159" s="547" t="s">
        <v>102</v>
      </c>
      <c r="EB159" s="547" t="s">
        <v>102</v>
      </c>
      <c r="EC159" s="547" t="s">
        <v>102</v>
      </c>
      <c r="ED159" s="547" t="s">
        <v>102</v>
      </c>
      <c r="EE159" s="547" t="s">
        <v>102</v>
      </c>
      <c r="EF159" s="547" t="s">
        <v>102</v>
      </c>
      <c r="EG159" s="547" t="s">
        <v>102</v>
      </c>
      <c r="EH159" s="547" t="s">
        <v>102</v>
      </c>
      <c r="EI159" s="547" t="s">
        <v>102</v>
      </c>
      <c r="EJ159" s="547" t="s">
        <v>102</v>
      </c>
      <c r="EK159" s="547" t="s">
        <v>102</v>
      </c>
      <c r="EL159" s="547" t="s">
        <v>102</v>
      </c>
      <c r="EM159" s="547" t="s">
        <v>102</v>
      </c>
      <c r="EN159" s="547" t="s">
        <v>102</v>
      </c>
      <c r="EO159" s="547" t="s">
        <v>102</v>
      </c>
      <c r="EP159" s="547" t="s">
        <v>102</v>
      </c>
      <c r="EQ159" s="547" t="s">
        <v>102</v>
      </c>
      <c r="ER159" s="547" t="s">
        <v>102</v>
      </c>
      <c r="ES159" s="547" t="s">
        <v>102</v>
      </c>
      <c r="ET159" s="547" t="s">
        <v>102</v>
      </c>
      <c r="EU159" s="547" t="s">
        <v>102</v>
      </c>
      <c r="EV159" s="547" t="s">
        <v>102</v>
      </c>
      <c r="EW159" s="547" t="s">
        <v>102</v>
      </c>
      <c r="EX159" s="547" t="s">
        <v>102</v>
      </c>
      <c r="EY159" s="547" t="s">
        <v>102</v>
      </c>
      <c r="EZ159" s="547" t="s">
        <v>102</v>
      </c>
      <c r="FA159" s="547" t="s">
        <v>102</v>
      </c>
      <c r="FB159" s="547" t="s">
        <v>102</v>
      </c>
      <c r="FC159" s="547" t="s">
        <v>102</v>
      </c>
      <c r="FD159" s="547" t="s">
        <v>102</v>
      </c>
      <c r="FE159" s="547" t="s">
        <v>102</v>
      </c>
      <c r="FF159" s="547" t="s">
        <v>102</v>
      </c>
      <c r="FG159" s="547" t="s">
        <v>102</v>
      </c>
      <c r="FH159" s="547" t="s">
        <v>102</v>
      </c>
      <c r="FI159" s="547" t="s">
        <v>102</v>
      </c>
      <c r="FJ159" s="547" t="s">
        <v>102</v>
      </c>
      <c r="FK159" s="547" t="s">
        <v>102</v>
      </c>
      <c r="FL159" s="547" t="s">
        <v>102</v>
      </c>
      <c r="FM159" s="547" t="s">
        <v>102</v>
      </c>
      <c r="FN159" s="547" t="s">
        <v>102</v>
      </c>
      <c r="FO159" s="547" t="s">
        <v>102</v>
      </c>
    </row>
    <row r="160" spans="1:171" x14ac:dyDescent="0.15">
      <c r="A160" s="547">
        <v>3886275</v>
      </c>
      <c r="B160" s="547">
        <v>1</v>
      </c>
      <c r="C160" s="547" t="s">
        <v>20868</v>
      </c>
      <c r="D160" s="547" t="s">
        <v>20869</v>
      </c>
      <c r="E160" s="547" t="s">
        <v>20870</v>
      </c>
      <c r="F160" s="547" t="s">
        <v>102</v>
      </c>
      <c r="G160" s="547" t="s">
        <v>102</v>
      </c>
      <c r="H160" s="547" t="s">
        <v>102</v>
      </c>
      <c r="I160" s="547" t="s">
        <v>102</v>
      </c>
      <c r="J160" s="547" t="s">
        <v>102</v>
      </c>
      <c r="K160" s="547" t="s">
        <v>102</v>
      </c>
      <c r="L160" s="547" t="s">
        <v>102</v>
      </c>
      <c r="M160" s="547" t="s">
        <v>102</v>
      </c>
      <c r="N160" s="547" t="s">
        <v>102</v>
      </c>
      <c r="O160" s="547" t="s">
        <v>102</v>
      </c>
      <c r="P160" s="547" t="s">
        <v>102</v>
      </c>
      <c r="Q160" s="547" t="s">
        <v>102</v>
      </c>
      <c r="R160" s="547" t="s">
        <v>102</v>
      </c>
      <c r="S160" s="547" t="s">
        <v>102</v>
      </c>
      <c r="T160" s="547" t="s">
        <v>102</v>
      </c>
      <c r="U160" s="547" t="s">
        <v>102</v>
      </c>
      <c r="V160" s="547" t="s">
        <v>102</v>
      </c>
      <c r="W160" s="547" t="s">
        <v>102</v>
      </c>
      <c r="X160" s="547" t="s">
        <v>102</v>
      </c>
      <c r="Y160" s="547" t="s">
        <v>102</v>
      </c>
      <c r="Z160" s="547" t="s">
        <v>102</v>
      </c>
      <c r="AA160" s="547" t="s">
        <v>102</v>
      </c>
      <c r="AB160" s="547" t="s">
        <v>102</v>
      </c>
      <c r="AC160" s="547" t="s">
        <v>102</v>
      </c>
      <c r="AD160" s="547" t="s">
        <v>102</v>
      </c>
      <c r="AE160" s="547" t="s">
        <v>102</v>
      </c>
      <c r="AF160" s="547" t="s">
        <v>102</v>
      </c>
      <c r="AG160" s="547" t="s">
        <v>102</v>
      </c>
      <c r="AH160" s="547" t="s">
        <v>102</v>
      </c>
      <c r="AI160" s="547" t="s">
        <v>102</v>
      </c>
      <c r="AJ160" s="547" t="s">
        <v>102</v>
      </c>
      <c r="AK160" s="547" t="s">
        <v>102</v>
      </c>
      <c r="AL160" s="547" t="s">
        <v>102</v>
      </c>
      <c r="AM160" s="547" t="s">
        <v>102</v>
      </c>
      <c r="AN160" s="547" t="s">
        <v>102</v>
      </c>
      <c r="AO160" s="547" t="s">
        <v>102</v>
      </c>
      <c r="AP160" s="547" t="s">
        <v>102</v>
      </c>
      <c r="AQ160" s="547" t="s">
        <v>102</v>
      </c>
      <c r="AR160" s="547" t="s">
        <v>102</v>
      </c>
      <c r="AS160" s="547" t="s">
        <v>102</v>
      </c>
      <c r="AT160" s="547" t="s">
        <v>102</v>
      </c>
      <c r="AU160" s="547" t="s">
        <v>102</v>
      </c>
      <c r="AV160" s="547" t="s">
        <v>102</v>
      </c>
      <c r="AW160" s="547" t="s">
        <v>102</v>
      </c>
      <c r="AX160" s="547" t="s">
        <v>102</v>
      </c>
      <c r="AY160" s="547" t="s">
        <v>102</v>
      </c>
      <c r="AZ160" s="547" t="s">
        <v>102</v>
      </c>
      <c r="BA160" s="547" t="s">
        <v>102</v>
      </c>
      <c r="BB160" s="547" t="s">
        <v>102</v>
      </c>
      <c r="BC160" s="547" t="s">
        <v>102</v>
      </c>
      <c r="BD160" s="547" t="s">
        <v>102</v>
      </c>
      <c r="BE160" s="547" t="s">
        <v>102</v>
      </c>
      <c r="BF160" s="547" t="s">
        <v>102</v>
      </c>
      <c r="BG160" s="547" t="s">
        <v>102</v>
      </c>
      <c r="BH160" s="547" t="s">
        <v>102</v>
      </c>
      <c r="BI160" s="547" t="s">
        <v>102</v>
      </c>
      <c r="BJ160" s="547" t="s">
        <v>102</v>
      </c>
      <c r="BK160" s="547" t="s">
        <v>102</v>
      </c>
      <c r="BL160" s="547" t="s">
        <v>102</v>
      </c>
      <c r="BM160" s="547" t="s">
        <v>102</v>
      </c>
      <c r="BN160" s="547" t="s">
        <v>102</v>
      </c>
      <c r="BO160" s="547" t="s">
        <v>102</v>
      </c>
      <c r="BP160" s="547" t="s">
        <v>102</v>
      </c>
      <c r="BQ160" s="547" t="s">
        <v>102</v>
      </c>
      <c r="BR160" s="547" t="s">
        <v>102</v>
      </c>
      <c r="BS160" s="547" t="s">
        <v>102</v>
      </c>
      <c r="BT160" s="547" t="s">
        <v>102</v>
      </c>
      <c r="BU160" s="547" t="s">
        <v>102</v>
      </c>
      <c r="BV160" s="547" t="s">
        <v>102</v>
      </c>
      <c r="BW160" s="547" t="s">
        <v>102</v>
      </c>
      <c r="BX160" s="547" t="s">
        <v>102</v>
      </c>
      <c r="BY160" s="547" t="s">
        <v>102</v>
      </c>
      <c r="BZ160" s="547" t="s">
        <v>102</v>
      </c>
      <c r="CA160" s="547" t="s">
        <v>102</v>
      </c>
      <c r="CB160" s="547" t="s">
        <v>102</v>
      </c>
      <c r="CC160" s="547" t="s">
        <v>102</v>
      </c>
      <c r="CD160" s="547" t="s">
        <v>102</v>
      </c>
      <c r="CE160" s="547" t="s">
        <v>102</v>
      </c>
      <c r="CF160" s="547" t="s">
        <v>102</v>
      </c>
      <c r="CG160" s="547" t="s">
        <v>102</v>
      </c>
      <c r="CH160" s="547" t="s">
        <v>102</v>
      </c>
      <c r="CI160" s="547" t="s">
        <v>102</v>
      </c>
      <c r="CJ160" s="547" t="s">
        <v>102</v>
      </c>
      <c r="CK160" s="547" t="s">
        <v>102</v>
      </c>
      <c r="CL160" s="547" t="s">
        <v>102</v>
      </c>
      <c r="CM160" s="547" t="s">
        <v>102</v>
      </c>
      <c r="CN160" s="547" t="s">
        <v>102</v>
      </c>
      <c r="CO160" s="547" t="s">
        <v>102</v>
      </c>
      <c r="CP160" s="547" t="s">
        <v>102</v>
      </c>
      <c r="CQ160" s="547" t="s">
        <v>102</v>
      </c>
      <c r="CR160" s="547" t="s">
        <v>102</v>
      </c>
      <c r="CS160" s="547" t="s">
        <v>102</v>
      </c>
      <c r="CT160" s="547" t="s">
        <v>102</v>
      </c>
      <c r="CU160" s="547" t="s">
        <v>102</v>
      </c>
      <c r="CV160" s="547" t="s">
        <v>102</v>
      </c>
      <c r="CW160" s="547" t="s">
        <v>102</v>
      </c>
      <c r="CX160" s="547" t="s">
        <v>102</v>
      </c>
      <c r="CY160" s="547" t="s">
        <v>102</v>
      </c>
      <c r="CZ160" s="547" t="s">
        <v>102</v>
      </c>
      <c r="DA160" s="547" t="s">
        <v>102</v>
      </c>
      <c r="DB160" s="547" t="s">
        <v>102</v>
      </c>
      <c r="DC160" s="547" t="s">
        <v>102</v>
      </c>
      <c r="DD160" s="547" t="s">
        <v>102</v>
      </c>
      <c r="DE160" s="547" t="s">
        <v>102</v>
      </c>
      <c r="DF160" s="547" t="s">
        <v>102</v>
      </c>
      <c r="DG160" s="547" t="s">
        <v>102</v>
      </c>
      <c r="DH160" s="547" t="s">
        <v>102</v>
      </c>
      <c r="DI160" s="547" t="s">
        <v>102</v>
      </c>
      <c r="DJ160" s="547" t="s">
        <v>102</v>
      </c>
      <c r="DK160" s="547" t="s">
        <v>102</v>
      </c>
      <c r="DL160" s="547" t="s">
        <v>102</v>
      </c>
      <c r="DM160" s="547" t="s">
        <v>102</v>
      </c>
      <c r="DN160" s="547" t="s">
        <v>102</v>
      </c>
      <c r="DO160" s="547" t="s">
        <v>102</v>
      </c>
      <c r="DP160" s="547" t="s">
        <v>102</v>
      </c>
      <c r="DQ160" s="547" t="s">
        <v>102</v>
      </c>
      <c r="DR160" s="547" t="s">
        <v>102</v>
      </c>
      <c r="DS160" s="547" t="s">
        <v>102</v>
      </c>
      <c r="DT160" s="547" t="s">
        <v>102</v>
      </c>
      <c r="DU160" s="547" t="s">
        <v>102</v>
      </c>
      <c r="DV160" s="547" t="s">
        <v>102</v>
      </c>
      <c r="DW160" s="547" t="s">
        <v>102</v>
      </c>
      <c r="DX160" s="547" t="s">
        <v>102</v>
      </c>
      <c r="DY160" s="547" t="s">
        <v>102</v>
      </c>
      <c r="DZ160" s="547" t="s">
        <v>102</v>
      </c>
      <c r="EA160" s="547" t="s">
        <v>102</v>
      </c>
      <c r="EB160" s="547" t="s">
        <v>102</v>
      </c>
      <c r="EC160" s="547" t="s">
        <v>102</v>
      </c>
      <c r="ED160" s="547" t="s">
        <v>102</v>
      </c>
      <c r="EE160" s="547" t="s">
        <v>102</v>
      </c>
      <c r="EF160" s="547" t="s">
        <v>102</v>
      </c>
      <c r="EG160" s="547" t="s">
        <v>102</v>
      </c>
      <c r="EH160" s="547" t="s">
        <v>102</v>
      </c>
      <c r="EI160" s="547" t="s">
        <v>102</v>
      </c>
      <c r="EJ160" s="547" t="s">
        <v>102</v>
      </c>
      <c r="EK160" s="547" t="s">
        <v>102</v>
      </c>
      <c r="EL160" s="547" t="s">
        <v>102</v>
      </c>
      <c r="EM160" s="547" t="s">
        <v>102</v>
      </c>
      <c r="EN160" s="547" t="s">
        <v>102</v>
      </c>
      <c r="EO160" s="547" t="s">
        <v>102</v>
      </c>
      <c r="EP160" s="547" t="s">
        <v>102</v>
      </c>
      <c r="EQ160" s="547" t="s">
        <v>102</v>
      </c>
      <c r="ER160" s="547" t="s">
        <v>102</v>
      </c>
      <c r="ES160" s="547" t="s">
        <v>102</v>
      </c>
      <c r="ET160" s="547" t="s">
        <v>102</v>
      </c>
      <c r="EU160" s="547" t="s">
        <v>102</v>
      </c>
      <c r="EV160" s="547" t="s">
        <v>102</v>
      </c>
      <c r="EW160" s="547" t="s">
        <v>102</v>
      </c>
      <c r="EX160" s="547" t="s">
        <v>102</v>
      </c>
      <c r="EY160" s="547" t="s">
        <v>102</v>
      </c>
      <c r="EZ160" s="547" t="s">
        <v>102</v>
      </c>
      <c r="FA160" s="547" t="s">
        <v>102</v>
      </c>
      <c r="FB160" s="547" t="s">
        <v>102</v>
      </c>
      <c r="FC160" s="547" t="s">
        <v>102</v>
      </c>
      <c r="FD160" s="547" t="s">
        <v>102</v>
      </c>
      <c r="FE160" s="547" t="s">
        <v>102</v>
      </c>
      <c r="FF160" s="547" t="s">
        <v>102</v>
      </c>
      <c r="FG160" s="547" t="s">
        <v>102</v>
      </c>
      <c r="FH160" s="547" t="s">
        <v>102</v>
      </c>
      <c r="FI160" s="547" t="s">
        <v>102</v>
      </c>
      <c r="FJ160" s="547" t="s">
        <v>102</v>
      </c>
      <c r="FK160" s="547" t="s">
        <v>102</v>
      </c>
      <c r="FL160" s="547" t="s">
        <v>102</v>
      </c>
      <c r="FM160" s="547" t="s">
        <v>102</v>
      </c>
      <c r="FN160" s="547" t="s">
        <v>102</v>
      </c>
      <c r="FO160" s="547" t="s">
        <v>102</v>
      </c>
    </row>
    <row r="161" spans="1:171" x14ac:dyDescent="0.15">
      <c r="A161" s="547">
        <v>3867926</v>
      </c>
      <c r="B161" s="547">
        <v>1</v>
      </c>
      <c r="C161" s="547" t="s">
        <v>20871</v>
      </c>
      <c r="D161" s="547" t="s">
        <v>20871</v>
      </c>
      <c r="E161" s="547" t="s">
        <v>20872</v>
      </c>
      <c r="F161" s="547" t="s">
        <v>20873</v>
      </c>
      <c r="G161" s="547" t="s">
        <v>20874</v>
      </c>
      <c r="H161" s="547" t="s">
        <v>20874</v>
      </c>
      <c r="I161" s="547" t="s">
        <v>20875</v>
      </c>
      <c r="J161" s="547" t="s">
        <v>20876</v>
      </c>
      <c r="K161" s="547" t="s">
        <v>20877</v>
      </c>
      <c r="L161" s="547" t="s">
        <v>20878</v>
      </c>
      <c r="M161" s="547" t="s">
        <v>20879</v>
      </c>
      <c r="N161" s="547" t="s">
        <v>20880</v>
      </c>
      <c r="O161" s="547" t="s">
        <v>20880</v>
      </c>
      <c r="P161" s="547" t="s">
        <v>20881</v>
      </c>
      <c r="Q161" s="547" t="s">
        <v>20882</v>
      </c>
      <c r="R161" s="547" t="s">
        <v>20883</v>
      </c>
      <c r="S161" s="547" t="s">
        <v>20884</v>
      </c>
      <c r="T161" s="547" t="s">
        <v>20885</v>
      </c>
      <c r="U161" s="547" t="s">
        <v>20885</v>
      </c>
      <c r="V161" s="547" t="s">
        <v>20886</v>
      </c>
      <c r="W161" s="547" t="s">
        <v>20887</v>
      </c>
      <c r="X161" s="547" t="s">
        <v>20888</v>
      </c>
      <c r="Y161" s="547" t="s">
        <v>20888</v>
      </c>
      <c r="Z161" s="547" t="s">
        <v>20889</v>
      </c>
      <c r="AA161" s="547" t="s">
        <v>20890</v>
      </c>
      <c r="AB161" s="547" t="s">
        <v>20891</v>
      </c>
      <c r="AC161" s="547" t="s">
        <v>20892</v>
      </c>
      <c r="AD161" s="547" t="s">
        <v>20893</v>
      </c>
      <c r="AE161" s="547" t="s">
        <v>20894</v>
      </c>
      <c r="AF161" s="547" t="s">
        <v>20895</v>
      </c>
      <c r="AG161" s="547" t="s">
        <v>20896</v>
      </c>
      <c r="AH161" s="547" t="s">
        <v>20897</v>
      </c>
      <c r="AI161" s="547" t="s">
        <v>20898</v>
      </c>
      <c r="AJ161" s="547" t="s">
        <v>20899</v>
      </c>
      <c r="AK161" s="547" t="s">
        <v>20900</v>
      </c>
      <c r="AL161" s="547" t="s">
        <v>20901</v>
      </c>
      <c r="AM161" s="547" t="s">
        <v>20902</v>
      </c>
      <c r="AN161" s="547" t="s">
        <v>20903</v>
      </c>
      <c r="AO161" s="547" t="s">
        <v>20904</v>
      </c>
      <c r="AP161" s="547" t="s">
        <v>20905</v>
      </c>
      <c r="AQ161" s="547" t="s">
        <v>20906</v>
      </c>
      <c r="AR161" s="547" t="s">
        <v>20907</v>
      </c>
      <c r="AS161" s="547" t="s">
        <v>20908</v>
      </c>
      <c r="AT161" s="547" t="s">
        <v>20909</v>
      </c>
      <c r="AU161" s="547" t="s">
        <v>20910</v>
      </c>
      <c r="AV161" s="547" t="s">
        <v>20911</v>
      </c>
      <c r="AW161" s="547" t="s">
        <v>20912</v>
      </c>
      <c r="AX161" s="547" t="s">
        <v>20913</v>
      </c>
      <c r="AY161" s="547" t="s">
        <v>20914</v>
      </c>
      <c r="AZ161" s="547" t="s">
        <v>20915</v>
      </c>
      <c r="BA161" s="547" t="s">
        <v>20916</v>
      </c>
      <c r="BB161" s="547" t="s">
        <v>20917</v>
      </c>
      <c r="BC161" s="547" t="s">
        <v>20917</v>
      </c>
      <c r="BD161" s="547" t="s">
        <v>20918</v>
      </c>
      <c r="BE161" s="547" t="s">
        <v>102</v>
      </c>
      <c r="BF161" s="547" t="s">
        <v>102</v>
      </c>
      <c r="BG161" s="547" t="s">
        <v>102</v>
      </c>
      <c r="BH161" s="547" t="s">
        <v>102</v>
      </c>
      <c r="BI161" s="547" t="s">
        <v>102</v>
      </c>
      <c r="BJ161" s="547" t="s">
        <v>102</v>
      </c>
      <c r="BK161" s="547" t="s">
        <v>102</v>
      </c>
      <c r="BL161" s="547" t="s">
        <v>102</v>
      </c>
      <c r="BM161" s="547" t="s">
        <v>102</v>
      </c>
      <c r="BN161" s="547" t="s">
        <v>102</v>
      </c>
      <c r="BO161" s="547" t="s">
        <v>102</v>
      </c>
      <c r="BP161" s="547" t="s">
        <v>102</v>
      </c>
      <c r="BQ161" s="547" t="s">
        <v>102</v>
      </c>
      <c r="BR161" s="547" t="s">
        <v>102</v>
      </c>
      <c r="BS161" s="547" t="s">
        <v>102</v>
      </c>
      <c r="BT161" s="547" t="s">
        <v>102</v>
      </c>
      <c r="BU161" s="547" t="s">
        <v>102</v>
      </c>
      <c r="BV161" s="547" t="s">
        <v>102</v>
      </c>
      <c r="BW161" s="547" t="s">
        <v>102</v>
      </c>
      <c r="BX161" s="547" t="s">
        <v>102</v>
      </c>
      <c r="BY161" s="547" t="s">
        <v>102</v>
      </c>
      <c r="BZ161" s="547" t="s">
        <v>102</v>
      </c>
      <c r="CA161" s="547" t="s">
        <v>102</v>
      </c>
      <c r="CB161" s="547" t="s">
        <v>102</v>
      </c>
      <c r="CC161" s="547" t="s">
        <v>102</v>
      </c>
      <c r="CD161" s="547" t="s">
        <v>102</v>
      </c>
      <c r="CE161" s="547" t="s">
        <v>102</v>
      </c>
      <c r="CF161" s="547" t="s">
        <v>102</v>
      </c>
      <c r="CG161" s="547" t="s">
        <v>102</v>
      </c>
      <c r="CH161" s="547" t="s">
        <v>102</v>
      </c>
      <c r="CI161" s="547" t="s">
        <v>102</v>
      </c>
      <c r="CJ161" s="547" t="s">
        <v>102</v>
      </c>
      <c r="CK161" s="547" t="s">
        <v>102</v>
      </c>
      <c r="CL161" s="547" t="s">
        <v>102</v>
      </c>
      <c r="CM161" s="547" t="s">
        <v>102</v>
      </c>
      <c r="CN161" s="547" t="s">
        <v>102</v>
      </c>
      <c r="CO161" s="547" t="s">
        <v>102</v>
      </c>
      <c r="CP161" s="547" t="s">
        <v>102</v>
      </c>
      <c r="CQ161" s="547" t="s">
        <v>102</v>
      </c>
      <c r="CR161" s="547" t="s">
        <v>102</v>
      </c>
      <c r="CS161" s="547" t="s">
        <v>102</v>
      </c>
      <c r="CT161" s="547" t="s">
        <v>102</v>
      </c>
      <c r="CU161" s="547" t="s">
        <v>102</v>
      </c>
      <c r="CV161" s="547" t="s">
        <v>102</v>
      </c>
      <c r="CW161" s="547" t="s">
        <v>102</v>
      </c>
      <c r="CX161" s="547" t="s">
        <v>102</v>
      </c>
      <c r="CY161" s="547" t="s">
        <v>102</v>
      </c>
      <c r="CZ161" s="547" t="s">
        <v>102</v>
      </c>
      <c r="DA161" s="547" t="s">
        <v>102</v>
      </c>
      <c r="DB161" s="547" t="s">
        <v>102</v>
      </c>
      <c r="DC161" s="547" t="s">
        <v>102</v>
      </c>
      <c r="DD161" s="547" t="s">
        <v>102</v>
      </c>
      <c r="DE161" s="547" t="s">
        <v>102</v>
      </c>
      <c r="DF161" s="547" t="s">
        <v>102</v>
      </c>
      <c r="DG161" s="547" t="s">
        <v>102</v>
      </c>
      <c r="DH161" s="547" t="s">
        <v>102</v>
      </c>
      <c r="DI161" s="547" t="s">
        <v>102</v>
      </c>
      <c r="DJ161" s="547" t="s">
        <v>102</v>
      </c>
      <c r="DK161" s="547" t="s">
        <v>102</v>
      </c>
      <c r="DL161" s="547" t="s">
        <v>102</v>
      </c>
      <c r="DM161" s="547" t="s">
        <v>102</v>
      </c>
      <c r="DN161" s="547" t="s">
        <v>102</v>
      </c>
      <c r="DO161" s="547" t="s">
        <v>102</v>
      </c>
      <c r="DP161" s="547" t="s">
        <v>102</v>
      </c>
      <c r="DQ161" s="547" t="s">
        <v>102</v>
      </c>
      <c r="DR161" s="547" t="s">
        <v>102</v>
      </c>
      <c r="DS161" s="547" t="s">
        <v>102</v>
      </c>
      <c r="DT161" s="547" t="s">
        <v>102</v>
      </c>
      <c r="DU161" s="547" t="s">
        <v>102</v>
      </c>
      <c r="DV161" s="547" t="s">
        <v>102</v>
      </c>
      <c r="DW161" s="547" t="s">
        <v>102</v>
      </c>
      <c r="DX161" s="547" t="s">
        <v>102</v>
      </c>
      <c r="DY161" s="547" t="s">
        <v>102</v>
      </c>
      <c r="DZ161" s="547" t="s">
        <v>102</v>
      </c>
      <c r="EA161" s="547" t="s">
        <v>102</v>
      </c>
      <c r="EB161" s="547" t="s">
        <v>102</v>
      </c>
      <c r="EC161" s="547" t="s">
        <v>102</v>
      </c>
      <c r="ED161" s="547" t="s">
        <v>102</v>
      </c>
      <c r="EE161" s="547" t="s">
        <v>102</v>
      </c>
      <c r="EF161" s="547" t="s">
        <v>102</v>
      </c>
      <c r="EG161" s="547" t="s">
        <v>102</v>
      </c>
      <c r="EH161" s="547" t="s">
        <v>102</v>
      </c>
      <c r="EI161" s="547" t="s">
        <v>102</v>
      </c>
      <c r="EJ161" s="547" t="s">
        <v>102</v>
      </c>
      <c r="EK161" s="547" t="s">
        <v>102</v>
      </c>
      <c r="EL161" s="547" t="s">
        <v>102</v>
      </c>
      <c r="EM161" s="547" t="s">
        <v>102</v>
      </c>
      <c r="EN161" s="547" t="s">
        <v>102</v>
      </c>
      <c r="EO161" s="547" t="s">
        <v>102</v>
      </c>
      <c r="EP161" s="547" t="s">
        <v>102</v>
      </c>
      <c r="EQ161" s="547" t="s">
        <v>102</v>
      </c>
      <c r="ER161" s="547" t="s">
        <v>102</v>
      </c>
      <c r="ES161" s="547" t="s">
        <v>102</v>
      </c>
      <c r="ET161" s="547" t="s">
        <v>102</v>
      </c>
      <c r="EU161" s="547" t="s">
        <v>102</v>
      </c>
      <c r="EV161" s="547" t="s">
        <v>102</v>
      </c>
      <c r="EW161" s="547" t="s">
        <v>102</v>
      </c>
      <c r="EX161" s="547" t="s">
        <v>102</v>
      </c>
      <c r="EY161" s="547" t="s">
        <v>102</v>
      </c>
      <c r="EZ161" s="547" t="s">
        <v>102</v>
      </c>
      <c r="FA161" s="547" t="s">
        <v>102</v>
      </c>
      <c r="FB161" s="547" t="s">
        <v>102</v>
      </c>
      <c r="FC161" s="547" t="s">
        <v>102</v>
      </c>
      <c r="FD161" s="547" t="s">
        <v>102</v>
      </c>
      <c r="FE161" s="547" t="s">
        <v>102</v>
      </c>
      <c r="FF161" s="547" t="s">
        <v>102</v>
      </c>
      <c r="FG161" s="547" t="s">
        <v>102</v>
      </c>
      <c r="FH161" s="547" t="s">
        <v>102</v>
      </c>
      <c r="FI161" s="547" t="s">
        <v>102</v>
      </c>
      <c r="FJ161" s="547" t="s">
        <v>102</v>
      </c>
      <c r="FK161" s="547" t="s">
        <v>102</v>
      </c>
      <c r="FL161" s="547" t="s">
        <v>102</v>
      </c>
      <c r="FM161" s="547" t="s">
        <v>102</v>
      </c>
      <c r="FN161" s="547" t="s">
        <v>102</v>
      </c>
      <c r="FO161" s="547" t="s">
        <v>102</v>
      </c>
    </row>
    <row r="162" spans="1:171" x14ac:dyDescent="0.15">
      <c r="A162" s="547">
        <v>3865087</v>
      </c>
      <c r="B162" s="547">
        <v>1</v>
      </c>
      <c r="C162" s="547" t="s">
        <v>20919</v>
      </c>
      <c r="D162" s="547" t="s">
        <v>20920</v>
      </c>
      <c r="E162" s="547" t="s">
        <v>20921</v>
      </c>
      <c r="F162" s="547" t="s">
        <v>20922</v>
      </c>
      <c r="G162" s="547" t="s">
        <v>102</v>
      </c>
      <c r="H162" s="547" t="s">
        <v>102</v>
      </c>
      <c r="I162" s="547" t="s">
        <v>102</v>
      </c>
      <c r="J162" s="547" t="s">
        <v>102</v>
      </c>
      <c r="K162" s="547" t="s">
        <v>102</v>
      </c>
      <c r="L162" s="547" t="s">
        <v>102</v>
      </c>
      <c r="M162" s="547" t="s">
        <v>102</v>
      </c>
      <c r="N162" s="547" t="s">
        <v>102</v>
      </c>
      <c r="O162" s="547" t="s">
        <v>102</v>
      </c>
      <c r="P162" s="547" t="s">
        <v>102</v>
      </c>
      <c r="Q162" s="547" t="s">
        <v>102</v>
      </c>
      <c r="R162" s="547" t="s">
        <v>102</v>
      </c>
      <c r="S162" s="547" t="s">
        <v>102</v>
      </c>
      <c r="T162" s="547" t="s">
        <v>102</v>
      </c>
      <c r="U162" s="547" t="s">
        <v>102</v>
      </c>
      <c r="V162" s="547" t="s">
        <v>102</v>
      </c>
      <c r="W162" s="547" t="s">
        <v>102</v>
      </c>
      <c r="X162" s="547" t="s">
        <v>102</v>
      </c>
      <c r="Y162" s="547" t="s">
        <v>102</v>
      </c>
      <c r="Z162" s="547" t="s">
        <v>102</v>
      </c>
      <c r="AA162" s="547" t="s">
        <v>102</v>
      </c>
      <c r="AB162" s="547" t="s">
        <v>102</v>
      </c>
      <c r="AC162" s="547" t="s">
        <v>102</v>
      </c>
      <c r="AD162" s="547" t="s">
        <v>102</v>
      </c>
      <c r="AE162" s="547" t="s">
        <v>102</v>
      </c>
      <c r="AF162" s="547" t="s">
        <v>102</v>
      </c>
      <c r="AG162" s="547" t="s">
        <v>102</v>
      </c>
      <c r="AH162" s="547" t="s">
        <v>102</v>
      </c>
      <c r="AI162" s="547" t="s">
        <v>102</v>
      </c>
      <c r="AJ162" s="547" t="s">
        <v>102</v>
      </c>
      <c r="AK162" s="547" t="s">
        <v>102</v>
      </c>
      <c r="AL162" s="547" t="s">
        <v>102</v>
      </c>
      <c r="AM162" s="547" t="s">
        <v>102</v>
      </c>
      <c r="AN162" s="547" t="s">
        <v>102</v>
      </c>
      <c r="AO162" s="547" t="s">
        <v>102</v>
      </c>
      <c r="AP162" s="547" t="s">
        <v>102</v>
      </c>
      <c r="AQ162" s="547" t="s">
        <v>102</v>
      </c>
      <c r="AR162" s="547" t="s">
        <v>102</v>
      </c>
      <c r="AS162" s="547" t="s">
        <v>102</v>
      </c>
      <c r="AT162" s="547" t="s">
        <v>102</v>
      </c>
      <c r="AU162" s="547" t="s">
        <v>102</v>
      </c>
      <c r="AV162" s="547" t="s">
        <v>102</v>
      </c>
      <c r="AW162" s="547" t="s">
        <v>102</v>
      </c>
      <c r="AX162" s="547" t="s">
        <v>102</v>
      </c>
      <c r="AY162" s="547" t="s">
        <v>102</v>
      </c>
      <c r="AZ162" s="547" t="s">
        <v>102</v>
      </c>
      <c r="BA162" s="547" t="s">
        <v>102</v>
      </c>
      <c r="BB162" s="547" t="s">
        <v>102</v>
      </c>
      <c r="BC162" s="547" t="s">
        <v>102</v>
      </c>
      <c r="BD162" s="547" t="s">
        <v>102</v>
      </c>
      <c r="BE162" s="547" t="s">
        <v>102</v>
      </c>
      <c r="BF162" s="547" t="s">
        <v>102</v>
      </c>
      <c r="BG162" s="547" t="s">
        <v>102</v>
      </c>
      <c r="BH162" s="547" t="s">
        <v>102</v>
      </c>
      <c r="BI162" s="547" t="s">
        <v>102</v>
      </c>
      <c r="BJ162" s="547" t="s">
        <v>102</v>
      </c>
      <c r="BK162" s="547" t="s">
        <v>102</v>
      </c>
      <c r="BL162" s="547" t="s">
        <v>102</v>
      </c>
      <c r="BM162" s="547" t="s">
        <v>102</v>
      </c>
      <c r="BN162" s="547" t="s">
        <v>102</v>
      </c>
      <c r="BO162" s="547" t="s">
        <v>102</v>
      </c>
      <c r="BP162" s="547" t="s">
        <v>102</v>
      </c>
      <c r="BQ162" s="547" t="s">
        <v>102</v>
      </c>
      <c r="BR162" s="547" t="s">
        <v>102</v>
      </c>
      <c r="BS162" s="547" t="s">
        <v>102</v>
      </c>
      <c r="BT162" s="547" t="s">
        <v>102</v>
      </c>
      <c r="BU162" s="547" t="s">
        <v>102</v>
      </c>
      <c r="BV162" s="547" t="s">
        <v>102</v>
      </c>
      <c r="BW162" s="547" t="s">
        <v>102</v>
      </c>
      <c r="BX162" s="547" t="s">
        <v>102</v>
      </c>
      <c r="BY162" s="547" t="s">
        <v>102</v>
      </c>
      <c r="BZ162" s="547" t="s">
        <v>102</v>
      </c>
      <c r="CA162" s="547" t="s">
        <v>102</v>
      </c>
      <c r="CB162" s="547" t="s">
        <v>102</v>
      </c>
      <c r="CC162" s="547" t="s">
        <v>102</v>
      </c>
      <c r="CD162" s="547" t="s">
        <v>102</v>
      </c>
      <c r="CE162" s="547" t="s">
        <v>102</v>
      </c>
      <c r="CF162" s="547" t="s">
        <v>102</v>
      </c>
      <c r="CG162" s="547" t="s">
        <v>102</v>
      </c>
      <c r="CH162" s="547" t="s">
        <v>102</v>
      </c>
      <c r="CI162" s="547" t="s">
        <v>102</v>
      </c>
      <c r="CJ162" s="547" t="s">
        <v>102</v>
      </c>
      <c r="CK162" s="547" t="s">
        <v>102</v>
      </c>
      <c r="CL162" s="547" t="s">
        <v>102</v>
      </c>
      <c r="CM162" s="547" t="s">
        <v>102</v>
      </c>
      <c r="CN162" s="547" t="s">
        <v>102</v>
      </c>
      <c r="CO162" s="547" t="s">
        <v>102</v>
      </c>
      <c r="CP162" s="547" t="s">
        <v>102</v>
      </c>
      <c r="CQ162" s="547" t="s">
        <v>102</v>
      </c>
      <c r="CR162" s="547" t="s">
        <v>102</v>
      </c>
      <c r="CS162" s="547" t="s">
        <v>102</v>
      </c>
      <c r="CT162" s="547" t="s">
        <v>102</v>
      </c>
      <c r="CU162" s="547" t="s">
        <v>102</v>
      </c>
      <c r="CV162" s="547" t="s">
        <v>102</v>
      </c>
      <c r="CW162" s="547" t="s">
        <v>102</v>
      </c>
      <c r="CX162" s="547" t="s">
        <v>102</v>
      </c>
      <c r="CY162" s="547" t="s">
        <v>102</v>
      </c>
      <c r="CZ162" s="547" t="s">
        <v>102</v>
      </c>
      <c r="DA162" s="547" t="s">
        <v>102</v>
      </c>
      <c r="DB162" s="547" t="s">
        <v>102</v>
      </c>
      <c r="DC162" s="547" t="s">
        <v>102</v>
      </c>
      <c r="DD162" s="547" t="s">
        <v>102</v>
      </c>
      <c r="DE162" s="547" t="s">
        <v>102</v>
      </c>
      <c r="DF162" s="547" t="s">
        <v>102</v>
      </c>
      <c r="DG162" s="547" t="s">
        <v>102</v>
      </c>
      <c r="DH162" s="547" t="s">
        <v>102</v>
      </c>
      <c r="DI162" s="547" t="s">
        <v>102</v>
      </c>
      <c r="DJ162" s="547" t="s">
        <v>102</v>
      </c>
      <c r="DK162" s="547" t="s">
        <v>102</v>
      </c>
      <c r="DL162" s="547" t="s">
        <v>102</v>
      </c>
      <c r="DM162" s="547" t="s">
        <v>102</v>
      </c>
      <c r="DN162" s="547" t="s">
        <v>102</v>
      </c>
      <c r="DO162" s="547" t="s">
        <v>102</v>
      </c>
      <c r="DP162" s="547" t="s">
        <v>102</v>
      </c>
      <c r="DQ162" s="547" t="s">
        <v>102</v>
      </c>
      <c r="DR162" s="547" t="s">
        <v>102</v>
      </c>
      <c r="DS162" s="547" t="s">
        <v>102</v>
      </c>
      <c r="DT162" s="547" t="s">
        <v>102</v>
      </c>
      <c r="DU162" s="547" t="s">
        <v>102</v>
      </c>
      <c r="DV162" s="547" t="s">
        <v>102</v>
      </c>
      <c r="DW162" s="547" t="s">
        <v>102</v>
      </c>
      <c r="DX162" s="547" t="s">
        <v>102</v>
      </c>
      <c r="DY162" s="547" t="s">
        <v>102</v>
      </c>
      <c r="DZ162" s="547" t="s">
        <v>102</v>
      </c>
      <c r="EA162" s="547" t="s">
        <v>102</v>
      </c>
      <c r="EB162" s="547" t="s">
        <v>102</v>
      </c>
      <c r="EC162" s="547" t="s">
        <v>102</v>
      </c>
      <c r="ED162" s="547" t="s">
        <v>102</v>
      </c>
      <c r="EE162" s="547" t="s">
        <v>102</v>
      </c>
      <c r="EF162" s="547" t="s">
        <v>102</v>
      </c>
      <c r="EG162" s="547" t="s">
        <v>102</v>
      </c>
      <c r="EH162" s="547" t="s">
        <v>102</v>
      </c>
      <c r="EI162" s="547" t="s">
        <v>102</v>
      </c>
      <c r="EJ162" s="547" t="s">
        <v>102</v>
      </c>
      <c r="EK162" s="547" t="s">
        <v>102</v>
      </c>
      <c r="EL162" s="547" t="s">
        <v>102</v>
      </c>
      <c r="EM162" s="547" t="s">
        <v>102</v>
      </c>
      <c r="EN162" s="547" t="s">
        <v>102</v>
      </c>
      <c r="EO162" s="547" t="s">
        <v>102</v>
      </c>
      <c r="EP162" s="547" t="s">
        <v>102</v>
      </c>
      <c r="EQ162" s="547" t="s">
        <v>102</v>
      </c>
      <c r="ER162" s="547" t="s">
        <v>102</v>
      </c>
      <c r="ES162" s="547" t="s">
        <v>102</v>
      </c>
      <c r="ET162" s="547" t="s">
        <v>102</v>
      </c>
      <c r="EU162" s="547" t="s">
        <v>102</v>
      </c>
      <c r="EV162" s="547" t="s">
        <v>102</v>
      </c>
      <c r="EW162" s="547" t="s">
        <v>102</v>
      </c>
      <c r="EX162" s="547" t="s">
        <v>102</v>
      </c>
      <c r="EY162" s="547" t="s">
        <v>102</v>
      </c>
      <c r="EZ162" s="547" t="s">
        <v>102</v>
      </c>
      <c r="FA162" s="547" t="s">
        <v>102</v>
      </c>
      <c r="FB162" s="547" t="s">
        <v>102</v>
      </c>
      <c r="FC162" s="547" t="s">
        <v>102</v>
      </c>
      <c r="FD162" s="547" t="s">
        <v>102</v>
      </c>
      <c r="FE162" s="547" t="s">
        <v>102</v>
      </c>
      <c r="FF162" s="547" t="s">
        <v>102</v>
      </c>
      <c r="FG162" s="547" t="s">
        <v>102</v>
      </c>
      <c r="FH162" s="547" t="s">
        <v>102</v>
      </c>
      <c r="FI162" s="547" t="s">
        <v>102</v>
      </c>
      <c r="FJ162" s="547" t="s">
        <v>102</v>
      </c>
      <c r="FK162" s="547" t="s">
        <v>102</v>
      </c>
      <c r="FL162" s="547" t="s">
        <v>102</v>
      </c>
      <c r="FM162" s="547" t="s">
        <v>102</v>
      </c>
      <c r="FN162" s="547" t="s">
        <v>102</v>
      </c>
      <c r="FO162" s="547" t="s">
        <v>102</v>
      </c>
    </row>
    <row r="163" spans="1:171" x14ac:dyDescent="0.15">
      <c r="A163" s="547">
        <v>3897181</v>
      </c>
      <c r="B163" s="547">
        <v>1</v>
      </c>
      <c r="C163" s="547" t="s">
        <v>20923</v>
      </c>
      <c r="D163" s="547" t="s">
        <v>20924</v>
      </c>
      <c r="E163" s="547" t="s">
        <v>20925</v>
      </c>
      <c r="F163" s="547" t="s">
        <v>20926</v>
      </c>
      <c r="G163" s="547" t="s">
        <v>20927</v>
      </c>
      <c r="H163" s="547" t="s">
        <v>20928</v>
      </c>
      <c r="I163" s="547" t="s">
        <v>102</v>
      </c>
      <c r="J163" s="547" t="s">
        <v>102</v>
      </c>
      <c r="K163" s="547" t="s">
        <v>102</v>
      </c>
      <c r="L163" s="547" t="s">
        <v>102</v>
      </c>
      <c r="M163" s="547" t="s">
        <v>102</v>
      </c>
      <c r="N163" s="547" t="s">
        <v>102</v>
      </c>
      <c r="O163" s="547" t="s">
        <v>102</v>
      </c>
      <c r="P163" s="547" t="s">
        <v>102</v>
      </c>
      <c r="Q163" s="547" t="s">
        <v>102</v>
      </c>
      <c r="R163" s="547" t="s">
        <v>102</v>
      </c>
      <c r="S163" s="547" t="s">
        <v>102</v>
      </c>
      <c r="T163" s="547" t="s">
        <v>102</v>
      </c>
      <c r="U163" s="547" t="s">
        <v>102</v>
      </c>
      <c r="V163" s="547" t="s">
        <v>102</v>
      </c>
      <c r="W163" s="547" t="s">
        <v>102</v>
      </c>
      <c r="X163" s="547" t="s">
        <v>102</v>
      </c>
      <c r="Y163" s="547" t="s">
        <v>102</v>
      </c>
      <c r="Z163" s="547" t="s">
        <v>102</v>
      </c>
      <c r="AA163" s="547" t="s">
        <v>102</v>
      </c>
      <c r="AB163" s="547" t="s">
        <v>102</v>
      </c>
      <c r="AC163" s="547" t="s">
        <v>102</v>
      </c>
      <c r="AD163" s="547" t="s">
        <v>102</v>
      </c>
      <c r="AE163" s="547" t="s">
        <v>102</v>
      </c>
      <c r="AF163" s="547" t="s">
        <v>102</v>
      </c>
      <c r="AG163" s="547" t="s">
        <v>102</v>
      </c>
      <c r="AH163" s="547" t="s">
        <v>102</v>
      </c>
      <c r="AI163" s="547" t="s">
        <v>102</v>
      </c>
      <c r="AJ163" s="547" t="s">
        <v>102</v>
      </c>
      <c r="AK163" s="547" t="s">
        <v>102</v>
      </c>
      <c r="AL163" s="547" t="s">
        <v>102</v>
      </c>
      <c r="AM163" s="547" t="s">
        <v>102</v>
      </c>
      <c r="AN163" s="547" t="s">
        <v>102</v>
      </c>
      <c r="AO163" s="547" t="s">
        <v>102</v>
      </c>
      <c r="AP163" s="547" t="s">
        <v>102</v>
      </c>
      <c r="AQ163" s="547" t="s">
        <v>102</v>
      </c>
      <c r="AR163" s="547" t="s">
        <v>102</v>
      </c>
      <c r="AS163" s="547" t="s">
        <v>102</v>
      </c>
      <c r="AT163" s="547" t="s">
        <v>102</v>
      </c>
      <c r="AU163" s="547" t="s">
        <v>102</v>
      </c>
      <c r="AV163" s="547" t="s">
        <v>102</v>
      </c>
      <c r="AW163" s="547" t="s">
        <v>102</v>
      </c>
      <c r="AX163" s="547" t="s">
        <v>102</v>
      </c>
      <c r="AY163" s="547" t="s">
        <v>102</v>
      </c>
      <c r="AZ163" s="547" t="s">
        <v>102</v>
      </c>
      <c r="BA163" s="547" t="s">
        <v>102</v>
      </c>
      <c r="BB163" s="547" t="s">
        <v>102</v>
      </c>
      <c r="BC163" s="547" t="s">
        <v>102</v>
      </c>
      <c r="BD163" s="547" t="s">
        <v>102</v>
      </c>
      <c r="BE163" s="547" t="s">
        <v>102</v>
      </c>
      <c r="BF163" s="547" t="s">
        <v>102</v>
      </c>
      <c r="BG163" s="547" t="s">
        <v>102</v>
      </c>
      <c r="BH163" s="547" t="s">
        <v>102</v>
      </c>
      <c r="BI163" s="547" t="s">
        <v>102</v>
      </c>
      <c r="BJ163" s="547" t="s">
        <v>102</v>
      </c>
      <c r="BK163" s="547" t="s">
        <v>102</v>
      </c>
      <c r="BL163" s="547" t="s">
        <v>102</v>
      </c>
      <c r="BM163" s="547" t="s">
        <v>102</v>
      </c>
      <c r="BN163" s="547" t="s">
        <v>102</v>
      </c>
      <c r="BO163" s="547" t="s">
        <v>102</v>
      </c>
      <c r="BP163" s="547" t="s">
        <v>102</v>
      </c>
      <c r="BQ163" s="547" t="s">
        <v>102</v>
      </c>
      <c r="BR163" s="547" t="s">
        <v>102</v>
      </c>
      <c r="BS163" s="547" t="s">
        <v>102</v>
      </c>
      <c r="BT163" s="547" t="s">
        <v>102</v>
      </c>
      <c r="BU163" s="547" t="s">
        <v>102</v>
      </c>
      <c r="BV163" s="547" t="s">
        <v>102</v>
      </c>
      <c r="BW163" s="547" t="s">
        <v>102</v>
      </c>
      <c r="BX163" s="547" t="s">
        <v>102</v>
      </c>
      <c r="BY163" s="547" t="s">
        <v>102</v>
      </c>
      <c r="BZ163" s="547" t="s">
        <v>102</v>
      </c>
      <c r="CA163" s="547" t="s">
        <v>102</v>
      </c>
      <c r="CB163" s="547" t="s">
        <v>102</v>
      </c>
      <c r="CC163" s="547" t="s">
        <v>102</v>
      </c>
      <c r="CD163" s="547" t="s">
        <v>102</v>
      </c>
      <c r="CE163" s="547" t="s">
        <v>102</v>
      </c>
      <c r="CF163" s="547" t="s">
        <v>102</v>
      </c>
      <c r="CG163" s="547" t="s">
        <v>102</v>
      </c>
      <c r="CH163" s="547" t="s">
        <v>102</v>
      </c>
      <c r="CI163" s="547" t="s">
        <v>102</v>
      </c>
      <c r="CJ163" s="547" t="s">
        <v>102</v>
      </c>
      <c r="CK163" s="547" t="s">
        <v>102</v>
      </c>
      <c r="CL163" s="547" t="s">
        <v>102</v>
      </c>
      <c r="CM163" s="547" t="s">
        <v>102</v>
      </c>
      <c r="CN163" s="547" t="s">
        <v>102</v>
      </c>
      <c r="CO163" s="547" t="s">
        <v>102</v>
      </c>
      <c r="CP163" s="547" t="s">
        <v>102</v>
      </c>
      <c r="CQ163" s="547" t="s">
        <v>102</v>
      </c>
      <c r="CR163" s="547" t="s">
        <v>102</v>
      </c>
      <c r="CS163" s="547" t="s">
        <v>102</v>
      </c>
      <c r="CT163" s="547" t="s">
        <v>102</v>
      </c>
      <c r="CU163" s="547" t="s">
        <v>102</v>
      </c>
      <c r="CV163" s="547" t="s">
        <v>102</v>
      </c>
      <c r="CW163" s="547" t="s">
        <v>102</v>
      </c>
      <c r="CX163" s="547" t="s">
        <v>102</v>
      </c>
      <c r="CY163" s="547" t="s">
        <v>102</v>
      </c>
      <c r="CZ163" s="547" t="s">
        <v>102</v>
      </c>
      <c r="DA163" s="547" t="s">
        <v>102</v>
      </c>
      <c r="DB163" s="547" t="s">
        <v>102</v>
      </c>
      <c r="DC163" s="547" t="s">
        <v>102</v>
      </c>
      <c r="DD163" s="547" t="s">
        <v>102</v>
      </c>
      <c r="DE163" s="547" t="s">
        <v>102</v>
      </c>
      <c r="DF163" s="547" t="s">
        <v>102</v>
      </c>
      <c r="DG163" s="547" t="s">
        <v>102</v>
      </c>
      <c r="DH163" s="547" t="s">
        <v>102</v>
      </c>
      <c r="DI163" s="547" t="s">
        <v>102</v>
      </c>
      <c r="DJ163" s="547" t="s">
        <v>102</v>
      </c>
      <c r="DK163" s="547" t="s">
        <v>102</v>
      </c>
      <c r="DL163" s="547" t="s">
        <v>102</v>
      </c>
      <c r="DM163" s="547" t="s">
        <v>102</v>
      </c>
      <c r="DN163" s="547" t="s">
        <v>102</v>
      </c>
      <c r="DO163" s="547" t="s">
        <v>102</v>
      </c>
      <c r="DP163" s="547" t="s">
        <v>102</v>
      </c>
      <c r="DQ163" s="547" t="s">
        <v>102</v>
      </c>
      <c r="DR163" s="547" t="s">
        <v>102</v>
      </c>
      <c r="DS163" s="547" t="s">
        <v>102</v>
      </c>
      <c r="DT163" s="547" t="s">
        <v>102</v>
      </c>
      <c r="DU163" s="547" t="s">
        <v>102</v>
      </c>
      <c r="DV163" s="547" t="s">
        <v>102</v>
      </c>
      <c r="DW163" s="547" t="s">
        <v>102</v>
      </c>
      <c r="DX163" s="547" t="s">
        <v>102</v>
      </c>
      <c r="DY163" s="547" t="s">
        <v>102</v>
      </c>
      <c r="DZ163" s="547" t="s">
        <v>102</v>
      </c>
      <c r="EA163" s="547" t="s">
        <v>102</v>
      </c>
      <c r="EB163" s="547" t="s">
        <v>102</v>
      </c>
      <c r="EC163" s="547" t="s">
        <v>102</v>
      </c>
      <c r="ED163" s="547" t="s">
        <v>102</v>
      </c>
      <c r="EE163" s="547" t="s">
        <v>102</v>
      </c>
      <c r="EF163" s="547" t="s">
        <v>102</v>
      </c>
      <c r="EG163" s="547" t="s">
        <v>102</v>
      </c>
      <c r="EH163" s="547" t="s">
        <v>102</v>
      </c>
      <c r="EI163" s="547" t="s">
        <v>102</v>
      </c>
      <c r="EJ163" s="547" t="s">
        <v>102</v>
      </c>
      <c r="EK163" s="547" t="s">
        <v>102</v>
      </c>
      <c r="EL163" s="547" t="s">
        <v>102</v>
      </c>
      <c r="EM163" s="547" t="s">
        <v>102</v>
      </c>
      <c r="EN163" s="547" t="s">
        <v>102</v>
      </c>
      <c r="EO163" s="547" t="s">
        <v>102</v>
      </c>
      <c r="EP163" s="547" t="s">
        <v>102</v>
      </c>
      <c r="EQ163" s="547" t="s">
        <v>102</v>
      </c>
      <c r="ER163" s="547" t="s">
        <v>102</v>
      </c>
      <c r="ES163" s="547" t="s">
        <v>102</v>
      </c>
      <c r="ET163" s="547" t="s">
        <v>102</v>
      </c>
      <c r="EU163" s="547" t="s">
        <v>102</v>
      </c>
      <c r="EV163" s="547" t="s">
        <v>102</v>
      </c>
      <c r="EW163" s="547" t="s">
        <v>102</v>
      </c>
      <c r="EX163" s="547" t="s">
        <v>102</v>
      </c>
      <c r="EY163" s="547" t="s">
        <v>102</v>
      </c>
      <c r="EZ163" s="547" t="s">
        <v>102</v>
      </c>
      <c r="FA163" s="547" t="s">
        <v>102</v>
      </c>
      <c r="FB163" s="547" t="s">
        <v>102</v>
      </c>
      <c r="FC163" s="547" t="s">
        <v>102</v>
      </c>
      <c r="FD163" s="547" t="s">
        <v>102</v>
      </c>
      <c r="FE163" s="547" t="s">
        <v>102</v>
      </c>
      <c r="FF163" s="547" t="s">
        <v>102</v>
      </c>
      <c r="FG163" s="547" t="s">
        <v>102</v>
      </c>
      <c r="FH163" s="547" t="s">
        <v>102</v>
      </c>
      <c r="FI163" s="547" t="s">
        <v>102</v>
      </c>
      <c r="FJ163" s="547" t="s">
        <v>102</v>
      </c>
      <c r="FK163" s="547" t="s">
        <v>102</v>
      </c>
      <c r="FL163" s="547" t="s">
        <v>102</v>
      </c>
      <c r="FM163" s="547" t="s">
        <v>102</v>
      </c>
      <c r="FN163" s="547" t="s">
        <v>102</v>
      </c>
      <c r="FO163" s="547" t="s">
        <v>102</v>
      </c>
    </row>
    <row r="164" spans="1:171" x14ac:dyDescent="0.15">
      <c r="A164" s="547">
        <v>3850710</v>
      </c>
      <c r="B164" s="547">
        <v>1</v>
      </c>
      <c r="C164" s="547" t="s">
        <v>20929</v>
      </c>
      <c r="D164" s="547" t="s">
        <v>20930</v>
      </c>
      <c r="E164" s="547" t="s">
        <v>20931</v>
      </c>
      <c r="F164" s="547" t="s">
        <v>19911</v>
      </c>
      <c r="G164" s="547" t="s">
        <v>20932</v>
      </c>
      <c r="H164" s="547" t="s">
        <v>20933</v>
      </c>
      <c r="I164" s="547" t="s">
        <v>102</v>
      </c>
      <c r="J164" s="547" t="s">
        <v>102</v>
      </c>
      <c r="K164" s="547" t="s">
        <v>102</v>
      </c>
      <c r="L164" s="547" t="s">
        <v>102</v>
      </c>
      <c r="M164" s="547" t="s">
        <v>102</v>
      </c>
      <c r="N164" s="547" t="s">
        <v>102</v>
      </c>
      <c r="O164" s="547" t="s">
        <v>102</v>
      </c>
      <c r="P164" s="547" t="s">
        <v>102</v>
      </c>
      <c r="Q164" s="547" t="s">
        <v>102</v>
      </c>
      <c r="R164" s="547" t="s">
        <v>102</v>
      </c>
      <c r="S164" s="547" t="s">
        <v>102</v>
      </c>
      <c r="T164" s="547" t="s">
        <v>102</v>
      </c>
      <c r="U164" s="547" t="s">
        <v>102</v>
      </c>
      <c r="V164" s="547" t="s">
        <v>102</v>
      </c>
      <c r="W164" s="547" t="s">
        <v>102</v>
      </c>
      <c r="X164" s="547" t="s">
        <v>102</v>
      </c>
      <c r="Y164" s="547" t="s">
        <v>102</v>
      </c>
      <c r="Z164" s="547" t="s">
        <v>102</v>
      </c>
      <c r="AA164" s="547" t="s">
        <v>102</v>
      </c>
      <c r="AB164" s="547" t="s">
        <v>102</v>
      </c>
      <c r="AC164" s="547" t="s">
        <v>102</v>
      </c>
      <c r="AD164" s="547" t="s">
        <v>102</v>
      </c>
      <c r="AE164" s="547" t="s">
        <v>102</v>
      </c>
      <c r="AF164" s="547" t="s">
        <v>102</v>
      </c>
      <c r="AG164" s="547" t="s">
        <v>102</v>
      </c>
      <c r="AH164" s="547" t="s">
        <v>102</v>
      </c>
      <c r="AI164" s="547" t="s">
        <v>102</v>
      </c>
      <c r="AJ164" s="547" t="s">
        <v>102</v>
      </c>
      <c r="AK164" s="547" t="s">
        <v>102</v>
      </c>
      <c r="AL164" s="547" t="s">
        <v>102</v>
      </c>
      <c r="AM164" s="547" t="s">
        <v>102</v>
      </c>
      <c r="AN164" s="547" t="s">
        <v>102</v>
      </c>
      <c r="AO164" s="547" t="s">
        <v>102</v>
      </c>
      <c r="AP164" s="547" t="s">
        <v>102</v>
      </c>
      <c r="AQ164" s="547" t="s">
        <v>102</v>
      </c>
      <c r="AR164" s="547" t="s">
        <v>102</v>
      </c>
      <c r="AS164" s="547" t="s">
        <v>102</v>
      </c>
      <c r="AT164" s="547" t="s">
        <v>102</v>
      </c>
      <c r="AU164" s="547" t="s">
        <v>102</v>
      </c>
      <c r="AV164" s="547" t="s">
        <v>102</v>
      </c>
      <c r="AW164" s="547" t="s">
        <v>102</v>
      </c>
      <c r="AX164" s="547" t="s">
        <v>102</v>
      </c>
      <c r="AY164" s="547" t="s">
        <v>102</v>
      </c>
      <c r="AZ164" s="547" t="s">
        <v>102</v>
      </c>
      <c r="BA164" s="547" t="s">
        <v>102</v>
      </c>
      <c r="BB164" s="547" t="s">
        <v>102</v>
      </c>
      <c r="BC164" s="547" t="s">
        <v>102</v>
      </c>
      <c r="BD164" s="547" t="s">
        <v>102</v>
      </c>
      <c r="BE164" s="547" t="s">
        <v>102</v>
      </c>
      <c r="BF164" s="547" t="s">
        <v>102</v>
      </c>
      <c r="BG164" s="547" t="s">
        <v>102</v>
      </c>
      <c r="BH164" s="547" t="s">
        <v>102</v>
      </c>
      <c r="BI164" s="547" t="s">
        <v>102</v>
      </c>
      <c r="BJ164" s="547" t="s">
        <v>102</v>
      </c>
      <c r="BK164" s="547" t="s">
        <v>102</v>
      </c>
      <c r="BL164" s="547" t="s">
        <v>102</v>
      </c>
      <c r="BM164" s="547" t="s">
        <v>102</v>
      </c>
      <c r="BN164" s="547" t="s">
        <v>102</v>
      </c>
      <c r="BO164" s="547" t="s">
        <v>102</v>
      </c>
      <c r="BP164" s="547" t="s">
        <v>102</v>
      </c>
      <c r="BQ164" s="547" t="s">
        <v>102</v>
      </c>
      <c r="BR164" s="547" t="s">
        <v>102</v>
      </c>
      <c r="BS164" s="547" t="s">
        <v>102</v>
      </c>
      <c r="BT164" s="547" t="s">
        <v>102</v>
      </c>
      <c r="BU164" s="547" t="s">
        <v>102</v>
      </c>
      <c r="BV164" s="547" t="s">
        <v>102</v>
      </c>
      <c r="BW164" s="547" t="s">
        <v>102</v>
      </c>
      <c r="BX164" s="547" t="s">
        <v>102</v>
      </c>
      <c r="BY164" s="547" t="s">
        <v>102</v>
      </c>
      <c r="BZ164" s="547" t="s">
        <v>102</v>
      </c>
      <c r="CA164" s="547" t="s">
        <v>102</v>
      </c>
      <c r="CB164" s="547" t="s">
        <v>102</v>
      </c>
      <c r="CC164" s="547" t="s">
        <v>102</v>
      </c>
      <c r="CD164" s="547" t="s">
        <v>102</v>
      </c>
      <c r="CE164" s="547" t="s">
        <v>102</v>
      </c>
      <c r="CF164" s="547" t="s">
        <v>102</v>
      </c>
      <c r="CG164" s="547" t="s">
        <v>102</v>
      </c>
      <c r="CH164" s="547" t="s">
        <v>102</v>
      </c>
      <c r="CI164" s="547" t="s">
        <v>102</v>
      </c>
      <c r="CJ164" s="547" t="s">
        <v>102</v>
      </c>
      <c r="CK164" s="547" t="s">
        <v>102</v>
      </c>
      <c r="CL164" s="547" t="s">
        <v>102</v>
      </c>
      <c r="CM164" s="547" t="s">
        <v>102</v>
      </c>
      <c r="CN164" s="547" t="s">
        <v>102</v>
      </c>
      <c r="CO164" s="547" t="s">
        <v>102</v>
      </c>
      <c r="CP164" s="547" t="s">
        <v>102</v>
      </c>
      <c r="CQ164" s="547" t="s">
        <v>102</v>
      </c>
      <c r="CR164" s="547" t="s">
        <v>102</v>
      </c>
      <c r="CS164" s="547" t="s">
        <v>102</v>
      </c>
      <c r="CT164" s="547" t="s">
        <v>102</v>
      </c>
      <c r="CU164" s="547" t="s">
        <v>102</v>
      </c>
      <c r="CV164" s="547" t="s">
        <v>102</v>
      </c>
      <c r="CW164" s="547" t="s">
        <v>102</v>
      </c>
      <c r="CX164" s="547" t="s">
        <v>102</v>
      </c>
      <c r="CY164" s="547" t="s">
        <v>102</v>
      </c>
      <c r="CZ164" s="547" t="s">
        <v>102</v>
      </c>
      <c r="DA164" s="547" t="s">
        <v>102</v>
      </c>
      <c r="DB164" s="547" t="s">
        <v>102</v>
      </c>
      <c r="DC164" s="547" t="s">
        <v>102</v>
      </c>
      <c r="DD164" s="547" t="s">
        <v>102</v>
      </c>
      <c r="DE164" s="547" t="s">
        <v>102</v>
      </c>
      <c r="DF164" s="547" t="s">
        <v>102</v>
      </c>
      <c r="DG164" s="547" t="s">
        <v>102</v>
      </c>
      <c r="DH164" s="547" t="s">
        <v>102</v>
      </c>
      <c r="DI164" s="547" t="s">
        <v>102</v>
      </c>
      <c r="DJ164" s="547" t="s">
        <v>102</v>
      </c>
      <c r="DK164" s="547" t="s">
        <v>102</v>
      </c>
      <c r="DL164" s="547" t="s">
        <v>102</v>
      </c>
      <c r="DM164" s="547" t="s">
        <v>102</v>
      </c>
      <c r="DN164" s="547" t="s">
        <v>102</v>
      </c>
      <c r="DO164" s="547" t="s">
        <v>102</v>
      </c>
      <c r="DP164" s="547" t="s">
        <v>102</v>
      </c>
      <c r="DQ164" s="547" t="s">
        <v>102</v>
      </c>
      <c r="DR164" s="547" t="s">
        <v>102</v>
      </c>
      <c r="DS164" s="547" t="s">
        <v>102</v>
      </c>
      <c r="DT164" s="547" t="s">
        <v>102</v>
      </c>
      <c r="DU164" s="547" t="s">
        <v>102</v>
      </c>
      <c r="DV164" s="547" t="s">
        <v>102</v>
      </c>
      <c r="DW164" s="547" t="s">
        <v>102</v>
      </c>
      <c r="DX164" s="547" t="s">
        <v>102</v>
      </c>
      <c r="DY164" s="547" t="s">
        <v>102</v>
      </c>
      <c r="DZ164" s="547" t="s">
        <v>102</v>
      </c>
      <c r="EA164" s="547" t="s">
        <v>102</v>
      </c>
      <c r="EB164" s="547" t="s">
        <v>102</v>
      </c>
      <c r="EC164" s="547" t="s">
        <v>102</v>
      </c>
      <c r="ED164" s="547" t="s">
        <v>102</v>
      </c>
      <c r="EE164" s="547" t="s">
        <v>102</v>
      </c>
      <c r="EF164" s="547" t="s">
        <v>102</v>
      </c>
      <c r="EG164" s="547" t="s">
        <v>102</v>
      </c>
      <c r="EH164" s="547" t="s">
        <v>102</v>
      </c>
      <c r="EI164" s="547" t="s">
        <v>102</v>
      </c>
      <c r="EJ164" s="547" t="s">
        <v>102</v>
      </c>
      <c r="EK164" s="547" t="s">
        <v>102</v>
      </c>
      <c r="EL164" s="547" t="s">
        <v>102</v>
      </c>
      <c r="EM164" s="547" t="s">
        <v>102</v>
      </c>
      <c r="EN164" s="547" t="s">
        <v>102</v>
      </c>
      <c r="EO164" s="547" t="s">
        <v>102</v>
      </c>
      <c r="EP164" s="547" t="s">
        <v>102</v>
      </c>
      <c r="EQ164" s="547" t="s">
        <v>102</v>
      </c>
      <c r="ER164" s="547" t="s">
        <v>102</v>
      </c>
      <c r="ES164" s="547" t="s">
        <v>102</v>
      </c>
      <c r="ET164" s="547" t="s">
        <v>102</v>
      </c>
      <c r="EU164" s="547" t="s">
        <v>102</v>
      </c>
      <c r="EV164" s="547" t="s">
        <v>102</v>
      </c>
      <c r="EW164" s="547" t="s">
        <v>102</v>
      </c>
      <c r="EX164" s="547" t="s">
        <v>102</v>
      </c>
      <c r="EY164" s="547" t="s">
        <v>102</v>
      </c>
      <c r="EZ164" s="547" t="s">
        <v>102</v>
      </c>
      <c r="FA164" s="547" t="s">
        <v>102</v>
      </c>
      <c r="FB164" s="547" t="s">
        <v>102</v>
      </c>
      <c r="FC164" s="547" t="s">
        <v>102</v>
      </c>
      <c r="FD164" s="547" t="s">
        <v>102</v>
      </c>
      <c r="FE164" s="547" t="s">
        <v>102</v>
      </c>
      <c r="FF164" s="547" t="s">
        <v>102</v>
      </c>
      <c r="FG164" s="547" t="s">
        <v>102</v>
      </c>
      <c r="FH164" s="547" t="s">
        <v>102</v>
      </c>
      <c r="FI164" s="547" t="s">
        <v>102</v>
      </c>
      <c r="FJ164" s="547" t="s">
        <v>102</v>
      </c>
      <c r="FK164" s="547" t="s">
        <v>102</v>
      </c>
      <c r="FL164" s="547" t="s">
        <v>102</v>
      </c>
      <c r="FM164" s="547" t="s">
        <v>102</v>
      </c>
      <c r="FN164" s="547" t="s">
        <v>102</v>
      </c>
      <c r="FO164" s="547" t="s">
        <v>102</v>
      </c>
    </row>
    <row r="165" spans="1:171" x14ac:dyDescent="0.15">
      <c r="A165" s="547">
        <v>3829370</v>
      </c>
      <c r="B165" s="547">
        <v>1</v>
      </c>
      <c r="C165" s="547" t="s">
        <v>20934</v>
      </c>
      <c r="D165" s="547" t="s">
        <v>20935</v>
      </c>
      <c r="E165" s="547" t="s">
        <v>20936</v>
      </c>
      <c r="F165" s="547" t="s">
        <v>102</v>
      </c>
      <c r="G165" s="547" t="s">
        <v>102</v>
      </c>
      <c r="H165" s="547" t="s">
        <v>102</v>
      </c>
      <c r="I165" s="547" t="s">
        <v>102</v>
      </c>
      <c r="J165" s="547" t="s">
        <v>102</v>
      </c>
      <c r="K165" s="547" t="s">
        <v>102</v>
      </c>
      <c r="L165" s="547" t="s">
        <v>102</v>
      </c>
      <c r="M165" s="547" t="s">
        <v>102</v>
      </c>
      <c r="N165" s="547" t="s">
        <v>102</v>
      </c>
      <c r="O165" s="547" t="s">
        <v>102</v>
      </c>
      <c r="P165" s="547" t="s">
        <v>102</v>
      </c>
      <c r="Q165" s="547" t="s">
        <v>102</v>
      </c>
      <c r="R165" s="547" t="s">
        <v>102</v>
      </c>
      <c r="S165" s="547" t="s">
        <v>102</v>
      </c>
      <c r="T165" s="547" t="s">
        <v>102</v>
      </c>
      <c r="U165" s="547" t="s">
        <v>102</v>
      </c>
      <c r="V165" s="547" t="s">
        <v>102</v>
      </c>
      <c r="W165" s="547" t="s">
        <v>102</v>
      </c>
      <c r="X165" s="547" t="s">
        <v>102</v>
      </c>
      <c r="Y165" s="547" t="s">
        <v>102</v>
      </c>
      <c r="Z165" s="547" t="s">
        <v>102</v>
      </c>
      <c r="AA165" s="547" t="s">
        <v>102</v>
      </c>
      <c r="AB165" s="547" t="s">
        <v>102</v>
      </c>
      <c r="AC165" s="547" t="s">
        <v>102</v>
      </c>
      <c r="AD165" s="547" t="s">
        <v>102</v>
      </c>
      <c r="AE165" s="547" t="s">
        <v>102</v>
      </c>
      <c r="AF165" s="547" t="s">
        <v>102</v>
      </c>
      <c r="AG165" s="547" t="s">
        <v>102</v>
      </c>
      <c r="AH165" s="547" t="s">
        <v>102</v>
      </c>
      <c r="AI165" s="547" t="s">
        <v>102</v>
      </c>
      <c r="AJ165" s="547" t="s">
        <v>102</v>
      </c>
      <c r="AK165" s="547" t="s">
        <v>102</v>
      </c>
      <c r="AL165" s="547" t="s">
        <v>102</v>
      </c>
      <c r="AM165" s="547" t="s">
        <v>102</v>
      </c>
      <c r="AN165" s="547" t="s">
        <v>102</v>
      </c>
      <c r="AO165" s="547" t="s">
        <v>102</v>
      </c>
      <c r="AP165" s="547" t="s">
        <v>102</v>
      </c>
      <c r="AQ165" s="547" t="s">
        <v>102</v>
      </c>
      <c r="AR165" s="547" t="s">
        <v>102</v>
      </c>
      <c r="AS165" s="547" t="s">
        <v>102</v>
      </c>
      <c r="AT165" s="547" t="s">
        <v>102</v>
      </c>
      <c r="AU165" s="547" t="s">
        <v>102</v>
      </c>
      <c r="AV165" s="547" t="s">
        <v>102</v>
      </c>
      <c r="AW165" s="547" t="s">
        <v>102</v>
      </c>
      <c r="AX165" s="547" t="s">
        <v>102</v>
      </c>
      <c r="AY165" s="547" t="s">
        <v>102</v>
      </c>
      <c r="AZ165" s="547" t="s">
        <v>102</v>
      </c>
      <c r="BA165" s="547" t="s">
        <v>102</v>
      </c>
      <c r="BB165" s="547" t="s">
        <v>102</v>
      </c>
      <c r="BC165" s="547" t="s">
        <v>102</v>
      </c>
      <c r="BD165" s="547" t="s">
        <v>102</v>
      </c>
      <c r="BE165" s="547" t="s">
        <v>102</v>
      </c>
      <c r="BF165" s="547" t="s">
        <v>102</v>
      </c>
      <c r="BG165" s="547" t="s">
        <v>102</v>
      </c>
      <c r="BH165" s="547" t="s">
        <v>102</v>
      </c>
      <c r="BI165" s="547" t="s">
        <v>102</v>
      </c>
      <c r="BJ165" s="547" t="s">
        <v>102</v>
      </c>
      <c r="BK165" s="547" t="s">
        <v>102</v>
      </c>
      <c r="BL165" s="547" t="s">
        <v>102</v>
      </c>
      <c r="BM165" s="547" t="s">
        <v>102</v>
      </c>
      <c r="BN165" s="547" t="s">
        <v>102</v>
      </c>
      <c r="BO165" s="547" t="s">
        <v>102</v>
      </c>
      <c r="BP165" s="547" t="s">
        <v>102</v>
      </c>
      <c r="BQ165" s="547" t="s">
        <v>102</v>
      </c>
      <c r="BR165" s="547" t="s">
        <v>102</v>
      </c>
      <c r="BS165" s="547" t="s">
        <v>102</v>
      </c>
      <c r="BT165" s="547" t="s">
        <v>102</v>
      </c>
      <c r="BU165" s="547" t="s">
        <v>102</v>
      </c>
      <c r="BV165" s="547" t="s">
        <v>102</v>
      </c>
      <c r="BW165" s="547" t="s">
        <v>102</v>
      </c>
      <c r="BX165" s="547" t="s">
        <v>102</v>
      </c>
      <c r="BY165" s="547" t="s">
        <v>102</v>
      </c>
      <c r="BZ165" s="547" t="s">
        <v>102</v>
      </c>
      <c r="CA165" s="547" t="s">
        <v>102</v>
      </c>
      <c r="CB165" s="547" t="s">
        <v>102</v>
      </c>
      <c r="CC165" s="547" t="s">
        <v>102</v>
      </c>
      <c r="CD165" s="547" t="s">
        <v>102</v>
      </c>
      <c r="CE165" s="547" t="s">
        <v>102</v>
      </c>
      <c r="CF165" s="547" t="s">
        <v>102</v>
      </c>
      <c r="CG165" s="547" t="s">
        <v>102</v>
      </c>
      <c r="CH165" s="547" t="s">
        <v>102</v>
      </c>
      <c r="CI165" s="547" t="s">
        <v>102</v>
      </c>
      <c r="CJ165" s="547" t="s">
        <v>102</v>
      </c>
      <c r="CK165" s="547" t="s">
        <v>102</v>
      </c>
      <c r="CL165" s="547" t="s">
        <v>102</v>
      </c>
      <c r="CM165" s="547" t="s">
        <v>102</v>
      </c>
      <c r="CN165" s="547" t="s">
        <v>102</v>
      </c>
      <c r="CO165" s="547" t="s">
        <v>102</v>
      </c>
      <c r="CP165" s="547" t="s">
        <v>102</v>
      </c>
      <c r="CQ165" s="547" t="s">
        <v>102</v>
      </c>
      <c r="CR165" s="547" t="s">
        <v>102</v>
      </c>
      <c r="CS165" s="547" t="s">
        <v>102</v>
      </c>
      <c r="CT165" s="547" t="s">
        <v>102</v>
      </c>
      <c r="CU165" s="547" t="s">
        <v>102</v>
      </c>
      <c r="CV165" s="547" t="s">
        <v>102</v>
      </c>
      <c r="CW165" s="547" t="s">
        <v>102</v>
      </c>
      <c r="CX165" s="547" t="s">
        <v>102</v>
      </c>
      <c r="CY165" s="547" t="s">
        <v>102</v>
      </c>
      <c r="CZ165" s="547" t="s">
        <v>102</v>
      </c>
      <c r="DA165" s="547" t="s">
        <v>102</v>
      </c>
      <c r="DB165" s="547" t="s">
        <v>102</v>
      </c>
      <c r="DC165" s="547" t="s">
        <v>102</v>
      </c>
      <c r="DD165" s="547" t="s">
        <v>102</v>
      </c>
      <c r="DE165" s="547" t="s">
        <v>102</v>
      </c>
      <c r="DF165" s="547" t="s">
        <v>102</v>
      </c>
      <c r="DG165" s="547" t="s">
        <v>102</v>
      </c>
      <c r="DH165" s="547" t="s">
        <v>102</v>
      </c>
      <c r="DI165" s="547" t="s">
        <v>102</v>
      </c>
      <c r="DJ165" s="547" t="s">
        <v>102</v>
      </c>
      <c r="DK165" s="547" t="s">
        <v>102</v>
      </c>
      <c r="DL165" s="547" t="s">
        <v>102</v>
      </c>
      <c r="DM165" s="547" t="s">
        <v>102</v>
      </c>
      <c r="DN165" s="547" t="s">
        <v>102</v>
      </c>
      <c r="DO165" s="547" t="s">
        <v>102</v>
      </c>
      <c r="DP165" s="547" t="s">
        <v>102</v>
      </c>
      <c r="DQ165" s="547" t="s">
        <v>102</v>
      </c>
      <c r="DR165" s="547" t="s">
        <v>102</v>
      </c>
      <c r="DS165" s="547" t="s">
        <v>102</v>
      </c>
      <c r="DT165" s="547" t="s">
        <v>102</v>
      </c>
      <c r="DU165" s="547" t="s">
        <v>102</v>
      </c>
      <c r="DV165" s="547" t="s">
        <v>102</v>
      </c>
      <c r="DW165" s="547" t="s">
        <v>102</v>
      </c>
      <c r="DX165" s="547" t="s">
        <v>102</v>
      </c>
      <c r="DY165" s="547" t="s">
        <v>102</v>
      </c>
      <c r="DZ165" s="547" t="s">
        <v>102</v>
      </c>
      <c r="EA165" s="547" t="s">
        <v>102</v>
      </c>
      <c r="EB165" s="547" t="s">
        <v>102</v>
      </c>
      <c r="EC165" s="547" t="s">
        <v>102</v>
      </c>
      <c r="ED165" s="547" t="s">
        <v>102</v>
      </c>
      <c r="EE165" s="547" t="s">
        <v>102</v>
      </c>
      <c r="EF165" s="547" t="s">
        <v>102</v>
      </c>
      <c r="EG165" s="547" t="s">
        <v>102</v>
      </c>
      <c r="EH165" s="547" t="s">
        <v>102</v>
      </c>
      <c r="EI165" s="547" t="s">
        <v>102</v>
      </c>
      <c r="EJ165" s="547" t="s">
        <v>102</v>
      </c>
      <c r="EK165" s="547" t="s">
        <v>102</v>
      </c>
      <c r="EL165" s="547" t="s">
        <v>102</v>
      </c>
      <c r="EM165" s="547" t="s">
        <v>102</v>
      </c>
      <c r="EN165" s="547" t="s">
        <v>102</v>
      </c>
      <c r="EO165" s="547" t="s">
        <v>102</v>
      </c>
      <c r="EP165" s="547" t="s">
        <v>102</v>
      </c>
      <c r="EQ165" s="547" t="s">
        <v>102</v>
      </c>
      <c r="ER165" s="547" t="s">
        <v>102</v>
      </c>
      <c r="ES165" s="547" t="s">
        <v>102</v>
      </c>
      <c r="ET165" s="547" t="s">
        <v>102</v>
      </c>
      <c r="EU165" s="547" t="s">
        <v>102</v>
      </c>
      <c r="EV165" s="547" t="s">
        <v>102</v>
      </c>
      <c r="EW165" s="547" t="s">
        <v>102</v>
      </c>
      <c r="EX165" s="547" t="s">
        <v>102</v>
      </c>
      <c r="EY165" s="547" t="s">
        <v>102</v>
      </c>
      <c r="EZ165" s="547" t="s">
        <v>102</v>
      </c>
      <c r="FA165" s="547" t="s">
        <v>102</v>
      </c>
      <c r="FB165" s="547" t="s">
        <v>102</v>
      </c>
      <c r="FC165" s="547" t="s">
        <v>102</v>
      </c>
      <c r="FD165" s="547" t="s">
        <v>102</v>
      </c>
      <c r="FE165" s="547" t="s">
        <v>102</v>
      </c>
      <c r="FF165" s="547" t="s">
        <v>102</v>
      </c>
      <c r="FG165" s="547" t="s">
        <v>102</v>
      </c>
      <c r="FH165" s="547" t="s">
        <v>102</v>
      </c>
      <c r="FI165" s="547" t="s">
        <v>102</v>
      </c>
      <c r="FJ165" s="547" t="s">
        <v>102</v>
      </c>
      <c r="FK165" s="547" t="s">
        <v>102</v>
      </c>
      <c r="FL165" s="547" t="s">
        <v>102</v>
      </c>
      <c r="FM165" s="547" t="s">
        <v>102</v>
      </c>
      <c r="FN165" s="547" t="s">
        <v>102</v>
      </c>
      <c r="FO165" s="547" t="s">
        <v>102</v>
      </c>
    </row>
    <row r="166" spans="1:171" x14ac:dyDescent="0.15">
      <c r="A166" s="547">
        <v>3789709</v>
      </c>
      <c r="B166" s="547">
        <v>1</v>
      </c>
      <c r="C166" s="547" t="s">
        <v>20937</v>
      </c>
      <c r="D166" s="547" t="s">
        <v>20938</v>
      </c>
      <c r="E166" s="547" t="s">
        <v>20939</v>
      </c>
      <c r="F166" s="547" t="s">
        <v>20940</v>
      </c>
      <c r="G166" s="547" t="s">
        <v>20941</v>
      </c>
      <c r="H166" s="547" t="s">
        <v>20942</v>
      </c>
      <c r="I166" s="547" t="s">
        <v>20943</v>
      </c>
      <c r="J166" s="547" t="s">
        <v>20944</v>
      </c>
      <c r="K166" s="547" t="s">
        <v>102</v>
      </c>
      <c r="L166" s="547" t="s">
        <v>102</v>
      </c>
      <c r="M166" s="547" t="s">
        <v>102</v>
      </c>
      <c r="N166" s="547" t="s">
        <v>102</v>
      </c>
      <c r="O166" s="547" t="s">
        <v>102</v>
      </c>
      <c r="P166" s="547" t="s">
        <v>102</v>
      </c>
      <c r="Q166" s="547" t="s">
        <v>102</v>
      </c>
      <c r="R166" s="547" t="s">
        <v>102</v>
      </c>
      <c r="S166" s="547" t="s">
        <v>102</v>
      </c>
      <c r="T166" s="547" t="s">
        <v>102</v>
      </c>
      <c r="U166" s="547" t="s">
        <v>102</v>
      </c>
      <c r="V166" s="547" t="s">
        <v>102</v>
      </c>
      <c r="W166" s="547" t="s">
        <v>102</v>
      </c>
      <c r="X166" s="547" t="s">
        <v>102</v>
      </c>
      <c r="Y166" s="547" t="s">
        <v>102</v>
      </c>
      <c r="Z166" s="547" t="s">
        <v>102</v>
      </c>
      <c r="AA166" s="547" t="s">
        <v>102</v>
      </c>
      <c r="AB166" s="547" t="s">
        <v>102</v>
      </c>
      <c r="AC166" s="547" t="s">
        <v>102</v>
      </c>
      <c r="AD166" s="547" t="s">
        <v>102</v>
      </c>
      <c r="AE166" s="547" t="s">
        <v>102</v>
      </c>
      <c r="AF166" s="547" t="s">
        <v>102</v>
      </c>
      <c r="AG166" s="547" t="s">
        <v>102</v>
      </c>
      <c r="AH166" s="547" t="s">
        <v>102</v>
      </c>
      <c r="AI166" s="547" t="s">
        <v>102</v>
      </c>
      <c r="AJ166" s="547" t="s">
        <v>102</v>
      </c>
      <c r="AK166" s="547" t="s">
        <v>102</v>
      </c>
      <c r="AL166" s="547" t="s">
        <v>102</v>
      </c>
      <c r="AM166" s="547" t="s">
        <v>102</v>
      </c>
      <c r="AN166" s="547" t="s">
        <v>102</v>
      </c>
      <c r="AO166" s="547" t="s">
        <v>102</v>
      </c>
      <c r="AP166" s="547" t="s">
        <v>102</v>
      </c>
      <c r="AQ166" s="547" t="s">
        <v>102</v>
      </c>
      <c r="AR166" s="547" t="s">
        <v>102</v>
      </c>
      <c r="AS166" s="547" t="s">
        <v>102</v>
      </c>
      <c r="AT166" s="547" t="s">
        <v>102</v>
      </c>
      <c r="AU166" s="547" t="s">
        <v>102</v>
      </c>
      <c r="AV166" s="547" t="s">
        <v>102</v>
      </c>
      <c r="AW166" s="547" t="s">
        <v>102</v>
      </c>
      <c r="AX166" s="547" t="s">
        <v>102</v>
      </c>
      <c r="AY166" s="547" t="s">
        <v>102</v>
      </c>
      <c r="AZ166" s="547" t="s">
        <v>102</v>
      </c>
      <c r="BA166" s="547" t="s">
        <v>102</v>
      </c>
      <c r="BB166" s="547" t="s">
        <v>102</v>
      </c>
      <c r="BC166" s="547" t="s">
        <v>102</v>
      </c>
      <c r="BD166" s="547" t="s">
        <v>102</v>
      </c>
      <c r="BE166" s="547" t="s">
        <v>102</v>
      </c>
      <c r="BF166" s="547" t="s">
        <v>102</v>
      </c>
      <c r="BG166" s="547" t="s">
        <v>102</v>
      </c>
      <c r="BH166" s="547" t="s">
        <v>102</v>
      </c>
      <c r="BI166" s="547" t="s">
        <v>102</v>
      </c>
      <c r="BJ166" s="547" t="s">
        <v>102</v>
      </c>
      <c r="BK166" s="547" t="s">
        <v>102</v>
      </c>
      <c r="BL166" s="547" t="s">
        <v>102</v>
      </c>
      <c r="BM166" s="547" t="s">
        <v>102</v>
      </c>
      <c r="BN166" s="547" t="s">
        <v>102</v>
      </c>
      <c r="BO166" s="547" t="s">
        <v>102</v>
      </c>
      <c r="BP166" s="547" t="s">
        <v>102</v>
      </c>
      <c r="BQ166" s="547" t="s">
        <v>102</v>
      </c>
      <c r="BR166" s="547" t="s">
        <v>102</v>
      </c>
      <c r="BS166" s="547" t="s">
        <v>102</v>
      </c>
      <c r="BT166" s="547" t="s">
        <v>102</v>
      </c>
      <c r="BU166" s="547" t="s">
        <v>102</v>
      </c>
      <c r="BV166" s="547" t="s">
        <v>102</v>
      </c>
      <c r="BW166" s="547" t="s">
        <v>102</v>
      </c>
      <c r="BX166" s="547" t="s">
        <v>102</v>
      </c>
      <c r="BY166" s="547" t="s">
        <v>102</v>
      </c>
      <c r="BZ166" s="547" t="s">
        <v>102</v>
      </c>
      <c r="CA166" s="547" t="s">
        <v>102</v>
      </c>
      <c r="CB166" s="547" t="s">
        <v>102</v>
      </c>
      <c r="CC166" s="547" t="s">
        <v>102</v>
      </c>
      <c r="CD166" s="547" t="s">
        <v>102</v>
      </c>
      <c r="CE166" s="547" t="s">
        <v>102</v>
      </c>
      <c r="CF166" s="547" t="s">
        <v>102</v>
      </c>
      <c r="CG166" s="547" t="s">
        <v>102</v>
      </c>
      <c r="CH166" s="547" t="s">
        <v>102</v>
      </c>
      <c r="CI166" s="547" t="s">
        <v>102</v>
      </c>
      <c r="CJ166" s="547" t="s">
        <v>102</v>
      </c>
      <c r="CK166" s="547" t="s">
        <v>102</v>
      </c>
      <c r="CL166" s="547" t="s">
        <v>102</v>
      </c>
      <c r="CM166" s="547" t="s">
        <v>102</v>
      </c>
      <c r="CN166" s="547" t="s">
        <v>102</v>
      </c>
      <c r="CO166" s="547" t="s">
        <v>102</v>
      </c>
      <c r="CP166" s="547" t="s">
        <v>102</v>
      </c>
      <c r="CQ166" s="547" t="s">
        <v>102</v>
      </c>
      <c r="CR166" s="547" t="s">
        <v>102</v>
      </c>
      <c r="CS166" s="547" t="s">
        <v>102</v>
      </c>
      <c r="CT166" s="547" t="s">
        <v>102</v>
      </c>
      <c r="CU166" s="547" t="s">
        <v>102</v>
      </c>
      <c r="CV166" s="547" t="s">
        <v>102</v>
      </c>
      <c r="CW166" s="547" t="s">
        <v>102</v>
      </c>
      <c r="CX166" s="547" t="s">
        <v>102</v>
      </c>
      <c r="CY166" s="547" t="s">
        <v>102</v>
      </c>
      <c r="CZ166" s="547" t="s">
        <v>102</v>
      </c>
      <c r="DA166" s="547" t="s">
        <v>102</v>
      </c>
      <c r="DB166" s="547" t="s">
        <v>102</v>
      </c>
      <c r="DC166" s="547" t="s">
        <v>102</v>
      </c>
      <c r="DD166" s="547" t="s">
        <v>102</v>
      </c>
      <c r="DE166" s="547" t="s">
        <v>102</v>
      </c>
      <c r="DF166" s="547" t="s">
        <v>102</v>
      </c>
      <c r="DG166" s="547" t="s">
        <v>102</v>
      </c>
      <c r="DH166" s="547" t="s">
        <v>102</v>
      </c>
      <c r="DI166" s="547" t="s">
        <v>102</v>
      </c>
      <c r="DJ166" s="547" t="s">
        <v>102</v>
      </c>
      <c r="DK166" s="547" t="s">
        <v>102</v>
      </c>
      <c r="DL166" s="547" t="s">
        <v>102</v>
      </c>
      <c r="DM166" s="547" t="s">
        <v>102</v>
      </c>
      <c r="DN166" s="547" t="s">
        <v>102</v>
      </c>
      <c r="DO166" s="547" t="s">
        <v>102</v>
      </c>
      <c r="DP166" s="547" t="s">
        <v>102</v>
      </c>
      <c r="DQ166" s="547" t="s">
        <v>102</v>
      </c>
      <c r="DR166" s="547" t="s">
        <v>102</v>
      </c>
      <c r="DS166" s="547" t="s">
        <v>102</v>
      </c>
      <c r="DT166" s="547" t="s">
        <v>102</v>
      </c>
      <c r="DU166" s="547" t="s">
        <v>102</v>
      </c>
      <c r="DV166" s="547" t="s">
        <v>102</v>
      </c>
      <c r="DW166" s="547" t="s">
        <v>102</v>
      </c>
      <c r="DX166" s="547" t="s">
        <v>102</v>
      </c>
      <c r="DY166" s="547" t="s">
        <v>102</v>
      </c>
      <c r="DZ166" s="547" t="s">
        <v>102</v>
      </c>
      <c r="EA166" s="547" t="s">
        <v>102</v>
      </c>
      <c r="EB166" s="547" t="s">
        <v>102</v>
      </c>
      <c r="EC166" s="547" t="s">
        <v>102</v>
      </c>
      <c r="ED166" s="547" t="s">
        <v>102</v>
      </c>
      <c r="EE166" s="547" t="s">
        <v>102</v>
      </c>
      <c r="EF166" s="547" t="s">
        <v>102</v>
      </c>
      <c r="EG166" s="547" t="s">
        <v>102</v>
      </c>
      <c r="EH166" s="547" t="s">
        <v>102</v>
      </c>
      <c r="EI166" s="547" t="s">
        <v>102</v>
      </c>
      <c r="EJ166" s="547" t="s">
        <v>102</v>
      </c>
      <c r="EK166" s="547" t="s">
        <v>102</v>
      </c>
      <c r="EL166" s="547" t="s">
        <v>102</v>
      </c>
      <c r="EM166" s="547" t="s">
        <v>102</v>
      </c>
      <c r="EN166" s="547" t="s">
        <v>102</v>
      </c>
      <c r="EO166" s="547" t="s">
        <v>102</v>
      </c>
      <c r="EP166" s="547" t="s">
        <v>102</v>
      </c>
      <c r="EQ166" s="547" t="s">
        <v>102</v>
      </c>
      <c r="ER166" s="547" t="s">
        <v>102</v>
      </c>
      <c r="ES166" s="547" t="s">
        <v>102</v>
      </c>
      <c r="ET166" s="547" t="s">
        <v>102</v>
      </c>
      <c r="EU166" s="547" t="s">
        <v>102</v>
      </c>
      <c r="EV166" s="547" t="s">
        <v>102</v>
      </c>
      <c r="EW166" s="547" t="s">
        <v>102</v>
      </c>
      <c r="EX166" s="547" t="s">
        <v>102</v>
      </c>
      <c r="EY166" s="547" t="s">
        <v>102</v>
      </c>
      <c r="EZ166" s="547" t="s">
        <v>102</v>
      </c>
      <c r="FA166" s="547" t="s">
        <v>102</v>
      </c>
      <c r="FB166" s="547" t="s">
        <v>102</v>
      </c>
      <c r="FC166" s="547" t="s">
        <v>102</v>
      </c>
      <c r="FD166" s="547" t="s">
        <v>102</v>
      </c>
      <c r="FE166" s="547" t="s">
        <v>102</v>
      </c>
      <c r="FF166" s="547" t="s">
        <v>102</v>
      </c>
      <c r="FG166" s="547" t="s">
        <v>102</v>
      </c>
      <c r="FH166" s="547" t="s">
        <v>102</v>
      </c>
      <c r="FI166" s="547" t="s">
        <v>102</v>
      </c>
      <c r="FJ166" s="547" t="s">
        <v>102</v>
      </c>
      <c r="FK166" s="547" t="s">
        <v>102</v>
      </c>
      <c r="FL166" s="547" t="s">
        <v>102</v>
      </c>
      <c r="FM166" s="547" t="s">
        <v>102</v>
      </c>
      <c r="FN166" s="547" t="s">
        <v>102</v>
      </c>
      <c r="FO166" s="547" t="s">
        <v>102</v>
      </c>
    </row>
    <row r="167" spans="1:171" x14ac:dyDescent="0.15">
      <c r="A167" s="547">
        <v>3796482</v>
      </c>
      <c r="B167" s="547">
        <v>1</v>
      </c>
      <c r="C167" s="547" t="s">
        <v>20945</v>
      </c>
      <c r="D167" s="547" t="s">
        <v>20945</v>
      </c>
      <c r="E167" s="547" t="s">
        <v>20946</v>
      </c>
      <c r="F167" s="547" t="s">
        <v>20947</v>
      </c>
      <c r="G167" s="547" t="s">
        <v>20947</v>
      </c>
      <c r="H167" s="547" t="s">
        <v>20947</v>
      </c>
      <c r="I167" s="547" t="s">
        <v>20948</v>
      </c>
      <c r="J167" s="547" t="s">
        <v>20949</v>
      </c>
      <c r="K167" s="547" t="s">
        <v>20949</v>
      </c>
      <c r="L167" s="547" t="s">
        <v>20949</v>
      </c>
      <c r="M167" s="547" t="s">
        <v>20950</v>
      </c>
      <c r="N167" s="547" t="s">
        <v>20951</v>
      </c>
      <c r="O167" s="547" t="s">
        <v>20952</v>
      </c>
      <c r="P167" s="547" t="s">
        <v>20953</v>
      </c>
      <c r="Q167" s="547" t="s">
        <v>20954</v>
      </c>
      <c r="R167" s="547" t="s">
        <v>20955</v>
      </c>
      <c r="S167" s="547" t="s">
        <v>20955</v>
      </c>
      <c r="T167" s="547" t="s">
        <v>20956</v>
      </c>
      <c r="U167" s="547" t="s">
        <v>20957</v>
      </c>
      <c r="V167" s="547" t="s">
        <v>20958</v>
      </c>
      <c r="W167" s="547" t="s">
        <v>20958</v>
      </c>
      <c r="X167" s="547" t="s">
        <v>20958</v>
      </c>
      <c r="Y167" s="547" t="s">
        <v>20958</v>
      </c>
      <c r="Z167" s="547" t="s">
        <v>20958</v>
      </c>
      <c r="AA167" s="547" t="s">
        <v>20958</v>
      </c>
      <c r="AB167" s="547" t="s">
        <v>20959</v>
      </c>
      <c r="AC167" s="547" t="s">
        <v>20960</v>
      </c>
      <c r="AD167" s="547" t="s">
        <v>20961</v>
      </c>
      <c r="AE167" s="547" t="s">
        <v>20962</v>
      </c>
      <c r="AF167" s="547" t="s">
        <v>20962</v>
      </c>
      <c r="AG167" s="547" t="s">
        <v>20962</v>
      </c>
      <c r="AH167" s="547" t="s">
        <v>102</v>
      </c>
      <c r="AI167" s="547" t="s">
        <v>102</v>
      </c>
      <c r="AJ167" s="547" t="s">
        <v>102</v>
      </c>
      <c r="AK167" s="547" t="s">
        <v>102</v>
      </c>
      <c r="AL167" s="547" t="s">
        <v>102</v>
      </c>
      <c r="AM167" s="547" t="s">
        <v>102</v>
      </c>
      <c r="AN167" s="547" t="s">
        <v>102</v>
      </c>
      <c r="AO167" s="547" t="s">
        <v>102</v>
      </c>
      <c r="AP167" s="547" t="s">
        <v>102</v>
      </c>
      <c r="AQ167" s="547" t="s">
        <v>102</v>
      </c>
      <c r="AR167" s="547" t="s">
        <v>102</v>
      </c>
      <c r="AS167" s="547" t="s">
        <v>102</v>
      </c>
      <c r="AT167" s="547" t="s">
        <v>102</v>
      </c>
      <c r="AU167" s="547" t="s">
        <v>102</v>
      </c>
      <c r="AV167" s="547" t="s">
        <v>102</v>
      </c>
      <c r="AW167" s="547" t="s">
        <v>102</v>
      </c>
      <c r="AX167" s="547" t="s">
        <v>102</v>
      </c>
      <c r="AY167" s="547" t="s">
        <v>102</v>
      </c>
      <c r="AZ167" s="547" t="s">
        <v>102</v>
      </c>
      <c r="BA167" s="547" t="s">
        <v>102</v>
      </c>
      <c r="BB167" s="547" t="s">
        <v>102</v>
      </c>
      <c r="BC167" s="547" t="s">
        <v>102</v>
      </c>
      <c r="BD167" s="547" t="s">
        <v>102</v>
      </c>
      <c r="BE167" s="547" t="s">
        <v>102</v>
      </c>
      <c r="BF167" s="547" t="s">
        <v>102</v>
      </c>
      <c r="BG167" s="547" t="s">
        <v>102</v>
      </c>
      <c r="BH167" s="547" t="s">
        <v>102</v>
      </c>
      <c r="BI167" s="547" t="s">
        <v>102</v>
      </c>
      <c r="BJ167" s="547" t="s">
        <v>102</v>
      </c>
      <c r="BK167" s="547" t="s">
        <v>102</v>
      </c>
      <c r="BL167" s="547" t="s">
        <v>102</v>
      </c>
      <c r="BM167" s="547" t="s">
        <v>102</v>
      </c>
      <c r="BN167" s="547" t="s">
        <v>102</v>
      </c>
      <c r="BO167" s="547" t="s">
        <v>102</v>
      </c>
      <c r="BP167" s="547" t="s">
        <v>102</v>
      </c>
      <c r="BQ167" s="547" t="s">
        <v>102</v>
      </c>
      <c r="BR167" s="547" t="s">
        <v>102</v>
      </c>
      <c r="BS167" s="547" t="s">
        <v>102</v>
      </c>
      <c r="BT167" s="547" t="s">
        <v>102</v>
      </c>
      <c r="BU167" s="547" t="s">
        <v>102</v>
      </c>
      <c r="BV167" s="547" t="s">
        <v>102</v>
      </c>
      <c r="BW167" s="547" t="s">
        <v>102</v>
      </c>
      <c r="BX167" s="547" t="s">
        <v>102</v>
      </c>
      <c r="BY167" s="547" t="s">
        <v>102</v>
      </c>
      <c r="BZ167" s="547" t="s">
        <v>102</v>
      </c>
      <c r="CA167" s="547" t="s">
        <v>102</v>
      </c>
      <c r="CB167" s="547" t="s">
        <v>102</v>
      </c>
      <c r="CC167" s="547" t="s">
        <v>102</v>
      </c>
      <c r="CD167" s="547" t="s">
        <v>102</v>
      </c>
      <c r="CE167" s="547" t="s">
        <v>102</v>
      </c>
      <c r="CF167" s="547" t="s">
        <v>102</v>
      </c>
      <c r="CG167" s="547" t="s">
        <v>102</v>
      </c>
      <c r="CH167" s="547" t="s">
        <v>102</v>
      </c>
      <c r="CI167" s="547" t="s">
        <v>102</v>
      </c>
      <c r="CJ167" s="547" t="s">
        <v>102</v>
      </c>
      <c r="CK167" s="547" t="s">
        <v>102</v>
      </c>
      <c r="CL167" s="547" t="s">
        <v>102</v>
      </c>
      <c r="CM167" s="547" t="s">
        <v>102</v>
      </c>
      <c r="CN167" s="547" t="s">
        <v>102</v>
      </c>
      <c r="CO167" s="547" t="s">
        <v>102</v>
      </c>
      <c r="CP167" s="547" t="s">
        <v>102</v>
      </c>
      <c r="CQ167" s="547" t="s">
        <v>102</v>
      </c>
      <c r="CR167" s="547" t="s">
        <v>102</v>
      </c>
      <c r="CS167" s="547" t="s">
        <v>102</v>
      </c>
      <c r="CT167" s="547" t="s">
        <v>102</v>
      </c>
      <c r="CU167" s="547" t="s">
        <v>102</v>
      </c>
      <c r="CV167" s="547" t="s">
        <v>102</v>
      </c>
      <c r="CW167" s="547" t="s">
        <v>102</v>
      </c>
      <c r="CX167" s="547" t="s">
        <v>102</v>
      </c>
      <c r="CY167" s="547" t="s">
        <v>102</v>
      </c>
      <c r="CZ167" s="547" t="s">
        <v>102</v>
      </c>
      <c r="DA167" s="547" t="s">
        <v>102</v>
      </c>
      <c r="DB167" s="547" t="s">
        <v>102</v>
      </c>
      <c r="DC167" s="547" t="s">
        <v>102</v>
      </c>
      <c r="DD167" s="547" t="s">
        <v>102</v>
      </c>
      <c r="DE167" s="547" t="s">
        <v>102</v>
      </c>
      <c r="DF167" s="547" t="s">
        <v>102</v>
      </c>
      <c r="DG167" s="547" t="s">
        <v>102</v>
      </c>
      <c r="DH167" s="547" t="s">
        <v>102</v>
      </c>
      <c r="DI167" s="547" t="s">
        <v>102</v>
      </c>
      <c r="DJ167" s="547" t="s">
        <v>102</v>
      </c>
      <c r="DK167" s="547" t="s">
        <v>102</v>
      </c>
      <c r="DL167" s="547" t="s">
        <v>102</v>
      </c>
      <c r="DM167" s="547" t="s">
        <v>102</v>
      </c>
      <c r="DN167" s="547" t="s">
        <v>102</v>
      </c>
      <c r="DO167" s="547" t="s">
        <v>102</v>
      </c>
      <c r="DP167" s="547" t="s">
        <v>102</v>
      </c>
      <c r="DQ167" s="547" t="s">
        <v>102</v>
      </c>
      <c r="DR167" s="547" t="s">
        <v>102</v>
      </c>
      <c r="DS167" s="547" t="s">
        <v>102</v>
      </c>
      <c r="DT167" s="547" t="s">
        <v>102</v>
      </c>
      <c r="DU167" s="547" t="s">
        <v>102</v>
      </c>
      <c r="DV167" s="547" t="s">
        <v>102</v>
      </c>
      <c r="DW167" s="547" t="s">
        <v>102</v>
      </c>
      <c r="DX167" s="547" t="s">
        <v>102</v>
      </c>
      <c r="DY167" s="547" t="s">
        <v>102</v>
      </c>
      <c r="DZ167" s="547" t="s">
        <v>102</v>
      </c>
      <c r="EA167" s="547" t="s">
        <v>102</v>
      </c>
      <c r="EB167" s="547" t="s">
        <v>102</v>
      </c>
      <c r="EC167" s="547" t="s">
        <v>102</v>
      </c>
      <c r="ED167" s="547" t="s">
        <v>102</v>
      </c>
      <c r="EE167" s="547" t="s">
        <v>102</v>
      </c>
      <c r="EF167" s="547" t="s">
        <v>102</v>
      </c>
      <c r="EG167" s="547" t="s">
        <v>102</v>
      </c>
      <c r="EH167" s="547" t="s">
        <v>102</v>
      </c>
      <c r="EI167" s="547" t="s">
        <v>102</v>
      </c>
      <c r="EJ167" s="547" t="s">
        <v>102</v>
      </c>
      <c r="EK167" s="547" t="s">
        <v>102</v>
      </c>
      <c r="EL167" s="547" t="s">
        <v>102</v>
      </c>
      <c r="EM167" s="547" t="s">
        <v>102</v>
      </c>
      <c r="EN167" s="547" t="s">
        <v>102</v>
      </c>
      <c r="EO167" s="547" t="s">
        <v>102</v>
      </c>
      <c r="EP167" s="547" t="s">
        <v>102</v>
      </c>
      <c r="EQ167" s="547" t="s">
        <v>102</v>
      </c>
      <c r="ER167" s="547" t="s">
        <v>102</v>
      </c>
      <c r="ES167" s="547" t="s">
        <v>102</v>
      </c>
      <c r="ET167" s="547" t="s">
        <v>102</v>
      </c>
      <c r="EU167" s="547" t="s">
        <v>102</v>
      </c>
      <c r="EV167" s="547" t="s">
        <v>102</v>
      </c>
      <c r="EW167" s="547" t="s">
        <v>102</v>
      </c>
      <c r="EX167" s="547" t="s">
        <v>102</v>
      </c>
      <c r="EY167" s="547" t="s">
        <v>102</v>
      </c>
      <c r="EZ167" s="547" t="s">
        <v>102</v>
      </c>
      <c r="FA167" s="547" t="s">
        <v>102</v>
      </c>
      <c r="FB167" s="547" t="s">
        <v>102</v>
      </c>
      <c r="FC167" s="547" t="s">
        <v>102</v>
      </c>
      <c r="FD167" s="547" t="s">
        <v>102</v>
      </c>
      <c r="FE167" s="547" t="s">
        <v>102</v>
      </c>
      <c r="FF167" s="547" t="s">
        <v>102</v>
      </c>
      <c r="FG167" s="547" t="s">
        <v>102</v>
      </c>
      <c r="FH167" s="547" t="s">
        <v>102</v>
      </c>
      <c r="FI167" s="547" t="s">
        <v>102</v>
      </c>
      <c r="FJ167" s="547" t="s">
        <v>102</v>
      </c>
      <c r="FK167" s="547" t="s">
        <v>102</v>
      </c>
      <c r="FL167" s="547" t="s">
        <v>102</v>
      </c>
      <c r="FM167" s="547" t="s">
        <v>102</v>
      </c>
      <c r="FN167" s="547" t="s">
        <v>102</v>
      </c>
      <c r="FO167" s="547" t="s">
        <v>102</v>
      </c>
    </row>
    <row r="168" spans="1:171" x14ac:dyDescent="0.15">
      <c r="A168" s="547">
        <v>3771347</v>
      </c>
      <c r="B168" s="547">
        <v>1</v>
      </c>
      <c r="C168" s="547" t="s">
        <v>20963</v>
      </c>
      <c r="D168" s="547" t="s">
        <v>20964</v>
      </c>
      <c r="E168" s="547" t="s">
        <v>20965</v>
      </c>
      <c r="F168" s="547" t="s">
        <v>20965</v>
      </c>
      <c r="G168" s="547" t="s">
        <v>20965</v>
      </c>
      <c r="H168" s="547" t="s">
        <v>20965</v>
      </c>
      <c r="I168" s="547" t="s">
        <v>20965</v>
      </c>
      <c r="J168" s="547" t="s">
        <v>20966</v>
      </c>
      <c r="K168" s="547" t="s">
        <v>20966</v>
      </c>
      <c r="L168" s="547" t="s">
        <v>20966</v>
      </c>
      <c r="M168" s="547" t="s">
        <v>20966</v>
      </c>
      <c r="N168" s="547" t="s">
        <v>20967</v>
      </c>
      <c r="O168" s="547" t="s">
        <v>20967</v>
      </c>
      <c r="P168" s="547" t="s">
        <v>20967</v>
      </c>
      <c r="Q168" s="547" t="s">
        <v>20967</v>
      </c>
      <c r="R168" s="547" t="s">
        <v>20967</v>
      </c>
      <c r="S168" s="547" t="s">
        <v>20968</v>
      </c>
      <c r="T168" s="547" t="s">
        <v>20968</v>
      </c>
      <c r="U168" s="547" t="s">
        <v>20968</v>
      </c>
      <c r="V168" s="547" t="s">
        <v>20968</v>
      </c>
      <c r="W168" s="547" t="s">
        <v>20969</v>
      </c>
      <c r="X168" s="547" t="s">
        <v>20970</v>
      </c>
      <c r="Y168" s="547" t="s">
        <v>20970</v>
      </c>
      <c r="Z168" s="547" t="s">
        <v>20970</v>
      </c>
      <c r="AA168" s="547" t="s">
        <v>20970</v>
      </c>
      <c r="AB168" s="547" t="s">
        <v>20971</v>
      </c>
      <c r="AC168" s="547" t="s">
        <v>20971</v>
      </c>
      <c r="AD168" s="547" t="s">
        <v>20972</v>
      </c>
      <c r="AE168" s="547" t="s">
        <v>20973</v>
      </c>
      <c r="AF168" s="547" t="s">
        <v>20974</v>
      </c>
      <c r="AG168" s="547" t="s">
        <v>20974</v>
      </c>
      <c r="AH168" s="547" t="s">
        <v>20975</v>
      </c>
      <c r="AI168" s="547" t="s">
        <v>20975</v>
      </c>
      <c r="AJ168" s="547" t="s">
        <v>20975</v>
      </c>
      <c r="AK168" s="547" t="s">
        <v>20975</v>
      </c>
      <c r="AL168" s="547" t="s">
        <v>20975</v>
      </c>
      <c r="AM168" s="547" t="s">
        <v>19911</v>
      </c>
      <c r="AN168" s="547" t="s">
        <v>19911</v>
      </c>
      <c r="AO168" s="547" t="s">
        <v>19911</v>
      </c>
      <c r="AP168" s="547" t="s">
        <v>19911</v>
      </c>
      <c r="AQ168" s="547" t="s">
        <v>20976</v>
      </c>
      <c r="AR168" s="547" t="s">
        <v>20976</v>
      </c>
      <c r="AS168" s="547" t="s">
        <v>20976</v>
      </c>
      <c r="AT168" s="547" t="s">
        <v>20976</v>
      </c>
      <c r="AU168" s="547" t="s">
        <v>20977</v>
      </c>
      <c r="AV168" s="547" t="s">
        <v>20978</v>
      </c>
      <c r="AW168" s="547" t="s">
        <v>20979</v>
      </c>
      <c r="AX168" s="547" t="s">
        <v>20979</v>
      </c>
      <c r="AY168" s="547" t="s">
        <v>20979</v>
      </c>
      <c r="AZ168" s="547" t="s">
        <v>20979</v>
      </c>
      <c r="BA168" s="547" t="s">
        <v>20980</v>
      </c>
      <c r="BB168" s="547" t="s">
        <v>20981</v>
      </c>
      <c r="BC168" s="547" t="s">
        <v>20981</v>
      </c>
      <c r="BD168" s="547" t="s">
        <v>20981</v>
      </c>
      <c r="BE168" s="547" t="s">
        <v>20981</v>
      </c>
      <c r="BF168" s="547" t="s">
        <v>20981</v>
      </c>
      <c r="BG168" s="547" t="s">
        <v>20982</v>
      </c>
      <c r="BH168" s="547" t="s">
        <v>20982</v>
      </c>
      <c r="BI168" s="547" t="s">
        <v>20982</v>
      </c>
      <c r="BJ168" s="547" t="s">
        <v>20982</v>
      </c>
      <c r="BK168" s="547" t="s">
        <v>20982</v>
      </c>
      <c r="BL168" s="547" t="s">
        <v>20983</v>
      </c>
      <c r="BM168" s="547" t="s">
        <v>20983</v>
      </c>
      <c r="BN168" s="547" t="s">
        <v>20983</v>
      </c>
      <c r="BO168" s="547" t="s">
        <v>20983</v>
      </c>
      <c r="BP168" s="547" t="s">
        <v>20932</v>
      </c>
      <c r="BQ168" s="547" t="s">
        <v>20932</v>
      </c>
      <c r="BR168" s="547" t="s">
        <v>20932</v>
      </c>
      <c r="BS168" s="547" t="s">
        <v>20932</v>
      </c>
      <c r="BT168" s="547" t="s">
        <v>20984</v>
      </c>
      <c r="BU168" s="547" t="s">
        <v>20984</v>
      </c>
      <c r="BV168" s="547" t="s">
        <v>20984</v>
      </c>
      <c r="BW168" s="547" t="s">
        <v>20984</v>
      </c>
      <c r="BX168" s="547" t="s">
        <v>20985</v>
      </c>
      <c r="BY168" s="547" t="s">
        <v>20986</v>
      </c>
      <c r="BZ168" s="547" t="s">
        <v>20987</v>
      </c>
      <c r="CA168" s="547" t="s">
        <v>20988</v>
      </c>
      <c r="CB168" s="547" t="s">
        <v>20989</v>
      </c>
      <c r="CC168" s="547" t="s">
        <v>20989</v>
      </c>
      <c r="CD168" s="547" t="s">
        <v>20933</v>
      </c>
      <c r="CE168" s="547" t="s">
        <v>20933</v>
      </c>
      <c r="CF168" s="547" t="s">
        <v>20933</v>
      </c>
      <c r="CG168" s="547" t="s">
        <v>20933</v>
      </c>
      <c r="CH168" s="547" t="s">
        <v>20933</v>
      </c>
      <c r="CI168" s="547" t="s">
        <v>20990</v>
      </c>
      <c r="CJ168" s="547" t="s">
        <v>20990</v>
      </c>
      <c r="CK168" s="547" t="s">
        <v>20990</v>
      </c>
      <c r="CL168" s="547" t="s">
        <v>20990</v>
      </c>
      <c r="CM168" s="547" t="s">
        <v>20990</v>
      </c>
      <c r="CN168" s="547" t="s">
        <v>102</v>
      </c>
      <c r="CO168" s="547" t="s">
        <v>102</v>
      </c>
      <c r="CP168" s="547" t="s">
        <v>102</v>
      </c>
      <c r="CQ168" s="547" t="s">
        <v>102</v>
      </c>
      <c r="CR168" s="547" t="s">
        <v>102</v>
      </c>
      <c r="CS168" s="547" t="s">
        <v>102</v>
      </c>
      <c r="CT168" s="547" t="s">
        <v>102</v>
      </c>
      <c r="CU168" s="547" t="s">
        <v>102</v>
      </c>
      <c r="CV168" s="547" t="s">
        <v>102</v>
      </c>
      <c r="CW168" s="547" t="s">
        <v>102</v>
      </c>
      <c r="CX168" s="547" t="s">
        <v>102</v>
      </c>
      <c r="CY168" s="547" t="s">
        <v>102</v>
      </c>
      <c r="CZ168" s="547" t="s">
        <v>102</v>
      </c>
      <c r="DA168" s="547" t="s">
        <v>102</v>
      </c>
      <c r="DB168" s="547" t="s">
        <v>102</v>
      </c>
      <c r="DC168" s="547" t="s">
        <v>102</v>
      </c>
      <c r="DD168" s="547" t="s">
        <v>102</v>
      </c>
      <c r="DE168" s="547" t="s">
        <v>102</v>
      </c>
      <c r="DF168" s="547" t="s">
        <v>102</v>
      </c>
      <c r="DG168" s="547" t="s">
        <v>102</v>
      </c>
      <c r="DH168" s="547" t="s">
        <v>102</v>
      </c>
      <c r="DI168" s="547" t="s">
        <v>102</v>
      </c>
      <c r="DJ168" s="547" t="s">
        <v>102</v>
      </c>
      <c r="DK168" s="547" t="s">
        <v>102</v>
      </c>
      <c r="DL168" s="547" t="s">
        <v>102</v>
      </c>
      <c r="DM168" s="547" t="s">
        <v>102</v>
      </c>
      <c r="DN168" s="547" t="s">
        <v>102</v>
      </c>
      <c r="DO168" s="547" t="s">
        <v>102</v>
      </c>
      <c r="DP168" s="547" t="s">
        <v>102</v>
      </c>
      <c r="DQ168" s="547" t="s">
        <v>102</v>
      </c>
      <c r="DR168" s="547" t="s">
        <v>102</v>
      </c>
      <c r="DS168" s="547" t="s">
        <v>102</v>
      </c>
      <c r="DT168" s="547" t="s">
        <v>102</v>
      </c>
      <c r="DU168" s="547" t="s">
        <v>102</v>
      </c>
      <c r="DV168" s="547" t="s">
        <v>102</v>
      </c>
      <c r="DW168" s="547" t="s">
        <v>102</v>
      </c>
      <c r="DX168" s="547" t="s">
        <v>102</v>
      </c>
      <c r="DY168" s="547" t="s">
        <v>102</v>
      </c>
      <c r="DZ168" s="547" t="s">
        <v>102</v>
      </c>
      <c r="EA168" s="547" t="s">
        <v>102</v>
      </c>
      <c r="EB168" s="547" t="s">
        <v>102</v>
      </c>
      <c r="EC168" s="547" t="s">
        <v>102</v>
      </c>
      <c r="ED168" s="547" t="s">
        <v>102</v>
      </c>
      <c r="EE168" s="547" t="s">
        <v>102</v>
      </c>
      <c r="EF168" s="547" t="s">
        <v>102</v>
      </c>
      <c r="EG168" s="547" t="s">
        <v>102</v>
      </c>
      <c r="EH168" s="547" t="s">
        <v>102</v>
      </c>
      <c r="EI168" s="547" t="s">
        <v>102</v>
      </c>
      <c r="EJ168" s="547" t="s">
        <v>102</v>
      </c>
      <c r="EK168" s="547" t="s">
        <v>102</v>
      </c>
      <c r="EL168" s="547" t="s">
        <v>102</v>
      </c>
      <c r="EM168" s="547" t="s">
        <v>102</v>
      </c>
      <c r="EN168" s="547" t="s">
        <v>102</v>
      </c>
      <c r="EO168" s="547" t="s">
        <v>102</v>
      </c>
      <c r="EP168" s="547" t="s">
        <v>102</v>
      </c>
      <c r="EQ168" s="547" t="s">
        <v>102</v>
      </c>
      <c r="ER168" s="547" t="s">
        <v>102</v>
      </c>
      <c r="ES168" s="547" t="s">
        <v>102</v>
      </c>
      <c r="ET168" s="547" t="s">
        <v>102</v>
      </c>
      <c r="EU168" s="547" t="s">
        <v>102</v>
      </c>
      <c r="EV168" s="547" t="s">
        <v>102</v>
      </c>
      <c r="EW168" s="547" t="s">
        <v>102</v>
      </c>
      <c r="EX168" s="547" t="s">
        <v>102</v>
      </c>
      <c r="EY168" s="547" t="s">
        <v>102</v>
      </c>
      <c r="EZ168" s="547" t="s">
        <v>102</v>
      </c>
      <c r="FA168" s="547" t="s">
        <v>102</v>
      </c>
      <c r="FB168" s="547" t="s">
        <v>102</v>
      </c>
      <c r="FC168" s="547" t="s">
        <v>102</v>
      </c>
      <c r="FD168" s="547" t="s">
        <v>102</v>
      </c>
      <c r="FE168" s="547" t="s">
        <v>102</v>
      </c>
      <c r="FF168" s="547" t="s">
        <v>102</v>
      </c>
      <c r="FG168" s="547" t="s">
        <v>102</v>
      </c>
      <c r="FH168" s="547" t="s">
        <v>102</v>
      </c>
      <c r="FI168" s="547" t="s">
        <v>102</v>
      </c>
      <c r="FJ168" s="547" t="s">
        <v>102</v>
      </c>
      <c r="FK168" s="547" t="s">
        <v>102</v>
      </c>
      <c r="FL168" s="547" t="s">
        <v>102</v>
      </c>
      <c r="FM168" s="547" t="s">
        <v>102</v>
      </c>
      <c r="FN168" s="547" t="s">
        <v>102</v>
      </c>
      <c r="FO168" s="547" t="s">
        <v>102</v>
      </c>
    </row>
    <row r="169" spans="1:171" x14ac:dyDescent="0.15">
      <c r="A169" s="547">
        <v>3770833</v>
      </c>
      <c r="B169" s="547">
        <v>1</v>
      </c>
      <c r="C169" s="547" t="s">
        <v>20991</v>
      </c>
      <c r="D169" s="547" t="s">
        <v>20992</v>
      </c>
      <c r="E169" s="547" t="s">
        <v>20993</v>
      </c>
      <c r="F169" s="547" t="s">
        <v>20994</v>
      </c>
      <c r="G169" s="547" t="s">
        <v>20995</v>
      </c>
      <c r="H169" s="547" t="s">
        <v>20996</v>
      </c>
      <c r="I169" s="547" t="s">
        <v>20996</v>
      </c>
      <c r="J169" s="547" t="s">
        <v>20997</v>
      </c>
      <c r="K169" s="547" t="s">
        <v>20997</v>
      </c>
      <c r="L169" s="547" t="s">
        <v>20997</v>
      </c>
      <c r="M169" s="547" t="s">
        <v>20997</v>
      </c>
      <c r="N169" s="547" t="s">
        <v>20997</v>
      </c>
      <c r="O169" s="547" t="s">
        <v>20998</v>
      </c>
      <c r="P169" s="547" t="s">
        <v>20998</v>
      </c>
      <c r="Q169" s="547" t="s">
        <v>20998</v>
      </c>
      <c r="R169" s="547" t="s">
        <v>20998</v>
      </c>
      <c r="S169" s="547" t="s">
        <v>20999</v>
      </c>
      <c r="T169" s="547" t="s">
        <v>21000</v>
      </c>
      <c r="U169" s="547" t="s">
        <v>21001</v>
      </c>
      <c r="V169" s="547" t="s">
        <v>21002</v>
      </c>
      <c r="W169" s="547" t="s">
        <v>21003</v>
      </c>
      <c r="X169" s="547" t="s">
        <v>21004</v>
      </c>
      <c r="Y169" s="547" t="s">
        <v>21005</v>
      </c>
      <c r="Z169" s="547" t="s">
        <v>21005</v>
      </c>
      <c r="AA169" s="547" t="s">
        <v>21006</v>
      </c>
      <c r="AB169" s="547" t="s">
        <v>21007</v>
      </c>
      <c r="AC169" s="547" t="s">
        <v>21008</v>
      </c>
      <c r="AD169" s="547" t="s">
        <v>21009</v>
      </c>
      <c r="AE169" s="547" t="s">
        <v>21010</v>
      </c>
      <c r="AF169" s="547" t="s">
        <v>21011</v>
      </c>
      <c r="AG169" s="547" t="s">
        <v>21012</v>
      </c>
      <c r="AH169" s="547" t="s">
        <v>21012</v>
      </c>
      <c r="AI169" s="547" t="s">
        <v>21012</v>
      </c>
      <c r="AJ169" s="547" t="s">
        <v>21012</v>
      </c>
      <c r="AK169" s="547" t="s">
        <v>21012</v>
      </c>
      <c r="AL169" s="547" t="s">
        <v>21013</v>
      </c>
      <c r="AM169" s="547" t="s">
        <v>21014</v>
      </c>
      <c r="AN169" s="547" t="s">
        <v>21015</v>
      </c>
      <c r="AO169" s="547" t="s">
        <v>102</v>
      </c>
      <c r="AP169" s="547" t="s">
        <v>102</v>
      </c>
      <c r="AQ169" s="547" t="s">
        <v>102</v>
      </c>
      <c r="AR169" s="547" t="s">
        <v>102</v>
      </c>
      <c r="AS169" s="547" t="s">
        <v>102</v>
      </c>
      <c r="AT169" s="547" t="s">
        <v>102</v>
      </c>
      <c r="AU169" s="547" t="s">
        <v>102</v>
      </c>
      <c r="AV169" s="547" t="s">
        <v>102</v>
      </c>
      <c r="AW169" s="547" t="s">
        <v>102</v>
      </c>
      <c r="AX169" s="547" t="s">
        <v>102</v>
      </c>
      <c r="AY169" s="547" t="s">
        <v>102</v>
      </c>
      <c r="AZ169" s="547" t="s">
        <v>102</v>
      </c>
      <c r="BA169" s="547" t="s">
        <v>102</v>
      </c>
      <c r="BB169" s="547" t="s">
        <v>102</v>
      </c>
      <c r="BC169" s="547" t="s">
        <v>102</v>
      </c>
      <c r="BD169" s="547" t="s">
        <v>102</v>
      </c>
      <c r="BE169" s="547" t="s">
        <v>102</v>
      </c>
      <c r="BF169" s="547" t="s">
        <v>102</v>
      </c>
      <c r="BG169" s="547" t="s">
        <v>102</v>
      </c>
      <c r="BH169" s="547" t="s">
        <v>102</v>
      </c>
      <c r="BI169" s="547" t="s">
        <v>102</v>
      </c>
      <c r="BJ169" s="547" t="s">
        <v>102</v>
      </c>
      <c r="BK169" s="547" t="s">
        <v>102</v>
      </c>
      <c r="BL169" s="547" t="s">
        <v>102</v>
      </c>
      <c r="BM169" s="547" t="s">
        <v>102</v>
      </c>
      <c r="BN169" s="547" t="s">
        <v>102</v>
      </c>
      <c r="BO169" s="547" t="s">
        <v>102</v>
      </c>
      <c r="BP169" s="547" t="s">
        <v>102</v>
      </c>
      <c r="BQ169" s="547" t="s">
        <v>102</v>
      </c>
      <c r="BR169" s="547" t="s">
        <v>102</v>
      </c>
      <c r="BS169" s="547" t="s">
        <v>102</v>
      </c>
      <c r="BT169" s="547" t="s">
        <v>102</v>
      </c>
      <c r="BU169" s="547" t="s">
        <v>102</v>
      </c>
      <c r="BV169" s="547" t="s">
        <v>102</v>
      </c>
      <c r="BW169" s="547" t="s">
        <v>102</v>
      </c>
      <c r="BX169" s="547" t="s">
        <v>102</v>
      </c>
      <c r="BY169" s="547" t="s">
        <v>102</v>
      </c>
      <c r="BZ169" s="547" t="s">
        <v>102</v>
      </c>
      <c r="CA169" s="547" t="s">
        <v>102</v>
      </c>
      <c r="CB169" s="547" t="s">
        <v>102</v>
      </c>
      <c r="CC169" s="547" t="s">
        <v>102</v>
      </c>
      <c r="CD169" s="547" t="s">
        <v>102</v>
      </c>
      <c r="CE169" s="547" t="s">
        <v>102</v>
      </c>
      <c r="CF169" s="547" t="s">
        <v>102</v>
      </c>
      <c r="CG169" s="547" t="s">
        <v>102</v>
      </c>
      <c r="CH169" s="547" t="s">
        <v>102</v>
      </c>
      <c r="CI169" s="547" t="s">
        <v>102</v>
      </c>
      <c r="CJ169" s="547" t="s">
        <v>102</v>
      </c>
      <c r="CK169" s="547" t="s">
        <v>102</v>
      </c>
      <c r="CL169" s="547" t="s">
        <v>102</v>
      </c>
      <c r="CM169" s="547" t="s">
        <v>102</v>
      </c>
      <c r="CN169" s="547" t="s">
        <v>102</v>
      </c>
      <c r="CO169" s="547" t="s">
        <v>102</v>
      </c>
      <c r="CP169" s="547" t="s">
        <v>102</v>
      </c>
      <c r="CQ169" s="547" t="s">
        <v>102</v>
      </c>
      <c r="CR169" s="547" t="s">
        <v>102</v>
      </c>
      <c r="CS169" s="547" t="s">
        <v>102</v>
      </c>
      <c r="CT169" s="547" t="s">
        <v>102</v>
      </c>
      <c r="CU169" s="547" t="s">
        <v>102</v>
      </c>
      <c r="CV169" s="547" t="s">
        <v>102</v>
      </c>
      <c r="CW169" s="547" t="s">
        <v>102</v>
      </c>
      <c r="CX169" s="547" t="s">
        <v>102</v>
      </c>
      <c r="CY169" s="547" t="s">
        <v>102</v>
      </c>
      <c r="CZ169" s="547" t="s">
        <v>102</v>
      </c>
      <c r="DA169" s="547" t="s">
        <v>102</v>
      </c>
      <c r="DB169" s="547" t="s">
        <v>102</v>
      </c>
      <c r="DC169" s="547" t="s">
        <v>102</v>
      </c>
      <c r="DD169" s="547" t="s">
        <v>102</v>
      </c>
      <c r="DE169" s="547" t="s">
        <v>102</v>
      </c>
      <c r="DF169" s="547" t="s">
        <v>102</v>
      </c>
      <c r="DG169" s="547" t="s">
        <v>102</v>
      </c>
      <c r="DH169" s="547" t="s">
        <v>102</v>
      </c>
      <c r="DI169" s="547" t="s">
        <v>102</v>
      </c>
      <c r="DJ169" s="547" t="s">
        <v>102</v>
      </c>
      <c r="DK169" s="547" t="s">
        <v>102</v>
      </c>
      <c r="DL169" s="547" t="s">
        <v>102</v>
      </c>
      <c r="DM169" s="547" t="s">
        <v>102</v>
      </c>
      <c r="DN169" s="547" t="s">
        <v>102</v>
      </c>
      <c r="DO169" s="547" t="s">
        <v>102</v>
      </c>
      <c r="DP169" s="547" t="s">
        <v>102</v>
      </c>
      <c r="DQ169" s="547" t="s">
        <v>102</v>
      </c>
      <c r="DR169" s="547" t="s">
        <v>102</v>
      </c>
      <c r="DS169" s="547" t="s">
        <v>102</v>
      </c>
      <c r="DT169" s="547" t="s">
        <v>102</v>
      </c>
      <c r="DU169" s="547" t="s">
        <v>102</v>
      </c>
      <c r="DV169" s="547" t="s">
        <v>102</v>
      </c>
      <c r="DW169" s="547" t="s">
        <v>102</v>
      </c>
      <c r="DX169" s="547" t="s">
        <v>102</v>
      </c>
      <c r="DY169" s="547" t="s">
        <v>102</v>
      </c>
      <c r="DZ169" s="547" t="s">
        <v>102</v>
      </c>
      <c r="EA169" s="547" t="s">
        <v>102</v>
      </c>
      <c r="EB169" s="547" t="s">
        <v>102</v>
      </c>
      <c r="EC169" s="547" t="s">
        <v>102</v>
      </c>
      <c r="ED169" s="547" t="s">
        <v>102</v>
      </c>
      <c r="EE169" s="547" t="s">
        <v>102</v>
      </c>
      <c r="EF169" s="547" t="s">
        <v>102</v>
      </c>
      <c r="EG169" s="547" t="s">
        <v>102</v>
      </c>
      <c r="EH169" s="547" t="s">
        <v>102</v>
      </c>
      <c r="EI169" s="547" t="s">
        <v>102</v>
      </c>
      <c r="EJ169" s="547" t="s">
        <v>102</v>
      </c>
      <c r="EK169" s="547" t="s">
        <v>102</v>
      </c>
      <c r="EL169" s="547" t="s">
        <v>102</v>
      </c>
      <c r="EM169" s="547" t="s">
        <v>102</v>
      </c>
      <c r="EN169" s="547" t="s">
        <v>102</v>
      </c>
      <c r="EO169" s="547" t="s">
        <v>102</v>
      </c>
      <c r="EP169" s="547" t="s">
        <v>102</v>
      </c>
      <c r="EQ169" s="547" t="s">
        <v>102</v>
      </c>
      <c r="ER169" s="547" t="s">
        <v>102</v>
      </c>
      <c r="ES169" s="547" t="s">
        <v>102</v>
      </c>
      <c r="ET169" s="547" t="s">
        <v>102</v>
      </c>
      <c r="EU169" s="547" t="s">
        <v>102</v>
      </c>
      <c r="EV169" s="547" t="s">
        <v>102</v>
      </c>
      <c r="EW169" s="547" t="s">
        <v>102</v>
      </c>
      <c r="EX169" s="547" t="s">
        <v>102</v>
      </c>
      <c r="EY169" s="547" t="s">
        <v>102</v>
      </c>
      <c r="EZ169" s="547" t="s">
        <v>102</v>
      </c>
      <c r="FA169" s="547" t="s">
        <v>102</v>
      </c>
      <c r="FB169" s="547" t="s">
        <v>102</v>
      </c>
      <c r="FC169" s="547" t="s">
        <v>102</v>
      </c>
      <c r="FD169" s="547" t="s">
        <v>102</v>
      </c>
      <c r="FE169" s="547" t="s">
        <v>102</v>
      </c>
      <c r="FF169" s="547" t="s">
        <v>102</v>
      </c>
      <c r="FG169" s="547" t="s">
        <v>102</v>
      </c>
      <c r="FH169" s="547" t="s">
        <v>102</v>
      </c>
      <c r="FI169" s="547" t="s">
        <v>102</v>
      </c>
      <c r="FJ169" s="547" t="s">
        <v>102</v>
      </c>
      <c r="FK169" s="547" t="s">
        <v>102</v>
      </c>
      <c r="FL169" s="547" t="s">
        <v>102</v>
      </c>
      <c r="FM169" s="547" t="s">
        <v>102</v>
      </c>
      <c r="FN169" s="547" t="s">
        <v>102</v>
      </c>
      <c r="FO169" s="547" t="s">
        <v>102</v>
      </c>
    </row>
    <row r="170" spans="1:171" x14ac:dyDescent="0.15">
      <c r="A170" s="547">
        <v>3767993</v>
      </c>
      <c r="B170" s="547">
        <v>1</v>
      </c>
      <c r="C170" s="547" t="s">
        <v>21016</v>
      </c>
      <c r="D170" s="547" t="s">
        <v>21017</v>
      </c>
      <c r="E170" s="547" t="s">
        <v>102</v>
      </c>
      <c r="F170" s="547" t="s">
        <v>102</v>
      </c>
      <c r="G170" s="547" t="s">
        <v>102</v>
      </c>
      <c r="H170" s="547" t="s">
        <v>102</v>
      </c>
      <c r="I170" s="547" t="s">
        <v>102</v>
      </c>
      <c r="J170" s="547" t="s">
        <v>102</v>
      </c>
      <c r="K170" s="547" t="s">
        <v>102</v>
      </c>
      <c r="L170" s="547" t="s">
        <v>102</v>
      </c>
      <c r="M170" s="547" t="s">
        <v>102</v>
      </c>
      <c r="N170" s="547" t="s">
        <v>102</v>
      </c>
      <c r="O170" s="547" t="s">
        <v>102</v>
      </c>
      <c r="P170" s="547" t="s">
        <v>102</v>
      </c>
      <c r="Q170" s="547" t="s">
        <v>102</v>
      </c>
      <c r="R170" s="547" t="s">
        <v>102</v>
      </c>
      <c r="S170" s="547" t="s">
        <v>102</v>
      </c>
      <c r="T170" s="547" t="s">
        <v>102</v>
      </c>
      <c r="U170" s="547" t="s">
        <v>102</v>
      </c>
      <c r="V170" s="547" t="s">
        <v>102</v>
      </c>
      <c r="W170" s="547" t="s">
        <v>102</v>
      </c>
      <c r="X170" s="547" t="s">
        <v>102</v>
      </c>
      <c r="Y170" s="547" t="s">
        <v>102</v>
      </c>
      <c r="Z170" s="547" t="s">
        <v>102</v>
      </c>
      <c r="AA170" s="547" t="s">
        <v>102</v>
      </c>
      <c r="AB170" s="547" t="s">
        <v>102</v>
      </c>
      <c r="AC170" s="547" t="s">
        <v>102</v>
      </c>
      <c r="AD170" s="547" t="s">
        <v>102</v>
      </c>
      <c r="AE170" s="547" t="s">
        <v>102</v>
      </c>
      <c r="AF170" s="547" t="s">
        <v>102</v>
      </c>
      <c r="AG170" s="547" t="s">
        <v>102</v>
      </c>
      <c r="AH170" s="547" t="s">
        <v>102</v>
      </c>
      <c r="AI170" s="547" t="s">
        <v>102</v>
      </c>
      <c r="AJ170" s="547" t="s">
        <v>102</v>
      </c>
      <c r="AK170" s="547" t="s">
        <v>102</v>
      </c>
      <c r="AL170" s="547" t="s">
        <v>102</v>
      </c>
      <c r="AM170" s="547" t="s">
        <v>102</v>
      </c>
      <c r="AN170" s="547" t="s">
        <v>102</v>
      </c>
      <c r="AO170" s="547" t="s">
        <v>102</v>
      </c>
      <c r="AP170" s="547" t="s">
        <v>102</v>
      </c>
      <c r="AQ170" s="547" t="s">
        <v>102</v>
      </c>
      <c r="AR170" s="547" t="s">
        <v>102</v>
      </c>
      <c r="AS170" s="547" t="s">
        <v>102</v>
      </c>
      <c r="AT170" s="547" t="s">
        <v>102</v>
      </c>
      <c r="AU170" s="547" t="s">
        <v>102</v>
      </c>
      <c r="AV170" s="547" t="s">
        <v>102</v>
      </c>
      <c r="AW170" s="547" t="s">
        <v>102</v>
      </c>
      <c r="AX170" s="547" t="s">
        <v>102</v>
      </c>
      <c r="AY170" s="547" t="s">
        <v>102</v>
      </c>
      <c r="AZ170" s="547" t="s">
        <v>102</v>
      </c>
      <c r="BA170" s="547" t="s">
        <v>102</v>
      </c>
      <c r="BB170" s="547" t="s">
        <v>102</v>
      </c>
      <c r="BC170" s="547" t="s">
        <v>102</v>
      </c>
      <c r="BD170" s="547" t="s">
        <v>102</v>
      </c>
      <c r="BE170" s="547" t="s">
        <v>102</v>
      </c>
      <c r="BF170" s="547" t="s">
        <v>102</v>
      </c>
      <c r="BG170" s="547" t="s">
        <v>102</v>
      </c>
      <c r="BH170" s="547" t="s">
        <v>102</v>
      </c>
      <c r="BI170" s="547" t="s">
        <v>102</v>
      </c>
      <c r="BJ170" s="547" t="s">
        <v>102</v>
      </c>
      <c r="BK170" s="547" t="s">
        <v>102</v>
      </c>
      <c r="BL170" s="547" t="s">
        <v>102</v>
      </c>
      <c r="BM170" s="547" t="s">
        <v>102</v>
      </c>
      <c r="BN170" s="547" t="s">
        <v>102</v>
      </c>
      <c r="BO170" s="547" t="s">
        <v>102</v>
      </c>
      <c r="BP170" s="547" t="s">
        <v>102</v>
      </c>
      <c r="BQ170" s="547" t="s">
        <v>102</v>
      </c>
      <c r="BR170" s="547" t="s">
        <v>102</v>
      </c>
      <c r="BS170" s="547" t="s">
        <v>102</v>
      </c>
      <c r="BT170" s="547" t="s">
        <v>102</v>
      </c>
      <c r="BU170" s="547" t="s">
        <v>102</v>
      </c>
      <c r="BV170" s="547" t="s">
        <v>102</v>
      </c>
      <c r="BW170" s="547" t="s">
        <v>102</v>
      </c>
      <c r="BX170" s="547" t="s">
        <v>102</v>
      </c>
      <c r="BY170" s="547" t="s">
        <v>102</v>
      </c>
      <c r="BZ170" s="547" t="s">
        <v>102</v>
      </c>
      <c r="CA170" s="547" t="s">
        <v>102</v>
      </c>
      <c r="CB170" s="547" t="s">
        <v>102</v>
      </c>
      <c r="CC170" s="547" t="s">
        <v>102</v>
      </c>
      <c r="CD170" s="547" t="s">
        <v>102</v>
      </c>
      <c r="CE170" s="547" t="s">
        <v>102</v>
      </c>
      <c r="CF170" s="547" t="s">
        <v>102</v>
      </c>
      <c r="CG170" s="547" t="s">
        <v>102</v>
      </c>
      <c r="CH170" s="547" t="s">
        <v>102</v>
      </c>
      <c r="CI170" s="547" t="s">
        <v>102</v>
      </c>
      <c r="CJ170" s="547" t="s">
        <v>102</v>
      </c>
      <c r="CK170" s="547" t="s">
        <v>102</v>
      </c>
      <c r="CL170" s="547" t="s">
        <v>102</v>
      </c>
      <c r="CM170" s="547" t="s">
        <v>102</v>
      </c>
      <c r="CN170" s="547" t="s">
        <v>102</v>
      </c>
      <c r="CO170" s="547" t="s">
        <v>102</v>
      </c>
      <c r="CP170" s="547" t="s">
        <v>102</v>
      </c>
      <c r="CQ170" s="547" t="s">
        <v>102</v>
      </c>
      <c r="CR170" s="547" t="s">
        <v>102</v>
      </c>
      <c r="CS170" s="547" t="s">
        <v>102</v>
      </c>
      <c r="CT170" s="547" t="s">
        <v>102</v>
      </c>
      <c r="CU170" s="547" t="s">
        <v>102</v>
      </c>
      <c r="CV170" s="547" t="s">
        <v>102</v>
      </c>
      <c r="CW170" s="547" t="s">
        <v>102</v>
      </c>
      <c r="CX170" s="547" t="s">
        <v>102</v>
      </c>
      <c r="CY170" s="547" t="s">
        <v>102</v>
      </c>
      <c r="CZ170" s="547" t="s">
        <v>102</v>
      </c>
      <c r="DA170" s="547" t="s">
        <v>102</v>
      </c>
      <c r="DB170" s="547" t="s">
        <v>102</v>
      </c>
      <c r="DC170" s="547" t="s">
        <v>102</v>
      </c>
      <c r="DD170" s="547" t="s">
        <v>102</v>
      </c>
      <c r="DE170" s="547" t="s">
        <v>102</v>
      </c>
      <c r="DF170" s="547" t="s">
        <v>102</v>
      </c>
      <c r="DG170" s="547" t="s">
        <v>102</v>
      </c>
      <c r="DH170" s="547" t="s">
        <v>102</v>
      </c>
      <c r="DI170" s="547" t="s">
        <v>102</v>
      </c>
      <c r="DJ170" s="547" t="s">
        <v>102</v>
      </c>
      <c r="DK170" s="547" t="s">
        <v>102</v>
      </c>
      <c r="DL170" s="547" t="s">
        <v>102</v>
      </c>
      <c r="DM170" s="547" t="s">
        <v>102</v>
      </c>
      <c r="DN170" s="547" t="s">
        <v>102</v>
      </c>
      <c r="DO170" s="547" t="s">
        <v>102</v>
      </c>
      <c r="DP170" s="547" t="s">
        <v>102</v>
      </c>
      <c r="DQ170" s="547" t="s">
        <v>102</v>
      </c>
      <c r="DR170" s="547" t="s">
        <v>102</v>
      </c>
      <c r="DS170" s="547" t="s">
        <v>102</v>
      </c>
      <c r="DT170" s="547" t="s">
        <v>102</v>
      </c>
      <c r="DU170" s="547" t="s">
        <v>102</v>
      </c>
      <c r="DV170" s="547" t="s">
        <v>102</v>
      </c>
      <c r="DW170" s="547" t="s">
        <v>102</v>
      </c>
      <c r="DX170" s="547" t="s">
        <v>102</v>
      </c>
      <c r="DY170" s="547" t="s">
        <v>102</v>
      </c>
      <c r="DZ170" s="547" t="s">
        <v>102</v>
      </c>
      <c r="EA170" s="547" t="s">
        <v>102</v>
      </c>
      <c r="EB170" s="547" t="s">
        <v>102</v>
      </c>
      <c r="EC170" s="547" t="s">
        <v>102</v>
      </c>
      <c r="ED170" s="547" t="s">
        <v>102</v>
      </c>
      <c r="EE170" s="547" t="s">
        <v>102</v>
      </c>
      <c r="EF170" s="547" t="s">
        <v>102</v>
      </c>
      <c r="EG170" s="547" t="s">
        <v>102</v>
      </c>
      <c r="EH170" s="547" t="s">
        <v>102</v>
      </c>
      <c r="EI170" s="547" t="s">
        <v>102</v>
      </c>
      <c r="EJ170" s="547" t="s">
        <v>102</v>
      </c>
      <c r="EK170" s="547" t="s">
        <v>102</v>
      </c>
      <c r="EL170" s="547" t="s">
        <v>102</v>
      </c>
      <c r="EM170" s="547" t="s">
        <v>102</v>
      </c>
      <c r="EN170" s="547" t="s">
        <v>102</v>
      </c>
      <c r="EO170" s="547" t="s">
        <v>102</v>
      </c>
      <c r="EP170" s="547" t="s">
        <v>102</v>
      </c>
      <c r="EQ170" s="547" t="s">
        <v>102</v>
      </c>
      <c r="ER170" s="547" t="s">
        <v>102</v>
      </c>
      <c r="ES170" s="547" t="s">
        <v>102</v>
      </c>
      <c r="ET170" s="547" t="s">
        <v>102</v>
      </c>
      <c r="EU170" s="547" t="s">
        <v>102</v>
      </c>
      <c r="EV170" s="547" t="s">
        <v>102</v>
      </c>
      <c r="EW170" s="547" t="s">
        <v>102</v>
      </c>
      <c r="EX170" s="547" t="s">
        <v>102</v>
      </c>
      <c r="EY170" s="547" t="s">
        <v>102</v>
      </c>
      <c r="EZ170" s="547" t="s">
        <v>102</v>
      </c>
      <c r="FA170" s="547" t="s">
        <v>102</v>
      </c>
      <c r="FB170" s="547" t="s">
        <v>102</v>
      </c>
      <c r="FC170" s="547" t="s">
        <v>102</v>
      </c>
      <c r="FD170" s="547" t="s">
        <v>102</v>
      </c>
      <c r="FE170" s="547" t="s">
        <v>102</v>
      </c>
      <c r="FF170" s="547" t="s">
        <v>102</v>
      </c>
      <c r="FG170" s="547" t="s">
        <v>102</v>
      </c>
      <c r="FH170" s="547" t="s">
        <v>102</v>
      </c>
      <c r="FI170" s="547" t="s">
        <v>102</v>
      </c>
      <c r="FJ170" s="547" t="s">
        <v>102</v>
      </c>
      <c r="FK170" s="547" t="s">
        <v>102</v>
      </c>
      <c r="FL170" s="547" t="s">
        <v>102</v>
      </c>
      <c r="FM170" s="547" t="s">
        <v>102</v>
      </c>
      <c r="FN170" s="547" t="s">
        <v>102</v>
      </c>
      <c r="FO170" s="547" t="s">
        <v>102</v>
      </c>
    </row>
    <row r="171" spans="1:171" x14ac:dyDescent="0.15">
      <c r="A171" s="547">
        <v>3740090</v>
      </c>
      <c r="B171" s="547">
        <v>1</v>
      </c>
      <c r="C171" s="547" t="s">
        <v>21018</v>
      </c>
      <c r="D171" s="547" t="s">
        <v>21019</v>
      </c>
      <c r="E171" s="547" t="s">
        <v>21020</v>
      </c>
      <c r="F171" s="547" t="s">
        <v>21021</v>
      </c>
      <c r="G171" s="547" t="s">
        <v>21022</v>
      </c>
      <c r="H171" s="547" t="s">
        <v>21023</v>
      </c>
      <c r="I171" s="547" t="s">
        <v>21024</v>
      </c>
      <c r="J171" s="547" t="s">
        <v>21025</v>
      </c>
      <c r="K171" s="547" t="s">
        <v>21026</v>
      </c>
      <c r="L171" s="547" t="s">
        <v>21027</v>
      </c>
      <c r="M171" s="547" t="s">
        <v>102</v>
      </c>
      <c r="N171" s="547" t="s">
        <v>102</v>
      </c>
      <c r="O171" s="547" t="s">
        <v>102</v>
      </c>
      <c r="P171" s="547" t="s">
        <v>102</v>
      </c>
      <c r="Q171" s="547" t="s">
        <v>102</v>
      </c>
      <c r="R171" s="547" t="s">
        <v>102</v>
      </c>
      <c r="S171" s="547" t="s">
        <v>102</v>
      </c>
      <c r="T171" s="547" t="s">
        <v>102</v>
      </c>
      <c r="U171" s="547" t="s">
        <v>102</v>
      </c>
      <c r="V171" s="547" t="s">
        <v>102</v>
      </c>
      <c r="W171" s="547" t="s">
        <v>102</v>
      </c>
      <c r="X171" s="547" t="s">
        <v>102</v>
      </c>
      <c r="Y171" s="547" t="s">
        <v>102</v>
      </c>
      <c r="Z171" s="547" t="s">
        <v>102</v>
      </c>
      <c r="AA171" s="547" t="s">
        <v>102</v>
      </c>
      <c r="AB171" s="547" t="s">
        <v>102</v>
      </c>
      <c r="AC171" s="547" t="s">
        <v>102</v>
      </c>
      <c r="AD171" s="547" t="s">
        <v>102</v>
      </c>
      <c r="AE171" s="547" t="s">
        <v>102</v>
      </c>
      <c r="AF171" s="547" t="s">
        <v>102</v>
      </c>
      <c r="AG171" s="547" t="s">
        <v>102</v>
      </c>
      <c r="AH171" s="547" t="s">
        <v>102</v>
      </c>
      <c r="AI171" s="547" t="s">
        <v>102</v>
      </c>
      <c r="AJ171" s="547" t="s">
        <v>102</v>
      </c>
      <c r="AK171" s="547" t="s">
        <v>102</v>
      </c>
      <c r="AL171" s="547" t="s">
        <v>102</v>
      </c>
      <c r="AM171" s="547" t="s">
        <v>102</v>
      </c>
      <c r="AN171" s="547" t="s">
        <v>102</v>
      </c>
      <c r="AO171" s="547" t="s">
        <v>102</v>
      </c>
      <c r="AP171" s="547" t="s">
        <v>102</v>
      </c>
      <c r="AQ171" s="547" t="s">
        <v>102</v>
      </c>
      <c r="AR171" s="547" t="s">
        <v>102</v>
      </c>
      <c r="AS171" s="547" t="s">
        <v>102</v>
      </c>
      <c r="AT171" s="547" t="s">
        <v>102</v>
      </c>
      <c r="AU171" s="547" t="s">
        <v>102</v>
      </c>
      <c r="AV171" s="547" t="s">
        <v>102</v>
      </c>
      <c r="AW171" s="547" t="s">
        <v>102</v>
      </c>
      <c r="AX171" s="547" t="s">
        <v>102</v>
      </c>
      <c r="AY171" s="547" t="s">
        <v>102</v>
      </c>
      <c r="AZ171" s="547" t="s">
        <v>102</v>
      </c>
      <c r="BA171" s="547" t="s">
        <v>102</v>
      </c>
      <c r="BB171" s="547" t="s">
        <v>102</v>
      </c>
      <c r="BC171" s="547" t="s">
        <v>102</v>
      </c>
      <c r="BD171" s="547" t="s">
        <v>102</v>
      </c>
      <c r="BE171" s="547" t="s">
        <v>102</v>
      </c>
      <c r="BF171" s="547" t="s">
        <v>102</v>
      </c>
      <c r="BG171" s="547" t="s">
        <v>102</v>
      </c>
      <c r="BH171" s="547" t="s">
        <v>102</v>
      </c>
      <c r="BI171" s="547" t="s">
        <v>102</v>
      </c>
      <c r="BJ171" s="547" t="s">
        <v>102</v>
      </c>
      <c r="BK171" s="547" t="s">
        <v>102</v>
      </c>
      <c r="BL171" s="547" t="s">
        <v>102</v>
      </c>
      <c r="BM171" s="547" t="s">
        <v>102</v>
      </c>
      <c r="BN171" s="547" t="s">
        <v>102</v>
      </c>
      <c r="BO171" s="547" t="s">
        <v>102</v>
      </c>
      <c r="BP171" s="547" t="s">
        <v>102</v>
      </c>
      <c r="BQ171" s="547" t="s">
        <v>102</v>
      </c>
      <c r="BR171" s="547" t="s">
        <v>102</v>
      </c>
      <c r="BS171" s="547" t="s">
        <v>102</v>
      </c>
      <c r="BT171" s="547" t="s">
        <v>102</v>
      </c>
      <c r="BU171" s="547" t="s">
        <v>102</v>
      </c>
      <c r="BV171" s="547" t="s">
        <v>102</v>
      </c>
      <c r="BW171" s="547" t="s">
        <v>102</v>
      </c>
      <c r="BX171" s="547" t="s">
        <v>102</v>
      </c>
      <c r="BY171" s="547" t="s">
        <v>102</v>
      </c>
      <c r="BZ171" s="547" t="s">
        <v>102</v>
      </c>
      <c r="CA171" s="547" t="s">
        <v>102</v>
      </c>
      <c r="CB171" s="547" t="s">
        <v>102</v>
      </c>
      <c r="CC171" s="547" t="s">
        <v>102</v>
      </c>
      <c r="CD171" s="547" t="s">
        <v>102</v>
      </c>
      <c r="CE171" s="547" t="s">
        <v>102</v>
      </c>
      <c r="CF171" s="547" t="s">
        <v>102</v>
      </c>
      <c r="CG171" s="547" t="s">
        <v>102</v>
      </c>
      <c r="CH171" s="547" t="s">
        <v>102</v>
      </c>
      <c r="CI171" s="547" t="s">
        <v>102</v>
      </c>
      <c r="CJ171" s="547" t="s">
        <v>102</v>
      </c>
      <c r="CK171" s="547" t="s">
        <v>102</v>
      </c>
      <c r="CL171" s="547" t="s">
        <v>102</v>
      </c>
      <c r="CM171" s="547" t="s">
        <v>102</v>
      </c>
      <c r="CN171" s="547" t="s">
        <v>102</v>
      </c>
      <c r="CO171" s="547" t="s">
        <v>102</v>
      </c>
      <c r="CP171" s="547" t="s">
        <v>102</v>
      </c>
      <c r="CQ171" s="547" t="s">
        <v>102</v>
      </c>
      <c r="CR171" s="547" t="s">
        <v>102</v>
      </c>
      <c r="CS171" s="547" t="s">
        <v>102</v>
      </c>
      <c r="CT171" s="547" t="s">
        <v>102</v>
      </c>
      <c r="CU171" s="547" t="s">
        <v>102</v>
      </c>
      <c r="CV171" s="547" t="s">
        <v>102</v>
      </c>
      <c r="CW171" s="547" t="s">
        <v>102</v>
      </c>
      <c r="CX171" s="547" t="s">
        <v>102</v>
      </c>
      <c r="CY171" s="547" t="s">
        <v>102</v>
      </c>
      <c r="CZ171" s="547" t="s">
        <v>102</v>
      </c>
      <c r="DA171" s="547" t="s">
        <v>102</v>
      </c>
      <c r="DB171" s="547" t="s">
        <v>102</v>
      </c>
      <c r="DC171" s="547" t="s">
        <v>102</v>
      </c>
      <c r="DD171" s="547" t="s">
        <v>102</v>
      </c>
      <c r="DE171" s="547" t="s">
        <v>102</v>
      </c>
      <c r="DF171" s="547" t="s">
        <v>102</v>
      </c>
      <c r="DG171" s="547" t="s">
        <v>102</v>
      </c>
      <c r="DH171" s="547" t="s">
        <v>102</v>
      </c>
      <c r="DI171" s="547" t="s">
        <v>102</v>
      </c>
      <c r="DJ171" s="547" t="s">
        <v>102</v>
      </c>
      <c r="DK171" s="547" t="s">
        <v>102</v>
      </c>
      <c r="DL171" s="547" t="s">
        <v>102</v>
      </c>
      <c r="DM171" s="547" t="s">
        <v>102</v>
      </c>
      <c r="DN171" s="547" t="s">
        <v>102</v>
      </c>
      <c r="DO171" s="547" t="s">
        <v>102</v>
      </c>
      <c r="DP171" s="547" t="s">
        <v>102</v>
      </c>
      <c r="DQ171" s="547" t="s">
        <v>102</v>
      </c>
      <c r="DR171" s="547" t="s">
        <v>102</v>
      </c>
      <c r="DS171" s="547" t="s">
        <v>102</v>
      </c>
      <c r="DT171" s="547" t="s">
        <v>102</v>
      </c>
      <c r="DU171" s="547" t="s">
        <v>102</v>
      </c>
      <c r="DV171" s="547" t="s">
        <v>102</v>
      </c>
      <c r="DW171" s="547" t="s">
        <v>102</v>
      </c>
      <c r="DX171" s="547" t="s">
        <v>102</v>
      </c>
      <c r="DY171" s="547" t="s">
        <v>102</v>
      </c>
      <c r="DZ171" s="547" t="s">
        <v>102</v>
      </c>
      <c r="EA171" s="547" t="s">
        <v>102</v>
      </c>
      <c r="EB171" s="547" t="s">
        <v>102</v>
      </c>
      <c r="EC171" s="547" t="s">
        <v>102</v>
      </c>
      <c r="ED171" s="547" t="s">
        <v>102</v>
      </c>
      <c r="EE171" s="547" t="s">
        <v>102</v>
      </c>
      <c r="EF171" s="547" t="s">
        <v>102</v>
      </c>
      <c r="EG171" s="547" t="s">
        <v>102</v>
      </c>
      <c r="EH171" s="547" t="s">
        <v>102</v>
      </c>
      <c r="EI171" s="547" t="s">
        <v>102</v>
      </c>
      <c r="EJ171" s="547" t="s">
        <v>102</v>
      </c>
      <c r="EK171" s="547" t="s">
        <v>102</v>
      </c>
      <c r="EL171" s="547" t="s">
        <v>102</v>
      </c>
      <c r="EM171" s="547" t="s">
        <v>102</v>
      </c>
      <c r="EN171" s="547" t="s">
        <v>102</v>
      </c>
      <c r="EO171" s="547" t="s">
        <v>102</v>
      </c>
      <c r="EP171" s="547" t="s">
        <v>102</v>
      </c>
      <c r="EQ171" s="547" t="s">
        <v>102</v>
      </c>
      <c r="ER171" s="547" t="s">
        <v>102</v>
      </c>
      <c r="ES171" s="547" t="s">
        <v>102</v>
      </c>
      <c r="ET171" s="547" t="s">
        <v>102</v>
      </c>
      <c r="EU171" s="547" t="s">
        <v>102</v>
      </c>
      <c r="EV171" s="547" t="s">
        <v>102</v>
      </c>
      <c r="EW171" s="547" t="s">
        <v>102</v>
      </c>
      <c r="EX171" s="547" t="s">
        <v>102</v>
      </c>
      <c r="EY171" s="547" t="s">
        <v>102</v>
      </c>
      <c r="EZ171" s="547" t="s">
        <v>102</v>
      </c>
      <c r="FA171" s="547" t="s">
        <v>102</v>
      </c>
      <c r="FB171" s="547" t="s">
        <v>102</v>
      </c>
      <c r="FC171" s="547" t="s">
        <v>102</v>
      </c>
      <c r="FD171" s="547" t="s">
        <v>102</v>
      </c>
      <c r="FE171" s="547" t="s">
        <v>102</v>
      </c>
      <c r="FF171" s="547" t="s">
        <v>102</v>
      </c>
      <c r="FG171" s="547" t="s">
        <v>102</v>
      </c>
      <c r="FH171" s="547" t="s">
        <v>102</v>
      </c>
      <c r="FI171" s="547" t="s">
        <v>102</v>
      </c>
      <c r="FJ171" s="547" t="s">
        <v>102</v>
      </c>
      <c r="FK171" s="547" t="s">
        <v>102</v>
      </c>
      <c r="FL171" s="547" t="s">
        <v>102</v>
      </c>
      <c r="FM171" s="547" t="s">
        <v>102</v>
      </c>
      <c r="FN171" s="547" t="s">
        <v>102</v>
      </c>
      <c r="FO171" s="547" t="s">
        <v>102</v>
      </c>
    </row>
    <row r="172" spans="1:171" x14ac:dyDescent="0.15">
      <c r="A172" s="547">
        <v>3762384</v>
      </c>
      <c r="B172" s="547">
        <v>1</v>
      </c>
      <c r="C172" s="547" t="s">
        <v>21028</v>
      </c>
      <c r="D172" s="547" t="s">
        <v>21029</v>
      </c>
      <c r="E172" s="547" t="s">
        <v>21030</v>
      </c>
      <c r="F172" s="547" t="s">
        <v>21031</v>
      </c>
      <c r="G172" s="547" t="s">
        <v>21032</v>
      </c>
      <c r="H172" s="547" t="s">
        <v>21033</v>
      </c>
      <c r="I172" s="547" t="s">
        <v>21034</v>
      </c>
      <c r="J172" s="547" t="s">
        <v>21035</v>
      </c>
      <c r="K172" s="547" t="s">
        <v>21036</v>
      </c>
      <c r="L172" s="547" t="s">
        <v>21037</v>
      </c>
      <c r="M172" s="547" t="s">
        <v>21038</v>
      </c>
      <c r="N172" s="547" t="s">
        <v>21039</v>
      </c>
      <c r="O172" s="547" t="s">
        <v>21040</v>
      </c>
      <c r="P172" s="547" t="s">
        <v>21041</v>
      </c>
      <c r="Q172" s="547" t="s">
        <v>21042</v>
      </c>
      <c r="R172" s="547" t="s">
        <v>21043</v>
      </c>
      <c r="S172" s="547" t="s">
        <v>21044</v>
      </c>
      <c r="T172" s="547" t="s">
        <v>21045</v>
      </c>
      <c r="U172" s="547" t="s">
        <v>21046</v>
      </c>
      <c r="V172" s="547" t="s">
        <v>21046</v>
      </c>
      <c r="W172" s="547" t="s">
        <v>21046</v>
      </c>
      <c r="X172" s="547" t="s">
        <v>21047</v>
      </c>
      <c r="Y172" s="547" t="s">
        <v>21048</v>
      </c>
      <c r="Z172" s="547" t="s">
        <v>21049</v>
      </c>
      <c r="AA172" s="547" t="s">
        <v>21049</v>
      </c>
      <c r="AB172" s="547" t="s">
        <v>21050</v>
      </c>
      <c r="AC172" s="547" t="s">
        <v>21051</v>
      </c>
      <c r="AD172" s="547" t="s">
        <v>21052</v>
      </c>
      <c r="AE172" s="547" t="s">
        <v>21053</v>
      </c>
      <c r="AF172" s="547" t="s">
        <v>21054</v>
      </c>
      <c r="AG172" s="547" t="s">
        <v>21055</v>
      </c>
      <c r="AH172" s="547" t="s">
        <v>21056</v>
      </c>
      <c r="AI172" s="547" t="s">
        <v>21057</v>
      </c>
      <c r="AJ172" s="547" t="s">
        <v>21058</v>
      </c>
      <c r="AK172" s="547" t="s">
        <v>102</v>
      </c>
      <c r="AL172" s="547" t="s">
        <v>102</v>
      </c>
      <c r="AM172" s="547" t="s">
        <v>102</v>
      </c>
      <c r="AN172" s="547" t="s">
        <v>102</v>
      </c>
      <c r="AO172" s="547" t="s">
        <v>102</v>
      </c>
      <c r="AP172" s="547" t="s">
        <v>102</v>
      </c>
      <c r="AQ172" s="547" t="s">
        <v>102</v>
      </c>
      <c r="AR172" s="547" t="s">
        <v>102</v>
      </c>
      <c r="AS172" s="547" t="s">
        <v>102</v>
      </c>
      <c r="AT172" s="547" t="s">
        <v>102</v>
      </c>
      <c r="AU172" s="547" t="s">
        <v>102</v>
      </c>
      <c r="AV172" s="547" t="s">
        <v>102</v>
      </c>
      <c r="AW172" s="547" t="s">
        <v>102</v>
      </c>
      <c r="AX172" s="547" t="s">
        <v>102</v>
      </c>
      <c r="AY172" s="547" t="s">
        <v>102</v>
      </c>
      <c r="AZ172" s="547" t="s">
        <v>102</v>
      </c>
      <c r="BA172" s="547" t="s">
        <v>102</v>
      </c>
      <c r="BB172" s="547" t="s">
        <v>102</v>
      </c>
      <c r="BC172" s="547" t="s">
        <v>102</v>
      </c>
      <c r="BD172" s="547" t="s">
        <v>102</v>
      </c>
      <c r="BE172" s="547" t="s">
        <v>102</v>
      </c>
      <c r="BF172" s="547" t="s">
        <v>102</v>
      </c>
      <c r="BG172" s="547" t="s">
        <v>102</v>
      </c>
      <c r="BH172" s="547" t="s">
        <v>102</v>
      </c>
      <c r="BI172" s="547" t="s">
        <v>102</v>
      </c>
      <c r="BJ172" s="547" t="s">
        <v>102</v>
      </c>
      <c r="BK172" s="547" t="s">
        <v>102</v>
      </c>
      <c r="BL172" s="547" t="s">
        <v>102</v>
      </c>
      <c r="BM172" s="547" t="s">
        <v>102</v>
      </c>
      <c r="BN172" s="547" t="s">
        <v>102</v>
      </c>
      <c r="BO172" s="547" t="s">
        <v>102</v>
      </c>
      <c r="BP172" s="547" t="s">
        <v>102</v>
      </c>
      <c r="BQ172" s="547" t="s">
        <v>102</v>
      </c>
      <c r="BR172" s="547" t="s">
        <v>102</v>
      </c>
      <c r="BS172" s="547" t="s">
        <v>102</v>
      </c>
      <c r="BT172" s="547" t="s">
        <v>102</v>
      </c>
      <c r="BU172" s="547" t="s">
        <v>102</v>
      </c>
      <c r="BV172" s="547" t="s">
        <v>102</v>
      </c>
      <c r="BW172" s="547" t="s">
        <v>102</v>
      </c>
      <c r="BX172" s="547" t="s">
        <v>102</v>
      </c>
      <c r="BY172" s="547" t="s">
        <v>102</v>
      </c>
      <c r="BZ172" s="547" t="s">
        <v>102</v>
      </c>
      <c r="CA172" s="547" t="s">
        <v>102</v>
      </c>
      <c r="CB172" s="547" t="s">
        <v>102</v>
      </c>
      <c r="CC172" s="547" t="s">
        <v>102</v>
      </c>
      <c r="CD172" s="547" t="s">
        <v>102</v>
      </c>
      <c r="CE172" s="547" t="s">
        <v>102</v>
      </c>
      <c r="CF172" s="547" t="s">
        <v>102</v>
      </c>
      <c r="CG172" s="547" t="s">
        <v>102</v>
      </c>
      <c r="CH172" s="547" t="s">
        <v>102</v>
      </c>
      <c r="CI172" s="547" t="s">
        <v>102</v>
      </c>
      <c r="CJ172" s="547" t="s">
        <v>102</v>
      </c>
      <c r="CK172" s="547" t="s">
        <v>102</v>
      </c>
      <c r="CL172" s="547" t="s">
        <v>102</v>
      </c>
      <c r="CM172" s="547" t="s">
        <v>102</v>
      </c>
      <c r="CN172" s="547" t="s">
        <v>102</v>
      </c>
      <c r="CO172" s="547" t="s">
        <v>102</v>
      </c>
      <c r="CP172" s="547" t="s">
        <v>102</v>
      </c>
      <c r="CQ172" s="547" t="s">
        <v>102</v>
      </c>
      <c r="CR172" s="547" t="s">
        <v>102</v>
      </c>
      <c r="CS172" s="547" t="s">
        <v>102</v>
      </c>
      <c r="CT172" s="547" t="s">
        <v>102</v>
      </c>
      <c r="CU172" s="547" t="s">
        <v>102</v>
      </c>
      <c r="CV172" s="547" t="s">
        <v>102</v>
      </c>
      <c r="CW172" s="547" t="s">
        <v>102</v>
      </c>
      <c r="CX172" s="547" t="s">
        <v>102</v>
      </c>
      <c r="CY172" s="547" t="s">
        <v>102</v>
      </c>
      <c r="CZ172" s="547" t="s">
        <v>102</v>
      </c>
      <c r="DA172" s="547" t="s">
        <v>102</v>
      </c>
      <c r="DB172" s="547" t="s">
        <v>102</v>
      </c>
      <c r="DC172" s="547" t="s">
        <v>102</v>
      </c>
      <c r="DD172" s="547" t="s">
        <v>102</v>
      </c>
      <c r="DE172" s="547" t="s">
        <v>102</v>
      </c>
      <c r="DF172" s="547" t="s">
        <v>102</v>
      </c>
      <c r="DG172" s="547" t="s">
        <v>102</v>
      </c>
      <c r="DH172" s="547" t="s">
        <v>102</v>
      </c>
      <c r="DI172" s="547" t="s">
        <v>102</v>
      </c>
      <c r="DJ172" s="547" t="s">
        <v>102</v>
      </c>
      <c r="DK172" s="547" t="s">
        <v>102</v>
      </c>
      <c r="DL172" s="547" t="s">
        <v>102</v>
      </c>
      <c r="DM172" s="547" t="s">
        <v>102</v>
      </c>
      <c r="DN172" s="547" t="s">
        <v>102</v>
      </c>
      <c r="DO172" s="547" t="s">
        <v>102</v>
      </c>
      <c r="DP172" s="547" t="s">
        <v>102</v>
      </c>
      <c r="DQ172" s="547" t="s">
        <v>102</v>
      </c>
      <c r="DR172" s="547" t="s">
        <v>102</v>
      </c>
      <c r="DS172" s="547" t="s">
        <v>102</v>
      </c>
      <c r="DT172" s="547" t="s">
        <v>102</v>
      </c>
      <c r="DU172" s="547" t="s">
        <v>102</v>
      </c>
      <c r="DV172" s="547" t="s">
        <v>102</v>
      </c>
      <c r="DW172" s="547" t="s">
        <v>102</v>
      </c>
      <c r="DX172" s="547" t="s">
        <v>102</v>
      </c>
      <c r="DY172" s="547" t="s">
        <v>102</v>
      </c>
      <c r="DZ172" s="547" t="s">
        <v>102</v>
      </c>
      <c r="EA172" s="547" t="s">
        <v>102</v>
      </c>
      <c r="EB172" s="547" t="s">
        <v>102</v>
      </c>
      <c r="EC172" s="547" t="s">
        <v>102</v>
      </c>
      <c r="ED172" s="547" t="s">
        <v>102</v>
      </c>
      <c r="EE172" s="547" t="s">
        <v>102</v>
      </c>
      <c r="EF172" s="547" t="s">
        <v>102</v>
      </c>
      <c r="EG172" s="547" t="s">
        <v>102</v>
      </c>
      <c r="EH172" s="547" t="s">
        <v>102</v>
      </c>
      <c r="EI172" s="547" t="s">
        <v>102</v>
      </c>
      <c r="EJ172" s="547" t="s">
        <v>102</v>
      </c>
      <c r="EK172" s="547" t="s">
        <v>102</v>
      </c>
      <c r="EL172" s="547" t="s">
        <v>102</v>
      </c>
      <c r="EM172" s="547" t="s">
        <v>102</v>
      </c>
      <c r="EN172" s="547" t="s">
        <v>102</v>
      </c>
      <c r="EO172" s="547" t="s">
        <v>102</v>
      </c>
      <c r="EP172" s="547" t="s">
        <v>102</v>
      </c>
      <c r="EQ172" s="547" t="s">
        <v>102</v>
      </c>
      <c r="ER172" s="547" t="s">
        <v>102</v>
      </c>
      <c r="ES172" s="547" t="s">
        <v>102</v>
      </c>
      <c r="ET172" s="547" t="s">
        <v>102</v>
      </c>
      <c r="EU172" s="547" t="s">
        <v>102</v>
      </c>
      <c r="EV172" s="547" t="s">
        <v>102</v>
      </c>
      <c r="EW172" s="547" t="s">
        <v>102</v>
      </c>
      <c r="EX172" s="547" t="s">
        <v>102</v>
      </c>
      <c r="EY172" s="547" t="s">
        <v>102</v>
      </c>
      <c r="EZ172" s="547" t="s">
        <v>102</v>
      </c>
      <c r="FA172" s="547" t="s">
        <v>102</v>
      </c>
      <c r="FB172" s="547" t="s">
        <v>102</v>
      </c>
      <c r="FC172" s="547" t="s">
        <v>102</v>
      </c>
      <c r="FD172" s="547" t="s">
        <v>102</v>
      </c>
      <c r="FE172" s="547" t="s">
        <v>102</v>
      </c>
      <c r="FF172" s="547" t="s">
        <v>102</v>
      </c>
      <c r="FG172" s="547" t="s">
        <v>102</v>
      </c>
      <c r="FH172" s="547" t="s">
        <v>102</v>
      </c>
      <c r="FI172" s="547" t="s">
        <v>102</v>
      </c>
      <c r="FJ172" s="547" t="s">
        <v>102</v>
      </c>
      <c r="FK172" s="547" t="s">
        <v>102</v>
      </c>
      <c r="FL172" s="547" t="s">
        <v>102</v>
      </c>
      <c r="FM172" s="547" t="s">
        <v>102</v>
      </c>
      <c r="FN172" s="547" t="s">
        <v>102</v>
      </c>
      <c r="FO172" s="547" t="s">
        <v>102</v>
      </c>
    </row>
    <row r="173" spans="1:171" x14ac:dyDescent="0.15">
      <c r="A173" s="547">
        <v>3752588</v>
      </c>
      <c r="B173" s="547">
        <v>1</v>
      </c>
      <c r="C173" s="547" t="s">
        <v>21059</v>
      </c>
      <c r="D173" s="547" t="s">
        <v>21060</v>
      </c>
      <c r="E173" s="547" t="s">
        <v>21061</v>
      </c>
      <c r="F173" s="547" t="s">
        <v>21062</v>
      </c>
      <c r="G173" s="547" t="s">
        <v>102</v>
      </c>
      <c r="H173" s="547" t="s">
        <v>102</v>
      </c>
      <c r="I173" s="547" t="s">
        <v>102</v>
      </c>
      <c r="J173" s="547" t="s">
        <v>102</v>
      </c>
      <c r="K173" s="547" t="s">
        <v>102</v>
      </c>
      <c r="L173" s="547" t="s">
        <v>102</v>
      </c>
      <c r="M173" s="547" t="s">
        <v>102</v>
      </c>
      <c r="N173" s="547" t="s">
        <v>102</v>
      </c>
      <c r="O173" s="547" t="s">
        <v>102</v>
      </c>
      <c r="P173" s="547" t="s">
        <v>102</v>
      </c>
      <c r="Q173" s="547" t="s">
        <v>102</v>
      </c>
      <c r="R173" s="547" t="s">
        <v>102</v>
      </c>
      <c r="S173" s="547" t="s">
        <v>102</v>
      </c>
      <c r="T173" s="547" t="s">
        <v>102</v>
      </c>
      <c r="U173" s="547" t="s">
        <v>102</v>
      </c>
      <c r="V173" s="547" t="s">
        <v>102</v>
      </c>
      <c r="W173" s="547" t="s">
        <v>102</v>
      </c>
      <c r="X173" s="547" t="s">
        <v>102</v>
      </c>
      <c r="Y173" s="547" t="s">
        <v>102</v>
      </c>
      <c r="Z173" s="547" t="s">
        <v>102</v>
      </c>
      <c r="AA173" s="547" t="s">
        <v>102</v>
      </c>
      <c r="AB173" s="547" t="s">
        <v>102</v>
      </c>
      <c r="AC173" s="547" t="s">
        <v>102</v>
      </c>
      <c r="AD173" s="547" t="s">
        <v>102</v>
      </c>
      <c r="AE173" s="547" t="s">
        <v>102</v>
      </c>
      <c r="AF173" s="547" t="s">
        <v>102</v>
      </c>
      <c r="AG173" s="547" t="s">
        <v>102</v>
      </c>
      <c r="AH173" s="547" t="s">
        <v>102</v>
      </c>
      <c r="AI173" s="547" t="s">
        <v>102</v>
      </c>
      <c r="AJ173" s="547" t="s">
        <v>102</v>
      </c>
      <c r="AK173" s="547" t="s">
        <v>102</v>
      </c>
      <c r="AL173" s="547" t="s">
        <v>102</v>
      </c>
      <c r="AM173" s="547" t="s">
        <v>102</v>
      </c>
      <c r="AN173" s="547" t="s">
        <v>102</v>
      </c>
      <c r="AO173" s="547" t="s">
        <v>102</v>
      </c>
      <c r="AP173" s="547" t="s">
        <v>102</v>
      </c>
      <c r="AQ173" s="547" t="s">
        <v>102</v>
      </c>
      <c r="AR173" s="547" t="s">
        <v>102</v>
      </c>
      <c r="AS173" s="547" t="s">
        <v>102</v>
      </c>
      <c r="AT173" s="547" t="s">
        <v>102</v>
      </c>
      <c r="AU173" s="547" t="s">
        <v>102</v>
      </c>
      <c r="AV173" s="547" t="s">
        <v>102</v>
      </c>
      <c r="AW173" s="547" t="s">
        <v>102</v>
      </c>
      <c r="AX173" s="547" t="s">
        <v>102</v>
      </c>
      <c r="AY173" s="547" t="s">
        <v>102</v>
      </c>
      <c r="AZ173" s="547" t="s">
        <v>102</v>
      </c>
      <c r="BA173" s="547" t="s">
        <v>102</v>
      </c>
      <c r="BB173" s="547" t="s">
        <v>102</v>
      </c>
      <c r="BC173" s="547" t="s">
        <v>102</v>
      </c>
      <c r="BD173" s="547" t="s">
        <v>102</v>
      </c>
      <c r="BE173" s="547" t="s">
        <v>102</v>
      </c>
      <c r="BF173" s="547" t="s">
        <v>102</v>
      </c>
      <c r="BG173" s="547" t="s">
        <v>102</v>
      </c>
      <c r="BH173" s="547" t="s">
        <v>102</v>
      </c>
      <c r="BI173" s="547" t="s">
        <v>102</v>
      </c>
      <c r="BJ173" s="547" t="s">
        <v>102</v>
      </c>
      <c r="BK173" s="547" t="s">
        <v>102</v>
      </c>
      <c r="BL173" s="547" t="s">
        <v>102</v>
      </c>
      <c r="BM173" s="547" t="s">
        <v>102</v>
      </c>
      <c r="BN173" s="547" t="s">
        <v>102</v>
      </c>
      <c r="BO173" s="547" t="s">
        <v>102</v>
      </c>
      <c r="BP173" s="547" t="s">
        <v>102</v>
      </c>
      <c r="BQ173" s="547" t="s">
        <v>102</v>
      </c>
      <c r="BR173" s="547" t="s">
        <v>102</v>
      </c>
      <c r="BS173" s="547" t="s">
        <v>102</v>
      </c>
      <c r="BT173" s="547" t="s">
        <v>102</v>
      </c>
      <c r="BU173" s="547" t="s">
        <v>102</v>
      </c>
      <c r="BV173" s="547" t="s">
        <v>102</v>
      </c>
      <c r="BW173" s="547" t="s">
        <v>102</v>
      </c>
      <c r="BX173" s="547" t="s">
        <v>102</v>
      </c>
      <c r="BY173" s="547" t="s">
        <v>102</v>
      </c>
      <c r="BZ173" s="547" t="s">
        <v>102</v>
      </c>
      <c r="CA173" s="547" t="s">
        <v>102</v>
      </c>
      <c r="CB173" s="547" t="s">
        <v>102</v>
      </c>
      <c r="CC173" s="547" t="s">
        <v>102</v>
      </c>
      <c r="CD173" s="547" t="s">
        <v>102</v>
      </c>
      <c r="CE173" s="547" t="s">
        <v>102</v>
      </c>
      <c r="CF173" s="547" t="s">
        <v>102</v>
      </c>
      <c r="CG173" s="547" t="s">
        <v>102</v>
      </c>
      <c r="CH173" s="547" t="s">
        <v>102</v>
      </c>
      <c r="CI173" s="547" t="s">
        <v>102</v>
      </c>
      <c r="CJ173" s="547" t="s">
        <v>102</v>
      </c>
      <c r="CK173" s="547" t="s">
        <v>102</v>
      </c>
      <c r="CL173" s="547" t="s">
        <v>102</v>
      </c>
      <c r="CM173" s="547" t="s">
        <v>102</v>
      </c>
      <c r="CN173" s="547" t="s">
        <v>102</v>
      </c>
      <c r="CO173" s="547" t="s">
        <v>102</v>
      </c>
      <c r="CP173" s="547" t="s">
        <v>102</v>
      </c>
      <c r="CQ173" s="547" t="s">
        <v>102</v>
      </c>
      <c r="CR173" s="547" t="s">
        <v>102</v>
      </c>
      <c r="CS173" s="547" t="s">
        <v>102</v>
      </c>
      <c r="CT173" s="547" t="s">
        <v>102</v>
      </c>
      <c r="CU173" s="547" t="s">
        <v>102</v>
      </c>
      <c r="CV173" s="547" t="s">
        <v>102</v>
      </c>
      <c r="CW173" s="547" t="s">
        <v>102</v>
      </c>
      <c r="CX173" s="547" t="s">
        <v>102</v>
      </c>
      <c r="CY173" s="547" t="s">
        <v>102</v>
      </c>
      <c r="CZ173" s="547" t="s">
        <v>102</v>
      </c>
      <c r="DA173" s="547" t="s">
        <v>102</v>
      </c>
      <c r="DB173" s="547" t="s">
        <v>102</v>
      </c>
      <c r="DC173" s="547" t="s">
        <v>102</v>
      </c>
      <c r="DD173" s="547" t="s">
        <v>102</v>
      </c>
      <c r="DE173" s="547" t="s">
        <v>102</v>
      </c>
      <c r="DF173" s="547" t="s">
        <v>102</v>
      </c>
      <c r="DG173" s="547" t="s">
        <v>102</v>
      </c>
      <c r="DH173" s="547" t="s">
        <v>102</v>
      </c>
      <c r="DI173" s="547" t="s">
        <v>102</v>
      </c>
      <c r="DJ173" s="547" t="s">
        <v>102</v>
      </c>
      <c r="DK173" s="547" t="s">
        <v>102</v>
      </c>
      <c r="DL173" s="547" t="s">
        <v>102</v>
      </c>
      <c r="DM173" s="547" t="s">
        <v>102</v>
      </c>
      <c r="DN173" s="547" t="s">
        <v>102</v>
      </c>
      <c r="DO173" s="547" t="s">
        <v>102</v>
      </c>
      <c r="DP173" s="547" t="s">
        <v>102</v>
      </c>
      <c r="DQ173" s="547" t="s">
        <v>102</v>
      </c>
      <c r="DR173" s="547" t="s">
        <v>102</v>
      </c>
      <c r="DS173" s="547" t="s">
        <v>102</v>
      </c>
      <c r="DT173" s="547" t="s">
        <v>102</v>
      </c>
      <c r="DU173" s="547" t="s">
        <v>102</v>
      </c>
      <c r="DV173" s="547" t="s">
        <v>102</v>
      </c>
      <c r="DW173" s="547" t="s">
        <v>102</v>
      </c>
      <c r="DX173" s="547" t="s">
        <v>102</v>
      </c>
      <c r="DY173" s="547" t="s">
        <v>102</v>
      </c>
      <c r="DZ173" s="547" t="s">
        <v>102</v>
      </c>
      <c r="EA173" s="547" t="s">
        <v>102</v>
      </c>
      <c r="EB173" s="547" t="s">
        <v>102</v>
      </c>
      <c r="EC173" s="547" t="s">
        <v>102</v>
      </c>
      <c r="ED173" s="547" t="s">
        <v>102</v>
      </c>
      <c r="EE173" s="547" t="s">
        <v>102</v>
      </c>
      <c r="EF173" s="547" t="s">
        <v>102</v>
      </c>
      <c r="EG173" s="547" t="s">
        <v>102</v>
      </c>
      <c r="EH173" s="547" t="s">
        <v>102</v>
      </c>
      <c r="EI173" s="547" t="s">
        <v>102</v>
      </c>
      <c r="EJ173" s="547" t="s">
        <v>102</v>
      </c>
      <c r="EK173" s="547" t="s">
        <v>102</v>
      </c>
      <c r="EL173" s="547" t="s">
        <v>102</v>
      </c>
      <c r="EM173" s="547" t="s">
        <v>102</v>
      </c>
      <c r="EN173" s="547" t="s">
        <v>102</v>
      </c>
      <c r="EO173" s="547" t="s">
        <v>102</v>
      </c>
      <c r="EP173" s="547" t="s">
        <v>102</v>
      </c>
      <c r="EQ173" s="547" t="s">
        <v>102</v>
      </c>
      <c r="ER173" s="547" t="s">
        <v>102</v>
      </c>
      <c r="ES173" s="547" t="s">
        <v>102</v>
      </c>
      <c r="ET173" s="547" t="s">
        <v>102</v>
      </c>
      <c r="EU173" s="547" t="s">
        <v>102</v>
      </c>
      <c r="EV173" s="547" t="s">
        <v>102</v>
      </c>
      <c r="EW173" s="547" t="s">
        <v>102</v>
      </c>
      <c r="EX173" s="547" t="s">
        <v>102</v>
      </c>
      <c r="EY173" s="547" t="s">
        <v>102</v>
      </c>
      <c r="EZ173" s="547" t="s">
        <v>102</v>
      </c>
      <c r="FA173" s="547" t="s">
        <v>102</v>
      </c>
      <c r="FB173" s="547" t="s">
        <v>102</v>
      </c>
      <c r="FC173" s="547" t="s">
        <v>102</v>
      </c>
      <c r="FD173" s="547" t="s">
        <v>102</v>
      </c>
      <c r="FE173" s="547" t="s">
        <v>102</v>
      </c>
      <c r="FF173" s="547" t="s">
        <v>102</v>
      </c>
      <c r="FG173" s="547" t="s">
        <v>102</v>
      </c>
      <c r="FH173" s="547" t="s">
        <v>102</v>
      </c>
      <c r="FI173" s="547" t="s">
        <v>102</v>
      </c>
      <c r="FJ173" s="547" t="s">
        <v>102</v>
      </c>
      <c r="FK173" s="547" t="s">
        <v>102</v>
      </c>
      <c r="FL173" s="547" t="s">
        <v>102</v>
      </c>
      <c r="FM173" s="547" t="s">
        <v>102</v>
      </c>
      <c r="FN173" s="547" t="s">
        <v>102</v>
      </c>
      <c r="FO173" s="547" t="s">
        <v>102</v>
      </c>
    </row>
    <row r="174" spans="1:171" x14ac:dyDescent="0.15">
      <c r="A174" s="547">
        <v>3664648</v>
      </c>
      <c r="B174" s="547">
        <v>1</v>
      </c>
      <c r="C174" s="547" t="s">
        <v>21063</v>
      </c>
      <c r="D174" s="547" t="s">
        <v>21064</v>
      </c>
      <c r="E174" s="547" t="s">
        <v>21065</v>
      </c>
      <c r="F174" s="547" t="s">
        <v>21065</v>
      </c>
      <c r="G174" s="547" t="s">
        <v>21065</v>
      </c>
      <c r="H174" s="547" t="s">
        <v>21065</v>
      </c>
      <c r="I174" s="547" t="s">
        <v>21066</v>
      </c>
      <c r="J174" s="547" t="s">
        <v>21067</v>
      </c>
      <c r="K174" s="547" t="s">
        <v>21067</v>
      </c>
      <c r="L174" s="547" t="s">
        <v>21067</v>
      </c>
      <c r="M174" s="547" t="s">
        <v>21067</v>
      </c>
      <c r="N174" s="547" t="s">
        <v>21068</v>
      </c>
      <c r="O174" s="547" t="s">
        <v>21069</v>
      </c>
      <c r="P174" s="547" t="s">
        <v>21069</v>
      </c>
      <c r="Q174" s="547" t="s">
        <v>21069</v>
      </c>
      <c r="R174" s="547" t="s">
        <v>21069</v>
      </c>
      <c r="S174" s="547" t="s">
        <v>21070</v>
      </c>
      <c r="T174" s="547" t="s">
        <v>21070</v>
      </c>
      <c r="U174" s="547" t="s">
        <v>21070</v>
      </c>
      <c r="V174" s="547" t="s">
        <v>21071</v>
      </c>
      <c r="W174" s="547" t="s">
        <v>21072</v>
      </c>
      <c r="X174" s="547" t="s">
        <v>21073</v>
      </c>
      <c r="Y174" s="547" t="s">
        <v>21073</v>
      </c>
      <c r="Z174" s="547" t="s">
        <v>21073</v>
      </c>
      <c r="AA174" s="547" t="s">
        <v>21074</v>
      </c>
      <c r="AB174" s="547" t="s">
        <v>21074</v>
      </c>
      <c r="AC174" s="547" t="s">
        <v>21074</v>
      </c>
      <c r="AD174" s="547" t="s">
        <v>21074</v>
      </c>
      <c r="AE174" s="547" t="s">
        <v>102</v>
      </c>
      <c r="AF174" s="547" t="s">
        <v>102</v>
      </c>
      <c r="AG174" s="547" t="s">
        <v>102</v>
      </c>
      <c r="AH174" s="547" t="s">
        <v>102</v>
      </c>
      <c r="AI174" s="547" t="s">
        <v>102</v>
      </c>
      <c r="AJ174" s="547" t="s">
        <v>102</v>
      </c>
      <c r="AK174" s="547" t="s">
        <v>102</v>
      </c>
      <c r="AL174" s="547" t="s">
        <v>102</v>
      </c>
      <c r="AM174" s="547" t="s">
        <v>102</v>
      </c>
      <c r="AN174" s="547" t="s">
        <v>102</v>
      </c>
      <c r="AO174" s="547" t="s">
        <v>102</v>
      </c>
      <c r="AP174" s="547" t="s">
        <v>102</v>
      </c>
      <c r="AQ174" s="547" t="s">
        <v>102</v>
      </c>
      <c r="AR174" s="547" t="s">
        <v>102</v>
      </c>
      <c r="AS174" s="547" t="s">
        <v>102</v>
      </c>
      <c r="AT174" s="547" t="s">
        <v>102</v>
      </c>
      <c r="AU174" s="547" t="s">
        <v>102</v>
      </c>
      <c r="AV174" s="547" t="s">
        <v>102</v>
      </c>
      <c r="AW174" s="547" t="s">
        <v>102</v>
      </c>
      <c r="AX174" s="547" t="s">
        <v>102</v>
      </c>
      <c r="AY174" s="547" t="s">
        <v>102</v>
      </c>
      <c r="AZ174" s="547" t="s">
        <v>102</v>
      </c>
      <c r="BA174" s="547" t="s">
        <v>102</v>
      </c>
      <c r="BB174" s="547" t="s">
        <v>102</v>
      </c>
      <c r="BC174" s="547" t="s">
        <v>102</v>
      </c>
      <c r="BD174" s="547" t="s">
        <v>102</v>
      </c>
      <c r="BE174" s="547" t="s">
        <v>102</v>
      </c>
      <c r="BF174" s="547" t="s">
        <v>102</v>
      </c>
      <c r="BG174" s="547" t="s">
        <v>102</v>
      </c>
      <c r="BH174" s="547" t="s">
        <v>102</v>
      </c>
      <c r="BI174" s="547" t="s">
        <v>102</v>
      </c>
      <c r="BJ174" s="547" t="s">
        <v>102</v>
      </c>
      <c r="BK174" s="547" t="s">
        <v>102</v>
      </c>
      <c r="BL174" s="547" t="s">
        <v>102</v>
      </c>
      <c r="BM174" s="547" t="s">
        <v>102</v>
      </c>
      <c r="BN174" s="547" t="s">
        <v>102</v>
      </c>
      <c r="BO174" s="547" t="s">
        <v>102</v>
      </c>
      <c r="BP174" s="547" t="s">
        <v>102</v>
      </c>
      <c r="BQ174" s="547" t="s">
        <v>102</v>
      </c>
      <c r="BR174" s="547" t="s">
        <v>102</v>
      </c>
      <c r="BS174" s="547" t="s">
        <v>102</v>
      </c>
      <c r="BT174" s="547" t="s">
        <v>102</v>
      </c>
      <c r="BU174" s="547" t="s">
        <v>102</v>
      </c>
      <c r="BV174" s="547" t="s">
        <v>102</v>
      </c>
      <c r="BW174" s="547" t="s">
        <v>102</v>
      </c>
      <c r="BX174" s="547" t="s">
        <v>102</v>
      </c>
      <c r="BY174" s="547" t="s">
        <v>102</v>
      </c>
      <c r="BZ174" s="547" t="s">
        <v>102</v>
      </c>
      <c r="CA174" s="547" t="s">
        <v>102</v>
      </c>
      <c r="CB174" s="547" t="s">
        <v>102</v>
      </c>
      <c r="CC174" s="547" t="s">
        <v>102</v>
      </c>
      <c r="CD174" s="547" t="s">
        <v>102</v>
      </c>
      <c r="CE174" s="547" t="s">
        <v>102</v>
      </c>
      <c r="CF174" s="547" t="s">
        <v>102</v>
      </c>
      <c r="CG174" s="547" t="s">
        <v>102</v>
      </c>
      <c r="CH174" s="547" t="s">
        <v>102</v>
      </c>
      <c r="CI174" s="547" t="s">
        <v>102</v>
      </c>
      <c r="CJ174" s="547" t="s">
        <v>102</v>
      </c>
      <c r="CK174" s="547" t="s">
        <v>102</v>
      </c>
      <c r="CL174" s="547" t="s">
        <v>102</v>
      </c>
      <c r="CM174" s="547" t="s">
        <v>102</v>
      </c>
      <c r="CN174" s="547" t="s">
        <v>102</v>
      </c>
      <c r="CO174" s="547" t="s">
        <v>102</v>
      </c>
      <c r="CP174" s="547" t="s">
        <v>102</v>
      </c>
      <c r="CQ174" s="547" t="s">
        <v>102</v>
      </c>
      <c r="CR174" s="547" t="s">
        <v>102</v>
      </c>
      <c r="CS174" s="547" t="s">
        <v>102</v>
      </c>
      <c r="CT174" s="547" t="s">
        <v>102</v>
      </c>
      <c r="CU174" s="547" t="s">
        <v>102</v>
      </c>
      <c r="CV174" s="547" t="s">
        <v>102</v>
      </c>
      <c r="CW174" s="547" t="s">
        <v>102</v>
      </c>
      <c r="CX174" s="547" t="s">
        <v>102</v>
      </c>
      <c r="CY174" s="547" t="s">
        <v>102</v>
      </c>
      <c r="CZ174" s="547" t="s">
        <v>102</v>
      </c>
      <c r="DA174" s="547" t="s">
        <v>102</v>
      </c>
      <c r="DB174" s="547" t="s">
        <v>102</v>
      </c>
      <c r="DC174" s="547" t="s">
        <v>102</v>
      </c>
      <c r="DD174" s="547" t="s">
        <v>102</v>
      </c>
      <c r="DE174" s="547" t="s">
        <v>102</v>
      </c>
      <c r="DF174" s="547" t="s">
        <v>102</v>
      </c>
      <c r="DG174" s="547" t="s">
        <v>102</v>
      </c>
      <c r="DH174" s="547" t="s">
        <v>102</v>
      </c>
      <c r="DI174" s="547" t="s">
        <v>102</v>
      </c>
      <c r="DJ174" s="547" t="s">
        <v>102</v>
      </c>
      <c r="DK174" s="547" t="s">
        <v>102</v>
      </c>
      <c r="DL174" s="547" t="s">
        <v>102</v>
      </c>
      <c r="DM174" s="547" t="s">
        <v>102</v>
      </c>
      <c r="DN174" s="547" t="s">
        <v>102</v>
      </c>
      <c r="DO174" s="547" t="s">
        <v>102</v>
      </c>
      <c r="DP174" s="547" t="s">
        <v>102</v>
      </c>
      <c r="DQ174" s="547" t="s">
        <v>102</v>
      </c>
      <c r="DR174" s="547" t="s">
        <v>102</v>
      </c>
      <c r="DS174" s="547" t="s">
        <v>102</v>
      </c>
      <c r="DT174" s="547" t="s">
        <v>102</v>
      </c>
      <c r="DU174" s="547" t="s">
        <v>102</v>
      </c>
      <c r="DV174" s="547" t="s">
        <v>102</v>
      </c>
      <c r="DW174" s="547" t="s">
        <v>102</v>
      </c>
      <c r="DX174" s="547" t="s">
        <v>102</v>
      </c>
      <c r="DY174" s="547" t="s">
        <v>102</v>
      </c>
      <c r="DZ174" s="547" t="s">
        <v>102</v>
      </c>
      <c r="EA174" s="547" t="s">
        <v>102</v>
      </c>
      <c r="EB174" s="547" t="s">
        <v>102</v>
      </c>
      <c r="EC174" s="547" t="s">
        <v>102</v>
      </c>
      <c r="ED174" s="547" t="s">
        <v>102</v>
      </c>
      <c r="EE174" s="547" t="s">
        <v>102</v>
      </c>
      <c r="EF174" s="547" t="s">
        <v>102</v>
      </c>
      <c r="EG174" s="547" t="s">
        <v>102</v>
      </c>
      <c r="EH174" s="547" t="s">
        <v>102</v>
      </c>
      <c r="EI174" s="547" t="s">
        <v>102</v>
      </c>
      <c r="EJ174" s="547" t="s">
        <v>102</v>
      </c>
      <c r="EK174" s="547" t="s">
        <v>102</v>
      </c>
      <c r="EL174" s="547" t="s">
        <v>102</v>
      </c>
      <c r="EM174" s="547" t="s">
        <v>102</v>
      </c>
      <c r="EN174" s="547" t="s">
        <v>102</v>
      </c>
      <c r="EO174" s="547" t="s">
        <v>102</v>
      </c>
      <c r="EP174" s="547" t="s">
        <v>102</v>
      </c>
      <c r="EQ174" s="547" t="s">
        <v>102</v>
      </c>
      <c r="ER174" s="547" t="s">
        <v>102</v>
      </c>
      <c r="ES174" s="547" t="s">
        <v>102</v>
      </c>
      <c r="ET174" s="547" t="s">
        <v>102</v>
      </c>
      <c r="EU174" s="547" t="s">
        <v>102</v>
      </c>
      <c r="EV174" s="547" t="s">
        <v>102</v>
      </c>
      <c r="EW174" s="547" t="s">
        <v>102</v>
      </c>
      <c r="EX174" s="547" t="s">
        <v>102</v>
      </c>
      <c r="EY174" s="547" t="s">
        <v>102</v>
      </c>
      <c r="EZ174" s="547" t="s">
        <v>102</v>
      </c>
      <c r="FA174" s="547" t="s">
        <v>102</v>
      </c>
      <c r="FB174" s="547" t="s">
        <v>102</v>
      </c>
      <c r="FC174" s="547" t="s">
        <v>102</v>
      </c>
      <c r="FD174" s="547" t="s">
        <v>102</v>
      </c>
      <c r="FE174" s="547" t="s">
        <v>102</v>
      </c>
      <c r="FF174" s="547" t="s">
        <v>102</v>
      </c>
      <c r="FG174" s="547" t="s">
        <v>102</v>
      </c>
      <c r="FH174" s="547" t="s">
        <v>102</v>
      </c>
      <c r="FI174" s="547" t="s">
        <v>102</v>
      </c>
      <c r="FJ174" s="547" t="s">
        <v>102</v>
      </c>
      <c r="FK174" s="547" t="s">
        <v>102</v>
      </c>
      <c r="FL174" s="547" t="s">
        <v>102</v>
      </c>
      <c r="FM174" s="547" t="s">
        <v>102</v>
      </c>
      <c r="FN174" s="547" t="s">
        <v>102</v>
      </c>
      <c r="FO174" s="547" t="s">
        <v>102</v>
      </c>
    </row>
    <row r="175" spans="1:171" x14ac:dyDescent="0.15">
      <c r="A175" s="547">
        <v>3660326</v>
      </c>
      <c r="B175" s="547">
        <v>1</v>
      </c>
      <c r="C175" s="547" t="s">
        <v>21075</v>
      </c>
      <c r="D175" s="547" t="s">
        <v>21076</v>
      </c>
      <c r="E175" s="547" t="s">
        <v>21077</v>
      </c>
      <c r="F175" s="547" t="s">
        <v>21078</v>
      </c>
      <c r="G175" s="547" t="s">
        <v>3320</v>
      </c>
      <c r="H175" s="547" t="s">
        <v>102</v>
      </c>
      <c r="I175" s="547" t="s">
        <v>102</v>
      </c>
      <c r="J175" s="547" t="s">
        <v>102</v>
      </c>
      <c r="K175" s="547" t="s">
        <v>102</v>
      </c>
      <c r="L175" s="547" t="s">
        <v>102</v>
      </c>
      <c r="M175" s="547" t="s">
        <v>102</v>
      </c>
      <c r="N175" s="547" t="s">
        <v>102</v>
      </c>
      <c r="O175" s="547" t="s">
        <v>102</v>
      </c>
      <c r="P175" s="547" t="s">
        <v>102</v>
      </c>
      <c r="Q175" s="547" t="s">
        <v>102</v>
      </c>
      <c r="R175" s="547" t="s">
        <v>102</v>
      </c>
      <c r="S175" s="547" t="s">
        <v>102</v>
      </c>
      <c r="T175" s="547" t="s">
        <v>102</v>
      </c>
      <c r="U175" s="547" t="s">
        <v>102</v>
      </c>
      <c r="V175" s="547" t="s">
        <v>102</v>
      </c>
      <c r="W175" s="547" t="s">
        <v>102</v>
      </c>
      <c r="X175" s="547" t="s">
        <v>102</v>
      </c>
      <c r="Y175" s="547" t="s">
        <v>102</v>
      </c>
      <c r="Z175" s="547" t="s">
        <v>102</v>
      </c>
      <c r="AA175" s="547" t="s">
        <v>102</v>
      </c>
      <c r="AB175" s="547" t="s">
        <v>102</v>
      </c>
      <c r="AC175" s="547" t="s">
        <v>102</v>
      </c>
      <c r="AD175" s="547" t="s">
        <v>102</v>
      </c>
      <c r="AE175" s="547" t="s">
        <v>102</v>
      </c>
      <c r="AF175" s="547" t="s">
        <v>102</v>
      </c>
      <c r="AG175" s="547" t="s">
        <v>102</v>
      </c>
      <c r="AH175" s="547" t="s">
        <v>102</v>
      </c>
      <c r="AI175" s="547" t="s">
        <v>102</v>
      </c>
      <c r="AJ175" s="547" t="s">
        <v>102</v>
      </c>
      <c r="AK175" s="547" t="s">
        <v>102</v>
      </c>
      <c r="AL175" s="547" t="s">
        <v>102</v>
      </c>
      <c r="AM175" s="547" t="s">
        <v>102</v>
      </c>
      <c r="AN175" s="547" t="s">
        <v>102</v>
      </c>
      <c r="AO175" s="547" t="s">
        <v>102</v>
      </c>
      <c r="AP175" s="547" t="s">
        <v>102</v>
      </c>
      <c r="AQ175" s="547" t="s">
        <v>102</v>
      </c>
      <c r="AR175" s="547" t="s">
        <v>102</v>
      </c>
      <c r="AS175" s="547" t="s">
        <v>102</v>
      </c>
      <c r="AT175" s="547" t="s">
        <v>102</v>
      </c>
      <c r="AU175" s="547" t="s">
        <v>102</v>
      </c>
      <c r="AV175" s="547" t="s">
        <v>102</v>
      </c>
      <c r="AW175" s="547" t="s">
        <v>102</v>
      </c>
      <c r="AX175" s="547" t="s">
        <v>102</v>
      </c>
      <c r="AY175" s="547" t="s">
        <v>102</v>
      </c>
      <c r="AZ175" s="547" t="s">
        <v>102</v>
      </c>
      <c r="BA175" s="547" t="s">
        <v>102</v>
      </c>
      <c r="BB175" s="547" t="s">
        <v>102</v>
      </c>
      <c r="BC175" s="547" t="s">
        <v>102</v>
      </c>
      <c r="BD175" s="547" t="s">
        <v>102</v>
      </c>
      <c r="BE175" s="547" t="s">
        <v>102</v>
      </c>
      <c r="BF175" s="547" t="s">
        <v>102</v>
      </c>
      <c r="BG175" s="547" t="s">
        <v>102</v>
      </c>
      <c r="BH175" s="547" t="s">
        <v>102</v>
      </c>
      <c r="BI175" s="547" t="s">
        <v>102</v>
      </c>
      <c r="BJ175" s="547" t="s">
        <v>102</v>
      </c>
      <c r="BK175" s="547" t="s">
        <v>102</v>
      </c>
      <c r="BL175" s="547" t="s">
        <v>102</v>
      </c>
      <c r="BM175" s="547" t="s">
        <v>102</v>
      </c>
      <c r="BN175" s="547" t="s">
        <v>102</v>
      </c>
      <c r="BO175" s="547" t="s">
        <v>102</v>
      </c>
      <c r="BP175" s="547" t="s">
        <v>102</v>
      </c>
      <c r="BQ175" s="547" t="s">
        <v>102</v>
      </c>
      <c r="BR175" s="547" t="s">
        <v>102</v>
      </c>
      <c r="BS175" s="547" t="s">
        <v>102</v>
      </c>
      <c r="BT175" s="547" t="s">
        <v>102</v>
      </c>
      <c r="BU175" s="547" t="s">
        <v>102</v>
      </c>
      <c r="BV175" s="547" t="s">
        <v>102</v>
      </c>
      <c r="BW175" s="547" t="s">
        <v>102</v>
      </c>
      <c r="BX175" s="547" t="s">
        <v>102</v>
      </c>
      <c r="BY175" s="547" t="s">
        <v>102</v>
      </c>
      <c r="BZ175" s="547" t="s">
        <v>102</v>
      </c>
      <c r="CA175" s="547" t="s">
        <v>102</v>
      </c>
      <c r="CB175" s="547" t="s">
        <v>102</v>
      </c>
      <c r="CC175" s="547" t="s">
        <v>102</v>
      </c>
      <c r="CD175" s="547" t="s">
        <v>102</v>
      </c>
      <c r="CE175" s="547" t="s">
        <v>102</v>
      </c>
      <c r="CF175" s="547" t="s">
        <v>102</v>
      </c>
      <c r="CG175" s="547" t="s">
        <v>102</v>
      </c>
      <c r="CH175" s="547" t="s">
        <v>102</v>
      </c>
      <c r="CI175" s="547" t="s">
        <v>102</v>
      </c>
      <c r="CJ175" s="547" t="s">
        <v>102</v>
      </c>
      <c r="CK175" s="547" t="s">
        <v>102</v>
      </c>
      <c r="CL175" s="547" t="s">
        <v>102</v>
      </c>
      <c r="CM175" s="547" t="s">
        <v>102</v>
      </c>
      <c r="CN175" s="547" t="s">
        <v>102</v>
      </c>
      <c r="CO175" s="547" t="s">
        <v>102</v>
      </c>
      <c r="CP175" s="547" t="s">
        <v>102</v>
      </c>
      <c r="CQ175" s="547" t="s">
        <v>102</v>
      </c>
      <c r="CR175" s="547" t="s">
        <v>102</v>
      </c>
      <c r="CS175" s="547" t="s">
        <v>102</v>
      </c>
      <c r="CT175" s="547" t="s">
        <v>102</v>
      </c>
      <c r="CU175" s="547" t="s">
        <v>102</v>
      </c>
      <c r="CV175" s="547" t="s">
        <v>102</v>
      </c>
      <c r="CW175" s="547" t="s">
        <v>102</v>
      </c>
      <c r="CX175" s="547" t="s">
        <v>102</v>
      </c>
      <c r="CY175" s="547" t="s">
        <v>102</v>
      </c>
      <c r="CZ175" s="547" t="s">
        <v>102</v>
      </c>
      <c r="DA175" s="547" t="s">
        <v>102</v>
      </c>
      <c r="DB175" s="547" t="s">
        <v>102</v>
      </c>
      <c r="DC175" s="547" t="s">
        <v>102</v>
      </c>
      <c r="DD175" s="547" t="s">
        <v>102</v>
      </c>
      <c r="DE175" s="547" t="s">
        <v>102</v>
      </c>
      <c r="DF175" s="547" t="s">
        <v>102</v>
      </c>
      <c r="DG175" s="547" t="s">
        <v>102</v>
      </c>
      <c r="DH175" s="547" t="s">
        <v>102</v>
      </c>
      <c r="DI175" s="547" t="s">
        <v>102</v>
      </c>
      <c r="DJ175" s="547" t="s">
        <v>102</v>
      </c>
      <c r="DK175" s="547" t="s">
        <v>102</v>
      </c>
      <c r="DL175" s="547" t="s">
        <v>102</v>
      </c>
      <c r="DM175" s="547" t="s">
        <v>102</v>
      </c>
      <c r="DN175" s="547" t="s">
        <v>102</v>
      </c>
      <c r="DO175" s="547" t="s">
        <v>102</v>
      </c>
      <c r="DP175" s="547" t="s">
        <v>102</v>
      </c>
      <c r="DQ175" s="547" t="s">
        <v>102</v>
      </c>
      <c r="DR175" s="547" t="s">
        <v>102</v>
      </c>
      <c r="DS175" s="547" t="s">
        <v>102</v>
      </c>
      <c r="DT175" s="547" t="s">
        <v>102</v>
      </c>
      <c r="DU175" s="547" t="s">
        <v>102</v>
      </c>
      <c r="DV175" s="547" t="s">
        <v>102</v>
      </c>
      <c r="DW175" s="547" t="s">
        <v>102</v>
      </c>
      <c r="DX175" s="547" t="s">
        <v>102</v>
      </c>
      <c r="DY175" s="547" t="s">
        <v>102</v>
      </c>
      <c r="DZ175" s="547" t="s">
        <v>102</v>
      </c>
      <c r="EA175" s="547" t="s">
        <v>102</v>
      </c>
      <c r="EB175" s="547" t="s">
        <v>102</v>
      </c>
      <c r="EC175" s="547" t="s">
        <v>102</v>
      </c>
      <c r="ED175" s="547" t="s">
        <v>102</v>
      </c>
      <c r="EE175" s="547" t="s">
        <v>102</v>
      </c>
      <c r="EF175" s="547" t="s">
        <v>102</v>
      </c>
      <c r="EG175" s="547" t="s">
        <v>102</v>
      </c>
      <c r="EH175" s="547" t="s">
        <v>102</v>
      </c>
      <c r="EI175" s="547" t="s">
        <v>102</v>
      </c>
      <c r="EJ175" s="547" t="s">
        <v>102</v>
      </c>
      <c r="EK175" s="547" t="s">
        <v>102</v>
      </c>
      <c r="EL175" s="547" t="s">
        <v>102</v>
      </c>
      <c r="EM175" s="547" t="s">
        <v>102</v>
      </c>
      <c r="EN175" s="547" t="s">
        <v>102</v>
      </c>
      <c r="EO175" s="547" t="s">
        <v>102</v>
      </c>
      <c r="EP175" s="547" t="s">
        <v>102</v>
      </c>
      <c r="EQ175" s="547" t="s">
        <v>102</v>
      </c>
      <c r="ER175" s="547" t="s">
        <v>102</v>
      </c>
      <c r="ES175" s="547" t="s">
        <v>102</v>
      </c>
      <c r="ET175" s="547" t="s">
        <v>102</v>
      </c>
      <c r="EU175" s="547" t="s">
        <v>102</v>
      </c>
      <c r="EV175" s="547" t="s">
        <v>102</v>
      </c>
      <c r="EW175" s="547" t="s">
        <v>102</v>
      </c>
      <c r="EX175" s="547" t="s">
        <v>102</v>
      </c>
      <c r="EY175" s="547" t="s">
        <v>102</v>
      </c>
      <c r="EZ175" s="547" t="s">
        <v>102</v>
      </c>
      <c r="FA175" s="547" t="s">
        <v>102</v>
      </c>
      <c r="FB175" s="547" t="s">
        <v>102</v>
      </c>
      <c r="FC175" s="547" t="s">
        <v>102</v>
      </c>
      <c r="FD175" s="547" t="s">
        <v>102</v>
      </c>
      <c r="FE175" s="547" t="s">
        <v>102</v>
      </c>
      <c r="FF175" s="547" t="s">
        <v>102</v>
      </c>
      <c r="FG175" s="547" t="s">
        <v>102</v>
      </c>
      <c r="FH175" s="547" t="s">
        <v>102</v>
      </c>
      <c r="FI175" s="547" t="s">
        <v>102</v>
      </c>
      <c r="FJ175" s="547" t="s">
        <v>102</v>
      </c>
      <c r="FK175" s="547" t="s">
        <v>102</v>
      </c>
      <c r="FL175" s="547" t="s">
        <v>102</v>
      </c>
      <c r="FM175" s="547" t="s">
        <v>102</v>
      </c>
      <c r="FN175" s="547" t="s">
        <v>102</v>
      </c>
      <c r="FO175" s="547" t="s">
        <v>102</v>
      </c>
    </row>
    <row r="176" spans="1:171" x14ac:dyDescent="0.15">
      <c r="A176" s="547">
        <v>3696177</v>
      </c>
      <c r="B176" s="547">
        <v>1</v>
      </c>
      <c r="C176" s="547" t="s">
        <v>21079</v>
      </c>
      <c r="D176" s="547" t="s">
        <v>21080</v>
      </c>
      <c r="E176" s="547" t="s">
        <v>21081</v>
      </c>
      <c r="F176" s="547" t="s">
        <v>21082</v>
      </c>
      <c r="G176" s="547" t="s">
        <v>21083</v>
      </c>
      <c r="H176" s="547" t="s">
        <v>102</v>
      </c>
      <c r="I176" s="547" t="s">
        <v>102</v>
      </c>
      <c r="J176" s="547" t="s">
        <v>102</v>
      </c>
      <c r="K176" s="547" t="s">
        <v>102</v>
      </c>
      <c r="L176" s="547" t="s">
        <v>102</v>
      </c>
      <c r="M176" s="547" t="s">
        <v>102</v>
      </c>
      <c r="N176" s="547" t="s">
        <v>102</v>
      </c>
      <c r="O176" s="547" t="s">
        <v>102</v>
      </c>
      <c r="P176" s="547" t="s">
        <v>102</v>
      </c>
      <c r="Q176" s="547" t="s">
        <v>102</v>
      </c>
      <c r="R176" s="547" t="s">
        <v>102</v>
      </c>
      <c r="S176" s="547" t="s">
        <v>102</v>
      </c>
      <c r="T176" s="547" t="s">
        <v>102</v>
      </c>
      <c r="U176" s="547" t="s">
        <v>102</v>
      </c>
      <c r="V176" s="547" t="s">
        <v>102</v>
      </c>
      <c r="W176" s="547" t="s">
        <v>102</v>
      </c>
      <c r="X176" s="547" t="s">
        <v>102</v>
      </c>
      <c r="Y176" s="547" t="s">
        <v>102</v>
      </c>
      <c r="Z176" s="547" t="s">
        <v>102</v>
      </c>
      <c r="AA176" s="547" t="s">
        <v>102</v>
      </c>
      <c r="AB176" s="547" t="s">
        <v>102</v>
      </c>
      <c r="AC176" s="547" t="s">
        <v>102</v>
      </c>
      <c r="AD176" s="547" t="s">
        <v>102</v>
      </c>
      <c r="AE176" s="547" t="s">
        <v>102</v>
      </c>
      <c r="AF176" s="547" t="s">
        <v>102</v>
      </c>
      <c r="AG176" s="547" t="s">
        <v>102</v>
      </c>
      <c r="AH176" s="547" t="s">
        <v>102</v>
      </c>
      <c r="AI176" s="547" t="s">
        <v>102</v>
      </c>
      <c r="AJ176" s="547" t="s">
        <v>102</v>
      </c>
      <c r="AK176" s="547" t="s">
        <v>102</v>
      </c>
      <c r="AL176" s="547" t="s">
        <v>102</v>
      </c>
      <c r="AM176" s="547" t="s">
        <v>102</v>
      </c>
      <c r="AN176" s="547" t="s">
        <v>102</v>
      </c>
      <c r="AO176" s="547" t="s">
        <v>102</v>
      </c>
      <c r="AP176" s="547" t="s">
        <v>102</v>
      </c>
      <c r="AQ176" s="547" t="s">
        <v>102</v>
      </c>
      <c r="AR176" s="547" t="s">
        <v>102</v>
      </c>
      <c r="AS176" s="547" t="s">
        <v>102</v>
      </c>
      <c r="AT176" s="547" t="s">
        <v>102</v>
      </c>
      <c r="AU176" s="547" t="s">
        <v>102</v>
      </c>
      <c r="AV176" s="547" t="s">
        <v>102</v>
      </c>
      <c r="AW176" s="547" t="s">
        <v>102</v>
      </c>
      <c r="AX176" s="547" t="s">
        <v>102</v>
      </c>
      <c r="AY176" s="547" t="s">
        <v>102</v>
      </c>
      <c r="AZ176" s="547" t="s">
        <v>102</v>
      </c>
      <c r="BA176" s="547" t="s">
        <v>102</v>
      </c>
      <c r="BB176" s="547" t="s">
        <v>102</v>
      </c>
      <c r="BC176" s="547" t="s">
        <v>102</v>
      </c>
      <c r="BD176" s="547" t="s">
        <v>102</v>
      </c>
      <c r="BE176" s="547" t="s">
        <v>102</v>
      </c>
      <c r="BF176" s="547" t="s">
        <v>102</v>
      </c>
      <c r="BG176" s="547" t="s">
        <v>102</v>
      </c>
      <c r="BH176" s="547" t="s">
        <v>102</v>
      </c>
      <c r="BI176" s="547" t="s">
        <v>102</v>
      </c>
      <c r="BJ176" s="547" t="s">
        <v>102</v>
      </c>
      <c r="BK176" s="547" t="s">
        <v>102</v>
      </c>
      <c r="BL176" s="547" t="s">
        <v>102</v>
      </c>
      <c r="BM176" s="547" t="s">
        <v>102</v>
      </c>
      <c r="BN176" s="547" t="s">
        <v>102</v>
      </c>
      <c r="BO176" s="547" t="s">
        <v>102</v>
      </c>
      <c r="BP176" s="547" t="s">
        <v>102</v>
      </c>
      <c r="BQ176" s="547" t="s">
        <v>102</v>
      </c>
      <c r="BR176" s="547" t="s">
        <v>102</v>
      </c>
      <c r="BS176" s="547" t="s">
        <v>102</v>
      </c>
      <c r="BT176" s="547" t="s">
        <v>102</v>
      </c>
      <c r="BU176" s="547" t="s">
        <v>102</v>
      </c>
      <c r="BV176" s="547" t="s">
        <v>102</v>
      </c>
      <c r="BW176" s="547" t="s">
        <v>102</v>
      </c>
      <c r="BX176" s="547" t="s">
        <v>102</v>
      </c>
      <c r="BY176" s="547" t="s">
        <v>102</v>
      </c>
      <c r="BZ176" s="547" t="s">
        <v>102</v>
      </c>
      <c r="CA176" s="547" t="s">
        <v>102</v>
      </c>
      <c r="CB176" s="547" t="s">
        <v>102</v>
      </c>
      <c r="CC176" s="547" t="s">
        <v>102</v>
      </c>
      <c r="CD176" s="547" t="s">
        <v>102</v>
      </c>
      <c r="CE176" s="547" t="s">
        <v>102</v>
      </c>
      <c r="CF176" s="547" t="s">
        <v>102</v>
      </c>
      <c r="CG176" s="547" t="s">
        <v>102</v>
      </c>
      <c r="CH176" s="547" t="s">
        <v>102</v>
      </c>
      <c r="CI176" s="547" t="s">
        <v>102</v>
      </c>
      <c r="CJ176" s="547" t="s">
        <v>102</v>
      </c>
      <c r="CK176" s="547" t="s">
        <v>102</v>
      </c>
      <c r="CL176" s="547" t="s">
        <v>102</v>
      </c>
      <c r="CM176" s="547" t="s">
        <v>102</v>
      </c>
      <c r="CN176" s="547" t="s">
        <v>102</v>
      </c>
      <c r="CO176" s="547" t="s">
        <v>102</v>
      </c>
      <c r="CP176" s="547" t="s">
        <v>102</v>
      </c>
      <c r="CQ176" s="547" t="s">
        <v>102</v>
      </c>
      <c r="CR176" s="547" t="s">
        <v>102</v>
      </c>
      <c r="CS176" s="547" t="s">
        <v>102</v>
      </c>
      <c r="CT176" s="547" t="s">
        <v>102</v>
      </c>
      <c r="CU176" s="547" t="s">
        <v>102</v>
      </c>
      <c r="CV176" s="547" t="s">
        <v>102</v>
      </c>
      <c r="CW176" s="547" t="s">
        <v>102</v>
      </c>
      <c r="CX176" s="547" t="s">
        <v>102</v>
      </c>
      <c r="CY176" s="547" t="s">
        <v>102</v>
      </c>
      <c r="CZ176" s="547" t="s">
        <v>102</v>
      </c>
      <c r="DA176" s="547" t="s">
        <v>102</v>
      </c>
      <c r="DB176" s="547" t="s">
        <v>102</v>
      </c>
      <c r="DC176" s="547" t="s">
        <v>102</v>
      </c>
      <c r="DD176" s="547" t="s">
        <v>102</v>
      </c>
      <c r="DE176" s="547" t="s">
        <v>102</v>
      </c>
      <c r="DF176" s="547" t="s">
        <v>102</v>
      </c>
      <c r="DG176" s="547" t="s">
        <v>102</v>
      </c>
      <c r="DH176" s="547" t="s">
        <v>102</v>
      </c>
      <c r="DI176" s="547" t="s">
        <v>102</v>
      </c>
      <c r="DJ176" s="547" t="s">
        <v>102</v>
      </c>
      <c r="DK176" s="547" t="s">
        <v>102</v>
      </c>
      <c r="DL176" s="547" t="s">
        <v>102</v>
      </c>
      <c r="DM176" s="547" t="s">
        <v>102</v>
      </c>
      <c r="DN176" s="547" t="s">
        <v>102</v>
      </c>
      <c r="DO176" s="547" t="s">
        <v>102</v>
      </c>
      <c r="DP176" s="547" t="s">
        <v>102</v>
      </c>
      <c r="DQ176" s="547" t="s">
        <v>102</v>
      </c>
      <c r="DR176" s="547" t="s">
        <v>102</v>
      </c>
      <c r="DS176" s="547" t="s">
        <v>102</v>
      </c>
      <c r="DT176" s="547" t="s">
        <v>102</v>
      </c>
      <c r="DU176" s="547" t="s">
        <v>102</v>
      </c>
      <c r="DV176" s="547" t="s">
        <v>102</v>
      </c>
      <c r="DW176" s="547" t="s">
        <v>102</v>
      </c>
      <c r="DX176" s="547" t="s">
        <v>102</v>
      </c>
      <c r="DY176" s="547" t="s">
        <v>102</v>
      </c>
      <c r="DZ176" s="547" t="s">
        <v>102</v>
      </c>
      <c r="EA176" s="547" t="s">
        <v>102</v>
      </c>
      <c r="EB176" s="547" t="s">
        <v>102</v>
      </c>
      <c r="EC176" s="547" t="s">
        <v>102</v>
      </c>
      <c r="ED176" s="547" t="s">
        <v>102</v>
      </c>
      <c r="EE176" s="547" t="s">
        <v>102</v>
      </c>
      <c r="EF176" s="547" t="s">
        <v>102</v>
      </c>
      <c r="EG176" s="547" t="s">
        <v>102</v>
      </c>
      <c r="EH176" s="547" t="s">
        <v>102</v>
      </c>
      <c r="EI176" s="547" t="s">
        <v>102</v>
      </c>
      <c r="EJ176" s="547" t="s">
        <v>102</v>
      </c>
      <c r="EK176" s="547" t="s">
        <v>102</v>
      </c>
      <c r="EL176" s="547" t="s">
        <v>102</v>
      </c>
      <c r="EM176" s="547" t="s">
        <v>102</v>
      </c>
      <c r="EN176" s="547" t="s">
        <v>102</v>
      </c>
      <c r="EO176" s="547" t="s">
        <v>102</v>
      </c>
      <c r="EP176" s="547" t="s">
        <v>102</v>
      </c>
      <c r="EQ176" s="547" t="s">
        <v>102</v>
      </c>
      <c r="ER176" s="547" t="s">
        <v>102</v>
      </c>
      <c r="ES176" s="547" t="s">
        <v>102</v>
      </c>
      <c r="ET176" s="547" t="s">
        <v>102</v>
      </c>
      <c r="EU176" s="547" t="s">
        <v>102</v>
      </c>
      <c r="EV176" s="547" t="s">
        <v>102</v>
      </c>
      <c r="EW176" s="547" t="s">
        <v>102</v>
      </c>
      <c r="EX176" s="547" t="s">
        <v>102</v>
      </c>
      <c r="EY176" s="547" t="s">
        <v>102</v>
      </c>
      <c r="EZ176" s="547" t="s">
        <v>102</v>
      </c>
      <c r="FA176" s="547" t="s">
        <v>102</v>
      </c>
      <c r="FB176" s="547" t="s">
        <v>102</v>
      </c>
      <c r="FC176" s="547" t="s">
        <v>102</v>
      </c>
      <c r="FD176" s="547" t="s">
        <v>102</v>
      </c>
      <c r="FE176" s="547" t="s">
        <v>102</v>
      </c>
      <c r="FF176" s="547" t="s">
        <v>102</v>
      </c>
      <c r="FG176" s="547" t="s">
        <v>102</v>
      </c>
      <c r="FH176" s="547" t="s">
        <v>102</v>
      </c>
      <c r="FI176" s="547" t="s">
        <v>102</v>
      </c>
      <c r="FJ176" s="547" t="s">
        <v>102</v>
      </c>
      <c r="FK176" s="547" t="s">
        <v>102</v>
      </c>
      <c r="FL176" s="547" t="s">
        <v>102</v>
      </c>
      <c r="FM176" s="547" t="s">
        <v>102</v>
      </c>
      <c r="FN176" s="547" t="s">
        <v>102</v>
      </c>
      <c r="FO176" s="547" t="s">
        <v>102</v>
      </c>
    </row>
    <row r="177" spans="1:171" x14ac:dyDescent="0.15">
      <c r="A177" s="547">
        <v>3696094</v>
      </c>
      <c r="B177" s="547">
        <v>1</v>
      </c>
      <c r="C177" s="547" t="s">
        <v>21084</v>
      </c>
      <c r="D177" s="547" t="s">
        <v>21079</v>
      </c>
      <c r="E177" s="547" t="s">
        <v>21085</v>
      </c>
      <c r="F177" s="547" t="s">
        <v>21086</v>
      </c>
      <c r="G177" s="547" t="s">
        <v>21087</v>
      </c>
      <c r="H177" s="547" t="s">
        <v>21080</v>
      </c>
      <c r="I177" s="547" t="s">
        <v>21081</v>
      </c>
      <c r="J177" s="547" t="s">
        <v>21082</v>
      </c>
      <c r="K177" s="547" t="s">
        <v>102</v>
      </c>
      <c r="L177" s="547" t="s">
        <v>102</v>
      </c>
      <c r="M177" s="547" t="s">
        <v>102</v>
      </c>
      <c r="N177" s="547" t="s">
        <v>102</v>
      </c>
      <c r="O177" s="547" t="s">
        <v>102</v>
      </c>
      <c r="P177" s="547" t="s">
        <v>102</v>
      </c>
      <c r="Q177" s="547" t="s">
        <v>102</v>
      </c>
      <c r="R177" s="547" t="s">
        <v>102</v>
      </c>
      <c r="S177" s="547" t="s">
        <v>102</v>
      </c>
      <c r="T177" s="547" t="s">
        <v>102</v>
      </c>
      <c r="U177" s="547" t="s">
        <v>102</v>
      </c>
      <c r="V177" s="547" t="s">
        <v>102</v>
      </c>
      <c r="W177" s="547" t="s">
        <v>102</v>
      </c>
      <c r="X177" s="547" t="s">
        <v>102</v>
      </c>
      <c r="Y177" s="547" t="s">
        <v>102</v>
      </c>
      <c r="Z177" s="547" t="s">
        <v>102</v>
      </c>
      <c r="AA177" s="547" t="s">
        <v>102</v>
      </c>
      <c r="AB177" s="547" t="s">
        <v>102</v>
      </c>
      <c r="AC177" s="547" t="s">
        <v>102</v>
      </c>
      <c r="AD177" s="547" t="s">
        <v>102</v>
      </c>
      <c r="AE177" s="547" t="s">
        <v>102</v>
      </c>
      <c r="AF177" s="547" t="s">
        <v>102</v>
      </c>
      <c r="AG177" s="547" t="s">
        <v>102</v>
      </c>
      <c r="AH177" s="547" t="s">
        <v>102</v>
      </c>
      <c r="AI177" s="547" t="s">
        <v>102</v>
      </c>
      <c r="AJ177" s="547" t="s">
        <v>102</v>
      </c>
      <c r="AK177" s="547" t="s">
        <v>102</v>
      </c>
      <c r="AL177" s="547" t="s">
        <v>102</v>
      </c>
      <c r="AM177" s="547" t="s">
        <v>102</v>
      </c>
      <c r="AN177" s="547" t="s">
        <v>102</v>
      </c>
      <c r="AO177" s="547" t="s">
        <v>102</v>
      </c>
      <c r="AP177" s="547" t="s">
        <v>102</v>
      </c>
      <c r="AQ177" s="547" t="s">
        <v>102</v>
      </c>
      <c r="AR177" s="547" t="s">
        <v>102</v>
      </c>
      <c r="AS177" s="547" t="s">
        <v>102</v>
      </c>
      <c r="AT177" s="547" t="s">
        <v>102</v>
      </c>
      <c r="AU177" s="547" t="s">
        <v>102</v>
      </c>
      <c r="AV177" s="547" t="s">
        <v>102</v>
      </c>
      <c r="AW177" s="547" t="s">
        <v>102</v>
      </c>
      <c r="AX177" s="547" t="s">
        <v>102</v>
      </c>
      <c r="AY177" s="547" t="s">
        <v>102</v>
      </c>
      <c r="AZ177" s="547" t="s">
        <v>102</v>
      </c>
      <c r="BA177" s="547" t="s">
        <v>102</v>
      </c>
      <c r="BB177" s="547" t="s">
        <v>102</v>
      </c>
      <c r="BC177" s="547" t="s">
        <v>102</v>
      </c>
      <c r="BD177" s="547" t="s">
        <v>102</v>
      </c>
      <c r="BE177" s="547" t="s">
        <v>102</v>
      </c>
      <c r="BF177" s="547" t="s">
        <v>102</v>
      </c>
      <c r="BG177" s="547" t="s">
        <v>102</v>
      </c>
      <c r="BH177" s="547" t="s">
        <v>102</v>
      </c>
      <c r="BI177" s="547" t="s">
        <v>102</v>
      </c>
      <c r="BJ177" s="547" t="s">
        <v>102</v>
      </c>
      <c r="BK177" s="547" t="s">
        <v>102</v>
      </c>
      <c r="BL177" s="547" t="s">
        <v>102</v>
      </c>
      <c r="BM177" s="547" t="s">
        <v>102</v>
      </c>
      <c r="BN177" s="547" t="s">
        <v>102</v>
      </c>
      <c r="BO177" s="547" t="s">
        <v>102</v>
      </c>
      <c r="BP177" s="547" t="s">
        <v>102</v>
      </c>
      <c r="BQ177" s="547" t="s">
        <v>102</v>
      </c>
      <c r="BR177" s="547" t="s">
        <v>102</v>
      </c>
      <c r="BS177" s="547" t="s">
        <v>102</v>
      </c>
      <c r="BT177" s="547" t="s">
        <v>102</v>
      </c>
      <c r="BU177" s="547" t="s">
        <v>102</v>
      </c>
      <c r="BV177" s="547" t="s">
        <v>102</v>
      </c>
      <c r="BW177" s="547" t="s">
        <v>102</v>
      </c>
      <c r="BX177" s="547" t="s">
        <v>102</v>
      </c>
      <c r="BY177" s="547" t="s">
        <v>102</v>
      </c>
      <c r="BZ177" s="547" t="s">
        <v>102</v>
      </c>
      <c r="CA177" s="547" t="s">
        <v>102</v>
      </c>
      <c r="CB177" s="547" t="s">
        <v>102</v>
      </c>
      <c r="CC177" s="547" t="s">
        <v>102</v>
      </c>
      <c r="CD177" s="547" t="s">
        <v>102</v>
      </c>
      <c r="CE177" s="547" t="s">
        <v>102</v>
      </c>
      <c r="CF177" s="547" t="s">
        <v>102</v>
      </c>
      <c r="CG177" s="547" t="s">
        <v>102</v>
      </c>
      <c r="CH177" s="547" t="s">
        <v>102</v>
      </c>
      <c r="CI177" s="547" t="s">
        <v>102</v>
      </c>
      <c r="CJ177" s="547" t="s">
        <v>102</v>
      </c>
      <c r="CK177" s="547" t="s">
        <v>102</v>
      </c>
      <c r="CL177" s="547" t="s">
        <v>102</v>
      </c>
      <c r="CM177" s="547" t="s">
        <v>102</v>
      </c>
      <c r="CN177" s="547" t="s">
        <v>102</v>
      </c>
      <c r="CO177" s="547" t="s">
        <v>102</v>
      </c>
      <c r="CP177" s="547" t="s">
        <v>102</v>
      </c>
      <c r="CQ177" s="547" t="s">
        <v>102</v>
      </c>
      <c r="CR177" s="547" t="s">
        <v>102</v>
      </c>
      <c r="CS177" s="547" t="s">
        <v>102</v>
      </c>
      <c r="CT177" s="547" t="s">
        <v>102</v>
      </c>
      <c r="CU177" s="547" t="s">
        <v>102</v>
      </c>
      <c r="CV177" s="547" t="s">
        <v>102</v>
      </c>
      <c r="CW177" s="547" t="s">
        <v>102</v>
      </c>
      <c r="CX177" s="547" t="s">
        <v>102</v>
      </c>
      <c r="CY177" s="547" t="s">
        <v>102</v>
      </c>
      <c r="CZ177" s="547" t="s">
        <v>102</v>
      </c>
      <c r="DA177" s="547" t="s">
        <v>102</v>
      </c>
      <c r="DB177" s="547" t="s">
        <v>102</v>
      </c>
      <c r="DC177" s="547" t="s">
        <v>102</v>
      </c>
      <c r="DD177" s="547" t="s">
        <v>102</v>
      </c>
      <c r="DE177" s="547" t="s">
        <v>102</v>
      </c>
      <c r="DF177" s="547" t="s">
        <v>102</v>
      </c>
      <c r="DG177" s="547" t="s">
        <v>102</v>
      </c>
      <c r="DH177" s="547" t="s">
        <v>102</v>
      </c>
      <c r="DI177" s="547" t="s">
        <v>102</v>
      </c>
      <c r="DJ177" s="547" t="s">
        <v>102</v>
      </c>
      <c r="DK177" s="547" t="s">
        <v>102</v>
      </c>
      <c r="DL177" s="547" t="s">
        <v>102</v>
      </c>
      <c r="DM177" s="547" t="s">
        <v>102</v>
      </c>
      <c r="DN177" s="547" t="s">
        <v>102</v>
      </c>
      <c r="DO177" s="547" t="s">
        <v>102</v>
      </c>
      <c r="DP177" s="547" t="s">
        <v>102</v>
      </c>
      <c r="DQ177" s="547" t="s">
        <v>102</v>
      </c>
      <c r="DR177" s="547" t="s">
        <v>102</v>
      </c>
      <c r="DS177" s="547" t="s">
        <v>102</v>
      </c>
      <c r="DT177" s="547" t="s">
        <v>102</v>
      </c>
      <c r="DU177" s="547" t="s">
        <v>102</v>
      </c>
      <c r="DV177" s="547" t="s">
        <v>102</v>
      </c>
      <c r="DW177" s="547" t="s">
        <v>102</v>
      </c>
      <c r="DX177" s="547" t="s">
        <v>102</v>
      </c>
      <c r="DY177" s="547" t="s">
        <v>102</v>
      </c>
      <c r="DZ177" s="547" t="s">
        <v>102</v>
      </c>
      <c r="EA177" s="547" t="s">
        <v>102</v>
      </c>
      <c r="EB177" s="547" t="s">
        <v>102</v>
      </c>
      <c r="EC177" s="547" t="s">
        <v>102</v>
      </c>
      <c r="ED177" s="547" t="s">
        <v>102</v>
      </c>
      <c r="EE177" s="547" t="s">
        <v>102</v>
      </c>
      <c r="EF177" s="547" t="s">
        <v>102</v>
      </c>
      <c r="EG177" s="547" t="s">
        <v>102</v>
      </c>
      <c r="EH177" s="547" t="s">
        <v>102</v>
      </c>
      <c r="EI177" s="547" t="s">
        <v>102</v>
      </c>
      <c r="EJ177" s="547" t="s">
        <v>102</v>
      </c>
      <c r="EK177" s="547" t="s">
        <v>102</v>
      </c>
      <c r="EL177" s="547" t="s">
        <v>102</v>
      </c>
      <c r="EM177" s="547" t="s">
        <v>102</v>
      </c>
      <c r="EN177" s="547" t="s">
        <v>102</v>
      </c>
      <c r="EO177" s="547" t="s">
        <v>102</v>
      </c>
      <c r="EP177" s="547" t="s">
        <v>102</v>
      </c>
      <c r="EQ177" s="547" t="s">
        <v>102</v>
      </c>
      <c r="ER177" s="547" t="s">
        <v>102</v>
      </c>
      <c r="ES177" s="547" t="s">
        <v>102</v>
      </c>
      <c r="ET177" s="547" t="s">
        <v>102</v>
      </c>
      <c r="EU177" s="547" t="s">
        <v>102</v>
      </c>
      <c r="EV177" s="547" t="s">
        <v>102</v>
      </c>
      <c r="EW177" s="547" t="s">
        <v>102</v>
      </c>
      <c r="EX177" s="547" t="s">
        <v>102</v>
      </c>
      <c r="EY177" s="547" t="s">
        <v>102</v>
      </c>
      <c r="EZ177" s="547" t="s">
        <v>102</v>
      </c>
      <c r="FA177" s="547" t="s">
        <v>102</v>
      </c>
      <c r="FB177" s="547" t="s">
        <v>102</v>
      </c>
      <c r="FC177" s="547" t="s">
        <v>102</v>
      </c>
      <c r="FD177" s="547" t="s">
        <v>102</v>
      </c>
      <c r="FE177" s="547" t="s">
        <v>102</v>
      </c>
      <c r="FF177" s="547" t="s">
        <v>102</v>
      </c>
      <c r="FG177" s="547" t="s">
        <v>102</v>
      </c>
      <c r="FH177" s="547" t="s">
        <v>102</v>
      </c>
      <c r="FI177" s="547" t="s">
        <v>102</v>
      </c>
      <c r="FJ177" s="547" t="s">
        <v>102</v>
      </c>
      <c r="FK177" s="547" t="s">
        <v>102</v>
      </c>
      <c r="FL177" s="547" t="s">
        <v>102</v>
      </c>
      <c r="FM177" s="547" t="s">
        <v>102</v>
      </c>
      <c r="FN177" s="547" t="s">
        <v>102</v>
      </c>
      <c r="FO177" s="547" t="s">
        <v>102</v>
      </c>
    </row>
    <row r="178" spans="1:171" x14ac:dyDescent="0.15">
      <c r="A178" s="547">
        <v>3675922</v>
      </c>
      <c r="B178" s="547">
        <v>1</v>
      </c>
      <c r="C178" s="547" t="s">
        <v>21088</v>
      </c>
      <c r="D178" s="547" t="s">
        <v>21089</v>
      </c>
      <c r="E178" s="547" t="s">
        <v>21090</v>
      </c>
      <c r="F178" s="547" t="s">
        <v>21091</v>
      </c>
      <c r="G178" s="547" t="s">
        <v>21092</v>
      </c>
      <c r="H178" s="547" t="s">
        <v>102</v>
      </c>
      <c r="I178" s="547" t="s">
        <v>102</v>
      </c>
      <c r="J178" s="547" t="s">
        <v>102</v>
      </c>
      <c r="K178" s="547" t="s">
        <v>102</v>
      </c>
      <c r="L178" s="547" t="s">
        <v>102</v>
      </c>
      <c r="M178" s="547" t="s">
        <v>102</v>
      </c>
      <c r="N178" s="547" t="s">
        <v>102</v>
      </c>
      <c r="O178" s="547" t="s">
        <v>102</v>
      </c>
      <c r="P178" s="547" t="s">
        <v>102</v>
      </c>
      <c r="Q178" s="547" t="s">
        <v>102</v>
      </c>
      <c r="R178" s="547" t="s">
        <v>102</v>
      </c>
      <c r="S178" s="547" t="s">
        <v>102</v>
      </c>
      <c r="T178" s="547" t="s">
        <v>102</v>
      </c>
      <c r="U178" s="547" t="s">
        <v>102</v>
      </c>
      <c r="V178" s="547" t="s">
        <v>102</v>
      </c>
      <c r="W178" s="547" t="s">
        <v>102</v>
      </c>
      <c r="X178" s="547" t="s">
        <v>102</v>
      </c>
      <c r="Y178" s="547" t="s">
        <v>102</v>
      </c>
      <c r="Z178" s="547" t="s">
        <v>102</v>
      </c>
      <c r="AA178" s="547" t="s">
        <v>102</v>
      </c>
      <c r="AB178" s="547" t="s">
        <v>102</v>
      </c>
      <c r="AC178" s="547" t="s">
        <v>102</v>
      </c>
      <c r="AD178" s="547" t="s">
        <v>102</v>
      </c>
      <c r="AE178" s="547" t="s">
        <v>102</v>
      </c>
      <c r="AF178" s="547" t="s">
        <v>102</v>
      </c>
      <c r="AG178" s="547" t="s">
        <v>102</v>
      </c>
      <c r="AH178" s="547" t="s">
        <v>102</v>
      </c>
      <c r="AI178" s="547" t="s">
        <v>102</v>
      </c>
      <c r="AJ178" s="547" t="s">
        <v>102</v>
      </c>
      <c r="AK178" s="547" t="s">
        <v>102</v>
      </c>
      <c r="AL178" s="547" t="s">
        <v>102</v>
      </c>
      <c r="AM178" s="547" t="s">
        <v>102</v>
      </c>
      <c r="AN178" s="547" t="s">
        <v>102</v>
      </c>
      <c r="AO178" s="547" t="s">
        <v>102</v>
      </c>
      <c r="AP178" s="547" t="s">
        <v>102</v>
      </c>
      <c r="AQ178" s="547" t="s">
        <v>102</v>
      </c>
      <c r="AR178" s="547" t="s">
        <v>102</v>
      </c>
      <c r="AS178" s="547" t="s">
        <v>102</v>
      </c>
      <c r="AT178" s="547" t="s">
        <v>102</v>
      </c>
      <c r="AU178" s="547" t="s">
        <v>102</v>
      </c>
      <c r="AV178" s="547" t="s">
        <v>102</v>
      </c>
      <c r="AW178" s="547" t="s">
        <v>102</v>
      </c>
      <c r="AX178" s="547" t="s">
        <v>102</v>
      </c>
      <c r="AY178" s="547" t="s">
        <v>102</v>
      </c>
      <c r="AZ178" s="547" t="s">
        <v>102</v>
      </c>
      <c r="BA178" s="547" t="s">
        <v>102</v>
      </c>
      <c r="BB178" s="547" t="s">
        <v>102</v>
      </c>
      <c r="BC178" s="547" t="s">
        <v>102</v>
      </c>
      <c r="BD178" s="547" t="s">
        <v>102</v>
      </c>
      <c r="BE178" s="547" t="s">
        <v>102</v>
      </c>
      <c r="BF178" s="547" t="s">
        <v>102</v>
      </c>
      <c r="BG178" s="547" t="s">
        <v>102</v>
      </c>
      <c r="BH178" s="547" t="s">
        <v>102</v>
      </c>
      <c r="BI178" s="547" t="s">
        <v>102</v>
      </c>
      <c r="BJ178" s="547" t="s">
        <v>102</v>
      </c>
      <c r="BK178" s="547" t="s">
        <v>102</v>
      </c>
      <c r="BL178" s="547" t="s">
        <v>102</v>
      </c>
      <c r="BM178" s="547" t="s">
        <v>102</v>
      </c>
      <c r="BN178" s="547" t="s">
        <v>102</v>
      </c>
      <c r="BO178" s="547" t="s">
        <v>102</v>
      </c>
      <c r="BP178" s="547" t="s">
        <v>102</v>
      </c>
      <c r="BQ178" s="547" t="s">
        <v>102</v>
      </c>
      <c r="BR178" s="547" t="s">
        <v>102</v>
      </c>
      <c r="BS178" s="547" t="s">
        <v>102</v>
      </c>
      <c r="BT178" s="547" t="s">
        <v>102</v>
      </c>
      <c r="BU178" s="547" t="s">
        <v>102</v>
      </c>
      <c r="BV178" s="547" t="s">
        <v>102</v>
      </c>
      <c r="BW178" s="547" t="s">
        <v>102</v>
      </c>
      <c r="BX178" s="547" t="s">
        <v>102</v>
      </c>
      <c r="BY178" s="547" t="s">
        <v>102</v>
      </c>
      <c r="BZ178" s="547" t="s">
        <v>102</v>
      </c>
      <c r="CA178" s="547" t="s">
        <v>102</v>
      </c>
      <c r="CB178" s="547" t="s">
        <v>102</v>
      </c>
      <c r="CC178" s="547" t="s">
        <v>102</v>
      </c>
      <c r="CD178" s="547" t="s">
        <v>102</v>
      </c>
      <c r="CE178" s="547" t="s">
        <v>102</v>
      </c>
      <c r="CF178" s="547" t="s">
        <v>102</v>
      </c>
      <c r="CG178" s="547" t="s">
        <v>102</v>
      </c>
      <c r="CH178" s="547" t="s">
        <v>102</v>
      </c>
      <c r="CI178" s="547" t="s">
        <v>102</v>
      </c>
      <c r="CJ178" s="547" t="s">
        <v>102</v>
      </c>
      <c r="CK178" s="547" t="s">
        <v>102</v>
      </c>
      <c r="CL178" s="547" t="s">
        <v>102</v>
      </c>
      <c r="CM178" s="547" t="s">
        <v>102</v>
      </c>
      <c r="CN178" s="547" t="s">
        <v>102</v>
      </c>
      <c r="CO178" s="547" t="s">
        <v>102</v>
      </c>
      <c r="CP178" s="547" t="s">
        <v>102</v>
      </c>
      <c r="CQ178" s="547" t="s">
        <v>102</v>
      </c>
      <c r="CR178" s="547" t="s">
        <v>102</v>
      </c>
      <c r="CS178" s="547" t="s">
        <v>102</v>
      </c>
      <c r="CT178" s="547" t="s">
        <v>102</v>
      </c>
      <c r="CU178" s="547" t="s">
        <v>102</v>
      </c>
      <c r="CV178" s="547" t="s">
        <v>102</v>
      </c>
      <c r="CW178" s="547" t="s">
        <v>102</v>
      </c>
      <c r="CX178" s="547" t="s">
        <v>102</v>
      </c>
      <c r="CY178" s="547" t="s">
        <v>102</v>
      </c>
      <c r="CZ178" s="547" t="s">
        <v>102</v>
      </c>
      <c r="DA178" s="547" t="s">
        <v>102</v>
      </c>
      <c r="DB178" s="547" t="s">
        <v>102</v>
      </c>
      <c r="DC178" s="547" t="s">
        <v>102</v>
      </c>
      <c r="DD178" s="547" t="s">
        <v>102</v>
      </c>
      <c r="DE178" s="547" t="s">
        <v>102</v>
      </c>
      <c r="DF178" s="547" t="s">
        <v>102</v>
      </c>
      <c r="DG178" s="547" t="s">
        <v>102</v>
      </c>
      <c r="DH178" s="547" t="s">
        <v>102</v>
      </c>
      <c r="DI178" s="547" t="s">
        <v>102</v>
      </c>
      <c r="DJ178" s="547" t="s">
        <v>102</v>
      </c>
      <c r="DK178" s="547" t="s">
        <v>102</v>
      </c>
      <c r="DL178" s="547" t="s">
        <v>102</v>
      </c>
      <c r="DM178" s="547" t="s">
        <v>102</v>
      </c>
      <c r="DN178" s="547" t="s">
        <v>102</v>
      </c>
      <c r="DO178" s="547" t="s">
        <v>102</v>
      </c>
      <c r="DP178" s="547" t="s">
        <v>102</v>
      </c>
      <c r="DQ178" s="547" t="s">
        <v>102</v>
      </c>
      <c r="DR178" s="547" t="s">
        <v>102</v>
      </c>
      <c r="DS178" s="547" t="s">
        <v>102</v>
      </c>
      <c r="DT178" s="547" t="s">
        <v>102</v>
      </c>
      <c r="DU178" s="547" t="s">
        <v>102</v>
      </c>
      <c r="DV178" s="547" t="s">
        <v>102</v>
      </c>
      <c r="DW178" s="547" t="s">
        <v>102</v>
      </c>
      <c r="DX178" s="547" t="s">
        <v>102</v>
      </c>
      <c r="DY178" s="547" t="s">
        <v>102</v>
      </c>
      <c r="DZ178" s="547" t="s">
        <v>102</v>
      </c>
      <c r="EA178" s="547" t="s">
        <v>102</v>
      </c>
      <c r="EB178" s="547" t="s">
        <v>102</v>
      </c>
      <c r="EC178" s="547" t="s">
        <v>102</v>
      </c>
      <c r="ED178" s="547" t="s">
        <v>102</v>
      </c>
      <c r="EE178" s="547" t="s">
        <v>102</v>
      </c>
      <c r="EF178" s="547" t="s">
        <v>102</v>
      </c>
      <c r="EG178" s="547" t="s">
        <v>102</v>
      </c>
      <c r="EH178" s="547" t="s">
        <v>102</v>
      </c>
      <c r="EI178" s="547" t="s">
        <v>102</v>
      </c>
      <c r="EJ178" s="547" t="s">
        <v>102</v>
      </c>
      <c r="EK178" s="547" t="s">
        <v>102</v>
      </c>
      <c r="EL178" s="547" t="s">
        <v>102</v>
      </c>
      <c r="EM178" s="547" t="s">
        <v>102</v>
      </c>
      <c r="EN178" s="547" t="s">
        <v>102</v>
      </c>
      <c r="EO178" s="547" t="s">
        <v>102</v>
      </c>
      <c r="EP178" s="547" t="s">
        <v>102</v>
      </c>
      <c r="EQ178" s="547" t="s">
        <v>102</v>
      </c>
      <c r="ER178" s="547" t="s">
        <v>102</v>
      </c>
      <c r="ES178" s="547" t="s">
        <v>102</v>
      </c>
      <c r="ET178" s="547" t="s">
        <v>102</v>
      </c>
      <c r="EU178" s="547" t="s">
        <v>102</v>
      </c>
      <c r="EV178" s="547" t="s">
        <v>102</v>
      </c>
      <c r="EW178" s="547" t="s">
        <v>102</v>
      </c>
      <c r="EX178" s="547" t="s">
        <v>102</v>
      </c>
      <c r="EY178" s="547" t="s">
        <v>102</v>
      </c>
      <c r="EZ178" s="547" t="s">
        <v>102</v>
      </c>
      <c r="FA178" s="547" t="s">
        <v>102</v>
      </c>
      <c r="FB178" s="547" t="s">
        <v>102</v>
      </c>
      <c r="FC178" s="547" t="s">
        <v>102</v>
      </c>
      <c r="FD178" s="547" t="s">
        <v>102</v>
      </c>
      <c r="FE178" s="547" t="s">
        <v>102</v>
      </c>
      <c r="FF178" s="547" t="s">
        <v>102</v>
      </c>
      <c r="FG178" s="547" t="s">
        <v>102</v>
      </c>
      <c r="FH178" s="547" t="s">
        <v>102</v>
      </c>
      <c r="FI178" s="547" t="s">
        <v>102</v>
      </c>
      <c r="FJ178" s="547" t="s">
        <v>102</v>
      </c>
      <c r="FK178" s="547" t="s">
        <v>102</v>
      </c>
      <c r="FL178" s="547" t="s">
        <v>102</v>
      </c>
      <c r="FM178" s="547" t="s">
        <v>102</v>
      </c>
      <c r="FN178" s="547" t="s">
        <v>102</v>
      </c>
      <c r="FO178" s="547" t="s">
        <v>102</v>
      </c>
    </row>
    <row r="179" spans="1:171" x14ac:dyDescent="0.15">
      <c r="A179" s="547">
        <v>3649249</v>
      </c>
      <c r="B179" s="547">
        <v>1</v>
      </c>
      <c r="C179" s="547" t="s">
        <v>21093</v>
      </c>
      <c r="D179" s="547" t="s">
        <v>21093</v>
      </c>
      <c r="E179" s="547" t="s">
        <v>21093</v>
      </c>
      <c r="F179" s="547" t="s">
        <v>21094</v>
      </c>
      <c r="G179" s="547" t="s">
        <v>21094</v>
      </c>
      <c r="H179" s="547" t="s">
        <v>21095</v>
      </c>
      <c r="I179" s="547" t="s">
        <v>21096</v>
      </c>
      <c r="J179" s="547" t="s">
        <v>21097</v>
      </c>
      <c r="K179" s="547" t="s">
        <v>21097</v>
      </c>
      <c r="L179" s="547" t="s">
        <v>21097</v>
      </c>
      <c r="M179" s="547" t="s">
        <v>21097</v>
      </c>
      <c r="N179" s="547" t="s">
        <v>21098</v>
      </c>
      <c r="O179" s="547" t="s">
        <v>21098</v>
      </c>
      <c r="P179" s="547" t="s">
        <v>21098</v>
      </c>
      <c r="Q179" s="547" t="s">
        <v>21098</v>
      </c>
      <c r="R179" s="547" t="s">
        <v>21099</v>
      </c>
      <c r="S179" s="547" t="s">
        <v>21100</v>
      </c>
      <c r="T179" s="547" t="s">
        <v>21101</v>
      </c>
      <c r="U179" s="547" t="s">
        <v>21102</v>
      </c>
      <c r="V179" s="547" t="s">
        <v>21102</v>
      </c>
      <c r="W179" s="547" t="s">
        <v>21103</v>
      </c>
      <c r="X179" s="547" t="s">
        <v>21104</v>
      </c>
      <c r="Y179" s="547" t="s">
        <v>21104</v>
      </c>
      <c r="Z179" s="547" t="s">
        <v>102</v>
      </c>
      <c r="AA179" s="547" t="s">
        <v>102</v>
      </c>
      <c r="AB179" s="547" t="s">
        <v>102</v>
      </c>
      <c r="AC179" s="547" t="s">
        <v>102</v>
      </c>
      <c r="AD179" s="547" t="s">
        <v>102</v>
      </c>
      <c r="AE179" s="547" t="s">
        <v>102</v>
      </c>
      <c r="AF179" s="547" t="s">
        <v>102</v>
      </c>
      <c r="AG179" s="547" t="s">
        <v>102</v>
      </c>
      <c r="AH179" s="547" t="s">
        <v>102</v>
      </c>
      <c r="AI179" s="547" t="s">
        <v>102</v>
      </c>
      <c r="AJ179" s="547" t="s">
        <v>102</v>
      </c>
      <c r="AK179" s="547" t="s">
        <v>102</v>
      </c>
      <c r="AL179" s="547" t="s">
        <v>102</v>
      </c>
      <c r="AM179" s="547" t="s">
        <v>102</v>
      </c>
      <c r="AN179" s="547" t="s">
        <v>102</v>
      </c>
      <c r="AO179" s="547" t="s">
        <v>102</v>
      </c>
      <c r="AP179" s="547" t="s">
        <v>102</v>
      </c>
      <c r="AQ179" s="547" t="s">
        <v>102</v>
      </c>
      <c r="AR179" s="547" t="s">
        <v>102</v>
      </c>
      <c r="AS179" s="547" t="s">
        <v>102</v>
      </c>
      <c r="AT179" s="547" t="s">
        <v>102</v>
      </c>
      <c r="AU179" s="547" t="s">
        <v>102</v>
      </c>
      <c r="AV179" s="547" t="s">
        <v>102</v>
      </c>
      <c r="AW179" s="547" t="s">
        <v>102</v>
      </c>
      <c r="AX179" s="547" t="s">
        <v>102</v>
      </c>
      <c r="AY179" s="547" t="s">
        <v>102</v>
      </c>
      <c r="AZ179" s="547" t="s">
        <v>102</v>
      </c>
      <c r="BA179" s="547" t="s">
        <v>102</v>
      </c>
      <c r="BB179" s="547" t="s">
        <v>102</v>
      </c>
      <c r="BC179" s="547" t="s">
        <v>102</v>
      </c>
      <c r="BD179" s="547" t="s">
        <v>102</v>
      </c>
      <c r="BE179" s="547" t="s">
        <v>102</v>
      </c>
      <c r="BF179" s="547" t="s">
        <v>102</v>
      </c>
      <c r="BG179" s="547" t="s">
        <v>102</v>
      </c>
      <c r="BH179" s="547" t="s">
        <v>102</v>
      </c>
      <c r="BI179" s="547" t="s">
        <v>102</v>
      </c>
      <c r="BJ179" s="547" t="s">
        <v>102</v>
      </c>
      <c r="BK179" s="547" t="s">
        <v>102</v>
      </c>
      <c r="BL179" s="547" t="s">
        <v>102</v>
      </c>
      <c r="BM179" s="547" t="s">
        <v>102</v>
      </c>
      <c r="BN179" s="547" t="s">
        <v>102</v>
      </c>
      <c r="BO179" s="547" t="s">
        <v>102</v>
      </c>
      <c r="BP179" s="547" t="s">
        <v>102</v>
      </c>
      <c r="BQ179" s="547" t="s">
        <v>102</v>
      </c>
      <c r="BR179" s="547" t="s">
        <v>102</v>
      </c>
      <c r="BS179" s="547" t="s">
        <v>102</v>
      </c>
      <c r="BT179" s="547" t="s">
        <v>102</v>
      </c>
      <c r="BU179" s="547" t="s">
        <v>102</v>
      </c>
      <c r="BV179" s="547" t="s">
        <v>102</v>
      </c>
      <c r="BW179" s="547" t="s">
        <v>102</v>
      </c>
      <c r="BX179" s="547" t="s">
        <v>102</v>
      </c>
      <c r="BY179" s="547" t="s">
        <v>102</v>
      </c>
      <c r="BZ179" s="547" t="s">
        <v>102</v>
      </c>
      <c r="CA179" s="547" t="s">
        <v>102</v>
      </c>
      <c r="CB179" s="547" t="s">
        <v>102</v>
      </c>
      <c r="CC179" s="547" t="s">
        <v>102</v>
      </c>
      <c r="CD179" s="547" t="s">
        <v>102</v>
      </c>
      <c r="CE179" s="547" t="s">
        <v>102</v>
      </c>
      <c r="CF179" s="547" t="s">
        <v>102</v>
      </c>
      <c r="CG179" s="547" t="s">
        <v>102</v>
      </c>
      <c r="CH179" s="547" t="s">
        <v>102</v>
      </c>
      <c r="CI179" s="547" t="s">
        <v>102</v>
      </c>
      <c r="CJ179" s="547" t="s">
        <v>102</v>
      </c>
      <c r="CK179" s="547" t="s">
        <v>102</v>
      </c>
      <c r="CL179" s="547" t="s">
        <v>102</v>
      </c>
      <c r="CM179" s="547" t="s">
        <v>102</v>
      </c>
      <c r="CN179" s="547" t="s">
        <v>102</v>
      </c>
      <c r="CO179" s="547" t="s">
        <v>102</v>
      </c>
      <c r="CP179" s="547" t="s">
        <v>102</v>
      </c>
      <c r="CQ179" s="547" t="s">
        <v>102</v>
      </c>
      <c r="CR179" s="547" t="s">
        <v>102</v>
      </c>
      <c r="CS179" s="547" t="s">
        <v>102</v>
      </c>
      <c r="CT179" s="547" t="s">
        <v>102</v>
      </c>
      <c r="CU179" s="547" t="s">
        <v>102</v>
      </c>
      <c r="CV179" s="547" t="s">
        <v>102</v>
      </c>
      <c r="CW179" s="547" t="s">
        <v>102</v>
      </c>
      <c r="CX179" s="547" t="s">
        <v>102</v>
      </c>
      <c r="CY179" s="547" t="s">
        <v>102</v>
      </c>
      <c r="CZ179" s="547" t="s">
        <v>102</v>
      </c>
      <c r="DA179" s="547" t="s">
        <v>102</v>
      </c>
      <c r="DB179" s="547" t="s">
        <v>102</v>
      </c>
      <c r="DC179" s="547" t="s">
        <v>102</v>
      </c>
      <c r="DD179" s="547" t="s">
        <v>102</v>
      </c>
      <c r="DE179" s="547" t="s">
        <v>102</v>
      </c>
      <c r="DF179" s="547" t="s">
        <v>102</v>
      </c>
      <c r="DG179" s="547" t="s">
        <v>102</v>
      </c>
      <c r="DH179" s="547" t="s">
        <v>102</v>
      </c>
      <c r="DI179" s="547" t="s">
        <v>102</v>
      </c>
      <c r="DJ179" s="547" t="s">
        <v>102</v>
      </c>
      <c r="DK179" s="547" t="s">
        <v>102</v>
      </c>
      <c r="DL179" s="547" t="s">
        <v>102</v>
      </c>
      <c r="DM179" s="547" t="s">
        <v>102</v>
      </c>
      <c r="DN179" s="547" t="s">
        <v>102</v>
      </c>
      <c r="DO179" s="547" t="s">
        <v>102</v>
      </c>
      <c r="DP179" s="547" t="s">
        <v>102</v>
      </c>
      <c r="DQ179" s="547" t="s">
        <v>102</v>
      </c>
      <c r="DR179" s="547" t="s">
        <v>102</v>
      </c>
      <c r="DS179" s="547" t="s">
        <v>102</v>
      </c>
      <c r="DT179" s="547" t="s">
        <v>102</v>
      </c>
      <c r="DU179" s="547" t="s">
        <v>102</v>
      </c>
      <c r="DV179" s="547" t="s">
        <v>102</v>
      </c>
      <c r="DW179" s="547" t="s">
        <v>102</v>
      </c>
      <c r="DX179" s="547" t="s">
        <v>102</v>
      </c>
      <c r="DY179" s="547" t="s">
        <v>102</v>
      </c>
      <c r="DZ179" s="547" t="s">
        <v>102</v>
      </c>
      <c r="EA179" s="547" t="s">
        <v>102</v>
      </c>
      <c r="EB179" s="547" t="s">
        <v>102</v>
      </c>
      <c r="EC179" s="547" t="s">
        <v>102</v>
      </c>
      <c r="ED179" s="547" t="s">
        <v>102</v>
      </c>
      <c r="EE179" s="547" t="s">
        <v>102</v>
      </c>
      <c r="EF179" s="547" t="s">
        <v>102</v>
      </c>
      <c r="EG179" s="547" t="s">
        <v>102</v>
      </c>
      <c r="EH179" s="547" t="s">
        <v>102</v>
      </c>
      <c r="EI179" s="547" t="s">
        <v>102</v>
      </c>
      <c r="EJ179" s="547" t="s">
        <v>102</v>
      </c>
      <c r="EK179" s="547" t="s">
        <v>102</v>
      </c>
      <c r="EL179" s="547" t="s">
        <v>102</v>
      </c>
      <c r="EM179" s="547" t="s">
        <v>102</v>
      </c>
      <c r="EN179" s="547" t="s">
        <v>102</v>
      </c>
      <c r="EO179" s="547" t="s">
        <v>102</v>
      </c>
      <c r="EP179" s="547" t="s">
        <v>102</v>
      </c>
      <c r="EQ179" s="547" t="s">
        <v>102</v>
      </c>
      <c r="ER179" s="547" t="s">
        <v>102</v>
      </c>
      <c r="ES179" s="547" t="s">
        <v>102</v>
      </c>
      <c r="ET179" s="547" t="s">
        <v>102</v>
      </c>
      <c r="EU179" s="547" t="s">
        <v>102</v>
      </c>
      <c r="EV179" s="547" t="s">
        <v>102</v>
      </c>
      <c r="EW179" s="547" t="s">
        <v>102</v>
      </c>
      <c r="EX179" s="547" t="s">
        <v>102</v>
      </c>
      <c r="EY179" s="547" t="s">
        <v>102</v>
      </c>
      <c r="EZ179" s="547" t="s">
        <v>102</v>
      </c>
      <c r="FA179" s="547" t="s">
        <v>102</v>
      </c>
      <c r="FB179" s="547" t="s">
        <v>102</v>
      </c>
      <c r="FC179" s="547" t="s">
        <v>102</v>
      </c>
      <c r="FD179" s="547" t="s">
        <v>102</v>
      </c>
      <c r="FE179" s="547" t="s">
        <v>102</v>
      </c>
      <c r="FF179" s="547" t="s">
        <v>102</v>
      </c>
      <c r="FG179" s="547" t="s">
        <v>102</v>
      </c>
      <c r="FH179" s="547" t="s">
        <v>102</v>
      </c>
      <c r="FI179" s="547" t="s">
        <v>102</v>
      </c>
      <c r="FJ179" s="547" t="s">
        <v>102</v>
      </c>
      <c r="FK179" s="547" t="s">
        <v>102</v>
      </c>
      <c r="FL179" s="547" t="s">
        <v>102</v>
      </c>
      <c r="FM179" s="547" t="s">
        <v>102</v>
      </c>
      <c r="FN179" s="547" t="s">
        <v>102</v>
      </c>
      <c r="FO179" s="547" t="s">
        <v>102</v>
      </c>
    </row>
    <row r="180" spans="1:171" x14ac:dyDescent="0.15">
      <c r="A180" s="547">
        <v>3637990</v>
      </c>
      <c r="B180" s="547">
        <v>1</v>
      </c>
      <c r="C180" s="547" t="s">
        <v>21105</v>
      </c>
      <c r="D180" s="547" t="s">
        <v>21106</v>
      </c>
      <c r="E180" s="547" t="s">
        <v>21107</v>
      </c>
      <c r="F180" s="547" t="s">
        <v>21108</v>
      </c>
      <c r="G180" s="547" t="s">
        <v>21109</v>
      </c>
      <c r="H180" s="547" t="s">
        <v>21110</v>
      </c>
      <c r="I180" s="547" t="s">
        <v>102</v>
      </c>
      <c r="J180" s="547" t="s">
        <v>102</v>
      </c>
      <c r="K180" s="547" t="s">
        <v>102</v>
      </c>
      <c r="L180" s="547" t="s">
        <v>102</v>
      </c>
      <c r="M180" s="547" t="s">
        <v>102</v>
      </c>
      <c r="N180" s="547" t="s">
        <v>102</v>
      </c>
      <c r="O180" s="547" t="s">
        <v>102</v>
      </c>
      <c r="P180" s="547" t="s">
        <v>102</v>
      </c>
      <c r="Q180" s="547" t="s">
        <v>102</v>
      </c>
      <c r="R180" s="547" t="s">
        <v>102</v>
      </c>
      <c r="S180" s="547" t="s">
        <v>102</v>
      </c>
      <c r="T180" s="547" t="s">
        <v>102</v>
      </c>
      <c r="U180" s="547" t="s">
        <v>102</v>
      </c>
      <c r="V180" s="547" t="s">
        <v>102</v>
      </c>
      <c r="W180" s="547" t="s">
        <v>102</v>
      </c>
      <c r="X180" s="547" t="s">
        <v>102</v>
      </c>
      <c r="Y180" s="547" t="s">
        <v>102</v>
      </c>
      <c r="Z180" s="547" t="s">
        <v>102</v>
      </c>
      <c r="AA180" s="547" t="s">
        <v>102</v>
      </c>
      <c r="AB180" s="547" t="s">
        <v>102</v>
      </c>
      <c r="AC180" s="547" t="s">
        <v>102</v>
      </c>
      <c r="AD180" s="547" t="s">
        <v>102</v>
      </c>
      <c r="AE180" s="547" t="s">
        <v>102</v>
      </c>
      <c r="AF180" s="547" t="s">
        <v>102</v>
      </c>
      <c r="AG180" s="547" t="s">
        <v>102</v>
      </c>
      <c r="AH180" s="547" t="s">
        <v>102</v>
      </c>
      <c r="AI180" s="547" t="s">
        <v>102</v>
      </c>
      <c r="AJ180" s="547" t="s">
        <v>102</v>
      </c>
      <c r="AK180" s="547" t="s">
        <v>102</v>
      </c>
      <c r="AL180" s="547" t="s">
        <v>102</v>
      </c>
      <c r="AM180" s="547" t="s">
        <v>102</v>
      </c>
      <c r="AN180" s="547" t="s">
        <v>102</v>
      </c>
      <c r="AO180" s="547" t="s">
        <v>102</v>
      </c>
      <c r="AP180" s="547" t="s">
        <v>102</v>
      </c>
      <c r="AQ180" s="547" t="s">
        <v>102</v>
      </c>
      <c r="AR180" s="547" t="s">
        <v>102</v>
      </c>
      <c r="AS180" s="547" t="s">
        <v>102</v>
      </c>
      <c r="AT180" s="547" t="s">
        <v>102</v>
      </c>
      <c r="AU180" s="547" t="s">
        <v>102</v>
      </c>
      <c r="AV180" s="547" t="s">
        <v>102</v>
      </c>
      <c r="AW180" s="547" t="s">
        <v>102</v>
      </c>
      <c r="AX180" s="547" t="s">
        <v>102</v>
      </c>
      <c r="AY180" s="547" t="s">
        <v>102</v>
      </c>
      <c r="AZ180" s="547" t="s">
        <v>102</v>
      </c>
      <c r="BA180" s="547" t="s">
        <v>102</v>
      </c>
      <c r="BB180" s="547" t="s">
        <v>102</v>
      </c>
      <c r="BC180" s="547" t="s">
        <v>102</v>
      </c>
      <c r="BD180" s="547" t="s">
        <v>102</v>
      </c>
      <c r="BE180" s="547" t="s">
        <v>102</v>
      </c>
      <c r="BF180" s="547" t="s">
        <v>102</v>
      </c>
      <c r="BG180" s="547" t="s">
        <v>102</v>
      </c>
      <c r="BH180" s="547" t="s">
        <v>102</v>
      </c>
      <c r="BI180" s="547" t="s">
        <v>102</v>
      </c>
      <c r="BJ180" s="547" t="s">
        <v>102</v>
      </c>
      <c r="BK180" s="547" t="s">
        <v>102</v>
      </c>
      <c r="BL180" s="547" t="s">
        <v>102</v>
      </c>
      <c r="BM180" s="547" t="s">
        <v>102</v>
      </c>
      <c r="BN180" s="547" t="s">
        <v>102</v>
      </c>
      <c r="BO180" s="547" t="s">
        <v>102</v>
      </c>
      <c r="BP180" s="547" t="s">
        <v>102</v>
      </c>
      <c r="BQ180" s="547" t="s">
        <v>102</v>
      </c>
      <c r="BR180" s="547" t="s">
        <v>102</v>
      </c>
      <c r="BS180" s="547" t="s">
        <v>102</v>
      </c>
      <c r="BT180" s="547" t="s">
        <v>102</v>
      </c>
      <c r="BU180" s="547" t="s">
        <v>102</v>
      </c>
      <c r="BV180" s="547" t="s">
        <v>102</v>
      </c>
      <c r="BW180" s="547" t="s">
        <v>102</v>
      </c>
      <c r="BX180" s="547" t="s">
        <v>102</v>
      </c>
      <c r="BY180" s="547" t="s">
        <v>102</v>
      </c>
      <c r="BZ180" s="547" t="s">
        <v>102</v>
      </c>
      <c r="CA180" s="547" t="s">
        <v>102</v>
      </c>
      <c r="CB180" s="547" t="s">
        <v>102</v>
      </c>
      <c r="CC180" s="547" t="s">
        <v>102</v>
      </c>
      <c r="CD180" s="547" t="s">
        <v>102</v>
      </c>
      <c r="CE180" s="547" t="s">
        <v>102</v>
      </c>
      <c r="CF180" s="547" t="s">
        <v>102</v>
      </c>
      <c r="CG180" s="547" t="s">
        <v>102</v>
      </c>
      <c r="CH180" s="547" t="s">
        <v>102</v>
      </c>
      <c r="CI180" s="547" t="s">
        <v>102</v>
      </c>
      <c r="CJ180" s="547" t="s">
        <v>102</v>
      </c>
      <c r="CK180" s="547" t="s">
        <v>102</v>
      </c>
      <c r="CL180" s="547" t="s">
        <v>102</v>
      </c>
      <c r="CM180" s="547" t="s">
        <v>102</v>
      </c>
      <c r="CN180" s="547" t="s">
        <v>102</v>
      </c>
      <c r="CO180" s="547" t="s">
        <v>102</v>
      </c>
      <c r="CP180" s="547" t="s">
        <v>102</v>
      </c>
      <c r="CQ180" s="547" t="s">
        <v>102</v>
      </c>
      <c r="CR180" s="547" t="s">
        <v>102</v>
      </c>
      <c r="CS180" s="547" t="s">
        <v>102</v>
      </c>
      <c r="CT180" s="547" t="s">
        <v>102</v>
      </c>
      <c r="CU180" s="547" t="s">
        <v>102</v>
      </c>
      <c r="CV180" s="547" t="s">
        <v>102</v>
      </c>
      <c r="CW180" s="547" t="s">
        <v>102</v>
      </c>
      <c r="CX180" s="547" t="s">
        <v>102</v>
      </c>
      <c r="CY180" s="547" t="s">
        <v>102</v>
      </c>
      <c r="CZ180" s="547" t="s">
        <v>102</v>
      </c>
      <c r="DA180" s="547" t="s">
        <v>102</v>
      </c>
      <c r="DB180" s="547" t="s">
        <v>102</v>
      </c>
      <c r="DC180" s="547" t="s">
        <v>102</v>
      </c>
      <c r="DD180" s="547" t="s">
        <v>102</v>
      </c>
      <c r="DE180" s="547" t="s">
        <v>102</v>
      </c>
      <c r="DF180" s="547" t="s">
        <v>102</v>
      </c>
      <c r="DG180" s="547" t="s">
        <v>102</v>
      </c>
      <c r="DH180" s="547" t="s">
        <v>102</v>
      </c>
      <c r="DI180" s="547" t="s">
        <v>102</v>
      </c>
      <c r="DJ180" s="547" t="s">
        <v>102</v>
      </c>
      <c r="DK180" s="547" t="s">
        <v>102</v>
      </c>
      <c r="DL180" s="547" t="s">
        <v>102</v>
      </c>
      <c r="DM180" s="547" t="s">
        <v>102</v>
      </c>
      <c r="DN180" s="547" t="s">
        <v>102</v>
      </c>
      <c r="DO180" s="547" t="s">
        <v>102</v>
      </c>
      <c r="DP180" s="547" t="s">
        <v>102</v>
      </c>
      <c r="DQ180" s="547" t="s">
        <v>102</v>
      </c>
      <c r="DR180" s="547" t="s">
        <v>102</v>
      </c>
      <c r="DS180" s="547" t="s">
        <v>102</v>
      </c>
      <c r="DT180" s="547" t="s">
        <v>102</v>
      </c>
      <c r="DU180" s="547" t="s">
        <v>102</v>
      </c>
      <c r="DV180" s="547" t="s">
        <v>102</v>
      </c>
      <c r="DW180" s="547" t="s">
        <v>102</v>
      </c>
      <c r="DX180" s="547" t="s">
        <v>102</v>
      </c>
      <c r="DY180" s="547" t="s">
        <v>102</v>
      </c>
      <c r="DZ180" s="547" t="s">
        <v>102</v>
      </c>
      <c r="EA180" s="547" t="s">
        <v>102</v>
      </c>
      <c r="EB180" s="547" t="s">
        <v>102</v>
      </c>
      <c r="EC180" s="547" t="s">
        <v>102</v>
      </c>
      <c r="ED180" s="547" t="s">
        <v>102</v>
      </c>
      <c r="EE180" s="547" t="s">
        <v>102</v>
      </c>
      <c r="EF180" s="547" t="s">
        <v>102</v>
      </c>
      <c r="EG180" s="547" t="s">
        <v>102</v>
      </c>
      <c r="EH180" s="547" t="s">
        <v>102</v>
      </c>
      <c r="EI180" s="547" t="s">
        <v>102</v>
      </c>
      <c r="EJ180" s="547" t="s">
        <v>102</v>
      </c>
      <c r="EK180" s="547" t="s">
        <v>102</v>
      </c>
      <c r="EL180" s="547" t="s">
        <v>102</v>
      </c>
      <c r="EM180" s="547" t="s">
        <v>102</v>
      </c>
      <c r="EN180" s="547" t="s">
        <v>102</v>
      </c>
      <c r="EO180" s="547" t="s">
        <v>102</v>
      </c>
      <c r="EP180" s="547" t="s">
        <v>102</v>
      </c>
      <c r="EQ180" s="547" t="s">
        <v>102</v>
      </c>
      <c r="ER180" s="547" t="s">
        <v>102</v>
      </c>
      <c r="ES180" s="547" t="s">
        <v>102</v>
      </c>
      <c r="ET180" s="547" t="s">
        <v>102</v>
      </c>
      <c r="EU180" s="547" t="s">
        <v>102</v>
      </c>
      <c r="EV180" s="547" t="s">
        <v>102</v>
      </c>
      <c r="EW180" s="547" t="s">
        <v>102</v>
      </c>
      <c r="EX180" s="547" t="s">
        <v>102</v>
      </c>
      <c r="EY180" s="547" t="s">
        <v>102</v>
      </c>
      <c r="EZ180" s="547" t="s">
        <v>102</v>
      </c>
      <c r="FA180" s="547" t="s">
        <v>102</v>
      </c>
      <c r="FB180" s="547" t="s">
        <v>102</v>
      </c>
      <c r="FC180" s="547" t="s">
        <v>102</v>
      </c>
      <c r="FD180" s="547" t="s">
        <v>102</v>
      </c>
      <c r="FE180" s="547" t="s">
        <v>102</v>
      </c>
      <c r="FF180" s="547" t="s">
        <v>102</v>
      </c>
      <c r="FG180" s="547" t="s">
        <v>102</v>
      </c>
      <c r="FH180" s="547" t="s">
        <v>102</v>
      </c>
      <c r="FI180" s="547" t="s">
        <v>102</v>
      </c>
      <c r="FJ180" s="547" t="s">
        <v>102</v>
      </c>
      <c r="FK180" s="547" t="s">
        <v>102</v>
      </c>
      <c r="FL180" s="547" t="s">
        <v>102</v>
      </c>
      <c r="FM180" s="547" t="s">
        <v>102</v>
      </c>
      <c r="FN180" s="547" t="s">
        <v>102</v>
      </c>
      <c r="FO180" s="547" t="s">
        <v>102</v>
      </c>
    </row>
    <row r="181" spans="1:171" x14ac:dyDescent="0.15">
      <c r="A181" s="547">
        <v>3597490</v>
      </c>
      <c r="B181" s="547">
        <v>1</v>
      </c>
      <c r="C181" s="547" t="s">
        <v>21111</v>
      </c>
      <c r="D181" s="547" t="s">
        <v>21112</v>
      </c>
      <c r="E181" s="547" t="s">
        <v>102</v>
      </c>
      <c r="F181" s="547" t="s">
        <v>21113</v>
      </c>
      <c r="G181" s="547" t="s">
        <v>21114</v>
      </c>
      <c r="H181" s="547" t="s">
        <v>102</v>
      </c>
      <c r="I181" s="547" t="s">
        <v>21115</v>
      </c>
      <c r="J181" s="547" t="s">
        <v>21115</v>
      </c>
      <c r="K181" s="547" t="s">
        <v>21115</v>
      </c>
      <c r="L181" s="547" t="s">
        <v>21115</v>
      </c>
      <c r="M181" s="547" t="s">
        <v>21116</v>
      </c>
      <c r="N181" s="547" t="s">
        <v>21117</v>
      </c>
      <c r="O181" s="547" t="s">
        <v>102</v>
      </c>
      <c r="P181" s="547" t="s">
        <v>21117</v>
      </c>
      <c r="Q181" s="547" t="s">
        <v>21118</v>
      </c>
      <c r="R181" s="547" t="s">
        <v>102</v>
      </c>
      <c r="S181" s="547" t="s">
        <v>102</v>
      </c>
      <c r="T181" s="547" t="s">
        <v>21119</v>
      </c>
      <c r="U181" s="547" t="s">
        <v>102</v>
      </c>
      <c r="V181" s="547" t="s">
        <v>102</v>
      </c>
      <c r="W181" s="547" t="s">
        <v>21120</v>
      </c>
      <c r="X181" s="547" t="s">
        <v>21120</v>
      </c>
      <c r="Y181" s="547" t="s">
        <v>21120</v>
      </c>
      <c r="Z181" s="547" t="s">
        <v>21121</v>
      </c>
      <c r="AA181" s="547" t="s">
        <v>102</v>
      </c>
      <c r="AB181" s="547" t="s">
        <v>102</v>
      </c>
      <c r="AC181" s="547" t="s">
        <v>102</v>
      </c>
      <c r="AD181" s="547" t="s">
        <v>102</v>
      </c>
      <c r="AE181" s="547" t="s">
        <v>102</v>
      </c>
      <c r="AF181" s="547" t="s">
        <v>102</v>
      </c>
      <c r="AG181" s="547" t="s">
        <v>102</v>
      </c>
      <c r="AH181" s="547" t="s">
        <v>102</v>
      </c>
      <c r="AI181" s="547" t="s">
        <v>102</v>
      </c>
      <c r="AJ181" s="547" t="s">
        <v>102</v>
      </c>
      <c r="AK181" s="547" t="s">
        <v>102</v>
      </c>
      <c r="AL181" s="547" t="s">
        <v>102</v>
      </c>
      <c r="AM181" s="547" t="s">
        <v>102</v>
      </c>
      <c r="AN181" s="547" t="s">
        <v>102</v>
      </c>
      <c r="AO181" s="547" t="s">
        <v>102</v>
      </c>
      <c r="AP181" s="547" t="s">
        <v>102</v>
      </c>
      <c r="AQ181" s="547" t="s">
        <v>102</v>
      </c>
      <c r="AR181" s="547" t="s">
        <v>102</v>
      </c>
      <c r="AS181" s="547" t="s">
        <v>102</v>
      </c>
      <c r="AT181" s="547" t="s">
        <v>102</v>
      </c>
      <c r="AU181" s="547" t="s">
        <v>102</v>
      </c>
      <c r="AV181" s="547" t="s">
        <v>102</v>
      </c>
      <c r="AW181" s="547" t="s">
        <v>102</v>
      </c>
      <c r="AX181" s="547" t="s">
        <v>102</v>
      </c>
      <c r="AY181" s="547" t="s">
        <v>102</v>
      </c>
      <c r="AZ181" s="547" t="s">
        <v>102</v>
      </c>
      <c r="BA181" s="547" t="s">
        <v>102</v>
      </c>
      <c r="BB181" s="547" t="s">
        <v>102</v>
      </c>
      <c r="BC181" s="547" t="s">
        <v>102</v>
      </c>
      <c r="BD181" s="547" t="s">
        <v>102</v>
      </c>
      <c r="BE181" s="547" t="s">
        <v>102</v>
      </c>
      <c r="BF181" s="547" t="s">
        <v>102</v>
      </c>
      <c r="BG181" s="547" t="s">
        <v>102</v>
      </c>
      <c r="BH181" s="547" t="s">
        <v>102</v>
      </c>
      <c r="BI181" s="547" t="s">
        <v>102</v>
      </c>
      <c r="BJ181" s="547" t="s">
        <v>102</v>
      </c>
      <c r="BK181" s="547" t="s">
        <v>102</v>
      </c>
      <c r="BL181" s="547" t="s">
        <v>102</v>
      </c>
      <c r="BM181" s="547" t="s">
        <v>102</v>
      </c>
      <c r="BN181" s="547" t="s">
        <v>102</v>
      </c>
      <c r="BO181" s="547" t="s">
        <v>102</v>
      </c>
      <c r="BP181" s="547" t="s">
        <v>102</v>
      </c>
      <c r="BQ181" s="547" t="s">
        <v>102</v>
      </c>
      <c r="BR181" s="547" t="s">
        <v>102</v>
      </c>
      <c r="BS181" s="547" t="s">
        <v>102</v>
      </c>
      <c r="BT181" s="547" t="s">
        <v>102</v>
      </c>
      <c r="BU181" s="547" t="s">
        <v>102</v>
      </c>
      <c r="BV181" s="547" t="s">
        <v>102</v>
      </c>
      <c r="BW181" s="547" t="s">
        <v>102</v>
      </c>
      <c r="BX181" s="547" t="s">
        <v>102</v>
      </c>
      <c r="BY181" s="547" t="s">
        <v>102</v>
      </c>
      <c r="BZ181" s="547" t="s">
        <v>102</v>
      </c>
      <c r="CA181" s="547" t="s">
        <v>102</v>
      </c>
      <c r="CB181" s="547" t="s">
        <v>102</v>
      </c>
      <c r="CC181" s="547" t="s">
        <v>102</v>
      </c>
      <c r="CD181" s="547" t="s">
        <v>102</v>
      </c>
      <c r="CE181" s="547" t="s">
        <v>102</v>
      </c>
      <c r="CF181" s="547" t="s">
        <v>102</v>
      </c>
      <c r="CG181" s="547" t="s">
        <v>102</v>
      </c>
      <c r="CH181" s="547" t="s">
        <v>102</v>
      </c>
      <c r="CI181" s="547" t="s">
        <v>102</v>
      </c>
      <c r="CJ181" s="547" t="s">
        <v>102</v>
      </c>
      <c r="CK181" s="547" t="s">
        <v>102</v>
      </c>
      <c r="CL181" s="547" t="s">
        <v>102</v>
      </c>
      <c r="CM181" s="547" t="s">
        <v>102</v>
      </c>
      <c r="CN181" s="547" t="s">
        <v>102</v>
      </c>
      <c r="CO181" s="547" t="s">
        <v>102</v>
      </c>
      <c r="CP181" s="547" t="s">
        <v>102</v>
      </c>
      <c r="CQ181" s="547" t="s">
        <v>102</v>
      </c>
      <c r="CR181" s="547" t="s">
        <v>102</v>
      </c>
      <c r="CS181" s="547" t="s">
        <v>102</v>
      </c>
      <c r="CT181" s="547" t="s">
        <v>102</v>
      </c>
      <c r="CU181" s="547" t="s">
        <v>102</v>
      </c>
      <c r="CV181" s="547" t="s">
        <v>102</v>
      </c>
      <c r="CW181" s="547" t="s">
        <v>102</v>
      </c>
      <c r="CX181" s="547" t="s">
        <v>102</v>
      </c>
      <c r="CY181" s="547" t="s">
        <v>102</v>
      </c>
      <c r="CZ181" s="547" t="s">
        <v>102</v>
      </c>
      <c r="DA181" s="547" t="s">
        <v>102</v>
      </c>
      <c r="DB181" s="547" t="s">
        <v>102</v>
      </c>
      <c r="DC181" s="547" t="s">
        <v>102</v>
      </c>
      <c r="DD181" s="547" t="s">
        <v>102</v>
      </c>
      <c r="DE181" s="547" t="s">
        <v>102</v>
      </c>
      <c r="DF181" s="547" t="s">
        <v>102</v>
      </c>
      <c r="DG181" s="547" t="s">
        <v>102</v>
      </c>
      <c r="DH181" s="547" t="s">
        <v>102</v>
      </c>
      <c r="DI181" s="547" t="s">
        <v>102</v>
      </c>
      <c r="DJ181" s="547" t="s">
        <v>102</v>
      </c>
      <c r="DK181" s="547" t="s">
        <v>102</v>
      </c>
      <c r="DL181" s="547" t="s">
        <v>102</v>
      </c>
      <c r="DM181" s="547" t="s">
        <v>102</v>
      </c>
      <c r="DN181" s="547" t="s">
        <v>102</v>
      </c>
      <c r="DO181" s="547" t="s">
        <v>102</v>
      </c>
      <c r="DP181" s="547" t="s">
        <v>102</v>
      </c>
      <c r="DQ181" s="547" t="s">
        <v>102</v>
      </c>
      <c r="DR181" s="547" t="s">
        <v>102</v>
      </c>
      <c r="DS181" s="547" t="s">
        <v>102</v>
      </c>
      <c r="DT181" s="547" t="s">
        <v>102</v>
      </c>
      <c r="DU181" s="547" t="s">
        <v>102</v>
      </c>
      <c r="DV181" s="547" t="s">
        <v>102</v>
      </c>
      <c r="DW181" s="547" t="s">
        <v>102</v>
      </c>
      <c r="DX181" s="547" t="s">
        <v>102</v>
      </c>
      <c r="DY181" s="547" t="s">
        <v>102</v>
      </c>
      <c r="DZ181" s="547" t="s">
        <v>102</v>
      </c>
      <c r="EA181" s="547" t="s">
        <v>102</v>
      </c>
      <c r="EB181" s="547" t="s">
        <v>102</v>
      </c>
      <c r="EC181" s="547" t="s">
        <v>102</v>
      </c>
      <c r="ED181" s="547" t="s">
        <v>102</v>
      </c>
      <c r="EE181" s="547" t="s">
        <v>102</v>
      </c>
      <c r="EF181" s="547" t="s">
        <v>102</v>
      </c>
      <c r="EG181" s="547" t="s">
        <v>102</v>
      </c>
      <c r="EH181" s="547" t="s">
        <v>102</v>
      </c>
      <c r="EI181" s="547" t="s">
        <v>102</v>
      </c>
      <c r="EJ181" s="547" t="s">
        <v>102</v>
      </c>
      <c r="EK181" s="547" t="s">
        <v>102</v>
      </c>
      <c r="EL181" s="547" t="s">
        <v>102</v>
      </c>
      <c r="EM181" s="547" t="s">
        <v>102</v>
      </c>
      <c r="EN181" s="547" t="s">
        <v>102</v>
      </c>
      <c r="EO181" s="547" t="s">
        <v>102</v>
      </c>
      <c r="EP181" s="547" t="s">
        <v>102</v>
      </c>
      <c r="EQ181" s="547" t="s">
        <v>102</v>
      </c>
      <c r="ER181" s="547" t="s">
        <v>102</v>
      </c>
      <c r="ES181" s="547" t="s">
        <v>102</v>
      </c>
      <c r="ET181" s="547" t="s">
        <v>102</v>
      </c>
      <c r="EU181" s="547" t="s">
        <v>102</v>
      </c>
      <c r="EV181" s="547" t="s">
        <v>102</v>
      </c>
      <c r="EW181" s="547" t="s">
        <v>102</v>
      </c>
      <c r="EX181" s="547" t="s">
        <v>102</v>
      </c>
      <c r="EY181" s="547" t="s">
        <v>102</v>
      </c>
      <c r="EZ181" s="547" t="s">
        <v>102</v>
      </c>
      <c r="FA181" s="547" t="s">
        <v>102</v>
      </c>
      <c r="FB181" s="547" t="s">
        <v>102</v>
      </c>
      <c r="FC181" s="547" t="s">
        <v>102</v>
      </c>
      <c r="FD181" s="547" t="s">
        <v>102</v>
      </c>
      <c r="FE181" s="547" t="s">
        <v>102</v>
      </c>
      <c r="FF181" s="547" t="s">
        <v>102</v>
      </c>
      <c r="FG181" s="547" t="s">
        <v>102</v>
      </c>
      <c r="FH181" s="547" t="s">
        <v>102</v>
      </c>
      <c r="FI181" s="547" t="s">
        <v>102</v>
      </c>
      <c r="FJ181" s="547" t="s">
        <v>102</v>
      </c>
      <c r="FK181" s="547" t="s">
        <v>102</v>
      </c>
      <c r="FL181" s="547" t="s">
        <v>102</v>
      </c>
      <c r="FM181" s="547" t="s">
        <v>102</v>
      </c>
      <c r="FN181" s="547" t="s">
        <v>102</v>
      </c>
      <c r="FO181" s="547" t="s">
        <v>102</v>
      </c>
    </row>
    <row r="182" spans="1:171" x14ac:dyDescent="0.15">
      <c r="A182" s="547">
        <v>3560605</v>
      </c>
      <c r="B182" s="547">
        <v>1</v>
      </c>
      <c r="C182" s="547" t="s">
        <v>21122</v>
      </c>
      <c r="D182" s="547" t="s">
        <v>21123</v>
      </c>
      <c r="E182" s="547" t="s">
        <v>21124</v>
      </c>
      <c r="F182" s="547" t="s">
        <v>21125</v>
      </c>
      <c r="G182" s="547" t="s">
        <v>21126</v>
      </c>
      <c r="H182" s="547" t="s">
        <v>102</v>
      </c>
      <c r="I182" s="547" t="s">
        <v>102</v>
      </c>
      <c r="J182" s="547" t="s">
        <v>102</v>
      </c>
      <c r="K182" s="547" t="s">
        <v>102</v>
      </c>
      <c r="L182" s="547" t="s">
        <v>102</v>
      </c>
      <c r="M182" s="547" t="s">
        <v>102</v>
      </c>
      <c r="N182" s="547" t="s">
        <v>102</v>
      </c>
      <c r="O182" s="547" t="s">
        <v>102</v>
      </c>
      <c r="P182" s="547" t="s">
        <v>102</v>
      </c>
      <c r="Q182" s="547" t="s">
        <v>102</v>
      </c>
      <c r="R182" s="547" t="s">
        <v>102</v>
      </c>
      <c r="S182" s="547" t="s">
        <v>102</v>
      </c>
      <c r="T182" s="547" t="s">
        <v>102</v>
      </c>
      <c r="U182" s="547" t="s">
        <v>102</v>
      </c>
      <c r="V182" s="547" t="s">
        <v>102</v>
      </c>
      <c r="W182" s="547" t="s">
        <v>102</v>
      </c>
      <c r="X182" s="547" t="s">
        <v>102</v>
      </c>
      <c r="Y182" s="547" t="s">
        <v>102</v>
      </c>
      <c r="Z182" s="547" t="s">
        <v>102</v>
      </c>
      <c r="AA182" s="547" t="s">
        <v>102</v>
      </c>
      <c r="AB182" s="547" t="s">
        <v>102</v>
      </c>
      <c r="AC182" s="547" t="s">
        <v>102</v>
      </c>
      <c r="AD182" s="547" t="s">
        <v>102</v>
      </c>
      <c r="AE182" s="547" t="s">
        <v>102</v>
      </c>
      <c r="AF182" s="547" t="s">
        <v>102</v>
      </c>
      <c r="AG182" s="547" t="s">
        <v>102</v>
      </c>
      <c r="AH182" s="547" t="s">
        <v>102</v>
      </c>
      <c r="AI182" s="547" t="s">
        <v>102</v>
      </c>
      <c r="AJ182" s="547" t="s">
        <v>102</v>
      </c>
      <c r="AK182" s="547" t="s">
        <v>102</v>
      </c>
      <c r="AL182" s="547" t="s">
        <v>102</v>
      </c>
      <c r="AM182" s="547" t="s">
        <v>102</v>
      </c>
      <c r="AN182" s="547" t="s">
        <v>102</v>
      </c>
      <c r="AO182" s="547" t="s">
        <v>102</v>
      </c>
      <c r="AP182" s="547" t="s">
        <v>102</v>
      </c>
      <c r="AQ182" s="547" t="s">
        <v>102</v>
      </c>
      <c r="AR182" s="547" t="s">
        <v>102</v>
      </c>
      <c r="AS182" s="547" t="s">
        <v>102</v>
      </c>
      <c r="AT182" s="547" t="s">
        <v>102</v>
      </c>
      <c r="AU182" s="547" t="s">
        <v>102</v>
      </c>
      <c r="AV182" s="547" t="s">
        <v>102</v>
      </c>
      <c r="AW182" s="547" t="s">
        <v>102</v>
      </c>
      <c r="AX182" s="547" t="s">
        <v>102</v>
      </c>
      <c r="AY182" s="547" t="s">
        <v>102</v>
      </c>
      <c r="AZ182" s="547" t="s">
        <v>102</v>
      </c>
      <c r="BA182" s="547" t="s">
        <v>102</v>
      </c>
      <c r="BB182" s="547" t="s">
        <v>102</v>
      </c>
      <c r="BC182" s="547" t="s">
        <v>102</v>
      </c>
      <c r="BD182" s="547" t="s">
        <v>102</v>
      </c>
      <c r="BE182" s="547" t="s">
        <v>102</v>
      </c>
      <c r="BF182" s="547" t="s">
        <v>102</v>
      </c>
      <c r="BG182" s="547" t="s">
        <v>102</v>
      </c>
      <c r="BH182" s="547" t="s">
        <v>102</v>
      </c>
      <c r="BI182" s="547" t="s">
        <v>102</v>
      </c>
      <c r="BJ182" s="547" t="s">
        <v>102</v>
      </c>
      <c r="BK182" s="547" t="s">
        <v>102</v>
      </c>
      <c r="BL182" s="547" t="s">
        <v>102</v>
      </c>
      <c r="BM182" s="547" t="s">
        <v>102</v>
      </c>
      <c r="BN182" s="547" t="s">
        <v>102</v>
      </c>
      <c r="BO182" s="547" t="s">
        <v>102</v>
      </c>
      <c r="BP182" s="547" t="s">
        <v>102</v>
      </c>
      <c r="BQ182" s="547" t="s">
        <v>102</v>
      </c>
      <c r="BR182" s="547" t="s">
        <v>102</v>
      </c>
      <c r="BS182" s="547" t="s">
        <v>102</v>
      </c>
      <c r="BT182" s="547" t="s">
        <v>102</v>
      </c>
      <c r="BU182" s="547" t="s">
        <v>102</v>
      </c>
      <c r="BV182" s="547" t="s">
        <v>102</v>
      </c>
      <c r="BW182" s="547" t="s">
        <v>102</v>
      </c>
      <c r="BX182" s="547" t="s">
        <v>102</v>
      </c>
      <c r="BY182" s="547" t="s">
        <v>102</v>
      </c>
      <c r="BZ182" s="547" t="s">
        <v>102</v>
      </c>
      <c r="CA182" s="547" t="s">
        <v>102</v>
      </c>
      <c r="CB182" s="547" t="s">
        <v>102</v>
      </c>
      <c r="CC182" s="547" t="s">
        <v>102</v>
      </c>
      <c r="CD182" s="547" t="s">
        <v>102</v>
      </c>
      <c r="CE182" s="547" t="s">
        <v>102</v>
      </c>
      <c r="CF182" s="547" t="s">
        <v>102</v>
      </c>
      <c r="CG182" s="547" t="s">
        <v>102</v>
      </c>
      <c r="CH182" s="547" t="s">
        <v>102</v>
      </c>
      <c r="CI182" s="547" t="s">
        <v>102</v>
      </c>
      <c r="CJ182" s="547" t="s">
        <v>102</v>
      </c>
      <c r="CK182" s="547" t="s">
        <v>102</v>
      </c>
      <c r="CL182" s="547" t="s">
        <v>102</v>
      </c>
      <c r="CM182" s="547" t="s">
        <v>102</v>
      </c>
      <c r="CN182" s="547" t="s">
        <v>102</v>
      </c>
      <c r="CO182" s="547" t="s">
        <v>102</v>
      </c>
      <c r="CP182" s="547" t="s">
        <v>102</v>
      </c>
      <c r="CQ182" s="547" t="s">
        <v>102</v>
      </c>
      <c r="CR182" s="547" t="s">
        <v>102</v>
      </c>
      <c r="CS182" s="547" t="s">
        <v>102</v>
      </c>
      <c r="CT182" s="547" t="s">
        <v>102</v>
      </c>
      <c r="CU182" s="547" t="s">
        <v>102</v>
      </c>
      <c r="CV182" s="547" t="s">
        <v>102</v>
      </c>
      <c r="CW182" s="547" t="s">
        <v>102</v>
      </c>
      <c r="CX182" s="547" t="s">
        <v>102</v>
      </c>
      <c r="CY182" s="547" t="s">
        <v>102</v>
      </c>
      <c r="CZ182" s="547" t="s">
        <v>102</v>
      </c>
      <c r="DA182" s="547" t="s">
        <v>102</v>
      </c>
      <c r="DB182" s="547" t="s">
        <v>102</v>
      </c>
      <c r="DC182" s="547" t="s">
        <v>102</v>
      </c>
      <c r="DD182" s="547" t="s">
        <v>102</v>
      </c>
      <c r="DE182" s="547" t="s">
        <v>102</v>
      </c>
      <c r="DF182" s="547" t="s">
        <v>102</v>
      </c>
      <c r="DG182" s="547" t="s">
        <v>102</v>
      </c>
      <c r="DH182" s="547" t="s">
        <v>102</v>
      </c>
      <c r="DI182" s="547" t="s">
        <v>102</v>
      </c>
      <c r="DJ182" s="547" t="s">
        <v>102</v>
      </c>
      <c r="DK182" s="547" t="s">
        <v>102</v>
      </c>
      <c r="DL182" s="547" t="s">
        <v>102</v>
      </c>
      <c r="DM182" s="547" t="s">
        <v>102</v>
      </c>
      <c r="DN182" s="547" t="s">
        <v>102</v>
      </c>
      <c r="DO182" s="547" t="s">
        <v>102</v>
      </c>
      <c r="DP182" s="547" t="s">
        <v>102</v>
      </c>
      <c r="DQ182" s="547" t="s">
        <v>102</v>
      </c>
      <c r="DR182" s="547" t="s">
        <v>102</v>
      </c>
      <c r="DS182" s="547" t="s">
        <v>102</v>
      </c>
      <c r="DT182" s="547" t="s">
        <v>102</v>
      </c>
      <c r="DU182" s="547" t="s">
        <v>102</v>
      </c>
      <c r="DV182" s="547" t="s">
        <v>102</v>
      </c>
      <c r="DW182" s="547" t="s">
        <v>102</v>
      </c>
      <c r="DX182" s="547" t="s">
        <v>102</v>
      </c>
      <c r="DY182" s="547" t="s">
        <v>102</v>
      </c>
      <c r="DZ182" s="547" t="s">
        <v>102</v>
      </c>
      <c r="EA182" s="547" t="s">
        <v>102</v>
      </c>
      <c r="EB182" s="547" t="s">
        <v>102</v>
      </c>
      <c r="EC182" s="547" t="s">
        <v>102</v>
      </c>
      <c r="ED182" s="547" t="s">
        <v>102</v>
      </c>
      <c r="EE182" s="547" t="s">
        <v>102</v>
      </c>
      <c r="EF182" s="547" t="s">
        <v>102</v>
      </c>
      <c r="EG182" s="547" t="s">
        <v>102</v>
      </c>
      <c r="EH182" s="547" t="s">
        <v>102</v>
      </c>
      <c r="EI182" s="547" t="s">
        <v>102</v>
      </c>
      <c r="EJ182" s="547" t="s">
        <v>102</v>
      </c>
      <c r="EK182" s="547" t="s">
        <v>102</v>
      </c>
      <c r="EL182" s="547" t="s">
        <v>102</v>
      </c>
      <c r="EM182" s="547" t="s">
        <v>102</v>
      </c>
      <c r="EN182" s="547" t="s">
        <v>102</v>
      </c>
      <c r="EO182" s="547" t="s">
        <v>102</v>
      </c>
      <c r="EP182" s="547" t="s">
        <v>102</v>
      </c>
      <c r="EQ182" s="547" t="s">
        <v>102</v>
      </c>
      <c r="ER182" s="547" t="s">
        <v>102</v>
      </c>
      <c r="ES182" s="547" t="s">
        <v>102</v>
      </c>
      <c r="ET182" s="547" t="s">
        <v>102</v>
      </c>
      <c r="EU182" s="547" t="s">
        <v>102</v>
      </c>
      <c r="EV182" s="547" t="s">
        <v>102</v>
      </c>
      <c r="EW182" s="547" t="s">
        <v>102</v>
      </c>
      <c r="EX182" s="547" t="s">
        <v>102</v>
      </c>
      <c r="EY182" s="547" t="s">
        <v>102</v>
      </c>
      <c r="EZ182" s="547" t="s">
        <v>102</v>
      </c>
      <c r="FA182" s="547" t="s">
        <v>102</v>
      </c>
      <c r="FB182" s="547" t="s">
        <v>102</v>
      </c>
      <c r="FC182" s="547" t="s">
        <v>102</v>
      </c>
      <c r="FD182" s="547" t="s">
        <v>102</v>
      </c>
      <c r="FE182" s="547" t="s">
        <v>102</v>
      </c>
      <c r="FF182" s="547" t="s">
        <v>102</v>
      </c>
      <c r="FG182" s="547" t="s">
        <v>102</v>
      </c>
      <c r="FH182" s="547" t="s">
        <v>102</v>
      </c>
      <c r="FI182" s="547" t="s">
        <v>102</v>
      </c>
      <c r="FJ182" s="547" t="s">
        <v>102</v>
      </c>
      <c r="FK182" s="547" t="s">
        <v>102</v>
      </c>
      <c r="FL182" s="547" t="s">
        <v>102</v>
      </c>
      <c r="FM182" s="547" t="s">
        <v>102</v>
      </c>
      <c r="FN182" s="547" t="s">
        <v>102</v>
      </c>
      <c r="FO182" s="547" t="s">
        <v>102</v>
      </c>
    </row>
    <row r="183" spans="1:171" x14ac:dyDescent="0.15">
      <c r="A183" s="547">
        <v>3558342</v>
      </c>
      <c r="B183" s="547">
        <v>1</v>
      </c>
      <c r="C183" s="547" t="s">
        <v>21111</v>
      </c>
      <c r="D183" s="547" t="s">
        <v>21112</v>
      </c>
      <c r="E183" s="547" t="s">
        <v>21115</v>
      </c>
      <c r="F183" s="547" t="s">
        <v>21127</v>
      </c>
      <c r="G183" s="547" t="s">
        <v>21128</v>
      </c>
      <c r="H183" s="547" t="s">
        <v>102</v>
      </c>
      <c r="I183" s="547" t="s">
        <v>102</v>
      </c>
      <c r="J183" s="547" t="s">
        <v>102</v>
      </c>
      <c r="K183" s="547" t="s">
        <v>102</v>
      </c>
      <c r="L183" s="547" t="s">
        <v>102</v>
      </c>
      <c r="M183" s="547" t="s">
        <v>102</v>
      </c>
      <c r="N183" s="547" t="s">
        <v>102</v>
      </c>
      <c r="O183" s="547" t="s">
        <v>102</v>
      </c>
      <c r="P183" s="547" t="s">
        <v>102</v>
      </c>
      <c r="Q183" s="547" t="s">
        <v>102</v>
      </c>
      <c r="R183" s="547" t="s">
        <v>102</v>
      </c>
      <c r="S183" s="547" t="s">
        <v>102</v>
      </c>
      <c r="T183" s="547" t="s">
        <v>102</v>
      </c>
      <c r="U183" s="547" t="s">
        <v>102</v>
      </c>
      <c r="V183" s="547" t="s">
        <v>102</v>
      </c>
      <c r="W183" s="547" t="s">
        <v>102</v>
      </c>
      <c r="X183" s="547" t="s">
        <v>102</v>
      </c>
      <c r="Y183" s="547" t="s">
        <v>102</v>
      </c>
      <c r="Z183" s="547" t="s">
        <v>102</v>
      </c>
      <c r="AA183" s="547" t="s">
        <v>102</v>
      </c>
      <c r="AB183" s="547" t="s">
        <v>102</v>
      </c>
      <c r="AC183" s="547" t="s">
        <v>102</v>
      </c>
      <c r="AD183" s="547" t="s">
        <v>102</v>
      </c>
      <c r="AE183" s="547" t="s">
        <v>102</v>
      </c>
      <c r="AF183" s="547" t="s">
        <v>102</v>
      </c>
      <c r="AG183" s="547" t="s">
        <v>102</v>
      </c>
      <c r="AH183" s="547" t="s">
        <v>102</v>
      </c>
      <c r="AI183" s="547" t="s">
        <v>102</v>
      </c>
      <c r="AJ183" s="547" t="s">
        <v>102</v>
      </c>
      <c r="AK183" s="547" t="s">
        <v>102</v>
      </c>
      <c r="AL183" s="547" t="s">
        <v>102</v>
      </c>
      <c r="AM183" s="547" t="s">
        <v>102</v>
      </c>
      <c r="AN183" s="547" t="s">
        <v>102</v>
      </c>
      <c r="AO183" s="547" t="s">
        <v>102</v>
      </c>
      <c r="AP183" s="547" t="s">
        <v>102</v>
      </c>
      <c r="AQ183" s="547" t="s">
        <v>102</v>
      </c>
      <c r="AR183" s="547" t="s">
        <v>102</v>
      </c>
      <c r="AS183" s="547" t="s">
        <v>102</v>
      </c>
      <c r="AT183" s="547" t="s">
        <v>102</v>
      </c>
      <c r="AU183" s="547" t="s">
        <v>102</v>
      </c>
      <c r="AV183" s="547" t="s">
        <v>102</v>
      </c>
      <c r="AW183" s="547" t="s">
        <v>102</v>
      </c>
      <c r="AX183" s="547" t="s">
        <v>102</v>
      </c>
      <c r="AY183" s="547" t="s">
        <v>102</v>
      </c>
      <c r="AZ183" s="547" t="s">
        <v>102</v>
      </c>
      <c r="BA183" s="547" t="s">
        <v>102</v>
      </c>
      <c r="BB183" s="547" t="s">
        <v>102</v>
      </c>
      <c r="BC183" s="547" t="s">
        <v>102</v>
      </c>
      <c r="BD183" s="547" t="s">
        <v>102</v>
      </c>
      <c r="BE183" s="547" t="s">
        <v>102</v>
      </c>
      <c r="BF183" s="547" t="s">
        <v>102</v>
      </c>
      <c r="BG183" s="547" t="s">
        <v>102</v>
      </c>
      <c r="BH183" s="547" t="s">
        <v>102</v>
      </c>
      <c r="BI183" s="547" t="s">
        <v>102</v>
      </c>
      <c r="BJ183" s="547" t="s">
        <v>102</v>
      </c>
      <c r="BK183" s="547" t="s">
        <v>102</v>
      </c>
      <c r="BL183" s="547" t="s">
        <v>102</v>
      </c>
      <c r="BM183" s="547" t="s">
        <v>102</v>
      </c>
      <c r="BN183" s="547" t="s">
        <v>102</v>
      </c>
      <c r="BO183" s="547" t="s">
        <v>102</v>
      </c>
      <c r="BP183" s="547" t="s">
        <v>102</v>
      </c>
      <c r="BQ183" s="547" t="s">
        <v>102</v>
      </c>
      <c r="BR183" s="547" t="s">
        <v>102</v>
      </c>
      <c r="BS183" s="547" t="s">
        <v>102</v>
      </c>
      <c r="BT183" s="547" t="s">
        <v>102</v>
      </c>
      <c r="BU183" s="547" t="s">
        <v>102</v>
      </c>
      <c r="BV183" s="547" t="s">
        <v>102</v>
      </c>
      <c r="BW183" s="547" t="s">
        <v>102</v>
      </c>
      <c r="BX183" s="547" t="s">
        <v>102</v>
      </c>
      <c r="BY183" s="547" t="s">
        <v>102</v>
      </c>
      <c r="BZ183" s="547" t="s">
        <v>102</v>
      </c>
      <c r="CA183" s="547" t="s">
        <v>102</v>
      </c>
      <c r="CB183" s="547" t="s">
        <v>102</v>
      </c>
      <c r="CC183" s="547" t="s">
        <v>102</v>
      </c>
      <c r="CD183" s="547" t="s">
        <v>102</v>
      </c>
      <c r="CE183" s="547" t="s">
        <v>102</v>
      </c>
      <c r="CF183" s="547" t="s">
        <v>102</v>
      </c>
      <c r="CG183" s="547" t="s">
        <v>102</v>
      </c>
      <c r="CH183" s="547" t="s">
        <v>102</v>
      </c>
      <c r="CI183" s="547" t="s">
        <v>102</v>
      </c>
      <c r="CJ183" s="547" t="s">
        <v>102</v>
      </c>
      <c r="CK183" s="547" t="s">
        <v>102</v>
      </c>
      <c r="CL183" s="547" t="s">
        <v>102</v>
      </c>
      <c r="CM183" s="547" t="s">
        <v>102</v>
      </c>
      <c r="CN183" s="547" t="s">
        <v>102</v>
      </c>
      <c r="CO183" s="547" t="s">
        <v>102</v>
      </c>
      <c r="CP183" s="547" t="s">
        <v>102</v>
      </c>
      <c r="CQ183" s="547" t="s">
        <v>102</v>
      </c>
      <c r="CR183" s="547" t="s">
        <v>102</v>
      </c>
      <c r="CS183" s="547" t="s">
        <v>102</v>
      </c>
      <c r="CT183" s="547" t="s">
        <v>102</v>
      </c>
      <c r="CU183" s="547" t="s">
        <v>102</v>
      </c>
      <c r="CV183" s="547" t="s">
        <v>102</v>
      </c>
      <c r="CW183" s="547" t="s">
        <v>102</v>
      </c>
      <c r="CX183" s="547" t="s">
        <v>102</v>
      </c>
      <c r="CY183" s="547" t="s">
        <v>102</v>
      </c>
      <c r="CZ183" s="547" t="s">
        <v>102</v>
      </c>
      <c r="DA183" s="547" t="s">
        <v>102</v>
      </c>
      <c r="DB183" s="547" t="s">
        <v>102</v>
      </c>
      <c r="DC183" s="547" t="s">
        <v>102</v>
      </c>
      <c r="DD183" s="547" t="s">
        <v>102</v>
      </c>
      <c r="DE183" s="547" t="s">
        <v>102</v>
      </c>
      <c r="DF183" s="547" t="s">
        <v>102</v>
      </c>
      <c r="DG183" s="547" t="s">
        <v>102</v>
      </c>
      <c r="DH183" s="547" t="s">
        <v>102</v>
      </c>
      <c r="DI183" s="547" t="s">
        <v>102</v>
      </c>
      <c r="DJ183" s="547" t="s">
        <v>102</v>
      </c>
      <c r="DK183" s="547" t="s">
        <v>102</v>
      </c>
      <c r="DL183" s="547" t="s">
        <v>102</v>
      </c>
      <c r="DM183" s="547" t="s">
        <v>102</v>
      </c>
      <c r="DN183" s="547" t="s">
        <v>102</v>
      </c>
      <c r="DO183" s="547" t="s">
        <v>102</v>
      </c>
      <c r="DP183" s="547" t="s">
        <v>102</v>
      </c>
      <c r="DQ183" s="547" t="s">
        <v>102</v>
      </c>
      <c r="DR183" s="547" t="s">
        <v>102</v>
      </c>
      <c r="DS183" s="547" t="s">
        <v>102</v>
      </c>
      <c r="DT183" s="547" t="s">
        <v>102</v>
      </c>
      <c r="DU183" s="547" t="s">
        <v>102</v>
      </c>
      <c r="DV183" s="547" t="s">
        <v>102</v>
      </c>
      <c r="DW183" s="547" t="s">
        <v>102</v>
      </c>
      <c r="DX183" s="547" t="s">
        <v>102</v>
      </c>
      <c r="DY183" s="547" t="s">
        <v>102</v>
      </c>
      <c r="DZ183" s="547" t="s">
        <v>102</v>
      </c>
      <c r="EA183" s="547" t="s">
        <v>102</v>
      </c>
      <c r="EB183" s="547" t="s">
        <v>102</v>
      </c>
      <c r="EC183" s="547" t="s">
        <v>102</v>
      </c>
      <c r="ED183" s="547" t="s">
        <v>102</v>
      </c>
      <c r="EE183" s="547" t="s">
        <v>102</v>
      </c>
      <c r="EF183" s="547" t="s">
        <v>102</v>
      </c>
      <c r="EG183" s="547" t="s">
        <v>102</v>
      </c>
      <c r="EH183" s="547" t="s">
        <v>102</v>
      </c>
      <c r="EI183" s="547" t="s">
        <v>102</v>
      </c>
      <c r="EJ183" s="547" t="s">
        <v>102</v>
      </c>
      <c r="EK183" s="547" t="s">
        <v>102</v>
      </c>
      <c r="EL183" s="547" t="s">
        <v>102</v>
      </c>
      <c r="EM183" s="547" t="s">
        <v>102</v>
      </c>
      <c r="EN183" s="547" t="s">
        <v>102</v>
      </c>
      <c r="EO183" s="547" t="s">
        <v>102</v>
      </c>
      <c r="EP183" s="547" t="s">
        <v>102</v>
      </c>
      <c r="EQ183" s="547" t="s">
        <v>102</v>
      </c>
      <c r="ER183" s="547" t="s">
        <v>102</v>
      </c>
      <c r="ES183" s="547" t="s">
        <v>102</v>
      </c>
      <c r="ET183" s="547" t="s">
        <v>102</v>
      </c>
      <c r="EU183" s="547" t="s">
        <v>102</v>
      </c>
      <c r="EV183" s="547" t="s">
        <v>102</v>
      </c>
      <c r="EW183" s="547" t="s">
        <v>102</v>
      </c>
      <c r="EX183" s="547" t="s">
        <v>102</v>
      </c>
      <c r="EY183" s="547" t="s">
        <v>102</v>
      </c>
      <c r="EZ183" s="547" t="s">
        <v>102</v>
      </c>
      <c r="FA183" s="547" t="s">
        <v>102</v>
      </c>
      <c r="FB183" s="547" t="s">
        <v>102</v>
      </c>
      <c r="FC183" s="547" t="s">
        <v>102</v>
      </c>
      <c r="FD183" s="547" t="s">
        <v>102</v>
      </c>
      <c r="FE183" s="547" t="s">
        <v>102</v>
      </c>
      <c r="FF183" s="547" t="s">
        <v>102</v>
      </c>
      <c r="FG183" s="547" t="s">
        <v>102</v>
      </c>
      <c r="FH183" s="547" t="s">
        <v>102</v>
      </c>
      <c r="FI183" s="547" t="s">
        <v>102</v>
      </c>
      <c r="FJ183" s="547" t="s">
        <v>102</v>
      </c>
      <c r="FK183" s="547" t="s">
        <v>102</v>
      </c>
      <c r="FL183" s="547" t="s">
        <v>102</v>
      </c>
      <c r="FM183" s="547" t="s">
        <v>102</v>
      </c>
      <c r="FN183" s="547" t="s">
        <v>102</v>
      </c>
      <c r="FO183" s="547" t="s">
        <v>102</v>
      </c>
    </row>
    <row r="184" spans="1:171" x14ac:dyDescent="0.15">
      <c r="A184" s="547">
        <v>3567736</v>
      </c>
      <c r="B184" s="547">
        <v>1</v>
      </c>
      <c r="C184" s="547" t="s">
        <v>21129</v>
      </c>
      <c r="D184" s="547" t="s">
        <v>21130</v>
      </c>
      <c r="E184" s="547" t="s">
        <v>21131</v>
      </c>
      <c r="F184" s="547" t="s">
        <v>21132</v>
      </c>
      <c r="G184" s="547" t="s">
        <v>21133</v>
      </c>
      <c r="H184" s="547" t="s">
        <v>21134</v>
      </c>
      <c r="I184" s="547" t="s">
        <v>21135</v>
      </c>
      <c r="J184" s="547" t="s">
        <v>102</v>
      </c>
      <c r="K184" s="547" t="s">
        <v>102</v>
      </c>
      <c r="L184" s="547" t="s">
        <v>102</v>
      </c>
      <c r="M184" s="547" t="s">
        <v>102</v>
      </c>
      <c r="N184" s="547" t="s">
        <v>102</v>
      </c>
      <c r="O184" s="547" t="s">
        <v>102</v>
      </c>
      <c r="P184" s="547" t="s">
        <v>102</v>
      </c>
      <c r="Q184" s="547" t="s">
        <v>102</v>
      </c>
      <c r="R184" s="547" t="s">
        <v>102</v>
      </c>
      <c r="S184" s="547" t="s">
        <v>102</v>
      </c>
      <c r="T184" s="547" t="s">
        <v>102</v>
      </c>
      <c r="U184" s="547" t="s">
        <v>102</v>
      </c>
      <c r="V184" s="547" t="s">
        <v>102</v>
      </c>
      <c r="W184" s="547" t="s">
        <v>102</v>
      </c>
      <c r="X184" s="547" t="s">
        <v>102</v>
      </c>
      <c r="Y184" s="547" t="s">
        <v>102</v>
      </c>
      <c r="Z184" s="547" t="s">
        <v>102</v>
      </c>
      <c r="AA184" s="547" t="s">
        <v>102</v>
      </c>
      <c r="AB184" s="547" t="s">
        <v>102</v>
      </c>
      <c r="AC184" s="547" t="s">
        <v>102</v>
      </c>
      <c r="AD184" s="547" t="s">
        <v>102</v>
      </c>
      <c r="AE184" s="547" t="s">
        <v>102</v>
      </c>
      <c r="AF184" s="547" t="s">
        <v>102</v>
      </c>
      <c r="AG184" s="547" t="s">
        <v>102</v>
      </c>
      <c r="AH184" s="547" t="s">
        <v>102</v>
      </c>
      <c r="AI184" s="547" t="s">
        <v>102</v>
      </c>
      <c r="AJ184" s="547" t="s">
        <v>102</v>
      </c>
      <c r="AK184" s="547" t="s">
        <v>102</v>
      </c>
      <c r="AL184" s="547" t="s">
        <v>102</v>
      </c>
      <c r="AM184" s="547" t="s">
        <v>102</v>
      </c>
      <c r="AN184" s="547" t="s">
        <v>102</v>
      </c>
      <c r="AO184" s="547" t="s">
        <v>102</v>
      </c>
      <c r="AP184" s="547" t="s">
        <v>102</v>
      </c>
      <c r="AQ184" s="547" t="s">
        <v>102</v>
      </c>
      <c r="AR184" s="547" t="s">
        <v>102</v>
      </c>
      <c r="AS184" s="547" t="s">
        <v>102</v>
      </c>
      <c r="AT184" s="547" t="s">
        <v>102</v>
      </c>
      <c r="AU184" s="547" t="s">
        <v>102</v>
      </c>
      <c r="AV184" s="547" t="s">
        <v>102</v>
      </c>
      <c r="AW184" s="547" t="s">
        <v>102</v>
      </c>
      <c r="AX184" s="547" t="s">
        <v>102</v>
      </c>
      <c r="AY184" s="547" t="s">
        <v>102</v>
      </c>
      <c r="AZ184" s="547" t="s">
        <v>102</v>
      </c>
      <c r="BA184" s="547" t="s">
        <v>102</v>
      </c>
      <c r="BB184" s="547" t="s">
        <v>102</v>
      </c>
      <c r="BC184" s="547" t="s">
        <v>102</v>
      </c>
      <c r="BD184" s="547" t="s">
        <v>102</v>
      </c>
      <c r="BE184" s="547" t="s">
        <v>102</v>
      </c>
      <c r="BF184" s="547" t="s">
        <v>102</v>
      </c>
      <c r="BG184" s="547" t="s">
        <v>102</v>
      </c>
      <c r="BH184" s="547" t="s">
        <v>102</v>
      </c>
      <c r="BI184" s="547" t="s">
        <v>102</v>
      </c>
      <c r="BJ184" s="547" t="s">
        <v>102</v>
      </c>
      <c r="BK184" s="547" t="s">
        <v>102</v>
      </c>
      <c r="BL184" s="547" t="s">
        <v>102</v>
      </c>
      <c r="BM184" s="547" t="s">
        <v>102</v>
      </c>
      <c r="BN184" s="547" t="s">
        <v>102</v>
      </c>
      <c r="BO184" s="547" t="s">
        <v>102</v>
      </c>
      <c r="BP184" s="547" t="s">
        <v>102</v>
      </c>
      <c r="BQ184" s="547" t="s">
        <v>102</v>
      </c>
      <c r="BR184" s="547" t="s">
        <v>102</v>
      </c>
      <c r="BS184" s="547" t="s">
        <v>102</v>
      </c>
      <c r="BT184" s="547" t="s">
        <v>102</v>
      </c>
      <c r="BU184" s="547" t="s">
        <v>102</v>
      </c>
      <c r="BV184" s="547" t="s">
        <v>102</v>
      </c>
      <c r="BW184" s="547" t="s">
        <v>102</v>
      </c>
      <c r="BX184" s="547" t="s">
        <v>102</v>
      </c>
      <c r="BY184" s="547" t="s">
        <v>102</v>
      </c>
      <c r="BZ184" s="547" t="s">
        <v>102</v>
      </c>
      <c r="CA184" s="547" t="s">
        <v>102</v>
      </c>
      <c r="CB184" s="547" t="s">
        <v>102</v>
      </c>
      <c r="CC184" s="547" t="s">
        <v>102</v>
      </c>
      <c r="CD184" s="547" t="s">
        <v>102</v>
      </c>
      <c r="CE184" s="547" t="s">
        <v>102</v>
      </c>
      <c r="CF184" s="547" t="s">
        <v>102</v>
      </c>
      <c r="CG184" s="547" t="s">
        <v>102</v>
      </c>
      <c r="CH184" s="547" t="s">
        <v>102</v>
      </c>
      <c r="CI184" s="547" t="s">
        <v>102</v>
      </c>
      <c r="CJ184" s="547" t="s">
        <v>102</v>
      </c>
      <c r="CK184" s="547" t="s">
        <v>102</v>
      </c>
      <c r="CL184" s="547" t="s">
        <v>102</v>
      </c>
      <c r="CM184" s="547" t="s">
        <v>102</v>
      </c>
      <c r="CN184" s="547" t="s">
        <v>102</v>
      </c>
      <c r="CO184" s="547" t="s">
        <v>102</v>
      </c>
      <c r="CP184" s="547" t="s">
        <v>102</v>
      </c>
      <c r="CQ184" s="547" t="s">
        <v>102</v>
      </c>
      <c r="CR184" s="547" t="s">
        <v>102</v>
      </c>
      <c r="CS184" s="547" t="s">
        <v>102</v>
      </c>
      <c r="CT184" s="547" t="s">
        <v>102</v>
      </c>
      <c r="CU184" s="547" t="s">
        <v>102</v>
      </c>
      <c r="CV184" s="547" t="s">
        <v>102</v>
      </c>
      <c r="CW184" s="547" t="s">
        <v>102</v>
      </c>
      <c r="CX184" s="547" t="s">
        <v>102</v>
      </c>
      <c r="CY184" s="547" t="s">
        <v>102</v>
      </c>
      <c r="CZ184" s="547" t="s">
        <v>102</v>
      </c>
      <c r="DA184" s="547" t="s">
        <v>102</v>
      </c>
      <c r="DB184" s="547" t="s">
        <v>102</v>
      </c>
      <c r="DC184" s="547" t="s">
        <v>102</v>
      </c>
      <c r="DD184" s="547" t="s">
        <v>102</v>
      </c>
      <c r="DE184" s="547" t="s">
        <v>102</v>
      </c>
      <c r="DF184" s="547" t="s">
        <v>102</v>
      </c>
      <c r="DG184" s="547" t="s">
        <v>102</v>
      </c>
      <c r="DH184" s="547" t="s">
        <v>102</v>
      </c>
      <c r="DI184" s="547" t="s">
        <v>102</v>
      </c>
      <c r="DJ184" s="547" t="s">
        <v>102</v>
      </c>
      <c r="DK184" s="547" t="s">
        <v>102</v>
      </c>
      <c r="DL184" s="547" t="s">
        <v>102</v>
      </c>
      <c r="DM184" s="547" t="s">
        <v>102</v>
      </c>
      <c r="DN184" s="547" t="s">
        <v>102</v>
      </c>
      <c r="DO184" s="547" t="s">
        <v>102</v>
      </c>
      <c r="DP184" s="547" t="s">
        <v>102</v>
      </c>
      <c r="DQ184" s="547" t="s">
        <v>102</v>
      </c>
      <c r="DR184" s="547" t="s">
        <v>102</v>
      </c>
      <c r="DS184" s="547" t="s">
        <v>102</v>
      </c>
      <c r="DT184" s="547" t="s">
        <v>102</v>
      </c>
      <c r="DU184" s="547" t="s">
        <v>102</v>
      </c>
      <c r="DV184" s="547" t="s">
        <v>102</v>
      </c>
      <c r="DW184" s="547" t="s">
        <v>102</v>
      </c>
      <c r="DX184" s="547" t="s">
        <v>102</v>
      </c>
      <c r="DY184" s="547" t="s">
        <v>102</v>
      </c>
      <c r="DZ184" s="547" t="s">
        <v>102</v>
      </c>
      <c r="EA184" s="547" t="s">
        <v>102</v>
      </c>
      <c r="EB184" s="547" t="s">
        <v>102</v>
      </c>
      <c r="EC184" s="547" t="s">
        <v>102</v>
      </c>
      <c r="ED184" s="547" t="s">
        <v>102</v>
      </c>
      <c r="EE184" s="547" t="s">
        <v>102</v>
      </c>
      <c r="EF184" s="547" t="s">
        <v>102</v>
      </c>
      <c r="EG184" s="547" t="s">
        <v>102</v>
      </c>
      <c r="EH184" s="547" t="s">
        <v>102</v>
      </c>
      <c r="EI184" s="547" t="s">
        <v>102</v>
      </c>
      <c r="EJ184" s="547" t="s">
        <v>102</v>
      </c>
      <c r="EK184" s="547" t="s">
        <v>102</v>
      </c>
      <c r="EL184" s="547" t="s">
        <v>102</v>
      </c>
      <c r="EM184" s="547" t="s">
        <v>102</v>
      </c>
      <c r="EN184" s="547" t="s">
        <v>102</v>
      </c>
      <c r="EO184" s="547" t="s">
        <v>102</v>
      </c>
      <c r="EP184" s="547" t="s">
        <v>102</v>
      </c>
      <c r="EQ184" s="547" t="s">
        <v>102</v>
      </c>
      <c r="ER184" s="547" t="s">
        <v>102</v>
      </c>
      <c r="ES184" s="547" t="s">
        <v>102</v>
      </c>
      <c r="ET184" s="547" t="s">
        <v>102</v>
      </c>
      <c r="EU184" s="547" t="s">
        <v>102</v>
      </c>
      <c r="EV184" s="547" t="s">
        <v>102</v>
      </c>
      <c r="EW184" s="547" t="s">
        <v>102</v>
      </c>
      <c r="EX184" s="547" t="s">
        <v>102</v>
      </c>
      <c r="EY184" s="547" t="s">
        <v>102</v>
      </c>
      <c r="EZ184" s="547" t="s">
        <v>102</v>
      </c>
      <c r="FA184" s="547" t="s">
        <v>102</v>
      </c>
      <c r="FB184" s="547" t="s">
        <v>102</v>
      </c>
      <c r="FC184" s="547" t="s">
        <v>102</v>
      </c>
      <c r="FD184" s="547" t="s">
        <v>102</v>
      </c>
      <c r="FE184" s="547" t="s">
        <v>102</v>
      </c>
      <c r="FF184" s="547" t="s">
        <v>102</v>
      </c>
      <c r="FG184" s="547" t="s">
        <v>102</v>
      </c>
      <c r="FH184" s="547" t="s">
        <v>102</v>
      </c>
      <c r="FI184" s="547" t="s">
        <v>102</v>
      </c>
      <c r="FJ184" s="547" t="s">
        <v>102</v>
      </c>
      <c r="FK184" s="547" t="s">
        <v>102</v>
      </c>
      <c r="FL184" s="547" t="s">
        <v>102</v>
      </c>
      <c r="FM184" s="547" t="s">
        <v>102</v>
      </c>
      <c r="FN184" s="547" t="s">
        <v>102</v>
      </c>
      <c r="FO184" s="547" t="s">
        <v>102</v>
      </c>
    </row>
    <row r="185" spans="1:171" x14ac:dyDescent="0.15">
      <c r="A185" s="547">
        <v>3552217</v>
      </c>
      <c r="B185" s="547">
        <v>1</v>
      </c>
      <c r="C185" s="547" t="s">
        <v>20761</v>
      </c>
      <c r="D185" s="547" t="s">
        <v>21136</v>
      </c>
      <c r="E185" s="547" t="s">
        <v>21137</v>
      </c>
      <c r="F185" s="547" t="s">
        <v>21138</v>
      </c>
      <c r="G185" s="547" t="s">
        <v>21139</v>
      </c>
      <c r="H185" s="547" t="s">
        <v>21140</v>
      </c>
      <c r="I185" s="547" t="s">
        <v>21141</v>
      </c>
      <c r="J185" s="547" t="s">
        <v>21142</v>
      </c>
      <c r="K185" s="547" t="s">
        <v>21143</v>
      </c>
      <c r="L185" s="547" t="s">
        <v>21144</v>
      </c>
      <c r="M185" s="547" t="s">
        <v>102</v>
      </c>
      <c r="N185" s="547" t="s">
        <v>102</v>
      </c>
      <c r="O185" s="547" t="s">
        <v>102</v>
      </c>
      <c r="P185" s="547" t="s">
        <v>102</v>
      </c>
      <c r="Q185" s="547" t="s">
        <v>102</v>
      </c>
      <c r="R185" s="547" t="s">
        <v>102</v>
      </c>
      <c r="S185" s="547" t="s">
        <v>102</v>
      </c>
      <c r="T185" s="547" t="s">
        <v>102</v>
      </c>
      <c r="U185" s="547" t="s">
        <v>102</v>
      </c>
      <c r="V185" s="547" t="s">
        <v>102</v>
      </c>
      <c r="W185" s="547" t="s">
        <v>102</v>
      </c>
      <c r="X185" s="547" t="s">
        <v>102</v>
      </c>
      <c r="Y185" s="547" t="s">
        <v>102</v>
      </c>
      <c r="Z185" s="547" t="s">
        <v>102</v>
      </c>
      <c r="AA185" s="547" t="s">
        <v>102</v>
      </c>
      <c r="AB185" s="547" t="s">
        <v>102</v>
      </c>
      <c r="AC185" s="547" t="s">
        <v>102</v>
      </c>
      <c r="AD185" s="547" t="s">
        <v>102</v>
      </c>
      <c r="AE185" s="547" t="s">
        <v>102</v>
      </c>
      <c r="AF185" s="547" t="s">
        <v>102</v>
      </c>
      <c r="AG185" s="547" t="s">
        <v>102</v>
      </c>
      <c r="AH185" s="547" t="s">
        <v>102</v>
      </c>
      <c r="AI185" s="547" t="s">
        <v>102</v>
      </c>
      <c r="AJ185" s="547" t="s">
        <v>102</v>
      </c>
      <c r="AK185" s="547" t="s">
        <v>102</v>
      </c>
      <c r="AL185" s="547" t="s">
        <v>102</v>
      </c>
      <c r="AM185" s="547" t="s">
        <v>102</v>
      </c>
      <c r="AN185" s="547" t="s">
        <v>102</v>
      </c>
      <c r="AO185" s="547" t="s">
        <v>102</v>
      </c>
      <c r="AP185" s="547" t="s">
        <v>102</v>
      </c>
      <c r="AQ185" s="547" t="s">
        <v>102</v>
      </c>
      <c r="AR185" s="547" t="s">
        <v>102</v>
      </c>
      <c r="AS185" s="547" t="s">
        <v>102</v>
      </c>
      <c r="AT185" s="547" t="s">
        <v>102</v>
      </c>
      <c r="AU185" s="547" t="s">
        <v>102</v>
      </c>
      <c r="AV185" s="547" t="s">
        <v>102</v>
      </c>
      <c r="AW185" s="547" t="s">
        <v>102</v>
      </c>
      <c r="AX185" s="547" t="s">
        <v>102</v>
      </c>
      <c r="AY185" s="547" t="s">
        <v>102</v>
      </c>
      <c r="AZ185" s="547" t="s">
        <v>102</v>
      </c>
      <c r="BA185" s="547" t="s">
        <v>102</v>
      </c>
      <c r="BB185" s="547" t="s">
        <v>102</v>
      </c>
      <c r="BC185" s="547" t="s">
        <v>102</v>
      </c>
      <c r="BD185" s="547" t="s">
        <v>102</v>
      </c>
      <c r="BE185" s="547" t="s">
        <v>102</v>
      </c>
      <c r="BF185" s="547" t="s">
        <v>102</v>
      </c>
      <c r="BG185" s="547" t="s">
        <v>102</v>
      </c>
      <c r="BH185" s="547" t="s">
        <v>102</v>
      </c>
      <c r="BI185" s="547" t="s">
        <v>102</v>
      </c>
      <c r="BJ185" s="547" t="s">
        <v>102</v>
      </c>
      <c r="BK185" s="547" t="s">
        <v>102</v>
      </c>
      <c r="BL185" s="547" t="s">
        <v>102</v>
      </c>
      <c r="BM185" s="547" t="s">
        <v>102</v>
      </c>
      <c r="BN185" s="547" t="s">
        <v>102</v>
      </c>
      <c r="BO185" s="547" t="s">
        <v>102</v>
      </c>
      <c r="BP185" s="547" t="s">
        <v>102</v>
      </c>
      <c r="BQ185" s="547" t="s">
        <v>102</v>
      </c>
      <c r="BR185" s="547" t="s">
        <v>102</v>
      </c>
      <c r="BS185" s="547" t="s">
        <v>102</v>
      </c>
      <c r="BT185" s="547" t="s">
        <v>102</v>
      </c>
      <c r="BU185" s="547" t="s">
        <v>102</v>
      </c>
      <c r="BV185" s="547" t="s">
        <v>102</v>
      </c>
      <c r="BW185" s="547" t="s">
        <v>102</v>
      </c>
      <c r="BX185" s="547" t="s">
        <v>102</v>
      </c>
      <c r="BY185" s="547" t="s">
        <v>102</v>
      </c>
      <c r="BZ185" s="547" t="s">
        <v>102</v>
      </c>
      <c r="CA185" s="547" t="s">
        <v>102</v>
      </c>
      <c r="CB185" s="547" t="s">
        <v>102</v>
      </c>
      <c r="CC185" s="547" t="s">
        <v>102</v>
      </c>
      <c r="CD185" s="547" t="s">
        <v>102</v>
      </c>
      <c r="CE185" s="547" t="s">
        <v>102</v>
      </c>
      <c r="CF185" s="547" t="s">
        <v>102</v>
      </c>
      <c r="CG185" s="547" t="s">
        <v>102</v>
      </c>
      <c r="CH185" s="547" t="s">
        <v>102</v>
      </c>
      <c r="CI185" s="547" t="s">
        <v>102</v>
      </c>
      <c r="CJ185" s="547" t="s">
        <v>102</v>
      </c>
      <c r="CK185" s="547" t="s">
        <v>102</v>
      </c>
      <c r="CL185" s="547" t="s">
        <v>102</v>
      </c>
      <c r="CM185" s="547" t="s">
        <v>102</v>
      </c>
      <c r="CN185" s="547" t="s">
        <v>102</v>
      </c>
      <c r="CO185" s="547" t="s">
        <v>102</v>
      </c>
      <c r="CP185" s="547" t="s">
        <v>102</v>
      </c>
      <c r="CQ185" s="547" t="s">
        <v>102</v>
      </c>
      <c r="CR185" s="547" t="s">
        <v>102</v>
      </c>
      <c r="CS185" s="547" t="s">
        <v>102</v>
      </c>
      <c r="CT185" s="547" t="s">
        <v>102</v>
      </c>
      <c r="CU185" s="547" t="s">
        <v>102</v>
      </c>
      <c r="CV185" s="547" t="s">
        <v>102</v>
      </c>
      <c r="CW185" s="547" t="s">
        <v>102</v>
      </c>
      <c r="CX185" s="547" t="s">
        <v>102</v>
      </c>
      <c r="CY185" s="547" t="s">
        <v>102</v>
      </c>
      <c r="CZ185" s="547" t="s">
        <v>102</v>
      </c>
      <c r="DA185" s="547" t="s">
        <v>102</v>
      </c>
      <c r="DB185" s="547" t="s">
        <v>102</v>
      </c>
      <c r="DC185" s="547" t="s">
        <v>102</v>
      </c>
      <c r="DD185" s="547" t="s">
        <v>102</v>
      </c>
      <c r="DE185" s="547" t="s">
        <v>102</v>
      </c>
      <c r="DF185" s="547" t="s">
        <v>102</v>
      </c>
      <c r="DG185" s="547" t="s">
        <v>102</v>
      </c>
      <c r="DH185" s="547" t="s">
        <v>102</v>
      </c>
      <c r="DI185" s="547" t="s">
        <v>102</v>
      </c>
      <c r="DJ185" s="547" t="s">
        <v>102</v>
      </c>
      <c r="DK185" s="547" t="s">
        <v>102</v>
      </c>
      <c r="DL185" s="547" t="s">
        <v>102</v>
      </c>
      <c r="DM185" s="547" t="s">
        <v>102</v>
      </c>
      <c r="DN185" s="547" t="s">
        <v>102</v>
      </c>
      <c r="DO185" s="547" t="s">
        <v>102</v>
      </c>
      <c r="DP185" s="547" t="s">
        <v>102</v>
      </c>
      <c r="DQ185" s="547" t="s">
        <v>102</v>
      </c>
      <c r="DR185" s="547" t="s">
        <v>102</v>
      </c>
      <c r="DS185" s="547" t="s">
        <v>102</v>
      </c>
      <c r="DT185" s="547" t="s">
        <v>102</v>
      </c>
      <c r="DU185" s="547" t="s">
        <v>102</v>
      </c>
      <c r="DV185" s="547" t="s">
        <v>102</v>
      </c>
      <c r="DW185" s="547" t="s">
        <v>102</v>
      </c>
      <c r="DX185" s="547" t="s">
        <v>102</v>
      </c>
      <c r="DY185" s="547" t="s">
        <v>102</v>
      </c>
      <c r="DZ185" s="547" t="s">
        <v>102</v>
      </c>
      <c r="EA185" s="547" t="s">
        <v>102</v>
      </c>
      <c r="EB185" s="547" t="s">
        <v>102</v>
      </c>
      <c r="EC185" s="547" t="s">
        <v>102</v>
      </c>
      <c r="ED185" s="547" t="s">
        <v>102</v>
      </c>
      <c r="EE185" s="547" t="s">
        <v>102</v>
      </c>
      <c r="EF185" s="547" t="s">
        <v>102</v>
      </c>
      <c r="EG185" s="547" t="s">
        <v>102</v>
      </c>
      <c r="EH185" s="547" t="s">
        <v>102</v>
      </c>
      <c r="EI185" s="547" t="s">
        <v>102</v>
      </c>
      <c r="EJ185" s="547" t="s">
        <v>102</v>
      </c>
      <c r="EK185" s="547" t="s">
        <v>102</v>
      </c>
      <c r="EL185" s="547" t="s">
        <v>102</v>
      </c>
      <c r="EM185" s="547" t="s">
        <v>102</v>
      </c>
      <c r="EN185" s="547" t="s">
        <v>102</v>
      </c>
      <c r="EO185" s="547" t="s">
        <v>102</v>
      </c>
      <c r="EP185" s="547" t="s">
        <v>102</v>
      </c>
      <c r="EQ185" s="547" t="s">
        <v>102</v>
      </c>
      <c r="ER185" s="547" t="s">
        <v>102</v>
      </c>
      <c r="ES185" s="547" t="s">
        <v>102</v>
      </c>
      <c r="ET185" s="547" t="s">
        <v>102</v>
      </c>
      <c r="EU185" s="547" t="s">
        <v>102</v>
      </c>
      <c r="EV185" s="547" t="s">
        <v>102</v>
      </c>
      <c r="EW185" s="547" t="s">
        <v>102</v>
      </c>
      <c r="EX185" s="547" t="s">
        <v>102</v>
      </c>
      <c r="EY185" s="547" t="s">
        <v>102</v>
      </c>
      <c r="EZ185" s="547" t="s">
        <v>102</v>
      </c>
      <c r="FA185" s="547" t="s">
        <v>102</v>
      </c>
      <c r="FB185" s="547" t="s">
        <v>102</v>
      </c>
      <c r="FC185" s="547" t="s">
        <v>102</v>
      </c>
      <c r="FD185" s="547" t="s">
        <v>102</v>
      </c>
      <c r="FE185" s="547" t="s">
        <v>102</v>
      </c>
      <c r="FF185" s="547" t="s">
        <v>102</v>
      </c>
      <c r="FG185" s="547" t="s">
        <v>102</v>
      </c>
      <c r="FH185" s="547" t="s">
        <v>102</v>
      </c>
      <c r="FI185" s="547" t="s">
        <v>102</v>
      </c>
      <c r="FJ185" s="547" t="s">
        <v>102</v>
      </c>
      <c r="FK185" s="547" t="s">
        <v>102</v>
      </c>
      <c r="FL185" s="547" t="s">
        <v>102</v>
      </c>
      <c r="FM185" s="547" t="s">
        <v>102</v>
      </c>
      <c r="FN185" s="547" t="s">
        <v>102</v>
      </c>
      <c r="FO185" s="547" t="s">
        <v>102</v>
      </c>
    </row>
    <row r="186" spans="1:171" x14ac:dyDescent="0.15">
      <c r="A186" s="547">
        <v>3564019</v>
      </c>
      <c r="B186" s="547">
        <v>1</v>
      </c>
      <c r="C186" s="547" t="s">
        <v>21145</v>
      </c>
      <c r="D186" s="547" t="s">
        <v>21146</v>
      </c>
      <c r="E186" s="547" t="s">
        <v>102</v>
      </c>
      <c r="F186" s="547" t="s">
        <v>102</v>
      </c>
      <c r="G186" s="547" t="s">
        <v>102</v>
      </c>
      <c r="H186" s="547" t="s">
        <v>102</v>
      </c>
      <c r="I186" s="547" t="s">
        <v>102</v>
      </c>
      <c r="J186" s="547" t="s">
        <v>102</v>
      </c>
      <c r="K186" s="547" t="s">
        <v>102</v>
      </c>
      <c r="L186" s="547" t="s">
        <v>102</v>
      </c>
      <c r="M186" s="547" t="s">
        <v>102</v>
      </c>
      <c r="N186" s="547" t="s">
        <v>102</v>
      </c>
      <c r="O186" s="547" t="s">
        <v>102</v>
      </c>
      <c r="P186" s="547" t="s">
        <v>102</v>
      </c>
      <c r="Q186" s="547" t="s">
        <v>102</v>
      </c>
      <c r="R186" s="547" t="s">
        <v>102</v>
      </c>
      <c r="S186" s="547" t="s">
        <v>102</v>
      </c>
      <c r="T186" s="547" t="s">
        <v>102</v>
      </c>
      <c r="U186" s="547" t="s">
        <v>102</v>
      </c>
      <c r="V186" s="547" t="s">
        <v>102</v>
      </c>
      <c r="W186" s="547" t="s">
        <v>102</v>
      </c>
      <c r="X186" s="547" t="s">
        <v>102</v>
      </c>
      <c r="Y186" s="547" t="s">
        <v>102</v>
      </c>
      <c r="Z186" s="547" t="s">
        <v>102</v>
      </c>
      <c r="AA186" s="547" t="s">
        <v>102</v>
      </c>
      <c r="AB186" s="547" t="s">
        <v>102</v>
      </c>
      <c r="AC186" s="547" t="s">
        <v>102</v>
      </c>
      <c r="AD186" s="547" t="s">
        <v>102</v>
      </c>
      <c r="AE186" s="547" t="s">
        <v>102</v>
      </c>
      <c r="AF186" s="547" t="s">
        <v>102</v>
      </c>
      <c r="AG186" s="547" t="s">
        <v>102</v>
      </c>
      <c r="AH186" s="547" t="s">
        <v>102</v>
      </c>
      <c r="AI186" s="547" t="s">
        <v>102</v>
      </c>
      <c r="AJ186" s="547" t="s">
        <v>102</v>
      </c>
      <c r="AK186" s="547" t="s">
        <v>102</v>
      </c>
      <c r="AL186" s="547" t="s">
        <v>102</v>
      </c>
      <c r="AM186" s="547" t="s">
        <v>102</v>
      </c>
      <c r="AN186" s="547" t="s">
        <v>102</v>
      </c>
      <c r="AO186" s="547" t="s">
        <v>102</v>
      </c>
      <c r="AP186" s="547" t="s">
        <v>102</v>
      </c>
      <c r="AQ186" s="547" t="s">
        <v>102</v>
      </c>
      <c r="AR186" s="547" t="s">
        <v>102</v>
      </c>
      <c r="AS186" s="547" t="s">
        <v>102</v>
      </c>
      <c r="AT186" s="547" t="s">
        <v>102</v>
      </c>
      <c r="AU186" s="547" t="s">
        <v>102</v>
      </c>
      <c r="AV186" s="547" t="s">
        <v>102</v>
      </c>
      <c r="AW186" s="547" t="s">
        <v>102</v>
      </c>
      <c r="AX186" s="547" t="s">
        <v>102</v>
      </c>
      <c r="AY186" s="547" t="s">
        <v>102</v>
      </c>
      <c r="AZ186" s="547" t="s">
        <v>102</v>
      </c>
      <c r="BA186" s="547" t="s">
        <v>102</v>
      </c>
      <c r="BB186" s="547" t="s">
        <v>102</v>
      </c>
      <c r="BC186" s="547" t="s">
        <v>102</v>
      </c>
      <c r="BD186" s="547" t="s">
        <v>102</v>
      </c>
      <c r="BE186" s="547" t="s">
        <v>102</v>
      </c>
      <c r="BF186" s="547" t="s">
        <v>102</v>
      </c>
      <c r="BG186" s="547" t="s">
        <v>102</v>
      </c>
      <c r="BH186" s="547" t="s">
        <v>102</v>
      </c>
      <c r="BI186" s="547" t="s">
        <v>102</v>
      </c>
      <c r="BJ186" s="547" t="s">
        <v>102</v>
      </c>
      <c r="BK186" s="547" t="s">
        <v>102</v>
      </c>
      <c r="BL186" s="547" t="s">
        <v>102</v>
      </c>
      <c r="BM186" s="547" t="s">
        <v>102</v>
      </c>
      <c r="BN186" s="547" t="s">
        <v>102</v>
      </c>
      <c r="BO186" s="547" t="s">
        <v>102</v>
      </c>
      <c r="BP186" s="547" t="s">
        <v>102</v>
      </c>
      <c r="BQ186" s="547" t="s">
        <v>102</v>
      </c>
      <c r="BR186" s="547" t="s">
        <v>102</v>
      </c>
      <c r="BS186" s="547" t="s">
        <v>102</v>
      </c>
      <c r="BT186" s="547" t="s">
        <v>102</v>
      </c>
      <c r="BU186" s="547" t="s">
        <v>102</v>
      </c>
      <c r="BV186" s="547" t="s">
        <v>102</v>
      </c>
      <c r="BW186" s="547" t="s">
        <v>102</v>
      </c>
      <c r="BX186" s="547" t="s">
        <v>102</v>
      </c>
      <c r="BY186" s="547" t="s">
        <v>102</v>
      </c>
      <c r="BZ186" s="547" t="s">
        <v>102</v>
      </c>
      <c r="CA186" s="547" t="s">
        <v>102</v>
      </c>
      <c r="CB186" s="547" t="s">
        <v>102</v>
      </c>
      <c r="CC186" s="547" t="s">
        <v>102</v>
      </c>
      <c r="CD186" s="547" t="s">
        <v>102</v>
      </c>
      <c r="CE186" s="547" t="s">
        <v>102</v>
      </c>
      <c r="CF186" s="547" t="s">
        <v>102</v>
      </c>
      <c r="CG186" s="547" t="s">
        <v>102</v>
      </c>
      <c r="CH186" s="547" t="s">
        <v>102</v>
      </c>
      <c r="CI186" s="547" t="s">
        <v>102</v>
      </c>
      <c r="CJ186" s="547" t="s">
        <v>102</v>
      </c>
      <c r="CK186" s="547" t="s">
        <v>102</v>
      </c>
      <c r="CL186" s="547" t="s">
        <v>102</v>
      </c>
      <c r="CM186" s="547" t="s">
        <v>102</v>
      </c>
      <c r="CN186" s="547" t="s">
        <v>102</v>
      </c>
      <c r="CO186" s="547" t="s">
        <v>102</v>
      </c>
      <c r="CP186" s="547" t="s">
        <v>102</v>
      </c>
      <c r="CQ186" s="547" t="s">
        <v>102</v>
      </c>
      <c r="CR186" s="547" t="s">
        <v>102</v>
      </c>
      <c r="CS186" s="547" t="s">
        <v>102</v>
      </c>
      <c r="CT186" s="547" t="s">
        <v>102</v>
      </c>
      <c r="CU186" s="547" t="s">
        <v>102</v>
      </c>
      <c r="CV186" s="547" t="s">
        <v>102</v>
      </c>
      <c r="CW186" s="547" t="s">
        <v>102</v>
      </c>
      <c r="CX186" s="547" t="s">
        <v>102</v>
      </c>
      <c r="CY186" s="547" t="s">
        <v>102</v>
      </c>
      <c r="CZ186" s="547" t="s">
        <v>102</v>
      </c>
      <c r="DA186" s="547" t="s">
        <v>102</v>
      </c>
      <c r="DB186" s="547" t="s">
        <v>102</v>
      </c>
      <c r="DC186" s="547" t="s">
        <v>102</v>
      </c>
      <c r="DD186" s="547" t="s">
        <v>102</v>
      </c>
      <c r="DE186" s="547" t="s">
        <v>102</v>
      </c>
      <c r="DF186" s="547" t="s">
        <v>102</v>
      </c>
      <c r="DG186" s="547" t="s">
        <v>102</v>
      </c>
      <c r="DH186" s="547" t="s">
        <v>102</v>
      </c>
      <c r="DI186" s="547" t="s">
        <v>102</v>
      </c>
      <c r="DJ186" s="547" t="s">
        <v>102</v>
      </c>
      <c r="DK186" s="547" t="s">
        <v>102</v>
      </c>
      <c r="DL186" s="547" t="s">
        <v>102</v>
      </c>
      <c r="DM186" s="547" t="s">
        <v>102</v>
      </c>
      <c r="DN186" s="547" t="s">
        <v>102</v>
      </c>
      <c r="DO186" s="547" t="s">
        <v>102</v>
      </c>
      <c r="DP186" s="547" t="s">
        <v>102</v>
      </c>
      <c r="DQ186" s="547" t="s">
        <v>102</v>
      </c>
      <c r="DR186" s="547" t="s">
        <v>102</v>
      </c>
      <c r="DS186" s="547" t="s">
        <v>102</v>
      </c>
      <c r="DT186" s="547" t="s">
        <v>102</v>
      </c>
      <c r="DU186" s="547" t="s">
        <v>102</v>
      </c>
      <c r="DV186" s="547" t="s">
        <v>102</v>
      </c>
      <c r="DW186" s="547" t="s">
        <v>102</v>
      </c>
      <c r="DX186" s="547" t="s">
        <v>102</v>
      </c>
      <c r="DY186" s="547" t="s">
        <v>102</v>
      </c>
      <c r="DZ186" s="547" t="s">
        <v>102</v>
      </c>
      <c r="EA186" s="547" t="s">
        <v>102</v>
      </c>
      <c r="EB186" s="547" t="s">
        <v>102</v>
      </c>
      <c r="EC186" s="547" t="s">
        <v>102</v>
      </c>
      <c r="ED186" s="547" t="s">
        <v>102</v>
      </c>
      <c r="EE186" s="547" t="s">
        <v>102</v>
      </c>
      <c r="EF186" s="547" t="s">
        <v>102</v>
      </c>
      <c r="EG186" s="547" t="s">
        <v>102</v>
      </c>
      <c r="EH186" s="547" t="s">
        <v>102</v>
      </c>
      <c r="EI186" s="547" t="s">
        <v>102</v>
      </c>
      <c r="EJ186" s="547" t="s">
        <v>102</v>
      </c>
      <c r="EK186" s="547" t="s">
        <v>102</v>
      </c>
      <c r="EL186" s="547" t="s">
        <v>102</v>
      </c>
      <c r="EM186" s="547" t="s">
        <v>102</v>
      </c>
      <c r="EN186" s="547" t="s">
        <v>102</v>
      </c>
      <c r="EO186" s="547" t="s">
        <v>102</v>
      </c>
      <c r="EP186" s="547" t="s">
        <v>102</v>
      </c>
      <c r="EQ186" s="547" t="s">
        <v>102</v>
      </c>
      <c r="ER186" s="547" t="s">
        <v>102</v>
      </c>
      <c r="ES186" s="547" t="s">
        <v>102</v>
      </c>
      <c r="ET186" s="547" t="s">
        <v>102</v>
      </c>
      <c r="EU186" s="547" t="s">
        <v>102</v>
      </c>
      <c r="EV186" s="547" t="s">
        <v>102</v>
      </c>
      <c r="EW186" s="547" t="s">
        <v>102</v>
      </c>
      <c r="EX186" s="547" t="s">
        <v>102</v>
      </c>
      <c r="EY186" s="547" t="s">
        <v>102</v>
      </c>
      <c r="EZ186" s="547" t="s">
        <v>102</v>
      </c>
      <c r="FA186" s="547" t="s">
        <v>102</v>
      </c>
      <c r="FB186" s="547" t="s">
        <v>102</v>
      </c>
      <c r="FC186" s="547" t="s">
        <v>102</v>
      </c>
      <c r="FD186" s="547" t="s">
        <v>102</v>
      </c>
      <c r="FE186" s="547" t="s">
        <v>102</v>
      </c>
      <c r="FF186" s="547" t="s">
        <v>102</v>
      </c>
      <c r="FG186" s="547" t="s">
        <v>102</v>
      </c>
      <c r="FH186" s="547" t="s">
        <v>102</v>
      </c>
      <c r="FI186" s="547" t="s">
        <v>102</v>
      </c>
      <c r="FJ186" s="547" t="s">
        <v>102</v>
      </c>
      <c r="FK186" s="547" t="s">
        <v>102</v>
      </c>
      <c r="FL186" s="547" t="s">
        <v>102</v>
      </c>
      <c r="FM186" s="547" t="s">
        <v>102</v>
      </c>
      <c r="FN186" s="547" t="s">
        <v>102</v>
      </c>
      <c r="FO186" s="547" t="s">
        <v>102</v>
      </c>
    </row>
    <row r="187" spans="1:171" x14ac:dyDescent="0.15">
      <c r="A187" s="547">
        <v>3583037</v>
      </c>
      <c r="B187" s="547">
        <v>1</v>
      </c>
      <c r="C187" s="547" t="s">
        <v>21147</v>
      </c>
      <c r="D187" s="547" t="s">
        <v>21148</v>
      </c>
      <c r="E187" s="547" t="s">
        <v>21149</v>
      </c>
      <c r="F187" s="547" t="s">
        <v>21150</v>
      </c>
      <c r="G187" s="547" t="s">
        <v>21151</v>
      </c>
      <c r="H187" s="547" t="s">
        <v>21152</v>
      </c>
      <c r="I187" s="547" t="s">
        <v>21153</v>
      </c>
      <c r="J187" s="547" t="s">
        <v>21154</v>
      </c>
      <c r="K187" s="547" t="s">
        <v>102</v>
      </c>
      <c r="L187" s="547" t="s">
        <v>102</v>
      </c>
      <c r="M187" s="547" t="s">
        <v>102</v>
      </c>
      <c r="N187" s="547" t="s">
        <v>102</v>
      </c>
      <c r="O187" s="547" t="s">
        <v>102</v>
      </c>
      <c r="P187" s="547" t="s">
        <v>102</v>
      </c>
      <c r="Q187" s="547" t="s">
        <v>102</v>
      </c>
      <c r="R187" s="547" t="s">
        <v>102</v>
      </c>
      <c r="S187" s="547" t="s">
        <v>102</v>
      </c>
      <c r="T187" s="547" t="s">
        <v>102</v>
      </c>
      <c r="U187" s="547" t="s">
        <v>102</v>
      </c>
      <c r="V187" s="547" t="s">
        <v>102</v>
      </c>
      <c r="W187" s="547" t="s">
        <v>102</v>
      </c>
      <c r="X187" s="547" t="s">
        <v>102</v>
      </c>
      <c r="Y187" s="547" t="s">
        <v>102</v>
      </c>
      <c r="Z187" s="547" t="s">
        <v>102</v>
      </c>
      <c r="AA187" s="547" t="s">
        <v>102</v>
      </c>
      <c r="AB187" s="547" t="s">
        <v>102</v>
      </c>
      <c r="AC187" s="547" t="s">
        <v>102</v>
      </c>
      <c r="AD187" s="547" t="s">
        <v>102</v>
      </c>
      <c r="AE187" s="547" t="s">
        <v>102</v>
      </c>
      <c r="AF187" s="547" t="s">
        <v>102</v>
      </c>
      <c r="AG187" s="547" t="s">
        <v>102</v>
      </c>
      <c r="AH187" s="547" t="s">
        <v>102</v>
      </c>
      <c r="AI187" s="547" t="s">
        <v>102</v>
      </c>
      <c r="AJ187" s="547" t="s">
        <v>102</v>
      </c>
      <c r="AK187" s="547" t="s">
        <v>102</v>
      </c>
      <c r="AL187" s="547" t="s">
        <v>102</v>
      </c>
      <c r="AM187" s="547" t="s">
        <v>102</v>
      </c>
      <c r="AN187" s="547" t="s">
        <v>102</v>
      </c>
      <c r="AO187" s="547" t="s">
        <v>102</v>
      </c>
      <c r="AP187" s="547" t="s">
        <v>102</v>
      </c>
      <c r="AQ187" s="547" t="s">
        <v>102</v>
      </c>
      <c r="AR187" s="547" t="s">
        <v>102</v>
      </c>
      <c r="AS187" s="547" t="s">
        <v>102</v>
      </c>
      <c r="AT187" s="547" t="s">
        <v>102</v>
      </c>
      <c r="AU187" s="547" t="s">
        <v>102</v>
      </c>
      <c r="AV187" s="547" t="s">
        <v>102</v>
      </c>
      <c r="AW187" s="547" t="s">
        <v>102</v>
      </c>
      <c r="AX187" s="547" t="s">
        <v>102</v>
      </c>
      <c r="AY187" s="547" t="s">
        <v>102</v>
      </c>
      <c r="AZ187" s="547" t="s">
        <v>102</v>
      </c>
      <c r="BA187" s="547" t="s">
        <v>102</v>
      </c>
      <c r="BB187" s="547" t="s">
        <v>102</v>
      </c>
      <c r="BC187" s="547" t="s">
        <v>102</v>
      </c>
      <c r="BD187" s="547" t="s">
        <v>102</v>
      </c>
      <c r="BE187" s="547" t="s">
        <v>102</v>
      </c>
      <c r="BF187" s="547" t="s">
        <v>102</v>
      </c>
      <c r="BG187" s="547" t="s">
        <v>102</v>
      </c>
      <c r="BH187" s="547" t="s">
        <v>102</v>
      </c>
      <c r="BI187" s="547" t="s">
        <v>102</v>
      </c>
      <c r="BJ187" s="547" t="s">
        <v>102</v>
      </c>
      <c r="BK187" s="547" t="s">
        <v>102</v>
      </c>
      <c r="BL187" s="547" t="s">
        <v>102</v>
      </c>
      <c r="BM187" s="547" t="s">
        <v>102</v>
      </c>
      <c r="BN187" s="547" t="s">
        <v>102</v>
      </c>
      <c r="BO187" s="547" t="s">
        <v>102</v>
      </c>
      <c r="BP187" s="547" t="s">
        <v>102</v>
      </c>
      <c r="BQ187" s="547" t="s">
        <v>102</v>
      </c>
      <c r="BR187" s="547" t="s">
        <v>102</v>
      </c>
      <c r="BS187" s="547" t="s">
        <v>102</v>
      </c>
      <c r="BT187" s="547" t="s">
        <v>102</v>
      </c>
      <c r="BU187" s="547" t="s">
        <v>102</v>
      </c>
      <c r="BV187" s="547" t="s">
        <v>102</v>
      </c>
      <c r="BW187" s="547" t="s">
        <v>102</v>
      </c>
      <c r="BX187" s="547" t="s">
        <v>102</v>
      </c>
      <c r="BY187" s="547" t="s">
        <v>102</v>
      </c>
      <c r="BZ187" s="547" t="s">
        <v>102</v>
      </c>
      <c r="CA187" s="547" t="s">
        <v>102</v>
      </c>
      <c r="CB187" s="547" t="s">
        <v>102</v>
      </c>
      <c r="CC187" s="547" t="s">
        <v>102</v>
      </c>
      <c r="CD187" s="547" t="s">
        <v>102</v>
      </c>
      <c r="CE187" s="547" t="s">
        <v>102</v>
      </c>
      <c r="CF187" s="547" t="s">
        <v>102</v>
      </c>
      <c r="CG187" s="547" t="s">
        <v>102</v>
      </c>
      <c r="CH187" s="547" t="s">
        <v>102</v>
      </c>
      <c r="CI187" s="547" t="s">
        <v>102</v>
      </c>
      <c r="CJ187" s="547" t="s">
        <v>102</v>
      </c>
      <c r="CK187" s="547" t="s">
        <v>102</v>
      </c>
      <c r="CL187" s="547" t="s">
        <v>102</v>
      </c>
      <c r="CM187" s="547" t="s">
        <v>102</v>
      </c>
      <c r="CN187" s="547" t="s">
        <v>102</v>
      </c>
      <c r="CO187" s="547" t="s">
        <v>102</v>
      </c>
      <c r="CP187" s="547" t="s">
        <v>102</v>
      </c>
      <c r="CQ187" s="547" t="s">
        <v>102</v>
      </c>
      <c r="CR187" s="547" t="s">
        <v>102</v>
      </c>
      <c r="CS187" s="547" t="s">
        <v>102</v>
      </c>
      <c r="CT187" s="547" t="s">
        <v>102</v>
      </c>
      <c r="CU187" s="547" t="s">
        <v>102</v>
      </c>
      <c r="CV187" s="547" t="s">
        <v>102</v>
      </c>
      <c r="CW187" s="547" t="s">
        <v>102</v>
      </c>
      <c r="CX187" s="547" t="s">
        <v>102</v>
      </c>
      <c r="CY187" s="547" t="s">
        <v>102</v>
      </c>
      <c r="CZ187" s="547" t="s">
        <v>102</v>
      </c>
      <c r="DA187" s="547" t="s">
        <v>102</v>
      </c>
      <c r="DB187" s="547" t="s">
        <v>102</v>
      </c>
      <c r="DC187" s="547" t="s">
        <v>102</v>
      </c>
      <c r="DD187" s="547" t="s">
        <v>102</v>
      </c>
      <c r="DE187" s="547" t="s">
        <v>102</v>
      </c>
      <c r="DF187" s="547" t="s">
        <v>102</v>
      </c>
      <c r="DG187" s="547" t="s">
        <v>102</v>
      </c>
      <c r="DH187" s="547" t="s">
        <v>102</v>
      </c>
      <c r="DI187" s="547" t="s">
        <v>102</v>
      </c>
      <c r="DJ187" s="547" t="s">
        <v>102</v>
      </c>
      <c r="DK187" s="547" t="s">
        <v>102</v>
      </c>
      <c r="DL187" s="547" t="s">
        <v>102</v>
      </c>
      <c r="DM187" s="547" t="s">
        <v>102</v>
      </c>
      <c r="DN187" s="547" t="s">
        <v>102</v>
      </c>
      <c r="DO187" s="547" t="s">
        <v>102</v>
      </c>
      <c r="DP187" s="547" t="s">
        <v>102</v>
      </c>
      <c r="DQ187" s="547" t="s">
        <v>102</v>
      </c>
      <c r="DR187" s="547" t="s">
        <v>102</v>
      </c>
      <c r="DS187" s="547" t="s">
        <v>102</v>
      </c>
      <c r="DT187" s="547" t="s">
        <v>102</v>
      </c>
      <c r="DU187" s="547" t="s">
        <v>102</v>
      </c>
      <c r="DV187" s="547" t="s">
        <v>102</v>
      </c>
      <c r="DW187" s="547" t="s">
        <v>102</v>
      </c>
      <c r="DX187" s="547" t="s">
        <v>102</v>
      </c>
      <c r="DY187" s="547" t="s">
        <v>102</v>
      </c>
      <c r="DZ187" s="547" t="s">
        <v>102</v>
      </c>
      <c r="EA187" s="547" t="s">
        <v>102</v>
      </c>
      <c r="EB187" s="547" t="s">
        <v>102</v>
      </c>
      <c r="EC187" s="547" t="s">
        <v>102</v>
      </c>
      <c r="ED187" s="547" t="s">
        <v>102</v>
      </c>
      <c r="EE187" s="547" t="s">
        <v>102</v>
      </c>
      <c r="EF187" s="547" t="s">
        <v>102</v>
      </c>
      <c r="EG187" s="547" t="s">
        <v>102</v>
      </c>
      <c r="EH187" s="547" t="s">
        <v>102</v>
      </c>
      <c r="EI187" s="547" t="s">
        <v>102</v>
      </c>
      <c r="EJ187" s="547" t="s">
        <v>102</v>
      </c>
      <c r="EK187" s="547" t="s">
        <v>102</v>
      </c>
      <c r="EL187" s="547" t="s">
        <v>102</v>
      </c>
      <c r="EM187" s="547" t="s">
        <v>102</v>
      </c>
      <c r="EN187" s="547" t="s">
        <v>102</v>
      </c>
      <c r="EO187" s="547" t="s">
        <v>102</v>
      </c>
      <c r="EP187" s="547" t="s">
        <v>102</v>
      </c>
      <c r="EQ187" s="547" t="s">
        <v>102</v>
      </c>
      <c r="ER187" s="547" t="s">
        <v>102</v>
      </c>
      <c r="ES187" s="547" t="s">
        <v>102</v>
      </c>
      <c r="ET187" s="547" t="s">
        <v>102</v>
      </c>
      <c r="EU187" s="547" t="s">
        <v>102</v>
      </c>
      <c r="EV187" s="547" t="s">
        <v>102</v>
      </c>
      <c r="EW187" s="547" t="s">
        <v>102</v>
      </c>
      <c r="EX187" s="547" t="s">
        <v>102</v>
      </c>
      <c r="EY187" s="547" t="s">
        <v>102</v>
      </c>
      <c r="EZ187" s="547" t="s">
        <v>102</v>
      </c>
      <c r="FA187" s="547" t="s">
        <v>102</v>
      </c>
      <c r="FB187" s="547" t="s">
        <v>102</v>
      </c>
      <c r="FC187" s="547" t="s">
        <v>102</v>
      </c>
      <c r="FD187" s="547" t="s">
        <v>102</v>
      </c>
      <c r="FE187" s="547" t="s">
        <v>102</v>
      </c>
      <c r="FF187" s="547" t="s">
        <v>102</v>
      </c>
      <c r="FG187" s="547" t="s">
        <v>102</v>
      </c>
      <c r="FH187" s="547" t="s">
        <v>102</v>
      </c>
      <c r="FI187" s="547" t="s">
        <v>102</v>
      </c>
      <c r="FJ187" s="547" t="s">
        <v>102</v>
      </c>
      <c r="FK187" s="547" t="s">
        <v>102</v>
      </c>
      <c r="FL187" s="547" t="s">
        <v>102</v>
      </c>
      <c r="FM187" s="547" t="s">
        <v>102</v>
      </c>
      <c r="FN187" s="547" t="s">
        <v>102</v>
      </c>
      <c r="FO187" s="547" t="s">
        <v>102</v>
      </c>
    </row>
    <row r="188" spans="1:171" x14ac:dyDescent="0.15">
      <c r="A188" s="547">
        <v>3527721</v>
      </c>
      <c r="B188" s="547">
        <v>1</v>
      </c>
      <c r="C188" s="547" t="s">
        <v>21155</v>
      </c>
      <c r="D188" s="547" t="s">
        <v>21155</v>
      </c>
      <c r="E188" s="547" t="s">
        <v>21155</v>
      </c>
      <c r="F188" s="547" t="s">
        <v>21155</v>
      </c>
      <c r="G188" s="547" t="s">
        <v>21156</v>
      </c>
      <c r="H188" s="547" t="s">
        <v>21157</v>
      </c>
      <c r="I188" s="547" t="s">
        <v>21158</v>
      </c>
      <c r="J188" s="547" t="s">
        <v>21159</v>
      </c>
      <c r="K188" s="547" t="s">
        <v>21160</v>
      </c>
      <c r="L188" s="547" t="s">
        <v>21160</v>
      </c>
      <c r="M188" s="547" t="s">
        <v>21161</v>
      </c>
      <c r="N188" s="547" t="s">
        <v>21162</v>
      </c>
      <c r="O188" s="547" t="s">
        <v>21162</v>
      </c>
      <c r="P188" s="547" t="s">
        <v>21162</v>
      </c>
      <c r="Q188" s="547" t="s">
        <v>21162</v>
      </c>
      <c r="R188" s="547" t="s">
        <v>21163</v>
      </c>
      <c r="S188" s="547" t="s">
        <v>21164</v>
      </c>
      <c r="T188" s="547" t="s">
        <v>21165</v>
      </c>
      <c r="U188" s="547" t="s">
        <v>21166</v>
      </c>
      <c r="V188" s="547" t="s">
        <v>21167</v>
      </c>
      <c r="W188" s="547" t="s">
        <v>21158</v>
      </c>
      <c r="X188" s="547" t="s">
        <v>21158</v>
      </c>
      <c r="Y188" s="547" t="s">
        <v>21158</v>
      </c>
      <c r="Z188" s="547" t="s">
        <v>21158</v>
      </c>
      <c r="AA188" s="547" t="s">
        <v>21158</v>
      </c>
      <c r="AB188" s="547" t="s">
        <v>21168</v>
      </c>
      <c r="AC188" s="547" t="s">
        <v>21169</v>
      </c>
      <c r="AD188" s="547" t="s">
        <v>21169</v>
      </c>
      <c r="AE188" s="547" t="s">
        <v>21170</v>
      </c>
      <c r="AF188" s="547" t="s">
        <v>21171</v>
      </c>
      <c r="AG188" s="547" t="s">
        <v>21172</v>
      </c>
      <c r="AH188" s="547" t="s">
        <v>21173</v>
      </c>
      <c r="AI188" s="547" t="s">
        <v>102</v>
      </c>
      <c r="AJ188" s="547" t="s">
        <v>102</v>
      </c>
      <c r="AK188" s="547" t="s">
        <v>102</v>
      </c>
      <c r="AL188" s="547" t="s">
        <v>102</v>
      </c>
      <c r="AM188" s="547" t="s">
        <v>102</v>
      </c>
      <c r="AN188" s="547" t="s">
        <v>102</v>
      </c>
      <c r="AO188" s="547" t="s">
        <v>102</v>
      </c>
      <c r="AP188" s="547" t="s">
        <v>102</v>
      </c>
      <c r="AQ188" s="547" t="s">
        <v>102</v>
      </c>
      <c r="AR188" s="547" t="s">
        <v>102</v>
      </c>
      <c r="AS188" s="547" t="s">
        <v>102</v>
      </c>
      <c r="AT188" s="547" t="s">
        <v>102</v>
      </c>
      <c r="AU188" s="547" t="s">
        <v>102</v>
      </c>
      <c r="AV188" s="547" t="s">
        <v>102</v>
      </c>
      <c r="AW188" s="547" t="s">
        <v>102</v>
      </c>
      <c r="AX188" s="547" t="s">
        <v>102</v>
      </c>
      <c r="AY188" s="547" t="s">
        <v>102</v>
      </c>
      <c r="AZ188" s="547" t="s">
        <v>102</v>
      </c>
      <c r="BA188" s="547" t="s">
        <v>102</v>
      </c>
      <c r="BB188" s="547" t="s">
        <v>102</v>
      </c>
      <c r="BC188" s="547" t="s">
        <v>102</v>
      </c>
      <c r="BD188" s="547" t="s">
        <v>102</v>
      </c>
      <c r="BE188" s="547" t="s">
        <v>102</v>
      </c>
      <c r="BF188" s="547" t="s">
        <v>102</v>
      </c>
      <c r="BG188" s="547" t="s">
        <v>102</v>
      </c>
      <c r="BH188" s="547" t="s">
        <v>102</v>
      </c>
      <c r="BI188" s="547" t="s">
        <v>102</v>
      </c>
      <c r="BJ188" s="547" t="s">
        <v>102</v>
      </c>
      <c r="BK188" s="547" t="s">
        <v>102</v>
      </c>
      <c r="BL188" s="547" t="s">
        <v>102</v>
      </c>
      <c r="BM188" s="547" t="s">
        <v>102</v>
      </c>
      <c r="BN188" s="547" t="s">
        <v>102</v>
      </c>
      <c r="BO188" s="547" t="s">
        <v>102</v>
      </c>
      <c r="BP188" s="547" t="s">
        <v>102</v>
      </c>
      <c r="BQ188" s="547" t="s">
        <v>102</v>
      </c>
      <c r="BR188" s="547" t="s">
        <v>102</v>
      </c>
      <c r="BS188" s="547" t="s">
        <v>102</v>
      </c>
      <c r="BT188" s="547" t="s">
        <v>102</v>
      </c>
      <c r="BU188" s="547" t="s">
        <v>102</v>
      </c>
      <c r="BV188" s="547" t="s">
        <v>102</v>
      </c>
      <c r="BW188" s="547" t="s">
        <v>102</v>
      </c>
      <c r="BX188" s="547" t="s">
        <v>102</v>
      </c>
      <c r="BY188" s="547" t="s">
        <v>102</v>
      </c>
      <c r="BZ188" s="547" t="s">
        <v>102</v>
      </c>
      <c r="CA188" s="547" t="s">
        <v>102</v>
      </c>
      <c r="CB188" s="547" t="s">
        <v>102</v>
      </c>
      <c r="CC188" s="547" t="s">
        <v>102</v>
      </c>
      <c r="CD188" s="547" t="s">
        <v>102</v>
      </c>
      <c r="CE188" s="547" t="s">
        <v>102</v>
      </c>
      <c r="CF188" s="547" t="s">
        <v>102</v>
      </c>
      <c r="CG188" s="547" t="s">
        <v>102</v>
      </c>
      <c r="CH188" s="547" t="s">
        <v>102</v>
      </c>
      <c r="CI188" s="547" t="s">
        <v>102</v>
      </c>
      <c r="CJ188" s="547" t="s">
        <v>102</v>
      </c>
      <c r="CK188" s="547" t="s">
        <v>102</v>
      </c>
      <c r="CL188" s="547" t="s">
        <v>102</v>
      </c>
      <c r="CM188" s="547" t="s">
        <v>102</v>
      </c>
      <c r="CN188" s="547" t="s">
        <v>102</v>
      </c>
      <c r="CO188" s="547" t="s">
        <v>102</v>
      </c>
      <c r="CP188" s="547" t="s">
        <v>102</v>
      </c>
      <c r="CQ188" s="547" t="s">
        <v>102</v>
      </c>
      <c r="CR188" s="547" t="s">
        <v>102</v>
      </c>
      <c r="CS188" s="547" t="s">
        <v>102</v>
      </c>
      <c r="CT188" s="547" t="s">
        <v>102</v>
      </c>
      <c r="CU188" s="547" t="s">
        <v>102</v>
      </c>
      <c r="CV188" s="547" t="s">
        <v>102</v>
      </c>
      <c r="CW188" s="547" t="s">
        <v>102</v>
      </c>
      <c r="CX188" s="547" t="s">
        <v>102</v>
      </c>
      <c r="CY188" s="547" t="s">
        <v>102</v>
      </c>
      <c r="CZ188" s="547" t="s">
        <v>102</v>
      </c>
      <c r="DA188" s="547" t="s">
        <v>102</v>
      </c>
      <c r="DB188" s="547" t="s">
        <v>102</v>
      </c>
      <c r="DC188" s="547" t="s">
        <v>102</v>
      </c>
      <c r="DD188" s="547" t="s">
        <v>102</v>
      </c>
      <c r="DE188" s="547" t="s">
        <v>102</v>
      </c>
      <c r="DF188" s="547" t="s">
        <v>102</v>
      </c>
      <c r="DG188" s="547" t="s">
        <v>102</v>
      </c>
      <c r="DH188" s="547" t="s">
        <v>102</v>
      </c>
      <c r="DI188" s="547" t="s">
        <v>102</v>
      </c>
      <c r="DJ188" s="547" t="s">
        <v>102</v>
      </c>
      <c r="DK188" s="547" t="s">
        <v>102</v>
      </c>
      <c r="DL188" s="547" t="s">
        <v>102</v>
      </c>
      <c r="DM188" s="547" t="s">
        <v>102</v>
      </c>
      <c r="DN188" s="547" t="s">
        <v>102</v>
      </c>
      <c r="DO188" s="547" t="s">
        <v>102</v>
      </c>
      <c r="DP188" s="547" t="s">
        <v>102</v>
      </c>
      <c r="DQ188" s="547" t="s">
        <v>102</v>
      </c>
      <c r="DR188" s="547" t="s">
        <v>102</v>
      </c>
      <c r="DS188" s="547" t="s">
        <v>102</v>
      </c>
      <c r="DT188" s="547" t="s">
        <v>102</v>
      </c>
      <c r="DU188" s="547" t="s">
        <v>102</v>
      </c>
      <c r="DV188" s="547" t="s">
        <v>102</v>
      </c>
      <c r="DW188" s="547" t="s">
        <v>102</v>
      </c>
      <c r="DX188" s="547" t="s">
        <v>102</v>
      </c>
      <c r="DY188" s="547" t="s">
        <v>102</v>
      </c>
      <c r="DZ188" s="547" t="s">
        <v>102</v>
      </c>
      <c r="EA188" s="547" t="s">
        <v>102</v>
      </c>
      <c r="EB188" s="547" t="s">
        <v>102</v>
      </c>
      <c r="EC188" s="547" t="s">
        <v>102</v>
      </c>
      <c r="ED188" s="547" t="s">
        <v>102</v>
      </c>
      <c r="EE188" s="547" t="s">
        <v>102</v>
      </c>
      <c r="EF188" s="547" t="s">
        <v>102</v>
      </c>
      <c r="EG188" s="547" t="s">
        <v>102</v>
      </c>
      <c r="EH188" s="547" t="s">
        <v>102</v>
      </c>
      <c r="EI188" s="547" t="s">
        <v>102</v>
      </c>
      <c r="EJ188" s="547" t="s">
        <v>102</v>
      </c>
      <c r="EK188" s="547" t="s">
        <v>102</v>
      </c>
      <c r="EL188" s="547" t="s">
        <v>102</v>
      </c>
      <c r="EM188" s="547" t="s">
        <v>102</v>
      </c>
      <c r="EN188" s="547" t="s">
        <v>102</v>
      </c>
      <c r="EO188" s="547" t="s">
        <v>102</v>
      </c>
      <c r="EP188" s="547" t="s">
        <v>102</v>
      </c>
      <c r="EQ188" s="547" t="s">
        <v>102</v>
      </c>
      <c r="ER188" s="547" t="s">
        <v>102</v>
      </c>
      <c r="ES188" s="547" t="s">
        <v>102</v>
      </c>
      <c r="ET188" s="547" t="s">
        <v>102</v>
      </c>
      <c r="EU188" s="547" t="s">
        <v>102</v>
      </c>
      <c r="EV188" s="547" t="s">
        <v>102</v>
      </c>
      <c r="EW188" s="547" t="s">
        <v>102</v>
      </c>
      <c r="EX188" s="547" t="s">
        <v>102</v>
      </c>
      <c r="EY188" s="547" t="s">
        <v>102</v>
      </c>
      <c r="EZ188" s="547" t="s">
        <v>102</v>
      </c>
      <c r="FA188" s="547" t="s">
        <v>102</v>
      </c>
      <c r="FB188" s="547" t="s">
        <v>102</v>
      </c>
      <c r="FC188" s="547" t="s">
        <v>102</v>
      </c>
      <c r="FD188" s="547" t="s">
        <v>102</v>
      </c>
      <c r="FE188" s="547" t="s">
        <v>102</v>
      </c>
      <c r="FF188" s="547" t="s">
        <v>102</v>
      </c>
      <c r="FG188" s="547" t="s">
        <v>102</v>
      </c>
      <c r="FH188" s="547" t="s">
        <v>102</v>
      </c>
      <c r="FI188" s="547" t="s">
        <v>102</v>
      </c>
      <c r="FJ188" s="547" t="s">
        <v>102</v>
      </c>
      <c r="FK188" s="547" t="s">
        <v>102</v>
      </c>
      <c r="FL188" s="547" t="s">
        <v>102</v>
      </c>
      <c r="FM188" s="547" t="s">
        <v>102</v>
      </c>
      <c r="FN188" s="547" t="s">
        <v>102</v>
      </c>
      <c r="FO188" s="547" t="s">
        <v>102</v>
      </c>
    </row>
    <row r="189" spans="1:171" x14ac:dyDescent="0.15">
      <c r="A189" s="547">
        <v>3538416</v>
      </c>
      <c r="B189" s="547">
        <v>1</v>
      </c>
      <c r="C189" s="547" t="s">
        <v>19911</v>
      </c>
      <c r="D189" s="547" t="s">
        <v>20932</v>
      </c>
      <c r="E189" s="547" t="s">
        <v>20933</v>
      </c>
      <c r="F189" s="547" t="s">
        <v>102</v>
      </c>
      <c r="G189" s="547" t="s">
        <v>102</v>
      </c>
      <c r="H189" s="547" t="s">
        <v>102</v>
      </c>
      <c r="I189" s="547" t="s">
        <v>102</v>
      </c>
      <c r="J189" s="547" t="s">
        <v>102</v>
      </c>
      <c r="K189" s="547" t="s">
        <v>102</v>
      </c>
      <c r="L189" s="547" t="s">
        <v>102</v>
      </c>
      <c r="M189" s="547" t="s">
        <v>102</v>
      </c>
      <c r="N189" s="547" t="s">
        <v>102</v>
      </c>
      <c r="O189" s="547" t="s">
        <v>102</v>
      </c>
      <c r="P189" s="547" t="s">
        <v>102</v>
      </c>
      <c r="Q189" s="547" t="s">
        <v>102</v>
      </c>
      <c r="R189" s="547" t="s">
        <v>102</v>
      </c>
      <c r="S189" s="547" t="s">
        <v>102</v>
      </c>
      <c r="T189" s="547" t="s">
        <v>102</v>
      </c>
      <c r="U189" s="547" t="s">
        <v>102</v>
      </c>
      <c r="V189" s="547" t="s">
        <v>102</v>
      </c>
      <c r="W189" s="547" t="s">
        <v>102</v>
      </c>
      <c r="X189" s="547" t="s">
        <v>102</v>
      </c>
      <c r="Y189" s="547" t="s">
        <v>102</v>
      </c>
      <c r="Z189" s="547" t="s">
        <v>102</v>
      </c>
      <c r="AA189" s="547" t="s">
        <v>102</v>
      </c>
      <c r="AB189" s="547" t="s">
        <v>102</v>
      </c>
      <c r="AC189" s="547" t="s">
        <v>102</v>
      </c>
      <c r="AD189" s="547" t="s">
        <v>102</v>
      </c>
      <c r="AE189" s="547" t="s">
        <v>102</v>
      </c>
      <c r="AF189" s="547" t="s">
        <v>102</v>
      </c>
      <c r="AG189" s="547" t="s">
        <v>102</v>
      </c>
      <c r="AH189" s="547" t="s">
        <v>102</v>
      </c>
      <c r="AI189" s="547" t="s">
        <v>102</v>
      </c>
      <c r="AJ189" s="547" t="s">
        <v>102</v>
      </c>
      <c r="AK189" s="547" t="s">
        <v>102</v>
      </c>
      <c r="AL189" s="547" t="s">
        <v>102</v>
      </c>
      <c r="AM189" s="547" t="s">
        <v>102</v>
      </c>
      <c r="AN189" s="547" t="s">
        <v>102</v>
      </c>
      <c r="AO189" s="547" t="s">
        <v>102</v>
      </c>
      <c r="AP189" s="547" t="s">
        <v>102</v>
      </c>
      <c r="AQ189" s="547" t="s">
        <v>102</v>
      </c>
      <c r="AR189" s="547" t="s">
        <v>102</v>
      </c>
      <c r="AS189" s="547" t="s">
        <v>102</v>
      </c>
      <c r="AT189" s="547" t="s">
        <v>102</v>
      </c>
      <c r="AU189" s="547" t="s">
        <v>102</v>
      </c>
      <c r="AV189" s="547" t="s">
        <v>102</v>
      </c>
      <c r="AW189" s="547" t="s">
        <v>102</v>
      </c>
      <c r="AX189" s="547" t="s">
        <v>102</v>
      </c>
      <c r="AY189" s="547" t="s">
        <v>102</v>
      </c>
      <c r="AZ189" s="547" t="s">
        <v>102</v>
      </c>
      <c r="BA189" s="547" t="s">
        <v>102</v>
      </c>
      <c r="BB189" s="547" t="s">
        <v>102</v>
      </c>
      <c r="BC189" s="547" t="s">
        <v>102</v>
      </c>
      <c r="BD189" s="547" t="s">
        <v>102</v>
      </c>
      <c r="BE189" s="547" t="s">
        <v>102</v>
      </c>
      <c r="BF189" s="547" t="s">
        <v>102</v>
      </c>
      <c r="BG189" s="547" t="s">
        <v>102</v>
      </c>
      <c r="BH189" s="547" t="s">
        <v>102</v>
      </c>
      <c r="BI189" s="547" t="s">
        <v>102</v>
      </c>
      <c r="BJ189" s="547" t="s">
        <v>102</v>
      </c>
      <c r="BK189" s="547" t="s">
        <v>102</v>
      </c>
      <c r="BL189" s="547" t="s">
        <v>102</v>
      </c>
      <c r="BM189" s="547" t="s">
        <v>102</v>
      </c>
      <c r="BN189" s="547" t="s">
        <v>102</v>
      </c>
      <c r="BO189" s="547" t="s">
        <v>102</v>
      </c>
      <c r="BP189" s="547" t="s">
        <v>102</v>
      </c>
      <c r="BQ189" s="547" t="s">
        <v>102</v>
      </c>
      <c r="BR189" s="547" t="s">
        <v>102</v>
      </c>
      <c r="BS189" s="547" t="s">
        <v>102</v>
      </c>
      <c r="BT189" s="547" t="s">
        <v>102</v>
      </c>
      <c r="BU189" s="547" t="s">
        <v>102</v>
      </c>
      <c r="BV189" s="547" t="s">
        <v>102</v>
      </c>
      <c r="BW189" s="547" t="s">
        <v>102</v>
      </c>
      <c r="BX189" s="547" t="s">
        <v>102</v>
      </c>
      <c r="BY189" s="547" t="s">
        <v>102</v>
      </c>
      <c r="BZ189" s="547" t="s">
        <v>102</v>
      </c>
      <c r="CA189" s="547" t="s">
        <v>102</v>
      </c>
      <c r="CB189" s="547" t="s">
        <v>102</v>
      </c>
      <c r="CC189" s="547" t="s">
        <v>102</v>
      </c>
      <c r="CD189" s="547" t="s">
        <v>102</v>
      </c>
      <c r="CE189" s="547" t="s">
        <v>102</v>
      </c>
      <c r="CF189" s="547" t="s">
        <v>102</v>
      </c>
      <c r="CG189" s="547" t="s">
        <v>102</v>
      </c>
      <c r="CH189" s="547" t="s">
        <v>102</v>
      </c>
      <c r="CI189" s="547" t="s">
        <v>102</v>
      </c>
      <c r="CJ189" s="547" t="s">
        <v>102</v>
      </c>
      <c r="CK189" s="547" t="s">
        <v>102</v>
      </c>
      <c r="CL189" s="547" t="s">
        <v>102</v>
      </c>
      <c r="CM189" s="547" t="s">
        <v>102</v>
      </c>
      <c r="CN189" s="547" t="s">
        <v>102</v>
      </c>
      <c r="CO189" s="547" t="s">
        <v>102</v>
      </c>
      <c r="CP189" s="547" t="s">
        <v>102</v>
      </c>
      <c r="CQ189" s="547" t="s">
        <v>102</v>
      </c>
      <c r="CR189" s="547" t="s">
        <v>102</v>
      </c>
      <c r="CS189" s="547" t="s">
        <v>102</v>
      </c>
      <c r="CT189" s="547" t="s">
        <v>102</v>
      </c>
      <c r="CU189" s="547" t="s">
        <v>102</v>
      </c>
      <c r="CV189" s="547" t="s">
        <v>102</v>
      </c>
      <c r="CW189" s="547" t="s">
        <v>102</v>
      </c>
      <c r="CX189" s="547" t="s">
        <v>102</v>
      </c>
      <c r="CY189" s="547" t="s">
        <v>102</v>
      </c>
      <c r="CZ189" s="547" t="s">
        <v>102</v>
      </c>
      <c r="DA189" s="547" t="s">
        <v>102</v>
      </c>
      <c r="DB189" s="547" t="s">
        <v>102</v>
      </c>
      <c r="DC189" s="547" t="s">
        <v>102</v>
      </c>
      <c r="DD189" s="547" t="s">
        <v>102</v>
      </c>
      <c r="DE189" s="547" t="s">
        <v>102</v>
      </c>
      <c r="DF189" s="547" t="s">
        <v>102</v>
      </c>
      <c r="DG189" s="547" t="s">
        <v>102</v>
      </c>
      <c r="DH189" s="547" t="s">
        <v>102</v>
      </c>
      <c r="DI189" s="547" t="s">
        <v>102</v>
      </c>
      <c r="DJ189" s="547" t="s">
        <v>102</v>
      </c>
      <c r="DK189" s="547" t="s">
        <v>102</v>
      </c>
      <c r="DL189" s="547" t="s">
        <v>102</v>
      </c>
      <c r="DM189" s="547" t="s">
        <v>102</v>
      </c>
      <c r="DN189" s="547" t="s">
        <v>102</v>
      </c>
      <c r="DO189" s="547" t="s">
        <v>102</v>
      </c>
      <c r="DP189" s="547" t="s">
        <v>102</v>
      </c>
      <c r="DQ189" s="547" t="s">
        <v>102</v>
      </c>
      <c r="DR189" s="547" t="s">
        <v>102</v>
      </c>
      <c r="DS189" s="547" t="s">
        <v>102</v>
      </c>
      <c r="DT189" s="547" t="s">
        <v>102</v>
      </c>
      <c r="DU189" s="547" t="s">
        <v>102</v>
      </c>
      <c r="DV189" s="547" t="s">
        <v>102</v>
      </c>
      <c r="DW189" s="547" t="s">
        <v>102</v>
      </c>
      <c r="DX189" s="547" t="s">
        <v>102</v>
      </c>
      <c r="DY189" s="547" t="s">
        <v>102</v>
      </c>
      <c r="DZ189" s="547" t="s">
        <v>102</v>
      </c>
      <c r="EA189" s="547" t="s">
        <v>102</v>
      </c>
      <c r="EB189" s="547" t="s">
        <v>102</v>
      </c>
      <c r="EC189" s="547" t="s">
        <v>102</v>
      </c>
      <c r="ED189" s="547" t="s">
        <v>102</v>
      </c>
      <c r="EE189" s="547" t="s">
        <v>102</v>
      </c>
      <c r="EF189" s="547" t="s">
        <v>102</v>
      </c>
      <c r="EG189" s="547" t="s">
        <v>102</v>
      </c>
      <c r="EH189" s="547" t="s">
        <v>102</v>
      </c>
      <c r="EI189" s="547" t="s">
        <v>102</v>
      </c>
      <c r="EJ189" s="547" t="s">
        <v>102</v>
      </c>
      <c r="EK189" s="547" t="s">
        <v>102</v>
      </c>
      <c r="EL189" s="547" t="s">
        <v>102</v>
      </c>
      <c r="EM189" s="547" t="s">
        <v>102</v>
      </c>
      <c r="EN189" s="547" t="s">
        <v>102</v>
      </c>
      <c r="EO189" s="547" t="s">
        <v>102</v>
      </c>
      <c r="EP189" s="547" t="s">
        <v>102</v>
      </c>
      <c r="EQ189" s="547" t="s">
        <v>102</v>
      </c>
      <c r="ER189" s="547" t="s">
        <v>102</v>
      </c>
      <c r="ES189" s="547" t="s">
        <v>102</v>
      </c>
      <c r="ET189" s="547" t="s">
        <v>102</v>
      </c>
      <c r="EU189" s="547" t="s">
        <v>102</v>
      </c>
      <c r="EV189" s="547" t="s">
        <v>102</v>
      </c>
      <c r="EW189" s="547" t="s">
        <v>102</v>
      </c>
      <c r="EX189" s="547" t="s">
        <v>102</v>
      </c>
      <c r="EY189" s="547" t="s">
        <v>102</v>
      </c>
      <c r="EZ189" s="547" t="s">
        <v>102</v>
      </c>
      <c r="FA189" s="547" t="s">
        <v>102</v>
      </c>
      <c r="FB189" s="547" t="s">
        <v>102</v>
      </c>
      <c r="FC189" s="547" t="s">
        <v>102</v>
      </c>
      <c r="FD189" s="547" t="s">
        <v>102</v>
      </c>
      <c r="FE189" s="547" t="s">
        <v>102</v>
      </c>
      <c r="FF189" s="547" t="s">
        <v>102</v>
      </c>
      <c r="FG189" s="547" t="s">
        <v>102</v>
      </c>
      <c r="FH189" s="547" t="s">
        <v>102</v>
      </c>
      <c r="FI189" s="547" t="s">
        <v>102</v>
      </c>
      <c r="FJ189" s="547" t="s">
        <v>102</v>
      </c>
      <c r="FK189" s="547" t="s">
        <v>102</v>
      </c>
      <c r="FL189" s="547" t="s">
        <v>102</v>
      </c>
      <c r="FM189" s="547" t="s">
        <v>102</v>
      </c>
      <c r="FN189" s="547" t="s">
        <v>102</v>
      </c>
      <c r="FO189" s="547" t="s">
        <v>102</v>
      </c>
    </row>
    <row r="190" spans="1:171" x14ac:dyDescent="0.15">
      <c r="A190" s="547">
        <v>3505460</v>
      </c>
      <c r="B190" s="547">
        <v>1</v>
      </c>
      <c r="C190" s="547" t="s">
        <v>21174</v>
      </c>
      <c r="D190" s="547" t="s">
        <v>21174</v>
      </c>
      <c r="E190" s="547" t="s">
        <v>21175</v>
      </c>
      <c r="F190" s="547" t="s">
        <v>21176</v>
      </c>
      <c r="G190" s="547" t="s">
        <v>21176</v>
      </c>
      <c r="H190" s="547" t="s">
        <v>21177</v>
      </c>
      <c r="I190" s="547" t="s">
        <v>102</v>
      </c>
      <c r="J190" s="547" t="s">
        <v>102</v>
      </c>
      <c r="K190" s="547" t="s">
        <v>102</v>
      </c>
      <c r="L190" s="547" t="s">
        <v>102</v>
      </c>
      <c r="M190" s="547" t="s">
        <v>102</v>
      </c>
      <c r="N190" s="547" t="s">
        <v>102</v>
      </c>
      <c r="O190" s="547" t="s">
        <v>102</v>
      </c>
      <c r="P190" s="547" t="s">
        <v>102</v>
      </c>
      <c r="Q190" s="547" t="s">
        <v>102</v>
      </c>
      <c r="R190" s="547" t="s">
        <v>102</v>
      </c>
      <c r="S190" s="547" t="s">
        <v>102</v>
      </c>
      <c r="T190" s="547" t="s">
        <v>102</v>
      </c>
      <c r="U190" s="547" t="s">
        <v>102</v>
      </c>
      <c r="V190" s="547" t="s">
        <v>102</v>
      </c>
      <c r="W190" s="547" t="s">
        <v>102</v>
      </c>
      <c r="X190" s="547" t="s">
        <v>102</v>
      </c>
      <c r="Y190" s="547" t="s">
        <v>102</v>
      </c>
      <c r="Z190" s="547" t="s">
        <v>102</v>
      </c>
      <c r="AA190" s="547" t="s">
        <v>102</v>
      </c>
      <c r="AB190" s="547" t="s">
        <v>102</v>
      </c>
      <c r="AC190" s="547" t="s">
        <v>102</v>
      </c>
      <c r="AD190" s="547" t="s">
        <v>102</v>
      </c>
      <c r="AE190" s="547" t="s">
        <v>102</v>
      </c>
      <c r="AF190" s="547" t="s">
        <v>102</v>
      </c>
      <c r="AG190" s="547" t="s">
        <v>102</v>
      </c>
      <c r="AH190" s="547" t="s">
        <v>102</v>
      </c>
      <c r="AI190" s="547" t="s">
        <v>102</v>
      </c>
      <c r="AJ190" s="547" t="s">
        <v>102</v>
      </c>
      <c r="AK190" s="547" t="s">
        <v>102</v>
      </c>
      <c r="AL190" s="547" t="s">
        <v>102</v>
      </c>
      <c r="AM190" s="547" t="s">
        <v>102</v>
      </c>
      <c r="AN190" s="547" t="s">
        <v>102</v>
      </c>
      <c r="AO190" s="547" t="s">
        <v>102</v>
      </c>
      <c r="AP190" s="547" t="s">
        <v>102</v>
      </c>
      <c r="AQ190" s="547" t="s">
        <v>102</v>
      </c>
      <c r="AR190" s="547" t="s">
        <v>102</v>
      </c>
      <c r="AS190" s="547" t="s">
        <v>102</v>
      </c>
      <c r="AT190" s="547" t="s">
        <v>102</v>
      </c>
      <c r="AU190" s="547" t="s">
        <v>102</v>
      </c>
      <c r="AV190" s="547" t="s">
        <v>102</v>
      </c>
      <c r="AW190" s="547" t="s">
        <v>102</v>
      </c>
      <c r="AX190" s="547" t="s">
        <v>102</v>
      </c>
      <c r="AY190" s="547" t="s">
        <v>102</v>
      </c>
      <c r="AZ190" s="547" t="s">
        <v>102</v>
      </c>
      <c r="BA190" s="547" t="s">
        <v>102</v>
      </c>
      <c r="BB190" s="547" t="s">
        <v>102</v>
      </c>
      <c r="BC190" s="547" t="s">
        <v>102</v>
      </c>
      <c r="BD190" s="547" t="s">
        <v>102</v>
      </c>
      <c r="BE190" s="547" t="s">
        <v>102</v>
      </c>
      <c r="BF190" s="547" t="s">
        <v>102</v>
      </c>
      <c r="BG190" s="547" t="s">
        <v>102</v>
      </c>
      <c r="BH190" s="547" t="s">
        <v>102</v>
      </c>
      <c r="BI190" s="547" t="s">
        <v>102</v>
      </c>
      <c r="BJ190" s="547" t="s">
        <v>102</v>
      </c>
      <c r="BK190" s="547" t="s">
        <v>102</v>
      </c>
      <c r="BL190" s="547" t="s">
        <v>102</v>
      </c>
      <c r="BM190" s="547" t="s">
        <v>102</v>
      </c>
      <c r="BN190" s="547" t="s">
        <v>102</v>
      </c>
      <c r="BO190" s="547" t="s">
        <v>102</v>
      </c>
      <c r="BP190" s="547" t="s">
        <v>102</v>
      </c>
      <c r="BQ190" s="547" t="s">
        <v>102</v>
      </c>
      <c r="BR190" s="547" t="s">
        <v>102</v>
      </c>
      <c r="BS190" s="547" t="s">
        <v>102</v>
      </c>
      <c r="BT190" s="547" t="s">
        <v>102</v>
      </c>
      <c r="BU190" s="547" t="s">
        <v>102</v>
      </c>
      <c r="BV190" s="547" t="s">
        <v>102</v>
      </c>
      <c r="BW190" s="547" t="s">
        <v>102</v>
      </c>
      <c r="BX190" s="547" t="s">
        <v>102</v>
      </c>
      <c r="BY190" s="547" t="s">
        <v>102</v>
      </c>
      <c r="BZ190" s="547" t="s">
        <v>102</v>
      </c>
      <c r="CA190" s="547" t="s">
        <v>102</v>
      </c>
      <c r="CB190" s="547" t="s">
        <v>102</v>
      </c>
      <c r="CC190" s="547" t="s">
        <v>102</v>
      </c>
      <c r="CD190" s="547" t="s">
        <v>102</v>
      </c>
      <c r="CE190" s="547" t="s">
        <v>102</v>
      </c>
      <c r="CF190" s="547" t="s">
        <v>102</v>
      </c>
      <c r="CG190" s="547" t="s">
        <v>102</v>
      </c>
      <c r="CH190" s="547" t="s">
        <v>102</v>
      </c>
      <c r="CI190" s="547" t="s">
        <v>102</v>
      </c>
      <c r="CJ190" s="547" t="s">
        <v>102</v>
      </c>
      <c r="CK190" s="547" t="s">
        <v>102</v>
      </c>
      <c r="CL190" s="547" t="s">
        <v>102</v>
      </c>
      <c r="CM190" s="547" t="s">
        <v>102</v>
      </c>
      <c r="CN190" s="547" t="s">
        <v>102</v>
      </c>
      <c r="CO190" s="547" t="s">
        <v>102</v>
      </c>
      <c r="CP190" s="547" t="s">
        <v>102</v>
      </c>
      <c r="CQ190" s="547" t="s">
        <v>102</v>
      </c>
      <c r="CR190" s="547" t="s">
        <v>102</v>
      </c>
      <c r="CS190" s="547" t="s">
        <v>102</v>
      </c>
      <c r="CT190" s="547" t="s">
        <v>102</v>
      </c>
      <c r="CU190" s="547" t="s">
        <v>102</v>
      </c>
      <c r="CV190" s="547" t="s">
        <v>102</v>
      </c>
      <c r="CW190" s="547" t="s">
        <v>102</v>
      </c>
      <c r="CX190" s="547" t="s">
        <v>102</v>
      </c>
      <c r="CY190" s="547" t="s">
        <v>102</v>
      </c>
      <c r="CZ190" s="547" t="s">
        <v>102</v>
      </c>
      <c r="DA190" s="547" t="s">
        <v>102</v>
      </c>
      <c r="DB190" s="547" t="s">
        <v>102</v>
      </c>
      <c r="DC190" s="547" t="s">
        <v>102</v>
      </c>
      <c r="DD190" s="547" t="s">
        <v>102</v>
      </c>
      <c r="DE190" s="547" t="s">
        <v>102</v>
      </c>
      <c r="DF190" s="547" t="s">
        <v>102</v>
      </c>
      <c r="DG190" s="547" t="s">
        <v>102</v>
      </c>
      <c r="DH190" s="547" t="s">
        <v>102</v>
      </c>
      <c r="DI190" s="547" t="s">
        <v>102</v>
      </c>
      <c r="DJ190" s="547" t="s">
        <v>102</v>
      </c>
      <c r="DK190" s="547" t="s">
        <v>102</v>
      </c>
      <c r="DL190" s="547" t="s">
        <v>102</v>
      </c>
      <c r="DM190" s="547" t="s">
        <v>102</v>
      </c>
      <c r="DN190" s="547" t="s">
        <v>102</v>
      </c>
      <c r="DO190" s="547" t="s">
        <v>102</v>
      </c>
      <c r="DP190" s="547" t="s">
        <v>102</v>
      </c>
      <c r="DQ190" s="547" t="s">
        <v>102</v>
      </c>
      <c r="DR190" s="547" t="s">
        <v>102</v>
      </c>
      <c r="DS190" s="547" t="s">
        <v>102</v>
      </c>
      <c r="DT190" s="547" t="s">
        <v>102</v>
      </c>
      <c r="DU190" s="547" t="s">
        <v>102</v>
      </c>
      <c r="DV190" s="547" t="s">
        <v>102</v>
      </c>
      <c r="DW190" s="547" t="s">
        <v>102</v>
      </c>
      <c r="DX190" s="547" t="s">
        <v>102</v>
      </c>
      <c r="DY190" s="547" t="s">
        <v>102</v>
      </c>
      <c r="DZ190" s="547" t="s">
        <v>102</v>
      </c>
      <c r="EA190" s="547" t="s">
        <v>102</v>
      </c>
      <c r="EB190" s="547" t="s">
        <v>102</v>
      </c>
      <c r="EC190" s="547" t="s">
        <v>102</v>
      </c>
      <c r="ED190" s="547" t="s">
        <v>102</v>
      </c>
      <c r="EE190" s="547" t="s">
        <v>102</v>
      </c>
      <c r="EF190" s="547" t="s">
        <v>102</v>
      </c>
      <c r="EG190" s="547" t="s">
        <v>102</v>
      </c>
      <c r="EH190" s="547" t="s">
        <v>102</v>
      </c>
      <c r="EI190" s="547" t="s">
        <v>102</v>
      </c>
      <c r="EJ190" s="547" t="s">
        <v>102</v>
      </c>
      <c r="EK190" s="547" t="s">
        <v>102</v>
      </c>
      <c r="EL190" s="547" t="s">
        <v>102</v>
      </c>
      <c r="EM190" s="547" t="s">
        <v>102</v>
      </c>
      <c r="EN190" s="547" t="s">
        <v>102</v>
      </c>
      <c r="EO190" s="547" t="s">
        <v>102</v>
      </c>
      <c r="EP190" s="547" t="s">
        <v>102</v>
      </c>
      <c r="EQ190" s="547" t="s">
        <v>102</v>
      </c>
      <c r="ER190" s="547" t="s">
        <v>102</v>
      </c>
      <c r="ES190" s="547" t="s">
        <v>102</v>
      </c>
      <c r="ET190" s="547" t="s">
        <v>102</v>
      </c>
      <c r="EU190" s="547" t="s">
        <v>102</v>
      </c>
      <c r="EV190" s="547" t="s">
        <v>102</v>
      </c>
      <c r="EW190" s="547" t="s">
        <v>102</v>
      </c>
      <c r="EX190" s="547" t="s">
        <v>102</v>
      </c>
      <c r="EY190" s="547" t="s">
        <v>102</v>
      </c>
      <c r="EZ190" s="547" t="s">
        <v>102</v>
      </c>
      <c r="FA190" s="547" t="s">
        <v>102</v>
      </c>
      <c r="FB190" s="547" t="s">
        <v>102</v>
      </c>
      <c r="FC190" s="547" t="s">
        <v>102</v>
      </c>
      <c r="FD190" s="547" t="s">
        <v>102</v>
      </c>
      <c r="FE190" s="547" t="s">
        <v>102</v>
      </c>
      <c r="FF190" s="547" t="s">
        <v>102</v>
      </c>
      <c r="FG190" s="547" t="s">
        <v>102</v>
      </c>
      <c r="FH190" s="547" t="s">
        <v>102</v>
      </c>
      <c r="FI190" s="547" t="s">
        <v>102</v>
      </c>
      <c r="FJ190" s="547" t="s">
        <v>102</v>
      </c>
      <c r="FK190" s="547" t="s">
        <v>102</v>
      </c>
      <c r="FL190" s="547" t="s">
        <v>102</v>
      </c>
      <c r="FM190" s="547" t="s">
        <v>102</v>
      </c>
      <c r="FN190" s="547" t="s">
        <v>102</v>
      </c>
      <c r="FO190" s="547" t="s">
        <v>102</v>
      </c>
    </row>
    <row r="191" spans="1:171" x14ac:dyDescent="0.15">
      <c r="A191" s="547">
        <v>3516342</v>
      </c>
      <c r="B191" s="547">
        <v>0</v>
      </c>
      <c r="C191" s="547" t="s">
        <v>102</v>
      </c>
      <c r="D191" s="547" t="s">
        <v>102</v>
      </c>
      <c r="E191" s="547" t="s">
        <v>102</v>
      </c>
      <c r="F191" s="547" t="s">
        <v>102</v>
      </c>
      <c r="G191" s="547" t="s">
        <v>102</v>
      </c>
      <c r="H191" s="547" t="s">
        <v>102</v>
      </c>
      <c r="I191" s="547" t="s">
        <v>102</v>
      </c>
      <c r="J191" s="547" t="s">
        <v>102</v>
      </c>
      <c r="K191" s="547" t="s">
        <v>102</v>
      </c>
      <c r="L191" s="547" t="s">
        <v>102</v>
      </c>
      <c r="M191" s="547" t="s">
        <v>102</v>
      </c>
      <c r="N191" s="547" t="s">
        <v>102</v>
      </c>
      <c r="O191" s="547" t="s">
        <v>102</v>
      </c>
      <c r="P191" s="547" t="s">
        <v>102</v>
      </c>
      <c r="Q191" s="547" t="s">
        <v>102</v>
      </c>
      <c r="R191" s="547" t="s">
        <v>102</v>
      </c>
      <c r="S191" s="547" t="s">
        <v>102</v>
      </c>
      <c r="T191" s="547" t="s">
        <v>102</v>
      </c>
      <c r="U191" s="547" t="s">
        <v>102</v>
      </c>
      <c r="V191" s="547" t="s">
        <v>102</v>
      </c>
      <c r="W191" s="547" t="s">
        <v>102</v>
      </c>
      <c r="X191" s="547" t="s">
        <v>102</v>
      </c>
      <c r="Y191" s="547" t="s">
        <v>102</v>
      </c>
      <c r="Z191" s="547" t="s">
        <v>102</v>
      </c>
      <c r="AA191" s="547" t="s">
        <v>102</v>
      </c>
      <c r="AB191" s="547" t="s">
        <v>102</v>
      </c>
      <c r="AC191" s="547" t="s">
        <v>102</v>
      </c>
      <c r="AD191" s="547" t="s">
        <v>102</v>
      </c>
      <c r="AE191" s="547" t="s">
        <v>102</v>
      </c>
      <c r="AF191" s="547" t="s">
        <v>102</v>
      </c>
      <c r="AG191" s="547" t="s">
        <v>102</v>
      </c>
      <c r="AH191" s="547" t="s">
        <v>102</v>
      </c>
      <c r="AI191" s="547" t="s">
        <v>102</v>
      </c>
      <c r="AJ191" s="547" t="s">
        <v>102</v>
      </c>
      <c r="AK191" s="547" t="s">
        <v>102</v>
      </c>
      <c r="AL191" s="547" t="s">
        <v>102</v>
      </c>
      <c r="AM191" s="547" t="s">
        <v>102</v>
      </c>
      <c r="AN191" s="547" t="s">
        <v>102</v>
      </c>
      <c r="AO191" s="547" t="s">
        <v>102</v>
      </c>
      <c r="AP191" s="547" t="s">
        <v>102</v>
      </c>
      <c r="AQ191" s="547" t="s">
        <v>102</v>
      </c>
      <c r="AR191" s="547" t="s">
        <v>102</v>
      </c>
      <c r="AS191" s="547" t="s">
        <v>102</v>
      </c>
      <c r="AT191" s="547" t="s">
        <v>102</v>
      </c>
      <c r="AU191" s="547" t="s">
        <v>102</v>
      </c>
      <c r="AV191" s="547" t="s">
        <v>102</v>
      </c>
      <c r="AW191" s="547" t="s">
        <v>102</v>
      </c>
      <c r="AX191" s="547" t="s">
        <v>102</v>
      </c>
      <c r="AY191" s="547" t="s">
        <v>102</v>
      </c>
      <c r="AZ191" s="547" t="s">
        <v>102</v>
      </c>
      <c r="BA191" s="547" t="s">
        <v>102</v>
      </c>
      <c r="BB191" s="547" t="s">
        <v>102</v>
      </c>
      <c r="BC191" s="547" t="s">
        <v>102</v>
      </c>
      <c r="BD191" s="547" t="s">
        <v>102</v>
      </c>
      <c r="BE191" s="547" t="s">
        <v>102</v>
      </c>
      <c r="BF191" s="547" t="s">
        <v>102</v>
      </c>
      <c r="BG191" s="547" t="s">
        <v>102</v>
      </c>
      <c r="BH191" s="547" t="s">
        <v>102</v>
      </c>
      <c r="BI191" s="547" t="s">
        <v>102</v>
      </c>
      <c r="BJ191" s="547" t="s">
        <v>102</v>
      </c>
      <c r="BK191" s="547" t="s">
        <v>102</v>
      </c>
      <c r="BL191" s="547" t="s">
        <v>102</v>
      </c>
      <c r="BM191" s="547" t="s">
        <v>102</v>
      </c>
      <c r="BN191" s="547" t="s">
        <v>102</v>
      </c>
      <c r="BO191" s="547" t="s">
        <v>102</v>
      </c>
      <c r="BP191" s="547" t="s">
        <v>102</v>
      </c>
      <c r="BQ191" s="547" t="s">
        <v>102</v>
      </c>
      <c r="BR191" s="547" t="s">
        <v>102</v>
      </c>
      <c r="BS191" s="547" t="s">
        <v>102</v>
      </c>
      <c r="BT191" s="547" t="s">
        <v>102</v>
      </c>
      <c r="BU191" s="547" t="s">
        <v>102</v>
      </c>
      <c r="BV191" s="547" t="s">
        <v>102</v>
      </c>
      <c r="BW191" s="547" t="s">
        <v>102</v>
      </c>
      <c r="BX191" s="547" t="s">
        <v>102</v>
      </c>
      <c r="BY191" s="547" t="s">
        <v>102</v>
      </c>
      <c r="BZ191" s="547" t="s">
        <v>102</v>
      </c>
      <c r="CA191" s="547" t="s">
        <v>102</v>
      </c>
      <c r="CB191" s="547" t="s">
        <v>102</v>
      </c>
      <c r="CC191" s="547" t="s">
        <v>102</v>
      </c>
      <c r="CD191" s="547" t="s">
        <v>102</v>
      </c>
      <c r="CE191" s="547" t="s">
        <v>102</v>
      </c>
      <c r="CF191" s="547" t="s">
        <v>102</v>
      </c>
      <c r="CG191" s="547" t="s">
        <v>102</v>
      </c>
      <c r="CH191" s="547" t="s">
        <v>102</v>
      </c>
      <c r="CI191" s="547" t="s">
        <v>102</v>
      </c>
      <c r="CJ191" s="547" t="s">
        <v>102</v>
      </c>
      <c r="CK191" s="547" t="s">
        <v>102</v>
      </c>
      <c r="CL191" s="547" t="s">
        <v>102</v>
      </c>
      <c r="CM191" s="547" t="s">
        <v>102</v>
      </c>
      <c r="CN191" s="547" t="s">
        <v>102</v>
      </c>
      <c r="CO191" s="547" t="s">
        <v>102</v>
      </c>
      <c r="CP191" s="547" t="s">
        <v>102</v>
      </c>
      <c r="CQ191" s="547" t="s">
        <v>102</v>
      </c>
      <c r="CR191" s="547" t="s">
        <v>102</v>
      </c>
      <c r="CS191" s="547" t="s">
        <v>102</v>
      </c>
      <c r="CT191" s="547" t="s">
        <v>102</v>
      </c>
      <c r="CU191" s="547" t="s">
        <v>102</v>
      </c>
      <c r="CV191" s="547" t="s">
        <v>102</v>
      </c>
      <c r="CW191" s="547" t="s">
        <v>102</v>
      </c>
      <c r="CX191" s="547" t="s">
        <v>102</v>
      </c>
      <c r="CY191" s="547" t="s">
        <v>102</v>
      </c>
      <c r="CZ191" s="547" t="s">
        <v>102</v>
      </c>
      <c r="DA191" s="547" t="s">
        <v>102</v>
      </c>
      <c r="DB191" s="547" t="s">
        <v>102</v>
      </c>
      <c r="DC191" s="547" t="s">
        <v>102</v>
      </c>
      <c r="DD191" s="547" t="s">
        <v>102</v>
      </c>
      <c r="DE191" s="547" t="s">
        <v>102</v>
      </c>
      <c r="DF191" s="547" t="s">
        <v>102</v>
      </c>
      <c r="DG191" s="547" t="s">
        <v>102</v>
      </c>
      <c r="DH191" s="547" t="s">
        <v>102</v>
      </c>
      <c r="DI191" s="547" t="s">
        <v>102</v>
      </c>
      <c r="DJ191" s="547" t="s">
        <v>102</v>
      </c>
      <c r="DK191" s="547" t="s">
        <v>102</v>
      </c>
      <c r="DL191" s="547" t="s">
        <v>102</v>
      </c>
      <c r="DM191" s="547" t="s">
        <v>102</v>
      </c>
      <c r="DN191" s="547" t="s">
        <v>102</v>
      </c>
      <c r="DO191" s="547" t="s">
        <v>102</v>
      </c>
      <c r="DP191" s="547" t="s">
        <v>102</v>
      </c>
      <c r="DQ191" s="547" t="s">
        <v>102</v>
      </c>
      <c r="DR191" s="547" t="s">
        <v>102</v>
      </c>
      <c r="DS191" s="547" t="s">
        <v>102</v>
      </c>
      <c r="DT191" s="547" t="s">
        <v>102</v>
      </c>
      <c r="DU191" s="547" t="s">
        <v>102</v>
      </c>
      <c r="DV191" s="547" t="s">
        <v>102</v>
      </c>
      <c r="DW191" s="547" t="s">
        <v>102</v>
      </c>
      <c r="DX191" s="547" t="s">
        <v>102</v>
      </c>
      <c r="DY191" s="547" t="s">
        <v>102</v>
      </c>
      <c r="DZ191" s="547" t="s">
        <v>102</v>
      </c>
      <c r="EA191" s="547" t="s">
        <v>102</v>
      </c>
      <c r="EB191" s="547" t="s">
        <v>102</v>
      </c>
      <c r="EC191" s="547" t="s">
        <v>102</v>
      </c>
      <c r="ED191" s="547" t="s">
        <v>102</v>
      </c>
      <c r="EE191" s="547" t="s">
        <v>102</v>
      </c>
      <c r="EF191" s="547" t="s">
        <v>102</v>
      </c>
      <c r="EG191" s="547" t="s">
        <v>102</v>
      </c>
      <c r="EH191" s="547" t="s">
        <v>102</v>
      </c>
      <c r="EI191" s="547" t="s">
        <v>102</v>
      </c>
      <c r="EJ191" s="547" t="s">
        <v>102</v>
      </c>
      <c r="EK191" s="547" t="s">
        <v>102</v>
      </c>
      <c r="EL191" s="547" t="s">
        <v>102</v>
      </c>
      <c r="EM191" s="547" t="s">
        <v>102</v>
      </c>
      <c r="EN191" s="547" t="s">
        <v>102</v>
      </c>
      <c r="EO191" s="547" t="s">
        <v>102</v>
      </c>
      <c r="EP191" s="547" t="s">
        <v>102</v>
      </c>
      <c r="EQ191" s="547" t="s">
        <v>102</v>
      </c>
      <c r="ER191" s="547" t="s">
        <v>102</v>
      </c>
      <c r="ES191" s="547" t="s">
        <v>102</v>
      </c>
      <c r="ET191" s="547" t="s">
        <v>102</v>
      </c>
      <c r="EU191" s="547" t="s">
        <v>102</v>
      </c>
      <c r="EV191" s="547" t="s">
        <v>102</v>
      </c>
      <c r="EW191" s="547" t="s">
        <v>102</v>
      </c>
      <c r="EX191" s="547" t="s">
        <v>102</v>
      </c>
      <c r="EY191" s="547" t="s">
        <v>102</v>
      </c>
      <c r="EZ191" s="547" t="s">
        <v>102</v>
      </c>
      <c r="FA191" s="547" t="s">
        <v>102</v>
      </c>
      <c r="FB191" s="547" t="s">
        <v>102</v>
      </c>
      <c r="FC191" s="547" t="s">
        <v>102</v>
      </c>
      <c r="FD191" s="547" t="s">
        <v>102</v>
      </c>
      <c r="FE191" s="547" t="s">
        <v>102</v>
      </c>
      <c r="FF191" s="547" t="s">
        <v>102</v>
      </c>
      <c r="FG191" s="547" t="s">
        <v>102</v>
      </c>
      <c r="FH191" s="547" t="s">
        <v>102</v>
      </c>
      <c r="FI191" s="547" t="s">
        <v>102</v>
      </c>
      <c r="FJ191" s="547" t="s">
        <v>102</v>
      </c>
      <c r="FK191" s="547" t="s">
        <v>102</v>
      </c>
      <c r="FL191" s="547" t="s">
        <v>102</v>
      </c>
      <c r="FM191" s="547" t="s">
        <v>102</v>
      </c>
      <c r="FN191" s="547" t="s">
        <v>102</v>
      </c>
      <c r="FO191" s="547" t="s">
        <v>102</v>
      </c>
    </row>
    <row r="192" spans="1:171" x14ac:dyDescent="0.15">
      <c r="A192" s="547">
        <v>3506716</v>
      </c>
      <c r="B192" s="547">
        <v>0</v>
      </c>
      <c r="C192" s="547" t="s">
        <v>102</v>
      </c>
      <c r="D192" s="547" t="s">
        <v>102</v>
      </c>
      <c r="E192" s="547" t="s">
        <v>102</v>
      </c>
      <c r="F192" s="547" t="s">
        <v>102</v>
      </c>
      <c r="G192" s="547" t="s">
        <v>102</v>
      </c>
      <c r="H192" s="547" t="s">
        <v>102</v>
      </c>
      <c r="I192" s="547" t="s">
        <v>102</v>
      </c>
      <c r="J192" s="547" t="s">
        <v>102</v>
      </c>
      <c r="K192" s="547" t="s">
        <v>102</v>
      </c>
      <c r="L192" s="547" t="s">
        <v>102</v>
      </c>
      <c r="M192" s="547" t="s">
        <v>102</v>
      </c>
      <c r="N192" s="547" t="s">
        <v>102</v>
      </c>
      <c r="O192" s="547" t="s">
        <v>102</v>
      </c>
      <c r="P192" s="547" t="s">
        <v>102</v>
      </c>
      <c r="Q192" s="547" t="s">
        <v>102</v>
      </c>
      <c r="R192" s="547" t="s">
        <v>102</v>
      </c>
      <c r="S192" s="547" t="s">
        <v>102</v>
      </c>
      <c r="T192" s="547" t="s">
        <v>102</v>
      </c>
      <c r="U192" s="547" t="s">
        <v>102</v>
      </c>
      <c r="V192" s="547" t="s">
        <v>102</v>
      </c>
      <c r="W192" s="547" t="s">
        <v>102</v>
      </c>
      <c r="X192" s="547" t="s">
        <v>102</v>
      </c>
      <c r="Y192" s="547" t="s">
        <v>102</v>
      </c>
      <c r="Z192" s="547" t="s">
        <v>102</v>
      </c>
      <c r="AA192" s="547" t="s">
        <v>102</v>
      </c>
      <c r="AB192" s="547" t="s">
        <v>102</v>
      </c>
      <c r="AC192" s="547" t="s">
        <v>102</v>
      </c>
      <c r="AD192" s="547" t="s">
        <v>102</v>
      </c>
      <c r="AE192" s="547" t="s">
        <v>102</v>
      </c>
      <c r="AF192" s="547" t="s">
        <v>102</v>
      </c>
      <c r="AG192" s="547" t="s">
        <v>102</v>
      </c>
      <c r="AH192" s="547" t="s">
        <v>102</v>
      </c>
      <c r="AI192" s="547" t="s">
        <v>102</v>
      </c>
      <c r="AJ192" s="547" t="s">
        <v>102</v>
      </c>
      <c r="AK192" s="547" t="s">
        <v>102</v>
      </c>
      <c r="AL192" s="547" t="s">
        <v>102</v>
      </c>
      <c r="AM192" s="547" t="s">
        <v>102</v>
      </c>
      <c r="AN192" s="547" t="s">
        <v>102</v>
      </c>
      <c r="AO192" s="547" t="s">
        <v>102</v>
      </c>
      <c r="AP192" s="547" t="s">
        <v>102</v>
      </c>
      <c r="AQ192" s="547" t="s">
        <v>102</v>
      </c>
      <c r="AR192" s="547" t="s">
        <v>102</v>
      </c>
      <c r="AS192" s="547" t="s">
        <v>102</v>
      </c>
      <c r="AT192" s="547" t="s">
        <v>102</v>
      </c>
      <c r="AU192" s="547" t="s">
        <v>102</v>
      </c>
      <c r="AV192" s="547" t="s">
        <v>102</v>
      </c>
      <c r="AW192" s="547" t="s">
        <v>102</v>
      </c>
      <c r="AX192" s="547" t="s">
        <v>102</v>
      </c>
      <c r="AY192" s="547" t="s">
        <v>102</v>
      </c>
      <c r="AZ192" s="547" t="s">
        <v>102</v>
      </c>
      <c r="BA192" s="547" t="s">
        <v>102</v>
      </c>
      <c r="BB192" s="547" t="s">
        <v>102</v>
      </c>
      <c r="BC192" s="547" t="s">
        <v>102</v>
      </c>
      <c r="BD192" s="547" t="s">
        <v>102</v>
      </c>
      <c r="BE192" s="547" t="s">
        <v>102</v>
      </c>
      <c r="BF192" s="547" t="s">
        <v>102</v>
      </c>
      <c r="BG192" s="547" t="s">
        <v>102</v>
      </c>
      <c r="BH192" s="547" t="s">
        <v>102</v>
      </c>
      <c r="BI192" s="547" t="s">
        <v>102</v>
      </c>
      <c r="BJ192" s="547" t="s">
        <v>102</v>
      </c>
      <c r="BK192" s="547" t="s">
        <v>102</v>
      </c>
      <c r="BL192" s="547" t="s">
        <v>102</v>
      </c>
      <c r="BM192" s="547" t="s">
        <v>102</v>
      </c>
      <c r="BN192" s="547" t="s">
        <v>102</v>
      </c>
      <c r="BO192" s="547" t="s">
        <v>102</v>
      </c>
      <c r="BP192" s="547" t="s">
        <v>102</v>
      </c>
      <c r="BQ192" s="547" t="s">
        <v>102</v>
      </c>
      <c r="BR192" s="547" t="s">
        <v>102</v>
      </c>
      <c r="BS192" s="547" t="s">
        <v>102</v>
      </c>
      <c r="BT192" s="547" t="s">
        <v>102</v>
      </c>
      <c r="BU192" s="547" t="s">
        <v>102</v>
      </c>
      <c r="BV192" s="547" t="s">
        <v>102</v>
      </c>
      <c r="BW192" s="547" t="s">
        <v>102</v>
      </c>
      <c r="BX192" s="547" t="s">
        <v>102</v>
      </c>
      <c r="BY192" s="547" t="s">
        <v>102</v>
      </c>
      <c r="BZ192" s="547" t="s">
        <v>102</v>
      </c>
      <c r="CA192" s="547" t="s">
        <v>102</v>
      </c>
      <c r="CB192" s="547" t="s">
        <v>102</v>
      </c>
      <c r="CC192" s="547" t="s">
        <v>102</v>
      </c>
      <c r="CD192" s="547" t="s">
        <v>102</v>
      </c>
      <c r="CE192" s="547" t="s">
        <v>102</v>
      </c>
      <c r="CF192" s="547" t="s">
        <v>102</v>
      </c>
      <c r="CG192" s="547" t="s">
        <v>102</v>
      </c>
      <c r="CH192" s="547" t="s">
        <v>102</v>
      </c>
      <c r="CI192" s="547" t="s">
        <v>102</v>
      </c>
      <c r="CJ192" s="547" t="s">
        <v>102</v>
      </c>
      <c r="CK192" s="547" t="s">
        <v>102</v>
      </c>
      <c r="CL192" s="547" t="s">
        <v>102</v>
      </c>
      <c r="CM192" s="547" t="s">
        <v>102</v>
      </c>
      <c r="CN192" s="547" t="s">
        <v>102</v>
      </c>
      <c r="CO192" s="547" t="s">
        <v>102</v>
      </c>
      <c r="CP192" s="547" t="s">
        <v>102</v>
      </c>
      <c r="CQ192" s="547" t="s">
        <v>102</v>
      </c>
      <c r="CR192" s="547" t="s">
        <v>102</v>
      </c>
      <c r="CS192" s="547" t="s">
        <v>102</v>
      </c>
      <c r="CT192" s="547" t="s">
        <v>102</v>
      </c>
      <c r="CU192" s="547" t="s">
        <v>102</v>
      </c>
      <c r="CV192" s="547" t="s">
        <v>102</v>
      </c>
      <c r="CW192" s="547" t="s">
        <v>102</v>
      </c>
      <c r="CX192" s="547" t="s">
        <v>102</v>
      </c>
      <c r="CY192" s="547" t="s">
        <v>102</v>
      </c>
      <c r="CZ192" s="547" t="s">
        <v>102</v>
      </c>
      <c r="DA192" s="547" t="s">
        <v>102</v>
      </c>
      <c r="DB192" s="547" t="s">
        <v>102</v>
      </c>
      <c r="DC192" s="547" t="s">
        <v>102</v>
      </c>
      <c r="DD192" s="547" t="s">
        <v>102</v>
      </c>
      <c r="DE192" s="547" t="s">
        <v>102</v>
      </c>
      <c r="DF192" s="547" t="s">
        <v>102</v>
      </c>
      <c r="DG192" s="547" t="s">
        <v>102</v>
      </c>
      <c r="DH192" s="547" t="s">
        <v>102</v>
      </c>
      <c r="DI192" s="547" t="s">
        <v>102</v>
      </c>
      <c r="DJ192" s="547" t="s">
        <v>102</v>
      </c>
      <c r="DK192" s="547" t="s">
        <v>102</v>
      </c>
      <c r="DL192" s="547" t="s">
        <v>102</v>
      </c>
      <c r="DM192" s="547" t="s">
        <v>102</v>
      </c>
      <c r="DN192" s="547" t="s">
        <v>102</v>
      </c>
      <c r="DO192" s="547" t="s">
        <v>102</v>
      </c>
      <c r="DP192" s="547" t="s">
        <v>102</v>
      </c>
      <c r="DQ192" s="547" t="s">
        <v>102</v>
      </c>
      <c r="DR192" s="547" t="s">
        <v>102</v>
      </c>
      <c r="DS192" s="547" t="s">
        <v>102</v>
      </c>
      <c r="DT192" s="547" t="s">
        <v>102</v>
      </c>
      <c r="DU192" s="547" t="s">
        <v>102</v>
      </c>
      <c r="DV192" s="547" t="s">
        <v>102</v>
      </c>
      <c r="DW192" s="547" t="s">
        <v>102</v>
      </c>
      <c r="DX192" s="547" t="s">
        <v>102</v>
      </c>
      <c r="DY192" s="547" t="s">
        <v>102</v>
      </c>
      <c r="DZ192" s="547" t="s">
        <v>102</v>
      </c>
      <c r="EA192" s="547" t="s">
        <v>102</v>
      </c>
      <c r="EB192" s="547" t="s">
        <v>102</v>
      </c>
      <c r="EC192" s="547" t="s">
        <v>102</v>
      </c>
      <c r="ED192" s="547" t="s">
        <v>102</v>
      </c>
      <c r="EE192" s="547" t="s">
        <v>102</v>
      </c>
      <c r="EF192" s="547" t="s">
        <v>102</v>
      </c>
      <c r="EG192" s="547" t="s">
        <v>102</v>
      </c>
      <c r="EH192" s="547" t="s">
        <v>102</v>
      </c>
      <c r="EI192" s="547" t="s">
        <v>102</v>
      </c>
      <c r="EJ192" s="547" t="s">
        <v>102</v>
      </c>
      <c r="EK192" s="547" t="s">
        <v>102</v>
      </c>
      <c r="EL192" s="547" t="s">
        <v>102</v>
      </c>
      <c r="EM192" s="547" t="s">
        <v>102</v>
      </c>
      <c r="EN192" s="547" t="s">
        <v>102</v>
      </c>
      <c r="EO192" s="547" t="s">
        <v>102</v>
      </c>
      <c r="EP192" s="547" t="s">
        <v>102</v>
      </c>
      <c r="EQ192" s="547" t="s">
        <v>102</v>
      </c>
      <c r="ER192" s="547" t="s">
        <v>102</v>
      </c>
      <c r="ES192" s="547" t="s">
        <v>102</v>
      </c>
      <c r="ET192" s="547" t="s">
        <v>102</v>
      </c>
      <c r="EU192" s="547" t="s">
        <v>102</v>
      </c>
      <c r="EV192" s="547" t="s">
        <v>102</v>
      </c>
      <c r="EW192" s="547" t="s">
        <v>102</v>
      </c>
      <c r="EX192" s="547" t="s">
        <v>102</v>
      </c>
      <c r="EY192" s="547" t="s">
        <v>102</v>
      </c>
      <c r="EZ192" s="547" t="s">
        <v>102</v>
      </c>
      <c r="FA192" s="547" t="s">
        <v>102</v>
      </c>
      <c r="FB192" s="547" t="s">
        <v>102</v>
      </c>
      <c r="FC192" s="547" t="s">
        <v>102</v>
      </c>
      <c r="FD192" s="547" t="s">
        <v>102</v>
      </c>
      <c r="FE192" s="547" t="s">
        <v>102</v>
      </c>
      <c r="FF192" s="547" t="s">
        <v>102</v>
      </c>
      <c r="FG192" s="547" t="s">
        <v>102</v>
      </c>
      <c r="FH192" s="547" t="s">
        <v>102</v>
      </c>
      <c r="FI192" s="547" t="s">
        <v>102</v>
      </c>
      <c r="FJ192" s="547" t="s">
        <v>102</v>
      </c>
      <c r="FK192" s="547" t="s">
        <v>102</v>
      </c>
      <c r="FL192" s="547" t="s">
        <v>102</v>
      </c>
      <c r="FM192" s="547" t="s">
        <v>102</v>
      </c>
      <c r="FN192" s="547" t="s">
        <v>102</v>
      </c>
      <c r="FO192" s="547" t="s">
        <v>102</v>
      </c>
    </row>
    <row r="193" spans="1:171" x14ac:dyDescent="0.15">
      <c r="A193" s="547">
        <v>3531702</v>
      </c>
      <c r="B193" s="547">
        <v>1</v>
      </c>
      <c r="C193" s="547" t="s">
        <v>21178</v>
      </c>
      <c r="D193" s="547" t="s">
        <v>21179</v>
      </c>
      <c r="E193" s="547" t="s">
        <v>21179</v>
      </c>
      <c r="F193" s="547" t="s">
        <v>21179</v>
      </c>
      <c r="G193" s="547" t="s">
        <v>21180</v>
      </c>
      <c r="H193" s="547" t="s">
        <v>21180</v>
      </c>
      <c r="I193" s="547" t="s">
        <v>21180</v>
      </c>
      <c r="J193" s="547" t="s">
        <v>21181</v>
      </c>
      <c r="K193" s="547" t="s">
        <v>21181</v>
      </c>
      <c r="L193" s="547" t="s">
        <v>21182</v>
      </c>
      <c r="M193" s="547" t="s">
        <v>21183</v>
      </c>
      <c r="N193" s="547" t="s">
        <v>21184</v>
      </c>
      <c r="O193" s="547" t="s">
        <v>21185</v>
      </c>
      <c r="P193" s="547" t="s">
        <v>21186</v>
      </c>
      <c r="Q193" s="547" t="s">
        <v>21187</v>
      </c>
      <c r="R193" s="547" t="s">
        <v>21187</v>
      </c>
      <c r="S193" s="547" t="s">
        <v>21187</v>
      </c>
      <c r="T193" s="547" t="s">
        <v>21188</v>
      </c>
      <c r="U193" s="547" t="s">
        <v>21189</v>
      </c>
      <c r="V193" s="547" t="s">
        <v>21190</v>
      </c>
      <c r="W193" s="547" t="s">
        <v>21190</v>
      </c>
      <c r="X193" s="547" t="s">
        <v>21190</v>
      </c>
      <c r="Y193" s="547" t="s">
        <v>21191</v>
      </c>
      <c r="Z193" s="547" t="s">
        <v>21192</v>
      </c>
      <c r="AA193" s="547" t="s">
        <v>21193</v>
      </c>
      <c r="AB193" s="547" t="s">
        <v>21194</v>
      </c>
      <c r="AC193" s="547" t="s">
        <v>21195</v>
      </c>
      <c r="AD193" s="547" t="s">
        <v>21180</v>
      </c>
      <c r="AE193" s="547" t="s">
        <v>21196</v>
      </c>
      <c r="AF193" s="547" t="s">
        <v>21197</v>
      </c>
      <c r="AG193" s="547" t="s">
        <v>102</v>
      </c>
      <c r="AH193" s="547" t="s">
        <v>102</v>
      </c>
      <c r="AI193" s="547" t="s">
        <v>102</v>
      </c>
      <c r="AJ193" s="547" t="s">
        <v>102</v>
      </c>
      <c r="AK193" s="547" t="s">
        <v>102</v>
      </c>
      <c r="AL193" s="547" t="s">
        <v>102</v>
      </c>
      <c r="AM193" s="547" t="s">
        <v>102</v>
      </c>
      <c r="AN193" s="547" t="s">
        <v>102</v>
      </c>
      <c r="AO193" s="547" t="s">
        <v>102</v>
      </c>
      <c r="AP193" s="547" t="s">
        <v>102</v>
      </c>
      <c r="AQ193" s="547" t="s">
        <v>102</v>
      </c>
      <c r="AR193" s="547" t="s">
        <v>102</v>
      </c>
      <c r="AS193" s="547" t="s">
        <v>102</v>
      </c>
      <c r="AT193" s="547" t="s">
        <v>102</v>
      </c>
      <c r="AU193" s="547" t="s">
        <v>102</v>
      </c>
      <c r="AV193" s="547" t="s">
        <v>102</v>
      </c>
      <c r="AW193" s="547" t="s">
        <v>102</v>
      </c>
      <c r="AX193" s="547" t="s">
        <v>102</v>
      </c>
      <c r="AY193" s="547" t="s">
        <v>102</v>
      </c>
      <c r="AZ193" s="547" t="s">
        <v>102</v>
      </c>
      <c r="BA193" s="547" t="s">
        <v>102</v>
      </c>
      <c r="BB193" s="547" t="s">
        <v>102</v>
      </c>
      <c r="BC193" s="547" t="s">
        <v>102</v>
      </c>
      <c r="BD193" s="547" t="s">
        <v>102</v>
      </c>
      <c r="BE193" s="547" t="s">
        <v>102</v>
      </c>
      <c r="BF193" s="547" t="s">
        <v>102</v>
      </c>
      <c r="BG193" s="547" t="s">
        <v>102</v>
      </c>
      <c r="BH193" s="547" t="s">
        <v>102</v>
      </c>
      <c r="BI193" s="547" t="s">
        <v>102</v>
      </c>
      <c r="BJ193" s="547" t="s">
        <v>102</v>
      </c>
      <c r="BK193" s="547" t="s">
        <v>102</v>
      </c>
      <c r="BL193" s="547" t="s">
        <v>102</v>
      </c>
      <c r="BM193" s="547" t="s">
        <v>102</v>
      </c>
      <c r="BN193" s="547" t="s">
        <v>102</v>
      </c>
      <c r="BO193" s="547" t="s">
        <v>102</v>
      </c>
      <c r="BP193" s="547" t="s">
        <v>102</v>
      </c>
      <c r="BQ193" s="547" t="s">
        <v>102</v>
      </c>
      <c r="BR193" s="547" t="s">
        <v>102</v>
      </c>
      <c r="BS193" s="547" t="s">
        <v>102</v>
      </c>
      <c r="BT193" s="547" t="s">
        <v>102</v>
      </c>
      <c r="BU193" s="547" t="s">
        <v>102</v>
      </c>
      <c r="BV193" s="547" t="s">
        <v>102</v>
      </c>
      <c r="BW193" s="547" t="s">
        <v>102</v>
      </c>
      <c r="BX193" s="547" t="s">
        <v>102</v>
      </c>
      <c r="BY193" s="547" t="s">
        <v>102</v>
      </c>
      <c r="BZ193" s="547" t="s">
        <v>102</v>
      </c>
      <c r="CA193" s="547" t="s">
        <v>102</v>
      </c>
      <c r="CB193" s="547" t="s">
        <v>102</v>
      </c>
      <c r="CC193" s="547" t="s">
        <v>102</v>
      </c>
      <c r="CD193" s="547" t="s">
        <v>102</v>
      </c>
      <c r="CE193" s="547" t="s">
        <v>102</v>
      </c>
      <c r="CF193" s="547" t="s">
        <v>102</v>
      </c>
      <c r="CG193" s="547" t="s">
        <v>102</v>
      </c>
      <c r="CH193" s="547" t="s">
        <v>102</v>
      </c>
      <c r="CI193" s="547" t="s">
        <v>102</v>
      </c>
      <c r="CJ193" s="547" t="s">
        <v>102</v>
      </c>
      <c r="CK193" s="547" t="s">
        <v>102</v>
      </c>
      <c r="CL193" s="547" t="s">
        <v>102</v>
      </c>
      <c r="CM193" s="547" t="s">
        <v>102</v>
      </c>
      <c r="CN193" s="547" t="s">
        <v>102</v>
      </c>
      <c r="CO193" s="547" t="s">
        <v>102</v>
      </c>
      <c r="CP193" s="547" t="s">
        <v>102</v>
      </c>
      <c r="CQ193" s="547" t="s">
        <v>102</v>
      </c>
      <c r="CR193" s="547" t="s">
        <v>102</v>
      </c>
      <c r="CS193" s="547" t="s">
        <v>102</v>
      </c>
      <c r="CT193" s="547" t="s">
        <v>102</v>
      </c>
      <c r="CU193" s="547" t="s">
        <v>102</v>
      </c>
      <c r="CV193" s="547" t="s">
        <v>102</v>
      </c>
      <c r="CW193" s="547" t="s">
        <v>102</v>
      </c>
      <c r="CX193" s="547" t="s">
        <v>102</v>
      </c>
      <c r="CY193" s="547" t="s">
        <v>102</v>
      </c>
      <c r="CZ193" s="547" t="s">
        <v>102</v>
      </c>
      <c r="DA193" s="547" t="s">
        <v>102</v>
      </c>
      <c r="DB193" s="547" t="s">
        <v>102</v>
      </c>
      <c r="DC193" s="547" t="s">
        <v>102</v>
      </c>
      <c r="DD193" s="547" t="s">
        <v>102</v>
      </c>
      <c r="DE193" s="547" t="s">
        <v>102</v>
      </c>
      <c r="DF193" s="547" t="s">
        <v>102</v>
      </c>
      <c r="DG193" s="547" t="s">
        <v>102</v>
      </c>
      <c r="DH193" s="547" t="s">
        <v>102</v>
      </c>
      <c r="DI193" s="547" t="s">
        <v>102</v>
      </c>
      <c r="DJ193" s="547" t="s">
        <v>102</v>
      </c>
      <c r="DK193" s="547" t="s">
        <v>102</v>
      </c>
      <c r="DL193" s="547" t="s">
        <v>102</v>
      </c>
      <c r="DM193" s="547" t="s">
        <v>102</v>
      </c>
      <c r="DN193" s="547" t="s">
        <v>102</v>
      </c>
      <c r="DO193" s="547" t="s">
        <v>102</v>
      </c>
      <c r="DP193" s="547" t="s">
        <v>102</v>
      </c>
      <c r="DQ193" s="547" t="s">
        <v>102</v>
      </c>
      <c r="DR193" s="547" t="s">
        <v>102</v>
      </c>
      <c r="DS193" s="547" t="s">
        <v>102</v>
      </c>
      <c r="DT193" s="547" t="s">
        <v>102</v>
      </c>
      <c r="DU193" s="547" t="s">
        <v>102</v>
      </c>
      <c r="DV193" s="547" t="s">
        <v>102</v>
      </c>
      <c r="DW193" s="547" t="s">
        <v>102</v>
      </c>
      <c r="DX193" s="547" t="s">
        <v>102</v>
      </c>
      <c r="DY193" s="547" t="s">
        <v>102</v>
      </c>
      <c r="DZ193" s="547" t="s">
        <v>102</v>
      </c>
      <c r="EA193" s="547" t="s">
        <v>102</v>
      </c>
      <c r="EB193" s="547" t="s">
        <v>102</v>
      </c>
      <c r="EC193" s="547" t="s">
        <v>102</v>
      </c>
      <c r="ED193" s="547" t="s">
        <v>102</v>
      </c>
      <c r="EE193" s="547" t="s">
        <v>102</v>
      </c>
      <c r="EF193" s="547" t="s">
        <v>102</v>
      </c>
      <c r="EG193" s="547" t="s">
        <v>102</v>
      </c>
      <c r="EH193" s="547" t="s">
        <v>102</v>
      </c>
      <c r="EI193" s="547" t="s">
        <v>102</v>
      </c>
      <c r="EJ193" s="547" t="s">
        <v>102</v>
      </c>
      <c r="EK193" s="547" t="s">
        <v>102</v>
      </c>
      <c r="EL193" s="547" t="s">
        <v>102</v>
      </c>
      <c r="EM193" s="547" t="s">
        <v>102</v>
      </c>
      <c r="EN193" s="547" t="s">
        <v>102</v>
      </c>
      <c r="EO193" s="547" t="s">
        <v>102</v>
      </c>
      <c r="EP193" s="547" t="s">
        <v>102</v>
      </c>
      <c r="EQ193" s="547" t="s">
        <v>102</v>
      </c>
      <c r="ER193" s="547" t="s">
        <v>102</v>
      </c>
      <c r="ES193" s="547" t="s">
        <v>102</v>
      </c>
      <c r="ET193" s="547" t="s">
        <v>102</v>
      </c>
      <c r="EU193" s="547" t="s">
        <v>102</v>
      </c>
      <c r="EV193" s="547" t="s">
        <v>102</v>
      </c>
      <c r="EW193" s="547" t="s">
        <v>102</v>
      </c>
      <c r="EX193" s="547" t="s">
        <v>102</v>
      </c>
      <c r="EY193" s="547" t="s">
        <v>102</v>
      </c>
      <c r="EZ193" s="547" t="s">
        <v>102</v>
      </c>
      <c r="FA193" s="547" t="s">
        <v>102</v>
      </c>
      <c r="FB193" s="547" t="s">
        <v>102</v>
      </c>
      <c r="FC193" s="547" t="s">
        <v>102</v>
      </c>
      <c r="FD193" s="547" t="s">
        <v>102</v>
      </c>
      <c r="FE193" s="547" t="s">
        <v>102</v>
      </c>
      <c r="FF193" s="547" t="s">
        <v>102</v>
      </c>
      <c r="FG193" s="547" t="s">
        <v>102</v>
      </c>
      <c r="FH193" s="547" t="s">
        <v>102</v>
      </c>
      <c r="FI193" s="547" t="s">
        <v>102</v>
      </c>
      <c r="FJ193" s="547" t="s">
        <v>102</v>
      </c>
      <c r="FK193" s="547" t="s">
        <v>102</v>
      </c>
      <c r="FL193" s="547" t="s">
        <v>102</v>
      </c>
      <c r="FM193" s="547" t="s">
        <v>102</v>
      </c>
      <c r="FN193" s="547" t="s">
        <v>102</v>
      </c>
      <c r="FO193" s="547" t="s">
        <v>102</v>
      </c>
    </row>
    <row r="194" spans="1:171" x14ac:dyDescent="0.15">
      <c r="A194" s="547">
        <v>3478303</v>
      </c>
      <c r="B194" s="547">
        <v>1</v>
      </c>
      <c r="C194" s="547" t="s">
        <v>21198</v>
      </c>
      <c r="D194" s="547" t="s">
        <v>21199</v>
      </c>
      <c r="E194" s="547" t="s">
        <v>8088</v>
      </c>
      <c r="F194" s="547" t="s">
        <v>21200</v>
      </c>
      <c r="G194" s="547" t="s">
        <v>21201</v>
      </c>
      <c r="H194" s="547" t="s">
        <v>21202</v>
      </c>
      <c r="I194" s="547" t="s">
        <v>21203</v>
      </c>
      <c r="J194" s="547" t="s">
        <v>102</v>
      </c>
      <c r="K194" s="547" t="s">
        <v>102</v>
      </c>
      <c r="L194" s="547" t="s">
        <v>102</v>
      </c>
      <c r="M194" s="547" t="s">
        <v>102</v>
      </c>
      <c r="N194" s="547" t="s">
        <v>102</v>
      </c>
      <c r="O194" s="547" t="s">
        <v>102</v>
      </c>
      <c r="P194" s="547" t="s">
        <v>102</v>
      </c>
      <c r="Q194" s="547" t="s">
        <v>102</v>
      </c>
      <c r="R194" s="547" t="s">
        <v>102</v>
      </c>
      <c r="S194" s="547" t="s">
        <v>102</v>
      </c>
      <c r="T194" s="547" t="s">
        <v>102</v>
      </c>
      <c r="U194" s="547" t="s">
        <v>102</v>
      </c>
      <c r="V194" s="547" t="s">
        <v>102</v>
      </c>
      <c r="W194" s="547" t="s">
        <v>102</v>
      </c>
      <c r="X194" s="547" t="s">
        <v>102</v>
      </c>
      <c r="Y194" s="547" t="s">
        <v>102</v>
      </c>
      <c r="Z194" s="547" t="s">
        <v>102</v>
      </c>
      <c r="AA194" s="547" t="s">
        <v>102</v>
      </c>
      <c r="AB194" s="547" t="s">
        <v>102</v>
      </c>
      <c r="AC194" s="547" t="s">
        <v>102</v>
      </c>
      <c r="AD194" s="547" t="s">
        <v>102</v>
      </c>
      <c r="AE194" s="547" t="s">
        <v>102</v>
      </c>
      <c r="AF194" s="547" t="s">
        <v>102</v>
      </c>
      <c r="AG194" s="547" t="s">
        <v>102</v>
      </c>
      <c r="AH194" s="547" t="s">
        <v>102</v>
      </c>
      <c r="AI194" s="547" t="s">
        <v>102</v>
      </c>
      <c r="AJ194" s="547" t="s">
        <v>102</v>
      </c>
      <c r="AK194" s="547" t="s">
        <v>102</v>
      </c>
      <c r="AL194" s="547" t="s">
        <v>102</v>
      </c>
      <c r="AM194" s="547" t="s">
        <v>102</v>
      </c>
      <c r="AN194" s="547" t="s">
        <v>102</v>
      </c>
      <c r="AO194" s="547" t="s">
        <v>102</v>
      </c>
      <c r="AP194" s="547" t="s">
        <v>102</v>
      </c>
      <c r="AQ194" s="547" t="s">
        <v>102</v>
      </c>
      <c r="AR194" s="547" t="s">
        <v>102</v>
      </c>
      <c r="AS194" s="547" t="s">
        <v>102</v>
      </c>
      <c r="AT194" s="547" t="s">
        <v>102</v>
      </c>
      <c r="AU194" s="547" t="s">
        <v>102</v>
      </c>
      <c r="AV194" s="547" t="s">
        <v>102</v>
      </c>
      <c r="AW194" s="547" t="s">
        <v>102</v>
      </c>
      <c r="AX194" s="547" t="s">
        <v>102</v>
      </c>
      <c r="AY194" s="547" t="s">
        <v>102</v>
      </c>
      <c r="AZ194" s="547" t="s">
        <v>102</v>
      </c>
      <c r="BA194" s="547" t="s">
        <v>102</v>
      </c>
      <c r="BB194" s="547" t="s">
        <v>102</v>
      </c>
      <c r="BC194" s="547" t="s">
        <v>102</v>
      </c>
      <c r="BD194" s="547" t="s">
        <v>102</v>
      </c>
      <c r="BE194" s="547" t="s">
        <v>102</v>
      </c>
      <c r="BF194" s="547" t="s">
        <v>102</v>
      </c>
      <c r="BG194" s="547" t="s">
        <v>102</v>
      </c>
      <c r="BH194" s="547" t="s">
        <v>102</v>
      </c>
      <c r="BI194" s="547" t="s">
        <v>102</v>
      </c>
      <c r="BJ194" s="547" t="s">
        <v>102</v>
      </c>
      <c r="BK194" s="547" t="s">
        <v>102</v>
      </c>
      <c r="BL194" s="547" t="s">
        <v>102</v>
      </c>
      <c r="BM194" s="547" t="s">
        <v>102</v>
      </c>
      <c r="BN194" s="547" t="s">
        <v>102</v>
      </c>
      <c r="BO194" s="547" t="s">
        <v>102</v>
      </c>
      <c r="BP194" s="547" t="s">
        <v>102</v>
      </c>
      <c r="BQ194" s="547" t="s">
        <v>102</v>
      </c>
      <c r="BR194" s="547" t="s">
        <v>102</v>
      </c>
      <c r="BS194" s="547" t="s">
        <v>102</v>
      </c>
      <c r="BT194" s="547" t="s">
        <v>102</v>
      </c>
      <c r="BU194" s="547" t="s">
        <v>102</v>
      </c>
      <c r="BV194" s="547" t="s">
        <v>102</v>
      </c>
      <c r="BW194" s="547" t="s">
        <v>102</v>
      </c>
      <c r="BX194" s="547" t="s">
        <v>102</v>
      </c>
      <c r="BY194" s="547" t="s">
        <v>102</v>
      </c>
      <c r="BZ194" s="547" t="s">
        <v>102</v>
      </c>
      <c r="CA194" s="547" t="s">
        <v>102</v>
      </c>
      <c r="CB194" s="547" t="s">
        <v>102</v>
      </c>
      <c r="CC194" s="547" t="s">
        <v>102</v>
      </c>
      <c r="CD194" s="547" t="s">
        <v>102</v>
      </c>
      <c r="CE194" s="547" t="s">
        <v>102</v>
      </c>
      <c r="CF194" s="547" t="s">
        <v>102</v>
      </c>
      <c r="CG194" s="547" t="s">
        <v>102</v>
      </c>
      <c r="CH194" s="547" t="s">
        <v>102</v>
      </c>
      <c r="CI194" s="547" t="s">
        <v>102</v>
      </c>
      <c r="CJ194" s="547" t="s">
        <v>102</v>
      </c>
      <c r="CK194" s="547" t="s">
        <v>102</v>
      </c>
      <c r="CL194" s="547" t="s">
        <v>102</v>
      </c>
      <c r="CM194" s="547" t="s">
        <v>102</v>
      </c>
      <c r="CN194" s="547" t="s">
        <v>102</v>
      </c>
      <c r="CO194" s="547" t="s">
        <v>102</v>
      </c>
      <c r="CP194" s="547" t="s">
        <v>102</v>
      </c>
      <c r="CQ194" s="547" t="s">
        <v>102</v>
      </c>
      <c r="CR194" s="547" t="s">
        <v>102</v>
      </c>
      <c r="CS194" s="547" t="s">
        <v>102</v>
      </c>
      <c r="CT194" s="547" t="s">
        <v>102</v>
      </c>
      <c r="CU194" s="547" t="s">
        <v>102</v>
      </c>
      <c r="CV194" s="547" t="s">
        <v>102</v>
      </c>
      <c r="CW194" s="547" t="s">
        <v>102</v>
      </c>
      <c r="CX194" s="547" t="s">
        <v>102</v>
      </c>
      <c r="CY194" s="547" t="s">
        <v>102</v>
      </c>
      <c r="CZ194" s="547" t="s">
        <v>102</v>
      </c>
      <c r="DA194" s="547" t="s">
        <v>102</v>
      </c>
      <c r="DB194" s="547" t="s">
        <v>102</v>
      </c>
      <c r="DC194" s="547" t="s">
        <v>102</v>
      </c>
      <c r="DD194" s="547" t="s">
        <v>102</v>
      </c>
      <c r="DE194" s="547" t="s">
        <v>102</v>
      </c>
      <c r="DF194" s="547" t="s">
        <v>102</v>
      </c>
      <c r="DG194" s="547" t="s">
        <v>102</v>
      </c>
      <c r="DH194" s="547" t="s">
        <v>102</v>
      </c>
      <c r="DI194" s="547" t="s">
        <v>102</v>
      </c>
      <c r="DJ194" s="547" t="s">
        <v>102</v>
      </c>
      <c r="DK194" s="547" t="s">
        <v>102</v>
      </c>
      <c r="DL194" s="547" t="s">
        <v>102</v>
      </c>
      <c r="DM194" s="547" t="s">
        <v>102</v>
      </c>
      <c r="DN194" s="547" t="s">
        <v>102</v>
      </c>
      <c r="DO194" s="547" t="s">
        <v>102</v>
      </c>
      <c r="DP194" s="547" t="s">
        <v>102</v>
      </c>
      <c r="DQ194" s="547" t="s">
        <v>102</v>
      </c>
      <c r="DR194" s="547" t="s">
        <v>102</v>
      </c>
      <c r="DS194" s="547" t="s">
        <v>102</v>
      </c>
      <c r="DT194" s="547" t="s">
        <v>102</v>
      </c>
      <c r="DU194" s="547" t="s">
        <v>102</v>
      </c>
      <c r="DV194" s="547" t="s">
        <v>102</v>
      </c>
      <c r="DW194" s="547" t="s">
        <v>102</v>
      </c>
      <c r="DX194" s="547" t="s">
        <v>102</v>
      </c>
      <c r="DY194" s="547" t="s">
        <v>102</v>
      </c>
      <c r="DZ194" s="547" t="s">
        <v>102</v>
      </c>
      <c r="EA194" s="547" t="s">
        <v>102</v>
      </c>
      <c r="EB194" s="547" t="s">
        <v>102</v>
      </c>
      <c r="EC194" s="547" t="s">
        <v>102</v>
      </c>
      <c r="ED194" s="547" t="s">
        <v>102</v>
      </c>
      <c r="EE194" s="547" t="s">
        <v>102</v>
      </c>
      <c r="EF194" s="547" t="s">
        <v>102</v>
      </c>
      <c r="EG194" s="547" t="s">
        <v>102</v>
      </c>
      <c r="EH194" s="547" t="s">
        <v>102</v>
      </c>
      <c r="EI194" s="547" t="s">
        <v>102</v>
      </c>
      <c r="EJ194" s="547" t="s">
        <v>102</v>
      </c>
      <c r="EK194" s="547" t="s">
        <v>102</v>
      </c>
      <c r="EL194" s="547" t="s">
        <v>102</v>
      </c>
      <c r="EM194" s="547" t="s">
        <v>102</v>
      </c>
      <c r="EN194" s="547" t="s">
        <v>102</v>
      </c>
      <c r="EO194" s="547" t="s">
        <v>102</v>
      </c>
      <c r="EP194" s="547" t="s">
        <v>102</v>
      </c>
      <c r="EQ194" s="547" t="s">
        <v>102</v>
      </c>
      <c r="ER194" s="547" t="s">
        <v>102</v>
      </c>
      <c r="ES194" s="547" t="s">
        <v>102</v>
      </c>
      <c r="ET194" s="547" t="s">
        <v>102</v>
      </c>
      <c r="EU194" s="547" t="s">
        <v>102</v>
      </c>
      <c r="EV194" s="547" t="s">
        <v>102</v>
      </c>
      <c r="EW194" s="547" t="s">
        <v>102</v>
      </c>
      <c r="EX194" s="547" t="s">
        <v>102</v>
      </c>
      <c r="EY194" s="547" t="s">
        <v>102</v>
      </c>
      <c r="EZ194" s="547" t="s">
        <v>102</v>
      </c>
      <c r="FA194" s="547" t="s">
        <v>102</v>
      </c>
      <c r="FB194" s="547" t="s">
        <v>102</v>
      </c>
      <c r="FC194" s="547" t="s">
        <v>102</v>
      </c>
      <c r="FD194" s="547" t="s">
        <v>102</v>
      </c>
      <c r="FE194" s="547" t="s">
        <v>102</v>
      </c>
      <c r="FF194" s="547" t="s">
        <v>102</v>
      </c>
      <c r="FG194" s="547" t="s">
        <v>102</v>
      </c>
      <c r="FH194" s="547" t="s">
        <v>102</v>
      </c>
      <c r="FI194" s="547" t="s">
        <v>102</v>
      </c>
      <c r="FJ194" s="547" t="s">
        <v>102</v>
      </c>
      <c r="FK194" s="547" t="s">
        <v>102</v>
      </c>
      <c r="FL194" s="547" t="s">
        <v>102</v>
      </c>
      <c r="FM194" s="547" t="s">
        <v>102</v>
      </c>
      <c r="FN194" s="547" t="s">
        <v>102</v>
      </c>
      <c r="FO194" s="547" t="s">
        <v>102</v>
      </c>
    </row>
    <row r="195" spans="1:171" x14ac:dyDescent="0.15">
      <c r="A195" s="547">
        <v>3489668</v>
      </c>
      <c r="B195" s="547">
        <v>1</v>
      </c>
      <c r="C195" s="547" t="s">
        <v>21204</v>
      </c>
      <c r="D195" s="547" t="s">
        <v>21205</v>
      </c>
      <c r="E195" s="547" t="s">
        <v>21206</v>
      </c>
      <c r="F195" s="547" t="s">
        <v>21207</v>
      </c>
      <c r="G195" s="547" t="s">
        <v>21208</v>
      </c>
      <c r="H195" s="547" t="s">
        <v>21209</v>
      </c>
      <c r="I195" s="547" t="s">
        <v>21210</v>
      </c>
      <c r="J195" s="547" t="s">
        <v>21211</v>
      </c>
      <c r="K195" s="547" t="s">
        <v>21212</v>
      </c>
      <c r="L195" s="547" t="s">
        <v>102</v>
      </c>
      <c r="M195" s="547" t="s">
        <v>102</v>
      </c>
      <c r="N195" s="547" t="s">
        <v>102</v>
      </c>
      <c r="O195" s="547" t="s">
        <v>102</v>
      </c>
      <c r="P195" s="547" t="s">
        <v>102</v>
      </c>
      <c r="Q195" s="547" t="s">
        <v>102</v>
      </c>
      <c r="R195" s="547" t="s">
        <v>102</v>
      </c>
      <c r="S195" s="547" t="s">
        <v>102</v>
      </c>
      <c r="T195" s="547" t="s">
        <v>102</v>
      </c>
      <c r="U195" s="547" t="s">
        <v>102</v>
      </c>
      <c r="V195" s="547" t="s">
        <v>102</v>
      </c>
      <c r="W195" s="547" t="s">
        <v>102</v>
      </c>
      <c r="X195" s="547" t="s">
        <v>102</v>
      </c>
      <c r="Y195" s="547" t="s">
        <v>102</v>
      </c>
      <c r="Z195" s="547" t="s">
        <v>102</v>
      </c>
      <c r="AA195" s="547" t="s">
        <v>102</v>
      </c>
      <c r="AB195" s="547" t="s">
        <v>102</v>
      </c>
      <c r="AC195" s="547" t="s">
        <v>102</v>
      </c>
      <c r="AD195" s="547" t="s">
        <v>102</v>
      </c>
      <c r="AE195" s="547" t="s">
        <v>102</v>
      </c>
      <c r="AF195" s="547" t="s">
        <v>102</v>
      </c>
      <c r="AG195" s="547" t="s">
        <v>102</v>
      </c>
      <c r="AH195" s="547" t="s">
        <v>102</v>
      </c>
      <c r="AI195" s="547" t="s">
        <v>102</v>
      </c>
      <c r="AJ195" s="547" t="s">
        <v>102</v>
      </c>
      <c r="AK195" s="547" t="s">
        <v>102</v>
      </c>
      <c r="AL195" s="547" t="s">
        <v>102</v>
      </c>
      <c r="AM195" s="547" t="s">
        <v>102</v>
      </c>
      <c r="AN195" s="547" t="s">
        <v>102</v>
      </c>
      <c r="AO195" s="547" t="s">
        <v>102</v>
      </c>
      <c r="AP195" s="547" t="s">
        <v>102</v>
      </c>
      <c r="AQ195" s="547" t="s">
        <v>102</v>
      </c>
      <c r="AR195" s="547" t="s">
        <v>102</v>
      </c>
      <c r="AS195" s="547" t="s">
        <v>102</v>
      </c>
      <c r="AT195" s="547" t="s">
        <v>102</v>
      </c>
      <c r="AU195" s="547" t="s">
        <v>102</v>
      </c>
      <c r="AV195" s="547" t="s">
        <v>102</v>
      </c>
      <c r="AW195" s="547" t="s">
        <v>102</v>
      </c>
      <c r="AX195" s="547" t="s">
        <v>102</v>
      </c>
      <c r="AY195" s="547" t="s">
        <v>102</v>
      </c>
      <c r="AZ195" s="547" t="s">
        <v>102</v>
      </c>
      <c r="BA195" s="547" t="s">
        <v>102</v>
      </c>
      <c r="BB195" s="547" t="s">
        <v>102</v>
      </c>
      <c r="BC195" s="547" t="s">
        <v>102</v>
      </c>
      <c r="BD195" s="547" t="s">
        <v>102</v>
      </c>
      <c r="BE195" s="547" t="s">
        <v>102</v>
      </c>
      <c r="BF195" s="547" t="s">
        <v>102</v>
      </c>
      <c r="BG195" s="547" t="s">
        <v>102</v>
      </c>
      <c r="BH195" s="547" t="s">
        <v>102</v>
      </c>
      <c r="BI195" s="547" t="s">
        <v>102</v>
      </c>
      <c r="BJ195" s="547" t="s">
        <v>102</v>
      </c>
      <c r="BK195" s="547" t="s">
        <v>102</v>
      </c>
      <c r="BL195" s="547" t="s">
        <v>102</v>
      </c>
      <c r="BM195" s="547" t="s">
        <v>102</v>
      </c>
      <c r="BN195" s="547" t="s">
        <v>102</v>
      </c>
      <c r="BO195" s="547" t="s">
        <v>102</v>
      </c>
      <c r="BP195" s="547" t="s">
        <v>102</v>
      </c>
      <c r="BQ195" s="547" t="s">
        <v>102</v>
      </c>
      <c r="BR195" s="547" t="s">
        <v>102</v>
      </c>
      <c r="BS195" s="547" t="s">
        <v>102</v>
      </c>
      <c r="BT195" s="547" t="s">
        <v>102</v>
      </c>
      <c r="BU195" s="547" t="s">
        <v>102</v>
      </c>
      <c r="BV195" s="547" t="s">
        <v>102</v>
      </c>
      <c r="BW195" s="547" t="s">
        <v>102</v>
      </c>
      <c r="BX195" s="547" t="s">
        <v>102</v>
      </c>
      <c r="BY195" s="547" t="s">
        <v>102</v>
      </c>
      <c r="BZ195" s="547" t="s">
        <v>102</v>
      </c>
      <c r="CA195" s="547" t="s">
        <v>102</v>
      </c>
      <c r="CB195" s="547" t="s">
        <v>102</v>
      </c>
      <c r="CC195" s="547" t="s">
        <v>102</v>
      </c>
      <c r="CD195" s="547" t="s">
        <v>102</v>
      </c>
      <c r="CE195" s="547" t="s">
        <v>102</v>
      </c>
      <c r="CF195" s="547" t="s">
        <v>102</v>
      </c>
      <c r="CG195" s="547" t="s">
        <v>102</v>
      </c>
      <c r="CH195" s="547" t="s">
        <v>102</v>
      </c>
      <c r="CI195" s="547" t="s">
        <v>102</v>
      </c>
      <c r="CJ195" s="547" t="s">
        <v>102</v>
      </c>
      <c r="CK195" s="547" t="s">
        <v>102</v>
      </c>
      <c r="CL195" s="547" t="s">
        <v>102</v>
      </c>
      <c r="CM195" s="547" t="s">
        <v>102</v>
      </c>
      <c r="CN195" s="547" t="s">
        <v>102</v>
      </c>
      <c r="CO195" s="547" t="s">
        <v>102</v>
      </c>
      <c r="CP195" s="547" t="s">
        <v>102</v>
      </c>
      <c r="CQ195" s="547" t="s">
        <v>102</v>
      </c>
      <c r="CR195" s="547" t="s">
        <v>102</v>
      </c>
      <c r="CS195" s="547" t="s">
        <v>102</v>
      </c>
      <c r="CT195" s="547" t="s">
        <v>102</v>
      </c>
      <c r="CU195" s="547" t="s">
        <v>102</v>
      </c>
      <c r="CV195" s="547" t="s">
        <v>102</v>
      </c>
      <c r="CW195" s="547" t="s">
        <v>102</v>
      </c>
      <c r="CX195" s="547" t="s">
        <v>102</v>
      </c>
      <c r="CY195" s="547" t="s">
        <v>102</v>
      </c>
      <c r="CZ195" s="547" t="s">
        <v>102</v>
      </c>
      <c r="DA195" s="547" t="s">
        <v>102</v>
      </c>
      <c r="DB195" s="547" t="s">
        <v>102</v>
      </c>
      <c r="DC195" s="547" t="s">
        <v>102</v>
      </c>
      <c r="DD195" s="547" t="s">
        <v>102</v>
      </c>
      <c r="DE195" s="547" t="s">
        <v>102</v>
      </c>
      <c r="DF195" s="547" t="s">
        <v>102</v>
      </c>
      <c r="DG195" s="547" t="s">
        <v>102</v>
      </c>
      <c r="DH195" s="547" t="s">
        <v>102</v>
      </c>
      <c r="DI195" s="547" t="s">
        <v>102</v>
      </c>
      <c r="DJ195" s="547" t="s">
        <v>102</v>
      </c>
      <c r="DK195" s="547" t="s">
        <v>102</v>
      </c>
      <c r="DL195" s="547" t="s">
        <v>102</v>
      </c>
      <c r="DM195" s="547" t="s">
        <v>102</v>
      </c>
      <c r="DN195" s="547" t="s">
        <v>102</v>
      </c>
      <c r="DO195" s="547" t="s">
        <v>102</v>
      </c>
      <c r="DP195" s="547" t="s">
        <v>102</v>
      </c>
      <c r="DQ195" s="547" t="s">
        <v>102</v>
      </c>
      <c r="DR195" s="547" t="s">
        <v>102</v>
      </c>
      <c r="DS195" s="547" t="s">
        <v>102</v>
      </c>
      <c r="DT195" s="547" t="s">
        <v>102</v>
      </c>
      <c r="DU195" s="547" t="s">
        <v>102</v>
      </c>
      <c r="DV195" s="547" t="s">
        <v>102</v>
      </c>
      <c r="DW195" s="547" t="s">
        <v>102</v>
      </c>
      <c r="DX195" s="547" t="s">
        <v>102</v>
      </c>
      <c r="DY195" s="547" t="s">
        <v>102</v>
      </c>
      <c r="DZ195" s="547" t="s">
        <v>102</v>
      </c>
      <c r="EA195" s="547" t="s">
        <v>102</v>
      </c>
      <c r="EB195" s="547" t="s">
        <v>102</v>
      </c>
      <c r="EC195" s="547" t="s">
        <v>102</v>
      </c>
      <c r="ED195" s="547" t="s">
        <v>102</v>
      </c>
      <c r="EE195" s="547" t="s">
        <v>102</v>
      </c>
      <c r="EF195" s="547" t="s">
        <v>102</v>
      </c>
      <c r="EG195" s="547" t="s">
        <v>102</v>
      </c>
      <c r="EH195" s="547" t="s">
        <v>102</v>
      </c>
      <c r="EI195" s="547" t="s">
        <v>102</v>
      </c>
      <c r="EJ195" s="547" t="s">
        <v>102</v>
      </c>
      <c r="EK195" s="547" t="s">
        <v>102</v>
      </c>
      <c r="EL195" s="547" t="s">
        <v>102</v>
      </c>
      <c r="EM195" s="547" t="s">
        <v>102</v>
      </c>
      <c r="EN195" s="547" t="s">
        <v>102</v>
      </c>
      <c r="EO195" s="547" t="s">
        <v>102</v>
      </c>
      <c r="EP195" s="547" t="s">
        <v>102</v>
      </c>
      <c r="EQ195" s="547" t="s">
        <v>102</v>
      </c>
      <c r="ER195" s="547" t="s">
        <v>102</v>
      </c>
      <c r="ES195" s="547" t="s">
        <v>102</v>
      </c>
      <c r="ET195" s="547" t="s">
        <v>102</v>
      </c>
      <c r="EU195" s="547" t="s">
        <v>102</v>
      </c>
      <c r="EV195" s="547" t="s">
        <v>102</v>
      </c>
      <c r="EW195" s="547" t="s">
        <v>102</v>
      </c>
      <c r="EX195" s="547" t="s">
        <v>102</v>
      </c>
      <c r="EY195" s="547" t="s">
        <v>102</v>
      </c>
      <c r="EZ195" s="547" t="s">
        <v>102</v>
      </c>
      <c r="FA195" s="547" t="s">
        <v>102</v>
      </c>
      <c r="FB195" s="547" t="s">
        <v>102</v>
      </c>
      <c r="FC195" s="547" t="s">
        <v>102</v>
      </c>
      <c r="FD195" s="547" t="s">
        <v>102</v>
      </c>
      <c r="FE195" s="547" t="s">
        <v>102</v>
      </c>
      <c r="FF195" s="547" t="s">
        <v>102</v>
      </c>
      <c r="FG195" s="547" t="s">
        <v>102</v>
      </c>
      <c r="FH195" s="547" t="s">
        <v>102</v>
      </c>
      <c r="FI195" s="547" t="s">
        <v>102</v>
      </c>
      <c r="FJ195" s="547" t="s">
        <v>102</v>
      </c>
      <c r="FK195" s="547" t="s">
        <v>102</v>
      </c>
      <c r="FL195" s="547" t="s">
        <v>102</v>
      </c>
      <c r="FM195" s="547" t="s">
        <v>102</v>
      </c>
      <c r="FN195" s="547" t="s">
        <v>102</v>
      </c>
      <c r="FO195" s="547" t="s">
        <v>102</v>
      </c>
    </row>
    <row r="196" spans="1:171" x14ac:dyDescent="0.15">
      <c r="A196" s="547">
        <v>3413413</v>
      </c>
      <c r="B196" s="547">
        <v>0</v>
      </c>
      <c r="C196" s="547" t="s">
        <v>102</v>
      </c>
      <c r="D196" s="547" t="s">
        <v>102</v>
      </c>
      <c r="E196" s="547" t="s">
        <v>102</v>
      </c>
      <c r="F196" s="547" t="s">
        <v>102</v>
      </c>
      <c r="G196" s="547" t="s">
        <v>102</v>
      </c>
      <c r="H196" s="547" t="s">
        <v>102</v>
      </c>
      <c r="I196" s="547" t="s">
        <v>102</v>
      </c>
      <c r="J196" s="547" t="s">
        <v>102</v>
      </c>
      <c r="K196" s="547" t="s">
        <v>102</v>
      </c>
      <c r="L196" s="547" t="s">
        <v>102</v>
      </c>
      <c r="M196" s="547" t="s">
        <v>102</v>
      </c>
      <c r="N196" s="547" t="s">
        <v>102</v>
      </c>
      <c r="O196" s="547" t="s">
        <v>102</v>
      </c>
      <c r="P196" s="547" t="s">
        <v>102</v>
      </c>
      <c r="Q196" s="547" t="s">
        <v>102</v>
      </c>
      <c r="R196" s="547" t="s">
        <v>102</v>
      </c>
      <c r="S196" s="547" t="s">
        <v>102</v>
      </c>
      <c r="T196" s="547" t="s">
        <v>102</v>
      </c>
      <c r="U196" s="547" t="s">
        <v>102</v>
      </c>
      <c r="V196" s="547" t="s">
        <v>102</v>
      </c>
      <c r="W196" s="547" t="s">
        <v>102</v>
      </c>
      <c r="X196" s="547" t="s">
        <v>102</v>
      </c>
      <c r="Y196" s="547" t="s">
        <v>102</v>
      </c>
      <c r="Z196" s="547" t="s">
        <v>102</v>
      </c>
      <c r="AA196" s="547" t="s">
        <v>102</v>
      </c>
      <c r="AB196" s="547" t="s">
        <v>102</v>
      </c>
      <c r="AC196" s="547" t="s">
        <v>102</v>
      </c>
      <c r="AD196" s="547" t="s">
        <v>102</v>
      </c>
      <c r="AE196" s="547" t="s">
        <v>102</v>
      </c>
      <c r="AF196" s="547" t="s">
        <v>102</v>
      </c>
      <c r="AG196" s="547" t="s">
        <v>102</v>
      </c>
      <c r="AH196" s="547" t="s">
        <v>102</v>
      </c>
      <c r="AI196" s="547" t="s">
        <v>102</v>
      </c>
      <c r="AJ196" s="547" t="s">
        <v>102</v>
      </c>
      <c r="AK196" s="547" t="s">
        <v>102</v>
      </c>
      <c r="AL196" s="547" t="s">
        <v>102</v>
      </c>
      <c r="AM196" s="547" t="s">
        <v>102</v>
      </c>
      <c r="AN196" s="547" t="s">
        <v>102</v>
      </c>
      <c r="AO196" s="547" t="s">
        <v>102</v>
      </c>
      <c r="AP196" s="547" t="s">
        <v>102</v>
      </c>
      <c r="AQ196" s="547" t="s">
        <v>102</v>
      </c>
      <c r="AR196" s="547" t="s">
        <v>102</v>
      </c>
      <c r="AS196" s="547" t="s">
        <v>102</v>
      </c>
      <c r="AT196" s="547" t="s">
        <v>102</v>
      </c>
      <c r="AU196" s="547" t="s">
        <v>102</v>
      </c>
      <c r="AV196" s="547" t="s">
        <v>102</v>
      </c>
      <c r="AW196" s="547" t="s">
        <v>102</v>
      </c>
      <c r="AX196" s="547" t="s">
        <v>102</v>
      </c>
      <c r="AY196" s="547" t="s">
        <v>102</v>
      </c>
      <c r="AZ196" s="547" t="s">
        <v>102</v>
      </c>
      <c r="BA196" s="547" t="s">
        <v>102</v>
      </c>
      <c r="BB196" s="547" t="s">
        <v>102</v>
      </c>
      <c r="BC196" s="547" t="s">
        <v>102</v>
      </c>
      <c r="BD196" s="547" t="s">
        <v>102</v>
      </c>
      <c r="BE196" s="547" t="s">
        <v>102</v>
      </c>
      <c r="BF196" s="547" t="s">
        <v>102</v>
      </c>
      <c r="BG196" s="547" t="s">
        <v>102</v>
      </c>
      <c r="BH196" s="547" t="s">
        <v>102</v>
      </c>
      <c r="BI196" s="547" t="s">
        <v>102</v>
      </c>
      <c r="BJ196" s="547" t="s">
        <v>102</v>
      </c>
      <c r="BK196" s="547" t="s">
        <v>102</v>
      </c>
      <c r="BL196" s="547" t="s">
        <v>102</v>
      </c>
      <c r="BM196" s="547" t="s">
        <v>102</v>
      </c>
      <c r="BN196" s="547" t="s">
        <v>102</v>
      </c>
      <c r="BO196" s="547" t="s">
        <v>102</v>
      </c>
      <c r="BP196" s="547" t="s">
        <v>102</v>
      </c>
      <c r="BQ196" s="547" t="s">
        <v>102</v>
      </c>
      <c r="BR196" s="547" t="s">
        <v>102</v>
      </c>
      <c r="BS196" s="547" t="s">
        <v>102</v>
      </c>
      <c r="BT196" s="547" t="s">
        <v>102</v>
      </c>
      <c r="BU196" s="547" t="s">
        <v>102</v>
      </c>
      <c r="BV196" s="547" t="s">
        <v>102</v>
      </c>
      <c r="BW196" s="547" t="s">
        <v>102</v>
      </c>
      <c r="BX196" s="547" t="s">
        <v>102</v>
      </c>
      <c r="BY196" s="547" t="s">
        <v>102</v>
      </c>
      <c r="BZ196" s="547" t="s">
        <v>102</v>
      </c>
      <c r="CA196" s="547" t="s">
        <v>102</v>
      </c>
      <c r="CB196" s="547" t="s">
        <v>102</v>
      </c>
      <c r="CC196" s="547" t="s">
        <v>102</v>
      </c>
      <c r="CD196" s="547" t="s">
        <v>102</v>
      </c>
      <c r="CE196" s="547" t="s">
        <v>102</v>
      </c>
      <c r="CF196" s="547" t="s">
        <v>102</v>
      </c>
      <c r="CG196" s="547" t="s">
        <v>102</v>
      </c>
      <c r="CH196" s="547" t="s">
        <v>102</v>
      </c>
      <c r="CI196" s="547" t="s">
        <v>102</v>
      </c>
      <c r="CJ196" s="547" t="s">
        <v>102</v>
      </c>
      <c r="CK196" s="547" t="s">
        <v>102</v>
      </c>
      <c r="CL196" s="547" t="s">
        <v>102</v>
      </c>
      <c r="CM196" s="547" t="s">
        <v>102</v>
      </c>
      <c r="CN196" s="547" t="s">
        <v>102</v>
      </c>
      <c r="CO196" s="547" t="s">
        <v>102</v>
      </c>
      <c r="CP196" s="547" t="s">
        <v>102</v>
      </c>
      <c r="CQ196" s="547" t="s">
        <v>102</v>
      </c>
      <c r="CR196" s="547" t="s">
        <v>102</v>
      </c>
      <c r="CS196" s="547" t="s">
        <v>102</v>
      </c>
      <c r="CT196" s="547" t="s">
        <v>102</v>
      </c>
      <c r="CU196" s="547" t="s">
        <v>102</v>
      </c>
      <c r="CV196" s="547" t="s">
        <v>102</v>
      </c>
      <c r="CW196" s="547" t="s">
        <v>102</v>
      </c>
      <c r="CX196" s="547" t="s">
        <v>102</v>
      </c>
      <c r="CY196" s="547" t="s">
        <v>102</v>
      </c>
      <c r="CZ196" s="547" t="s">
        <v>102</v>
      </c>
      <c r="DA196" s="547" t="s">
        <v>102</v>
      </c>
      <c r="DB196" s="547" t="s">
        <v>102</v>
      </c>
      <c r="DC196" s="547" t="s">
        <v>102</v>
      </c>
      <c r="DD196" s="547" t="s">
        <v>102</v>
      </c>
      <c r="DE196" s="547" t="s">
        <v>102</v>
      </c>
      <c r="DF196" s="547" t="s">
        <v>102</v>
      </c>
      <c r="DG196" s="547" t="s">
        <v>102</v>
      </c>
      <c r="DH196" s="547" t="s">
        <v>102</v>
      </c>
      <c r="DI196" s="547" t="s">
        <v>102</v>
      </c>
      <c r="DJ196" s="547" t="s">
        <v>102</v>
      </c>
      <c r="DK196" s="547" t="s">
        <v>102</v>
      </c>
      <c r="DL196" s="547" t="s">
        <v>102</v>
      </c>
      <c r="DM196" s="547" t="s">
        <v>102</v>
      </c>
      <c r="DN196" s="547" t="s">
        <v>102</v>
      </c>
      <c r="DO196" s="547" t="s">
        <v>102</v>
      </c>
      <c r="DP196" s="547" t="s">
        <v>102</v>
      </c>
      <c r="DQ196" s="547" t="s">
        <v>102</v>
      </c>
      <c r="DR196" s="547" t="s">
        <v>102</v>
      </c>
      <c r="DS196" s="547" t="s">
        <v>102</v>
      </c>
      <c r="DT196" s="547" t="s">
        <v>102</v>
      </c>
      <c r="DU196" s="547" t="s">
        <v>102</v>
      </c>
      <c r="DV196" s="547" t="s">
        <v>102</v>
      </c>
      <c r="DW196" s="547" t="s">
        <v>102</v>
      </c>
      <c r="DX196" s="547" t="s">
        <v>102</v>
      </c>
      <c r="DY196" s="547" t="s">
        <v>102</v>
      </c>
      <c r="DZ196" s="547" t="s">
        <v>102</v>
      </c>
      <c r="EA196" s="547" t="s">
        <v>102</v>
      </c>
      <c r="EB196" s="547" t="s">
        <v>102</v>
      </c>
      <c r="EC196" s="547" t="s">
        <v>102</v>
      </c>
      <c r="ED196" s="547" t="s">
        <v>102</v>
      </c>
      <c r="EE196" s="547" t="s">
        <v>102</v>
      </c>
      <c r="EF196" s="547" t="s">
        <v>102</v>
      </c>
      <c r="EG196" s="547" t="s">
        <v>102</v>
      </c>
      <c r="EH196" s="547" t="s">
        <v>102</v>
      </c>
      <c r="EI196" s="547" t="s">
        <v>102</v>
      </c>
      <c r="EJ196" s="547" t="s">
        <v>102</v>
      </c>
      <c r="EK196" s="547" t="s">
        <v>102</v>
      </c>
      <c r="EL196" s="547" t="s">
        <v>102</v>
      </c>
      <c r="EM196" s="547" t="s">
        <v>102</v>
      </c>
      <c r="EN196" s="547" t="s">
        <v>102</v>
      </c>
      <c r="EO196" s="547" t="s">
        <v>102</v>
      </c>
      <c r="EP196" s="547" t="s">
        <v>102</v>
      </c>
      <c r="EQ196" s="547" t="s">
        <v>102</v>
      </c>
      <c r="ER196" s="547" t="s">
        <v>102</v>
      </c>
      <c r="ES196" s="547" t="s">
        <v>102</v>
      </c>
      <c r="ET196" s="547" t="s">
        <v>102</v>
      </c>
      <c r="EU196" s="547" t="s">
        <v>102</v>
      </c>
      <c r="EV196" s="547" t="s">
        <v>102</v>
      </c>
      <c r="EW196" s="547" t="s">
        <v>102</v>
      </c>
      <c r="EX196" s="547" t="s">
        <v>102</v>
      </c>
      <c r="EY196" s="547" t="s">
        <v>102</v>
      </c>
      <c r="EZ196" s="547" t="s">
        <v>102</v>
      </c>
      <c r="FA196" s="547" t="s">
        <v>102</v>
      </c>
      <c r="FB196" s="547" t="s">
        <v>102</v>
      </c>
      <c r="FC196" s="547" t="s">
        <v>102</v>
      </c>
      <c r="FD196" s="547" t="s">
        <v>102</v>
      </c>
      <c r="FE196" s="547" t="s">
        <v>102</v>
      </c>
      <c r="FF196" s="547" t="s">
        <v>102</v>
      </c>
      <c r="FG196" s="547" t="s">
        <v>102</v>
      </c>
      <c r="FH196" s="547" t="s">
        <v>102</v>
      </c>
      <c r="FI196" s="547" t="s">
        <v>102</v>
      </c>
      <c r="FJ196" s="547" t="s">
        <v>102</v>
      </c>
      <c r="FK196" s="547" t="s">
        <v>102</v>
      </c>
      <c r="FL196" s="547" t="s">
        <v>102</v>
      </c>
      <c r="FM196" s="547" t="s">
        <v>102</v>
      </c>
      <c r="FN196" s="547" t="s">
        <v>102</v>
      </c>
      <c r="FO196" s="547" t="s">
        <v>102</v>
      </c>
    </row>
    <row r="197" spans="1:171" x14ac:dyDescent="0.15">
      <c r="A197" s="547">
        <v>3413191</v>
      </c>
      <c r="B197" s="547">
        <v>0</v>
      </c>
      <c r="C197" s="547" t="s">
        <v>102</v>
      </c>
      <c r="D197" s="547" t="s">
        <v>102</v>
      </c>
      <c r="E197" s="547" t="s">
        <v>102</v>
      </c>
      <c r="F197" s="547" t="s">
        <v>102</v>
      </c>
      <c r="G197" s="547" t="s">
        <v>102</v>
      </c>
      <c r="H197" s="547" t="s">
        <v>102</v>
      </c>
      <c r="I197" s="547" t="s">
        <v>102</v>
      </c>
      <c r="J197" s="547" t="s">
        <v>102</v>
      </c>
      <c r="K197" s="547" t="s">
        <v>102</v>
      </c>
      <c r="L197" s="547" t="s">
        <v>102</v>
      </c>
      <c r="M197" s="547" t="s">
        <v>102</v>
      </c>
      <c r="N197" s="547" t="s">
        <v>102</v>
      </c>
      <c r="O197" s="547" t="s">
        <v>102</v>
      </c>
      <c r="P197" s="547" t="s">
        <v>102</v>
      </c>
      <c r="Q197" s="547" t="s">
        <v>102</v>
      </c>
      <c r="R197" s="547" t="s">
        <v>102</v>
      </c>
      <c r="S197" s="547" t="s">
        <v>102</v>
      </c>
      <c r="T197" s="547" t="s">
        <v>102</v>
      </c>
      <c r="U197" s="547" t="s">
        <v>102</v>
      </c>
      <c r="V197" s="547" t="s">
        <v>102</v>
      </c>
      <c r="W197" s="547" t="s">
        <v>102</v>
      </c>
      <c r="X197" s="547" t="s">
        <v>102</v>
      </c>
      <c r="Y197" s="547" t="s">
        <v>102</v>
      </c>
      <c r="Z197" s="547" t="s">
        <v>102</v>
      </c>
      <c r="AA197" s="547" t="s">
        <v>102</v>
      </c>
      <c r="AB197" s="547" t="s">
        <v>102</v>
      </c>
      <c r="AC197" s="547" t="s">
        <v>102</v>
      </c>
      <c r="AD197" s="547" t="s">
        <v>102</v>
      </c>
      <c r="AE197" s="547" t="s">
        <v>102</v>
      </c>
      <c r="AF197" s="547" t="s">
        <v>102</v>
      </c>
      <c r="AG197" s="547" t="s">
        <v>102</v>
      </c>
      <c r="AH197" s="547" t="s">
        <v>102</v>
      </c>
      <c r="AI197" s="547" t="s">
        <v>102</v>
      </c>
      <c r="AJ197" s="547" t="s">
        <v>102</v>
      </c>
      <c r="AK197" s="547" t="s">
        <v>102</v>
      </c>
      <c r="AL197" s="547" t="s">
        <v>102</v>
      </c>
      <c r="AM197" s="547" t="s">
        <v>102</v>
      </c>
      <c r="AN197" s="547" t="s">
        <v>102</v>
      </c>
      <c r="AO197" s="547" t="s">
        <v>102</v>
      </c>
      <c r="AP197" s="547" t="s">
        <v>102</v>
      </c>
      <c r="AQ197" s="547" t="s">
        <v>102</v>
      </c>
      <c r="AR197" s="547" t="s">
        <v>102</v>
      </c>
      <c r="AS197" s="547" t="s">
        <v>102</v>
      </c>
      <c r="AT197" s="547" t="s">
        <v>102</v>
      </c>
      <c r="AU197" s="547" t="s">
        <v>102</v>
      </c>
      <c r="AV197" s="547" t="s">
        <v>102</v>
      </c>
      <c r="AW197" s="547" t="s">
        <v>102</v>
      </c>
      <c r="AX197" s="547" t="s">
        <v>102</v>
      </c>
      <c r="AY197" s="547" t="s">
        <v>102</v>
      </c>
      <c r="AZ197" s="547" t="s">
        <v>102</v>
      </c>
      <c r="BA197" s="547" t="s">
        <v>102</v>
      </c>
      <c r="BB197" s="547" t="s">
        <v>102</v>
      </c>
      <c r="BC197" s="547" t="s">
        <v>102</v>
      </c>
      <c r="BD197" s="547" t="s">
        <v>102</v>
      </c>
      <c r="BE197" s="547" t="s">
        <v>102</v>
      </c>
      <c r="BF197" s="547" t="s">
        <v>102</v>
      </c>
      <c r="BG197" s="547" t="s">
        <v>102</v>
      </c>
      <c r="BH197" s="547" t="s">
        <v>102</v>
      </c>
      <c r="BI197" s="547" t="s">
        <v>102</v>
      </c>
      <c r="BJ197" s="547" t="s">
        <v>102</v>
      </c>
      <c r="BK197" s="547" t="s">
        <v>102</v>
      </c>
      <c r="BL197" s="547" t="s">
        <v>102</v>
      </c>
      <c r="BM197" s="547" t="s">
        <v>102</v>
      </c>
      <c r="BN197" s="547" t="s">
        <v>102</v>
      </c>
      <c r="BO197" s="547" t="s">
        <v>102</v>
      </c>
      <c r="BP197" s="547" t="s">
        <v>102</v>
      </c>
      <c r="BQ197" s="547" t="s">
        <v>102</v>
      </c>
      <c r="BR197" s="547" t="s">
        <v>102</v>
      </c>
      <c r="BS197" s="547" t="s">
        <v>102</v>
      </c>
      <c r="BT197" s="547" t="s">
        <v>102</v>
      </c>
      <c r="BU197" s="547" t="s">
        <v>102</v>
      </c>
      <c r="BV197" s="547" t="s">
        <v>102</v>
      </c>
      <c r="BW197" s="547" t="s">
        <v>102</v>
      </c>
      <c r="BX197" s="547" t="s">
        <v>102</v>
      </c>
      <c r="BY197" s="547" t="s">
        <v>102</v>
      </c>
      <c r="BZ197" s="547" t="s">
        <v>102</v>
      </c>
      <c r="CA197" s="547" t="s">
        <v>102</v>
      </c>
      <c r="CB197" s="547" t="s">
        <v>102</v>
      </c>
      <c r="CC197" s="547" t="s">
        <v>102</v>
      </c>
      <c r="CD197" s="547" t="s">
        <v>102</v>
      </c>
      <c r="CE197" s="547" t="s">
        <v>102</v>
      </c>
      <c r="CF197" s="547" t="s">
        <v>102</v>
      </c>
      <c r="CG197" s="547" t="s">
        <v>102</v>
      </c>
      <c r="CH197" s="547" t="s">
        <v>102</v>
      </c>
      <c r="CI197" s="547" t="s">
        <v>102</v>
      </c>
      <c r="CJ197" s="547" t="s">
        <v>102</v>
      </c>
      <c r="CK197" s="547" t="s">
        <v>102</v>
      </c>
      <c r="CL197" s="547" t="s">
        <v>102</v>
      </c>
      <c r="CM197" s="547" t="s">
        <v>102</v>
      </c>
      <c r="CN197" s="547" t="s">
        <v>102</v>
      </c>
      <c r="CO197" s="547" t="s">
        <v>102</v>
      </c>
      <c r="CP197" s="547" t="s">
        <v>102</v>
      </c>
      <c r="CQ197" s="547" t="s">
        <v>102</v>
      </c>
      <c r="CR197" s="547" t="s">
        <v>102</v>
      </c>
      <c r="CS197" s="547" t="s">
        <v>102</v>
      </c>
      <c r="CT197" s="547" t="s">
        <v>102</v>
      </c>
      <c r="CU197" s="547" t="s">
        <v>102</v>
      </c>
      <c r="CV197" s="547" t="s">
        <v>102</v>
      </c>
      <c r="CW197" s="547" t="s">
        <v>102</v>
      </c>
      <c r="CX197" s="547" t="s">
        <v>102</v>
      </c>
      <c r="CY197" s="547" t="s">
        <v>102</v>
      </c>
      <c r="CZ197" s="547" t="s">
        <v>102</v>
      </c>
      <c r="DA197" s="547" t="s">
        <v>102</v>
      </c>
      <c r="DB197" s="547" t="s">
        <v>102</v>
      </c>
      <c r="DC197" s="547" t="s">
        <v>102</v>
      </c>
      <c r="DD197" s="547" t="s">
        <v>102</v>
      </c>
      <c r="DE197" s="547" t="s">
        <v>102</v>
      </c>
      <c r="DF197" s="547" t="s">
        <v>102</v>
      </c>
      <c r="DG197" s="547" t="s">
        <v>102</v>
      </c>
      <c r="DH197" s="547" t="s">
        <v>102</v>
      </c>
      <c r="DI197" s="547" t="s">
        <v>102</v>
      </c>
      <c r="DJ197" s="547" t="s">
        <v>102</v>
      </c>
      <c r="DK197" s="547" t="s">
        <v>102</v>
      </c>
      <c r="DL197" s="547" t="s">
        <v>102</v>
      </c>
      <c r="DM197" s="547" t="s">
        <v>102</v>
      </c>
      <c r="DN197" s="547" t="s">
        <v>102</v>
      </c>
      <c r="DO197" s="547" t="s">
        <v>102</v>
      </c>
      <c r="DP197" s="547" t="s">
        <v>102</v>
      </c>
      <c r="DQ197" s="547" t="s">
        <v>102</v>
      </c>
      <c r="DR197" s="547" t="s">
        <v>102</v>
      </c>
      <c r="DS197" s="547" t="s">
        <v>102</v>
      </c>
      <c r="DT197" s="547" t="s">
        <v>102</v>
      </c>
      <c r="DU197" s="547" t="s">
        <v>102</v>
      </c>
      <c r="DV197" s="547" t="s">
        <v>102</v>
      </c>
      <c r="DW197" s="547" t="s">
        <v>102</v>
      </c>
      <c r="DX197" s="547" t="s">
        <v>102</v>
      </c>
      <c r="DY197" s="547" t="s">
        <v>102</v>
      </c>
      <c r="DZ197" s="547" t="s">
        <v>102</v>
      </c>
      <c r="EA197" s="547" t="s">
        <v>102</v>
      </c>
      <c r="EB197" s="547" t="s">
        <v>102</v>
      </c>
      <c r="EC197" s="547" t="s">
        <v>102</v>
      </c>
      <c r="ED197" s="547" t="s">
        <v>102</v>
      </c>
      <c r="EE197" s="547" t="s">
        <v>102</v>
      </c>
      <c r="EF197" s="547" t="s">
        <v>102</v>
      </c>
      <c r="EG197" s="547" t="s">
        <v>102</v>
      </c>
      <c r="EH197" s="547" t="s">
        <v>102</v>
      </c>
      <c r="EI197" s="547" t="s">
        <v>102</v>
      </c>
      <c r="EJ197" s="547" t="s">
        <v>102</v>
      </c>
      <c r="EK197" s="547" t="s">
        <v>102</v>
      </c>
      <c r="EL197" s="547" t="s">
        <v>102</v>
      </c>
      <c r="EM197" s="547" t="s">
        <v>102</v>
      </c>
      <c r="EN197" s="547" t="s">
        <v>102</v>
      </c>
      <c r="EO197" s="547" t="s">
        <v>102</v>
      </c>
      <c r="EP197" s="547" t="s">
        <v>102</v>
      </c>
      <c r="EQ197" s="547" t="s">
        <v>102</v>
      </c>
      <c r="ER197" s="547" t="s">
        <v>102</v>
      </c>
      <c r="ES197" s="547" t="s">
        <v>102</v>
      </c>
      <c r="ET197" s="547" t="s">
        <v>102</v>
      </c>
      <c r="EU197" s="547" t="s">
        <v>102</v>
      </c>
      <c r="EV197" s="547" t="s">
        <v>102</v>
      </c>
      <c r="EW197" s="547" t="s">
        <v>102</v>
      </c>
      <c r="EX197" s="547" t="s">
        <v>102</v>
      </c>
      <c r="EY197" s="547" t="s">
        <v>102</v>
      </c>
      <c r="EZ197" s="547" t="s">
        <v>102</v>
      </c>
      <c r="FA197" s="547" t="s">
        <v>102</v>
      </c>
      <c r="FB197" s="547" t="s">
        <v>102</v>
      </c>
      <c r="FC197" s="547" t="s">
        <v>102</v>
      </c>
      <c r="FD197" s="547" t="s">
        <v>102</v>
      </c>
      <c r="FE197" s="547" t="s">
        <v>102</v>
      </c>
      <c r="FF197" s="547" t="s">
        <v>102</v>
      </c>
      <c r="FG197" s="547" t="s">
        <v>102</v>
      </c>
      <c r="FH197" s="547" t="s">
        <v>102</v>
      </c>
      <c r="FI197" s="547" t="s">
        <v>102</v>
      </c>
      <c r="FJ197" s="547" t="s">
        <v>102</v>
      </c>
      <c r="FK197" s="547" t="s">
        <v>102</v>
      </c>
      <c r="FL197" s="547" t="s">
        <v>102</v>
      </c>
      <c r="FM197" s="547" t="s">
        <v>102</v>
      </c>
      <c r="FN197" s="547" t="s">
        <v>102</v>
      </c>
      <c r="FO197" s="547" t="s">
        <v>102</v>
      </c>
    </row>
    <row r="198" spans="1:171" x14ac:dyDescent="0.15">
      <c r="A198" s="547">
        <v>3400515</v>
      </c>
      <c r="B198" s="547">
        <v>1</v>
      </c>
      <c r="C198" s="547" t="s">
        <v>21213</v>
      </c>
      <c r="D198" s="547" t="s">
        <v>21214</v>
      </c>
      <c r="E198" s="547" t="s">
        <v>21215</v>
      </c>
      <c r="F198" s="547" t="s">
        <v>21216</v>
      </c>
      <c r="G198" s="547" t="s">
        <v>21217</v>
      </c>
      <c r="H198" s="547" t="s">
        <v>21218</v>
      </c>
      <c r="I198" s="547" t="s">
        <v>102</v>
      </c>
      <c r="J198" s="547" t="s">
        <v>102</v>
      </c>
      <c r="K198" s="547" t="s">
        <v>102</v>
      </c>
      <c r="L198" s="547" t="s">
        <v>102</v>
      </c>
      <c r="M198" s="547" t="s">
        <v>102</v>
      </c>
      <c r="N198" s="547" t="s">
        <v>102</v>
      </c>
      <c r="O198" s="547" t="s">
        <v>102</v>
      </c>
      <c r="P198" s="547" t="s">
        <v>102</v>
      </c>
      <c r="Q198" s="547" t="s">
        <v>102</v>
      </c>
      <c r="R198" s="547" t="s">
        <v>102</v>
      </c>
      <c r="S198" s="547" t="s">
        <v>102</v>
      </c>
      <c r="T198" s="547" t="s">
        <v>102</v>
      </c>
      <c r="U198" s="547" t="s">
        <v>102</v>
      </c>
      <c r="V198" s="547" t="s">
        <v>102</v>
      </c>
      <c r="W198" s="547" t="s">
        <v>102</v>
      </c>
      <c r="X198" s="547" t="s">
        <v>102</v>
      </c>
      <c r="Y198" s="547" t="s">
        <v>102</v>
      </c>
      <c r="Z198" s="547" t="s">
        <v>102</v>
      </c>
      <c r="AA198" s="547" t="s">
        <v>102</v>
      </c>
      <c r="AB198" s="547" t="s">
        <v>102</v>
      </c>
      <c r="AC198" s="547" t="s">
        <v>102</v>
      </c>
      <c r="AD198" s="547" t="s">
        <v>102</v>
      </c>
      <c r="AE198" s="547" t="s">
        <v>102</v>
      </c>
      <c r="AF198" s="547" t="s">
        <v>102</v>
      </c>
      <c r="AG198" s="547" t="s">
        <v>102</v>
      </c>
      <c r="AH198" s="547" t="s">
        <v>102</v>
      </c>
      <c r="AI198" s="547" t="s">
        <v>102</v>
      </c>
      <c r="AJ198" s="547" t="s">
        <v>102</v>
      </c>
      <c r="AK198" s="547" t="s">
        <v>102</v>
      </c>
      <c r="AL198" s="547" t="s">
        <v>102</v>
      </c>
      <c r="AM198" s="547" t="s">
        <v>102</v>
      </c>
      <c r="AN198" s="547" t="s">
        <v>102</v>
      </c>
      <c r="AO198" s="547" t="s">
        <v>102</v>
      </c>
      <c r="AP198" s="547" t="s">
        <v>102</v>
      </c>
      <c r="AQ198" s="547" t="s">
        <v>102</v>
      </c>
      <c r="AR198" s="547" t="s">
        <v>102</v>
      </c>
      <c r="AS198" s="547" t="s">
        <v>102</v>
      </c>
      <c r="AT198" s="547" t="s">
        <v>102</v>
      </c>
      <c r="AU198" s="547" t="s">
        <v>102</v>
      </c>
      <c r="AV198" s="547" t="s">
        <v>102</v>
      </c>
      <c r="AW198" s="547" t="s">
        <v>102</v>
      </c>
      <c r="AX198" s="547" t="s">
        <v>102</v>
      </c>
      <c r="AY198" s="547" t="s">
        <v>102</v>
      </c>
      <c r="AZ198" s="547" t="s">
        <v>102</v>
      </c>
      <c r="BA198" s="547" t="s">
        <v>102</v>
      </c>
      <c r="BB198" s="547" t="s">
        <v>102</v>
      </c>
      <c r="BC198" s="547" t="s">
        <v>102</v>
      </c>
      <c r="BD198" s="547" t="s">
        <v>102</v>
      </c>
      <c r="BE198" s="547" t="s">
        <v>102</v>
      </c>
      <c r="BF198" s="547" t="s">
        <v>102</v>
      </c>
      <c r="BG198" s="547" t="s">
        <v>102</v>
      </c>
      <c r="BH198" s="547" t="s">
        <v>102</v>
      </c>
      <c r="BI198" s="547" t="s">
        <v>102</v>
      </c>
      <c r="BJ198" s="547" t="s">
        <v>102</v>
      </c>
      <c r="BK198" s="547" t="s">
        <v>102</v>
      </c>
      <c r="BL198" s="547" t="s">
        <v>102</v>
      </c>
      <c r="BM198" s="547" t="s">
        <v>102</v>
      </c>
      <c r="BN198" s="547" t="s">
        <v>102</v>
      </c>
      <c r="BO198" s="547" t="s">
        <v>102</v>
      </c>
      <c r="BP198" s="547" t="s">
        <v>102</v>
      </c>
      <c r="BQ198" s="547" t="s">
        <v>102</v>
      </c>
      <c r="BR198" s="547" t="s">
        <v>102</v>
      </c>
      <c r="BS198" s="547" t="s">
        <v>102</v>
      </c>
      <c r="BT198" s="547" t="s">
        <v>102</v>
      </c>
      <c r="BU198" s="547" t="s">
        <v>102</v>
      </c>
      <c r="BV198" s="547" t="s">
        <v>102</v>
      </c>
      <c r="BW198" s="547" t="s">
        <v>102</v>
      </c>
      <c r="BX198" s="547" t="s">
        <v>102</v>
      </c>
      <c r="BY198" s="547" t="s">
        <v>102</v>
      </c>
      <c r="BZ198" s="547" t="s">
        <v>102</v>
      </c>
      <c r="CA198" s="547" t="s">
        <v>102</v>
      </c>
      <c r="CB198" s="547" t="s">
        <v>102</v>
      </c>
      <c r="CC198" s="547" t="s">
        <v>102</v>
      </c>
      <c r="CD198" s="547" t="s">
        <v>102</v>
      </c>
      <c r="CE198" s="547" t="s">
        <v>102</v>
      </c>
      <c r="CF198" s="547" t="s">
        <v>102</v>
      </c>
      <c r="CG198" s="547" t="s">
        <v>102</v>
      </c>
      <c r="CH198" s="547" t="s">
        <v>102</v>
      </c>
      <c r="CI198" s="547" t="s">
        <v>102</v>
      </c>
      <c r="CJ198" s="547" t="s">
        <v>102</v>
      </c>
      <c r="CK198" s="547" t="s">
        <v>102</v>
      </c>
      <c r="CL198" s="547" t="s">
        <v>102</v>
      </c>
      <c r="CM198" s="547" t="s">
        <v>102</v>
      </c>
      <c r="CN198" s="547" t="s">
        <v>102</v>
      </c>
      <c r="CO198" s="547" t="s">
        <v>102</v>
      </c>
      <c r="CP198" s="547" t="s">
        <v>102</v>
      </c>
      <c r="CQ198" s="547" t="s">
        <v>102</v>
      </c>
      <c r="CR198" s="547" t="s">
        <v>102</v>
      </c>
      <c r="CS198" s="547" t="s">
        <v>102</v>
      </c>
      <c r="CT198" s="547" t="s">
        <v>102</v>
      </c>
      <c r="CU198" s="547" t="s">
        <v>102</v>
      </c>
      <c r="CV198" s="547" t="s">
        <v>102</v>
      </c>
      <c r="CW198" s="547" t="s">
        <v>102</v>
      </c>
      <c r="CX198" s="547" t="s">
        <v>102</v>
      </c>
      <c r="CY198" s="547" t="s">
        <v>102</v>
      </c>
      <c r="CZ198" s="547" t="s">
        <v>102</v>
      </c>
      <c r="DA198" s="547" t="s">
        <v>102</v>
      </c>
      <c r="DB198" s="547" t="s">
        <v>102</v>
      </c>
      <c r="DC198" s="547" t="s">
        <v>102</v>
      </c>
      <c r="DD198" s="547" t="s">
        <v>102</v>
      </c>
      <c r="DE198" s="547" t="s">
        <v>102</v>
      </c>
      <c r="DF198" s="547" t="s">
        <v>102</v>
      </c>
      <c r="DG198" s="547" t="s">
        <v>102</v>
      </c>
      <c r="DH198" s="547" t="s">
        <v>102</v>
      </c>
      <c r="DI198" s="547" t="s">
        <v>102</v>
      </c>
      <c r="DJ198" s="547" t="s">
        <v>102</v>
      </c>
      <c r="DK198" s="547" t="s">
        <v>102</v>
      </c>
      <c r="DL198" s="547" t="s">
        <v>102</v>
      </c>
      <c r="DM198" s="547" t="s">
        <v>102</v>
      </c>
      <c r="DN198" s="547" t="s">
        <v>102</v>
      </c>
      <c r="DO198" s="547" t="s">
        <v>102</v>
      </c>
      <c r="DP198" s="547" t="s">
        <v>102</v>
      </c>
      <c r="DQ198" s="547" t="s">
        <v>102</v>
      </c>
      <c r="DR198" s="547" t="s">
        <v>102</v>
      </c>
      <c r="DS198" s="547" t="s">
        <v>102</v>
      </c>
      <c r="DT198" s="547" t="s">
        <v>102</v>
      </c>
      <c r="DU198" s="547" t="s">
        <v>102</v>
      </c>
      <c r="DV198" s="547" t="s">
        <v>102</v>
      </c>
      <c r="DW198" s="547" t="s">
        <v>102</v>
      </c>
      <c r="DX198" s="547" t="s">
        <v>102</v>
      </c>
      <c r="DY198" s="547" t="s">
        <v>102</v>
      </c>
      <c r="DZ198" s="547" t="s">
        <v>102</v>
      </c>
      <c r="EA198" s="547" t="s">
        <v>102</v>
      </c>
      <c r="EB198" s="547" t="s">
        <v>102</v>
      </c>
      <c r="EC198" s="547" t="s">
        <v>102</v>
      </c>
      <c r="ED198" s="547" t="s">
        <v>102</v>
      </c>
      <c r="EE198" s="547" t="s">
        <v>102</v>
      </c>
      <c r="EF198" s="547" t="s">
        <v>102</v>
      </c>
      <c r="EG198" s="547" t="s">
        <v>102</v>
      </c>
      <c r="EH198" s="547" t="s">
        <v>102</v>
      </c>
      <c r="EI198" s="547" t="s">
        <v>102</v>
      </c>
      <c r="EJ198" s="547" t="s">
        <v>102</v>
      </c>
      <c r="EK198" s="547" t="s">
        <v>102</v>
      </c>
      <c r="EL198" s="547" t="s">
        <v>102</v>
      </c>
      <c r="EM198" s="547" t="s">
        <v>102</v>
      </c>
      <c r="EN198" s="547" t="s">
        <v>102</v>
      </c>
      <c r="EO198" s="547" t="s">
        <v>102</v>
      </c>
      <c r="EP198" s="547" t="s">
        <v>102</v>
      </c>
      <c r="EQ198" s="547" t="s">
        <v>102</v>
      </c>
      <c r="ER198" s="547" t="s">
        <v>102</v>
      </c>
      <c r="ES198" s="547" t="s">
        <v>102</v>
      </c>
      <c r="ET198" s="547" t="s">
        <v>102</v>
      </c>
      <c r="EU198" s="547" t="s">
        <v>102</v>
      </c>
      <c r="EV198" s="547" t="s">
        <v>102</v>
      </c>
      <c r="EW198" s="547" t="s">
        <v>102</v>
      </c>
      <c r="EX198" s="547" t="s">
        <v>102</v>
      </c>
      <c r="EY198" s="547" t="s">
        <v>102</v>
      </c>
      <c r="EZ198" s="547" t="s">
        <v>102</v>
      </c>
      <c r="FA198" s="547" t="s">
        <v>102</v>
      </c>
      <c r="FB198" s="547" t="s">
        <v>102</v>
      </c>
      <c r="FC198" s="547" t="s">
        <v>102</v>
      </c>
      <c r="FD198" s="547" t="s">
        <v>102</v>
      </c>
      <c r="FE198" s="547" t="s">
        <v>102</v>
      </c>
      <c r="FF198" s="547" t="s">
        <v>102</v>
      </c>
      <c r="FG198" s="547" t="s">
        <v>102</v>
      </c>
      <c r="FH198" s="547" t="s">
        <v>102</v>
      </c>
      <c r="FI198" s="547" t="s">
        <v>102</v>
      </c>
      <c r="FJ198" s="547" t="s">
        <v>102</v>
      </c>
      <c r="FK198" s="547" t="s">
        <v>102</v>
      </c>
      <c r="FL198" s="547" t="s">
        <v>102</v>
      </c>
      <c r="FM198" s="547" t="s">
        <v>102</v>
      </c>
      <c r="FN198" s="547" t="s">
        <v>102</v>
      </c>
      <c r="FO198" s="547" t="s">
        <v>102</v>
      </c>
    </row>
    <row r="199" spans="1:171" x14ac:dyDescent="0.15">
      <c r="A199" s="547">
        <v>3432202</v>
      </c>
      <c r="B199" s="547">
        <v>1</v>
      </c>
      <c r="C199" s="547" t="s">
        <v>21219</v>
      </c>
      <c r="D199" s="547" t="s">
        <v>21220</v>
      </c>
      <c r="E199" s="547" t="s">
        <v>21221</v>
      </c>
      <c r="F199" s="547" t="s">
        <v>21222</v>
      </c>
      <c r="G199" s="547" t="s">
        <v>21223</v>
      </c>
      <c r="H199" s="547" t="s">
        <v>102</v>
      </c>
      <c r="I199" s="547" t="s">
        <v>102</v>
      </c>
      <c r="J199" s="547" t="s">
        <v>102</v>
      </c>
      <c r="K199" s="547" t="s">
        <v>102</v>
      </c>
      <c r="L199" s="547" t="s">
        <v>102</v>
      </c>
      <c r="M199" s="547" t="s">
        <v>102</v>
      </c>
      <c r="N199" s="547" t="s">
        <v>102</v>
      </c>
      <c r="O199" s="547" t="s">
        <v>102</v>
      </c>
      <c r="P199" s="547" t="s">
        <v>102</v>
      </c>
      <c r="Q199" s="547" t="s">
        <v>102</v>
      </c>
      <c r="R199" s="547" t="s">
        <v>102</v>
      </c>
      <c r="S199" s="547" t="s">
        <v>102</v>
      </c>
      <c r="T199" s="547" t="s">
        <v>102</v>
      </c>
      <c r="U199" s="547" t="s">
        <v>102</v>
      </c>
      <c r="V199" s="547" t="s">
        <v>102</v>
      </c>
      <c r="W199" s="547" t="s">
        <v>102</v>
      </c>
      <c r="X199" s="547" t="s">
        <v>102</v>
      </c>
      <c r="Y199" s="547" t="s">
        <v>102</v>
      </c>
      <c r="Z199" s="547" t="s">
        <v>102</v>
      </c>
      <c r="AA199" s="547" t="s">
        <v>102</v>
      </c>
      <c r="AB199" s="547" t="s">
        <v>102</v>
      </c>
      <c r="AC199" s="547" t="s">
        <v>102</v>
      </c>
      <c r="AD199" s="547" t="s">
        <v>102</v>
      </c>
      <c r="AE199" s="547" t="s">
        <v>102</v>
      </c>
      <c r="AF199" s="547" t="s">
        <v>102</v>
      </c>
      <c r="AG199" s="547" t="s">
        <v>102</v>
      </c>
      <c r="AH199" s="547" t="s">
        <v>102</v>
      </c>
      <c r="AI199" s="547" t="s">
        <v>102</v>
      </c>
      <c r="AJ199" s="547" t="s">
        <v>102</v>
      </c>
      <c r="AK199" s="547" t="s">
        <v>102</v>
      </c>
      <c r="AL199" s="547" t="s">
        <v>102</v>
      </c>
      <c r="AM199" s="547" t="s">
        <v>102</v>
      </c>
      <c r="AN199" s="547" t="s">
        <v>102</v>
      </c>
      <c r="AO199" s="547" t="s">
        <v>102</v>
      </c>
      <c r="AP199" s="547" t="s">
        <v>102</v>
      </c>
      <c r="AQ199" s="547" t="s">
        <v>102</v>
      </c>
      <c r="AR199" s="547" t="s">
        <v>102</v>
      </c>
      <c r="AS199" s="547" t="s">
        <v>102</v>
      </c>
      <c r="AT199" s="547" t="s">
        <v>102</v>
      </c>
      <c r="AU199" s="547" t="s">
        <v>102</v>
      </c>
      <c r="AV199" s="547" t="s">
        <v>102</v>
      </c>
      <c r="AW199" s="547" t="s">
        <v>102</v>
      </c>
      <c r="AX199" s="547" t="s">
        <v>102</v>
      </c>
      <c r="AY199" s="547" t="s">
        <v>102</v>
      </c>
      <c r="AZ199" s="547" t="s">
        <v>102</v>
      </c>
      <c r="BA199" s="547" t="s">
        <v>102</v>
      </c>
      <c r="BB199" s="547" t="s">
        <v>102</v>
      </c>
      <c r="BC199" s="547" t="s">
        <v>102</v>
      </c>
      <c r="BD199" s="547" t="s">
        <v>102</v>
      </c>
      <c r="BE199" s="547" t="s">
        <v>102</v>
      </c>
      <c r="BF199" s="547" t="s">
        <v>102</v>
      </c>
      <c r="BG199" s="547" t="s">
        <v>102</v>
      </c>
      <c r="BH199" s="547" t="s">
        <v>102</v>
      </c>
      <c r="BI199" s="547" t="s">
        <v>102</v>
      </c>
      <c r="BJ199" s="547" t="s">
        <v>102</v>
      </c>
      <c r="BK199" s="547" t="s">
        <v>102</v>
      </c>
      <c r="BL199" s="547" t="s">
        <v>102</v>
      </c>
      <c r="BM199" s="547" t="s">
        <v>102</v>
      </c>
      <c r="BN199" s="547" t="s">
        <v>102</v>
      </c>
      <c r="BO199" s="547" t="s">
        <v>102</v>
      </c>
      <c r="BP199" s="547" t="s">
        <v>102</v>
      </c>
      <c r="BQ199" s="547" t="s">
        <v>102</v>
      </c>
      <c r="BR199" s="547" t="s">
        <v>102</v>
      </c>
      <c r="BS199" s="547" t="s">
        <v>102</v>
      </c>
      <c r="BT199" s="547" t="s">
        <v>102</v>
      </c>
      <c r="BU199" s="547" t="s">
        <v>102</v>
      </c>
      <c r="BV199" s="547" t="s">
        <v>102</v>
      </c>
      <c r="BW199" s="547" t="s">
        <v>102</v>
      </c>
      <c r="BX199" s="547" t="s">
        <v>102</v>
      </c>
      <c r="BY199" s="547" t="s">
        <v>102</v>
      </c>
      <c r="BZ199" s="547" t="s">
        <v>102</v>
      </c>
      <c r="CA199" s="547" t="s">
        <v>102</v>
      </c>
      <c r="CB199" s="547" t="s">
        <v>102</v>
      </c>
      <c r="CC199" s="547" t="s">
        <v>102</v>
      </c>
      <c r="CD199" s="547" t="s">
        <v>102</v>
      </c>
      <c r="CE199" s="547" t="s">
        <v>102</v>
      </c>
      <c r="CF199" s="547" t="s">
        <v>102</v>
      </c>
      <c r="CG199" s="547" t="s">
        <v>102</v>
      </c>
      <c r="CH199" s="547" t="s">
        <v>102</v>
      </c>
      <c r="CI199" s="547" t="s">
        <v>102</v>
      </c>
      <c r="CJ199" s="547" t="s">
        <v>102</v>
      </c>
      <c r="CK199" s="547" t="s">
        <v>102</v>
      </c>
      <c r="CL199" s="547" t="s">
        <v>102</v>
      </c>
      <c r="CM199" s="547" t="s">
        <v>102</v>
      </c>
      <c r="CN199" s="547" t="s">
        <v>102</v>
      </c>
      <c r="CO199" s="547" t="s">
        <v>102</v>
      </c>
      <c r="CP199" s="547" t="s">
        <v>102</v>
      </c>
      <c r="CQ199" s="547" t="s">
        <v>102</v>
      </c>
      <c r="CR199" s="547" t="s">
        <v>102</v>
      </c>
      <c r="CS199" s="547" t="s">
        <v>102</v>
      </c>
      <c r="CT199" s="547" t="s">
        <v>102</v>
      </c>
      <c r="CU199" s="547" t="s">
        <v>102</v>
      </c>
      <c r="CV199" s="547" t="s">
        <v>102</v>
      </c>
      <c r="CW199" s="547" t="s">
        <v>102</v>
      </c>
      <c r="CX199" s="547" t="s">
        <v>102</v>
      </c>
      <c r="CY199" s="547" t="s">
        <v>102</v>
      </c>
      <c r="CZ199" s="547" t="s">
        <v>102</v>
      </c>
      <c r="DA199" s="547" t="s">
        <v>102</v>
      </c>
      <c r="DB199" s="547" t="s">
        <v>102</v>
      </c>
      <c r="DC199" s="547" t="s">
        <v>102</v>
      </c>
      <c r="DD199" s="547" t="s">
        <v>102</v>
      </c>
      <c r="DE199" s="547" t="s">
        <v>102</v>
      </c>
      <c r="DF199" s="547" t="s">
        <v>102</v>
      </c>
      <c r="DG199" s="547" t="s">
        <v>102</v>
      </c>
      <c r="DH199" s="547" t="s">
        <v>102</v>
      </c>
      <c r="DI199" s="547" t="s">
        <v>102</v>
      </c>
      <c r="DJ199" s="547" t="s">
        <v>102</v>
      </c>
      <c r="DK199" s="547" t="s">
        <v>102</v>
      </c>
      <c r="DL199" s="547" t="s">
        <v>102</v>
      </c>
      <c r="DM199" s="547" t="s">
        <v>102</v>
      </c>
      <c r="DN199" s="547" t="s">
        <v>102</v>
      </c>
      <c r="DO199" s="547" t="s">
        <v>102</v>
      </c>
      <c r="DP199" s="547" t="s">
        <v>102</v>
      </c>
      <c r="DQ199" s="547" t="s">
        <v>102</v>
      </c>
      <c r="DR199" s="547" t="s">
        <v>102</v>
      </c>
      <c r="DS199" s="547" t="s">
        <v>102</v>
      </c>
      <c r="DT199" s="547" t="s">
        <v>102</v>
      </c>
      <c r="DU199" s="547" t="s">
        <v>102</v>
      </c>
      <c r="DV199" s="547" t="s">
        <v>102</v>
      </c>
      <c r="DW199" s="547" t="s">
        <v>102</v>
      </c>
      <c r="DX199" s="547" t="s">
        <v>102</v>
      </c>
      <c r="DY199" s="547" t="s">
        <v>102</v>
      </c>
      <c r="DZ199" s="547" t="s">
        <v>102</v>
      </c>
      <c r="EA199" s="547" t="s">
        <v>102</v>
      </c>
      <c r="EB199" s="547" t="s">
        <v>102</v>
      </c>
      <c r="EC199" s="547" t="s">
        <v>102</v>
      </c>
      <c r="ED199" s="547" t="s">
        <v>102</v>
      </c>
      <c r="EE199" s="547" t="s">
        <v>102</v>
      </c>
      <c r="EF199" s="547" t="s">
        <v>102</v>
      </c>
      <c r="EG199" s="547" t="s">
        <v>102</v>
      </c>
      <c r="EH199" s="547" t="s">
        <v>102</v>
      </c>
      <c r="EI199" s="547" t="s">
        <v>102</v>
      </c>
      <c r="EJ199" s="547" t="s">
        <v>102</v>
      </c>
      <c r="EK199" s="547" t="s">
        <v>102</v>
      </c>
      <c r="EL199" s="547" t="s">
        <v>102</v>
      </c>
      <c r="EM199" s="547" t="s">
        <v>102</v>
      </c>
      <c r="EN199" s="547" t="s">
        <v>102</v>
      </c>
      <c r="EO199" s="547" t="s">
        <v>102</v>
      </c>
      <c r="EP199" s="547" t="s">
        <v>102</v>
      </c>
      <c r="EQ199" s="547" t="s">
        <v>102</v>
      </c>
      <c r="ER199" s="547" t="s">
        <v>102</v>
      </c>
      <c r="ES199" s="547" t="s">
        <v>102</v>
      </c>
      <c r="ET199" s="547" t="s">
        <v>102</v>
      </c>
      <c r="EU199" s="547" t="s">
        <v>102</v>
      </c>
      <c r="EV199" s="547" t="s">
        <v>102</v>
      </c>
      <c r="EW199" s="547" t="s">
        <v>102</v>
      </c>
      <c r="EX199" s="547" t="s">
        <v>102</v>
      </c>
      <c r="EY199" s="547" t="s">
        <v>102</v>
      </c>
      <c r="EZ199" s="547" t="s">
        <v>102</v>
      </c>
      <c r="FA199" s="547" t="s">
        <v>102</v>
      </c>
      <c r="FB199" s="547" t="s">
        <v>102</v>
      </c>
      <c r="FC199" s="547" t="s">
        <v>102</v>
      </c>
      <c r="FD199" s="547" t="s">
        <v>102</v>
      </c>
      <c r="FE199" s="547" t="s">
        <v>102</v>
      </c>
      <c r="FF199" s="547" t="s">
        <v>102</v>
      </c>
      <c r="FG199" s="547" t="s">
        <v>102</v>
      </c>
      <c r="FH199" s="547" t="s">
        <v>102</v>
      </c>
      <c r="FI199" s="547" t="s">
        <v>102</v>
      </c>
      <c r="FJ199" s="547" t="s">
        <v>102</v>
      </c>
      <c r="FK199" s="547" t="s">
        <v>102</v>
      </c>
      <c r="FL199" s="547" t="s">
        <v>102</v>
      </c>
      <c r="FM199" s="547" t="s">
        <v>102</v>
      </c>
      <c r="FN199" s="547" t="s">
        <v>102</v>
      </c>
      <c r="FO199" s="547" t="s">
        <v>102</v>
      </c>
    </row>
    <row r="200" spans="1:171" x14ac:dyDescent="0.15">
      <c r="A200" s="547">
        <v>3417553</v>
      </c>
      <c r="B200" s="547">
        <v>1</v>
      </c>
      <c r="C200" s="547" t="s">
        <v>21224</v>
      </c>
      <c r="D200" s="547" t="s">
        <v>21225</v>
      </c>
      <c r="E200" s="547" t="s">
        <v>21226</v>
      </c>
      <c r="F200" s="547" t="s">
        <v>21226</v>
      </c>
      <c r="G200" s="547" t="s">
        <v>21226</v>
      </c>
      <c r="H200" s="547" t="s">
        <v>21226</v>
      </c>
      <c r="I200" s="547" t="s">
        <v>21226</v>
      </c>
      <c r="J200" s="547" t="s">
        <v>21227</v>
      </c>
      <c r="K200" s="547" t="s">
        <v>21228</v>
      </c>
      <c r="L200" s="547" t="s">
        <v>21228</v>
      </c>
      <c r="M200" s="547" t="s">
        <v>21228</v>
      </c>
      <c r="N200" s="547" t="s">
        <v>21228</v>
      </c>
      <c r="O200" s="547" t="s">
        <v>21229</v>
      </c>
      <c r="P200" s="547" t="s">
        <v>21230</v>
      </c>
      <c r="Q200" s="547" t="s">
        <v>21230</v>
      </c>
      <c r="R200" s="547" t="s">
        <v>21230</v>
      </c>
      <c r="S200" s="547" t="s">
        <v>21230</v>
      </c>
      <c r="T200" s="547" t="s">
        <v>21230</v>
      </c>
      <c r="U200" s="547" t="s">
        <v>20183</v>
      </c>
      <c r="V200" s="547" t="s">
        <v>20183</v>
      </c>
      <c r="W200" s="547" t="s">
        <v>20183</v>
      </c>
      <c r="X200" s="547" t="s">
        <v>20183</v>
      </c>
      <c r="Y200" s="547" t="s">
        <v>20183</v>
      </c>
      <c r="Z200" s="547" t="s">
        <v>21231</v>
      </c>
      <c r="AA200" s="547" t="s">
        <v>21232</v>
      </c>
      <c r="AB200" s="547" t="s">
        <v>20559</v>
      </c>
      <c r="AC200" s="547" t="s">
        <v>21233</v>
      </c>
      <c r="AD200" s="547" t="s">
        <v>21234</v>
      </c>
      <c r="AE200" s="547" t="s">
        <v>20560</v>
      </c>
      <c r="AF200" s="547" t="s">
        <v>20562</v>
      </c>
      <c r="AG200" s="547" t="s">
        <v>21235</v>
      </c>
      <c r="AH200" s="547" t="s">
        <v>20190</v>
      </c>
      <c r="AI200" s="547" t="s">
        <v>21236</v>
      </c>
      <c r="AJ200" s="547" t="s">
        <v>20563</v>
      </c>
      <c r="AK200" s="547" t="s">
        <v>20563</v>
      </c>
      <c r="AL200" s="547" t="s">
        <v>21237</v>
      </c>
      <c r="AM200" s="547" t="s">
        <v>21237</v>
      </c>
      <c r="AN200" s="547" t="s">
        <v>20564</v>
      </c>
      <c r="AO200" s="547" t="s">
        <v>20565</v>
      </c>
      <c r="AP200" s="547" t="s">
        <v>20565</v>
      </c>
      <c r="AQ200" s="547" t="s">
        <v>20191</v>
      </c>
      <c r="AR200" s="547" t="s">
        <v>20191</v>
      </c>
      <c r="AS200" s="547" t="s">
        <v>20192</v>
      </c>
      <c r="AT200" s="547" t="s">
        <v>21238</v>
      </c>
      <c r="AU200" s="547" t="s">
        <v>21238</v>
      </c>
      <c r="AV200" s="547" t="s">
        <v>21238</v>
      </c>
      <c r="AW200" s="547" t="s">
        <v>20568</v>
      </c>
      <c r="AX200" s="547" t="s">
        <v>20569</v>
      </c>
      <c r="AY200" s="547" t="s">
        <v>21239</v>
      </c>
      <c r="AZ200" s="547" t="s">
        <v>21239</v>
      </c>
      <c r="BA200" s="547" t="s">
        <v>21239</v>
      </c>
      <c r="BB200" s="547" t="s">
        <v>21239</v>
      </c>
      <c r="BC200" s="547" t="s">
        <v>21239</v>
      </c>
      <c r="BD200" s="547" t="s">
        <v>21239</v>
      </c>
      <c r="BE200" s="547" t="s">
        <v>21240</v>
      </c>
      <c r="BF200" s="547" t="s">
        <v>20571</v>
      </c>
      <c r="BG200" s="547" t="s">
        <v>20572</v>
      </c>
      <c r="BH200" s="547" t="s">
        <v>20572</v>
      </c>
      <c r="BI200" s="547" t="s">
        <v>102</v>
      </c>
      <c r="BJ200" s="547" t="s">
        <v>102</v>
      </c>
      <c r="BK200" s="547" t="s">
        <v>102</v>
      </c>
      <c r="BL200" s="547" t="s">
        <v>102</v>
      </c>
      <c r="BM200" s="547" t="s">
        <v>102</v>
      </c>
      <c r="BN200" s="547" t="s">
        <v>102</v>
      </c>
      <c r="BO200" s="547" t="s">
        <v>102</v>
      </c>
      <c r="BP200" s="547" t="s">
        <v>102</v>
      </c>
      <c r="BQ200" s="547" t="s">
        <v>102</v>
      </c>
      <c r="BR200" s="547" t="s">
        <v>102</v>
      </c>
      <c r="BS200" s="547" t="s">
        <v>102</v>
      </c>
      <c r="BT200" s="547" t="s">
        <v>102</v>
      </c>
      <c r="BU200" s="547" t="s">
        <v>102</v>
      </c>
      <c r="BV200" s="547" t="s">
        <v>102</v>
      </c>
      <c r="BW200" s="547" t="s">
        <v>102</v>
      </c>
      <c r="BX200" s="547" t="s">
        <v>102</v>
      </c>
      <c r="BY200" s="547" t="s">
        <v>102</v>
      </c>
      <c r="BZ200" s="547" t="s">
        <v>102</v>
      </c>
      <c r="CA200" s="547" t="s">
        <v>102</v>
      </c>
      <c r="CB200" s="547" t="s">
        <v>102</v>
      </c>
      <c r="CC200" s="547" t="s">
        <v>102</v>
      </c>
      <c r="CD200" s="547" t="s">
        <v>102</v>
      </c>
      <c r="CE200" s="547" t="s">
        <v>102</v>
      </c>
      <c r="CF200" s="547" t="s">
        <v>102</v>
      </c>
      <c r="CG200" s="547" t="s">
        <v>102</v>
      </c>
      <c r="CH200" s="547" t="s">
        <v>102</v>
      </c>
      <c r="CI200" s="547" t="s">
        <v>102</v>
      </c>
      <c r="CJ200" s="547" t="s">
        <v>102</v>
      </c>
      <c r="CK200" s="547" t="s">
        <v>102</v>
      </c>
      <c r="CL200" s="547" t="s">
        <v>102</v>
      </c>
      <c r="CM200" s="547" t="s">
        <v>102</v>
      </c>
      <c r="CN200" s="547" t="s">
        <v>102</v>
      </c>
      <c r="CO200" s="547" t="s">
        <v>102</v>
      </c>
      <c r="CP200" s="547" t="s">
        <v>102</v>
      </c>
      <c r="CQ200" s="547" t="s">
        <v>102</v>
      </c>
      <c r="CR200" s="547" t="s">
        <v>102</v>
      </c>
      <c r="CS200" s="547" t="s">
        <v>102</v>
      </c>
      <c r="CT200" s="547" t="s">
        <v>102</v>
      </c>
      <c r="CU200" s="547" t="s">
        <v>102</v>
      </c>
      <c r="CV200" s="547" t="s">
        <v>102</v>
      </c>
      <c r="CW200" s="547" t="s">
        <v>102</v>
      </c>
      <c r="CX200" s="547" t="s">
        <v>102</v>
      </c>
      <c r="CY200" s="547" t="s">
        <v>102</v>
      </c>
      <c r="CZ200" s="547" t="s">
        <v>102</v>
      </c>
      <c r="DA200" s="547" t="s">
        <v>102</v>
      </c>
      <c r="DB200" s="547" t="s">
        <v>102</v>
      </c>
      <c r="DC200" s="547" t="s">
        <v>102</v>
      </c>
      <c r="DD200" s="547" t="s">
        <v>102</v>
      </c>
      <c r="DE200" s="547" t="s">
        <v>102</v>
      </c>
      <c r="DF200" s="547" t="s">
        <v>102</v>
      </c>
      <c r="DG200" s="547" t="s">
        <v>102</v>
      </c>
      <c r="DH200" s="547" t="s">
        <v>102</v>
      </c>
      <c r="DI200" s="547" t="s">
        <v>102</v>
      </c>
      <c r="DJ200" s="547" t="s">
        <v>102</v>
      </c>
      <c r="DK200" s="547" t="s">
        <v>102</v>
      </c>
      <c r="DL200" s="547" t="s">
        <v>102</v>
      </c>
      <c r="DM200" s="547" t="s">
        <v>102</v>
      </c>
      <c r="DN200" s="547" t="s">
        <v>102</v>
      </c>
      <c r="DO200" s="547" t="s">
        <v>102</v>
      </c>
      <c r="DP200" s="547" t="s">
        <v>102</v>
      </c>
      <c r="DQ200" s="547" t="s">
        <v>102</v>
      </c>
      <c r="DR200" s="547" t="s">
        <v>102</v>
      </c>
      <c r="DS200" s="547" t="s">
        <v>102</v>
      </c>
      <c r="DT200" s="547" t="s">
        <v>102</v>
      </c>
      <c r="DU200" s="547" t="s">
        <v>102</v>
      </c>
      <c r="DV200" s="547" t="s">
        <v>102</v>
      </c>
      <c r="DW200" s="547" t="s">
        <v>102</v>
      </c>
      <c r="DX200" s="547" t="s">
        <v>102</v>
      </c>
      <c r="DY200" s="547" t="s">
        <v>102</v>
      </c>
      <c r="DZ200" s="547" t="s">
        <v>102</v>
      </c>
      <c r="EA200" s="547" t="s">
        <v>102</v>
      </c>
      <c r="EB200" s="547" t="s">
        <v>102</v>
      </c>
      <c r="EC200" s="547" t="s">
        <v>102</v>
      </c>
      <c r="ED200" s="547" t="s">
        <v>102</v>
      </c>
      <c r="EE200" s="547" t="s">
        <v>102</v>
      </c>
      <c r="EF200" s="547" t="s">
        <v>102</v>
      </c>
      <c r="EG200" s="547" t="s">
        <v>102</v>
      </c>
      <c r="EH200" s="547" t="s">
        <v>102</v>
      </c>
      <c r="EI200" s="547" t="s">
        <v>102</v>
      </c>
      <c r="EJ200" s="547" t="s">
        <v>102</v>
      </c>
      <c r="EK200" s="547" t="s">
        <v>102</v>
      </c>
      <c r="EL200" s="547" t="s">
        <v>102</v>
      </c>
      <c r="EM200" s="547" t="s">
        <v>102</v>
      </c>
      <c r="EN200" s="547" t="s">
        <v>102</v>
      </c>
      <c r="EO200" s="547" t="s">
        <v>102</v>
      </c>
      <c r="EP200" s="547" t="s">
        <v>102</v>
      </c>
      <c r="EQ200" s="547" t="s">
        <v>102</v>
      </c>
      <c r="ER200" s="547" t="s">
        <v>102</v>
      </c>
      <c r="ES200" s="547" t="s">
        <v>102</v>
      </c>
      <c r="ET200" s="547" t="s">
        <v>102</v>
      </c>
      <c r="EU200" s="547" t="s">
        <v>102</v>
      </c>
      <c r="EV200" s="547" t="s">
        <v>102</v>
      </c>
      <c r="EW200" s="547" t="s">
        <v>102</v>
      </c>
      <c r="EX200" s="547" t="s">
        <v>102</v>
      </c>
      <c r="EY200" s="547" t="s">
        <v>102</v>
      </c>
      <c r="EZ200" s="547" t="s">
        <v>102</v>
      </c>
      <c r="FA200" s="547" t="s">
        <v>102</v>
      </c>
      <c r="FB200" s="547" t="s">
        <v>102</v>
      </c>
      <c r="FC200" s="547" t="s">
        <v>102</v>
      </c>
      <c r="FD200" s="547" t="s">
        <v>102</v>
      </c>
      <c r="FE200" s="547" t="s">
        <v>102</v>
      </c>
      <c r="FF200" s="547" t="s">
        <v>102</v>
      </c>
      <c r="FG200" s="547" t="s">
        <v>102</v>
      </c>
      <c r="FH200" s="547" t="s">
        <v>102</v>
      </c>
      <c r="FI200" s="547" t="s">
        <v>102</v>
      </c>
      <c r="FJ200" s="547" t="s">
        <v>102</v>
      </c>
      <c r="FK200" s="547" t="s">
        <v>102</v>
      </c>
      <c r="FL200" s="547" t="s">
        <v>102</v>
      </c>
      <c r="FM200" s="547" t="s">
        <v>102</v>
      </c>
      <c r="FN200" s="547" t="s">
        <v>102</v>
      </c>
      <c r="FO200" s="547" t="s">
        <v>102</v>
      </c>
    </row>
    <row r="201" spans="1:171" x14ac:dyDescent="0.15">
      <c r="A201" s="547">
        <v>3357607</v>
      </c>
      <c r="B201" s="547">
        <v>0</v>
      </c>
      <c r="C201" s="547" t="s">
        <v>102</v>
      </c>
      <c r="D201" s="547" t="s">
        <v>102</v>
      </c>
      <c r="E201" s="547" t="s">
        <v>102</v>
      </c>
      <c r="F201" s="547" t="s">
        <v>102</v>
      </c>
      <c r="G201" s="547" t="s">
        <v>102</v>
      </c>
      <c r="H201" s="547" t="s">
        <v>102</v>
      </c>
      <c r="I201" s="547" t="s">
        <v>102</v>
      </c>
      <c r="J201" s="547" t="s">
        <v>102</v>
      </c>
      <c r="K201" s="547" t="s">
        <v>102</v>
      </c>
      <c r="L201" s="547" t="s">
        <v>102</v>
      </c>
      <c r="M201" s="547" t="s">
        <v>102</v>
      </c>
      <c r="N201" s="547" t="s">
        <v>102</v>
      </c>
      <c r="O201" s="547" t="s">
        <v>102</v>
      </c>
      <c r="P201" s="547" t="s">
        <v>102</v>
      </c>
      <c r="Q201" s="547" t="s">
        <v>102</v>
      </c>
      <c r="R201" s="547" t="s">
        <v>102</v>
      </c>
      <c r="S201" s="547" t="s">
        <v>102</v>
      </c>
      <c r="T201" s="547" t="s">
        <v>102</v>
      </c>
      <c r="U201" s="547" t="s">
        <v>102</v>
      </c>
      <c r="V201" s="547" t="s">
        <v>102</v>
      </c>
      <c r="W201" s="547" t="s">
        <v>102</v>
      </c>
      <c r="X201" s="547" t="s">
        <v>102</v>
      </c>
      <c r="Y201" s="547" t="s">
        <v>102</v>
      </c>
      <c r="Z201" s="547" t="s">
        <v>102</v>
      </c>
      <c r="AA201" s="547" t="s">
        <v>102</v>
      </c>
      <c r="AB201" s="547" t="s">
        <v>102</v>
      </c>
      <c r="AC201" s="547" t="s">
        <v>102</v>
      </c>
      <c r="AD201" s="547" t="s">
        <v>102</v>
      </c>
      <c r="AE201" s="547" t="s">
        <v>102</v>
      </c>
      <c r="AF201" s="547" t="s">
        <v>102</v>
      </c>
      <c r="AG201" s="547" t="s">
        <v>102</v>
      </c>
      <c r="AH201" s="547" t="s">
        <v>102</v>
      </c>
      <c r="AI201" s="547" t="s">
        <v>102</v>
      </c>
      <c r="AJ201" s="547" t="s">
        <v>102</v>
      </c>
      <c r="AK201" s="547" t="s">
        <v>102</v>
      </c>
      <c r="AL201" s="547" t="s">
        <v>102</v>
      </c>
      <c r="AM201" s="547" t="s">
        <v>102</v>
      </c>
      <c r="AN201" s="547" t="s">
        <v>102</v>
      </c>
      <c r="AO201" s="547" t="s">
        <v>102</v>
      </c>
      <c r="AP201" s="547" t="s">
        <v>102</v>
      </c>
      <c r="AQ201" s="547" t="s">
        <v>102</v>
      </c>
      <c r="AR201" s="547" t="s">
        <v>102</v>
      </c>
      <c r="AS201" s="547" t="s">
        <v>102</v>
      </c>
      <c r="AT201" s="547" t="s">
        <v>102</v>
      </c>
      <c r="AU201" s="547" t="s">
        <v>102</v>
      </c>
      <c r="AV201" s="547" t="s">
        <v>102</v>
      </c>
      <c r="AW201" s="547" t="s">
        <v>102</v>
      </c>
      <c r="AX201" s="547" t="s">
        <v>102</v>
      </c>
      <c r="AY201" s="547" t="s">
        <v>102</v>
      </c>
      <c r="AZ201" s="547" t="s">
        <v>102</v>
      </c>
      <c r="BA201" s="547" t="s">
        <v>102</v>
      </c>
      <c r="BB201" s="547" t="s">
        <v>102</v>
      </c>
      <c r="BC201" s="547" t="s">
        <v>102</v>
      </c>
      <c r="BD201" s="547" t="s">
        <v>102</v>
      </c>
      <c r="BE201" s="547" t="s">
        <v>102</v>
      </c>
      <c r="BF201" s="547" t="s">
        <v>102</v>
      </c>
      <c r="BG201" s="547" t="s">
        <v>102</v>
      </c>
      <c r="BH201" s="547" t="s">
        <v>102</v>
      </c>
      <c r="BI201" s="547" t="s">
        <v>102</v>
      </c>
      <c r="BJ201" s="547" t="s">
        <v>102</v>
      </c>
      <c r="BK201" s="547" t="s">
        <v>102</v>
      </c>
      <c r="BL201" s="547" t="s">
        <v>102</v>
      </c>
      <c r="BM201" s="547" t="s">
        <v>102</v>
      </c>
      <c r="BN201" s="547" t="s">
        <v>102</v>
      </c>
      <c r="BO201" s="547" t="s">
        <v>102</v>
      </c>
      <c r="BP201" s="547" t="s">
        <v>102</v>
      </c>
      <c r="BQ201" s="547" t="s">
        <v>102</v>
      </c>
      <c r="BR201" s="547" t="s">
        <v>102</v>
      </c>
      <c r="BS201" s="547" t="s">
        <v>102</v>
      </c>
      <c r="BT201" s="547" t="s">
        <v>102</v>
      </c>
      <c r="BU201" s="547" t="s">
        <v>102</v>
      </c>
      <c r="BV201" s="547" t="s">
        <v>102</v>
      </c>
      <c r="BW201" s="547" t="s">
        <v>102</v>
      </c>
      <c r="BX201" s="547" t="s">
        <v>102</v>
      </c>
      <c r="BY201" s="547" t="s">
        <v>102</v>
      </c>
      <c r="BZ201" s="547" t="s">
        <v>102</v>
      </c>
      <c r="CA201" s="547" t="s">
        <v>102</v>
      </c>
      <c r="CB201" s="547" t="s">
        <v>102</v>
      </c>
      <c r="CC201" s="547" t="s">
        <v>102</v>
      </c>
      <c r="CD201" s="547" t="s">
        <v>102</v>
      </c>
      <c r="CE201" s="547" t="s">
        <v>102</v>
      </c>
      <c r="CF201" s="547" t="s">
        <v>102</v>
      </c>
      <c r="CG201" s="547" t="s">
        <v>102</v>
      </c>
      <c r="CH201" s="547" t="s">
        <v>102</v>
      </c>
      <c r="CI201" s="547" t="s">
        <v>102</v>
      </c>
      <c r="CJ201" s="547" t="s">
        <v>102</v>
      </c>
      <c r="CK201" s="547" t="s">
        <v>102</v>
      </c>
      <c r="CL201" s="547" t="s">
        <v>102</v>
      </c>
      <c r="CM201" s="547" t="s">
        <v>102</v>
      </c>
      <c r="CN201" s="547" t="s">
        <v>102</v>
      </c>
      <c r="CO201" s="547" t="s">
        <v>102</v>
      </c>
      <c r="CP201" s="547" t="s">
        <v>102</v>
      </c>
      <c r="CQ201" s="547" t="s">
        <v>102</v>
      </c>
      <c r="CR201" s="547" t="s">
        <v>102</v>
      </c>
      <c r="CS201" s="547" t="s">
        <v>102</v>
      </c>
      <c r="CT201" s="547" t="s">
        <v>102</v>
      </c>
      <c r="CU201" s="547" t="s">
        <v>102</v>
      </c>
      <c r="CV201" s="547" t="s">
        <v>102</v>
      </c>
      <c r="CW201" s="547" t="s">
        <v>102</v>
      </c>
      <c r="CX201" s="547" t="s">
        <v>102</v>
      </c>
      <c r="CY201" s="547" t="s">
        <v>102</v>
      </c>
      <c r="CZ201" s="547" t="s">
        <v>102</v>
      </c>
      <c r="DA201" s="547" t="s">
        <v>102</v>
      </c>
      <c r="DB201" s="547" t="s">
        <v>102</v>
      </c>
      <c r="DC201" s="547" t="s">
        <v>102</v>
      </c>
      <c r="DD201" s="547" t="s">
        <v>102</v>
      </c>
      <c r="DE201" s="547" t="s">
        <v>102</v>
      </c>
      <c r="DF201" s="547" t="s">
        <v>102</v>
      </c>
      <c r="DG201" s="547" t="s">
        <v>102</v>
      </c>
      <c r="DH201" s="547" t="s">
        <v>102</v>
      </c>
      <c r="DI201" s="547" t="s">
        <v>102</v>
      </c>
      <c r="DJ201" s="547" t="s">
        <v>102</v>
      </c>
      <c r="DK201" s="547" t="s">
        <v>102</v>
      </c>
      <c r="DL201" s="547" t="s">
        <v>102</v>
      </c>
      <c r="DM201" s="547" t="s">
        <v>102</v>
      </c>
      <c r="DN201" s="547" t="s">
        <v>102</v>
      </c>
      <c r="DO201" s="547" t="s">
        <v>102</v>
      </c>
      <c r="DP201" s="547" t="s">
        <v>102</v>
      </c>
      <c r="DQ201" s="547" t="s">
        <v>102</v>
      </c>
      <c r="DR201" s="547" t="s">
        <v>102</v>
      </c>
      <c r="DS201" s="547" t="s">
        <v>102</v>
      </c>
      <c r="DT201" s="547" t="s">
        <v>102</v>
      </c>
      <c r="DU201" s="547" t="s">
        <v>102</v>
      </c>
      <c r="DV201" s="547" t="s">
        <v>102</v>
      </c>
      <c r="DW201" s="547" t="s">
        <v>102</v>
      </c>
      <c r="DX201" s="547" t="s">
        <v>102</v>
      </c>
      <c r="DY201" s="547" t="s">
        <v>102</v>
      </c>
      <c r="DZ201" s="547" t="s">
        <v>102</v>
      </c>
      <c r="EA201" s="547" t="s">
        <v>102</v>
      </c>
      <c r="EB201" s="547" t="s">
        <v>102</v>
      </c>
      <c r="EC201" s="547" t="s">
        <v>102</v>
      </c>
      <c r="ED201" s="547" t="s">
        <v>102</v>
      </c>
      <c r="EE201" s="547" t="s">
        <v>102</v>
      </c>
      <c r="EF201" s="547" t="s">
        <v>102</v>
      </c>
      <c r="EG201" s="547" t="s">
        <v>102</v>
      </c>
      <c r="EH201" s="547" t="s">
        <v>102</v>
      </c>
      <c r="EI201" s="547" t="s">
        <v>102</v>
      </c>
      <c r="EJ201" s="547" t="s">
        <v>102</v>
      </c>
      <c r="EK201" s="547" t="s">
        <v>102</v>
      </c>
      <c r="EL201" s="547" t="s">
        <v>102</v>
      </c>
      <c r="EM201" s="547" t="s">
        <v>102</v>
      </c>
      <c r="EN201" s="547" t="s">
        <v>102</v>
      </c>
      <c r="EO201" s="547" t="s">
        <v>102</v>
      </c>
      <c r="EP201" s="547" t="s">
        <v>102</v>
      </c>
      <c r="EQ201" s="547" t="s">
        <v>102</v>
      </c>
      <c r="ER201" s="547" t="s">
        <v>102</v>
      </c>
      <c r="ES201" s="547" t="s">
        <v>102</v>
      </c>
      <c r="ET201" s="547" t="s">
        <v>102</v>
      </c>
      <c r="EU201" s="547" t="s">
        <v>102</v>
      </c>
      <c r="EV201" s="547" t="s">
        <v>102</v>
      </c>
      <c r="EW201" s="547" t="s">
        <v>102</v>
      </c>
      <c r="EX201" s="547" t="s">
        <v>102</v>
      </c>
      <c r="EY201" s="547" t="s">
        <v>102</v>
      </c>
      <c r="EZ201" s="547" t="s">
        <v>102</v>
      </c>
      <c r="FA201" s="547" t="s">
        <v>102</v>
      </c>
      <c r="FB201" s="547" t="s">
        <v>102</v>
      </c>
      <c r="FC201" s="547" t="s">
        <v>102</v>
      </c>
      <c r="FD201" s="547" t="s">
        <v>102</v>
      </c>
      <c r="FE201" s="547" t="s">
        <v>102</v>
      </c>
      <c r="FF201" s="547" t="s">
        <v>102</v>
      </c>
      <c r="FG201" s="547" t="s">
        <v>102</v>
      </c>
      <c r="FH201" s="547" t="s">
        <v>102</v>
      </c>
      <c r="FI201" s="547" t="s">
        <v>102</v>
      </c>
      <c r="FJ201" s="547" t="s">
        <v>102</v>
      </c>
      <c r="FK201" s="547" t="s">
        <v>102</v>
      </c>
      <c r="FL201" s="547" t="s">
        <v>102</v>
      </c>
      <c r="FM201" s="547" t="s">
        <v>102</v>
      </c>
      <c r="FN201" s="547" t="s">
        <v>102</v>
      </c>
      <c r="FO201" s="547" t="s">
        <v>102</v>
      </c>
    </row>
    <row r="202" spans="1:171" x14ac:dyDescent="0.15">
      <c r="A202" s="547">
        <v>3352084</v>
      </c>
      <c r="B202" s="547">
        <v>0</v>
      </c>
      <c r="C202" s="547" t="s">
        <v>102</v>
      </c>
      <c r="D202" s="547" t="s">
        <v>102</v>
      </c>
      <c r="E202" s="547" t="s">
        <v>102</v>
      </c>
      <c r="F202" s="547" t="s">
        <v>102</v>
      </c>
      <c r="G202" s="547" t="s">
        <v>102</v>
      </c>
      <c r="H202" s="547" t="s">
        <v>102</v>
      </c>
      <c r="I202" s="547" t="s">
        <v>102</v>
      </c>
      <c r="J202" s="547" t="s">
        <v>102</v>
      </c>
      <c r="K202" s="547" t="s">
        <v>102</v>
      </c>
      <c r="L202" s="547" t="s">
        <v>102</v>
      </c>
      <c r="M202" s="547" t="s">
        <v>102</v>
      </c>
      <c r="N202" s="547" t="s">
        <v>102</v>
      </c>
      <c r="O202" s="547" t="s">
        <v>102</v>
      </c>
      <c r="P202" s="547" t="s">
        <v>102</v>
      </c>
      <c r="Q202" s="547" t="s">
        <v>102</v>
      </c>
      <c r="R202" s="547" t="s">
        <v>102</v>
      </c>
      <c r="S202" s="547" t="s">
        <v>102</v>
      </c>
      <c r="T202" s="547" t="s">
        <v>102</v>
      </c>
      <c r="U202" s="547" t="s">
        <v>102</v>
      </c>
      <c r="V202" s="547" t="s">
        <v>102</v>
      </c>
      <c r="W202" s="547" t="s">
        <v>102</v>
      </c>
      <c r="X202" s="547" t="s">
        <v>102</v>
      </c>
      <c r="Y202" s="547" t="s">
        <v>102</v>
      </c>
      <c r="Z202" s="547" t="s">
        <v>102</v>
      </c>
      <c r="AA202" s="547" t="s">
        <v>102</v>
      </c>
      <c r="AB202" s="547" t="s">
        <v>102</v>
      </c>
      <c r="AC202" s="547" t="s">
        <v>102</v>
      </c>
      <c r="AD202" s="547" t="s">
        <v>102</v>
      </c>
      <c r="AE202" s="547" t="s">
        <v>102</v>
      </c>
      <c r="AF202" s="547" t="s">
        <v>102</v>
      </c>
      <c r="AG202" s="547" t="s">
        <v>102</v>
      </c>
      <c r="AH202" s="547" t="s">
        <v>102</v>
      </c>
      <c r="AI202" s="547" t="s">
        <v>102</v>
      </c>
      <c r="AJ202" s="547" t="s">
        <v>102</v>
      </c>
      <c r="AK202" s="547" t="s">
        <v>102</v>
      </c>
      <c r="AL202" s="547" t="s">
        <v>102</v>
      </c>
      <c r="AM202" s="547" t="s">
        <v>102</v>
      </c>
      <c r="AN202" s="547" t="s">
        <v>102</v>
      </c>
      <c r="AO202" s="547" t="s">
        <v>102</v>
      </c>
      <c r="AP202" s="547" t="s">
        <v>102</v>
      </c>
      <c r="AQ202" s="547" t="s">
        <v>102</v>
      </c>
      <c r="AR202" s="547" t="s">
        <v>102</v>
      </c>
      <c r="AS202" s="547" t="s">
        <v>102</v>
      </c>
      <c r="AT202" s="547" t="s">
        <v>102</v>
      </c>
      <c r="AU202" s="547" t="s">
        <v>102</v>
      </c>
      <c r="AV202" s="547" t="s">
        <v>102</v>
      </c>
      <c r="AW202" s="547" t="s">
        <v>102</v>
      </c>
      <c r="AX202" s="547" t="s">
        <v>102</v>
      </c>
      <c r="AY202" s="547" t="s">
        <v>102</v>
      </c>
      <c r="AZ202" s="547" t="s">
        <v>102</v>
      </c>
      <c r="BA202" s="547" t="s">
        <v>102</v>
      </c>
      <c r="BB202" s="547" t="s">
        <v>102</v>
      </c>
      <c r="BC202" s="547" t="s">
        <v>102</v>
      </c>
      <c r="BD202" s="547" t="s">
        <v>102</v>
      </c>
      <c r="BE202" s="547" t="s">
        <v>102</v>
      </c>
      <c r="BF202" s="547" t="s">
        <v>102</v>
      </c>
      <c r="BG202" s="547" t="s">
        <v>102</v>
      </c>
      <c r="BH202" s="547" t="s">
        <v>102</v>
      </c>
      <c r="BI202" s="547" t="s">
        <v>102</v>
      </c>
      <c r="BJ202" s="547" t="s">
        <v>102</v>
      </c>
      <c r="BK202" s="547" t="s">
        <v>102</v>
      </c>
      <c r="BL202" s="547" t="s">
        <v>102</v>
      </c>
      <c r="BM202" s="547" t="s">
        <v>102</v>
      </c>
      <c r="BN202" s="547" t="s">
        <v>102</v>
      </c>
      <c r="BO202" s="547" t="s">
        <v>102</v>
      </c>
      <c r="BP202" s="547" t="s">
        <v>102</v>
      </c>
      <c r="BQ202" s="547" t="s">
        <v>102</v>
      </c>
      <c r="BR202" s="547" t="s">
        <v>102</v>
      </c>
      <c r="BS202" s="547" t="s">
        <v>102</v>
      </c>
      <c r="BT202" s="547" t="s">
        <v>102</v>
      </c>
      <c r="BU202" s="547" t="s">
        <v>102</v>
      </c>
      <c r="BV202" s="547" t="s">
        <v>102</v>
      </c>
      <c r="BW202" s="547" t="s">
        <v>102</v>
      </c>
      <c r="BX202" s="547" t="s">
        <v>102</v>
      </c>
      <c r="BY202" s="547" t="s">
        <v>102</v>
      </c>
      <c r="BZ202" s="547" t="s">
        <v>102</v>
      </c>
      <c r="CA202" s="547" t="s">
        <v>102</v>
      </c>
      <c r="CB202" s="547" t="s">
        <v>102</v>
      </c>
      <c r="CC202" s="547" t="s">
        <v>102</v>
      </c>
      <c r="CD202" s="547" t="s">
        <v>102</v>
      </c>
      <c r="CE202" s="547" t="s">
        <v>102</v>
      </c>
      <c r="CF202" s="547" t="s">
        <v>102</v>
      </c>
      <c r="CG202" s="547" t="s">
        <v>102</v>
      </c>
      <c r="CH202" s="547" t="s">
        <v>102</v>
      </c>
      <c r="CI202" s="547" t="s">
        <v>102</v>
      </c>
      <c r="CJ202" s="547" t="s">
        <v>102</v>
      </c>
      <c r="CK202" s="547" t="s">
        <v>102</v>
      </c>
      <c r="CL202" s="547" t="s">
        <v>102</v>
      </c>
      <c r="CM202" s="547" t="s">
        <v>102</v>
      </c>
      <c r="CN202" s="547" t="s">
        <v>102</v>
      </c>
      <c r="CO202" s="547" t="s">
        <v>102</v>
      </c>
      <c r="CP202" s="547" t="s">
        <v>102</v>
      </c>
      <c r="CQ202" s="547" t="s">
        <v>102</v>
      </c>
      <c r="CR202" s="547" t="s">
        <v>102</v>
      </c>
      <c r="CS202" s="547" t="s">
        <v>102</v>
      </c>
      <c r="CT202" s="547" t="s">
        <v>102</v>
      </c>
      <c r="CU202" s="547" t="s">
        <v>102</v>
      </c>
      <c r="CV202" s="547" t="s">
        <v>102</v>
      </c>
      <c r="CW202" s="547" t="s">
        <v>102</v>
      </c>
      <c r="CX202" s="547" t="s">
        <v>102</v>
      </c>
      <c r="CY202" s="547" t="s">
        <v>102</v>
      </c>
      <c r="CZ202" s="547" t="s">
        <v>102</v>
      </c>
      <c r="DA202" s="547" t="s">
        <v>102</v>
      </c>
      <c r="DB202" s="547" t="s">
        <v>102</v>
      </c>
      <c r="DC202" s="547" t="s">
        <v>102</v>
      </c>
      <c r="DD202" s="547" t="s">
        <v>102</v>
      </c>
      <c r="DE202" s="547" t="s">
        <v>102</v>
      </c>
      <c r="DF202" s="547" t="s">
        <v>102</v>
      </c>
      <c r="DG202" s="547" t="s">
        <v>102</v>
      </c>
      <c r="DH202" s="547" t="s">
        <v>102</v>
      </c>
      <c r="DI202" s="547" t="s">
        <v>102</v>
      </c>
      <c r="DJ202" s="547" t="s">
        <v>102</v>
      </c>
      <c r="DK202" s="547" t="s">
        <v>102</v>
      </c>
      <c r="DL202" s="547" t="s">
        <v>102</v>
      </c>
      <c r="DM202" s="547" t="s">
        <v>102</v>
      </c>
      <c r="DN202" s="547" t="s">
        <v>102</v>
      </c>
      <c r="DO202" s="547" t="s">
        <v>102</v>
      </c>
      <c r="DP202" s="547" t="s">
        <v>102</v>
      </c>
      <c r="DQ202" s="547" t="s">
        <v>102</v>
      </c>
      <c r="DR202" s="547" t="s">
        <v>102</v>
      </c>
      <c r="DS202" s="547" t="s">
        <v>102</v>
      </c>
      <c r="DT202" s="547" t="s">
        <v>102</v>
      </c>
      <c r="DU202" s="547" t="s">
        <v>102</v>
      </c>
      <c r="DV202" s="547" t="s">
        <v>102</v>
      </c>
      <c r="DW202" s="547" t="s">
        <v>102</v>
      </c>
      <c r="DX202" s="547" t="s">
        <v>102</v>
      </c>
      <c r="DY202" s="547" t="s">
        <v>102</v>
      </c>
      <c r="DZ202" s="547" t="s">
        <v>102</v>
      </c>
      <c r="EA202" s="547" t="s">
        <v>102</v>
      </c>
      <c r="EB202" s="547" t="s">
        <v>102</v>
      </c>
      <c r="EC202" s="547" t="s">
        <v>102</v>
      </c>
      <c r="ED202" s="547" t="s">
        <v>102</v>
      </c>
      <c r="EE202" s="547" t="s">
        <v>102</v>
      </c>
      <c r="EF202" s="547" t="s">
        <v>102</v>
      </c>
      <c r="EG202" s="547" t="s">
        <v>102</v>
      </c>
      <c r="EH202" s="547" t="s">
        <v>102</v>
      </c>
      <c r="EI202" s="547" t="s">
        <v>102</v>
      </c>
      <c r="EJ202" s="547" t="s">
        <v>102</v>
      </c>
      <c r="EK202" s="547" t="s">
        <v>102</v>
      </c>
      <c r="EL202" s="547" t="s">
        <v>102</v>
      </c>
      <c r="EM202" s="547" t="s">
        <v>102</v>
      </c>
      <c r="EN202" s="547" t="s">
        <v>102</v>
      </c>
      <c r="EO202" s="547" t="s">
        <v>102</v>
      </c>
      <c r="EP202" s="547" t="s">
        <v>102</v>
      </c>
      <c r="EQ202" s="547" t="s">
        <v>102</v>
      </c>
      <c r="ER202" s="547" t="s">
        <v>102</v>
      </c>
      <c r="ES202" s="547" t="s">
        <v>102</v>
      </c>
      <c r="ET202" s="547" t="s">
        <v>102</v>
      </c>
      <c r="EU202" s="547" t="s">
        <v>102</v>
      </c>
      <c r="EV202" s="547" t="s">
        <v>102</v>
      </c>
      <c r="EW202" s="547" t="s">
        <v>102</v>
      </c>
      <c r="EX202" s="547" t="s">
        <v>102</v>
      </c>
      <c r="EY202" s="547" t="s">
        <v>102</v>
      </c>
      <c r="EZ202" s="547" t="s">
        <v>102</v>
      </c>
      <c r="FA202" s="547" t="s">
        <v>102</v>
      </c>
      <c r="FB202" s="547" t="s">
        <v>102</v>
      </c>
      <c r="FC202" s="547" t="s">
        <v>102</v>
      </c>
      <c r="FD202" s="547" t="s">
        <v>102</v>
      </c>
      <c r="FE202" s="547" t="s">
        <v>102</v>
      </c>
      <c r="FF202" s="547" t="s">
        <v>102</v>
      </c>
      <c r="FG202" s="547" t="s">
        <v>102</v>
      </c>
      <c r="FH202" s="547" t="s">
        <v>102</v>
      </c>
      <c r="FI202" s="547" t="s">
        <v>102</v>
      </c>
      <c r="FJ202" s="547" t="s">
        <v>102</v>
      </c>
      <c r="FK202" s="547" t="s">
        <v>102</v>
      </c>
      <c r="FL202" s="547" t="s">
        <v>102</v>
      </c>
      <c r="FM202" s="547" t="s">
        <v>102</v>
      </c>
      <c r="FN202" s="547" t="s">
        <v>102</v>
      </c>
      <c r="FO202" s="547" t="s">
        <v>102</v>
      </c>
    </row>
    <row r="203" spans="1:171" x14ac:dyDescent="0.15">
      <c r="A203" s="547">
        <v>3383239</v>
      </c>
      <c r="B203" s="547">
        <v>1</v>
      </c>
      <c r="C203" s="547" t="s">
        <v>21241</v>
      </c>
      <c r="D203" s="547" t="s">
        <v>21242</v>
      </c>
      <c r="E203" s="547" t="s">
        <v>102</v>
      </c>
      <c r="F203" s="547" t="s">
        <v>102</v>
      </c>
      <c r="G203" s="547" t="s">
        <v>102</v>
      </c>
      <c r="H203" s="547" t="s">
        <v>102</v>
      </c>
      <c r="I203" s="547" t="s">
        <v>102</v>
      </c>
      <c r="J203" s="547" t="s">
        <v>102</v>
      </c>
      <c r="K203" s="547" t="s">
        <v>102</v>
      </c>
      <c r="L203" s="547" t="s">
        <v>102</v>
      </c>
      <c r="M203" s="547" t="s">
        <v>102</v>
      </c>
      <c r="N203" s="547" t="s">
        <v>102</v>
      </c>
      <c r="O203" s="547" t="s">
        <v>102</v>
      </c>
      <c r="P203" s="547" t="s">
        <v>102</v>
      </c>
      <c r="Q203" s="547" t="s">
        <v>102</v>
      </c>
      <c r="R203" s="547" t="s">
        <v>102</v>
      </c>
      <c r="S203" s="547" t="s">
        <v>102</v>
      </c>
      <c r="T203" s="547" t="s">
        <v>102</v>
      </c>
      <c r="U203" s="547" t="s">
        <v>102</v>
      </c>
      <c r="V203" s="547" t="s">
        <v>102</v>
      </c>
      <c r="W203" s="547" t="s">
        <v>102</v>
      </c>
      <c r="X203" s="547" t="s">
        <v>102</v>
      </c>
      <c r="Y203" s="547" t="s">
        <v>102</v>
      </c>
      <c r="Z203" s="547" t="s">
        <v>102</v>
      </c>
      <c r="AA203" s="547" t="s">
        <v>102</v>
      </c>
      <c r="AB203" s="547" t="s">
        <v>102</v>
      </c>
      <c r="AC203" s="547" t="s">
        <v>102</v>
      </c>
      <c r="AD203" s="547" t="s">
        <v>102</v>
      </c>
      <c r="AE203" s="547" t="s">
        <v>102</v>
      </c>
      <c r="AF203" s="547" t="s">
        <v>102</v>
      </c>
      <c r="AG203" s="547" t="s">
        <v>102</v>
      </c>
      <c r="AH203" s="547" t="s">
        <v>102</v>
      </c>
      <c r="AI203" s="547" t="s">
        <v>102</v>
      </c>
      <c r="AJ203" s="547" t="s">
        <v>102</v>
      </c>
      <c r="AK203" s="547" t="s">
        <v>102</v>
      </c>
      <c r="AL203" s="547" t="s">
        <v>102</v>
      </c>
      <c r="AM203" s="547" t="s">
        <v>102</v>
      </c>
      <c r="AN203" s="547" t="s">
        <v>102</v>
      </c>
      <c r="AO203" s="547" t="s">
        <v>102</v>
      </c>
      <c r="AP203" s="547" t="s">
        <v>102</v>
      </c>
      <c r="AQ203" s="547" t="s">
        <v>102</v>
      </c>
      <c r="AR203" s="547" t="s">
        <v>102</v>
      </c>
      <c r="AS203" s="547" t="s">
        <v>102</v>
      </c>
      <c r="AT203" s="547" t="s">
        <v>102</v>
      </c>
      <c r="AU203" s="547" t="s">
        <v>102</v>
      </c>
      <c r="AV203" s="547" t="s">
        <v>102</v>
      </c>
      <c r="AW203" s="547" t="s">
        <v>102</v>
      </c>
      <c r="AX203" s="547" t="s">
        <v>102</v>
      </c>
      <c r="AY203" s="547" t="s">
        <v>102</v>
      </c>
      <c r="AZ203" s="547" t="s">
        <v>102</v>
      </c>
      <c r="BA203" s="547" t="s">
        <v>102</v>
      </c>
      <c r="BB203" s="547" t="s">
        <v>102</v>
      </c>
      <c r="BC203" s="547" t="s">
        <v>102</v>
      </c>
      <c r="BD203" s="547" t="s">
        <v>102</v>
      </c>
      <c r="BE203" s="547" t="s">
        <v>102</v>
      </c>
      <c r="BF203" s="547" t="s">
        <v>102</v>
      </c>
      <c r="BG203" s="547" t="s">
        <v>102</v>
      </c>
      <c r="BH203" s="547" t="s">
        <v>102</v>
      </c>
      <c r="BI203" s="547" t="s">
        <v>102</v>
      </c>
      <c r="BJ203" s="547" t="s">
        <v>102</v>
      </c>
      <c r="BK203" s="547" t="s">
        <v>102</v>
      </c>
      <c r="BL203" s="547" t="s">
        <v>102</v>
      </c>
      <c r="BM203" s="547" t="s">
        <v>102</v>
      </c>
      <c r="BN203" s="547" t="s">
        <v>102</v>
      </c>
      <c r="BO203" s="547" t="s">
        <v>102</v>
      </c>
      <c r="BP203" s="547" t="s">
        <v>102</v>
      </c>
      <c r="BQ203" s="547" t="s">
        <v>102</v>
      </c>
      <c r="BR203" s="547" t="s">
        <v>102</v>
      </c>
      <c r="BS203" s="547" t="s">
        <v>102</v>
      </c>
      <c r="BT203" s="547" t="s">
        <v>102</v>
      </c>
      <c r="BU203" s="547" t="s">
        <v>102</v>
      </c>
      <c r="BV203" s="547" t="s">
        <v>102</v>
      </c>
      <c r="BW203" s="547" t="s">
        <v>102</v>
      </c>
      <c r="BX203" s="547" t="s">
        <v>102</v>
      </c>
      <c r="BY203" s="547" t="s">
        <v>102</v>
      </c>
      <c r="BZ203" s="547" t="s">
        <v>102</v>
      </c>
      <c r="CA203" s="547" t="s">
        <v>102</v>
      </c>
      <c r="CB203" s="547" t="s">
        <v>102</v>
      </c>
      <c r="CC203" s="547" t="s">
        <v>102</v>
      </c>
      <c r="CD203" s="547" t="s">
        <v>102</v>
      </c>
      <c r="CE203" s="547" t="s">
        <v>102</v>
      </c>
      <c r="CF203" s="547" t="s">
        <v>102</v>
      </c>
      <c r="CG203" s="547" t="s">
        <v>102</v>
      </c>
      <c r="CH203" s="547" t="s">
        <v>102</v>
      </c>
      <c r="CI203" s="547" t="s">
        <v>102</v>
      </c>
      <c r="CJ203" s="547" t="s">
        <v>102</v>
      </c>
      <c r="CK203" s="547" t="s">
        <v>102</v>
      </c>
      <c r="CL203" s="547" t="s">
        <v>102</v>
      </c>
      <c r="CM203" s="547" t="s">
        <v>102</v>
      </c>
      <c r="CN203" s="547" t="s">
        <v>102</v>
      </c>
      <c r="CO203" s="547" t="s">
        <v>102</v>
      </c>
      <c r="CP203" s="547" t="s">
        <v>102</v>
      </c>
      <c r="CQ203" s="547" t="s">
        <v>102</v>
      </c>
      <c r="CR203" s="547" t="s">
        <v>102</v>
      </c>
      <c r="CS203" s="547" t="s">
        <v>102</v>
      </c>
      <c r="CT203" s="547" t="s">
        <v>102</v>
      </c>
      <c r="CU203" s="547" t="s">
        <v>102</v>
      </c>
      <c r="CV203" s="547" t="s">
        <v>102</v>
      </c>
      <c r="CW203" s="547" t="s">
        <v>102</v>
      </c>
      <c r="CX203" s="547" t="s">
        <v>102</v>
      </c>
      <c r="CY203" s="547" t="s">
        <v>102</v>
      </c>
      <c r="CZ203" s="547" t="s">
        <v>102</v>
      </c>
      <c r="DA203" s="547" t="s">
        <v>102</v>
      </c>
      <c r="DB203" s="547" t="s">
        <v>102</v>
      </c>
      <c r="DC203" s="547" t="s">
        <v>102</v>
      </c>
      <c r="DD203" s="547" t="s">
        <v>102</v>
      </c>
      <c r="DE203" s="547" t="s">
        <v>102</v>
      </c>
      <c r="DF203" s="547" t="s">
        <v>102</v>
      </c>
      <c r="DG203" s="547" t="s">
        <v>102</v>
      </c>
      <c r="DH203" s="547" t="s">
        <v>102</v>
      </c>
      <c r="DI203" s="547" t="s">
        <v>102</v>
      </c>
      <c r="DJ203" s="547" t="s">
        <v>102</v>
      </c>
      <c r="DK203" s="547" t="s">
        <v>102</v>
      </c>
      <c r="DL203" s="547" t="s">
        <v>102</v>
      </c>
      <c r="DM203" s="547" t="s">
        <v>102</v>
      </c>
      <c r="DN203" s="547" t="s">
        <v>102</v>
      </c>
      <c r="DO203" s="547" t="s">
        <v>102</v>
      </c>
      <c r="DP203" s="547" t="s">
        <v>102</v>
      </c>
      <c r="DQ203" s="547" t="s">
        <v>102</v>
      </c>
      <c r="DR203" s="547" t="s">
        <v>102</v>
      </c>
      <c r="DS203" s="547" t="s">
        <v>102</v>
      </c>
      <c r="DT203" s="547" t="s">
        <v>102</v>
      </c>
      <c r="DU203" s="547" t="s">
        <v>102</v>
      </c>
      <c r="DV203" s="547" t="s">
        <v>102</v>
      </c>
      <c r="DW203" s="547" t="s">
        <v>102</v>
      </c>
      <c r="DX203" s="547" t="s">
        <v>102</v>
      </c>
      <c r="DY203" s="547" t="s">
        <v>102</v>
      </c>
      <c r="DZ203" s="547" t="s">
        <v>102</v>
      </c>
      <c r="EA203" s="547" t="s">
        <v>102</v>
      </c>
      <c r="EB203" s="547" t="s">
        <v>102</v>
      </c>
      <c r="EC203" s="547" t="s">
        <v>102</v>
      </c>
      <c r="ED203" s="547" t="s">
        <v>102</v>
      </c>
      <c r="EE203" s="547" t="s">
        <v>102</v>
      </c>
      <c r="EF203" s="547" t="s">
        <v>102</v>
      </c>
      <c r="EG203" s="547" t="s">
        <v>102</v>
      </c>
      <c r="EH203" s="547" t="s">
        <v>102</v>
      </c>
      <c r="EI203" s="547" t="s">
        <v>102</v>
      </c>
      <c r="EJ203" s="547" t="s">
        <v>102</v>
      </c>
      <c r="EK203" s="547" t="s">
        <v>102</v>
      </c>
      <c r="EL203" s="547" t="s">
        <v>102</v>
      </c>
      <c r="EM203" s="547" t="s">
        <v>102</v>
      </c>
      <c r="EN203" s="547" t="s">
        <v>102</v>
      </c>
      <c r="EO203" s="547" t="s">
        <v>102</v>
      </c>
      <c r="EP203" s="547" t="s">
        <v>102</v>
      </c>
      <c r="EQ203" s="547" t="s">
        <v>102</v>
      </c>
      <c r="ER203" s="547" t="s">
        <v>102</v>
      </c>
      <c r="ES203" s="547" t="s">
        <v>102</v>
      </c>
      <c r="ET203" s="547" t="s">
        <v>102</v>
      </c>
      <c r="EU203" s="547" t="s">
        <v>102</v>
      </c>
      <c r="EV203" s="547" t="s">
        <v>102</v>
      </c>
      <c r="EW203" s="547" t="s">
        <v>102</v>
      </c>
      <c r="EX203" s="547" t="s">
        <v>102</v>
      </c>
      <c r="EY203" s="547" t="s">
        <v>102</v>
      </c>
      <c r="EZ203" s="547" t="s">
        <v>102</v>
      </c>
      <c r="FA203" s="547" t="s">
        <v>102</v>
      </c>
      <c r="FB203" s="547" t="s">
        <v>102</v>
      </c>
      <c r="FC203" s="547" t="s">
        <v>102</v>
      </c>
      <c r="FD203" s="547" t="s">
        <v>102</v>
      </c>
      <c r="FE203" s="547" t="s">
        <v>102</v>
      </c>
      <c r="FF203" s="547" t="s">
        <v>102</v>
      </c>
      <c r="FG203" s="547" t="s">
        <v>102</v>
      </c>
      <c r="FH203" s="547" t="s">
        <v>102</v>
      </c>
      <c r="FI203" s="547" t="s">
        <v>102</v>
      </c>
      <c r="FJ203" s="547" t="s">
        <v>102</v>
      </c>
      <c r="FK203" s="547" t="s">
        <v>102</v>
      </c>
      <c r="FL203" s="547" t="s">
        <v>102</v>
      </c>
      <c r="FM203" s="547" t="s">
        <v>102</v>
      </c>
      <c r="FN203" s="547" t="s">
        <v>102</v>
      </c>
      <c r="FO203" s="547" t="s">
        <v>102</v>
      </c>
    </row>
    <row r="204" spans="1:171" x14ac:dyDescent="0.15">
      <c r="A204" s="547">
        <v>3348192</v>
      </c>
      <c r="B204" s="547">
        <v>1</v>
      </c>
      <c r="C204" s="547" t="s">
        <v>21243</v>
      </c>
      <c r="D204" s="547" t="s">
        <v>21244</v>
      </c>
      <c r="E204" s="547" t="s">
        <v>21245</v>
      </c>
      <c r="F204" s="547" t="s">
        <v>21246</v>
      </c>
      <c r="G204" s="547" t="s">
        <v>102</v>
      </c>
      <c r="H204" s="547" t="s">
        <v>102</v>
      </c>
      <c r="I204" s="547" t="s">
        <v>102</v>
      </c>
      <c r="J204" s="547" t="s">
        <v>102</v>
      </c>
      <c r="K204" s="547" t="s">
        <v>102</v>
      </c>
      <c r="L204" s="547" t="s">
        <v>102</v>
      </c>
      <c r="M204" s="547" t="s">
        <v>102</v>
      </c>
      <c r="N204" s="547" t="s">
        <v>102</v>
      </c>
      <c r="O204" s="547" t="s">
        <v>102</v>
      </c>
      <c r="P204" s="547" t="s">
        <v>102</v>
      </c>
      <c r="Q204" s="547" t="s">
        <v>102</v>
      </c>
      <c r="R204" s="547" t="s">
        <v>102</v>
      </c>
      <c r="S204" s="547" t="s">
        <v>102</v>
      </c>
      <c r="T204" s="547" t="s">
        <v>102</v>
      </c>
      <c r="U204" s="547" t="s">
        <v>102</v>
      </c>
      <c r="V204" s="547" t="s">
        <v>102</v>
      </c>
      <c r="W204" s="547" t="s">
        <v>102</v>
      </c>
      <c r="X204" s="547" t="s">
        <v>102</v>
      </c>
      <c r="Y204" s="547" t="s">
        <v>102</v>
      </c>
      <c r="Z204" s="547" t="s">
        <v>102</v>
      </c>
      <c r="AA204" s="547" t="s">
        <v>102</v>
      </c>
      <c r="AB204" s="547" t="s">
        <v>102</v>
      </c>
      <c r="AC204" s="547" t="s">
        <v>102</v>
      </c>
      <c r="AD204" s="547" t="s">
        <v>102</v>
      </c>
      <c r="AE204" s="547" t="s">
        <v>102</v>
      </c>
      <c r="AF204" s="547" t="s">
        <v>102</v>
      </c>
      <c r="AG204" s="547" t="s">
        <v>102</v>
      </c>
      <c r="AH204" s="547" t="s">
        <v>102</v>
      </c>
      <c r="AI204" s="547" t="s">
        <v>102</v>
      </c>
      <c r="AJ204" s="547" t="s">
        <v>102</v>
      </c>
      <c r="AK204" s="547" t="s">
        <v>102</v>
      </c>
      <c r="AL204" s="547" t="s">
        <v>102</v>
      </c>
      <c r="AM204" s="547" t="s">
        <v>102</v>
      </c>
      <c r="AN204" s="547" t="s">
        <v>102</v>
      </c>
      <c r="AO204" s="547" t="s">
        <v>102</v>
      </c>
      <c r="AP204" s="547" t="s">
        <v>102</v>
      </c>
      <c r="AQ204" s="547" t="s">
        <v>102</v>
      </c>
      <c r="AR204" s="547" t="s">
        <v>102</v>
      </c>
      <c r="AS204" s="547" t="s">
        <v>102</v>
      </c>
      <c r="AT204" s="547" t="s">
        <v>102</v>
      </c>
      <c r="AU204" s="547" t="s">
        <v>102</v>
      </c>
      <c r="AV204" s="547" t="s">
        <v>102</v>
      </c>
      <c r="AW204" s="547" t="s">
        <v>102</v>
      </c>
      <c r="AX204" s="547" t="s">
        <v>102</v>
      </c>
      <c r="AY204" s="547" t="s">
        <v>102</v>
      </c>
      <c r="AZ204" s="547" t="s">
        <v>102</v>
      </c>
      <c r="BA204" s="547" t="s">
        <v>102</v>
      </c>
      <c r="BB204" s="547" t="s">
        <v>102</v>
      </c>
      <c r="BC204" s="547" t="s">
        <v>102</v>
      </c>
      <c r="BD204" s="547" t="s">
        <v>102</v>
      </c>
      <c r="BE204" s="547" t="s">
        <v>102</v>
      </c>
      <c r="BF204" s="547" t="s">
        <v>102</v>
      </c>
      <c r="BG204" s="547" t="s">
        <v>102</v>
      </c>
      <c r="BH204" s="547" t="s">
        <v>102</v>
      </c>
      <c r="BI204" s="547" t="s">
        <v>102</v>
      </c>
      <c r="BJ204" s="547" t="s">
        <v>102</v>
      </c>
      <c r="BK204" s="547" t="s">
        <v>102</v>
      </c>
      <c r="BL204" s="547" t="s">
        <v>102</v>
      </c>
      <c r="BM204" s="547" t="s">
        <v>102</v>
      </c>
      <c r="BN204" s="547" t="s">
        <v>102</v>
      </c>
      <c r="BO204" s="547" t="s">
        <v>102</v>
      </c>
      <c r="BP204" s="547" t="s">
        <v>102</v>
      </c>
      <c r="BQ204" s="547" t="s">
        <v>102</v>
      </c>
      <c r="BR204" s="547" t="s">
        <v>102</v>
      </c>
      <c r="BS204" s="547" t="s">
        <v>102</v>
      </c>
      <c r="BT204" s="547" t="s">
        <v>102</v>
      </c>
      <c r="BU204" s="547" t="s">
        <v>102</v>
      </c>
      <c r="BV204" s="547" t="s">
        <v>102</v>
      </c>
      <c r="BW204" s="547" t="s">
        <v>102</v>
      </c>
      <c r="BX204" s="547" t="s">
        <v>102</v>
      </c>
      <c r="BY204" s="547" t="s">
        <v>102</v>
      </c>
      <c r="BZ204" s="547" t="s">
        <v>102</v>
      </c>
      <c r="CA204" s="547" t="s">
        <v>102</v>
      </c>
      <c r="CB204" s="547" t="s">
        <v>102</v>
      </c>
      <c r="CC204" s="547" t="s">
        <v>102</v>
      </c>
      <c r="CD204" s="547" t="s">
        <v>102</v>
      </c>
      <c r="CE204" s="547" t="s">
        <v>102</v>
      </c>
      <c r="CF204" s="547" t="s">
        <v>102</v>
      </c>
      <c r="CG204" s="547" t="s">
        <v>102</v>
      </c>
      <c r="CH204" s="547" t="s">
        <v>102</v>
      </c>
      <c r="CI204" s="547" t="s">
        <v>102</v>
      </c>
      <c r="CJ204" s="547" t="s">
        <v>102</v>
      </c>
      <c r="CK204" s="547" t="s">
        <v>102</v>
      </c>
      <c r="CL204" s="547" t="s">
        <v>102</v>
      </c>
      <c r="CM204" s="547" t="s">
        <v>102</v>
      </c>
      <c r="CN204" s="547" t="s">
        <v>102</v>
      </c>
      <c r="CO204" s="547" t="s">
        <v>102</v>
      </c>
      <c r="CP204" s="547" t="s">
        <v>102</v>
      </c>
      <c r="CQ204" s="547" t="s">
        <v>102</v>
      </c>
      <c r="CR204" s="547" t="s">
        <v>102</v>
      </c>
      <c r="CS204" s="547" t="s">
        <v>102</v>
      </c>
      <c r="CT204" s="547" t="s">
        <v>102</v>
      </c>
      <c r="CU204" s="547" t="s">
        <v>102</v>
      </c>
      <c r="CV204" s="547" t="s">
        <v>102</v>
      </c>
      <c r="CW204" s="547" t="s">
        <v>102</v>
      </c>
      <c r="CX204" s="547" t="s">
        <v>102</v>
      </c>
      <c r="CY204" s="547" t="s">
        <v>102</v>
      </c>
      <c r="CZ204" s="547" t="s">
        <v>102</v>
      </c>
      <c r="DA204" s="547" t="s">
        <v>102</v>
      </c>
      <c r="DB204" s="547" t="s">
        <v>102</v>
      </c>
      <c r="DC204" s="547" t="s">
        <v>102</v>
      </c>
      <c r="DD204" s="547" t="s">
        <v>102</v>
      </c>
      <c r="DE204" s="547" t="s">
        <v>102</v>
      </c>
      <c r="DF204" s="547" t="s">
        <v>102</v>
      </c>
      <c r="DG204" s="547" t="s">
        <v>102</v>
      </c>
      <c r="DH204" s="547" t="s">
        <v>102</v>
      </c>
      <c r="DI204" s="547" t="s">
        <v>102</v>
      </c>
      <c r="DJ204" s="547" t="s">
        <v>102</v>
      </c>
      <c r="DK204" s="547" t="s">
        <v>102</v>
      </c>
      <c r="DL204" s="547" t="s">
        <v>102</v>
      </c>
      <c r="DM204" s="547" t="s">
        <v>102</v>
      </c>
      <c r="DN204" s="547" t="s">
        <v>102</v>
      </c>
      <c r="DO204" s="547" t="s">
        <v>102</v>
      </c>
      <c r="DP204" s="547" t="s">
        <v>102</v>
      </c>
      <c r="DQ204" s="547" t="s">
        <v>102</v>
      </c>
      <c r="DR204" s="547" t="s">
        <v>102</v>
      </c>
      <c r="DS204" s="547" t="s">
        <v>102</v>
      </c>
      <c r="DT204" s="547" t="s">
        <v>102</v>
      </c>
      <c r="DU204" s="547" t="s">
        <v>102</v>
      </c>
      <c r="DV204" s="547" t="s">
        <v>102</v>
      </c>
      <c r="DW204" s="547" t="s">
        <v>102</v>
      </c>
      <c r="DX204" s="547" t="s">
        <v>102</v>
      </c>
      <c r="DY204" s="547" t="s">
        <v>102</v>
      </c>
      <c r="DZ204" s="547" t="s">
        <v>102</v>
      </c>
      <c r="EA204" s="547" t="s">
        <v>102</v>
      </c>
      <c r="EB204" s="547" t="s">
        <v>102</v>
      </c>
      <c r="EC204" s="547" t="s">
        <v>102</v>
      </c>
      <c r="ED204" s="547" t="s">
        <v>102</v>
      </c>
      <c r="EE204" s="547" t="s">
        <v>102</v>
      </c>
      <c r="EF204" s="547" t="s">
        <v>102</v>
      </c>
      <c r="EG204" s="547" t="s">
        <v>102</v>
      </c>
      <c r="EH204" s="547" t="s">
        <v>102</v>
      </c>
      <c r="EI204" s="547" t="s">
        <v>102</v>
      </c>
      <c r="EJ204" s="547" t="s">
        <v>102</v>
      </c>
      <c r="EK204" s="547" t="s">
        <v>102</v>
      </c>
      <c r="EL204" s="547" t="s">
        <v>102</v>
      </c>
      <c r="EM204" s="547" t="s">
        <v>102</v>
      </c>
      <c r="EN204" s="547" t="s">
        <v>102</v>
      </c>
      <c r="EO204" s="547" t="s">
        <v>102</v>
      </c>
      <c r="EP204" s="547" t="s">
        <v>102</v>
      </c>
      <c r="EQ204" s="547" t="s">
        <v>102</v>
      </c>
      <c r="ER204" s="547" t="s">
        <v>102</v>
      </c>
      <c r="ES204" s="547" t="s">
        <v>102</v>
      </c>
      <c r="ET204" s="547" t="s">
        <v>102</v>
      </c>
      <c r="EU204" s="547" t="s">
        <v>102</v>
      </c>
      <c r="EV204" s="547" t="s">
        <v>102</v>
      </c>
      <c r="EW204" s="547" t="s">
        <v>102</v>
      </c>
      <c r="EX204" s="547" t="s">
        <v>102</v>
      </c>
      <c r="EY204" s="547" t="s">
        <v>102</v>
      </c>
      <c r="EZ204" s="547" t="s">
        <v>102</v>
      </c>
      <c r="FA204" s="547" t="s">
        <v>102</v>
      </c>
      <c r="FB204" s="547" t="s">
        <v>102</v>
      </c>
      <c r="FC204" s="547" t="s">
        <v>102</v>
      </c>
      <c r="FD204" s="547" t="s">
        <v>102</v>
      </c>
      <c r="FE204" s="547" t="s">
        <v>102</v>
      </c>
      <c r="FF204" s="547" t="s">
        <v>102</v>
      </c>
      <c r="FG204" s="547" t="s">
        <v>102</v>
      </c>
      <c r="FH204" s="547" t="s">
        <v>102</v>
      </c>
      <c r="FI204" s="547" t="s">
        <v>102</v>
      </c>
      <c r="FJ204" s="547" t="s">
        <v>102</v>
      </c>
      <c r="FK204" s="547" t="s">
        <v>102</v>
      </c>
      <c r="FL204" s="547" t="s">
        <v>102</v>
      </c>
      <c r="FM204" s="547" t="s">
        <v>102</v>
      </c>
      <c r="FN204" s="547" t="s">
        <v>102</v>
      </c>
      <c r="FO204" s="547" t="s">
        <v>102</v>
      </c>
    </row>
    <row r="205" spans="1:171" x14ac:dyDescent="0.15">
      <c r="A205" s="547">
        <v>3392390</v>
      </c>
      <c r="B205" s="547">
        <v>1</v>
      </c>
      <c r="C205" s="547" t="s">
        <v>21247</v>
      </c>
      <c r="D205" s="547" t="s">
        <v>21248</v>
      </c>
      <c r="E205" s="547" t="s">
        <v>21249</v>
      </c>
      <c r="F205" s="547" t="s">
        <v>102</v>
      </c>
      <c r="G205" s="547" t="s">
        <v>102</v>
      </c>
      <c r="H205" s="547" t="s">
        <v>102</v>
      </c>
      <c r="I205" s="547" t="s">
        <v>102</v>
      </c>
      <c r="J205" s="547" t="s">
        <v>102</v>
      </c>
      <c r="K205" s="547" t="s">
        <v>102</v>
      </c>
      <c r="L205" s="547" t="s">
        <v>102</v>
      </c>
      <c r="M205" s="547" t="s">
        <v>102</v>
      </c>
      <c r="N205" s="547" t="s">
        <v>102</v>
      </c>
      <c r="O205" s="547" t="s">
        <v>102</v>
      </c>
      <c r="P205" s="547" t="s">
        <v>102</v>
      </c>
      <c r="Q205" s="547" t="s">
        <v>102</v>
      </c>
      <c r="R205" s="547" t="s">
        <v>102</v>
      </c>
      <c r="S205" s="547" t="s">
        <v>102</v>
      </c>
      <c r="T205" s="547" t="s">
        <v>102</v>
      </c>
      <c r="U205" s="547" t="s">
        <v>102</v>
      </c>
      <c r="V205" s="547" t="s">
        <v>102</v>
      </c>
      <c r="W205" s="547" t="s">
        <v>102</v>
      </c>
      <c r="X205" s="547" t="s">
        <v>102</v>
      </c>
      <c r="Y205" s="547" t="s">
        <v>102</v>
      </c>
      <c r="Z205" s="547" t="s">
        <v>102</v>
      </c>
      <c r="AA205" s="547" t="s">
        <v>102</v>
      </c>
      <c r="AB205" s="547" t="s">
        <v>102</v>
      </c>
      <c r="AC205" s="547" t="s">
        <v>102</v>
      </c>
      <c r="AD205" s="547" t="s">
        <v>102</v>
      </c>
      <c r="AE205" s="547" t="s">
        <v>102</v>
      </c>
      <c r="AF205" s="547" t="s">
        <v>102</v>
      </c>
      <c r="AG205" s="547" t="s">
        <v>102</v>
      </c>
      <c r="AH205" s="547" t="s">
        <v>102</v>
      </c>
      <c r="AI205" s="547" t="s">
        <v>102</v>
      </c>
      <c r="AJ205" s="547" t="s">
        <v>102</v>
      </c>
      <c r="AK205" s="547" t="s">
        <v>102</v>
      </c>
      <c r="AL205" s="547" t="s">
        <v>102</v>
      </c>
      <c r="AM205" s="547" t="s">
        <v>102</v>
      </c>
      <c r="AN205" s="547" t="s">
        <v>102</v>
      </c>
      <c r="AO205" s="547" t="s">
        <v>102</v>
      </c>
      <c r="AP205" s="547" t="s">
        <v>102</v>
      </c>
      <c r="AQ205" s="547" t="s">
        <v>102</v>
      </c>
      <c r="AR205" s="547" t="s">
        <v>102</v>
      </c>
      <c r="AS205" s="547" t="s">
        <v>102</v>
      </c>
      <c r="AT205" s="547" t="s">
        <v>102</v>
      </c>
      <c r="AU205" s="547" t="s">
        <v>102</v>
      </c>
      <c r="AV205" s="547" t="s">
        <v>102</v>
      </c>
      <c r="AW205" s="547" t="s">
        <v>102</v>
      </c>
      <c r="AX205" s="547" t="s">
        <v>102</v>
      </c>
      <c r="AY205" s="547" t="s">
        <v>102</v>
      </c>
      <c r="AZ205" s="547" t="s">
        <v>102</v>
      </c>
      <c r="BA205" s="547" t="s">
        <v>102</v>
      </c>
      <c r="BB205" s="547" t="s">
        <v>102</v>
      </c>
      <c r="BC205" s="547" t="s">
        <v>102</v>
      </c>
      <c r="BD205" s="547" t="s">
        <v>102</v>
      </c>
      <c r="BE205" s="547" t="s">
        <v>102</v>
      </c>
      <c r="BF205" s="547" t="s">
        <v>102</v>
      </c>
      <c r="BG205" s="547" t="s">
        <v>102</v>
      </c>
      <c r="BH205" s="547" t="s">
        <v>102</v>
      </c>
      <c r="BI205" s="547" t="s">
        <v>102</v>
      </c>
      <c r="BJ205" s="547" t="s">
        <v>102</v>
      </c>
      <c r="BK205" s="547" t="s">
        <v>102</v>
      </c>
      <c r="BL205" s="547" t="s">
        <v>102</v>
      </c>
      <c r="BM205" s="547" t="s">
        <v>102</v>
      </c>
      <c r="BN205" s="547" t="s">
        <v>102</v>
      </c>
      <c r="BO205" s="547" t="s">
        <v>102</v>
      </c>
      <c r="BP205" s="547" t="s">
        <v>102</v>
      </c>
      <c r="BQ205" s="547" t="s">
        <v>102</v>
      </c>
      <c r="BR205" s="547" t="s">
        <v>102</v>
      </c>
      <c r="BS205" s="547" t="s">
        <v>102</v>
      </c>
      <c r="BT205" s="547" t="s">
        <v>102</v>
      </c>
      <c r="BU205" s="547" t="s">
        <v>102</v>
      </c>
      <c r="BV205" s="547" t="s">
        <v>102</v>
      </c>
      <c r="BW205" s="547" t="s">
        <v>102</v>
      </c>
      <c r="BX205" s="547" t="s">
        <v>102</v>
      </c>
      <c r="BY205" s="547" t="s">
        <v>102</v>
      </c>
      <c r="BZ205" s="547" t="s">
        <v>102</v>
      </c>
      <c r="CA205" s="547" t="s">
        <v>102</v>
      </c>
      <c r="CB205" s="547" t="s">
        <v>102</v>
      </c>
      <c r="CC205" s="547" t="s">
        <v>102</v>
      </c>
      <c r="CD205" s="547" t="s">
        <v>102</v>
      </c>
      <c r="CE205" s="547" t="s">
        <v>102</v>
      </c>
      <c r="CF205" s="547" t="s">
        <v>102</v>
      </c>
      <c r="CG205" s="547" t="s">
        <v>102</v>
      </c>
      <c r="CH205" s="547" t="s">
        <v>102</v>
      </c>
      <c r="CI205" s="547" t="s">
        <v>102</v>
      </c>
      <c r="CJ205" s="547" t="s">
        <v>102</v>
      </c>
      <c r="CK205" s="547" t="s">
        <v>102</v>
      </c>
      <c r="CL205" s="547" t="s">
        <v>102</v>
      </c>
      <c r="CM205" s="547" t="s">
        <v>102</v>
      </c>
      <c r="CN205" s="547" t="s">
        <v>102</v>
      </c>
      <c r="CO205" s="547" t="s">
        <v>102</v>
      </c>
      <c r="CP205" s="547" t="s">
        <v>102</v>
      </c>
      <c r="CQ205" s="547" t="s">
        <v>102</v>
      </c>
      <c r="CR205" s="547" t="s">
        <v>102</v>
      </c>
      <c r="CS205" s="547" t="s">
        <v>102</v>
      </c>
      <c r="CT205" s="547" t="s">
        <v>102</v>
      </c>
      <c r="CU205" s="547" t="s">
        <v>102</v>
      </c>
      <c r="CV205" s="547" t="s">
        <v>102</v>
      </c>
      <c r="CW205" s="547" t="s">
        <v>102</v>
      </c>
      <c r="CX205" s="547" t="s">
        <v>102</v>
      </c>
      <c r="CY205" s="547" t="s">
        <v>102</v>
      </c>
      <c r="CZ205" s="547" t="s">
        <v>102</v>
      </c>
      <c r="DA205" s="547" t="s">
        <v>102</v>
      </c>
      <c r="DB205" s="547" t="s">
        <v>102</v>
      </c>
      <c r="DC205" s="547" t="s">
        <v>102</v>
      </c>
      <c r="DD205" s="547" t="s">
        <v>102</v>
      </c>
      <c r="DE205" s="547" t="s">
        <v>102</v>
      </c>
      <c r="DF205" s="547" t="s">
        <v>102</v>
      </c>
      <c r="DG205" s="547" t="s">
        <v>102</v>
      </c>
      <c r="DH205" s="547" t="s">
        <v>102</v>
      </c>
      <c r="DI205" s="547" t="s">
        <v>102</v>
      </c>
      <c r="DJ205" s="547" t="s">
        <v>102</v>
      </c>
      <c r="DK205" s="547" t="s">
        <v>102</v>
      </c>
      <c r="DL205" s="547" t="s">
        <v>102</v>
      </c>
      <c r="DM205" s="547" t="s">
        <v>102</v>
      </c>
      <c r="DN205" s="547" t="s">
        <v>102</v>
      </c>
      <c r="DO205" s="547" t="s">
        <v>102</v>
      </c>
      <c r="DP205" s="547" t="s">
        <v>102</v>
      </c>
      <c r="DQ205" s="547" t="s">
        <v>102</v>
      </c>
      <c r="DR205" s="547" t="s">
        <v>102</v>
      </c>
      <c r="DS205" s="547" t="s">
        <v>102</v>
      </c>
      <c r="DT205" s="547" t="s">
        <v>102</v>
      </c>
      <c r="DU205" s="547" t="s">
        <v>102</v>
      </c>
      <c r="DV205" s="547" t="s">
        <v>102</v>
      </c>
      <c r="DW205" s="547" t="s">
        <v>102</v>
      </c>
      <c r="DX205" s="547" t="s">
        <v>102</v>
      </c>
      <c r="DY205" s="547" t="s">
        <v>102</v>
      </c>
      <c r="DZ205" s="547" t="s">
        <v>102</v>
      </c>
      <c r="EA205" s="547" t="s">
        <v>102</v>
      </c>
      <c r="EB205" s="547" t="s">
        <v>102</v>
      </c>
      <c r="EC205" s="547" t="s">
        <v>102</v>
      </c>
      <c r="ED205" s="547" t="s">
        <v>102</v>
      </c>
      <c r="EE205" s="547" t="s">
        <v>102</v>
      </c>
      <c r="EF205" s="547" t="s">
        <v>102</v>
      </c>
      <c r="EG205" s="547" t="s">
        <v>102</v>
      </c>
      <c r="EH205" s="547" t="s">
        <v>102</v>
      </c>
      <c r="EI205" s="547" t="s">
        <v>102</v>
      </c>
      <c r="EJ205" s="547" t="s">
        <v>102</v>
      </c>
      <c r="EK205" s="547" t="s">
        <v>102</v>
      </c>
      <c r="EL205" s="547" t="s">
        <v>102</v>
      </c>
      <c r="EM205" s="547" t="s">
        <v>102</v>
      </c>
      <c r="EN205" s="547" t="s">
        <v>102</v>
      </c>
      <c r="EO205" s="547" t="s">
        <v>102</v>
      </c>
      <c r="EP205" s="547" t="s">
        <v>102</v>
      </c>
      <c r="EQ205" s="547" t="s">
        <v>102</v>
      </c>
      <c r="ER205" s="547" t="s">
        <v>102</v>
      </c>
      <c r="ES205" s="547" t="s">
        <v>102</v>
      </c>
      <c r="ET205" s="547" t="s">
        <v>102</v>
      </c>
      <c r="EU205" s="547" t="s">
        <v>102</v>
      </c>
      <c r="EV205" s="547" t="s">
        <v>102</v>
      </c>
      <c r="EW205" s="547" t="s">
        <v>102</v>
      </c>
      <c r="EX205" s="547" t="s">
        <v>102</v>
      </c>
      <c r="EY205" s="547" t="s">
        <v>102</v>
      </c>
      <c r="EZ205" s="547" t="s">
        <v>102</v>
      </c>
      <c r="FA205" s="547" t="s">
        <v>102</v>
      </c>
      <c r="FB205" s="547" t="s">
        <v>102</v>
      </c>
      <c r="FC205" s="547" t="s">
        <v>102</v>
      </c>
      <c r="FD205" s="547" t="s">
        <v>102</v>
      </c>
      <c r="FE205" s="547" t="s">
        <v>102</v>
      </c>
      <c r="FF205" s="547" t="s">
        <v>102</v>
      </c>
      <c r="FG205" s="547" t="s">
        <v>102</v>
      </c>
      <c r="FH205" s="547" t="s">
        <v>102</v>
      </c>
      <c r="FI205" s="547" t="s">
        <v>102</v>
      </c>
      <c r="FJ205" s="547" t="s">
        <v>102</v>
      </c>
      <c r="FK205" s="547" t="s">
        <v>102</v>
      </c>
      <c r="FL205" s="547" t="s">
        <v>102</v>
      </c>
      <c r="FM205" s="547" t="s">
        <v>102</v>
      </c>
      <c r="FN205" s="547" t="s">
        <v>102</v>
      </c>
      <c r="FO205" s="547" t="s">
        <v>102</v>
      </c>
    </row>
    <row r="206" spans="1:171" x14ac:dyDescent="0.15">
      <c r="A206" s="547">
        <v>3384292</v>
      </c>
      <c r="B206" s="547">
        <v>1</v>
      </c>
      <c r="C206" s="547" t="s">
        <v>20966</v>
      </c>
      <c r="D206" s="547" t="s">
        <v>20983</v>
      </c>
      <c r="E206" s="547" t="s">
        <v>21250</v>
      </c>
      <c r="F206" s="547" t="s">
        <v>20932</v>
      </c>
      <c r="G206" s="547" t="s">
        <v>20984</v>
      </c>
      <c r="H206" s="547" t="s">
        <v>20933</v>
      </c>
      <c r="I206" s="547" t="s">
        <v>21251</v>
      </c>
      <c r="J206" s="547" t="s">
        <v>19911</v>
      </c>
      <c r="K206" s="547" t="s">
        <v>21252</v>
      </c>
      <c r="L206" s="547" t="s">
        <v>102</v>
      </c>
      <c r="M206" s="547" t="s">
        <v>102</v>
      </c>
      <c r="N206" s="547" t="s">
        <v>102</v>
      </c>
      <c r="O206" s="547" t="s">
        <v>102</v>
      </c>
      <c r="P206" s="547" t="s">
        <v>102</v>
      </c>
      <c r="Q206" s="547" t="s">
        <v>102</v>
      </c>
      <c r="R206" s="547" t="s">
        <v>102</v>
      </c>
      <c r="S206" s="547" t="s">
        <v>102</v>
      </c>
      <c r="T206" s="547" t="s">
        <v>102</v>
      </c>
      <c r="U206" s="547" t="s">
        <v>102</v>
      </c>
      <c r="V206" s="547" t="s">
        <v>102</v>
      </c>
      <c r="W206" s="547" t="s">
        <v>102</v>
      </c>
      <c r="X206" s="547" t="s">
        <v>102</v>
      </c>
      <c r="Y206" s="547" t="s">
        <v>102</v>
      </c>
      <c r="Z206" s="547" t="s">
        <v>102</v>
      </c>
      <c r="AA206" s="547" t="s">
        <v>102</v>
      </c>
      <c r="AB206" s="547" t="s">
        <v>102</v>
      </c>
      <c r="AC206" s="547" t="s">
        <v>102</v>
      </c>
      <c r="AD206" s="547" t="s">
        <v>102</v>
      </c>
      <c r="AE206" s="547" t="s">
        <v>102</v>
      </c>
      <c r="AF206" s="547" t="s">
        <v>102</v>
      </c>
      <c r="AG206" s="547" t="s">
        <v>102</v>
      </c>
      <c r="AH206" s="547" t="s">
        <v>102</v>
      </c>
      <c r="AI206" s="547" t="s">
        <v>102</v>
      </c>
      <c r="AJ206" s="547" t="s">
        <v>102</v>
      </c>
      <c r="AK206" s="547" t="s">
        <v>102</v>
      </c>
      <c r="AL206" s="547" t="s">
        <v>102</v>
      </c>
      <c r="AM206" s="547" t="s">
        <v>102</v>
      </c>
      <c r="AN206" s="547" t="s">
        <v>102</v>
      </c>
      <c r="AO206" s="547" t="s">
        <v>102</v>
      </c>
      <c r="AP206" s="547" t="s">
        <v>102</v>
      </c>
      <c r="AQ206" s="547" t="s">
        <v>102</v>
      </c>
      <c r="AR206" s="547" t="s">
        <v>102</v>
      </c>
      <c r="AS206" s="547" t="s">
        <v>102</v>
      </c>
      <c r="AT206" s="547" t="s">
        <v>102</v>
      </c>
      <c r="AU206" s="547" t="s">
        <v>102</v>
      </c>
      <c r="AV206" s="547" t="s">
        <v>102</v>
      </c>
      <c r="AW206" s="547" t="s">
        <v>102</v>
      </c>
      <c r="AX206" s="547" t="s">
        <v>102</v>
      </c>
      <c r="AY206" s="547" t="s">
        <v>102</v>
      </c>
      <c r="AZ206" s="547" t="s">
        <v>102</v>
      </c>
      <c r="BA206" s="547" t="s">
        <v>102</v>
      </c>
      <c r="BB206" s="547" t="s">
        <v>102</v>
      </c>
      <c r="BC206" s="547" t="s">
        <v>102</v>
      </c>
      <c r="BD206" s="547" t="s">
        <v>102</v>
      </c>
      <c r="BE206" s="547" t="s">
        <v>102</v>
      </c>
      <c r="BF206" s="547" t="s">
        <v>102</v>
      </c>
      <c r="BG206" s="547" t="s">
        <v>102</v>
      </c>
      <c r="BH206" s="547" t="s">
        <v>102</v>
      </c>
      <c r="BI206" s="547" t="s">
        <v>102</v>
      </c>
      <c r="BJ206" s="547" t="s">
        <v>102</v>
      </c>
      <c r="BK206" s="547" t="s">
        <v>102</v>
      </c>
      <c r="BL206" s="547" t="s">
        <v>102</v>
      </c>
      <c r="BM206" s="547" t="s">
        <v>102</v>
      </c>
      <c r="BN206" s="547" t="s">
        <v>102</v>
      </c>
      <c r="BO206" s="547" t="s">
        <v>102</v>
      </c>
      <c r="BP206" s="547" t="s">
        <v>102</v>
      </c>
      <c r="BQ206" s="547" t="s">
        <v>102</v>
      </c>
      <c r="BR206" s="547" t="s">
        <v>102</v>
      </c>
      <c r="BS206" s="547" t="s">
        <v>102</v>
      </c>
      <c r="BT206" s="547" t="s">
        <v>102</v>
      </c>
      <c r="BU206" s="547" t="s">
        <v>102</v>
      </c>
      <c r="BV206" s="547" t="s">
        <v>102</v>
      </c>
      <c r="BW206" s="547" t="s">
        <v>102</v>
      </c>
      <c r="BX206" s="547" t="s">
        <v>102</v>
      </c>
      <c r="BY206" s="547" t="s">
        <v>102</v>
      </c>
      <c r="BZ206" s="547" t="s">
        <v>102</v>
      </c>
      <c r="CA206" s="547" t="s">
        <v>102</v>
      </c>
      <c r="CB206" s="547" t="s">
        <v>102</v>
      </c>
      <c r="CC206" s="547" t="s">
        <v>102</v>
      </c>
      <c r="CD206" s="547" t="s">
        <v>102</v>
      </c>
      <c r="CE206" s="547" t="s">
        <v>102</v>
      </c>
      <c r="CF206" s="547" t="s">
        <v>102</v>
      </c>
      <c r="CG206" s="547" t="s">
        <v>102</v>
      </c>
      <c r="CH206" s="547" t="s">
        <v>102</v>
      </c>
      <c r="CI206" s="547" t="s">
        <v>102</v>
      </c>
      <c r="CJ206" s="547" t="s">
        <v>102</v>
      </c>
      <c r="CK206" s="547" t="s">
        <v>102</v>
      </c>
      <c r="CL206" s="547" t="s">
        <v>102</v>
      </c>
      <c r="CM206" s="547" t="s">
        <v>102</v>
      </c>
      <c r="CN206" s="547" t="s">
        <v>102</v>
      </c>
      <c r="CO206" s="547" t="s">
        <v>102</v>
      </c>
      <c r="CP206" s="547" t="s">
        <v>102</v>
      </c>
      <c r="CQ206" s="547" t="s">
        <v>102</v>
      </c>
      <c r="CR206" s="547" t="s">
        <v>102</v>
      </c>
      <c r="CS206" s="547" t="s">
        <v>102</v>
      </c>
      <c r="CT206" s="547" t="s">
        <v>102</v>
      </c>
      <c r="CU206" s="547" t="s">
        <v>102</v>
      </c>
      <c r="CV206" s="547" t="s">
        <v>102</v>
      </c>
      <c r="CW206" s="547" t="s">
        <v>102</v>
      </c>
      <c r="CX206" s="547" t="s">
        <v>102</v>
      </c>
      <c r="CY206" s="547" t="s">
        <v>102</v>
      </c>
      <c r="CZ206" s="547" t="s">
        <v>102</v>
      </c>
      <c r="DA206" s="547" t="s">
        <v>102</v>
      </c>
      <c r="DB206" s="547" t="s">
        <v>102</v>
      </c>
      <c r="DC206" s="547" t="s">
        <v>102</v>
      </c>
      <c r="DD206" s="547" t="s">
        <v>102</v>
      </c>
      <c r="DE206" s="547" t="s">
        <v>102</v>
      </c>
      <c r="DF206" s="547" t="s">
        <v>102</v>
      </c>
      <c r="DG206" s="547" t="s">
        <v>102</v>
      </c>
      <c r="DH206" s="547" t="s">
        <v>102</v>
      </c>
      <c r="DI206" s="547" t="s">
        <v>102</v>
      </c>
      <c r="DJ206" s="547" t="s">
        <v>102</v>
      </c>
      <c r="DK206" s="547" t="s">
        <v>102</v>
      </c>
      <c r="DL206" s="547" t="s">
        <v>102</v>
      </c>
      <c r="DM206" s="547" t="s">
        <v>102</v>
      </c>
      <c r="DN206" s="547" t="s">
        <v>102</v>
      </c>
      <c r="DO206" s="547" t="s">
        <v>102</v>
      </c>
      <c r="DP206" s="547" t="s">
        <v>102</v>
      </c>
      <c r="DQ206" s="547" t="s">
        <v>102</v>
      </c>
      <c r="DR206" s="547" t="s">
        <v>102</v>
      </c>
      <c r="DS206" s="547" t="s">
        <v>102</v>
      </c>
      <c r="DT206" s="547" t="s">
        <v>102</v>
      </c>
      <c r="DU206" s="547" t="s">
        <v>102</v>
      </c>
      <c r="DV206" s="547" t="s">
        <v>102</v>
      </c>
      <c r="DW206" s="547" t="s">
        <v>102</v>
      </c>
      <c r="DX206" s="547" t="s">
        <v>102</v>
      </c>
      <c r="DY206" s="547" t="s">
        <v>102</v>
      </c>
      <c r="DZ206" s="547" t="s">
        <v>102</v>
      </c>
      <c r="EA206" s="547" t="s">
        <v>102</v>
      </c>
      <c r="EB206" s="547" t="s">
        <v>102</v>
      </c>
      <c r="EC206" s="547" t="s">
        <v>102</v>
      </c>
      <c r="ED206" s="547" t="s">
        <v>102</v>
      </c>
      <c r="EE206" s="547" t="s">
        <v>102</v>
      </c>
      <c r="EF206" s="547" t="s">
        <v>102</v>
      </c>
      <c r="EG206" s="547" t="s">
        <v>102</v>
      </c>
      <c r="EH206" s="547" t="s">
        <v>102</v>
      </c>
      <c r="EI206" s="547" t="s">
        <v>102</v>
      </c>
      <c r="EJ206" s="547" t="s">
        <v>102</v>
      </c>
      <c r="EK206" s="547" t="s">
        <v>102</v>
      </c>
      <c r="EL206" s="547" t="s">
        <v>102</v>
      </c>
      <c r="EM206" s="547" t="s">
        <v>102</v>
      </c>
      <c r="EN206" s="547" t="s">
        <v>102</v>
      </c>
      <c r="EO206" s="547" t="s">
        <v>102</v>
      </c>
      <c r="EP206" s="547" t="s">
        <v>102</v>
      </c>
      <c r="EQ206" s="547" t="s">
        <v>102</v>
      </c>
      <c r="ER206" s="547" t="s">
        <v>102</v>
      </c>
      <c r="ES206" s="547" t="s">
        <v>102</v>
      </c>
      <c r="ET206" s="547" t="s">
        <v>102</v>
      </c>
      <c r="EU206" s="547" t="s">
        <v>102</v>
      </c>
      <c r="EV206" s="547" t="s">
        <v>102</v>
      </c>
      <c r="EW206" s="547" t="s">
        <v>102</v>
      </c>
      <c r="EX206" s="547" t="s">
        <v>102</v>
      </c>
      <c r="EY206" s="547" t="s">
        <v>102</v>
      </c>
      <c r="EZ206" s="547" t="s">
        <v>102</v>
      </c>
      <c r="FA206" s="547" t="s">
        <v>102</v>
      </c>
      <c r="FB206" s="547" t="s">
        <v>102</v>
      </c>
      <c r="FC206" s="547" t="s">
        <v>102</v>
      </c>
      <c r="FD206" s="547" t="s">
        <v>102</v>
      </c>
      <c r="FE206" s="547" t="s">
        <v>102</v>
      </c>
      <c r="FF206" s="547" t="s">
        <v>102</v>
      </c>
      <c r="FG206" s="547" t="s">
        <v>102</v>
      </c>
      <c r="FH206" s="547" t="s">
        <v>102</v>
      </c>
      <c r="FI206" s="547" t="s">
        <v>102</v>
      </c>
      <c r="FJ206" s="547" t="s">
        <v>102</v>
      </c>
      <c r="FK206" s="547" t="s">
        <v>102</v>
      </c>
      <c r="FL206" s="547" t="s">
        <v>102</v>
      </c>
      <c r="FM206" s="547" t="s">
        <v>102</v>
      </c>
      <c r="FN206" s="547" t="s">
        <v>102</v>
      </c>
      <c r="FO206" s="547" t="s">
        <v>102</v>
      </c>
    </row>
    <row r="207" spans="1:171" x14ac:dyDescent="0.15">
      <c r="A207" s="547">
        <v>3340724</v>
      </c>
      <c r="B207" s="547">
        <v>1</v>
      </c>
      <c r="C207" s="547" t="s">
        <v>21253</v>
      </c>
      <c r="D207" s="547" t="s">
        <v>21254</v>
      </c>
      <c r="E207" s="547" t="s">
        <v>102</v>
      </c>
      <c r="F207" s="547" t="s">
        <v>102</v>
      </c>
      <c r="G207" s="547" t="s">
        <v>102</v>
      </c>
      <c r="H207" s="547" t="s">
        <v>102</v>
      </c>
      <c r="I207" s="547" t="s">
        <v>102</v>
      </c>
      <c r="J207" s="547" t="s">
        <v>102</v>
      </c>
      <c r="K207" s="547" t="s">
        <v>102</v>
      </c>
      <c r="L207" s="547" t="s">
        <v>102</v>
      </c>
      <c r="M207" s="547" t="s">
        <v>102</v>
      </c>
      <c r="N207" s="547" t="s">
        <v>102</v>
      </c>
      <c r="O207" s="547" t="s">
        <v>102</v>
      </c>
      <c r="P207" s="547" t="s">
        <v>102</v>
      </c>
      <c r="Q207" s="547" t="s">
        <v>102</v>
      </c>
      <c r="R207" s="547" t="s">
        <v>102</v>
      </c>
      <c r="S207" s="547" t="s">
        <v>102</v>
      </c>
      <c r="T207" s="547" t="s">
        <v>102</v>
      </c>
      <c r="U207" s="547" t="s">
        <v>102</v>
      </c>
      <c r="V207" s="547" t="s">
        <v>102</v>
      </c>
      <c r="W207" s="547" t="s">
        <v>102</v>
      </c>
      <c r="X207" s="547" t="s">
        <v>102</v>
      </c>
      <c r="Y207" s="547" t="s">
        <v>102</v>
      </c>
      <c r="Z207" s="547" t="s">
        <v>102</v>
      </c>
      <c r="AA207" s="547" t="s">
        <v>102</v>
      </c>
      <c r="AB207" s="547" t="s">
        <v>102</v>
      </c>
      <c r="AC207" s="547" t="s">
        <v>102</v>
      </c>
      <c r="AD207" s="547" t="s">
        <v>102</v>
      </c>
      <c r="AE207" s="547" t="s">
        <v>102</v>
      </c>
      <c r="AF207" s="547" t="s">
        <v>102</v>
      </c>
      <c r="AG207" s="547" t="s">
        <v>102</v>
      </c>
      <c r="AH207" s="547" t="s">
        <v>102</v>
      </c>
      <c r="AI207" s="547" t="s">
        <v>102</v>
      </c>
      <c r="AJ207" s="547" t="s">
        <v>102</v>
      </c>
      <c r="AK207" s="547" t="s">
        <v>102</v>
      </c>
      <c r="AL207" s="547" t="s">
        <v>102</v>
      </c>
      <c r="AM207" s="547" t="s">
        <v>102</v>
      </c>
      <c r="AN207" s="547" t="s">
        <v>102</v>
      </c>
      <c r="AO207" s="547" t="s">
        <v>102</v>
      </c>
      <c r="AP207" s="547" t="s">
        <v>102</v>
      </c>
      <c r="AQ207" s="547" t="s">
        <v>102</v>
      </c>
      <c r="AR207" s="547" t="s">
        <v>102</v>
      </c>
      <c r="AS207" s="547" t="s">
        <v>102</v>
      </c>
      <c r="AT207" s="547" t="s">
        <v>102</v>
      </c>
      <c r="AU207" s="547" t="s">
        <v>102</v>
      </c>
      <c r="AV207" s="547" t="s">
        <v>102</v>
      </c>
      <c r="AW207" s="547" t="s">
        <v>102</v>
      </c>
      <c r="AX207" s="547" t="s">
        <v>102</v>
      </c>
      <c r="AY207" s="547" t="s">
        <v>102</v>
      </c>
      <c r="AZ207" s="547" t="s">
        <v>102</v>
      </c>
      <c r="BA207" s="547" t="s">
        <v>102</v>
      </c>
      <c r="BB207" s="547" t="s">
        <v>102</v>
      </c>
      <c r="BC207" s="547" t="s">
        <v>102</v>
      </c>
      <c r="BD207" s="547" t="s">
        <v>102</v>
      </c>
      <c r="BE207" s="547" t="s">
        <v>102</v>
      </c>
      <c r="BF207" s="547" t="s">
        <v>102</v>
      </c>
      <c r="BG207" s="547" t="s">
        <v>102</v>
      </c>
      <c r="BH207" s="547" t="s">
        <v>102</v>
      </c>
      <c r="BI207" s="547" t="s">
        <v>102</v>
      </c>
      <c r="BJ207" s="547" t="s">
        <v>102</v>
      </c>
      <c r="BK207" s="547" t="s">
        <v>102</v>
      </c>
      <c r="BL207" s="547" t="s">
        <v>102</v>
      </c>
      <c r="BM207" s="547" t="s">
        <v>102</v>
      </c>
      <c r="BN207" s="547" t="s">
        <v>102</v>
      </c>
      <c r="BO207" s="547" t="s">
        <v>102</v>
      </c>
      <c r="BP207" s="547" t="s">
        <v>102</v>
      </c>
      <c r="BQ207" s="547" t="s">
        <v>102</v>
      </c>
      <c r="BR207" s="547" t="s">
        <v>102</v>
      </c>
      <c r="BS207" s="547" t="s">
        <v>102</v>
      </c>
      <c r="BT207" s="547" t="s">
        <v>102</v>
      </c>
      <c r="BU207" s="547" t="s">
        <v>102</v>
      </c>
      <c r="BV207" s="547" t="s">
        <v>102</v>
      </c>
      <c r="BW207" s="547" t="s">
        <v>102</v>
      </c>
      <c r="BX207" s="547" t="s">
        <v>102</v>
      </c>
      <c r="BY207" s="547" t="s">
        <v>102</v>
      </c>
      <c r="BZ207" s="547" t="s">
        <v>102</v>
      </c>
      <c r="CA207" s="547" t="s">
        <v>102</v>
      </c>
      <c r="CB207" s="547" t="s">
        <v>102</v>
      </c>
      <c r="CC207" s="547" t="s">
        <v>102</v>
      </c>
      <c r="CD207" s="547" t="s">
        <v>102</v>
      </c>
      <c r="CE207" s="547" t="s">
        <v>102</v>
      </c>
      <c r="CF207" s="547" t="s">
        <v>102</v>
      </c>
      <c r="CG207" s="547" t="s">
        <v>102</v>
      </c>
      <c r="CH207" s="547" t="s">
        <v>102</v>
      </c>
      <c r="CI207" s="547" t="s">
        <v>102</v>
      </c>
      <c r="CJ207" s="547" t="s">
        <v>102</v>
      </c>
      <c r="CK207" s="547" t="s">
        <v>102</v>
      </c>
      <c r="CL207" s="547" t="s">
        <v>102</v>
      </c>
      <c r="CM207" s="547" t="s">
        <v>102</v>
      </c>
      <c r="CN207" s="547" t="s">
        <v>102</v>
      </c>
      <c r="CO207" s="547" t="s">
        <v>102</v>
      </c>
      <c r="CP207" s="547" t="s">
        <v>102</v>
      </c>
      <c r="CQ207" s="547" t="s">
        <v>102</v>
      </c>
      <c r="CR207" s="547" t="s">
        <v>102</v>
      </c>
      <c r="CS207" s="547" t="s">
        <v>102</v>
      </c>
      <c r="CT207" s="547" t="s">
        <v>102</v>
      </c>
      <c r="CU207" s="547" t="s">
        <v>102</v>
      </c>
      <c r="CV207" s="547" t="s">
        <v>102</v>
      </c>
      <c r="CW207" s="547" t="s">
        <v>102</v>
      </c>
      <c r="CX207" s="547" t="s">
        <v>102</v>
      </c>
      <c r="CY207" s="547" t="s">
        <v>102</v>
      </c>
      <c r="CZ207" s="547" t="s">
        <v>102</v>
      </c>
      <c r="DA207" s="547" t="s">
        <v>102</v>
      </c>
      <c r="DB207" s="547" t="s">
        <v>102</v>
      </c>
      <c r="DC207" s="547" t="s">
        <v>102</v>
      </c>
      <c r="DD207" s="547" t="s">
        <v>102</v>
      </c>
      <c r="DE207" s="547" t="s">
        <v>102</v>
      </c>
      <c r="DF207" s="547" t="s">
        <v>102</v>
      </c>
      <c r="DG207" s="547" t="s">
        <v>102</v>
      </c>
      <c r="DH207" s="547" t="s">
        <v>102</v>
      </c>
      <c r="DI207" s="547" t="s">
        <v>102</v>
      </c>
      <c r="DJ207" s="547" t="s">
        <v>102</v>
      </c>
      <c r="DK207" s="547" t="s">
        <v>102</v>
      </c>
      <c r="DL207" s="547" t="s">
        <v>102</v>
      </c>
      <c r="DM207" s="547" t="s">
        <v>102</v>
      </c>
      <c r="DN207" s="547" t="s">
        <v>102</v>
      </c>
      <c r="DO207" s="547" t="s">
        <v>102</v>
      </c>
      <c r="DP207" s="547" t="s">
        <v>102</v>
      </c>
      <c r="DQ207" s="547" t="s">
        <v>102</v>
      </c>
      <c r="DR207" s="547" t="s">
        <v>102</v>
      </c>
      <c r="DS207" s="547" t="s">
        <v>102</v>
      </c>
      <c r="DT207" s="547" t="s">
        <v>102</v>
      </c>
      <c r="DU207" s="547" t="s">
        <v>102</v>
      </c>
      <c r="DV207" s="547" t="s">
        <v>102</v>
      </c>
      <c r="DW207" s="547" t="s">
        <v>102</v>
      </c>
      <c r="DX207" s="547" t="s">
        <v>102</v>
      </c>
      <c r="DY207" s="547" t="s">
        <v>102</v>
      </c>
      <c r="DZ207" s="547" t="s">
        <v>102</v>
      </c>
      <c r="EA207" s="547" t="s">
        <v>102</v>
      </c>
      <c r="EB207" s="547" t="s">
        <v>102</v>
      </c>
      <c r="EC207" s="547" t="s">
        <v>102</v>
      </c>
      <c r="ED207" s="547" t="s">
        <v>102</v>
      </c>
      <c r="EE207" s="547" t="s">
        <v>102</v>
      </c>
      <c r="EF207" s="547" t="s">
        <v>102</v>
      </c>
      <c r="EG207" s="547" t="s">
        <v>102</v>
      </c>
      <c r="EH207" s="547" t="s">
        <v>102</v>
      </c>
      <c r="EI207" s="547" t="s">
        <v>102</v>
      </c>
      <c r="EJ207" s="547" t="s">
        <v>102</v>
      </c>
      <c r="EK207" s="547" t="s">
        <v>102</v>
      </c>
      <c r="EL207" s="547" t="s">
        <v>102</v>
      </c>
      <c r="EM207" s="547" t="s">
        <v>102</v>
      </c>
      <c r="EN207" s="547" t="s">
        <v>102</v>
      </c>
      <c r="EO207" s="547" t="s">
        <v>102</v>
      </c>
      <c r="EP207" s="547" t="s">
        <v>102</v>
      </c>
      <c r="EQ207" s="547" t="s">
        <v>102</v>
      </c>
      <c r="ER207" s="547" t="s">
        <v>102</v>
      </c>
      <c r="ES207" s="547" t="s">
        <v>102</v>
      </c>
      <c r="ET207" s="547" t="s">
        <v>102</v>
      </c>
      <c r="EU207" s="547" t="s">
        <v>102</v>
      </c>
      <c r="EV207" s="547" t="s">
        <v>102</v>
      </c>
      <c r="EW207" s="547" t="s">
        <v>102</v>
      </c>
      <c r="EX207" s="547" t="s">
        <v>102</v>
      </c>
      <c r="EY207" s="547" t="s">
        <v>102</v>
      </c>
      <c r="EZ207" s="547" t="s">
        <v>102</v>
      </c>
      <c r="FA207" s="547" t="s">
        <v>102</v>
      </c>
      <c r="FB207" s="547" t="s">
        <v>102</v>
      </c>
      <c r="FC207" s="547" t="s">
        <v>102</v>
      </c>
      <c r="FD207" s="547" t="s">
        <v>102</v>
      </c>
      <c r="FE207" s="547" t="s">
        <v>102</v>
      </c>
      <c r="FF207" s="547" t="s">
        <v>102</v>
      </c>
      <c r="FG207" s="547" t="s">
        <v>102</v>
      </c>
      <c r="FH207" s="547" t="s">
        <v>102</v>
      </c>
      <c r="FI207" s="547" t="s">
        <v>102</v>
      </c>
      <c r="FJ207" s="547" t="s">
        <v>102</v>
      </c>
      <c r="FK207" s="547" t="s">
        <v>102</v>
      </c>
      <c r="FL207" s="547" t="s">
        <v>102</v>
      </c>
      <c r="FM207" s="547" t="s">
        <v>102</v>
      </c>
      <c r="FN207" s="547" t="s">
        <v>102</v>
      </c>
      <c r="FO207" s="547" t="s">
        <v>102</v>
      </c>
    </row>
    <row r="208" spans="1:171" x14ac:dyDescent="0.15">
      <c r="A208" s="547">
        <v>3301860</v>
      </c>
      <c r="B208" s="547">
        <v>0</v>
      </c>
      <c r="C208" s="547" t="s">
        <v>102</v>
      </c>
      <c r="D208" s="547" t="s">
        <v>102</v>
      </c>
      <c r="E208" s="547" t="s">
        <v>102</v>
      </c>
      <c r="F208" s="547" t="s">
        <v>102</v>
      </c>
      <c r="G208" s="547" t="s">
        <v>102</v>
      </c>
      <c r="H208" s="547" t="s">
        <v>102</v>
      </c>
      <c r="I208" s="547" t="s">
        <v>102</v>
      </c>
      <c r="J208" s="547" t="s">
        <v>102</v>
      </c>
      <c r="K208" s="547" t="s">
        <v>102</v>
      </c>
      <c r="L208" s="547" t="s">
        <v>102</v>
      </c>
      <c r="M208" s="547" t="s">
        <v>102</v>
      </c>
      <c r="N208" s="547" t="s">
        <v>102</v>
      </c>
      <c r="O208" s="547" t="s">
        <v>102</v>
      </c>
      <c r="P208" s="547" t="s">
        <v>102</v>
      </c>
      <c r="Q208" s="547" t="s">
        <v>102</v>
      </c>
      <c r="R208" s="547" t="s">
        <v>102</v>
      </c>
      <c r="S208" s="547" t="s">
        <v>102</v>
      </c>
      <c r="T208" s="547" t="s">
        <v>102</v>
      </c>
      <c r="U208" s="547" t="s">
        <v>102</v>
      </c>
      <c r="V208" s="547" t="s">
        <v>102</v>
      </c>
      <c r="W208" s="547" t="s">
        <v>102</v>
      </c>
      <c r="X208" s="547" t="s">
        <v>102</v>
      </c>
      <c r="Y208" s="547" t="s">
        <v>102</v>
      </c>
      <c r="Z208" s="547" t="s">
        <v>102</v>
      </c>
      <c r="AA208" s="547" t="s">
        <v>102</v>
      </c>
      <c r="AB208" s="547" t="s">
        <v>102</v>
      </c>
      <c r="AC208" s="547" t="s">
        <v>102</v>
      </c>
      <c r="AD208" s="547" t="s">
        <v>102</v>
      </c>
      <c r="AE208" s="547" t="s">
        <v>102</v>
      </c>
      <c r="AF208" s="547" t="s">
        <v>102</v>
      </c>
      <c r="AG208" s="547" t="s">
        <v>102</v>
      </c>
      <c r="AH208" s="547" t="s">
        <v>102</v>
      </c>
      <c r="AI208" s="547" t="s">
        <v>102</v>
      </c>
      <c r="AJ208" s="547" t="s">
        <v>102</v>
      </c>
      <c r="AK208" s="547" t="s">
        <v>102</v>
      </c>
      <c r="AL208" s="547" t="s">
        <v>102</v>
      </c>
      <c r="AM208" s="547" t="s">
        <v>102</v>
      </c>
      <c r="AN208" s="547" t="s">
        <v>102</v>
      </c>
      <c r="AO208" s="547" t="s">
        <v>102</v>
      </c>
      <c r="AP208" s="547" t="s">
        <v>102</v>
      </c>
      <c r="AQ208" s="547" t="s">
        <v>102</v>
      </c>
      <c r="AR208" s="547" t="s">
        <v>102</v>
      </c>
      <c r="AS208" s="547" t="s">
        <v>102</v>
      </c>
      <c r="AT208" s="547" t="s">
        <v>102</v>
      </c>
      <c r="AU208" s="547" t="s">
        <v>102</v>
      </c>
      <c r="AV208" s="547" t="s">
        <v>102</v>
      </c>
      <c r="AW208" s="547" t="s">
        <v>102</v>
      </c>
      <c r="AX208" s="547" t="s">
        <v>102</v>
      </c>
      <c r="AY208" s="547" t="s">
        <v>102</v>
      </c>
      <c r="AZ208" s="547" t="s">
        <v>102</v>
      </c>
      <c r="BA208" s="547" t="s">
        <v>102</v>
      </c>
      <c r="BB208" s="547" t="s">
        <v>102</v>
      </c>
      <c r="BC208" s="547" t="s">
        <v>102</v>
      </c>
      <c r="BD208" s="547" t="s">
        <v>102</v>
      </c>
      <c r="BE208" s="547" t="s">
        <v>102</v>
      </c>
      <c r="BF208" s="547" t="s">
        <v>102</v>
      </c>
      <c r="BG208" s="547" t="s">
        <v>102</v>
      </c>
      <c r="BH208" s="547" t="s">
        <v>102</v>
      </c>
      <c r="BI208" s="547" t="s">
        <v>102</v>
      </c>
      <c r="BJ208" s="547" t="s">
        <v>102</v>
      </c>
      <c r="BK208" s="547" t="s">
        <v>102</v>
      </c>
      <c r="BL208" s="547" t="s">
        <v>102</v>
      </c>
      <c r="BM208" s="547" t="s">
        <v>102</v>
      </c>
      <c r="BN208" s="547" t="s">
        <v>102</v>
      </c>
      <c r="BO208" s="547" t="s">
        <v>102</v>
      </c>
      <c r="BP208" s="547" t="s">
        <v>102</v>
      </c>
      <c r="BQ208" s="547" t="s">
        <v>102</v>
      </c>
      <c r="BR208" s="547" t="s">
        <v>102</v>
      </c>
      <c r="BS208" s="547" t="s">
        <v>102</v>
      </c>
      <c r="BT208" s="547" t="s">
        <v>102</v>
      </c>
      <c r="BU208" s="547" t="s">
        <v>102</v>
      </c>
      <c r="BV208" s="547" t="s">
        <v>102</v>
      </c>
      <c r="BW208" s="547" t="s">
        <v>102</v>
      </c>
      <c r="BX208" s="547" t="s">
        <v>102</v>
      </c>
      <c r="BY208" s="547" t="s">
        <v>102</v>
      </c>
      <c r="BZ208" s="547" t="s">
        <v>102</v>
      </c>
      <c r="CA208" s="547" t="s">
        <v>102</v>
      </c>
      <c r="CB208" s="547" t="s">
        <v>102</v>
      </c>
      <c r="CC208" s="547" t="s">
        <v>102</v>
      </c>
      <c r="CD208" s="547" t="s">
        <v>102</v>
      </c>
      <c r="CE208" s="547" t="s">
        <v>102</v>
      </c>
      <c r="CF208" s="547" t="s">
        <v>102</v>
      </c>
      <c r="CG208" s="547" t="s">
        <v>102</v>
      </c>
      <c r="CH208" s="547" t="s">
        <v>102</v>
      </c>
      <c r="CI208" s="547" t="s">
        <v>102</v>
      </c>
      <c r="CJ208" s="547" t="s">
        <v>102</v>
      </c>
      <c r="CK208" s="547" t="s">
        <v>102</v>
      </c>
      <c r="CL208" s="547" t="s">
        <v>102</v>
      </c>
      <c r="CM208" s="547" t="s">
        <v>102</v>
      </c>
      <c r="CN208" s="547" t="s">
        <v>102</v>
      </c>
      <c r="CO208" s="547" t="s">
        <v>102</v>
      </c>
      <c r="CP208" s="547" t="s">
        <v>102</v>
      </c>
      <c r="CQ208" s="547" t="s">
        <v>102</v>
      </c>
      <c r="CR208" s="547" t="s">
        <v>102</v>
      </c>
      <c r="CS208" s="547" t="s">
        <v>102</v>
      </c>
      <c r="CT208" s="547" t="s">
        <v>102</v>
      </c>
      <c r="CU208" s="547" t="s">
        <v>102</v>
      </c>
      <c r="CV208" s="547" t="s">
        <v>102</v>
      </c>
      <c r="CW208" s="547" t="s">
        <v>102</v>
      </c>
      <c r="CX208" s="547" t="s">
        <v>102</v>
      </c>
      <c r="CY208" s="547" t="s">
        <v>102</v>
      </c>
      <c r="CZ208" s="547" t="s">
        <v>102</v>
      </c>
      <c r="DA208" s="547" t="s">
        <v>102</v>
      </c>
      <c r="DB208" s="547" t="s">
        <v>102</v>
      </c>
      <c r="DC208" s="547" t="s">
        <v>102</v>
      </c>
      <c r="DD208" s="547" t="s">
        <v>102</v>
      </c>
      <c r="DE208" s="547" t="s">
        <v>102</v>
      </c>
      <c r="DF208" s="547" t="s">
        <v>102</v>
      </c>
      <c r="DG208" s="547" t="s">
        <v>102</v>
      </c>
      <c r="DH208" s="547" t="s">
        <v>102</v>
      </c>
      <c r="DI208" s="547" t="s">
        <v>102</v>
      </c>
      <c r="DJ208" s="547" t="s">
        <v>102</v>
      </c>
      <c r="DK208" s="547" t="s">
        <v>102</v>
      </c>
      <c r="DL208" s="547" t="s">
        <v>102</v>
      </c>
      <c r="DM208" s="547" t="s">
        <v>102</v>
      </c>
      <c r="DN208" s="547" t="s">
        <v>102</v>
      </c>
      <c r="DO208" s="547" t="s">
        <v>102</v>
      </c>
      <c r="DP208" s="547" t="s">
        <v>102</v>
      </c>
      <c r="DQ208" s="547" t="s">
        <v>102</v>
      </c>
      <c r="DR208" s="547" t="s">
        <v>102</v>
      </c>
      <c r="DS208" s="547" t="s">
        <v>102</v>
      </c>
      <c r="DT208" s="547" t="s">
        <v>102</v>
      </c>
      <c r="DU208" s="547" t="s">
        <v>102</v>
      </c>
      <c r="DV208" s="547" t="s">
        <v>102</v>
      </c>
      <c r="DW208" s="547" t="s">
        <v>102</v>
      </c>
      <c r="DX208" s="547" t="s">
        <v>102</v>
      </c>
      <c r="DY208" s="547" t="s">
        <v>102</v>
      </c>
      <c r="DZ208" s="547" t="s">
        <v>102</v>
      </c>
      <c r="EA208" s="547" t="s">
        <v>102</v>
      </c>
      <c r="EB208" s="547" t="s">
        <v>102</v>
      </c>
      <c r="EC208" s="547" t="s">
        <v>102</v>
      </c>
      <c r="ED208" s="547" t="s">
        <v>102</v>
      </c>
      <c r="EE208" s="547" t="s">
        <v>102</v>
      </c>
      <c r="EF208" s="547" t="s">
        <v>102</v>
      </c>
      <c r="EG208" s="547" t="s">
        <v>102</v>
      </c>
      <c r="EH208" s="547" t="s">
        <v>102</v>
      </c>
      <c r="EI208" s="547" t="s">
        <v>102</v>
      </c>
      <c r="EJ208" s="547" t="s">
        <v>102</v>
      </c>
      <c r="EK208" s="547" t="s">
        <v>102</v>
      </c>
      <c r="EL208" s="547" t="s">
        <v>102</v>
      </c>
      <c r="EM208" s="547" t="s">
        <v>102</v>
      </c>
      <c r="EN208" s="547" t="s">
        <v>102</v>
      </c>
      <c r="EO208" s="547" t="s">
        <v>102</v>
      </c>
      <c r="EP208" s="547" t="s">
        <v>102</v>
      </c>
      <c r="EQ208" s="547" t="s">
        <v>102</v>
      </c>
      <c r="ER208" s="547" t="s">
        <v>102</v>
      </c>
      <c r="ES208" s="547" t="s">
        <v>102</v>
      </c>
      <c r="ET208" s="547" t="s">
        <v>102</v>
      </c>
      <c r="EU208" s="547" t="s">
        <v>102</v>
      </c>
      <c r="EV208" s="547" t="s">
        <v>102</v>
      </c>
      <c r="EW208" s="547" t="s">
        <v>102</v>
      </c>
      <c r="EX208" s="547" t="s">
        <v>102</v>
      </c>
      <c r="EY208" s="547" t="s">
        <v>102</v>
      </c>
      <c r="EZ208" s="547" t="s">
        <v>102</v>
      </c>
      <c r="FA208" s="547" t="s">
        <v>102</v>
      </c>
      <c r="FB208" s="547" t="s">
        <v>102</v>
      </c>
      <c r="FC208" s="547" t="s">
        <v>102</v>
      </c>
      <c r="FD208" s="547" t="s">
        <v>102</v>
      </c>
      <c r="FE208" s="547" t="s">
        <v>102</v>
      </c>
      <c r="FF208" s="547" t="s">
        <v>102</v>
      </c>
      <c r="FG208" s="547" t="s">
        <v>102</v>
      </c>
      <c r="FH208" s="547" t="s">
        <v>102</v>
      </c>
      <c r="FI208" s="547" t="s">
        <v>102</v>
      </c>
      <c r="FJ208" s="547" t="s">
        <v>102</v>
      </c>
      <c r="FK208" s="547" t="s">
        <v>102</v>
      </c>
      <c r="FL208" s="547" t="s">
        <v>102</v>
      </c>
      <c r="FM208" s="547" t="s">
        <v>102</v>
      </c>
      <c r="FN208" s="547" t="s">
        <v>102</v>
      </c>
      <c r="FO208" s="547" t="s">
        <v>102</v>
      </c>
    </row>
    <row r="209" spans="1:171" x14ac:dyDescent="0.15">
      <c r="A209" s="547">
        <v>3341114</v>
      </c>
      <c r="B209" s="547">
        <v>1</v>
      </c>
      <c r="C209" s="547" t="s">
        <v>21255</v>
      </c>
      <c r="D209" s="547" t="s">
        <v>102</v>
      </c>
      <c r="E209" s="547" t="s">
        <v>102</v>
      </c>
      <c r="F209" s="547" t="s">
        <v>102</v>
      </c>
      <c r="G209" s="547" t="s">
        <v>102</v>
      </c>
      <c r="H209" s="547" t="s">
        <v>102</v>
      </c>
      <c r="I209" s="547" t="s">
        <v>102</v>
      </c>
      <c r="J209" s="547" t="s">
        <v>102</v>
      </c>
      <c r="K209" s="547" t="s">
        <v>102</v>
      </c>
      <c r="L209" s="547" t="s">
        <v>102</v>
      </c>
      <c r="M209" s="547" t="s">
        <v>102</v>
      </c>
      <c r="N209" s="547" t="s">
        <v>102</v>
      </c>
      <c r="O209" s="547" t="s">
        <v>102</v>
      </c>
      <c r="P209" s="547" t="s">
        <v>102</v>
      </c>
      <c r="Q209" s="547" t="s">
        <v>102</v>
      </c>
      <c r="R209" s="547" t="s">
        <v>102</v>
      </c>
      <c r="S209" s="547" t="s">
        <v>102</v>
      </c>
      <c r="T209" s="547" t="s">
        <v>102</v>
      </c>
      <c r="U209" s="547" t="s">
        <v>102</v>
      </c>
      <c r="V209" s="547" t="s">
        <v>102</v>
      </c>
      <c r="W209" s="547" t="s">
        <v>102</v>
      </c>
      <c r="X209" s="547" t="s">
        <v>102</v>
      </c>
      <c r="Y209" s="547" t="s">
        <v>102</v>
      </c>
      <c r="Z209" s="547" t="s">
        <v>102</v>
      </c>
      <c r="AA209" s="547" t="s">
        <v>102</v>
      </c>
      <c r="AB209" s="547" t="s">
        <v>102</v>
      </c>
      <c r="AC209" s="547" t="s">
        <v>102</v>
      </c>
      <c r="AD209" s="547" t="s">
        <v>102</v>
      </c>
      <c r="AE209" s="547" t="s">
        <v>102</v>
      </c>
      <c r="AF209" s="547" t="s">
        <v>102</v>
      </c>
      <c r="AG209" s="547" t="s">
        <v>102</v>
      </c>
      <c r="AH209" s="547" t="s">
        <v>102</v>
      </c>
      <c r="AI209" s="547" t="s">
        <v>102</v>
      </c>
      <c r="AJ209" s="547" t="s">
        <v>102</v>
      </c>
      <c r="AK209" s="547" t="s">
        <v>102</v>
      </c>
      <c r="AL209" s="547" t="s">
        <v>102</v>
      </c>
      <c r="AM209" s="547" t="s">
        <v>102</v>
      </c>
      <c r="AN209" s="547" t="s">
        <v>102</v>
      </c>
      <c r="AO209" s="547" t="s">
        <v>102</v>
      </c>
      <c r="AP209" s="547" t="s">
        <v>102</v>
      </c>
      <c r="AQ209" s="547" t="s">
        <v>102</v>
      </c>
      <c r="AR209" s="547" t="s">
        <v>102</v>
      </c>
      <c r="AS209" s="547" t="s">
        <v>102</v>
      </c>
      <c r="AT209" s="547" t="s">
        <v>102</v>
      </c>
      <c r="AU209" s="547" t="s">
        <v>102</v>
      </c>
      <c r="AV209" s="547" t="s">
        <v>102</v>
      </c>
      <c r="AW209" s="547" t="s">
        <v>102</v>
      </c>
      <c r="AX209" s="547" t="s">
        <v>102</v>
      </c>
      <c r="AY209" s="547" t="s">
        <v>102</v>
      </c>
      <c r="AZ209" s="547" t="s">
        <v>102</v>
      </c>
      <c r="BA209" s="547" t="s">
        <v>102</v>
      </c>
      <c r="BB209" s="547" t="s">
        <v>102</v>
      </c>
      <c r="BC209" s="547" t="s">
        <v>102</v>
      </c>
      <c r="BD209" s="547" t="s">
        <v>102</v>
      </c>
      <c r="BE209" s="547" t="s">
        <v>102</v>
      </c>
      <c r="BF209" s="547" t="s">
        <v>102</v>
      </c>
      <c r="BG209" s="547" t="s">
        <v>102</v>
      </c>
      <c r="BH209" s="547" t="s">
        <v>102</v>
      </c>
      <c r="BI209" s="547" t="s">
        <v>102</v>
      </c>
      <c r="BJ209" s="547" t="s">
        <v>102</v>
      </c>
      <c r="BK209" s="547" t="s">
        <v>102</v>
      </c>
      <c r="BL209" s="547" t="s">
        <v>102</v>
      </c>
      <c r="BM209" s="547" t="s">
        <v>102</v>
      </c>
      <c r="BN209" s="547" t="s">
        <v>102</v>
      </c>
      <c r="BO209" s="547" t="s">
        <v>102</v>
      </c>
      <c r="BP209" s="547" t="s">
        <v>102</v>
      </c>
      <c r="BQ209" s="547" t="s">
        <v>102</v>
      </c>
      <c r="BR209" s="547" t="s">
        <v>102</v>
      </c>
      <c r="BS209" s="547" t="s">
        <v>102</v>
      </c>
      <c r="BT209" s="547" t="s">
        <v>102</v>
      </c>
      <c r="BU209" s="547" t="s">
        <v>102</v>
      </c>
      <c r="BV209" s="547" t="s">
        <v>102</v>
      </c>
      <c r="BW209" s="547" t="s">
        <v>102</v>
      </c>
      <c r="BX209" s="547" t="s">
        <v>102</v>
      </c>
      <c r="BY209" s="547" t="s">
        <v>102</v>
      </c>
      <c r="BZ209" s="547" t="s">
        <v>102</v>
      </c>
      <c r="CA209" s="547" t="s">
        <v>102</v>
      </c>
      <c r="CB209" s="547" t="s">
        <v>102</v>
      </c>
      <c r="CC209" s="547" t="s">
        <v>102</v>
      </c>
      <c r="CD209" s="547" t="s">
        <v>102</v>
      </c>
      <c r="CE209" s="547" t="s">
        <v>102</v>
      </c>
      <c r="CF209" s="547" t="s">
        <v>102</v>
      </c>
      <c r="CG209" s="547" t="s">
        <v>102</v>
      </c>
      <c r="CH209" s="547" t="s">
        <v>102</v>
      </c>
      <c r="CI209" s="547" t="s">
        <v>102</v>
      </c>
      <c r="CJ209" s="547" t="s">
        <v>102</v>
      </c>
      <c r="CK209" s="547" t="s">
        <v>102</v>
      </c>
      <c r="CL209" s="547" t="s">
        <v>102</v>
      </c>
      <c r="CM209" s="547" t="s">
        <v>102</v>
      </c>
      <c r="CN209" s="547" t="s">
        <v>102</v>
      </c>
      <c r="CO209" s="547" t="s">
        <v>102</v>
      </c>
      <c r="CP209" s="547" t="s">
        <v>102</v>
      </c>
      <c r="CQ209" s="547" t="s">
        <v>102</v>
      </c>
      <c r="CR209" s="547" t="s">
        <v>102</v>
      </c>
      <c r="CS209" s="547" t="s">
        <v>102</v>
      </c>
      <c r="CT209" s="547" t="s">
        <v>102</v>
      </c>
      <c r="CU209" s="547" t="s">
        <v>102</v>
      </c>
      <c r="CV209" s="547" t="s">
        <v>102</v>
      </c>
      <c r="CW209" s="547" t="s">
        <v>102</v>
      </c>
      <c r="CX209" s="547" t="s">
        <v>102</v>
      </c>
      <c r="CY209" s="547" t="s">
        <v>102</v>
      </c>
      <c r="CZ209" s="547" t="s">
        <v>102</v>
      </c>
      <c r="DA209" s="547" t="s">
        <v>102</v>
      </c>
      <c r="DB209" s="547" t="s">
        <v>102</v>
      </c>
      <c r="DC209" s="547" t="s">
        <v>102</v>
      </c>
      <c r="DD209" s="547" t="s">
        <v>102</v>
      </c>
      <c r="DE209" s="547" t="s">
        <v>102</v>
      </c>
      <c r="DF209" s="547" t="s">
        <v>102</v>
      </c>
      <c r="DG209" s="547" t="s">
        <v>102</v>
      </c>
      <c r="DH209" s="547" t="s">
        <v>102</v>
      </c>
      <c r="DI209" s="547" t="s">
        <v>102</v>
      </c>
      <c r="DJ209" s="547" t="s">
        <v>102</v>
      </c>
      <c r="DK209" s="547" t="s">
        <v>102</v>
      </c>
      <c r="DL209" s="547" t="s">
        <v>102</v>
      </c>
      <c r="DM209" s="547" t="s">
        <v>102</v>
      </c>
      <c r="DN209" s="547" t="s">
        <v>102</v>
      </c>
      <c r="DO209" s="547" t="s">
        <v>102</v>
      </c>
      <c r="DP209" s="547" t="s">
        <v>102</v>
      </c>
      <c r="DQ209" s="547" t="s">
        <v>102</v>
      </c>
      <c r="DR209" s="547" t="s">
        <v>102</v>
      </c>
      <c r="DS209" s="547" t="s">
        <v>102</v>
      </c>
      <c r="DT209" s="547" t="s">
        <v>102</v>
      </c>
      <c r="DU209" s="547" t="s">
        <v>102</v>
      </c>
      <c r="DV209" s="547" t="s">
        <v>102</v>
      </c>
      <c r="DW209" s="547" t="s">
        <v>102</v>
      </c>
      <c r="DX209" s="547" t="s">
        <v>102</v>
      </c>
      <c r="DY209" s="547" t="s">
        <v>102</v>
      </c>
      <c r="DZ209" s="547" t="s">
        <v>102</v>
      </c>
      <c r="EA209" s="547" t="s">
        <v>102</v>
      </c>
      <c r="EB209" s="547" t="s">
        <v>102</v>
      </c>
      <c r="EC209" s="547" t="s">
        <v>102</v>
      </c>
      <c r="ED209" s="547" t="s">
        <v>102</v>
      </c>
      <c r="EE209" s="547" t="s">
        <v>102</v>
      </c>
      <c r="EF209" s="547" t="s">
        <v>102</v>
      </c>
      <c r="EG209" s="547" t="s">
        <v>102</v>
      </c>
      <c r="EH209" s="547" t="s">
        <v>102</v>
      </c>
      <c r="EI209" s="547" t="s">
        <v>102</v>
      </c>
      <c r="EJ209" s="547" t="s">
        <v>102</v>
      </c>
      <c r="EK209" s="547" t="s">
        <v>102</v>
      </c>
      <c r="EL209" s="547" t="s">
        <v>102</v>
      </c>
      <c r="EM209" s="547" t="s">
        <v>102</v>
      </c>
      <c r="EN209" s="547" t="s">
        <v>102</v>
      </c>
      <c r="EO209" s="547" t="s">
        <v>102</v>
      </c>
      <c r="EP209" s="547" t="s">
        <v>102</v>
      </c>
      <c r="EQ209" s="547" t="s">
        <v>102</v>
      </c>
      <c r="ER209" s="547" t="s">
        <v>102</v>
      </c>
      <c r="ES209" s="547" t="s">
        <v>102</v>
      </c>
      <c r="ET209" s="547" t="s">
        <v>102</v>
      </c>
      <c r="EU209" s="547" t="s">
        <v>102</v>
      </c>
      <c r="EV209" s="547" t="s">
        <v>102</v>
      </c>
      <c r="EW209" s="547" t="s">
        <v>102</v>
      </c>
      <c r="EX209" s="547" t="s">
        <v>102</v>
      </c>
      <c r="EY209" s="547" t="s">
        <v>102</v>
      </c>
      <c r="EZ209" s="547" t="s">
        <v>102</v>
      </c>
      <c r="FA209" s="547" t="s">
        <v>102</v>
      </c>
      <c r="FB209" s="547" t="s">
        <v>102</v>
      </c>
      <c r="FC209" s="547" t="s">
        <v>102</v>
      </c>
      <c r="FD209" s="547" t="s">
        <v>102</v>
      </c>
      <c r="FE209" s="547" t="s">
        <v>102</v>
      </c>
      <c r="FF209" s="547" t="s">
        <v>102</v>
      </c>
      <c r="FG209" s="547" t="s">
        <v>102</v>
      </c>
      <c r="FH209" s="547" t="s">
        <v>102</v>
      </c>
      <c r="FI209" s="547" t="s">
        <v>102</v>
      </c>
      <c r="FJ209" s="547" t="s">
        <v>102</v>
      </c>
      <c r="FK209" s="547" t="s">
        <v>102</v>
      </c>
      <c r="FL209" s="547" t="s">
        <v>102</v>
      </c>
      <c r="FM209" s="547" t="s">
        <v>102</v>
      </c>
      <c r="FN209" s="547" t="s">
        <v>102</v>
      </c>
      <c r="FO209" s="547" t="s">
        <v>102</v>
      </c>
    </row>
    <row r="210" spans="1:171" x14ac:dyDescent="0.15">
      <c r="A210" s="547">
        <v>3316492</v>
      </c>
      <c r="B210" s="547">
        <v>1</v>
      </c>
      <c r="C210" s="547" t="s">
        <v>21256</v>
      </c>
      <c r="D210" s="547" t="s">
        <v>21256</v>
      </c>
      <c r="E210" s="547" t="s">
        <v>21257</v>
      </c>
      <c r="F210" s="547" t="s">
        <v>21258</v>
      </c>
      <c r="G210" s="547" t="s">
        <v>21258</v>
      </c>
      <c r="H210" s="547" t="s">
        <v>21258</v>
      </c>
      <c r="I210" s="547" t="s">
        <v>21258</v>
      </c>
      <c r="J210" s="547" t="s">
        <v>21259</v>
      </c>
      <c r="K210" s="547" t="s">
        <v>21260</v>
      </c>
      <c r="L210" s="547" t="s">
        <v>21261</v>
      </c>
      <c r="M210" s="547" t="s">
        <v>21262</v>
      </c>
      <c r="N210" s="547" t="s">
        <v>21263</v>
      </c>
      <c r="O210" s="547" t="s">
        <v>21263</v>
      </c>
      <c r="P210" s="547" t="s">
        <v>21264</v>
      </c>
      <c r="Q210" s="547" t="s">
        <v>21264</v>
      </c>
      <c r="R210" s="547" t="s">
        <v>21265</v>
      </c>
      <c r="S210" s="547" t="s">
        <v>21266</v>
      </c>
      <c r="T210" s="547" t="s">
        <v>21267</v>
      </c>
      <c r="U210" s="547" t="s">
        <v>21267</v>
      </c>
      <c r="V210" s="547" t="s">
        <v>21267</v>
      </c>
      <c r="W210" s="547" t="s">
        <v>21267</v>
      </c>
      <c r="X210" s="547" t="s">
        <v>21268</v>
      </c>
      <c r="Y210" s="547" t="s">
        <v>21269</v>
      </c>
      <c r="Z210" s="547" t="s">
        <v>21270</v>
      </c>
      <c r="AA210" s="547" t="s">
        <v>21271</v>
      </c>
      <c r="AB210" s="547" t="s">
        <v>21271</v>
      </c>
      <c r="AC210" s="547" t="s">
        <v>21271</v>
      </c>
      <c r="AD210" s="547" t="s">
        <v>21272</v>
      </c>
      <c r="AE210" s="547" t="s">
        <v>21272</v>
      </c>
      <c r="AF210" s="547" t="s">
        <v>21273</v>
      </c>
      <c r="AG210" s="547" t="s">
        <v>21273</v>
      </c>
      <c r="AH210" s="547" t="s">
        <v>21273</v>
      </c>
      <c r="AI210" s="547" t="s">
        <v>21274</v>
      </c>
      <c r="AJ210" s="547" t="s">
        <v>21275</v>
      </c>
      <c r="AK210" s="547" t="s">
        <v>21276</v>
      </c>
      <c r="AL210" s="547" t="s">
        <v>21276</v>
      </c>
      <c r="AM210" s="547" t="s">
        <v>102</v>
      </c>
      <c r="AN210" s="547" t="s">
        <v>102</v>
      </c>
      <c r="AO210" s="547" t="s">
        <v>102</v>
      </c>
      <c r="AP210" s="547" t="s">
        <v>102</v>
      </c>
      <c r="AQ210" s="547" t="s">
        <v>102</v>
      </c>
      <c r="AR210" s="547" t="s">
        <v>102</v>
      </c>
      <c r="AS210" s="547" t="s">
        <v>102</v>
      </c>
      <c r="AT210" s="547" t="s">
        <v>102</v>
      </c>
      <c r="AU210" s="547" t="s">
        <v>102</v>
      </c>
      <c r="AV210" s="547" t="s">
        <v>102</v>
      </c>
      <c r="AW210" s="547" t="s">
        <v>102</v>
      </c>
      <c r="AX210" s="547" t="s">
        <v>102</v>
      </c>
      <c r="AY210" s="547" t="s">
        <v>102</v>
      </c>
      <c r="AZ210" s="547" t="s">
        <v>102</v>
      </c>
      <c r="BA210" s="547" t="s">
        <v>102</v>
      </c>
      <c r="BB210" s="547" t="s">
        <v>102</v>
      </c>
      <c r="BC210" s="547" t="s">
        <v>102</v>
      </c>
      <c r="BD210" s="547" t="s">
        <v>102</v>
      </c>
      <c r="BE210" s="547" t="s">
        <v>102</v>
      </c>
      <c r="BF210" s="547" t="s">
        <v>102</v>
      </c>
      <c r="BG210" s="547" t="s">
        <v>102</v>
      </c>
      <c r="BH210" s="547" t="s">
        <v>102</v>
      </c>
      <c r="BI210" s="547" t="s">
        <v>102</v>
      </c>
      <c r="BJ210" s="547" t="s">
        <v>102</v>
      </c>
      <c r="BK210" s="547" t="s">
        <v>102</v>
      </c>
      <c r="BL210" s="547" t="s">
        <v>102</v>
      </c>
      <c r="BM210" s="547" t="s">
        <v>102</v>
      </c>
      <c r="BN210" s="547" t="s">
        <v>102</v>
      </c>
      <c r="BO210" s="547" t="s">
        <v>102</v>
      </c>
      <c r="BP210" s="547" t="s">
        <v>102</v>
      </c>
      <c r="BQ210" s="547" t="s">
        <v>102</v>
      </c>
      <c r="BR210" s="547" t="s">
        <v>102</v>
      </c>
      <c r="BS210" s="547" t="s">
        <v>102</v>
      </c>
      <c r="BT210" s="547" t="s">
        <v>102</v>
      </c>
      <c r="BU210" s="547" t="s">
        <v>102</v>
      </c>
      <c r="BV210" s="547" t="s">
        <v>102</v>
      </c>
      <c r="BW210" s="547" t="s">
        <v>102</v>
      </c>
      <c r="BX210" s="547" t="s">
        <v>102</v>
      </c>
      <c r="BY210" s="547" t="s">
        <v>102</v>
      </c>
      <c r="BZ210" s="547" t="s">
        <v>102</v>
      </c>
      <c r="CA210" s="547" t="s">
        <v>102</v>
      </c>
      <c r="CB210" s="547" t="s">
        <v>102</v>
      </c>
      <c r="CC210" s="547" t="s">
        <v>102</v>
      </c>
      <c r="CD210" s="547" t="s">
        <v>102</v>
      </c>
      <c r="CE210" s="547" t="s">
        <v>102</v>
      </c>
      <c r="CF210" s="547" t="s">
        <v>102</v>
      </c>
      <c r="CG210" s="547" t="s">
        <v>102</v>
      </c>
      <c r="CH210" s="547" t="s">
        <v>102</v>
      </c>
      <c r="CI210" s="547" t="s">
        <v>102</v>
      </c>
      <c r="CJ210" s="547" t="s">
        <v>102</v>
      </c>
      <c r="CK210" s="547" t="s">
        <v>102</v>
      </c>
      <c r="CL210" s="547" t="s">
        <v>102</v>
      </c>
      <c r="CM210" s="547" t="s">
        <v>102</v>
      </c>
      <c r="CN210" s="547" t="s">
        <v>102</v>
      </c>
      <c r="CO210" s="547" t="s">
        <v>102</v>
      </c>
      <c r="CP210" s="547" t="s">
        <v>102</v>
      </c>
      <c r="CQ210" s="547" t="s">
        <v>102</v>
      </c>
      <c r="CR210" s="547" t="s">
        <v>102</v>
      </c>
      <c r="CS210" s="547" t="s">
        <v>102</v>
      </c>
      <c r="CT210" s="547" t="s">
        <v>102</v>
      </c>
      <c r="CU210" s="547" t="s">
        <v>102</v>
      </c>
      <c r="CV210" s="547" t="s">
        <v>102</v>
      </c>
      <c r="CW210" s="547" t="s">
        <v>102</v>
      </c>
      <c r="CX210" s="547" t="s">
        <v>102</v>
      </c>
      <c r="CY210" s="547" t="s">
        <v>102</v>
      </c>
      <c r="CZ210" s="547" t="s">
        <v>102</v>
      </c>
      <c r="DA210" s="547" t="s">
        <v>102</v>
      </c>
      <c r="DB210" s="547" t="s">
        <v>102</v>
      </c>
      <c r="DC210" s="547" t="s">
        <v>102</v>
      </c>
      <c r="DD210" s="547" t="s">
        <v>102</v>
      </c>
      <c r="DE210" s="547" t="s">
        <v>102</v>
      </c>
      <c r="DF210" s="547" t="s">
        <v>102</v>
      </c>
      <c r="DG210" s="547" t="s">
        <v>102</v>
      </c>
      <c r="DH210" s="547" t="s">
        <v>102</v>
      </c>
      <c r="DI210" s="547" t="s">
        <v>102</v>
      </c>
      <c r="DJ210" s="547" t="s">
        <v>102</v>
      </c>
      <c r="DK210" s="547" t="s">
        <v>102</v>
      </c>
      <c r="DL210" s="547" t="s">
        <v>102</v>
      </c>
      <c r="DM210" s="547" t="s">
        <v>102</v>
      </c>
      <c r="DN210" s="547" t="s">
        <v>102</v>
      </c>
      <c r="DO210" s="547" t="s">
        <v>102</v>
      </c>
      <c r="DP210" s="547" t="s">
        <v>102</v>
      </c>
      <c r="DQ210" s="547" t="s">
        <v>102</v>
      </c>
      <c r="DR210" s="547" t="s">
        <v>102</v>
      </c>
      <c r="DS210" s="547" t="s">
        <v>102</v>
      </c>
      <c r="DT210" s="547" t="s">
        <v>102</v>
      </c>
      <c r="DU210" s="547" t="s">
        <v>102</v>
      </c>
      <c r="DV210" s="547" t="s">
        <v>102</v>
      </c>
      <c r="DW210" s="547" t="s">
        <v>102</v>
      </c>
      <c r="DX210" s="547" t="s">
        <v>102</v>
      </c>
      <c r="DY210" s="547" t="s">
        <v>102</v>
      </c>
      <c r="DZ210" s="547" t="s">
        <v>102</v>
      </c>
      <c r="EA210" s="547" t="s">
        <v>102</v>
      </c>
      <c r="EB210" s="547" t="s">
        <v>102</v>
      </c>
      <c r="EC210" s="547" t="s">
        <v>102</v>
      </c>
      <c r="ED210" s="547" t="s">
        <v>102</v>
      </c>
      <c r="EE210" s="547" t="s">
        <v>102</v>
      </c>
      <c r="EF210" s="547" t="s">
        <v>102</v>
      </c>
      <c r="EG210" s="547" t="s">
        <v>102</v>
      </c>
      <c r="EH210" s="547" t="s">
        <v>102</v>
      </c>
      <c r="EI210" s="547" t="s">
        <v>102</v>
      </c>
      <c r="EJ210" s="547" t="s">
        <v>102</v>
      </c>
      <c r="EK210" s="547" t="s">
        <v>102</v>
      </c>
      <c r="EL210" s="547" t="s">
        <v>102</v>
      </c>
      <c r="EM210" s="547" t="s">
        <v>102</v>
      </c>
      <c r="EN210" s="547" t="s">
        <v>102</v>
      </c>
      <c r="EO210" s="547" t="s">
        <v>102</v>
      </c>
      <c r="EP210" s="547" t="s">
        <v>102</v>
      </c>
      <c r="EQ210" s="547" t="s">
        <v>102</v>
      </c>
      <c r="ER210" s="547" t="s">
        <v>102</v>
      </c>
      <c r="ES210" s="547" t="s">
        <v>102</v>
      </c>
      <c r="ET210" s="547" t="s">
        <v>102</v>
      </c>
      <c r="EU210" s="547" t="s">
        <v>102</v>
      </c>
      <c r="EV210" s="547" t="s">
        <v>102</v>
      </c>
      <c r="EW210" s="547" t="s">
        <v>102</v>
      </c>
      <c r="EX210" s="547" t="s">
        <v>102</v>
      </c>
      <c r="EY210" s="547" t="s">
        <v>102</v>
      </c>
      <c r="EZ210" s="547" t="s">
        <v>102</v>
      </c>
      <c r="FA210" s="547" t="s">
        <v>102</v>
      </c>
      <c r="FB210" s="547" t="s">
        <v>102</v>
      </c>
      <c r="FC210" s="547" t="s">
        <v>102</v>
      </c>
      <c r="FD210" s="547" t="s">
        <v>102</v>
      </c>
      <c r="FE210" s="547" t="s">
        <v>102</v>
      </c>
      <c r="FF210" s="547" t="s">
        <v>102</v>
      </c>
      <c r="FG210" s="547" t="s">
        <v>102</v>
      </c>
      <c r="FH210" s="547" t="s">
        <v>102</v>
      </c>
      <c r="FI210" s="547" t="s">
        <v>102</v>
      </c>
      <c r="FJ210" s="547" t="s">
        <v>102</v>
      </c>
      <c r="FK210" s="547" t="s">
        <v>102</v>
      </c>
      <c r="FL210" s="547" t="s">
        <v>102</v>
      </c>
      <c r="FM210" s="547" t="s">
        <v>102</v>
      </c>
      <c r="FN210" s="547" t="s">
        <v>102</v>
      </c>
      <c r="FO210" s="547" t="s">
        <v>102</v>
      </c>
    </row>
    <row r="211" spans="1:171" x14ac:dyDescent="0.15">
      <c r="A211" s="547">
        <v>3249407</v>
      </c>
      <c r="B211" s="547">
        <v>0</v>
      </c>
      <c r="C211" s="547" t="s">
        <v>102</v>
      </c>
      <c r="D211" s="547" t="s">
        <v>102</v>
      </c>
      <c r="E211" s="547" t="s">
        <v>102</v>
      </c>
      <c r="F211" s="547" t="s">
        <v>102</v>
      </c>
      <c r="G211" s="547" t="s">
        <v>102</v>
      </c>
      <c r="H211" s="547" t="s">
        <v>102</v>
      </c>
      <c r="I211" s="547" t="s">
        <v>102</v>
      </c>
      <c r="J211" s="547" t="s">
        <v>102</v>
      </c>
      <c r="K211" s="547" t="s">
        <v>102</v>
      </c>
      <c r="L211" s="547" t="s">
        <v>102</v>
      </c>
      <c r="M211" s="547" t="s">
        <v>102</v>
      </c>
      <c r="N211" s="547" t="s">
        <v>102</v>
      </c>
      <c r="O211" s="547" t="s">
        <v>102</v>
      </c>
      <c r="P211" s="547" t="s">
        <v>102</v>
      </c>
      <c r="Q211" s="547" t="s">
        <v>102</v>
      </c>
      <c r="R211" s="547" t="s">
        <v>102</v>
      </c>
      <c r="S211" s="547" t="s">
        <v>102</v>
      </c>
      <c r="T211" s="547" t="s">
        <v>102</v>
      </c>
      <c r="U211" s="547" t="s">
        <v>102</v>
      </c>
      <c r="V211" s="547" t="s">
        <v>102</v>
      </c>
      <c r="W211" s="547" t="s">
        <v>102</v>
      </c>
      <c r="X211" s="547" t="s">
        <v>102</v>
      </c>
      <c r="Y211" s="547" t="s">
        <v>102</v>
      </c>
      <c r="Z211" s="547" t="s">
        <v>102</v>
      </c>
      <c r="AA211" s="547" t="s">
        <v>102</v>
      </c>
      <c r="AB211" s="547" t="s">
        <v>102</v>
      </c>
      <c r="AC211" s="547" t="s">
        <v>102</v>
      </c>
      <c r="AD211" s="547" t="s">
        <v>102</v>
      </c>
      <c r="AE211" s="547" t="s">
        <v>102</v>
      </c>
      <c r="AF211" s="547" t="s">
        <v>102</v>
      </c>
      <c r="AG211" s="547" t="s">
        <v>102</v>
      </c>
      <c r="AH211" s="547" t="s">
        <v>102</v>
      </c>
      <c r="AI211" s="547" t="s">
        <v>102</v>
      </c>
      <c r="AJ211" s="547" t="s">
        <v>102</v>
      </c>
      <c r="AK211" s="547" t="s">
        <v>102</v>
      </c>
      <c r="AL211" s="547" t="s">
        <v>102</v>
      </c>
      <c r="AM211" s="547" t="s">
        <v>102</v>
      </c>
      <c r="AN211" s="547" t="s">
        <v>102</v>
      </c>
      <c r="AO211" s="547" t="s">
        <v>102</v>
      </c>
      <c r="AP211" s="547" t="s">
        <v>102</v>
      </c>
      <c r="AQ211" s="547" t="s">
        <v>102</v>
      </c>
      <c r="AR211" s="547" t="s">
        <v>102</v>
      </c>
      <c r="AS211" s="547" t="s">
        <v>102</v>
      </c>
      <c r="AT211" s="547" t="s">
        <v>102</v>
      </c>
      <c r="AU211" s="547" t="s">
        <v>102</v>
      </c>
      <c r="AV211" s="547" t="s">
        <v>102</v>
      </c>
      <c r="AW211" s="547" t="s">
        <v>102</v>
      </c>
      <c r="AX211" s="547" t="s">
        <v>102</v>
      </c>
      <c r="AY211" s="547" t="s">
        <v>102</v>
      </c>
      <c r="AZ211" s="547" t="s">
        <v>102</v>
      </c>
      <c r="BA211" s="547" t="s">
        <v>102</v>
      </c>
      <c r="BB211" s="547" t="s">
        <v>102</v>
      </c>
      <c r="BC211" s="547" t="s">
        <v>102</v>
      </c>
      <c r="BD211" s="547" t="s">
        <v>102</v>
      </c>
      <c r="BE211" s="547" t="s">
        <v>102</v>
      </c>
      <c r="BF211" s="547" t="s">
        <v>102</v>
      </c>
      <c r="BG211" s="547" t="s">
        <v>102</v>
      </c>
      <c r="BH211" s="547" t="s">
        <v>102</v>
      </c>
      <c r="BI211" s="547" t="s">
        <v>102</v>
      </c>
      <c r="BJ211" s="547" t="s">
        <v>102</v>
      </c>
      <c r="BK211" s="547" t="s">
        <v>102</v>
      </c>
      <c r="BL211" s="547" t="s">
        <v>102</v>
      </c>
      <c r="BM211" s="547" t="s">
        <v>102</v>
      </c>
      <c r="BN211" s="547" t="s">
        <v>102</v>
      </c>
      <c r="BO211" s="547" t="s">
        <v>102</v>
      </c>
      <c r="BP211" s="547" t="s">
        <v>102</v>
      </c>
      <c r="BQ211" s="547" t="s">
        <v>102</v>
      </c>
      <c r="BR211" s="547" t="s">
        <v>102</v>
      </c>
      <c r="BS211" s="547" t="s">
        <v>102</v>
      </c>
      <c r="BT211" s="547" t="s">
        <v>102</v>
      </c>
      <c r="BU211" s="547" t="s">
        <v>102</v>
      </c>
      <c r="BV211" s="547" t="s">
        <v>102</v>
      </c>
      <c r="BW211" s="547" t="s">
        <v>102</v>
      </c>
      <c r="BX211" s="547" t="s">
        <v>102</v>
      </c>
      <c r="BY211" s="547" t="s">
        <v>102</v>
      </c>
      <c r="BZ211" s="547" t="s">
        <v>102</v>
      </c>
      <c r="CA211" s="547" t="s">
        <v>102</v>
      </c>
      <c r="CB211" s="547" t="s">
        <v>102</v>
      </c>
      <c r="CC211" s="547" t="s">
        <v>102</v>
      </c>
      <c r="CD211" s="547" t="s">
        <v>102</v>
      </c>
      <c r="CE211" s="547" t="s">
        <v>102</v>
      </c>
      <c r="CF211" s="547" t="s">
        <v>102</v>
      </c>
      <c r="CG211" s="547" t="s">
        <v>102</v>
      </c>
      <c r="CH211" s="547" t="s">
        <v>102</v>
      </c>
      <c r="CI211" s="547" t="s">
        <v>102</v>
      </c>
      <c r="CJ211" s="547" t="s">
        <v>102</v>
      </c>
      <c r="CK211" s="547" t="s">
        <v>102</v>
      </c>
      <c r="CL211" s="547" t="s">
        <v>102</v>
      </c>
      <c r="CM211" s="547" t="s">
        <v>102</v>
      </c>
      <c r="CN211" s="547" t="s">
        <v>102</v>
      </c>
      <c r="CO211" s="547" t="s">
        <v>102</v>
      </c>
      <c r="CP211" s="547" t="s">
        <v>102</v>
      </c>
      <c r="CQ211" s="547" t="s">
        <v>102</v>
      </c>
      <c r="CR211" s="547" t="s">
        <v>102</v>
      </c>
      <c r="CS211" s="547" t="s">
        <v>102</v>
      </c>
      <c r="CT211" s="547" t="s">
        <v>102</v>
      </c>
      <c r="CU211" s="547" t="s">
        <v>102</v>
      </c>
      <c r="CV211" s="547" t="s">
        <v>102</v>
      </c>
      <c r="CW211" s="547" t="s">
        <v>102</v>
      </c>
      <c r="CX211" s="547" t="s">
        <v>102</v>
      </c>
      <c r="CY211" s="547" t="s">
        <v>102</v>
      </c>
      <c r="CZ211" s="547" t="s">
        <v>102</v>
      </c>
      <c r="DA211" s="547" t="s">
        <v>102</v>
      </c>
      <c r="DB211" s="547" t="s">
        <v>102</v>
      </c>
      <c r="DC211" s="547" t="s">
        <v>102</v>
      </c>
      <c r="DD211" s="547" t="s">
        <v>102</v>
      </c>
      <c r="DE211" s="547" t="s">
        <v>102</v>
      </c>
      <c r="DF211" s="547" t="s">
        <v>102</v>
      </c>
      <c r="DG211" s="547" t="s">
        <v>102</v>
      </c>
      <c r="DH211" s="547" t="s">
        <v>102</v>
      </c>
      <c r="DI211" s="547" t="s">
        <v>102</v>
      </c>
      <c r="DJ211" s="547" t="s">
        <v>102</v>
      </c>
      <c r="DK211" s="547" t="s">
        <v>102</v>
      </c>
      <c r="DL211" s="547" t="s">
        <v>102</v>
      </c>
      <c r="DM211" s="547" t="s">
        <v>102</v>
      </c>
      <c r="DN211" s="547" t="s">
        <v>102</v>
      </c>
      <c r="DO211" s="547" t="s">
        <v>102</v>
      </c>
      <c r="DP211" s="547" t="s">
        <v>102</v>
      </c>
      <c r="DQ211" s="547" t="s">
        <v>102</v>
      </c>
      <c r="DR211" s="547" t="s">
        <v>102</v>
      </c>
      <c r="DS211" s="547" t="s">
        <v>102</v>
      </c>
      <c r="DT211" s="547" t="s">
        <v>102</v>
      </c>
      <c r="DU211" s="547" t="s">
        <v>102</v>
      </c>
      <c r="DV211" s="547" t="s">
        <v>102</v>
      </c>
      <c r="DW211" s="547" t="s">
        <v>102</v>
      </c>
      <c r="DX211" s="547" t="s">
        <v>102</v>
      </c>
      <c r="DY211" s="547" t="s">
        <v>102</v>
      </c>
      <c r="DZ211" s="547" t="s">
        <v>102</v>
      </c>
      <c r="EA211" s="547" t="s">
        <v>102</v>
      </c>
      <c r="EB211" s="547" t="s">
        <v>102</v>
      </c>
      <c r="EC211" s="547" t="s">
        <v>102</v>
      </c>
      <c r="ED211" s="547" t="s">
        <v>102</v>
      </c>
      <c r="EE211" s="547" t="s">
        <v>102</v>
      </c>
      <c r="EF211" s="547" t="s">
        <v>102</v>
      </c>
      <c r="EG211" s="547" t="s">
        <v>102</v>
      </c>
      <c r="EH211" s="547" t="s">
        <v>102</v>
      </c>
      <c r="EI211" s="547" t="s">
        <v>102</v>
      </c>
      <c r="EJ211" s="547" t="s">
        <v>102</v>
      </c>
      <c r="EK211" s="547" t="s">
        <v>102</v>
      </c>
      <c r="EL211" s="547" t="s">
        <v>102</v>
      </c>
      <c r="EM211" s="547" t="s">
        <v>102</v>
      </c>
      <c r="EN211" s="547" t="s">
        <v>102</v>
      </c>
      <c r="EO211" s="547" t="s">
        <v>102</v>
      </c>
      <c r="EP211" s="547" t="s">
        <v>102</v>
      </c>
      <c r="EQ211" s="547" t="s">
        <v>102</v>
      </c>
      <c r="ER211" s="547" t="s">
        <v>102</v>
      </c>
      <c r="ES211" s="547" t="s">
        <v>102</v>
      </c>
      <c r="ET211" s="547" t="s">
        <v>102</v>
      </c>
      <c r="EU211" s="547" t="s">
        <v>102</v>
      </c>
      <c r="EV211" s="547" t="s">
        <v>102</v>
      </c>
      <c r="EW211" s="547" t="s">
        <v>102</v>
      </c>
      <c r="EX211" s="547" t="s">
        <v>102</v>
      </c>
      <c r="EY211" s="547" t="s">
        <v>102</v>
      </c>
      <c r="EZ211" s="547" t="s">
        <v>102</v>
      </c>
      <c r="FA211" s="547" t="s">
        <v>102</v>
      </c>
      <c r="FB211" s="547" t="s">
        <v>102</v>
      </c>
      <c r="FC211" s="547" t="s">
        <v>102</v>
      </c>
      <c r="FD211" s="547" t="s">
        <v>102</v>
      </c>
      <c r="FE211" s="547" t="s">
        <v>102</v>
      </c>
      <c r="FF211" s="547" t="s">
        <v>102</v>
      </c>
      <c r="FG211" s="547" t="s">
        <v>102</v>
      </c>
      <c r="FH211" s="547" t="s">
        <v>102</v>
      </c>
      <c r="FI211" s="547" t="s">
        <v>102</v>
      </c>
      <c r="FJ211" s="547" t="s">
        <v>102</v>
      </c>
      <c r="FK211" s="547" t="s">
        <v>102</v>
      </c>
      <c r="FL211" s="547" t="s">
        <v>102</v>
      </c>
      <c r="FM211" s="547" t="s">
        <v>102</v>
      </c>
      <c r="FN211" s="547" t="s">
        <v>102</v>
      </c>
      <c r="FO211" s="547" t="s">
        <v>102</v>
      </c>
    </row>
    <row r="212" spans="1:171" x14ac:dyDescent="0.15">
      <c r="A212" s="547">
        <v>3232076</v>
      </c>
      <c r="B212" s="547">
        <v>1</v>
      </c>
      <c r="C212" s="547" t="s">
        <v>21277</v>
      </c>
      <c r="D212" s="547" t="s">
        <v>21278</v>
      </c>
      <c r="E212" s="547" t="s">
        <v>21279</v>
      </c>
      <c r="F212" s="547" t="s">
        <v>20547</v>
      </c>
      <c r="G212" s="547" t="s">
        <v>20566</v>
      </c>
      <c r="H212" s="547" t="s">
        <v>102</v>
      </c>
      <c r="I212" s="547" t="s">
        <v>102</v>
      </c>
      <c r="J212" s="547" t="s">
        <v>102</v>
      </c>
      <c r="K212" s="547" t="s">
        <v>102</v>
      </c>
      <c r="L212" s="547" t="s">
        <v>102</v>
      </c>
      <c r="M212" s="547" t="s">
        <v>102</v>
      </c>
      <c r="N212" s="547" t="s">
        <v>102</v>
      </c>
      <c r="O212" s="547" t="s">
        <v>102</v>
      </c>
      <c r="P212" s="547" t="s">
        <v>102</v>
      </c>
      <c r="Q212" s="547" t="s">
        <v>102</v>
      </c>
      <c r="R212" s="547" t="s">
        <v>102</v>
      </c>
      <c r="S212" s="547" t="s">
        <v>102</v>
      </c>
      <c r="T212" s="547" t="s">
        <v>102</v>
      </c>
      <c r="U212" s="547" t="s">
        <v>102</v>
      </c>
      <c r="V212" s="547" t="s">
        <v>102</v>
      </c>
      <c r="W212" s="547" t="s">
        <v>102</v>
      </c>
      <c r="X212" s="547" t="s">
        <v>102</v>
      </c>
      <c r="Y212" s="547" t="s">
        <v>102</v>
      </c>
      <c r="Z212" s="547" t="s">
        <v>102</v>
      </c>
      <c r="AA212" s="547" t="s">
        <v>102</v>
      </c>
      <c r="AB212" s="547" t="s">
        <v>102</v>
      </c>
      <c r="AC212" s="547" t="s">
        <v>102</v>
      </c>
      <c r="AD212" s="547" t="s">
        <v>102</v>
      </c>
      <c r="AE212" s="547" t="s">
        <v>102</v>
      </c>
      <c r="AF212" s="547" t="s">
        <v>102</v>
      </c>
      <c r="AG212" s="547" t="s">
        <v>102</v>
      </c>
      <c r="AH212" s="547" t="s">
        <v>102</v>
      </c>
      <c r="AI212" s="547" t="s">
        <v>102</v>
      </c>
      <c r="AJ212" s="547" t="s">
        <v>102</v>
      </c>
      <c r="AK212" s="547" t="s">
        <v>102</v>
      </c>
      <c r="AL212" s="547" t="s">
        <v>102</v>
      </c>
      <c r="AM212" s="547" t="s">
        <v>102</v>
      </c>
      <c r="AN212" s="547" t="s">
        <v>102</v>
      </c>
      <c r="AO212" s="547" t="s">
        <v>102</v>
      </c>
      <c r="AP212" s="547" t="s">
        <v>102</v>
      </c>
      <c r="AQ212" s="547" t="s">
        <v>102</v>
      </c>
      <c r="AR212" s="547" t="s">
        <v>102</v>
      </c>
      <c r="AS212" s="547" t="s">
        <v>102</v>
      </c>
      <c r="AT212" s="547" t="s">
        <v>102</v>
      </c>
      <c r="AU212" s="547" t="s">
        <v>102</v>
      </c>
      <c r="AV212" s="547" t="s">
        <v>102</v>
      </c>
      <c r="AW212" s="547" t="s">
        <v>102</v>
      </c>
      <c r="AX212" s="547" t="s">
        <v>102</v>
      </c>
      <c r="AY212" s="547" t="s">
        <v>102</v>
      </c>
      <c r="AZ212" s="547" t="s">
        <v>102</v>
      </c>
      <c r="BA212" s="547" t="s">
        <v>102</v>
      </c>
      <c r="BB212" s="547" t="s">
        <v>102</v>
      </c>
      <c r="BC212" s="547" t="s">
        <v>102</v>
      </c>
      <c r="BD212" s="547" t="s">
        <v>102</v>
      </c>
      <c r="BE212" s="547" t="s">
        <v>102</v>
      </c>
      <c r="BF212" s="547" t="s">
        <v>102</v>
      </c>
      <c r="BG212" s="547" t="s">
        <v>102</v>
      </c>
      <c r="BH212" s="547" t="s">
        <v>102</v>
      </c>
      <c r="BI212" s="547" t="s">
        <v>102</v>
      </c>
      <c r="BJ212" s="547" t="s">
        <v>102</v>
      </c>
      <c r="BK212" s="547" t="s">
        <v>102</v>
      </c>
      <c r="BL212" s="547" t="s">
        <v>102</v>
      </c>
      <c r="BM212" s="547" t="s">
        <v>102</v>
      </c>
      <c r="BN212" s="547" t="s">
        <v>102</v>
      </c>
      <c r="BO212" s="547" t="s">
        <v>102</v>
      </c>
      <c r="BP212" s="547" t="s">
        <v>102</v>
      </c>
      <c r="BQ212" s="547" t="s">
        <v>102</v>
      </c>
      <c r="BR212" s="547" t="s">
        <v>102</v>
      </c>
      <c r="BS212" s="547" t="s">
        <v>102</v>
      </c>
      <c r="BT212" s="547" t="s">
        <v>102</v>
      </c>
      <c r="BU212" s="547" t="s">
        <v>102</v>
      </c>
      <c r="BV212" s="547" t="s">
        <v>102</v>
      </c>
      <c r="BW212" s="547" t="s">
        <v>102</v>
      </c>
      <c r="BX212" s="547" t="s">
        <v>102</v>
      </c>
      <c r="BY212" s="547" t="s">
        <v>102</v>
      </c>
      <c r="BZ212" s="547" t="s">
        <v>102</v>
      </c>
      <c r="CA212" s="547" t="s">
        <v>102</v>
      </c>
      <c r="CB212" s="547" t="s">
        <v>102</v>
      </c>
      <c r="CC212" s="547" t="s">
        <v>102</v>
      </c>
      <c r="CD212" s="547" t="s">
        <v>102</v>
      </c>
      <c r="CE212" s="547" t="s">
        <v>102</v>
      </c>
      <c r="CF212" s="547" t="s">
        <v>102</v>
      </c>
      <c r="CG212" s="547" t="s">
        <v>102</v>
      </c>
      <c r="CH212" s="547" t="s">
        <v>102</v>
      </c>
      <c r="CI212" s="547" t="s">
        <v>102</v>
      </c>
      <c r="CJ212" s="547" t="s">
        <v>102</v>
      </c>
      <c r="CK212" s="547" t="s">
        <v>102</v>
      </c>
      <c r="CL212" s="547" t="s">
        <v>102</v>
      </c>
      <c r="CM212" s="547" t="s">
        <v>102</v>
      </c>
      <c r="CN212" s="547" t="s">
        <v>102</v>
      </c>
      <c r="CO212" s="547" t="s">
        <v>102</v>
      </c>
      <c r="CP212" s="547" t="s">
        <v>102</v>
      </c>
      <c r="CQ212" s="547" t="s">
        <v>102</v>
      </c>
      <c r="CR212" s="547" t="s">
        <v>102</v>
      </c>
      <c r="CS212" s="547" t="s">
        <v>102</v>
      </c>
      <c r="CT212" s="547" t="s">
        <v>102</v>
      </c>
      <c r="CU212" s="547" t="s">
        <v>102</v>
      </c>
      <c r="CV212" s="547" t="s">
        <v>102</v>
      </c>
      <c r="CW212" s="547" t="s">
        <v>102</v>
      </c>
      <c r="CX212" s="547" t="s">
        <v>102</v>
      </c>
      <c r="CY212" s="547" t="s">
        <v>102</v>
      </c>
      <c r="CZ212" s="547" t="s">
        <v>102</v>
      </c>
      <c r="DA212" s="547" t="s">
        <v>102</v>
      </c>
      <c r="DB212" s="547" t="s">
        <v>102</v>
      </c>
      <c r="DC212" s="547" t="s">
        <v>102</v>
      </c>
      <c r="DD212" s="547" t="s">
        <v>102</v>
      </c>
      <c r="DE212" s="547" t="s">
        <v>102</v>
      </c>
      <c r="DF212" s="547" t="s">
        <v>102</v>
      </c>
      <c r="DG212" s="547" t="s">
        <v>102</v>
      </c>
      <c r="DH212" s="547" t="s">
        <v>102</v>
      </c>
      <c r="DI212" s="547" t="s">
        <v>102</v>
      </c>
      <c r="DJ212" s="547" t="s">
        <v>102</v>
      </c>
      <c r="DK212" s="547" t="s">
        <v>102</v>
      </c>
      <c r="DL212" s="547" t="s">
        <v>102</v>
      </c>
      <c r="DM212" s="547" t="s">
        <v>102</v>
      </c>
      <c r="DN212" s="547" t="s">
        <v>102</v>
      </c>
      <c r="DO212" s="547" t="s">
        <v>102</v>
      </c>
      <c r="DP212" s="547" t="s">
        <v>102</v>
      </c>
      <c r="DQ212" s="547" t="s">
        <v>102</v>
      </c>
      <c r="DR212" s="547" t="s">
        <v>102</v>
      </c>
      <c r="DS212" s="547" t="s">
        <v>102</v>
      </c>
      <c r="DT212" s="547" t="s">
        <v>102</v>
      </c>
      <c r="DU212" s="547" t="s">
        <v>102</v>
      </c>
      <c r="DV212" s="547" t="s">
        <v>102</v>
      </c>
      <c r="DW212" s="547" t="s">
        <v>102</v>
      </c>
      <c r="DX212" s="547" t="s">
        <v>102</v>
      </c>
      <c r="DY212" s="547" t="s">
        <v>102</v>
      </c>
      <c r="DZ212" s="547" t="s">
        <v>102</v>
      </c>
      <c r="EA212" s="547" t="s">
        <v>102</v>
      </c>
      <c r="EB212" s="547" t="s">
        <v>102</v>
      </c>
      <c r="EC212" s="547" t="s">
        <v>102</v>
      </c>
      <c r="ED212" s="547" t="s">
        <v>102</v>
      </c>
      <c r="EE212" s="547" t="s">
        <v>102</v>
      </c>
      <c r="EF212" s="547" t="s">
        <v>102</v>
      </c>
      <c r="EG212" s="547" t="s">
        <v>102</v>
      </c>
      <c r="EH212" s="547" t="s">
        <v>102</v>
      </c>
      <c r="EI212" s="547" t="s">
        <v>102</v>
      </c>
      <c r="EJ212" s="547" t="s">
        <v>102</v>
      </c>
      <c r="EK212" s="547" t="s">
        <v>102</v>
      </c>
      <c r="EL212" s="547" t="s">
        <v>102</v>
      </c>
      <c r="EM212" s="547" t="s">
        <v>102</v>
      </c>
      <c r="EN212" s="547" t="s">
        <v>102</v>
      </c>
      <c r="EO212" s="547" t="s">
        <v>102</v>
      </c>
      <c r="EP212" s="547" t="s">
        <v>102</v>
      </c>
      <c r="EQ212" s="547" t="s">
        <v>102</v>
      </c>
      <c r="ER212" s="547" t="s">
        <v>102</v>
      </c>
      <c r="ES212" s="547" t="s">
        <v>102</v>
      </c>
      <c r="ET212" s="547" t="s">
        <v>102</v>
      </c>
      <c r="EU212" s="547" t="s">
        <v>102</v>
      </c>
      <c r="EV212" s="547" t="s">
        <v>102</v>
      </c>
      <c r="EW212" s="547" t="s">
        <v>102</v>
      </c>
      <c r="EX212" s="547" t="s">
        <v>102</v>
      </c>
      <c r="EY212" s="547" t="s">
        <v>102</v>
      </c>
      <c r="EZ212" s="547" t="s">
        <v>102</v>
      </c>
      <c r="FA212" s="547" t="s">
        <v>102</v>
      </c>
      <c r="FB212" s="547" t="s">
        <v>102</v>
      </c>
      <c r="FC212" s="547" t="s">
        <v>102</v>
      </c>
      <c r="FD212" s="547" t="s">
        <v>102</v>
      </c>
      <c r="FE212" s="547" t="s">
        <v>102</v>
      </c>
      <c r="FF212" s="547" t="s">
        <v>102</v>
      </c>
      <c r="FG212" s="547" t="s">
        <v>102</v>
      </c>
      <c r="FH212" s="547" t="s">
        <v>102</v>
      </c>
      <c r="FI212" s="547" t="s">
        <v>102</v>
      </c>
      <c r="FJ212" s="547" t="s">
        <v>102</v>
      </c>
      <c r="FK212" s="547" t="s">
        <v>102</v>
      </c>
      <c r="FL212" s="547" t="s">
        <v>102</v>
      </c>
      <c r="FM212" s="547" t="s">
        <v>102</v>
      </c>
      <c r="FN212" s="547" t="s">
        <v>102</v>
      </c>
      <c r="FO212" s="547" t="s">
        <v>102</v>
      </c>
    </row>
    <row r="213" spans="1:171" x14ac:dyDescent="0.15">
      <c r="A213" s="547">
        <v>3207192</v>
      </c>
      <c r="B213" s="547">
        <v>0</v>
      </c>
      <c r="C213" s="547" t="s">
        <v>102</v>
      </c>
      <c r="D213" s="547" t="s">
        <v>102</v>
      </c>
      <c r="E213" s="547" t="s">
        <v>102</v>
      </c>
      <c r="F213" s="547" t="s">
        <v>102</v>
      </c>
      <c r="G213" s="547" t="s">
        <v>102</v>
      </c>
      <c r="H213" s="547" t="s">
        <v>102</v>
      </c>
      <c r="I213" s="547" t="s">
        <v>102</v>
      </c>
      <c r="J213" s="547" t="s">
        <v>102</v>
      </c>
      <c r="K213" s="547" t="s">
        <v>102</v>
      </c>
      <c r="L213" s="547" t="s">
        <v>102</v>
      </c>
      <c r="M213" s="547" t="s">
        <v>102</v>
      </c>
      <c r="N213" s="547" t="s">
        <v>102</v>
      </c>
      <c r="O213" s="547" t="s">
        <v>102</v>
      </c>
      <c r="P213" s="547" t="s">
        <v>102</v>
      </c>
      <c r="Q213" s="547" t="s">
        <v>102</v>
      </c>
      <c r="R213" s="547" t="s">
        <v>102</v>
      </c>
      <c r="S213" s="547" t="s">
        <v>102</v>
      </c>
      <c r="T213" s="547" t="s">
        <v>102</v>
      </c>
      <c r="U213" s="547" t="s">
        <v>102</v>
      </c>
      <c r="V213" s="547" t="s">
        <v>102</v>
      </c>
      <c r="W213" s="547" t="s">
        <v>102</v>
      </c>
      <c r="X213" s="547" t="s">
        <v>102</v>
      </c>
      <c r="Y213" s="547" t="s">
        <v>102</v>
      </c>
      <c r="Z213" s="547" t="s">
        <v>102</v>
      </c>
      <c r="AA213" s="547" t="s">
        <v>102</v>
      </c>
      <c r="AB213" s="547" t="s">
        <v>102</v>
      </c>
      <c r="AC213" s="547" t="s">
        <v>102</v>
      </c>
      <c r="AD213" s="547" t="s">
        <v>102</v>
      </c>
      <c r="AE213" s="547" t="s">
        <v>102</v>
      </c>
      <c r="AF213" s="547" t="s">
        <v>102</v>
      </c>
      <c r="AG213" s="547" t="s">
        <v>102</v>
      </c>
      <c r="AH213" s="547" t="s">
        <v>102</v>
      </c>
      <c r="AI213" s="547" t="s">
        <v>102</v>
      </c>
      <c r="AJ213" s="547" t="s">
        <v>102</v>
      </c>
      <c r="AK213" s="547" t="s">
        <v>102</v>
      </c>
      <c r="AL213" s="547" t="s">
        <v>102</v>
      </c>
      <c r="AM213" s="547" t="s">
        <v>102</v>
      </c>
      <c r="AN213" s="547" t="s">
        <v>102</v>
      </c>
      <c r="AO213" s="547" t="s">
        <v>102</v>
      </c>
      <c r="AP213" s="547" t="s">
        <v>102</v>
      </c>
      <c r="AQ213" s="547" t="s">
        <v>102</v>
      </c>
      <c r="AR213" s="547" t="s">
        <v>102</v>
      </c>
      <c r="AS213" s="547" t="s">
        <v>102</v>
      </c>
      <c r="AT213" s="547" t="s">
        <v>102</v>
      </c>
      <c r="AU213" s="547" t="s">
        <v>102</v>
      </c>
      <c r="AV213" s="547" t="s">
        <v>102</v>
      </c>
      <c r="AW213" s="547" t="s">
        <v>102</v>
      </c>
      <c r="AX213" s="547" t="s">
        <v>102</v>
      </c>
      <c r="AY213" s="547" t="s">
        <v>102</v>
      </c>
      <c r="AZ213" s="547" t="s">
        <v>102</v>
      </c>
      <c r="BA213" s="547" t="s">
        <v>102</v>
      </c>
      <c r="BB213" s="547" t="s">
        <v>102</v>
      </c>
      <c r="BC213" s="547" t="s">
        <v>102</v>
      </c>
      <c r="BD213" s="547" t="s">
        <v>102</v>
      </c>
      <c r="BE213" s="547" t="s">
        <v>102</v>
      </c>
      <c r="BF213" s="547" t="s">
        <v>102</v>
      </c>
      <c r="BG213" s="547" t="s">
        <v>102</v>
      </c>
      <c r="BH213" s="547" t="s">
        <v>102</v>
      </c>
      <c r="BI213" s="547" t="s">
        <v>102</v>
      </c>
      <c r="BJ213" s="547" t="s">
        <v>102</v>
      </c>
      <c r="BK213" s="547" t="s">
        <v>102</v>
      </c>
      <c r="BL213" s="547" t="s">
        <v>102</v>
      </c>
      <c r="BM213" s="547" t="s">
        <v>102</v>
      </c>
      <c r="BN213" s="547" t="s">
        <v>102</v>
      </c>
      <c r="BO213" s="547" t="s">
        <v>102</v>
      </c>
      <c r="BP213" s="547" t="s">
        <v>102</v>
      </c>
      <c r="BQ213" s="547" t="s">
        <v>102</v>
      </c>
      <c r="BR213" s="547" t="s">
        <v>102</v>
      </c>
      <c r="BS213" s="547" t="s">
        <v>102</v>
      </c>
      <c r="BT213" s="547" t="s">
        <v>102</v>
      </c>
      <c r="BU213" s="547" t="s">
        <v>102</v>
      </c>
      <c r="BV213" s="547" t="s">
        <v>102</v>
      </c>
      <c r="BW213" s="547" t="s">
        <v>102</v>
      </c>
      <c r="BX213" s="547" t="s">
        <v>102</v>
      </c>
      <c r="BY213" s="547" t="s">
        <v>102</v>
      </c>
      <c r="BZ213" s="547" t="s">
        <v>102</v>
      </c>
      <c r="CA213" s="547" t="s">
        <v>102</v>
      </c>
      <c r="CB213" s="547" t="s">
        <v>102</v>
      </c>
      <c r="CC213" s="547" t="s">
        <v>102</v>
      </c>
      <c r="CD213" s="547" t="s">
        <v>102</v>
      </c>
      <c r="CE213" s="547" t="s">
        <v>102</v>
      </c>
      <c r="CF213" s="547" t="s">
        <v>102</v>
      </c>
      <c r="CG213" s="547" t="s">
        <v>102</v>
      </c>
      <c r="CH213" s="547" t="s">
        <v>102</v>
      </c>
      <c r="CI213" s="547" t="s">
        <v>102</v>
      </c>
      <c r="CJ213" s="547" t="s">
        <v>102</v>
      </c>
      <c r="CK213" s="547" t="s">
        <v>102</v>
      </c>
      <c r="CL213" s="547" t="s">
        <v>102</v>
      </c>
      <c r="CM213" s="547" t="s">
        <v>102</v>
      </c>
      <c r="CN213" s="547" t="s">
        <v>102</v>
      </c>
      <c r="CO213" s="547" t="s">
        <v>102</v>
      </c>
      <c r="CP213" s="547" t="s">
        <v>102</v>
      </c>
      <c r="CQ213" s="547" t="s">
        <v>102</v>
      </c>
      <c r="CR213" s="547" t="s">
        <v>102</v>
      </c>
      <c r="CS213" s="547" t="s">
        <v>102</v>
      </c>
      <c r="CT213" s="547" t="s">
        <v>102</v>
      </c>
      <c r="CU213" s="547" t="s">
        <v>102</v>
      </c>
      <c r="CV213" s="547" t="s">
        <v>102</v>
      </c>
      <c r="CW213" s="547" t="s">
        <v>102</v>
      </c>
      <c r="CX213" s="547" t="s">
        <v>102</v>
      </c>
      <c r="CY213" s="547" t="s">
        <v>102</v>
      </c>
      <c r="CZ213" s="547" t="s">
        <v>102</v>
      </c>
      <c r="DA213" s="547" t="s">
        <v>102</v>
      </c>
      <c r="DB213" s="547" t="s">
        <v>102</v>
      </c>
      <c r="DC213" s="547" t="s">
        <v>102</v>
      </c>
      <c r="DD213" s="547" t="s">
        <v>102</v>
      </c>
      <c r="DE213" s="547" t="s">
        <v>102</v>
      </c>
      <c r="DF213" s="547" t="s">
        <v>102</v>
      </c>
      <c r="DG213" s="547" t="s">
        <v>102</v>
      </c>
      <c r="DH213" s="547" t="s">
        <v>102</v>
      </c>
      <c r="DI213" s="547" t="s">
        <v>102</v>
      </c>
      <c r="DJ213" s="547" t="s">
        <v>102</v>
      </c>
      <c r="DK213" s="547" t="s">
        <v>102</v>
      </c>
      <c r="DL213" s="547" t="s">
        <v>102</v>
      </c>
      <c r="DM213" s="547" t="s">
        <v>102</v>
      </c>
      <c r="DN213" s="547" t="s">
        <v>102</v>
      </c>
      <c r="DO213" s="547" t="s">
        <v>102</v>
      </c>
      <c r="DP213" s="547" t="s">
        <v>102</v>
      </c>
      <c r="DQ213" s="547" t="s">
        <v>102</v>
      </c>
      <c r="DR213" s="547" t="s">
        <v>102</v>
      </c>
      <c r="DS213" s="547" t="s">
        <v>102</v>
      </c>
      <c r="DT213" s="547" t="s">
        <v>102</v>
      </c>
      <c r="DU213" s="547" t="s">
        <v>102</v>
      </c>
      <c r="DV213" s="547" t="s">
        <v>102</v>
      </c>
      <c r="DW213" s="547" t="s">
        <v>102</v>
      </c>
      <c r="DX213" s="547" t="s">
        <v>102</v>
      </c>
      <c r="DY213" s="547" t="s">
        <v>102</v>
      </c>
      <c r="DZ213" s="547" t="s">
        <v>102</v>
      </c>
      <c r="EA213" s="547" t="s">
        <v>102</v>
      </c>
      <c r="EB213" s="547" t="s">
        <v>102</v>
      </c>
      <c r="EC213" s="547" t="s">
        <v>102</v>
      </c>
      <c r="ED213" s="547" t="s">
        <v>102</v>
      </c>
      <c r="EE213" s="547" t="s">
        <v>102</v>
      </c>
      <c r="EF213" s="547" t="s">
        <v>102</v>
      </c>
      <c r="EG213" s="547" t="s">
        <v>102</v>
      </c>
      <c r="EH213" s="547" t="s">
        <v>102</v>
      </c>
      <c r="EI213" s="547" t="s">
        <v>102</v>
      </c>
      <c r="EJ213" s="547" t="s">
        <v>102</v>
      </c>
      <c r="EK213" s="547" t="s">
        <v>102</v>
      </c>
      <c r="EL213" s="547" t="s">
        <v>102</v>
      </c>
      <c r="EM213" s="547" t="s">
        <v>102</v>
      </c>
      <c r="EN213" s="547" t="s">
        <v>102</v>
      </c>
      <c r="EO213" s="547" t="s">
        <v>102</v>
      </c>
      <c r="EP213" s="547" t="s">
        <v>102</v>
      </c>
      <c r="EQ213" s="547" t="s">
        <v>102</v>
      </c>
      <c r="ER213" s="547" t="s">
        <v>102</v>
      </c>
      <c r="ES213" s="547" t="s">
        <v>102</v>
      </c>
      <c r="ET213" s="547" t="s">
        <v>102</v>
      </c>
      <c r="EU213" s="547" t="s">
        <v>102</v>
      </c>
      <c r="EV213" s="547" t="s">
        <v>102</v>
      </c>
      <c r="EW213" s="547" t="s">
        <v>102</v>
      </c>
      <c r="EX213" s="547" t="s">
        <v>102</v>
      </c>
      <c r="EY213" s="547" t="s">
        <v>102</v>
      </c>
      <c r="EZ213" s="547" t="s">
        <v>102</v>
      </c>
      <c r="FA213" s="547" t="s">
        <v>102</v>
      </c>
      <c r="FB213" s="547" t="s">
        <v>102</v>
      </c>
      <c r="FC213" s="547" t="s">
        <v>102</v>
      </c>
      <c r="FD213" s="547" t="s">
        <v>102</v>
      </c>
      <c r="FE213" s="547" t="s">
        <v>102</v>
      </c>
      <c r="FF213" s="547" t="s">
        <v>102</v>
      </c>
      <c r="FG213" s="547" t="s">
        <v>102</v>
      </c>
      <c r="FH213" s="547" t="s">
        <v>102</v>
      </c>
      <c r="FI213" s="547" t="s">
        <v>102</v>
      </c>
      <c r="FJ213" s="547" t="s">
        <v>102</v>
      </c>
      <c r="FK213" s="547" t="s">
        <v>102</v>
      </c>
      <c r="FL213" s="547" t="s">
        <v>102</v>
      </c>
      <c r="FM213" s="547" t="s">
        <v>102</v>
      </c>
      <c r="FN213" s="547" t="s">
        <v>102</v>
      </c>
      <c r="FO213" s="547" t="s">
        <v>102</v>
      </c>
    </row>
    <row r="214" spans="1:171" x14ac:dyDescent="0.15">
      <c r="A214" s="547">
        <v>3190321</v>
      </c>
      <c r="B214" s="547">
        <v>0</v>
      </c>
      <c r="C214" s="547" t="s">
        <v>102</v>
      </c>
      <c r="D214" s="547" t="s">
        <v>102</v>
      </c>
      <c r="E214" s="547" t="s">
        <v>102</v>
      </c>
      <c r="F214" s="547" t="s">
        <v>102</v>
      </c>
      <c r="G214" s="547" t="s">
        <v>102</v>
      </c>
      <c r="H214" s="547" t="s">
        <v>102</v>
      </c>
      <c r="I214" s="547" t="s">
        <v>102</v>
      </c>
      <c r="J214" s="547" t="s">
        <v>102</v>
      </c>
      <c r="K214" s="547" t="s">
        <v>102</v>
      </c>
      <c r="L214" s="547" t="s">
        <v>102</v>
      </c>
      <c r="M214" s="547" t="s">
        <v>102</v>
      </c>
      <c r="N214" s="547" t="s">
        <v>102</v>
      </c>
      <c r="O214" s="547" t="s">
        <v>102</v>
      </c>
      <c r="P214" s="547" t="s">
        <v>102</v>
      </c>
      <c r="Q214" s="547" t="s">
        <v>102</v>
      </c>
      <c r="R214" s="547" t="s">
        <v>102</v>
      </c>
      <c r="S214" s="547" t="s">
        <v>102</v>
      </c>
      <c r="T214" s="547" t="s">
        <v>102</v>
      </c>
      <c r="U214" s="547" t="s">
        <v>102</v>
      </c>
      <c r="V214" s="547" t="s">
        <v>102</v>
      </c>
      <c r="W214" s="547" t="s">
        <v>102</v>
      </c>
      <c r="X214" s="547" t="s">
        <v>102</v>
      </c>
      <c r="Y214" s="547" t="s">
        <v>102</v>
      </c>
      <c r="Z214" s="547" t="s">
        <v>102</v>
      </c>
      <c r="AA214" s="547" t="s">
        <v>102</v>
      </c>
      <c r="AB214" s="547" t="s">
        <v>102</v>
      </c>
      <c r="AC214" s="547" t="s">
        <v>102</v>
      </c>
      <c r="AD214" s="547" t="s">
        <v>102</v>
      </c>
      <c r="AE214" s="547" t="s">
        <v>102</v>
      </c>
      <c r="AF214" s="547" t="s">
        <v>102</v>
      </c>
      <c r="AG214" s="547" t="s">
        <v>102</v>
      </c>
      <c r="AH214" s="547" t="s">
        <v>102</v>
      </c>
      <c r="AI214" s="547" t="s">
        <v>102</v>
      </c>
      <c r="AJ214" s="547" t="s">
        <v>102</v>
      </c>
      <c r="AK214" s="547" t="s">
        <v>102</v>
      </c>
      <c r="AL214" s="547" t="s">
        <v>102</v>
      </c>
      <c r="AM214" s="547" t="s">
        <v>102</v>
      </c>
      <c r="AN214" s="547" t="s">
        <v>102</v>
      </c>
      <c r="AO214" s="547" t="s">
        <v>102</v>
      </c>
      <c r="AP214" s="547" t="s">
        <v>102</v>
      </c>
      <c r="AQ214" s="547" t="s">
        <v>102</v>
      </c>
      <c r="AR214" s="547" t="s">
        <v>102</v>
      </c>
      <c r="AS214" s="547" t="s">
        <v>102</v>
      </c>
      <c r="AT214" s="547" t="s">
        <v>102</v>
      </c>
      <c r="AU214" s="547" t="s">
        <v>102</v>
      </c>
      <c r="AV214" s="547" t="s">
        <v>102</v>
      </c>
      <c r="AW214" s="547" t="s">
        <v>102</v>
      </c>
      <c r="AX214" s="547" t="s">
        <v>102</v>
      </c>
      <c r="AY214" s="547" t="s">
        <v>102</v>
      </c>
      <c r="AZ214" s="547" t="s">
        <v>102</v>
      </c>
      <c r="BA214" s="547" t="s">
        <v>102</v>
      </c>
      <c r="BB214" s="547" t="s">
        <v>102</v>
      </c>
      <c r="BC214" s="547" t="s">
        <v>102</v>
      </c>
      <c r="BD214" s="547" t="s">
        <v>102</v>
      </c>
      <c r="BE214" s="547" t="s">
        <v>102</v>
      </c>
      <c r="BF214" s="547" t="s">
        <v>102</v>
      </c>
      <c r="BG214" s="547" t="s">
        <v>102</v>
      </c>
      <c r="BH214" s="547" t="s">
        <v>102</v>
      </c>
      <c r="BI214" s="547" t="s">
        <v>102</v>
      </c>
      <c r="BJ214" s="547" t="s">
        <v>102</v>
      </c>
      <c r="BK214" s="547" t="s">
        <v>102</v>
      </c>
      <c r="BL214" s="547" t="s">
        <v>102</v>
      </c>
      <c r="BM214" s="547" t="s">
        <v>102</v>
      </c>
      <c r="BN214" s="547" t="s">
        <v>102</v>
      </c>
      <c r="BO214" s="547" t="s">
        <v>102</v>
      </c>
      <c r="BP214" s="547" t="s">
        <v>102</v>
      </c>
      <c r="BQ214" s="547" t="s">
        <v>102</v>
      </c>
      <c r="BR214" s="547" t="s">
        <v>102</v>
      </c>
      <c r="BS214" s="547" t="s">
        <v>102</v>
      </c>
      <c r="BT214" s="547" t="s">
        <v>102</v>
      </c>
      <c r="BU214" s="547" t="s">
        <v>102</v>
      </c>
      <c r="BV214" s="547" t="s">
        <v>102</v>
      </c>
      <c r="BW214" s="547" t="s">
        <v>102</v>
      </c>
      <c r="BX214" s="547" t="s">
        <v>102</v>
      </c>
      <c r="BY214" s="547" t="s">
        <v>102</v>
      </c>
      <c r="BZ214" s="547" t="s">
        <v>102</v>
      </c>
      <c r="CA214" s="547" t="s">
        <v>102</v>
      </c>
      <c r="CB214" s="547" t="s">
        <v>102</v>
      </c>
      <c r="CC214" s="547" t="s">
        <v>102</v>
      </c>
      <c r="CD214" s="547" t="s">
        <v>102</v>
      </c>
      <c r="CE214" s="547" t="s">
        <v>102</v>
      </c>
      <c r="CF214" s="547" t="s">
        <v>102</v>
      </c>
      <c r="CG214" s="547" t="s">
        <v>102</v>
      </c>
      <c r="CH214" s="547" t="s">
        <v>102</v>
      </c>
      <c r="CI214" s="547" t="s">
        <v>102</v>
      </c>
      <c r="CJ214" s="547" t="s">
        <v>102</v>
      </c>
      <c r="CK214" s="547" t="s">
        <v>102</v>
      </c>
      <c r="CL214" s="547" t="s">
        <v>102</v>
      </c>
      <c r="CM214" s="547" t="s">
        <v>102</v>
      </c>
      <c r="CN214" s="547" t="s">
        <v>102</v>
      </c>
      <c r="CO214" s="547" t="s">
        <v>102</v>
      </c>
      <c r="CP214" s="547" t="s">
        <v>102</v>
      </c>
      <c r="CQ214" s="547" t="s">
        <v>102</v>
      </c>
      <c r="CR214" s="547" t="s">
        <v>102</v>
      </c>
      <c r="CS214" s="547" t="s">
        <v>102</v>
      </c>
      <c r="CT214" s="547" t="s">
        <v>102</v>
      </c>
      <c r="CU214" s="547" t="s">
        <v>102</v>
      </c>
      <c r="CV214" s="547" t="s">
        <v>102</v>
      </c>
      <c r="CW214" s="547" t="s">
        <v>102</v>
      </c>
      <c r="CX214" s="547" t="s">
        <v>102</v>
      </c>
      <c r="CY214" s="547" t="s">
        <v>102</v>
      </c>
      <c r="CZ214" s="547" t="s">
        <v>102</v>
      </c>
      <c r="DA214" s="547" t="s">
        <v>102</v>
      </c>
      <c r="DB214" s="547" t="s">
        <v>102</v>
      </c>
      <c r="DC214" s="547" t="s">
        <v>102</v>
      </c>
      <c r="DD214" s="547" t="s">
        <v>102</v>
      </c>
      <c r="DE214" s="547" t="s">
        <v>102</v>
      </c>
      <c r="DF214" s="547" t="s">
        <v>102</v>
      </c>
      <c r="DG214" s="547" t="s">
        <v>102</v>
      </c>
      <c r="DH214" s="547" t="s">
        <v>102</v>
      </c>
      <c r="DI214" s="547" t="s">
        <v>102</v>
      </c>
      <c r="DJ214" s="547" t="s">
        <v>102</v>
      </c>
      <c r="DK214" s="547" t="s">
        <v>102</v>
      </c>
      <c r="DL214" s="547" t="s">
        <v>102</v>
      </c>
      <c r="DM214" s="547" t="s">
        <v>102</v>
      </c>
      <c r="DN214" s="547" t="s">
        <v>102</v>
      </c>
      <c r="DO214" s="547" t="s">
        <v>102</v>
      </c>
      <c r="DP214" s="547" t="s">
        <v>102</v>
      </c>
      <c r="DQ214" s="547" t="s">
        <v>102</v>
      </c>
      <c r="DR214" s="547" t="s">
        <v>102</v>
      </c>
      <c r="DS214" s="547" t="s">
        <v>102</v>
      </c>
      <c r="DT214" s="547" t="s">
        <v>102</v>
      </c>
      <c r="DU214" s="547" t="s">
        <v>102</v>
      </c>
      <c r="DV214" s="547" t="s">
        <v>102</v>
      </c>
      <c r="DW214" s="547" t="s">
        <v>102</v>
      </c>
      <c r="DX214" s="547" t="s">
        <v>102</v>
      </c>
      <c r="DY214" s="547" t="s">
        <v>102</v>
      </c>
      <c r="DZ214" s="547" t="s">
        <v>102</v>
      </c>
      <c r="EA214" s="547" t="s">
        <v>102</v>
      </c>
      <c r="EB214" s="547" t="s">
        <v>102</v>
      </c>
      <c r="EC214" s="547" t="s">
        <v>102</v>
      </c>
      <c r="ED214" s="547" t="s">
        <v>102</v>
      </c>
      <c r="EE214" s="547" t="s">
        <v>102</v>
      </c>
      <c r="EF214" s="547" t="s">
        <v>102</v>
      </c>
      <c r="EG214" s="547" t="s">
        <v>102</v>
      </c>
      <c r="EH214" s="547" t="s">
        <v>102</v>
      </c>
      <c r="EI214" s="547" t="s">
        <v>102</v>
      </c>
      <c r="EJ214" s="547" t="s">
        <v>102</v>
      </c>
      <c r="EK214" s="547" t="s">
        <v>102</v>
      </c>
      <c r="EL214" s="547" t="s">
        <v>102</v>
      </c>
      <c r="EM214" s="547" t="s">
        <v>102</v>
      </c>
      <c r="EN214" s="547" t="s">
        <v>102</v>
      </c>
      <c r="EO214" s="547" t="s">
        <v>102</v>
      </c>
      <c r="EP214" s="547" t="s">
        <v>102</v>
      </c>
      <c r="EQ214" s="547" t="s">
        <v>102</v>
      </c>
      <c r="ER214" s="547" t="s">
        <v>102</v>
      </c>
      <c r="ES214" s="547" t="s">
        <v>102</v>
      </c>
      <c r="ET214" s="547" t="s">
        <v>102</v>
      </c>
      <c r="EU214" s="547" t="s">
        <v>102</v>
      </c>
      <c r="EV214" s="547" t="s">
        <v>102</v>
      </c>
      <c r="EW214" s="547" t="s">
        <v>102</v>
      </c>
      <c r="EX214" s="547" t="s">
        <v>102</v>
      </c>
      <c r="EY214" s="547" t="s">
        <v>102</v>
      </c>
      <c r="EZ214" s="547" t="s">
        <v>102</v>
      </c>
      <c r="FA214" s="547" t="s">
        <v>102</v>
      </c>
      <c r="FB214" s="547" t="s">
        <v>102</v>
      </c>
      <c r="FC214" s="547" t="s">
        <v>102</v>
      </c>
      <c r="FD214" s="547" t="s">
        <v>102</v>
      </c>
      <c r="FE214" s="547" t="s">
        <v>102</v>
      </c>
      <c r="FF214" s="547" t="s">
        <v>102</v>
      </c>
      <c r="FG214" s="547" t="s">
        <v>102</v>
      </c>
      <c r="FH214" s="547" t="s">
        <v>102</v>
      </c>
      <c r="FI214" s="547" t="s">
        <v>102</v>
      </c>
      <c r="FJ214" s="547" t="s">
        <v>102</v>
      </c>
      <c r="FK214" s="547" t="s">
        <v>102</v>
      </c>
      <c r="FL214" s="547" t="s">
        <v>102</v>
      </c>
      <c r="FM214" s="547" t="s">
        <v>102</v>
      </c>
      <c r="FN214" s="547" t="s">
        <v>102</v>
      </c>
      <c r="FO214" s="547" t="s">
        <v>102</v>
      </c>
    </row>
    <row r="215" spans="1:171" x14ac:dyDescent="0.15">
      <c r="A215" s="547">
        <v>3213882</v>
      </c>
      <c r="B215" s="547">
        <v>1</v>
      </c>
      <c r="C215" s="547" t="s">
        <v>21280</v>
      </c>
      <c r="D215" s="547" t="s">
        <v>21281</v>
      </c>
      <c r="E215" s="547" t="s">
        <v>21255</v>
      </c>
      <c r="F215" s="547" t="s">
        <v>21282</v>
      </c>
      <c r="G215" s="547" t="s">
        <v>21283</v>
      </c>
      <c r="H215" s="547" t="s">
        <v>21284</v>
      </c>
      <c r="I215" s="547" t="s">
        <v>21285</v>
      </c>
      <c r="J215" s="547" t="s">
        <v>21286</v>
      </c>
      <c r="K215" s="547" t="s">
        <v>21287</v>
      </c>
      <c r="L215" s="547" t="s">
        <v>21288</v>
      </c>
      <c r="M215" s="547" t="s">
        <v>21289</v>
      </c>
      <c r="N215" s="547" t="s">
        <v>21290</v>
      </c>
      <c r="O215" s="547" t="s">
        <v>102</v>
      </c>
      <c r="P215" s="547" t="s">
        <v>102</v>
      </c>
      <c r="Q215" s="547" t="s">
        <v>102</v>
      </c>
      <c r="R215" s="547" t="s">
        <v>102</v>
      </c>
      <c r="S215" s="547" t="s">
        <v>102</v>
      </c>
      <c r="T215" s="547" t="s">
        <v>102</v>
      </c>
      <c r="U215" s="547" t="s">
        <v>102</v>
      </c>
      <c r="V215" s="547" t="s">
        <v>102</v>
      </c>
      <c r="W215" s="547" t="s">
        <v>102</v>
      </c>
      <c r="X215" s="547" t="s">
        <v>102</v>
      </c>
      <c r="Y215" s="547" t="s">
        <v>102</v>
      </c>
      <c r="Z215" s="547" t="s">
        <v>102</v>
      </c>
      <c r="AA215" s="547" t="s">
        <v>102</v>
      </c>
      <c r="AB215" s="547" t="s">
        <v>102</v>
      </c>
      <c r="AC215" s="547" t="s">
        <v>102</v>
      </c>
      <c r="AD215" s="547" t="s">
        <v>102</v>
      </c>
      <c r="AE215" s="547" t="s">
        <v>102</v>
      </c>
      <c r="AF215" s="547" t="s">
        <v>102</v>
      </c>
      <c r="AG215" s="547" t="s">
        <v>102</v>
      </c>
      <c r="AH215" s="547" t="s">
        <v>102</v>
      </c>
      <c r="AI215" s="547" t="s">
        <v>102</v>
      </c>
      <c r="AJ215" s="547" t="s">
        <v>102</v>
      </c>
      <c r="AK215" s="547" t="s">
        <v>102</v>
      </c>
      <c r="AL215" s="547" t="s">
        <v>102</v>
      </c>
      <c r="AM215" s="547" t="s">
        <v>102</v>
      </c>
      <c r="AN215" s="547" t="s">
        <v>102</v>
      </c>
      <c r="AO215" s="547" t="s">
        <v>102</v>
      </c>
      <c r="AP215" s="547" t="s">
        <v>102</v>
      </c>
      <c r="AQ215" s="547" t="s">
        <v>102</v>
      </c>
      <c r="AR215" s="547" t="s">
        <v>102</v>
      </c>
      <c r="AS215" s="547" t="s">
        <v>102</v>
      </c>
      <c r="AT215" s="547" t="s">
        <v>102</v>
      </c>
      <c r="AU215" s="547" t="s">
        <v>102</v>
      </c>
      <c r="AV215" s="547" t="s">
        <v>102</v>
      </c>
      <c r="AW215" s="547" t="s">
        <v>102</v>
      </c>
      <c r="AX215" s="547" t="s">
        <v>102</v>
      </c>
      <c r="AY215" s="547" t="s">
        <v>102</v>
      </c>
      <c r="AZ215" s="547" t="s">
        <v>102</v>
      </c>
      <c r="BA215" s="547" t="s">
        <v>102</v>
      </c>
      <c r="BB215" s="547" t="s">
        <v>102</v>
      </c>
      <c r="BC215" s="547" t="s">
        <v>102</v>
      </c>
      <c r="BD215" s="547" t="s">
        <v>102</v>
      </c>
      <c r="BE215" s="547" t="s">
        <v>102</v>
      </c>
      <c r="BF215" s="547" t="s">
        <v>102</v>
      </c>
      <c r="BG215" s="547" t="s">
        <v>102</v>
      </c>
      <c r="BH215" s="547" t="s">
        <v>102</v>
      </c>
      <c r="BI215" s="547" t="s">
        <v>102</v>
      </c>
      <c r="BJ215" s="547" t="s">
        <v>102</v>
      </c>
      <c r="BK215" s="547" t="s">
        <v>102</v>
      </c>
      <c r="BL215" s="547" t="s">
        <v>102</v>
      </c>
      <c r="BM215" s="547" t="s">
        <v>102</v>
      </c>
      <c r="BN215" s="547" t="s">
        <v>102</v>
      </c>
      <c r="BO215" s="547" t="s">
        <v>102</v>
      </c>
      <c r="BP215" s="547" t="s">
        <v>102</v>
      </c>
      <c r="BQ215" s="547" t="s">
        <v>102</v>
      </c>
      <c r="BR215" s="547" t="s">
        <v>102</v>
      </c>
      <c r="BS215" s="547" t="s">
        <v>102</v>
      </c>
      <c r="BT215" s="547" t="s">
        <v>102</v>
      </c>
      <c r="BU215" s="547" t="s">
        <v>102</v>
      </c>
      <c r="BV215" s="547" t="s">
        <v>102</v>
      </c>
      <c r="BW215" s="547" t="s">
        <v>102</v>
      </c>
      <c r="BX215" s="547" t="s">
        <v>102</v>
      </c>
      <c r="BY215" s="547" t="s">
        <v>102</v>
      </c>
      <c r="BZ215" s="547" t="s">
        <v>102</v>
      </c>
      <c r="CA215" s="547" t="s">
        <v>102</v>
      </c>
      <c r="CB215" s="547" t="s">
        <v>102</v>
      </c>
      <c r="CC215" s="547" t="s">
        <v>102</v>
      </c>
      <c r="CD215" s="547" t="s">
        <v>102</v>
      </c>
      <c r="CE215" s="547" t="s">
        <v>102</v>
      </c>
      <c r="CF215" s="547" t="s">
        <v>102</v>
      </c>
      <c r="CG215" s="547" t="s">
        <v>102</v>
      </c>
      <c r="CH215" s="547" t="s">
        <v>102</v>
      </c>
      <c r="CI215" s="547" t="s">
        <v>102</v>
      </c>
      <c r="CJ215" s="547" t="s">
        <v>102</v>
      </c>
      <c r="CK215" s="547" t="s">
        <v>102</v>
      </c>
      <c r="CL215" s="547" t="s">
        <v>102</v>
      </c>
      <c r="CM215" s="547" t="s">
        <v>102</v>
      </c>
      <c r="CN215" s="547" t="s">
        <v>102</v>
      </c>
      <c r="CO215" s="547" t="s">
        <v>102</v>
      </c>
      <c r="CP215" s="547" t="s">
        <v>102</v>
      </c>
      <c r="CQ215" s="547" t="s">
        <v>102</v>
      </c>
      <c r="CR215" s="547" t="s">
        <v>102</v>
      </c>
      <c r="CS215" s="547" t="s">
        <v>102</v>
      </c>
      <c r="CT215" s="547" t="s">
        <v>102</v>
      </c>
      <c r="CU215" s="547" t="s">
        <v>102</v>
      </c>
      <c r="CV215" s="547" t="s">
        <v>102</v>
      </c>
      <c r="CW215" s="547" t="s">
        <v>102</v>
      </c>
      <c r="CX215" s="547" t="s">
        <v>102</v>
      </c>
      <c r="CY215" s="547" t="s">
        <v>102</v>
      </c>
      <c r="CZ215" s="547" t="s">
        <v>102</v>
      </c>
      <c r="DA215" s="547" t="s">
        <v>102</v>
      </c>
      <c r="DB215" s="547" t="s">
        <v>102</v>
      </c>
      <c r="DC215" s="547" t="s">
        <v>102</v>
      </c>
      <c r="DD215" s="547" t="s">
        <v>102</v>
      </c>
      <c r="DE215" s="547" t="s">
        <v>102</v>
      </c>
      <c r="DF215" s="547" t="s">
        <v>102</v>
      </c>
      <c r="DG215" s="547" t="s">
        <v>102</v>
      </c>
      <c r="DH215" s="547" t="s">
        <v>102</v>
      </c>
      <c r="DI215" s="547" t="s">
        <v>102</v>
      </c>
      <c r="DJ215" s="547" t="s">
        <v>102</v>
      </c>
      <c r="DK215" s="547" t="s">
        <v>102</v>
      </c>
      <c r="DL215" s="547" t="s">
        <v>102</v>
      </c>
      <c r="DM215" s="547" t="s">
        <v>102</v>
      </c>
      <c r="DN215" s="547" t="s">
        <v>102</v>
      </c>
      <c r="DO215" s="547" t="s">
        <v>102</v>
      </c>
      <c r="DP215" s="547" t="s">
        <v>102</v>
      </c>
      <c r="DQ215" s="547" t="s">
        <v>102</v>
      </c>
      <c r="DR215" s="547" t="s">
        <v>102</v>
      </c>
      <c r="DS215" s="547" t="s">
        <v>102</v>
      </c>
      <c r="DT215" s="547" t="s">
        <v>102</v>
      </c>
      <c r="DU215" s="547" t="s">
        <v>102</v>
      </c>
      <c r="DV215" s="547" t="s">
        <v>102</v>
      </c>
      <c r="DW215" s="547" t="s">
        <v>102</v>
      </c>
      <c r="DX215" s="547" t="s">
        <v>102</v>
      </c>
      <c r="DY215" s="547" t="s">
        <v>102</v>
      </c>
      <c r="DZ215" s="547" t="s">
        <v>102</v>
      </c>
      <c r="EA215" s="547" t="s">
        <v>102</v>
      </c>
      <c r="EB215" s="547" t="s">
        <v>102</v>
      </c>
      <c r="EC215" s="547" t="s">
        <v>102</v>
      </c>
      <c r="ED215" s="547" t="s">
        <v>102</v>
      </c>
      <c r="EE215" s="547" t="s">
        <v>102</v>
      </c>
      <c r="EF215" s="547" t="s">
        <v>102</v>
      </c>
      <c r="EG215" s="547" t="s">
        <v>102</v>
      </c>
      <c r="EH215" s="547" t="s">
        <v>102</v>
      </c>
      <c r="EI215" s="547" t="s">
        <v>102</v>
      </c>
      <c r="EJ215" s="547" t="s">
        <v>102</v>
      </c>
      <c r="EK215" s="547" t="s">
        <v>102</v>
      </c>
      <c r="EL215" s="547" t="s">
        <v>102</v>
      </c>
      <c r="EM215" s="547" t="s">
        <v>102</v>
      </c>
      <c r="EN215" s="547" t="s">
        <v>102</v>
      </c>
      <c r="EO215" s="547" t="s">
        <v>102</v>
      </c>
      <c r="EP215" s="547" t="s">
        <v>102</v>
      </c>
      <c r="EQ215" s="547" t="s">
        <v>102</v>
      </c>
      <c r="ER215" s="547" t="s">
        <v>102</v>
      </c>
      <c r="ES215" s="547" t="s">
        <v>102</v>
      </c>
      <c r="ET215" s="547" t="s">
        <v>102</v>
      </c>
      <c r="EU215" s="547" t="s">
        <v>102</v>
      </c>
      <c r="EV215" s="547" t="s">
        <v>102</v>
      </c>
      <c r="EW215" s="547" t="s">
        <v>102</v>
      </c>
      <c r="EX215" s="547" t="s">
        <v>102</v>
      </c>
      <c r="EY215" s="547" t="s">
        <v>102</v>
      </c>
      <c r="EZ215" s="547" t="s">
        <v>102</v>
      </c>
      <c r="FA215" s="547" t="s">
        <v>102</v>
      </c>
      <c r="FB215" s="547" t="s">
        <v>102</v>
      </c>
      <c r="FC215" s="547" t="s">
        <v>102</v>
      </c>
      <c r="FD215" s="547" t="s">
        <v>102</v>
      </c>
      <c r="FE215" s="547" t="s">
        <v>102</v>
      </c>
      <c r="FF215" s="547" t="s">
        <v>102</v>
      </c>
      <c r="FG215" s="547" t="s">
        <v>102</v>
      </c>
      <c r="FH215" s="547" t="s">
        <v>102</v>
      </c>
      <c r="FI215" s="547" t="s">
        <v>102</v>
      </c>
      <c r="FJ215" s="547" t="s">
        <v>102</v>
      </c>
      <c r="FK215" s="547" t="s">
        <v>102</v>
      </c>
      <c r="FL215" s="547" t="s">
        <v>102</v>
      </c>
      <c r="FM215" s="547" t="s">
        <v>102</v>
      </c>
      <c r="FN215" s="547" t="s">
        <v>102</v>
      </c>
      <c r="FO215" s="547" t="s">
        <v>102</v>
      </c>
    </row>
    <row r="216" spans="1:171" x14ac:dyDescent="0.15">
      <c r="A216" s="547">
        <v>3121980</v>
      </c>
      <c r="B216" s="547">
        <v>1</v>
      </c>
      <c r="C216" s="547" t="s">
        <v>21291</v>
      </c>
      <c r="D216" s="547" t="s">
        <v>21292</v>
      </c>
      <c r="E216" s="547" t="s">
        <v>21293</v>
      </c>
      <c r="F216" s="547" t="s">
        <v>21294</v>
      </c>
      <c r="G216" s="547" t="s">
        <v>21295</v>
      </c>
      <c r="H216" s="547" t="s">
        <v>21296</v>
      </c>
      <c r="I216" s="547" t="s">
        <v>21297</v>
      </c>
      <c r="J216" s="547" t="s">
        <v>21298</v>
      </c>
      <c r="K216" s="547" t="s">
        <v>21299</v>
      </c>
      <c r="L216" s="547" t="s">
        <v>102</v>
      </c>
      <c r="M216" s="547" t="s">
        <v>102</v>
      </c>
      <c r="N216" s="547" t="s">
        <v>102</v>
      </c>
      <c r="O216" s="547" t="s">
        <v>102</v>
      </c>
      <c r="P216" s="547" t="s">
        <v>102</v>
      </c>
      <c r="Q216" s="547" t="s">
        <v>102</v>
      </c>
      <c r="R216" s="547" t="s">
        <v>102</v>
      </c>
      <c r="S216" s="547" t="s">
        <v>102</v>
      </c>
      <c r="T216" s="547" t="s">
        <v>102</v>
      </c>
      <c r="U216" s="547" t="s">
        <v>102</v>
      </c>
      <c r="V216" s="547" t="s">
        <v>102</v>
      </c>
      <c r="W216" s="547" t="s">
        <v>102</v>
      </c>
      <c r="X216" s="547" t="s">
        <v>102</v>
      </c>
      <c r="Y216" s="547" t="s">
        <v>102</v>
      </c>
      <c r="Z216" s="547" t="s">
        <v>102</v>
      </c>
      <c r="AA216" s="547" t="s">
        <v>102</v>
      </c>
      <c r="AB216" s="547" t="s">
        <v>102</v>
      </c>
      <c r="AC216" s="547" t="s">
        <v>102</v>
      </c>
      <c r="AD216" s="547" t="s">
        <v>102</v>
      </c>
      <c r="AE216" s="547" t="s">
        <v>102</v>
      </c>
      <c r="AF216" s="547" t="s">
        <v>102</v>
      </c>
      <c r="AG216" s="547" t="s">
        <v>102</v>
      </c>
      <c r="AH216" s="547" t="s">
        <v>102</v>
      </c>
      <c r="AI216" s="547" t="s">
        <v>102</v>
      </c>
      <c r="AJ216" s="547" t="s">
        <v>102</v>
      </c>
      <c r="AK216" s="547" t="s">
        <v>102</v>
      </c>
      <c r="AL216" s="547" t="s">
        <v>102</v>
      </c>
      <c r="AM216" s="547" t="s">
        <v>102</v>
      </c>
      <c r="AN216" s="547" t="s">
        <v>102</v>
      </c>
      <c r="AO216" s="547" t="s">
        <v>102</v>
      </c>
      <c r="AP216" s="547" t="s">
        <v>102</v>
      </c>
      <c r="AQ216" s="547" t="s">
        <v>102</v>
      </c>
      <c r="AR216" s="547" t="s">
        <v>102</v>
      </c>
      <c r="AS216" s="547" t="s">
        <v>102</v>
      </c>
      <c r="AT216" s="547" t="s">
        <v>102</v>
      </c>
      <c r="AU216" s="547" t="s">
        <v>102</v>
      </c>
      <c r="AV216" s="547" t="s">
        <v>102</v>
      </c>
      <c r="AW216" s="547" t="s">
        <v>102</v>
      </c>
      <c r="AX216" s="547" t="s">
        <v>102</v>
      </c>
      <c r="AY216" s="547" t="s">
        <v>102</v>
      </c>
      <c r="AZ216" s="547" t="s">
        <v>102</v>
      </c>
      <c r="BA216" s="547" t="s">
        <v>102</v>
      </c>
      <c r="BB216" s="547" t="s">
        <v>102</v>
      </c>
      <c r="BC216" s="547" t="s">
        <v>102</v>
      </c>
      <c r="BD216" s="547" t="s">
        <v>102</v>
      </c>
      <c r="BE216" s="547" t="s">
        <v>102</v>
      </c>
      <c r="BF216" s="547" t="s">
        <v>102</v>
      </c>
      <c r="BG216" s="547" t="s">
        <v>102</v>
      </c>
      <c r="BH216" s="547" t="s">
        <v>102</v>
      </c>
      <c r="BI216" s="547" t="s">
        <v>102</v>
      </c>
      <c r="BJ216" s="547" t="s">
        <v>102</v>
      </c>
      <c r="BK216" s="547" t="s">
        <v>102</v>
      </c>
      <c r="BL216" s="547" t="s">
        <v>102</v>
      </c>
      <c r="BM216" s="547" t="s">
        <v>102</v>
      </c>
      <c r="BN216" s="547" t="s">
        <v>102</v>
      </c>
      <c r="BO216" s="547" t="s">
        <v>102</v>
      </c>
      <c r="BP216" s="547" t="s">
        <v>102</v>
      </c>
      <c r="BQ216" s="547" t="s">
        <v>102</v>
      </c>
      <c r="BR216" s="547" t="s">
        <v>102</v>
      </c>
      <c r="BS216" s="547" t="s">
        <v>102</v>
      </c>
      <c r="BT216" s="547" t="s">
        <v>102</v>
      </c>
      <c r="BU216" s="547" t="s">
        <v>102</v>
      </c>
      <c r="BV216" s="547" t="s">
        <v>102</v>
      </c>
      <c r="BW216" s="547" t="s">
        <v>102</v>
      </c>
      <c r="BX216" s="547" t="s">
        <v>102</v>
      </c>
      <c r="BY216" s="547" t="s">
        <v>102</v>
      </c>
      <c r="BZ216" s="547" t="s">
        <v>102</v>
      </c>
      <c r="CA216" s="547" t="s">
        <v>102</v>
      </c>
      <c r="CB216" s="547" t="s">
        <v>102</v>
      </c>
      <c r="CC216" s="547" t="s">
        <v>102</v>
      </c>
      <c r="CD216" s="547" t="s">
        <v>102</v>
      </c>
      <c r="CE216" s="547" t="s">
        <v>102</v>
      </c>
      <c r="CF216" s="547" t="s">
        <v>102</v>
      </c>
      <c r="CG216" s="547" t="s">
        <v>102</v>
      </c>
      <c r="CH216" s="547" t="s">
        <v>102</v>
      </c>
      <c r="CI216" s="547" t="s">
        <v>102</v>
      </c>
      <c r="CJ216" s="547" t="s">
        <v>102</v>
      </c>
      <c r="CK216" s="547" t="s">
        <v>102</v>
      </c>
      <c r="CL216" s="547" t="s">
        <v>102</v>
      </c>
      <c r="CM216" s="547" t="s">
        <v>102</v>
      </c>
      <c r="CN216" s="547" t="s">
        <v>102</v>
      </c>
      <c r="CO216" s="547" t="s">
        <v>102</v>
      </c>
      <c r="CP216" s="547" t="s">
        <v>102</v>
      </c>
      <c r="CQ216" s="547" t="s">
        <v>102</v>
      </c>
      <c r="CR216" s="547" t="s">
        <v>102</v>
      </c>
      <c r="CS216" s="547" t="s">
        <v>102</v>
      </c>
      <c r="CT216" s="547" t="s">
        <v>102</v>
      </c>
      <c r="CU216" s="547" t="s">
        <v>102</v>
      </c>
      <c r="CV216" s="547" t="s">
        <v>102</v>
      </c>
      <c r="CW216" s="547" t="s">
        <v>102</v>
      </c>
      <c r="CX216" s="547" t="s">
        <v>102</v>
      </c>
      <c r="CY216" s="547" t="s">
        <v>102</v>
      </c>
      <c r="CZ216" s="547" t="s">
        <v>102</v>
      </c>
      <c r="DA216" s="547" t="s">
        <v>102</v>
      </c>
      <c r="DB216" s="547" t="s">
        <v>102</v>
      </c>
      <c r="DC216" s="547" t="s">
        <v>102</v>
      </c>
      <c r="DD216" s="547" t="s">
        <v>102</v>
      </c>
      <c r="DE216" s="547" t="s">
        <v>102</v>
      </c>
      <c r="DF216" s="547" t="s">
        <v>102</v>
      </c>
      <c r="DG216" s="547" t="s">
        <v>102</v>
      </c>
      <c r="DH216" s="547" t="s">
        <v>102</v>
      </c>
      <c r="DI216" s="547" t="s">
        <v>102</v>
      </c>
      <c r="DJ216" s="547" t="s">
        <v>102</v>
      </c>
      <c r="DK216" s="547" t="s">
        <v>102</v>
      </c>
      <c r="DL216" s="547" t="s">
        <v>102</v>
      </c>
      <c r="DM216" s="547" t="s">
        <v>102</v>
      </c>
      <c r="DN216" s="547" t="s">
        <v>102</v>
      </c>
      <c r="DO216" s="547" t="s">
        <v>102</v>
      </c>
      <c r="DP216" s="547" t="s">
        <v>102</v>
      </c>
      <c r="DQ216" s="547" t="s">
        <v>102</v>
      </c>
      <c r="DR216" s="547" t="s">
        <v>102</v>
      </c>
      <c r="DS216" s="547" t="s">
        <v>102</v>
      </c>
      <c r="DT216" s="547" t="s">
        <v>102</v>
      </c>
      <c r="DU216" s="547" t="s">
        <v>102</v>
      </c>
      <c r="DV216" s="547" t="s">
        <v>102</v>
      </c>
      <c r="DW216" s="547" t="s">
        <v>102</v>
      </c>
      <c r="DX216" s="547" t="s">
        <v>102</v>
      </c>
      <c r="DY216" s="547" t="s">
        <v>102</v>
      </c>
      <c r="DZ216" s="547" t="s">
        <v>102</v>
      </c>
      <c r="EA216" s="547" t="s">
        <v>102</v>
      </c>
      <c r="EB216" s="547" t="s">
        <v>102</v>
      </c>
      <c r="EC216" s="547" t="s">
        <v>102</v>
      </c>
      <c r="ED216" s="547" t="s">
        <v>102</v>
      </c>
      <c r="EE216" s="547" t="s">
        <v>102</v>
      </c>
      <c r="EF216" s="547" t="s">
        <v>102</v>
      </c>
      <c r="EG216" s="547" t="s">
        <v>102</v>
      </c>
      <c r="EH216" s="547" t="s">
        <v>102</v>
      </c>
      <c r="EI216" s="547" t="s">
        <v>102</v>
      </c>
      <c r="EJ216" s="547" t="s">
        <v>102</v>
      </c>
      <c r="EK216" s="547" t="s">
        <v>102</v>
      </c>
      <c r="EL216" s="547" t="s">
        <v>102</v>
      </c>
      <c r="EM216" s="547" t="s">
        <v>102</v>
      </c>
      <c r="EN216" s="547" t="s">
        <v>102</v>
      </c>
      <c r="EO216" s="547" t="s">
        <v>102</v>
      </c>
      <c r="EP216" s="547" t="s">
        <v>102</v>
      </c>
      <c r="EQ216" s="547" t="s">
        <v>102</v>
      </c>
      <c r="ER216" s="547" t="s">
        <v>102</v>
      </c>
      <c r="ES216" s="547" t="s">
        <v>102</v>
      </c>
      <c r="ET216" s="547" t="s">
        <v>102</v>
      </c>
      <c r="EU216" s="547" t="s">
        <v>102</v>
      </c>
      <c r="EV216" s="547" t="s">
        <v>102</v>
      </c>
      <c r="EW216" s="547" t="s">
        <v>102</v>
      </c>
      <c r="EX216" s="547" t="s">
        <v>102</v>
      </c>
      <c r="EY216" s="547" t="s">
        <v>102</v>
      </c>
      <c r="EZ216" s="547" t="s">
        <v>102</v>
      </c>
      <c r="FA216" s="547" t="s">
        <v>102</v>
      </c>
      <c r="FB216" s="547" t="s">
        <v>102</v>
      </c>
      <c r="FC216" s="547" t="s">
        <v>102</v>
      </c>
      <c r="FD216" s="547" t="s">
        <v>102</v>
      </c>
      <c r="FE216" s="547" t="s">
        <v>102</v>
      </c>
      <c r="FF216" s="547" t="s">
        <v>102</v>
      </c>
      <c r="FG216" s="547" t="s">
        <v>102</v>
      </c>
      <c r="FH216" s="547" t="s">
        <v>102</v>
      </c>
      <c r="FI216" s="547" t="s">
        <v>102</v>
      </c>
      <c r="FJ216" s="547" t="s">
        <v>102</v>
      </c>
      <c r="FK216" s="547" t="s">
        <v>102</v>
      </c>
      <c r="FL216" s="547" t="s">
        <v>102</v>
      </c>
      <c r="FM216" s="547" t="s">
        <v>102</v>
      </c>
      <c r="FN216" s="547" t="s">
        <v>102</v>
      </c>
      <c r="FO216" s="547" t="s">
        <v>102</v>
      </c>
    </row>
    <row r="217" spans="1:171" x14ac:dyDescent="0.15">
      <c r="A217" s="547">
        <v>3160745</v>
      </c>
      <c r="B217" s="547">
        <v>1</v>
      </c>
      <c r="C217" s="547" t="s">
        <v>21300</v>
      </c>
      <c r="D217" s="547" t="s">
        <v>21301</v>
      </c>
      <c r="E217" s="547" t="s">
        <v>21302</v>
      </c>
      <c r="F217" s="547" t="s">
        <v>21303</v>
      </c>
      <c r="G217" s="547" t="s">
        <v>21304</v>
      </c>
      <c r="H217" s="547" t="s">
        <v>21305</v>
      </c>
      <c r="I217" s="547" t="s">
        <v>21306</v>
      </c>
      <c r="J217" s="547" t="s">
        <v>21307</v>
      </c>
      <c r="K217" s="547" t="s">
        <v>102</v>
      </c>
      <c r="L217" s="547" t="s">
        <v>102</v>
      </c>
      <c r="M217" s="547" t="s">
        <v>102</v>
      </c>
      <c r="N217" s="547" t="s">
        <v>102</v>
      </c>
      <c r="O217" s="547" t="s">
        <v>102</v>
      </c>
      <c r="P217" s="547" t="s">
        <v>102</v>
      </c>
      <c r="Q217" s="547" t="s">
        <v>102</v>
      </c>
      <c r="R217" s="547" t="s">
        <v>102</v>
      </c>
      <c r="S217" s="547" t="s">
        <v>102</v>
      </c>
      <c r="T217" s="547" t="s">
        <v>102</v>
      </c>
      <c r="U217" s="547" t="s">
        <v>102</v>
      </c>
      <c r="V217" s="547" t="s">
        <v>102</v>
      </c>
      <c r="W217" s="547" t="s">
        <v>102</v>
      </c>
      <c r="X217" s="547" t="s">
        <v>102</v>
      </c>
      <c r="Y217" s="547" t="s">
        <v>102</v>
      </c>
      <c r="Z217" s="547" t="s">
        <v>102</v>
      </c>
      <c r="AA217" s="547" t="s">
        <v>102</v>
      </c>
      <c r="AB217" s="547" t="s">
        <v>102</v>
      </c>
      <c r="AC217" s="547" t="s">
        <v>102</v>
      </c>
      <c r="AD217" s="547" t="s">
        <v>102</v>
      </c>
      <c r="AE217" s="547" t="s">
        <v>102</v>
      </c>
      <c r="AF217" s="547" t="s">
        <v>102</v>
      </c>
      <c r="AG217" s="547" t="s">
        <v>102</v>
      </c>
      <c r="AH217" s="547" t="s">
        <v>102</v>
      </c>
      <c r="AI217" s="547" t="s">
        <v>102</v>
      </c>
      <c r="AJ217" s="547" t="s">
        <v>102</v>
      </c>
      <c r="AK217" s="547" t="s">
        <v>102</v>
      </c>
      <c r="AL217" s="547" t="s">
        <v>102</v>
      </c>
      <c r="AM217" s="547" t="s">
        <v>102</v>
      </c>
      <c r="AN217" s="547" t="s">
        <v>102</v>
      </c>
      <c r="AO217" s="547" t="s">
        <v>102</v>
      </c>
      <c r="AP217" s="547" t="s">
        <v>102</v>
      </c>
      <c r="AQ217" s="547" t="s">
        <v>102</v>
      </c>
      <c r="AR217" s="547" t="s">
        <v>102</v>
      </c>
      <c r="AS217" s="547" t="s">
        <v>102</v>
      </c>
      <c r="AT217" s="547" t="s">
        <v>102</v>
      </c>
      <c r="AU217" s="547" t="s">
        <v>102</v>
      </c>
      <c r="AV217" s="547" t="s">
        <v>102</v>
      </c>
      <c r="AW217" s="547" t="s">
        <v>102</v>
      </c>
      <c r="AX217" s="547" t="s">
        <v>102</v>
      </c>
      <c r="AY217" s="547" t="s">
        <v>102</v>
      </c>
      <c r="AZ217" s="547" t="s">
        <v>102</v>
      </c>
      <c r="BA217" s="547" t="s">
        <v>102</v>
      </c>
      <c r="BB217" s="547" t="s">
        <v>102</v>
      </c>
      <c r="BC217" s="547" t="s">
        <v>102</v>
      </c>
      <c r="BD217" s="547" t="s">
        <v>102</v>
      </c>
      <c r="BE217" s="547" t="s">
        <v>102</v>
      </c>
      <c r="BF217" s="547" t="s">
        <v>102</v>
      </c>
      <c r="BG217" s="547" t="s">
        <v>102</v>
      </c>
      <c r="BH217" s="547" t="s">
        <v>102</v>
      </c>
      <c r="BI217" s="547" t="s">
        <v>102</v>
      </c>
      <c r="BJ217" s="547" t="s">
        <v>102</v>
      </c>
      <c r="BK217" s="547" t="s">
        <v>102</v>
      </c>
      <c r="BL217" s="547" t="s">
        <v>102</v>
      </c>
      <c r="BM217" s="547" t="s">
        <v>102</v>
      </c>
      <c r="BN217" s="547" t="s">
        <v>102</v>
      </c>
      <c r="BO217" s="547" t="s">
        <v>102</v>
      </c>
      <c r="BP217" s="547" t="s">
        <v>102</v>
      </c>
      <c r="BQ217" s="547" t="s">
        <v>102</v>
      </c>
      <c r="BR217" s="547" t="s">
        <v>102</v>
      </c>
      <c r="BS217" s="547" t="s">
        <v>102</v>
      </c>
      <c r="BT217" s="547" t="s">
        <v>102</v>
      </c>
      <c r="BU217" s="547" t="s">
        <v>102</v>
      </c>
      <c r="BV217" s="547" t="s">
        <v>102</v>
      </c>
      <c r="BW217" s="547" t="s">
        <v>102</v>
      </c>
      <c r="BX217" s="547" t="s">
        <v>102</v>
      </c>
      <c r="BY217" s="547" t="s">
        <v>102</v>
      </c>
      <c r="BZ217" s="547" t="s">
        <v>102</v>
      </c>
      <c r="CA217" s="547" t="s">
        <v>102</v>
      </c>
      <c r="CB217" s="547" t="s">
        <v>102</v>
      </c>
      <c r="CC217" s="547" t="s">
        <v>102</v>
      </c>
      <c r="CD217" s="547" t="s">
        <v>102</v>
      </c>
      <c r="CE217" s="547" t="s">
        <v>102</v>
      </c>
      <c r="CF217" s="547" t="s">
        <v>102</v>
      </c>
      <c r="CG217" s="547" t="s">
        <v>102</v>
      </c>
      <c r="CH217" s="547" t="s">
        <v>102</v>
      </c>
      <c r="CI217" s="547" t="s">
        <v>102</v>
      </c>
      <c r="CJ217" s="547" t="s">
        <v>102</v>
      </c>
      <c r="CK217" s="547" t="s">
        <v>102</v>
      </c>
      <c r="CL217" s="547" t="s">
        <v>102</v>
      </c>
      <c r="CM217" s="547" t="s">
        <v>102</v>
      </c>
      <c r="CN217" s="547" t="s">
        <v>102</v>
      </c>
      <c r="CO217" s="547" t="s">
        <v>102</v>
      </c>
      <c r="CP217" s="547" t="s">
        <v>102</v>
      </c>
      <c r="CQ217" s="547" t="s">
        <v>102</v>
      </c>
      <c r="CR217" s="547" t="s">
        <v>102</v>
      </c>
      <c r="CS217" s="547" t="s">
        <v>102</v>
      </c>
      <c r="CT217" s="547" t="s">
        <v>102</v>
      </c>
      <c r="CU217" s="547" t="s">
        <v>102</v>
      </c>
      <c r="CV217" s="547" t="s">
        <v>102</v>
      </c>
      <c r="CW217" s="547" t="s">
        <v>102</v>
      </c>
      <c r="CX217" s="547" t="s">
        <v>102</v>
      </c>
      <c r="CY217" s="547" t="s">
        <v>102</v>
      </c>
      <c r="CZ217" s="547" t="s">
        <v>102</v>
      </c>
      <c r="DA217" s="547" t="s">
        <v>102</v>
      </c>
      <c r="DB217" s="547" t="s">
        <v>102</v>
      </c>
      <c r="DC217" s="547" t="s">
        <v>102</v>
      </c>
      <c r="DD217" s="547" t="s">
        <v>102</v>
      </c>
      <c r="DE217" s="547" t="s">
        <v>102</v>
      </c>
      <c r="DF217" s="547" t="s">
        <v>102</v>
      </c>
      <c r="DG217" s="547" t="s">
        <v>102</v>
      </c>
      <c r="DH217" s="547" t="s">
        <v>102</v>
      </c>
      <c r="DI217" s="547" t="s">
        <v>102</v>
      </c>
      <c r="DJ217" s="547" t="s">
        <v>102</v>
      </c>
      <c r="DK217" s="547" t="s">
        <v>102</v>
      </c>
      <c r="DL217" s="547" t="s">
        <v>102</v>
      </c>
      <c r="DM217" s="547" t="s">
        <v>102</v>
      </c>
      <c r="DN217" s="547" t="s">
        <v>102</v>
      </c>
      <c r="DO217" s="547" t="s">
        <v>102</v>
      </c>
      <c r="DP217" s="547" t="s">
        <v>102</v>
      </c>
      <c r="DQ217" s="547" t="s">
        <v>102</v>
      </c>
      <c r="DR217" s="547" t="s">
        <v>102</v>
      </c>
      <c r="DS217" s="547" t="s">
        <v>102</v>
      </c>
      <c r="DT217" s="547" t="s">
        <v>102</v>
      </c>
      <c r="DU217" s="547" t="s">
        <v>102</v>
      </c>
      <c r="DV217" s="547" t="s">
        <v>102</v>
      </c>
      <c r="DW217" s="547" t="s">
        <v>102</v>
      </c>
      <c r="DX217" s="547" t="s">
        <v>102</v>
      </c>
      <c r="DY217" s="547" t="s">
        <v>102</v>
      </c>
      <c r="DZ217" s="547" t="s">
        <v>102</v>
      </c>
      <c r="EA217" s="547" t="s">
        <v>102</v>
      </c>
      <c r="EB217" s="547" t="s">
        <v>102</v>
      </c>
      <c r="EC217" s="547" t="s">
        <v>102</v>
      </c>
      <c r="ED217" s="547" t="s">
        <v>102</v>
      </c>
      <c r="EE217" s="547" t="s">
        <v>102</v>
      </c>
      <c r="EF217" s="547" t="s">
        <v>102</v>
      </c>
      <c r="EG217" s="547" t="s">
        <v>102</v>
      </c>
      <c r="EH217" s="547" t="s">
        <v>102</v>
      </c>
      <c r="EI217" s="547" t="s">
        <v>102</v>
      </c>
      <c r="EJ217" s="547" t="s">
        <v>102</v>
      </c>
      <c r="EK217" s="547" t="s">
        <v>102</v>
      </c>
      <c r="EL217" s="547" t="s">
        <v>102</v>
      </c>
      <c r="EM217" s="547" t="s">
        <v>102</v>
      </c>
      <c r="EN217" s="547" t="s">
        <v>102</v>
      </c>
      <c r="EO217" s="547" t="s">
        <v>102</v>
      </c>
      <c r="EP217" s="547" t="s">
        <v>102</v>
      </c>
      <c r="EQ217" s="547" t="s">
        <v>102</v>
      </c>
      <c r="ER217" s="547" t="s">
        <v>102</v>
      </c>
      <c r="ES217" s="547" t="s">
        <v>102</v>
      </c>
      <c r="ET217" s="547" t="s">
        <v>102</v>
      </c>
      <c r="EU217" s="547" t="s">
        <v>102</v>
      </c>
      <c r="EV217" s="547" t="s">
        <v>102</v>
      </c>
      <c r="EW217" s="547" t="s">
        <v>102</v>
      </c>
      <c r="EX217" s="547" t="s">
        <v>102</v>
      </c>
      <c r="EY217" s="547" t="s">
        <v>102</v>
      </c>
      <c r="EZ217" s="547" t="s">
        <v>102</v>
      </c>
      <c r="FA217" s="547" t="s">
        <v>102</v>
      </c>
      <c r="FB217" s="547" t="s">
        <v>102</v>
      </c>
      <c r="FC217" s="547" t="s">
        <v>102</v>
      </c>
      <c r="FD217" s="547" t="s">
        <v>102</v>
      </c>
      <c r="FE217" s="547" t="s">
        <v>102</v>
      </c>
      <c r="FF217" s="547" t="s">
        <v>102</v>
      </c>
      <c r="FG217" s="547" t="s">
        <v>102</v>
      </c>
      <c r="FH217" s="547" t="s">
        <v>102</v>
      </c>
      <c r="FI217" s="547" t="s">
        <v>102</v>
      </c>
      <c r="FJ217" s="547" t="s">
        <v>102</v>
      </c>
      <c r="FK217" s="547" t="s">
        <v>102</v>
      </c>
      <c r="FL217" s="547" t="s">
        <v>102</v>
      </c>
      <c r="FM217" s="547" t="s">
        <v>102</v>
      </c>
      <c r="FN217" s="547" t="s">
        <v>102</v>
      </c>
      <c r="FO217" s="547" t="s">
        <v>102</v>
      </c>
    </row>
    <row r="218" spans="1:171" x14ac:dyDescent="0.15">
      <c r="A218" s="547">
        <v>3066189</v>
      </c>
      <c r="B218" s="547">
        <v>1</v>
      </c>
      <c r="C218" s="547" t="s">
        <v>21308</v>
      </c>
      <c r="D218" s="547" t="s">
        <v>21309</v>
      </c>
      <c r="E218" s="547" t="s">
        <v>21310</v>
      </c>
      <c r="F218" s="547" t="s">
        <v>21311</v>
      </c>
      <c r="G218" s="547" t="s">
        <v>21312</v>
      </c>
      <c r="H218" s="547" t="s">
        <v>21313</v>
      </c>
      <c r="I218" s="547" t="s">
        <v>21314</v>
      </c>
      <c r="J218" s="547" t="s">
        <v>21315</v>
      </c>
      <c r="K218" s="547" t="s">
        <v>21316</v>
      </c>
      <c r="L218" s="547" t="s">
        <v>21317</v>
      </c>
      <c r="M218" s="547" t="s">
        <v>21318</v>
      </c>
      <c r="N218" s="547" t="s">
        <v>21318</v>
      </c>
      <c r="O218" s="547" t="s">
        <v>21318</v>
      </c>
      <c r="P218" s="547" t="s">
        <v>21319</v>
      </c>
      <c r="Q218" s="547" t="s">
        <v>21320</v>
      </c>
      <c r="R218" s="547" t="s">
        <v>21321</v>
      </c>
      <c r="S218" s="547" t="s">
        <v>21321</v>
      </c>
      <c r="T218" s="547" t="s">
        <v>21321</v>
      </c>
      <c r="U218" s="547" t="s">
        <v>21322</v>
      </c>
      <c r="V218" s="547" t="s">
        <v>21323</v>
      </c>
      <c r="W218" s="547" t="s">
        <v>21324</v>
      </c>
      <c r="X218" s="547" t="s">
        <v>21325</v>
      </c>
      <c r="Y218" s="547" t="s">
        <v>21326</v>
      </c>
      <c r="Z218" s="547" t="s">
        <v>21327</v>
      </c>
      <c r="AA218" s="547" t="s">
        <v>21327</v>
      </c>
      <c r="AB218" s="547" t="s">
        <v>21328</v>
      </c>
      <c r="AC218" s="547" t="s">
        <v>21329</v>
      </c>
      <c r="AD218" s="547" t="s">
        <v>21330</v>
      </c>
      <c r="AE218" s="547" t="s">
        <v>21330</v>
      </c>
      <c r="AF218" s="547" t="s">
        <v>21330</v>
      </c>
      <c r="AG218" s="547" t="s">
        <v>21331</v>
      </c>
      <c r="AH218" s="547" t="s">
        <v>21332</v>
      </c>
      <c r="AI218" s="547" t="s">
        <v>21332</v>
      </c>
      <c r="AJ218" s="547" t="s">
        <v>21332</v>
      </c>
      <c r="AK218" s="547" t="s">
        <v>21333</v>
      </c>
      <c r="AL218" s="547" t="s">
        <v>21334</v>
      </c>
      <c r="AM218" s="547" t="s">
        <v>21335</v>
      </c>
      <c r="AN218" s="547" t="s">
        <v>21336</v>
      </c>
      <c r="AO218" s="547" t="s">
        <v>21337</v>
      </c>
      <c r="AP218" s="547" t="s">
        <v>21338</v>
      </c>
      <c r="AQ218" s="547" t="s">
        <v>21339</v>
      </c>
      <c r="AR218" s="547" t="s">
        <v>21340</v>
      </c>
      <c r="AS218" s="547" t="s">
        <v>21340</v>
      </c>
      <c r="AT218" s="547" t="s">
        <v>21340</v>
      </c>
      <c r="AU218" s="547" t="s">
        <v>21341</v>
      </c>
      <c r="AV218" s="547" t="s">
        <v>21342</v>
      </c>
      <c r="AW218" s="547" t="s">
        <v>21342</v>
      </c>
      <c r="AX218" s="547" t="s">
        <v>21342</v>
      </c>
      <c r="AY218" s="547" t="s">
        <v>21343</v>
      </c>
      <c r="AZ218" s="547" t="s">
        <v>21344</v>
      </c>
      <c r="BA218" s="547" t="s">
        <v>21345</v>
      </c>
      <c r="BB218" s="547" t="s">
        <v>21346</v>
      </c>
      <c r="BC218" s="547" t="s">
        <v>21347</v>
      </c>
      <c r="BD218" s="547" t="s">
        <v>21347</v>
      </c>
      <c r="BE218" s="547" t="s">
        <v>102</v>
      </c>
      <c r="BF218" s="547" t="s">
        <v>102</v>
      </c>
      <c r="BG218" s="547" t="s">
        <v>102</v>
      </c>
      <c r="BH218" s="547" t="s">
        <v>102</v>
      </c>
      <c r="BI218" s="547" t="s">
        <v>102</v>
      </c>
      <c r="BJ218" s="547" t="s">
        <v>102</v>
      </c>
      <c r="BK218" s="547" t="s">
        <v>102</v>
      </c>
      <c r="BL218" s="547" t="s">
        <v>102</v>
      </c>
      <c r="BM218" s="547" t="s">
        <v>102</v>
      </c>
      <c r="BN218" s="547" t="s">
        <v>102</v>
      </c>
      <c r="BO218" s="547" t="s">
        <v>102</v>
      </c>
      <c r="BP218" s="547" t="s">
        <v>102</v>
      </c>
      <c r="BQ218" s="547" t="s">
        <v>102</v>
      </c>
      <c r="BR218" s="547" t="s">
        <v>102</v>
      </c>
      <c r="BS218" s="547" t="s">
        <v>102</v>
      </c>
      <c r="BT218" s="547" t="s">
        <v>102</v>
      </c>
      <c r="BU218" s="547" t="s">
        <v>102</v>
      </c>
      <c r="BV218" s="547" t="s">
        <v>102</v>
      </c>
      <c r="BW218" s="547" t="s">
        <v>102</v>
      </c>
      <c r="BX218" s="547" t="s">
        <v>102</v>
      </c>
      <c r="BY218" s="547" t="s">
        <v>102</v>
      </c>
      <c r="BZ218" s="547" t="s">
        <v>102</v>
      </c>
      <c r="CA218" s="547" t="s">
        <v>102</v>
      </c>
      <c r="CB218" s="547" t="s">
        <v>102</v>
      </c>
      <c r="CC218" s="547" t="s">
        <v>102</v>
      </c>
      <c r="CD218" s="547" t="s">
        <v>102</v>
      </c>
      <c r="CE218" s="547" t="s">
        <v>102</v>
      </c>
      <c r="CF218" s="547" t="s">
        <v>102</v>
      </c>
      <c r="CG218" s="547" t="s">
        <v>102</v>
      </c>
      <c r="CH218" s="547" t="s">
        <v>102</v>
      </c>
      <c r="CI218" s="547" t="s">
        <v>102</v>
      </c>
      <c r="CJ218" s="547" t="s">
        <v>102</v>
      </c>
      <c r="CK218" s="547" t="s">
        <v>102</v>
      </c>
      <c r="CL218" s="547" t="s">
        <v>102</v>
      </c>
      <c r="CM218" s="547" t="s">
        <v>102</v>
      </c>
      <c r="CN218" s="547" t="s">
        <v>102</v>
      </c>
      <c r="CO218" s="547" t="s">
        <v>102</v>
      </c>
      <c r="CP218" s="547" t="s">
        <v>102</v>
      </c>
      <c r="CQ218" s="547" t="s">
        <v>102</v>
      </c>
      <c r="CR218" s="547" t="s">
        <v>102</v>
      </c>
      <c r="CS218" s="547" t="s">
        <v>102</v>
      </c>
      <c r="CT218" s="547" t="s">
        <v>102</v>
      </c>
      <c r="CU218" s="547" t="s">
        <v>102</v>
      </c>
      <c r="CV218" s="547" t="s">
        <v>102</v>
      </c>
      <c r="CW218" s="547" t="s">
        <v>102</v>
      </c>
      <c r="CX218" s="547" t="s">
        <v>102</v>
      </c>
      <c r="CY218" s="547" t="s">
        <v>102</v>
      </c>
      <c r="CZ218" s="547" t="s">
        <v>102</v>
      </c>
      <c r="DA218" s="547" t="s">
        <v>102</v>
      </c>
      <c r="DB218" s="547" t="s">
        <v>102</v>
      </c>
      <c r="DC218" s="547" t="s">
        <v>102</v>
      </c>
      <c r="DD218" s="547" t="s">
        <v>102</v>
      </c>
      <c r="DE218" s="547" t="s">
        <v>102</v>
      </c>
      <c r="DF218" s="547" t="s">
        <v>102</v>
      </c>
      <c r="DG218" s="547" t="s">
        <v>102</v>
      </c>
      <c r="DH218" s="547" t="s">
        <v>102</v>
      </c>
      <c r="DI218" s="547" t="s">
        <v>102</v>
      </c>
      <c r="DJ218" s="547" t="s">
        <v>102</v>
      </c>
      <c r="DK218" s="547" t="s">
        <v>102</v>
      </c>
      <c r="DL218" s="547" t="s">
        <v>102</v>
      </c>
      <c r="DM218" s="547" t="s">
        <v>102</v>
      </c>
      <c r="DN218" s="547" t="s">
        <v>102</v>
      </c>
      <c r="DO218" s="547" t="s">
        <v>102</v>
      </c>
      <c r="DP218" s="547" t="s">
        <v>102</v>
      </c>
      <c r="DQ218" s="547" t="s">
        <v>102</v>
      </c>
      <c r="DR218" s="547" t="s">
        <v>102</v>
      </c>
      <c r="DS218" s="547" t="s">
        <v>102</v>
      </c>
      <c r="DT218" s="547" t="s">
        <v>102</v>
      </c>
      <c r="DU218" s="547" t="s">
        <v>102</v>
      </c>
      <c r="DV218" s="547" t="s">
        <v>102</v>
      </c>
      <c r="DW218" s="547" t="s">
        <v>102</v>
      </c>
      <c r="DX218" s="547" t="s">
        <v>102</v>
      </c>
      <c r="DY218" s="547" t="s">
        <v>102</v>
      </c>
      <c r="DZ218" s="547" t="s">
        <v>102</v>
      </c>
      <c r="EA218" s="547" t="s">
        <v>102</v>
      </c>
      <c r="EB218" s="547" t="s">
        <v>102</v>
      </c>
      <c r="EC218" s="547" t="s">
        <v>102</v>
      </c>
      <c r="ED218" s="547" t="s">
        <v>102</v>
      </c>
      <c r="EE218" s="547" t="s">
        <v>102</v>
      </c>
      <c r="EF218" s="547" t="s">
        <v>102</v>
      </c>
      <c r="EG218" s="547" t="s">
        <v>102</v>
      </c>
      <c r="EH218" s="547" t="s">
        <v>102</v>
      </c>
      <c r="EI218" s="547" t="s">
        <v>102</v>
      </c>
      <c r="EJ218" s="547" t="s">
        <v>102</v>
      </c>
      <c r="EK218" s="547" t="s">
        <v>102</v>
      </c>
      <c r="EL218" s="547" t="s">
        <v>102</v>
      </c>
      <c r="EM218" s="547" t="s">
        <v>102</v>
      </c>
      <c r="EN218" s="547" t="s">
        <v>102</v>
      </c>
      <c r="EO218" s="547" t="s">
        <v>102</v>
      </c>
      <c r="EP218" s="547" t="s">
        <v>102</v>
      </c>
      <c r="EQ218" s="547" t="s">
        <v>102</v>
      </c>
      <c r="ER218" s="547" t="s">
        <v>102</v>
      </c>
      <c r="ES218" s="547" t="s">
        <v>102</v>
      </c>
      <c r="ET218" s="547" t="s">
        <v>102</v>
      </c>
      <c r="EU218" s="547" t="s">
        <v>102</v>
      </c>
      <c r="EV218" s="547" t="s">
        <v>102</v>
      </c>
      <c r="EW218" s="547" t="s">
        <v>102</v>
      </c>
      <c r="EX218" s="547" t="s">
        <v>102</v>
      </c>
      <c r="EY218" s="547" t="s">
        <v>102</v>
      </c>
      <c r="EZ218" s="547" t="s">
        <v>102</v>
      </c>
      <c r="FA218" s="547" t="s">
        <v>102</v>
      </c>
      <c r="FB218" s="547" t="s">
        <v>102</v>
      </c>
      <c r="FC218" s="547" t="s">
        <v>102</v>
      </c>
      <c r="FD218" s="547" t="s">
        <v>102</v>
      </c>
      <c r="FE218" s="547" t="s">
        <v>102</v>
      </c>
      <c r="FF218" s="547" t="s">
        <v>102</v>
      </c>
      <c r="FG218" s="547" t="s">
        <v>102</v>
      </c>
      <c r="FH218" s="547" t="s">
        <v>102</v>
      </c>
      <c r="FI218" s="547" t="s">
        <v>102</v>
      </c>
      <c r="FJ218" s="547" t="s">
        <v>102</v>
      </c>
      <c r="FK218" s="547" t="s">
        <v>102</v>
      </c>
      <c r="FL218" s="547" t="s">
        <v>102</v>
      </c>
      <c r="FM218" s="547" t="s">
        <v>102</v>
      </c>
      <c r="FN218" s="547" t="s">
        <v>102</v>
      </c>
      <c r="FO218" s="547" t="s">
        <v>102</v>
      </c>
    </row>
    <row r="219" spans="1:171" x14ac:dyDescent="0.15">
      <c r="A219" s="547">
        <v>3001591</v>
      </c>
      <c r="B219" s="547">
        <v>1</v>
      </c>
      <c r="C219" s="547" t="s">
        <v>21348</v>
      </c>
      <c r="D219" s="547" t="s">
        <v>21349</v>
      </c>
      <c r="E219" s="547" t="s">
        <v>102</v>
      </c>
      <c r="F219" s="547" t="s">
        <v>102</v>
      </c>
      <c r="G219" s="547" t="s">
        <v>102</v>
      </c>
      <c r="H219" s="547" t="s">
        <v>102</v>
      </c>
      <c r="I219" s="547" t="s">
        <v>102</v>
      </c>
      <c r="J219" s="547" t="s">
        <v>102</v>
      </c>
      <c r="K219" s="547" t="s">
        <v>102</v>
      </c>
      <c r="L219" s="547" t="s">
        <v>102</v>
      </c>
      <c r="M219" s="547" t="s">
        <v>102</v>
      </c>
      <c r="N219" s="547" t="s">
        <v>102</v>
      </c>
      <c r="O219" s="547" t="s">
        <v>102</v>
      </c>
      <c r="P219" s="547" t="s">
        <v>102</v>
      </c>
      <c r="Q219" s="547" t="s">
        <v>102</v>
      </c>
      <c r="R219" s="547" t="s">
        <v>102</v>
      </c>
      <c r="S219" s="547" t="s">
        <v>102</v>
      </c>
      <c r="T219" s="547" t="s">
        <v>102</v>
      </c>
      <c r="U219" s="547" t="s">
        <v>102</v>
      </c>
      <c r="V219" s="547" t="s">
        <v>102</v>
      </c>
      <c r="W219" s="547" t="s">
        <v>102</v>
      </c>
      <c r="X219" s="547" t="s">
        <v>102</v>
      </c>
      <c r="Y219" s="547" t="s">
        <v>102</v>
      </c>
      <c r="Z219" s="547" t="s">
        <v>102</v>
      </c>
      <c r="AA219" s="547" t="s">
        <v>102</v>
      </c>
      <c r="AB219" s="547" t="s">
        <v>102</v>
      </c>
      <c r="AC219" s="547" t="s">
        <v>102</v>
      </c>
      <c r="AD219" s="547" t="s">
        <v>102</v>
      </c>
      <c r="AE219" s="547" t="s">
        <v>102</v>
      </c>
      <c r="AF219" s="547" t="s">
        <v>102</v>
      </c>
      <c r="AG219" s="547" t="s">
        <v>102</v>
      </c>
      <c r="AH219" s="547" t="s">
        <v>102</v>
      </c>
      <c r="AI219" s="547" t="s">
        <v>102</v>
      </c>
      <c r="AJ219" s="547" t="s">
        <v>102</v>
      </c>
      <c r="AK219" s="547" t="s">
        <v>102</v>
      </c>
      <c r="AL219" s="547" t="s">
        <v>102</v>
      </c>
      <c r="AM219" s="547" t="s">
        <v>102</v>
      </c>
      <c r="AN219" s="547" t="s">
        <v>102</v>
      </c>
      <c r="AO219" s="547" t="s">
        <v>102</v>
      </c>
      <c r="AP219" s="547" t="s">
        <v>102</v>
      </c>
      <c r="AQ219" s="547" t="s">
        <v>102</v>
      </c>
      <c r="AR219" s="547" t="s">
        <v>102</v>
      </c>
      <c r="AS219" s="547" t="s">
        <v>102</v>
      </c>
      <c r="AT219" s="547" t="s">
        <v>102</v>
      </c>
      <c r="AU219" s="547" t="s">
        <v>102</v>
      </c>
      <c r="AV219" s="547" t="s">
        <v>102</v>
      </c>
      <c r="AW219" s="547" t="s">
        <v>102</v>
      </c>
      <c r="AX219" s="547" t="s">
        <v>102</v>
      </c>
      <c r="AY219" s="547" t="s">
        <v>102</v>
      </c>
      <c r="AZ219" s="547" t="s">
        <v>102</v>
      </c>
      <c r="BA219" s="547" t="s">
        <v>102</v>
      </c>
      <c r="BB219" s="547" t="s">
        <v>102</v>
      </c>
      <c r="BC219" s="547" t="s">
        <v>102</v>
      </c>
      <c r="BD219" s="547" t="s">
        <v>102</v>
      </c>
      <c r="BE219" s="547" t="s">
        <v>102</v>
      </c>
      <c r="BF219" s="547" t="s">
        <v>102</v>
      </c>
      <c r="BG219" s="547" t="s">
        <v>102</v>
      </c>
      <c r="BH219" s="547" t="s">
        <v>102</v>
      </c>
      <c r="BI219" s="547" t="s">
        <v>102</v>
      </c>
      <c r="BJ219" s="547" t="s">
        <v>102</v>
      </c>
      <c r="BK219" s="547" t="s">
        <v>102</v>
      </c>
      <c r="BL219" s="547" t="s">
        <v>102</v>
      </c>
      <c r="BM219" s="547" t="s">
        <v>102</v>
      </c>
      <c r="BN219" s="547" t="s">
        <v>102</v>
      </c>
      <c r="BO219" s="547" t="s">
        <v>102</v>
      </c>
      <c r="BP219" s="547" t="s">
        <v>102</v>
      </c>
      <c r="BQ219" s="547" t="s">
        <v>102</v>
      </c>
      <c r="BR219" s="547" t="s">
        <v>102</v>
      </c>
      <c r="BS219" s="547" t="s">
        <v>102</v>
      </c>
      <c r="BT219" s="547" t="s">
        <v>102</v>
      </c>
      <c r="BU219" s="547" t="s">
        <v>102</v>
      </c>
      <c r="BV219" s="547" t="s">
        <v>102</v>
      </c>
      <c r="BW219" s="547" t="s">
        <v>102</v>
      </c>
      <c r="BX219" s="547" t="s">
        <v>102</v>
      </c>
      <c r="BY219" s="547" t="s">
        <v>102</v>
      </c>
      <c r="BZ219" s="547" t="s">
        <v>102</v>
      </c>
      <c r="CA219" s="547" t="s">
        <v>102</v>
      </c>
      <c r="CB219" s="547" t="s">
        <v>102</v>
      </c>
      <c r="CC219" s="547" t="s">
        <v>102</v>
      </c>
      <c r="CD219" s="547" t="s">
        <v>102</v>
      </c>
      <c r="CE219" s="547" t="s">
        <v>102</v>
      </c>
      <c r="CF219" s="547" t="s">
        <v>102</v>
      </c>
      <c r="CG219" s="547" t="s">
        <v>102</v>
      </c>
      <c r="CH219" s="547" t="s">
        <v>102</v>
      </c>
      <c r="CI219" s="547" t="s">
        <v>102</v>
      </c>
      <c r="CJ219" s="547" t="s">
        <v>102</v>
      </c>
      <c r="CK219" s="547" t="s">
        <v>102</v>
      </c>
      <c r="CL219" s="547" t="s">
        <v>102</v>
      </c>
      <c r="CM219" s="547" t="s">
        <v>102</v>
      </c>
      <c r="CN219" s="547" t="s">
        <v>102</v>
      </c>
      <c r="CO219" s="547" t="s">
        <v>102</v>
      </c>
      <c r="CP219" s="547" t="s">
        <v>102</v>
      </c>
      <c r="CQ219" s="547" t="s">
        <v>102</v>
      </c>
      <c r="CR219" s="547" t="s">
        <v>102</v>
      </c>
      <c r="CS219" s="547" t="s">
        <v>102</v>
      </c>
      <c r="CT219" s="547" t="s">
        <v>102</v>
      </c>
      <c r="CU219" s="547" t="s">
        <v>102</v>
      </c>
      <c r="CV219" s="547" t="s">
        <v>102</v>
      </c>
      <c r="CW219" s="547" t="s">
        <v>102</v>
      </c>
      <c r="CX219" s="547" t="s">
        <v>102</v>
      </c>
      <c r="CY219" s="547" t="s">
        <v>102</v>
      </c>
      <c r="CZ219" s="547" t="s">
        <v>102</v>
      </c>
      <c r="DA219" s="547" t="s">
        <v>102</v>
      </c>
      <c r="DB219" s="547" t="s">
        <v>102</v>
      </c>
      <c r="DC219" s="547" t="s">
        <v>102</v>
      </c>
      <c r="DD219" s="547" t="s">
        <v>102</v>
      </c>
      <c r="DE219" s="547" t="s">
        <v>102</v>
      </c>
      <c r="DF219" s="547" t="s">
        <v>102</v>
      </c>
      <c r="DG219" s="547" t="s">
        <v>102</v>
      </c>
      <c r="DH219" s="547" t="s">
        <v>102</v>
      </c>
      <c r="DI219" s="547" t="s">
        <v>102</v>
      </c>
      <c r="DJ219" s="547" t="s">
        <v>102</v>
      </c>
      <c r="DK219" s="547" t="s">
        <v>102</v>
      </c>
      <c r="DL219" s="547" t="s">
        <v>102</v>
      </c>
      <c r="DM219" s="547" t="s">
        <v>102</v>
      </c>
      <c r="DN219" s="547" t="s">
        <v>102</v>
      </c>
      <c r="DO219" s="547" t="s">
        <v>102</v>
      </c>
      <c r="DP219" s="547" t="s">
        <v>102</v>
      </c>
      <c r="DQ219" s="547" t="s">
        <v>102</v>
      </c>
      <c r="DR219" s="547" t="s">
        <v>102</v>
      </c>
      <c r="DS219" s="547" t="s">
        <v>102</v>
      </c>
      <c r="DT219" s="547" t="s">
        <v>102</v>
      </c>
      <c r="DU219" s="547" t="s">
        <v>102</v>
      </c>
      <c r="DV219" s="547" t="s">
        <v>102</v>
      </c>
      <c r="DW219" s="547" t="s">
        <v>102</v>
      </c>
      <c r="DX219" s="547" t="s">
        <v>102</v>
      </c>
      <c r="DY219" s="547" t="s">
        <v>102</v>
      </c>
      <c r="DZ219" s="547" t="s">
        <v>102</v>
      </c>
      <c r="EA219" s="547" t="s">
        <v>102</v>
      </c>
      <c r="EB219" s="547" t="s">
        <v>102</v>
      </c>
      <c r="EC219" s="547" t="s">
        <v>102</v>
      </c>
      <c r="ED219" s="547" t="s">
        <v>102</v>
      </c>
      <c r="EE219" s="547" t="s">
        <v>102</v>
      </c>
      <c r="EF219" s="547" t="s">
        <v>102</v>
      </c>
      <c r="EG219" s="547" t="s">
        <v>102</v>
      </c>
      <c r="EH219" s="547" t="s">
        <v>102</v>
      </c>
      <c r="EI219" s="547" t="s">
        <v>102</v>
      </c>
      <c r="EJ219" s="547" t="s">
        <v>102</v>
      </c>
      <c r="EK219" s="547" t="s">
        <v>102</v>
      </c>
      <c r="EL219" s="547" t="s">
        <v>102</v>
      </c>
      <c r="EM219" s="547" t="s">
        <v>102</v>
      </c>
      <c r="EN219" s="547" t="s">
        <v>102</v>
      </c>
      <c r="EO219" s="547" t="s">
        <v>102</v>
      </c>
      <c r="EP219" s="547" t="s">
        <v>102</v>
      </c>
      <c r="EQ219" s="547" t="s">
        <v>102</v>
      </c>
      <c r="ER219" s="547" t="s">
        <v>102</v>
      </c>
      <c r="ES219" s="547" t="s">
        <v>102</v>
      </c>
      <c r="ET219" s="547" t="s">
        <v>102</v>
      </c>
      <c r="EU219" s="547" t="s">
        <v>102</v>
      </c>
      <c r="EV219" s="547" t="s">
        <v>102</v>
      </c>
      <c r="EW219" s="547" t="s">
        <v>102</v>
      </c>
      <c r="EX219" s="547" t="s">
        <v>102</v>
      </c>
      <c r="EY219" s="547" t="s">
        <v>102</v>
      </c>
      <c r="EZ219" s="547" t="s">
        <v>102</v>
      </c>
      <c r="FA219" s="547" t="s">
        <v>102</v>
      </c>
      <c r="FB219" s="547" t="s">
        <v>102</v>
      </c>
      <c r="FC219" s="547" t="s">
        <v>102</v>
      </c>
      <c r="FD219" s="547" t="s">
        <v>102</v>
      </c>
      <c r="FE219" s="547" t="s">
        <v>102</v>
      </c>
      <c r="FF219" s="547" t="s">
        <v>102</v>
      </c>
      <c r="FG219" s="547" t="s">
        <v>102</v>
      </c>
      <c r="FH219" s="547" t="s">
        <v>102</v>
      </c>
      <c r="FI219" s="547" t="s">
        <v>102</v>
      </c>
      <c r="FJ219" s="547" t="s">
        <v>102</v>
      </c>
      <c r="FK219" s="547" t="s">
        <v>102</v>
      </c>
      <c r="FL219" s="547" t="s">
        <v>102</v>
      </c>
      <c r="FM219" s="547" t="s">
        <v>102</v>
      </c>
      <c r="FN219" s="547" t="s">
        <v>102</v>
      </c>
      <c r="FO219" s="547" t="s">
        <v>102</v>
      </c>
    </row>
    <row r="220" spans="1:171" x14ac:dyDescent="0.15">
      <c r="A220" s="547">
        <v>3025254</v>
      </c>
      <c r="B220" s="547">
        <v>1</v>
      </c>
      <c r="C220" s="547" t="s">
        <v>21350</v>
      </c>
      <c r="D220" s="547" t="s">
        <v>102</v>
      </c>
      <c r="E220" s="547" t="s">
        <v>102</v>
      </c>
      <c r="F220" s="547" t="s">
        <v>102</v>
      </c>
      <c r="G220" s="547" t="s">
        <v>102</v>
      </c>
      <c r="H220" s="547" t="s">
        <v>102</v>
      </c>
      <c r="I220" s="547" t="s">
        <v>102</v>
      </c>
      <c r="J220" s="547" t="s">
        <v>102</v>
      </c>
      <c r="K220" s="547" t="s">
        <v>102</v>
      </c>
      <c r="L220" s="547" t="s">
        <v>102</v>
      </c>
      <c r="M220" s="547" t="s">
        <v>102</v>
      </c>
      <c r="N220" s="547" t="s">
        <v>102</v>
      </c>
      <c r="O220" s="547" t="s">
        <v>102</v>
      </c>
      <c r="P220" s="547" t="s">
        <v>102</v>
      </c>
      <c r="Q220" s="547" t="s">
        <v>102</v>
      </c>
      <c r="R220" s="547" t="s">
        <v>102</v>
      </c>
      <c r="S220" s="547" t="s">
        <v>102</v>
      </c>
      <c r="T220" s="547" t="s">
        <v>102</v>
      </c>
      <c r="U220" s="547" t="s">
        <v>102</v>
      </c>
      <c r="V220" s="547" t="s">
        <v>102</v>
      </c>
      <c r="W220" s="547" t="s">
        <v>102</v>
      </c>
      <c r="X220" s="547" t="s">
        <v>102</v>
      </c>
      <c r="Y220" s="547" t="s">
        <v>102</v>
      </c>
      <c r="Z220" s="547" t="s">
        <v>102</v>
      </c>
      <c r="AA220" s="547" t="s">
        <v>102</v>
      </c>
      <c r="AB220" s="547" t="s">
        <v>102</v>
      </c>
      <c r="AC220" s="547" t="s">
        <v>102</v>
      </c>
      <c r="AD220" s="547" t="s">
        <v>102</v>
      </c>
      <c r="AE220" s="547" t="s">
        <v>102</v>
      </c>
      <c r="AF220" s="547" t="s">
        <v>102</v>
      </c>
      <c r="AG220" s="547" t="s">
        <v>102</v>
      </c>
      <c r="AH220" s="547" t="s">
        <v>102</v>
      </c>
      <c r="AI220" s="547" t="s">
        <v>102</v>
      </c>
      <c r="AJ220" s="547" t="s">
        <v>102</v>
      </c>
      <c r="AK220" s="547" t="s">
        <v>102</v>
      </c>
      <c r="AL220" s="547" t="s">
        <v>102</v>
      </c>
      <c r="AM220" s="547" t="s">
        <v>102</v>
      </c>
      <c r="AN220" s="547" t="s">
        <v>102</v>
      </c>
      <c r="AO220" s="547" t="s">
        <v>102</v>
      </c>
      <c r="AP220" s="547" t="s">
        <v>102</v>
      </c>
      <c r="AQ220" s="547" t="s">
        <v>102</v>
      </c>
      <c r="AR220" s="547" t="s">
        <v>102</v>
      </c>
      <c r="AS220" s="547" t="s">
        <v>102</v>
      </c>
      <c r="AT220" s="547" t="s">
        <v>102</v>
      </c>
      <c r="AU220" s="547" t="s">
        <v>102</v>
      </c>
      <c r="AV220" s="547" t="s">
        <v>102</v>
      </c>
      <c r="AW220" s="547" t="s">
        <v>102</v>
      </c>
      <c r="AX220" s="547" t="s">
        <v>102</v>
      </c>
      <c r="AY220" s="547" t="s">
        <v>102</v>
      </c>
      <c r="AZ220" s="547" t="s">
        <v>102</v>
      </c>
      <c r="BA220" s="547" t="s">
        <v>102</v>
      </c>
      <c r="BB220" s="547" t="s">
        <v>102</v>
      </c>
      <c r="BC220" s="547" t="s">
        <v>102</v>
      </c>
      <c r="BD220" s="547" t="s">
        <v>102</v>
      </c>
      <c r="BE220" s="547" t="s">
        <v>102</v>
      </c>
      <c r="BF220" s="547" t="s">
        <v>102</v>
      </c>
      <c r="BG220" s="547" t="s">
        <v>102</v>
      </c>
      <c r="BH220" s="547" t="s">
        <v>102</v>
      </c>
      <c r="BI220" s="547" t="s">
        <v>102</v>
      </c>
      <c r="BJ220" s="547" t="s">
        <v>102</v>
      </c>
      <c r="BK220" s="547" t="s">
        <v>102</v>
      </c>
      <c r="BL220" s="547" t="s">
        <v>102</v>
      </c>
      <c r="BM220" s="547" t="s">
        <v>102</v>
      </c>
      <c r="BN220" s="547" t="s">
        <v>102</v>
      </c>
      <c r="BO220" s="547" t="s">
        <v>102</v>
      </c>
      <c r="BP220" s="547" t="s">
        <v>102</v>
      </c>
      <c r="BQ220" s="547" t="s">
        <v>102</v>
      </c>
      <c r="BR220" s="547" t="s">
        <v>102</v>
      </c>
      <c r="BS220" s="547" t="s">
        <v>102</v>
      </c>
      <c r="BT220" s="547" t="s">
        <v>102</v>
      </c>
      <c r="BU220" s="547" t="s">
        <v>102</v>
      </c>
      <c r="BV220" s="547" t="s">
        <v>102</v>
      </c>
      <c r="BW220" s="547" t="s">
        <v>102</v>
      </c>
      <c r="BX220" s="547" t="s">
        <v>102</v>
      </c>
      <c r="BY220" s="547" t="s">
        <v>102</v>
      </c>
      <c r="BZ220" s="547" t="s">
        <v>102</v>
      </c>
      <c r="CA220" s="547" t="s">
        <v>102</v>
      </c>
      <c r="CB220" s="547" t="s">
        <v>102</v>
      </c>
      <c r="CC220" s="547" t="s">
        <v>102</v>
      </c>
      <c r="CD220" s="547" t="s">
        <v>102</v>
      </c>
      <c r="CE220" s="547" t="s">
        <v>102</v>
      </c>
      <c r="CF220" s="547" t="s">
        <v>102</v>
      </c>
      <c r="CG220" s="547" t="s">
        <v>102</v>
      </c>
      <c r="CH220" s="547" t="s">
        <v>102</v>
      </c>
      <c r="CI220" s="547" t="s">
        <v>102</v>
      </c>
      <c r="CJ220" s="547" t="s">
        <v>102</v>
      </c>
      <c r="CK220" s="547" t="s">
        <v>102</v>
      </c>
      <c r="CL220" s="547" t="s">
        <v>102</v>
      </c>
      <c r="CM220" s="547" t="s">
        <v>102</v>
      </c>
      <c r="CN220" s="547" t="s">
        <v>102</v>
      </c>
      <c r="CO220" s="547" t="s">
        <v>102</v>
      </c>
      <c r="CP220" s="547" t="s">
        <v>102</v>
      </c>
      <c r="CQ220" s="547" t="s">
        <v>102</v>
      </c>
      <c r="CR220" s="547" t="s">
        <v>102</v>
      </c>
      <c r="CS220" s="547" t="s">
        <v>102</v>
      </c>
      <c r="CT220" s="547" t="s">
        <v>102</v>
      </c>
      <c r="CU220" s="547" t="s">
        <v>102</v>
      </c>
      <c r="CV220" s="547" t="s">
        <v>102</v>
      </c>
      <c r="CW220" s="547" t="s">
        <v>102</v>
      </c>
      <c r="CX220" s="547" t="s">
        <v>102</v>
      </c>
      <c r="CY220" s="547" t="s">
        <v>102</v>
      </c>
      <c r="CZ220" s="547" t="s">
        <v>102</v>
      </c>
      <c r="DA220" s="547" t="s">
        <v>102</v>
      </c>
      <c r="DB220" s="547" t="s">
        <v>102</v>
      </c>
      <c r="DC220" s="547" t="s">
        <v>102</v>
      </c>
      <c r="DD220" s="547" t="s">
        <v>102</v>
      </c>
      <c r="DE220" s="547" t="s">
        <v>102</v>
      </c>
      <c r="DF220" s="547" t="s">
        <v>102</v>
      </c>
      <c r="DG220" s="547" t="s">
        <v>102</v>
      </c>
      <c r="DH220" s="547" t="s">
        <v>102</v>
      </c>
      <c r="DI220" s="547" t="s">
        <v>102</v>
      </c>
      <c r="DJ220" s="547" t="s">
        <v>102</v>
      </c>
      <c r="DK220" s="547" t="s">
        <v>102</v>
      </c>
      <c r="DL220" s="547" t="s">
        <v>102</v>
      </c>
      <c r="DM220" s="547" t="s">
        <v>102</v>
      </c>
      <c r="DN220" s="547" t="s">
        <v>102</v>
      </c>
      <c r="DO220" s="547" t="s">
        <v>102</v>
      </c>
      <c r="DP220" s="547" t="s">
        <v>102</v>
      </c>
      <c r="DQ220" s="547" t="s">
        <v>102</v>
      </c>
      <c r="DR220" s="547" t="s">
        <v>102</v>
      </c>
      <c r="DS220" s="547" t="s">
        <v>102</v>
      </c>
      <c r="DT220" s="547" t="s">
        <v>102</v>
      </c>
      <c r="DU220" s="547" t="s">
        <v>102</v>
      </c>
      <c r="DV220" s="547" t="s">
        <v>102</v>
      </c>
      <c r="DW220" s="547" t="s">
        <v>102</v>
      </c>
      <c r="DX220" s="547" t="s">
        <v>102</v>
      </c>
      <c r="DY220" s="547" t="s">
        <v>102</v>
      </c>
      <c r="DZ220" s="547" t="s">
        <v>102</v>
      </c>
      <c r="EA220" s="547" t="s">
        <v>102</v>
      </c>
      <c r="EB220" s="547" t="s">
        <v>102</v>
      </c>
      <c r="EC220" s="547" t="s">
        <v>102</v>
      </c>
      <c r="ED220" s="547" t="s">
        <v>102</v>
      </c>
      <c r="EE220" s="547" t="s">
        <v>102</v>
      </c>
      <c r="EF220" s="547" t="s">
        <v>102</v>
      </c>
      <c r="EG220" s="547" t="s">
        <v>102</v>
      </c>
      <c r="EH220" s="547" t="s">
        <v>102</v>
      </c>
      <c r="EI220" s="547" t="s">
        <v>102</v>
      </c>
      <c r="EJ220" s="547" t="s">
        <v>102</v>
      </c>
      <c r="EK220" s="547" t="s">
        <v>102</v>
      </c>
      <c r="EL220" s="547" t="s">
        <v>102</v>
      </c>
      <c r="EM220" s="547" t="s">
        <v>102</v>
      </c>
      <c r="EN220" s="547" t="s">
        <v>102</v>
      </c>
      <c r="EO220" s="547" t="s">
        <v>102</v>
      </c>
      <c r="EP220" s="547" t="s">
        <v>102</v>
      </c>
      <c r="EQ220" s="547" t="s">
        <v>102</v>
      </c>
      <c r="ER220" s="547" t="s">
        <v>102</v>
      </c>
      <c r="ES220" s="547" t="s">
        <v>102</v>
      </c>
      <c r="ET220" s="547" t="s">
        <v>102</v>
      </c>
      <c r="EU220" s="547" t="s">
        <v>102</v>
      </c>
      <c r="EV220" s="547" t="s">
        <v>102</v>
      </c>
      <c r="EW220" s="547" t="s">
        <v>102</v>
      </c>
      <c r="EX220" s="547" t="s">
        <v>102</v>
      </c>
      <c r="EY220" s="547" t="s">
        <v>102</v>
      </c>
      <c r="EZ220" s="547" t="s">
        <v>102</v>
      </c>
      <c r="FA220" s="547" t="s">
        <v>102</v>
      </c>
      <c r="FB220" s="547" t="s">
        <v>102</v>
      </c>
      <c r="FC220" s="547" t="s">
        <v>102</v>
      </c>
      <c r="FD220" s="547" t="s">
        <v>102</v>
      </c>
      <c r="FE220" s="547" t="s">
        <v>102</v>
      </c>
      <c r="FF220" s="547" t="s">
        <v>102</v>
      </c>
      <c r="FG220" s="547" t="s">
        <v>102</v>
      </c>
      <c r="FH220" s="547" t="s">
        <v>102</v>
      </c>
      <c r="FI220" s="547" t="s">
        <v>102</v>
      </c>
      <c r="FJ220" s="547" t="s">
        <v>102</v>
      </c>
      <c r="FK220" s="547" t="s">
        <v>102</v>
      </c>
      <c r="FL220" s="547" t="s">
        <v>102</v>
      </c>
      <c r="FM220" s="547" t="s">
        <v>102</v>
      </c>
      <c r="FN220" s="547" t="s">
        <v>102</v>
      </c>
      <c r="FO220" s="547" t="s">
        <v>102</v>
      </c>
    </row>
    <row r="221" spans="1:171" x14ac:dyDescent="0.15">
      <c r="A221" s="547">
        <v>3050773</v>
      </c>
      <c r="B221" s="547">
        <v>1</v>
      </c>
      <c r="C221" s="547" t="s">
        <v>21351</v>
      </c>
      <c r="D221" s="547" t="s">
        <v>21352</v>
      </c>
      <c r="E221" s="547" t="s">
        <v>21353</v>
      </c>
      <c r="F221" s="547" t="s">
        <v>102</v>
      </c>
      <c r="G221" s="547" t="s">
        <v>102</v>
      </c>
      <c r="H221" s="547" t="s">
        <v>102</v>
      </c>
      <c r="I221" s="547" t="s">
        <v>102</v>
      </c>
      <c r="J221" s="547" t="s">
        <v>102</v>
      </c>
      <c r="K221" s="547" t="s">
        <v>102</v>
      </c>
      <c r="L221" s="547" t="s">
        <v>102</v>
      </c>
      <c r="M221" s="547" t="s">
        <v>102</v>
      </c>
      <c r="N221" s="547" t="s">
        <v>102</v>
      </c>
      <c r="O221" s="547" t="s">
        <v>102</v>
      </c>
      <c r="P221" s="547" t="s">
        <v>102</v>
      </c>
      <c r="Q221" s="547" t="s">
        <v>102</v>
      </c>
      <c r="R221" s="547" t="s">
        <v>102</v>
      </c>
      <c r="S221" s="547" t="s">
        <v>102</v>
      </c>
      <c r="T221" s="547" t="s">
        <v>102</v>
      </c>
      <c r="U221" s="547" t="s">
        <v>102</v>
      </c>
      <c r="V221" s="547" t="s">
        <v>102</v>
      </c>
      <c r="W221" s="547" t="s">
        <v>102</v>
      </c>
      <c r="X221" s="547" t="s">
        <v>102</v>
      </c>
      <c r="Y221" s="547" t="s">
        <v>102</v>
      </c>
      <c r="Z221" s="547" t="s">
        <v>102</v>
      </c>
      <c r="AA221" s="547" t="s">
        <v>102</v>
      </c>
      <c r="AB221" s="547" t="s">
        <v>102</v>
      </c>
      <c r="AC221" s="547" t="s">
        <v>102</v>
      </c>
      <c r="AD221" s="547" t="s">
        <v>102</v>
      </c>
      <c r="AE221" s="547" t="s">
        <v>102</v>
      </c>
      <c r="AF221" s="547" t="s">
        <v>102</v>
      </c>
      <c r="AG221" s="547" t="s">
        <v>102</v>
      </c>
      <c r="AH221" s="547" t="s">
        <v>102</v>
      </c>
      <c r="AI221" s="547" t="s">
        <v>102</v>
      </c>
      <c r="AJ221" s="547" t="s">
        <v>102</v>
      </c>
      <c r="AK221" s="547" t="s">
        <v>102</v>
      </c>
      <c r="AL221" s="547" t="s">
        <v>102</v>
      </c>
      <c r="AM221" s="547" t="s">
        <v>102</v>
      </c>
      <c r="AN221" s="547" t="s">
        <v>102</v>
      </c>
      <c r="AO221" s="547" t="s">
        <v>102</v>
      </c>
      <c r="AP221" s="547" t="s">
        <v>102</v>
      </c>
      <c r="AQ221" s="547" t="s">
        <v>102</v>
      </c>
      <c r="AR221" s="547" t="s">
        <v>102</v>
      </c>
      <c r="AS221" s="547" t="s">
        <v>102</v>
      </c>
      <c r="AT221" s="547" t="s">
        <v>102</v>
      </c>
      <c r="AU221" s="547" t="s">
        <v>102</v>
      </c>
      <c r="AV221" s="547" t="s">
        <v>102</v>
      </c>
      <c r="AW221" s="547" t="s">
        <v>102</v>
      </c>
      <c r="AX221" s="547" t="s">
        <v>102</v>
      </c>
      <c r="AY221" s="547" t="s">
        <v>102</v>
      </c>
      <c r="AZ221" s="547" t="s">
        <v>102</v>
      </c>
      <c r="BA221" s="547" t="s">
        <v>102</v>
      </c>
      <c r="BB221" s="547" t="s">
        <v>102</v>
      </c>
      <c r="BC221" s="547" t="s">
        <v>102</v>
      </c>
      <c r="BD221" s="547" t="s">
        <v>102</v>
      </c>
      <c r="BE221" s="547" t="s">
        <v>102</v>
      </c>
      <c r="BF221" s="547" t="s">
        <v>102</v>
      </c>
      <c r="BG221" s="547" t="s">
        <v>102</v>
      </c>
      <c r="BH221" s="547" t="s">
        <v>102</v>
      </c>
      <c r="BI221" s="547" t="s">
        <v>102</v>
      </c>
      <c r="BJ221" s="547" t="s">
        <v>102</v>
      </c>
      <c r="BK221" s="547" t="s">
        <v>102</v>
      </c>
      <c r="BL221" s="547" t="s">
        <v>102</v>
      </c>
      <c r="BM221" s="547" t="s">
        <v>102</v>
      </c>
      <c r="BN221" s="547" t="s">
        <v>102</v>
      </c>
      <c r="BO221" s="547" t="s">
        <v>102</v>
      </c>
      <c r="BP221" s="547" t="s">
        <v>102</v>
      </c>
      <c r="BQ221" s="547" t="s">
        <v>102</v>
      </c>
      <c r="BR221" s="547" t="s">
        <v>102</v>
      </c>
      <c r="BS221" s="547" t="s">
        <v>102</v>
      </c>
      <c r="BT221" s="547" t="s">
        <v>102</v>
      </c>
      <c r="BU221" s="547" t="s">
        <v>102</v>
      </c>
      <c r="BV221" s="547" t="s">
        <v>102</v>
      </c>
      <c r="BW221" s="547" t="s">
        <v>102</v>
      </c>
      <c r="BX221" s="547" t="s">
        <v>102</v>
      </c>
      <c r="BY221" s="547" t="s">
        <v>102</v>
      </c>
      <c r="BZ221" s="547" t="s">
        <v>102</v>
      </c>
      <c r="CA221" s="547" t="s">
        <v>102</v>
      </c>
      <c r="CB221" s="547" t="s">
        <v>102</v>
      </c>
      <c r="CC221" s="547" t="s">
        <v>102</v>
      </c>
      <c r="CD221" s="547" t="s">
        <v>102</v>
      </c>
      <c r="CE221" s="547" t="s">
        <v>102</v>
      </c>
      <c r="CF221" s="547" t="s">
        <v>102</v>
      </c>
      <c r="CG221" s="547" t="s">
        <v>102</v>
      </c>
      <c r="CH221" s="547" t="s">
        <v>102</v>
      </c>
      <c r="CI221" s="547" t="s">
        <v>102</v>
      </c>
      <c r="CJ221" s="547" t="s">
        <v>102</v>
      </c>
      <c r="CK221" s="547" t="s">
        <v>102</v>
      </c>
      <c r="CL221" s="547" t="s">
        <v>102</v>
      </c>
      <c r="CM221" s="547" t="s">
        <v>102</v>
      </c>
      <c r="CN221" s="547" t="s">
        <v>102</v>
      </c>
      <c r="CO221" s="547" t="s">
        <v>102</v>
      </c>
      <c r="CP221" s="547" t="s">
        <v>102</v>
      </c>
      <c r="CQ221" s="547" t="s">
        <v>102</v>
      </c>
      <c r="CR221" s="547" t="s">
        <v>102</v>
      </c>
      <c r="CS221" s="547" t="s">
        <v>102</v>
      </c>
      <c r="CT221" s="547" t="s">
        <v>102</v>
      </c>
      <c r="CU221" s="547" t="s">
        <v>102</v>
      </c>
      <c r="CV221" s="547" t="s">
        <v>102</v>
      </c>
      <c r="CW221" s="547" t="s">
        <v>102</v>
      </c>
      <c r="CX221" s="547" t="s">
        <v>102</v>
      </c>
      <c r="CY221" s="547" t="s">
        <v>102</v>
      </c>
      <c r="CZ221" s="547" t="s">
        <v>102</v>
      </c>
      <c r="DA221" s="547" t="s">
        <v>102</v>
      </c>
      <c r="DB221" s="547" t="s">
        <v>102</v>
      </c>
      <c r="DC221" s="547" t="s">
        <v>102</v>
      </c>
      <c r="DD221" s="547" t="s">
        <v>102</v>
      </c>
      <c r="DE221" s="547" t="s">
        <v>102</v>
      </c>
      <c r="DF221" s="547" t="s">
        <v>102</v>
      </c>
      <c r="DG221" s="547" t="s">
        <v>102</v>
      </c>
      <c r="DH221" s="547" t="s">
        <v>102</v>
      </c>
      <c r="DI221" s="547" t="s">
        <v>102</v>
      </c>
      <c r="DJ221" s="547" t="s">
        <v>102</v>
      </c>
      <c r="DK221" s="547" t="s">
        <v>102</v>
      </c>
      <c r="DL221" s="547" t="s">
        <v>102</v>
      </c>
      <c r="DM221" s="547" t="s">
        <v>102</v>
      </c>
      <c r="DN221" s="547" t="s">
        <v>102</v>
      </c>
      <c r="DO221" s="547" t="s">
        <v>102</v>
      </c>
      <c r="DP221" s="547" t="s">
        <v>102</v>
      </c>
      <c r="DQ221" s="547" t="s">
        <v>102</v>
      </c>
      <c r="DR221" s="547" t="s">
        <v>102</v>
      </c>
      <c r="DS221" s="547" t="s">
        <v>102</v>
      </c>
      <c r="DT221" s="547" t="s">
        <v>102</v>
      </c>
      <c r="DU221" s="547" t="s">
        <v>102</v>
      </c>
      <c r="DV221" s="547" t="s">
        <v>102</v>
      </c>
      <c r="DW221" s="547" t="s">
        <v>102</v>
      </c>
      <c r="DX221" s="547" t="s">
        <v>102</v>
      </c>
      <c r="DY221" s="547" t="s">
        <v>102</v>
      </c>
      <c r="DZ221" s="547" t="s">
        <v>102</v>
      </c>
      <c r="EA221" s="547" t="s">
        <v>102</v>
      </c>
      <c r="EB221" s="547" t="s">
        <v>102</v>
      </c>
      <c r="EC221" s="547" t="s">
        <v>102</v>
      </c>
      <c r="ED221" s="547" t="s">
        <v>102</v>
      </c>
      <c r="EE221" s="547" t="s">
        <v>102</v>
      </c>
      <c r="EF221" s="547" t="s">
        <v>102</v>
      </c>
      <c r="EG221" s="547" t="s">
        <v>102</v>
      </c>
      <c r="EH221" s="547" t="s">
        <v>102</v>
      </c>
      <c r="EI221" s="547" t="s">
        <v>102</v>
      </c>
      <c r="EJ221" s="547" t="s">
        <v>102</v>
      </c>
      <c r="EK221" s="547" t="s">
        <v>102</v>
      </c>
      <c r="EL221" s="547" t="s">
        <v>102</v>
      </c>
      <c r="EM221" s="547" t="s">
        <v>102</v>
      </c>
      <c r="EN221" s="547" t="s">
        <v>102</v>
      </c>
      <c r="EO221" s="547" t="s">
        <v>102</v>
      </c>
      <c r="EP221" s="547" t="s">
        <v>102</v>
      </c>
      <c r="EQ221" s="547" t="s">
        <v>102</v>
      </c>
      <c r="ER221" s="547" t="s">
        <v>102</v>
      </c>
      <c r="ES221" s="547" t="s">
        <v>102</v>
      </c>
      <c r="ET221" s="547" t="s">
        <v>102</v>
      </c>
      <c r="EU221" s="547" t="s">
        <v>102</v>
      </c>
      <c r="EV221" s="547" t="s">
        <v>102</v>
      </c>
      <c r="EW221" s="547" t="s">
        <v>102</v>
      </c>
      <c r="EX221" s="547" t="s">
        <v>102</v>
      </c>
      <c r="EY221" s="547" t="s">
        <v>102</v>
      </c>
      <c r="EZ221" s="547" t="s">
        <v>102</v>
      </c>
      <c r="FA221" s="547" t="s">
        <v>102</v>
      </c>
      <c r="FB221" s="547" t="s">
        <v>102</v>
      </c>
      <c r="FC221" s="547" t="s">
        <v>102</v>
      </c>
      <c r="FD221" s="547" t="s">
        <v>102</v>
      </c>
      <c r="FE221" s="547" t="s">
        <v>102</v>
      </c>
      <c r="FF221" s="547" t="s">
        <v>102</v>
      </c>
      <c r="FG221" s="547" t="s">
        <v>102</v>
      </c>
      <c r="FH221" s="547" t="s">
        <v>102</v>
      </c>
      <c r="FI221" s="547" t="s">
        <v>102</v>
      </c>
      <c r="FJ221" s="547" t="s">
        <v>102</v>
      </c>
      <c r="FK221" s="547" t="s">
        <v>102</v>
      </c>
      <c r="FL221" s="547" t="s">
        <v>102</v>
      </c>
      <c r="FM221" s="547" t="s">
        <v>102</v>
      </c>
      <c r="FN221" s="547" t="s">
        <v>102</v>
      </c>
      <c r="FO221" s="547" t="s">
        <v>102</v>
      </c>
    </row>
    <row r="222" spans="1:171" x14ac:dyDescent="0.15">
      <c r="A222" s="547">
        <v>3048964</v>
      </c>
      <c r="B222" s="547">
        <v>1</v>
      </c>
      <c r="C222" s="547" t="s">
        <v>21354</v>
      </c>
      <c r="D222" s="547" t="s">
        <v>21355</v>
      </c>
      <c r="E222" s="547" t="s">
        <v>21356</v>
      </c>
      <c r="F222" s="547" t="s">
        <v>21357</v>
      </c>
      <c r="G222" s="547" t="s">
        <v>21358</v>
      </c>
      <c r="H222" s="547" t="s">
        <v>21359</v>
      </c>
      <c r="I222" s="547" t="s">
        <v>21360</v>
      </c>
      <c r="J222" s="547" t="s">
        <v>21361</v>
      </c>
      <c r="K222" s="547" t="s">
        <v>21362</v>
      </c>
      <c r="L222" s="547" t="s">
        <v>21363</v>
      </c>
      <c r="M222" s="547" t="s">
        <v>21364</v>
      </c>
      <c r="N222" s="547" t="s">
        <v>21365</v>
      </c>
      <c r="O222" s="547" t="s">
        <v>21365</v>
      </c>
      <c r="P222" s="547" t="s">
        <v>21366</v>
      </c>
      <c r="Q222" s="547" t="s">
        <v>21367</v>
      </c>
      <c r="R222" s="547" t="s">
        <v>21368</v>
      </c>
      <c r="S222" s="547" t="s">
        <v>21368</v>
      </c>
      <c r="T222" s="547" t="s">
        <v>21369</v>
      </c>
      <c r="U222" s="547" t="s">
        <v>21370</v>
      </c>
      <c r="V222" s="547" t="s">
        <v>21370</v>
      </c>
      <c r="W222" s="547" t="s">
        <v>21371</v>
      </c>
      <c r="X222" s="547" t="s">
        <v>21371</v>
      </c>
      <c r="Y222" s="547" t="s">
        <v>21372</v>
      </c>
      <c r="Z222" s="547" t="s">
        <v>21373</v>
      </c>
      <c r="AA222" s="547" t="s">
        <v>21374</v>
      </c>
      <c r="AB222" s="547" t="s">
        <v>21375</v>
      </c>
      <c r="AC222" s="547" t="s">
        <v>102</v>
      </c>
      <c r="AD222" s="547" t="s">
        <v>102</v>
      </c>
      <c r="AE222" s="547" t="s">
        <v>102</v>
      </c>
      <c r="AF222" s="547" t="s">
        <v>102</v>
      </c>
      <c r="AG222" s="547" t="s">
        <v>102</v>
      </c>
      <c r="AH222" s="547" t="s">
        <v>102</v>
      </c>
      <c r="AI222" s="547" t="s">
        <v>102</v>
      </c>
      <c r="AJ222" s="547" t="s">
        <v>102</v>
      </c>
      <c r="AK222" s="547" t="s">
        <v>102</v>
      </c>
      <c r="AL222" s="547" t="s">
        <v>102</v>
      </c>
      <c r="AM222" s="547" t="s">
        <v>102</v>
      </c>
      <c r="AN222" s="547" t="s">
        <v>102</v>
      </c>
      <c r="AO222" s="547" t="s">
        <v>102</v>
      </c>
      <c r="AP222" s="547" t="s">
        <v>102</v>
      </c>
      <c r="AQ222" s="547" t="s">
        <v>102</v>
      </c>
      <c r="AR222" s="547" t="s">
        <v>102</v>
      </c>
      <c r="AS222" s="547" t="s">
        <v>102</v>
      </c>
      <c r="AT222" s="547" t="s">
        <v>102</v>
      </c>
      <c r="AU222" s="547" t="s">
        <v>102</v>
      </c>
      <c r="AV222" s="547" t="s">
        <v>102</v>
      </c>
      <c r="AW222" s="547" t="s">
        <v>102</v>
      </c>
      <c r="AX222" s="547" t="s">
        <v>102</v>
      </c>
      <c r="AY222" s="547" t="s">
        <v>102</v>
      </c>
      <c r="AZ222" s="547" t="s">
        <v>102</v>
      </c>
      <c r="BA222" s="547" t="s">
        <v>102</v>
      </c>
      <c r="BB222" s="547" t="s">
        <v>102</v>
      </c>
      <c r="BC222" s="547" t="s">
        <v>102</v>
      </c>
      <c r="BD222" s="547" t="s">
        <v>102</v>
      </c>
      <c r="BE222" s="547" t="s">
        <v>102</v>
      </c>
      <c r="BF222" s="547" t="s">
        <v>102</v>
      </c>
      <c r="BG222" s="547" t="s">
        <v>102</v>
      </c>
      <c r="BH222" s="547" t="s">
        <v>102</v>
      </c>
      <c r="BI222" s="547" t="s">
        <v>102</v>
      </c>
      <c r="BJ222" s="547" t="s">
        <v>102</v>
      </c>
      <c r="BK222" s="547" t="s">
        <v>102</v>
      </c>
      <c r="BL222" s="547" t="s">
        <v>102</v>
      </c>
      <c r="BM222" s="547" t="s">
        <v>102</v>
      </c>
      <c r="BN222" s="547" t="s">
        <v>102</v>
      </c>
      <c r="BO222" s="547" t="s">
        <v>102</v>
      </c>
      <c r="BP222" s="547" t="s">
        <v>102</v>
      </c>
      <c r="BQ222" s="547" t="s">
        <v>102</v>
      </c>
      <c r="BR222" s="547" t="s">
        <v>102</v>
      </c>
      <c r="BS222" s="547" t="s">
        <v>102</v>
      </c>
      <c r="BT222" s="547" t="s">
        <v>102</v>
      </c>
      <c r="BU222" s="547" t="s">
        <v>102</v>
      </c>
      <c r="BV222" s="547" t="s">
        <v>102</v>
      </c>
      <c r="BW222" s="547" t="s">
        <v>102</v>
      </c>
      <c r="BX222" s="547" t="s">
        <v>102</v>
      </c>
      <c r="BY222" s="547" t="s">
        <v>102</v>
      </c>
      <c r="BZ222" s="547" t="s">
        <v>102</v>
      </c>
      <c r="CA222" s="547" t="s">
        <v>102</v>
      </c>
      <c r="CB222" s="547" t="s">
        <v>102</v>
      </c>
      <c r="CC222" s="547" t="s">
        <v>102</v>
      </c>
      <c r="CD222" s="547" t="s">
        <v>102</v>
      </c>
      <c r="CE222" s="547" t="s">
        <v>102</v>
      </c>
      <c r="CF222" s="547" t="s">
        <v>102</v>
      </c>
      <c r="CG222" s="547" t="s">
        <v>102</v>
      </c>
      <c r="CH222" s="547" t="s">
        <v>102</v>
      </c>
      <c r="CI222" s="547" t="s">
        <v>102</v>
      </c>
      <c r="CJ222" s="547" t="s">
        <v>102</v>
      </c>
      <c r="CK222" s="547" t="s">
        <v>102</v>
      </c>
      <c r="CL222" s="547" t="s">
        <v>102</v>
      </c>
      <c r="CM222" s="547" t="s">
        <v>102</v>
      </c>
      <c r="CN222" s="547" t="s">
        <v>102</v>
      </c>
      <c r="CO222" s="547" t="s">
        <v>102</v>
      </c>
      <c r="CP222" s="547" t="s">
        <v>102</v>
      </c>
      <c r="CQ222" s="547" t="s">
        <v>102</v>
      </c>
      <c r="CR222" s="547" t="s">
        <v>102</v>
      </c>
      <c r="CS222" s="547" t="s">
        <v>102</v>
      </c>
      <c r="CT222" s="547" t="s">
        <v>102</v>
      </c>
      <c r="CU222" s="547" t="s">
        <v>102</v>
      </c>
      <c r="CV222" s="547" t="s">
        <v>102</v>
      </c>
      <c r="CW222" s="547" t="s">
        <v>102</v>
      </c>
      <c r="CX222" s="547" t="s">
        <v>102</v>
      </c>
      <c r="CY222" s="547" t="s">
        <v>102</v>
      </c>
      <c r="CZ222" s="547" t="s">
        <v>102</v>
      </c>
      <c r="DA222" s="547" t="s">
        <v>102</v>
      </c>
      <c r="DB222" s="547" t="s">
        <v>102</v>
      </c>
      <c r="DC222" s="547" t="s">
        <v>102</v>
      </c>
      <c r="DD222" s="547" t="s">
        <v>102</v>
      </c>
      <c r="DE222" s="547" t="s">
        <v>102</v>
      </c>
      <c r="DF222" s="547" t="s">
        <v>102</v>
      </c>
      <c r="DG222" s="547" t="s">
        <v>102</v>
      </c>
      <c r="DH222" s="547" t="s">
        <v>102</v>
      </c>
      <c r="DI222" s="547" t="s">
        <v>102</v>
      </c>
      <c r="DJ222" s="547" t="s">
        <v>102</v>
      </c>
      <c r="DK222" s="547" t="s">
        <v>102</v>
      </c>
      <c r="DL222" s="547" t="s">
        <v>102</v>
      </c>
      <c r="DM222" s="547" t="s">
        <v>102</v>
      </c>
      <c r="DN222" s="547" t="s">
        <v>102</v>
      </c>
      <c r="DO222" s="547" t="s">
        <v>102</v>
      </c>
      <c r="DP222" s="547" t="s">
        <v>102</v>
      </c>
      <c r="DQ222" s="547" t="s">
        <v>102</v>
      </c>
      <c r="DR222" s="547" t="s">
        <v>102</v>
      </c>
      <c r="DS222" s="547" t="s">
        <v>102</v>
      </c>
      <c r="DT222" s="547" t="s">
        <v>102</v>
      </c>
      <c r="DU222" s="547" t="s">
        <v>102</v>
      </c>
      <c r="DV222" s="547" t="s">
        <v>102</v>
      </c>
      <c r="DW222" s="547" t="s">
        <v>102</v>
      </c>
      <c r="DX222" s="547" t="s">
        <v>102</v>
      </c>
      <c r="DY222" s="547" t="s">
        <v>102</v>
      </c>
      <c r="DZ222" s="547" t="s">
        <v>102</v>
      </c>
      <c r="EA222" s="547" t="s">
        <v>102</v>
      </c>
      <c r="EB222" s="547" t="s">
        <v>102</v>
      </c>
      <c r="EC222" s="547" t="s">
        <v>102</v>
      </c>
      <c r="ED222" s="547" t="s">
        <v>102</v>
      </c>
      <c r="EE222" s="547" t="s">
        <v>102</v>
      </c>
      <c r="EF222" s="547" t="s">
        <v>102</v>
      </c>
      <c r="EG222" s="547" t="s">
        <v>102</v>
      </c>
      <c r="EH222" s="547" t="s">
        <v>102</v>
      </c>
      <c r="EI222" s="547" t="s">
        <v>102</v>
      </c>
      <c r="EJ222" s="547" t="s">
        <v>102</v>
      </c>
      <c r="EK222" s="547" t="s">
        <v>102</v>
      </c>
      <c r="EL222" s="547" t="s">
        <v>102</v>
      </c>
      <c r="EM222" s="547" t="s">
        <v>102</v>
      </c>
      <c r="EN222" s="547" t="s">
        <v>102</v>
      </c>
      <c r="EO222" s="547" t="s">
        <v>102</v>
      </c>
      <c r="EP222" s="547" t="s">
        <v>102</v>
      </c>
      <c r="EQ222" s="547" t="s">
        <v>102</v>
      </c>
      <c r="ER222" s="547" t="s">
        <v>102</v>
      </c>
      <c r="ES222" s="547" t="s">
        <v>102</v>
      </c>
      <c r="ET222" s="547" t="s">
        <v>102</v>
      </c>
      <c r="EU222" s="547" t="s">
        <v>102</v>
      </c>
      <c r="EV222" s="547" t="s">
        <v>102</v>
      </c>
      <c r="EW222" s="547" t="s">
        <v>102</v>
      </c>
      <c r="EX222" s="547" t="s">
        <v>102</v>
      </c>
      <c r="EY222" s="547" t="s">
        <v>102</v>
      </c>
      <c r="EZ222" s="547" t="s">
        <v>102</v>
      </c>
      <c r="FA222" s="547" t="s">
        <v>102</v>
      </c>
      <c r="FB222" s="547" t="s">
        <v>102</v>
      </c>
      <c r="FC222" s="547" t="s">
        <v>102</v>
      </c>
      <c r="FD222" s="547" t="s">
        <v>102</v>
      </c>
      <c r="FE222" s="547" t="s">
        <v>102</v>
      </c>
      <c r="FF222" s="547" t="s">
        <v>102</v>
      </c>
      <c r="FG222" s="547" t="s">
        <v>102</v>
      </c>
      <c r="FH222" s="547" t="s">
        <v>102</v>
      </c>
      <c r="FI222" s="547" t="s">
        <v>102</v>
      </c>
      <c r="FJ222" s="547" t="s">
        <v>102</v>
      </c>
      <c r="FK222" s="547" t="s">
        <v>102</v>
      </c>
      <c r="FL222" s="547" t="s">
        <v>102</v>
      </c>
      <c r="FM222" s="547" t="s">
        <v>102</v>
      </c>
      <c r="FN222" s="547" t="s">
        <v>102</v>
      </c>
      <c r="FO222" s="547" t="s">
        <v>102</v>
      </c>
    </row>
    <row r="223" spans="1:171" x14ac:dyDescent="0.15">
      <c r="A223" s="547">
        <v>2995176</v>
      </c>
      <c r="B223" s="547">
        <v>0</v>
      </c>
      <c r="C223" s="547" t="s">
        <v>102</v>
      </c>
      <c r="D223" s="547" t="s">
        <v>102</v>
      </c>
      <c r="E223" s="547" t="s">
        <v>102</v>
      </c>
      <c r="F223" s="547" t="s">
        <v>102</v>
      </c>
      <c r="G223" s="547" t="s">
        <v>102</v>
      </c>
      <c r="H223" s="547" t="s">
        <v>102</v>
      </c>
      <c r="I223" s="547" t="s">
        <v>102</v>
      </c>
      <c r="J223" s="547" t="s">
        <v>102</v>
      </c>
      <c r="K223" s="547" t="s">
        <v>102</v>
      </c>
      <c r="L223" s="547" t="s">
        <v>102</v>
      </c>
      <c r="M223" s="547" t="s">
        <v>102</v>
      </c>
      <c r="N223" s="547" t="s">
        <v>102</v>
      </c>
      <c r="O223" s="547" t="s">
        <v>102</v>
      </c>
      <c r="P223" s="547" t="s">
        <v>102</v>
      </c>
      <c r="Q223" s="547" t="s">
        <v>102</v>
      </c>
      <c r="R223" s="547" t="s">
        <v>102</v>
      </c>
      <c r="S223" s="547" t="s">
        <v>102</v>
      </c>
      <c r="T223" s="547" t="s">
        <v>102</v>
      </c>
      <c r="U223" s="547" t="s">
        <v>102</v>
      </c>
      <c r="V223" s="547" t="s">
        <v>102</v>
      </c>
      <c r="W223" s="547" t="s">
        <v>102</v>
      </c>
      <c r="X223" s="547" t="s">
        <v>102</v>
      </c>
      <c r="Y223" s="547" t="s">
        <v>102</v>
      </c>
      <c r="Z223" s="547" t="s">
        <v>102</v>
      </c>
      <c r="AA223" s="547" t="s">
        <v>102</v>
      </c>
      <c r="AB223" s="547" t="s">
        <v>102</v>
      </c>
      <c r="AC223" s="547" t="s">
        <v>102</v>
      </c>
      <c r="AD223" s="547" t="s">
        <v>102</v>
      </c>
      <c r="AE223" s="547" t="s">
        <v>102</v>
      </c>
      <c r="AF223" s="547" t="s">
        <v>102</v>
      </c>
      <c r="AG223" s="547" t="s">
        <v>102</v>
      </c>
      <c r="AH223" s="547" t="s">
        <v>102</v>
      </c>
      <c r="AI223" s="547" t="s">
        <v>102</v>
      </c>
      <c r="AJ223" s="547" t="s">
        <v>102</v>
      </c>
      <c r="AK223" s="547" t="s">
        <v>102</v>
      </c>
      <c r="AL223" s="547" t="s">
        <v>102</v>
      </c>
      <c r="AM223" s="547" t="s">
        <v>102</v>
      </c>
      <c r="AN223" s="547" t="s">
        <v>102</v>
      </c>
      <c r="AO223" s="547" t="s">
        <v>102</v>
      </c>
      <c r="AP223" s="547" t="s">
        <v>102</v>
      </c>
      <c r="AQ223" s="547" t="s">
        <v>102</v>
      </c>
      <c r="AR223" s="547" t="s">
        <v>102</v>
      </c>
      <c r="AS223" s="547" t="s">
        <v>102</v>
      </c>
      <c r="AT223" s="547" t="s">
        <v>102</v>
      </c>
      <c r="AU223" s="547" t="s">
        <v>102</v>
      </c>
      <c r="AV223" s="547" t="s">
        <v>102</v>
      </c>
      <c r="AW223" s="547" t="s">
        <v>102</v>
      </c>
      <c r="AX223" s="547" t="s">
        <v>102</v>
      </c>
      <c r="AY223" s="547" t="s">
        <v>102</v>
      </c>
      <c r="AZ223" s="547" t="s">
        <v>102</v>
      </c>
      <c r="BA223" s="547" t="s">
        <v>102</v>
      </c>
      <c r="BB223" s="547" t="s">
        <v>102</v>
      </c>
      <c r="BC223" s="547" t="s">
        <v>102</v>
      </c>
      <c r="BD223" s="547" t="s">
        <v>102</v>
      </c>
      <c r="BE223" s="547" t="s">
        <v>102</v>
      </c>
      <c r="BF223" s="547" t="s">
        <v>102</v>
      </c>
      <c r="BG223" s="547" t="s">
        <v>102</v>
      </c>
      <c r="BH223" s="547" t="s">
        <v>102</v>
      </c>
      <c r="BI223" s="547" t="s">
        <v>102</v>
      </c>
      <c r="BJ223" s="547" t="s">
        <v>102</v>
      </c>
      <c r="BK223" s="547" t="s">
        <v>102</v>
      </c>
      <c r="BL223" s="547" t="s">
        <v>102</v>
      </c>
      <c r="BM223" s="547" t="s">
        <v>102</v>
      </c>
      <c r="BN223" s="547" t="s">
        <v>102</v>
      </c>
      <c r="BO223" s="547" t="s">
        <v>102</v>
      </c>
      <c r="BP223" s="547" t="s">
        <v>102</v>
      </c>
      <c r="BQ223" s="547" t="s">
        <v>102</v>
      </c>
      <c r="BR223" s="547" t="s">
        <v>102</v>
      </c>
      <c r="BS223" s="547" t="s">
        <v>102</v>
      </c>
      <c r="BT223" s="547" t="s">
        <v>102</v>
      </c>
      <c r="BU223" s="547" t="s">
        <v>102</v>
      </c>
      <c r="BV223" s="547" t="s">
        <v>102</v>
      </c>
      <c r="BW223" s="547" t="s">
        <v>102</v>
      </c>
      <c r="BX223" s="547" t="s">
        <v>102</v>
      </c>
      <c r="BY223" s="547" t="s">
        <v>102</v>
      </c>
      <c r="BZ223" s="547" t="s">
        <v>102</v>
      </c>
      <c r="CA223" s="547" t="s">
        <v>102</v>
      </c>
      <c r="CB223" s="547" t="s">
        <v>102</v>
      </c>
      <c r="CC223" s="547" t="s">
        <v>102</v>
      </c>
      <c r="CD223" s="547" t="s">
        <v>102</v>
      </c>
      <c r="CE223" s="547" t="s">
        <v>102</v>
      </c>
      <c r="CF223" s="547" t="s">
        <v>102</v>
      </c>
      <c r="CG223" s="547" t="s">
        <v>102</v>
      </c>
      <c r="CH223" s="547" t="s">
        <v>102</v>
      </c>
      <c r="CI223" s="547" t="s">
        <v>102</v>
      </c>
      <c r="CJ223" s="547" t="s">
        <v>102</v>
      </c>
      <c r="CK223" s="547" t="s">
        <v>102</v>
      </c>
      <c r="CL223" s="547" t="s">
        <v>102</v>
      </c>
      <c r="CM223" s="547" t="s">
        <v>102</v>
      </c>
      <c r="CN223" s="547" t="s">
        <v>102</v>
      </c>
      <c r="CO223" s="547" t="s">
        <v>102</v>
      </c>
      <c r="CP223" s="547" t="s">
        <v>102</v>
      </c>
      <c r="CQ223" s="547" t="s">
        <v>102</v>
      </c>
      <c r="CR223" s="547" t="s">
        <v>102</v>
      </c>
      <c r="CS223" s="547" t="s">
        <v>102</v>
      </c>
      <c r="CT223" s="547" t="s">
        <v>102</v>
      </c>
      <c r="CU223" s="547" t="s">
        <v>102</v>
      </c>
      <c r="CV223" s="547" t="s">
        <v>102</v>
      </c>
      <c r="CW223" s="547" t="s">
        <v>102</v>
      </c>
      <c r="CX223" s="547" t="s">
        <v>102</v>
      </c>
      <c r="CY223" s="547" t="s">
        <v>102</v>
      </c>
      <c r="CZ223" s="547" t="s">
        <v>102</v>
      </c>
      <c r="DA223" s="547" t="s">
        <v>102</v>
      </c>
      <c r="DB223" s="547" t="s">
        <v>102</v>
      </c>
      <c r="DC223" s="547" t="s">
        <v>102</v>
      </c>
      <c r="DD223" s="547" t="s">
        <v>102</v>
      </c>
      <c r="DE223" s="547" t="s">
        <v>102</v>
      </c>
      <c r="DF223" s="547" t="s">
        <v>102</v>
      </c>
      <c r="DG223" s="547" t="s">
        <v>102</v>
      </c>
      <c r="DH223" s="547" t="s">
        <v>102</v>
      </c>
      <c r="DI223" s="547" t="s">
        <v>102</v>
      </c>
      <c r="DJ223" s="547" t="s">
        <v>102</v>
      </c>
      <c r="DK223" s="547" t="s">
        <v>102</v>
      </c>
      <c r="DL223" s="547" t="s">
        <v>102</v>
      </c>
      <c r="DM223" s="547" t="s">
        <v>102</v>
      </c>
      <c r="DN223" s="547" t="s">
        <v>102</v>
      </c>
      <c r="DO223" s="547" t="s">
        <v>102</v>
      </c>
      <c r="DP223" s="547" t="s">
        <v>102</v>
      </c>
      <c r="DQ223" s="547" t="s">
        <v>102</v>
      </c>
      <c r="DR223" s="547" t="s">
        <v>102</v>
      </c>
      <c r="DS223" s="547" t="s">
        <v>102</v>
      </c>
      <c r="DT223" s="547" t="s">
        <v>102</v>
      </c>
      <c r="DU223" s="547" t="s">
        <v>102</v>
      </c>
      <c r="DV223" s="547" t="s">
        <v>102</v>
      </c>
      <c r="DW223" s="547" t="s">
        <v>102</v>
      </c>
      <c r="DX223" s="547" t="s">
        <v>102</v>
      </c>
      <c r="DY223" s="547" t="s">
        <v>102</v>
      </c>
      <c r="DZ223" s="547" t="s">
        <v>102</v>
      </c>
      <c r="EA223" s="547" t="s">
        <v>102</v>
      </c>
      <c r="EB223" s="547" t="s">
        <v>102</v>
      </c>
      <c r="EC223" s="547" t="s">
        <v>102</v>
      </c>
      <c r="ED223" s="547" t="s">
        <v>102</v>
      </c>
      <c r="EE223" s="547" t="s">
        <v>102</v>
      </c>
      <c r="EF223" s="547" t="s">
        <v>102</v>
      </c>
      <c r="EG223" s="547" t="s">
        <v>102</v>
      </c>
      <c r="EH223" s="547" t="s">
        <v>102</v>
      </c>
      <c r="EI223" s="547" t="s">
        <v>102</v>
      </c>
      <c r="EJ223" s="547" t="s">
        <v>102</v>
      </c>
      <c r="EK223" s="547" t="s">
        <v>102</v>
      </c>
      <c r="EL223" s="547" t="s">
        <v>102</v>
      </c>
      <c r="EM223" s="547" t="s">
        <v>102</v>
      </c>
      <c r="EN223" s="547" t="s">
        <v>102</v>
      </c>
      <c r="EO223" s="547" t="s">
        <v>102</v>
      </c>
      <c r="EP223" s="547" t="s">
        <v>102</v>
      </c>
      <c r="EQ223" s="547" t="s">
        <v>102</v>
      </c>
      <c r="ER223" s="547" t="s">
        <v>102</v>
      </c>
      <c r="ES223" s="547" t="s">
        <v>102</v>
      </c>
      <c r="ET223" s="547" t="s">
        <v>102</v>
      </c>
      <c r="EU223" s="547" t="s">
        <v>102</v>
      </c>
      <c r="EV223" s="547" t="s">
        <v>102</v>
      </c>
      <c r="EW223" s="547" t="s">
        <v>102</v>
      </c>
      <c r="EX223" s="547" t="s">
        <v>102</v>
      </c>
      <c r="EY223" s="547" t="s">
        <v>102</v>
      </c>
      <c r="EZ223" s="547" t="s">
        <v>102</v>
      </c>
      <c r="FA223" s="547" t="s">
        <v>102</v>
      </c>
      <c r="FB223" s="547" t="s">
        <v>102</v>
      </c>
      <c r="FC223" s="547" t="s">
        <v>102</v>
      </c>
      <c r="FD223" s="547" t="s">
        <v>102</v>
      </c>
      <c r="FE223" s="547" t="s">
        <v>102</v>
      </c>
      <c r="FF223" s="547" t="s">
        <v>102</v>
      </c>
      <c r="FG223" s="547" t="s">
        <v>102</v>
      </c>
      <c r="FH223" s="547" t="s">
        <v>102</v>
      </c>
      <c r="FI223" s="547" t="s">
        <v>102</v>
      </c>
      <c r="FJ223" s="547" t="s">
        <v>102</v>
      </c>
      <c r="FK223" s="547" t="s">
        <v>102</v>
      </c>
      <c r="FL223" s="547" t="s">
        <v>102</v>
      </c>
      <c r="FM223" s="547" t="s">
        <v>102</v>
      </c>
      <c r="FN223" s="547" t="s">
        <v>102</v>
      </c>
      <c r="FO223" s="547" t="s">
        <v>102</v>
      </c>
    </row>
    <row r="224" spans="1:171" x14ac:dyDescent="0.15">
      <c r="A224" s="547">
        <v>2994589</v>
      </c>
      <c r="B224" s="547">
        <v>1</v>
      </c>
      <c r="C224" s="547" t="s">
        <v>21376</v>
      </c>
      <c r="D224" s="547" t="s">
        <v>21377</v>
      </c>
      <c r="E224" s="547" t="s">
        <v>21378</v>
      </c>
      <c r="F224" s="547" t="s">
        <v>21379</v>
      </c>
      <c r="G224" s="547" t="s">
        <v>21380</v>
      </c>
      <c r="H224" s="547" t="s">
        <v>21381</v>
      </c>
      <c r="I224" s="547" t="s">
        <v>102</v>
      </c>
      <c r="J224" s="547" t="s">
        <v>102</v>
      </c>
      <c r="K224" s="547" t="s">
        <v>102</v>
      </c>
      <c r="L224" s="547" t="s">
        <v>102</v>
      </c>
      <c r="M224" s="547" t="s">
        <v>102</v>
      </c>
      <c r="N224" s="547" t="s">
        <v>102</v>
      </c>
      <c r="O224" s="547" t="s">
        <v>102</v>
      </c>
      <c r="P224" s="547" t="s">
        <v>102</v>
      </c>
      <c r="Q224" s="547" t="s">
        <v>102</v>
      </c>
      <c r="R224" s="547" t="s">
        <v>102</v>
      </c>
      <c r="S224" s="547" t="s">
        <v>102</v>
      </c>
      <c r="T224" s="547" t="s">
        <v>102</v>
      </c>
      <c r="U224" s="547" t="s">
        <v>102</v>
      </c>
      <c r="V224" s="547" t="s">
        <v>102</v>
      </c>
      <c r="W224" s="547" t="s">
        <v>102</v>
      </c>
      <c r="X224" s="547" t="s">
        <v>102</v>
      </c>
      <c r="Y224" s="547" t="s">
        <v>102</v>
      </c>
      <c r="Z224" s="547" t="s">
        <v>102</v>
      </c>
      <c r="AA224" s="547" t="s">
        <v>102</v>
      </c>
      <c r="AB224" s="547" t="s">
        <v>102</v>
      </c>
      <c r="AC224" s="547" t="s">
        <v>102</v>
      </c>
      <c r="AD224" s="547" t="s">
        <v>102</v>
      </c>
      <c r="AE224" s="547" t="s">
        <v>102</v>
      </c>
      <c r="AF224" s="547" t="s">
        <v>102</v>
      </c>
      <c r="AG224" s="547" t="s">
        <v>102</v>
      </c>
      <c r="AH224" s="547" t="s">
        <v>102</v>
      </c>
      <c r="AI224" s="547" t="s">
        <v>102</v>
      </c>
      <c r="AJ224" s="547" t="s">
        <v>102</v>
      </c>
      <c r="AK224" s="547" t="s">
        <v>102</v>
      </c>
      <c r="AL224" s="547" t="s">
        <v>102</v>
      </c>
      <c r="AM224" s="547" t="s">
        <v>102</v>
      </c>
      <c r="AN224" s="547" t="s">
        <v>102</v>
      </c>
      <c r="AO224" s="547" t="s">
        <v>102</v>
      </c>
      <c r="AP224" s="547" t="s">
        <v>102</v>
      </c>
      <c r="AQ224" s="547" t="s">
        <v>102</v>
      </c>
      <c r="AR224" s="547" t="s">
        <v>102</v>
      </c>
      <c r="AS224" s="547" t="s">
        <v>102</v>
      </c>
      <c r="AT224" s="547" t="s">
        <v>102</v>
      </c>
      <c r="AU224" s="547" t="s">
        <v>102</v>
      </c>
      <c r="AV224" s="547" t="s">
        <v>102</v>
      </c>
      <c r="AW224" s="547" t="s">
        <v>102</v>
      </c>
      <c r="AX224" s="547" t="s">
        <v>102</v>
      </c>
      <c r="AY224" s="547" t="s">
        <v>102</v>
      </c>
      <c r="AZ224" s="547" t="s">
        <v>102</v>
      </c>
      <c r="BA224" s="547" t="s">
        <v>102</v>
      </c>
      <c r="BB224" s="547" t="s">
        <v>102</v>
      </c>
      <c r="BC224" s="547" t="s">
        <v>102</v>
      </c>
      <c r="BD224" s="547" t="s">
        <v>102</v>
      </c>
      <c r="BE224" s="547" t="s">
        <v>102</v>
      </c>
      <c r="BF224" s="547" t="s">
        <v>102</v>
      </c>
      <c r="BG224" s="547" t="s">
        <v>102</v>
      </c>
      <c r="BH224" s="547" t="s">
        <v>102</v>
      </c>
      <c r="BI224" s="547" t="s">
        <v>102</v>
      </c>
      <c r="BJ224" s="547" t="s">
        <v>102</v>
      </c>
      <c r="BK224" s="547" t="s">
        <v>102</v>
      </c>
      <c r="BL224" s="547" t="s">
        <v>102</v>
      </c>
      <c r="BM224" s="547" t="s">
        <v>102</v>
      </c>
      <c r="BN224" s="547" t="s">
        <v>102</v>
      </c>
      <c r="BO224" s="547" t="s">
        <v>102</v>
      </c>
      <c r="BP224" s="547" t="s">
        <v>102</v>
      </c>
      <c r="BQ224" s="547" t="s">
        <v>102</v>
      </c>
      <c r="BR224" s="547" t="s">
        <v>102</v>
      </c>
      <c r="BS224" s="547" t="s">
        <v>102</v>
      </c>
      <c r="BT224" s="547" t="s">
        <v>102</v>
      </c>
      <c r="BU224" s="547" t="s">
        <v>102</v>
      </c>
      <c r="BV224" s="547" t="s">
        <v>102</v>
      </c>
      <c r="BW224" s="547" t="s">
        <v>102</v>
      </c>
      <c r="BX224" s="547" t="s">
        <v>102</v>
      </c>
      <c r="BY224" s="547" t="s">
        <v>102</v>
      </c>
      <c r="BZ224" s="547" t="s">
        <v>102</v>
      </c>
      <c r="CA224" s="547" t="s">
        <v>102</v>
      </c>
      <c r="CB224" s="547" t="s">
        <v>102</v>
      </c>
      <c r="CC224" s="547" t="s">
        <v>102</v>
      </c>
      <c r="CD224" s="547" t="s">
        <v>102</v>
      </c>
      <c r="CE224" s="547" t="s">
        <v>102</v>
      </c>
      <c r="CF224" s="547" t="s">
        <v>102</v>
      </c>
      <c r="CG224" s="547" t="s">
        <v>102</v>
      </c>
      <c r="CH224" s="547" t="s">
        <v>102</v>
      </c>
      <c r="CI224" s="547" t="s">
        <v>102</v>
      </c>
      <c r="CJ224" s="547" t="s">
        <v>102</v>
      </c>
      <c r="CK224" s="547" t="s">
        <v>102</v>
      </c>
      <c r="CL224" s="547" t="s">
        <v>102</v>
      </c>
      <c r="CM224" s="547" t="s">
        <v>102</v>
      </c>
      <c r="CN224" s="547" t="s">
        <v>102</v>
      </c>
      <c r="CO224" s="547" t="s">
        <v>102</v>
      </c>
      <c r="CP224" s="547" t="s">
        <v>102</v>
      </c>
      <c r="CQ224" s="547" t="s">
        <v>102</v>
      </c>
      <c r="CR224" s="547" t="s">
        <v>102</v>
      </c>
      <c r="CS224" s="547" t="s">
        <v>102</v>
      </c>
      <c r="CT224" s="547" t="s">
        <v>102</v>
      </c>
      <c r="CU224" s="547" t="s">
        <v>102</v>
      </c>
      <c r="CV224" s="547" t="s">
        <v>102</v>
      </c>
      <c r="CW224" s="547" t="s">
        <v>102</v>
      </c>
      <c r="CX224" s="547" t="s">
        <v>102</v>
      </c>
      <c r="CY224" s="547" t="s">
        <v>102</v>
      </c>
      <c r="CZ224" s="547" t="s">
        <v>102</v>
      </c>
      <c r="DA224" s="547" t="s">
        <v>102</v>
      </c>
      <c r="DB224" s="547" t="s">
        <v>102</v>
      </c>
      <c r="DC224" s="547" t="s">
        <v>102</v>
      </c>
      <c r="DD224" s="547" t="s">
        <v>102</v>
      </c>
      <c r="DE224" s="547" t="s">
        <v>102</v>
      </c>
      <c r="DF224" s="547" t="s">
        <v>102</v>
      </c>
      <c r="DG224" s="547" t="s">
        <v>102</v>
      </c>
      <c r="DH224" s="547" t="s">
        <v>102</v>
      </c>
      <c r="DI224" s="547" t="s">
        <v>102</v>
      </c>
      <c r="DJ224" s="547" t="s">
        <v>102</v>
      </c>
      <c r="DK224" s="547" t="s">
        <v>102</v>
      </c>
      <c r="DL224" s="547" t="s">
        <v>102</v>
      </c>
      <c r="DM224" s="547" t="s">
        <v>102</v>
      </c>
      <c r="DN224" s="547" t="s">
        <v>102</v>
      </c>
      <c r="DO224" s="547" t="s">
        <v>102</v>
      </c>
      <c r="DP224" s="547" t="s">
        <v>102</v>
      </c>
      <c r="DQ224" s="547" t="s">
        <v>102</v>
      </c>
      <c r="DR224" s="547" t="s">
        <v>102</v>
      </c>
      <c r="DS224" s="547" t="s">
        <v>102</v>
      </c>
      <c r="DT224" s="547" t="s">
        <v>102</v>
      </c>
      <c r="DU224" s="547" t="s">
        <v>102</v>
      </c>
      <c r="DV224" s="547" t="s">
        <v>102</v>
      </c>
      <c r="DW224" s="547" t="s">
        <v>102</v>
      </c>
      <c r="DX224" s="547" t="s">
        <v>102</v>
      </c>
      <c r="DY224" s="547" t="s">
        <v>102</v>
      </c>
      <c r="DZ224" s="547" t="s">
        <v>102</v>
      </c>
      <c r="EA224" s="547" t="s">
        <v>102</v>
      </c>
      <c r="EB224" s="547" t="s">
        <v>102</v>
      </c>
      <c r="EC224" s="547" t="s">
        <v>102</v>
      </c>
      <c r="ED224" s="547" t="s">
        <v>102</v>
      </c>
      <c r="EE224" s="547" t="s">
        <v>102</v>
      </c>
      <c r="EF224" s="547" t="s">
        <v>102</v>
      </c>
      <c r="EG224" s="547" t="s">
        <v>102</v>
      </c>
      <c r="EH224" s="547" t="s">
        <v>102</v>
      </c>
      <c r="EI224" s="547" t="s">
        <v>102</v>
      </c>
      <c r="EJ224" s="547" t="s">
        <v>102</v>
      </c>
      <c r="EK224" s="547" t="s">
        <v>102</v>
      </c>
      <c r="EL224" s="547" t="s">
        <v>102</v>
      </c>
      <c r="EM224" s="547" t="s">
        <v>102</v>
      </c>
      <c r="EN224" s="547" t="s">
        <v>102</v>
      </c>
      <c r="EO224" s="547" t="s">
        <v>102</v>
      </c>
      <c r="EP224" s="547" t="s">
        <v>102</v>
      </c>
      <c r="EQ224" s="547" t="s">
        <v>102</v>
      </c>
      <c r="ER224" s="547" t="s">
        <v>102</v>
      </c>
      <c r="ES224" s="547" t="s">
        <v>102</v>
      </c>
      <c r="ET224" s="547" t="s">
        <v>102</v>
      </c>
      <c r="EU224" s="547" t="s">
        <v>102</v>
      </c>
      <c r="EV224" s="547" t="s">
        <v>102</v>
      </c>
      <c r="EW224" s="547" t="s">
        <v>102</v>
      </c>
      <c r="EX224" s="547" t="s">
        <v>102</v>
      </c>
      <c r="EY224" s="547" t="s">
        <v>102</v>
      </c>
      <c r="EZ224" s="547" t="s">
        <v>102</v>
      </c>
      <c r="FA224" s="547" t="s">
        <v>102</v>
      </c>
      <c r="FB224" s="547" t="s">
        <v>102</v>
      </c>
      <c r="FC224" s="547" t="s">
        <v>102</v>
      </c>
      <c r="FD224" s="547" t="s">
        <v>102</v>
      </c>
      <c r="FE224" s="547" t="s">
        <v>102</v>
      </c>
      <c r="FF224" s="547" t="s">
        <v>102</v>
      </c>
      <c r="FG224" s="547" t="s">
        <v>102</v>
      </c>
      <c r="FH224" s="547" t="s">
        <v>102</v>
      </c>
      <c r="FI224" s="547" t="s">
        <v>102</v>
      </c>
      <c r="FJ224" s="547" t="s">
        <v>102</v>
      </c>
      <c r="FK224" s="547" t="s">
        <v>102</v>
      </c>
      <c r="FL224" s="547" t="s">
        <v>102</v>
      </c>
      <c r="FM224" s="547" t="s">
        <v>102</v>
      </c>
      <c r="FN224" s="547" t="s">
        <v>102</v>
      </c>
      <c r="FO224" s="547" t="s">
        <v>102</v>
      </c>
    </row>
    <row r="225" spans="1:171" x14ac:dyDescent="0.15">
      <c r="A225" s="548">
        <v>2989788</v>
      </c>
      <c r="B225" s="548">
        <v>1</v>
      </c>
      <c r="C225" s="548" t="s">
        <v>21382</v>
      </c>
      <c r="D225" s="548" t="s">
        <v>21383</v>
      </c>
      <c r="E225" s="548" t="s">
        <v>21384</v>
      </c>
      <c r="F225" s="548" t="s">
        <v>21385</v>
      </c>
      <c r="G225" s="548" t="s">
        <v>21386</v>
      </c>
      <c r="H225" s="548" t="s">
        <v>21387</v>
      </c>
      <c r="I225" s="548" t="s">
        <v>21388</v>
      </c>
      <c r="J225" s="548" t="s">
        <v>21389</v>
      </c>
      <c r="K225" s="548" t="s">
        <v>21390</v>
      </c>
      <c r="L225" s="548" t="s">
        <v>21391</v>
      </c>
      <c r="M225" s="548" t="s">
        <v>21392</v>
      </c>
      <c r="N225" s="548" t="s">
        <v>21393</v>
      </c>
      <c r="O225" s="548" t="s">
        <v>21394</v>
      </c>
      <c r="P225" s="548" t="s">
        <v>21395</v>
      </c>
      <c r="Q225" s="548" t="s">
        <v>21396</v>
      </c>
      <c r="R225" s="548" t="s">
        <v>21397</v>
      </c>
      <c r="S225" s="548" t="s">
        <v>21398</v>
      </c>
      <c r="T225" s="548" t="s">
        <v>21399</v>
      </c>
      <c r="U225" s="548" t="s">
        <v>21400</v>
      </c>
      <c r="V225" s="548" t="s">
        <v>21401</v>
      </c>
      <c r="W225" s="548" t="s">
        <v>21402</v>
      </c>
      <c r="X225" s="548" t="s">
        <v>21403</v>
      </c>
      <c r="Y225" s="548" t="s">
        <v>21404</v>
      </c>
      <c r="Z225" s="548" t="s">
        <v>21405</v>
      </c>
      <c r="AA225" s="548" t="s">
        <v>21406</v>
      </c>
      <c r="AB225" s="548" t="s">
        <v>21407</v>
      </c>
      <c r="AC225" s="548" t="s">
        <v>21408</v>
      </c>
      <c r="AD225" s="548" t="s">
        <v>21409</v>
      </c>
      <c r="AE225" s="548" t="s">
        <v>21410</v>
      </c>
      <c r="AF225" s="548" t="s">
        <v>21411</v>
      </c>
      <c r="AG225" s="548" t="s">
        <v>21412</v>
      </c>
      <c r="AH225" s="548" t="s">
        <v>21413</v>
      </c>
      <c r="AI225" s="548" t="s">
        <v>21414</v>
      </c>
      <c r="AJ225" s="548" t="s">
        <v>21415</v>
      </c>
      <c r="AK225" s="548" t="s">
        <v>21416</v>
      </c>
      <c r="AL225" s="548" t="s">
        <v>21417</v>
      </c>
      <c r="AM225" s="548" t="s">
        <v>21418</v>
      </c>
      <c r="AN225" s="548" t="s">
        <v>21419</v>
      </c>
      <c r="AO225" s="548" t="s">
        <v>21420</v>
      </c>
      <c r="AP225" s="548" t="s">
        <v>21421</v>
      </c>
      <c r="AQ225" s="548" t="s">
        <v>21422</v>
      </c>
      <c r="AR225" s="548" t="s">
        <v>21423</v>
      </c>
      <c r="AS225" s="548" t="s">
        <v>21424</v>
      </c>
      <c r="AT225" s="548" t="s">
        <v>21425</v>
      </c>
      <c r="AU225" s="548" t="s">
        <v>21426</v>
      </c>
      <c r="AV225" s="548" t="s">
        <v>21427</v>
      </c>
      <c r="AW225" s="548" t="s">
        <v>21428</v>
      </c>
      <c r="AX225" s="548" t="s">
        <v>21429</v>
      </c>
      <c r="AY225" s="548" t="s">
        <v>21430</v>
      </c>
      <c r="AZ225" s="548" t="s">
        <v>21431</v>
      </c>
      <c r="BA225" s="548" t="s">
        <v>21432</v>
      </c>
      <c r="BB225" s="548" t="s">
        <v>21433</v>
      </c>
      <c r="BC225" s="548" t="s">
        <v>21434</v>
      </c>
      <c r="BD225" s="548" t="s">
        <v>21435</v>
      </c>
      <c r="BE225" s="548" t="s">
        <v>21436</v>
      </c>
      <c r="BF225" s="548" t="s">
        <v>21437</v>
      </c>
      <c r="BG225" s="548" t="s">
        <v>21438</v>
      </c>
      <c r="BH225" s="548" t="s">
        <v>21439</v>
      </c>
      <c r="BI225" s="548" t="s">
        <v>21440</v>
      </c>
      <c r="BJ225" s="548" t="s">
        <v>21441</v>
      </c>
      <c r="BK225" s="548" t="s">
        <v>21442</v>
      </c>
      <c r="BL225" s="548" t="s">
        <v>21443</v>
      </c>
      <c r="BM225" s="548" t="s">
        <v>21444</v>
      </c>
      <c r="BN225" s="548" t="s">
        <v>21445</v>
      </c>
      <c r="BO225" s="548" t="s">
        <v>21446</v>
      </c>
      <c r="BP225" s="548" t="s">
        <v>21447</v>
      </c>
      <c r="BQ225" s="548" t="s">
        <v>21448</v>
      </c>
      <c r="BR225" s="548" t="s">
        <v>21449</v>
      </c>
      <c r="BS225" s="548" t="s">
        <v>21450</v>
      </c>
      <c r="BT225" s="548" t="s">
        <v>21451</v>
      </c>
      <c r="BU225" s="548" t="s">
        <v>21452</v>
      </c>
      <c r="BV225" s="548" t="s">
        <v>21453</v>
      </c>
      <c r="BW225" s="548" t="s">
        <v>21454</v>
      </c>
      <c r="BX225" s="548" t="s">
        <v>21455</v>
      </c>
      <c r="BY225" s="548" t="s">
        <v>21456</v>
      </c>
      <c r="BZ225" s="548" t="s">
        <v>21457</v>
      </c>
      <c r="CA225" s="548" t="s">
        <v>21458</v>
      </c>
      <c r="CB225" s="548" t="s">
        <v>21459</v>
      </c>
      <c r="CC225" s="548" t="s">
        <v>21460</v>
      </c>
      <c r="CD225" s="548" t="s">
        <v>21461</v>
      </c>
      <c r="CE225" s="548" t="s">
        <v>21462</v>
      </c>
      <c r="CF225" s="548" t="s">
        <v>21463</v>
      </c>
      <c r="CG225" s="548" t="s">
        <v>21464</v>
      </c>
      <c r="CH225" s="548" t="s">
        <v>21465</v>
      </c>
      <c r="CI225" s="548" t="s">
        <v>21466</v>
      </c>
      <c r="CJ225" s="548" t="s">
        <v>21467</v>
      </c>
      <c r="CK225" s="548" t="s">
        <v>21468</v>
      </c>
      <c r="CL225" s="548" t="s">
        <v>21469</v>
      </c>
      <c r="CM225" s="548" t="s">
        <v>21470</v>
      </c>
      <c r="CN225" s="548" t="s">
        <v>21471</v>
      </c>
      <c r="CO225" s="548" t="s">
        <v>21472</v>
      </c>
      <c r="CP225" s="548" t="s">
        <v>21473</v>
      </c>
      <c r="CQ225" s="548" t="s">
        <v>21474</v>
      </c>
      <c r="CR225" s="548" t="s">
        <v>21475</v>
      </c>
      <c r="CS225" s="548" t="s">
        <v>21476</v>
      </c>
      <c r="CT225" s="548" t="s">
        <v>21477</v>
      </c>
      <c r="CU225" s="548" t="s">
        <v>21478</v>
      </c>
      <c r="CV225" s="548" t="s">
        <v>21479</v>
      </c>
      <c r="CW225" s="548" t="s">
        <v>21480</v>
      </c>
      <c r="CX225" s="548" t="s">
        <v>21481</v>
      </c>
      <c r="CY225" s="548" t="s">
        <v>21482</v>
      </c>
      <c r="CZ225" s="548" t="s">
        <v>21483</v>
      </c>
      <c r="DA225" s="548" t="s">
        <v>21484</v>
      </c>
      <c r="DB225" s="548" t="s">
        <v>21485</v>
      </c>
      <c r="DC225" s="548" t="s">
        <v>21486</v>
      </c>
    </row>
    <row r="226" spans="1:171" x14ac:dyDescent="0.15">
      <c r="A226" s="547">
        <v>2965518</v>
      </c>
      <c r="B226" s="547">
        <v>1</v>
      </c>
      <c r="C226" s="547" t="s">
        <v>21487</v>
      </c>
      <c r="D226" s="547" t="s">
        <v>21488</v>
      </c>
      <c r="E226" s="547" t="s">
        <v>102</v>
      </c>
      <c r="F226" s="547" t="s">
        <v>102</v>
      </c>
      <c r="G226" s="547" t="s">
        <v>102</v>
      </c>
      <c r="H226" s="547" t="s">
        <v>102</v>
      </c>
      <c r="I226" s="547" t="s">
        <v>102</v>
      </c>
      <c r="J226" s="547" t="s">
        <v>102</v>
      </c>
      <c r="K226" s="547" t="s">
        <v>102</v>
      </c>
      <c r="L226" s="547" t="s">
        <v>102</v>
      </c>
      <c r="M226" s="547" t="s">
        <v>102</v>
      </c>
      <c r="N226" s="547" t="s">
        <v>102</v>
      </c>
      <c r="O226" s="547" t="s">
        <v>102</v>
      </c>
      <c r="P226" s="547" t="s">
        <v>102</v>
      </c>
      <c r="Q226" s="547" t="s">
        <v>102</v>
      </c>
      <c r="R226" s="547" t="s">
        <v>102</v>
      </c>
      <c r="S226" s="547" t="s">
        <v>102</v>
      </c>
      <c r="T226" s="547" t="s">
        <v>102</v>
      </c>
      <c r="U226" s="547" t="s">
        <v>102</v>
      </c>
      <c r="V226" s="547" t="s">
        <v>102</v>
      </c>
      <c r="W226" s="547" t="s">
        <v>102</v>
      </c>
      <c r="X226" s="547" t="s">
        <v>102</v>
      </c>
      <c r="Y226" s="547" t="s">
        <v>102</v>
      </c>
      <c r="Z226" s="547" t="s">
        <v>102</v>
      </c>
      <c r="AA226" s="547" t="s">
        <v>102</v>
      </c>
      <c r="AB226" s="547" t="s">
        <v>102</v>
      </c>
      <c r="AC226" s="547" t="s">
        <v>102</v>
      </c>
      <c r="AD226" s="547" t="s">
        <v>102</v>
      </c>
      <c r="AE226" s="547" t="s">
        <v>102</v>
      </c>
      <c r="AF226" s="547" t="s">
        <v>102</v>
      </c>
      <c r="AG226" s="547" t="s">
        <v>102</v>
      </c>
      <c r="AH226" s="547" t="s">
        <v>102</v>
      </c>
      <c r="AI226" s="547" t="s">
        <v>102</v>
      </c>
      <c r="AJ226" s="547" t="s">
        <v>102</v>
      </c>
      <c r="AK226" s="547" t="s">
        <v>102</v>
      </c>
      <c r="AL226" s="547" t="s">
        <v>102</v>
      </c>
      <c r="AM226" s="547" t="s">
        <v>102</v>
      </c>
      <c r="AN226" s="547" t="s">
        <v>102</v>
      </c>
      <c r="AO226" s="547" t="s">
        <v>102</v>
      </c>
      <c r="AP226" s="547" t="s">
        <v>102</v>
      </c>
      <c r="AQ226" s="547" t="s">
        <v>102</v>
      </c>
      <c r="AR226" s="547" t="s">
        <v>102</v>
      </c>
      <c r="AS226" s="547" t="s">
        <v>102</v>
      </c>
      <c r="AT226" s="547" t="s">
        <v>102</v>
      </c>
      <c r="AU226" s="547" t="s">
        <v>102</v>
      </c>
      <c r="AV226" s="547" t="s">
        <v>102</v>
      </c>
      <c r="AW226" s="547" t="s">
        <v>102</v>
      </c>
      <c r="AX226" s="547" t="s">
        <v>102</v>
      </c>
      <c r="AY226" s="547" t="s">
        <v>102</v>
      </c>
      <c r="AZ226" s="547" t="s">
        <v>102</v>
      </c>
      <c r="BA226" s="547" t="s">
        <v>102</v>
      </c>
      <c r="BB226" s="547" t="s">
        <v>102</v>
      </c>
      <c r="BC226" s="547" t="s">
        <v>102</v>
      </c>
      <c r="BD226" s="547" t="s">
        <v>102</v>
      </c>
      <c r="BE226" s="547" t="s">
        <v>102</v>
      </c>
      <c r="BF226" s="547" t="s">
        <v>102</v>
      </c>
      <c r="BG226" s="547" t="s">
        <v>102</v>
      </c>
      <c r="BH226" s="547" t="s">
        <v>102</v>
      </c>
      <c r="BI226" s="547" t="s">
        <v>102</v>
      </c>
      <c r="BJ226" s="547" t="s">
        <v>102</v>
      </c>
      <c r="BK226" s="547" t="s">
        <v>102</v>
      </c>
      <c r="BL226" s="547" t="s">
        <v>102</v>
      </c>
      <c r="BM226" s="547" t="s">
        <v>102</v>
      </c>
      <c r="BN226" s="547" t="s">
        <v>102</v>
      </c>
      <c r="BO226" s="547" t="s">
        <v>102</v>
      </c>
      <c r="BP226" s="547" t="s">
        <v>102</v>
      </c>
      <c r="BQ226" s="547" t="s">
        <v>102</v>
      </c>
      <c r="BR226" s="547" t="s">
        <v>102</v>
      </c>
      <c r="BS226" s="547" t="s">
        <v>102</v>
      </c>
      <c r="BT226" s="547" t="s">
        <v>102</v>
      </c>
      <c r="BU226" s="547" t="s">
        <v>102</v>
      </c>
      <c r="BV226" s="547" t="s">
        <v>102</v>
      </c>
      <c r="BW226" s="547" t="s">
        <v>102</v>
      </c>
      <c r="BX226" s="547" t="s">
        <v>102</v>
      </c>
      <c r="BY226" s="547" t="s">
        <v>102</v>
      </c>
      <c r="BZ226" s="547" t="s">
        <v>102</v>
      </c>
      <c r="CA226" s="547" t="s">
        <v>102</v>
      </c>
      <c r="CB226" s="547" t="s">
        <v>102</v>
      </c>
      <c r="CC226" s="547" t="s">
        <v>102</v>
      </c>
      <c r="CD226" s="547" t="s">
        <v>102</v>
      </c>
      <c r="CE226" s="547" t="s">
        <v>102</v>
      </c>
      <c r="CF226" s="547" t="s">
        <v>102</v>
      </c>
      <c r="CG226" s="547" t="s">
        <v>102</v>
      </c>
      <c r="CH226" s="547" t="s">
        <v>102</v>
      </c>
      <c r="CI226" s="547" t="s">
        <v>102</v>
      </c>
      <c r="CJ226" s="547" t="s">
        <v>102</v>
      </c>
      <c r="CK226" s="547" t="s">
        <v>102</v>
      </c>
      <c r="CL226" s="547" t="s">
        <v>102</v>
      </c>
      <c r="CM226" s="547" t="s">
        <v>102</v>
      </c>
      <c r="CN226" s="547" t="s">
        <v>102</v>
      </c>
      <c r="CO226" s="547" t="s">
        <v>102</v>
      </c>
      <c r="CP226" s="547" t="s">
        <v>102</v>
      </c>
      <c r="CQ226" s="547" t="s">
        <v>102</v>
      </c>
      <c r="CR226" s="547" t="s">
        <v>102</v>
      </c>
      <c r="CS226" s="547" t="s">
        <v>102</v>
      </c>
      <c r="CT226" s="547" t="s">
        <v>102</v>
      </c>
      <c r="CU226" s="547" t="s">
        <v>102</v>
      </c>
      <c r="CV226" s="547" t="s">
        <v>102</v>
      </c>
      <c r="CW226" s="547" t="s">
        <v>102</v>
      </c>
      <c r="CX226" s="547" t="s">
        <v>102</v>
      </c>
      <c r="CY226" s="547" t="s">
        <v>102</v>
      </c>
      <c r="CZ226" s="547" t="s">
        <v>102</v>
      </c>
      <c r="DA226" s="547" t="s">
        <v>102</v>
      </c>
      <c r="DB226" s="547" t="s">
        <v>102</v>
      </c>
      <c r="DC226" s="547" t="s">
        <v>102</v>
      </c>
      <c r="DD226" s="547" t="s">
        <v>102</v>
      </c>
      <c r="DE226" s="547" t="s">
        <v>102</v>
      </c>
      <c r="DF226" s="547" t="s">
        <v>102</v>
      </c>
      <c r="DG226" s="547" t="s">
        <v>102</v>
      </c>
      <c r="DH226" s="547" t="s">
        <v>102</v>
      </c>
      <c r="DI226" s="547" t="s">
        <v>102</v>
      </c>
      <c r="DJ226" s="547" t="s">
        <v>102</v>
      </c>
      <c r="DK226" s="547" t="s">
        <v>102</v>
      </c>
      <c r="DL226" s="547" t="s">
        <v>102</v>
      </c>
      <c r="DM226" s="547" t="s">
        <v>102</v>
      </c>
      <c r="DN226" s="547" t="s">
        <v>102</v>
      </c>
      <c r="DO226" s="547" t="s">
        <v>102</v>
      </c>
      <c r="DP226" s="547" t="s">
        <v>102</v>
      </c>
      <c r="DQ226" s="547" t="s">
        <v>102</v>
      </c>
      <c r="DR226" s="547" t="s">
        <v>102</v>
      </c>
      <c r="DS226" s="547" t="s">
        <v>102</v>
      </c>
      <c r="DT226" s="547" t="s">
        <v>102</v>
      </c>
      <c r="DU226" s="547" t="s">
        <v>102</v>
      </c>
      <c r="DV226" s="547" t="s">
        <v>102</v>
      </c>
      <c r="DW226" s="547" t="s">
        <v>102</v>
      </c>
      <c r="DX226" s="547" t="s">
        <v>102</v>
      </c>
      <c r="DY226" s="547" t="s">
        <v>102</v>
      </c>
      <c r="DZ226" s="547" t="s">
        <v>102</v>
      </c>
      <c r="EA226" s="547" t="s">
        <v>102</v>
      </c>
      <c r="EB226" s="547" t="s">
        <v>102</v>
      </c>
      <c r="EC226" s="547" t="s">
        <v>102</v>
      </c>
      <c r="ED226" s="547" t="s">
        <v>102</v>
      </c>
      <c r="EE226" s="547" t="s">
        <v>102</v>
      </c>
      <c r="EF226" s="547" t="s">
        <v>102</v>
      </c>
      <c r="EG226" s="547" t="s">
        <v>102</v>
      </c>
      <c r="EH226" s="547" t="s">
        <v>102</v>
      </c>
      <c r="EI226" s="547" t="s">
        <v>102</v>
      </c>
      <c r="EJ226" s="547" t="s">
        <v>102</v>
      </c>
      <c r="EK226" s="547" t="s">
        <v>102</v>
      </c>
      <c r="EL226" s="547" t="s">
        <v>102</v>
      </c>
      <c r="EM226" s="547" t="s">
        <v>102</v>
      </c>
      <c r="EN226" s="547" t="s">
        <v>102</v>
      </c>
      <c r="EO226" s="547" t="s">
        <v>102</v>
      </c>
      <c r="EP226" s="547" t="s">
        <v>102</v>
      </c>
      <c r="EQ226" s="547" t="s">
        <v>102</v>
      </c>
      <c r="ER226" s="547" t="s">
        <v>102</v>
      </c>
      <c r="ES226" s="547" t="s">
        <v>102</v>
      </c>
      <c r="ET226" s="547" t="s">
        <v>102</v>
      </c>
      <c r="EU226" s="547" t="s">
        <v>102</v>
      </c>
      <c r="EV226" s="547" t="s">
        <v>102</v>
      </c>
      <c r="EW226" s="547" t="s">
        <v>102</v>
      </c>
      <c r="EX226" s="547" t="s">
        <v>102</v>
      </c>
      <c r="EY226" s="547" t="s">
        <v>102</v>
      </c>
      <c r="EZ226" s="547" t="s">
        <v>102</v>
      </c>
      <c r="FA226" s="547" t="s">
        <v>102</v>
      </c>
      <c r="FB226" s="547" t="s">
        <v>102</v>
      </c>
      <c r="FC226" s="547" t="s">
        <v>102</v>
      </c>
      <c r="FD226" s="547" t="s">
        <v>102</v>
      </c>
      <c r="FE226" s="547" t="s">
        <v>102</v>
      </c>
      <c r="FF226" s="547" t="s">
        <v>102</v>
      </c>
      <c r="FG226" s="547" t="s">
        <v>102</v>
      </c>
      <c r="FH226" s="547" t="s">
        <v>102</v>
      </c>
      <c r="FI226" s="547" t="s">
        <v>102</v>
      </c>
      <c r="FJ226" s="547" t="s">
        <v>102</v>
      </c>
      <c r="FK226" s="547" t="s">
        <v>102</v>
      </c>
      <c r="FL226" s="547" t="s">
        <v>102</v>
      </c>
      <c r="FM226" s="547" t="s">
        <v>102</v>
      </c>
      <c r="FN226" s="547" t="s">
        <v>102</v>
      </c>
      <c r="FO226" s="547" t="s">
        <v>102</v>
      </c>
    </row>
    <row r="227" spans="1:171" x14ac:dyDescent="0.15">
      <c r="A227" s="547">
        <v>2943070</v>
      </c>
      <c r="B227" s="547">
        <v>0</v>
      </c>
      <c r="C227" s="547" t="s">
        <v>102</v>
      </c>
      <c r="D227" s="547" t="s">
        <v>102</v>
      </c>
      <c r="E227" s="547" t="s">
        <v>102</v>
      </c>
      <c r="F227" s="547" t="s">
        <v>102</v>
      </c>
      <c r="G227" s="547" t="s">
        <v>102</v>
      </c>
      <c r="H227" s="547" t="s">
        <v>102</v>
      </c>
      <c r="I227" s="547" t="s">
        <v>102</v>
      </c>
      <c r="J227" s="547" t="s">
        <v>102</v>
      </c>
      <c r="K227" s="547" t="s">
        <v>102</v>
      </c>
      <c r="L227" s="547" t="s">
        <v>102</v>
      </c>
      <c r="M227" s="547" t="s">
        <v>102</v>
      </c>
      <c r="N227" s="547" t="s">
        <v>102</v>
      </c>
      <c r="O227" s="547" t="s">
        <v>102</v>
      </c>
      <c r="P227" s="547" t="s">
        <v>102</v>
      </c>
      <c r="Q227" s="547" t="s">
        <v>102</v>
      </c>
      <c r="R227" s="547" t="s">
        <v>102</v>
      </c>
      <c r="S227" s="547" t="s">
        <v>102</v>
      </c>
      <c r="T227" s="547" t="s">
        <v>102</v>
      </c>
      <c r="U227" s="547" t="s">
        <v>102</v>
      </c>
      <c r="V227" s="547" t="s">
        <v>102</v>
      </c>
      <c r="W227" s="547" t="s">
        <v>102</v>
      </c>
      <c r="X227" s="547" t="s">
        <v>102</v>
      </c>
      <c r="Y227" s="547" t="s">
        <v>102</v>
      </c>
      <c r="Z227" s="547" t="s">
        <v>102</v>
      </c>
      <c r="AA227" s="547" t="s">
        <v>102</v>
      </c>
      <c r="AB227" s="547" t="s">
        <v>102</v>
      </c>
      <c r="AC227" s="547" t="s">
        <v>102</v>
      </c>
      <c r="AD227" s="547" t="s">
        <v>102</v>
      </c>
      <c r="AE227" s="547" t="s">
        <v>102</v>
      </c>
      <c r="AF227" s="547" t="s">
        <v>102</v>
      </c>
      <c r="AG227" s="547" t="s">
        <v>102</v>
      </c>
      <c r="AH227" s="547" t="s">
        <v>102</v>
      </c>
      <c r="AI227" s="547" t="s">
        <v>102</v>
      </c>
      <c r="AJ227" s="547" t="s">
        <v>102</v>
      </c>
      <c r="AK227" s="547" t="s">
        <v>102</v>
      </c>
      <c r="AL227" s="547" t="s">
        <v>102</v>
      </c>
      <c r="AM227" s="547" t="s">
        <v>102</v>
      </c>
      <c r="AN227" s="547" t="s">
        <v>102</v>
      </c>
      <c r="AO227" s="547" t="s">
        <v>102</v>
      </c>
      <c r="AP227" s="547" t="s">
        <v>102</v>
      </c>
      <c r="AQ227" s="547" t="s">
        <v>102</v>
      </c>
      <c r="AR227" s="547" t="s">
        <v>102</v>
      </c>
      <c r="AS227" s="547" t="s">
        <v>102</v>
      </c>
      <c r="AT227" s="547" t="s">
        <v>102</v>
      </c>
      <c r="AU227" s="547" t="s">
        <v>102</v>
      </c>
      <c r="AV227" s="547" t="s">
        <v>102</v>
      </c>
      <c r="AW227" s="547" t="s">
        <v>102</v>
      </c>
      <c r="AX227" s="547" t="s">
        <v>102</v>
      </c>
      <c r="AY227" s="547" t="s">
        <v>102</v>
      </c>
      <c r="AZ227" s="547" t="s">
        <v>102</v>
      </c>
      <c r="BA227" s="547" t="s">
        <v>102</v>
      </c>
      <c r="BB227" s="547" t="s">
        <v>102</v>
      </c>
      <c r="BC227" s="547" t="s">
        <v>102</v>
      </c>
      <c r="BD227" s="547" t="s">
        <v>102</v>
      </c>
      <c r="BE227" s="547" t="s">
        <v>102</v>
      </c>
      <c r="BF227" s="547" t="s">
        <v>102</v>
      </c>
      <c r="BG227" s="547" t="s">
        <v>102</v>
      </c>
      <c r="BH227" s="547" t="s">
        <v>102</v>
      </c>
      <c r="BI227" s="547" t="s">
        <v>102</v>
      </c>
      <c r="BJ227" s="547" t="s">
        <v>102</v>
      </c>
      <c r="BK227" s="547" t="s">
        <v>102</v>
      </c>
      <c r="BL227" s="547" t="s">
        <v>102</v>
      </c>
      <c r="BM227" s="547" t="s">
        <v>102</v>
      </c>
      <c r="BN227" s="547" t="s">
        <v>102</v>
      </c>
      <c r="BO227" s="547" t="s">
        <v>102</v>
      </c>
      <c r="BP227" s="547" t="s">
        <v>102</v>
      </c>
      <c r="BQ227" s="547" t="s">
        <v>102</v>
      </c>
      <c r="BR227" s="547" t="s">
        <v>102</v>
      </c>
      <c r="BS227" s="547" t="s">
        <v>102</v>
      </c>
      <c r="BT227" s="547" t="s">
        <v>102</v>
      </c>
      <c r="BU227" s="547" t="s">
        <v>102</v>
      </c>
      <c r="BV227" s="547" t="s">
        <v>102</v>
      </c>
      <c r="BW227" s="547" t="s">
        <v>102</v>
      </c>
      <c r="BX227" s="547" t="s">
        <v>102</v>
      </c>
      <c r="BY227" s="547" t="s">
        <v>102</v>
      </c>
      <c r="BZ227" s="547" t="s">
        <v>102</v>
      </c>
      <c r="CA227" s="547" t="s">
        <v>102</v>
      </c>
      <c r="CB227" s="547" t="s">
        <v>102</v>
      </c>
      <c r="CC227" s="547" t="s">
        <v>102</v>
      </c>
      <c r="CD227" s="547" t="s">
        <v>102</v>
      </c>
      <c r="CE227" s="547" t="s">
        <v>102</v>
      </c>
      <c r="CF227" s="547" t="s">
        <v>102</v>
      </c>
      <c r="CG227" s="547" t="s">
        <v>102</v>
      </c>
      <c r="CH227" s="547" t="s">
        <v>102</v>
      </c>
      <c r="CI227" s="547" t="s">
        <v>102</v>
      </c>
      <c r="CJ227" s="547" t="s">
        <v>102</v>
      </c>
      <c r="CK227" s="547" t="s">
        <v>102</v>
      </c>
      <c r="CL227" s="547" t="s">
        <v>102</v>
      </c>
      <c r="CM227" s="547" t="s">
        <v>102</v>
      </c>
      <c r="CN227" s="547" t="s">
        <v>102</v>
      </c>
      <c r="CO227" s="547" t="s">
        <v>102</v>
      </c>
      <c r="CP227" s="547" t="s">
        <v>102</v>
      </c>
      <c r="CQ227" s="547" t="s">
        <v>102</v>
      </c>
      <c r="CR227" s="547" t="s">
        <v>102</v>
      </c>
      <c r="CS227" s="547" t="s">
        <v>102</v>
      </c>
      <c r="CT227" s="547" t="s">
        <v>102</v>
      </c>
      <c r="CU227" s="547" t="s">
        <v>102</v>
      </c>
      <c r="CV227" s="547" t="s">
        <v>102</v>
      </c>
      <c r="CW227" s="547" t="s">
        <v>102</v>
      </c>
      <c r="CX227" s="547" t="s">
        <v>102</v>
      </c>
      <c r="CY227" s="547" t="s">
        <v>102</v>
      </c>
      <c r="CZ227" s="547" t="s">
        <v>102</v>
      </c>
      <c r="DA227" s="547" t="s">
        <v>102</v>
      </c>
      <c r="DB227" s="547" t="s">
        <v>102</v>
      </c>
      <c r="DC227" s="547" t="s">
        <v>102</v>
      </c>
      <c r="DD227" s="547" t="s">
        <v>102</v>
      </c>
      <c r="DE227" s="547" t="s">
        <v>102</v>
      </c>
      <c r="DF227" s="547" t="s">
        <v>102</v>
      </c>
      <c r="DG227" s="547" t="s">
        <v>102</v>
      </c>
      <c r="DH227" s="547" t="s">
        <v>102</v>
      </c>
      <c r="DI227" s="547" t="s">
        <v>102</v>
      </c>
      <c r="DJ227" s="547" t="s">
        <v>102</v>
      </c>
      <c r="DK227" s="547" t="s">
        <v>102</v>
      </c>
      <c r="DL227" s="547" t="s">
        <v>102</v>
      </c>
      <c r="DM227" s="547" t="s">
        <v>102</v>
      </c>
      <c r="DN227" s="547" t="s">
        <v>102</v>
      </c>
      <c r="DO227" s="547" t="s">
        <v>102</v>
      </c>
      <c r="DP227" s="547" t="s">
        <v>102</v>
      </c>
      <c r="DQ227" s="547" t="s">
        <v>102</v>
      </c>
      <c r="DR227" s="547" t="s">
        <v>102</v>
      </c>
      <c r="DS227" s="547" t="s">
        <v>102</v>
      </c>
      <c r="DT227" s="547" t="s">
        <v>102</v>
      </c>
      <c r="DU227" s="547" t="s">
        <v>102</v>
      </c>
      <c r="DV227" s="547" t="s">
        <v>102</v>
      </c>
      <c r="DW227" s="547" t="s">
        <v>102</v>
      </c>
      <c r="DX227" s="547" t="s">
        <v>102</v>
      </c>
      <c r="DY227" s="547" t="s">
        <v>102</v>
      </c>
      <c r="DZ227" s="547" t="s">
        <v>102</v>
      </c>
      <c r="EA227" s="547" t="s">
        <v>102</v>
      </c>
      <c r="EB227" s="547" t="s">
        <v>102</v>
      </c>
      <c r="EC227" s="547" t="s">
        <v>102</v>
      </c>
      <c r="ED227" s="547" t="s">
        <v>102</v>
      </c>
      <c r="EE227" s="547" t="s">
        <v>102</v>
      </c>
      <c r="EF227" s="547" t="s">
        <v>102</v>
      </c>
      <c r="EG227" s="547" t="s">
        <v>102</v>
      </c>
      <c r="EH227" s="547" t="s">
        <v>102</v>
      </c>
      <c r="EI227" s="547" t="s">
        <v>102</v>
      </c>
      <c r="EJ227" s="547" t="s">
        <v>102</v>
      </c>
      <c r="EK227" s="547" t="s">
        <v>102</v>
      </c>
      <c r="EL227" s="547" t="s">
        <v>102</v>
      </c>
      <c r="EM227" s="547" t="s">
        <v>102</v>
      </c>
      <c r="EN227" s="547" t="s">
        <v>102</v>
      </c>
      <c r="EO227" s="547" t="s">
        <v>102</v>
      </c>
      <c r="EP227" s="547" t="s">
        <v>102</v>
      </c>
      <c r="EQ227" s="547" t="s">
        <v>102</v>
      </c>
      <c r="ER227" s="547" t="s">
        <v>102</v>
      </c>
      <c r="ES227" s="547" t="s">
        <v>102</v>
      </c>
      <c r="ET227" s="547" t="s">
        <v>102</v>
      </c>
      <c r="EU227" s="547" t="s">
        <v>102</v>
      </c>
      <c r="EV227" s="547" t="s">
        <v>102</v>
      </c>
      <c r="EW227" s="547" t="s">
        <v>102</v>
      </c>
      <c r="EX227" s="547" t="s">
        <v>102</v>
      </c>
      <c r="EY227" s="547" t="s">
        <v>102</v>
      </c>
      <c r="EZ227" s="547" t="s">
        <v>102</v>
      </c>
      <c r="FA227" s="547" t="s">
        <v>102</v>
      </c>
      <c r="FB227" s="547" t="s">
        <v>102</v>
      </c>
      <c r="FC227" s="547" t="s">
        <v>102</v>
      </c>
      <c r="FD227" s="547" t="s">
        <v>102</v>
      </c>
      <c r="FE227" s="547" t="s">
        <v>102</v>
      </c>
      <c r="FF227" s="547" t="s">
        <v>102</v>
      </c>
      <c r="FG227" s="547" t="s">
        <v>102</v>
      </c>
      <c r="FH227" s="547" t="s">
        <v>102</v>
      </c>
      <c r="FI227" s="547" t="s">
        <v>102</v>
      </c>
      <c r="FJ227" s="547" t="s">
        <v>102</v>
      </c>
      <c r="FK227" s="547" t="s">
        <v>102</v>
      </c>
      <c r="FL227" s="547" t="s">
        <v>102</v>
      </c>
      <c r="FM227" s="547" t="s">
        <v>102</v>
      </c>
      <c r="FN227" s="547" t="s">
        <v>102</v>
      </c>
      <c r="FO227" s="547" t="s">
        <v>102</v>
      </c>
    </row>
    <row r="228" spans="1:171" x14ac:dyDescent="0.15">
      <c r="A228" s="547">
        <v>2926040</v>
      </c>
      <c r="B228" s="547">
        <v>1</v>
      </c>
      <c r="C228" s="547" t="s">
        <v>21489</v>
      </c>
      <c r="D228" s="547" t="s">
        <v>21489</v>
      </c>
      <c r="E228" s="547" t="s">
        <v>21489</v>
      </c>
      <c r="F228" s="547" t="s">
        <v>21489</v>
      </c>
      <c r="G228" s="547" t="s">
        <v>21489</v>
      </c>
      <c r="H228" s="547" t="s">
        <v>21389</v>
      </c>
      <c r="I228" s="547" t="s">
        <v>21389</v>
      </c>
      <c r="J228" s="547" t="s">
        <v>21389</v>
      </c>
      <c r="K228" s="547" t="s">
        <v>21389</v>
      </c>
      <c r="L228" s="547" t="s">
        <v>21389</v>
      </c>
      <c r="M228" s="547" t="s">
        <v>21395</v>
      </c>
      <c r="N228" s="547" t="s">
        <v>21395</v>
      </c>
      <c r="O228" s="547" t="s">
        <v>21395</v>
      </c>
      <c r="P228" s="547" t="s">
        <v>21395</v>
      </c>
      <c r="Q228" s="547" t="s">
        <v>21395</v>
      </c>
      <c r="R228" s="547" t="s">
        <v>21409</v>
      </c>
      <c r="S228" s="547" t="s">
        <v>21409</v>
      </c>
      <c r="T228" s="547" t="s">
        <v>21409</v>
      </c>
      <c r="U228" s="547" t="s">
        <v>21409</v>
      </c>
      <c r="V228" s="547" t="s">
        <v>21409</v>
      </c>
      <c r="W228" s="547" t="s">
        <v>21409</v>
      </c>
      <c r="X228" s="547" t="s">
        <v>21409</v>
      </c>
      <c r="Y228" s="547" t="s">
        <v>21490</v>
      </c>
      <c r="Z228" s="547" t="s">
        <v>21425</v>
      </c>
      <c r="AA228" s="547" t="s">
        <v>21425</v>
      </c>
      <c r="AB228" s="547" t="s">
        <v>21425</v>
      </c>
      <c r="AC228" s="547" t="s">
        <v>21425</v>
      </c>
      <c r="AD228" s="547" t="s">
        <v>21433</v>
      </c>
      <c r="AE228" s="547" t="s">
        <v>21433</v>
      </c>
      <c r="AF228" s="547" t="s">
        <v>21435</v>
      </c>
      <c r="AG228" s="547" t="s">
        <v>21435</v>
      </c>
      <c r="AH228" s="547" t="s">
        <v>21435</v>
      </c>
      <c r="AI228" s="547" t="s">
        <v>21435</v>
      </c>
      <c r="AJ228" s="547" t="s">
        <v>21435</v>
      </c>
      <c r="AK228" s="547" t="s">
        <v>21491</v>
      </c>
      <c r="AL228" s="547" t="s">
        <v>21491</v>
      </c>
      <c r="AM228" s="547" t="s">
        <v>21492</v>
      </c>
      <c r="AN228" s="547" t="s">
        <v>21442</v>
      </c>
      <c r="AO228" s="547" t="s">
        <v>21442</v>
      </c>
      <c r="AP228" s="547" t="s">
        <v>21442</v>
      </c>
      <c r="AQ228" s="547" t="s">
        <v>21442</v>
      </c>
      <c r="AR228" s="547" t="s">
        <v>21442</v>
      </c>
      <c r="AS228" s="547" t="s">
        <v>21442</v>
      </c>
      <c r="AT228" s="547" t="s">
        <v>21442</v>
      </c>
      <c r="AU228" s="547" t="s">
        <v>21443</v>
      </c>
      <c r="AV228" s="547" t="s">
        <v>21443</v>
      </c>
      <c r="AW228" s="547" t="s">
        <v>21443</v>
      </c>
      <c r="AX228" s="547" t="s">
        <v>21443</v>
      </c>
      <c r="AY228" s="547" t="s">
        <v>21443</v>
      </c>
      <c r="AZ228" s="547" t="s">
        <v>21493</v>
      </c>
      <c r="BA228" s="547" t="s">
        <v>21493</v>
      </c>
      <c r="BB228" s="547" t="s">
        <v>21493</v>
      </c>
      <c r="BC228" s="547" t="s">
        <v>21493</v>
      </c>
      <c r="BD228" s="547" t="s">
        <v>21493</v>
      </c>
      <c r="BE228" s="547" t="s">
        <v>21494</v>
      </c>
      <c r="BF228" s="547" t="s">
        <v>21494</v>
      </c>
      <c r="BG228" s="547" t="s">
        <v>21494</v>
      </c>
      <c r="BH228" s="547" t="s">
        <v>21494</v>
      </c>
      <c r="BI228" s="547" t="s">
        <v>21494</v>
      </c>
      <c r="BJ228" s="547" t="s">
        <v>21454</v>
      </c>
      <c r="BK228" s="547" t="s">
        <v>21454</v>
      </c>
      <c r="BL228" s="547" t="s">
        <v>21454</v>
      </c>
      <c r="BM228" s="547" t="s">
        <v>21454</v>
      </c>
      <c r="BN228" s="547" t="s">
        <v>21454</v>
      </c>
      <c r="BO228" s="547" t="s">
        <v>21495</v>
      </c>
      <c r="BP228" s="547" t="s">
        <v>21459</v>
      </c>
      <c r="BQ228" s="547" t="s">
        <v>21459</v>
      </c>
      <c r="BR228" s="547" t="s">
        <v>21459</v>
      </c>
      <c r="BS228" s="547" t="s">
        <v>21459</v>
      </c>
      <c r="BT228" s="547" t="s">
        <v>21459</v>
      </c>
      <c r="BU228" s="547" t="s">
        <v>21459</v>
      </c>
      <c r="BV228" s="547" t="s">
        <v>21459</v>
      </c>
      <c r="BW228" s="547" t="s">
        <v>21496</v>
      </c>
      <c r="BX228" s="547" t="s">
        <v>21496</v>
      </c>
      <c r="BY228" s="547" t="s">
        <v>21496</v>
      </c>
      <c r="BZ228" s="547" t="s">
        <v>21464</v>
      </c>
      <c r="CA228" s="547" t="s">
        <v>102</v>
      </c>
      <c r="CB228" s="547" t="s">
        <v>102</v>
      </c>
      <c r="CC228" s="547" t="s">
        <v>102</v>
      </c>
      <c r="CD228" s="547" t="s">
        <v>21464</v>
      </c>
      <c r="CE228" s="547" t="s">
        <v>21497</v>
      </c>
      <c r="CF228" s="547" t="s">
        <v>21497</v>
      </c>
      <c r="CG228" s="547" t="s">
        <v>21497</v>
      </c>
      <c r="CH228" s="547" t="s">
        <v>21497</v>
      </c>
      <c r="CI228" s="547" t="s">
        <v>21497</v>
      </c>
      <c r="CJ228" s="547" t="s">
        <v>21480</v>
      </c>
      <c r="CK228" s="547" t="s">
        <v>21480</v>
      </c>
      <c r="CL228" s="547" t="s">
        <v>21480</v>
      </c>
      <c r="CM228" s="547" t="s">
        <v>21480</v>
      </c>
      <c r="CN228" s="547" t="s">
        <v>21480</v>
      </c>
      <c r="CO228" s="547" t="s">
        <v>21480</v>
      </c>
      <c r="CP228" s="547" t="s">
        <v>21480</v>
      </c>
      <c r="CQ228" s="547" t="s">
        <v>21482</v>
      </c>
      <c r="CR228" s="547" t="s">
        <v>21482</v>
      </c>
      <c r="CS228" s="547" t="s">
        <v>21482</v>
      </c>
      <c r="CT228" s="547" t="s">
        <v>21482</v>
      </c>
      <c r="CU228" s="547" t="s">
        <v>102</v>
      </c>
      <c r="CV228" s="547" t="s">
        <v>102</v>
      </c>
      <c r="CW228" s="547" t="s">
        <v>102</v>
      </c>
      <c r="CX228" s="547" t="s">
        <v>102</v>
      </c>
      <c r="CY228" s="547" t="s">
        <v>102</v>
      </c>
      <c r="CZ228" s="547" t="s">
        <v>102</v>
      </c>
      <c r="DA228" s="547" t="s">
        <v>102</v>
      </c>
      <c r="DB228" s="547" t="s">
        <v>102</v>
      </c>
      <c r="DC228" s="547" t="s">
        <v>102</v>
      </c>
      <c r="DD228" s="547" t="s">
        <v>102</v>
      </c>
      <c r="DE228" s="547" t="s">
        <v>102</v>
      </c>
      <c r="DF228" s="547" t="s">
        <v>102</v>
      </c>
      <c r="DG228" s="547" t="s">
        <v>102</v>
      </c>
      <c r="DH228" s="547" t="s">
        <v>102</v>
      </c>
      <c r="DI228" s="547" t="s">
        <v>102</v>
      </c>
      <c r="DJ228" s="547" t="s">
        <v>102</v>
      </c>
      <c r="DK228" s="547" t="s">
        <v>102</v>
      </c>
      <c r="DL228" s="547" t="s">
        <v>102</v>
      </c>
      <c r="DM228" s="547" t="s">
        <v>102</v>
      </c>
      <c r="DN228" s="547" t="s">
        <v>102</v>
      </c>
      <c r="DO228" s="547" t="s">
        <v>102</v>
      </c>
      <c r="DP228" s="547" t="s">
        <v>102</v>
      </c>
      <c r="DQ228" s="547" t="s">
        <v>102</v>
      </c>
      <c r="DR228" s="547" t="s">
        <v>102</v>
      </c>
      <c r="DS228" s="547" t="s">
        <v>102</v>
      </c>
      <c r="DT228" s="547" t="s">
        <v>102</v>
      </c>
      <c r="DU228" s="547" t="s">
        <v>102</v>
      </c>
      <c r="DV228" s="547" t="s">
        <v>102</v>
      </c>
      <c r="DW228" s="547" t="s">
        <v>102</v>
      </c>
      <c r="DX228" s="547" t="s">
        <v>102</v>
      </c>
      <c r="DY228" s="547" t="s">
        <v>102</v>
      </c>
      <c r="DZ228" s="547" t="s">
        <v>102</v>
      </c>
      <c r="EA228" s="547" t="s">
        <v>102</v>
      </c>
      <c r="EB228" s="547" t="s">
        <v>102</v>
      </c>
      <c r="EC228" s="547" t="s">
        <v>102</v>
      </c>
      <c r="ED228" s="547" t="s">
        <v>102</v>
      </c>
      <c r="EE228" s="547" t="s">
        <v>102</v>
      </c>
      <c r="EF228" s="547" t="s">
        <v>102</v>
      </c>
      <c r="EG228" s="547" t="s">
        <v>102</v>
      </c>
      <c r="EH228" s="547" t="s">
        <v>102</v>
      </c>
      <c r="EI228" s="547" t="s">
        <v>102</v>
      </c>
      <c r="EJ228" s="547" t="s">
        <v>102</v>
      </c>
      <c r="EK228" s="547" t="s">
        <v>102</v>
      </c>
      <c r="EL228" s="547" t="s">
        <v>102</v>
      </c>
      <c r="EM228" s="547" t="s">
        <v>102</v>
      </c>
      <c r="EN228" s="547" t="s">
        <v>102</v>
      </c>
      <c r="EO228" s="547" t="s">
        <v>102</v>
      </c>
      <c r="EP228" s="547" t="s">
        <v>102</v>
      </c>
      <c r="EQ228" s="547" t="s">
        <v>102</v>
      </c>
      <c r="ER228" s="547" t="s">
        <v>102</v>
      </c>
      <c r="ES228" s="547" t="s">
        <v>102</v>
      </c>
      <c r="ET228" s="547" t="s">
        <v>102</v>
      </c>
      <c r="EU228" s="547" t="s">
        <v>102</v>
      </c>
      <c r="EV228" s="547" t="s">
        <v>102</v>
      </c>
      <c r="EW228" s="547" t="s">
        <v>102</v>
      </c>
      <c r="EX228" s="547" t="s">
        <v>102</v>
      </c>
      <c r="EY228" s="547" t="s">
        <v>102</v>
      </c>
      <c r="EZ228" s="547" t="s">
        <v>102</v>
      </c>
      <c r="FA228" s="547" t="s">
        <v>102</v>
      </c>
      <c r="FB228" s="547" t="s">
        <v>102</v>
      </c>
      <c r="FC228" s="547" t="s">
        <v>102</v>
      </c>
      <c r="FD228" s="547" t="s">
        <v>102</v>
      </c>
      <c r="FE228" s="547" t="s">
        <v>102</v>
      </c>
      <c r="FF228" s="547" t="s">
        <v>102</v>
      </c>
      <c r="FG228" s="547" t="s">
        <v>102</v>
      </c>
      <c r="FH228" s="547" t="s">
        <v>102</v>
      </c>
      <c r="FI228" s="547" t="s">
        <v>102</v>
      </c>
      <c r="FJ228" s="547" t="s">
        <v>102</v>
      </c>
      <c r="FK228" s="547" t="s">
        <v>102</v>
      </c>
      <c r="FL228" s="547" t="s">
        <v>102</v>
      </c>
      <c r="FM228" s="547" t="s">
        <v>102</v>
      </c>
      <c r="FN228" s="547" t="s">
        <v>102</v>
      </c>
      <c r="FO228" s="547" t="s">
        <v>102</v>
      </c>
    </row>
    <row r="229" spans="1:171" x14ac:dyDescent="0.15">
      <c r="A229" s="547">
        <v>2943048</v>
      </c>
      <c r="B229" s="547">
        <v>0</v>
      </c>
      <c r="C229" s="547" t="s">
        <v>102</v>
      </c>
      <c r="D229" s="547" t="s">
        <v>102</v>
      </c>
      <c r="E229" s="547" t="s">
        <v>102</v>
      </c>
      <c r="F229" s="547" t="s">
        <v>102</v>
      </c>
      <c r="G229" s="547" t="s">
        <v>102</v>
      </c>
      <c r="H229" s="547" t="s">
        <v>102</v>
      </c>
      <c r="I229" s="547" t="s">
        <v>102</v>
      </c>
      <c r="J229" s="547" t="s">
        <v>102</v>
      </c>
      <c r="K229" s="547" t="s">
        <v>102</v>
      </c>
      <c r="L229" s="547" t="s">
        <v>102</v>
      </c>
      <c r="M229" s="547" t="s">
        <v>102</v>
      </c>
      <c r="N229" s="547" t="s">
        <v>102</v>
      </c>
      <c r="O229" s="547" t="s">
        <v>102</v>
      </c>
      <c r="P229" s="547" t="s">
        <v>102</v>
      </c>
      <c r="Q229" s="547" t="s">
        <v>102</v>
      </c>
      <c r="R229" s="547" t="s">
        <v>102</v>
      </c>
      <c r="S229" s="547" t="s">
        <v>102</v>
      </c>
      <c r="T229" s="547" t="s">
        <v>102</v>
      </c>
      <c r="U229" s="547" t="s">
        <v>102</v>
      </c>
      <c r="V229" s="547" t="s">
        <v>102</v>
      </c>
      <c r="W229" s="547" t="s">
        <v>102</v>
      </c>
      <c r="X229" s="547" t="s">
        <v>102</v>
      </c>
      <c r="Y229" s="547" t="s">
        <v>102</v>
      </c>
      <c r="Z229" s="547" t="s">
        <v>102</v>
      </c>
      <c r="AA229" s="547" t="s">
        <v>102</v>
      </c>
      <c r="AB229" s="547" t="s">
        <v>102</v>
      </c>
      <c r="AC229" s="547" t="s">
        <v>102</v>
      </c>
      <c r="AD229" s="547" t="s">
        <v>102</v>
      </c>
      <c r="AE229" s="547" t="s">
        <v>102</v>
      </c>
      <c r="AF229" s="547" t="s">
        <v>102</v>
      </c>
      <c r="AG229" s="547" t="s">
        <v>102</v>
      </c>
      <c r="AH229" s="547" t="s">
        <v>102</v>
      </c>
      <c r="AI229" s="547" t="s">
        <v>102</v>
      </c>
      <c r="AJ229" s="547" t="s">
        <v>102</v>
      </c>
      <c r="AK229" s="547" t="s">
        <v>102</v>
      </c>
      <c r="AL229" s="547" t="s">
        <v>102</v>
      </c>
      <c r="AM229" s="547" t="s">
        <v>102</v>
      </c>
      <c r="AN229" s="547" t="s">
        <v>102</v>
      </c>
      <c r="AO229" s="547" t="s">
        <v>102</v>
      </c>
      <c r="AP229" s="547" t="s">
        <v>102</v>
      </c>
      <c r="AQ229" s="547" t="s">
        <v>102</v>
      </c>
      <c r="AR229" s="547" t="s">
        <v>102</v>
      </c>
      <c r="AS229" s="547" t="s">
        <v>102</v>
      </c>
      <c r="AT229" s="547" t="s">
        <v>102</v>
      </c>
      <c r="AU229" s="547" t="s">
        <v>102</v>
      </c>
      <c r="AV229" s="547" t="s">
        <v>102</v>
      </c>
      <c r="AW229" s="547" t="s">
        <v>102</v>
      </c>
      <c r="AX229" s="547" t="s">
        <v>102</v>
      </c>
      <c r="AY229" s="547" t="s">
        <v>102</v>
      </c>
      <c r="AZ229" s="547" t="s">
        <v>102</v>
      </c>
      <c r="BA229" s="547" t="s">
        <v>102</v>
      </c>
      <c r="BB229" s="547" t="s">
        <v>102</v>
      </c>
      <c r="BC229" s="547" t="s">
        <v>102</v>
      </c>
      <c r="BD229" s="547" t="s">
        <v>102</v>
      </c>
      <c r="BE229" s="547" t="s">
        <v>102</v>
      </c>
      <c r="BF229" s="547" t="s">
        <v>102</v>
      </c>
      <c r="BG229" s="547" t="s">
        <v>102</v>
      </c>
      <c r="BH229" s="547" t="s">
        <v>102</v>
      </c>
      <c r="BI229" s="547" t="s">
        <v>102</v>
      </c>
      <c r="BJ229" s="547" t="s">
        <v>102</v>
      </c>
      <c r="BK229" s="547" t="s">
        <v>102</v>
      </c>
      <c r="BL229" s="547" t="s">
        <v>102</v>
      </c>
      <c r="BM229" s="547" t="s">
        <v>102</v>
      </c>
      <c r="BN229" s="547" t="s">
        <v>102</v>
      </c>
      <c r="BO229" s="547" t="s">
        <v>102</v>
      </c>
      <c r="BP229" s="547" t="s">
        <v>102</v>
      </c>
      <c r="BQ229" s="547" t="s">
        <v>102</v>
      </c>
      <c r="BR229" s="547" t="s">
        <v>102</v>
      </c>
      <c r="BS229" s="547" t="s">
        <v>102</v>
      </c>
      <c r="BT229" s="547" t="s">
        <v>102</v>
      </c>
      <c r="BU229" s="547" t="s">
        <v>102</v>
      </c>
      <c r="BV229" s="547" t="s">
        <v>102</v>
      </c>
      <c r="BW229" s="547" t="s">
        <v>102</v>
      </c>
      <c r="BX229" s="547" t="s">
        <v>102</v>
      </c>
      <c r="BY229" s="547" t="s">
        <v>102</v>
      </c>
      <c r="BZ229" s="547" t="s">
        <v>102</v>
      </c>
      <c r="CA229" s="547" t="s">
        <v>102</v>
      </c>
      <c r="CB229" s="547" t="s">
        <v>102</v>
      </c>
      <c r="CC229" s="547" t="s">
        <v>102</v>
      </c>
      <c r="CD229" s="547" t="s">
        <v>102</v>
      </c>
      <c r="CE229" s="547" t="s">
        <v>102</v>
      </c>
      <c r="CF229" s="547" t="s">
        <v>102</v>
      </c>
      <c r="CG229" s="547" t="s">
        <v>102</v>
      </c>
      <c r="CH229" s="547" t="s">
        <v>102</v>
      </c>
      <c r="CI229" s="547" t="s">
        <v>102</v>
      </c>
      <c r="CJ229" s="547" t="s">
        <v>102</v>
      </c>
      <c r="CK229" s="547" t="s">
        <v>102</v>
      </c>
      <c r="CL229" s="547" t="s">
        <v>102</v>
      </c>
      <c r="CM229" s="547" t="s">
        <v>102</v>
      </c>
      <c r="CN229" s="547" t="s">
        <v>102</v>
      </c>
      <c r="CO229" s="547" t="s">
        <v>102</v>
      </c>
      <c r="CP229" s="547" t="s">
        <v>102</v>
      </c>
      <c r="CQ229" s="547" t="s">
        <v>102</v>
      </c>
      <c r="CR229" s="547" t="s">
        <v>102</v>
      </c>
      <c r="CS229" s="547" t="s">
        <v>102</v>
      </c>
      <c r="CT229" s="547" t="s">
        <v>102</v>
      </c>
      <c r="CU229" s="547" t="s">
        <v>102</v>
      </c>
      <c r="CV229" s="547" t="s">
        <v>102</v>
      </c>
      <c r="CW229" s="547" t="s">
        <v>102</v>
      </c>
      <c r="CX229" s="547" t="s">
        <v>102</v>
      </c>
      <c r="CY229" s="547" t="s">
        <v>102</v>
      </c>
      <c r="CZ229" s="547" t="s">
        <v>102</v>
      </c>
      <c r="DA229" s="547" t="s">
        <v>102</v>
      </c>
      <c r="DB229" s="547" t="s">
        <v>102</v>
      </c>
      <c r="DC229" s="547" t="s">
        <v>102</v>
      </c>
      <c r="DD229" s="547" t="s">
        <v>102</v>
      </c>
      <c r="DE229" s="547" t="s">
        <v>102</v>
      </c>
      <c r="DF229" s="547" t="s">
        <v>102</v>
      </c>
      <c r="DG229" s="547" t="s">
        <v>102</v>
      </c>
      <c r="DH229" s="547" t="s">
        <v>102</v>
      </c>
      <c r="DI229" s="547" t="s">
        <v>102</v>
      </c>
      <c r="DJ229" s="547" t="s">
        <v>102</v>
      </c>
      <c r="DK229" s="547" t="s">
        <v>102</v>
      </c>
      <c r="DL229" s="547" t="s">
        <v>102</v>
      </c>
      <c r="DM229" s="547" t="s">
        <v>102</v>
      </c>
      <c r="DN229" s="547" t="s">
        <v>102</v>
      </c>
      <c r="DO229" s="547" t="s">
        <v>102</v>
      </c>
      <c r="DP229" s="547" t="s">
        <v>102</v>
      </c>
      <c r="DQ229" s="547" t="s">
        <v>102</v>
      </c>
      <c r="DR229" s="547" t="s">
        <v>102</v>
      </c>
      <c r="DS229" s="547" t="s">
        <v>102</v>
      </c>
      <c r="DT229" s="547" t="s">
        <v>102</v>
      </c>
      <c r="DU229" s="547" t="s">
        <v>102</v>
      </c>
      <c r="DV229" s="547" t="s">
        <v>102</v>
      </c>
      <c r="DW229" s="547" t="s">
        <v>102</v>
      </c>
      <c r="DX229" s="547" t="s">
        <v>102</v>
      </c>
      <c r="DY229" s="547" t="s">
        <v>102</v>
      </c>
      <c r="DZ229" s="547" t="s">
        <v>102</v>
      </c>
      <c r="EA229" s="547" t="s">
        <v>102</v>
      </c>
      <c r="EB229" s="547" t="s">
        <v>102</v>
      </c>
      <c r="EC229" s="547" t="s">
        <v>102</v>
      </c>
      <c r="ED229" s="547" t="s">
        <v>102</v>
      </c>
      <c r="EE229" s="547" t="s">
        <v>102</v>
      </c>
      <c r="EF229" s="547" t="s">
        <v>102</v>
      </c>
      <c r="EG229" s="547" t="s">
        <v>102</v>
      </c>
      <c r="EH229" s="547" t="s">
        <v>102</v>
      </c>
      <c r="EI229" s="547" t="s">
        <v>102</v>
      </c>
      <c r="EJ229" s="547" t="s">
        <v>102</v>
      </c>
      <c r="EK229" s="547" t="s">
        <v>102</v>
      </c>
      <c r="EL229" s="547" t="s">
        <v>102</v>
      </c>
      <c r="EM229" s="547" t="s">
        <v>102</v>
      </c>
      <c r="EN229" s="547" t="s">
        <v>102</v>
      </c>
      <c r="EO229" s="547" t="s">
        <v>102</v>
      </c>
      <c r="EP229" s="547" t="s">
        <v>102</v>
      </c>
      <c r="EQ229" s="547" t="s">
        <v>102</v>
      </c>
      <c r="ER229" s="547" t="s">
        <v>102</v>
      </c>
      <c r="ES229" s="547" t="s">
        <v>102</v>
      </c>
      <c r="ET229" s="547" t="s">
        <v>102</v>
      </c>
      <c r="EU229" s="547" t="s">
        <v>102</v>
      </c>
      <c r="EV229" s="547" t="s">
        <v>102</v>
      </c>
      <c r="EW229" s="547" t="s">
        <v>102</v>
      </c>
      <c r="EX229" s="547" t="s">
        <v>102</v>
      </c>
      <c r="EY229" s="547" t="s">
        <v>102</v>
      </c>
      <c r="EZ229" s="547" t="s">
        <v>102</v>
      </c>
      <c r="FA229" s="547" t="s">
        <v>102</v>
      </c>
      <c r="FB229" s="547" t="s">
        <v>102</v>
      </c>
      <c r="FC229" s="547" t="s">
        <v>102</v>
      </c>
      <c r="FD229" s="547" t="s">
        <v>102</v>
      </c>
      <c r="FE229" s="547" t="s">
        <v>102</v>
      </c>
      <c r="FF229" s="547" t="s">
        <v>102</v>
      </c>
      <c r="FG229" s="547" t="s">
        <v>102</v>
      </c>
      <c r="FH229" s="547" t="s">
        <v>102</v>
      </c>
      <c r="FI229" s="547" t="s">
        <v>102</v>
      </c>
      <c r="FJ229" s="547" t="s">
        <v>102</v>
      </c>
      <c r="FK229" s="547" t="s">
        <v>102</v>
      </c>
      <c r="FL229" s="547" t="s">
        <v>102</v>
      </c>
      <c r="FM229" s="547" t="s">
        <v>102</v>
      </c>
      <c r="FN229" s="547" t="s">
        <v>102</v>
      </c>
      <c r="FO229" s="547" t="s">
        <v>102</v>
      </c>
    </row>
    <row r="230" spans="1:171" x14ac:dyDescent="0.15">
      <c r="A230" s="547">
        <v>2951477</v>
      </c>
      <c r="B230" s="547">
        <v>1</v>
      </c>
      <c r="C230" s="547" t="s">
        <v>21498</v>
      </c>
      <c r="D230" s="547" t="s">
        <v>21499</v>
      </c>
      <c r="E230" s="547" t="s">
        <v>21500</v>
      </c>
      <c r="F230" s="547" t="s">
        <v>21501</v>
      </c>
      <c r="G230" s="547" t="s">
        <v>102</v>
      </c>
      <c r="H230" s="547" t="s">
        <v>102</v>
      </c>
      <c r="I230" s="547" t="s">
        <v>102</v>
      </c>
      <c r="J230" s="547" t="s">
        <v>102</v>
      </c>
      <c r="K230" s="547" t="s">
        <v>102</v>
      </c>
      <c r="L230" s="547" t="s">
        <v>102</v>
      </c>
      <c r="M230" s="547" t="s">
        <v>102</v>
      </c>
      <c r="N230" s="547" t="s">
        <v>102</v>
      </c>
      <c r="O230" s="547" t="s">
        <v>102</v>
      </c>
      <c r="P230" s="547" t="s">
        <v>102</v>
      </c>
      <c r="Q230" s="547" t="s">
        <v>102</v>
      </c>
      <c r="R230" s="547" t="s">
        <v>102</v>
      </c>
      <c r="S230" s="547" t="s">
        <v>102</v>
      </c>
      <c r="T230" s="547" t="s">
        <v>102</v>
      </c>
      <c r="U230" s="547" t="s">
        <v>102</v>
      </c>
      <c r="V230" s="547" t="s">
        <v>102</v>
      </c>
      <c r="W230" s="547" t="s">
        <v>102</v>
      </c>
      <c r="X230" s="547" t="s">
        <v>102</v>
      </c>
      <c r="Y230" s="547" t="s">
        <v>102</v>
      </c>
      <c r="Z230" s="547" t="s">
        <v>102</v>
      </c>
      <c r="AA230" s="547" t="s">
        <v>102</v>
      </c>
      <c r="AB230" s="547" t="s">
        <v>102</v>
      </c>
      <c r="AC230" s="547" t="s">
        <v>102</v>
      </c>
      <c r="AD230" s="547" t="s">
        <v>102</v>
      </c>
      <c r="AE230" s="547" t="s">
        <v>102</v>
      </c>
      <c r="AF230" s="547" t="s">
        <v>102</v>
      </c>
      <c r="AG230" s="547" t="s">
        <v>102</v>
      </c>
      <c r="AH230" s="547" t="s">
        <v>102</v>
      </c>
      <c r="AI230" s="547" t="s">
        <v>102</v>
      </c>
      <c r="AJ230" s="547" t="s">
        <v>102</v>
      </c>
      <c r="AK230" s="547" t="s">
        <v>102</v>
      </c>
      <c r="AL230" s="547" t="s">
        <v>102</v>
      </c>
      <c r="AM230" s="547" t="s">
        <v>102</v>
      </c>
      <c r="AN230" s="547" t="s">
        <v>102</v>
      </c>
      <c r="AO230" s="547" t="s">
        <v>102</v>
      </c>
      <c r="AP230" s="547" t="s">
        <v>102</v>
      </c>
      <c r="AQ230" s="547" t="s">
        <v>102</v>
      </c>
      <c r="AR230" s="547" t="s">
        <v>102</v>
      </c>
      <c r="AS230" s="547" t="s">
        <v>102</v>
      </c>
      <c r="AT230" s="547" t="s">
        <v>102</v>
      </c>
      <c r="AU230" s="547" t="s">
        <v>102</v>
      </c>
      <c r="AV230" s="547" t="s">
        <v>102</v>
      </c>
      <c r="AW230" s="547" t="s">
        <v>102</v>
      </c>
      <c r="AX230" s="547" t="s">
        <v>102</v>
      </c>
      <c r="AY230" s="547" t="s">
        <v>102</v>
      </c>
      <c r="AZ230" s="547" t="s">
        <v>102</v>
      </c>
      <c r="BA230" s="547" t="s">
        <v>102</v>
      </c>
      <c r="BB230" s="547" t="s">
        <v>102</v>
      </c>
      <c r="BC230" s="547" t="s">
        <v>102</v>
      </c>
      <c r="BD230" s="547" t="s">
        <v>102</v>
      </c>
      <c r="BE230" s="547" t="s">
        <v>102</v>
      </c>
      <c r="BF230" s="547" t="s">
        <v>102</v>
      </c>
      <c r="BG230" s="547" t="s">
        <v>102</v>
      </c>
      <c r="BH230" s="547" t="s">
        <v>102</v>
      </c>
      <c r="BI230" s="547" t="s">
        <v>102</v>
      </c>
      <c r="BJ230" s="547" t="s">
        <v>102</v>
      </c>
      <c r="BK230" s="547" t="s">
        <v>102</v>
      </c>
      <c r="BL230" s="547" t="s">
        <v>102</v>
      </c>
      <c r="BM230" s="547" t="s">
        <v>102</v>
      </c>
      <c r="BN230" s="547" t="s">
        <v>102</v>
      </c>
      <c r="BO230" s="547" t="s">
        <v>102</v>
      </c>
      <c r="BP230" s="547" t="s">
        <v>102</v>
      </c>
      <c r="BQ230" s="547" t="s">
        <v>102</v>
      </c>
      <c r="BR230" s="547" t="s">
        <v>102</v>
      </c>
      <c r="BS230" s="547" t="s">
        <v>102</v>
      </c>
      <c r="BT230" s="547" t="s">
        <v>102</v>
      </c>
      <c r="BU230" s="547" t="s">
        <v>102</v>
      </c>
      <c r="BV230" s="547" t="s">
        <v>102</v>
      </c>
      <c r="BW230" s="547" t="s">
        <v>102</v>
      </c>
      <c r="BX230" s="547" t="s">
        <v>102</v>
      </c>
      <c r="BY230" s="547" t="s">
        <v>102</v>
      </c>
      <c r="BZ230" s="547" t="s">
        <v>102</v>
      </c>
      <c r="CA230" s="547" t="s">
        <v>102</v>
      </c>
      <c r="CB230" s="547" t="s">
        <v>102</v>
      </c>
      <c r="CC230" s="547" t="s">
        <v>102</v>
      </c>
      <c r="CD230" s="547" t="s">
        <v>102</v>
      </c>
      <c r="CE230" s="547" t="s">
        <v>102</v>
      </c>
      <c r="CF230" s="547" t="s">
        <v>102</v>
      </c>
      <c r="CG230" s="547" t="s">
        <v>102</v>
      </c>
      <c r="CH230" s="547" t="s">
        <v>102</v>
      </c>
      <c r="CI230" s="547" t="s">
        <v>102</v>
      </c>
      <c r="CJ230" s="547" t="s">
        <v>102</v>
      </c>
      <c r="CK230" s="547" t="s">
        <v>102</v>
      </c>
      <c r="CL230" s="547" t="s">
        <v>102</v>
      </c>
      <c r="CM230" s="547" t="s">
        <v>102</v>
      </c>
      <c r="CN230" s="547" t="s">
        <v>102</v>
      </c>
      <c r="CO230" s="547" t="s">
        <v>102</v>
      </c>
      <c r="CP230" s="547" t="s">
        <v>102</v>
      </c>
      <c r="CQ230" s="547" t="s">
        <v>102</v>
      </c>
      <c r="CR230" s="547" t="s">
        <v>102</v>
      </c>
      <c r="CS230" s="547" t="s">
        <v>102</v>
      </c>
      <c r="CT230" s="547" t="s">
        <v>102</v>
      </c>
      <c r="CU230" s="547" t="s">
        <v>102</v>
      </c>
      <c r="CV230" s="547" t="s">
        <v>102</v>
      </c>
      <c r="CW230" s="547" t="s">
        <v>102</v>
      </c>
      <c r="CX230" s="547" t="s">
        <v>102</v>
      </c>
      <c r="CY230" s="547" t="s">
        <v>102</v>
      </c>
      <c r="CZ230" s="547" t="s">
        <v>102</v>
      </c>
      <c r="DA230" s="547" t="s">
        <v>102</v>
      </c>
      <c r="DB230" s="547" t="s">
        <v>102</v>
      </c>
      <c r="DC230" s="547" t="s">
        <v>102</v>
      </c>
      <c r="DD230" s="547" t="s">
        <v>102</v>
      </c>
      <c r="DE230" s="547" t="s">
        <v>102</v>
      </c>
      <c r="DF230" s="547" t="s">
        <v>102</v>
      </c>
      <c r="DG230" s="547" t="s">
        <v>102</v>
      </c>
      <c r="DH230" s="547" t="s">
        <v>102</v>
      </c>
      <c r="DI230" s="547" t="s">
        <v>102</v>
      </c>
      <c r="DJ230" s="547" t="s">
        <v>102</v>
      </c>
      <c r="DK230" s="547" t="s">
        <v>102</v>
      </c>
      <c r="DL230" s="547" t="s">
        <v>102</v>
      </c>
      <c r="DM230" s="547" t="s">
        <v>102</v>
      </c>
      <c r="DN230" s="547" t="s">
        <v>102</v>
      </c>
      <c r="DO230" s="547" t="s">
        <v>102</v>
      </c>
      <c r="DP230" s="547" t="s">
        <v>102</v>
      </c>
      <c r="DQ230" s="547" t="s">
        <v>102</v>
      </c>
      <c r="DR230" s="547" t="s">
        <v>102</v>
      </c>
      <c r="DS230" s="547" t="s">
        <v>102</v>
      </c>
      <c r="DT230" s="547" t="s">
        <v>102</v>
      </c>
      <c r="DU230" s="547" t="s">
        <v>102</v>
      </c>
      <c r="DV230" s="547" t="s">
        <v>102</v>
      </c>
      <c r="DW230" s="547" t="s">
        <v>102</v>
      </c>
      <c r="DX230" s="547" t="s">
        <v>102</v>
      </c>
      <c r="DY230" s="547" t="s">
        <v>102</v>
      </c>
      <c r="DZ230" s="547" t="s">
        <v>102</v>
      </c>
      <c r="EA230" s="547" t="s">
        <v>102</v>
      </c>
      <c r="EB230" s="547" t="s">
        <v>102</v>
      </c>
      <c r="EC230" s="547" t="s">
        <v>102</v>
      </c>
      <c r="ED230" s="547" t="s">
        <v>102</v>
      </c>
      <c r="EE230" s="547" t="s">
        <v>102</v>
      </c>
      <c r="EF230" s="547" t="s">
        <v>102</v>
      </c>
      <c r="EG230" s="547" t="s">
        <v>102</v>
      </c>
      <c r="EH230" s="547" t="s">
        <v>102</v>
      </c>
      <c r="EI230" s="547" t="s">
        <v>102</v>
      </c>
      <c r="EJ230" s="547" t="s">
        <v>102</v>
      </c>
      <c r="EK230" s="547" t="s">
        <v>102</v>
      </c>
      <c r="EL230" s="547" t="s">
        <v>102</v>
      </c>
      <c r="EM230" s="547" t="s">
        <v>102</v>
      </c>
      <c r="EN230" s="547" t="s">
        <v>102</v>
      </c>
      <c r="EO230" s="547" t="s">
        <v>102</v>
      </c>
      <c r="EP230" s="547" t="s">
        <v>102</v>
      </c>
      <c r="EQ230" s="547" t="s">
        <v>102</v>
      </c>
      <c r="ER230" s="547" t="s">
        <v>102</v>
      </c>
      <c r="ES230" s="547" t="s">
        <v>102</v>
      </c>
      <c r="ET230" s="547" t="s">
        <v>102</v>
      </c>
      <c r="EU230" s="547" t="s">
        <v>102</v>
      </c>
      <c r="EV230" s="547" t="s">
        <v>102</v>
      </c>
      <c r="EW230" s="547" t="s">
        <v>102</v>
      </c>
      <c r="EX230" s="547" t="s">
        <v>102</v>
      </c>
      <c r="EY230" s="547" t="s">
        <v>102</v>
      </c>
      <c r="EZ230" s="547" t="s">
        <v>102</v>
      </c>
      <c r="FA230" s="547" t="s">
        <v>102</v>
      </c>
      <c r="FB230" s="547" t="s">
        <v>102</v>
      </c>
      <c r="FC230" s="547" t="s">
        <v>102</v>
      </c>
      <c r="FD230" s="547" t="s">
        <v>102</v>
      </c>
      <c r="FE230" s="547" t="s">
        <v>102</v>
      </c>
      <c r="FF230" s="547" t="s">
        <v>102</v>
      </c>
      <c r="FG230" s="547" t="s">
        <v>102</v>
      </c>
      <c r="FH230" s="547" t="s">
        <v>102</v>
      </c>
      <c r="FI230" s="547" t="s">
        <v>102</v>
      </c>
      <c r="FJ230" s="547" t="s">
        <v>102</v>
      </c>
      <c r="FK230" s="547" t="s">
        <v>102</v>
      </c>
      <c r="FL230" s="547" t="s">
        <v>102</v>
      </c>
      <c r="FM230" s="547" t="s">
        <v>102</v>
      </c>
      <c r="FN230" s="547" t="s">
        <v>102</v>
      </c>
      <c r="FO230" s="547" t="s">
        <v>102</v>
      </c>
    </row>
    <row r="231" spans="1:171" x14ac:dyDescent="0.15">
      <c r="A231" s="547">
        <v>2902348</v>
      </c>
      <c r="B231" s="547">
        <v>0</v>
      </c>
      <c r="C231" s="547" t="s">
        <v>102</v>
      </c>
      <c r="D231" s="547" t="s">
        <v>102</v>
      </c>
      <c r="E231" s="547" t="s">
        <v>102</v>
      </c>
      <c r="F231" s="547" t="s">
        <v>102</v>
      </c>
      <c r="G231" s="547" t="s">
        <v>102</v>
      </c>
      <c r="H231" s="547" t="s">
        <v>102</v>
      </c>
      <c r="I231" s="547" t="s">
        <v>102</v>
      </c>
      <c r="J231" s="547" t="s">
        <v>102</v>
      </c>
      <c r="K231" s="547" t="s">
        <v>102</v>
      </c>
      <c r="L231" s="547" t="s">
        <v>102</v>
      </c>
      <c r="M231" s="547" t="s">
        <v>102</v>
      </c>
      <c r="N231" s="547" t="s">
        <v>102</v>
      </c>
      <c r="O231" s="547" t="s">
        <v>102</v>
      </c>
      <c r="P231" s="547" t="s">
        <v>102</v>
      </c>
      <c r="Q231" s="547" t="s">
        <v>102</v>
      </c>
      <c r="R231" s="547" t="s">
        <v>102</v>
      </c>
      <c r="S231" s="547" t="s">
        <v>102</v>
      </c>
      <c r="T231" s="547" t="s">
        <v>102</v>
      </c>
      <c r="U231" s="547" t="s">
        <v>102</v>
      </c>
      <c r="V231" s="547" t="s">
        <v>102</v>
      </c>
      <c r="W231" s="547" t="s">
        <v>102</v>
      </c>
      <c r="X231" s="547" t="s">
        <v>102</v>
      </c>
      <c r="Y231" s="547" t="s">
        <v>102</v>
      </c>
      <c r="Z231" s="547" t="s">
        <v>102</v>
      </c>
      <c r="AA231" s="547" t="s">
        <v>102</v>
      </c>
      <c r="AB231" s="547" t="s">
        <v>102</v>
      </c>
      <c r="AC231" s="547" t="s">
        <v>102</v>
      </c>
      <c r="AD231" s="547" t="s">
        <v>102</v>
      </c>
      <c r="AE231" s="547" t="s">
        <v>102</v>
      </c>
      <c r="AF231" s="547" t="s">
        <v>102</v>
      </c>
      <c r="AG231" s="547" t="s">
        <v>102</v>
      </c>
      <c r="AH231" s="547" t="s">
        <v>102</v>
      </c>
      <c r="AI231" s="547" t="s">
        <v>102</v>
      </c>
      <c r="AJ231" s="547" t="s">
        <v>102</v>
      </c>
      <c r="AK231" s="547" t="s">
        <v>102</v>
      </c>
      <c r="AL231" s="547" t="s">
        <v>102</v>
      </c>
      <c r="AM231" s="547" t="s">
        <v>102</v>
      </c>
      <c r="AN231" s="547" t="s">
        <v>102</v>
      </c>
      <c r="AO231" s="547" t="s">
        <v>102</v>
      </c>
      <c r="AP231" s="547" t="s">
        <v>102</v>
      </c>
      <c r="AQ231" s="547" t="s">
        <v>102</v>
      </c>
      <c r="AR231" s="547" t="s">
        <v>102</v>
      </c>
      <c r="AS231" s="547" t="s">
        <v>102</v>
      </c>
      <c r="AT231" s="547" t="s">
        <v>102</v>
      </c>
      <c r="AU231" s="547" t="s">
        <v>102</v>
      </c>
      <c r="AV231" s="547" t="s">
        <v>102</v>
      </c>
      <c r="AW231" s="547" t="s">
        <v>102</v>
      </c>
      <c r="AX231" s="547" t="s">
        <v>102</v>
      </c>
      <c r="AY231" s="547" t="s">
        <v>102</v>
      </c>
      <c r="AZ231" s="547" t="s">
        <v>102</v>
      </c>
      <c r="BA231" s="547" t="s">
        <v>102</v>
      </c>
      <c r="BB231" s="547" t="s">
        <v>102</v>
      </c>
      <c r="BC231" s="547" t="s">
        <v>102</v>
      </c>
      <c r="BD231" s="547" t="s">
        <v>102</v>
      </c>
      <c r="BE231" s="547" t="s">
        <v>102</v>
      </c>
      <c r="BF231" s="547" t="s">
        <v>102</v>
      </c>
      <c r="BG231" s="547" t="s">
        <v>102</v>
      </c>
      <c r="BH231" s="547" t="s">
        <v>102</v>
      </c>
      <c r="BI231" s="547" t="s">
        <v>102</v>
      </c>
      <c r="BJ231" s="547" t="s">
        <v>102</v>
      </c>
      <c r="BK231" s="547" t="s">
        <v>102</v>
      </c>
      <c r="BL231" s="547" t="s">
        <v>102</v>
      </c>
      <c r="BM231" s="547" t="s">
        <v>102</v>
      </c>
      <c r="BN231" s="547" t="s">
        <v>102</v>
      </c>
      <c r="BO231" s="547" t="s">
        <v>102</v>
      </c>
      <c r="BP231" s="547" t="s">
        <v>102</v>
      </c>
      <c r="BQ231" s="547" t="s">
        <v>102</v>
      </c>
      <c r="BR231" s="547" t="s">
        <v>102</v>
      </c>
      <c r="BS231" s="547" t="s">
        <v>102</v>
      </c>
      <c r="BT231" s="547" t="s">
        <v>102</v>
      </c>
      <c r="BU231" s="547" t="s">
        <v>102</v>
      </c>
      <c r="BV231" s="547" t="s">
        <v>102</v>
      </c>
      <c r="BW231" s="547" t="s">
        <v>102</v>
      </c>
      <c r="BX231" s="547" t="s">
        <v>102</v>
      </c>
      <c r="BY231" s="547" t="s">
        <v>102</v>
      </c>
      <c r="BZ231" s="547" t="s">
        <v>102</v>
      </c>
      <c r="CA231" s="547" t="s">
        <v>102</v>
      </c>
      <c r="CB231" s="547" t="s">
        <v>102</v>
      </c>
      <c r="CC231" s="547" t="s">
        <v>102</v>
      </c>
      <c r="CD231" s="547" t="s">
        <v>102</v>
      </c>
      <c r="CE231" s="547" t="s">
        <v>102</v>
      </c>
      <c r="CF231" s="547" t="s">
        <v>102</v>
      </c>
      <c r="CG231" s="547" t="s">
        <v>102</v>
      </c>
      <c r="CH231" s="547" t="s">
        <v>102</v>
      </c>
      <c r="CI231" s="547" t="s">
        <v>102</v>
      </c>
      <c r="CJ231" s="547" t="s">
        <v>102</v>
      </c>
      <c r="CK231" s="547" t="s">
        <v>102</v>
      </c>
      <c r="CL231" s="547" t="s">
        <v>102</v>
      </c>
      <c r="CM231" s="547" t="s">
        <v>102</v>
      </c>
      <c r="CN231" s="547" t="s">
        <v>102</v>
      </c>
      <c r="CO231" s="547" t="s">
        <v>102</v>
      </c>
      <c r="CP231" s="547" t="s">
        <v>102</v>
      </c>
      <c r="CQ231" s="547" t="s">
        <v>102</v>
      </c>
      <c r="CR231" s="547" t="s">
        <v>102</v>
      </c>
      <c r="CS231" s="547" t="s">
        <v>102</v>
      </c>
      <c r="CT231" s="547" t="s">
        <v>102</v>
      </c>
      <c r="CU231" s="547" t="s">
        <v>102</v>
      </c>
      <c r="CV231" s="547" t="s">
        <v>102</v>
      </c>
      <c r="CW231" s="547" t="s">
        <v>102</v>
      </c>
      <c r="CX231" s="547" t="s">
        <v>102</v>
      </c>
      <c r="CY231" s="547" t="s">
        <v>102</v>
      </c>
      <c r="CZ231" s="547" t="s">
        <v>102</v>
      </c>
      <c r="DA231" s="547" t="s">
        <v>102</v>
      </c>
      <c r="DB231" s="547" t="s">
        <v>102</v>
      </c>
      <c r="DC231" s="547" t="s">
        <v>102</v>
      </c>
      <c r="DD231" s="547" t="s">
        <v>102</v>
      </c>
      <c r="DE231" s="547" t="s">
        <v>102</v>
      </c>
      <c r="DF231" s="547" t="s">
        <v>102</v>
      </c>
      <c r="DG231" s="547" t="s">
        <v>102</v>
      </c>
      <c r="DH231" s="547" t="s">
        <v>102</v>
      </c>
      <c r="DI231" s="547" t="s">
        <v>102</v>
      </c>
      <c r="DJ231" s="547" t="s">
        <v>102</v>
      </c>
      <c r="DK231" s="547" t="s">
        <v>102</v>
      </c>
      <c r="DL231" s="547" t="s">
        <v>102</v>
      </c>
      <c r="DM231" s="547" t="s">
        <v>102</v>
      </c>
      <c r="DN231" s="547" t="s">
        <v>102</v>
      </c>
      <c r="DO231" s="547" t="s">
        <v>102</v>
      </c>
      <c r="DP231" s="547" t="s">
        <v>102</v>
      </c>
      <c r="DQ231" s="547" t="s">
        <v>102</v>
      </c>
      <c r="DR231" s="547" t="s">
        <v>102</v>
      </c>
      <c r="DS231" s="547" t="s">
        <v>102</v>
      </c>
      <c r="DT231" s="547" t="s">
        <v>102</v>
      </c>
      <c r="DU231" s="547" t="s">
        <v>102</v>
      </c>
      <c r="DV231" s="547" t="s">
        <v>102</v>
      </c>
      <c r="DW231" s="547" t="s">
        <v>102</v>
      </c>
      <c r="DX231" s="547" t="s">
        <v>102</v>
      </c>
      <c r="DY231" s="547" t="s">
        <v>102</v>
      </c>
      <c r="DZ231" s="547" t="s">
        <v>102</v>
      </c>
      <c r="EA231" s="547" t="s">
        <v>102</v>
      </c>
      <c r="EB231" s="547" t="s">
        <v>102</v>
      </c>
      <c r="EC231" s="547" t="s">
        <v>102</v>
      </c>
      <c r="ED231" s="547" t="s">
        <v>102</v>
      </c>
      <c r="EE231" s="547" t="s">
        <v>102</v>
      </c>
      <c r="EF231" s="547" t="s">
        <v>102</v>
      </c>
      <c r="EG231" s="547" t="s">
        <v>102</v>
      </c>
      <c r="EH231" s="547" t="s">
        <v>102</v>
      </c>
      <c r="EI231" s="547" t="s">
        <v>102</v>
      </c>
      <c r="EJ231" s="547" t="s">
        <v>102</v>
      </c>
      <c r="EK231" s="547" t="s">
        <v>102</v>
      </c>
      <c r="EL231" s="547" t="s">
        <v>102</v>
      </c>
      <c r="EM231" s="547" t="s">
        <v>102</v>
      </c>
      <c r="EN231" s="547" t="s">
        <v>102</v>
      </c>
      <c r="EO231" s="547" t="s">
        <v>102</v>
      </c>
      <c r="EP231" s="547" t="s">
        <v>102</v>
      </c>
      <c r="EQ231" s="547" t="s">
        <v>102</v>
      </c>
      <c r="ER231" s="547" t="s">
        <v>102</v>
      </c>
      <c r="ES231" s="547" t="s">
        <v>102</v>
      </c>
      <c r="ET231" s="547" t="s">
        <v>102</v>
      </c>
      <c r="EU231" s="547" t="s">
        <v>102</v>
      </c>
      <c r="EV231" s="547" t="s">
        <v>102</v>
      </c>
      <c r="EW231" s="547" t="s">
        <v>102</v>
      </c>
      <c r="EX231" s="547" t="s">
        <v>102</v>
      </c>
      <c r="EY231" s="547" t="s">
        <v>102</v>
      </c>
      <c r="EZ231" s="547" t="s">
        <v>102</v>
      </c>
      <c r="FA231" s="547" t="s">
        <v>102</v>
      </c>
      <c r="FB231" s="547" t="s">
        <v>102</v>
      </c>
      <c r="FC231" s="547" t="s">
        <v>102</v>
      </c>
      <c r="FD231" s="547" t="s">
        <v>102</v>
      </c>
      <c r="FE231" s="547" t="s">
        <v>102</v>
      </c>
      <c r="FF231" s="547" t="s">
        <v>102</v>
      </c>
      <c r="FG231" s="547" t="s">
        <v>102</v>
      </c>
      <c r="FH231" s="547" t="s">
        <v>102</v>
      </c>
      <c r="FI231" s="547" t="s">
        <v>102</v>
      </c>
      <c r="FJ231" s="547" t="s">
        <v>102</v>
      </c>
      <c r="FK231" s="547" t="s">
        <v>102</v>
      </c>
      <c r="FL231" s="547" t="s">
        <v>102</v>
      </c>
      <c r="FM231" s="547" t="s">
        <v>102</v>
      </c>
      <c r="FN231" s="547" t="s">
        <v>102</v>
      </c>
      <c r="FO231" s="547" t="s">
        <v>102</v>
      </c>
    </row>
    <row r="232" spans="1:171" x14ac:dyDescent="0.15">
      <c r="A232" s="547">
        <v>2898643</v>
      </c>
      <c r="B232" s="547">
        <v>0</v>
      </c>
      <c r="C232" s="547" t="s">
        <v>102</v>
      </c>
      <c r="D232" s="547" t="s">
        <v>102</v>
      </c>
      <c r="E232" s="547" t="s">
        <v>102</v>
      </c>
      <c r="F232" s="547" t="s">
        <v>102</v>
      </c>
      <c r="G232" s="547" t="s">
        <v>102</v>
      </c>
      <c r="H232" s="547" t="s">
        <v>102</v>
      </c>
      <c r="I232" s="547" t="s">
        <v>102</v>
      </c>
      <c r="J232" s="547" t="s">
        <v>102</v>
      </c>
      <c r="K232" s="547" t="s">
        <v>102</v>
      </c>
      <c r="L232" s="547" t="s">
        <v>102</v>
      </c>
      <c r="M232" s="547" t="s">
        <v>102</v>
      </c>
      <c r="N232" s="547" t="s">
        <v>102</v>
      </c>
      <c r="O232" s="547" t="s">
        <v>102</v>
      </c>
      <c r="P232" s="547" t="s">
        <v>102</v>
      </c>
      <c r="Q232" s="547" t="s">
        <v>102</v>
      </c>
      <c r="R232" s="547" t="s">
        <v>102</v>
      </c>
      <c r="S232" s="547" t="s">
        <v>102</v>
      </c>
      <c r="T232" s="547" t="s">
        <v>102</v>
      </c>
      <c r="U232" s="547" t="s">
        <v>102</v>
      </c>
      <c r="V232" s="547" t="s">
        <v>102</v>
      </c>
      <c r="W232" s="547" t="s">
        <v>102</v>
      </c>
      <c r="X232" s="547" t="s">
        <v>102</v>
      </c>
      <c r="Y232" s="547" t="s">
        <v>102</v>
      </c>
      <c r="Z232" s="547" t="s">
        <v>102</v>
      </c>
      <c r="AA232" s="547" t="s">
        <v>102</v>
      </c>
      <c r="AB232" s="547" t="s">
        <v>102</v>
      </c>
      <c r="AC232" s="547" t="s">
        <v>102</v>
      </c>
      <c r="AD232" s="547" t="s">
        <v>102</v>
      </c>
      <c r="AE232" s="547" t="s">
        <v>102</v>
      </c>
      <c r="AF232" s="547" t="s">
        <v>102</v>
      </c>
      <c r="AG232" s="547" t="s">
        <v>102</v>
      </c>
      <c r="AH232" s="547" t="s">
        <v>102</v>
      </c>
      <c r="AI232" s="547" t="s">
        <v>102</v>
      </c>
      <c r="AJ232" s="547" t="s">
        <v>102</v>
      </c>
      <c r="AK232" s="547" t="s">
        <v>102</v>
      </c>
      <c r="AL232" s="547" t="s">
        <v>102</v>
      </c>
      <c r="AM232" s="547" t="s">
        <v>102</v>
      </c>
      <c r="AN232" s="547" t="s">
        <v>102</v>
      </c>
      <c r="AO232" s="547" t="s">
        <v>102</v>
      </c>
      <c r="AP232" s="547" t="s">
        <v>102</v>
      </c>
      <c r="AQ232" s="547" t="s">
        <v>102</v>
      </c>
      <c r="AR232" s="547" t="s">
        <v>102</v>
      </c>
      <c r="AS232" s="547" t="s">
        <v>102</v>
      </c>
      <c r="AT232" s="547" t="s">
        <v>102</v>
      </c>
      <c r="AU232" s="547" t="s">
        <v>102</v>
      </c>
      <c r="AV232" s="547" t="s">
        <v>102</v>
      </c>
      <c r="AW232" s="547" t="s">
        <v>102</v>
      </c>
      <c r="AX232" s="547" t="s">
        <v>102</v>
      </c>
      <c r="AY232" s="547" t="s">
        <v>102</v>
      </c>
      <c r="AZ232" s="547" t="s">
        <v>102</v>
      </c>
      <c r="BA232" s="547" t="s">
        <v>102</v>
      </c>
      <c r="BB232" s="547" t="s">
        <v>102</v>
      </c>
      <c r="BC232" s="547" t="s">
        <v>102</v>
      </c>
      <c r="BD232" s="547" t="s">
        <v>102</v>
      </c>
      <c r="BE232" s="547" t="s">
        <v>102</v>
      </c>
      <c r="BF232" s="547" t="s">
        <v>102</v>
      </c>
      <c r="BG232" s="547" t="s">
        <v>102</v>
      </c>
      <c r="BH232" s="547" t="s">
        <v>102</v>
      </c>
      <c r="BI232" s="547" t="s">
        <v>102</v>
      </c>
      <c r="BJ232" s="547" t="s">
        <v>102</v>
      </c>
      <c r="BK232" s="547" t="s">
        <v>102</v>
      </c>
      <c r="BL232" s="547" t="s">
        <v>102</v>
      </c>
      <c r="BM232" s="547" t="s">
        <v>102</v>
      </c>
      <c r="BN232" s="547" t="s">
        <v>102</v>
      </c>
      <c r="BO232" s="547" t="s">
        <v>102</v>
      </c>
      <c r="BP232" s="547" t="s">
        <v>102</v>
      </c>
      <c r="BQ232" s="547" t="s">
        <v>102</v>
      </c>
      <c r="BR232" s="547" t="s">
        <v>102</v>
      </c>
      <c r="BS232" s="547" t="s">
        <v>102</v>
      </c>
      <c r="BT232" s="547" t="s">
        <v>102</v>
      </c>
      <c r="BU232" s="547" t="s">
        <v>102</v>
      </c>
      <c r="BV232" s="547" t="s">
        <v>102</v>
      </c>
      <c r="BW232" s="547" t="s">
        <v>102</v>
      </c>
      <c r="BX232" s="547" t="s">
        <v>102</v>
      </c>
      <c r="BY232" s="547" t="s">
        <v>102</v>
      </c>
      <c r="BZ232" s="547" t="s">
        <v>102</v>
      </c>
      <c r="CA232" s="547" t="s">
        <v>102</v>
      </c>
      <c r="CB232" s="547" t="s">
        <v>102</v>
      </c>
      <c r="CC232" s="547" t="s">
        <v>102</v>
      </c>
      <c r="CD232" s="547" t="s">
        <v>102</v>
      </c>
      <c r="CE232" s="547" t="s">
        <v>102</v>
      </c>
      <c r="CF232" s="547" t="s">
        <v>102</v>
      </c>
      <c r="CG232" s="547" t="s">
        <v>102</v>
      </c>
      <c r="CH232" s="547" t="s">
        <v>102</v>
      </c>
      <c r="CI232" s="547" t="s">
        <v>102</v>
      </c>
      <c r="CJ232" s="547" t="s">
        <v>102</v>
      </c>
      <c r="CK232" s="547" t="s">
        <v>102</v>
      </c>
      <c r="CL232" s="547" t="s">
        <v>102</v>
      </c>
      <c r="CM232" s="547" t="s">
        <v>102</v>
      </c>
      <c r="CN232" s="547" t="s">
        <v>102</v>
      </c>
      <c r="CO232" s="547" t="s">
        <v>102</v>
      </c>
      <c r="CP232" s="547" t="s">
        <v>102</v>
      </c>
      <c r="CQ232" s="547" t="s">
        <v>102</v>
      </c>
      <c r="CR232" s="547" t="s">
        <v>102</v>
      </c>
      <c r="CS232" s="547" t="s">
        <v>102</v>
      </c>
      <c r="CT232" s="547" t="s">
        <v>102</v>
      </c>
      <c r="CU232" s="547" t="s">
        <v>102</v>
      </c>
      <c r="CV232" s="547" t="s">
        <v>102</v>
      </c>
      <c r="CW232" s="547" t="s">
        <v>102</v>
      </c>
      <c r="CX232" s="547" t="s">
        <v>102</v>
      </c>
      <c r="CY232" s="547" t="s">
        <v>102</v>
      </c>
      <c r="CZ232" s="547" t="s">
        <v>102</v>
      </c>
      <c r="DA232" s="547" t="s">
        <v>102</v>
      </c>
      <c r="DB232" s="547" t="s">
        <v>102</v>
      </c>
      <c r="DC232" s="547" t="s">
        <v>102</v>
      </c>
      <c r="DD232" s="547" t="s">
        <v>102</v>
      </c>
      <c r="DE232" s="547" t="s">
        <v>102</v>
      </c>
      <c r="DF232" s="547" t="s">
        <v>102</v>
      </c>
      <c r="DG232" s="547" t="s">
        <v>102</v>
      </c>
      <c r="DH232" s="547" t="s">
        <v>102</v>
      </c>
      <c r="DI232" s="547" t="s">
        <v>102</v>
      </c>
      <c r="DJ232" s="547" t="s">
        <v>102</v>
      </c>
      <c r="DK232" s="547" t="s">
        <v>102</v>
      </c>
      <c r="DL232" s="547" t="s">
        <v>102</v>
      </c>
      <c r="DM232" s="547" t="s">
        <v>102</v>
      </c>
      <c r="DN232" s="547" t="s">
        <v>102</v>
      </c>
      <c r="DO232" s="547" t="s">
        <v>102</v>
      </c>
      <c r="DP232" s="547" t="s">
        <v>102</v>
      </c>
      <c r="DQ232" s="547" t="s">
        <v>102</v>
      </c>
      <c r="DR232" s="547" t="s">
        <v>102</v>
      </c>
      <c r="DS232" s="547" t="s">
        <v>102</v>
      </c>
      <c r="DT232" s="547" t="s">
        <v>102</v>
      </c>
      <c r="DU232" s="547" t="s">
        <v>102</v>
      </c>
      <c r="DV232" s="547" t="s">
        <v>102</v>
      </c>
      <c r="DW232" s="547" t="s">
        <v>102</v>
      </c>
      <c r="DX232" s="547" t="s">
        <v>102</v>
      </c>
      <c r="DY232" s="547" t="s">
        <v>102</v>
      </c>
      <c r="DZ232" s="547" t="s">
        <v>102</v>
      </c>
      <c r="EA232" s="547" t="s">
        <v>102</v>
      </c>
      <c r="EB232" s="547" t="s">
        <v>102</v>
      </c>
      <c r="EC232" s="547" t="s">
        <v>102</v>
      </c>
      <c r="ED232" s="547" t="s">
        <v>102</v>
      </c>
      <c r="EE232" s="547" t="s">
        <v>102</v>
      </c>
      <c r="EF232" s="547" t="s">
        <v>102</v>
      </c>
      <c r="EG232" s="547" t="s">
        <v>102</v>
      </c>
      <c r="EH232" s="547" t="s">
        <v>102</v>
      </c>
      <c r="EI232" s="547" t="s">
        <v>102</v>
      </c>
      <c r="EJ232" s="547" t="s">
        <v>102</v>
      </c>
      <c r="EK232" s="547" t="s">
        <v>102</v>
      </c>
      <c r="EL232" s="547" t="s">
        <v>102</v>
      </c>
      <c r="EM232" s="547" t="s">
        <v>102</v>
      </c>
      <c r="EN232" s="547" t="s">
        <v>102</v>
      </c>
      <c r="EO232" s="547" t="s">
        <v>102</v>
      </c>
      <c r="EP232" s="547" t="s">
        <v>102</v>
      </c>
      <c r="EQ232" s="547" t="s">
        <v>102</v>
      </c>
      <c r="ER232" s="547" t="s">
        <v>102</v>
      </c>
      <c r="ES232" s="547" t="s">
        <v>102</v>
      </c>
      <c r="ET232" s="547" t="s">
        <v>102</v>
      </c>
      <c r="EU232" s="547" t="s">
        <v>102</v>
      </c>
      <c r="EV232" s="547" t="s">
        <v>102</v>
      </c>
      <c r="EW232" s="547" t="s">
        <v>102</v>
      </c>
      <c r="EX232" s="547" t="s">
        <v>102</v>
      </c>
      <c r="EY232" s="547" t="s">
        <v>102</v>
      </c>
      <c r="EZ232" s="547" t="s">
        <v>102</v>
      </c>
      <c r="FA232" s="547" t="s">
        <v>102</v>
      </c>
      <c r="FB232" s="547" t="s">
        <v>102</v>
      </c>
      <c r="FC232" s="547" t="s">
        <v>102</v>
      </c>
      <c r="FD232" s="547" t="s">
        <v>102</v>
      </c>
      <c r="FE232" s="547" t="s">
        <v>102</v>
      </c>
      <c r="FF232" s="547" t="s">
        <v>102</v>
      </c>
      <c r="FG232" s="547" t="s">
        <v>102</v>
      </c>
      <c r="FH232" s="547" t="s">
        <v>102</v>
      </c>
      <c r="FI232" s="547" t="s">
        <v>102</v>
      </c>
      <c r="FJ232" s="547" t="s">
        <v>102</v>
      </c>
      <c r="FK232" s="547" t="s">
        <v>102</v>
      </c>
      <c r="FL232" s="547" t="s">
        <v>102</v>
      </c>
      <c r="FM232" s="547" t="s">
        <v>102</v>
      </c>
      <c r="FN232" s="547" t="s">
        <v>102</v>
      </c>
      <c r="FO232" s="547" t="s">
        <v>102</v>
      </c>
    </row>
    <row r="233" spans="1:171" x14ac:dyDescent="0.15">
      <c r="A233" s="547">
        <v>2896369</v>
      </c>
      <c r="B233" s="547">
        <v>0</v>
      </c>
      <c r="C233" s="547" t="s">
        <v>102</v>
      </c>
      <c r="D233" s="547" t="s">
        <v>102</v>
      </c>
      <c r="E233" s="547" t="s">
        <v>102</v>
      </c>
      <c r="F233" s="547" t="s">
        <v>102</v>
      </c>
      <c r="G233" s="547" t="s">
        <v>102</v>
      </c>
      <c r="H233" s="547" t="s">
        <v>102</v>
      </c>
      <c r="I233" s="547" t="s">
        <v>102</v>
      </c>
      <c r="J233" s="547" t="s">
        <v>102</v>
      </c>
      <c r="K233" s="547" t="s">
        <v>102</v>
      </c>
      <c r="L233" s="547" t="s">
        <v>102</v>
      </c>
      <c r="M233" s="547" t="s">
        <v>102</v>
      </c>
      <c r="N233" s="547" t="s">
        <v>102</v>
      </c>
      <c r="O233" s="547" t="s">
        <v>102</v>
      </c>
      <c r="P233" s="547" t="s">
        <v>102</v>
      </c>
      <c r="Q233" s="547" t="s">
        <v>102</v>
      </c>
      <c r="R233" s="547" t="s">
        <v>102</v>
      </c>
      <c r="S233" s="547" t="s">
        <v>102</v>
      </c>
      <c r="T233" s="547" t="s">
        <v>102</v>
      </c>
      <c r="U233" s="547" t="s">
        <v>102</v>
      </c>
      <c r="V233" s="547" t="s">
        <v>102</v>
      </c>
      <c r="W233" s="547" t="s">
        <v>102</v>
      </c>
      <c r="X233" s="547" t="s">
        <v>102</v>
      </c>
      <c r="Y233" s="547" t="s">
        <v>102</v>
      </c>
      <c r="Z233" s="547" t="s">
        <v>102</v>
      </c>
      <c r="AA233" s="547" t="s">
        <v>102</v>
      </c>
      <c r="AB233" s="547" t="s">
        <v>102</v>
      </c>
      <c r="AC233" s="547" t="s">
        <v>102</v>
      </c>
      <c r="AD233" s="547" t="s">
        <v>102</v>
      </c>
      <c r="AE233" s="547" t="s">
        <v>102</v>
      </c>
      <c r="AF233" s="547" t="s">
        <v>102</v>
      </c>
      <c r="AG233" s="547" t="s">
        <v>102</v>
      </c>
      <c r="AH233" s="547" t="s">
        <v>102</v>
      </c>
      <c r="AI233" s="547" t="s">
        <v>102</v>
      </c>
      <c r="AJ233" s="547" t="s">
        <v>102</v>
      </c>
      <c r="AK233" s="547" t="s">
        <v>102</v>
      </c>
      <c r="AL233" s="547" t="s">
        <v>102</v>
      </c>
      <c r="AM233" s="547" t="s">
        <v>102</v>
      </c>
      <c r="AN233" s="547" t="s">
        <v>102</v>
      </c>
      <c r="AO233" s="547" t="s">
        <v>102</v>
      </c>
      <c r="AP233" s="547" t="s">
        <v>102</v>
      </c>
      <c r="AQ233" s="547" t="s">
        <v>102</v>
      </c>
      <c r="AR233" s="547" t="s">
        <v>102</v>
      </c>
      <c r="AS233" s="547" t="s">
        <v>102</v>
      </c>
      <c r="AT233" s="547" t="s">
        <v>102</v>
      </c>
      <c r="AU233" s="547" t="s">
        <v>102</v>
      </c>
      <c r="AV233" s="547" t="s">
        <v>102</v>
      </c>
      <c r="AW233" s="547" t="s">
        <v>102</v>
      </c>
      <c r="AX233" s="547" t="s">
        <v>102</v>
      </c>
      <c r="AY233" s="547" t="s">
        <v>102</v>
      </c>
      <c r="AZ233" s="547" t="s">
        <v>102</v>
      </c>
      <c r="BA233" s="547" t="s">
        <v>102</v>
      </c>
      <c r="BB233" s="547" t="s">
        <v>102</v>
      </c>
      <c r="BC233" s="547" t="s">
        <v>102</v>
      </c>
      <c r="BD233" s="547" t="s">
        <v>102</v>
      </c>
      <c r="BE233" s="547" t="s">
        <v>102</v>
      </c>
      <c r="BF233" s="547" t="s">
        <v>102</v>
      </c>
      <c r="BG233" s="547" t="s">
        <v>102</v>
      </c>
      <c r="BH233" s="547" t="s">
        <v>102</v>
      </c>
      <c r="BI233" s="547" t="s">
        <v>102</v>
      </c>
      <c r="BJ233" s="547" t="s">
        <v>102</v>
      </c>
      <c r="BK233" s="547" t="s">
        <v>102</v>
      </c>
      <c r="BL233" s="547" t="s">
        <v>102</v>
      </c>
      <c r="BM233" s="547" t="s">
        <v>102</v>
      </c>
      <c r="BN233" s="547" t="s">
        <v>102</v>
      </c>
      <c r="BO233" s="547" t="s">
        <v>102</v>
      </c>
      <c r="BP233" s="547" t="s">
        <v>102</v>
      </c>
      <c r="BQ233" s="547" t="s">
        <v>102</v>
      </c>
      <c r="BR233" s="547" t="s">
        <v>102</v>
      </c>
      <c r="BS233" s="547" t="s">
        <v>102</v>
      </c>
      <c r="BT233" s="547" t="s">
        <v>102</v>
      </c>
      <c r="BU233" s="547" t="s">
        <v>102</v>
      </c>
      <c r="BV233" s="547" t="s">
        <v>102</v>
      </c>
      <c r="BW233" s="547" t="s">
        <v>102</v>
      </c>
      <c r="BX233" s="547" t="s">
        <v>102</v>
      </c>
      <c r="BY233" s="547" t="s">
        <v>102</v>
      </c>
      <c r="BZ233" s="547" t="s">
        <v>102</v>
      </c>
      <c r="CA233" s="547" t="s">
        <v>102</v>
      </c>
      <c r="CB233" s="547" t="s">
        <v>102</v>
      </c>
      <c r="CC233" s="547" t="s">
        <v>102</v>
      </c>
      <c r="CD233" s="547" t="s">
        <v>102</v>
      </c>
      <c r="CE233" s="547" t="s">
        <v>102</v>
      </c>
      <c r="CF233" s="547" t="s">
        <v>102</v>
      </c>
      <c r="CG233" s="547" t="s">
        <v>102</v>
      </c>
      <c r="CH233" s="547" t="s">
        <v>102</v>
      </c>
      <c r="CI233" s="547" t="s">
        <v>102</v>
      </c>
      <c r="CJ233" s="547" t="s">
        <v>102</v>
      </c>
      <c r="CK233" s="547" t="s">
        <v>102</v>
      </c>
      <c r="CL233" s="547" t="s">
        <v>102</v>
      </c>
      <c r="CM233" s="547" t="s">
        <v>102</v>
      </c>
      <c r="CN233" s="547" t="s">
        <v>102</v>
      </c>
      <c r="CO233" s="547" t="s">
        <v>102</v>
      </c>
      <c r="CP233" s="547" t="s">
        <v>102</v>
      </c>
      <c r="CQ233" s="547" t="s">
        <v>102</v>
      </c>
      <c r="CR233" s="547" t="s">
        <v>102</v>
      </c>
      <c r="CS233" s="547" t="s">
        <v>102</v>
      </c>
      <c r="CT233" s="547" t="s">
        <v>102</v>
      </c>
      <c r="CU233" s="547" t="s">
        <v>102</v>
      </c>
      <c r="CV233" s="547" t="s">
        <v>102</v>
      </c>
      <c r="CW233" s="547" t="s">
        <v>102</v>
      </c>
      <c r="CX233" s="547" t="s">
        <v>102</v>
      </c>
      <c r="CY233" s="547" t="s">
        <v>102</v>
      </c>
      <c r="CZ233" s="547" t="s">
        <v>102</v>
      </c>
      <c r="DA233" s="547" t="s">
        <v>102</v>
      </c>
      <c r="DB233" s="547" t="s">
        <v>102</v>
      </c>
      <c r="DC233" s="547" t="s">
        <v>102</v>
      </c>
      <c r="DD233" s="547" t="s">
        <v>102</v>
      </c>
      <c r="DE233" s="547" t="s">
        <v>102</v>
      </c>
      <c r="DF233" s="547" t="s">
        <v>102</v>
      </c>
      <c r="DG233" s="547" t="s">
        <v>102</v>
      </c>
      <c r="DH233" s="547" t="s">
        <v>102</v>
      </c>
      <c r="DI233" s="547" t="s">
        <v>102</v>
      </c>
      <c r="DJ233" s="547" t="s">
        <v>102</v>
      </c>
      <c r="DK233" s="547" t="s">
        <v>102</v>
      </c>
      <c r="DL233" s="547" t="s">
        <v>102</v>
      </c>
      <c r="DM233" s="547" t="s">
        <v>102</v>
      </c>
      <c r="DN233" s="547" t="s">
        <v>102</v>
      </c>
      <c r="DO233" s="547" t="s">
        <v>102</v>
      </c>
      <c r="DP233" s="547" t="s">
        <v>102</v>
      </c>
      <c r="DQ233" s="547" t="s">
        <v>102</v>
      </c>
      <c r="DR233" s="547" t="s">
        <v>102</v>
      </c>
      <c r="DS233" s="547" t="s">
        <v>102</v>
      </c>
      <c r="DT233" s="547" t="s">
        <v>102</v>
      </c>
      <c r="DU233" s="547" t="s">
        <v>102</v>
      </c>
      <c r="DV233" s="547" t="s">
        <v>102</v>
      </c>
      <c r="DW233" s="547" t="s">
        <v>102</v>
      </c>
      <c r="DX233" s="547" t="s">
        <v>102</v>
      </c>
      <c r="DY233" s="547" t="s">
        <v>102</v>
      </c>
      <c r="DZ233" s="547" t="s">
        <v>102</v>
      </c>
      <c r="EA233" s="547" t="s">
        <v>102</v>
      </c>
      <c r="EB233" s="547" t="s">
        <v>102</v>
      </c>
      <c r="EC233" s="547" t="s">
        <v>102</v>
      </c>
      <c r="ED233" s="547" t="s">
        <v>102</v>
      </c>
      <c r="EE233" s="547" t="s">
        <v>102</v>
      </c>
      <c r="EF233" s="547" t="s">
        <v>102</v>
      </c>
      <c r="EG233" s="547" t="s">
        <v>102</v>
      </c>
      <c r="EH233" s="547" t="s">
        <v>102</v>
      </c>
      <c r="EI233" s="547" t="s">
        <v>102</v>
      </c>
      <c r="EJ233" s="547" t="s">
        <v>102</v>
      </c>
      <c r="EK233" s="547" t="s">
        <v>102</v>
      </c>
      <c r="EL233" s="547" t="s">
        <v>102</v>
      </c>
      <c r="EM233" s="547" t="s">
        <v>102</v>
      </c>
      <c r="EN233" s="547" t="s">
        <v>102</v>
      </c>
      <c r="EO233" s="547" t="s">
        <v>102</v>
      </c>
      <c r="EP233" s="547" t="s">
        <v>102</v>
      </c>
      <c r="EQ233" s="547" t="s">
        <v>102</v>
      </c>
      <c r="ER233" s="547" t="s">
        <v>102</v>
      </c>
      <c r="ES233" s="547" t="s">
        <v>102</v>
      </c>
      <c r="ET233" s="547" t="s">
        <v>102</v>
      </c>
      <c r="EU233" s="547" t="s">
        <v>102</v>
      </c>
      <c r="EV233" s="547" t="s">
        <v>102</v>
      </c>
      <c r="EW233" s="547" t="s">
        <v>102</v>
      </c>
      <c r="EX233" s="547" t="s">
        <v>102</v>
      </c>
      <c r="EY233" s="547" t="s">
        <v>102</v>
      </c>
      <c r="EZ233" s="547" t="s">
        <v>102</v>
      </c>
      <c r="FA233" s="547" t="s">
        <v>102</v>
      </c>
      <c r="FB233" s="547" t="s">
        <v>102</v>
      </c>
      <c r="FC233" s="547" t="s">
        <v>102</v>
      </c>
      <c r="FD233" s="547" t="s">
        <v>102</v>
      </c>
      <c r="FE233" s="547" t="s">
        <v>102</v>
      </c>
      <c r="FF233" s="547" t="s">
        <v>102</v>
      </c>
      <c r="FG233" s="547" t="s">
        <v>102</v>
      </c>
      <c r="FH233" s="547" t="s">
        <v>102</v>
      </c>
      <c r="FI233" s="547" t="s">
        <v>102</v>
      </c>
      <c r="FJ233" s="547" t="s">
        <v>102</v>
      </c>
      <c r="FK233" s="547" t="s">
        <v>102</v>
      </c>
      <c r="FL233" s="547" t="s">
        <v>102</v>
      </c>
      <c r="FM233" s="547" t="s">
        <v>102</v>
      </c>
      <c r="FN233" s="547" t="s">
        <v>102</v>
      </c>
      <c r="FO233" s="547" t="s">
        <v>102</v>
      </c>
    </row>
    <row r="234" spans="1:171" x14ac:dyDescent="0.15">
      <c r="A234" s="547">
        <v>2889538</v>
      </c>
      <c r="B234" s="547">
        <v>0</v>
      </c>
      <c r="C234" s="547" t="s">
        <v>102</v>
      </c>
      <c r="D234" s="547" t="s">
        <v>102</v>
      </c>
      <c r="E234" s="547" t="s">
        <v>102</v>
      </c>
      <c r="F234" s="547" t="s">
        <v>102</v>
      </c>
      <c r="G234" s="547" t="s">
        <v>102</v>
      </c>
      <c r="H234" s="547" t="s">
        <v>102</v>
      </c>
      <c r="I234" s="547" t="s">
        <v>102</v>
      </c>
      <c r="J234" s="547" t="s">
        <v>102</v>
      </c>
      <c r="K234" s="547" t="s">
        <v>102</v>
      </c>
      <c r="L234" s="547" t="s">
        <v>102</v>
      </c>
      <c r="M234" s="547" t="s">
        <v>102</v>
      </c>
      <c r="N234" s="547" t="s">
        <v>102</v>
      </c>
      <c r="O234" s="547" t="s">
        <v>102</v>
      </c>
      <c r="P234" s="547" t="s">
        <v>102</v>
      </c>
      <c r="Q234" s="547" t="s">
        <v>102</v>
      </c>
      <c r="R234" s="547" t="s">
        <v>102</v>
      </c>
      <c r="S234" s="547" t="s">
        <v>102</v>
      </c>
      <c r="T234" s="547" t="s">
        <v>102</v>
      </c>
      <c r="U234" s="547" t="s">
        <v>102</v>
      </c>
      <c r="V234" s="547" t="s">
        <v>102</v>
      </c>
      <c r="W234" s="547" t="s">
        <v>102</v>
      </c>
      <c r="X234" s="547" t="s">
        <v>102</v>
      </c>
      <c r="Y234" s="547" t="s">
        <v>102</v>
      </c>
      <c r="Z234" s="547" t="s">
        <v>102</v>
      </c>
      <c r="AA234" s="547" t="s">
        <v>102</v>
      </c>
      <c r="AB234" s="547" t="s">
        <v>102</v>
      </c>
      <c r="AC234" s="547" t="s">
        <v>102</v>
      </c>
      <c r="AD234" s="547" t="s">
        <v>102</v>
      </c>
      <c r="AE234" s="547" t="s">
        <v>102</v>
      </c>
      <c r="AF234" s="547" t="s">
        <v>102</v>
      </c>
      <c r="AG234" s="547" t="s">
        <v>102</v>
      </c>
      <c r="AH234" s="547" t="s">
        <v>102</v>
      </c>
      <c r="AI234" s="547" t="s">
        <v>102</v>
      </c>
      <c r="AJ234" s="547" t="s">
        <v>102</v>
      </c>
      <c r="AK234" s="547" t="s">
        <v>102</v>
      </c>
      <c r="AL234" s="547" t="s">
        <v>102</v>
      </c>
      <c r="AM234" s="547" t="s">
        <v>102</v>
      </c>
      <c r="AN234" s="547" t="s">
        <v>102</v>
      </c>
      <c r="AO234" s="547" t="s">
        <v>102</v>
      </c>
      <c r="AP234" s="547" t="s">
        <v>102</v>
      </c>
      <c r="AQ234" s="547" t="s">
        <v>102</v>
      </c>
      <c r="AR234" s="547" t="s">
        <v>102</v>
      </c>
      <c r="AS234" s="547" t="s">
        <v>102</v>
      </c>
      <c r="AT234" s="547" t="s">
        <v>102</v>
      </c>
      <c r="AU234" s="547" t="s">
        <v>102</v>
      </c>
      <c r="AV234" s="547" t="s">
        <v>102</v>
      </c>
      <c r="AW234" s="547" t="s">
        <v>102</v>
      </c>
      <c r="AX234" s="547" t="s">
        <v>102</v>
      </c>
      <c r="AY234" s="547" t="s">
        <v>102</v>
      </c>
      <c r="AZ234" s="547" t="s">
        <v>102</v>
      </c>
      <c r="BA234" s="547" t="s">
        <v>102</v>
      </c>
      <c r="BB234" s="547" t="s">
        <v>102</v>
      </c>
      <c r="BC234" s="547" t="s">
        <v>102</v>
      </c>
      <c r="BD234" s="547" t="s">
        <v>102</v>
      </c>
      <c r="BE234" s="547" t="s">
        <v>102</v>
      </c>
      <c r="BF234" s="547" t="s">
        <v>102</v>
      </c>
      <c r="BG234" s="547" t="s">
        <v>102</v>
      </c>
      <c r="BH234" s="547" t="s">
        <v>102</v>
      </c>
      <c r="BI234" s="547" t="s">
        <v>102</v>
      </c>
      <c r="BJ234" s="547" t="s">
        <v>102</v>
      </c>
      <c r="BK234" s="547" t="s">
        <v>102</v>
      </c>
      <c r="BL234" s="547" t="s">
        <v>102</v>
      </c>
      <c r="BM234" s="547" t="s">
        <v>102</v>
      </c>
      <c r="BN234" s="547" t="s">
        <v>102</v>
      </c>
      <c r="BO234" s="547" t="s">
        <v>102</v>
      </c>
      <c r="BP234" s="547" t="s">
        <v>102</v>
      </c>
      <c r="BQ234" s="547" t="s">
        <v>102</v>
      </c>
      <c r="BR234" s="547" t="s">
        <v>102</v>
      </c>
      <c r="BS234" s="547" t="s">
        <v>102</v>
      </c>
      <c r="BT234" s="547" t="s">
        <v>102</v>
      </c>
      <c r="BU234" s="547" t="s">
        <v>102</v>
      </c>
      <c r="BV234" s="547" t="s">
        <v>102</v>
      </c>
      <c r="BW234" s="547" t="s">
        <v>102</v>
      </c>
      <c r="BX234" s="547" t="s">
        <v>102</v>
      </c>
      <c r="BY234" s="547" t="s">
        <v>102</v>
      </c>
      <c r="BZ234" s="547" t="s">
        <v>102</v>
      </c>
      <c r="CA234" s="547" t="s">
        <v>102</v>
      </c>
      <c r="CB234" s="547" t="s">
        <v>102</v>
      </c>
      <c r="CC234" s="547" t="s">
        <v>102</v>
      </c>
      <c r="CD234" s="547" t="s">
        <v>102</v>
      </c>
      <c r="CE234" s="547" t="s">
        <v>102</v>
      </c>
      <c r="CF234" s="547" t="s">
        <v>102</v>
      </c>
      <c r="CG234" s="547" t="s">
        <v>102</v>
      </c>
      <c r="CH234" s="547" t="s">
        <v>102</v>
      </c>
      <c r="CI234" s="547" t="s">
        <v>102</v>
      </c>
      <c r="CJ234" s="547" t="s">
        <v>102</v>
      </c>
      <c r="CK234" s="547" t="s">
        <v>102</v>
      </c>
      <c r="CL234" s="547" t="s">
        <v>102</v>
      </c>
      <c r="CM234" s="547" t="s">
        <v>102</v>
      </c>
      <c r="CN234" s="547" t="s">
        <v>102</v>
      </c>
      <c r="CO234" s="547" t="s">
        <v>102</v>
      </c>
      <c r="CP234" s="547" t="s">
        <v>102</v>
      </c>
      <c r="CQ234" s="547" t="s">
        <v>102</v>
      </c>
      <c r="CR234" s="547" t="s">
        <v>102</v>
      </c>
      <c r="CS234" s="547" t="s">
        <v>102</v>
      </c>
      <c r="CT234" s="547" t="s">
        <v>102</v>
      </c>
      <c r="CU234" s="547" t="s">
        <v>102</v>
      </c>
      <c r="CV234" s="547" t="s">
        <v>102</v>
      </c>
      <c r="CW234" s="547" t="s">
        <v>102</v>
      </c>
      <c r="CX234" s="547" t="s">
        <v>102</v>
      </c>
      <c r="CY234" s="547" t="s">
        <v>102</v>
      </c>
      <c r="CZ234" s="547" t="s">
        <v>102</v>
      </c>
      <c r="DA234" s="547" t="s">
        <v>102</v>
      </c>
      <c r="DB234" s="547" t="s">
        <v>102</v>
      </c>
      <c r="DC234" s="547" t="s">
        <v>102</v>
      </c>
      <c r="DD234" s="547" t="s">
        <v>102</v>
      </c>
      <c r="DE234" s="547" t="s">
        <v>102</v>
      </c>
      <c r="DF234" s="547" t="s">
        <v>102</v>
      </c>
      <c r="DG234" s="547" t="s">
        <v>102</v>
      </c>
      <c r="DH234" s="547" t="s">
        <v>102</v>
      </c>
      <c r="DI234" s="547" t="s">
        <v>102</v>
      </c>
      <c r="DJ234" s="547" t="s">
        <v>102</v>
      </c>
      <c r="DK234" s="547" t="s">
        <v>102</v>
      </c>
      <c r="DL234" s="547" t="s">
        <v>102</v>
      </c>
      <c r="DM234" s="547" t="s">
        <v>102</v>
      </c>
      <c r="DN234" s="547" t="s">
        <v>102</v>
      </c>
      <c r="DO234" s="547" t="s">
        <v>102</v>
      </c>
      <c r="DP234" s="547" t="s">
        <v>102</v>
      </c>
      <c r="DQ234" s="547" t="s">
        <v>102</v>
      </c>
      <c r="DR234" s="547" t="s">
        <v>102</v>
      </c>
      <c r="DS234" s="547" t="s">
        <v>102</v>
      </c>
      <c r="DT234" s="547" t="s">
        <v>102</v>
      </c>
      <c r="DU234" s="547" t="s">
        <v>102</v>
      </c>
      <c r="DV234" s="547" t="s">
        <v>102</v>
      </c>
      <c r="DW234" s="547" t="s">
        <v>102</v>
      </c>
      <c r="DX234" s="547" t="s">
        <v>102</v>
      </c>
      <c r="DY234" s="547" t="s">
        <v>102</v>
      </c>
      <c r="DZ234" s="547" t="s">
        <v>102</v>
      </c>
      <c r="EA234" s="547" t="s">
        <v>102</v>
      </c>
      <c r="EB234" s="547" t="s">
        <v>102</v>
      </c>
      <c r="EC234" s="547" t="s">
        <v>102</v>
      </c>
      <c r="ED234" s="547" t="s">
        <v>102</v>
      </c>
      <c r="EE234" s="547" t="s">
        <v>102</v>
      </c>
      <c r="EF234" s="547" t="s">
        <v>102</v>
      </c>
      <c r="EG234" s="547" t="s">
        <v>102</v>
      </c>
      <c r="EH234" s="547" t="s">
        <v>102</v>
      </c>
      <c r="EI234" s="547" t="s">
        <v>102</v>
      </c>
      <c r="EJ234" s="547" t="s">
        <v>102</v>
      </c>
      <c r="EK234" s="547" t="s">
        <v>102</v>
      </c>
      <c r="EL234" s="547" t="s">
        <v>102</v>
      </c>
      <c r="EM234" s="547" t="s">
        <v>102</v>
      </c>
      <c r="EN234" s="547" t="s">
        <v>102</v>
      </c>
      <c r="EO234" s="547" t="s">
        <v>102</v>
      </c>
      <c r="EP234" s="547" t="s">
        <v>102</v>
      </c>
      <c r="EQ234" s="547" t="s">
        <v>102</v>
      </c>
      <c r="ER234" s="547" t="s">
        <v>102</v>
      </c>
      <c r="ES234" s="547" t="s">
        <v>102</v>
      </c>
      <c r="ET234" s="547" t="s">
        <v>102</v>
      </c>
      <c r="EU234" s="547" t="s">
        <v>102</v>
      </c>
      <c r="EV234" s="547" t="s">
        <v>102</v>
      </c>
      <c r="EW234" s="547" t="s">
        <v>102</v>
      </c>
      <c r="EX234" s="547" t="s">
        <v>102</v>
      </c>
      <c r="EY234" s="547" t="s">
        <v>102</v>
      </c>
      <c r="EZ234" s="547" t="s">
        <v>102</v>
      </c>
      <c r="FA234" s="547" t="s">
        <v>102</v>
      </c>
      <c r="FB234" s="547" t="s">
        <v>102</v>
      </c>
      <c r="FC234" s="547" t="s">
        <v>102</v>
      </c>
      <c r="FD234" s="547" t="s">
        <v>102</v>
      </c>
      <c r="FE234" s="547" t="s">
        <v>102</v>
      </c>
      <c r="FF234" s="547" t="s">
        <v>102</v>
      </c>
      <c r="FG234" s="547" t="s">
        <v>102</v>
      </c>
      <c r="FH234" s="547" t="s">
        <v>102</v>
      </c>
      <c r="FI234" s="547" t="s">
        <v>102</v>
      </c>
      <c r="FJ234" s="547" t="s">
        <v>102</v>
      </c>
      <c r="FK234" s="547" t="s">
        <v>102</v>
      </c>
      <c r="FL234" s="547" t="s">
        <v>102</v>
      </c>
      <c r="FM234" s="547" t="s">
        <v>102</v>
      </c>
      <c r="FN234" s="547" t="s">
        <v>102</v>
      </c>
      <c r="FO234" s="547" t="s">
        <v>102</v>
      </c>
    </row>
    <row r="235" spans="1:171" x14ac:dyDescent="0.15">
      <c r="A235" s="549">
        <v>2138035</v>
      </c>
      <c r="B235" s="547">
        <v>0</v>
      </c>
    </row>
    <row r="236" spans="1:171" x14ac:dyDescent="0.15">
      <c r="A236" s="549">
        <v>2012401</v>
      </c>
      <c r="B236" s="547">
        <v>1</v>
      </c>
      <c r="C236" s="547" t="s">
        <v>21502</v>
      </c>
    </row>
    <row r="237" spans="1:171" x14ac:dyDescent="0.15">
      <c r="A237" s="549">
        <v>3521351</v>
      </c>
      <c r="B237" s="547">
        <v>1</v>
      </c>
      <c r="C237" s="547" t="s">
        <v>20949</v>
      </c>
      <c r="D237" s="547" t="s">
        <v>20947</v>
      </c>
    </row>
    <row r="238" spans="1:171" x14ac:dyDescent="0.15">
      <c r="A238" s="549">
        <v>3989071</v>
      </c>
      <c r="B238" s="547">
        <v>1</v>
      </c>
      <c r="C238" s="547" t="s">
        <v>21503</v>
      </c>
      <c r="D238" s="547" t="s">
        <v>21504</v>
      </c>
      <c r="E238" s="547" t="s">
        <v>21505</v>
      </c>
      <c r="F238" s="547" t="s">
        <v>21506</v>
      </c>
      <c r="G238" s="547" t="s">
        <v>21507</v>
      </c>
      <c r="H238" s="547" t="s">
        <v>20192</v>
      </c>
      <c r="I238" s="547" t="s">
        <v>20189</v>
      </c>
      <c r="J238" s="547" t="s">
        <v>20187</v>
      </c>
    </row>
    <row r="239" spans="1:171" x14ac:dyDescent="0.15">
      <c r="A239" s="549">
        <v>3989133</v>
      </c>
      <c r="B239" s="547">
        <v>1</v>
      </c>
      <c r="C239" s="547" t="s">
        <v>21503</v>
      </c>
      <c r="D239" s="547" t="s">
        <v>21504</v>
      </c>
      <c r="E239" s="547" t="s">
        <v>21505</v>
      </c>
      <c r="F239" s="547" t="s">
        <v>21506</v>
      </c>
      <c r="G239" s="547" t="s">
        <v>21507</v>
      </c>
      <c r="H239" s="547" t="s">
        <v>20192</v>
      </c>
      <c r="I239" s="547" t="s">
        <v>20189</v>
      </c>
      <c r="J239" s="547" t="s">
        <v>20187</v>
      </c>
    </row>
    <row r="240" spans="1:171" x14ac:dyDescent="0.15">
      <c r="A240" s="549">
        <v>3137625</v>
      </c>
      <c r="B240" s="547">
        <v>1</v>
      </c>
      <c r="C240" s="547" t="s">
        <v>21190</v>
      </c>
      <c r="D240" s="547" t="s">
        <v>21508</v>
      </c>
      <c r="E240" s="547" t="s">
        <v>21179</v>
      </c>
      <c r="F240" s="547" t="s">
        <v>21509</v>
      </c>
      <c r="G240" s="547" t="s">
        <v>21190</v>
      </c>
      <c r="H240" s="547" t="s">
        <v>21178</v>
      </c>
      <c r="I240" s="547" t="s">
        <v>21193</v>
      </c>
      <c r="J240" s="547" t="s">
        <v>21196</v>
      </c>
      <c r="K240" s="547" t="s">
        <v>21185</v>
      </c>
      <c r="L240" s="547" t="s">
        <v>21195</v>
      </c>
      <c r="M240" s="547" t="s">
        <v>21508</v>
      </c>
      <c r="N240" s="547" t="s">
        <v>21179</v>
      </c>
      <c r="O240" s="547" t="s">
        <v>21510</v>
      </c>
      <c r="P240" s="547" t="s">
        <v>21511</v>
      </c>
      <c r="Q240" s="547" t="s">
        <v>21512</v>
      </c>
      <c r="R240" s="547" t="s">
        <v>21513</v>
      </c>
      <c r="S240" s="547" t="s">
        <v>21514</v>
      </c>
      <c r="T240" s="547" t="s">
        <v>21509</v>
      </c>
      <c r="U240" s="547" t="s">
        <v>21515</v>
      </c>
    </row>
    <row r="241" spans="1:4" x14ac:dyDescent="0.15">
      <c r="A241" s="549">
        <v>3716287</v>
      </c>
      <c r="B241" s="547">
        <v>1</v>
      </c>
      <c r="C241" s="547" t="s">
        <v>20949</v>
      </c>
      <c r="D241" s="547" t="s">
        <v>20947</v>
      </c>
    </row>
  </sheetData>
  <autoFilter ref="A1:FO1"/>
  <phoneticPr fontId="7"/>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241"/>
  <sheetViews>
    <sheetView zoomScale="70" zoomScaleNormal="70" workbookViewId="0">
      <selection activeCell="A235" sqref="A235"/>
    </sheetView>
  </sheetViews>
  <sheetFormatPr defaultRowHeight="13.5" x14ac:dyDescent="0.15"/>
  <cols>
    <col min="1" max="9" width="9" style="547"/>
    <col min="172" max="16384" width="9" style="547"/>
  </cols>
  <sheetData>
    <row r="1" spans="1:171" x14ac:dyDescent="0.15">
      <c r="B1" s="547" t="s">
        <v>21516</v>
      </c>
      <c r="C1" s="547" t="s">
        <v>21517</v>
      </c>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547"/>
      <c r="BH1" s="547"/>
      <c r="BI1" s="547"/>
      <c r="BJ1" s="547"/>
      <c r="BK1" s="547"/>
      <c r="BL1" s="547"/>
      <c r="BM1" s="547"/>
      <c r="BN1" s="547"/>
      <c r="BO1" s="547"/>
      <c r="BP1" s="547"/>
      <c r="BQ1" s="547"/>
      <c r="BR1" s="547"/>
      <c r="BS1" s="547"/>
      <c r="BT1" s="547"/>
      <c r="BU1" s="547"/>
      <c r="BV1" s="547"/>
      <c r="BW1" s="547"/>
      <c r="BX1" s="547"/>
      <c r="BY1" s="547"/>
      <c r="BZ1" s="547"/>
      <c r="CA1" s="547"/>
      <c r="CB1" s="547"/>
      <c r="CC1" s="547"/>
      <c r="CD1" s="547"/>
      <c r="CE1" s="547"/>
      <c r="CF1" s="547"/>
      <c r="CG1" s="547"/>
      <c r="CH1" s="547"/>
      <c r="CI1" s="547"/>
      <c r="CJ1" s="547"/>
      <c r="CK1" s="547"/>
      <c r="CL1" s="547"/>
      <c r="CM1" s="547"/>
      <c r="CN1" s="547"/>
      <c r="CO1" s="547"/>
      <c r="CP1" s="547"/>
      <c r="CQ1" s="547"/>
      <c r="CR1" s="547"/>
      <c r="CS1" s="547"/>
      <c r="CT1" s="547"/>
      <c r="CU1" s="547"/>
      <c r="CV1" s="547"/>
      <c r="CW1" s="547"/>
      <c r="CX1" s="547"/>
      <c r="CY1" s="547"/>
      <c r="CZ1" s="547"/>
      <c r="DA1" s="547"/>
      <c r="DB1" s="547"/>
      <c r="DC1" s="547"/>
      <c r="DD1" s="547"/>
      <c r="DE1" s="547"/>
      <c r="DF1" s="547"/>
      <c r="DG1" s="547"/>
      <c r="DH1" s="547"/>
      <c r="DI1" s="547"/>
      <c r="DJ1" s="547"/>
      <c r="DK1" s="547"/>
      <c r="DL1" s="547"/>
      <c r="DM1" s="547"/>
      <c r="DN1" s="547"/>
      <c r="DO1" s="547"/>
      <c r="DP1" s="547"/>
      <c r="DQ1" s="547"/>
      <c r="DR1" s="547"/>
      <c r="DS1" s="547"/>
      <c r="DT1" s="547"/>
      <c r="DU1" s="547"/>
      <c r="DV1" s="547"/>
      <c r="DW1" s="547"/>
      <c r="DX1" s="547"/>
      <c r="DY1" s="547"/>
      <c r="DZ1" s="547"/>
      <c r="EA1" s="547"/>
      <c r="EB1" s="547"/>
      <c r="EC1" s="547"/>
      <c r="ED1" s="547"/>
      <c r="EE1" s="547"/>
      <c r="EF1" s="547"/>
      <c r="EG1" s="547"/>
      <c r="EH1" s="547"/>
      <c r="EI1" s="547"/>
      <c r="EJ1" s="547"/>
      <c r="EK1" s="547"/>
      <c r="EL1" s="547"/>
      <c r="EM1" s="547"/>
      <c r="EN1" s="547"/>
      <c r="EO1" s="547"/>
      <c r="EP1" s="547"/>
      <c r="EQ1" s="547"/>
      <c r="ER1" s="547"/>
      <c r="ES1" s="547"/>
      <c r="ET1" s="547"/>
      <c r="EU1" s="547"/>
      <c r="EV1" s="547"/>
      <c r="EW1" s="547"/>
      <c r="EX1" s="547"/>
      <c r="EY1" s="547"/>
      <c r="EZ1" s="547"/>
      <c r="FA1" s="547"/>
      <c r="FB1" s="547"/>
      <c r="FC1" s="547"/>
      <c r="FD1" s="547"/>
      <c r="FE1" s="547"/>
      <c r="FF1" s="547"/>
      <c r="FG1" s="547"/>
      <c r="FH1" s="547"/>
      <c r="FI1" s="547"/>
      <c r="FJ1" s="547"/>
      <c r="FK1" s="547"/>
      <c r="FL1" s="547"/>
      <c r="FM1" s="547"/>
      <c r="FN1" s="547"/>
      <c r="FO1" s="547"/>
    </row>
    <row r="2" spans="1:171" x14ac:dyDescent="0.15">
      <c r="A2" s="547">
        <v>2814356</v>
      </c>
      <c r="B2" s="547">
        <v>0</v>
      </c>
      <c r="C2" s="547">
        <v>0</v>
      </c>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c r="BE2" s="547"/>
      <c r="BF2" s="547"/>
      <c r="BG2" s="547"/>
      <c r="BH2" s="547"/>
      <c r="BI2" s="547"/>
      <c r="BJ2" s="547"/>
      <c r="BK2" s="547"/>
      <c r="BL2" s="547"/>
      <c r="BM2" s="547"/>
      <c r="BN2" s="547"/>
      <c r="BO2" s="547"/>
      <c r="BP2" s="547"/>
      <c r="BQ2" s="547"/>
      <c r="BR2" s="547"/>
      <c r="BS2" s="547"/>
      <c r="BT2" s="547"/>
      <c r="BU2" s="547"/>
      <c r="BV2" s="547"/>
      <c r="BW2" s="547"/>
      <c r="BX2" s="547"/>
      <c r="BY2" s="547"/>
      <c r="BZ2" s="547"/>
      <c r="CA2" s="547"/>
      <c r="CB2" s="547"/>
      <c r="CC2" s="547"/>
      <c r="CD2" s="547"/>
      <c r="CE2" s="547"/>
      <c r="CF2" s="547"/>
      <c r="CG2" s="547"/>
      <c r="CH2" s="547"/>
      <c r="CI2" s="547"/>
      <c r="CJ2" s="547"/>
      <c r="CK2" s="547"/>
      <c r="CL2" s="547"/>
      <c r="CM2" s="547"/>
      <c r="CN2" s="547"/>
      <c r="CO2" s="547"/>
      <c r="CP2" s="547"/>
      <c r="CQ2" s="547"/>
      <c r="CR2" s="547"/>
      <c r="CS2" s="547"/>
      <c r="CT2" s="547"/>
      <c r="CU2" s="547"/>
      <c r="CV2" s="547"/>
      <c r="CW2" s="547"/>
      <c r="CX2" s="547"/>
      <c r="CY2" s="547"/>
      <c r="CZ2" s="547"/>
      <c r="DA2" s="547"/>
      <c r="DB2" s="547"/>
      <c r="DC2" s="547"/>
      <c r="DD2" s="547"/>
      <c r="DE2" s="547"/>
      <c r="DF2" s="547"/>
      <c r="DG2" s="547"/>
      <c r="DH2" s="547"/>
      <c r="DI2" s="547"/>
      <c r="DJ2" s="547"/>
      <c r="DK2" s="547"/>
      <c r="DL2" s="547"/>
      <c r="DM2" s="547"/>
      <c r="DN2" s="547"/>
      <c r="DO2" s="547"/>
      <c r="DP2" s="547"/>
      <c r="DQ2" s="547"/>
      <c r="DR2" s="547"/>
      <c r="DS2" s="547"/>
      <c r="DT2" s="547"/>
      <c r="DU2" s="547"/>
      <c r="DV2" s="547"/>
      <c r="DW2" s="547"/>
      <c r="DX2" s="547"/>
      <c r="DY2" s="547"/>
      <c r="DZ2" s="547"/>
      <c r="EA2" s="547"/>
      <c r="EB2" s="547"/>
      <c r="EC2" s="547"/>
      <c r="ED2" s="547"/>
      <c r="EE2" s="547"/>
      <c r="EF2" s="547"/>
      <c r="EG2" s="547"/>
      <c r="EH2" s="547"/>
      <c r="EI2" s="547"/>
      <c r="EJ2" s="547"/>
      <c r="EK2" s="547"/>
      <c r="EL2" s="547"/>
      <c r="EM2" s="547"/>
      <c r="EN2" s="547"/>
      <c r="EO2" s="547"/>
      <c r="EP2" s="547"/>
      <c r="EQ2" s="547"/>
      <c r="ER2" s="547"/>
      <c r="ES2" s="547"/>
      <c r="ET2" s="547"/>
      <c r="EU2" s="547"/>
      <c r="EV2" s="547"/>
      <c r="EW2" s="547"/>
      <c r="EX2" s="547"/>
      <c r="EY2" s="547"/>
      <c r="EZ2" s="547"/>
      <c r="FA2" s="547"/>
      <c r="FB2" s="547"/>
      <c r="FC2" s="547"/>
      <c r="FD2" s="547"/>
      <c r="FE2" s="547"/>
      <c r="FF2" s="547"/>
      <c r="FG2" s="547"/>
      <c r="FH2" s="547"/>
      <c r="FI2" s="547"/>
      <c r="FJ2" s="547"/>
      <c r="FK2" s="547"/>
      <c r="FL2" s="547"/>
      <c r="FM2" s="547"/>
      <c r="FN2" s="547"/>
      <c r="FO2" s="547"/>
    </row>
    <row r="3" spans="1:171" x14ac:dyDescent="0.15">
      <c r="A3" s="547">
        <v>2769663</v>
      </c>
      <c r="B3" s="547">
        <v>0</v>
      </c>
      <c r="C3" s="547">
        <v>0</v>
      </c>
      <c r="D3" s="547" t="s">
        <v>102</v>
      </c>
      <c r="E3" s="547" t="s">
        <v>102</v>
      </c>
      <c r="F3" s="547" t="s">
        <v>102</v>
      </c>
      <c r="G3" s="547" t="s">
        <v>102</v>
      </c>
      <c r="H3" s="547" t="s">
        <v>102</v>
      </c>
      <c r="I3" s="547" t="s">
        <v>102</v>
      </c>
      <c r="J3" s="547" t="s">
        <v>102</v>
      </c>
      <c r="K3" s="547" t="s">
        <v>102</v>
      </c>
      <c r="L3" s="547" t="s">
        <v>102</v>
      </c>
      <c r="M3" s="547" t="s">
        <v>102</v>
      </c>
      <c r="N3" s="547" t="s">
        <v>102</v>
      </c>
      <c r="O3" s="547" t="s">
        <v>102</v>
      </c>
      <c r="P3" s="547" t="s">
        <v>102</v>
      </c>
      <c r="Q3" s="547" t="s">
        <v>102</v>
      </c>
      <c r="R3" s="547" t="s">
        <v>102</v>
      </c>
      <c r="S3" s="547" t="s">
        <v>102</v>
      </c>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R3" s="547"/>
      <c r="CS3" s="547"/>
      <c r="CT3" s="547"/>
      <c r="CU3" s="547"/>
      <c r="CV3" s="547"/>
      <c r="CW3" s="547"/>
      <c r="CX3" s="547"/>
      <c r="CY3" s="547"/>
      <c r="CZ3" s="547"/>
      <c r="DA3" s="547"/>
      <c r="DB3" s="547"/>
      <c r="DC3" s="547"/>
      <c r="DD3" s="547"/>
      <c r="DE3" s="547"/>
      <c r="DF3" s="547"/>
      <c r="DG3" s="547"/>
      <c r="DH3" s="547"/>
      <c r="DI3" s="547"/>
      <c r="DJ3" s="547"/>
      <c r="DK3" s="547"/>
      <c r="DL3" s="547"/>
      <c r="DM3" s="547"/>
      <c r="DN3" s="547"/>
      <c r="DO3" s="547"/>
      <c r="DP3" s="547"/>
      <c r="DQ3" s="547"/>
      <c r="DR3" s="547"/>
      <c r="DS3" s="547"/>
      <c r="DT3" s="547"/>
      <c r="DU3" s="547"/>
      <c r="DV3" s="547"/>
      <c r="DW3" s="547"/>
      <c r="DX3" s="547"/>
      <c r="DY3" s="547"/>
      <c r="DZ3" s="547"/>
      <c r="EA3" s="547"/>
      <c r="EB3" s="547"/>
      <c r="EC3" s="547"/>
      <c r="ED3" s="547"/>
      <c r="EE3" s="547"/>
      <c r="EF3" s="547"/>
      <c r="EG3" s="547"/>
      <c r="EH3" s="547"/>
      <c r="EI3" s="547"/>
      <c r="EJ3" s="547"/>
      <c r="EK3" s="547"/>
      <c r="EL3" s="547"/>
      <c r="EM3" s="547"/>
      <c r="EN3" s="547"/>
      <c r="EO3" s="547"/>
      <c r="EP3" s="547"/>
      <c r="EQ3" s="547"/>
      <c r="ER3" s="547"/>
      <c r="ES3" s="547"/>
      <c r="ET3" s="547"/>
      <c r="EU3" s="547"/>
      <c r="EV3" s="547"/>
      <c r="EW3" s="547"/>
      <c r="EX3" s="547"/>
      <c r="EY3" s="547"/>
      <c r="EZ3" s="547"/>
      <c r="FA3" s="547"/>
      <c r="FB3" s="547"/>
      <c r="FC3" s="547"/>
      <c r="FD3" s="547"/>
      <c r="FE3" s="547"/>
      <c r="FF3" s="547"/>
      <c r="FG3" s="547"/>
      <c r="FH3" s="547"/>
      <c r="FI3" s="547"/>
      <c r="FJ3" s="547"/>
      <c r="FK3" s="547"/>
      <c r="FL3" s="547"/>
      <c r="FM3" s="547"/>
      <c r="FN3" s="547"/>
      <c r="FO3" s="547"/>
    </row>
    <row r="4" spans="1:171" x14ac:dyDescent="0.15">
      <c r="A4" s="547">
        <v>2818398</v>
      </c>
      <c r="B4" s="547">
        <v>0</v>
      </c>
      <c r="C4" s="547">
        <v>0</v>
      </c>
      <c r="D4" s="547" t="s">
        <v>102</v>
      </c>
      <c r="E4" s="547" t="s">
        <v>102</v>
      </c>
      <c r="F4" s="547" t="s">
        <v>102</v>
      </c>
      <c r="G4" s="547" t="s">
        <v>102</v>
      </c>
      <c r="H4" s="547" t="s">
        <v>102</v>
      </c>
      <c r="I4" s="547" t="s">
        <v>102</v>
      </c>
      <c r="J4" s="547" t="s">
        <v>102</v>
      </c>
      <c r="K4" s="547" t="s">
        <v>102</v>
      </c>
      <c r="L4" s="547" t="s">
        <v>102</v>
      </c>
      <c r="M4" s="547" t="s">
        <v>102</v>
      </c>
      <c r="N4" s="547" t="s">
        <v>102</v>
      </c>
      <c r="O4" s="547" t="s">
        <v>102</v>
      </c>
      <c r="P4" s="547" t="s">
        <v>102</v>
      </c>
      <c r="Q4" s="547" t="s">
        <v>102</v>
      </c>
      <c r="R4" s="547" t="s">
        <v>102</v>
      </c>
      <c r="S4" s="547" t="s">
        <v>102</v>
      </c>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row>
    <row r="5" spans="1:171" x14ac:dyDescent="0.15">
      <c r="A5" s="547">
        <v>2813173</v>
      </c>
      <c r="B5" s="547">
        <v>0</v>
      </c>
      <c r="C5" s="547">
        <v>0</v>
      </c>
      <c r="D5" s="547" t="s">
        <v>102</v>
      </c>
      <c r="E5" s="547" t="s">
        <v>102</v>
      </c>
      <c r="F5" s="547" t="s">
        <v>102</v>
      </c>
      <c r="G5" s="547" t="s">
        <v>102</v>
      </c>
      <c r="H5" s="547" t="s">
        <v>102</v>
      </c>
      <c r="I5" s="547" t="s">
        <v>102</v>
      </c>
      <c r="J5" s="547" t="s">
        <v>102</v>
      </c>
      <c r="K5" s="547" t="s">
        <v>102</v>
      </c>
      <c r="L5" s="547" t="s">
        <v>102</v>
      </c>
      <c r="M5" s="547" t="s">
        <v>102</v>
      </c>
      <c r="N5" s="547" t="s">
        <v>102</v>
      </c>
      <c r="O5" s="547" t="s">
        <v>102</v>
      </c>
      <c r="P5" s="547" t="s">
        <v>102</v>
      </c>
      <c r="Q5" s="547" t="s">
        <v>102</v>
      </c>
      <c r="R5" s="547" t="s">
        <v>102</v>
      </c>
      <c r="S5" s="547" t="s">
        <v>102</v>
      </c>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row>
    <row r="6" spans="1:171" x14ac:dyDescent="0.15">
      <c r="A6" s="547">
        <v>2778841</v>
      </c>
      <c r="B6" s="547">
        <v>0</v>
      </c>
      <c r="C6" s="547">
        <v>0</v>
      </c>
      <c r="D6" s="547" t="s">
        <v>102</v>
      </c>
      <c r="E6" s="547" t="s">
        <v>102</v>
      </c>
      <c r="F6" s="547" t="s">
        <v>102</v>
      </c>
      <c r="G6" s="547" t="s">
        <v>102</v>
      </c>
      <c r="H6" s="547" t="s">
        <v>102</v>
      </c>
      <c r="I6" s="547" t="s">
        <v>102</v>
      </c>
      <c r="J6" s="547" t="s">
        <v>102</v>
      </c>
      <c r="K6" s="547" t="s">
        <v>102</v>
      </c>
      <c r="L6" s="547" t="s">
        <v>102</v>
      </c>
      <c r="M6" s="547" t="s">
        <v>102</v>
      </c>
      <c r="N6" s="547" t="s">
        <v>102</v>
      </c>
      <c r="O6" s="547" t="s">
        <v>102</v>
      </c>
      <c r="P6" s="547" t="s">
        <v>102</v>
      </c>
      <c r="Q6" s="547" t="s">
        <v>102</v>
      </c>
      <c r="R6" s="547" t="s">
        <v>102</v>
      </c>
      <c r="S6" s="547" t="s">
        <v>102</v>
      </c>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row>
    <row r="7" spans="1:171" x14ac:dyDescent="0.15">
      <c r="A7" s="547">
        <v>2770097</v>
      </c>
      <c r="B7" s="547">
        <v>0</v>
      </c>
      <c r="C7" s="547">
        <v>0</v>
      </c>
      <c r="D7" s="547" t="s">
        <v>102</v>
      </c>
      <c r="E7" s="547" t="s">
        <v>102</v>
      </c>
      <c r="F7" s="547" t="s">
        <v>102</v>
      </c>
      <c r="G7" s="547" t="s">
        <v>102</v>
      </c>
      <c r="H7" s="547" t="s">
        <v>102</v>
      </c>
      <c r="I7" s="547" t="s">
        <v>102</v>
      </c>
      <c r="J7" s="547" t="s">
        <v>102</v>
      </c>
      <c r="K7" s="547" t="s">
        <v>102</v>
      </c>
      <c r="L7" s="547" t="s">
        <v>102</v>
      </c>
      <c r="M7" s="547" t="s">
        <v>102</v>
      </c>
      <c r="N7" s="547" t="s">
        <v>102</v>
      </c>
      <c r="O7" s="547" t="s">
        <v>102</v>
      </c>
      <c r="P7" s="547" t="s">
        <v>102</v>
      </c>
      <c r="Q7" s="547" t="s">
        <v>102</v>
      </c>
      <c r="R7" s="547" t="s">
        <v>102</v>
      </c>
      <c r="S7" s="547" t="s">
        <v>102</v>
      </c>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row>
    <row r="8" spans="1:171" x14ac:dyDescent="0.15">
      <c r="A8" s="547">
        <v>2842215</v>
      </c>
      <c r="B8" s="547">
        <v>0</v>
      </c>
      <c r="C8" s="547">
        <v>0</v>
      </c>
      <c r="D8" s="547" t="s">
        <v>102</v>
      </c>
      <c r="E8" s="547" t="s">
        <v>102</v>
      </c>
      <c r="F8" s="547" t="s">
        <v>102</v>
      </c>
      <c r="G8" s="547" t="s">
        <v>102</v>
      </c>
      <c r="H8" s="547" t="s">
        <v>102</v>
      </c>
      <c r="I8" s="547" t="s">
        <v>102</v>
      </c>
      <c r="J8" s="547" t="s">
        <v>102</v>
      </c>
      <c r="K8" s="547" t="s">
        <v>102</v>
      </c>
      <c r="L8" s="547" t="s">
        <v>102</v>
      </c>
      <c r="M8" s="547" t="s">
        <v>102</v>
      </c>
      <c r="N8" s="547" t="s">
        <v>102</v>
      </c>
      <c r="O8" s="547" t="s">
        <v>102</v>
      </c>
      <c r="P8" s="547" t="s">
        <v>102</v>
      </c>
      <c r="Q8" s="547" t="s">
        <v>102</v>
      </c>
      <c r="R8" s="547" t="s">
        <v>102</v>
      </c>
      <c r="S8" s="547" t="s">
        <v>102</v>
      </c>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row>
    <row r="9" spans="1:171" x14ac:dyDescent="0.15">
      <c r="A9" s="547">
        <v>2732519</v>
      </c>
      <c r="B9" s="547">
        <v>0</v>
      </c>
      <c r="C9" s="547">
        <v>0</v>
      </c>
      <c r="D9" s="547" t="s">
        <v>102</v>
      </c>
      <c r="E9" s="547" t="s">
        <v>102</v>
      </c>
      <c r="F9" s="547" t="s">
        <v>102</v>
      </c>
      <c r="G9" s="547" t="s">
        <v>102</v>
      </c>
      <c r="H9" s="547" t="s">
        <v>102</v>
      </c>
      <c r="I9" s="547" t="s">
        <v>102</v>
      </c>
      <c r="J9" s="547" t="s">
        <v>102</v>
      </c>
      <c r="K9" s="547" t="s">
        <v>102</v>
      </c>
      <c r="L9" s="547" t="s">
        <v>102</v>
      </c>
      <c r="M9" s="547" t="s">
        <v>102</v>
      </c>
      <c r="N9" s="547" t="s">
        <v>102</v>
      </c>
      <c r="O9" s="547" t="s">
        <v>102</v>
      </c>
      <c r="P9" s="547" t="s">
        <v>102</v>
      </c>
      <c r="Q9" s="547" t="s">
        <v>102</v>
      </c>
      <c r="R9" s="547" t="s">
        <v>102</v>
      </c>
      <c r="S9" s="547" t="s">
        <v>102</v>
      </c>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row>
    <row r="10" spans="1:171" x14ac:dyDescent="0.15">
      <c r="A10" s="547">
        <v>2588375</v>
      </c>
      <c r="B10" s="547">
        <v>0</v>
      </c>
      <c r="C10" s="547">
        <v>0</v>
      </c>
      <c r="D10" s="547" t="s">
        <v>102</v>
      </c>
      <c r="E10" s="547" t="s">
        <v>102</v>
      </c>
      <c r="F10" s="547" t="s">
        <v>102</v>
      </c>
      <c r="G10" s="547" t="s">
        <v>102</v>
      </c>
      <c r="H10" s="547" t="s">
        <v>102</v>
      </c>
      <c r="I10" s="547" t="s">
        <v>102</v>
      </c>
      <c r="J10" s="547" t="s">
        <v>102</v>
      </c>
      <c r="K10" s="547" t="s">
        <v>102</v>
      </c>
      <c r="L10" s="547" t="s">
        <v>102</v>
      </c>
      <c r="M10" s="547" t="s">
        <v>102</v>
      </c>
      <c r="N10" s="547" t="s">
        <v>102</v>
      </c>
      <c r="O10" s="547" t="s">
        <v>102</v>
      </c>
      <c r="P10" s="547" t="s">
        <v>102</v>
      </c>
      <c r="Q10" s="547" t="s">
        <v>102</v>
      </c>
      <c r="R10" s="547" t="s">
        <v>102</v>
      </c>
      <c r="S10" s="547" t="s">
        <v>102</v>
      </c>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row>
    <row r="11" spans="1:171" x14ac:dyDescent="0.15">
      <c r="A11" s="547">
        <v>2527107</v>
      </c>
      <c r="B11" s="547">
        <v>3</v>
      </c>
      <c r="C11" s="547">
        <v>3</v>
      </c>
      <c r="D11" s="547" t="s">
        <v>19289</v>
      </c>
      <c r="E11" s="547" t="s">
        <v>19314</v>
      </c>
      <c r="F11" s="547" t="s">
        <v>19327</v>
      </c>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row>
    <row r="12" spans="1:171" x14ac:dyDescent="0.15">
      <c r="A12" s="547">
        <v>2580101</v>
      </c>
      <c r="B12" s="547">
        <v>0</v>
      </c>
      <c r="C12" s="547">
        <v>0</v>
      </c>
      <c r="D12" s="547" t="s">
        <v>102</v>
      </c>
      <c r="E12" s="547" t="s">
        <v>102</v>
      </c>
      <c r="F12" s="547" t="s">
        <v>102</v>
      </c>
      <c r="G12" s="547" t="s">
        <v>102</v>
      </c>
      <c r="H12" s="547" t="s">
        <v>102</v>
      </c>
      <c r="I12" s="547" t="s">
        <v>102</v>
      </c>
      <c r="J12" s="547" t="s">
        <v>102</v>
      </c>
      <c r="K12" s="547" t="s">
        <v>102</v>
      </c>
      <c r="L12" s="547" t="s">
        <v>102</v>
      </c>
      <c r="M12" s="547" t="s">
        <v>102</v>
      </c>
      <c r="N12" s="547" t="s">
        <v>102</v>
      </c>
      <c r="O12" s="547" t="s">
        <v>102</v>
      </c>
      <c r="P12" s="547" t="s">
        <v>102</v>
      </c>
      <c r="Q12" s="547" t="s">
        <v>102</v>
      </c>
      <c r="R12" s="547" t="s">
        <v>102</v>
      </c>
      <c r="S12" s="547" t="s">
        <v>102</v>
      </c>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row>
    <row r="13" spans="1:171" x14ac:dyDescent="0.15">
      <c r="A13" s="547">
        <v>2535311</v>
      </c>
      <c r="B13" s="547">
        <v>0</v>
      </c>
      <c r="C13" s="547">
        <v>0</v>
      </c>
      <c r="D13" s="547" t="s">
        <v>102</v>
      </c>
      <c r="E13" s="547" t="s">
        <v>102</v>
      </c>
      <c r="F13" s="547" t="s">
        <v>102</v>
      </c>
      <c r="G13" s="547" t="s">
        <v>102</v>
      </c>
      <c r="H13" s="547" t="s">
        <v>102</v>
      </c>
      <c r="I13" s="547" t="s">
        <v>102</v>
      </c>
      <c r="J13" s="547" t="s">
        <v>102</v>
      </c>
      <c r="K13" s="547" t="s">
        <v>102</v>
      </c>
      <c r="L13" s="547" t="s">
        <v>102</v>
      </c>
      <c r="M13" s="547" t="s">
        <v>102</v>
      </c>
      <c r="N13" s="547" t="s">
        <v>102</v>
      </c>
      <c r="O13" s="547" t="s">
        <v>102</v>
      </c>
      <c r="P13" s="547" t="s">
        <v>102</v>
      </c>
      <c r="Q13" s="547" t="s">
        <v>102</v>
      </c>
      <c r="R13" s="547" t="s">
        <v>102</v>
      </c>
      <c r="S13" s="547" t="s">
        <v>102</v>
      </c>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row>
    <row r="14" spans="1:171" x14ac:dyDescent="0.15">
      <c r="A14" s="547">
        <v>3066189</v>
      </c>
      <c r="B14" s="547">
        <v>0</v>
      </c>
      <c r="C14" s="547">
        <v>0</v>
      </c>
      <c r="D14" s="547" t="s">
        <v>102</v>
      </c>
      <c r="E14" s="547" t="s">
        <v>102</v>
      </c>
      <c r="F14" s="547" t="s">
        <v>102</v>
      </c>
      <c r="G14" s="547" t="s">
        <v>102</v>
      </c>
      <c r="H14" s="547" t="s">
        <v>102</v>
      </c>
      <c r="I14" s="547" t="s">
        <v>102</v>
      </c>
      <c r="J14" s="547" t="s">
        <v>102</v>
      </c>
      <c r="K14" s="547" t="s">
        <v>102</v>
      </c>
      <c r="L14" s="547" t="s">
        <v>102</v>
      </c>
      <c r="M14" s="547" t="s">
        <v>102</v>
      </c>
      <c r="N14" s="547" t="s">
        <v>102</v>
      </c>
      <c r="O14" s="547" t="s">
        <v>102</v>
      </c>
      <c r="P14" s="547" t="s">
        <v>102</v>
      </c>
      <c r="Q14" s="547" t="s">
        <v>102</v>
      </c>
      <c r="R14" s="547" t="s">
        <v>102</v>
      </c>
      <c r="S14" s="547" t="s">
        <v>102</v>
      </c>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row>
    <row r="15" spans="1:171" x14ac:dyDescent="0.15">
      <c r="A15" s="547">
        <v>3066189</v>
      </c>
      <c r="B15" s="547">
        <v>0</v>
      </c>
      <c r="C15" s="547">
        <v>0</v>
      </c>
      <c r="D15" s="547" t="s">
        <v>102</v>
      </c>
      <c r="E15" s="547" t="s">
        <v>102</v>
      </c>
      <c r="F15" s="547" t="s">
        <v>102</v>
      </c>
      <c r="G15" s="547" t="s">
        <v>102</v>
      </c>
      <c r="H15" s="547" t="s">
        <v>102</v>
      </c>
      <c r="I15" s="547" t="s">
        <v>102</v>
      </c>
      <c r="J15" s="547" t="s">
        <v>102</v>
      </c>
      <c r="K15" s="547" t="s">
        <v>102</v>
      </c>
      <c r="L15" s="547" t="s">
        <v>102</v>
      </c>
      <c r="M15" s="547" t="s">
        <v>102</v>
      </c>
      <c r="N15" s="547" t="s">
        <v>102</v>
      </c>
      <c r="O15" s="547" t="s">
        <v>102</v>
      </c>
      <c r="P15" s="547" t="s">
        <v>102</v>
      </c>
      <c r="Q15" s="547" t="s">
        <v>102</v>
      </c>
      <c r="R15" s="547" t="s">
        <v>102</v>
      </c>
      <c r="S15" s="547" t="s">
        <v>102</v>
      </c>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row>
    <row r="16" spans="1:171" x14ac:dyDescent="0.15">
      <c r="A16" s="547">
        <v>4059688</v>
      </c>
      <c r="B16" s="547">
        <v>0</v>
      </c>
      <c r="C16" s="547">
        <v>0</v>
      </c>
      <c r="D16" s="547" t="s">
        <v>102</v>
      </c>
      <c r="E16" s="547" t="s">
        <v>102</v>
      </c>
      <c r="F16" s="547" t="s">
        <v>102</v>
      </c>
      <c r="G16" s="547" t="s">
        <v>102</v>
      </c>
      <c r="H16" s="547" t="s">
        <v>102</v>
      </c>
      <c r="I16" s="547" t="s">
        <v>102</v>
      </c>
      <c r="J16" s="547" t="s">
        <v>102</v>
      </c>
      <c r="K16" s="547" t="s">
        <v>102</v>
      </c>
      <c r="L16" s="547" t="s">
        <v>102</v>
      </c>
      <c r="M16" s="547" t="s">
        <v>102</v>
      </c>
      <c r="N16" s="547" t="s">
        <v>102</v>
      </c>
      <c r="O16" s="547" t="s">
        <v>102</v>
      </c>
      <c r="P16" s="547" t="s">
        <v>102</v>
      </c>
      <c r="Q16" s="547" t="s">
        <v>102</v>
      </c>
      <c r="R16" s="547" t="s">
        <v>102</v>
      </c>
      <c r="S16" s="547" t="s">
        <v>102</v>
      </c>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row>
    <row r="17" spans="1:171" x14ac:dyDescent="0.15">
      <c r="A17" s="547">
        <v>4074457</v>
      </c>
      <c r="B17" s="547">
        <v>0</v>
      </c>
      <c r="C17" s="547">
        <v>0</v>
      </c>
      <c r="D17" s="547" t="s">
        <v>102</v>
      </c>
      <c r="E17" s="547" t="s">
        <v>102</v>
      </c>
      <c r="F17" s="547" t="s">
        <v>102</v>
      </c>
      <c r="G17" s="547" t="s">
        <v>102</v>
      </c>
      <c r="H17" s="547" t="s">
        <v>102</v>
      </c>
      <c r="I17" s="547" t="s">
        <v>102</v>
      </c>
      <c r="J17" s="547" t="s">
        <v>102</v>
      </c>
      <c r="K17" s="547" t="s">
        <v>102</v>
      </c>
      <c r="L17" s="547" t="s">
        <v>102</v>
      </c>
      <c r="M17" s="547" t="s">
        <v>102</v>
      </c>
      <c r="N17" s="547" t="s">
        <v>102</v>
      </c>
      <c r="O17" s="547" t="s">
        <v>102</v>
      </c>
      <c r="P17" s="547" t="s">
        <v>102</v>
      </c>
      <c r="Q17" s="547" t="s">
        <v>102</v>
      </c>
      <c r="R17" s="547" t="s">
        <v>102</v>
      </c>
      <c r="S17" s="547" t="s">
        <v>102</v>
      </c>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row>
    <row r="18" spans="1:171" x14ac:dyDescent="0.15">
      <c r="A18" s="547">
        <v>4074457</v>
      </c>
      <c r="B18" s="547">
        <v>0</v>
      </c>
      <c r="C18" s="547">
        <v>0</v>
      </c>
      <c r="D18" s="547" t="s">
        <v>102</v>
      </c>
      <c r="E18" s="547" t="s">
        <v>102</v>
      </c>
      <c r="F18" s="547" t="s">
        <v>102</v>
      </c>
      <c r="G18" s="547" t="s">
        <v>102</v>
      </c>
      <c r="H18" s="547" t="s">
        <v>102</v>
      </c>
      <c r="I18" s="547" t="s">
        <v>102</v>
      </c>
      <c r="J18" s="547" t="s">
        <v>102</v>
      </c>
      <c r="K18" s="547" t="s">
        <v>102</v>
      </c>
      <c r="L18" s="547" t="s">
        <v>102</v>
      </c>
      <c r="M18" s="547" t="s">
        <v>102</v>
      </c>
      <c r="N18" s="547" t="s">
        <v>102</v>
      </c>
      <c r="O18" s="547" t="s">
        <v>102</v>
      </c>
      <c r="P18" s="547" t="s">
        <v>102</v>
      </c>
      <c r="Q18" s="547" t="s">
        <v>102</v>
      </c>
      <c r="R18" s="547" t="s">
        <v>102</v>
      </c>
      <c r="S18" s="547" t="s">
        <v>102</v>
      </c>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row>
    <row r="19" spans="1:171" x14ac:dyDescent="0.15">
      <c r="A19" s="547">
        <v>4064423</v>
      </c>
      <c r="B19" s="547">
        <v>0</v>
      </c>
      <c r="C19" s="547">
        <v>0</v>
      </c>
      <c r="D19" s="547" t="s">
        <v>102</v>
      </c>
      <c r="E19" s="547" t="s">
        <v>102</v>
      </c>
      <c r="F19" s="547" t="s">
        <v>102</v>
      </c>
      <c r="G19" s="547" t="s">
        <v>102</v>
      </c>
      <c r="H19" s="547" t="s">
        <v>102</v>
      </c>
      <c r="I19" s="547" t="s">
        <v>102</v>
      </c>
      <c r="J19" s="547" t="s">
        <v>102</v>
      </c>
      <c r="K19" s="547" t="s">
        <v>102</v>
      </c>
      <c r="L19" s="547" t="s">
        <v>102</v>
      </c>
      <c r="M19" s="547" t="s">
        <v>102</v>
      </c>
      <c r="N19" s="547" t="s">
        <v>102</v>
      </c>
      <c r="O19" s="547" t="s">
        <v>102</v>
      </c>
      <c r="P19" s="547" t="s">
        <v>102</v>
      </c>
      <c r="Q19" s="547" t="s">
        <v>102</v>
      </c>
      <c r="R19" s="547" t="s">
        <v>102</v>
      </c>
      <c r="S19" s="547" t="s">
        <v>102</v>
      </c>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row>
    <row r="20" spans="1:171" x14ac:dyDescent="0.15">
      <c r="A20" s="547">
        <v>4064423</v>
      </c>
      <c r="B20" s="547">
        <v>0</v>
      </c>
      <c r="C20" s="547">
        <v>0</v>
      </c>
      <c r="D20" s="547" t="s">
        <v>102</v>
      </c>
      <c r="E20" s="547" t="s">
        <v>102</v>
      </c>
      <c r="F20" s="547" t="s">
        <v>102</v>
      </c>
      <c r="G20" s="547" t="s">
        <v>102</v>
      </c>
      <c r="H20" s="547" t="s">
        <v>102</v>
      </c>
      <c r="I20" s="547" t="s">
        <v>102</v>
      </c>
      <c r="J20" s="547" t="s">
        <v>102</v>
      </c>
      <c r="K20" s="547" t="s">
        <v>102</v>
      </c>
      <c r="L20" s="547" t="s">
        <v>102</v>
      </c>
      <c r="M20" s="547" t="s">
        <v>102</v>
      </c>
      <c r="N20" s="547" t="s">
        <v>102</v>
      </c>
      <c r="O20" s="547" t="s">
        <v>102</v>
      </c>
      <c r="P20" s="547" t="s">
        <v>102</v>
      </c>
      <c r="Q20" s="547" t="s">
        <v>102</v>
      </c>
      <c r="R20" s="547" t="s">
        <v>102</v>
      </c>
      <c r="S20" s="547" t="s">
        <v>102</v>
      </c>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row>
    <row r="21" spans="1:171" x14ac:dyDescent="0.15">
      <c r="A21" s="547">
        <v>4059688</v>
      </c>
      <c r="B21" s="547">
        <v>0</v>
      </c>
      <c r="C21" s="547">
        <v>0</v>
      </c>
      <c r="D21" s="547" t="s">
        <v>102</v>
      </c>
      <c r="E21" s="547" t="s">
        <v>102</v>
      </c>
      <c r="F21" s="547" t="s">
        <v>102</v>
      </c>
      <c r="G21" s="547" t="s">
        <v>102</v>
      </c>
      <c r="H21" s="547" t="s">
        <v>102</v>
      </c>
      <c r="I21" s="547" t="s">
        <v>102</v>
      </c>
      <c r="J21" s="547" t="s">
        <v>102</v>
      </c>
      <c r="K21" s="547" t="s">
        <v>102</v>
      </c>
      <c r="L21" s="547" t="s">
        <v>102</v>
      </c>
      <c r="M21" s="547" t="s">
        <v>102</v>
      </c>
      <c r="N21" s="547" t="s">
        <v>102</v>
      </c>
      <c r="O21" s="547" t="s">
        <v>102</v>
      </c>
      <c r="P21" s="547" t="s">
        <v>102</v>
      </c>
      <c r="Q21" s="547" t="s">
        <v>102</v>
      </c>
      <c r="R21" s="547" t="s">
        <v>102</v>
      </c>
      <c r="S21" s="547" t="s">
        <v>102</v>
      </c>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row>
    <row r="22" spans="1:171" x14ac:dyDescent="0.15">
      <c r="A22" s="547">
        <v>4058072</v>
      </c>
      <c r="B22" s="547">
        <v>0</v>
      </c>
      <c r="C22" s="547">
        <v>0</v>
      </c>
      <c r="D22" s="547" t="s">
        <v>102</v>
      </c>
      <c r="E22" s="547" t="s">
        <v>102</v>
      </c>
      <c r="F22" s="547" t="s">
        <v>102</v>
      </c>
      <c r="G22" s="547" t="s">
        <v>102</v>
      </c>
      <c r="H22" s="547" t="s">
        <v>102</v>
      </c>
      <c r="I22" s="547" t="s">
        <v>102</v>
      </c>
      <c r="J22" s="547" t="s">
        <v>102</v>
      </c>
      <c r="K22" s="547" t="s">
        <v>102</v>
      </c>
      <c r="L22" s="547" t="s">
        <v>102</v>
      </c>
      <c r="M22" s="547" t="s">
        <v>102</v>
      </c>
      <c r="N22" s="547" t="s">
        <v>102</v>
      </c>
      <c r="O22" s="547" t="s">
        <v>102</v>
      </c>
      <c r="P22" s="547" t="s">
        <v>102</v>
      </c>
      <c r="Q22" s="547" t="s">
        <v>102</v>
      </c>
      <c r="R22" s="547" t="s">
        <v>102</v>
      </c>
      <c r="S22" s="547" t="s">
        <v>102</v>
      </c>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row>
    <row r="23" spans="1:171" x14ac:dyDescent="0.15">
      <c r="A23" s="547">
        <v>4058072</v>
      </c>
      <c r="B23" s="547">
        <v>0</v>
      </c>
      <c r="C23" s="547">
        <v>0</v>
      </c>
      <c r="D23" s="547" t="s">
        <v>102</v>
      </c>
      <c r="E23" s="547" t="s">
        <v>102</v>
      </c>
      <c r="F23" s="547" t="s">
        <v>102</v>
      </c>
      <c r="G23" s="547" t="s">
        <v>102</v>
      </c>
      <c r="H23" s="547" t="s">
        <v>102</v>
      </c>
      <c r="I23" s="547" t="s">
        <v>102</v>
      </c>
      <c r="J23" s="547" t="s">
        <v>102</v>
      </c>
      <c r="K23" s="547" t="s">
        <v>102</v>
      </c>
      <c r="L23" s="547" t="s">
        <v>102</v>
      </c>
      <c r="M23" s="547" t="s">
        <v>102</v>
      </c>
      <c r="N23" s="547" t="s">
        <v>102</v>
      </c>
      <c r="O23" s="547" t="s">
        <v>102</v>
      </c>
      <c r="P23" s="547" t="s">
        <v>102</v>
      </c>
      <c r="Q23" s="547" t="s">
        <v>102</v>
      </c>
      <c r="R23" s="547" t="s">
        <v>102</v>
      </c>
      <c r="S23" s="547" t="s">
        <v>102</v>
      </c>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row>
    <row r="24" spans="1:171" x14ac:dyDescent="0.15">
      <c r="A24" s="547">
        <v>4047929</v>
      </c>
      <c r="B24" s="547">
        <v>0</v>
      </c>
      <c r="C24" s="547">
        <v>0</v>
      </c>
      <c r="D24" s="547" t="s">
        <v>102</v>
      </c>
      <c r="E24" s="547" t="s">
        <v>102</v>
      </c>
      <c r="F24" s="547" t="s">
        <v>102</v>
      </c>
      <c r="G24" s="547" t="s">
        <v>102</v>
      </c>
      <c r="H24" s="547" t="s">
        <v>102</v>
      </c>
      <c r="I24" s="547" t="s">
        <v>102</v>
      </c>
      <c r="J24" s="547" t="s">
        <v>102</v>
      </c>
      <c r="K24" s="547" t="s">
        <v>102</v>
      </c>
      <c r="L24" s="547" t="s">
        <v>102</v>
      </c>
      <c r="M24" s="547" t="s">
        <v>102</v>
      </c>
      <c r="N24" s="547" t="s">
        <v>102</v>
      </c>
      <c r="O24" s="547" t="s">
        <v>102</v>
      </c>
      <c r="P24" s="547" t="s">
        <v>102</v>
      </c>
      <c r="Q24" s="547" t="s">
        <v>102</v>
      </c>
      <c r="R24" s="547" t="s">
        <v>102</v>
      </c>
      <c r="S24" s="547" t="s">
        <v>102</v>
      </c>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row>
    <row r="25" spans="1:171" x14ac:dyDescent="0.15">
      <c r="A25" s="547">
        <v>4047929</v>
      </c>
      <c r="B25" s="547">
        <v>0</v>
      </c>
      <c r="C25" s="547">
        <v>0</v>
      </c>
      <c r="D25" s="547" t="s">
        <v>102</v>
      </c>
      <c r="E25" s="547" t="s">
        <v>102</v>
      </c>
      <c r="F25" s="547" t="s">
        <v>102</v>
      </c>
      <c r="G25" s="547" t="s">
        <v>102</v>
      </c>
      <c r="H25" s="547" t="s">
        <v>102</v>
      </c>
      <c r="I25" s="547" t="s">
        <v>102</v>
      </c>
      <c r="J25" s="547" t="s">
        <v>102</v>
      </c>
      <c r="K25" s="547" t="s">
        <v>102</v>
      </c>
      <c r="L25" s="547" t="s">
        <v>102</v>
      </c>
      <c r="M25" s="547" t="s">
        <v>102</v>
      </c>
      <c r="N25" s="547" t="s">
        <v>102</v>
      </c>
      <c r="O25" s="547" t="s">
        <v>102</v>
      </c>
      <c r="P25" s="547" t="s">
        <v>102</v>
      </c>
      <c r="Q25" s="547" t="s">
        <v>102</v>
      </c>
      <c r="R25" s="547" t="s">
        <v>102</v>
      </c>
      <c r="S25" s="547" t="s">
        <v>102</v>
      </c>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row>
    <row r="26" spans="1:171" x14ac:dyDescent="0.15">
      <c r="A26" s="547">
        <v>4044466</v>
      </c>
      <c r="B26" s="547">
        <v>0</v>
      </c>
      <c r="C26" s="547">
        <v>0</v>
      </c>
      <c r="D26" s="547" t="s">
        <v>102</v>
      </c>
      <c r="E26" s="547" t="s">
        <v>102</v>
      </c>
      <c r="F26" s="547" t="s">
        <v>102</v>
      </c>
      <c r="G26" s="547" t="s">
        <v>102</v>
      </c>
      <c r="H26" s="547" t="s">
        <v>102</v>
      </c>
      <c r="I26" s="547" t="s">
        <v>102</v>
      </c>
      <c r="J26" s="547" t="s">
        <v>102</v>
      </c>
      <c r="K26" s="547" t="s">
        <v>102</v>
      </c>
      <c r="L26" s="547" t="s">
        <v>102</v>
      </c>
      <c r="M26" s="547" t="s">
        <v>102</v>
      </c>
      <c r="N26" s="547" t="s">
        <v>102</v>
      </c>
      <c r="O26" s="547" t="s">
        <v>102</v>
      </c>
      <c r="P26" s="547" t="s">
        <v>102</v>
      </c>
      <c r="Q26" s="547" t="s">
        <v>102</v>
      </c>
      <c r="R26" s="547" t="s">
        <v>102</v>
      </c>
      <c r="S26" s="547" t="s">
        <v>102</v>
      </c>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row>
    <row r="27" spans="1:171" x14ac:dyDescent="0.15">
      <c r="A27" s="547">
        <v>4044466</v>
      </c>
      <c r="B27" s="547">
        <v>0</v>
      </c>
      <c r="C27" s="547">
        <v>0</v>
      </c>
      <c r="D27" s="547" t="s">
        <v>102</v>
      </c>
      <c r="E27" s="547" t="s">
        <v>102</v>
      </c>
      <c r="F27" s="547" t="s">
        <v>102</v>
      </c>
      <c r="G27" s="547" t="s">
        <v>102</v>
      </c>
      <c r="H27" s="547" t="s">
        <v>102</v>
      </c>
      <c r="I27" s="547" t="s">
        <v>102</v>
      </c>
      <c r="J27" s="547" t="s">
        <v>102</v>
      </c>
      <c r="K27" s="547" t="s">
        <v>102</v>
      </c>
      <c r="L27" s="547" t="s">
        <v>102</v>
      </c>
      <c r="M27" s="547" t="s">
        <v>102</v>
      </c>
      <c r="N27" s="547" t="s">
        <v>102</v>
      </c>
      <c r="O27" s="547" t="s">
        <v>102</v>
      </c>
      <c r="P27" s="547" t="s">
        <v>102</v>
      </c>
      <c r="Q27" s="547" t="s">
        <v>102</v>
      </c>
      <c r="R27" s="547" t="s">
        <v>102</v>
      </c>
      <c r="S27" s="547" t="s">
        <v>102</v>
      </c>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row>
    <row r="28" spans="1:171" x14ac:dyDescent="0.15">
      <c r="A28" s="547">
        <v>4041246</v>
      </c>
      <c r="B28" s="547">
        <v>0</v>
      </c>
      <c r="C28" s="547">
        <v>0</v>
      </c>
      <c r="D28" s="547" t="s">
        <v>102</v>
      </c>
      <c r="E28" s="547" t="s">
        <v>102</v>
      </c>
      <c r="F28" s="547" t="s">
        <v>102</v>
      </c>
      <c r="G28" s="547" t="s">
        <v>102</v>
      </c>
      <c r="H28" s="547" t="s">
        <v>102</v>
      </c>
      <c r="I28" s="547" t="s">
        <v>102</v>
      </c>
      <c r="J28" s="547" t="s">
        <v>102</v>
      </c>
      <c r="K28" s="547" t="s">
        <v>102</v>
      </c>
      <c r="L28" s="547" t="s">
        <v>102</v>
      </c>
      <c r="M28" s="547" t="s">
        <v>102</v>
      </c>
      <c r="N28" s="547" t="s">
        <v>102</v>
      </c>
      <c r="O28" s="547" t="s">
        <v>102</v>
      </c>
      <c r="P28" s="547" t="s">
        <v>102</v>
      </c>
      <c r="Q28" s="547" t="s">
        <v>102</v>
      </c>
      <c r="R28" s="547" t="s">
        <v>102</v>
      </c>
      <c r="S28" s="547" t="s">
        <v>102</v>
      </c>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row>
    <row r="29" spans="1:171" x14ac:dyDescent="0.15">
      <c r="A29" s="547">
        <v>4041246</v>
      </c>
      <c r="B29" s="547">
        <v>0</v>
      </c>
      <c r="C29" s="547">
        <v>0</v>
      </c>
      <c r="D29" s="547" t="s">
        <v>102</v>
      </c>
      <c r="E29" s="547" t="s">
        <v>102</v>
      </c>
      <c r="F29" s="547" t="s">
        <v>102</v>
      </c>
      <c r="G29" s="547" t="s">
        <v>102</v>
      </c>
      <c r="H29" s="547" t="s">
        <v>102</v>
      </c>
      <c r="I29" s="547" t="s">
        <v>102</v>
      </c>
      <c r="J29" s="547" t="s">
        <v>102</v>
      </c>
      <c r="K29" s="547" t="s">
        <v>102</v>
      </c>
      <c r="L29" s="547" t="s">
        <v>102</v>
      </c>
      <c r="M29" s="547" t="s">
        <v>102</v>
      </c>
      <c r="N29" s="547" t="s">
        <v>102</v>
      </c>
      <c r="O29" s="547" t="s">
        <v>102</v>
      </c>
      <c r="P29" s="547" t="s">
        <v>102</v>
      </c>
      <c r="Q29" s="547" t="s">
        <v>102</v>
      </c>
      <c r="R29" s="547" t="s">
        <v>102</v>
      </c>
      <c r="S29" s="547" t="s">
        <v>102</v>
      </c>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row>
    <row r="30" spans="1:171" x14ac:dyDescent="0.15">
      <c r="A30" s="547">
        <v>4038108</v>
      </c>
      <c r="B30" s="547">
        <v>0</v>
      </c>
      <c r="C30" s="547">
        <v>0</v>
      </c>
      <c r="D30" s="547" t="s">
        <v>102</v>
      </c>
      <c r="E30" s="547" t="s">
        <v>102</v>
      </c>
      <c r="F30" s="547" t="s">
        <v>102</v>
      </c>
      <c r="G30" s="547" t="s">
        <v>102</v>
      </c>
      <c r="H30" s="547" t="s">
        <v>102</v>
      </c>
      <c r="I30" s="547" t="s">
        <v>102</v>
      </c>
      <c r="J30" s="547" t="s">
        <v>102</v>
      </c>
      <c r="K30" s="547" t="s">
        <v>102</v>
      </c>
      <c r="L30" s="547" t="s">
        <v>102</v>
      </c>
      <c r="M30" s="547" t="s">
        <v>102</v>
      </c>
      <c r="N30" s="547" t="s">
        <v>102</v>
      </c>
      <c r="O30" s="547" t="s">
        <v>102</v>
      </c>
      <c r="P30" s="547" t="s">
        <v>102</v>
      </c>
      <c r="Q30" s="547" t="s">
        <v>102</v>
      </c>
      <c r="R30" s="547" t="s">
        <v>102</v>
      </c>
      <c r="S30" s="547" t="s">
        <v>102</v>
      </c>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row>
    <row r="31" spans="1:171" x14ac:dyDescent="0.15">
      <c r="A31" s="547">
        <v>4038108</v>
      </c>
      <c r="B31" s="547">
        <v>0</v>
      </c>
      <c r="C31" s="547">
        <v>0</v>
      </c>
      <c r="D31" s="547" t="s">
        <v>102</v>
      </c>
      <c r="E31" s="547" t="s">
        <v>102</v>
      </c>
      <c r="F31" s="547" t="s">
        <v>102</v>
      </c>
      <c r="G31" s="547" t="s">
        <v>102</v>
      </c>
      <c r="H31" s="547" t="s">
        <v>102</v>
      </c>
      <c r="I31" s="547" t="s">
        <v>102</v>
      </c>
      <c r="J31" s="547" t="s">
        <v>102</v>
      </c>
      <c r="K31" s="547" t="s">
        <v>102</v>
      </c>
      <c r="L31" s="547" t="s">
        <v>102</v>
      </c>
      <c r="M31" s="547" t="s">
        <v>102</v>
      </c>
      <c r="N31" s="547" t="s">
        <v>102</v>
      </c>
      <c r="O31" s="547" t="s">
        <v>102</v>
      </c>
      <c r="P31" s="547" t="s">
        <v>102</v>
      </c>
      <c r="Q31" s="547" t="s">
        <v>102</v>
      </c>
      <c r="R31" s="547" t="s">
        <v>102</v>
      </c>
      <c r="S31" s="547" t="s">
        <v>102</v>
      </c>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row>
    <row r="32" spans="1:171" x14ac:dyDescent="0.15">
      <c r="A32" s="547">
        <v>4035007</v>
      </c>
      <c r="B32" s="547">
        <v>0</v>
      </c>
      <c r="C32" s="547">
        <v>0</v>
      </c>
      <c r="D32" s="547" t="s">
        <v>102</v>
      </c>
      <c r="E32" s="547" t="s">
        <v>102</v>
      </c>
      <c r="F32" s="547" t="s">
        <v>102</v>
      </c>
      <c r="G32" s="547" t="s">
        <v>102</v>
      </c>
      <c r="H32" s="547" t="s">
        <v>102</v>
      </c>
      <c r="I32" s="547" t="s">
        <v>102</v>
      </c>
      <c r="J32" s="547" t="s">
        <v>102</v>
      </c>
      <c r="K32" s="547" t="s">
        <v>102</v>
      </c>
      <c r="L32" s="547" t="s">
        <v>102</v>
      </c>
      <c r="M32" s="547" t="s">
        <v>102</v>
      </c>
      <c r="N32" s="547" t="s">
        <v>102</v>
      </c>
      <c r="O32" s="547" t="s">
        <v>102</v>
      </c>
      <c r="P32" s="547" t="s">
        <v>102</v>
      </c>
      <c r="Q32" s="547" t="s">
        <v>102</v>
      </c>
      <c r="R32" s="547" t="s">
        <v>102</v>
      </c>
      <c r="S32" s="547" t="s">
        <v>102</v>
      </c>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row>
    <row r="33" spans="1:171" x14ac:dyDescent="0.15">
      <c r="A33" s="547">
        <v>4035007</v>
      </c>
      <c r="B33" s="547">
        <v>0</v>
      </c>
      <c r="C33" s="547">
        <v>0</v>
      </c>
      <c r="D33" s="547" t="s">
        <v>102</v>
      </c>
      <c r="E33" s="547" t="s">
        <v>102</v>
      </c>
      <c r="F33" s="547" t="s">
        <v>102</v>
      </c>
      <c r="G33" s="547" t="s">
        <v>102</v>
      </c>
      <c r="H33" s="547" t="s">
        <v>102</v>
      </c>
      <c r="I33" s="547" t="s">
        <v>102</v>
      </c>
      <c r="J33" s="547" t="s">
        <v>102</v>
      </c>
      <c r="K33" s="547" t="s">
        <v>102</v>
      </c>
      <c r="L33" s="547" t="s">
        <v>102</v>
      </c>
      <c r="M33" s="547" t="s">
        <v>102</v>
      </c>
      <c r="N33" s="547" t="s">
        <v>102</v>
      </c>
      <c r="O33" s="547" t="s">
        <v>102</v>
      </c>
      <c r="P33" s="547" t="s">
        <v>102</v>
      </c>
      <c r="Q33" s="547" t="s">
        <v>102</v>
      </c>
      <c r="R33" s="547" t="s">
        <v>102</v>
      </c>
      <c r="S33" s="547" t="s">
        <v>102</v>
      </c>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row>
    <row r="34" spans="1:171" x14ac:dyDescent="0.15">
      <c r="A34" s="547">
        <v>4027451</v>
      </c>
      <c r="B34" s="547">
        <v>0</v>
      </c>
      <c r="C34" s="547">
        <v>0</v>
      </c>
      <c r="D34" s="547" t="s">
        <v>102</v>
      </c>
      <c r="E34" s="547" t="s">
        <v>102</v>
      </c>
      <c r="F34" s="547" t="s">
        <v>102</v>
      </c>
      <c r="G34" s="547" t="s">
        <v>102</v>
      </c>
      <c r="H34" s="547" t="s">
        <v>102</v>
      </c>
      <c r="I34" s="547" t="s">
        <v>102</v>
      </c>
      <c r="J34" s="547" t="s">
        <v>102</v>
      </c>
      <c r="K34" s="547" t="s">
        <v>102</v>
      </c>
      <c r="L34" s="547" t="s">
        <v>102</v>
      </c>
      <c r="M34" s="547" t="s">
        <v>102</v>
      </c>
      <c r="N34" s="547" t="s">
        <v>102</v>
      </c>
      <c r="O34" s="547" t="s">
        <v>102</v>
      </c>
      <c r="P34" s="547" t="s">
        <v>102</v>
      </c>
      <c r="Q34" s="547" t="s">
        <v>102</v>
      </c>
      <c r="R34" s="547" t="s">
        <v>102</v>
      </c>
      <c r="S34" s="547" t="s">
        <v>102</v>
      </c>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row>
    <row r="35" spans="1:171" x14ac:dyDescent="0.15">
      <c r="A35" s="547">
        <v>4027451</v>
      </c>
      <c r="B35" s="547">
        <v>0</v>
      </c>
      <c r="C35" s="547">
        <v>0</v>
      </c>
      <c r="D35" s="547" t="s">
        <v>102</v>
      </c>
      <c r="E35" s="547" t="s">
        <v>102</v>
      </c>
      <c r="F35" s="547" t="s">
        <v>102</v>
      </c>
      <c r="G35" s="547" t="s">
        <v>102</v>
      </c>
      <c r="H35" s="547" t="s">
        <v>102</v>
      </c>
      <c r="I35" s="547" t="s">
        <v>102</v>
      </c>
      <c r="J35" s="547" t="s">
        <v>102</v>
      </c>
      <c r="K35" s="547" t="s">
        <v>102</v>
      </c>
      <c r="L35" s="547" t="s">
        <v>102</v>
      </c>
      <c r="M35" s="547" t="s">
        <v>102</v>
      </c>
      <c r="N35" s="547" t="s">
        <v>102</v>
      </c>
      <c r="O35" s="547" t="s">
        <v>102</v>
      </c>
      <c r="P35" s="547" t="s">
        <v>102</v>
      </c>
      <c r="Q35" s="547" t="s">
        <v>102</v>
      </c>
      <c r="R35" s="547" t="s">
        <v>102</v>
      </c>
      <c r="S35" s="547" t="s">
        <v>102</v>
      </c>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row>
    <row r="36" spans="1:171" x14ac:dyDescent="0.15">
      <c r="A36" s="547">
        <v>4021925</v>
      </c>
      <c r="B36" s="547">
        <v>0</v>
      </c>
      <c r="C36" s="547">
        <v>0</v>
      </c>
      <c r="D36" s="547" t="s">
        <v>102</v>
      </c>
      <c r="E36" s="547" t="s">
        <v>102</v>
      </c>
      <c r="F36" s="547" t="s">
        <v>102</v>
      </c>
      <c r="G36" s="547" t="s">
        <v>102</v>
      </c>
      <c r="H36" s="547" t="s">
        <v>102</v>
      </c>
      <c r="I36" s="547" t="s">
        <v>102</v>
      </c>
      <c r="J36" s="547" t="s">
        <v>102</v>
      </c>
      <c r="K36" s="547" t="s">
        <v>102</v>
      </c>
      <c r="L36" s="547" t="s">
        <v>102</v>
      </c>
      <c r="M36" s="547" t="s">
        <v>102</v>
      </c>
      <c r="N36" s="547" t="s">
        <v>102</v>
      </c>
      <c r="O36" s="547" t="s">
        <v>102</v>
      </c>
      <c r="P36" s="547" t="s">
        <v>102</v>
      </c>
      <c r="Q36" s="547" t="s">
        <v>102</v>
      </c>
      <c r="R36" s="547" t="s">
        <v>102</v>
      </c>
      <c r="S36" s="547" t="s">
        <v>102</v>
      </c>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row>
    <row r="37" spans="1:171" x14ac:dyDescent="0.15">
      <c r="A37" s="547">
        <v>4021588</v>
      </c>
      <c r="B37" s="547">
        <v>0</v>
      </c>
      <c r="C37" s="547">
        <v>0</v>
      </c>
      <c r="D37" s="547" t="s">
        <v>102</v>
      </c>
      <c r="E37" s="547" t="s">
        <v>102</v>
      </c>
      <c r="F37" s="547" t="s">
        <v>102</v>
      </c>
      <c r="G37" s="547" t="s">
        <v>102</v>
      </c>
      <c r="H37" s="547" t="s">
        <v>102</v>
      </c>
      <c r="I37" s="547" t="s">
        <v>102</v>
      </c>
      <c r="J37" s="547" t="s">
        <v>102</v>
      </c>
      <c r="K37" s="547" t="s">
        <v>102</v>
      </c>
      <c r="L37" s="547" t="s">
        <v>102</v>
      </c>
      <c r="M37" s="547" t="s">
        <v>102</v>
      </c>
      <c r="N37" s="547" t="s">
        <v>102</v>
      </c>
      <c r="O37" s="547" t="s">
        <v>102</v>
      </c>
      <c r="P37" s="547" t="s">
        <v>102</v>
      </c>
      <c r="Q37" s="547" t="s">
        <v>102</v>
      </c>
      <c r="R37" s="547" t="s">
        <v>102</v>
      </c>
      <c r="S37" s="547" t="s">
        <v>102</v>
      </c>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row>
    <row r="38" spans="1:171" x14ac:dyDescent="0.15">
      <c r="A38" s="547">
        <v>4021588</v>
      </c>
      <c r="B38" s="547">
        <v>0</v>
      </c>
      <c r="C38" s="547">
        <v>0</v>
      </c>
      <c r="D38" s="547" t="s">
        <v>102</v>
      </c>
      <c r="E38" s="547" t="s">
        <v>102</v>
      </c>
      <c r="F38" s="547" t="s">
        <v>102</v>
      </c>
      <c r="G38" s="547" t="s">
        <v>102</v>
      </c>
      <c r="H38" s="547" t="s">
        <v>102</v>
      </c>
      <c r="I38" s="547" t="s">
        <v>102</v>
      </c>
      <c r="J38" s="547" t="s">
        <v>102</v>
      </c>
      <c r="K38" s="547" t="s">
        <v>102</v>
      </c>
      <c r="L38" s="547" t="s">
        <v>102</v>
      </c>
      <c r="M38" s="547" t="s">
        <v>102</v>
      </c>
      <c r="N38" s="547" t="s">
        <v>102</v>
      </c>
      <c r="O38" s="547" t="s">
        <v>102</v>
      </c>
      <c r="P38" s="547" t="s">
        <v>102</v>
      </c>
      <c r="Q38" s="547" t="s">
        <v>102</v>
      </c>
      <c r="R38" s="547" t="s">
        <v>102</v>
      </c>
      <c r="S38" s="547" t="s">
        <v>102</v>
      </c>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row>
    <row r="39" spans="1:171" x14ac:dyDescent="0.15">
      <c r="A39" s="547">
        <v>4017363</v>
      </c>
      <c r="B39" s="547">
        <v>0</v>
      </c>
      <c r="C39" s="547">
        <v>0</v>
      </c>
      <c r="D39" s="547" t="s">
        <v>102</v>
      </c>
      <c r="E39" s="547" t="s">
        <v>102</v>
      </c>
      <c r="F39" s="547" t="s">
        <v>102</v>
      </c>
      <c r="G39" s="547" t="s">
        <v>102</v>
      </c>
      <c r="H39" s="547" t="s">
        <v>102</v>
      </c>
      <c r="I39" s="547" t="s">
        <v>102</v>
      </c>
      <c r="J39" s="547" t="s">
        <v>102</v>
      </c>
      <c r="K39" s="547" t="s">
        <v>102</v>
      </c>
      <c r="L39" s="547" t="s">
        <v>102</v>
      </c>
      <c r="M39" s="547" t="s">
        <v>102</v>
      </c>
      <c r="N39" s="547" t="s">
        <v>102</v>
      </c>
      <c r="O39" s="547" t="s">
        <v>102</v>
      </c>
      <c r="P39" s="547" t="s">
        <v>102</v>
      </c>
      <c r="Q39" s="547" t="s">
        <v>102</v>
      </c>
      <c r="R39" s="547" t="s">
        <v>102</v>
      </c>
      <c r="S39" s="547" t="s">
        <v>102</v>
      </c>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row>
    <row r="40" spans="1:171" x14ac:dyDescent="0.15">
      <c r="A40" s="547">
        <v>4017363</v>
      </c>
      <c r="B40" s="547">
        <v>0</v>
      </c>
      <c r="C40" s="547">
        <v>0</v>
      </c>
      <c r="D40" s="547" t="s">
        <v>102</v>
      </c>
      <c r="E40" s="547" t="s">
        <v>102</v>
      </c>
      <c r="F40" s="547" t="s">
        <v>102</v>
      </c>
      <c r="G40" s="547" t="s">
        <v>102</v>
      </c>
      <c r="H40" s="547" t="s">
        <v>102</v>
      </c>
      <c r="I40" s="547" t="s">
        <v>102</v>
      </c>
      <c r="J40" s="547" t="s">
        <v>102</v>
      </c>
      <c r="K40" s="547" t="s">
        <v>102</v>
      </c>
      <c r="L40" s="547" t="s">
        <v>102</v>
      </c>
      <c r="M40" s="547" t="s">
        <v>102</v>
      </c>
      <c r="N40" s="547" t="s">
        <v>102</v>
      </c>
      <c r="O40" s="547" t="s">
        <v>102</v>
      </c>
      <c r="P40" s="547" t="s">
        <v>102</v>
      </c>
      <c r="Q40" s="547" t="s">
        <v>102</v>
      </c>
      <c r="R40" s="547" t="s">
        <v>102</v>
      </c>
      <c r="S40" s="547" t="s">
        <v>102</v>
      </c>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row>
    <row r="41" spans="1:171" x14ac:dyDescent="0.15">
      <c r="A41" s="547">
        <v>4017273</v>
      </c>
      <c r="B41" s="547">
        <v>0</v>
      </c>
      <c r="C41" s="547">
        <v>0</v>
      </c>
      <c r="D41" s="547" t="s">
        <v>102</v>
      </c>
      <c r="E41" s="547" t="s">
        <v>102</v>
      </c>
      <c r="F41" s="547" t="s">
        <v>102</v>
      </c>
      <c r="G41" s="547" t="s">
        <v>102</v>
      </c>
      <c r="H41" s="547" t="s">
        <v>102</v>
      </c>
      <c r="I41" s="547" t="s">
        <v>102</v>
      </c>
      <c r="J41" s="547" t="s">
        <v>102</v>
      </c>
      <c r="K41" s="547" t="s">
        <v>102</v>
      </c>
      <c r="L41" s="547" t="s">
        <v>102</v>
      </c>
      <c r="M41" s="547" t="s">
        <v>102</v>
      </c>
      <c r="N41" s="547" t="s">
        <v>102</v>
      </c>
      <c r="O41" s="547" t="s">
        <v>102</v>
      </c>
      <c r="P41" s="547" t="s">
        <v>102</v>
      </c>
      <c r="Q41" s="547" t="s">
        <v>102</v>
      </c>
      <c r="R41" s="547" t="s">
        <v>102</v>
      </c>
      <c r="S41" s="547" t="s">
        <v>102</v>
      </c>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row>
    <row r="42" spans="1:171" x14ac:dyDescent="0.15">
      <c r="A42" s="547">
        <v>4017273</v>
      </c>
      <c r="B42" s="547">
        <v>0</v>
      </c>
      <c r="C42" s="547">
        <v>0</v>
      </c>
      <c r="D42" s="547" t="s">
        <v>102</v>
      </c>
      <c r="E42" s="547" t="s">
        <v>102</v>
      </c>
      <c r="F42" s="547" t="s">
        <v>102</v>
      </c>
      <c r="G42" s="547" t="s">
        <v>102</v>
      </c>
      <c r="H42" s="547" t="s">
        <v>102</v>
      </c>
      <c r="I42" s="547" t="s">
        <v>102</v>
      </c>
      <c r="J42" s="547" t="s">
        <v>102</v>
      </c>
      <c r="K42" s="547" t="s">
        <v>102</v>
      </c>
      <c r="L42" s="547" t="s">
        <v>102</v>
      </c>
      <c r="M42" s="547" t="s">
        <v>102</v>
      </c>
      <c r="N42" s="547" t="s">
        <v>102</v>
      </c>
      <c r="O42" s="547" t="s">
        <v>102</v>
      </c>
      <c r="P42" s="547" t="s">
        <v>102</v>
      </c>
      <c r="Q42" s="547" t="s">
        <v>102</v>
      </c>
      <c r="R42" s="547" t="s">
        <v>102</v>
      </c>
      <c r="S42" s="547" t="s">
        <v>102</v>
      </c>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row>
    <row r="43" spans="1:171" x14ac:dyDescent="0.15">
      <c r="A43" s="547">
        <v>4015329</v>
      </c>
      <c r="B43" s="547">
        <v>0</v>
      </c>
      <c r="C43" s="547">
        <v>0</v>
      </c>
      <c r="D43" s="547" t="s">
        <v>102</v>
      </c>
      <c r="E43" s="547" t="s">
        <v>102</v>
      </c>
      <c r="F43" s="547" t="s">
        <v>102</v>
      </c>
      <c r="G43" s="547" t="s">
        <v>102</v>
      </c>
      <c r="H43" s="547" t="s">
        <v>102</v>
      </c>
      <c r="I43" s="547" t="s">
        <v>102</v>
      </c>
      <c r="J43" s="547" t="s">
        <v>102</v>
      </c>
      <c r="K43" s="547" t="s">
        <v>102</v>
      </c>
      <c r="L43" s="547" t="s">
        <v>102</v>
      </c>
      <c r="M43" s="547" t="s">
        <v>102</v>
      </c>
      <c r="N43" s="547" t="s">
        <v>102</v>
      </c>
      <c r="O43" s="547" t="s">
        <v>102</v>
      </c>
      <c r="P43" s="547" t="s">
        <v>102</v>
      </c>
      <c r="Q43" s="547" t="s">
        <v>102</v>
      </c>
      <c r="R43" s="547" t="s">
        <v>102</v>
      </c>
      <c r="S43" s="547" t="s">
        <v>102</v>
      </c>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row>
    <row r="44" spans="1:171" x14ac:dyDescent="0.15">
      <c r="A44" s="547">
        <v>4015329</v>
      </c>
      <c r="B44" s="547">
        <v>0</v>
      </c>
      <c r="C44" s="547">
        <v>0</v>
      </c>
      <c r="D44" s="547" t="s">
        <v>102</v>
      </c>
      <c r="E44" s="547" t="s">
        <v>102</v>
      </c>
      <c r="F44" s="547" t="s">
        <v>102</v>
      </c>
      <c r="G44" s="547" t="s">
        <v>102</v>
      </c>
      <c r="H44" s="547" t="s">
        <v>102</v>
      </c>
      <c r="I44" s="547" t="s">
        <v>102</v>
      </c>
      <c r="J44" s="547" t="s">
        <v>102</v>
      </c>
      <c r="K44" s="547" t="s">
        <v>102</v>
      </c>
      <c r="L44" s="547" t="s">
        <v>102</v>
      </c>
      <c r="M44" s="547" t="s">
        <v>102</v>
      </c>
      <c r="N44" s="547" t="s">
        <v>102</v>
      </c>
      <c r="O44" s="547" t="s">
        <v>102</v>
      </c>
      <c r="P44" s="547" t="s">
        <v>102</v>
      </c>
      <c r="Q44" s="547" t="s">
        <v>102</v>
      </c>
      <c r="R44" s="547" t="s">
        <v>102</v>
      </c>
      <c r="S44" s="547" t="s">
        <v>102</v>
      </c>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row>
    <row r="45" spans="1:171" x14ac:dyDescent="0.15">
      <c r="A45" s="547">
        <v>4012944</v>
      </c>
      <c r="B45" s="547">
        <v>0</v>
      </c>
      <c r="C45" s="547">
        <v>0</v>
      </c>
      <c r="D45" s="547" t="s">
        <v>102</v>
      </c>
      <c r="E45" s="547" t="s">
        <v>102</v>
      </c>
      <c r="F45" s="547" t="s">
        <v>102</v>
      </c>
      <c r="G45" s="547" t="s">
        <v>102</v>
      </c>
      <c r="H45" s="547" t="s">
        <v>102</v>
      </c>
      <c r="I45" s="547" t="s">
        <v>102</v>
      </c>
      <c r="J45" s="547" t="s">
        <v>102</v>
      </c>
      <c r="K45" s="547" t="s">
        <v>102</v>
      </c>
      <c r="L45" s="547" t="s">
        <v>102</v>
      </c>
      <c r="M45" s="547" t="s">
        <v>102</v>
      </c>
      <c r="N45" s="547" t="s">
        <v>102</v>
      </c>
      <c r="O45" s="547" t="s">
        <v>102</v>
      </c>
      <c r="P45" s="547" t="s">
        <v>102</v>
      </c>
      <c r="Q45" s="547" t="s">
        <v>102</v>
      </c>
      <c r="R45" s="547" t="s">
        <v>102</v>
      </c>
      <c r="S45" s="547" t="s">
        <v>102</v>
      </c>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row>
    <row r="46" spans="1:171" x14ac:dyDescent="0.15">
      <c r="A46" s="547">
        <v>4012944</v>
      </c>
      <c r="B46" s="547">
        <v>0</v>
      </c>
      <c r="C46" s="547">
        <v>0</v>
      </c>
      <c r="D46" s="547" t="s">
        <v>102</v>
      </c>
      <c r="E46" s="547" t="s">
        <v>102</v>
      </c>
      <c r="F46" s="547" t="s">
        <v>102</v>
      </c>
      <c r="G46" s="547" t="s">
        <v>102</v>
      </c>
      <c r="H46" s="547" t="s">
        <v>102</v>
      </c>
      <c r="I46" s="547" t="s">
        <v>102</v>
      </c>
      <c r="J46" s="547" t="s">
        <v>102</v>
      </c>
      <c r="K46" s="547" t="s">
        <v>102</v>
      </c>
      <c r="L46" s="547" t="s">
        <v>102</v>
      </c>
      <c r="M46" s="547" t="s">
        <v>102</v>
      </c>
      <c r="N46" s="547" t="s">
        <v>102</v>
      </c>
      <c r="O46" s="547" t="s">
        <v>102</v>
      </c>
      <c r="P46" s="547" t="s">
        <v>102</v>
      </c>
      <c r="Q46" s="547" t="s">
        <v>102</v>
      </c>
      <c r="R46" s="547" t="s">
        <v>102</v>
      </c>
      <c r="S46" s="547" t="s">
        <v>102</v>
      </c>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row>
    <row r="47" spans="1:171" x14ac:dyDescent="0.15">
      <c r="A47" s="547">
        <v>4006470</v>
      </c>
      <c r="B47" s="547">
        <v>0</v>
      </c>
      <c r="C47" s="547">
        <v>0</v>
      </c>
      <c r="D47" s="547" t="s">
        <v>102</v>
      </c>
      <c r="E47" s="547" t="s">
        <v>102</v>
      </c>
      <c r="F47" s="547" t="s">
        <v>102</v>
      </c>
      <c r="G47" s="547" t="s">
        <v>102</v>
      </c>
      <c r="H47" s="547" t="s">
        <v>102</v>
      </c>
      <c r="I47" s="547" t="s">
        <v>102</v>
      </c>
      <c r="J47" s="547" t="s">
        <v>102</v>
      </c>
      <c r="K47" s="547" t="s">
        <v>102</v>
      </c>
      <c r="L47" s="547" t="s">
        <v>102</v>
      </c>
      <c r="M47" s="547" t="s">
        <v>102</v>
      </c>
      <c r="N47" s="547" t="s">
        <v>102</v>
      </c>
      <c r="O47" s="547" t="s">
        <v>102</v>
      </c>
      <c r="P47" s="547" t="s">
        <v>102</v>
      </c>
      <c r="Q47" s="547" t="s">
        <v>102</v>
      </c>
      <c r="R47" s="547" t="s">
        <v>102</v>
      </c>
      <c r="S47" s="547" t="s">
        <v>102</v>
      </c>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row>
    <row r="48" spans="1:171" x14ac:dyDescent="0.15">
      <c r="A48" s="547">
        <v>3050773</v>
      </c>
      <c r="B48" s="547">
        <v>0</v>
      </c>
      <c r="C48" s="547">
        <v>0</v>
      </c>
      <c r="D48" s="547" t="s">
        <v>102</v>
      </c>
      <c r="E48" s="547" t="s">
        <v>102</v>
      </c>
      <c r="F48" s="547" t="s">
        <v>102</v>
      </c>
      <c r="G48" s="547" t="s">
        <v>102</v>
      </c>
      <c r="H48" s="547" t="s">
        <v>102</v>
      </c>
      <c r="I48" s="547" t="s">
        <v>102</v>
      </c>
      <c r="J48" s="547" t="s">
        <v>102</v>
      </c>
      <c r="K48" s="547" t="s">
        <v>102</v>
      </c>
      <c r="L48" s="547" t="s">
        <v>102</v>
      </c>
      <c r="M48" s="547" t="s">
        <v>102</v>
      </c>
      <c r="N48" s="547" t="s">
        <v>102</v>
      </c>
      <c r="O48" s="547" t="s">
        <v>102</v>
      </c>
      <c r="P48" s="547" t="s">
        <v>102</v>
      </c>
      <c r="Q48" s="547" t="s">
        <v>102</v>
      </c>
      <c r="R48" s="547" t="s">
        <v>102</v>
      </c>
      <c r="S48" s="547" t="s">
        <v>102</v>
      </c>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row>
    <row r="49" spans="1:171" x14ac:dyDescent="0.15">
      <c r="A49" s="547">
        <v>3050773</v>
      </c>
      <c r="B49" s="547">
        <v>0</v>
      </c>
      <c r="C49" s="547">
        <v>0</v>
      </c>
      <c r="D49" s="547" t="s">
        <v>102</v>
      </c>
      <c r="E49" s="547" t="s">
        <v>102</v>
      </c>
      <c r="F49" s="547" t="s">
        <v>102</v>
      </c>
      <c r="G49" s="547" t="s">
        <v>102</v>
      </c>
      <c r="H49" s="547" t="s">
        <v>102</v>
      </c>
      <c r="I49" s="547" t="s">
        <v>102</v>
      </c>
      <c r="J49" s="547" t="s">
        <v>102</v>
      </c>
      <c r="K49" s="547" t="s">
        <v>102</v>
      </c>
      <c r="L49" s="547" t="s">
        <v>102</v>
      </c>
      <c r="M49" s="547" t="s">
        <v>102</v>
      </c>
      <c r="N49" s="547" t="s">
        <v>102</v>
      </c>
      <c r="O49" s="547" t="s">
        <v>102</v>
      </c>
      <c r="P49" s="547" t="s">
        <v>102</v>
      </c>
      <c r="Q49" s="547" t="s">
        <v>102</v>
      </c>
      <c r="R49" s="547" t="s">
        <v>102</v>
      </c>
      <c r="S49" s="547" t="s">
        <v>102</v>
      </c>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row>
    <row r="50" spans="1:171" x14ac:dyDescent="0.15">
      <c r="A50" s="547">
        <v>3048964</v>
      </c>
      <c r="B50" s="547">
        <v>0</v>
      </c>
      <c r="C50" s="547">
        <v>0</v>
      </c>
      <c r="D50" s="547" t="s">
        <v>102</v>
      </c>
      <c r="E50" s="547" t="s">
        <v>102</v>
      </c>
      <c r="F50" s="547" t="s">
        <v>102</v>
      </c>
      <c r="G50" s="547" t="s">
        <v>102</v>
      </c>
      <c r="H50" s="547" t="s">
        <v>102</v>
      </c>
      <c r="I50" s="547" t="s">
        <v>102</v>
      </c>
      <c r="J50" s="547" t="s">
        <v>102</v>
      </c>
      <c r="K50" s="547" t="s">
        <v>102</v>
      </c>
      <c r="L50" s="547" t="s">
        <v>102</v>
      </c>
      <c r="M50" s="547" t="s">
        <v>102</v>
      </c>
      <c r="N50" s="547" t="s">
        <v>102</v>
      </c>
      <c r="O50" s="547" t="s">
        <v>102</v>
      </c>
      <c r="P50" s="547" t="s">
        <v>102</v>
      </c>
      <c r="Q50" s="547" t="s">
        <v>102</v>
      </c>
      <c r="R50" s="547" t="s">
        <v>102</v>
      </c>
      <c r="S50" s="547" t="s">
        <v>102</v>
      </c>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row>
    <row r="51" spans="1:171" x14ac:dyDescent="0.15">
      <c r="A51" s="547">
        <v>3048964</v>
      </c>
      <c r="B51" s="547">
        <v>0</v>
      </c>
      <c r="C51" s="547">
        <v>0</v>
      </c>
      <c r="D51" s="547" t="s">
        <v>102</v>
      </c>
      <c r="E51" s="547" t="s">
        <v>102</v>
      </c>
      <c r="F51" s="547" t="s">
        <v>102</v>
      </c>
      <c r="G51" s="547" t="s">
        <v>102</v>
      </c>
      <c r="H51" s="547" t="s">
        <v>102</v>
      </c>
      <c r="I51" s="547" t="s">
        <v>102</v>
      </c>
      <c r="J51" s="547" t="s">
        <v>102</v>
      </c>
      <c r="K51" s="547" t="s">
        <v>102</v>
      </c>
      <c r="L51" s="547" t="s">
        <v>102</v>
      </c>
      <c r="M51" s="547" t="s">
        <v>102</v>
      </c>
      <c r="N51" s="547" t="s">
        <v>102</v>
      </c>
      <c r="O51" s="547" t="s">
        <v>102</v>
      </c>
      <c r="P51" s="547" t="s">
        <v>102</v>
      </c>
      <c r="Q51" s="547" t="s">
        <v>102</v>
      </c>
      <c r="R51" s="547" t="s">
        <v>102</v>
      </c>
      <c r="S51" s="547" t="s">
        <v>102</v>
      </c>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row>
    <row r="52" spans="1:171" x14ac:dyDescent="0.15">
      <c r="A52" s="547">
        <v>3025254</v>
      </c>
      <c r="B52" s="547">
        <v>0</v>
      </c>
      <c r="C52" s="547">
        <v>0</v>
      </c>
      <c r="D52" s="547" t="s">
        <v>102</v>
      </c>
      <c r="E52" s="547" t="s">
        <v>102</v>
      </c>
      <c r="F52" s="547" t="s">
        <v>102</v>
      </c>
      <c r="G52" s="547" t="s">
        <v>102</v>
      </c>
      <c r="H52" s="547" t="s">
        <v>102</v>
      </c>
      <c r="I52" s="547" t="s">
        <v>102</v>
      </c>
      <c r="J52" s="547" t="s">
        <v>102</v>
      </c>
      <c r="K52" s="547" t="s">
        <v>102</v>
      </c>
      <c r="L52" s="547" t="s">
        <v>102</v>
      </c>
      <c r="M52" s="547" t="s">
        <v>102</v>
      </c>
      <c r="N52" s="547" t="s">
        <v>102</v>
      </c>
      <c r="O52" s="547" t="s">
        <v>102</v>
      </c>
      <c r="P52" s="547" t="s">
        <v>102</v>
      </c>
      <c r="Q52" s="547" t="s">
        <v>102</v>
      </c>
      <c r="R52" s="547" t="s">
        <v>102</v>
      </c>
      <c r="S52" s="547" t="s">
        <v>102</v>
      </c>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row>
    <row r="53" spans="1:171" x14ac:dyDescent="0.15">
      <c r="A53" s="547">
        <v>3025254</v>
      </c>
      <c r="B53" s="547">
        <v>0</v>
      </c>
      <c r="C53" s="547">
        <v>0</v>
      </c>
      <c r="D53" s="547" t="s">
        <v>102</v>
      </c>
      <c r="E53" s="547" t="s">
        <v>102</v>
      </c>
      <c r="F53" s="547" t="s">
        <v>102</v>
      </c>
      <c r="G53" s="547" t="s">
        <v>102</v>
      </c>
      <c r="H53" s="547" t="s">
        <v>102</v>
      </c>
      <c r="I53" s="547" t="s">
        <v>102</v>
      </c>
      <c r="J53" s="547" t="s">
        <v>102</v>
      </c>
      <c r="K53" s="547" t="s">
        <v>102</v>
      </c>
      <c r="L53" s="547" t="s">
        <v>102</v>
      </c>
      <c r="M53" s="547" t="s">
        <v>102</v>
      </c>
      <c r="N53" s="547" t="s">
        <v>102</v>
      </c>
      <c r="O53" s="547" t="s">
        <v>102</v>
      </c>
      <c r="P53" s="547" t="s">
        <v>102</v>
      </c>
      <c r="Q53" s="547" t="s">
        <v>102</v>
      </c>
      <c r="R53" s="547" t="s">
        <v>102</v>
      </c>
      <c r="S53" s="547" t="s">
        <v>102</v>
      </c>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row>
    <row r="54" spans="1:171" x14ac:dyDescent="0.15">
      <c r="A54" s="547">
        <v>3001591</v>
      </c>
      <c r="B54" s="547">
        <v>0</v>
      </c>
      <c r="C54" s="547">
        <v>0</v>
      </c>
      <c r="D54" s="547" t="s">
        <v>102</v>
      </c>
      <c r="E54" s="547" t="s">
        <v>102</v>
      </c>
      <c r="F54" s="547" t="s">
        <v>102</v>
      </c>
      <c r="G54" s="547" t="s">
        <v>102</v>
      </c>
      <c r="H54" s="547" t="s">
        <v>102</v>
      </c>
      <c r="I54" s="547" t="s">
        <v>102</v>
      </c>
      <c r="J54" s="547" t="s">
        <v>102</v>
      </c>
      <c r="K54" s="547" t="s">
        <v>102</v>
      </c>
      <c r="L54" s="547" t="s">
        <v>102</v>
      </c>
      <c r="M54" s="547" t="s">
        <v>102</v>
      </c>
      <c r="N54" s="547" t="s">
        <v>102</v>
      </c>
      <c r="O54" s="547" t="s">
        <v>102</v>
      </c>
      <c r="P54" s="547" t="s">
        <v>102</v>
      </c>
      <c r="Q54" s="547" t="s">
        <v>102</v>
      </c>
      <c r="R54" s="547" t="s">
        <v>102</v>
      </c>
      <c r="S54" s="547" t="s">
        <v>102</v>
      </c>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row>
    <row r="55" spans="1:171" x14ac:dyDescent="0.15">
      <c r="A55" s="547">
        <v>3001591</v>
      </c>
      <c r="B55" s="547">
        <v>0</v>
      </c>
      <c r="C55" s="547">
        <v>0</v>
      </c>
      <c r="D55" s="547" t="s">
        <v>102</v>
      </c>
      <c r="E55" s="547" t="s">
        <v>102</v>
      </c>
      <c r="F55" s="547" t="s">
        <v>102</v>
      </c>
      <c r="G55" s="547" t="s">
        <v>102</v>
      </c>
      <c r="H55" s="547" t="s">
        <v>102</v>
      </c>
      <c r="I55" s="547" t="s">
        <v>102</v>
      </c>
      <c r="J55" s="547" t="s">
        <v>102</v>
      </c>
      <c r="K55" s="547" t="s">
        <v>102</v>
      </c>
      <c r="L55" s="547" t="s">
        <v>102</v>
      </c>
      <c r="M55" s="547" t="s">
        <v>102</v>
      </c>
      <c r="N55" s="547" t="s">
        <v>102</v>
      </c>
      <c r="O55" s="547" t="s">
        <v>102</v>
      </c>
      <c r="P55" s="547" t="s">
        <v>102</v>
      </c>
      <c r="Q55" s="547" t="s">
        <v>102</v>
      </c>
      <c r="R55" s="547" t="s">
        <v>102</v>
      </c>
      <c r="S55" s="547" t="s">
        <v>102</v>
      </c>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row>
    <row r="56" spans="1:171" x14ac:dyDescent="0.15">
      <c r="A56" s="547">
        <v>2012400</v>
      </c>
      <c r="B56" s="547">
        <v>0</v>
      </c>
      <c r="C56" s="547">
        <v>0</v>
      </c>
      <c r="D56" s="547" t="s">
        <v>102</v>
      </c>
      <c r="E56" s="547" t="s">
        <v>102</v>
      </c>
      <c r="F56" s="547" t="s">
        <v>102</v>
      </c>
      <c r="G56" s="547" t="s">
        <v>102</v>
      </c>
      <c r="H56" s="547" t="s">
        <v>102</v>
      </c>
      <c r="I56" s="547" t="s">
        <v>102</v>
      </c>
      <c r="J56" s="547" t="s">
        <v>102</v>
      </c>
      <c r="K56" s="547" t="s">
        <v>102</v>
      </c>
      <c r="L56" s="547" t="s">
        <v>102</v>
      </c>
      <c r="M56" s="547" t="s">
        <v>102</v>
      </c>
      <c r="N56" s="547" t="s">
        <v>102</v>
      </c>
      <c r="O56" s="547" t="s">
        <v>102</v>
      </c>
      <c r="P56" s="547" t="s">
        <v>102</v>
      </c>
      <c r="Q56" s="547" t="s">
        <v>102</v>
      </c>
      <c r="R56" s="547" t="s">
        <v>102</v>
      </c>
      <c r="S56" s="547" t="s">
        <v>102</v>
      </c>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row>
    <row r="57" spans="1:171" x14ac:dyDescent="0.15">
      <c r="A57" s="547">
        <v>2012400</v>
      </c>
      <c r="B57" s="547">
        <v>0</v>
      </c>
      <c r="C57" s="547">
        <v>0</v>
      </c>
      <c r="D57" s="547" t="s">
        <v>102</v>
      </c>
      <c r="E57" s="547" t="s">
        <v>102</v>
      </c>
      <c r="F57" s="547" t="s">
        <v>102</v>
      </c>
      <c r="G57" s="547" t="s">
        <v>102</v>
      </c>
      <c r="H57" s="547" t="s">
        <v>102</v>
      </c>
      <c r="I57" s="547" t="s">
        <v>102</v>
      </c>
      <c r="J57" s="547" t="s">
        <v>102</v>
      </c>
      <c r="K57" s="547" t="s">
        <v>102</v>
      </c>
      <c r="L57" s="547" t="s">
        <v>102</v>
      </c>
      <c r="M57" s="547" t="s">
        <v>102</v>
      </c>
      <c r="N57" s="547" t="s">
        <v>102</v>
      </c>
      <c r="O57" s="547" t="s">
        <v>102</v>
      </c>
      <c r="P57" s="547" t="s">
        <v>102</v>
      </c>
      <c r="Q57" s="547" t="s">
        <v>102</v>
      </c>
      <c r="R57" s="547" t="s">
        <v>102</v>
      </c>
      <c r="S57" s="547" t="s">
        <v>102</v>
      </c>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row>
    <row r="58" spans="1:171" x14ac:dyDescent="0.15">
      <c r="A58" s="547">
        <v>2008978</v>
      </c>
      <c r="B58" s="547">
        <v>0</v>
      </c>
      <c r="C58" s="547">
        <v>0</v>
      </c>
      <c r="D58" s="547" t="s">
        <v>102</v>
      </c>
      <c r="E58" s="547" t="s">
        <v>102</v>
      </c>
      <c r="F58" s="547" t="s">
        <v>102</v>
      </c>
      <c r="G58" s="547" t="s">
        <v>102</v>
      </c>
      <c r="H58" s="547" t="s">
        <v>102</v>
      </c>
      <c r="I58" s="547" t="s">
        <v>102</v>
      </c>
      <c r="J58" s="547" t="s">
        <v>102</v>
      </c>
      <c r="K58" s="547" t="s">
        <v>102</v>
      </c>
      <c r="L58" s="547" t="s">
        <v>102</v>
      </c>
      <c r="M58" s="547" t="s">
        <v>102</v>
      </c>
      <c r="N58" s="547" t="s">
        <v>102</v>
      </c>
      <c r="O58" s="547" t="s">
        <v>102</v>
      </c>
      <c r="P58" s="547" t="s">
        <v>102</v>
      </c>
      <c r="Q58" s="547" t="s">
        <v>102</v>
      </c>
      <c r="R58" s="547" t="s">
        <v>102</v>
      </c>
      <c r="S58" s="547" t="s">
        <v>102</v>
      </c>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row>
    <row r="59" spans="1:171" x14ac:dyDescent="0.15">
      <c r="A59" s="547">
        <v>2006210</v>
      </c>
      <c r="B59" s="547">
        <v>0</v>
      </c>
      <c r="C59" s="547">
        <v>0</v>
      </c>
      <c r="D59" s="547" t="s">
        <v>102</v>
      </c>
      <c r="E59" s="547" t="s">
        <v>102</v>
      </c>
      <c r="F59" s="547" t="s">
        <v>102</v>
      </c>
      <c r="G59" s="547" t="s">
        <v>102</v>
      </c>
      <c r="H59" s="547" t="s">
        <v>102</v>
      </c>
      <c r="I59" s="547" t="s">
        <v>102</v>
      </c>
      <c r="J59" s="547" t="s">
        <v>102</v>
      </c>
      <c r="K59" s="547" t="s">
        <v>102</v>
      </c>
      <c r="L59" s="547" t="s">
        <v>102</v>
      </c>
      <c r="M59" s="547" t="s">
        <v>102</v>
      </c>
      <c r="N59" s="547" t="s">
        <v>102</v>
      </c>
      <c r="O59" s="547" t="s">
        <v>102</v>
      </c>
      <c r="P59" s="547" t="s">
        <v>102</v>
      </c>
      <c r="Q59" s="547" t="s">
        <v>102</v>
      </c>
      <c r="R59" s="547" t="s">
        <v>102</v>
      </c>
      <c r="S59" s="547" t="s">
        <v>102</v>
      </c>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row>
    <row r="60" spans="1:171" x14ac:dyDescent="0.15">
      <c r="A60" s="547">
        <v>2006210</v>
      </c>
      <c r="B60" s="547">
        <v>0</v>
      </c>
      <c r="C60" s="547">
        <v>0</v>
      </c>
      <c r="D60" s="547" t="s">
        <v>102</v>
      </c>
      <c r="E60" s="547" t="s">
        <v>102</v>
      </c>
      <c r="F60" s="547" t="s">
        <v>102</v>
      </c>
      <c r="G60" s="547" t="s">
        <v>102</v>
      </c>
      <c r="H60" s="547" t="s">
        <v>102</v>
      </c>
      <c r="I60" s="547" t="s">
        <v>102</v>
      </c>
      <c r="J60" s="547" t="s">
        <v>102</v>
      </c>
      <c r="K60" s="547" t="s">
        <v>102</v>
      </c>
      <c r="L60" s="547" t="s">
        <v>102</v>
      </c>
      <c r="M60" s="547" t="s">
        <v>102</v>
      </c>
      <c r="N60" s="547" t="s">
        <v>102</v>
      </c>
      <c r="O60" s="547" t="s">
        <v>102</v>
      </c>
      <c r="P60" s="547" t="s">
        <v>102</v>
      </c>
      <c r="Q60" s="547" t="s">
        <v>102</v>
      </c>
      <c r="R60" s="547" t="s">
        <v>102</v>
      </c>
      <c r="S60" s="547" t="s">
        <v>102</v>
      </c>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row>
    <row r="61" spans="1:171" x14ac:dyDescent="0.15">
      <c r="A61" s="547">
        <v>4685201</v>
      </c>
      <c r="B61" s="547">
        <v>2</v>
      </c>
      <c r="C61" s="547">
        <v>2</v>
      </c>
      <c r="D61" s="547" t="s">
        <v>19334</v>
      </c>
      <c r="E61" s="547" t="s">
        <v>19335</v>
      </c>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row>
    <row r="62" spans="1:171" x14ac:dyDescent="0.15">
      <c r="A62" s="547">
        <v>4657158</v>
      </c>
      <c r="B62" s="547">
        <v>0</v>
      </c>
      <c r="C62" s="547">
        <v>0</v>
      </c>
      <c r="D62" s="547" t="s">
        <v>102</v>
      </c>
      <c r="E62" s="547" t="s">
        <v>102</v>
      </c>
      <c r="F62" s="547" t="s">
        <v>102</v>
      </c>
      <c r="G62" s="547" t="s">
        <v>102</v>
      </c>
      <c r="H62" s="547" t="s">
        <v>102</v>
      </c>
      <c r="I62" s="547" t="s">
        <v>102</v>
      </c>
      <c r="J62" s="547" t="s">
        <v>102</v>
      </c>
      <c r="K62" s="547" t="s">
        <v>102</v>
      </c>
      <c r="L62" s="547" t="s">
        <v>102</v>
      </c>
      <c r="M62" s="547" t="s">
        <v>102</v>
      </c>
      <c r="N62" s="547" t="s">
        <v>102</v>
      </c>
      <c r="O62" s="547" t="s">
        <v>102</v>
      </c>
      <c r="P62" s="547" t="s">
        <v>102</v>
      </c>
      <c r="Q62" s="547" t="s">
        <v>102</v>
      </c>
      <c r="R62" s="547" t="s">
        <v>102</v>
      </c>
      <c r="S62" s="547" t="s">
        <v>102</v>
      </c>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row>
    <row r="63" spans="1:171" x14ac:dyDescent="0.15">
      <c r="A63" s="547">
        <v>4632809</v>
      </c>
      <c r="B63" s="547">
        <v>0</v>
      </c>
      <c r="C63" s="547">
        <v>0</v>
      </c>
      <c r="D63" s="547" t="s">
        <v>102</v>
      </c>
      <c r="E63" s="547" t="s">
        <v>102</v>
      </c>
      <c r="F63" s="547" t="s">
        <v>102</v>
      </c>
      <c r="G63" s="547" t="s">
        <v>102</v>
      </c>
      <c r="H63" s="547" t="s">
        <v>102</v>
      </c>
      <c r="I63" s="547" t="s">
        <v>102</v>
      </c>
      <c r="J63" s="547" t="s">
        <v>102</v>
      </c>
      <c r="K63" s="547" t="s">
        <v>102</v>
      </c>
      <c r="L63" s="547" t="s">
        <v>102</v>
      </c>
      <c r="M63" s="547" t="s">
        <v>102</v>
      </c>
      <c r="N63" s="547" t="s">
        <v>102</v>
      </c>
      <c r="O63" s="547" t="s">
        <v>102</v>
      </c>
      <c r="P63" s="547" t="s">
        <v>102</v>
      </c>
      <c r="Q63" s="547" t="s">
        <v>102</v>
      </c>
      <c r="R63" s="547" t="s">
        <v>102</v>
      </c>
      <c r="S63" s="547" t="s">
        <v>102</v>
      </c>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row>
    <row r="64" spans="1:171" x14ac:dyDescent="0.15">
      <c r="A64" s="547">
        <v>4601685</v>
      </c>
      <c r="B64" s="547">
        <v>0</v>
      </c>
      <c r="C64" s="547">
        <v>0</v>
      </c>
      <c r="D64" s="547" t="s">
        <v>102</v>
      </c>
      <c r="E64" s="547" t="s">
        <v>102</v>
      </c>
      <c r="F64" s="547" t="s">
        <v>102</v>
      </c>
      <c r="G64" s="547" t="s">
        <v>102</v>
      </c>
      <c r="H64" s="547" t="s">
        <v>102</v>
      </c>
      <c r="I64" s="547" t="s">
        <v>102</v>
      </c>
      <c r="J64" s="547" t="s">
        <v>102</v>
      </c>
      <c r="K64" s="547" t="s">
        <v>102</v>
      </c>
      <c r="L64" s="547" t="s">
        <v>102</v>
      </c>
      <c r="M64" s="547" t="s">
        <v>102</v>
      </c>
      <c r="N64" s="547" t="s">
        <v>102</v>
      </c>
      <c r="O64" s="547" t="s">
        <v>102</v>
      </c>
      <c r="P64" s="547" t="s">
        <v>102</v>
      </c>
      <c r="Q64" s="547" t="s">
        <v>102</v>
      </c>
      <c r="R64" s="547" t="s">
        <v>102</v>
      </c>
      <c r="S64" s="547" t="s">
        <v>102</v>
      </c>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row>
    <row r="65" spans="1:171" x14ac:dyDescent="0.15">
      <c r="A65" s="547">
        <v>4575478</v>
      </c>
      <c r="B65" s="547">
        <v>0</v>
      </c>
      <c r="C65" s="547">
        <v>0</v>
      </c>
      <c r="D65" s="547" t="s">
        <v>102</v>
      </c>
      <c r="E65" s="547" t="s">
        <v>102</v>
      </c>
      <c r="F65" s="547" t="s">
        <v>102</v>
      </c>
      <c r="G65" s="547" t="s">
        <v>102</v>
      </c>
      <c r="H65" s="547" t="s">
        <v>102</v>
      </c>
      <c r="I65" s="547" t="s">
        <v>102</v>
      </c>
      <c r="J65" s="547" t="s">
        <v>102</v>
      </c>
      <c r="K65" s="547" t="s">
        <v>102</v>
      </c>
      <c r="L65" s="547" t="s">
        <v>102</v>
      </c>
      <c r="M65" s="547" t="s">
        <v>102</v>
      </c>
      <c r="N65" s="547" t="s">
        <v>102</v>
      </c>
      <c r="O65" s="547" t="s">
        <v>102</v>
      </c>
      <c r="P65" s="547" t="s">
        <v>102</v>
      </c>
      <c r="Q65" s="547" t="s">
        <v>102</v>
      </c>
      <c r="R65" s="547" t="s">
        <v>102</v>
      </c>
      <c r="S65" s="547" t="s">
        <v>102</v>
      </c>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row>
    <row r="66" spans="1:171" x14ac:dyDescent="0.15">
      <c r="A66" s="547">
        <v>4536223</v>
      </c>
      <c r="B66" s="547">
        <v>0</v>
      </c>
      <c r="C66" s="547">
        <v>0</v>
      </c>
      <c r="D66" s="547" t="s">
        <v>102</v>
      </c>
      <c r="E66" s="547" t="s">
        <v>102</v>
      </c>
      <c r="F66" s="547" t="s">
        <v>102</v>
      </c>
      <c r="G66" s="547" t="s">
        <v>102</v>
      </c>
      <c r="H66" s="547" t="s">
        <v>102</v>
      </c>
      <c r="I66" s="547" t="s">
        <v>102</v>
      </c>
      <c r="J66" s="547" t="s">
        <v>102</v>
      </c>
      <c r="K66" s="547" t="s">
        <v>102</v>
      </c>
      <c r="L66" s="547" t="s">
        <v>102</v>
      </c>
      <c r="M66" s="547" t="s">
        <v>102</v>
      </c>
      <c r="N66" s="547" t="s">
        <v>102</v>
      </c>
      <c r="O66" s="547" t="s">
        <v>102</v>
      </c>
      <c r="P66" s="547" t="s">
        <v>102</v>
      </c>
      <c r="Q66" s="547" t="s">
        <v>102</v>
      </c>
      <c r="R66" s="547" t="s">
        <v>102</v>
      </c>
      <c r="S66" s="547" t="s">
        <v>102</v>
      </c>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row>
    <row r="67" spans="1:171" x14ac:dyDescent="0.15">
      <c r="A67" s="547">
        <v>4531873</v>
      </c>
      <c r="B67" s="547">
        <v>0</v>
      </c>
      <c r="C67" s="547">
        <v>0</v>
      </c>
      <c r="D67" s="547" t="s">
        <v>102</v>
      </c>
      <c r="E67" s="547" t="s">
        <v>102</v>
      </c>
      <c r="F67" s="547" t="s">
        <v>102</v>
      </c>
      <c r="G67" s="547" t="s">
        <v>102</v>
      </c>
      <c r="H67" s="547" t="s">
        <v>102</v>
      </c>
      <c r="I67" s="547" t="s">
        <v>102</v>
      </c>
      <c r="J67" s="547" t="s">
        <v>102</v>
      </c>
      <c r="K67" s="547" t="s">
        <v>102</v>
      </c>
      <c r="L67" s="547" t="s">
        <v>102</v>
      </c>
      <c r="M67" s="547" t="s">
        <v>102</v>
      </c>
      <c r="N67" s="547" t="s">
        <v>102</v>
      </c>
      <c r="O67" s="547" t="s">
        <v>102</v>
      </c>
      <c r="P67" s="547" t="s">
        <v>102</v>
      </c>
      <c r="Q67" s="547" t="s">
        <v>102</v>
      </c>
      <c r="R67" s="547" t="s">
        <v>102</v>
      </c>
      <c r="S67" s="547" t="s">
        <v>102</v>
      </c>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row>
    <row r="68" spans="1:171" x14ac:dyDescent="0.15">
      <c r="A68" s="547">
        <v>4543046</v>
      </c>
      <c r="B68" s="547">
        <v>4</v>
      </c>
      <c r="C68" s="547">
        <v>4</v>
      </c>
      <c r="D68" s="547" t="s">
        <v>19391</v>
      </c>
      <c r="E68" s="547" t="s">
        <v>19398</v>
      </c>
      <c r="F68" s="547" t="s">
        <v>19399</v>
      </c>
      <c r="G68" s="547" t="s">
        <v>19400</v>
      </c>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row>
    <row r="69" spans="1:171" x14ac:dyDescent="0.15">
      <c r="A69" s="547">
        <v>4501035</v>
      </c>
      <c r="B69" s="547">
        <v>6</v>
      </c>
      <c r="C69" s="547">
        <v>6</v>
      </c>
      <c r="D69" s="547" t="s">
        <v>19404</v>
      </c>
      <c r="E69" s="547" t="s">
        <v>19405</v>
      </c>
      <c r="F69" s="547" t="s">
        <v>19409</v>
      </c>
      <c r="G69" s="547" t="s">
        <v>19411</v>
      </c>
      <c r="H69" s="547" t="s">
        <v>19413</v>
      </c>
      <c r="I69" s="547" t="s">
        <v>19415</v>
      </c>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row>
    <row r="70" spans="1:171" x14ac:dyDescent="0.15">
      <c r="A70" s="547">
        <v>4516987</v>
      </c>
      <c r="B70" s="547">
        <v>1</v>
      </c>
      <c r="C70" s="547">
        <v>1</v>
      </c>
      <c r="D70" s="547" t="s">
        <v>19421</v>
      </c>
      <c r="E70" s="547" t="s">
        <v>102</v>
      </c>
      <c r="F70" s="547" t="s">
        <v>102</v>
      </c>
      <c r="G70" s="547" t="s">
        <v>102</v>
      </c>
      <c r="H70" s="547" t="s">
        <v>102</v>
      </c>
      <c r="I70" s="547" t="s">
        <v>102</v>
      </c>
      <c r="J70" s="547" t="s">
        <v>102</v>
      </c>
      <c r="K70" s="547" t="s">
        <v>102</v>
      </c>
      <c r="L70" s="547" t="s">
        <v>102</v>
      </c>
      <c r="M70" s="547"/>
      <c r="N70" s="547" t="s">
        <v>102</v>
      </c>
      <c r="O70" s="547" t="s">
        <v>102</v>
      </c>
      <c r="P70" s="547" t="s">
        <v>102</v>
      </c>
      <c r="Q70" s="547" t="s">
        <v>102</v>
      </c>
      <c r="R70" s="547" t="s">
        <v>102</v>
      </c>
      <c r="S70" s="547" t="s">
        <v>102</v>
      </c>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row>
    <row r="71" spans="1:171" x14ac:dyDescent="0.15">
      <c r="A71" s="547">
        <v>4476354</v>
      </c>
      <c r="B71" s="547">
        <v>0</v>
      </c>
      <c r="C71" s="547">
        <v>0</v>
      </c>
      <c r="D71" s="547" t="s">
        <v>102</v>
      </c>
      <c r="E71" s="547" t="s">
        <v>102</v>
      </c>
      <c r="F71" s="547" t="s">
        <v>102</v>
      </c>
      <c r="G71" s="547" t="s">
        <v>102</v>
      </c>
      <c r="H71" s="547" t="s">
        <v>102</v>
      </c>
      <c r="I71" s="547" t="s">
        <v>102</v>
      </c>
      <c r="J71" s="547" t="s">
        <v>102</v>
      </c>
      <c r="K71" s="547" t="s">
        <v>102</v>
      </c>
      <c r="L71" s="547" t="s">
        <v>102</v>
      </c>
      <c r="M71" s="547" t="s">
        <v>102</v>
      </c>
      <c r="N71" s="547" t="s">
        <v>102</v>
      </c>
      <c r="O71" s="547" t="s">
        <v>102</v>
      </c>
      <c r="P71" s="547" t="s">
        <v>102</v>
      </c>
      <c r="Q71" s="547" t="s">
        <v>102</v>
      </c>
      <c r="R71" s="547" t="s">
        <v>102</v>
      </c>
      <c r="S71" s="547" t="s">
        <v>102</v>
      </c>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row>
    <row r="72" spans="1:171" x14ac:dyDescent="0.15">
      <c r="A72" s="547">
        <v>4487880</v>
      </c>
      <c r="B72" s="547">
        <v>0</v>
      </c>
      <c r="C72" s="547">
        <v>0</v>
      </c>
      <c r="D72" s="547" t="s">
        <v>102</v>
      </c>
      <c r="E72" s="547" t="s">
        <v>102</v>
      </c>
      <c r="F72" s="547" t="s">
        <v>102</v>
      </c>
      <c r="G72" s="547" t="s">
        <v>102</v>
      </c>
      <c r="H72" s="547" t="s">
        <v>102</v>
      </c>
      <c r="I72" s="547" t="s">
        <v>102</v>
      </c>
      <c r="J72" s="547" t="s">
        <v>102</v>
      </c>
      <c r="K72" s="547" t="s">
        <v>102</v>
      </c>
      <c r="L72" s="547" t="s">
        <v>102</v>
      </c>
      <c r="M72" s="547" t="s">
        <v>102</v>
      </c>
      <c r="N72" s="547" t="s">
        <v>102</v>
      </c>
      <c r="O72" s="547" t="s">
        <v>102</v>
      </c>
      <c r="P72" s="547" t="s">
        <v>102</v>
      </c>
      <c r="Q72" s="547" t="s">
        <v>102</v>
      </c>
      <c r="R72" s="547" t="s">
        <v>102</v>
      </c>
      <c r="S72" s="547" t="s">
        <v>102</v>
      </c>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row>
    <row r="73" spans="1:171" x14ac:dyDescent="0.15">
      <c r="A73" s="547">
        <v>4465128</v>
      </c>
      <c r="B73" s="547">
        <v>0</v>
      </c>
      <c r="C73" s="547">
        <v>0</v>
      </c>
      <c r="D73" s="547" t="s">
        <v>102</v>
      </c>
      <c r="E73" s="547" t="s">
        <v>102</v>
      </c>
      <c r="F73" s="547" t="s">
        <v>102</v>
      </c>
      <c r="G73" s="547" t="s">
        <v>102</v>
      </c>
      <c r="H73" s="547" t="s">
        <v>102</v>
      </c>
      <c r="I73" s="547" t="s">
        <v>102</v>
      </c>
      <c r="J73" s="547" t="s">
        <v>102</v>
      </c>
      <c r="K73" s="547" t="s">
        <v>102</v>
      </c>
      <c r="L73" s="547" t="s">
        <v>102</v>
      </c>
      <c r="M73" s="547" t="s">
        <v>102</v>
      </c>
      <c r="N73" s="547" t="s">
        <v>102</v>
      </c>
      <c r="O73" s="547" t="s">
        <v>102</v>
      </c>
      <c r="P73" s="547" t="s">
        <v>102</v>
      </c>
      <c r="Q73" s="547" t="s">
        <v>102</v>
      </c>
      <c r="R73" s="547" t="s">
        <v>102</v>
      </c>
      <c r="S73" s="547" t="s">
        <v>102</v>
      </c>
      <c r="T73" s="547"/>
      <c r="U73" s="547"/>
      <c r="V73" s="547"/>
      <c r="W73" s="547"/>
      <c r="X73" s="547"/>
      <c r="Y73" s="547"/>
      <c r="Z73" s="547"/>
      <c r="AA73" s="547"/>
      <c r="AB73" s="547"/>
      <c r="AC73" s="547"/>
      <c r="AD73" s="547"/>
      <c r="AE73" s="547"/>
      <c r="AF73" s="547"/>
      <c r="AG73" s="547"/>
      <c r="AH73" s="547"/>
      <c r="AI73" s="547"/>
      <c r="AJ73" s="547"/>
      <c r="AK73" s="547"/>
      <c r="AL73" s="547"/>
      <c r="AM73" s="547"/>
      <c r="AN73" s="547"/>
      <c r="AO73" s="547"/>
      <c r="AP73" s="547"/>
      <c r="AQ73" s="547"/>
      <c r="AR73" s="547"/>
      <c r="AS73" s="547"/>
      <c r="AT73" s="547"/>
      <c r="AU73" s="547"/>
      <c r="AV73" s="547"/>
      <c r="AW73" s="547"/>
      <c r="AX73" s="547"/>
      <c r="AY73" s="547"/>
      <c r="AZ73" s="547"/>
      <c r="BA73" s="547"/>
      <c r="BB73" s="547"/>
      <c r="BC73" s="547"/>
      <c r="BD73" s="547"/>
      <c r="BE73" s="547"/>
      <c r="BF73" s="547"/>
      <c r="BG73" s="547"/>
      <c r="BH73" s="547"/>
      <c r="BI73" s="547"/>
      <c r="BJ73" s="547"/>
      <c r="BK73" s="547"/>
      <c r="BL73" s="547"/>
      <c r="BM73" s="547"/>
      <c r="BN73" s="547"/>
      <c r="BO73" s="547"/>
      <c r="BP73" s="547"/>
      <c r="BQ73" s="547"/>
      <c r="BR73" s="547"/>
      <c r="BS73" s="547"/>
      <c r="BT73" s="547"/>
      <c r="BU73" s="547"/>
      <c r="BV73" s="547"/>
      <c r="BW73" s="547"/>
      <c r="BX73" s="547"/>
      <c r="BY73" s="547"/>
      <c r="BZ73" s="547"/>
      <c r="CA73" s="547"/>
      <c r="CB73" s="547"/>
      <c r="CC73" s="547"/>
      <c r="CD73" s="547"/>
      <c r="CE73" s="547"/>
      <c r="CF73" s="547"/>
      <c r="CG73" s="547"/>
      <c r="CH73" s="547"/>
      <c r="CI73" s="547"/>
      <c r="CJ73" s="547"/>
      <c r="CK73" s="547"/>
      <c r="CL73" s="547"/>
      <c r="CM73" s="547"/>
      <c r="CN73" s="547"/>
      <c r="CO73" s="547"/>
      <c r="CP73" s="547"/>
      <c r="CQ73" s="547"/>
      <c r="CR73" s="547"/>
      <c r="CS73" s="547"/>
      <c r="CT73" s="547"/>
      <c r="CU73" s="547"/>
      <c r="CV73" s="547"/>
      <c r="CW73" s="547"/>
      <c r="CX73" s="547"/>
      <c r="CY73" s="547"/>
      <c r="CZ73" s="547"/>
      <c r="DA73" s="547"/>
      <c r="DB73" s="547"/>
      <c r="DC73" s="547"/>
      <c r="DD73" s="547"/>
      <c r="DE73" s="547"/>
      <c r="DF73" s="547"/>
      <c r="DG73" s="547"/>
      <c r="DH73" s="547"/>
      <c r="DI73" s="547"/>
      <c r="DJ73" s="547"/>
      <c r="DK73" s="547"/>
      <c r="DL73" s="547"/>
      <c r="DM73" s="547"/>
      <c r="DN73" s="547"/>
      <c r="DO73" s="547"/>
      <c r="DP73" s="547"/>
      <c r="DQ73" s="547"/>
      <c r="DR73" s="547"/>
      <c r="DS73" s="547"/>
      <c r="DT73" s="547"/>
      <c r="DU73" s="547"/>
      <c r="DV73" s="547"/>
      <c r="DW73" s="547"/>
      <c r="DX73" s="547"/>
      <c r="DY73" s="547"/>
      <c r="DZ73" s="547"/>
      <c r="EA73" s="547"/>
      <c r="EB73" s="547"/>
      <c r="EC73" s="547"/>
      <c r="ED73" s="547"/>
      <c r="EE73" s="547"/>
      <c r="EF73" s="547"/>
      <c r="EG73" s="547"/>
      <c r="EH73" s="547"/>
      <c r="EI73" s="547"/>
      <c r="EJ73" s="547"/>
      <c r="EK73" s="547"/>
      <c r="EL73" s="547"/>
      <c r="EM73" s="547"/>
      <c r="EN73" s="547"/>
      <c r="EO73" s="547"/>
      <c r="EP73" s="547"/>
      <c r="EQ73" s="547"/>
      <c r="ER73" s="547"/>
      <c r="ES73" s="547"/>
      <c r="ET73" s="547"/>
      <c r="EU73" s="547"/>
      <c r="EV73" s="547"/>
      <c r="EW73" s="547"/>
      <c r="EX73" s="547"/>
      <c r="EY73" s="547"/>
      <c r="EZ73" s="547"/>
      <c r="FA73" s="547"/>
      <c r="FB73" s="547"/>
      <c r="FC73" s="547"/>
      <c r="FD73" s="547"/>
      <c r="FE73" s="547"/>
      <c r="FF73" s="547"/>
      <c r="FG73" s="547"/>
      <c r="FH73" s="547"/>
      <c r="FI73" s="547"/>
      <c r="FJ73" s="547"/>
      <c r="FK73" s="547"/>
      <c r="FL73" s="547"/>
      <c r="FM73" s="547"/>
      <c r="FN73" s="547"/>
      <c r="FO73" s="547"/>
    </row>
    <row r="74" spans="1:171" x14ac:dyDescent="0.15">
      <c r="A74" s="547">
        <v>4455599</v>
      </c>
      <c r="B74" s="547">
        <v>3</v>
      </c>
      <c r="C74" s="547">
        <v>3</v>
      </c>
      <c r="D74" s="547" t="s">
        <v>102</v>
      </c>
      <c r="E74" s="547" t="s">
        <v>19438</v>
      </c>
      <c r="F74" s="547" t="s">
        <v>19442</v>
      </c>
      <c r="G74" s="547" t="s">
        <v>19446</v>
      </c>
      <c r="H74" s="547" t="s">
        <v>102</v>
      </c>
      <c r="I74" s="547" t="s">
        <v>102</v>
      </c>
      <c r="J74" s="547"/>
      <c r="K74" s="547"/>
      <c r="L74" s="547" t="s">
        <v>102</v>
      </c>
      <c r="M74" s="547" t="s">
        <v>102</v>
      </c>
      <c r="N74" s="547" t="s">
        <v>102</v>
      </c>
      <c r="O74" s="547"/>
      <c r="P74" s="547" t="s">
        <v>102</v>
      </c>
      <c r="Q74" s="547" t="s">
        <v>102</v>
      </c>
      <c r="R74" s="547" t="s">
        <v>102</v>
      </c>
      <c r="S74" s="547" t="s">
        <v>102</v>
      </c>
      <c r="T74" s="547"/>
      <c r="U74" s="547"/>
      <c r="V74" s="547"/>
      <c r="W74" s="547"/>
      <c r="X74" s="547"/>
      <c r="Y74" s="547"/>
      <c r="Z74" s="547"/>
      <c r="AA74" s="547"/>
      <c r="AB74" s="547"/>
      <c r="AC74" s="547"/>
      <c r="AD74" s="547"/>
      <c r="AE74" s="547"/>
      <c r="AF74" s="547"/>
      <c r="AG74" s="547"/>
      <c r="AH74" s="547"/>
      <c r="AI74" s="547"/>
      <c r="AJ74" s="547"/>
      <c r="AK74" s="547"/>
      <c r="AL74" s="547"/>
      <c r="AM74" s="547"/>
      <c r="AN74" s="547"/>
      <c r="AO74" s="547"/>
      <c r="AP74" s="547"/>
      <c r="AQ74" s="547"/>
      <c r="AR74" s="547"/>
      <c r="AS74" s="547"/>
      <c r="AT74" s="547"/>
      <c r="AU74" s="547"/>
      <c r="AV74" s="547"/>
      <c r="AW74" s="547"/>
      <c r="AX74" s="547"/>
      <c r="AY74" s="547"/>
      <c r="AZ74" s="547"/>
      <c r="BA74" s="547"/>
      <c r="BB74" s="547"/>
      <c r="BC74" s="547"/>
      <c r="BD74" s="547"/>
      <c r="BE74" s="547"/>
      <c r="BF74" s="547"/>
      <c r="BG74" s="547"/>
      <c r="BH74" s="547"/>
      <c r="BI74" s="547"/>
      <c r="BJ74" s="547"/>
      <c r="BK74" s="547"/>
      <c r="BL74" s="547"/>
      <c r="BM74" s="547"/>
      <c r="BN74" s="547"/>
      <c r="BO74" s="547"/>
      <c r="BP74" s="547"/>
      <c r="BQ74" s="547"/>
      <c r="BR74" s="547"/>
      <c r="BS74" s="547"/>
      <c r="BT74" s="547"/>
      <c r="BU74" s="547"/>
      <c r="BV74" s="547"/>
      <c r="BW74" s="547"/>
      <c r="BX74" s="547"/>
      <c r="BY74" s="547"/>
      <c r="BZ74" s="547"/>
      <c r="CA74" s="547"/>
      <c r="CB74" s="547"/>
      <c r="CC74" s="547"/>
      <c r="CD74" s="547"/>
      <c r="CE74" s="547"/>
      <c r="CF74" s="547"/>
      <c r="CG74" s="547"/>
      <c r="CH74" s="547"/>
      <c r="CI74" s="547"/>
      <c r="CJ74" s="547"/>
      <c r="CK74" s="547"/>
      <c r="CL74" s="547"/>
      <c r="CM74" s="547"/>
      <c r="CN74" s="547"/>
      <c r="CO74" s="547"/>
      <c r="CP74" s="547"/>
      <c r="CQ74" s="547"/>
      <c r="CR74" s="547"/>
      <c r="CS74" s="547"/>
      <c r="CT74" s="547"/>
      <c r="CU74" s="547"/>
      <c r="CV74" s="547"/>
      <c r="CW74" s="547"/>
      <c r="CX74" s="547"/>
      <c r="CY74" s="547"/>
      <c r="CZ74" s="547"/>
      <c r="DA74" s="547"/>
      <c r="DB74" s="547"/>
      <c r="DC74" s="547"/>
      <c r="DD74" s="547"/>
      <c r="DE74" s="547"/>
      <c r="DF74" s="547"/>
      <c r="DG74" s="547"/>
      <c r="DH74" s="547"/>
      <c r="DI74" s="547"/>
      <c r="DJ74" s="547"/>
      <c r="DK74" s="547"/>
      <c r="DL74" s="547"/>
      <c r="DM74" s="547"/>
      <c r="DN74" s="547"/>
      <c r="DO74" s="547"/>
      <c r="DP74" s="547"/>
      <c r="DQ74" s="547"/>
      <c r="DR74" s="547"/>
      <c r="DS74" s="547"/>
      <c r="DT74" s="547"/>
      <c r="DU74" s="547"/>
      <c r="DV74" s="547"/>
      <c r="DW74" s="547"/>
      <c r="DX74" s="547"/>
      <c r="DY74" s="547"/>
      <c r="DZ74" s="547"/>
      <c r="EA74" s="547"/>
      <c r="EB74" s="547"/>
      <c r="EC74" s="547"/>
      <c r="ED74" s="547"/>
      <c r="EE74" s="547"/>
      <c r="EF74" s="547"/>
      <c r="EG74" s="547"/>
      <c r="EH74" s="547"/>
      <c r="EI74" s="547"/>
      <c r="EJ74" s="547"/>
      <c r="EK74" s="547"/>
      <c r="EL74" s="547"/>
      <c r="EM74" s="547"/>
      <c r="EN74" s="547"/>
      <c r="EO74" s="547"/>
      <c r="EP74" s="547"/>
      <c r="EQ74" s="547"/>
      <c r="ER74" s="547"/>
      <c r="ES74" s="547"/>
      <c r="ET74" s="547"/>
      <c r="EU74" s="547"/>
      <c r="EV74" s="547"/>
      <c r="EW74" s="547"/>
      <c r="EX74" s="547"/>
      <c r="EY74" s="547"/>
      <c r="EZ74" s="547"/>
      <c r="FA74" s="547"/>
      <c r="FB74" s="547"/>
      <c r="FC74" s="547"/>
      <c r="FD74" s="547"/>
      <c r="FE74" s="547"/>
      <c r="FF74" s="547"/>
      <c r="FG74" s="547"/>
      <c r="FH74" s="547"/>
      <c r="FI74" s="547"/>
      <c r="FJ74" s="547"/>
      <c r="FK74" s="547"/>
      <c r="FL74" s="547"/>
      <c r="FM74" s="547"/>
      <c r="FN74" s="547"/>
      <c r="FO74" s="547"/>
    </row>
    <row r="75" spans="1:171" x14ac:dyDescent="0.15">
      <c r="A75" s="547">
        <v>4397656</v>
      </c>
      <c r="B75" s="547">
        <v>0</v>
      </c>
      <c r="C75" s="547">
        <v>0</v>
      </c>
      <c r="D75" s="547" t="s">
        <v>102</v>
      </c>
      <c r="E75" s="547" t="s">
        <v>102</v>
      </c>
      <c r="F75" s="547" t="s">
        <v>102</v>
      </c>
      <c r="G75" s="547" t="s">
        <v>102</v>
      </c>
      <c r="H75" s="547" t="s">
        <v>102</v>
      </c>
      <c r="I75" s="547" t="s">
        <v>102</v>
      </c>
      <c r="J75" s="547" t="s">
        <v>102</v>
      </c>
      <c r="K75" s="547" t="s">
        <v>102</v>
      </c>
      <c r="L75" s="547" t="s">
        <v>102</v>
      </c>
      <c r="M75" s="547" t="s">
        <v>102</v>
      </c>
      <c r="N75" s="547" t="s">
        <v>102</v>
      </c>
      <c r="O75" s="547" t="s">
        <v>102</v>
      </c>
      <c r="P75" s="547" t="s">
        <v>102</v>
      </c>
      <c r="Q75" s="547" t="s">
        <v>102</v>
      </c>
      <c r="R75" s="547" t="s">
        <v>102</v>
      </c>
      <c r="S75" s="547" t="s">
        <v>102</v>
      </c>
      <c r="T75" s="547"/>
      <c r="U75" s="547"/>
      <c r="V75" s="547"/>
      <c r="W75" s="547"/>
      <c r="X75" s="547"/>
      <c r="Y75" s="547"/>
      <c r="Z75" s="547"/>
      <c r="AA75" s="547"/>
      <c r="AB75" s="547"/>
      <c r="AC75" s="547"/>
      <c r="AD75" s="547"/>
      <c r="AE75" s="547"/>
      <c r="AF75" s="547"/>
      <c r="AG75" s="547"/>
      <c r="AH75" s="547"/>
      <c r="AI75" s="547"/>
      <c r="AJ75" s="547"/>
      <c r="AK75" s="547"/>
      <c r="AL75" s="547"/>
      <c r="AM75" s="547"/>
      <c r="AN75" s="547"/>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c r="BV75" s="547"/>
      <c r="BW75" s="547"/>
      <c r="BX75" s="547"/>
      <c r="BY75" s="547"/>
      <c r="BZ75" s="547"/>
      <c r="CA75" s="547"/>
      <c r="CB75" s="547"/>
      <c r="CC75" s="547"/>
      <c r="CD75" s="547"/>
      <c r="CE75" s="547"/>
      <c r="CF75" s="547"/>
      <c r="CG75" s="547"/>
      <c r="CH75" s="547"/>
      <c r="CI75" s="547"/>
      <c r="CJ75" s="547"/>
      <c r="CK75" s="547"/>
      <c r="CL75" s="547"/>
      <c r="CM75" s="547"/>
      <c r="CN75" s="547"/>
      <c r="CO75" s="547"/>
      <c r="CP75" s="547"/>
      <c r="CQ75" s="547"/>
      <c r="CR75" s="547"/>
      <c r="CS75" s="547"/>
      <c r="CT75" s="547"/>
      <c r="CU75" s="547"/>
      <c r="CV75" s="547"/>
      <c r="CW75" s="547"/>
      <c r="CX75" s="547"/>
      <c r="CY75" s="547"/>
      <c r="CZ75" s="547"/>
      <c r="DA75" s="547"/>
      <c r="DB75" s="547"/>
      <c r="DC75" s="547"/>
      <c r="DD75" s="547"/>
      <c r="DE75" s="547"/>
      <c r="DF75" s="547"/>
      <c r="DG75" s="547"/>
      <c r="DH75" s="547"/>
      <c r="DI75" s="547"/>
      <c r="DJ75" s="547"/>
      <c r="DK75" s="547"/>
      <c r="DL75" s="547"/>
      <c r="DM75" s="547"/>
      <c r="DN75" s="547"/>
      <c r="DO75" s="547"/>
      <c r="DP75" s="547"/>
      <c r="DQ75" s="547"/>
      <c r="DR75" s="547"/>
      <c r="DS75" s="547"/>
      <c r="DT75" s="547"/>
      <c r="DU75" s="547"/>
      <c r="DV75" s="547"/>
      <c r="DW75" s="547"/>
      <c r="DX75" s="547"/>
      <c r="DY75" s="547"/>
      <c r="DZ75" s="547"/>
      <c r="EA75" s="547"/>
      <c r="EB75" s="547"/>
      <c r="EC75" s="547"/>
      <c r="ED75" s="547"/>
      <c r="EE75" s="547"/>
      <c r="EF75" s="547"/>
      <c r="EG75" s="547"/>
      <c r="EH75" s="547"/>
      <c r="EI75" s="547"/>
      <c r="EJ75" s="547"/>
      <c r="EK75" s="547"/>
      <c r="EL75" s="547"/>
      <c r="EM75" s="547"/>
      <c r="EN75" s="547"/>
      <c r="EO75" s="547"/>
      <c r="EP75" s="547"/>
      <c r="EQ75" s="547"/>
      <c r="ER75" s="547"/>
      <c r="ES75" s="547"/>
      <c r="ET75" s="547"/>
      <c r="EU75" s="547"/>
      <c r="EV75" s="547"/>
      <c r="EW75" s="547"/>
      <c r="EX75" s="547"/>
      <c r="EY75" s="547"/>
      <c r="EZ75" s="547"/>
      <c r="FA75" s="547"/>
      <c r="FB75" s="547"/>
      <c r="FC75" s="547"/>
      <c r="FD75" s="547"/>
      <c r="FE75" s="547"/>
      <c r="FF75" s="547"/>
      <c r="FG75" s="547"/>
      <c r="FH75" s="547"/>
      <c r="FI75" s="547"/>
      <c r="FJ75" s="547"/>
      <c r="FK75" s="547"/>
      <c r="FL75" s="547"/>
      <c r="FM75" s="547"/>
      <c r="FN75" s="547"/>
      <c r="FO75" s="547"/>
    </row>
    <row r="76" spans="1:171" x14ac:dyDescent="0.15">
      <c r="A76" s="547">
        <v>4413974</v>
      </c>
      <c r="B76" s="547">
        <v>10</v>
      </c>
      <c r="C76" s="547">
        <v>9</v>
      </c>
      <c r="D76" s="547" t="s">
        <v>19451</v>
      </c>
      <c r="E76" s="547" t="s">
        <v>19452</v>
      </c>
      <c r="F76" s="547" t="s">
        <v>19453</v>
      </c>
      <c r="G76" s="547" t="s">
        <v>19454</v>
      </c>
      <c r="H76" s="547" t="s">
        <v>19456</v>
      </c>
      <c r="I76" s="547" t="s">
        <v>19459</v>
      </c>
      <c r="J76" s="547" t="s">
        <v>19460</v>
      </c>
      <c r="K76" s="547" t="s">
        <v>19461</v>
      </c>
      <c r="L76" s="547" t="s">
        <v>19463</v>
      </c>
      <c r="M76" s="547"/>
      <c r="N76" s="547"/>
      <c r="O76" s="547"/>
      <c r="P76" s="547"/>
      <c r="Q76" s="547"/>
      <c r="R76" s="547"/>
      <c r="S76" s="547"/>
      <c r="T76" s="547"/>
      <c r="U76" s="547"/>
      <c r="V76" s="547"/>
      <c r="W76" s="547"/>
      <c r="X76" s="547"/>
      <c r="Y76" s="547"/>
      <c r="Z76" s="547"/>
      <c r="AA76" s="547"/>
      <c r="AB76" s="547"/>
      <c r="AC76" s="547"/>
      <c r="AD76" s="547"/>
      <c r="AE76" s="547"/>
      <c r="AF76" s="547"/>
      <c r="AG76" s="547"/>
      <c r="AH76" s="547"/>
      <c r="AI76" s="547"/>
      <c r="AJ76" s="547"/>
      <c r="AK76" s="547"/>
      <c r="AL76" s="547"/>
      <c r="AM76" s="547"/>
      <c r="AN76" s="547"/>
      <c r="AO76" s="547"/>
      <c r="AP76" s="547"/>
      <c r="AQ76" s="547"/>
      <c r="AR76" s="547"/>
      <c r="AS76" s="547"/>
      <c r="AT76" s="547"/>
      <c r="AU76" s="547"/>
      <c r="AV76" s="547"/>
      <c r="AW76" s="547"/>
      <c r="AX76" s="547"/>
      <c r="AY76" s="547"/>
      <c r="AZ76" s="547"/>
      <c r="BA76" s="547"/>
      <c r="BB76" s="547"/>
      <c r="BC76" s="547"/>
      <c r="BD76" s="547"/>
      <c r="BE76" s="547"/>
      <c r="BF76" s="547"/>
      <c r="BG76" s="547"/>
      <c r="BH76" s="547"/>
      <c r="BI76" s="547"/>
      <c r="BJ76" s="547"/>
      <c r="BK76" s="547"/>
      <c r="BL76" s="547"/>
      <c r="BM76" s="547"/>
      <c r="BN76" s="547"/>
      <c r="BO76" s="547"/>
      <c r="BP76" s="547"/>
      <c r="BQ76" s="547"/>
      <c r="BR76" s="547"/>
      <c r="BS76" s="547"/>
      <c r="BT76" s="547"/>
      <c r="BU76" s="547"/>
      <c r="BV76" s="547"/>
      <c r="BW76" s="547"/>
      <c r="BX76" s="547"/>
      <c r="BY76" s="547"/>
      <c r="BZ76" s="547"/>
      <c r="CA76" s="547"/>
      <c r="CB76" s="547"/>
      <c r="CC76" s="547"/>
      <c r="CD76" s="547"/>
      <c r="CE76" s="547"/>
      <c r="CF76" s="547"/>
      <c r="CG76" s="547"/>
      <c r="CH76" s="547"/>
      <c r="CI76" s="547"/>
      <c r="CJ76" s="547"/>
      <c r="CK76" s="547"/>
      <c r="CL76" s="547"/>
      <c r="CM76" s="547"/>
      <c r="CN76" s="547"/>
      <c r="CO76" s="547"/>
      <c r="CP76" s="547"/>
      <c r="CQ76" s="547"/>
      <c r="CR76" s="547"/>
      <c r="CS76" s="547"/>
      <c r="CT76" s="547"/>
      <c r="CU76" s="547"/>
      <c r="CV76" s="547"/>
      <c r="CW76" s="547"/>
      <c r="CX76" s="547"/>
      <c r="CY76" s="547"/>
      <c r="CZ76" s="547"/>
      <c r="DA76" s="547"/>
      <c r="DB76" s="547"/>
      <c r="DC76" s="547"/>
      <c r="DD76" s="547"/>
      <c r="DE76" s="547"/>
      <c r="DF76" s="547"/>
      <c r="DG76" s="547"/>
      <c r="DH76" s="547"/>
      <c r="DI76" s="547"/>
      <c r="DJ76" s="547"/>
      <c r="DK76" s="547"/>
      <c r="DL76" s="547"/>
      <c r="DM76" s="547"/>
      <c r="DN76" s="547"/>
      <c r="DO76" s="547"/>
      <c r="DP76" s="547"/>
      <c r="DQ76" s="547"/>
      <c r="DR76" s="547"/>
      <c r="DS76" s="547"/>
      <c r="DT76" s="547"/>
      <c r="DU76" s="547"/>
      <c r="DV76" s="547"/>
      <c r="DW76" s="547"/>
      <c r="DX76" s="547"/>
      <c r="DY76" s="547"/>
      <c r="DZ76" s="547"/>
      <c r="EA76" s="547"/>
      <c r="EB76" s="547"/>
      <c r="EC76" s="547"/>
      <c r="ED76" s="547"/>
      <c r="EE76" s="547"/>
      <c r="EF76" s="547"/>
      <c r="EG76" s="547"/>
      <c r="EH76" s="547"/>
      <c r="EI76" s="547"/>
      <c r="EJ76" s="547"/>
      <c r="EK76" s="547"/>
      <c r="EL76" s="547"/>
      <c r="EM76" s="547"/>
      <c r="EN76" s="547"/>
      <c r="EO76" s="547"/>
      <c r="EP76" s="547"/>
      <c r="EQ76" s="547"/>
      <c r="ER76" s="547"/>
      <c r="ES76" s="547"/>
      <c r="ET76" s="547"/>
      <c r="EU76" s="547"/>
      <c r="EV76" s="547"/>
      <c r="EW76" s="547"/>
      <c r="EX76" s="547"/>
      <c r="EY76" s="547"/>
      <c r="EZ76" s="547"/>
      <c r="FA76" s="547"/>
      <c r="FB76" s="547"/>
      <c r="FC76" s="547"/>
      <c r="FD76" s="547"/>
      <c r="FE76" s="547"/>
      <c r="FF76" s="547"/>
      <c r="FG76" s="547"/>
      <c r="FH76" s="547"/>
      <c r="FI76" s="547"/>
      <c r="FJ76" s="547"/>
      <c r="FK76" s="547"/>
      <c r="FL76" s="547"/>
      <c r="FM76" s="547"/>
      <c r="FN76" s="547"/>
      <c r="FO76" s="547"/>
    </row>
    <row r="77" spans="1:171" x14ac:dyDescent="0.15">
      <c r="A77" s="547">
        <v>4390088</v>
      </c>
      <c r="B77" s="547">
        <v>0</v>
      </c>
      <c r="C77" s="547">
        <v>0</v>
      </c>
      <c r="D77" s="547" t="s">
        <v>102</v>
      </c>
      <c r="E77" s="547" t="s">
        <v>102</v>
      </c>
      <c r="F77" s="547" t="s">
        <v>102</v>
      </c>
      <c r="G77" s="547" t="s">
        <v>102</v>
      </c>
      <c r="H77" s="547" t="s">
        <v>102</v>
      </c>
      <c r="I77" s="547" t="s">
        <v>102</v>
      </c>
      <c r="J77" s="547" t="s">
        <v>102</v>
      </c>
      <c r="K77" s="547" t="s">
        <v>102</v>
      </c>
      <c r="L77" s="547" t="s">
        <v>102</v>
      </c>
      <c r="M77" s="547" t="s">
        <v>102</v>
      </c>
      <c r="N77" s="547" t="s">
        <v>102</v>
      </c>
      <c r="O77" s="547" t="s">
        <v>102</v>
      </c>
      <c r="P77" s="547" t="s">
        <v>102</v>
      </c>
      <c r="Q77" s="547" t="s">
        <v>102</v>
      </c>
      <c r="R77" s="547" t="s">
        <v>102</v>
      </c>
      <c r="S77" s="547" t="s">
        <v>102</v>
      </c>
      <c r="T77" s="547"/>
      <c r="U77" s="547"/>
      <c r="V77" s="547"/>
      <c r="W77" s="547"/>
      <c r="X77" s="547"/>
      <c r="Y77" s="547"/>
      <c r="Z77" s="547"/>
      <c r="AA77" s="547"/>
      <c r="AB77" s="547"/>
      <c r="AC77" s="547"/>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7"/>
      <c r="BQ77" s="547"/>
      <c r="BR77" s="547"/>
      <c r="BS77" s="547"/>
      <c r="BT77" s="547"/>
      <c r="BU77" s="547"/>
      <c r="BV77" s="547"/>
      <c r="BW77" s="547"/>
      <c r="BX77" s="547"/>
      <c r="BY77" s="547"/>
      <c r="BZ77" s="547"/>
      <c r="CA77" s="547"/>
      <c r="CB77" s="547"/>
      <c r="CC77" s="547"/>
      <c r="CD77" s="547"/>
      <c r="CE77" s="547"/>
      <c r="CF77" s="547"/>
      <c r="CG77" s="547"/>
      <c r="CH77" s="547"/>
      <c r="CI77" s="547"/>
      <c r="CJ77" s="547"/>
      <c r="CK77" s="547"/>
      <c r="CL77" s="547"/>
      <c r="CM77" s="547"/>
      <c r="CN77" s="547"/>
      <c r="CO77" s="547"/>
      <c r="CP77" s="547"/>
      <c r="CQ77" s="547"/>
      <c r="CR77" s="547"/>
      <c r="CS77" s="547"/>
      <c r="CT77" s="547"/>
      <c r="CU77" s="547"/>
      <c r="CV77" s="547"/>
      <c r="CW77" s="547"/>
      <c r="CX77" s="547"/>
      <c r="CY77" s="547"/>
      <c r="CZ77" s="547"/>
      <c r="DA77" s="547"/>
      <c r="DB77" s="547"/>
      <c r="DC77" s="547"/>
      <c r="DD77" s="547"/>
      <c r="DE77" s="547"/>
      <c r="DF77" s="547"/>
      <c r="DG77" s="547"/>
      <c r="DH77" s="547"/>
      <c r="DI77" s="547"/>
      <c r="DJ77" s="547"/>
      <c r="DK77" s="547"/>
      <c r="DL77" s="547"/>
      <c r="DM77" s="547"/>
      <c r="DN77" s="547"/>
      <c r="DO77" s="547"/>
      <c r="DP77" s="547"/>
      <c r="DQ77" s="547"/>
      <c r="DR77" s="547"/>
      <c r="DS77" s="547"/>
      <c r="DT77" s="547"/>
      <c r="DU77" s="547"/>
      <c r="DV77" s="547"/>
      <c r="DW77" s="547"/>
      <c r="DX77" s="547"/>
      <c r="DY77" s="547"/>
      <c r="DZ77" s="547"/>
      <c r="EA77" s="547"/>
      <c r="EB77" s="547"/>
      <c r="EC77" s="547"/>
      <c r="ED77" s="547"/>
      <c r="EE77" s="547"/>
      <c r="EF77" s="547"/>
      <c r="EG77" s="547"/>
      <c r="EH77" s="547"/>
      <c r="EI77" s="547"/>
      <c r="EJ77" s="547"/>
      <c r="EK77" s="547"/>
      <c r="EL77" s="547"/>
      <c r="EM77" s="547"/>
      <c r="EN77" s="547"/>
      <c r="EO77" s="547"/>
      <c r="EP77" s="547"/>
      <c r="EQ77" s="547"/>
      <c r="ER77" s="547"/>
      <c r="ES77" s="547"/>
      <c r="ET77" s="547"/>
      <c r="EU77" s="547"/>
      <c r="EV77" s="547"/>
      <c r="EW77" s="547"/>
      <c r="EX77" s="547"/>
      <c r="EY77" s="547"/>
      <c r="EZ77" s="547"/>
      <c r="FA77" s="547"/>
      <c r="FB77" s="547"/>
      <c r="FC77" s="547"/>
      <c r="FD77" s="547"/>
      <c r="FE77" s="547"/>
      <c r="FF77" s="547"/>
      <c r="FG77" s="547"/>
      <c r="FH77" s="547"/>
      <c r="FI77" s="547"/>
      <c r="FJ77" s="547"/>
      <c r="FK77" s="547"/>
      <c r="FL77" s="547"/>
      <c r="FM77" s="547"/>
      <c r="FN77" s="547"/>
      <c r="FO77" s="547"/>
    </row>
    <row r="78" spans="1:171" x14ac:dyDescent="0.15">
      <c r="A78" s="547">
        <v>4368987</v>
      </c>
      <c r="B78" s="547">
        <v>0</v>
      </c>
      <c r="C78" s="547">
        <v>0</v>
      </c>
      <c r="D78" s="547" t="s">
        <v>102</v>
      </c>
      <c r="E78" s="547" t="s">
        <v>102</v>
      </c>
      <c r="F78" s="547" t="s">
        <v>102</v>
      </c>
      <c r="G78" s="547" t="s">
        <v>102</v>
      </c>
      <c r="H78" s="547" t="s">
        <v>102</v>
      </c>
      <c r="I78" s="547" t="s">
        <v>102</v>
      </c>
      <c r="J78" s="547" t="s">
        <v>102</v>
      </c>
      <c r="K78" s="547" t="s">
        <v>102</v>
      </c>
      <c r="L78" s="547" t="s">
        <v>102</v>
      </c>
      <c r="M78" s="547" t="s">
        <v>102</v>
      </c>
      <c r="N78" s="547" t="s">
        <v>102</v>
      </c>
      <c r="O78" s="547" t="s">
        <v>102</v>
      </c>
      <c r="P78" s="547" t="s">
        <v>102</v>
      </c>
      <c r="Q78" s="547" t="s">
        <v>102</v>
      </c>
      <c r="R78" s="547" t="s">
        <v>102</v>
      </c>
      <c r="S78" s="547" t="s">
        <v>102</v>
      </c>
      <c r="T78" s="547"/>
      <c r="U78" s="547"/>
      <c r="V78" s="547"/>
      <c r="W78" s="547"/>
      <c r="X78" s="547"/>
      <c r="Y78" s="547"/>
      <c r="Z78" s="547"/>
      <c r="AA78" s="547"/>
      <c r="AB78" s="547"/>
      <c r="AC78" s="547"/>
      <c r="AD78" s="547"/>
      <c r="AE78" s="547"/>
      <c r="AF78" s="547"/>
      <c r="AG78" s="547"/>
      <c r="AH78" s="547"/>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7"/>
      <c r="BW78" s="547"/>
      <c r="BX78" s="547"/>
      <c r="BY78" s="547"/>
      <c r="BZ78" s="547"/>
      <c r="CA78" s="547"/>
      <c r="CB78" s="547"/>
      <c r="CC78" s="547"/>
      <c r="CD78" s="547"/>
      <c r="CE78" s="547"/>
      <c r="CF78" s="547"/>
      <c r="CG78" s="547"/>
      <c r="CH78" s="547"/>
      <c r="CI78" s="547"/>
      <c r="CJ78" s="547"/>
      <c r="CK78" s="547"/>
      <c r="CL78" s="547"/>
      <c r="CM78" s="547"/>
      <c r="CN78" s="547"/>
      <c r="CO78" s="547"/>
      <c r="CP78" s="547"/>
      <c r="CQ78" s="547"/>
      <c r="CR78" s="547"/>
      <c r="CS78" s="547"/>
      <c r="CT78" s="547"/>
      <c r="CU78" s="547"/>
      <c r="CV78" s="547"/>
      <c r="CW78" s="547"/>
      <c r="CX78" s="547"/>
      <c r="CY78" s="547"/>
      <c r="CZ78" s="547"/>
      <c r="DA78" s="547"/>
      <c r="DB78" s="547"/>
      <c r="DC78" s="547"/>
      <c r="DD78" s="547"/>
      <c r="DE78" s="547"/>
      <c r="DF78" s="547"/>
      <c r="DG78" s="547"/>
      <c r="DH78" s="547"/>
      <c r="DI78" s="547"/>
      <c r="DJ78" s="547"/>
      <c r="DK78" s="547"/>
      <c r="DL78" s="547"/>
      <c r="DM78" s="547"/>
      <c r="DN78" s="547"/>
      <c r="DO78" s="547"/>
      <c r="DP78" s="547"/>
      <c r="DQ78" s="547"/>
      <c r="DR78" s="547"/>
      <c r="DS78" s="547"/>
      <c r="DT78" s="547"/>
      <c r="DU78" s="547"/>
      <c r="DV78" s="547"/>
      <c r="DW78" s="547"/>
      <c r="DX78" s="547"/>
      <c r="DY78" s="547"/>
      <c r="DZ78" s="547"/>
      <c r="EA78" s="547"/>
      <c r="EB78" s="547"/>
      <c r="EC78" s="547"/>
      <c r="ED78" s="547"/>
      <c r="EE78" s="547"/>
      <c r="EF78" s="547"/>
      <c r="EG78" s="547"/>
      <c r="EH78" s="547"/>
      <c r="EI78" s="547"/>
      <c r="EJ78" s="547"/>
      <c r="EK78" s="547"/>
      <c r="EL78" s="547"/>
      <c r="EM78" s="547"/>
      <c r="EN78" s="547"/>
      <c r="EO78" s="547"/>
      <c r="EP78" s="547"/>
      <c r="EQ78" s="547"/>
      <c r="ER78" s="547"/>
      <c r="ES78" s="547"/>
      <c r="ET78" s="547"/>
      <c r="EU78" s="547"/>
      <c r="EV78" s="547"/>
      <c r="EW78" s="547"/>
      <c r="EX78" s="547"/>
      <c r="EY78" s="547"/>
      <c r="EZ78" s="547"/>
      <c r="FA78" s="547"/>
      <c r="FB78" s="547"/>
      <c r="FC78" s="547"/>
      <c r="FD78" s="547"/>
      <c r="FE78" s="547"/>
      <c r="FF78" s="547"/>
      <c r="FG78" s="547"/>
      <c r="FH78" s="547"/>
      <c r="FI78" s="547"/>
      <c r="FJ78" s="547"/>
      <c r="FK78" s="547"/>
      <c r="FL78" s="547"/>
      <c r="FM78" s="547"/>
      <c r="FN78" s="547"/>
      <c r="FO78" s="547"/>
    </row>
    <row r="79" spans="1:171" x14ac:dyDescent="0.15">
      <c r="A79" s="547">
        <v>4362837</v>
      </c>
      <c r="B79" s="547">
        <v>0</v>
      </c>
      <c r="C79" s="547">
        <v>0</v>
      </c>
      <c r="D79" s="547" t="s">
        <v>102</v>
      </c>
      <c r="E79" s="547" t="s">
        <v>102</v>
      </c>
      <c r="F79" s="547" t="s">
        <v>102</v>
      </c>
      <c r="G79" s="547" t="s">
        <v>102</v>
      </c>
      <c r="H79" s="547" t="s">
        <v>102</v>
      </c>
      <c r="I79" s="547" t="s">
        <v>102</v>
      </c>
      <c r="J79" s="547" t="s">
        <v>102</v>
      </c>
      <c r="K79" s="547" t="s">
        <v>102</v>
      </c>
      <c r="L79" s="547" t="s">
        <v>102</v>
      </c>
      <c r="M79" s="547" t="s">
        <v>102</v>
      </c>
      <c r="N79" s="547" t="s">
        <v>102</v>
      </c>
      <c r="O79" s="547" t="s">
        <v>102</v>
      </c>
      <c r="P79" s="547" t="s">
        <v>102</v>
      </c>
      <c r="Q79" s="547" t="s">
        <v>102</v>
      </c>
      <c r="R79" s="547" t="s">
        <v>102</v>
      </c>
      <c r="S79" s="547" t="s">
        <v>102</v>
      </c>
      <c r="T79" s="547"/>
      <c r="U79" s="547"/>
      <c r="V79" s="547"/>
      <c r="W79" s="547"/>
      <c r="X79" s="547"/>
      <c r="Y79" s="547"/>
      <c r="Z79" s="547"/>
      <c r="AA79" s="547"/>
      <c r="AB79" s="547"/>
      <c r="AC79" s="547"/>
      <c r="AD79" s="547"/>
      <c r="AE79" s="547"/>
      <c r="AF79" s="547"/>
      <c r="AG79" s="547"/>
      <c r="AH79" s="547"/>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7"/>
      <c r="BW79" s="547"/>
      <c r="BX79" s="547"/>
      <c r="BY79" s="547"/>
      <c r="BZ79" s="547"/>
      <c r="CA79" s="547"/>
      <c r="CB79" s="547"/>
      <c r="CC79" s="547"/>
      <c r="CD79" s="547"/>
      <c r="CE79" s="547"/>
      <c r="CF79" s="547"/>
      <c r="CG79" s="547"/>
      <c r="CH79" s="547"/>
      <c r="CI79" s="547"/>
      <c r="CJ79" s="547"/>
      <c r="CK79" s="547"/>
      <c r="CL79" s="547"/>
      <c r="CM79" s="547"/>
      <c r="CN79" s="547"/>
      <c r="CO79" s="547"/>
      <c r="CP79" s="547"/>
      <c r="CQ79" s="547"/>
      <c r="CR79" s="547"/>
      <c r="CS79" s="547"/>
      <c r="CT79" s="547"/>
      <c r="CU79" s="547"/>
      <c r="CV79" s="547"/>
      <c r="CW79" s="547"/>
      <c r="CX79" s="547"/>
      <c r="CY79" s="547"/>
      <c r="CZ79" s="547"/>
      <c r="DA79" s="547"/>
      <c r="DB79" s="547"/>
      <c r="DC79" s="547"/>
      <c r="DD79" s="547"/>
      <c r="DE79" s="547"/>
      <c r="DF79" s="547"/>
      <c r="DG79" s="547"/>
      <c r="DH79" s="547"/>
      <c r="DI79" s="547"/>
      <c r="DJ79" s="547"/>
      <c r="DK79" s="547"/>
      <c r="DL79" s="547"/>
      <c r="DM79" s="547"/>
      <c r="DN79" s="547"/>
      <c r="DO79" s="547"/>
      <c r="DP79" s="547"/>
      <c r="DQ79" s="547"/>
      <c r="DR79" s="547"/>
      <c r="DS79" s="547"/>
      <c r="DT79" s="547"/>
      <c r="DU79" s="547"/>
      <c r="DV79" s="547"/>
      <c r="DW79" s="547"/>
      <c r="DX79" s="547"/>
      <c r="DY79" s="547"/>
      <c r="DZ79" s="547"/>
      <c r="EA79" s="547"/>
      <c r="EB79" s="547"/>
      <c r="EC79" s="547"/>
      <c r="ED79" s="547"/>
      <c r="EE79" s="547"/>
      <c r="EF79" s="547"/>
      <c r="EG79" s="547"/>
      <c r="EH79" s="547"/>
      <c r="EI79" s="547"/>
      <c r="EJ79" s="547"/>
      <c r="EK79" s="547"/>
      <c r="EL79" s="547"/>
      <c r="EM79" s="547"/>
      <c r="EN79" s="547"/>
      <c r="EO79" s="547"/>
      <c r="EP79" s="547"/>
      <c r="EQ79" s="547"/>
      <c r="ER79" s="547"/>
      <c r="ES79" s="547"/>
      <c r="ET79" s="547"/>
      <c r="EU79" s="547"/>
      <c r="EV79" s="547"/>
      <c r="EW79" s="547"/>
      <c r="EX79" s="547"/>
      <c r="EY79" s="547"/>
      <c r="EZ79" s="547"/>
      <c r="FA79" s="547"/>
      <c r="FB79" s="547"/>
      <c r="FC79" s="547"/>
      <c r="FD79" s="547"/>
      <c r="FE79" s="547"/>
      <c r="FF79" s="547"/>
      <c r="FG79" s="547"/>
      <c r="FH79" s="547"/>
      <c r="FI79" s="547"/>
      <c r="FJ79" s="547"/>
      <c r="FK79" s="547"/>
      <c r="FL79" s="547"/>
      <c r="FM79" s="547"/>
      <c r="FN79" s="547"/>
      <c r="FO79" s="547"/>
    </row>
    <row r="80" spans="1:171" x14ac:dyDescent="0.15">
      <c r="A80" s="547">
        <v>4368143</v>
      </c>
      <c r="B80" s="547">
        <v>0</v>
      </c>
      <c r="C80" s="547">
        <v>0</v>
      </c>
      <c r="D80" s="547" t="s">
        <v>102</v>
      </c>
      <c r="E80" s="547" t="s">
        <v>102</v>
      </c>
      <c r="F80" s="547" t="s">
        <v>102</v>
      </c>
      <c r="G80" s="547" t="s">
        <v>102</v>
      </c>
      <c r="H80" s="547" t="s">
        <v>102</v>
      </c>
      <c r="I80" s="547" t="s">
        <v>102</v>
      </c>
      <c r="J80" s="547" t="s">
        <v>102</v>
      </c>
      <c r="K80" s="547" t="s">
        <v>102</v>
      </c>
      <c r="L80" s="547" t="s">
        <v>102</v>
      </c>
      <c r="M80" s="547" t="s">
        <v>102</v>
      </c>
      <c r="N80" s="547" t="s">
        <v>102</v>
      </c>
      <c r="O80" s="547" t="s">
        <v>102</v>
      </c>
      <c r="P80" s="547" t="s">
        <v>102</v>
      </c>
      <c r="Q80" s="547" t="s">
        <v>102</v>
      </c>
      <c r="R80" s="547" t="s">
        <v>102</v>
      </c>
      <c r="S80" s="547" t="s">
        <v>102</v>
      </c>
      <c r="T80" s="547"/>
      <c r="U80" s="547"/>
      <c r="V80" s="547"/>
      <c r="W80" s="547"/>
      <c r="X80" s="547"/>
      <c r="Y80" s="547"/>
      <c r="Z80" s="547"/>
      <c r="AA80" s="547"/>
      <c r="AB80" s="547"/>
      <c r="AC80" s="547"/>
      <c r="AD80" s="547"/>
      <c r="AE80" s="547"/>
      <c r="AF80" s="547"/>
      <c r="AG80" s="547"/>
      <c r="AH80" s="547"/>
      <c r="AI80" s="547"/>
      <c r="AJ80" s="547"/>
      <c r="AK80" s="547"/>
      <c r="AL80" s="547"/>
      <c r="AM80" s="547"/>
      <c r="AN80" s="547"/>
      <c r="AO80" s="547"/>
      <c r="AP80" s="547"/>
      <c r="AQ80" s="547"/>
      <c r="AR80" s="547"/>
      <c r="AS80" s="547"/>
      <c r="AT80" s="547"/>
      <c r="AU80" s="547"/>
      <c r="AV80" s="547"/>
      <c r="AW80" s="547"/>
      <c r="AX80" s="547"/>
      <c r="AY80" s="547"/>
      <c r="AZ80" s="547"/>
      <c r="BA80" s="547"/>
      <c r="BB80" s="547"/>
      <c r="BC80" s="547"/>
      <c r="BD80" s="547"/>
      <c r="BE80" s="547"/>
      <c r="BF80" s="547"/>
      <c r="BG80" s="547"/>
      <c r="BH80" s="547"/>
      <c r="BI80" s="547"/>
      <c r="BJ80" s="547"/>
      <c r="BK80" s="547"/>
      <c r="BL80" s="547"/>
      <c r="BM80" s="547"/>
      <c r="BN80" s="547"/>
      <c r="BO80" s="547"/>
      <c r="BP80" s="547"/>
      <c r="BQ80" s="547"/>
      <c r="BR80" s="547"/>
      <c r="BS80" s="547"/>
      <c r="BT80" s="547"/>
      <c r="BU80" s="547"/>
      <c r="BV80" s="547"/>
      <c r="BW80" s="547"/>
      <c r="BX80" s="547"/>
      <c r="BY80" s="547"/>
      <c r="BZ80" s="547"/>
      <c r="CA80" s="547"/>
      <c r="CB80" s="547"/>
      <c r="CC80" s="547"/>
      <c r="CD80" s="547"/>
      <c r="CE80" s="547"/>
      <c r="CF80" s="547"/>
      <c r="CG80" s="547"/>
      <c r="CH80" s="547"/>
      <c r="CI80" s="547"/>
      <c r="CJ80" s="547"/>
      <c r="CK80" s="547"/>
      <c r="CL80" s="547"/>
      <c r="CM80" s="547"/>
      <c r="CN80" s="547"/>
      <c r="CO80" s="547"/>
      <c r="CP80" s="547"/>
      <c r="CQ80" s="547"/>
      <c r="CR80" s="547"/>
      <c r="CS80" s="547"/>
      <c r="CT80" s="547"/>
      <c r="CU80" s="547"/>
      <c r="CV80" s="547"/>
      <c r="CW80" s="547"/>
      <c r="CX80" s="547"/>
      <c r="CY80" s="547"/>
      <c r="CZ80" s="547"/>
      <c r="DA80" s="547"/>
      <c r="DB80" s="547"/>
      <c r="DC80" s="547"/>
      <c r="DD80" s="547"/>
      <c r="DE80" s="547"/>
      <c r="DF80" s="547"/>
      <c r="DG80" s="547"/>
      <c r="DH80" s="547"/>
      <c r="DI80" s="547"/>
      <c r="DJ80" s="547"/>
      <c r="DK80" s="547"/>
      <c r="DL80" s="547"/>
      <c r="DM80" s="547"/>
      <c r="DN80" s="547"/>
      <c r="DO80" s="547"/>
      <c r="DP80" s="547"/>
      <c r="DQ80" s="547"/>
      <c r="DR80" s="547"/>
      <c r="DS80" s="547"/>
      <c r="DT80" s="547"/>
      <c r="DU80" s="547"/>
      <c r="DV80" s="547"/>
      <c r="DW80" s="547"/>
      <c r="DX80" s="547"/>
      <c r="DY80" s="547"/>
      <c r="DZ80" s="547"/>
      <c r="EA80" s="547"/>
      <c r="EB80" s="547"/>
      <c r="EC80" s="547"/>
      <c r="ED80" s="547"/>
      <c r="EE80" s="547"/>
      <c r="EF80" s="547"/>
      <c r="EG80" s="547"/>
      <c r="EH80" s="547"/>
      <c r="EI80" s="547"/>
      <c r="EJ80" s="547"/>
      <c r="EK80" s="547"/>
      <c r="EL80" s="547"/>
      <c r="EM80" s="547"/>
      <c r="EN80" s="547"/>
      <c r="EO80" s="547"/>
      <c r="EP80" s="547"/>
      <c r="EQ80" s="547"/>
      <c r="ER80" s="547"/>
      <c r="ES80" s="547"/>
      <c r="ET80" s="547"/>
      <c r="EU80" s="547"/>
      <c r="EV80" s="547"/>
      <c r="EW80" s="547"/>
      <c r="EX80" s="547"/>
      <c r="EY80" s="547"/>
      <c r="EZ80" s="547"/>
      <c r="FA80" s="547"/>
      <c r="FB80" s="547"/>
      <c r="FC80" s="547"/>
      <c r="FD80" s="547"/>
      <c r="FE80" s="547"/>
      <c r="FF80" s="547"/>
      <c r="FG80" s="547"/>
      <c r="FH80" s="547"/>
      <c r="FI80" s="547"/>
      <c r="FJ80" s="547"/>
      <c r="FK80" s="547"/>
      <c r="FL80" s="547"/>
      <c r="FM80" s="547"/>
      <c r="FN80" s="547"/>
      <c r="FO80" s="547"/>
    </row>
    <row r="81" spans="1:171" x14ac:dyDescent="0.15">
      <c r="A81" s="547">
        <v>4379825</v>
      </c>
      <c r="B81" s="547">
        <v>0</v>
      </c>
      <c r="C81" s="547">
        <v>0</v>
      </c>
      <c r="D81" s="547" t="s">
        <v>102</v>
      </c>
      <c r="E81" s="547" t="s">
        <v>102</v>
      </c>
      <c r="F81" s="547" t="s">
        <v>102</v>
      </c>
      <c r="G81" s="547" t="s">
        <v>102</v>
      </c>
      <c r="H81" s="547" t="s">
        <v>102</v>
      </c>
      <c r="I81" s="547" t="s">
        <v>102</v>
      </c>
      <c r="J81" s="547" t="s">
        <v>102</v>
      </c>
      <c r="K81" s="547" t="s">
        <v>102</v>
      </c>
      <c r="L81" s="547" t="s">
        <v>102</v>
      </c>
      <c r="M81" s="547" t="s">
        <v>102</v>
      </c>
      <c r="N81" s="547" t="s">
        <v>102</v>
      </c>
      <c r="O81" s="547" t="s">
        <v>102</v>
      </c>
      <c r="P81" s="547" t="s">
        <v>102</v>
      </c>
      <c r="Q81" s="547" t="s">
        <v>102</v>
      </c>
      <c r="R81" s="547" t="s">
        <v>102</v>
      </c>
      <c r="S81" s="547" t="s">
        <v>102</v>
      </c>
      <c r="T81" s="547"/>
      <c r="U81" s="547"/>
      <c r="V81" s="547"/>
      <c r="W81" s="547"/>
      <c r="X81" s="547"/>
      <c r="Y81" s="547"/>
      <c r="Z81" s="547"/>
      <c r="AA81" s="547"/>
      <c r="AB81" s="547"/>
      <c r="AC81" s="547"/>
      <c r="AD81" s="547"/>
      <c r="AE81" s="547"/>
      <c r="AF81" s="547"/>
      <c r="AG81" s="547"/>
      <c r="AH81" s="547"/>
      <c r="AI81" s="547"/>
      <c r="AJ81" s="547"/>
      <c r="AK81" s="547"/>
      <c r="AL81" s="547"/>
      <c r="AM81" s="547"/>
      <c r="AN81" s="547"/>
      <c r="AO81" s="547"/>
      <c r="AP81" s="547"/>
      <c r="AQ81" s="547"/>
      <c r="AR81" s="547"/>
      <c r="AS81" s="547"/>
      <c r="AT81" s="547"/>
      <c r="AU81" s="547"/>
      <c r="AV81" s="547"/>
      <c r="AW81" s="547"/>
      <c r="AX81" s="547"/>
      <c r="AY81" s="547"/>
      <c r="AZ81" s="547"/>
      <c r="BA81" s="547"/>
      <c r="BB81" s="547"/>
      <c r="BC81" s="547"/>
      <c r="BD81" s="547"/>
      <c r="BE81" s="547"/>
      <c r="BF81" s="547"/>
      <c r="BG81" s="547"/>
      <c r="BH81" s="547"/>
      <c r="BI81" s="547"/>
      <c r="BJ81" s="547"/>
      <c r="BK81" s="547"/>
      <c r="BL81" s="547"/>
      <c r="BM81" s="547"/>
      <c r="BN81" s="547"/>
      <c r="BO81" s="547"/>
      <c r="BP81" s="547"/>
      <c r="BQ81" s="547"/>
      <c r="BR81" s="547"/>
      <c r="BS81" s="547"/>
      <c r="BT81" s="547"/>
      <c r="BU81" s="547"/>
      <c r="BV81" s="547"/>
      <c r="BW81" s="547"/>
      <c r="BX81" s="547"/>
      <c r="BY81" s="547"/>
      <c r="BZ81" s="547"/>
      <c r="CA81" s="547"/>
      <c r="CB81" s="547"/>
      <c r="CC81" s="547"/>
      <c r="CD81" s="547"/>
      <c r="CE81" s="547"/>
      <c r="CF81" s="547"/>
      <c r="CG81" s="547"/>
      <c r="CH81" s="547"/>
      <c r="CI81" s="547"/>
      <c r="CJ81" s="547"/>
      <c r="CK81" s="547"/>
      <c r="CL81" s="547"/>
      <c r="CM81" s="547"/>
      <c r="CN81" s="547"/>
      <c r="CO81" s="547"/>
      <c r="CP81" s="547"/>
      <c r="CQ81" s="547"/>
      <c r="CR81" s="547"/>
      <c r="CS81" s="547"/>
      <c r="CT81" s="547"/>
      <c r="CU81" s="547"/>
      <c r="CV81" s="547"/>
      <c r="CW81" s="547"/>
      <c r="CX81" s="547"/>
      <c r="CY81" s="547"/>
      <c r="CZ81" s="547"/>
      <c r="DA81" s="547"/>
      <c r="DB81" s="547"/>
      <c r="DC81" s="547"/>
      <c r="DD81" s="547"/>
      <c r="DE81" s="547"/>
      <c r="DF81" s="547"/>
      <c r="DG81" s="547"/>
      <c r="DH81" s="547"/>
      <c r="DI81" s="547"/>
      <c r="DJ81" s="547"/>
      <c r="DK81" s="547"/>
      <c r="DL81" s="547"/>
      <c r="DM81" s="547"/>
      <c r="DN81" s="547"/>
      <c r="DO81" s="547"/>
      <c r="DP81" s="547"/>
      <c r="DQ81" s="547"/>
      <c r="DR81" s="547"/>
      <c r="DS81" s="547"/>
      <c r="DT81" s="547"/>
      <c r="DU81" s="547"/>
      <c r="DV81" s="547"/>
      <c r="DW81" s="547"/>
      <c r="DX81" s="547"/>
      <c r="DY81" s="547"/>
      <c r="DZ81" s="547"/>
      <c r="EA81" s="547"/>
      <c r="EB81" s="547"/>
      <c r="EC81" s="547"/>
      <c r="ED81" s="547"/>
      <c r="EE81" s="547"/>
      <c r="EF81" s="547"/>
      <c r="EG81" s="547"/>
      <c r="EH81" s="547"/>
      <c r="EI81" s="547"/>
      <c r="EJ81" s="547"/>
      <c r="EK81" s="547"/>
      <c r="EL81" s="547"/>
      <c r="EM81" s="547"/>
      <c r="EN81" s="547"/>
      <c r="EO81" s="547"/>
      <c r="EP81" s="547"/>
      <c r="EQ81" s="547"/>
      <c r="ER81" s="547"/>
      <c r="ES81" s="547"/>
      <c r="ET81" s="547"/>
      <c r="EU81" s="547"/>
      <c r="EV81" s="547"/>
      <c r="EW81" s="547"/>
      <c r="EX81" s="547"/>
      <c r="EY81" s="547"/>
      <c r="EZ81" s="547"/>
      <c r="FA81" s="547"/>
      <c r="FB81" s="547"/>
      <c r="FC81" s="547"/>
      <c r="FD81" s="547"/>
      <c r="FE81" s="547"/>
      <c r="FF81" s="547"/>
      <c r="FG81" s="547"/>
      <c r="FH81" s="547"/>
      <c r="FI81" s="547"/>
      <c r="FJ81" s="547"/>
      <c r="FK81" s="547"/>
      <c r="FL81" s="547"/>
      <c r="FM81" s="547"/>
      <c r="FN81" s="547"/>
      <c r="FO81" s="547"/>
    </row>
    <row r="82" spans="1:171" x14ac:dyDescent="0.15">
      <c r="A82" s="547">
        <v>4334115</v>
      </c>
      <c r="B82" s="547">
        <v>0</v>
      </c>
      <c r="C82" s="547">
        <v>0</v>
      </c>
      <c r="D82" s="547" t="s">
        <v>102</v>
      </c>
      <c r="E82" s="547" t="s">
        <v>102</v>
      </c>
      <c r="F82" s="547" t="s">
        <v>102</v>
      </c>
      <c r="G82" s="547" t="s">
        <v>102</v>
      </c>
      <c r="H82" s="547" t="s">
        <v>102</v>
      </c>
      <c r="I82" s="547" t="s">
        <v>102</v>
      </c>
      <c r="J82" s="547" t="s">
        <v>102</v>
      </c>
      <c r="K82" s="547" t="s">
        <v>102</v>
      </c>
      <c r="L82" s="547" t="s">
        <v>102</v>
      </c>
      <c r="M82" s="547" t="s">
        <v>102</v>
      </c>
      <c r="N82" s="547" t="s">
        <v>102</v>
      </c>
      <c r="O82" s="547" t="s">
        <v>102</v>
      </c>
      <c r="P82" s="547" t="s">
        <v>102</v>
      </c>
      <c r="Q82" s="547" t="s">
        <v>102</v>
      </c>
      <c r="R82" s="547" t="s">
        <v>102</v>
      </c>
      <c r="S82" s="547" t="s">
        <v>102</v>
      </c>
      <c r="T82" s="547"/>
      <c r="U82" s="547"/>
      <c r="V82" s="547"/>
      <c r="W82" s="547"/>
      <c r="X82" s="547"/>
      <c r="Y82" s="547"/>
      <c r="Z82" s="547"/>
      <c r="AA82" s="547"/>
      <c r="AB82" s="547"/>
      <c r="AC82" s="547"/>
      <c r="AD82" s="547"/>
      <c r="AE82" s="547"/>
      <c r="AF82" s="547"/>
      <c r="AG82" s="547"/>
      <c r="AH82" s="547"/>
      <c r="AI82" s="547"/>
      <c r="AJ82" s="547"/>
      <c r="AK82" s="547"/>
      <c r="AL82" s="547"/>
      <c r="AM82" s="547"/>
      <c r="AN82" s="547"/>
      <c r="AO82" s="547"/>
      <c r="AP82" s="547"/>
      <c r="AQ82" s="547"/>
      <c r="AR82" s="547"/>
      <c r="AS82" s="547"/>
      <c r="AT82" s="547"/>
      <c r="AU82" s="547"/>
      <c r="AV82" s="547"/>
      <c r="AW82" s="547"/>
      <c r="AX82" s="547"/>
      <c r="AY82" s="547"/>
      <c r="AZ82" s="547"/>
      <c r="BA82" s="547"/>
      <c r="BB82" s="547"/>
      <c r="BC82" s="547"/>
      <c r="BD82" s="547"/>
      <c r="BE82" s="547"/>
      <c r="BF82" s="547"/>
      <c r="BG82" s="547"/>
      <c r="BH82" s="547"/>
      <c r="BI82" s="547"/>
      <c r="BJ82" s="547"/>
      <c r="BK82" s="547"/>
      <c r="BL82" s="547"/>
      <c r="BM82" s="547"/>
      <c r="BN82" s="547"/>
      <c r="BO82" s="547"/>
      <c r="BP82" s="547"/>
      <c r="BQ82" s="547"/>
      <c r="BR82" s="547"/>
      <c r="BS82" s="547"/>
      <c r="BT82" s="547"/>
      <c r="BU82" s="547"/>
      <c r="BV82" s="547"/>
      <c r="BW82" s="547"/>
      <c r="BX82" s="547"/>
      <c r="BY82" s="547"/>
      <c r="BZ82" s="547"/>
      <c r="CA82" s="547"/>
      <c r="CB82" s="547"/>
      <c r="CC82" s="547"/>
      <c r="CD82" s="547"/>
      <c r="CE82" s="547"/>
      <c r="CF82" s="547"/>
      <c r="CG82" s="547"/>
      <c r="CH82" s="547"/>
      <c r="CI82" s="547"/>
      <c r="CJ82" s="547"/>
      <c r="CK82" s="547"/>
      <c r="CL82" s="547"/>
      <c r="CM82" s="547"/>
      <c r="CN82" s="547"/>
      <c r="CO82" s="547"/>
      <c r="CP82" s="547"/>
      <c r="CQ82" s="547"/>
      <c r="CR82" s="547"/>
      <c r="CS82" s="547"/>
      <c r="CT82" s="547"/>
      <c r="CU82" s="547"/>
      <c r="CV82" s="547"/>
      <c r="CW82" s="547"/>
      <c r="CX82" s="547"/>
      <c r="CY82" s="547"/>
      <c r="CZ82" s="547"/>
      <c r="DA82" s="547"/>
      <c r="DB82" s="547"/>
      <c r="DC82" s="547"/>
      <c r="DD82" s="547"/>
      <c r="DE82" s="547"/>
      <c r="DF82" s="547"/>
      <c r="DG82" s="547"/>
      <c r="DH82" s="547"/>
      <c r="DI82" s="547"/>
      <c r="DJ82" s="547"/>
      <c r="DK82" s="547"/>
      <c r="DL82" s="547"/>
      <c r="DM82" s="547"/>
      <c r="DN82" s="547"/>
      <c r="DO82" s="547"/>
      <c r="DP82" s="547"/>
      <c r="DQ82" s="547"/>
      <c r="DR82" s="547"/>
      <c r="DS82" s="547"/>
      <c r="DT82" s="547"/>
      <c r="DU82" s="547"/>
      <c r="DV82" s="547"/>
      <c r="DW82" s="547"/>
      <c r="DX82" s="547"/>
      <c r="DY82" s="547"/>
      <c r="DZ82" s="547"/>
      <c r="EA82" s="547"/>
      <c r="EB82" s="547"/>
      <c r="EC82" s="547"/>
      <c r="ED82" s="547"/>
      <c r="EE82" s="547"/>
      <c r="EF82" s="547"/>
      <c r="EG82" s="547"/>
      <c r="EH82" s="547"/>
      <c r="EI82" s="547"/>
      <c r="EJ82" s="547"/>
      <c r="EK82" s="547"/>
      <c r="EL82" s="547"/>
      <c r="EM82" s="547"/>
      <c r="EN82" s="547"/>
      <c r="EO82" s="547"/>
      <c r="EP82" s="547"/>
      <c r="EQ82" s="547"/>
      <c r="ER82" s="547"/>
      <c r="ES82" s="547"/>
      <c r="ET82" s="547"/>
      <c r="EU82" s="547"/>
      <c r="EV82" s="547"/>
      <c r="EW82" s="547"/>
      <c r="EX82" s="547"/>
      <c r="EY82" s="547"/>
      <c r="EZ82" s="547"/>
      <c r="FA82" s="547"/>
      <c r="FB82" s="547"/>
      <c r="FC82" s="547"/>
      <c r="FD82" s="547"/>
      <c r="FE82" s="547"/>
      <c r="FF82" s="547"/>
      <c r="FG82" s="547"/>
      <c r="FH82" s="547"/>
      <c r="FI82" s="547"/>
      <c r="FJ82" s="547"/>
      <c r="FK82" s="547"/>
      <c r="FL82" s="547"/>
      <c r="FM82" s="547"/>
      <c r="FN82" s="547"/>
      <c r="FO82" s="547"/>
    </row>
    <row r="83" spans="1:171" x14ac:dyDescent="0.15">
      <c r="A83" s="547">
        <v>4344001</v>
      </c>
      <c r="B83" s="547">
        <v>2</v>
      </c>
      <c r="C83" s="547">
        <v>2</v>
      </c>
      <c r="D83" s="547" t="s">
        <v>102</v>
      </c>
      <c r="E83" s="547" t="s">
        <v>19493</v>
      </c>
      <c r="F83" s="547" t="s">
        <v>19498</v>
      </c>
      <c r="G83" s="547" t="s">
        <v>102</v>
      </c>
      <c r="H83" s="547" t="s">
        <v>102</v>
      </c>
      <c r="I83" s="547" t="s">
        <v>102</v>
      </c>
      <c r="J83" s="547" t="s">
        <v>102</v>
      </c>
      <c r="K83" s="547" t="s">
        <v>102</v>
      </c>
      <c r="L83" s="547" t="s">
        <v>102</v>
      </c>
      <c r="M83" s="547" t="s">
        <v>102</v>
      </c>
      <c r="N83" s="547"/>
      <c r="O83" s="547" t="s">
        <v>102</v>
      </c>
      <c r="P83" s="547" t="s">
        <v>102</v>
      </c>
      <c r="Q83" s="547" t="s">
        <v>102</v>
      </c>
      <c r="R83" s="547" t="s">
        <v>102</v>
      </c>
      <c r="S83" s="547" t="s">
        <v>102</v>
      </c>
      <c r="T83" s="547"/>
      <c r="U83" s="547"/>
      <c r="V83" s="547"/>
      <c r="W83" s="547"/>
      <c r="X83" s="547"/>
      <c r="Y83" s="547"/>
      <c r="Z83" s="547"/>
      <c r="AA83" s="547"/>
      <c r="AB83" s="547"/>
      <c r="AC83" s="547"/>
      <c r="AD83" s="547"/>
      <c r="AE83" s="547"/>
      <c r="AF83" s="547"/>
      <c r="AG83" s="547"/>
      <c r="AH83" s="547"/>
      <c r="AI83" s="547"/>
      <c r="AJ83" s="547"/>
      <c r="AK83" s="547"/>
      <c r="AL83" s="547"/>
      <c r="AM83" s="547"/>
      <c r="AN83" s="547"/>
      <c r="AO83" s="547"/>
      <c r="AP83" s="547"/>
      <c r="AQ83" s="547"/>
      <c r="AR83" s="547"/>
      <c r="AS83" s="547"/>
      <c r="AT83" s="547"/>
      <c r="AU83" s="547"/>
      <c r="AV83" s="547"/>
      <c r="AW83" s="547"/>
      <c r="AX83" s="547"/>
      <c r="AY83" s="547"/>
      <c r="AZ83" s="547"/>
      <c r="BA83" s="547"/>
      <c r="BB83" s="547"/>
      <c r="BC83" s="547"/>
      <c r="BD83" s="547"/>
      <c r="BE83" s="547"/>
      <c r="BF83" s="547"/>
      <c r="BG83" s="547"/>
      <c r="BH83" s="547"/>
      <c r="BI83" s="547"/>
      <c r="BJ83" s="547"/>
      <c r="BK83" s="547"/>
      <c r="BL83" s="547"/>
      <c r="BM83" s="547"/>
      <c r="BN83" s="547"/>
      <c r="BO83" s="547"/>
      <c r="BP83" s="547"/>
      <c r="BQ83" s="547"/>
      <c r="BR83" s="547"/>
      <c r="BS83" s="547"/>
      <c r="BT83" s="547"/>
      <c r="BU83" s="547"/>
      <c r="BV83" s="547"/>
      <c r="BW83" s="547"/>
      <c r="BX83" s="547"/>
      <c r="BY83" s="547"/>
      <c r="BZ83" s="547"/>
      <c r="CA83" s="547"/>
      <c r="CB83" s="547"/>
      <c r="CC83" s="547"/>
      <c r="CD83" s="547"/>
      <c r="CE83" s="547"/>
      <c r="CF83" s="547"/>
      <c r="CG83" s="547"/>
      <c r="CH83" s="547"/>
      <c r="CI83" s="547"/>
      <c r="CJ83" s="547"/>
      <c r="CK83" s="547"/>
      <c r="CL83" s="547"/>
      <c r="CM83" s="547"/>
      <c r="CN83" s="547"/>
      <c r="CO83" s="547"/>
      <c r="CP83" s="547"/>
      <c r="CQ83" s="547"/>
      <c r="CR83" s="547"/>
      <c r="CS83" s="547"/>
      <c r="CT83" s="547"/>
      <c r="CU83" s="547"/>
      <c r="CV83" s="547"/>
      <c r="CW83" s="547"/>
      <c r="CX83" s="547"/>
      <c r="CY83" s="547"/>
      <c r="CZ83" s="547"/>
      <c r="DA83" s="547"/>
      <c r="DB83" s="547"/>
      <c r="DC83" s="547"/>
      <c r="DD83" s="547"/>
      <c r="DE83" s="547"/>
      <c r="DF83" s="547"/>
      <c r="DG83" s="547"/>
      <c r="DH83" s="547"/>
      <c r="DI83" s="547"/>
      <c r="DJ83" s="547"/>
      <c r="DK83" s="547"/>
      <c r="DL83" s="547"/>
      <c r="DM83" s="547"/>
      <c r="DN83" s="547"/>
      <c r="DO83" s="547"/>
      <c r="DP83" s="547"/>
      <c r="DQ83" s="547"/>
      <c r="DR83" s="547"/>
      <c r="DS83" s="547"/>
      <c r="DT83" s="547"/>
      <c r="DU83" s="547"/>
      <c r="DV83" s="547"/>
      <c r="DW83" s="547"/>
      <c r="DX83" s="547"/>
      <c r="DY83" s="547"/>
      <c r="DZ83" s="547"/>
      <c r="EA83" s="547"/>
      <c r="EB83" s="547"/>
      <c r="EC83" s="547"/>
      <c r="ED83" s="547"/>
      <c r="EE83" s="547"/>
      <c r="EF83" s="547"/>
      <c r="EG83" s="547"/>
      <c r="EH83" s="547"/>
      <c r="EI83" s="547"/>
      <c r="EJ83" s="547"/>
      <c r="EK83" s="547"/>
      <c r="EL83" s="547"/>
      <c r="EM83" s="547"/>
      <c r="EN83" s="547"/>
      <c r="EO83" s="547"/>
      <c r="EP83" s="547"/>
      <c r="EQ83" s="547"/>
      <c r="ER83" s="547"/>
      <c r="ES83" s="547"/>
      <c r="ET83" s="547"/>
      <c r="EU83" s="547"/>
      <c r="EV83" s="547"/>
      <c r="EW83" s="547"/>
      <c r="EX83" s="547"/>
      <c r="EY83" s="547"/>
      <c r="EZ83" s="547"/>
      <c r="FA83" s="547"/>
      <c r="FB83" s="547"/>
      <c r="FC83" s="547"/>
      <c r="FD83" s="547"/>
      <c r="FE83" s="547"/>
      <c r="FF83" s="547"/>
      <c r="FG83" s="547"/>
      <c r="FH83" s="547"/>
      <c r="FI83" s="547"/>
      <c r="FJ83" s="547"/>
      <c r="FK83" s="547"/>
      <c r="FL83" s="547"/>
      <c r="FM83" s="547"/>
      <c r="FN83" s="547"/>
      <c r="FO83" s="547"/>
    </row>
    <row r="84" spans="1:171" x14ac:dyDescent="0.15">
      <c r="A84" s="547">
        <v>4344264</v>
      </c>
      <c r="B84" s="547">
        <v>0</v>
      </c>
      <c r="C84" s="547">
        <v>0</v>
      </c>
      <c r="D84" s="547" t="s">
        <v>102</v>
      </c>
      <c r="E84" s="547" t="s">
        <v>102</v>
      </c>
      <c r="F84" s="547" t="s">
        <v>102</v>
      </c>
      <c r="G84" s="547" t="s">
        <v>102</v>
      </c>
      <c r="H84" s="547" t="s">
        <v>102</v>
      </c>
      <c r="I84" s="547" t="s">
        <v>102</v>
      </c>
      <c r="J84" s="547" t="s">
        <v>102</v>
      </c>
      <c r="K84" s="547" t="s">
        <v>102</v>
      </c>
      <c r="L84" s="547" t="s">
        <v>102</v>
      </c>
      <c r="M84" s="547" t="s">
        <v>102</v>
      </c>
      <c r="N84" s="547" t="s">
        <v>102</v>
      </c>
      <c r="O84" s="547" t="s">
        <v>102</v>
      </c>
      <c r="P84" s="547" t="s">
        <v>102</v>
      </c>
      <c r="Q84" s="547" t="s">
        <v>102</v>
      </c>
      <c r="R84" s="547" t="s">
        <v>102</v>
      </c>
      <c r="S84" s="547" t="s">
        <v>102</v>
      </c>
      <c r="T84" s="547"/>
      <c r="U84" s="547"/>
      <c r="V84" s="547"/>
      <c r="W84" s="547"/>
      <c r="X84" s="547"/>
      <c r="Y84" s="547"/>
      <c r="Z84" s="547"/>
      <c r="AA84" s="547"/>
      <c r="AB84" s="547"/>
      <c r="AC84" s="547"/>
      <c r="AD84" s="547"/>
      <c r="AE84" s="547"/>
      <c r="AF84" s="547"/>
      <c r="AG84" s="547"/>
      <c r="AH84" s="547"/>
      <c r="AI84" s="547"/>
      <c r="AJ84" s="547"/>
      <c r="AK84" s="547"/>
      <c r="AL84" s="547"/>
      <c r="AM84" s="547"/>
      <c r="AN84" s="547"/>
      <c r="AO84" s="547"/>
      <c r="AP84" s="547"/>
      <c r="AQ84" s="547"/>
      <c r="AR84" s="547"/>
      <c r="AS84" s="547"/>
      <c r="AT84" s="547"/>
      <c r="AU84" s="547"/>
      <c r="AV84" s="547"/>
      <c r="AW84" s="547"/>
      <c r="AX84" s="547"/>
      <c r="AY84" s="547"/>
      <c r="AZ84" s="547"/>
      <c r="BA84" s="547"/>
      <c r="BB84" s="547"/>
      <c r="BC84" s="547"/>
      <c r="BD84" s="547"/>
      <c r="BE84" s="547"/>
      <c r="BF84" s="547"/>
      <c r="BG84" s="547"/>
      <c r="BH84" s="547"/>
      <c r="BI84" s="547"/>
      <c r="BJ84" s="547"/>
      <c r="BK84" s="547"/>
      <c r="BL84" s="547"/>
      <c r="BM84" s="547"/>
      <c r="BN84" s="547"/>
      <c r="BO84" s="547"/>
      <c r="BP84" s="547"/>
      <c r="BQ84" s="547"/>
      <c r="BR84" s="547"/>
      <c r="BS84" s="547"/>
      <c r="BT84" s="547"/>
      <c r="BU84" s="547"/>
      <c r="BV84" s="547"/>
      <c r="BW84" s="547"/>
      <c r="BX84" s="547"/>
      <c r="BY84" s="547"/>
      <c r="BZ84" s="547"/>
      <c r="CA84" s="547"/>
      <c r="CB84" s="547"/>
      <c r="CC84" s="547"/>
      <c r="CD84" s="547"/>
      <c r="CE84" s="547"/>
      <c r="CF84" s="547"/>
      <c r="CG84" s="547"/>
      <c r="CH84" s="547"/>
      <c r="CI84" s="547"/>
      <c r="CJ84" s="547"/>
      <c r="CK84" s="547"/>
      <c r="CL84" s="547"/>
      <c r="CM84" s="547"/>
      <c r="CN84" s="547"/>
      <c r="CO84" s="547"/>
      <c r="CP84" s="547"/>
      <c r="CQ84" s="547"/>
      <c r="CR84" s="547"/>
      <c r="CS84" s="547"/>
      <c r="CT84" s="547"/>
      <c r="CU84" s="547"/>
      <c r="CV84" s="547"/>
      <c r="CW84" s="547"/>
      <c r="CX84" s="547"/>
      <c r="CY84" s="547"/>
      <c r="CZ84" s="547"/>
      <c r="DA84" s="547"/>
      <c r="DB84" s="547"/>
      <c r="DC84" s="547"/>
      <c r="DD84" s="547"/>
      <c r="DE84" s="547"/>
      <c r="DF84" s="547"/>
      <c r="DG84" s="547"/>
      <c r="DH84" s="547"/>
      <c r="DI84" s="547"/>
      <c r="DJ84" s="547"/>
      <c r="DK84" s="547"/>
      <c r="DL84" s="547"/>
      <c r="DM84" s="547"/>
      <c r="DN84" s="547"/>
      <c r="DO84" s="547"/>
      <c r="DP84" s="547"/>
      <c r="DQ84" s="547"/>
      <c r="DR84" s="547"/>
      <c r="DS84" s="547"/>
      <c r="DT84" s="547"/>
      <c r="DU84" s="547"/>
      <c r="DV84" s="547"/>
      <c r="DW84" s="547"/>
      <c r="DX84" s="547"/>
      <c r="DY84" s="547"/>
      <c r="DZ84" s="547"/>
      <c r="EA84" s="547"/>
      <c r="EB84" s="547"/>
      <c r="EC84" s="547"/>
      <c r="ED84" s="547"/>
      <c r="EE84" s="547"/>
      <c r="EF84" s="547"/>
      <c r="EG84" s="547"/>
      <c r="EH84" s="547"/>
      <c r="EI84" s="547"/>
      <c r="EJ84" s="547"/>
      <c r="EK84" s="547"/>
      <c r="EL84" s="547"/>
      <c r="EM84" s="547"/>
      <c r="EN84" s="547"/>
      <c r="EO84" s="547"/>
      <c r="EP84" s="547"/>
      <c r="EQ84" s="547"/>
      <c r="ER84" s="547"/>
      <c r="ES84" s="547"/>
      <c r="ET84" s="547"/>
      <c r="EU84" s="547"/>
      <c r="EV84" s="547"/>
      <c r="EW84" s="547"/>
      <c r="EX84" s="547"/>
      <c r="EY84" s="547"/>
      <c r="EZ84" s="547"/>
      <c r="FA84" s="547"/>
      <c r="FB84" s="547"/>
      <c r="FC84" s="547"/>
      <c r="FD84" s="547"/>
      <c r="FE84" s="547"/>
      <c r="FF84" s="547"/>
      <c r="FG84" s="547"/>
      <c r="FH84" s="547"/>
      <c r="FI84" s="547"/>
      <c r="FJ84" s="547"/>
      <c r="FK84" s="547"/>
      <c r="FL84" s="547"/>
      <c r="FM84" s="547"/>
      <c r="FN84" s="547"/>
      <c r="FO84" s="547"/>
    </row>
    <row r="85" spans="1:171" x14ac:dyDescent="0.15">
      <c r="A85" s="547">
        <v>4324540</v>
      </c>
      <c r="B85" s="547">
        <v>3</v>
      </c>
      <c r="C85" s="547">
        <v>2</v>
      </c>
      <c r="D85" s="547" t="s">
        <v>19589</v>
      </c>
      <c r="E85" s="547" t="s">
        <v>19649</v>
      </c>
      <c r="F85" s="547">
        <v>0</v>
      </c>
      <c r="J85" s="547"/>
      <c r="K85" s="547"/>
      <c r="L85" s="547"/>
      <c r="M85" s="547"/>
      <c r="N85" s="547"/>
      <c r="O85" s="54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47"/>
      <c r="CE85" s="547"/>
      <c r="CF85" s="547"/>
      <c r="CG85" s="547"/>
      <c r="CH85" s="547"/>
      <c r="CI85" s="547"/>
      <c r="CJ85" s="547"/>
      <c r="CK85" s="547"/>
      <c r="CL85" s="547"/>
      <c r="CM85" s="547"/>
      <c r="CN85" s="547"/>
      <c r="CO85" s="547"/>
      <c r="CP85" s="547"/>
      <c r="CQ85" s="547"/>
      <c r="CR85" s="547"/>
      <c r="CS85" s="547"/>
      <c r="CT85" s="547"/>
      <c r="CU85" s="547"/>
      <c r="CV85" s="547"/>
      <c r="CW85" s="547"/>
      <c r="CX85" s="547"/>
      <c r="CY85" s="547"/>
      <c r="CZ85" s="547"/>
      <c r="DA85" s="547"/>
      <c r="DB85" s="547"/>
      <c r="DC85" s="547"/>
      <c r="DD85" s="547"/>
      <c r="DE85" s="547"/>
      <c r="DF85" s="547"/>
      <c r="DG85" s="547"/>
      <c r="DH85" s="547"/>
      <c r="DI85" s="547"/>
      <c r="DJ85" s="547"/>
      <c r="DK85" s="547"/>
      <c r="DL85" s="547"/>
      <c r="DM85" s="547"/>
      <c r="DN85" s="547"/>
      <c r="DO85" s="547"/>
      <c r="DP85" s="547"/>
      <c r="DQ85" s="547"/>
      <c r="DR85" s="547"/>
      <c r="DS85" s="547"/>
      <c r="DT85" s="547"/>
      <c r="DU85" s="547"/>
      <c r="DV85" s="547"/>
      <c r="DW85" s="547"/>
      <c r="DX85" s="547"/>
      <c r="DY85" s="547"/>
      <c r="DZ85" s="547"/>
      <c r="EA85" s="547"/>
      <c r="EB85" s="547"/>
      <c r="EC85" s="547"/>
      <c r="ED85" s="547"/>
      <c r="EE85" s="547"/>
      <c r="EF85" s="547"/>
      <c r="EG85" s="547"/>
      <c r="EH85" s="547"/>
      <c r="EI85" s="547"/>
      <c r="EJ85" s="547"/>
      <c r="EK85" s="547"/>
      <c r="EL85" s="547"/>
      <c r="EM85" s="547"/>
      <c r="EN85" s="547"/>
      <c r="EO85" s="547"/>
      <c r="EP85" s="547"/>
      <c r="EQ85" s="547"/>
      <c r="ER85" s="547"/>
      <c r="ES85" s="547"/>
      <c r="ET85" s="547"/>
      <c r="EU85" s="547"/>
      <c r="EV85" s="547"/>
      <c r="EW85" s="547"/>
      <c r="EX85" s="547"/>
      <c r="EY85" s="547"/>
      <c r="EZ85" s="547"/>
      <c r="FA85" s="547"/>
      <c r="FB85" s="547"/>
      <c r="FC85" s="547"/>
      <c r="FD85" s="547"/>
      <c r="FE85" s="547"/>
      <c r="FF85" s="547"/>
      <c r="FG85" s="547"/>
      <c r="FH85" s="547"/>
      <c r="FI85" s="547"/>
      <c r="FJ85" s="547"/>
      <c r="FK85" s="547"/>
      <c r="FL85" s="547"/>
      <c r="FM85" s="547"/>
      <c r="FN85" s="547"/>
      <c r="FO85" s="547"/>
    </row>
    <row r="86" spans="1:171" x14ac:dyDescent="0.15">
      <c r="A86" s="547">
        <v>4324237</v>
      </c>
      <c r="B86" s="547">
        <v>4</v>
      </c>
      <c r="C86" s="547">
        <v>4</v>
      </c>
      <c r="D86" s="547" t="s">
        <v>19676</v>
      </c>
      <c r="E86" s="547" t="s">
        <v>19677</v>
      </c>
      <c r="F86" s="547" t="s">
        <v>19678</v>
      </c>
      <c r="G86" s="547" t="s">
        <v>19679</v>
      </c>
      <c r="J86" s="547"/>
      <c r="K86" s="547"/>
      <c r="L86" s="547"/>
      <c r="M86" s="547"/>
      <c r="N86" s="547"/>
      <c r="O86" s="547"/>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7"/>
      <c r="CJ86" s="547"/>
      <c r="CK86" s="547"/>
      <c r="CL86" s="547"/>
      <c r="CM86" s="547"/>
      <c r="CN86" s="547"/>
      <c r="CO86" s="547"/>
      <c r="CP86" s="547"/>
      <c r="CQ86" s="547"/>
      <c r="CR86" s="547"/>
      <c r="CS86" s="547"/>
      <c r="CT86" s="547"/>
      <c r="CU86" s="547"/>
      <c r="CV86" s="547"/>
      <c r="CW86" s="547"/>
      <c r="CX86" s="547"/>
      <c r="CY86" s="547"/>
      <c r="CZ86" s="547"/>
      <c r="DA86" s="547"/>
      <c r="DB86" s="547"/>
      <c r="DC86" s="547"/>
      <c r="DD86" s="547"/>
      <c r="DE86" s="547"/>
      <c r="DF86" s="547"/>
      <c r="DG86" s="547"/>
      <c r="DH86" s="547"/>
      <c r="DI86" s="547"/>
      <c r="DJ86" s="547"/>
      <c r="DK86" s="547"/>
      <c r="DL86" s="547"/>
      <c r="DM86" s="547"/>
      <c r="DN86" s="547"/>
      <c r="DO86" s="547"/>
      <c r="DP86" s="547"/>
      <c r="DQ86" s="547"/>
      <c r="DR86" s="547"/>
      <c r="DS86" s="547"/>
      <c r="DT86" s="547"/>
      <c r="DU86" s="547"/>
      <c r="DV86" s="547"/>
      <c r="DW86" s="547"/>
      <c r="DX86" s="547"/>
      <c r="DY86" s="547"/>
      <c r="DZ86" s="547"/>
      <c r="EA86" s="547"/>
      <c r="EB86" s="547"/>
      <c r="EC86" s="547"/>
      <c r="ED86" s="547"/>
      <c r="EE86" s="547"/>
      <c r="EF86" s="547"/>
      <c r="EG86" s="547"/>
      <c r="EH86" s="547"/>
      <c r="EI86" s="547"/>
      <c r="EJ86" s="547"/>
      <c r="EK86" s="547"/>
      <c r="EL86" s="547"/>
      <c r="EM86" s="547"/>
      <c r="EN86" s="547"/>
      <c r="EO86" s="547"/>
      <c r="EP86" s="547"/>
      <c r="EQ86" s="547"/>
      <c r="ER86" s="547"/>
      <c r="ES86" s="547"/>
      <c r="ET86" s="547"/>
      <c r="EU86" s="547"/>
      <c r="EV86" s="547"/>
      <c r="EW86" s="547"/>
      <c r="EX86" s="547"/>
      <c r="EY86" s="547"/>
      <c r="EZ86" s="547"/>
      <c r="FA86" s="547"/>
      <c r="FB86" s="547"/>
      <c r="FC86" s="547"/>
      <c r="FD86" s="547"/>
      <c r="FE86" s="547"/>
      <c r="FF86" s="547"/>
      <c r="FG86" s="547"/>
      <c r="FH86" s="547"/>
      <c r="FI86" s="547"/>
      <c r="FJ86" s="547"/>
      <c r="FK86" s="547"/>
      <c r="FL86" s="547"/>
      <c r="FM86" s="547"/>
      <c r="FN86" s="547"/>
      <c r="FO86" s="547"/>
    </row>
    <row r="87" spans="1:171" x14ac:dyDescent="0.15">
      <c r="A87" s="547">
        <v>4305562</v>
      </c>
      <c r="B87" s="547">
        <v>0</v>
      </c>
      <c r="C87" s="547">
        <v>0</v>
      </c>
      <c r="D87" s="547" t="s">
        <v>102</v>
      </c>
      <c r="E87" s="547" t="s">
        <v>102</v>
      </c>
      <c r="F87" s="547" t="s">
        <v>102</v>
      </c>
      <c r="G87" s="547" t="s">
        <v>102</v>
      </c>
      <c r="H87" s="547" t="s">
        <v>102</v>
      </c>
      <c r="I87" s="547" t="s">
        <v>102</v>
      </c>
      <c r="J87" s="547" t="s">
        <v>102</v>
      </c>
      <c r="K87" s="547" t="s">
        <v>102</v>
      </c>
      <c r="L87" s="547" t="s">
        <v>102</v>
      </c>
      <c r="M87" s="547" t="s">
        <v>102</v>
      </c>
      <c r="N87" s="547" t="s">
        <v>102</v>
      </c>
      <c r="O87" s="547" t="s">
        <v>102</v>
      </c>
      <c r="P87" s="547" t="s">
        <v>102</v>
      </c>
      <c r="Q87" s="547" t="s">
        <v>102</v>
      </c>
      <c r="R87" s="547" t="s">
        <v>102</v>
      </c>
      <c r="S87" s="547" t="s">
        <v>102</v>
      </c>
      <c r="T87" s="547"/>
      <c r="U87" s="547"/>
      <c r="V87" s="547"/>
      <c r="W87" s="547"/>
      <c r="X87" s="547"/>
      <c r="Y87" s="547"/>
      <c r="Z87" s="547"/>
      <c r="AA87" s="547"/>
      <c r="AB87" s="547"/>
      <c r="AC87" s="547"/>
      <c r="AD87" s="547"/>
      <c r="AE87" s="547"/>
      <c r="AF87" s="547"/>
      <c r="AG87" s="547"/>
      <c r="AH87" s="547"/>
      <c r="AI87" s="547"/>
      <c r="AJ87" s="547"/>
      <c r="AK87" s="547"/>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c r="CD87" s="547"/>
      <c r="CE87" s="547"/>
      <c r="CF87" s="547"/>
      <c r="CG87" s="547"/>
      <c r="CH87" s="547"/>
      <c r="CI87" s="547"/>
      <c r="CJ87" s="547"/>
      <c r="CK87" s="547"/>
      <c r="CL87" s="547"/>
      <c r="CM87" s="547"/>
      <c r="CN87" s="547"/>
      <c r="CO87" s="547"/>
      <c r="CP87" s="547"/>
      <c r="CQ87" s="547"/>
      <c r="CR87" s="547"/>
      <c r="CS87" s="547"/>
      <c r="CT87" s="547"/>
      <c r="CU87" s="547"/>
      <c r="CV87" s="547"/>
      <c r="CW87" s="547"/>
      <c r="CX87" s="547"/>
      <c r="CY87" s="547"/>
      <c r="CZ87" s="547"/>
      <c r="DA87" s="547"/>
      <c r="DB87" s="547"/>
      <c r="DC87" s="547"/>
      <c r="DD87" s="547"/>
      <c r="DE87" s="547"/>
      <c r="DF87" s="547"/>
      <c r="DG87" s="547"/>
      <c r="DH87" s="547"/>
      <c r="DI87" s="547"/>
      <c r="DJ87" s="547"/>
      <c r="DK87" s="547"/>
      <c r="DL87" s="547"/>
      <c r="DM87" s="547"/>
      <c r="DN87" s="547"/>
      <c r="DO87" s="547"/>
      <c r="DP87" s="547"/>
      <c r="DQ87" s="547"/>
      <c r="DR87" s="547"/>
      <c r="DS87" s="547"/>
      <c r="DT87" s="547"/>
      <c r="DU87" s="547"/>
      <c r="DV87" s="547"/>
      <c r="DW87" s="547"/>
      <c r="DX87" s="547"/>
      <c r="DY87" s="547"/>
      <c r="DZ87" s="547"/>
      <c r="EA87" s="547"/>
      <c r="EB87" s="547"/>
      <c r="EC87" s="547"/>
      <c r="ED87" s="547"/>
      <c r="EE87" s="547"/>
      <c r="EF87" s="547"/>
      <c r="EG87" s="547"/>
      <c r="EH87" s="547"/>
      <c r="EI87" s="547"/>
      <c r="EJ87" s="547"/>
      <c r="EK87" s="547"/>
      <c r="EL87" s="547"/>
      <c r="EM87" s="547"/>
      <c r="EN87" s="547"/>
      <c r="EO87" s="547"/>
      <c r="EP87" s="547"/>
      <c r="EQ87" s="547"/>
      <c r="ER87" s="547"/>
      <c r="ES87" s="547"/>
      <c r="ET87" s="547"/>
      <c r="EU87" s="547"/>
      <c r="EV87" s="547"/>
      <c r="EW87" s="547"/>
      <c r="EX87" s="547"/>
      <c r="EY87" s="547"/>
      <c r="EZ87" s="547"/>
      <c r="FA87" s="547"/>
      <c r="FB87" s="547"/>
      <c r="FC87" s="547"/>
      <c r="FD87" s="547"/>
      <c r="FE87" s="547"/>
      <c r="FF87" s="547"/>
      <c r="FG87" s="547"/>
      <c r="FH87" s="547"/>
      <c r="FI87" s="547"/>
      <c r="FJ87" s="547"/>
      <c r="FK87" s="547"/>
      <c r="FL87" s="547"/>
      <c r="FM87" s="547"/>
      <c r="FN87" s="547"/>
      <c r="FO87" s="547"/>
    </row>
    <row r="88" spans="1:171" x14ac:dyDescent="0.15">
      <c r="A88" s="547">
        <v>4290222</v>
      </c>
      <c r="B88" s="547">
        <v>4</v>
      </c>
      <c r="C88" s="547">
        <v>2</v>
      </c>
      <c r="D88" s="547" t="s">
        <v>19690</v>
      </c>
      <c r="E88" s="547" t="s">
        <v>102</v>
      </c>
      <c r="F88" s="547" t="s">
        <v>102</v>
      </c>
      <c r="G88" s="547" t="s">
        <v>102</v>
      </c>
      <c r="H88" s="547" t="s">
        <v>19691</v>
      </c>
      <c r="I88" s="547" t="s">
        <v>102</v>
      </c>
      <c r="J88" s="547" t="s">
        <v>102</v>
      </c>
      <c r="K88" s="547" t="s">
        <v>102</v>
      </c>
      <c r="L88" s="547" t="s">
        <v>102</v>
      </c>
      <c r="M88" s="547" t="s">
        <v>102</v>
      </c>
      <c r="N88" s="547" t="s">
        <v>102</v>
      </c>
      <c r="O88" s="547" t="s">
        <v>102</v>
      </c>
      <c r="P88" s="547" t="s">
        <v>102</v>
      </c>
      <c r="Q88" s="547" t="s">
        <v>102</v>
      </c>
      <c r="R88" s="547" t="s">
        <v>102</v>
      </c>
      <c r="S88" s="547" t="s">
        <v>102</v>
      </c>
      <c r="T88" s="547"/>
      <c r="U88" s="547"/>
      <c r="V88" s="547"/>
      <c r="W88" s="547"/>
      <c r="X88" s="547"/>
      <c r="Y88" s="547"/>
      <c r="Z88" s="547"/>
      <c r="AA88" s="547"/>
      <c r="AB88" s="547"/>
      <c r="AC88" s="547"/>
      <c r="AD88" s="547"/>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c r="CD88" s="547"/>
      <c r="CE88" s="547"/>
      <c r="CF88" s="547"/>
      <c r="CG88" s="547"/>
      <c r="CH88" s="547"/>
      <c r="CI88" s="547"/>
      <c r="CJ88" s="547"/>
      <c r="CK88" s="547"/>
      <c r="CL88" s="547"/>
      <c r="CM88" s="547"/>
      <c r="CN88" s="547"/>
      <c r="CO88" s="547"/>
      <c r="CP88" s="547"/>
      <c r="CQ88" s="547"/>
      <c r="CR88" s="547"/>
      <c r="CS88" s="547"/>
      <c r="CT88" s="547"/>
      <c r="CU88" s="547"/>
      <c r="CV88" s="547"/>
      <c r="CW88" s="547"/>
      <c r="CX88" s="547"/>
      <c r="CY88" s="547"/>
      <c r="CZ88" s="547"/>
      <c r="DA88" s="547"/>
      <c r="DB88" s="547"/>
      <c r="DC88" s="547"/>
      <c r="DD88" s="547"/>
      <c r="DE88" s="547"/>
      <c r="DF88" s="547"/>
      <c r="DG88" s="547"/>
      <c r="DH88" s="547"/>
      <c r="DI88" s="547"/>
      <c r="DJ88" s="547"/>
      <c r="DK88" s="547"/>
      <c r="DL88" s="547"/>
      <c r="DM88" s="547"/>
      <c r="DN88" s="547"/>
      <c r="DO88" s="547"/>
      <c r="DP88" s="547"/>
      <c r="DQ88" s="547"/>
      <c r="DR88" s="547"/>
      <c r="DS88" s="547"/>
      <c r="DT88" s="547"/>
      <c r="DU88" s="547"/>
      <c r="DV88" s="547"/>
      <c r="DW88" s="547"/>
      <c r="DX88" s="547"/>
      <c r="DY88" s="547"/>
      <c r="DZ88" s="547"/>
      <c r="EA88" s="547"/>
      <c r="EB88" s="547"/>
      <c r="EC88" s="547"/>
      <c r="ED88" s="547"/>
      <c r="EE88" s="547"/>
      <c r="EF88" s="547"/>
      <c r="EG88" s="547"/>
      <c r="EH88" s="547"/>
      <c r="EI88" s="547"/>
      <c r="EJ88" s="547"/>
      <c r="EK88" s="547"/>
      <c r="EL88" s="547"/>
      <c r="EM88" s="547"/>
      <c r="EN88" s="547"/>
      <c r="EO88" s="547"/>
      <c r="EP88" s="547"/>
      <c r="EQ88" s="547"/>
      <c r="ER88" s="547"/>
      <c r="ES88" s="547"/>
      <c r="ET88" s="547"/>
      <c r="EU88" s="547"/>
      <c r="EV88" s="547"/>
      <c r="EW88" s="547"/>
      <c r="EX88" s="547"/>
      <c r="EY88" s="547"/>
      <c r="EZ88" s="547"/>
      <c r="FA88" s="547"/>
      <c r="FB88" s="547"/>
      <c r="FC88" s="547"/>
      <c r="FD88" s="547"/>
      <c r="FE88" s="547"/>
      <c r="FF88" s="547"/>
      <c r="FG88" s="547"/>
      <c r="FH88" s="547"/>
      <c r="FI88" s="547"/>
      <c r="FJ88" s="547"/>
      <c r="FK88" s="547"/>
      <c r="FL88" s="547"/>
      <c r="FM88" s="547"/>
      <c r="FN88" s="547"/>
      <c r="FO88" s="547"/>
    </row>
    <row r="89" spans="1:171" x14ac:dyDescent="0.15">
      <c r="A89" s="547">
        <v>4279711</v>
      </c>
      <c r="B89" s="547">
        <v>0</v>
      </c>
      <c r="C89" s="547">
        <v>0</v>
      </c>
      <c r="D89" s="547" t="s">
        <v>102</v>
      </c>
      <c r="E89" s="547" t="s">
        <v>102</v>
      </c>
      <c r="F89" s="547" t="s">
        <v>102</v>
      </c>
      <c r="G89" s="547" t="s">
        <v>102</v>
      </c>
      <c r="H89" s="547" t="s">
        <v>102</v>
      </c>
      <c r="I89" s="547" t="s">
        <v>102</v>
      </c>
      <c r="J89" s="547" t="s">
        <v>102</v>
      </c>
      <c r="K89" s="547" t="s">
        <v>102</v>
      </c>
      <c r="L89" s="547" t="s">
        <v>102</v>
      </c>
      <c r="M89" s="547" t="s">
        <v>102</v>
      </c>
      <c r="N89" s="547" t="s">
        <v>102</v>
      </c>
      <c r="O89" s="547" t="s">
        <v>102</v>
      </c>
      <c r="P89" s="547" t="s">
        <v>102</v>
      </c>
      <c r="Q89" s="547" t="s">
        <v>102</v>
      </c>
      <c r="R89" s="547" t="s">
        <v>102</v>
      </c>
      <c r="S89" s="547" t="s">
        <v>102</v>
      </c>
      <c r="T89" s="547"/>
      <c r="U89" s="547"/>
      <c r="V89" s="547"/>
      <c r="W89" s="547"/>
      <c r="X89" s="547"/>
      <c r="Y89" s="547"/>
      <c r="Z89" s="547"/>
      <c r="AA89" s="547"/>
      <c r="AB89" s="547"/>
      <c r="AC89" s="547"/>
      <c r="AD89" s="547"/>
      <c r="AE89" s="547"/>
      <c r="AF89" s="547"/>
      <c r="AG89" s="547"/>
      <c r="AH89" s="547"/>
      <c r="AI89" s="547"/>
      <c r="AJ89" s="547"/>
      <c r="AK89" s="547"/>
      <c r="AL89" s="547"/>
      <c r="AM89" s="547"/>
      <c r="AN89" s="547"/>
      <c r="AO89" s="547"/>
      <c r="AP89" s="547"/>
      <c r="AQ89" s="547"/>
      <c r="AR89" s="547"/>
      <c r="AS89" s="547"/>
      <c r="AT89" s="547"/>
      <c r="AU89" s="547"/>
      <c r="AV89" s="547"/>
      <c r="AW89" s="547"/>
      <c r="AX89" s="547"/>
      <c r="AY89" s="547"/>
      <c r="AZ89" s="547"/>
      <c r="BA89" s="547"/>
      <c r="BB89" s="547"/>
      <c r="BC89" s="547"/>
      <c r="BD89" s="547"/>
      <c r="BE89" s="547"/>
      <c r="BF89" s="547"/>
      <c r="BG89" s="547"/>
      <c r="BH89" s="547"/>
      <c r="BI89" s="547"/>
      <c r="BJ89" s="547"/>
      <c r="BK89" s="547"/>
      <c r="BL89" s="547"/>
      <c r="BM89" s="547"/>
      <c r="BN89" s="547"/>
      <c r="BO89" s="547"/>
      <c r="BP89" s="547"/>
      <c r="BQ89" s="547"/>
      <c r="BR89" s="547"/>
      <c r="BS89" s="547"/>
      <c r="BT89" s="547"/>
      <c r="BU89" s="547"/>
      <c r="BV89" s="547"/>
      <c r="BW89" s="547"/>
      <c r="BX89" s="547"/>
      <c r="BY89" s="547"/>
      <c r="BZ89" s="547"/>
      <c r="CA89" s="547"/>
      <c r="CB89" s="547"/>
      <c r="CC89" s="547"/>
      <c r="CD89" s="547"/>
      <c r="CE89" s="547"/>
      <c r="CF89" s="547"/>
      <c r="CG89" s="547"/>
      <c r="CH89" s="547"/>
      <c r="CI89" s="547"/>
      <c r="CJ89" s="547"/>
      <c r="CK89" s="547"/>
      <c r="CL89" s="547"/>
      <c r="CM89" s="547"/>
      <c r="CN89" s="547"/>
      <c r="CO89" s="547"/>
      <c r="CP89" s="547"/>
      <c r="CQ89" s="547"/>
      <c r="CR89" s="547"/>
      <c r="CS89" s="547"/>
      <c r="CT89" s="547"/>
      <c r="CU89" s="547"/>
      <c r="CV89" s="547"/>
      <c r="CW89" s="547"/>
      <c r="CX89" s="547"/>
      <c r="CY89" s="547"/>
      <c r="CZ89" s="547"/>
      <c r="DA89" s="547"/>
      <c r="DB89" s="547"/>
      <c r="DC89" s="547"/>
      <c r="DD89" s="547"/>
      <c r="DE89" s="547"/>
      <c r="DF89" s="547"/>
      <c r="DG89" s="547"/>
      <c r="DH89" s="547"/>
      <c r="DI89" s="547"/>
      <c r="DJ89" s="547"/>
      <c r="DK89" s="547"/>
      <c r="DL89" s="547"/>
      <c r="DM89" s="547"/>
      <c r="DN89" s="547"/>
      <c r="DO89" s="547"/>
      <c r="DP89" s="547"/>
      <c r="DQ89" s="547"/>
      <c r="DR89" s="547"/>
      <c r="DS89" s="547"/>
      <c r="DT89" s="547"/>
      <c r="DU89" s="547"/>
      <c r="DV89" s="547"/>
      <c r="DW89" s="547"/>
      <c r="DX89" s="547"/>
      <c r="DY89" s="547"/>
      <c r="DZ89" s="547"/>
      <c r="EA89" s="547"/>
      <c r="EB89" s="547"/>
      <c r="EC89" s="547"/>
      <c r="ED89" s="547"/>
      <c r="EE89" s="547"/>
      <c r="EF89" s="547"/>
      <c r="EG89" s="547"/>
      <c r="EH89" s="547"/>
      <c r="EI89" s="547"/>
      <c r="EJ89" s="547"/>
      <c r="EK89" s="547"/>
      <c r="EL89" s="547"/>
      <c r="EM89" s="547"/>
      <c r="EN89" s="547"/>
      <c r="EO89" s="547"/>
      <c r="EP89" s="547"/>
      <c r="EQ89" s="547"/>
      <c r="ER89" s="547"/>
      <c r="ES89" s="547"/>
      <c r="ET89" s="547"/>
      <c r="EU89" s="547"/>
      <c r="EV89" s="547"/>
      <c r="EW89" s="547"/>
      <c r="EX89" s="547"/>
      <c r="EY89" s="547"/>
      <c r="EZ89" s="547"/>
      <c r="FA89" s="547"/>
      <c r="FB89" s="547"/>
      <c r="FC89" s="547"/>
      <c r="FD89" s="547"/>
      <c r="FE89" s="547"/>
      <c r="FF89" s="547"/>
      <c r="FG89" s="547"/>
      <c r="FH89" s="547"/>
      <c r="FI89" s="547"/>
      <c r="FJ89" s="547"/>
      <c r="FK89" s="547"/>
      <c r="FL89" s="547"/>
      <c r="FM89" s="547"/>
      <c r="FN89" s="547"/>
      <c r="FO89" s="547"/>
    </row>
    <row r="90" spans="1:171" x14ac:dyDescent="0.15">
      <c r="A90" s="547">
        <v>4261103</v>
      </c>
      <c r="B90" s="547">
        <v>1</v>
      </c>
      <c r="C90" s="547">
        <v>1</v>
      </c>
      <c r="D90" s="547" t="s">
        <v>19749</v>
      </c>
      <c r="J90" s="547"/>
      <c r="K90" s="547"/>
      <c r="L90" s="547"/>
      <c r="M90" s="547"/>
      <c r="N90" s="547"/>
      <c r="O90" s="547"/>
      <c r="P90" s="547"/>
      <c r="Q90" s="547"/>
      <c r="R90" s="547"/>
      <c r="S90" s="547"/>
      <c r="T90" s="547"/>
      <c r="U90" s="547"/>
      <c r="V90" s="547"/>
      <c r="W90" s="547"/>
      <c r="X90" s="547"/>
      <c r="Y90" s="547"/>
      <c r="Z90" s="547"/>
      <c r="AA90" s="547"/>
      <c r="AB90" s="547"/>
      <c r="AC90" s="547"/>
      <c r="AD90" s="547"/>
      <c r="AE90" s="547"/>
      <c r="AF90" s="547"/>
      <c r="AG90" s="547"/>
      <c r="AH90" s="547"/>
      <c r="AI90" s="547"/>
      <c r="AJ90" s="547"/>
      <c r="AK90" s="547"/>
      <c r="AL90" s="547"/>
      <c r="AM90" s="547"/>
      <c r="AN90" s="547"/>
      <c r="AO90" s="547"/>
      <c r="AP90" s="547"/>
      <c r="AQ90" s="547"/>
      <c r="AR90" s="547"/>
      <c r="AS90" s="547"/>
      <c r="AT90" s="547"/>
      <c r="AU90" s="547"/>
      <c r="AV90" s="547"/>
      <c r="AW90" s="547"/>
      <c r="AX90" s="547"/>
      <c r="AY90" s="547"/>
      <c r="AZ90" s="547"/>
      <c r="BA90" s="547"/>
      <c r="BB90" s="547"/>
      <c r="BC90" s="547"/>
      <c r="BD90" s="547"/>
      <c r="BE90" s="547"/>
      <c r="BF90" s="547"/>
      <c r="BG90" s="547"/>
      <c r="BH90" s="547"/>
      <c r="BI90" s="547"/>
      <c r="BJ90" s="547"/>
      <c r="BK90" s="547"/>
      <c r="BL90" s="547"/>
      <c r="BM90" s="547"/>
      <c r="BN90" s="547"/>
      <c r="BO90" s="547"/>
      <c r="BP90" s="547"/>
      <c r="BQ90" s="547"/>
      <c r="BR90" s="547"/>
      <c r="BS90" s="547"/>
      <c r="BT90" s="547"/>
      <c r="BU90" s="547"/>
      <c r="BV90" s="547"/>
      <c r="BW90" s="547"/>
      <c r="BX90" s="547"/>
      <c r="BY90" s="547"/>
      <c r="BZ90" s="547"/>
      <c r="CA90" s="547"/>
      <c r="CB90" s="547"/>
      <c r="CC90" s="547"/>
      <c r="CD90" s="547"/>
      <c r="CE90" s="547"/>
      <c r="CF90" s="547"/>
      <c r="CG90" s="547"/>
      <c r="CH90" s="547"/>
      <c r="CI90" s="547"/>
      <c r="CJ90" s="547"/>
      <c r="CK90" s="547"/>
      <c r="CL90" s="547"/>
      <c r="CM90" s="547"/>
      <c r="CN90" s="547"/>
      <c r="CO90" s="547"/>
      <c r="CP90" s="547"/>
      <c r="CQ90" s="547"/>
      <c r="CR90" s="547"/>
      <c r="CS90" s="547"/>
      <c r="CT90" s="547"/>
      <c r="CU90" s="547"/>
      <c r="CV90" s="547"/>
      <c r="CW90" s="547"/>
      <c r="CX90" s="547"/>
      <c r="CY90" s="547"/>
      <c r="CZ90" s="547"/>
      <c r="DA90" s="547"/>
      <c r="DB90" s="547"/>
      <c r="DC90" s="547"/>
      <c r="DD90" s="547"/>
      <c r="DE90" s="547"/>
      <c r="DF90" s="547"/>
      <c r="DG90" s="547"/>
      <c r="DH90" s="547"/>
      <c r="DI90" s="547"/>
      <c r="DJ90" s="547"/>
      <c r="DK90" s="547"/>
      <c r="DL90" s="547"/>
      <c r="DM90" s="547"/>
      <c r="DN90" s="547"/>
      <c r="DO90" s="547"/>
      <c r="DP90" s="547"/>
      <c r="DQ90" s="547"/>
      <c r="DR90" s="547"/>
      <c r="DS90" s="547"/>
      <c r="DT90" s="547"/>
      <c r="DU90" s="547"/>
      <c r="DV90" s="547"/>
      <c r="DW90" s="547"/>
      <c r="DX90" s="547"/>
      <c r="DY90" s="547"/>
      <c r="DZ90" s="547"/>
      <c r="EA90" s="547"/>
      <c r="EB90" s="547"/>
      <c r="EC90" s="547"/>
      <c r="ED90" s="547"/>
      <c r="EE90" s="547"/>
      <c r="EF90" s="547"/>
      <c r="EG90" s="547"/>
      <c r="EH90" s="547"/>
      <c r="EI90" s="547"/>
      <c r="EJ90" s="547"/>
      <c r="EK90" s="547"/>
      <c r="EL90" s="547"/>
      <c r="EM90" s="547"/>
      <c r="EN90" s="547"/>
      <c r="EO90" s="547"/>
      <c r="EP90" s="547"/>
      <c r="EQ90" s="547"/>
      <c r="ER90" s="547"/>
      <c r="ES90" s="547"/>
      <c r="ET90" s="547"/>
      <c r="EU90" s="547"/>
      <c r="EV90" s="547"/>
      <c r="EW90" s="547"/>
      <c r="EX90" s="547"/>
      <c r="EY90" s="547"/>
      <c r="EZ90" s="547"/>
      <c r="FA90" s="547"/>
      <c r="FB90" s="547"/>
      <c r="FC90" s="547"/>
      <c r="FD90" s="547"/>
      <c r="FE90" s="547"/>
      <c r="FF90" s="547"/>
      <c r="FG90" s="547"/>
      <c r="FH90" s="547"/>
      <c r="FI90" s="547"/>
      <c r="FJ90" s="547"/>
      <c r="FK90" s="547"/>
      <c r="FL90" s="547"/>
      <c r="FM90" s="547"/>
      <c r="FN90" s="547"/>
      <c r="FO90" s="547"/>
    </row>
    <row r="91" spans="1:171" x14ac:dyDescent="0.15">
      <c r="A91" s="547">
        <v>4277666</v>
      </c>
      <c r="B91" s="547">
        <v>0</v>
      </c>
      <c r="C91" s="547">
        <v>0</v>
      </c>
      <c r="D91" s="547" t="s">
        <v>102</v>
      </c>
      <c r="E91" s="547" t="s">
        <v>102</v>
      </c>
      <c r="F91" s="547" t="s">
        <v>102</v>
      </c>
      <c r="G91" s="547" t="s">
        <v>102</v>
      </c>
      <c r="H91" s="547" t="s">
        <v>102</v>
      </c>
      <c r="I91" s="547" t="s">
        <v>102</v>
      </c>
      <c r="J91" s="547" t="s">
        <v>102</v>
      </c>
      <c r="K91" s="547" t="s">
        <v>102</v>
      </c>
      <c r="L91" s="547" t="s">
        <v>102</v>
      </c>
      <c r="M91" s="547" t="s">
        <v>102</v>
      </c>
      <c r="N91" s="547" t="s">
        <v>102</v>
      </c>
      <c r="O91" s="547" t="s">
        <v>102</v>
      </c>
      <c r="P91" s="547" t="s">
        <v>102</v>
      </c>
      <c r="Q91" s="547" t="s">
        <v>102</v>
      </c>
      <c r="R91" s="547" t="s">
        <v>102</v>
      </c>
      <c r="S91" s="547" t="s">
        <v>102</v>
      </c>
      <c r="T91" s="547"/>
      <c r="U91" s="547"/>
      <c r="V91" s="547"/>
      <c r="W91" s="547"/>
      <c r="X91" s="547"/>
      <c r="Y91" s="547"/>
      <c r="Z91" s="547"/>
      <c r="AA91" s="547"/>
      <c r="AB91" s="547"/>
      <c r="AC91" s="547"/>
      <c r="AD91" s="547"/>
      <c r="AE91" s="547"/>
      <c r="AF91" s="547"/>
      <c r="AG91" s="547"/>
      <c r="AH91" s="547"/>
      <c r="AI91" s="547"/>
      <c r="AJ91" s="547"/>
      <c r="AK91" s="547"/>
      <c r="AL91" s="547"/>
      <c r="AM91" s="547"/>
      <c r="AN91" s="547"/>
      <c r="AO91" s="547"/>
      <c r="AP91" s="547"/>
      <c r="AQ91" s="547"/>
      <c r="AR91" s="547"/>
      <c r="AS91" s="547"/>
      <c r="AT91" s="547"/>
      <c r="AU91" s="547"/>
      <c r="AV91" s="547"/>
      <c r="AW91" s="547"/>
      <c r="AX91" s="547"/>
      <c r="AY91" s="547"/>
      <c r="AZ91" s="547"/>
      <c r="BA91" s="547"/>
      <c r="BB91" s="547"/>
      <c r="BC91" s="547"/>
      <c r="BD91" s="547"/>
      <c r="BE91" s="547"/>
      <c r="BF91" s="547"/>
      <c r="BG91" s="547"/>
      <c r="BH91" s="547"/>
      <c r="BI91" s="547"/>
      <c r="BJ91" s="547"/>
      <c r="BK91" s="547"/>
      <c r="BL91" s="547"/>
      <c r="BM91" s="547"/>
      <c r="BN91" s="547"/>
      <c r="BO91" s="547"/>
      <c r="BP91" s="547"/>
      <c r="BQ91" s="547"/>
      <c r="BR91" s="547"/>
      <c r="BS91" s="547"/>
      <c r="BT91" s="547"/>
      <c r="BU91" s="547"/>
      <c r="BV91" s="547"/>
      <c r="BW91" s="547"/>
      <c r="BX91" s="547"/>
      <c r="BY91" s="547"/>
      <c r="BZ91" s="547"/>
      <c r="CA91" s="547"/>
      <c r="CB91" s="547"/>
      <c r="CC91" s="547"/>
      <c r="CD91" s="547"/>
      <c r="CE91" s="547"/>
      <c r="CF91" s="547"/>
      <c r="CG91" s="547"/>
      <c r="CH91" s="547"/>
      <c r="CI91" s="547"/>
      <c r="CJ91" s="547"/>
      <c r="CK91" s="547"/>
      <c r="CL91" s="547"/>
      <c r="CM91" s="547"/>
      <c r="CN91" s="547"/>
      <c r="CO91" s="547"/>
      <c r="CP91" s="547"/>
      <c r="CQ91" s="547"/>
      <c r="CR91" s="547"/>
      <c r="CS91" s="547"/>
      <c r="CT91" s="547"/>
      <c r="CU91" s="547"/>
      <c r="CV91" s="547"/>
      <c r="CW91" s="547"/>
      <c r="CX91" s="547"/>
      <c r="CY91" s="547"/>
      <c r="CZ91" s="547"/>
      <c r="DA91" s="547"/>
      <c r="DB91" s="547"/>
      <c r="DC91" s="547"/>
      <c r="DD91" s="547"/>
      <c r="DE91" s="547"/>
      <c r="DF91" s="547"/>
      <c r="DG91" s="547"/>
      <c r="DH91" s="547"/>
      <c r="DI91" s="547"/>
      <c r="DJ91" s="547"/>
      <c r="DK91" s="547"/>
      <c r="DL91" s="547"/>
      <c r="DM91" s="547"/>
      <c r="DN91" s="547"/>
      <c r="DO91" s="547"/>
      <c r="DP91" s="547"/>
      <c r="DQ91" s="547"/>
      <c r="DR91" s="547"/>
      <c r="DS91" s="547"/>
      <c r="DT91" s="547"/>
      <c r="DU91" s="547"/>
      <c r="DV91" s="547"/>
      <c r="DW91" s="547"/>
      <c r="DX91" s="547"/>
      <c r="DY91" s="547"/>
      <c r="DZ91" s="547"/>
      <c r="EA91" s="547"/>
      <c r="EB91" s="547"/>
      <c r="EC91" s="547"/>
      <c r="ED91" s="547"/>
      <c r="EE91" s="547"/>
      <c r="EF91" s="547"/>
      <c r="EG91" s="547"/>
      <c r="EH91" s="547"/>
      <c r="EI91" s="547"/>
      <c r="EJ91" s="547"/>
      <c r="EK91" s="547"/>
      <c r="EL91" s="547"/>
      <c r="EM91" s="547"/>
      <c r="EN91" s="547"/>
      <c r="EO91" s="547"/>
      <c r="EP91" s="547"/>
      <c r="EQ91" s="547"/>
      <c r="ER91" s="547"/>
      <c r="ES91" s="547"/>
      <c r="ET91" s="547"/>
      <c r="EU91" s="547"/>
      <c r="EV91" s="547"/>
      <c r="EW91" s="547"/>
      <c r="EX91" s="547"/>
      <c r="EY91" s="547"/>
      <c r="EZ91" s="547"/>
      <c r="FA91" s="547"/>
      <c r="FB91" s="547"/>
      <c r="FC91" s="547"/>
      <c r="FD91" s="547"/>
      <c r="FE91" s="547"/>
      <c r="FF91" s="547"/>
      <c r="FG91" s="547"/>
      <c r="FH91" s="547"/>
      <c r="FI91" s="547"/>
      <c r="FJ91" s="547"/>
      <c r="FK91" s="547"/>
      <c r="FL91" s="547"/>
      <c r="FM91" s="547"/>
      <c r="FN91" s="547"/>
      <c r="FO91" s="547"/>
    </row>
    <row r="92" spans="1:171" x14ac:dyDescent="0.15">
      <c r="A92" s="547">
        <v>4236616</v>
      </c>
      <c r="B92" s="547">
        <v>0</v>
      </c>
      <c r="C92" s="547">
        <v>0</v>
      </c>
      <c r="D92" s="547" t="s">
        <v>102</v>
      </c>
      <c r="E92" s="547" t="s">
        <v>102</v>
      </c>
      <c r="F92" s="547" t="s">
        <v>102</v>
      </c>
      <c r="G92" s="547" t="s">
        <v>102</v>
      </c>
      <c r="H92" s="547" t="s">
        <v>102</v>
      </c>
      <c r="I92" s="547" t="s">
        <v>102</v>
      </c>
      <c r="J92" s="547" t="s">
        <v>102</v>
      </c>
      <c r="K92" s="547" t="s">
        <v>102</v>
      </c>
      <c r="L92" s="547" t="s">
        <v>102</v>
      </c>
      <c r="M92" s="547" t="s">
        <v>102</v>
      </c>
      <c r="N92" s="547" t="s">
        <v>102</v>
      </c>
      <c r="O92" s="547" t="s">
        <v>102</v>
      </c>
      <c r="P92" s="547" t="s">
        <v>102</v>
      </c>
      <c r="Q92" s="547" t="s">
        <v>102</v>
      </c>
      <c r="R92" s="547" t="s">
        <v>102</v>
      </c>
      <c r="S92" s="547" t="s">
        <v>102</v>
      </c>
      <c r="T92" s="547"/>
      <c r="U92" s="547"/>
      <c r="V92" s="547"/>
      <c r="W92" s="547"/>
      <c r="X92" s="547"/>
      <c r="Y92" s="547"/>
      <c r="Z92" s="547"/>
      <c r="AA92" s="547"/>
      <c r="AB92" s="547"/>
      <c r="AC92" s="547"/>
      <c r="AD92" s="547"/>
      <c r="AE92" s="547"/>
      <c r="AF92" s="547"/>
      <c r="AG92" s="547"/>
      <c r="AH92" s="547"/>
      <c r="AI92" s="547"/>
      <c r="AJ92" s="547"/>
      <c r="AK92" s="547"/>
      <c r="AL92" s="547"/>
      <c r="AM92" s="547"/>
      <c r="AN92" s="547"/>
      <c r="AO92" s="547"/>
      <c r="AP92" s="547"/>
      <c r="AQ92" s="547"/>
      <c r="AR92" s="547"/>
      <c r="AS92" s="547"/>
      <c r="AT92" s="547"/>
      <c r="AU92" s="547"/>
      <c r="AV92" s="547"/>
      <c r="AW92" s="547"/>
      <c r="AX92" s="547"/>
      <c r="AY92" s="547"/>
      <c r="AZ92" s="547"/>
      <c r="BA92" s="547"/>
      <c r="BB92" s="547"/>
      <c r="BC92" s="547"/>
      <c r="BD92" s="547"/>
      <c r="BE92" s="547"/>
      <c r="BF92" s="547"/>
      <c r="BG92" s="547"/>
      <c r="BH92" s="547"/>
      <c r="BI92" s="547"/>
      <c r="BJ92" s="547"/>
      <c r="BK92" s="547"/>
      <c r="BL92" s="547"/>
      <c r="BM92" s="547"/>
      <c r="BN92" s="547"/>
      <c r="BO92" s="547"/>
      <c r="BP92" s="547"/>
      <c r="BQ92" s="547"/>
      <c r="BR92" s="547"/>
      <c r="BS92" s="547"/>
      <c r="BT92" s="547"/>
      <c r="BU92" s="547"/>
      <c r="BV92" s="547"/>
      <c r="BW92" s="547"/>
      <c r="BX92" s="547"/>
      <c r="BY92" s="547"/>
      <c r="BZ92" s="547"/>
      <c r="CA92" s="547"/>
      <c r="CB92" s="547"/>
      <c r="CC92" s="547"/>
      <c r="CD92" s="547"/>
      <c r="CE92" s="547"/>
      <c r="CF92" s="547"/>
      <c r="CG92" s="547"/>
      <c r="CH92" s="547"/>
      <c r="CI92" s="547"/>
      <c r="CJ92" s="547"/>
      <c r="CK92" s="547"/>
      <c r="CL92" s="547"/>
      <c r="CM92" s="547"/>
      <c r="CN92" s="547"/>
      <c r="CO92" s="547"/>
      <c r="CP92" s="547"/>
      <c r="CQ92" s="547"/>
      <c r="CR92" s="547"/>
      <c r="CS92" s="547"/>
      <c r="CT92" s="547"/>
      <c r="CU92" s="547"/>
      <c r="CV92" s="547"/>
      <c r="CW92" s="547"/>
      <c r="CX92" s="547"/>
      <c r="CY92" s="547"/>
      <c r="CZ92" s="547"/>
      <c r="DA92" s="547"/>
      <c r="DB92" s="547"/>
      <c r="DC92" s="547"/>
      <c r="DD92" s="547"/>
      <c r="DE92" s="547"/>
      <c r="DF92" s="547"/>
      <c r="DG92" s="547"/>
      <c r="DH92" s="547"/>
      <c r="DI92" s="547"/>
      <c r="DJ92" s="547"/>
      <c r="DK92" s="547"/>
      <c r="DL92" s="547"/>
      <c r="DM92" s="547"/>
      <c r="DN92" s="547"/>
      <c r="DO92" s="547"/>
      <c r="DP92" s="547"/>
      <c r="DQ92" s="547"/>
      <c r="DR92" s="547"/>
      <c r="DS92" s="547"/>
      <c r="DT92" s="547"/>
      <c r="DU92" s="547"/>
      <c r="DV92" s="547"/>
      <c r="DW92" s="547"/>
      <c r="DX92" s="547"/>
      <c r="DY92" s="547"/>
      <c r="DZ92" s="547"/>
      <c r="EA92" s="547"/>
      <c r="EB92" s="547"/>
      <c r="EC92" s="547"/>
      <c r="ED92" s="547"/>
      <c r="EE92" s="547"/>
      <c r="EF92" s="547"/>
      <c r="EG92" s="547"/>
      <c r="EH92" s="547"/>
      <c r="EI92" s="547"/>
      <c r="EJ92" s="547"/>
      <c r="EK92" s="547"/>
      <c r="EL92" s="547"/>
      <c r="EM92" s="547"/>
      <c r="EN92" s="547"/>
      <c r="EO92" s="547"/>
      <c r="EP92" s="547"/>
      <c r="EQ92" s="547"/>
      <c r="ER92" s="547"/>
      <c r="ES92" s="547"/>
      <c r="ET92" s="547"/>
      <c r="EU92" s="547"/>
      <c r="EV92" s="547"/>
      <c r="EW92" s="547"/>
      <c r="EX92" s="547"/>
      <c r="EY92" s="547"/>
      <c r="EZ92" s="547"/>
      <c r="FA92" s="547"/>
      <c r="FB92" s="547"/>
      <c r="FC92" s="547"/>
      <c r="FD92" s="547"/>
      <c r="FE92" s="547"/>
      <c r="FF92" s="547"/>
      <c r="FG92" s="547"/>
      <c r="FH92" s="547"/>
      <c r="FI92" s="547"/>
      <c r="FJ92" s="547"/>
      <c r="FK92" s="547"/>
      <c r="FL92" s="547"/>
      <c r="FM92" s="547"/>
      <c r="FN92" s="547"/>
      <c r="FO92" s="547"/>
    </row>
    <row r="93" spans="1:171" x14ac:dyDescent="0.15">
      <c r="A93" s="547">
        <v>4217539</v>
      </c>
      <c r="B93" s="547">
        <v>0</v>
      </c>
      <c r="C93" s="547">
        <v>0</v>
      </c>
      <c r="D93" s="547" t="s">
        <v>102</v>
      </c>
      <c r="E93" s="547" t="s">
        <v>102</v>
      </c>
      <c r="F93" s="547" t="s">
        <v>102</v>
      </c>
      <c r="G93" s="547" t="s">
        <v>102</v>
      </c>
      <c r="H93" s="547" t="s">
        <v>102</v>
      </c>
      <c r="I93" s="547" t="s">
        <v>102</v>
      </c>
      <c r="J93" s="547" t="s">
        <v>102</v>
      </c>
      <c r="K93" s="547" t="s">
        <v>102</v>
      </c>
      <c r="L93" s="547" t="s">
        <v>102</v>
      </c>
      <c r="M93" s="547" t="s">
        <v>102</v>
      </c>
      <c r="N93" s="547" t="s">
        <v>102</v>
      </c>
      <c r="O93" s="547" t="s">
        <v>102</v>
      </c>
      <c r="P93" s="547" t="s">
        <v>102</v>
      </c>
      <c r="Q93" s="547" t="s">
        <v>102</v>
      </c>
      <c r="R93" s="547" t="s">
        <v>102</v>
      </c>
      <c r="S93" s="547" t="s">
        <v>102</v>
      </c>
      <c r="T93" s="547"/>
      <c r="U93" s="547"/>
      <c r="V93" s="547"/>
      <c r="W93" s="547"/>
      <c r="X93" s="547"/>
      <c r="Y93" s="547"/>
      <c r="Z93" s="547"/>
      <c r="AA93" s="547"/>
      <c r="AB93" s="547"/>
      <c r="AC93" s="547"/>
      <c r="AD93" s="547"/>
      <c r="AE93" s="547"/>
      <c r="AF93" s="547"/>
      <c r="AG93" s="547"/>
      <c r="AH93" s="547"/>
      <c r="AI93" s="547"/>
      <c r="AJ93" s="547"/>
      <c r="AK93" s="547"/>
      <c r="AL93" s="547"/>
      <c r="AM93" s="547"/>
      <c r="AN93" s="547"/>
      <c r="AO93" s="547"/>
      <c r="AP93" s="547"/>
      <c r="AQ93" s="547"/>
      <c r="AR93" s="547"/>
      <c r="AS93" s="547"/>
      <c r="AT93" s="547"/>
      <c r="AU93" s="547"/>
      <c r="AV93" s="547"/>
      <c r="AW93" s="547"/>
      <c r="AX93" s="547"/>
      <c r="AY93" s="547"/>
      <c r="AZ93" s="547"/>
      <c r="BA93" s="547"/>
      <c r="BB93" s="547"/>
      <c r="BC93" s="547"/>
      <c r="BD93" s="547"/>
      <c r="BE93" s="547"/>
      <c r="BF93" s="547"/>
      <c r="BG93" s="547"/>
      <c r="BH93" s="547"/>
      <c r="BI93" s="547"/>
      <c r="BJ93" s="547"/>
      <c r="BK93" s="547"/>
      <c r="BL93" s="547"/>
      <c r="BM93" s="547"/>
      <c r="BN93" s="547"/>
      <c r="BO93" s="547"/>
      <c r="BP93" s="547"/>
      <c r="BQ93" s="547"/>
      <c r="BR93" s="547"/>
      <c r="BS93" s="547"/>
      <c r="BT93" s="547"/>
      <c r="BU93" s="547"/>
      <c r="BV93" s="547"/>
      <c r="BW93" s="547"/>
      <c r="BX93" s="547"/>
      <c r="BY93" s="547"/>
      <c r="BZ93" s="547"/>
      <c r="CA93" s="547"/>
      <c r="CB93" s="547"/>
      <c r="CC93" s="547"/>
      <c r="CD93" s="547"/>
      <c r="CE93" s="547"/>
      <c r="CF93" s="547"/>
      <c r="CG93" s="547"/>
      <c r="CH93" s="547"/>
      <c r="CI93" s="547"/>
      <c r="CJ93" s="547"/>
      <c r="CK93" s="547"/>
      <c r="CL93" s="547"/>
      <c r="CM93" s="547"/>
      <c r="CN93" s="547"/>
      <c r="CO93" s="547"/>
      <c r="CP93" s="547"/>
      <c r="CQ93" s="547"/>
      <c r="CR93" s="547"/>
      <c r="CS93" s="547"/>
      <c r="CT93" s="547"/>
      <c r="CU93" s="547"/>
      <c r="CV93" s="547"/>
      <c r="CW93" s="547"/>
      <c r="CX93" s="547"/>
      <c r="CY93" s="547"/>
      <c r="CZ93" s="547"/>
      <c r="DA93" s="547"/>
      <c r="DB93" s="547"/>
      <c r="DC93" s="547"/>
      <c r="DD93" s="547"/>
      <c r="DE93" s="547"/>
      <c r="DF93" s="547"/>
      <c r="DG93" s="547"/>
      <c r="DH93" s="547"/>
      <c r="DI93" s="547"/>
      <c r="DJ93" s="547"/>
      <c r="DK93" s="547"/>
      <c r="DL93" s="547"/>
      <c r="DM93" s="547"/>
      <c r="DN93" s="547"/>
      <c r="DO93" s="547"/>
      <c r="DP93" s="547"/>
      <c r="DQ93" s="547"/>
      <c r="DR93" s="547"/>
      <c r="DS93" s="547"/>
      <c r="DT93" s="547"/>
      <c r="DU93" s="547"/>
      <c r="DV93" s="547"/>
      <c r="DW93" s="547"/>
      <c r="DX93" s="547"/>
      <c r="DY93" s="547"/>
      <c r="DZ93" s="547"/>
      <c r="EA93" s="547"/>
      <c r="EB93" s="547"/>
      <c r="EC93" s="547"/>
      <c r="ED93" s="547"/>
      <c r="EE93" s="547"/>
      <c r="EF93" s="547"/>
      <c r="EG93" s="547"/>
      <c r="EH93" s="547"/>
      <c r="EI93" s="547"/>
      <c r="EJ93" s="547"/>
      <c r="EK93" s="547"/>
      <c r="EL93" s="547"/>
      <c r="EM93" s="547"/>
      <c r="EN93" s="547"/>
      <c r="EO93" s="547"/>
      <c r="EP93" s="547"/>
      <c r="EQ93" s="547"/>
      <c r="ER93" s="547"/>
      <c r="ES93" s="547"/>
      <c r="ET93" s="547"/>
      <c r="EU93" s="547"/>
      <c r="EV93" s="547"/>
      <c r="EW93" s="547"/>
      <c r="EX93" s="547"/>
      <c r="EY93" s="547"/>
      <c r="EZ93" s="547"/>
      <c r="FA93" s="547"/>
      <c r="FB93" s="547"/>
      <c r="FC93" s="547"/>
      <c r="FD93" s="547"/>
      <c r="FE93" s="547"/>
      <c r="FF93" s="547"/>
      <c r="FG93" s="547"/>
      <c r="FH93" s="547"/>
      <c r="FI93" s="547"/>
      <c r="FJ93" s="547"/>
      <c r="FK93" s="547"/>
      <c r="FL93" s="547"/>
      <c r="FM93" s="547"/>
      <c r="FN93" s="547"/>
      <c r="FO93" s="547"/>
    </row>
    <row r="94" spans="1:171" x14ac:dyDescent="0.15">
      <c r="A94" s="547">
        <v>4243642</v>
      </c>
      <c r="B94" s="547">
        <v>0</v>
      </c>
      <c r="C94" s="547">
        <v>0</v>
      </c>
      <c r="D94" s="547" t="s">
        <v>102</v>
      </c>
      <c r="E94" s="547" t="s">
        <v>102</v>
      </c>
      <c r="F94" s="547" t="s">
        <v>102</v>
      </c>
      <c r="G94" s="547" t="s">
        <v>102</v>
      </c>
      <c r="H94" s="547" t="s">
        <v>102</v>
      </c>
      <c r="I94" s="547" t="s">
        <v>102</v>
      </c>
      <c r="J94" s="547" t="s">
        <v>102</v>
      </c>
      <c r="K94" s="547" t="s">
        <v>102</v>
      </c>
      <c r="L94" s="547" t="s">
        <v>102</v>
      </c>
      <c r="M94" s="547" t="s">
        <v>102</v>
      </c>
      <c r="N94" s="547" t="s">
        <v>102</v>
      </c>
      <c r="O94" s="547" t="s">
        <v>102</v>
      </c>
      <c r="P94" s="547" t="s">
        <v>102</v>
      </c>
      <c r="Q94" s="547" t="s">
        <v>102</v>
      </c>
      <c r="R94" s="547" t="s">
        <v>102</v>
      </c>
      <c r="S94" s="547" t="s">
        <v>102</v>
      </c>
      <c r="T94" s="547"/>
      <c r="U94" s="547"/>
      <c r="V94" s="547"/>
      <c r="W94" s="547"/>
      <c r="X94" s="547"/>
      <c r="Y94" s="547"/>
      <c r="Z94" s="547"/>
      <c r="AA94" s="547"/>
      <c r="AB94" s="547"/>
      <c r="AC94" s="547"/>
      <c r="AD94" s="547"/>
      <c r="AE94" s="547"/>
      <c r="AF94" s="547"/>
      <c r="AG94" s="547"/>
      <c r="AH94" s="547"/>
      <c r="AI94" s="547"/>
      <c r="AJ94" s="547"/>
      <c r="AK94" s="547"/>
      <c r="AL94" s="547"/>
      <c r="AM94" s="547"/>
      <c r="AN94" s="547"/>
      <c r="AO94" s="547"/>
      <c r="AP94" s="547"/>
      <c r="AQ94" s="547"/>
      <c r="AR94" s="547"/>
      <c r="AS94" s="547"/>
      <c r="AT94" s="547"/>
      <c r="AU94" s="547"/>
      <c r="AV94" s="547"/>
      <c r="AW94" s="547"/>
      <c r="AX94" s="547"/>
      <c r="AY94" s="547"/>
      <c r="AZ94" s="547"/>
      <c r="BA94" s="547"/>
      <c r="BB94" s="547"/>
      <c r="BC94" s="547"/>
      <c r="BD94" s="547"/>
      <c r="BE94" s="547"/>
      <c r="BF94" s="547"/>
      <c r="BG94" s="547"/>
      <c r="BH94" s="547"/>
      <c r="BI94" s="547"/>
      <c r="BJ94" s="547"/>
      <c r="BK94" s="547"/>
      <c r="BL94" s="547"/>
      <c r="BM94" s="547"/>
      <c r="BN94" s="547"/>
      <c r="BO94" s="547"/>
      <c r="BP94" s="547"/>
      <c r="BQ94" s="547"/>
      <c r="BR94" s="547"/>
      <c r="BS94" s="547"/>
      <c r="BT94" s="547"/>
      <c r="BU94" s="547"/>
      <c r="BV94" s="547"/>
      <c r="BW94" s="547"/>
      <c r="BX94" s="547"/>
      <c r="BY94" s="547"/>
      <c r="BZ94" s="547"/>
      <c r="CA94" s="547"/>
      <c r="CB94" s="547"/>
      <c r="CC94" s="547"/>
      <c r="CD94" s="547"/>
      <c r="CE94" s="547"/>
      <c r="CF94" s="547"/>
      <c r="CG94" s="547"/>
      <c r="CH94" s="547"/>
      <c r="CI94" s="547"/>
      <c r="CJ94" s="547"/>
      <c r="CK94" s="547"/>
      <c r="CL94" s="547"/>
      <c r="CM94" s="547"/>
      <c r="CN94" s="547"/>
      <c r="CO94" s="547"/>
      <c r="CP94" s="547"/>
      <c r="CQ94" s="547"/>
      <c r="CR94" s="547"/>
      <c r="CS94" s="547"/>
      <c r="CT94" s="547"/>
      <c r="CU94" s="547"/>
      <c r="CV94" s="547"/>
      <c r="CW94" s="547"/>
      <c r="CX94" s="547"/>
      <c r="CY94" s="547"/>
      <c r="CZ94" s="547"/>
      <c r="DA94" s="547"/>
      <c r="DB94" s="547"/>
      <c r="DC94" s="547"/>
      <c r="DD94" s="547"/>
      <c r="DE94" s="547"/>
      <c r="DF94" s="547"/>
      <c r="DG94" s="547"/>
      <c r="DH94" s="547"/>
      <c r="DI94" s="547"/>
      <c r="DJ94" s="547"/>
      <c r="DK94" s="547"/>
      <c r="DL94" s="547"/>
      <c r="DM94" s="547"/>
      <c r="DN94" s="547"/>
      <c r="DO94" s="547"/>
      <c r="DP94" s="547"/>
      <c r="DQ94" s="547"/>
      <c r="DR94" s="547"/>
      <c r="DS94" s="547"/>
      <c r="DT94" s="547"/>
      <c r="DU94" s="547"/>
      <c r="DV94" s="547"/>
      <c r="DW94" s="547"/>
      <c r="DX94" s="547"/>
      <c r="DY94" s="547"/>
      <c r="DZ94" s="547"/>
      <c r="EA94" s="547"/>
      <c r="EB94" s="547"/>
      <c r="EC94" s="547"/>
      <c r="ED94" s="547"/>
      <c r="EE94" s="547"/>
      <c r="EF94" s="547"/>
      <c r="EG94" s="547"/>
      <c r="EH94" s="547"/>
      <c r="EI94" s="547"/>
      <c r="EJ94" s="547"/>
      <c r="EK94" s="547"/>
      <c r="EL94" s="547"/>
      <c r="EM94" s="547"/>
      <c r="EN94" s="547"/>
      <c r="EO94" s="547"/>
      <c r="EP94" s="547"/>
      <c r="EQ94" s="547"/>
      <c r="ER94" s="547"/>
      <c r="ES94" s="547"/>
      <c r="ET94" s="547"/>
      <c r="EU94" s="547"/>
      <c r="EV94" s="547"/>
      <c r="EW94" s="547"/>
      <c r="EX94" s="547"/>
      <c r="EY94" s="547"/>
      <c r="EZ94" s="547"/>
      <c r="FA94" s="547"/>
      <c r="FB94" s="547"/>
      <c r="FC94" s="547"/>
      <c r="FD94" s="547"/>
      <c r="FE94" s="547"/>
      <c r="FF94" s="547"/>
      <c r="FG94" s="547"/>
      <c r="FH94" s="547"/>
      <c r="FI94" s="547"/>
      <c r="FJ94" s="547"/>
      <c r="FK94" s="547"/>
      <c r="FL94" s="547"/>
      <c r="FM94" s="547"/>
      <c r="FN94" s="547"/>
      <c r="FO94" s="547"/>
    </row>
    <row r="95" spans="1:171" x14ac:dyDescent="0.15">
      <c r="A95" s="547">
        <v>4237493</v>
      </c>
      <c r="B95" s="547">
        <v>2</v>
      </c>
      <c r="C95" s="547">
        <v>2</v>
      </c>
      <c r="D95" s="547" t="s">
        <v>19898</v>
      </c>
      <c r="E95" s="547" t="s">
        <v>19906</v>
      </c>
      <c r="J95" s="547"/>
      <c r="K95" s="547"/>
      <c r="L95" s="547"/>
      <c r="M95" s="547"/>
      <c r="N95" s="547"/>
      <c r="O95" s="547"/>
      <c r="P95" s="547"/>
      <c r="Q95" s="547"/>
      <c r="R95" s="547"/>
      <c r="S95" s="547"/>
      <c r="T95" s="547"/>
      <c r="U95" s="547"/>
      <c r="V95" s="547"/>
      <c r="W95" s="547"/>
      <c r="X95" s="547"/>
      <c r="Y95" s="547"/>
      <c r="Z95" s="547"/>
      <c r="AA95" s="547"/>
      <c r="AB95" s="547"/>
      <c r="AC95" s="547"/>
      <c r="AD95" s="547"/>
      <c r="AE95" s="547"/>
      <c r="AF95" s="547"/>
      <c r="AG95" s="547"/>
      <c r="AH95" s="547"/>
      <c r="AI95" s="547"/>
      <c r="AJ95" s="547"/>
      <c r="AK95" s="547"/>
      <c r="AL95" s="547"/>
      <c r="AM95" s="547"/>
      <c r="AN95" s="547"/>
      <c r="AO95" s="547"/>
      <c r="AP95" s="547"/>
      <c r="AQ95" s="547"/>
      <c r="AR95" s="547"/>
      <c r="AS95" s="547"/>
      <c r="AT95" s="547"/>
      <c r="AU95" s="547"/>
      <c r="AV95" s="547"/>
      <c r="AW95" s="547"/>
      <c r="AX95" s="547"/>
      <c r="AY95" s="547"/>
      <c r="AZ95" s="547"/>
      <c r="BA95" s="547"/>
      <c r="BB95" s="547"/>
      <c r="BC95" s="547"/>
      <c r="BD95" s="547"/>
      <c r="BE95" s="547"/>
      <c r="BF95" s="547"/>
      <c r="BG95" s="547"/>
      <c r="BH95" s="547"/>
      <c r="BI95" s="547"/>
      <c r="BJ95" s="547"/>
      <c r="BK95" s="547"/>
      <c r="BL95" s="547"/>
      <c r="BM95" s="547"/>
      <c r="BN95" s="547"/>
      <c r="BO95" s="547"/>
      <c r="BP95" s="547"/>
      <c r="BQ95" s="547"/>
      <c r="BR95" s="547"/>
      <c r="BS95" s="547"/>
      <c r="BT95" s="547"/>
      <c r="BU95" s="547"/>
      <c r="BV95" s="547"/>
      <c r="BW95" s="547"/>
      <c r="BX95" s="547"/>
      <c r="BY95" s="547"/>
      <c r="BZ95" s="547"/>
      <c r="CA95" s="547"/>
      <c r="CB95" s="547"/>
      <c r="CC95" s="547"/>
      <c r="CD95" s="547"/>
      <c r="CE95" s="547"/>
      <c r="CF95" s="547"/>
      <c r="CG95" s="547"/>
      <c r="CH95" s="547"/>
      <c r="CI95" s="547"/>
      <c r="CJ95" s="547"/>
      <c r="CK95" s="547"/>
      <c r="CL95" s="547"/>
      <c r="CM95" s="547"/>
      <c r="CN95" s="547"/>
      <c r="CO95" s="547"/>
      <c r="CP95" s="547"/>
      <c r="CQ95" s="547"/>
      <c r="CR95" s="547"/>
      <c r="CS95" s="547"/>
      <c r="CT95" s="547"/>
      <c r="CU95" s="547"/>
      <c r="CV95" s="547"/>
      <c r="CW95" s="547"/>
      <c r="CX95" s="547"/>
      <c r="CY95" s="547"/>
      <c r="CZ95" s="547"/>
      <c r="DA95" s="547"/>
      <c r="DB95" s="547"/>
      <c r="DC95" s="547"/>
      <c r="DD95" s="547"/>
      <c r="DE95" s="547"/>
      <c r="DF95" s="547"/>
      <c r="DG95" s="547"/>
      <c r="DH95" s="547"/>
      <c r="DI95" s="547"/>
      <c r="DJ95" s="547"/>
      <c r="DK95" s="547"/>
      <c r="DL95" s="547"/>
      <c r="DM95" s="547"/>
      <c r="DN95" s="547"/>
      <c r="DO95" s="547"/>
      <c r="DP95" s="547"/>
      <c r="DQ95" s="547"/>
      <c r="DR95" s="547"/>
      <c r="DS95" s="547"/>
      <c r="DT95" s="547"/>
      <c r="DU95" s="547"/>
      <c r="DV95" s="547"/>
      <c r="DW95" s="547"/>
      <c r="DX95" s="547"/>
      <c r="DY95" s="547"/>
      <c r="DZ95" s="547"/>
      <c r="EA95" s="547"/>
      <c r="EB95" s="547"/>
      <c r="EC95" s="547"/>
      <c r="ED95" s="547"/>
      <c r="EE95" s="547"/>
      <c r="EF95" s="547"/>
      <c r="EG95" s="547"/>
      <c r="EH95" s="547"/>
      <c r="EI95" s="547"/>
      <c r="EJ95" s="547"/>
      <c r="EK95" s="547"/>
      <c r="EL95" s="547"/>
      <c r="EM95" s="547"/>
      <c r="EN95" s="547"/>
      <c r="EO95" s="547"/>
      <c r="EP95" s="547"/>
      <c r="EQ95" s="547"/>
      <c r="ER95" s="547"/>
      <c r="ES95" s="547"/>
      <c r="ET95" s="547"/>
      <c r="EU95" s="547"/>
      <c r="EV95" s="547"/>
      <c r="EW95" s="547"/>
      <c r="EX95" s="547"/>
      <c r="EY95" s="547"/>
      <c r="EZ95" s="547"/>
      <c r="FA95" s="547"/>
      <c r="FB95" s="547"/>
      <c r="FC95" s="547"/>
      <c r="FD95" s="547"/>
      <c r="FE95" s="547"/>
      <c r="FF95" s="547"/>
      <c r="FG95" s="547"/>
      <c r="FH95" s="547"/>
      <c r="FI95" s="547"/>
      <c r="FJ95" s="547"/>
      <c r="FK95" s="547"/>
      <c r="FL95" s="547"/>
      <c r="FM95" s="547"/>
      <c r="FN95" s="547"/>
      <c r="FO95" s="547"/>
    </row>
    <row r="96" spans="1:171" x14ac:dyDescent="0.15">
      <c r="A96" s="547">
        <v>4252103</v>
      </c>
      <c r="B96" s="547">
        <v>0</v>
      </c>
      <c r="C96" s="547">
        <v>0</v>
      </c>
      <c r="D96" s="547" t="s">
        <v>102</v>
      </c>
      <c r="E96" s="547" t="s">
        <v>102</v>
      </c>
      <c r="F96" s="547" t="s">
        <v>102</v>
      </c>
      <c r="G96" s="547" t="s">
        <v>102</v>
      </c>
      <c r="H96" s="547" t="s">
        <v>102</v>
      </c>
      <c r="I96" s="547" t="s">
        <v>102</v>
      </c>
      <c r="J96" s="547" t="s">
        <v>102</v>
      </c>
      <c r="K96" s="547" t="s">
        <v>102</v>
      </c>
      <c r="L96" s="547" t="s">
        <v>102</v>
      </c>
      <c r="M96" s="547" t="s">
        <v>102</v>
      </c>
      <c r="N96" s="547" t="s">
        <v>102</v>
      </c>
      <c r="O96" s="547" t="s">
        <v>102</v>
      </c>
      <c r="P96" s="547" t="s">
        <v>102</v>
      </c>
      <c r="Q96" s="547" t="s">
        <v>102</v>
      </c>
      <c r="R96" s="547" t="s">
        <v>102</v>
      </c>
      <c r="S96" s="547" t="s">
        <v>102</v>
      </c>
      <c r="T96" s="547"/>
      <c r="U96" s="547"/>
      <c r="V96" s="547"/>
      <c r="W96" s="547"/>
      <c r="X96" s="547"/>
      <c r="Y96" s="547"/>
      <c r="Z96" s="547"/>
      <c r="AA96" s="547"/>
      <c r="AB96" s="547"/>
      <c r="AC96" s="547"/>
      <c r="AD96" s="547"/>
      <c r="AE96" s="547"/>
      <c r="AF96" s="547"/>
      <c r="AG96" s="547"/>
      <c r="AH96" s="547"/>
      <c r="AI96" s="547"/>
      <c r="AJ96" s="547"/>
      <c r="AK96" s="547"/>
      <c r="AL96" s="547"/>
      <c r="AM96" s="547"/>
      <c r="AN96" s="547"/>
      <c r="AO96" s="547"/>
      <c r="AP96" s="547"/>
      <c r="AQ96" s="547"/>
      <c r="AR96" s="547"/>
      <c r="AS96" s="547"/>
      <c r="AT96" s="547"/>
      <c r="AU96" s="547"/>
      <c r="AV96" s="547"/>
      <c r="AW96" s="547"/>
      <c r="AX96" s="547"/>
      <c r="AY96" s="547"/>
      <c r="AZ96" s="547"/>
      <c r="BA96" s="547"/>
      <c r="BB96" s="547"/>
      <c r="BC96" s="547"/>
      <c r="BD96" s="547"/>
      <c r="BE96" s="547"/>
      <c r="BF96" s="547"/>
      <c r="BG96" s="547"/>
      <c r="BH96" s="547"/>
      <c r="BI96" s="547"/>
      <c r="BJ96" s="547"/>
      <c r="BK96" s="547"/>
      <c r="BL96" s="547"/>
      <c r="BM96" s="547"/>
      <c r="BN96" s="547"/>
      <c r="BO96" s="547"/>
      <c r="BP96" s="547"/>
      <c r="BQ96" s="547"/>
      <c r="BR96" s="547"/>
      <c r="BS96" s="547"/>
      <c r="BT96" s="547"/>
      <c r="BU96" s="547"/>
      <c r="BV96" s="547"/>
      <c r="BW96" s="547"/>
      <c r="BX96" s="547"/>
      <c r="BY96" s="547"/>
      <c r="BZ96" s="547"/>
      <c r="CA96" s="547"/>
      <c r="CB96" s="547"/>
      <c r="CC96" s="547"/>
      <c r="CD96" s="547"/>
      <c r="CE96" s="547"/>
      <c r="CF96" s="547"/>
      <c r="CG96" s="547"/>
      <c r="CH96" s="547"/>
      <c r="CI96" s="547"/>
      <c r="CJ96" s="547"/>
      <c r="CK96" s="547"/>
      <c r="CL96" s="547"/>
      <c r="CM96" s="547"/>
      <c r="CN96" s="547"/>
      <c r="CO96" s="547"/>
      <c r="CP96" s="547"/>
      <c r="CQ96" s="547"/>
      <c r="CR96" s="547"/>
      <c r="CS96" s="547"/>
      <c r="CT96" s="547"/>
      <c r="CU96" s="547"/>
      <c r="CV96" s="547"/>
      <c r="CW96" s="547"/>
      <c r="CX96" s="547"/>
      <c r="CY96" s="547"/>
      <c r="CZ96" s="547"/>
      <c r="DA96" s="547"/>
      <c r="DB96" s="547"/>
      <c r="DC96" s="547"/>
      <c r="DD96" s="547"/>
      <c r="DE96" s="547"/>
      <c r="DF96" s="547"/>
      <c r="DG96" s="547"/>
      <c r="DH96" s="547"/>
      <c r="DI96" s="547"/>
      <c r="DJ96" s="547"/>
      <c r="DK96" s="547"/>
      <c r="DL96" s="547"/>
      <c r="DM96" s="547"/>
      <c r="DN96" s="547"/>
      <c r="DO96" s="547"/>
      <c r="DP96" s="547"/>
      <c r="DQ96" s="547"/>
      <c r="DR96" s="547"/>
      <c r="DS96" s="547"/>
      <c r="DT96" s="547"/>
      <c r="DU96" s="547"/>
      <c r="DV96" s="547"/>
      <c r="DW96" s="547"/>
      <c r="DX96" s="547"/>
      <c r="DY96" s="547"/>
      <c r="DZ96" s="547"/>
      <c r="EA96" s="547"/>
      <c r="EB96" s="547"/>
      <c r="EC96" s="547"/>
      <c r="ED96" s="547"/>
      <c r="EE96" s="547"/>
      <c r="EF96" s="547"/>
      <c r="EG96" s="547"/>
      <c r="EH96" s="547"/>
      <c r="EI96" s="547"/>
      <c r="EJ96" s="547"/>
      <c r="EK96" s="547"/>
      <c r="EL96" s="547"/>
      <c r="EM96" s="547"/>
      <c r="EN96" s="547"/>
      <c r="EO96" s="547"/>
      <c r="EP96" s="547"/>
      <c r="EQ96" s="547"/>
      <c r="ER96" s="547"/>
      <c r="ES96" s="547"/>
      <c r="ET96" s="547"/>
      <c r="EU96" s="547"/>
      <c r="EV96" s="547"/>
      <c r="EW96" s="547"/>
      <c r="EX96" s="547"/>
      <c r="EY96" s="547"/>
      <c r="EZ96" s="547"/>
      <c r="FA96" s="547"/>
      <c r="FB96" s="547"/>
      <c r="FC96" s="547"/>
      <c r="FD96" s="547"/>
      <c r="FE96" s="547"/>
      <c r="FF96" s="547"/>
      <c r="FG96" s="547"/>
      <c r="FH96" s="547"/>
      <c r="FI96" s="547"/>
      <c r="FJ96" s="547"/>
      <c r="FK96" s="547"/>
      <c r="FL96" s="547"/>
      <c r="FM96" s="547"/>
      <c r="FN96" s="547"/>
      <c r="FO96" s="547"/>
    </row>
    <row r="97" spans="1:171" x14ac:dyDescent="0.15">
      <c r="A97" s="547">
        <v>4249960</v>
      </c>
      <c r="B97" s="547">
        <v>0</v>
      </c>
      <c r="C97" s="547">
        <v>0</v>
      </c>
      <c r="D97" s="547" t="s">
        <v>102</v>
      </c>
      <c r="E97" s="547" t="s">
        <v>102</v>
      </c>
      <c r="F97" s="547" t="s">
        <v>102</v>
      </c>
      <c r="G97" s="547" t="s">
        <v>102</v>
      </c>
      <c r="H97" s="547" t="s">
        <v>102</v>
      </c>
      <c r="I97" s="547" t="s">
        <v>102</v>
      </c>
      <c r="J97" s="547" t="s">
        <v>102</v>
      </c>
      <c r="K97" s="547" t="s">
        <v>102</v>
      </c>
      <c r="L97" s="547" t="s">
        <v>102</v>
      </c>
      <c r="M97" s="547" t="s">
        <v>102</v>
      </c>
      <c r="N97" s="547" t="s">
        <v>102</v>
      </c>
      <c r="O97" s="547" t="s">
        <v>102</v>
      </c>
      <c r="P97" s="547" t="s">
        <v>102</v>
      </c>
      <c r="Q97" s="547" t="s">
        <v>102</v>
      </c>
      <c r="R97" s="547" t="s">
        <v>102</v>
      </c>
      <c r="S97" s="547" t="s">
        <v>102</v>
      </c>
      <c r="T97" s="547"/>
      <c r="U97" s="547"/>
      <c r="V97" s="547"/>
      <c r="W97" s="547"/>
      <c r="X97" s="547"/>
      <c r="Y97" s="547"/>
      <c r="Z97" s="547"/>
      <c r="AA97" s="547"/>
      <c r="AB97" s="547"/>
      <c r="AC97" s="547"/>
      <c r="AD97" s="547"/>
      <c r="AE97" s="547"/>
      <c r="AF97" s="547"/>
      <c r="AG97" s="547"/>
      <c r="AH97" s="547"/>
      <c r="AI97" s="547"/>
      <c r="AJ97" s="547"/>
      <c r="AK97" s="547"/>
      <c r="AL97" s="547"/>
      <c r="AM97" s="547"/>
      <c r="AN97" s="547"/>
      <c r="AO97" s="547"/>
      <c r="AP97" s="547"/>
      <c r="AQ97" s="547"/>
      <c r="AR97" s="547"/>
      <c r="AS97" s="547"/>
      <c r="AT97" s="547"/>
      <c r="AU97" s="547"/>
      <c r="AV97" s="547"/>
      <c r="AW97" s="547"/>
      <c r="AX97" s="547"/>
      <c r="AY97" s="547"/>
      <c r="AZ97" s="547"/>
      <c r="BA97" s="547"/>
      <c r="BB97" s="547"/>
      <c r="BC97" s="547"/>
      <c r="BD97" s="547"/>
      <c r="BE97" s="547"/>
      <c r="BF97" s="547"/>
      <c r="BG97" s="547"/>
      <c r="BH97" s="547"/>
      <c r="BI97" s="547"/>
      <c r="BJ97" s="547"/>
      <c r="BK97" s="547"/>
      <c r="BL97" s="547"/>
      <c r="BM97" s="547"/>
      <c r="BN97" s="547"/>
      <c r="BO97" s="547"/>
      <c r="BP97" s="547"/>
      <c r="BQ97" s="547"/>
      <c r="BR97" s="547"/>
      <c r="BS97" s="547"/>
      <c r="BT97" s="547"/>
      <c r="BU97" s="547"/>
      <c r="BV97" s="547"/>
      <c r="BW97" s="547"/>
      <c r="BX97" s="547"/>
      <c r="BY97" s="547"/>
      <c r="BZ97" s="547"/>
      <c r="CA97" s="547"/>
      <c r="CB97" s="547"/>
      <c r="CC97" s="547"/>
      <c r="CD97" s="547"/>
      <c r="CE97" s="547"/>
      <c r="CF97" s="547"/>
      <c r="CG97" s="547"/>
      <c r="CH97" s="547"/>
      <c r="CI97" s="547"/>
      <c r="CJ97" s="547"/>
      <c r="CK97" s="547"/>
      <c r="CL97" s="547"/>
      <c r="CM97" s="547"/>
      <c r="CN97" s="547"/>
      <c r="CO97" s="547"/>
      <c r="CP97" s="547"/>
      <c r="CQ97" s="547"/>
      <c r="CR97" s="547"/>
      <c r="CS97" s="547"/>
      <c r="CT97" s="547"/>
      <c r="CU97" s="547"/>
      <c r="CV97" s="547"/>
      <c r="CW97" s="547"/>
      <c r="CX97" s="547"/>
      <c r="CY97" s="547"/>
      <c r="CZ97" s="547"/>
      <c r="DA97" s="547"/>
      <c r="DB97" s="547"/>
      <c r="DC97" s="547"/>
      <c r="DD97" s="547"/>
      <c r="DE97" s="547"/>
      <c r="DF97" s="547"/>
      <c r="DG97" s="547"/>
      <c r="DH97" s="547"/>
      <c r="DI97" s="547"/>
      <c r="DJ97" s="547"/>
      <c r="DK97" s="547"/>
      <c r="DL97" s="547"/>
      <c r="DM97" s="547"/>
      <c r="DN97" s="547"/>
      <c r="DO97" s="547"/>
      <c r="DP97" s="547"/>
      <c r="DQ97" s="547"/>
      <c r="DR97" s="547"/>
      <c r="DS97" s="547"/>
      <c r="DT97" s="547"/>
      <c r="DU97" s="547"/>
      <c r="DV97" s="547"/>
      <c r="DW97" s="547"/>
      <c r="DX97" s="547"/>
      <c r="DY97" s="547"/>
      <c r="DZ97" s="547"/>
      <c r="EA97" s="547"/>
      <c r="EB97" s="547"/>
      <c r="EC97" s="547"/>
      <c r="ED97" s="547"/>
      <c r="EE97" s="547"/>
      <c r="EF97" s="547"/>
      <c r="EG97" s="547"/>
      <c r="EH97" s="547"/>
      <c r="EI97" s="547"/>
      <c r="EJ97" s="547"/>
      <c r="EK97" s="547"/>
      <c r="EL97" s="547"/>
      <c r="EM97" s="547"/>
      <c r="EN97" s="547"/>
      <c r="EO97" s="547"/>
      <c r="EP97" s="547"/>
      <c r="EQ97" s="547"/>
      <c r="ER97" s="547"/>
      <c r="ES97" s="547"/>
      <c r="ET97" s="547"/>
      <c r="EU97" s="547"/>
      <c r="EV97" s="547"/>
      <c r="EW97" s="547"/>
      <c r="EX97" s="547"/>
      <c r="EY97" s="547"/>
      <c r="EZ97" s="547"/>
      <c r="FA97" s="547"/>
      <c r="FB97" s="547"/>
      <c r="FC97" s="547"/>
      <c r="FD97" s="547"/>
      <c r="FE97" s="547"/>
      <c r="FF97" s="547"/>
      <c r="FG97" s="547"/>
      <c r="FH97" s="547"/>
      <c r="FI97" s="547"/>
      <c r="FJ97" s="547"/>
      <c r="FK97" s="547"/>
      <c r="FL97" s="547"/>
      <c r="FM97" s="547"/>
      <c r="FN97" s="547"/>
      <c r="FO97" s="547"/>
    </row>
    <row r="98" spans="1:171" x14ac:dyDescent="0.15">
      <c r="A98" s="547">
        <v>4206716</v>
      </c>
      <c r="B98" s="547">
        <v>0</v>
      </c>
      <c r="C98" s="547">
        <v>0</v>
      </c>
      <c r="D98" s="547" t="s">
        <v>102</v>
      </c>
      <c r="E98" s="547" t="s">
        <v>102</v>
      </c>
      <c r="F98" s="547" t="s">
        <v>102</v>
      </c>
      <c r="G98" s="547" t="s">
        <v>102</v>
      </c>
      <c r="H98" s="547" t="s">
        <v>102</v>
      </c>
      <c r="I98" s="547" t="s">
        <v>102</v>
      </c>
      <c r="J98" s="547" t="s">
        <v>102</v>
      </c>
      <c r="K98" s="547" t="s">
        <v>102</v>
      </c>
      <c r="L98" s="547" t="s">
        <v>102</v>
      </c>
      <c r="M98" s="547" t="s">
        <v>102</v>
      </c>
      <c r="N98" s="547" t="s">
        <v>102</v>
      </c>
      <c r="O98" s="547" t="s">
        <v>102</v>
      </c>
      <c r="P98" s="547" t="s">
        <v>102</v>
      </c>
      <c r="Q98" s="547" t="s">
        <v>102</v>
      </c>
      <c r="R98" s="547" t="s">
        <v>102</v>
      </c>
      <c r="S98" s="547" t="s">
        <v>102</v>
      </c>
      <c r="T98" s="547"/>
      <c r="U98" s="547"/>
      <c r="V98" s="547"/>
      <c r="W98" s="547"/>
      <c r="X98" s="547"/>
      <c r="Y98" s="547"/>
      <c r="Z98" s="547"/>
      <c r="AA98" s="547"/>
      <c r="AB98" s="547"/>
      <c r="AC98" s="547"/>
      <c r="AD98" s="547"/>
      <c r="AE98" s="547"/>
      <c r="AF98" s="547"/>
      <c r="AG98" s="547"/>
      <c r="AH98" s="547"/>
      <c r="AI98" s="547"/>
      <c r="AJ98" s="547"/>
      <c r="AK98" s="547"/>
      <c r="AL98" s="547"/>
      <c r="AM98" s="547"/>
      <c r="AN98" s="547"/>
      <c r="AO98" s="547"/>
      <c r="AP98" s="547"/>
      <c r="AQ98" s="547"/>
      <c r="AR98" s="547"/>
      <c r="AS98" s="547"/>
      <c r="AT98" s="547"/>
      <c r="AU98" s="547"/>
      <c r="AV98" s="547"/>
      <c r="AW98" s="547"/>
      <c r="AX98" s="547"/>
      <c r="AY98" s="547"/>
      <c r="AZ98" s="547"/>
      <c r="BA98" s="547"/>
      <c r="BB98" s="547"/>
      <c r="BC98" s="547"/>
      <c r="BD98" s="547"/>
      <c r="BE98" s="547"/>
      <c r="BF98" s="547"/>
      <c r="BG98" s="547"/>
      <c r="BH98" s="547"/>
      <c r="BI98" s="547"/>
      <c r="BJ98" s="547"/>
      <c r="BK98" s="547"/>
      <c r="BL98" s="547"/>
      <c r="BM98" s="547"/>
      <c r="BN98" s="547"/>
      <c r="BO98" s="547"/>
      <c r="BP98" s="547"/>
      <c r="BQ98" s="547"/>
      <c r="BR98" s="547"/>
      <c r="BS98" s="547"/>
      <c r="BT98" s="547"/>
      <c r="BU98" s="547"/>
      <c r="BV98" s="547"/>
      <c r="BW98" s="547"/>
      <c r="BX98" s="547"/>
      <c r="BY98" s="547"/>
      <c r="BZ98" s="547"/>
      <c r="CA98" s="547"/>
      <c r="CB98" s="547"/>
      <c r="CC98" s="547"/>
      <c r="CD98" s="547"/>
      <c r="CE98" s="547"/>
      <c r="CF98" s="547"/>
      <c r="CG98" s="547"/>
      <c r="CH98" s="547"/>
      <c r="CI98" s="547"/>
      <c r="CJ98" s="547"/>
      <c r="CK98" s="547"/>
      <c r="CL98" s="547"/>
      <c r="CM98" s="547"/>
      <c r="CN98" s="547"/>
      <c r="CO98" s="547"/>
      <c r="CP98" s="547"/>
      <c r="CQ98" s="547"/>
      <c r="CR98" s="547"/>
      <c r="CS98" s="547"/>
      <c r="CT98" s="547"/>
      <c r="CU98" s="547"/>
      <c r="CV98" s="547"/>
      <c r="CW98" s="547"/>
      <c r="CX98" s="547"/>
      <c r="CY98" s="547"/>
      <c r="CZ98" s="547"/>
      <c r="DA98" s="547"/>
      <c r="DB98" s="547"/>
      <c r="DC98" s="547"/>
      <c r="DD98" s="547"/>
      <c r="DE98" s="547"/>
      <c r="DF98" s="547"/>
      <c r="DG98" s="547"/>
      <c r="DH98" s="547"/>
      <c r="DI98" s="547"/>
      <c r="DJ98" s="547"/>
      <c r="DK98" s="547"/>
      <c r="DL98" s="547"/>
      <c r="DM98" s="547"/>
      <c r="DN98" s="547"/>
      <c r="DO98" s="547"/>
      <c r="DP98" s="547"/>
      <c r="DQ98" s="547"/>
      <c r="DR98" s="547"/>
      <c r="DS98" s="547"/>
      <c r="DT98" s="547"/>
      <c r="DU98" s="547"/>
      <c r="DV98" s="547"/>
      <c r="DW98" s="547"/>
      <c r="DX98" s="547"/>
      <c r="DY98" s="547"/>
      <c r="DZ98" s="547"/>
      <c r="EA98" s="547"/>
      <c r="EB98" s="547"/>
      <c r="EC98" s="547"/>
      <c r="ED98" s="547"/>
      <c r="EE98" s="547"/>
      <c r="EF98" s="547"/>
      <c r="EG98" s="547"/>
      <c r="EH98" s="547"/>
      <c r="EI98" s="547"/>
      <c r="EJ98" s="547"/>
      <c r="EK98" s="547"/>
      <c r="EL98" s="547"/>
      <c r="EM98" s="547"/>
      <c r="EN98" s="547"/>
      <c r="EO98" s="547"/>
      <c r="EP98" s="547"/>
      <c r="EQ98" s="547"/>
      <c r="ER98" s="547"/>
      <c r="ES98" s="547"/>
      <c r="ET98" s="547"/>
      <c r="EU98" s="547"/>
      <c r="EV98" s="547"/>
      <c r="EW98" s="547"/>
      <c r="EX98" s="547"/>
      <c r="EY98" s="547"/>
      <c r="EZ98" s="547"/>
      <c r="FA98" s="547"/>
      <c r="FB98" s="547"/>
      <c r="FC98" s="547"/>
      <c r="FD98" s="547"/>
      <c r="FE98" s="547"/>
      <c r="FF98" s="547"/>
      <c r="FG98" s="547"/>
      <c r="FH98" s="547"/>
      <c r="FI98" s="547"/>
      <c r="FJ98" s="547"/>
      <c r="FK98" s="547"/>
      <c r="FL98" s="547"/>
      <c r="FM98" s="547"/>
      <c r="FN98" s="547"/>
      <c r="FO98" s="547"/>
    </row>
    <row r="99" spans="1:171" x14ac:dyDescent="0.15">
      <c r="A99" s="547">
        <v>4191243</v>
      </c>
      <c r="B99" s="547">
        <v>12</v>
      </c>
      <c r="C99" s="547">
        <v>12</v>
      </c>
      <c r="D99" s="547" t="s">
        <v>19936</v>
      </c>
      <c r="E99" s="547" t="s">
        <v>19938</v>
      </c>
      <c r="F99" s="547" t="s">
        <v>19939</v>
      </c>
      <c r="G99" s="547" t="s">
        <v>19940</v>
      </c>
      <c r="H99" s="547" t="s">
        <v>19943</v>
      </c>
      <c r="I99" s="547" t="s">
        <v>19945</v>
      </c>
      <c r="J99" s="547" t="s">
        <v>19947</v>
      </c>
      <c r="K99" s="547" t="s">
        <v>19948</v>
      </c>
      <c r="L99" s="547" t="s">
        <v>19949</v>
      </c>
      <c r="M99" s="547" t="s">
        <v>19950</v>
      </c>
      <c r="N99" s="547" t="s">
        <v>19952</v>
      </c>
      <c r="O99" s="547" t="s">
        <v>19954</v>
      </c>
      <c r="P99" s="547"/>
      <c r="Q99" s="547"/>
      <c r="R99" s="547"/>
      <c r="S99" s="547"/>
      <c r="T99" s="547"/>
      <c r="U99" s="547"/>
      <c r="V99" s="547"/>
      <c r="W99" s="547"/>
      <c r="X99" s="547"/>
      <c r="Y99" s="547"/>
      <c r="Z99" s="547"/>
      <c r="AA99" s="547"/>
      <c r="AB99" s="547"/>
      <c r="AC99" s="547"/>
      <c r="AD99" s="547"/>
      <c r="AE99" s="547"/>
      <c r="AF99" s="547"/>
      <c r="AG99" s="547"/>
      <c r="AH99" s="547"/>
      <c r="AI99" s="547"/>
      <c r="AJ99" s="547"/>
      <c r="AK99" s="547"/>
      <c r="AL99" s="547"/>
      <c r="AM99" s="547"/>
      <c r="AN99" s="547"/>
      <c r="AO99" s="547"/>
      <c r="AP99" s="547"/>
      <c r="AQ99" s="547"/>
      <c r="AR99" s="547"/>
      <c r="AS99" s="547"/>
      <c r="AT99" s="547"/>
      <c r="AU99" s="547"/>
      <c r="AV99" s="547"/>
      <c r="AW99" s="547"/>
      <c r="AX99" s="547"/>
      <c r="AY99" s="547"/>
      <c r="AZ99" s="547"/>
      <c r="BA99" s="547"/>
      <c r="BB99" s="547"/>
      <c r="BC99" s="547"/>
      <c r="BD99" s="547"/>
      <c r="BE99" s="547"/>
      <c r="BF99" s="547"/>
      <c r="BG99" s="547"/>
      <c r="BH99" s="547"/>
      <c r="BI99" s="547"/>
      <c r="BJ99" s="547"/>
      <c r="BK99" s="547"/>
      <c r="BL99" s="547"/>
      <c r="BM99" s="547"/>
      <c r="BN99" s="547"/>
      <c r="BO99" s="547"/>
      <c r="BP99" s="547"/>
      <c r="BQ99" s="547"/>
      <c r="BR99" s="547"/>
      <c r="BS99" s="547"/>
      <c r="BT99" s="547"/>
      <c r="BU99" s="547"/>
      <c r="BV99" s="547"/>
      <c r="BW99" s="547"/>
      <c r="BX99" s="547"/>
      <c r="BY99" s="547"/>
      <c r="BZ99" s="547"/>
      <c r="CA99" s="547"/>
      <c r="CB99" s="547"/>
      <c r="CC99" s="547"/>
      <c r="CD99" s="547"/>
      <c r="CE99" s="547"/>
      <c r="CF99" s="547"/>
      <c r="CG99" s="547"/>
      <c r="CH99" s="547"/>
      <c r="CI99" s="547"/>
      <c r="CJ99" s="547"/>
      <c r="CK99" s="547"/>
      <c r="CL99" s="547"/>
      <c r="CM99" s="547"/>
      <c r="CN99" s="547"/>
      <c r="CO99" s="547"/>
      <c r="CP99" s="547"/>
      <c r="CQ99" s="547"/>
      <c r="CR99" s="547"/>
      <c r="CS99" s="547"/>
      <c r="CT99" s="547"/>
      <c r="CU99" s="547"/>
      <c r="CV99" s="547"/>
      <c r="CW99" s="547"/>
      <c r="CX99" s="547"/>
      <c r="CY99" s="547"/>
      <c r="CZ99" s="547"/>
      <c r="DA99" s="547"/>
      <c r="DB99" s="547"/>
      <c r="DC99" s="547"/>
      <c r="DD99" s="547"/>
      <c r="DE99" s="547"/>
      <c r="DF99" s="547"/>
      <c r="DG99" s="547"/>
      <c r="DH99" s="547"/>
      <c r="DI99" s="547"/>
      <c r="DJ99" s="547"/>
      <c r="DK99" s="547"/>
      <c r="DL99" s="547"/>
      <c r="DM99" s="547"/>
      <c r="DN99" s="547"/>
      <c r="DO99" s="547"/>
      <c r="DP99" s="547"/>
      <c r="DQ99" s="547"/>
      <c r="DR99" s="547"/>
      <c r="DS99" s="547"/>
      <c r="DT99" s="547"/>
      <c r="DU99" s="547"/>
      <c r="DV99" s="547"/>
      <c r="DW99" s="547"/>
      <c r="DX99" s="547"/>
      <c r="DY99" s="547"/>
      <c r="DZ99" s="547"/>
      <c r="EA99" s="547"/>
      <c r="EB99" s="547"/>
      <c r="EC99" s="547"/>
      <c r="ED99" s="547"/>
      <c r="EE99" s="547"/>
      <c r="EF99" s="547"/>
      <c r="EG99" s="547"/>
      <c r="EH99" s="547"/>
      <c r="EI99" s="547"/>
      <c r="EJ99" s="547"/>
      <c r="EK99" s="547"/>
      <c r="EL99" s="547"/>
      <c r="EM99" s="547"/>
      <c r="EN99" s="547"/>
      <c r="EO99" s="547"/>
      <c r="EP99" s="547"/>
      <c r="EQ99" s="547"/>
      <c r="ER99" s="547"/>
      <c r="ES99" s="547"/>
      <c r="ET99" s="547"/>
      <c r="EU99" s="547"/>
      <c r="EV99" s="547"/>
      <c r="EW99" s="547"/>
      <c r="EX99" s="547"/>
      <c r="EY99" s="547"/>
      <c r="EZ99" s="547"/>
      <c r="FA99" s="547"/>
      <c r="FB99" s="547"/>
      <c r="FC99" s="547"/>
      <c r="FD99" s="547"/>
      <c r="FE99" s="547"/>
      <c r="FF99" s="547"/>
      <c r="FG99" s="547"/>
      <c r="FH99" s="547"/>
      <c r="FI99" s="547"/>
      <c r="FJ99" s="547"/>
      <c r="FK99" s="547"/>
      <c r="FL99" s="547"/>
      <c r="FM99" s="547"/>
      <c r="FN99" s="547"/>
      <c r="FO99" s="547"/>
    </row>
    <row r="100" spans="1:171" x14ac:dyDescent="0.15">
      <c r="A100" s="547">
        <v>4183797</v>
      </c>
      <c r="B100" s="547">
        <v>0</v>
      </c>
      <c r="C100" s="547">
        <v>0</v>
      </c>
      <c r="D100" s="547" t="s">
        <v>102</v>
      </c>
      <c r="E100" s="547" t="s">
        <v>102</v>
      </c>
      <c r="F100" s="547" t="s">
        <v>102</v>
      </c>
      <c r="G100" s="547" t="s">
        <v>102</v>
      </c>
      <c r="H100" s="547" t="s">
        <v>102</v>
      </c>
      <c r="I100" s="547" t="s">
        <v>102</v>
      </c>
      <c r="J100" s="547" t="s">
        <v>102</v>
      </c>
      <c r="K100" s="547" t="s">
        <v>102</v>
      </c>
      <c r="L100" s="547" t="s">
        <v>102</v>
      </c>
      <c r="M100" s="547" t="s">
        <v>102</v>
      </c>
      <c r="N100" s="547" t="s">
        <v>102</v>
      </c>
      <c r="O100" s="547" t="s">
        <v>102</v>
      </c>
      <c r="P100" s="547" t="s">
        <v>102</v>
      </c>
      <c r="Q100" s="547" t="s">
        <v>102</v>
      </c>
      <c r="R100" s="547" t="s">
        <v>102</v>
      </c>
      <c r="S100" s="547" t="s">
        <v>102</v>
      </c>
      <c r="T100" s="547"/>
      <c r="U100" s="547"/>
      <c r="V100" s="547"/>
      <c r="W100" s="547"/>
      <c r="X100" s="547"/>
      <c r="Y100" s="547"/>
      <c r="Z100" s="547"/>
      <c r="AA100" s="547"/>
      <c r="AB100" s="547"/>
      <c r="AC100" s="547"/>
      <c r="AD100" s="547"/>
      <c r="AE100" s="547"/>
      <c r="AF100" s="547"/>
      <c r="AG100" s="547"/>
      <c r="AH100" s="547"/>
      <c r="AI100" s="547"/>
      <c r="AJ100" s="547"/>
      <c r="AK100" s="547"/>
      <c r="AL100" s="547"/>
      <c r="AM100" s="547"/>
      <c r="AN100" s="547"/>
      <c r="AO100" s="547"/>
      <c r="AP100" s="547"/>
      <c r="AQ100" s="547"/>
      <c r="AR100" s="547"/>
      <c r="AS100" s="547"/>
      <c r="AT100" s="547"/>
      <c r="AU100" s="547"/>
      <c r="AV100" s="547"/>
      <c r="AW100" s="547"/>
      <c r="AX100" s="547"/>
      <c r="AY100" s="547"/>
      <c r="AZ100" s="547"/>
      <c r="BA100" s="547"/>
      <c r="BB100" s="547"/>
      <c r="BC100" s="547"/>
      <c r="BD100" s="547"/>
      <c r="BE100" s="547"/>
      <c r="BF100" s="547"/>
      <c r="BG100" s="547"/>
      <c r="BH100" s="547"/>
      <c r="BI100" s="547"/>
      <c r="BJ100" s="547"/>
      <c r="BK100" s="547"/>
      <c r="BL100" s="547"/>
      <c r="BM100" s="547"/>
      <c r="BN100" s="547"/>
      <c r="BO100" s="547"/>
      <c r="BP100" s="547"/>
      <c r="BQ100" s="547"/>
      <c r="BR100" s="547"/>
      <c r="BS100" s="547"/>
      <c r="BT100" s="547"/>
      <c r="BU100" s="547"/>
      <c r="BV100" s="547"/>
      <c r="BW100" s="547"/>
      <c r="BX100" s="547"/>
      <c r="BY100" s="547"/>
      <c r="BZ100" s="547"/>
      <c r="CA100" s="547"/>
      <c r="CB100" s="547"/>
      <c r="CC100" s="547"/>
      <c r="CD100" s="547"/>
      <c r="CE100" s="547"/>
      <c r="CF100" s="547"/>
      <c r="CG100" s="547"/>
      <c r="CH100" s="547"/>
      <c r="CI100" s="547"/>
      <c r="CJ100" s="547"/>
      <c r="CK100" s="547"/>
      <c r="CL100" s="547"/>
      <c r="CM100" s="547"/>
      <c r="CN100" s="547"/>
      <c r="CO100" s="547"/>
      <c r="CP100" s="547"/>
      <c r="CQ100" s="547"/>
      <c r="CR100" s="547"/>
      <c r="CS100" s="547"/>
      <c r="CT100" s="547"/>
      <c r="CU100" s="547"/>
      <c r="CV100" s="547"/>
      <c r="CW100" s="547"/>
      <c r="CX100" s="547"/>
      <c r="CY100" s="547"/>
      <c r="CZ100" s="547"/>
      <c r="DA100" s="547"/>
      <c r="DB100" s="547"/>
      <c r="DC100" s="547"/>
      <c r="DD100" s="547"/>
      <c r="DE100" s="547"/>
      <c r="DF100" s="547"/>
      <c r="DG100" s="547"/>
      <c r="DH100" s="547"/>
      <c r="DI100" s="547"/>
      <c r="DJ100" s="547"/>
      <c r="DK100" s="547"/>
      <c r="DL100" s="547"/>
      <c r="DM100" s="547"/>
      <c r="DN100" s="547"/>
      <c r="DO100" s="547"/>
      <c r="DP100" s="547"/>
      <c r="DQ100" s="547"/>
      <c r="DR100" s="547"/>
      <c r="DS100" s="547"/>
      <c r="DT100" s="547"/>
      <c r="DU100" s="547"/>
      <c r="DV100" s="547"/>
      <c r="DW100" s="547"/>
      <c r="DX100" s="547"/>
      <c r="DY100" s="547"/>
      <c r="DZ100" s="547"/>
      <c r="EA100" s="547"/>
      <c r="EB100" s="547"/>
      <c r="EC100" s="547"/>
      <c r="ED100" s="547"/>
      <c r="EE100" s="547"/>
      <c r="EF100" s="547"/>
      <c r="EG100" s="547"/>
      <c r="EH100" s="547"/>
      <c r="EI100" s="547"/>
      <c r="EJ100" s="547"/>
      <c r="EK100" s="547"/>
      <c r="EL100" s="547"/>
      <c r="EM100" s="547"/>
      <c r="EN100" s="547"/>
      <c r="EO100" s="547"/>
      <c r="EP100" s="547"/>
      <c r="EQ100" s="547"/>
      <c r="ER100" s="547"/>
      <c r="ES100" s="547"/>
      <c r="ET100" s="547"/>
      <c r="EU100" s="547"/>
      <c r="EV100" s="547"/>
      <c r="EW100" s="547"/>
      <c r="EX100" s="547"/>
      <c r="EY100" s="547"/>
      <c r="EZ100" s="547"/>
      <c r="FA100" s="547"/>
      <c r="FB100" s="547"/>
      <c r="FC100" s="547"/>
      <c r="FD100" s="547"/>
      <c r="FE100" s="547"/>
      <c r="FF100" s="547"/>
      <c r="FG100" s="547"/>
      <c r="FH100" s="547"/>
      <c r="FI100" s="547"/>
      <c r="FJ100" s="547"/>
      <c r="FK100" s="547"/>
      <c r="FL100" s="547"/>
      <c r="FM100" s="547"/>
      <c r="FN100" s="547"/>
      <c r="FO100" s="547"/>
    </row>
    <row r="101" spans="1:171" x14ac:dyDescent="0.15">
      <c r="A101" s="547">
        <v>4202838</v>
      </c>
      <c r="B101" s="547">
        <v>0</v>
      </c>
      <c r="C101" s="547">
        <v>0</v>
      </c>
      <c r="D101" s="547" t="s">
        <v>102</v>
      </c>
      <c r="E101" s="547" t="s">
        <v>102</v>
      </c>
      <c r="F101" s="547" t="s">
        <v>102</v>
      </c>
      <c r="G101" s="547" t="s">
        <v>102</v>
      </c>
      <c r="H101" s="547" t="s">
        <v>102</v>
      </c>
      <c r="I101" s="547" t="s">
        <v>102</v>
      </c>
      <c r="J101" s="547" t="s">
        <v>102</v>
      </c>
      <c r="K101" s="547" t="s">
        <v>102</v>
      </c>
      <c r="L101" s="547" t="s">
        <v>102</v>
      </c>
      <c r="M101" s="547" t="s">
        <v>102</v>
      </c>
      <c r="N101" s="547" t="s">
        <v>102</v>
      </c>
      <c r="O101" s="547" t="s">
        <v>102</v>
      </c>
      <c r="P101" s="547" t="s">
        <v>102</v>
      </c>
      <c r="Q101" s="547" t="s">
        <v>102</v>
      </c>
      <c r="R101" s="547" t="s">
        <v>102</v>
      </c>
      <c r="S101" s="547" t="s">
        <v>102</v>
      </c>
      <c r="T101" s="547"/>
      <c r="U101" s="547"/>
      <c r="V101" s="547"/>
      <c r="W101" s="547"/>
      <c r="X101" s="547"/>
      <c r="Y101" s="547"/>
      <c r="Z101" s="547"/>
      <c r="AA101" s="547"/>
      <c r="AB101" s="547"/>
      <c r="AC101" s="547"/>
      <c r="AD101" s="547"/>
      <c r="AE101" s="547"/>
      <c r="AF101" s="547"/>
      <c r="AG101" s="547"/>
      <c r="AH101" s="547"/>
      <c r="AI101" s="547"/>
      <c r="AJ101" s="547"/>
      <c r="AK101" s="547"/>
      <c r="AL101" s="547"/>
      <c r="AM101" s="547"/>
      <c r="AN101" s="547"/>
      <c r="AO101" s="547"/>
      <c r="AP101" s="547"/>
      <c r="AQ101" s="547"/>
      <c r="AR101" s="547"/>
      <c r="AS101" s="547"/>
      <c r="AT101" s="547"/>
      <c r="AU101" s="547"/>
      <c r="AV101" s="547"/>
      <c r="AW101" s="547"/>
      <c r="AX101" s="547"/>
      <c r="AY101" s="547"/>
      <c r="AZ101" s="547"/>
      <c r="BA101" s="547"/>
      <c r="BB101" s="547"/>
      <c r="BC101" s="547"/>
      <c r="BD101" s="547"/>
      <c r="BE101" s="547"/>
      <c r="BF101" s="547"/>
      <c r="BG101" s="547"/>
      <c r="BH101" s="547"/>
      <c r="BI101" s="547"/>
      <c r="BJ101" s="547"/>
      <c r="BK101" s="547"/>
      <c r="BL101" s="547"/>
      <c r="BM101" s="547"/>
      <c r="BN101" s="547"/>
      <c r="BO101" s="547"/>
      <c r="BP101" s="547"/>
      <c r="BQ101" s="547"/>
      <c r="BR101" s="547"/>
      <c r="BS101" s="547"/>
      <c r="BT101" s="547"/>
      <c r="BU101" s="547"/>
      <c r="BV101" s="547"/>
      <c r="BW101" s="547"/>
      <c r="BX101" s="547"/>
      <c r="BY101" s="547"/>
      <c r="BZ101" s="547"/>
      <c r="CA101" s="547"/>
      <c r="CB101" s="547"/>
      <c r="CC101" s="547"/>
      <c r="CD101" s="547"/>
      <c r="CE101" s="547"/>
      <c r="CF101" s="547"/>
      <c r="CG101" s="547"/>
      <c r="CH101" s="547"/>
      <c r="CI101" s="547"/>
      <c r="CJ101" s="547"/>
      <c r="CK101" s="547"/>
      <c r="CL101" s="547"/>
      <c r="CM101" s="547"/>
      <c r="CN101" s="547"/>
      <c r="CO101" s="547"/>
      <c r="CP101" s="547"/>
      <c r="CQ101" s="547"/>
      <c r="CR101" s="547"/>
      <c r="CS101" s="547"/>
      <c r="CT101" s="547"/>
      <c r="CU101" s="547"/>
      <c r="CV101" s="547"/>
      <c r="CW101" s="547"/>
      <c r="CX101" s="547"/>
      <c r="CY101" s="547"/>
      <c r="CZ101" s="547"/>
      <c r="DA101" s="547"/>
      <c r="DB101" s="547"/>
      <c r="DC101" s="547"/>
      <c r="DD101" s="547"/>
      <c r="DE101" s="547"/>
      <c r="DF101" s="547"/>
      <c r="DG101" s="547"/>
      <c r="DH101" s="547"/>
      <c r="DI101" s="547"/>
      <c r="DJ101" s="547"/>
      <c r="DK101" s="547"/>
      <c r="DL101" s="547"/>
      <c r="DM101" s="547"/>
      <c r="DN101" s="547"/>
      <c r="DO101" s="547"/>
      <c r="DP101" s="547"/>
      <c r="DQ101" s="547"/>
      <c r="DR101" s="547"/>
      <c r="DS101" s="547"/>
      <c r="DT101" s="547"/>
      <c r="DU101" s="547"/>
      <c r="DV101" s="547"/>
      <c r="DW101" s="547"/>
      <c r="DX101" s="547"/>
      <c r="DY101" s="547"/>
      <c r="DZ101" s="547"/>
      <c r="EA101" s="547"/>
      <c r="EB101" s="547"/>
      <c r="EC101" s="547"/>
      <c r="ED101" s="547"/>
      <c r="EE101" s="547"/>
      <c r="EF101" s="547"/>
      <c r="EG101" s="547"/>
      <c r="EH101" s="547"/>
      <c r="EI101" s="547"/>
      <c r="EJ101" s="547"/>
      <c r="EK101" s="547"/>
      <c r="EL101" s="547"/>
      <c r="EM101" s="547"/>
      <c r="EN101" s="547"/>
      <c r="EO101" s="547"/>
      <c r="EP101" s="547"/>
      <c r="EQ101" s="547"/>
      <c r="ER101" s="547"/>
      <c r="ES101" s="547"/>
      <c r="ET101" s="547"/>
      <c r="EU101" s="547"/>
      <c r="EV101" s="547"/>
      <c r="EW101" s="547"/>
      <c r="EX101" s="547"/>
      <c r="EY101" s="547"/>
      <c r="EZ101" s="547"/>
      <c r="FA101" s="547"/>
      <c r="FB101" s="547"/>
      <c r="FC101" s="547"/>
      <c r="FD101" s="547"/>
      <c r="FE101" s="547"/>
      <c r="FF101" s="547"/>
      <c r="FG101" s="547"/>
      <c r="FH101" s="547"/>
      <c r="FI101" s="547"/>
      <c r="FJ101" s="547"/>
      <c r="FK101" s="547"/>
      <c r="FL101" s="547"/>
      <c r="FM101" s="547"/>
      <c r="FN101" s="547"/>
      <c r="FO101" s="547"/>
    </row>
    <row r="102" spans="1:171" x14ac:dyDescent="0.15">
      <c r="A102" s="547">
        <v>4198113</v>
      </c>
      <c r="B102" s="547">
        <v>5</v>
      </c>
      <c r="C102" s="547">
        <v>5</v>
      </c>
      <c r="D102" s="547" t="s">
        <v>19991</v>
      </c>
      <c r="E102" s="547" t="s">
        <v>19994</v>
      </c>
      <c r="F102" s="547" t="s">
        <v>19999</v>
      </c>
      <c r="G102" s="547" t="s">
        <v>20008</v>
      </c>
      <c r="H102" s="547" t="s">
        <v>20022</v>
      </c>
      <c r="J102" s="547"/>
      <c r="K102" s="547"/>
      <c r="L102" s="547"/>
      <c r="M102" s="547"/>
      <c r="N102" s="547"/>
      <c r="O102" s="547"/>
      <c r="P102" s="547"/>
      <c r="Q102" s="547"/>
      <c r="R102" s="547"/>
      <c r="S102" s="547"/>
      <c r="T102" s="547"/>
      <c r="U102" s="547"/>
      <c r="V102" s="547"/>
      <c r="W102" s="547"/>
      <c r="X102" s="547"/>
      <c r="Y102" s="547"/>
      <c r="Z102" s="547"/>
      <c r="AA102" s="547"/>
      <c r="AB102" s="547"/>
      <c r="AC102" s="547"/>
      <c r="AD102" s="547"/>
      <c r="AE102" s="547"/>
      <c r="AF102" s="547"/>
      <c r="AG102" s="547"/>
      <c r="AH102" s="547"/>
      <c r="AI102" s="547"/>
      <c r="AJ102" s="547"/>
      <c r="AK102" s="547"/>
      <c r="AL102" s="547"/>
      <c r="AM102" s="547"/>
      <c r="AN102" s="547"/>
      <c r="AO102" s="547"/>
      <c r="AP102" s="547"/>
      <c r="AQ102" s="547"/>
      <c r="AR102" s="547"/>
      <c r="AS102" s="547"/>
      <c r="AT102" s="547"/>
      <c r="AU102" s="547"/>
      <c r="AV102" s="547"/>
      <c r="AW102" s="547"/>
      <c r="AX102" s="547"/>
      <c r="AY102" s="547"/>
      <c r="AZ102" s="547"/>
      <c r="BA102" s="547"/>
      <c r="BB102" s="547"/>
      <c r="BC102" s="547"/>
      <c r="BD102" s="547"/>
      <c r="BE102" s="547"/>
      <c r="BF102" s="547"/>
      <c r="BG102" s="547"/>
      <c r="BH102" s="547"/>
      <c r="BI102" s="547"/>
      <c r="BJ102" s="547"/>
      <c r="BK102" s="547"/>
      <c r="BL102" s="547"/>
      <c r="BM102" s="547"/>
      <c r="BN102" s="547"/>
      <c r="BO102" s="547"/>
      <c r="BP102" s="547"/>
      <c r="BQ102" s="547"/>
      <c r="BR102" s="547"/>
      <c r="BS102" s="547"/>
      <c r="BT102" s="547"/>
      <c r="BU102" s="547"/>
      <c r="BV102" s="547"/>
      <c r="BW102" s="547"/>
      <c r="BX102" s="547"/>
      <c r="BY102" s="547"/>
      <c r="BZ102" s="547"/>
      <c r="CA102" s="547"/>
      <c r="CB102" s="547"/>
      <c r="CC102" s="547"/>
      <c r="CD102" s="547"/>
      <c r="CE102" s="547"/>
      <c r="CF102" s="547"/>
      <c r="CG102" s="547"/>
      <c r="CH102" s="547"/>
      <c r="CI102" s="547"/>
      <c r="CJ102" s="547"/>
      <c r="CK102" s="547"/>
      <c r="CL102" s="547"/>
      <c r="CM102" s="547"/>
      <c r="CN102" s="547"/>
      <c r="CO102" s="547"/>
      <c r="CP102" s="547"/>
      <c r="CQ102" s="547"/>
      <c r="CR102" s="547"/>
      <c r="CS102" s="547"/>
      <c r="CT102" s="547"/>
      <c r="CU102" s="547"/>
      <c r="CV102" s="547"/>
      <c r="CW102" s="547"/>
      <c r="CX102" s="547"/>
      <c r="CY102" s="547"/>
      <c r="CZ102" s="547"/>
      <c r="DA102" s="547"/>
      <c r="DB102" s="547"/>
      <c r="DC102" s="547"/>
      <c r="DD102" s="547"/>
      <c r="DE102" s="547"/>
      <c r="DF102" s="547"/>
      <c r="DG102" s="547"/>
      <c r="DH102" s="547"/>
      <c r="DI102" s="547"/>
      <c r="DJ102" s="547"/>
      <c r="DK102" s="547"/>
      <c r="DL102" s="547"/>
      <c r="DM102" s="547"/>
      <c r="DN102" s="547"/>
      <c r="DO102" s="547"/>
      <c r="DP102" s="547"/>
      <c r="DQ102" s="547"/>
      <c r="DR102" s="547"/>
      <c r="DS102" s="547"/>
      <c r="DT102" s="547"/>
      <c r="DU102" s="547"/>
      <c r="DV102" s="547"/>
      <c r="DW102" s="547"/>
      <c r="DX102" s="547"/>
      <c r="DY102" s="547"/>
      <c r="DZ102" s="547"/>
      <c r="EA102" s="547"/>
      <c r="EB102" s="547"/>
      <c r="EC102" s="547"/>
      <c r="ED102" s="547"/>
      <c r="EE102" s="547"/>
      <c r="EF102" s="547"/>
      <c r="EG102" s="547"/>
      <c r="EH102" s="547"/>
      <c r="EI102" s="547"/>
      <c r="EJ102" s="547"/>
      <c r="EK102" s="547"/>
      <c r="EL102" s="547"/>
      <c r="EM102" s="547"/>
      <c r="EN102" s="547"/>
      <c r="EO102" s="547"/>
      <c r="EP102" s="547"/>
      <c r="EQ102" s="547"/>
      <c r="ER102" s="547"/>
      <c r="ES102" s="547"/>
      <c r="ET102" s="547"/>
      <c r="EU102" s="547"/>
      <c r="EV102" s="547"/>
      <c r="EW102" s="547"/>
      <c r="EX102" s="547"/>
      <c r="EY102" s="547"/>
      <c r="EZ102" s="547"/>
      <c r="FA102" s="547"/>
      <c r="FB102" s="547"/>
      <c r="FC102" s="547"/>
      <c r="FD102" s="547"/>
      <c r="FE102" s="547"/>
      <c r="FF102" s="547"/>
      <c r="FG102" s="547"/>
      <c r="FH102" s="547"/>
      <c r="FI102" s="547"/>
      <c r="FJ102" s="547"/>
      <c r="FK102" s="547"/>
      <c r="FL102" s="547"/>
      <c r="FM102" s="547"/>
      <c r="FN102" s="547"/>
      <c r="FO102" s="547"/>
    </row>
    <row r="103" spans="1:171" x14ac:dyDescent="0.15">
      <c r="A103" s="547">
        <v>4183940</v>
      </c>
      <c r="B103" s="547">
        <v>0</v>
      </c>
      <c r="C103" s="547">
        <v>0</v>
      </c>
      <c r="D103" s="547" t="s">
        <v>102</v>
      </c>
      <c r="E103" s="547" t="s">
        <v>102</v>
      </c>
      <c r="F103" s="547" t="s">
        <v>102</v>
      </c>
      <c r="G103" s="547" t="s">
        <v>102</v>
      </c>
      <c r="H103" s="547" t="s">
        <v>102</v>
      </c>
      <c r="I103" s="547" t="s">
        <v>102</v>
      </c>
      <c r="J103" s="547" t="s">
        <v>102</v>
      </c>
      <c r="K103" s="547" t="s">
        <v>102</v>
      </c>
      <c r="L103" s="547" t="s">
        <v>102</v>
      </c>
      <c r="M103" s="547" t="s">
        <v>102</v>
      </c>
      <c r="N103" s="547" t="s">
        <v>102</v>
      </c>
      <c r="O103" s="547" t="s">
        <v>102</v>
      </c>
      <c r="P103" s="547" t="s">
        <v>102</v>
      </c>
      <c r="Q103" s="547" t="s">
        <v>102</v>
      </c>
      <c r="R103" s="547" t="s">
        <v>102</v>
      </c>
      <c r="S103" s="547" t="s">
        <v>102</v>
      </c>
      <c r="T103" s="547"/>
      <c r="U103" s="547"/>
      <c r="V103" s="547"/>
      <c r="W103" s="547"/>
      <c r="X103" s="547"/>
      <c r="Y103" s="547"/>
      <c r="Z103" s="547"/>
      <c r="AA103" s="547"/>
      <c r="AB103" s="547"/>
      <c r="AC103" s="547"/>
      <c r="AD103" s="547"/>
      <c r="AE103" s="547"/>
      <c r="AF103" s="547"/>
      <c r="AG103" s="547"/>
      <c r="AH103" s="547"/>
      <c r="AI103" s="547"/>
      <c r="AJ103" s="547"/>
      <c r="AK103" s="547"/>
      <c r="AL103" s="547"/>
      <c r="AM103" s="547"/>
      <c r="AN103" s="547"/>
      <c r="AO103" s="547"/>
      <c r="AP103" s="547"/>
      <c r="AQ103" s="547"/>
      <c r="AR103" s="547"/>
      <c r="AS103" s="547"/>
      <c r="AT103" s="547"/>
      <c r="AU103" s="547"/>
      <c r="AV103" s="547"/>
      <c r="AW103" s="547"/>
      <c r="AX103" s="547"/>
      <c r="AY103" s="547"/>
      <c r="AZ103" s="547"/>
      <c r="BA103" s="547"/>
      <c r="BB103" s="547"/>
      <c r="BC103" s="547"/>
      <c r="BD103" s="547"/>
      <c r="BE103" s="547"/>
      <c r="BF103" s="547"/>
      <c r="BG103" s="547"/>
      <c r="BH103" s="547"/>
      <c r="BI103" s="547"/>
      <c r="BJ103" s="547"/>
      <c r="BK103" s="547"/>
      <c r="BL103" s="547"/>
      <c r="BM103" s="547"/>
      <c r="BN103" s="547"/>
      <c r="BO103" s="547"/>
      <c r="BP103" s="547"/>
      <c r="BQ103" s="547"/>
      <c r="BR103" s="547"/>
      <c r="BS103" s="547"/>
      <c r="BT103" s="547"/>
      <c r="BU103" s="547"/>
      <c r="BV103" s="547"/>
      <c r="BW103" s="547"/>
      <c r="BX103" s="547"/>
      <c r="BY103" s="547"/>
      <c r="BZ103" s="547"/>
      <c r="CA103" s="547"/>
      <c r="CB103" s="547"/>
      <c r="CC103" s="547"/>
      <c r="CD103" s="547"/>
      <c r="CE103" s="547"/>
      <c r="CF103" s="547"/>
      <c r="CG103" s="547"/>
      <c r="CH103" s="547"/>
      <c r="CI103" s="547"/>
      <c r="CJ103" s="547"/>
      <c r="CK103" s="547"/>
      <c r="CL103" s="547"/>
      <c r="CM103" s="547"/>
      <c r="CN103" s="547"/>
      <c r="CO103" s="547"/>
      <c r="CP103" s="547"/>
      <c r="CQ103" s="547"/>
      <c r="CR103" s="547"/>
      <c r="CS103" s="547"/>
      <c r="CT103" s="547"/>
      <c r="CU103" s="547"/>
      <c r="CV103" s="547"/>
      <c r="CW103" s="547"/>
      <c r="CX103" s="547"/>
      <c r="CY103" s="547"/>
      <c r="CZ103" s="547"/>
      <c r="DA103" s="547"/>
      <c r="DB103" s="547"/>
      <c r="DC103" s="547"/>
      <c r="DD103" s="547"/>
      <c r="DE103" s="547"/>
      <c r="DF103" s="547"/>
      <c r="DG103" s="547"/>
      <c r="DH103" s="547"/>
      <c r="DI103" s="547"/>
      <c r="DJ103" s="547"/>
      <c r="DK103" s="547"/>
      <c r="DL103" s="547"/>
      <c r="DM103" s="547"/>
      <c r="DN103" s="547"/>
      <c r="DO103" s="547"/>
      <c r="DP103" s="547"/>
      <c r="DQ103" s="547"/>
      <c r="DR103" s="547"/>
      <c r="DS103" s="547"/>
      <c r="DT103" s="547"/>
      <c r="DU103" s="547"/>
      <c r="DV103" s="547"/>
      <c r="DW103" s="547"/>
      <c r="DX103" s="547"/>
      <c r="DY103" s="547"/>
      <c r="DZ103" s="547"/>
      <c r="EA103" s="547"/>
      <c r="EB103" s="547"/>
      <c r="EC103" s="547"/>
      <c r="ED103" s="547"/>
      <c r="EE103" s="547"/>
      <c r="EF103" s="547"/>
      <c r="EG103" s="547"/>
      <c r="EH103" s="547"/>
      <c r="EI103" s="547"/>
      <c r="EJ103" s="547"/>
      <c r="EK103" s="547"/>
      <c r="EL103" s="547"/>
      <c r="EM103" s="547"/>
      <c r="EN103" s="547"/>
      <c r="EO103" s="547"/>
      <c r="EP103" s="547"/>
      <c r="EQ103" s="547"/>
      <c r="ER103" s="547"/>
      <c r="ES103" s="547"/>
      <c r="ET103" s="547"/>
      <c r="EU103" s="547"/>
      <c r="EV103" s="547"/>
      <c r="EW103" s="547"/>
      <c r="EX103" s="547"/>
      <c r="EY103" s="547"/>
      <c r="EZ103" s="547"/>
      <c r="FA103" s="547"/>
      <c r="FB103" s="547"/>
      <c r="FC103" s="547"/>
      <c r="FD103" s="547"/>
      <c r="FE103" s="547"/>
      <c r="FF103" s="547"/>
      <c r="FG103" s="547"/>
      <c r="FH103" s="547"/>
      <c r="FI103" s="547"/>
      <c r="FJ103" s="547"/>
      <c r="FK103" s="547"/>
      <c r="FL103" s="547"/>
      <c r="FM103" s="547"/>
      <c r="FN103" s="547"/>
      <c r="FO103" s="547"/>
    </row>
    <row r="104" spans="1:171" x14ac:dyDescent="0.15">
      <c r="A104" s="547">
        <v>4187780</v>
      </c>
      <c r="B104" s="547">
        <v>0</v>
      </c>
      <c r="C104" s="547">
        <v>0</v>
      </c>
      <c r="D104" s="547" t="s">
        <v>102</v>
      </c>
      <c r="E104" s="547" t="s">
        <v>102</v>
      </c>
      <c r="F104" s="547" t="s">
        <v>102</v>
      </c>
      <c r="G104" s="547" t="s">
        <v>102</v>
      </c>
      <c r="H104" s="547" t="s">
        <v>102</v>
      </c>
      <c r="I104" s="547" t="s">
        <v>102</v>
      </c>
      <c r="J104" s="547" t="s">
        <v>102</v>
      </c>
      <c r="K104" s="547" t="s">
        <v>102</v>
      </c>
      <c r="L104" s="547" t="s">
        <v>102</v>
      </c>
      <c r="M104" s="547" t="s">
        <v>102</v>
      </c>
      <c r="N104" s="547" t="s">
        <v>102</v>
      </c>
      <c r="O104" s="547" t="s">
        <v>102</v>
      </c>
      <c r="P104" s="547" t="s">
        <v>102</v>
      </c>
      <c r="Q104" s="547" t="s">
        <v>102</v>
      </c>
      <c r="R104" s="547" t="s">
        <v>102</v>
      </c>
      <c r="S104" s="547" t="s">
        <v>102</v>
      </c>
      <c r="T104" s="547"/>
      <c r="U104" s="547"/>
      <c r="V104" s="547"/>
      <c r="W104" s="547"/>
      <c r="X104" s="547"/>
      <c r="Y104" s="547"/>
      <c r="Z104" s="547"/>
      <c r="AA104" s="547"/>
      <c r="AB104" s="547"/>
      <c r="AC104" s="547"/>
      <c r="AD104" s="547"/>
      <c r="AE104" s="547"/>
      <c r="AF104" s="547"/>
      <c r="AG104" s="547"/>
      <c r="AH104" s="547"/>
      <c r="AI104" s="547"/>
      <c r="AJ104" s="547"/>
      <c r="AK104" s="547"/>
      <c r="AL104" s="547"/>
      <c r="AM104" s="547"/>
      <c r="AN104" s="547"/>
      <c r="AO104" s="547"/>
      <c r="AP104" s="547"/>
      <c r="AQ104" s="547"/>
      <c r="AR104" s="547"/>
      <c r="AS104" s="547"/>
      <c r="AT104" s="547"/>
      <c r="AU104" s="547"/>
      <c r="AV104" s="547"/>
      <c r="AW104" s="547"/>
      <c r="AX104" s="547"/>
      <c r="AY104" s="547"/>
      <c r="AZ104" s="547"/>
      <c r="BA104" s="547"/>
      <c r="BB104" s="547"/>
      <c r="BC104" s="547"/>
      <c r="BD104" s="547"/>
      <c r="BE104" s="547"/>
      <c r="BF104" s="547"/>
      <c r="BG104" s="547"/>
      <c r="BH104" s="547"/>
      <c r="BI104" s="547"/>
      <c r="BJ104" s="547"/>
      <c r="BK104" s="547"/>
      <c r="BL104" s="547"/>
      <c r="BM104" s="547"/>
      <c r="BN104" s="547"/>
      <c r="BO104" s="547"/>
      <c r="BP104" s="547"/>
      <c r="BQ104" s="547"/>
      <c r="BR104" s="547"/>
      <c r="BS104" s="547"/>
      <c r="BT104" s="547"/>
      <c r="BU104" s="547"/>
      <c r="BV104" s="547"/>
      <c r="BW104" s="547"/>
      <c r="BX104" s="547"/>
      <c r="BY104" s="547"/>
      <c r="BZ104" s="547"/>
      <c r="CA104" s="547"/>
      <c r="CB104" s="547"/>
      <c r="CC104" s="547"/>
      <c r="CD104" s="547"/>
      <c r="CE104" s="547"/>
      <c r="CF104" s="547"/>
      <c r="CG104" s="547"/>
      <c r="CH104" s="547"/>
      <c r="CI104" s="547"/>
      <c r="CJ104" s="547"/>
      <c r="CK104" s="547"/>
      <c r="CL104" s="547"/>
      <c r="CM104" s="547"/>
      <c r="CN104" s="547"/>
      <c r="CO104" s="547"/>
      <c r="CP104" s="547"/>
      <c r="CQ104" s="547"/>
      <c r="CR104" s="547"/>
      <c r="CS104" s="547"/>
      <c r="CT104" s="547"/>
      <c r="CU104" s="547"/>
      <c r="CV104" s="547"/>
      <c r="CW104" s="547"/>
      <c r="CX104" s="547"/>
      <c r="CY104" s="547"/>
      <c r="CZ104" s="547"/>
      <c r="DA104" s="547"/>
      <c r="DB104" s="547"/>
      <c r="DC104" s="547"/>
      <c r="DD104" s="547"/>
      <c r="DE104" s="547"/>
      <c r="DF104" s="547"/>
      <c r="DG104" s="547"/>
      <c r="DH104" s="547"/>
      <c r="DI104" s="547"/>
      <c r="DJ104" s="547"/>
      <c r="DK104" s="547"/>
      <c r="DL104" s="547"/>
      <c r="DM104" s="547"/>
      <c r="DN104" s="547"/>
      <c r="DO104" s="547"/>
      <c r="DP104" s="547"/>
      <c r="DQ104" s="547"/>
      <c r="DR104" s="547"/>
      <c r="DS104" s="547"/>
      <c r="DT104" s="547"/>
      <c r="DU104" s="547"/>
      <c r="DV104" s="547"/>
      <c r="DW104" s="547"/>
      <c r="DX104" s="547"/>
      <c r="DY104" s="547"/>
      <c r="DZ104" s="547"/>
      <c r="EA104" s="547"/>
      <c r="EB104" s="547"/>
      <c r="EC104" s="547"/>
      <c r="ED104" s="547"/>
      <c r="EE104" s="547"/>
      <c r="EF104" s="547"/>
      <c r="EG104" s="547"/>
      <c r="EH104" s="547"/>
      <c r="EI104" s="547"/>
      <c r="EJ104" s="547"/>
      <c r="EK104" s="547"/>
      <c r="EL104" s="547"/>
      <c r="EM104" s="547"/>
      <c r="EN104" s="547"/>
      <c r="EO104" s="547"/>
      <c r="EP104" s="547"/>
      <c r="EQ104" s="547"/>
      <c r="ER104" s="547"/>
      <c r="ES104" s="547"/>
      <c r="ET104" s="547"/>
      <c r="EU104" s="547"/>
      <c r="EV104" s="547"/>
      <c r="EW104" s="547"/>
      <c r="EX104" s="547"/>
      <c r="EY104" s="547"/>
      <c r="EZ104" s="547"/>
      <c r="FA104" s="547"/>
      <c r="FB104" s="547"/>
      <c r="FC104" s="547"/>
      <c r="FD104" s="547"/>
      <c r="FE104" s="547"/>
      <c r="FF104" s="547"/>
      <c r="FG104" s="547"/>
      <c r="FH104" s="547"/>
      <c r="FI104" s="547"/>
      <c r="FJ104" s="547"/>
      <c r="FK104" s="547"/>
      <c r="FL104" s="547"/>
      <c r="FM104" s="547"/>
      <c r="FN104" s="547"/>
      <c r="FO104" s="547"/>
    </row>
    <row r="105" spans="1:171" x14ac:dyDescent="0.15">
      <c r="A105" s="547">
        <v>4165634</v>
      </c>
      <c r="B105" s="547">
        <v>0</v>
      </c>
      <c r="C105" s="547">
        <v>0</v>
      </c>
      <c r="D105" s="547" t="s">
        <v>102</v>
      </c>
      <c r="E105" s="547" t="s">
        <v>102</v>
      </c>
      <c r="F105" s="547" t="s">
        <v>102</v>
      </c>
      <c r="G105" s="547" t="s">
        <v>102</v>
      </c>
      <c r="H105" s="547" t="s">
        <v>102</v>
      </c>
      <c r="I105" s="547" t="s">
        <v>102</v>
      </c>
      <c r="J105" s="547" t="s">
        <v>102</v>
      </c>
      <c r="K105" s="547" t="s">
        <v>102</v>
      </c>
      <c r="L105" s="547" t="s">
        <v>102</v>
      </c>
      <c r="M105" s="547" t="s">
        <v>102</v>
      </c>
      <c r="N105" s="547" t="s">
        <v>102</v>
      </c>
      <c r="O105" s="547" t="s">
        <v>102</v>
      </c>
      <c r="P105" s="547" t="s">
        <v>102</v>
      </c>
      <c r="Q105" s="547" t="s">
        <v>102</v>
      </c>
      <c r="R105" s="547" t="s">
        <v>102</v>
      </c>
      <c r="S105" s="547" t="s">
        <v>102</v>
      </c>
      <c r="T105" s="547"/>
      <c r="U105" s="547"/>
      <c r="V105" s="547"/>
      <c r="W105" s="547"/>
      <c r="X105" s="547"/>
      <c r="Y105" s="547"/>
      <c r="Z105" s="547"/>
      <c r="AA105" s="547"/>
      <c r="AB105" s="547"/>
      <c r="AC105" s="547"/>
      <c r="AD105" s="547"/>
      <c r="AE105" s="547"/>
      <c r="AF105" s="547"/>
      <c r="AG105" s="547"/>
      <c r="AH105" s="547"/>
      <c r="AI105" s="547"/>
      <c r="AJ105" s="547"/>
      <c r="AK105" s="547"/>
      <c r="AL105" s="547"/>
      <c r="AM105" s="547"/>
      <c r="AN105" s="547"/>
      <c r="AO105" s="547"/>
      <c r="AP105" s="547"/>
      <c r="AQ105" s="547"/>
      <c r="AR105" s="547"/>
      <c r="AS105" s="547"/>
      <c r="AT105" s="547"/>
      <c r="AU105" s="547"/>
      <c r="AV105" s="547"/>
      <c r="AW105" s="547"/>
      <c r="AX105" s="547"/>
      <c r="AY105" s="547"/>
      <c r="AZ105" s="547"/>
      <c r="BA105" s="547"/>
      <c r="BB105" s="547"/>
      <c r="BC105" s="547"/>
      <c r="BD105" s="547"/>
      <c r="BE105" s="547"/>
      <c r="BF105" s="547"/>
      <c r="BG105" s="547"/>
      <c r="BH105" s="547"/>
      <c r="BI105" s="547"/>
      <c r="BJ105" s="547"/>
      <c r="BK105" s="547"/>
      <c r="BL105" s="547"/>
      <c r="BM105" s="547"/>
      <c r="BN105" s="547"/>
      <c r="BO105" s="547"/>
      <c r="BP105" s="547"/>
      <c r="BQ105" s="547"/>
      <c r="BR105" s="547"/>
      <c r="BS105" s="547"/>
      <c r="BT105" s="547"/>
      <c r="BU105" s="547"/>
      <c r="BV105" s="547"/>
      <c r="BW105" s="547"/>
      <c r="BX105" s="547"/>
      <c r="BY105" s="547"/>
      <c r="BZ105" s="547"/>
      <c r="CA105" s="547"/>
      <c r="CB105" s="547"/>
      <c r="CC105" s="547"/>
      <c r="CD105" s="547"/>
      <c r="CE105" s="547"/>
      <c r="CF105" s="547"/>
      <c r="CG105" s="547"/>
      <c r="CH105" s="547"/>
      <c r="CI105" s="547"/>
      <c r="CJ105" s="547"/>
      <c r="CK105" s="547"/>
      <c r="CL105" s="547"/>
      <c r="CM105" s="547"/>
      <c r="CN105" s="547"/>
      <c r="CO105" s="547"/>
      <c r="CP105" s="547"/>
      <c r="CQ105" s="547"/>
      <c r="CR105" s="547"/>
      <c r="CS105" s="547"/>
      <c r="CT105" s="547"/>
      <c r="CU105" s="547"/>
      <c r="CV105" s="547"/>
      <c r="CW105" s="547"/>
      <c r="CX105" s="547"/>
      <c r="CY105" s="547"/>
      <c r="CZ105" s="547"/>
      <c r="DA105" s="547"/>
      <c r="DB105" s="547"/>
      <c r="DC105" s="547"/>
      <c r="DD105" s="547"/>
      <c r="DE105" s="547"/>
      <c r="DF105" s="547"/>
      <c r="DG105" s="547"/>
      <c r="DH105" s="547"/>
      <c r="DI105" s="547"/>
      <c r="DJ105" s="547"/>
      <c r="DK105" s="547"/>
      <c r="DL105" s="547"/>
      <c r="DM105" s="547"/>
      <c r="DN105" s="547"/>
      <c r="DO105" s="547"/>
      <c r="DP105" s="547"/>
      <c r="DQ105" s="547"/>
      <c r="DR105" s="547"/>
      <c r="DS105" s="547"/>
      <c r="DT105" s="547"/>
      <c r="DU105" s="547"/>
      <c r="DV105" s="547"/>
      <c r="DW105" s="547"/>
      <c r="DX105" s="547"/>
      <c r="DY105" s="547"/>
      <c r="DZ105" s="547"/>
      <c r="EA105" s="547"/>
      <c r="EB105" s="547"/>
      <c r="EC105" s="547"/>
      <c r="ED105" s="547"/>
      <c r="EE105" s="547"/>
      <c r="EF105" s="547"/>
      <c r="EG105" s="547"/>
      <c r="EH105" s="547"/>
      <c r="EI105" s="547"/>
      <c r="EJ105" s="547"/>
      <c r="EK105" s="547"/>
      <c r="EL105" s="547"/>
      <c r="EM105" s="547"/>
      <c r="EN105" s="547"/>
      <c r="EO105" s="547"/>
      <c r="EP105" s="547"/>
      <c r="EQ105" s="547"/>
      <c r="ER105" s="547"/>
      <c r="ES105" s="547"/>
      <c r="ET105" s="547"/>
      <c r="EU105" s="547"/>
      <c r="EV105" s="547"/>
      <c r="EW105" s="547"/>
      <c r="EX105" s="547"/>
      <c r="EY105" s="547"/>
      <c r="EZ105" s="547"/>
      <c r="FA105" s="547"/>
      <c r="FB105" s="547"/>
      <c r="FC105" s="547"/>
      <c r="FD105" s="547"/>
      <c r="FE105" s="547"/>
      <c r="FF105" s="547"/>
      <c r="FG105" s="547"/>
      <c r="FH105" s="547"/>
      <c r="FI105" s="547"/>
      <c r="FJ105" s="547"/>
      <c r="FK105" s="547"/>
      <c r="FL105" s="547"/>
      <c r="FM105" s="547"/>
      <c r="FN105" s="547"/>
      <c r="FO105" s="547"/>
    </row>
    <row r="106" spans="1:171" x14ac:dyDescent="0.15">
      <c r="A106" s="547">
        <v>4165980</v>
      </c>
      <c r="B106" s="547">
        <v>0</v>
      </c>
      <c r="C106" s="547">
        <v>0</v>
      </c>
      <c r="D106" s="547" t="s">
        <v>102</v>
      </c>
      <c r="E106" s="547" t="s">
        <v>102</v>
      </c>
      <c r="F106" s="547" t="s">
        <v>102</v>
      </c>
      <c r="G106" s="547" t="s">
        <v>102</v>
      </c>
      <c r="H106" s="547" t="s">
        <v>102</v>
      </c>
      <c r="I106" s="547" t="s">
        <v>102</v>
      </c>
      <c r="J106" s="547" t="s">
        <v>102</v>
      </c>
      <c r="K106" s="547" t="s">
        <v>102</v>
      </c>
      <c r="L106" s="547" t="s">
        <v>102</v>
      </c>
      <c r="M106" s="547" t="s">
        <v>102</v>
      </c>
      <c r="N106" s="547" t="s">
        <v>102</v>
      </c>
      <c r="O106" s="547" t="s">
        <v>102</v>
      </c>
      <c r="P106" s="547" t="s">
        <v>102</v>
      </c>
      <c r="Q106" s="547" t="s">
        <v>102</v>
      </c>
      <c r="R106" s="547" t="s">
        <v>102</v>
      </c>
      <c r="S106" s="547" t="s">
        <v>102</v>
      </c>
      <c r="T106" s="547"/>
      <c r="U106" s="547"/>
      <c r="V106" s="547"/>
      <c r="W106" s="547"/>
      <c r="X106" s="547"/>
      <c r="Y106" s="547"/>
      <c r="Z106" s="547"/>
      <c r="AA106" s="547"/>
      <c r="AB106" s="547"/>
      <c r="AC106" s="547"/>
      <c r="AD106" s="547"/>
      <c r="AE106" s="547"/>
      <c r="AF106" s="547"/>
      <c r="AG106" s="547"/>
      <c r="AH106" s="547"/>
      <c r="AI106" s="547"/>
      <c r="AJ106" s="547"/>
      <c r="AK106" s="547"/>
      <c r="AL106" s="547"/>
      <c r="AM106" s="547"/>
      <c r="AN106" s="547"/>
      <c r="AO106" s="547"/>
      <c r="AP106" s="547"/>
      <c r="AQ106" s="547"/>
      <c r="AR106" s="547"/>
      <c r="AS106" s="547"/>
      <c r="AT106" s="547"/>
      <c r="AU106" s="547"/>
      <c r="AV106" s="547"/>
      <c r="AW106" s="547"/>
      <c r="AX106" s="547"/>
      <c r="AY106" s="547"/>
      <c r="AZ106" s="547"/>
      <c r="BA106" s="547"/>
      <c r="BB106" s="547"/>
      <c r="BC106" s="547"/>
      <c r="BD106" s="547"/>
      <c r="BE106" s="547"/>
      <c r="BF106" s="547"/>
      <c r="BG106" s="547"/>
      <c r="BH106" s="547"/>
      <c r="BI106" s="547"/>
      <c r="BJ106" s="547"/>
      <c r="BK106" s="547"/>
      <c r="BL106" s="547"/>
      <c r="BM106" s="547"/>
      <c r="BN106" s="547"/>
      <c r="BO106" s="547"/>
      <c r="BP106" s="547"/>
      <c r="BQ106" s="547"/>
      <c r="BR106" s="547"/>
      <c r="BS106" s="547"/>
      <c r="BT106" s="547"/>
      <c r="BU106" s="547"/>
      <c r="BV106" s="547"/>
      <c r="BW106" s="547"/>
      <c r="BX106" s="547"/>
      <c r="BY106" s="547"/>
      <c r="BZ106" s="547"/>
      <c r="CA106" s="547"/>
      <c r="CB106" s="547"/>
      <c r="CC106" s="547"/>
      <c r="CD106" s="547"/>
      <c r="CE106" s="547"/>
      <c r="CF106" s="547"/>
      <c r="CG106" s="547"/>
      <c r="CH106" s="547"/>
      <c r="CI106" s="547"/>
      <c r="CJ106" s="547"/>
      <c r="CK106" s="547"/>
      <c r="CL106" s="547"/>
      <c r="CM106" s="547"/>
      <c r="CN106" s="547"/>
      <c r="CO106" s="547"/>
      <c r="CP106" s="547"/>
      <c r="CQ106" s="547"/>
      <c r="CR106" s="547"/>
      <c r="CS106" s="547"/>
      <c r="CT106" s="547"/>
      <c r="CU106" s="547"/>
      <c r="CV106" s="547"/>
      <c r="CW106" s="547"/>
      <c r="CX106" s="547"/>
      <c r="CY106" s="547"/>
      <c r="CZ106" s="547"/>
      <c r="DA106" s="547"/>
      <c r="DB106" s="547"/>
      <c r="DC106" s="547"/>
      <c r="DD106" s="547"/>
      <c r="DE106" s="547"/>
      <c r="DF106" s="547"/>
      <c r="DG106" s="547"/>
      <c r="DH106" s="547"/>
      <c r="DI106" s="547"/>
      <c r="DJ106" s="547"/>
      <c r="DK106" s="547"/>
      <c r="DL106" s="547"/>
      <c r="DM106" s="547"/>
      <c r="DN106" s="547"/>
      <c r="DO106" s="547"/>
      <c r="DP106" s="547"/>
      <c r="DQ106" s="547"/>
      <c r="DR106" s="547"/>
      <c r="DS106" s="547"/>
      <c r="DT106" s="547"/>
      <c r="DU106" s="547"/>
      <c r="DV106" s="547"/>
      <c r="DW106" s="547"/>
      <c r="DX106" s="547"/>
      <c r="DY106" s="547"/>
      <c r="DZ106" s="547"/>
      <c r="EA106" s="547"/>
      <c r="EB106" s="547"/>
      <c r="EC106" s="547"/>
      <c r="ED106" s="547"/>
      <c r="EE106" s="547"/>
      <c r="EF106" s="547"/>
      <c r="EG106" s="547"/>
      <c r="EH106" s="547"/>
      <c r="EI106" s="547"/>
      <c r="EJ106" s="547"/>
      <c r="EK106" s="547"/>
      <c r="EL106" s="547"/>
      <c r="EM106" s="547"/>
      <c r="EN106" s="547"/>
      <c r="EO106" s="547"/>
      <c r="EP106" s="547"/>
      <c r="EQ106" s="547"/>
      <c r="ER106" s="547"/>
      <c r="ES106" s="547"/>
      <c r="ET106" s="547"/>
      <c r="EU106" s="547"/>
      <c r="EV106" s="547"/>
      <c r="EW106" s="547"/>
      <c r="EX106" s="547"/>
      <c r="EY106" s="547"/>
      <c r="EZ106" s="547"/>
      <c r="FA106" s="547"/>
      <c r="FB106" s="547"/>
      <c r="FC106" s="547"/>
      <c r="FD106" s="547"/>
      <c r="FE106" s="547"/>
      <c r="FF106" s="547"/>
      <c r="FG106" s="547"/>
      <c r="FH106" s="547"/>
      <c r="FI106" s="547"/>
      <c r="FJ106" s="547"/>
      <c r="FK106" s="547"/>
      <c r="FL106" s="547"/>
      <c r="FM106" s="547"/>
      <c r="FN106" s="547"/>
      <c r="FO106" s="547"/>
    </row>
    <row r="107" spans="1:171" x14ac:dyDescent="0.15">
      <c r="A107" s="547">
        <v>4170606</v>
      </c>
      <c r="B107" s="547">
        <v>0</v>
      </c>
      <c r="C107" s="547">
        <v>0</v>
      </c>
      <c r="D107" s="547" t="s">
        <v>102</v>
      </c>
      <c r="E107" s="547" t="s">
        <v>102</v>
      </c>
      <c r="F107" s="547" t="s">
        <v>102</v>
      </c>
      <c r="G107" s="547" t="s">
        <v>102</v>
      </c>
      <c r="H107" s="547" t="s">
        <v>102</v>
      </c>
      <c r="I107" s="547" t="s">
        <v>102</v>
      </c>
      <c r="J107" s="547" t="s">
        <v>102</v>
      </c>
      <c r="K107" s="547" t="s">
        <v>102</v>
      </c>
      <c r="L107" s="547" t="s">
        <v>102</v>
      </c>
      <c r="M107" s="547" t="s">
        <v>102</v>
      </c>
      <c r="N107" s="547" t="s">
        <v>102</v>
      </c>
      <c r="O107" s="547" t="s">
        <v>102</v>
      </c>
      <c r="P107" s="547" t="s">
        <v>102</v>
      </c>
      <c r="Q107" s="547" t="s">
        <v>102</v>
      </c>
      <c r="R107" s="547" t="s">
        <v>102</v>
      </c>
      <c r="S107" s="547" t="s">
        <v>102</v>
      </c>
      <c r="T107" s="547"/>
      <c r="U107" s="547"/>
      <c r="V107" s="547"/>
      <c r="W107" s="547"/>
      <c r="X107" s="547"/>
      <c r="Y107" s="547"/>
      <c r="Z107" s="547"/>
      <c r="AA107" s="547"/>
      <c r="AB107" s="547"/>
      <c r="AC107" s="547"/>
      <c r="AD107" s="547"/>
      <c r="AE107" s="547"/>
      <c r="AF107" s="547"/>
      <c r="AG107" s="547"/>
      <c r="AH107" s="547"/>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7"/>
      <c r="BW107" s="547"/>
      <c r="BX107" s="547"/>
      <c r="BY107" s="547"/>
      <c r="BZ107" s="547"/>
      <c r="CA107" s="547"/>
      <c r="CB107" s="547"/>
      <c r="CC107" s="547"/>
      <c r="CD107" s="547"/>
      <c r="CE107" s="547"/>
      <c r="CF107" s="547"/>
      <c r="CG107" s="547"/>
      <c r="CH107" s="547"/>
      <c r="CI107" s="547"/>
      <c r="CJ107" s="547"/>
      <c r="CK107" s="547"/>
      <c r="CL107" s="547"/>
      <c r="CM107" s="547"/>
      <c r="CN107" s="547"/>
      <c r="CO107" s="547"/>
      <c r="CP107" s="547"/>
      <c r="CQ107" s="547"/>
      <c r="CR107" s="547"/>
      <c r="CS107" s="547"/>
      <c r="CT107" s="547"/>
      <c r="CU107" s="547"/>
      <c r="CV107" s="547"/>
      <c r="CW107" s="547"/>
      <c r="CX107" s="547"/>
      <c r="CY107" s="547"/>
      <c r="CZ107" s="547"/>
      <c r="DA107" s="547"/>
      <c r="DB107" s="547"/>
      <c r="DC107" s="547"/>
      <c r="DD107" s="547"/>
      <c r="DE107" s="547"/>
      <c r="DF107" s="547"/>
      <c r="DG107" s="547"/>
      <c r="DH107" s="547"/>
      <c r="DI107" s="547"/>
      <c r="DJ107" s="547"/>
      <c r="DK107" s="547"/>
      <c r="DL107" s="547"/>
      <c r="DM107" s="547"/>
      <c r="DN107" s="547"/>
      <c r="DO107" s="547"/>
      <c r="DP107" s="547"/>
      <c r="DQ107" s="547"/>
      <c r="DR107" s="547"/>
      <c r="DS107" s="547"/>
      <c r="DT107" s="547"/>
      <c r="DU107" s="547"/>
      <c r="DV107" s="547"/>
      <c r="DW107" s="547"/>
      <c r="DX107" s="547"/>
      <c r="DY107" s="547"/>
      <c r="DZ107" s="547"/>
      <c r="EA107" s="547"/>
      <c r="EB107" s="547"/>
      <c r="EC107" s="547"/>
      <c r="ED107" s="547"/>
      <c r="EE107" s="547"/>
      <c r="EF107" s="547"/>
      <c r="EG107" s="547"/>
      <c r="EH107" s="547"/>
      <c r="EI107" s="547"/>
      <c r="EJ107" s="547"/>
      <c r="EK107" s="547"/>
      <c r="EL107" s="547"/>
      <c r="EM107" s="547"/>
      <c r="EN107" s="547"/>
      <c r="EO107" s="547"/>
      <c r="EP107" s="547"/>
      <c r="EQ107" s="547"/>
      <c r="ER107" s="547"/>
      <c r="ES107" s="547"/>
      <c r="ET107" s="547"/>
      <c r="EU107" s="547"/>
      <c r="EV107" s="547"/>
      <c r="EW107" s="547"/>
      <c r="EX107" s="547"/>
      <c r="EY107" s="547"/>
      <c r="EZ107" s="547"/>
      <c r="FA107" s="547"/>
      <c r="FB107" s="547"/>
      <c r="FC107" s="547"/>
      <c r="FD107" s="547"/>
      <c r="FE107" s="547"/>
      <c r="FF107" s="547"/>
      <c r="FG107" s="547"/>
      <c r="FH107" s="547"/>
      <c r="FI107" s="547"/>
      <c r="FJ107" s="547"/>
      <c r="FK107" s="547"/>
      <c r="FL107" s="547"/>
      <c r="FM107" s="547"/>
      <c r="FN107" s="547"/>
      <c r="FO107" s="547"/>
    </row>
    <row r="108" spans="1:171" x14ac:dyDescent="0.15">
      <c r="A108" s="547">
        <v>4135117</v>
      </c>
      <c r="B108" s="547">
        <v>14</v>
      </c>
      <c r="C108" s="547">
        <v>14</v>
      </c>
      <c r="D108" s="547" t="s">
        <v>20065</v>
      </c>
      <c r="E108" s="547" t="s">
        <v>19889</v>
      </c>
      <c r="F108" s="547" t="s">
        <v>20070</v>
      </c>
      <c r="G108" s="547" t="s">
        <v>20071</v>
      </c>
      <c r="H108" s="547" t="s">
        <v>20075</v>
      </c>
      <c r="I108" s="547" t="s">
        <v>20077</v>
      </c>
      <c r="J108" s="547" t="s">
        <v>20082</v>
      </c>
      <c r="K108" s="547" t="s">
        <v>20083</v>
      </c>
      <c r="L108" s="547" t="s">
        <v>20092</v>
      </c>
      <c r="M108" s="547" t="s">
        <v>20093</v>
      </c>
      <c r="N108" s="547" t="s">
        <v>20096</v>
      </c>
      <c r="O108" s="547" t="s">
        <v>20097</v>
      </c>
      <c r="P108" s="547" t="s">
        <v>20098</v>
      </c>
      <c r="Q108" s="547" t="s">
        <v>20099</v>
      </c>
      <c r="R108" s="547"/>
      <c r="S108" s="547"/>
      <c r="T108" s="547"/>
      <c r="U108" s="547"/>
      <c r="V108" s="547"/>
      <c r="W108" s="547"/>
      <c r="X108" s="547"/>
      <c r="Y108" s="547"/>
      <c r="Z108" s="547"/>
      <c r="AA108" s="547"/>
      <c r="AB108" s="547"/>
      <c r="AC108" s="547"/>
      <c r="AD108" s="547"/>
      <c r="AE108" s="547"/>
      <c r="AF108" s="547"/>
      <c r="AG108" s="547"/>
      <c r="AH108" s="547"/>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7"/>
      <c r="BW108" s="547"/>
      <c r="BX108" s="547"/>
      <c r="BY108" s="547"/>
      <c r="BZ108" s="547"/>
      <c r="CA108" s="547"/>
      <c r="CB108" s="547"/>
      <c r="CC108" s="547"/>
      <c r="CD108" s="547"/>
      <c r="CE108" s="547"/>
      <c r="CF108" s="547"/>
      <c r="CG108" s="547"/>
      <c r="CH108" s="547"/>
      <c r="CI108" s="547"/>
      <c r="CJ108" s="547"/>
      <c r="CK108" s="547"/>
      <c r="CL108" s="547"/>
      <c r="CM108" s="547"/>
      <c r="CN108" s="547"/>
      <c r="CO108" s="547"/>
      <c r="CP108" s="547"/>
      <c r="CQ108" s="547"/>
      <c r="CR108" s="547"/>
      <c r="CS108" s="547"/>
      <c r="CT108" s="547"/>
      <c r="CU108" s="547"/>
      <c r="CV108" s="547"/>
      <c r="CW108" s="547"/>
      <c r="CX108" s="547"/>
      <c r="CY108" s="547"/>
      <c r="CZ108" s="547"/>
      <c r="DA108" s="547"/>
      <c r="DB108" s="547"/>
      <c r="DC108" s="547"/>
      <c r="DD108" s="547"/>
      <c r="DE108" s="547"/>
      <c r="DF108" s="547"/>
      <c r="DG108" s="547"/>
      <c r="DH108" s="547"/>
      <c r="DI108" s="547"/>
      <c r="DJ108" s="547"/>
      <c r="DK108" s="547"/>
      <c r="DL108" s="547"/>
      <c r="DM108" s="547"/>
      <c r="DN108" s="547"/>
      <c r="DO108" s="547"/>
      <c r="DP108" s="547"/>
      <c r="DQ108" s="547"/>
      <c r="DR108" s="547"/>
      <c r="DS108" s="547"/>
      <c r="DT108" s="547"/>
      <c r="DU108" s="547"/>
      <c r="DV108" s="547"/>
      <c r="DW108" s="547"/>
      <c r="DX108" s="547"/>
      <c r="DY108" s="547"/>
      <c r="DZ108" s="547"/>
      <c r="EA108" s="547"/>
      <c r="EB108" s="547"/>
      <c r="EC108" s="547"/>
      <c r="ED108" s="547"/>
      <c r="EE108" s="547"/>
      <c r="EF108" s="547"/>
      <c r="EG108" s="547"/>
      <c r="EH108" s="547"/>
      <c r="EI108" s="547"/>
      <c r="EJ108" s="547"/>
      <c r="EK108" s="547"/>
      <c r="EL108" s="547"/>
      <c r="EM108" s="547"/>
      <c r="EN108" s="547"/>
      <c r="EO108" s="547"/>
      <c r="EP108" s="547"/>
      <c r="EQ108" s="547"/>
      <c r="ER108" s="547"/>
      <c r="ES108" s="547"/>
      <c r="ET108" s="547"/>
      <c r="EU108" s="547"/>
      <c r="EV108" s="547"/>
      <c r="EW108" s="547"/>
      <c r="EX108" s="547"/>
      <c r="EY108" s="547"/>
      <c r="EZ108" s="547"/>
      <c r="FA108" s="547"/>
      <c r="FB108" s="547"/>
      <c r="FC108" s="547"/>
      <c r="FD108" s="547"/>
      <c r="FE108" s="547"/>
      <c r="FF108" s="547"/>
      <c r="FG108" s="547"/>
      <c r="FH108" s="547"/>
      <c r="FI108" s="547"/>
      <c r="FJ108" s="547"/>
      <c r="FK108" s="547"/>
      <c r="FL108" s="547"/>
      <c r="FM108" s="547"/>
      <c r="FN108" s="547"/>
      <c r="FO108" s="547"/>
    </row>
    <row r="109" spans="1:171" x14ac:dyDescent="0.15">
      <c r="A109" s="547">
        <v>4132056</v>
      </c>
      <c r="B109" s="547">
        <v>0</v>
      </c>
      <c r="C109" s="547">
        <v>0</v>
      </c>
      <c r="D109" s="547" t="s">
        <v>102</v>
      </c>
      <c r="E109" s="547" t="s">
        <v>102</v>
      </c>
      <c r="F109" s="547" t="s">
        <v>102</v>
      </c>
      <c r="G109" s="547" t="s">
        <v>102</v>
      </c>
      <c r="H109" s="547" t="s">
        <v>102</v>
      </c>
      <c r="I109" s="547" t="s">
        <v>102</v>
      </c>
      <c r="J109" s="547" t="s">
        <v>102</v>
      </c>
      <c r="K109" s="547" t="s">
        <v>102</v>
      </c>
      <c r="L109" s="547" t="s">
        <v>102</v>
      </c>
      <c r="M109" s="547" t="s">
        <v>102</v>
      </c>
      <c r="N109" s="547" t="s">
        <v>102</v>
      </c>
      <c r="O109" s="547" t="s">
        <v>102</v>
      </c>
      <c r="P109" s="547" t="s">
        <v>102</v>
      </c>
      <c r="Q109" s="547" t="s">
        <v>102</v>
      </c>
      <c r="R109" s="547" t="s">
        <v>102</v>
      </c>
      <c r="S109" s="547" t="s">
        <v>102</v>
      </c>
      <c r="T109" s="547"/>
      <c r="U109" s="547"/>
      <c r="V109" s="547"/>
      <c r="W109" s="547"/>
      <c r="X109" s="547"/>
      <c r="Y109" s="547"/>
      <c r="Z109" s="547"/>
      <c r="AA109" s="547"/>
      <c r="AB109" s="547"/>
      <c r="AC109" s="547"/>
      <c r="AD109" s="547"/>
      <c r="AE109" s="547"/>
      <c r="AF109" s="547"/>
      <c r="AG109" s="547"/>
      <c r="AH109" s="547"/>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7"/>
      <c r="BW109" s="547"/>
      <c r="BX109" s="547"/>
      <c r="BY109" s="547"/>
      <c r="BZ109" s="547"/>
      <c r="CA109" s="547"/>
      <c r="CB109" s="547"/>
      <c r="CC109" s="547"/>
      <c r="CD109" s="547"/>
      <c r="CE109" s="547"/>
      <c r="CF109" s="547"/>
      <c r="CG109" s="547"/>
      <c r="CH109" s="547"/>
      <c r="CI109" s="547"/>
      <c r="CJ109" s="547"/>
      <c r="CK109" s="547"/>
      <c r="CL109" s="547"/>
      <c r="CM109" s="547"/>
      <c r="CN109" s="547"/>
      <c r="CO109" s="547"/>
      <c r="CP109" s="547"/>
      <c r="CQ109" s="547"/>
      <c r="CR109" s="547"/>
      <c r="CS109" s="547"/>
      <c r="CT109" s="547"/>
      <c r="CU109" s="547"/>
      <c r="CV109" s="547"/>
      <c r="CW109" s="547"/>
      <c r="CX109" s="547"/>
      <c r="CY109" s="547"/>
      <c r="CZ109" s="547"/>
      <c r="DA109" s="547"/>
      <c r="DB109" s="547"/>
      <c r="DC109" s="547"/>
      <c r="DD109" s="547"/>
      <c r="DE109" s="547"/>
      <c r="DF109" s="547"/>
      <c r="DG109" s="547"/>
      <c r="DH109" s="547"/>
      <c r="DI109" s="547"/>
      <c r="DJ109" s="547"/>
      <c r="DK109" s="547"/>
      <c r="DL109" s="547"/>
      <c r="DM109" s="547"/>
      <c r="DN109" s="547"/>
      <c r="DO109" s="547"/>
      <c r="DP109" s="547"/>
      <c r="DQ109" s="547"/>
      <c r="DR109" s="547"/>
      <c r="DS109" s="547"/>
      <c r="DT109" s="547"/>
      <c r="DU109" s="547"/>
      <c r="DV109" s="547"/>
      <c r="DW109" s="547"/>
      <c r="DX109" s="547"/>
      <c r="DY109" s="547"/>
      <c r="DZ109" s="547"/>
      <c r="EA109" s="547"/>
      <c r="EB109" s="547"/>
      <c r="EC109" s="547"/>
      <c r="ED109" s="547"/>
      <c r="EE109" s="547"/>
      <c r="EF109" s="547"/>
      <c r="EG109" s="547"/>
      <c r="EH109" s="547"/>
      <c r="EI109" s="547"/>
      <c r="EJ109" s="547"/>
      <c r="EK109" s="547"/>
      <c r="EL109" s="547"/>
      <c r="EM109" s="547"/>
      <c r="EN109" s="547"/>
      <c r="EO109" s="547"/>
      <c r="EP109" s="547"/>
      <c r="EQ109" s="547"/>
      <c r="ER109" s="547"/>
      <c r="ES109" s="547"/>
      <c r="ET109" s="547"/>
      <c r="EU109" s="547"/>
      <c r="EV109" s="547"/>
      <c r="EW109" s="547"/>
      <c r="EX109" s="547"/>
      <c r="EY109" s="547"/>
      <c r="EZ109" s="547"/>
      <c r="FA109" s="547"/>
      <c r="FB109" s="547"/>
      <c r="FC109" s="547"/>
      <c r="FD109" s="547"/>
      <c r="FE109" s="547"/>
      <c r="FF109" s="547"/>
      <c r="FG109" s="547"/>
      <c r="FH109" s="547"/>
      <c r="FI109" s="547"/>
      <c r="FJ109" s="547"/>
      <c r="FK109" s="547"/>
      <c r="FL109" s="547"/>
      <c r="FM109" s="547"/>
      <c r="FN109" s="547"/>
      <c r="FO109" s="547"/>
    </row>
    <row r="110" spans="1:171" x14ac:dyDescent="0.15">
      <c r="A110" s="547">
        <v>4130215</v>
      </c>
      <c r="B110" s="547">
        <v>0</v>
      </c>
      <c r="C110" s="547">
        <v>0</v>
      </c>
      <c r="D110" s="547" t="s">
        <v>102</v>
      </c>
      <c r="E110" s="547" t="s">
        <v>102</v>
      </c>
      <c r="F110" s="547" t="s">
        <v>102</v>
      </c>
      <c r="G110" s="547" t="s">
        <v>102</v>
      </c>
      <c r="H110" s="547" t="s">
        <v>102</v>
      </c>
      <c r="I110" s="547" t="s">
        <v>102</v>
      </c>
      <c r="J110" s="547" t="s">
        <v>102</v>
      </c>
      <c r="K110" s="547" t="s">
        <v>102</v>
      </c>
      <c r="L110" s="547" t="s">
        <v>102</v>
      </c>
      <c r="M110" s="547" t="s">
        <v>102</v>
      </c>
      <c r="N110" s="547" t="s">
        <v>102</v>
      </c>
      <c r="O110" s="547" t="s">
        <v>102</v>
      </c>
      <c r="P110" s="547" t="s">
        <v>102</v>
      </c>
      <c r="Q110" s="547" t="s">
        <v>102</v>
      </c>
      <c r="R110" s="547" t="s">
        <v>102</v>
      </c>
      <c r="S110" s="547" t="s">
        <v>102</v>
      </c>
      <c r="T110" s="547"/>
      <c r="U110" s="547"/>
      <c r="V110" s="547"/>
      <c r="W110" s="547"/>
      <c r="X110" s="547"/>
      <c r="Y110" s="547"/>
      <c r="Z110" s="547"/>
      <c r="AA110" s="547"/>
      <c r="AB110" s="547"/>
      <c r="AC110" s="547"/>
      <c r="AD110" s="547"/>
      <c r="AE110" s="547"/>
      <c r="AF110" s="547"/>
      <c r="AG110" s="547"/>
      <c r="AH110" s="547"/>
      <c r="AI110" s="547"/>
      <c r="AJ110" s="547"/>
      <c r="AK110" s="547"/>
      <c r="AL110" s="547"/>
      <c r="AM110" s="547"/>
      <c r="AN110" s="547"/>
      <c r="AO110" s="547"/>
      <c r="AP110" s="547"/>
      <c r="AQ110" s="547"/>
      <c r="AR110" s="547"/>
      <c r="AS110" s="547"/>
      <c r="AT110" s="547"/>
      <c r="AU110" s="547"/>
      <c r="AV110" s="547"/>
      <c r="AW110" s="547"/>
      <c r="AX110" s="547"/>
      <c r="AY110" s="547"/>
      <c r="AZ110" s="547"/>
      <c r="BA110" s="547"/>
      <c r="BB110" s="547"/>
      <c r="BC110" s="547"/>
      <c r="BD110" s="547"/>
      <c r="BE110" s="547"/>
      <c r="BF110" s="547"/>
      <c r="BG110" s="547"/>
      <c r="BH110" s="547"/>
      <c r="BI110" s="547"/>
      <c r="BJ110" s="547"/>
      <c r="BK110" s="547"/>
      <c r="BL110" s="547"/>
      <c r="BM110" s="547"/>
      <c r="BN110" s="547"/>
      <c r="BO110" s="547"/>
      <c r="BP110" s="547"/>
      <c r="BQ110" s="547"/>
      <c r="BR110" s="547"/>
      <c r="BS110" s="547"/>
      <c r="BT110" s="547"/>
      <c r="BU110" s="547"/>
      <c r="BV110" s="547"/>
      <c r="BW110" s="547"/>
      <c r="BX110" s="547"/>
      <c r="BY110" s="547"/>
      <c r="BZ110" s="547"/>
      <c r="CA110" s="547"/>
      <c r="CB110" s="547"/>
      <c r="CC110" s="547"/>
      <c r="CD110" s="547"/>
      <c r="CE110" s="547"/>
      <c r="CF110" s="547"/>
      <c r="CG110" s="547"/>
      <c r="CH110" s="547"/>
      <c r="CI110" s="547"/>
      <c r="CJ110" s="547"/>
      <c r="CK110" s="547"/>
      <c r="CL110" s="547"/>
      <c r="CM110" s="547"/>
      <c r="CN110" s="547"/>
      <c r="CO110" s="547"/>
      <c r="CP110" s="547"/>
      <c r="CQ110" s="547"/>
      <c r="CR110" s="547"/>
      <c r="CS110" s="547"/>
      <c r="CT110" s="547"/>
      <c r="CU110" s="547"/>
      <c r="CV110" s="547"/>
      <c r="CW110" s="547"/>
      <c r="CX110" s="547"/>
      <c r="CY110" s="547"/>
      <c r="CZ110" s="547"/>
      <c r="DA110" s="547"/>
      <c r="DB110" s="547"/>
      <c r="DC110" s="547"/>
      <c r="DD110" s="547"/>
      <c r="DE110" s="547"/>
      <c r="DF110" s="547"/>
      <c r="DG110" s="547"/>
      <c r="DH110" s="547"/>
      <c r="DI110" s="547"/>
      <c r="DJ110" s="547"/>
      <c r="DK110" s="547"/>
      <c r="DL110" s="547"/>
      <c r="DM110" s="547"/>
      <c r="DN110" s="547"/>
      <c r="DO110" s="547"/>
      <c r="DP110" s="547"/>
      <c r="DQ110" s="547"/>
      <c r="DR110" s="547"/>
      <c r="DS110" s="547"/>
      <c r="DT110" s="547"/>
      <c r="DU110" s="547"/>
      <c r="DV110" s="547"/>
      <c r="DW110" s="547"/>
      <c r="DX110" s="547"/>
      <c r="DY110" s="547"/>
      <c r="DZ110" s="547"/>
      <c r="EA110" s="547"/>
      <c r="EB110" s="547"/>
      <c r="EC110" s="547"/>
      <c r="ED110" s="547"/>
      <c r="EE110" s="547"/>
      <c r="EF110" s="547"/>
      <c r="EG110" s="547"/>
      <c r="EH110" s="547"/>
      <c r="EI110" s="547"/>
      <c r="EJ110" s="547"/>
      <c r="EK110" s="547"/>
      <c r="EL110" s="547"/>
      <c r="EM110" s="547"/>
      <c r="EN110" s="547"/>
      <c r="EO110" s="547"/>
      <c r="EP110" s="547"/>
      <c r="EQ110" s="547"/>
      <c r="ER110" s="547"/>
      <c r="ES110" s="547"/>
      <c r="ET110" s="547"/>
      <c r="EU110" s="547"/>
      <c r="EV110" s="547"/>
      <c r="EW110" s="547"/>
      <c r="EX110" s="547"/>
      <c r="EY110" s="547"/>
      <c r="EZ110" s="547"/>
      <c r="FA110" s="547"/>
      <c r="FB110" s="547"/>
      <c r="FC110" s="547"/>
      <c r="FD110" s="547"/>
      <c r="FE110" s="547"/>
      <c r="FF110" s="547"/>
      <c r="FG110" s="547"/>
      <c r="FH110" s="547"/>
      <c r="FI110" s="547"/>
      <c r="FJ110" s="547"/>
      <c r="FK110" s="547"/>
      <c r="FL110" s="547"/>
      <c r="FM110" s="547"/>
      <c r="FN110" s="547"/>
      <c r="FO110" s="547"/>
    </row>
    <row r="111" spans="1:171" x14ac:dyDescent="0.15">
      <c r="A111" s="547">
        <v>4121480</v>
      </c>
      <c r="B111" s="547">
        <v>0</v>
      </c>
      <c r="C111" s="547">
        <v>0</v>
      </c>
      <c r="D111" s="547" t="s">
        <v>102</v>
      </c>
      <c r="E111" s="547" t="s">
        <v>102</v>
      </c>
      <c r="F111" s="547" t="s">
        <v>102</v>
      </c>
      <c r="G111" s="547" t="s">
        <v>102</v>
      </c>
      <c r="H111" s="547" t="s">
        <v>102</v>
      </c>
      <c r="I111" s="547" t="s">
        <v>102</v>
      </c>
      <c r="J111" s="547" t="s">
        <v>102</v>
      </c>
      <c r="K111" s="547" t="s">
        <v>102</v>
      </c>
      <c r="L111" s="547" t="s">
        <v>102</v>
      </c>
      <c r="M111" s="547" t="s">
        <v>102</v>
      </c>
      <c r="N111" s="547" t="s">
        <v>102</v>
      </c>
      <c r="O111" s="547" t="s">
        <v>102</v>
      </c>
      <c r="P111" s="547" t="s">
        <v>102</v>
      </c>
      <c r="Q111" s="547" t="s">
        <v>102</v>
      </c>
      <c r="R111" s="547" t="s">
        <v>102</v>
      </c>
      <c r="S111" s="547" t="s">
        <v>102</v>
      </c>
      <c r="T111" s="547"/>
      <c r="U111" s="547"/>
      <c r="V111" s="547"/>
      <c r="W111" s="547"/>
      <c r="X111" s="547"/>
      <c r="Y111" s="547"/>
      <c r="Z111" s="547"/>
      <c r="AA111" s="547"/>
      <c r="AB111" s="547"/>
      <c r="AC111" s="547"/>
      <c r="AD111" s="547"/>
      <c r="AE111" s="547"/>
      <c r="AF111" s="547"/>
      <c r="AG111" s="547"/>
      <c r="AH111" s="547"/>
      <c r="AI111" s="547"/>
      <c r="AJ111" s="547"/>
      <c r="AK111" s="547"/>
      <c r="AL111" s="547"/>
      <c r="AM111" s="547"/>
      <c r="AN111" s="547"/>
      <c r="AO111" s="547"/>
      <c r="AP111" s="547"/>
      <c r="AQ111" s="547"/>
      <c r="AR111" s="547"/>
      <c r="AS111" s="547"/>
      <c r="AT111" s="547"/>
      <c r="AU111" s="547"/>
      <c r="AV111" s="547"/>
      <c r="AW111" s="547"/>
      <c r="AX111" s="547"/>
      <c r="AY111" s="547"/>
      <c r="AZ111" s="547"/>
      <c r="BA111" s="547"/>
      <c r="BB111" s="547"/>
      <c r="BC111" s="547"/>
      <c r="BD111" s="547"/>
      <c r="BE111" s="547"/>
      <c r="BF111" s="547"/>
      <c r="BG111" s="547"/>
      <c r="BH111" s="547"/>
      <c r="BI111" s="547"/>
      <c r="BJ111" s="547"/>
      <c r="BK111" s="547"/>
      <c r="BL111" s="547"/>
      <c r="BM111" s="547"/>
      <c r="BN111" s="547"/>
      <c r="BO111" s="547"/>
      <c r="BP111" s="547"/>
      <c r="BQ111" s="547"/>
      <c r="BR111" s="547"/>
      <c r="BS111" s="547"/>
      <c r="BT111" s="547"/>
      <c r="BU111" s="547"/>
      <c r="BV111" s="547"/>
      <c r="BW111" s="547"/>
      <c r="BX111" s="547"/>
      <c r="BY111" s="547"/>
      <c r="BZ111" s="547"/>
      <c r="CA111" s="547"/>
      <c r="CB111" s="547"/>
      <c r="CC111" s="547"/>
      <c r="CD111" s="547"/>
      <c r="CE111" s="547"/>
      <c r="CF111" s="547"/>
      <c r="CG111" s="547"/>
      <c r="CH111" s="547"/>
      <c r="CI111" s="547"/>
      <c r="CJ111" s="547"/>
      <c r="CK111" s="547"/>
      <c r="CL111" s="547"/>
      <c r="CM111" s="547"/>
      <c r="CN111" s="547"/>
      <c r="CO111" s="547"/>
      <c r="CP111" s="547"/>
      <c r="CQ111" s="547"/>
      <c r="CR111" s="547"/>
      <c r="CS111" s="547"/>
      <c r="CT111" s="547"/>
      <c r="CU111" s="547"/>
      <c r="CV111" s="547"/>
      <c r="CW111" s="547"/>
      <c r="CX111" s="547"/>
      <c r="CY111" s="547"/>
      <c r="CZ111" s="547"/>
      <c r="DA111" s="547"/>
      <c r="DB111" s="547"/>
      <c r="DC111" s="547"/>
      <c r="DD111" s="547"/>
      <c r="DE111" s="547"/>
      <c r="DF111" s="547"/>
      <c r="DG111" s="547"/>
      <c r="DH111" s="547"/>
      <c r="DI111" s="547"/>
      <c r="DJ111" s="547"/>
      <c r="DK111" s="547"/>
      <c r="DL111" s="547"/>
      <c r="DM111" s="547"/>
      <c r="DN111" s="547"/>
      <c r="DO111" s="547"/>
      <c r="DP111" s="547"/>
      <c r="DQ111" s="547"/>
      <c r="DR111" s="547"/>
      <c r="DS111" s="547"/>
      <c r="DT111" s="547"/>
      <c r="DU111" s="547"/>
      <c r="DV111" s="547"/>
      <c r="DW111" s="547"/>
      <c r="DX111" s="547"/>
      <c r="DY111" s="547"/>
      <c r="DZ111" s="547"/>
      <c r="EA111" s="547"/>
      <c r="EB111" s="547"/>
      <c r="EC111" s="547"/>
      <c r="ED111" s="547"/>
      <c r="EE111" s="547"/>
      <c r="EF111" s="547"/>
      <c r="EG111" s="547"/>
      <c r="EH111" s="547"/>
      <c r="EI111" s="547"/>
      <c r="EJ111" s="547"/>
      <c r="EK111" s="547"/>
      <c r="EL111" s="547"/>
      <c r="EM111" s="547"/>
      <c r="EN111" s="547"/>
      <c r="EO111" s="547"/>
      <c r="EP111" s="547"/>
      <c r="EQ111" s="547"/>
      <c r="ER111" s="547"/>
      <c r="ES111" s="547"/>
      <c r="ET111" s="547"/>
      <c r="EU111" s="547"/>
      <c r="EV111" s="547"/>
      <c r="EW111" s="547"/>
      <c r="EX111" s="547"/>
      <c r="EY111" s="547"/>
      <c r="EZ111" s="547"/>
      <c r="FA111" s="547"/>
      <c r="FB111" s="547"/>
      <c r="FC111" s="547"/>
      <c r="FD111" s="547"/>
      <c r="FE111" s="547"/>
      <c r="FF111" s="547"/>
      <c r="FG111" s="547"/>
      <c r="FH111" s="547"/>
      <c r="FI111" s="547"/>
      <c r="FJ111" s="547"/>
      <c r="FK111" s="547"/>
      <c r="FL111" s="547"/>
      <c r="FM111" s="547"/>
      <c r="FN111" s="547"/>
      <c r="FO111" s="547"/>
    </row>
    <row r="112" spans="1:171" x14ac:dyDescent="0.15">
      <c r="A112" s="547">
        <v>4118635</v>
      </c>
      <c r="B112" s="547">
        <v>0</v>
      </c>
      <c r="C112" s="547">
        <v>0</v>
      </c>
      <c r="D112" s="547" t="s">
        <v>102</v>
      </c>
      <c r="E112" s="547" t="s">
        <v>102</v>
      </c>
      <c r="F112" s="547" t="s">
        <v>102</v>
      </c>
      <c r="G112" s="547" t="s">
        <v>102</v>
      </c>
      <c r="H112" s="547" t="s">
        <v>102</v>
      </c>
      <c r="I112" s="547" t="s">
        <v>102</v>
      </c>
      <c r="J112" s="547" t="s">
        <v>102</v>
      </c>
      <c r="K112" s="547" t="s">
        <v>102</v>
      </c>
      <c r="L112" s="547" t="s">
        <v>102</v>
      </c>
      <c r="M112" s="547" t="s">
        <v>102</v>
      </c>
      <c r="N112" s="547" t="s">
        <v>102</v>
      </c>
      <c r="O112" s="547" t="s">
        <v>102</v>
      </c>
      <c r="P112" s="547" t="s">
        <v>102</v>
      </c>
      <c r="Q112" s="547" t="s">
        <v>102</v>
      </c>
      <c r="R112" s="547" t="s">
        <v>102</v>
      </c>
      <c r="S112" s="547" t="s">
        <v>102</v>
      </c>
      <c r="T112" s="547"/>
      <c r="U112" s="547"/>
      <c r="V112" s="547"/>
      <c r="W112" s="547"/>
      <c r="X112" s="547"/>
      <c r="Y112" s="547"/>
      <c r="Z112" s="547"/>
      <c r="AA112" s="547"/>
      <c r="AB112" s="547"/>
      <c r="AC112" s="547"/>
      <c r="AD112" s="547"/>
      <c r="AE112" s="547"/>
      <c r="AF112" s="547"/>
      <c r="AG112" s="547"/>
      <c r="AH112" s="547"/>
      <c r="AI112" s="547"/>
      <c r="AJ112" s="547"/>
      <c r="AK112" s="547"/>
      <c r="AL112" s="547"/>
      <c r="AM112" s="547"/>
      <c r="AN112" s="547"/>
      <c r="AO112" s="547"/>
      <c r="AP112" s="547"/>
      <c r="AQ112" s="547"/>
      <c r="AR112" s="547"/>
      <c r="AS112" s="547"/>
      <c r="AT112" s="547"/>
      <c r="AU112" s="547"/>
      <c r="AV112" s="547"/>
      <c r="AW112" s="547"/>
      <c r="AX112" s="547"/>
      <c r="AY112" s="547"/>
      <c r="AZ112" s="547"/>
      <c r="BA112" s="547"/>
      <c r="BB112" s="547"/>
      <c r="BC112" s="547"/>
      <c r="BD112" s="547"/>
      <c r="BE112" s="547"/>
      <c r="BF112" s="547"/>
      <c r="BG112" s="547"/>
      <c r="BH112" s="547"/>
      <c r="BI112" s="547"/>
      <c r="BJ112" s="547"/>
      <c r="BK112" s="547"/>
      <c r="BL112" s="547"/>
      <c r="BM112" s="547"/>
      <c r="BN112" s="547"/>
      <c r="BO112" s="547"/>
      <c r="BP112" s="547"/>
      <c r="BQ112" s="547"/>
      <c r="BR112" s="547"/>
      <c r="BS112" s="547"/>
      <c r="BT112" s="547"/>
      <c r="BU112" s="547"/>
      <c r="BV112" s="547"/>
      <c r="BW112" s="547"/>
      <c r="BX112" s="547"/>
      <c r="BY112" s="547"/>
      <c r="BZ112" s="547"/>
      <c r="CA112" s="547"/>
      <c r="CB112" s="547"/>
      <c r="CC112" s="547"/>
      <c r="CD112" s="547"/>
      <c r="CE112" s="547"/>
      <c r="CF112" s="547"/>
      <c r="CG112" s="547"/>
      <c r="CH112" s="547"/>
      <c r="CI112" s="547"/>
      <c r="CJ112" s="547"/>
      <c r="CK112" s="547"/>
      <c r="CL112" s="547"/>
      <c r="CM112" s="547"/>
      <c r="CN112" s="547"/>
      <c r="CO112" s="547"/>
      <c r="CP112" s="547"/>
      <c r="CQ112" s="547"/>
      <c r="CR112" s="547"/>
      <c r="CS112" s="547"/>
      <c r="CT112" s="547"/>
      <c r="CU112" s="547"/>
      <c r="CV112" s="547"/>
      <c r="CW112" s="547"/>
      <c r="CX112" s="547"/>
      <c r="CY112" s="547"/>
      <c r="CZ112" s="547"/>
      <c r="DA112" s="547"/>
      <c r="DB112" s="547"/>
      <c r="DC112" s="547"/>
      <c r="DD112" s="547"/>
      <c r="DE112" s="547"/>
      <c r="DF112" s="547"/>
      <c r="DG112" s="547"/>
      <c r="DH112" s="547"/>
      <c r="DI112" s="547"/>
      <c r="DJ112" s="547"/>
      <c r="DK112" s="547"/>
      <c r="DL112" s="547"/>
      <c r="DM112" s="547"/>
      <c r="DN112" s="547"/>
      <c r="DO112" s="547"/>
      <c r="DP112" s="547"/>
      <c r="DQ112" s="547"/>
      <c r="DR112" s="547"/>
      <c r="DS112" s="547"/>
      <c r="DT112" s="547"/>
      <c r="DU112" s="547"/>
      <c r="DV112" s="547"/>
      <c r="DW112" s="547"/>
      <c r="DX112" s="547"/>
      <c r="DY112" s="547"/>
      <c r="DZ112" s="547"/>
      <c r="EA112" s="547"/>
      <c r="EB112" s="547"/>
      <c r="EC112" s="547"/>
      <c r="ED112" s="547"/>
      <c r="EE112" s="547"/>
      <c r="EF112" s="547"/>
      <c r="EG112" s="547"/>
      <c r="EH112" s="547"/>
      <c r="EI112" s="547"/>
      <c r="EJ112" s="547"/>
      <c r="EK112" s="547"/>
      <c r="EL112" s="547"/>
      <c r="EM112" s="547"/>
      <c r="EN112" s="547"/>
      <c r="EO112" s="547"/>
      <c r="EP112" s="547"/>
      <c r="EQ112" s="547"/>
      <c r="ER112" s="547"/>
      <c r="ES112" s="547"/>
      <c r="ET112" s="547"/>
      <c r="EU112" s="547"/>
      <c r="EV112" s="547"/>
      <c r="EW112" s="547"/>
      <c r="EX112" s="547"/>
      <c r="EY112" s="547"/>
      <c r="EZ112" s="547"/>
      <c r="FA112" s="547"/>
      <c r="FB112" s="547"/>
      <c r="FC112" s="547"/>
      <c r="FD112" s="547"/>
      <c r="FE112" s="547"/>
      <c r="FF112" s="547"/>
      <c r="FG112" s="547"/>
      <c r="FH112" s="547"/>
      <c r="FI112" s="547"/>
      <c r="FJ112" s="547"/>
      <c r="FK112" s="547"/>
      <c r="FL112" s="547"/>
      <c r="FM112" s="547"/>
      <c r="FN112" s="547"/>
      <c r="FO112" s="547"/>
    </row>
    <row r="113" spans="1:171" x14ac:dyDescent="0.15">
      <c r="A113" s="547">
        <v>4119298</v>
      </c>
      <c r="B113" s="547">
        <v>0</v>
      </c>
      <c r="C113" s="547">
        <v>0</v>
      </c>
      <c r="D113" s="547" t="s">
        <v>102</v>
      </c>
      <c r="E113" s="547" t="s">
        <v>102</v>
      </c>
      <c r="F113" s="547" t="s">
        <v>102</v>
      </c>
      <c r="G113" s="547" t="s">
        <v>102</v>
      </c>
      <c r="H113" s="547" t="s">
        <v>102</v>
      </c>
      <c r="I113" s="547" t="s">
        <v>102</v>
      </c>
      <c r="J113" s="547" t="s">
        <v>102</v>
      </c>
      <c r="K113" s="547" t="s">
        <v>102</v>
      </c>
      <c r="L113" s="547" t="s">
        <v>102</v>
      </c>
      <c r="M113" s="547" t="s">
        <v>102</v>
      </c>
      <c r="N113" s="547" t="s">
        <v>102</v>
      </c>
      <c r="O113" s="547" t="s">
        <v>102</v>
      </c>
      <c r="P113" s="547" t="s">
        <v>102</v>
      </c>
      <c r="Q113" s="547" t="s">
        <v>102</v>
      </c>
      <c r="R113" s="547" t="s">
        <v>102</v>
      </c>
      <c r="S113" s="547" t="s">
        <v>102</v>
      </c>
      <c r="T113" s="547"/>
      <c r="U113" s="547"/>
      <c r="V113" s="547"/>
      <c r="W113" s="547"/>
      <c r="X113" s="547"/>
      <c r="Y113" s="547"/>
      <c r="Z113" s="547"/>
      <c r="AA113" s="547"/>
      <c r="AB113" s="547"/>
      <c r="AC113" s="547"/>
      <c r="AD113" s="547"/>
      <c r="AE113" s="547"/>
      <c r="AF113" s="547"/>
      <c r="AG113" s="547"/>
      <c r="AH113" s="547"/>
      <c r="AI113" s="547"/>
      <c r="AJ113" s="547"/>
      <c r="AK113" s="547"/>
      <c r="AL113" s="547"/>
      <c r="AM113" s="547"/>
      <c r="AN113" s="547"/>
      <c r="AO113" s="547"/>
      <c r="AP113" s="547"/>
      <c r="AQ113" s="547"/>
      <c r="AR113" s="547"/>
      <c r="AS113" s="547"/>
      <c r="AT113" s="547"/>
      <c r="AU113" s="547"/>
      <c r="AV113" s="547"/>
      <c r="AW113" s="547"/>
      <c r="AX113" s="547"/>
      <c r="AY113" s="547"/>
      <c r="AZ113" s="547"/>
      <c r="BA113" s="547"/>
      <c r="BB113" s="547"/>
      <c r="BC113" s="547"/>
      <c r="BD113" s="547"/>
      <c r="BE113" s="547"/>
      <c r="BF113" s="547"/>
      <c r="BG113" s="547"/>
      <c r="BH113" s="547"/>
      <c r="BI113" s="547"/>
      <c r="BJ113" s="547"/>
      <c r="BK113" s="547"/>
      <c r="BL113" s="547"/>
      <c r="BM113" s="547"/>
      <c r="BN113" s="547"/>
      <c r="BO113" s="547"/>
      <c r="BP113" s="547"/>
      <c r="BQ113" s="547"/>
      <c r="BR113" s="547"/>
      <c r="BS113" s="547"/>
      <c r="BT113" s="547"/>
      <c r="BU113" s="547"/>
      <c r="BV113" s="547"/>
      <c r="BW113" s="547"/>
      <c r="BX113" s="547"/>
      <c r="BY113" s="547"/>
      <c r="BZ113" s="547"/>
      <c r="CA113" s="547"/>
      <c r="CB113" s="547"/>
      <c r="CC113" s="547"/>
      <c r="CD113" s="547"/>
      <c r="CE113" s="547"/>
      <c r="CF113" s="547"/>
      <c r="CG113" s="547"/>
      <c r="CH113" s="547"/>
      <c r="CI113" s="547"/>
      <c r="CJ113" s="547"/>
      <c r="CK113" s="547"/>
      <c r="CL113" s="547"/>
      <c r="CM113" s="547"/>
      <c r="CN113" s="547"/>
      <c r="CO113" s="547"/>
      <c r="CP113" s="547"/>
      <c r="CQ113" s="547"/>
      <c r="CR113" s="547"/>
      <c r="CS113" s="547"/>
      <c r="CT113" s="547"/>
      <c r="CU113" s="547"/>
      <c r="CV113" s="547"/>
      <c r="CW113" s="547"/>
      <c r="CX113" s="547"/>
      <c r="CY113" s="547"/>
      <c r="CZ113" s="547"/>
      <c r="DA113" s="547"/>
      <c r="DB113" s="547"/>
      <c r="DC113" s="547"/>
      <c r="DD113" s="547"/>
      <c r="DE113" s="547"/>
      <c r="DF113" s="547"/>
      <c r="DG113" s="547"/>
      <c r="DH113" s="547"/>
      <c r="DI113" s="547"/>
      <c r="DJ113" s="547"/>
      <c r="DK113" s="547"/>
      <c r="DL113" s="547"/>
      <c r="DM113" s="547"/>
      <c r="DN113" s="547"/>
      <c r="DO113" s="547"/>
      <c r="DP113" s="547"/>
      <c r="DQ113" s="547"/>
      <c r="DR113" s="547"/>
      <c r="DS113" s="547"/>
      <c r="DT113" s="547"/>
      <c r="DU113" s="547"/>
      <c r="DV113" s="547"/>
      <c r="DW113" s="547"/>
      <c r="DX113" s="547"/>
      <c r="DY113" s="547"/>
      <c r="DZ113" s="547"/>
      <c r="EA113" s="547"/>
      <c r="EB113" s="547"/>
      <c r="EC113" s="547"/>
      <c r="ED113" s="547"/>
      <c r="EE113" s="547"/>
      <c r="EF113" s="547"/>
      <c r="EG113" s="547"/>
      <c r="EH113" s="547"/>
      <c r="EI113" s="547"/>
      <c r="EJ113" s="547"/>
      <c r="EK113" s="547"/>
      <c r="EL113" s="547"/>
      <c r="EM113" s="547"/>
      <c r="EN113" s="547"/>
      <c r="EO113" s="547"/>
      <c r="EP113" s="547"/>
      <c r="EQ113" s="547"/>
      <c r="ER113" s="547"/>
      <c r="ES113" s="547"/>
      <c r="ET113" s="547"/>
      <c r="EU113" s="547"/>
      <c r="EV113" s="547"/>
      <c r="EW113" s="547"/>
      <c r="EX113" s="547"/>
      <c r="EY113" s="547"/>
      <c r="EZ113" s="547"/>
      <c r="FA113" s="547"/>
      <c r="FB113" s="547"/>
      <c r="FC113" s="547"/>
      <c r="FD113" s="547"/>
      <c r="FE113" s="547"/>
      <c r="FF113" s="547"/>
      <c r="FG113" s="547"/>
      <c r="FH113" s="547"/>
      <c r="FI113" s="547"/>
      <c r="FJ113" s="547"/>
      <c r="FK113" s="547"/>
      <c r="FL113" s="547"/>
      <c r="FM113" s="547"/>
      <c r="FN113" s="547"/>
      <c r="FO113" s="547"/>
    </row>
    <row r="114" spans="1:171" x14ac:dyDescent="0.15">
      <c r="A114" s="547">
        <v>4109165</v>
      </c>
      <c r="B114" s="547">
        <v>0</v>
      </c>
      <c r="C114" s="547">
        <v>0</v>
      </c>
      <c r="D114" s="547" t="s">
        <v>102</v>
      </c>
      <c r="E114" s="547" t="s">
        <v>102</v>
      </c>
      <c r="F114" s="547" t="s">
        <v>102</v>
      </c>
      <c r="G114" s="547" t="s">
        <v>102</v>
      </c>
      <c r="H114" s="547" t="s">
        <v>102</v>
      </c>
      <c r="I114" s="547" t="s">
        <v>102</v>
      </c>
      <c r="J114" s="547" t="s">
        <v>102</v>
      </c>
      <c r="K114" s="547" t="s">
        <v>102</v>
      </c>
      <c r="L114" s="547" t="s">
        <v>102</v>
      </c>
      <c r="M114" s="547" t="s">
        <v>102</v>
      </c>
      <c r="N114" s="547" t="s">
        <v>102</v>
      </c>
      <c r="O114" s="547" t="s">
        <v>102</v>
      </c>
      <c r="P114" s="547" t="s">
        <v>102</v>
      </c>
      <c r="Q114" s="547" t="s">
        <v>102</v>
      </c>
      <c r="R114" s="547" t="s">
        <v>102</v>
      </c>
      <c r="S114" s="547" t="s">
        <v>102</v>
      </c>
      <c r="T114" s="547"/>
      <c r="U114" s="547"/>
      <c r="V114" s="547"/>
      <c r="W114" s="547"/>
      <c r="X114" s="547"/>
      <c r="Y114" s="547"/>
      <c r="Z114" s="547"/>
      <c r="AA114" s="547"/>
      <c r="AB114" s="547"/>
      <c r="AC114" s="547"/>
      <c r="AD114" s="547"/>
      <c r="AE114" s="547"/>
      <c r="AF114" s="547"/>
      <c r="AG114" s="547"/>
      <c r="AH114" s="547"/>
      <c r="AI114" s="547"/>
      <c r="AJ114" s="547"/>
      <c r="AK114" s="547"/>
      <c r="AL114" s="547"/>
      <c r="AM114" s="547"/>
      <c r="AN114" s="547"/>
      <c r="AO114" s="547"/>
      <c r="AP114" s="547"/>
      <c r="AQ114" s="547"/>
      <c r="AR114" s="547"/>
      <c r="AS114" s="547"/>
      <c r="AT114" s="547"/>
      <c r="AU114" s="547"/>
      <c r="AV114" s="547"/>
      <c r="AW114" s="547"/>
      <c r="AX114" s="547"/>
      <c r="AY114" s="547"/>
      <c r="AZ114" s="547"/>
      <c r="BA114" s="547"/>
      <c r="BB114" s="547"/>
      <c r="BC114" s="547"/>
      <c r="BD114" s="547"/>
      <c r="BE114" s="547"/>
      <c r="BF114" s="547"/>
      <c r="BG114" s="547"/>
      <c r="BH114" s="547"/>
      <c r="BI114" s="547"/>
      <c r="BJ114" s="547"/>
      <c r="BK114" s="547"/>
      <c r="BL114" s="547"/>
      <c r="BM114" s="547"/>
      <c r="BN114" s="547"/>
      <c r="BO114" s="547"/>
      <c r="BP114" s="547"/>
      <c r="BQ114" s="547"/>
      <c r="BR114" s="547"/>
      <c r="BS114" s="547"/>
      <c r="BT114" s="547"/>
      <c r="BU114" s="547"/>
      <c r="BV114" s="547"/>
      <c r="BW114" s="547"/>
      <c r="BX114" s="547"/>
      <c r="BY114" s="547"/>
      <c r="BZ114" s="547"/>
      <c r="CA114" s="547"/>
      <c r="CB114" s="547"/>
      <c r="CC114" s="547"/>
      <c r="CD114" s="547"/>
      <c r="CE114" s="547"/>
      <c r="CF114" s="547"/>
      <c r="CG114" s="547"/>
      <c r="CH114" s="547"/>
      <c r="CI114" s="547"/>
      <c r="CJ114" s="547"/>
      <c r="CK114" s="547"/>
      <c r="CL114" s="547"/>
      <c r="CM114" s="547"/>
      <c r="CN114" s="547"/>
      <c r="CO114" s="547"/>
      <c r="CP114" s="547"/>
      <c r="CQ114" s="547"/>
      <c r="CR114" s="547"/>
      <c r="CS114" s="547"/>
      <c r="CT114" s="547"/>
      <c r="CU114" s="547"/>
      <c r="CV114" s="547"/>
      <c r="CW114" s="547"/>
      <c r="CX114" s="547"/>
      <c r="CY114" s="547"/>
      <c r="CZ114" s="547"/>
      <c r="DA114" s="547"/>
      <c r="DB114" s="547"/>
      <c r="DC114" s="547"/>
      <c r="DD114" s="547"/>
      <c r="DE114" s="547"/>
      <c r="DF114" s="547"/>
      <c r="DG114" s="547"/>
      <c r="DH114" s="547"/>
      <c r="DI114" s="547"/>
      <c r="DJ114" s="547"/>
      <c r="DK114" s="547"/>
      <c r="DL114" s="547"/>
      <c r="DM114" s="547"/>
      <c r="DN114" s="547"/>
      <c r="DO114" s="547"/>
      <c r="DP114" s="547"/>
      <c r="DQ114" s="547"/>
      <c r="DR114" s="547"/>
      <c r="DS114" s="547"/>
      <c r="DT114" s="547"/>
      <c r="DU114" s="547"/>
      <c r="DV114" s="547"/>
      <c r="DW114" s="547"/>
      <c r="DX114" s="547"/>
      <c r="DY114" s="547"/>
      <c r="DZ114" s="547"/>
      <c r="EA114" s="547"/>
      <c r="EB114" s="547"/>
      <c r="EC114" s="547"/>
      <c r="ED114" s="547"/>
      <c r="EE114" s="547"/>
      <c r="EF114" s="547"/>
      <c r="EG114" s="547"/>
      <c r="EH114" s="547"/>
      <c r="EI114" s="547"/>
      <c r="EJ114" s="547"/>
      <c r="EK114" s="547"/>
      <c r="EL114" s="547"/>
      <c r="EM114" s="547"/>
      <c r="EN114" s="547"/>
      <c r="EO114" s="547"/>
      <c r="EP114" s="547"/>
      <c r="EQ114" s="547"/>
      <c r="ER114" s="547"/>
      <c r="ES114" s="547"/>
      <c r="ET114" s="547"/>
      <c r="EU114" s="547"/>
      <c r="EV114" s="547"/>
      <c r="EW114" s="547"/>
      <c r="EX114" s="547"/>
      <c r="EY114" s="547"/>
      <c r="EZ114" s="547"/>
      <c r="FA114" s="547"/>
      <c r="FB114" s="547"/>
      <c r="FC114" s="547"/>
      <c r="FD114" s="547"/>
      <c r="FE114" s="547"/>
      <c r="FF114" s="547"/>
      <c r="FG114" s="547"/>
      <c r="FH114" s="547"/>
      <c r="FI114" s="547"/>
      <c r="FJ114" s="547"/>
      <c r="FK114" s="547"/>
      <c r="FL114" s="547"/>
      <c r="FM114" s="547"/>
      <c r="FN114" s="547"/>
      <c r="FO114" s="547"/>
    </row>
    <row r="115" spans="1:171" x14ac:dyDescent="0.15">
      <c r="A115" s="547">
        <v>4114617</v>
      </c>
      <c r="B115" s="547">
        <v>5</v>
      </c>
      <c r="C115" s="547">
        <v>5</v>
      </c>
      <c r="D115" s="547" t="s">
        <v>20130</v>
      </c>
      <c r="E115" s="547" t="s">
        <v>20131</v>
      </c>
      <c r="F115" s="547" t="s">
        <v>20134</v>
      </c>
      <c r="G115" s="547" t="s">
        <v>20135</v>
      </c>
      <c r="H115" s="547" t="s">
        <v>2189</v>
      </c>
      <c r="J115" s="547"/>
      <c r="K115" s="547"/>
      <c r="L115" s="547"/>
      <c r="M115" s="547"/>
      <c r="N115" s="547"/>
      <c r="O115" s="547"/>
      <c r="P115" s="547"/>
      <c r="Q115" s="547"/>
      <c r="R115" s="547"/>
      <c r="S115" s="547"/>
      <c r="T115" s="547"/>
      <c r="U115" s="547"/>
      <c r="V115" s="547"/>
      <c r="W115" s="547"/>
      <c r="X115" s="547"/>
      <c r="Y115" s="547"/>
      <c r="Z115" s="547"/>
      <c r="AA115" s="547"/>
      <c r="AB115" s="547"/>
      <c r="AC115" s="547"/>
      <c r="AD115" s="547"/>
      <c r="AE115" s="547"/>
      <c r="AF115" s="547"/>
      <c r="AG115" s="547"/>
      <c r="AH115" s="547"/>
      <c r="AI115" s="547"/>
      <c r="AJ115" s="547"/>
      <c r="AK115" s="547"/>
      <c r="AL115" s="547"/>
      <c r="AM115" s="547"/>
      <c r="AN115" s="547"/>
      <c r="AO115" s="547"/>
      <c r="AP115" s="547"/>
      <c r="AQ115" s="547"/>
      <c r="AR115" s="547"/>
      <c r="AS115" s="547"/>
      <c r="AT115" s="547"/>
      <c r="AU115" s="547"/>
      <c r="AV115" s="547"/>
      <c r="AW115" s="547"/>
      <c r="AX115" s="547"/>
      <c r="AY115" s="547"/>
      <c r="AZ115" s="547"/>
      <c r="BA115" s="547"/>
      <c r="BB115" s="547"/>
      <c r="BC115" s="547"/>
      <c r="BD115" s="547"/>
      <c r="BE115" s="547"/>
      <c r="BF115" s="547"/>
      <c r="BG115" s="547"/>
      <c r="BH115" s="547"/>
      <c r="BI115" s="547"/>
      <c r="BJ115" s="547"/>
      <c r="BK115" s="547"/>
      <c r="BL115" s="547"/>
      <c r="BM115" s="547"/>
      <c r="BN115" s="547"/>
      <c r="BO115" s="547"/>
      <c r="BP115" s="547"/>
      <c r="BQ115" s="547"/>
      <c r="BR115" s="547"/>
      <c r="BS115" s="547"/>
      <c r="BT115" s="547"/>
      <c r="BU115" s="547"/>
      <c r="BV115" s="547"/>
      <c r="BW115" s="547"/>
      <c r="BX115" s="547"/>
      <c r="BY115" s="547"/>
      <c r="BZ115" s="547"/>
      <c r="CA115" s="547"/>
      <c r="CB115" s="547"/>
      <c r="CC115" s="547"/>
      <c r="CD115" s="547"/>
      <c r="CE115" s="547"/>
      <c r="CF115" s="547"/>
      <c r="CG115" s="547"/>
      <c r="CH115" s="547"/>
      <c r="CI115" s="547"/>
      <c r="CJ115" s="547"/>
      <c r="CK115" s="547"/>
      <c r="CL115" s="547"/>
      <c r="CM115" s="547"/>
      <c r="CN115" s="547"/>
      <c r="CO115" s="547"/>
      <c r="CP115" s="547"/>
      <c r="CQ115" s="547"/>
      <c r="CR115" s="547"/>
      <c r="CS115" s="547"/>
      <c r="CT115" s="547"/>
      <c r="CU115" s="547"/>
      <c r="CV115" s="547"/>
      <c r="CW115" s="547"/>
      <c r="CX115" s="547"/>
      <c r="CY115" s="547"/>
      <c r="CZ115" s="547"/>
      <c r="DA115" s="547"/>
      <c r="DB115" s="547"/>
      <c r="DC115" s="547"/>
      <c r="DD115" s="547"/>
      <c r="DE115" s="547"/>
      <c r="DF115" s="547"/>
      <c r="DG115" s="547"/>
      <c r="DH115" s="547"/>
      <c r="DI115" s="547"/>
      <c r="DJ115" s="547"/>
      <c r="DK115" s="547"/>
      <c r="DL115" s="547"/>
      <c r="DM115" s="547"/>
      <c r="DN115" s="547"/>
      <c r="DO115" s="547"/>
      <c r="DP115" s="547"/>
      <c r="DQ115" s="547"/>
      <c r="DR115" s="547"/>
      <c r="DS115" s="547"/>
      <c r="DT115" s="547"/>
      <c r="DU115" s="547"/>
      <c r="DV115" s="547"/>
      <c r="DW115" s="547"/>
      <c r="DX115" s="547"/>
      <c r="DY115" s="547"/>
      <c r="DZ115" s="547"/>
      <c r="EA115" s="547"/>
      <c r="EB115" s="547"/>
      <c r="EC115" s="547"/>
      <c r="ED115" s="547"/>
      <c r="EE115" s="547"/>
      <c r="EF115" s="547"/>
      <c r="EG115" s="547"/>
      <c r="EH115" s="547"/>
      <c r="EI115" s="547"/>
      <c r="EJ115" s="547"/>
      <c r="EK115" s="547"/>
      <c r="EL115" s="547"/>
      <c r="EM115" s="547"/>
      <c r="EN115" s="547"/>
      <c r="EO115" s="547"/>
      <c r="EP115" s="547"/>
      <c r="EQ115" s="547"/>
      <c r="ER115" s="547"/>
      <c r="ES115" s="547"/>
      <c r="ET115" s="547"/>
      <c r="EU115" s="547"/>
      <c r="EV115" s="547"/>
      <c r="EW115" s="547"/>
      <c r="EX115" s="547"/>
      <c r="EY115" s="547"/>
      <c r="EZ115" s="547"/>
      <c r="FA115" s="547"/>
      <c r="FB115" s="547"/>
      <c r="FC115" s="547"/>
      <c r="FD115" s="547"/>
      <c r="FE115" s="547"/>
      <c r="FF115" s="547"/>
      <c r="FG115" s="547"/>
      <c r="FH115" s="547"/>
      <c r="FI115" s="547"/>
      <c r="FJ115" s="547"/>
      <c r="FK115" s="547"/>
      <c r="FL115" s="547"/>
      <c r="FM115" s="547"/>
      <c r="FN115" s="547"/>
      <c r="FO115" s="547"/>
    </row>
    <row r="116" spans="1:171" x14ac:dyDescent="0.15">
      <c r="A116" s="547">
        <v>4097281</v>
      </c>
      <c r="B116" s="547">
        <v>4</v>
      </c>
      <c r="C116" s="547">
        <v>4</v>
      </c>
      <c r="D116" s="547" t="s">
        <v>20144</v>
      </c>
      <c r="E116" s="547" t="s">
        <v>20145</v>
      </c>
      <c r="F116" s="547" t="s">
        <v>20146</v>
      </c>
      <c r="G116" s="547" t="s">
        <v>20147</v>
      </c>
      <c r="J116" s="547"/>
      <c r="K116" s="547"/>
      <c r="L116" s="547"/>
      <c r="M116" s="547"/>
      <c r="N116" s="547"/>
      <c r="O116" s="547"/>
      <c r="P116" s="547"/>
      <c r="Q116" s="547"/>
      <c r="R116" s="547"/>
      <c r="S116" s="547"/>
      <c r="T116" s="547"/>
      <c r="U116" s="547"/>
      <c r="V116" s="547"/>
      <c r="W116" s="547"/>
      <c r="X116" s="547"/>
      <c r="Y116" s="547"/>
      <c r="Z116" s="547"/>
      <c r="AA116" s="547"/>
      <c r="AB116" s="547"/>
      <c r="AC116" s="547"/>
      <c r="AD116" s="547"/>
      <c r="AE116" s="547"/>
      <c r="AF116" s="547"/>
      <c r="AG116" s="547"/>
      <c r="AH116" s="547"/>
      <c r="AI116" s="547"/>
      <c r="AJ116" s="547"/>
      <c r="AK116" s="547"/>
      <c r="AL116" s="547"/>
      <c r="AM116" s="547"/>
      <c r="AN116" s="547"/>
      <c r="AO116" s="547"/>
      <c r="AP116" s="547"/>
      <c r="AQ116" s="547"/>
      <c r="AR116" s="547"/>
      <c r="AS116" s="547"/>
      <c r="AT116" s="547"/>
      <c r="AU116" s="547"/>
      <c r="AV116" s="547"/>
      <c r="AW116" s="547"/>
      <c r="AX116" s="547"/>
      <c r="AY116" s="547"/>
      <c r="AZ116" s="547"/>
      <c r="BA116" s="547"/>
      <c r="BB116" s="547"/>
      <c r="BC116" s="547"/>
      <c r="BD116" s="547"/>
      <c r="BE116" s="547"/>
      <c r="BF116" s="547"/>
      <c r="BG116" s="547"/>
      <c r="BH116" s="547"/>
      <c r="BI116" s="547"/>
      <c r="BJ116" s="547"/>
      <c r="BK116" s="547"/>
      <c r="BL116" s="547"/>
      <c r="BM116" s="547"/>
      <c r="BN116" s="547"/>
      <c r="BO116" s="547"/>
      <c r="BP116" s="547"/>
      <c r="BQ116" s="547"/>
      <c r="BR116" s="547"/>
      <c r="BS116" s="547"/>
      <c r="BT116" s="547"/>
      <c r="BU116" s="547"/>
      <c r="BV116" s="547"/>
      <c r="BW116" s="547"/>
      <c r="BX116" s="547"/>
      <c r="BY116" s="547"/>
      <c r="BZ116" s="547"/>
      <c r="CA116" s="547"/>
      <c r="CB116" s="547"/>
      <c r="CC116" s="547"/>
      <c r="CD116" s="547"/>
      <c r="CE116" s="547"/>
      <c r="CF116" s="547"/>
      <c r="CG116" s="547"/>
      <c r="CH116" s="547"/>
      <c r="CI116" s="547"/>
      <c r="CJ116" s="547"/>
      <c r="CK116" s="547"/>
      <c r="CL116" s="547"/>
      <c r="CM116" s="547"/>
      <c r="CN116" s="547"/>
      <c r="CO116" s="547"/>
      <c r="CP116" s="547"/>
      <c r="CQ116" s="547"/>
      <c r="CR116" s="547"/>
      <c r="CS116" s="547"/>
      <c r="CT116" s="547"/>
      <c r="CU116" s="547"/>
      <c r="CV116" s="547"/>
      <c r="CW116" s="547"/>
      <c r="CX116" s="547"/>
      <c r="CY116" s="547"/>
      <c r="CZ116" s="547"/>
      <c r="DA116" s="547"/>
      <c r="DB116" s="547"/>
      <c r="DC116" s="547"/>
      <c r="DD116" s="547"/>
      <c r="DE116" s="547"/>
      <c r="DF116" s="547"/>
      <c r="DG116" s="547"/>
      <c r="DH116" s="547"/>
      <c r="DI116" s="547"/>
      <c r="DJ116" s="547"/>
      <c r="DK116" s="547"/>
      <c r="DL116" s="547"/>
      <c r="DM116" s="547"/>
      <c r="DN116" s="547"/>
      <c r="DO116" s="547"/>
      <c r="DP116" s="547"/>
      <c r="DQ116" s="547"/>
      <c r="DR116" s="547"/>
      <c r="DS116" s="547"/>
      <c r="DT116" s="547"/>
      <c r="DU116" s="547"/>
      <c r="DV116" s="547"/>
      <c r="DW116" s="547"/>
      <c r="DX116" s="547"/>
      <c r="DY116" s="547"/>
      <c r="DZ116" s="547"/>
      <c r="EA116" s="547"/>
      <c r="EB116" s="547"/>
      <c r="EC116" s="547"/>
      <c r="ED116" s="547"/>
      <c r="EE116" s="547"/>
      <c r="EF116" s="547"/>
      <c r="EG116" s="547"/>
      <c r="EH116" s="547"/>
      <c r="EI116" s="547"/>
      <c r="EJ116" s="547"/>
      <c r="EK116" s="547"/>
      <c r="EL116" s="547"/>
      <c r="EM116" s="547"/>
      <c r="EN116" s="547"/>
      <c r="EO116" s="547"/>
      <c r="EP116" s="547"/>
      <c r="EQ116" s="547"/>
      <c r="ER116" s="547"/>
      <c r="ES116" s="547"/>
      <c r="ET116" s="547"/>
      <c r="EU116" s="547"/>
      <c r="EV116" s="547"/>
      <c r="EW116" s="547"/>
      <c r="EX116" s="547"/>
      <c r="EY116" s="547"/>
      <c r="EZ116" s="547"/>
      <c r="FA116" s="547"/>
      <c r="FB116" s="547"/>
      <c r="FC116" s="547"/>
      <c r="FD116" s="547"/>
      <c r="FE116" s="547"/>
      <c r="FF116" s="547"/>
      <c r="FG116" s="547"/>
      <c r="FH116" s="547"/>
      <c r="FI116" s="547"/>
      <c r="FJ116" s="547"/>
      <c r="FK116" s="547"/>
      <c r="FL116" s="547"/>
      <c r="FM116" s="547"/>
      <c r="FN116" s="547"/>
      <c r="FO116" s="547"/>
    </row>
    <row r="117" spans="1:171" x14ac:dyDescent="0.15">
      <c r="A117" s="547">
        <v>4105586</v>
      </c>
      <c r="B117" s="547">
        <v>0</v>
      </c>
      <c r="C117" s="547">
        <v>0</v>
      </c>
      <c r="D117" s="547" t="s">
        <v>102</v>
      </c>
      <c r="E117" s="547" t="s">
        <v>102</v>
      </c>
      <c r="F117" s="547" t="s">
        <v>102</v>
      </c>
      <c r="G117" s="547" t="s">
        <v>102</v>
      </c>
      <c r="H117" s="547" t="s">
        <v>102</v>
      </c>
      <c r="I117" s="547" t="s">
        <v>102</v>
      </c>
      <c r="J117" s="547" t="s">
        <v>102</v>
      </c>
      <c r="K117" s="547" t="s">
        <v>102</v>
      </c>
      <c r="L117" s="547" t="s">
        <v>102</v>
      </c>
      <c r="M117" s="547" t="s">
        <v>102</v>
      </c>
      <c r="N117" s="547" t="s">
        <v>102</v>
      </c>
      <c r="O117" s="547" t="s">
        <v>102</v>
      </c>
      <c r="P117" s="547" t="s">
        <v>102</v>
      </c>
      <c r="Q117" s="547" t="s">
        <v>102</v>
      </c>
      <c r="R117" s="547" t="s">
        <v>102</v>
      </c>
      <c r="S117" s="547" t="s">
        <v>102</v>
      </c>
      <c r="T117" s="547"/>
      <c r="U117" s="547"/>
      <c r="V117" s="547"/>
      <c r="W117" s="547"/>
      <c r="X117" s="547"/>
      <c r="Y117" s="547"/>
      <c r="Z117" s="547"/>
      <c r="AA117" s="547"/>
      <c r="AB117" s="547"/>
      <c r="AC117" s="547"/>
      <c r="AD117" s="547"/>
      <c r="AE117" s="547"/>
      <c r="AF117" s="547"/>
      <c r="AG117" s="547"/>
      <c r="AH117" s="547"/>
      <c r="AI117" s="547"/>
      <c r="AJ117" s="547"/>
      <c r="AK117" s="547"/>
      <c r="AL117" s="547"/>
      <c r="AM117" s="547"/>
      <c r="AN117" s="547"/>
      <c r="AO117" s="547"/>
      <c r="AP117" s="547"/>
      <c r="AQ117" s="547"/>
      <c r="AR117" s="547"/>
      <c r="AS117" s="547"/>
      <c r="AT117" s="547"/>
      <c r="AU117" s="547"/>
      <c r="AV117" s="547"/>
      <c r="AW117" s="547"/>
      <c r="AX117" s="547"/>
      <c r="AY117" s="547"/>
      <c r="AZ117" s="547"/>
      <c r="BA117" s="547"/>
      <c r="BB117" s="547"/>
      <c r="BC117" s="547"/>
      <c r="BD117" s="547"/>
      <c r="BE117" s="547"/>
      <c r="BF117" s="547"/>
      <c r="BG117" s="547"/>
      <c r="BH117" s="547"/>
      <c r="BI117" s="547"/>
      <c r="BJ117" s="547"/>
      <c r="BK117" s="547"/>
      <c r="BL117" s="547"/>
      <c r="BM117" s="547"/>
      <c r="BN117" s="547"/>
      <c r="BO117" s="547"/>
      <c r="BP117" s="547"/>
      <c r="BQ117" s="547"/>
      <c r="BR117" s="547"/>
      <c r="BS117" s="547"/>
      <c r="BT117" s="547"/>
      <c r="BU117" s="547"/>
      <c r="BV117" s="547"/>
      <c r="BW117" s="547"/>
      <c r="BX117" s="547"/>
      <c r="BY117" s="547"/>
      <c r="BZ117" s="547"/>
      <c r="CA117" s="547"/>
      <c r="CB117" s="547"/>
      <c r="CC117" s="547"/>
      <c r="CD117" s="547"/>
      <c r="CE117" s="547"/>
      <c r="CF117" s="547"/>
      <c r="CG117" s="547"/>
      <c r="CH117" s="547"/>
      <c r="CI117" s="547"/>
      <c r="CJ117" s="547"/>
      <c r="CK117" s="547"/>
      <c r="CL117" s="547"/>
      <c r="CM117" s="547"/>
      <c r="CN117" s="547"/>
      <c r="CO117" s="547"/>
      <c r="CP117" s="547"/>
      <c r="CQ117" s="547"/>
      <c r="CR117" s="547"/>
      <c r="CS117" s="547"/>
      <c r="CT117" s="547"/>
      <c r="CU117" s="547"/>
      <c r="CV117" s="547"/>
      <c r="CW117" s="547"/>
      <c r="CX117" s="547"/>
      <c r="CY117" s="547"/>
      <c r="CZ117" s="547"/>
      <c r="DA117" s="547"/>
      <c r="DB117" s="547"/>
      <c r="DC117" s="547"/>
      <c r="DD117" s="547"/>
      <c r="DE117" s="547"/>
      <c r="DF117" s="547"/>
      <c r="DG117" s="547"/>
      <c r="DH117" s="547"/>
      <c r="DI117" s="547"/>
      <c r="DJ117" s="547"/>
      <c r="DK117" s="547"/>
      <c r="DL117" s="547"/>
      <c r="DM117" s="547"/>
      <c r="DN117" s="547"/>
      <c r="DO117" s="547"/>
      <c r="DP117" s="547"/>
      <c r="DQ117" s="547"/>
      <c r="DR117" s="547"/>
      <c r="DS117" s="547"/>
      <c r="DT117" s="547"/>
      <c r="DU117" s="547"/>
      <c r="DV117" s="547"/>
      <c r="DW117" s="547"/>
      <c r="DX117" s="547"/>
      <c r="DY117" s="547"/>
      <c r="DZ117" s="547"/>
      <c r="EA117" s="547"/>
      <c r="EB117" s="547"/>
      <c r="EC117" s="547"/>
      <c r="ED117" s="547"/>
      <c r="EE117" s="547"/>
      <c r="EF117" s="547"/>
      <c r="EG117" s="547"/>
      <c r="EH117" s="547"/>
      <c r="EI117" s="547"/>
      <c r="EJ117" s="547"/>
      <c r="EK117" s="547"/>
      <c r="EL117" s="547"/>
      <c r="EM117" s="547"/>
      <c r="EN117" s="547"/>
      <c r="EO117" s="547"/>
      <c r="EP117" s="547"/>
      <c r="EQ117" s="547"/>
      <c r="ER117" s="547"/>
      <c r="ES117" s="547"/>
      <c r="ET117" s="547"/>
      <c r="EU117" s="547"/>
      <c r="EV117" s="547"/>
      <c r="EW117" s="547"/>
      <c r="EX117" s="547"/>
      <c r="EY117" s="547"/>
      <c r="EZ117" s="547"/>
      <c r="FA117" s="547"/>
      <c r="FB117" s="547"/>
      <c r="FC117" s="547"/>
      <c r="FD117" s="547"/>
      <c r="FE117" s="547"/>
      <c r="FF117" s="547"/>
      <c r="FG117" s="547"/>
      <c r="FH117" s="547"/>
      <c r="FI117" s="547"/>
      <c r="FJ117" s="547"/>
      <c r="FK117" s="547"/>
      <c r="FL117" s="547"/>
      <c r="FM117" s="547"/>
      <c r="FN117" s="547"/>
      <c r="FO117" s="547"/>
    </row>
    <row r="118" spans="1:171" x14ac:dyDescent="0.15">
      <c r="A118" s="547">
        <v>4094016</v>
      </c>
      <c r="B118" s="547">
        <v>0</v>
      </c>
      <c r="C118" s="547">
        <v>0</v>
      </c>
      <c r="D118" s="547" t="s">
        <v>102</v>
      </c>
      <c r="E118" s="547" t="s">
        <v>102</v>
      </c>
      <c r="F118" s="547" t="s">
        <v>102</v>
      </c>
      <c r="G118" s="547" t="s">
        <v>102</v>
      </c>
      <c r="H118" s="547" t="s">
        <v>102</v>
      </c>
      <c r="I118" s="547" t="s">
        <v>102</v>
      </c>
      <c r="J118" s="547" t="s">
        <v>102</v>
      </c>
      <c r="K118" s="547" t="s">
        <v>102</v>
      </c>
      <c r="L118" s="547" t="s">
        <v>102</v>
      </c>
      <c r="M118" s="547" t="s">
        <v>102</v>
      </c>
      <c r="N118" s="547" t="s">
        <v>102</v>
      </c>
      <c r="O118" s="547" t="s">
        <v>102</v>
      </c>
      <c r="P118" s="547" t="s">
        <v>102</v>
      </c>
      <c r="Q118" s="547" t="s">
        <v>102</v>
      </c>
      <c r="R118" s="547" t="s">
        <v>102</v>
      </c>
      <c r="S118" s="547" t="s">
        <v>102</v>
      </c>
      <c r="T118" s="547"/>
      <c r="U118" s="547"/>
      <c r="V118" s="547"/>
      <c r="W118" s="547"/>
      <c r="X118" s="547"/>
      <c r="Y118" s="547"/>
      <c r="Z118" s="547"/>
      <c r="AA118" s="547"/>
      <c r="AB118" s="547"/>
      <c r="AC118" s="547"/>
      <c r="AD118" s="547"/>
      <c r="AE118" s="547"/>
      <c r="AF118" s="547"/>
      <c r="AG118" s="547"/>
      <c r="AH118" s="547"/>
      <c r="AI118" s="547"/>
      <c r="AJ118" s="547"/>
      <c r="AK118" s="547"/>
      <c r="AL118" s="547"/>
      <c r="AM118" s="547"/>
      <c r="AN118" s="547"/>
      <c r="AO118" s="547"/>
      <c r="AP118" s="547"/>
      <c r="AQ118" s="547"/>
      <c r="AR118" s="547"/>
      <c r="AS118" s="547"/>
      <c r="AT118" s="547"/>
      <c r="AU118" s="547"/>
      <c r="AV118" s="547"/>
      <c r="AW118" s="547"/>
      <c r="AX118" s="547"/>
      <c r="AY118" s="547"/>
      <c r="AZ118" s="547"/>
      <c r="BA118" s="547"/>
      <c r="BB118" s="547"/>
      <c r="BC118" s="547"/>
      <c r="BD118" s="547"/>
      <c r="BE118" s="547"/>
      <c r="BF118" s="547"/>
      <c r="BG118" s="547"/>
      <c r="BH118" s="547"/>
      <c r="BI118" s="547"/>
      <c r="BJ118" s="547"/>
      <c r="BK118" s="547"/>
      <c r="BL118" s="547"/>
      <c r="BM118" s="547"/>
      <c r="BN118" s="547"/>
      <c r="BO118" s="547"/>
      <c r="BP118" s="547"/>
      <c r="BQ118" s="547"/>
      <c r="BR118" s="547"/>
      <c r="BS118" s="547"/>
      <c r="BT118" s="547"/>
      <c r="BU118" s="547"/>
      <c r="BV118" s="547"/>
      <c r="BW118" s="547"/>
      <c r="BX118" s="547"/>
      <c r="BY118" s="547"/>
      <c r="BZ118" s="547"/>
      <c r="CA118" s="547"/>
      <c r="CB118" s="547"/>
      <c r="CC118" s="547"/>
      <c r="CD118" s="547"/>
      <c r="CE118" s="547"/>
      <c r="CF118" s="547"/>
      <c r="CG118" s="547"/>
      <c r="CH118" s="547"/>
      <c r="CI118" s="547"/>
      <c r="CJ118" s="547"/>
      <c r="CK118" s="547"/>
      <c r="CL118" s="547"/>
      <c r="CM118" s="547"/>
      <c r="CN118" s="547"/>
      <c r="CO118" s="547"/>
      <c r="CP118" s="547"/>
      <c r="CQ118" s="547"/>
      <c r="CR118" s="547"/>
      <c r="CS118" s="547"/>
      <c r="CT118" s="547"/>
      <c r="CU118" s="547"/>
      <c r="CV118" s="547"/>
      <c r="CW118" s="547"/>
      <c r="CX118" s="547"/>
      <c r="CY118" s="547"/>
      <c r="CZ118" s="547"/>
      <c r="DA118" s="547"/>
      <c r="DB118" s="547"/>
      <c r="DC118" s="547"/>
      <c r="DD118" s="547"/>
      <c r="DE118" s="547"/>
      <c r="DF118" s="547"/>
      <c r="DG118" s="547"/>
      <c r="DH118" s="547"/>
      <c r="DI118" s="547"/>
      <c r="DJ118" s="547"/>
      <c r="DK118" s="547"/>
      <c r="DL118" s="547"/>
      <c r="DM118" s="547"/>
      <c r="DN118" s="547"/>
      <c r="DO118" s="547"/>
      <c r="DP118" s="547"/>
      <c r="DQ118" s="547"/>
      <c r="DR118" s="547"/>
      <c r="DS118" s="547"/>
      <c r="DT118" s="547"/>
      <c r="DU118" s="547"/>
      <c r="DV118" s="547"/>
      <c r="DW118" s="547"/>
      <c r="DX118" s="547"/>
      <c r="DY118" s="547"/>
      <c r="DZ118" s="547"/>
      <c r="EA118" s="547"/>
      <c r="EB118" s="547"/>
      <c r="EC118" s="547"/>
      <c r="ED118" s="547"/>
      <c r="EE118" s="547"/>
      <c r="EF118" s="547"/>
      <c r="EG118" s="547"/>
      <c r="EH118" s="547"/>
      <c r="EI118" s="547"/>
      <c r="EJ118" s="547"/>
      <c r="EK118" s="547"/>
      <c r="EL118" s="547"/>
      <c r="EM118" s="547"/>
      <c r="EN118" s="547"/>
      <c r="EO118" s="547"/>
      <c r="EP118" s="547"/>
      <c r="EQ118" s="547"/>
      <c r="ER118" s="547"/>
      <c r="ES118" s="547"/>
      <c r="ET118" s="547"/>
      <c r="EU118" s="547"/>
      <c r="EV118" s="547"/>
      <c r="EW118" s="547"/>
      <c r="EX118" s="547"/>
      <c r="EY118" s="547"/>
      <c r="EZ118" s="547"/>
      <c r="FA118" s="547"/>
      <c r="FB118" s="547"/>
      <c r="FC118" s="547"/>
      <c r="FD118" s="547"/>
      <c r="FE118" s="547"/>
      <c r="FF118" s="547"/>
      <c r="FG118" s="547"/>
      <c r="FH118" s="547"/>
      <c r="FI118" s="547"/>
      <c r="FJ118" s="547"/>
      <c r="FK118" s="547"/>
      <c r="FL118" s="547"/>
      <c r="FM118" s="547"/>
      <c r="FN118" s="547"/>
      <c r="FO118" s="547"/>
    </row>
    <row r="119" spans="1:171" x14ac:dyDescent="0.15">
      <c r="A119" s="547">
        <v>4074457</v>
      </c>
      <c r="B119" s="547">
        <v>0</v>
      </c>
      <c r="C119" s="547">
        <v>0</v>
      </c>
      <c r="D119" s="547" t="s">
        <v>102</v>
      </c>
      <c r="E119" s="547" t="s">
        <v>102</v>
      </c>
      <c r="F119" s="547" t="s">
        <v>102</v>
      </c>
      <c r="G119" s="547" t="s">
        <v>102</v>
      </c>
      <c r="H119" s="547" t="s">
        <v>102</v>
      </c>
      <c r="I119" s="547" t="s">
        <v>102</v>
      </c>
      <c r="J119" s="547" t="s">
        <v>102</v>
      </c>
      <c r="K119" s="547" t="s">
        <v>102</v>
      </c>
      <c r="L119" s="547" t="s">
        <v>102</v>
      </c>
      <c r="M119" s="547" t="s">
        <v>102</v>
      </c>
      <c r="N119" s="547" t="s">
        <v>102</v>
      </c>
      <c r="O119" s="547" t="s">
        <v>102</v>
      </c>
      <c r="P119" s="547" t="s">
        <v>102</v>
      </c>
      <c r="Q119" s="547" t="s">
        <v>102</v>
      </c>
      <c r="R119" s="547" t="s">
        <v>102</v>
      </c>
      <c r="S119" s="547" t="s">
        <v>102</v>
      </c>
      <c r="T119" s="547"/>
      <c r="U119" s="547"/>
      <c r="V119" s="547"/>
      <c r="W119" s="547"/>
      <c r="X119" s="547"/>
      <c r="Y119" s="547"/>
      <c r="Z119" s="547"/>
      <c r="AA119" s="547"/>
      <c r="AB119" s="547"/>
      <c r="AC119" s="547"/>
      <c r="AD119" s="547"/>
      <c r="AE119" s="547"/>
      <c r="AF119" s="547"/>
      <c r="AG119" s="547"/>
      <c r="AH119" s="547"/>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7"/>
      <c r="BW119" s="547"/>
      <c r="BX119" s="547"/>
      <c r="BY119" s="547"/>
      <c r="BZ119" s="547"/>
      <c r="CA119" s="547"/>
      <c r="CB119" s="547"/>
      <c r="CC119" s="547"/>
      <c r="CD119" s="547"/>
      <c r="CE119" s="547"/>
      <c r="CF119" s="547"/>
      <c r="CG119" s="547"/>
      <c r="CH119" s="547"/>
      <c r="CI119" s="547"/>
      <c r="CJ119" s="547"/>
      <c r="CK119" s="547"/>
      <c r="CL119" s="547"/>
      <c r="CM119" s="547"/>
      <c r="CN119" s="547"/>
      <c r="CO119" s="547"/>
      <c r="CP119" s="547"/>
      <c r="CQ119" s="547"/>
      <c r="CR119" s="547"/>
      <c r="CS119" s="547"/>
      <c r="CT119" s="547"/>
      <c r="CU119" s="547"/>
      <c r="CV119" s="547"/>
      <c r="CW119" s="547"/>
      <c r="CX119" s="547"/>
      <c r="CY119" s="547"/>
      <c r="CZ119" s="547"/>
      <c r="DA119" s="547"/>
      <c r="DB119" s="547"/>
      <c r="DC119" s="547"/>
      <c r="DD119" s="547"/>
      <c r="DE119" s="547"/>
      <c r="DF119" s="547"/>
      <c r="DG119" s="547"/>
      <c r="DH119" s="547"/>
      <c r="DI119" s="547"/>
      <c r="DJ119" s="547"/>
      <c r="DK119" s="547"/>
      <c r="DL119" s="547"/>
      <c r="DM119" s="547"/>
      <c r="DN119" s="547"/>
      <c r="DO119" s="547"/>
      <c r="DP119" s="547"/>
      <c r="DQ119" s="547"/>
      <c r="DR119" s="547"/>
      <c r="DS119" s="547"/>
      <c r="DT119" s="547"/>
      <c r="DU119" s="547"/>
      <c r="DV119" s="547"/>
      <c r="DW119" s="547"/>
      <c r="DX119" s="547"/>
      <c r="DY119" s="547"/>
      <c r="DZ119" s="547"/>
      <c r="EA119" s="547"/>
      <c r="EB119" s="547"/>
      <c r="EC119" s="547"/>
      <c r="ED119" s="547"/>
      <c r="EE119" s="547"/>
      <c r="EF119" s="547"/>
      <c r="EG119" s="547"/>
      <c r="EH119" s="547"/>
      <c r="EI119" s="547"/>
      <c r="EJ119" s="547"/>
      <c r="EK119" s="547"/>
      <c r="EL119" s="547"/>
      <c r="EM119" s="547"/>
      <c r="EN119" s="547"/>
      <c r="EO119" s="547"/>
      <c r="EP119" s="547"/>
      <c r="EQ119" s="547"/>
      <c r="ER119" s="547"/>
      <c r="ES119" s="547"/>
      <c r="ET119" s="547"/>
      <c r="EU119" s="547"/>
      <c r="EV119" s="547"/>
      <c r="EW119" s="547"/>
      <c r="EX119" s="547"/>
      <c r="EY119" s="547"/>
      <c r="EZ119" s="547"/>
      <c r="FA119" s="547"/>
      <c r="FB119" s="547"/>
      <c r="FC119" s="547"/>
      <c r="FD119" s="547"/>
      <c r="FE119" s="547"/>
      <c r="FF119" s="547"/>
      <c r="FG119" s="547"/>
      <c r="FH119" s="547"/>
      <c r="FI119" s="547"/>
      <c r="FJ119" s="547"/>
      <c r="FK119" s="547"/>
      <c r="FL119" s="547"/>
      <c r="FM119" s="547"/>
      <c r="FN119" s="547"/>
      <c r="FO119" s="547"/>
    </row>
    <row r="120" spans="1:171" x14ac:dyDescent="0.15">
      <c r="A120" s="547">
        <v>4087060</v>
      </c>
      <c r="B120" s="547">
        <v>3</v>
      </c>
      <c r="C120" s="547">
        <v>3</v>
      </c>
      <c r="D120" s="547" t="s">
        <v>20157</v>
      </c>
      <c r="E120" s="547" t="s">
        <v>20160</v>
      </c>
      <c r="F120" s="547" t="s">
        <v>20166</v>
      </c>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7"/>
      <c r="BW120" s="547"/>
      <c r="BX120" s="547"/>
      <c r="BY120" s="547"/>
      <c r="BZ120" s="547"/>
      <c r="CA120" s="547"/>
      <c r="CB120" s="547"/>
      <c r="CC120" s="547"/>
      <c r="CD120" s="547"/>
      <c r="CE120" s="547"/>
      <c r="CF120" s="547"/>
      <c r="CG120" s="547"/>
      <c r="CH120" s="547"/>
      <c r="CI120" s="547"/>
      <c r="CJ120" s="547"/>
      <c r="CK120" s="547"/>
      <c r="CL120" s="547"/>
      <c r="CM120" s="547"/>
      <c r="CN120" s="547"/>
      <c r="CO120" s="547"/>
      <c r="CP120" s="547"/>
      <c r="CQ120" s="547"/>
      <c r="CR120" s="547"/>
      <c r="CS120" s="547"/>
      <c r="CT120" s="547"/>
      <c r="CU120" s="547"/>
      <c r="CV120" s="547"/>
      <c r="CW120" s="547"/>
      <c r="CX120" s="547"/>
      <c r="CY120" s="547"/>
      <c r="CZ120" s="547"/>
      <c r="DA120" s="547"/>
      <c r="DB120" s="547"/>
      <c r="DC120" s="547"/>
      <c r="DD120" s="547"/>
      <c r="DE120" s="547"/>
      <c r="DF120" s="547"/>
      <c r="DG120" s="547"/>
      <c r="DH120" s="547"/>
      <c r="DI120" s="547"/>
      <c r="DJ120" s="547"/>
      <c r="DK120" s="547"/>
      <c r="DL120" s="547"/>
      <c r="DM120" s="547"/>
      <c r="DN120" s="547"/>
      <c r="DO120" s="547"/>
      <c r="DP120" s="547"/>
      <c r="DQ120" s="547"/>
      <c r="DR120" s="547"/>
      <c r="DS120" s="547"/>
      <c r="DT120" s="547"/>
      <c r="DU120" s="547"/>
      <c r="DV120" s="547"/>
      <c r="DW120" s="547"/>
      <c r="DX120" s="547"/>
      <c r="DY120" s="547"/>
      <c r="DZ120" s="547"/>
      <c r="EA120" s="547"/>
      <c r="EB120" s="547"/>
      <c r="EC120" s="547"/>
      <c r="ED120" s="547"/>
      <c r="EE120" s="547"/>
      <c r="EF120" s="547"/>
      <c r="EG120" s="547"/>
      <c r="EH120" s="547"/>
      <c r="EI120" s="547"/>
      <c r="EJ120" s="547"/>
      <c r="EK120" s="547"/>
      <c r="EL120" s="547"/>
      <c r="EM120" s="547"/>
      <c r="EN120" s="547"/>
      <c r="EO120" s="547"/>
      <c r="EP120" s="547"/>
      <c r="EQ120" s="547"/>
      <c r="ER120" s="547"/>
      <c r="ES120" s="547"/>
      <c r="ET120" s="547"/>
      <c r="EU120" s="547"/>
      <c r="EV120" s="547"/>
      <c r="EW120" s="547"/>
      <c r="EX120" s="547"/>
      <c r="EY120" s="547"/>
      <c r="EZ120" s="547"/>
      <c r="FA120" s="547"/>
      <c r="FB120" s="547"/>
      <c r="FC120" s="547"/>
      <c r="FD120" s="547"/>
      <c r="FE120" s="547"/>
      <c r="FF120" s="547"/>
      <c r="FG120" s="547"/>
      <c r="FH120" s="547"/>
      <c r="FI120" s="547"/>
      <c r="FJ120" s="547"/>
      <c r="FK120" s="547"/>
      <c r="FL120" s="547"/>
      <c r="FM120" s="547"/>
      <c r="FN120" s="547"/>
      <c r="FO120" s="547"/>
    </row>
    <row r="121" spans="1:171" x14ac:dyDescent="0.15">
      <c r="A121" s="547">
        <v>4099537</v>
      </c>
      <c r="B121" s="547">
        <v>0</v>
      </c>
      <c r="C121" s="547">
        <v>0</v>
      </c>
      <c r="D121" s="547" t="s">
        <v>102</v>
      </c>
      <c r="E121" s="547" t="s">
        <v>102</v>
      </c>
      <c r="F121" s="547" t="s">
        <v>102</v>
      </c>
      <c r="G121" s="547" t="s">
        <v>102</v>
      </c>
      <c r="H121" s="547" t="s">
        <v>102</v>
      </c>
      <c r="I121" s="547" t="s">
        <v>102</v>
      </c>
      <c r="J121" s="547" t="s">
        <v>102</v>
      </c>
      <c r="K121" s="547" t="s">
        <v>102</v>
      </c>
      <c r="L121" s="547" t="s">
        <v>102</v>
      </c>
      <c r="M121" s="547" t="s">
        <v>102</v>
      </c>
      <c r="N121" s="547" t="s">
        <v>102</v>
      </c>
      <c r="O121" s="547" t="s">
        <v>102</v>
      </c>
      <c r="P121" s="547" t="s">
        <v>102</v>
      </c>
      <c r="Q121" s="547" t="s">
        <v>102</v>
      </c>
      <c r="R121" s="547" t="s">
        <v>102</v>
      </c>
      <c r="S121" s="547" t="s">
        <v>102</v>
      </c>
      <c r="T121" s="547"/>
      <c r="U121" s="547"/>
      <c r="V121" s="547"/>
      <c r="W121" s="547"/>
      <c r="X121" s="547"/>
      <c r="Y121" s="547"/>
      <c r="Z121" s="547"/>
      <c r="AA121" s="547"/>
      <c r="AB121" s="547"/>
      <c r="AC121" s="547"/>
      <c r="AD121" s="547"/>
      <c r="AE121" s="547"/>
      <c r="AF121" s="547"/>
      <c r="AG121" s="547"/>
      <c r="AH121" s="547"/>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7"/>
      <c r="BW121" s="547"/>
      <c r="BX121" s="547"/>
      <c r="BY121" s="547"/>
      <c r="BZ121" s="547"/>
      <c r="CA121" s="547"/>
      <c r="CB121" s="547"/>
      <c r="CC121" s="547"/>
      <c r="CD121" s="547"/>
      <c r="CE121" s="547"/>
      <c r="CF121" s="547"/>
      <c r="CG121" s="547"/>
      <c r="CH121" s="547"/>
      <c r="CI121" s="547"/>
      <c r="CJ121" s="547"/>
      <c r="CK121" s="547"/>
      <c r="CL121" s="547"/>
      <c r="CM121" s="547"/>
      <c r="CN121" s="547"/>
      <c r="CO121" s="547"/>
      <c r="CP121" s="547"/>
      <c r="CQ121" s="547"/>
      <c r="CR121" s="547"/>
      <c r="CS121" s="547"/>
      <c r="CT121" s="547"/>
      <c r="CU121" s="547"/>
      <c r="CV121" s="547"/>
      <c r="CW121" s="547"/>
      <c r="CX121" s="547"/>
      <c r="CY121" s="547"/>
      <c r="CZ121" s="547"/>
      <c r="DA121" s="547"/>
      <c r="DB121" s="547"/>
      <c r="DC121" s="547"/>
      <c r="DD121" s="547"/>
      <c r="DE121" s="547"/>
      <c r="DF121" s="547"/>
      <c r="DG121" s="547"/>
      <c r="DH121" s="547"/>
      <c r="DI121" s="547"/>
      <c r="DJ121" s="547"/>
      <c r="DK121" s="547"/>
      <c r="DL121" s="547"/>
      <c r="DM121" s="547"/>
      <c r="DN121" s="547"/>
      <c r="DO121" s="547"/>
      <c r="DP121" s="547"/>
      <c r="DQ121" s="547"/>
      <c r="DR121" s="547"/>
      <c r="DS121" s="547"/>
      <c r="DT121" s="547"/>
      <c r="DU121" s="547"/>
      <c r="DV121" s="547"/>
      <c r="DW121" s="547"/>
      <c r="DX121" s="547"/>
      <c r="DY121" s="547"/>
      <c r="DZ121" s="547"/>
      <c r="EA121" s="547"/>
      <c r="EB121" s="547"/>
      <c r="EC121" s="547"/>
      <c r="ED121" s="547"/>
      <c r="EE121" s="547"/>
      <c r="EF121" s="547"/>
      <c r="EG121" s="547"/>
      <c r="EH121" s="547"/>
      <c r="EI121" s="547"/>
      <c r="EJ121" s="547"/>
      <c r="EK121" s="547"/>
      <c r="EL121" s="547"/>
      <c r="EM121" s="547"/>
      <c r="EN121" s="547"/>
      <c r="EO121" s="547"/>
      <c r="EP121" s="547"/>
      <c r="EQ121" s="547"/>
      <c r="ER121" s="547"/>
      <c r="ES121" s="547"/>
      <c r="ET121" s="547"/>
      <c r="EU121" s="547"/>
      <c r="EV121" s="547"/>
      <c r="EW121" s="547"/>
      <c r="EX121" s="547"/>
      <c r="EY121" s="547"/>
      <c r="EZ121" s="547"/>
      <c r="FA121" s="547"/>
      <c r="FB121" s="547"/>
      <c r="FC121" s="547"/>
      <c r="FD121" s="547"/>
      <c r="FE121" s="547"/>
      <c r="FF121" s="547"/>
      <c r="FG121" s="547"/>
      <c r="FH121" s="547"/>
      <c r="FI121" s="547"/>
      <c r="FJ121" s="547"/>
      <c r="FK121" s="547"/>
      <c r="FL121" s="547"/>
      <c r="FM121" s="547"/>
      <c r="FN121" s="547"/>
      <c r="FO121" s="547"/>
    </row>
    <row r="122" spans="1:171" x14ac:dyDescent="0.15">
      <c r="A122" s="547">
        <v>4096736</v>
      </c>
      <c r="B122" s="547">
        <v>5</v>
      </c>
      <c r="C122" s="547">
        <v>5</v>
      </c>
      <c r="D122" s="547" t="s">
        <v>3383</v>
      </c>
      <c r="E122" s="547" t="s">
        <v>20170</v>
      </c>
      <c r="F122" s="547" t="s">
        <v>20172</v>
      </c>
      <c r="G122" s="547" t="s">
        <v>20173</v>
      </c>
      <c r="H122" s="547" t="s">
        <v>20174</v>
      </c>
      <c r="J122" s="547"/>
      <c r="K122" s="547"/>
      <c r="L122" s="547"/>
      <c r="M122" s="547"/>
      <c r="N122" s="547"/>
      <c r="O122" s="547"/>
      <c r="P122" s="547"/>
      <c r="Q122" s="547"/>
      <c r="R122" s="547"/>
      <c r="S122" s="547"/>
      <c r="T122" s="547"/>
      <c r="U122" s="547"/>
      <c r="V122" s="547"/>
      <c r="W122" s="547"/>
      <c r="X122" s="547"/>
      <c r="Y122" s="547"/>
      <c r="Z122" s="547"/>
      <c r="AA122" s="547"/>
      <c r="AB122" s="547"/>
      <c r="AC122" s="547"/>
      <c r="AD122" s="547"/>
      <c r="AE122" s="547"/>
      <c r="AF122" s="547"/>
      <c r="AG122" s="547"/>
      <c r="AH122" s="547"/>
      <c r="AI122" s="547"/>
      <c r="AJ122" s="547"/>
      <c r="AK122" s="547"/>
      <c r="AL122" s="547"/>
      <c r="AM122" s="547"/>
      <c r="AN122" s="547"/>
      <c r="AO122" s="547"/>
      <c r="AP122" s="547"/>
      <c r="AQ122" s="547"/>
      <c r="AR122" s="547"/>
      <c r="AS122" s="547"/>
      <c r="AT122" s="547"/>
      <c r="AU122" s="547"/>
      <c r="AV122" s="547"/>
      <c r="AW122" s="547"/>
      <c r="AX122" s="547"/>
      <c r="AY122" s="547"/>
      <c r="AZ122" s="547"/>
      <c r="BA122" s="547"/>
      <c r="BB122" s="547"/>
      <c r="BC122" s="547"/>
      <c r="BD122" s="547"/>
      <c r="BE122" s="547"/>
      <c r="BF122" s="547"/>
      <c r="BG122" s="547"/>
      <c r="BH122" s="547"/>
      <c r="BI122" s="547"/>
      <c r="BJ122" s="547"/>
      <c r="BK122" s="547"/>
      <c r="BL122" s="547"/>
      <c r="BM122" s="547"/>
      <c r="BN122" s="547"/>
      <c r="BO122" s="547"/>
      <c r="BP122" s="547"/>
      <c r="BQ122" s="547"/>
      <c r="BR122" s="547"/>
      <c r="BS122" s="547"/>
      <c r="BT122" s="547"/>
      <c r="BU122" s="547"/>
      <c r="BV122" s="547"/>
      <c r="BW122" s="547"/>
      <c r="BX122" s="547"/>
      <c r="BY122" s="547"/>
      <c r="BZ122" s="547"/>
      <c r="CA122" s="547"/>
      <c r="CB122" s="547"/>
      <c r="CC122" s="547"/>
      <c r="CD122" s="547"/>
      <c r="CE122" s="547"/>
      <c r="CF122" s="547"/>
      <c r="CG122" s="547"/>
      <c r="CH122" s="547"/>
      <c r="CI122" s="547"/>
      <c r="CJ122" s="547"/>
      <c r="CK122" s="547"/>
      <c r="CL122" s="547"/>
      <c r="CM122" s="547"/>
      <c r="CN122" s="547"/>
      <c r="CO122" s="547"/>
      <c r="CP122" s="547"/>
      <c r="CQ122" s="547"/>
      <c r="CR122" s="547"/>
      <c r="CS122" s="547"/>
      <c r="CT122" s="547"/>
      <c r="CU122" s="547"/>
      <c r="CV122" s="547"/>
      <c r="CW122" s="547"/>
      <c r="CX122" s="547"/>
      <c r="CY122" s="547"/>
      <c r="CZ122" s="547"/>
      <c r="DA122" s="547"/>
      <c r="DB122" s="547"/>
      <c r="DC122" s="547"/>
      <c r="DD122" s="547"/>
      <c r="DE122" s="547"/>
      <c r="DF122" s="547"/>
      <c r="DG122" s="547"/>
      <c r="DH122" s="547"/>
      <c r="DI122" s="547"/>
      <c r="DJ122" s="547"/>
      <c r="DK122" s="547"/>
      <c r="DL122" s="547"/>
      <c r="DM122" s="547"/>
      <c r="DN122" s="547"/>
      <c r="DO122" s="547"/>
      <c r="DP122" s="547"/>
      <c r="DQ122" s="547"/>
      <c r="DR122" s="547"/>
      <c r="DS122" s="547"/>
      <c r="DT122" s="547"/>
      <c r="DU122" s="547"/>
      <c r="DV122" s="547"/>
      <c r="DW122" s="547"/>
      <c r="DX122" s="547"/>
      <c r="DY122" s="547"/>
      <c r="DZ122" s="547"/>
      <c r="EA122" s="547"/>
      <c r="EB122" s="547"/>
      <c r="EC122" s="547"/>
      <c r="ED122" s="547"/>
      <c r="EE122" s="547"/>
      <c r="EF122" s="547"/>
      <c r="EG122" s="547"/>
      <c r="EH122" s="547"/>
      <c r="EI122" s="547"/>
      <c r="EJ122" s="547"/>
      <c r="EK122" s="547"/>
      <c r="EL122" s="547"/>
      <c r="EM122" s="547"/>
      <c r="EN122" s="547"/>
      <c r="EO122" s="547"/>
      <c r="EP122" s="547"/>
      <c r="EQ122" s="547"/>
      <c r="ER122" s="547"/>
      <c r="ES122" s="547"/>
      <c r="ET122" s="547"/>
      <c r="EU122" s="547"/>
      <c r="EV122" s="547"/>
      <c r="EW122" s="547"/>
      <c r="EX122" s="547"/>
      <c r="EY122" s="547"/>
      <c r="EZ122" s="547"/>
      <c r="FA122" s="547"/>
      <c r="FB122" s="547"/>
      <c r="FC122" s="547"/>
      <c r="FD122" s="547"/>
      <c r="FE122" s="547"/>
      <c r="FF122" s="547"/>
      <c r="FG122" s="547"/>
      <c r="FH122" s="547"/>
      <c r="FI122" s="547"/>
      <c r="FJ122" s="547"/>
      <c r="FK122" s="547"/>
      <c r="FL122" s="547"/>
      <c r="FM122" s="547"/>
      <c r="FN122" s="547"/>
      <c r="FO122" s="547"/>
    </row>
    <row r="123" spans="1:171" x14ac:dyDescent="0.15">
      <c r="A123" s="547">
        <v>4041246</v>
      </c>
      <c r="B123" s="547">
        <v>0</v>
      </c>
      <c r="C123" s="547">
        <v>0</v>
      </c>
      <c r="D123" s="547" t="s">
        <v>102</v>
      </c>
      <c r="E123" s="547" t="s">
        <v>102</v>
      </c>
      <c r="F123" s="547" t="s">
        <v>102</v>
      </c>
      <c r="G123" s="547" t="s">
        <v>102</v>
      </c>
      <c r="H123" s="547" t="s">
        <v>102</v>
      </c>
      <c r="I123" s="547" t="s">
        <v>102</v>
      </c>
      <c r="J123" s="547" t="s">
        <v>102</v>
      </c>
      <c r="K123" s="547" t="s">
        <v>102</v>
      </c>
      <c r="L123" s="547" t="s">
        <v>102</v>
      </c>
      <c r="M123" s="547" t="s">
        <v>102</v>
      </c>
      <c r="N123" s="547" t="s">
        <v>102</v>
      </c>
      <c r="O123" s="547" t="s">
        <v>102</v>
      </c>
      <c r="P123" s="547" t="s">
        <v>102</v>
      </c>
      <c r="Q123" s="547" t="s">
        <v>102</v>
      </c>
      <c r="R123" s="547" t="s">
        <v>102</v>
      </c>
      <c r="S123" s="547" t="s">
        <v>102</v>
      </c>
      <c r="T123" s="547"/>
      <c r="U123" s="547"/>
      <c r="V123" s="547"/>
      <c r="W123" s="547"/>
      <c r="X123" s="547"/>
      <c r="Y123" s="547"/>
      <c r="Z123" s="547"/>
      <c r="AA123" s="547"/>
      <c r="AB123" s="547"/>
      <c r="AC123" s="547"/>
      <c r="AD123" s="547"/>
      <c r="AE123" s="547"/>
      <c r="AF123" s="547"/>
      <c r="AG123" s="547"/>
      <c r="AH123" s="547"/>
      <c r="AI123" s="547"/>
      <c r="AJ123" s="547"/>
      <c r="AK123" s="547"/>
      <c r="AL123" s="547"/>
      <c r="AM123" s="547"/>
      <c r="AN123" s="547"/>
      <c r="AO123" s="547"/>
      <c r="AP123" s="547"/>
      <c r="AQ123" s="547"/>
      <c r="AR123" s="547"/>
      <c r="AS123" s="547"/>
      <c r="AT123" s="547"/>
      <c r="AU123" s="547"/>
      <c r="AV123" s="547"/>
      <c r="AW123" s="547"/>
      <c r="AX123" s="547"/>
      <c r="AY123" s="547"/>
      <c r="AZ123" s="547"/>
      <c r="BA123" s="547"/>
      <c r="BB123" s="547"/>
      <c r="BC123" s="547"/>
      <c r="BD123" s="547"/>
      <c r="BE123" s="547"/>
      <c r="BF123" s="547"/>
      <c r="BG123" s="547"/>
      <c r="BH123" s="547"/>
      <c r="BI123" s="547"/>
      <c r="BJ123" s="547"/>
      <c r="BK123" s="547"/>
      <c r="BL123" s="547"/>
      <c r="BM123" s="547"/>
      <c r="BN123" s="547"/>
      <c r="BO123" s="547"/>
      <c r="BP123" s="547"/>
      <c r="BQ123" s="547"/>
      <c r="BR123" s="547"/>
      <c r="BS123" s="547"/>
      <c r="BT123" s="547"/>
      <c r="BU123" s="547"/>
      <c r="BV123" s="547"/>
      <c r="BW123" s="547"/>
      <c r="BX123" s="547"/>
      <c r="BY123" s="547"/>
      <c r="BZ123" s="547"/>
      <c r="CA123" s="547"/>
      <c r="CB123" s="547"/>
      <c r="CC123" s="547"/>
      <c r="CD123" s="547"/>
      <c r="CE123" s="547"/>
      <c r="CF123" s="547"/>
      <c r="CG123" s="547"/>
      <c r="CH123" s="547"/>
      <c r="CI123" s="547"/>
      <c r="CJ123" s="547"/>
      <c r="CK123" s="547"/>
      <c r="CL123" s="547"/>
      <c r="CM123" s="547"/>
      <c r="CN123" s="547"/>
      <c r="CO123" s="547"/>
      <c r="CP123" s="547"/>
      <c r="CQ123" s="547"/>
      <c r="CR123" s="547"/>
      <c r="CS123" s="547"/>
      <c r="CT123" s="547"/>
      <c r="CU123" s="547"/>
      <c r="CV123" s="547"/>
      <c r="CW123" s="547"/>
      <c r="CX123" s="547"/>
      <c r="CY123" s="547"/>
      <c r="CZ123" s="547"/>
      <c r="DA123" s="547"/>
      <c r="DB123" s="547"/>
      <c r="DC123" s="547"/>
      <c r="DD123" s="547"/>
      <c r="DE123" s="547"/>
      <c r="DF123" s="547"/>
      <c r="DG123" s="547"/>
      <c r="DH123" s="547"/>
      <c r="DI123" s="547"/>
      <c r="DJ123" s="547"/>
      <c r="DK123" s="547"/>
      <c r="DL123" s="547"/>
      <c r="DM123" s="547"/>
      <c r="DN123" s="547"/>
      <c r="DO123" s="547"/>
      <c r="DP123" s="547"/>
      <c r="DQ123" s="547"/>
      <c r="DR123" s="547"/>
      <c r="DS123" s="547"/>
      <c r="DT123" s="547"/>
      <c r="DU123" s="547"/>
      <c r="DV123" s="547"/>
      <c r="DW123" s="547"/>
      <c r="DX123" s="547"/>
      <c r="DY123" s="547"/>
      <c r="DZ123" s="547"/>
      <c r="EA123" s="547"/>
      <c r="EB123" s="547"/>
      <c r="EC123" s="547"/>
      <c r="ED123" s="547"/>
      <c r="EE123" s="547"/>
      <c r="EF123" s="547"/>
      <c r="EG123" s="547"/>
      <c r="EH123" s="547"/>
      <c r="EI123" s="547"/>
      <c r="EJ123" s="547"/>
      <c r="EK123" s="547"/>
      <c r="EL123" s="547"/>
      <c r="EM123" s="547"/>
      <c r="EN123" s="547"/>
      <c r="EO123" s="547"/>
      <c r="EP123" s="547"/>
      <c r="EQ123" s="547"/>
      <c r="ER123" s="547"/>
      <c r="ES123" s="547"/>
      <c r="ET123" s="547"/>
      <c r="EU123" s="547"/>
      <c r="EV123" s="547"/>
      <c r="EW123" s="547"/>
      <c r="EX123" s="547"/>
      <c r="EY123" s="547"/>
      <c r="EZ123" s="547"/>
      <c r="FA123" s="547"/>
      <c r="FB123" s="547"/>
      <c r="FC123" s="547"/>
      <c r="FD123" s="547"/>
      <c r="FE123" s="547"/>
      <c r="FF123" s="547"/>
      <c r="FG123" s="547"/>
      <c r="FH123" s="547"/>
      <c r="FI123" s="547"/>
      <c r="FJ123" s="547"/>
      <c r="FK123" s="547"/>
      <c r="FL123" s="547"/>
      <c r="FM123" s="547"/>
      <c r="FN123" s="547"/>
      <c r="FO123" s="547"/>
    </row>
    <row r="124" spans="1:171" x14ac:dyDescent="0.15">
      <c r="A124" s="547">
        <v>4038108</v>
      </c>
      <c r="B124" s="547">
        <v>0</v>
      </c>
      <c r="C124" s="547">
        <v>0</v>
      </c>
      <c r="D124" s="547" t="s">
        <v>102</v>
      </c>
      <c r="E124" s="547" t="s">
        <v>102</v>
      </c>
      <c r="F124" s="547" t="s">
        <v>102</v>
      </c>
      <c r="G124" s="547" t="s">
        <v>102</v>
      </c>
      <c r="H124" s="547" t="s">
        <v>102</v>
      </c>
      <c r="I124" s="547" t="s">
        <v>102</v>
      </c>
      <c r="J124" s="547" t="s">
        <v>102</v>
      </c>
      <c r="K124" s="547" t="s">
        <v>102</v>
      </c>
      <c r="L124" s="547" t="s">
        <v>102</v>
      </c>
      <c r="M124" s="547" t="s">
        <v>102</v>
      </c>
      <c r="N124" s="547" t="s">
        <v>102</v>
      </c>
      <c r="O124" s="547" t="s">
        <v>102</v>
      </c>
      <c r="P124" s="547" t="s">
        <v>102</v>
      </c>
      <c r="Q124" s="547" t="s">
        <v>102</v>
      </c>
      <c r="R124" s="547" t="s">
        <v>102</v>
      </c>
      <c r="S124" s="547" t="s">
        <v>102</v>
      </c>
      <c r="T124" s="547"/>
      <c r="U124" s="547"/>
      <c r="V124" s="547"/>
      <c r="W124" s="547"/>
      <c r="X124" s="547"/>
      <c r="Y124" s="547"/>
      <c r="Z124" s="547"/>
      <c r="AA124" s="547"/>
      <c r="AB124" s="547"/>
      <c r="AC124" s="547"/>
      <c r="AD124" s="547"/>
      <c r="AE124" s="547"/>
      <c r="AF124" s="547"/>
      <c r="AG124" s="547"/>
      <c r="AH124" s="547"/>
      <c r="AI124" s="547"/>
      <c r="AJ124" s="547"/>
      <c r="AK124" s="547"/>
      <c r="AL124" s="547"/>
      <c r="AM124" s="547"/>
      <c r="AN124" s="547"/>
      <c r="AO124" s="547"/>
      <c r="AP124" s="547"/>
      <c r="AQ124" s="547"/>
      <c r="AR124" s="547"/>
      <c r="AS124" s="547"/>
      <c r="AT124" s="547"/>
      <c r="AU124" s="547"/>
      <c r="AV124" s="547"/>
      <c r="AW124" s="547"/>
      <c r="AX124" s="547"/>
      <c r="AY124" s="547"/>
      <c r="AZ124" s="547"/>
      <c r="BA124" s="547"/>
      <c r="BB124" s="547"/>
      <c r="BC124" s="547"/>
      <c r="BD124" s="547"/>
      <c r="BE124" s="547"/>
      <c r="BF124" s="547"/>
      <c r="BG124" s="547"/>
      <c r="BH124" s="547"/>
      <c r="BI124" s="547"/>
      <c r="BJ124" s="547"/>
      <c r="BK124" s="547"/>
      <c r="BL124" s="547"/>
      <c r="BM124" s="547"/>
      <c r="BN124" s="547"/>
      <c r="BO124" s="547"/>
      <c r="BP124" s="547"/>
      <c r="BQ124" s="547"/>
      <c r="BR124" s="547"/>
      <c r="BS124" s="547"/>
      <c r="BT124" s="547"/>
      <c r="BU124" s="547"/>
      <c r="BV124" s="547"/>
      <c r="BW124" s="547"/>
      <c r="BX124" s="547"/>
      <c r="BY124" s="547"/>
      <c r="BZ124" s="547"/>
      <c r="CA124" s="547"/>
      <c r="CB124" s="547"/>
      <c r="CC124" s="547"/>
      <c r="CD124" s="547"/>
      <c r="CE124" s="547"/>
      <c r="CF124" s="547"/>
      <c r="CG124" s="547"/>
      <c r="CH124" s="547"/>
      <c r="CI124" s="547"/>
      <c r="CJ124" s="547"/>
      <c r="CK124" s="547"/>
      <c r="CL124" s="547"/>
      <c r="CM124" s="547"/>
      <c r="CN124" s="547"/>
      <c r="CO124" s="547"/>
      <c r="CP124" s="547"/>
      <c r="CQ124" s="547"/>
      <c r="CR124" s="547"/>
      <c r="CS124" s="547"/>
      <c r="CT124" s="547"/>
      <c r="CU124" s="547"/>
      <c r="CV124" s="547"/>
      <c r="CW124" s="547"/>
      <c r="CX124" s="547"/>
      <c r="CY124" s="547"/>
      <c r="CZ124" s="547"/>
      <c r="DA124" s="547"/>
      <c r="DB124" s="547"/>
      <c r="DC124" s="547"/>
      <c r="DD124" s="547"/>
      <c r="DE124" s="547"/>
      <c r="DF124" s="547"/>
      <c r="DG124" s="547"/>
      <c r="DH124" s="547"/>
      <c r="DI124" s="547"/>
      <c r="DJ124" s="547"/>
      <c r="DK124" s="547"/>
      <c r="DL124" s="547"/>
      <c r="DM124" s="547"/>
      <c r="DN124" s="547"/>
      <c r="DO124" s="547"/>
      <c r="DP124" s="547"/>
      <c r="DQ124" s="547"/>
      <c r="DR124" s="547"/>
      <c r="DS124" s="547"/>
      <c r="DT124" s="547"/>
      <c r="DU124" s="547"/>
      <c r="DV124" s="547"/>
      <c r="DW124" s="547"/>
      <c r="DX124" s="547"/>
      <c r="DY124" s="547"/>
      <c r="DZ124" s="547"/>
      <c r="EA124" s="547"/>
      <c r="EB124" s="547"/>
      <c r="EC124" s="547"/>
      <c r="ED124" s="547"/>
      <c r="EE124" s="547"/>
      <c r="EF124" s="547"/>
      <c r="EG124" s="547"/>
      <c r="EH124" s="547"/>
      <c r="EI124" s="547"/>
      <c r="EJ124" s="547"/>
      <c r="EK124" s="547"/>
      <c r="EL124" s="547"/>
      <c r="EM124" s="547"/>
      <c r="EN124" s="547"/>
      <c r="EO124" s="547"/>
      <c r="EP124" s="547"/>
      <c r="EQ124" s="547"/>
      <c r="ER124" s="547"/>
      <c r="ES124" s="547"/>
      <c r="ET124" s="547"/>
      <c r="EU124" s="547"/>
      <c r="EV124" s="547"/>
      <c r="EW124" s="547"/>
      <c r="EX124" s="547"/>
      <c r="EY124" s="547"/>
      <c r="EZ124" s="547"/>
      <c r="FA124" s="547"/>
      <c r="FB124" s="547"/>
      <c r="FC124" s="547"/>
      <c r="FD124" s="547"/>
      <c r="FE124" s="547"/>
      <c r="FF124" s="547"/>
      <c r="FG124" s="547"/>
      <c r="FH124" s="547"/>
      <c r="FI124" s="547"/>
      <c r="FJ124" s="547"/>
      <c r="FK124" s="547"/>
      <c r="FL124" s="547"/>
      <c r="FM124" s="547"/>
      <c r="FN124" s="547"/>
      <c r="FO124" s="547"/>
    </row>
    <row r="125" spans="1:171" x14ac:dyDescent="0.15">
      <c r="A125" s="547">
        <v>4044466</v>
      </c>
      <c r="B125" s="547">
        <v>0</v>
      </c>
      <c r="C125" s="547">
        <v>0</v>
      </c>
      <c r="D125" s="547" t="s">
        <v>102</v>
      </c>
      <c r="E125" s="547" t="s">
        <v>102</v>
      </c>
      <c r="F125" s="547" t="s">
        <v>102</v>
      </c>
      <c r="G125" s="547" t="s">
        <v>102</v>
      </c>
      <c r="H125" s="547" t="s">
        <v>102</v>
      </c>
      <c r="I125" s="547" t="s">
        <v>102</v>
      </c>
      <c r="J125" s="547" t="s">
        <v>102</v>
      </c>
      <c r="K125" s="547" t="s">
        <v>102</v>
      </c>
      <c r="L125" s="547" t="s">
        <v>102</v>
      </c>
      <c r="M125" s="547" t="s">
        <v>102</v>
      </c>
      <c r="N125" s="547" t="s">
        <v>102</v>
      </c>
      <c r="O125" s="547" t="s">
        <v>102</v>
      </c>
      <c r="P125" s="547" t="s">
        <v>102</v>
      </c>
      <c r="Q125" s="547" t="s">
        <v>102</v>
      </c>
      <c r="R125" s="547" t="s">
        <v>102</v>
      </c>
      <c r="S125" s="547" t="s">
        <v>102</v>
      </c>
      <c r="T125" s="547"/>
      <c r="U125" s="547"/>
      <c r="V125" s="547"/>
      <c r="W125" s="547"/>
      <c r="X125" s="547"/>
      <c r="Y125" s="547"/>
      <c r="Z125" s="547"/>
      <c r="AA125" s="547"/>
      <c r="AB125" s="547"/>
      <c r="AC125" s="547"/>
      <c r="AD125" s="547"/>
      <c r="AE125" s="547"/>
      <c r="AF125" s="547"/>
      <c r="AG125" s="547"/>
      <c r="AH125" s="547"/>
      <c r="AI125" s="547"/>
      <c r="AJ125" s="547"/>
      <c r="AK125" s="547"/>
      <c r="AL125" s="547"/>
      <c r="AM125" s="547"/>
      <c r="AN125" s="547"/>
      <c r="AO125" s="547"/>
      <c r="AP125" s="547"/>
      <c r="AQ125" s="547"/>
      <c r="AR125" s="547"/>
      <c r="AS125" s="547"/>
      <c r="AT125" s="547"/>
      <c r="AU125" s="547"/>
      <c r="AV125" s="547"/>
      <c r="AW125" s="547"/>
      <c r="AX125" s="547"/>
      <c r="AY125" s="547"/>
      <c r="AZ125" s="547"/>
      <c r="BA125" s="547"/>
      <c r="BB125" s="547"/>
      <c r="BC125" s="547"/>
      <c r="BD125" s="547"/>
      <c r="BE125" s="547"/>
      <c r="BF125" s="547"/>
      <c r="BG125" s="547"/>
      <c r="BH125" s="547"/>
      <c r="BI125" s="547"/>
      <c r="BJ125" s="547"/>
      <c r="BK125" s="547"/>
      <c r="BL125" s="547"/>
      <c r="BM125" s="547"/>
      <c r="BN125" s="547"/>
      <c r="BO125" s="547"/>
      <c r="BP125" s="547"/>
      <c r="BQ125" s="547"/>
      <c r="BR125" s="547"/>
      <c r="BS125" s="547"/>
      <c r="BT125" s="547"/>
      <c r="BU125" s="547"/>
      <c r="BV125" s="547"/>
      <c r="BW125" s="547"/>
      <c r="BX125" s="547"/>
      <c r="BY125" s="547"/>
      <c r="BZ125" s="547"/>
      <c r="CA125" s="547"/>
      <c r="CB125" s="547"/>
      <c r="CC125" s="547"/>
      <c r="CD125" s="547"/>
      <c r="CE125" s="547"/>
      <c r="CF125" s="547"/>
      <c r="CG125" s="547"/>
      <c r="CH125" s="547"/>
      <c r="CI125" s="547"/>
      <c r="CJ125" s="547"/>
      <c r="CK125" s="547"/>
      <c r="CL125" s="547"/>
      <c r="CM125" s="547"/>
      <c r="CN125" s="547"/>
      <c r="CO125" s="547"/>
      <c r="CP125" s="547"/>
      <c r="CQ125" s="547"/>
      <c r="CR125" s="547"/>
      <c r="CS125" s="547"/>
      <c r="CT125" s="547"/>
      <c r="CU125" s="547"/>
      <c r="CV125" s="547"/>
      <c r="CW125" s="547"/>
      <c r="CX125" s="547"/>
      <c r="CY125" s="547"/>
      <c r="CZ125" s="547"/>
      <c r="DA125" s="547"/>
      <c r="DB125" s="547"/>
      <c r="DC125" s="547"/>
      <c r="DD125" s="547"/>
      <c r="DE125" s="547"/>
      <c r="DF125" s="547"/>
      <c r="DG125" s="547"/>
      <c r="DH125" s="547"/>
      <c r="DI125" s="547"/>
      <c r="DJ125" s="547"/>
      <c r="DK125" s="547"/>
      <c r="DL125" s="547"/>
      <c r="DM125" s="547"/>
      <c r="DN125" s="547"/>
      <c r="DO125" s="547"/>
      <c r="DP125" s="547"/>
      <c r="DQ125" s="547"/>
      <c r="DR125" s="547"/>
      <c r="DS125" s="547"/>
      <c r="DT125" s="547"/>
      <c r="DU125" s="547"/>
      <c r="DV125" s="547"/>
      <c r="DW125" s="547"/>
      <c r="DX125" s="547"/>
      <c r="DY125" s="547"/>
      <c r="DZ125" s="547"/>
      <c r="EA125" s="547"/>
      <c r="EB125" s="547"/>
      <c r="EC125" s="547"/>
      <c r="ED125" s="547"/>
      <c r="EE125" s="547"/>
      <c r="EF125" s="547"/>
      <c r="EG125" s="547"/>
      <c r="EH125" s="547"/>
      <c r="EI125" s="547"/>
      <c r="EJ125" s="547"/>
      <c r="EK125" s="547"/>
      <c r="EL125" s="547"/>
      <c r="EM125" s="547"/>
      <c r="EN125" s="547"/>
      <c r="EO125" s="547"/>
      <c r="EP125" s="547"/>
      <c r="EQ125" s="547"/>
      <c r="ER125" s="547"/>
      <c r="ES125" s="547"/>
      <c r="ET125" s="547"/>
      <c r="EU125" s="547"/>
      <c r="EV125" s="547"/>
      <c r="EW125" s="547"/>
      <c r="EX125" s="547"/>
      <c r="EY125" s="547"/>
      <c r="EZ125" s="547"/>
      <c r="FA125" s="547"/>
      <c r="FB125" s="547"/>
      <c r="FC125" s="547"/>
      <c r="FD125" s="547"/>
      <c r="FE125" s="547"/>
      <c r="FF125" s="547"/>
      <c r="FG125" s="547"/>
      <c r="FH125" s="547"/>
      <c r="FI125" s="547"/>
      <c r="FJ125" s="547"/>
      <c r="FK125" s="547"/>
      <c r="FL125" s="547"/>
      <c r="FM125" s="547"/>
      <c r="FN125" s="547"/>
      <c r="FO125" s="547"/>
    </row>
    <row r="126" spans="1:171" x14ac:dyDescent="0.15">
      <c r="A126" s="547">
        <v>4047929</v>
      </c>
      <c r="B126" s="547">
        <v>4</v>
      </c>
      <c r="C126" s="547">
        <v>4</v>
      </c>
      <c r="D126" s="547" t="s">
        <v>20238</v>
      </c>
      <c r="E126" s="547" t="s">
        <v>20241</v>
      </c>
      <c r="F126" s="547" t="s">
        <v>20239</v>
      </c>
      <c r="G126" s="547" t="s">
        <v>20249</v>
      </c>
      <c r="J126" s="547"/>
      <c r="K126" s="547"/>
      <c r="L126" s="547"/>
      <c r="M126" s="547"/>
      <c r="N126" s="547"/>
      <c r="O126" s="547"/>
      <c r="P126" s="547"/>
      <c r="Q126" s="547"/>
      <c r="R126" s="547"/>
      <c r="S126" s="547"/>
      <c r="T126" s="547"/>
      <c r="U126" s="547"/>
      <c r="V126" s="547"/>
      <c r="W126" s="547"/>
      <c r="X126" s="547"/>
      <c r="Y126" s="547"/>
      <c r="Z126" s="547"/>
      <c r="AA126" s="547"/>
      <c r="AB126" s="547"/>
      <c r="AC126" s="547"/>
      <c r="AD126" s="547"/>
      <c r="AE126" s="547"/>
      <c r="AF126" s="547"/>
      <c r="AG126" s="547"/>
      <c r="AH126" s="547"/>
      <c r="AI126" s="547"/>
      <c r="AJ126" s="547"/>
      <c r="AK126" s="547"/>
      <c r="AL126" s="547"/>
      <c r="AM126" s="547"/>
      <c r="AN126" s="547"/>
      <c r="AO126" s="547"/>
      <c r="AP126" s="547"/>
      <c r="AQ126" s="547"/>
      <c r="AR126" s="547"/>
      <c r="AS126" s="547"/>
      <c r="AT126" s="547"/>
      <c r="AU126" s="547"/>
      <c r="AV126" s="547"/>
      <c r="AW126" s="547"/>
      <c r="AX126" s="547"/>
      <c r="AY126" s="547"/>
      <c r="AZ126" s="547"/>
      <c r="BA126" s="547"/>
      <c r="BB126" s="547"/>
      <c r="BC126" s="547"/>
      <c r="BD126" s="547"/>
      <c r="BE126" s="547"/>
      <c r="BF126" s="547"/>
      <c r="BG126" s="547"/>
      <c r="BH126" s="547"/>
      <c r="BI126" s="547"/>
      <c r="BJ126" s="547"/>
      <c r="BK126" s="547"/>
      <c r="BL126" s="547"/>
      <c r="BM126" s="547"/>
      <c r="BN126" s="547"/>
      <c r="BO126" s="547"/>
      <c r="BP126" s="547"/>
      <c r="BQ126" s="547"/>
      <c r="BR126" s="547"/>
      <c r="BS126" s="547"/>
      <c r="BT126" s="547"/>
      <c r="BU126" s="547"/>
      <c r="BV126" s="547"/>
      <c r="BW126" s="547"/>
      <c r="BX126" s="547"/>
      <c r="BY126" s="547"/>
      <c r="BZ126" s="547"/>
      <c r="CA126" s="547"/>
      <c r="CB126" s="547"/>
      <c r="CC126" s="547"/>
      <c r="CD126" s="547"/>
      <c r="CE126" s="547"/>
      <c r="CF126" s="547"/>
      <c r="CG126" s="547"/>
      <c r="CH126" s="547"/>
      <c r="CI126" s="547"/>
      <c r="CJ126" s="547"/>
      <c r="CK126" s="547"/>
      <c r="CL126" s="547"/>
      <c r="CM126" s="547"/>
      <c r="CN126" s="547"/>
      <c r="CO126" s="547"/>
      <c r="CP126" s="547"/>
      <c r="CQ126" s="547"/>
      <c r="CR126" s="547"/>
      <c r="CS126" s="547"/>
      <c r="CT126" s="547"/>
      <c r="CU126" s="547"/>
      <c r="CV126" s="547"/>
      <c r="CW126" s="547"/>
      <c r="CX126" s="547"/>
      <c r="CY126" s="547"/>
      <c r="CZ126" s="547"/>
      <c r="DA126" s="547"/>
      <c r="DB126" s="547"/>
      <c r="DC126" s="547"/>
      <c r="DD126" s="547"/>
      <c r="DE126" s="547"/>
      <c r="DF126" s="547"/>
      <c r="DG126" s="547"/>
      <c r="DH126" s="547"/>
      <c r="DI126" s="547"/>
      <c r="DJ126" s="547"/>
      <c r="DK126" s="547"/>
      <c r="DL126" s="547"/>
      <c r="DM126" s="547"/>
      <c r="DN126" s="547"/>
      <c r="DO126" s="547"/>
      <c r="DP126" s="547"/>
      <c r="DQ126" s="547"/>
      <c r="DR126" s="547"/>
      <c r="DS126" s="547"/>
      <c r="DT126" s="547"/>
      <c r="DU126" s="547"/>
      <c r="DV126" s="547"/>
      <c r="DW126" s="547"/>
      <c r="DX126" s="547"/>
      <c r="DY126" s="547"/>
      <c r="DZ126" s="547"/>
      <c r="EA126" s="547"/>
      <c r="EB126" s="547"/>
      <c r="EC126" s="547"/>
      <c r="ED126" s="547"/>
      <c r="EE126" s="547"/>
      <c r="EF126" s="547"/>
      <c r="EG126" s="547"/>
      <c r="EH126" s="547"/>
      <c r="EI126" s="547"/>
      <c r="EJ126" s="547"/>
      <c r="EK126" s="547"/>
      <c r="EL126" s="547"/>
      <c r="EM126" s="547"/>
      <c r="EN126" s="547"/>
      <c r="EO126" s="547"/>
      <c r="EP126" s="547"/>
      <c r="EQ126" s="547"/>
      <c r="ER126" s="547"/>
      <c r="ES126" s="547"/>
      <c r="ET126" s="547"/>
      <c r="EU126" s="547"/>
      <c r="EV126" s="547"/>
      <c r="EW126" s="547"/>
      <c r="EX126" s="547"/>
      <c r="EY126" s="547"/>
      <c r="EZ126" s="547"/>
      <c r="FA126" s="547"/>
      <c r="FB126" s="547"/>
      <c r="FC126" s="547"/>
      <c r="FD126" s="547"/>
      <c r="FE126" s="547"/>
      <c r="FF126" s="547"/>
      <c r="FG126" s="547"/>
      <c r="FH126" s="547"/>
      <c r="FI126" s="547"/>
      <c r="FJ126" s="547"/>
      <c r="FK126" s="547"/>
      <c r="FL126" s="547"/>
      <c r="FM126" s="547"/>
      <c r="FN126" s="547"/>
      <c r="FO126" s="547"/>
    </row>
    <row r="127" spans="1:171" x14ac:dyDescent="0.15">
      <c r="A127" s="547">
        <v>4059688</v>
      </c>
      <c r="B127" s="547">
        <v>0</v>
      </c>
      <c r="C127" s="547">
        <v>0</v>
      </c>
      <c r="D127" s="547" t="s">
        <v>102</v>
      </c>
      <c r="E127" s="547" t="s">
        <v>102</v>
      </c>
      <c r="F127" s="547" t="s">
        <v>102</v>
      </c>
      <c r="G127" s="547" t="s">
        <v>102</v>
      </c>
      <c r="H127" s="547" t="s">
        <v>102</v>
      </c>
      <c r="I127" s="547" t="s">
        <v>102</v>
      </c>
      <c r="J127" s="547" t="s">
        <v>102</v>
      </c>
      <c r="K127" s="547" t="s">
        <v>102</v>
      </c>
      <c r="L127" s="547" t="s">
        <v>102</v>
      </c>
      <c r="M127" s="547" t="s">
        <v>102</v>
      </c>
      <c r="N127" s="547" t="s">
        <v>102</v>
      </c>
      <c r="O127" s="547" t="s">
        <v>102</v>
      </c>
      <c r="P127" s="547" t="s">
        <v>102</v>
      </c>
      <c r="Q127" s="547" t="s">
        <v>102</v>
      </c>
      <c r="R127" s="547" t="s">
        <v>102</v>
      </c>
      <c r="S127" s="547" t="s">
        <v>102</v>
      </c>
      <c r="T127" s="547"/>
      <c r="U127" s="547"/>
      <c r="V127" s="547"/>
      <c r="W127" s="547"/>
      <c r="X127" s="547"/>
      <c r="Y127" s="547"/>
      <c r="Z127" s="547"/>
      <c r="AA127" s="547"/>
      <c r="AB127" s="547"/>
      <c r="AC127" s="547"/>
      <c r="AD127" s="547"/>
      <c r="AE127" s="547"/>
      <c r="AF127" s="547"/>
      <c r="AG127" s="547"/>
      <c r="AH127" s="547"/>
      <c r="AI127" s="547"/>
      <c r="AJ127" s="547"/>
      <c r="AK127" s="547"/>
      <c r="AL127" s="547"/>
      <c r="AM127" s="547"/>
      <c r="AN127" s="547"/>
      <c r="AO127" s="547"/>
      <c r="AP127" s="547"/>
      <c r="AQ127" s="547"/>
      <c r="AR127" s="547"/>
      <c r="AS127" s="547"/>
      <c r="AT127" s="547"/>
      <c r="AU127" s="547"/>
      <c r="AV127" s="547"/>
      <c r="AW127" s="547"/>
      <c r="AX127" s="547"/>
      <c r="AY127" s="547"/>
      <c r="AZ127" s="547"/>
      <c r="BA127" s="547"/>
      <c r="BB127" s="547"/>
      <c r="BC127" s="547"/>
      <c r="BD127" s="547"/>
      <c r="BE127" s="547"/>
      <c r="BF127" s="547"/>
      <c r="BG127" s="547"/>
      <c r="BH127" s="547"/>
      <c r="BI127" s="547"/>
      <c r="BJ127" s="547"/>
      <c r="BK127" s="547"/>
      <c r="BL127" s="547"/>
      <c r="BM127" s="547"/>
      <c r="BN127" s="547"/>
      <c r="BO127" s="547"/>
      <c r="BP127" s="547"/>
      <c r="BQ127" s="547"/>
      <c r="BR127" s="547"/>
      <c r="BS127" s="547"/>
      <c r="BT127" s="547"/>
      <c r="BU127" s="547"/>
      <c r="BV127" s="547"/>
      <c r="BW127" s="547"/>
      <c r="BX127" s="547"/>
      <c r="BY127" s="547"/>
      <c r="BZ127" s="547"/>
      <c r="CA127" s="547"/>
      <c r="CB127" s="547"/>
      <c r="CC127" s="547"/>
      <c r="CD127" s="547"/>
      <c r="CE127" s="547"/>
      <c r="CF127" s="547"/>
      <c r="CG127" s="547"/>
      <c r="CH127" s="547"/>
      <c r="CI127" s="547"/>
      <c r="CJ127" s="547"/>
      <c r="CK127" s="547"/>
      <c r="CL127" s="547"/>
      <c r="CM127" s="547"/>
      <c r="CN127" s="547"/>
      <c r="CO127" s="547"/>
      <c r="CP127" s="547"/>
      <c r="CQ127" s="547"/>
      <c r="CR127" s="547"/>
      <c r="CS127" s="547"/>
      <c r="CT127" s="547"/>
      <c r="CU127" s="547"/>
      <c r="CV127" s="547"/>
      <c r="CW127" s="547"/>
      <c r="CX127" s="547"/>
      <c r="CY127" s="547"/>
      <c r="CZ127" s="547"/>
      <c r="DA127" s="547"/>
      <c r="DB127" s="547"/>
      <c r="DC127" s="547"/>
      <c r="DD127" s="547"/>
      <c r="DE127" s="547"/>
      <c r="DF127" s="547"/>
      <c r="DG127" s="547"/>
      <c r="DH127" s="547"/>
      <c r="DI127" s="547"/>
      <c r="DJ127" s="547"/>
      <c r="DK127" s="547"/>
      <c r="DL127" s="547"/>
      <c r="DM127" s="547"/>
      <c r="DN127" s="547"/>
      <c r="DO127" s="547"/>
      <c r="DP127" s="547"/>
      <c r="DQ127" s="547"/>
      <c r="DR127" s="547"/>
      <c r="DS127" s="547"/>
      <c r="DT127" s="547"/>
      <c r="DU127" s="547"/>
      <c r="DV127" s="547"/>
      <c r="DW127" s="547"/>
      <c r="DX127" s="547"/>
      <c r="DY127" s="547"/>
      <c r="DZ127" s="547"/>
      <c r="EA127" s="547"/>
      <c r="EB127" s="547"/>
      <c r="EC127" s="547"/>
      <c r="ED127" s="547"/>
      <c r="EE127" s="547"/>
      <c r="EF127" s="547"/>
      <c r="EG127" s="547"/>
      <c r="EH127" s="547"/>
      <c r="EI127" s="547"/>
      <c r="EJ127" s="547"/>
      <c r="EK127" s="547"/>
      <c r="EL127" s="547"/>
      <c r="EM127" s="547"/>
      <c r="EN127" s="547"/>
      <c r="EO127" s="547"/>
      <c r="EP127" s="547"/>
      <c r="EQ127" s="547"/>
      <c r="ER127" s="547"/>
      <c r="ES127" s="547"/>
      <c r="ET127" s="547"/>
      <c r="EU127" s="547"/>
      <c r="EV127" s="547"/>
      <c r="EW127" s="547"/>
      <c r="EX127" s="547"/>
      <c r="EY127" s="547"/>
      <c r="EZ127" s="547"/>
      <c r="FA127" s="547"/>
      <c r="FB127" s="547"/>
      <c r="FC127" s="547"/>
      <c r="FD127" s="547"/>
      <c r="FE127" s="547"/>
      <c r="FF127" s="547"/>
      <c r="FG127" s="547"/>
      <c r="FH127" s="547"/>
      <c r="FI127" s="547"/>
      <c r="FJ127" s="547"/>
      <c r="FK127" s="547"/>
      <c r="FL127" s="547"/>
      <c r="FM127" s="547"/>
      <c r="FN127" s="547"/>
      <c r="FO127" s="547"/>
    </row>
    <row r="128" spans="1:171" x14ac:dyDescent="0.15">
      <c r="A128" s="547">
        <v>4058072</v>
      </c>
      <c r="B128" s="547">
        <v>16</v>
      </c>
      <c r="C128" s="547">
        <v>16</v>
      </c>
      <c r="D128" s="547" t="s">
        <v>20255</v>
      </c>
      <c r="E128" s="547" t="s">
        <v>20256</v>
      </c>
      <c r="F128" s="547" t="s">
        <v>20257</v>
      </c>
      <c r="G128" s="547" t="s">
        <v>20258</v>
      </c>
      <c r="H128" s="547" t="s">
        <v>20259</v>
      </c>
      <c r="I128" s="547" t="s">
        <v>20261</v>
      </c>
      <c r="J128" s="547" t="s">
        <v>20262</v>
      </c>
      <c r="K128" s="547" t="s">
        <v>20263</v>
      </c>
      <c r="L128" s="547" t="s">
        <v>20264</v>
      </c>
      <c r="M128" s="547" t="s">
        <v>20265</v>
      </c>
      <c r="N128" s="547" t="s">
        <v>20267</v>
      </c>
      <c r="O128" s="547" t="s">
        <v>20269</v>
      </c>
      <c r="P128" s="547" t="s">
        <v>20270</v>
      </c>
      <c r="Q128" s="547" t="s">
        <v>1146</v>
      </c>
      <c r="R128" s="547" t="s">
        <v>20271</v>
      </c>
      <c r="S128" s="547" t="s">
        <v>20273</v>
      </c>
      <c r="T128" s="547"/>
      <c r="U128" s="547"/>
      <c r="V128" s="547"/>
      <c r="W128" s="547"/>
      <c r="X128" s="547"/>
      <c r="Y128" s="547"/>
      <c r="Z128" s="547"/>
      <c r="AA128" s="547"/>
      <c r="AB128" s="547"/>
      <c r="AC128" s="547"/>
      <c r="AD128" s="547"/>
      <c r="AE128" s="547"/>
      <c r="AF128" s="547"/>
      <c r="AG128" s="547"/>
      <c r="AH128" s="547"/>
      <c r="AI128" s="547"/>
      <c r="AJ128" s="547"/>
      <c r="AK128" s="547"/>
      <c r="AL128" s="547"/>
      <c r="AM128" s="547"/>
      <c r="AN128" s="547"/>
      <c r="AO128" s="547"/>
      <c r="AP128" s="547"/>
      <c r="AQ128" s="547"/>
      <c r="AR128" s="547"/>
      <c r="AS128" s="547"/>
      <c r="AT128" s="547"/>
      <c r="AU128" s="547"/>
      <c r="AV128" s="547"/>
      <c r="AW128" s="547"/>
      <c r="AX128" s="547"/>
      <c r="AY128" s="547"/>
      <c r="AZ128" s="547"/>
      <c r="BA128" s="547"/>
      <c r="BB128" s="547"/>
      <c r="BC128" s="547"/>
      <c r="BD128" s="547"/>
      <c r="BE128" s="547"/>
      <c r="BF128" s="547"/>
      <c r="BG128" s="547"/>
      <c r="BH128" s="547"/>
      <c r="BI128" s="547"/>
      <c r="BJ128" s="547"/>
      <c r="BK128" s="547"/>
      <c r="BL128" s="547"/>
      <c r="BM128" s="547"/>
      <c r="BN128" s="547"/>
      <c r="BO128" s="547"/>
      <c r="BP128" s="547"/>
      <c r="BQ128" s="547"/>
      <c r="BR128" s="547"/>
      <c r="BS128" s="547"/>
      <c r="BT128" s="547"/>
      <c r="BU128" s="547"/>
      <c r="BV128" s="547"/>
      <c r="BW128" s="547"/>
      <c r="BX128" s="547"/>
      <c r="BY128" s="547"/>
      <c r="BZ128" s="547"/>
      <c r="CA128" s="547"/>
      <c r="CB128" s="547"/>
      <c r="CC128" s="547"/>
      <c r="CD128" s="547"/>
      <c r="CE128" s="547"/>
      <c r="CF128" s="547"/>
      <c r="CG128" s="547"/>
      <c r="CH128" s="547"/>
      <c r="CI128" s="547"/>
      <c r="CJ128" s="547"/>
      <c r="CK128" s="547"/>
      <c r="CL128" s="547"/>
      <c r="CM128" s="547"/>
      <c r="CN128" s="547"/>
      <c r="CO128" s="547"/>
      <c r="CP128" s="547"/>
      <c r="CQ128" s="547"/>
      <c r="CR128" s="547"/>
      <c r="CS128" s="547"/>
      <c r="CT128" s="547"/>
      <c r="CU128" s="547"/>
      <c r="CV128" s="547"/>
      <c r="CW128" s="547"/>
      <c r="CX128" s="547"/>
      <c r="CY128" s="547"/>
      <c r="CZ128" s="547"/>
      <c r="DA128" s="547"/>
      <c r="DB128" s="547"/>
      <c r="DC128" s="547"/>
      <c r="DD128" s="547"/>
      <c r="DE128" s="547"/>
      <c r="DF128" s="547"/>
      <c r="DG128" s="547"/>
      <c r="DH128" s="547"/>
      <c r="DI128" s="547"/>
      <c r="DJ128" s="547"/>
      <c r="DK128" s="547"/>
      <c r="DL128" s="547"/>
      <c r="DM128" s="547"/>
      <c r="DN128" s="547"/>
      <c r="DO128" s="547"/>
      <c r="DP128" s="547"/>
      <c r="DQ128" s="547"/>
      <c r="DR128" s="547"/>
      <c r="DS128" s="547"/>
      <c r="DT128" s="547"/>
      <c r="DU128" s="547"/>
      <c r="DV128" s="547"/>
      <c r="DW128" s="547"/>
      <c r="DX128" s="547"/>
      <c r="DY128" s="547"/>
      <c r="DZ128" s="547"/>
      <c r="EA128" s="547"/>
      <c r="EB128" s="547"/>
      <c r="EC128" s="547"/>
      <c r="ED128" s="547"/>
      <c r="EE128" s="547"/>
      <c r="EF128" s="547"/>
      <c r="EG128" s="547"/>
      <c r="EH128" s="547"/>
      <c r="EI128" s="547"/>
      <c r="EJ128" s="547"/>
      <c r="EK128" s="547"/>
      <c r="EL128" s="547"/>
      <c r="EM128" s="547"/>
      <c r="EN128" s="547"/>
      <c r="EO128" s="547"/>
      <c r="EP128" s="547"/>
      <c r="EQ128" s="547"/>
      <c r="ER128" s="547"/>
      <c r="ES128" s="547"/>
      <c r="ET128" s="547"/>
      <c r="EU128" s="547"/>
      <c r="EV128" s="547"/>
      <c r="EW128" s="547"/>
      <c r="EX128" s="547"/>
      <c r="EY128" s="547"/>
      <c r="EZ128" s="547"/>
      <c r="FA128" s="547"/>
      <c r="FB128" s="547"/>
      <c r="FC128" s="547"/>
      <c r="FD128" s="547"/>
      <c r="FE128" s="547"/>
      <c r="FF128" s="547"/>
      <c r="FG128" s="547"/>
      <c r="FH128" s="547"/>
      <c r="FI128" s="547"/>
      <c r="FJ128" s="547"/>
      <c r="FK128" s="547"/>
      <c r="FL128" s="547"/>
      <c r="FM128" s="547"/>
      <c r="FN128" s="547"/>
      <c r="FO128" s="547"/>
    </row>
    <row r="129" spans="1:171" x14ac:dyDescent="0.15">
      <c r="A129" s="547">
        <v>4035007</v>
      </c>
      <c r="B129" s="547">
        <v>0</v>
      </c>
      <c r="C129" s="547">
        <v>0</v>
      </c>
      <c r="D129" s="547" t="s">
        <v>102</v>
      </c>
      <c r="E129" s="547" t="s">
        <v>102</v>
      </c>
      <c r="F129" s="547" t="s">
        <v>102</v>
      </c>
      <c r="G129" s="547" t="s">
        <v>102</v>
      </c>
      <c r="H129" s="547" t="s">
        <v>102</v>
      </c>
      <c r="I129" s="547" t="s">
        <v>102</v>
      </c>
      <c r="J129" s="547" t="s">
        <v>102</v>
      </c>
      <c r="K129" s="547" t="s">
        <v>102</v>
      </c>
      <c r="L129" s="547" t="s">
        <v>102</v>
      </c>
      <c r="M129" s="547" t="s">
        <v>102</v>
      </c>
      <c r="N129" s="547" t="s">
        <v>102</v>
      </c>
      <c r="O129" s="547" t="s">
        <v>102</v>
      </c>
      <c r="P129" s="547" t="s">
        <v>102</v>
      </c>
      <c r="Q129" s="547" t="s">
        <v>102</v>
      </c>
      <c r="R129" s="547" t="s">
        <v>102</v>
      </c>
      <c r="S129" s="547" t="s">
        <v>102</v>
      </c>
      <c r="T129" s="547"/>
      <c r="U129" s="547"/>
      <c r="V129" s="547"/>
      <c r="W129" s="547"/>
      <c r="X129" s="547"/>
      <c r="Y129" s="547"/>
      <c r="Z129" s="547"/>
      <c r="AA129" s="547"/>
      <c r="AB129" s="547"/>
      <c r="AC129" s="547"/>
      <c r="AD129" s="547"/>
      <c r="AE129" s="547"/>
      <c r="AF129" s="547"/>
      <c r="AG129" s="547"/>
      <c r="AH129" s="547"/>
      <c r="AI129" s="547"/>
      <c r="AJ129" s="547"/>
      <c r="AK129" s="547"/>
      <c r="AL129" s="547"/>
      <c r="AM129" s="547"/>
      <c r="AN129" s="547"/>
      <c r="AO129" s="547"/>
      <c r="AP129" s="547"/>
      <c r="AQ129" s="547"/>
      <c r="AR129" s="547"/>
      <c r="AS129" s="547"/>
      <c r="AT129" s="547"/>
      <c r="AU129" s="547"/>
      <c r="AV129" s="547"/>
      <c r="AW129" s="547"/>
      <c r="AX129" s="547"/>
      <c r="AY129" s="547"/>
      <c r="AZ129" s="547"/>
      <c r="BA129" s="547"/>
      <c r="BB129" s="547"/>
      <c r="BC129" s="547"/>
      <c r="BD129" s="547"/>
      <c r="BE129" s="547"/>
      <c r="BF129" s="547"/>
      <c r="BG129" s="547"/>
      <c r="BH129" s="547"/>
      <c r="BI129" s="547"/>
      <c r="BJ129" s="547"/>
      <c r="BK129" s="547"/>
      <c r="BL129" s="547"/>
      <c r="BM129" s="547"/>
      <c r="BN129" s="547"/>
      <c r="BO129" s="547"/>
      <c r="BP129" s="547"/>
      <c r="BQ129" s="547"/>
      <c r="BR129" s="547"/>
      <c r="BS129" s="547"/>
      <c r="BT129" s="547"/>
      <c r="BU129" s="547"/>
      <c r="BV129" s="547"/>
      <c r="BW129" s="547"/>
      <c r="BX129" s="547"/>
      <c r="BY129" s="547"/>
      <c r="BZ129" s="547"/>
      <c r="CA129" s="547"/>
      <c r="CB129" s="547"/>
      <c r="CC129" s="547"/>
      <c r="CD129" s="547"/>
      <c r="CE129" s="547"/>
      <c r="CF129" s="547"/>
      <c r="CG129" s="547"/>
      <c r="CH129" s="547"/>
      <c r="CI129" s="547"/>
      <c r="CJ129" s="547"/>
      <c r="CK129" s="547"/>
      <c r="CL129" s="547"/>
      <c r="CM129" s="547"/>
      <c r="CN129" s="547"/>
      <c r="CO129" s="547"/>
      <c r="CP129" s="547"/>
      <c r="CQ129" s="547"/>
      <c r="CR129" s="547"/>
      <c r="CS129" s="547"/>
      <c r="CT129" s="547"/>
      <c r="CU129" s="547"/>
      <c r="CV129" s="547"/>
      <c r="CW129" s="547"/>
      <c r="CX129" s="547"/>
      <c r="CY129" s="547"/>
      <c r="CZ129" s="547"/>
      <c r="DA129" s="547"/>
      <c r="DB129" s="547"/>
      <c r="DC129" s="547"/>
      <c r="DD129" s="547"/>
      <c r="DE129" s="547"/>
      <c r="DF129" s="547"/>
      <c r="DG129" s="547"/>
      <c r="DH129" s="547"/>
      <c r="DI129" s="547"/>
      <c r="DJ129" s="547"/>
      <c r="DK129" s="547"/>
      <c r="DL129" s="547"/>
      <c r="DM129" s="547"/>
      <c r="DN129" s="547"/>
      <c r="DO129" s="547"/>
      <c r="DP129" s="547"/>
      <c r="DQ129" s="547"/>
      <c r="DR129" s="547"/>
      <c r="DS129" s="547"/>
      <c r="DT129" s="547"/>
      <c r="DU129" s="547"/>
      <c r="DV129" s="547"/>
      <c r="DW129" s="547"/>
      <c r="DX129" s="547"/>
      <c r="DY129" s="547"/>
      <c r="DZ129" s="547"/>
      <c r="EA129" s="547"/>
      <c r="EB129" s="547"/>
      <c r="EC129" s="547"/>
      <c r="ED129" s="547"/>
      <c r="EE129" s="547"/>
      <c r="EF129" s="547"/>
      <c r="EG129" s="547"/>
      <c r="EH129" s="547"/>
      <c r="EI129" s="547"/>
      <c r="EJ129" s="547"/>
      <c r="EK129" s="547"/>
      <c r="EL129" s="547"/>
      <c r="EM129" s="547"/>
      <c r="EN129" s="547"/>
      <c r="EO129" s="547"/>
      <c r="EP129" s="547"/>
      <c r="EQ129" s="547"/>
      <c r="ER129" s="547"/>
      <c r="ES129" s="547"/>
      <c r="ET129" s="547"/>
      <c r="EU129" s="547"/>
      <c r="EV129" s="547"/>
      <c r="EW129" s="547"/>
      <c r="EX129" s="547"/>
      <c r="EY129" s="547"/>
      <c r="EZ129" s="547"/>
      <c r="FA129" s="547"/>
      <c r="FB129" s="547"/>
      <c r="FC129" s="547"/>
      <c r="FD129" s="547"/>
      <c r="FE129" s="547"/>
      <c r="FF129" s="547"/>
      <c r="FG129" s="547"/>
      <c r="FH129" s="547"/>
      <c r="FI129" s="547"/>
      <c r="FJ129" s="547"/>
      <c r="FK129" s="547"/>
      <c r="FL129" s="547"/>
      <c r="FM129" s="547"/>
      <c r="FN129" s="547"/>
      <c r="FO129" s="547"/>
    </row>
    <row r="130" spans="1:171" x14ac:dyDescent="0.15">
      <c r="A130" s="547">
        <v>4064423</v>
      </c>
      <c r="B130" s="547">
        <v>2</v>
      </c>
      <c r="C130" s="547">
        <v>2</v>
      </c>
      <c r="D130" s="547" t="s">
        <v>102</v>
      </c>
      <c r="E130" s="547" t="s">
        <v>20275</v>
      </c>
      <c r="F130" s="547" t="s">
        <v>102</v>
      </c>
      <c r="G130" s="547" t="s">
        <v>102</v>
      </c>
      <c r="H130" s="547" t="s">
        <v>102</v>
      </c>
      <c r="I130" s="547" t="s">
        <v>20277</v>
      </c>
      <c r="J130" s="547" t="s">
        <v>102</v>
      </c>
      <c r="K130" s="547" t="s">
        <v>102</v>
      </c>
      <c r="L130" s="547" t="s">
        <v>102</v>
      </c>
      <c r="M130" s="547" t="s">
        <v>102</v>
      </c>
      <c r="N130" s="547" t="s">
        <v>102</v>
      </c>
      <c r="O130" s="547" t="s">
        <v>102</v>
      </c>
      <c r="P130" s="547" t="s">
        <v>102</v>
      </c>
      <c r="Q130" s="547" t="s">
        <v>102</v>
      </c>
      <c r="R130" s="547" t="s">
        <v>102</v>
      </c>
      <c r="S130" s="547" t="s">
        <v>102</v>
      </c>
      <c r="T130" s="547"/>
      <c r="U130" s="547"/>
      <c r="V130" s="547"/>
      <c r="W130" s="547"/>
      <c r="X130" s="547"/>
      <c r="Y130" s="547"/>
      <c r="Z130" s="547"/>
      <c r="AA130" s="547"/>
      <c r="AB130" s="547"/>
      <c r="AC130" s="547"/>
      <c r="AD130" s="547"/>
      <c r="AE130" s="547"/>
      <c r="AF130" s="547"/>
      <c r="AG130" s="547"/>
      <c r="AH130" s="547"/>
      <c r="AI130" s="547"/>
      <c r="AJ130" s="547"/>
      <c r="AK130" s="547"/>
      <c r="AL130" s="547"/>
      <c r="AM130" s="547"/>
      <c r="AN130" s="547"/>
      <c r="AO130" s="547"/>
      <c r="AP130" s="547"/>
      <c r="AQ130" s="547"/>
      <c r="AR130" s="547"/>
      <c r="AS130" s="547"/>
      <c r="AT130" s="547"/>
      <c r="AU130" s="547"/>
      <c r="AV130" s="547"/>
      <c r="AW130" s="547"/>
      <c r="AX130" s="547"/>
      <c r="AY130" s="547"/>
      <c r="AZ130" s="547"/>
      <c r="BA130" s="547"/>
      <c r="BB130" s="547"/>
      <c r="BC130" s="547"/>
      <c r="BD130" s="547"/>
      <c r="BE130" s="547"/>
      <c r="BF130" s="547"/>
      <c r="BG130" s="547"/>
      <c r="BH130" s="547"/>
      <c r="BI130" s="547"/>
      <c r="BJ130" s="547"/>
      <c r="BK130" s="547"/>
      <c r="BL130" s="547"/>
      <c r="BM130" s="547"/>
      <c r="BN130" s="547"/>
      <c r="BO130" s="547"/>
      <c r="BP130" s="547"/>
      <c r="BQ130" s="547"/>
      <c r="BR130" s="547"/>
      <c r="BS130" s="547"/>
      <c r="BT130" s="547"/>
      <c r="BU130" s="547"/>
      <c r="BV130" s="547"/>
      <c r="BW130" s="547"/>
      <c r="BX130" s="547"/>
      <c r="BY130" s="547"/>
      <c r="BZ130" s="547"/>
      <c r="CA130" s="547"/>
      <c r="CB130" s="547"/>
      <c r="CC130" s="547"/>
      <c r="CD130" s="547"/>
      <c r="CE130" s="547"/>
      <c r="CF130" s="547"/>
      <c r="CG130" s="547"/>
      <c r="CH130" s="547"/>
      <c r="CI130" s="547"/>
      <c r="CJ130" s="547"/>
      <c r="CK130" s="547"/>
      <c r="CL130" s="547"/>
      <c r="CM130" s="547"/>
      <c r="CN130" s="547"/>
      <c r="CO130" s="547"/>
      <c r="CP130" s="547"/>
      <c r="CQ130" s="547"/>
      <c r="CR130" s="547"/>
      <c r="CS130" s="547"/>
      <c r="CT130" s="547"/>
      <c r="CU130" s="547"/>
      <c r="CV130" s="547"/>
      <c r="CW130" s="547"/>
      <c r="CX130" s="547"/>
      <c r="CY130" s="547"/>
      <c r="CZ130" s="547"/>
      <c r="DA130" s="547"/>
      <c r="DB130" s="547"/>
      <c r="DC130" s="547"/>
      <c r="DD130" s="547"/>
      <c r="DE130" s="547"/>
      <c r="DF130" s="547"/>
      <c r="DG130" s="547"/>
      <c r="DH130" s="547"/>
      <c r="DI130" s="547"/>
      <c r="DJ130" s="547"/>
      <c r="DK130" s="547"/>
      <c r="DL130" s="547"/>
      <c r="DM130" s="547"/>
      <c r="DN130" s="547"/>
      <c r="DO130" s="547"/>
      <c r="DP130" s="547"/>
      <c r="DQ130" s="547"/>
      <c r="DR130" s="547"/>
      <c r="DS130" s="547"/>
      <c r="DT130" s="547"/>
      <c r="DU130" s="547"/>
      <c r="DV130" s="547"/>
      <c r="DW130" s="547"/>
      <c r="DX130" s="547"/>
      <c r="DY130" s="547"/>
      <c r="DZ130" s="547"/>
      <c r="EA130" s="547"/>
      <c r="EB130" s="547"/>
      <c r="EC130" s="547"/>
      <c r="ED130" s="547"/>
      <c r="EE130" s="547"/>
      <c r="EF130" s="547"/>
      <c r="EG130" s="547"/>
      <c r="EH130" s="547"/>
      <c r="EI130" s="547"/>
      <c r="EJ130" s="547"/>
      <c r="EK130" s="547"/>
      <c r="EL130" s="547"/>
      <c r="EM130" s="547"/>
      <c r="EN130" s="547"/>
      <c r="EO130" s="547"/>
      <c r="EP130" s="547"/>
      <c r="EQ130" s="547"/>
      <c r="ER130" s="547"/>
      <c r="ES130" s="547"/>
      <c r="ET130" s="547"/>
      <c r="EU130" s="547"/>
      <c r="EV130" s="547"/>
      <c r="EW130" s="547"/>
      <c r="EX130" s="547"/>
      <c r="EY130" s="547"/>
      <c r="EZ130" s="547"/>
      <c r="FA130" s="547"/>
      <c r="FB130" s="547"/>
      <c r="FC130" s="547"/>
      <c r="FD130" s="547"/>
      <c r="FE130" s="547"/>
      <c r="FF130" s="547"/>
      <c r="FG130" s="547"/>
      <c r="FH130" s="547"/>
      <c r="FI130" s="547"/>
      <c r="FJ130" s="547"/>
      <c r="FK130" s="547"/>
      <c r="FL130" s="547"/>
      <c r="FM130" s="547"/>
      <c r="FN130" s="547"/>
      <c r="FO130" s="547"/>
    </row>
    <row r="131" spans="1:171" x14ac:dyDescent="0.15">
      <c r="A131" s="547">
        <v>4027451</v>
      </c>
      <c r="B131" s="547">
        <v>0</v>
      </c>
      <c r="C131" s="547">
        <v>0</v>
      </c>
      <c r="D131" s="547" t="s">
        <v>102</v>
      </c>
      <c r="E131" s="547" t="s">
        <v>102</v>
      </c>
      <c r="F131" s="547" t="s">
        <v>102</v>
      </c>
      <c r="G131" s="547" t="s">
        <v>102</v>
      </c>
      <c r="H131" s="547" t="s">
        <v>102</v>
      </c>
      <c r="I131" s="547" t="s">
        <v>102</v>
      </c>
      <c r="J131" s="547" t="s">
        <v>102</v>
      </c>
      <c r="K131" s="547" t="s">
        <v>102</v>
      </c>
      <c r="L131" s="547" t="s">
        <v>102</v>
      </c>
      <c r="M131" s="547" t="s">
        <v>102</v>
      </c>
      <c r="N131" s="547" t="s">
        <v>102</v>
      </c>
      <c r="O131" s="547" t="s">
        <v>102</v>
      </c>
      <c r="P131" s="547" t="s">
        <v>102</v>
      </c>
      <c r="Q131" s="547" t="s">
        <v>102</v>
      </c>
      <c r="R131" s="547" t="s">
        <v>102</v>
      </c>
      <c r="S131" s="547" t="s">
        <v>102</v>
      </c>
      <c r="T131" s="547"/>
      <c r="U131" s="547"/>
      <c r="V131" s="547"/>
      <c r="W131" s="547"/>
      <c r="X131" s="547"/>
      <c r="Y131" s="547"/>
      <c r="Z131" s="547"/>
      <c r="AA131" s="547"/>
      <c r="AB131" s="547"/>
      <c r="AC131" s="547"/>
      <c r="AD131" s="547"/>
      <c r="AE131" s="547"/>
      <c r="AF131" s="547"/>
      <c r="AG131" s="547"/>
      <c r="AH131" s="547"/>
      <c r="AI131" s="547"/>
      <c r="AJ131" s="547"/>
      <c r="AK131" s="547"/>
      <c r="AL131" s="547"/>
      <c r="AM131" s="547"/>
      <c r="AN131" s="547"/>
      <c r="AO131" s="547"/>
      <c r="AP131" s="547"/>
      <c r="AQ131" s="547"/>
      <c r="AR131" s="547"/>
      <c r="AS131" s="547"/>
      <c r="AT131" s="547"/>
      <c r="AU131" s="547"/>
      <c r="AV131" s="547"/>
      <c r="AW131" s="547"/>
      <c r="AX131" s="547"/>
      <c r="AY131" s="547"/>
      <c r="AZ131" s="547"/>
      <c r="BA131" s="547"/>
      <c r="BB131" s="547"/>
      <c r="BC131" s="547"/>
      <c r="BD131" s="547"/>
      <c r="BE131" s="547"/>
      <c r="BF131" s="547"/>
      <c r="BG131" s="547"/>
      <c r="BH131" s="547"/>
      <c r="BI131" s="547"/>
      <c r="BJ131" s="547"/>
      <c r="BK131" s="547"/>
      <c r="BL131" s="547"/>
      <c r="BM131" s="547"/>
      <c r="BN131" s="547"/>
      <c r="BO131" s="547"/>
      <c r="BP131" s="547"/>
      <c r="BQ131" s="547"/>
      <c r="BR131" s="547"/>
      <c r="BS131" s="547"/>
      <c r="BT131" s="547"/>
      <c r="BU131" s="547"/>
      <c r="BV131" s="547"/>
      <c r="BW131" s="547"/>
      <c r="BX131" s="547"/>
      <c r="BY131" s="547"/>
      <c r="BZ131" s="547"/>
      <c r="CA131" s="547"/>
      <c r="CB131" s="547"/>
      <c r="CC131" s="547"/>
      <c r="CD131" s="547"/>
      <c r="CE131" s="547"/>
      <c r="CF131" s="547"/>
      <c r="CG131" s="547"/>
      <c r="CH131" s="547"/>
      <c r="CI131" s="547"/>
      <c r="CJ131" s="547"/>
      <c r="CK131" s="547"/>
      <c r="CL131" s="547"/>
      <c r="CM131" s="547"/>
      <c r="CN131" s="547"/>
      <c r="CO131" s="547"/>
      <c r="CP131" s="547"/>
      <c r="CQ131" s="547"/>
      <c r="CR131" s="547"/>
      <c r="CS131" s="547"/>
      <c r="CT131" s="547"/>
      <c r="CU131" s="547"/>
      <c r="CV131" s="547"/>
      <c r="CW131" s="547"/>
      <c r="CX131" s="547"/>
      <c r="CY131" s="547"/>
      <c r="CZ131" s="547"/>
      <c r="DA131" s="547"/>
      <c r="DB131" s="547"/>
      <c r="DC131" s="547"/>
      <c r="DD131" s="547"/>
      <c r="DE131" s="547"/>
      <c r="DF131" s="547"/>
      <c r="DG131" s="547"/>
      <c r="DH131" s="547"/>
      <c r="DI131" s="547"/>
      <c r="DJ131" s="547"/>
      <c r="DK131" s="547"/>
      <c r="DL131" s="547"/>
      <c r="DM131" s="547"/>
      <c r="DN131" s="547"/>
      <c r="DO131" s="547"/>
      <c r="DP131" s="547"/>
      <c r="DQ131" s="547"/>
      <c r="DR131" s="547"/>
      <c r="DS131" s="547"/>
      <c r="DT131" s="547"/>
      <c r="DU131" s="547"/>
      <c r="DV131" s="547"/>
      <c r="DW131" s="547"/>
      <c r="DX131" s="547"/>
      <c r="DY131" s="547"/>
      <c r="DZ131" s="547"/>
      <c r="EA131" s="547"/>
      <c r="EB131" s="547"/>
      <c r="EC131" s="547"/>
      <c r="ED131" s="547"/>
      <c r="EE131" s="547"/>
      <c r="EF131" s="547"/>
      <c r="EG131" s="547"/>
      <c r="EH131" s="547"/>
      <c r="EI131" s="547"/>
      <c r="EJ131" s="547"/>
      <c r="EK131" s="547"/>
      <c r="EL131" s="547"/>
      <c r="EM131" s="547"/>
      <c r="EN131" s="547"/>
      <c r="EO131" s="547"/>
      <c r="EP131" s="547"/>
      <c r="EQ131" s="547"/>
      <c r="ER131" s="547"/>
      <c r="ES131" s="547"/>
      <c r="ET131" s="547"/>
      <c r="EU131" s="547"/>
      <c r="EV131" s="547"/>
      <c r="EW131" s="547"/>
      <c r="EX131" s="547"/>
      <c r="EY131" s="547"/>
      <c r="EZ131" s="547"/>
      <c r="FA131" s="547"/>
      <c r="FB131" s="547"/>
      <c r="FC131" s="547"/>
      <c r="FD131" s="547"/>
      <c r="FE131" s="547"/>
      <c r="FF131" s="547"/>
      <c r="FG131" s="547"/>
      <c r="FH131" s="547"/>
      <c r="FI131" s="547"/>
      <c r="FJ131" s="547"/>
      <c r="FK131" s="547"/>
      <c r="FL131" s="547"/>
      <c r="FM131" s="547"/>
      <c r="FN131" s="547"/>
      <c r="FO131" s="547"/>
    </row>
    <row r="132" spans="1:171" x14ac:dyDescent="0.15">
      <c r="A132" s="547">
        <v>4017363</v>
      </c>
      <c r="B132" s="547">
        <v>0</v>
      </c>
      <c r="C132" s="547">
        <v>0</v>
      </c>
      <c r="D132" s="547" t="s">
        <v>102</v>
      </c>
      <c r="E132" s="547" t="s">
        <v>102</v>
      </c>
      <c r="F132" s="547" t="s">
        <v>102</v>
      </c>
      <c r="G132" s="547" t="s">
        <v>102</v>
      </c>
      <c r="H132" s="547" t="s">
        <v>102</v>
      </c>
      <c r="I132" s="547" t="s">
        <v>102</v>
      </c>
      <c r="J132" s="547" t="s">
        <v>102</v>
      </c>
      <c r="K132" s="547" t="s">
        <v>102</v>
      </c>
      <c r="L132" s="547" t="s">
        <v>102</v>
      </c>
      <c r="M132" s="547" t="s">
        <v>102</v>
      </c>
      <c r="N132" s="547" t="s">
        <v>102</v>
      </c>
      <c r="O132" s="547" t="s">
        <v>102</v>
      </c>
      <c r="P132" s="547" t="s">
        <v>102</v>
      </c>
      <c r="Q132" s="547" t="s">
        <v>102</v>
      </c>
      <c r="R132" s="547" t="s">
        <v>102</v>
      </c>
      <c r="S132" s="547" t="s">
        <v>102</v>
      </c>
      <c r="T132" s="547"/>
      <c r="U132" s="547"/>
      <c r="V132" s="547"/>
      <c r="W132" s="547"/>
      <c r="X132" s="547"/>
      <c r="Y132" s="547"/>
      <c r="Z132" s="547"/>
      <c r="AA132" s="547"/>
      <c r="AB132" s="547"/>
      <c r="AC132" s="547"/>
      <c r="AD132" s="547"/>
      <c r="AE132" s="547"/>
      <c r="AF132" s="547"/>
      <c r="AG132" s="547"/>
      <c r="AH132" s="547"/>
      <c r="AI132" s="547"/>
      <c r="AJ132" s="547"/>
      <c r="AK132" s="547"/>
      <c r="AL132" s="547"/>
      <c r="AM132" s="547"/>
      <c r="AN132" s="547"/>
      <c r="AO132" s="547"/>
      <c r="AP132" s="547"/>
      <c r="AQ132" s="547"/>
      <c r="AR132" s="547"/>
      <c r="AS132" s="547"/>
      <c r="AT132" s="547"/>
      <c r="AU132" s="547"/>
      <c r="AV132" s="547"/>
      <c r="AW132" s="547"/>
      <c r="AX132" s="547"/>
      <c r="AY132" s="547"/>
      <c r="AZ132" s="547"/>
      <c r="BA132" s="547"/>
      <c r="BB132" s="547"/>
      <c r="BC132" s="547"/>
      <c r="BD132" s="547"/>
      <c r="BE132" s="547"/>
      <c r="BF132" s="547"/>
      <c r="BG132" s="547"/>
      <c r="BH132" s="547"/>
      <c r="BI132" s="547"/>
      <c r="BJ132" s="547"/>
      <c r="BK132" s="547"/>
      <c r="BL132" s="547"/>
      <c r="BM132" s="547"/>
      <c r="BN132" s="547"/>
      <c r="BO132" s="547"/>
      <c r="BP132" s="547"/>
      <c r="BQ132" s="547"/>
      <c r="BR132" s="547"/>
      <c r="BS132" s="547"/>
      <c r="BT132" s="547"/>
      <c r="BU132" s="547"/>
      <c r="BV132" s="547"/>
      <c r="BW132" s="547"/>
      <c r="BX132" s="547"/>
      <c r="BY132" s="547"/>
      <c r="BZ132" s="547"/>
      <c r="CA132" s="547"/>
      <c r="CB132" s="547"/>
      <c r="CC132" s="547"/>
      <c r="CD132" s="547"/>
      <c r="CE132" s="547"/>
      <c r="CF132" s="547"/>
      <c r="CG132" s="547"/>
      <c r="CH132" s="547"/>
      <c r="CI132" s="547"/>
      <c r="CJ132" s="547"/>
      <c r="CK132" s="547"/>
      <c r="CL132" s="547"/>
      <c r="CM132" s="547"/>
      <c r="CN132" s="547"/>
      <c r="CO132" s="547"/>
      <c r="CP132" s="547"/>
      <c r="CQ132" s="547"/>
      <c r="CR132" s="547"/>
      <c r="CS132" s="547"/>
      <c r="CT132" s="547"/>
      <c r="CU132" s="547"/>
      <c r="CV132" s="547"/>
      <c r="CW132" s="547"/>
      <c r="CX132" s="547"/>
      <c r="CY132" s="547"/>
      <c r="CZ132" s="547"/>
      <c r="DA132" s="547"/>
      <c r="DB132" s="547"/>
      <c r="DC132" s="547"/>
      <c r="DD132" s="547"/>
      <c r="DE132" s="547"/>
      <c r="DF132" s="547"/>
      <c r="DG132" s="547"/>
      <c r="DH132" s="547"/>
      <c r="DI132" s="547"/>
      <c r="DJ132" s="547"/>
      <c r="DK132" s="547"/>
      <c r="DL132" s="547"/>
      <c r="DM132" s="547"/>
      <c r="DN132" s="547"/>
      <c r="DO132" s="547"/>
      <c r="DP132" s="547"/>
      <c r="DQ132" s="547"/>
      <c r="DR132" s="547"/>
      <c r="DS132" s="547"/>
      <c r="DT132" s="547"/>
      <c r="DU132" s="547"/>
      <c r="DV132" s="547"/>
      <c r="DW132" s="547"/>
      <c r="DX132" s="547"/>
      <c r="DY132" s="547"/>
      <c r="DZ132" s="547"/>
      <c r="EA132" s="547"/>
      <c r="EB132" s="547"/>
      <c r="EC132" s="547"/>
      <c r="ED132" s="547"/>
      <c r="EE132" s="547"/>
      <c r="EF132" s="547"/>
      <c r="EG132" s="547"/>
      <c r="EH132" s="547"/>
      <c r="EI132" s="547"/>
      <c r="EJ132" s="547"/>
      <c r="EK132" s="547"/>
      <c r="EL132" s="547"/>
      <c r="EM132" s="547"/>
      <c r="EN132" s="547"/>
      <c r="EO132" s="547"/>
      <c r="EP132" s="547"/>
      <c r="EQ132" s="547"/>
      <c r="ER132" s="547"/>
      <c r="ES132" s="547"/>
      <c r="ET132" s="547"/>
      <c r="EU132" s="547"/>
      <c r="EV132" s="547"/>
      <c r="EW132" s="547"/>
      <c r="EX132" s="547"/>
      <c r="EY132" s="547"/>
      <c r="EZ132" s="547"/>
      <c r="FA132" s="547"/>
      <c r="FB132" s="547"/>
      <c r="FC132" s="547"/>
      <c r="FD132" s="547"/>
      <c r="FE132" s="547"/>
      <c r="FF132" s="547"/>
      <c r="FG132" s="547"/>
      <c r="FH132" s="547"/>
      <c r="FI132" s="547"/>
      <c r="FJ132" s="547"/>
      <c r="FK132" s="547"/>
      <c r="FL132" s="547"/>
      <c r="FM132" s="547"/>
      <c r="FN132" s="547"/>
      <c r="FO132" s="547"/>
    </row>
    <row r="133" spans="1:171" x14ac:dyDescent="0.15">
      <c r="A133" s="547">
        <v>4015329</v>
      </c>
      <c r="B133" s="547">
        <v>0</v>
      </c>
      <c r="C133" s="547">
        <v>0</v>
      </c>
      <c r="D133" s="547" t="s">
        <v>102</v>
      </c>
      <c r="E133" s="547" t="s">
        <v>102</v>
      </c>
      <c r="F133" s="547" t="s">
        <v>102</v>
      </c>
      <c r="G133" s="547" t="s">
        <v>102</v>
      </c>
      <c r="H133" s="547" t="s">
        <v>102</v>
      </c>
      <c r="I133" s="547" t="s">
        <v>102</v>
      </c>
      <c r="J133" s="547" t="s">
        <v>102</v>
      </c>
      <c r="K133" s="547" t="s">
        <v>102</v>
      </c>
      <c r="L133" s="547" t="s">
        <v>102</v>
      </c>
      <c r="M133" s="547" t="s">
        <v>102</v>
      </c>
      <c r="N133" s="547" t="s">
        <v>102</v>
      </c>
      <c r="O133" s="547" t="s">
        <v>102</v>
      </c>
      <c r="P133" s="547" t="s">
        <v>102</v>
      </c>
      <c r="Q133" s="547" t="s">
        <v>102</v>
      </c>
      <c r="R133" s="547" t="s">
        <v>102</v>
      </c>
      <c r="S133" s="547" t="s">
        <v>102</v>
      </c>
      <c r="T133" s="547"/>
      <c r="U133" s="547"/>
      <c r="V133" s="547"/>
      <c r="W133" s="547"/>
      <c r="X133" s="547"/>
      <c r="Y133" s="547"/>
      <c r="Z133" s="547"/>
      <c r="AA133" s="547"/>
      <c r="AB133" s="547"/>
      <c r="AC133" s="547"/>
      <c r="AD133" s="547"/>
      <c r="AE133" s="547"/>
      <c r="AF133" s="547"/>
      <c r="AG133" s="547"/>
      <c r="AH133" s="547"/>
      <c r="AI133" s="547"/>
      <c r="AJ133" s="547"/>
      <c r="AK133" s="547"/>
      <c r="AL133" s="547"/>
      <c r="AM133" s="547"/>
      <c r="AN133" s="547"/>
      <c r="AO133" s="547"/>
      <c r="AP133" s="547"/>
      <c r="AQ133" s="547"/>
      <c r="AR133" s="547"/>
      <c r="AS133" s="547"/>
      <c r="AT133" s="547"/>
      <c r="AU133" s="547"/>
      <c r="AV133" s="547"/>
      <c r="AW133" s="547"/>
      <c r="AX133" s="547"/>
      <c r="AY133" s="547"/>
      <c r="AZ133" s="547"/>
      <c r="BA133" s="547"/>
      <c r="BB133" s="547"/>
      <c r="BC133" s="547"/>
      <c r="BD133" s="547"/>
      <c r="BE133" s="547"/>
      <c r="BF133" s="547"/>
      <c r="BG133" s="547"/>
      <c r="BH133" s="547"/>
      <c r="BI133" s="547"/>
      <c r="BJ133" s="547"/>
      <c r="BK133" s="547"/>
      <c r="BL133" s="547"/>
      <c r="BM133" s="547"/>
      <c r="BN133" s="547"/>
      <c r="BO133" s="547"/>
      <c r="BP133" s="547"/>
      <c r="BQ133" s="547"/>
      <c r="BR133" s="547"/>
      <c r="BS133" s="547"/>
      <c r="BT133" s="547"/>
      <c r="BU133" s="547"/>
      <c r="BV133" s="547"/>
      <c r="BW133" s="547"/>
      <c r="BX133" s="547"/>
      <c r="BY133" s="547"/>
      <c r="BZ133" s="547"/>
      <c r="CA133" s="547"/>
      <c r="CB133" s="547"/>
      <c r="CC133" s="547"/>
      <c r="CD133" s="547"/>
      <c r="CE133" s="547"/>
      <c r="CF133" s="547"/>
      <c r="CG133" s="547"/>
      <c r="CH133" s="547"/>
      <c r="CI133" s="547"/>
      <c r="CJ133" s="547"/>
      <c r="CK133" s="547"/>
      <c r="CL133" s="547"/>
      <c r="CM133" s="547"/>
      <c r="CN133" s="547"/>
      <c r="CO133" s="547"/>
      <c r="CP133" s="547"/>
      <c r="CQ133" s="547"/>
      <c r="CR133" s="547"/>
      <c r="CS133" s="547"/>
      <c r="CT133" s="547"/>
      <c r="CU133" s="547"/>
      <c r="CV133" s="547"/>
      <c r="CW133" s="547"/>
      <c r="CX133" s="547"/>
      <c r="CY133" s="547"/>
      <c r="CZ133" s="547"/>
      <c r="DA133" s="547"/>
      <c r="DB133" s="547"/>
      <c r="DC133" s="547"/>
      <c r="DD133" s="547"/>
      <c r="DE133" s="547"/>
      <c r="DF133" s="547"/>
      <c r="DG133" s="547"/>
      <c r="DH133" s="547"/>
      <c r="DI133" s="547"/>
      <c r="DJ133" s="547"/>
      <c r="DK133" s="547"/>
      <c r="DL133" s="547"/>
      <c r="DM133" s="547"/>
      <c r="DN133" s="547"/>
      <c r="DO133" s="547"/>
      <c r="DP133" s="547"/>
      <c r="DQ133" s="547"/>
      <c r="DR133" s="547"/>
      <c r="DS133" s="547"/>
      <c r="DT133" s="547"/>
      <c r="DU133" s="547"/>
      <c r="DV133" s="547"/>
      <c r="DW133" s="547"/>
      <c r="DX133" s="547"/>
      <c r="DY133" s="547"/>
      <c r="DZ133" s="547"/>
      <c r="EA133" s="547"/>
      <c r="EB133" s="547"/>
      <c r="EC133" s="547"/>
      <c r="ED133" s="547"/>
      <c r="EE133" s="547"/>
      <c r="EF133" s="547"/>
      <c r="EG133" s="547"/>
      <c r="EH133" s="547"/>
      <c r="EI133" s="547"/>
      <c r="EJ133" s="547"/>
      <c r="EK133" s="547"/>
      <c r="EL133" s="547"/>
      <c r="EM133" s="547"/>
      <c r="EN133" s="547"/>
      <c r="EO133" s="547"/>
      <c r="EP133" s="547"/>
      <c r="EQ133" s="547"/>
      <c r="ER133" s="547"/>
      <c r="ES133" s="547"/>
      <c r="ET133" s="547"/>
      <c r="EU133" s="547"/>
      <c r="EV133" s="547"/>
      <c r="EW133" s="547"/>
      <c r="EX133" s="547"/>
      <c r="EY133" s="547"/>
      <c r="EZ133" s="547"/>
      <c r="FA133" s="547"/>
      <c r="FB133" s="547"/>
      <c r="FC133" s="547"/>
      <c r="FD133" s="547"/>
      <c r="FE133" s="547"/>
      <c r="FF133" s="547"/>
      <c r="FG133" s="547"/>
      <c r="FH133" s="547"/>
      <c r="FI133" s="547"/>
      <c r="FJ133" s="547"/>
      <c r="FK133" s="547"/>
      <c r="FL133" s="547"/>
      <c r="FM133" s="547"/>
      <c r="FN133" s="547"/>
      <c r="FO133" s="547"/>
    </row>
    <row r="134" spans="1:171" x14ac:dyDescent="0.15">
      <c r="A134" s="547">
        <v>4006470</v>
      </c>
      <c r="B134" s="547">
        <v>4</v>
      </c>
      <c r="C134" s="547">
        <v>4</v>
      </c>
      <c r="D134" s="547" t="s">
        <v>20404</v>
      </c>
      <c r="E134" s="547" t="s">
        <v>20417</v>
      </c>
      <c r="F134" s="547" t="s">
        <v>20419</v>
      </c>
      <c r="G134" s="547" t="s">
        <v>20431</v>
      </c>
      <c r="J134" s="547"/>
      <c r="K134" s="547"/>
      <c r="L134" s="547"/>
      <c r="M134" s="547"/>
      <c r="N134" s="547"/>
      <c r="O134" s="547"/>
      <c r="P134" s="547"/>
      <c r="Q134" s="547"/>
      <c r="R134" s="547"/>
      <c r="S134" s="547"/>
      <c r="T134" s="547"/>
      <c r="U134" s="547"/>
      <c r="V134" s="547"/>
      <c r="W134" s="547"/>
      <c r="X134" s="547"/>
      <c r="Y134" s="547"/>
      <c r="Z134" s="547"/>
      <c r="AA134" s="547"/>
      <c r="AB134" s="547"/>
      <c r="AC134" s="547"/>
      <c r="AD134" s="547"/>
      <c r="AE134" s="547"/>
      <c r="AF134" s="547"/>
      <c r="AG134" s="547"/>
      <c r="AH134" s="547"/>
      <c r="AI134" s="547"/>
      <c r="AJ134" s="547"/>
      <c r="AK134" s="547"/>
      <c r="AL134" s="547"/>
      <c r="AM134" s="547"/>
      <c r="AN134" s="547"/>
      <c r="AO134" s="547"/>
      <c r="AP134" s="547"/>
      <c r="AQ134" s="547"/>
      <c r="AR134" s="547"/>
      <c r="AS134" s="547"/>
      <c r="AT134" s="547"/>
      <c r="AU134" s="547"/>
      <c r="AV134" s="547"/>
      <c r="AW134" s="547"/>
      <c r="AX134" s="547"/>
      <c r="AY134" s="547"/>
      <c r="AZ134" s="547"/>
      <c r="BA134" s="547"/>
      <c r="BB134" s="547"/>
      <c r="BC134" s="547"/>
      <c r="BD134" s="547"/>
      <c r="BE134" s="547"/>
      <c r="BF134" s="547"/>
      <c r="BG134" s="547"/>
      <c r="BH134" s="547"/>
      <c r="BI134" s="547"/>
      <c r="BJ134" s="547"/>
      <c r="BK134" s="547"/>
      <c r="BL134" s="547"/>
      <c r="BM134" s="547"/>
      <c r="BN134" s="547"/>
      <c r="BO134" s="547"/>
      <c r="BP134" s="547"/>
      <c r="BQ134" s="547"/>
      <c r="BR134" s="547"/>
      <c r="BS134" s="547"/>
      <c r="BT134" s="547"/>
      <c r="BU134" s="547"/>
      <c r="BV134" s="547"/>
      <c r="BW134" s="547"/>
      <c r="BX134" s="547"/>
      <c r="BY134" s="547"/>
      <c r="BZ134" s="547"/>
      <c r="CA134" s="547"/>
      <c r="CB134" s="547"/>
      <c r="CC134" s="547"/>
      <c r="CD134" s="547"/>
      <c r="CE134" s="547"/>
      <c r="CF134" s="547"/>
      <c r="CG134" s="547"/>
      <c r="CH134" s="547"/>
      <c r="CI134" s="547"/>
      <c r="CJ134" s="547"/>
      <c r="CK134" s="547"/>
      <c r="CL134" s="547"/>
      <c r="CM134" s="547"/>
      <c r="CN134" s="547"/>
      <c r="CO134" s="547"/>
      <c r="CP134" s="547"/>
      <c r="CQ134" s="547"/>
      <c r="CR134" s="547"/>
      <c r="CS134" s="547"/>
      <c r="CT134" s="547"/>
      <c r="CU134" s="547"/>
      <c r="CV134" s="547"/>
      <c r="CW134" s="547"/>
      <c r="CX134" s="547"/>
      <c r="CY134" s="547"/>
      <c r="CZ134" s="547"/>
      <c r="DA134" s="547"/>
      <c r="DB134" s="547"/>
      <c r="DC134" s="547"/>
      <c r="DD134" s="547"/>
      <c r="DE134" s="547"/>
      <c r="DF134" s="547"/>
      <c r="DG134" s="547"/>
      <c r="DH134" s="547"/>
      <c r="DI134" s="547"/>
      <c r="DJ134" s="547"/>
      <c r="DK134" s="547"/>
      <c r="DL134" s="547"/>
      <c r="DM134" s="547"/>
      <c r="DN134" s="547"/>
      <c r="DO134" s="547"/>
      <c r="DP134" s="547"/>
      <c r="DQ134" s="547"/>
      <c r="DR134" s="547"/>
      <c r="DS134" s="547"/>
      <c r="DT134" s="547"/>
      <c r="DU134" s="547"/>
      <c r="DV134" s="547"/>
      <c r="DW134" s="547"/>
      <c r="DX134" s="547"/>
      <c r="DY134" s="547"/>
      <c r="DZ134" s="547"/>
      <c r="EA134" s="547"/>
      <c r="EB134" s="547"/>
      <c r="EC134" s="547"/>
      <c r="ED134" s="547"/>
      <c r="EE134" s="547"/>
      <c r="EF134" s="547"/>
      <c r="EG134" s="547"/>
      <c r="EH134" s="547"/>
      <c r="EI134" s="547"/>
      <c r="EJ134" s="547"/>
      <c r="EK134" s="547"/>
      <c r="EL134" s="547"/>
      <c r="EM134" s="547"/>
      <c r="EN134" s="547"/>
      <c r="EO134" s="547"/>
      <c r="EP134" s="547"/>
      <c r="EQ134" s="547"/>
      <c r="ER134" s="547"/>
      <c r="ES134" s="547"/>
      <c r="ET134" s="547"/>
      <c r="EU134" s="547"/>
      <c r="EV134" s="547"/>
      <c r="EW134" s="547"/>
      <c r="EX134" s="547"/>
      <c r="EY134" s="547"/>
      <c r="EZ134" s="547"/>
      <c r="FA134" s="547"/>
      <c r="FB134" s="547"/>
      <c r="FC134" s="547"/>
      <c r="FD134" s="547"/>
      <c r="FE134" s="547"/>
      <c r="FF134" s="547"/>
      <c r="FG134" s="547"/>
      <c r="FH134" s="547"/>
      <c r="FI134" s="547"/>
      <c r="FJ134" s="547"/>
      <c r="FK134" s="547"/>
      <c r="FL134" s="547"/>
      <c r="FM134" s="547"/>
      <c r="FN134" s="547"/>
      <c r="FO134" s="547"/>
    </row>
    <row r="135" spans="1:171" x14ac:dyDescent="0.15">
      <c r="A135" s="547">
        <v>4012944</v>
      </c>
      <c r="B135" s="547">
        <v>0</v>
      </c>
      <c r="C135" s="547">
        <v>0</v>
      </c>
      <c r="D135" s="547" t="s">
        <v>102</v>
      </c>
      <c r="E135" s="547" t="s">
        <v>102</v>
      </c>
      <c r="F135" s="547" t="s">
        <v>102</v>
      </c>
      <c r="G135" s="547" t="s">
        <v>102</v>
      </c>
      <c r="H135" s="547" t="s">
        <v>102</v>
      </c>
      <c r="I135" s="547" t="s">
        <v>102</v>
      </c>
      <c r="J135" s="547" t="s">
        <v>102</v>
      </c>
      <c r="K135" s="547" t="s">
        <v>102</v>
      </c>
      <c r="L135" s="547" t="s">
        <v>102</v>
      </c>
      <c r="M135" s="547" t="s">
        <v>102</v>
      </c>
      <c r="N135" s="547" t="s">
        <v>102</v>
      </c>
      <c r="O135" s="547" t="s">
        <v>102</v>
      </c>
      <c r="P135" s="547" t="s">
        <v>102</v>
      </c>
      <c r="Q135" s="547" t="s">
        <v>102</v>
      </c>
      <c r="R135" s="547" t="s">
        <v>102</v>
      </c>
      <c r="S135" s="547" t="s">
        <v>102</v>
      </c>
      <c r="T135" s="547"/>
      <c r="U135" s="547"/>
      <c r="V135" s="547"/>
      <c r="W135" s="547"/>
      <c r="X135" s="547"/>
      <c r="Y135" s="547"/>
      <c r="Z135" s="547"/>
      <c r="AA135" s="547"/>
      <c r="AB135" s="547"/>
      <c r="AC135" s="547"/>
      <c r="AD135" s="547"/>
      <c r="AE135" s="547"/>
      <c r="AF135" s="547"/>
      <c r="AG135" s="547"/>
      <c r="AH135" s="547"/>
      <c r="AI135" s="547"/>
      <c r="AJ135" s="547"/>
      <c r="AK135" s="547"/>
      <c r="AL135" s="547"/>
      <c r="AM135" s="547"/>
      <c r="AN135" s="547"/>
      <c r="AO135" s="547"/>
      <c r="AP135" s="547"/>
      <c r="AQ135" s="547"/>
      <c r="AR135" s="547"/>
      <c r="AS135" s="547"/>
      <c r="AT135" s="547"/>
      <c r="AU135" s="547"/>
      <c r="AV135" s="547"/>
      <c r="AW135" s="547"/>
      <c r="AX135" s="547"/>
      <c r="AY135" s="547"/>
      <c r="AZ135" s="547"/>
      <c r="BA135" s="547"/>
      <c r="BB135" s="547"/>
      <c r="BC135" s="547"/>
      <c r="BD135" s="547"/>
      <c r="BE135" s="547"/>
      <c r="BF135" s="547"/>
      <c r="BG135" s="547"/>
      <c r="BH135" s="547"/>
      <c r="BI135" s="547"/>
      <c r="BJ135" s="547"/>
      <c r="BK135" s="547"/>
      <c r="BL135" s="547"/>
      <c r="BM135" s="547"/>
      <c r="BN135" s="547"/>
      <c r="BO135" s="547"/>
      <c r="BP135" s="547"/>
      <c r="BQ135" s="547"/>
      <c r="BR135" s="547"/>
      <c r="BS135" s="547"/>
      <c r="BT135" s="547"/>
      <c r="BU135" s="547"/>
      <c r="BV135" s="547"/>
      <c r="BW135" s="547"/>
      <c r="BX135" s="547"/>
      <c r="BY135" s="547"/>
      <c r="BZ135" s="547"/>
      <c r="CA135" s="547"/>
      <c r="CB135" s="547"/>
      <c r="CC135" s="547"/>
      <c r="CD135" s="547"/>
      <c r="CE135" s="547"/>
      <c r="CF135" s="547"/>
      <c r="CG135" s="547"/>
      <c r="CH135" s="547"/>
      <c r="CI135" s="547"/>
      <c r="CJ135" s="547"/>
      <c r="CK135" s="547"/>
      <c r="CL135" s="547"/>
      <c r="CM135" s="547"/>
      <c r="CN135" s="547"/>
      <c r="CO135" s="547"/>
      <c r="CP135" s="547"/>
      <c r="CQ135" s="547"/>
      <c r="CR135" s="547"/>
      <c r="CS135" s="547"/>
      <c r="CT135" s="547"/>
      <c r="CU135" s="547"/>
      <c r="CV135" s="547"/>
      <c r="CW135" s="547"/>
      <c r="CX135" s="547"/>
      <c r="CY135" s="547"/>
      <c r="CZ135" s="547"/>
      <c r="DA135" s="547"/>
      <c r="DB135" s="547"/>
      <c r="DC135" s="547"/>
      <c r="DD135" s="547"/>
      <c r="DE135" s="547"/>
      <c r="DF135" s="547"/>
      <c r="DG135" s="547"/>
      <c r="DH135" s="547"/>
      <c r="DI135" s="547"/>
      <c r="DJ135" s="547"/>
      <c r="DK135" s="547"/>
      <c r="DL135" s="547"/>
      <c r="DM135" s="547"/>
      <c r="DN135" s="547"/>
      <c r="DO135" s="547"/>
      <c r="DP135" s="547"/>
      <c r="DQ135" s="547"/>
      <c r="DR135" s="547"/>
      <c r="DS135" s="547"/>
      <c r="DT135" s="547"/>
      <c r="DU135" s="547"/>
      <c r="DV135" s="547"/>
      <c r="DW135" s="547"/>
      <c r="DX135" s="547"/>
      <c r="DY135" s="547"/>
      <c r="DZ135" s="547"/>
      <c r="EA135" s="547"/>
      <c r="EB135" s="547"/>
      <c r="EC135" s="547"/>
      <c r="ED135" s="547"/>
      <c r="EE135" s="547"/>
      <c r="EF135" s="547"/>
      <c r="EG135" s="547"/>
      <c r="EH135" s="547"/>
      <c r="EI135" s="547"/>
      <c r="EJ135" s="547"/>
      <c r="EK135" s="547"/>
      <c r="EL135" s="547"/>
      <c r="EM135" s="547"/>
      <c r="EN135" s="547"/>
      <c r="EO135" s="547"/>
      <c r="EP135" s="547"/>
      <c r="EQ135" s="547"/>
      <c r="ER135" s="547"/>
      <c r="ES135" s="547"/>
      <c r="ET135" s="547"/>
      <c r="EU135" s="547"/>
      <c r="EV135" s="547"/>
      <c r="EW135" s="547"/>
      <c r="EX135" s="547"/>
      <c r="EY135" s="547"/>
      <c r="EZ135" s="547"/>
      <c r="FA135" s="547"/>
      <c r="FB135" s="547"/>
      <c r="FC135" s="547"/>
      <c r="FD135" s="547"/>
      <c r="FE135" s="547"/>
      <c r="FF135" s="547"/>
      <c r="FG135" s="547"/>
      <c r="FH135" s="547"/>
      <c r="FI135" s="547"/>
      <c r="FJ135" s="547"/>
      <c r="FK135" s="547"/>
      <c r="FL135" s="547"/>
      <c r="FM135" s="547"/>
      <c r="FN135" s="547"/>
      <c r="FO135" s="547"/>
    </row>
    <row r="136" spans="1:171" x14ac:dyDescent="0.15">
      <c r="A136" s="547">
        <v>4017273</v>
      </c>
      <c r="B136" s="547">
        <v>0</v>
      </c>
      <c r="C136" s="547">
        <v>0</v>
      </c>
      <c r="D136" s="547" t="s">
        <v>102</v>
      </c>
      <c r="E136" s="547" t="s">
        <v>102</v>
      </c>
      <c r="F136" s="547" t="s">
        <v>102</v>
      </c>
      <c r="G136" s="547" t="s">
        <v>102</v>
      </c>
      <c r="H136" s="547" t="s">
        <v>102</v>
      </c>
      <c r="I136" s="547" t="s">
        <v>102</v>
      </c>
      <c r="J136" s="547" t="s">
        <v>102</v>
      </c>
      <c r="K136" s="547" t="s">
        <v>102</v>
      </c>
      <c r="L136" s="547" t="s">
        <v>102</v>
      </c>
      <c r="M136" s="547" t="s">
        <v>102</v>
      </c>
      <c r="N136" s="547" t="s">
        <v>102</v>
      </c>
      <c r="O136" s="547" t="s">
        <v>102</v>
      </c>
      <c r="P136" s="547" t="s">
        <v>102</v>
      </c>
      <c r="Q136" s="547" t="s">
        <v>102</v>
      </c>
      <c r="R136" s="547" t="s">
        <v>102</v>
      </c>
      <c r="S136" s="547" t="s">
        <v>102</v>
      </c>
      <c r="T136" s="547"/>
      <c r="U136" s="547"/>
      <c r="V136" s="547"/>
      <c r="W136" s="547"/>
      <c r="X136" s="547"/>
      <c r="Y136" s="547"/>
      <c r="Z136" s="547"/>
      <c r="AA136" s="547"/>
      <c r="AB136" s="547"/>
      <c r="AC136" s="547"/>
      <c r="AD136" s="547"/>
      <c r="AE136" s="547"/>
      <c r="AF136" s="547"/>
      <c r="AG136" s="547"/>
      <c r="AH136" s="547"/>
      <c r="AI136" s="547"/>
      <c r="AJ136" s="547"/>
      <c r="AK136" s="547"/>
      <c r="AL136" s="547"/>
      <c r="AM136" s="547"/>
      <c r="AN136" s="547"/>
      <c r="AO136" s="547"/>
      <c r="AP136" s="547"/>
      <c r="AQ136" s="547"/>
      <c r="AR136" s="547"/>
      <c r="AS136" s="547"/>
      <c r="AT136" s="547"/>
      <c r="AU136" s="547"/>
      <c r="AV136" s="547"/>
      <c r="AW136" s="547"/>
      <c r="AX136" s="547"/>
      <c r="AY136" s="547"/>
      <c r="AZ136" s="547"/>
      <c r="BA136" s="547"/>
      <c r="BB136" s="547"/>
      <c r="BC136" s="547"/>
      <c r="BD136" s="547"/>
      <c r="BE136" s="547"/>
      <c r="BF136" s="547"/>
      <c r="BG136" s="547"/>
      <c r="BH136" s="547"/>
      <c r="BI136" s="547"/>
      <c r="BJ136" s="547"/>
      <c r="BK136" s="547"/>
      <c r="BL136" s="547"/>
      <c r="BM136" s="547"/>
      <c r="BN136" s="547"/>
      <c r="BO136" s="547"/>
      <c r="BP136" s="547"/>
      <c r="BQ136" s="547"/>
      <c r="BR136" s="547"/>
      <c r="BS136" s="547"/>
      <c r="BT136" s="547"/>
      <c r="BU136" s="547"/>
      <c r="BV136" s="547"/>
      <c r="BW136" s="547"/>
      <c r="BX136" s="547"/>
      <c r="BY136" s="547"/>
      <c r="BZ136" s="547"/>
      <c r="CA136" s="547"/>
      <c r="CB136" s="547"/>
      <c r="CC136" s="547"/>
      <c r="CD136" s="547"/>
      <c r="CE136" s="547"/>
      <c r="CF136" s="547"/>
      <c r="CG136" s="547"/>
      <c r="CH136" s="547"/>
      <c r="CI136" s="547"/>
      <c r="CJ136" s="547"/>
      <c r="CK136" s="547"/>
      <c r="CL136" s="547"/>
      <c r="CM136" s="547"/>
      <c r="CN136" s="547"/>
      <c r="CO136" s="547"/>
      <c r="CP136" s="547"/>
      <c r="CQ136" s="547"/>
      <c r="CR136" s="547"/>
      <c r="CS136" s="547"/>
      <c r="CT136" s="547"/>
      <c r="CU136" s="547"/>
      <c r="CV136" s="547"/>
      <c r="CW136" s="547"/>
      <c r="CX136" s="547"/>
      <c r="CY136" s="547"/>
      <c r="CZ136" s="547"/>
      <c r="DA136" s="547"/>
      <c r="DB136" s="547"/>
      <c r="DC136" s="547"/>
      <c r="DD136" s="547"/>
      <c r="DE136" s="547"/>
      <c r="DF136" s="547"/>
      <c r="DG136" s="547"/>
      <c r="DH136" s="547"/>
      <c r="DI136" s="547"/>
      <c r="DJ136" s="547"/>
      <c r="DK136" s="547"/>
      <c r="DL136" s="547"/>
      <c r="DM136" s="547"/>
      <c r="DN136" s="547"/>
      <c r="DO136" s="547"/>
      <c r="DP136" s="547"/>
      <c r="DQ136" s="547"/>
      <c r="DR136" s="547"/>
      <c r="DS136" s="547"/>
      <c r="DT136" s="547"/>
      <c r="DU136" s="547"/>
      <c r="DV136" s="547"/>
      <c r="DW136" s="547"/>
      <c r="DX136" s="547"/>
      <c r="DY136" s="547"/>
      <c r="DZ136" s="547"/>
      <c r="EA136" s="547"/>
      <c r="EB136" s="547"/>
      <c r="EC136" s="547"/>
      <c r="ED136" s="547"/>
      <c r="EE136" s="547"/>
      <c r="EF136" s="547"/>
      <c r="EG136" s="547"/>
      <c r="EH136" s="547"/>
      <c r="EI136" s="547"/>
      <c r="EJ136" s="547"/>
      <c r="EK136" s="547"/>
      <c r="EL136" s="547"/>
      <c r="EM136" s="547"/>
      <c r="EN136" s="547"/>
      <c r="EO136" s="547"/>
      <c r="EP136" s="547"/>
      <c r="EQ136" s="547"/>
      <c r="ER136" s="547"/>
      <c r="ES136" s="547"/>
      <c r="ET136" s="547"/>
      <c r="EU136" s="547"/>
      <c r="EV136" s="547"/>
      <c r="EW136" s="547"/>
      <c r="EX136" s="547"/>
      <c r="EY136" s="547"/>
      <c r="EZ136" s="547"/>
      <c r="FA136" s="547"/>
      <c r="FB136" s="547"/>
      <c r="FC136" s="547"/>
      <c r="FD136" s="547"/>
      <c r="FE136" s="547"/>
      <c r="FF136" s="547"/>
      <c r="FG136" s="547"/>
      <c r="FH136" s="547"/>
      <c r="FI136" s="547"/>
      <c r="FJ136" s="547"/>
      <c r="FK136" s="547"/>
      <c r="FL136" s="547"/>
      <c r="FM136" s="547"/>
      <c r="FN136" s="547"/>
      <c r="FO136" s="547"/>
    </row>
    <row r="137" spans="1:171" x14ac:dyDescent="0.15">
      <c r="A137" s="547">
        <v>3998073</v>
      </c>
      <c r="B137" s="547">
        <v>0</v>
      </c>
      <c r="C137" s="547">
        <v>0</v>
      </c>
      <c r="D137" s="547" t="s">
        <v>102</v>
      </c>
      <c r="E137" s="547" t="s">
        <v>102</v>
      </c>
      <c r="F137" s="547" t="s">
        <v>102</v>
      </c>
      <c r="G137" s="547" t="s">
        <v>102</v>
      </c>
      <c r="H137" s="547" t="s">
        <v>102</v>
      </c>
      <c r="I137" s="547" t="s">
        <v>102</v>
      </c>
      <c r="J137" s="547" t="s">
        <v>102</v>
      </c>
      <c r="K137" s="547" t="s">
        <v>102</v>
      </c>
      <c r="L137" s="547" t="s">
        <v>102</v>
      </c>
      <c r="M137" s="547" t="s">
        <v>102</v>
      </c>
      <c r="N137" s="547" t="s">
        <v>102</v>
      </c>
      <c r="O137" s="547" t="s">
        <v>102</v>
      </c>
      <c r="P137" s="547" t="s">
        <v>102</v>
      </c>
      <c r="Q137" s="547" t="s">
        <v>102</v>
      </c>
      <c r="R137" s="547" t="s">
        <v>102</v>
      </c>
      <c r="S137" s="547" t="s">
        <v>102</v>
      </c>
      <c r="T137" s="547"/>
      <c r="U137" s="547"/>
      <c r="V137" s="547"/>
      <c r="W137" s="547"/>
      <c r="X137" s="547"/>
      <c r="Y137" s="547"/>
      <c r="Z137" s="547"/>
      <c r="AA137" s="547"/>
      <c r="AB137" s="547"/>
      <c r="AC137" s="547"/>
      <c r="AD137" s="547"/>
      <c r="AE137" s="547"/>
      <c r="AF137" s="547"/>
      <c r="AG137" s="547"/>
      <c r="AH137" s="547"/>
      <c r="AI137" s="547"/>
      <c r="AJ137" s="547"/>
      <c r="AK137" s="547"/>
      <c r="AL137" s="547"/>
      <c r="AM137" s="547"/>
      <c r="AN137" s="547"/>
      <c r="AO137" s="547"/>
      <c r="AP137" s="547"/>
      <c r="AQ137" s="547"/>
      <c r="AR137" s="547"/>
      <c r="AS137" s="547"/>
      <c r="AT137" s="547"/>
      <c r="AU137" s="547"/>
      <c r="AV137" s="547"/>
      <c r="AW137" s="547"/>
      <c r="AX137" s="547"/>
      <c r="AY137" s="547"/>
      <c r="AZ137" s="547"/>
      <c r="BA137" s="547"/>
      <c r="BB137" s="547"/>
      <c r="BC137" s="547"/>
      <c r="BD137" s="547"/>
      <c r="BE137" s="547"/>
      <c r="BF137" s="547"/>
      <c r="BG137" s="547"/>
      <c r="BH137" s="547"/>
      <c r="BI137" s="547"/>
      <c r="BJ137" s="547"/>
      <c r="BK137" s="547"/>
      <c r="BL137" s="547"/>
      <c r="BM137" s="547"/>
      <c r="BN137" s="547"/>
      <c r="BO137" s="547"/>
      <c r="BP137" s="547"/>
      <c r="BQ137" s="547"/>
      <c r="BR137" s="547"/>
      <c r="BS137" s="547"/>
      <c r="BT137" s="547"/>
      <c r="BU137" s="547"/>
      <c r="BV137" s="547"/>
      <c r="BW137" s="547"/>
      <c r="BX137" s="547"/>
      <c r="BY137" s="547"/>
      <c r="BZ137" s="547"/>
      <c r="CA137" s="547"/>
      <c r="CB137" s="547"/>
      <c r="CC137" s="547"/>
      <c r="CD137" s="547"/>
      <c r="CE137" s="547"/>
      <c r="CF137" s="547"/>
      <c r="CG137" s="547"/>
      <c r="CH137" s="547"/>
      <c r="CI137" s="547"/>
      <c r="CJ137" s="547"/>
      <c r="CK137" s="547"/>
      <c r="CL137" s="547"/>
      <c r="CM137" s="547"/>
      <c r="CN137" s="547"/>
      <c r="CO137" s="547"/>
      <c r="CP137" s="547"/>
      <c r="CQ137" s="547"/>
      <c r="CR137" s="547"/>
      <c r="CS137" s="547"/>
      <c r="CT137" s="547"/>
      <c r="CU137" s="547"/>
      <c r="CV137" s="547"/>
      <c r="CW137" s="547"/>
      <c r="CX137" s="547"/>
      <c r="CY137" s="547"/>
      <c r="CZ137" s="547"/>
      <c r="DA137" s="547"/>
      <c r="DB137" s="547"/>
      <c r="DC137" s="547"/>
      <c r="DD137" s="547"/>
      <c r="DE137" s="547"/>
      <c r="DF137" s="547"/>
      <c r="DG137" s="547"/>
      <c r="DH137" s="547"/>
      <c r="DI137" s="547"/>
      <c r="DJ137" s="547"/>
      <c r="DK137" s="547"/>
      <c r="DL137" s="547"/>
      <c r="DM137" s="547"/>
      <c r="DN137" s="547"/>
      <c r="DO137" s="547"/>
      <c r="DP137" s="547"/>
      <c r="DQ137" s="547"/>
      <c r="DR137" s="547"/>
      <c r="DS137" s="547"/>
      <c r="DT137" s="547"/>
      <c r="DU137" s="547"/>
      <c r="DV137" s="547"/>
      <c r="DW137" s="547"/>
      <c r="DX137" s="547"/>
      <c r="DY137" s="547"/>
      <c r="DZ137" s="547"/>
      <c r="EA137" s="547"/>
      <c r="EB137" s="547"/>
      <c r="EC137" s="547"/>
      <c r="ED137" s="547"/>
      <c r="EE137" s="547"/>
      <c r="EF137" s="547"/>
      <c r="EG137" s="547"/>
      <c r="EH137" s="547"/>
      <c r="EI137" s="547"/>
      <c r="EJ137" s="547"/>
      <c r="EK137" s="547"/>
      <c r="EL137" s="547"/>
      <c r="EM137" s="547"/>
      <c r="EN137" s="547"/>
      <c r="EO137" s="547"/>
      <c r="EP137" s="547"/>
      <c r="EQ137" s="547"/>
      <c r="ER137" s="547"/>
      <c r="ES137" s="547"/>
      <c r="ET137" s="547"/>
      <c r="EU137" s="547"/>
      <c r="EV137" s="547"/>
      <c r="EW137" s="547"/>
      <c r="EX137" s="547"/>
      <c r="EY137" s="547"/>
      <c r="EZ137" s="547"/>
      <c r="FA137" s="547"/>
      <c r="FB137" s="547"/>
      <c r="FC137" s="547"/>
      <c r="FD137" s="547"/>
      <c r="FE137" s="547"/>
      <c r="FF137" s="547"/>
      <c r="FG137" s="547"/>
      <c r="FH137" s="547"/>
      <c r="FI137" s="547"/>
      <c r="FJ137" s="547"/>
      <c r="FK137" s="547"/>
      <c r="FL137" s="547"/>
      <c r="FM137" s="547"/>
      <c r="FN137" s="547"/>
      <c r="FO137" s="547"/>
    </row>
    <row r="138" spans="1:171" x14ac:dyDescent="0.15">
      <c r="A138" s="547">
        <v>4021588</v>
      </c>
      <c r="B138" s="547">
        <v>0</v>
      </c>
      <c r="C138" s="547">
        <v>0</v>
      </c>
      <c r="D138" s="547" t="s">
        <v>102</v>
      </c>
      <c r="E138" s="547" t="s">
        <v>102</v>
      </c>
      <c r="F138" s="547" t="s">
        <v>102</v>
      </c>
      <c r="G138" s="547" t="s">
        <v>102</v>
      </c>
      <c r="H138" s="547" t="s">
        <v>102</v>
      </c>
      <c r="I138" s="547" t="s">
        <v>102</v>
      </c>
      <c r="J138" s="547" t="s">
        <v>102</v>
      </c>
      <c r="K138" s="547" t="s">
        <v>102</v>
      </c>
      <c r="L138" s="547" t="s">
        <v>102</v>
      </c>
      <c r="M138" s="547" t="s">
        <v>102</v>
      </c>
      <c r="N138" s="547" t="s">
        <v>102</v>
      </c>
      <c r="O138" s="547" t="s">
        <v>102</v>
      </c>
      <c r="P138" s="547" t="s">
        <v>102</v>
      </c>
      <c r="Q138" s="547" t="s">
        <v>102</v>
      </c>
      <c r="R138" s="547" t="s">
        <v>102</v>
      </c>
      <c r="S138" s="547" t="s">
        <v>102</v>
      </c>
      <c r="T138" s="547"/>
      <c r="U138" s="547"/>
      <c r="V138" s="547"/>
      <c r="W138" s="547"/>
      <c r="X138" s="547"/>
      <c r="Y138" s="547"/>
      <c r="Z138" s="547"/>
      <c r="AA138" s="547"/>
      <c r="AB138" s="547"/>
      <c r="AC138" s="547"/>
      <c r="AD138" s="547"/>
      <c r="AE138" s="547"/>
      <c r="AF138" s="547"/>
      <c r="AG138" s="547"/>
      <c r="AH138" s="547"/>
      <c r="AI138" s="547"/>
      <c r="AJ138" s="547"/>
      <c r="AK138" s="547"/>
      <c r="AL138" s="547"/>
      <c r="AM138" s="547"/>
      <c r="AN138" s="547"/>
      <c r="AO138" s="547"/>
      <c r="AP138" s="547"/>
      <c r="AQ138" s="547"/>
      <c r="AR138" s="547"/>
      <c r="AS138" s="547"/>
      <c r="AT138" s="547"/>
      <c r="AU138" s="547"/>
      <c r="AV138" s="547"/>
      <c r="AW138" s="547"/>
      <c r="AX138" s="547"/>
      <c r="AY138" s="547"/>
      <c r="AZ138" s="547"/>
      <c r="BA138" s="547"/>
      <c r="BB138" s="547"/>
      <c r="BC138" s="547"/>
      <c r="BD138" s="547"/>
      <c r="BE138" s="547"/>
      <c r="BF138" s="547"/>
      <c r="BG138" s="547"/>
      <c r="BH138" s="547"/>
      <c r="BI138" s="547"/>
      <c r="BJ138" s="547"/>
      <c r="BK138" s="547"/>
      <c r="BL138" s="547"/>
      <c r="BM138" s="547"/>
      <c r="BN138" s="547"/>
      <c r="BO138" s="547"/>
      <c r="BP138" s="547"/>
      <c r="BQ138" s="547"/>
      <c r="BR138" s="547"/>
      <c r="BS138" s="547"/>
      <c r="BT138" s="547"/>
      <c r="BU138" s="547"/>
      <c r="BV138" s="547"/>
      <c r="BW138" s="547"/>
      <c r="BX138" s="547"/>
      <c r="BY138" s="547"/>
      <c r="BZ138" s="547"/>
      <c r="CA138" s="547"/>
      <c r="CB138" s="547"/>
      <c r="CC138" s="547"/>
      <c r="CD138" s="547"/>
      <c r="CE138" s="547"/>
      <c r="CF138" s="547"/>
      <c r="CG138" s="547"/>
      <c r="CH138" s="547"/>
      <c r="CI138" s="547"/>
      <c r="CJ138" s="547"/>
      <c r="CK138" s="547"/>
      <c r="CL138" s="547"/>
      <c r="CM138" s="547"/>
      <c r="CN138" s="547"/>
      <c r="CO138" s="547"/>
      <c r="CP138" s="547"/>
      <c r="CQ138" s="547"/>
      <c r="CR138" s="547"/>
      <c r="CS138" s="547"/>
      <c r="CT138" s="547"/>
      <c r="CU138" s="547"/>
      <c r="CV138" s="547"/>
      <c r="CW138" s="547"/>
      <c r="CX138" s="547"/>
      <c r="CY138" s="547"/>
      <c r="CZ138" s="547"/>
      <c r="DA138" s="547"/>
      <c r="DB138" s="547"/>
      <c r="DC138" s="547"/>
      <c r="DD138" s="547"/>
      <c r="DE138" s="547"/>
      <c r="DF138" s="547"/>
      <c r="DG138" s="547"/>
      <c r="DH138" s="547"/>
      <c r="DI138" s="547"/>
      <c r="DJ138" s="547"/>
      <c r="DK138" s="547"/>
      <c r="DL138" s="547"/>
      <c r="DM138" s="547"/>
      <c r="DN138" s="547"/>
      <c r="DO138" s="547"/>
      <c r="DP138" s="547"/>
      <c r="DQ138" s="547"/>
      <c r="DR138" s="547"/>
      <c r="DS138" s="547"/>
      <c r="DT138" s="547"/>
      <c r="DU138" s="547"/>
      <c r="DV138" s="547"/>
      <c r="DW138" s="547"/>
      <c r="DX138" s="547"/>
      <c r="DY138" s="547"/>
      <c r="DZ138" s="547"/>
      <c r="EA138" s="547"/>
      <c r="EB138" s="547"/>
      <c r="EC138" s="547"/>
      <c r="ED138" s="547"/>
      <c r="EE138" s="547"/>
      <c r="EF138" s="547"/>
      <c r="EG138" s="547"/>
      <c r="EH138" s="547"/>
      <c r="EI138" s="547"/>
      <c r="EJ138" s="547"/>
      <c r="EK138" s="547"/>
      <c r="EL138" s="547"/>
      <c r="EM138" s="547"/>
      <c r="EN138" s="547"/>
      <c r="EO138" s="547"/>
      <c r="EP138" s="547"/>
      <c r="EQ138" s="547"/>
      <c r="ER138" s="547"/>
      <c r="ES138" s="547"/>
      <c r="ET138" s="547"/>
      <c r="EU138" s="547"/>
      <c r="EV138" s="547"/>
      <c r="EW138" s="547"/>
      <c r="EX138" s="547"/>
      <c r="EY138" s="547"/>
      <c r="EZ138" s="547"/>
      <c r="FA138" s="547"/>
      <c r="FB138" s="547"/>
      <c r="FC138" s="547"/>
      <c r="FD138" s="547"/>
      <c r="FE138" s="547"/>
      <c r="FF138" s="547"/>
      <c r="FG138" s="547"/>
      <c r="FH138" s="547"/>
      <c r="FI138" s="547"/>
      <c r="FJ138" s="547"/>
      <c r="FK138" s="547"/>
      <c r="FL138" s="547"/>
      <c r="FM138" s="547"/>
      <c r="FN138" s="547"/>
      <c r="FO138" s="547"/>
    </row>
    <row r="139" spans="1:171" x14ac:dyDescent="0.15">
      <c r="A139" s="547">
        <v>4021925</v>
      </c>
      <c r="B139" s="547">
        <v>4</v>
      </c>
      <c r="C139" s="547">
        <v>4</v>
      </c>
      <c r="D139" s="547" t="s">
        <v>20541</v>
      </c>
      <c r="E139" s="547" t="s">
        <v>20542</v>
      </c>
      <c r="F139" s="547" t="s">
        <v>20543</v>
      </c>
      <c r="G139" s="547" t="s">
        <v>2461</v>
      </c>
      <c r="J139" s="547"/>
      <c r="K139" s="547"/>
      <c r="L139" s="547"/>
      <c r="M139" s="547"/>
      <c r="N139" s="547"/>
      <c r="O139" s="547"/>
      <c r="P139" s="547"/>
      <c r="Q139" s="547"/>
      <c r="R139" s="547"/>
      <c r="S139" s="547"/>
      <c r="T139" s="547"/>
      <c r="U139" s="547"/>
      <c r="V139" s="547"/>
      <c r="W139" s="547"/>
      <c r="X139" s="547"/>
      <c r="Y139" s="547"/>
      <c r="Z139" s="547"/>
      <c r="AA139" s="547"/>
      <c r="AB139" s="547"/>
      <c r="AC139" s="547"/>
      <c r="AD139" s="547"/>
      <c r="AE139" s="547"/>
      <c r="AF139" s="547"/>
      <c r="AG139" s="547"/>
      <c r="AH139" s="547"/>
      <c r="AI139" s="547"/>
      <c r="AJ139" s="547"/>
      <c r="AK139" s="547"/>
      <c r="AL139" s="547"/>
      <c r="AM139" s="547"/>
      <c r="AN139" s="547"/>
      <c r="AO139" s="547"/>
      <c r="AP139" s="547"/>
      <c r="AQ139" s="547"/>
      <c r="AR139" s="547"/>
      <c r="AS139" s="547"/>
      <c r="AT139" s="547"/>
      <c r="AU139" s="547"/>
      <c r="AV139" s="547"/>
      <c r="AW139" s="547"/>
      <c r="AX139" s="547"/>
      <c r="AY139" s="547"/>
      <c r="AZ139" s="547"/>
      <c r="BA139" s="547"/>
      <c r="BB139" s="547"/>
      <c r="BC139" s="547"/>
      <c r="BD139" s="547"/>
      <c r="BE139" s="547"/>
      <c r="BF139" s="547"/>
      <c r="BG139" s="547"/>
      <c r="BH139" s="547"/>
      <c r="BI139" s="547"/>
      <c r="BJ139" s="547"/>
      <c r="BK139" s="547"/>
      <c r="BL139" s="547"/>
      <c r="BM139" s="547"/>
      <c r="BN139" s="547"/>
      <c r="BO139" s="547"/>
      <c r="BP139" s="547"/>
      <c r="BQ139" s="547"/>
      <c r="BR139" s="547"/>
      <c r="BS139" s="547"/>
      <c r="BT139" s="547"/>
      <c r="BU139" s="547"/>
      <c r="BV139" s="547"/>
      <c r="BW139" s="547"/>
      <c r="BX139" s="547"/>
      <c r="BY139" s="547"/>
      <c r="BZ139" s="547"/>
      <c r="CA139" s="547"/>
      <c r="CB139" s="547"/>
      <c r="CC139" s="547"/>
      <c r="CD139" s="547"/>
      <c r="CE139" s="547"/>
      <c r="CF139" s="547"/>
      <c r="CG139" s="547"/>
      <c r="CH139" s="547"/>
      <c r="CI139" s="547"/>
      <c r="CJ139" s="547"/>
      <c r="CK139" s="547"/>
      <c r="CL139" s="547"/>
      <c r="CM139" s="547"/>
      <c r="CN139" s="547"/>
      <c r="CO139" s="547"/>
      <c r="CP139" s="547"/>
      <c r="CQ139" s="547"/>
      <c r="CR139" s="547"/>
      <c r="CS139" s="547"/>
      <c r="CT139" s="547"/>
      <c r="CU139" s="547"/>
      <c r="CV139" s="547"/>
      <c r="CW139" s="547"/>
      <c r="CX139" s="547"/>
      <c r="CY139" s="547"/>
      <c r="CZ139" s="547"/>
      <c r="DA139" s="547"/>
      <c r="DB139" s="547"/>
      <c r="DC139" s="547"/>
      <c r="DD139" s="547"/>
      <c r="DE139" s="547"/>
      <c r="DF139" s="547"/>
      <c r="DG139" s="547"/>
      <c r="DH139" s="547"/>
      <c r="DI139" s="547"/>
      <c r="DJ139" s="547"/>
      <c r="DK139" s="547"/>
      <c r="DL139" s="547"/>
      <c r="DM139" s="547"/>
      <c r="DN139" s="547"/>
      <c r="DO139" s="547"/>
      <c r="DP139" s="547"/>
      <c r="DQ139" s="547"/>
      <c r="DR139" s="547"/>
      <c r="DS139" s="547"/>
      <c r="DT139" s="547"/>
      <c r="DU139" s="547"/>
      <c r="DV139" s="547"/>
      <c r="DW139" s="547"/>
      <c r="DX139" s="547"/>
      <c r="DY139" s="547"/>
      <c r="DZ139" s="547"/>
      <c r="EA139" s="547"/>
      <c r="EB139" s="547"/>
      <c r="EC139" s="547"/>
      <c r="ED139" s="547"/>
      <c r="EE139" s="547"/>
      <c r="EF139" s="547"/>
      <c r="EG139" s="547"/>
      <c r="EH139" s="547"/>
      <c r="EI139" s="547"/>
      <c r="EJ139" s="547"/>
      <c r="EK139" s="547"/>
      <c r="EL139" s="547"/>
      <c r="EM139" s="547"/>
      <c r="EN139" s="547"/>
      <c r="EO139" s="547"/>
      <c r="EP139" s="547"/>
      <c r="EQ139" s="547"/>
      <c r="ER139" s="547"/>
      <c r="ES139" s="547"/>
      <c r="ET139" s="547"/>
      <c r="EU139" s="547"/>
      <c r="EV139" s="547"/>
      <c r="EW139" s="547"/>
      <c r="EX139" s="547"/>
      <c r="EY139" s="547"/>
      <c r="EZ139" s="547"/>
      <c r="FA139" s="547"/>
      <c r="FB139" s="547"/>
      <c r="FC139" s="547"/>
      <c r="FD139" s="547"/>
      <c r="FE139" s="547"/>
      <c r="FF139" s="547"/>
      <c r="FG139" s="547"/>
      <c r="FH139" s="547"/>
      <c r="FI139" s="547"/>
      <c r="FJ139" s="547"/>
      <c r="FK139" s="547"/>
      <c r="FL139" s="547"/>
      <c r="FM139" s="547"/>
      <c r="FN139" s="547"/>
      <c r="FO139" s="547"/>
    </row>
    <row r="140" spans="1:171" x14ac:dyDescent="0.15">
      <c r="A140" s="547">
        <v>3942746</v>
      </c>
      <c r="B140" s="547">
        <v>0</v>
      </c>
      <c r="C140" s="547">
        <v>0</v>
      </c>
      <c r="D140" s="547" t="s">
        <v>102</v>
      </c>
      <c r="E140" s="547" t="s">
        <v>102</v>
      </c>
      <c r="F140" s="547" t="s">
        <v>102</v>
      </c>
      <c r="G140" s="547" t="s">
        <v>102</v>
      </c>
      <c r="H140" s="547" t="s">
        <v>102</v>
      </c>
      <c r="I140" s="547" t="s">
        <v>102</v>
      </c>
      <c r="J140" s="547" t="s">
        <v>102</v>
      </c>
      <c r="K140" s="547" t="s">
        <v>102</v>
      </c>
      <c r="L140" s="547" t="s">
        <v>102</v>
      </c>
      <c r="M140" s="547" t="s">
        <v>102</v>
      </c>
      <c r="N140" s="547" t="s">
        <v>102</v>
      </c>
      <c r="O140" s="547" t="s">
        <v>102</v>
      </c>
      <c r="P140" s="547" t="s">
        <v>102</v>
      </c>
      <c r="Q140" s="547" t="s">
        <v>102</v>
      </c>
      <c r="R140" s="547" t="s">
        <v>102</v>
      </c>
      <c r="S140" s="547" t="s">
        <v>102</v>
      </c>
      <c r="T140" s="547"/>
      <c r="U140" s="547"/>
      <c r="V140" s="547"/>
      <c r="W140" s="547"/>
      <c r="X140" s="547"/>
      <c r="Y140" s="547"/>
      <c r="Z140" s="547"/>
      <c r="AA140" s="547"/>
      <c r="AB140" s="547"/>
      <c r="AC140" s="547"/>
      <c r="AD140" s="547"/>
      <c r="AE140" s="547"/>
      <c r="AF140" s="547"/>
      <c r="AG140" s="547"/>
      <c r="AH140" s="547"/>
      <c r="AI140" s="547"/>
      <c r="AJ140" s="547"/>
      <c r="AK140" s="547"/>
      <c r="AL140" s="547"/>
      <c r="AM140" s="547"/>
      <c r="AN140" s="547"/>
      <c r="AO140" s="547"/>
      <c r="AP140" s="547"/>
      <c r="AQ140" s="547"/>
      <c r="AR140" s="547"/>
      <c r="AS140" s="547"/>
      <c r="AT140" s="547"/>
      <c r="AU140" s="547"/>
      <c r="AV140" s="547"/>
      <c r="AW140" s="547"/>
      <c r="AX140" s="547"/>
      <c r="AY140" s="547"/>
      <c r="AZ140" s="547"/>
      <c r="BA140" s="547"/>
      <c r="BB140" s="547"/>
      <c r="BC140" s="547"/>
      <c r="BD140" s="547"/>
      <c r="BE140" s="547"/>
      <c r="BF140" s="547"/>
      <c r="BG140" s="547"/>
      <c r="BH140" s="547"/>
      <c r="BI140" s="547"/>
      <c r="BJ140" s="547"/>
      <c r="BK140" s="547"/>
      <c r="BL140" s="547"/>
      <c r="BM140" s="547"/>
      <c r="BN140" s="547"/>
      <c r="BO140" s="547"/>
      <c r="BP140" s="547"/>
      <c r="BQ140" s="547"/>
      <c r="BR140" s="547"/>
      <c r="BS140" s="547"/>
      <c r="BT140" s="547"/>
      <c r="BU140" s="547"/>
      <c r="BV140" s="547"/>
      <c r="BW140" s="547"/>
      <c r="BX140" s="547"/>
      <c r="BY140" s="547"/>
      <c r="BZ140" s="547"/>
      <c r="CA140" s="547"/>
      <c r="CB140" s="547"/>
      <c r="CC140" s="547"/>
      <c r="CD140" s="547"/>
      <c r="CE140" s="547"/>
      <c r="CF140" s="547"/>
      <c r="CG140" s="547"/>
      <c r="CH140" s="547"/>
      <c r="CI140" s="547"/>
      <c r="CJ140" s="547"/>
      <c r="CK140" s="547"/>
      <c r="CL140" s="547"/>
      <c r="CM140" s="547"/>
      <c r="CN140" s="547"/>
      <c r="CO140" s="547"/>
      <c r="CP140" s="547"/>
      <c r="CQ140" s="547"/>
      <c r="CR140" s="547"/>
      <c r="CS140" s="547"/>
      <c r="CT140" s="547"/>
      <c r="CU140" s="547"/>
      <c r="CV140" s="547"/>
      <c r="CW140" s="547"/>
      <c r="CX140" s="547"/>
      <c r="CY140" s="547"/>
      <c r="CZ140" s="547"/>
      <c r="DA140" s="547"/>
      <c r="DB140" s="547"/>
      <c r="DC140" s="547"/>
      <c r="DD140" s="547"/>
      <c r="DE140" s="547"/>
      <c r="DF140" s="547"/>
      <c r="DG140" s="547"/>
      <c r="DH140" s="547"/>
      <c r="DI140" s="547"/>
      <c r="DJ140" s="547"/>
      <c r="DK140" s="547"/>
      <c r="DL140" s="547"/>
      <c r="DM140" s="547"/>
      <c r="DN140" s="547"/>
      <c r="DO140" s="547"/>
      <c r="DP140" s="547"/>
      <c r="DQ140" s="547"/>
      <c r="DR140" s="547"/>
      <c r="DS140" s="547"/>
      <c r="DT140" s="547"/>
      <c r="DU140" s="547"/>
      <c r="DV140" s="547"/>
      <c r="DW140" s="547"/>
      <c r="DX140" s="547"/>
      <c r="DY140" s="547"/>
      <c r="DZ140" s="547"/>
      <c r="EA140" s="547"/>
      <c r="EB140" s="547"/>
      <c r="EC140" s="547"/>
      <c r="ED140" s="547"/>
      <c r="EE140" s="547"/>
      <c r="EF140" s="547"/>
      <c r="EG140" s="547"/>
      <c r="EH140" s="547"/>
      <c r="EI140" s="547"/>
      <c r="EJ140" s="547"/>
      <c r="EK140" s="547"/>
      <c r="EL140" s="547"/>
      <c r="EM140" s="547"/>
      <c r="EN140" s="547"/>
      <c r="EO140" s="547"/>
      <c r="EP140" s="547"/>
      <c r="EQ140" s="547"/>
      <c r="ER140" s="547"/>
      <c r="ES140" s="547"/>
      <c r="ET140" s="547"/>
      <c r="EU140" s="547"/>
      <c r="EV140" s="547"/>
      <c r="EW140" s="547"/>
      <c r="EX140" s="547"/>
      <c r="EY140" s="547"/>
      <c r="EZ140" s="547"/>
      <c r="FA140" s="547"/>
      <c r="FB140" s="547"/>
      <c r="FC140" s="547"/>
      <c r="FD140" s="547"/>
      <c r="FE140" s="547"/>
      <c r="FF140" s="547"/>
      <c r="FG140" s="547"/>
      <c r="FH140" s="547"/>
      <c r="FI140" s="547"/>
      <c r="FJ140" s="547"/>
      <c r="FK140" s="547"/>
      <c r="FL140" s="547"/>
      <c r="FM140" s="547"/>
      <c r="FN140" s="547"/>
      <c r="FO140" s="547"/>
    </row>
    <row r="141" spans="1:171" x14ac:dyDescent="0.15">
      <c r="A141" s="547">
        <v>3973006</v>
      </c>
      <c r="B141" s="547">
        <v>0</v>
      </c>
      <c r="C141" s="547">
        <v>0</v>
      </c>
      <c r="D141" s="547" t="s">
        <v>102</v>
      </c>
      <c r="E141" s="547" t="s">
        <v>102</v>
      </c>
      <c r="F141" s="547" t="s">
        <v>102</v>
      </c>
      <c r="G141" s="547" t="s">
        <v>102</v>
      </c>
      <c r="H141" s="547" t="s">
        <v>102</v>
      </c>
      <c r="I141" s="547" t="s">
        <v>102</v>
      </c>
      <c r="J141" s="547" t="s">
        <v>102</v>
      </c>
      <c r="K141" s="547" t="s">
        <v>102</v>
      </c>
      <c r="L141" s="547" t="s">
        <v>102</v>
      </c>
      <c r="M141" s="547" t="s">
        <v>102</v>
      </c>
      <c r="N141" s="547" t="s">
        <v>102</v>
      </c>
      <c r="O141" s="547" t="s">
        <v>102</v>
      </c>
      <c r="P141" s="547" t="s">
        <v>102</v>
      </c>
      <c r="Q141" s="547" t="s">
        <v>102</v>
      </c>
      <c r="R141" s="547" t="s">
        <v>102</v>
      </c>
      <c r="S141" s="547" t="s">
        <v>102</v>
      </c>
      <c r="T141" s="547"/>
      <c r="U141" s="547"/>
      <c r="V141" s="547"/>
      <c r="W141" s="547"/>
      <c r="X141" s="547"/>
      <c r="Y141" s="547"/>
      <c r="Z141" s="547"/>
      <c r="AA141" s="547"/>
      <c r="AB141" s="547"/>
      <c r="AC141" s="547"/>
      <c r="AD141" s="547"/>
      <c r="AE141" s="547"/>
      <c r="AF141" s="547"/>
      <c r="AG141" s="547"/>
      <c r="AH141" s="547"/>
      <c r="AI141" s="547"/>
      <c r="AJ141" s="547"/>
      <c r="AK141" s="547"/>
      <c r="AL141" s="547"/>
      <c r="AM141" s="547"/>
      <c r="AN141" s="547"/>
      <c r="AO141" s="547"/>
      <c r="AP141" s="547"/>
      <c r="AQ141" s="547"/>
      <c r="AR141" s="547"/>
      <c r="AS141" s="547"/>
      <c r="AT141" s="547"/>
      <c r="AU141" s="547"/>
      <c r="AV141" s="547"/>
      <c r="AW141" s="547"/>
      <c r="AX141" s="547"/>
      <c r="AY141" s="547"/>
      <c r="AZ141" s="547"/>
      <c r="BA141" s="547"/>
      <c r="BB141" s="547"/>
      <c r="BC141" s="547"/>
      <c r="BD141" s="547"/>
      <c r="BE141" s="547"/>
      <c r="BF141" s="547"/>
      <c r="BG141" s="547"/>
      <c r="BH141" s="547"/>
      <c r="BI141" s="547"/>
      <c r="BJ141" s="547"/>
      <c r="BK141" s="547"/>
      <c r="BL141" s="547"/>
      <c r="BM141" s="547"/>
      <c r="BN141" s="547"/>
      <c r="BO141" s="547"/>
      <c r="BP141" s="547"/>
      <c r="BQ141" s="547"/>
      <c r="BR141" s="547"/>
      <c r="BS141" s="547"/>
      <c r="BT141" s="547"/>
      <c r="BU141" s="547"/>
      <c r="BV141" s="547"/>
      <c r="BW141" s="547"/>
      <c r="BX141" s="547"/>
      <c r="BY141" s="547"/>
      <c r="BZ141" s="547"/>
      <c r="CA141" s="547"/>
      <c r="CB141" s="547"/>
      <c r="CC141" s="547"/>
      <c r="CD141" s="547"/>
      <c r="CE141" s="547"/>
      <c r="CF141" s="547"/>
      <c r="CG141" s="547"/>
      <c r="CH141" s="547"/>
      <c r="CI141" s="547"/>
      <c r="CJ141" s="547"/>
      <c r="CK141" s="547"/>
      <c r="CL141" s="547"/>
      <c r="CM141" s="547"/>
      <c r="CN141" s="547"/>
      <c r="CO141" s="547"/>
      <c r="CP141" s="547"/>
      <c r="CQ141" s="547"/>
      <c r="CR141" s="547"/>
      <c r="CS141" s="547"/>
      <c r="CT141" s="547"/>
      <c r="CU141" s="547"/>
      <c r="CV141" s="547"/>
      <c r="CW141" s="547"/>
      <c r="CX141" s="547"/>
      <c r="CY141" s="547"/>
      <c r="CZ141" s="547"/>
      <c r="DA141" s="547"/>
      <c r="DB141" s="547"/>
      <c r="DC141" s="547"/>
      <c r="DD141" s="547"/>
      <c r="DE141" s="547"/>
      <c r="DF141" s="547"/>
      <c r="DG141" s="547"/>
      <c r="DH141" s="547"/>
      <c r="DI141" s="547"/>
      <c r="DJ141" s="547"/>
      <c r="DK141" s="547"/>
      <c r="DL141" s="547"/>
      <c r="DM141" s="547"/>
      <c r="DN141" s="547"/>
      <c r="DO141" s="547"/>
      <c r="DP141" s="547"/>
      <c r="DQ141" s="547"/>
      <c r="DR141" s="547"/>
      <c r="DS141" s="547"/>
      <c r="DT141" s="547"/>
      <c r="DU141" s="547"/>
      <c r="DV141" s="547"/>
      <c r="DW141" s="547"/>
      <c r="DX141" s="547"/>
      <c r="DY141" s="547"/>
      <c r="DZ141" s="547"/>
      <c r="EA141" s="547"/>
      <c r="EB141" s="547"/>
      <c r="EC141" s="547"/>
      <c r="ED141" s="547"/>
      <c r="EE141" s="547"/>
      <c r="EF141" s="547"/>
      <c r="EG141" s="547"/>
      <c r="EH141" s="547"/>
      <c r="EI141" s="547"/>
      <c r="EJ141" s="547"/>
      <c r="EK141" s="547"/>
      <c r="EL141" s="547"/>
      <c r="EM141" s="547"/>
      <c r="EN141" s="547"/>
      <c r="EO141" s="547"/>
      <c r="EP141" s="547"/>
      <c r="EQ141" s="547"/>
      <c r="ER141" s="547"/>
      <c r="ES141" s="547"/>
      <c r="ET141" s="547"/>
      <c r="EU141" s="547"/>
      <c r="EV141" s="547"/>
      <c r="EW141" s="547"/>
      <c r="EX141" s="547"/>
      <c r="EY141" s="547"/>
      <c r="EZ141" s="547"/>
      <c r="FA141" s="547"/>
      <c r="FB141" s="547"/>
      <c r="FC141" s="547"/>
      <c r="FD141" s="547"/>
      <c r="FE141" s="547"/>
      <c r="FF141" s="547"/>
      <c r="FG141" s="547"/>
      <c r="FH141" s="547"/>
      <c r="FI141" s="547"/>
      <c r="FJ141" s="547"/>
      <c r="FK141" s="547"/>
      <c r="FL141" s="547"/>
      <c r="FM141" s="547"/>
      <c r="FN141" s="547"/>
      <c r="FO141" s="547"/>
    </row>
    <row r="142" spans="1:171" x14ac:dyDescent="0.15">
      <c r="A142" s="547">
        <v>3968067</v>
      </c>
      <c r="B142" s="547">
        <v>3</v>
      </c>
      <c r="C142" s="547">
        <v>3</v>
      </c>
      <c r="D142" s="547" t="s">
        <v>20629</v>
      </c>
      <c r="E142" s="547" t="s">
        <v>20677</v>
      </c>
      <c r="F142" s="547" t="s">
        <v>20686</v>
      </c>
      <c r="J142" s="547"/>
      <c r="K142" s="547"/>
      <c r="L142" s="547"/>
      <c r="M142" s="547"/>
      <c r="N142" s="547"/>
      <c r="O142" s="547"/>
      <c r="P142" s="547"/>
      <c r="Q142" s="547"/>
      <c r="R142" s="547"/>
      <c r="S142" s="547"/>
      <c r="T142" s="547"/>
      <c r="U142" s="547"/>
      <c r="V142" s="547"/>
      <c r="W142" s="547"/>
      <c r="X142" s="547"/>
      <c r="Y142" s="547"/>
      <c r="Z142" s="547"/>
      <c r="AA142" s="547"/>
      <c r="AB142" s="547"/>
      <c r="AC142" s="547"/>
      <c r="AD142" s="547"/>
      <c r="AE142" s="547"/>
      <c r="AF142" s="547"/>
      <c r="AG142" s="547"/>
      <c r="AH142" s="547"/>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7"/>
      <c r="BW142" s="547"/>
      <c r="BX142" s="547"/>
      <c r="BY142" s="547"/>
      <c r="BZ142" s="547"/>
      <c r="CA142" s="547"/>
      <c r="CB142" s="547"/>
      <c r="CC142" s="547"/>
      <c r="CD142" s="547"/>
      <c r="CE142" s="547"/>
      <c r="CF142" s="547"/>
      <c r="CG142" s="547"/>
      <c r="CH142" s="547"/>
      <c r="CI142" s="547"/>
      <c r="CJ142" s="547"/>
      <c r="CK142" s="547"/>
      <c r="CL142" s="547"/>
      <c r="CM142" s="547"/>
      <c r="CN142" s="547"/>
      <c r="CO142" s="547"/>
      <c r="CP142" s="547"/>
      <c r="CQ142" s="547"/>
      <c r="CR142" s="547"/>
      <c r="CS142" s="547"/>
      <c r="CT142" s="547"/>
      <c r="CU142" s="547"/>
      <c r="CV142" s="547"/>
      <c r="CW142" s="547"/>
      <c r="CX142" s="547"/>
      <c r="CY142" s="547"/>
      <c r="CZ142" s="547"/>
      <c r="DA142" s="547"/>
      <c r="DB142" s="547"/>
      <c r="DC142" s="547"/>
      <c r="DD142" s="547"/>
      <c r="DE142" s="547"/>
      <c r="DF142" s="547"/>
      <c r="DG142" s="547"/>
      <c r="DH142" s="547"/>
      <c r="DI142" s="547"/>
      <c r="DJ142" s="547"/>
      <c r="DK142" s="547"/>
      <c r="DL142" s="547"/>
      <c r="DM142" s="547"/>
      <c r="DN142" s="547"/>
      <c r="DO142" s="547"/>
      <c r="DP142" s="547"/>
      <c r="DQ142" s="547"/>
      <c r="DR142" s="547"/>
      <c r="DS142" s="547"/>
      <c r="DT142" s="547"/>
      <c r="DU142" s="547"/>
      <c r="DV142" s="547"/>
      <c r="DW142" s="547"/>
      <c r="DX142" s="547"/>
      <c r="DY142" s="547"/>
      <c r="DZ142" s="547"/>
      <c r="EA142" s="547"/>
      <c r="EB142" s="547"/>
      <c r="EC142" s="547"/>
      <c r="ED142" s="547"/>
      <c r="EE142" s="547"/>
      <c r="EF142" s="547"/>
      <c r="EG142" s="547"/>
      <c r="EH142" s="547"/>
      <c r="EI142" s="547"/>
      <c r="EJ142" s="547"/>
      <c r="EK142" s="547"/>
      <c r="EL142" s="547"/>
      <c r="EM142" s="547"/>
      <c r="EN142" s="547"/>
      <c r="EO142" s="547"/>
      <c r="EP142" s="547"/>
      <c r="EQ142" s="547"/>
      <c r="ER142" s="547"/>
      <c r="ES142" s="547"/>
      <c r="ET142" s="547"/>
      <c r="EU142" s="547"/>
      <c r="EV142" s="547"/>
      <c r="EW142" s="547"/>
      <c r="EX142" s="547"/>
      <c r="EY142" s="547"/>
      <c r="EZ142" s="547"/>
      <c r="FA142" s="547"/>
      <c r="FB142" s="547"/>
      <c r="FC142" s="547"/>
      <c r="FD142" s="547"/>
      <c r="FE142" s="547"/>
      <c r="FF142" s="547"/>
      <c r="FG142" s="547"/>
      <c r="FH142" s="547"/>
      <c r="FI142" s="547"/>
      <c r="FJ142" s="547"/>
      <c r="FK142" s="547"/>
      <c r="FL142" s="547"/>
      <c r="FM142" s="547"/>
      <c r="FN142" s="547"/>
      <c r="FO142" s="547"/>
    </row>
    <row r="143" spans="1:171" x14ac:dyDescent="0.15">
      <c r="A143" s="547">
        <v>3966892</v>
      </c>
      <c r="B143" s="547">
        <v>5</v>
      </c>
      <c r="C143" s="547">
        <v>5</v>
      </c>
      <c r="D143" s="547" t="s">
        <v>20736</v>
      </c>
      <c r="E143" s="547" t="s">
        <v>20742</v>
      </c>
      <c r="F143" s="547" t="s">
        <v>20747</v>
      </c>
      <c r="G143" s="547" t="s">
        <v>20750</v>
      </c>
      <c r="H143" s="547" t="s">
        <v>20753</v>
      </c>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c r="AK143" s="547"/>
      <c r="AL143" s="547"/>
      <c r="AM143" s="547"/>
      <c r="AN143" s="547"/>
      <c r="AO143" s="547"/>
      <c r="AP143" s="547"/>
      <c r="AQ143" s="547"/>
      <c r="AR143" s="547"/>
      <c r="AS143" s="547"/>
      <c r="AT143" s="547"/>
      <c r="AU143" s="547"/>
      <c r="AV143" s="547"/>
      <c r="AW143" s="547"/>
      <c r="AX143" s="547"/>
      <c r="AY143" s="547"/>
      <c r="AZ143" s="547"/>
      <c r="BA143" s="547"/>
      <c r="BB143" s="547"/>
      <c r="BC143" s="547"/>
      <c r="BD143" s="547"/>
      <c r="BE143" s="547"/>
      <c r="BF143" s="547"/>
      <c r="BG143" s="547"/>
      <c r="BH143" s="547"/>
      <c r="BI143" s="547"/>
      <c r="BJ143" s="547"/>
      <c r="BK143" s="547"/>
      <c r="BL143" s="547"/>
      <c r="BM143" s="547"/>
      <c r="BN143" s="547"/>
      <c r="BO143" s="547"/>
      <c r="BP143" s="547"/>
      <c r="BQ143" s="547"/>
      <c r="BR143" s="547"/>
      <c r="BS143" s="547"/>
      <c r="BT143" s="547"/>
      <c r="BU143" s="547"/>
      <c r="BV143" s="547"/>
      <c r="BW143" s="547"/>
      <c r="BX143" s="547"/>
      <c r="BY143" s="547"/>
      <c r="BZ143" s="547"/>
      <c r="CA143" s="547"/>
      <c r="CB143" s="547"/>
      <c r="CC143" s="547"/>
      <c r="CD143" s="547"/>
      <c r="CE143" s="547"/>
      <c r="CF143" s="547"/>
      <c r="CG143" s="547"/>
      <c r="CH143" s="547"/>
      <c r="CI143" s="547"/>
      <c r="CJ143" s="547"/>
      <c r="CK143" s="547"/>
      <c r="CL143" s="547"/>
      <c r="CM143" s="547"/>
      <c r="CN143" s="547"/>
      <c r="CO143" s="547"/>
      <c r="CP143" s="547"/>
      <c r="CQ143" s="547"/>
      <c r="CR143" s="547"/>
      <c r="CS143" s="547"/>
      <c r="CT143" s="547"/>
      <c r="CU143" s="547"/>
      <c r="CV143" s="547"/>
      <c r="CW143" s="547"/>
      <c r="CX143" s="547"/>
      <c r="CY143" s="547"/>
      <c r="CZ143" s="547"/>
      <c r="DA143" s="547"/>
      <c r="DB143" s="547"/>
      <c r="DC143" s="547"/>
      <c r="DD143" s="547"/>
      <c r="DE143" s="547"/>
      <c r="DF143" s="547"/>
      <c r="DG143" s="547"/>
      <c r="DH143" s="547"/>
      <c r="DI143" s="547"/>
      <c r="DJ143" s="547"/>
      <c r="DK143" s="547"/>
      <c r="DL143" s="547"/>
      <c r="DM143" s="547"/>
      <c r="DN143" s="547"/>
      <c r="DO143" s="547"/>
      <c r="DP143" s="547"/>
      <c r="DQ143" s="547"/>
      <c r="DR143" s="547"/>
      <c r="DS143" s="547"/>
      <c r="DT143" s="547"/>
      <c r="DU143" s="547"/>
      <c r="DV143" s="547"/>
      <c r="DW143" s="547"/>
      <c r="DX143" s="547"/>
      <c r="DY143" s="547"/>
      <c r="DZ143" s="547"/>
      <c r="EA143" s="547"/>
      <c r="EB143" s="547"/>
      <c r="EC143" s="547"/>
      <c r="ED143" s="547"/>
      <c r="EE143" s="547"/>
      <c r="EF143" s="547"/>
      <c r="EG143" s="547"/>
      <c r="EH143" s="547"/>
      <c r="EI143" s="547"/>
      <c r="EJ143" s="547"/>
      <c r="EK143" s="547"/>
      <c r="EL143" s="547"/>
      <c r="EM143" s="547"/>
      <c r="EN143" s="547"/>
      <c r="EO143" s="547"/>
      <c r="EP143" s="547"/>
      <c r="EQ143" s="547"/>
      <c r="ER143" s="547"/>
      <c r="ES143" s="547"/>
      <c r="ET143" s="547"/>
      <c r="EU143" s="547"/>
      <c r="EV143" s="547"/>
      <c r="EW143" s="547"/>
      <c r="EX143" s="547"/>
      <c r="EY143" s="547"/>
      <c r="EZ143" s="547"/>
      <c r="FA143" s="547"/>
      <c r="FB143" s="547"/>
      <c r="FC143" s="547"/>
      <c r="FD143" s="547"/>
      <c r="FE143" s="547"/>
      <c r="FF143" s="547"/>
      <c r="FG143" s="547"/>
      <c r="FH143" s="547"/>
      <c r="FI143" s="547"/>
      <c r="FJ143" s="547"/>
      <c r="FK143" s="547"/>
      <c r="FL143" s="547"/>
      <c r="FM143" s="547"/>
      <c r="FN143" s="547"/>
      <c r="FO143" s="547"/>
    </row>
    <row r="144" spans="1:171" x14ac:dyDescent="0.15">
      <c r="A144" s="547">
        <v>3962057</v>
      </c>
      <c r="B144" s="547">
        <v>0</v>
      </c>
      <c r="C144" s="547">
        <v>0</v>
      </c>
      <c r="D144" s="547" t="s">
        <v>102</v>
      </c>
      <c r="E144" s="547" t="s">
        <v>102</v>
      </c>
      <c r="F144" s="547" t="s">
        <v>102</v>
      </c>
      <c r="G144" s="547" t="s">
        <v>102</v>
      </c>
      <c r="H144" s="547" t="s">
        <v>102</v>
      </c>
      <c r="I144" s="547" t="s">
        <v>102</v>
      </c>
      <c r="J144" s="547" t="s">
        <v>102</v>
      </c>
      <c r="K144" s="547" t="s">
        <v>102</v>
      </c>
      <c r="L144" s="547" t="s">
        <v>102</v>
      </c>
      <c r="M144" s="547" t="s">
        <v>102</v>
      </c>
      <c r="N144" s="547" t="s">
        <v>102</v>
      </c>
      <c r="O144" s="547" t="s">
        <v>102</v>
      </c>
      <c r="P144" s="547" t="s">
        <v>102</v>
      </c>
      <c r="Q144" s="547" t="s">
        <v>102</v>
      </c>
      <c r="R144" s="547" t="s">
        <v>102</v>
      </c>
      <c r="S144" s="547" t="s">
        <v>102</v>
      </c>
      <c r="T144" s="547"/>
      <c r="U144" s="547"/>
      <c r="V144" s="547"/>
      <c r="W144" s="547"/>
      <c r="X144" s="547"/>
      <c r="Y144" s="547"/>
      <c r="Z144" s="547"/>
      <c r="AA144" s="547"/>
      <c r="AB144" s="547"/>
      <c r="AC144" s="547"/>
      <c r="AD144" s="547"/>
      <c r="AE144" s="547"/>
      <c r="AF144" s="547"/>
      <c r="AG144" s="547"/>
      <c r="AH144" s="547"/>
      <c r="AI144" s="547"/>
      <c r="AJ144" s="547"/>
      <c r="AK144" s="547"/>
      <c r="AL144" s="547"/>
      <c r="AM144" s="547"/>
      <c r="AN144" s="547"/>
      <c r="AO144" s="547"/>
      <c r="AP144" s="547"/>
      <c r="AQ144" s="547"/>
      <c r="AR144" s="547"/>
      <c r="AS144" s="547"/>
      <c r="AT144" s="547"/>
      <c r="AU144" s="547"/>
      <c r="AV144" s="547"/>
      <c r="AW144" s="547"/>
      <c r="AX144" s="547"/>
      <c r="AY144" s="547"/>
      <c r="AZ144" s="547"/>
      <c r="BA144" s="547"/>
      <c r="BB144" s="547"/>
      <c r="BC144" s="547"/>
      <c r="BD144" s="547"/>
      <c r="BE144" s="547"/>
      <c r="BF144" s="547"/>
      <c r="BG144" s="547"/>
      <c r="BH144" s="547"/>
      <c r="BI144" s="547"/>
      <c r="BJ144" s="547"/>
      <c r="BK144" s="547"/>
      <c r="BL144" s="547"/>
      <c r="BM144" s="547"/>
      <c r="BN144" s="547"/>
      <c r="BO144" s="547"/>
      <c r="BP144" s="547"/>
      <c r="BQ144" s="547"/>
      <c r="BR144" s="547"/>
      <c r="BS144" s="547"/>
      <c r="BT144" s="547"/>
      <c r="BU144" s="547"/>
      <c r="BV144" s="547"/>
      <c r="BW144" s="547"/>
      <c r="BX144" s="547"/>
      <c r="BY144" s="547"/>
      <c r="BZ144" s="547"/>
      <c r="CA144" s="547"/>
      <c r="CB144" s="547"/>
      <c r="CC144" s="547"/>
      <c r="CD144" s="547"/>
      <c r="CE144" s="547"/>
      <c r="CF144" s="547"/>
      <c r="CG144" s="547"/>
      <c r="CH144" s="547"/>
      <c r="CI144" s="547"/>
      <c r="CJ144" s="547"/>
      <c r="CK144" s="547"/>
      <c r="CL144" s="547"/>
      <c r="CM144" s="547"/>
      <c r="CN144" s="547"/>
      <c r="CO144" s="547"/>
      <c r="CP144" s="547"/>
      <c r="CQ144" s="547"/>
      <c r="CR144" s="547"/>
      <c r="CS144" s="547"/>
      <c r="CT144" s="547"/>
      <c r="CU144" s="547"/>
      <c r="CV144" s="547"/>
      <c r="CW144" s="547"/>
      <c r="CX144" s="547"/>
      <c r="CY144" s="547"/>
      <c r="CZ144" s="547"/>
      <c r="DA144" s="547"/>
      <c r="DB144" s="547"/>
      <c r="DC144" s="547"/>
      <c r="DD144" s="547"/>
      <c r="DE144" s="547"/>
      <c r="DF144" s="547"/>
      <c r="DG144" s="547"/>
      <c r="DH144" s="547"/>
      <c r="DI144" s="547"/>
      <c r="DJ144" s="547"/>
      <c r="DK144" s="547"/>
      <c r="DL144" s="547"/>
      <c r="DM144" s="547"/>
      <c r="DN144" s="547"/>
      <c r="DO144" s="547"/>
      <c r="DP144" s="547"/>
      <c r="DQ144" s="547"/>
      <c r="DR144" s="547"/>
      <c r="DS144" s="547"/>
      <c r="DT144" s="547"/>
      <c r="DU144" s="547"/>
      <c r="DV144" s="547"/>
      <c r="DW144" s="547"/>
      <c r="DX144" s="547"/>
      <c r="DY144" s="547"/>
      <c r="DZ144" s="547"/>
      <c r="EA144" s="547"/>
      <c r="EB144" s="547"/>
      <c r="EC144" s="547"/>
      <c r="ED144" s="547"/>
      <c r="EE144" s="547"/>
      <c r="EF144" s="547"/>
      <c r="EG144" s="547"/>
      <c r="EH144" s="547"/>
      <c r="EI144" s="547"/>
      <c r="EJ144" s="547"/>
      <c r="EK144" s="547"/>
      <c r="EL144" s="547"/>
      <c r="EM144" s="547"/>
      <c r="EN144" s="547"/>
      <c r="EO144" s="547"/>
      <c r="EP144" s="547"/>
      <c r="EQ144" s="547"/>
      <c r="ER144" s="547"/>
      <c r="ES144" s="547"/>
      <c r="ET144" s="547"/>
      <c r="EU144" s="547"/>
      <c r="EV144" s="547"/>
      <c r="EW144" s="547"/>
      <c r="EX144" s="547"/>
      <c r="EY144" s="547"/>
      <c r="EZ144" s="547"/>
      <c r="FA144" s="547"/>
      <c r="FB144" s="547"/>
      <c r="FC144" s="547"/>
      <c r="FD144" s="547"/>
      <c r="FE144" s="547"/>
      <c r="FF144" s="547"/>
      <c r="FG144" s="547"/>
      <c r="FH144" s="547"/>
      <c r="FI144" s="547"/>
      <c r="FJ144" s="547"/>
      <c r="FK144" s="547"/>
      <c r="FL144" s="547"/>
      <c r="FM144" s="547"/>
      <c r="FN144" s="547"/>
      <c r="FO144" s="547"/>
    </row>
    <row r="145" spans="1:171" x14ac:dyDescent="0.15">
      <c r="A145" s="547">
        <v>3960552</v>
      </c>
      <c r="B145" s="547">
        <v>0</v>
      </c>
      <c r="C145" s="547">
        <v>0</v>
      </c>
      <c r="D145" s="547" t="s">
        <v>102</v>
      </c>
      <c r="E145" s="547" t="s">
        <v>102</v>
      </c>
      <c r="F145" s="547" t="s">
        <v>102</v>
      </c>
      <c r="G145" s="547" t="s">
        <v>102</v>
      </c>
      <c r="H145" s="547" t="s">
        <v>102</v>
      </c>
      <c r="I145" s="547" t="s">
        <v>102</v>
      </c>
      <c r="J145" s="547" t="s">
        <v>102</v>
      </c>
      <c r="K145" s="547" t="s">
        <v>102</v>
      </c>
      <c r="L145" s="547" t="s">
        <v>102</v>
      </c>
      <c r="M145" s="547" t="s">
        <v>102</v>
      </c>
      <c r="N145" s="547" t="s">
        <v>102</v>
      </c>
      <c r="O145" s="547" t="s">
        <v>102</v>
      </c>
      <c r="P145" s="547" t="s">
        <v>102</v>
      </c>
      <c r="Q145" s="547" t="s">
        <v>102</v>
      </c>
      <c r="R145" s="547" t="s">
        <v>102</v>
      </c>
      <c r="S145" s="547" t="s">
        <v>102</v>
      </c>
      <c r="T145" s="547"/>
      <c r="U145" s="547"/>
      <c r="V145" s="547"/>
      <c r="W145" s="547"/>
      <c r="X145" s="547"/>
      <c r="Y145" s="547"/>
      <c r="Z145" s="547"/>
      <c r="AA145" s="547"/>
      <c r="AB145" s="547"/>
      <c r="AC145" s="547"/>
      <c r="AD145" s="547"/>
      <c r="AE145" s="547"/>
      <c r="AF145" s="547"/>
      <c r="AG145" s="547"/>
      <c r="AH145" s="547"/>
      <c r="AI145" s="547"/>
      <c r="AJ145" s="547"/>
      <c r="AK145" s="547"/>
      <c r="AL145" s="547"/>
      <c r="AM145" s="547"/>
      <c r="AN145" s="547"/>
      <c r="AO145" s="547"/>
      <c r="AP145" s="547"/>
      <c r="AQ145" s="547"/>
      <c r="AR145" s="547"/>
      <c r="AS145" s="547"/>
      <c r="AT145" s="547"/>
      <c r="AU145" s="547"/>
      <c r="AV145" s="547"/>
      <c r="AW145" s="547"/>
      <c r="AX145" s="547"/>
      <c r="AY145" s="547"/>
      <c r="AZ145" s="547"/>
      <c r="BA145" s="547"/>
      <c r="BB145" s="547"/>
      <c r="BC145" s="547"/>
      <c r="BD145" s="547"/>
      <c r="BE145" s="547"/>
      <c r="BF145" s="547"/>
      <c r="BG145" s="547"/>
      <c r="BH145" s="547"/>
      <c r="BI145" s="547"/>
      <c r="BJ145" s="547"/>
      <c r="BK145" s="547"/>
      <c r="BL145" s="547"/>
      <c r="BM145" s="547"/>
      <c r="BN145" s="547"/>
      <c r="BO145" s="547"/>
      <c r="BP145" s="547"/>
      <c r="BQ145" s="547"/>
      <c r="BR145" s="547"/>
      <c r="BS145" s="547"/>
      <c r="BT145" s="547"/>
      <c r="BU145" s="547"/>
      <c r="BV145" s="547"/>
      <c r="BW145" s="547"/>
      <c r="BX145" s="547"/>
      <c r="BY145" s="547"/>
      <c r="BZ145" s="547"/>
      <c r="CA145" s="547"/>
      <c r="CB145" s="547"/>
      <c r="CC145" s="547"/>
      <c r="CD145" s="547"/>
      <c r="CE145" s="547"/>
      <c r="CF145" s="547"/>
      <c r="CG145" s="547"/>
      <c r="CH145" s="547"/>
      <c r="CI145" s="547"/>
      <c r="CJ145" s="547"/>
      <c r="CK145" s="547"/>
      <c r="CL145" s="547"/>
      <c r="CM145" s="547"/>
      <c r="CN145" s="547"/>
      <c r="CO145" s="547"/>
      <c r="CP145" s="547"/>
      <c r="CQ145" s="547"/>
      <c r="CR145" s="547"/>
      <c r="CS145" s="547"/>
      <c r="CT145" s="547"/>
      <c r="CU145" s="547"/>
      <c r="CV145" s="547"/>
      <c r="CW145" s="547"/>
      <c r="CX145" s="547"/>
      <c r="CY145" s="547"/>
      <c r="CZ145" s="547"/>
      <c r="DA145" s="547"/>
      <c r="DB145" s="547"/>
      <c r="DC145" s="547"/>
      <c r="DD145" s="547"/>
      <c r="DE145" s="547"/>
      <c r="DF145" s="547"/>
      <c r="DG145" s="547"/>
      <c r="DH145" s="547"/>
      <c r="DI145" s="547"/>
      <c r="DJ145" s="547"/>
      <c r="DK145" s="547"/>
      <c r="DL145" s="547"/>
      <c r="DM145" s="547"/>
      <c r="DN145" s="547"/>
      <c r="DO145" s="547"/>
      <c r="DP145" s="547"/>
      <c r="DQ145" s="547"/>
      <c r="DR145" s="547"/>
      <c r="DS145" s="547"/>
      <c r="DT145" s="547"/>
      <c r="DU145" s="547"/>
      <c r="DV145" s="547"/>
      <c r="DW145" s="547"/>
      <c r="DX145" s="547"/>
      <c r="DY145" s="547"/>
      <c r="DZ145" s="547"/>
      <c r="EA145" s="547"/>
      <c r="EB145" s="547"/>
      <c r="EC145" s="547"/>
      <c r="ED145" s="547"/>
      <c r="EE145" s="547"/>
      <c r="EF145" s="547"/>
      <c r="EG145" s="547"/>
      <c r="EH145" s="547"/>
      <c r="EI145" s="547"/>
      <c r="EJ145" s="547"/>
      <c r="EK145" s="547"/>
      <c r="EL145" s="547"/>
      <c r="EM145" s="547"/>
      <c r="EN145" s="547"/>
      <c r="EO145" s="547"/>
      <c r="EP145" s="547"/>
      <c r="EQ145" s="547"/>
      <c r="ER145" s="547"/>
      <c r="ES145" s="547"/>
      <c r="ET145" s="547"/>
      <c r="EU145" s="547"/>
      <c r="EV145" s="547"/>
      <c r="EW145" s="547"/>
      <c r="EX145" s="547"/>
      <c r="EY145" s="547"/>
      <c r="EZ145" s="547"/>
      <c r="FA145" s="547"/>
      <c r="FB145" s="547"/>
      <c r="FC145" s="547"/>
      <c r="FD145" s="547"/>
      <c r="FE145" s="547"/>
      <c r="FF145" s="547"/>
      <c r="FG145" s="547"/>
      <c r="FH145" s="547"/>
      <c r="FI145" s="547"/>
      <c r="FJ145" s="547"/>
      <c r="FK145" s="547"/>
      <c r="FL145" s="547"/>
      <c r="FM145" s="547"/>
      <c r="FN145" s="547"/>
      <c r="FO145" s="547"/>
    </row>
    <row r="146" spans="1:171" x14ac:dyDescent="0.15">
      <c r="A146" s="547">
        <v>3942281</v>
      </c>
      <c r="B146" s="547">
        <v>0</v>
      </c>
      <c r="C146" s="547">
        <v>0</v>
      </c>
      <c r="D146" s="547" t="s">
        <v>102</v>
      </c>
      <c r="E146" s="547" t="s">
        <v>102</v>
      </c>
      <c r="F146" s="547" t="s">
        <v>102</v>
      </c>
      <c r="G146" s="547" t="s">
        <v>102</v>
      </c>
      <c r="H146" s="547" t="s">
        <v>102</v>
      </c>
      <c r="I146" s="547" t="s">
        <v>102</v>
      </c>
      <c r="J146" s="547" t="s">
        <v>102</v>
      </c>
      <c r="K146" s="547" t="s">
        <v>102</v>
      </c>
      <c r="L146" s="547" t="s">
        <v>102</v>
      </c>
      <c r="M146" s="547" t="s">
        <v>102</v>
      </c>
      <c r="N146" s="547" t="s">
        <v>102</v>
      </c>
      <c r="O146" s="547" t="s">
        <v>102</v>
      </c>
      <c r="P146" s="547" t="s">
        <v>102</v>
      </c>
      <c r="Q146" s="547" t="s">
        <v>102</v>
      </c>
      <c r="R146" s="547" t="s">
        <v>102</v>
      </c>
      <c r="S146" s="547" t="s">
        <v>102</v>
      </c>
      <c r="T146" s="547"/>
      <c r="U146" s="547"/>
      <c r="V146" s="547"/>
      <c r="W146" s="547"/>
      <c r="X146" s="547"/>
      <c r="Y146" s="547"/>
      <c r="Z146" s="547"/>
      <c r="AA146" s="547"/>
      <c r="AB146" s="547"/>
      <c r="AC146" s="547"/>
      <c r="AD146" s="547"/>
      <c r="AE146" s="547"/>
      <c r="AF146" s="547"/>
      <c r="AG146" s="547"/>
      <c r="AH146" s="547"/>
      <c r="AI146" s="547"/>
      <c r="AJ146" s="547"/>
      <c r="AK146" s="547"/>
      <c r="AL146" s="547"/>
      <c r="AM146" s="547"/>
      <c r="AN146" s="547"/>
      <c r="AO146" s="547"/>
      <c r="AP146" s="547"/>
      <c r="AQ146" s="547"/>
      <c r="AR146" s="547"/>
      <c r="AS146" s="547"/>
      <c r="AT146" s="547"/>
      <c r="AU146" s="547"/>
      <c r="AV146" s="547"/>
      <c r="AW146" s="547"/>
      <c r="AX146" s="547"/>
      <c r="AY146" s="547"/>
      <c r="AZ146" s="547"/>
      <c r="BA146" s="547"/>
      <c r="BB146" s="547"/>
      <c r="BC146" s="547"/>
      <c r="BD146" s="547"/>
      <c r="BE146" s="547"/>
      <c r="BF146" s="547"/>
      <c r="BG146" s="547"/>
      <c r="BH146" s="547"/>
      <c r="BI146" s="547"/>
      <c r="BJ146" s="547"/>
      <c r="BK146" s="547"/>
      <c r="BL146" s="547"/>
      <c r="BM146" s="547"/>
      <c r="BN146" s="547"/>
      <c r="BO146" s="547"/>
      <c r="BP146" s="547"/>
      <c r="BQ146" s="547"/>
      <c r="BR146" s="547"/>
      <c r="BS146" s="547"/>
      <c r="BT146" s="547"/>
      <c r="BU146" s="547"/>
      <c r="BV146" s="547"/>
      <c r="BW146" s="547"/>
      <c r="BX146" s="547"/>
      <c r="BY146" s="547"/>
      <c r="BZ146" s="547"/>
      <c r="CA146" s="547"/>
      <c r="CB146" s="547"/>
      <c r="CC146" s="547"/>
      <c r="CD146" s="547"/>
      <c r="CE146" s="547"/>
      <c r="CF146" s="547"/>
      <c r="CG146" s="547"/>
      <c r="CH146" s="547"/>
      <c r="CI146" s="547"/>
      <c r="CJ146" s="547"/>
      <c r="CK146" s="547"/>
      <c r="CL146" s="547"/>
      <c r="CM146" s="547"/>
      <c r="CN146" s="547"/>
      <c r="CO146" s="547"/>
      <c r="CP146" s="547"/>
      <c r="CQ146" s="547"/>
      <c r="CR146" s="547"/>
      <c r="CS146" s="547"/>
      <c r="CT146" s="547"/>
      <c r="CU146" s="547"/>
      <c r="CV146" s="547"/>
      <c r="CW146" s="547"/>
      <c r="CX146" s="547"/>
      <c r="CY146" s="547"/>
      <c r="CZ146" s="547"/>
      <c r="DA146" s="547"/>
      <c r="DB146" s="547"/>
      <c r="DC146" s="547"/>
      <c r="DD146" s="547"/>
      <c r="DE146" s="547"/>
      <c r="DF146" s="547"/>
      <c r="DG146" s="547"/>
      <c r="DH146" s="547"/>
      <c r="DI146" s="547"/>
      <c r="DJ146" s="547"/>
      <c r="DK146" s="547"/>
      <c r="DL146" s="547"/>
      <c r="DM146" s="547"/>
      <c r="DN146" s="547"/>
      <c r="DO146" s="547"/>
      <c r="DP146" s="547"/>
      <c r="DQ146" s="547"/>
      <c r="DR146" s="547"/>
      <c r="DS146" s="547"/>
      <c r="DT146" s="547"/>
      <c r="DU146" s="547"/>
      <c r="DV146" s="547"/>
      <c r="DW146" s="547"/>
      <c r="DX146" s="547"/>
      <c r="DY146" s="547"/>
      <c r="DZ146" s="547"/>
      <c r="EA146" s="547"/>
      <c r="EB146" s="547"/>
      <c r="EC146" s="547"/>
      <c r="ED146" s="547"/>
      <c r="EE146" s="547"/>
      <c r="EF146" s="547"/>
      <c r="EG146" s="547"/>
      <c r="EH146" s="547"/>
      <c r="EI146" s="547"/>
      <c r="EJ146" s="547"/>
      <c r="EK146" s="547"/>
      <c r="EL146" s="547"/>
      <c r="EM146" s="547"/>
      <c r="EN146" s="547"/>
      <c r="EO146" s="547"/>
      <c r="EP146" s="547"/>
      <c r="EQ146" s="547"/>
      <c r="ER146" s="547"/>
      <c r="ES146" s="547"/>
      <c r="ET146" s="547"/>
      <c r="EU146" s="547"/>
      <c r="EV146" s="547"/>
      <c r="EW146" s="547"/>
      <c r="EX146" s="547"/>
      <c r="EY146" s="547"/>
      <c r="EZ146" s="547"/>
      <c r="FA146" s="547"/>
      <c r="FB146" s="547"/>
      <c r="FC146" s="547"/>
      <c r="FD146" s="547"/>
      <c r="FE146" s="547"/>
      <c r="FF146" s="547"/>
      <c r="FG146" s="547"/>
      <c r="FH146" s="547"/>
      <c r="FI146" s="547"/>
      <c r="FJ146" s="547"/>
      <c r="FK146" s="547"/>
      <c r="FL146" s="547"/>
      <c r="FM146" s="547"/>
      <c r="FN146" s="547"/>
      <c r="FO146" s="547"/>
    </row>
    <row r="147" spans="1:171" x14ac:dyDescent="0.15">
      <c r="A147" s="547">
        <v>3962032</v>
      </c>
      <c r="B147" s="547">
        <v>0</v>
      </c>
      <c r="C147" s="547">
        <v>0</v>
      </c>
      <c r="D147" s="547" t="s">
        <v>102</v>
      </c>
      <c r="E147" s="547" t="s">
        <v>102</v>
      </c>
      <c r="F147" s="547" t="s">
        <v>102</v>
      </c>
      <c r="G147" s="547" t="s">
        <v>102</v>
      </c>
      <c r="H147" s="547" t="s">
        <v>102</v>
      </c>
      <c r="I147" s="547" t="s">
        <v>102</v>
      </c>
      <c r="J147" s="547" t="s">
        <v>102</v>
      </c>
      <c r="K147" s="547" t="s">
        <v>102</v>
      </c>
      <c r="L147" s="547" t="s">
        <v>102</v>
      </c>
      <c r="M147" s="547" t="s">
        <v>102</v>
      </c>
      <c r="N147" s="547" t="s">
        <v>102</v>
      </c>
      <c r="O147" s="547" t="s">
        <v>102</v>
      </c>
      <c r="P147" s="547" t="s">
        <v>102</v>
      </c>
      <c r="Q147" s="547" t="s">
        <v>102</v>
      </c>
      <c r="R147" s="547" t="s">
        <v>102</v>
      </c>
      <c r="S147" s="547" t="s">
        <v>102</v>
      </c>
      <c r="T147" s="547"/>
      <c r="U147" s="547"/>
      <c r="V147" s="547"/>
      <c r="W147" s="547"/>
      <c r="X147" s="547"/>
      <c r="Y147" s="547"/>
      <c r="Z147" s="547"/>
      <c r="AA147" s="547"/>
      <c r="AB147" s="547"/>
      <c r="AC147" s="547"/>
      <c r="AD147" s="547"/>
      <c r="AE147" s="547"/>
      <c r="AF147" s="547"/>
      <c r="AG147" s="547"/>
      <c r="AH147" s="547"/>
      <c r="AI147" s="547"/>
      <c r="AJ147" s="547"/>
      <c r="AK147" s="547"/>
      <c r="AL147" s="547"/>
      <c r="AM147" s="547"/>
      <c r="AN147" s="547"/>
      <c r="AO147" s="547"/>
      <c r="AP147" s="547"/>
      <c r="AQ147" s="547"/>
      <c r="AR147" s="547"/>
      <c r="AS147" s="547"/>
      <c r="AT147" s="547"/>
      <c r="AU147" s="547"/>
      <c r="AV147" s="547"/>
      <c r="AW147" s="547"/>
      <c r="AX147" s="547"/>
      <c r="AY147" s="547"/>
      <c r="AZ147" s="547"/>
      <c r="BA147" s="547"/>
      <c r="BB147" s="547"/>
      <c r="BC147" s="547"/>
      <c r="BD147" s="547"/>
      <c r="BE147" s="547"/>
      <c r="BF147" s="547"/>
      <c r="BG147" s="547"/>
      <c r="BH147" s="547"/>
      <c r="BI147" s="547"/>
      <c r="BJ147" s="547"/>
      <c r="BK147" s="547"/>
      <c r="BL147" s="547"/>
      <c r="BM147" s="547"/>
      <c r="BN147" s="547"/>
      <c r="BO147" s="547"/>
      <c r="BP147" s="547"/>
      <c r="BQ147" s="547"/>
      <c r="BR147" s="547"/>
      <c r="BS147" s="547"/>
      <c r="BT147" s="547"/>
      <c r="BU147" s="547"/>
      <c r="BV147" s="547"/>
      <c r="BW147" s="547"/>
      <c r="BX147" s="547"/>
      <c r="BY147" s="547"/>
      <c r="BZ147" s="547"/>
      <c r="CA147" s="547"/>
      <c r="CB147" s="547"/>
      <c r="CC147" s="547"/>
      <c r="CD147" s="547"/>
      <c r="CE147" s="547"/>
      <c r="CF147" s="547"/>
      <c r="CG147" s="547"/>
      <c r="CH147" s="547"/>
      <c r="CI147" s="547"/>
      <c r="CJ147" s="547"/>
      <c r="CK147" s="547"/>
      <c r="CL147" s="547"/>
      <c r="CM147" s="547"/>
      <c r="CN147" s="547"/>
      <c r="CO147" s="547"/>
      <c r="CP147" s="547"/>
      <c r="CQ147" s="547"/>
      <c r="CR147" s="547"/>
      <c r="CS147" s="547"/>
      <c r="CT147" s="547"/>
      <c r="CU147" s="547"/>
      <c r="CV147" s="547"/>
      <c r="CW147" s="547"/>
      <c r="CX147" s="547"/>
      <c r="CY147" s="547"/>
      <c r="CZ147" s="547"/>
      <c r="DA147" s="547"/>
      <c r="DB147" s="547"/>
      <c r="DC147" s="547"/>
      <c r="DD147" s="547"/>
      <c r="DE147" s="547"/>
      <c r="DF147" s="547"/>
      <c r="DG147" s="547"/>
      <c r="DH147" s="547"/>
      <c r="DI147" s="547"/>
      <c r="DJ147" s="547"/>
      <c r="DK147" s="547"/>
      <c r="DL147" s="547"/>
      <c r="DM147" s="547"/>
      <c r="DN147" s="547"/>
      <c r="DO147" s="547"/>
      <c r="DP147" s="547"/>
      <c r="DQ147" s="547"/>
      <c r="DR147" s="547"/>
      <c r="DS147" s="547"/>
      <c r="DT147" s="547"/>
      <c r="DU147" s="547"/>
      <c r="DV147" s="547"/>
      <c r="DW147" s="547"/>
      <c r="DX147" s="547"/>
      <c r="DY147" s="547"/>
      <c r="DZ147" s="547"/>
      <c r="EA147" s="547"/>
      <c r="EB147" s="547"/>
      <c r="EC147" s="547"/>
      <c r="ED147" s="547"/>
      <c r="EE147" s="547"/>
      <c r="EF147" s="547"/>
      <c r="EG147" s="547"/>
      <c r="EH147" s="547"/>
      <c r="EI147" s="547"/>
      <c r="EJ147" s="547"/>
      <c r="EK147" s="547"/>
      <c r="EL147" s="547"/>
      <c r="EM147" s="547"/>
      <c r="EN147" s="547"/>
      <c r="EO147" s="547"/>
      <c r="EP147" s="547"/>
      <c r="EQ147" s="547"/>
      <c r="ER147" s="547"/>
      <c r="ES147" s="547"/>
      <c r="ET147" s="547"/>
      <c r="EU147" s="547"/>
      <c r="EV147" s="547"/>
      <c r="EW147" s="547"/>
      <c r="EX147" s="547"/>
      <c r="EY147" s="547"/>
      <c r="EZ147" s="547"/>
      <c r="FA147" s="547"/>
      <c r="FB147" s="547"/>
      <c r="FC147" s="547"/>
      <c r="FD147" s="547"/>
      <c r="FE147" s="547"/>
      <c r="FF147" s="547"/>
      <c r="FG147" s="547"/>
      <c r="FH147" s="547"/>
      <c r="FI147" s="547"/>
      <c r="FJ147" s="547"/>
      <c r="FK147" s="547"/>
      <c r="FL147" s="547"/>
      <c r="FM147" s="547"/>
      <c r="FN147" s="547"/>
      <c r="FO147" s="547"/>
    </row>
    <row r="148" spans="1:171" x14ac:dyDescent="0.15">
      <c r="A148" s="547">
        <v>3981331</v>
      </c>
      <c r="B148" s="547">
        <v>10</v>
      </c>
      <c r="C148" s="547">
        <v>10</v>
      </c>
      <c r="D148" s="547" t="s">
        <v>20762</v>
      </c>
      <c r="E148" s="547" t="s">
        <v>20763</v>
      </c>
      <c r="F148" s="547" t="s">
        <v>20764</v>
      </c>
      <c r="G148" s="547" t="s">
        <v>20765</v>
      </c>
      <c r="H148" s="547" t="s">
        <v>20766</v>
      </c>
      <c r="I148" s="547" t="s">
        <v>20767</v>
      </c>
      <c r="J148" s="547" t="s">
        <v>20770</v>
      </c>
      <c r="K148" s="547" t="s">
        <v>20771</v>
      </c>
      <c r="L148" s="547" t="s">
        <v>20772</v>
      </c>
      <c r="M148" s="547" t="s">
        <v>20775</v>
      </c>
      <c r="N148" s="547"/>
      <c r="O148" s="547"/>
      <c r="P148" s="547"/>
      <c r="Q148" s="547"/>
      <c r="R148" s="547"/>
      <c r="S148" s="547"/>
      <c r="T148" s="547"/>
      <c r="U148" s="547"/>
      <c r="V148" s="547"/>
      <c r="W148" s="547"/>
      <c r="X148" s="547"/>
      <c r="Y148" s="547"/>
      <c r="Z148" s="547"/>
      <c r="AA148" s="547"/>
      <c r="AB148" s="547"/>
      <c r="AC148" s="547"/>
      <c r="AD148" s="547"/>
      <c r="AE148" s="547"/>
      <c r="AF148" s="547"/>
      <c r="AG148" s="547"/>
      <c r="AH148" s="547"/>
      <c r="AI148" s="547"/>
      <c r="AJ148" s="547"/>
      <c r="AK148" s="547"/>
      <c r="AL148" s="547"/>
      <c r="AM148" s="547"/>
      <c r="AN148" s="547"/>
      <c r="AO148" s="547"/>
      <c r="AP148" s="547"/>
      <c r="AQ148" s="547"/>
      <c r="AR148" s="547"/>
      <c r="AS148" s="547"/>
      <c r="AT148" s="547"/>
      <c r="AU148" s="547"/>
      <c r="AV148" s="547"/>
      <c r="AW148" s="547"/>
      <c r="AX148" s="547"/>
      <c r="AY148" s="547"/>
      <c r="AZ148" s="547"/>
      <c r="BA148" s="547"/>
      <c r="BB148" s="547"/>
      <c r="BC148" s="547"/>
      <c r="BD148" s="547"/>
      <c r="BE148" s="547"/>
      <c r="BF148" s="547"/>
      <c r="BG148" s="547"/>
      <c r="BH148" s="547"/>
      <c r="BI148" s="547"/>
      <c r="BJ148" s="547"/>
      <c r="BK148" s="547"/>
      <c r="BL148" s="547"/>
      <c r="BM148" s="547"/>
      <c r="BN148" s="547"/>
      <c r="BO148" s="547"/>
      <c r="BP148" s="547"/>
      <c r="BQ148" s="547"/>
      <c r="BR148" s="547"/>
      <c r="BS148" s="547"/>
      <c r="BT148" s="547"/>
      <c r="BU148" s="547"/>
      <c r="BV148" s="547"/>
      <c r="BW148" s="547"/>
      <c r="BX148" s="547"/>
      <c r="BY148" s="547"/>
      <c r="BZ148" s="547"/>
      <c r="CA148" s="547"/>
      <c r="CB148" s="547"/>
      <c r="CC148" s="547"/>
      <c r="CD148" s="547"/>
      <c r="CE148" s="547"/>
      <c r="CF148" s="547"/>
      <c r="CG148" s="547"/>
      <c r="CH148" s="547"/>
      <c r="CI148" s="547"/>
      <c r="CJ148" s="547"/>
      <c r="CK148" s="547"/>
      <c r="CL148" s="547"/>
      <c r="CM148" s="547"/>
      <c r="CN148" s="547"/>
      <c r="CO148" s="547"/>
      <c r="CP148" s="547"/>
      <c r="CQ148" s="547"/>
      <c r="CR148" s="547"/>
      <c r="CS148" s="547"/>
      <c r="CT148" s="547"/>
      <c r="CU148" s="547"/>
      <c r="CV148" s="547"/>
      <c r="CW148" s="547"/>
      <c r="CX148" s="547"/>
      <c r="CY148" s="547"/>
      <c r="CZ148" s="547"/>
      <c r="DA148" s="547"/>
      <c r="DB148" s="547"/>
      <c r="DC148" s="547"/>
      <c r="DD148" s="547"/>
      <c r="DE148" s="547"/>
      <c r="DF148" s="547"/>
      <c r="DG148" s="547"/>
      <c r="DH148" s="547"/>
      <c r="DI148" s="547"/>
      <c r="DJ148" s="547"/>
      <c r="DK148" s="547"/>
      <c r="DL148" s="547"/>
      <c r="DM148" s="547"/>
      <c r="DN148" s="547"/>
      <c r="DO148" s="547"/>
      <c r="DP148" s="547"/>
      <c r="DQ148" s="547"/>
      <c r="DR148" s="547"/>
      <c r="DS148" s="547"/>
      <c r="DT148" s="547"/>
      <c r="DU148" s="547"/>
      <c r="DV148" s="547"/>
      <c r="DW148" s="547"/>
      <c r="DX148" s="547"/>
      <c r="DY148" s="547"/>
      <c r="DZ148" s="547"/>
      <c r="EA148" s="547"/>
      <c r="EB148" s="547"/>
      <c r="EC148" s="547"/>
      <c r="ED148" s="547"/>
      <c r="EE148" s="547"/>
      <c r="EF148" s="547"/>
      <c r="EG148" s="547"/>
      <c r="EH148" s="547"/>
      <c r="EI148" s="547"/>
      <c r="EJ148" s="547"/>
      <c r="EK148" s="547"/>
      <c r="EL148" s="547"/>
      <c r="EM148" s="547"/>
      <c r="EN148" s="547"/>
      <c r="EO148" s="547"/>
      <c r="EP148" s="547"/>
      <c r="EQ148" s="547"/>
      <c r="ER148" s="547"/>
      <c r="ES148" s="547"/>
      <c r="ET148" s="547"/>
      <c r="EU148" s="547"/>
      <c r="EV148" s="547"/>
      <c r="EW148" s="547"/>
      <c r="EX148" s="547"/>
      <c r="EY148" s="547"/>
      <c r="EZ148" s="547"/>
      <c r="FA148" s="547"/>
      <c r="FB148" s="547"/>
      <c r="FC148" s="547"/>
      <c r="FD148" s="547"/>
      <c r="FE148" s="547"/>
      <c r="FF148" s="547"/>
      <c r="FG148" s="547"/>
      <c r="FH148" s="547"/>
      <c r="FI148" s="547"/>
      <c r="FJ148" s="547"/>
      <c r="FK148" s="547"/>
      <c r="FL148" s="547"/>
      <c r="FM148" s="547"/>
      <c r="FN148" s="547"/>
      <c r="FO148" s="547"/>
    </row>
    <row r="149" spans="1:171" x14ac:dyDescent="0.15">
      <c r="A149" s="547">
        <v>3904262</v>
      </c>
      <c r="B149" s="547">
        <v>0</v>
      </c>
      <c r="C149" s="547">
        <v>0</v>
      </c>
      <c r="D149" s="547" t="s">
        <v>102</v>
      </c>
      <c r="E149" s="547" t="s">
        <v>102</v>
      </c>
      <c r="F149" s="547" t="s">
        <v>102</v>
      </c>
      <c r="G149" s="547" t="s">
        <v>102</v>
      </c>
      <c r="H149" s="547" t="s">
        <v>102</v>
      </c>
      <c r="I149" s="547" t="s">
        <v>102</v>
      </c>
      <c r="J149" s="547" t="s">
        <v>102</v>
      </c>
      <c r="K149" s="547" t="s">
        <v>102</v>
      </c>
      <c r="L149" s="547" t="s">
        <v>102</v>
      </c>
      <c r="M149" s="547" t="s">
        <v>102</v>
      </c>
      <c r="N149" s="547" t="s">
        <v>102</v>
      </c>
      <c r="O149" s="547" t="s">
        <v>102</v>
      </c>
      <c r="P149" s="547" t="s">
        <v>102</v>
      </c>
      <c r="Q149" s="547" t="s">
        <v>102</v>
      </c>
      <c r="R149" s="547" t="s">
        <v>102</v>
      </c>
      <c r="S149" s="547" t="s">
        <v>102</v>
      </c>
      <c r="T149" s="547"/>
      <c r="U149" s="547"/>
      <c r="V149" s="547"/>
      <c r="W149" s="547"/>
      <c r="X149" s="547"/>
      <c r="Y149" s="547"/>
      <c r="Z149" s="547"/>
      <c r="AA149" s="547"/>
      <c r="AB149" s="547"/>
      <c r="AC149" s="547"/>
      <c r="AD149" s="547"/>
      <c r="AE149" s="547"/>
      <c r="AF149" s="547"/>
      <c r="AG149" s="547"/>
      <c r="AH149" s="547"/>
      <c r="AI149" s="547"/>
      <c r="AJ149" s="547"/>
      <c r="AK149" s="547"/>
      <c r="AL149" s="547"/>
      <c r="AM149" s="547"/>
      <c r="AN149" s="547"/>
      <c r="AO149" s="547"/>
      <c r="AP149" s="547"/>
      <c r="AQ149" s="547"/>
      <c r="AR149" s="547"/>
      <c r="AS149" s="547"/>
      <c r="AT149" s="547"/>
      <c r="AU149" s="547"/>
      <c r="AV149" s="547"/>
      <c r="AW149" s="547"/>
      <c r="AX149" s="547"/>
      <c r="AY149" s="547"/>
      <c r="AZ149" s="547"/>
      <c r="BA149" s="547"/>
      <c r="BB149" s="547"/>
      <c r="BC149" s="547"/>
      <c r="BD149" s="547"/>
      <c r="BE149" s="547"/>
      <c r="BF149" s="547"/>
      <c r="BG149" s="547"/>
      <c r="BH149" s="547"/>
      <c r="BI149" s="547"/>
      <c r="BJ149" s="547"/>
      <c r="BK149" s="547"/>
      <c r="BL149" s="547"/>
      <c r="BM149" s="547"/>
      <c r="BN149" s="547"/>
      <c r="BO149" s="547"/>
      <c r="BP149" s="547"/>
      <c r="BQ149" s="547"/>
      <c r="BR149" s="547"/>
      <c r="BS149" s="547"/>
      <c r="BT149" s="547"/>
      <c r="BU149" s="547"/>
      <c r="BV149" s="547"/>
      <c r="BW149" s="547"/>
      <c r="BX149" s="547"/>
      <c r="BY149" s="547"/>
      <c r="BZ149" s="547"/>
      <c r="CA149" s="547"/>
      <c r="CB149" s="547"/>
      <c r="CC149" s="547"/>
      <c r="CD149" s="547"/>
      <c r="CE149" s="547"/>
      <c r="CF149" s="547"/>
      <c r="CG149" s="547"/>
      <c r="CH149" s="547"/>
      <c r="CI149" s="547"/>
      <c r="CJ149" s="547"/>
      <c r="CK149" s="547"/>
      <c r="CL149" s="547"/>
      <c r="CM149" s="547"/>
      <c r="CN149" s="547"/>
      <c r="CO149" s="547"/>
      <c r="CP149" s="547"/>
      <c r="CQ149" s="547"/>
      <c r="CR149" s="547"/>
      <c r="CS149" s="547"/>
      <c r="CT149" s="547"/>
      <c r="CU149" s="547"/>
      <c r="CV149" s="547"/>
      <c r="CW149" s="547"/>
      <c r="CX149" s="547"/>
      <c r="CY149" s="547"/>
      <c r="CZ149" s="547"/>
      <c r="DA149" s="547"/>
      <c r="DB149" s="547"/>
      <c r="DC149" s="547"/>
      <c r="DD149" s="547"/>
      <c r="DE149" s="547"/>
      <c r="DF149" s="547"/>
      <c r="DG149" s="547"/>
      <c r="DH149" s="547"/>
      <c r="DI149" s="547"/>
      <c r="DJ149" s="547"/>
      <c r="DK149" s="547"/>
      <c r="DL149" s="547"/>
      <c r="DM149" s="547"/>
      <c r="DN149" s="547"/>
      <c r="DO149" s="547"/>
      <c r="DP149" s="547"/>
      <c r="DQ149" s="547"/>
      <c r="DR149" s="547"/>
      <c r="DS149" s="547"/>
      <c r="DT149" s="547"/>
      <c r="DU149" s="547"/>
      <c r="DV149" s="547"/>
      <c r="DW149" s="547"/>
      <c r="DX149" s="547"/>
      <c r="DY149" s="547"/>
      <c r="DZ149" s="547"/>
      <c r="EA149" s="547"/>
      <c r="EB149" s="547"/>
      <c r="EC149" s="547"/>
      <c r="ED149" s="547"/>
      <c r="EE149" s="547"/>
      <c r="EF149" s="547"/>
      <c r="EG149" s="547"/>
      <c r="EH149" s="547"/>
      <c r="EI149" s="547"/>
      <c r="EJ149" s="547"/>
      <c r="EK149" s="547"/>
      <c r="EL149" s="547"/>
      <c r="EM149" s="547"/>
      <c r="EN149" s="547"/>
      <c r="EO149" s="547"/>
      <c r="EP149" s="547"/>
      <c r="EQ149" s="547"/>
      <c r="ER149" s="547"/>
      <c r="ES149" s="547"/>
      <c r="ET149" s="547"/>
      <c r="EU149" s="547"/>
      <c r="EV149" s="547"/>
      <c r="EW149" s="547"/>
      <c r="EX149" s="547"/>
      <c r="EY149" s="547"/>
      <c r="EZ149" s="547"/>
      <c r="FA149" s="547"/>
      <c r="FB149" s="547"/>
      <c r="FC149" s="547"/>
      <c r="FD149" s="547"/>
      <c r="FE149" s="547"/>
      <c r="FF149" s="547"/>
      <c r="FG149" s="547"/>
      <c r="FH149" s="547"/>
      <c r="FI149" s="547"/>
      <c r="FJ149" s="547"/>
      <c r="FK149" s="547"/>
      <c r="FL149" s="547"/>
      <c r="FM149" s="547"/>
      <c r="FN149" s="547"/>
      <c r="FO149" s="547"/>
    </row>
    <row r="150" spans="1:171" x14ac:dyDescent="0.15">
      <c r="A150" s="547">
        <v>3929618</v>
      </c>
      <c r="B150" s="547">
        <v>0</v>
      </c>
      <c r="C150" s="547">
        <v>0</v>
      </c>
      <c r="D150" s="547" t="s">
        <v>102</v>
      </c>
      <c r="E150" s="547" t="s">
        <v>102</v>
      </c>
      <c r="F150" s="547" t="s">
        <v>102</v>
      </c>
      <c r="G150" s="547" t="s">
        <v>102</v>
      </c>
      <c r="H150" s="547" t="s">
        <v>102</v>
      </c>
      <c r="I150" s="547" t="s">
        <v>102</v>
      </c>
      <c r="J150" s="547" t="s">
        <v>102</v>
      </c>
      <c r="K150" s="547" t="s">
        <v>102</v>
      </c>
      <c r="L150" s="547" t="s">
        <v>102</v>
      </c>
      <c r="M150" s="547" t="s">
        <v>102</v>
      </c>
      <c r="N150" s="547" t="s">
        <v>102</v>
      </c>
      <c r="O150" s="547" t="s">
        <v>102</v>
      </c>
      <c r="P150" s="547" t="s">
        <v>102</v>
      </c>
      <c r="Q150" s="547" t="s">
        <v>102</v>
      </c>
      <c r="R150" s="547" t="s">
        <v>102</v>
      </c>
      <c r="S150" s="547" t="s">
        <v>102</v>
      </c>
      <c r="T150" s="547"/>
      <c r="U150" s="547"/>
      <c r="V150" s="547"/>
      <c r="W150" s="547"/>
      <c r="X150" s="547"/>
      <c r="Y150" s="547"/>
      <c r="Z150" s="547"/>
      <c r="AA150" s="547"/>
      <c r="AB150" s="547"/>
      <c r="AC150" s="547"/>
      <c r="AD150" s="547"/>
      <c r="AE150" s="547"/>
      <c r="AF150" s="547"/>
      <c r="AG150" s="547"/>
      <c r="AH150" s="547"/>
      <c r="AI150" s="547"/>
      <c r="AJ150" s="547"/>
      <c r="AK150" s="547"/>
      <c r="AL150" s="547"/>
      <c r="AM150" s="547"/>
      <c r="AN150" s="547"/>
      <c r="AO150" s="547"/>
      <c r="AP150" s="547"/>
      <c r="AQ150" s="547"/>
      <c r="AR150" s="547"/>
      <c r="AS150" s="547"/>
      <c r="AT150" s="547"/>
      <c r="AU150" s="547"/>
      <c r="AV150" s="547"/>
      <c r="AW150" s="547"/>
      <c r="AX150" s="547"/>
      <c r="AY150" s="547"/>
      <c r="AZ150" s="547"/>
      <c r="BA150" s="547"/>
      <c r="BB150" s="547"/>
      <c r="BC150" s="547"/>
      <c r="BD150" s="547"/>
      <c r="BE150" s="547"/>
      <c r="BF150" s="547"/>
      <c r="BG150" s="547"/>
      <c r="BH150" s="547"/>
      <c r="BI150" s="547"/>
      <c r="BJ150" s="547"/>
      <c r="BK150" s="547"/>
      <c r="BL150" s="547"/>
      <c r="BM150" s="547"/>
      <c r="BN150" s="547"/>
      <c r="BO150" s="547"/>
      <c r="BP150" s="547"/>
      <c r="BQ150" s="547"/>
      <c r="BR150" s="547"/>
      <c r="BS150" s="547"/>
      <c r="BT150" s="547"/>
      <c r="BU150" s="547"/>
      <c r="BV150" s="547"/>
      <c r="BW150" s="547"/>
      <c r="BX150" s="547"/>
      <c r="BY150" s="547"/>
      <c r="BZ150" s="547"/>
      <c r="CA150" s="547"/>
      <c r="CB150" s="547"/>
      <c r="CC150" s="547"/>
      <c r="CD150" s="547"/>
      <c r="CE150" s="547"/>
      <c r="CF150" s="547"/>
      <c r="CG150" s="547"/>
      <c r="CH150" s="547"/>
      <c r="CI150" s="547"/>
      <c r="CJ150" s="547"/>
      <c r="CK150" s="547"/>
      <c r="CL150" s="547"/>
      <c r="CM150" s="547"/>
      <c r="CN150" s="547"/>
      <c r="CO150" s="547"/>
      <c r="CP150" s="547"/>
      <c r="CQ150" s="547"/>
      <c r="CR150" s="547"/>
      <c r="CS150" s="547"/>
      <c r="CT150" s="547"/>
      <c r="CU150" s="547"/>
      <c r="CV150" s="547"/>
      <c r="CW150" s="547"/>
      <c r="CX150" s="547"/>
      <c r="CY150" s="547"/>
      <c r="CZ150" s="547"/>
      <c r="DA150" s="547"/>
      <c r="DB150" s="547"/>
      <c r="DC150" s="547"/>
      <c r="DD150" s="547"/>
      <c r="DE150" s="547"/>
      <c r="DF150" s="547"/>
      <c r="DG150" s="547"/>
      <c r="DH150" s="547"/>
      <c r="DI150" s="547"/>
      <c r="DJ150" s="547"/>
      <c r="DK150" s="547"/>
      <c r="DL150" s="547"/>
      <c r="DM150" s="547"/>
      <c r="DN150" s="547"/>
      <c r="DO150" s="547"/>
      <c r="DP150" s="547"/>
      <c r="DQ150" s="547"/>
      <c r="DR150" s="547"/>
      <c r="DS150" s="547"/>
      <c r="DT150" s="547"/>
      <c r="DU150" s="547"/>
      <c r="DV150" s="547"/>
      <c r="DW150" s="547"/>
      <c r="DX150" s="547"/>
      <c r="DY150" s="547"/>
      <c r="DZ150" s="547"/>
      <c r="EA150" s="547"/>
      <c r="EB150" s="547"/>
      <c r="EC150" s="547"/>
      <c r="ED150" s="547"/>
      <c r="EE150" s="547"/>
      <c r="EF150" s="547"/>
      <c r="EG150" s="547"/>
      <c r="EH150" s="547"/>
      <c r="EI150" s="547"/>
      <c r="EJ150" s="547"/>
      <c r="EK150" s="547"/>
      <c r="EL150" s="547"/>
      <c r="EM150" s="547"/>
      <c r="EN150" s="547"/>
      <c r="EO150" s="547"/>
      <c r="EP150" s="547"/>
      <c r="EQ150" s="547"/>
      <c r="ER150" s="547"/>
      <c r="ES150" s="547"/>
      <c r="ET150" s="547"/>
      <c r="EU150" s="547"/>
      <c r="EV150" s="547"/>
      <c r="EW150" s="547"/>
      <c r="EX150" s="547"/>
      <c r="EY150" s="547"/>
      <c r="EZ150" s="547"/>
      <c r="FA150" s="547"/>
      <c r="FB150" s="547"/>
      <c r="FC150" s="547"/>
      <c r="FD150" s="547"/>
      <c r="FE150" s="547"/>
      <c r="FF150" s="547"/>
      <c r="FG150" s="547"/>
      <c r="FH150" s="547"/>
      <c r="FI150" s="547"/>
      <c r="FJ150" s="547"/>
      <c r="FK150" s="547"/>
      <c r="FL150" s="547"/>
      <c r="FM150" s="547"/>
      <c r="FN150" s="547"/>
      <c r="FO150" s="547"/>
    </row>
    <row r="151" spans="1:171" x14ac:dyDescent="0.15">
      <c r="A151" s="547">
        <v>3935907</v>
      </c>
      <c r="B151" s="547">
        <v>4</v>
      </c>
      <c r="C151" s="547">
        <v>4</v>
      </c>
      <c r="D151" s="547" t="s">
        <v>20795</v>
      </c>
      <c r="E151" s="547" t="s">
        <v>20804</v>
      </c>
      <c r="F151" s="547" t="s">
        <v>20805</v>
      </c>
      <c r="G151" s="547" t="s">
        <v>20808</v>
      </c>
      <c r="J151" s="547"/>
      <c r="K151" s="547"/>
      <c r="L151" s="547"/>
      <c r="M151" s="547"/>
      <c r="N151" s="547"/>
      <c r="O151" s="547"/>
      <c r="P151" s="547"/>
      <c r="Q151" s="547"/>
      <c r="R151" s="547"/>
      <c r="S151" s="547"/>
      <c r="T151" s="547"/>
      <c r="U151" s="547"/>
      <c r="V151" s="547"/>
      <c r="W151" s="547"/>
      <c r="X151" s="547"/>
      <c r="Y151" s="547"/>
      <c r="Z151" s="547"/>
      <c r="AA151" s="547"/>
      <c r="AB151" s="547"/>
      <c r="AC151" s="547"/>
      <c r="AD151" s="547"/>
      <c r="AE151" s="547"/>
      <c r="AF151" s="547"/>
      <c r="AG151" s="547"/>
      <c r="AH151" s="547"/>
      <c r="AI151" s="547"/>
      <c r="AJ151" s="547"/>
      <c r="AK151" s="547"/>
      <c r="AL151" s="547"/>
      <c r="AM151" s="547"/>
      <c r="AN151" s="547"/>
      <c r="AO151" s="547"/>
      <c r="AP151" s="547"/>
      <c r="AQ151" s="547"/>
      <c r="AR151" s="547"/>
      <c r="AS151" s="547"/>
      <c r="AT151" s="547"/>
      <c r="AU151" s="547"/>
      <c r="AV151" s="547"/>
      <c r="AW151" s="547"/>
      <c r="AX151" s="547"/>
      <c r="AY151" s="547"/>
      <c r="AZ151" s="547"/>
      <c r="BA151" s="547"/>
      <c r="BB151" s="547"/>
      <c r="BC151" s="547"/>
      <c r="BD151" s="547"/>
      <c r="BE151" s="547"/>
      <c r="BF151" s="547"/>
      <c r="BG151" s="547"/>
      <c r="BH151" s="547"/>
      <c r="BI151" s="547"/>
      <c r="BJ151" s="547"/>
      <c r="BK151" s="547"/>
      <c r="BL151" s="547"/>
      <c r="BM151" s="547"/>
      <c r="BN151" s="547"/>
      <c r="BO151" s="547"/>
      <c r="BP151" s="547"/>
      <c r="BQ151" s="547"/>
      <c r="BR151" s="547"/>
      <c r="BS151" s="547"/>
      <c r="BT151" s="547"/>
      <c r="BU151" s="547"/>
      <c r="BV151" s="547"/>
      <c r="BW151" s="547"/>
      <c r="BX151" s="547"/>
      <c r="BY151" s="547"/>
      <c r="BZ151" s="547"/>
      <c r="CA151" s="547"/>
      <c r="CB151" s="547"/>
      <c r="CC151" s="547"/>
      <c r="CD151" s="547"/>
      <c r="CE151" s="547"/>
      <c r="CF151" s="547"/>
      <c r="CG151" s="547"/>
      <c r="CH151" s="547"/>
      <c r="CI151" s="547"/>
      <c r="CJ151" s="547"/>
      <c r="CK151" s="547"/>
      <c r="CL151" s="547"/>
      <c r="CM151" s="547"/>
      <c r="CN151" s="547"/>
      <c r="CO151" s="547"/>
      <c r="CP151" s="547"/>
      <c r="CQ151" s="547"/>
      <c r="CR151" s="547"/>
      <c r="CS151" s="547"/>
      <c r="CT151" s="547"/>
      <c r="CU151" s="547"/>
      <c r="CV151" s="547"/>
      <c r="CW151" s="547"/>
      <c r="CX151" s="547"/>
      <c r="CY151" s="547"/>
      <c r="CZ151" s="547"/>
      <c r="DA151" s="547"/>
      <c r="DB151" s="547"/>
      <c r="DC151" s="547"/>
      <c r="DD151" s="547"/>
      <c r="DE151" s="547"/>
      <c r="DF151" s="547"/>
      <c r="DG151" s="547"/>
      <c r="DH151" s="547"/>
      <c r="DI151" s="547"/>
      <c r="DJ151" s="547"/>
      <c r="DK151" s="547"/>
      <c r="DL151" s="547"/>
      <c r="DM151" s="547"/>
      <c r="DN151" s="547"/>
      <c r="DO151" s="547"/>
      <c r="DP151" s="547"/>
      <c r="DQ151" s="547"/>
      <c r="DR151" s="547"/>
      <c r="DS151" s="547"/>
      <c r="DT151" s="547"/>
      <c r="DU151" s="547"/>
      <c r="DV151" s="547"/>
      <c r="DW151" s="547"/>
      <c r="DX151" s="547"/>
      <c r="DY151" s="547"/>
      <c r="DZ151" s="547"/>
      <c r="EA151" s="547"/>
      <c r="EB151" s="547"/>
      <c r="EC151" s="547"/>
      <c r="ED151" s="547"/>
      <c r="EE151" s="547"/>
      <c r="EF151" s="547"/>
      <c r="EG151" s="547"/>
      <c r="EH151" s="547"/>
      <c r="EI151" s="547"/>
      <c r="EJ151" s="547"/>
      <c r="EK151" s="547"/>
      <c r="EL151" s="547"/>
      <c r="EM151" s="547"/>
      <c r="EN151" s="547"/>
      <c r="EO151" s="547"/>
      <c r="EP151" s="547"/>
      <c r="EQ151" s="547"/>
      <c r="ER151" s="547"/>
      <c r="ES151" s="547"/>
      <c r="ET151" s="547"/>
      <c r="EU151" s="547"/>
      <c r="EV151" s="547"/>
      <c r="EW151" s="547"/>
      <c r="EX151" s="547"/>
      <c r="EY151" s="547"/>
      <c r="EZ151" s="547"/>
      <c r="FA151" s="547"/>
      <c r="FB151" s="547"/>
      <c r="FC151" s="547"/>
      <c r="FD151" s="547"/>
      <c r="FE151" s="547"/>
      <c r="FF151" s="547"/>
      <c r="FG151" s="547"/>
      <c r="FH151" s="547"/>
      <c r="FI151" s="547"/>
      <c r="FJ151" s="547"/>
      <c r="FK151" s="547"/>
      <c r="FL151" s="547"/>
      <c r="FM151" s="547"/>
      <c r="FN151" s="547"/>
      <c r="FO151" s="547"/>
    </row>
    <row r="152" spans="1:171" x14ac:dyDescent="0.15">
      <c r="A152" s="547">
        <v>3929006</v>
      </c>
      <c r="B152" s="547">
        <v>0</v>
      </c>
      <c r="C152" s="547">
        <v>0</v>
      </c>
      <c r="D152" s="547" t="s">
        <v>102</v>
      </c>
      <c r="E152" s="547" t="s">
        <v>102</v>
      </c>
      <c r="F152" s="547" t="s">
        <v>102</v>
      </c>
      <c r="G152" s="547" t="s">
        <v>102</v>
      </c>
      <c r="H152" s="547" t="s">
        <v>102</v>
      </c>
      <c r="I152" s="547" t="s">
        <v>102</v>
      </c>
      <c r="J152" s="547" t="s">
        <v>102</v>
      </c>
      <c r="K152" s="547" t="s">
        <v>102</v>
      </c>
      <c r="L152" s="547" t="s">
        <v>102</v>
      </c>
      <c r="M152" s="547" t="s">
        <v>102</v>
      </c>
      <c r="N152" s="547" t="s">
        <v>102</v>
      </c>
      <c r="O152" s="547" t="s">
        <v>102</v>
      </c>
      <c r="P152" s="547" t="s">
        <v>102</v>
      </c>
      <c r="Q152" s="547" t="s">
        <v>102</v>
      </c>
      <c r="R152" s="547" t="s">
        <v>102</v>
      </c>
      <c r="S152" s="547" t="s">
        <v>102</v>
      </c>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547"/>
      <c r="BH152" s="547"/>
      <c r="BI152" s="547"/>
      <c r="BJ152" s="547"/>
      <c r="BK152" s="547"/>
      <c r="BL152" s="547"/>
      <c r="BM152" s="547"/>
      <c r="BN152" s="547"/>
      <c r="BO152" s="547"/>
      <c r="BP152" s="547"/>
      <c r="BQ152" s="547"/>
      <c r="BR152" s="547"/>
      <c r="BS152" s="547"/>
      <c r="BT152" s="547"/>
      <c r="BU152" s="547"/>
      <c r="BV152" s="547"/>
      <c r="BW152" s="547"/>
      <c r="BX152" s="547"/>
      <c r="BY152" s="547"/>
      <c r="BZ152" s="547"/>
      <c r="CA152" s="547"/>
      <c r="CB152" s="547"/>
      <c r="CC152" s="547"/>
      <c r="CD152" s="547"/>
      <c r="CE152" s="547"/>
      <c r="CF152" s="547"/>
      <c r="CG152" s="547"/>
      <c r="CH152" s="547"/>
      <c r="CI152" s="547"/>
      <c r="CJ152" s="547"/>
      <c r="CK152" s="547"/>
      <c r="CL152" s="547"/>
      <c r="CM152" s="547"/>
      <c r="CN152" s="547"/>
      <c r="CO152" s="547"/>
      <c r="CP152" s="547"/>
      <c r="CQ152" s="547"/>
      <c r="CR152" s="547"/>
      <c r="CS152" s="547"/>
      <c r="CT152" s="547"/>
      <c r="CU152" s="547"/>
      <c r="CV152" s="547"/>
      <c r="CW152" s="547"/>
      <c r="CX152" s="547"/>
      <c r="CY152" s="547"/>
      <c r="CZ152" s="547"/>
      <c r="DA152" s="547"/>
      <c r="DB152" s="547"/>
      <c r="DC152" s="547"/>
      <c r="DD152" s="547"/>
      <c r="DE152" s="547"/>
      <c r="DF152" s="547"/>
      <c r="DG152" s="547"/>
      <c r="DH152" s="547"/>
      <c r="DI152" s="547"/>
      <c r="DJ152" s="547"/>
      <c r="DK152" s="547"/>
      <c r="DL152" s="547"/>
      <c r="DM152" s="547"/>
      <c r="DN152" s="547"/>
      <c r="DO152" s="547"/>
      <c r="DP152" s="547"/>
      <c r="DQ152" s="547"/>
      <c r="DR152" s="547"/>
      <c r="DS152" s="547"/>
      <c r="DT152" s="547"/>
      <c r="DU152" s="547"/>
      <c r="DV152" s="547"/>
      <c r="DW152" s="547"/>
      <c r="DX152" s="547"/>
      <c r="DY152" s="547"/>
      <c r="DZ152" s="547"/>
      <c r="EA152" s="547"/>
      <c r="EB152" s="547"/>
      <c r="EC152" s="547"/>
      <c r="ED152" s="547"/>
      <c r="EE152" s="547"/>
      <c r="EF152" s="547"/>
      <c r="EG152" s="547"/>
      <c r="EH152" s="547"/>
      <c r="EI152" s="547"/>
      <c r="EJ152" s="547"/>
      <c r="EK152" s="547"/>
      <c r="EL152" s="547"/>
      <c r="EM152" s="547"/>
      <c r="EN152" s="547"/>
      <c r="EO152" s="547"/>
      <c r="EP152" s="547"/>
      <c r="EQ152" s="547"/>
      <c r="ER152" s="547"/>
      <c r="ES152" s="547"/>
      <c r="ET152" s="547"/>
      <c r="EU152" s="547"/>
      <c r="EV152" s="547"/>
      <c r="EW152" s="547"/>
      <c r="EX152" s="547"/>
      <c r="EY152" s="547"/>
      <c r="EZ152" s="547"/>
      <c r="FA152" s="547"/>
      <c r="FB152" s="547"/>
      <c r="FC152" s="547"/>
      <c r="FD152" s="547"/>
      <c r="FE152" s="547"/>
      <c r="FF152" s="547"/>
      <c r="FG152" s="547"/>
      <c r="FH152" s="547"/>
      <c r="FI152" s="547"/>
      <c r="FJ152" s="547"/>
      <c r="FK152" s="547"/>
      <c r="FL152" s="547"/>
      <c r="FM152" s="547"/>
      <c r="FN152" s="547"/>
      <c r="FO152" s="547"/>
    </row>
    <row r="153" spans="1:171" x14ac:dyDescent="0.15">
      <c r="A153" s="547">
        <v>3906218</v>
      </c>
      <c r="B153" s="547">
        <v>0</v>
      </c>
      <c r="C153" s="547">
        <v>0</v>
      </c>
      <c r="D153" s="547" t="s">
        <v>102</v>
      </c>
      <c r="E153" s="547" t="s">
        <v>102</v>
      </c>
      <c r="F153" s="547" t="s">
        <v>102</v>
      </c>
      <c r="G153" s="547" t="s">
        <v>102</v>
      </c>
      <c r="H153" s="547" t="s">
        <v>102</v>
      </c>
      <c r="I153" s="547" t="s">
        <v>102</v>
      </c>
      <c r="J153" s="547" t="s">
        <v>102</v>
      </c>
      <c r="K153" s="547" t="s">
        <v>102</v>
      </c>
      <c r="L153" s="547" t="s">
        <v>102</v>
      </c>
      <c r="M153" s="547" t="s">
        <v>102</v>
      </c>
      <c r="N153" s="547" t="s">
        <v>102</v>
      </c>
      <c r="O153" s="547" t="s">
        <v>102</v>
      </c>
      <c r="P153" s="547" t="s">
        <v>102</v>
      </c>
      <c r="Q153" s="547" t="s">
        <v>102</v>
      </c>
      <c r="R153" s="547" t="s">
        <v>102</v>
      </c>
      <c r="S153" s="547" t="s">
        <v>102</v>
      </c>
      <c r="T153" s="547"/>
      <c r="U153" s="547"/>
      <c r="V153" s="547"/>
      <c r="W153" s="547"/>
      <c r="X153" s="547"/>
      <c r="Y153" s="547"/>
      <c r="Z153" s="547"/>
      <c r="AA153" s="547"/>
      <c r="AB153" s="547"/>
      <c r="AC153" s="547"/>
      <c r="AD153" s="547"/>
      <c r="AE153" s="547"/>
      <c r="AF153" s="547"/>
      <c r="AG153" s="547"/>
      <c r="AH153" s="547"/>
      <c r="AI153" s="547"/>
      <c r="AJ153" s="547"/>
      <c r="AK153" s="547"/>
      <c r="AL153" s="547"/>
      <c r="AM153" s="547"/>
      <c r="AN153" s="547"/>
      <c r="AO153" s="547"/>
      <c r="AP153" s="547"/>
      <c r="AQ153" s="547"/>
      <c r="AR153" s="547"/>
      <c r="AS153" s="547"/>
      <c r="AT153" s="547"/>
      <c r="AU153" s="547"/>
      <c r="AV153" s="547"/>
      <c r="AW153" s="547"/>
      <c r="AX153" s="547"/>
      <c r="AY153" s="547"/>
      <c r="AZ153" s="547"/>
      <c r="BA153" s="547"/>
      <c r="BB153" s="547"/>
      <c r="BC153" s="547"/>
      <c r="BD153" s="547"/>
      <c r="BE153" s="547"/>
      <c r="BF153" s="547"/>
      <c r="BG153" s="547"/>
      <c r="BH153" s="547"/>
      <c r="BI153" s="547"/>
      <c r="BJ153" s="547"/>
      <c r="BK153" s="547"/>
      <c r="BL153" s="547"/>
      <c r="BM153" s="547"/>
      <c r="BN153" s="547"/>
      <c r="BO153" s="547"/>
      <c r="BP153" s="547"/>
      <c r="BQ153" s="547"/>
      <c r="BR153" s="547"/>
      <c r="BS153" s="547"/>
      <c r="BT153" s="547"/>
      <c r="BU153" s="547"/>
      <c r="BV153" s="547"/>
      <c r="BW153" s="547"/>
      <c r="BX153" s="547"/>
      <c r="BY153" s="547"/>
      <c r="BZ153" s="547"/>
      <c r="CA153" s="547"/>
      <c r="CB153" s="547"/>
      <c r="CC153" s="547"/>
      <c r="CD153" s="547"/>
      <c r="CE153" s="547"/>
      <c r="CF153" s="547"/>
      <c r="CG153" s="547"/>
      <c r="CH153" s="547"/>
      <c r="CI153" s="547"/>
      <c r="CJ153" s="547"/>
      <c r="CK153" s="547"/>
      <c r="CL153" s="547"/>
      <c r="CM153" s="547"/>
      <c r="CN153" s="547"/>
      <c r="CO153" s="547"/>
      <c r="CP153" s="547"/>
      <c r="CQ153" s="547"/>
      <c r="CR153" s="547"/>
      <c r="CS153" s="547"/>
      <c r="CT153" s="547"/>
      <c r="CU153" s="547"/>
      <c r="CV153" s="547"/>
      <c r="CW153" s="547"/>
      <c r="CX153" s="547"/>
      <c r="CY153" s="547"/>
      <c r="CZ153" s="547"/>
      <c r="DA153" s="547"/>
      <c r="DB153" s="547"/>
      <c r="DC153" s="547"/>
      <c r="DD153" s="547"/>
      <c r="DE153" s="547"/>
      <c r="DF153" s="547"/>
      <c r="DG153" s="547"/>
      <c r="DH153" s="547"/>
      <c r="DI153" s="547"/>
      <c r="DJ153" s="547"/>
      <c r="DK153" s="547"/>
      <c r="DL153" s="547"/>
      <c r="DM153" s="547"/>
      <c r="DN153" s="547"/>
      <c r="DO153" s="547"/>
      <c r="DP153" s="547"/>
      <c r="DQ153" s="547"/>
      <c r="DR153" s="547"/>
      <c r="DS153" s="547"/>
      <c r="DT153" s="547"/>
      <c r="DU153" s="547"/>
      <c r="DV153" s="547"/>
      <c r="DW153" s="547"/>
      <c r="DX153" s="547"/>
      <c r="DY153" s="547"/>
      <c r="DZ153" s="547"/>
      <c r="EA153" s="547"/>
      <c r="EB153" s="547"/>
      <c r="EC153" s="547"/>
      <c r="ED153" s="547"/>
      <c r="EE153" s="547"/>
      <c r="EF153" s="547"/>
      <c r="EG153" s="547"/>
      <c r="EH153" s="547"/>
      <c r="EI153" s="547"/>
      <c r="EJ153" s="547"/>
      <c r="EK153" s="547"/>
      <c r="EL153" s="547"/>
      <c r="EM153" s="547"/>
      <c r="EN153" s="547"/>
      <c r="EO153" s="547"/>
      <c r="EP153" s="547"/>
      <c r="EQ153" s="547"/>
      <c r="ER153" s="547"/>
      <c r="ES153" s="547"/>
      <c r="ET153" s="547"/>
      <c r="EU153" s="547"/>
      <c r="EV153" s="547"/>
      <c r="EW153" s="547"/>
      <c r="EX153" s="547"/>
      <c r="EY153" s="547"/>
      <c r="EZ153" s="547"/>
      <c r="FA153" s="547"/>
      <c r="FB153" s="547"/>
      <c r="FC153" s="547"/>
      <c r="FD153" s="547"/>
      <c r="FE153" s="547"/>
      <c r="FF153" s="547"/>
      <c r="FG153" s="547"/>
      <c r="FH153" s="547"/>
      <c r="FI153" s="547"/>
      <c r="FJ153" s="547"/>
      <c r="FK153" s="547"/>
      <c r="FL153" s="547"/>
      <c r="FM153" s="547"/>
      <c r="FN153" s="547"/>
      <c r="FO153" s="547"/>
    </row>
    <row r="154" spans="1:171" x14ac:dyDescent="0.15">
      <c r="A154" s="547">
        <v>3919005</v>
      </c>
      <c r="B154" s="547">
        <v>0</v>
      </c>
      <c r="C154" s="547">
        <v>0</v>
      </c>
      <c r="D154" s="547" t="s">
        <v>102</v>
      </c>
      <c r="E154" s="547" t="s">
        <v>102</v>
      </c>
      <c r="F154" s="547" t="s">
        <v>102</v>
      </c>
      <c r="G154" s="547" t="s">
        <v>102</v>
      </c>
      <c r="H154" s="547" t="s">
        <v>102</v>
      </c>
      <c r="I154" s="547" t="s">
        <v>102</v>
      </c>
      <c r="J154" s="547" t="s">
        <v>102</v>
      </c>
      <c r="K154" s="547" t="s">
        <v>102</v>
      </c>
      <c r="L154" s="547" t="s">
        <v>102</v>
      </c>
      <c r="M154" s="547" t="s">
        <v>102</v>
      </c>
      <c r="N154" s="547" t="s">
        <v>102</v>
      </c>
      <c r="O154" s="547" t="s">
        <v>102</v>
      </c>
      <c r="P154" s="547" t="s">
        <v>102</v>
      </c>
      <c r="Q154" s="547" t="s">
        <v>102</v>
      </c>
      <c r="R154" s="547" t="s">
        <v>102</v>
      </c>
      <c r="S154" s="547" t="s">
        <v>102</v>
      </c>
      <c r="T154" s="547"/>
      <c r="U154" s="547"/>
      <c r="V154" s="547"/>
      <c r="W154" s="547"/>
      <c r="X154" s="547"/>
      <c r="Y154" s="547"/>
      <c r="Z154" s="547"/>
      <c r="AA154" s="547"/>
      <c r="AB154" s="547"/>
      <c r="AC154" s="547"/>
      <c r="AD154" s="547"/>
      <c r="AE154" s="547"/>
      <c r="AF154" s="547"/>
      <c r="AG154" s="547"/>
      <c r="AH154" s="547"/>
      <c r="AI154" s="547"/>
      <c r="AJ154" s="547"/>
      <c r="AK154" s="547"/>
      <c r="AL154" s="547"/>
      <c r="AM154" s="547"/>
      <c r="AN154" s="547"/>
      <c r="AO154" s="547"/>
      <c r="AP154" s="547"/>
      <c r="AQ154" s="547"/>
      <c r="AR154" s="547"/>
      <c r="AS154" s="547"/>
      <c r="AT154" s="547"/>
      <c r="AU154" s="547"/>
      <c r="AV154" s="547"/>
      <c r="AW154" s="547"/>
      <c r="AX154" s="547"/>
      <c r="AY154" s="547"/>
      <c r="AZ154" s="547"/>
      <c r="BA154" s="547"/>
      <c r="BB154" s="547"/>
      <c r="BC154" s="547"/>
      <c r="BD154" s="547"/>
      <c r="BE154" s="547"/>
      <c r="BF154" s="547"/>
      <c r="BG154" s="547"/>
      <c r="BH154" s="547"/>
      <c r="BI154" s="547"/>
      <c r="BJ154" s="547"/>
      <c r="BK154" s="547"/>
      <c r="BL154" s="547"/>
      <c r="BM154" s="547"/>
      <c r="BN154" s="547"/>
      <c r="BO154" s="547"/>
      <c r="BP154" s="547"/>
      <c r="BQ154" s="547"/>
      <c r="BR154" s="547"/>
      <c r="BS154" s="547"/>
      <c r="BT154" s="547"/>
      <c r="BU154" s="547"/>
      <c r="BV154" s="547"/>
      <c r="BW154" s="547"/>
      <c r="BX154" s="547"/>
      <c r="BY154" s="547"/>
      <c r="BZ154" s="547"/>
      <c r="CA154" s="547"/>
      <c r="CB154" s="547"/>
      <c r="CC154" s="547"/>
      <c r="CD154" s="547"/>
      <c r="CE154" s="547"/>
      <c r="CF154" s="547"/>
      <c r="CG154" s="547"/>
      <c r="CH154" s="547"/>
      <c r="CI154" s="547"/>
      <c r="CJ154" s="547"/>
      <c r="CK154" s="547"/>
      <c r="CL154" s="547"/>
      <c r="CM154" s="547"/>
      <c r="CN154" s="547"/>
      <c r="CO154" s="547"/>
      <c r="CP154" s="547"/>
      <c r="CQ154" s="547"/>
      <c r="CR154" s="547"/>
      <c r="CS154" s="547"/>
      <c r="CT154" s="547"/>
      <c r="CU154" s="547"/>
      <c r="CV154" s="547"/>
      <c r="CW154" s="547"/>
      <c r="CX154" s="547"/>
      <c r="CY154" s="547"/>
      <c r="CZ154" s="547"/>
      <c r="DA154" s="547"/>
      <c r="DB154" s="547"/>
      <c r="DC154" s="547"/>
      <c r="DD154" s="547"/>
      <c r="DE154" s="547"/>
      <c r="DF154" s="547"/>
      <c r="DG154" s="547"/>
      <c r="DH154" s="547"/>
      <c r="DI154" s="547"/>
      <c r="DJ154" s="547"/>
      <c r="DK154" s="547"/>
      <c r="DL154" s="547"/>
      <c r="DM154" s="547"/>
      <c r="DN154" s="547"/>
      <c r="DO154" s="547"/>
      <c r="DP154" s="547"/>
      <c r="DQ154" s="547"/>
      <c r="DR154" s="547"/>
      <c r="DS154" s="547"/>
      <c r="DT154" s="547"/>
      <c r="DU154" s="547"/>
      <c r="DV154" s="547"/>
      <c r="DW154" s="547"/>
      <c r="DX154" s="547"/>
      <c r="DY154" s="547"/>
      <c r="DZ154" s="547"/>
      <c r="EA154" s="547"/>
      <c r="EB154" s="547"/>
      <c r="EC154" s="547"/>
      <c r="ED154" s="547"/>
      <c r="EE154" s="547"/>
      <c r="EF154" s="547"/>
      <c r="EG154" s="547"/>
      <c r="EH154" s="547"/>
      <c r="EI154" s="547"/>
      <c r="EJ154" s="547"/>
      <c r="EK154" s="547"/>
      <c r="EL154" s="547"/>
      <c r="EM154" s="547"/>
      <c r="EN154" s="547"/>
      <c r="EO154" s="547"/>
      <c r="EP154" s="547"/>
      <c r="EQ154" s="547"/>
      <c r="ER154" s="547"/>
      <c r="ES154" s="547"/>
      <c r="ET154" s="547"/>
      <c r="EU154" s="547"/>
      <c r="EV154" s="547"/>
      <c r="EW154" s="547"/>
      <c r="EX154" s="547"/>
      <c r="EY154" s="547"/>
      <c r="EZ154" s="547"/>
      <c r="FA154" s="547"/>
      <c r="FB154" s="547"/>
      <c r="FC154" s="547"/>
      <c r="FD154" s="547"/>
      <c r="FE154" s="547"/>
      <c r="FF154" s="547"/>
      <c r="FG154" s="547"/>
      <c r="FH154" s="547"/>
      <c r="FI154" s="547"/>
      <c r="FJ154" s="547"/>
      <c r="FK154" s="547"/>
      <c r="FL154" s="547"/>
      <c r="FM154" s="547"/>
      <c r="FN154" s="547"/>
      <c r="FO154" s="547"/>
    </row>
    <row r="155" spans="1:171" x14ac:dyDescent="0.15">
      <c r="A155" s="547">
        <v>3924587</v>
      </c>
      <c r="B155" s="547">
        <v>4</v>
      </c>
      <c r="C155" s="547">
        <v>4</v>
      </c>
      <c r="D155" s="547" t="s">
        <v>20822</v>
      </c>
      <c r="E155" s="547" t="s">
        <v>20825</v>
      </c>
      <c r="F155" s="547" t="s">
        <v>20826</v>
      </c>
      <c r="G155" s="547" t="s">
        <v>20827</v>
      </c>
      <c r="J155" s="547"/>
      <c r="K155" s="547"/>
      <c r="L155" s="547"/>
      <c r="M155" s="547"/>
      <c r="N155" s="547"/>
      <c r="O155" s="547"/>
      <c r="P155" s="547"/>
      <c r="Q155" s="547"/>
      <c r="R155" s="547"/>
      <c r="S155" s="547"/>
      <c r="T155" s="547"/>
      <c r="U155" s="547"/>
      <c r="V155" s="547"/>
      <c r="W155" s="547"/>
      <c r="X155" s="547"/>
      <c r="Y155" s="547"/>
      <c r="Z155" s="547"/>
      <c r="AA155" s="547"/>
      <c r="AB155" s="547"/>
      <c r="AC155" s="547"/>
      <c r="AD155" s="547"/>
      <c r="AE155" s="547"/>
      <c r="AF155" s="547"/>
      <c r="AG155" s="547"/>
      <c r="AH155" s="547"/>
      <c r="AI155" s="547"/>
      <c r="AJ155" s="547"/>
      <c r="AK155" s="547"/>
      <c r="AL155" s="547"/>
      <c r="AM155" s="547"/>
      <c r="AN155" s="547"/>
      <c r="AO155" s="547"/>
      <c r="AP155" s="547"/>
      <c r="AQ155" s="547"/>
      <c r="AR155" s="547"/>
      <c r="AS155" s="547"/>
      <c r="AT155" s="547"/>
      <c r="AU155" s="547"/>
      <c r="AV155" s="547"/>
      <c r="AW155" s="547"/>
      <c r="AX155" s="547"/>
      <c r="AY155" s="547"/>
      <c r="AZ155" s="547"/>
      <c r="BA155" s="547"/>
      <c r="BB155" s="547"/>
      <c r="BC155" s="547"/>
      <c r="BD155" s="547"/>
      <c r="BE155" s="547"/>
      <c r="BF155" s="547"/>
      <c r="BG155" s="547"/>
      <c r="BH155" s="547"/>
      <c r="BI155" s="547"/>
      <c r="BJ155" s="547"/>
      <c r="BK155" s="547"/>
      <c r="BL155" s="547"/>
      <c r="BM155" s="547"/>
      <c r="BN155" s="547"/>
      <c r="BO155" s="547"/>
      <c r="BP155" s="547"/>
      <c r="BQ155" s="547"/>
      <c r="BR155" s="547"/>
      <c r="BS155" s="547"/>
      <c r="BT155" s="547"/>
      <c r="BU155" s="547"/>
      <c r="BV155" s="547"/>
      <c r="BW155" s="547"/>
      <c r="BX155" s="547"/>
      <c r="BY155" s="547"/>
      <c r="BZ155" s="547"/>
      <c r="CA155" s="547"/>
      <c r="CB155" s="547"/>
      <c r="CC155" s="547"/>
      <c r="CD155" s="547"/>
      <c r="CE155" s="547"/>
      <c r="CF155" s="547"/>
      <c r="CG155" s="547"/>
      <c r="CH155" s="547"/>
      <c r="CI155" s="547"/>
      <c r="CJ155" s="547"/>
      <c r="CK155" s="547"/>
      <c r="CL155" s="547"/>
      <c r="CM155" s="547"/>
      <c r="CN155" s="547"/>
      <c r="CO155" s="547"/>
      <c r="CP155" s="547"/>
      <c r="CQ155" s="547"/>
      <c r="CR155" s="547"/>
      <c r="CS155" s="547"/>
      <c r="CT155" s="547"/>
      <c r="CU155" s="547"/>
      <c r="CV155" s="547"/>
      <c r="CW155" s="547"/>
      <c r="CX155" s="547"/>
      <c r="CY155" s="547"/>
      <c r="CZ155" s="547"/>
      <c r="DA155" s="547"/>
      <c r="DB155" s="547"/>
      <c r="DC155" s="547"/>
      <c r="DD155" s="547"/>
      <c r="DE155" s="547"/>
      <c r="DF155" s="547"/>
      <c r="DG155" s="547"/>
      <c r="DH155" s="547"/>
      <c r="DI155" s="547"/>
      <c r="DJ155" s="547"/>
      <c r="DK155" s="547"/>
      <c r="DL155" s="547"/>
      <c r="DM155" s="547"/>
      <c r="DN155" s="547"/>
      <c r="DO155" s="547"/>
      <c r="DP155" s="547"/>
      <c r="DQ155" s="547"/>
      <c r="DR155" s="547"/>
      <c r="DS155" s="547"/>
      <c r="DT155" s="547"/>
      <c r="DU155" s="547"/>
      <c r="DV155" s="547"/>
      <c r="DW155" s="547"/>
      <c r="DX155" s="547"/>
      <c r="DY155" s="547"/>
      <c r="DZ155" s="547"/>
      <c r="EA155" s="547"/>
      <c r="EB155" s="547"/>
      <c r="EC155" s="547"/>
      <c r="ED155" s="547"/>
      <c r="EE155" s="547"/>
      <c r="EF155" s="547"/>
      <c r="EG155" s="547"/>
      <c r="EH155" s="547"/>
      <c r="EI155" s="547"/>
      <c r="EJ155" s="547"/>
      <c r="EK155" s="547"/>
      <c r="EL155" s="547"/>
      <c r="EM155" s="547"/>
      <c r="EN155" s="547"/>
      <c r="EO155" s="547"/>
      <c r="EP155" s="547"/>
      <c r="EQ155" s="547"/>
      <c r="ER155" s="547"/>
      <c r="ES155" s="547"/>
      <c r="ET155" s="547"/>
      <c r="EU155" s="547"/>
      <c r="EV155" s="547"/>
      <c r="EW155" s="547"/>
      <c r="EX155" s="547"/>
      <c r="EY155" s="547"/>
      <c r="EZ155" s="547"/>
      <c r="FA155" s="547"/>
      <c r="FB155" s="547"/>
      <c r="FC155" s="547"/>
      <c r="FD155" s="547"/>
      <c r="FE155" s="547"/>
      <c r="FF155" s="547"/>
      <c r="FG155" s="547"/>
      <c r="FH155" s="547"/>
      <c r="FI155" s="547"/>
      <c r="FJ155" s="547"/>
      <c r="FK155" s="547"/>
      <c r="FL155" s="547"/>
      <c r="FM155" s="547"/>
      <c r="FN155" s="547"/>
      <c r="FO155" s="547"/>
    </row>
    <row r="156" spans="1:171" x14ac:dyDescent="0.15">
      <c r="A156" s="547">
        <v>3887614</v>
      </c>
      <c r="B156" s="547">
        <v>0</v>
      </c>
      <c r="C156" s="547">
        <v>0</v>
      </c>
      <c r="D156" s="547" t="s">
        <v>102</v>
      </c>
      <c r="E156" s="547" t="s">
        <v>102</v>
      </c>
      <c r="F156" s="547" t="s">
        <v>102</v>
      </c>
      <c r="G156" s="547" t="s">
        <v>102</v>
      </c>
      <c r="H156" s="547" t="s">
        <v>102</v>
      </c>
      <c r="I156" s="547" t="s">
        <v>102</v>
      </c>
      <c r="J156" s="547" t="s">
        <v>102</v>
      </c>
      <c r="K156" s="547" t="s">
        <v>102</v>
      </c>
      <c r="L156" s="547" t="s">
        <v>102</v>
      </c>
      <c r="M156" s="547" t="s">
        <v>102</v>
      </c>
      <c r="N156" s="547" t="s">
        <v>102</v>
      </c>
      <c r="O156" s="547" t="s">
        <v>102</v>
      </c>
      <c r="P156" s="547" t="s">
        <v>102</v>
      </c>
      <c r="Q156" s="547" t="s">
        <v>102</v>
      </c>
      <c r="R156" s="547" t="s">
        <v>102</v>
      </c>
      <c r="S156" s="547" t="s">
        <v>102</v>
      </c>
      <c r="T156" s="547"/>
      <c r="U156" s="547"/>
      <c r="V156" s="547"/>
      <c r="W156" s="547"/>
      <c r="X156" s="547"/>
      <c r="Y156" s="547"/>
      <c r="Z156" s="547"/>
      <c r="AA156" s="547"/>
      <c r="AB156" s="547"/>
      <c r="AC156" s="547"/>
      <c r="AD156" s="547"/>
      <c r="AE156" s="547"/>
      <c r="AF156" s="547"/>
      <c r="AG156" s="547"/>
      <c r="AH156" s="547"/>
      <c r="AI156" s="547"/>
      <c r="AJ156" s="547"/>
      <c r="AK156" s="547"/>
      <c r="AL156" s="547"/>
      <c r="AM156" s="547"/>
      <c r="AN156" s="547"/>
      <c r="AO156" s="547"/>
      <c r="AP156" s="547"/>
      <c r="AQ156" s="547"/>
      <c r="AR156" s="547"/>
      <c r="AS156" s="547"/>
      <c r="AT156" s="547"/>
      <c r="AU156" s="547"/>
      <c r="AV156" s="547"/>
      <c r="AW156" s="547"/>
      <c r="AX156" s="547"/>
      <c r="AY156" s="547"/>
      <c r="AZ156" s="547"/>
      <c r="BA156" s="547"/>
      <c r="BB156" s="547"/>
      <c r="BC156" s="547"/>
      <c r="BD156" s="547"/>
      <c r="BE156" s="547"/>
      <c r="BF156" s="547"/>
      <c r="BG156" s="547"/>
      <c r="BH156" s="547"/>
      <c r="BI156" s="547"/>
      <c r="BJ156" s="547"/>
      <c r="BK156" s="547"/>
      <c r="BL156" s="547"/>
      <c r="BM156" s="547"/>
      <c r="BN156" s="547"/>
      <c r="BO156" s="547"/>
      <c r="BP156" s="547"/>
      <c r="BQ156" s="547"/>
      <c r="BR156" s="547"/>
      <c r="BS156" s="547"/>
      <c r="BT156" s="547"/>
      <c r="BU156" s="547"/>
      <c r="BV156" s="547"/>
      <c r="BW156" s="547"/>
      <c r="BX156" s="547"/>
      <c r="BY156" s="547"/>
      <c r="BZ156" s="547"/>
      <c r="CA156" s="547"/>
      <c r="CB156" s="547"/>
      <c r="CC156" s="547"/>
      <c r="CD156" s="547"/>
      <c r="CE156" s="547"/>
      <c r="CF156" s="547"/>
      <c r="CG156" s="547"/>
      <c r="CH156" s="547"/>
      <c r="CI156" s="547"/>
      <c r="CJ156" s="547"/>
      <c r="CK156" s="547"/>
      <c r="CL156" s="547"/>
      <c r="CM156" s="547"/>
      <c r="CN156" s="547"/>
      <c r="CO156" s="547"/>
      <c r="CP156" s="547"/>
      <c r="CQ156" s="547"/>
      <c r="CR156" s="547"/>
      <c r="CS156" s="547"/>
      <c r="CT156" s="547"/>
      <c r="CU156" s="547"/>
      <c r="CV156" s="547"/>
      <c r="CW156" s="547"/>
      <c r="CX156" s="547"/>
      <c r="CY156" s="547"/>
      <c r="CZ156" s="547"/>
      <c r="DA156" s="547"/>
      <c r="DB156" s="547"/>
      <c r="DC156" s="547"/>
      <c r="DD156" s="547"/>
      <c r="DE156" s="547"/>
      <c r="DF156" s="547"/>
      <c r="DG156" s="547"/>
      <c r="DH156" s="547"/>
      <c r="DI156" s="547"/>
      <c r="DJ156" s="547"/>
      <c r="DK156" s="547"/>
      <c r="DL156" s="547"/>
      <c r="DM156" s="547"/>
      <c r="DN156" s="547"/>
      <c r="DO156" s="547"/>
      <c r="DP156" s="547"/>
      <c r="DQ156" s="547"/>
      <c r="DR156" s="547"/>
      <c r="DS156" s="547"/>
      <c r="DT156" s="547"/>
      <c r="DU156" s="547"/>
      <c r="DV156" s="547"/>
      <c r="DW156" s="547"/>
      <c r="DX156" s="547"/>
      <c r="DY156" s="547"/>
      <c r="DZ156" s="547"/>
      <c r="EA156" s="547"/>
      <c r="EB156" s="547"/>
      <c r="EC156" s="547"/>
      <c r="ED156" s="547"/>
      <c r="EE156" s="547"/>
      <c r="EF156" s="547"/>
      <c r="EG156" s="547"/>
      <c r="EH156" s="547"/>
      <c r="EI156" s="547"/>
      <c r="EJ156" s="547"/>
      <c r="EK156" s="547"/>
      <c r="EL156" s="547"/>
      <c r="EM156" s="547"/>
      <c r="EN156" s="547"/>
      <c r="EO156" s="547"/>
      <c r="EP156" s="547"/>
      <c r="EQ156" s="547"/>
      <c r="ER156" s="547"/>
      <c r="ES156" s="547"/>
      <c r="ET156" s="547"/>
      <c r="EU156" s="547"/>
      <c r="EV156" s="547"/>
      <c r="EW156" s="547"/>
      <c r="EX156" s="547"/>
      <c r="EY156" s="547"/>
      <c r="EZ156" s="547"/>
      <c r="FA156" s="547"/>
      <c r="FB156" s="547"/>
      <c r="FC156" s="547"/>
      <c r="FD156" s="547"/>
      <c r="FE156" s="547"/>
      <c r="FF156" s="547"/>
      <c r="FG156" s="547"/>
      <c r="FH156" s="547"/>
      <c r="FI156" s="547"/>
      <c r="FJ156" s="547"/>
      <c r="FK156" s="547"/>
      <c r="FL156" s="547"/>
      <c r="FM156" s="547"/>
      <c r="FN156" s="547"/>
      <c r="FO156" s="547"/>
    </row>
    <row r="157" spans="1:171" x14ac:dyDescent="0.15">
      <c r="A157" s="547">
        <v>3871456</v>
      </c>
      <c r="B157" s="547">
        <v>0</v>
      </c>
      <c r="C157" s="547">
        <v>0</v>
      </c>
      <c r="D157" s="547" t="s">
        <v>102</v>
      </c>
      <c r="E157" s="547" t="s">
        <v>102</v>
      </c>
      <c r="F157" s="547" t="s">
        <v>102</v>
      </c>
      <c r="G157" s="547" t="s">
        <v>102</v>
      </c>
      <c r="H157" s="547" t="s">
        <v>102</v>
      </c>
      <c r="I157" s="547" t="s">
        <v>102</v>
      </c>
      <c r="J157" s="547" t="s">
        <v>102</v>
      </c>
      <c r="K157" s="547" t="s">
        <v>102</v>
      </c>
      <c r="L157" s="547" t="s">
        <v>102</v>
      </c>
      <c r="M157" s="547" t="s">
        <v>102</v>
      </c>
      <c r="N157" s="547" t="s">
        <v>102</v>
      </c>
      <c r="O157" s="547" t="s">
        <v>102</v>
      </c>
      <c r="P157" s="547" t="s">
        <v>102</v>
      </c>
      <c r="Q157" s="547" t="s">
        <v>102</v>
      </c>
      <c r="R157" s="547" t="s">
        <v>102</v>
      </c>
      <c r="S157" s="547" t="s">
        <v>102</v>
      </c>
      <c r="T157" s="547"/>
      <c r="U157" s="547"/>
      <c r="V157" s="547"/>
      <c r="W157" s="547"/>
      <c r="X157" s="547"/>
      <c r="Y157" s="547"/>
      <c r="Z157" s="547"/>
      <c r="AA157" s="547"/>
      <c r="AB157" s="547"/>
      <c r="AC157" s="547"/>
      <c r="AD157" s="547"/>
      <c r="AE157" s="547"/>
      <c r="AF157" s="547"/>
      <c r="AG157" s="547"/>
      <c r="AH157" s="547"/>
      <c r="AI157" s="547"/>
      <c r="AJ157" s="547"/>
      <c r="AK157" s="547"/>
      <c r="AL157" s="547"/>
      <c r="AM157" s="547"/>
      <c r="AN157" s="547"/>
      <c r="AO157" s="547"/>
      <c r="AP157" s="547"/>
      <c r="AQ157" s="547"/>
      <c r="AR157" s="547"/>
      <c r="AS157" s="547"/>
      <c r="AT157" s="547"/>
      <c r="AU157" s="547"/>
      <c r="AV157" s="547"/>
      <c r="AW157" s="547"/>
      <c r="AX157" s="547"/>
      <c r="AY157" s="547"/>
      <c r="AZ157" s="547"/>
      <c r="BA157" s="547"/>
      <c r="BB157" s="547"/>
      <c r="BC157" s="547"/>
      <c r="BD157" s="547"/>
      <c r="BE157" s="547"/>
      <c r="BF157" s="547"/>
      <c r="BG157" s="547"/>
      <c r="BH157" s="547"/>
      <c r="BI157" s="547"/>
      <c r="BJ157" s="547"/>
      <c r="BK157" s="547"/>
      <c r="BL157" s="547"/>
      <c r="BM157" s="547"/>
      <c r="BN157" s="547"/>
      <c r="BO157" s="547"/>
      <c r="BP157" s="547"/>
      <c r="BQ157" s="547"/>
      <c r="BR157" s="547"/>
      <c r="BS157" s="547"/>
      <c r="BT157" s="547"/>
      <c r="BU157" s="547"/>
      <c r="BV157" s="547"/>
      <c r="BW157" s="547"/>
      <c r="BX157" s="547"/>
      <c r="BY157" s="547"/>
      <c r="BZ157" s="547"/>
      <c r="CA157" s="547"/>
      <c r="CB157" s="547"/>
      <c r="CC157" s="547"/>
      <c r="CD157" s="547"/>
      <c r="CE157" s="547"/>
      <c r="CF157" s="547"/>
      <c r="CG157" s="547"/>
      <c r="CH157" s="547"/>
      <c r="CI157" s="547"/>
      <c r="CJ157" s="547"/>
      <c r="CK157" s="547"/>
      <c r="CL157" s="547"/>
      <c r="CM157" s="547"/>
      <c r="CN157" s="547"/>
      <c r="CO157" s="547"/>
      <c r="CP157" s="547"/>
      <c r="CQ157" s="547"/>
      <c r="CR157" s="547"/>
      <c r="CS157" s="547"/>
      <c r="CT157" s="547"/>
      <c r="CU157" s="547"/>
      <c r="CV157" s="547"/>
      <c r="CW157" s="547"/>
      <c r="CX157" s="547"/>
      <c r="CY157" s="547"/>
      <c r="CZ157" s="547"/>
      <c r="DA157" s="547"/>
      <c r="DB157" s="547"/>
      <c r="DC157" s="547"/>
      <c r="DD157" s="547"/>
      <c r="DE157" s="547"/>
      <c r="DF157" s="547"/>
      <c r="DG157" s="547"/>
      <c r="DH157" s="547"/>
      <c r="DI157" s="547"/>
      <c r="DJ157" s="547"/>
      <c r="DK157" s="547"/>
      <c r="DL157" s="547"/>
      <c r="DM157" s="547"/>
      <c r="DN157" s="547"/>
      <c r="DO157" s="547"/>
      <c r="DP157" s="547"/>
      <c r="DQ157" s="547"/>
      <c r="DR157" s="547"/>
      <c r="DS157" s="547"/>
      <c r="DT157" s="547"/>
      <c r="DU157" s="547"/>
      <c r="DV157" s="547"/>
      <c r="DW157" s="547"/>
      <c r="DX157" s="547"/>
      <c r="DY157" s="547"/>
      <c r="DZ157" s="547"/>
      <c r="EA157" s="547"/>
      <c r="EB157" s="547"/>
      <c r="EC157" s="547"/>
      <c r="ED157" s="547"/>
      <c r="EE157" s="547"/>
      <c r="EF157" s="547"/>
      <c r="EG157" s="547"/>
      <c r="EH157" s="547"/>
      <c r="EI157" s="547"/>
      <c r="EJ157" s="547"/>
      <c r="EK157" s="547"/>
      <c r="EL157" s="547"/>
      <c r="EM157" s="547"/>
      <c r="EN157" s="547"/>
      <c r="EO157" s="547"/>
      <c r="EP157" s="547"/>
      <c r="EQ157" s="547"/>
      <c r="ER157" s="547"/>
      <c r="ES157" s="547"/>
      <c r="ET157" s="547"/>
      <c r="EU157" s="547"/>
      <c r="EV157" s="547"/>
      <c r="EW157" s="547"/>
      <c r="EX157" s="547"/>
      <c r="EY157" s="547"/>
      <c r="EZ157" s="547"/>
      <c r="FA157" s="547"/>
      <c r="FB157" s="547"/>
      <c r="FC157" s="547"/>
      <c r="FD157" s="547"/>
      <c r="FE157" s="547"/>
      <c r="FF157" s="547"/>
      <c r="FG157" s="547"/>
      <c r="FH157" s="547"/>
      <c r="FI157" s="547"/>
      <c r="FJ157" s="547"/>
      <c r="FK157" s="547"/>
      <c r="FL157" s="547"/>
      <c r="FM157" s="547"/>
      <c r="FN157" s="547"/>
      <c r="FO157" s="547"/>
    </row>
    <row r="158" spans="1:171" x14ac:dyDescent="0.15">
      <c r="A158" s="547">
        <v>3868474</v>
      </c>
      <c r="B158" s="547">
        <v>0</v>
      </c>
      <c r="C158" s="547">
        <v>0</v>
      </c>
      <c r="D158" s="547" t="s">
        <v>102</v>
      </c>
      <c r="E158" s="547" t="s">
        <v>102</v>
      </c>
      <c r="F158" s="547" t="s">
        <v>102</v>
      </c>
      <c r="G158" s="547" t="s">
        <v>102</v>
      </c>
      <c r="H158" s="547" t="s">
        <v>102</v>
      </c>
      <c r="I158" s="547" t="s">
        <v>102</v>
      </c>
      <c r="J158" s="547" t="s">
        <v>102</v>
      </c>
      <c r="K158" s="547" t="s">
        <v>102</v>
      </c>
      <c r="L158" s="547" t="s">
        <v>102</v>
      </c>
      <c r="M158" s="547" t="s">
        <v>102</v>
      </c>
      <c r="N158" s="547" t="s">
        <v>102</v>
      </c>
      <c r="O158" s="547" t="s">
        <v>102</v>
      </c>
      <c r="P158" s="547" t="s">
        <v>102</v>
      </c>
      <c r="Q158" s="547" t="s">
        <v>102</v>
      </c>
      <c r="R158" s="547" t="s">
        <v>102</v>
      </c>
      <c r="S158" s="547" t="s">
        <v>102</v>
      </c>
      <c r="T158" s="547"/>
      <c r="U158" s="547"/>
      <c r="V158" s="547"/>
      <c r="W158" s="547"/>
      <c r="X158" s="547"/>
      <c r="Y158" s="547"/>
      <c r="Z158" s="547"/>
      <c r="AA158" s="547"/>
      <c r="AB158" s="547"/>
      <c r="AC158" s="547"/>
      <c r="AD158" s="547"/>
      <c r="AE158" s="547"/>
      <c r="AF158" s="547"/>
      <c r="AG158" s="547"/>
      <c r="AH158" s="547"/>
      <c r="AI158" s="547"/>
      <c r="AJ158" s="547"/>
      <c r="AK158" s="547"/>
      <c r="AL158" s="547"/>
      <c r="AM158" s="547"/>
      <c r="AN158" s="547"/>
      <c r="AO158" s="547"/>
      <c r="AP158" s="547"/>
      <c r="AQ158" s="547"/>
      <c r="AR158" s="547"/>
      <c r="AS158" s="547"/>
      <c r="AT158" s="547"/>
      <c r="AU158" s="547"/>
      <c r="AV158" s="547"/>
      <c r="AW158" s="547"/>
      <c r="AX158" s="547"/>
      <c r="AY158" s="547"/>
      <c r="AZ158" s="547"/>
      <c r="BA158" s="547"/>
      <c r="BB158" s="547"/>
      <c r="BC158" s="547"/>
      <c r="BD158" s="547"/>
      <c r="BE158" s="547"/>
      <c r="BF158" s="547"/>
      <c r="BG158" s="547"/>
      <c r="BH158" s="547"/>
      <c r="BI158" s="547"/>
      <c r="BJ158" s="547"/>
      <c r="BK158" s="547"/>
      <c r="BL158" s="547"/>
      <c r="BM158" s="547"/>
      <c r="BN158" s="547"/>
      <c r="BO158" s="547"/>
      <c r="BP158" s="547"/>
      <c r="BQ158" s="547"/>
      <c r="BR158" s="547"/>
      <c r="BS158" s="547"/>
      <c r="BT158" s="547"/>
      <c r="BU158" s="547"/>
      <c r="BV158" s="547"/>
      <c r="BW158" s="547"/>
      <c r="BX158" s="547"/>
      <c r="BY158" s="547"/>
      <c r="BZ158" s="547"/>
      <c r="CA158" s="547"/>
      <c r="CB158" s="547"/>
      <c r="CC158" s="547"/>
      <c r="CD158" s="547"/>
      <c r="CE158" s="547"/>
      <c r="CF158" s="547"/>
      <c r="CG158" s="547"/>
      <c r="CH158" s="547"/>
      <c r="CI158" s="547"/>
      <c r="CJ158" s="547"/>
      <c r="CK158" s="547"/>
      <c r="CL158" s="547"/>
      <c r="CM158" s="547"/>
      <c r="CN158" s="547"/>
      <c r="CO158" s="547"/>
      <c r="CP158" s="547"/>
      <c r="CQ158" s="547"/>
      <c r="CR158" s="547"/>
      <c r="CS158" s="547"/>
      <c r="CT158" s="547"/>
      <c r="CU158" s="547"/>
      <c r="CV158" s="547"/>
      <c r="CW158" s="547"/>
      <c r="CX158" s="547"/>
      <c r="CY158" s="547"/>
      <c r="CZ158" s="547"/>
      <c r="DA158" s="547"/>
      <c r="DB158" s="547"/>
      <c r="DC158" s="547"/>
      <c r="DD158" s="547"/>
      <c r="DE158" s="547"/>
      <c r="DF158" s="547"/>
      <c r="DG158" s="547"/>
      <c r="DH158" s="547"/>
      <c r="DI158" s="547"/>
      <c r="DJ158" s="547"/>
      <c r="DK158" s="547"/>
      <c r="DL158" s="547"/>
      <c r="DM158" s="547"/>
      <c r="DN158" s="547"/>
      <c r="DO158" s="547"/>
      <c r="DP158" s="547"/>
      <c r="DQ158" s="547"/>
      <c r="DR158" s="547"/>
      <c r="DS158" s="547"/>
      <c r="DT158" s="547"/>
      <c r="DU158" s="547"/>
      <c r="DV158" s="547"/>
      <c r="DW158" s="547"/>
      <c r="DX158" s="547"/>
      <c r="DY158" s="547"/>
      <c r="DZ158" s="547"/>
      <c r="EA158" s="547"/>
      <c r="EB158" s="547"/>
      <c r="EC158" s="547"/>
      <c r="ED158" s="547"/>
      <c r="EE158" s="547"/>
      <c r="EF158" s="547"/>
      <c r="EG158" s="547"/>
      <c r="EH158" s="547"/>
      <c r="EI158" s="547"/>
      <c r="EJ158" s="547"/>
      <c r="EK158" s="547"/>
      <c r="EL158" s="547"/>
      <c r="EM158" s="547"/>
      <c r="EN158" s="547"/>
      <c r="EO158" s="547"/>
      <c r="EP158" s="547"/>
      <c r="EQ158" s="547"/>
      <c r="ER158" s="547"/>
      <c r="ES158" s="547"/>
      <c r="ET158" s="547"/>
      <c r="EU158" s="547"/>
      <c r="EV158" s="547"/>
      <c r="EW158" s="547"/>
      <c r="EX158" s="547"/>
      <c r="EY158" s="547"/>
      <c r="EZ158" s="547"/>
      <c r="FA158" s="547"/>
      <c r="FB158" s="547"/>
      <c r="FC158" s="547"/>
      <c r="FD158" s="547"/>
      <c r="FE158" s="547"/>
      <c r="FF158" s="547"/>
      <c r="FG158" s="547"/>
      <c r="FH158" s="547"/>
      <c r="FI158" s="547"/>
      <c r="FJ158" s="547"/>
      <c r="FK158" s="547"/>
      <c r="FL158" s="547"/>
      <c r="FM158" s="547"/>
      <c r="FN158" s="547"/>
      <c r="FO158" s="547"/>
    </row>
    <row r="159" spans="1:171" x14ac:dyDescent="0.15">
      <c r="A159" s="547">
        <v>3893292</v>
      </c>
      <c r="B159" s="547">
        <v>0</v>
      </c>
      <c r="C159" s="547">
        <v>0</v>
      </c>
      <c r="D159" s="547" t="s">
        <v>102</v>
      </c>
      <c r="E159" s="547" t="s">
        <v>102</v>
      </c>
      <c r="F159" s="547" t="s">
        <v>102</v>
      </c>
      <c r="G159" s="547" t="s">
        <v>102</v>
      </c>
      <c r="H159" s="547" t="s">
        <v>102</v>
      </c>
      <c r="I159" s="547" t="s">
        <v>102</v>
      </c>
      <c r="J159" s="547" t="s">
        <v>102</v>
      </c>
      <c r="K159" s="547" t="s">
        <v>102</v>
      </c>
      <c r="L159" s="547" t="s">
        <v>102</v>
      </c>
      <c r="M159" s="547" t="s">
        <v>102</v>
      </c>
      <c r="N159" s="547" t="s">
        <v>102</v>
      </c>
      <c r="O159" s="547" t="s">
        <v>102</v>
      </c>
      <c r="P159" s="547" t="s">
        <v>102</v>
      </c>
      <c r="Q159" s="547" t="s">
        <v>102</v>
      </c>
      <c r="R159" s="547" t="s">
        <v>102</v>
      </c>
      <c r="S159" s="547" t="s">
        <v>102</v>
      </c>
      <c r="T159" s="547"/>
      <c r="U159" s="547"/>
      <c r="V159" s="547"/>
      <c r="W159" s="547"/>
      <c r="X159" s="547"/>
      <c r="Y159" s="547"/>
      <c r="Z159" s="547"/>
      <c r="AA159" s="547"/>
      <c r="AB159" s="547"/>
      <c r="AC159" s="547"/>
      <c r="AD159" s="547"/>
      <c r="AE159" s="547"/>
      <c r="AF159" s="547"/>
      <c r="AG159" s="547"/>
      <c r="AH159" s="547"/>
      <c r="AI159" s="547"/>
      <c r="AJ159" s="547"/>
      <c r="AK159" s="547"/>
      <c r="AL159" s="547"/>
      <c r="AM159" s="547"/>
      <c r="AN159" s="547"/>
      <c r="AO159" s="547"/>
      <c r="AP159" s="547"/>
      <c r="AQ159" s="547"/>
      <c r="AR159" s="547"/>
      <c r="AS159" s="547"/>
      <c r="AT159" s="547"/>
      <c r="AU159" s="547"/>
      <c r="AV159" s="547"/>
      <c r="AW159" s="547"/>
      <c r="AX159" s="547"/>
      <c r="AY159" s="547"/>
      <c r="AZ159" s="547"/>
      <c r="BA159" s="547"/>
      <c r="BB159" s="547"/>
      <c r="BC159" s="547"/>
      <c r="BD159" s="547"/>
      <c r="BE159" s="547"/>
      <c r="BF159" s="547"/>
      <c r="BG159" s="547"/>
      <c r="BH159" s="547"/>
      <c r="BI159" s="547"/>
      <c r="BJ159" s="547"/>
      <c r="BK159" s="547"/>
      <c r="BL159" s="547"/>
      <c r="BM159" s="547"/>
      <c r="BN159" s="547"/>
      <c r="BO159" s="547"/>
      <c r="BP159" s="547"/>
      <c r="BQ159" s="547"/>
      <c r="BR159" s="547"/>
      <c r="BS159" s="547"/>
      <c r="BT159" s="547"/>
      <c r="BU159" s="547"/>
      <c r="BV159" s="547"/>
      <c r="BW159" s="547"/>
      <c r="BX159" s="547"/>
      <c r="BY159" s="547"/>
      <c r="BZ159" s="547"/>
      <c r="CA159" s="547"/>
      <c r="CB159" s="547"/>
      <c r="CC159" s="547"/>
      <c r="CD159" s="547"/>
      <c r="CE159" s="547"/>
      <c r="CF159" s="547"/>
      <c r="CG159" s="547"/>
      <c r="CH159" s="547"/>
      <c r="CI159" s="547"/>
      <c r="CJ159" s="547"/>
      <c r="CK159" s="547"/>
      <c r="CL159" s="547"/>
      <c r="CM159" s="547"/>
      <c r="CN159" s="547"/>
      <c r="CO159" s="547"/>
      <c r="CP159" s="547"/>
      <c r="CQ159" s="547"/>
      <c r="CR159" s="547"/>
      <c r="CS159" s="547"/>
      <c r="CT159" s="547"/>
      <c r="CU159" s="547"/>
      <c r="CV159" s="547"/>
      <c r="CW159" s="547"/>
      <c r="CX159" s="547"/>
      <c r="CY159" s="547"/>
      <c r="CZ159" s="547"/>
      <c r="DA159" s="547"/>
      <c r="DB159" s="547"/>
      <c r="DC159" s="547"/>
      <c r="DD159" s="547"/>
      <c r="DE159" s="547"/>
      <c r="DF159" s="547"/>
      <c r="DG159" s="547"/>
      <c r="DH159" s="547"/>
      <c r="DI159" s="547"/>
      <c r="DJ159" s="547"/>
      <c r="DK159" s="547"/>
      <c r="DL159" s="547"/>
      <c r="DM159" s="547"/>
      <c r="DN159" s="547"/>
      <c r="DO159" s="547"/>
      <c r="DP159" s="547"/>
      <c r="DQ159" s="547"/>
      <c r="DR159" s="547"/>
      <c r="DS159" s="547"/>
      <c r="DT159" s="547"/>
      <c r="DU159" s="547"/>
      <c r="DV159" s="547"/>
      <c r="DW159" s="547"/>
      <c r="DX159" s="547"/>
      <c r="DY159" s="547"/>
      <c r="DZ159" s="547"/>
      <c r="EA159" s="547"/>
      <c r="EB159" s="547"/>
      <c r="EC159" s="547"/>
      <c r="ED159" s="547"/>
      <c r="EE159" s="547"/>
      <c r="EF159" s="547"/>
      <c r="EG159" s="547"/>
      <c r="EH159" s="547"/>
      <c r="EI159" s="547"/>
      <c r="EJ159" s="547"/>
      <c r="EK159" s="547"/>
      <c r="EL159" s="547"/>
      <c r="EM159" s="547"/>
      <c r="EN159" s="547"/>
      <c r="EO159" s="547"/>
      <c r="EP159" s="547"/>
      <c r="EQ159" s="547"/>
      <c r="ER159" s="547"/>
      <c r="ES159" s="547"/>
      <c r="ET159" s="547"/>
      <c r="EU159" s="547"/>
      <c r="EV159" s="547"/>
      <c r="EW159" s="547"/>
      <c r="EX159" s="547"/>
      <c r="EY159" s="547"/>
      <c r="EZ159" s="547"/>
      <c r="FA159" s="547"/>
      <c r="FB159" s="547"/>
      <c r="FC159" s="547"/>
      <c r="FD159" s="547"/>
      <c r="FE159" s="547"/>
      <c r="FF159" s="547"/>
      <c r="FG159" s="547"/>
      <c r="FH159" s="547"/>
      <c r="FI159" s="547"/>
      <c r="FJ159" s="547"/>
      <c r="FK159" s="547"/>
      <c r="FL159" s="547"/>
      <c r="FM159" s="547"/>
      <c r="FN159" s="547"/>
      <c r="FO159" s="547"/>
    </row>
    <row r="160" spans="1:171" x14ac:dyDescent="0.15">
      <c r="A160" s="547">
        <v>3886275</v>
      </c>
      <c r="B160" s="547">
        <v>0</v>
      </c>
      <c r="C160" s="547">
        <v>0</v>
      </c>
      <c r="D160" s="547" t="s">
        <v>102</v>
      </c>
      <c r="E160" s="547" t="s">
        <v>102</v>
      </c>
      <c r="F160" s="547" t="s">
        <v>102</v>
      </c>
      <c r="G160" s="547" t="s">
        <v>102</v>
      </c>
      <c r="H160" s="547" t="s">
        <v>102</v>
      </c>
      <c r="I160" s="547" t="s">
        <v>102</v>
      </c>
      <c r="J160" s="547" t="s">
        <v>102</v>
      </c>
      <c r="K160" s="547" t="s">
        <v>102</v>
      </c>
      <c r="L160" s="547" t="s">
        <v>102</v>
      </c>
      <c r="M160" s="547" t="s">
        <v>102</v>
      </c>
      <c r="N160" s="547" t="s">
        <v>102</v>
      </c>
      <c r="O160" s="547" t="s">
        <v>102</v>
      </c>
      <c r="P160" s="547" t="s">
        <v>102</v>
      </c>
      <c r="Q160" s="547" t="s">
        <v>102</v>
      </c>
      <c r="R160" s="547" t="s">
        <v>102</v>
      </c>
      <c r="S160" s="547" t="s">
        <v>102</v>
      </c>
      <c r="T160" s="547"/>
      <c r="U160" s="547"/>
      <c r="V160" s="547"/>
      <c r="W160" s="547"/>
      <c r="X160" s="547"/>
      <c r="Y160" s="547"/>
      <c r="Z160" s="547"/>
      <c r="AA160" s="547"/>
      <c r="AB160" s="547"/>
      <c r="AC160" s="547"/>
      <c r="AD160" s="547"/>
      <c r="AE160" s="547"/>
      <c r="AF160" s="547"/>
      <c r="AG160" s="547"/>
      <c r="AH160" s="547"/>
      <c r="AI160" s="547"/>
      <c r="AJ160" s="547"/>
      <c r="AK160" s="547"/>
      <c r="AL160" s="547"/>
      <c r="AM160" s="547"/>
      <c r="AN160" s="547"/>
      <c r="AO160" s="547"/>
      <c r="AP160" s="547"/>
      <c r="AQ160" s="547"/>
      <c r="AR160" s="547"/>
      <c r="AS160" s="547"/>
      <c r="AT160" s="547"/>
      <c r="AU160" s="547"/>
      <c r="AV160" s="547"/>
      <c r="AW160" s="547"/>
      <c r="AX160" s="547"/>
      <c r="AY160" s="547"/>
      <c r="AZ160" s="547"/>
      <c r="BA160" s="547"/>
      <c r="BB160" s="547"/>
      <c r="BC160" s="547"/>
      <c r="BD160" s="547"/>
      <c r="BE160" s="547"/>
      <c r="BF160" s="547"/>
      <c r="BG160" s="547"/>
      <c r="BH160" s="547"/>
      <c r="BI160" s="547"/>
      <c r="BJ160" s="547"/>
      <c r="BK160" s="547"/>
      <c r="BL160" s="547"/>
      <c r="BM160" s="547"/>
      <c r="BN160" s="547"/>
      <c r="BO160" s="547"/>
      <c r="BP160" s="547"/>
      <c r="BQ160" s="547"/>
      <c r="BR160" s="547"/>
      <c r="BS160" s="547"/>
      <c r="BT160" s="547"/>
      <c r="BU160" s="547"/>
      <c r="BV160" s="547"/>
      <c r="BW160" s="547"/>
      <c r="BX160" s="547"/>
      <c r="BY160" s="547"/>
      <c r="BZ160" s="547"/>
      <c r="CA160" s="547"/>
      <c r="CB160" s="547"/>
      <c r="CC160" s="547"/>
      <c r="CD160" s="547"/>
      <c r="CE160" s="547"/>
      <c r="CF160" s="547"/>
      <c r="CG160" s="547"/>
      <c r="CH160" s="547"/>
      <c r="CI160" s="547"/>
      <c r="CJ160" s="547"/>
      <c r="CK160" s="547"/>
      <c r="CL160" s="547"/>
      <c r="CM160" s="547"/>
      <c r="CN160" s="547"/>
      <c r="CO160" s="547"/>
      <c r="CP160" s="547"/>
      <c r="CQ160" s="547"/>
      <c r="CR160" s="547"/>
      <c r="CS160" s="547"/>
      <c r="CT160" s="547"/>
      <c r="CU160" s="547"/>
      <c r="CV160" s="547"/>
      <c r="CW160" s="547"/>
      <c r="CX160" s="547"/>
      <c r="CY160" s="547"/>
      <c r="CZ160" s="547"/>
      <c r="DA160" s="547"/>
      <c r="DB160" s="547"/>
      <c r="DC160" s="547"/>
      <c r="DD160" s="547"/>
      <c r="DE160" s="547"/>
      <c r="DF160" s="547"/>
      <c r="DG160" s="547"/>
      <c r="DH160" s="547"/>
      <c r="DI160" s="547"/>
      <c r="DJ160" s="547"/>
      <c r="DK160" s="547"/>
      <c r="DL160" s="547"/>
      <c r="DM160" s="547"/>
      <c r="DN160" s="547"/>
      <c r="DO160" s="547"/>
      <c r="DP160" s="547"/>
      <c r="DQ160" s="547"/>
      <c r="DR160" s="547"/>
      <c r="DS160" s="547"/>
      <c r="DT160" s="547"/>
      <c r="DU160" s="547"/>
      <c r="DV160" s="547"/>
      <c r="DW160" s="547"/>
      <c r="DX160" s="547"/>
      <c r="DY160" s="547"/>
      <c r="DZ160" s="547"/>
      <c r="EA160" s="547"/>
      <c r="EB160" s="547"/>
      <c r="EC160" s="547"/>
      <c r="ED160" s="547"/>
      <c r="EE160" s="547"/>
      <c r="EF160" s="547"/>
      <c r="EG160" s="547"/>
      <c r="EH160" s="547"/>
      <c r="EI160" s="547"/>
      <c r="EJ160" s="547"/>
      <c r="EK160" s="547"/>
      <c r="EL160" s="547"/>
      <c r="EM160" s="547"/>
      <c r="EN160" s="547"/>
      <c r="EO160" s="547"/>
      <c r="EP160" s="547"/>
      <c r="EQ160" s="547"/>
      <c r="ER160" s="547"/>
      <c r="ES160" s="547"/>
      <c r="ET160" s="547"/>
      <c r="EU160" s="547"/>
      <c r="EV160" s="547"/>
      <c r="EW160" s="547"/>
      <c r="EX160" s="547"/>
      <c r="EY160" s="547"/>
      <c r="EZ160" s="547"/>
      <c r="FA160" s="547"/>
      <c r="FB160" s="547"/>
      <c r="FC160" s="547"/>
      <c r="FD160" s="547"/>
      <c r="FE160" s="547"/>
      <c r="FF160" s="547"/>
      <c r="FG160" s="547"/>
      <c r="FH160" s="547"/>
      <c r="FI160" s="547"/>
      <c r="FJ160" s="547"/>
      <c r="FK160" s="547"/>
      <c r="FL160" s="547"/>
      <c r="FM160" s="547"/>
      <c r="FN160" s="547"/>
      <c r="FO160" s="547"/>
    </row>
    <row r="161" spans="1:171" x14ac:dyDescent="0.15">
      <c r="A161" s="547">
        <v>3867926</v>
      </c>
      <c r="B161" s="547">
        <v>3</v>
      </c>
      <c r="C161" s="547">
        <v>3</v>
      </c>
      <c r="D161" s="547" t="s">
        <v>20871</v>
      </c>
      <c r="E161" s="547" t="s">
        <v>20874</v>
      </c>
      <c r="F161" s="547" t="s">
        <v>20885</v>
      </c>
      <c r="J161" s="547"/>
      <c r="K161" s="547"/>
      <c r="L161" s="547"/>
      <c r="M161" s="547"/>
      <c r="N161" s="547"/>
      <c r="O161" s="547"/>
      <c r="P161" s="547"/>
      <c r="Q161" s="547"/>
      <c r="R161" s="547"/>
      <c r="S161" s="547"/>
      <c r="T161" s="547"/>
      <c r="U161" s="547"/>
      <c r="V161" s="547"/>
      <c r="W161" s="547"/>
      <c r="X161" s="547"/>
      <c r="Y161" s="547"/>
      <c r="Z161" s="547"/>
      <c r="AA161" s="547"/>
      <c r="AB161" s="547"/>
      <c r="AC161" s="547"/>
      <c r="AD161" s="547"/>
      <c r="AE161" s="547"/>
      <c r="AF161" s="547"/>
      <c r="AG161" s="547"/>
      <c r="AH161" s="547"/>
      <c r="AI161" s="547"/>
      <c r="AJ161" s="547"/>
      <c r="AK161" s="547"/>
      <c r="AL161" s="547"/>
      <c r="AM161" s="547"/>
      <c r="AN161" s="547"/>
      <c r="AO161" s="547"/>
      <c r="AP161" s="547"/>
      <c r="AQ161" s="547"/>
      <c r="AR161" s="547"/>
      <c r="AS161" s="547"/>
      <c r="AT161" s="547"/>
      <c r="AU161" s="547"/>
      <c r="AV161" s="547"/>
      <c r="AW161" s="547"/>
      <c r="AX161" s="547"/>
      <c r="AY161" s="547"/>
      <c r="AZ161" s="547"/>
      <c r="BA161" s="547"/>
      <c r="BB161" s="547"/>
      <c r="BC161" s="547"/>
      <c r="BD161" s="547"/>
      <c r="BE161" s="547"/>
      <c r="BF161" s="547"/>
      <c r="BG161" s="547"/>
      <c r="BH161" s="547"/>
      <c r="BI161" s="547"/>
      <c r="BJ161" s="547"/>
      <c r="BK161" s="547"/>
      <c r="BL161" s="547"/>
      <c r="BM161" s="547"/>
      <c r="BN161" s="547"/>
      <c r="BO161" s="547"/>
      <c r="BP161" s="547"/>
      <c r="BQ161" s="547"/>
      <c r="BR161" s="547"/>
      <c r="BS161" s="547"/>
      <c r="BT161" s="547"/>
      <c r="BU161" s="547"/>
      <c r="BV161" s="547"/>
      <c r="BW161" s="547"/>
      <c r="BX161" s="547"/>
      <c r="BY161" s="547"/>
      <c r="BZ161" s="547"/>
      <c r="CA161" s="547"/>
      <c r="CB161" s="547"/>
      <c r="CC161" s="547"/>
      <c r="CD161" s="547"/>
      <c r="CE161" s="547"/>
      <c r="CF161" s="547"/>
      <c r="CG161" s="547"/>
      <c r="CH161" s="547"/>
      <c r="CI161" s="547"/>
      <c r="CJ161" s="547"/>
      <c r="CK161" s="547"/>
      <c r="CL161" s="547"/>
      <c r="CM161" s="547"/>
      <c r="CN161" s="547"/>
      <c r="CO161" s="547"/>
      <c r="CP161" s="547"/>
      <c r="CQ161" s="547"/>
      <c r="CR161" s="547"/>
      <c r="CS161" s="547"/>
      <c r="CT161" s="547"/>
      <c r="CU161" s="547"/>
      <c r="CV161" s="547"/>
      <c r="CW161" s="547"/>
      <c r="CX161" s="547"/>
      <c r="CY161" s="547"/>
      <c r="CZ161" s="547"/>
      <c r="DA161" s="547"/>
      <c r="DB161" s="547"/>
      <c r="DC161" s="547"/>
      <c r="DD161" s="547"/>
      <c r="DE161" s="547"/>
      <c r="DF161" s="547"/>
      <c r="DG161" s="547"/>
      <c r="DH161" s="547"/>
      <c r="DI161" s="547"/>
      <c r="DJ161" s="547"/>
      <c r="DK161" s="547"/>
      <c r="DL161" s="547"/>
      <c r="DM161" s="547"/>
      <c r="DN161" s="547"/>
      <c r="DO161" s="547"/>
      <c r="DP161" s="547"/>
      <c r="DQ161" s="547"/>
      <c r="DR161" s="547"/>
      <c r="DS161" s="547"/>
      <c r="DT161" s="547"/>
      <c r="DU161" s="547"/>
      <c r="DV161" s="547"/>
      <c r="DW161" s="547"/>
      <c r="DX161" s="547"/>
      <c r="DY161" s="547"/>
      <c r="DZ161" s="547"/>
      <c r="EA161" s="547"/>
      <c r="EB161" s="547"/>
      <c r="EC161" s="547"/>
      <c r="ED161" s="547"/>
      <c r="EE161" s="547"/>
      <c r="EF161" s="547"/>
      <c r="EG161" s="547"/>
      <c r="EH161" s="547"/>
      <c r="EI161" s="547"/>
      <c r="EJ161" s="547"/>
      <c r="EK161" s="547"/>
      <c r="EL161" s="547"/>
      <c r="EM161" s="547"/>
      <c r="EN161" s="547"/>
      <c r="EO161" s="547"/>
      <c r="EP161" s="547"/>
      <c r="EQ161" s="547"/>
      <c r="ER161" s="547"/>
      <c r="ES161" s="547"/>
      <c r="ET161" s="547"/>
      <c r="EU161" s="547"/>
      <c r="EV161" s="547"/>
      <c r="EW161" s="547"/>
      <c r="EX161" s="547"/>
      <c r="EY161" s="547"/>
      <c r="EZ161" s="547"/>
      <c r="FA161" s="547"/>
      <c r="FB161" s="547"/>
      <c r="FC161" s="547"/>
      <c r="FD161" s="547"/>
      <c r="FE161" s="547"/>
      <c r="FF161" s="547"/>
      <c r="FG161" s="547"/>
      <c r="FH161" s="547"/>
      <c r="FI161" s="547"/>
      <c r="FJ161" s="547"/>
      <c r="FK161" s="547"/>
      <c r="FL161" s="547"/>
      <c r="FM161" s="547"/>
      <c r="FN161" s="547"/>
      <c r="FO161" s="547"/>
    </row>
    <row r="162" spans="1:171" x14ac:dyDescent="0.15">
      <c r="A162" s="547">
        <v>3865087</v>
      </c>
      <c r="B162" s="547">
        <v>0</v>
      </c>
      <c r="C162" s="547">
        <v>0</v>
      </c>
      <c r="D162" s="547" t="s">
        <v>102</v>
      </c>
      <c r="E162" s="547" t="s">
        <v>102</v>
      </c>
      <c r="F162" s="547" t="s">
        <v>102</v>
      </c>
      <c r="G162" s="547" t="s">
        <v>102</v>
      </c>
      <c r="H162" s="547" t="s">
        <v>102</v>
      </c>
      <c r="I162" s="547" t="s">
        <v>102</v>
      </c>
      <c r="J162" s="547" t="s">
        <v>102</v>
      </c>
      <c r="K162" s="547" t="s">
        <v>102</v>
      </c>
      <c r="L162" s="547" t="s">
        <v>102</v>
      </c>
      <c r="M162" s="547" t="s">
        <v>102</v>
      </c>
      <c r="N162" s="547" t="s">
        <v>102</v>
      </c>
      <c r="O162" s="547" t="s">
        <v>102</v>
      </c>
      <c r="P162" s="547" t="s">
        <v>102</v>
      </c>
      <c r="Q162" s="547" t="s">
        <v>102</v>
      </c>
      <c r="R162" s="547" t="s">
        <v>102</v>
      </c>
      <c r="S162" s="547" t="s">
        <v>102</v>
      </c>
      <c r="T162" s="547"/>
      <c r="U162" s="547"/>
      <c r="V162" s="547"/>
      <c r="W162" s="547"/>
      <c r="X162" s="547"/>
      <c r="Y162" s="547"/>
      <c r="Z162" s="547"/>
      <c r="AA162" s="547"/>
      <c r="AB162" s="547"/>
      <c r="AC162" s="547"/>
      <c r="AD162" s="547"/>
      <c r="AE162" s="547"/>
      <c r="AF162" s="547"/>
      <c r="AG162" s="547"/>
      <c r="AH162" s="547"/>
      <c r="AI162" s="547"/>
      <c r="AJ162" s="547"/>
      <c r="AK162" s="547"/>
      <c r="AL162" s="547"/>
      <c r="AM162" s="547"/>
      <c r="AN162" s="547"/>
      <c r="AO162" s="547"/>
      <c r="AP162" s="547"/>
      <c r="AQ162" s="547"/>
      <c r="AR162" s="547"/>
      <c r="AS162" s="547"/>
      <c r="AT162" s="547"/>
      <c r="AU162" s="547"/>
      <c r="AV162" s="547"/>
      <c r="AW162" s="547"/>
      <c r="AX162" s="547"/>
      <c r="AY162" s="547"/>
      <c r="AZ162" s="547"/>
      <c r="BA162" s="547"/>
      <c r="BB162" s="547"/>
      <c r="BC162" s="547"/>
      <c r="BD162" s="547"/>
      <c r="BE162" s="547"/>
      <c r="BF162" s="547"/>
      <c r="BG162" s="547"/>
      <c r="BH162" s="547"/>
      <c r="BI162" s="547"/>
      <c r="BJ162" s="547"/>
      <c r="BK162" s="547"/>
      <c r="BL162" s="547"/>
      <c r="BM162" s="547"/>
      <c r="BN162" s="547"/>
      <c r="BO162" s="547"/>
      <c r="BP162" s="547"/>
      <c r="BQ162" s="547"/>
      <c r="BR162" s="547"/>
      <c r="BS162" s="547"/>
      <c r="BT162" s="547"/>
      <c r="BU162" s="547"/>
      <c r="BV162" s="547"/>
      <c r="BW162" s="547"/>
      <c r="BX162" s="547"/>
      <c r="BY162" s="547"/>
      <c r="BZ162" s="547"/>
      <c r="CA162" s="547"/>
      <c r="CB162" s="547"/>
      <c r="CC162" s="547"/>
      <c r="CD162" s="547"/>
      <c r="CE162" s="547"/>
      <c r="CF162" s="547"/>
      <c r="CG162" s="547"/>
      <c r="CH162" s="547"/>
      <c r="CI162" s="547"/>
      <c r="CJ162" s="547"/>
      <c r="CK162" s="547"/>
      <c r="CL162" s="547"/>
      <c r="CM162" s="547"/>
      <c r="CN162" s="547"/>
      <c r="CO162" s="547"/>
      <c r="CP162" s="547"/>
      <c r="CQ162" s="547"/>
      <c r="CR162" s="547"/>
      <c r="CS162" s="547"/>
      <c r="CT162" s="547"/>
      <c r="CU162" s="547"/>
      <c r="CV162" s="547"/>
      <c r="CW162" s="547"/>
      <c r="CX162" s="547"/>
      <c r="CY162" s="547"/>
      <c r="CZ162" s="547"/>
      <c r="DA162" s="547"/>
      <c r="DB162" s="547"/>
      <c r="DC162" s="547"/>
      <c r="DD162" s="547"/>
      <c r="DE162" s="547"/>
      <c r="DF162" s="547"/>
      <c r="DG162" s="547"/>
      <c r="DH162" s="547"/>
      <c r="DI162" s="547"/>
      <c r="DJ162" s="547"/>
      <c r="DK162" s="547"/>
      <c r="DL162" s="547"/>
      <c r="DM162" s="547"/>
      <c r="DN162" s="547"/>
      <c r="DO162" s="547"/>
      <c r="DP162" s="547"/>
      <c r="DQ162" s="547"/>
      <c r="DR162" s="547"/>
      <c r="DS162" s="547"/>
      <c r="DT162" s="547"/>
      <c r="DU162" s="547"/>
      <c r="DV162" s="547"/>
      <c r="DW162" s="547"/>
      <c r="DX162" s="547"/>
      <c r="DY162" s="547"/>
      <c r="DZ162" s="547"/>
      <c r="EA162" s="547"/>
      <c r="EB162" s="547"/>
      <c r="EC162" s="547"/>
      <c r="ED162" s="547"/>
      <c r="EE162" s="547"/>
      <c r="EF162" s="547"/>
      <c r="EG162" s="547"/>
      <c r="EH162" s="547"/>
      <c r="EI162" s="547"/>
      <c r="EJ162" s="547"/>
      <c r="EK162" s="547"/>
      <c r="EL162" s="547"/>
      <c r="EM162" s="547"/>
      <c r="EN162" s="547"/>
      <c r="EO162" s="547"/>
      <c r="EP162" s="547"/>
      <c r="EQ162" s="547"/>
      <c r="ER162" s="547"/>
      <c r="ES162" s="547"/>
      <c r="ET162" s="547"/>
      <c r="EU162" s="547"/>
      <c r="EV162" s="547"/>
      <c r="EW162" s="547"/>
      <c r="EX162" s="547"/>
      <c r="EY162" s="547"/>
      <c r="EZ162" s="547"/>
      <c r="FA162" s="547"/>
      <c r="FB162" s="547"/>
      <c r="FC162" s="547"/>
      <c r="FD162" s="547"/>
      <c r="FE162" s="547"/>
      <c r="FF162" s="547"/>
      <c r="FG162" s="547"/>
      <c r="FH162" s="547"/>
      <c r="FI162" s="547"/>
      <c r="FJ162" s="547"/>
      <c r="FK162" s="547"/>
      <c r="FL162" s="547"/>
      <c r="FM162" s="547"/>
      <c r="FN162" s="547"/>
      <c r="FO162" s="547"/>
    </row>
    <row r="163" spans="1:171" x14ac:dyDescent="0.15">
      <c r="A163" s="547">
        <v>3897181</v>
      </c>
      <c r="B163" s="547">
        <v>0</v>
      </c>
      <c r="C163" s="547">
        <v>0</v>
      </c>
      <c r="D163" s="547" t="s">
        <v>102</v>
      </c>
      <c r="E163" s="547" t="s">
        <v>102</v>
      </c>
      <c r="F163" s="547" t="s">
        <v>102</v>
      </c>
      <c r="G163" s="547" t="s">
        <v>102</v>
      </c>
      <c r="H163" s="547" t="s">
        <v>102</v>
      </c>
      <c r="I163" s="547" t="s">
        <v>102</v>
      </c>
      <c r="J163" s="547" t="s">
        <v>102</v>
      </c>
      <c r="K163" s="547" t="s">
        <v>102</v>
      </c>
      <c r="L163" s="547" t="s">
        <v>102</v>
      </c>
      <c r="M163" s="547" t="s">
        <v>102</v>
      </c>
      <c r="N163" s="547" t="s">
        <v>102</v>
      </c>
      <c r="O163" s="547" t="s">
        <v>102</v>
      </c>
      <c r="P163" s="547" t="s">
        <v>102</v>
      </c>
      <c r="Q163" s="547" t="s">
        <v>102</v>
      </c>
      <c r="R163" s="547" t="s">
        <v>102</v>
      </c>
      <c r="S163" s="547" t="s">
        <v>102</v>
      </c>
      <c r="T163" s="547"/>
      <c r="U163" s="547"/>
      <c r="V163" s="547"/>
      <c r="W163" s="547"/>
      <c r="X163" s="547"/>
      <c r="Y163" s="547"/>
      <c r="Z163" s="547"/>
      <c r="AA163" s="547"/>
      <c r="AB163" s="547"/>
      <c r="AC163" s="547"/>
      <c r="AD163" s="547"/>
      <c r="AE163" s="547"/>
      <c r="AF163" s="547"/>
      <c r="AG163" s="547"/>
      <c r="AH163" s="547"/>
      <c r="AI163" s="547"/>
      <c r="AJ163" s="547"/>
      <c r="AK163" s="547"/>
      <c r="AL163" s="547"/>
      <c r="AM163" s="547"/>
      <c r="AN163" s="547"/>
      <c r="AO163" s="547"/>
      <c r="AP163" s="547"/>
      <c r="AQ163" s="547"/>
      <c r="AR163" s="547"/>
      <c r="AS163" s="547"/>
      <c r="AT163" s="547"/>
      <c r="AU163" s="547"/>
      <c r="AV163" s="547"/>
      <c r="AW163" s="547"/>
      <c r="AX163" s="547"/>
      <c r="AY163" s="547"/>
      <c r="AZ163" s="547"/>
      <c r="BA163" s="547"/>
      <c r="BB163" s="547"/>
      <c r="BC163" s="547"/>
      <c r="BD163" s="547"/>
      <c r="BE163" s="547"/>
      <c r="BF163" s="547"/>
      <c r="BG163" s="547"/>
      <c r="BH163" s="547"/>
      <c r="BI163" s="547"/>
      <c r="BJ163" s="547"/>
      <c r="BK163" s="547"/>
      <c r="BL163" s="547"/>
      <c r="BM163" s="547"/>
      <c r="BN163" s="547"/>
      <c r="BO163" s="547"/>
      <c r="BP163" s="547"/>
      <c r="BQ163" s="547"/>
      <c r="BR163" s="547"/>
      <c r="BS163" s="547"/>
      <c r="BT163" s="547"/>
      <c r="BU163" s="547"/>
      <c r="BV163" s="547"/>
      <c r="BW163" s="547"/>
      <c r="BX163" s="547"/>
      <c r="BY163" s="547"/>
      <c r="BZ163" s="547"/>
      <c r="CA163" s="547"/>
      <c r="CB163" s="547"/>
      <c r="CC163" s="547"/>
      <c r="CD163" s="547"/>
      <c r="CE163" s="547"/>
      <c r="CF163" s="547"/>
      <c r="CG163" s="547"/>
      <c r="CH163" s="547"/>
      <c r="CI163" s="547"/>
      <c r="CJ163" s="547"/>
      <c r="CK163" s="547"/>
      <c r="CL163" s="547"/>
      <c r="CM163" s="547"/>
      <c r="CN163" s="547"/>
      <c r="CO163" s="547"/>
      <c r="CP163" s="547"/>
      <c r="CQ163" s="547"/>
      <c r="CR163" s="547"/>
      <c r="CS163" s="547"/>
      <c r="CT163" s="547"/>
      <c r="CU163" s="547"/>
      <c r="CV163" s="547"/>
      <c r="CW163" s="547"/>
      <c r="CX163" s="547"/>
      <c r="CY163" s="547"/>
      <c r="CZ163" s="547"/>
      <c r="DA163" s="547"/>
      <c r="DB163" s="547"/>
      <c r="DC163" s="547"/>
      <c r="DD163" s="547"/>
      <c r="DE163" s="547"/>
      <c r="DF163" s="547"/>
      <c r="DG163" s="547"/>
      <c r="DH163" s="547"/>
      <c r="DI163" s="547"/>
      <c r="DJ163" s="547"/>
      <c r="DK163" s="547"/>
      <c r="DL163" s="547"/>
      <c r="DM163" s="547"/>
      <c r="DN163" s="547"/>
      <c r="DO163" s="547"/>
      <c r="DP163" s="547"/>
      <c r="DQ163" s="547"/>
      <c r="DR163" s="547"/>
      <c r="DS163" s="547"/>
      <c r="DT163" s="547"/>
      <c r="DU163" s="547"/>
      <c r="DV163" s="547"/>
      <c r="DW163" s="547"/>
      <c r="DX163" s="547"/>
      <c r="DY163" s="547"/>
      <c r="DZ163" s="547"/>
      <c r="EA163" s="547"/>
      <c r="EB163" s="547"/>
      <c r="EC163" s="547"/>
      <c r="ED163" s="547"/>
      <c r="EE163" s="547"/>
      <c r="EF163" s="547"/>
      <c r="EG163" s="547"/>
      <c r="EH163" s="547"/>
      <c r="EI163" s="547"/>
      <c r="EJ163" s="547"/>
      <c r="EK163" s="547"/>
      <c r="EL163" s="547"/>
      <c r="EM163" s="547"/>
      <c r="EN163" s="547"/>
      <c r="EO163" s="547"/>
      <c r="EP163" s="547"/>
      <c r="EQ163" s="547"/>
      <c r="ER163" s="547"/>
      <c r="ES163" s="547"/>
      <c r="ET163" s="547"/>
      <c r="EU163" s="547"/>
      <c r="EV163" s="547"/>
      <c r="EW163" s="547"/>
      <c r="EX163" s="547"/>
      <c r="EY163" s="547"/>
      <c r="EZ163" s="547"/>
      <c r="FA163" s="547"/>
      <c r="FB163" s="547"/>
      <c r="FC163" s="547"/>
      <c r="FD163" s="547"/>
      <c r="FE163" s="547"/>
      <c r="FF163" s="547"/>
      <c r="FG163" s="547"/>
      <c r="FH163" s="547"/>
      <c r="FI163" s="547"/>
      <c r="FJ163" s="547"/>
      <c r="FK163" s="547"/>
      <c r="FL163" s="547"/>
      <c r="FM163" s="547"/>
      <c r="FN163" s="547"/>
      <c r="FO163" s="547"/>
    </row>
    <row r="164" spans="1:171" x14ac:dyDescent="0.15">
      <c r="A164" s="547">
        <v>3850710</v>
      </c>
      <c r="B164" s="547">
        <v>0</v>
      </c>
      <c r="C164" s="547">
        <v>0</v>
      </c>
      <c r="D164" s="547" t="s">
        <v>102</v>
      </c>
      <c r="E164" s="547" t="s">
        <v>102</v>
      </c>
      <c r="F164" s="547" t="s">
        <v>102</v>
      </c>
      <c r="G164" s="547" t="s">
        <v>102</v>
      </c>
      <c r="H164" s="547" t="s">
        <v>102</v>
      </c>
      <c r="I164" s="547" t="s">
        <v>102</v>
      </c>
      <c r="J164" s="547" t="s">
        <v>102</v>
      </c>
      <c r="K164" s="547" t="s">
        <v>102</v>
      </c>
      <c r="L164" s="547" t="s">
        <v>102</v>
      </c>
      <c r="M164" s="547" t="s">
        <v>102</v>
      </c>
      <c r="N164" s="547" t="s">
        <v>102</v>
      </c>
      <c r="O164" s="547" t="s">
        <v>102</v>
      </c>
      <c r="P164" s="547" t="s">
        <v>102</v>
      </c>
      <c r="Q164" s="547" t="s">
        <v>102</v>
      </c>
      <c r="R164" s="547" t="s">
        <v>102</v>
      </c>
      <c r="S164" s="547" t="s">
        <v>102</v>
      </c>
      <c r="T164" s="547"/>
      <c r="U164" s="547"/>
      <c r="V164" s="547"/>
      <c r="W164" s="547"/>
      <c r="X164" s="547"/>
      <c r="Y164" s="547"/>
      <c r="Z164" s="547"/>
      <c r="AA164" s="547"/>
      <c r="AB164" s="547"/>
      <c r="AC164" s="547"/>
      <c r="AD164" s="547"/>
      <c r="AE164" s="547"/>
      <c r="AF164" s="547"/>
      <c r="AG164" s="547"/>
      <c r="AH164" s="547"/>
      <c r="AI164" s="547"/>
      <c r="AJ164" s="547"/>
      <c r="AK164" s="547"/>
      <c r="AL164" s="547"/>
      <c r="AM164" s="547"/>
      <c r="AN164" s="547"/>
      <c r="AO164" s="547"/>
      <c r="AP164" s="547"/>
      <c r="AQ164" s="547"/>
      <c r="AR164" s="547"/>
      <c r="AS164" s="547"/>
      <c r="AT164" s="547"/>
      <c r="AU164" s="547"/>
      <c r="AV164" s="547"/>
      <c r="AW164" s="547"/>
      <c r="AX164" s="547"/>
      <c r="AY164" s="547"/>
      <c r="AZ164" s="547"/>
      <c r="BA164" s="547"/>
      <c r="BB164" s="547"/>
      <c r="BC164" s="547"/>
      <c r="BD164" s="547"/>
      <c r="BE164" s="547"/>
      <c r="BF164" s="547"/>
      <c r="BG164" s="547"/>
      <c r="BH164" s="547"/>
      <c r="BI164" s="547"/>
      <c r="BJ164" s="547"/>
      <c r="BK164" s="547"/>
      <c r="BL164" s="547"/>
      <c r="BM164" s="547"/>
      <c r="BN164" s="547"/>
      <c r="BO164" s="547"/>
      <c r="BP164" s="547"/>
      <c r="BQ164" s="547"/>
      <c r="BR164" s="547"/>
      <c r="BS164" s="547"/>
      <c r="BT164" s="547"/>
      <c r="BU164" s="547"/>
      <c r="BV164" s="547"/>
      <c r="BW164" s="547"/>
      <c r="BX164" s="547"/>
      <c r="BY164" s="547"/>
      <c r="BZ164" s="547"/>
      <c r="CA164" s="547"/>
      <c r="CB164" s="547"/>
      <c r="CC164" s="547"/>
      <c r="CD164" s="547"/>
      <c r="CE164" s="547"/>
      <c r="CF164" s="547"/>
      <c r="CG164" s="547"/>
      <c r="CH164" s="547"/>
      <c r="CI164" s="547"/>
      <c r="CJ164" s="547"/>
      <c r="CK164" s="547"/>
      <c r="CL164" s="547"/>
      <c r="CM164" s="547"/>
      <c r="CN164" s="547"/>
      <c r="CO164" s="547"/>
      <c r="CP164" s="547"/>
      <c r="CQ164" s="547"/>
      <c r="CR164" s="547"/>
      <c r="CS164" s="547"/>
      <c r="CT164" s="547"/>
      <c r="CU164" s="547"/>
      <c r="CV164" s="547"/>
      <c r="CW164" s="547"/>
      <c r="CX164" s="547"/>
      <c r="CY164" s="547"/>
      <c r="CZ164" s="547"/>
      <c r="DA164" s="547"/>
      <c r="DB164" s="547"/>
      <c r="DC164" s="547"/>
      <c r="DD164" s="547"/>
      <c r="DE164" s="547"/>
      <c r="DF164" s="547"/>
      <c r="DG164" s="547"/>
      <c r="DH164" s="547"/>
      <c r="DI164" s="547"/>
      <c r="DJ164" s="547"/>
      <c r="DK164" s="547"/>
      <c r="DL164" s="547"/>
      <c r="DM164" s="547"/>
      <c r="DN164" s="547"/>
      <c r="DO164" s="547"/>
      <c r="DP164" s="547"/>
      <c r="DQ164" s="547"/>
      <c r="DR164" s="547"/>
      <c r="DS164" s="547"/>
      <c r="DT164" s="547"/>
      <c r="DU164" s="547"/>
      <c r="DV164" s="547"/>
      <c r="DW164" s="547"/>
      <c r="DX164" s="547"/>
      <c r="DY164" s="547"/>
      <c r="DZ164" s="547"/>
      <c r="EA164" s="547"/>
      <c r="EB164" s="547"/>
      <c r="EC164" s="547"/>
      <c r="ED164" s="547"/>
      <c r="EE164" s="547"/>
      <c r="EF164" s="547"/>
      <c r="EG164" s="547"/>
      <c r="EH164" s="547"/>
      <c r="EI164" s="547"/>
      <c r="EJ164" s="547"/>
      <c r="EK164" s="547"/>
      <c r="EL164" s="547"/>
      <c r="EM164" s="547"/>
      <c r="EN164" s="547"/>
      <c r="EO164" s="547"/>
      <c r="EP164" s="547"/>
      <c r="EQ164" s="547"/>
      <c r="ER164" s="547"/>
      <c r="ES164" s="547"/>
      <c r="ET164" s="547"/>
      <c r="EU164" s="547"/>
      <c r="EV164" s="547"/>
      <c r="EW164" s="547"/>
      <c r="EX164" s="547"/>
      <c r="EY164" s="547"/>
      <c r="EZ164" s="547"/>
      <c r="FA164" s="547"/>
      <c r="FB164" s="547"/>
      <c r="FC164" s="547"/>
      <c r="FD164" s="547"/>
      <c r="FE164" s="547"/>
      <c r="FF164" s="547"/>
      <c r="FG164" s="547"/>
      <c r="FH164" s="547"/>
      <c r="FI164" s="547"/>
      <c r="FJ164" s="547"/>
      <c r="FK164" s="547"/>
      <c r="FL164" s="547"/>
      <c r="FM164" s="547"/>
      <c r="FN164" s="547"/>
      <c r="FO164" s="547"/>
    </row>
    <row r="165" spans="1:171" x14ac:dyDescent="0.15">
      <c r="A165" s="547">
        <v>3829370</v>
      </c>
      <c r="B165" s="547">
        <v>0</v>
      </c>
      <c r="C165" s="547">
        <v>0</v>
      </c>
      <c r="D165" s="547" t="s">
        <v>102</v>
      </c>
      <c r="E165" s="547" t="s">
        <v>102</v>
      </c>
      <c r="F165" s="547" t="s">
        <v>102</v>
      </c>
      <c r="G165" s="547" t="s">
        <v>102</v>
      </c>
      <c r="H165" s="547" t="s">
        <v>102</v>
      </c>
      <c r="I165" s="547" t="s">
        <v>102</v>
      </c>
      <c r="J165" s="547" t="s">
        <v>102</v>
      </c>
      <c r="K165" s="547" t="s">
        <v>102</v>
      </c>
      <c r="L165" s="547" t="s">
        <v>102</v>
      </c>
      <c r="M165" s="547" t="s">
        <v>102</v>
      </c>
      <c r="N165" s="547" t="s">
        <v>102</v>
      </c>
      <c r="O165" s="547" t="s">
        <v>102</v>
      </c>
      <c r="P165" s="547" t="s">
        <v>102</v>
      </c>
      <c r="Q165" s="547" t="s">
        <v>102</v>
      </c>
      <c r="R165" s="547" t="s">
        <v>102</v>
      </c>
      <c r="S165" s="547" t="s">
        <v>102</v>
      </c>
      <c r="T165" s="547"/>
      <c r="U165" s="547"/>
      <c r="V165" s="547"/>
      <c r="W165" s="547"/>
      <c r="X165" s="547"/>
      <c r="Y165" s="547"/>
      <c r="Z165" s="547"/>
      <c r="AA165" s="547"/>
      <c r="AB165" s="547"/>
      <c r="AC165" s="547"/>
      <c r="AD165" s="547"/>
      <c r="AE165" s="547"/>
      <c r="AF165" s="547"/>
      <c r="AG165" s="547"/>
      <c r="AH165" s="547"/>
      <c r="AI165" s="547"/>
      <c r="AJ165" s="547"/>
      <c r="AK165" s="547"/>
      <c r="AL165" s="547"/>
      <c r="AM165" s="547"/>
      <c r="AN165" s="547"/>
      <c r="AO165" s="547"/>
      <c r="AP165" s="547"/>
      <c r="AQ165" s="547"/>
      <c r="AR165" s="547"/>
      <c r="AS165" s="547"/>
      <c r="AT165" s="547"/>
      <c r="AU165" s="547"/>
      <c r="AV165" s="547"/>
      <c r="AW165" s="547"/>
      <c r="AX165" s="547"/>
      <c r="AY165" s="547"/>
      <c r="AZ165" s="547"/>
      <c r="BA165" s="547"/>
      <c r="BB165" s="547"/>
      <c r="BC165" s="547"/>
      <c r="BD165" s="547"/>
      <c r="BE165" s="547"/>
      <c r="BF165" s="547"/>
      <c r="BG165" s="547"/>
      <c r="BH165" s="547"/>
      <c r="BI165" s="547"/>
      <c r="BJ165" s="547"/>
      <c r="BK165" s="547"/>
      <c r="BL165" s="547"/>
      <c r="BM165" s="547"/>
      <c r="BN165" s="547"/>
      <c r="BO165" s="547"/>
      <c r="BP165" s="547"/>
      <c r="BQ165" s="547"/>
      <c r="BR165" s="547"/>
      <c r="BS165" s="547"/>
      <c r="BT165" s="547"/>
      <c r="BU165" s="547"/>
      <c r="BV165" s="547"/>
      <c r="BW165" s="547"/>
      <c r="BX165" s="547"/>
      <c r="BY165" s="547"/>
      <c r="BZ165" s="547"/>
      <c r="CA165" s="547"/>
      <c r="CB165" s="547"/>
      <c r="CC165" s="547"/>
      <c r="CD165" s="547"/>
      <c r="CE165" s="547"/>
      <c r="CF165" s="547"/>
      <c r="CG165" s="547"/>
      <c r="CH165" s="547"/>
      <c r="CI165" s="547"/>
      <c r="CJ165" s="547"/>
      <c r="CK165" s="547"/>
      <c r="CL165" s="547"/>
      <c r="CM165" s="547"/>
      <c r="CN165" s="547"/>
      <c r="CO165" s="547"/>
      <c r="CP165" s="547"/>
      <c r="CQ165" s="547"/>
      <c r="CR165" s="547"/>
      <c r="CS165" s="547"/>
      <c r="CT165" s="547"/>
      <c r="CU165" s="547"/>
      <c r="CV165" s="547"/>
      <c r="CW165" s="547"/>
      <c r="CX165" s="547"/>
      <c r="CY165" s="547"/>
      <c r="CZ165" s="547"/>
      <c r="DA165" s="547"/>
      <c r="DB165" s="547"/>
      <c r="DC165" s="547"/>
      <c r="DD165" s="547"/>
      <c r="DE165" s="547"/>
      <c r="DF165" s="547"/>
      <c r="DG165" s="547"/>
      <c r="DH165" s="547"/>
      <c r="DI165" s="547"/>
      <c r="DJ165" s="547"/>
      <c r="DK165" s="547"/>
      <c r="DL165" s="547"/>
      <c r="DM165" s="547"/>
      <c r="DN165" s="547"/>
      <c r="DO165" s="547"/>
      <c r="DP165" s="547"/>
      <c r="DQ165" s="547"/>
      <c r="DR165" s="547"/>
      <c r="DS165" s="547"/>
      <c r="DT165" s="547"/>
      <c r="DU165" s="547"/>
      <c r="DV165" s="547"/>
      <c r="DW165" s="547"/>
      <c r="DX165" s="547"/>
      <c r="DY165" s="547"/>
      <c r="DZ165" s="547"/>
      <c r="EA165" s="547"/>
      <c r="EB165" s="547"/>
      <c r="EC165" s="547"/>
      <c r="ED165" s="547"/>
      <c r="EE165" s="547"/>
      <c r="EF165" s="547"/>
      <c r="EG165" s="547"/>
      <c r="EH165" s="547"/>
      <c r="EI165" s="547"/>
      <c r="EJ165" s="547"/>
      <c r="EK165" s="547"/>
      <c r="EL165" s="547"/>
      <c r="EM165" s="547"/>
      <c r="EN165" s="547"/>
      <c r="EO165" s="547"/>
      <c r="EP165" s="547"/>
      <c r="EQ165" s="547"/>
      <c r="ER165" s="547"/>
      <c r="ES165" s="547"/>
      <c r="ET165" s="547"/>
      <c r="EU165" s="547"/>
      <c r="EV165" s="547"/>
      <c r="EW165" s="547"/>
      <c r="EX165" s="547"/>
      <c r="EY165" s="547"/>
      <c r="EZ165" s="547"/>
      <c r="FA165" s="547"/>
      <c r="FB165" s="547"/>
      <c r="FC165" s="547"/>
      <c r="FD165" s="547"/>
      <c r="FE165" s="547"/>
      <c r="FF165" s="547"/>
      <c r="FG165" s="547"/>
      <c r="FH165" s="547"/>
      <c r="FI165" s="547"/>
      <c r="FJ165" s="547"/>
      <c r="FK165" s="547"/>
      <c r="FL165" s="547"/>
      <c r="FM165" s="547"/>
      <c r="FN165" s="547"/>
      <c r="FO165" s="547"/>
    </row>
    <row r="166" spans="1:171" x14ac:dyDescent="0.15">
      <c r="A166" s="547">
        <v>3789709</v>
      </c>
      <c r="B166" s="547">
        <v>0</v>
      </c>
      <c r="C166" s="547">
        <v>0</v>
      </c>
      <c r="D166" s="547" t="s">
        <v>102</v>
      </c>
      <c r="E166" s="547" t="s">
        <v>102</v>
      </c>
      <c r="F166" s="547" t="s">
        <v>102</v>
      </c>
      <c r="G166" s="547" t="s">
        <v>102</v>
      </c>
      <c r="H166" s="547" t="s">
        <v>102</v>
      </c>
      <c r="I166" s="547" t="s">
        <v>102</v>
      </c>
      <c r="J166" s="547" t="s">
        <v>102</v>
      </c>
      <c r="K166" s="547" t="s">
        <v>102</v>
      </c>
      <c r="L166" s="547" t="s">
        <v>102</v>
      </c>
      <c r="M166" s="547" t="s">
        <v>102</v>
      </c>
      <c r="N166" s="547" t="s">
        <v>102</v>
      </c>
      <c r="O166" s="547" t="s">
        <v>102</v>
      </c>
      <c r="P166" s="547" t="s">
        <v>102</v>
      </c>
      <c r="Q166" s="547" t="s">
        <v>102</v>
      </c>
      <c r="R166" s="547" t="s">
        <v>102</v>
      </c>
      <c r="S166" s="547" t="s">
        <v>102</v>
      </c>
      <c r="T166" s="547"/>
      <c r="U166" s="547"/>
      <c r="V166" s="547"/>
      <c r="W166" s="547"/>
      <c r="X166" s="547"/>
      <c r="Y166" s="547"/>
      <c r="Z166" s="547"/>
      <c r="AA166" s="547"/>
      <c r="AB166" s="547"/>
      <c r="AC166" s="547"/>
      <c r="AD166" s="547"/>
      <c r="AE166" s="547"/>
      <c r="AF166" s="547"/>
      <c r="AG166" s="547"/>
      <c r="AH166" s="547"/>
      <c r="AI166" s="547"/>
      <c r="AJ166" s="547"/>
      <c r="AK166" s="547"/>
      <c r="AL166" s="547"/>
      <c r="AM166" s="547"/>
      <c r="AN166" s="547"/>
      <c r="AO166" s="547"/>
      <c r="AP166" s="547"/>
      <c r="AQ166" s="547"/>
      <c r="AR166" s="547"/>
      <c r="AS166" s="547"/>
      <c r="AT166" s="547"/>
      <c r="AU166" s="547"/>
      <c r="AV166" s="547"/>
      <c r="AW166" s="547"/>
      <c r="AX166" s="547"/>
      <c r="AY166" s="547"/>
      <c r="AZ166" s="547"/>
      <c r="BA166" s="547"/>
      <c r="BB166" s="547"/>
      <c r="BC166" s="547"/>
      <c r="BD166" s="547"/>
      <c r="BE166" s="547"/>
      <c r="BF166" s="547"/>
      <c r="BG166" s="547"/>
      <c r="BH166" s="547"/>
      <c r="BI166" s="547"/>
      <c r="BJ166" s="547"/>
      <c r="BK166" s="547"/>
      <c r="BL166" s="547"/>
      <c r="BM166" s="547"/>
      <c r="BN166" s="547"/>
      <c r="BO166" s="547"/>
      <c r="BP166" s="547"/>
      <c r="BQ166" s="547"/>
      <c r="BR166" s="547"/>
      <c r="BS166" s="547"/>
      <c r="BT166" s="547"/>
      <c r="BU166" s="547"/>
      <c r="BV166" s="547"/>
      <c r="BW166" s="547"/>
      <c r="BX166" s="547"/>
      <c r="BY166" s="547"/>
      <c r="BZ166" s="547"/>
      <c r="CA166" s="547"/>
      <c r="CB166" s="547"/>
      <c r="CC166" s="547"/>
      <c r="CD166" s="547"/>
      <c r="CE166" s="547"/>
      <c r="CF166" s="547"/>
      <c r="CG166" s="547"/>
      <c r="CH166" s="547"/>
      <c r="CI166" s="547"/>
      <c r="CJ166" s="547"/>
      <c r="CK166" s="547"/>
      <c r="CL166" s="547"/>
      <c r="CM166" s="547"/>
      <c r="CN166" s="547"/>
      <c r="CO166" s="547"/>
      <c r="CP166" s="547"/>
      <c r="CQ166" s="547"/>
      <c r="CR166" s="547"/>
      <c r="CS166" s="547"/>
      <c r="CT166" s="547"/>
      <c r="CU166" s="547"/>
      <c r="CV166" s="547"/>
      <c r="CW166" s="547"/>
      <c r="CX166" s="547"/>
      <c r="CY166" s="547"/>
      <c r="CZ166" s="547"/>
      <c r="DA166" s="547"/>
      <c r="DB166" s="547"/>
      <c r="DC166" s="547"/>
      <c r="DD166" s="547"/>
      <c r="DE166" s="547"/>
      <c r="DF166" s="547"/>
      <c r="DG166" s="547"/>
      <c r="DH166" s="547"/>
      <c r="DI166" s="547"/>
      <c r="DJ166" s="547"/>
      <c r="DK166" s="547"/>
      <c r="DL166" s="547"/>
      <c r="DM166" s="547"/>
      <c r="DN166" s="547"/>
      <c r="DO166" s="547"/>
      <c r="DP166" s="547"/>
      <c r="DQ166" s="547"/>
      <c r="DR166" s="547"/>
      <c r="DS166" s="547"/>
      <c r="DT166" s="547"/>
      <c r="DU166" s="547"/>
      <c r="DV166" s="547"/>
      <c r="DW166" s="547"/>
      <c r="DX166" s="547"/>
      <c r="DY166" s="547"/>
      <c r="DZ166" s="547"/>
      <c r="EA166" s="547"/>
      <c r="EB166" s="547"/>
      <c r="EC166" s="547"/>
      <c r="ED166" s="547"/>
      <c r="EE166" s="547"/>
      <c r="EF166" s="547"/>
      <c r="EG166" s="547"/>
      <c r="EH166" s="547"/>
      <c r="EI166" s="547"/>
      <c r="EJ166" s="547"/>
      <c r="EK166" s="547"/>
      <c r="EL166" s="547"/>
      <c r="EM166" s="547"/>
      <c r="EN166" s="547"/>
      <c r="EO166" s="547"/>
      <c r="EP166" s="547"/>
      <c r="EQ166" s="547"/>
      <c r="ER166" s="547"/>
      <c r="ES166" s="547"/>
      <c r="ET166" s="547"/>
      <c r="EU166" s="547"/>
      <c r="EV166" s="547"/>
      <c r="EW166" s="547"/>
      <c r="EX166" s="547"/>
      <c r="EY166" s="547"/>
      <c r="EZ166" s="547"/>
      <c r="FA166" s="547"/>
      <c r="FB166" s="547"/>
      <c r="FC166" s="547"/>
      <c r="FD166" s="547"/>
      <c r="FE166" s="547"/>
      <c r="FF166" s="547"/>
      <c r="FG166" s="547"/>
      <c r="FH166" s="547"/>
      <c r="FI166" s="547"/>
      <c r="FJ166" s="547"/>
      <c r="FK166" s="547"/>
      <c r="FL166" s="547"/>
      <c r="FM166" s="547"/>
      <c r="FN166" s="547"/>
      <c r="FO166" s="547"/>
    </row>
    <row r="167" spans="1:171" x14ac:dyDescent="0.15">
      <c r="A167" s="547">
        <v>3796482</v>
      </c>
      <c r="B167" s="547">
        <v>0</v>
      </c>
      <c r="C167" s="547">
        <v>0</v>
      </c>
      <c r="D167" s="547" t="s">
        <v>102</v>
      </c>
      <c r="E167" s="547" t="s">
        <v>102</v>
      </c>
      <c r="F167" s="547" t="s">
        <v>102</v>
      </c>
      <c r="G167" s="547" t="s">
        <v>102</v>
      </c>
      <c r="H167" s="547" t="s">
        <v>102</v>
      </c>
      <c r="I167" s="547" t="s">
        <v>102</v>
      </c>
      <c r="J167" s="547" t="s">
        <v>102</v>
      </c>
      <c r="K167" s="547" t="s">
        <v>102</v>
      </c>
      <c r="L167" s="547" t="s">
        <v>102</v>
      </c>
      <c r="M167" s="547" t="s">
        <v>102</v>
      </c>
      <c r="N167" s="547" t="s">
        <v>102</v>
      </c>
      <c r="O167" s="547" t="s">
        <v>102</v>
      </c>
      <c r="P167" s="547" t="s">
        <v>102</v>
      </c>
      <c r="Q167" s="547" t="s">
        <v>102</v>
      </c>
      <c r="R167" s="547" t="s">
        <v>102</v>
      </c>
      <c r="S167" s="547" t="s">
        <v>102</v>
      </c>
      <c r="T167" s="547"/>
      <c r="U167" s="547"/>
      <c r="V167" s="547"/>
      <c r="W167" s="547"/>
      <c r="X167" s="547"/>
      <c r="Y167" s="547"/>
      <c r="Z167" s="547"/>
      <c r="AA167" s="547"/>
      <c r="AB167" s="547"/>
      <c r="AC167" s="547"/>
      <c r="AD167" s="547"/>
      <c r="AE167" s="547"/>
      <c r="AF167" s="547"/>
      <c r="AG167" s="547"/>
      <c r="AH167" s="547"/>
      <c r="AI167" s="547"/>
      <c r="AJ167" s="547"/>
      <c r="AK167" s="547"/>
      <c r="AL167" s="547"/>
      <c r="AM167" s="547"/>
      <c r="AN167" s="547"/>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7"/>
      <c r="BW167" s="547"/>
      <c r="BX167" s="547"/>
      <c r="BY167" s="547"/>
      <c r="BZ167" s="547"/>
      <c r="CA167" s="547"/>
      <c r="CB167" s="547"/>
      <c r="CC167" s="547"/>
      <c r="CD167" s="547"/>
      <c r="CE167" s="547"/>
      <c r="CF167" s="547"/>
      <c r="CG167" s="547"/>
      <c r="CH167" s="547"/>
      <c r="CI167" s="547"/>
      <c r="CJ167" s="547"/>
      <c r="CK167" s="547"/>
      <c r="CL167" s="547"/>
      <c r="CM167" s="547"/>
      <c r="CN167" s="547"/>
      <c r="CO167" s="547"/>
      <c r="CP167" s="547"/>
      <c r="CQ167" s="547"/>
      <c r="CR167" s="547"/>
      <c r="CS167" s="547"/>
      <c r="CT167" s="547"/>
      <c r="CU167" s="547"/>
      <c r="CV167" s="547"/>
      <c r="CW167" s="547"/>
      <c r="CX167" s="547"/>
      <c r="CY167" s="547"/>
      <c r="CZ167" s="547"/>
      <c r="DA167" s="547"/>
      <c r="DB167" s="547"/>
      <c r="DC167" s="547"/>
      <c r="DD167" s="547"/>
      <c r="DE167" s="547"/>
      <c r="DF167" s="547"/>
      <c r="DG167" s="547"/>
      <c r="DH167" s="547"/>
      <c r="DI167" s="547"/>
      <c r="DJ167" s="547"/>
      <c r="DK167" s="547"/>
      <c r="DL167" s="547"/>
      <c r="DM167" s="547"/>
      <c r="DN167" s="547"/>
      <c r="DO167" s="547"/>
      <c r="DP167" s="547"/>
      <c r="DQ167" s="547"/>
      <c r="DR167" s="547"/>
      <c r="DS167" s="547"/>
      <c r="DT167" s="547"/>
      <c r="DU167" s="547"/>
      <c r="DV167" s="547"/>
      <c r="DW167" s="547"/>
      <c r="DX167" s="547"/>
      <c r="DY167" s="547"/>
      <c r="DZ167" s="547"/>
      <c r="EA167" s="547"/>
      <c r="EB167" s="547"/>
      <c r="EC167" s="547"/>
      <c r="ED167" s="547"/>
      <c r="EE167" s="547"/>
      <c r="EF167" s="547"/>
      <c r="EG167" s="547"/>
      <c r="EH167" s="547"/>
      <c r="EI167" s="547"/>
      <c r="EJ167" s="547"/>
      <c r="EK167" s="547"/>
      <c r="EL167" s="547"/>
      <c r="EM167" s="547"/>
      <c r="EN167" s="547"/>
      <c r="EO167" s="547"/>
      <c r="EP167" s="547"/>
      <c r="EQ167" s="547"/>
      <c r="ER167" s="547"/>
      <c r="ES167" s="547"/>
      <c r="ET167" s="547"/>
      <c r="EU167" s="547"/>
      <c r="EV167" s="547"/>
      <c r="EW167" s="547"/>
      <c r="EX167" s="547"/>
      <c r="EY167" s="547"/>
      <c r="EZ167" s="547"/>
      <c r="FA167" s="547"/>
      <c r="FB167" s="547"/>
      <c r="FC167" s="547"/>
      <c r="FD167" s="547"/>
      <c r="FE167" s="547"/>
      <c r="FF167" s="547"/>
      <c r="FG167" s="547"/>
      <c r="FH167" s="547"/>
      <c r="FI167" s="547"/>
      <c r="FJ167" s="547"/>
      <c r="FK167" s="547"/>
      <c r="FL167" s="547"/>
      <c r="FM167" s="547"/>
      <c r="FN167" s="547"/>
      <c r="FO167" s="547"/>
    </row>
    <row r="168" spans="1:171" x14ac:dyDescent="0.15">
      <c r="A168" s="547">
        <v>3771347</v>
      </c>
      <c r="B168" s="547">
        <v>0</v>
      </c>
      <c r="C168" s="547">
        <v>0</v>
      </c>
      <c r="D168" s="547" t="s">
        <v>102</v>
      </c>
      <c r="E168" s="547" t="s">
        <v>102</v>
      </c>
      <c r="F168" s="547" t="s">
        <v>102</v>
      </c>
      <c r="G168" s="547" t="s">
        <v>102</v>
      </c>
      <c r="H168" s="547" t="s">
        <v>102</v>
      </c>
      <c r="I168" s="547" t="s">
        <v>102</v>
      </c>
      <c r="J168" s="547" t="s">
        <v>102</v>
      </c>
      <c r="K168" s="547" t="s">
        <v>102</v>
      </c>
      <c r="L168" s="547" t="s">
        <v>102</v>
      </c>
      <c r="M168" s="547" t="s">
        <v>102</v>
      </c>
      <c r="N168" s="547" t="s">
        <v>102</v>
      </c>
      <c r="O168" s="547" t="s">
        <v>102</v>
      </c>
      <c r="P168" s="547" t="s">
        <v>102</v>
      </c>
      <c r="Q168" s="547" t="s">
        <v>102</v>
      </c>
      <c r="R168" s="547" t="s">
        <v>102</v>
      </c>
      <c r="S168" s="547" t="s">
        <v>102</v>
      </c>
      <c r="T168" s="547"/>
      <c r="U168" s="547"/>
      <c r="V168" s="547"/>
      <c r="W168" s="547"/>
      <c r="X168" s="547"/>
      <c r="Y168" s="547"/>
      <c r="Z168" s="547"/>
      <c r="AA168" s="547"/>
      <c r="AB168" s="547"/>
      <c r="AC168" s="547"/>
      <c r="AD168" s="547"/>
      <c r="AE168" s="547"/>
      <c r="AF168" s="547"/>
      <c r="AG168" s="547"/>
      <c r="AH168" s="547"/>
      <c r="AI168" s="547"/>
      <c r="AJ168" s="547"/>
      <c r="AK168" s="547"/>
      <c r="AL168" s="547"/>
      <c r="AM168" s="547"/>
      <c r="AN168" s="547"/>
      <c r="AO168" s="547"/>
      <c r="AP168" s="547"/>
      <c r="AQ168" s="547"/>
      <c r="AR168" s="547"/>
      <c r="AS168" s="547"/>
      <c r="AT168" s="547"/>
      <c r="AU168" s="547"/>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7"/>
      <c r="BW168" s="547"/>
      <c r="BX168" s="547"/>
      <c r="BY168" s="547"/>
      <c r="BZ168" s="547"/>
      <c r="CA168" s="547"/>
      <c r="CB168" s="547"/>
      <c r="CC168" s="547"/>
      <c r="CD168" s="547"/>
      <c r="CE168" s="547"/>
      <c r="CF168" s="547"/>
      <c r="CG168" s="547"/>
      <c r="CH168" s="547"/>
      <c r="CI168" s="547"/>
      <c r="CJ168" s="547"/>
      <c r="CK168" s="547"/>
      <c r="CL168" s="547"/>
      <c r="CM168" s="547"/>
      <c r="CN168" s="547"/>
      <c r="CO168" s="547"/>
      <c r="CP168" s="547"/>
      <c r="CQ168" s="547"/>
      <c r="CR168" s="547"/>
      <c r="CS168" s="547"/>
      <c r="CT168" s="547"/>
      <c r="CU168" s="547"/>
      <c r="CV168" s="547"/>
      <c r="CW168" s="547"/>
      <c r="CX168" s="547"/>
      <c r="CY168" s="547"/>
      <c r="CZ168" s="547"/>
      <c r="DA168" s="547"/>
      <c r="DB168" s="547"/>
      <c r="DC168" s="547"/>
      <c r="DD168" s="547"/>
      <c r="DE168" s="547"/>
      <c r="DF168" s="547"/>
      <c r="DG168" s="547"/>
      <c r="DH168" s="547"/>
      <c r="DI168" s="547"/>
      <c r="DJ168" s="547"/>
      <c r="DK168" s="547"/>
      <c r="DL168" s="547"/>
      <c r="DM168" s="547"/>
      <c r="DN168" s="547"/>
      <c r="DO168" s="547"/>
      <c r="DP168" s="547"/>
      <c r="DQ168" s="547"/>
      <c r="DR168" s="547"/>
      <c r="DS168" s="547"/>
      <c r="DT168" s="547"/>
      <c r="DU168" s="547"/>
      <c r="DV168" s="547"/>
      <c r="DW168" s="547"/>
      <c r="DX168" s="547"/>
      <c r="DY168" s="547"/>
      <c r="DZ168" s="547"/>
      <c r="EA168" s="547"/>
      <c r="EB168" s="547"/>
      <c r="EC168" s="547"/>
      <c r="ED168" s="547"/>
      <c r="EE168" s="547"/>
      <c r="EF168" s="547"/>
      <c r="EG168" s="547"/>
      <c r="EH168" s="547"/>
      <c r="EI168" s="547"/>
      <c r="EJ168" s="547"/>
      <c r="EK168" s="547"/>
      <c r="EL168" s="547"/>
      <c r="EM168" s="547"/>
      <c r="EN168" s="547"/>
      <c r="EO168" s="547"/>
      <c r="EP168" s="547"/>
      <c r="EQ168" s="547"/>
      <c r="ER168" s="547"/>
      <c r="ES168" s="547"/>
      <c r="ET168" s="547"/>
      <c r="EU168" s="547"/>
      <c r="EV168" s="547"/>
      <c r="EW168" s="547"/>
      <c r="EX168" s="547"/>
      <c r="EY168" s="547"/>
      <c r="EZ168" s="547"/>
      <c r="FA168" s="547"/>
      <c r="FB168" s="547"/>
      <c r="FC168" s="547"/>
      <c r="FD168" s="547"/>
      <c r="FE168" s="547"/>
      <c r="FF168" s="547"/>
      <c r="FG168" s="547"/>
      <c r="FH168" s="547"/>
      <c r="FI168" s="547"/>
      <c r="FJ168" s="547"/>
      <c r="FK168" s="547"/>
      <c r="FL168" s="547"/>
      <c r="FM168" s="547"/>
      <c r="FN168" s="547"/>
      <c r="FO168" s="547"/>
    </row>
    <row r="169" spans="1:171" x14ac:dyDescent="0.15">
      <c r="A169" s="547">
        <v>3770833</v>
      </c>
      <c r="B169" s="547">
        <v>3</v>
      </c>
      <c r="C169" s="547">
        <v>3</v>
      </c>
      <c r="D169" s="547" t="s">
        <v>20997</v>
      </c>
      <c r="E169" s="547" t="s">
        <v>20998</v>
      </c>
      <c r="F169" s="547" t="s">
        <v>21012</v>
      </c>
      <c r="J169" s="547"/>
      <c r="K169" s="547"/>
      <c r="L169" s="547"/>
      <c r="M169" s="547"/>
      <c r="N169" s="547"/>
      <c r="O169" s="547"/>
      <c r="P169" s="547"/>
      <c r="Q169" s="547"/>
      <c r="R169" s="547"/>
      <c r="S169" s="547"/>
      <c r="T169" s="547"/>
      <c r="U169" s="547"/>
      <c r="V169" s="547"/>
      <c r="W169" s="547"/>
      <c r="X169" s="547"/>
      <c r="Y169" s="547"/>
      <c r="Z169" s="547"/>
      <c r="AA169" s="547"/>
      <c r="AB169" s="547"/>
      <c r="AC169" s="547"/>
      <c r="AD169" s="547"/>
      <c r="AE169" s="547"/>
      <c r="AF169" s="547"/>
      <c r="AG169" s="547"/>
      <c r="AH169" s="547"/>
      <c r="AI169" s="547"/>
      <c r="AJ169" s="547"/>
      <c r="AK169" s="547"/>
      <c r="AL169" s="547"/>
      <c r="AM169" s="547"/>
      <c r="AN169" s="547"/>
      <c r="AO169" s="547"/>
      <c r="AP169" s="547"/>
      <c r="AQ169" s="547"/>
      <c r="AR169" s="547"/>
      <c r="AS169" s="547"/>
      <c r="AT169" s="547"/>
      <c r="AU169" s="547"/>
      <c r="AV169" s="547"/>
      <c r="AW169" s="547"/>
      <c r="AX169" s="547"/>
      <c r="AY169" s="547"/>
      <c r="AZ169" s="547"/>
      <c r="BA169" s="547"/>
      <c r="BB169" s="547"/>
      <c r="BC169" s="547"/>
      <c r="BD169" s="547"/>
      <c r="BE169" s="547"/>
      <c r="BF169" s="547"/>
      <c r="BG169" s="547"/>
      <c r="BH169" s="547"/>
      <c r="BI169" s="547"/>
      <c r="BJ169" s="547"/>
      <c r="BK169" s="547"/>
      <c r="BL169" s="547"/>
      <c r="BM169" s="547"/>
      <c r="BN169" s="547"/>
      <c r="BO169" s="547"/>
      <c r="BP169" s="547"/>
      <c r="BQ169" s="547"/>
      <c r="BR169" s="547"/>
      <c r="BS169" s="547"/>
      <c r="BT169" s="547"/>
      <c r="BU169" s="547"/>
      <c r="BV169" s="547"/>
      <c r="BW169" s="547"/>
      <c r="BX169" s="547"/>
      <c r="BY169" s="547"/>
      <c r="BZ169" s="547"/>
      <c r="CA169" s="547"/>
      <c r="CB169" s="547"/>
      <c r="CC169" s="547"/>
      <c r="CD169" s="547"/>
      <c r="CE169" s="547"/>
      <c r="CF169" s="547"/>
      <c r="CG169" s="547"/>
      <c r="CH169" s="547"/>
      <c r="CI169" s="547"/>
      <c r="CJ169" s="547"/>
      <c r="CK169" s="547"/>
      <c r="CL169" s="547"/>
      <c r="CM169" s="547"/>
      <c r="CN169" s="547"/>
      <c r="CO169" s="547"/>
      <c r="CP169" s="547"/>
      <c r="CQ169" s="547"/>
      <c r="CR169" s="547"/>
      <c r="CS169" s="547"/>
      <c r="CT169" s="547"/>
      <c r="CU169" s="547"/>
      <c r="CV169" s="547"/>
      <c r="CW169" s="547"/>
      <c r="CX169" s="547"/>
      <c r="CY169" s="547"/>
      <c r="CZ169" s="547"/>
      <c r="DA169" s="547"/>
      <c r="DB169" s="547"/>
      <c r="DC169" s="547"/>
      <c r="DD169" s="547"/>
      <c r="DE169" s="547"/>
      <c r="DF169" s="547"/>
      <c r="DG169" s="547"/>
      <c r="DH169" s="547"/>
      <c r="DI169" s="547"/>
      <c r="DJ169" s="547"/>
      <c r="DK169" s="547"/>
      <c r="DL169" s="547"/>
      <c r="DM169" s="547"/>
      <c r="DN169" s="547"/>
      <c r="DO169" s="547"/>
      <c r="DP169" s="547"/>
      <c r="DQ169" s="547"/>
      <c r="DR169" s="547"/>
      <c r="DS169" s="547"/>
      <c r="DT169" s="547"/>
      <c r="DU169" s="547"/>
      <c r="DV169" s="547"/>
      <c r="DW169" s="547"/>
      <c r="DX169" s="547"/>
      <c r="DY169" s="547"/>
      <c r="DZ169" s="547"/>
      <c r="EA169" s="547"/>
      <c r="EB169" s="547"/>
      <c r="EC169" s="547"/>
      <c r="ED169" s="547"/>
      <c r="EE169" s="547"/>
      <c r="EF169" s="547"/>
      <c r="EG169" s="547"/>
      <c r="EH169" s="547"/>
      <c r="EI169" s="547"/>
      <c r="EJ169" s="547"/>
      <c r="EK169" s="547"/>
      <c r="EL169" s="547"/>
      <c r="EM169" s="547"/>
      <c r="EN169" s="547"/>
      <c r="EO169" s="547"/>
      <c r="EP169" s="547"/>
      <c r="EQ169" s="547"/>
      <c r="ER169" s="547"/>
      <c r="ES169" s="547"/>
      <c r="ET169" s="547"/>
      <c r="EU169" s="547"/>
      <c r="EV169" s="547"/>
      <c r="EW169" s="547"/>
      <c r="EX169" s="547"/>
      <c r="EY169" s="547"/>
      <c r="EZ169" s="547"/>
      <c r="FA169" s="547"/>
      <c r="FB169" s="547"/>
      <c r="FC169" s="547"/>
      <c r="FD169" s="547"/>
      <c r="FE169" s="547"/>
      <c r="FF169" s="547"/>
      <c r="FG169" s="547"/>
      <c r="FH169" s="547"/>
      <c r="FI169" s="547"/>
      <c r="FJ169" s="547"/>
      <c r="FK169" s="547"/>
      <c r="FL169" s="547"/>
      <c r="FM169" s="547"/>
      <c r="FN169" s="547"/>
      <c r="FO169" s="547"/>
    </row>
    <row r="170" spans="1:171" x14ac:dyDescent="0.15">
      <c r="A170" s="547">
        <v>3767993</v>
      </c>
      <c r="B170" s="547">
        <v>0</v>
      </c>
      <c r="C170" s="547">
        <v>0</v>
      </c>
      <c r="D170" s="547" t="s">
        <v>102</v>
      </c>
      <c r="E170" s="547" t="s">
        <v>102</v>
      </c>
      <c r="F170" s="547" t="s">
        <v>102</v>
      </c>
      <c r="G170" s="547" t="s">
        <v>102</v>
      </c>
      <c r="H170" s="547" t="s">
        <v>102</v>
      </c>
      <c r="I170" s="547" t="s">
        <v>102</v>
      </c>
      <c r="J170" s="547" t="s">
        <v>102</v>
      </c>
      <c r="K170" s="547" t="s">
        <v>102</v>
      </c>
      <c r="L170" s="547" t="s">
        <v>102</v>
      </c>
      <c r="M170" s="547" t="s">
        <v>102</v>
      </c>
      <c r="N170" s="547" t="s">
        <v>102</v>
      </c>
      <c r="O170" s="547" t="s">
        <v>102</v>
      </c>
      <c r="P170" s="547" t="s">
        <v>102</v>
      </c>
      <c r="Q170" s="547" t="s">
        <v>102</v>
      </c>
      <c r="R170" s="547" t="s">
        <v>102</v>
      </c>
      <c r="S170" s="547" t="s">
        <v>102</v>
      </c>
      <c r="T170" s="547"/>
      <c r="U170" s="547"/>
      <c r="V170" s="547"/>
      <c r="W170" s="547"/>
      <c r="X170" s="547"/>
      <c r="Y170" s="547"/>
      <c r="Z170" s="547"/>
      <c r="AA170" s="547"/>
      <c r="AB170" s="547"/>
      <c r="AC170" s="547"/>
      <c r="AD170" s="547"/>
      <c r="AE170" s="547"/>
      <c r="AF170" s="547"/>
      <c r="AG170" s="547"/>
      <c r="AH170" s="547"/>
      <c r="AI170" s="547"/>
      <c r="AJ170" s="547"/>
      <c r="AK170" s="547"/>
      <c r="AL170" s="547"/>
      <c r="AM170" s="547"/>
      <c r="AN170" s="547"/>
      <c r="AO170" s="547"/>
      <c r="AP170" s="547"/>
      <c r="AQ170" s="547"/>
      <c r="AR170" s="547"/>
      <c r="AS170" s="547"/>
      <c r="AT170" s="547"/>
      <c r="AU170" s="547"/>
      <c r="AV170" s="547"/>
      <c r="AW170" s="547"/>
      <c r="AX170" s="547"/>
      <c r="AY170" s="547"/>
      <c r="AZ170" s="547"/>
      <c r="BA170" s="547"/>
      <c r="BB170" s="547"/>
      <c r="BC170" s="547"/>
      <c r="BD170" s="547"/>
      <c r="BE170" s="547"/>
      <c r="BF170" s="547"/>
      <c r="BG170" s="547"/>
      <c r="BH170" s="547"/>
      <c r="BI170" s="547"/>
      <c r="BJ170" s="547"/>
      <c r="BK170" s="547"/>
      <c r="BL170" s="547"/>
      <c r="BM170" s="547"/>
      <c r="BN170" s="547"/>
      <c r="BO170" s="547"/>
      <c r="BP170" s="547"/>
      <c r="BQ170" s="547"/>
      <c r="BR170" s="547"/>
      <c r="BS170" s="547"/>
      <c r="BT170" s="547"/>
      <c r="BU170" s="547"/>
      <c r="BV170" s="547"/>
      <c r="BW170" s="547"/>
      <c r="BX170" s="547"/>
      <c r="BY170" s="547"/>
      <c r="BZ170" s="547"/>
      <c r="CA170" s="547"/>
      <c r="CB170" s="547"/>
      <c r="CC170" s="547"/>
      <c r="CD170" s="547"/>
      <c r="CE170" s="547"/>
      <c r="CF170" s="547"/>
      <c r="CG170" s="547"/>
      <c r="CH170" s="547"/>
      <c r="CI170" s="547"/>
      <c r="CJ170" s="547"/>
      <c r="CK170" s="547"/>
      <c r="CL170" s="547"/>
      <c r="CM170" s="547"/>
      <c r="CN170" s="547"/>
      <c r="CO170" s="547"/>
      <c r="CP170" s="547"/>
      <c r="CQ170" s="547"/>
      <c r="CR170" s="547"/>
      <c r="CS170" s="547"/>
      <c r="CT170" s="547"/>
      <c r="CU170" s="547"/>
      <c r="CV170" s="547"/>
      <c r="CW170" s="547"/>
      <c r="CX170" s="547"/>
      <c r="CY170" s="547"/>
      <c r="CZ170" s="547"/>
      <c r="DA170" s="547"/>
      <c r="DB170" s="547"/>
      <c r="DC170" s="547"/>
      <c r="DD170" s="547"/>
      <c r="DE170" s="547"/>
      <c r="DF170" s="547"/>
      <c r="DG170" s="547"/>
      <c r="DH170" s="547"/>
      <c r="DI170" s="547"/>
      <c r="DJ170" s="547"/>
      <c r="DK170" s="547"/>
      <c r="DL170" s="547"/>
      <c r="DM170" s="547"/>
      <c r="DN170" s="547"/>
      <c r="DO170" s="547"/>
      <c r="DP170" s="547"/>
      <c r="DQ170" s="547"/>
      <c r="DR170" s="547"/>
      <c r="DS170" s="547"/>
      <c r="DT170" s="547"/>
      <c r="DU170" s="547"/>
      <c r="DV170" s="547"/>
      <c r="DW170" s="547"/>
      <c r="DX170" s="547"/>
      <c r="DY170" s="547"/>
      <c r="DZ170" s="547"/>
      <c r="EA170" s="547"/>
      <c r="EB170" s="547"/>
      <c r="EC170" s="547"/>
      <c r="ED170" s="547"/>
      <c r="EE170" s="547"/>
      <c r="EF170" s="547"/>
      <c r="EG170" s="547"/>
      <c r="EH170" s="547"/>
      <c r="EI170" s="547"/>
      <c r="EJ170" s="547"/>
      <c r="EK170" s="547"/>
      <c r="EL170" s="547"/>
      <c r="EM170" s="547"/>
      <c r="EN170" s="547"/>
      <c r="EO170" s="547"/>
      <c r="EP170" s="547"/>
      <c r="EQ170" s="547"/>
      <c r="ER170" s="547"/>
      <c r="ES170" s="547"/>
      <c r="ET170" s="547"/>
      <c r="EU170" s="547"/>
      <c r="EV170" s="547"/>
      <c r="EW170" s="547"/>
      <c r="EX170" s="547"/>
      <c r="EY170" s="547"/>
      <c r="EZ170" s="547"/>
      <c r="FA170" s="547"/>
      <c r="FB170" s="547"/>
      <c r="FC170" s="547"/>
      <c r="FD170" s="547"/>
      <c r="FE170" s="547"/>
      <c r="FF170" s="547"/>
      <c r="FG170" s="547"/>
      <c r="FH170" s="547"/>
      <c r="FI170" s="547"/>
      <c r="FJ170" s="547"/>
      <c r="FK170" s="547"/>
      <c r="FL170" s="547"/>
      <c r="FM170" s="547"/>
      <c r="FN170" s="547"/>
      <c r="FO170" s="547"/>
    </row>
    <row r="171" spans="1:171" x14ac:dyDescent="0.15">
      <c r="A171" s="547">
        <v>3740090</v>
      </c>
      <c r="B171" s="547">
        <v>0</v>
      </c>
      <c r="C171" s="547">
        <v>0</v>
      </c>
      <c r="D171" s="547" t="s">
        <v>102</v>
      </c>
      <c r="E171" s="547" t="s">
        <v>102</v>
      </c>
      <c r="F171" s="547" t="s">
        <v>102</v>
      </c>
      <c r="G171" s="547" t="s">
        <v>102</v>
      </c>
      <c r="H171" s="547" t="s">
        <v>102</v>
      </c>
      <c r="I171" s="547" t="s">
        <v>102</v>
      </c>
      <c r="J171" s="547" t="s">
        <v>102</v>
      </c>
      <c r="K171" s="547" t="s">
        <v>102</v>
      </c>
      <c r="L171" s="547" t="s">
        <v>102</v>
      </c>
      <c r="M171" s="547" t="s">
        <v>102</v>
      </c>
      <c r="N171" s="547" t="s">
        <v>102</v>
      </c>
      <c r="O171" s="547" t="s">
        <v>102</v>
      </c>
      <c r="P171" s="547" t="s">
        <v>102</v>
      </c>
      <c r="Q171" s="547" t="s">
        <v>102</v>
      </c>
      <c r="R171" s="547" t="s">
        <v>102</v>
      </c>
      <c r="S171" s="547" t="s">
        <v>102</v>
      </c>
      <c r="T171" s="547"/>
      <c r="U171" s="547"/>
      <c r="V171" s="547"/>
      <c r="W171" s="547"/>
      <c r="X171" s="547"/>
      <c r="Y171" s="547"/>
      <c r="Z171" s="547"/>
      <c r="AA171" s="547"/>
      <c r="AB171" s="547"/>
      <c r="AC171" s="547"/>
      <c r="AD171" s="547"/>
      <c r="AE171" s="547"/>
      <c r="AF171" s="547"/>
      <c r="AG171" s="547"/>
      <c r="AH171" s="547"/>
      <c r="AI171" s="547"/>
      <c r="AJ171" s="547"/>
      <c r="AK171" s="547"/>
      <c r="AL171" s="547"/>
      <c r="AM171" s="547"/>
      <c r="AN171" s="547"/>
      <c r="AO171" s="547"/>
      <c r="AP171" s="547"/>
      <c r="AQ171" s="547"/>
      <c r="AR171" s="547"/>
      <c r="AS171" s="547"/>
      <c r="AT171" s="547"/>
      <c r="AU171" s="547"/>
      <c r="AV171" s="547"/>
      <c r="AW171" s="547"/>
      <c r="AX171" s="547"/>
      <c r="AY171" s="547"/>
      <c r="AZ171" s="547"/>
      <c r="BA171" s="547"/>
      <c r="BB171" s="547"/>
      <c r="BC171" s="547"/>
      <c r="BD171" s="547"/>
      <c r="BE171" s="547"/>
      <c r="BF171" s="547"/>
      <c r="BG171" s="547"/>
      <c r="BH171" s="547"/>
      <c r="BI171" s="547"/>
      <c r="BJ171" s="547"/>
      <c r="BK171" s="547"/>
      <c r="BL171" s="547"/>
      <c r="BM171" s="547"/>
      <c r="BN171" s="547"/>
      <c r="BO171" s="547"/>
      <c r="BP171" s="547"/>
      <c r="BQ171" s="547"/>
      <c r="BR171" s="547"/>
      <c r="BS171" s="547"/>
      <c r="BT171" s="547"/>
      <c r="BU171" s="547"/>
      <c r="BV171" s="547"/>
      <c r="BW171" s="547"/>
      <c r="BX171" s="547"/>
      <c r="BY171" s="547"/>
      <c r="BZ171" s="547"/>
      <c r="CA171" s="547"/>
      <c r="CB171" s="547"/>
      <c r="CC171" s="547"/>
      <c r="CD171" s="547"/>
      <c r="CE171" s="547"/>
      <c r="CF171" s="547"/>
      <c r="CG171" s="547"/>
      <c r="CH171" s="547"/>
      <c r="CI171" s="547"/>
      <c r="CJ171" s="547"/>
      <c r="CK171" s="547"/>
      <c r="CL171" s="547"/>
      <c r="CM171" s="547"/>
      <c r="CN171" s="547"/>
      <c r="CO171" s="547"/>
      <c r="CP171" s="547"/>
      <c r="CQ171" s="547"/>
      <c r="CR171" s="547"/>
      <c r="CS171" s="547"/>
      <c r="CT171" s="547"/>
      <c r="CU171" s="547"/>
      <c r="CV171" s="547"/>
      <c r="CW171" s="547"/>
      <c r="CX171" s="547"/>
      <c r="CY171" s="547"/>
      <c r="CZ171" s="547"/>
      <c r="DA171" s="547"/>
      <c r="DB171" s="547"/>
      <c r="DC171" s="547"/>
      <c r="DD171" s="547"/>
      <c r="DE171" s="547"/>
      <c r="DF171" s="547"/>
      <c r="DG171" s="547"/>
      <c r="DH171" s="547"/>
      <c r="DI171" s="547"/>
      <c r="DJ171" s="547"/>
      <c r="DK171" s="547"/>
      <c r="DL171" s="547"/>
      <c r="DM171" s="547"/>
      <c r="DN171" s="547"/>
      <c r="DO171" s="547"/>
      <c r="DP171" s="547"/>
      <c r="DQ171" s="547"/>
      <c r="DR171" s="547"/>
      <c r="DS171" s="547"/>
      <c r="DT171" s="547"/>
      <c r="DU171" s="547"/>
      <c r="DV171" s="547"/>
      <c r="DW171" s="547"/>
      <c r="DX171" s="547"/>
      <c r="DY171" s="547"/>
      <c r="DZ171" s="547"/>
      <c r="EA171" s="547"/>
      <c r="EB171" s="547"/>
      <c r="EC171" s="547"/>
      <c r="ED171" s="547"/>
      <c r="EE171" s="547"/>
      <c r="EF171" s="547"/>
      <c r="EG171" s="547"/>
      <c r="EH171" s="547"/>
      <c r="EI171" s="547"/>
      <c r="EJ171" s="547"/>
      <c r="EK171" s="547"/>
      <c r="EL171" s="547"/>
      <c r="EM171" s="547"/>
      <c r="EN171" s="547"/>
      <c r="EO171" s="547"/>
      <c r="EP171" s="547"/>
      <c r="EQ171" s="547"/>
      <c r="ER171" s="547"/>
      <c r="ES171" s="547"/>
      <c r="ET171" s="547"/>
      <c r="EU171" s="547"/>
      <c r="EV171" s="547"/>
      <c r="EW171" s="547"/>
      <c r="EX171" s="547"/>
      <c r="EY171" s="547"/>
      <c r="EZ171" s="547"/>
      <c r="FA171" s="547"/>
      <c r="FB171" s="547"/>
      <c r="FC171" s="547"/>
      <c r="FD171" s="547"/>
      <c r="FE171" s="547"/>
      <c r="FF171" s="547"/>
      <c r="FG171" s="547"/>
      <c r="FH171" s="547"/>
      <c r="FI171" s="547"/>
      <c r="FJ171" s="547"/>
      <c r="FK171" s="547"/>
      <c r="FL171" s="547"/>
      <c r="FM171" s="547"/>
      <c r="FN171" s="547"/>
      <c r="FO171" s="547"/>
    </row>
    <row r="172" spans="1:171" x14ac:dyDescent="0.15">
      <c r="A172" s="547">
        <v>3762384</v>
      </c>
      <c r="B172" s="547">
        <v>3</v>
      </c>
      <c r="C172" s="547">
        <v>3</v>
      </c>
      <c r="D172" s="547" t="s">
        <v>21046</v>
      </c>
      <c r="E172" s="547" t="s">
        <v>21047</v>
      </c>
      <c r="F172" s="547" t="s">
        <v>21049</v>
      </c>
      <c r="J172" s="547"/>
      <c r="K172" s="547"/>
      <c r="L172" s="547"/>
      <c r="M172" s="547"/>
      <c r="N172" s="547"/>
      <c r="O172" s="547"/>
      <c r="P172" s="547"/>
      <c r="Q172" s="547"/>
      <c r="R172" s="547"/>
      <c r="S172" s="547"/>
      <c r="T172" s="547"/>
      <c r="U172" s="547"/>
      <c r="V172" s="547"/>
      <c r="W172" s="547"/>
      <c r="X172" s="547"/>
      <c r="Y172" s="547"/>
      <c r="Z172" s="547"/>
      <c r="AA172" s="547"/>
      <c r="AB172" s="547"/>
      <c r="AC172" s="547"/>
      <c r="AD172" s="547"/>
      <c r="AE172" s="547"/>
      <c r="AF172" s="547"/>
      <c r="AG172" s="547"/>
      <c r="AH172" s="547"/>
      <c r="AI172" s="547"/>
      <c r="AJ172" s="547"/>
      <c r="AK172" s="547"/>
      <c r="AL172" s="547"/>
      <c r="AM172" s="547"/>
      <c r="AN172" s="547"/>
      <c r="AO172" s="547"/>
      <c r="AP172" s="547"/>
      <c r="AQ172" s="547"/>
      <c r="AR172" s="547"/>
      <c r="AS172" s="547"/>
      <c r="AT172" s="547"/>
      <c r="AU172" s="547"/>
      <c r="AV172" s="547"/>
      <c r="AW172" s="547"/>
      <c r="AX172" s="547"/>
      <c r="AY172" s="547"/>
      <c r="AZ172" s="547"/>
      <c r="BA172" s="547"/>
      <c r="BB172" s="547"/>
      <c r="BC172" s="547"/>
      <c r="BD172" s="547"/>
      <c r="BE172" s="547"/>
      <c r="BF172" s="547"/>
      <c r="BG172" s="547"/>
      <c r="BH172" s="547"/>
      <c r="BI172" s="547"/>
      <c r="BJ172" s="547"/>
      <c r="BK172" s="547"/>
      <c r="BL172" s="547"/>
      <c r="BM172" s="547"/>
      <c r="BN172" s="547"/>
      <c r="BO172" s="547"/>
      <c r="BP172" s="547"/>
      <c r="BQ172" s="547"/>
      <c r="BR172" s="547"/>
      <c r="BS172" s="547"/>
      <c r="BT172" s="547"/>
      <c r="BU172" s="547"/>
      <c r="BV172" s="547"/>
      <c r="BW172" s="547"/>
      <c r="BX172" s="547"/>
      <c r="BY172" s="547"/>
      <c r="BZ172" s="547"/>
      <c r="CA172" s="547"/>
      <c r="CB172" s="547"/>
      <c r="CC172" s="547"/>
      <c r="CD172" s="547"/>
      <c r="CE172" s="547"/>
      <c r="CF172" s="547"/>
      <c r="CG172" s="547"/>
      <c r="CH172" s="547"/>
      <c r="CI172" s="547"/>
      <c r="CJ172" s="547"/>
      <c r="CK172" s="547"/>
      <c r="CL172" s="547"/>
      <c r="CM172" s="547"/>
      <c r="CN172" s="547"/>
      <c r="CO172" s="547"/>
      <c r="CP172" s="547"/>
      <c r="CQ172" s="547"/>
      <c r="CR172" s="547"/>
      <c r="CS172" s="547"/>
      <c r="CT172" s="547"/>
      <c r="CU172" s="547"/>
      <c r="CV172" s="547"/>
      <c r="CW172" s="547"/>
      <c r="CX172" s="547"/>
      <c r="CY172" s="547"/>
      <c r="CZ172" s="547"/>
      <c r="DA172" s="547"/>
      <c r="DB172" s="547"/>
      <c r="DC172" s="547"/>
      <c r="DD172" s="547"/>
      <c r="DE172" s="547"/>
      <c r="DF172" s="547"/>
      <c r="DG172" s="547"/>
      <c r="DH172" s="547"/>
      <c r="DI172" s="547"/>
      <c r="DJ172" s="547"/>
      <c r="DK172" s="547"/>
      <c r="DL172" s="547"/>
      <c r="DM172" s="547"/>
      <c r="DN172" s="547"/>
      <c r="DO172" s="547"/>
      <c r="DP172" s="547"/>
      <c r="DQ172" s="547"/>
      <c r="DR172" s="547"/>
      <c r="DS172" s="547"/>
      <c r="DT172" s="547"/>
      <c r="DU172" s="547"/>
      <c r="DV172" s="547"/>
      <c r="DW172" s="547"/>
      <c r="DX172" s="547"/>
      <c r="DY172" s="547"/>
      <c r="DZ172" s="547"/>
      <c r="EA172" s="547"/>
      <c r="EB172" s="547"/>
      <c r="EC172" s="547"/>
      <c r="ED172" s="547"/>
      <c r="EE172" s="547"/>
      <c r="EF172" s="547"/>
      <c r="EG172" s="547"/>
      <c r="EH172" s="547"/>
      <c r="EI172" s="547"/>
      <c r="EJ172" s="547"/>
      <c r="EK172" s="547"/>
      <c r="EL172" s="547"/>
      <c r="EM172" s="547"/>
      <c r="EN172" s="547"/>
      <c r="EO172" s="547"/>
      <c r="EP172" s="547"/>
      <c r="EQ172" s="547"/>
      <c r="ER172" s="547"/>
      <c r="ES172" s="547"/>
      <c r="ET172" s="547"/>
      <c r="EU172" s="547"/>
      <c r="EV172" s="547"/>
      <c r="EW172" s="547"/>
      <c r="EX172" s="547"/>
      <c r="EY172" s="547"/>
      <c r="EZ172" s="547"/>
      <c r="FA172" s="547"/>
      <c r="FB172" s="547"/>
      <c r="FC172" s="547"/>
      <c r="FD172" s="547"/>
      <c r="FE172" s="547"/>
      <c r="FF172" s="547"/>
      <c r="FG172" s="547"/>
      <c r="FH172" s="547"/>
      <c r="FI172" s="547"/>
      <c r="FJ172" s="547"/>
      <c r="FK172" s="547"/>
      <c r="FL172" s="547"/>
      <c r="FM172" s="547"/>
      <c r="FN172" s="547"/>
      <c r="FO172" s="547"/>
    </row>
    <row r="173" spans="1:171" x14ac:dyDescent="0.15">
      <c r="A173" s="547">
        <v>3752588</v>
      </c>
      <c r="B173" s="547">
        <v>0</v>
      </c>
      <c r="C173" s="547">
        <v>0</v>
      </c>
      <c r="D173" s="547" t="s">
        <v>102</v>
      </c>
      <c r="E173" s="547" t="s">
        <v>102</v>
      </c>
      <c r="F173" s="547" t="s">
        <v>102</v>
      </c>
      <c r="G173" s="547" t="s">
        <v>102</v>
      </c>
      <c r="H173" s="547" t="s">
        <v>102</v>
      </c>
      <c r="I173" s="547" t="s">
        <v>102</v>
      </c>
      <c r="J173" s="547" t="s">
        <v>102</v>
      </c>
      <c r="K173" s="547" t="s">
        <v>102</v>
      </c>
      <c r="L173" s="547" t="s">
        <v>102</v>
      </c>
      <c r="M173" s="547" t="s">
        <v>102</v>
      </c>
      <c r="N173" s="547" t="s">
        <v>102</v>
      </c>
      <c r="O173" s="547" t="s">
        <v>102</v>
      </c>
      <c r="P173" s="547" t="s">
        <v>102</v>
      </c>
      <c r="Q173" s="547" t="s">
        <v>102</v>
      </c>
      <c r="R173" s="547" t="s">
        <v>102</v>
      </c>
      <c r="S173" s="547" t="s">
        <v>102</v>
      </c>
      <c r="T173" s="547"/>
      <c r="U173" s="547"/>
      <c r="V173" s="547"/>
      <c r="W173" s="547"/>
      <c r="X173" s="547"/>
      <c r="Y173" s="547"/>
      <c r="Z173" s="547"/>
      <c r="AA173" s="547"/>
      <c r="AB173" s="547"/>
      <c r="AC173" s="547"/>
      <c r="AD173" s="547"/>
      <c r="AE173" s="547"/>
      <c r="AF173" s="547"/>
      <c r="AG173" s="547"/>
      <c r="AH173" s="547"/>
      <c r="AI173" s="547"/>
      <c r="AJ173" s="547"/>
      <c r="AK173" s="547"/>
      <c r="AL173" s="547"/>
      <c r="AM173" s="547"/>
      <c r="AN173" s="547"/>
      <c r="AO173" s="547"/>
      <c r="AP173" s="547"/>
      <c r="AQ173" s="547"/>
      <c r="AR173" s="547"/>
      <c r="AS173" s="547"/>
      <c r="AT173" s="547"/>
      <c r="AU173" s="547"/>
      <c r="AV173" s="547"/>
      <c r="AW173" s="547"/>
      <c r="AX173" s="547"/>
      <c r="AY173" s="547"/>
      <c r="AZ173" s="547"/>
      <c r="BA173" s="547"/>
      <c r="BB173" s="547"/>
      <c r="BC173" s="547"/>
      <c r="BD173" s="547"/>
      <c r="BE173" s="547"/>
      <c r="BF173" s="547"/>
      <c r="BG173" s="547"/>
      <c r="BH173" s="547"/>
      <c r="BI173" s="547"/>
      <c r="BJ173" s="547"/>
      <c r="BK173" s="547"/>
      <c r="BL173" s="547"/>
      <c r="BM173" s="547"/>
      <c r="BN173" s="547"/>
      <c r="BO173" s="547"/>
      <c r="BP173" s="547"/>
      <c r="BQ173" s="547"/>
      <c r="BR173" s="547"/>
      <c r="BS173" s="547"/>
      <c r="BT173" s="547"/>
      <c r="BU173" s="547"/>
      <c r="BV173" s="547"/>
      <c r="BW173" s="547"/>
      <c r="BX173" s="547"/>
      <c r="BY173" s="547"/>
      <c r="BZ173" s="547"/>
      <c r="CA173" s="547"/>
      <c r="CB173" s="547"/>
      <c r="CC173" s="547"/>
      <c r="CD173" s="547"/>
      <c r="CE173" s="547"/>
      <c r="CF173" s="547"/>
      <c r="CG173" s="547"/>
      <c r="CH173" s="547"/>
      <c r="CI173" s="547"/>
      <c r="CJ173" s="547"/>
      <c r="CK173" s="547"/>
      <c r="CL173" s="547"/>
      <c r="CM173" s="547"/>
      <c r="CN173" s="547"/>
      <c r="CO173" s="547"/>
      <c r="CP173" s="547"/>
      <c r="CQ173" s="547"/>
      <c r="CR173" s="547"/>
      <c r="CS173" s="547"/>
      <c r="CT173" s="547"/>
      <c r="CU173" s="547"/>
      <c r="CV173" s="547"/>
      <c r="CW173" s="547"/>
      <c r="CX173" s="547"/>
      <c r="CY173" s="547"/>
      <c r="CZ173" s="547"/>
      <c r="DA173" s="547"/>
      <c r="DB173" s="547"/>
      <c r="DC173" s="547"/>
      <c r="DD173" s="547"/>
      <c r="DE173" s="547"/>
      <c r="DF173" s="547"/>
      <c r="DG173" s="547"/>
      <c r="DH173" s="547"/>
      <c r="DI173" s="547"/>
      <c r="DJ173" s="547"/>
      <c r="DK173" s="547"/>
      <c r="DL173" s="547"/>
      <c r="DM173" s="547"/>
      <c r="DN173" s="547"/>
      <c r="DO173" s="547"/>
      <c r="DP173" s="547"/>
      <c r="DQ173" s="547"/>
      <c r="DR173" s="547"/>
      <c r="DS173" s="547"/>
      <c r="DT173" s="547"/>
      <c r="DU173" s="547"/>
      <c r="DV173" s="547"/>
      <c r="DW173" s="547"/>
      <c r="DX173" s="547"/>
      <c r="DY173" s="547"/>
      <c r="DZ173" s="547"/>
      <c r="EA173" s="547"/>
      <c r="EB173" s="547"/>
      <c r="EC173" s="547"/>
      <c r="ED173" s="547"/>
      <c r="EE173" s="547"/>
      <c r="EF173" s="547"/>
      <c r="EG173" s="547"/>
      <c r="EH173" s="547"/>
      <c r="EI173" s="547"/>
      <c r="EJ173" s="547"/>
      <c r="EK173" s="547"/>
      <c r="EL173" s="547"/>
      <c r="EM173" s="547"/>
      <c r="EN173" s="547"/>
      <c r="EO173" s="547"/>
      <c r="EP173" s="547"/>
      <c r="EQ173" s="547"/>
      <c r="ER173" s="547"/>
      <c r="ES173" s="547"/>
      <c r="ET173" s="547"/>
      <c r="EU173" s="547"/>
      <c r="EV173" s="547"/>
      <c r="EW173" s="547"/>
      <c r="EX173" s="547"/>
      <c r="EY173" s="547"/>
      <c r="EZ173" s="547"/>
      <c r="FA173" s="547"/>
      <c r="FB173" s="547"/>
      <c r="FC173" s="547"/>
      <c r="FD173" s="547"/>
      <c r="FE173" s="547"/>
      <c r="FF173" s="547"/>
      <c r="FG173" s="547"/>
      <c r="FH173" s="547"/>
      <c r="FI173" s="547"/>
      <c r="FJ173" s="547"/>
      <c r="FK173" s="547"/>
      <c r="FL173" s="547"/>
      <c r="FM173" s="547"/>
      <c r="FN173" s="547"/>
      <c r="FO173" s="547"/>
    </row>
    <row r="174" spans="1:171" x14ac:dyDescent="0.15">
      <c r="A174" s="547">
        <v>3664648</v>
      </c>
      <c r="B174" s="547">
        <v>0</v>
      </c>
      <c r="C174" s="547">
        <v>0</v>
      </c>
      <c r="D174" s="547" t="s">
        <v>102</v>
      </c>
      <c r="E174" s="547" t="s">
        <v>102</v>
      </c>
      <c r="F174" s="547" t="s">
        <v>102</v>
      </c>
      <c r="G174" s="547" t="s">
        <v>102</v>
      </c>
      <c r="H174" s="547" t="s">
        <v>102</v>
      </c>
      <c r="I174" s="547" t="s">
        <v>102</v>
      </c>
      <c r="J174" s="547" t="s">
        <v>102</v>
      </c>
      <c r="K174" s="547" t="s">
        <v>102</v>
      </c>
      <c r="L174" s="547" t="s">
        <v>102</v>
      </c>
      <c r="M174" s="547" t="s">
        <v>102</v>
      </c>
      <c r="N174" s="547" t="s">
        <v>102</v>
      </c>
      <c r="O174" s="547" t="s">
        <v>102</v>
      </c>
      <c r="P174" s="547" t="s">
        <v>102</v>
      </c>
      <c r="Q174" s="547" t="s">
        <v>102</v>
      </c>
      <c r="R174" s="547" t="s">
        <v>102</v>
      </c>
      <c r="S174" s="547" t="s">
        <v>102</v>
      </c>
      <c r="T174" s="547"/>
      <c r="U174" s="547"/>
      <c r="V174" s="547"/>
      <c r="W174" s="547"/>
      <c r="X174" s="547"/>
      <c r="Y174" s="547"/>
      <c r="Z174" s="547"/>
      <c r="AA174" s="547"/>
      <c r="AB174" s="547"/>
      <c r="AC174" s="547"/>
      <c r="AD174" s="547"/>
      <c r="AE174" s="547"/>
      <c r="AF174" s="547"/>
      <c r="AG174" s="547"/>
      <c r="AH174" s="547"/>
      <c r="AI174" s="547"/>
      <c r="AJ174" s="547"/>
      <c r="AK174" s="547"/>
      <c r="AL174" s="547"/>
      <c r="AM174" s="547"/>
      <c r="AN174" s="547"/>
      <c r="AO174" s="547"/>
      <c r="AP174" s="547"/>
      <c r="AQ174" s="547"/>
      <c r="AR174" s="547"/>
      <c r="AS174" s="547"/>
      <c r="AT174" s="547"/>
      <c r="AU174" s="547"/>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7"/>
      <c r="BY174" s="547"/>
      <c r="BZ174" s="547"/>
      <c r="CA174" s="547"/>
      <c r="CB174" s="547"/>
      <c r="CC174" s="547"/>
      <c r="CD174" s="547"/>
      <c r="CE174" s="547"/>
      <c r="CF174" s="547"/>
      <c r="CG174" s="547"/>
      <c r="CH174" s="547"/>
      <c r="CI174" s="547"/>
      <c r="CJ174" s="547"/>
      <c r="CK174" s="547"/>
      <c r="CL174" s="547"/>
      <c r="CM174" s="547"/>
      <c r="CN174" s="547"/>
      <c r="CO174" s="547"/>
      <c r="CP174" s="547"/>
      <c r="CQ174" s="547"/>
      <c r="CR174" s="547"/>
      <c r="CS174" s="547"/>
      <c r="CT174" s="547"/>
      <c r="CU174" s="547"/>
      <c r="CV174" s="547"/>
      <c r="CW174" s="547"/>
      <c r="CX174" s="547"/>
      <c r="CY174" s="547"/>
      <c r="CZ174" s="547"/>
      <c r="DA174" s="547"/>
      <c r="DB174" s="547"/>
      <c r="DC174" s="547"/>
      <c r="DD174" s="547"/>
      <c r="DE174" s="547"/>
      <c r="DF174" s="547"/>
      <c r="DG174" s="547"/>
      <c r="DH174" s="547"/>
      <c r="DI174" s="547"/>
      <c r="DJ174" s="547"/>
      <c r="DK174" s="547"/>
      <c r="DL174" s="547"/>
      <c r="DM174" s="547"/>
      <c r="DN174" s="547"/>
      <c r="DO174" s="547"/>
      <c r="DP174" s="547"/>
      <c r="DQ174" s="547"/>
      <c r="DR174" s="547"/>
      <c r="DS174" s="547"/>
      <c r="DT174" s="547"/>
      <c r="DU174" s="547"/>
      <c r="DV174" s="547"/>
      <c r="DW174" s="547"/>
      <c r="DX174" s="547"/>
      <c r="DY174" s="547"/>
      <c r="DZ174" s="547"/>
      <c r="EA174" s="547"/>
      <c r="EB174" s="547"/>
      <c r="EC174" s="547"/>
      <c r="ED174" s="547"/>
      <c r="EE174" s="547"/>
      <c r="EF174" s="547"/>
      <c r="EG174" s="547"/>
      <c r="EH174" s="547"/>
      <c r="EI174" s="547"/>
      <c r="EJ174" s="547"/>
      <c r="EK174" s="547"/>
      <c r="EL174" s="547"/>
      <c r="EM174" s="547"/>
      <c r="EN174" s="547"/>
      <c r="EO174" s="547"/>
      <c r="EP174" s="547"/>
      <c r="EQ174" s="547"/>
      <c r="ER174" s="547"/>
      <c r="ES174" s="547"/>
      <c r="ET174" s="547"/>
      <c r="EU174" s="547"/>
      <c r="EV174" s="547"/>
      <c r="EW174" s="547"/>
      <c r="EX174" s="547"/>
      <c r="EY174" s="547"/>
      <c r="EZ174" s="547"/>
      <c r="FA174" s="547"/>
      <c r="FB174" s="547"/>
      <c r="FC174" s="547"/>
      <c r="FD174" s="547"/>
      <c r="FE174" s="547"/>
      <c r="FF174" s="547"/>
      <c r="FG174" s="547"/>
      <c r="FH174" s="547"/>
      <c r="FI174" s="547"/>
      <c r="FJ174" s="547"/>
      <c r="FK174" s="547"/>
      <c r="FL174" s="547"/>
      <c r="FM174" s="547"/>
      <c r="FN174" s="547"/>
      <c r="FO174" s="547"/>
    </row>
    <row r="175" spans="1:171" x14ac:dyDescent="0.15">
      <c r="A175" s="547">
        <v>3660326</v>
      </c>
      <c r="B175" s="547">
        <v>0</v>
      </c>
      <c r="C175" s="547">
        <v>0</v>
      </c>
      <c r="D175" s="547" t="s">
        <v>102</v>
      </c>
      <c r="E175" s="547" t="s">
        <v>102</v>
      </c>
      <c r="F175" s="547" t="s">
        <v>102</v>
      </c>
      <c r="G175" s="547" t="s">
        <v>102</v>
      </c>
      <c r="H175" s="547" t="s">
        <v>102</v>
      </c>
      <c r="I175" s="547" t="s">
        <v>102</v>
      </c>
      <c r="J175" s="547" t="s">
        <v>102</v>
      </c>
      <c r="K175" s="547" t="s">
        <v>102</v>
      </c>
      <c r="L175" s="547" t="s">
        <v>102</v>
      </c>
      <c r="M175" s="547" t="s">
        <v>102</v>
      </c>
      <c r="N175" s="547" t="s">
        <v>102</v>
      </c>
      <c r="O175" s="547" t="s">
        <v>102</v>
      </c>
      <c r="P175" s="547" t="s">
        <v>102</v>
      </c>
      <c r="Q175" s="547" t="s">
        <v>102</v>
      </c>
      <c r="R175" s="547" t="s">
        <v>102</v>
      </c>
      <c r="S175" s="547" t="s">
        <v>102</v>
      </c>
      <c r="T175" s="547"/>
      <c r="U175" s="547"/>
      <c r="V175" s="547"/>
      <c r="W175" s="547"/>
      <c r="X175" s="547"/>
      <c r="Y175" s="547"/>
      <c r="Z175" s="547"/>
      <c r="AA175" s="547"/>
      <c r="AB175" s="547"/>
      <c r="AC175" s="547"/>
      <c r="AD175" s="547"/>
      <c r="AE175" s="547"/>
      <c r="AF175" s="547"/>
      <c r="AG175" s="547"/>
      <c r="AH175" s="547"/>
      <c r="AI175" s="547"/>
      <c r="AJ175" s="547"/>
      <c r="AK175" s="547"/>
      <c r="AL175" s="547"/>
      <c r="AM175" s="547"/>
      <c r="AN175" s="547"/>
      <c r="AO175" s="547"/>
      <c r="AP175" s="547"/>
      <c r="AQ175" s="547"/>
      <c r="AR175" s="547"/>
      <c r="AS175" s="547"/>
      <c r="AT175" s="547"/>
      <c r="AU175" s="547"/>
      <c r="AV175" s="547"/>
      <c r="AW175" s="547"/>
      <c r="AX175" s="547"/>
      <c r="AY175" s="547"/>
      <c r="AZ175" s="547"/>
      <c r="BA175" s="547"/>
      <c r="BB175" s="547"/>
      <c r="BC175" s="547"/>
      <c r="BD175" s="547"/>
      <c r="BE175" s="547"/>
      <c r="BF175" s="547"/>
      <c r="BG175" s="547"/>
      <c r="BH175" s="547"/>
      <c r="BI175" s="547"/>
      <c r="BJ175" s="547"/>
      <c r="BK175" s="547"/>
      <c r="BL175" s="547"/>
      <c r="BM175" s="547"/>
      <c r="BN175" s="547"/>
      <c r="BO175" s="547"/>
      <c r="BP175" s="547"/>
      <c r="BQ175" s="547"/>
      <c r="BR175" s="547"/>
      <c r="BS175" s="547"/>
      <c r="BT175" s="547"/>
      <c r="BU175" s="547"/>
      <c r="BV175" s="547"/>
      <c r="BW175" s="547"/>
      <c r="BX175" s="547"/>
      <c r="BY175" s="547"/>
      <c r="BZ175" s="547"/>
      <c r="CA175" s="547"/>
      <c r="CB175" s="547"/>
      <c r="CC175" s="547"/>
      <c r="CD175" s="547"/>
      <c r="CE175" s="547"/>
      <c r="CF175" s="547"/>
      <c r="CG175" s="547"/>
      <c r="CH175" s="547"/>
      <c r="CI175" s="547"/>
      <c r="CJ175" s="547"/>
      <c r="CK175" s="547"/>
      <c r="CL175" s="547"/>
      <c r="CM175" s="547"/>
      <c r="CN175" s="547"/>
      <c r="CO175" s="547"/>
      <c r="CP175" s="547"/>
      <c r="CQ175" s="547"/>
      <c r="CR175" s="547"/>
      <c r="CS175" s="547"/>
      <c r="CT175" s="547"/>
      <c r="CU175" s="547"/>
      <c r="CV175" s="547"/>
      <c r="CW175" s="547"/>
      <c r="CX175" s="547"/>
      <c r="CY175" s="547"/>
      <c r="CZ175" s="547"/>
      <c r="DA175" s="547"/>
      <c r="DB175" s="547"/>
      <c r="DC175" s="547"/>
      <c r="DD175" s="547"/>
      <c r="DE175" s="547"/>
      <c r="DF175" s="547"/>
      <c r="DG175" s="547"/>
      <c r="DH175" s="547"/>
      <c r="DI175" s="547"/>
      <c r="DJ175" s="547"/>
      <c r="DK175" s="547"/>
      <c r="DL175" s="547"/>
      <c r="DM175" s="547"/>
      <c r="DN175" s="547"/>
      <c r="DO175" s="547"/>
      <c r="DP175" s="547"/>
      <c r="DQ175" s="547"/>
      <c r="DR175" s="547"/>
      <c r="DS175" s="547"/>
      <c r="DT175" s="547"/>
      <c r="DU175" s="547"/>
      <c r="DV175" s="547"/>
      <c r="DW175" s="547"/>
      <c r="DX175" s="547"/>
      <c r="DY175" s="547"/>
      <c r="DZ175" s="547"/>
      <c r="EA175" s="547"/>
      <c r="EB175" s="547"/>
      <c r="EC175" s="547"/>
      <c r="ED175" s="547"/>
      <c r="EE175" s="547"/>
      <c r="EF175" s="547"/>
      <c r="EG175" s="547"/>
      <c r="EH175" s="547"/>
      <c r="EI175" s="547"/>
      <c r="EJ175" s="547"/>
      <c r="EK175" s="547"/>
      <c r="EL175" s="547"/>
      <c r="EM175" s="547"/>
      <c r="EN175" s="547"/>
      <c r="EO175" s="547"/>
      <c r="EP175" s="547"/>
      <c r="EQ175" s="547"/>
      <c r="ER175" s="547"/>
      <c r="ES175" s="547"/>
      <c r="ET175" s="547"/>
      <c r="EU175" s="547"/>
      <c r="EV175" s="547"/>
      <c r="EW175" s="547"/>
      <c r="EX175" s="547"/>
      <c r="EY175" s="547"/>
      <c r="EZ175" s="547"/>
      <c r="FA175" s="547"/>
      <c r="FB175" s="547"/>
      <c r="FC175" s="547"/>
      <c r="FD175" s="547"/>
      <c r="FE175" s="547"/>
      <c r="FF175" s="547"/>
      <c r="FG175" s="547"/>
      <c r="FH175" s="547"/>
      <c r="FI175" s="547"/>
      <c r="FJ175" s="547"/>
      <c r="FK175" s="547"/>
      <c r="FL175" s="547"/>
      <c r="FM175" s="547"/>
      <c r="FN175" s="547"/>
      <c r="FO175" s="547"/>
    </row>
    <row r="176" spans="1:171" x14ac:dyDescent="0.15">
      <c r="A176" s="547">
        <v>3696177</v>
      </c>
      <c r="B176" s="547">
        <v>0</v>
      </c>
      <c r="C176" s="547">
        <v>0</v>
      </c>
      <c r="D176" s="547" t="s">
        <v>102</v>
      </c>
      <c r="E176" s="547" t="s">
        <v>102</v>
      </c>
      <c r="F176" s="547" t="s">
        <v>102</v>
      </c>
      <c r="G176" s="547" t="s">
        <v>102</v>
      </c>
      <c r="H176" s="547" t="s">
        <v>102</v>
      </c>
      <c r="I176" s="547" t="s">
        <v>102</v>
      </c>
      <c r="J176" s="547" t="s">
        <v>102</v>
      </c>
      <c r="K176" s="547" t="s">
        <v>102</v>
      </c>
      <c r="L176" s="547" t="s">
        <v>102</v>
      </c>
      <c r="M176" s="547" t="s">
        <v>102</v>
      </c>
      <c r="N176" s="547" t="s">
        <v>102</v>
      </c>
      <c r="O176" s="547" t="s">
        <v>102</v>
      </c>
      <c r="P176" s="547" t="s">
        <v>102</v>
      </c>
      <c r="Q176" s="547" t="s">
        <v>102</v>
      </c>
      <c r="R176" s="547" t="s">
        <v>102</v>
      </c>
      <c r="S176" s="547" t="s">
        <v>102</v>
      </c>
      <c r="T176" s="547"/>
      <c r="U176" s="547"/>
      <c r="V176" s="547"/>
      <c r="W176" s="547"/>
      <c r="X176" s="547"/>
      <c r="Y176" s="547"/>
      <c r="Z176" s="547"/>
      <c r="AA176" s="547"/>
      <c r="AB176" s="547"/>
      <c r="AC176" s="547"/>
      <c r="AD176" s="547"/>
      <c r="AE176" s="547"/>
      <c r="AF176" s="547"/>
      <c r="AG176" s="547"/>
      <c r="AH176" s="547"/>
      <c r="AI176" s="547"/>
      <c r="AJ176" s="547"/>
      <c r="AK176" s="547"/>
      <c r="AL176" s="547"/>
      <c r="AM176" s="547"/>
      <c r="AN176" s="547"/>
      <c r="AO176" s="547"/>
      <c r="AP176" s="547"/>
      <c r="AQ176" s="547"/>
      <c r="AR176" s="547"/>
      <c r="AS176" s="547"/>
      <c r="AT176" s="547"/>
      <c r="AU176" s="547"/>
      <c r="AV176" s="547"/>
      <c r="AW176" s="547"/>
      <c r="AX176" s="547"/>
      <c r="AY176" s="547"/>
      <c r="AZ176" s="547"/>
      <c r="BA176" s="547"/>
      <c r="BB176" s="547"/>
      <c r="BC176" s="547"/>
      <c r="BD176" s="547"/>
      <c r="BE176" s="547"/>
      <c r="BF176" s="547"/>
      <c r="BG176" s="547"/>
      <c r="BH176" s="547"/>
      <c r="BI176" s="547"/>
      <c r="BJ176" s="547"/>
      <c r="BK176" s="547"/>
      <c r="BL176" s="547"/>
      <c r="BM176" s="547"/>
      <c r="BN176" s="547"/>
      <c r="BO176" s="547"/>
      <c r="BP176" s="547"/>
      <c r="BQ176" s="547"/>
      <c r="BR176" s="547"/>
      <c r="BS176" s="547"/>
      <c r="BT176" s="547"/>
      <c r="BU176" s="547"/>
      <c r="BV176" s="547"/>
      <c r="BW176" s="547"/>
      <c r="BX176" s="547"/>
      <c r="BY176" s="547"/>
      <c r="BZ176" s="547"/>
      <c r="CA176" s="547"/>
      <c r="CB176" s="547"/>
      <c r="CC176" s="547"/>
      <c r="CD176" s="547"/>
      <c r="CE176" s="547"/>
      <c r="CF176" s="547"/>
      <c r="CG176" s="547"/>
      <c r="CH176" s="547"/>
      <c r="CI176" s="547"/>
      <c r="CJ176" s="547"/>
      <c r="CK176" s="547"/>
      <c r="CL176" s="547"/>
      <c r="CM176" s="547"/>
      <c r="CN176" s="547"/>
      <c r="CO176" s="547"/>
      <c r="CP176" s="547"/>
      <c r="CQ176" s="547"/>
      <c r="CR176" s="547"/>
      <c r="CS176" s="547"/>
      <c r="CT176" s="547"/>
      <c r="CU176" s="547"/>
      <c r="CV176" s="547"/>
      <c r="CW176" s="547"/>
      <c r="CX176" s="547"/>
      <c r="CY176" s="547"/>
      <c r="CZ176" s="547"/>
      <c r="DA176" s="547"/>
      <c r="DB176" s="547"/>
      <c r="DC176" s="547"/>
      <c r="DD176" s="547"/>
      <c r="DE176" s="547"/>
      <c r="DF176" s="547"/>
      <c r="DG176" s="547"/>
      <c r="DH176" s="547"/>
      <c r="DI176" s="547"/>
      <c r="DJ176" s="547"/>
      <c r="DK176" s="547"/>
      <c r="DL176" s="547"/>
      <c r="DM176" s="547"/>
      <c r="DN176" s="547"/>
      <c r="DO176" s="547"/>
      <c r="DP176" s="547"/>
      <c r="DQ176" s="547"/>
      <c r="DR176" s="547"/>
      <c r="DS176" s="547"/>
      <c r="DT176" s="547"/>
      <c r="DU176" s="547"/>
      <c r="DV176" s="547"/>
      <c r="DW176" s="547"/>
      <c r="DX176" s="547"/>
      <c r="DY176" s="547"/>
      <c r="DZ176" s="547"/>
      <c r="EA176" s="547"/>
      <c r="EB176" s="547"/>
      <c r="EC176" s="547"/>
      <c r="ED176" s="547"/>
      <c r="EE176" s="547"/>
      <c r="EF176" s="547"/>
      <c r="EG176" s="547"/>
      <c r="EH176" s="547"/>
      <c r="EI176" s="547"/>
      <c r="EJ176" s="547"/>
      <c r="EK176" s="547"/>
      <c r="EL176" s="547"/>
      <c r="EM176" s="547"/>
      <c r="EN176" s="547"/>
      <c r="EO176" s="547"/>
      <c r="EP176" s="547"/>
      <c r="EQ176" s="547"/>
      <c r="ER176" s="547"/>
      <c r="ES176" s="547"/>
      <c r="ET176" s="547"/>
      <c r="EU176" s="547"/>
      <c r="EV176" s="547"/>
      <c r="EW176" s="547"/>
      <c r="EX176" s="547"/>
      <c r="EY176" s="547"/>
      <c r="EZ176" s="547"/>
      <c r="FA176" s="547"/>
      <c r="FB176" s="547"/>
      <c r="FC176" s="547"/>
      <c r="FD176" s="547"/>
      <c r="FE176" s="547"/>
      <c r="FF176" s="547"/>
      <c r="FG176" s="547"/>
      <c r="FH176" s="547"/>
      <c r="FI176" s="547"/>
      <c r="FJ176" s="547"/>
      <c r="FK176" s="547"/>
      <c r="FL176" s="547"/>
      <c r="FM176" s="547"/>
      <c r="FN176" s="547"/>
      <c r="FO176" s="547"/>
    </row>
    <row r="177" spans="1:171" x14ac:dyDescent="0.15">
      <c r="A177" s="547">
        <v>3696094</v>
      </c>
      <c r="B177" s="547">
        <v>0</v>
      </c>
      <c r="C177" s="547">
        <v>0</v>
      </c>
      <c r="D177" s="547" t="s">
        <v>102</v>
      </c>
      <c r="E177" s="547" t="s">
        <v>102</v>
      </c>
      <c r="F177" s="547" t="s">
        <v>102</v>
      </c>
      <c r="G177" s="547" t="s">
        <v>102</v>
      </c>
      <c r="H177" s="547" t="s">
        <v>102</v>
      </c>
      <c r="I177" s="547" t="s">
        <v>102</v>
      </c>
      <c r="J177" s="547" t="s">
        <v>102</v>
      </c>
      <c r="K177" s="547" t="s">
        <v>102</v>
      </c>
      <c r="L177" s="547" t="s">
        <v>102</v>
      </c>
      <c r="M177" s="547" t="s">
        <v>102</v>
      </c>
      <c r="N177" s="547" t="s">
        <v>102</v>
      </c>
      <c r="O177" s="547" t="s">
        <v>102</v>
      </c>
      <c r="P177" s="547" t="s">
        <v>102</v>
      </c>
      <c r="Q177" s="547" t="s">
        <v>102</v>
      </c>
      <c r="R177" s="547" t="s">
        <v>102</v>
      </c>
      <c r="S177" s="547" t="s">
        <v>102</v>
      </c>
      <c r="T177" s="547"/>
      <c r="U177" s="547"/>
      <c r="V177" s="547"/>
      <c r="W177" s="547"/>
      <c r="X177" s="547"/>
      <c r="Y177" s="547"/>
      <c r="Z177" s="547"/>
      <c r="AA177" s="547"/>
      <c r="AB177" s="547"/>
      <c r="AC177" s="547"/>
      <c r="AD177" s="547"/>
      <c r="AE177" s="547"/>
      <c r="AF177" s="547"/>
      <c r="AG177" s="547"/>
      <c r="AH177" s="547"/>
      <c r="AI177" s="547"/>
      <c r="AJ177" s="547"/>
      <c r="AK177" s="547"/>
      <c r="AL177" s="547"/>
      <c r="AM177" s="547"/>
      <c r="AN177" s="547"/>
      <c r="AO177" s="547"/>
      <c r="AP177" s="547"/>
      <c r="AQ177" s="547"/>
      <c r="AR177" s="547"/>
      <c r="AS177" s="547"/>
      <c r="AT177" s="547"/>
      <c r="AU177" s="547"/>
      <c r="AV177" s="547"/>
      <c r="AW177" s="547"/>
      <c r="AX177" s="547"/>
      <c r="AY177" s="547"/>
      <c r="AZ177" s="547"/>
      <c r="BA177" s="547"/>
      <c r="BB177" s="547"/>
      <c r="BC177" s="547"/>
      <c r="BD177" s="547"/>
      <c r="BE177" s="547"/>
      <c r="BF177" s="547"/>
      <c r="BG177" s="547"/>
      <c r="BH177" s="547"/>
      <c r="BI177" s="547"/>
      <c r="BJ177" s="547"/>
      <c r="BK177" s="547"/>
      <c r="BL177" s="547"/>
      <c r="BM177" s="547"/>
      <c r="BN177" s="547"/>
      <c r="BO177" s="547"/>
      <c r="BP177" s="547"/>
      <c r="BQ177" s="547"/>
      <c r="BR177" s="547"/>
      <c r="BS177" s="547"/>
      <c r="BT177" s="547"/>
      <c r="BU177" s="547"/>
      <c r="BV177" s="547"/>
      <c r="BW177" s="547"/>
      <c r="BX177" s="547"/>
      <c r="BY177" s="547"/>
      <c r="BZ177" s="547"/>
      <c r="CA177" s="547"/>
      <c r="CB177" s="547"/>
      <c r="CC177" s="547"/>
      <c r="CD177" s="547"/>
      <c r="CE177" s="547"/>
      <c r="CF177" s="547"/>
      <c r="CG177" s="547"/>
      <c r="CH177" s="547"/>
      <c r="CI177" s="547"/>
      <c r="CJ177" s="547"/>
      <c r="CK177" s="547"/>
      <c r="CL177" s="547"/>
      <c r="CM177" s="547"/>
      <c r="CN177" s="547"/>
      <c r="CO177" s="547"/>
      <c r="CP177" s="547"/>
      <c r="CQ177" s="547"/>
      <c r="CR177" s="547"/>
      <c r="CS177" s="547"/>
      <c r="CT177" s="547"/>
      <c r="CU177" s="547"/>
      <c r="CV177" s="547"/>
      <c r="CW177" s="547"/>
      <c r="CX177" s="547"/>
      <c r="CY177" s="547"/>
      <c r="CZ177" s="547"/>
      <c r="DA177" s="547"/>
      <c r="DB177" s="547"/>
      <c r="DC177" s="547"/>
      <c r="DD177" s="547"/>
      <c r="DE177" s="547"/>
      <c r="DF177" s="547"/>
      <c r="DG177" s="547"/>
      <c r="DH177" s="547"/>
      <c r="DI177" s="547"/>
      <c r="DJ177" s="547"/>
      <c r="DK177" s="547"/>
      <c r="DL177" s="547"/>
      <c r="DM177" s="547"/>
      <c r="DN177" s="547"/>
      <c r="DO177" s="547"/>
      <c r="DP177" s="547"/>
      <c r="DQ177" s="547"/>
      <c r="DR177" s="547"/>
      <c r="DS177" s="547"/>
      <c r="DT177" s="547"/>
      <c r="DU177" s="547"/>
      <c r="DV177" s="547"/>
      <c r="DW177" s="547"/>
      <c r="DX177" s="547"/>
      <c r="DY177" s="547"/>
      <c r="DZ177" s="547"/>
      <c r="EA177" s="547"/>
      <c r="EB177" s="547"/>
      <c r="EC177" s="547"/>
      <c r="ED177" s="547"/>
      <c r="EE177" s="547"/>
      <c r="EF177" s="547"/>
      <c r="EG177" s="547"/>
      <c r="EH177" s="547"/>
      <c r="EI177" s="547"/>
      <c r="EJ177" s="547"/>
      <c r="EK177" s="547"/>
      <c r="EL177" s="547"/>
      <c r="EM177" s="547"/>
      <c r="EN177" s="547"/>
      <c r="EO177" s="547"/>
      <c r="EP177" s="547"/>
      <c r="EQ177" s="547"/>
      <c r="ER177" s="547"/>
      <c r="ES177" s="547"/>
      <c r="ET177" s="547"/>
      <c r="EU177" s="547"/>
      <c r="EV177" s="547"/>
      <c r="EW177" s="547"/>
      <c r="EX177" s="547"/>
      <c r="EY177" s="547"/>
      <c r="EZ177" s="547"/>
      <c r="FA177" s="547"/>
      <c r="FB177" s="547"/>
      <c r="FC177" s="547"/>
      <c r="FD177" s="547"/>
      <c r="FE177" s="547"/>
      <c r="FF177" s="547"/>
      <c r="FG177" s="547"/>
      <c r="FH177" s="547"/>
      <c r="FI177" s="547"/>
      <c r="FJ177" s="547"/>
      <c r="FK177" s="547"/>
      <c r="FL177" s="547"/>
      <c r="FM177" s="547"/>
      <c r="FN177" s="547"/>
      <c r="FO177" s="547"/>
    </row>
    <row r="178" spans="1:171" x14ac:dyDescent="0.15">
      <c r="A178" s="547">
        <v>3675922</v>
      </c>
      <c r="B178" s="547">
        <v>0</v>
      </c>
      <c r="C178" s="547">
        <v>0</v>
      </c>
      <c r="D178" s="547" t="s">
        <v>102</v>
      </c>
      <c r="E178" s="547" t="s">
        <v>102</v>
      </c>
      <c r="F178" s="547" t="s">
        <v>102</v>
      </c>
      <c r="G178" s="547" t="s">
        <v>102</v>
      </c>
      <c r="H178" s="547" t="s">
        <v>102</v>
      </c>
      <c r="I178" s="547" t="s">
        <v>102</v>
      </c>
      <c r="J178" s="547" t="s">
        <v>102</v>
      </c>
      <c r="K178" s="547" t="s">
        <v>102</v>
      </c>
      <c r="L178" s="547" t="s">
        <v>102</v>
      </c>
      <c r="M178" s="547" t="s">
        <v>102</v>
      </c>
      <c r="N178" s="547" t="s">
        <v>102</v>
      </c>
      <c r="O178" s="547" t="s">
        <v>102</v>
      </c>
      <c r="P178" s="547" t="s">
        <v>102</v>
      </c>
      <c r="Q178" s="547" t="s">
        <v>102</v>
      </c>
      <c r="R178" s="547" t="s">
        <v>102</v>
      </c>
      <c r="S178" s="547" t="s">
        <v>102</v>
      </c>
      <c r="T178" s="547"/>
      <c r="U178" s="547"/>
      <c r="V178" s="547"/>
      <c r="W178" s="547"/>
      <c r="X178" s="547"/>
      <c r="Y178" s="547"/>
      <c r="Z178" s="547"/>
      <c r="AA178" s="547"/>
      <c r="AB178" s="547"/>
      <c r="AC178" s="547"/>
      <c r="AD178" s="547"/>
      <c r="AE178" s="547"/>
      <c r="AF178" s="547"/>
      <c r="AG178" s="547"/>
      <c r="AH178" s="547"/>
      <c r="AI178" s="547"/>
      <c r="AJ178" s="547"/>
      <c r="AK178" s="547"/>
      <c r="AL178" s="547"/>
      <c r="AM178" s="547"/>
      <c r="AN178" s="547"/>
      <c r="AO178" s="547"/>
      <c r="AP178" s="547"/>
      <c r="AQ178" s="547"/>
      <c r="AR178" s="547"/>
      <c r="AS178" s="547"/>
      <c r="AT178" s="547"/>
      <c r="AU178" s="547"/>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7"/>
      <c r="BW178" s="547"/>
      <c r="BX178" s="547"/>
      <c r="BY178" s="547"/>
      <c r="BZ178" s="547"/>
      <c r="CA178" s="547"/>
      <c r="CB178" s="547"/>
      <c r="CC178" s="547"/>
      <c r="CD178" s="547"/>
      <c r="CE178" s="547"/>
      <c r="CF178" s="547"/>
      <c r="CG178" s="547"/>
      <c r="CH178" s="547"/>
      <c r="CI178" s="547"/>
      <c r="CJ178" s="547"/>
      <c r="CK178" s="547"/>
      <c r="CL178" s="547"/>
      <c r="CM178" s="547"/>
      <c r="CN178" s="547"/>
      <c r="CO178" s="547"/>
      <c r="CP178" s="547"/>
      <c r="CQ178" s="547"/>
      <c r="CR178" s="547"/>
      <c r="CS178" s="547"/>
      <c r="CT178" s="547"/>
      <c r="CU178" s="547"/>
      <c r="CV178" s="547"/>
      <c r="CW178" s="547"/>
      <c r="CX178" s="547"/>
      <c r="CY178" s="547"/>
      <c r="CZ178" s="547"/>
      <c r="DA178" s="547"/>
      <c r="DB178" s="547"/>
      <c r="DC178" s="547"/>
      <c r="DD178" s="547"/>
      <c r="DE178" s="547"/>
      <c r="DF178" s="547"/>
      <c r="DG178" s="547"/>
      <c r="DH178" s="547"/>
      <c r="DI178" s="547"/>
      <c r="DJ178" s="547"/>
      <c r="DK178" s="547"/>
      <c r="DL178" s="547"/>
      <c r="DM178" s="547"/>
      <c r="DN178" s="547"/>
      <c r="DO178" s="547"/>
      <c r="DP178" s="547"/>
      <c r="DQ178" s="547"/>
      <c r="DR178" s="547"/>
      <c r="DS178" s="547"/>
      <c r="DT178" s="547"/>
      <c r="DU178" s="547"/>
      <c r="DV178" s="547"/>
      <c r="DW178" s="547"/>
      <c r="DX178" s="547"/>
      <c r="DY178" s="547"/>
      <c r="DZ178" s="547"/>
      <c r="EA178" s="547"/>
      <c r="EB178" s="547"/>
      <c r="EC178" s="547"/>
      <c r="ED178" s="547"/>
      <c r="EE178" s="547"/>
      <c r="EF178" s="547"/>
      <c r="EG178" s="547"/>
      <c r="EH178" s="547"/>
      <c r="EI178" s="547"/>
      <c r="EJ178" s="547"/>
      <c r="EK178" s="547"/>
      <c r="EL178" s="547"/>
      <c r="EM178" s="547"/>
      <c r="EN178" s="547"/>
      <c r="EO178" s="547"/>
      <c r="EP178" s="547"/>
      <c r="EQ178" s="547"/>
      <c r="ER178" s="547"/>
      <c r="ES178" s="547"/>
      <c r="ET178" s="547"/>
      <c r="EU178" s="547"/>
      <c r="EV178" s="547"/>
      <c r="EW178" s="547"/>
      <c r="EX178" s="547"/>
      <c r="EY178" s="547"/>
      <c r="EZ178" s="547"/>
      <c r="FA178" s="547"/>
      <c r="FB178" s="547"/>
      <c r="FC178" s="547"/>
      <c r="FD178" s="547"/>
      <c r="FE178" s="547"/>
      <c r="FF178" s="547"/>
      <c r="FG178" s="547"/>
      <c r="FH178" s="547"/>
      <c r="FI178" s="547"/>
      <c r="FJ178" s="547"/>
      <c r="FK178" s="547"/>
      <c r="FL178" s="547"/>
      <c r="FM178" s="547"/>
      <c r="FN178" s="547"/>
      <c r="FO178" s="547"/>
    </row>
    <row r="179" spans="1:171" x14ac:dyDescent="0.15">
      <c r="A179" s="547">
        <v>3649249</v>
      </c>
      <c r="B179" s="547">
        <v>3</v>
      </c>
      <c r="C179" s="547">
        <v>3</v>
      </c>
      <c r="D179" s="547" t="s">
        <v>21093</v>
      </c>
      <c r="E179" s="547" t="s">
        <v>21097</v>
      </c>
      <c r="F179" s="547" t="s">
        <v>21098</v>
      </c>
      <c r="J179" s="547"/>
      <c r="K179" s="547"/>
      <c r="L179" s="547"/>
      <c r="M179" s="547"/>
      <c r="N179" s="547"/>
      <c r="O179" s="547"/>
      <c r="P179" s="547"/>
      <c r="Q179" s="547"/>
      <c r="R179" s="547"/>
      <c r="S179" s="547"/>
      <c r="T179" s="547"/>
      <c r="U179" s="547"/>
      <c r="V179" s="547"/>
      <c r="W179" s="547"/>
      <c r="X179" s="547"/>
      <c r="Y179" s="547"/>
      <c r="Z179" s="547"/>
      <c r="AA179" s="547"/>
      <c r="AB179" s="547"/>
      <c r="AC179" s="547"/>
      <c r="AD179" s="547"/>
      <c r="AE179" s="547"/>
      <c r="AF179" s="547"/>
      <c r="AG179" s="547"/>
      <c r="AH179" s="547"/>
      <c r="AI179" s="547"/>
      <c r="AJ179" s="547"/>
      <c r="AK179" s="547"/>
      <c r="AL179" s="547"/>
      <c r="AM179" s="547"/>
      <c r="AN179" s="547"/>
      <c r="AO179" s="547"/>
      <c r="AP179" s="547"/>
      <c r="AQ179" s="547"/>
      <c r="AR179" s="547"/>
      <c r="AS179" s="547"/>
      <c r="AT179" s="547"/>
      <c r="AU179" s="547"/>
      <c r="AV179" s="547"/>
      <c r="AW179" s="547"/>
      <c r="AX179" s="547"/>
      <c r="AY179" s="547"/>
      <c r="AZ179" s="547"/>
      <c r="BA179" s="547"/>
      <c r="BB179" s="547"/>
      <c r="BC179" s="547"/>
      <c r="BD179" s="547"/>
      <c r="BE179" s="547"/>
      <c r="BF179" s="547"/>
      <c r="BG179" s="547"/>
      <c r="BH179" s="547"/>
      <c r="BI179" s="547"/>
      <c r="BJ179" s="547"/>
      <c r="BK179" s="547"/>
      <c r="BL179" s="547"/>
      <c r="BM179" s="547"/>
      <c r="BN179" s="547"/>
      <c r="BO179" s="547"/>
      <c r="BP179" s="547"/>
      <c r="BQ179" s="547"/>
      <c r="BR179" s="547"/>
      <c r="BS179" s="547"/>
      <c r="BT179" s="547"/>
      <c r="BU179" s="547"/>
      <c r="BV179" s="547"/>
      <c r="BW179" s="547"/>
      <c r="BX179" s="547"/>
      <c r="BY179" s="547"/>
      <c r="BZ179" s="547"/>
      <c r="CA179" s="547"/>
      <c r="CB179" s="547"/>
      <c r="CC179" s="547"/>
      <c r="CD179" s="547"/>
      <c r="CE179" s="547"/>
      <c r="CF179" s="547"/>
      <c r="CG179" s="547"/>
      <c r="CH179" s="547"/>
      <c r="CI179" s="547"/>
      <c r="CJ179" s="547"/>
      <c r="CK179" s="547"/>
      <c r="CL179" s="547"/>
      <c r="CM179" s="547"/>
      <c r="CN179" s="547"/>
      <c r="CO179" s="547"/>
      <c r="CP179" s="547"/>
      <c r="CQ179" s="547"/>
      <c r="CR179" s="547"/>
      <c r="CS179" s="547"/>
      <c r="CT179" s="547"/>
      <c r="CU179" s="547"/>
      <c r="CV179" s="547"/>
      <c r="CW179" s="547"/>
      <c r="CX179" s="547"/>
      <c r="CY179" s="547"/>
      <c r="CZ179" s="547"/>
      <c r="DA179" s="547"/>
      <c r="DB179" s="547"/>
      <c r="DC179" s="547"/>
      <c r="DD179" s="547"/>
      <c r="DE179" s="547"/>
      <c r="DF179" s="547"/>
      <c r="DG179" s="547"/>
      <c r="DH179" s="547"/>
      <c r="DI179" s="547"/>
      <c r="DJ179" s="547"/>
      <c r="DK179" s="547"/>
      <c r="DL179" s="547"/>
      <c r="DM179" s="547"/>
      <c r="DN179" s="547"/>
      <c r="DO179" s="547"/>
      <c r="DP179" s="547"/>
      <c r="DQ179" s="547"/>
      <c r="DR179" s="547"/>
      <c r="DS179" s="547"/>
      <c r="DT179" s="547"/>
      <c r="DU179" s="547"/>
      <c r="DV179" s="547"/>
      <c r="DW179" s="547"/>
      <c r="DX179" s="547"/>
      <c r="DY179" s="547"/>
      <c r="DZ179" s="547"/>
      <c r="EA179" s="547"/>
      <c r="EB179" s="547"/>
      <c r="EC179" s="547"/>
      <c r="ED179" s="547"/>
      <c r="EE179" s="547"/>
      <c r="EF179" s="547"/>
      <c r="EG179" s="547"/>
      <c r="EH179" s="547"/>
      <c r="EI179" s="547"/>
      <c r="EJ179" s="547"/>
      <c r="EK179" s="547"/>
      <c r="EL179" s="547"/>
      <c r="EM179" s="547"/>
      <c r="EN179" s="547"/>
      <c r="EO179" s="547"/>
      <c r="EP179" s="547"/>
      <c r="EQ179" s="547"/>
      <c r="ER179" s="547"/>
      <c r="ES179" s="547"/>
      <c r="ET179" s="547"/>
      <c r="EU179" s="547"/>
      <c r="EV179" s="547"/>
      <c r="EW179" s="547"/>
      <c r="EX179" s="547"/>
      <c r="EY179" s="547"/>
      <c r="EZ179" s="547"/>
      <c r="FA179" s="547"/>
      <c r="FB179" s="547"/>
      <c r="FC179" s="547"/>
      <c r="FD179" s="547"/>
      <c r="FE179" s="547"/>
      <c r="FF179" s="547"/>
      <c r="FG179" s="547"/>
      <c r="FH179" s="547"/>
      <c r="FI179" s="547"/>
      <c r="FJ179" s="547"/>
      <c r="FK179" s="547"/>
      <c r="FL179" s="547"/>
      <c r="FM179" s="547"/>
      <c r="FN179" s="547"/>
      <c r="FO179" s="547"/>
    </row>
    <row r="180" spans="1:171" x14ac:dyDescent="0.15">
      <c r="A180" s="547">
        <v>3637990</v>
      </c>
      <c r="B180" s="547">
        <v>0</v>
      </c>
      <c r="C180" s="547">
        <v>0</v>
      </c>
      <c r="D180" s="547" t="s">
        <v>102</v>
      </c>
      <c r="E180" s="547" t="s">
        <v>102</v>
      </c>
      <c r="F180" s="547" t="s">
        <v>102</v>
      </c>
      <c r="G180" s="547" t="s">
        <v>102</v>
      </c>
      <c r="H180" s="547" t="s">
        <v>102</v>
      </c>
      <c r="I180" s="547" t="s">
        <v>102</v>
      </c>
      <c r="J180" s="547" t="s">
        <v>102</v>
      </c>
      <c r="K180" s="547" t="s">
        <v>102</v>
      </c>
      <c r="L180" s="547" t="s">
        <v>102</v>
      </c>
      <c r="M180" s="547" t="s">
        <v>102</v>
      </c>
      <c r="N180" s="547" t="s">
        <v>102</v>
      </c>
      <c r="O180" s="547" t="s">
        <v>102</v>
      </c>
      <c r="P180" s="547" t="s">
        <v>102</v>
      </c>
      <c r="Q180" s="547" t="s">
        <v>102</v>
      </c>
      <c r="R180" s="547" t="s">
        <v>102</v>
      </c>
      <c r="S180" s="547" t="s">
        <v>102</v>
      </c>
      <c r="T180" s="547"/>
      <c r="U180" s="547"/>
      <c r="V180" s="547"/>
      <c r="W180" s="547"/>
      <c r="X180" s="547"/>
      <c r="Y180" s="547"/>
      <c r="Z180" s="547"/>
      <c r="AA180" s="547"/>
      <c r="AB180" s="547"/>
      <c r="AC180" s="547"/>
      <c r="AD180" s="547"/>
      <c r="AE180" s="547"/>
      <c r="AF180" s="547"/>
      <c r="AG180" s="547"/>
      <c r="AH180" s="547"/>
      <c r="AI180" s="547"/>
      <c r="AJ180" s="547"/>
      <c r="AK180" s="547"/>
      <c r="AL180" s="547"/>
      <c r="AM180" s="547"/>
      <c r="AN180" s="547"/>
      <c r="AO180" s="547"/>
      <c r="AP180" s="547"/>
      <c r="AQ180" s="547"/>
      <c r="AR180" s="547"/>
      <c r="AS180" s="547"/>
      <c r="AT180" s="547"/>
      <c r="AU180" s="547"/>
      <c r="AV180" s="547"/>
      <c r="AW180" s="547"/>
      <c r="AX180" s="547"/>
      <c r="AY180" s="547"/>
      <c r="AZ180" s="547"/>
      <c r="BA180" s="547"/>
      <c r="BB180" s="547"/>
      <c r="BC180" s="547"/>
      <c r="BD180" s="547"/>
      <c r="BE180" s="547"/>
      <c r="BF180" s="547"/>
      <c r="BG180" s="547"/>
      <c r="BH180" s="547"/>
      <c r="BI180" s="547"/>
      <c r="BJ180" s="547"/>
      <c r="BK180" s="547"/>
      <c r="BL180" s="547"/>
      <c r="BM180" s="547"/>
      <c r="BN180" s="547"/>
      <c r="BO180" s="547"/>
      <c r="BP180" s="547"/>
      <c r="BQ180" s="547"/>
      <c r="BR180" s="547"/>
      <c r="BS180" s="547"/>
      <c r="BT180" s="547"/>
      <c r="BU180" s="547"/>
      <c r="BV180" s="547"/>
      <c r="BW180" s="547"/>
      <c r="BX180" s="547"/>
      <c r="BY180" s="547"/>
      <c r="BZ180" s="547"/>
      <c r="CA180" s="547"/>
      <c r="CB180" s="547"/>
      <c r="CC180" s="547"/>
      <c r="CD180" s="547"/>
      <c r="CE180" s="547"/>
      <c r="CF180" s="547"/>
      <c r="CG180" s="547"/>
      <c r="CH180" s="547"/>
      <c r="CI180" s="547"/>
      <c r="CJ180" s="547"/>
      <c r="CK180" s="547"/>
      <c r="CL180" s="547"/>
      <c r="CM180" s="547"/>
      <c r="CN180" s="547"/>
      <c r="CO180" s="547"/>
      <c r="CP180" s="547"/>
      <c r="CQ180" s="547"/>
      <c r="CR180" s="547"/>
      <c r="CS180" s="547"/>
      <c r="CT180" s="547"/>
      <c r="CU180" s="547"/>
      <c r="CV180" s="547"/>
      <c r="CW180" s="547"/>
      <c r="CX180" s="547"/>
      <c r="CY180" s="547"/>
      <c r="CZ180" s="547"/>
      <c r="DA180" s="547"/>
      <c r="DB180" s="547"/>
      <c r="DC180" s="547"/>
      <c r="DD180" s="547"/>
      <c r="DE180" s="547"/>
      <c r="DF180" s="547"/>
      <c r="DG180" s="547"/>
      <c r="DH180" s="547"/>
      <c r="DI180" s="547"/>
      <c r="DJ180" s="547"/>
      <c r="DK180" s="547"/>
      <c r="DL180" s="547"/>
      <c r="DM180" s="547"/>
      <c r="DN180" s="547"/>
      <c r="DO180" s="547"/>
      <c r="DP180" s="547"/>
      <c r="DQ180" s="547"/>
      <c r="DR180" s="547"/>
      <c r="DS180" s="547"/>
      <c r="DT180" s="547"/>
      <c r="DU180" s="547"/>
      <c r="DV180" s="547"/>
      <c r="DW180" s="547"/>
      <c r="DX180" s="547"/>
      <c r="DY180" s="547"/>
      <c r="DZ180" s="547"/>
      <c r="EA180" s="547"/>
      <c r="EB180" s="547"/>
      <c r="EC180" s="547"/>
      <c r="ED180" s="547"/>
      <c r="EE180" s="547"/>
      <c r="EF180" s="547"/>
      <c r="EG180" s="547"/>
      <c r="EH180" s="547"/>
      <c r="EI180" s="547"/>
      <c r="EJ180" s="547"/>
      <c r="EK180" s="547"/>
      <c r="EL180" s="547"/>
      <c r="EM180" s="547"/>
      <c r="EN180" s="547"/>
      <c r="EO180" s="547"/>
      <c r="EP180" s="547"/>
      <c r="EQ180" s="547"/>
      <c r="ER180" s="547"/>
      <c r="ES180" s="547"/>
      <c r="ET180" s="547"/>
      <c r="EU180" s="547"/>
      <c r="EV180" s="547"/>
      <c r="EW180" s="547"/>
      <c r="EX180" s="547"/>
      <c r="EY180" s="547"/>
      <c r="EZ180" s="547"/>
      <c r="FA180" s="547"/>
      <c r="FB180" s="547"/>
      <c r="FC180" s="547"/>
      <c r="FD180" s="547"/>
      <c r="FE180" s="547"/>
      <c r="FF180" s="547"/>
      <c r="FG180" s="547"/>
      <c r="FH180" s="547"/>
      <c r="FI180" s="547"/>
      <c r="FJ180" s="547"/>
      <c r="FK180" s="547"/>
      <c r="FL180" s="547"/>
      <c r="FM180" s="547"/>
      <c r="FN180" s="547"/>
      <c r="FO180" s="547"/>
    </row>
    <row r="181" spans="1:171" x14ac:dyDescent="0.15">
      <c r="A181" s="547">
        <v>3597490</v>
      </c>
      <c r="B181" s="547">
        <v>3</v>
      </c>
      <c r="C181" s="547">
        <v>3</v>
      </c>
      <c r="D181" s="547" t="s">
        <v>21115</v>
      </c>
      <c r="E181" s="547" t="s">
        <v>21117</v>
      </c>
      <c r="F181" s="547" t="s">
        <v>21120</v>
      </c>
      <c r="J181" s="547"/>
      <c r="K181" s="547"/>
      <c r="L181" s="547"/>
      <c r="M181" s="547"/>
      <c r="N181" s="547"/>
      <c r="O181" s="547"/>
      <c r="P181" s="547"/>
      <c r="Q181" s="547"/>
      <c r="R181" s="547"/>
      <c r="S181" s="547"/>
      <c r="T181" s="547"/>
      <c r="U181" s="547"/>
      <c r="V181" s="547"/>
      <c r="W181" s="547"/>
      <c r="X181" s="547"/>
      <c r="Y181" s="547"/>
      <c r="Z181" s="547"/>
      <c r="AA181" s="547"/>
      <c r="AB181" s="547"/>
      <c r="AC181" s="547"/>
      <c r="AD181" s="547"/>
      <c r="AE181" s="547"/>
      <c r="AF181" s="547"/>
      <c r="AG181" s="547"/>
      <c r="AH181" s="547"/>
      <c r="AI181" s="547"/>
      <c r="AJ181" s="547"/>
      <c r="AK181" s="547"/>
      <c r="AL181" s="547"/>
      <c r="AM181" s="547"/>
      <c r="AN181" s="547"/>
      <c r="AO181" s="547"/>
      <c r="AP181" s="547"/>
      <c r="AQ181" s="547"/>
      <c r="AR181" s="547"/>
      <c r="AS181" s="547"/>
      <c r="AT181" s="547"/>
      <c r="AU181" s="547"/>
      <c r="AV181" s="547"/>
      <c r="AW181" s="547"/>
      <c r="AX181" s="547"/>
      <c r="AY181" s="547"/>
      <c r="AZ181" s="547"/>
      <c r="BA181" s="547"/>
      <c r="BB181" s="547"/>
      <c r="BC181" s="547"/>
      <c r="BD181" s="547"/>
      <c r="BE181" s="547"/>
      <c r="BF181" s="547"/>
      <c r="BG181" s="547"/>
      <c r="BH181" s="547"/>
      <c r="BI181" s="547"/>
      <c r="BJ181" s="547"/>
      <c r="BK181" s="547"/>
      <c r="BL181" s="547"/>
      <c r="BM181" s="547"/>
      <c r="BN181" s="547"/>
      <c r="BO181" s="547"/>
      <c r="BP181" s="547"/>
      <c r="BQ181" s="547"/>
      <c r="BR181" s="547"/>
      <c r="BS181" s="547"/>
      <c r="BT181" s="547"/>
      <c r="BU181" s="547"/>
      <c r="BV181" s="547"/>
      <c r="BW181" s="547"/>
      <c r="BX181" s="547"/>
      <c r="BY181" s="547"/>
      <c r="BZ181" s="547"/>
      <c r="CA181" s="547"/>
      <c r="CB181" s="547"/>
      <c r="CC181" s="547"/>
      <c r="CD181" s="547"/>
      <c r="CE181" s="547"/>
      <c r="CF181" s="547"/>
      <c r="CG181" s="547"/>
      <c r="CH181" s="547"/>
      <c r="CI181" s="547"/>
      <c r="CJ181" s="547"/>
      <c r="CK181" s="547"/>
      <c r="CL181" s="547"/>
      <c r="CM181" s="547"/>
      <c r="CN181" s="547"/>
      <c r="CO181" s="547"/>
      <c r="CP181" s="547"/>
      <c r="CQ181" s="547"/>
      <c r="CR181" s="547"/>
      <c r="CS181" s="547"/>
      <c r="CT181" s="547"/>
      <c r="CU181" s="547"/>
      <c r="CV181" s="547"/>
      <c r="CW181" s="547"/>
      <c r="CX181" s="547"/>
      <c r="CY181" s="547"/>
      <c r="CZ181" s="547"/>
      <c r="DA181" s="547"/>
      <c r="DB181" s="547"/>
      <c r="DC181" s="547"/>
      <c r="DD181" s="547"/>
      <c r="DE181" s="547"/>
      <c r="DF181" s="547"/>
      <c r="DG181" s="547"/>
      <c r="DH181" s="547"/>
      <c r="DI181" s="547"/>
      <c r="DJ181" s="547"/>
      <c r="DK181" s="547"/>
      <c r="DL181" s="547"/>
      <c r="DM181" s="547"/>
      <c r="DN181" s="547"/>
      <c r="DO181" s="547"/>
      <c r="DP181" s="547"/>
      <c r="DQ181" s="547"/>
      <c r="DR181" s="547"/>
      <c r="DS181" s="547"/>
      <c r="DT181" s="547"/>
      <c r="DU181" s="547"/>
      <c r="DV181" s="547"/>
      <c r="DW181" s="547"/>
      <c r="DX181" s="547"/>
      <c r="DY181" s="547"/>
      <c r="DZ181" s="547"/>
      <c r="EA181" s="547"/>
      <c r="EB181" s="547"/>
      <c r="EC181" s="547"/>
      <c r="ED181" s="547"/>
      <c r="EE181" s="547"/>
      <c r="EF181" s="547"/>
      <c r="EG181" s="547"/>
      <c r="EH181" s="547"/>
      <c r="EI181" s="547"/>
      <c r="EJ181" s="547"/>
      <c r="EK181" s="547"/>
      <c r="EL181" s="547"/>
      <c r="EM181" s="547"/>
      <c r="EN181" s="547"/>
      <c r="EO181" s="547"/>
      <c r="EP181" s="547"/>
      <c r="EQ181" s="547"/>
      <c r="ER181" s="547"/>
      <c r="ES181" s="547"/>
      <c r="ET181" s="547"/>
      <c r="EU181" s="547"/>
      <c r="EV181" s="547"/>
      <c r="EW181" s="547"/>
      <c r="EX181" s="547"/>
      <c r="EY181" s="547"/>
      <c r="EZ181" s="547"/>
      <c r="FA181" s="547"/>
      <c r="FB181" s="547"/>
      <c r="FC181" s="547"/>
      <c r="FD181" s="547"/>
      <c r="FE181" s="547"/>
      <c r="FF181" s="547"/>
      <c r="FG181" s="547"/>
      <c r="FH181" s="547"/>
      <c r="FI181" s="547"/>
      <c r="FJ181" s="547"/>
      <c r="FK181" s="547"/>
      <c r="FL181" s="547"/>
      <c r="FM181" s="547"/>
      <c r="FN181" s="547"/>
      <c r="FO181" s="547"/>
    </row>
    <row r="182" spans="1:171" x14ac:dyDescent="0.15">
      <c r="A182" s="547">
        <v>3560605</v>
      </c>
      <c r="B182" s="547">
        <v>0</v>
      </c>
      <c r="C182" s="547">
        <v>0</v>
      </c>
      <c r="D182" s="547" t="s">
        <v>102</v>
      </c>
      <c r="E182" s="547" t="s">
        <v>102</v>
      </c>
      <c r="F182" s="547" t="s">
        <v>102</v>
      </c>
      <c r="G182" s="547" t="s">
        <v>102</v>
      </c>
      <c r="H182" s="547" t="s">
        <v>102</v>
      </c>
      <c r="I182" s="547" t="s">
        <v>102</v>
      </c>
      <c r="J182" s="547" t="s">
        <v>102</v>
      </c>
      <c r="K182" s="547" t="s">
        <v>102</v>
      </c>
      <c r="L182" s="547" t="s">
        <v>102</v>
      </c>
      <c r="M182" s="547" t="s">
        <v>102</v>
      </c>
      <c r="N182" s="547" t="s">
        <v>102</v>
      </c>
      <c r="O182" s="547" t="s">
        <v>102</v>
      </c>
      <c r="P182" s="547" t="s">
        <v>102</v>
      </c>
      <c r="Q182" s="547" t="s">
        <v>102</v>
      </c>
      <c r="R182" s="547" t="s">
        <v>102</v>
      </c>
      <c r="S182" s="547" t="s">
        <v>102</v>
      </c>
      <c r="T182" s="547"/>
      <c r="U182" s="547"/>
      <c r="V182" s="547"/>
      <c r="W182" s="547"/>
      <c r="X182" s="547"/>
      <c r="Y182" s="547"/>
      <c r="Z182" s="547"/>
      <c r="AA182" s="547"/>
      <c r="AB182" s="547"/>
      <c r="AC182" s="547"/>
      <c r="AD182" s="547"/>
      <c r="AE182" s="547"/>
      <c r="AF182" s="547"/>
      <c r="AG182" s="547"/>
      <c r="AH182" s="547"/>
      <c r="AI182" s="547"/>
      <c r="AJ182" s="547"/>
      <c r="AK182" s="547"/>
      <c r="AL182" s="547"/>
      <c r="AM182" s="547"/>
      <c r="AN182" s="547"/>
      <c r="AO182" s="547"/>
      <c r="AP182" s="547"/>
      <c r="AQ182" s="547"/>
      <c r="AR182" s="547"/>
      <c r="AS182" s="547"/>
      <c r="AT182" s="547"/>
      <c r="AU182" s="547"/>
      <c r="AV182" s="547"/>
      <c r="AW182" s="547"/>
      <c r="AX182" s="547"/>
      <c r="AY182" s="547"/>
      <c r="AZ182" s="547"/>
      <c r="BA182" s="547"/>
      <c r="BB182" s="547"/>
      <c r="BC182" s="547"/>
      <c r="BD182" s="547"/>
      <c r="BE182" s="547"/>
      <c r="BF182" s="547"/>
      <c r="BG182" s="547"/>
      <c r="BH182" s="547"/>
      <c r="BI182" s="547"/>
      <c r="BJ182" s="547"/>
      <c r="BK182" s="547"/>
      <c r="BL182" s="547"/>
      <c r="BM182" s="547"/>
      <c r="BN182" s="547"/>
      <c r="BO182" s="547"/>
      <c r="BP182" s="547"/>
      <c r="BQ182" s="547"/>
      <c r="BR182" s="547"/>
      <c r="BS182" s="547"/>
      <c r="BT182" s="547"/>
      <c r="BU182" s="547"/>
      <c r="BV182" s="547"/>
      <c r="BW182" s="547"/>
      <c r="BX182" s="547"/>
      <c r="BY182" s="547"/>
      <c r="BZ182" s="547"/>
      <c r="CA182" s="547"/>
      <c r="CB182" s="547"/>
      <c r="CC182" s="547"/>
      <c r="CD182" s="547"/>
      <c r="CE182" s="547"/>
      <c r="CF182" s="547"/>
      <c r="CG182" s="547"/>
      <c r="CH182" s="547"/>
      <c r="CI182" s="547"/>
      <c r="CJ182" s="547"/>
      <c r="CK182" s="547"/>
      <c r="CL182" s="547"/>
      <c r="CM182" s="547"/>
      <c r="CN182" s="547"/>
      <c r="CO182" s="547"/>
      <c r="CP182" s="547"/>
      <c r="CQ182" s="547"/>
      <c r="CR182" s="547"/>
      <c r="CS182" s="547"/>
      <c r="CT182" s="547"/>
      <c r="CU182" s="547"/>
      <c r="CV182" s="547"/>
      <c r="CW182" s="547"/>
      <c r="CX182" s="547"/>
      <c r="CY182" s="547"/>
      <c r="CZ182" s="547"/>
      <c r="DA182" s="547"/>
      <c r="DB182" s="547"/>
      <c r="DC182" s="547"/>
      <c r="DD182" s="547"/>
      <c r="DE182" s="547"/>
      <c r="DF182" s="547"/>
      <c r="DG182" s="547"/>
      <c r="DH182" s="547"/>
      <c r="DI182" s="547"/>
      <c r="DJ182" s="547"/>
      <c r="DK182" s="547"/>
      <c r="DL182" s="547"/>
      <c r="DM182" s="547"/>
      <c r="DN182" s="547"/>
      <c r="DO182" s="547"/>
      <c r="DP182" s="547"/>
      <c r="DQ182" s="547"/>
      <c r="DR182" s="547"/>
      <c r="DS182" s="547"/>
      <c r="DT182" s="547"/>
      <c r="DU182" s="547"/>
      <c r="DV182" s="547"/>
      <c r="DW182" s="547"/>
      <c r="DX182" s="547"/>
      <c r="DY182" s="547"/>
      <c r="DZ182" s="547"/>
      <c r="EA182" s="547"/>
      <c r="EB182" s="547"/>
      <c r="EC182" s="547"/>
      <c r="ED182" s="547"/>
      <c r="EE182" s="547"/>
      <c r="EF182" s="547"/>
      <c r="EG182" s="547"/>
      <c r="EH182" s="547"/>
      <c r="EI182" s="547"/>
      <c r="EJ182" s="547"/>
      <c r="EK182" s="547"/>
      <c r="EL182" s="547"/>
      <c r="EM182" s="547"/>
      <c r="EN182" s="547"/>
      <c r="EO182" s="547"/>
      <c r="EP182" s="547"/>
      <c r="EQ182" s="547"/>
      <c r="ER182" s="547"/>
      <c r="ES182" s="547"/>
      <c r="ET182" s="547"/>
      <c r="EU182" s="547"/>
      <c r="EV182" s="547"/>
      <c r="EW182" s="547"/>
      <c r="EX182" s="547"/>
      <c r="EY182" s="547"/>
      <c r="EZ182" s="547"/>
      <c r="FA182" s="547"/>
      <c r="FB182" s="547"/>
      <c r="FC182" s="547"/>
      <c r="FD182" s="547"/>
      <c r="FE182" s="547"/>
      <c r="FF182" s="547"/>
      <c r="FG182" s="547"/>
      <c r="FH182" s="547"/>
      <c r="FI182" s="547"/>
      <c r="FJ182" s="547"/>
      <c r="FK182" s="547"/>
      <c r="FL182" s="547"/>
      <c r="FM182" s="547"/>
      <c r="FN182" s="547"/>
      <c r="FO182" s="547"/>
    </row>
    <row r="183" spans="1:171" x14ac:dyDescent="0.15">
      <c r="A183" s="547">
        <v>3558342</v>
      </c>
      <c r="B183" s="547">
        <v>0</v>
      </c>
      <c r="C183" s="547">
        <v>0</v>
      </c>
      <c r="D183" s="547" t="s">
        <v>102</v>
      </c>
      <c r="E183" s="547" t="s">
        <v>102</v>
      </c>
      <c r="F183" s="547" t="s">
        <v>102</v>
      </c>
      <c r="G183" s="547" t="s">
        <v>102</v>
      </c>
      <c r="H183" s="547" t="s">
        <v>102</v>
      </c>
      <c r="I183" s="547" t="s">
        <v>102</v>
      </c>
      <c r="J183" s="547" t="s">
        <v>102</v>
      </c>
      <c r="K183" s="547" t="s">
        <v>102</v>
      </c>
      <c r="L183" s="547" t="s">
        <v>102</v>
      </c>
      <c r="M183" s="547" t="s">
        <v>102</v>
      </c>
      <c r="N183" s="547" t="s">
        <v>102</v>
      </c>
      <c r="O183" s="547" t="s">
        <v>102</v>
      </c>
      <c r="P183" s="547" t="s">
        <v>102</v>
      </c>
      <c r="Q183" s="547" t="s">
        <v>102</v>
      </c>
      <c r="R183" s="547" t="s">
        <v>102</v>
      </c>
      <c r="S183" s="547" t="s">
        <v>102</v>
      </c>
      <c r="T183" s="547"/>
      <c r="U183" s="547"/>
      <c r="V183" s="547"/>
      <c r="W183" s="547"/>
      <c r="X183" s="547"/>
      <c r="Y183" s="547"/>
      <c r="Z183" s="547"/>
      <c r="AA183" s="547"/>
      <c r="AB183" s="547"/>
      <c r="AC183" s="547"/>
      <c r="AD183" s="547"/>
      <c r="AE183" s="547"/>
      <c r="AF183" s="547"/>
      <c r="AG183" s="547"/>
      <c r="AH183" s="547"/>
      <c r="AI183" s="547"/>
      <c r="AJ183" s="547"/>
      <c r="AK183" s="547"/>
      <c r="AL183" s="547"/>
      <c r="AM183" s="547"/>
      <c r="AN183" s="547"/>
      <c r="AO183" s="547"/>
      <c r="AP183" s="547"/>
      <c r="AQ183" s="547"/>
      <c r="AR183" s="547"/>
      <c r="AS183" s="547"/>
      <c r="AT183" s="547"/>
      <c r="AU183" s="547"/>
      <c r="AV183" s="547"/>
      <c r="AW183" s="547"/>
      <c r="AX183" s="547"/>
      <c r="AY183" s="547"/>
      <c r="AZ183" s="547"/>
      <c r="BA183" s="547"/>
      <c r="BB183" s="547"/>
      <c r="BC183" s="547"/>
      <c r="BD183" s="547"/>
      <c r="BE183" s="547"/>
      <c r="BF183" s="547"/>
      <c r="BG183" s="547"/>
      <c r="BH183" s="547"/>
      <c r="BI183" s="547"/>
      <c r="BJ183" s="547"/>
      <c r="BK183" s="547"/>
      <c r="BL183" s="547"/>
      <c r="BM183" s="547"/>
      <c r="BN183" s="547"/>
      <c r="BO183" s="547"/>
      <c r="BP183" s="547"/>
      <c r="BQ183" s="547"/>
      <c r="BR183" s="547"/>
      <c r="BS183" s="547"/>
      <c r="BT183" s="547"/>
      <c r="BU183" s="547"/>
      <c r="BV183" s="547"/>
      <c r="BW183" s="547"/>
      <c r="BX183" s="547"/>
      <c r="BY183" s="547"/>
      <c r="BZ183" s="547"/>
      <c r="CA183" s="547"/>
      <c r="CB183" s="547"/>
      <c r="CC183" s="547"/>
      <c r="CD183" s="547"/>
      <c r="CE183" s="547"/>
      <c r="CF183" s="547"/>
      <c r="CG183" s="547"/>
      <c r="CH183" s="547"/>
      <c r="CI183" s="547"/>
      <c r="CJ183" s="547"/>
      <c r="CK183" s="547"/>
      <c r="CL183" s="547"/>
      <c r="CM183" s="547"/>
      <c r="CN183" s="547"/>
      <c r="CO183" s="547"/>
      <c r="CP183" s="547"/>
      <c r="CQ183" s="547"/>
      <c r="CR183" s="547"/>
      <c r="CS183" s="547"/>
      <c r="CT183" s="547"/>
      <c r="CU183" s="547"/>
      <c r="CV183" s="547"/>
      <c r="CW183" s="547"/>
      <c r="CX183" s="547"/>
      <c r="CY183" s="547"/>
      <c r="CZ183" s="547"/>
      <c r="DA183" s="547"/>
      <c r="DB183" s="547"/>
      <c r="DC183" s="547"/>
      <c r="DD183" s="547"/>
      <c r="DE183" s="547"/>
      <c r="DF183" s="547"/>
      <c r="DG183" s="547"/>
      <c r="DH183" s="547"/>
      <c r="DI183" s="547"/>
      <c r="DJ183" s="547"/>
      <c r="DK183" s="547"/>
      <c r="DL183" s="547"/>
      <c r="DM183" s="547"/>
      <c r="DN183" s="547"/>
      <c r="DO183" s="547"/>
      <c r="DP183" s="547"/>
      <c r="DQ183" s="547"/>
      <c r="DR183" s="547"/>
      <c r="DS183" s="547"/>
      <c r="DT183" s="547"/>
      <c r="DU183" s="547"/>
      <c r="DV183" s="547"/>
      <c r="DW183" s="547"/>
      <c r="DX183" s="547"/>
      <c r="DY183" s="547"/>
      <c r="DZ183" s="547"/>
      <c r="EA183" s="547"/>
      <c r="EB183" s="547"/>
      <c r="EC183" s="547"/>
      <c r="ED183" s="547"/>
      <c r="EE183" s="547"/>
      <c r="EF183" s="547"/>
      <c r="EG183" s="547"/>
      <c r="EH183" s="547"/>
      <c r="EI183" s="547"/>
      <c r="EJ183" s="547"/>
      <c r="EK183" s="547"/>
      <c r="EL183" s="547"/>
      <c r="EM183" s="547"/>
      <c r="EN183" s="547"/>
      <c r="EO183" s="547"/>
      <c r="EP183" s="547"/>
      <c r="EQ183" s="547"/>
      <c r="ER183" s="547"/>
      <c r="ES183" s="547"/>
      <c r="ET183" s="547"/>
      <c r="EU183" s="547"/>
      <c r="EV183" s="547"/>
      <c r="EW183" s="547"/>
      <c r="EX183" s="547"/>
      <c r="EY183" s="547"/>
      <c r="EZ183" s="547"/>
      <c r="FA183" s="547"/>
      <c r="FB183" s="547"/>
      <c r="FC183" s="547"/>
      <c r="FD183" s="547"/>
      <c r="FE183" s="547"/>
      <c r="FF183" s="547"/>
      <c r="FG183" s="547"/>
      <c r="FH183" s="547"/>
      <c r="FI183" s="547"/>
      <c r="FJ183" s="547"/>
      <c r="FK183" s="547"/>
      <c r="FL183" s="547"/>
      <c r="FM183" s="547"/>
      <c r="FN183" s="547"/>
      <c r="FO183" s="547"/>
    </row>
    <row r="184" spans="1:171" x14ac:dyDescent="0.15">
      <c r="A184" s="547">
        <v>3567736</v>
      </c>
      <c r="B184" s="547">
        <v>0</v>
      </c>
      <c r="C184" s="547">
        <v>0</v>
      </c>
      <c r="D184" s="547" t="s">
        <v>102</v>
      </c>
      <c r="E184" s="547" t="s">
        <v>102</v>
      </c>
      <c r="F184" s="547" t="s">
        <v>102</v>
      </c>
      <c r="G184" s="547" t="s">
        <v>102</v>
      </c>
      <c r="H184" s="547" t="s">
        <v>102</v>
      </c>
      <c r="I184" s="547" t="s">
        <v>102</v>
      </c>
      <c r="J184" s="547" t="s">
        <v>102</v>
      </c>
      <c r="K184" s="547" t="s">
        <v>102</v>
      </c>
      <c r="L184" s="547" t="s">
        <v>102</v>
      </c>
      <c r="M184" s="547" t="s">
        <v>102</v>
      </c>
      <c r="N184" s="547" t="s">
        <v>102</v>
      </c>
      <c r="O184" s="547" t="s">
        <v>102</v>
      </c>
      <c r="P184" s="547" t="s">
        <v>102</v>
      </c>
      <c r="Q184" s="547" t="s">
        <v>102</v>
      </c>
      <c r="R184" s="547" t="s">
        <v>102</v>
      </c>
      <c r="S184" s="547" t="s">
        <v>102</v>
      </c>
      <c r="T184" s="547"/>
      <c r="U184" s="547"/>
      <c r="V184" s="547"/>
      <c r="W184" s="547"/>
      <c r="X184" s="547"/>
      <c r="Y184" s="547"/>
      <c r="Z184" s="547"/>
      <c r="AA184" s="547"/>
      <c r="AB184" s="547"/>
      <c r="AC184" s="547"/>
      <c r="AD184" s="547"/>
      <c r="AE184" s="547"/>
      <c r="AF184" s="547"/>
      <c r="AG184" s="547"/>
      <c r="AH184" s="547"/>
      <c r="AI184" s="547"/>
      <c r="AJ184" s="547"/>
      <c r="AK184" s="547"/>
      <c r="AL184" s="547"/>
      <c r="AM184" s="547"/>
      <c r="AN184" s="547"/>
      <c r="AO184" s="547"/>
      <c r="AP184" s="547"/>
      <c r="AQ184" s="547"/>
      <c r="AR184" s="547"/>
      <c r="AS184" s="547"/>
      <c r="AT184" s="547"/>
      <c r="AU184" s="547"/>
      <c r="AV184" s="547"/>
      <c r="AW184" s="547"/>
      <c r="AX184" s="547"/>
      <c r="AY184" s="547"/>
      <c r="AZ184" s="547"/>
      <c r="BA184" s="547"/>
      <c r="BB184" s="547"/>
      <c r="BC184" s="547"/>
      <c r="BD184" s="547"/>
      <c r="BE184" s="547"/>
      <c r="BF184" s="547"/>
      <c r="BG184" s="547"/>
      <c r="BH184" s="547"/>
      <c r="BI184" s="547"/>
      <c r="BJ184" s="547"/>
      <c r="BK184" s="547"/>
      <c r="BL184" s="547"/>
      <c r="BM184" s="547"/>
      <c r="BN184" s="547"/>
      <c r="BO184" s="547"/>
      <c r="BP184" s="547"/>
      <c r="BQ184" s="547"/>
      <c r="BR184" s="547"/>
      <c r="BS184" s="547"/>
      <c r="BT184" s="547"/>
      <c r="BU184" s="547"/>
      <c r="BV184" s="547"/>
      <c r="BW184" s="547"/>
      <c r="BX184" s="547"/>
      <c r="BY184" s="547"/>
      <c r="BZ184" s="547"/>
      <c r="CA184" s="547"/>
      <c r="CB184" s="547"/>
      <c r="CC184" s="547"/>
      <c r="CD184" s="547"/>
      <c r="CE184" s="547"/>
      <c r="CF184" s="547"/>
      <c r="CG184" s="547"/>
      <c r="CH184" s="547"/>
      <c r="CI184" s="547"/>
      <c r="CJ184" s="547"/>
      <c r="CK184" s="547"/>
      <c r="CL184" s="547"/>
      <c r="CM184" s="547"/>
      <c r="CN184" s="547"/>
      <c r="CO184" s="547"/>
      <c r="CP184" s="547"/>
      <c r="CQ184" s="547"/>
      <c r="CR184" s="547"/>
      <c r="CS184" s="547"/>
      <c r="CT184" s="547"/>
      <c r="CU184" s="547"/>
      <c r="CV184" s="547"/>
      <c r="CW184" s="547"/>
      <c r="CX184" s="547"/>
      <c r="CY184" s="547"/>
      <c r="CZ184" s="547"/>
      <c r="DA184" s="547"/>
      <c r="DB184" s="547"/>
      <c r="DC184" s="547"/>
      <c r="DD184" s="547"/>
      <c r="DE184" s="547"/>
      <c r="DF184" s="547"/>
      <c r="DG184" s="547"/>
      <c r="DH184" s="547"/>
      <c r="DI184" s="547"/>
      <c r="DJ184" s="547"/>
      <c r="DK184" s="547"/>
      <c r="DL184" s="547"/>
      <c r="DM184" s="547"/>
      <c r="DN184" s="547"/>
      <c r="DO184" s="547"/>
      <c r="DP184" s="547"/>
      <c r="DQ184" s="547"/>
      <c r="DR184" s="547"/>
      <c r="DS184" s="547"/>
      <c r="DT184" s="547"/>
      <c r="DU184" s="547"/>
      <c r="DV184" s="547"/>
      <c r="DW184" s="547"/>
      <c r="DX184" s="547"/>
      <c r="DY184" s="547"/>
      <c r="DZ184" s="547"/>
      <c r="EA184" s="547"/>
      <c r="EB184" s="547"/>
      <c r="EC184" s="547"/>
      <c r="ED184" s="547"/>
      <c r="EE184" s="547"/>
      <c r="EF184" s="547"/>
      <c r="EG184" s="547"/>
      <c r="EH184" s="547"/>
      <c r="EI184" s="547"/>
      <c r="EJ184" s="547"/>
      <c r="EK184" s="547"/>
      <c r="EL184" s="547"/>
      <c r="EM184" s="547"/>
      <c r="EN184" s="547"/>
      <c r="EO184" s="547"/>
      <c r="EP184" s="547"/>
      <c r="EQ184" s="547"/>
      <c r="ER184" s="547"/>
      <c r="ES184" s="547"/>
      <c r="ET184" s="547"/>
      <c r="EU184" s="547"/>
      <c r="EV184" s="547"/>
      <c r="EW184" s="547"/>
      <c r="EX184" s="547"/>
      <c r="EY184" s="547"/>
      <c r="EZ184" s="547"/>
      <c r="FA184" s="547"/>
      <c r="FB184" s="547"/>
      <c r="FC184" s="547"/>
      <c r="FD184" s="547"/>
      <c r="FE184" s="547"/>
      <c r="FF184" s="547"/>
      <c r="FG184" s="547"/>
      <c r="FH184" s="547"/>
      <c r="FI184" s="547"/>
      <c r="FJ184" s="547"/>
      <c r="FK184" s="547"/>
      <c r="FL184" s="547"/>
      <c r="FM184" s="547"/>
      <c r="FN184" s="547"/>
      <c r="FO184" s="547"/>
    </row>
    <row r="185" spans="1:171" x14ac:dyDescent="0.15">
      <c r="A185" s="547">
        <v>3552217</v>
      </c>
      <c r="B185" s="547">
        <v>0</v>
      </c>
      <c r="C185" s="547">
        <v>0</v>
      </c>
      <c r="D185" s="547" t="s">
        <v>102</v>
      </c>
      <c r="E185" s="547" t="s">
        <v>102</v>
      </c>
      <c r="F185" s="547" t="s">
        <v>102</v>
      </c>
      <c r="G185" s="547" t="s">
        <v>102</v>
      </c>
      <c r="H185" s="547" t="s">
        <v>102</v>
      </c>
      <c r="I185" s="547" t="s">
        <v>102</v>
      </c>
      <c r="J185" s="547" t="s">
        <v>102</v>
      </c>
      <c r="K185" s="547" t="s">
        <v>102</v>
      </c>
      <c r="L185" s="547" t="s">
        <v>102</v>
      </c>
      <c r="M185" s="547" t="s">
        <v>102</v>
      </c>
      <c r="N185" s="547" t="s">
        <v>102</v>
      </c>
      <c r="O185" s="547" t="s">
        <v>102</v>
      </c>
      <c r="P185" s="547" t="s">
        <v>102</v>
      </c>
      <c r="Q185" s="547" t="s">
        <v>102</v>
      </c>
      <c r="R185" s="547" t="s">
        <v>102</v>
      </c>
      <c r="S185" s="547" t="s">
        <v>102</v>
      </c>
      <c r="T185" s="547"/>
      <c r="U185" s="547"/>
      <c r="V185" s="547"/>
      <c r="W185" s="547"/>
      <c r="X185" s="547"/>
      <c r="Y185" s="547"/>
      <c r="Z185" s="547"/>
      <c r="AA185" s="547"/>
      <c r="AB185" s="547"/>
      <c r="AC185" s="547"/>
      <c r="AD185" s="547"/>
      <c r="AE185" s="547"/>
      <c r="AF185" s="547"/>
      <c r="AG185" s="547"/>
      <c r="AH185" s="547"/>
      <c r="AI185" s="547"/>
      <c r="AJ185" s="547"/>
      <c r="AK185" s="547"/>
      <c r="AL185" s="547"/>
      <c r="AM185" s="547"/>
      <c r="AN185" s="547"/>
      <c r="AO185" s="547"/>
      <c r="AP185" s="547"/>
      <c r="AQ185" s="547"/>
      <c r="AR185" s="547"/>
      <c r="AS185" s="547"/>
      <c r="AT185" s="547"/>
      <c r="AU185" s="547"/>
      <c r="AV185" s="547"/>
      <c r="AW185" s="547"/>
      <c r="AX185" s="547"/>
      <c r="AY185" s="547"/>
      <c r="AZ185" s="547"/>
      <c r="BA185" s="547"/>
      <c r="BB185" s="547"/>
      <c r="BC185" s="547"/>
      <c r="BD185" s="547"/>
      <c r="BE185" s="547"/>
      <c r="BF185" s="547"/>
      <c r="BG185" s="547"/>
      <c r="BH185" s="547"/>
      <c r="BI185" s="547"/>
      <c r="BJ185" s="547"/>
      <c r="BK185" s="547"/>
      <c r="BL185" s="547"/>
      <c r="BM185" s="547"/>
      <c r="BN185" s="547"/>
      <c r="BO185" s="547"/>
      <c r="BP185" s="547"/>
      <c r="BQ185" s="547"/>
      <c r="BR185" s="547"/>
      <c r="BS185" s="547"/>
      <c r="BT185" s="547"/>
      <c r="BU185" s="547"/>
      <c r="BV185" s="547"/>
      <c r="BW185" s="547"/>
      <c r="BX185" s="547"/>
      <c r="BY185" s="547"/>
      <c r="BZ185" s="547"/>
      <c r="CA185" s="547"/>
      <c r="CB185" s="547"/>
      <c r="CC185" s="547"/>
      <c r="CD185" s="547"/>
      <c r="CE185" s="547"/>
      <c r="CF185" s="547"/>
      <c r="CG185" s="547"/>
      <c r="CH185" s="547"/>
      <c r="CI185" s="547"/>
      <c r="CJ185" s="547"/>
      <c r="CK185" s="547"/>
      <c r="CL185" s="547"/>
      <c r="CM185" s="547"/>
      <c r="CN185" s="547"/>
      <c r="CO185" s="547"/>
      <c r="CP185" s="547"/>
      <c r="CQ185" s="547"/>
      <c r="CR185" s="547"/>
      <c r="CS185" s="547"/>
      <c r="CT185" s="547"/>
      <c r="CU185" s="547"/>
      <c r="CV185" s="547"/>
      <c r="CW185" s="547"/>
      <c r="CX185" s="547"/>
      <c r="CY185" s="547"/>
      <c r="CZ185" s="547"/>
      <c r="DA185" s="547"/>
      <c r="DB185" s="547"/>
      <c r="DC185" s="547"/>
      <c r="DD185" s="547"/>
      <c r="DE185" s="547"/>
      <c r="DF185" s="547"/>
      <c r="DG185" s="547"/>
      <c r="DH185" s="547"/>
      <c r="DI185" s="547"/>
      <c r="DJ185" s="547"/>
      <c r="DK185" s="547"/>
      <c r="DL185" s="547"/>
      <c r="DM185" s="547"/>
      <c r="DN185" s="547"/>
      <c r="DO185" s="547"/>
      <c r="DP185" s="547"/>
      <c r="DQ185" s="547"/>
      <c r="DR185" s="547"/>
      <c r="DS185" s="547"/>
      <c r="DT185" s="547"/>
      <c r="DU185" s="547"/>
      <c r="DV185" s="547"/>
      <c r="DW185" s="547"/>
      <c r="DX185" s="547"/>
      <c r="DY185" s="547"/>
      <c r="DZ185" s="547"/>
      <c r="EA185" s="547"/>
      <c r="EB185" s="547"/>
      <c r="EC185" s="547"/>
      <c r="ED185" s="547"/>
      <c r="EE185" s="547"/>
      <c r="EF185" s="547"/>
      <c r="EG185" s="547"/>
      <c r="EH185" s="547"/>
      <c r="EI185" s="547"/>
      <c r="EJ185" s="547"/>
      <c r="EK185" s="547"/>
      <c r="EL185" s="547"/>
      <c r="EM185" s="547"/>
      <c r="EN185" s="547"/>
      <c r="EO185" s="547"/>
      <c r="EP185" s="547"/>
      <c r="EQ185" s="547"/>
      <c r="ER185" s="547"/>
      <c r="ES185" s="547"/>
      <c r="ET185" s="547"/>
      <c r="EU185" s="547"/>
      <c r="EV185" s="547"/>
      <c r="EW185" s="547"/>
      <c r="EX185" s="547"/>
      <c r="EY185" s="547"/>
      <c r="EZ185" s="547"/>
      <c r="FA185" s="547"/>
      <c r="FB185" s="547"/>
      <c r="FC185" s="547"/>
      <c r="FD185" s="547"/>
      <c r="FE185" s="547"/>
      <c r="FF185" s="547"/>
      <c r="FG185" s="547"/>
      <c r="FH185" s="547"/>
      <c r="FI185" s="547"/>
      <c r="FJ185" s="547"/>
      <c r="FK185" s="547"/>
      <c r="FL185" s="547"/>
      <c r="FM185" s="547"/>
      <c r="FN185" s="547"/>
      <c r="FO185" s="547"/>
    </row>
    <row r="186" spans="1:171" x14ac:dyDescent="0.15">
      <c r="A186" s="547">
        <v>3564019</v>
      </c>
      <c r="B186" s="547">
        <v>0</v>
      </c>
      <c r="C186" s="547">
        <v>0</v>
      </c>
      <c r="D186" s="547" t="s">
        <v>102</v>
      </c>
      <c r="E186" s="547" t="s">
        <v>102</v>
      </c>
      <c r="F186" s="547" t="s">
        <v>102</v>
      </c>
      <c r="G186" s="547" t="s">
        <v>102</v>
      </c>
      <c r="H186" s="547" t="s">
        <v>102</v>
      </c>
      <c r="I186" s="547" t="s">
        <v>102</v>
      </c>
      <c r="J186" s="547" t="s">
        <v>102</v>
      </c>
      <c r="K186" s="547" t="s">
        <v>102</v>
      </c>
      <c r="L186" s="547" t="s">
        <v>102</v>
      </c>
      <c r="M186" s="547" t="s">
        <v>102</v>
      </c>
      <c r="N186" s="547" t="s">
        <v>102</v>
      </c>
      <c r="O186" s="547" t="s">
        <v>102</v>
      </c>
      <c r="P186" s="547" t="s">
        <v>102</v>
      </c>
      <c r="Q186" s="547" t="s">
        <v>102</v>
      </c>
      <c r="R186" s="547" t="s">
        <v>102</v>
      </c>
      <c r="S186" s="547" t="s">
        <v>102</v>
      </c>
      <c r="T186" s="547"/>
      <c r="U186" s="547"/>
      <c r="V186" s="547"/>
      <c r="W186" s="547"/>
      <c r="X186" s="547"/>
      <c r="Y186" s="547"/>
      <c r="Z186" s="547"/>
      <c r="AA186" s="547"/>
      <c r="AB186" s="547"/>
      <c r="AC186" s="547"/>
      <c r="AD186" s="547"/>
      <c r="AE186" s="547"/>
      <c r="AF186" s="547"/>
      <c r="AG186" s="547"/>
      <c r="AH186" s="547"/>
      <c r="AI186" s="547"/>
      <c r="AJ186" s="547"/>
      <c r="AK186" s="547"/>
      <c r="AL186" s="547"/>
      <c r="AM186" s="547"/>
      <c r="AN186" s="547"/>
      <c r="AO186" s="547"/>
      <c r="AP186" s="547"/>
      <c r="AQ186" s="547"/>
      <c r="AR186" s="547"/>
      <c r="AS186" s="547"/>
      <c r="AT186" s="547"/>
      <c r="AU186" s="547"/>
      <c r="AV186" s="547"/>
      <c r="AW186" s="547"/>
      <c r="AX186" s="547"/>
      <c r="AY186" s="547"/>
      <c r="AZ186" s="547"/>
      <c r="BA186" s="547"/>
      <c r="BB186" s="547"/>
      <c r="BC186" s="547"/>
      <c r="BD186" s="547"/>
      <c r="BE186" s="547"/>
      <c r="BF186" s="547"/>
      <c r="BG186" s="547"/>
      <c r="BH186" s="547"/>
      <c r="BI186" s="547"/>
      <c r="BJ186" s="547"/>
      <c r="BK186" s="547"/>
      <c r="BL186" s="547"/>
      <c r="BM186" s="547"/>
      <c r="BN186" s="547"/>
      <c r="BO186" s="547"/>
      <c r="BP186" s="547"/>
      <c r="BQ186" s="547"/>
      <c r="BR186" s="547"/>
      <c r="BS186" s="547"/>
      <c r="BT186" s="547"/>
      <c r="BU186" s="547"/>
      <c r="BV186" s="547"/>
      <c r="BW186" s="547"/>
      <c r="BX186" s="547"/>
      <c r="BY186" s="547"/>
      <c r="BZ186" s="547"/>
      <c r="CA186" s="547"/>
      <c r="CB186" s="547"/>
      <c r="CC186" s="547"/>
      <c r="CD186" s="547"/>
      <c r="CE186" s="547"/>
      <c r="CF186" s="547"/>
      <c r="CG186" s="547"/>
      <c r="CH186" s="547"/>
      <c r="CI186" s="547"/>
      <c r="CJ186" s="547"/>
      <c r="CK186" s="547"/>
      <c r="CL186" s="547"/>
      <c r="CM186" s="547"/>
      <c r="CN186" s="547"/>
      <c r="CO186" s="547"/>
      <c r="CP186" s="547"/>
      <c r="CQ186" s="547"/>
      <c r="CR186" s="547"/>
      <c r="CS186" s="547"/>
      <c r="CT186" s="547"/>
      <c r="CU186" s="547"/>
      <c r="CV186" s="547"/>
      <c r="CW186" s="547"/>
      <c r="CX186" s="547"/>
      <c r="CY186" s="547"/>
      <c r="CZ186" s="547"/>
      <c r="DA186" s="547"/>
      <c r="DB186" s="547"/>
      <c r="DC186" s="547"/>
      <c r="DD186" s="547"/>
      <c r="DE186" s="547"/>
      <c r="DF186" s="547"/>
      <c r="DG186" s="547"/>
      <c r="DH186" s="547"/>
      <c r="DI186" s="547"/>
      <c r="DJ186" s="547"/>
      <c r="DK186" s="547"/>
      <c r="DL186" s="547"/>
      <c r="DM186" s="547"/>
      <c r="DN186" s="547"/>
      <c r="DO186" s="547"/>
      <c r="DP186" s="547"/>
      <c r="DQ186" s="547"/>
      <c r="DR186" s="547"/>
      <c r="DS186" s="547"/>
      <c r="DT186" s="547"/>
      <c r="DU186" s="547"/>
      <c r="DV186" s="547"/>
      <c r="DW186" s="547"/>
      <c r="DX186" s="547"/>
      <c r="DY186" s="547"/>
      <c r="DZ186" s="547"/>
      <c r="EA186" s="547"/>
      <c r="EB186" s="547"/>
      <c r="EC186" s="547"/>
      <c r="ED186" s="547"/>
      <c r="EE186" s="547"/>
      <c r="EF186" s="547"/>
      <c r="EG186" s="547"/>
      <c r="EH186" s="547"/>
      <c r="EI186" s="547"/>
      <c r="EJ186" s="547"/>
      <c r="EK186" s="547"/>
      <c r="EL186" s="547"/>
      <c r="EM186" s="547"/>
      <c r="EN186" s="547"/>
      <c r="EO186" s="547"/>
      <c r="EP186" s="547"/>
      <c r="EQ186" s="547"/>
      <c r="ER186" s="547"/>
      <c r="ES186" s="547"/>
      <c r="ET186" s="547"/>
      <c r="EU186" s="547"/>
      <c r="EV186" s="547"/>
      <c r="EW186" s="547"/>
      <c r="EX186" s="547"/>
      <c r="EY186" s="547"/>
      <c r="EZ186" s="547"/>
      <c r="FA186" s="547"/>
      <c r="FB186" s="547"/>
      <c r="FC186" s="547"/>
      <c r="FD186" s="547"/>
      <c r="FE186" s="547"/>
      <c r="FF186" s="547"/>
      <c r="FG186" s="547"/>
      <c r="FH186" s="547"/>
      <c r="FI186" s="547"/>
      <c r="FJ186" s="547"/>
      <c r="FK186" s="547"/>
      <c r="FL186" s="547"/>
      <c r="FM186" s="547"/>
      <c r="FN186" s="547"/>
      <c r="FO186" s="547"/>
    </row>
    <row r="187" spans="1:171" x14ac:dyDescent="0.15">
      <c r="A187" s="547">
        <v>3583037</v>
      </c>
      <c r="B187" s="547">
        <v>0</v>
      </c>
      <c r="C187" s="547">
        <v>0</v>
      </c>
      <c r="D187" s="547" t="s">
        <v>102</v>
      </c>
      <c r="E187" s="547" t="s">
        <v>102</v>
      </c>
      <c r="F187" s="547" t="s">
        <v>102</v>
      </c>
      <c r="G187" s="547" t="s">
        <v>102</v>
      </c>
      <c r="H187" s="547" t="s">
        <v>102</v>
      </c>
      <c r="I187" s="547" t="s">
        <v>102</v>
      </c>
      <c r="J187" s="547" t="s">
        <v>102</v>
      </c>
      <c r="K187" s="547" t="s">
        <v>102</v>
      </c>
      <c r="L187" s="547" t="s">
        <v>102</v>
      </c>
      <c r="M187" s="547" t="s">
        <v>102</v>
      </c>
      <c r="N187" s="547" t="s">
        <v>102</v>
      </c>
      <c r="O187" s="547" t="s">
        <v>102</v>
      </c>
      <c r="P187" s="547" t="s">
        <v>102</v>
      </c>
      <c r="Q187" s="547" t="s">
        <v>102</v>
      </c>
      <c r="R187" s="547" t="s">
        <v>102</v>
      </c>
      <c r="S187" s="547" t="s">
        <v>102</v>
      </c>
      <c r="T187" s="547"/>
      <c r="U187" s="547"/>
      <c r="V187" s="547"/>
      <c r="W187" s="547"/>
      <c r="X187" s="547"/>
      <c r="Y187" s="547"/>
      <c r="Z187" s="547"/>
      <c r="AA187" s="547"/>
      <c r="AB187" s="547"/>
      <c r="AC187" s="547"/>
      <c r="AD187" s="547"/>
      <c r="AE187" s="547"/>
      <c r="AF187" s="547"/>
      <c r="AG187" s="547"/>
      <c r="AH187" s="547"/>
      <c r="AI187" s="547"/>
      <c r="AJ187" s="547"/>
      <c r="AK187" s="547"/>
      <c r="AL187" s="547"/>
      <c r="AM187" s="547"/>
      <c r="AN187" s="547"/>
      <c r="AO187" s="547"/>
      <c r="AP187" s="547"/>
      <c r="AQ187" s="547"/>
      <c r="AR187" s="547"/>
      <c r="AS187" s="547"/>
      <c r="AT187" s="547"/>
      <c r="AU187" s="547"/>
      <c r="AV187" s="547"/>
      <c r="AW187" s="547"/>
      <c r="AX187" s="547"/>
      <c r="AY187" s="547"/>
      <c r="AZ187" s="547"/>
      <c r="BA187" s="547"/>
      <c r="BB187" s="547"/>
      <c r="BC187" s="547"/>
      <c r="BD187" s="547"/>
      <c r="BE187" s="547"/>
      <c r="BF187" s="547"/>
      <c r="BG187" s="547"/>
      <c r="BH187" s="547"/>
      <c r="BI187" s="547"/>
      <c r="BJ187" s="547"/>
      <c r="BK187" s="547"/>
      <c r="BL187" s="547"/>
      <c r="BM187" s="547"/>
      <c r="BN187" s="547"/>
      <c r="BO187" s="547"/>
      <c r="BP187" s="547"/>
      <c r="BQ187" s="547"/>
      <c r="BR187" s="547"/>
      <c r="BS187" s="547"/>
      <c r="BT187" s="547"/>
      <c r="BU187" s="547"/>
      <c r="BV187" s="547"/>
      <c r="BW187" s="547"/>
      <c r="BX187" s="547"/>
      <c r="BY187" s="547"/>
      <c r="BZ187" s="547"/>
      <c r="CA187" s="547"/>
      <c r="CB187" s="547"/>
      <c r="CC187" s="547"/>
      <c r="CD187" s="547"/>
      <c r="CE187" s="547"/>
      <c r="CF187" s="547"/>
      <c r="CG187" s="547"/>
      <c r="CH187" s="547"/>
      <c r="CI187" s="547"/>
      <c r="CJ187" s="547"/>
      <c r="CK187" s="547"/>
      <c r="CL187" s="547"/>
      <c r="CM187" s="547"/>
      <c r="CN187" s="547"/>
      <c r="CO187" s="547"/>
      <c r="CP187" s="547"/>
      <c r="CQ187" s="547"/>
      <c r="CR187" s="547"/>
      <c r="CS187" s="547"/>
      <c r="CT187" s="547"/>
      <c r="CU187" s="547"/>
      <c r="CV187" s="547"/>
      <c r="CW187" s="547"/>
      <c r="CX187" s="547"/>
      <c r="CY187" s="547"/>
      <c r="CZ187" s="547"/>
      <c r="DA187" s="547"/>
      <c r="DB187" s="547"/>
      <c r="DC187" s="547"/>
      <c r="DD187" s="547"/>
      <c r="DE187" s="547"/>
      <c r="DF187" s="547"/>
      <c r="DG187" s="547"/>
      <c r="DH187" s="547"/>
      <c r="DI187" s="547"/>
      <c r="DJ187" s="547"/>
      <c r="DK187" s="547"/>
      <c r="DL187" s="547"/>
      <c r="DM187" s="547"/>
      <c r="DN187" s="547"/>
      <c r="DO187" s="547"/>
      <c r="DP187" s="547"/>
      <c r="DQ187" s="547"/>
      <c r="DR187" s="547"/>
      <c r="DS187" s="547"/>
      <c r="DT187" s="547"/>
      <c r="DU187" s="547"/>
      <c r="DV187" s="547"/>
      <c r="DW187" s="547"/>
      <c r="DX187" s="547"/>
      <c r="DY187" s="547"/>
      <c r="DZ187" s="547"/>
      <c r="EA187" s="547"/>
      <c r="EB187" s="547"/>
      <c r="EC187" s="547"/>
      <c r="ED187" s="547"/>
      <c r="EE187" s="547"/>
      <c r="EF187" s="547"/>
      <c r="EG187" s="547"/>
      <c r="EH187" s="547"/>
      <c r="EI187" s="547"/>
      <c r="EJ187" s="547"/>
      <c r="EK187" s="547"/>
      <c r="EL187" s="547"/>
      <c r="EM187" s="547"/>
      <c r="EN187" s="547"/>
      <c r="EO187" s="547"/>
      <c r="EP187" s="547"/>
      <c r="EQ187" s="547"/>
      <c r="ER187" s="547"/>
      <c r="ES187" s="547"/>
      <c r="ET187" s="547"/>
      <c r="EU187" s="547"/>
      <c r="EV187" s="547"/>
      <c r="EW187" s="547"/>
      <c r="EX187" s="547"/>
      <c r="EY187" s="547"/>
      <c r="EZ187" s="547"/>
      <c r="FA187" s="547"/>
      <c r="FB187" s="547"/>
      <c r="FC187" s="547"/>
      <c r="FD187" s="547"/>
      <c r="FE187" s="547"/>
      <c r="FF187" s="547"/>
      <c r="FG187" s="547"/>
      <c r="FH187" s="547"/>
      <c r="FI187" s="547"/>
      <c r="FJ187" s="547"/>
      <c r="FK187" s="547"/>
      <c r="FL187" s="547"/>
      <c r="FM187" s="547"/>
      <c r="FN187" s="547"/>
      <c r="FO187" s="547"/>
    </row>
    <row r="188" spans="1:171" x14ac:dyDescent="0.15">
      <c r="A188" s="547">
        <v>3527721</v>
      </c>
      <c r="B188" s="547">
        <v>4</v>
      </c>
      <c r="C188" s="547">
        <v>4</v>
      </c>
      <c r="D188" s="547" t="s">
        <v>21155</v>
      </c>
      <c r="E188" s="547" t="s">
        <v>21158</v>
      </c>
      <c r="F188" s="547" t="s">
        <v>21162</v>
      </c>
      <c r="J188" s="547"/>
      <c r="K188" s="547"/>
      <c r="L188" s="547"/>
      <c r="M188" s="547"/>
      <c r="N188" s="547"/>
      <c r="O188" s="547"/>
      <c r="P188" s="547"/>
      <c r="Q188" s="547"/>
      <c r="R188" s="547"/>
      <c r="S188" s="547"/>
      <c r="T188" s="547"/>
      <c r="U188" s="547"/>
      <c r="V188" s="547"/>
      <c r="W188" s="547"/>
      <c r="X188" s="547"/>
      <c r="Y188" s="547"/>
      <c r="Z188" s="547"/>
      <c r="AA188" s="547"/>
      <c r="AB188" s="547"/>
      <c r="AC188" s="547"/>
      <c r="AD188" s="547"/>
      <c r="AE188" s="547"/>
      <c r="AF188" s="547"/>
      <c r="AG188" s="547"/>
      <c r="AH188" s="547"/>
      <c r="AI188" s="547"/>
      <c r="AJ188" s="547"/>
      <c r="AK188" s="547"/>
      <c r="AL188" s="547"/>
      <c r="AM188" s="547"/>
      <c r="AN188" s="547"/>
      <c r="AO188" s="547"/>
      <c r="AP188" s="547"/>
      <c r="AQ188" s="547"/>
      <c r="AR188" s="547"/>
      <c r="AS188" s="547"/>
      <c r="AT188" s="547"/>
      <c r="AU188" s="547"/>
      <c r="AV188" s="547"/>
      <c r="AW188" s="547"/>
      <c r="AX188" s="547"/>
      <c r="AY188" s="547"/>
      <c r="AZ188" s="547"/>
      <c r="BA188" s="547"/>
      <c r="BB188" s="547"/>
      <c r="BC188" s="547"/>
      <c r="BD188" s="547"/>
      <c r="BE188" s="547"/>
      <c r="BF188" s="547"/>
      <c r="BG188" s="547"/>
      <c r="BH188" s="547"/>
      <c r="BI188" s="547"/>
      <c r="BJ188" s="547"/>
      <c r="BK188" s="547"/>
      <c r="BL188" s="547"/>
      <c r="BM188" s="547"/>
      <c r="BN188" s="547"/>
      <c r="BO188" s="547"/>
      <c r="BP188" s="547"/>
      <c r="BQ188" s="547"/>
      <c r="BR188" s="547"/>
      <c r="BS188" s="547"/>
      <c r="BT188" s="547"/>
      <c r="BU188" s="547"/>
      <c r="BV188" s="547"/>
      <c r="BW188" s="547"/>
      <c r="BX188" s="547"/>
      <c r="BY188" s="547"/>
      <c r="BZ188" s="547"/>
      <c r="CA188" s="547"/>
      <c r="CB188" s="547"/>
      <c r="CC188" s="547"/>
      <c r="CD188" s="547"/>
      <c r="CE188" s="547"/>
      <c r="CF188" s="547"/>
      <c r="CG188" s="547"/>
      <c r="CH188" s="547"/>
      <c r="CI188" s="547"/>
      <c r="CJ188" s="547"/>
      <c r="CK188" s="547"/>
      <c r="CL188" s="547"/>
      <c r="CM188" s="547"/>
      <c r="CN188" s="547"/>
      <c r="CO188" s="547"/>
      <c r="CP188" s="547"/>
      <c r="CQ188" s="547"/>
      <c r="CR188" s="547"/>
      <c r="CS188" s="547"/>
      <c r="CT188" s="547"/>
      <c r="CU188" s="547"/>
      <c r="CV188" s="547"/>
      <c r="CW188" s="547"/>
      <c r="CX188" s="547"/>
      <c r="CY188" s="547"/>
      <c r="CZ188" s="547"/>
      <c r="DA188" s="547"/>
      <c r="DB188" s="547"/>
      <c r="DC188" s="547"/>
      <c r="DD188" s="547"/>
      <c r="DE188" s="547"/>
      <c r="DF188" s="547"/>
      <c r="DG188" s="547"/>
      <c r="DH188" s="547"/>
      <c r="DI188" s="547"/>
      <c r="DJ188" s="547"/>
      <c r="DK188" s="547"/>
      <c r="DL188" s="547"/>
      <c r="DM188" s="547"/>
      <c r="DN188" s="547"/>
      <c r="DO188" s="547"/>
      <c r="DP188" s="547"/>
      <c r="DQ188" s="547"/>
      <c r="DR188" s="547"/>
      <c r="DS188" s="547"/>
      <c r="DT188" s="547"/>
      <c r="DU188" s="547"/>
      <c r="DV188" s="547"/>
      <c r="DW188" s="547"/>
      <c r="DX188" s="547"/>
      <c r="DY188" s="547"/>
      <c r="DZ188" s="547"/>
      <c r="EA188" s="547"/>
      <c r="EB188" s="547"/>
      <c r="EC188" s="547"/>
      <c r="ED188" s="547"/>
      <c r="EE188" s="547"/>
      <c r="EF188" s="547"/>
      <c r="EG188" s="547"/>
      <c r="EH188" s="547"/>
      <c r="EI188" s="547"/>
      <c r="EJ188" s="547"/>
      <c r="EK188" s="547"/>
      <c r="EL188" s="547"/>
      <c r="EM188" s="547"/>
      <c r="EN188" s="547"/>
      <c r="EO188" s="547"/>
      <c r="EP188" s="547"/>
      <c r="EQ188" s="547"/>
      <c r="ER188" s="547"/>
      <c r="ES188" s="547"/>
      <c r="ET188" s="547"/>
      <c r="EU188" s="547"/>
      <c r="EV188" s="547"/>
      <c r="EW188" s="547"/>
      <c r="EX188" s="547"/>
      <c r="EY188" s="547"/>
      <c r="EZ188" s="547"/>
      <c r="FA188" s="547"/>
      <c r="FB188" s="547"/>
      <c r="FC188" s="547"/>
      <c r="FD188" s="547"/>
      <c r="FE188" s="547"/>
      <c r="FF188" s="547"/>
      <c r="FG188" s="547"/>
      <c r="FH188" s="547"/>
      <c r="FI188" s="547"/>
      <c r="FJ188" s="547"/>
      <c r="FK188" s="547"/>
      <c r="FL188" s="547"/>
      <c r="FM188" s="547"/>
      <c r="FN188" s="547"/>
      <c r="FO188" s="547"/>
    </row>
    <row r="189" spans="1:171" x14ac:dyDescent="0.15">
      <c r="A189" s="547">
        <v>3538416</v>
      </c>
      <c r="B189" s="547">
        <v>0</v>
      </c>
      <c r="C189" s="547">
        <v>0</v>
      </c>
      <c r="D189" s="547" t="s">
        <v>102</v>
      </c>
      <c r="E189" s="547" t="s">
        <v>102</v>
      </c>
      <c r="F189" s="547" t="s">
        <v>102</v>
      </c>
      <c r="G189" s="547" t="s">
        <v>102</v>
      </c>
      <c r="H189" s="547" t="s">
        <v>102</v>
      </c>
      <c r="I189" s="547" t="s">
        <v>102</v>
      </c>
      <c r="J189" s="547" t="s">
        <v>102</v>
      </c>
      <c r="K189" s="547" t="s">
        <v>102</v>
      </c>
      <c r="L189" s="547" t="s">
        <v>102</v>
      </c>
      <c r="M189" s="547" t="s">
        <v>102</v>
      </c>
      <c r="N189" s="547" t="s">
        <v>102</v>
      </c>
      <c r="O189" s="547" t="s">
        <v>102</v>
      </c>
      <c r="P189" s="547" t="s">
        <v>102</v>
      </c>
      <c r="Q189" s="547" t="s">
        <v>102</v>
      </c>
      <c r="R189" s="547" t="s">
        <v>102</v>
      </c>
      <c r="S189" s="547" t="s">
        <v>102</v>
      </c>
      <c r="T189" s="547"/>
      <c r="U189" s="547"/>
      <c r="V189" s="547"/>
      <c r="W189" s="547"/>
      <c r="X189" s="547"/>
      <c r="Y189" s="547"/>
      <c r="Z189" s="547"/>
      <c r="AA189" s="547"/>
      <c r="AB189" s="547"/>
      <c r="AC189" s="547"/>
      <c r="AD189" s="547"/>
      <c r="AE189" s="547"/>
      <c r="AF189" s="547"/>
      <c r="AG189" s="547"/>
      <c r="AH189" s="547"/>
      <c r="AI189" s="547"/>
      <c r="AJ189" s="547"/>
      <c r="AK189" s="547"/>
      <c r="AL189" s="547"/>
      <c r="AM189" s="547"/>
      <c r="AN189" s="547"/>
      <c r="AO189" s="547"/>
      <c r="AP189" s="547"/>
      <c r="AQ189" s="547"/>
      <c r="AR189" s="547"/>
      <c r="AS189" s="547"/>
      <c r="AT189" s="547"/>
      <c r="AU189" s="547"/>
      <c r="AV189" s="547"/>
      <c r="AW189" s="547"/>
      <c r="AX189" s="547"/>
      <c r="AY189" s="547"/>
      <c r="AZ189" s="547"/>
      <c r="BA189" s="547"/>
      <c r="BB189" s="547"/>
      <c r="BC189" s="547"/>
      <c r="BD189" s="547"/>
      <c r="BE189" s="547"/>
      <c r="BF189" s="547"/>
      <c r="BG189" s="547"/>
      <c r="BH189" s="547"/>
      <c r="BI189" s="547"/>
      <c r="BJ189" s="547"/>
      <c r="BK189" s="547"/>
      <c r="BL189" s="547"/>
      <c r="BM189" s="547"/>
      <c r="BN189" s="547"/>
      <c r="BO189" s="547"/>
      <c r="BP189" s="547"/>
      <c r="BQ189" s="547"/>
      <c r="BR189" s="547"/>
      <c r="BS189" s="547"/>
      <c r="BT189" s="547"/>
      <c r="BU189" s="547"/>
      <c r="BV189" s="547"/>
      <c r="BW189" s="547"/>
      <c r="BX189" s="547"/>
      <c r="BY189" s="547"/>
      <c r="BZ189" s="547"/>
      <c r="CA189" s="547"/>
      <c r="CB189" s="547"/>
      <c r="CC189" s="547"/>
      <c r="CD189" s="547"/>
      <c r="CE189" s="547"/>
      <c r="CF189" s="547"/>
      <c r="CG189" s="547"/>
      <c r="CH189" s="547"/>
      <c r="CI189" s="547"/>
      <c r="CJ189" s="547"/>
      <c r="CK189" s="547"/>
      <c r="CL189" s="547"/>
      <c r="CM189" s="547"/>
      <c r="CN189" s="547"/>
      <c r="CO189" s="547"/>
      <c r="CP189" s="547"/>
      <c r="CQ189" s="547"/>
      <c r="CR189" s="547"/>
      <c r="CS189" s="547"/>
      <c r="CT189" s="547"/>
      <c r="CU189" s="547"/>
      <c r="CV189" s="547"/>
      <c r="CW189" s="547"/>
      <c r="CX189" s="547"/>
      <c r="CY189" s="547"/>
      <c r="CZ189" s="547"/>
      <c r="DA189" s="547"/>
      <c r="DB189" s="547"/>
      <c r="DC189" s="547"/>
      <c r="DD189" s="547"/>
      <c r="DE189" s="547"/>
      <c r="DF189" s="547"/>
      <c r="DG189" s="547"/>
      <c r="DH189" s="547"/>
      <c r="DI189" s="547"/>
      <c r="DJ189" s="547"/>
      <c r="DK189" s="547"/>
      <c r="DL189" s="547"/>
      <c r="DM189" s="547"/>
      <c r="DN189" s="547"/>
      <c r="DO189" s="547"/>
      <c r="DP189" s="547"/>
      <c r="DQ189" s="547"/>
      <c r="DR189" s="547"/>
      <c r="DS189" s="547"/>
      <c r="DT189" s="547"/>
      <c r="DU189" s="547"/>
      <c r="DV189" s="547"/>
      <c r="DW189" s="547"/>
      <c r="DX189" s="547"/>
      <c r="DY189" s="547"/>
      <c r="DZ189" s="547"/>
      <c r="EA189" s="547"/>
      <c r="EB189" s="547"/>
      <c r="EC189" s="547"/>
      <c r="ED189" s="547"/>
      <c r="EE189" s="547"/>
      <c r="EF189" s="547"/>
      <c r="EG189" s="547"/>
      <c r="EH189" s="547"/>
      <c r="EI189" s="547"/>
      <c r="EJ189" s="547"/>
      <c r="EK189" s="547"/>
      <c r="EL189" s="547"/>
      <c r="EM189" s="547"/>
      <c r="EN189" s="547"/>
      <c r="EO189" s="547"/>
      <c r="EP189" s="547"/>
      <c r="EQ189" s="547"/>
      <c r="ER189" s="547"/>
      <c r="ES189" s="547"/>
      <c r="ET189" s="547"/>
      <c r="EU189" s="547"/>
      <c r="EV189" s="547"/>
      <c r="EW189" s="547"/>
      <c r="EX189" s="547"/>
      <c r="EY189" s="547"/>
      <c r="EZ189" s="547"/>
      <c r="FA189" s="547"/>
      <c r="FB189" s="547"/>
      <c r="FC189" s="547"/>
      <c r="FD189" s="547"/>
      <c r="FE189" s="547"/>
      <c r="FF189" s="547"/>
      <c r="FG189" s="547"/>
      <c r="FH189" s="547"/>
      <c r="FI189" s="547"/>
      <c r="FJ189" s="547"/>
      <c r="FK189" s="547"/>
      <c r="FL189" s="547"/>
      <c r="FM189" s="547"/>
      <c r="FN189" s="547"/>
      <c r="FO189" s="547"/>
    </row>
    <row r="190" spans="1:171" x14ac:dyDescent="0.15">
      <c r="A190" s="547">
        <v>3505460</v>
      </c>
      <c r="B190" s="547">
        <v>3</v>
      </c>
      <c r="C190" s="547">
        <v>3</v>
      </c>
      <c r="D190" s="547" t="s">
        <v>21174</v>
      </c>
      <c r="E190" s="547" t="s">
        <v>21176</v>
      </c>
      <c r="F190" s="547" t="s">
        <v>21177</v>
      </c>
      <c r="J190" s="547"/>
      <c r="K190" s="547"/>
      <c r="L190" s="547"/>
      <c r="M190" s="547"/>
      <c r="N190" s="547"/>
      <c r="O190" s="547"/>
      <c r="P190" s="547"/>
      <c r="Q190" s="547"/>
      <c r="R190" s="547"/>
      <c r="S190" s="547"/>
      <c r="T190" s="547"/>
      <c r="U190" s="547"/>
      <c r="V190" s="547"/>
      <c r="W190" s="547"/>
      <c r="X190" s="547"/>
      <c r="Y190" s="547"/>
      <c r="Z190" s="547"/>
      <c r="AA190" s="547"/>
      <c r="AB190" s="547"/>
      <c r="AC190" s="547"/>
      <c r="AD190" s="547"/>
      <c r="AE190" s="547"/>
      <c r="AF190" s="547"/>
      <c r="AG190" s="547"/>
      <c r="AH190" s="547"/>
      <c r="AI190" s="547"/>
      <c r="AJ190" s="547"/>
      <c r="AK190" s="547"/>
      <c r="AL190" s="547"/>
      <c r="AM190" s="547"/>
      <c r="AN190" s="547"/>
      <c r="AO190" s="547"/>
      <c r="AP190" s="547"/>
      <c r="AQ190" s="547"/>
      <c r="AR190" s="547"/>
      <c r="AS190" s="547"/>
      <c r="AT190" s="547"/>
      <c r="AU190" s="547"/>
      <c r="AV190" s="547"/>
      <c r="AW190" s="547"/>
      <c r="AX190" s="547"/>
      <c r="AY190" s="547"/>
      <c r="AZ190" s="547"/>
      <c r="BA190" s="547"/>
      <c r="BB190" s="547"/>
      <c r="BC190" s="547"/>
      <c r="BD190" s="547"/>
      <c r="BE190" s="547"/>
      <c r="BF190" s="547"/>
      <c r="BG190" s="547"/>
      <c r="BH190" s="547"/>
      <c r="BI190" s="547"/>
      <c r="BJ190" s="547"/>
      <c r="BK190" s="547"/>
      <c r="BL190" s="547"/>
      <c r="BM190" s="547"/>
      <c r="BN190" s="547"/>
      <c r="BO190" s="547"/>
      <c r="BP190" s="547"/>
      <c r="BQ190" s="547"/>
      <c r="BR190" s="547"/>
      <c r="BS190" s="547"/>
      <c r="BT190" s="547"/>
      <c r="BU190" s="547"/>
      <c r="BV190" s="547"/>
      <c r="BW190" s="547"/>
      <c r="BX190" s="547"/>
      <c r="BY190" s="547"/>
      <c r="BZ190" s="547"/>
      <c r="CA190" s="547"/>
      <c r="CB190" s="547"/>
      <c r="CC190" s="547"/>
      <c r="CD190" s="547"/>
      <c r="CE190" s="547"/>
      <c r="CF190" s="547"/>
      <c r="CG190" s="547"/>
      <c r="CH190" s="547"/>
      <c r="CI190" s="547"/>
      <c r="CJ190" s="547"/>
      <c r="CK190" s="547"/>
      <c r="CL190" s="547"/>
      <c r="CM190" s="547"/>
      <c r="CN190" s="547"/>
      <c r="CO190" s="547"/>
      <c r="CP190" s="547"/>
      <c r="CQ190" s="547"/>
      <c r="CR190" s="547"/>
      <c r="CS190" s="547"/>
      <c r="CT190" s="547"/>
      <c r="CU190" s="547"/>
      <c r="CV190" s="547"/>
      <c r="CW190" s="547"/>
      <c r="CX190" s="547"/>
      <c r="CY190" s="547"/>
      <c r="CZ190" s="547"/>
      <c r="DA190" s="547"/>
      <c r="DB190" s="547"/>
      <c r="DC190" s="547"/>
      <c r="DD190" s="547"/>
      <c r="DE190" s="547"/>
      <c r="DF190" s="547"/>
      <c r="DG190" s="547"/>
      <c r="DH190" s="547"/>
      <c r="DI190" s="547"/>
      <c r="DJ190" s="547"/>
      <c r="DK190" s="547"/>
      <c r="DL190" s="547"/>
      <c r="DM190" s="547"/>
      <c r="DN190" s="547"/>
      <c r="DO190" s="547"/>
      <c r="DP190" s="547"/>
      <c r="DQ190" s="547"/>
      <c r="DR190" s="547"/>
      <c r="DS190" s="547"/>
      <c r="DT190" s="547"/>
      <c r="DU190" s="547"/>
      <c r="DV190" s="547"/>
      <c r="DW190" s="547"/>
      <c r="DX190" s="547"/>
      <c r="DY190" s="547"/>
      <c r="DZ190" s="547"/>
      <c r="EA190" s="547"/>
      <c r="EB190" s="547"/>
      <c r="EC190" s="547"/>
      <c r="ED190" s="547"/>
      <c r="EE190" s="547"/>
      <c r="EF190" s="547"/>
      <c r="EG190" s="547"/>
      <c r="EH190" s="547"/>
      <c r="EI190" s="547"/>
      <c r="EJ190" s="547"/>
      <c r="EK190" s="547"/>
      <c r="EL190" s="547"/>
      <c r="EM190" s="547"/>
      <c r="EN190" s="547"/>
      <c r="EO190" s="547"/>
      <c r="EP190" s="547"/>
      <c r="EQ190" s="547"/>
      <c r="ER190" s="547"/>
      <c r="ES190" s="547"/>
      <c r="ET190" s="547"/>
      <c r="EU190" s="547"/>
      <c r="EV190" s="547"/>
      <c r="EW190" s="547"/>
      <c r="EX190" s="547"/>
      <c r="EY190" s="547"/>
      <c r="EZ190" s="547"/>
      <c r="FA190" s="547"/>
      <c r="FB190" s="547"/>
      <c r="FC190" s="547"/>
      <c r="FD190" s="547"/>
      <c r="FE190" s="547"/>
      <c r="FF190" s="547"/>
      <c r="FG190" s="547"/>
      <c r="FH190" s="547"/>
      <c r="FI190" s="547"/>
      <c r="FJ190" s="547"/>
      <c r="FK190" s="547"/>
      <c r="FL190" s="547"/>
      <c r="FM190" s="547"/>
      <c r="FN190" s="547"/>
      <c r="FO190" s="547"/>
    </row>
    <row r="191" spans="1:171" x14ac:dyDescent="0.15">
      <c r="A191" s="547">
        <v>3516342</v>
      </c>
      <c r="B191" s="547">
        <v>0</v>
      </c>
      <c r="C191" s="547">
        <v>0</v>
      </c>
      <c r="D191" s="547" t="s">
        <v>102</v>
      </c>
      <c r="E191" s="547" t="s">
        <v>102</v>
      </c>
      <c r="F191" s="547" t="s">
        <v>102</v>
      </c>
      <c r="G191" s="547" t="s">
        <v>102</v>
      </c>
      <c r="H191" s="547" t="s">
        <v>102</v>
      </c>
      <c r="I191" s="547" t="s">
        <v>102</v>
      </c>
      <c r="J191" s="547" t="s">
        <v>102</v>
      </c>
      <c r="K191" s="547" t="s">
        <v>102</v>
      </c>
      <c r="L191" s="547" t="s">
        <v>102</v>
      </c>
      <c r="M191" s="547" t="s">
        <v>102</v>
      </c>
      <c r="N191" s="547" t="s">
        <v>102</v>
      </c>
      <c r="O191" s="547" t="s">
        <v>102</v>
      </c>
      <c r="P191" s="547" t="s">
        <v>102</v>
      </c>
      <c r="Q191" s="547" t="s">
        <v>102</v>
      </c>
      <c r="R191" s="547" t="s">
        <v>102</v>
      </c>
      <c r="S191" s="547" t="s">
        <v>102</v>
      </c>
      <c r="T191" s="547"/>
      <c r="U191" s="547"/>
      <c r="V191" s="547"/>
      <c r="W191" s="547"/>
      <c r="X191" s="547"/>
      <c r="Y191" s="547"/>
      <c r="Z191" s="547"/>
      <c r="AA191" s="547"/>
      <c r="AB191" s="547"/>
      <c r="AC191" s="547"/>
      <c r="AD191" s="547"/>
      <c r="AE191" s="547"/>
      <c r="AF191" s="547"/>
      <c r="AG191" s="547"/>
      <c r="AH191" s="547"/>
      <c r="AI191" s="547"/>
      <c r="AJ191" s="547"/>
      <c r="AK191" s="547"/>
      <c r="AL191" s="547"/>
      <c r="AM191" s="547"/>
      <c r="AN191" s="547"/>
      <c r="AO191" s="547"/>
      <c r="AP191" s="547"/>
      <c r="AQ191" s="547"/>
      <c r="AR191" s="547"/>
      <c r="AS191" s="547"/>
      <c r="AT191" s="547"/>
      <c r="AU191" s="547"/>
      <c r="AV191" s="547"/>
      <c r="AW191" s="547"/>
      <c r="AX191" s="547"/>
      <c r="AY191" s="547"/>
      <c r="AZ191" s="547"/>
      <c r="BA191" s="547"/>
      <c r="BB191" s="547"/>
      <c r="BC191" s="547"/>
      <c r="BD191" s="547"/>
      <c r="BE191" s="547"/>
      <c r="BF191" s="547"/>
      <c r="BG191" s="547"/>
      <c r="BH191" s="547"/>
      <c r="BI191" s="547"/>
      <c r="BJ191" s="547"/>
      <c r="BK191" s="547"/>
      <c r="BL191" s="547"/>
      <c r="BM191" s="547"/>
      <c r="BN191" s="547"/>
      <c r="BO191" s="547"/>
      <c r="BP191" s="547"/>
      <c r="BQ191" s="547"/>
      <c r="BR191" s="547"/>
      <c r="BS191" s="547"/>
      <c r="BT191" s="547"/>
      <c r="BU191" s="547"/>
      <c r="BV191" s="547"/>
      <c r="BW191" s="547"/>
      <c r="BX191" s="547"/>
      <c r="BY191" s="547"/>
      <c r="BZ191" s="547"/>
      <c r="CA191" s="547"/>
      <c r="CB191" s="547"/>
      <c r="CC191" s="547"/>
      <c r="CD191" s="547"/>
      <c r="CE191" s="547"/>
      <c r="CF191" s="547"/>
      <c r="CG191" s="547"/>
      <c r="CH191" s="547"/>
      <c r="CI191" s="547"/>
      <c r="CJ191" s="547"/>
      <c r="CK191" s="547"/>
      <c r="CL191" s="547"/>
      <c r="CM191" s="547"/>
      <c r="CN191" s="547"/>
      <c r="CO191" s="547"/>
      <c r="CP191" s="547"/>
      <c r="CQ191" s="547"/>
      <c r="CR191" s="547"/>
      <c r="CS191" s="547"/>
      <c r="CT191" s="547"/>
      <c r="CU191" s="547"/>
      <c r="CV191" s="547"/>
      <c r="CW191" s="547"/>
      <c r="CX191" s="547"/>
      <c r="CY191" s="547"/>
      <c r="CZ191" s="547"/>
      <c r="DA191" s="547"/>
      <c r="DB191" s="547"/>
      <c r="DC191" s="547"/>
      <c r="DD191" s="547"/>
      <c r="DE191" s="547"/>
      <c r="DF191" s="547"/>
      <c r="DG191" s="547"/>
      <c r="DH191" s="547"/>
      <c r="DI191" s="547"/>
      <c r="DJ191" s="547"/>
      <c r="DK191" s="547"/>
      <c r="DL191" s="547"/>
      <c r="DM191" s="547"/>
      <c r="DN191" s="547"/>
      <c r="DO191" s="547"/>
      <c r="DP191" s="547"/>
      <c r="DQ191" s="547"/>
      <c r="DR191" s="547"/>
      <c r="DS191" s="547"/>
      <c r="DT191" s="547"/>
      <c r="DU191" s="547"/>
      <c r="DV191" s="547"/>
      <c r="DW191" s="547"/>
      <c r="DX191" s="547"/>
      <c r="DY191" s="547"/>
      <c r="DZ191" s="547"/>
      <c r="EA191" s="547"/>
      <c r="EB191" s="547"/>
      <c r="EC191" s="547"/>
      <c r="ED191" s="547"/>
      <c r="EE191" s="547"/>
      <c r="EF191" s="547"/>
      <c r="EG191" s="547"/>
      <c r="EH191" s="547"/>
      <c r="EI191" s="547"/>
      <c r="EJ191" s="547"/>
      <c r="EK191" s="547"/>
      <c r="EL191" s="547"/>
      <c r="EM191" s="547"/>
      <c r="EN191" s="547"/>
      <c r="EO191" s="547"/>
      <c r="EP191" s="547"/>
      <c r="EQ191" s="547"/>
      <c r="ER191" s="547"/>
      <c r="ES191" s="547"/>
      <c r="ET191" s="547"/>
      <c r="EU191" s="547"/>
      <c r="EV191" s="547"/>
      <c r="EW191" s="547"/>
      <c r="EX191" s="547"/>
      <c r="EY191" s="547"/>
      <c r="EZ191" s="547"/>
      <c r="FA191" s="547"/>
      <c r="FB191" s="547"/>
      <c r="FC191" s="547"/>
      <c r="FD191" s="547"/>
      <c r="FE191" s="547"/>
      <c r="FF191" s="547"/>
      <c r="FG191" s="547"/>
      <c r="FH191" s="547"/>
      <c r="FI191" s="547"/>
      <c r="FJ191" s="547"/>
      <c r="FK191" s="547"/>
      <c r="FL191" s="547"/>
      <c r="FM191" s="547"/>
      <c r="FN191" s="547"/>
      <c r="FO191" s="547"/>
    </row>
    <row r="192" spans="1:171" x14ac:dyDescent="0.15">
      <c r="A192" s="547">
        <v>3506716</v>
      </c>
      <c r="B192" s="547">
        <v>0</v>
      </c>
      <c r="C192" s="547">
        <v>0</v>
      </c>
      <c r="D192" s="547" t="s">
        <v>102</v>
      </c>
      <c r="E192" s="547" t="s">
        <v>102</v>
      </c>
      <c r="F192" s="547" t="s">
        <v>102</v>
      </c>
      <c r="G192" s="547" t="s">
        <v>102</v>
      </c>
      <c r="H192" s="547" t="s">
        <v>102</v>
      </c>
      <c r="I192" s="547" t="s">
        <v>102</v>
      </c>
      <c r="J192" s="547" t="s">
        <v>102</v>
      </c>
      <c r="K192" s="547" t="s">
        <v>102</v>
      </c>
      <c r="L192" s="547" t="s">
        <v>102</v>
      </c>
      <c r="M192" s="547" t="s">
        <v>102</v>
      </c>
      <c r="N192" s="547" t="s">
        <v>102</v>
      </c>
      <c r="O192" s="547" t="s">
        <v>102</v>
      </c>
      <c r="P192" s="547" t="s">
        <v>102</v>
      </c>
      <c r="Q192" s="547" t="s">
        <v>102</v>
      </c>
      <c r="R192" s="547" t="s">
        <v>102</v>
      </c>
      <c r="S192" s="547" t="s">
        <v>102</v>
      </c>
      <c r="T192" s="547"/>
      <c r="U192" s="547"/>
      <c r="V192" s="547"/>
      <c r="W192" s="547"/>
      <c r="X192" s="547"/>
      <c r="Y192" s="547"/>
      <c r="Z192" s="547"/>
      <c r="AA192" s="547"/>
      <c r="AB192" s="547"/>
      <c r="AC192" s="547"/>
      <c r="AD192" s="547"/>
      <c r="AE192" s="547"/>
      <c r="AF192" s="547"/>
      <c r="AG192" s="547"/>
      <c r="AH192" s="547"/>
      <c r="AI192" s="547"/>
      <c r="AJ192" s="547"/>
      <c r="AK192" s="547"/>
      <c r="AL192" s="547"/>
      <c r="AM192" s="547"/>
      <c r="AN192" s="547"/>
      <c r="AO192" s="547"/>
      <c r="AP192" s="547"/>
      <c r="AQ192" s="547"/>
      <c r="AR192" s="547"/>
      <c r="AS192" s="547"/>
      <c r="AT192" s="547"/>
      <c r="AU192" s="547"/>
      <c r="AV192" s="547"/>
      <c r="AW192" s="547"/>
      <c r="AX192" s="547"/>
      <c r="AY192" s="547"/>
      <c r="AZ192" s="547"/>
      <c r="BA192" s="547"/>
      <c r="BB192" s="547"/>
      <c r="BC192" s="547"/>
      <c r="BD192" s="547"/>
      <c r="BE192" s="547"/>
      <c r="BF192" s="547"/>
      <c r="BG192" s="547"/>
      <c r="BH192" s="547"/>
      <c r="BI192" s="547"/>
      <c r="BJ192" s="547"/>
      <c r="BK192" s="547"/>
      <c r="BL192" s="547"/>
      <c r="BM192" s="547"/>
      <c r="BN192" s="547"/>
      <c r="BO192" s="547"/>
      <c r="BP192" s="547"/>
      <c r="BQ192" s="547"/>
      <c r="BR192" s="547"/>
      <c r="BS192" s="547"/>
      <c r="BT192" s="547"/>
      <c r="BU192" s="547"/>
      <c r="BV192" s="547"/>
      <c r="BW192" s="547"/>
      <c r="BX192" s="547"/>
      <c r="BY192" s="547"/>
      <c r="BZ192" s="547"/>
      <c r="CA192" s="547"/>
      <c r="CB192" s="547"/>
      <c r="CC192" s="547"/>
      <c r="CD192" s="547"/>
      <c r="CE192" s="547"/>
      <c r="CF192" s="547"/>
      <c r="CG192" s="547"/>
      <c r="CH192" s="547"/>
      <c r="CI192" s="547"/>
      <c r="CJ192" s="547"/>
      <c r="CK192" s="547"/>
      <c r="CL192" s="547"/>
      <c r="CM192" s="547"/>
      <c r="CN192" s="547"/>
      <c r="CO192" s="547"/>
      <c r="CP192" s="547"/>
      <c r="CQ192" s="547"/>
      <c r="CR192" s="547"/>
      <c r="CS192" s="547"/>
      <c r="CT192" s="547"/>
      <c r="CU192" s="547"/>
      <c r="CV192" s="547"/>
      <c r="CW192" s="547"/>
      <c r="CX192" s="547"/>
      <c r="CY192" s="547"/>
      <c r="CZ192" s="547"/>
      <c r="DA192" s="547"/>
      <c r="DB192" s="547"/>
      <c r="DC192" s="547"/>
      <c r="DD192" s="547"/>
      <c r="DE192" s="547"/>
      <c r="DF192" s="547"/>
      <c r="DG192" s="547"/>
      <c r="DH192" s="547"/>
      <c r="DI192" s="547"/>
      <c r="DJ192" s="547"/>
      <c r="DK192" s="547"/>
      <c r="DL192" s="547"/>
      <c r="DM192" s="547"/>
      <c r="DN192" s="547"/>
      <c r="DO192" s="547"/>
      <c r="DP192" s="547"/>
      <c r="DQ192" s="547"/>
      <c r="DR192" s="547"/>
      <c r="DS192" s="547"/>
      <c r="DT192" s="547"/>
      <c r="DU192" s="547"/>
      <c r="DV192" s="547"/>
      <c r="DW192" s="547"/>
      <c r="DX192" s="547"/>
      <c r="DY192" s="547"/>
      <c r="DZ192" s="547"/>
      <c r="EA192" s="547"/>
      <c r="EB192" s="547"/>
      <c r="EC192" s="547"/>
      <c r="ED192" s="547"/>
      <c r="EE192" s="547"/>
      <c r="EF192" s="547"/>
      <c r="EG192" s="547"/>
      <c r="EH192" s="547"/>
      <c r="EI192" s="547"/>
      <c r="EJ192" s="547"/>
      <c r="EK192" s="547"/>
      <c r="EL192" s="547"/>
      <c r="EM192" s="547"/>
      <c r="EN192" s="547"/>
      <c r="EO192" s="547"/>
      <c r="EP192" s="547"/>
      <c r="EQ192" s="547"/>
      <c r="ER192" s="547"/>
      <c r="ES192" s="547"/>
      <c r="ET192" s="547"/>
      <c r="EU192" s="547"/>
      <c r="EV192" s="547"/>
      <c r="EW192" s="547"/>
      <c r="EX192" s="547"/>
      <c r="EY192" s="547"/>
      <c r="EZ192" s="547"/>
      <c r="FA192" s="547"/>
      <c r="FB192" s="547"/>
      <c r="FC192" s="547"/>
      <c r="FD192" s="547"/>
      <c r="FE192" s="547"/>
      <c r="FF192" s="547"/>
      <c r="FG192" s="547"/>
      <c r="FH192" s="547"/>
      <c r="FI192" s="547"/>
      <c r="FJ192" s="547"/>
      <c r="FK192" s="547"/>
      <c r="FL192" s="547"/>
      <c r="FM192" s="547"/>
      <c r="FN192" s="547"/>
      <c r="FO192" s="547"/>
    </row>
    <row r="193" spans="1:171" x14ac:dyDescent="0.15">
      <c r="A193" s="547">
        <v>3531702</v>
      </c>
      <c r="B193" s="547">
        <v>0</v>
      </c>
      <c r="C193" s="547">
        <v>0</v>
      </c>
      <c r="D193" s="547" t="s">
        <v>102</v>
      </c>
      <c r="E193" s="547" t="s">
        <v>102</v>
      </c>
      <c r="F193" s="547" t="s">
        <v>102</v>
      </c>
      <c r="G193" s="547" t="s">
        <v>102</v>
      </c>
      <c r="H193" s="547" t="s">
        <v>102</v>
      </c>
      <c r="I193" s="547" t="s">
        <v>102</v>
      </c>
      <c r="J193" s="547" t="s">
        <v>102</v>
      </c>
      <c r="K193" s="547" t="s">
        <v>102</v>
      </c>
      <c r="L193" s="547" t="s">
        <v>102</v>
      </c>
      <c r="M193" s="547" t="s">
        <v>102</v>
      </c>
      <c r="N193" s="547" t="s">
        <v>102</v>
      </c>
      <c r="O193" s="547" t="s">
        <v>102</v>
      </c>
      <c r="P193" s="547" t="s">
        <v>102</v>
      </c>
      <c r="Q193" s="547" t="s">
        <v>102</v>
      </c>
      <c r="R193" s="547" t="s">
        <v>102</v>
      </c>
      <c r="S193" s="547" t="s">
        <v>102</v>
      </c>
      <c r="T193" s="547"/>
      <c r="U193" s="547"/>
      <c r="V193" s="547"/>
      <c r="W193" s="547"/>
      <c r="X193" s="547"/>
      <c r="Y193" s="547"/>
      <c r="Z193" s="547"/>
      <c r="AA193" s="547"/>
      <c r="AB193" s="547"/>
      <c r="AC193" s="547"/>
      <c r="AD193" s="547"/>
      <c r="AE193" s="547"/>
      <c r="AF193" s="547"/>
      <c r="AG193" s="547"/>
      <c r="AH193" s="547"/>
      <c r="AI193" s="547"/>
      <c r="AJ193" s="547"/>
      <c r="AK193" s="547"/>
      <c r="AL193" s="547"/>
      <c r="AM193" s="547"/>
      <c r="AN193" s="547"/>
      <c r="AO193" s="547"/>
      <c r="AP193" s="547"/>
      <c r="AQ193" s="547"/>
      <c r="AR193" s="547"/>
      <c r="AS193" s="547"/>
      <c r="AT193" s="547"/>
      <c r="AU193" s="547"/>
      <c r="AV193" s="547"/>
      <c r="AW193" s="547"/>
      <c r="AX193" s="547"/>
      <c r="AY193" s="547"/>
      <c r="AZ193" s="547"/>
      <c r="BA193" s="547"/>
      <c r="BB193" s="547"/>
      <c r="BC193" s="547"/>
      <c r="BD193" s="547"/>
      <c r="BE193" s="547"/>
      <c r="BF193" s="547"/>
      <c r="BG193" s="547"/>
      <c r="BH193" s="547"/>
      <c r="BI193" s="547"/>
      <c r="BJ193" s="547"/>
      <c r="BK193" s="547"/>
      <c r="BL193" s="547"/>
      <c r="BM193" s="547"/>
      <c r="BN193" s="547"/>
      <c r="BO193" s="547"/>
      <c r="BP193" s="547"/>
      <c r="BQ193" s="547"/>
      <c r="BR193" s="547"/>
      <c r="BS193" s="547"/>
      <c r="BT193" s="547"/>
      <c r="BU193" s="547"/>
      <c r="BV193" s="547"/>
      <c r="BW193" s="547"/>
      <c r="BX193" s="547"/>
      <c r="BY193" s="547"/>
      <c r="BZ193" s="547"/>
      <c r="CA193" s="547"/>
      <c r="CB193" s="547"/>
      <c r="CC193" s="547"/>
      <c r="CD193" s="547"/>
      <c r="CE193" s="547"/>
      <c r="CF193" s="547"/>
      <c r="CG193" s="547"/>
      <c r="CH193" s="547"/>
      <c r="CI193" s="547"/>
      <c r="CJ193" s="547"/>
      <c r="CK193" s="547"/>
      <c r="CL193" s="547"/>
      <c r="CM193" s="547"/>
      <c r="CN193" s="547"/>
      <c r="CO193" s="547"/>
      <c r="CP193" s="547"/>
      <c r="CQ193" s="547"/>
      <c r="CR193" s="547"/>
      <c r="CS193" s="547"/>
      <c r="CT193" s="547"/>
      <c r="CU193" s="547"/>
      <c r="CV193" s="547"/>
      <c r="CW193" s="547"/>
      <c r="CX193" s="547"/>
      <c r="CY193" s="547"/>
      <c r="CZ193" s="547"/>
      <c r="DA193" s="547"/>
      <c r="DB193" s="547"/>
      <c r="DC193" s="547"/>
      <c r="DD193" s="547"/>
      <c r="DE193" s="547"/>
      <c r="DF193" s="547"/>
      <c r="DG193" s="547"/>
      <c r="DH193" s="547"/>
      <c r="DI193" s="547"/>
      <c r="DJ193" s="547"/>
      <c r="DK193" s="547"/>
      <c r="DL193" s="547"/>
      <c r="DM193" s="547"/>
      <c r="DN193" s="547"/>
      <c r="DO193" s="547"/>
      <c r="DP193" s="547"/>
      <c r="DQ193" s="547"/>
      <c r="DR193" s="547"/>
      <c r="DS193" s="547"/>
      <c r="DT193" s="547"/>
      <c r="DU193" s="547"/>
      <c r="DV193" s="547"/>
      <c r="DW193" s="547"/>
      <c r="DX193" s="547"/>
      <c r="DY193" s="547"/>
      <c r="DZ193" s="547"/>
      <c r="EA193" s="547"/>
      <c r="EB193" s="547"/>
      <c r="EC193" s="547"/>
      <c r="ED193" s="547"/>
      <c r="EE193" s="547"/>
      <c r="EF193" s="547"/>
      <c r="EG193" s="547"/>
      <c r="EH193" s="547"/>
      <c r="EI193" s="547"/>
      <c r="EJ193" s="547"/>
      <c r="EK193" s="547"/>
      <c r="EL193" s="547"/>
      <c r="EM193" s="547"/>
      <c r="EN193" s="547"/>
      <c r="EO193" s="547"/>
      <c r="EP193" s="547"/>
      <c r="EQ193" s="547"/>
      <c r="ER193" s="547"/>
      <c r="ES193" s="547"/>
      <c r="ET193" s="547"/>
      <c r="EU193" s="547"/>
      <c r="EV193" s="547"/>
      <c r="EW193" s="547"/>
      <c r="EX193" s="547"/>
      <c r="EY193" s="547"/>
      <c r="EZ193" s="547"/>
      <c r="FA193" s="547"/>
      <c r="FB193" s="547"/>
      <c r="FC193" s="547"/>
      <c r="FD193" s="547"/>
      <c r="FE193" s="547"/>
      <c r="FF193" s="547"/>
      <c r="FG193" s="547"/>
      <c r="FH193" s="547"/>
      <c r="FI193" s="547"/>
      <c r="FJ193" s="547"/>
      <c r="FK193" s="547"/>
      <c r="FL193" s="547"/>
      <c r="FM193" s="547"/>
      <c r="FN193" s="547"/>
      <c r="FO193" s="547"/>
    </row>
    <row r="194" spans="1:171" x14ac:dyDescent="0.15">
      <c r="A194" s="547">
        <v>3478303</v>
      </c>
      <c r="B194" s="547">
        <v>0</v>
      </c>
      <c r="C194" s="547">
        <v>0</v>
      </c>
      <c r="D194" s="547" t="s">
        <v>102</v>
      </c>
      <c r="E194" s="547" t="s">
        <v>102</v>
      </c>
      <c r="F194" s="547" t="s">
        <v>102</v>
      </c>
      <c r="G194" s="547" t="s">
        <v>102</v>
      </c>
      <c r="H194" s="547" t="s">
        <v>102</v>
      </c>
      <c r="I194" s="547" t="s">
        <v>102</v>
      </c>
      <c r="J194" s="547" t="s">
        <v>102</v>
      </c>
      <c r="K194" s="547" t="s">
        <v>102</v>
      </c>
      <c r="L194" s="547" t="s">
        <v>102</v>
      </c>
      <c r="M194" s="547" t="s">
        <v>102</v>
      </c>
      <c r="N194" s="547" t="s">
        <v>102</v>
      </c>
      <c r="O194" s="547" t="s">
        <v>102</v>
      </c>
      <c r="P194" s="547" t="s">
        <v>102</v>
      </c>
      <c r="Q194" s="547" t="s">
        <v>102</v>
      </c>
      <c r="R194" s="547" t="s">
        <v>102</v>
      </c>
      <c r="S194" s="547" t="s">
        <v>102</v>
      </c>
      <c r="T194" s="547"/>
      <c r="U194" s="547"/>
      <c r="V194" s="547"/>
      <c r="W194" s="547"/>
      <c r="X194" s="547"/>
      <c r="Y194" s="547"/>
      <c r="Z194" s="547"/>
      <c r="AA194" s="547"/>
      <c r="AB194" s="547"/>
      <c r="AC194" s="547"/>
      <c r="AD194" s="547"/>
      <c r="AE194" s="547"/>
      <c r="AF194" s="547"/>
      <c r="AG194" s="547"/>
      <c r="AH194" s="547"/>
      <c r="AI194" s="547"/>
      <c r="AJ194" s="547"/>
      <c r="AK194" s="547"/>
      <c r="AL194" s="547"/>
      <c r="AM194" s="547"/>
      <c r="AN194" s="547"/>
      <c r="AO194" s="547"/>
      <c r="AP194" s="547"/>
      <c r="AQ194" s="547"/>
      <c r="AR194" s="547"/>
      <c r="AS194" s="547"/>
      <c r="AT194" s="547"/>
      <c r="AU194" s="547"/>
      <c r="AV194" s="547"/>
      <c r="AW194" s="547"/>
      <c r="AX194" s="547"/>
      <c r="AY194" s="547"/>
      <c r="AZ194" s="547"/>
      <c r="BA194" s="547"/>
      <c r="BB194" s="547"/>
      <c r="BC194" s="547"/>
      <c r="BD194" s="547"/>
      <c r="BE194" s="547"/>
      <c r="BF194" s="547"/>
      <c r="BG194" s="547"/>
      <c r="BH194" s="547"/>
      <c r="BI194" s="547"/>
      <c r="BJ194" s="547"/>
      <c r="BK194" s="547"/>
      <c r="BL194" s="547"/>
      <c r="BM194" s="547"/>
      <c r="BN194" s="547"/>
      <c r="BO194" s="547"/>
      <c r="BP194" s="547"/>
      <c r="BQ194" s="547"/>
      <c r="BR194" s="547"/>
      <c r="BS194" s="547"/>
      <c r="BT194" s="547"/>
      <c r="BU194" s="547"/>
      <c r="BV194" s="547"/>
      <c r="BW194" s="547"/>
      <c r="BX194" s="547"/>
      <c r="BY194" s="547"/>
      <c r="BZ194" s="547"/>
      <c r="CA194" s="547"/>
      <c r="CB194" s="547"/>
      <c r="CC194" s="547"/>
      <c r="CD194" s="547"/>
      <c r="CE194" s="547"/>
      <c r="CF194" s="547"/>
      <c r="CG194" s="547"/>
      <c r="CH194" s="547"/>
      <c r="CI194" s="547"/>
      <c r="CJ194" s="547"/>
      <c r="CK194" s="547"/>
      <c r="CL194" s="547"/>
      <c r="CM194" s="547"/>
      <c r="CN194" s="547"/>
      <c r="CO194" s="547"/>
      <c r="CP194" s="547"/>
      <c r="CQ194" s="547"/>
      <c r="CR194" s="547"/>
      <c r="CS194" s="547"/>
      <c r="CT194" s="547"/>
      <c r="CU194" s="547"/>
      <c r="CV194" s="547"/>
      <c r="CW194" s="547"/>
      <c r="CX194" s="547"/>
      <c r="CY194" s="547"/>
      <c r="CZ194" s="547"/>
      <c r="DA194" s="547"/>
      <c r="DB194" s="547"/>
      <c r="DC194" s="547"/>
      <c r="DD194" s="547"/>
      <c r="DE194" s="547"/>
      <c r="DF194" s="547"/>
      <c r="DG194" s="547"/>
      <c r="DH194" s="547"/>
      <c r="DI194" s="547"/>
      <c r="DJ194" s="547"/>
      <c r="DK194" s="547"/>
      <c r="DL194" s="547"/>
      <c r="DM194" s="547"/>
      <c r="DN194" s="547"/>
      <c r="DO194" s="547"/>
      <c r="DP194" s="547"/>
      <c r="DQ194" s="547"/>
      <c r="DR194" s="547"/>
      <c r="DS194" s="547"/>
      <c r="DT194" s="547"/>
      <c r="DU194" s="547"/>
      <c r="DV194" s="547"/>
      <c r="DW194" s="547"/>
      <c r="DX194" s="547"/>
      <c r="DY194" s="547"/>
      <c r="DZ194" s="547"/>
      <c r="EA194" s="547"/>
      <c r="EB194" s="547"/>
      <c r="EC194" s="547"/>
      <c r="ED194" s="547"/>
      <c r="EE194" s="547"/>
      <c r="EF194" s="547"/>
      <c r="EG194" s="547"/>
      <c r="EH194" s="547"/>
      <c r="EI194" s="547"/>
      <c r="EJ194" s="547"/>
      <c r="EK194" s="547"/>
      <c r="EL194" s="547"/>
      <c r="EM194" s="547"/>
      <c r="EN194" s="547"/>
      <c r="EO194" s="547"/>
      <c r="EP194" s="547"/>
      <c r="EQ194" s="547"/>
      <c r="ER194" s="547"/>
      <c r="ES194" s="547"/>
      <c r="ET194" s="547"/>
      <c r="EU194" s="547"/>
      <c r="EV194" s="547"/>
      <c r="EW194" s="547"/>
      <c r="EX194" s="547"/>
      <c r="EY194" s="547"/>
      <c r="EZ194" s="547"/>
      <c r="FA194" s="547"/>
      <c r="FB194" s="547"/>
      <c r="FC194" s="547"/>
      <c r="FD194" s="547"/>
      <c r="FE194" s="547"/>
      <c r="FF194" s="547"/>
      <c r="FG194" s="547"/>
      <c r="FH194" s="547"/>
      <c r="FI194" s="547"/>
      <c r="FJ194" s="547"/>
      <c r="FK194" s="547"/>
      <c r="FL194" s="547"/>
      <c r="FM194" s="547"/>
      <c r="FN194" s="547"/>
      <c r="FO194" s="547"/>
    </row>
    <row r="195" spans="1:171" x14ac:dyDescent="0.15">
      <c r="A195" s="547">
        <v>3489668</v>
      </c>
      <c r="B195" s="547">
        <v>0</v>
      </c>
      <c r="C195" s="547">
        <v>0</v>
      </c>
      <c r="D195" s="547" t="s">
        <v>102</v>
      </c>
      <c r="E195" s="547" t="s">
        <v>102</v>
      </c>
      <c r="F195" s="547" t="s">
        <v>102</v>
      </c>
      <c r="G195" s="547" t="s">
        <v>102</v>
      </c>
      <c r="H195" s="547" t="s">
        <v>102</v>
      </c>
      <c r="I195" s="547" t="s">
        <v>102</v>
      </c>
      <c r="J195" s="547" t="s">
        <v>102</v>
      </c>
      <c r="K195" s="547" t="s">
        <v>102</v>
      </c>
      <c r="L195" s="547" t="s">
        <v>102</v>
      </c>
      <c r="M195" s="547" t="s">
        <v>102</v>
      </c>
      <c r="N195" s="547" t="s">
        <v>102</v>
      </c>
      <c r="O195" s="547" t="s">
        <v>102</v>
      </c>
      <c r="P195" s="547" t="s">
        <v>102</v>
      </c>
      <c r="Q195" s="547" t="s">
        <v>102</v>
      </c>
      <c r="R195" s="547" t="s">
        <v>102</v>
      </c>
      <c r="S195" s="547" t="s">
        <v>102</v>
      </c>
      <c r="T195" s="547"/>
      <c r="U195" s="547"/>
      <c r="V195" s="547"/>
      <c r="W195" s="547"/>
      <c r="X195" s="547"/>
      <c r="Y195" s="547"/>
      <c r="Z195" s="547"/>
      <c r="AA195" s="547"/>
      <c r="AB195" s="547"/>
      <c r="AC195" s="547"/>
      <c r="AD195" s="547"/>
      <c r="AE195" s="547"/>
      <c r="AF195" s="547"/>
      <c r="AG195" s="547"/>
      <c r="AH195" s="547"/>
      <c r="AI195" s="547"/>
      <c r="AJ195" s="547"/>
      <c r="AK195" s="547"/>
      <c r="AL195" s="547"/>
      <c r="AM195" s="547"/>
      <c r="AN195" s="547"/>
      <c r="AO195" s="547"/>
      <c r="AP195" s="547"/>
      <c r="AQ195" s="547"/>
      <c r="AR195" s="547"/>
      <c r="AS195" s="547"/>
      <c r="AT195" s="547"/>
      <c r="AU195" s="547"/>
      <c r="AV195" s="547"/>
      <c r="AW195" s="547"/>
      <c r="AX195" s="547"/>
      <c r="AY195" s="547"/>
      <c r="AZ195" s="547"/>
      <c r="BA195" s="547"/>
      <c r="BB195" s="547"/>
      <c r="BC195" s="547"/>
      <c r="BD195" s="547"/>
      <c r="BE195" s="547"/>
      <c r="BF195" s="547"/>
      <c r="BG195" s="547"/>
      <c r="BH195" s="547"/>
      <c r="BI195" s="547"/>
      <c r="BJ195" s="547"/>
      <c r="BK195" s="547"/>
      <c r="BL195" s="547"/>
      <c r="BM195" s="547"/>
      <c r="BN195" s="547"/>
      <c r="BO195" s="547"/>
      <c r="BP195" s="547"/>
      <c r="BQ195" s="547"/>
      <c r="BR195" s="547"/>
      <c r="BS195" s="547"/>
      <c r="BT195" s="547"/>
      <c r="BU195" s="547"/>
      <c r="BV195" s="547"/>
      <c r="BW195" s="547"/>
      <c r="BX195" s="547"/>
      <c r="BY195" s="547"/>
      <c r="BZ195" s="547"/>
      <c r="CA195" s="547"/>
      <c r="CB195" s="547"/>
      <c r="CC195" s="547"/>
      <c r="CD195" s="547"/>
      <c r="CE195" s="547"/>
      <c r="CF195" s="547"/>
      <c r="CG195" s="547"/>
      <c r="CH195" s="547"/>
      <c r="CI195" s="547"/>
      <c r="CJ195" s="547"/>
      <c r="CK195" s="547"/>
      <c r="CL195" s="547"/>
      <c r="CM195" s="547"/>
      <c r="CN195" s="547"/>
      <c r="CO195" s="547"/>
      <c r="CP195" s="547"/>
      <c r="CQ195" s="547"/>
      <c r="CR195" s="547"/>
      <c r="CS195" s="547"/>
      <c r="CT195" s="547"/>
      <c r="CU195" s="547"/>
      <c r="CV195" s="547"/>
      <c r="CW195" s="547"/>
      <c r="CX195" s="547"/>
      <c r="CY195" s="547"/>
      <c r="CZ195" s="547"/>
      <c r="DA195" s="547"/>
      <c r="DB195" s="547"/>
      <c r="DC195" s="547"/>
      <c r="DD195" s="547"/>
      <c r="DE195" s="547"/>
      <c r="DF195" s="547"/>
      <c r="DG195" s="547"/>
      <c r="DH195" s="547"/>
      <c r="DI195" s="547"/>
      <c r="DJ195" s="547"/>
      <c r="DK195" s="547"/>
      <c r="DL195" s="547"/>
      <c r="DM195" s="547"/>
      <c r="DN195" s="547"/>
      <c r="DO195" s="547"/>
      <c r="DP195" s="547"/>
      <c r="DQ195" s="547"/>
      <c r="DR195" s="547"/>
      <c r="DS195" s="547"/>
      <c r="DT195" s="547"/>
      <c r="DU195" s="547"/>
      <c r="DV195" s="547"/>
      <c r="DW195" s="547"/>
      <c r="DX195" s="547"/>
      <c r="DY195" s="547"/>
      <c r="DZ195" s="547"/>
      <c r="EA195" s="547"/>
      <c r="EB195" s="547"/>
      <c r="EC195" s="547"/>
      <c r="ED195" s="547"/>
      <c r="EE195" s="547"/>
      <c r="EF195" s="547"/>
      <c r="EG195" s="547"/>
      <c r="EH195" s="547"/>
      <c r="EI195" s="547"/>
      <c r="EJ195" s="547"/>
      <c r="EK195" s="547"/>
      <c r="EL195" s="547"/>
      <c r="EM195" s="547"/>
      <c r="EN195" s="547"/>
      <c r="EO195" s="547"/>
      <c r="EP195" s="547"/>
      <c r="EQ195" s="547"/>
      <c r="ER195" s="547"/>
      <c r="ES195" s="547"/>
      <c r="ET195" s="547"/>
      <c r="EU195" s="547"/>
      <c r="EV195" s="547"/>
      <c r="EW195" s="547"/>
      <c r="EX195" s="547"/>
      <c r="EY195" s="547"/>
      <c r="EZ195" s="547"/>
      <c r="FA195" s="547"/>
      <c r="FB195" s="547"/>
      <c r="FC195" s="547"/>
      <c r="FD195" s="547"/>
      <c r="FE195" s="547"/>
      <c r="FF195" s="547"/>
      <c r="FG195" s="547"/>
      <c r="FH195" s="547"/>
      <c r="FI195" s="547"/>
      <c r="FJ195" s="547"/>
      <c r="FK195" s="547"/>
      <c r="FL195" s="547"/>
      <c r="FM195" s="547"/>
      <c r="FN195" s="547"/>
      <c r="FO195" s="547"/>
    </row>
    <row r="196" spans="1:171" x14ac:dyDescent="0.15">
      <c r="A196" s="547">
        <v>3413413</v>
      </c>
      <c r="B196" s="547">
        <v>0</v>
      </c>
      <c r="C196" s="547">
        <v>0</v>
      </c>
      <c r="D196" s="547" t="s">
        <v>102</v>
      </c>
      <c r="E196" s="547" t="s">
        <v>102</v>
      </c>
      <c r="F196" s="547" t="s">
        <v>102</v>
      </c>
      <c r="G196" s="547" t="s">
        <v>102</v>
      </c>
      <c r="H196" s="547" t="s">
        <v>102</v>
      </c>
      <c r="I196" s="547" t="s">
        <v>102</v>
      </c>
      <c r="J196" s="547" t="s">
        <v>102</v>
      </c>
      <c r="K196" s="547" t="s">
        <v>102</v>
      </c>
      <c r="L196" s="547" t="s">
        <v>102</v>
      </c>
      <c r="M196" s="547" t="s">
        <v>102</v>
      </c>
      <c r="N196" s="547" t="s">
        <v>102</v>
      </c>
      <c r="O196" s="547" t="s">
        <v>102</v>
      </c>
      <c r="P196" s="547" t="s">
        <v>102</v>
      </c>
      <c r="Q196" s="547" t="s">
        <v>102</v>
      </c>
      <c r="R196" s="547" t="s">
        <v>102</v>
      </c>
      <c r="S196" s="547" t="s">
        <v>102</v>
      </c>
      <c r="T196" s="547"/>
      <c r="U196" s="547"/>
      <c r="V196" s="547"/>
      <c r="W196" s="547"/>
      <c r="X196" s="547"/>
      <c r="Y196" s="547"/>
      <c r="Z196" s="547"/>
      <c r="AA196" s="547"/>
      <c r="AB196" s="547"/>
      <c r="AC196" s="547"/>
      <c r="AD196" s="547"/>
      <c r="AE196" s="547"/>
      <c r="AF196" s="547"/>
      <c r="AG196" s="547"/>
      <c r="AH196" s="547"/>
      <c r="AI196" s="547"/>
      <c r="AJ196" s="547"/>
      <c r="AK196" s="547"/>
      <c r="AL196" s="547"/>
      <c r="AM196" s="547"/>
      <c r="AN196" s="547"/>
      <c r="AO196" s="547"/>
      <c r="AP196" s="547"/>
      <c r="AQ196" s="547"/>
      <c r="AR196" s="547"/>
      <c r="AS196" s="547"/>
      <c r="AT196" s="547"/>
      <c r="AU196" s="547"/>
      <c r="AV196" s="547"/>
      <c r="AW196" s="547"/>
      <c r="AX196" s="547"/>
      <c r="AY196" s="547"/>
      <c r="AZ196" s="547"/>
      <c r="BA196" s="547"/>
      <c r="BB196" s="547"/>
      <c r="BC196" s="547"/>
      <c r="BD196" s="547"/>
      <c r="BE196" s="547"/>
      <c r="BF196" s="547"/>
      <c r="BG196" s="547"/>
      <c r="BH196" s="547"/>
      <c r="BI196" s="547"/>
      <c r="BJ196" s="547"/>
      <c r="BK196" s="547"/>
      <c r="BL196" s="547"/>
      <c r="BM196" s="547"/>
      <c r="BN196" s="547"/>
      <c r="BO196" s="547"/>
      <c r="BP196" s="547"/>
      <c r="BQ196" s="547"/>
      <c r="BR196" s="547"/>
      <c r="BS196" s="547"/>
      <c r="BT196" s="547"/>
      <c r="BU196" s="547"/>
      <c r="BV196" s="547"/>
      <c r="BW196" s="547"/>
      <c r="BX196" s="547"/>
      <c r="BY196" s="547"/>
      <c r="BZ196" s="547"/>
      <c r="CA196" s="547"/>
      <c r="CB196" s="547"/>
      <c r="CC196" s="547"/>
      <c r="CD196" s="547"/>
      <c r="CE196" s="547"/>
      <c r="CF196" s="547"/>
      <c r="CG196" s="547"/>
      <c r="CH196" s="547"/>
      <c r="CI196" s="547"/>
      <c r="CJ196" s="547"/>
      <c r="CK196" s="547"/>
      <c r="CL196" s="547"/>
      <c r="CM196" s="547"/>
      <c r="CN196" s="547"/>
      <c r="CO196" s="547"/>
      <c r="CP196" s="547"/>
      <c r="CQ196" s="547"/>
      <c r="CR196" s="547"/>
      <c r="CS196" s="547"/>
      <c r="CT196" s="547"/>
      <c r="CU196" s="547"/>
      <c r="CV196" s="547"/>
      <c r="CW196" s="547"/>
      <c r="CX196" s="547"/>
      <c r="CY196" s="547"/>
      <c r="CZ196" s="547"/>
      <c r="DA196" s="547"/>
      <c r="DB196" s="547"/>
      <c r="DC196" s="547"/>
      <c r="DD196" s="547"/>
      <c r="DE196" s="547"/>
      <c r="DF196" s="547"/>
      <c r="DG196" s="547"/>
      <c r="DH196" s="547"/>
      <c r="DI196" s="547"/>
      <c r="DJ196" s="547"/>
      <c r="DK196" s="547"/>
      <c r="DL196" s="547"/>
      <c r="DM196" s="547"/>
      <c r="DN196" s="547"/>
      <c r="DO196" s="547"/>
      <c r="DP196" s="547"/>
      <c r="DQ196" s="547"/>
      <c r="DR196" s="547"/>
      <c r="DS196" s="547"/>
      <c r="DT196" s="547"/>
      <c r="DU196" s="547"/>
      <c r="DV196" s="547"/>
      <c r="DW196" s="547"/>
      <c r="DX196" s="547"/>
      <c r="DY196" s="547"/>
      <c r="DZ196" s="547"/>
      <c r="EA196" s="547"/>
      <c r="EB196" s="547"/>
      <c r="EC196" s="547"/>
      <c r="ED196" s="547"/>
      <c r="EE196" s="547"/>
      <c r="EF196" s="547"/>
      <c r="EG196" s="547"/>
      <c r="EH196" s="547"/>
      <c r="EI196" s="547"/>
      <c r="EJ196" s="547"/>
      <c r="EK196" s="547"/>
      <c r="EL196" s="547"/>
      <c r="EM196" s="547"/>
      <c r="EN196" s="547"/>
      <c r="EO196" s="547"/>
      <c r="EP196" s="547"/>
      <c r="EQ196" s="547"/>
      <c r="ER196" s="547"/>
      <c r="ES196" s="547"/>
      <c r="ET196" s="547"/>
      <c r="EU196" s="547"/>
      <c r="EV196" s="547"/>
      <c r="EW196" s="547"/>
      <c r="EX196" s="547"/>
      <c r="EY196" s="547"/>
      <c r="EZ196" s="547"/>
      <c r="FA196" s="547"/>
      <c r="FB196" s="547"/>
      <c r="FC196" s="547"/>
      <c r="FD196" s="547"/>
      <c r="FE196" s="547"/>
      <c r="FF196" s="547"/>
      <c r="FG196" s="547"/>
      <c r="FH196" s="547"/>
      <c r="FI196" s="547"/>
      <c r="FJ196" s="547"/>
      <c r="FK196" s="547"/>
      <c r="FL196" s="547"/>
      <c r="FM196" s="547"/>
      <c r="FN196" s="547"/>
      <c r="FO196" s="547"/>
    </row>
    <row r="197" spans="1:171" x14ac:dyDescent="0.15">
      <c r="A197" s="547">
        <v>3413191</v>
      </c>
      <c r="B197" s="547">
        <v>0</v>
      </c>
      <c r="C197" s="547">
        <v>0</v>
      </c>
      <c r="D197" s="547" t="s">
        <v>102</v>
      </c>
      <c r="E197" s="547" t="s">
        <v>102</v>
      </c>
      <c r="F197" s="547" t="s">
        <v>102</v>
      </c>
      <c r="G197" s="547" t="s">
        <v>102</v>
      </c>
      <c r="H197" s="547" t="s">
        <v>102</v>
      </c>
      <c r="I197" s="547" t="s">
        <v>102</v>
      </c>
      <c r="J197" s="547" t="s">
        <v>102</v>
      </c>
      <c r="K197" s="547" t="s">
        <v>102</v>
      </c>
      <c r="L197" s="547" t="s">
        <v>102</v>
      </c>
      <c r="M197" s="547" t="s">
        <v>102</v>
      </c>
      <c r="N197" s="547" t="s">
        <v>102</v>
      </c>
      <c r="O197" s="547" t="s">
        <v>102</v>
      </c>
      <c r="P197" s="547" t="s">
        <v>102</v>
      </c>
      <c r="Q197" s="547" t="s">
        <v>102</v>
      </c>
      <c r="R197" s="547" t="s">
        <v>102</v>
      </c>
      <c r="S197" s="547" t="s">
        <v>102</v>
      </c>
      <c r="T197" s="547"/>
      <c r="U197" s="547"/>
      <c r="V197" s="547"/>
      <c r="W197" s="547"/>
      <c r="X197" s="547"/>
      <c r="Y197" s="547"/>
      <c r="Z197" s="547"/>
      <c r="AA197" s="547"/>
      <c r="AB197" s="547"/>
      <c r="AC197" s="547"/>
      <c r="AD197" s="547"/>
      <c r="AE197" s="547"/>
      <c r="AF197" s="547"/>
      <c r="AG197" s="547"/>
      <c r="AH197" s="547"/>
      <c r="AI197" s="547"/>
      <c r="AJ197" s="547"/>
      <c r="AK197" s="547"/>
      <c r="AL197" s="547"/>
      <c r="AM197" s="547"/>
      <c r="AN197" s="547"/>
      <c r="AO197" s="547"/>
      <c r="AP197" s="547"/>
      <c r="AQ197" s="547"/>
      <c r="AR197" s="547"/>
      <c r="AS197" s="547"/>
      <c r="AT197" s="547"/>
      <c r="AU197" s="547"/>
      <c r="AV197" s="547"/>
      <c r="AW197" s="547"/>
      <c r="AX197" s="547"/>
      <c r="AY197" s="547"/>
      <c r="AZ197" s="547"/>
      <c r="BA197" s="547"/>
      <c r="BB197" s="547"/>
      <c r="BC197" s="547"/>
      <c r="BD197" s="547"/>
      <c r="BE197" s="547"/>
      <c r="BF197" s="547"/>
      <c r="BG197" s="547"/>
      <c r="BH197" s="547"/>
      <c r="BI197" s="547"/>
      <c r="BJ197" s="547"/>
      <c r="BK197" s="547"/>
      <c r="BL197" s="547"/>
      <c r="BM197" s="547"/>
      <c r="BN197" s="547"/>
      <c r="BO197" s="547"/>
      <c r="BP197" s="547"/>
      <c r="BQ197" s="547"/>
      <c r="BR197" s="547"/>
      <c r="BS197" s="547"/>
      <c r="BT197" s="547"/>
      <c r="BU197" s="547"/>
      <c r="BV197" s="547"/>
      <c r="BW197" s="547"/>
      <c r="BX197" s="547"/>
      <c r="BY197" s="547"/>
      <c r="BZ197" s="547"/>
      <c r="CA197" s="547"/>
      <c r="CB197" s="547"/>
      <c r="CC197" s="547"/>
      <c r="CD197" s="547"/>
      <c r="CE197" s="547"/>
      <c r="CF197" s="547"/>
      <c r="CG197" s="547"/>
      <c r="CH197" s="547"/>
      <c r="CI197" s="547"/>
      <c r="CJ197" s="547"/>
      <c r="CK197" s="547"/>
      <c r="CL197" s="547"/>
      <c r="CM197" s="547"/>
      <c r="CN197" s="547"/>
      <c r="CO197" s="547"/>
      <c r="CP197" s="547"/>
      <c r="CQ197" s="547"/>
      <c r="CR197" s="547"/>
      <c r="CS197" s="547"/>
      <c r="CT197" s="547"/>
      <c r="CU197" s="547"/>
      <c r="CV197" s="547"/>
      <c r="CW197" s="547"/>
      <c r="CX197" s="547"/>
      <c r="CY197" s="547"/>
      <c r="CZ197" s="547"/>
      <c r="DA197" s="547"/>
      <c r="DB197" s="547"/>
      <c r="DC197" s="547"/>
      <c r="DD197" s="547"/>
      <c r="DE197" s="547"/>
      <c r="DF197" s="547"/>
      <c r="DG197" s="547"/>
      <c r="DH197" s="547"/>
      <c r="DI197" s="547"/>
      <c r="DJ197" s="547"/>
      <c r="DK197" s="547"/>
      <c r="DL197" s="547"/>
      <c r="DM197" s="547"/>
      <c r="DN197" s="547"/>
      <c r="DO197" s="547"/>
      <c r="DP197" s="547"/>
      <c r="DQ197" s="547"/>
      <c r="DR197" s="547"/>
      <c r="DS197" s="547"/>
      <c r="DT197" s="547"/>
      <c r="DU197" s="547"/>
      <c r="DV197" s="547"/>
      <c r="DW197" s="547"/>
      <c r="DX197" s="547"/>
      <c r="DY197" s="547"/>
      <c r="DZ197" s="547"/>
      <c r="EA197" s="547"/>
      <c r="EB197" s="547"/>
      <c r="EC197" s="547"/>
      <c r="ED197" s="547"/>
      <c r="EE197" s="547"/>
      <c r="EF197" s="547"/>
      <c r="EG197" s="547"/>
      <c r="EH197" s="547"/>
      <c r="EI197" s="547"/>
      <c r="EJ197" s="547"/>
      <c r="EK197" s="547"/>
      <c r="EL197" s="547"/>
      <c r="EM197" s="547"/>
      <c r="EN197" s="547"/>
      <c r="EO197" s="547"/>
      <c r="EP197" s="547"/>
      <c r="EQ197" s="547"/>
      <c r="ER197" s="547"/>
      <c r="ES197" s="547"/>
      <c r="ET197" s="547"/>
      <c r="EU197" s="547"/>
      <c r="EV197" s="547"/>
      <c r="EW197" s="547"/>
      <c r="EX197" s="547"/>
      <c r="EY197" s="547"/>
      <c r="EZ197" s="547"/>
      <c r="FA197" s="547"/>
      <c r="FB197" s="547"/>
      <c r="FC197" s="547"/>
      <c r="FD197" s="547"/>
      <c r="FE197" s="547"/>
      <c r="FF197" s="547"/>
      <c r="FG197" s="547"/>
      <c r="FH197" s="547"/>
      <c r="FI197" s="547"/>
      <c r="FJ197" s="547"/>
      <c r="FK197" s="547"/>
      <c r="FL197" s="547"/>
      <c r="FM197" s="547"/>
      <c r="FN197" s="547"/>
      <c r="FO197" s="547"/>
    </row>
    <row r="198" spans="1:171" x14ac:dyDescent="0.15">
      <c r="A198" s="547">
        <v>3400515</v>
      </c>
      <c r="B198" s="547">
        <v>0</v>
      </c>
      <c r="C198" s="547">
        <v>0</v>
      </c>
      <c r="D198" s="547" t="s">
        <v>102</v>
      </c>
      <c r="E198" s="547" t="s">
        <v>102</v>
      </c>
      <c r="F198" s="547" t="s">
        <v>102</v>
      </c>
      <c r="G198" s="547" t="s">
        <v>102</v>
      </c>
      <c r="H198" s="547" t="s">
        <v>102</v>
      </c>
      <c r="I198" s="547" t="s">
        <v>102</v>
      </c>
      <c r="J198" s="547" t="s">
        <v>102</v>
      </c>
      <c r="K198" s="547" t="s">
        <v>102</v>
      </c>
      <c r="L198" s="547" t="s">
        <v>102</v>
      </c>
      <c r="M198" s="547" t="s">
        <v>102</v>
      </c>
      <c r="N198" s="547" t="s">
        <v>102</v>
      </c>
      <c r="O198" s="547" t="s">
        <v>102</v>
      </c>
      <c r="P198" s="547" t="s">
        <v>102</v>
      </c>
      <c r="Q198" s="547" t="s">
        <v>102</v>
      </c>
      <c r="R198" s="547" t="s">
        <v>102</v>
      </c>
      <c r="S198" s="547" t="s">
        <v>102</v>
      </c>
      <c r="T198" s="547"/>
      <c r="U198" s="547"/>
      <c r="V198" s="547"/>
      <c r="W198" s="547"/>
      <c r="X198" s="547"/>
      <c r="Y198" s="547"/>
      <c r="Z198" s="547"/>
      <c r="AA198" s="547"/>
      <c r="AB198" s="547"/>
      <c r="AC198" s="547"/>
      <c r="AD198" s="547"/>
      <c r="AE198" s="547"/>
      <c r="AF198" s="547"/>
      <c r="AG198" s="547"/>
      <c r="AH198" s="547"/>
      <c r="AI198" s="547"/>
      <c r="AJ198" s="547"/>
      <c r="AK198" s="547"/>
      <c r="AL198" s="547"/>
      <c r="AM198" s="547"/>
      <c r="AN198" s="547"/>
      <c r="AO198" s="547"/>
      <c r="AP198" s="547"/>
      <c r="AQ198" s="547"/>
      <c r="AR198" s="547"/>
      <c r="AS198" s="547"/>
      <c r="AT198" s="547"/>
      <c r="AU198" s="547"/>
      <c r="AV198" s="547"/>
      <c r="AW198" s="547"/>
      <c r="AX198" s="547"/>
      <c r="AY198" s="547"/>
      <c r="AZ198" s="547"/>
      <c r="BA198" s="547"/>
      <c r="BB198" s="547"/>
      <c r="BC198" s="547"/>
      <c r="BD198" s="547"/>
      <c r="BE198" s="547"/>
      <c r="BF198" s="547"/>
      <c r="BG198" s="547"/>
      <c r="BH198" s="547"/>
      <c r="BI198" s="547"/>
      <c r="BJ198" s="547"/>
      <c r="BK198" s="547"/>
      <c r="BL198" s="547"/>
      <c r="BM198" s="547"/>
      <c r="BN198" s="547"/>
      <c r="BO198" s="547"/>
      <c r="BP198" s="547"/>
      <c r="BQ198" s="547"/>
      <c r="BR198" s="547"/>
      <c r="BS198" s="547"/>
      <c r="BT198" s="547"/>
      <c r="BU198" s="547"/>
      <c r="BV198" s="547"/>
      <c r="BW198" s="547"/>
      <c r="BX198" s="547"/>
      <c r="BY198" s="547"/>
      <c r="BZ198" s="547"/>
      <c r="CA198" s="547"/>
      <c r="CB198" s="547"/>
      <c r="CC198" s="547"/>
      <c r="CD198" s="547"/>
      <c r="CE198" s="547"/>
      <c r="CF198" s="547"/>
      <c r="CG198" s="547"/>
      <c r="CH198" s="547"/>
      <c r="CI198" s="547"/>
      <c r="CJ198" s="547"/>
      <c r="CK198" s="547"/>
      <c r="CL198" s="547"/>
      <c r="CM198" s="547"/>
      <c r="CN198" s="547"/>
      <c r="CO198" s="547"/>
      <c r="CP198" s="547"/>
      <c r="CQ198" s="547"/>
      <c r="CR198" s="547"/>
      <c r="CS198" s="547"/>
      <c r="CT198" s="547"/>
      <c r="CU198" s="547"/>
      <c r="CV198" s="547"/>
      <c r="CW198" s="547"/>
      <c r="CX198" s="547"/>
      <c r="CY198" s="547"/>
      <c r="CZ198" s="547"/>
      <c r="DA198" s="547"/>
      <c r="DB198" s="547"/>
      <c r="DC198" s="547"/>
      <c r="DD198" s="547"/>
      <c r="DE198" s="547"/>
      <c r="DF198" s="547"/>
      <c r="DG198" s="547"/>
      <c r="DH198" s="547"/>
      <c r="DI198" s="547"/>
      <c r="DJ198" s="547"/>
      <c r="DK198" s="547"/>
      <c r="DL198" s="547"/>
      <c r="DM198" s="547"/>
      <c r="DN198" s="547"/>
      <c r="DO198" s="547"/>
      <c r="DP198" s="547"/>
      <c r="DQ198" s="547"/>
      <c r="DR198" s="547"/>
      <c r="DS198" s="547"/>
      <c r="DT198" s="547"/>
      <c r="DU198" s="547"/>
      <c r="DV198" s="547"/>
      <c r="DW198" s="547"/>
      <c r="DX198" s="547"/>
      <c r="DY198" s="547"/>
      <c r="DZ198" s="547"/>
      <c r="EA198" s="547"/>
      <c r="EB198" s="547"/>
      <c r="EC198" s="547"/>
      <c r="ED198" s="547"/>
      <c r="EE198" s="547"/>
      <c r="EF198" s="547"/>
      <c r="EG198" s="547"/>
      <c r="EH198" s="547"/>
      <c r="EI198" s="547"/>
      <c r="EJ198" s="547"/>
      <c r="EK198" s="547"/>
      <c r="EL198" s="547"/>
      <c r="EM198" s="547"/>
      <c r="EN198" s="547"/>
      <c r="EO198" s="547"/>
      <c r="EP198" s="547"/>
      <c r="EQ198" s="547"/>
      <c r="ER198" s="547"/>
      <c r="ES198" s="547"/>
      <c r="ET198" s="547"/>
      <c r="EU198" s="547"/>
      <c r="EV198" s="547"/>
      <c r="EW198" s="547"/>
      <c r="EX198" s="547"/>
      <c r="EY198" s="547"/>
      <c r="EZ198" s="547"/>
      <c r="FA198" s="547"/>
      <c r="FB198" s="547"/>
      <c r="FC198" s="547"/>
      <c r="FD198" s="547"/>
      <c r="FE198" s="547"/>
      <c r="FF198" s="547"/>
      <c r="FG198" s="547"/>
      <c r="FH198" s="547"/>
      <c r="FI198" s="547"/>
      <c r="FJ198" s="547"/>
      <c r="FK198" s="547"/>
      <c r="FL198" s="547"/>
      <c r="FM198" s="547"/>
      <c r="FN198" s="547"/>
      <c r="FO198" s="547"/>
    </row>
    <row r="199" spans="1:171" x14ac:dyDescent="0.15">
      <c r="A199" s="547">
        <v>3432202</v>
      </c>
      <c r="B199" s="547">
        <v>0</v>
      </c>
      <c r="C199" s="547">
        <v>0</v>
      </c>
      <c r="D199" s="547" t="s">
        <v>102</v>
      </c>
      <c r="E199" s="547" t="s">
        <v>102</v>
      </c>
      <c r="F199" s="547" t="s">
        <v>102</v>
      </c>
      <c r="G199" s="547" t="s">
        <v>102</v>
      </c>
      <c r="H199" s="547" t="s">
        <v>102</v>
      </c>
      <c r="I199" s="547" t="s">
        <v>102</v>
      </c>
      <c r="J199" s="547" t="s">
        <v>102</v>
      </c>
      <c r="K199" s="547" t="s">
        <v>102</v>
      </c>
      <c r="L199" s="547" t="s">
        <v>102</v>
      </c>
      <c r="M199" s="547" t="s">
        <v>102</v>
      </c>
      <c r="N199" s="547" t="s">
        <v>102</v>
      </c>
      <c r="O199" s="547" t="s">
        <v>102</v>
      </c>
      <c r="P199" s="547" t="s">
        <v>102</v>
      </c>
      <c r="Q199" s="547" t="s">
        <v>102</v>
      </c>
      <c r="R199" s="547" t="s">
        <v>102</v>
      </c>
      <c r="S199" s="547" t="s">
        <v>102</v>
      </c>
      <c r="T199" s="547"/>
      <c r="U199" s="547"/>
      <c r="V199" s="547"/>
      <c r="W199" s="547"/>
      <c r="X199" s="547"/>
      <c r="Y199" s="547"/>
      <c r="Z199" s="547"/>
      <c r="AA199" s="547"/>
      <c r="AB199" s="547"/>
      <c r="AC199" s="547"/>
      <c r="AD199" s="547"/>
      <c r="AE199" s="547"/>
      <c r="AF199" s="547"/>
      <c r="AG199" s="547"/>
      <c r="AH199" s="547"/>
      <c r="AI199" s="547"/>
      <c r="AJ199" s="547"/>
      <c r="AK199" s="547"/>
      <c r="AL199" s="547"/>
      <c r="AM199" s="547"/>
      <c r="AN199" s="547"/>
      <c r="AO199" s="547"/>
      <c r="AP199" s="547"/>
      <c r="AQ199" s="547"/>
      <c r="AR199" s="547"/>
      <c r="AS199" s="547"/>
      <c r="AT199" s="547"/>
      <c r="AU199" s="547"/>
      <c r="AV199" s="547"/>
      <c r="AW199" s="547"/>
      <c r="AX199" s="547"/>
      <c r="AY199" s="547"/>
      <c r="AZ199" s="547"/>
      <c r="BA199" s="547"/>
      <c r="BB199" s="547"/>
      <c r="BC199" s="547"/>
      <c r="BD199" s="547"/>
      <c r="BE199" s="547"/>
      <c r="BF199" s="547"/>
      <c r="BG199" s="547"/>
      <c r="BH199" s="547"/>
      <c r="BI199" s="547"/>
      <c r="BJ199" s="547"/>
      <c r="BK199" s="547"/>
      <c r="BL199" s="547"/>
      <c r="BM199" s="547"/>
      <c r="BN199" s="547"/>
      <c r="BO199" s="547"/>
      <c r="BP199" s="547"/>
      <c r="BQ199" s="547"/>
      <c r="BR199" s="547"/>
      <c r="BS199" s="547"/>
      <c r="BT199" s="547"/>
      <c r="BU199" s="547"/>
      <c r="BV199" s="547"/>
      <c r="BW199" s="547"/>
      <c r="BX199" s="547"/>
      <c r="BY199" s="547"/>
      <c r="BZ199" s="547"/>
      <c r="CA199" s="547"/>
      <c r="CB199" s="547"/>
      <c r="CC199" s="547"/>
      <c r="CD199" s="547"/>
      <c r="CE199" s="547"/>
      <c r="CF199" s="547"/>
      <c r="CG199" s="547"/>
      <c r="CH199" s="547"/>
      <c r="CI199" s="547"/>
      <c r="CJ199" s="547"/>
      <c r="CK199" s="547"/>
      <c r="CL199" s="547"/>
      <c r="CM199" s="547"/>
      <c r="CN199" s="547"/>
      <c r="CO199" s="547"/>
      <c r="CP199" s="547"/>
      <c r="CQ199" s="547"/>
      <c r="CR199" s="547"/>
      <c r="CS199" s="547"/>
      <c r="CT199" s="547"/>
      <c r="CU199" s="547"/>
      <c r="CV199" s="547"/>
      <c r="CW199" s="547"/>
      <c r="CX199" s="547"/>
      <c r="CY199" s="547"/>
      <c r="CZ199" s="547"/>
      <c r="DA199" s="547"/>
      <c r="DB199" s="547"/>
      <c r="DC199" s="547"/>
      <c r="DD199" s="547"/>
      <c r="DE199" s="547"/>
      <c r="DF199" s="547"/>
      <c r="DG199" s="547"/>
      <c r="DH199" s="547"/>
      <c r="DI199" s="547"/>
      <c r="DJ199" s="547"/>
      <c r="DK199" s="547"/>
      <c r="DL199" s="547"/>
      <c r="DM199" s="547"/>
      <c r="DN199" s="547"/>
      <c r="DO199" s="547"/>
      <c r="DP199" s="547"/>
      <c r="DQ199" s="547"/>
      <c r="DR199" s="547"/>
      <c r="DS199" s="547"/>
      <c r="DT199" s="547"/>
      <c r="DU199" s="547"/>
      <c r="DV199" s="547"/>
      <c r="DW199" s="547"/>
      <c r="DX199" s="547"/>
      <c r="DY199" s="547"/>
      <c r="DZ199" s="547"/>
      <c r="EA199" s="547"/>
      <c r="EB199" s="547"/>
      <c r="EC199" s="547"/>
      <c r="ED199" s="547"/>
      <c r="EE199" s="547"/>
      <c r="EF199" s="547"/>
      <c r="EG199" s="547"/>
      <c r="EH199" s="547"/>
      <c r="EI199" s="547"/>
      <c r="EJ199" s="547"/>
      <c r="EK199" s="547"/>
      <c r="EL199" s="547"/>
      <c r="EM199" s="547"/>
      <c r="EN199" s="547"/>
      <c r="EO199" s="547"/>
      <c r="EP199" s="547"/>
      <c r="EQ199" s="547"/>
      <c r="ER199" s="547"/>
      <c r="ES199" s="547"/>
      <c r="ET199" s="547"/>
      <c r="EU199" s="547"/>
      <c r="EV199" s="547"/>
      <c r="EW199" s="547"/>
      <c r="EX199" s="547"/>
      <c r="EY199" s="547"/>
      <c r="EZ199" s="547"/>
      <c r="FA199" s="547"/>
      <c r="FB199" s="547"/>
      <c r="FC199" s="547"/>
      <c r="FD199" s="547"/>
      <c r="FE199" s="547"/>
      <c r="FF199" s="547"/>
      <c r="FG199" s="547"/>
      <c r="FH199" s="547"/>
      <c r="FI199" s="547"/>
      <c r="FJ199" s="547"/>
      <c r="FK199" s="547"/>
      <c r="FL199" s="547"/>
      <c r="FM199" s="547"/>
      <c r="FN199" s="547"/>
      <c r="FO199" s="547"/>
    </row>
    <row r="200" spans="1:171" x14ac:dyDescent="0.15">
      <c r="A200" s="547">
        <v>3417553</v>
      </c>
      <c r="B200" s="547">
        <v>0</v>
      </c>
      <c r="C200" s="547">
        <v>0</v>
      </c>
      <c r="D200" s="547" t="s">
        <v>102</v>
      </c>
      <c r="E200" s="547" t="s">
        <v>102</v>
      </c>
      <c r="F200" s="547" t="s">
        <v>102</v>
      </c>
      <c r="G200" s="547" t="s">
        <v>102</v>
      </c>
      <c r="H200" s="547" t="s">
        <v>102</v>
      </c>
      <c r="I200" s="547" t="s">
        <v>102</v>
      </c>
      <c r="J200" s="547" t="s">
        <v>102</v>
      </c>
      <c r="K200" s="547" t="s">
        <v>102</v>
      </c>
      <c r="L200" s="547" t="s">
        <v>102</v>
      </c>
      <c r="M200" s="547" t="s">
        <v>102</v>
      </c>
      <c r="N200" s="547" t="s">
        <v>102</v>
      </c>
      <c r="O200" s="547" t="s">
        <v>102</v>
      </c>
      <c r="P200" s="547" t="s">
        <v>102</v>
      </c>
      <c r="Q200" s="547" t="s">
        <v>102</v>
      </c>
      <c r="R200" s="547" t="s">
        <v>102</v>
      </c>
      <c r="S200" s="547" t="s">
        <v>102</v>
      </c>
      <c r="T200" s="547"/>
      <c r="U200" s="547"/>
      <c r="V200" s="547"/>
      <c r="W200" s="547"/>
      <c r="X200" s="547"/>
      <c r="Y200" s="547"/>
      <c r="Z200" s="547"/>
      <c r="AA200" s="547"/>
      <c r="AB200" s="547"/>
      <c r="AC200" s="547"/>
      <c r="AD200" s="547"/>
      <c r="AE200" s="547"/>
      <c r="AF200" s="547"/>
      <c r="AG200" s="547"/>
      <c r="AH200" s="547"/>
      <c r="AI200" s="547"/>
      <c r="AJ200" s="547"/>
      <c r="AK200" s="547"/>
      <c r="AL200" s="547"/>
      <c r="AM200" s="547"/>
      <c r="AN200" s="547"/>
      <c r="AO200" s="547"/>
      <c r="AP200" s="547"/>
      <c r="AQ200" s="547"/>
      <c r="AR200" s="547"/>
      <c r="AS200" s="547"/>
      <c r="AT200" s="547"/>
      <c r="AU200" s="547"/>
      <c r="AV200" s="547"/>
      <c r="AW200" s="547"/>
      <c r="AX200" s="547"/>
      <c r="AY200" s="547"/>
      <c r="AZ200" s="547"/>
      <c r="BA200" s="547"/>
      <c r="BB200" s="547"/>
      <c r="BC200" s="547"/>
      <c r="BD200" s="547"/>
      <c r="BE200" s="547"/>
      <c r="BF200" s="547"/>
      <c r="BG200" s="547"/>
      <c r="BH200" s="547"/>
      <c r="BI200" s="547"/>
      <c r="BJ200" s="547"/>
      <c r="BK200" s="547"/>
      <c r="BL200" s="547"/>
      <c r="BM200" s="547"/>
      <c r="BN200" s="547"/>
      <c r="BO200" s="547"/>
      <c r="BP200" s="547"/>
      <c r="BQ200" s="547"/>
      <c r="BR200" s="547"/>
      <c r="BS200" s="547"/>
      <c r="BT200" s="547"/>
      <c r="BU200" s="547"/>
      <c r="BV200" s="547"/>
      <c r="BW200" s="547"/>
      <c r="BX200" s="547"/>
      <c r="BY200" s="547"/>
      <c r="BZ200" s="547"/>
      <c r="CA200" s="547"/>
      <c r="CB200" s="547"/>
      <c r="CC200" s="547"/>
      <c r="CD200" s="547"/>
      <c r="CE200" s="547"/>
      <c r="CF200" s="547"/>
      <c r="CG200" s="547"/>
      <c r="CH200" s="547"/>
      <c r="CI200" s="547"/>
      <c r="CJ200" s="547"/>
      <c r="CK200" s="547"/>
      <c r="CL200" s="547"/>
      <c r="CM200" s="547"/>
      <c r="CN200" s="547"/>
      <c r="CO200" s="547"/>
      <c r="CP200" s="547"/>
      <c r="CQ200" s="547"/>
      <c r="CR200" s="547"/>
      <c r="CS200" s="547"/>
      <c r="CT200" s="547"/>
      <c r="CU200" s="547"/>
      <c r="CV200" s="547"/>
      <c r="CW200" s="547"/>
      <c r="CX200" s="547"/>
      <c r="CY200" s="547"/>
      <c r="CZ200" s="547"/>
      <c r="DA200" s="547"/>
      <c r="DB200" s="547"/>
      <c r="DC200" s="547"/>
      <c r="DD200" s="547"/>
      <c r="DE200" s="547"/>
      <c r="DF200" s="547"/>
      <c r="DG200" s="547"/>
      <c r="DH200" s="547"/>
      <c r="DI200" s="547"/>
      <c r="DJ200" s="547"/>
      <c r="DK200" s="547"/>
      <c r="DL200" s="547"/>
      <c r="DM200" s="547"/>
      <c r="DN200" s="547"/>
      <c r="DO200" s="547"/>
      <c r="DP200" s="547"/>
      <c r="DQ200" s="547"/>
      <c r="DR200" s="547"/>
      <c r="DS200" s="547"/>
      <c r="DT200" s="547"/>
      <c r="DU200" s="547"/>
      <c r="DV200" s="547"/>
      <c r="DW200" s="547"/>
      <c r="DX200" s="547"/>
      <c r="DY200" s="547"/>
      <c r="DZ200" s="547"/>
      <c r="EA200" s="547"/>
      <c r="EB200" s="547"/>
      <c r="EC200" s="547"/>
      <c r="ED200" s="547"/>
      <c r="EE200" s="547"/>
      <c r="EF200" s="547"/>
      <c r="EG200" s="547"/>
      <c r="EH200" s="547"/>
      <c r="EI200" s="547"/>
      <c r="EJ200" s="547"/>
      <c r="EK200" s="547"/>
      <c r="EL200" s="547"/>
      <c r="EM200" s="547"/>
      <c r="EN200" s="547"/>
      <c r="EO200" s="547"/>
      <c r="EP200" s="547"/>
      <c r="EQ200" s="547"/>
      <c r="ER200" s="547"/>
      <c r="ES200" s="547"/>
      <c r="ET200" s="547"/>
      <c r="EU200" s="547"/>
      <c r="EV200" s="547"/>
      <c r="EW200" s="547"/>
      <c r="EX200" s="547"/>
      <c r="EY200" s="547"/>
      <c r="EZ200" s="547"/>
      <c r="FA200" s="547"/>
      <c r="FB200" s="547"/>
      <c r="FC200" s="547"/>
      <c r="FD200" s="547"/>
      <c r="FE200" s="547"/>
      <c r="FF200" s="547"/>
      <c r="FG200" s="547"/>
      <c r="FH200" s="547"/>
      <c r="FI200" s="547"/>
      <c r="FJ200" s="547"/>
      <c r="FK200" s="547"/>
      <c r="FL200" s="547"/>
      <c r="FM200" s="547"/>
      <c r="FN200" s="547"/>
      <c r="FO200" s="547"/>
    </row>
    <row r="201" spans="1:171" x14ac:dyDescent="0.15">
      <c r="A201" s="547">
        <v>3357607</v>
      </c>
      <c r="B201" s="547">
        <v>0</v>
      </c>
      <c r="C201" s="547">
        <v>0</v>
      </c>
      <c r="D201" s="547" t="s">
        <v>102</v>
      </c>
      <c r="E201" s="547" t="s">
        <v>102</v>
      </c>
      <c r="F201" s="547" t="s">
        <v>102</v>
      </c>
      <c r="G201" s="547" t="s">
        <v>102</v>
      </c>
      <c r="H201" s="547" t="s">
        <v>102</v>
      </c>
      <c r="I201" s="547" t="s">
        <v>102</v>
      </c>
      <c r="J201" s="547" t="s">
        <v>102</v>
      </c>
      <c r="K201" s="547" t="s">
        <v>102</v>
      </c>
      <c r="L201" s="547" t="s">
        <v>102</v>
      </c>
      <c r="M201" s="547" t="s">
        <v>102</v>
      </c>
      <c r="N201" s="547" t="s">
        <v>102</v>
      </c>
      <c r="O201" s="547" t="s">
        <v>102</v>
      </c>
      <c r="P201" s="547" t="s">
        <v>102</v>
      </c>
      <c r="Q201" s="547" t="s">
        <v>102</v>
      </c>
      <c r="R201" s="547" t="s">
        <v>102</v>
      </c>
      <c r="S201" s="547" t="s">
        <v>102</v>
      </c>
      <c r="T201" s="547"/>
      <c r="U201" s="547"/>
      <c r="V201" s="547"/>
      <c r="W201" s="547"/>
      <c r="X201" s="547"/>
      <c r="Y201" s="547"/>
      <c r="Z201" s="547"/>
      <c r="AA201" s="547"/>
      <c r="AB201" s="547"/>
      <c r="AC201" s="547"/>
      <c r="AD201" s="547"/>
      <c r="AE201" s="547"/>
      <c r="AF201" s="547"/>
      <c r="AG201" s="547"/>
      <c r="AH201" s="547"/>
      <c r="AI201" s="547"/>
      <c r="AJ201" s="547"/>
      <c r="AK201" s="547"/>
      <c r="AL201" s="547"/>
      <c r="AM201" s="547"/>
      <c r="AN201" s="547"/>
      <c r="AO201" s="547"/>
      <c r="AP201" s="547"/>
      <c r="AQ201" s="547"/>
      <c r="AR201" s="547"/>
      <c r="AS201" s="547"/>
      <c r="AT201" s="547"/>
      <c r="AU201" s="547"/>
      <c r="AV201" s="547"/>
      <c r="AW201" s="547"/>
      <c r="AX201" s="547"/>
      <c r="AY201" s="547"/>
      <c r="AZ201" s="547"/>
      <c r="BA201" s="547"/>
      <c r="BB201" s="547"/>
      <c r="BC201" s="547"/>
      <c r="BD201" s="547"/>
      <c r="BE201" s="547"/>
      <c r="BF201" s="547"/>
      <c r="BG201" s="547"/>
      <c r="BH201" s="547"/>
      <c r="BI201" s="547"/>
      <c r="BJ201" s="547"/>
      <c r="BK201" s="547"/>
      <c r="BL201" s="547"/>
      <c r="BM201" s="547"/>
      <c r="BN201" s="547"/>
      <c r="BO201" s="547"/>
      <c r="BP201" s="547"/>
      <c r="BQ201" s="547"/>
      <c r="BR201" s="547"/>
      <c r="BS201" s="547"/>
      <c r="BT201" s="547"/>
      <c r="BU201" s="547"/>
      <c r="BV201" s="547"/>
      <c r="BW201" s="547"/>
      <c r="BX201" s="547"/>
      <c r="BY201" s="547"/>
      <c r="BZ201" s="547"/>
      <c r="CA201" s="547"/>
      <c r="CB201" s="547"/>
      <c r="CC201" s="547"/>
      <c r="CD201" s="547"/>
      <c r="CE201" s="547"/>
      <c r="CF201" s="547"/>
      <c r="CG201" s="547"/>
      <c r="CH201" s="547"/>
      <c r="CI201" s="547"/>
      <c r="CJ201" s="547"/>
      <c r="CK201" s="547"/>
      <c r="CL201" s="547"/>
      <c r="CM201" s="547"/>
      <c r="CN201" s="547"/>
      <c r="CO201" s="547"/>
      <c r="CP201" s="547"/>
      <c r="CQ201" s="547"/>
      <c r="CR201" s="547"/>
      <c r="CS201" s="547"/>
      <c r="CT201" s="547"/>
      <c r="CU201" s="547"/>
      <c r="CV201" s="547"/>
      <c r="CW201" s="547"/>
      <c r="CX201" s="547"/>
      <c r="CY201" s="547"/>
      <c r="CZ201" s="547"/>
      <c r="DA201" s="547"/>
      <c r="DB201" s="547"/>
      <c r="DC201" s="547"/>
      <c r="DD201" s="547"/>
      <c r="DE201" s="547"/>
      <c r="DF201" s="547"/>
      <c r="DG201" s="547"/>
      <c r="DH201" s="547"/>
      <c r="DI201" s="547"/>
      <c r="DJ201" s="547"/>
      <c r="DK201" s="547"/>
      <c r="DL201" s="547"/>
      <c r="DM201" s="547"/>
      <c r="DN201" s="547"/>
      <c r="DO201" s="547"/>
      <c r="DP201" s="547"/>
      <c r="DQ201" s="547"/>
      <c r="DR201" s="547"/>
      <c r="DS201" s="547"/>
      <c r="DT201" s="547"/>
      <c r="DU201" s="547"/>
      <c r="DV201" s="547"/>
      <c r="DW201" s="547"/>
      <c r="DX201" s="547"/>
      <c r="DY201" s="547"/>
      <c r="DZ201" s="547"/>
      <c r="EA201" s="547"/>
      <c r="EB201" s="547"/>
      <c r="EC201" s="547"/>
      <c r="ED201" s="547"/>
      <c r="EE201" s="547"/>
      <c r="EF201" s="547"/>
      <c r="EG201" s="547"/>
      <c r="EH201" s="547"/>
      <c r="EI201" s="547"/>
      <c r="EJ201" s="547"/>
      <c r="EK201" s="547"/>
      <c r="EL201" s="547"/>
      <c r="EM201" s="547"/>
      <c r="EN201" s="547"/>
      <c r="EO201" s="547"/>
      <c r="EP201" s="547"/>
      <c r="EQ201" s="547"/>
      <c r="ER201" s="547"/>
      <c r="ES201" s="547"/>
      <c r="ET201" s="547"/>
      <c r="EU201" s="547"/>
      <c r="EV201" s="547"/>
      <c r="EW201" s="547"/>
      <c r="EX201" s="547"/>
      <c r="EY201" s="547"/>
      <c r="EZ201" s="547"/>
      <c r="FA201" s="547"/>
      <c r="FB201" s="547"/>
      <c r="FC201" s="547"/>
      <c r="FD201" s="547"/>
      <c r="FE201" s="547"/>
      <c r="FF201" s="547"/>
      <c r="FG201" s="547"/>
      <c r="FH201" s="547"/>
      <c r="FI201" s="547"/>
      <c r="FJ201" s="547"/>
      <c r="FK201" s="547"/>
      <c r="FL201" s="547"/>
      <c r="FM201" s="547"/>
      <c r="FN201" s="547"/>
      <c r="FO201" s="547"/>
    </row>
    <row r="202" spans="1:171" x14ac:dyDescent="0.15">
      <c r="A202" s="547">
        <v>3352084</v>
      </c>
      <c r="B202" s="547">
        <v>0</v>
      </c>
      <c r="C202" s="547">
        <v>0</v>
      </c>
      <c r="D202" s="547" t="s">
        <v>102</v>
      </c>
      <c r="E202" s="547" t="s">
        <v>102</v>
      </c>
      <c r="F202" s="547" t="s">
        <v>102</v>
      </c>
      <c r="G202" s="547" t="s">
        <v>102</v>
      </c>
      <c r="H202" s="547" t="s">
        <v>102</v>
      </c>
      <c r="I202" s="547" t="s">
        <v>102</v>
      </c>
      <c r="J202" s="547" t="s">
        <v>102</v>
      </c>
      <c r="K202" s="547" t="s">
        <v>102</v>
      </c>
      <c r="L202" s="547" t="s">
        <v>102</v>
      </c>
      <c r="M202" s="547" t="s">
        <v>102</v>
      </c>
      <c r="N202" s="547" t="s">
        <v>102</v>
      </c>
      <c r="O202" s="547" t="s">
        <v>102</v>
      </c>
      <c r="P202" s="547" t="s">
        <v>102</v>
      </c>
      <c r="Q202" s="547" t="s">
        <v>102</v>
      </c>
      <c r="R202" s="547" t="s">
        <v>102</v>
      </c>
      <c r="S202" s="547" t="s">
        <v>102</v>
      </c>
      <c r="T202" s="547"/>
      <c r="U202" s="547"/>
      <c r="V202" s="547"/>
      <c r="W202" s="547"/>
      <c r="X202" s="547"/>
      <c r="Y202" s="547"/>
      <c r="Z202" s="547"/>
      <c r="AA202" s="547"/>
      <c r="AB202" s="547"/>
      <c r="AC202" s="547"/>
      <c r="AD202" s="547"/>
      <c r="AE202" s="547"/>
      <c r="AF202" s="547"/>
      <c r="AG202" s="547"/>
      <c r="AH202" s="547"/>
      <c r="AI202" s="547"/>
      <c r="AJ202" s="547"/>
      <c r="AK202" s="547"/>
      <c r="AL202" s="547"/>
      <c r="AM202" s="547"/>
      <c r="AN202" s="547"/>
      <c r="AO202" s="547"/>
      <c r="AP202" s="547"/>
      <c r="AQ202" s="547"/>
      <c r="AR202" s="547"/>
      <c r="AS202" s="547"/>
      <c r="AT202" s="547"/>
      <c r="AU202" s="547"/>
      <c r="AV202" s="547"/>
      <c r="AW202" s="547"/>
      <c r="AX202" s="547"/>
      <c r="AY202" s="547"/>
      <c r="AZ202" s="547"/>
      <c r="BA202" s="547"/>
      <c r="BB202" s="547"/>
      <c r="BC202" s="547"/>
      <c r="BD202" s="547"/>
      <c r="BE202" s="547"/>
      <c r="BF202" s="547"/>
      <c r="BG202" s="547"/>
      <c r="BH202" s="547"/>
      <c r="BI202" s="547"/>
      <c r="BJ202" s="547"/>
      <c r="BK202" s="547"/>
      <c r="BL202" s="547"/>
      <c r="BM202" s="547"/>
      <c r="BN202" s="547"/>
      <c r="BO202" s="547"/>
      <c r="BP202" s="547"/>
      <c r="BQ202" s="547"/>
      <c r="BR202" s="547"/>
      <c r="BS202" s="547"/>
      <c r="BT202" s="547"/>
      <c r="BU202" s="547"/>
      <c r="BV202" s="547"/>
      <c r="BW202" s="547"/>
      <c r="BX202" s="547"/>
      <c r="BY202" s="547"/>
      <c r="BZ202" s="547"/>
      <c r="CA202" s="547"/>
      <c r="CB202" s="547"/>
      <c r="CC202" s="547"/>
      <c r="CD202" s="547"/>
      <c r="CE202" s="547"/>
      <c r="CF202" s="547"/>
      <c r="CG202" s="547"/>
      <c r="CH202" s="547"/>
      <c r="CI202" s="547"/>
      <c r="CJ202" s="547"/>
      <c r="CK202" s="547"/>
      <c r="CL202" s="547"/>
      <c r="CM202" s="547"/>
      <c r="CN202" s="547"/>
      <c r="CO202" s="547"/>
      <c r="CP202" s="547"/>
      <c r="CQ202" s="547"/>
      <c r="CR202" s="547"/>
      <c r="CS202" s="547"/>
      <c r="CT202" s="547"/>
      <c r="CU202" s="547"/>
      <c r="CV202" s="547"/>
      <c r="CW202" s="547"/>
      <c r="CX202" s="547"/>
      <c r="CY202" s="547"/>
      <c r="CZ202" s="547"/>
      <c r="DA202" s="547"/>
      <c r="DB202" s="547"/>
      <c r="DC202" s="547"/>
      <c r="DD202" s="547"/>
      <c r="DE202" s="547"/>
      <c r="DF202" s="547"/>
      <c r="DG202" s="547"/>
      <c r="DH202" s="547"/>
      <c r="DI202" s="547"/>
      <c r="DJ202" s="547"/>
      <c r="DK202" s="547"/>
      <c r="DL202" s="547"/>
      <c r="DM202" s="547"/>
      <c r="DN202" s="547"/>
      <c r="DO202" s="547"/>
      <c r="DP202" s="547"/>
      <c r="DQ202" s="547"/>
      <c r="DR202" s="547"/>
      <c r="DS202" s="547"/>
      <c r="DT202" s="547"/>
      <c r="DU202" s="547"/>
      <c r="DV202" s="547"/>
      <c r="DW202" s="547"/>
      <c r="DX202" s="547"/>
      <c r="DY202" s="547"/>
      <c r="DZ202" s="547"/>
      <c r="EA202" s="547"/>
      <c r="EB202" s="547"/>
      <c r="EC202" s="547"/>
      <c r="ED202" s="547"/>
      <c r="EE202" s="547"/>
      <c r="EF202" s="547"/>
      <c r="EG202" s="547"/>
      <c r="EH202" s="547"/>
      <c r="EI202" s="547"/>
      <c r="EJ202" s="547"/>
      <c r="EK202" s="547"/>
      <c r="EL202" s="547"/>
      <c r="EM202" s="547"/>
      <c r="EN202" s="547"/>
      <c r="EO202" s="547"/>
      <c r="EP202" s="547"/>
      <c r="EQ202" s="547"/>
      <c r="ER202" s="547"/>
      <c r="ES202" s="547"/>
      <c r="ET202" s="547"/>
      <c r="EU202" s="547"/>
      <c r="EV202" s="547"/>
      <c r="EW202" s="547"/>
      <c r="EX202" s="547"/>
      <c r="EY202" s="547"/>
      <c r="EZ202" s="547"/>
      <c r="FA202" s="547"/>
      <c r="FB202" s="547"/>
      <c r="FC202" s="547"/>
      <c r="FD202" s="547"/>
      <c r="FE202" s="547"/>
      <c r="FF202" s="547"/>
      <c r="FG202" s="547"/>
      <c r="FH202" s="547"/>
      <c r="FI202" s="547"/>
      <c r="FJ202" s="547"/>
      <c r="FK202" s="547"/>
      <c r="FL202" s="547"/>
      <c r="FM202" s="547"/>
      <c r="FN202" s="547"/>
      <c r="FO202" s="547"/>
    </row>
    <row r="203" spans="1:171" x14ac:dyDescent="0.15">
      <c r="A203" s="547">
        <v>3383239</v>
      </c>
      <c r="B203" s="547">
        <v>0</v>
      </c>
      <c r="C203" s="547">
        <v>0</v>
      </c>
      <c r="D203" s="547" t="s">
        <v>102</v>
      </c>
      <c r="E203" s="547" t="s">
        <v>102</v>
      </c>
      <c r="F203" s="547" t="s">
        <v>102</v>
      </c>
      <c r="G203" s="547" t="s">
        <v>102</v>
      </c>
      <c r="H203" s="547" t="s">
        <v>102</v>
      </c>
      <c r="I203" s="547" t="s">
        <v>102</v>
      </c>
      <c r="J203" s="547" t="s">
        <v>102</v>
      </c>
      <c r="K203" s="547" t="s">
        <v>102</v>
      </c>
      <c r="L203" s="547" t="s">
        <v>102</v>
      </c>
      <c r="M203" s="547" t="s">
        <v>102</v>
      </c>
      <c r="N203" s="547" t="s">
        <v>102</v>
      </c>
      <c r="O203" s="547" t="s">
        <v>102</v>
      </c>
      <c r="P203" s="547" t="s">
        <v>102</v>
      </c>
      <c r="Q203" s="547" t="s">
        <v>102</v>
      </c>
      <c r="R203" s="547" t="s">
        <v>102</v>
      </c>
      <c r="S203" s="547" t="s">
        <v>102</v>
      </c>
      <c r="T203" s="547"/>
      <c r="U203" s="547"/>
      <c r="V203" s="547"/>
      <c r="W203" s="547"/>
      <c r="X203" s="547"/>
      <c r="Y203" s="547"/>
      <c r="Z203" s="547"/>
      <c r="AA203" s="547"/>
      <c r="AB203" s="547"/>
      <c r="AC203" s="547"/>
      <c r="AD203" s="547"/>
      <c r="AE203" s="547"/>
      <c r="AF203" s="547"/>
      <c r="AG203" s="547"/>
      <c r="AH203" s="547"/>
      <c r="AI203" s="547"/>
      <c r="AJ203" s="547"/>
      <c r="AK203" s="547"/>
      <c r="AL203" s="547"/>
      <c r="AM203" s="547"/>
      <c r="AN203" s="547"/>
      <c r="AO203" s="547"/>
      <c r="AP203" s="547"/>
      <c r="AQ203" s="547"/>
      <c r="AR203" s="547"/>
      <c r="AS203" s="547"/>
      <c r="AT203" s="547"/>
      <c r="AU203" s="547"/>
      <c r="AV203" s="547"/>
      <c r="AW203" s="547"/>
      <c r="AX203" s="547"/>
      <c r="AY203" s="547"/>
      <c r="AZ203" s="547"/>
      <c r="BA203" s="547"/>
      <c r="BB203" s="547"/>
      <c r="BC203" s="547"/>
      <c r="BD203" s="547"/>
      <c r="BE203" s="547"/>
      <c r="BF203" s="547"/>
      <c r="BG203" s="547"/>
      <c r="BH203" s="547"/>
      <c r="BI203" s="547"/>
      <c r="BJ203" s="547"/>
      <c r="BK203" s="547"/>
      <c r="BL203" s="547"/>
      <c r="BM203" s="547"/>
      <c r="BN203" s="547"/>
      <c r="BO203" s="547"/>
      <c r="BP203" s="547"/>
      <c r="BQ203" s="547"/>
      <c r="BR203" s="547"/>
      <c r="BS203" s="547"/>
      <c r="BT203" s="547"/>
      <c r="BU203" s="547"/>
      <c r="BV203" s="547"/>
      <c r="BW203" s="547"/>
      <c r="BX203" s="547"/>
      <c r="BY203" s="547"/>
      <c r="BZ203" s="547"/>
      <c r="CA203" s="547"/>
      <c r="CB203" s="547"/>
      <c r="CC203" s="547"/>
      <c r="CD203" s="547"/>
      <c r="CE203" s="547"/>
      <c r="CF203" s="547"/>
      <c r="CG203" s="547"/>
      <c r="CH203" s="547"/>
      <c r="CI203" s="547"/>
      <c r="CJ203" s="547"/>
      <c r="CK203" s="547"/>
      <c r="CL203" s="547"/>
      <c r="CM203" s="547"/>
      <c r="CN203" s="547"/>
      <c r="CO203" s="547"/>
      <c r="CP203" s="547"/>
      <c r="CQ203" s="547"/>
      <c r="CR203" s="547"/>
      <c r="CS203" s="547"/>
      <c r="CT203" s="547"/>
      <c r="CU203" s="547"/>
      <c r="CV203" s="547"/>
      <c r="CW203" s="547"/>
      <c r="CX203" s="547"/>
      <c r="CY203" s="547"/>
      <c r="CZ203" s="547"/>
      <c r="DA203" s="547"/>
      <c r="DB203" s="547"/>
      <c r="DC203" s="547"/>
      <c r="DD203" s="547"/>
      <c r="DE203" s="547"/>
      <c r="DF203" s="547"/>
      <c r="DG203" s="547"/>
      <c r="DH203" s="547"/>
      <c r="DI203" s="547"/>
      <c r="DJ203" s="547"/>
      <c r="DK203" s="547"/>
      <c r="DL203" s="547"/>
      <c r="DM203" s="547"/>
      <c r="DN203" s="547"/>
      <c r="DO203" s="547"/>
      <c r="DP203" s="547"/>
      <c r="DQ203" s="547"/>
      <c r="DR203" s="547"/>
      <c r="DS203" s="547"/>
      <c r="DT203" s="547"/>
      <c r="DU203" s="547"/>
      <c r="DV203" s="547"/>
      <c r="DW203" s="547"/>
      <c r="DX203" s="547"/>
      <c r="DY203" s="547"/>
      <c r="DZ203" s="547"/>
      <c r="EA203" s="547"/>
      <c r="EB203" s="547"/>
      <c r="EC203" s="547"/>
      <c r="ED203" s="547"/>
      <c r="EE203" s="547"/>
      <c r="EF203" s="547"/>
      <c r="EG203" s="547"/>
      <c r="EH203" s="547"/>
      <c r="EI203" s="547"/>
      <c r="EJ203" s="547"/>
      <c r="EK203" s="547"/>
      <c r="EL203" s="547"/>
      <c r="EM203" s="547"/>
      <c r="EN203" s="547"/>
      <c r="EO203" s="547"/>
      <c r="EP203" s="547"/>
      <c r="EQ203" s="547"/>
      <c r="ER203" s="547"/>
      <c r="ES203" s="547"/>
      <c r="ET203" s="547"/>
      <c r="EU203" s="547"/>
      <c r="EV203" s="547"/>
      <c r="EW203" s="547"/>
      <c r="EX203" s="547"/>
      <c r="EY203" s="547"/>
      <c r="EZ203" s="547"/>
      <c r="FA203" s="547"/>
      <c r="FB203" s="547"/>
      <c r="FC203" s="547"/>
      <c r="FD203" s="547"/>
      <c r="FE203" s="547"/>
      <c r="FF203" s="547"/>
      <c r="FG203" s="547"/>
      <c r="FH203" s="547"/>
      <c r="FI203" s="547"/>
      <c r="FJ203" s="547"/>
      <c r="FK203" s="547"/>
      <c r="FL203" s="547"/>
      <c r="FM203" s="547"/>
      <c r="FN203" s="547"/>
      <c r="FO203" s="547"/>
    </row>
    <row r="204" spans="1:171" x14ac:dyDescent="0.15">
      <c r="A204" s="547">
        <v>3348192</v>
      </c>
      <c r="B204" s="547">
        <v>0</v>
      </c>
      <c r="C204" s="547">
        <v>0</v>
      </c>
      <c r="D204" s="547" t="s">
        <v>102</v>
      </c>
      <c r="E204" s="547" t="s">
        <v>102</v>
      </c>
      <c r="F204" s="547" t="s">
        <v>102</v>
      </c>
      <c r="G204" s="547" t="s">
        <v>102</v>
      </c>
      <c r="H204" s="547" t="s">
        <v>102</v>
      </c>
      <c r="I204" s="547" t="s">
        <v>102</v>
      </c>
      <c r="J204" s="547" t="s">
        <v>102</v>
      </c>
      <c r="K204" s="547" t="s">
        <v>102</v>
      </c>
      <c r="L204" s="547" t="s">
        <v>102</v>
      </c>
      <c r="M204" s="547" t="s">
        <v>102</v>
      </c>
      <c r="N204" s="547" t="s">
        <v>102</v>
      </c>
      <c r="O204" s="547" t="s">
        <v>102</v>
      </c>
      <c r="P204" s="547" t="s">
        <v>102</v>
      </c>
      <c r="Q204" s="547" t="s">
        <v>102</v>
      </c>
      <c r="R204" s="547" t="s">
        <v>102</v>
      </c>
      <c r="S204" s="547" t="s">
        <v>102</v>
      </c>
      <c r="T204" s="547"/>
      <c r="U204" s="547"/>
      <c r="V204" s="547"/>
      <c r="W204" s="547"/>
      <c r="X204" s="547"/>
      <c r="Y204" s="547"/>
      <c r="Z204" s="547"/>
      <c r="AA204" s="547"/>
      <c r="AB204" s="547"/>
      <c r="AC204" s="547"/>
      <c r="AD204" s="547"/>
      <c r="AE204" s="547"/>
      <c r="AF204" s="547"/>
      <c r="AG204" s="547"/>
      <c r="AH204" s="547"/>
      <c r="AI204" s="547"/>
      <c r="AJ204" s="547"/>
      <c r="AK204" s="547"/>
      <c r="AL204" s="547"/>
      <c r="AM204" s="547"/>
      <c r="AN204" s="547"/>
      <c r="AO204" s="547"/>
      <c r="AP204" s="547"/>
      <c r="AQ204" s="547"/>
      <c r="AR204" s="547"/>
      <c r="AS204" s="547"/>
      <c r="AT204" s="547"/>
      <c r="AU204" s="547"/>
      <c r="AV204" s="547"/>
      <c r="AW204" s="547"/>
      <c r="AX204" s="547"/>
      <c r="AY204" s="547"/>
      <c r="AZ204" s="547"/>
      <c r="BA204" s="547"/>
      <c r="BB204" s="547"/>
      <c r="BC204" s="547"/>
      <c r="BD204" s="547"/>
      <c r="BE204" s="547"/>
      <c r="BF204" s="547"/>
      <c r="BG204" s="547"/>
      <c r="BH204" s="547"/>
      <c r="BI204" s="547"/>
      <c r="BJ204" s="547"/>
      <c r="BK204" s="547"/>
      <c r="BL204" s="547"/>
      <c r="BM204" s="547"/>
      <c r="BN204" s="547"/>
      <c r="BO204" s="547"/>
      <c r="BP204" s="547"/>
      <c r="BQ204" s="547"/>
      <c r="BR204" s="547"/>
      <c r="BS204" s="547"/>
      <c r="BT204" s="547"/>
      <c r="BU204" s="547"/>
      <c r="BV204" s="547"/>
      <c r="BW204" s="547"/>
      <c r="BX204" s="547"/>
      <c r="BY204" s="547"/>
      <c r="BZ204" s="547"/>
      <c r="CA204" s="547"/>
      <c r="CB204" s="547"/>
      <c r="CC204" s="547"/>
      <c r="CD204" s="547"/>
      <c r="CE204" s="547"/>
      <c r="CF204" s="547"/>
      <c r="CG204" s="547"/>
      <c r="CH204" s="547"/>
      <c r="CI204" s="547"/>
      <c r="CJ204" s="547"/>
      <c r="CK204" s="547"/>
      <c r="CL204" s="547"/>
      <c r="CM204" s="547"/>
      <c r="CN204" s="547"/>
      <c r="CO204" s="547"/>
      <c r="CP204" s="547"/>
      <c r="CQ204" s="547"/>
      <c r="CR204" s="547"/>
      <c r="CS204" s="547"/>
      <c r="CT204" s="547"/>
      <c r="CU204" s="547"/>
      <c r="CV204" s="547"/>
      <c r="CW204" s="547"/>
      <c r="CX204" s="547"/>
      <c r="CY204" s="547"/>
      <c r="CZ204" s="547"/>
      <c r="DA204" s="547"/>
      <c r="DB204" s="547"/>
      <c r="DC204" s="547"/>
      <c r="DD204" s="547"/>
      <c r="DE204" s="547"/>
      <c r="DF204" s="547"/>
      <c r="DG204" s="547"/>
      <c r="DH204" s="547"/>
      <c r="DI204" s="547"/>
      <c r="DJ204" s="547"/>
      <c r="DK204" s="547"/>
      <c r="DL204" s="547"/>
      <c r="DM204" s="547"/>
      <c r="DN204" s="547"/>
      <c r="DO204" s="547"/>
      <c r="DP204" s="547"/>
      <c r="DQ204" s="547"/>
      <c r="DR204" s="547"/>
      <c r="DS204" s="547"/>
      <c r="DT204" s="547"/>
      <c r="DU204" s="547"/>
      <c r="DV204" s="547"/>
      <c r="DW204" s="547"/>
      <c r="DX204" s="547"/>
      <c r="DY204" s="547"/>
      <c r="DZ204" s="547"/>
      <c r="EA204" s="547"/>
      <c r="EB204" s="547"/>
      <c r="EC204" s="547"/>
      <c r="ED204" s="547"/>
      <c r="EE204" s="547"/>
      <c r="EF204" s="547"/>
      <c r="EG204" s="547"/>
      <c r="EH204" s="547"/>
      <c r="EI204" s="547"/>
      <c r="EJ204" s="547"/>
      <c r="EK204" s="547"/>
      <c r="EL204" s="547"/>
      <c r="EM204" s="547"/>
      <c r="EN204" s="547"/>
      <c r="EO204" s="547"/>
      <c r="EP204" s="547"/>
      <c r="EQ204" s="547"/>
      <c r="ER204" s="547"/>
      <c r="ES204" s="547"/>
      <c r="ET204" s="547"/>
      <c r="EU204" s="547"/>
      <c r="EV204" s="547"/>
      <c r="EW204" s="547"/>
      <c r="EX204" s="547"/>
      <c r="EY204" s="547"/>
      <c r="EZ204" s="547"/>
      <c r="FA204" s="547"/>
      <c r="FB204" s="547"/>
      <c r="FC204" s="547"/>
      <c r="FD204" s="547"/>
      <c r="FE204" s="547"/>
      <c r="FF204" s="547"/>
      <c r="FG204" s="547"/>
      <c r="FH204" s="547"/>
      <c r="FI204" s="547"/>
      <c r="FJ204" s="547"/>
      <c r="FK204" s="547"/>
      <c r="FL204" s="547"/>
      <c r="FM204" s="547"/>
      <c r="FN204" s="547"/>
      <c r="FO204" s="547"/>
    </row>
    <row r="205" spans="1:171" x14ac:dyDescent="0.15">
      <c r="A205" s="547">
        <v>3392390</v>
      </c>
      <c r="B205" s="547">
        <v>0</v>
      </c>
      <c r="C205" s="547">
        <v>0</v>
      </c>
      <c r="D205" s="547" t="s">
        <v>102</v>
      </c>
      <c r="E205" s="547" t="s">
        <v>102</v>
      </c>
      <c r="F205" s="547" t="s">
        <v>102</v>
      </c>
      <c r="G205" s="547" t="s">
        <v>102</v>
      </c>
      <c r="H205" s="547" t="s">
        <v>102</v>
      </c>
      <c r="I205" s="547" t="s">
        <v>102</v>
      </c>
      <c r="J205" s="547" t="s">
        <v>102</v>
      </c>
      <c r="K205" s="547" t="s">
        <v>102</v>
      </c>
      <c r="L205" s="547" t="s">
        <v>102</v>
      </c>
      <c r="M205" s="547" t="s">
        <v>102</v>
      </c>
      <c r="N205" s="547" t="s">
        <v>102</v>
      </c>
      <c r="O205" s="547" t="s">
        <v>102</v>
      </c>
      <c r="P205" s="547" t="s">
        <v>102</v>
      </c>
      <c r="Q205" s="547" t="s">
        <v>102</v>
      </c>
      <c r="R205" s="547" t="s">
        <v>102</v>
      </c>
      <c r="S205" s="547" t="s">
        <v>102</v>
      </c>
      <c r="T205" s="547"/>
      <c r="U205" s="547"/>
      <c r="V205" s="547"/>
      <c r="W205" s="547"/>
      <c r="X205" s="547"/>
      <c r="Y205" s="547"/>
      <c r="Z205" s="547"/>
      <c r="AA205" s="547"/>
      <c r="AB205" s="547"/>
      <c r="AC205" s="547"/>
      <c r="AD205" s="547"/>
      <c r="AE205" s="547"/>
      <c r="AF205" s="547"/>
      <c r="AG205" s="547"/>
      <c r="AH205" s="547"/>
      <c r="AI205" s="547"/>
      <c r="AJ205" s="547"/>
      <c r="AK205" s="547"/>
      <c r="AL205" s="547"/>
      <c r="AM205" s="547"/>
      <c r="AN205" s="547"/>
      <c r="AO205" s="547"/>
      <c r="AP205" s="547"/>
      <c r="AQ205" s="547"/>
      <c r="AR205" s="547"/>
      <c r="AS205" s="547"/>
      <c r="AT205" s="547"/>
      <c r="AU205" s="547"/>
      <c r="AV205" s="547"/>
      <c r="AW205" s="547"/>
      <c r="AX205" s="547"/>
      <c r="AY205" s="547"/>
      <c r="AZ205" s="547"/>
      <c r="BA205" s="547"/>
      <c r="BB205" s="547"/>
      <c r="BC205" s="547"/>
      <c r="BD205" s="547"/>
      <c r="BE205" s="547"/>
      <c r="BF205" s="547"/>
      <c r="BG205" s="547"/>
      <c r="BH205" s="547"/>
      <c r="BI205" s="547"/>
      <c r="BJ205" s="547"/>
      <c r="BK205" s="547"/>
      <c r="BL205" s="547"/>
      <c r="BM205" s="547"/>
      <c r="BN205" s="547"/>
      <c r="BO205" s="547"/>
      <c r="BP205" s="547"/>
      <c r="BQ205" s="547"/>
      <c r="BR205" s="547"/>
      <c r="BS205" s="547"/>
      <c r="BT205" s="547"/>
      <c r="BU205" s="547"/>
      <c r="BV205" s="547"/>
      <c r="BW205" s="547"/>
      <c r="BX205" s="547"/>
      <c r="BY205" s="547"/>
      <c r="BZ205" s="547"/>
      <c r="CA205" s="547"/>
      <c r="CB205" s="547"/>
      <c r="CC205" s="547"/>
      <c r="CD205" s="547"/>
      <c r="CE205" s="547"/>
      <c r="CF205" s="547"/>
      <c r="CG205" s="547"/>
      <c r="CH205" s="547"/>
      <c r="CI205" s="547"/>
      <c r="CJ205" s="547"/>
      <c r="CK205" s="547"/>
      <c r="CL205" s="547"/>
      <c r="CM205" s="547"/>
      <c r="CN205" s="547"/>
      <c r="CO205" s="547"/>
      <c r="CP205" s="547"/>
      <c r="CQ205" s="547"/>
      <c r="CR205" s="547"/>
      <c r="CS205" s="547"/>
      <c r="CT205" s="547"/>
      <c r="CU205" s="547"/>
      <c r="CV205" s="547"/>
      <c r="CW205" s="547"/>
      <c r="CX205" s="547"/>
      <c r="CY205" s="547"/>
      <c r="CZ205" s="547"/>
      <c r="DA205" s="547"/>
      <c r="DB205" s="547"/>
      <c r="DC205" s="547"/>
      <c r="DD205" s="547"/>
      <c r="DE205" s="547"/>
      <c r="DF205" s="547"/>
      <c r="DG205" s="547"/>
      <c r="DH205" s="547"/>
      <c r="DI205" s="547"/>
      <c r="DJ205" s="547"/>
      <c r="DK205" s="547"/>
      <c r="DL205" s="547"/>
      <c r="DM205" s="547"/>
      <c r="DN205" s="547"/>
      <c r="DO205" s="547"/>
      <c r="DP205" s="547"/>
      <c r="DQ205" s="547"/>
      <c r="DR205" s="547"/>
      <c r="DS205" s="547"/>
      <c r="DT205" s="547"/>
      <c r="DU205" s="547"/>
      <c r="DV205" s="547"/>
      <c r="DW205" s="547"/>
      <c r="DX205" s="547"/>
      <c r="DY205" s="547"/>
      <c r="DZ205" s="547"/>
      <c r="EA205" s="547"/>
      <c r="EB205" s="547"/>
      <c r="EC205" s="547"/>
      <c r="ED205" s="547"/>
      <c r="EE205" s="547"/>
      <c r="EF205" s="547"/>
      <c r="EG205" s="547"/>
      <c r="EH205" s="547"/>
      <c r="EI205" s="547"/>
      <c r="EJ205" s="547"/>
      <c r="EK205" s="547"/>
      <c r="EL205" s="547"/>
      <c r="EM205" s="547"/>
      <c r="EN205" s="547"/>
      <c r="EO205" s="547"/>
      <c r="EP205" s="547"/>
      <c r="EQ205" s="547"/>
      <c r="ER205" s="547"/>
      <c r="ES205" s="547"/>
      <c r="ET205" s="547"/>
      <c r="EU205" s="547"/>
      <c r="EV205" s="547"/>
      <c r="EW205" s="547"/>
      <c r="EX205" s="547"/>
      <c r="EY205" s="547"/>
      <c r="EZ205" s="547"/>
      <c r="FA205" s="547"/>
      <c r="FB205" s="547"/>
      <c r="FC205" s="547"/>
      <c r="FD205" s="547"/>
      <c r="FE205" s="547"/>
      <c r="FF205" s="547"/>
      <c r="FG205" s="547"/>
      <c r="FH205" s="547"/>
      <c r="FI205" s="547"/>
      <c r="FJ205" s="547"/>
      <c r="FK205" s="547"/>
      <c r="FL205" s="547"/>
      <c r="FM205" s="547"/>
      <c r="FN205" s="547"/>
      <c r="FO205" s="547"/>
    </row>
    <row r="206" spans="1:171" x14ac:dyDescent="0.15">
      <c r="A206" s="547">
        <v>3384292</v>
      </c>
      <c r="B206" s="547">
        <v>0</v>
      </c>
      <c r="C206" s="547">
        <v>0</v>
      </c>
      <c r="D206" s="547" t="s">
        <v>102</v>
      </c>
      <c r="E206" s="547" t="s">
        <v>102</v>
      </c>
      <c r="F206" s="547" t="s">
        <v>102</v>
      </c>
      <c r="G206" s="547" t="s">
        <v>102</v>
      </c>
      <c r="H206" s="547" t="s">
        <v>102</v>
      </c>
      <c r="I206" s="547" t="s">
        <v>102</v>
      </c>
      <c r="J206" s="547" t="s">
        <v>102</v>
      </c>
      <c r="K206" s="547" t="s">
        <v>102</v>
      </c>
      <c r="L206" s="547" t="s">
        <v>102</v>
      </c>
      <c r="M206" s="547" t="s">
        <v>102</v>
      </c>
      <c r="N206" s="547" t="s">
        <v>102</v>
      </c>
      <c r="O206" s="547" t="s">
        <v>102</v>
      </c>
      <c r="P206" s="547" t="s">
        <v>102</v>
      </c>
      <c r="Q206" s="547" t="s">
        <v>102</v>
      </c>
      <c r="R206" s="547" t="s">
        <v>102</v>
      </c>
      <c r="S206" s="547" t="s">
        <v>102</v>
      </c>
      <c r="T206" s="547"/>
      <c r="U206" s="547"/>
      <c r="V206" s="547"/>
      <c r="W206" s="547"/>
      <c r="X206" s="547"/>
      <c r="Y206" s="547"/>
      <c r="Z206" s="547"/>
      <c r="AA206" s="547"/>
      <c r="AB206" s="547"/>
      <c r="AC206" s="547"/>
      <c r="AD206" s="547"/>
      <c r="AE206" s="547"/>
      <c r="AF206" s="547"/>
      <c r="AG206" s="547"/>
      <c r="AH206" s="547"/>
      <c r="AI206" s="547"/>
      <c r="AJ206" s="547"/>
      <c r="AK206" s="547"/>
      <c r="AL206" s="547"/>
      <c r="AM206" s="547"/>
      <c r="AN206" s="547"/>
      <c r="AO206" s="547"/>
      <c r="AP206" s="547"/>
      <c r="AQ206" s="547"/>
      <c r="AR206" s="547"/>
      <c r="AS206" s="547"/>
      <c r="AT206" s="547"/>
      <c r="AU206" s="547"/>
      <c r="AV206" s="547"/>
      <c r="AW206" s="547"/>
      <c r="AX206" s="547"/>
      <c r="AY206" s="547"/>
      <c r="AZ206" s="547"/>
      <c r="BA206" s="547"/>
      <c r="BB206" s="547"/>
      <c r="BC206" s="547"/>
      <c r="BD206" s="547"/>
      <c r="BE206" s="547"/>
      <c r="BF206" s="547"/>
      <c r="BG206" s="547"/>
      <c r="BH206" s="547"/>
      <c r="BI206" s="547"/>
      <c r="BJ206" s="547"/>
      <c r="BK206" s="547"/>
      <c r="BL206" s="547"/>
      <c r="BM206" s="547"/>
      <c r="BN206" s="547"/>
      <c r="BO206" s="547"/>
      <c r="BP206" s="547"/>
      <c r="BQ206" s="547"/>
      <c r="BR206" s="547"/>
      <c r="BS206" s="547"/>
      <c r="BT206" s="547"/>
      <c r="BU206" s="547"/>
      <c r="BV206" s="547"/>
      <c r="BW206" s="547"/>
      <c r="BX206" s="547"/>
      <c r="BY206" s="547"/>
      <c r="BZ206" s="547"/>
      <c r="CA206" s="547"/>
      <c r="CB206" s="547"/>
      <c r="CC206" s="547"/>
      <c r="CD206" s="547"/>
      <c r="CE206" s="547"/>
      <c r="CF206" s="547"/>
      <c r="CG206" s="547"/>
      <c r="CH206" s="547"/>
      <c r="CI206" s="547"/>
      <c r="CJ206" s="547"/>
      <c r="CK206" s="547"/>
      <c r="CL206" s="547"/>
      <c r="CM206" s="547"/>
      <c r="CN206" s="547"/>
      <c r="CO206" s="547"/>
      <c r="CP206" s="547"/>
      <c r="CQ206" s="547"/>
      <c r="CR206" s="547"/>
      <c r="CS206" s="547"/>
      <c r="CT206" s="547"/>
      <c r="CU206" s="547"/>
      <c r="CV206" s="547"/>
      <c r="CW206" s="547"/>
      <c r="CX206" s="547"/>
      <c r="CY206" s="547"/>
      <c r="CZ206" s="547"/>
      <c r="DA206" s="547"/>
      <c r="DB206" s="547"/>
      <c r="DC206" s="547"/>
      <c r="DD206" s="547"/>
      <c r="DE206" s="547"/>
      <c r="DF206" s="547"/>
      <c r="DG206" s="547"/>
      <c r="DH206" s="547"/>
      <c r="DI206" s="547"/>
      <c r="DJ206" s="547"/>
      <c r="DK206" s="547"/>
      <c r="DL206" s="547"/>
      <c r="DM206" s="547"/>
      <c r="DN206" s="547"/>
      <c r="DO206" s="547"/>
      <c r="DP206" s="547"/>
      <c r="DQ206" s="547"/>
      <c r="DR206" s="547"/>
      <c r="DS206" s="547"/>
      <c r="DT206" s="547"/>
      <c r="DU206" s="547"/>
      <c r="DV206" s="547"/>
      <c r="DW206" s="547"/>
      <c r="DX206" s="547"/>
      <c r="DY206" s="547"/>
      <c r="DZ206" s="547"/>
      <c r="EA206" s="547"/>
      <c r="EB206" s="547"/>
      <c r="EC206" s="547"/>
      <c r="ED206" s="547"/>
      <c r="EE206" s="547"/>
      <c r="EF206" s="547"/>
      <c r="EG206" s="547"/>
      <c r="EH206" s="547"/>
      <c r="EI206" s="547"/>
      <c r="EJ206" s="547"/>
      <c r="EK206" s="547"/>
      <c r="EL206" s="547"/>
      <c r="EM206" s="547"/>
      <c r="EN206" s="547"/>
      <c r="EO206" s="547"/>
      <c r="EP206" s="547"/>
      <c r="EQ206" s="547"/>
      <c r="ER206" s="547"/>
      <c r="ES206" s="547"/>
      <c r="ET206" s="547"/>
      <c r="EU206" s="547"/>
      <c r="EV206" s="547"/>
      <c r="EW206" s="547"/>
      <c r="EX206" s="547"/>
      <c r="EY206" s="547"/>
      <c r="EZ206" s="547"/>
      <c r="FA206" s="547"/>
      <c r="FB206" s="547"/>
      <c r="FC206" s="547"/>
      <c r="FD206" s="547"/>
      <c r="FE206" s="547"/>
      <c r="FF206" s="547"/>
      <c r="FG206" s="547"/>
      <c r="FH206" s="547"/>
      <c r="FI206" s="547"/>
      <c r="FJ206" s="547"/>
      <c r="FK206" s="547"/>
      <c r="FL206" s="547"/>
      <c r="FM206" s="547"/>
      <c r="FN206" s="547"/>
      <c r="FO206" s="547"/>
    </row>
    <row r="207" spans="1:171" x14ac:dyDescent="0.15">
      <c r="A207" s="547">
        <v>3340724</v>
      </c>
      <c r="B207" s="547">
        <v>0</v>
      </c>
      <c r="C207" s="547">
        <v>0</v>
      </c>
      <c r="D207" s="547" t="s">
        <v>102</v>
      </c>
      <c r="E207" s="547" t="s">
        <v>102</v>
      </c>
      <c r="F207" s="547" t="s">
        <v>102</v>
      </c>
      <c r="G207" s="547" t="s">
        <v>102</v>
      </c>
      <c r="H207" s="547" t="s">
        <v>102</v>
      </c>
      <c r="I207" s="547" t="s">
        <v>102</v>
      </c>
      <c r="J207" s="547" t="s">
        <v>102</v>
      </c>
      <c r="K207" s="547" t="s">
        <v>102</v>
      </c>
      <c r="L207" s="547" t="s">
        <v>102</v>
      </c>
      <c r="M207" s="547" t="s">
        <v>102</v>
      </c>
      <c r="N207" s="547" t="s">
        <v>102</v>
      </c>
      <c r="O207" s="547" t="s">
        <v>102</v>
      </c>
      <c r="P207" s="547" t="s">
        <v>102</v>
      </c>
      <c r="Q207" s="547" t="s">
        <v>102</v>
      </c>
      <c r="R207" s="547" t="s">
        <v>102</v>
      </c>
      <c r="S207" s="547" t="s">
        <v>102</v>
      </c>
      <c r="T207" s="547"/>
      <c r="U207" s="547"/>
      <c r="V207" s="547"/>
      <c r="W207" s="547"/>
      <c r="X207" s="547"/>
      <c r="Y207" s="547"/>
      <c r="Z207" s="547"/>
      <c r="AA207" s="547"/>
      <c r="AB207" s="547"/>
      <c r="AC207" s="547"/>
      <c r="AD207" s="547"/>
      <c r="AE207" s="547"/>
      <c r="AF207" s="547"/>
      <c r="AG207" s="547"/>
      <c r="AH207" s="547"/>
      <c r="AI207" s="547"/>
      <c r="AJ207" s="547"/>
      <c r="AK207" s="547"/>
      <c r="AL207" s="547"/>
      <c r="AM207" s="547"/>
      <c r="AN207" s="547"/>
      <c r="AO207" s="547"/>
      <c r="AP207" s="547"/>
      <c r="AQ207" s="547"/>
      <c r="AR207" s="547"/>
      <c r="AS207" s="547"/>
      <c r="AT207" s="547"/>
      <c r="AU207" s="547"/>
      <c r="AV207" s="547"/>
      <c r="AW207" s="547"/>
      <c r="AX207" s="547"/>
      <c r="AY207" s="547"/>
      <c r="AZ207" s="547"/>
      <c r="BA207" s="547"/>
      <c r="BB207" s="547"/>
      <c r="BC207" s="547"/>
      <c r="BD207" s="547"/>
      <c r="BE207" s="547"/>
      <c r="BF207" s="547"/>
      <c r="BG207" s="547"/>
      <c r="BH207" s="547"/>
      <c r="BI207" s="547"/>
      <c r="BJ207" s="547"/>
      <c r="BK207" s="547"/>
      <c r="BL207" s="547"/>
      <c r="BM207" s="547"/>
      <c r="BN207" s="547"/>
      <c r="BO207" s="547"/>
      <c r="BP207" s="547"/>
      <c r="BQ207" s="547"/>
      <c r="BR207" s="547"/>
      <c r="BS207" s="547"/>
      <c r="BT207" s="547"/>
      <c r="BU207" s="547"/>
      <c r="BV207" s="547"/>
      <c r="BW207" s="547"/>
      <c r="BX207" s="547"/>
      <c r="BY207" s="547"/>
      <c r="BZ207" s="547"/>
      <c r="CA207" s="547"/>
      <c r="CB207" s="547"/>
      <c r="CC207" s="547"/>
      <c r="CD207" s="547"/>
      <c r="CE207" s="547"/>
      <c r="CF207" s="547"/>
      <c r="CG207" s="547"/>
      <c r="CH207" s="547"/>
      <c r="CI207" s="547"/>
      <c r="CJ207" s="547"/>
      <c r="CK207" s="547"/>
      <c r="CL207" s="547"/>
      <c r="CM207" s="547"/>
      <c r="CN207" s="547"/>
      <c r="CO207" s="547"/>
      <c r="CP207" s="547"/>
      <c r="CQ207" s="547"/>
      <c r="CR207" s="547"/>
      <c r="CS207" s="547"/>
      <c r="CT207" s="547"/>
      <c r="CU207" s="547"/>
      <c r="CV207" s="547"/>
      <c r="CW207" s="547"/>
      <c r="CX207" s="547"/>
      <c r="CY207" s="547"/>
      <c r="CZ207" s="547"/>
      <c r="DA207" s="547"/>
      <c r="DB207" s="547"/>
      <c r="DC207" s="547"/>
      <c r="DD207" s="547"/>
      <c r="DE207" s="547"/>
      <c r="DF207" s="547"/>
      <c r="DG207" s="547"/>
      <c r="DH207" s="547"/>
      <c r="DI207" s="547"/>
      <c r="DJ207" s="547"/>
      <c r="DK207" s="547"/>
      <c r="DL207" s="547"/>
      <c r="DM207" s="547"/>
      <c r="DN207" s="547"/>
      <c r="DO207" s="547"/>
      <c r="DP207" s="547"/>
      <c r="DQ207" s="547"/>
      <c r="DR207" s="547"/>
      <c r="DS207" s="547"/>
      <c r="DT207" s="547"/>
      <c r="DU207" s="547"/>
      <c r="DV207" s="547"/>
      <c r="DW207" s="547"/>
      <c r="DX207" s="547"/>
      <c r="DY207" s="547"/>
      <c r="DZ207" s="547"/>
      <c r="EA207" s="547"/>
      <c r="EB207" s="547"/>
      <c r="EC207" s="547"/>
      <c r="ED207" s="547"/>
      <c r="EE207" s="547"/>
      <c r="EF207" s="547"/>
      <c r="EG207" s="547"/>
      <c r="EH207" s="547"/>
      <c r="EI207" s="547"/>
      <c r="EJ207" s="547"/>
      <c r="EK207" s="547"/>
      <c r="EL207" s="547"/>
      <c r="EM207" s="547"/>
      <c r="EN207" s="547"/>
      <c r="EO207" s="547"/>
      <c r="EP207" s="547"/>
      <c r="EQ207" s="547"/>
      <c r="ER207" s="547"/>
      <c r="ES207" s="547"/>
      <c r="ET207" s="547"/>
      <c r="EU207" s="547"/>
      <c r="EV207" s="547"/>
      <c r="EW207" s="547"/>
      <c r="EX207" s="547"/>
      <c r="EY207" s="547"/>
      <c r="EZ207" s="547"/>
      <c r="FA207" s="547"/>
      <c r="FB207" s="547"/>
      <c r="FC207" s="547"/>
      <c r="FD207" s="547"/>
      <c r="FE207" s="547"/>
      <c r="FF207" s="547"/>
      <c r="FG207" s="547"/>
      <c r="FH207" s="547"/>
      <c r="FI207" s="547"/>
      <c r="FJ207" s="547"/>
      <c r="FK207" s="547"/>
      <c r="FL207" s="547"/>
      <c r="FM207" s="547"/>
      <c r="FN207" s="547"/>
      <c r="FO207" s="547"/>
    </row>
    <row r="208" spans="1:171" x14ac:dyDescent="0.15">
      <c r="A208" s="547">
        <v>3301860</v>
      </c>
      <c r="B208" s="547">
        <v>0</v>
      </c>
      <c r="C208" s="547">
        <v>0</v>
      </c>
      <c r="D208" s="547" t="s">
        <v>102</v>
      </c>
      <c r="E208" s="547" t="s">
        <v>102</v>
      </c>
      <c r="F208" s="547" t="s">
        <v>102</v>
      </c>
      <c r="G208" s="547" t="s">
        <v>102</v>
      </c>
      <c r="H208" s="547" t="s">
        <v>102</v>
      </c>
      <c r="I208" s="547" t="s">
        <v>102</v>
      </c>
      <c r="J208" s="547" t="s">
        <v>102</v>
      </c>
      <c r="K208" s="547" t="s">
        <v>102</v>
      </c>
      <c r="L208" s="547" t="s">
        <v>102</v>
      </c>
      <c r="M208" s="547" t="s">
        <v>102</v>
      </c>
      <c r="N208" s="547" t="s">
        <v>102</v>
      </c>
      <c r="O208" s="547" t="s">
        <v>102</v>
      </c>
      <c r="P208" s="547" t="s">
        <v>102</v>
      </c>
      <c r="Q208" s="547" t="s">
        <v>102</v>
      </c>
      <c r="R208" s="547" t="s">
        <v>102</v>
      </c>
      <c r="S208" s="547" t="s">
        <v>102</v>
      </c>
      <c r="T208" s="547"/>
      <c r="U208" s="547"/>
      <c r="V208" s="547"/>
      <c r="W208" s="547"/>
      <c r="X208" s="547"/>
      <c r="Y208" s="547"/>
      <c r="Z208" s="547"/>
      <c r="AA208" s="547"/>
      <c r="AB208" s="547"/>
      <c r="AC208" s="547"/>
      <c r="AD208" s="547"/>
      <c r="AE208" s="547"/>
      <c r="AF208" s="547"/>
      <c r="AG208" s="547"/>
      <c r="AH208" s="547"/>
      <c r="AI208" s="547"/>
      <c r="AJ208" s="547"/>
      <c r="AK208" s="547"/>
      <c r="AL208" s="547"/>
      <c r="AM208" s="547"/>
      <c r="AN208" s="547"/>
      <c r="AO208" s="547"/>
      <c r="AP208" s="547"/>
      <c r="AQ208" s="547"/>
      <c r="AR208" s="547"/>
      <c r="AS208" s="547"/>
      <c r="AT208" s="547"/>
      <c r="AU208" s="547"/>
      <c r="AV208" s="547"/>
      <c r="AW208" s="547"/>
      <c r="AX208" s="547"/>
      <c r="AY208" s="547"/>
      <c r="AZ208" s="547"/>
      <c r="BA208" s="547"/>
      <c r="BB208" s="547"/>
      <c r="BC208" s="547"/>
      <c r="BD208" s="547"/>
      <c r="BE208" s="547"/>
      <c r="BF208" s="547"/>
      <c r="BG208" s="547"/>
      <c r="BH208" s="547"/>
      <c r="BI208" s="547"/>
      <c r="BJ208" s="547"/>
      <c r="BK208" s="547"/>
      <c r="BL208" s="547"/>
      <c r="BM208" s="547"/>
      <c r="BN208" s="547"/>
      <c r="BO208" s="547"/>
      <c r="BP208" s="547"/>
      <c r="BQ208" s="547"/>
      <c r="BR208" s="547"/>
      <c r="BS208" s="547"/>
      <c r="BT208" s="547"/>
      <c r="BU208" s="547"/>
      <c r="BV208" s="547"/>
      <c r="BW208" s="547"/>
      <c r="BX208" s="547"/>
      <c r="BY208" s="547"/>
      <c r="BZ208" s="547"/>
      <c r="CA208" s="547"/>
      <c r="CB208" s="547"/>
      <c r="CC208" s="547"/>
      <c r="CD208" s="547"/>
      <c r="CE208" s="547"/>
      <c r="CF208" s="547"/>
      <c r="CG208" s="547"/>
      <c r="CH208" s="547"/>
      <c r="CI208" s="547"/>
      <c r="CJ208" s="547"/>
      <c r="CK208" s="547"/>
      <c r="CL208" s="547"/>
      <c r="CM208" s="547"/>
      <c r="CN208" s="547"/>
      <c r="CO208" s="547"/>
      <c r="CP208" s="547"/>
      <c r="CQ208" s="547"/>
      <c r="CR208" s="547"/>
      <c r="CS208" s="547"/>
      <c r="CT208" s="547"/>
      <c r="CU208" s="547"/>
      <c r="CV208" s="547"/>
      <c r="CW208" s="547"/>
      <c r="CX208" s="547"/>
      <c r="CY208" s="547"/>
      <c r="CZ208" s="547"/>
      <c r="DA208" s="547"/>
      <c r="DB208" s="547"/>
      <c r="DC208" s="547"/>
      <c r="DD208" s="547"/>
      <c r="DE208" s="547"/>
      <c r="DF208" s="547"/>
      <c r="DG208" s="547"/>
      <c r="DH208" s="547"/>
      <c r="DI208" s="547"/>
      <c r="DJ208" s="547"/>
      <c r="DK208" s="547"/>
      <c r="DL208" s="547"/>
      <c r="DM208" s="547"/>
      <c r="DN208" s="547"/>
      <c r="DO208" s="547"/>
      <c r="DP208" s="547"/>
      <c r="DQ208" s="547"/>
      <c r="DR208" s="547"/>
      <c r="DS208" s="547"/>
      <c r="DT208" s="547"/>
      <c r="DU208" s="547"/>
      <c r="DV208" s="547"/>
      <c r="DW208" s="547"/>
      <c r="DX208" s="547"/>
      <c r="DY208" s="547"/>
      <c r="DZ208" s="547"/>
      <c r="EA208" s="547"/>
      <c r="EB208" s="547"/>
      <c r="EC208" s="547"/>
      <c r="ED208" s="547"/>
      <c r="EE208" s="547"/>
      <c r="EF208" s="547"/>
      <c r="EG208" s="547"/>
      <c r="EH208" s="547"/>
      <c r="EI208" s="547"/>
      <c r="EJ208" s="547"/>
      <c r="EK208" s="547"/>
      <c r="EL208" s="547"/>
      <c r="EM208" s="547"/>
      <c r="EN208" s="547"/>
      <c r="EO208" s="547"/>
      <c r="EP208" s="547"/>
      <c r="EQ208" s="547"/>
      <c r="ER208" s="547"/>
      <c r="ES208" s="547"/>
      <c r="ET208" s="547"/>
      <c r="EU208" s="547"/>
      <c r="EV208" s="547"/>
      <c r="EW208" s="547"/>
      <c r="EX208" s="547"/>
      <c r="EY208" s="547"/>
      <c r="EZ208" s="547"/>
      <c r="FA208" s="547"/>
      <c r="FB208" s="547"/>
      <c r="FC208" s="547"/>
      <c r="FD208" s="547"/>
      <c r="FE208" s="547"/>
      <c r="FF208" s="547"/>
      <c r="FG208" s="547"/>
      <c r="FH208" s="547"/>
      <c r="FI208" s="547"/>
      <c r="FJ208" s="547"/>
      <c r="FK208" s="547"/>
      <c r="FL208" s="547"/>
      <c r="FM208" s="547"/>
      <c r="FN208" s="547"/>
      <c r="FO208" s="547"/>
    </row>
    <row r="209" spans="1:171" x14ac:dyDescent="0.15">
      <c r="A209" s="547">
        <v>3341114</v>
      </c>
      <c r="B209" s="547">
        <v>0</v>
      </c>
      <c r="C209" s="547">
        <v>0</v>
      </c>
      <c r="D209" s="547" t="s">
        <v>102</v>
      </c>
      <c r="E209" s="547" t="s">
        <v>102</v>
      </c>
      <c r="F209" s="547" t="s">
        <v>102</v>
      </c>
      <c r="G209" s="547" t="s">
        <v>102</v>
      </c>
      <c r="H209" s="547" t="s">
        <v>102</v>
      </c>
      <c r="I209" s="547" t="s">
        <v>102</v>
      </c>
      <c r="J209" s="547" t="s">
        <v>102</v>
      </c>
      <c r="K209" s="547" t="s">
        <v>102</v>
      </c>
      <c r="L209" s="547" t="s">
        <v>102</v>
      </c>
      <c r="M209" s="547" t="s">
        <v>102</v>
      </c>
      <c r="N209" s="547" t="s">
        <v>102</v>
      </c>
      <c r="O209" s="547" t="s">
        <v>102</v>
      </c>
      <c r="P209" s="547" t="s">
        <v>102</v>
      </c>
      <c r="Q209" s="547" t="s">
        <v>102</v>
      </c>
      <c r="R209" s="547" t="s">
        <v>102</v>
      </c>
      <c r="S209" s="547" t="s">
        <v>102</v>
      </c>
      <c r="T209" s="547"/>
      <c r="U209" s="547"/>
      <c r="V209" s="547"/>
      <c r="W209" s="547"/>
      <c r="X209" s="547"/>
      <c r="Y209" s="547"/>
      <c r="Z209" s="547"/>
      <c r="AA209" s="547"/>
      <c r="AB209" s="547"/>
      <c r="AC209" s="547"/>
      <c r="AD209" s="547"/>
      <c r="AE209" s="547"/>
      <c r="AF209" s="547"/>
      <c r="AG209" s="547"/>
      <c r="AH209" s="547"/>
      <c r="AI209" s="547"/>
      <c r="AJ209" s="547"/>
      <c r="AK209" s="547"/>
      <c r="AL209" s="547"/>
      <c r="AM209" s="547"/>
      <c r="AN209" s="547"/>
      <c r="AO209" s="547"/>
      <c r="AP209" s="547"/>
      <c r="AQ209" s="547"/>
      <c r="AR209" s="547"/>
      <c r="AS209" s="547"/>
      <c r="AT209" s="547"/>
      <c r="AU209" s="547"/>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547"/>
      <c r="CB209" s="547"/>
      <c r="CC209" s="547"/>
      <c r="CD209" s="547"/>
      <c r="CE209" s="547"/>
      <c r="CF209" s="547"/>
      <c r="CG209" s="547"/>
      <c r="CH209" s="547"/>
      <c r="CI209" s="547"/>
      <c r="CJ209" s="547"/>
      <c r="CK209" s="547"/>
      <c r="CL209" s="547"/>
      <c r="CM209" s="547"/>
      <c r="CN209" s="547"/>
      <c r="CO209" s="547"/>
      <c r="CP209" s="547"/>
      <c r="CQ209" s="547"/>
      <c r="CR209" s="547"/>
      <c r="CS209" s="547"/>
      <c r="CT209" s="547"/>
      <c r="CU209" s="547"/>
      <c r="CV209" s="547"/>
      <c r="CW209" s="547"/>
      <c r="CX209" s="547"/>
      <c r="CY209" s="547"/>
      <c r="CZ209" s="547"/>
      <c r="DA209" s="547"/>
      <c r="DB209" s="547"/>
      <c r="DC209" s="547"/>
      <c r="DD209" s="547"/>
      <c r="DE209" s="547"/>
      <c r="DF209" s="547"/>
      <c r="DG209" s="547"/>
      <c r="DH209" s="547"/>
      <c r="DI209" s="547"/>
      <c r="DJ209" s="547"/>
      <c r="DK209" s="547"/>
      <c r="DL209" s="547"/>
      <c r="DM209" s="547"/>
      <c r="DN209" s="547"/>
      <c r="DO209" s="547"/>
      <c r="DP209" s="547"/>
      <c r="DQ209" s="547"/>
      <c r="DR209" s="547"/>
      <c r="DS209" s="547"/>
      <c r="DT209" s="547"/>
      <c r="DU209" s="547"/>
      <c r="DV209" s="547"/>
      <c r="DW209" s="547"/>
      <c r="DX209" s="547"/>
      <c r="DY209" s="547"/>
      <c r="DZ209" s="547"/>
      <c r="EA209" s="547"/>
      <c r="EB209" s="547"/>
      <c r="EC209" s="547"/>
      <c r="ED209" s="547"/>
      <c r="EE209" s="547"/>
      <c r="EF209" s="547"/>
      <c r="EG209" s="547"/>
      <c r="EH209" s="547"/>
      <c r="EI209" s="547"/>
      <c r="EJ209" s="547"/>
      <c r="EK209" s="547"/>
      <c r="EL209" s="547"/>
      <c r="EM209" s="547"/>
      <c r="EN209" s="547"/>
      <c r="EO209" s="547"/>
      <c r="EP209" s="547"/>
      <c r="EQ209" s="547"/>
      <c r="ER209" s="547"/>
      <c r="ES209" s="547"/>
      <c r="ET209" s="547"/>
      <c r="EU209" s="547"/>
      <c r="EV209" s="547"/>
      <c r="EW209" s="547"/>
      <c r="EX209" s="547"/>
      <c r="EY209" s="547"/>
      <c r="EZ209" s="547"/>
      <c r="FA209" s="547"/>
      <c r="FB209" s="547"/>
      <c r="FC209" s="547"/>
      <c r="FD209" s="547"/>
      <c r="FE209" s="547"/>
      <c r="FF209" s="547"/>
      <c r="FG209" s="547"/>
      <c r="FH209" s="547"/>
      <c r="FI209" s="547"/>
      <c r="FJ209" s="547"/>
      <c r="FK209" s="547"/>
      <c r="FL209" s="547"/>
      <c r="FM209" s="547"/>
      <c r="FN209" s="547"/>
      <c r="FO209" s="547"/>
    </row>
    <row r="210" spans="1:171" x14ac:dyDescent="0.15">
      <c r="A210" s="547">
        <v>3316492</v>
      </c>
      <c r="B210" s="547">
        <v>0</v>
      </c>
      <c r="C210" s="547">
        <v>0</v>
      </c>
      <c r="D210" s="547" t="s">
        <v>102</v>
      </c>
      <c r="E210" s="547" t="s">
        <v>102</v>
      </c>
      <c r="F210" s="547" t="s">
        <v>102</v>
      </c>
      <c r="G210" s="547" t="s">
        <v>102</v>
      </c>
      <c r="H210" s="547" t="s">
        <v>102</v>
      </c>
      <c r="I210" s="547" t="s">
        <v>102</v>
      </c>
      <c r="J210" s="547" t="s">
        <v>102</v>
      </c>
      <c r="K210" s="547" t="s">
        <v>102</v>
      </c>
      <c r="L210" s="547" t="s">
        <v>102</v>
      </c>
      <c r="M210" s="547" t="s">
        <v>102</v>
      </c>
      <c r="N210" s="547" t="s">
        <v>102</v>
      </c>
      <c r="O210" s="547" t="s">
        <v>102</v>
      </c>
      <c r="P210" s="547" t="s">
        <v>102</v>
      </c>
      <c r="Q210" s="547" t="s">
        <v>102</v>
      </c>
      <c r="R210" s="547" t="s">
        <v>102</v>
      </c>
      <c r="S210" s="547" t="s">
        <v>102</v>
      </c>
      <c r="T210" s="547"/>
      <c r="U210" s="547"/>
      <c r="V210" s="547"/>
      <c r="W210" s="547"/>
      <c r="X210" s="547"/>
      <c r="Y210" s="547"/>
      <c r="Z210" s="547"/>
      <c r="AA210" s="547"/>
      <c r="AB210" s="547"/>
      <c r="AC210" s="547"/>
      <c r="AD210" s="547"/>
      <c r="AE210" s="547"/>
      <c r="AF210" s="547"/>
      <c r="AG210" s="547"/>
      <c r="AH210" s="547"/>
      <c r="AI210" s="547"/>
      <c r="AJ210" s="547"/>
      <c r="AK210" s="547"/>
      <c r="AL210" s="547"/>
      <c r="AM210" s="547"/>
      <c r="AN210" s="547"/>
      <c r="AO210" s="547"/>
      <c r="AP210" s="547"/>
      <c r="AQ210" s="547"/>
      <c r="AR210" s="547"/>
      <c r="AS210" s="547"/>
      <c r="AT210" s="547"/>
      <c r="AU210" s="547"/>
      <c r="AV210" s="547"/>
      <c r="AW210" s="547"/>
      <c r="AX210" s="547"/>
      <c r="AY210" s="547"/>
      <c r="AZ210" s="547"/>
      <c r="BA210" s="547"/>
      <c r="BB210" s="547"/>
      <c r="BC210" s="547"/>
      <c r="BD210" s="547"/>
      <c r="BE210" s="547"/>
      <c r="BF210" s="547"/>
      <c r="BG210" s="547"/>
      <c r="BH210" s="547"/>
      <c r="BI210" s="547"/>
      <c r="BJ210" s="547"/>
      <c r="BK210" s="547"/>
      <c r="BL210" s="547"/>
      <c r="BM210" s="547"/>
      <c r="BN210" s="547"/>
      <c r="BO210" s="547"/>
      <c r="BP210" s="547"/>
      <c r="BQ210" s="547"/>
      <c r="BR210" s="547"/>
      <c r="BS210" s="547"/>
      <c r="BT210" s="547"/>
      <c r="BU210" s="547"/>
      <c r="BV210" s="547"/>
      <c r="BW210" s="547"/>
      <c r="BX210" s="547"/>
      <c r="BY210" s="547"/>
      <c r="BZ210" s="547"/>
      <c r="CA210" s="547"/>
      <c r="CB210" s="547"/>
      <c r="CC210" s="547"/>
      <c r="CD210" s="547"/>
      <c r="CE210" s="547"/>
      <c r="CF210" s="547"/>
      <c r="CG210" s="547"/>
      <c r="CH210" s="547"/>
      <c r="CI210" s="547"/>
      <c r="CJ210" s="547"/>
      <c r="CK210" s="547"/>
      <c r="CL210" s="547"/>
      <c r="CM210" s="547"/>
      <c r="CN210" s="547"/>
      <c r="CO210" s="547"/>
      <c r="CP210" s="547"/>
      <c r="CQ210" s="547"/>
      <c r="CR210" s="547"/>
      <c r="CS210" s="547"/>
      <c r="CT210" s="547"/>
      <c r="CU210" s="547"/>
      <c r="CV210" s="547"/>
      <c r="CW210" s="547"/>
      <c r="CX210" s="547"/>
      <c r="CY210" s="547"/>
      <c r="CZ210" s="547"/>
      <c r="DA210" s="547"/>
      <c r="DB210" s="547"/>
      <c r="DC210" s="547"/>
      <c r="DD210" s="547"/>
      <c r="DE210" s="547"/>
      <c r="DF210" s="547"/>
      <c r="DG210" s="547"/>
      <c r="DH210" s="547"/>
      <c r="DI210" s="547"/>
      <c r="DJ210" s="547"/>
      <c r="DK210" s="547"/>
      <c r="DL210" s="547"/>
      <c r="DM210" s="547"/>
      <c r="DN210" s="547"/>
      <c r="DO210" s="547"/>
      <c r="DP210" s="547"/>
      <c r="DQ210" s="547"/>
      <c r="DR210" s="547"/>
      <c r="DS210" s="547"/>
      <c r="DT210" s="547"/>
      <c r="DU210" s="547"/>
      <c r="DV210" s="547"/>
      <c r="DW210" s="547"/>
      <c r="DX210" s="547"/>
      <c r="DY210" s="547"/>
      <c r="DZ210" s="547"/>
      <c r="EA210" s="547"/>
      <c r="EB210" s="547"/>
      <c r="EC210" s="547"/>
      <c r="ED210" s="547"/>
      <c r="EE210" s="547"/>
      <c r="EF210" s="547"/>
      <c r="EG210" s="547"/>
      <c r="EH210" s="547"/>
      <c r="EI210" s="547"/>
      <c r="EJ210" s="547"/>
      <c r="EK210" s="547"/>
      <c r="EL210" s="547"/>
      <c r="EM210" s="547"/>
      <c r="EN210" s="547"/>
      <c r="EO210" s="547"/>
      <c r="EP210" s="547"/>
      <c r="EQ210" s="547"/>
      <c r="ER210" s="547"/>
      <c r="ES210" s="547"/>
      <c r="ET210" s="547"/>
      <c r="EU210" s="547"/>
      <c r="EV210" s="547"/>
      <c r="EW210" s="547"/>
      <c r="EX210" s="547"/>
      <c r="EY210" s="547"/>
      <c r="EZ210" s="547"/>
      <c r="FA210" s="547"/>
      <c r="FB210" s="547"/>
      <c r="FC210" s="547"/>
      <c r="FD210" s="547"/>
      <c r="FE210" s="547"/>
      <c r="FF210" s="547"/>
      <c r="FG210" s="547"/>
      <c r="FH210" s="547"/>
      <c r="FI210" s="547"/>
      <c r="FJ210" s="547"/>
      <c r="FK210" s="547"/>
      <c r="FL210" s="547"/>
      <c r="FM210" s="547"/>
      <c r="FN210" s="547"/>
      <c r="FO210" s="547"/>
    </row>
    <row r="211" spans="1:171" x14ac:dyDescent="0.15">
      <c r="A211" s="547">
        <v>3249407</v>
      </c>
      <c r="B211" s="547">
        <v>0</v>
      </c>
      <c r="C211" s="547">
        <v>0</v>
      </c>
      <c r="D211" s="547" t="s">
        <v>102</v>
      </c>
      <c r="E211" s="547" t="s">
        <v>102</v>
      </c>
      <c r="F211" s="547" t="s">
        <v>102</v>
      </c>
      <c r="G211" s="547" t="s">
        <v>102</v>
      </c>
      <c r="H211" s="547" t="s">
        <v>102</v>
      </c>
      <c r="I211" s="547" t="s">
        <v>102</v>
      </c>
      <c r="J211" s="547" t="s">
        <v>102</v>
      </c>
      <c r="K211" s="547" t="s">
        <v>102</v>
      </c>
      <c r="L211" s="547" t="s">
        <v>102</v>
      </c>
      <c r="M211" s="547" t="s">
        <v>102</v>
      </c>
      <c r="N211" s="547" t="s">
        <v>102</v>
      </c>
      <c r="O211" s="547" t="s">
        <v>102</v>
      </c>
      <c r="P211" s="547" t="s">
        <v>102</v>
      </c>
      <c r="Q211" s="547" t="s">
        <v>102</v>
      </c>
      <c r="R211" s="547" t="s">
        <v>102</v>
      </c>
      <c r="S211" s="547" t="s">
        <v>102</v>
      </c>
      <c r="T211" s="547"/>
      <c r="U211" s="547"/>
      <c r="V211" s="547"/>
      <c r="W211" s="547"/>
      <c r="X211" s="547"/>
      <c r="Y211" s="547"/>
      <c r="Z211" s="547"/>
      <c r="AA211" s="547"/>
      <c r="AB211" s="547"/>
      <c r="AC211" s="547"/>
      <c r="AD211" s="547"/>
      <c r="AE211" s="547"/>
      <c r="AF211" s="547"/>
      <c r="AG211" s="547"/>
      <c r="AH211" s="547"/>
      <c r="AI211" s="547"/>
      <c r="AJ211" s="547"/>
      <c r="AK211" s="547"/>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547"/>
      <c r="CB211" s="547"/>
      <c r="CC211" s="547"/>
      <c r="CD211" s="547"/>
      <c r="CE211" s="547"/>
      <c r="CF211" s="547"/>
      <c r="CG211" s="547"/>
      <c r="CH211" s="547"/>
      <c r="CI211" s="547"/>
      <c r="CJ211" s="547"/>
      <c r="CK211" s="547"/>
      <c r="CL211" s="547"/>
      <c r="CM211" s="547"/>
      <c r="CN211" s="547"/>
      <c r="CO211" s="547"/>
      <c r="CP211" s="547"/>
      <c r="CQ211" s="547"/>
      <c r="CR211" s="547"/>
      <c r="CS211" s="547"/>
      <c r="CT211" s="547"/>
      <c r="CU211" s="547"/>
      <c r="CV211" s="547"/>
      <c r="CW211" s="547"/>
      <c r="CX211" s="547"/>
      <c r="CY211" s="547"/>
      <c r="CZ211" s="547"/>
      <c r="DA211" s="547"/>
      <c r="DB211" s="547"/>
      <c r="DC211" s="547"/>
      <c r="DD211" s="547"/>
      <c r="DE211" s="547"/>
      <c r="DF211" s="547"/>
      <c r="DG211" s="547"/>
      <c r="DH211" s="547"/>
      <c r="DI211" s="547"/>
      <c r="DJ211" s="547"/>
      <c r="DK211" s="547"/>
      <c r="DL211" s="547"/>
      <c r="DM211" s="547"/>
      <c r="DN211" s="547"/>
      <c r="DO211" s="547"/>
      <c r="DP211" s="547"/>
      <c r="DQ211" s="547"/>
      <c r="DR211" s="547"/>
      <c r="DS211" s="547"/>
      <c r="DT211" s="547"/>
      <c r="DU211" s="547"/>
      <c r="DV211" s="547"/>
      <c r="DW211" s="547"/>
      <c r="DX211" s="547"/>
      <c r="DY211" s="547"/>
      <c r="DZ211" s="547"/>
      <c r="EA211" s="547"/>
      <c r="EB211" s="547"/>
      <c r="EC211" s="547"/>
      <c r="ED211" s="547"/>
      <c r="EE211" s="547"/>
      <c r="EF211" s="547"/>
      <c r="EG211" s="547"/>
      <c r="EH211" s="547"/>
      <c r="EI211" s="547"/>
      <c r="EJ211" s="547"/>
      <c r="EK211" s="547"/>
      <c r="EL211" s="547"/>
      <c r="EM211" s="547"/>
      <c r="EN211" s="547"/>
      <c r="EO211" s="547"/>
      <c r="EP211" s="547"/>
      <c r="EQ211" s="547"/>
      <c r="ER211" s="547"/>
      <c r="ES211" s="547"/>
      <c r="ET211" s="547"/>
      <c r="EU211" s="547"/>
      <c r="EV211" s="547"/>
      <c r="EW211" s="547"/>
      <c r="EX211" s="547"/>
      <c r="EY211" s="547"/>
      <c r="EZ211" s="547"/>
      <c r="FA211" s="547"/>
      <c r="FB211" s="547"/>
      <c r="FC211" s="547"/>
      <c r="FD211" s="547"/>
      <c r="FE211" s="547"/>
      <c r="FF211" s="547"/>
      <c r="FG211" s="547"/>
      <c r="FH211" s="547"/>
      <c r="FI211" s="547"/>
      <c r="FJ211" s="547"/>
      <c r="FK211" s="547"/>
      <c r="FL211" s="547"/>
      <c r="FM211" s="547"/>
      <c r="FN211" s="547"/>
      <c r="FO211" s="547"/>
    </row>
    <row r="212" spans="1:171" x14ac:dyDescent="0.15">
      <c r="A212" s="547">
        <v>3232076</v>
      </c>
      <c r="B212" s="547">
        <v>0</v>
      </c>
      <c r="C212" s="547">
        <v>0</v>
      </c>
      <c r="D212" s="547" t="s">
        <v>102</v>
      </c>
      <c r="E212" s="547" t="s">
        <v>102</v>
      </c>
      <c r="F212" s="547" t="s">
        <v>102</v>
      </c>
      <c r="G212" s="547" t="s">
        <v>102</v>
      </c>
      <c r="H212" s="547" t="s">
        <v>102</v>
      </c>
      <c r="I212" s="547" t="s">
        <v>102</v>
      </c>
      <c r="J212" s="547" t="s">
        <v>102</v>
      </c>
      <c r="K212" s="547" t="s">
        <v>102</v>
      </c>
      <c r="L212" s="547" t="s">
        <v>102</v>
      </c>
      <c r="M212" s="547" t="s">
        <v>102</v>
      </c>
      <c r="N212" s="547" t="s">
        <v>102</v>
      </c>
      <c r="O212" s="547" t="s">
        <v>102</v>
      </c>
      <c r="P212" s="547" t="s">
        <v>102</v>
      </c>
      <c r="Q212" s="547" t="s">
        <v>102</v>
      </c>
      <c r="R212" s="547" t="s">
        <v>102</v>
      </c>
      <c r="S212" s="547" t="s">
        <v>102</v>
      </c>
      <c r="T212" s="547"/>
      <c r="U212" s="547"/>
      <c r="V212" s="547"/>
      <c r="W212" s="547"/>
      <c r="X212" s="547"/>
      <c r="Y212" s="547"/>
      <c r="Z212" s="547"/>
      <c r="AA212" s="547"/>
      <c r="AB212" s="547"/>
      <c r="AC212" s="547"/>
      <c r="AD212" s="547"/>
      <c r="AE212" s="547"/>
      <c r="AF212" s="547"/>
      <c r="AG212" s="547"/>
      <c r="AH212" s="547"/>
      <c r="AI212" s="547"/>
      <c r="AJ212" s="547"/>
      <c r="AK212" s="547"/>
      <c r="AL212" s="547"/>
      <c r="AM212" s="547"/>
      <c r="AN212" s="547"/>
      <c r="AO212" s="547"/>
      <c r="AP212" s="547"/>
      <c r="AQ212" s="547"/>
      <c r="AR212" s="547"/>
      <c r="AS212" s="547"/>
      <c r="AT212" s="547"/>
      <c r="AU212" s="547"/>
      <c r="AV212" s="547"/>
      <c r="AW212" s="547"/>
      <c r="AX212" s="547"/>
      <c r="AY212" s="547"/>
      <c r="AZ212" s="547"/>
      <c r="BA212" s="547"/>
      <c r="BB212" s="547"/>
      <c r="BC212" s="547"/>
      <c r="BD212" s="547"/>
      <c r="BE212" s="547"/>
      <c r="BF212" s="547"/>
      <c r="BG212" s="547"/>
      <c r="BH212" s="547"/>
      <c r="BI212" s="547"/>
      <c r="BJ212" s="547"/>
      <c r="BK212" s="547"/>
      <c r="BL212" s="547"/>
      <c r="BM212" s="547"/>
      <c r="BN212" s="547"/>
      <c r="BO212" s="547"/>
      <c r="BP212" s="547"/>
      <c r="BQ212" s="547"/>
      <c r="BR212" s="547"/>
      <c r="BS212" s="547"/>
      <c r="BT212" s="547"/>
      <c r="BU212" s="547"/>
      <c r="BV212" s="547"/>
      <c r="BW212" s="547"/>
      <c r="BX212" s="547"/>
      <c r="BY212" s="547"/>
      <c r="BZ212" s="547"/>
      <c r="CA212" s="547"/>
      <c r="CB212" s="547"/>
      <c r="CC212" s="547"/>
      <c r="CD212" s="547"/>
      <c r="CE212" s="547"/>
      <c r="CF212" s="547"/>
      <c r="CG212" s="547"/>
      <c r="CH212" s="547"/>
      <c r="CI212" s="547"/>
      <c r="CJ212" s="547"/>
      <c r="CK212" s="547"/>
      <c r="CL212" s="547"/>
      <c r="CM212" s="547"/>
      <c r="CN212" s="547"/>
      <c r="CO212" s="547"/>
      <c r="CP212" s="547"/>
      <c r="CQ212" s="547"/>
      <c r="CR212" s="547"/>
      <c r="CS212" s="547"/>
      <c r="CT212" s="547"/>
      <c r="CU212" s="547"/>
      <c r="CV212" s="547"/>
      <c r="CW212" s="547"/>
      <c r="CX212" s="547"/>
      <c r="CY212" s="547"/>
      <c r="CZ212" s="547"/>
      <c r="DA212" s="547"/>
      <c r="DB212" s="547"/>
      <c r="DC212" s="547"/>
      <c r="DD212" s="547"/>
      <c r="DE212" s="547"/>
      <c r="DF212" s="547"/>
      <c r="DG212" s="547"/>
      <c r="DH212" s="547"/>
      <c r="DI212" s="547"/>
      <c r="DJ212" s="547"/>
      <c r="DK212" s="547"/>
      <c r="DL212" s="547"/>
      <c r="DM212" s="547"/>
      <c r="DN212" s="547"/>
      <c r="DO212" s="547"/>
      <c r="DP212" s="547"/>
      <c r="DQ212" s="547"/>
      <c r="DR212" s="547"/>
      <c r="DS212" s="547"/>
      <c r="DT212" s="547"/>
      <c r="DU212" s="547"/>
      <c r="DV212" s="547"/>
      <c r="DW212" s="547"/>
      <c r="DX212" s="547"/>
      <c r="DY212" s="547"/>
      <c r="DZ212" s="547"/>
      <c r="EA212" s="547"/>
      <c r="EB212" s="547"/>
      <c r="EC212" s="547"/>
      <c r="ED212" s="547"/>
      <c r="EE212" s="547"/>
      <c r="EF212" s="547"/>
      <c r="EG212" s="547"/>
      <c r="EH212" s="547"/>
      <c r="EI212" s="547"/>
      <c r="EJ212" s="547"/>
      <c r="EK212" s="547"/>
      <c r="EL212" s="547"/>
      <c r="EM212" s="547"/>
      <c r="EN212" s="547"/>
      <c r="EO212" s="547"/>
      <c r="EP212" s="547"/>
      <c r="EQ212" s="547"/>
      <c r="ER212" s="547"/>
      <c r="ES212" s="547"/>
      <c r="ET212" s="547"/>
      <c r="EU212" s="547"/>
      <c r="EV212" s="547"/>
      <c r="EW212" s="547"/>
      <c r="EX212" s="547"/>
      <c r="EY212" s="547"/>
      <c r="EZ212" s="547"/>
      <c r="FA212" s="547"/>
      <c r="FB212" s="547"/>
      <c r="FC212" s="547"/>
      <c r="FD212" s="547"/>
      <c r="FE212" s="547"/>
      <c r="FF212" s="547"/>
      <c r="FG212" s="547"/>
      <c r="FH212" s="547"/>
      <c r="FI212" s="547"/>
      <c r="FJ212" s="547"/>
      <c r="FK212" s="547"/>
      <c r="FL212" s="547"/>
      <c r="FM212" s="547"/>
      <c r="FN212" s="547"/>
      <c r="FO212" s="547"/>
    </row>
    <row r="213" spans="1:171" x14ac:dyDescent="0.15">
      <c r="A213" s="547">
        <v>3207192</v>
      </c>
      <c r="B213" s="547">
        <v>0</v>
      </c>
      <c r="C213" s="547">
        <v>0</v>
      </c>
      <c r="D213" s="547" t="s">
        <v>102</v>
      </c>
      <c r="E213" s="547" t="s">
        <v>102</v>
      </c>
      <c r="F213" s="547" t="s">
        <v>102</v>
      </c>
      <c r="G213" s="547" t="s">
        <v>102</v>
      </c>
      <c r="H213" s="547" t="s">
        <v>102</v>
      </c>
      <c r="I213" s="547" t="s">
        <v>102</v>
      </c>
      <c r="J213" s="547" t="s">
        <v>102</v>
      </c>
      <c r="K213" s="547" t="s">
        <v>102</v>
      </c>
      <c r="L213" s="547" t="s">
        <v>102</v>
      </c>
      <c r="M213" s="547" t="s">
        <v>102</v>
      </c>
      <c r="N213" s="547" t="s">
        <v>102</v>
      </c>
      <c r="O213" s="547" t="s">
        <v>102</v>
      </c>
      <c r="P213" s="547" t="s">
        <v>102</v>
      </c>
      <c r="Q213" s="547" t="s">
        <v>102</v>
      </c>
      <c r="R213" s="547" t="s">
        <v>102</v>
      </c>
      <c r="S213" s="547" t="s">
        <v>102</v>
      </c>
      <c r="T213" s="547"/>
      <c r="U213" s="547"/>
      <c r="V213" s="547"/>
      <c r="W213" s="547"/>
      <c r="X213" s="547"/>
      <c r="Y213" s="547"/>
      <c r="Z213" s="547"/>
      <c r="AA213" s="547"/>
      <c r="AB213" s="547"/>
      <c r="AC213" s="547"/>
      <c r="AD213" s="547"/>
      <c r="AE213" s="547"/>
      <c r="AF213" s="547"/>
      <c r="AG213" s="547"/>
      <c r="AH213" s="547"/>
      <c r="AI213" s="547"/>
      <c r="AJ213" s="547"/>
      <c r="AK213" s="547"/>
      <c r="AL213" s="547"/>
      <c r="AM213" s="547"/>
      <c r="AN213" s="547"/>
      <c r="AO213" s="547"/>
      <c r="AP213" s="547"/>
      <c r="AQ213" s="547"/>
      <c r="AR213" s="547"/>
      <c r="AS213" s="547"/>
      <c r="AT213" s="547"/>
      <c r="AU213" s="547"/>
      <c r="AV213" s="547"/>
      <c r="AW213" s="547"/>
      <c r="AX213" s="547"/>
      <c r="AY213" s="547"/>
      <c r="AZ213" s="547"/>
      <c r="BA213" s="547"/>
      <c r="BB213" s="547"/>
      <c r="BC213" s="547"/>
      <c r="BD213" s="547"/>
      <c r="BE213" s="547"/>
      <c r="BF213" s="547"/>
      <c r="BG213" s="547"/>
      <c r="BH213" s="547"/>
      <c r="BI213" s="547"/>
      <c r="BJ213" s="547"/>
      <c r="BK213" s="547"/>
      <c r="BL213" s="547"/>
      <c r="BM213" s="547"/>
      <c r="BN213" s="547"/>
      <c r="BO213" s="547"/>
      <c r="BP213" s="547"/>
      <c r="BQ213" s="547"/>
      <c r="BR213" s="547"/>
      <c r="BS213" s="547"/>
      <c r="BT213" s="547"/>
      <c r="BU213" s="547"/>
      <c r="BV213" s="547"/>
      <c r="BW213" s="547"/>
      <c r="BX213" s="547"/>
      <c r="BY213" s="547"/>
      <c r="BZ213" s="547"/>
      <c r="CA213" s="547"/>
      <c r="CB213" s="547"/>
      <c r="CC213" s="547"/>
      <c r="CD213" s="547"/>
      <c r="CE213" s="547"/>
      <c r="CF213" s="547"/>
      <c r="CG213" s="547"/>
      <c r="CH213" s="547"/>
      <c r="CI213" s="547"/>
      <c r="CJ213" s="547"/>
      <c r="CK213" s="547"/>
      <c r="CL213" s="547"/>
      <c r="CM213" s="547"/>
      <c r="CN213" s="547"/>
      <c r="CO213" s="547"/>
      <c r="CP213" s="547"/>
      <c r="CQ213" s="547"/>
      <c r="CR213" s="547"/>
      <c r="CS213" s="547"/>
      <c r="CT213" s="547"/>
      <c r="CU213" s="547"/>
      <c r="CV213" s="547"/>
      <c r="CW213" s="547"/>
      <c r="CX213" s="547"/>
      <c r="CY213" s="547"/>
      <c r="CZ213" s="547"/>
      <c r="DA213" s="547"/>
      <c r="DB213" s="547"/>
      <c r="DC213" s="547"/>
      <c r="DD213" s="547"/>
      <c r="DE213" s="547"/>
      <c r="DF213" s="547"/>
      <c r="DG213" s="547"/>
      <c r="DH213" s="547"/>
      <c r="DI213" s="547"/>
      <c r="DJ213" s="547"/>
      <c r="DK213" s="547"/>
      <c r="DL213" s="547"/>
      <c r="DM213" s="547"/>
      <c r="DN213" s="547"/>
      <c r="DO213" s="547"/>
      <c r="DP213" s="547"/>
      <c r="DQ213" s="547"/>
      <c r="DR213" s="547"/>
      <c r="DS213" s="547"/>
      <c r="DT213" s="547"/>
      <c r="DU213" s="547"/>
      <c r="DV213" s="547"/>
      <c r="DW213" s="547"/>
      <c r="DX213" s="547"/>
      <c r="DY213" s="547"/>
      <c r="DZ213" s="547"/>
      <c r="EA213" s="547"/>
      <c r="EB213" s="547"/>
      <c r="EC213" s="547"/>
      <c r="ED213" s="547"/>
      <c r="EE213" s="547"/>
      <c r="EF213" s="547"/>
      <c r="EG213" s="547"/>
      <c r="EH213" s="547"/>
      <c r="EI213" s="547"/>
      <c r="EJ213" s="547"/>
      <c r="EK213" s="547"/>
      <c r="EL213" s="547"/>
      <c r="EM213" s="547"/>
      <c r="EN213" s="547"/>
      <c r="EO213" s="547"/>
      <c r="EP213" s="547"/>
      <c r="EQ213" s="547"/>
      <c r="ER213" s="547"/>
      <c r="ES213" s="547"/>
      <c r="ET213" s="547"/>
      <c r="EU213" s="547"/>
      <c r="EV213" s="547"/>
      <c r="EW213" s="547"/>
      <c r="EX213" s="547"/>
      <c r="EY213" s="547"/>
      <c r="EZ213" s="547"/>
      <c r="FA213" s="547"/>
      <c r="FB213" s="547"/>
      <c r="FC213" s="547"/>
      <c r="FD213" s="547"/>
      <c r="FE213" s="547"/>
      <c r="FF213" s="547"/>
      <c r="FG213" s="547"/>
      <c r="FH213" s="547"/>
      <c r="FI213" s="547"/>
      <c r="FJ213" s="547"/>
      <c r="FK213" s="547"/>
      <c r="FL213" s="547"/>
      <c r="FM213" s="547"/>
      <c r="FN213" s="547"/>
      <c r="FO213" s="547"/>
    </row>
    <row r="214" spans="1:171" x14ac:dyDescent="0.15">
      <c r="A214" s="547">
        <v>3190321</v>
      </c>
      <c r="B214" s="547">
        <v>0</v>
      </c>
      <c r="C214" s="547">
        <v>0</v>
      </c>
      <c r="D214" s="547" t="s">
        <v>102</v>
      </c>
      <c r="E214" s="547" t="s">
        <v>102</v>
      </c>
      <c r="F214" s="547" t="s">
        <v>102</v>
      </c>
      <c r="G214" s="547" t="s">
        <v>102</v>
      </c>
      <c r="H214" s="547" t="s">
        <v>102</v>
      </c>
      <c r="I214" s="547" t="s">
        <v>102</v>
      </c>
      <c r="J214" s="547" t="s">
        <v>102</v>
      </c>
      <c r="K214" s="547" t="s">
        <v>102</v>
      </c>
      <c r="L214" s="547" t="s">
        <v>102</v>
      </c>
      <c r="M214" s="547" t="s">
        <v>102</v>
      </c>
      <c r="N214" s="547" t="s">
        <v>102</v>
      </c>
      <c r="O214" s="547" t="s">
        <v>102</v>
      </c>
      <c r="P214" s="547" t="s">
        <v>102</v>
      </c>
      <c r="Q214" s="547" t="s">
        <v>102</v>
      </c>
      <c r="R214" s="547" t="s">
        <v>102</v>
      </c>
      <c r="S214" s="547" t="s">
        <v>102</v>
      </c>
      <c r="T214" s="547"/>
      <c r="U214" s="547"/>
      <c r="V214" s="547"/>
      <c r="W214" s="547"/>
      <c r="X214" s="547"/>
      <c r="Y214" s="547"/>
      <c r="Z214" s="547"/>
      <c r="AA214" s="547"/>
      <c r="AB214" s="547"/>
      <c r="AC214" s="547"/>
      <c r="AD214" s="547"/>
      <c r="AE214" s="547"/>
      <c r="AF214" s="547"/>
      <c r="AG214" s="547"/>
      <c r="AH214" s="547"/>
      <c r="AI214" s="547"/>
      <c r="AJ214" s="547"/>
      <c r="AK214" s="547"/>
      <c r="AL214" s="547"/>
      <c r="AM214" s="547"/>
      <c r="AN214" s="547"/>
      <c r="AO214" s="547"/>
      <c r="AP214" s="547"/>
      <c r="AQ214" s="547"/>
      <c r="AR214" s="547"/>
      <c r="AS214" s="547"/>
      <c r="AT214" s="547"/>
      <c r="AU214" s="547"/>
      <c r="AV214" s="547"/>
      <c r="AW214" s="547"/>
      <c r="AX214" s="547"/>
      <c r="AY214" s="547"/>
      <c r="AZ214" s="547"/>
      <c r="BA214" s="547"/>
      <c r="BB214" s="547"/>
      <c r="BC214" s="547"/>
      <c r="BD214" s="547"/>
      <c r="BE214" s="547"/>
      <c r="BF214" s="547"/>
      <c r="BG214" s="547"/>
      <c r="BH214" s="547"/>
      <c r="BI214" s="547"/>
      <c r="BJ214" s="547"/>
      <c r="BK214" s="547"/>
      <c r="BL214" s="547"/>
      <c r="BM214" s="547"/>
      <c r="BN214" s="547"/>
      <c r="BO214" s="547"/>
      <c r="BP214" s="547"/>
      <c r="BQ214" s="547"/>
      <c r="BR214" s="547"/>
      <c r="BS214" s="547"/>
      <c r="BT214" s="547"/>
      <c r="BU214" s="547"/>
      <c r="BV214" s="547"/>
      <c r="BW214" s="547"/>
      <c r="BX214" s="547"/>
      <c r="BY214" s="547"/>
      <c r="BZ214" s="547"/>
      <c r="CA214" s="547"/>
      <c r="CB214" s="547"/>
      <c r="CC214" s="547"/>
      <c r="CD214" s="547"/>
      <c r="CE214" s="547"/>
      <c r="CF214" s="547"/>
      <c r="CG214" s="547"/>
      <c r="CH214" s="547"/>
      <c r="CI214" s="547"/>
      <c r="CJ214" s="547"/>
      <c r="CK214" s="547"/>
      <c r="CL214" s="547"/>
      <c r="CM214" s="547"/>
      <c r="CN214" s="547"/>
      <c r="CO214" s="547"/>
      <c r="CP214" s="547"/>
      <c r="CQ214" s="547"/>
      <c r="CR214" s="547"/>
      <c r="CS214" s="547"/>
      <c r="CT214" s="547"/>
      <c r="CU214" s="547"/>
      <c r="CV214" s="547"/>
      <c r="CW214" s="547"/>
      <c r="CX214" s="547"/>
      <c r="CY214" s="547"/>
      <c r="CZ214" s="547"/>
      <c r="DA214" s="547"/>
      <c r="DB214" s="547"/>
      <c r="DC214" s="547"/>
      <c r="DD214" s="547"/>
      <c r="DE214" s="547"/>
      <c r="DF214" s="547"/>
      <c r="DG214" s="547"/>
      <c r="DH214" s="547"/>
      <c r="DI214" s="547"/>
      <c r="DJ214" s="547"/>
      <c r="DK214" s="547"/>
      <c r="DL214" s="547"/>
      <c r="DM214" s="547"/>
      <c r="DN214" s="547"/>
      <c r="DO214" s="547"/>
      <c r="DP214" s="547"/>
      <c r="DQ214" s="547"/>
      <c r="DR214" s="547"/>
      <c r="DS214" s="547"/>
      <c r="DT214" s="547"/>
      <c r="DU214" s="547"/>
      <c r="DV214" s="547"/>
      <c r="DW214" s="547"/>
      <c r="DX214" s="547"/>
      <c r="DY214" s="547"/>
      <c r="DZ214" s="547"/>
      <c r="EA214" s="547"/>
      <c r="EB214" s="547"/>
      <c r="EC214" s="547"/>
      <c r="ED214" s="547"/>
      <c r="EE214" s="547"/>
      <c r="EF214" s="547"/>
      <c r="EG214" s="547"/>
      <c r="EH214" s="547"/>
      <c r="EI214" s="547"/>
      <c r="EJ214" s="547"/>
      <c r="EK214" s="547"/>
      <c r="EL214" s="547"/>
      <c r="EM214" s="547"/>
      <c r="EN214" s="547"/>
      <c r="EO214" s="547"/>
      <c r="EP214" s="547"/>
      <c r="EQ214" s="547"/>
      <c r="ER214" s="547"/>
      <c r="ES214" s="547"/>
      <c r="ET214" s="547"/>
      <c r="EU214" s="547"/>
      <c r="EV214" s="547"/>
      <c r="EW214" s="547"/>
      <c r="EX214" s="547"/>
      <c r="EY214" s="547"/>
      <c r="EZ214" s="547"/>
      <c r="FA214" s="547"/>
      <c r="FB214" s="547"/>
      <c r="FC214" s="547"/>
      <c r="FD214" s="547"/>
      <c r="FE214" s="547"/>
      <c r="FF214" s="547"/>
      <c r="FG214" s="547"/>
      <c r="FH214" s="547"/>
      <c r="FI214" s="547"/>
      <c r="FJ214" s="547"/>
      <c r="FK214" s="547"/>
      <c r="FL214" s="547"/>
      <c r="FM214" s="547"/>
      <c r="FN214" s="547"/>
      <c r="FO214" s="547"/>
    </row>
    <row r="215" spans="1:171" x14ac:dyDescent="0.15">
      <c r="A215" s="547">
        <v>3213882</v>
      </c>
      <c r="B215" s="547">
        <v>0</v>
      </c>
      <c r="C215" s="547">
        <v>0</v>
      </c>
      <c r="D215" s="547" t="s">
        <v>102</v>
      </c>
      <c r="E215" s="547" t="s">
        <v>102</v>
      </c>
      <c r="F215" s="547" t="s">
        <v>102</v>
      </c>
      <c r="G215" s="547" t="s">
        <v>102</v>
      </c>
      <c r="H215" s="547" t="s">
        <v>102</v>
      </c>
      <c r="I215" s="547" t="s">
        <v>102</v>
      </c>
      <c r="J215" s="547" t="s">
        <v>102</v>
      </c>
      <c r="K215" s="547" t="s">
        <v>102</v>
      </c>
      <c r="L215" s="547" t="s">
        <v>102</v>
      </c>
      <c r="M215" s="547" t="s">
        <v>102</v>
      </c>
      <c r="N215" s="547" t="s">
        <v>102</v>
      </c>
      <c r="O215" s="547" t="s">
        <v>102</v>
      </c>
      <c r="P215" s="547" t="s">
        <v>102</v>
      </c>
      <c r="Q215" s="547" t="s">
        <v>102</v>
      </c>
      <c r="R215" s="547" t="s">
        <v>102</v>
      </c>
      <c r="S215" s="547" t="s">
        <v>102</v>
      </c>
      <c r="T215" s="547"/>
      <c r="U215" s="547"/>
      <c r="V215" s="547"/>
      <c r="W215" s="547"/>
      <c r="X215" s="547"/>
      <c r="Y215" s="547"/>
      <c r="Z215" s="547"/>
      <c r="AA215" s="547"/>
      <c r="AB215" s="547"/>
      <c r="AC215" s="547"/>
      <c r="AD215" s="547"/>
      <c r="AE215" s="547"/>
      <c r="AF215" s="547"/>
      <c r="AG215" s="547"/>
      <c r="AH215" s="547"/>
      <c r="AI215" s="547"/>
      <c r="AJ215" s="547"/>
      <c r="AK215" s="547"/>
      <c r="AL215" s="547"/>
      <c r="AM215" s="547"/>
      <c r="AN215" s="547"/>
      <c r="AO215" s="547"/>
      <c r="AP215" s="547"/>
      <c r="AQ215" s="547"/>
      <c r="AR215" s="547"/>
      <c r="AS215" s="547"/>
      <c r="AT215" s="547"/>
      <c r="AU215" s="547"/>
      <c r="AV215" s="547"/>
      <c r="AW215" s="547"/>
      <c r="AX215" s="547"/>
      <c r="AY215" s="547"/>
      <c r="AZ215" s="547"/>
      <c r="BA215" s="547"/>
      <c r="BB215" s="547"/>
      <c r="BC215" s="547"/>
      <c r="BD215" s="547"/>
      <c r="BE215" s="547"/>
      <c r="BF215" s="547"/>
      <c r="BG215" s="547"/>
      <c r="BH215" s="547"/>
      <c r="BI215" s="547"/>
      <c r="BJ215" s="547"/>
      <c r="BK215" s="547"/>
      <c r="BL215" s="547"/>
      <c r="BM215" s="547"/>
      <c r="BN215" s="547"/>
      <c r="BO215" s="547"/>
      <c r="BP215" s="547"/>
      <c r="BQ215" s="547"/>
      <c r="BR215" s="547"/>
      <c r="BS215" s="547"/>
      <c r="BT215" s="547"/>
      <c r="BU215" s="547"/>
      <c r="BV215" s="547"/>
      <c r="BW215" s="547"/>
      <c r="BX215" s="547"/>
      <c r="BY215" s="547"/>
      <c r="BZ215" s="547"/>
      <c r="CA215" s="547"/>
      <c r="CB215" s="547"/>
      <c r="CC215" s="547"/>
      <c r="CD215" s="547"/>
      <c r="CE215" s="547"/>
      <c r="CF215" s="547"/>
      <c r="CG215" s="547"/>
      <c r="CH215" s="547"/>
      <c r="CI215" s="547"/>
      <c r="CJ215" s="547"/>
      <c r="CK215" s="547"/>
      <c r="CL215" s="547"/>
      <c r="CM215" s="547"/>
      <c r="CN215" s="547"/>
      <c r="CO215" s="547"/>
      <c r="CP215" s="547"/>
      <c r="CQ215" s="547"/>
      <c r="CR215" s="547"/>
      <c r="CS215" s="547"/>
      <c r="CT215" s="547"/>
      <c r="CU215" s="547"/>
      <c r="CV215" s="547"/>
      <c r="CW215" s="547"/>
      <c r="CX215" s="547"/>
      <c r="CY215" s="547"/>
      <c r="CZ215" s="547"/>
      <c r="DA215" s="547"/>
      <c r="DB215" s="547"/>
      <c r="DC215" s="547"/>
      <c r="DD215" s="547"/>
      <c r="DE215" s="547"/>
      <c r="DF215" s="547"/>
      <c r="DG215" s="547"/>
      <c r="DH215" s="547"/>
      <c r="DI215" s="547"/>
      <c r="DJ215" s="547"/>
      <c r="DK215" s="547"/>
      <c r="DL215" s="547"/>
      <c r="DM215" s="547"/>
      <c r="DN215" s="547"/>
      <c r="DO215" s="547"/>
      <c r="DP215" s="547"/>
      <c r="DQ215" s="547"/>
      <c r="DR215" s="547"/>
      <c r="DS215" s="547"/>
      <c r="DT215" s="547"/>
      <c r="DU215" s="547"/>
      <c r="DV215" s="547"/>
      <c r="DW215" s="547"/>
      <c r="DX215" s="547"/>
      <c r="DY215" s="547"/>
      <c r="DZ215" s="547"/>
      <c r="EA215" s="547"/>
      <c r="EB215" s="547"/>
      <c r="EC215" s="547"/>
      <c r="ED215" s="547"/>
      <c r="EE215" s="547"/>
      <c r="EF215" s="547"/>
      <c r="EG215" s="547"/>
      <c r="EH215" s="547"/>
      <c r="EI215" s="547"/>
      <c r="EJ215" s="547"/>
      <c r="EK215" s="547"/>
      <c r="EL215" s="547"/>
      <c r="EM215" s="547"/>
      <c r="EN215" s="547"/>
      <c r="EO215" s="547"/>
      <c r="EP215" s="547"/>
      <c r="EQ215" s="547"/>
      <c r="ER215" s="547"/>
      <c r="ES215" s="547"/>
      <c r="ET215" s="547"/>
      <c r="EU215" s="547"/>
      <c r="EV215" s="547"/>
      <c r="EW215" s="547"/>
      <c r="EX215" s="547"/>
      <c r="EY215" s="547"/>
      <c r="EZ215" s="547"/>
      <c r="FA215" s="547"/>
      <c r="FB215" s="547"/>
      <c r="FC215" s="547"/>
      <c r="FD215" s="547"/>
      <c r="FE215" s="547"/>
      <c r="FF215" s="547"/>
      <c r="FG215" s="547"/>
      <c r="FH215" s="547"/>
      <c r="FI215" s="547"/>
      <c r="FJ215" s="547"/>
      <c r="FK215" s="547"/>
      <c r="FL215" s="547"/>
      <c r="FM215" s="547"/>
      <c r="FN215" s="547"/>
      <c r="FO215" s="547"/>
    </row>
    <row r="216" spans="1:171" x14ac:dyDescent="0.15">
      <c r="A216" s="547">
        <v>3121980</v>
      </c>
      <c r="B216" s="547">
        <v>0</v>
      </c>
      <c r="C216" s="547">
        <v>0</v>
      </c>
      <c r="D216" s="547" t="s">
        <v>102</v>
      </c>
      <c r="E216" s="547" t="s">
        <v>102</v>
      </c>
      <c r="F216" s="547" t="s">
        <v>102</v>
      </c>
      <c r="G216" s="547" t="s">
        <v>102</v>
      </c>
      <c r="H216" s="547" t="s">
        <v>102</v>
      </c>
      <c r="I216" s="547" t="s">
        <v>102</v>
      </c>
      <c r="J216" s="547" t="s">
        <v>102</v>
      </c>
      <c r="K216" s="547" t="s">
        <v>102</v>
      </c>
      <c r="L216" s="547" t="s">
        <v>102</v>
      </c>
      <c r="M216" s="547" t="s">
        <v>102</v>
      </c>
      <c r="N216" s="547" t="s">
        <v>102</v>
      </c>
      <c r="O216" s="547" t="s">
        <v>102</v>
      </c>
      <c r="P216" s="547" t="s">
        <v>102</v>
      </c>
      <c r="Q216" s="547" t="s">
        <v>102</v>
      </c>
      <c r="R216" s="547" t="s">
        <v>102</v>
      </c>
      <c r="S216" s="547" t="s">
        <v>102</v>
      </c>
      <c r="T216" s="547"/>
      <c r="U216" s="547"/>
      <c r="V216" s="547"/>
      <c r="W216" s="547"/>
      <c r="X216" s="547"/>
      <c r="Y216" s="547"/>
      <c r="Z216" s="547"/>
      <c r="AA216" s="547"/>
      <c r="AB216" s="547"/>
      <c r="AC216" s="547"/>
      <c r="AD216" s="547"/>
      <c r="AE216" s="547"/>
      <c r="AF216" s="547"/>
      <c r="AG216" s="547"/>
      <c r="AH216" s="547"/>
      <c r="AI216" s="547"/>
      <c r="AJ216" s="547"/>
      <c r="AK216" s="547"/>
      <c r="AL216" s="547"/>
      <c r="AM216" s="547"/>
      <c r="AN216" s="547"/>
      <c r="AO216" s="547"/>
      <c r="AP216" s="547"/>
      <c r="AQ216" s="547"/>
      <c r="AR216" s="547"/>
      <c r="AS216" s="547"/>
      <c r="AT216" s="547"/>
      <c r="AU216" s="547"/>
      <c r="AV216" s="547"/>
      <c r="AW216" s="547"/>
      <c r="AX216" s="547"/>
      <c r="AY216" s="547"/>
      <c r="AZ216" s="547"/>
      <c r="BA216" s="547"/>
      <c r="BB216" s="547"/>
      <c r="BC216" s="547"/>
      <c r="BD216" s="547"/>
      <c r="BE216" s="547"/>
      <c r="BF216" s="547"/>
      <c r="BG216" s="547"/>
      <c r="BH216" s="547"/>
      <c r="BI216" s="547"/>
      <c r="BJ216" s="547"/>
      <c r="BK216" s="547"/>
      <c r="BL216" s="547"/>
      <c r="BM216" s="547"/>
      <c r="BN216" s="547"/>
      <c r="BO216" s="547"/>
      <c r="BP216" s="547"/>
      <c r="BQ216" s="547"/>
      <c r="BR216" s="547"/>
      <c r="BS216" s="547"/>
      <c r="BT216" s="547"/>
      <c r="BU216" s="547"/>
      <c r="BV216" s="547"/>
      <c r="BW216" s="547"/>
      <c r="BX216" s="547"/>
      <c r="BY216" s="547"/>
      <c r="BZ216" s="547"/>
      <c r="CA216" s="547"/>
      <c r="CB216" s="547"/>
      <c r="CC216" s="547"/>
      <c r="CD216" s="547"/>
      <c r="CE216" s="547"/>
      <c r="CF216" s="547"/>
      <c r="CG216" s="547"/>
      <c r="CH216" s="547"/>
      <c r="CI216" s="547"/>
      <c r="CJ216" s="547"/>
      <c r="CK216" s="547"/>
      <c r="CL216" s="547"/>
      <c r="CM216" s="547"/>
      <c r="CN216" s="547"/>
      <c r="CO216" s="547"/>
      <c r="CP216" s="547"/>
      <c r="CQ216" s="547"/>
      <c r="CR216" s="547"/>
      <c r="CS216" s="547"/>
      <c r="CT216" s="547"/>
      <c r="CU216" s="547"/>
      <c r="CV216" s="547"/>
      <c r="CW216" s="547"/>
      <c r="CX216" s="547"/>
      <c r="CY216" s="547"/>
      <c r="CZ216" s="547"/>
      <c r="DA216" s="547"/>
      <c r="DB216" s="547"/>
      <c r="DC216" s="547"/>
      <c r="DD216" s="547"/>
      <c r="DE216" s="547"/>
      <c r="DF216" s="547"/>
      <c r="DG216" s="547"/>
      <c r="DH216" s="547"/>
      <c r="DI216" s="547"/>
      <c r="DJ216" s="547"/>
      <c r="DK216" s="547"/>
      <c r="DL216" s="547"/>
      <c r="DM216" s="547"/>
      <c r="DN216" s="547"/>
      <c r="DO216" s="547"/>
      <c r="DP216" s="547"/>
      <c r="DQ216" s="547"/>
      <c r="DR216" s="547"/>
      <c r="DS216" s="547"/>
      <c r="DT216" s="547"/>
      <c r="DU216" s="547"/>
      <c r="DV216" s="547"/>
      <c r="DW216" s="547"/>
      <c r="DX216" s="547"/>
      <c r="DY216" s="547"/>
      <c r="DZ216" s="547"/>
      <c r="EA216" s="547"/>
      <c r="EB216" s="547"/>
      <c r="EC216" s="547"/>
      <c r="ED216" s="547"/>
      <c r="EE216" s="547"/>
      <c r="EF216" s="547"/>
      <c r="EG216" s="547"/>
      <c r="EH216" s="547"/>
      <c r="EI216" s="547"/>
      <c r="EJ216" s="547"/>
      <c r="EK216" s="547"/>
      <c r="EL216" s="547"/>
      <c r="EM216" s="547"/>
      <c r="EN216" s="547"/>
      <c r="EO216" s="547"/>
      <c r="EP216" s="547"/>
      <c r="EQ216" s="547"/>
      <c r="ER216" s="547"/>
      <c r="ES216" s="547"/>
      <c r="ET216" s="547"/>
      <c r="EU216" s="547"/>
      <c r="EV216" s="547"/>
      <c r="EW216" s="547"/>
      <c r="EX216" s="547"/>
      <c r="EY216" s="547"/>
      <c r="EZ216" s="547"/>
      <c r="FA216" s="547"/>
      <c r="FB216" s="547"/>
      <c r="FC216" s="547"/>
      <c r="FD216" s="547"/>
      <c r="FE216" s="547"/>
      <c r="FF216" s="547"/>
      <c r="FG216" s="547"/>
      <c r="FH216" s="547"/>
      <c r="FI216" s="547"/>
      <c r="FJ216" s="547"/>
      <c r="FK216" s="547"/>
      <c r="FL216" s="547"/>
      <c r="FM216" s="547"/>
      <c r="FN216" s="547"/>
      <c r="FO216" s="547"/>
    </row>
    <row r="217" spans="1:171" x14ac:dyDescent="0.15">
      <c r="A217" s="547">
        <v>3160745</v>
      </c>
      <c r="B217" s="547">
        <v>0</v>
      </c>
      <c r="C217" s="547">
        <v>0</v>
      </c>
      <c r="D217" s="547" t="s">
        <v>102</v>
      </c>
      <c r="E217" s="547" t="s">
        <v>102</v>
      </c>
      <c r="F217" s="547" t="s">
        <v>102</v>
      </c>
      <c r="G217" s="547" t="s">
        <v>102</v>
      </c>
      <c r="H217" s="547" t="s">
        <v>102</v>
      </c>
      <c r="I217" s="547" t="s">
        <v>102</v>
      </c>
      <c r="J217" s="547" t="s">
        <v>102</v>
      </c>
      <c r="K217" s="547" t="s">
        <v>102</v>
      </c>
      <c r="L217" s="547" t="s">
        <v>102</v>
      </c>
      <c r="M217" s="547" t="s">
        <v>102</v>
      </c>
      <c r="N217" s="547" t="s">
        <v>102</v>
      </c>
      <c r="O217" s="547" t="s">
        <v>102</v>
      </c>
      <c r="P217" s="547" t="s">
        <v>102</v>
      </c>
      <c r="Q217" s="547" t="s">
        <v>102</v>
      </c>
      <c r="R217" s="547" t="s">
        <v>102</v>
      </c>
      <c r="S217" s="547" t="s">
        <v>102</v>
      </c>
      <c r="T217" s="547"/>
      <c r="U217" s="547"/>
      <c r="V217" s="547"/>
      <c r="W217" s="547"/>
      <c r="X217" s="547"/>
      <c r="Y217" s="547"/>
      <c r="Z217" s="547"/>
      <c r="AA217" s="547"/>
      <c r="AB217" s="547"/>
      <c r="AC217" s="547"/>
      <c r="AD217" s="547"/>
      <c r="AE217" s="547"/>
      <c r="AF217" s="547"/>
      <c r="AG217" s="547"/>
      <c r="AH217" s="547"/>
      <c r="AI217" s="547"/>
      <c r="AJ217" s="547"/>
      <c r="AK217" s="547"/>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547"/>
      <c r="CB217" s="547"/>
      <c r="CC217" s="547"/>
      <c r="CD217" s="547"/>
      <c r="CE217" s="547"/>
      <c r="CF217" s="547"/>
      <c r="CG217" s="547"/>
      <c r="CH217" s="547"/>
      <c r="CI217" s="547"/>
      <c r="CJ217" s="547"/>
      <c r="CK217" s="547"/>
      <c r="CL217" s="547"/>
      <c r="CM217" s="547"/>
      <c r="CN217" s="547"/>
      <c r="CO217" s="547"/>
      <c r="CP217" s="547"/>
      <c r="CQ217" s="547"/>
      <c r="CR217" s="547"/>
      <c r="CS217" s="547"/>
      <c r="CT217" s="547"/>
      <c r="CU217" s="547"/>
      <c r="CV217" s="547"/>
      <c r="CW217" s="547"/>
      <c r="CX217" s="547"/>
      <c r="CY217" s="547"/>
      <c r="CZ217" s="547"/>
      <c r="DA217" s="547"/>
      <c r="DB217" s="547"/>
      <c r="DC217" s="547"/>
      <c r="DD217" s="547"/>
      <c r="DE217" s="547"/>
      <c r="DF217" s="547"/>
      <c r="DG217" s="547"/>
      <c r="DH217" s="547"/>
      <c r="DI217" s="547"/>
      <c r="DJ217" s="547"/>
      <c r="DK217" s="547"/>
      <c r="DL217" s="547"/>
      <c r="DM217" s="547"/>
      <c r="DN217" s="547"/>
      <c r="DO217" s="547"/>
      <c r="DP217" s="547"/>
      <c r="DQ217" s="547"/>
      <c r="DR217" s="547"/>
      <c r="DS217" s="547"/>
      <c r="DT217" s="547"/>
      <c r="DU217" s="547"/>
      <c r="DV217" s="547"/>
      <c r="DW217" s="547"/>
      <c r="DX217" s="547"/>
      <c r="DY217" s="547"/>
      <c r="DZ217" s="547"/>
      <c r="EA217" s="547"/>
      <c r="EB217" s="547"/>
      <c r="EC217" s="547"/>
      <c r="ED217" s="547"/>
      <c r="EE217" s="547"/>
      <c r="EF217" s="547"/>
      <c r="EG217" s="547"/>
      <c r="EH217" s="547"/>
      <c r="EI217" s="547"/>
      <c r="EJ217" s="547"/>
      <c r="EK217" s="547"/>
      <c r="EL217" s="547"/>
      <c r="EM217" s="547"/>
      <c r="EN217" s="547"/>
      <c r="EO217" s="547"/>
      <c r="EP217" s="547"/>
      <c r="EQ217" s="547"/>
      <c r="ER217" s="547"/>
      <c r="ES217" s="547"/>
      <c r="ET217" s="547"/>
      <c r="EU217" s="547"/>
      <c r="EV217" s="547"/>
      <c r="EW217" s="547"/>
      <c r="EX217" s="547"/>
      <c r="EY217" s="547"/>
      <c r="EZ217" s="547"/>
      <c r="FA217" s="547"/>
      <c r="FB217" s="547"/>
      <c r="FC217" s="547"/>
      <c r="FD217" s="547"/>
      <c r="FE217" s="547"/>
      <c r="FF217" s="547"/>
      <c r="FG217" s="547"/>
      <c r="FH217" s="547"/>
      <c r="FI217" s="547"/>
      <c r="FJ217" s="547"/>
      <c r="FK217" s="547"/>
      <c r="FL217" s="547"/>
      <c r="FM217" s="547"/>
      <c r="FN217" s="547"/>
      <c r="FO217" s="547"/>
    </row>
    <row r="218" spans="1:171" x14ac:dyDescent="0.15">
      <c r="A218" s="547">
        <v>3066189</v>
      </c>
      <c r="B218" s="547">
        <v>0</v>
      </c>
      <c r="C218" s="547">
        <v>0</v>
      </c>
      <c r="D218" s="547" t="s">
        <v>102</v>
      </c>
      <c r="E218" s="547" t="s">
        <v>102</v>
      </c>
      <c r="F218" s="547" t="s">
        <v>102</v>
      </c>
      <c r="G218" s="547" t="s">
        <v>102</v>
      </c>
      <c r="H218" s="547" t="s">
        <v>102</v>
      </c>
      <c r="I218" s="547" t="s">
        <v>102</v>
      </c>
      <c r="J218" s="547" t="s">
        <v>102</v>
      </c>
      <c r="K218" s="547" t="s">
        <v>102</v>
      </c>
      <c r="L218" s="547" t="s">
        <v>102</v>
      </c>
      <c r="M218" s="547" t="s">
        <v>102</v>
      </c>
      <c r="N218" s="547" t="s">
        <v>102</v>
      </c>
      <c r="O218" s="547" t="s">
        <v>102</v>
      </c>
      <c r="P218" s="547" t="s">
        <v>102</v>
      </c>
      <c r="Q218" s="547" t="s">
        <v>102</v>
      </c>
      <c r="R218" s="547" t="s">
        <v>102</v>
      </c>
      <c r="S218" s="547" t="s">
        <v>102</v>
      </c>
      <c r="T218" s="547"/>
      <c r="U218" s="547"/>
      <c r="V218" s="547"/>
      <c r="W218" s="547"/>
      <c r="X218" s="547"/>
      <c r="Y218" s="547"/>
      <c r="Z218" s="547"/>
      <c r="AA218" s="547"/>
      <c r="AB218" s="547"/>
      <c r="AC218" s="547"/>
      <c r="AD218" s="547"/>
      <c r="AE218" s="547"/>
      <c r="AF218" s="547"/>
      <c r="AG218" s="547"/>
      <c r="AH218" s="547"/>
      <c r="AI218" s="547"/>
      <c r="AJ218" s="547"/>
      <c r="AK218" s="547"/>
      <c r="AL218" s="547"/>
      <c r="AM218" s="547"/>
      <c r="AN218" s="547"/>
      <c r="AO218" s="547"/>
      <c r="AP218" s="547"/>
      <c r="AQ218" s="547"/>
      <c r="AR218" s="547"/>
      <c r="AS218" s="547"/>
      <c r="AT218" s="547"/>
      <c r="AU218" s="547"/>
      <c r="AV218" s="547"/>
      <c r="AW218" s="547"/>
      <c r="AX218" s="547"/>
      <c r="AY218" s="547"/>
      <c r="AZ218" s="547"/>
      <c r="BA218" s="547"/>
      <c r="BB218" s="547"/>
      <c r="BC218" s="547"/>
      <c r="BD218" s="547"/>
      <c r="BE218" s="547"/>
      <c r="BF218" s="547"/>
      <c r="BG218" s="547"/>
      <c r="BH218" s="547"/>
      <c r="BI218" s="547"/>
      <c r="BJ218" s="547"/>
      <c r="BK218" s="547"/>
      <c r="BL218" s="547"/>
      <c r="BM218" s="547"/>
      <c r="BN218" s="547"/>
      <c r="BO218" s="547"/>
      <c r="BP218" s="547"/>
      <c r="BQ218" s="547"/>
      <c r="BR218" s="547"/>
      <c r="BS218" s="547"/>
      <c r="BT218" s="547"/>
      <c r="BU218" s="547"/>
      <c r="BV218" s="547"/>
      <c r="BW218" s="547"/>
      <c r="BX218" s="547"/>
      <c r="BY218" s="547"/>
      <c r="BZ218" s="547"/>
      <c r="CA218" s="547"/>
      <c r="CB218" s="547"/>
      <c r="CC218" s="547"/>
      <c r="CD218" s="547"/>
      <c r="CE218" s="547"/>
      <c r="CF218" s="547"/>
      <c r="CG218" s="547"/>
      <c r="CH218" s="547"/>
      <c r="CI218" s="547"/>
      <c r="CJ218" s="547"/>
      <c r="CK218" s="547"/>
      <c r="CL218" s="547"/>
      <c r="CM218" s="547"/>
      <c r="CN218" s="547"/>
      <c r="CO218" s="547"/>
      <c r="CP218" s="547"/>
      <c r="CQ218" s="547"/>
      <c r="CR218" s="547"/>
      <c r="CS218" s="547"/>
      <c r="CT218" s="547"/>
      <c r="CU218" s="547"/>
      <c r="CV218" s="547"/>
      <c r="CW218" s="547"/>
      <c r="CX218" s="547"/>
      <c r="CY218" s="547"/>
      <c r="CZ218" s="547"/>
      <c r="DA218" s="547"/>
      <c r="DB218" s="547"/>
      <c r="DC218" s="547"/>
      <c r="DD218" s="547"/>
      <c r="DE218" s="547"/>
      <c r="DF218" s="547"/>
      <c r="DG218" s="547"/>
      <c r="DH218" s="547"/>
      <c r="DI218" s="547"/>
      <c r="DJ218" s="547"/>
      <c r="DK218" s="547"/>
      <c r="DL218" s="547"/>
      <c r="DM218" s="547"/>
      <c r="DN218" s="547"/>
      <c r="DO218" s="547"/>
      <c r="DP218" s="547"/>
      <c r="DQ218" s="547"/>
      <c r="DR218" s="547"/>
      <c r="DS218" s="547"/>
      <c r="DT218" s="547"/>
      <c r="DU218" s="547"/>
      <c r="DV218" s="547"/>
      <c r="DW218" s="547"/>
      <c r="DX218" s="547"/>
      <c r="DY218" s="547"/>
      <c r="DZ218" s="547"/>
      <c r="EA218" s="547"/>
      <c r="EB218" s="547"/>
      <c r="EC218" s="547"/>
      <c r="ED218" s="547"/>
      <c r="EE218" s="547"/>
      <c r="EF218" s="547"/>
      <c r="EG218" s="547"/>
      <c r="EH218" s="547"/>
      <c r="EI218" s="547"/>
      <c r="EJ218" s="547"/>
      <c r="EK218" s="547"/>
      <c r="EL218" s="547"/>
      <c r="EM218" s="547"/>
      <c r="EN218" s="547"/>
      <c r="EO218" s="547"/>
      <c r="EP218" s="547"/>
      <c r="EQ218" s="547"/>
      <c r="ER218" s="547"/>
      <c r="ES218" s="547"/>
      <c r="ET218" s="547"/>
      <c r="EU218" s="547"/>
      <c r="EV218" s="547"/>
      <c r="EW218" s="547"/>
      <c r="EX218" s="547"/>
      <c r="EY218" s="547"/>
      <c r="EZ218" s="547"/>
      <c r="FA218" s="547"/>
      <c r="FB218" s="547"/>
      <c r="FC218" s="547"/>
      <c r="FD218" s="547"/>
      <c r="FE218" s="547"/>
      <c r="FF218" s="547"/>
      <c r="FG218" s="547"/>
      <c r="FH218" s="547"/>
      <c r="FI218" s="547"/>
      <c r="FJ218" s="547"/>
      <c r="FK218" s="547"/>
      <c r="FL218" s="547"/>
      <c r="FM218" s="547"/>
      <c r="FN218" s="547"/>
      <c r="FO218" s="547"/>
    </row>
    <row r="219" spans="1:171" x14ac:dyDescent="0.15">
      <c r="A219" s="547">
        <v>3001591</v>
      </c>
      <c r="B219" s="547">
        <v>0</v>
      </c>
      <c r="C219" s="547">
        <v>0</v>
      </c>
      <c r="D219" s="547" t="s">
        <v>102</v>
      </c>
      <c r="E219" s="547" t="s">
        <v>102</v>
      </c>
      <c r="F219" s="547" t="s">
        <v>102</v>
      </c>
      <c r="G219" s="547" t="s">
        <v>102</v>
      </c>
      <c r="H219" s="547" t="s">
        <v>102</v>
      </c>
      <c r="I219" s="547" t="s">
        <v>102</v>
      </c>
      <c r="J219" s="547" t="s">
        <v>102</v>
      </c>
      <c r="K219" s="547" t="s">
        <v>102</v>
      </c>
      <c r="L219" s="547" t="s">
        <v>102</v>
      </c>
      <c r="M219" s="547" t="s">
        <v>102</v>
      </c>
      <c r="N219" s="547" t="s">
        <v>102</v>
      </c>
      <c r="O219" s="547" t="s">
        <v>102</v>
      </c>
      <c r="P219" s="547" t="s">
        <v>102</v>
      </c>
      <c r="Q219" s="547" t="s">
        <v>102</v>
      </c>
      <c r="R219" s="547" t="s">
        <v>102</v>
      </c>
      <c r="S219" s="547" t="s">
        <v>102</v>
      </c>
      <c r="T219" s="547"/>
      <c r="U219" s="547"/>
      <c r="V219" s="547"/>
      <c r="W219" s="547"/>
      <c r="X219" s="547"/>
      <c r="Y219" s="547"/>
      <c r="Z219" s="547"/>
      <c r="AA219" s="547"/>
      <c r="AB219" s="547"/>
      <c r="AC219" s="547"/>
      <c r="AD219" s="547"/>
      <c r="AE219" s="547"/>
      <c r="AF219" s="547"/>
      <c r="AG219" s="547"/>
      <c r="AH219" s="547"/>
      <c r="AI219" s="547"/>
      <c r="AJ219" s="547"/>
      <c r="AK219" s="547"/>
      <c r="AL219" s="547"/>
      <c r="AM219" s="547"/>
      <c r="AN219" s="547"/>
      <c r="AO219" s="547"/>
      <c r="AP219" s="547"/>
      <c r="AQ219" s="547"/>
      <c r="AR219" s="547"/>
      <c r="AS219" s="547"/>
      <c r="AT219" s="547"/>
      <c r="AU219" s="547"/>
      <c r="AV219" s="547"/>
      <c r="AW219" s="547"/>
      <c r="AX219" s="547"/>
      <c r="AY219" s="547"/>
      <c r="AZ219" s="547"/>
      <c r="BA219" s="547"/>
      <c r="BB219" s="547"/>
      <c r="BC219" s="547"/>
      <c r="BD219" s="547"/>
      <c r="BE219" s="547"/>
      <c r="BF219" s="547"/>
      <c r="BG219" s="547"/>
      <c r="BH219" s="547"/>
      <c r="BI219" s="547"/>
      <c r="BJ219" s="547"/>
      <c r="BK219" s="547"/>
      <c r="BL219" s="547"/>
      <c r="BM219" s="547"/>
      <c r="BN219" s="547"/>
      <c r="BO219" s="547"/>
      <c r="BP219" s="547"/>
      <c r="BQ219" s="547"/>
      <c r="BR219" s="547"/>
      <c r="BS219" s="547"/>
      <c r="BT219" s="547"/>
      <c r="BU219" s="547"/>
      <c r="BV219" s="547"/>
      <c r="BW219" s="547"/>
      <c r="BX219" s="547"/>
      <c r="BY219" s="547"/>
      <c r="BZ219" s="547"/>
      <c r="CA219" s="547"/>
      <c r="CB219" s="547"/>
      <c r="CC219" s="547"/>
      <c r="CD219" s="547"/>
      <c r="CE219" s="547"/>
      <c r="CF219" s="547"/>
      <c r="CG219" s="547"/>
      <c r="CH219" s="547"/>
      <c r="CI219" s="547"/>
      <c r="CJ219" s="547"/>
      <c r="CK219" s="547"/>
      <c r="CL219" s="547"/>
      <c r="CM219" s="547"/>
      <c r="CN219" s="547"/>
      <c r="CO219" s="547"/>
      <c r="CP219" s="547"/>
      <c r="CQ219" s="547"/>
      <c r="CR219" s="547"/>
      <c r="CS219" s="547"/>
      <c r="CT219" s="547"/>
      <c r="CU219" s="547"/>
      <c r="CV219" s="547"/>
      <c r="CW219" s="547"/>
      <c r="CX219" s="547"/>
      <c r="CY219" s="547"/>
      <c r="CZ219" s="547"/>
      <c r="DA219" s="547"/>
      <c r="DB219" s="547"/>
      <c r="DC219" s="547"/>
      <c r="DD219" s="547"/>
      <c r="DE219" s="547"/>
      <c r="DF219" s="547"/>
      <c r="DG219" s="547"/>
      <c r="DH219" s="547"/>
      <c r="DI219" s="547"/>
      <c r="DJ219" s="547"/>
      <c r="DK219" s="547"/>
      <c r="DL219" s="547"/>
      <c r="DM219" s="547"/>
      <c r="DN219" s="547"/>
      <c r="DO219" s="547"/>
      <c r="DP219" s="547"/>
      <c r="DQ219" s="547"/>
      <c r="DR219" s="547"/>
      <c r="DS219" s="547"/>
      <c r="DT219" s="547"/>
      <c r="DU219" s="547"/>
      <c r="DV219" s="547"/>
      <c r="DW219" s="547"/>
      <c r="DX219" s="547"/>
      <c r="DY219" s="547"/>
      <c r="DZ219" s="547"/>
      <c r="EA219" s="547"/>
      <c r="EB219" s="547"/>
      <c r="EC219" s="547"/>
      <c r="ED219" s="547"/>
      <c r="EE219" s="547"/>
      <c r="EF219" s="547"/>
      <c r="EG219" s="547"/>
      <c r="EH219" s="547"/>
      <c r="EI219" s="547"/>
      <c r="EJ219" s="547"/>
      <c r="EK219" s="547"/>
      <c r="EL219" s="547"/>
      <c r="EM219" s="547"/>
      <c r="EN219" s="547"/>
      <c r="EO219" s="547"/>
      <c r="EP219" s="547"/>
      <c r="EQ219" s="547"/>
      <c r="ER219" s="547"/>
      <c r="ES219" s="547"/>
      <c r="ET219" s="547"/>
      <c r="EU219" s="547"/>
      <c r="EV219" s="547"/>
      <c r="EW219" s="547"/>
      <c r="EX219" s="547"/>
      <c r="EY219" s="547"/>
      <c r="EZ219" s="547"/>
      <c r="FA219" s="547"/>
      <c r="FB219" s="547"/>
      <c r="FC219" s="547"/>
      <c r="FD219" s="547"/>
      <c r="FE219" s="547"/>
      <c r="FF219" s="547"/>
      <c r="FG219" s="547"/>
      <c r="FH219" s="547"/>
      <c r="FI219" s="547"/>
      <c r="FJ219" s="547"/>
      <c r="FK219" s="547"/>
      <c r="FL219" s="547"/>
      <c r="FM219" s="547"/>
      <c r="FN219" s="547"/>
      <c r="FO219" s="547"/>
    </row>
    <row r="220" spans="1:171" x14ac:dyDescent="0.15">
      <c r="A220" s="547">
        <v>3025254</v>
      </c>
      <c r="B220" s="547">
        <v>0</v>
      </c>
      <c r="C220" s="547">
        <v>0</v>
      </c>
      <c r="D220" s="547" t="s">
        <v>102</v>
      </c>
      <c r="E220" s="547" t="s">
        <v>102</v>
      </c>
      <c r="F220" s="547" t="s">
        <v>102</v>
      </c>
      <c r="G220" s="547" t="s">
        <v>102</v>
      </c>
      <c r="H220" s="547" t="s">
        <v>102</v>
      </c>
      <c r="I220" s="547" t="s">
        <v>102</v>
      </c>
      <c r="J220" s="547" t="s">
        <v>102</v>
      </c>
      <c r="K220" s="547" t="s">
        <v>102</v>
      </c>
      <c r="L220" s="547" t="s">
        <v>102</v>
      </c>
      <c r="M220" s="547" t="s">
        <v>102</v>
      </c>
      <c r="N220" s="547" t="s">
        <v>102</v>
      </c>
      <c r="O220" s="547" t="s">
        <v>102</v>
      </c>
      <c r="P220" s="547" t="s">
        <v>102</v>
      </c>
      <c r="Q220" s="547" t="s">
        <v>102</v>
      </c>
      <c r="R220" s="547" t="s">
        <v>102</v>
      </c>
      <c r="S220" s="547" t="s">
        <v>102</v>
      </c>
      <c r="T220" s="547"/>
      <c r="U220" s="547"/>
      <c r="V220" s="547"/>
      <c r="W220" s="547"/>
      <c r="X220" s="547"/>
      <c r="Y220" s="547"/>
      <c r="Z220" s="547"/>
      <c r="AA220" s="547"/>
      <c r="AB220" s="547"/>
      <c r="AC220" s="547"/>
      <c r="AD220" s="547"/>
      <c r="AE220" s="547"/>
      <c r="AF220" s="547"/>
      <c r="AG220" s="547"/>
      <c r="AH220" s="547"/>
      <c r="AI220" s="547"/>
      <c r="AJ220" s="547"/>
      <c r="AK220" s="547"/>
      <c r="AL220" s="547"/>
      <c r="AM220" s="547"/>
      <c r="AN220" s="547"/>
      <c r="AO220" s="547"/>
      <c r="AP220" s="547"/>
      <c r="AQ220" s="547"/>
      <c r="AR220" s="547"/>
      <c r="AS220" s="547"/>
      <c r="AT220" s="547"/>
      <c r="AU220" s="547"/>
      <c r="AV220" s="547"/>
      <c r="AW220" s="547"/>
      <c r="AX220" s="547"/>
      <c r="AY220" s="547"/>
      <c r="AZ220" s="547"/>
      <c r="BA220" s="547"/>
      <c r="BB220" s="547"/>
      <c r="BC220" s="547"/>
      <c r="BD220" s="547"/>
      <c r="BE220" s="547"/>
      <c r="BF220" s="547"/>
      <c r="BG220" s="547"/>
      <c r="BH220" s="547"/>
      <c r="BI220" s="547"/>
      <c r="BJ220" s="547"/>
      <c r="BK220" s="547"/>
      <c r="BL220" s="547"/>
      <c r="BM220" s="547"/>
      <c r="BN220" s="547"/>
      <c r="BO220" s="547"/>
      <c r="BP220" s="547"/>
      <c r="BQ220" s="547"/>
      <c r="BR220" s="547"/>
      <c r="BS220" s="547"/>
      <c r="BT220" s="547"/>
      <c r="BU220" s="547"/>
      <c r="BV220" s="547"/>
      <c r="BW220" s="547"/>
      <c r="BX220" s="547"/>
      <c r="BY220" s="547"/>
      <c r="BZ220" s="547"/>
      <c r="CA220" s="547"/>
      <c r="CB220" s="547"/>
      <c r="CC220" s="547"/>
      <c r="CD220" s="547"/>
      <c r="CE220" s="547"/>
      <c r="CF220" s="547"/>
      <c r="CG220" s="547"/>
      <c r="CH220" s="547"/>
      <c r="CI220" s="547"/>
      <c r="CJ220" s="547"/>
      <c r="CK220" s="547"/>
      <c r="CL220" s="547"/>
      <c r="CM220" s="547"/>
      <c r="CN220" s="547"/>
      <c r="CO220" s="547"/>
      <c r="CP220" s="547"/>
      <c r="CQ220" s="547"/>
      <c r="CR220" s="547"/>
      <c r="CS220" s="547"/>
      <c r="CT220" s="547"/>
      <c r="CU220" s="547"/>
      <c r="CV220" s="547"/>
      <c r="CW220" s="547"/>
      <c r="CX220" s="547"/>
      <c r="CY220" s="547"/>
      <c r="CZ220" s="547"/>
      <c r="DA220" s="547"/>
      <c r="DB220" s="547"/>
      <c r="DC220" s="547"/>
      <c r="DD220" s="547"/>
      <c r="DE220" s="547"/>
      <c r="DF220" s="547"/>
      <c r="DG220" s="547"/>
      <c r="DH220" s="547"/>
      <c r="DI220" s="547"/>
      <c r="DJ220" s="547"/>
      <c r="DK220" s="547"/>
      <c r="DL220" s="547"/>
      <c r="DM220" s="547"/>
      <c r="DN220" s="547"/>
      <c r="DO220" s="547"/>
      <c r="DP220" s="547"/>
      <c r="DQ220" s="547"/>
      <c r="DR220" s="547"/>
      <c r="DS220" s="547"/>
      <c r="DT220" s="547"/>
      <c r="DU220" s="547"/>
      <c r="DV220" s="547"/>
      <c r="DW220" s="547"/>
      <c r="DX220" s="547"/>
      <c r="DY220" s="547"/>
      <c r="DZ220" s="547"/>
      <c r="EA220" s="547"/>
      <c r="EB220" s="547"/>
      <c r="EC220" s="547"/>
      <c r="ED220" s="547"/>
      <c r="EE220" s="547"/>
      <c r="EF220" s="547"/>
      <c r="EG220" s="547"/>
      <c r="EH220" s="547"/>
      <c r="EI220" s="547"/>
      <c r="EJ220" s="547"/>
      <c r="EK220" s="547"/>
      <c r="EL220" s="547"/>
      <c r="EM220" s="547"/>
      <c r="EN220" s="547"/>
      <c r="EO220" s="547"/>
      <c r="EP220" s="547"/>
      <c r="EQ220" s="547"/>
      <c r="ER220" s="547"/>
      <c r="ES220" s="547"/>
      <c r="ET220" s="547"/>
      <c r="EU220" s="547"/>
      <c r="EV220" s="547"/>
      <c r="EW220" s="547"/>
      <c r="EX220" s="547"/>
      <c r="EY220" s="547"/>
      <c r="EZ220" s="547"/>
      <c r="FA220" s="547"/>
      <c r="FB220" s="547"/>
      <c r="FC220" s="547"/>
      <c r="FD220" s="547"/>
      <c r="FE220" s="547"/>
      <c r="FF220" s="547"/>
      <c r="FG220" s="547"/>
      <c r="FH220" s="547"/>
      <c r="FI220" s="547"/>
      <c r="FJ220" s="547"/>
      <c r="FK220" s="547"/>
      <c r="FL220" s="547"/>
      <c r="FM220" s="547"/>
      <c r="FN220" s="547"/>
      <c r="FO220" s="547"/>
    </row>
    <row r="221" spans="1:171" x14ac:dyDescent="0.15">
      <c r="A221" s="547">
        <v>3050773</v>
      </c>
      <c r="B221" s="547">
        <v>0</v>
      </c>
      <c r="C221" s="547">
        <v>0</v>
      </c>
      <c r="D221" s="547" t="s">
        <v>102</v>
      </c>
      <c r="E221" s="547" t="s">
        <v>102</v>
      </c>
      <c r="F221" s="547" t="s">
        <v>102</v>
      </c>
      <c r="G221" s="547" t="s">
        <v>102</v>
      </c>
      <c r="H221" s="547" t="s">
        <v>102</v>
      </c>
      <c r="I221" s="547" t="s">
        <v>102</v>
      </c>
      <c r="J221" s="547" t="s">
        <v>102</v>
      </c>
      <c r="K221" s="547" t="s">
        <v>102</v>
      </c>
      <c r="L221" s="547" t="s">
        <v>102</v>
      </c>
      <c r="M221" s="547" t="s">
        <v>102</v>
      </c>
      <c r="N221" s="547" t="s">
        <v>102</v>
      </c>
      <c r="O221" s="547" t="s">
        <v>102</v>
      </c>
      <c r="P221" s="547" t="s">
        <v>102</v>
      </c>
      <c r="Q221" s="547" t="s">
        <v>102</v>
      </c>
      <c r="R221" s="547" t="s">
        <v>102</v>
      </c>
      <c r="S221" s="547" t="s">
        <v>102</v>
      </c>
      <c r="T221" s="547"/>
      <c r="U221" s="547"/>
      <c r="V221" s="547"/>
      <c r="W221" s="547"/>
      <c r="X221" s="547"/>
      <c r="Y221" s="547"/>
      <c r="Z221" s="547"/>
      <c r="AA221" s="547"/>
      <c r="AB221" s="547"/>
      <c r="AC221" s="547"/>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7"/>
      <c r="BQ221" s="547"/>
      <c r="BR221" s="547"/>
      <c r="BS221" s="547"/>
      <c r="BT221" s="547"/>
      <c r="BU221" s="547"/>
      <c r="BV221" s="547"/>
      <c r="BW221" s="547"/>
      <c r="BX221" s="547"/>
      <c r="BY221" s="547"/>
      <c r="BZ221" s="547"/>
      <c r="CA221" s="547"/>
      <c r="CB221" s="547"/>
      <c r="CC221" s="547"/>
      <c r="CD221" s="547"/>
      <c r="CE221" s="547"/>
      <c r="CF221" s="547"/>
      <c r="CG221" s="547"/>
      <c r="CH221" s="547"/>
      <c r="CI221" s="547"/>
      <c r="CJ221" s="547"/>
      <c r="CK221" s="547"/>
      <c r="CL221" s="547"/>
      <c r="CM221" s="547"/>
      <c r="CN221" s="547"/>
      <c r="CO221" s="547"/>
      <c r="CP221" s="547"/>
      <c r="CQ221" s="547"/>
      <c r="CR221" s="547"/>
      <c r="CS221" s="547"/>
      <c r="CT221" s="547"/>
      <c r="CU221" s="547"/>
      <c r="CV221" s="547"/>
      <c r="CW221" s="547"/>
      <c r="CX221" s="547"/>
      <c r="CY221" s="547"/>
      <c r="CZ221" s="547"/>
      <c r="DA221" s="547"/>
      <c r="DB221" s="547"/>
      <c r="DC221" s="547"/>
      <c r="DD221" s="547"/>
      <c r="DE221" s="547"/>
      <c r="DF221" s="547"/>
      <c r="DG221" s="547"/>
      <c r="DH221" s="547"/>
      <c r="DI221" s="547"/>
      <c r="DJ221" s="547"/>
      <c r="DK221" s="547"/>
      <c r="DL221" s="547"/>
      <c r="DM221" s="547"/>
      <c r="DN221" s="547"/>
      <c r="DO221" s="547"/>
      <c r="DP221" s="547"/>
      <c r="DQ221" s="547"/>
      <c r="DR221" s="547"/>
      <c r="DS221" s="547"/>
      <c r="DT221" s="547"/>
      <c r="DU221" s="547"/>
      <c r="DV221" s="547"/>
      <c r="DW221" s="547"/>
      <c r="DX221" s="547"/>
      <c r="DY221" s="547"/>
      <c r="DZ221" s="547"/>
      <c r="EA221" s="547"/>
      <c r="EB221" s="547"/>
      <c r="EC221" s="547"/>
      <c r="ED221" s="547"/>
      <c r="EE221" s="547"/>
      <c r="EF221" s="547"/>
      <c r="EG221" s="547"/>
      <c r="EH221" s="547"/>
      <c r="EI221" s="547"/>
      <c r="EJ221" s="547"/>
      <c r="EK221" s="547"/>
      <c r="EL221" s="547"/>
      <c r="EM221" s="547"/>
      <c r="EN221" s="547"/>
      <c r="EO221" s="547"/>
      <c r="EP221" s="547"/>
      <c r="EQ221" s="547"/>
      <c r="ER221" s="547"/>
      <c r="ES221" s="547"/>
      <c r="ET221" s="547"/>
      <c r="EU221" s="547"/>
      <c r="EV221" s="547"/>
      <c r="EW221" s="547"/>
      <c r="EX221" s="547"/>
      <c r="EY221" s="547"/>
      <c r="EZ221" s="547"/>
      <c r="FA221" s="547"/>
      <c r="FB221" s="547"/>
      <c r="FC221" s="547"/>
      <c r="FD221" s="547"/>
      <c r="FE221" s="547"/>
      <c r="FF221" s="547"/>
      <c r="FG221" s="547"/>
      <c r="FH221" s="547"/>
      <c r="FI221" s="547"/>
      <c r="FJ221" s="547"/>
      <c r="FK221" s="547"/>
      <c r="FL221" s="547"/>
      <c r="FM221" s="547"/>
      <c r="FN221" s="547"/>
      <c r="FO221" s="547"/>
    </row>
    <row r="222" spans="1:171" x14ac:dyDescent="0.15">
      <c r="A222" s="547">
        <v>3048964</v>
      </c>
      <c r="B222" s="547">
        <v>0</v>
      </c>
      <c r="C222" s="547">
        <v>0</v>
      </c>
      <c r="D222" s="547" t="s">
        <v>102</v>
      </c>
      <c r="E222" s="547" t="s">
        <v>102</v>
      </c>
      <c r="F222" s="547" t="s">
        <v>102</v>
      </c>
      <c r="G222" s="547" t="s">
        <v>102</v>
      </c>
      <c r="H222" s="547" t="s">
        <v>102</v>
      </c>
      <c r="I222" s="547" t="s">
        <v>102</v>
      </c>
      <c r="J222" s="547" t="s">
        <v>102</v>
      </c>
      <c r="K222" s="547" t="s">
        <v>102</v>
      </c>
      <c r="L222" s="547" t="s">
        <v>102</v>
      </c>
      <c r="M222" s="547" t="s">
        <v>102</v>
      </c>
      <c r="N222" s="547" t="s">
        <v>102</v>
      </c>
      <c r="O222" s="547" t="s">
        <v>102</v>
      </c>
      <c r="P222" s="547" t="s">
        <v>102</v>
      </c>
      <c r="Q222" s="547" t="s">
        <v>102</v>
      </c>
      <c r="R222" s="547" t="s">
        <v>102</v>
      </c>
      <c r="S222" s="547" t="s">
        <v>102</v>
      </c>
      <c r="T222" s="547"/>
      <c r="U222" s="547"/>
      <c r="V222" s="547"/>
      <c r="W222" s="547"/>
      <c r="X222" s="547"/>
      <c r="Y222" s="547"/>
      <c r="Z222" s="547"/>
      <c r="AA222" s="547"/>
      <c r="AB222" s="547"/>
      <c r="AC222" s="547"/>
      <c r="AD222" s="547"/>
      <c r="AE222" s="547"/>
      <c r="AF222" s="547"/>
      <c r="AG222" s="547"/>
      <c r="AH222" s="547"/>
      <c r="AI222" s="547"/>
      <c r="AJ222" s="547"/>
      <c r="AK222" s="547"/>
      <c r="AL222" s="547"/>
      <c r="AM222" s="547"/>
      <c r="AN222" s="547"/>
      <c r="AO222" s="547"/>
      <c r="AP222" s="547"/>
      <c r="AQ222" s="547"/>
      <c r="AR222" s="547"/>
      <c r="AS222" s="547"/>
      <c r="AT222" s="547"/>
      <c r="AU222" s="547"/>
      <c r="AV222" s="547"/>
      <c r="AW222" s="547"/>
      <c r="AX222" s="547"/>
      <c r="AY222" s="547"/>
      <c r="AZ222" s="547"/>
      <c r="BA222" s="547"/>
      <c r="BB222" s="547"/>
      <c r="BC222" s="547"/>
      <c r="BD222" s="547"/>
      <c r="BE222" s="547"/>
      <c r="BF222" s="547"/>
      <c r="BG222" s="547"/>
      <c r="BH222" s="547"/>
      <c r="BI222" s="547"/>
      <c r="BJ222" s="547"/>
      <c r="BK222" s="547"/>
      <c r="BL222" s="547"/>
      <c r="BM222" s="547"/>
      <c r="BN222" s="547"/>
      <c r="BO222" s="547"/>
      <c r="BP222" s="547"/>
      <c r="BQ222" s="547"/>
      <c r="BR222" s="547"/>
      <c r="BS222" s="547"/>
      <c r="BT222" s="547"/>
      <c r="BU222" s="547"/>
      <c r="BV222" s="547"/>
      <c r="BW222" s="547"/>
      <c r="BX222" s="547"/>
      <c r="BY222" s="547"/>
      <c r="BZ222" s="547"/>
      <c r="CA222" s="547"/>
      <c r="CB222" s="547"/>
      <c r="CC222" s="547"/>
      <c r="CD222" s="547"/>
      <c r="CE222" s="547"/>
      <c r="CF222" s="547"/>
      <c r="CG222" s="547"/>
      <c r="CH222" s="547"/>
      <c r="CI222" s="547"/>
      <c r="CJ222" s="547"/>
      <c r="CK222" s="547"/>
      <c r="CL222" s="547"/>
      <c r="CM222" s="547"/>
      <c r="CN222" s="547"/>
      <c r="CO222" s="547"/>
      <c r="CP222" s="547"/>
      <c r="CQ222" s="547"/>
      <c r="CR222" s="547"/>
      <c r="CS222" s="547"/>
      <c r="CT222" s="547"/>
      <c r="CU222" s="547"/>
      <c r="CV222" s="547"/>
      <c r="CW222" s="547"/>
      <c r="CX222" s="547"/>
      <c r="CY222" s="547"/>
      <c r="CZ222" s="547"/>
      <c r="DA222" s="547"/>
      <c r="DB222" s="547"/>
      <c r="DC222" s="547"/>
      <c r="DD222" s="547"/>
      <c r="DE222" s="547"/>
      <c r="DF222" s="547"/>
      <c r="DG222" s="547"/>
      <c r="DH222" s="547"/>
      <c r="DI222" s="547"/>
      <c r="DJ222" s="547"/>
      <c r="DK222" s="547"/>
      <c r="DL222" s="547"/>
      <c r="DM222" s="547"/>
      <c r="DN222" s="547"/>
      <c r="DO222" s="547"/>
      <c r="DP222" s="547"/>
      <c r="DQ222" s="547"/>
      <c r="DR222" s="547"/>
      <c r="DS222" s="547"/>
      <c r="DT222" s="547"/>
      <c r="DU222" s="547"/>
      <c r="DV222" s="547"/>
      <c r="DW222" s="547"/>
      <c r="DX222" s="547"/>
      <c r="DY222" s="547"/>
      <c r="DZ222" s="547"/>
      <c r="EA222" s="547"/>
      <c r="EB222" s="547"/>
      <c r="EC222" s="547"/>
      <c r="ED222" s="547"/>
      <c r="EE222" s="547"/>
      <c r="EF222" s="547"/>
      <c r="EG222" s="547"/>
      <c r="EH222" s="547"/>
      <c r="EI222" s="547"/>
      <c r="EJ222" s="547"/>
      <c r="EK222" s="547"/>
      <c r="EL222" s="547"/>
      <c r="EM222" s="547"/>
      <c r="EN222" s="547"/>
      <c r="EO222" s="547"/>
      <c r="EP222" s="547"/>
      <c r="EQ222" s="547"/>
      <c r="ER222" s="547"/>
      <c r="ES222" s="547"/>
      <c r="ET222" s="547"/>
      <c r="EU222" s="547"/>
      <c r="EV222" s="547"/>
      <c r="EW222" s="547"/>
      <c r="EX222" s="547"/>
      <c r="EY222" s="547"/>
      <c r="EZ222" s="547"/>
      <c r="FA222" s="547"/>
      <c r="FB222" s="547"/>
      <c r="FC222" s="547"/>
      <c r="FD222" s="547"/>
      <c r="FE222" s="547"/>
      <c r="FF222" s="547"/>
      <c r="FG222" s="547"/>
      <c r="FH222" s="547"/>
      <c r="FI222" s="547"/>
      <c r="FJ222" s="547"/>
      <c r="FK222" s="547"/>
      <c r="FL222" s="547"/>
      <c r="FM222" s="547"/>
      <c r="FN222" s="547"/>
      <c r="FO222" s="547"/>
    </row>
    <row r="223" spans="1:171" x14ac:dyDescent="0.15">
      <c r="A223" s="547">
        <v>2995176</v>
      </c>
      <c r="B223" s="547">
        <v>0</v>
      </c>
      <c r="C223" s="547">
        <v>0</v>
      </c>
      <c r="D223" s="547" t="s">
        <v>102</v>
      </c>
      <c r="E223" s="547" t="s">
        <v>102</v>
      </c>
      <c r="F223" s="547" t="s">
        <v>102</v>
      </c>
      <c r="G223" s="547" t="s">
        <v>102</v>
      </c>
      <c r="H223" s="547" t="s">
        <v>102</v>
      </c>
      <c r="I223" s="547" t="s">
        <v>102</v>
      </c>
      <c r="J223" s="547" t="s">
        <v>102</v>
      </c>
      <c r="K223" s="547" t="s">
        <v>102</v>
      </c>
      <c r="L223" s="547" t="s">
        <v>102</v>
      </c>
      <c r="M223" s="547" t="s">
        <v>102</v>
      </c>
      <c r="N223" s="547" t="s">
        <v>102</v>
      </c>
      <c r="O223" s="547" t="s">
        <v>102</v>
      </c>
      <c r="P223" s="547" t="s">
        <v>102</v>
      </c>
      <c r="Q223" s="547" t="s">
        <v>102</v>
      </c>
      <c r="R223" s="547" t="s">
        <v>102</v>
      </c>
      <c r="S223" s="547" t="s">
        <v>102</v>
      </c>
      <c r="T223" s="547"/>
      <c r="U223" s="547"/>
      <c r="V223" s="547"/>
      <c r="W223" s="547"/>
      <c r="X223" s="547"/>
      <c r="Y223" s="547"/>
      <c r="Z223" s="547"/>
      <c r="AA223" s="547"/>
      <c r="AB223" s="547"/>
      <c r="AC223" s="547"/>
      <c r="AD223" s="547"/>
      <c r="AE223" s="547"/>
      <c r="AF223" s="547"/>
      <c r="AG223" s="547"/>
      <c r="AH223" s="547"/>
      <c r="AI223" s="547"/>
      <c r="AJ223" s="547"/>
      <c r="AK223" s="547"/>
      <c r="AL223" s="547"/>
      <c r="AM223" s="547"/>
      <c r="AN223" s="547"/>
      <c r="AO223" s="547"/>
      <c r="AP223" s="547"/>
      <c r="AQ223" s="547"/>
      <c r="AR223" s="547"/>
      <c r="AS223" s="547"/>
      <c r="AT223" s="547"/>
      <c r="AU223" s="547"/>
      <c r="AV223" s="547"/>
      <c r="AW223" s="547"/>
      <c r="AX223" s="547"/>
      <c r="AY223" s="547"/>
      <c r="AZ223" s="547"/>
      <c r="BA223" s="547"/>
      <c r="BB223" s="547"/>
      <c r="BC223" s="547"/>
      <c r="BD223" s="547"/>
      <c r="BE223" s="547"/>
      <c r="BF223" s="547"/>
      <c r="BG223" s="547"/>
      <c r="BH223" s="547"/>
      <c r="BI223" s="547"/>
      <c r="BJ223" s="547"/>
      <c r="BK223" s="547"/>
      <c r="BL223" s="547"/>
      <c r="BM223" s="547"/>
      <c r="BN223" s="547"/>
      <c r="BO223" s="547"/>
      <c r="BP223" s="547"/>
      <c r="BQ223" s="547"/>
      <c r="BR223" s="547"/>
      <c r="BS223" s="547"/>
      <c r="BT223" s="547"/>
      <c r="BU223" s="547"/>
      <c r="BV223" s="547"/>
      <c r="BW223" s="547"/>
      <c r="BX223" s="547"/>
      <c r="BY223" s="547"/>
      <c r="BZ223" s="547"/>
      <c r="CA223" s="547"/>
      <c r="CB223" s="547"/>
      <c r="CC223" s="547"/>
      <c r="CD223" s="547"/>
      <c r="CE223" s="547"/>
      <c r="CF223" s="547"/>
      <c r="CG223" s="547"/>
      <c r="CH223" s="547"/>
      <c r="CI223" s="547"/>
      <c r="CJ223" s="547"/>
      <c r="CK223" s="547"/>
      <c r="CL223" s="547"/>
      <c r="CM223" s="547"/>
      <c r="CN223" s="547"/>
      <c r="CO223" s="547"/>
      <c r="CP223" s="547"/>
      <c r="CQ223" s="547"/>
      <c r="CR223" s="547"/>
      <c r="CS223" s="547"/>
      <c r="CT223" s="547"/>
      <c r="CU223" s="547"/>
      <c r="CV223" s="547"/>
      <c r="CW223" s="547"/>
      <c r="CX223" s="547"/>
      <c r="CY223" s="547"/>
      <c r="CZ223" s="547"/>
      <c r="DA223" s="547"/>
      <c r="DB223" s="547"/>
      <c r="DC223" s="547"/>
      <c r="DD223" s="547"/>
      <c r="DE223" s="547"/>
      <c r="DF223" s="547"/>
      <c r="DG223" s="547"/>
      <c r="DH223" s="547"/>
      <c r="DI223" s="547"/>
      <c r="DJ223" s="547"/>
      <c r="DK223" s="547"/>
      <c r="DL223" s="547"/>
      <c r="DM223" s="547"/>
      <c r="DN223" s="547"/>
      <c r="DO223" s="547"/>
      <c r="DP223" s="547"/>
      <c r="DQ223" s="547"/>
      <c r="DR223" s="547"/>
      <c r="DS223" s="547"/>
      <c r="DT223" s="547"/>
      <c r="DU223" s="547"/>
      <c r="DV223" s="547"/>
      <c r="DW223" s="547"/>
      <c r="DX223" s="547"/>
      <c r="DY223" s="547"/>
      <c r="DZ223" s="547"/>
      <c r="EA223" s="547"/>
      <c r="EB223" s="547"/>
      <c r="EC223" s="547"/>
      <c r="ED223" s="547"/>
      <c r="EE223" s="547"/>
      <c r="EF223" s="547"/>
      <c r="EG223" s="547"/>
      <c r="EH223" s="547"/>
      <c r="EI223" s="547"/>
      <c r="EJ223" s="547"/>
      <c r="EK223" s="547"/>
      <c r="EL223" s="547"/>
      <c r="EM223" s="547"/>
      <c r="EN223" s="547"/>
      <c r="EO223" s="547"/>
      <c r="EP223" s="547"/>
      <c r="EQ223" s="547"/>
      <c r="ER223" s="547"/>
      <c r="ES223" s="547"/>
      <c r="ET223" s="547"/>
      <c r="EU223" s="547"/>
      <c r="EV223" s="547"/>
      <c r="EW223" s="547"/>
      <c r="EX223" s="547"/>
      <c r="EY223" s="547"/>
      <c r="EZ223" s="547"/>
      <c r="FA223" s="547"/>
      <c r="FB223" s="547"/>
      <c r="FC223" s="547"/>
      <c r="FD223" s="547"/>
      <c r="FE223" s="547"/>
      <c r="FF223" s="547"/>
      <c r="FG223" s="547"/>
      <c r="FH223" s="547"/>
      <c r="FI223" s="547"/>
      <c r="FJ223" s="547"/>
      <c r="FK223" s="547"/>
      <c r="FL223" s="547"/>
      <c r="FM223" s="547"/>
      <c r="FN223" s="547"/>
      <c r="FO223" s="547"/>
    </row>
    <row r="224" spans="1:171" x14ac:dyDescent="0.15">
      <c r="A224" s="547">
        <v>2994589</v>
      </c>
      <c r="B224" s="547">
        <v>0</v>
      </c>
      <c r="C224" s="547">
        <v>0</v>
      </c>
      <c r="D224" s="547" t="s">
        <v>102</v>
      </c>
      <c r="E224" s="547" t="s">
        <v>102</v>
      </c>
      <c r="F224" s="547" t="s">
        <v>102</v>
      </c>
      <c r="G224" s="547" t="s">
        <v>102</v>
      </c>
      <c r="H224" s="547" t="s">
        <v>102</v>
      </c>
      <c r="I224" s="547" t="s">
        <v>102</v>
      </c>
      <c r="J224" s="547" t="s">
        <v>102</v>
      </c>
      <c r="K224" s="547" t="s">
        <v>102</v>
      </c>
      <c r="L224" s="547" t="s">
        <v>102</v>
      </c>
      <c r="M224" s="547" t="s">
        <v>102</v>
      </c>
      <c r="N224" s="547" t="s">
        <v>102</v>
      </c>
      <c r="O224" s="547" t="s">
        <v>102</v>
      </c>
      <c r="P224" s="547" t="s">
        <v>102</v>
      </c>
      <c r="Q224" s="547" t="s">
        <v>102</v>
      </c>
      <c r="R224" s="547" t="s">
        <v>102</v>
      </c>
      <c r="S224" s="547" t="s">
        <v>102</v>
      </c>
      <c r="T224" s="547"/>
      <c r="U224" s="547"/>
      <c r="V224" s="547"/>
      <c r="W224" s="547"/>
      <c r="X224" s="547"/>
      <c r="Y224" s="547"/>
      <c r="Z224" s="547"/>
      <c r="AA224" s="547"/>
      <c r="AB224" s="547"/>
      <c r="AC224" s="547"/>
      <c r="AD224" s="547"/>
      <c r="AE224" s="547"/>
      <c r="AF224" s="547"/>
      <c r="AG224" s="547"/>
      <c r="AH224" s="547"/>
      <c r="AI224" s="547"/>
      <c r="AJ224" s="547"/>
      <c r="AK224" s="547"/>
      <c r="AL224" s="547"/>
      <c r="AM224" s="547"/>
      <c r="AN224" s="547"/>
      <c r="AO224" s="547"/>
      <c r="AP224" s="547"/>
      <c r="AQ224" s="547"/>
      <c r="AR224" s="547"/>
      <c r="AS224" s="547"/>
      <c r="AT224" s="547"/>
      <c r="AU224" s="547"/>
      <c r="AV224" s="547"/>
      <c r="AW224" s="547"/>
      <c r="AX224" s="547"/>
      <c r="AY224" s="547"/>
      <c r="AZ224" s="547"/>
      <c r="BA224" s="547"/>
      <c r="BB224" s="547"/>
      <c r="BC224" s="547"/>
      <c r="BD224" s="547"/>
      <c r="BE224" s="547"/>
      <c r="BF224" s="547"/>
      <c r="BG224" s="547"/>
      <c r="BH224" s="547"/>
      <c r="BI224" s="547"/>
      <c r="BJ224" s="547"/>
      <c r="BK224" s="547"/>
      <c r="BL224" s="547"/>
      <c r="BM224" s="547"/>
      <c r="BN224" s="547"/>
      <c r="BO224" s="547"/>
      <c r="BP224" s="547"/>
      <c r="BQ224" s="547"/>
      <c r="BR224" s="547"/>
      <c r="BS224" s="547"/>
      <c r="BT224" s="547"/>
      <c r="BU224" s="547"/>
      <c r="BV224" s="547"/>
      <c r="BW224" s="547"/>
      <c r="BX224" s="547"/>
      <c r="BY224" s="547"/>
      <c r="BZ224" s="547"/>
      <c r="CA224" s="547"/>
      <c r="CB224" s="547"/>
      <c r="CC224" s="547"/>
      <c r="CD224" s="547"/>
      <c r="CE224" s="547"/>
      <c r="CF224" s="547"/>
      <c r="CG224" s="547"/>
      <c r="CH224" s="547"/>
      <c r="CI224" s="547"/>
      <c r="CJ224" s="547"/>
      <c r="CK224" s="547"/>
      <c r="CL224" s="547"/>
      <c r="CM224" s="547"/>
      <c r="CN224" s="547"/>
      <c r="CO224" s="547"/>
      <c r="CP224" s="547"/>
      <c r="CQ224" s="547"/>
      <c r="CR224" s="547"/>
      <c r="CS224" s="547"/>
      <c r="CT224" s="547"/>
      <c r="CU224" s="547"/>
      <c r="CV224" s="547"/>
      <c r="CW224" s="547"/>
      <c r="CX224" s="547"/>
      <c r="CY224" s="547"/>
      <c r="CZ224" s="547"/>
      <c r="DA224" s="547"/>
      <c r="DB224" s="547"/>
      <c r="DC224" s="547"/>
      <c r="DD224" s="547"/>
      <c r="DE224" s="547"/>
      <c r="DF224" s="547"/>
      <c r="DG224" s="547"/>
      <c r="DH224" s="547"/>
      <c r="DI224" s="547"/>
      <c r="DJ224" s="547"/>
      <c r="DK224" s="547"/>
      <c r="DL224" s="547"/>
      <c r="DM224" s="547"/>
      <c r="DN224" s="547"/>
      <c r="DO224" s="547"/>
      <c r="DP224" s="547"/>
      <c r="DQ224" s="547"/>
      <c r="DR224" s="547"/>
      <c r="DS224" s="547"/>
      <c r="DT224" s="547"/>
      <c r="DU224" s="547"/>
      <c r="DV224" s="547"/>
      <c r="DW224" s="547"/>
      <c r="DX224" s="547"/>
      <c r="DY224" s="547"/>
      <c r="DZ224" s="547"/>
      <c r="EA224" s="547"/>
      <c r="EB224" s="547"/>
      <c r="EC224" s="547"/>
      <c r="ED224" s="547"/>
      <c r="EE224" s="547"/>
      <c r="EF224" s="547"/>
      <c r="EG224" s="547"/>
      <c r="EH224" s="547"/>
      <c r="EI224" s="547"/>
      <c r="EJ224" s="547"/>
      <c r="EK224" s="547"/>
      <c r="EL224" s="547"/>
      <c r="EM224" s="547"/>
      <c r="EN224" s="547"/>
      <c r="EO224" s="547"/>
      <c r="EP224" s="547"/>
      <c r="EQ224" s="547"/>
      <c r="ER224" s="547"/>
      <c r="ES224" s="547"/>
      <c r="ET224" s="547"/>
      <c r="EU224" s="547"/>
      <c r="EV224" s="547"/>
      <c r="EW224" s="547"/>
      <c r="EX224" s="547"/>
      <c r="EY224" s="547"/>
      <c r="EZ224" s="547"/>
      <c r="FA224" s="547"/>
      <c r="FB224" s="547"/>
      <c r="FC224" s="547"/>
      <c r="FD224" s="547"/>
      <c r="FE224" s="547"/>
      <c r="FF224" s="547"/>
      <c r="FG224" s="547"/>
      <c r="FH224" s="547"/>
      <c r="FI224" s="547"/>
      <c r="FJ224" s="547"/>
      <c r="FK224" s="547"/>
      <c r="FL224" s="547"/>
      <c r="FM224" s="547"/>
      <c r="FN224" s="547"/>
      <c r="FO224" s="547"/>
    </row>
    <row r="225" spans="1:171" x14ac:dyDescent="0.15">
      <c r="A225" s="547">
        <v>2989788</v>
      </c>
      <c r="B225" s="547">
        <v>0</v>
      </c>
      <c r="C225" s="547">
        <v>0</v>
      </c>
      <c r="D225" s="547" t="s">
        <v>102</v>
      </c>
      <c r="E225" s="547" t="s">
        <v>102</v>
      </c>
      <c r="F225" s="547" t="s">
        <v>102</v>
      </c>
      <c r="G225" s="547" t="s">
        <v>102</v>
      </c>
      <c r="H225" s="547" t="s">
        <v>102</v>
      </c>
      <c r="I225" s="547" t="s">
        <v>102</v>
      </c>
      <c r="J225" s="547" t="s">
        <v>102</v>
      </c>
      <c r="K225" s="547" t="s">
        <v>102</v>
      </c>
      <c r="L225" s="547" t="s">
        <v>102</v>
      </c>
      <c r="M225" s="547" t="s">
        <v>102</v>
      </c>
      <c r="N225" s="547" t="s">
        <v>102</v>
      </c>
      <c r="O225" s="547" t="s">
        <v>102</v>
      </c>
      <c r="P225" s="547" t="s">
        <v>102</v>
      </c>
      <c r="Q225" s="547" t="s">
        <v>102</v>
      </c>
      <c r="R225" s="547" t="s">
        <v>102</v>
      </c>
      <c r="S225" s="547" t="s">
        <v>102</v>
      </c>
      <c r="T225" s="547"/>
      <c r="U225" s="547"/>
      <c r="V225" s="547"/>
      <c r="W225" s="547"/>
      <c r="X225" s="547"/>
      <c r="Y225" s="547"/>
      <c r="Z225" s="547"/>
      <c r="AA225" s="547"/>
      <c r="AB225" s="547"/>
      <c r="AC225" s="547"/>
      <c r="AD225" s="547"/>
      <c r="AE225" s="547"/>
      <c r="AF225" s="547"/>
      <c r="AG225" s="547"/>
      <c r="AH225" s="547"/>
      <c r="AI225" s="547"/>
      <c r="AJ225" s="547"/>
      <c r="AK225" s="547"/>
      <c r="AL225" s="547"/>
      <c r="AM225" s="547"/>
      <c r="AN225" s="547"/>
      <c r="AO225" s="547"/>
      <c r="AP225" s="547"/>
      <c r="AQ225" s="547"/>
      <c r="AR225" s="547"/>
      <c r="AS225" s="547"/>
      <c r="AT225" s="547"/>
      <c r="AU225" s="547"/>
      <c r="AV225" s="547"/>
      <c r="AW225" s="547"/>
      <c r="AX225" s="547"/>
      <c r="AY225" s="547"/>
      <c r="AZ225" s="547"/>
      <c r="BA225" s="547"/>
      <c r="BB225" s="547"/>
      <c r="BC225" s="547"/>
      <c r="BD225" s="547"/>
      <c r="BE225" s="547"/>
      <c r="BF225" s="547"/>
      <c r="BG225" s="547"/>
      <c r="BH225" s="547"/>
      <c r="BI225" s="547"/>
      <c r="BJ225" s="547"/>
      <c r="BK225" s="547"/>
      <c r="BL225" s="547"/>
      <c r="BM225" s="547"/>
      <c r="BN225" s="547"/>
      <c r="BO225" s="547"/>
      <c r="BP225" s="547"/>
      <c r="BQ225" s="547"/>
      <c r="BR225" s="547"/>
      <c r="BS225" s="547"/>
      <c r="BT225" s="547"/>
      <c r="BU225" s="547"/>
      <c r="BV225" s="547"/>
      <c r="BW225" s="547"/>
      <c r="BX225" s="547"/>
      <c r="BY225" s="547"/>
      <c r="BZ225" s="547"/>
      <c r="CA225" s="547"/>
      <c r="CB225" s="547"/>
      <c r="CC225" s="547"/>
      <c r="CD225" s="547"/>
      <c r="CE225" s="547"/>
      <c r="CF225" s="547"/>
      <c r="CG225" s="547"/>
      <c r="CH225" s="547"/>
      <c r="CI225" s="547"/>
      <c r="CJ225" s="547"/>
      <c r="CK225" s="547"/>
      <c r="CL225" s="547"/>
      <c r="CM225" s="547"/>
      <c r="CN225" s="547"/>
      <c r="CO225" s="547"/>
      <c r="CP225" s="547"/>
      <c r="CQ225" s="547"/>
      <c r="CR225" s="547"/>
      <c r="CS225" s="547"/>
      <c r="CT225" s="547"/>
      <c r="CU225" s="547"/>
      <c r="CV225" s="547"/>
      <c r="CW225" s="547"/>
      <c r="CX225" s="547"/>
      <c r="CY225" s="547"/>
      <c r="CZ225" s="547"/>
      <c r="DA225" s="547"/>
      <c r="DB225" s="547"/>
      <c r="DC225" s="547"/>
      <c r="DD225" s="547"/>
      <c r="DE225" s="547"/>
      <c r="DF225" s="547"/>
      <c r="DG225" s="547"/>
      <c r="DH225" s="547"/>
      <c r="DI225" s="547"/>
      <c r="DJ225" s="547"/>
      <c r="DK225" s="547"/>
      <c r="DL225" s="547"/>
      <c r="DM225" s="547"/>
      <c r="DN225" s="547"/>
      <c r="DO225" s="547"/>
      <c r="DP225" s="547"/>
      <c r="DQ225" s="547"/>
      <c r="DR225" s="547"/>
      <c r="DS225" s="547"/>
      <c r="DT225" s="547"/>
      <c r="DU225" s="547"/>
      <c r="DV225" s="547"/>
      <c r="DW225" s="547"/>
      <c r="DX225" s="547"/>
      <c r="DY225" s="547"/>
      <c r="DZ225" s="547"/>
      <c r="EA225" s="547"/>
      <c r="EB225" s="547"/>
      <c r="EC225" s="547"/>
      <c r="ED225" s="547"/>
      <c r="EE225" s="547"/>
      <c r="EF225" s="547"/>
      <c r="EG225" s="547"/>
      <c r="EH225" s="547"/>
      <c r="EI225" s="547"/>
      <c r="EJ225" s="547"/>
      <c r="EK225" s="547"/>
      <c r="EL225" s="547"/>
      <c r="EM225" s="547"/>
      <c r="EN225" s="547"/>
      <c r="EO225" s="547"/>
      <c r="EP225" s="547"/>
      <c r="EQ225" s="547"/>
      <c r="ER225" s="547"/>
      <c r="ES225" s="547"/>
      <c r="ET225" s="547"/>
      <c r="EU225" s="547"/>
      <c r="EV225" s="547"/>
      <c r="EW225" s="547"/>
      <c r="EX225" s="547"/>
      <c r="EY225" s="547"/>
      <c r="EZ225" s="547"/>
      <c r="FA225" s="547"/>
      <c r="FB225" s="547"/>
      <c r="FC225" s="547"/>
      <c r="FD225" s="547"/>
      <c r="FE225" s="547"/>
      <c r="FF225" s="547"/>
      <c r="FG225" s="547"/>
      <c r="FH225" s="547"/>
      <c r="FI225" s="547"/>
      <c r="FJ225" s="547"/>
      <c r="FK225" s="547"/>
      <c r="FL225" s="547"/>
      <c r="FM225" s="547"/>
      <c r="FN225" s="547"/>
      <c r="FO225" s="547"/>
    </row>
    <row r="226" spans="1:171" x14ac:dyDescent="0.15">
      <c r="A226" s="547">
        <v>2965518</v>
      </c>
      <c r="B226" s="547">
        <v>0</v>
      </c>
      <c r="C226" s="547">
        <v>0</v>
      </c>
      <c r="D226" s="547" t="s">
        <v>102</v>
      </c>
      <c r="E226" s="547" t="s">
        <v>102</v>
      </c>
      <c r="F226" s="547" t="s">
        <v>102</v>
      </c>
      <c r="G226" s="547" t="s">
        <v>102</v>
      </c>
      <c r="H226" s="547" t="s">
        <v>102</v>
      </c>
      <c r="I226" s="547" t="s">
        <v>102</v>
      </c>
      <c r="J226" s="547" t="s">
        <v>102</v>
      </c>
      <c r="K226" s="547" t="s">
        <v>102</v>
      </c>
      <c r="L226" s="547" t="s">
        <v>102</v>
      </c>
      <c r="M226" s="547" t="s">
        <v>102</v>
      </c>
      <c r="N226" s="547" t="s">
        <v>102</v>
      </c>
      <c r="O226" s="547" t="s">
        <v>102</v>
      </c>
      <c r="P226" s="547" t="s">
        <v>102</v>
      </c>
      <c r="Q226" s="547" t="s">
        <v>102</v>
      </c>
      <c r="R226" s="547" t="s">
        <v>102</v>
      </c>
      <c r="S226" s="547" t="s">
        <v>102</v>
      </c>
      <c r="T226" s="547"/>
      <c r="U226" s="547"/>
      <c r="V226" s="547"/>
      <c r="W226" s="547"/>
      <c r="X226" s="547"/>
      <c r="Y226" s="547"/>
      <c r="Z226" s="547"/>
      <c r="AA226" s="547"/>
      <c r="AB226" s="547"/>
      <c r="AC226" s="547"/>
      <c r="AD226" s="547"/>
      <c r="AE226" s="547"/>
      <c r="AF226" s="547"/>
      <c r="AG226" s="547"/>
      <c r="AH226" s="547"/>
      <c r="AI226" s="547"/>
      <c r="AJ226" s="547"/>
      <c r="AK226" s="547"/>
      <c r="AL226" s="547"/>
      <c r="AM226" s="547"/>
      <c r="AN226" s="547"/>
      <c r="AO226" s="547"/>
      <c r="AP226" s="547"/>
      <c r="AQ226" s="547"/>
      <c r="AR226" s="547"/>
      <c r="AS226" s="547"/>
      <c r="AT226" s="547"/>
      <c r="AU226" s="547"/>
      <c r="AV226" s="547"/>
      <c r="AW226" s="547"/>
      <c r="AX226" s="547"/>
      <c r="AY226" s="547"/>
      <c r="AZ226" s="547"/>
      <c r="BA226" s="547"/>
      <c r="BB226" s="547"/>
      <c r="BC226" s="547"/>
      <c r="BD226" s="547"/>
      <c r="BE226" s="547"/>
      <c r="BF226" s="547"/>
      <c r="BG226" s="547"/>
      <c r="BH226" s="547"/>
      <c r="BI226" s="547"/>
      <c r="BJ226" s="547"/>
      <c r="BK226" s="547"/>
      <c r="BL226" s="547"/>
      <c r="BM226" s="547"/>
      <c r="BN226" s="547"/>
      <c r="BO226" s="547"/>
      <c r="BP226" s="547"/>
      <c r="BQ226" s="547"/>
      <c r="BR226" s="547"/>
      <c r="BS226" s="547"/>
      <c r="BT226" s="547"/>
      <c r="BU226" s="547"/>
      <c r="BV226" s="547"/>
      <c r="BW226" s="547"/>
      <c r="BX226" s="547"/>
      <c r="BY226" s="547"/>
      <c r="BZ226" s="547"/>
      <c r="CA226" s="547"/>
      <c r="CB226" s="547"/>
      <c r="CC226" s="547"/>
      <c r="CD226" s="547"/>
      <c r="CE226" s="547"/>
      <c r="CF226" s="547"/>
      <c r="CG226" s="547"/>
      <c r="CH226" s="547"/>
      <c r="CI226" s="547"/>
      <c r="CJ226" s="547"/>
      <c r="CK226" s="547"/>
      <c r="CL226" s="547"/>
      <c r="CM226" s="547"/>
      <c r="CN226" s="547"/>
      <c r="CO226" s="547"/>
      <c r="CP226" s="547"/>
      <c r="CQ226" s="547"/>
      <c r="CR226" s="547"/>
      <c r="CS226" s="547"/>
      <c r="CT226" s="547"/>
      <c r="CU226" s="547"/>
      <c r="CV226" s="547"/>
      <c r="CW226" s="547"/>
      <c r="CX226" s="547"/>
      <c r="CY226" s="547"/>
      <c r="CZ226" s="547"/>
      <c r="DA226" s="547"/>
      <c r="DB226" s="547"/>
      <c r="DC226" s="547"/>
      <c r="DD226" s="547"/>
      <c r="DE226" s="547"/>
      <c r="DF226" s="547"/>
      <c r="DG226" s="547"/>
      <c r="DH226" s="547"/>
      <c r="DI226" s="547"/>
      <c r="DJ226" s="547"/>
      <c r="DK226" s="547"/>
      <c r="DL226" s="547"/>
      <c r="DM226" s="547"/>
      <c r="DN226" s="547"/>
      <c r="DO226" s="547"/>
      <c r="DP226" s="547"/>
      <c r="DQ226" s="547"/>
      <c r="DR226" s="547"/>
      <c r="DS226" s="547"/>
      <c r="DT226" s="547"/>
      <c r="DU226" s="547"/>
      <c r="DV226" s="547"/>
      <c r="DW226" s="547"/>
      <c r="DX226" s="547"/>
      <c r="DY226" s="547"/>
      <c r="DZ226" s="547"/>
      <c r="EA226" s="547"/>
      <c r="EB226" s="547"/>
      <c r="EC226" s="547"/>
      <c r="ED226" s="547"/>
      <c r="EE226" s="547"/>
      <c r="EF226" s="547"/>
      <c r="EG226" s="547"/>
      <c r="EH226" s="547"/>
      <c r="EI226" s="547"/>
      <c r="EJ226" s="547"/>
      <c r="EK226" s="547"/>
      <c r="EL226" s="547"/>
      <c r="EM226" s="547"/>
      <c r="EN226" s="547"/>
      <c r="EO226" s="547"/>
      <c r="EP226" s="547"/>
      <c r="EQ226" s="547"/>
      <c r="ER226" s="547"/>
      <c r="ES226" s="547"/>
      <c r="ET226" s="547"/>
      <c r="EU226" s="547"/>
      <c r="EV226" s="547"/>
      <c r="EW226" s="547"/>
      <c r="EX226" s="547"/>
      <c r="EY226" s="547"/>
      <c r="EZ226" s="547"/>
      <c r="FA226" s="547"/>
      <c r="FB226" s="547"/>
      <c r="FC226" s="547"/>
      <c r="FD226" s="547"/>
      <c r="FE226" s="547"/>
      <c r="FF226" s="547"/>
      <c r="FG226" s="547"/>
      <c r="FH226" s="547"/>
      <c r="FI226" s="547"/>
      <c r="FJ226" s="547"/>
      <c r="FK226" s="547"/>
      <c r="FL226" s="547"/>
      <c r="FM226" s="547"/>
      <c r="FN226" s="547"/>
      <c r="FO226" s="547"/>
    </row>
    <row r="227" spans="1:171" x14ac:dyDescent="0.15">
      <c r="A227" s="547">
        <v>2943070</v>
      </c>
      <c r="B227" s="547">
        <v>0</v>
      </c>
      <c r="C227" s="547">
        <v>0</v>
      </c>
      <c r="D227" s="547" t="s">
        <v>102</v>
      </c>
      <c r="E227" s="547" t="s">
        <v>102</v>
      </c>
      <c r="F227" s="547" t="s">
        <v>102</v>
      </c>
      <c r="G227" s="547" t="s">
        <v>102</v>
      </c>
      <c r="H227" s="547" t="s">
        <v>102</v>
      </c>
      <c r="I227" s="547" t="s">
        <v>102</v>
      </c>
      <c r="J227" s="547" t="s">
        <v>102</v>
      </c>
      <c r="K227" s="547" t="s">
        <v>102</v>
      </c>
      <c r="L227" s="547" t="s">
        <v>102</v>
      </c>
      <c r="M227" s="547" t="s">
        <v>102</v>
      </c>
      <c r="N227" s="547" t="s">
        <v>102</v>
      </c>
      <c r="O227" s="547" t="s">
        <v>102</v>
      </c>
      <c r="P227" s="547" t="s">
        <v>102</v>
      </c>
      <c r="Q227" s="547" t="s">
        <v>102</v>
      </c>
      <c r="R227" s="547" t="s">
        <v>102</v>
      </c>
      <c r="S227" s="547" t="s">
        <v>102</v>
      </c>
      <c r="T227" s="547"/>
      <c r="U227" s="547"/>
      <c r="V227" s="547"/>
      <c r="W227" s="547"/>
      <c r="X227" s="547"/>
      <c r="Y227" s="547"/>
      <c r="Z227" s="547"/>
      <c r="AA227" s="547"/>
      <c r="AB227" s="547"/>
      <c r="AC227" s="547"/>
      <c r="AD227" s="547"/>
      <c r="AE227" s="547"/>
      <c r="AF227" s="547"/>
      <c r="AG227" s="547"/>
      <c r="AH227" s="547"/>
      <c r="AI227" s="547"/>
      <c r="AJ227" s="547"/>
      <c r="AK227" s="547"/>
      <c r="AL227" s="547"/>
      <c r="AM227" s="547"/>
      <c r="AN227" s="547"/>
      <c r="AO227" s="547"/>
      <c r="AP227" s="547"/>
      <c r="AQ227" s="547"/>
      <c r="AR227" s="547"/>
      <c r="AS227" s="547"/>
      <c r="AT227" s="547"/>
      <c r="AU227" s="547"/>
      <c r="AV227" s="547"/>
      <c r="AW227" s="547"/>
      <c r="AX227" s="547"/>
      <c r="AY227" s="547"/>
      <c r="AZ227" s="547"/>
      <c r="BA227" s="547"/>
      <c r="BB227" s="547"/>
      <c r="BC227" s="547"/>
      <c r="BD227" s="547"/>
      <c r="BE227" s="547"/>
      <c r="BF227" s="547"/>
      <c r="BG227" s="547"/>
      <c r="BH227" s="547"/>
      <c r="BI227" s="547"/>
      <c r="BJ227" s="547"/>
      <c r="BK227" s="547"/>
      <c r="BL227" s="547"/>
      <c r="BM227" s="547"/>
      <c r="BN227" s="547"/>
      <c r="BO227" s="547"/>
      <c r="BP227" s="547"/>
      <c r="BQ227" s="547"/>
      <c r="BR227" s="547"/>
      <c r="BS227" s="547"/>
      <c r="BT227" s="547"/>
      <c r="BU227" s="547"/>
      <c r="BV227" s="547"/>
      <c r="BW227" s="547"/>
      <c r="BX227" s="547"/>
      <c r="BY227" s="547"/>
      <c r="BZ227" s="547"/>
      <c r="CA227" s="547"/>
      <c r="CB227" s="547"/>
      <c r="CC227" s="547"/>
      <c r="CD227" s="547"/>
      <c r="CE227" s="547"/>
      <c r="CF227" s="547"/>
      <c r="CG227" s="547"/>
      <c r="CH227" s="547"/>
      <c r="CI227" s="547"/>
      <c r="CJ227" s="547"/>
      <c r="CK227" s="547"/>
      <c r="CL227" s="547"/>
      <c r="CM227" s="547"/>
      <c r="CN227" s="547"/>
      <c r="CO227" s="547"/>
      <c r="CP227" s="547"/>
      <c r="CQ227" s="547"/>
      <c r="CR227" s="547"/>
      <c r="CS227" s="547"/>
      <c r="CT227" s="547"/>
      <c r="CU227" s="547"/>
      <c r="CV227" s="547"/>
      <c r="CW227" s="547"/>
      <c r="CX227" s="547"/>
      <c r="CY227" s="547"/>
      <c r="CZ227" s="547"/>
      <c r="DA227" s="547"/>
      <c r="DB227" s="547"/>
      <c r="DC227" s="547"/>
      <c r="DD227" s="547"/>
      <c r="DE227" s="547"/>
      <c r="DF227" s="547"/>
      <c r="DG227" s="547"/>
      <c r="DH227" s="547"/>
      <c r="DI227" s="547"/>
      <c r="DJ227" s="547"/>
      <c r="DK227" s="547"/>
      <c r="DL227" s="547"/>
      <c r="DM227" s="547"/>
      <c r="DN227" s="547"/>
      <c r="DO227" s="547"/>
      <c r="DP227" s="547"/>
      <c r="DQ227" s="547"/>
      <c r="DR227" s="547"/>
      <c r="DS227" s="547"/>
      <c r="DT227" s="547"/>
      <c r="DU227" s="547"/>
      <c r="DV227" s="547"/>
      <c r="DW227" s="547"/>
      <c r="DX227" s="547"/>
      <c r="DY227" s="547"/>
      <c r="DZ227" s="547"/>
      <c r="EA227" s="547"/>
      <c r="EB227" s="547"/>
      <c r="EC227" s="547"/>
      <c r="ED227" s="547"/>
      <c r="EE227" s="547"/>
      <c r="EF227" s="547"/>
      <c r="EG227" s="547"/>
      <c r="EH227" s="547"/>
      <c r="EI227" s="547"/>
      <c r="EJ227" s="547"/>
      <c r="EK227" s="547"/>
      <c r="EL227" s="547"/>
      <c r="EM227" s="547"/>
      <c r="EN227" s="547"/>
      <c r="EO227" s="547"/>
      <c r="EP227" s="547"/>
      <c r="EQ227" s="547"/>
      <c r="ER227" s="547"/>
      <c r="ES227" s="547"/>
      <c r="ET227" s="547"/>
      <c r="EU227" s="547"/>
      <c r="EV227" s="547"/>
      <c r="EW227" s="547"/>
      <c r="EX227" s="547"/>
      <c r="EY227" s="547"/>
      <c r="EZ227" s="547"/>
      <c r="FA227" s="547"/>
      <c r="FB227" s="547"/>
      <c r="FC227" s="547"/>
      <c r="FD227" s="547"/>
      <c r="FE227" s="547"/>
      <c r="FF227" s="547"/>
      <c r="FG227" s="547"/>
      <c r="FH227" s="547"/>
      <c r="FI227" s="547"/>
      <c r="FJ227" s="547"/>
      <c r="FK227" s="547"/>
      <c r="FL227" s="547"/>
      <c r="FM227" s="547"/>
      <c r="FN227" s="547"/>
      <c r="FO227" s="547"/>
    </row>
    <row r="228" spans="1:171" x14ac:dyDescent="0.15">
      <c r="A228" s="547">
        <v>2926040</v>
      </c>
      <c r="B228" s="547">
        <v>0</v>
      </c>
      <c r="C228" s="547">
        <v>0</v>
      </c>
      <c r="D228" s="547" t="s">
        <v>102</v>
      </c>
      <c r="E228" s="547" t="s">
        <v>102</v>
      </c>
      <c r="F228" s="547" t="s">
        <v>102</v>
      </c>
      <c r="G228" s="547" t="s">
        <v>102</v>
      </c>
      <c r="H228" s="547" t="s">
        <v>102</v>
      </c>
      <c r="I228" s="547" t="s">
        <v>102</v>
      </c>
      <c r="J228" s="547" t="s">
        <v>102</v>
      </c>
      <c r="K228" s="547" t="s">
        <v>102</v>
      </c>
      <c r="L228" s="547" t="s">
        <v>102</v>
      </c>
      <c r="M228" s="547" t="s">
        <v>102</v>
      </c>
      <c r="N228" s="547" t="s">
        <v>102</v>
      </c>
      <c r="O228" s="547" t="s">
        <v>102</v>
      </c>
      <c r="P228" s="547" t="s">
        <v>102</v>
      </c>
      <c r="Q228" s="547" t="s">
        <v>102</v>
      </c>
      <c r="R228" s="547" t="s">
        <v>102</v>
      </c>
      <c r="S228" s="547" t="s">
        <v>102</v>
      </c>
      <c r="T228" s="547"/>
      <c r="U228" s="547"/>
      <c r="V228" s="547"/>
      <c r="W228" s="547"/>
      <c r="X228" s="547"/>
      <c r="Y228" s="547"/>
      <c r="Z228" s="547"/>
      <c r="AA228" s="547"/>
      <c r="AB228" s="547"/>
      <c r="AC228" s="547"/>
      <c r="AD228" s="547"/>
      <c r="AE228" s="547"/>
      <c r="AF228" s="547"/>
      <c r="AG228" s="547"/>
      <c r="AH228" s="547"/>
      <c r="AI228" s="547"/>
      <c r="AJ228" s="547"/>
      <c r="AK228" s="547"/>
      <c r="AL228" s="547"/>
      <c r="AM228" s="547"/>
      <c r="AN228" s="547"/>
      <c r="AO228" s="547"/>
      <c r="AP228" s="547"/>
      <c r="AQ228" s="547"/>
      <c r="AR228" s="547"/>
      <c r="AS228" s="547"/>
      <c r="AT228" s="547"/>
      <c r="AU228" s="547"/>
      <c r="AV228" s="547"/>
      <c r="AW228" s="547"/>
      <c r="AX228" s="547"/>
      <c r="AY228" s="547"/>
      <c r="AZ228" s="547"/>
      <c r="BA228" s="547"/>
      <c r="BB228" s="547"/>
      <c r="BC228" s="547"/>
      <c r="BD228" s="547"/>
      <c r="BE228" s="547"/>
      <c r="BF228" s="547"/>
      <c r="BG228" s="547"/>
      <c r="BH228" s="547"/>
      <c r="BI228" s="547"/>
      <c r="BJ228" s="547"/>
      <c r="BK228" s="547"/>
      <c r="BL228" s="547"/>
      <c r="BM228" s="547"/>
      <c r="BN228" s="547"/>
      <c r="BO228" s="547"/>
      <c r="BP228" s="547"/>
      <c r="BQ228" s="547"/>
      <c r="BR228" s="547"/>
      <c r="BS228" s="547"/>
      <c r="BT228" s="547"/>
      <c r="BU228" s="547"/>
      <c r="BV228" s="547"/>
      <c r="BW228" s="547"/>
      <c r="BX228" s="547"/>
      <c r="BY228" s="547"/>
      <c r="BZ228" s="547"/>
      <c r="CA228" s="547"/>
      <c r="CB228" s="547"/>
      <c r="CC228" s="547"/>
      <c r="CD228" s="547"/>
      <c r="CE228" s="547"/>
      <c r="CF228" s="547"/>
      <c r="CG228" s="547"/>
      <c r="CH228" s="547"/>
      <c r="CI228" s="547"/>
      <c r="CJ228" s="547"/>
      <c r="CK228" s="547"/>
      <c r="CL228" s="547"/>
      <c r="CM228" s="547"/>
      <c r="CN228" s="547"/>
      <c r="CO228" s="547"/>
      <c r="CP228" s="547"/>
      <c r="CQ228" s="547"/>
      <c r="CR228" s="547"/>
      <c r="CS228" s="547"/>
      <c r="CT228" s="547"/>
      <c r="CU228" s="547"/>
      <c r="CV228" s="547"/>
      <c r="CW228" s="547"/>
      <c r="CX228" s="547"/>
      <c r="CY228" s="547"/>
      <c r="CZ228" s="547"/>
      <c r="DA228" s="547"/>
      <c r="DB228" s="547"/>
      <c r="DC228" s="547"/>
      <c r="DD228" s="547"/>
      <c r="DE228" s="547"/>
      <c r="DF228" s="547"/>
      <c r="DG228" s="547"/>
      <c r="DH228" s="547"/>
      <c r="DI228" s="547"/>
      <c r="DJ228" s="547"/>
      <c r="DK228" s="547"/>
      <c r="DL228" s="547"/>
      <c r="DM228" s="547"/>
      <c r="DN228" s="547"/>
      <c r="DO228" s="547"/>
      <c r="DP228" s="547"/>
      <c r="DQ228" s="547"/>
      <c r="DR228" s="547"/>
      <c r="DS228" s="547"/>
      <c r="DT228" s="547"/>
      <c r="DU228" s="547"/>
      <c r="DV228" s="547"/>
      <c r="DW228" s="547"/>
      <c r="DX228" s="547"/>
      <c r="DY228" s="547"/>
      <c r="DZ228" s="547"/>
      <c r="EA228" s="547"/>
      <c r="EB228" s="547"/>
      <c r="EC228" s="547"/>
      <c r="ED228" s="547"/>
      <c r="EE228" s="547"/>
      <c r="EF228" s="547"/>
      <c r="EG228" s="547"/>
      <c r="EH228" s="547"/>
      <c r="EI228" s="547"/>
      <c r="EJ228" s="547"/>
      <c r="EK228" s="547"/>
      <c r="EL228" s="547"/>
      <c r="EM228" s="547"/>
      <c r="EN228" s="547"/>
      <c r="EO228" s="547"/>
      <c r="EP228" s="547"/>
      <c r="EQ228" s="547"/>
      <c r="ER228" s="547"/>
      <c r="ES228" s="547"/>
      <c r="ET228" s="547"/>
      <c r="EU228" s="547"/>
      <c r="EV228" s="547"/>
      <c r="EW228" s="547"/>
      <c r="EX228" s="547"/>
      <c r="EY228" s="547"/>
      <c r="EZ228" s="547"/>
      <c r="FA228" s="547"/>
      <c r="FB228" s="547"/>
      <c r="FC228" s="547"/>
      <c r="FD228" s="547"/>
      <c r="FE228" s="547"/>
      <c r="FF228" s="547"/>
      <c r="FG228" s="547"/>
      <c r="FH228" s="547"/>
      <c r="FI228" s="547"/>
      <c r="FJ228" s="547"/>
      <c r="FK228" s="547"/>
      <c r="FL228" s="547"/>
      <c r="FM228" s="547"/>
      <c r="FN228" s="547"/>
      <c r="FO228" s="547"/>
    </row>
    <row r="229" spans="1:171" x14ac:dyDescent="0.15">
      <c r="A229" s="547">
        <v>2943048</v>
      </c>
      <c r="B229" s="547">
        <v>0</v>
      </c>
      <c r="C229" s="547">
        <v>0</v>
      </c>
      <c r="D229" s="547" t="s">
        <v>102</v>
      </c>
      <c r="E229" s="547" t="s">
        <v>102</v>
      </c>
      <c r="F229" s="547" t="s">
        <v>102</v>
      </c>
      <c r="G229" s="547" t="s">
        <v>102</v>
      </c>
      <c r="H229" s="547" t="s">
        <v>102</v>
      </c>
      <c r="I229" s="547" t="s">
        <v>102</v>
      </c>
      <c r="J229" s="547" t="s">
        <v>102</v>
      </c>
      <c r="K229" s="547" t="s">
        <v>102</v>
      </c>
      <c r="L229" s="547" t="s">
        <v>102</v>
      </c>
      <c r="M229" s="547" t="s">
        <v>102</v>
      </c>
      <c r="N229" s="547" t="s">
        <v>102</v>
      </c>
      <c r="O229" s="547" t="s">
        <v>102</v>
      </c>
      <c r="P229" s="547" t="s">
        <v>102</v>
      </c>
      <c r="Q229" s="547" t="s">
        <v>102</v>
      </c>
      <c r="R229" s="547" t="s">
        <v>102</v>
      </c>
      <c r="S229" s="547" t="s">
        <v>102</v>
      </c>
      <c r="T229" s="547"/>
      <c r="U229" s="547"/>
      <c r="V229" s="547"/>
      <c r="W229" s="547"/>
      <c r="X229" s="547"/>
      <c r="Y229" s="547"/>
      <c r="Z229" s="547"/>
      <c r="AA229" s="547"/>
      <c r="AB229" s="547"/>
      <c r="AC229" s="547"/>
      <c r="AD229" s="547"/>
      <c r="AE229" s="547"/>
      <c r="AF229" s="547"/>
      <c r="AG229" s="547"/>
      <c r="AH229" s="547"/>
      <c r="AI229" s="547"/>
      <c r="AJ229" s="547"/>
      <c r="AK229" s="547"/>
      <c r="AL229" s="547"/>
      <c r="AM229" s="547"/>
      <c r="AN229" s="547"/>
      <c r="AO229" s="547"/>
      <c r="AP229" s="547"/>
      <c r="AQ229" s="547"/>
      <c r="AR229" s="547"/>
      <c r="AS229" s="547"/>
      <c r="AT229" s="547"/>
      <c r="AU229" s="547"/>
      <c r="AV229" s="547"/>
      <c r="AW229" s="547"/>
      <c r="AX229" s="547"/>
      <c r="AY229" s="547"/>
      <c r="AZ229" s="547"/>
      <c r="BA229" s="547"/>
      <c r="BB229" s="547"/>
      <c r="BC229" s="547"/>
      <c r="BD229" s="547"/>
      <c r="BE229" s="547"/>
      <c r="BF229" s="547"/>
      <c r="BG229" s="547"/>
      <c r="BH229" s="547"/>
      <c r="BI229" s="547"/>
      <c r="BJ229" s="547"/>
      <c r="BK229" s="547"/>
      <c r="BL229" s="547"/>
      <c r="BM229" s="547"/>
      <c r="BN229" s="547"/>
      <c r="BO229" s="547"/>
      <c r="BP229" s="547"/>
      <c r="BQ229" s="547"/>
      <c r="BR229" s="547"/>
      <c r="BS229" s="547"/>
      <c r="BT229" s="547"/>
      <c r="BU229" s="547"/>
      <c r="BV229" s="547"/>
      <c r="BW229" s="547"/>
      <c r="BX229" s="547"/>
      <c r="BY229" s="547"/>
      <c r="BZ229" s="547"/>
      <c r="CA229" s="547"/>
      <c r="CB229" s="547"/>
      <c r="CC229" s="547"/>
      <c r="CD229" s="547"/>
      <c r="CE229" s="547"/>
      <c r="CF229" s="547"/>
      <c r="CG229" s="547"/>
      <c r="CH229" s="547"/>
      <c r="CI229" s="547"/>
      <c r="CJ229" s="547"/>
      <c r="CK229" s="547"/>
      <c r="CL229" s="547"/>
      <c r="CM229" s="547"/>
      <c r="CN229" s="547"/>
      <c r="CO229" s="547"/>
      <c r="CP229" s="547"/>
      <c r="CQ229" s="547"/>
      <c r="CR229" s="547"/>
      <c r="CS229" s="547"/>
      <c r="CT229" s="547"/>
      <c r="CU229" s="547"/>
      <c r="CV229" s="547"/>
      <c r="CW229" s="547"/>
      <c r="CX229" s="547"/>
      <c r="CY229" s="547"/>
      <c r="CZ229" s="547"/>
      <c r="DA229" s="547"/>
      <c r="DB229" s="547"/>
      <c r="DC229" s="547"/>
      <c r="DD229" s="547"/>
      <c r="DE229" s="547"/>
      <c r="DF229" s="547"/>
      <c r="DG229" s="547"/>
      <c r="DH229" s="547"/>
      <c r="DI229" s="547"/>
      <c r="DJ229" s="547"/>
      <c r="DK229" s="547"/>
      <c r="DL229" s="547"/>
      <c r="DM229" s="547"/>
      <c r="DN229" s="547"/>
      <c r="DO229" s="547"/>
      <c r="DP229" s="547"/>
      <c r="DQ229" s="547"/>
      <c r="DR229" s="547"/>
      <c r="DS229" s="547"/>
      <c r="DT229" s="547"/>
      <c r="DU229" s="547"/>
      <c r="DV229" s="547"/>
      <c r="DW229" s="547"/>
      <c r="DX229" s="547"/>
      <c r="DY229" s="547"/>
      <c r="DZ229" s="547"/>
      <c r="EA229" s="547"/>
      <c r="EB229" s="547"/>
      <c r="EC229" s="547"/>
      <c r="ED229" s="547"/>
      <c r="EE229" s="547"/>
      <c r="EF229" s="547"/>
      <c r="EG229" s="547"/>
      <c r="EH229" s="547"/>
      <c r="EI229" s="547"/>
      <c r="EJ229" s="547"/>
      <c r="EK229" s="547"/>
      <c r="EL229" s="547"/>
      <c r="EM229" s="547"/>
      <c r="EN229" s="547"/>
      <c r="EO229" s="547"/>
      <c r="EP229" s="547"/>
      <c r="EQ229" s="547"/>
      <c r="ER229" s="547"/>
      <c r="ES229" s="547"/>
      <c r="ET229" s="547"/>
      <c r="EU229" s="547"/>
      <c r="EV229" s="547"/>
      <c r="EW229" s="547"/>
      <c r="EX229" s="547"/>
      <c r="EY229" s="547"/>
      <c r="EZ229" s="547"/>
      <c r="FA229" s="547"/>
      <c r="FB229" s="547"/>
      <c r="FC229" s="547"/>
      <c r="FD229" s="547"/>
      <c r="FE229" s="547"/>
      <c r="FF229" s="547"/>
      <c r="FG229" s="547"/>
      <c r="FH229" s="547"/>
      <c r="FI229" s="547"/>
      <c r="FJ229" s="547"/>
      <c r="FK229" s="547"/>
      <c r="FL229" s="547"/>
      <c r="FM229" s="547"/>
      <c r="FN229" s="547"/>
      <c r="FO229" s="547"/>
    </row>
    <row r="230" spans="1:171" x14ac:dyDescent="0.15">
      <c r="A230" s="547">
        <v>2951477</v>
      </c>
      <c r="B230" s="547">
        <v>0</v>
      </c>
      <c r="C230" s="547">
        <v>0</v>
      </c>
      <c r="D230" s="547" t="s">
        <v>102</v>
      </c>
      <c r="E230" s="547" t="s">
        <v>102</v>
      </c>
      <c r="F230" s="547" t="s">
        <v>102</v>
      </c>
      <c r="G230" s="547" t="s">
        <v>102</v>
      </c>
      <c r="H230" s="547" t="s">
        <v>102</v>
      </c>
      <c r="I230" s="547" t="s">
        <v>102</v>
      </c>
      <c r="J230" s="547" t="s">
        <v>102</v>
      </c>
      <c r="K230" s="547" t="s">
        <v>102</v>
      </c>
      <c r="L230" s="547" t="s">
        <v>102</v>
      </c>
      <c r="M230" s="547" t="s">
        <v>102</v>
      </c>
      <c r="N230" s="547" t="s">
        <v>102</v>
      </c>
      <c r="O230" s="547" t="s">
        <v>102</v>
      </c>
      <c r="P230" s="547" t="s">
        <v>102</v>
      </c>
      <c r="Q230" s="547" t="s">
        <v>102</v>
      </c>
      <c r="R230" s="547" t="s">
        <v>102</v>
      </c>
      <c r="S230" s="547" t="s">
        <v>102</v>
      </c>
      <c r="T230" s="547"/>
      <c r="U230" s="547"/>
      <c r="V230" s="547"/>
      <c r="W230" s="547"/>
      <c r="X230" s="547"/>
      <c r="Y230" s="547"/>
      <c r="Z230" s="547"/>
      <c r="AA230" s="547"/>
      <c r="AB230" s="547"/>
      <c r="AC230" s="547"/>
      <c r="AD230" s="547"/>
      <c r="AE230" s="547"/>
      <c r="AF230" s="547"/>
      <c r="AG230" s="547"/>
      <c r="AH230" s="547"/>
      <c r="AI230" s="547"/>
      <c r="AJ230" s="547"/>
      <c r="AK230" s="547"/>
      <c r="AL230" s="547"/>
      <c r="AM230" s="547"/>
      <c r="AN230" s="547"/>
      <c r="AO230" s="547"/>
      <c r="AP230" s="547"/>
      <c r="AQ230" s="547"/>
      <c r="AR230" s="547"/>
      <c r="AS230" s="547"/>
      <c r="AT230" s="547"/>
      <c r="AU230" s="547"/>
      <c r="AV230" s="547"/>
      <c r="AW230" s="547"/>
      <c r="AX230" s="547"/>
      <c r="AY230" s="547"/>
      <c r="AZ230" s="547"/>
      <c r="BA230" s="547"/>
      <c r="BB230" s="547"/>
      <c r="BC230" s="547"/>
      <c r="BD230" s="547"/>
      <c r="BE230" s="547"/>
      <c r="BF230" s="547"/>
      <c r="BG230" s="547"/>
      <c r="BH230" s="547"/>
      <c r="BI230" s="547"/>
      <c r="BJ230" s="547"/>
      <c r="BK230" s="547"/>
      <c r="BL230" s="547"/>
      <c r="BM230" s="547"/>
      <c r="BN230" s="547"/>
      <c r="BO230" s="547"/>
      <c r="BP230" s="547"/>
      <c r="BQ230" s="547"/>
      <c r="BR230" s="547"/>
      <c r="BS230" s="547"/>
      <c r="BT230" s="547"/>
      <c r="BU230" s="547"/>
      <c r="BV230" s="547"/>
      <c r="BW230" s="547"/>
      <c r="BX230" s="547"/>
      <c r="BY230" s="547"/>
      <c r="BZ230" s="547"/>
      <c r="CA230" s="547"/>
      <c r="CB230" s="547"/>
      <c r="CC230" s="547"/>
      <c r="CD230" s="547"/>
      <c r="CE230" s="547"/>
      <c r="CF230" s="547"/>
      <c r="CG230" s="547"/>
      <c r="CH230" s="547"/>
      <c r="CI230" s="547"/>
      <c r="CJ230" s="547"/>
      <c r="CK230" s="547"/>
      <c r="CL230" s="547"/>
      <c r="CM230" s="547"/>
      <c r="CN230" s="547"/>
      <c r="CO230" s="547"/>
      <c r="CP230" s="547"/>
      <c r="CQ230" s="547"/>
      <c r="CR230" s="547"/>
      <c r="CS230" s="547"/>
      <c r="CT230" s="547"/>
      <c r="CU230" s="547"/>
      <c r="CV230" s="547"/>
      <c r="CW230" s="547"/>
      <c r="CX230" s="547"/>
      <c r="CY230" s="547"/>
      <c r="CZ230" s="547"/>
      <c r="DA230" s="547"/>
      <c r="DB230" s="547"/>
      <c r="DC230" s="547"/>
      <c r="DD230" s="547"/>
      <c r="DE230" s="547"/>
      <c r="DF230" s="547"/>
      <c r="DG230" s="547"/>
      <c r="DH230" s="547"/>
      <c r="DI230" s="547"/>
      <c r="DJ230" s="547"/>
      <c r="DK230" s="547"/>
      <c r="DL230" s="547"/>
      <c r="DM230" s="547"/>
      <c r="DN230" s="547"/>
      <c r="DO230" s="547"/>
      <c r="DP230" s="547"/>
      <c r="DQ230" s="547"/>
      <c r="DR230" s="547"/>
      <c r="DS230" s="547"/>
      <c r="DT230" s="547"/>
      <c r="DU230" s="547"/>
      <c r="DV230" s="547"/>
      <c r="DW230" s="547"/>
      <c r="DX230" s="547"/>
      <c r="DY230" s="547"/>
      <c r="DZ230" s="547"/>
      <c r="EA230" s="547"/>
      <c r="EB230" s="547"/>
      <c r="EC230" s="547"/>
      <c r="ED230" s="547"/>
      <c r="EE230" s="547"/>
      <c r="EF230" s="547"/>
      <c r="EG230" s="547"/>
      <c r="EH230" s="547"/>
      <c r="EI230" s="547"/>
      <c r="EJ230" s="547"/>
      <c r="EK230" s="547"/>
      <c r="EL230" s="547"/>
      <c r="EM230" s="547"/>
      <c r="EN230" s="547"/>
      <c r="EO230" s="547"/>
      <c r="EP230" s="547"/>
      <c r="EQ230" s="547"/>
      <c r="ER230" s="547"/>
      <c r="ES230" s="547"/>
      <c r="ET230" s="547"/>
      <c r="EU230" s="547"/>
      <c r="EV230" s="547"/>
      <c r="EW230" s="547"/>
      <c r="EX230" s="547"/>
      <c r="EY230" s="547"/>
      <c r="EZ230" s="547"/>
      <c r="FA230" s="547"/>
      <c r="FB230" s="547"/>
      <c r="FC230" s="547"/>
      <c r="FD230" s="547"/>
      <c r="FE230" s="547"/>
      <c r="FF230" s="547"/>
      <c r="FG230" s="547"/>
      <c r="FH230" s="547"/>
      <c r="FI230" s="547"/>
      <c r="FJ230" s="547"/>
      <c r="FK230" s="547"/>
      <c r="FL230" s="547"/>
      <c r="FM230" s="547"/>
      <c r="FN230" s="547"/>
      <c r="FO230" s="547"/>
    </row>
    <row r="231" spans="1:171" x14ac:dyDescent="0.15">
      <c r="A231" s="547">
        <v>2902348</v>
      </c>
      <c r="B231" s="547">
        <v>0</v>
      </c>
      <c r="C231" s="547">
        <v>0</v>
      </c>
      <c r="D231" s="547" t="s">
        <v>102</v>
      </c>
      <c r="E231" s="547" t="s">
        <v>102</v>
      </c>
      <c r="F231" s="547" t="s">
        <v>102</v>
      </c>
      <c r="G231" s="547" t="s">
        <v>102</v>
      </c>
      <c r="H231" s="547" t="s">
        <v>102</v>
      </c>
      <c r="I231" s="547" t="s">
        <v>102</v>
      </c>
      <c r="J231" s="547" t="s">
        <v>102</v>
      </c>
      <c r="K231" s="547" t="s">
        <v>102</v>
      </c>
      <c r="L231" s="547" t="s">
        <v>102</v>
      </c>
      <c r="M231" s="547" t="s">
        <v>102</v>
      </c>
      <c r="N231" s="547" t="s">
        <v>102</v>
      </c>
      <c r="O231" s="547" t="s">
        <v>102</v>
      </c>
      <c r="P231" s="547" t="s">
        <v>102</v>
      </c>
      <c r="Q231" s="547" t="s">
        <v>102</v>
      </c>
      <c r="R231" s="547" t="s">
        <v>102</v>
      </c>
      <c r="S231" s="547" t="s">
        <v>102</v>
      </c>
      <c r="T231" s="547"/>
      <c r="U231" s="547"/>
      <c r="V231" s="547"/>
      <c r="W231" s="547"/>
      <c r="X231" s="547"/>
      <c r="Y231" s="547"/>
      <c r="Z231" s="547"/>
      <c r="AA231" s="547"/>
      <c r="AB231" s="547"/>
      <c r="AC231" s="547"/>
      <c r="AD231" s="547"/>
      <c r="AE231" s="547"/>
      <c r="AF231" s="547"/>
      <c r="AG231" s="547"/>
      <c r="AH231" s="547"/>
      <c r="AI231" s="547"/>
      <c r="AJ231" s="547"/>
      <c r="AK231" s="547"/>
      <c r="AL231" s="547"/>
      <c r="AM231" s="547"/>
      <c r="AN231" s="547"/>
      <c r="AO231" s="547"/>
      <c r="AP231" s="547"/>
      <c r="AQ231" s="547"/>
      <c r="AR231" s="547"/>
      <c r="AS231" s="547"/>
      <c r="AT231" s="547"/>
      <c r="AU231" s="547"/>
      <c r="AV231" s="547"/>
      <c r="AW231" s="547"/>
      <c r="AX231" s="547"/>
      <c r="AY231" s="547"/>
      <c r="AZ231" s="547"/>
      <c r="BA231" s="547"/>
      <c r="BB231" s="547"/>
      <c r="BC231" s="547"/>
      <c r="BD231" s="547"/>
      <c r="BE231" s="547"/>
      <c r="BF231" s="547"/>
      <c r="BG231" s="547"/>
      <c r="BH231" s="547"/>
      <c r="BI231" s="547"/>
      <c r="BJ231" s="547"/>
      <c r="BK231" s="547"/>
      <c r="BL231" s="547"/>
      <c r="BM231" s="547"/>
      <c r="BN231" s="547"/>
      <c r="BO231" s="547"/>
      <c r="BP231" s="547"/>
      <c r="BQ231" s="547"/>
      <c r="BR231" s="547"/>
      <c r="BS231" s="547"/>
      <c r="BT231" s="547"/>
      <c r="BU231" s="547"/>
      <c r="BV231" s="547"/>
      <c r="BW231" s="547"/>
      <c r="BX231" s="547"/>
      <c r="BY231" s="547"/>
      <c r="BZ231" s="547"/>
      <c r="CA231" s="547"/>
      <c r="CB231" s="547"/>
      <c r="CC231" s="547"/>
      <c r="CD231" s="547"/>
      <c r="CE231" s="547"/>
      <c r="CF231" s="547"/>
      <c r="CG231" s="547"/>
      <c r="CH231" s="547"/>
      <c r="CI231" s="547"/>
      <c r="CJ231" s="547"/>
      <c r="CK231" s="547"/>
      <c r="CL231" s="547"/>
      <c r="CM231" s="547"/>
      <c r="CN231" s="547"/>
      <c r="CO231" s="547"/>
      <c r="CP231" s="547"/>
      <c r="CQ231" s="547"/>
      <c r="CR231" s="547"/>
      <c r="CS231" s="547"/>
      <c r="CT231" s="547"/>
      <c r="CU231" s="547"/>
      <c r="CV231" s="547"/>
      <c r="CW231" s="547"/>
      <c r="CX231" s="547"/>
      <c r="CY231" s="547"/>
      <c r="CZ231" s="547"/>
      <c r="DA231" s="547"/>
      <c r="DB231" s="547"/>
      <c r="DC231" s="547"/>
      <c r="DD231" s="547"/>
      <c r="DE231" s="547"/>
      <c r="DF231" s="547"/>
      <c r="DG231" s="547"/>
      <c r="DH231" s="547"/>
      <c r="DI231" s="547"/>
      <c r="DJ231" s="547"/>
      <c r="DK231" s="547"/>
      <c r="DL231" s="547"/>
      <c r="DM231" s="547"/>
      <c r="DN231" s="547"/>
      <c r="DO231" s="547"/>
      <c r="DP231" s="547"/>
      <c r="DQ231" s="547"/>
      <c r="DR231" s="547"/>
      <c r="DS231" s="547"/>
      <c r="DT231" s="547"/>
      <c r="DU231" s="547"/>
      <c r="DV231" s="547"/>
      <c r="DW231" s="547"/>
      <c r="DX231" s="547"/>
      <c r="DY231" s="547"/>
      <c r="DZ231" s="547"/>
      <c r="EA231" s="547"/>
      <c r="EB231" s="547"/>
      <c r="EC231" s="547"/>
      <c r="ED231" s="547"/>
      <c r="EE231" s="547"/>
      <c r="EF231" s="547"/>
      <c r="EG231" s="547"/>
      <c r="EH231" s="547"/>
      <c r="EI231" s="547"/>
      <c r="EJ231" s="547"/>
      <c r="EK231" s="547"/>
      <c r="EL231" s="547"/>
      <c r="EM231" s="547"/>
      <c r="EN231" s="547"/>
      <c r="EO231" s="547"/>
      <c r="EP231" s="547"/>
      <c r="EQ231" s="547"/>
      <c r="ER231" s="547"/>
      <c r="ES231" s="547"/>
      <c r="ET231" s="547"/>
      <c r="EU231" s="547"/>
      <c r="EV231" s="547"/>
      <c r="EW231" s="547"/>
      <c r="EX231" s="547"/>
      <c r="EY231" s="547"/>
      <c r="EZ231" s="547"/>
      <c r="FA231" s="547"/>
      <c r="FB231" s="547"/>
      <c r="FC231" s="547"/>
      <c r="FD231" s="547"/>
      <c r="FE231" s="547"/>
      <c r="FF231" s="547"/>
      <c r="FG231" s="547"/>
      <c r="FH231" s="547"/>
      <c r="FI231" s="547"/>
      <c r="FJ231" s="547"/>
      <c r="FK231" s="547"/>
      <c r="FL231" s="547"/>
      <c r="FM231" s="547"/>
      <c r="FN231" s="547"/>
      <c r="FO231" s="547"/>
    </row>
    <row r="232" spans="1:171" x14ac:dyDescent="0.15">
      <c r="A232" s="547">
        <v>2898643</v>
      </c>
      <c r="B232" s="547">
        <v>0</v>
      </c>
      <c r="C232" s="547">
        <v>0</v>
      </c>
      <c r="D232" s="547" t="s">
        <v>102</v>
      </c>
      <c r="E232" s="547" t="s">
        <v>102</v>
      </c>
      <c r="F232" s="547" t="s">
        <v>102</v>
      </c>
      <c r="G232" s="547" t="s">
        <v>102</v>
      </c>
      <c r="H232" s="547" t="s">
        <v>102</v>
      </c>
      <c r="I232" s="547" t="s">
        <v>102</v>
      </c>
      <c r="J232" s="547" t="s">
        <v>102</v>
      </c>
      <c r="K232" s="547" t="s">
        <v>102</v>
      </c>
      <c r="L232" s="547" t="s">
        <v>102</v>
      </c>
      <c r="M232" s="547" t="s">
        <v>102</v>
      </c>
      <c r="N232" s="547" t="s">
        <v>102</v>
      </c>
      <c r="O232" s="547" t="s">
        <v>102</v>
      </c>
      <c r="P232" s="547" t="s">
        <v>102</v>
      </c>
      <c r="Q232" s="547" t="s">
        <v>102</v>
      </c>
      <c r="R232" s="547" t="s">
        <v>102</v>
      </c>
      <c r="S232" s="547" t="s">
        <v>102</v>
      </c>
      <c r="T232" s="547"/>
      <c r="U232" s="547"/>
      <c r="V232" s="547"/>
      <c r="W232" s="547"/>
      <c r="X232" s="547"/>
      <c r="Y232" s="547"/>
      <c r="Z232" s="547"/>
      <c r="AA232" s="547"/>
      <c r="AB232" s="547"/>
      <c r="AC232" s="547"/>
      <c r="AD232" s="547"/>
      <c r="AE232" s="547"/>
      <c r="AF232" s="547"/>
      <c r="AG232" s="547"/>
      <c r="AH232" s="547"/>
      <c r="AI232" s="547"/>
      <c r="AJ232" s="547"/>
      <c r="AK232" s="547"/>
      <c r="AL232" s="547"/>
      <c r="AM232" s="547"/>
      <c r="AN232" s="547"/>
      <c r="AO232" s="547"/>
      <c r="AP232" s="547"/>
      <c r="AQ232" s="547"/>
      <c r="AR232" s="547"/>
      <c r="AS232" s="547"/>
      <c r="AT232" s="547"/>
      <c r="AU232" s="547"/>
      <c r="AV232" s="547"/>
      <c r="AW232" s="547"/>
      <c r="AX232" s="547"/>
      <c r="AY232" s="547"/>
      <c r="AZ232" s="547"/>
      <c r="BA232" s="547"/>
      <c r="BB232" s="547"/>
      <c r="BC232" s="547"/>
      <c r="BD232" s="547"/>
      <c r="BE232" s="547"/>
      <c r="BF232" s="547"/>
      <c r="BG232" s="547"/>
      <c r="BH232" s="547"/>
      <c r="BI232" s="547"/>
      <c r="BJ232" s="547"/>
      <c r="BK232" s="547"/>
      <c r="BL232" s="547"/>
      <c r="BM232" s="547"/>
      <c r="BN232" s="547"/>
      <c r="BO232" s="547"/>
      <c r="BP232" s="547"/>
      <c r="BQ232" s="547"/>
      <c r="BR232" s="547"/>
      <c r="BS232" s="547"/>
      <c r="BT232" s="547"/>
      <c r="BU232" s="547"/>
      <c r="BV232" s="547"/>
      <c r="BW232" s="547"/>
      <c r="BX232" s="547"/>
      <c r="BY232" s="547"/>
      <c r="BZ232" s="547"/>
      <c r="CA232" s="547"/>
      <c r="CB232" s="547"/>
      <c r="CC232" s="547"/>
      <c r="CD232" s="547"/>
      <c r="CE232" s="547"/>
      <c r="CF232" s="547"/>
      <c r="CG232" s="547"/>
      <c r="CH232" s="547"/>
      <c r="CI232" s="547"/>
      <c r="CJ232" s="547"/>
      <c r="CK232" s="547"/>
      <c r="CL232" s="547"/>
      <c r="CM232" s="547"/>
      <c r="CN232" s="547"/>
      <c r="CO232" s="547"/>
      <c r="CP232" s="547"/>
      <c r="CQ232" s="547"/>
      <c r="CR232" s="547"/>
      <c r="CS232" s="547"/>
      <c r="CT232" s="547"/>
      <c r="CU232" s="547"/>
      <c r="CV232" s="547"/>
      <c r="CW232" s="547"/>
      <c r="CX232" s="547"/>
      <c r="CY232" s="547"/>
      <c r="CZ232" s="547"/>
      <c r="DA232" s="547"/>
      <c r="DB232" s="547"/>
      <c r="DC232" s="547"/>
      <c r="DD232" s="547"/>
      <c r="DE232" s="547"/>
      <c r="DF232" s="547"/>
      <c r="DG232" s="547"/>
      <c r="DH232" s="547"/>
      <c r="DI232" s="547"/>
      <c r="DJ232" s="547"/>
      <c r="DK232" s="547"/>
      <c r="DL232" s="547"/>
      <c r="DM232" s="547"/>
      <c r="DN232" s="547"/>
      <c r="DO232" s="547"/>
      <c r="DP232" s="547"/>
      <c r="DQ232" s="547"/>
      <c r="DR232" s="547"/>
      <c r="DS232" s="547"/>
      <c r="DT232" s="547"/>
      <c r="DU232" s="547"/>
      <c r="DV232" s="547"/>
      <c r="DW232" s="547"/>
      <c r="DX232" s="547"/>
      <c r="DY232" s="547"/>
      <c r="DZ232" s="547"/>
      <c r="EA232" s="547"/>
      <c r="EB232" s="547"/>
      <c r="EC232" s="547"/>
      <c r="ED232" s="547"/>
      <c r="EE232" s="547"/>
      <c r="EF232" s="547"/>
      <c r="EG232" s="547"/>
      <c r="EH232" s="547"/>
      <c r="EI232" s="547"/>
      <c r="EJ232" s="547"/>
      <c r="EK232" s="547"/>
      <c r="EL232" s="547"/>
      <c r="EM232" s="547"/>
      <c r="EN232" s="547"/>
      <c r="EO232" s="547"/>
      <c r="EP232" s="547"/>
      <c r="EQ232" s="547"/>
      <c r="ER232" s="547"/>
      <c r="ES232" s="547"/>
      <c r="ET232" s="547"/>
      <c r="EU232" s="547"/>
      <c r="EV232" s="547"/>
      <c r="EW232" s="547"/>
      <c r="EX232" s="547"/>
      <c r="EY232" s="547"/>
      <c r="EZ232" s="547"/>
      <c r="FA232" s="547"/>
      <c r="FB232" s="547"/>
      <c r="FC232" s="547"/>
      <c r="FD232" s="547"/>
      <c r="FE232" s="547"/>
      <c r="FF232" s="547"/>
      <c r="FG232" s="547"/>
      <c r="FH232" s="547"/>
      <c r="FI232" s="547"/>
      <c r="FJ232" s="547"/>
      <c r="FK232" s="547"/>
      <c r="FL232" s="547"/>
      <c r="FM232" s="547"/>
      <c r="FN232" s="547"/>
      <c r="FO232" s="547"/>
    </row>
    <row r="233" spans="1:171" x14ac:dyDescent="0.15">
      <c r="A233" s="547">
        <v>2896369</v>
      </c>
      <c r="B233" s="547">
        <v>0</v>
      </c>
      <c r="C233" s="547">
        <v>0</v>
      </c>
      <c r="D233" s="547" t="s">
        <v>102</v>
      </c>
      <c r="E233" s="547" t="s">
        <v>102</v>
      </c>
      <c r="F233" s="547" t="s">
        <v>102</v>
      </c>
      <c r="G233" s="547" t="s">
        <v>102</v>
      </c>
      <c r="H233" s="547" t="s">
        <v>102</v>
      </c>
      <c r="I233" s="547" t="s">
        <v>102</v>
      </c>
      <c r="J233" s="547" t="s">
        <v>102</v>
      </c>
      <c r="K233" s="547" t="s">
        <v>102</v>
      </c>
      <c r="L233" s="547" t="s">
        <v>102</v>
      </c>
      <c r="M233" s="547" t="s">
        <v>102</v>
      </c>
      <c r="N233" s="547" t="s">
        <v>102</v>
      </c>
      <c r="O233" s="547" t="s">
        <v>102</v>
      </c>
      <c r="P233" s="547" t="s">
        <v>102</v>
      </c>
      <c r="Q233" s="547" t="s">
        <v>102</v>
      </c>
      <c r="R233" s="547" t="s">
        <v>102</v>
      </c>
      <c r="S233" s="547" t="s">
        <v>102</v>
      </c>
      <c r="T233" s="547"/>
      <c r="U233" s="547"/>
      <c r="V233" s="547"/>
      <c r="W233" s="547"/>
      <c r="X233" s="547"/>
      <c r="Y233" s="547"/>
      <c r="Z233" s="547"/>
      <c r="AA233" s="547"/>
      <c r="AB233" s="547"/>
      <c r="AC233" s="547"/>
      <c r="AD233" s="547"/>
      <c r="AE233" s="547"/>
      <c r="AF233" s="547"/>
      <c r="AG233" s="547"/>
      <c r="AH233" s="547"/>
      <c r="AI233" s="547"/>
      <c r="AJ233" s="547"/>
      <c r="AK233" s="547"/>
      <c r="AL233" s="547"/>
      <c r="AM233" s="547"/>
      <c r="AN233" s="547"/>
      <c r="AO233" s="547"/>
      <c r="AP233" s="547"/>
      <c r="AQ233" s="547"/>
      <c r="AR233" s="547"/>
      <c r="AS233" s="547"/>
      <c r="AT233" s="547"/>
      <c r="AU233" s="547"/>
      <c r="AV233" s="547"/>
      <c r="AW233" s="547"/>
      <c r="AX233" s="547"/>
      <c r="AY233" s="547"/>
      <c r="AZ233" s="547"/>
      <c r="BA233" s="547"/>
      <c r="BB233" s="547"/>
      <c r="BC233" s="547"/>
      <c r="BD233" s="547"/>
      <c r="BE233" s="547"/>
      <c r="BF233" s="547"/>
      <c r="BG233" s="547"/>
      <c r="BH233" s="547"/>
      <c r="BI233" s="547"/>
      <c r="BJ233" s="547"/>
      <c r="BK233" s="547"/>
      <c r="BL233" s="547"/>
      <c r="BM233" s="547"/>
      <c r="BN233" s="547"/>
      <c r="BO233" s="547"/>
      <c r="BP233" s="547"/>
      <c r="BQ233" s="547"/>
      <c r="BR233" s="547"/>
      <c r="BS233" s="547"/>
      <c r="BT233" s="547"/>
      <c r="BU233" s="547"/>
      <c r="BV233" s="547"/>
      <c r="BW233" s="547"/>
      <c r="BX233" s="547"/>
      <c r="BY233" s="547"/>
      <c r="BZ233" s="547"/>
      <c r="CA233" s="547"/>
      <c r="CB233" s="547"/>
      <c r="CC233" s="547"/>
      <c r="CD233" s="547"/>
      <c r="CE233" s="547"/>
      <c r="CF233" s="547"/>
      <c r="CG233" s="547"/>
      <c r="CH233" s="547"/>
      <c r="CI233" s="547"/>
      <c r="CJ233" s="547"/>
      <c r="CK233" s="547"/>
      <c r="CL233" s="547"/>
      <c r="CM233" s="547"/>
      <c r="CN233" s="547"/>
      <c r="CO233" s="547"/>
      <c r="CP233" s="547"/>
      <c r="CQ233" s="547"/>
      <c r="CR233" s="547"/>
      <c r="CS233" s="547"/>
      <c r="CT233" s="547"/>
      <c r="CU233" s="547"/>
      <c r="CV233" s="547"/>
      <c r="CW233" s="547"/>
      <c r="CX233" s="547"/>
      <c r="CY233" s="547"/>
      <c r="CZ233" s="547"/>
      <c r="DA233" s="547"/>
      <c r="DB233" s="547"/>
      <c r="DC233" s="547"/>
      <c r="DD233" s="547"/>
      <c r="DE233" s="547"/>
      <c r="DF233" s="547"/>
      <c r="DG233" s="547"/>
      <c r="DH233" s="547"/>
      <c r="DI233" s="547"/>
      <c r="DJ233" s="547"/>
      <c r="DK233" s="547"/>
      <c r="DL233" s="547"/>
      <c r="DM233" s="547"/>
      <c r="DN233" s="547"/>
      <c r="DO233" s="547"/>
      <c r="DP233" s="547"/>
      <c r="DQ233" s="547"/>
      <c r="DR233" s="547"/>
      <c r="DS233" s="547"/>
      <c r="DT233" s="547"/>
      <c r="DU233" s="547"/>
      <c r="DV233" s="547"/>
      <c r="DW233" s="547"/>
      <c r="DX233" s="547"/>
      <c r="DY233" s="547"/>
      <c r="DZ233" s="547"/>
      <c r="EA233" s="547"/>
      <c r="EB233" s="547"/>
      <c r="EC233" s="547"/>
      <c r="ED233" s="547"/>
      <c r="EE233" s="547"/>
      <c r="EF233" s="547"/>
      <c r="EG233" s="547"/>
      <c r="EH233" s="547"/>
      <c r="EI233" s="547"/>
      <c r="EJ233" s="547"/>
      <c r="EK233" s="547"/>
      <c r="EL233" s="547"/>
      <c r="EM233" s="547"/>
      <c r="EN233" s="547"/>
      <c r="EO233" s="547"/>
      <c r="EP233" s="547"/>
      <c r="EQ233" s="547"/>
      <c r="ER233" s="547"/>
      <c r="ES233" s="547"/>
      <c r="ET233" s="547"/>
      <c r="EU233" s="547"/>
      <c r="EV233" s="547"/>
      <c r="EW233" s="547"/>
      <c r="EX233" s="547"/>
      <c r="EY233" s="547"/>
      <c r="EZ233" s="547"/>
      <c r="FA233" s="547"/>
      <c r="FB233" s="547"/>
      <c r="FC233" s="547"/>
      <c r="FD233" s="547"/>
      <c r="FE233" s="547"/>
      <c r="FF233" s="547"/>
      <c r="FG233" s="547"/>
      <c r="FH233" s="547"/>
      <c r="FI233" s="547"/>
      <c r="FJ233" s="547"/>
      <c r="FK233" s="547"/>
      <c r="FL233" s="547"/>
      <c r="FM233" s="547"/>
      <c r="FN233" s="547"/>
      <c r="FO233" s="547"/>
    </row>
    <row r="234" spans="1:171" x14ac:dyDescent="0.15">
      <c r="A234" s="547">
        <v>2889538</v>
      </c>
      <c r="B234" s="547">
        <v>0</v>
      </c>
      <c r="C234" s="547">
        <v>0</v>
      </c>
      <c r="D234" s="547" t="s">
        <v>102</v>
      </c>
      <c r="E234" s="547" t="s">
        <v>102</v>
      </c>
      <c r="F234" s="547" t="s">
        <v>102</v>
      </c>
      <c r="G234" s="547" t="s">
        <v>102</v>
      </c>
      <c r="H234" s="547" t="s">
        <v>102</v>
      </c>
      <c r="I234" s="547" t="s">
        <v>102</v>
      </c>
      <c r="J234" s="547" t="s">
        <v>102</v>
      </c>
      <c r="K234" s="547" t="s">
        <v>102</v>
      </c>
      <c r="L234" s="547" t="s">
        <v>102</v>
      </c>
      <c r="M234" s="547" t="s">
        <v>102</v>
      </c>
      <c r="N234" s="547" t="s">
        <v>102</v>
      </c>
      <c r="O234" s="547" t="s">
        <v>102</v>
      </c>
      <c r="P234" s="547" t="s">
        <v>102</v>
      </c>
      <c r="Q234" s="547" t="s">
        <v>102</v>
      </c>
      <c r="R234" s="547" t="s">
        <v>102</v>
      </c>
      <c r="S234" s="547" t="s">
        <v>102</v>
      </c>
      <c r="T234" s="547"/>
      <c r="U234" s="547"/>
      <c r="V234" s="547"/>
      <c r="W234" s="547"/>
      <c r="X234" s="547"/>
      <c r="Y234" s="547"/>
      <c r="Z234" s="547"/>
      <c r="AA234" s="547"/>
      <c r="AB234" s="547"/>
      <c r="AC234" s="547"/>
      <c r="AD234" s="547"/>
      <c r="AE234" s="547"/>
      <c r="AF234" s="547"/>
      <c r="AG234" s="547"/>
      <c r="AH234" s="547"/>
      <c r="AI234" s="547"/>
      <c r="AJ234" s="547"/>
      <c r="AK234" s="547"/>
      <c r="AL234" s="547"/>
      <c r="AM234" s="547"/>
      <c r="AN234" s="547"/>
      <c r="AO234" s="547"/>
      <c r="AP234" s="547"/>
      <c r="AQ234" s="547"/>
      <c r="AR234" s="547"/>
      <c r="AS234" s="547"/>
      <c r="AT234" s="547"/>
      <c r="AU234" s="547"/>
      <c r="AV234" s="547"/>
      <c r="AW234" s="547"/>
      <c r="AX234" s="547"/>
      <c r="AY234" s="547"/>
      <c r="AZ234" s="547"/>
      <c r="BA234" s="547"/>
      <c r="BB234" s="547"/>
      <c r="BC234" s="547"/>
      <c r="BD234" s="547"/>
      <c r="BE234" s="547"/>
      <c r="BF234" s="547"/>
      <c r="BG234" s="547"/>
      <c r="BH234" s="547"/>
      <c r="BI234" s="547"/>
      <c r="BJ234" s="547"/>
      <c r="BK234" s="547"/>
      <c r="BL234" s="547"/>
      <c r="BM234" s="547"/>
      <c r="BN234" s="547"/>
      <c r="BO234" s="547"/>
      <c r="BP234" s="547"/>
      <c r="BQ234" s="547"/>
      <c r="BR234" s="547"/>
      <c r="BS234" s="547"/>
      <c r="BT234" s="547"/>
      <c r="BU234" s="547"/>
      <c r="BV234" s="547"/>
      <c r="BW234" s="547"/>
      <c r="BX234" s="547"/>
      <c r="BY234" s="547"/>
      <c r="BZ234" s="547"/>
      <c r="CA234" s="547"/>
      <c r="CB234" s="547"/>
      <c r="CC234" s="547"/>
      <c r="CD234" s="547"/>
      <c r="CE234" s="547"/>
      <c r="CF234" s="547"/>
      <c r="CG234" s="547"/>
      <c r="CH234" s="547"/>
      <c r="CI234" s="547"/>
      <c r="CJ234" s="547"/>
      <c r="CK234" s="547"/>
      <c r="CL234" s="547"/>
      <c r="CM234" s="547"/>
      <c r="CN234" s="547"/>
      <c r="CO234" s="547"/>
      <c r="CP234" s="547"/>
      <c r="CQ234" s="547"/>
      <c r="CR234" s="547"/>
      <c r="CS234" s="547"/>
      <c r="CT234" s="547"/>
      <c r="CU234" s="547"/>
      <c r="CV234" s="547"/>
      <c r="CW234" s="547"/>
      <c r="CX234" s="547"/>
      <c r="CY234" s="547"/>
      <c r="CZ234" s="547"/>
      <c r="DA234" s="547"/>
      <c r="DB234" s="547"/>
      <c r="DC234" s="547"/>
      <c r="DD234" s="547"/>
      <c r="DE234" s="547"/>
      <c r="DF234" s="547"/>
      <c r="DG234" s="547"/>
      <c r="DH234" s="547"/>
      <c r="DI234" s="547"/>
      <c r="DJ234" s="547"/>
      <c r="DK234" s="547"/>
      <c r="DL234" s="547"/>
      <c r="DM234" s="547"/>
      <c r="DN234" s="547"/>
      <c r="DO234" s="547"/>
      <c r="DP234" s="547"/>
      <c r="DQ234" s="547"/>
      <c r="DR234" s="547"/>
      <c r="DS234" s="547"/>
      <c r="DT234" s="547"/>
      <c r="DU234" s="547"/>
      <c r="DV234" s="547"/>
      <c r="DW234" s="547"/>
      <c r="DX234" s="547"/>
      <c r="DY234" s="547"/>
      <c r="DZ234" s="547"/>
      <c r="EA234" s="547"/>
      <c r="EB234" s="547"/>
      <c r="EC234" s="547"/>
      <c r="ED234" s="547"/>
      <c r="EE234" s="547"/>
      <c r="EF234" s="547"/>
      <c r="EG234" s="547"/>
      <c r="EH234" s="547"/>
      <c r="EI234" s="547"/>
      <c r="EJ234" s="547"/>
      <c r="EK234" s="547"/>
      <c r="EL234" s="547"/>
      <c r="EM234" s="547"/>
      <c r="EN234" s="547"/>
      <c r="EO234" s="547"/>
      <c r="EP234" s="547"/>
      <c r="EQ234" s="547"/>
      <c r="ER234" s="547"/>
      <c r="ES234" s="547"/>
      <c r="ET234" s="547"/>
      <c r="EU234" s="547"/>
      <c r="EV234" s="547"/>
      <c r="EW234" s="547"/>
      <c r="EX234" s="547"/>
      <c r="EY234" s="547"/>
      <c r="EZ234" s="547"/>
      <c r="FA234" s="547"/>
      <c r="FB234" s="547"/>
      <c r="FC234" s="547"/>
      <c r="FD234" s="547"/>
      <c r="FE234" s="547"/>
      <c r="FF234" s="547"/>
      <c r="FG234" s="547"/>
      <c r="FH234" s="547"/>
      <c r="FI234" s="547"/>
      <c r="FJ234" s="547"/>
      <c r="FK234" s="547"/>
      <c r="FL234" s="547"/>
      <c r="FM234" s="547"/>
      <c r="FN234" s="547"/>
      <c r="FO234" s="547"/>
    </row>
    <row r="235" spans="1:171" x14ac:dyDescent="0.15">
      <c r="A235" s="549">
        <v>2138035</v>
      </c>
      <c r="B235" s="547">
        <v>0</v>
      </c>
      <c r="C235" s="547">
        <v>0</v>
      </c>
    </row>
    <row r="236" spans="1:171" x14ac:dyDescent="0.15">
      <c r="A236" s="549">
        <v>2012401</v>
      </c>
      <c r="B236" s="547">
        <v>0</v>
      </c>
      <c r="C236" s="547">
        <v>0</v>
      </c>
    </row>
    <row r="237" spans="1:171" x14ac:dyDescent="0.15">
      <c r="A237" s="549">
        <v>3521351</v>
      </c>
      <c r="B237" s="547">
        <v>0</v>
      </c>
      <c r="C237" s="547">
        <v>0</v>
      </c>
    </row>
    <row r="238" spans="1:171" x14ac:dyDescent="0.15">
      <c r="A238" s="549">
        <v>3989071</v>
      </c>
      <c r="B238" s="547">
        <v>0</v>
      </c>
      <c r="C238" s="547">
        <v>0</v>
      </c>
    </row>
    <row r="239" spans="1:171" x14ac:dyDescent="0.15">
      <c r="A239" s="549">
        <v>3989133</v>
      </c>
      <c r="B239" s="547">
        <v>0</v>
      </c>
      <c r="C239" s="547">
        <v>0</v>
      </c>
    </row>
    <row r="240" spans="1:171" x14ac:dyDescent="0.15">
      <c r="A240" s="549">
        <v>3137625</v>
      </c>
      <c r="B240" s="547">
        <v>0</v>
      </c>
      <c r="C240" s="547">
        <v>0</v>
      </c>
    </row>
    <row r="241" spans="1:3" x14ac:dyDescent="0.15">
      <c r="A241" s="549">
        <v>3716287</v>
      </c>
      <c r="B241" s="547">
        <v>0</v>
      </c>
      <c r="C241" s="547">
        <v>0</v>
      </c>
    </row>
  </sheetData>
  <autoFilter ref="A1:S241"/>
  <phoneticPr fontId="7"/>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V242"/>
  <sheetViews>
    <sheetView workbookViewId="0">
      <pane xSplit="1" ySplit="2" topLeftCell="B3" activePane="bottomRight" state="frozen"/>
      <selection pane="topRight" activeCell="B1" sqref="B1"/>
      <selection pane="bottomLeft" activeCell="A3" sqref="A3"/>
      <selection pane="bottomRight" activeCell="K248" sqref="K248"/>
    </sheetView>
  </sheetViews>
  <sheetFormatPr defaultRowHeight="13.5" x14ac:dyDescent="0.15"/>
  <cols>
    <col min="1" max="2" width="13.5" style="547" customWidth="1"/>
    <col min="3" max="16384" width="9" style="547"/>
  </cols>
  <sheetData>
    <row r="1" spans="1:178" x14ac:dyDescent="0.15">
      <c r="A1" s="547">
        <v>1</v>
      </c>
      <c r="C1" s="547">
        <v>0</v>
      </c>
      <c r="D1" s="547">
        <v>1</v>
      </c>
      <c r="E1" s="547">
        <v>2</v>
      </c>
      <c r="F1" s="547">
        <v>3</v>
      </c>
      <c r="G1" s="547">
        <v>4</v>
      </c>
      <c r="H1" s="547">
        <v>5</v>
      </c>
      <c r="I1" s="547">
        <v>6</v>
      </c>
      <c r="J1" s="547">
        <v>7</v>
      </c>
      <c r="K1" s="547">
        <v>8</v>
      </c>
      <c r="L1" s="547">
        <v>9</v>
      </c>
      <c r="M1" s="547">
        <v>10</v>
      </c>
      <c r="N1" s="547">
        <v>11</v>
      </c>
      <c r="O1" s="547">
        <v>12</v>
      </c>
      <c r="P1" s="547">
        <v>13</v>
      </c>
      <c r="Q1" s="547">
        <v>14</v>
      </c>
      <c r="R1" s="547">
        <v>15</v>
      </c>
      <c r="S1" s="547">
        <v>16</v>
      </c>
      <c r="T1" s="547">
        <v>17</v>
      </c>
      <c r="U1" s="547">
        <v>18</v>
      </c>
      <c r="V1" s="547">
        <v>19</v>
      </c>
      <c r="W1" s="547">
        <v>20</v>
      </c>
      <c r="X1" s="547">
        <v>21</v>
      </c>
      <c r="Y1" s="547">
        <v>22</v>
      </c>
      <c r="Z1" s="547">
        <v>23</v>
      </c>
      <c r="AA1" s="547">
        <v>24</v>
      </c>
      <c r="AB1" s="547">
        <v>25</v>
      </c>
      <c r="AC1" s="547">
        <v>26</v>
      </c>
      <c r="AD1" s="547">
        <v>27</v>
      </c>
      <c r="AE1" s="547">
        <v>28</v>
      </c>
      <c r="AF1" s="547">
        <v>29</v>
      </c>
      <c r="AG1" s="547">
        <v>30</v>
      </c>
      <c r="AH1" s="547">
        <v>31</v>
      </c>
      <c r="AI1" s="547">
        <v>32</v>
      </c>
      <c r="AJ1" s="547">
        <v>33</v>
      </c>
      <c r="AK1" s="547">
        <v>34</v>
      </c>
      <c r="AL1" s="547">
        <v>35</v>
      </c>
      <c r="AM1" s="547">
        <v>36</v>
      </c>
      <c r="AN1" s="547">
        <v>37</v>
      </c>
      <c r="AO1" s="547">
        <v>38</v>
      </c>
      <c r="AP1" s="547">
        <v>39</v>
      </c>
      <c r="AQ1" s="547">
        <v>40</v>
      </c>
      <c r="AR1" s="547">
        <v>41</v>
      </c>
      <c r="AS1" s="547">
        <v>42</v>
      </c>
      <c r="AT1" s="547">
        <v>43</v>
      </c>
      <c r="AU1" s="547">
        <v>44</v>
      </c>
      <c r="AV1" s="547">
        <v>45</v>
      </c>
      <c r="AW1" s="547">
        <v>46</v>
      </c>
      <c r="AX1" s="547">
        <v>47</v>
      </c>
      <c r="AY1" s="547">
        <v>48</v>
      </c>
      <c r="AZ1" s="547">
        <v>49</v>
      </c>
      <c r="BA1" s="547">
        <v>50</v>
      </c>
      <c r="BB1" s="547">
        <v>51</v>
      </c>
      <c r="BC1" s="547">
        <v>52</v>
      </c>
      <c r="BD1" s="547">
        <v>53</v>
      </c>
      <c r="BE1" s="547">
        <v>54</v>
      </c>
      <c r="BF1" s="547">
        <v>55</v>
      </c>
      <c r="BG1" s="547">
        <v>56</v>
      </c>
      <c r="BH1" s="547">
        <v>57</v>
      </c>
      <c r="BI1" s="547">
        <v>58</v>
      </c>
      <c r="BJ1" s="547">
        <v>59</v>
      </c>
      <c r="BK1" s="547">
        <v>60</v>
      </c>
      <c r="BL1" s="547">
        <v>61</v>
      </c>
      <c r="BM1" s="547">
        <v>62</v>
      </c>
      <c r="BN1" s="547">
        <v>63</v>
      </c>
      <c r="BO1" s="547">
        <v>64</v>
      </c>
      <c r="BP1" s="547">
        <v>65</v>
      </c>
      <c r="BQ1" s="547">
        <v>66</v>
      </c>
      <c r="BR1" s="547">
        <v>67</v>
      </c>
      <c r="BS1" s="547">
        <v>68</v>
      </c>
      <c r="BT1" s="547">
        <v>69</v>
      </c>
      <c r="BU1" s="547">
        <v>70</v>
      </c>
      <c r="BV1" s="547">
        <v>71</v>
      </c>
      <c r="BW1" s="547">
        <v>72</v>
      </c>
      <c r="BX1" s="547">
        <v>73</v>
      </c>
      <c r="BY1" s="547">
        <v>74</v>
      </c>
      <c r="BZ1" s="547">
        <v>75</v>
      </c>
      <c r="CA1" s="547">
        <v>76</v>
      </c>
      <c r="CB1" s="547">
        <v>77</v>
      </c>
      <c r="CC1" s="547">
        <v>78</v>
      </c>
      <c r="CD1" s="547">
        <v>79</v>
      </c>
      <c r="CE1" s="547">
        <v>80</v>
      </c>
      <c r="CF1" s="547">
        <v>81</v>
      </c>
      <c r="CG1" s="547">
        <v>82</v>
      </c>
      <c r="CH1" s="547">
        <v>83</v>
      </c>
      <c r="CI1" s="547">
        <v>84</v>
      </c>
      <c r="CJ1" s="547">
        <v>85</v>
      </c>
      <c r="CK1" s="547">
        <v>86</v>
      </c>
      <c r="CL1" s="547">
        <v>87</v>
      </c>
      <c r="CM1" s="547">
        <v>88</v>
      </c>
      <c r="CN1" s="547">
        <v>89</v>
      </c>
      <c r="CO1" s="547">
        <v>90</v>
      </c>
      <c r="CP1" s="547">
        <v>91</v>
      </c>
      <c r="CQ1" s="547">
        <v>92</v>
      </c>
      <c r="CR1" s="547">
        <v>93</v>
      </c>
      <c r="CS1" s="547">
        <v>94</v>
      </c>
      <c r="CT1" s="547">
        <v>95</v>
      </c>
      <c r="CU1" s="547">
        <v>96</v>
      </c>
      <c r="CV1" s="547">
        <v>97</v>
      </c>
      <c r="CW1" s="547">
        <v>98</v>
      </c>
      <c r="CX1" s="547">
        <v>99</v>
      </c>
      <c r="CY1" s="547">
        <v>100</v>
      </c>
      <c r="CZ1" s="547">
        <v>101</v>
      </c>
      <c r="DA1" s="547">
        <v>102</v>
      </c>
      <c r="DB1" s="547">
        <v>103</v>
      </c>
      <c r="DC1" s="547">
        <v>104</v>
      </c>
      <c r="DD1" s="547">
        <v>105</v>
      </c>
      <c r="DE1" s="547">
        <v>106</v>
      </c>
      <c r="DF1" s="547">
        <v>107</v>
      </c>
      <c r="DG1" s="547">
        <v>108</v>
      </c>
      <c r="DH1" s="547">
        <v>109</v>
      </c>
      <c r="DI1" s="547">
        <v>110</v>
      </c>
      <c r="DJ1" s="547">
        <v>111</v>
      </c>
      <c r="DK1" s="547">
        <v>112</v>
      </c>
      <c r="DL1" s="547">
        <v>113</v>
      </c>
      <c r="DM1" s="547">
        <v>114</v>
      </c>
      <c r="DN1" s="547">
        <v>115</v>
      </c>
      <c r="DO1" s="547">
        <v>116</v>
      </c>
      <c r="DP1" s="547">
        <v>117</v>
      </c>
      <c r="DQ1" s="547">
        <v>118</v>
      </c>
      <c r="DR1" s="547">
        <v>119</v>
      </c>
      <c r="DS1" s="547">
        <v>120</v>
      </c>
      <c r="DT1" s="547">
        <v>121</v>
      </c>
      <c r="DU1" s="547">
        <v>122</v>
      </c>
      <c r="DV1" s="547">
        <v>123</v>
      </c>
      <c r="DW1" s="547">
        <v>124</v>
      </c>
      <c r="DX1" s="547">
        <v>125</v>
      </c>
      <c r="DY1" s="547">
        <v>126</v>
      </c>
      <c r="DZ1" s="547">
        <v>127</v>
      </c>
      <c r="EA1" s="547">
        <v>128</v>
      </c>
      <c r="EB1" s="547">
        <v>129</v>
      </c>
      <c r="EC1" s="547">
        <v>130</v>
      </c>
      <c r="ED1" s="547">
        <v>131</v>
      </c>
      <c r="EE1" s="547">
        <v>132</v>
      </c>
      <c r="EF1" s="547">
        <v>133</v>
      </c>
      <c r="EG1" s="547">
        <v>134</v>
      </c>
      <c r="EH1" s="547">
        <v>135</v>
      </c>
      <c r="EI1" s="547">
        <v>136</v>
      </c>
      <c r="EJ1" s="547">
        <v>137</v>
      </c>
      <c r="EK1" s="547">
        <v>138</v>
      </c>
      <c r="EL1" s="547">
        <v>139</v>
      </c>
      <c r="EM1" s="547">
        <v>140</v>
      </c>
      <c r="EN1" s="547">
        <v>141</v>
      </c>
      <c r="EO1" s="547">
        <v>142</v>
      </c>
      <c r="EP1" s="547">
        <v>143</v>
      </c>
      <c r="EQ1" s="547">
        <v>144</v>
      </c>
      <c r="ER1" s="547">
        <v>145</v>
      </c>
      <c r="ES1" s="547">
        <v>146</v>
      </c>
      <c r="ET1" s="547">
        <v>147</v>
      </c>
      <c r="EU1" s="547">
        <v>148</v>
      </c>
      <c r="EV1" s="547">
        <v>149</v>
      </c>
      <c r="EW1" s="547">
        <v>150</v>
      </c>
      <c r="EX1" s="547">
        <v>151</v>
      </c>
      <c r="EY1" s="547">
        <v>152</v>
      </c>
      <c r="EZ1" s="547">
        <v>153</v>
      </c>
      <c r="FA1" s="547">
        <v>154</v>
      </c>
      <c r="FB1" s="547">
        <v>155</v>
      </c>
      <c r="FC1" s="547">
        <v>156</v>
      </c>
      <c r="FD1" s="547">
        <v>157</v>
      </c>
      <c r="FE1" s="547">
        <v>158</v>
      </c>
      <c r="FF1" s="547">
        <v>159</v>
      </c>
      <c r="FG1" s="547">
        <v>160</v>
      </c>
      <c r="FH1" s="547">
        <v>161</v>
      </c>
      <c r="FI1" s="547">
        <v>162</v>
      </c>
      <c r="FJ1" s="547">
        <v>163</v>
      </c>
      <c r="FK1" s="547">
        <v>164</v>
      </c>
      <c r="FL1" s="547">
        <v>165</v>
      </c>
      <c r="FM1" s="547">
        <v>166</v>
      </c>
      <c r="FN1" s="547">
        <v>167</v>
      </c>
      <c r="FO1" s="547">
        <v>168</v>
      </c>
      <c r="FP1" s="547">
        <v>169</v>
      </c>
      <c r="FQ1" s="547">
        <v>170</v>
      </c>
      <c r="FR1" s="547">
        <v>171</v>
      </c>
      <c r="FS1" s="547">
        <v>172</v>
      </c>
      <c r="FT1" s="547">
        <v>173</v>
      </c>
      <c r="FU1" s="547">
        <v>174</v>
      </c>
      <c r="FV1" s="547">
        <v>175</v>
      </c>
    </row>
    <row r="2" spans="1:178" x14ac:dyDescent="0.15">
      <c r="B2" s="547" t="s">
        <v>21518</v>
      </c>
      <c r="C2" s="547">
        <v>3</v>
      </c>
      <c r="D2" s="547">
        <v>7</v>
      </c>
      <c r="E2" s="547">
        <v>11</v>
      </c>
      <c r="F2" s="547">
        <v>15</v>
      </c>
      <c r="G2" s="547">
        <v>19</v>
      </c>
      <c r="H2" s="547">
        <v>23</v>
      </c>
      <c r="I2" s="547">
        <v>27</v>
      </c>
      <c r="J2" s="547">
        <v>31</v>
      </c>
      <c r="K2" s="547">
        <v>35</v>
      </c>
      <c r="L2" s="547">
        <v>39</v>
      </c>
      <c r="M2" s="547">
        <v>43</v>
      </c>
      <c r="N2" s="547">
        <v>47</v>
      </c>
      <c r="O2" s="547">
        <v>51</v>
      </c>
      <c r="P2" s="547">
        <v>55</v>
      </c>
      <c r="Q2" s="547">
        <v>59</v>
      </c>
      <c r="R2" s="547">
        <v>63</v>
      </c>
      <c r="S2" s="547">
        <v>67</v>
      </c>
      <c r="T2" s="547">
        <v>71</v>
      </c>
      <c r="U2" s="547">
        <v>75</v>
      </c>
      <c r="V2" s="547">
        <v>79</v>
      </c>
      <c r="W2" s="547">
        <v>83</v>
      </c>
      <c r="X2" s="547">
        <v>87</v>
      </c>
      <c r="Y2" s="547">
        <v>91</v>
      </c>
      <c r="Z2" s="547">
        <v>95</v>
      </c>
      <c r="AA2" s="547">
        <v>99</v>
      </c>
      <c r="AB2" s="547">
        <v>103</v>
      </c>
      <c r="AC2" s="547">
        <v>107</v>
      </c>
      <c r="AD2" s="547">
        <v>111</v>
      </c>
      <c r="AE2" s="547">
        <v>115</v>
      </c>
      <c r="AF2" s="547">
        <v>119</v>
      </c>
      <c r="AG2" s="547">
        <v>123</v>
      </c>
      <c r="AH2" s="547">
        <v>127</v>
      </c>
      <c r="AI2" s="547">
        <v>131</v>
      </c>
      <c r="AJ2" s="547">
        <v>135</v>
      </c>
      <c r="AK2" s="547">
        <v>139</v>
      </c>
      <c r="AL2" s="547">
        <v>143</v>
      </c>
      <c r="AM2" s="547">
        <v>147</v>
      </c>
      <c r="AN2" s="547">
        <v>151</v>
      </c>
      <c r="AO2" s="547">
        <v>155</v>
      </c>
      <c r="AP2" s="547">
        <v>159</v>
      </c>
      <c r="AQ2" s="547">
        <v>163</v>
      </c>
      <c r="AR2" s="547">
        <v>167</v>
      </c>
      <c r="AS2" s="547">
        <v>171</v>
      </c>
      <c r="AT2" s="547">
        <v>175</v>
      </c>
      <c r="AU2" s="547">
        <v>179</v>
      </c>
      <c r="AV2" s="547">
        <v>183</v>
      </c>
      <c r="AW2" s="547">
        <v>187</v>
      </c>
      <c r="AX2" s="547">
        <v>191</v>
      </c>
      <c r="AY2" s="547">
        <v>195</v>
      </c>
      <c r="AZ2" s="547">
        <v>199</v>
      </c>
      <c r="BA2" s="547">
        <v>203</v>
      </c>
      <c r="BB2" s="547">
        <v>207</v>
      </c>
      <c r="BC2" s="547">
        <v>211</v>
      </c>
      <c r="BD2" s="547">
        <v>215</v>
      </c>
      <c r="BE2" s="547">
        <v>219</v>
      </c>
      <c r="BF2" s="547">
        <v>223</v>
      </c>
      <c r="BG2" s="547">
        <v>227</v>
      </c>
      <c r="BH2" s="547">
        <v>231</v>
      </c>
      <c r="BI2" s="547">
        <v>235</v>
      </c>
      <c r="BJ2" s="547">
        <v>239</v>
      </c>
      <c r="BK2" s="547">
        <v>243</v>
      </c>
      <c r="BL2" s="547">
        <v>247</v>
      </c>
      <c r="BM2" s="547">
        <v>251</v>
      </c>
      <c r="BN2" s="547">
        <v>255</v>
      </c>
      <c r="BO2" s="547">
        <v>259</v>
      </c>
      <c r="BP2" s="547">
        <v>263</v>
      </c>
      <c r="BQ2" s="547">
        <v>267</v>
      </c>
      <c r="BR2" s="547">
        <v>271</v>
      </c>
      <c r="BS2" s="547">
        <v>275</v>
      </c>
      <c r="BT2" s="547">
        <v>279</v>
      </c>
      <c r="BU2" s="547">
        <v>283</v>
      </c>
      <c r="BV2" s="547">
        <v>287</v>
      </c>
      <c r="BW2" s="547">
        <v>291</v>
      </c>
      <c r="BX2" s="547">
        <v>295</v>
      </c>
      <c r="BY2" s="547">
        <v>299</v>
      </c>
      <c r="BZ2" s="547">
        <v>303</v>
      </c>
      <c r="CA2" s="547">
        <v>307</v>
      </c>
      <c r="CB2" s="547">
        <v>311</v>
      </c>
      <c r="CC2" s="547">
        <v>315</v>
      </c>
      <c r="CD2" s="547">
        <v>319</v>
      </c>
      <c r="CE2" s="547">
        <v>323</v>
      </c>
      <c r="CF2" s="547">
        <v>327</v>
      </c>
      <c r="CG2" s="547">
        <v>331</v>
      </c>
      <c r="CH2" s="547">
        <v>335</v>
      </c>
      <c r="CI2" s="547">
        <v>339</v>
      </c>
      <c r="CJ2" s="547">
        <v>343</v>
      </c>
      <c r="CK2" s="547">
        <v>347</v>
      </c>
      <c r="CL2" s="547">
        <v>351</v>
      </c>
      <c r="CM2" s="547">
        <v>355</v>
      </c>
      <c r="CN2" s="547">
        <v>359</v>
      </c>
      <c r="CO2" s="547">
        <v>363</v>
      </c>
      <c r="CP2" s="547">
        <v>367</v>
      </c>
      <c r="CQ2" s="547">
        <v>371</v>
      </c>
      <c r="CR2" s="547">
        <v>375</v>
      </c>
      <c r="CS2" s="547">
        <v>379</v>
      </c>
      <c r="CT2" s="547">
        <v>383</v>
      </c>
      <c r="CU2" s="547">
        <v>387</v>
      </c>
      <c r="CV2" s="547">
        <v>391</v>
      </c>
      <c r="CW2" s="547">
        <v>395</v>
      </c>
      <c r="CX2" s="547">
        <v>399</v>
      </c>
      <c r="CY2" s="547">
        <v>403</v>
      </c>
      <c r="CZ2" s="547">
        <v>407</v>
      </c>
      <c r="DA2" s="547">
        <v>411</v>
      </c>
      <c r="DB2" s="547">
        <v>415</v>
      </c>
      <c r="DC2" s="547">
        <v>419</v>
      </c>
      <c r="DD2" s="547">
        <v>423</v>
      </c>
      <c r="DE2" s="547">
        <v>427</v>
      </c>
      <c r="DF2" s="547">
        <v>431</v>
      </c>
      <c r="DG2" s="547">
        <v>435</v>
      </c>
      <c r="DH2" s="547">
        <v>439</v>
      </c>
      <c r="DI2" s="547">
        <v>443</v>
      </c>
      <c r="DJ2" s="547">
        <v>447</v>
      </c>
      <c r="DK2" s="547">
        <v>451</v>
      </c>
      <c r="DL2" s="547">
        <v>455</v>
      </c>
      <c r="DM2" s="547">
        <v>459</v>
      </c>
      <c r="DN2" s="547">
        <v>463</v>
      </c>
      <c r="DO2" s="547">
        <v>467</v>
      </c>
      <c r="DP2" s="547">
        <v>471</v>
      </c>
      <c r="DQ2" s="547">
        <v>475</v>
      </c>
      <c r="DR2" s="547">
        <v>479</v>
      </c>
      <c r="DS2" s="547">
        <v>483</v>
      </c>
      <c r="DT2" s="547">
        <v>487</v>
      </c>
      <c r="DU2" s="547">
        <v>491</v>
      </c>
      <c r="DV2" s="547">
        <v>495</v>
      </c>
      <c r="DW2" s="547">
        <v>499</v>
      </c>
      <c r="DX2" s="547">
        <v>503</v>
      </c>
      <c r="DY2" s="547">
        <v>507</v>
      </c>
      <c r="DZ2" s="547">
        <v>511</v>
      </c>
      <c r="EA2" s="547">
        <v>515</v>
      </c>
      <c r="EB2" s="547">
        <v>519</v>
      </c>
      <c r="EC2" s="547">
        <v>523</v>
      </c>
      <c r="ED2" s="547">
        <v>527</v>
      </c>
      <c r="EE2" s="547">
        <v>531</v>
      </c>
      <c r="EF2" s="547">
        <v>535</v>
      </c>
      <c r="EG2" s="547">
        <v>539</v>
      </c>
      <c r="EH2" s="547">
        <v>543</v>
      </c>
      <c r="EI2" s="547">
        <v>547</v>
      </c>
      <c r="EJ2" s="547">
        <v>551</v>
      </c>
      <c r="EK2" s="547">
        <v>555</v>
      </c>
      <c r="EL2" s="547">
        <v>559</v>
      </c>
      <c r="EM2" s="547">
        <v>563</v>
      </c>
      <c r="EN2" s="547">
        <v>567</v>
      </c>
      <c r="EO2" s="547">
        <v>571</v>
      </c>
      <c r="EP2" s="547">
        <v>575</v>
      </c>
      <c r="EQ2" s="547">
        <v>579</v>
      </c>
      <c r="ER2" s="547">
        <v>583</v>
      </c>
      <c r="ES2" s="547">
        <v>587</v>
      </c>
      <c r="ET2" s="547">
        <v>591</v>
      </c>
      <c r="EU2" s="547">
        <v>595</v>
      </c>
      <c r="EV2" s="547">
        <v>599</v>
      </c>
      <c r="EW2" s="547">
        <v>603</v>
      </c>
      <c r="EX2" s="547">
        <v>607</v>
      </c>
      <c r="EY2" s="547">
        <v>611</v>
      </c>
      <c r="EZ2" s="547">
        <v>615</v>
      </c>
      <c r="FA2" s="547">
        <v>619</v>
      </c>
      <c r="FB2" s="547">
        <v>623</v>
      </c>
      <c r="FC2" s="547">
        <v>627</v>
      </c>
      <c r="FD2" s="547">
        <v>631</v>
      </c>
      <c r="FE2" s="547">
        <v>635</v>
      </c>
      <c r="FF2" s="547">
        <v>639</v>
      </c>
      <c r="FG2" s="547">
        <v>643</v>
      </c>
      <c r="FH2" s="547">
        <v>647</v>
      </c>
      <c r="FI2" s="547">
        <v>651</v>
      </c>
      <c r="FJ2" s="547">
        <v>655</v>
      </c>
      <c r="FK2" s="547">
        <v>659</v>
      </c>
      <c r="FL2" s="547">
        <v>663</v>
      </c>
      <c r="FM2" s="547">
        <v>667</v>
      </c>
      <c r="FN2" s="547">
        <v>671</v>
      </c>
      <c r="FO2" s="547">
        <v>675</v>
      </c>
      <c r="FP2" s="547">
        <v>679</v>
      </c>
      <c r="FQ2" s="547">
        <v>683</v>
      </c>
      <c r="FR2" s="547">
        <v>687</v>
      </c>
      <c r="FS2" s="547">
        <v>691</v>
      </c>
      <c r="FT2" s="547">
        <v>695</v>
      </c>
      <c r="FU2" s="547">
        <v>699</v>
      </c>
      <c r="FV2" s="547">
        <v>703</v>
      </c>
    </row>
    <row r="3" spans="1:178" hidden="1" x14ac:dyDescent="0.15">
      <c r="A3" s="547">
        <v>2814356</v>
      </c>
      <c r="B3" s="547" t="s">
        <v>102</v>
      </c>
      <c r="C3" s="547" t="s">
        <v>102</v>
      </c>
      <c r="D3" s="547" t="s">
        <v>102</v>
      </c>
      <c r="E3" s="547" t="s">
        <v>102</v>
      </c>
      <c r="F3" s="547" t="s">
        <v>102</v>
      </c>
      <c r="G3" s="547" t="s">
        <v>102</v>
      </c>
      <c r="H3" s="547" t="s">
        <v>102</v>
      </c>
      <c r="I3" s="547" t="s">
        <v>102</v>
      </c>
      <c r="J3" s="547" t="s">
        <v>102</v>
      </c>
      <c r="K3" s="547" t="s">
        <v>102</v>
      </c>
      <c r="L3" s="547" t="s">
        <v>102</v>
      </c>
      <c r="M3" s="547" t="s">
        <v>102</v>
      </c>
      <c r="N3" s="547" t="s">
        <v>102</v>
      </c>
      <c r="O3" s="547" t="s">
        <v>102</v>
      </c>
      <c r="P3" s="547" t="s">
        <v>102</v>
      </c>
      <c r="Q3" s="547" t="s">
        <v>102</v>
      </c>
      <c r="R3" s="547" t="s">
        <v>102</v>
      </c>
      <c r="S3" s="547" t="s">
        <v>102</v>
      </c>
      <c r="T3" s="547" t="s">
        <v>102</v>
      </c>
      <c r="U3" s="547" t="s">
        <v>102</v>
      </c>
      <c r="V3" s="547" t="s">
        <v>102</v>
      </c>
      <c r="W3" s="547" t="s">
        <v>102</v>
      </c>
      <c r="X3" s="547" t="s">
        <v>102</v>
      </c>
      <c r="Y3" s="547" t="s">
        <v>102</v>
      </c>
      <c r="Z3" s="547" t="s">
        <v>102</v>
      </c>
      <c r="AA3" s="547" t="s">
        <v>102</v>
      </c>
      <c r="AB3" s="547" t="s">
        <v>102</v>
      </c>
      <c r="AC3" s="547" t="s">
        <v>102</v>
      </c>
      <c r="AD3" s="547" t="s">
        <v>102</v>
      </c>
      <c r="AE3" s="547" t="s">
        <v>102</v>
      </c>
      <c r="AF3" s="547" t="s">
        <v>102</v>
      </c>
      <c r="AG3" s="547" t="s">
        <v>102</v>
      </c>
      <c r="AH3" s="547" t="s">
        <v>102</v>
      </c>
      <c r="AI3" s="547" t="s">
        <v>102</v>
      </c>
      <c r="AJ3" s="547" t="s">
        <v>102</v>
      </c>
      <c r="AK3" s="547" t="s">
        <v>102</v>
      </c>
      <c r="AL3" s="547" t="s">
        <v>102</v>
      </c>
      <c r="AM3" s="547" t="s">
        <v>102</v>
      </c>
      <c r="AN3" s="547" t="s">
        <v>102</v>
      </c>
      <c r="AO3" s="547" t="s">
        <v>102</v>
      </c>
      <c r="AP3" s="547" t="s">
        <v>102</v>
      </c>
      <c r="AQ3" s="547" t="s">
        <v>102</v>
      </c>
      <c r="AR3" s="547" t="s">
        <v>102</v>
      </c>
      <c r="AS3" s="547" t="s">
        <v>102</v>
      </c>
      <c r="AT3" s="547" t="s">
        <v>102</v>
      </c>
      <c r="AU3" s="547" t="s">
        <v>102</v>
      </c>
      <c r="AV3" s="547" t="s">
        <v>102</v>
      </c>
      <c r="AW3" s="547" t="s">
        <v>102</v>
      </c>
      <c r="AX3" s="547" t="s">
        <v>102</v>
      </c>
      <c r="AY3" s="547" t="s">
        <v>102</v>
      </c>
      <c r="AZ3" s="547" t="s">
        <v>102</v>
      </c>
      <c r="BA3" s="547" t="s">
        <v>102</v>
      </c>
      <c r="BB3" s="547" t="s">
        <v>102</v>
      </c>
      <c r="BC3" s="547" t="s">
        <v>102</v>
      </c>
      <c r="BD3" s="547" t="s">
        <v>102</v>
      </c>
      <c r="BE3" s="547" t="s">
        <v>102</v>
      </c>
      <c r="BF3" s="547" t="s">
        <v>102</v>
      </c>
      <c r="BG3" s="547" t="s">
        <v>102</v>
      </c>
      <c r="BH3" s="547" t="s">
        <v>102</v>
      </c>
      <c r="BI3" s="547" t="s">
        <v>102</v>
      </c>
      <c r="BJ3" s="547" t="s">
        <v>102</v>
      </c>
      <c r="BK3" s="547" t="s">
        <v>102</v>
      </c>
      <c r="BL3" s="547" t="s">
        <v>102</v>
      </c>
      <c r="BM3" s="547" t="s">
        <v>102</v>
      </c>
      <c r="BN3" s="547" t="s">
        <v>102</v>
      </c>
      <c r="BO3" s="547" t="s">
        <v>102</v>
      </c>
      <c r="BP3" s="547" t="s">
        <v>102</v>
      </c>
      <c r="BQ3" s="547" t="s">
        <v>102</v>
      </c>
      <c r="BR3" s="547" t="s">
        <v>102</v>
      </c>
      <c r="BS3" s="547" t="s">
        <v>102</v>
      </c>
      <c r="BT3" s="547" t="s">
        <v>102</v>
      </c>
      <c r="BU3" s="547" t="s">
        <v>102</v>
      </c>
      <c r="BV3" s="547" t="s">
        <v>102</v>
      </c>
      <c r="BW3" s="547" t="s">
        <v>102</v>
      </c>
      <c r="BX3" s="547" t="s">
        <v>102</v>
      </c>
      <c r="BY3" s="547" t="s">
        <v>102</v>
      </c>
      <c r="BZ3" s="547" t="s">
        <v>102</v>
      </c>
      <c r="CA3" s="547" t="s">
        <v>102</v>
      </c>
      <c r="CB3" s="547" t="s">
        <v>102</v>
      </c>
      <c r="CC3" s="547" t="s">
        <v>102</v>
      </c>
      <c r="CD3" s="547" t="s">
        <v>102</v>
      </c>
      <c r="CE3" s="547" t="s">
        <v>102</v>
      </c>
      <c r="CF3" s="547" t="s">
        <v>102</v>
      </c>
      <c r="CG3" s="547" t="s">
        <v>102</v>
      </c>
      <c r="CH3" s="547" t="s">
        <v>102</v>
      </c>
      <c r="CI3" s="547" t="s">
        <v>102</v>
      </c>
      <c r="CJ3" s="547" t="s">
        <v>102</v>
      </c>
      <c r="CK3" s="547" t="s">
        <v>102</v>
      </c>
      <c r="CL3" s="547" t="s">
        <v>102</v>
      </c>
      <c r="CM3" s="547" t="s">
        <v>102</v>
      </c>
      <c r="CN3" s="547" t="s">
        <v>102</v>
      </c>
      <c r="CO3" s="547" t="s">
        <v>102</v>
      </c>
      <c r="CP3" s="547" t="s">
        <v>102</v>
      </c>
      <c r="CQ3" s="547" t="s">
        <v>102</v>
      </c>
      <c r="CR3" s="547" t="s">
        <v>102</v>
      </c>
      <c r="CS3" s="547" t="s">
        <v>102</v>
      </c>
      <c r="CT3" s="547" t="s">
        <v>102</v>
      </c>
      <c r="CU3" s="547" t="s">
        <v>102</v>
      </c>
      <c r="CV3" s="547" t="s">
        <v>102</v>
      </c>
      <c r="CW3" s="547" t="s">
        <v>102</v>
      </c>
      <c r="CX3" s="547" t="s">
        <v>102</v>
      </c>
      <c r="CY3" s="547" t="s">
        <v>102</v>
      </c>
      <c r="CZ3" s="547" t="s">
        <v>102</v>
      </c>
      <c r="DA3" s="547" t="s">
        <v>102</v>
      </c>
      <c r="DB3" s="547" t="s">
        <v>102</v>
      </c>
      <c r="DC3" s="547" t="s">
        <v>102</v>
      </c>
      <c r="DD3" s="547" t="s">
        <v>102</v>
      </c>
      <c r="DE3" s="547" t="s">
        <v>102</v>
      </c>
      <c r="DF3" s="547" t="s">
        <v>102</v>
      </c>
      <c r="DG3" s="547" t="s">
        <v>102</v>
      </c>
      <c r="DH3" s="547" t="s">
        <v>102</v>
      </c>
      <c r="DI3" s="547" t="s">
        <v>102</v>
      </c>
      <c r="DJ3" s="547" t="s">
        <v>102</v>
      </c>
      <c r="DK3" s="547" t="s">
        <v>102</v>
      </c>
      <c r="DL3" s="547" t="s">
        <v>102</v>
      </c>
      <c r="DM3" s="547" t="s">
        <v>102</v>
      </c>
      <c r="DN3" s="547" t="s">
        <v>102</v>
      </c>
      <c r="DO3" s="547" t="s">
        <v>102</v>
      </c>
      <c r="DP3" s="547" t="s">
        <v>102</v>
      </c>
      <c r="DQ3" s="547" t="s">
        <v>102</v>
      </c>
      <c r="DR3" s="547" t="s">
        <v>102</v>
      </c>
      <c r="DS3" s="547" t="s">
        <v>102</v>
      </c>
      <c r="DT3" s="547" t="s">
        <v>102</v>
      </c>
      <c r="DU3" s="547" t="s">
        <v>102</v>
      </c>
      <c r="DV3" s="547" t="s">
        <v>102</v>
      </c>
      <c r="DW3" s="547" t="s">
        <v>102</v>
      </c>
      <c r="DX3" s="547" t="s">
        <v>102</v>
      </c>
      <c r="DY3" s="547" t="s">
        <v>102</v>
      </c>
      <c r="DZ3" s="547" t="s">
        <v>102</v>
      </c>
      <c r="EA3" s="547" t="s">
        <v>102</v>
      </c>
      <c r="EB3" s="547" t="s">
        <v>102</v>
      </c>
      <c r="EC3" s="547" t="s">
        <v>102</v>
      </c>
      <c r="ED3" s="547" t="s">
        <v>102</v>
      </c>
      <c r="EE3" s="547" t="s">
        <v>102</v>
      </c>
      <c r="EF3" s="547" t="s">
        <v>102</v>
      </c>
      <c r="EG3" s="547" t="s">
        <v>102</v>
      </c>
      <c r="EH3" s="547" t="s">
        <v>102</v>
      </c>
      <c r="EI3" s="547" t="s">
        <v>102</v>
      </c>
      <c r="EJ3" s="547" t="s">
        <v>102</v>
      </c>
      <c r="EK3" s="547" t="s">
        <v>102</v>
      </c>
      <c r="EL3" s="547" t="s">
        <v>102</v>
      </c>
      <c r="EM3" s="547" t="s">
        <v>102</v>
      </c>
      <c r="EN3" s="547" t="s">
        <v>102</v>
      </c>
      <c r="EO3" s="547" t="s">
        <v>102</v>
      </c>
      <c r="EP3" s="547" t="s">
        <v>102</v>
      </c>
      <c r="EQ3" s="547" t="s">
        <v>102</v>
      </c>
      <c r="ER3" s="547" t="s">
        <v>102</v>
      </c>
      <c r="ES3" s="547" t="s">
        <v>102</v>
      </c>
      <c r="ET3" s="547" t="s">
        <v>102</v>
      </c>
      <c r="EU3" s="547" t="s">
        <v>102</v>
      </c>
      <c r="EV3" s="547" t="s">
        <v>102</v>
      </c>
      <c r="EW3" s="547" t="s">
        <v>102</v>
      </c>
      <c r="EX3" s="547" t="s">
        <v>102</v>
      </c>
      <c r="EY3" s="547" t="s">
        <v>102</v>
      </c>
      <c r="EZ3" s="547" t="s">
        <v>102</v>
      </c>
      <c r="FA3" s="547" t="s">
        <v>102</v>
      </c>
      <c r="FB3" s="547" t="s">
        <v>102</v>
      </c>
      <c r="FC3" s="547" t="s">
        <v>102</v>
      </c>
      <c r="FD3" s="547" t="s">
        <v>102</v>
      </c>
      <c r="FE3" s="547" t="s">
        <v>102</v>
      </c>
      <c r="FF3" s="547" t="s">
        <v>102</v>
      </c>
      <c r="FG3" s="547" t="s">
        <v>102</v>
      </c>
      <c r="FH3" s="547" t="s">
        <v>102</v>
      </c>
      <c r="FI3" s="547" t="s">
        <v>102</v>
      </c>
      <c r="FJ3" s="547" t="s">
        <v>102</v>
      </c>
      <c r="FK3" s="547" t="s">
        <v>102</v>
      </c>
      <c r="FL3" s="547" t="s">
        <v>102</v>
      </c>
      <c r="FM3" s="547" t="s">
        <v>102</v>
      </c>
      <c r="FN3" s="547" t="s">
        <v>102</v>
      </c>
      <c r="FO3" s="547" t="s">
        <v>102</v>
      </c>
      <c r="FP3" s="547" t="s">
        <v>102</v>
      </c>
      <c r="FQ3" s="547" t="s">
        <v>102</v>
      </c>
      <c r="FR3" s="547" t="s">
        <v>102</v>
      </c>
      <c r="FS3" s="547" t="s">
        <v>102</v>
      </c>
      <c r="FT3" s="547" t="s">
        <v>102</v>
      </c>
      <c r="FU3" s="547" t="s">
        <v>102</v>
      </c>
      <c r="FV3" s="547" t="s">
        <v>102</v>
      </c>
    </row>
    <row r="4" spans="1:178" hidden="1" x14ac:dyDescent="0.15">
      <c r="A4" s="547">
        <v>2769663</v>
      </c>
      <c r="B4" s="547" t="s">
        <v>102</v>
      </c>
      <c r="C4" s="547" t="s">
        <v>102</v>
      </c>
      <c r="D4" s="547" t="s">
        <v>102</v>
      </c>
      <c r="E4" s="547" t="s">
        <v>102</v>
      </c>
      <c r="F4" s="547" t="s">
        <v>102</v>
      </c>
      <c r="G4" s="547" t="s">
        <v>102</v>
      </c>
      <c r="H4" s="547" t="s">
        <v>102</v>
      </c>
      <c r="I4" s="547" t="s">
        <v>102</v>
      </c>
      <c r="J4" s="547" t="s">
        <v>102</v>
      </c>
      <c r="K4" s="547" t="s">
        <v>102</v>
      </c>
      <c r="L4" s="547" t="s">
        <v>102</v>
      </c>
      <c r="M4" s="547" t="s">
        <v>102</v>
      </c>
      <c r="N4" s="547" t="s">
        <v>102</v>
      </c>
      <c r="O4" s="547" t="s">
        <v>102</v>
      </c>
      <c r="P4" s="547" t="s">
        <v>102</v>
      </c>
      <c r="Q4" s="547" t="s">
        <v>102</v>
      </c>
      <c r="R4" s="547" t="s">
        <v>102</v>
      </c>
      <c r="S4" s="547" t="s">
        <v>102</v>
      </c>
      <c r="T4" s="547" t="s">
        <v>102</v>
      </c>
      <c r="U4" s="547" t="s">
        <v>102</v>
      </c>
      <c r="V4" s="547" t="s">
        <v>102</v>
      </c>
      <c r="W4" s="547" t="s">
        <v>102</v>
      </c>
      <c r="X4" s="547" t="s">
        <v>102</v>
      </c>
      <c r="Y4" s="547" t="s">
        <v>102</v>
      </c>
      <c r="Z4" s="547" t="s">
        <v>102</v>
      </c>
      <c r="AA4" s="547" t="s">
        <v>102</v>
      </c>
      <c r="AB4" s="547" t="s">
        <v>102</v>
      </c>
      <c r="AC4" s="547" t="s">
        <v>102</v>
      </c>
      <c r="AD4" s="547" t="s">
        <v>102</v>
      </c>
      <c r="AE4" s="547" t="s">
        <v>102</v>
      </c>
      <c r="AF4" s="547" t="s">
        <v>102</v>
      </c>
      <c r="AG4" s="547" t="s">
        <v>102</v>
      </c>
      <c r="AH4" s="547" t="s">
        <v>102</v>
      </c>
      <c r="AI4" s="547" t="s">
        <v>102</v>
      </c>
      <c r="AJ4" s="547" t="s">
        <v>102</v>
      </c>
      <c r="AK4" s="547" t="s">
        <v>102</v>
      </c>
      <c r="AL4" s="547" t="s">
        <v>102</v>
      </c>
      <c r="AM4" s="547" t="s">
        <v>102</v>
      </c>
      <c r="AN4" s="547" t="s">
        <v>102</v>
      </c>
      <c r="AO4" s="547" t="s">
        <v>102</v>
      </c>
      <c r="AP4" s="547" t="s">
        <v>102</v>
      </c>
      <c r="AQ4" s="547" t="s">
        <v>102</v>
      </c>
      <c r="AR4" s="547" t="s">
        <v>102</v>
      </c>
      <c r="AS4" s="547" t="s">
        <v>102</v>
      </c>
      <c r="AT4" s="547" t="s">
        <v>102</v>
      </c>
      <c r="AU4" s="547" t="s">
        <v>102</v>
      </c>
      <c r="AV4" s="547" t="s">
        <v>102</v>
      </c>
      <c r="AW4" s="547" t="s">
        <v>102</v>
      </c>
      <c r="AX4" s="547" t="s">
        <v>102</v>
      </c>
      <c r="AY4" s="547" t="s">
        <v>102</v>
      </c>
      <c r="AZ4" s="547" t="s">
        <v>102</v>
      </c>
      <c r="BA4" s="547" t="s">
        <v>102</v>
      </c>
      <c r="BB4" s="547" t="s">
        <v>102</v>
      </c>
      <c r="BC4" s="547" t="s">
        <v>102</v>
      </c>
      <c r="BD4" s="547" t="s">
        <v>102</v>
      </c>
      <c r="BE4" s="547" t="s">
        <v>102</v>
      </c>
      <c r="BF4" s="547" t="s">
        <v>102</v>
      </c>
      <c r="BG4" s="547" t="s">
        <v>102</v>
      </c>
      <c r="BH4" s="547" t="s">
        <v>102</v>
      </c>
      <c r="BI4" s="547" t="s">
        <v>102</v>
      </c>
      <c r="BJ4" s="547" t="s">
        <v>102</v>
      </c>
      <c r="BK4" s="547" t="s">
        <v>102</v>
      </c>
      <c r="BL4" s="547" t="s">
        <v>102</v>
      </c>
      <c r="BM4" s="547" t="s">
        <v>102</v>
      </c>
      <c r="BN4" s="547" t="s">
        <v>102</v>
      </c>
      <c r="BO4" s="547" t="s">
        <v>102</v>
      </c>
      <c r="BP4" s="547" t="s">
        <v>102</v>
      </c>
      <c r="BQ4" s="547" t="s">
        <v>102</v>
      </c>
      <c r="BR4" s="547" t="s">
        <v>102</v>
      </c>
      <c r="BS4" s="547" t="s">
        <v>102</v>
      </c>
      <c r="BT4" s="547" t="s">
        <v>102</v>
      </c>
      <c r="BU4" s="547" t="s">
        <v>102</v>
      </c>
      <c r="BV4" s="547" t="s">
        <v>102</v>
      </c>
      <c r="BW4" s="547" t="s">
        <v>102</v>
      </c>
      <c r="BX4" s="547" t="s">
        <v>102</v>
      </c>
      <c r="BY4" s="547" t="s">
        <v>102</v>
      </c>
      <c r="BZ4" s="547" t="s">
        <v>102</v>
      </c>
      <c r="CA4" s="547" t="s">
        <v>102</v>
      </c>
      <c r="CB4" s="547" t="s">
        <v>102</v>
      </c>
      <c r="CC4" s="547" t="s">
        <v>102</v>
      </c>
      <c r="CD4" s="547" t="s">
        <v>102</v>
      </c>
      <c r="CE4" s="547" t="s">
        <v>102</v>
      </c>
      <c r="CF4" s="547" t="s">
        <v>102</v>
      </c>
      <c r="CG4" s="547" t="s">
        <v>102</v>
      </c>
      <c r="CH4" s="547" t="s">
        <v>102</v>
      </c>
      <c r="CI4" s="547" t="s">
        <v>102</v>
      </c>
      <c r="CJ4" s="547" t="s">
        <v>102</v>
      </c>
      <c r="CK4" s="547" t="s">
        <v>102</v>
      </c>
      <c r="CL4" s="547" t="s">
        <v>102</v>
      </c>
      <c r="CM4" s="547" t="s">
        <v>102</v>
      </c>
      <c r="CN4" s="547" t="s">
        <v>102</v>
      </c>
      <c r="CO4" s="547" t="s">
        <v>102</v>
      </c>
      <c r="CP4" s="547" t="s">
        <v>102</v>
      </c>
      <c r="CQ4" s="547" t="s">
        <v>102</v>
      </c>
      <c r="CR4" s="547" t="s">
        <v>102</v>
      </c>
      <c r="CS4" s="547" t="s">
        <v>102</v>
      </c>
      <c r="CT4" s="547" t="s">
        <v>102</v>
      </c>
      <c r="CU4" s="547" t="s">
        <v>102</v>
      </c>
      <c r="CV4" s="547" t="s">
        <v>102</v>
      </c>
      <c r="CW4" s="547" t="s">
        <v>102</v>
      </c>
      <c r="CX4" s="547" t="s">
        <v>102</v>
      </c>
      <c r="CY4" s="547" t="s">
        <v>102</v>
      </c>
      <c r="CZ4" s="547" t="s">
        <v>102</v>
      </c>
      <c r="DA4" s="547" t="s">
        <v>102</v>
      </c>
      <c r="DB4" s="547" t="s">
        <v>102</v>
      </c>
      <c r="DC4" s="547" t="s">
        <v>102</v>
      </c>
      <c r="DD4" s="547" t="s">
        <v>102</v>
      </c>
      <c r="DE4" s="547" t="s">
        <v>102</v>
      </c>
      <c r="DF4" s="547" t="s">
        <v>102</v>
      </c>
      <c r="DG4" s="547" t="s">
        <v>102</v>
      </c>
      <c r="DH4" s="547" t="s">
        <v>102</v>
      </c>
      <c r="DI4" s="547" t="s">
        <v>102</v>
      </c>
      <c r="DJ4" s="547" t="s">
        <v>102</v>
      </c>
      <c r="DK4" s="547" t="s">
        <v>102</v>
      </c>
      <c r="DL4" s="547" t="s">
        <v>102</v>
      </c>
      <c r="DM4" s="547" t="s">
        <v>102</v>
      </c>
      <c r="DN4" s="547" t="s">
        <v>102</v>
      </c>
      <c r="DO4" s="547" t="s">
        <v>102</v>
      </c>
      <c r="DP4" s="547" t="s">
        <v>102</v>
      </c>
      <c r="DQ4" s="547" t="s">
        <v>102</v>
      </c>
      <c r="DR4" s="547" t="s">
        <v>102</v>
      </c>
      <c r="DS4" s="547" t="s">
        <v>102</v>
      </c>
      <c r="DT4" s="547" t="s">
        <v>102</v>
      </c>
      <c r="DU4" s="547" t="s">
        <v>102</v>
      </c>
      <c r="DV4" s="547" t="s">
        <v>102</v>
      </c>
      <c r="DW4" s="547" t="s">
        <v>102</v>
      </c>
      <c r="DX4" s="547" t="s">
        <v>102</v>
      </c>
      <c r="DY4" s="547" t="s">
        <v>102</v>
      </c>
      <c r="DZ4" s="547" t="s">
        <v>102</v>
      </c>
      <c r="EA4" s="547" t="s">
        <v>102</v>
      </c>
      <c r="EB4" s="547" t="s">
        <v>102</v>
      </c>
      <c r="EC4" s="547" t="s">
        <v>102</v>
      </c>
      <c r="ED4" s="547" t="s">
        <v>102</v>
      </c>
      <c r="EE4" s="547" t="s">
        <v>102</v>
      </c>
      <c r="EF4" s="547" t="s">
        <v>102</v>
      </c>
      <c r="EG4" s="547" t="s">
        <v>102</v>
      </c>
      <c r="EH4" s="547" t="s">
        <v>102</v>
      </c>
      <c r="EI4" s="547" t="s">
        <v>102</v>
      </c>
      <c r="EJ4" s="547" t="s">
        <v>102</v>
      </c>
      <c r="EK4" s="547" t="s">
        <v>102</v>
      </c>
      <c r="EL4" s="547" t="s">
        <v>102</v>
      </c>
      <c r="EM4" s="547" t="s">
        <v>102</v>
      </c>
      <c r="EN4" s="547" t="s">
        <v>102</v>
      </c>
      <c r="EO4" s="547" t="s">
        <v>102</v>
      </c>
      <c r="EP4" s="547" t="s">
        <v>102</v>
      </c>
      <c r="EQ4" s="547" t="s">
        <v>102</v>
      </c>
      <c r="ER4" s="547" t="s">
        <v>102</v>
      </c>
      <c r="ES4" s="547" t="s">
        <v>102</v>
      </c>
      <c r="ET4" s="547" t="s">
        <v>102</v>
      </c>
      <c r="EU4" s="547" t="s">
        <v>102</v>
      </c>
      <c r="EV4" s="547" t="s">
        <v>102</v>
      </c>
      <c r="EW4" s="547" t="s">
        <v>102</v>
      </c>
      <c r="EX4" s="547" t="s">
        <v>102</v>
      </c>
      <c r="EY4" s="547" t="s">
        <v>102</v>
      </c>
      <c r="EZ4" s="547" t="s">
        <v>102</v>
      </c>
      <c r="FA4" s="547" t="s">
        <v>102</v>
      </c>
      <c r="FB4" s="547" t="s">
        <v>102</v>
      </c>
      <c r="FC4" s="547" t="s">
        <v>102</v>
      </c>
      <c r="FD4" s="547" t="s">
        <v>102</v>
      </c>
      <c r="FE4" s="547" t="s">
        <v>102</v>
      </c>
      <c r="FF4" s="547" t="s">
        <v>102</v>
      </c>
      <c r="FG4" s="547" t="s">
        <v>102</v>
      </c>
      <c r="FH4" s="547" t="s">
        <v>102</v>
      </c>
      <c r="FI4" s="547" t="s">
        <v>102</v>
      </c>
      <c r="FJ4" s="547" t="s">
        <v>102</v>
      </c>
      <c r="FK4" s="547" t="s">
        <v>102</v>
      </c>
      <c r="FL4" s="547" t="s">
        <v>102</v>
      </c>
      <c r="FM4" s="547" t="s">
        <v>102</v>
      </c>
      <c r="FN4" s="547" t="s">
        <v>102</v>
      </c>
      <c r="FO4" s="547" t="s">
        <v>102</v>
      </c>
      <c r="FP4" s="547" t="s">
        <v>102</v>
      </c>
      <c r="FQ4" s="547" t="s">
        <v>102</v>
      </c>
      <c r="FR4" s="547" t="s">
        <v>102</v>
      </c>
      <c r="FS4" s="547" t="s">
        <v>102</v>
      </c>
      <c r="FT4" s="547" t="s">
        <v>102</v>
      </c>
      <c r="FU4" s="547" t="s">
        <v>102</v>
      </c>
      <c r="FV4" s="547" t="s">
        <v>102</v>
      </c>
    </row>
    <row r="5" spans="1:178" hidden="1" x14ac:dyDescent="0.15">
      <c r="A5" s="547">
        <v>2818398</v>
      </c>
      <c r="B5" s="547" t="s">
        <v>650</v>
      </c>
      <c r="C5" s="547" t="s">
        <v>21519</v>
      </c>
      <c r="D5" s="547" t="s">
        <v>102</v>
      </c>
      <c r="E5" s="547">
        <v>0</v>
      </c>
      <c r="F5" s="547">
        <v>0</v>
      </c>
      <c r="G5" s="547">
        <v>0</v>
      </c>
      <c r="H5" s="547">
        <v>0</v>
      </c>
      <c r="I5" s="547">
        <v>0</v>
      </c>
      <c r="J5" s="547">
        <v>0</v>
      </c>
      <c r="K5" s="547">
        <v>0</v>
      </c>
      <c r="L5" s="547">
        <v>0</v>
      </c>
      <c r="M5" s="547">
        <v>0</v>
      </c>
      <c r="N5" s="547">
        <v>0</v>
      </c>
      <c r="O5" s="547">
        <v>0</v>
      </c>
      <c r="P5" s="547">
        <v>0</v>
      </c>
      <c r="Q5" s="547">
        <v>0</v>
      </c>
      <c r="R5" s="547">
        <v>0</v>
      </c>
      <c r="S5" s="547">
        <v>0</v>
      </c>
      <c r="T5" s="547">
        <v>0</v>
      </c>
      <c r="U5" s="547">
        <v>0</v>
      </c>
      <c r="V5" s="547">
        <v>0</v>
      </c>
      <c r="W5" s="547">
        <v>0</v>
      </c>
      <c r="X5" s="547">
        <v>0</v>
      </c>
      <c r="Y5" s="547">
        <v>0</v>
      </c>
      <c r="Z5" s="547">
        <v>0</v>
      </c>
      <c r="AA5" s="547">
        <v>0</v>
      </c>
      <c r="AB5" s="547">
        <v>0</v>
      </c>
      <c r="AC5" s="547">
        <v>0</v>
      </c>
      <c r="AD5" s="547">
        <v>0</v>
      </c>
      <c r="AE5" s="547">
        <v>0</v>
      </c>
      <c r="AF5" s="547">
        <v>0</v>
      </c>
      <c r="AG5" s="547">
        <v>0</v>
      </c>
      <c r="AH5" s="547">
        <v>0</v>
      </c>
      <c r="AI5" s="547">
        <v>0</v>
      </c>
      <c r="AJ5" s="547">
        <v>0</v>
      </c>
      <c r="AK5" s="547">
        <v>0</v>
      </c>
      <c r="AL5" s="547">
        <v>0</v>
      </c>
      <c r="AM5" s="547">
        <v>0</v>
      </c>
      <c r="AN5" s="547">
        <v>0</v>
      </c>
      <c r="AO5" s="547">
        <v>0</v>
      </c>
      <c r="AP5" s="547">
        <v>0</v>
      </c>
      <c r="AQ5" s="547">
        <v>0</v>
      </c>
      <c r="AR5" s="547">
        <v>0</v>
      </c>
      <c r="AS5" s="547">
        <v>0</v>
      </c>
      <c r="AT5" s="547">
        <v>0</v>
      </c>
      <c r="AU5" s="547">
        <v>0</v>
      </c>
      <c r="AV5" s="547">
        <v>0</v>
      </c>
      <c r="AW5" s="547">
        <v>0</v>
      </c>
      <c r="AX5" s="547">
        <v>0</v>
      </c>
      <c r="AY5" s="547">
        <v>0</v>
      </c>
      <c r="AZ5" s="547">
        <v>0</v>
      </c>
      <c r="BA5" s="547">
        <v>0</v>
      </c>
      <c r="BB5" s="547">
        <v>0</v>
      </c>
      <c r="BC5" s="547">
        <v>0</v>
      </c>
      <c r="BD5" s="547">
        <v>0</v>
      </c>
      <c r="BE5" s="547">
        <v>0</v>
      </c>
      <c r="BF5" s="547">
        <v>0</v>
      </c>
      <c r="BG5" s="547">
        <v>0</v>
      </c>
      <c r="BH5" s="547">
        <v>0</v>
      </c>
      <c r="BI5" s="547">
        <v>0</v>
      </c>
      <c r="BJ5" s="547">
        <v>0</v>
      </c>
      <c r="BK5" s="547">
        <v>0</v>
      </c>
      <c r="BL5" s="547">
        <v>0</v>
      </c>
      <c r="BM5" s="547">
        <v>0</v>
      </c>
      <c r="BN5" s="547">
        <v>0</v>
      </c>
      <c r="BO5" s="547">
        <v>0</v>
      </c>
      <c r="BP5" s="547">
        <v>0</v>
      </c>
      <c r="BQ5" s="547">
        <v>0</v>
      </c>
      <c r="BR5" s="547">
        <v>0</v>
      </c>
      <c r="BS5" s="547">
        <v>0</v>
      </c>
      <c r="BT5" s="547">
        <v>0</v>
      </c>
      <c r="BU5" s="547">
        <v>0</v>
      </c>
      <c r="BV5" s="547">
        <v>0</v>
      </c>
      <c r="BW5" s="547">
        <v>0</v>
      </c>
      <c r="BX5" s="547">
        <v>0</v>
      </c>
      <c r="BY5" s="547">
        <v>0</v>
      </c>
      <c r="BZ5" s="547">
        <v>0</v>
      </c>
      <c r="CA5" s="547">
        <v>0</v>
      </c>
      <c r="CB5" s="547">
        <v>0</v>
      </c>
      <c r="CC5" s="547">
        <v>0</v>
      </c>
      <c r="CD5" s="547">
        <v>0</v>
      </c>
      <c r="CE5" s="547">
        <v>0</v>
      </c>
      <c r="CF5" s="547">
        <v>0</v>
      </c>
      <c r="CG5" s="547">
        <v>0</v>
      </c>
      <c r="CH5" s="547">
        <v>0</v>
      </c>
      <c r="CI5" s="547">
        <v>0</v>
      </c>
      <c r="CJ5" s="547">
        <v>0</v>
      </c>
      <c r="CK5" s="547">
        <v>0</v>
      </c>
      <c r="CL5" s="547">
        <v>0</v>
      </c>
      <c r="CM5" s="547">
        <v>0</v>
      </c>
      <c r="CN5" s="547">
        <v>0</v>
      </c>
      <c r="CO5" s="547">
        <v>0</v>
      </c>
      <c r="CP5" s="547">
        <v>0</v>
      </c>
      <c r="CQ5" s="547">
        <v>0</v>
      </c>
      <c r="CR5" s="547">
        <v>0</v>
      </c>
      <c r="CS5" s="547">
        <v>0</v>
      </c>
      <c r="CT5" s="547">
        <v>0</v>
      </c>
      <c r="CU5" s="547">
        <v>0</v>
      </c>
      <c r="CV5" s="547">
        <v>0</v>
      </c>
      <c r="CW5" s="547">
        <v>0</v>
      </c>
      <c r="CX5" s="547">
        <v>0</v>
      </c>
      <c r="CY5" s="547">
        <v>0</v>
      </c>
      <c r="CZ5" s="547">
        <v>0</v>
      </c>
      <c r="DA5" s="547">
        <v>0</v>
      </c>
      <c r="DB5" s="547">
        <v>0</v>
      </c>
      <c r="DC5" s="547">
        <v>0</v>
      </c>
      <c r="DD5" s="547">
        <v>0</v>
      </c>
      <c r="DE5" s="547">
        <v>0</v>
      </c>
      <c r="DF5" s="547">
        <v>0</v>
      </c>
      <c r="DG5" s="547">
        <v>0</v>
      </c>
      <c r="DH5" s="547">
        <v>0</v>
      </c>
      <c r="DI5" s="547">
        <v>0</v>
      </c>
      <c r="DJ5" s="547">
        <v>0</v>
      </c>
      <c r="DK5" s="547">
        <v>0</v>
      </c>
      <c r="DL5" s="547">
        <v>0</v>
      </c>
      <c r="DM5" s="547">
        <v>0</v>
      </c>
      <c r="DN5" s="547">
        <v>0</v>
      </c>
      <c r="DO5" s="547">
        <v>0</v>
      </c>
      <c r="DP5" s="547">
        <v>0</v>
      </c>
      <c r="DQ5" s="547">
        <v>0</v>
      </c>
      <c r="DR5" s="547">
        <v>0</v>
      </c>
      <c r="DS5" s="547">
        <v>0</v>
      </c>
      <c r="DT5" s="547">
        <v>0</v>
      </c>
      <c r="DU5" s="547">
        <v>0</v>
      </c>
      <c r="DV5" s="547">
        <v>0</v>
      </c>
      <c r="DW5" s="547">
        <v>0</v>
      </c>
      <c r="DX5" s="547">
        <v>0</v>
      </c>
      <c r="DY5" s="547">
        <v>0</v>
      </c>
      <c r="DZ5" s="547">
        <v>0</v>
      </c>
      <c r="EA5" s="547">
        <v>0</v>
      </c>
      <c r="EB5" s="547">
        <v>0</v>
      </c>
      <c r="EC5" s="547">
        <v>0</v>
      </c>
      <c r="ED5" s="547">
        <v>0</v>
      </c>
      <c r="EE5" s="547">
        <v>0</v>
      </c>
      <c r="EF5" s="547">
        <v>0</v>
      </c>
      <c r="EG5" s="547">
        <v>0</v>
      </c>
      <c r="EH5" s="547">
        <v>0</v>
      </c>
      <c r="EI5" s="547">
        <v>0</v>
      </c>
      <c r="EJ5" s="547">
        <v>0</v>
      </c>
      <c r="EK5" s="547">
        <v>0</v>
      </c>
      <c r="EL5" s="547">
        <v>0</v>
      </c>
      <c r="EM5" s="547">
        <v>0</v>
      </c>
      <c r="EN5" s="547">
        <v>0</v>
      </c>
      <c r="EO5" s="547">
        <v>0</v>
      </c>
      <c r="EP5" s="547">
        <v>0</v>
      </c>
      <c r="EQ5" s="547">
        <v>0</v>
      </c>
      <c r="ER5" s="547">
        <v>0</v>
      </c>
      <c r="ES5" s="547">
        <v>0</v>
      </c>
      <c r="ET5" s="547">
        <v>0</v>
      </c>
      <c r="EU5" s="547">
        <v>0</v>
      </c>
      <c r="EV5" s="547">
        <v>0</v>
      </c>
      <c r="EW5" s="547">
        <v>0</v>
      </c>
      <c r="EX5" s="547">
        <v>0</v>
      </c>
      <c r="EY5" s="547">
        <v>0</v>
      </c>
      <c r="EZ5" s="547">
        <v>0</v>
      </c>
      <c r="FA5" s="547">
        <v>0</v>
      </c>
      <c r="FB5" s="547">
        <v>0</v>
      </c>
      <c r="FC5" s="547">
        <v>0</v>
      </c>
      <c r="FD5" s="547">
        <v>0</v>
      </c>
      <c r="FE5" s="547">
        <v>0</v>
      </c>
      <c r="FF5" s="547">
        <v>0</v>
      </c>
      <c r="FG5" s="547">
        <v>0</v>
      </c>
      <c r="FH5" s="547">
        <v>0</v>
      </c>
      <c r="FI5" s="547">
        <v>0</v>
      </c>
      <c r="FJ5" s="547">
        <v>0</v>
      </c>
      <c r="FK5" s="547">
        <v>0</v>
      </c>
      <c r="FL5" s="547">
        <v>0</v>
      </c>
      <c r="FM5" s="547">
        <v>0</v>
      </c>
      <c r="FN5" s="547">
        <v>0</v>
      </c>
      <c r="FO5" s="547">
        <v>0</v>
      </c>
      <c r="FP5" s="547">
        <v>0</v>
      </c>
      <c r="FQ5" s="547">
        <v>0</v>
      </c>
      <c r="FR5" s="547">
        <v>0</v>
      </c>
      <c r="FS5" s="547">
        <v>0</v>
      </c>
      <c r="FT5" s="547">
        <v>0</v>
      </c>
      <c r="FU5" s="547">
        <v>0</v>
      </c>
      <c r="FV5" s="547">
        <v>0</v>
      </c>
    </row>
    <row r="6" spans="1:178" hidden="1" x14ac:dyDescent="0.15">
      <c r="A6" s="547">
        <v>2813173</v>
      </c>
      <c r="B6" s="547" t="s">
        <v>102</v>
      </c>
      <c r="C6" s="547" t="s">
        <v>102</v>
      </c>
      <c r="D6" s="547" t="s">
        <v>102</v>
      </c>
      <c r="E6" s="547" t="s">
        <v>102</v>
      </c>
      <c r="F6" s="547" t="s">
        <v>102</v>
      </c>
      <c r="G6" s="547" t="s">
        <v>102</v>
      </c>
      <c r="H6" s="547" t="s">
        <v>102</v>
      </c>
      <c r="I6" s="547" t="s">
        <v>102</v>
      </c>
      <c r="J6" s="547" t="s">
        <v>102</v>
      </c>
      <c r="K6" s="547" t="s">
        <v>102</v>
      </c>
      <c r="L6" s="547" t="s">
        <v>102</v>
      </c>
      <c r="M6" s="547" t="s">
        <v>102</v>
      </c>
      <c r="N6" s="547" t="s">
        <v>102</v>
      </c>
      <c r="O6" s="547" t="s">
        <v>102</v>
      </c>
      <c r="P6" s="547" t="s">
        <v>102</v>
      </c>
      <c r="Q6" s="547" t="s">
        <v>102</v>
      </c>
      <c r="R6" s="547" t="s">
        <v>102</v>
      </c>
      <c r="S6" s="547" t="s">
        <v>102</v>
      </c>
      <c r="T6" s="547" t="s">
        <v>102</v>
      </c>
      <c r="U6" s="547" t="s">
        <v>102</v>
      </c>
      <c r="V6" s="547" t="s">
        <v>102</v>
      </c>
      <c r="W6" s="547" t="s">
        <v>102</v>
      </c>
      <c r="X6" s="547" t="s">
        <v>102</v>
      </c>
      <c r="Y6" s="547" t="s">
        <v>102</v>
      </c>
      <c r="Z6" s="547" t="s">
        <v>102</v>
      </c>
      <c r="AA6" s="547" t="s">
        <v>102</v>
      </c>
      <c r="AB6" s="547" t="s">
        <v>102</v>
      </c>
      <c r="AC6" s="547" t="s">
        <v>102</v>
      </c>
      <c r="AD6" s="547" t="s">
        <v>102</v>
      </c>
      <c r="AE6" s="547" t="s">
        <v>102</v>
      </c>
      <c r="AF6" s="547" t="s">
        <v>102</v>
      </c>
      <c r="AG6" s="547" t="s">
        <v>102</v>
      </c>
      <c r="AH6" s="547" t="s">
        <v>102</v>
      </c>
      <c r="AI6" s="547" t="s">
        <v>102</v>
      </c>
      <c r="AJ6" s="547" t="s">
        <v>102</v>
      </c>
      <c r="AK6" s="547" t="s">
        <v>102</v>
      </c>
      <c r="AL6" s="547" t="s">
        <v>102</v>
      </c>
      <c r="AM6" s="547" t="s">
        <v>102</v>
      </c>
      <c r="AN6" s="547" t="s">
        <v>102</v>
      </c>
      <c r="AO6" s="547" t="s">
        <v>102</v>
      </c>
      <c r="AP6" s="547" t="s">
        <v>102</v>
      </c>
      <c r="AQ6" s="547" t="s">
        <v>102</v>
      </c>
      <c r="AR6" s="547" t="s">
        <v>102</v>
      </c>
      <c r="AS6" s="547" t="s">
        <v>102</v>
      </c>
      <c r="AT6" s="547" t="s">
        <v>102</v>
      </c>
      <c r="AU6" s="547" t="s">
        <v>102</v>
      </c>
      <c r="AV6" s="547" t="s">
        <v>102</v>
      </c>
      <c r="AW6" s="547" t="s">
        <v>102</v>
      </c>
      <c r="AX6" s="547" t="s">
        <v>102</v>
      </c>
      <c r="AY6" s="547" t="s">
        <v>102</v>
      </c>
      <c r="AZ6" s="547" t="s">
        <v>102</v>
      </c>
      <c r="BA6" s="547" t="s">
        <v>102</v>
      </c>
      <c r="BB6" s="547" t="s">
        <v>102</v>
      </c>
      <c r="BC6" s="547" t="s">
        <v>102</v>
      </c>
      <c r="BD6" s="547" t="s">
        <v>102</v>
      </c>
      <c r="BE6" s="547" t="s">
        <v>102</v>
      </c>
      <c r="BF6" s="547" t="s">
        <v>102</v>
      </c>
      <c r="BG6" s="547" t="s">
        <v>102</v>
      </c>
      <c r="BH6" s="547" t="s">
        <v>102</v>
      </c>
      <c r="BI6" s="547" t="s">
        <v>102</v>
      </c>
      <c r="BJ6" s="547" t="s">
        <v>102</v>
      </c>
      <c r="BK6" s="547" t="s">
        <v>102</v>
      </c>
      <c r="BL6" s="547" t="s">
        <v>102</v>
      </c>
      <c r="BM6" s="547" t="s">
        <v>102</v>
      </c>
      <c r="BN6" s="547" t="s">
        <v>102</v>
      </c>
      <c r="BO6" s="547" t="s">
        <v>102</v>
      </c>
      <c r="BP6" s="547" t="s">
        <v>102</v>
      </c>
      <c r="BQ6" s="547" t="s">
        <v>102</v>
      </c>
      <c r="BR6" s="547" t="s">
        <v>102</v>
      </c>
      <c r="BS6" s="547" t="s">
        <v>102</v>
      </c>
      <c r="BT6" s="547" t="s">
        <v>102</v>
      </c>
      <c r="BU6" s="547" t="s">
        <v>102</v>
      </c>
      <c r="BV6" s="547" t="s">
        <v>102</v>
      </c>
      <c r="BW6" s="547" t="s">
        <v>102</v>
      </c>
      <c r="BX6" s="547" t="s">
        <v>102</v>
      </c>
      <c r="BY6" s="547" t="s">
        <v>102</v>
      </c>
      <c r="BZ6" s="547" t="s">
        <v>102</v>
      </c>
      <c r="CA6" s="547" t="s">
        <v>102</v>
      </c>
      <c r="CB6" s="547" t="s">
        <v>102</v>
      </c>
      <c r="CC6" s="547" t="s">
        <v>102</v>
      </c>
      <c r="CD6" s="547" t="s">
        <v>102</v>
      </c>
      <c r="CE6" s="547" t="s">
        <v>102</v>
      </c>
      <c r="CF6" s="547" t="s">
        <v>102</v>
      </c>
      <c r="CG6" s="547" t="s">
        <v>102</v>
      </c>
      <c r="CH6" s="547" t="s">
        <v>102</v>
      </c>
      <c r="CI6" s="547" t="s">
        <v>102</v>
      </c>
      <c r="CJ6" s="547" t="s">
        <v>102</v>
      </c>
      <c r="CK6" s="547" t="s">
        <v>102</v>
      </c>
      <c r="CL6" s="547" t="s">
        <v>102</v>
      </c>
      <c r="CM6" s="547" t="s">
        <v>102</v>
      </c>
      <c r="CN6" s="547" t="s">
        <v>102</v>
      </c>
      <c r="CO6" s="547" t="s">
        <v>102</v>
      </c>
      <c r="CP6" s="547" t="s">
        <v>102</v>
      </c>
      <c r="CQ6" s="547" t="s">
        <v>102</v>
      </c>
      <c r="CR6" s="547" t="s">
        <v>102</v>
      </c>
      <c r="CS6" s="547" t="s">
        <v>102</v>
      </c>
      <c r="CT6" s="547" t="s">
        <v>102</v>
      </c>
      <c r="CU6" s="547" t="s">
        <v>102</v>
      </c>
      <c r="CV6" s="547" t="s">
        <v>102</v>
      </c>
      <c r="CW6" s="547" t="s">
        <v>102</v>
      </c>
      <c r="CX6" s="547" t="s">
        <v>102</v>
      </c>
      <c r="CY6" s="547" t="s">
        <v>102</v>
      </c>
      <c r="CZ6" s="547" t="s">
        <v>102</v>
      </c>
      <c r="DA6" s="547" t="s">
        <v>102</v>
      </c>
      <c r="DB6" s="547" t="s">
        <v>102</v>
      </c>
      <c r="DC6" s="547" t="s">
        <v>102</v>
      </c>
      <c r="DD6" s="547" t="s">
        <v>102</v>
      </c>
      <c r="DE6" s="547" t="s">
        <v>102</v>
      </c>
      <c r="DF6" s="547" t="s">
        <v>102</v>
      </c>
      <c r="DG6" s="547" t="s">
        <v>102</v>
      </c>
      <c r="DH6" s="547" t="s">
        <v>102</v>
      </c>
      <c r="DI6" s="547" t="s">
        <v>102</v>
      </c>
      <c r="DJ6" s="547" t="s">
        <v>102</v>
      </c>
      <c r="DK6" s="547" t="s">
        <v>102</v>
      </c>
      <c r="DL6" s="547" t="s">
        <v>102</v>
      </c>
      <c r="DM6" s="547" t="s">
        <v>102</v>
      </c>
      <c r="DN6" s="547" t="s">
        <v>102</v>
      </c>
      <c r="DO6" s="547" t="s">
        <v>102</v>
      </c>
      <c r="DP6" s="547" t="s">
        <v>102</v>
      </c>
      <c r="DQ6" s="547" t="s">
        <v>102</v>
      </c>
      <c r="DR6" s="547" t="s">
        <v>102</v>
      </c>
      <c r="DS6" s="547" t="s">
        <v>102</v>
      </c>
      <c r="DT6" s="547" t="s">
        <v>102</v>
      </c>
      <c r="DU6" s="547" t="s">
        <v>102</v>
      </c>
      <c r="DV6" s="547" t="s">
        <v>102</v>
      </c>
      <c r="DW6" s="547" t="s">
        <v>102</v>
      </c>
      <c r="DX6" s="547" t="s">
        <v>102</v>
      </c>
      <c r="DY6" s="547" t="s">
        <v>102</v>
      </c>
      <c r="DZ6" s="547" t="s">
        <v>102</v>
      </c>
      <c r="EA6" s="547" t="s">
        <v>102</v>
      </c>
      <c r="EB6" s="547" t="s">
        <v>102</v>
      </c>
      <c r="EC6" s="547" t="s">
        <v>102</v>
      </c>
      <c r="ED6" s="547" t="s">
        <v>102</v>
      </c>
      <c r="EE6" s="547" t="s">
        <v>102</v>
      </c>
      <c r="EF6" s="547" t="s">
        <v>102</v>
      </c>
      <c r="EG6" s="547" t="s">
        <v>102</v>
      </c>
      <c r="EH6" s="547" t="s">
        <v>102</v>
      </c>
      <c r="EI6" s="547" t="s">
        <v>102</v>
      </c>
      <c r="EJ6" s="547" t="s">
        <v>102</v>
      </c>
      <c r="EK6" s="547" t="s">
        <v>102</v>
      </c>
      <c r="EL6" s="547" t="s">
        <v>102</v>
      </c>
      <c r="EM6" s="547" t="s">
        <v>102</v>
      </c>
      <c r="EN6" s="547" t="s">
        <v>102</v>
      </c>
      <c r="EO6" s="547" t="s">
        <v>102</v>
      </c>
      <c r="EP6" s="547" t="s">
        <v>102</v>
      </c>
      <c r="EQ6" s="547" t="s">
        <v>102</v>
      </c>
      <c r="ER6" s="547" t="s">
        <v>102</v>
      </c>
      <c r="ES6" s="547" t="s">
        <v>102</v>
      </c>
      <c r="ET6" s="547" t="s">
        <v>102</v>
      </c>
      <c r="EU6" s="547" t="s">
        <v>102</v>
      </c>
      <c r="EV6" s="547" t="s">
        <v>102</v>
      </c>
      <c r="EW6" s="547" t="s">
        <v>102</v>
      </c>
      <c r="EX6" s="547" t="s">
        <v>102</v>
      </c>
      <c r="EY6" s="547" t="s">
        <v>102</v>
      </c>
      <c r="EZ6" s="547" t="s">
        <v>102</v>
      </c>
      <c r="FA6" s="547" t="s">
        <v>102</v>
      </c>
      <c r="FB6" s="547" t="s">
        <v>102</v>
      </c>
      <c r="FC6" s="547" t="s">
        <v>102</v>
      </c>
      <c r="FD6" s="547" t="s">
        <v>102</v>
      </c>
      <c r="FE6" s="547" t="s">
        <v>102</v>
      </c>
      <c r="FF6" s="547" t="s">
        <v>102</v>
      </c>
      <c r="FG6" s="547" t="s">
        <v>102</v>
      </c>
      <c r="FH6" s="547" t="s">
        <v>102</v>
      </c>
      <c r="FI6" s="547" t="s">
        <v>102</v>
      </c>
      <c r="FJ6" s="547" t="s">
        <v>102</v>
      </c>
      <c r="FK6" s="547" t="s">
        <v>102</v>
      </c>
      <c r="FL6" s="547" t="s">
        <v>102</v>
      </c>
      <c r="FM6" s="547" t="s">
        <v>102</v>
      </c>
      <c r="FN6" s="547" t="s">
        <v>102</v>
      </c>
      <c r="FO6" s="547" t="s">
        <v>102</v>
      </c>
      <c r="FP6" s="547" t="s">
        <v>102</v>
      </c>
      <c r="FQ6" s="547" t="s">
        <v>102</v>
      </c>
      <c r="FR6" s="547" t="s">
        <v>102</v>
      </c>
      <c r="FS6" s="547" t="s">
        <v>102</v>
      </c>
      <c r="FT6" s="547" t="s">
        <v>102</v>
      </c>
      <c r="FU6" s="547" t="s">
        <v>102</v>
      </c>
      <c r="FV6" s="547" t="s">
        <v>102</v>
      </c>
    </row>
    <row r="7" spans="1:178" hidden="1" x14ac:dyDescent="0.15">
      <c r="A7" s="547">
        <v>2778841</v>
      </c>
      <c r="B7" s="547" t="s">
        <v>102</v>
      </c>
      <c r="C7" s="547" t="s">
        <v>102</v>
      </c>
      <c r="D7" s="547" t="s">
        <v>102</v>
      </c>
      <c r="E7" s="547" t="s">
        <v>102</v>
      </c>
      <c r="F7" s="547" t="s">
        <v>102</v>
      </c>
      <c r="G7" s="547" t="s">
        <v>102</v>
      </c>
      <c r="H7" s="547" t="s">
        <v>102</v>
      </c>
      <c r="I7" s="547" t="s">
        <v>102</v>
      </c>
      <c r="J7" s="547" t="s">
        <v>102</v>
      </c>
      <c r="K7" s="547" t="s">
        <v>102</v>
      </c>
      <c r="L7" s="547" t="s">
        <v>102</v>
      </c>
      <c r="M7" s="547" t="s">
        <v>102</v>
      </c>
      <c r="N7" s="547" t="s">
        <v>102</v>
      </c>
      <c r="O7" s="547" t="s">
        <v>102</v>
      </c>
      <c r="P7" s="547" t="s">
        <v>102</v>
      </c>
      <c r="Q7" s="547" t="s">
        <v>102</v>
      </c>
      <c r="R7" s="547" t="s">
        <v>102</v>
      </c>
      <c r="S7" s="547" t="s">
        <v>102</v>
      </c>
      <c r="T7" s="547" t="s">
        <v>102</v>
      </c>
      <c r="U7" s="547" t="s">
        <v>102</v>
      </c>
      <c r="V7" s="547" t="s">
        <v>102</v>
      </c>
      <c r="W7" s="547" t="s">
        <v>102</v>
      </c>
      <c r="X7" s="547" t="s">
        <v>102</v>
      </c>
      <c r="Y7" s="547" t="s">
        <v>102</v>
      </c>
      <c r="Z7" s="547" t="s">
        <v>102</v>
      </c>
      <c r="AA7" s="547" t="s">
        <v>102</v>
      </c>
      <c r="AB7" s="547" t="s">
        <v>102</v>
      </c>
      <c r="AC7" s="547" t="s">
        <v>102</v>
      </c>
      <c r="AD7" s="547" t="s">
        <v>102</v>
      </c>
      <c r="AE7" s="547" t="s">
        <v>102</v>
      </c>
      <c r="AF7" s="547" t="s">
        <v>102</v>
      </c>
      <c r="AG7" s="547" t="s">
        <v>102</v>
      </c>
      <c r="AH7" s="547" t="s">
        <v>102</v>
      </c>
      <c r="AI7" s="547" t="s">
        <v>102</v>
      </c>
      <c r="AJ7" s="547" t="s">
        <v>102</v>
      </c>
      <c r="AK7" s="547" t="s">
        <v>102</v>
      </c>
      <c r="AL7" s="547" t="s">
        <v>102</v>
      </c>
      <c r="AM7" s="547" t="s">
        <v>102</v>
      </c>
      <c r="AN7" s="547" t="s">
        <v>102</v>
      </c>
      <c r="AO7" s="547" t="s">
        <v>102</v>
      </c>
      <c r="AP7" s="547" t="s">
        <v>102</v>
      </c>
      <c r="AQ7" s="547" t="s">
        <v>102</v>
      </c>
      <c r="AR7" s="547" t="s">
        <v>102</v>
      </c>
      <c r="AS7" s="547" t="s">
        <v>102</v>
      </c>
      <c r="AT7" s="547" t="s">
        <v>102</v>
      </c>
      <c r="AU7" s="547" t="s">
        <v>102</v>
      </c>
      <c r="AV7" s="547" t="s">
        <v>102</v>
      </c>
      <c r="AW7" s="547" t="s">
        <v>102</v>
      </c>
      <c r="AX7" s="547" t="s">
        <v>102</v>
      </c>
      <c r="AY7" s="547" t="s">
        <v>102</v>
      </c>
      <c r="AZ7" s="547" t="s">
        <v>102</v>
      </c>
      <c r="BA7" s="547" t="s">
        <v>102</v>
      </c>
      <c r="BB7" s="547" t="s">
        <v>102</v>
      </c>
      <c r="BC7" s="547" t="s">
        <v>102</v>
      </c>
      <c r="BD7" s="547" t="s">
        <v>102</v>
      </c>
      <c r="BE7" s="547" t="s">
        <v>102</v>
      </c>
      <c r="BF7" s="547" t="s">
        <v>102</v>
      </c>
      <c r="BG7" s="547" t="s">
        <v>102</v>
      </c>
      <c r="BH7" s="547" t="s">
        <v>102</v>
      </c>
      <c r="BI7" s="547" t="s">
        <v>102</v>
      </c>
      <c r="BJ7" s="547" t="s">
        <v>102</v>
      </c>
      <c r="BK7" s="547" t="s">
        <v>102</v>
      </c>
      <c r="BL7" s="547" t="s">
        <v>102</v>
      </c>
      <c r="BM7" s="547" t="s">
        <v>102</v>
      </c>
      <c r="BN7" s="547" t="s">
        <v>102</v>
      </c>
      <c r="BO7" s="547" t="s">
        <v>102</v>
      </c>
      <c r="BP7" s="547" t="s">
        <v>102</v>
      </c>
      <c r="BQ7" s="547" t="s">
        <v>102</v>
      </c>
      <c r="BR7" s="547" t="s">
        <v>102</v>
      </c>
      <c r="BS7" s="547" t="s">
        <v>102</v>
      </c>
      <c r="BT7" s="547" t="s">
        <v>102</v>
      </c>
      <c r="BU7" s="547" t="s">
        <v>102</v>
      </c>
      <c r="BV7" s="547" t="s">
        <v>102</v>
      </c>
      <c r="BW7" s="547" t="s">
        <v>102</v>
      </c>
      <c r="BX7" s="547" t="s">
        <v>102</v>
      </c>
      <c r="BY7" s="547" t="s">
        <v>102</v>
      </c>
      <c r="BZ7" s="547" t="s">
        <v>102</v>
      </c>
      <c r="CA7" s="547" t="s">
        <v>102</v>
      </c>
      <c r="CB7" s="547" t="s">
        <v>102</v>
      </c>
      <c r="CC7" s="547" t="s">
        <v>102</v>
      </c>
      <c r="CD7" s="547" t="s">
        <v>102</v>
      </c>
      <c r="CE7" s="547" t="s">
        <v>102</v>
      </c>
      <c r="CF7" s="547" t="s">
        <v>102</v>
      </c>
      <c r="CG7" s="547" t="s">
        <v>102</v>
      </c>
      <c r="CH7" s="547" t="s">
        <v>102</v>
      </c>
      <c r="CI7" s="547" t="s">
        <v>102</v>
      </c>
      <c r="CJ7" s="547" t="s">
        <v>102</v>
      </c>
      <c r="CK7" s="547" t="s">
        <v>102</v>
      </c>
      <c r="CL7" s="547" t="s">
        <v>102</v>
      </c>
      <c r="CM7" s="547" t="s">
        <v>102</v>
      </c>
      <c r="CN7" s="547" t="s">
        <v>102</v>
      </c>
      <c r="CO7" s="547" t="s">
        <v>102</v>
      </c>
      <c r="CP7" s="547" t="s">
        <v>102</v>
      </c>
      <c r="CQ7" s="547" t="s">
        <v>102</v>
      </c>
      <c r="CR7" s="547" t="s">
        <v>102</v>
      </c>
      <c r="CS7" s="547" t="s">
        <v>102</v>
      </c>
      <c r="CT7" s="547" t="s">
        <v>102</v>
      </c>
      <c r="CU7" s="547" t="s">
        <v>102</v>
      </c>
      <c r="CV7" s="547" t="s">
        <v>102</v>
      </c>
      <c r="CW7" s="547" t="s">
        <v>102</v>
      </c>
      <c r="CX7" s="547" t="s">
        <v>102</v>
      </c>
      <c r="CY7" s="547" t="s">
        <v>102</v>
      </c>
      <c r="CZ7" s="547" t="s">
        <v>102</v>
      </c>
      <c r="DA7" s="547" t="s">
        <v>102</v>
      </c>
      <c r="DB7" s="547" t="s">
        <v>102</v>
      </c>
      <c r="DC7" s="547" t="s">
        <v>102</v>
      </c>
      <c r="DD7" s="547" t="s">
        <v>102</v>
      </c>
      <c r="DE7" s="547" t="s">
        <v>102</v>
      </c>
      <c r="DF7" s="547" t="s">
        <v>102</v>
      </c>
      <c r="DG7" s="547" t="s">
        <v>102</v>
      </c>
      <c r="DH7" s="547" t="s">
        <v>102</v>
      </c>
      <c r="DI7" s="547" t="s">
        <v>102</v>
      </c>
      <c r="DJ7" s="547" t="s">
        <v>102</v>
      </c>
      <c r="DK7" s="547" t="s">
        <v>102</v>
      </c>
      <c r="DL7" s="547" t="s">
        <v>102</v>
      </c>
      <c r="DM7" s="547" t="s">
        <v>102</v>
      </c>
      <c r="DN7" s="547" t="s">
        <v>102</v>
      </c>
      <c r="DO7" s="547" t="s">
        <v>102</v>
      </c>
      <c r="DP7" s="547" t="s">
        <v>102</v>
      </c>
      <c r="DQ7" s="547" t="s">
        <v>102</v>
      </c>
      <c r="DR7" s="547" t="s">
        <v>102</v>
      </c>
      <c r="DS7" s="547" t="s">
        <v>102</v>
      </c>
      <c r="DT7" s="547" t="s">
        <v>102</v>
      </c>
      <c r="DU7" s="547" t="s">
        <v>102</v>
      </c>
      <c r="DV7" s="547" t="s">
        <v>102</v>
      </c>
      <c r="DW7" s="547" t="s">
        <v>102</v>
      </c>
      <c r="DX7" s="547" t="s">
        <v>102</v>
      </c>
      <c r="DY7" s="547" t="s">
        <v>102</v>
      </c>
      <c r="DZ7" s="547" t="s">
        <v>102</v>
      </c>
      <c r="EA7" s="547" t="s">
        <v>102</v>
      </c>
      <c r="EB7" s="547" t="s">
        <v>102</v>
      </c>
      <c r="EC7" s="547" t="s">
        <v>102</v>
      </c>
      <c r="ED7" s="547" t="s">
        <v>102</v>
      </c>
      <c r="EE7" s="547" t="s">
        <v>102</v>
      </c>
      <c r="EF7" s="547" t="s">
        <v>102</v>
      </c>
      <c r="EG7" s="547" t="s">
        <v>102</v>
      </c>
      <c r="EH7" s="547" t="s">
        <v>102</v>
      </c>
      <c r="EI7" s="547" t="s">
        <v>102</v>
      </c>
      <c r="EJ7" s="547" t="s">
        <v>102</v>
      </c>
      <c r="EK7" s="547" t="s">
        <v>102</v>
      </c>
      <c r="EL7" s="547" t="s">
        <v>102</v>
      </c>
      <c r="EM7" s="547" t="s">
        <v>102</v>
      </c>
      <c r="EN7" s="547" t="s">
        <v>102</v>
      </c>
      <c r="EO7" s="547" t="s">
        <v>102</v>
      </c>
      <c r="EP7" s="547" t="s">
        <v>102</v>
      </c>
      <c r="EQ7" s="547" t="s">
        <v>102</v>
      </c>
      <c r="ER7" s="547" t="s">
        <v>102</v>
      </c>
      <c r="ES7" s="547" t="s">
        <v>102</v>
      </c>
      <c r="ET7" s="547" t="s">
        <v>102</v>
      </c>
      <c r="EU7" s="547" t="s">
        <v>102</v>
      </c>
      <c r="EV7" s="547" t="s">
        <v>102</v>
      </c>
      <c r="EW7" s="547" t="s">
        <v>102</v>
      </c>
      <c r="EX7" s="547" t="s">
        <v>102</v>
      </c>
      <c r="EY7" s="547" t="s">
        <v>102</v>
      </c>
      <c r="EZ7" s="547" t="s">
        <v>102</v>
      </c>
      <c r="FA7" s="547" t="s">
        <v>102</v>
      </c>
      <c r="FB7" s="547" t="s">
        <v>102</v>
      </c>
      <c r="FC7" s="547" t="s">
        <v>102</v>
      </c>
      <c r="FD7" s="547" t="s">
        <v>102</v>
      </c>
      <c r="FE7" s="547" t="s">
        <v>102</v>
      </c>
      <c r="FF7" s="547" t="s">
        <v>102</v>
      </c>
      <c r="FG7" s="547" t="s">
        <v>102</v>
      </c>
      <c r="FH7" s="547" t="s">
        <v>102</v>
      </c>
      <c r="FI7" s="547" t="s">
        <v>102</v>
      </c>
      <c r="FJ7" s="547" t="s">
        <v>102</v>
      </c>
      <c r="FK7" s="547" t="s">
        <v>102</v>
      </c>
      <c r="FL7" s="547" t="s">
        <v>102</v>
      </c>
      <c r="FM7" s="547" t="s">
        <v>102</v>
      </c>
      <c r="FN7" s="547" t="s">
        <v>102</v>
      </c>
      <c r="FO7" s="547" t="s">
        <v>102</v>
      </c>
      <c r="FP7" s="547" t="s">
        <v>102</v>
      </c>
      <c r="FQ7" s="547" t="s">
        <v>102</v>
      </c>
      <c r="FR7" s="547" t="s">
        <v>102</v>
      </c>
      <c r="FS7" s="547" t="s">
        <v>102</v>
      </c>
      <c r="FT7" s="547" t="s">
        <v>102</v>
      </c>
      <c r="FU7" s="547" t="s">
        <v>102</v>
      </c>
      <c r="FV7" s="547" t="s">
        <v>102</v>
      </c>
    </row>
    <row r="8" spans="1:178" hidden="1" x14ac:dyDescent="0.15">
      <c r="A8" s="547">
        <v>2770097</v>
      </c>
      <c r="B8" s="547" t="s">
        <v>102</v>
      </c>
      <c r="C8" s="547" t="s">
        <v>102</v>
      </c>
      <c r="D8" s="547" t="s">
        <v>102</v>
      </c>
      <c r="E8" s="547" t="s">
        <v>102</v>
      </c>
      <c r="F8" s="547" t="s">
        <v>102</v>
      </c>
      <c r="G8" s="547" t="s">
        <v>102</v>
      </c>
      <c r="H8" s="547" t="s">
        <v>102</v>
      </c>
      <c r="I8" s="547" t="s">
        <v>102</v>
      </c>
      <c r="J8" s="547" t="s">
        <v>102</v>
      </c>
      <c r="K8" s="547" t="s">
        <v>102</v>
      </c>
      <c r="L8" s="547" t="s">
        <v>102</v>
      </c>
      <c r="M8" s="547" t="s">
        <v>102</v>
      </c>
      <c r="N8" s="547" t="s">
        <v>102</v>
      </c>
      <c r="O8" s="547" t="s">
        <v>102</v>
      </c>
      <c r="P8" s="547" t="s">
        <v>102</v>
      </c>
      <c r="Q8" s="547" t="s">
        <v>102</v>
      </c>
      <c r="R8" s="547" t="s">
        <v>102</v>
      </c>
      <c r="S8" s="547" t="s">
        <v>102</v>
      </c>
      <c r="T8" s="547" t="s">
        <v>102</v>
      </c>
      <c r="U8" s="547" t="s">
        <v>102</v>
      </c>
      <c r="V8" s="547" t="s">
        <v>102</v>
      </c>
      <c r="W8" s="547" t="s">
        <v>102</v>
      </c>
      <c r="X8" s="547" t="s">
        <v>102</v>
      </c>
      <c r="Y8" s="547" t="s">
        <v>102</v>
      </c>
      <c r="Z8" s="547" t="s">
        <v>102</v>
      </c>
      <c r="AA8" s="547" t="s">
        <v>102</v>
      </c>
      <c r="AB8" s="547" t="s">
        <v>102</v>
      </c>
      <c r="AC8" s="547" t="s">
        <v>102</v>
      </c>
      <c r="AD8" s="547" t="s">
        <v>102</v>
      </c>
      <c r="AE8" s="547" t="s">
        <v>102</v>
      </c>
      <c r="AF8" s="547" t="s">
        <v>102</v>
      </c>
      <c r="AG8" s="547" t="s">
        <v>102</v>
      </c>
      <c r="AH8" s="547" t="s">
        <v>102</v>
      </c>
      <c r="AI8" s="547" t="s">
        <v>102</v>
      </c>
      <c r="AJ8" s="547" t="s">
        <v>102</v>
      </c>
      <c r="AK8" s="547" t="s">
        <v>102</v>
      </c>
      <c r="AL8" s="547" t="s">
        <v>102</v>
      </c>
      <c r="AM8" s="547" t="s">
        <v>102</v>
      </c>
      <c r="AN8" s="547" t="s">
        <v>102</v>
      </c>
      <c r="AO8" s="547" t="s">
        <v>102</v>
      </c>
      <c r="AP8" s="547" t="s">
        <v>102</v>
      </c>
      <c r="AQ8" s="547" t="s">
        <v>102</v>
      </c>
      <c r="AR8" s="547" t="s">
        <v>102</v>
      </c>
      <c r="AS8" s="547" t="s">
        <v>102</v>
      </c>
      <c r="AT8" s="547" t="s">
        <v>102</v>
      </c>
      <c r="AU8" s="547" t="s">
        <v>102</v>
      </c>
      <c r="AV8" s="547" t="s">
        <v>102</v>
      </c>
      <c r="AW8" s="547" t="s">
        <v>102</v>
      </c>
      <c r="AX8" s="547" t="s">
        <v>102</v>
      </c>
      <c r="AY8" s="547" t="s">
        <v>102</v>
      </c>
      <c r="AZ8" s="547" t="s">
        <v>102</v>
      </c>
      <c r="BA8" s="547" t="s">
        <v>102</v>
      </c>
      <c r="BB8" s="547" t="s">
        <v>102</v>
      </c>
      <c r="BC8" s="547" t="s">
        <v>102</v>
      </c>
      <c r="BD8" s="547" t="s">
        <v>102</v>
      </c>
      <c r="BE8" s="547" t="s">
        <v>102</v>
      </c>
      <c r="BF8" s="547" t="s">
        <v>102</v>
      </c>
      <c r="BG8" s="547" t="s">
        <v>102</v>
      </c>
      <c r="BH8" s="547" t="s">
        <v>102</v>
      </c>
      <c r="BI8" s="547" t="s">
        <v>102</v>
      </c>
      <c r="BJ8" s="547" t="s">
        <v>102</v>
      </c>
      <c r="BK8" s="547" t="s">
        <v>102</v>
      </c>
      <c r="BL8" s="547" t="s">
        <v>102</v>
      </c>
      <c r="BM8" s="547" t="s">
        <v>102</v>
      </c>
      <c r="BN8" s="547" t="s">
        <v>102</v>
      </c>
      <c r="BO8" s="547" t="s">
        <v>102</v>
      </c>
      <c r="BP8" s="547" t="s">
        <v>102</v>
      </c>
      <c r="BQ8" s="547" t="s">
        <v>102</v>
      </c>
      <c r="BR8" s="547" t="s">
        <v>102</v>
      </c>
      <c r="BS8" s="547" t="s">
        <v>102</v>
      </c>
      <c r="BT8" s="547" t="s">
        <v>102</v>
      </c>
      <c r="BU8" s="547" t="s">
        <v>102</v>
      </c>
      <c r="BV8" s="547" t="s">
        <v>102</v>
      </c>
      <c r="BW8" s="547" t="s">
        <v>102</v>
      </c>
      <c r="BX8" s="547" t="s">
        <v>102</v>
      </c>
      <c r="BY8" s="547" t="s">
        <v>102</v>
      </c>
      <c r="BZ8" s="547" t="s">
        <v>102</v>
      </c>
      <c r="CA8" s="547" t="s">
        <v>102</v>
      </c>
      <c r="CB8" s="547" t="s">
        <v>102</v>
      </c>
      <c r="CC8" s="547" t="s">
        <v>102</v>
      </c>
      <c r="CD8" s="547" t="s">
        <v>102</v>
      </c>
      <c r="CE8" s="547" t="s">
        <v>102</v>
      </c>
      <c r="CF8" s="547" t="s">
        <v>102</v>
      </c>
      <c r="CG8" s="547" t="s">
        <v>102</v>
      </c>
      <c r="CH8" s="547" t="s">
        <v>102</v>
      </c>
      <c r="CI8" s="547" t="s">
        <v>102</v>
      </c>
      <c r="CJ8" s="547" t="s">
        <v>102</v>
      </c>
      <c r="CK8" s="547" t="s">
        <v>102</v>
      </c>
      <c r="CL8" s="547" t="s">
        <v>102</v>
      </c>
      <c r="CM8" s="547" t="s">
        <v>102</v>
      </c>
      <c r="CN8" s="547" t="s">
        <v>102</v>
      </c>
      <c r="CO8" s="547" t="s">
        <v>102</v>
      </c>
      <c r="CP8" s="547" t="s">
        <v>102</v>
      </c>
      <c r="CQ8" s="547" t="s">
        <v>102</v>
      </c>
      <c r="CR8" s="547" t="s">
        <v>102</v>
      </c>
      <c r="CS8" s="547" t="s">
        <v>102</v>
      </c>
      <c r="CT8" s="547" t="s">
        <v>102</v>
      </c>
      <c r="CU8" s="547" t="s">
        <v>102</v>
      </c>
      <c r="CV8" s="547" t="s">
        <v>102</v>
      </c>
      <c r="CW8" s="547" t="s">
        <v>102</v>
      </c>
      <c r="CX8" s="547" t="s">
        <v>102</v>
      </c>
      <c r="CY8" s="547" t="s">
        <v>102</v>
      </c>
      <c r="CZ8" s="547" t="s">
        <v>102</v>
      </c>
      <c r="DA8" s="547" t="s">
        <v>102</v>
      </c>
      <c r="DB8" s="547" t="s">
        <v>102</v>
      </c>
      <c r="DC8" s="547" t="s">
        <v>102</v>
      </c>
      <c r="DD8" s="547" t="s">
        <v>102</v>
      </c>
      <c r="DE8" s="547" t="s">
        <v>102</v>
      </c>
      <c r="DF8" s="547" t="s">
        <v>102</v>
      </c>
      <c r="DG8" s="547" t="s">
        <v>102</v>
      </c>
      <c r="DH8" s="547" t="s">
        <v>102</v>
      </c>
      <c r="DI8" s="547" t="s">
        <v>102</v>
      </c>
      <c r="DJ8" s="547" t="s">
        <v>102</v>
      </c>
      <c r="DK8" s="547" t="s">
        <v>102</v>
      </c>
      <c r="DL8" s="547" t="s">
        <v>102</v>
      </c>
      <c r="DM8" s="547" t="s">
        <v>102</v>
      </c>
      <c r="DN8" s="547" t="s">
        <v>102</v>
      </c>
      <c r="DO8" s="547" t="s">
        <v>102</v>
      </c>
      <c r="DP8" s="547" t="s">
        <v>102</v>
      </c>
      <c r="DQ8" s="547" t="s">
        <v>102</v>
      </c>
      <c r="DR8" s="547" t="s">
        <v>102</v>
      </c>
      <c r="DS8" s="547" t="s">
        <v>102</v>
      </c>
      <c r="DT8" s="547" t="s">
        <v>102</v>
      </c>
      <c r="DU8" s="547" t="s">
        <v>102</v>
      </c>
      <c r="DV8" s="547" t="s">
        <v>102</v>
      </c>
      <c r="DW8" s="547" t="s">
        <v>102</v>
      </c>
      <c r="DX8" s="547" t="s">
        <v>102</v>
      </c>
      <c r="DY8" s="547" t="s">
        <v>102</v>
      </c>
      <c r="DZ8" s="547" t="s">
        <v>102</v>
      </c>
      <c r="EA8" s="547" t="s">
        <v>102</v>
      </c>
      <c r="EB8" s="547" t="s">
        <v>102</v>
      </c>
      <c r="EC8" s="547" t="s">
        <v>102</v>
      </c>
      <c r="ED8" s="547" t="s">
        <v>102</v>
      </c>
      <c r="EE8" s="547" t="s">
        <v>102</v>
      </c>
      <c r="EF8" s="547" t="s">
        <v>102</v>
      </c>
      <c r="EG8" s="547" t="s">
        <v>102</v>
      </c>
      <c r="EH8" s="547" t="s">
        <v>102</v>
      </c>
      <c r="EI8" s="547" t="s">
        <v>102</v>
      </c>
      <c r="EJ8" s="547" t="s">
        <v>102</v>
      </c>
      <c r="EK8" s="547" t="s">
        <v>102</v>
      </c>
      <c r="EL8" s="547" t="s">
        <v>102</v>
      </c>
      <c r="EM8" s="547" t="s">
        <v>102</v>
      </c>
      <c r="EN8" s="547" t="s">
        <v>102</v>
      </c>
      <c r="EO8" s="547" t="s">
        <v>102</v>
      </c>
      <c r="EP8" s="547" t="s">
        <v>102</v>
      </c>
      <c r="EQ8" s="547" t="s">
        <v>102</v>
      </c>
      <c r="ER8" s="547" t="s">
        <v>102</v>
      </c>
      <c r="ES8" s="547" t="s">
        <v>102</v>
      </c>
      <c r="ET8" s="547" t="s">
        <v>102</v>
      </c>
      <c r="EU8" s="547" t="s">
        <v>102</v>
      </c>
      <c r="EV8" s="547" t="s">
        <v>102</v>
      </c>
      <c r="EW8" s="547" t="s">
        <v>102</v>
      </c>
      <c r="EX8" s="547" t="s">
        <v>102</v>
      </c>
      <c r="EY8" s="547" t="s">
        <v>102</v>
      </c>
      <c r="EZ8" s="547" t="s">
        <v>102</v>
      </c>
      <c r="FA8" s="547" t="s">
        <v>102</v>
      </c>
      <c r="FB8" s="547" t="s">
        <v>102</v>
      </c>
      <c r="FC8" s="547" t="s">
        <v>102</v>
      </c>
      <c r="FD8" s="547" t="s">
        <v>102</v>
      </c>
      <c r="FE8" s="547" t="s">
        <v>102</v>
      </c>
      <c r="FF8" s="547" t="s">
        <v>102</v>
      </c>
      <c r="FG8" s="547" t="s">
        <v>102</v>
      </c>
      <c r="FH8" s="547" t="s">
        <v>102</v>
      </c>
      <c r="FI8" s="547" t="s">
        <v>102</v>
      </c>
      <c r="FJ8" s="547" t="s">
        <v>102</v>
      </c>
      <c r="FK8" s="547" t="s">
        <v>102</v>
      </c>
      <c r="FL8" s="547" t="s">
        <v>102</v>
      </c>
      <c r="FM8" s="547" t="s">
        <v>102</v>
      </c>
      <c r="FN8" s="547" t="s">
        <v>102</v>
      </c>
      <c r="FO8" s="547" t="s">
        <v>102</v>
      </c>
      <c r="FP8" s="547" t="s">
        <v>102</v>
      </c>
      <c r="FQ8" s="547" t="s">
        <v>102</v>
      </c>
      <c r="FR8" s="547" t="s">
        <v>102</v>
      </c>
      <c r="FS8" s="547" t="s">
        <v>102</v>
      </c>
      <c r="FT8" s="547" t="s">
        <v>102</v>
      </c>
      <c r="FU8" s="547" t="s">
        <v>102</v>
      </c>
      <c r="FV8" s="547" t="s">
        <v>102</v>
      </c>
    </row>
    <row r="9" spans="1:178" hidden="1" x14ac:dyDescent="0.15">
      <c r="A9" s="547">
        <v>2842215</v>
      </c>
      <c r="B9" s="547" t="s">
        <v>102</v>
      </c>
      <c r="C9" s="547" t="s">
        <v>102</v>
      </c>
      <c r="D9" s="547" t="s">
        <v>102</v>
      </c>
      <c r="E9" s="547" t="s">
        <v>102</v>
      </c>
      <c r="F9" s="547" t="s">
        <v>102</v>
      </c>
      <c r="G9" s="547" t="s">
        <v>102</v>
      </c>
      <c r="H9" s="547" t="s">
        <v>102</v>
      </c>
      <c r="I9" s="547" t="s">
        <v>102</v>
      </c>
      <c r="J9" s="547" t="s">
        <v>102</v>
      </c>
      <c r="K9" s="547" t="s">
        <v>102</v>
      </c>
      <c r="L9" s="547" t="s">
        <v>102</v>
      </c>
      <c r="M9" s="547" t="s">
        <v>102</v>
      </c>
      <c r="N9" s="547" t="s">
        <v>102</v>
      </c>
      <c r="O9" s="547" t="s">
        <v>102</v>
      </c>
      <c r="P9" s="547" t="s">
        <v>102</v>
      </c>
      <c r="Q9" s="547" t="s">
        <v>102</v>
      </c>
      <c r="R9" s="547" t="s">
        <v>102</v>
      </c>
      <c r="S9" s="547" t="s">
        <v>102</v>
      </c>
      <c r="T9" s="547" t="s">
        <v>102</v>
      </c>
      <c r="U9" s="547" t="s">
        <v>102</v>
      </c>
      <c r="V9" s="547" t="s">
        <v>102</v>
      </c>
      <c r="W9" s="547" t="s">
        <v>102</v>
      </c>
      <c r="X9" s="547" t="s">
        <v>102</v>
      </c>
      <c r="Y9" s="547" t="s">
        <v>102</v>
      </c>
      <c r="Z9" s="547" t="s">
        <v>102</v>
      </c>
      <c r="AA9" s="547" t="s">
        <v>102</v>
      </c>
      <c r="AB9" s="547" t="s">
        <v>102</v>
      </c>
      <c r="AC9" s="547" t="s">
        <v>102</v>
      </c>
      <c r="AD9" s="547" t="s">
        <v>102</v>
      </c>
      <c r="AE9" s="547" t="s">
        <v>102</v>
      </c>
      <c r="AF9" s="547" t="s">
        <v>102</v>
      </c>
      <c r="AG9" s="547" t="s">
        <v>102</v>
      </c>
      <c r="AH9" s="547" t="s">
        <v>102</v>
      </c>
      <c r="AI9" s="547" t="s">
        <v>102</v>
      </c>
      <c r="AJ9" s="547" t="s">
        <v>102</v>
      </c>
      <c r="AK9" s="547" t="s">
        <v>102</v>
      </c>
      <c r="AL9" s="547" t="s">
        <v>102</v>
      </c>
      <c r="AM9" s="547" t="s">
        <v>102</v>
      </c>
      <c r="AN9" s="547" t="s">
        <v>102</v>
      </c>
      <c r="AO9" s="547" t="s">
        <v>102</v>
      </c>
      <c r="AP9" s="547" t="s">
        <v>102</v>
      </c>
      <c r="AQ9" s="547" t="s">
        <v>102</v>
      </c>
      <c r="AR9" s="547" t="s">
        <v>102</v>
      </c>
      <c r="AS9" s="547" t="s">
        <v>102</v>
      </c>
      <c r="AT9" s="547" t="s">
        <v>102</v>
      </c>
      <c r="AU9" s="547" t="s">
        <v>102</v>
      </c>
      <c r="AV9" s="547" t="s">
        <v>102</v>
      </c>
      <c r="AW9" s="547" t="s">
        <v>102</v>
      </c>
      <c r="AX9" s="547" t="s">
        <v>102</v>
      </c>
      <c r="AY9" s="547" t="s">
        <v>102</v>
      </c>
      <c r="AZ9" s="547" t="s">
        <v>102</v>
      </c>
      <c r="BA9" s="547" t="s">
        <v>102</v>
      </c>
      <c r="BB9" s="547" t="s">
        <v>102</v>
      </c>
      <c r="BC9" s="547" t="s">
        <v>102</v>
      </c>
      <c r="BD9" s="547" t="s">
        <v>102</v>
      </c>
      <c r="BE9" s="547" t="s">
        <v>102</v>
      </c>
      <c r="BF9" s="547" t="s">
        <v>102</v>
      </c>
      <c r="BG9" s="547" t="s">
        <v>102</v>
      </c>
      <c r="BH9" s="547" t="s">
        <v>102</v>
      </c>
      <c r="BI9" s="547" t="s">
        <v>102</v>
      </c>
      <c r="BJ9" s="547" t="s">
        <v>102</v>
      </c>
      <c r="BK9" s="547" t="s">
        <v>102</v>
      </c>
      <c r="BL9" s="547" t="s">
        <v>102</v>
      </c>
      <c r="BM9" s="547" t="s">
        <v>102</v>
      </c>
      <c r="BN9" s="547" t="s">
        <v>102</v>
      </c>
      <c r="BO9" s="547" t="s">
        <v>102</v>
      </c>
      <c r="BP9" s="547" t="s">
        <v>102</v>
      </c>
      <c r="BQ9" s="547" t="s">
        <v>102</v>
      </c>
      <c r="BR9" s="547" t="s">
        <v>102</v>
      </c>
      <c r="BS9" s="547" t="s">
        <v>102</v>
      </c>
      <c r="BT9" s="547" t="s">
        <v>102</v>
      </c>
      <c r="BU9" s="547" t="s">
        <v>102</v>
      </c>
      <c r="BV9" s="547" t="s">
        <v>102</v>
      </c>
      <c r="BW9" s="547" t="s">
        <v>102</v>
      </c>
      <c r="BX9" s="547" t="s">
        <v>102</v>
      </c>
      <c r="BY9" s="547" t="s">
        <v>102</v>
      </c>
      <c r="BZ9" s="547" t="s">
        <v>102</v>
      </c>
      <c r="CA9" s="547" t="s">
        <v>102</v>
      </c>
      <c r="CB9" s="547" t="s">
        <v>102</v>
      </c>
      <c r="CC9" s="547" t="s">
        <v>102</v>
      </c>
      <c r="CD9" s="547" t="s">
        <v>102</v>
      </c>
      <c r="CE9" s="547" t="s">
        <v>102</v>
      </c>
      <c r="CF9" s="547" t="s">
        <v>102</v>
      </c>
      <c r="CG9" s="547" t="s">
        <v>102</v>
      </c>
      <c r="CH9" s="547" t="s">
        <v>102</v>
      </c>
      <c r="CI9" s="547" t="s">
        <v>102</v>
      </c>
      <c r="CJ9" s="547" t="s">
        <v>102</v>
      </c>
      <c r="CK9" s="547" t="s">
        <v>102</v>
      </c>
      <c r="CL9" s="547" t="s">
        <v>102</v>
      </c>
      <c r="CM9" s="547" t="s">
        <v>102</v>
      </c>
      <c r="CN9" s="547" t="s">
        <v>102</v>
      </c>
      <c r="CO9" s="547" t="s">
        <v>102</v>
      </c>
      <c r="CP9" s="547" t="s">
        <v>102</v>
      </c>
      <c r="CQ9" s="547" t="s">
        <v>102</v>
      </c>
      <c r="CR9" s="547" t="s">
        <v>102</v>
      </c>
      <c r="CS9" s="547" t="s">
        <v>102</v>
      </c>
      <c r="CT9" s="547" t="s">
        <v>102</v>
      </c>
      <c r="CU9" s="547" t="s">
        <v>102</v>
      </c>
      <c r="CV9" s="547" t="s">
        <v>102</v>
      </c>
      <c r="CW9" s="547" t="s">
        <v>102</v>
      </c>
      <c r="CX9" s="547" t="s">
        <v>102</v>
      </c>
      <c r="CY9" s="547" t="s">
        <v>102</v>
      </c>
      <c r="CZ9" s="547" t="s">
        <v>102</v>
      </c>
      <c r="DA9" s="547" t="s">
        <v>102</v>
      </c>
      <c r="DB9" s="547" t="s">
        <v>102</v>
      </c>
      <c r="DC9" s="547" t="s">
        <v>102</v>
      </c>
      <c r="DD9" s="547" t="s">
        <v>102</v>
      </c>
      <c r="DE9" s="547" t="s">
        <v>102</v>
      </c>
      <c r="DF9" s="547" t="s">
        <v>102</v>
      </c>
      <c r="DG9" s="547" t="s">
        <v>102</v>
      </c>
      <c r="DH9" s="547" t="s">
        <v>102</v>
      </c>
      <c r="DI9" s="547" t="s">
        <v>102</v>
      </c>
      <c r="DJ9" s="547" t="s">
        <v>102</v>
      </c>
      <c r="DK9" s="547" t="s">
        <v>102</v>
      </c>
      <c r="DL9" s="547" t="s">
        <v>102</v>
      </c>
      <c r="DM9" s="547" t="s">
        <v>102</v>
      </c>
      <c r="DN9" s="547" t="s">
        <v>102</v>
      </c>
      <c r="DO9" s="547" t="s">
        <v>102</v>
      </c>
      <c r="DP9" s="547" t="s">
        <v>102</v>
      </c>
      <c r="DQ9" s="547" t="s">
        <v>102</v>
      </c>
      <c r="DR9" s="547" t="s">
        <v>102</v>
      </c>
      <c r="DS9" s="547" t="s">
        <v>102</v>
      </c>
      <c r="DT9" s="547" t="s">
        <v>102</v>
      </c>
      <c r="DU9" s="547" t="s">
        <v>102</v>
      </c>
      <c r="DV9" s="547" t="s">
        <v>102</v>
      </c>
      <c r="DW9" s="547" t="s">
        <v>102</v>
      </c>
      <c r="DX9" s="547" t="s">
        <v>102</v>
      </c>
      <c r="DY9" s="547" t="s">
        <v>102</v>
      </c>
      <c r="DZ9" s="547" t="s">
        <v>102</v>
      </c>
      <c r="EA9" s="547" t="s">
        <v>102</v>
      </c>
      <c r="EB9" s="547" t="s">
        <v>102</v>
      </c>
      <c r="EC9" s="547" t="s">
        <v>102</v>
      </c>
      <c r="ED9" s="547" t="s">
        <v>102</v>
      </c>
      <c r="EE9" s="547" t="s">
        <v>102</v>
      </c>
      <c r="EF9" s="547" t="s">
        <v>102</v>
      </c>
      <c r="EG9" s="547" t="s">
        <v>102</v>
      </c>
      <c r="EH9" s="547" t="s">
        <v>102</v>
      </c>
      <c r="EI9" s="547" t="s">
        <v>102</v>
      </c>
      <c r="EJ9" s="547" t="s">
        <v>102</v>
      </c>
      <c r="EK9" s="547" t="s">
        <v>102</v>
      </c>
      <c r="EL9" s="547" t="s">
        <v>102</v>
      </c>
      <c r="EM9" s="547" t="s">
        <v>102</v>
      </c>
      <c r="EN9" s="547" t="s">
        <v>102</v>
      </c>
      <c r="EO9" s="547" t="s">
        <v>102</v>
      </c>
      <c r="EP9" s="547" t="s">
        <v>102</v>
      </c>
      <c r="EQ9" s="547" t="s">
        <v>102</v>
      </c>
      <c r="ER9" s="547" t="s">
        <v>102</v>
      </c>
      <c r="ES9" s="547" t="s">
        <v>102</v>
      </c>
      <c r="ET9" s="547" t="s">
        <v>102</v>
      </c>
      <c r="EU9" s="547" t="s">
        <v>102</v>
      </c>
      <c r="EV9" s="547" t="s">
        <v>102</v>
      </c>
      <c r="EW9" s="547" t="s">
        <v>102</v>
      </c>
      <c r="EX9" s="547" t="s">
        <v>102</v>
      </c>
      <c r="EY9" s="547" t="s">
        <v>102</v>
      </c>
      <c r="EZ9" s="547" t="s">
        <v>102</v>
      </c>
      <c r="FA9" s="547" t="s">
        <v>102</v>
      </c>
      <c r="FB9" s="547" t="s">
        <v>102</v>
      </c>
      <c r="FC9" s="547" t="s">
        <v>102</v>
      </c>
      <c r="FD9" s="547" t="s">
        <v>102</v>
      </c>
      <c r="FE9" s="547" t="s">
        <v>102</v>
      </c>
      <c r="FF9" s="547" t="s">
        <v>102</v>
      </c>
      <c r="FG9" s="547" t="s">
        <v>102</v>
      </c>
      <c r="FH9" s="547" t="s">
        <v>102</v>
      </c>
      <c r="FI9" s="547" t="s">
        <v>102</v>
      </c>
      <c r="FJ9" s="547" t="s">
        <v>102</v>
      </c>
      <c r="FK9" s="547" t="s">
        <v>102</v>
      </c>
      <c r="FL9" s="547" t="s">
        <v>102</v>
      </c>
      <c r="FM9" s="547" t="s">
        <v>102</v>
      </c>
      <c r="FN9" s="547" t="s">
        <v>102</v>
      </c>
      <c r="FO9" s="547" t="s">
        <v>102</v>
      </c>
      <c r="FP9" s="547" t="s">
        <v>102</v>
      </c>
      <c r="FQ9" s="547" t="s">
        <v>102</v>
      </c>
      <c r="FR9" s="547" t="s">
        <v>102</v>
      </c>
      <c r="FS9" s="547" t="s">
        <v>102</v>
      </c>
      <c r="FT9" s="547" t="s">
        <v>102</v>
      </c>
      <c r="FU9" s="547" t="s">
        <v>102</v>
      </c>
      <c r="FV9" s="547" t="s">
        <v>102</v>
      </c>
    </row>
    <row r="10" spans="1:178" hidden="1" x14ac:dyDescent="0.15">
      <c r="A10" s="547">
        <v>2732519</v>
      </c>
      <c r="B10" s="547" t="s">
        <v>102</v>
      </c>
      <c r="C10" s="547" t="s">
        <v>102</v>
      </c>
      <c r="D10" s="547" t="s">
        <v>102</v>
      </c>
      <c r="E10" s="547" t="s">
        <v>102</v>
      </c>
      <c r="F10" s="547" t="s">
        <v>102</v>
      </c>
      <c r="G10" s="547" t="s">
        <v>102</v>
      </c>
      <c r="H10" s="547" t="s">
        <v>102</v>
      </c>
      <c r="I10" s="547" t="s">
        <v>102</v>
      </c>
      <c r="J10" s="547" t="s">
        <v>102</v>
      </c>
      <c r="K10" s="547" t="s">
        <v>102</v>
      </c>
      <c r="L10" s="547" t="s">
        <v>102</v>
      </c>
      <c r="M10" s="547" t="s">
        <v>102</v>
      </c>
      <c r="N10" s="547" t="s">
        <v>102</v>
      </c>
      <c r="O10" s="547" t="s">
        <v>102</v>
      </c>
      <c r="P10" s="547" t="s">
        <v>102</v>
      </c>
      <c r="Q10" s="547" t="s">
        <v>102</v>
      </c>
      <c r="R10" s="547" t="s">
        <v>102</v>
      </c>
      <c r="S10" s="547" t="s">
        <v>102</v>
      </c>
      <c r="T10" s="547" t="s">
        <v>102</v>
      </c>
      <c r="U10" s="547" t="s">
        <v>102</v>
      </c>
      <c r="V10" s="547" t="s">
        <v>102</v>
      </c>
      <c r="W10" s="547" t="s">
        <v>102</v>
      </c>
      <c r="X10" s="547" t="s">
        <v>102</v>
      </c>
      <c r="Y10" s="547" t="s">
        <v>102</v>
      </c>
      <c r="Z10" s="547" t="s">
        <v>102</v>
      </c>
      <c r="AA10" s="547" t="s">
        <v>102</v>
      </c>
      <c r="AB10" s="547" t="s">
        <v>102</v>
      </c>
      <c r="AC10" s="547" t="s">
        <v>102</v>
      </c>
      <c r="AD10" s="547" t="s">
        <v>102</v>
      </c>
      <c r="AE10" s="547" t="s">
        <v>102</v>
      </c>
      <c r="AF10" s="547" t="s">
        <v>102</v>
      </c>
      <c r="AG10" s="547" t="s">
        <v>102</v>
      </c>
      <c r="AH10" s="547" t="s">
        <v>102</v>
      </c>
      <c r="AI10" s="547" t="s">
        <v>102</v>
      </c>
      <c r="AJ10" s="547" t="s">
        <v>102</v>
      </c>
      <c r="AK10" s="547" t="s">
        <v>102</v>
      </c>
      <c r="AL10" s="547" t="s">
        <v>102</v>
      </c>
      <c r="AM10" s="547" t="s">
        <v>102</v>
      </c>
      <c r="AN10" s="547" t="s">
        <v>102</v>
      </c>
      <c r="AO10" s="547" t="s">
        <v>102</v>
      </c>
      <c r="AP10" s="547" t="s">
        <v>102</v>
      </c>
      <c r="AQ10" s="547" t="s">
        <v>102</v>
      </c>
      <c r="AR10" s="547" t="s">
        <v>102</v>
      </c>
      <c r="AS10" s="547" t="s">
        <v>102</v>
      </c>
      <c r="AT10" s="547" t="s">
        <v>102</v>
      </c>
      <c r="AU10" s="547" t="s">
        <v>102</v>
      </c>
      <c r="AV10" s="547" t="s">
        <v>102</v>
      </c>
      <c r="AW10" s="547" t="s">
        <v>102</v>
      </c>
      <c r="AX10" s="547" t="s">
        <v>102</v>
      </c>
      <c r="AY10" s="547" t="s">
        <v>102</v>
      </c>
      <c r="AZ10" s="547" t="s">
        <v>102</v>
      </c>
      <c r="BA10" s="547" t="s">
        <v>102</v>
      </c>
      <c r="BB10" s="547" t="s">
        <v>102</v>
      </c>
      <c r="BC10" s="547" t="s">
        <v>102</v>
      </c>
      <c r="BD10" s="547" t="s">
        <v>102</v>
      </c>
      <c r="BE10" s="547" t="s">
        <v>102</v>
      </c>
      <c r="BF10" s="547" t="s">
        <v>102</v>
      </c>
      <c r="BG10" s="547" t="s">
        <v>102</v>
      </c>
      <c r="BH10" s="547" t="s">
        <v>102</v>
      </c>
      <c r="BI10" s="547" t="s">
        <v>102</v>
      </c>
      <c r="BJ10" s="547" t="s">
        <v>102</v>
      </c>
      <c r="BK10" s="547" t="s">
        <v>102</v>
      </c>
      <c r="BL10" s="547" t="s">
        <v>102</v>
      </c>
      <c r="BM10" s="547" t="s">
        <v>102</v>
      </c>
      <c r="BN10" s="547" t="s">
        <v>102</v>
      </c>
      <c r="BO10" s="547" t="s">
        <v>102</v>
      </c>
      <c r="BP10" s="547" t="s">
        <v>102</v>
      </c>
      <c r="BQ10" s="547" t="s">
        <v>102</v>
      </c>
      <c r="BR10" s="547" t="s">
        <v>102</v>
      </c>
      <c r="BS10" s="547" t="s">
        <v>102</v>
      </c>
      <c r="BT10" s="547" t="s">
        <v>102</v>
      </c>
      <c r="BU10" s="547" t="s">
        <v>102</v>
      </c>
      <c r="BV10" s="547" t="s">
        <v>102</v>
      </c>
      <c r="BW10" s="547" t="s">
        <v>102</v>
      </c>
      <c r="BX10" s="547" t="s">
        <v>102</v>
      </c>
      <c r="BY10" s="547" t="s">
        <v>102</v>
      </c>
      <c r="BZ10" s="547" t="s">
        <v>102</v>
      </c>
      <c r="CA10" s="547" t="s">
        <v>102</v>
      </c>
      <c r="CB10" s="547" t="s">
        <v>102</v>
      </c>
      <c r="CC10" s="547" t="s">
        <v>102</v>
      </c>
      <c r="CD10" s="547" t="s">
        <v>102</v>
      </c>
      <c r="CE10" s="547" t="s">
        <v>102</v>
      </c>
      <c r="CF10" s="547" t="s">
        <v>102</v>
      </c>
      <c r="CG10" s="547" t="s">
        <v>102</v>
      </c>
      <c r="CH10" s="547" t="s">
        <v>102</v>
      </c>
      <c r="CI10" s="547" t="s">
        <v>102</v>
      </c>
      <c r="CJ10" s="547" t="s">
        <v>102</v>
      </c>
      <c r="CK10" s="547" t="s">
        <v>102</v>
      </c>
      <c r="CL10" s="547" t="s">
        <v>102</v>
      </c>
      <c r="CM10" s="547" t="s">
        <v>102</v>
      </c>
      <c r="CN10" s="547" t="s">
        <v>102</v>
      </c>
      <c r="CO10" s="547" t="s">
        <v>102</v>
      </c>
      <c r="CP10" s="547" t="s">
        <v>102</v>
      </c>
      <c r="CQ10" s="547" t="s">
        <v>102</v>
      </c>
      <c r="CR10" s="547" t="s">
        <v>102</v>
      </c>
      <c r="CS10" s="547" t="s">
        <v>102</v>
      </c>
      <c r="CT10" s="547" t="s">
        <v>102</v>
      </c>
      <c r="CU10" s="547" t="s">
        <v>102</v>
      </c>
      <c r="CV10" s="547" t="s">
        <v>102</v>
      </c>
      <c r="CW10" s="547" t="s">
        <v>102</v>
      </c>
      <c r="CX10" s="547" t="s">
        <v>102</v>
      </c>
      <c r="CY10" s="547" t="s">
        <v>102</v>
      </c>
      <c r="CZ10" s="547" t="s">
        <v>102</v>
      </c>
      <c r="DA10" s="547" t="s">
        <v>102</v>
      </c>
      <c r="DB10" s="547" t="s">
        <v>102</v>
      </c>
      <c r="DC10" s="547" t="s">
        <v>102</v>
      </c>
      <c r="DD10" s="547" t="s">
        <v>102</v>
      </c>
      <c r="DE10" s="547" t="s">
        <v>102</v>
      </c>
      <c r="DF10" s="547" t="s">
        <v>102</v>
      </c>
      <c r="DG10" s="547" t="s">
        <v>102</v>
      </c>
      <c r="DH10" s="547" t="s">
        <v>102</v>
      </c>
      <c r="DI10" s="547" t="s">
        <v>102</v>
      </c>
      <c r="DJ10" s="547" t="s">
        <v>102</v>
      </c>
      <c r="DK10" s="547" t="s">
        <v>102</v>
      </c>
      <c r="DL10" s="547" t="s">
        <v>102</v>
      </c>
      <c r="DM10" s="547" t="s">
        <v>102</v>
      </c>
      <c r="DN10" s="547" t="s">
        <v>102</v>
      </c>
      <c r="DO10" s="547" t="s">
        <v>102</v>
      </c>
      <c r="DP10" s="547" t="s">
        <v>102</v>
      </c>
      <c r="DQ10" s="547" t="s">
        <v>102</v>
      </c>
      <c r="DR10" s="547" t="s">
        <v>102</v>
      </c>
      <c r="DS10" s="547" t="s">
        <v>102</v>
      </c>
      <c r="DT10" s="547" t="s">
        <v>102</v>
      </c>
      <c r="DU10" s="547" t="s">
        <v>102</v>
      </c>
      <c r="DV10" s="547" t="s">
        <v>102</v>
      </c>
      <c r="DW10" s="547" t="s">
        <v>102</v>
      </c>
      <c r="DX10" s="547" t="s">
        <v>102</v>
      </c>
      <c r="DY10" s="547" t="s">
        <v>102</v>
      </c>
      <c r="DZ10" s="547" t="s">
        <v>102</v>
      </c>
      <c r="EA10" s="547" t="s">
        <v>102</v>
      </c>
      <c r="EB10" s="547" t="s">
        <v>102</v>
      </c>
      <c r="EC10" s="547" t="s">
        <v>102</v>
      </c>
      <c r="ED10" s="547" t="s">
        <v>102</v>
      </c>
      <c r="EE10" s="547" t="s">
        <v>102</v>
      </c>
      <c r="EF10" s="547" t="s">
        <v>102</v>
      </c>
      <c r="EG10" s="547" t="s">
        <v>102</v>
      </c>
      <c r="EH10" s="547" t="s">
        <v>102</v>
      </c>
      <c r="EI10" s="547" t="s">
        <v>102</v>
      </c>
      <c r="EJ10" s="547" t="s">
        <v>102</v>
      </c>
      <c r="EK10" s="547" t="s">
        <v>102</v>
      </c>
      <c r="EL10" s="547" t="s">
        <v>102</v>
      </c>
      <c r="EM10" s="547" t="s">
        <v>102</v>
      </c>
      <c r="EN10" s="547" t="s">
        <v>102</v>
      </c>
      <c r="EO10" s="547" t="s">
        <v>102</v>
      </c>
      <c r="EP10" s="547" t="s">
        <v>102</v>
      </c>
      <c r="EQ10" s="547" t="s">
        <v>102</v>
      </c>
      <c r="ER10" s="547" t="s">
        <v>102</v>
      </c>
      <c r="ES10" s="547" t="s">
        <v>102</v>
      </c>
      <c r="ET10" s="547" t="s">
        <v>102</v>
      </c>
      <c r="EU10" s="547" t="s">
        <v>102</v>
      </c>
      <c r="EV10" s="547" t="s">
        <v>102</v>
      </c>
      <c r="EW10" s="547" t="s">
        <v>102</v>
      </c>
      <c r="EX10" s="547" t="s">
        <v>102</v>
      </c>
      <c r="EY10" s="547" t="s">
        <v>102</v>
      </c>
      <c r="EZ10" s="547" t="s">
        <v>102</v>
      </c>
      <c r="FA10" s="547" t="s">
        <v>102</v>
      </c>
      <c r="FB10" s="547" t="s">
        <v>102</v>
      </c>
      <c r="FC10" s="547" t="s">
        <v>102</v>
      </c>
      <c r="FD10" s="547" t="s">
        <v>102</v>
      </c>
      <c r="FE10" s="547" t="s">
        <v>102</v>
      </c>
      <c r="FF10" s="547" t="s">
        <v>102</v>
      </c>
      <c r="FG10" s="547" t="s">
        <v>102</v>
      </c>
      <c r="FH10" s="547" t="s">
        <v>102</v>
      </c>
      <c r="FI10" s="547" t="s">
        <v>102</v>
      </c>
      <c r="FJ10" s="547" t="s">
        <v>102</v>
      </c>
      <c r="FK10" s="547" t="s">
        <v>102</v>
      </c>
      <c r="FL10" s="547" t="s">
        <v>102</v>
      </c>
      <c r="FM10" s="547" t="s">
        <v>102</v>
      </c>
      <c r="FN10" s="547" t="s">
        <v>102</v>
      </c>
      <c r="FO10" s="547" t="s">
        <v>102</v>
      </c>
      <c r="FP10" s="547" t="s">
        <v>102</v>
      </c>
      <c r="FQ10" s="547" t="s">
        <v>102</v>
      </c>
      <c r="FR10" s="547" t="s">
        <v>102</v>
      </c>
      <c r="FS10" s="547" t="s">
        <v>102</v>
      </c>
      <c r="FT10" s="547" t="s">
        <v>102</v>
      </c>
      <c r="FU10" s="547" t="s">
        <v>102</v>
      </c>
      <c r="FV10" s="547" t="s">
        <v>102</v>
      </c>
    </row>
    <row r="11" spans="1:178" hidden="1" x14ac:dyDescent="0.15">
      <c r="A11" s="547">
        <v>2588375</v>
      </c>
      <c r="B11" s="547" t="s">
        <v>102</v>
      </c>
      <c r="C11" s="547" t="s">
        <v>102</v>
      </c>
      <c r="D11" s="547" t="s">
        <v>102</v>
      </c>
      <c r="E11" s="547" t="s">
        <v>102</v>
      </c>
      <c r="F11" s="547" t="s">
        <v>102</v>
      </c>
      <c r="G11" s="547" t="s">
        <v>102</v>
      </c>
      <c r="H11" s="547" t="s">
        <v>102</v>
      </c>
      <c r="I11" s="547" t="s">
        <v>102</v>
      </c>
      <c r="J11" s="547" t="s">
        <v>102</v>
      </c>
      <c r="K11" s="547" t="s">
        <v>102</v>
      </c>
      <c r="L11" s="547" t="s">
        <v>102</v>
      </c>
      <c r="M11" s="547" t="s">
        <v>102</v>
      </c>
      <c r="N11" s="547" t="s">
        <v>102</v>
      </c>
      <c r="O11" s="547" t="s">
        <v>102</v>
      </c>
      <c r="P11" s="547" t="s">
        <v>102</v>
      </c>
      <c r="Q11" s="547" t="s">
        <v>102</v>
      </c>
      <c r="R11" s="547" t="s">
        <v>102</v>
      </c>
      <c r="S11" s="547" t="s">
        <v>102</v>
      </c>
      <c r="T11" s="547" t="s">
        <v>102</v>
      </c>
      <c r="U11" s="547" t="s">
        <v>102</v>
      </c>
      <c r="V11" s="547" t="s">
        <v>102</v>
      </c>
      <c r="W11" s="547" t="s">
        <v>102</v>
      </c>
      <c r="X11" s="547" t="s">
        <v>102</v>
      </c>
      <c r="Y11" s="547" t="s">
        <v>102</v>
      </c>
      <c r="Z11" s="547" t="s">
        <v>102</v>
      </c>
      <c r="AA11" s="547" t="s">
        <v>102</v>
      </c>
      <c r="AB11" s="547" t="s">
        <v>102</v>
      </c>
      <c r="AC11" s="547" t="s">
        <v>102</v>
      </c>
      <c r="AD11" s="547" t="s">
        <v>102</v>
      </c>
      <c r="AE11" s="547" t="s">
        <v>102</v>
      </c>
      <c r="AF11" s="547" t="s">
        <v>102</v>
      </c>
      <c r="AG11" s="547" t="s">
        <v>102</v>
      </c>
      <c r="AH11" s="547" t="s">
        <v>102</v>
      </c>
      <c r="AI11" s="547" t="s">
        <v>102</v>
      </c>
      <c r="AJ11" s="547" t="s">
        <v>102</v>
      </c>
      <c r="AK11" s="547" t="s">
        <v>102</v>
      </c>
      <c r="AL11" s="547" t="s">
        <v>102</v>
      </c>
      <c r="AM11" s="547" t="s">
        <v>102</v>
      </c>
      <c r="AN11" s="547" t="s">
        <v>102</v>
      </c>
      <c r="AO11" s="547" t="s">
        <v>102</v>
      </c>
      <c r="AP11" s="547" t="s">
        <v>102</v>
      </c>
      <c r="AQ11" s="547" t="s">
        <v>102</v>
      </c>
      <c r="AR11" s="547" t="s">
        <v>102</v>
      </c>
      <c r="AS11" s="547" t="s">
        <v>102</v>
      </c>
      <c r="AT11" s="547" t="s">
        <v>102</v>
      </c>
      <c r="AU11" s="547" t="s">
        <v>102</v>
      </c>
      <c r="AV11" s="547" t="s">
        <v>102</v>
      </c>
      <c r="AW11" s="547" t="s">
        <v>102</v>
      </c>
      <c r="AX11" s="547" t="s">
        <v>102</v>
      </c>
      <c r="AY11" s="547" t="s">
        <v>102</v>
      </c>
      <c r="AZ11" s="547" t="s">
        <v>102</v>
      </c>
      <c r="BA11" s="547" t="s">
        <v>102</v>
      </c>
      <c r="BB11" s="547" t="s">
        <v>102</v>
      </c>
      <c r="BC11" s="547" t="s">
        <v>102</v>
      </c>
      <c r="BD11" s="547" t="s">
        <v>102</v>
      </c>
      <c r="BE11" s="547" t="s">
        <v>102</v>
      </c>
      <c r="BF11" s="547" t="s">
        <v>102</v>
      </c>
      <c r="BG11" s="547" t="s">
        <v>102</v>
      </c>
      <c r="BH11" s="547" t="s">
        <v>102</v>
      </c>
      <c r="BI11" s="547" t="s">
        <v>102</v>
      </c>
      <c r="BJ11" s="547" t="s">
        <v>102</v>
      </c>
      <c r="BK11" s="547" t="s">
        <v>102</v>
      </c>
      <c r="BL11" s="547" t="s">
        <v>102</v>
      </c>
      <c r="BM11" s="547" t="s">
        <v>102</v>
      </c>
      <c r="BN11" s="547" t="s">
        <v>102</v>
      </c>
      <c r="BO11" s="547" t="s">
        <v>102</v>
      </c>
      <c r="BP11" s="547" t="s">
        <v>102</v>
      </c>
      <c r="BQ11" s="547" t="s">
        <v>102</v>
      </c>
      <c r="BR11" s="547" t="s">
        <v>102</v>
      </c>
      <c r="BS11" s="547" t="s">
        <v>102</v>
      </c>
      <c r="BT11" s="547" t="s">
        <v>102</v>
      </c>
      <c r="BU11" s="547" t="s">
        <v>102</v>
      </c>
      <c r="BV11" s="547" t="s">
        <v>102</v>
      </c>
      <c r="BW11" s="547" t="s">
        <v>102</v>
      </c>
      <c r="BX11" s="547" t="s">
        <v>102</v>
      </c>
      <c r="BY11" s="547" t="s">
        <v>102</v>
      </c>
      <c r="BZ11" s="547" t="s">
        <v>102</v>
      </c>
      <c r="CA11" s="547" t="s">
        <v>102</v>
      </c>
      <c r="CB11" s="547" t="s">
        <v>102</v>
      </c>
      <c r="CC11" s="547" t="s">
        <v>102</v>
      </c>
      <c r="CD11" s="547" t="s">
        <v>102</v>
      </c>
      <c r="CE11" s="547" t="s">
        <v>102</v>
      </c>
      <c r="CF11" s="547" t="s">
        <v>102</v>
      </c>
      <c r="CG11" s="547" t="s">
        <v>102</v>
      </c>
      <c r="CH11" s="547" t="s">
        <v>102</v>
      </c>
      <c r="CI11" s="547" t="s">
        <v>102</v>
      </c>
      <c r="CJ11" s="547" t="s">
        <v>102</v>
      </c>
      <c r="CK11" s="547" t="s">
        <v>102</v>
      </c>
      <c r="CL11" s="547" t="s">
        <v>102</v>
      </c>
      <c r="CM11" s="547" t="s">
        <v>102</v>
      </c>
      <c r="CN11" s="547" t="s">
        <v>102</v>
      </c>
      <c r="CO11" s="547" t="s">
        <v>102</v>
      </c>
      <c r="CP11" s="547" t="s">
        <v>102</v>
      </c>
      <c r="CQ11" s="547" t="s">
        <v>102</v>
      </c>
      <c r="CR11" s="547" t="s">
        <v>102</v>
      </c>
      <c r="CS11" s="547" t="s">
        <v>102</v>
      </c>
      <c r="CT11" s="547" t="s">
        <v>102</v>
      </c>
      <c r="CU11" s="547" t="s">
        <v>102</v>
      </c>
      <c r="CV11" s="547" t="s">
        <v>102</v>
      </c>
      <c r="CW11" s="547" t="s">
        <v>102</v>
      </c>
      <c r="CX11" s="547" t="s">
        <v>102</v>
      </c>
      <c r="CY11" s="547" t="s">
        <v>102</v>
      </c>
      <c r="CZ11" s="547" t="s">
        <v>102</v>
      </c>
      <c r="DA11" s="547" t="s">
        <v>102</v>
      </c>
      <c r="DB11" s="547" t="s">
        <v>102</v>
      </c>
      <c r="DC11" s="547" t="s">
        <v>102</v>
      </c>
      <c r="DD11" s="547" t="s">
        <v>102</v>
      </c>
      <c r="DE11" s="547" t="s">
        <v>102</v>
      </c>
      <c r="DF11" s="547" t="s">
        <v>102</v>
      </c>
      <c r="DG11" s="547" t="s">
        <v>102</v>
      </c>
      <c r="DH11" s="547" t="s">
        <v>102</v>
      </c>
      <c r="DI11" s="547" t="s">
        <v>102</v>
      </c>
      <c r="DJ11" s="547" t="s">
        <v>102</v>
      </c>
      <c r="DK11" s="547" t="s">
        <v>102</v>
      </c>
      <c r="DL11" s="547" t="s">
        <v>102</v>
      </c>
      <c r="DM11" s="547" t="s">
        <v>102</v>
      </c>
      <c r="DN11" s="547" t="s">
        <v>102</v>
      </c>
      <c r="DO11" s="547" t="s">
        <v>102</v>
      </c>
      <c r="DP11" s="547" t="s">
        <v>102</v>
      </c>
      <c r="DQ11" s="547" t="s">
        <v>102</v>
      </c>
      <c r="DR11" s="547" t="s">
        <v>102</v>
      </c>
      <c r="DS11" s="547" t="s">
        <v>102</v>
      </c>
      <c r="DT11" s="547" t="s">
        <v>102</v>
      </c>
      <c r="DU11" s="547" t="s">
        <v>102</v>
      </c>
      <c r="DV11" s="547" t="s">
        <v>102</v>
      </c>
      <c r="DW11" s="547" t="s">
        <v>102</v>
      </c>
      <c r="DX11" s="547" t="s">
        <v>102</v>
      </c>
      <c r="DY11" s="547" t="s">
        <v>102</v>
      </c>
      <c r="DZ11" s="547" t="s">
        <v>102</v>
      </c>
      <c r="EA11" s="547" t="s">
        <v>102</v>
      </c>
      <c r="EB11" s="547" t="s">
        <v>102</v>
      </c>
      <c r="EC11" s="547" t="s">
        <v>102</v>
      </c>
      <c r="ED11" s="547" t="s">
        <v>102</v>
      </c>
      <c r="EE11" s="547" t="s">
        <v>102</v>
      </c>
      <c r="EF11" s="547" t="s">
        <v>102</v>
      </c>
      <c r="EG11" s="547" t="s">
        <v>102</v>
      </c>
      <c r="EH11" s="547" t="s">
        <v>102</v>
      </c>
      <c r="EI11" s="547" t="s">
        <v>102</v>
      </c>
      <c r="EJ11" s="547" t="s">
        <v>102</v>
      </c>
      <c r="EK11" s="547" t="s">
        <v>102</v>
      </c>
      <c r="EL11" s="547" t="s">
        <v>102</v>
      </c>
      <c r="EM11" s="547" t="s">
        <v>102</v>
      </c>
      <c r="EN11" s="547" t="s">
        <v>102</v>
      </c>
      <c r="EO11" s="547" t="s">
        <v>102</v>
      </c>
      <c r="EP11" s="547" t="s">
        <v>102</v>
      </c>
      <c r="EQ11" s="547" t="s">
        <v>102</v>
      </c>
      <c r="ER11" s="547" t="s">
        <v>102</v>
      </c>
      <c r="ES11" s="547" t="s">
        <v>102</v>
      </c>
      <c r="ET11" s="547" t="s">
        <v>102</v>
      </c>
      <c r="EU11" s="547" t="s">
        <v>102</v>
      </c>
      <c r="EV11" s="547" t="s">
        <v>102</v>
      </c>
      <c r="EW11" s="547" t="s">
        <v>102</v>
      </c>
      <c r="EX11" s="547" t="s">
        <v>102</v>
      </c>
      <c r="EY11" s="547" t="s">
        <v>102</v>
      </c>
      <c r="EZ11" s="547" t="s">
        <v>102</v>
      </c>
      <c r="FA11" s="547" t="s">
        <v>102</v>
      </c>
      <c r="FB11" s="547" t="s">
        <v>102</v>
      </c>
      <c r="FC11" s="547" t="s">
        <v>102</v>
      </c>
      <c r="FD11" s="547" t="s">
        <v>102</v>
      </c>
      <c r="FE11" s="547" t="s">
        <v>102</v>
      </c>
      <c r="FF11" s="547" t="s">
        <v>102</v>
      </c>
      <c r="FG11" s="547" t="s">
        <v>102</v>
      </c>
      <c r="FH11" s="547" t="s">
        <v>102</v>
      </c>
      <c r="FI11" s="547" t="s">
        <v>102</v>
      </c>
      <c r="FJ11" s="547" t="s">
        <v>102</v>
      </c>
      <c r="FK11" s="547" t="s">
        <v>102</v>
      </c>
      <c r="FL11" s="547" t="s">
        <v>102</v>
      </c>
      <c r="FM11" s="547" t="s">
        <v>102</v>
      </c>
      <c r="FN11" s="547" t="s">
        <v>102</v>
      </c>
      <c r="FO11" s="547" t="s">
        <v>102</v>
      </c>
      <c r="FP11" s="547" t="s">
        <v>102</v>
      </c>
      <c r="FQ11" s="547" t="s">
        <v>102</v>
      </c>
      <c r="FR11" s="547" t="s">
        <v>102</v>
      </c>
      <c r="FS11" s="547" t="s">
        <v>102</v>
      </c>
      <c r="FT11" s="547" t="s">
        <v>102</v>
      </c>
      <c r="FU11" s="547" t="s">
        <v>102</v>
      </c>
      <c r="FV11" s="547" t="s">
        <v>102</v>
      </c>
    </row>
    <row r="12" spans="1:178" hidden="1" x14ac:dyDescent="0.15">
      <c r="A12" s="547">
        <v>2527107</v>
      </c>
      <c r="B12" s="547" t="s">
        <v>21520</v>
      </c>
      <c r="C12" s="547" t="s">
        <v>102</v>
      </c>
      <c r="D12" s="547" t="s">
        <v>21521</v>
      </c>
      <c r="E12" s="547" t="s">
        <v>102</v>
      </c>
      <c r="F12" s="547" t="s">
        <v>21522</v>
      </c>
      <c r="G12" s="547" t="s">
        <v>21523</v>
      </c>
      <c r="H12" s="547" t="s">
        <v>21524</v>
      </c>
      <c r="I12" s="547" t="s">
        <v>21525</v>
      </c>
      <c r="J12" s="547" t="s">
        <v>21526</v>
      </c>
      <c r="K12" s="547" t="s">
        <v>102</v>
      </c>
      <c r="L12" s="547" t="s">
        <v>21527</v>
      </c>
      <c r="M12" s="547" t="s">
        <v>21528</v>
      </c>
      <c r="N12" s="547" t="s">
        <v>21529</v>
      </c>
      <c r="O12" s="547" t="s">
        <v>21530</v>
      </c>
      <c r="P12" s="547" t="s">
        <v>21531</v>
      </c>
      <c r="Q12" s="547" t="s">
        <v>21532</v>
      </c>
      <c r="R12" s="547" t="s">
        <v>21533</v>
      </c>
      <c r="S12" s="547">
        <v>0</v>
      </c>
      <c r="T12" s="547">
        <v>0</v>
      </c>
      <c r="U12" s="547">
        <v>0</v>
      </c>
      <c r="V12" s="547">
        <v>0</v>
      </c>
      <c r="W12" s="547">
        <v>0</v>
      </c>
      <c r="X12" s="547">
        <v>0</v>
      </c>
      <c r="Y12" s="547">
        <v>0</v>
      </c>
      <c r="Z12" s="547">
        <v>0</v>
      </c>
      <c r="AA12" s="547">
        <v>0</v>
      </c>
      <c r="AB12" s="547">
        <v>0</v>
      </c>
      <c r="AC12" s="547">
        <v>0</v>
      </c>
      <c r="AD12" s="547">
        <v>0</v>
      </c>
      <c r="AE12" s="547">
        <v>0</v>
      </c>
      <c r="AF12" s="547">
        <v>0</v>
      </c>
      <c r="AG12" s="547">
        <v>0</v>
      </c>
      <c r="AH12" s="547">
        <v>0</v>
      </c>
      <c r="AI12" s="547">
        <v>0</v>
      </c>
      <c r="AJ12" s="547">
        <v>0</v>
      </c>
      <c r="AK12" s="547">
        <v>0</v>
      </c>
      <c r="AL12" s="547">
        <v>0</v>
      </c>
      <c r="AM12" s="547">
        <v>0</v>
      </c>
      <c r="AN12" s="547">
        <v>0</v>
      </c>
      <c r="AO12" s="547">
        <v>0</v>
      </c>
      <c r="AP12" s="547">
        <v>0</v>
      </c>
      <c r="AQ12" s="547">
        <v>0</v>
      </c>
      <c r="AR12" s="547">
        <v>0</v>
      </c>
      <c r="AS12" s="547">
        <v>0</v>
      </c>
      <c r="AT12" s="547">
        <v>0</v>
      </c>
      <c r="AU12" s="547">
        <v>0</v>
      </c>
      <c r="AV12" s="547">
        <v>0</v>
      </c>
      <c r="AW12" s="547">
        <v>0</v>
      </c>
      <c r="AX12" s="547">
        <v>0</v>
      </c>
      <c r="AY12" s="547">
        <v>0</v>
      </c>
      <c r="AZ12" s="547">
        <v>0</v>
      </c>
      <c r="BA12" s="547">
        <v>0</v>
      </c>
      <c r="BB12" s="547">
        <v>0</v>
      </c>
      <c r="BC12" s="547">
        <v>0</v>
      </c>
      <c r="BD12" s="547">
        <v>0</v>
      </c>
      <c r="BE12" s="547">
        <v>0</v>
      </c>
      <c r="BF12" s="547">
        <v>0</v>
      </c>
      <c r="BG12" s="547">
        <v>0</v>
      </c>
      <c r="BH12" s="547">
        <v>0</v>
      </c>
      <c r="BI12" s="547">
        <v>0</v>
      </c>
      <c r="BJ12" s="547">
        <v>0</v>
      </c>
      <c r="BK12" s="547">
        <v>0</v>
      </c>
      <c r="BL12" s="547">
        <v>0</v>
      </c>
      <c r="BM12" s="547">
        <v>0</v>
      </c>
      <c r="BN12" s="547">
        <v>0</v>
      </c>
      <c r="BO12" s="547">
        <v>0</v>
      </c>
      <c r="BP12" s="547">
        <v>0</v>
      </c>
      <c r="BQ12" s="547">
        <v>0</v>
      </c>
      <c r="BR12" s="547">
        <v>0</v>
      </c>
      <c r="BS12" s="547">
        <v>0</v>
      </c>
      <c r="BT12" s="547">
        <v>0</v>
      </c>
      <c r="BU12" s="547">
        <v>0</v>
      </c>
      <c r="BV12" s="547">
        <v>0</v>
      </c>
      <c r="BW12" s="547">
        <v>0</v>
      </c>
      <c r="BX12" s="547">
        <v>0</v>
      </c>
      <c r="BY12" s="547">
        <v>0</v>
      </c>
      <c r="BZ12" s="547">
        <v>0</v>
      </c>
      <c r="CA12" s="547">
        <v>0</v>
      </c>
      <c r="CB12" s="547">
        <v>0</v>
      </c>
      <c r="CC12" s="547">
        <v>0</v>
      </c>
      <c r="CD12" s="547">
        <v>0</v>
      </c>
      <c r="CE12" s="547">
        <v>0</v>
      </c>
      <c r="CF12" s="547">
        <v>0</v>
      </c>
      <c r="CG12" s="547">
        <v>0</v>
      </c>
      <c r="CH12" s="547">
        <v>0</v>
      </c>
      <c r="CI12" s="547">
        <v>0</v>
      </c>
      <c r="CJ12" s="547">
        <v>0</v>
      </c>
      <c r="CK12" s="547">
        <v>0</v>
      </c>
      <c r="CL12" s="547">
        <v>0</v>
      </c>
      <c r="CM12" s="547">
        <v>0</v>
      </c>
      <c r="CN12" s="547">
        <v>0</v>
      </c>
      <c r="CO12" s="547">
        <v>0</v>
      </c>
      <c r="CP12" s="547">
        <v>0</v>
      </c>
      <c r="CQ12" s="547">
        <v>0</v>
      </c>
      <c r="CR12" s="547">
        <v>0</v>
      </c>
      <c r="CS12" s="547">
        <v>0</v>
      </c>
      <c r="CT12" s="547">
        <v>0</v>
      </c>
      <c r="CU12" s="547">
        <v>0</v>
      </c>
      <c r="CV12" s="547">
        <v>0</v>
      </c>
      <c r="CW12" s="547">
        <v>0</v>
      </c>
      <c r="CX12" s="547">
        <v>0</v>
      </c>
      <c r="CY12" s="547">
        <v>0</v>
      </c>
      <c r="CZ12" s="547">
        <v>0</v>
      </c>
      <c r="DA12" s="547">
        <v>0</v>
      </c>
      <c r="DB12" s="547">
        <v>0</v>
      </c>
      <c r="DC12" s="547">
        <v>0</v>
      </c>
      <c r="DD12" s="547">
        <v>0</v>
      </c>
      <c r="DE12" s="547">
        <v>0</v>
      </c>
      <c r="DF12" s="547">
        <v>0</v>
      </c>
      <c r="DG12" s="547">
        <v>0</v>
      </c>
      <c r="DH12" s="547">
        <v>0</v>
      </c>
      <c r="DI12" s="547">
        <v>0</v>
      </c>
      <c r="DJ12" s="547">
        <v>0</v>
      </c>
      <c r="DK12" s="547">
        <v>0</v>
      </c>
      <c r="DL12" s="547">
        <v>0</v>
      </c>
      <c r="DM12" s="547">
        <v>0</v>
      </c>
      <c r="DN12" s="547">
        <v>0</v>
      </c>
      <c r="DO12" s="547">
        <v>0</v>
      </c>
      <c r="DP12" s="547">
        <v>0</v>
      </c>
      <c r="DQ12" s="547">
        <v>0</v>
      </c>
      <c r="DR12" s="547">
        <v>0</v>
      </c>
      <c r="DS12" s="547">
        <v>0</v>
      </c>
      <c r="DT12" s="547">
        <v>0</v>
      </c>
      <c r="DU12" s="547">
        <v>0</v>
      </c>
      <c r="DV12" s="547">
        <v>0</v>
      </c>
      <c r="DW12" s="547">
        <v>0</v>
      </c>
      <c r="DX12" s="547">
        <v>0</v>
      </c>
      <c r="DY12" s="547">
        <v>0</v>
      </c>
      <c r="DZ12" s="547">
        <v>0</v>
      </c>
      <c r="EA12" s="547">
        <v>0</v>
      </c>
      <c r="EB12" s="547">
        <v>0</v>
      </c>
      <c r="EC12" s="547">
        <v>0</v>
      </c>
      <c r="ED12" s="547">
        <v>0</v>
      </c>
      <c r="EE12" s="547">
        <v>0</v>
      </c>
      <c r="EF12" s="547">
        <v>0</v>
      </c>
      <c r="EG12" s="547">
        <v>0</v>
      </c>
      <c r="EH12" s="547">
        <v>0</v>
      </c>
      <c r="EI12" s="547">
        <v>0</v>
      </c>
      <c r="EJ12" s="547">
        <v>0</v>
      </c>
      <c r="EK12" s="547">
        <v>0</v>
      </c>
      <c r="EL12" s="547">
        <v>0</v>
      </c>
      <c r="EM12" s="547">
        <v>0</v>
      </c>
      <c r="EN12" s="547">
        <v>0</v>
      </c>
      <c r="EO12" s="547">
        <v>0</v>
      </c>
      <c r="EP12" s="547">
        <v>0</v>
      </c>
      <c r="EQ12" s="547">
        <v>0</v>
      </c>
      <c r="ER12" s="547">
        <v>0</v>
      </c>
      <c r="ES12" s="547">
        <v>0</v>
      </c>
      <c r="ET12" s="547">
        <v>0</v>
      </c>
      <c r="EU12" s="547">
        <v>0</v>
      </c>
      <c r="EV12" s="547">
        <v>0</v>
      </c>
      <c r="EW12" s="547">
        <v>0</v>
      </c>
      <c r="EX12" s="547">
        <v>0</v>
      </c>
      <c r="EY12" s="547">
        <v>0</v>
      </c>
      <c r="EZ12" s="547">
        <v>0</v>
      </c>
      <c r="FA12" s="547">
        <v>0</v>
      </c>
      <c r="FB12" s="547">
        <v>0</v>
      </c>
      <c r="FC12" s="547">
        <v>0</v>
      </c>
      <c r="FD12" s="547">
        <v>0</v>
      </c>
      <c r="FE12" s="547">
        <v>0</v>
      </c>
      <c r="FF12" s="547">
        <v>0</v>
      </c>
      <c r="FG12" s="547">
        <v>0</v>
      </c>
      <c r="FH12" s="547">
        <v>0</v>
      </c>
      <c r="FI12" s="547">
        <v>0</v>
      </c>
      <c r="FJ12" s="547">
        <v>0</v>
      </c>
      <c r="FK12" s="547">
        <v>0</v>
      </c>
      <c r="FL12" s="547">
        <v>0</v>
      </c>
      <c r="FM12" s="547">
        <v>0</v>
      </c>
      <c r="FN12" s="547">
        <v>0</v>
      </c>
      <c r="FO12" s="547">
        <v>0</v>
      </c>
      <c r="FP12" s="547">
        <v>0</v>
      </c>
      <c r="FQ12" s="547">
        <v>0</v>
      </c>
      <c r="FR12" s="547">
        <v>0</v>
      </c>
      <c r="FS12" s="547">
        <v>0</v>
      </c>
      <c r="FT12" s="547">
        <v>0</v>
      </c>
      <c r="FU12" s="547">
        <v>0</v>
      </c>
      <c r="FV12" s="547">
        <v>0</v>
      </c>
    </row>
    <row r="13" spans="1:178" hidden="1" x14ac:dyDescent="0.15">
      <c r="A13" s="547">
        <v>2580101</v>
      </c>
      <c r="B13" s="547" t="s">
        <v>102</v>
      </c>
      <c r="C13" s="547" t="s">
        <v>102</v>
      </c>
      <c r="D13" s="547" t="s">
        <v>102</v>
      </c>
      <c r="E13" s="547" t="s">
        <v>102</v>
      </c>
      <c r="F13" s="547" t="s">
        <v>102</v>
      </c>
      <c r="G13" s="547" t="s">
        <v>102</v>
      </c>
      <c r="H13" s="547" t="s">
        <v>102</v>
      </c>
      <c r="I13" s="547" t="s">
        <v>102</v>
      </c>
      <c r="J13" s="547" t="s">
        <v>102</v>
      </c>
      <c r="K13" s="547" t="s">
        <v>102</v>
      </c>
      <c r="L13" s="547" t="s">
        <v>102</v>
      </c>
      <c r="M13" s="547" t="s">
        <v>102</v>
      </c>
      <c r="N13" s="547" t="s">
        <v>102</v>
      </c>
      <c r="O13" s="547" t="s">
        <v>102</v>
      </c>
      <c r="P13" s="547" t="s">
        <v>102</v>
      </c>
      <c r="Q13" s="547" t="s">
        <v>102</v>
      </c>
      <c r="R13" s="547" t="s">
        <v>102</v>
      </c>
      <c r="S13" s="547" t="s">
        <v>102</v>
      </c>
      <c r="T13" s="547" t="s">
        <v>102</v>
      </c>
      <c r="U13" s="547" t="s">
        <v>102</v>
      </c>
      <c r="V13" s="547" t="s">
        <v>102</v>
      </c>
      <c r="W13" s="547" t="s">
        <v>102</v>
      </c>
      <c r="X13" s="547" t="s">
        <v>102</v>
      </c>
      <c r="Y13" s="547" t="s">
        <v>102</v>
      </c>
      <c r="Z13" s="547" t="s">
        <v>102</v>
      </c>
      <c r="AA13" s="547" t="s">
        <v>102</v>
      </c>
      <c r="AB13" s="547" t="s">
        <v>102</v>
      </c>
      <c r="AC13" s="547" t="s">
        <v>102</v>
      </c>
      <c r="AD13" s="547" t="s">
        <v>102</v>
      </c>
      <c r="AE13" s="547" t="s">
        <v>102</v>
      </c>
      <c r="AF13" s="547" t="s">
        <v>102</v>
      </c>
      <c r="AG13" s="547" t="s">
        <v>102</v>
      </c>
      <c r="AH13" s="547" t="s">
        <v>102</v>
      </c>
      <c r="AI13" s="547" t="s">
        <v>102</v>
      </c>
      <c r="AJ13" s="547" t="s">
        <v>102</v>
      </c>
      <c r="AK13" s="547" t="s">
        <v>102</v>
      </c>
      <c r="AL13" s="547" t="s">
        <v>102</v>
      </c>
      <c r="AM13" s="547" t="s">
        <v>102</v>
      </c>
      <c r="AN13" s="547" t="s">
        <v>102</v>
      </c>
      <c r="AO13" s="547" t="s">
        <v>102</v>
      </c>
      <c r="AP13" s="547" t="s">
        <v>102</v>
      </c>
      <c r="AQ13" s="547" t="s">
        <v>102</v>
      </c>
      <c r="AR13" s="547" t="s">
        <v>102</v>
      </c>
      <c r="AS13" s="547" t="s">
        <v>102</v>
      </c>
      <c r="AT13" s="547" t="s">
        <v>102</v>
      </c>
      <c r="AU13" s="547" t="s">
        <v>102</v>
      </c>
      <c r="AV13" s="547" t="s">
        <v>102</v>
      </c>
      <c r="AW13" s="547" t="s">
        <v>102</v>
      </c>
      <c r="AX13" s="547" t="s">
        <v>102</v>
      </c>
      <c r="AY13" s="547" t="s">
        <v>102</v>
      </c>
      <c r="AZ13" s="547" t="s">
        <v>102</v>
      </c>
      <c r="BA13" s="547" t="s">
        <v>102</v>
      </c>
      <c r="BB13" s="547" t="s">
        <v>102</v>
      </c>
      <c r="BC13" s="547" t="s">
        <v>102</v>
      </c>
      <c r="BD13" s="547" t="s">
        <v>102</v>
      </c>
      <c r="BE13" s="547" t="s">
        <v>102</v>
      </c>
      <c r="BF13" s="547" t="s">
        <v>102</v>
      </c>
      <c r="BG13" s="547" t="s">
        <v>102</v>
      </c>
      <c r="BH13" s="547" t="s">
        <v>102</v>
      </c>
      <c r="BI13" s="547" t="s">
        <v>102</v>
      </c>
      <c r="BJ13" s="547" t="s">
        <v>102</v>
      </c>
      <c r="BK13" s="547" t="s">
        <v>102</v>
      </c>
      <c r="BL13" s="547" t="s">
        <v>102</v>
      </c>
      <c r="BM13" s="547" t="s">
        <v>102</v>
      </c>
      <c r="BN13" s="547" t="s">
        <v>102</v>
      </c>
      <c r="BO13" s="547" t="s">
        <v>102</v>
      </c>
      <c r="BP13" s="547" t="s">
        <v>102</v>
      </c>
      <c r="BQ13" s="547" t="s">
        <v>102</v>
      </c>
      <c r="BR13" s="547" t="s">
        <v>102</v>
      </c>
      <c r="BS13" s="547" t="s">
        <v>102</v>
      </c>
      <c r="BT13" s="547" t="s">
        <v>102</v>
      </c>
      <c r="BU13" s="547" t="s">
        <v>102</v>
      </c>
      <c r="BV13" s="547" t="s">
        <v>102</v>
      </c>
      <c r="BW13" s="547" t="s">
        <v>102</v>
      </c>
      <c r="BX13" s="547" t="s">
        <v>102</v>
      </c>
      <c r="BY13" s="547" t="s">
        <v>102</v>
      </c>
      <c r="BZ13" s="547" t="s">
        <v>102</v>
      </c>
      <c r="CA13" s="547" t="s">
        <v>102</v>
      </c>
      <c r="CB13" s="547" t="s">
        <v>102</v>
      </c>
      <c r="CC13" s="547" t="s">
        <v>102</v>
      </c>
      <c r="CD13" s="547" t="s">
        <v>102</v>
      </c>
      <c r="CE13" s="547" t="s">
        <v>102</v>
      </c>
      <c r="CF13" s="547" t="s">
        <v>102</v>
      </c>
      <c r="CG13" s="547" t="s">
        <v>102</v>
      </c>
      <c r="CH13" s="547" t="s">
        <v>102</v>
      </c>
      <c r="CI13" s="547" t="s">
        <v>102</v>
      </c>
      <c r="CJ13" s="547" t="s">
        <v>102</v>
      </c>
      <c r="CK13" s="547" t="s">
        <v>102</v>
      </c>
      <c r="CL13" s="547" t="s">
        <v>102</v>
      </c>
      <c r="CM13" s="547" t="s">
        <v>102</v>
      </c>
      <c r="CN13" s="547" t="s">
        <v>102</v>
      </c>
      <c r="CO13" s="547" t="s">
        <v>102</v>
      </c>
      <c r="CP13" s="547" t="s">
        <v>102</v>
      </c>
      <c r="CQ13" s="547" t="s">
        <v>102</v>
      </c>
      <c r="CR13" s="547" t="s">
        <v>102</v>
      </c>
      <c r="CS13" s="547" t="s">
        <v>102</v>
      </c>
      <c r="CT13" s="547" t="s">
        <v>102</v>
      </c>
      <c r="CU13" s="547" t="s">
        <v>102</v>
      </c>
      <c r="CV13" s="547" t="s">
        <v>102</v>
      </c>
      <c r="CW13" s="547" t="s">
        <v>102</v>
      </c>
      <c r="CX13" s="547" t="s">
        <v>102</v>
      </c>
      <c r="CY13" s="547" t="s">
        <v>102</v>
      </c>
      <c r="CZ13" s="547" t="s">
        <v>102</v>
      </c>
      <c r="DA13" s="547" t="s">
        <v>102</v>
      </c>
      <c r="DB13" s="547" t="s">
        <v>102</v>
      </c>
      <c r="DC13" s="547" t="s">
        <v>102</v>
      </c>
      <c r="DD13" s="547" t="s">
        <v>102</v>
      </c>
      <c r="DE13" s="547" t="s">
        <v>102</v>
      </c>
      <c r="DF13" s="547" t="s">
        <v>102</v>
      </c>
      <c r="DG13" s="547" t="s">
        <v>102</v>
      </c>
      <c r="DH13" s="547" t="s">
        <v>102</v>
      </c>
      <c r="DI13" s="547" t="s">
        <v>102</v>
      </c>
      <c r="DJ13" s="547" t="s">
        <v>102</v>
      </c>
      <c r="DK13" s="547" t="s">
        <v>102</v>
      </c>
      <c r="DL13" s="547" t="s">
        <v>102</v>
      </c>
      <c r="DM13" s="547" t="s">
        <v>102</v>
      </c>
      <c r="DN13" s="547" t="s">
        <v>102</v>
      </c>
      <c r="DO13" s="547" t="s">
        <v>102</v>
      </c>
      <c r="DP13" s="547" t="s">
        <v>102</v>
      </c>
      <c r="DQ13" s="547" t="s">
        <v>102</v>
      </c>
      <c r="DR13" s="547" t="s">
        <v>102</v>
      </c>
      <c r="DS13" s="547" t="s">
        <v>102</v>
      </c>
      <c r="DT13" s="547" t="s">
        <v>102</v>
      </c>
      <c r="DU13" s="547" t="s">
        <v>102</v>
      </c>
      <c r="DV13" s="547" t="s">
        <v>102</v>
      </c>
      <c r="DW13" s="547" t="s">
        <v>102</v>
      </c>
      <c r="DX13" s="547" t="s">
        <v>102</v>
      </c>
      <c r="DY13" s="547" t="s">
        <v>102</v>
      </c>
      <c r="DZ13" s="547" t="s">
        <v>102</v>
      </c>
      <c r="EA13" s="547" t="s">
        <v>102</v>
      </c>
      <c r="EB13" s="547" t="s">
        <v>102</v>
      </c>
      <c r="EC13" s="547" t="s">
        <v>102</v>
      </c>
      <c r="ED13" s="547" t="s">
        <v>102</v>
      </c>
      <c r="EE13" s="547" t="s">
        <v>102</v>
      </c>
      <c r="EF13" s="547" t="s">
        <v>102</v>
      </c>
      <c r="EG13" s="547" t="s">
        <v>102</v>
      </c>
      <c r="EH13" s="547" t="s">
        <v>102</v>
      </c>
      <c r="EI13" s="547" t="s">
        <v>102</v>
      </c>
      <c r="EJ13" s="547" t="s">
        <v>102</v>
      </c>
      <c r="EK13" s="547" t="s">
        <v>102</v>
      </c>
      <c r="EL13" s="547" t="s">
        <v>102</v>
      </c>
      <c r="EM13" s="547" t="s">
        <v>102</v>
      </c>
      <c r="EN13" s="547" t="s">
        <v>102</v>
      </c>
      <c r="EO13" s="547" t="s">
        <v>102</v>
      </c>
      <c r="EP13" s="547" t="s">
        <v>102</v>
      </c>
      <c r="EQ13" s="547" t="s">
        <v>102</v>
      </c>
      <c r="ER13" s="547" t="s">
        <v>102</v>
      </c>
      <c r="ES13" s="547" t="s">
        <v>102</v>
      </c>
      <c r="ET13" s="547" t="s">
        <v>102</v>
      </c>
      <c r="EU13" s="547" t="s">
        <v>102</v>
      </c>
      <c r="EV13" s="547" t="s">
        <v>102</v>
      </c>
      <c r="EW13" s="547" t="s">
        <v>102</v>
      </c>
      <c r="EX13" s="547" t="s">
        <v>102</v>
      </c>
      <c r="EY13" s="547" t="s">
        <v>102</v>
      </c>
      <c r="EZ13" s="547" t="s">
        <v>102</v>
      </c>
      <c r="FA13" s="547" t="s">
        <v>102</v>
      </c>
      <c r="FB13" s="547" t="s">
        <v>102</v>
      </c>
      <c r="FC13" s="547" t="s">
        <v>102</v>
      </c>
      <c r="FD13" s="547" t="s">
        <v>102</v>
      </c>
      <c r="FE13" s="547" t="s">
        <v>102</v>
      </c>
      <c r="FF13" s="547" t="s">
        <v>102</v>
      </c>
      <c r="FG13" s="547" t="s">
        <v>102</v>
      </c>
      <c r="FH13" s="547" t="s">
        <v>102</v>
      </c>
      <c r="FI13" s="547" t="s">
        <v>102</v>
      </c>
      <c r="FJ13" s="547" t="s">
        <v>102</v>
      </c>
      <c r="FK13" s="547" t="s">
        <v>102</v>
      </c>
      <c r="FL13" s="547" t="s">
        <v>102</v>
      </c>
      <c r="FM13" s="547" t="s">
        <v>102</v>
      </c>
      <c r="FN13" s="547" t="s">
        <v>102</v>
      </c>
      <c r="FO13" s="547" t="s">
        <v>102</v>
      </c>
      <c r="FP13" s="547" t="s">
        <v>102</v>
      </c>
      <c r="FQ13" s="547" t="s">
        <v>102</v>
      </c>
      <c r="FR13" s="547" t="s">
        <v>102</v>
      </c>
      <c r="FS13" s="547" t="s">
        <v>102</v>
      </c>
      <c r="FT13" s="547" t="s">
        <v>102</v>
      </c>
      <c r="FU13" s="547" t="s">
        <v>102</v>
      </c>
      <c r="FV13" s="547" t="s">
        <v>102</v>
      </c>
    </row>
    <row r="14" spans="1:178" hidden="1" x14ac:dyDescent="0.15">
      <c r="A14" s="547">
        <v>2535311</v>
      </c>
      <c r="B14" s="547" t="s">
        <v>1379</v>
      </c>
      <c r="C14" s="547" t="s">
        <v>9066</v>
      </c>
      <c r="D14" s="547">
        <v>0</v>
      </c>
      <c r="E14" s="547">
        <v>0</v>
      </c>
      <c r="F14" s="547">
        <v>0</v>
      </c>
      <c r="G14" s="547">
        <v>0</v>
      </c>
      <c r="H14" s="547">
        <v>0</v>
      </c>
      <c r="I14" s="547">
        <v>0</v>
      </c>
      <c r="J14" s="547">
        <v>0</v>
      </c>
      <c r="K14" s="547">
        <v>0</v>
      </c>
      <c r="L14" s="547">
        <v>0</v>
      </c>
      <c r="M14" s="547">
        <v>0</v>
      </c>
      <c r="N14" s="547">
        <v>0</v>
      </c>
      <c r="O14" s="547">
        <v>0</v>
      </c>
      <c r="P14" s="547">
        <v>0</v>
      </c>
      <c r="Q14" s="547">
        <v>0</v>
      </c>
      <c r="R14" s="547">
        <v>0</v>
      </c>
      <c r="S14" s="547">
        <v>0</v>
      </c>
      <c r="T14" s="547">
        <v>0</v>
      </c>
      <c r="U14" s="547">
        <v>0</v>
      </c>
      <c r="V14" s="547">
        <v>0</v>
      </c>
      <c r="W14" s="547">
        <v>0</v>
      </c>
      <c r="X14" s="547">
        <v>0</v>
      </c>
      <c r="Y14" s="547">
        <v>0</v>
      </c>
      <c r="Z14" s="547">
        <v>0</v>
      </c>
      <c r="AA14" s="547">
        <v>0</v>
      </c>
      <c r="AB14" s="547">
        <v>0</v>
      </c>
      <c r="AC14" s="547">
        <v>0</v>
      </c>
      <c r="AD14" s="547">
        <v>0</v>
      </c>
      <c r="AE14" s="547">
        <v>0</v>
      </c>
      <c r="AF14" s="547">
        <v>0</v>
      </c>
      <c r="AG14" s="547">
        <v>0</v>
      </c>
      <c r="AH14" s="547">
        <v>0</v>
      </c>
      <c r="AI14" s="547">
        <v>0</v>
      </c>
      <c r="AJ14" s="547">
        <v>0</v>
      </c>
      <c r="AK14" s="547">
        <v>0</v>
      </c>
      <c r="AL14" s="547">
        <v>0</v>
      </c>
      <c r="AM14" s="547">
        <v>0</v>
      </c>
      <c r="AN14" s="547">
        <v>0</v>
      </c>
      <c r="AO14" s="547">
        <v>0</v>
      </c>
      <c r="AP14" s="547">
        <v>0</v>
      </c>
      <c r="AQ14" s="547">
        <v>0</v>
      </c>
      <c r="AR14" s="547">
        <v>0</v>
      </c>
      <c r="AS14" s="547">
        <v>0</v>
      </c>
      <c r="AT14" s="547">
        <v>0</v>
      </c>
      <c r="AU14" s="547">
        <v>0</v>
      </c>
      <c r="AV14" s="547">
        <v>0</v>
      </c>
      <c r="AW14" s="547">
        <v>0</v>
      </c>
      <c r="AX14" s="547">
        <v>0</v>
      </c>
      <c r="AY14" s="547">
        <v>0</v>
      </c>
      <c r="AZ14" s="547">
        <v>0</v>
      </c>
      <c r="BA14" s="547">
        <v>0</v>
      </c>
      <c r="BB14" s="547">
        <v>0</v>
      </c>
      <c r="BC14" s="547">
        <v>0</v>
      </c>
      <c r="BD14" s="547">
        <v>0</v>
      </c>
      <c r="BE14" s="547">
        <v>0</v>
      </c>
      <c r="BF14" s="547">
        <v>0</v>
      </c>
      <c r="BG14" s="547">
        <v>0</v>
      </c>
      <c r="BH14" s="547">
        <v>0</v>
      </c>
      <c r="BI14" s="547">
        <v>0</v>
      </c>
      <c r="BJ14" s="547">
        <v>0</v>
      </c>
      <c r="BK14" s="547">
        <v>0</v>
      </c>
      <c r="BL14" s="547">
        <v>0</v>
      </c>
      <c r="BM14" s="547">
        <v>0</v>
      </c>
      <c r="BN14" s="547">
        <v>0</v>
      </c>
      <c r="BO14" s="547">
        <v>0</v>
      </c>
      <c r="BP14" s="547">
        <v>0</v>
      </c>
      <c r="BQ14" s="547">
        <v>0</v>
      </c>
      <c r="BR14" s="547">
        <v>0</v>
      </c>
      <c r="BS14" s="547">
        <v>0</v>
      </c>
      <c r="BT14" s="547">
        <v>0</v>
      </c>
      <c r="BU14" s="547">
        <v>0</v>
      </c>
      <c r="BV14" s="547">
        <v>0</v>
      </c>
      <c r="BW14" s="547">
        <v>0</v>
      </c>
      <c r="BX14" s="547">
        <v>0</v>
      </c>
      <c r="BY14" s="547">
        <v>0</v>
      </c>
      <c r="BZ14" s="547">
        <v>0</v>
      </c>
      <c r="CA14" s="547">
        <v>0</v>
      </c>
      <c r="CB14" s="547">
        <v>0</v>
      </c>
      <c r="CC14" s="547">
        <v>0</v>
      </c>
      <c r="CD14" s="547">
        <v>0</v>
      </c>
      <c r="CE14" s="547">
        <v>0</v>
      </c>
      <c r="CF14" s="547">
        <v>0</v>
      </c>
      <c r="CG14" s="547">
        <v>0</v>
      </c>
      <c r="CH14" s="547">
        <v>0</v>
      </c>
      <c r="CI14" s="547">
        <v>0</v>
      </c>
      <c r="CJ14" s="547">
        <v>0</v>
      </c>
      <c r="CK14" s="547">
        <v>0</v>
      </c>
      <c r="CL14" s="547">
        <v>0</v>
      </c>
      <c r="CM14" s="547">
        <v>0</v>
      </c>
      <c r="CN14" s="547">
        <v>0</v>
      </c>
      <c r="CO14" s="547">
        <v>0</v>
      </c>
      <c r="CP14" s="547">
        <v>0</v>
      </c>
      <c r="CQ14" s="547">
        <v>0</v>
      </c>
      <c r="CR14" s="547">
        <v>0</v>
      </c>
      <c r="CS14" s="547">
        <v>0</v>
      </c>
      <c r="CT14" s="547">
        <v>0</v>
      </c>
      <c r="CU14" s="547">
        <v>0</v>
      </c>
      <c r="CV14" s="547">
        <v>0</v>
      </c>
      <c r="CW14" s="547">
        <v>0</v>
      </c>
      <c r="CX14" s="547">
        <v>0</v>
      </c>
      <c r="CY14" s="547">
        <v>0</v>
      </c>
      <c r="CZ14" s="547">
        <v>0</v>
      </c>
      <c r="DA14" s="547">
        <v>0</v>
      </c>
      <c r="DB14" s="547">
        <v>0</v>
      </c>
      <c r="DC14" s="547">
        <v>0</v>
      </c>
      <c r="DD14" s="547">
        <v>0</v>
      </c>
      <c r="DE14" s="547">
        <v>0</v>
      </c>
      <c r="DF14" s="547">
        <v>0</v>
      </c>
      <c r="DG14" s="547">
        <v>0</v>
      </c>
      <c r="DH14" s="547">
        <v>0</v>
      </c>
      <c r="DI14" s="547">
        <v>0</v>
      </c>
      <c r="DJ14" s="547">
        <v>0</v>
      </c>
      <c r="DK14" s="547">
        <v>0</v>
      </c>
      <c r="DL14" s="547">
        <v>0</v>
      </c>
      <c r="DM14" s="547">
        <v>0</v>
      </c>
      <c r="DN14" s="547">
        <v>0</v>
      </c>
      <c r="DO14" s="547">
        <v>0</v>
      </c>
      <c r="DP14" s="547">
        <v>0</v>
      </c>
      <c r="DQ14" s="547">
        <v>0</v>
      </c>
      <c r="DR14" s="547">
        <v>0</v>
      </c>
      <c r="DS14" s="547">
        <v>0</v>
      </c>
      <c r="DT14" s="547">
        <v>0</v>
      </c>
      <c r="DU14" s="547">
        <v>0</v>
      </c>
      <c r="DV14" s="547">
        <v>0</v>
      </c>
      <c r="DW14" s="547">
        <v>0</v>
      </c>
      <c r="DX14" s="547">
        <v>0</v>
      </c>
      <c r="DY14" s="547">
        <v>0</v>
      </c>
      <c r="DZ14" s="547">
        <v>0</v>
      </c>
      <c r="EA14" s="547">
        <v>0</v>
      </c>
      <c r="EB14" s="547">
        <v>0</v>
      </c>
      <c r="EC14" s="547">
        <v>0</v>
      </c>
      <c r="ED14" s="547">
        <v>0</v>
      </c>
      <c r="EE14" s="547">
        <v>0</v>
      </c>
      <c r="EF14" s="547">
        <v>0</v>
      </c>
      <c r="EG14" s="547">
        <v>0</v>
      </c>
      <c r="EH14" s="547">
        <v>0</v>
      </c>
      <c r="EI14" s="547">
        <v>0</v>
      </c>
      <c r="EJ14" s="547">
        <v>0</v>
      </c>
      <c r="EK14" s="547">
        <v>0</v>
      </c>
      <c r="EL14" s="547">
        <v>0</v>
      </c>
      <c r="EM14" s="547">
        <v>0</v>
      </c>
      <c r="EN14" s="547">
        <v>0</v>
      </c>
      <c r="EO14" s="547">
        <v>0</v>
      </c>
      <c r="EP14" s="547">
        <v>0</v>
      </c>
      <c r="EQ14" s="547">
        <v>0</v>
      </c>
      <c r="ER14" s="547">
        <v>0</v>
      </c>
      <c r="ES14" s="547">
        <v>0</v>
      </c>
      <c r="ET14" s="547">
        <v>0</v>
      </c>
      <c r="EU14" s="547">
        <v>0</v>
      </c>
      <c r="EV14" s="547">
        <v>0</v>
      </c>
      <c r="EW14" s="547">
        <v>0</v>
      </c>
      <c r="EX14" s="547">
        <v>0</v>
      </c>
      <c r="EY14" s="547">
        <v>0</v>
      </c>
      <c r="EZ14" s="547">
        <v>0</v>
      </c>
      <c r="FA14" s="547">
        <v>0</v>
      </c>
      <c r="FB14" s="547">
        <v>0</v>
      </c>
      <c r="FC14" s="547">
        <v>0</v>
      </c>
      <c r="FD14" s="547">
        <v>0</v>
      </c>
      <c r="FE14" s="547">
        <v>0</v>
      </c>
      <c r="FF14" s="547">
        <v>0</v>
      </c>
      <c r="FG14" s="547">
        <v>0</v>
      </c>
      <c r="FH14" s="547">
        <v>0</v>
      </c>
      <c r="FI14" s="547">
        <v>0</v>
      </c>
      <c r="FJ14" s="547">
        <v>0</v>
      </c>
      <c r="FK14" s="547">
        <v>0</v>
      </c>
      <c r="FL14" s="547">
        <v>0</v>
      </c>
      <c r="FM14" s="547">
        <v>0</v>
      </c>
      <c r="FN14" s="547">
        <v>0</v>
      </c>
      <c r="FO14" s="547">
        <v>0</v>
      </c>
      <c r="FP14" s="547">
        <v>0</v>
      </c>
      <c r="FQ14" s="547">
        <v>0</v>
      </c>
      <c r="FR14" s="547">
        <v>0</v>
      </c>
      <c r="FS14" s="547">
        <v>0</v>
      </c>
      <c r="FT14" s="547">
        <v>0</v>
      </c>
      <c r="FU14" s="547">
        <v>0</v>
      </c>
      <c r="FV14" s="547">
        <v>0</v>
      </c>
    </row>
    <row r="15" spans="1:178" hidden="1" x14ac:dyDescent="0.15">
      <c r="A15" s="547">
        <v>3066189</v>
      </c>
      <c r="B15" s="547" t="s">
        <v>102</v>
      </c>
      <c r="C15" s="547" t="s">
        <v>102</v>
      </c>
      <c r="D15" s="547" t="s">
        <v>102</v>
      </c>
      <c r="E15" s="547" t="s">
        <v>102</v>
      </c>
      <c r="F15" s="547" t="s">
        <v>102</v>
      </c>
      <c r="G15" s="547" t="s">
        <v>102</v>
      </c>
      <c r="H15" s="547" t="s">
        <v>102</v>
      </c>
      <c r="I15" s="547" t="s">
        <v>102</v>
      </c>
      <c r="J15" s="547" t="s">
        <v>102</v>
      </c>
      <c r="K15" s="547" t="s">
        <v>102</v>
      </c>
      <c r="L15" s="547" t="s">
        <v>102</v>
      </c>
      <c r="M15" s="547" t="s">
        <v>102</v>
      </c>
      <c r="N15" s="547" t="s">
        <v>102</v>
      </c>
      <c r="O15" s="547" t="s">
        <v>102</v>
      </c>
      <c r="P15" s="547" t="s">
        <v>102</v>
      </c>
      <c r="Q15" s="547" t="s">
        <v>102</v>
      </c>
      <c r="R15" s="547" t="s">
        <v>102</v>
      </c>
      <c r="S15" s="547" t="s">
        <v>102</v>
      </c>
      <c r="T15" s="547" t="s">
        <v>102</v>
      </c>
      <c r="U15" s="547" t="s">
        <v>102</v>
      </c>
      <c r="V15" s="547" t="s">
        <v>102</v>
      </c>
      <c r="W15" s="547" t="s">
        <v>102</v>
      </c>
      <c r="X15" s="547" t="s">
        <v>102</v>
      </c>
      <c r="Y15" s="547" t="s">
        <v>102</v>
      </c>
      <c r="Z15" s="547" t="s">
        <v>102</v>
      </c>
      <c r="AA15" s="547" t="s">
        <v>102</v>
      </c>
      <c r="AB15" s="547" t="s">
        <v>102</v>
      </c>
      <c r="AC15" s="547" t="s">
        <v>102</v>
      </c>
      <c r="AD15" s="547" t="s">
        <v>102</v>
      </c>
      <c r="AE15" s="547" t="s">
        <v>102</v>
      </c>
      <c r="AF15" s="547" t="s">
        <v>102</v>
      </c>
      <c r="AG15" s="547" t="s">
        <v>102</v>
      </c>
      <c r="AH15" s="547" t="s">
        <v>102</v>
      </c>
      <c r="AI15" s="547" t="s">
        <v>102</v>
      </c>
      <c r="AJ15" s="547" t="s">
        <v>102</v>
      </c>
      <c r="AK15" s="547" t="s">
        <v>102</v>
      </c>
      <c r="AL15" s="547" t="s">
        <v>102</v>
      </c>
      <c r="AM15" s="547" t="s">
        <v>102</v>
      </c>
      <c r="AN15" s="547" t="s">
        <v>102</v>
      </c>
      <c r="AO15" s="547" t="s">
        <v>102</v>
      </c>
      <c r="AP15" s="547" t="s">
        <v>102</v>
      </c>
      <c r="AQ15" s="547" t="s">
        <v>102</v>
      </c>
      <c r="AR15" s="547" t="s">
        <v>102</v>
      </c>
      <c r="AS15" s="547" t="s">
        <v>102</v>
      </c>
      <c r="AT15" s="547" t="s">
        <v>102</v>
      </c>
      <c r="AU15" s="547" t="s">
        <v>102</v>
      </c>
      <c r="AV15" s="547" t="s">
        <v>102</v>
      </c>
      <c r="AW15" s="547" t="s">
        <v>102</v>
      </c>
      <c r="AX15" s="547" t="s">
        <v>102</v>
      </c>
      <c r="AY15" s="547" t="s">
        <v>102</v>
      </c>
      <c r="AZ15" s="547" t="s">
        <v>102</v>
      </c>
      <c r="BA15" s="547" t="s">
        <v>102</v>
      </c>
      <c r="BB15" s="547" t="s">
        <v>102</v>
      </c>
      <c r="BC15" s="547" t="s">
        <v>102</v>
      </c>
      <c r="BD15" s="547" t="s">
        <v>102</v>
      </c>
      <c r="BE15" s="547" t="s">
        <v>102</v>
      </c>
      <c r="BF15" s="547" t="s">
        <v>102</v>
      </c>
      <c r="BG15" s="547" t="s">
        <v>102</v>
      </c>
      <c r="BH15" s="547" t="s">
        <v>102</v>
      </c>
      <c r="BI15" s="547" t="s">
        <v>102</v>
      </c>
      <c r="BJ15" s="547" t="s">
        <v>102</v>
      </c>
      <c r="BK15" s="547" t="s">
        <v>102</v>
      </c>
      <c r="BL15" s="547" t="s">
        <v>102</v>
      </c>
      <c r="BM15" s="547" t="s">
        <v>102</v>
      </c>
      <c r="BN15" s="547" t="s">
        <v>102</v>
      </c>
      <c r="BO15" s="547" t="s">
        <v>102</v>
      </c>
      <c r="BP15" s="547" t="s">
        <v>102</v>
      </c>
      <c r="BQ15" s="547" t="s">
        <v>102</v>
      </c>
      <c r="BR15" s="547" t="s">
        <v>102</v>
      </c>
      <c r="BS15" s="547" t="s">
        <v>102</v>
      </c>
      <c r="BT15" s="547" t="s">
        <v>102</v>
      </c>
      <c r="BU15" s="547" t="s">
        <v>102</v>
      </c>
      <c r="BV15" s="547" t="s">
        <v>102</v>
      </c>
      <c r="BW15" s="547" t="s">
        <v>102</v>
      </c>
      <c r="BX15" s="547" t="s">
        <v>102</v>
      </c>
      <c r="BY15" s="547" t="s">
        <v>102</v>
      </c>
      <c r="BZ15" s="547" t="s">
        <v>102</v>
      </c>
      <c r="CA15" s="547" t="s">
        <v>102</v>
      </c>
      <c r="CB15" s="547" t="s">
        <v>102</v>
      </c>
      <c r="CC15" s="547" t="s">
        <v>102</v>
      </c>
      <c r="CD15" s="547" t="s">
        <v>102</v>
      </c>
      <c r="CE15" s="547" t="s">
        <v>102</v>
      </c>
      <c r="CF15" s="547" t="s">
        <v>102</v>
      </c>
      <c r="CG15" s="547" t="s">
        <v>102</v>
      </c>
      <c r="CH15" s="547" t="s">
        <v>102</v>
      </c>
      <c r="CI15" s="547" t="s">
        <v>102</v>
      </c>
      <c r="CJ15" s="547" t="s">
        <v>102</v>
      </c>
      <c r="CK15" s="547" t="s">
        <v>102</v>
      </c>
      <c r="CL15" s="547" t="s">
        <v>102</v>
      </c>
      <c r="CM15" s="547" t="s">
        <v>102</v>
      </c>
      <c r="CN15" s="547" t="s">
        <v>102</v>
      </c>
      <c r="CO15" s="547" t="s">
        <v>102</v>
      </c>
      <c r="CP15" s="547" t="s">
        <v>102</v>
      </c>
      <c r="CQ15" s="547" t="s">
        <v>102</v>
      </c>
      <c r="CR15" s="547" t="s">
        <v>102</v>
      </c>
      <c r="CS15" s="547" t="s">
        <v>102</v>
      </c>
      <c r="CT15" s="547" t="s">
        <v>102</v>
      </c>
      <c r="CU15" s="547" t="s">
        <v>102</v>
      </c>
      <c r="CV15" s="547" t="s">
        <v>102</v>
      </c>
      <c r="CW15" s="547" t="s">
        <v>102</v>
      </c>
      <c r="CX15" s="547" t="s">
        <v>102</v>
      </c>
      <c r="CY15" s="547" t="s">
        <v>102</v>
      </c>
      <c r="CZ15" s="547" t="s">
        <v>102</v>
      </c>
      <c r="DA15" s="547" t="s">
        <v>102</v>
      </c>
      <c r="DB15" s="547" t="s">
        <v>102</v>
      </c>
      <c r="DC15" s="547" t="s">
        <v>102</v>
      </c>
      <c r="DD15" s="547" t="s">
        <v>102</v>
      </c>
      <c r="DE15" s="547" t="s">
        <v>102</v>
      </c>
      <c r="DF15" s="547" t="s">
        <v>102</v>
      </c>
      <c r="DG15" s="547" t="s">
        <v>102</v>
      </c>
      <c r="DH15" s="547" t="s">
        <v>102</v>
      </c>
      <c r="DI15" s="547" t="s">
        <v>102</v>
      </c>
      <c r="DJ15" s="547" t="s">
        <v>102</v>
      </c>
      <c r="DK15" s="547" t="s">
        <v>102</v>
      </c>
      <c r="DL15" s="547" t="s">
        <v>102</v>
      </c>
      <c r="DM15" s="547" t="s">
        <v>102</v>
      </c>
      <c r="DN15" s="547" t="s">
        <v>102</v>
      </c>
      <c r="DO15" s="547" t="s">
        <v>102</v>
      </c>
      <c r="DP15" s="547" t="s">
        <v>102</v>
      </c>
      <c r="DQ15" s="547" t="s">
        <v>102</v>
      </c>
      <c r="DR15" s="547" t="s">
        <v>102</v>
      </c>
      <c r="DS15" s="547" t="s">
        <v>102</v>
      </c>
      <c r="DT15" s="547" t="s">
        <v>102</v>
      </c>
      <c r="DU15" s="547" t="s">
        <v>102</v>
      </c>
      <c r="DV15" s="547" t="s">
        <v>102</v>
      </c>
      <c r="DW15" s="547" t="s">
        <v>102</v>
      </c>
      <c r="DX15" s="547" t="s">
        <v>102</v>
      </c>
      <c r="DY15" s="547" t="s">
        <v>102</v>
      </c>
      <c r="DZ15" s="547" t="s">
        <v>102</v>
      </c>
      <c r="EA15" s="547" t="s">
        <v>102</v>
      </c>
      <c r="EB15" s="547" t="s">
        <v>102</v>
      </c>
      <c r="EC15" s="547" t="s">
        <v>102</v>
      </c>
      <c r="ED15" s="547" t="s">
        <v>102</v>
      </c>
      <c r="EE15" s="547" t="s">
        <v>102</v>
      </c>
      <c r="EF15" s="547" t="s">
        <v>102</v>
      </c>
      <c r="EG15" s="547" t="s">
        <v>102</v>
      </c>
      <c r="EH15" s="547" t="s">
        <v>102</v>
      </c>
      <c r="EI15" s="547" t="s">
        <v>102</v>
      </c>
      <c r="EJ15" s="547" t="s">
        <v>102</v>
      </c>
      <c r="EK15" s="547" t="s">
        <v>102</v>
      </c>
      <c r="EL15" s="547" t="s">
        <v>102</v>
      </c>
      <c r="EM15" s="547" t="s">
        <v>102</v>
      </c>
      <c r="EN15" s="547" t="s">
        <v>102</v>
      </c>
      <c r="EO15" s="547" t="s">
        <v>102</v>
      </c>
      <c r="EP15" s="547" t="s">
        <v>102</v>
      </c>
      <c r="EQ15" s="547" t="s">
        <v>102</v>
      </c>
      <c r="ER15" s="547" t="s">
        <v>102</v>
      </c>
      <c r="ES15" s="547" t="s">
        <v>102</v>
      </c>
      <c r="ET15" s="547" t="s">
        <v>102</v>
      </c>
      <c r="EU15" s="547" t="s">
        <v>102</v>
      </c>
      <c r="EV15" s="547" t="s">
        <v>102</v>
      </c>
      <c r="EW15" s="547" t="s">
        <v>102</v>
      </c>
      <c r="EX15" s="547" t="s">
        <v>102</v>
      </c>
      <c r="EY15" s="547" t="s">
        <v>102</v>
      </c>
      <c r="EZ15" s="547" t="s">
        <v>102</v>
      </c>
      <c r="FA15" s="547" t="s">
        <v>102</v>
      </c>
      <c r="FB15" s="547" t="s">
        <v>102</v>
      </c>
      <c r="FC15" s="547" t="s">
        <v>102</v>
      </c>
      <c r="FD15" s="547" t="s">
        <v>102</v>
      </c>
      <c r="FE15" s="547" t="s">
        <v>102</v>
      </c>
      <c r="FF15" s="547" t="s">
        <v>102</v>
      </c>
      <c r="FG15" s="547" t="s">
        <v>102</v>
      </c>
      <c r="FH15" s="547" t="s">
        <v>102</v>
      </c>
      <c r="FI15" s="547" t="s">
        <v>102</v>
      </c>
      <c r="FJ15" s="547" t="s">
        <v>102</v>
      </c>
      <c r="FK15" s="547" t="s">
        <v>102</v>
      </c>
      <c r="FL15" s="547" t="s">
        <v>102</v>
      </c>
      <c r="FM15" s="547" t="s">
        <v>102</v>
      </c>
      <c r="FN15" s="547" t="s">
        <v>102</v>
      </c>
      <c r="FO15" s="547" t="s">
        <v>102</v>
      </c>
      <c r="FP15" s="547" t="s">
        <v>102</v>
      </c>
      <c r="FQ15" s="547" t="s">
        <v>102</v>
      </c>
      <c r="FR15" s="547" t="s">
        <v>102</v>
      </c>
      <c r="FS15" s="547" t="s">
        <v>102</v>
      </c>
      <c r="FT15" s="547" t="s">
        <v>102</v>
      </c>
      <c r="FU15" s="547" t="s">
        <v>102</v>
      </c>
      <c r="FV15" s="547" t="s">
        <v>102</v>
      </c>
    </row>
    <row r="16" spans="1:178" hidden="1" x14ac:dyDescent="0.15">
      <c r="A16" s="547">
        <v>3066189</v>
      </c>
      <c r="B16" s="547" t="s">
        <v>102</v>
      </c>
      <c r="C16" s="547" t="s">
        <v>102</v>
      </c>
      <c r="D16" s="547" t="s">
        <v>102</v>
      </c>
      <c r="E16" s="547" t="s">
        <v>102</v>
      </c>
      <c r="F16" s="547" t="s">
        <v>102</v>
      </c>
      <c r="G16" s="547" t="s">
        <v>102</v>
      </c>
      <c r="H16" s="547" t="s">
        <v>102</v>
      </c>
      <c r="I16" s="547" t="s">
        <v>102</v>
      </c>
      <c r="J16" s="547" t="s">
        <v>102</v>
      </c>
      <c r="K16" s="547" t="s">
        <v>102</v>
      </c>
      <c r="L16" s="547" t="s">
        <v>102</v>
      </c>
      <c r="M16" s="547" t="s">
        <v>102</v>
      </c>
      <c r="N16" s="547" t="s">
        <v>102</v>
      </c>
      <c r="O16" s="547" t="s">
        <v>102</v>
      </c>
      <c r="P16" s="547" t="s">
        <v>102</v>
      </c>
      <c r="Q16" s="547" t="s">
        <v>102</v>
      </c>
      <c r="R16" s="547" t="s">
        <v>102</v>
      </c>
      <c r="S16" s="547" t="s">
        <v>102</v>
      </c>
      <c r="T16" s="547" t="s">
        <v>102</v>
      </c>
      <c r="U16" s="547" t="s">
        <v>102</v>
      </c>
      <c r="V16" s="547" t="s">
        <v>102</v>
      </c>
      <c r="W16" s="547" t="s">
        <v>102</v>
      </c>
      <c r="X16" s="547" t="s">
        <v>102</v>
      </c>
      <c r="Y16" s="547" t="s">
        <v>102</v>
      </c>
      <c r="Z16" s="547" t="s">
        <v>102</v>
      </c>
      <c r="AA16" s="547" t="s">
        <v>102</v>
      </c>
      <c r="AB16" s="547" t="s">
        <v>102</v>
      </c>
      <c r="AC16" s="547" t="s">
        <v>102</v>
      </c>
      <c r="AD16" s="547" t="s">
        <v>102</v>
      </c>
      <c r="AE16" s="547" t="s">
        <v>102</v>
      </c>
      <c r="AF16" s="547" t="s">
        <v>102</v>
      </c>
      <c r="AG16" s="547" t="s">
        <v>102</v>
      </c>
      <c r="AH16" s="547" t="s">
        <v>102</v>
      </c>
      <c r="AI16" s="547" t="s">
        <v>102</v>
      </c>
      <c r="AJ16" s="547" t="s">
        <v>102</v>
      </c>
      <c r="AK16" s="547" t="s">
        <v>102</v>
      </c>
      <c r="AL16" s="547" t="s">
        <v>102</v>
      </c>
      <c r="AM16" s="547" t="s">
        <v>102</v>
      </c>
      <c r="AN16" s="547" t="s">
        <v>102</v>
      </c>
      <c r="AO16" s="547" t="s">
        <v>102</v>
      </c>
      <c r="AP16" s="547" t="s">
        <v>102</v>
      </c>
      <c r="AQ16" s="547" t="s">
        <v>102</v>
      </c>
      <c r="AR16" s="547" t="s">
        <v>102</v>
      </c>
      <c r="AS16" s="547" t="s">
        <v>102</v>
      </c>
      <c r="AT16" s="547" t="s">
        <v>102</v>
      </c>
      <c r="AU16" s="547" t="s">
        <v>102</v>
      </c>
      <c r="AV16" s="547" t="s">
        <v>102</v>
      </c>
      <c r="AW16" s="547" t="s">
        <v>102</v>
      </c>
      <c r="AX16" s="547" t="s">
        <v>102</v>
      </c>
      <c r="AY16" s="547" t="s">
        <v>102</v>
      </c>
      <c r="AZ16" s="547" t="s">
        <v>102</v>
      </c>
      <c r="BA16" s="547" t="s">
        <v>102</v>
      </c>
      <c r="BB16" s="547" t="s">
        <v>102</v>
      </c>
      <c r="BC16" s="547" t="s">
        <v>102</v>
      </c>
      <c r="BD16" s="547" t="s">
        <v>102</v>
      </c>
      <c r="BE16" s="547" t="s">
        <v>102</v>
      </c>
      <c r="BF16" s="547" t="s">
        <v>102</v>
      </c>
      <c r="BG16" s="547" t="s">
        <v>102</v>
      </c>
      <c r="BH16" s="547" t="s">
        <v>102</v>
      </c>
      <c r="BI16" s="547" t="s">
        <v>102</v>
      </c>
      <c r="BJ16" s="547" t="s">
        <v>102</v>
      </c>
      <c r="BK16" s="547" t="s">
        <v>102</v>
      </c>
      <c r="BL16" s="547" t="s">
        <v>102</v>
      </c>
      <c r="BM16" s="547" t="s">
        <v>102</v>
      </c>
      <c r="BN16" s="547" t="s">
        <v>102</v>
      </c>
      <c r="BO16" s="547" t="s">
        <v>102</v>
      </c>
      <c r="BP16" s="547" t="s">
        <v>102</v>
      </c>
      <c r="BQ16" s="547" t="s">
        <v>102</v>
      </c>
      <c r="BR16" s="547" t="s">
        <v>102</v>
      </c>
      <c r="BS16" s="547" t="s">
        <v>102</v>
      </c>
      <c r="BT16" s="547" t="s">
        <v>102</v>
      </c>
      <c r="BU16" s="547" t="s">
        <v>102</v>
      </c>
      <c r="BV16" s="547" t="s">
        <v>102</v>
      </c>
      <c r="BW16" s="547" t="s">
        <v>102</v>
      </c>
      <c r="BX16" s="547" t="s">
        <v>102</v>
      </c>
      <c r="BY16" s="547" t="s">
        <v>102</v>
      </c>
      <c r="BZ16" s="547" t="s">
        <v>102</v>
      </c>
      <c r="CA16" s="547" t="s">
        <v>102</v>
      </c>
      <c r="CB16" s="547" t="s">
        <v>102</v>
      </c>
      <c r="CC16" s="547" t="s">
        <v>102</v>
      </c>
      <c r="CD16" s="547" t="s">
        <v>102</v>
      </c>
      <c r="CE16" s="547" t="s">
        <v>102</v>
      </c>
      <c r="CF16" s="547" t="s">
        <v>102</v>
      </c>
      <c r="CG16" s="547" t="s">
        <v>102</v>
      </c>
      <c r="CH16" s="547" t="s">
        <v>102</v>
      </c>
      <c r="CI16" s="547" t="s">
        <v>102</v>
      </c>
      <c r="CJ16" s="547" t="s">
        <v>102</v>
      </c>
      <c r="CK16" s="547" t="s">
        <v>102</v>
      </c>
      <c r="CL16" s="547" t="s">
        <v>102</v>
      </c>
      <c r="CM16" s="547" t="s">
        <v>102</v>
      </c>
      <c r="CN16" s="547" t="s">
        <v>102</v>
      </c>
      <c r="CO16" s="547" t="s">
        <v>102</v>
      </c>
      <c r="CP16" s="547" t="s">
        <v>102</v>
      </c>
      <c r="CQ16" s="547" t="s">
        <v>102</v>
      </c>
      <c r="CR16" s="547" t="s">
        <v>102</v>
      </c>
      <c r="CS16" s="547" t="s">
        <v>102</v>
      </c>
      <c r="CT16" s="547" t="s">
        <v>102</v>
      </c>
      <c r="CU16" s="547" t="s">
        <v>102</v>
      </c>
      <c r="CV16" s="547" t="s">
        <v>102</v>
      </c>
      <c r="CW16" s="547" t="s">
        <v>102</v>
      </c>
      <c r="CX16" s="547" t="s">
        <v>102</v>
      </c>
      <c r="CY16" s="547" t="s">
        <v>102</v>
      </c>
      <c r="CZ16" s="547" t="s">
        <v>102</v>
      </c>
      <c r="DA16" s="547" t="s">
        <v>102</v>
      </c>
      <c r="DB16" s="547" t="s">
        <v>102</v>
      </c>
      <c r="DC16" s="547" t="s">
        <v>102</v>
      </c>
      <c r="DD16" s="547" t="s">
        <v>102</v>
      </c>
      <c r="DE16" s="547" t="s">
        <v>102</v>
      </c>
      <c r="DF16" s="547" t="s">
        <v>102</v>
      </c>
      <c r="DG16" s="547" t="s">
        <v>102</v>
      </c>
      <c r="DH16" s="547" t="s">
        <v>102</v>
      </c>
      <c r="DI16" s="547" t="s">
        <v>102</v>
      </c>
      <c r="DJ16" s="547" t="s">
        <v>102</v>
      </c>
      <c r="DK16" s="547" t="s">
        <v>102</v>
      </c>
      <c r="DL16" s="547" t="s">
        <v>102</v>
      </c>
      <c r="DM16" s="547" t="s">
        <v>102</v>
      </c>
      <c r="DN16" s="547" t="s">
        <v>102</v>
      </c>
      <c r="DO16" s="547" t="s">
        <v>102</v>
      </c>
      <c r="DP16" s="547" t="s">
        <v>102</v>
      </c>
      <c r="DQ16" s="547" t="s">
        <v>102</v>
      </c>
      <c r="DR16" s="547" t="s">
        <v>102</v>
      </c>
      <c r="DS16" s="547" t="s">
        <v>102</v>
      </c>
      <c r="DT16" s="547" t="s">
        <v>102</v>
      </c>
      <c r="DU16" s="547" t="s">
        <v>102</v>
      </c>
      <c r="DV16" s="547" t="s">
        <v>102</v>
      </c>
      <c r="DW16" s="547" t="s">
        <v>102</v>
      </c>
      <c r="DX16" s="547" t="s">
        <v>102</v>
      </c>
      <c r="DY16" s="547" t="s">
        <v>102</v>
      </c>
      <c r="DZ16" s="547" t="s">
        <v>102</v>
      </c>
      <c r="EA16" s="547" t="s">
        <v>102</v>
      </c>
      <c r="EB16" s="547" t="s">
        <v>102</v>
      </c>
      <c r="EC16" s="547" t="s">
        <v>102</v>
      </c>
      <c r="ED16" s="547" t="s">
        <v>102</v>
      </c>
      <c r="EE16" s="547" t="s">
        <v>102</v>
      </c>
      <c r="EF16" s="547" t="s">
        <v>102</v>
      </c>
      <c r="EG16" s="547" t="s">
        <v>102</v>
      </c>
      <c r="EH16" s="547" t="s">
        <v>102</v>
      </c>
      <c r="EI16" s="547" t="s">
        <v>102</v>
      </c>
      <c r="EJ16" s="547" t="s">
        <v>102</v>
      </c>
      <c r="EK16" s="547" t="s">
        <v>102</v>
      </c>
      <c r="EL16" s="547" t="s">
        <v>102</v>
      </c>
      <c r="EM16" s="547" t="s">
        <v>102</v>
      </c>
      <c r="EN16" s="547" t="s">
        <v>102</v>
      </c>
      <c r="EO16" s="547" t="s">
        <v>102</v>
      </c>
      <c r="EP16" s="547" t="s">
        <v>102</v>
      </c>
      <c r="EQ16" s="547" t="s">
        <v>102</v>
      </c>
      <c r="ER16" s="547" t="s">
        <v>102</v>
      </c>
      <c r="ES16" s="547" t="s">
        <v>102</v>
      </c>
      <c r="ET16" s="547" t="s">
        <v>102</v>
      </c>
      <c r="EU16" s="547" t="s">
        <v>102</v>
      </c>
      <c r="EV16" s="547" t="s">
        <v>102</v>
      </c>
      <c r="EW16" s="547" t="s">
        <v>102</v>
      </c>
      <c r="EX16" s="547" t="s">
        <v>102</v>
      </c>
      <c r="EY16" s="547" t="s">
        <v>102</v>
      </c>
      <c r="EZ16" s="547" t="s">
        <v>102</v>
      </c>
      <c r="FA16" s="547" t="s">
        <v>102</v>
      </c>
      <c r="FB16" s="547" t="s">
        <v>102</v>
      </c>
      <c r="FC16" s="547" t="s">
        <v>102</v>
      </c>
      <c r="FD16" s="547" t="s">
        <v>102</v>
      </c>
      <c r="FE16" s="547" t="s">
        <v>102</v>
      </c>
      <c r="FF16" s="547" t="s">
        <v>102</v>
      </c>
      <c r="FG16" s="547" t="s">
        <v>102</v>
      </c>
      <c r="FH16" s="547" t="s">
        <v>102</v>
      </c>
      <c r="FI16" s="547" t="s">
        <v>102</v>
      </c>
      <c r="FJ16" s="547" t="s">
        <v>102</v>
      </c>
      <c r="FK16" s="547" t="s">
        <v>102</v>
      </c>
      <c r="FL16" s="547" t="s">
        <v>102</v>
      </c>
      <c r="FM16" s="547" t="s">
        <v>102</v>
      </c>
      <c r="FN16" s="547" t="s">
        <v>102</v>
      </c>
      <c r="FO16" s="547" t="s">
        <v>102</v>
      </c>
      <c r="FP16" s="547" t="s">
        <v>102</v>
      </c>
      <c r="FQ16" s="547" t="s">
        <v>102</v>
      </c>
      <c r="FR16" s="547" t="s">
        <v>102</v>
      </c>
      <c r="FS16" s="547" t="s">
        <v>102</v>
      </c>
      <c r="FT16" s="547" t="s">
        <v>102</v>
      </c>
      <c r="FU16" s="547" t="s">
        <v>102</v>
      </c>
      <c r="FV16" s="547" t="s">
        <v>102</v>
      </c>
    </row>
    <row r="17" spans="1:178" hidden="1" x14ac:dyDescent="0.15">
      <c r="A17" s="547">
        <v>4059688</v>
      </c>
      <c r="B17" s="547" t="s">
        <v>102</v>
      </c>
      <c r="C17" s="547" t="s">
        <v>102</v>
      </c>
      <c r="D17" s="547" t="s">
        <v>102</v>
      </c>
      <c r="E17" s="547" t="s">
        <v>102</v>
      </c>
      <c r="F17" s="547" t="s">
        <v>102</v>
      </c>
      <c r="G17" s="547" t="s">
        <v>102</v>
      </c>
      <c r="H17" s="547" t="s">
        <v>102</v>
      </c>
      <c r="I17" s="547" t="s">
        <v>102</v>
      </c>
      <c r="J17" s="547" t="s">
        <v>102</v>
      </c>
      <c r="K17" s="547" t="s">
        <v>102</v>
      </c>
      <c r="L17" s="547" t="s">
        <v>102</v>
      </c>
      <c r="M17" s="547" t="s">
        <v>102</v>
      </c>
      <c r="N17" s="547" t="s">
        <v>102</v>
      </c>
      <c r="O17" s="547" t="s">
        <v>102</v>
      </c>
      <c r="P17" s="547" t="s">
        <v>102</v>
      </c>
      <c r="Q17" s="547" t="s">
        <v>102</v>
      </c>
      <c r="R17" s="547" t="s">
        <v>102</v>
      </c>
      <c r="S17" s="547" t="s">
        <v>102</v>
      </c>
      <c r="T17" s="547" t="s">
        <v>102</v>
      </c>
      <c r="U17" s="547" t="s">
        <v>102</v>
      </c>
      <c r="V17" s="547" t="s">
        <v>102</v>
      </c>
      <c r="W17" s="547" t="s">
        <v>102</v>
      </c>
      <c r="X17" s="547" t="s">
        <v>102</v>
      </c>
      <c r="Y17" s="547" t="s">
        <v>102</v>
      </c>
      <c r="Z17" s="547" t="s">
        <v>102</v>
      </c>
      <c r="AA17" s="547" t="s">
        <v>102</v>
      </c>
      <c r="AB17" s="547" t="s">
        <v>102</v>
      </c>
      <c r="AC17" s="547" t="s">
        <v>102</v>
      </c>
      <c r="AD17" s="547" t="s">
        <v>102</v>
      </c>
      <c r="AE17" s="547" t="s">
        <v>102</v>
      </c>
      <c r="AF17" s="547" t="s">
        <v>102</v>
      </c>
      <c r="AG17" s="547" t="s">
        <v>102</v>
      </c>
      <c r="AH17" s="547" t="s">
        <v>102</v>
      </c>
      <c r="AI17" s="547" t="s">
        <v>102</v>
      </c>
      <c r="AJ17" s="547" t="s">
        <v>102</v>
      </c>
      <c r="AK17" s="547" t="s">
        <v>102</v>
      </c>
      <c r="AL17" s="547" t="s">
        <v>102</v>
      </c>
      <c r="AM17" s="547" t="s">
        <v>102</v>
      </c>
      <c r="AN17" s="547" t="s">
        <v>102</v>
      </c>
      <c r="AO17" s="547" t="s">
        <v>102</v>
      </c>
      <c r="AP17" s="547" t="s">
        <v>102</v>
      </c>
      <c r="AQ17" s="547" t="s">
        <v>102</v>
      </c>
      <c r="AR17" s="547" t="s">
        <v>102</v>
      </c>
      <c r="AS17" s="547" t="s">
        <v>102</v>
      </c>
      <c r="AT17" s="547" t="s">
        <v>102</v>
      </c>
      <c r="AU17" s="547" t="s">
        <v>102</v>
      </c>
      <c r="AV17" s="547" t="s">
        <v>102</v>
      </c>
      <c r="AW17" s="547" t="s">
        <v>102</v>
      </c>
      <c r="AX17" s="547" t="s">
        <v>102</v>
      </c>
      <c r="AY17" s="547" t="s">
        <v>102</v>
      </c>
      <c r="AZ17" s="547" t="s">
        <v>102</v>
      </c>
      <c r="BA17" s="547" t="s">
        <v>102</v>
      </c>
      <c r="BB17" s="547" t="s">
        <v>102</v>
      </c>
      <c r="BC17" s="547" t="s">
        <v>102</v>
      </c>
      <c r="BD17" s="547" t="s">
        <v>102</v>
      </c>
      <c r="BE17" s="547" t="s">
        <v>102</v>
      </c>
      <c r="BF17" s="547" t="s">
        <v>102</v>
      </c>
      <c r="BG17" s="547" t="s">
        <v>102</v>
      </c>
      <c r="BH17" s="547" t="s">
        <v>102</v>
      </c>
      <c r="BI17" s="547" t="s">
        <v>102</v>
      </c>
      <c r="BJ17" s="547" t="s">
        <v>102</v>
      </c>
      <c r="BK17" s="547" t="s">
        <v>102</v>
      </c>
      <c r="BL17" s="547" t="s">
        <v>102</v>
      </c>
      <c r="BM17" s="547" t="s">
        <v>102</v>
      </c>
      <c r="BN17" s="547" t="s">
        <v>102</v>
      </c>
      <c r="BO17" s="547" t="s">
        <v>102</v>
      </c>
      <c r="BP17" s="547" t="s">
        <v>102</v>
      </c>
      <c r="BQ17" s="547" t="s">
        <v>102</v>
      </c>
      <c r="BR17" s="547" t="s">
        <v>102</v>
      </c>
      <c r="BS17" s="547" t="s">
        <v>102</v>
      </c>
      <c r="BT17" s="547" t="s">
        <v>102</v>
      </c>
      <c r="BU17" s="547" t="s">
        <v>102</v>
      </c>
      <c r="BV17" s="547" t="s">
        <v>102</v>
      </c>
      <c r="BW17" s="547" t="s">
        <v>102</v>
      </c>
      <c r="BX17" s="547" t="s">
        <v>102</v>
      </c>
      <c r="BY17" s="547" t="s">
        <v>102</v>
      </c>
      <c r="BZ17" s="547" t="s">
        <v>102</v>
      </c>
      <c r="CA17" s="547" t="s">
        <v>102</v>
      </c>
      <c r="CB17" s="547" t="s">
        <v>102</v>
      </c>
      <c r="CC17" s="547" t="s">
        <v>102</v>
      </c>
      <c r="CD17" s="547" t="s">
        <v>102</v>
      </c>
      <c r="CE17" s="547" t="s">
        <v>102</v>
      </c>
      <c r="CF17" s="547" t="s">
        <v>102</v>
      </c>
      <c r="CG17" s="547" t="s">
        <v>102</v>
      </c>
      <c r="CH17" s="547" t="s">
        <v>102</v>
      </c>
      <c r="CI17" s="547" t="s">
        <v>102</v>
      </c>
      <c r="CJ17" s="547" t="s">
        <v>102</v>
      </c>
      <c r="CK17" s="547" t="s">
        <v>102</v>
      </c>
      <c r="CL17" s="547" t="s">
        <v>102</v>
      </c>
      <c r="CM17" s="547" t="s">
        <v>102</v>
      </c>
      <c r="CN17" s="547" t="s">
        <v>102</v>
      </c>
      <c r="CO17" s="547" t="s">
        <v>102</v>
      </c>
      <c r="CP17" s="547" t="s">
        <v>102</v>
      </c>
      <c r="CQ17" s="547" t="s">
        <v>102</v>
      </c>
      <c r="CR17" s="547" t="s">
        <v>102</v>
      </c>
      <c r="CS17" s="547" t="s">
        <v>102</v>
      </c>
      <c r="CT17" s="547" t="s">
        <v>102</v>
      </c>
      <c r="CU17" s="547" t="s">
        <v>102</v>
      </c>
      <c r="CV17" s="547" t="s">
        <v>102</v>
      </c>
      <c r="CW17" s="547" t="s">
        <v>102</v>
      </c>
      <c r="CX17" s="547" t="s">
        <v>102</v>
      </c>
      <c r="CY17" s="547" t="s">
        <v>102</v>
      </c>
      <c r="CZ17" s="547" t="s">
        <v>102</v>
      </c>
      <c r="DA17" s="547" t="s">
        <v>102</v>
      </c>
      <c r="DB17" s="547" t="s">
        <v>102</v>
      </c>
      <c r="DC17" s="547" t="s">
        <v>102</v>
      </c>
      <c r="DD17" s="547" t="s">
        <v>102</v>
      </c>
      <c r="DE17" s="547" t="s">
        <v>102</v>
      </c>
      <c r="DF17" s="547" t="s">
        <v>102</v>
      </c>
      <c r="DG17" s="547" t="s">
        <v>102</v>
      </c>
      <c r="DH17" s="547" t="s">
        <v>102</v>
      </c>
      <c r="DI17" s="547" t="s">
        <v>102</v>
      </c>
      <c r="DJ17" s="547" t="s">
        <v>102</v>
      </c>
      <c r="DK17" s="547" t="s">
        <v>102</v>
      </c>
      <c r="DL17" s="547" t="s">
        <v>102</v>
      </c>
      <c r="DM17" s="547" t="s">
        <v>102</v>
      </c>
      <c r="DN17" s="547" t="s">
        <v>102</v>
      </c>
      <c r="DO17" s="547" t="s">
        <v>102</v>
      </c>
      <c r="DP17" s="547" t="s">
        <v>102</v>
      </c>
      <c r="DQ17" s="547" t="s">
        <v>102</v>
      </c>
      <c r="DR17" s="547" t="s">
        <v>102</v>
      </c>
      <c r="DS17" s="547" t="s">
        <v>102</v>
      </c>
      <c r="DT17" s="547" t="s">
        <v>102</v>
      </c>
      <c r="DU17" s="547" t="s">
        <v>102</v>
      </c>
      <c r="DV17" s="547" t="s">
        <v>102</v>
      </c>
      <c r="DW17" s="547" t="s">
        <v>102</v>
      </c>
      <c r="DX17" s="547" t="s">
        <v>102</v>
      </c>
      <c r="DY17" s="547" t="s">
        <v>102</v>
      </c>
      <c r="DZ17" s="547" t="s">
        <v>102</v>
      </c>
      <c r="EA17" s="547" t="s">
        <v>102</v>
      </c>
      <c r="EB17" s="547" t="s">
        <v>102</v>
      </c>
      <c r="EC17" s="547" t="s">
        <v>102</v>
      </c>
      <c r="ED17" s="547" t="s">
        <v>102</v>
      </c>
      <c r="EE17" s="547" t="s">
        <v>102</v>
      </c>
      <c r="EF17" s="547" t="s">
        <v>102</v>
      </c>
      <c r="EG17" s="547" t="s">
        <v>102</v>
      </c>
      <c r="EH17" s="547" t="s">
        <v>102</v>
      </c>
      <c r="EI17" s="547" t="s">
        <v>102</v>
      </c>
      <c r="EJ17" s="547" t="s">
        <v>102</v>
      </c>
      <c r="EK17" s="547" t="s">
        <v>102</v>
      </c>
      <c r="EL17" s="547" t="s">
        <v>102</v>
      </c>
      <c r="EM17" s="547" t="s">
        <v>102</v>
      </c>
      <c r="EN17" s="547" t="s">
        <v>102</v>
      </c>
      <c r="EO17" s="547" t="s">
        <v>102</v>
      </c>
      <c r="EP17" s="547" t="s">
        <v>102</v>
      </c>
      <c r="EQ17" s="547" t="s">
        <v>102</v>
      </c>
      <c r="ER17" s="547" t="s">
        <v>102</v>
      </c>
      <c r="ES17" s="547" t="s">
        <v>102</v>
      </c>
      <c r="ET17" s="547" t="s">
        <v>102</v>
      </c>
      <c r="EU17" s="547" t="s">
        <v>102</v>
      </c>
      <c r="EV17" s="547" t="s">
        <v>102</v>
      </c>
      <c r="EW17" s="547" t="s">
        <v>102</v>
      </c>
      <c r="EX17" s="547" t="s">
        <v>102</v>
      </c>
      <c r="EY17" s="547" t="s">
        <v>102</v>
      </c>
      <c r="EZ17" s="547" t="s">
        <v>102</v>
      </c>
      <c r="FA17" s="547" t="s">
        <v>102</v>
      </c>
      <c r="FB17" s="547" t="s">
        <v>102</v>
      </c>
      <c r="FC17" s="547" t="s">
        <v>102</v>
      </c>
      <c r="FD17" s="547" t="s">
        <v>102</v>
      </c>
      <c r="FE17" s="547" t="s">
        <v>102</v>
      </c>
      <c r="FF17" s="547" t="s">
        <v>102</v>
      </c>
      <c r="FG17" s="547" t="s">
        <v>102</v>
      </c>
      <c r="FH17" s="547" t="s">
        <v>102</v>
      </c>
      <c r="FI17" s="547" t="s">
        <v>102</v>
      </c>
      <c r="FJ17" s="547" t="s">
        <v>102</v>
      </c>
      <c r="FK17" s="547" t="s">
        <v>102</v>
      </c>
      <c r="FL17" s="547" t="s">
        <v>102</v>
      </c>
      <c r="FM17" s="547" t="s">
        <v>102</v>
      </c>
      <c r="FN17" s="547" t="s">
        <v>102</v>
      </c>
      <c r="FO17" s="547" t="s">
        <v>102</v>
      </c>
      <c r="FP17" s="547" t="s">
        <v>102</v>
      </c>
      <c r="FQ17" s="547" t="s">
        <v>102</v>
      </c>
      <c r="FR17" s="547" t="s">
        <v>102</v>
      </c>
      <c r="FS17" s="547" t="s">
        <v>102</v>
      </c>
      <c r="FT17" s="547" t="s">
        <v>102</v>
      </c>
      <c r="FU17" s="547" t="s">
        <v>102</v>
      </c>
      <c r="FV17" s="547" t="s">
        <v>102</v>
      </c>
    </row>
    <row r="18" spans="1:178" hidden="1" x14ac:dyDescent="0.15">
      <c r="A18" s="547">
        <v>4074457</v>
      </c>
      <c r="B18" s="547" t="s">
        <v>102</v>
      </c>
      <c r="C18" s="547" t="s">
        <v>102</v>
      </c>
      <c r="D18" s="547" t="s">
        <v>102</v>
      </c>
      <c r="E18" s="547" t="s">
        <v>102</v>
      </c>
      <c r="F18" s="547" t="s">
        <v>102</v>
      </c>
      <c r="G18" s="547" t="s">
        <v>102</v>
      </c>
      <c r="H18" s="547" t="s">
        <v>102</v>
      </c>
      <c r="I18" s="547" t="s">
        <v>102</v>
      </c>
      <c r="J18" s="547" t="s">
        <v>102</v>
      </c>
      <c r="K18" s="547" t="s">
        <v>102</v>
      </c>
      <c r="L18" s="547" t="s">
        <v>102</v>
      </c>
      <c r="M18" s="547" t="s">
        <v>102</v>
      </c>
      <c r="N18" s="547" t="s">
        <v>102</v>
      </c>
      <c r="O18" s="547" t="s">
        <v>102</v>
      </c>
      <c r="P18" s="547" t="s">
        <v>102</v>
      </c>
      <c r="Q18" s="547" t="s">
        <v>102</v>
      </c>
      <c r="R18" s="547" t="s">
        <v>102</v>
      </c>
      <c r="S18" s="547" t="s">
        <v>102</v>
      </c>
      <c r="T18" s="547" t="s">
        <v>102</v>
      </c>
      <c r="U18" s="547" t="s">
        <v>102</v>
      </c>
      <c r="V18" s="547" t="s">
        <v>102</v>
      </c>
      <c r="W18" s="547" t="s">
        <v>102</v>
      </c>
      <c r="X18" s="547" t="s">
        <v>102</v>
      </c>
      <c r="Y18" s="547" t="s">
        <v>102</v>
      </c>
      <c r="Z18" s="547" t="s">
        <v>102</v>
      </c>
      <c r="AA18" s="547" t="s">
        <v>102</v>
      </c>
      <c r="AB18" s="547" t="s">
        <v>102</v>
      </c>
      <c r="AC18" s="547" t="s">
        <v>102</v>
      </c>
      <c r="AD18" s="547" t="s">
        <v>102</v>
      </c>
      <c r="AE18" s="547" t="s">
        <v>102</v>
      </c>
      <c r="AF18" s="547" t="s">
        <v>102</v>
      </c>
      <c r="AG18" s="547" t="s">
        <v>102</v>
      </c>
      <c r="AH18" s="547" t="s">
        <v>102</v>
      </c>
      <c r="AI18" s="547" t="s">
        <v>102</v>
      </c>
      <c r="AJ18" s="547" t="s">
        <v>102</v>
      </c>
      <c r="AK18" s="547" t="s">
        <v>102</v>
      </c>
      <c r="AL18" s="547" t="s">
        <v>102</v>
      </c>
      <c r="AM18" s="547" t="s">
        <v>102</v>
      </c>
      <c r="AN18" s="547" t="s">
        <v>102</v>
      </c>
      <c r="AO18" s="547" t="s">
        <v>102</v>
      </c>
      <c r="AP18" s="547" t="s">
        <v>102</v>
      </c>
      <c r="AQ18" s="547" t="s">
        <v>102</v>
      </c>
      <c r="AR18" s="547" t="s">
        <v>102</v>
      </c>
      <c r="AS18" s="547" t="s">
        <v>102</v>
      </c>
      <c r="AT18" s="547" t="s">
        <v>102</v>
      </c>
      <c r="AU18" s="547" t="s">
        <v>102</v>
      </c>
      <c r="AV18" s="547" t="s">
        <v>102</v>
      </c>
      <c r="AW18" s="547" t="s">
        <v>102</v>
      </c>
      <c r="AX18" s="547" t="s">
        <v>102</v>
      </c>
      <c r="AY18" s="547" t="s">
        <v>102</v>
      </c>
      <c r="AZ18" s="547" t="s">
        <v>102</v>
      </c>
      <c r="BA18" s="547" t="s">
        <v>102</v>
      </c>
      <c r="BB18" s="547" t="s">
        <v>102</v>
      </c>
      <c r="BC18" s="547" t="s">
        <v>102</v>
      </c>
      <c r="BD18" s="547" t="s">
        <v>102</v>
      </c>
      <c r="BE18" s="547" t="s">
        <v>102</v>
      </c>
      <c r="BF18" s="547" t="s">
        <v>102</v>
      </c>
      <c r="BG18" s="547" t="s">
        <v>102</v>
      </c>
      <c r="BH18" s="547" t="s">
        <v>102</v>
      </c>
      <c r="BI18" s="547" t="s">
        <v>102</v>
      </c>
      <c r="BJ18" s="547" t="s">
        <v>102</v>
      </c>
      <c r="BK18" s="547" t="s">
        <v>102</v>
      </c>
      <c r="BL18" s="547" t="s">
        <v>102</v>
      </c>
      <c r="BM18" s="547" t="s">
        <v>102</v>
      </c>
      <c r="BN18" s="547" t="s">
        <v>102</v>
      </c>
      <c r="BO18" s="547" t="s">
        <v>102</v>
      </c>
      <c r="BP18" s="547" t="s">
        <v>102</v>
      </c>
      <c r="BQ18" s="547" t="s">
        <v>102</v>
      </c>
      <c r="BR18" s="547" t="s">
        <v>102</v>
      </c>
      <c r="BS18" s="547" t="s">
        <v>102</v>
      </c>
      <c r="BT18" s="547" t="s">
        <v>102</v>
      </c>
      <c r="BU18" s="547" t="s">
        <v>102</v>
      </c>
      <c r="BV18" s="547" t="s">
        <v>102</v>
      </c>
      <c r="BW18" s="547" t="s">
        <v>102</v>
      </c>
      <c r="BX18" s="547" t="s">
        <v>102</v>
      </c>
      <c r="BY18" s="547" t="s">
        <v>102</v>
      </c>
      <c r="BZ18" s="547" t="s">
        <v>102</v>
      </c>
      <c r="CA18" s="547" t="s">
        <v>102</v>
      </c>
      <c r="CB18" s="547" t="s">
        <v>102</v>
      </c>
      <c r="CC18" s="547" t="s">
        <v>102</v>
      </c>
      <c r="CD18" s="547" t="s">
        <v>102</v>
      </c>
      <c r="CE18" s="547" t="s">
        <v>102</v>
      </c>
      <c r="CF18" s="547" t="s">
        <v>102</v>
      </c>
      <c r="CG18" s="547" t="s">
        <v>102</v>
      </c>
      <c r="CH18" s="547" t="s">
        <v>102</v>
      </c>
      <c r="CI18" s="547" t="s">
        <v>102</v>
      </c>
      <c r="CJ18" s="547" t="s">
        <v>102</v>
      </c>
      <c r="CK18" s="547" t="s">
        <v>102</v>
      </c>
      <c r="CL18" s="547" t="s">
        <v>102</v>
      </c>
      <c r="CM18" s="547" t="s">
        <v>102</v>
      </c>
      <c r="CN18" s="547" t="s">
        <v>102</v>
      </c>
      <c r="CO18" s="547" t="s">
        <v>102</v>
      </c>
      <c r="CP18" s="547" t="s">
        <v>102</v>
      </c>
      <c r="CQ18" s="547" t="s">
        <v>102</v>
      </c>
      <c r="CR18" s="547" t="s">
        <v>102</v>
      </c>
      <c r="CS18" s="547" t="s">
        <v>102</v>
      </c>
      <c r="CT18" s="547" t="s">
        <v>102</v>
      </c>
      <c r="CU18" s="547" t="s">
        <v>102</v>
      </c>
      <c r="CV18" s="547" t="s">
        <v>102</v>
      </c>
      <c r="CW18" s="547" t="s">
        <v>102</v>
      </c>
      <c r="CX18" s="547" t="s">
        <v>102</v>
      </c>
      <c r="CY18" s="547" t="s">
        <v>102</v>
      </c>
      <c r="CZ18" s="547" t="s">
        <v>102</v>
      </c>
      <c r="DA18" s="547" t="s">
        <v>102</v>
      </c>
      <c r="DB18" s="547" t="s">
        <v>102</v>
      </c>
      <c r="DC18" s="547" t="s">
        <v>102</v>
      </c>
      <c r="DD18" s="547" t="s">
        <v>102</v>
      </c>
      <c r="DE18" s="547" t="s">
        <v>102</v>
      </c>
      <c r="DF18" s="547" t="s">
        <v>102</v>
      </c>
      <c r="DG18" s="547" t="s">
        <v>102</v>
      </c>
      <c r="DH18" s="547" t="s">
        <v>102</v>
      </c>
      <c r="DI18" s="547" t="s">
        <v>102</v>
      </c>
      <c r="DJ18" s="547" t="s">
        <v>102</v>
      </c>
      <c r="DK18" s="547" t="s">
        <v>102</v>
      </c>
      <c r="DL18" s="547" t="s">
        <v>102</v>
      </c>
      <c r="DM18" s="547" t="s">
        <v>102</v>
      </c>
      <c r="DN18" s="547" t="s">
        <v>102</v>
      </c>
      <c r="DO18" s="547" t="s">
        <v>102</v>
      </c>
      <c r="DP18" s="547" t="s">
        <v>102</v>
      </c>
      <c r="DQ18" s="547" t="s">
        <v>102</v>
      </c>
      <c r="DR18" s="547" t="s">
        <v>102</v>
      </c>
      <c r="DS18" s="547" t="s">
        <v>102</v>
      </c>
      <c r="DT18" s="547" t="s">
        <v>102</v>
      </c>
      <c r="DU18" s="547" t="s">
        <v>102</v>
      </c>
      <c r="DV18" s="547" t="s">
        <v>102</v>
      </c>
      <c r="DW18" s="547" t="s">
        <v>102</v>
      </c>
      <c r="DX18" s="547" t="s">
        <v>102</v>
      </c>
      <c r="DY18" s="547" t="s">
        <v>102</v>
      </c>
      <c r="DZ18" s="547" t="s">
        <v>102</v>
      </c>
      <c r="EA18" s="547" t="s">
        <v>102</v>
      </c>
      <c r="EB18" s="547" t="s">
        <v>102</v>
      </c>
      <c r="EC18" s="547" t="s">
        <v>102</v>
      </c>
      <c r="ED18" s="547" t="s">
        <v>102</v>
      </c>
      <c r="EE18" s="547" t="s">
        <v>102</v>
      </c>
      <c r="EF18" s="547" t="s">
        <v>102</v>
      </c>
      <c r="EG18" s="547" t="s">
        <v>102</v>
      </c>
      <c r="EH18" s="547" t="s">
        <v>102</v>
      </c>
      <c r="EI18" s="547" t="s">
        <v>102</v>
      </c>
      <c r="EJ18" s="547" t="s">
        <v>102</v>
      </c>
      <c r="EK18" s="547" t="s">
        <v>102</v>
      </c>
      <c r="EL18" s="547" t="s">
        <v>102</v>
      </c>
      <c r="EM18" s="547" t="s">
        <v>102</v>
      </c>
      <c r="EN18" s="547" t="s">
        <v>102</v>
      </c>
      <c r="EO18" s="547" t="s">
        <v>102</v>
      </c>
      <c r="EP18" s="547" t="s">
        <v>102</v>
      </c>
      <c r="EQ18" s="547" t="s">
        <v>102</v>
      </c>
      <c r="ER18" s="547" t="s">
        <v>102</v>
      </c>
      <c r="ES18" s="547" t="s">
        <v>102</v>
      </c>
      <c r="ET18" s="547" t="s">
        <v>102</v>
      </c>
      <c r="EU18" s="547" t="s">
        <v>102</v>
      </c>
      <c r="EV18" s="547" t="s">
        <v>102</v>
      </c>
      <c r="EW18" s="547" t="s">
        <v>102</v>
      </c>
      <c r="EX18" s="547" t="s">
        <v>102</v>
      </c>
      <c r="EY18" s="547" t="s">
        <v>102</v>
      </c>
      <c r="EZ18" s="547" t="s">
        <v>102</v>
      </c>
      <c r="FA18" s="547" t="s">
        <v>102</v>
      </c>
      <c r="FB18" s="547" t="s">
        <v>102</v>
      </c>
      <c r="FC18" s="547" t="s">
        <v>102</v>
      </c>
      <c r="FD18" s="547" t="s">
        <v>102</v>
      </c>
      <c r="FE18" s="547" t="s">
        <v>102</v>
      </c>
      <c r="FF18" s="547" t="s">
        <v>102</v>
      </c>
      <c r="FG18" s="547" t="s">
        <v>102</v>
      </c>
      <c r="FH18" s="547" t="s">
        <v>102</v>
      </c>
      <c r="FI18" s="547" t="s">
        <v>102</v>
      </c>
      <c r="FJ18" s="547" t="s">
        <v>102</v>
      </c>
      <c r="FK18" s="547" t="s">
        <v>102</v>
      </c>
      <c r="FL18" s="547" t="s">
        <v>102</v>
      </c>
      <c r="FM18" s="547" t="s">
        <v>102</v>
      </c>
      <c r="FN18" s="547" t="s">
        <v>102</v>
      </c>
      <c r="FO18" s="547" t="s">
        <v>102</v>
      </c>
      <c r="FP18" s="547" t="s">
        <v>102</v>
      </c>
      <c r="FQ18" s="547" t="s">
        <v>102</v>
      </c>
      <c r="FR18" s="547" t="s">
        <v>102</v>
      </c>
      <c r="FS18" s="547" t="s">
        <v>102</v>
      </c>
      <c r="FT18" s="547" t="s">
        <v>102</v>
      </c>
      <c r="FU18" s="547" t="s">
        <v>102</v>
      </c>
      <c r="FV18" s="547" t="s">
        <v>102</v>
      </c>
    </row>
    <row r="19" spans="1:178" hidden="1" x14ac:dyDescent="0.15">
      <c r="A19" s="547">
        <v>4074457</v>
      </c>
      <c r="B19" s="547" t="s">
        <v>102</v>
      </c>
      <c r="C19" s="547" t="s">
        <v>102</v>
      </c>
      <c r="D19" s="547" t="s">
        <v>102</v>
      </c>
      <c r="E19" s="547" t="s">
        <v>102</v>
      </c>
      <c r="F19" s="547" t="s">
        <v>102</v>
      </c>
      <c r="G19" s="547" t="s">
        <v>102</v>
      </c>
      <c r="H19" s="547" t="s">
        <v>102</v>
      </c>
      <c r="I19" s="547" t="s">
        <v>102</v>
      </c>
      <c r="J19" s="547" t="s">
        <v>102</v>
      </c>
      <c r="K19" s="547" t="s">
        <v>102</v>
      </c>
      <c r="L19" s="547" t="s">
        <v>102</v>
      </c>
      <c r="M19" s="547" t="s">
        <v>102</v>
      </c>
      <c r="N19" s="547" t="s">
        <v>102</v>
      </c>
      <c r="O19" s="547" t="s">
        <v>102</v>
      </c>
      <c r="P19" s="547" t="s">
        <v>102</v>
      </c>
      <c r="Q19" s="547" t="s">
        <v>102</v>
      </c>
      <c r="R19" s="547" t="s">
        <v>102</v>
      </c>
      <c r="S19" s="547" t="s">
        <v>102</v>
      </c>
      <c r="T19" s="547" t="s">
        <v>102</v>
      </c>
      <c r="U19" s="547" t="s">
        <v>102</v>
      </c>
      <c r="V19" s="547" t="s">
        <v>102</v>
      </c>
      <c r="W19" s="547" t="s">
        <v>102</v>
      </c>
      <c r="X19" s="547" t="s">
        <v>102</v>
      </c>
      <c r="Y19" s="547" t="s">
        <v>102</v>
      </c>
      <c r="Z19" s="547" t="s">
        <v>102</v>
      </c>
      <c r="AA19" s="547" t="s">
        <v>102</v>
      </c>
      <c r="AB19" s="547" t="s">
        <v>102</v>
      </c>
      <c r="AC19" s="547" t="s">
        <v>102</v>
      </c>
      <c r="AD19" s="547" t="s">
        <v>102</v>
      </c>
      <c r="AE19" s="547" t="s">
        <v>102</v>
      </c>
      <c r="AF19" s="547" t="s">
        <v>102</v>
      </c>
      <c r="AG19" s="547" t="s">
        <v>102</v>
      </c>
      <c r="AH19" s="547" t="s">
        <v>102</v>
      </c>
      <c r="AI19" s="547" t="s">
        <v>102</v>
      </c>
      <c r="AJ19" s="547" t="s">
        <v>102</v>
      </c>
      <c r="AK19" s="547" t="s">
        <v>102</v>
      </c>
      <c r="AL19" s="547" t="s">
        <v>102</v>
      </c>
      <c r="AM19" s="547" t="s">
        <v>102</v>
      </c>
      <c r="AN19" s="547" t="s">
        <v>102</v>
      </c>
      <c r="AO19" s="547" t="s">
        <v>102</v>
      </c>
      <c r="AP19" s="547" t="s">
        <v>102</v>
      </c>
      <c r="AQ19" s="547" t="s">
        <v>102</v>
      </c>
      <c r="AR19" s="547" t="s">
        <v>102</v>
      </c>
      <c r="AS19" s="547" t="s">
        <v>102</v>
      </c>
      <c r="AT19" s="547" t="s">
        <v>102</v>
      </c>
      <c r="AU19" s="547" t="s">
        <v>102</v>
      </c>
      <c r="AV19" s="547" t="s">
        <v>102</v>
      </c>
      <c r="AW19" s="547" t="s">
        <v>102</v>
      </c>
      <c r="AX19" s="547" t="s">
        <v>102</v>
      </c>
      <c r="AY19" s="547" t="s">
        <v>102</v>
      </c>
      <c r="AZ19" s="547" t="s">
        <v>102</v>
      </c>
      <c r="BA19" s="547" t="s">
        <v>102</v>
      </c>
      <c r="BB19" s="547" t="s">
        <v>102</v>
      </c>
      <c r="BC19" s="547" t="s">
        <v>102</v>
      </c>
      <c r="BD19" s="547" t="s">
        <v>102</v>
      </c>
      <c r="BE19" s="547" t="s">
        <v>102</v>
      </c>
      <c r="BF19" s="547" t="s">
        <v>102</v>
      </c>
      <c r="BG19" s="547" t="s">
        <v>102</v>
      </c>
      <c r="BH19" s="547" t="s">
        <v>102</v>
      </c>
      <c r="BI19" s="547" t="s">
        <v>102</v>
      </c>
      <c r="BJ19" s="547" t="s">
        <v>102</v>
      </c>
      <c r="BK19" s="547" t="s">
        <v>102</v>
      </c>
      <c r="BL19" s="547" t="s">
        <v>102</v>
      </c>
      <c r="BM19" s="547" t="s">
        <v>102</v>
      </c>
      <c r="BN19" s="547" t="s">
        <v>102</v>
      </c>
      <c r="BO19" s="547" t="s">
        <v>102</v>
      </c>
      <c r="BP19" s="547" t="s">
        <v>102</v>
      </c>
      <c r="BQ19" s="547" t="s">
        <v>102</v>
      </c>
      <c r="BR19" s="547" t="s">
        <v>102</v>
      </c>
      <c r="BS19" s="547" t="s">
        <v>102</v>
      </c>
      <c r="BT19" s="547" t="s">
        <v>102</v>
      </c>
      <c r="BU19" s="547" t="s">
        <v>102</v>
      </c>
      <c r="BV19" s="547" t="s">
        <v>102</v>
      </c>
      <c r="BW19" s="547" t="s">
        <v>102</v>
      </c>
      <c r="BX19" s="547" t="s">
        <v>102</v>
      </c>
      <c r="BY19" s="547" t="s">
        <v>102</v>
      </c>
      <c r="BZ19" s="547" t="s">
        <v>102</v>
      </c>
      <c r="CA19" s="547" t="s">
        <v>102</v>
      </c>
      <c r="CB19" s="547" t="s">
        <v>102</v>
      </c>
      <c r="CC19" s="547" t="s">
        <v>102</v>
      </c>
      <c r="CD19" s="547" t="s">
        <v>102</v>
      </c>
      <c r="CE19" s="547" t="s">
        <v>102</v>
      </c>
      <c r="CF19" s="547" t="s">
        <v>102</v>
      </c>
      <c r="CG19" s="547" t="s">
        <v>102</v>
      </c>
      <c r="CH19" s="547" t="s">
        <v>102</v>
      </c>
      <c r="CI19" s="547" t="s">
        <v>102</v>
      </c>
      <c r="CJ19" s="547" t="s">
        <v>102</v>
      </c>
      <c r="CK19" s="547" t="s">
        <v>102</v>
      </c>
      <c r="CL19" s="547" t="s">
        <v>102</v>
      </c>
      <c r="CM19" s="547" t="s">
        <v>102</v>
      </c>
      <c r="CN19" s="547" t="s">
        <v>102</v>
      </c>
      <c r="CO19" s="547" t="s">
        <v>102</v>
      </c>
      <c r="CP19" s="547" t="s">
        <v>102</v>
      </c>
      <c r="CQ19" s="547" t="s">
        <v>102</v>
      </c>
      <c r="CR19" s="547" t="s">
        <v>102</v>
      </c>
      <c r="CS19" s="547" t="s">
        <v>102</v>
      </c>
      <c r="CT19" s="547" t="s">
        <v>102</v>
      </c>
      <c r="CU19" s="547" t="s">
        <v>102</v>
      </c>
      <c r="CV19" s="547" t="s">
        <v>102</v>
      </c>
      <c r="CW19" s="547" t="s">
        <v>102</v>
      </c>
      <c r="CX19" s="547" t="s">
        <v>102</v>
      </c>
      <c r="CY19" s="547" t="s">
        <v>102</v>
      </c>
      <c r="CZ19" s="547" t="s">
        <v>102</v>
      </c>
      <c r="DA19" s="547" t="s">
        <v>102</v>
      </c>
      <c r="DB19" s="547" t="s">
        <v>102</v>
      </c>
      <c r="DC19" s="547" t="s">
        <v>102</v>
      </c>
      <c r="DD19" s="547" t="s">
        <v>102</v>
      </c>
      <c r="DE19" s="547" t="s">
        <v>102</v>
      </c>
      <c r="DF19" s="547" t="s">
        <v>102</v>
      </c>
      <c r="DG19" s="547" t="s">
        <v>102</v>
      </c>
      <c r="DH19" s="547" t="s">
        <v>102</v>
      </c>
      <c r="DI19" s="547" t="s">
        <v>102</v>
      </c>
      <c r="DJ19" s="547" t="s">
        <v>102</v>
      </c>
      <c r="DK19" s="547" t="s">
        <v>102</v>
      </c>
      <c r="DL19" s="547" t="s">
        <v>102</v>
      </c>
      <c r="DM19" s="547" t="s">
        <v>102</v>
      </c>
      <c r="DN19" s="547" t="s">
        <v>102</v>
      </c>
      <c r="DO19" s="547" t="s">
        <v>102</v>
      </c>
      <c r="DP19" s="547" t="s">
        <v>102</v>
      </c>
      <c r="DQ19" s="547" t="s">
        <v>102</v>
      </c>
      <c r="DR19" s="547" t="s">
        <v>102</v>
      </c>
      <c r="DS19" s="547" t="s">
        <v>102</v>
      </c>
      <c r="DT19" s="547" t="s">
        <v>102</v>
      </c>
      <c r="DU19" s="547" t="s">
        <v>102</v>
      </c>
      <c r="DV19" s="547" t="s">
        <v>102</v>
      </c>
      <c r="DW19" s="547" t="s">
        <v>102</v>
      </c>
      <c r="DX19" s="547" t="s">
        <v>102</v>
      </c>
      <c r="DY19" s="547" t="s">
        <v>102</v>
      </c>
      <c r="DZ19" s="547" t="s">
        <v>102</v>
      </c>
      <c r="EA19" s="547" t="s">
        <v>102</v>
      </c>
      <c r="EB19" s="547" t="s">
        <v>102</v>
      </c>
      <c r="EC19" s="547" t="s">
        <v>102</v>
      </c>
      <c r="ED19" s="547" t="s">
        <v>102</v>
      </c>
      <c r="EE19" s="547" t="s">
        <v>102</v>
      </c>
      <c r="EF19" s="547" t="s">
        <v>102</v>
      </c>
      <c r="EG19" s="547" t="s">
        <v>102</v>
      </c>
      <c r="EH19" s="547" t="s">
        <v>102</v>
      </c>
      <c r="EI19" s="547" t="s">
        <v>102</v>
      </c>
      <c r="EJ19" s="547" t="s">
        <v>102</v>
      </c>
      <c r="EK19" s="547" t="s">
        <v>102</v>
      </c>
      <c r="EL19" s="547" t="s">
        <v>102</v>
      </c>
      <c r="EM19" s="547" t="s">
        <v>102</v>
      </c>
      <c r="EN19" s="547" t="s">
        <v>102</v>
      </c>
      <c r="EO19" s="547" t="s">
        <v>102</v>
      </c>
      <c r="EP19" s="547" t="s">
        <v>102</v>
      </c>
      <c r="EQ19" s="547" t="s">
        <v>102</v>
      </c>
      <c r="ER19" s="547" t="s">
        <v>102</v>
      </c>
      <c r="ES19" s="547" t="s">
        <v>102</v>
      </c>
      <c r="ET19" s="547" t="s">
        <v>102</v>
      </c>
      <c r="EU19" s="547" t="s">
        <v>102</v>
      </c>
      <c r="EV19" s="547" t="s">
        <v>102</v>
      </c>
      <c r="EW19" s="547" t="s">
        <v>102</v>
      </c>
      <c r="EX19" s="547" t="s">
        <v>102</v>
      </c>
      <c r="EY19" s="547" t="s">
        <v>102</v>
      </c>
      <c r="EZ19" s="547" t="s">
        <v>102</v>
      </c>
      <c r="FA19" s="547" t="s">
        <v>102</v>
      </c>
      <c r="FB19" s="547" t="s">
        <v>102</v>
      </c>
      <c r="FC19" s="547" t="s">
        <v>102</v>
      </c>
      <c r="FD19" s="547" t="s">
        <v>102</v>
      </c>
      <c r="FE19" s="547" t="s">
        <v>102</v>
      </c>
      <c r="FF19" s="547" t="s">
        <v>102</v>
      </c>
      <c r="FG19" s="547" t="s">
        <v>102</v>
      </c>
      <c r="FH19" s="547" t="s">
        <v>102</v>
      </c>
      <c r="FI19" s="547" t="s">
        <v>102</v>
      </c>
      <c r="FJ19" s="547" t="s">
        <v>102</v>
      </c>
      <c r="FK19" s="547" t="s">
        <v>102</v>
      </c>
      <c r="FL19" s="547" t="s">
        <v>102</v>
      </c>
      <c r="FM19" s="547" t="s">
        <v>102</v>
      </c>
      <c r="FN19" s="547" t="s">
        <v>102</v>
      </c>
      <c r="FO19" s="547" t="s">
        <v>102</v>
      </c>
      <c r="FP19" s="547" t="s">
        <v>102</v>
      </c>
      <c r="FQ19" s="547" t="s">
        <v>102</v>
      </c>
      <c r="FR19" s="547" t="s">
        <v>102</v>
      </c>
      <c r="FS19" s="547" t="s">
        <v>102</v>
      </c>
      <c r="FT19" s="547" t="s">
        <v>102</v>
      </c>
      <c r="FU19" s="547" t="s">
        <v>102</v>
      </c>
      <c r="FV19" s="547" t="s">
        <v>102</v>
      </c>
    </row>
    <row r="20" spans="1:178" hidden="1" x14ac:dyDescent="0.15">
      <c r="A20" s="547">
        <v>4064423</v>
      </c>
      <c r="B20" s="547" t="s">
        <v>102</v>
      </c>
      <c r="C20" s="547" t="s">
        <v>102</v>
      </c>
      <c r="D20" s="547" t="s">
        <v>102</v>
      </c>
      <c r="E20" s="547" t="s">
        <v>102</v>
      </c>
      <c r="F20" s="547" t="s">
        <v>102</v>
      </c>
      <c r="G20" s="547" t="s">
        <v>102</v>
      </c>
      <c r="H20" s="547" t="s">
        <v>102</v>
      </c>
      <c r="I20" s="547" t="s">
        <v>102</v>
      </c>
      <c r="J20" s="547" t="s">
        <v>102</v>
      </c>
      <c r="K20" s="547" t="s">
        <v>102</v>
      </c>
      <c r="L20" s="547" t="s">
        <v>102</v>
      </c>
      <c r="M20" s="547" t="s">
        <v>102</v>
      </c>
      <c r="N20" s="547" t="s">
        <v>102</v>
      </c>
      <c r="O20" s="547" t="s">
        <v>102</v>
      </c>
      <c r="P20" s="547" t="s">
        <v>102</v>
      </c>
      <c r="Q20" s="547" t="s">
        <v>102</v>
      </c>
      <c r="R20" s="547" t="s">
        <v>102</v>
      </c>
      <c r="S20" s="547" t="s">
        <v>102</v>
      </c>
      <c r="T20" s="547" t="s">
        <v>102</v>
      </c>
      <c r="U20" s="547" t="s">
        <v>102</v>
      </c>
      <c r="V20" s="547" t="s">
        <v>102</v>
      </c>
      <c r="W20" s="547" t="s">
        <v>102</v>
      </c>
      <c r="X20" s="547" t="s">
        <v>102</v>
      </c>
      <c r="Y20" s="547" t="s">
        <v>102</v>
      </c>
      <c r="Z20" s="547" t="s">
        <v>102</v>
      </c>
      <c r="AA20" s="547" t="s">
        <v>102</v>
      </c>
      <c r="AB20" s="547" t="s">
        <v>102</v>
      </c>
      <c r="AC20" s="547" t="s">
        <v>102</v>
      </c>
      <c r="AD20" s="547" t="s">
        <v>102</v>
      </c>
      <c r="AE20" s="547" t="s">
        <v>102</v>
      </c>
      <c r="AF20" s="547" t="s">
        <v>102</v>
      </c>
      <c r="AG20" s="547" t="s">
        <v>102</v>
      </c>
      <c r="AH20" s="547" t="s">
        <v>102</v>
      </c>
      <c r="AI20" s="547" t="s">
        <v>102</v>
      </c>
      <c r="AJ20" s="547" t="s">
        <v>102</v>
      </c>
      <c r="AK20" s="547" t="s">
        <v>102</v>
      </c>
      <c r="AL20" s="547" t="s">
        <v>102</v>
      </c>
      <c r="AM20" s="547" t="s">
        <v>102</v>
      </c>
      <c r="AN20" s="547" t="s">
        <v>102</v>
      </c>
      <c r="AO20" s="547" t="s">
        <v>102</v>
      </c>
      <c r="AP20" s="547" t="s">
        <v>102</v>
      </c>
      <c r="AQ20" s="547" t="s">
        <v>102</v>
      </c>
      <c r="AR20" s="547" t="s">
        <v>102</v>
      </c>
      <c r="AS20" s="547" t="s">
        <v>102</v>
      </c>
      <c r="AT20" s="547" t="s">
        <v>102</v>
      </c>
      <c r="AU20" s="547" t="s">
        <v>102</v>
      </c>
      <c r="AV20" s="547" t="s">
        <v>102</v>
      </c>
      <c r="AW20" s="547" t="s">
        <v>102</v>
      </c>
      <c r="AX20" s="547" t="s">
        <v>102</v>
      </c>
      <c r="AY20" s="547" t="s">
        <v>102</v>
      </c>
      <c r="AZ20" s="547" t="s">
        <v>102</v>
      </c>
      <c r="BA20" s="547" t="s">
        <v>102</v>
      </c>
      <c r="BB20" s="547" t="s">
        <v>102</v>
      </c>
      <c r="BC20" s="547" t="s">
        <v>102</v>
      </c>
      <c r="BD20" s="547" t="s">
        <v>102</v>
      </c>
      <c r="BE20" s="547" t="s">
        <v>102</v>
      </c>
      <c r="BF20" s="547" t="s">
        <v>102</v>
      </c>
      <c r="BG20" s="547" t="s">
        <v>102</v>
      </c>
      <c r="BH20" s="547" t="s">
        <v>102</v>
      </c>
      <c r="BI20" s="547" t="s">
        <v>102</v>
      </c>
      <c r="BJ20" s="547" t="s">
        <v>102</v>
      </c>
      <c r="BK20" s="547" t="s">
        <v>102</v>
      </c>
      <c r="BL20" s="547" t="s">
        <v>102</v>
      </c>
      <c r="BM20" s="547" t="s">
        <v>102</v>
      </c>
      <c r="BN20" s="547" t="s">
        <v>102</v>
      </c>
      <c r="BO20" s="547" t="s">
        <v>102</v>
      </c>
      <c r="BP20" s="547" t="s">
        <v>102</v>
      </c>
      <c r="BQ20" s="547" t="s">
        <v>102</v>
      </c>
      <c r="BR20" s="547" t="s">
        <v>102</v>
      </c>
      <c r="BS20" s="547" t="s">
        <v>102</v>
      </c>
      <c r="BT20" s="547" t="s">
        <v>102</v>
      </c>
      <c r="BU20" s="547" t="s">
        <v>102</v>
      </c>
      <c r="BV20" s="547" t="s">
        <v>102</v>
      </c>
      <c r="BW20" s="547" t="s">
        <v>102</v>
      </c>
      <c r="BX20" s="547" t="s">
        <v>102</v>
      </c>
      <c r="BY20" s="547" t="s">
        <v>102</v>
      </c>
      <c r="BZ20" s="547" t="s">
        <v>102</v>
      </c>
      <c r="CA20" s="547" t="s">
        <v>102</v>
      </c>
      <c r="CB20" s="547" t="s">
        <v>102</v>
      </c>
      <c r="CC20" s="547" t="s">
        <v>102</v>
      </c>
      <c r="CD20" s="547" t="s">
        <v>102</v>
      </c>
      <c r="CE20" s="547" t="s">
        <v>102</v>
      </c>
      <c r="CF20" s="547" t="s">
        <v>102</v>
      </c>
      <c r="CG20" s="547" t="s">
        <v>102</v>
      </c>
      <c r="CH20" s="547" t="s">
        <v>102</v>
      </c>
      <c r="CI20" s="547" t="s">
        <v>102</v>
      </c>
      <c r="CJ20" s="547" t="s">
        <v>102</v>
      </c>
      <c r="CK20" s="547" t="s">
        <v>102</v>
      </c>
      <c r="CL20" s="547" t="s">
        <v>102</v>
      </c>
      <c r="CM20" s="547" t="s">
        <v>102</v>
      </c>
      <c r="CN20" s="547" t="s">
        <v>102</v>
      </c>
      <c r="CO20" s="547" t="s">
        <v>102</v>
      </c>
      <c r="CP20" s="547" t="s">
        <v>102</v>
      </c>
      <c r="CQ20" s="547" t="s">
        <v>102</v>
      </c>
      <c r="CR20" s="547" t="s">
        <v>102</v>
      </c>
      <c r="CS20" s="547" t="s">
        <v>102</v>
      </c>
      <c r="CT20" s="547" t="s">
        <v>102</v>
      </c>
      <c r="CU20" s="547" t="s">
        <v>102</v>
      </c>
      <c r="CV20" s="547" t="s">
        <v>102</v>
      </c>
      <c r="CW20" s="547" t="s">
        <v>102</v>
      </c>
      <c r="CX20" s="547" t="s">
        <v>102</v>
      </c>
      <c r="CY20" s="547" t="s">
        <v>102</v>
      </c>
      <c r="CZ20" s="547" t="s">
        <v>102</v>
      </c>
      <c r="DA20" s="547" t="s">
        <v>102</v>
      </c>
      <c r="DB20" s="547" t="s">
        <v>102</v>
      </c>
      <c r="DC20" s="547" t="s">
        <v>102</v>
      </c>
      <c r="DD20" s="547" t="s">
        <v>102</v>
      </c>
      <c r="DE20" s="547" t="s">
        <v>102</v>
      </c>
      <c r="DF20" s="547" t="s">
        <v>102</v>
      </c>
      <c r="DG20" s="547" t="s">
        <v>102</v>
      </c>
      <c r="DH20" s="547" t="s">
        <v>102</v>
      </c>
      <c r="DI20" s="547" t="s">
        <v>102</v>
      </c>
      <c r="DJ20" s="547" t="s">
        <v>102</v>
      </c>
      <c r="DK20" s="547" t="s">
        <v>102</v>
      </c>
      <c r="DL20" s="547" t="s">
        <v>102</v>
      </c>
      <c r="DM20" s="547" t="s">
        <v>102</v>
      </c>
      <c r="DN20" s="547" t="s">
        <v>102</v>
      </c>
      <c r="DO20" s="547" t="s">
        <v>102</v>
      </c>
      <c r="DP20" s="547" t="s">
        <v>102</v>
      </c>
      <c r="DQ20" s="547" t="s">
        <v>102</v>
      </c>
      <c r="DR20" s="547" t="s">
        <v>102</v>
      </c>
      <c r="DS20" s="547" t="s">
        <v>102</v>
      </c>
      <c r="DT20" s="547" t="s">
        <v>102</v>
      </c>
      <c r="DU20" s="547" t="s">
        <v>102</v>
      </c>
      <c r="DV20" s="547" t="s">
        <v>102</v>
      </c>
      <c r="DW20" s="547" t="s">
        <v>102</v>
      </c>
      <c r="DX20" s="547" t="s">
        <v>102</v>
      </c>
      <c r="DY20" s="547" t="s">
        <v>102</v>
      </c>
      <c r="DZ20" s="547" t="s">
        <v>102</v>
      </c>
      <c r="EA20" s="547" t="s">
        <v>102</v>
      </c>
      <c r="EB20" s="547" t="s">
        <v>102</v>
      </c>
      <c r="EC20" s="547" t="s">
        <v>102</v>
      </c>
      <c r="ED20" s="547" t="s">
        <v>102</v>
      </c>
      <c r="EE20" s="547" t="s">
        <v>102</v>
      </c>
      <c r="EF20" s="547" t="s">
        <v>102</v>
      </c>
      <c r="EG20" s="547" t="s">
        <v>102</v>
      </c>
      <c r="EH20" s="547" t="s">
        <v>102</v>
      </c>
      <c r="EI20" s="547" t="s">
        <v>102</v>
      </c>
      <c r="EJ20" s="547" t="s">
        <v>102</v>
      </c>
      <c r="EK20" s="547" t="s">
        <v>102</v>
      </c>
      <c r="EL20" s="547" t="s">
        <v>102</v>
      </c>
      <c r="EM20" s="547" t="s">
        <v>102</v>
      </c>
      <c r="EN20" s="547" t="s">
        <v>102</v>
      </c>
      <c r="EO20" s="547" t="s">
        <v>102</v>
      </c>
      <c r="EP20" s="547" t="s">
        <v>102</v>
      </c>
      <c r="EQ20" s="547" t="s">
        <v>102</v>
      </c>
      <c r="ER20" s="547" t="s">
        <v>102</v>
      </c>
      <c r="ES20" s="547" t="s">
        <v>102</v>
      </c>
      <c r="ET20" s="547" t="s">
        <v>102</v>
      </c>
      <c r="EU20" s="547" t="s">
        <v>102</v>
      </c>
      <c r="EV20" s="547" t="s">
        <v>102</v>
      </c>
      <c r="EW20" s="547" t="s">
        <v>102</v>
      </c>
      <c r="EX20" s="547" t="s">
        <v>102</v>
      </c>
      <c r="EY20" s="547" t="s">
        <v>102</v>
      </c>
      <c r="EZ20" s="547" t="s">
        <v>102</v>
      </c>
      <c r="FA20" s="547" t="s">
        <v>102</v>
      </c>
      <c r="FB20" s="547" t="s">
        <v>102</v>
      </c>
      <c r="FC20" s="547" t="s">
        <v>102</v>
      </c>
      <c r="FD20" s="547" t="s">
        <v>102</v>
      </c>
      <c r="FE20" s="547" t="s">
        <v>102</v>
      </c>
      <c r="FF20" s="547" t="s">
        <v>102</v>
      </c>
      <c r="FG20" s="547" t="s">
        <v>102</v>
      </c>
      <c r="FH20" s="547" t="s">
        <v>102</v>
      </c>
      <c r="FI20" s="547" t="s">
        <v>102</v>
      </c>
      <c r="FJ20" s="547" t="s">
        <v>102</v>
      </c>
      <c r="FK20" s="547" t="s">
        <v>102</v>
      </c>
      <c r="FL20" s="547" t="s">
        <v>102</v>
      </c>
      <c r="FM20" s="547" t="s">
        <v>102</v>
      </c>
      <c r="FN20" s="547" t="s">
        <v>102</v>
      </c>
      <c r="FO20" s="547" t="s">
        <v>102</v>
      </c>
      <c r="FP20" s="547" t="s">
        <v>102</v>
      </c>
      <c r="FQ20" s="547" t="s">
        <v>102</v>
      </c>
      <c r="FR20" s="547" t="s">
        <v>102</v>
      </c>
      <c r="FS20" s="547" t="s">
        <v>102</v>
      </c>
      <c r="FT20" s="547" t="s">
        <v>102</v>
      </c>
      <c r="FU20" s="547" t="s">
        <v>102</v>
      </c>
      <c r="FV20" s="547" t="s">
        <v>102</v>
      </c>
    </row>
    <row r="21" spans="1:178" hidden="1" x14ac:dyDescent="0.15">
      <c r="A21" s="547">
        <v>4064423</v>
      </c>
      <c r="B21" s="547" t="s">
        <v>102</v>
      </c>
      <c r="C21" s="547" t="s">
        <v>102</v>
      </c>
      <c r="D21" s="547" t="s">
        <v>102</v>
      </c>
      <c r="E21" s="547" t="s">
        <v>102</v>
      </c>
      <c r="F21" s="547" t="s">
        <v>102</v>
      </c>
      <c r="G21" s="547" t="s">
        <v>102</v>
      </c>
      <c r="H21" s="547" t="s">
        <v>102</v>
      </c>
      <c r="I21" s="547" t="s">
        <v>102</v>
      </c>
      <c r="J21" s="547" t="s">
        <v>102</v>
      </c>
      <c r="K21" s="547" t="s">
        <v>102</v>
      </c>
      <c r="L21" s="547" t="s">
        <v>102</v>
      </c>
      <c r="M21" s="547" t="s">
        <v>102</v>
      </c>
      <c r="N21" s="547" t="s">
        <v>102</v>
      </c>
      <c r="O21" s="547" t="s">
        <v>102</v>
      </c>
      <c r="P21" s="547" t="s">
        <v>102</v>
      </c>
      <c r="Q21" s="547" t="s">
        <v>102</v>
      </c>
      <c r="R21" s="547" t="s">
        <v>102</v>
      </c>
      <c r="S21" s="547" t="s">
        <v>102</v>
      </c>
      <c r="T21" s="547" t="s">
        <v>102</v>
      </c>
      <c r="U21" s="547" t="s">
        <v>102</v>
      </c>
      <c r="V21" s="547" t="s">
        <v>102</v>
      </c>
      <c r="W21" s="547" t="s">
        <v>102</v>
      </c>
      <c r="X21" s="547" t="s">
        <v>102</v>
      </c>
      <c r="Y21" s="547" t="s">
        <v>102</v>
      </c>
      <c r="Z21" s="547" t="s">
        <v>102</v>
      </c>
      <c r="AA21" s="547" t="s">
        <v>102</v>
      </c>
      <c r="AB21" s="547" t="s">
        <v>102</v>
      </c>
      <c r="AC21" s="547" t="s">
        <v>102</v>
      </c>
      <c r="AD21" s="547" t="s">
        <v>102</v>
      </c>
      <c r="AE21" s="547" t="s">
        <v>102</v>
      </c>
      <c r="AF21" s="547" t="s">
        <v>102</v>
      </c>
      <c r="AG21" s="547" t="s">
        <v>102</v>
      </c>
      <c r="AH21" s="547" t="s">
        <v>102</v>
      </c>
      <c r="AI21" s="547" t="s">
        <v>102</v>
      </c>
      <c r="AJ21" s="547" t="s">
        <v>102</v>
      </c>
      <c r="AK21" s="547" t="s">
        <v>102</v>
      </c>
      <c r="AL21" s="547" t="s">
        <v>102</v>
      </c>
      <c r="AM21" s="547" t="s">
        <v>102</v>
      </c>
      <c r="AN21" s="547" t="s">
        <v>102</v>
      </c>
      <c r="AO21" s="547" t="s">
        <v>102</v>
      </c>
      <c r="AP21" s="547" t="s">
        <v>102</v>
      </c>
      <c r="AQ21" s="547" t="s">
        <v>102</v>
      </c>
      <c r="AR21" s="547" t="s">
        <v>102</v>
      </c>
      <c r="AS21" s="547" t="s">
        <v>102</v>
      </c>
      <c r="AT21" s="547" t="s">
        <v>102</v>
      </c>
      <c r="AU21" s="547" t="s">
        <v>102</v>
      </c>
      <c r="AV21" s="547" t="s">
        <v>102</v>
      </c>
      <c r="AW21" s="547" t="s">
        <v>102</v>
      </c>
      <c r="AX21" s="547" t="s">
        <v>102</v>
      </c>
      <c r="AY21" s="547" t="s">
        <v>102</v>
      </c>
      <c r="AZ21" s="547" t="s">
        <v>102</v>
      </c>
      <c r="BA21" s="547" t="s">
        <v>102</v>
      </c>
      <c r="BB21" s="547" t="s">
        <v>102</v>
      </c>
      <c r="BC21" s="547" t="s">
        <v>102</v>
      </c>
      <c r="BD21" s="547" t="s">
        <v>102</v>
      </c>
      <c r="BE21" s="547" t="s">
        <v>102</v>
      </c>
      <c r="BF21" s="547" t="s">
        <v>102</v>
      </c>
      <c r="BG21" s="547" t="s">
        <v>102</v>
      </c>
      <c r="BH21" s="547" t="s">
        <v>102</v>
      </c>
      <c r="BI21" s="547" t="s">
        <v>102</v>
      </c>
      <c r="BJ21" s="547" t="s">
        <v>102</v>
      </c>
      <c r="BK21" s="547" t="s">
        <v>102</v>
      </c>
      <c r="BL21" s="547" t="s">
        <v>102</v>
      </c>
      <c r="BM21" s="547" t="s">
        <v>102</v>
      </c>
      <c r="BN21" s="547" t="s">
        <v>102</v>
      </c>
      <c r="BO21" s="547" t="s">
        <v>102</v>
      </c>
      <c r="BP21" s="547" t="s">
        <v>102</v>
      </c>
      <c r="BQ21" s="547" t="s">
        <v>102</v>
      </c>
      <c r="BR21" s="547" t="s">
        <v>102</v>
      </c>
      <c r="BS21" s="547" t="s">
        <v>102</v>
      </c>
      <c r="BT21" s="547" t="s">
        <v>102</v>
      </c>
      <c r="BU21" s="547" t="s">
        <v>102</v>
      </c>
      <c r="BV21" s="547" t="s">
        <v>102</v>
      </c>
      <c r="BW21" s="547" t="s">
        <v>102</v>
      </c>
      <c r="BX21" s="547" t="s">
        <v>102</v>
      </c>
      <c r="BY21" s="547" t="s">
        <v>102</v>
      </c>
      <c r="BZ21" s="547" t="s">
        <v>102</v>
      </c>
      <c r="CA21" s="547" t="s">
        <v>102</v>
      </c>
      <c r="CB21" s="547" t="s">
        <v>102</v>
      </c>
      <c r="CC21" s="547" t="s">
        <v>102</v>
      </c>
      <c r="CD21" s="547" t="s">
        <v>102</v>
      </c>
      <c r="CE21" s="547" t="s">
        <v>102</v>
      </c>
      <c r="CF21" s="547" t="s">
        <v>102</v>
      </c>
      <c r="CG21" s="547" t="s">
        <v>102</v>
      </c>
      <c r="CH21" s="547" t="s">
        <v>102</v>
      </c>
      <c r="CI21" s="547" t="s">
        <v>102</v>
      </c>
      <c r="CJ21" s="547" t="s">
        <v>102</v>
      </c>
      <c r="CK21" s="547" t="s">
        <v>102</v>
      </c>
      <c r="CL21" s="547" t="s">
        <v>102</v>
      </c>
      <c r="CM21" s="547" t="s">
        <v>102</v>
      </c>
      <c r="CN21" s="547" t="s">
        <v>102</v>
      </c>
      <c r="CO21" s="547" t="s">
        <v>102</v>
      </c>
      <c r="CP21" s="547" t="s">
        <v>102</v>
      </c>
      <c r="CQ21" s="547" t="s">
        <v>102</v>
      </c>
      <c r="CR21" s="547" t="s">
        <v>102</v>
      </c>
      <c r="CS21" s="547" t="s">
        <v>102</v>
      </c>
      <c r="CT21" s="547" t="s">
        <v>102</v>
      </c>
      <c r="CU21" s="547" t="s">
        <v>102</v>
      </c>
      <c r="CV21" s="547" t="s">
        <v>102</v>
      </c>
      <c r="CW21" s="547" t="s">
        <v>102</v>
      </c>
      <c r="CX21" s="547" t="s">
        <v>102</v>
      </c>
      <c r="CY21" s="547" t="s">
        <v>102</v>
      </c>
      <c r="CZ21" s="547" t="s">
        <v>102</v>
      </c>
      <c r="DA21" s="547" t="s">
        <v>102</v>
      </c>
      <c r="DB21" s="547" t="s">
        <v>102</v>
      </c>
      <c r="DC21" s="547" t="s">
        <v>102</v>
      </c>
      <c r="DD21" s="547" t="s">
        <v>102</v>
      </c>
      <c r="DE21" s="547" t="s">
        <v>102</v>
      </c>
      <c r="DF21" s="547" t="s">
        <v>102</v>
      </c>
      <c r="DG21" s="547" t="s">
        <v>102</v>
      </c>
      <c r="DH21" s="547" t="s">
        <v>102</v>
      </c>
      <c r="DI21" s="547" t="s">
        <v>102</v>
      </c>
      <c r="DJ21" s="547" t="s">
        <v>102</v>
      </c>
      <c r="DK21" s="547" t="s">
        <v>102</v>
      </c>
      <c r="DL21" s="547" t="s">
        <v>102</v>
      </c>
      <c r="DM21" s="547" t="s">
        <v>102</v>
      </c>
      <c r="DN21" s="547" t="s">
        <v>102</v>
      </c>
      <c r="DO21" s="547" t="s">
        <v>102</v>
      </c>
      <c r="DP21" s="547" t="s">
        <v>102</v>
      </c>
      <c r="DQ21" s="547" t="s">
        <v>102</v>
      </c>
      <c r="DR21" s="547" t="s">
        <v>102</v>
      </c>
      <c r="DS21" s="547" t="s">
        <v>102</v>
      </c>
      <c r="DT21" s="547" t="s">
        <v>102</v>
      </c>
      <c r="DU21" s="547" t="s">
        <v>102</v>
      </c>
      <c r="DV21" s="547" t="s">
        <v>102</v>
      </c>
      <c r="DW21" s="547" t="s">
        <v>102</v>
      </c>
      <c r="DX21" s="547" t="s">
        <v>102</v>
      </c>
      <c r="DY21" s="547" t="s">
        <v>102</v>
      </c>
      <c r="DZ21" s="547" t="s">
        <v>102</v>
      </c>
      <c r="EA21" s="547" t="s">
        <v>102</v>
      </c>
      <c r="EB21" s="547" t="s">
        <v>102</v>
      </c>
      <c r="EC21" s="547" t="s">
        <v>102</v>
      </c>
      <c r="ED21" s="547" t="s">
        <v>102</v>
      </c>
      <c r="EE21" s="547" t="s">
        <v>102</v>
      </c>
      <c r="EF21" s="547" t="s">
        <v>102</v>
      </c>
      <c r="EG21" s="547" t="s">
        <v>102</v>
      </c>
      <c r="EH21" s="547" t="s">
        <v>102</v>
      </c>
      <c r="EI21" s="547" t="s">
        <v>102</v>
      </c>
      <c r="EJ21" s="547" t="s">
        <v>102</v>
      </c>
      <c r="EK21" s="547" t="s">
        <v>102</v>
      </c>
      <c r="EL21" s="547" t="s">
        <v>102</v>
      </c>
      <c r="EM21" s="547" t="s">
        <v>102</v>
      </c>
      <c r="EN21" s="547" t="s">
        <v>102</v>
      </c>
      <c r="EO21" s="547" t="s">
        <v>102</v>
      </c>
      <c r="EP21" s="547" t="s">
        <v>102</v>
      </c>
      <c r="EQ21" s="547" t="s">
        <v>102</v>
      </c>
      <c r="ER21" s="547" t="s">
        <v>102</v>
      </c>
      <c r="ES21" s="547" t="s">
        <v>102</v>
      </c>
      <c r="ET21" s="547" t="s">
        <v>102</v>
      </c>
      <c r="EU21" s="547" t="s">
        <v>102</v>
      </c>
      <c r="EV21" s="547" t="s">
        <v>102</v>
      </c>
      <c r="EW21" s="547" t="s">
        <v>102</v>
      </c>
      <c r="EX21" s="547" t="s">
        <v>102</v>
      </c>
      <c r="EY21" s="547" t="s">
        <v>102</v>
      </c>
      <c r="EZ21" s="547" t="s">
        <v>102</v>
      </c>
      <c r="FA21" s="547" t="s">
        <v>102</v>
      </c>
      <c r="FB21" s="547" t="s">
        <v>102</v>
      </c>
      <c r="FC21" s="547" t="s">
        <v>102</v>
      </c>
      <c r="FD21" s="547" t="s">
        <v>102</v>
      </c>
      <c r="FE21" s="547" t="s">
        <v>102</v>
      </c>
      <c r="FF21" s="547" t="s">
        <v>102</v>
      </c>
      <c r="FG21" s="547" t="s">
        <v>102</v>
      </c>
      <c r="FH21" s="547" t="s">
        <v>102</v>
      </c>
      <c r="FI21" s="547" t="s">
        <v>102</v>
      </c>
      <c r="FJ21" s="547" t="s">
        <v>102</v>
      </c>
      <c r="FK21" s="547" t="s">
        <v>102</v>
      </c>
      <c r="FL21" s="547" t="s">
        <v>102</v>
      </c>
      <c r="FM21" s="547" t="s">
        <v>102</v>
      </c>
      <c r="FN21" s="547" t="s">
        <v>102</v>
      </c>
      <c r="FO21" s="547" t="s">
        <v>102</v>
      </c>
      <c r="FP21" s="547" t="s">
        <v>102</v>
      </c>
      <c r="FQ21" s="547" t="s">
        <v>102</v>
      </c>
      <c r="FR21" s="547" t="s">
        <v>102</v>
      </c>
      <c r="FS21" s="547" t="s">
        <v>102</v>
      </c>
      <c r="FT21" s="547" t="s">
        <v>102</v>
      </c>
      <c r="FU21" s="547" t="s">
        <v>102</v>
      </c>
      <c r="FV21" s="547" t="s">
        <v>102</v>
      </c>
    </row>
    <row r="22" spans="1:178" hidden="1" x14ac:dyDescent="0.15">
      <c r="A22" s="547">
        <v>4059688</v>
      </c>
      <c r="B22" s="547" t="s">
        <v>102</v>
      </c>
      <c r="C22" s="547" t="s">
        <v>102</v>
      </c>
      <c r="D22" s="547" t="s">
        <v>102</v>
      </c>
      <c r="E22" s="547" t="s">
        <v>102</v>
      </c>
      <c r="F22" s="547" t="s">
        <v>102</v>
      </c>
      <c r="G22" s="547" t="s">
        <v>102</v>
      </c>
      <c r="H22" s="547" t="s">
        <v>102</v>
      </c>
      <c r="I22" s="547" t="s">
        <v>102</v>
      </c>
      <c r="J22" s="547" t="s">
        <v>102</v>
      </c>
      <c r="K22" s="547" t="s">
        <v>102</v>
      </c>
      <c r="L22" s="547" t="s">
        <v>102</v>
      </c>
      <c r="M22" s="547" t="s">
        <v>102</v>
      </c>
      <c r="N22" s="547" t="s">
        <v>102</v>
      </c>
      <c r="O22" s="547" t="s">
        <v>102</v>
      </c>
      <c r="P22" s="547" t="s">
        <v>102</v>
      </c>
      <c r="Q22" s="547" t="s">
        <v>102</v>
      </c>
      <c r="R22" s="547" t="s">
        <v>102</v>
      </c>
      <c r="S22" s="547" t="s">
        <v>102</v>
      </c>
      <c r="T22" s="547" t="s">
        <v>102</v>
      </c>
      <c r="U22" s="547" t="s">
        <v>102</v>
      </c>
      <c r="V22" s="547" t="s">
        <v>102</v>
      </c>
      <c r="W22" s="547" t="s">
        <v>102</v>
      </c>
      <c r="X22" s="547" t="s">
        <v>102</v>
      </c>
      <c r="Y22" s="547" t="s">
        <v>102</v>
      </c>
      <c r="Z22" s="547" t="s">
        <v>102</v>
      </c>
      <c r="AA22" s="547" t="s">
        <v>102</v>
      </c>
      <c r="AB22" s="547" t="s">
        <v>102</v>
      </c>
      <c r="AC22" s="547" t="s">
        <v>102</v>
      </c>
      <c r="AD22" s="547" t="s">
        <v>102</v>
      </c>
      <c r="AE22" s="547" t="s">
        <v>102</v>
      </c>
      <c r="AF22" s="547" t="s">
        <v>102</v>
      </c>
      <c r="AG22" s="547" t="s">
        <v>102</v>
      </c>
      <c r="AH22" s="547" t="s">
        <v>102</v>
      </c>
      <c r="AI22" s="547" t="s">
        <v>102</v>
      </c>
      <c r="AJ22" s="547" t="s">
        <v>102</v>
      </c>
      <c r="AK22" s="547" t="s">
        <v>102</v>
      </c>
      <c r="AL22" s="547" t="s">
        <v>102</v>
      </c>
      <c r="AM22" s="547" t="s">
        <v>102</v>
      </c>
      <c r="AN22" s="547" t="s">
        <v>102</v>
      </c>
      <c r="AO22" s="547" t="s">
        <v>102</v>
      </c>
      <c r="AP22" s="547" t="s">
        <v>102</v>
      </c>
      <c r="AQ22" s="547" t="s">
        <v>102</v>
      </c>
      <c r="AR22" s="547" t="s">
        <v>102</v>
      </c>
      <c r="AS22" s="547" t="s">
        <v>102</v>
      </c>
      <c r="AT22" s="547" t="s">
        <v>102</v>
      </c>
      <c r="AU22" s="547" t="s">
        <v>102</v>
      </c>
      <c r="AV22" s="547" t="s">
        <v>102</v>
      </c>
      <c r="AW22" s="547" t="s">
        <v>102</v>
      </c>
      <c r="AX22" s="547" t="s">
        <v>102</v>
      </c>
      <c r="AY22" s="547" t="s">
        <v>102</v>
      </c>
      <c r="AZ22" s="547" t="s">
        <v>102</v>
      </c>
      <c r="BA22" s="547" t="s">
        <v>102</v>
      </c>
      <c r="BB22" s="547" t="s">
        <v>102</v>
      </c>
      <c r="BC22" s="547" t="s">
        <v>102</v>
      </c>
      <c r="BD22" s="547" t="s">
        <v>102</v>
      </c>
      <c r="BE22" s="547" t="s">
        <v>102</v>
      </c>
      <c r="BF22" s="547" t="s">
        <v>102</v>
      </c>
      <c r="BG22" s="547" t="s">
        <v>102</v>
      </c>
      <c r="BH22" s="547" t="s">
        <v>102</v>
      </c>
      <c r="BI22" s="547" t="s">
        <v>102</v>
      </c>
      <c r="BJ22" s="547" t="s">
        <v>102</v>
      </c>
      <c r="BK22" s="547" t="s">
        <v>102</v>
      </c>
      <c r="BL22" s="547" t="s">
        <v>102</v>
      </c>
      <c r="BM22" s="547" t="s">
        <v>102</v>
      </c>
      <c r="BN22" s="547" t="s">
        <v>102</v>
      </c>
      <c r="BO22" s="547" t="s">
        <v>102</v>
      </c>
      <c r="BP22" s="547" t="s">
        <v>102</v>
      </c>
      <c r="BQ22" s="547" t="s">
        <v>102</v>
      </c>
      <c r="BR22" s="547" t="s">
        <v>102</v>
      </c>
      <c r="BS22" s="547" t="s">
        <v>102</v>
      </c>
      <c r="BT22" s="547" t="s">
        <v>102</v>
      </c>
      <c r="BU22" s="547" t="s">
        <v>102</v>
      </c>
      <c r="BV22" s="547" t="s">
        <v>102</v>
      </c>
      <c r="BW22" s="547" t="s">
        <v>102</v>
      </c>
      <c r="BX22" s="547" t="s">
        <v>102</v>
      </c>
      <c r="BY22" s="547" t="s">
        <v>102</v>
      </c>
      <c r="BZ22" s="547" t="s">
        <v>102</v>
      </c>
      <c r="CA22" s="547" t="s">
        <v>102</v>
      </c>
      <c r="CB22" s="547" t="s">
        <v>102</v>
      </c>
      <c r="CC22" s="547" t="s">
        <v>102</v>
      </c>
      <c r="CD22" s="547" t="s">
        <v>102</v>
      </c>
      <c r="CE22" s="547" t="s">
        <v>102</v>
      </c>
      <c r="CF22" s="547" t="s">
        <v>102</v>
      </c>
      <c r="CG22" s="547" t="s">
        <v>102</v>
      </c>
      <c r="CH22" s="547" t="s">
        <v>102</v>
      </c>
      <c r="CI22" s="547" t="s">
        <v>102</v>
      </c>
      <c r="CJ22" s="547" t="s">
        <v>102</v>
      </c>
      <c r="CK22" s="547" t="s">
        <v>102</v>
      </c>
      <c r="CL22" s="547" t="s">
        <v>102</v>
      </c>
      <c r="CM22" s="547" t="s">
        <v>102</v>
      </c>
      <c r="CN22" s="547" t="s">
        <v>102</v>
      </c>
      <c r="CO22" s="547" t="s">
        <v>102</v>
      </c>
      <c r="CP22" s="547" t="s">
        <v>102</v>
      </c>
      <c r="CQ22" s="547" t="s">
        <v>102</v>
      </c>
      <c r="CR22" s="547" t="s">
        <v>102</v>
      </c>
      <c r="CS22" s="547" t="s">
        <v>102</v>
      </c>
      <c r="CT22" s="547" t="s">
        <v>102</v>
      </c>
      <c r="CU22" s="547" t="s">
        <v>102</v>
      </c>
      <c r="CV22" s="547" t="s">
        <v>102</v>
      </c>
      <c r="CW22" s="547" t="s">
        <v>102</v>
      </c>
      <c r="CX22" s="547" t="s">
        <v>102</v>
      </c>
      <c r="CY22" s="547" t="s">
        <v>102</v>
      </c>
      <c r="CZ22" s="547" t="s">
        <v>102</v>
      </c>
      <c r="DA22" s="547" t="s">
        <v>102</v>
      </c>
      <c r="DB22" s="547" t="s">
        <v>102</v>
      </c>
      <c r="DC22" s="547" t="s">
        <v>102</v>
      </c>
      <c r="DD22" s="547" t="s">
        <v>102</v>
      </c>
      <c r="DE22" s="547" t="s">
        <v>102</v>
      </c>
      <c r="DF22" s="547" t="s">
        <v>102</v>
      </c>
      <c r="DG22" s="547" t="s">
        <v>102</v>
      </c>
      <c r="DH22" s="547" t="s">
        <v>102</v>
      </c>
      <c r="DI22" s="547" t="s">
        <v>102</v>
      </c>
      <c r="DJ22" s="547" t="s">
        <v>102</v>
      </c>
      <c r="DK22" s="547" t="s">
        <v>102</v>
      </c>
      <c r="DL22" s="547" t="s">
        <v>102</v>
      </c>
      <c r="DM22" s="547" t="s">
        <v>102</v>
      </c>
      <c r="DN22" s="547" t="s">
        <v>102</v>
      </c>
      <c r="DO22" s="547" t="s">
        <v>102</v>
      </c>
      <c r="DP22" s="547" t="s">
        <v>102</v>
      </c>
      <c r="DQ22" s="547" t="s">
        <v>102</v>
      </c>
      <c r="DR22" s="547" t="s">
        <v>102</v>
      </c>
      <c r="DS22" s="547" t="s">
        <v>102</v>
      </c>
      <c r="DT22" s="547" t="s">
        <v>102</v>
      </c>
      <c r="DU22" s="547" t="s">
        <v>102</v>
      </c>
      <c r="DV22" s="547" t="s">
        <v>102</v>
      </c>
      <c r="DW22" s="547" t="s">
        <v>102</v>
      </c>
      <c r="DX22" s="547" t="s">
        <v>102</v>
      </c>
      <c r="DY22" s="547" t="s">
        <v>102</v>
      </c>
      <c r="DZ22" s="547" t="s">
        <v>102</v>
      </c>
      <c r="EA22" s="547" t="s">
        <v>102</v>
      </c>
      <c r="EB22" s="547" t="s">
        <v>102</v>
      </c>
      <c r="EC22" s="547" t="s">
        <v>102</v>
      </c>
      <c r="ED22" s="547" t="s">
        <v>102</v>
      </c>
      <c r="EE22" s="547" t="s">
        <v>102</v>
      </c>
      <c r="EF22" s="547" t="s">
        <v>102</v>
      </c>
      <c r="EG22" s="547" t="s">
        <v>102</v>
      </c>
      <c r="EH22" s="547" t="s">
        <v>102</v>
      </c>
      <c r="EI22" s="547" t="s">
        <v>102</v>
      </c>
      <c r="EJ22" s="547" t="s">
        <v>102</v>
      </c>
      <c r="EK22" s="547" t="s">
        <v>102</v>
      </c>
      <c r="EL22" s="547" t="s">
        <v>102</v>
      </c>
      <c r="EM22" s="547" t="s">
        <v>102</v>
      </c>
      <c r="EN22" s="547" t="s">
        <v>102</v>
      </c>
      <c r="EO22" s="547" t="s">
        <v>102</v>
      </c>
      <c r="EP22" s="547" t="s">
        <v>102</v>
      </c>
      <c r="EQ22" s="547" t="s">
        <v>102</v>
      </c>
      <c r="ER22" s="547" t="s">
        <v>102</v>
      </c>
      <c r="ES22" s="547" t="s">
        <v>102</v>
      </c>
      <c r="ET22" s="547" t="s">
        <v>102</v>
      </c>
      <c r="EU22" s="547" t="s">
        <v>102</v>
      </c>
      <c r="EV22" s="547" t="s">
        <v>102</v>
      </c>
      <c r="EW22" s="547" t="s">
        <v>102</v>
      </c>
      <c r="EX22" s="547" t="s">
        <v>102</v>
      </c>
      <c r="EY22" s="547" t="s">
        <v>102</v>
      </c>
      <c r="EZ22" s="547" t="s">
        <v>102</v>
      </c>
      <c r="FA22" s="547" t="s">
        <v>102</v>
      </c>
      <c r="FB22" s="547" t="s">
        <v>102</v>
      </c>
      <c r="FC22" s="547" t="s">
        <v>102</v>
      </c>
      <c r="FD22" s="547" t="s">
        <v>102</v>
      </c>
      <c r="FE22" s="547" t="s">
        <v>102</v>
      </c>
      <c r="FF22" s="547" t="s">
        <v>102</v>
      </c>
      <c r="FG22" s="547" t="s">
        <v>102</v>
      </c>
      <c r="FH22" s="547" t="s">
        <v>102</v>
      </c>
      <c r="FI22" s="547" t="s">
        <v>102</v>
      </c>
      <c r="FJ22" s="547" t="s">
        <v>102</v>
      </c>
      <c r="FK22" s="547" t="s">
        <v>102</v>
      </c>
      <c r="FL22" s="547" t="s">
        <v>102</v>
      </c>
      <c r="FM22" s="547" t="s">
        <v>102</v>
      </c>
      <c r="FN22" s="547" t="s">
        <v>102</v>
      </c>
      <c r="FO22" s="547" t="s">
        <v>102</v>
      </c>
      <c r="FP22" s="547" t="s">
        <v>102</v>
      </c>
      <c r="FQ22" s="547" t="s">
        <v>102</v>
      </c>
      <c r="FR22" s="547" t="s">
        <v>102</v>
      </c>
      <c r="FS22" s="547" t="s">
        <v>102</v>
      </c>
      <c r="FT22" s="547" t="s">
        <v>102</v>
      </c>
      <c r="FU22" s="547" t="s">
        <v>102</v>
      </c>
      <c r="FV22" s="547" t="s">
        <v>102</v>
      </c>
    </row>
    <row r="23" spans="1:178" hidden="1" x14ac:dyDescent="0.15">
      <c r="A23" s="547">
        <v>4058072</v>
      </c>
      <c r="B23" s="547" t="s">
        <v>102</v>
      </c>
      <c r="C23" s="547" t="s">
        <v>102</v>
      </c>
      <c r="D23" s="547" t="s">
        <v>102</v>
      </c>
      <c r="E23" s="547" t="s">
        <v>102</v>
      </c>
      <c r="F23" s="547" t="s">
        <v>102</v>
      </c>
      <c r="G23" s="547" t="s">
        <v>102</v>
      </c>
      <c r="H23" s="547" t="s">
        <v>102</v>
      </c>
      <c r="I23" s="547" t="s">
        <v>102</v>
      </c>
      <c r="J23" s="547" t="s">
        <v>102</v>
      </c>
      <c r="K23" s="547" t="s">
        <v>102</v>
      </c>
      <c r="L23" s="547" t="s">
        <v>102</v>
      </c>
      <c r="M23" s="547" t="s">
        <v>102</v>
      </c>
      <c r="N23" s="547" t="s">
        <v>102</v>
      </c>
      <c r="O23" s="547" t="s">
        <v>102</v>
      </c>
      <c r="P23" s="547" t="s">
        <v>102</v>
      </c>
      <c r="Q23" s="547" t="s">
        <v>102</v>
      </c>
      <c r="R23" s="547" t="s">
        <v>102</v>
      </c>
      <c r="S23" s="547" t="s">
        <v>102</v>
      </c>
      <c r="T23" s="547" t="s">
        <v>102</v>
      </c>
      <c r="U23" s="547" t="s">
        <v>102</v>
      </c>
      <c r="V23" s="547" t="s">
        <v>102</v>
      </c>
      <c r="W23" s="547" t="s">
        <v>102</v>
      </c>
      <c r="X23" s="547" t="s">
        <v>102</v>
      </c>
      <c r="Y23" s="547" t="s">
        <v>102</v>
      </c>
      <c r="Z23" s="547" t="s">
        <v>102</v>
      </c>
      <c r="AA23" s="547" t="s">
        <v>102</v>
      </c>
      <c r="AB23" s="547" t="s">
        <v>102</v>
      </c>
      <c r="AC23" s="547" t="s">
        <v>102</v>
      </c>
      <c r="AD23" s="547" t="s">
        <v>102</v>
      </c>
      <c r="AE23" s="547" t="s">
        <v>102</v>
      </c>
      <c r="AF23" s="547" t="s">
        <v>102</v>
      </c>
      <c r="AG23" s="547" t="s">
        <v>102</v>
      </c>
      <c r="AH23" s="547" t="s">
        <v>102</v>
      </c>
      <c r="AI23" s="547" t="s">
        <v>102</v>
      </c>
      <c r="AJ23" s="547" t="s">
        <v>102</v>
      </c>
      <c r="AK23" s="547" t="s">
        <v>102</v>
      </c>
      <c r="AL23" s="547" t="s">
        <v>102</v>
      </c>
      <c r="AM23" s="547" t="s">
        <v>102</v>
      </c>
      <c r="AN23" s="547" t="s">
        <v>102</v>
      </c>
      <c r="AO23" s="547" t="s">
        <v>102</v>
      </c>
      <c r="AP23" s="547" t="s">
        <v>102</v>
      </c>
      <c r="AQ23" s="547" t="s">
        <v>102</v>
      </c>
      <c r="AR23" s="547" t="s">
        <v>102</v>
      </c>
      <c r="AS23" s="547" t="s">
        <v>102</v>
      </c>
      <c r="AT23" s="547" t="s">
        <v>102</v>
      </c>
      <c r="AU23" s="547" t="s">
        <v>102</v>
      </c>
      <c r="AV23" s="547" t="s">
        <v>102</v>
      </c>
      <c r="AW23" s="547" t="s">
        <v>102</v>
      </c>
      <c r="AX23" s="547" t="s">
        <v>102</v>
      </c>
      <c r="AY23" s="547" t="s">
        <v>102</v>
      </c>
      <c r="AZ23" s="547" t="s">
        <v>102</v>
      </c>
      <c r="BA23" s="547" t="s">
        <v>102</v>
      </c>
      <c r="BB23" s="547" t="s">
        <v>102</v>
      </c>
      <c r="BC23" s="547" t="s">
        <v>102</v>
      </c>
      <c r="BD23" s="547" t="s">
        <v>102</v>
      </c>
      <c r="BE23" s="547" t="s">
        <v>102</v>
      </c>
      <c r="BF23" s="547" t="s">
        <v>102</v>
      </c>
      <c r="BG23" s="547" t="s">
        <v>102</v>
      </c>
      <c r="BH23" s="547" t="s">
        <v>102</v>
      </c>
      <c r="BI23" s="547" t="s">
        <v>102</v>
      </c>
      <c r="BJ23" s="547" t="s">
        <v>102</v>
      </c>
      <c r="BK23" s="547" t="s">
        <v>102</v>
      </c>
      <c r="BL23" s="547" t="s">
        <v>102</v>
      </c>
      <c r="BM23" s="547" t="s">
        <v>102</v>
      </c>
      <c r="BN23" s="547" t="s">
        <v>102</v>
      </c>
      <c r="BO23" s="547" t="s">
        <v>102</v>
      </c>
      <c r="BP23" s="547" t="s">
        <v>102</v>
      </c>
      <c r="BQ23" s="547" t="s">
        <v>102</v>
      </c>
      <c r="BR23" s="547" t="s">
        <v>102</v>
      </c>
      <c r="BS23" s="547" t="s">
        <v>102</v>
      </c>
      <c r="BT23" s="547" t="s">
        <v>102</v>
      </c>
      <c r="BU23" s="547" t="s">
        <v>102</v>
      </c>
      <c r="BV23" s="547" t="s">
        <v>102</v>
      </c>
      <c r="BW23" s="547" t="s">
        <v>102</v>
      </c>
      <c r="BX23" s="547" t="s">
        <v>102</v>
      </c>
      <c r="BY23" s="547" t="s">
        <v>102</v>
      </c>
      <c r="BZ23" s="547" t="s">
        <v>102</v>
      </c>
      <c r="CA23" s="547" t="s">
        <v>102</v>
      </c>
      <c r="CB23" s="547" t="s">
        <v>102</v>
      </c>
      <c r="CC23" s="547" t="s">
        <v>102</v>
      </c>
      <c r="CD23" s="547" t="s">
        <v>102</v>
      </c>
      <c r="CE23" s="547" t="s">
        <v>102</v>
      </c>
      <c r="CF23" s="547" t="s">
        <v>102</v>
      </c>
      <c r="CG23" s="547" t="s">
        <v>102</v>
      </c>
      <c r="CH23" s="547" t="s">
        <v>102</v>
      </c>
      <c r="CI23" s="547" t="s">
        <v>102</v>
      </c>
      <c r="CJ23" s="547" t="s">
        <v>102</v>
      </c>
      <c r="CK23" s="547" t="s">
        <v>102</v>
      </c>
      <c r="CL23" s="547" t="s">
        <v>102</v>
      </c>
      <c r="CM23" s="547" t="s">
        <v>102</v>
      </c>
      <c r="CN23" s="547" t="s">
        <v>102</v>
      </c>
      <c r="CO23" s="547" t="s">
        <v>102</v>
      </c>
      <c r="CP23" s="547" t="s">
        <v>102</v>
      </c>
      <c r="CQ23" s="547" t="s">
        <v>102</v>
      </c>
      <c r="CR23" s="547" t="s">
        <v>102</v>
      </c>
      <c r="CS23" s="547" t="s">
        <v>102</v>
      </c>
      <c r="CT23" s="547" t="s">
        <v>102</v>
      </c>
      <c r="CU23" s="547" t="s">
        <v>102</v>
      </c>
      <c r="CV23" s="547" t="s">
        <v>102</v>
      </c>
      <c r="CW23" s="547" t="s">
        <v>102</v>
      </c>
      <c r="CX23" s="547" t="s">
        <v>102</v>
      </c>
      <c r="CY23" s="547" t="s">
        <v>102</v>
      </c>
      <c r="CZ23" s="547" t="s">
        <v>102</v>
      </c>
      <c r="DA23" s="547" t="s">
        <v>102</v>
      </c>
      <c r="DB23" s="547" t="s">
        <v>102</v>
      </c>
      <c r="DC23" s="547" t="s">
        <v>102</v>
      </c>
      <c r="DD23" s="547" t="s">
        <v>102</v>
      </c>
      <c r="DE23" s="547" t="s">
        <v>102</v>
      </c>
      <c r="DF23" s="547" t="s">
        <v>102</v>
      </c>
      <c r="DG23" s="547" t="s">
        <v>102</v>
      </c>
      <c r="DH23" s="547" t="s">
        <v>102</v>
      </c>
      <c r="DI23" s="547" t="s">
        <v>102</v>
      </c>
      <c r="DJ23" s="547" t="s">
        <v>102</v>
      </c>
      <c r="DK23" s="547" t="s">
        <v>102</v>
      </c>
      <c r="DL23" s="547" t="s">
        <v>102</v>
      </c>
      <c r="DM23" s="547" t="s">
        <v>102</v>
      </c>
      <c r="DN23" s="547" t="s">
        <v>102</v>
      </c>
      <c r="DO23" s="547" t="s">
        <v>102</v>
      </c>
      <c r="DP23" s="547" t="s">
        <v>102</v>
      </c>
      <c r="DQ23" s="547" t="s">
        <v>102</v>
      </c>
      <c r="DR23" s="547" t="s">
        <v>102</v>
      </c>
      <c r="DS23" s="547" t="s">
        <v>102</v>
      </c>
      <c r="DT23" s="547" t="s">
        <v>102</v>
      </c>
      <c r="DU23" s="547" t="s">
        <v>102</v>
      </c>
      <c r="DV23" s="547" t="s">
        <v>102</v>
      </c>
      <c r="DW23" s="547" t="s">
        <v>102</v>
      </c>
      <c r="DX23" s="547" t="s">
        <v>102</v>
      </c>
      <c r="DY23" s="547" t="s">
        <v>102</v>
      </c>
      <c r="DZ23" s="547" t="s">
        <v>102</v>
      </c>
      <c r="EA23" s="547" t="s">
        <v>102</v>
      </c>
      <c r="EB23" s="547" t="s">
        <v>102</v>
      </c>
      <c r="EC23" s="547" t="s">
        <v>102</v>
      </c>
      <c r="ED23" s="547" t="s">
        <v>102</v>
      </c>
      <c r="EE23" s="547" t="s">
        <v>102</v>
      </c>
      <c r="EF23" s="547" t="s">
        <v>102</v>
      </c>
      <c r="EG23" s="547" t="s">
        <v>102</v>
      </c>
      <c r="EH23" s="547" t="s">
        <v>102</v>
      </c>
      <c r="EI23" s="547" t="s">
        <v>102</v>
      </c>
      <c r="EJ23" s="547" t="s">
        <v>102</v>
      </c>
      <c r="EK23" s="547" t="s">
        <v>102</v>
      </c>
      <c r="EL23" s="547" t="s">
        <v>102</v>
      </c>
      <c r="EM23" s="547" t="s">
        <v>102</v>
      </c>
      <c r="EN23" s="547" t="s">
        <v>102</v>
      </c>
      <c r="EO23" s="547" t="s">
        <v>102</v>
      </c>
      <c r="EP23" s="547" t="s">
        <v>102</v>
      </c>
      <c r="EQ23" s="547" t="s">
        <v>102</v>
      </c>
      <c r="ER23" s="547" t="s">
        <v>102</v>
      </c>
      <c r="ES23" s="547" t="s">
        <v>102</v>
      </c>
      <c r="ET23" s="547" t="s">
        <v>102</v>
      </c>
      <c r="EU23" s="547" t="s">
        <v>102</v>
      </c>
      <c r="EV23" s="547" t="s">
        <v>102</v>
      </c>
      <c r="EW23" s="547" t="s">
        <v>102</v>
      </c>
      <c r="EX23" s="547" t="s">
        <v>102</v>
      </c>
      <c r="EY23" s="547" t="s">
        <v>102</v>
      </c>
      <c r="EZ23" s="547" t="s">
        <v>102</v>
      </c>
      <c r="FA23" s="547" t="s">
        <v>102</v>
      </c>
      <c r="FB23" s="547" t="s">
        <v>102</v>
      </c>
      <c r="FC23" s="547" t="s">
        <v>102</v>
      </c>
      <c r="FD23" s="547" t="s">
        <v>102</v>
      </c>
      <c r="FE23" s="547" t="s">
        <v>102</v>
      </c>
      <c r="FF23" s="547" t="s">
        <v>102</v>
      </c>
      <c r="FG23" s="547" t="s">
        <v>102</v>
      </c>
      <c r="FH23" s="547" t="s">
        <v>102</v>
      </c>
      <c r="FI23" s="547" t="s">
        <v>102</v>
      </c>
      <c r="FJ23" s="547" t="s">
        <v>102</v>
      </c>
      <c r="FK23" s="547" t="s">
        <v>102</v>
      </c>
      <c r="FL23" s="547" t="s">
        <v>102</v>
      </c>
      <c r="FM23" s="547" t="s">
        <v>102</v>
      </c>
      <c r="FN23" s="547" t="s">
        <v>102</v>
      </c>
      <c r="FO23" s="547" t="s">
        <v>102</v>
      </c>
      <c r="FP23" s="547" t="s">
        <v>102</v>
      </c>
      <c r="FQ23" s="547" t="s">
        <v>102</v>
      </c>
      <c r="FR23" s="547" t="s">
        <v>102</v>
      </c>
      <c r="FS23" s="547" t="s">
        <v>102</v>
      </c>
      <c r="FT23" s="547" t="s">
        <v>102</v>
      </c>
      <c r="FU23" s="547" t="s">
        <v>102</v>
      </c>
      <c r="FV23" s="547" t="s">
        <v>102</v>
      </c>
    </row>
    <row r="24" spans="1:178" hidden="1" x14ac:dyDescent="0.15">
      <c r="A24" s="547">
        <v>4058072</v>
      </c>
      <c r="B24" s="547" t="s">
        <v>102</v>
      </c>
      <c r="C24" s="547" t="s">
        <v>102</v>
      </c>
      <c r="D24" s="547" t="s">
        <v>102</v>
      </c>
      <c r="E24" s="547" t="s">
        <v>102</v>
      </c>
      <c r="F24" s="547" t="s">
        <v>102</v>
      </c>
      <c r="G24" s="547" t="s">
        <v>102</v>
      </c>
      <c r="H24" s="547" t="s">
        <v>102</v>
      </c>
      <c r="I24" s="547" t="s">
        <v>102</v>
      </c>
      <c r="J24" s="547" t="s">
        <v>102</v>
      </c>
      <c r="K24" s="547" t="s">
        <v>102</v>
      </c>
      <c r="L24" s="547" t="s">
        <v>102</v>
      </c>
      <c r="M24" s="547" t="s">
        <v>102</v>
      </c>
      <c r="N24" s="547" t="s">
        <v>102</v>
      </c>
      <c r="O24" s="547" t="s">
        <v>102</v>
      </c>
      <c r="P24" s="547" t="s">
        <v>102</v>
      </c>
      <c r="Q24" s="547" t="s">
        <v>102</v>
      </c>
      <c r="R24" s="547" t="s">
        <v>102</v>
      </c>
      <c r="S24" s="547" t="s">
        <v>102</v>
      </c>
      <c r="T24" s="547" t="s">
        <v>102</v>
      </c>
      <c r="U24" s="547" t="s">
        <v>102</v>
      </c>
      <c r="V24" s="547" t="s">
        <v>102</v>
      </c>
      <c r="W24" s="547" t="s">
        <v>102</v>
      </c>
      <c r="X24" s="547" t="s">
        <v>102</v>
      </c>
      <c r="Y24" s="547" t="s">
        <v>102</v>
      </c>
      <c r="Z24" s="547" t="s">
        <v>102</v>
      </c>
      <c r="AA24" s="547" t="s">
        <v>102</v>
      </c>
      <c r="AB24" s="547" t="s">
        <v>102</v>
      </c>
      <c r="AC24" s="547" t="s">
        <v>102</v>
      </c>
      <c r="AD24" s="547" t="s">
        <v>102</v>
      </c>
      <c r="AE24" s="547" t="s">
        <v>102</v>
      </c>
      <c r="AF24" s="547" t="s">
        <v>102</v>
      </c>
      <c r="AG24" s="547" t="s">
        <v>102</v>
      </c>
      <c r="AH24" s="547" t="s">
        <v>102</v>
      </c>
      <c r="AI24" s="547" t="s">
        <v>102</v>
      </c>
      <c r="AJ24" s="547" t="s">
        <v>102</v>
      </c>
      <c r="AK24" s="547" t="s">
        <v>102</v>
      </c>
      <c r="AL24" s="547" t="s">
        <v>102</v>
      </c>
      <c r="AM24" s="547" t="s">
        <v>102</v>
      </c>
      <c r="AN24" s="547" t="s">
        <v>102</v>
      </c>
      <c r="AO24" s="547" t="s">
        <v>102</v>
      </c>
      <c r="AP24" s="547" t="s">
        <v>102</v>
      </c>
      <c r="AQ24" s="547" t="s">
        <v>102</v>
      </c>
      <c r="AR24" s="547" t="s">
        <v>102</v>
      </c>
      <c r="AS24" s="547" t="s">
        <v>102</v>
      </c>
      <c r="AT24" s="547" t="s">
        <v>102</v>
      </c>
      <c r="AU24" s="547" t="s">
        <v>102</v>
      </c>
      <c r="AV24" s="547" t="s">
        <v>102</v>
      </c>
      <c r="AW24" s="547" t="s">
        <v>102</v>
      </c>
      <c r="AX24" s="547" t="s">
        <v>102</v>
      </c>
      <c r="AY24" s="547" t="s">
        <v>102</v>
      </c>
      <c r="AZ24" s="547" t="s">
        <v>102</v>
      </c>
      <c r="BA24" s="547" t="s">
        <v>102</v>
      </c>
      <c r="BB24" s="547" t="s">
        <v>102</v>
      </c>
      <c r="BC24" s="547" t="s">
        <v>102</v>
      </c>
      <c r="BD24" s="547" t="s">
        <v>102</v>
      </c>
      <c r="BE24" s="547" t="s">
        <v>102</v>
      </c>
      <c r="BF24" s="547" t="s">
        <v>102</v>
      </c>
      <c r="BG24" s="547" t="s">
        <v>102</v>
      </c>
      <c r="BH24" s="547" t="s">
        <v>102</v>
      </c>
      <c r="BI24" s="547" t="s">
        <v>102</v>
      </c>
      <c r="BJ24" s="547" t="s">
        <v>102</v>
      </c>
      <c r="BK24" s="547" t="s">
        <v>102</v>
      </c>
      <c r="BL24" s="547" t="s">
        <v>102</v>
      </c>
      <c r="BM24" s="547" t="s">
        <v>102</v>
      </c>
      <c r="BN24" s="547" t="s">
        <v>102</v>
      </c>
      <c r="BO24" s="547" t="s">
        <v>102</v>
      </c>
      <c r="BP24" s="547" t="s">
        <v>102</v>
      </c>
      <c r="BQ24" s="547" t="s">
        <v>102</v>
      </c>
      <c r="BR24" s="547" t="s">
        <v>102</v>
      </c>
      <c r="BS24" s="547" t="s">
        <v>102</v>
      </c>
      <c r="BT24" s="547" t="s">
        <v>102</v>
      </c>
      <c r="BU24" s="547" t="s">
        <v>102</v>
      </c>
      <c r="BV24" s="547" t="s">
        <v>102</v>
      </c>
      <c r="BW24" s="547" t="s">
        <v>102</v>
      </c>
      <c r="BX24" s="547" t="s">
        <v>102</v>
      </c>
      <c r="BY24" s="547" t="s">
        <v>102</v>
      </c>
      <c r="BZ24" s="547" t="s">
        <v>102</v>
      </c>
      <c r="CA24" s="547" t="s">
        <v>102</v>
      </c>
      <c r="CB24" s="547" t="s">
        <v>102</v>
      </c>
      <c r="CC24" s="547" t="s">
        <v>102</v>
      </c>
      <c r="CD24" s="547" t="s">
        <v>102</v>
      </c>
      <c r="CE24" s="547" t="s">
        <v>102</v>
      </c>
      <c r="CF24" s="547" t="s">
        <v>102</v>
      </c>
      <c r="CG24" s="547" t="s">
        <v>102</v>
      </c>
      <c r="CH24" s="547" t="s">
        <v>102</v>
      </c>
      <c r="CI24" s="547" t="s">
        <v>102</v>
      </c>
      <c r="CJ24" s="547" t="s">
        <v>102</v>
      </c>
      <c r="CK24" s="547" t="s">
        <v>102</v>
      </c>
      <c r="CL24" s="547" t="s">
        <v>102</v>
      </c>
      <c r="CM24" s="547" t="s">
        <v>102</v>
      </c>
      <c r="CN24" s="547" t="s">
        <v>102</v>
      </c>
      <c r="CO24" s="547" t="s">
        <v>102</v>
      </c>
      <c r="CP24" s="547" t="s">
        <v>102</v>
      </c>
      <c r="CQ24" s="547" t="s">
        <v>102</v>
      </c>
      <c r="CR24" s="547" t="s">
        <v>102</v>
      </c>
      <c r="CS24" s="547" t="s">
        <v>102</v>
      </c>
      <c r="CT24" s="547" t="s">
        <v>102</v>
      </c>
      <c r="CU24" s="547" t="s">
        <v>102</v>
      </c>
      <c r="CV24" s="547" t="s">
        <v>102</v>
      </c>
      <c r="CW24" s="547" t="s">
        <v>102</v>
      </c>
      <c r="CX24" s="547" t="s">
        <v>102</v>
      </c>
      <c r="CY24" s="547" t="s">
        <v>102</v>
      </c>
      <c r="CZ24" s="547" t="s">
        <v>102</v>
      </c>
      <c r="DA24" s="547" t="s">
        <v>102</v>
      </c>
      <c r="DB24" s="547" t="s">
        <v>102</v>
      </c>
      <c r="DC24" s="547" t="s">
        <v>102</v>
      </c>
      <c r="DD24" s="547" t="s">
        <v>102</v>
      </c>
      <c r="DE24" s="547" t="s">
        <v>102</v>
      </c>
      <c r="DF24" s="547" t="s">
        <v>102</v>
      </c>
      <c r="DG24" s="547" t="s">
        <v>102</v>
      </c>
      <c r="DH24" s="547" t="s">
        <v>102</v>
      </c>
      <c r="DI24" s="547" t="s">
        <v>102</v>
      </c>
      <c r="DJ24" s="547" t="s">
        <v>102</v>
      </c>
      <c r="DK24" s="547" t="s">
        <v>102</v>
      </c>
      <c r="DL24" s="547" t="s">
        <v>102</v>
      </c>
      <c r="DM24" s="547" t="s">
        <v>102</v>
      </c>
      <c r="DN24" s="547" t="s">
        <v>102</v>
      </c>
      <c r="DO24" s="547" t="s">
        <v>102</v>
      </c>
      <c r="DP24" s="547" t="s">
        <v>102</v>
      </c>
      <c r="DQ24" s="547" t="s">
        <v>102</v>
      </c>
      <c r="DR24" s="547" t="s">
        <v>102</v>
      </c>
      <c r="DS24" s="547" t="s">
        <v>102</v>
      </c>
      <c r="DT24" s="547" t="s">
        <v>102</v>
      </c>
      <c r="DU24" s="547" t="s">
        <v>102</v>
      </c>
      <c r="DV24" s="547" t="s">
        <v>102</v>
      </c>
      <c r="DW24" s="547" t="s">
        <v>102</v>
      </c>
      <c r="DX24" s="547" t="s">
        <v>102</v>
      </c>
      <c r="DY24" s="547" t="s">
        <v>102</v>
      </c>
      <c r="DZ24" s="547" t="s">
        <v>102</v>
      </c>
      <c r="EA24" s="547" t="s">
        <v>102</v>
      </c>
      <c r="EB24" s="547" t="s">
        <v>102</v>
      </c>
      <c r="EC24" s="547" t="s">
        <v>102</v>
      </c>
      <c r="ED24" s="547" t="s">
        <v>102</v>
      </c>
      <c r="EE24" s="547" t="s">
        <v>102</v>
      </c>
      <c r="EF24" s="547" t="s">
        <v>102</v>
      </c>
      <c r="EG24" s="547" t="s">
        <v>102</v>
      </c>
      <c r="EH24" s="547" t="s">
        <v>102</v>
      </c>
      <c r="EI24" s="547" t="s">
        <v>102</v>
      </c>
      <c r="EJ24" s="547" t="s">
        <v>102</v>
      </c>
      <c r="EK24" s="547" t="s">
        <v>102</v>
      </c>
      <c r="EL24" s="547" t="s">
        <v>102</v>
      </c>
      <c r="EM24" s="547" t="s">
        <v>102</v>
      </c>
      <c r="EN24" s="547" t="s">
        <v>102</v>
      </c>
      <c r="EO24" s="547" t="s">
        <v>102</v>
      </c>
      <c r="EP24" s="547" t="s">
        <v>102</v>
      </c>
      <c r="EQ24" s="547" t="s">
        <v>102</v>
      </c>
      <c r="ER24" s="547" t="s">
        <v>102</v>
      </c>
      <c r="ES24" s="547" t="s">
        <v>102</v>
      </c>
      <c r="ET24" s="547" t="s">
        <v>102</v>
      </c>
      <c r="EU24" s="547" t="s">
        <v>102</v>
      </c>
      <c r="EV24" s="547" t="s">
        <v>102</v>
      </c>
      <c r="EW24" s="547" t="s">
        <v>102</v>
      </c>
      <c r="EX24" s="547" t="s">
        <v>102</v>
      </c>
      <c r="EY24" s="547" t="s">
        <v>102</v>
      </c>
      <c r="EZ24" s="547" t="s">
        <v>102</v>
      </c>
      <c r="FA24" s="547" t="s">
        <v>102</v>
      </c>
      <c r="FB24" s="547" t="s">
        <v>102</v>
      </c>
      <c r="FC24" s="547" t="s">
        <v>102</v>
      </c>
      <c r="FD24" s="547" t="s">
        <v>102</v>
      </c>
      <c r="FE24" s="547" t="s">
        <v>102</v>
      </c>
      <c r="FF24" s="547" t="s">
        <v>102</v>
      </c>
      <c r="FG24" s="547" t="s">
        <v>102</v>
      </c>
      <c r="FH24" s="547" t="s">
        <v>102</v>
      </c>
      <c r="FI24" s="547" t="s">
        <v>102</v>
      </c>
      <c r="FJ24" s="547" t="s">
        <v>102</v>
      </c>
      <c r="FK24" s="547" t="s">
        <v>102</v>
      </c>
      <c r="FL24" s="547" t="s">
        <v>102</v>
      </c>
      <c r="FM24" s="547" t="s">
        <v>102</v>
      </c>
      <c r="FN24" s="547" t="s">
        <v>102</v>
      </c>
      <c r="FO24" s="547" t="s">
        <v>102</v>
      </c>
      <c r="FP24" s="547" t="s">
        <v>102</v>
      </c>
      <c r="FQ24" s="547" t="s">
        <v>102</v>
      </c>
      <c r="FR24" s="547" t="s">
        <v>102</v>
      </c>
      <c r="FS24" s="547" t="s">
        <v>102</v>
      </c>
      <c r="FT24" s="547" t="s">
        <v>102</v>
      </c>
      <c r="FU24" s="547" t="s">
        <v>102</v>
      </c>
      <c r="FV24" s="547" t="s">
        <v>102</v>
      </c>
    </row>
    <row r="25" spans="1:178" hidden="1" x14ac:dyDescent="0.15">
      <c r="A25" s="547">
        <v>4047929</v>
      </c>
      <c r="B25" s="547" t="s">
        <v>102</v>
      </c>
      <c r="C25" s="547" t="s">
        <v>102</v>
      </c>
      <c r="D25" s="547" t="s">
        <v>102</v>
      </c>
      <c r="E25" s="547" t="s">
        <v>102</v>
      </c>
      <c r="F25" s="547" t="s">
        <v>102</v>
      </c>
      <c r="G25" s="547" t="s">
        <v>102</v>
      </c>
      <c r="H25" s="547" t="s">
        <v>102</v>
      </c>
      <c r="I25" s="547" t="s">
        <v>102</v>
      </c>
      <c r="J25" s="547" t="s">
        <v>102</v>
      </c>
      <c r="K25" s="547" t="s">
        <v>102</v>
      </c>
      <c r="L25" s="547" t="s">
        <v>102</v>
      </c>
      <c r="M25" s="547" t="s">
        <v>102</v>
      </c>
      <c r="N25" s="547" t="s">
        <v>102</v>
      </c>
      <c r="O25" s="547" t="s">
        <v>102</v>
      </c>
      <c r="P25" s="547" t="s">
        <v>102</v>
      </c>
      <c r="Q25" s="547" t="s">
        <v>102</v>
      </c>
      <c r="R25" s="547" t="s">
        <v>102</v>
      </c>
      <c r="S25" s="547" t="s">
        <v>102</v>
      </c>
      <c r="T25" s="547" t="s">
        <v>102</v>
      </c>
      <c r="U25" s="547" t="s">
        <v>102</v>
      </c>
      <c r="V25" s="547" t="s">
        <v>102</v>
      </c>
      <c r="W25" s="547" t="s">
        <v>102</v>
      </c>
      <c r="X25" s="547" t="s">
        <v>102</v>
      </c>
      <c r="Y25" s="547" t="s">
        <v>102</v>
      </c>
      <c r="Z25" s="547" t="s">
        <v>102</v>
      </c>
      <c r="AA25" s="547" t="s">
        <v>102</v>
      </c>
      <c r="AB25" s="547" t="s">
        <v>102</v>
      </c>
      <c r="AC25" s="547" t="s">
        <v>102</v>
      </c>
      <c r="AD25" s="547" t="s">
        <v>102</v>
      </c>
      <c r="AE25" s="547" t="s">
        <v>102</v>
      </c>
      <c r="AF25" s="547" t="s">
        <v>102</v>
      </c>
      <c r="AG25" s="547" t="s">
        <v>102</v>
      </c>
      <c r="AH25" s="547" t="s">
        <v>102</v>
      </c>
      <c r="AI25" s="547" t="s">
        <v>102</v>
      </c>
      <c r="AJ25" s="547" t="s">
        <v>102</v>
      </c>
      <c r="AK25" s="547" t="s">
        <v>102</v>
      </c>
      <c r="AL25" s="547" t="s">
        <v>102</v>
      </c>
      <c r="AM25" s="547" t="s">
        <v>102</v>
      </c>
      <c r="AN25" s="547" t="s">
        <v>102</v>
      </c>
      <c r="AO25" s="547" t="s">
        <v>102</v>
      </c>
      <c r="AP25" s="547" t="s">
        <v>102</v>
      </c>
      <c r="AQ25" s="547" t="s">
        <v>102</v>
      </c>
      <c r="AR25" s="547" t="s">
        <v>102</v>
      </c>
      <c r="AS25" s="547" t="s">
        <v>102</v>
      </c>
      <c r="AT25" s="547" t="s">
        <v>102</v>
      </c>
      <c r="AU25" s="547" t="s">
        <v>102</v>
      </c>
      <c r="AV25" s="547" t="s">
        <v>102</v>
      </c>
      <c r="AW25" s="547" t="s">
        <v>102</v>
      </c>
      <c r="AX25" s="547" t="s">
        <v>102</v>
      </c>
      <c r="AY25" s="547" t="s">
        <v>102</v>
      </c>
      <c r="AZ25" s="547" t="s">
        <v>102</v>
      </c>
      <c r="BA25" s="547" t="s">
        <v>102</v>
      </c>
      <c r="BB25" s="547" t="s">
        <v>102</v>
      </c>
      <c r="BC25" s="547" t="s">
        <v>102</v>
      </c>
      <c r="BD25" s="547" t="s">
        <v>102</v>
      </c>
      <c r="BE25" s="547" t="s">
        <v>102</v>
      </c>
      <c r="BF25" s="547" t="s">
        <v>102</v>
      </c>
      <c r="BG25" s="547" t="s">
        <v>102</v>
      </c>
      <c r="BH25" s="547" t="s">
        <v>102</v>
      </c>
      <c r="BI25" s="547" t="s">
        <v>102</v>
      </c>
      <c r="BJ25" s="547" t="s">
        <v>102</v>
      </c>
      <c r="BK25" s="547" t="s">
        <v>102</v>
      </c>
      <c r="BL25" s="547" t="s">
        <v>102</v>
      </c>
      <c r="BM25" s="547" t="s">
        <v>102</v>
      </c>
      <c r="BN25" s="547" t="s">
        <v>102</v>
      </c>
      <c r="BO25" s="547" t="s">
        <v>102</v>
      </c>
      <c r="BP25" s="547" t="s">
        <v>102</v>
      </c>
      <c r="BQ25" s="547" t="s">
        <v>102</v>
      </c>
      <c r="BR25" s="547" t="s">
        <v>102</v>
      </c>
      <c r="BS25" s="547" t="s">
        <v>102</v>
      </c>
      <c r="BT25" s="547" t="s">
        <v>102</v>
      </c>
      <c r="BU25" s="547" t="s">
        <v>102</v>
      </c>
      <c r="BV25" s="547" t="s">
        <v>102</v>
      </c>
      <c r="BW25" s="547" t="s">
        <v>102</v>
      </c>
      <c r="BX25" s="547" t="s">
        <v>102</v>
      </c>
      <c r="BY25" s="547" t="s">
        <v>102</v>
      </c>
      <c r="BZ25" s="547" t="s">
        <v>102</v>
      </c>
      <c r="CA25" s="547" t="s">
        <v>102</v>
      </c>
      <c r="CB25" s="547" t="s">
        <v>102</v>
      </c>
      <c r="CC25" s="547" t="s">
        <v>102</v>
      </c>
      <c r="CD25" s="547" t="s">
        <v>102</v>
      </c>
      <c r="CE25" s="547" t="s">
        <v>102</v>
      </c>
      <c r="CF25" s="547" t="s">
        <v>102</v>
      </c>
      <c r="CG25" s="547" t="s">
        <v>102</v>
      </c>
      <c r="CH25" s="547" t="s">
        <v>102</v>
      </c>
      <c r="CI25" s="547" t="s">
        <v>102</v>
      </c>
      <c r="CJ25" s="547" t="s">
        <v>102</v>
      </c>
      <c r="CK25" s="547" t="s">
        <v>102</v>
      </c>
      <c r="CL25" s="547" t="s">
        <v>102</v>
      </c>
      <c r="CM25" s="547" t="s">
        <v>102</v>
      </c>
      <c r="CN25" s="547" t="s">
        <v>102</v>
      </c>
      <c r="CO25" s="547" t="s">
        <v>102</v>
      </c>
      <c r="CP25" s="547" t="s">
        <v>102</v>
      </c>
      <c r="CQ25" s="547" t="s">
        <v>102</v>
      </c>
      <c r="CR25" s="547" t="s">
        <v>102</v>
      </c>
      <c r="CS25" s="547" t="s">
        <v>102</v>
      </c>
      <c r="CT25" s="547" t="s">
        <v>102</v>
      </c>
      <c r="CU25" s="547" t="s">
        <v>102</v>
      </c>
      <c r="CV25" s="547" t="s">
        <v>102</v>
      </c>
      <c r="CW25" s="547" t="s">
        <v>102</v>
      </c>
      <c r="CX25" s="547" t="s">
        <v>102</v>
      </c>
      <c r="CY25" s="547" t="s">
        <v>102</v>
      </c>
      <c r="CZ25" s="547" t="s">
        <v>102</v>
      </c>
      <c r="DA25" s="547" t="s">
        <v>102</v>
      </c>
      <c r="DB25" s="547" t="s">
        <v>102</v>
      </c>
      <c r="DC25" s="547" t="s">
        <v>102</v>
      </c>
      <c r="DD25" s="547" t="s">
        <v>102</v>
      </c>
      <c r="DE25" s="547" t="s">
        <v>102</v>
      </c>
      <c r="DF25" s="547" t="s">
        <v>102</v>
      </c>
      <c r="DG25" s="547" t="s">
        <v>102</v>
      </c>
      <c r="DH25" s="547" t="s">
        <v>102</v>
      </c>
      <c r="DI25" s="547" t="s">
        <v>102</v>
      </c>
      <c r="DJ25" s="547" t="s">
        <v>102</v>
      </c>
      <c r="DK25" s="547" t="s">
        <v>102</v>
      </c>
      <c r="DL25" s="547" t="s">
        <v>102</v>
      </c>
      <c r="DM25" s="547" t="s">
        <v>102</v>
      </c>
      <c r="DN25" s="547" t="s">
        <v>102</v>
      </c>
      <c r="DO25" s="547" t="s">
        <v>102</v>
      </c>
      <c r="DP25" s="547" t="s">
        <v>102</v>
      </c>
      <c r="DQ25" s="547" t="s">
        <v>102</v>
      </c>
      <c r="DR25" s="547" t="s">
        <v>102</v>
      </c>
      <c r="DS25" s="547" t="s">
        <v>102</v>
      </c>
      <c r="DT25" s="547" t="s">
        <v>102</v>
      </c>
      <c r="DU25" s="547" t="s">
        <v>102</v>
      </c>
      <c r="DV25" s="547" t="s">
        <v>102</v>
      </c>
      <c r="DW25" s="547" t="s">
        <v>102</v>
      </c>
      <c r="DX25" s="547" t="s">
        <v>102</v>
      </c>
      <c r="DY25" s="547" t="s">
        <v>102</v>
      </c>
      <c r="DZ25" s="547" t="s">
        <v>102</v>
      </c>
      <c r="EA25" s="547" t="s">
        <v>102</v>
      </c>
      <c r="EB25" s="547" t="s">
        <v>102</v>
      </c>
      <c r="EC25" s="547" t="s">
        <v>102</v>
      </c>
      <c r="ED25" s="547" t="s">
        <v>102</v>
      </c>
      <c r="EE25" s="547" t="s">
        <v>102</v>
      </c>
      <c r="EF25" s="547" t="s">
        <v>102</v>
      </c>
      <c r="EG25" s="547" t="s">
        <v>102</v>
      </c>
      <c r="EH25" s="547" t="s">
        <v>102</v>
      </c>
      <c r="EI25" s="547" t="s">
        <v>102</v>
      </c>
      <c r="EJ25" s="547" t="s">
        <v>102</v>
      </c>
      <c r="EK25" s="547" t="s">
        <v>102</v>
      </c>
      <c r="EL25" s="547" t="s">
        <v>102</v>
      </c>
      <c r="EM25" s="547" t="s">
        <v>102</v>
      </c>
      <c r="EN25" s="547" t="s">
        <v>102</v>
      </c>
      <c r="EO25" s="547" t="s">
        <v>102</v>
      </c>
      <c r="EP25" s="547" t="s">
        <v>102</v>
      </c>
      <c r="EQ25" s="547" t="s">
        <v>102</v>
      </c>
      <c r="ER25" s="547" t="s">
        <v>102</v>
      </c>
      <c r="ES25" s="547" t="s">
        <v>102</v>
      </c>
      <c r="ET25" s="547" t="s">
        <v>102</v>
      </c>
      <c r="EU25" s="547" t="s">
        <v>102</v>
      </c>
      <c r="EV25" s="547" t="s">
        <v>102</v>
      </c>
      <c r="EW25" s="547" t="s">
        <v>102</v>
      </c>
      <c r="EX25" s="547" t="s">
        <v>102</v>
      </c>
      <c r="EY25" s="547" t="s">
        <v>102</v>
      </c>
      <c r="EZ25" s="547" t="s">
        <v>102</v>
      </c>
      <c r="FA25" s="547" t="s">
        <v>102</v>
      </c>
      <c r="FB25" s="547" t="s">
        <v>102</v>
      </c>
      <c r="FC25" s="547" t="s">
        <v>102</v>
      </c>
      <c r="FD25" s="547" t="s">
        <v>102</v>
      </c>
      <c r="FE25" s="547" t="s">
        <v>102</v>
      </c>
      <c r="FF25" s="547" t="s">
        <v>102</v>
      </c>
      <c r="FG25" s="547" t="s">
        <v>102</v>
      </c>
      <c r="FH25" s="547" t="s">
        <v>102</v>
      </c>
      <c r="FI25" s="547" t="s">
        <v>102</v>
      </c>
      <c r="FJ25" s="547" t="s">
        <v>102</v>
      </c>
      <c r="FK25" s="547" t="s">
        <v>102</v>
      </c>
      <c r="FL25" s="547" t="s">
        <v>102</v>
      </c>
      <c r="FM25" s="547" t="s">
        <v>102</v>
      </c>
      <c r="FN25" s="547" t="s">
        <v>102</v>
      </c>
      <c r="FO25" s="547" t="s">
        <v>102</v>
      </c>
      <c r="FP25" s="547" t="s">
        <v>102</v>
      </c>
      <c r="FQ25" s="547" t="s">
        <v>102</v>
      </c>
      <c r="FR25" s="547" t="s">
        <v>102</v>
      </c>
      <c r="FS25" s="547" t="s">
        <v>102</v>
      </c>
      <c r="FT25" s="547" t="s">
        <v>102</v>
      </c>
      <c r="FU25" s="547" t="s">
        <v>102</v>
      </c>
      <c r="FV25" s="547" t="s">
        <v>102</v>
      </c>
    </row>
    <row r="26" spans="1:178" hidden="1" x14ac:dyDescent="0.15">
      <c r="A26" s="547">
        <v>4047929</v>
      </c>
      <c r="B26" s="547" t="s">
        <v>102</v>
      </c>
      <c r="C26" s="547" t="s">
        <v>102</v>
      </c>
      <c r="D26" s="547" t="s">
        <v>102</v>
      </c>
      <c r="E26" s="547" t="s">
        <v>102</v>
      </c>
      <c r="F26" s="547" t="s">
        <v>102</v>
      </c>
      <c r="G26" s="547" t="s">
        <v>102</v>
      </c>
      <c r="H26" s="547" t="s">
        <v>102</v>
      </c>
      <c r="I26" s="547" t="s">
        <v>102</v>
      </c>
      <c r="J26" s="547" t="s">
        <v>102</v>
      </c>
      <c r="K26" s="547" t="s">
        <v>102</v>
      </c>
      <c r="L26" s="547" t="s">
        <v>102</v>
      </c>
      <c r="M26" s="547" t="s">
        <v>102</v>
      </c>
      <c r="N26" s="547" t="s">
        <v>102</v>
      </c>
      <c r="O26" s="547" t="s">
        <v>102</v>
      </c>
      <c r="P26" s="547" t="s">
        <v>102</v>
      </c>
      <c r="Q26" s="547" t="s">
        <v>102</v>
      </c>
      <c r="R26" s="547" t="s">
        <v>102</v>
      </c>
      <c r="S26" s="547" t="s">
        <v>102</v>
      </c>
      <c r="T26" s="547" t="s">
        <v>102</v>
      </c>
      <c r="U26" s="547" t="s">
        <v>102</v>
      </c>
      <c r="V26" s="547" t="s">
        <v>102</v>
      </c>
      <c r="W26" s="547" t="s">
        <v>102</v>
      </c>
      <c r="X26" s="547" t="s">
        <v>102</v>
      </c>
      <c r="Y26" s="547" t="s">
        <v>102</v>
      </c>
      <c r="Z26" s="547" t="s">
        <v>102</v>
      </c>
      <c r="AA26" s="547" t="s">
        <v>102</v>
      </c>
      <c r="AB26" s="547" t="s">
        <v>102</v>
      </c>
      <c r="AC26" s="547" t="s">
        <v>102</v>
      </c>
      <c r="AD26" s="547" t="s">
        <v>102</v>
      </c>
      <c r="AE26" s="547" t="s">
        <v>102</v>
      </c>
      <c r="AF26" s="547" t="s">
        <v>102</v>
      </c>
      <c r="AG26" s="547" t="s">
        <v>102</v>
      </c>
      <c r="AH26" s="547" t="s">
        <v>102</v>
      </c>
      <c r="AI26" s="547" t="s">
        <v>102</v>
      </c>
      <c r="AJ26" s="547" t="s">
        <v>102</v>
      </c>
      <c r="AK26" s="547" t="s">
        <v>102</v>
      </c>
      <c r="AL26" s="547" t="s">
        <v>102</v>
      </c>
      <c r="AM26" s="547" t="s">
        <v>102</v>
      </c>
      <c r="AN26" s="547" t="s">
        <v>102</v>
      </c>
      <c r="AO26" s="547" t="s">
        <v>102</v>
      </c>
      <c r="AP26" s="547" t="s">
        <v>102</v>
      </c>
      <c r="AQ26" s="547" t="s">
        <v>102</v>
      </c>
      <c r="AR26" s="547" t="s">
        <v>102</v>
      </c>
      <c r="AS26" s="547" t="s">
        <v>102</v>
      </c>
      <c r="AT26" s="547" t="s">
        <v>102</v>
      </c>
      <c r="AU26" s="547" t="s">
        <v>102</v>
      </c>
      <c r="AV26" s="547" t="s">
        <v>102</v>
      </c>
      <c r="AW26" s="547" t="s">
        <v>102</v>
      </c>
      <c r="AX26" s="547" t="s">
        <v>102</v>
      </c>
      <c r="AY26" s="547" t="s">
        <v>102</v>
      </c>
      <c r="AZ26" s="547" t="s">
        <v>102</v>
      </c>
      <c r="BA26" s="547" t="s">
        <v>102</v>
      </c>
      <c r="BB26" s="547" t="s">
        <v>102</v>
      </c>
      <c r="BC26" s="547" t="s">
        <v>102</v>
      </c>
      <c r="BD26" s="547" t="s">
        <v>102</v>
      </c>
      <c r="BE26" s="547" t="s">
        <v>102</v>
      </c>
      <c r="BF26" s="547" t="s">
        <v>102</v>
      </c>
      <c r="BG26" s="547" t="s">
        <v>102</v>
      </c>
      <c r="BH26" s="547" t="s">
        <v>102</v>
      </c>
      <c r="BI26" s="547" t="s">
        <v>102</v>
      </c>
      <c r="BJ26" s="547" t="s">
        <v>102</v>
      </c>
      <c r="BK26" s="547" t="s">
        <v>102</v>
      </c>
      <c r="BL26" s="547" t="s">
        <v>102</v>
      </c>
      <c r="BM26" s="547" t="s">
        <v>102</v>
      </c>
      <c r="BN26" s="547" t="s">
        <v>102</v>
      </c>
      <c r="BO26" s="547" t="s">
        <v>102</v>
      </c>
      <c r="BP26" s="547" t="s">
        <v>102</v>
      </c>
      <c r="BQ26" s="547" t="s">
        <v>102</v>
      </c>
      <c r="BR26" s="547" t="s">
        <v>102</v>
      </c>
      <c r="BS26" s="547" t="s">
        <v>102</v>
      </c>
      <c r="BT26" s="547" t="s">
        <v>102</v>
      </c>
      <c r="BU26" s="547" t="s">
        <v>102</v>
      </c>
      <c r="BV26" s="547" t="s">
        <v>102</v>
      </c>
      <c r="BW26" s="547" t="s">
        <v>102</v>
      </c>
      <c r="BX26" s="547" t="s">
        <v>102</v>
      </c>
      <c r="BY26" s="547" t="s">
        <v>102</v>
      </c>
      <c r="BZ26" s="547" t="s">
        <v>102</v>
      </c>
      <c r="CA26" s="547" t="s">
        <v>102</v>
      </c>
      <c r="CB26" s="547" t="s">
        <v>102</v>
      </c>
      <c r="CC26" s="547" t="s">
        <v>102</v>
      </c>
      <c r="CD26" s="547" t="s">
        <v>102</v>
      </c>
      <c r="CE26" s="547" t="s">
        <v>102</v>
      </c>
      <c r="CF26" s="547" t="s">
        <v>102</v>
      </c>
      <c r="CG26" s="547" t="s">
        <v>102</v>
      </c>
      <c r="CH26" s="547" t="s">
        <v>102</v>
      </c>
      <c r="CI26" s="547" t="s">
        <v>102</v>
      </c>
      <c r="CJ26" s="547" t="s">
        <v>102</v>
      </c>
      <c r="CK26" s="547" t="s">
        <v>102</v>
      </c>
      <c r="CL26" s="547" t="s">
        <v>102</v>
      </c>
      <c r="CM26" s="547" t="s">
        <v>102</v>
      </c>
      <c r="CN26" s="547" t="s">
        <v>102</v>
      </c>
      <c r="CO26" s="547" t="s">
        <v>102</v>
      </c>
      <c r="CP26" s="547" t="s">
        <v>102</v>
      </c>
      <c r="CQ26" s="547" t="s">
        <v>102</v>
      </c>
      <c r="CR26" s="547" t="s">
        <v>102</v>
      </c>
      <c r="CS26" s="547" t="s">
        <v>102</v>
      </c>
      <c r="CT26" s="547" t="s">
        <v>102</v>
      </c>
      <c r="CU26" s="547" t="s">
        <v>102</v>
      </c>
      <c r="CV26" s="547" t="s">
        <v>102</v>
      </c>
      <c r="CW26" s="547" t="s">
        <v>102</v>
      </c>
      <c r="CX26" s="547" t="s">
        <v>102</v>
      </c>
      <c r="CY26" s="547" t="s">
        <v>102</v>
      </c>
      <c r="CZ26" s="547" t="s">
        <v>102</v>
      </c>
      <c r="DA26" s="547" t="s">
        <v>102</v>
      </c>
      <c r="DB26" s="547" t="s">
        <v>102</v>
      </c>
      <c r="DC26" s="547" t="s">
        <v>102</v>
      </c>
      <c r="DD26" s="547" t="s">
        <v>102</v>
      </c>
      <c r="DE26" s="547" t="s">
        <v>102</v>
      </c>
      <c r="DF26" s="547" t="s">
        <v>102</v>
      </c>
      <c r="DG26" s="547" t="s">
        <v>102</v>
      </c>
      <c r="DH26" s="547" t="s">
        <v>102</v>
      </c>
      <c r="DI26" s="547" t="s">
        <v>102</v>
      </c>
      <c r="DJ26" s="547" t="s">
        <v>102</v>
      </c>
      <c r="DK26" s="547" t="s">
        <v>102</v>
      </c>
      <c r="DL26" s="547" t="s">
        <v>102</v>
      </c>
      <c r="DM26" s="547" t="s">
        <v>102</v>
      </c>
      <c r="DN26" s="547" t="s">
        <v>102</v>
      </c>
      <c r="DO26" s="547" t="s">
        <v>102</v>
      </c>
      <c r="DP26" s="547" t="s">
        <v>102</v>
      </c>
      <c r="DQ26" s="547" t="s">
        <v>102</v>
      </c>
      <c r="DR26" s="547" t="s">
        <v>102</v>
      </c>
      <c r="DS26" s="547" t="s">
        <v>102</v>
      </c>
      <c r="DT26" s="547" t="s">
        <v>102</v>
      </c>
      <c r="DU26" s="547" t="s">
        <v>102</v>
      </c>
      <c r="DV26" s="547" t="s">
        <v>102</v>
      </c>
      <c r="DW26" s="547" t="s">
        <v>102</v>
      </c>
      <c r="DX26" s="547" t="s">
        <v>102</v>
      </c>
      <c r="DY26" s="547" t="s">
        <v>102</v>
      </c>
      <c r="DZ26" s="547" t="s">
        <v>102</v>
      </c>
      <c r="EA26" s="547" t="s">
        <v>102</v>
      </c>
      <c r="EB26" s="547" t="s">
        <v>102</v>
      </c>
      <c r="EC26" s="547" t="s">
        <v>102</v>
      </c>
      <c r="ED26" s="547" t="s">
        <v>102</v>
      </c>
      <c r="EE26" s="547" t="s">
        <v>102</v>
      </c>
      <c r="EF26" s="547" t="s">
        <v>102</v>
      </c>
      <c r="EG26" s="547" t="s">
        <v>102</v>
      </c>
      <c r="EH26" s="547" t="s">
        <v>102</v>
      </c>
      <c r="EI26" s="547" t="s">
        <v>102</v>
      </c>
      <c r="EJ26" s="547" t="s">
        <v>102</v>
      </c>
      <c r="EK26" s="547" t="s">
        <v>102</v>
      </c>
      <c r="EL26" s="547" t="s">
        <v>102</v>
      </c>
      <c r="EM26" s="547" t="s">
        <v>102</v>
      </c>
      <c r="EN26" s="547" t="s">
        <v>102</v>
      </c>
      <c r="EO26" s="547" t="s">
        <v>102</v>
      </c>
      <c r="EP26" s="547" t="s">
        <v>102</v>
      </c>
      <c r="EQ26" s="547" t="s">
        <v>102</v>
      </c>
      <c r="ER26" s="547" t="s">
        <v>102</v>
      </c>
      <c r="ES26" s="547" t="s">
        <v>102</v>
      </c>
      <c r="ET26" s="547" t="s">
        <v>102</v>
      </c>
      <c r="EU26" s="547" t="s">
        <v>102</v>
      </c>
      <c r="EV26" s="547" t="s">
        <v>102</v>
      </c>
      <c r="EW26" s="547" t="s">
        <v>102</v>
      </c>
      <c r="EX26" s="547" t="s">
        <v>102</v>
      </c>
      <c r="EY26" s="547" t="s">
        <v>102</v>
      </c>
      <c r="EZ26" s="547" t="s">
        <v>102</v>
      </c>
      <c r="FA26" s="547" t="s">
        <v>102</v>
      </c>
      <c r="FB26" s="547" t="s">
        <v>102</v>
      </c>
      <c r="FC26" s="547" t="s">
        <v>102</v>
      </c>
      <c r="FD26" s="547" t="s">
        <v>102</v>
      </c>
      <c r="FE26" s="547" t="s">
        <v>102</v>
      </c>
      <c r="FF26" s="547" t="s">
        <v>102</v>
      </c>
      <c r="FG26" s="547" t="s">
        <v>102</v>
      </c>
      <c r="FH26" s="547" t="s">
        <v>102</v>
      </c>
      <c r="FI26" s="547" t="s">
        <v>102</v>
      </c>
      <c r="FJ26" s="547" t="s">
        <v>102</v>
      </c>
      <c r="FK26" s="547" t="s">
        <v>102</v>
      </c>
      <c r="FL26" s="547" t="s">
        <v>102</v>
      </c>
      <c r="FM26" s="547" t="s">
        <v>102</v>
      </c>
      <c r="FN26" s="547" t="s">
        <v>102</v>
      </c>
      <c r="FO26" s="547" t="s">
        <v>102</v>
      </c>
      <c r="FP26" s="547" t="s">
        <v>102</v>
      </c>
      <c r="FQ26" s="547" t="s">
        <v>102</v>
      </c>
      <c r="FR26" s="547" t="s">
        <v>102</v>
      </c>
      <c r="FS26" s="547" t="s">
        <v>102</v>
      </c>
      <c r="FT26" s="547" t="s">
        <v>102</v>
      </c>
      <c r="FU26" s="547" t="s">
        <v>102</v>
      </c>
      <c r="FV26" s="547" t="s">
        <v>102</v>
      </c>
    </row>
    <row r="27" spans="1:178" hidden="1" x14ac:dyDescent="0.15">
      <c r="A27" s="547">
        <v>4044466</v>
      </c>
      <c r="B27" s="547" t="s">
        <v>102</v>
      </c>
      <c r="C27" s="547" t="s">
        <v>102</v>
      </c>
      <c r="D27" s="547" t="s">
        <v>102</v>
      </c>
      <c r="E27" s="547" t="s">
        <v>102</v>
      </c>
      <c r="F27" s="547" t="s">
        <v>102</v>
      </c>
      <c r="G27" s="547" t="s">
        <v>102</v>
      </c>
      <c r="H27" s="547" t="s">
        <v>102</v>
      </c>
      <c r="I27" s="547" t="s">
        <v>102</v>
      </c>
      <c r="J27" s="547" t="s">
        <v>102</v>
      </c>
      <c r="K27" s="547" t="s">
        <v>102</v>
      </c>
      <c r="L27" s="547" t="s">
        <v>102</v>
      </c>
      <c r="M27" s="547" t="s">
        <v>102</v>
      </c>
      <c r="N27" s="547" t="s">
        <v>102</v>
      </c>
      <c r="O27" s="547" t="s">
        <v>102</v>
      </c>
      <c r="P27" s="547" t="s">
        <v>102</v>
      </c>
      <c r="Q27" s="547" t="s">
        <v>102</v>
      </c>
      <c r="R27" s="547" t="s">
        <v>102</v>
      </c>
      <c r="S27" s="547" t="s">
        <v>102</v>
      </c>
      <c r="T27" s="547" t="s">
        <v>102</v>
      </c>
      <c r="U27" s="547" t="s">
        <v>102</v>
      </c>
      <c r="V27" s="547" t="s">
        <v>102</v>
      </c>
      <c r="W27" s="547" t="s">
        <v>102</v>
      </c>
      <c r="X27" s="547" t="s">
        <v>102</v>
      </c>
      <c r="Y27" s="547" t="s">
        <v>102</v>
      </c>
      <c r="Z27" s="547" t="s">
        <v>102</v>
      </c>
      <c r="AA27" s="547" t="s">
        <v>102</v>
      </c>
      <c r="AB27" s="547" t="s">
        <v>102</v>
      </c>
      <c r="AC27" s="547" t="s">
        <v>102</v>
      </c>
      <c r="AD27" s="547" t="s">
        <v>102</v>
      </c>
      <c r="AE27" s="547" t="s">
        <v>102</v>
      </c>
      <c r="AF27" s="547" t="s">
        <v>102</v>
      </c>
      <c r="AG27" s="547" t="s">
        <v>102</v>
      </c>
      <c r="AH27" s="547" t="s">
        <v>102</v>
      </c>
      <c r="AI27" s="547" t="s">
        <v>102</v>
      </c>
      <c r="AJ27" s="547" t="s">
        <v>102</v>
      </c>
      <c r="AK27" s="547" t="s">
        <v>102</v>
      </c>
      <c r="AL27" s="547" t="s">
        <v>102</v>
      </c>
      <c r="AM27" s="547" t="s">
        <v>102</v>
      </c>
      <c r="AN27" s="547" t="s">
        <v>102</v>
      </c>
      <c r="AO27" s="547" t="s">
        <v>102</v>
      </c>
      <c r="AP27" s="547" t="s">
        <v>102</v>
      </c>
      <c r="AQ27" s="547" t="s">
        <v>102</v>
      </c>
      <c r="AR27" s="547" t="s">
        <v>102</v>
      </c>
      <c r="AS27" s="547" t="s">
        <v>102</v>
      </c>
      <c r="AT27" s="547" t="s">
        <v>102</v>
      </c>
      <c r="AU27" s="547" t="s">
        <v>102</v>
      </c>
      <c r="AV27" s="547" t="s">
        <v>102</v>
      </c>
      <c r="AW27" s="547" t="s">
        <v>102</v>
      </c>
      <c r="AX27" s="547" t="s">
        <v>102</v>
      </c>
      <c r="AY27" s="547" t="s">
        <v>102</v>
      </c>
      <c r="AZ27" s="547" t="s">
        <v>102</v>
      </c>
      <c r="BA27" s="547" t="s">
        <v>102</v>
      </c>
      <c r="BB27" s="547" t="s">
        <v>102</v>
      </c>
      <c r="BC27" s="547" t="s">
        <v>102</v>
      </c>
      <c r="BD27" s="547" t="s">
        <v>102</v>
      </c>
      <c r="BE27" s="547" t="s">
        <v>102</v>
      </c>
      <c r="BF27" s="547" t="s">
        <v>102</v>
      </c>
      <c r="BG27" s="547" t="s">
        <v>102</v>
      </c>
      <c r="BH27" s="547" t="s">
        <v>102</v>
      </c>
      <c r="BI27" s="547" t="s">
        <v>102</v>
      </c>
      <c r="BJ27" s="547" t="s">
        <v>102</v>
      </c>
      <c r="BK27" s="547" t="s">
        <v>102</v>
      </c>
      <c r="BL27" s="547" t="s">
        <v>102</v>
      </c>
      <c r="BM27" s="547" t="s">
        <v>102</v>
      </c>
      <c r="BN27" s="547" t="s">
        <v>102</v>
      </c>
      <c r="BO27" s="547" t="s">
        <v>102</v>
      </c>
      <c r="BP27" s="547" t="s">
        <v>102</v>
      </c>
      <c r="BQ27" s="547" t="s">
        <v>102</v>
      </c>
      <c r="BR27" s="547" t="s">
        <v>102</v>
      </c>
      <c r="BS27" s="547" t="s">
        <v>102</v>
      </c>
      <c r="BT27" s="547" t="s">
        <v>102</v>
      </c>
      <c r="BU27" s="547" t="s">
        <v>102</v>
      </c>
      <c r="BV27" s="547" t="s">
        <v>102</v>
      </c>
      <c r="BW27" s="547" t="s">
        <v>102</v>
      </c>
      <c r="BX27" s="547" t="s">
        <v>102</v>
      </c>
      <c r="BY27" s="547" t="s">
        <v>102</v>
      </c>
      <c r="BZ27" s="547" t="s">
        <v>102</v>
      </c>
      <c r="CA27" s="547" t="s">
        <v>102</v>
      </c>
      <c r="CB27" s="547" t="s">
        <v>102</v>
      </c>
      <c r="CC27" s="547" t="s">
        <v>102</v>
      </c>
      <c r="CD27" s="547" t="s">
        <v>102</v>
      </c>
      <c r="CE27" s="547" t="s">
        <v>102</v>
      </c>
      <c r="CF27" s="547" t="s">
        <v>102</v>
      </c>
      <c r="CG27" s="547" t="s">
        <v>102</v>
      </c>
      <c r="CH27" s="547" t="s">
        <v>102</v>
      </c>
      <c r="CI27" s="547" t="s">
        <v>102</v>
      </c>
      <c r="CJ27" s="547" t="s">
        <v>102</v>
      </c>
      <c r="CK27" s="547" t="s">
        <v>102</v>
      </c>
      <c r="CL27" s="547" t="s">
        <v>102</v>
      </c>
      <c r="CM27" s="547" t="s">
        <v>102</v>
      </c>
      <c r="CN27" s="547" t="s">
        <v>102</v>
      </c>
      <c r="CO27" s="547" t="s">
        <v>102</v>
      </c>
      <c r="CP27" s="547" t="s">
        <v>102</v>
      </c>
      <c r="CQ27" s="547" t="s">
        <v>102</v>
      </c>
      <c r="CR27" s="547" t="s">
        <v>102</v>
      </c>
      <c r="CS27" s="547" t="s">
        <v>102</v>
      </c>
      <c r="CT27" s="547" t="s">
        <v>102</v>
      </c>
      <c r="CU27" s="547" t="s">
        <v>102</v>
      </c>
      <c r="CV27" s="547" t="s">
        <v>102</v>
      </c>
      <c r="CW27" s="547" t="s">
        <v>102</v>
      </c>
      <c r="CX27" s="547" t="s">
        <v>102</v>
      </c>
      <c r="CY27" s="547" t="s">
        <v>102</v>
      </c>
      <c r="CZ27" s="547" t="s">
        <v>102</v>
      </c>
      <c r="DA27" s="547" t="s">
        <v>102</v>
      </c>
      <c r="DB27" s="547" t="s">
        <v>102</v>
      </c>
      <c r="DC27" s="547" t="s">
        <v>102</v>
      </c>
      <c r="DD27" s="547" t="s">
        <v>102</v>
      </c>
      <c r="DE27" s="547" t="s">
        <v>102</v>
      </c>
      <c r="DF27" s="547" t="s">
        <v>102</v>
      </c>
      <c r="DG27" s="547" t="s">
        <v>102</v>
      </c>
      <c r="DH27" s="547" t="s">
        <v>102</v>
      </c>
      <c r="DI27" s="547" t="s">
        <v>102</v>
      </c>
      <c r="DJ27" s="547" t="s">
        <v>102</v>
      </c>
      <c r="DK27" s="547" t="s">
        <v>102</v>
      </c>
      <c r="DL27" s="547" t="s">
        <v>102</v>
      </c>
      <c r="DM27" s="547" t="s">
        <v>102</v>
      </c>
      <c r="DN27" s="547" t="s">
        <v>102</v>
      </c>
      <c r="DO27" s="547" t="s">
        <v>102</v>
      </c>
      <c r="DP27" s="547" t="s">
        <v>102</v>
      </c>
      <c r="DQ27" s="547" t="s">
        <v>102</v>
      </c>
      <c r="DR27" s="547" t="s">
        <v>102</v>
      </c>
      <c r="DS27" s="547" t="s">
        <v>102</v>
      </c>
      <c r="DT27" s="547" t="s">
        <v>102</v>
      </c>
      <c r="DU27" s="547" t="s">
        <v>102</v>
      </c>
      <c r="DV27" s="547" t="s">
        <v>102</v>
      </c>
      <c r="DW27" s="547" t="s">
        <v>102</v>
      </c>
      <c r="DX27" s="547" t="s">
        <v>102</v>
      </c>
      <c r="DY27" s="547" t="s">
        <v>102</v>
      </c>
      <c r="DZ27" s="547" t="s">
        <v>102</v>
      </c>
      <c r="EA27" s="547" t="s">
        <v>102</v>
      </c>
      <c r="EB27" s="547" t="s">
        <v>102</v>
      </c>
      <c r="EC27" s="547" t="s">
        <v>102</v>
      </c>
      <c r="ED27" s="547" t="s">
        <v>102</v>
      </c>
      <c r="EE27" s="547" t="s">
        <v>102</v>
      </c>
      <c r="EF27" s="547" t="s">
        <v>102</v>
      </c>
      <c r="EG27" s="547" t="s">
        <v>102</v>
      </c>
      <c r="EH27" s="547" t="s">
        <v>102</v>
      </c>
      <c r="EI27" s="547" t="s">
        <v>102</v>
      </c>
      <c r="EJ27" s="547" t="s">
        <v>102</v>
      </c>
      <c r="EK27" s="547" t="s">
        <v>102</v>
      </c>
      <c r="EL27" s="547" t="s">
        <v>102</v>
      </c>
      <c r="EM27" s="547" t="s">
        <v>102</v>
      </c>
      <c r="EN27" s="547" t="s">
        <v>102</v>
      </c>
      <c r="EO27" s="547" t="s">
        <v>102</v>
      </c>
      <c r="EP27" s="547" t="s">
        <v>102</v>
      </c>
      <c r="EQ27" s="547" t="s">
        <v>102</v>
      </c>
      <c r="ER27" s="547" t="s">
        <v>102</v>
      </c>
      <c r="ES27" s="547" t="s">
        <v>102</v>
      </c>
      <c r="ET27" s="547" t="s">
        <v>102</v>
      </c>
      <c r="EU27" s="547" t="s">
        <v>102</v>
      </c>
      <c r="EV27" s="547" t="s">
        <v>102</v>
      </c>
      <c r="EW27" s="547" t="s">
        <v>102</v>
      </c>
      <c r="EX27" s="547" t="s">
        <v>102</v>
      </c>
      <c r="EY27" s="547" t="s">
        <v>102</v>
      </c>
      <c r="EZ27" s="547" t="s">
        <v>102</v>
      </c>
      <c r="FA27" s="547" t="s">
        <v>102</v>
      </c>
      <c r="FB27" s="547" t="s">
        <v>102</v>
      </c>
      <c r="FC27" s="547" t="s">
        <v>102</v>
      </c>
      <c r="FD27" s="547" t="s">
        <v>102</v>
      </c>
      <c r="FE27" s="547" t="s">
        <v>102</v>
      </c>
      <c r="FF27" s="547" t="s">
        <v>102</v>
      </c>
      <c r="FG27" s="547" t="s">
        <v>102</v>
      </c>
      <c r="FH27" s="547" t="s">
        <v>102</v>
      </c>
      <c r="FI27" s="547" t="s">
        <v>102</v>
      </c>
      <c r="FJ27" s="547" t="s">
        <v>102</v>
      </c>
      <c r="FK27" s="547" t="s">
        <v>102</v>
      </c>
      <c r="FL27" s="547" t="s">
        <v>102</v>
      </c>
      <c r="FM27" s="547" t="s">
        <v>102</v>
      </c>
      <c r="FN27" s="547" t="s">
        <v>102</v>
      </c>
      <c r="FO27" s="547" t="s">
        <v>102</v>
      </c>
      <c r="FP27" s="547" t="s">
        <v>102</v>
      </c>
      <c r="FQ27" s="547" t="s">
        <v>102</v>
      </c>
      <c r="FR27" s="547" t="s">
        <v>102</v>
      </c>
      <c r="FS27" s="547" t="s">
        <v>102</v>
      </c>
      <c r="FT27" s="547" t="s">
        <v>102</v>
      </c>
      <c r="FU27" s="547" t="s">
        <v>102</v>
      </c>
      <c r="FV27" s="547" t="s">
        <v>102</v>
      </c>
    </row>
    <row r="28" spans="1:178" hidden="1" x14ac:dyDescent="0.15">
      <c r="A28" s="547">
        <v>4044466</v>
      </c>
      <c r="B28" s="547" t="s">
        <v>102</v>
      </c>
      <c r="C28" s="547" t="s">
        <v>102</v>
      </c>
      <c r="D28" s="547" t="s">
        <v>102</v>
      </c>
      <c r="E28" s="547" t="s">
        <v>102</v>
      </c>
      <c r="F28" s="547" t="s">
        <v>102</v>
      </c>
      <c r="G28" s="547" t="s">
        <v>102</v>
      </c>
      <c r="H28" s="547" t="s">
        <v>102</v>
      </c>
      <c r="I28" s="547" t="s">
        <v>102</v>
      </c>
      <c r="J28" s="547" t="s">
        <v>102</v>
      </c>
      <c r="K28" s="547" t="s">
        <v>102</v>
      </c>
      <c r="L28" s="547" t="s">
        <v>102</v>
      </c>
      <c r="M28" s="547" t="s">
        <v>102</v>
      </c>
      <c r="N28" s="547" t="s">
        <v>102</v>
      </c>
      <c r="O28" s="547" t="s">
        <v>102</v>
      </c>
      <c r="P28" s="547" t="s">
        <v>102</v>
      </c>
      <c r="Q28" s="547" t="s">
        <v>102</v>
      </c>
      <c r="R28" s="547" t="s">
        <v>102</v>
      </c>
      <c r="S28" s="547" t="s">
        <v>102</v>
      </c>
      <c r="T28" s="547" t="s">
        <v>102</v>
      </c>
      <c r="U28" s="547" t="s">
        <v>102</v>
      </c>
      <c r="V28" s="547" t="s">
        <v>102</v>
      </c>
      <c r="W28" s="547" t="s">
        <v>102</v>
      </c>
      <c r="X28" s="547" t="s">
        <v>102</v>
      </c>
      <c r="Y28" s="547" t="s">
        <v>102</v>
      </c>
      <c r="Z28" s="547" t="s">
        <v>102</v>
      </c>
      <c r="AA28" s="547" t="s">
        <v>102</v>
      </c>
      <c r="AB28" s="547" t="s">
        <v>102</v>
      </c>
      <c r="AC28" s="547" t="s">
        <v>102</v>
      </c>
      <c r="AD28" s="547" t="s">
        <v>102</v>
      </c>
      <c r="AE28" s="547" t="s">
        <v>102</v>
      </c>
      <c r="AF28" s="547" t="s">
        <v>102</v>
      </c>
      <c r="AG28" s="547" t="s">
        <v>102</v>
      </c>
      <c r="AH28" s="547" t="s">
        <v>102</v>
      </c>
      <c r="AI28" s="547" t="s">
        <v>102</v>
      </c>
      <c r="AJ28" s="547" t="s">
        <v>102</v>
      </c>
      <c r="AK28" s="547" t="s">
        <v>102</v>
      </c>
      <c r="AL28" s="547" t="s">
        <v>102</v>
      </c>
      <c r="AM28" s="547" t="s">
        <v>102</v>
      </c>
      <c r="AN28" s="547" t="s">
        <v>102</v>
      </c>
      <c r="AO28" s="547" t="s">
        <v>102</v>
      </c>
      <c r="AP28" s="547" t="s">
        <v>102</v>
      </c>
      <c r="AQ28" s="547" t="s">
        <v>102</v>
      </c>
      <c r="AR28" s="547" t="s">
        <v>102</v>
      </c>
      <c r="AS28" s="547" t="s">
        <v>102</v>
      </c>
      <c r="AT28" s="547" t="s">
        <v>102</v>
      </c>
      <c r="AU28" s="547" t="s">
        <v>102</v>
      </c>
      <c r="AV28" s="547" t="s">
        <v>102</v>
      </c>
      <c r="AW28" s="547" t="s">
        <v>102</v>
      </c>
      <c r="AX28" s="547" t="s">
        <v>102</v>
      </c>
      <c r="AY28" s="547" t="s">
        <v>102</v>
      </c>
      <c r="AZ28" s="547" t="s">
        <v>102</v>
      </c>
      <c r="BA28" s="547" t="s">
        <v>102</v>
      </c>
      <c r="BB28" s="547" t="s">
        <v>102</v>
      </c>
      <c r="BC28" s="547" t="s">
        <v>102</v>
      </c>
      <c r="BD28" s="547" t="s">
        <v>102</v>
      </c>
      <c r="BE28" s="547" t="s">
        <v>102</v>
      </c>
      <c r="BF28" s="547" t="s">
        <v>102</v>
      </c>
      <c r="BG28" s="547" t="s">
        <v>102</v>
      </c>
      <c r="BH28" s="547" t="s">
        <v>102</v>
      </c>
      <c r="BI28" s="547" t="s">
        <v>102</v>
      </c>
      <c r="BJ28" s="547" t="s">
        <v>102</v>
      </c>
      <c r="BK28" s="547" t="s">
        <v>102</v>
      </c>
      <c r="BL28" s="547" t="s">
        <v>102</v>
      </c>
      <c r="BM28" s="547" t="s">
        <v>102</v>
      </c>
      <c r="BN28" s="547" t="s">
        <v>102</v>
      </c>
      <c r="BO28" s="547" t="s">
        <v>102</v>
      </c>
      <c r="BP28" s="547" t="s">
        <v>102</v>
      </c>
      <c r="BQ28" s="547" t="s">
        <v>102</v>
      </c>
      <c r="BR28" s="547" t="s">
        <v>102</v>
      </c>
      <c r="BS28" s="547" t="s">
        <v>102</v>
      </c>
      <c r="BT28" s="547" t="s">
        <v>102</v>
      </c>
      <c r="BU28" s="547" t="s">
        <v>102</v>
      </c>
      <c r="BV28" s="547" t="s">
        <v>102</v>
      </c>
      <c r="BW28" s="547" t="s">
        <v>102</v>
      </c>
      <c r="BX28" s="547" t="s">
        <v>102</v>
      </c>
      <c r="BY28" s="547" t="s">
        <v>102</v>
      </c>
      <c r="BZ28" s="547" t="s">
        <v>102</v>
      </c>
      <c r="CA28" s="547" t="s">
        <v>102</v>
      </c>
      <c r="CB28" s="547" t="s">
        <v>102</v>
      </c>
      <c r="CC28" s="547" t="s">
        <v>102</v>
      </c>
      <c r="CD28" s="547" t="s">
        <v>102</v>
      </c>
      <c r="CE28" s="547" t="s">
        <v>102</v>
      </c>
      <c r="CF28" s="547" t="s">
        <v>102</v>
      </c>
      <c r="CG28" s="547" t="s">
        <v>102</v>
      </c>
      <c r="CH28" s="547" t="s">
        <v>102</v>
      </c>
      <c r="CI28" s="547" t="s">
        <v>102</v>
      </c>
      <c r="CJ28" s="547" t="s">
        <v>102</v>
      </c>
      <c r="CK28" s="547" t="s">
        <v>102</v>
      </c>
      <c r="CL28" s="547" t="s">
        <v>102</v>
      </c>
      <c r="CM28" s="547" t="s">
        <v>102</v>
      </c>
      <c r="CN28" s="547" t="s">
        <v>102</v>
      </c>
      <c r="CO28" s="547" t="s">
        <v>102</v>
      </c>
      <c r="CP28" s="547" t="s">
        <v>102</v>
      </c>
      <c r="CQ28" s="547" t="s">
        <v>102</v>
      </c>
      <c r="CR28" s="547" t="s">
        <v>102</v>
      </c>
      <c r="CS28" s="547" t="s">
        <v>102</v>
      </c>
      <c r="CT28" s="547" t="s">
        <v>102</v>
      </c>
      <c r="CU28" s="547" t="s">
        <v>102</v>
      </c>
      <c r="CV28" s="547" t="s">
        <v>102</v>
      </c>
      <c r="CW28" s="547" t="s">
        <v>102</v>
      </c>
      <c r="CX28" s="547" t="s">
        <v>102</v>
      </c>
      <c r="CY28" s="547" t="s">
        <v>102</v>
      </c>
      <c r="CZ28" s="547" t="s">
        <v>102</v>
      </c>
      <c r="DA28" s="547" t="s">
        <v>102</v>
      </c>
      <c r="DB28" s="547" t="s">
        <v>102</v>
      </c>
      <c r="DC28" s="547" t="s">
        <v>102</v>
      </c>
      <c r="DD28" s="547" t="s">
        <v>102</v>
      </c>
      <c r="DE28" s="547" t="s">
        <v>102</v>
      </c>
      <c r="DF28" s="547" t="s">
        <v>102</v>
      </c>
      <c r="DG28" s="547" t="s">
        <v>102</v>
      </c>
      <c r="DH28" s="547" t="s">
        <v>102</v>
      </c>
      <c r="DI28" s="547" t="s">
        <v>102</v>
      </c>
      <c r="DJ28" s="547" t="s">
        <v>102</v>
      </c>
      <c r="DK28" s="547" t="s">
        <v>102</v>
      </c>
      <c r="DL28" s="547" t="s">
        <v>102</v>
      </c>
      <c r="DM28" s="547" t="s">
        <v>102</v>
      </c>
      <c r="DN28" s="547" t="s">
        <v>102</v>
      </c>
      <c r="DO28" s="547" t="s">
        <v>102</v>
      </c>
      <c r="DP28" s="547" t="s">
        <v>102</v>
      </c>
      <c r="DQ28" s="547" t="s">
        <v>102</v>
      </c>
      <c r="DR28" s="547" t="s">
        <v>102</v>
      </c>
      <c r="DS28" s="547" t="s">
        <v>102</v>
      </c>
      <c r="DT28" s="547" t="s">
        <v>102</v>
      </c>
      <c r="DU28" s="547" t="s">
        <v>102</v>
      </c>
      <c r="DV28" s="547" t="s">
        <v>102</v>
      </c>
      <c r="DW28" s="547" t="s">
        <v>102</v>
      </c>
      <c r="DX28" s="547" t="s">
        <v>102</v>
      </c>
      <c r="DY28" s="547" t="s">
        <v>102</v>
      </c>
      <c r="DZ28" s="547" t="s">
        <v>102</v>
      </c>
      <c r="EA28" s="547" t="s">
        <v>102</v>
      </c>
      <c r="EB28" s="547" t="s">
        <v>102</v>
      </c>
      <c r="EC28" s="547" t="s">
        <v>102</v>
      </c>
      <c r="ED28" s="547" t="s">
        <v>102</v>
      </c>
      <c r="EE28" s="547" t="s">
        <v>102</v>
      </c>
      <c r="EF28" s="547" t="s">
        <v>102</v>
      </c>
      <c r="EG28" s="547" t="s">
        <v>102</v>
      </c>
      <c r="EH28" s="547" t="s">
        <v>102</v>
      </c>
      <c r="EI28" s="547" t="s">
        <v>102</v>
      </c>
      <c r="EJ28" s="547" t="s">
        <v>102</v>
      </c>
      <c r="EK28" s="547" t="s">
        <v>102</v>
      </c>
      <c r="EL28" s="547" t="s">
        <v>102</v>
      </c>
      <c r="EM28" s="547" t="s">
        <v>102</v>
      </c>
      <c r="EN28" s="547" t="s">
        <v>102</v>
      </c>
      <c r="EO28" s="547" t="s">
        <v>102</v>
      </c>
      <c r="EP28" s="547" t="s">
        <v>102</v>
      </c>
      <c r="EQ28" s="547" t="s">
        <v>102</v>
      </c>
      <c r="ER28" s="547" t="s">
        <v>102</v>
      </c>
      <c r="ES28" s="547" t="s">
        <v>102</v>
      </c>
      <c r="ET28" s="547" t="s">
        <v>102</v>
      </c>
      <c r="EU28" s="547" t="s">
        <v>102</v>
      </c>
      <c r="EV28" s="547" t="s">
        <v>102</v>
      </c>
      <c r="EW28" s="547" t="s">
        <v>102</v>
      </c>
      <c r="EX28" s="547" t="s">
        <v>102</v>
      </c>
      <c r="EY28" s="547" t="s">
        <v>102</v>
      </c>
      <c r="EZ28" s="547" t="s">
        <v>102</v>
      </c>
      <c r="FA28" s="547" t="s">
        <v>102</v>
      </c>
      <c r="FB28" s="547" t="s">
        <v>102</v>
      </c>
      <c r="FC28" s="547" t="s">
        <v>102</v>
      </c>
      <c r="FD28" s="547" t="s">
        <v>102</v>
      </c>
      <c r="FE28" s="547" t="s">
        <v>102</v>
      </c>
      <c r="FF28" s="547" t="s">
        <v>102</v>
      </c>
      <c r="FG28" s="547" t="s">
        <v>102</v>
      </c>
      <c r="FH28" s="547" t="s">
        <v>102</v>
      </c>
      <c r="FI28" s="547" t="s">
        <v>102</v>
      </c>
      <c r="FJ28" s="547" t="s">
        <v>102</v>
      </c>
      <c r="FK28" s="547" t="s">
        <v>102</v>
      </c>
      <c r="FL28" s="547" t="s">
        <v>102</v>
      </c>
      <c r="FM28" s="547" t="s">
        <v>102</v>
      </c>
      <c r="FN28" s="547" t="s">
        <v>102</v>
      </c>
      <c r="FO28" s="547" t="s">
        <v>102</v>
      </c>
      <c r="FP28" s="547" t="s">
        <v>102</v>
      </c>
      <c r="FQ28" s="547" t="s">
        <v>102</v>
      </c>
      <c r="FR28" s="547" t="s">
        <v>102</v>
      </c>
      <c r="FS28" s="547" t="s">
        <v>102</v>
      </c>
      <c r="FT28" s="547" t="s">
        <v>102</v>
      </c>
      <c r="FU28" s="547" t="s">
        <v>102</v>
      </c>
      <c r="FV28" s="547" t="s">
        <v>102</v>
      </c>
    </row>
    <row r="29" spans="1:178" hidden="1" x14ac:dyDescent="0.15">
      <c r="A29" s="547">
        <v>4041246</v>
      </c>
      <c r="B29" s="547" t="s">
        <v>102</v>
      </c>
      <c r="C29" s="547" t="s">
        <v>102</v>
      </c>
      <c r="D29" s="547" t="s">
        <v>102</v>
      </c>
      <c r="E29" s="547" t="s">
        <v>102</v>
      </c>
      <c r="F29" s="547" t="s">
        <v>102</v>
      </c>
      <c r="G29" s="547" t="s">
        <v>102</v>
      </c>
      <c r="H29" s="547" t="s">
        <v>102</v>
      </c>
      <c r="I29" s="547" t="s">
        <v>102</v>
      </c>
      <c r="J29" s="547" t="s">
        <v>102</v>
      </c>
      <c r="K29" s="547" t="s">
        <v>102</v>
      </c>
      <c r="L29" s="547" t="s">
        <v>102</v>
      </c>
      <c r="M29" s="547" t="s">
        <v>102</v>
      </c>
      <c r="N29" s="547" t="s">
        <v>102</v>
      </c>
      <c r="O29" s="547" t="s">
        <v>102</v>
      </c>
      <c r="P29" s="547" t="s">
        <v>102</v>
      </c>
      <c r="Q29" s="547" t="s">
        <v>102</v>
      </c>
      <c r="R29" s="547" t="s">
        <v>102</v>
      </c>
      <c r="S29" s="547" t="s">
        <v>102</v>
      </c>
      <c r="T29" s="547" t="s">
        <v>102</v>
      </c>
      <c r="U29" s="547" t="s">
        <v>102</v>
      </c>
      <c r="V29" s="547" t="s">
        <v>102</v>
      </c>
      <c r="W29" s="547" t="s">
        <v>102</v>
      </c>
      <c r="X29" s="547" t="s">
        <v>102</v>
      </c>
      <c r="Y29" s="547" t="s">
        <v>102</v>
      </c>
      <c r="Z29" s="547" t="s">
        <v>102</v>
      </c>
      <c r="AA29" s="547" t="s">
        <v>102</v>
      </c>
      <c r="AB29" s="547" t="s">
        <v>102</v>
      </c>
      <c r="AC29" s="547" t="s">
        <v>102</v>
      </c>
      <c r="AD29" s="547" t="s">
        <v>102</v>
      </c>
      <c r="AE29" s="547" t="s">
        <v>102</v>
      </c>
      <c r="AF29" s="547" t="s">
        <v>102</v>
      </c>
      <c r="AG29" s="547" t="s">
        <v>102</v>
      </c>
      <c r="AH29" s="547" t="s">
        <v>102</v>
      </c>
      <c r="AI29" s="547" t="s">
        <v>102</v>
      </c>
      <c r="AJ29" s="547" t="s">
        <v>102</v>
      </c>
      <c r="AK29" s="547" t="s">
        <v>102</v>
      </c>
      <c r="AL29" s="547" t="s">
        <v>102</v>
      </c>
      <c r="AM29" s="547" t="s">
        <v>102</v>
      </c>
      <c r="AN29" s="547" t="s">
        <v>102</v>
      </c>
      <c r="AO29" s="547" t="s">
        <v>102</v>
      </c>
      <c r="AP29" s="547" t="s">
        <v>102</v>
      </c>
      <c r="AQ29" s="547" t="s">
        <v>102</v>
      </c>
      <c r="AR29" s="547" t="s">
        <v>102</v>
      </c>
      <c r="AS29" s="547" t="s">
        <v>102</v>
      </c>
      <c r="AT29" s="547" t="s">
        <v>102</v>
      </c>
      <c r="AU29" s="547" t="s">
        <v>102</v>
      </c>
      <c r="AV29" s="547" t="s">
        <v>102</v>
      </c>
      <c r="AW29" s="547" t="s">
        <v>102</v>
      </c>
      <c r="AX29" s="547" t="s">
        <v>102</v>
      </c>
      <c r="AY29" s="547" t="s">
        <v>102</v>
      </c>
      <c r="AZ29" s="547" t="s">
        <v>102</v>
      </c>
      <c r="BA29" s="547" t="s">
        <v>102</v>
      </c>
      <c r="BB29" s="547" t="s">
        <v>102</v>
      </c>
      <c r="BC29" s="547" t="s">
        <v>102</v>
      </c>
      <c r="BD29" s="547" t="s">
        <v>102</v>
      </c>
      <c r="BE29" s="547" t="s">
        <v>102</v>
      </c>
      <c r="BF29" s="547" t="s">
        <v>102</v>
      </c>
      <c r="BG29" s="547" t="s">
        <v>102</v>
      </c>
      <c r="BH29" s="547" t="s">
        <v>102</v>
      </c>
      <c r="BI29" s="547" t="s">
        <v>102</v>
      </c>
      <c r="BJ29" s="547" t="s">
        <v>102</v>
      </c>
      <c r="BK29" s="547" t="s">
        <v>102</v>
      </c>
      <c r="BL29" s="547" t="s">
        <v>102</v>
      </c>
      <c r="BM29" s="547" t="s">
        <v>102</v>
      </c>
      <c r="BN29" s="547" t="s">
        <v>102</v>
      </c>
      <c r="BO29" s="547" t="s">
        <v>102</v>
      </c>
      <c r="BP29" s="547" t="s">
        <v>102</v>
      </c>
      <c r="BQ29" s="547" t="s">
        <v>102</v>
      </c>
      <c r="BR29" s="547" t="s">
        <v>102</v>
      </c>
      <c r="BS29" s="547" t="s">
        <v>102</v>
      </c>
      <c r="BT29" s="547" t="s">
        <v>102</v>
      </c>
      <c r="BU29" s="547" t="s">
        <v>102</v>
      </c>
      <c r="BV29" s="547" t="s">
        <v>102</v>
      </c>
      <c r="BW29" s="547" t="s">
        <v>102</v>
      </c>
      <c r="BX29" s="547" t="s">
        <v>102</v>
      </c>
      <c r="BY29" s="547" t="s">
        <v>102</v>
      </c>
      <c r="BZ29" s="547" t="s">
        <v>102</v>
      </c>
      <c r="CA29" s="547" t="s">
        <v>102</v>
      </c>
      <c r="CB29" s="547" t="s">
        <v>102</v>
      </c>
      <c r="CC29" s="547" t="s">
        <v>102</v>
      </c>
      <c r="CD29" s="547" t="s">
        <v>102</v>
      </c>
      <c r="CE29" s="547" t="s">
        <v>102</v>
      </c>
      <c r="CF29" s="547" t="s">
        <v>102</v>
      </c>
      <c r="CG29" s="547" t="s">
        <v>102</v>
      </c>
      <c r="CH29" s="547" t="s">
        <v>102</v>
      </c>
      <c r="CI29" s="547" t="s">
        <v>102</v>
      </c>
      <c r="CJ29" s="547" t="s">
        <v>102</v>
      </c>
      <c r="CK29" s="547" t="s">
        <v>102</v>
      </c>
      <c r="CL29" s="547" t="s">
        <v>102</v>
      </c>
      <c r="CM29" s="547" t="s">
        <v>102</v>
      </c>
      <c r="CN29" s="547" t="s">
        <v>102</v>
      </c>
      <c r="CO29" s="547" t="s">
        <v>102</v>
      </c>
      <c r="CP29" s="547" t="s">
        <v>102</v>
      </c>
      <c r="CQ29" s="547" t="s">
        <v>102</v>
      </c>
      <c r="CR29" s="547" t="s">
        <v>102</v>
      </c>
      <c r="CS29" s="547" t="s">
        <v>102</v>
      </c>
      <c r="CT29" s="547" t="s">
        <v>102</v>
      </c>
      <c r="CU29" s="547" t="s">
        <v>102</v>
      </c>
      <c r="CV29" s="547" t="s">
        <v>102</v>
      </c>
      <c r="CW29" s="547" t="s">
        <v>102</v>
      </c>
      <c r="CX29" s="547" t="s">
        <v>102</v>
      </c>
      <c r="CY29" s="547" t="s">
        <v>102</v>
      </c>
      <c r="CZ29" s="547" t="s">
        <v>102</v>
      </c>
      <c r="DA29" s="547" t="s">
        <v>102</v>
      </c>
      <c r="DB29" s="547" t="s">
        <v>102</v>
      </c>
      <c r="DC29" s="547" t="s">
        <v>102</v>
      </c>
      <c r="DD29" s="547" t="s">
        <v>102</v>
      </c>
      <c r="DE29" s="547" t="s">
        <v>102</v>
      </c>
      <c r="DF29" s="547" t="s">
        <v>102</v>
      </c>
      <c r="DG29" s="547" t="s">
        <v>102</v>
      </c>
      <c r="DH29" s="547" t="s">
        <v>102</v>
      </c>
      <c r="DI29" s="547" t="s">
        <v>102</v>
      </c>
      <c r="DJ29" s="547" t="s">
        <v>102</v>
      </c>
      <c r="DK29" s="547" t="s">
        <v>102</v>
      </c>
      <c r="DL29" s="547" t="s">
        <v>102</v>
      </c>
      <c r="DM29" s="547" t="s">
        <v>102</v>
      </c>
      <c r="DN29" s="547" t="s">
        <v>102</v>
      </c>
      <c r="DO29" s="547" t="s">
        <v>102</v>
      </c>
      <c r="DP29" s="547" t="s">
        <v>102</v>
      </c>
      <c r="DQ29" s="547" t="s">
        <v>102</v>
      </c>
      <c r="DR29" s="547" t="s">
        <v>102</v>
      </c>
      <c r="DS29" s="547" t="s">
        <v>102</v>
      </c>
      <c r="DT29" s="547" t="s">
        <v>102</v>
      </c>
      <c r="DU29" s="547" t="s">
        <v>102</v>
      </c>
      <c r="DV29" s="547" t="s">
        <v>102</v>
      </c>
      <c r="DW29" s="547" t="s">
        <v>102</v>
      </c>
      <c r="DX29" s="547" t="s">
        <v>102</v>
      </c>
      <c r="DY29" s="547" t="s">
        <v>102</v>
      </c>
      <c r="DZ29" s="547" t="s">
        <v>102</v>
      </c>
      <c r="EA29" s="547" t="s">
        <v>102</v>
      </c>
      <c r="EB29" s="547" t="s">
        <v>102</v>
      </c>
      <c r="EC29" s="547" t="s">
        <v>102</v>
      </c>
      <c r="ED29" s="547" t="s">
        <v>102</v>
      </c>
      <c r="EE29" s="547" t="s">
        <v>102</v>
      </c>
      <c r="EF29" s="547" t="s">
        <v>102</v>
      </c>
      <c r="EG29" s="547" t="s">
        <v>102</v>
      </c>
      <c r="EH29" s="547" t="s">
        <v>102</v>
      </c>
      <c r="EI29" s="547" t="s">
        <v>102</v>
      </c>
      <c r="EJ29" s="547" t="s">
        <v>102</v>
      </c>
      <c r="EK29" s="547" t="s">
        <v>102</v>
      </c>
      <c r="EL29" s="547" t="s">
        <v>102</v>
      </c>
      <c r="EM29" s="547" t="s">
        <v>102</v>
      </c>
      <c r="EN29" s="547" t="s">
        <v>102</v>
      </c>
      <c r="EO29" s="547" t="s">
        <v>102</v>
      </c>
      <c r="EP29" s="547" t="s">
        <v>102</v>
      </c>
      <c r="EQ29" s="547" t="s">
        <v>102</v>
      </c>
      <c r="ER29" s="547" t="s">
        <v>102</v>
      </c>
      <c r="ES29" s="547" t="s">
        <v>102</v>
      </c>
      <c r="ET29" s="547" t="s">
        <v>102</v>
      </c>
      <c r="EU29" s="547" t="s">
        <v>102</v>
      </c>
      <c r="EV29" s="547" t="s">
        <v>102</v>
      </c>
      <c r="EW29" s="547" t="s">
        <v>102</v>
      </c>
      <c r="EX29" s="547" t="s">
        <v>102</v>
      </c>
      <c r="EY29" s="547" t="s">
        <v>102</v>
      </c>
      <c r="EZ29" s="547" t="s">
        <v>102</v>
      </c>
      <c r="FA29" s="547" t="s">
        <v>102</v>
      </c>
      <c r="FB29" s="547" t="s">
        <v>102</v>
      </c>
      <c r="FC29" s="547" t="s">
        <v>102</v>
      </c>
      <c r="FD29" s="547" t="s">
        <v>102</v>
      </c>
      <c r="FE29" s="547" t="s">
        <v>102</v>
      </c>
      <c r="FF29" s="547" t="s">
        <v>102</v>
      </c>
      <c r="FG29" s="547" t="s">
        <v>102</v>
      </c>
      <c r="FH29" s="547" t="s">
        <v>102</v>
      </c>
      <c r="FI29" s="547" t="s">
        <v>102</v>
      </c>
      <c r="FJ29" s="547" t="s">
        <v>102</v>
      </c>
      <c r="FK29" s="547" t="s">
        <v>102</v>
      </c>
      <c r="FL29" s="547" t="s">
        <v>102</v>
      </c>
      <c r="FM29" s="547" t="s">
        <v>102</v>
      </c>
      <c r="FN29" s="547" t="s">
        <v>102</v>
      </c>
      <c r="FO29" s="547" t="s">
        <v>102</v>
      </c>
      <c r="FP29" s="547" t="s">
        <v>102</v>
      </c>
      <c r="FQ29" s="547" t="s">
        <v>102</v>
      </c>
      <c r="FR29" s="547" t="s">
        <v>102</v>
      </c>
      <c r="FS29" s="547" t="s">
        <v>102</v>
      </c>
      <c r="FT29" s="547" t="s">
        <v>102</v>
      </c>
      <c r="FU29" s="547" t="s">
        <v>102</v>
      </c>
      <c r="FV29" s="547" t="s">
        <v>102</v>
      </c>
    </row>
    <row r="30" spans="1:178" hidden="1" x14ac:dyDescent="0.15">
      <c r="A30" s="547">
        <v>4041246</v>
      </c>
      <c r="B30" s="547" t="s">
        <v>102</v>
      </c>
      <c r="C30" s="547" t="s">
        <v>102</v>
      </c>
      <c r="D30" s="547" t="s">
        <v>102</v>
      </c>
      <c r="E30" s="547" t="s">
        <v>102</v>
      </c>
      <c r="F30" s="547" t="s">
        <v>102</v>
      </c>
      <c r="G30" s="547" t="s">
        <v>102</v>
      </c>
      <c r="H30" s="547" t="s">
        <v>102</v>
      </c>
      <c r="I30" s="547" t="s">
        <v>102</v>
      </c>
      <c r="J30" s="547" t="s">
        <v>102</v>
      </c>
      <c r="K30" s="547" t="s">
        <v>102</v>
      </c>
      <c r="L30" s="547" t="s">
        <v>102</v>
      </c>
      <c r="M30" s="547" t="s">
        <v>102</v>
      </c>
      <c r="N30" s="547" t="s">
        <v>102</v>
      </c>
      <c r="O30" s="547" t="s">
        <v>102</v>
      </c>
      <c r="P30" s="547" t="s">
        <v>102</v>
      </c>
      <c r="Q30" s="547" t="s">
        <v>102</v>
      </c>
      <c r="R30" s="547" t="s">
        <v>102</v>
      </c>
      <c r="S30" s="547" t="s">
        <v>102</v>
      </c>
      <c r="T30" s="547" t="s">
        <v>102</v>
      </c>
      <c r="U30" s="547" t="s">
        <v>102</v>
      </c>
      <c r="V30" s="547" t="s">
        <v>102</v>
      </c>
      <c r="W30" s="547" t="s">
        <v>102</v>
      </c>
      <c r="X30" s="547" t="s">
        <v>102</v>
      </c>
      <c r="Y30" s="547" t="s">
        <v>102</v>
      </c>
      <c r="Z30" s="547" t="s">
        <v>102</v>
      </c>
      <c r="AA30" s="547" t="s">
        <v>102</v>
      </c>
      <c r="AB30" s="547" t="s">
        <v>102</v>
      </c>
      <c r="AC30" s="547" t="s">
        <v>102</v>
      </c>
      <c r="AD30" s="547" t="s">
        <v>102</v>
      </c>
      <c r="AE30" s="547" t="s">
        <v>102</v>
      </c>
      <c r="AF30" s="547" t="s">
        <v>102</v>
      </c>
      <c r="AG30" s="547" t="s">
        <v>102</v>
      </c>
      <c r="AH30" s="547" t="s">
        <v>102</v>
      </c>
      <c r="AI30" s="547" t="s">
        <v>102</v>
      </c>
      <c r="AJ30" s="547" t="s">
        <v>102</v>
      </c>
      <c r="AK30" s="547" t="s">
        <v>102</v>
      </c>
      <c r="AL30" s="547" t="s">
        <v>102</v>
      </c>
      <c r="AM30" s="547" t="s">
        <v>102</v>
      </c>
      <c r="AN30" s="547" t="s">
        <v>102</v>
      </c>
      <c r="AO30" s="547" t="s">
        <v>102</v>
      </c>
      <c r="AP30" s="547" t="s">
        <v>102</v>
      </c>
      <c r="AQ30" s="547" t="s">
        <v>102</v>
      </c>
      <c r="AR30" s="547" t="s">
        <v>102</v>
      </c>
      <c r="AS30" s="547" t="s">
        <v>102</v>
      </c>
      <c r="AT30" s="547" t="s">
        <v>102</v>
      </c>
      <c r="AU30" s="547" t="s">
        <v>102</v>
      </c>
      <c r="AV30" s="547" t="s">
        <v>102</v>
      </c>
      <c r="AW30" s="547" t="s">
        <v>102</v>
      </c>
      <c r="AX30" s="547" t="s">
        <v>102</v>
      </c>
      <c r="AY30" s="547" t="s">
        <v>102</v>
      </c>
      <c r="AZ30" s="547" t="s">
        <v>102</v>
      </c>
      <c r="BA30" s="547" t="s">
        <v>102</v>
      </c>
      <c r="BB30" s="547" t="s">
        <v>102</v>
      </c>
      <c r="BC30" s="547" t="s">
        <v>102</v>
      </c>
      <c r="BD30" s="547" t="s">
        <v>102</v>
      </c>
      <c r="BE30" s="547" t="s">
        <v>102</v>
      </c>
      <c r="BF30" s="547" t="s">
        <v>102</v>
      </c>
      <c r="BG30" s="547" t="s">
        <v>102</v>
      </c>
      <c r="BH30" s="547" t="s">
        <v>102</v>
      </c>
      <c r="BI30" s="547" t="s">
        <v>102</v>
      </c>
      <c r="BJ30" s="547" t="s">
        <v>102</v>
      </c>
      <c r="BK30" s="547" t="s">
        <v>102</v>
      </c>
      <c r="BL30" s="547" t="s">
        <v>102</v>
      </c>
      <c r="BM30" s="547" t="s">
        <v>102</v>
      </c>
      <c r="BN30" s="547" t="s">
        <v>102</v>
      </c>
      <c r="BO30" s="547" t="s">
        <v>102</v>
      </c>
      <c r="BP30" s="547" t="s">
        <v>102</v>
      </c>
      <c r="BQ30" s="547" t="s">
        <v>102</v>
      </c>
      <c r="BR30" s="547" t="s">
        <v>102</v>
      </c>
      <c r="BS30" s="547" t="s">
        <v>102</v>
      </c>
      <c r="BT30" s="547" t="s">
        <v>102</v>
      </c>
      <c r="BU30" s="547" t="s">
        <v>102</v>
      </c>
      <c r="BV30" s="547" t="s">
        <v>102</v>
      </c>
      <c r="BW30" s="547" t="s">
        <v>102</v>
      </c>
      <c r="BX30" s="547" t="s">
        <v>102</v>
      </c>
      <c r="BY30" s="547" t="s">
        <v>102</v>
      </c>
      <c r="BZ30" s="547" t="s">
        <v>102</v>
      </c>
      <c r="CA30" s="547" t="s">
        <v>102</v>
      </c>
      <c r="CB30" s="547" t="s">
        <v>102</v>
      </c>
      <c r="CC30" s="547" t="s">
        <v>102</v>
      </c>
      <c r="CD30" s="547" t="s">
        <v>102</v>
      </c>
      <c r="CE30" s="547" t="s">
        <v>102</v>
      </c>
      <c r="CF30" s="547" t="s">
        <v>102</v>
      </c>
      <c r="CG30" s="547" t="s">
        <v>102</v>
      </c>
      <c r="CH30" s="547" t="s">
        <v>102</v>
      </c>
      <c r="CI30" s="547" t="s">
        <v>102</v>
      </c>
      <c r="CJ30" s="547" t="s">
        <v>102</v>
      </c>
      <c r="CK30" s="547" t="s">
        <v>102</v>
      </c>
      <c r="CL30" s="547" t="s">
        <v>102</v>
      </c>
      <c r="CM30" s="547" t="s">
        <v>102</v>
      </c>
      <c r="CN30" s="547" t="s">
        <v>102</v>
      </c>
      <c r="CO30" s="547" t="s">
        <v>102</v>
      </c>
      <c r="CP30" s="547" t="s">
        <v>102</v>
      </c>
      <c r="CQ30" s="547" t="s">
        <v>102</v>
      </c>
      <c r="CR30" s="547" t="s">
        <v>102</v>
      </c>
      <c r="CS30" s="547" t="s">
        <v>102</v>
      </c>
      <c r="CT30" s="547" t="s">
        <v>102</v>
      </c>
      <c r="CU30" s="547" t="s">
        <v>102</v>
      </c>
      <c r="CV30" s="547" t="s">
        <v>102</v>
      </c>
      <c r="CW30" s="547" t="s">
        <v>102</v>
      </c>
      <c r="CX30" s="547" t="s">
        <v>102</v>
      </c>
      <c r="CY30" s="547" t="s">
        <v>102</v>
      </c>
      <c r="CZ30" s="547" t="s">
        <v>102</v>
      </c>
      <c r="DA30" s="547" t="s">
        <v>102</v>
      </c>
      <c r="DB30" s="547" t="s">
        <v>102</v>
      </c>
      <c r="DC30" s="547" t="s">
        <v>102</v>
      </c>
      <c r="DD30" s="547" t="s">
        <v>102</v>
      </c>
      <c r="DE30" s="547" t="s">
        <v>102</v>
      </c>
      <c r="DF30" s="547" t="s">
        <v>102</v>
      </c>
      <c r="DG30" s="547" t="s">
        <v>102</v>
      </c>
      <c r="DH30" s="547" t="s">
        <v>102</v>
      </c>
      <c r="DI30" s="547" t="s">
        <v>102</v>
      </c>
      <c r="DJ30" s="547" t="s">
        <v>102</v>
      </c>
      <c r="DK30" s="547" t="s">
        <v>102</v>
      </c>
      <c r="DL30" s="547" t="s">
        <v>102</v>
      </c>
      <c r="DM30" s="547" t="s">
        <v>102</v>
      </c>
      <c r="DN30" s="547" t="s">
        <v>102</v>
      </c>
      <c r="DO30" s="547" t="s">
        <v>102</v>
      </c>
      <c r="DP30" s="547" t="s">
        <v>102</v>
      </c>
      <c r="DQ30" s="547" t="s">
        <v>102</v>
      </c>
      <c r="DR30" s="547" t="s">
        <v>102</v>
      </c>
      <c r="DS30" s="547" t="s">
        <v>102</v>
      </c>
      <c r="DT30" s="547" t="s">
        <v>102</v>
      </c>
      <c r="DU30" s="547" t="s">
        <v>102</v>
      </c>
      <c r="DV30" s="547" t="s">
        <v>102</v>
      </c>
      <c r="DW30" s="547" t="s">
        <v>102</v>
      </c>
      <c r="DX30" s="547" t="s">
        <v>102</v>
      </c>
      <c r="DY30" s="547" t="s">
        <v>102</v>
      </c>
      <c r="DZ30" s="547" t="s">
        <v>102</v>
      </c>
      <c r="EA30" s="547" t="s">
        <v>102</v>
      </c>
      <c r="EB30" s="547" t="s">
        <v>102</v>
      </c>
      <c r="EC30" s="547" t="s">
        <v>102</v>
      </c>
      <c r="ED30" s="547" t="s">
        <v>102</v>
      </c>
      <c r="EE30" s="547" t="s">
        <v>102</v>
      </c>
      <c r="EF30" s="547" t="s">
        <v>102</v>
      </c>
      <c r="EG30" s="547" t="s">
        <v>102</v>
      </c>
      <c r="EH30" s="547" t="s">
        <v>102</v>
      </c>
      <c r="EI30" s="547" t="s">
        <v>102</v>
      </c>
      <c r="EJ30" s="547" t="s">
        <v>102</v>
      </c>
      <c r="EK30" s="547" t="s">
        <v>102</v>
      </c>
      <c r="EL30" s="547" t="s">
        <v>102</v>
      </c>
      <c r="EM30" s="547" t="s">
        <v>102</v>
      </c>
      <c r="EN30" s="547" t="s">
        <v>102</v>
      </c>
      <c r="EO30" s="547" t="s">
        <v>102</v>
      </c>
      <c r="EP30" s="547" t="s">
        <v>102</v>
      </c>
      <c r="EQ30" s="547" t="s">
        <v>102</v>
      </c>
      <c r="ER30" s="547" t="s">
        <v>102</v>
      </c>
      <c r="ES30" s="547" t="s">
        <v>102</v>
      </c>
      <c r="ET30" s="547" t="s">
        <v>102</v>
      </c>
      <c r="EU30" s="547" t="s">
        <v>102</v>
      </c>
      <c r="EV30" s="547" t="s">
        <v>102</v>
      </c>
      <c r="EW30" s="547" t="s">
        <v>102</v>
      </c>
      <c r="EX30" s="547" t="s">
        <v>102</v>
      </c>
      <c r="EY30" s="547" t="s">
        <v>102</v>
      </c>
      <c r="EZ30" s="547" t="s">
        <v>102</v>
      </c>
      <c r="FA30" s="547" t="s">
        <v>102</v>
      </c>
      <c r="FB30" s="547" t="s">
        <v>102</v>
      </c>
      <c r="FC30" s="547" t="s">
        <v>102</v>
      </c>
      <c r="FD30" s="547" t="s">
        <v>102</v>
      </c>
      <c r="FE30" s="547" t="s">
        <v>102</v>
      </c>
      <c r="FF30" s="547" t="s">
        <v>102</v>
      </c>
      <c r="FG30" s="547" t="s">
        <v>102</v>
      </c>
      <c r="FH30" s="547" t="s">
        <v>102</v>
      </c>
      <c r="FI30" s="547" t="s">
        <v>102</v>
      </c>
      <c r="FJ30" s="547" t="s">
        <v>102</v>
      </c>
      <c r="FK30" s="547" t="s">
        <v>102</v>
      </c>
      <c r="FL30" s="547" t="s">
        <v>102</v>
      </c>
      <c r="FM30" s="547" t="s">
        <v>102</v>
      </c>
      <c r="FN30" s="547" t="s">
        <v>102</v>
      </c>
      <c r="FO30" s="547" t="s">
        <v>102</v>
      </c>
      <c r="FP30" s="547" t="s">
        <v>102</v>
      </c>
      <c r="FQ30" s="547" t="s">
        <v>102</v>
      </c>
      <c r="FR30" s="547" t="s">
        <v>102</v>
      </c>
      <c r="FS30" s="547" t="s">
        <v>102</v>
      </c>
      <c r="FT30" s="547" t="s">
        <v>102</v>
      </c>
      <c r="FU30" s="547" t="s">
        <v>102</v>
      </c>
      <c r="FV30" s="547" t="s">
        <v>102</v>
      </c>
    </row>
    <row r="31" spans="1:178" hidden="1" x14ac:dyDescent="0.15">
      <c r="A31" s="547">
        <v>4038108</v>
      </c>
      <c r="B31" s="547" t="s">
        <v>102</v>
      </c>
      <c r="C31" s="547" t="s">
        <v>102</v>
      </c>
      <c r="D31" s="547" t="s">
        <v>102</v>
      </c>
      <c r="E31" s="547" t="s">
        <v>102</v>
      </c>
      <c r="F31" s="547" t="s">
        <v>102</v>
      </c>
      <c r="G31" s="547" t="s">
        <v>102</v>
      </c>
      <c r="H31" s="547" t="s">
        <v>102</v>
      </c>
      <c r="I31" s="547" t="s">
        <v>102</v>
      </c>
      <c r="J31" s="547" t="s">
        <v>102</v>
      </c>
      <c r="K31" s="547" t="s">
        <v>102</v>
      </c>
      <c r="L31" s="547" t="s">
        <v>102</v>
      </c>
      <c r="M31" s="547" t="s">
        <v>102</v>
      </c>
      <c r="N31" s="547" t="s">
        <v>102</v>
      </c>
      <c r="O31" s="547" t="s">
        <v>102</v>
      </c>
      <c r="P31" s="547" t="s">
        <v>102</v>
      </c>
      <c r="Q31" s="547" t="s">
        <v>102</v>
      </c>
      <c r="R31" s="547" t="s">
        <v>102</v>
      </c>
      <c r="S31" s="547" t="s">
        <v>102</v>
      </c>
      <c r="T31" s="547" t="s">
        <v>102</v>
      </c>
      <c r="U31" s="547" t="s">
        <v>102</v>
      </c>
      <c r="V31" s="547" t="s">
        <v>102</v>
      </c>
      <c r="W31" s="547" t="s">
        <v>102</v>
      </c>
      <c r="X31" s="547" t="s">
        <v>102</v>
      </c>
      <c r="Y31" s="547" t="s">
        <v>102</v>
      </c>
      <c r="Z31" s="547" t="s">
        <v>102</v>
      </c>
      <c r="AA31" s="547" t="s">
        <v>102</v>
      </c>
      <c r="AB31" s="547" t="s">
        <v>102</v>
      </c>
      <c r="AC31" s="547" t="s">
        <v>102</v>
      </c>
      <c r="AD31" s="547" t="s">
        <v>102</v>
      </c>
      <c r="AE31" s="547" t="s">
        <v>102</v>
      </c>
      <c r="AF31" s="547" t="s">
        <v>102</v>
      </c>
      <c r="AG31" s="547" t="s">
        <v>102</v>
      </c>
      <c r="AH31" s="547" t="s">
        <v>102</v>
      </c>
      <c r="AI31" s="547" t="s">
        <v>102</v>
      </c>
      <c r="AJ31" s="547" t="s">
        <v>102</v>
      </c>
      <c r="AK31" s="547" t="s">
        <v>102</v>
      </c>
      <c r="AL31" s="547" t="s">
        <v>102</v>
      </c>
      <c r="AM31" s="547" t="s">
        <v>102</v>
      </c>
      <c r="AN31" s="547" t="s">
        <v>102</v>
      </c>
      <c r="AO31" s="547" t="s">
        <v>102</v>
      </c>
      <c r="AP31" s="547" t="s">
        <v>102</v>
      </c>
      <c r="AQ31" s="547" t="s">
        <v>102</v>
      </c>
      <c r="AR31" s="547" t="s">
        <v>102</v>
      </c>
      <c r="AS31" s="547" t="s">
        <v>102</v>
      </c>
      <c r="AT31" s="547" t="s">
        <v>102</v>
      </c>
      <c r="AU31" s="547" t="s">
        <v>102</v>
      </c>
      <c r="AV31" s="547" t="s">
        <v>102</v>
      </c>
      <c r="AW31" s="547" t="s">
        <v>102</v>
      </c>
      <c r="AX31" s="547" t="s">
        <v>102</v>
      </c>
      <c r="AY31" s="547" t="s">
        <v>102</v>
      </c>
      <c r="AZ31" s="547" t="s">
        <v>102</v>
      </c>
      <c r="BA31" s="547" t="s">
        <v>102</v>
      </c>
      <c r="BB31" s="547" t="s">
        <v>102</v>
      </c>
      <c r="BC31" s="547" t="s">
        <v>102</v>
      </c>
      <c r="BD31" s="547" t="s">
        <v>102</v>
      </c>
      <c r="BE31" s="547" t="s">
        <v>102</v>
      </c>
      <c r="BF31" s="547" t="s">
        <v>102</v>
      </c>
      <c r="BG31" s="547" t="s">
        <v>102</v>
      </c>
      <c r="BH31" s="547" t="s">
        <v>102</v>
      </c>
      <c r="BI31" s="547" t="s">
        <v>102</v>
      </c>
      <c r="BJ31" s="547" t="s">
        <v>102</v>
      </c>
      <c r="BK31" s="547" t="s">
        <v>102</v>
      </c>
      <c r="BL31" s="547" t="s">
        <v>102</v>
      </c>
      <c r="BM31" s="547" t="s">
        <v>102</v>
      </c>
      <c r="BN31" s="547" t="s">
        <v>102</v>
      </c>
      <c r="BO31" s="547" t="s">
        <v>102</v>
      </c>
      <c r="BP31" s="547" t="s">
        <v>102</v>
      </c>
      <c r="BQ31" s="547" t="s">
        <v>102</v>
      </c>
      <c r="BR31" s="547" t="s">
        <v>102</v>
      </c>
      <c r="BS31" s="547" t="s">
        <v>102</v>
      </c>
      <c r="BT31" s="547" t="s">
        <v>102</v>
      </c>
      <c r="BU31" s="547" t="s">
        <v>102</v>
      </c>
      <c r="BV31" s="547" t="s">
        <v>102</v>
      </c>
      <c r="BW31" s="547" t="s">
        <v>102</v>
      </c>
      <c r="BX31" s="547" t="s">
        <v>102</v>
      </c>
      <c r="BY31" s="547" t="s">
        <v>102</v>
      </c>
      <c r="BZ31" s="547" t="s">
        <v>102</v>
      </c>
      <c r="CA31" s="547" t="s">
        <v>102</v>
      </c>
      <c r="CB31" s="547" t="s">
        <v>102</v>
      </c>
      <c r="CC31" s="547" t="s">
        <v>102</v>
      </c>
      <c r="CD31" s="547" t="s">
        <v>102</v>
      </c>
      <c r="CE31" s="547" t="s">
        <v>102</v>
      </c>
      <c r="CF31" s="547" t="s">
        <v>102</v>
      </c>
      <c r="CG31" s="547" t="s">
        <v>102</v>
      </c>
      <c r="CH31" s="547" t="s">
        <v>102</v>
      </c>
      <c r="CI31" s="547" t="s">
        <v>102</v>
      </c>
      <c r="CJ31" s="547" t="s">
        <v>102</v>
      </c>
      <c r="CK31" s="547" t="s">
        <v>102</v>
      </c>
      <c r="CL31" s="547" t="s">
        <v>102</v>
      </c>
      <c r="CM31" s="547" t="s">
        <v>102</v>
      </c>
      <c r="CN31" s="547" t="s">
        <v>102</v>
      </c>
      <c r="CO31" s="547" t="s">
        <v>102</v>
      </c>
      <c r="CP31" s="547" t="s">
        <v>102</v>
      </c>
      <c r="CQ31" s="547" t="s">
        <v>102</v>
      </c>
      <c r="CR31" s="547" t="s">
        <v>102</v>
      </c>
      <c r="CS31" s="547" t="s">
        <v>102</v>
      </c>
      <c r="CT31" s="547" t="s">
        <v>102</v>
      </c>
      <c r="CU31" s="547" t="s">
        <v>102</v>
      </c>
      <c r="CV31" s="547" t="s">
        <v>102</v>
      </c>
      <c r="CW31" s="547" t="s">
        <v>102</v>
      </c>
      <c r="CX31" s="547" t="s">
        <v>102</v>
      </c>
      <c r="CY31" s="547" t="s">
        <v>102</v>
      </c>
      <c r="CZ31" s="547" t="s">
        <v>102</v>
      </c>
      <c r="DA31" s="547" t="s">
        <v>102</v>
      </c>
      <c r="DB31" s="547" t="s">
        <v>102</v>
      </c>
      <c r="DC31" s="547" t="s">
        <v>102</v>
      </c>
      <c r="DD31" s="547" t="s">
        <v>102</v>
      </c>
      <c r="DE31" s="547" t="s">
        <v>102</v>
      </c>
      <c r="DF31" s="547" t="s">
        <v>102</v>
      </c>
      <c r="DG31" s="547" t="s">
        <v>102</v>
      </c>
      <c r="DH31" s="547" t="s">
        <v>102</v>
      </c>
      <c r="DI31" s="547" t="s">
        <v>102</v>
      </c>
      <c r="DJ31" s="547" t="s">
        <v>102</v>
      </c>
      <c r="DK31" s="547" t="s">
        <v>102</v>
      </c>
      <c r="DL31" s="547" t="s">
        <v>102</v>
      </c>
      <c r="DM31" s="547" t="s">
        <v>102</v>
      </c>
      <c r="DN31" s="547" t="s">
        <v>102</v>
      </c>
      <c r="DO31" s="547" t="s">
        <v>102</v>
      </c>
      <c r="DP31" s="547" t="s">
        <v>102</v>
      </c>
      <c r="DQ31" s="547" t="s">
        <v>102</v>
      </c>
      <c r="DR31" s="547" t="s">
        <v>102</v>
      </c>
      <c r="DS31" s="547" t="s">
        <v>102</v>
      </c>
      <c r="DT31" s="547" t="s">
        <v>102</v>
      </c>
      <c r="DU31" s="547" t="s">
        <v>102</v>
      </c>
      <c r="DV31" s="547" t="s">
        <v>102</v>
      </c>
      <c r="DW31" s="547" t="s">
        <v>102</v>
      </c>
      <c r="DX31" s="547" t="s">
        <v>102</v>
      </c>
      <c r="DY31" s="547" t="s">
        <v>102</v>
      </c>
      <c r="DZ31" s="547" t="s">
        <v>102</v>
      </c>
      <c r="EA31" s="547" t="s">
        <v>102</v>
      </c>
      <c r="EB31" s="547" t="s">
        <v>102</v>
      </c>
      <c r="EC31" s="547" t="s">
        <v>102</v>
      </c>
      <c r="ED31" s="547" t="s">
        <v>102</v>
      </c>
      <c r="EE31" s="547" t="s">
        <v>102</v>
      </c>
      <c r="EF31" s="547" t="s">
        <v>102</v>
      </c>
      <c r="EG31" s="547" t="s">
        <v>102</v>
      </c>
      <c r="EH31" s="547" t="s">
        <v>102</v>
      </c>
      <c r="EI31" s="547" t="s">
        <v>102</v>
      </c>
      <c r="EJ31" s="547" t="s">
        <v>102</v>
      </c>
      <c r="EK31" s="547" t="s">
        <v>102</v>
      </c>
      <c r="EL31" s="547" t="s">
        <v>102</v>
      </c>
      <c r="EM31" s="547" t="s">
        <v>102</v>
      </c>
      <c r="EN31" s="547" t="s">
        <v>102</v>
      </c>
      <c r="EO31" s="547" t="s">
        <v>102</v>
      </c>
      <c r="EP31" s="547" t="s">
        <v>102</v>
      </c>
      <c r="EQ31" s="547" t="s">
        <v>102</v>
      </c>
      <c r="ER31" s="547" t="s">
        <v>102</v>
      </c>
      <c r="ES31" s="547" t="s">
        <v>102</v>
      </c>
      <c r="ET31" s="547" t="s">
        <v>102</v>
      </c>
      <c r="EU31" s="547" t="s">
        <v>102</v>
      </c>
      <c r="EV31" s="547" t="s">
        <v>102</v>
      </c>
      <c r="EW31" s="547" t="s">
        <v>102</v>
      </c>
      <c r="EX31" s="547" t="s">
        <v>102</v>
      </c>
      <c r="EY31" s="547" t="s">
        <v>102</v>
      </c>
      <c r="EZ31" s="547" t="s">
        <v>102</v>
      </c>
      <c r="FA31" s="547" t="s">
        <v>102</v>
      </c>
      <c r="FB31" s="547" t="s">
        <v>102</v>
      </c>
      <c r="FC31" s="547" t="s">
        <v>102</v>
      </c>
      <c r="FD31" s="547" t="s">
        <v>102</v>
      </c>
      <c r="FE31" s="547" t="s">
        <v>102</v>
      </c>
      <c r="FF31" s="547" t="s">
        <v>102</v>
      </c>
      <c r="FG31" s="547" t="s">
        <v>102</v>
      </c>
      <c r="FH31" s="547" t="s">
        <v>102</v>
      </c>
      <c r="FI31" s="547" t="s">
        <v>102</v>
      </c>
      <c r="FJ31" s="547" t="s">
        <v>102</v>
      </c>
      <c r="FK31" s="547" t="s">
        <v>102</v>
      </c>
      <c r="FL31" s="547" t="s">
        <v>102</v>
      </c>
      <c r="FM31" s="547" t="s">
        <v>102</v>
      </c>
      <c r="FN31" s="547" t="s">
        <v>102</v>
      </c>
      <c r="FO31" s="547" t="s">
        <v>102</v>
      </c>
      <c r="FP31" s="547" t="s">
        <v>102</v>
      </c>
      <c r="FQ31" s="547" t="s">
        <v>102</v>
      </c>
      <c r="FR31" s="547" t="s">
        <v>102</v>
      </c>
      <c r="FS31" s="547" t="s">
        <v>102</v>
      </c>
      <c r="FT31" s="547" t="s">
        <v>102</v>
      </c>
      <c r="FU31" s="547" t="s">
        <v>102</v>
      </c>
      <c r="FV31" s="547" t="s">
        <v>102</v>
      </c>
    </row>
    <row r="32" spans="1:178" hidden="1" x14ac:dyDescent="0.15">
      <c r="A32" s="547">
        <v>4038108</v>
      </c>
      <c r="B32" s="547" t="s">
        <v>102</v>
      </c>
      <c r="C32" s="547" t="s">
        <v>102</v>
      </c>
      <c r="D32" s="547" t="s">
        <v>102</v>
      </c>
      <c r="E32" s="547" t="s">
        <v>102</v>
      </c>
      <c r="F32" s="547" t="s">
        <v>102</v>
      </c>
      <c r="G32" s="547" t="s">
        <v>102</v>
      </c>
      <c r="H32" s="547" t="s">
        <v>102</v>
      </c>
      <c r="I32" s="547" t="s">
        <v>102</v>
      </c>
      <c r="J32" s="547" t="s">
        <v>102</v>
      </c>
      <c r="K32" s="547" t="s">
        <v>102</v>
      </c>
      <c r="L32" s="547" t="s">
        <v>102</v>
      </c>
      <c r="M32" s="547" t="s">
        <v>102</v>
      </c>
      <c r="N32" s="547" t="s">
        <v>102</v>
      </c>
      <c r="O32" s="547" t="s">
        <v>102</v>
      </c>
      <c r="P32" s="547" t="s">
        <v>102</v>
      </c>
      <c r="Q32" s="547" t="s">
        <v>102</v>
      </c>
      <c r="R32" s="547" t="s">
        <v>102</v>
      </c>
      <c r="S32" s="547" t="s">
        <v>102</v>
      </c>
      <c r="T32" s="547" t="s">
        <v>102</v>
      </c>
      <c r="U32" s="547" t="s">
        <v>102</v>
      </c>
      <c r="V32" s="547" t="s">
        <v>102</v>
      </c>
      <c r="W32" s="547" t="s">
        <v>102</v>
      </c>
      <c r="X32" s="547" t="s">
        <v>102</v>
      </c>
      <c r="Y32" s="547" t="s">
        <v>102</v>
      </c>
      <c r="Z32" s="547" t="s">
        <v>102</v>
      </c>
      <c r="AA32" s="547" t="s">
        <v>102</v>
      </c>
      <c r="AB32" s="547" t="s">
        <v>102</v>
      </c>
      <c r="AC32" s="547" t="s">
        <v>102</v>
      </c>
      <c r="AD32" s="547" t="s">
        <v>102</v>
      </c>
      <c r="AE32" s="547" t="s">
        <v>102</v>
      </c>
      <c r="AF32" s="547" t="s">
        <v>102</v>
      </c>
      <c r="AG32" s="547" t="s">
        <v>102</v>
      </c>
      <c r="AH32" s="547" t="s">
        <v>102</v>
      </c>
      <c r="AI32" s="547" t="s">
        <v>102</v>
      </c>
      <c r="AJ32" s="547" t="s">
        <v>102</v>
      </c>
      <c r="AK32" s="547" t="s">
        <v>102</v>
      </c>
      <c r="AL32" s="547" t="s">
        <v>102</v>
      </c>
      <c r="AM32" s="547" t="s">
        <v>102</v>
      </c>
      <c r="AN32" s="547" t="s">
        <v>102</v>
      </c>
      <c r="AO32" s="547" t="s">
        <v>102</v>
      </c>
      <c r="AP32" s="547" t="s">
        <v>102</v>
      </c>
      <c r="AQ32" s="547" t="s">
        <v>102</v>
      </c>
      <c r="AR32" s="547" t="s">
        <v>102</v>
      </c>
      <c r="AS32" s="547" t="s">
        <v>102</v>
      </c>
      <c r="AT32" s="547" t="s">
        <v>102</v>
      </c>
      <c r="AU32" s="547" t="s">
        <v>102</v>
      </c>
      <c r="AV32" s="547" t="s">
        <v>102</v>
      </c>
      <c r="AW32" s="547" t="s">
        <v>102</v>
      </c>
      <c r="AX32" s="547" t="s">
        <v>102</v>
      </c>
      <c r="AY32" s="547" t="s">
        <v>102</v>
      </c>
      <c r="AZ32" s="547" t="s">
        <v>102</v>
      </c>
      <c r="BA32" s="547" t="s">
        <v>102</v>
      </c>
      <c r="BB32" s="547" t="s">
        <v>102</v>
      </c>
      <c r="BC32" s="547" t="s">
        <v>102</v>
      </c>
      <c r="BD32" s="547" t="s">
        <v>102</v>
      </c>
      <c r="BE32" s="547" t="s">
        <v>102</v>
      </c>
      <c r="BF32" s="547" t="s">
        <v>102</v>
      </c>
      <c r="BG32" s="547" t="s">
        <v>102</v>
      </c>
      <c r="BH32" s="547" t="s">
        <v>102</v>
      </c>
      <c r="BI32" s="547" t="s">
        <v>102</v>
      </c>
      <c r="BJ32" s="547" t="s">
        <v>102</v>
      </c>
      <c r="BK32" s="547" t="s">
        <v>102</v>
      </c>
      <c r="BL32" s="547" t="s">
        <v>102</v>
      </c>
      <c r="BM32" s="547" t="s">
        <v>102</v>
      </c>
      <c r="BN32" s="547" t="s">
        <v>102</v>
      </c>
      <c r="BO32" s="547" t="s">
        <v>102</v>
      </c>
      <c r="BP32" s="547" t="s">
        <v>102</v>
      </c>
      <c r="BQ32" s="547" t="s">
        <v>102</v>
      </c>
      <c r="BR32" s="547" t="s">
        <v>102</v>
      </c>
      <c r="BS32" s="547" t="s">
        <v>102</v>
      </c>
      <c r="BT32" s="547" t="s">
        <v>102</v>
      </c>
      <c r="BU32" s="547" t="s">
        <v>102</v>
      </c>
      <c r="BV32" s="547" t="s">
        <v>102</v>
      </c>
      <c r="BW32" s="547" t="s">
        <v>102</v>
      </c>
      <c r="BX32" s="547" t="s">
        <v>102</v>
      </c>
      <c r="BY32" s="547" t="s">
        <v>102</v>
      </c>
      <c r="BZ32" s="547" t="s">
        <v>102</v>
      </c>
      <c r="CA32" s="547" t="s">
        <v>102</v>
      </c>
      <c r="CB32" s="547" t="s">
        <v>102</v>
      </c>
      <c r="CC32" s="547" t="s">
        <v>102</v>
      </c>
      <c r="CD32" s="547" t="s">
        <v>102</v>
      </c>
      <c r="CE32" s="547" t="s">
        <v>102</v>
      </c>
      <c r="CF32" s="547" t="s">
        <v>102</v>
      </c>
      <c r="CG32" s="547" t="s">
        <v>102</v>
      </c>
      <c r="CH32" s="547" t="s">
        <v>102</v>
      </c>
      <c r="CI32" s="547" t="s">
        <v>102</v>
      </c>
      <c r="CJ32" s="547" t="s">
        <v>102</v>
      </c>
      <c r="CK32" s="547" t="s">
        <v>102</v>
      </c>
      <c r="CL32" s="547" t="s">
        <v>102</v>
      </c>
      <c r="CM32" s="547" t="s">
        <v>102</v>
      </c>
      <c r="CN32" s="547" t="s">
        <v>102</v>
      </c>
      <c r="CO32" s="547" t="s">
        <v>102</v>
      </c>
      <c r="CP32" s="547" t="s">
        <v>102</v>
      </c>
      <c r="CQ32" s="547" t="s">
        <v>102</v>
      </c>
      <c r="CR32" s="547" t="s">
        <v>102</v>
      </c>
      <c r="CS32" s="547" t="s">
        <v>102</v>
      </c>
      <c r="CT32" s="547" t="s">
        <v>102</v>
      </c>
      <c r="CU32" s="547" t="s">
        <v>102</v>
      </c>
      <c r="CV32" s="547" t="s">
        <v>102</v>
      </c>
      <c r="CW32" s="547" t="s">
        <v>102</v>
      </c>
      <c r="CX32" s="547" t="s">
        <v>102</v>
      </c>
      <c r="CY32" s="547" t="s">
        <v>102</v>
      </c>
      <c r="CZ32" s="547" t="s">
        <v>102</v>
      </c>
      <c r="DA32" s="547" t="s">
        <v>102</v>
      </c>
      <c r="DB32" s="547" t="s">
        <v>102</v>
      </c>
      <c r="DC32" s="547" t="s">
        <v>102</v>
      </c>
      <c r="DD32" s="547" t="s">
        <v>102</v>
      </c>
      <c r="DE32" s="547" t="s">
        <v>102</v>
      </c>
      <c r="DF32" s="547" t="s">
        <v>102</v>
      </c>
      <c r="DG32" s="547" t="s">
        <v>102</v>
      </c>
      <c r="DH32" s="547" t="s">
        <v>102</v>
      </c>
      <c r="DI32" s="547" t="s">
        <v>102</v>
      </c>
      <c r="DJ32" s="547" t="s">
        <v>102</v>
      </c>
      <c r="DK32" s="547" t="s">
        <v>102</v>
      </c>
      <c r="DL32" s="547" t="s">
        <v>102</v>
      </c>
      <c r="DM32" s="547" t="s">
        <v>102</v>
      </c>
      <c r="DN32" s="547" t="s">
        <v>102</v>
      </c>
      <c r="DO32" s="547" t="s">
        <v>102</v>
      </c>
      <c r="DP32" s="547" t="s">
        <v>102</v>
      </c>
      <c r="DQ32" s="547" t="s">
        <v>102</v>
      </c>
      <c r="DR32" s="547" t="s">
        <v>102</v>
      </c>
      <c r="DS32" s="547" t="s">
        <v>102</v>
      </c>
      <c r="DT32" s="547" t="s">
        <v>102</v>
      </c>
      <c r="DU32" s="547" t="s">
        <v>102</v>
      </c>
      <c r="DV32" s="547" t="s">
        <v>102</v>
      </c>
      <c r="DW32" s="547" t="s">
        <v>102</v>
      </c>
      <c r="DX32" s="547" t="s">
        <v>102</v>
      </c>
      <c r="DY32" s="547" t="s">
        <v>102</v>
      </c>
      <c r="DZ32" s="547" t="s">
        <v>102</v>
      </c>
      <c r="EA32" s="547" t="s">
        <v>102</v>
      </c>
      <c r="EB32" s="547" t="s">
        <v>102</v>
      </c>
      <c r="EC32" s="547" t="s">
        <v>102</v>
      </c>
      <c r="ED32" s="547" t="s">
        <v>102</v>
      </c>
      <c r="EE32" s="547" t="s">
        <v>102</v>
      </c>
      <c r="EF32" s="547" t="s">
        <v>102</v>
      </c>
      <c r="EG32" s="547" t="s">
        <v>102</v>
      </c>
      <c r="EH32" s="547" t="s">
        <v>102</v>
      </c>
      <c r="EI32" s="547" t="s">
        <v>102</v>
      </c>
      <c r="EJ32" s="547" t="s">
        <v>102</v>
      </c>
      <c r="EK32" s="547" t="s">
        <v>102</v>
      </c>
      <c r="EL32" s="547" t="s">
        <v>102</v>
      </c>
      <c r="EM32" s="547" t="s">
        <v>102</v>
      </c>
      <c r="EN32" s="547" t="s">
        <v>102</v>
      </c>
      <c r="EO32" s="547" t="s">
        <v>102</v>
      </c>
      <c r="EP32" s="547" t="s">
        <v>102</v>
      </c>
      <c r="EQ32" s="547" t="s">
        <v>102</v>
      </c>
      <c r="ER32" s="547" t="s">
        <v>102</v>
      </c>
      <c r="ES32" s="547" t="s">
        <v>102</v>
      </c>
      <c r="ET32" s="547" t="s">
        <v>102</v>
      </c>
      <c r="EU32" s="547" t="s">
        <v>102</v>
      </c>
      <c r="EV32" s="547" t="s">
        <v>102</v>
      </c>
      <c r="EW32" s="547" t="s">
        <v>102</v>
      </c>
      <c r="EX32" s="547" t="s">
        <v>102</v>
      </c>
      <c r="EY32" s="547" t="s">
        <v>102</v>
      </c>
      <c r="EZ32" s="547" t="s">
        <v>102</v>
      </c>
      <c r="FA32" s="547" t="s">
        <v>102</v>
      </c>
      <c r="FB32" s="547" t="s">
        <v>102</v>
      </c>
      <c r="FC32" s="547" t="s">
        <v>102</v>
      </c>
      <c r="FD32" s="547" t="s">
        <v>102</v>
      </c>
      <c r="FE32" s="547" t="s">
        <v>102</v>
      </c>
      <c r="FF32" s="547" t="s">
        <v>102</v>
      </c>
      <c r="FG32" s="547" t="s">
        <v>102</v>
      </c>
      <c r="FH32" s="547" t="s">
        <v>102</v>
      </c>
      <c r="FI32" s="547" t="s">
        <v>102</v>
      </c>
      <c r="FJ32" s="547" t="s">
        <v>102</v>
      </c>
      <c r="FK32" s="547" t="s">
        <v>102</v>
      </c>
      <c r="FL32" s="547" t="s">
        <v>102</v>
      </c>
      <c r="FM32" s="547" t="s">
        <v>102</v>
      </c>
      <c r="FN32" s="547" t="s">
        <v>102</v>
      </c>
      <c r="FO32" s="547" t="s">
        <v>102</v>
      </c>
      <c r="FP32" s="547" t="s">
        <v>102</v>
      </c>
      <c r="FQ32" s="547" t="s">
        <v>102</v>
      </c>
      <c r="FR32" s="547" t="s">
        <v>102</v>
      </c>
      <c r="FS32" s="547" t="s">
        <v>102</v>
      </c>
      <c r="FT32" s="547" t="s">
        <v>102</v>
      </c>
      <c r="FU32" s="547" t="s">
        <v>102</v>
      </c>
      <c r="FV32" s="547" t="s">
        <v>102</v>
      </c>
    </row>
    <row r="33" spans="1:178" hidden="1" x14ac:dyDescent="0.15">
      <c r="A33" s="547">
        <v>4035007</v>
      </c>
      <c r="B33" s="547" t="s">
        <v>102</v>
      </c>
      <c r="C33" s="547" t="s">
        <v>102</v>
      </c>
      <c r="D33" s="547" t="s">
        <v>102</v>
      </c>
      <c r="E33" s="547" t="s">
        <v>102</v>
      </c>
      <c r="F33" s="547" t="s">
        <v>102</v>
      </c>
      <c r="G33" s="547" t="s">
        <v>102</v>
      </c>
      <c r="H33" s="547" t="s">
        <v>102</v>
      </c>
      <c r="I33" s="547" t="s">
        <v>102</v>
      </c>
      <c r="J33" s="547" t="s">
        <v>102</v>
      </c>
      <c r="K33" s="547" t="s">
        <v>102</v>
      </c>
      <c r="L33" s="547" t="s">
        <v>102</v>
      </c>
      <c r="M33" s="547" t="s">
        <v>102</v>
      </c>
      <c r="N33" s="547" t="s">
        <v>102</v>
      </c>
      <c r="O33" s="547" t="s">
        <v>102</v>
      </c>
      <c r="P33" s="547" t="s">
        <v>102</v>
      </c>
      <c r="Q33" s="547" t="s">
        <v>102</v>
      </c>
      <c r="R33" s="547" t="s">
        <v>102</v>
      </c>
      <c r="S33" s="547" t="s">
        <v>102</v>
      </c>
      <c r="T33" s="547" t="s">
        <v>102</v>
      </c>
      <c r="U33" s="547" t="s">
        <v>102</v>
      </c>
      <c r="V33" s="547" t="s">
        <v>102</v>
      </c>
      <c r="W33" s="547" t="s">
        <v>102</v>
      </c>
      <c r="X33" s="547" t="s">
        <v>102</v>
      </c>
      <c r="Y33" s="547" t="s">
        <v>102</v>
      </c>
      <c r="Z33" s="547" t="s">
        <v>102</v>
      </c>
      <c r="AA33" s="547" t="s">
        <v>102</v>
      </c>
      <c r="AB33" s="547" t="s">
        <v>102</v>
      </c>
      <c r="AC33" s="547" t="s">
        <v>102</v>
      </c>
      <c r="AD33" s="547" t="s">
        <v>102</v>
      </c>
      <c r="AE33" s="547" t="s">
        <v>102</v>
      </c>
      <c r="AF33" s="547" t="s">
        <v>102</v>
      </c>
      <c r="AG33" s="547" t="s">
        <v>102</v>
      </c>
      <c r="AH33" s="547" t="s">
        <v>102</v>
      </c>
      <c r="AI33" s="547" t="s">
        <v>102</v>
      </c>
      <c r="AJ33" s="547" t="s">
        <v>102</v>
      </c>
      <c r="AK33" s="547" t="s">
        <v>102</v>
      </c>
      <c r="AL33" s="547" t="s">
        <v>102</v>
      </c>
      <c r="AM33" s="547" t="s">
        <v>102</v>
      </c>
      <c r="AN33" s="547" t="s">
        <v>102</v>
      </c>
      <c r="AO33" s="547" t="s">
        <v>102</v>
      </c>
      <c r="AP33" s="547" t="s">
        <v>102</v>
      </c>
      <c r="AQ33" s="547" t="s">
        <v>102</v>
      </c>
      <c r="AR33" s="547" t="s">
        <v>102</v>
      </c>
      <c r="AS33" s="547" t="s">
        <v>102</v>
      </c>
      <c r="AT33" s="547" t="s">
        <v>102</v>
      </c>
      <c r="AU33" s="547" t="s">
        <v>102</v>
      </c>
      <c r="AV33" s="547" t="s">
        <v>102</v>
      </c>
      <c r="AW33" s="547" t="s">
        <v>102</v>
      </c>
      <c r="AX33" s="547" t="s">
        <v>102</v>
      </c>
      <c r="AY33" s="547" t="s">
        <v>102</v>
      </c>
      <c r="AZ33" s="547" t="s">
        <v>102</v>
      </c>
      <c r="BA33" s="547" t="s">
        <v>102</v>
      </c>
      <c r="BB33" s="547" t="s">
        <v>102</v>
      </c>
      <c r="BC33" s="547" t="s">
        <v>102</v>
      </c>
      <c r="BD33" s="547" t="s">
        <v>102</v>
      </c>
      <c r="BE33" s="547" t="s">
        <v>102</v>
      </c>
      <c r="BF33" s="547" t="s">
        <v>102</v>
      </c>
      <c r="BG33" s="547" t="s">
        <v>102</v>
      </c>
      <c r="BH33" s="547" t="s">
        <v>102</v>
      </c>
      <c r="BI33" s="547" t="s">
        <v>102</v>
      </c>
      <c r="BJ33" s="547" t="s">
        <v>102</v>
      </c>
      <c r="BK33" s="547" t="s">
        <v>102</v>
      </c>
      <c r="BL33" s="547" t="s">
        <v>102</v>
      </c>
      <c r="BM33" s="547" t="s">
        <v>102</v>
      </c>
      <c r="BN33" s="547" t="s">
        <v>102</v>
      </c>
      <c r="BO33" s="547" t="s">
        <v>102</v>
      </c>
      <c r="BP33" s="547" t="s">
        <v>102</v>
      </c>
      <c r="BQ33" s="547" t="s">
        <v>102</v>
      </c>
      <c r="BR33" s="547" t="s">
        <v>102</v>
      </c>
      <c r="BS33" s="547" t="s">
        <v>102</v>
      </c>
      <c r="BT33" s="547" t="s">
        <v>102</v>
      </c>
      <c r="BU33" s="547" t="s">
        <v>102</v>
      </c>
      <c r="BV33" s="547" t="s">
        <v>102</v>
      </c>
      <c r="BW33" s="547" t="s">
        <v>102</v>
      </c>
      <c r="BX33" s="547" t="s">
        <v>102</v>
      </c>
      <c r="BY33" s="547" t="s">
        <v>102</v>
      </c>
      <c r="BZ33" s="547" t="s">
        <v>102</v>
      </c>
      <c r="CA33" s="547" t="s">
        <v>102</v>
      </c>
      <c r="CB33" s="547" t="s">
        <v>102</v>
      </c>
      <c r="CC33" s="547" t="s">
        <v>102</v>
      </c>
      <c r="CD33" s="547" t="s">
        <v>102</v>
      </c>
      <c r="CE33" s="547" t="s">
        <v>102</v>
      </c>
      <c r="CF33" s="547" t="s">
        <v>102</v>
      </c>
      <c r="CG33" s="547" t="s">
        <v>102</v>
      </c>
      <c r="CH33" s="547" t="s">
        <v>102</v>
      </c>
      <c r="CI33" s="547" t="s">
        <v>102</v>
      </c>
      <c r="CJ33" s="547" t="s">
        <v>102</v>
      </c>
      <c r="CK33" s="547" t="s">
        <v>102</v>
      </c>
      <c r="CL33" s="547" t="s">
        <v>102</v>
      </c>
      <c r="CM33" s="547" t="s">
        <v>102</v>
      </c>
      <c r="CN33" s="547" t="s">
        <v>102</v>
      </c>
      <c r="CO33" s="547" t="s">
        <v>102</v>
      </c>
      <c r="CP33" s="547" t="s">
        <v>102</v>
      </c>
      <c r="CQ33" s="547" t="s">
        <v>102</v>
      </c>
      <c r="CR33" s="547" t="s">
        <v>102</v>
      </c>
      <c r="CS33" s="547" t="s">
        <v>102</v>
      </c>
      <c r="CT33" s="547" t="s">
        <v>102</v>
      </c>
      <c r="CU33" s="547" t="s">
        <v>102</v>
      </c>
      <c r="CV33" s="547" t="s">
        <v>102</v>
      </c>
      <c r="CW33" s="547" t="s">
        <v>102</v>
      </c>
      <c r="CX33" s="547" t="s">
        <v>102</v>
      </c>
      <c r="CY33" s="547" t="s">
        <v>102</v>
      </c>
      <c r="CZ33" s="547" t="s">
        <v>102</v>
      </c>
      <c r="DA33" s="547" t="s">
        <v>102</v>
      </c>
      <c r="DB33" s="547" t="s">
        <v>102</v>
      </c>
      <c r="DC33" s="547" t="s">
        <v>102</v>
      </c>
      <c r="DD33" s="547" t="s">
        <v>102</v>
      </c>
      <c r="DE33" s="547" t="s">
        <v>102</v>
      </c>
      <c r="DF33" s="547" t="s">
        <v>102</v>
      </c>
      <c r="DG33" s="547" t="s">
        <v>102</v>
      </c>
      <c r="DH33" s="547" t="s">
        <v>102</v>
      </c>
      <c r="DI33" s="547" t="s">
        <v>102</v>
      </c>
      <c r="DJ33" s="547" t="s">
        <v>102</v>
      </c>
      <c r="DK33" s="547" t="s">
        <v>102</v>
      </c>
      <c r="DL33" s="547" t="s">
        <v>102</v>
      </c>
      <c r="DM33" s="547" t="s">
        <v>102</v>
      </c>
      <c r="DN33" s="547" t="s">
        <v>102</v>
      </c>
      <c r="DO33" s="547" t="s">
        <v>102</v>
      </c>
      <c r="DP33" s="547" t="s">
        <v>102</v>
      </c>
      <c r="DQ33" s="547" t="s">
        <v>102</v>
      </c>
      <c r="DR33" s="547" t="s">
        <v>102</v>
      </c>
      <c r="DS33" s="547" t="s">
        <v>102</v>
      </c>
      <c r="DT33" s="547" t="s">
        <v>102</v>
      </c>
      <c r="DU33" s="547" t="s">
        <v>102</v>
      </c>
      <c r="DV33" s="547" t="s">
        <v>102</v>
      </c>
      <c r="DW33" s="547" t="s">
        <v>102</v>
      </c>
      <c r="DX33" s="547" t="s">
        <v>102</v>
      </c>
      <c r="DY33" s="547" t="s">
        <v>102</v>
      </c>
      <c r="DZ33" s="547" t="s">
        <v>102</v>
      </c>
      <c r="EA33" s="547" t="s">
        <v>102</v>
      </c>
      <c r="EB33" s="547" t="s">
        <v>102</v>
      </c>
      <c r="EC33" s="547" t="s">
        <v>102</v>
      </c>
      <c r="ED33" s="547" t="s">
        <v>102</v>
      </c>
      <c r="EE33" s="547" t="s">
        <v>102</v>
      </c>
      <c r="EF33" s="547" t="s">
        <v>102</v>
      </c>
      <c r="EG33" s="547" t="s">
        <v>102</v>
      </c>
      <c r="EH33" s="547" t="s">
        <v>102</v>
      </c>
      <c r="EI33" s="547" t="s">
        <v>102</v>
      </c>
      <c r="EJ33" s="547" t="s">
        <v>102</v>
      </c>
      <c r="EK33" s="547" t="s">
        <v>102</v>
      </c>
      <c r="EL33" s="547" t="s">
        <v>102</v>
      </c>
      <c r="EM33" s="547" t="s">
        <v>102</v>
      </c>
      <c r="EN33" s="547" t="s">
        <v>102</v>
      </c>
      <c r="EO33" s="547" t="s">
        <v>102</v>
      </c>
      <c r="EP33" s="547" t="s">
        <v>102</v>
      </c>
      <c r="EQ33" s="547" t="s">
        <v>102</v>
      </c>
      <c r="ER33" s="547" t="s">
        <v>102</v>
      </c>
      <c r="ES33" s="547" t="s">
        <v>102</v>
      </c>
      <c r="ET33" s="547" t="s">
        <v>102</v>
      </c>
      <c r="EU33" s="547" t="s">
        <v>102</v>
      </c>
      <c r="EV33" s="547" t="s">
        <v>102</v>
      </c>
      <c r="EW33" s="547" t="s">
        <v>102</v>
      </c>
      <c r="EX33" s="547" t="s">
        <v>102</v>
      </c>
      <c r="EY33" s="547" t="s">
        <v>102</v>
      </c>
      <c r="EZ33" s="547" t="s">
        <v>102</v>
      </c>
      <c r="FA33" s="547" t="s">
        <v>102</v>
      </c>
      <c r="FB33" s="547" t="s">
        <v>102</v>
      </c>
      <c r="FC33" s="547" t="s">
        <v>102</v>
      </c>
      <c r="FD33" s="547" t="s">
        <v>102</v>
      </c>
      <c r="FE33" s="547" t="s">
        <v>102</v>
      </c>
      <c r="FF33" s="547" t="s">
        <v>102</v>
      </c>
      <c r="FG33" s="547" t="s">
        <v>102</v>
      </c>
      <c r="FH33" s="547" t="s">
        <v>102</v>
      </c>
      <c r="FI33" s="547" t="s">
        <v>102</v>
      </c>
      <c r="FJ33" s="547" t="s">
        <v>102</v>
      </c>
      <c r="FK33" s="547" t="s">
        <v>102</v>
      </c>
      <c r="FL33" s="547" t="s">
        <v>102</v>
      </c>
      <c r="FM33" s="547" t="s">
        <v>102</v>
      </c>
      <c r="FN33" s="547" t="s">
        <v>102</v>
      </c>
      <c r="FO33" s="547" t="s">
        <v>102</v>
      </c>
      <c r="FP33" s="547" t="s">
        <v>102</v>
      </c>
      <c r="FQ33" s="547" t="s">
        <v>102</v>
      </c>
      <c r="FR33" s="547" t="s">
        <v>102</v>
      </c>
      <c r="FS33" s="547" t="s">
        <v>102</v>
      </c>
      <c r="FT33" s="547" t="s">
        <v>102</v>
      </c>
      <c r="FU33" s="547" t="s">
        <v>102</v>
      </c>
      <c r="FV33" s="547" t="s">
        <v>102</v>
      </c>
    </row>
    <row r="34" spans="1:178" hidden="1" x14ac:dyDescent="0.15">
      <c r="A34" s="547">
        <v>4035007</v>
      </c>
      <c r="B34" s="547" t="s">
        <v>102</v>
      </c>
      <c r="C34" s="547" t="s">
        <v>102</v>
      </c>
      <c r="D34" s="547" t="s">
        <v>102</v>
      </c>
      <c r="E34" s="547" t="s">
        <v>102</v>
      </c>
      <c r="F34" s="547" t="s">
        <v>102</v>
      </c>
      <c r="G34" s="547" t="s">
        <v>102</v>
      </c>
      <c r="H34" s="547" t="s">
        <v>102</v>
      </c>
      <c r="I34" s="547" t="s">
        <v>102</v>
      </c>
      <c r="J34" s="547" t="s">
        <v>102</v>
      </c>
      <c r="K34" s="547" t="s">
        <v>102</v>
      </c>
      <c r="L34" s="547" t="s">
        <v>102</v>
      </c>
      <c r="M34" s="547" t="s">
        <v>102</v>
      </c>
      <c r="N34" s="547" t="s">
        <v>102</v>
      </c>
      <c r="O34" s="547" t="s">
        <v>102</v>
      </c>
      <c r="P34" s="547" t="s">
        <v>102</v>
      </c>
      <c r="Q34" s="547" t="s">
        <v>102</v>
      </c>
      <c r="R34" s="547" t="s">
        <v>102</v>
      </c>
      <c r="S34" s="547" t="s">
        <v>102</v>
      </c>
      <c r="T34" s="547" t="s">
        <v>102</v>
      </c>
      <c r="U34" s="547" t="s">
        <v>102</v>
      </c>
      <c r="V34" s="547" t="s">
        <v>102</v>
      </c>
      <c r="W34" s="547" t="s">
        <v>102</v>
      </c>
      <c r="X34" s="547" t="s">
        <v>102</v>
      </c>
      <c r="Y34" s="547" t="s">
        <v>102</v>
      </c>
      <c r="Z34" s="547" t="s">
        <v>102</v>
      </c>
      <c r="AA34" s="547" t="s">
        <v>102</v>
      </c>
      <c r="AB34" s="547" t="s">
        <v>102</v>
      </c>
      <c r="AC34" s="547" t="s">
        <v>102</v>
      </c>
      <c r="AD34" s="547" t="s">
        <v>102</v>
      </c>
      <c r="AE34" s="547" t="s">
        <v>102</v>
      </c>
      <c r="AF34" s="547" t="s">
        <v>102</v>
      </c>
      <c r="AG34" s="547" t="s">
        <v>102</v>
      </c>
      <c r="AH34" s="547" t="s">
        <v>102</v>
      </c>
      <c r="AI34" s="547" t="s">
        <v>102</v>
      </c>
      <c r="AJ34" s="547" t="s">
        <v>102</v>
      </c>
      <c r="AK34" s="547" t="s">
        <v>102</v>
      </c>
      <c r="AL34" s="547" t="s">
        <v>102</v>
      </c>
      <c r="AM34" s="547" t="s">
        <v>102</v>
      </c>
      <c r="AN34" s="547" t="s">
        <v>102</v>
      </c>
      <c r="AO34" s="547" t="s">
        <v>102</v>
      </c>
      <c r="AP34" s="547" t="s">
        <v>102</v>
      </c>
      <c r="AQ34" s="547" t="s">
        <v>102</v>
      </c>
      <c r="AR34" s="547" t="s">
        <v>102</v>
      </c>
      <c r="AS34" s="547" t="s">
        <v>102</v>
      </c>
      <c r="AT34" s="547" t="s">
        <v>102</v>
      </c>
      <c r="AU34" s="547" t="s">
        <v>102</v>
      </c>
      <c r="AV34" s="547" t="s">
        <v>102</v>
      </c>
      <c r="AW34" s="547" t="s">
        <v>102</v>
      </c>
      <c r="AX34" s="547" t="s">
        <v>102</v>
      </c>
      <c r="AY34" s="547" t="s">
        <v>102</v>
      </c>
      <c r="AZ34" s="547" t="s">
        <v>102</v>
      </c>
      <c r="BA34" s="547" t="s">
        <v>102</v>
      </c>
      <c r="BB34" s="547" t="s">
        <v>102</v>
      </c>
      <c r="BC34" s="547" t="s">
        <v>102</v>
      </c>
      <c r="BD34" s="547" t="s">
        <v>102</v>
      </c>
      <c r="BE34" s="547" t="s">
        <v>102</v>
      </c>
      <c r="BF34" s="547" t="s">
        <v>102</v>
      </c>
      <c r="BG34" s="547" t="s">
        <v>102</v>
      </c>
      <c r="BH34" s="547" t="s">
        <v>102</v>
      </c>
      <c r="BI34" s="547" t="s">
        <v>102</v>
      </c>
      <c r="BJ34" s="547" t="s">
        <v>102</v>
      </c>
      <c r="BK34" s="547" t="s">
        <v>102</v>
      </c>
      <c r="BL34" s="547" t="s">
        <v>102</v>
      </c>
      <c r="BM34" s="547" t="s">
        <v>102</v>
      </c>
      <c r="BN34" s="547" t="s">
        <v>102</v>
      </c>
      <c r="BO34" s="547" t="s">
        <v>102</v>
      </c>
      <c r="BP34" s="547" t="s">
        <v>102</v>
      </c>
      <c r="BQ34" s="547" t="s">
        <v>102</v>
      </c>
      <c r="BR34" s="547" t="s">
        <v>102</v>
      </c>
      <c r="BS34" s="547" t="s">
        <v>102</v>
      </c>
      <c r="BT34" s="547" t="s">
        <v>102</v>
      </c>
      <c r="BU34" s="547" t="s">
        <v>102</v>
      </c>
      <c r="BV34" s="547" t="s">
        <v>102</v>
      </c>
      <c r="BW34" s="547" t="s">
        <v>102</v>
      </c>
      <c r="BX34" s="547" t="s">
        <v>102</v>
      </c>
      <c r="BY34" s="547" t="s">
        <v>102</v>
      </c>
      <c r="BZ34" s="547" t="s">
        <v>102</v>
      </c>
      <c r="CA34" s="547" t="s">
        <v>102</v>
      </c>
      <c r="CB34" s="547" t="s">
        <v>102</v>
      </c>
      <c r="CC34" s="547" t="s">
        <v>102</v>
      </c>
      <c r="CD34" s="547" t="s">
        <v>102</v>
      </c>
      <c r="CE34" s="547" t="s">
        <v>102</v>
      </c>
      <c r="CF34" s="547" t="s">
        <v>102</v>
      </c>
      <c r="CG34" s="547" t="s">
        <v>102</v>
      </c>
      <c r="CH34" s="547" t="s">
        <v>102</v>
      </c>
      <c r="CI34" s="547" t="s">
        <v>102</v>
      </c>
      <c r="CJ34" s="547" t="s">
        <v>102</v>
      </c>
      <c r="CK34" s="547" t="s">
        <v>102</v>
      </c>
      <c r="CL34" s="547" t="s">
        <v>102</v>
      </c>
      <c r="CM34" s="547" t="s">
        <v>102</v>
      </c>
      <c r="CN34" s="547" t="s">
        <v>102</v>
      </c>
      <c r="CO34" s="547" t="s">
        <v>102</v>
      </c>
      <c r="CP34" s="547" t="s">
        <v>102</v>
      </c>
      <c r="CQ34" s="547" t="s">
        <v>102</v>
      </c>
      <c r="CR34" s="547" t="s">
        <v>102</v>
      </c>
      <c r="CS34" s="547" t="s">
        <v>102</v>
      </c>
      <c r="CT34" s="547" t="s">
        <v>102</v>
      </c>
      <c r="CU34" s="547" t="s">
        <v>102</v>
      </c>
      <c r="CV34" s="547" t="s">
        <v>102</v>
      </c>
      <c r="CW34" s="547" t="s">
        <v>102</v>
      </c>
      <c r="CX34" s="547" t="s">
        <v>102</v>
      </c>
      <c r="CY34" s="547" t="s">
        <v>102</v>
      </c>
      <c r="CZ34" s="547" t="s">
        <v>102</v>
      </c>
      <c r="DA34" s="547" t="s">
        <v>102</v>
      </c>
      <c r="DB34" s="547" t="s">
        <v>102</v>
      </c>
      <c r="DC34" s="547" t="s">
        <v>102</v>
      </c>
      <c r="DD34" s="547" t="s">
        <v>102</v>
      </c>
      <c r="DE34" s="547" t="s">
        <v>102</v>
      </c>
      <c r="DF34" s="547" t="s">
        <v>102</v>
      </c>
      <c r="DG34" s="547" t="s">
        <v>102</v>
      </c>
      <c r="DH34" s="547" t="s">
        <v>102</v>
      </c>
      <c r="DI34" s="547" t="s">
        <v>102</v>
      </c>
      <c r="DJ34" s="547" t="s">
        <v>102</v>
      </c>
      <c r="DK34" s="547" t="s">
        <v>102</v>
      </c>
      <c r="DL34" s="547" t="s">
        <v>102</v>
      </c>
      <c r="DM34" s="547" t="s">
        <v>102</v>
      </c>
      <c r="DN34" s="547" t="s">
        <v>102</v>
      </c>
      <c r="DO34" s="547" t="s">
        <v>102</v>
      </c>
      <c r="DP34" s="547" t="s">
        <v>102</v>
      </c>
      <c r="DQ34" s="547" t="s">
        <v>102</v>
      </c>
      <c r="DR34" s="547" t="s">
        <v>102</v>
      </c>
      <c r="DS34" s="547" t="s">
        <v>102</v>
      </c>
      <c r="DT34" s="547" t="s">
        <v>102</v>
      </c>
      <c r="DU34" s="547" t="s">
        <v>102</v>
      </c>
      <c r="DV34" s="547" t="s">
        <v>102</v>
      </c>
      <c r="DW34" s="547" t="s">
        <v>102</v>
      </c>
      <c r="DX34" s="547" t="s">
        <v>102</v>
      </c>
      <c r="DY34" s="547" t="s">
        <v>102</v>
      </c>
      <c r="DZ34" s="547" t="s">
        <v>102</v>
      </c>
      <c r="EA34" s="547" t="s">
        <v>102</v>
      </c>
      <c r="EB34" s="547" t="s">
        <v>102</v>
      </c>
      <c r="EC34" s="547" t="s">
        <v>102</v>
      </c>
      <c r="ED34" s="547" t="s">
        <v>102</v>
      </c>
      <c r="EE34" s="547" t="s">
        <v>102</v>
      </c>
      <c r="EF34" s="547" t="s">
        <v>102</v>
      </c>
      <c r="EG34" s="547" t="s">
        <v>102</v>
      </c>
      <c r="EH34" s="547" t="s">
        <v>102</v>
      </c>
      <c r="EI34" s="547" t="s">
        <v>102</v>
      </c>
      <c r="EJ34" s="547" t="s">
        <v>102</v>
      </c>
      <c r="EK34" s="547" t="s">
        <v>102</v>
      </c>
      <c r="EL34" s="547" t="s">
        <v>102</v>
      </c>
      <c r="EM34" s="547" t="s">
        <v>102</v>
      </c>
      <c r="EN34" s="547" t="s">
        <v>102</v>
      </c>
      <c r="EO34" s="547" t="s">
        <v>102</v>
      </c>
      <c r="EP34" s="547" t="s">
        <v>102</v>
      </c>
      <c r="EQ34" s="547" t="s">
        <v>102</v>
      </c>
      <c r="ER34" s="547" t="s">
        <v>102</v>
      </c>
      <c r="ES34" s="547" t="s">
        <v>102</v>
      </c>
      <c r="ET34" s="547" t="s">
        <v>102</v>
      </c>
      <c r="EU34" s="547" t="s">
        <v>102</v>
      </c>
      <c r="EV34" s="547" t="s">
        <v>102</v>
      </c>
      <c r="EW34" s="547" t="s">
        <v>102</v>
      </c>
      <c r="EX34" s="547" t="s">
        <v>102</v>
      </c>
      <c r="EY34" s="547" t="s">
        <v>102</v>
      </c>
      <c r="EZ34" s="547" t="s">
        <v>102</v>
      </c>
      <c r="FA34" s="547" t="s">
        <v>102</v>
      </c>
      <c r="FB34" s="547" t="s">
        <v>102</v>
      </c>
      <c r="FC34" s="547" t="s">
        <v>102</v>
      </c>
      <c r="FD34" s="547" t="s">
        <v>102</v>
      </c>
      <c r="FE34" s="547" t="s">
        <v>102</v>
      </c>
      <c r="FF34" s="547" t="s">
        <v>102</v>
      </c>
      <c r="FG34" s="547" t="s">
        <v>102</v>
      </c>
      <c r="FH34" s="547" t="s">
        <v>102</v>
      </c>
      <c r="FI34" s="547" t="s">
        <v>102</v>
      </c>
      <c r="FJ34" s="547" t="s">
        <v>102</v>
      </c>
      <c r="FK34" s="547" t="s">
        <v>102</v>
      </c>
      <c r="FL34" s="547" t="s">
        <v>102</v>
      </c>
      <c r="FM34" s="547" t="s">
        <v>102</v>
      </c>
      <c r="FN34" s="547" t="s">
        <v>102</v>
      </c>
      <c r="FO34" s="547" t="s">
        <v>102</v>
      </c>
      <c r="FP34" s="547" t="s">
        <v>102</v>
      </c>
      <c r="FQ34" s="547" t="s">
        <v>102</v>
      </c>
      <c r="FR34" s="547" t="s">
        <v>102</v>
      </c>
      <c r="FS34" s="547" t="s">
        <v>102</v>
      </c>
      <c r="FT34" s="547" t="s">
        <v>102</v>
      </c>
      <c r="FU34" s="547" t="s">
        <v>102</v>
      </c>
      <c r="FV34" s="547" t="s">
        <v>102</v>
      </c>
    </row>
    <row r="35" spans="1:178" hidden="1" x14ac:dyDescent="0.15">
      <c r="A35" s="547">
        <v>4027451</v>
      </c>
      <c r="B35" s="547" t="s">
        <v>102</v>
      </c>
      <c r="C35" s="547" t="s">
        <v>102</v>
      </c>
      <c r="D35" s="547" t="s">
        <v>102</v>
      </c>
      <c r="E35" s="547" t="s">
        <v>102</v>
      </c>
      <c r="F35" s="547" t="s">
        <v>102</v>
      </c>
      <c r="G35" s="547" t="s">
        <v>102</v>
      </c>
      <c r="H35" s="547" t="s">
        <v>102</v>
      </c>
      <c r="I35" s="547" t="s">
        <v>102</v>
      </c>
      <c r="J35" s="547" t="s">
        <v>102</v>
      </c>
      <c r="K35" s="547" t="s">
        <v>102</v>
      </c>
      <c r="L35" s="547" t="s">
        <v>102</v>
      </c>
      <c r="M35" s="547" t="s">
        <v>102</v>
      </c>
      <c r="N35" s="547" t="s">
        <v>102</v>
      </c>
      <c r="O35" s="547" t="s">
        <v>102</v>
      </c>
      <c r="P35" s="547" t="s">
        <v>102</v>
      </c>
      <c r="Q35" s="547" t="s">
        <v>102</v>
      </c>
      <c r="R35" s="547" t="s">
        <v>102</v>
      </c>
      <c r="S35" s="547" t="s">
        <v>102</v>
      </c>
      <c r="T35" s="547" t="s">
        <v>102</v>
      </c>
      <c r="U35" s="547" t="s">
        <v>102</v>
      </c>
      <c r="V35" s="547" t="s">
        <v>102</v>
      </c>
      <c r="W35" s="547" t="s">
        <v>102</v>
      </c>
      <c r="X35" s="547" t="s">
        <v>102</v>
      </c>
      <c r="Y35" s="547" t="s">
        <v>102</v>
      </c>
      <c r="Z35" s="547" t="s">
        <v>102</v>
      </c>
      <c r="AA35" s="547" t="s">
        <v>102</v>
      </c>
      <c r="AB35" s="547" t="s">
        <v>102</v>
      </c>
      <c r="AC35" s="547" t="s">
        <v>102</v>
      </c>
      <c r="AD35" s="547" t="s">
        <v>102</v>
      </c>
      <c r="AE35" s="547" t="s">
        <v>102</v>
      </c>
      <c r="AF35" s="547" t="s">
        <v>102</v>
      </c>
      <c r="AG35" s="547" t="s">
        <v>102</v>
      </c>
      <c r="AH35" s="547" t="s">
        <v>102</v>
      </c>
      <c r="AI35" s="547" t="s">
        <v>102</v>
      </c>
      <c r="AJ35" s="547" t="s">
        <v>102</v>
      </c>
      <c r="AK35" s="547" t="s">
        <v>102</v>
      </c>
      <c r="AL35" s="547" t="s">
        <v>102</v>
      </c>
      <c r="AM35" s="547" t="s">
        <v>102</v>
      </c>
      <c r="AN35" s="547" t="s">
        <v>102</v>
      </c>
      <c r="AO35" s="547" t="s">
        <v>102</v>
      </c>
      <c r="AP35" s="547" t="s">
        <v>102</v>
      </c>
      <c r="AQ35" s="547" t="s">
        <v>102</v>
      </c>
      <c r="AR35" s="547" t="s">
        <v>102</v>
      </c>
      <c r="AS35" s="547" t="s">
        <v>102</v>
      </c>
      <c r="AT35" s="547" t="s">
        <v>102</v>
      </c>
      <c r="AU35" s="547" t="s">
        <v>102</v>
      </c>
      <c r="AV35" s="547" t="s">
        <v>102</v>
      </c>
      <c r="AW35" s="547" t="s">
        <v>102</v>
      </c>
      <c r="AX35" s="547" t="s">
        <v>102</v>
      </c>
      <c r="AY35" s="547" t="s">
        <v>102</v>
      </c>
      <c r="AZ35" s="547" t="s">
        <v>102</v>
      </c>
      <c r="BA35" s="547" t="s">
        <v>102</v>
      </c>
      <c r="BB35" s="547" t="s">
        <v>102</v>
      </c>
      <c r="BC35" s="547" t="s">
        <v>102</v>
      </c>
      <c r="BD35" s="547" t="s">
        <v>102</v>
      </c>
      <c r="BE35" s="547" t="s">
        <v>102</v>
      </c>
      <c r="BF35" s="547" t="s">
        <v>102</v>
      </c>
      <c r="BG35" s="547" t="s">
        <v>102</v>
      </c>
      <c r="BH35" s="547" t="s">
        <v>102</v>
      </c>
      <c r="BI35" s="547" t="s">
        <v>102</v>
      </c>
      <c r="BJ35" s="547" t="s">
        <v>102</v>
      </c>
      <c r="BK35" s="547" t="s">
        <v>102</v>
      </c>
      <c r="BL35" s="547" t="s">
        <v>102</v>
      </c>
      <c r="BM35" s="547" t="s">
        <v>102</v>
      </c>
      <c r="BN35" s="547" t="s">
        <v>102</v>
      </c>
      <c r="BO35" s="547" t="s">
        <v>102</v>
      </c>
      <c r="BP35" s="547" t="s">
        <v>102</v>
      </c>
      <c r="BQ35" s="547" t="s">
        <v>102</v>
      </c>
      <c r="BR35" s="547" t="s">
        <v>102</v>
      </c>
      <c r="BS35" s="547" t="s">
        <v>102</v>
      </c>
      <c r="BT35" s="547" t="s">
        <v>102</v>
      </c>
      <c r="BU35" s="547" t="s">
        <v>102</v>
      </c>
      <c r="BV35" s="547" t="s">
        <v>102</v>
      </c>
      <c r="BW35" s="547" t="s">
        <v>102</v>
      </c>
      <c r="BX35" s="547" t="s">
        <v>102</v>
      </c>
      <c r="BY35" s="547" t="s">
        <v>102</v>
      </c>
      <c r="BZ35" s="547" t="s">
        <v>102</v>
      </c>
      <c r="CA35" s="547" t="s">
        <v>102</v>
      </c>
      <c r="CB35" s="547" t="s">
        <v>102</v>
      </c>
      <c r="CC35" s="547" t="s">
        <v>102</v>
      </c>
      <c r="CD35" s="547" t="s">
        <v>102</v>
      </c>
      <c r="CE35" s="547" t="s">
        <v>102</v>
      </c>
      <c r="CF35" s="547" t="s">
        <v>102</v>
      </c>
      <c r="CG35" s="547" t="s">
        <v>102</v>
      </c>
      <c r="CH35" s="547" t="s">
        <v>102</v>
      </c>
      <c r="CI35" s="547" t="s">
        <v>102</v>
      </c>
      <c r="CJ35" s="547" t="s">
        <v>102</v>
      </c>
      <c r="CK35" s="547" t="s">
        <v>102</v>
      </c>
      <c r="CL35" s="547" t="s">
        <v>102</v>
      </c>
      <c r="CM35" s="547" t="s">
        <v>102</v>
      </c>
      <c r="CN35" s="547" t="s">
        <v>102</v>
      </c>
      <c r="CO35" s="547" t="s">
        <v>102</v>
      </c>
      <c r="CP35" s="547" t="s">
        <v>102</v>
      </c>
      <c r="CQ35" s="547" t="s">
        <v>102</v>
      </c>
      <c r="CR35" s="547" t="s">
        <v>102</v>
      </c>
      <c r="CS35" s="547" t="s">
        <v>102</v>
      </c>
      <c r="CT35" s="547" t="s">
        <v>102</v>
      </c>
      <c r="CU35" s="547" t="s">
        <v>102</v>
      </c>
      <c r="CV35" s="547" t="s">
        <v>102</v>
      </c>
      <c r="CW35" s="547" t="s">
        <v>102</v>
      </c>
      <c r="CX35" s="547" t="s">
        <v>102</v>
      </c>
      <c r="CY35" s="547" t="s">
        <v>102</v>
      </c>
      <c r="CZ35" s="547" t="s">
        <v>102</v>
      </c>
      <c r="DA35" s="547" t="s">
        <v>102</v>
      </c>
      <c r="DB35" s="547" t="s">
        <v>102</v>
      </c>
      <c r="DC35" s="547" t="s">
        <v>102</v>
      </c>
      <c r="DD35" s="547" t="s">
        <v>102</v>
      </c>
      <c r="DE35" s="547" t="s">
        <v>102</v>
      </c>
      <c r="DF35" s="547" t="s">
        <v>102</v>
      </c>
      <c r="DG35" s="547" t="s">
        <v>102</v>
      </c>
      <c r="DH35" s="547" t="s">
        <v>102</v>
      </c>
      <c r="DI35" s="547" t="s">
        <v>102</v>
      </c>
      <c r="DJ35" s="547" t="s">
        <v>102</v>
      </c>
      <c r="DK35" s="547" t="s">
        <v>102</v>
      </c>
      <c r="DL35" s="547" t="s">
        <v>102</v>
      </c>
      <c r="DM35" s="547" t="s">
        <v>102</v>
      </c>
      <c r="DN35" s="547" t="s">
        <v>102</v>
      </c>
      <c r="DO35" s="547" t="s">
        <v>102</v>
      </c>
      <c r="DP35" s="547" t="s">
        <v>102</v>
      </c>
      <c r="DQ35" s="547" t="s">
        <v>102</v>
      </c>
      <c r="DR35" s="547" t="s">
        <v>102</v>
      </c>
      <c r="DS35" s="547" t="s">
        <v>102</v>
      </c>
      <c r="DT35" s="547" t="s">
        <v>102</v>
      </c>
      <c r="DU35" s="547" t="s">
        <v>102</v>
      </c>
      <c r="DV35" s="547" t="s">
        <v>102</v>
      </c>
      <c r="DW35" s="547" t="s">
        <v>102</v>
      </c>
      <c r="DX35" s="547" t="s">
        <v>102</v>
      </c>
      <c r="DY35" s="547" t="s">
        <v>102</v>
      </c>
      <c r="DZ35" s="547" t="s">
        <v>102</v>
      </c>
      <c r="EA35" s="547" t="s">
        <v>102</v>
      </c>
      <c r="EB35" s="547" t="s">
        <v>102</v>
      </c>
      <c r="EC35" s="547" t="s">
        <v>102</v>
      </c>
      <c r="ED35" s="547" t="s">
        <v>102</v>
      </c>
      <c r="EE35" s="547" t="s">
        <v>102</v>
      </c>
      <c r="EF35" s="547" t="s">
        <v>102</v>
      </c>
      <c r="EG35" s="547" t="s">
        <v>102</v>
      </c>
      <c r="EH35" s="547" t="s">
        <v>102</v>
      </c>
      <c r="EI35" s="547" t="s">
        <v>102</v>
      </c>
      <c r="EJ35" s="547" t="s">
        <v>102</v>
      </c>
      <c r="EK35" s="547" t="s">
        <v>102</v>
      </c>
      <c r="EL35" s="547" t="s">
        <v>102</v>
      </c>
      <c r="EM35" s="547" t="s">
        <v>102</v>
      </c>
      <c r="EN35" s="547" t="s">
        <v>102</v>
      </c>
      <c r="EO35" s="547" t="s">
        <v>102</v>
      </c>
      <c r="EP35" s="547" t="s">
        <v>102</v>
      </c>
      <c r="EQ35" s="547" t="s">
        <v>102</v>
      </c>
      <c r="ER35" s="547" t="s">
        <v>102</v>
      </c>
      <c r="ES35" s="547" t="s">
        <v>102</v>
      </c>
      <c r="ET35" s="547" t="s">
        <v>102</v>
      </c>
      <c r="EU35" s="547" t="s">
        <v>102</v>
      </c>
      <c r="EV35" s="547" t="s">
        <v>102</v>
      </c>
      <c r="EW35" s="547" t="s">
        <v>102</v>
      </c>
      <c r="EX35" s="547" t="s">
        <v>102</v>
      </c>
      <c r="EY35" s="547" t="s">
        <v>102</v>
      </c>
      <c r="EZ35" s="547" t="s">
        <v>102</v>
      </c>
      <c r="FA35" s="547" t="s">
        <v>102</v>
      </c>
      <c r="FB35" s="547" t="s">
        <v>102</v>
      </c>
      <c r="FC35" s="547" t="s">
        <v>102</v>
      </c>
      <c r="FD35" s="547" t="s">
        <v>102</v>
      </c>
      <c r="FE35" s="547" t="s">
        <v>102</v>
      </c>
      <c r="FF35" s="547" t="s">
        <v>102</v>
      </c>
      <c r="FG35" s="547" t="s">
        <v>102</v>
      </c>
      <c r="FH35" s="547" t="s">
        <v>102</v>
      </c>
      <c r="FI35" s="547" t="s">
        <v>102</v>
      </c>
      <c r="FJ35" s="547" t="s">
        <v>102</v>
      </c>
      <c r="FK35" s="547" t="s">
        <v>102</v>
      </c>
      <c r="FL35" s="547" t="s">
        <v>102</v>
      </c>
      <c r="FM35" s="547" t="s">
        <v>102</v>
      </c>
      <c r="FN35" s="547" t="s">
        <v>102</v>
      </c>
      <c r="FO35" s="547" t="s">
        <v>102</v>
      </c>
      <c r="FP35" s="547" t="s">
        <v>102</v>
      </c>
      <c r="FQ35" s="547" t="s">
        <v>102</v>
      </c>
      <c r="FR35" s="547" t="s">
        <v>102</v>
      </c>
      <c r="FS35" s="547" t="s">
        <v>102</v>
      </c>
      <c r="FT35" s="547" t="s">
        <v>102</v>
      </c>
      <c r="FU35" s="547" t="s">
        <v>102</v>
      </c>
      <c r="FV35" s="547" t="s">
        <v>102</v>
      </c>
    </row>
    <row r="36" spans="1:178" hidden="1" x14ac:dyDescent="0.15">
      <c r="A36" s="547">
        <v>4027451</v>
      </c>
      <c r="B36" s="547" t="s">
        <v>102</v>
      </c>
      <c r="C36" s="547" t="s">
        <v>102</v>
      </c>
      <c r="D36" s="547" t="s">
        <v>102</v>
      </c>
      <c r="E36" s="547" t="s">
        <v>102</v>
      </c>
      <c r="F36" s="547" t="s">
        <v>102</v>
      </c>
      <c r="G36" s="547" t="s">
        <v>102</v>
      </c>
      <c r="H36" s="547" t="s">
        <v>102</v>
      </c>
      <c r="I36" s="547" t="s">
        <v>102</v>
      </c>
      <c r="J36" s="547" t="s">
        <v>102</v>
      </c>
      <c r="K36" s="547" t="s">
        <v>102</v>
      </c>
      <c r="L36" s="547" t="s">
        <v>102</v>
      </c>
      <c r="M36" s="547" t="s">
        <v>102</v>
      </c>
      <c r="N36" s="547" t="s">
        <v>102</v>
      </c>
      <c r="O36" s="547" t="s">
        <v>102</v>
      </c>
      <c r="P36" s="547" t="s">
        <v>102</v>
      </c>
      <c r="Q36" s="547" t="s">
        <v>102</v>
      </c>
      <c r="R36" s="547" t="s">
        <v>102</v>
      </c>
      <c r="S36" s="547" t="s">
        <v>102</v>
      </c>
      <c r="T36" s="547" t="s">
        <v>102</v>
      </c>
      <c r="U36" s="547" t="s">
        <v>102</v>
      </c>
      <c r="V36" s="547" t="s">
        <v>102</v>
      </c>
      <c r="W36" s="547" t="s">
        <v>102</v>
      </c>
      <c r="X36" s="547" t="s">
        <v>102</v>
      </c>
      <c r="Y36" s="547" t="s">
        <v>102</v>
      </c>
      <c r="Z36" s="547" t="s">
        <v>102</v>
      </c>
      <c r="AA36" s="547" t="s">
        <v>102</v>
      </c>
      <c r="AB36" s="547" t="s">
        <v>102</v>
      </c>
      <c r="AC36" s="547" t="s">
        <v>102</v>
      </c>
      <c r="AD36" s="547" t="s">
        <v>102</v>
      </c>
      <c r="AE36" s="547" t="s">
        <v>102</v>
      </c>
      <c r="AF36" s="547" t="s">
        <v>102</v>
      </c>
      <c r="AG36" s="547" t="s">
        <v>102</v>
      </c>
      <c r="AH36" s="547" t="s">
        <v>102</v>
      </c>
      <c r="AI36" s="547" t="s">
        <v>102</v>
      </c>
      <c r="AJ36" s="547" t="s">
        <v>102</v>
      </c>
      <c r="AK36" s="547" t="s">
        <v>102</v>
      </c>
      <c r="AL36" s="547" t="s">
        <v>102</v>
      </c>
      <c r="AM36" s="547" t="s">
        <v>102</v>
      </c>
      <c r="AN36" s="547" t="s">
        <v>102</v>
      </c>
      <c r="AO36" s="547" t="s">
        <v>102</v>
      </c>
      <c r="AP36" s="547" t="s">
        <v>102</v>
      </c>
      <c r="AQ36" s="547" t="s">
        <v>102</v>
      </c>
      <c r="AR36" s="547" t="s">
        <v>102</v>
      </c>
      <c r="AS36" s="547" t="s">
        <v>102</v>
      </c>
      <c r="AT36" s="547" t="s">
        <v>102</v>
      </c>
      <c r="AU36" s="547" t="s">
        <v>102</v>
      </c>
      <c r="AV36" s="547" t="s">
        <v>102</v>
      </c>
      <c r="AW36" s="547" t="s">
        <v>102</v>
      </c>
      <c r="AX36" s="547" t="s">
        <v>102</v>
      </c>
      <c r="AY36" s="547" t="s">
        <v>102</v>
      </c>
      <c r="AZ36" s="547" t="s">
        <v>102</v>
      </c>
      <c r="BA36" s="547" t="s">
        <v>102</v>
      </c>
      <c r="BB36" s="547" t="s">
        <v>102</v>
      </c>
      <c r="BC36" s="547" t="s">
        <v>102</v>
      </c>
      <c r="BD36" s="547" t="s">
        <v>102</v>
      </c>
      <c r="BE36" s="547" t="s">
        <v>102</v>
      </c>
      <c r="BF36" s="547" t="s">
        <v>102</v>
      </c>
      <c r="BG36" s="547" t="s">
        <v>102</v>
      </c>
      <c r="BH36" s="547" t="s">
        <v>102</v>
      </c>
      <c r="BI36" s="547" t="s">
        <v>102</v>
      </c>
      <c r="BJ36" s="547" t="s">
        <v>102</v>
      </c>
      <c r="BK36" s="547" t="s">
        <v>102</v>
      </c>
      <c r="BL36" s="547" t="s">
        <v>102</v>
      </c>
      <c r="BM36" s="547" t="s">
        <v>102</v>
      </c>
      <c r="BN36" s="547" t="s">
        <v>102</v>
      </c>
      <c r="BO36" s="547" t="s">
        <v>102</v>
      </c>
      <c r="BP36" s="547" t="s">
        <v>102</v>
      </c>
      <c r="BQ36" s="547" t="s">
        <v>102</v>
      </c>
      <c r="BR36" s="547" t="s">
        <v>102</v>
      </c>
      <c r="BS36" s="547" t="s">
        <v>102</v>
      </c>
      <c r="BT36" s="547" t="s">
        <v>102</v>
      </c>
      <c r="BU36" s="547" t="s">
        <v>102</v>
      </c>
      <c r="BV36" s="547" t="s">
        <v>102</v>
      </c>
      <c r="BW36" s="547" t="s">
        <v>102</v>
      </c>
      <c r="BX36" s="547" t="s">
        <v>102</v>
      </c>
      <c r="BY36" s="547" t="s">
        <v>102</v>
      </c>
      <c r="BZ36" s="547" t="s">
        <v>102</v>
      </c>
      <c r="CA36" s="547" t="s">
        <v>102</v>
      </c>
      <c r="CB36" s="547" t="s">
        <v>102</v>
      </c>
      <c r="CC36" s="547" t="s">
        <v>102</v>
      </c>
      <c r="CD36" s="547" t="s">
        <v>102</v>
      </c>
      <c r="CE36" s="547" t="s">
        <v>102</v>
      </c>
      <c r="CF36" s="547" t="s">
        <v>102</v>
      </c>
      <c r="CG36" s="547" t="s">
        <v>102</v>
      </c>
      <c r="CH36" s="547" t="s">
        <v>102</v>
      </c>
      <c r="CI36" s="547" t="s">
        <v>102</v>
      </c>
      <c r="CJ36" s="547" t="s">
        <v>102</v>
      </c>
      <c r="CK36" s="547" t="s">
        <v>102</v>
      </c>
      <c r="CL36" s="547" t="s">
        <v>102</v>
      </c>
      <c r="CM36" s="547" t="s">
        <v>102</v>
      </c>
      <c r="CN36" s="547" t="s">
        <v>102</v>
      </c>
      <c r="CO36" s="547" t="s">
        <v>102</v>
      </c>
      <c r="CP36" s="547" t="s">
        <v>102</v>
      </c>
      <c r="CQ36" s="547" t="s">
        <v>102</v>
      </c>
      <c r="CR36" s="547" t="s">
        <v>102</v>
      </c>
      <c r="CS36" s="547" t="s">
        <v>102</v>
      </c>
      <c r="CT36" s="547" t="s">
        <v>102</v>
      </c>
      <c r="CU36" s="547" t="s">
        <v>102</v>
      </c>
      <c r="CV36" s="547" t="s">
        <v>102</v>
      </c>
      <c r="CW36" s="547" t="s">
        <v>102</v>
      </c>
      <c r="CX36" s="547" t="s">
        <v>102</v>
      </c>
      <c r="CY36" s="547" t="s">
        <v>102</v>
      </c>
      <c r="CZ36" s="547" t="s">
        <v>102</v>
      </c>
      <c r="DA36" s="547" t="s">
        <v>102</v>
      </c>
      <c r="DB36" s="547" t="s">
        <v>102</v>
      </c>
      <c r="DC36" s="547" t="s">
        <v>102</v>
      </c>
      <c r="DD36" s="547" t="s">
        <v>102</v>
      </c>
      <c r="DE36" s="547" t="s">
        <v>102</v>
      </c>
      <c r="DF36" s="547" t="s">
        <v>102</v>
      </c>
      <c r="DG36" s="547" t="s">
        <v>102</v>
      </c>
      <c r="DH36" s="547" t="s">
        <v>102</v>
      </c>
      <c r="DI36" s="547" t="s">
        <v>102</v>
      </c>
      <c r="DJ36" s="547" t="s">
        <v>102</v>
      </c>
      <c r="DK36" s="547" t="s">
        <v>102</v>
      </c>
      <c r="DL36" s="547" t="s">
        <v>102</v>
      </c>
      <c r="DM36" s="547" t="s">
        <v>102</v>
      </c>
      <c r="DN36" s="547" t="s">
        <v>102</v>
      </c>
      <c r="DO36" s="547" t="s">
        <v>102</v>
      </c>
      <c r="DP36" s="547" t="s">
        <v>102</v>
      </c>
      <c r="DQ36" s="547" t="s">
        <v>102</v>
      </c>
      <c r="DR36" s="547" t="s">
        <v>102</v>
      </c>
      <c r="DS36" s="547" t="s">
        <v>102</v>
      </c>
      <c r="DT36" s="547" t="s">
        <v>102</v>
      </c>
      <c r="DU36" s="547" t="s">
        <v>102</v>
      </c>
      <c r="DV36" s="547" t="s">
        <v>102</v>
      </c>
      <c r="DW36" s="547" t="s">
        <v>102</v>
      </c>
      <c r="DX36" s="547" t="s">
        <v>102</v>
      </c>
      <c r="DY36" s="547" t="s">
        <v>102</v>
      </c>
      <c r="DZ36" s="547" t="s">
        <v>102</v>
      </c>
      <c r="EA36" s="547" t="s">
        <v>102</v>
      </c>
      <c r="EB36" s="547" t="s">
        <v>102</v>
      </c>
      <c r="EC36" s="547" t="s">
        <v>102</v>
      </c>
      <c r="ED36" s="547" t="s">
        <v>102</v>
      </c>
      <c r="EE36" s="547" t="s">
        <v>102</v>
      </c>
      <c r="EF36" s="547" t="s">
        <v>102</v>
      </c>
      <c r="EG36" s="547" t="s">
        <v>102</v>
      </c>
      <c r="EH36" s="547" t="s">
        <v>102</v>
      </c>
      <c r="EI36" s="547" t="s">
        <v>102</v>
      </c>
      <c r="EJ36" s="547" t="s">
        <v>102</v>
      </c>
      <c r="EK36" s="547" t="s">
        <v>102</v>
      </c>
      <c r="EL36" s="547" t="s">
        <v>102</v>
      </c>
      <c r="EM36" s="547" t="s">
        <v>102</v>
      </c>
      <c r="EN36" s="547" t="s">
        <v>102</v>
      </c>
      <c r="EO36" s="547" t="s">
        <v>102</v>
      </c>
      <c r="EP36" s="547" t="s">
        <v>102</v>
      </c>
      <c r="EQ36" s="547" t="s">
        <v>102</v>
      </c>
      <c r="ER36" s="547" t="s">
        <v>102</v>
      </c>
      <c r="ES36" s="547" t="s">
        <v>102</v>
      </c>
      <c r="ET36" s="547" t="s">
        <v>102</v>
      </c>
      <c r="EU36" s="547" t="s">
        <v>102</v>
      </c>
      <c r="EV36" s="547" t="s">
        <v>102</v>
      </c>
      <c r="EW36" s="547" t="s">
        <v>102</v>
      </c>
      <c r="EX36" s="547" t="s">
        <v>102</v>
      </c>
      <c r="EY36" s="547" t="s">
        <v>102</v>
      </c>
      <c r="EZ36" s="547" t="s">
        <v>102</v>
      </c>
      <c r="FA36" s="547" t="s">
        <v>102</v>
      </c>
      <c r="FB36" s="547" t="s">
        <v>102</v>
      </c>
      <c r="FC36" s="547" t="s">
        <v>102</v>
      </c>
      <c r="FD36" s="547" t="s">
        <v>102</v>
      </c>
      <c r="FE36" s="547" t="s">
        <v>102</v>
      </c>
      <c r="FF36" s="547" t="s">
        <v>102</v>
      </c>
      <c r="FG36" s="547" t="s">
        <v>102</v>
      </c>
      <c r="FH36" s="547" t="s">
        <v>102</v>
      </c>
      <c r="FI36" s="547" t="s">
        <v>102</v>
      </c>
      <c r="FJ36" s="547" t="s">
        <v>102</v>
      </c>
      <c r="FK36" s="547" t="s">
        <v>102</v>
      </c>
      <c r="FL36" s="547" t="s">
        <v>102</v>
      </c>
      <c r="FM36" s="547" t="s">
        <v>102</v>
      </c>
      <c r="FN36" s="547" t="s">
        <v>102</v>
      </c>
      <c r="FO36" s="547" t="s">
        <v>102</v>
      </c>
      <c r="FP36" s="547" t="s">
        <v>102</v>
      </c>
      <c r="FQ36" s="547" t="s">
        <v>102</v>
      </c>
      <c r="FR36" s="547" t="s">
        <v>102</v>
      </c>
      <c r="FS36" s="547" t="s">
        <v>102</v>
      </c>
      <c r="FT36" s="547" t="s">
        <v>102</v>
      </c>
      <c r="FU36" s="547" t="s">
        <v>102</v>
      </c>
      <c r="FV36" s="547" t="s">
        <v>102</v>
      </c>
    </row>
    <row r="37" spans="1:178" hidden="1" x14ac:dyDescent="0.15">
      <c r="A37" s="547">
        <v>4021925</v>
      </c>
      <c r="B37" s="547" t="s">
        <v>102</v>
      </c>
      <c r="C37" s="547" t="s">
        <v>102</v>
      </c>
      <c r="D37" s="547" t="s">
        <v>102</v>
      </c>
      <c r="E37" s="547" t="s">
        <v>102</v>
      </c>
      <c r="F37" s="547" t="s">
        <v>102</v>
      </c>
      <c r="G37" s="547" t="s">
        <v>102</v>
      </c>
      <c r="H37" s="547" t="s">
        <v>102</v>
      </c>
      <c r="I37" s="547" t="s">
        <v>102</v>
      </c>
      <c r="J37" s="547" t="s">
        <v>102</v>
      </c>
      <c r="K37" s="547" t="s">
        <v>102</v>
      </c>
      <c r="L37" s="547" t="s">
        <v>102</v>
      </c>
      <c r="M37" s="547" t="s">
        <v>102</v>
      </c>
      <c r="N37" s="547" t="s">
        <v>102</v>
      </c>
      <c r="O37" s="547" t="s">
        <v>102</v>
      </c>
      <c r="P37" s="547" t="s">
        <v>102</v>
      </c>
      <c r="Q37" s="547" t="s">
        <v>102</v>
      </c>
      <c r="R37" s="547" t="s">
        <v>102</v>
      </c>
      <c r="S37" s="547" t="s">
        <v>102</v>
      </c>
      <c r="T37" s="547" t="s">
        <v>102</v>
      </c>
      <c r="U37" s="547" t="s">
        <v>102</v>
      </c>
      <c r="V37" s="547" t="s">
        <v>102</v>
      </c>
      <c r="W37" s="547" t="s">
        <v>102</v>
      </c>
      <c r="X37" s="547" t="s">
        <v>102</v>
      </c>
      <c r="Y37" s="547" t="s">
        <v>102</v>
      </c>
      <c r="Z37" s="547" t="s">
        <v>102</v>
      </c>
      <c r="AA37" s="547" t="s">
        <v>102</v>
      </c>
      <c r="AB37" s="547" t="s">
        <v>102</v>
      </c>
      <c r="AC37" s="547" t="s">
        <v>102</v>
      </c>
      <c r="AD37" s="547" t="s">
        <v>102</v>
      </c>
      <c r="AE37" s="547" t="s">
        <v>102</v>
      </c>
      <c r="AF37" s="547" t="s">
        <v>102</v>
      </c>
      <c r="AG37" s="547" t="s">
        <v>102</v>
      </c>
      <c r="AH37" s="547" t="s">
        <v>102</v>
      </c>
      <c r="AI37" s="547" t="s">
        <v>102</v>
      </c>
      <c r="AJ37" s="547" t="s">
        <v>102</v>
      </c>
      <c r="AK37" s="547" t="s">
        <v>102</v>
      </c>
      <c r="AL37" s="547" t="s">
        <v>102</v>
      </c>
      <c r="AM37" s="547" t="s">
        <v>102</v>
      </c>
      <c r="AN37" s="547" t="s">
        <v>102</v>
      </c>
      <c r="AO37" s="547" t="s">
        <v>102</v>
      </c>
      <c r="AP37" s="547" t="s">
        <v>102</v>
      </c>
      <c r="AQ37" s="547" t="s">
        <v>102</v>
      </c>
      <c r="AR37" s="547" t="s">
        <v>102</v>
      </c>
      <c r="AS37" s="547" t="s">
        <v>102</v>
      </c>
      <c r="AT37" s="547" t="s">
        <v>102</v>
      </c>
      <c r="AU37" s="547" t="s">
        <v>102</v>
      </c>
      <c r="AV37" s="547" t="s">
        <v>102</v>
      </c>
      <c r="AW37" s="547" t="s">
        <v>102</v>
      </c>
      <c r="AX37" s="547" t="s">
        <v>102</v>
      </c>
      <c r="AY37" s="547" t="s">
        <v>102</v>
      </c>
      <c r="AZ37" s="547" t="s">
        <v>102</v>
      </c>
      <c r="BA37" s="547" t="s">
        <v>102</v>
      </c>
      <c r="BB37" s="547" t="s">
        <v>102</v>
      </c>
      <c r="BC37" s="547" t="s">
        <v>102</v>
      </c>
      <c r="BD37" s="547" t="s">
        <v>102</v>
      </c>
      <c r="BE37" s="547" t="s">
        <v>102</v>
      </c>
      <c r="BF37" s="547" t="s">
        <v>102</v>
      </c>
      <c r="BG37" s="547" t="s">
        <v>102</v>
      </c>
      <c r="BH37" s="547" t="s">
        <v>102</v>
      </c>
      <c r="BI37" s="547" t="s">
        <v>102</v>
      </c>
      <c r="BJ37" s="547" t="s">
        <v>102</v>
      </c>
      <c r="BK37" s="547" t="s">
        <v>102</v>
      </c>
      <c r="BL37" s="547" t="s">
        <v>102</v>
      </c>
      <c r="BM37" s="547" t="s">
        <v>102</v>
      </c>
      <c r="BN37" s="547" t="s">
        <v>102</v>
      </c>
      <c r="BO37" s="547" t="s">
        <v>102</v>
      </c>
      <c r="BP37" s="547" t="s">
        <v>102</v>
      </c>
      <c r="BQ37" s="547" t="s">
        <v>102</v>
      </c>
      <c r="BR37" s="547" t="s">
        <v>102</v>
      </c>
      <c r="BS37" s="547" t="s">
        <v>102</v>
      </c>
      <c r="BT37" s="547" t="s">
        <v>102</v>
      </c>
      <c r="BU37" s="547" t="s">
        <v>102</v>
      </c>
      <c r="BV37" s="547" t="s">
        <v>102</v>
      </c>
      <c r="BW37" s="547" t="s">
        <v>102</v>
      </c>
      <c r="BX37" s="547" t="s">
        <v>102</v>
      </c>
      <c r="BY37" s="547" t="s">
        <v>102</v>
      </c>
      <c r="BZ37" s="547" t="s">
        <v>102</v>
      </c>
      <c r="CA37" s="547" t="s">
        <v>102</v>
      </c>
      <c r="CB37" s="547" t="s">
        <v>102</v>
      </c>
      <c r="CC37" s="547" t="s">
        <v>102</v>
      </c>
      <c r="CD37" s="547" t="s">
        <v>102</v>
      </c>
      <c r="CE37" s="547" t="s">
        <v>102</v>
      </c>
      <c r="CF37" s="547" t="s">
        <v>102</v>
      </c>
      <c r="CG37" s="547" t="s">
        <v>102</v>
      </c>
      <c r="CH37" s="547" t="s">
        <v>102</v>
      </c>
      <c r="CI37" s="547" t="s">
        <v>102</v>
      </c>
      <c r="CJ37" s="547" t="s">
        <v>102</v>
      </c>
      <c r="CK37" s="547" t="s">
        <v>102</v>
      </c>
      <c r="CL37" s="547" t="s">
        <v>102</v>
      </c>
      <c r="CM37" s="547" t="s">
        <v>102</v>
      </c>
      <c r="CN37" s="547" t="s">
        <v>102</v>
      </c>
      <c r="CO37" s="547" t="s">
        <v>102</v>
      </c>
      <c r="CP37" s="547" t="s">
        <v>102</v>
      </c>
      <c r="CQ37" s="547" t="s">
        <v>102</v>
      </c>
      <c r="CR37" s="547" t="s">
        <v>102</v>
      </c>
      <c r="CS37" s="547" t="s">
        <v>102</v>
      </c>
      <c r="CT37" s="547" t="s">
        <v>102</v>
      </c>
      <c r="CU37" s="547" t="s">
        <v>102</v>
      </c>
      <c r="CV37" s="547" t="s">
        <v>102</v>
      </c>
      <c r="CW37" s="547" t="s">
        <v>102</v>
      </c>
      <c r="CX37" s="547" t="s">
        <v>102</v>
      </c>
      <c r="CY37" s="547" t="s">
        <v>102</v>
      </c>
      <c r="CZ37" s="547" t="s">
        <v>102</v>
      </c>
      <c r="DA37" s="547" t="s">
        <v>102</v>
      </c>
      <c r="DB37" s="547" t="s">
        <v>102</v>
      </c>
      <c r="DC37" s="547" t="s">
        <v>102</v>
      </c>
      <c r="DD37" s="547" t="s">
        <v>102</v>
      </c>
      <c r="DE37" s="547" t="s">
        <v>102</v>
      </c>
      <c r="DF37" s="547" t="s">
        <v>102</v>
      </c>
      <c r="DG37" s="547" t="s">
        <v>102</v>
      </c>
      <c r="DH37" s="547" t="s">
        <v>102</v>
      </c>
      <c r="DI37" s="547" t="s">
        <v>102</v>
      </c>
      <c r="DJ37" s="547" t="s">
        <v>102</v>
      </c>
      <c r="DK37" s="547" t="s">
        <v>102</v>
      </c>
      <c r="DL37" s="547" t="s">
        <v>102</v>
      </c>
      <c r="DM37" s="547" t="s">
        <v>102</v>
      </c>
      <c r="DN37" s="547" t="s">
        <v>102</v>
      </c>
      <c r="DO37" s="547" t="s">
        <v>102</v>
      </c>
      <c r="DP37" s="547" t="s">
        <v>102</v>
      </c>
      <c r="DQ37" s="547" t="s">
        <v>102</v>
      </c>
      <c r="DR37" s="547" t="s">
        <v>102</v>
      </c>
      <c r="DS37" s="547" t="s">
        <v>102</v>
      </c>
      <c r="DT37" s="547" t="s">
        <v>102</v>
      </c>
      <c r="DU37" s="547" t="s">
        <v>102</v>
      </c>
      <c r="DV37" s="547" t="s">
        <v>102</v>
      </c>
      <c r="DW37" s="547" t="s">
        <v>102</v>
      </c>
      <c r="DX37" s="547" t="s">
        <v>102</v>
      </c>
      <c r="DY37" s="547" t="s">
        <v>102</v>
      </c>
      <c r="DZ37" s="547" t="s">
        <v>102</v>
      </c>
      <c r="EA37" s="547" t="s">
        <v>102</v>
      </c>
      <c r="EB37" s="547" t="s">
        <v>102</v>
      </c>
      <c r="EC37" s="547" t="s">
        <v>102</v>
      </c>
      <c r="ED37" s="547" t="s">
        <v>102</v>
      </c>
      <c r="EE37" s="547" t="s">
        <v>102</v>
      </c>
      <c r="EF37" s="547" t="s">
        <v>102</v>
      </c>
      <c r="EG37" s="547" t="s">
        <v>102</v>
      </c>
      <c r="EH37" s="547" t="s">
        <v>102</v>
      </c>
      <c r="EI37" s="547" t="s">
        <v>102</v>
      </c>
      <c r="EJ37" s="547" t="s">
        <v>102</v>
      </c>
      <c r="EK37" s="547" t="s">
        <v>102</v>
      </c>
      <c r="EL37" s="547" t="s">
        <v>102</v>
      </c>
      <c r="EM37" s="547" t="s">
        <v>102</v>
      </c>
      <c r="EN37" s="547" t="s">
        <v>102</v>
      </c>
      <c r="EO37" s="547" t="s">
        <v>102</v>
      </c>
      <c r="EP37" s="547" t="s">
        <v>102</v>
      </c>
      <c r="EQ37" s="547" t="s">
        <v>102</v>
      </c>
      <c r="ER37" s="547" t="s">
        <v>102</v>
      </c>
      <c r="ES37" s="547" t="s">
        <v>102</v>
      </c>
      <c r="ET37" s="547" t="s">
        <v>102</v>
      </c>
      <c r="EU37" s="547" t="s">
        <v>102</v>
      </c>
      <c r="EV37" s="547" t="s">
        <v>102</v>
      </c>
      <c r="EW37" s="547" t="s">
        <v>102</v>
      </c>
      <c r="EX37" s="547" t="s">
        <v>102</v>
      </c>
      <c r="EY37" s="547" t="s">
        <v>102</v>
      </c>
      <c r="EZ37" s="547" t="s">
        <v>102</v>
      </c>
      <c r="FA37" s="547" t="s">
        <v>102</v>
      </c>
      <c r="FB37" s="547" t="s">
        <v>102</v>
      </c>
      <c r="FC37" s="547" t="s">
        <v>102</v>
      </c>
      <c r="FD37" s="547" t="s">
        <v>102</v>
      </c>
      <c r="FE37" s="547" t="s">
        <v>102</v>
      </c>
      <c r="FF37" s="547" t="s">
        <v>102</v>
      </c>
      <c r="FG37" s="547" t="s">
        <v>102</v>
      </c>
      <c r="FH37" s="547" t="s">
        <v>102</v>
      </c>
      <c r="FI37" s="547" t="s">
        <v>102</v>
      </c>
      <c r="FJ37" s="547" t="s">
        <v>102</v>
      </c>
      <c r="FK37" s="547" t="s">
        <v>102</v>
      </c>
      <c r="FL37" s="547" t="s">
        <v>102</v>
      </c>
      <c r="FM37" s="547" t="s">
        <v>102</v>
      </c>
      <c r="FN37" s="547" t="s">
        <v>102</v>
      </c>
      <c r="FO37" s="547" t="s">
        <v>102</v>
      </c>
      <c r="FP37" s="547" t="s">
        <v>102</v>
      </c>
      <c r="FQ37" s="547" t="s">
        <v>102</v>
      </c>
      <c r="FR37" s="547" t="s">
        <v>102</v>
      </c>
      <c r="FS37" s="547" t="s">
        <v>102</v>
      </c>
      <c r="FT37" s="547" t="s">
        <v>102</v>
      </c>
      <c r="FU37" s="547" t="s">
        <v>102</v>
      </c>
      <c r="FV37" s="547" t="s">
        <v>102</v>
      </c>
    </row>
    <row r="38" spans="1:178" hidden="1" x14ac:dyDescent="0.15">
      <c r="A38" s="547">
        <v>4021588</v>
      </c>
      <c r="B38" s="547" t="s">
        <v>102</v>
      </c>
      <c r="C38" s="547" t="s">
        <v>102</v>
      </c>
      <c r="D38" s="547" t="s">
        <v>102</v>
      </c>
      <c r="E38" s="547" t="s">
        <v>102</v>
      </c>
      <c r="F38" s="547" t="s">
        <v>102</v>
      </c>
      <c r="G38" s="547" t="s">
        <v>102</v>
      </c>
      <c r="H38" s="547" t="s">
        <v>102</v>
      </c>
      <c r="I38" s="547" t="s">
        <v>102</v>
      </c>
      <c r="J38" s="547" t="s">
        <v>102</v>
      </c>
      <c r="K38" s="547" t="s">
        <v>102</v>
      </c>
      <c r="L38" s="547" t="s">
        <v>102</v>
      </c>
      <c r="M38" s="547" t="s">
        <v>102</v>
      </c>
      <c r="N38" s="547" t="s">
        <v>102</v>
      </c>
      <c r="O38" s="547" t="s">
        <v>102</v>
      </c>
      <c r="P38" s="547" t="s">
        <v>102</v>
      </c>
      <c r="Q38" s="547" t="s">
        <v>102</v>
      </c>
      <c r="R38" s="547" t="s">
        <v>102</v>
      </c>
      <c r="S38" s="547" t="s">
        <v>102</v>
      </c>
      <c r="T38" s="547" t="s">
        <v>102</v>
      </c>
      <c r="U38" s="547" t="s">
        <v>102</v>
      </c>
      <c r="V38" s="547" t="s">
        <v>102</v>
      </c>
      <c r="W38" s="547" t="s">
        <v>102</v>
      </c>
      <c r="X38" s="547" t="s">
        <v>102</v>
      </c>
      <c r="Y38" s="547" t="s">
        <v>102</v>
      </c>
      <c r="Z38" s="547" t="s">
        <v>102</v>
      </c>
      <c r="AA38" s="547" t="s">
        <v>102</v>
      </c>
      <c r="AB38" s="547" t="s">
        <v>102</v>
      </c>
      <c r="AC38" s="547" t="s">
        <v>102</v>
      </c>
      <c r="AD38" s="547" t="s">
        <v>102</v>
      </c>
      <c r="AE38" s="547" t="s">
        <v>102</v>
      </c>
      <c r="AF38" s="547" t="s">
        <v>102</v>
      </c>
      <c r="AG38" s="547" t="s">
        <v>102</v>
      </c>
      <c r="AH38" s="547" t="s">
        <v>102</v>
      </c>
      <c r="AI38" s="547" t="s">
        <v>102</v>
      </c>
      <c r="AJ38" s="547" t="s">
        <v>102</v>
      </c>
      <c r="AK38" s="547" t="s">
        <v>102</v>
      </c>
      <c r="AL38" s="547" t="s">
        <v>102</v>
      </c>
      <c r="AM38" s="547" t="s">
        <v>102</v>
      </c>
      <c r="AN38" s="547" t="s">
        <v>102</v>
      </c>
      <c r="AO38" s="547" t="s">
        <v>102</v>
      </c>
      <c r="AP38" s="547" t="s">
        <v>102</v>
      </c>
      <c r="AQ38" s="547" t="s">
        <v>102</v>
      </c>
      <c r="AR38" s="547" t="s">
        <v>102</v>
      </c>
      <c r="AS38" s="547" t="s">
        <v>102</v>
      </c>
      <c r="AT38" s="547" t="s">
        <v>102</v>
      </c>
      <c r="AU38" s="547" t="s">
        <v>102</v>
      </c>
      <c r="AV38" s="547" t="s">
        <v>102</v>
      </c>
      <c r="AW38" s="547" t="s">
        <v>102</v>
      </c>
      <c r="AX38" s="547" t="s">
        <v>102</v>
      </c>
      <c r="AY38" s="547" t="s">
        <v>102</v>
      </c>
      <c r="AZ38" s="547" t="s">
        <v>102</v>
      </c>
      <c r="BA38" s="547" t="s">
        <v>102</v>
      </c>
      <c r="BB38" s="547" t="s">
        <v>102</v>
      </c>
      <c r="BC38" s="547" t="s">
        <v>102</v>
      </c>
      <c r="BD38" s="547" t="s">
        <v>102</v>
      </c>
      <c r="BE38" s="547" t="s">
        <v>102</v>
      </c>
      <c r="BF38" s="547" t="s">
        <v>102</v>
      </c>
      <c r="BG38" s="547" t="s">
        <v>102</v>
      </c>
      <c r="BH38" s="547" t="s">
        <v>102</v>
      </c>
      <c r="BI38" s="547" t="s">
        <v>102</v>
      </c>
      <c r="BJ38" s="547" t="s">
        <v>102</v>
      </c>
      <c r="BK38" s="547" t="s">
        <v>102</v>
      </c>
      <c r="BL38" s="547" t="s">
        <v>102</v>
      </c>
      <c r="BM38" s="547" t="s">
        <v>102</v>
      </c>
      <c r="BN38" s="547" t="s">
        <v>102</v>
      </c>
      <c r="BO38" s="547" t="s">
        <v>102</v>
      </c>
      <c r="BP38" s="547" t="s">
        <v>102</v>
      </c>
      <c r="BQ38" s="547" t="s">
        <v>102</v>
      </c>
      <c r="BR38" s="547" t="s">
        <v>102</v>
      </c>
      <c r="BS38" s="547" t="s">
        <v>102</v>
      </c>
      <c r="BT38" s="547" t="s">
        <v>102</v>
      </c>
      <c r="BU38" s="547" t="s">
        <v>102</v>
      </c>
      <c r="BV38" s="547" t="s">
        <v>102</v>
      </c>
      <c r="BW38" s="547" t="s">
        <v>102</v>
      </c>
      <c r="BX38" s="547" t="s">
        <v>102</v>
      </c>
      <c r="BY38" s="547" t="s">
        <v>102</v>
      </c>
      <c r="BZ38" s="547" t="s">
        <v>102</v>
      </c>
      <c r="CA38" s="547" t="s">
        <v>102</v>
      </c>
      <c r="CB38" s="547" t="s">
        <v>102</v>
      </c>
      <c r="CC38" s="547" t="s">
        <v>102</v>
      </c>
      <c r="CD38" s="547" t="s">
        <v>102</v>
      </c>
      <c r="CE38" s="547" t="s">
        <v>102</v>
      </c>
      <c r="CF38" s="547" t="s">
        <v>102</v>
      </c>
      <c r="CG38" s="547" t="s">
        <v>102</v>
      </c>
      <c r="CH38" s="547" t="s">
        <v>102</v>
      </c>
      <c r="CI38" s="547" t="s">
        <v>102</v>
      </c>
      <c r="CJ38" s="547" t="s">
        <v>102</v>
      </c>
      <c r="CK38" s="547" t="s">
        <v>102</v>
      </c>
      <c r="CL38" s="547" t="s">
        <v>102</v>
      </c>
      <c r="CM38" s="547" t="s">
        <v>102</v>
      </c>
      <c r="CN38" s="547" t="s">
        <v>102</v>
      </c>
      <c r="CO38" s="547" t="s">
        <v>102</v>
      </c>
      <c r="CP38" s="547" t="s">
        <v>102</v>
      </c>
      <c r="CQ38" s="547" t="s">
        <v>102</v>
      </c>
      <c r="CR38" s="547" t="s">
        <v>102</v>
      </c>
      <c r="CS38" s="547" t="s">
        <v>102</v>
      </c>
      <c r="CT38" s="547" t="s">
        <v>102</v>
      </c>
      <c r="CU38" s="547" t="s">
        <v>102</v>
      </c>
      <c r="CV38" s="547" t="s">
        <v>102</v>
      </c>
      <c r="CW38" s="547" t="s">
        <v>102</v>
      </c>
      <c r="CX38" s="547" t="s">
        <v>102</v>
      </c>
      <c r="CY38" s="547" t="s">
        <v>102</v>
      </c>
      <c r="CZ38" s="547" t="s">
        <v>102</v>
      </c>
      <c r="DA38" s="547" t="s">
        <v>102</v>
      </c>
      <c r="DB38" s="547" t="s">
        <v>102</v>
      </c>
      <c r="DC38" s="547" t="s">
        <v>102</v>
      </c>
      <c r="DD38" s="547" t="s">
        <v>102</v>
      </c>
      <c r="DE38" s="547" t="s">
        <v>102</v>
      </c>
      <c r="DF38" s="547" t="s">
        <v>102</v>
      </c>
      <c r="DG38" s="547" t="s">
        <v>102</v>
      </c>
      <c r="DH38" s="547" t="s">
        <v>102</v>
      </c>
      <c r="DI38" s="547" t="s">
        <v>102</v>
      </c>
      <c r="DJ38" s="547" t="s">
        <v>102</v>
      </c>
      <c r="DK38" s="547" t="s">
        <v>102</v>
      </c>
      <c r="DL38" s="547" t="s">
        <v>102</v>
      </c>
      <c r="DM38" s="547" t="s">
        <v>102</v>
      </c>
      <c r="DN38" s="547" t="s">
        <v>102</v>
      </c>
      <c r="DO38" s="547" t="s">
        <v>102</v>
      </c>
      <c r="DP38" s="547" t="s">
        <v>102</v>
      </c>
      <c r="DQ38" s="547" t="s">
        <v>102</v>
      </c>
      <c r="DR38" s="547" t="s">
        <v>102</v>
      </c>
      <c r="DS38" s="547" t="s">
        <v>102</v>
      </c>
      <c r="DT38" s="547" t="s">
        <v>102</v>
      </c>
      <c r="DU38" s="547" t="s">
        <v>102</v>
      </c>
      <c r="DV38" s="547" t="s">
        <v>102</v>
      </c>
      <c r="DW38" s="547" t="s">
        <v>102</v>
      </c>
      <c r="DX38" s="547" t="s">
        <v>102</v>
      </c>
      <c r="DY38" s="547" t="s">
        <v>102</v>
      </c>
      <c r="DZ38" s="547" t="s">
        <v>102</v>
      </c>
      <c r="EA38" s="547" t="s">
        <v>102</v>
      </c>
      <c r="EB38" s="547" t="s">
        <v>102</v>
      </c>
      <c r="EC38" s="547" t="s">
        <v>102</v>
      </c>
      <c r="ED38" s="547" t="s">
        <v>102</v>
      </c>
      <c r="EE38" s="547" t="s">
        <v>102</v>
      </c>
      <c r="EF38" s="547" t="s">
        <v>102</v>
      </c>
      <c r="EG38" s="547" t="s">
        <v>102</v>
      </c>
      <c r="EH38" s="547" t="s">
        <v>102</v>
      </c>
      <c r="EI38" s="547" t="s">
        <v>102</v>
      </c>
      <c r="EJ38" s="547" t="s">
        <v>102</v>
      </c>
      <c r="EK38" s="547" t="s">
        <v>102</v>
      </c>
      <c r="EL38" s="547" t="s">
        <v>102</v>
      </c>
      <c r="EM38" s="547" t="s">
        <v>102</v>
      </c>
      <c r="EN38" s="547" t="s">
        <v>102</v>
      </c>
      <c r="EO38" s="547" t="s">
        <v>102</v>
      </c>
      <c r="EP38" s="547" t="s">
        <v>102</v>
      </c>
      <c r="EQ38" s="547" t="s">
        <v>102</v>
      </c>
      <c r="ER38" s="547" t="s">
        <v>102</v>
      </c>
      <c r="ES38" s="547" t="s">
        <v>102</v>
      </c>
      <c r="ET38" s="547" t="s">
        <v>102</v>
      </c>
      <c r="EU38" s="547" t="s">
        <v>102</v>
      </c>
      <c r="EV38" s="547" t="s">
        <v>102</v>
      </c>
      <c r="EW38" s="547" t="s">
        <v>102</v>
      </c>
      <c r="EX38" s="547" t="s">
        <v>102</v>
      </c>
      <c r="EY38" s="547" t="s">
        <v>102</v>
      </c>
      <c r="EZ38" s="547" t="s">
        <v>102</v>
      </c>
      <c r="FA38" s="547" t="s">
        <v>102</v>
      </c>
      <c r="FB38" s="547" t="s">
        <v>102</v>
      </c>
      <c r="FC38" s="547" t="s">
        <v>102</v>
      </c>
      <c r="FD38" s="547" t="s">
        <v>102</v>
      </c>
      <c r="FE38" s="547" t="s">
        <v>102</v>
      </c>
      <c r="FF38" s="547" t="s">
        <v>102</v>
      </c>
      <c r="FG38" s="547" t="s">
        <v>102</v>
      </c>
      <c r="FH38" s="547" t="s">
        <v>102</v>
      </c>
      <c r="FI38" s="547" t="s">
        <v>102</v>
      </c>
      <c r="FJ38" s="547" t="s">
        <v>102</v>
      </c>
      <c r="FK38" s="547" t="s">
        <v>102</v>
      </c>
      <c r="FL38" s="547" t="s">
        <v>102</v>
      </c>
      <c r="FM38" s="547" t="s">
        <v>102</v>
      </c>
      <c r="FN38" s="547" t="s">
        <v>102</v>
      </c>
      <c r="FO38" s="547" t="s">
        <v>102</v>
      </c>
      <c r="FP38" s="547" t="s">
        <v>102</v>
      </c>
      <c r="FQ38" s="547" t="s">
        <v>102</v>
      </c>
      <c r="FR38" s="547" t="s">
        <v>102</v>
      </c>
      <c r="FS38" s="547" t="s">
        <v>102</v>
      </c>
      <c r="FT38" s="547" t="s">
        <v>102</v>
      </c>
      <c r="FU38" s="547" t="s">
        <v>102</v>
      </c>
      <c r="FV38" s="547" t="s">
        <v>102</v>
      </c>
    </row>
    <row r="39" spans="1:178" hidden="1" x14ac:dyDescent="0.15">
      <c r="A39" s="547">
        <v>4021588</v>
      </c>
      <c r="B39" s="547" t="s">
        <v>102</v>
      </c>
      <c r="C39" s="547" t="s">
        <v>102</v>
      </c>
      <c r="D39" s="547" t="s">
        <v>102</v>
      </c>
      <c r="E39" s="547" t="s">
        <v>102</v>
      </c>
      <c r="F39" s="547" t="s">
        <v>102</v>
      </c>
      <c r="G39" s="547" t="s">
        <v>102</v>
      </c>
      <c r="H39" s="547" t="s">
        <v>102</v>
      </c>
      <c r="I39" s="547" t="s">
        <v>102</v>
      </c>
      <c r="J39" s="547" t="s">
        <v>102</v>
      </c>
      <c r="K39" s="547" t="s">
        <v>102</v>
      </c>
      <c r="L39" s="547" t="s">
        <v>102</v>
      </c>
      <c r="M39" s="547" t="s">
        <v>102</v>
      </c>
      <c r="N39" s="547" t="s">
        <v>102</v>
      </c>
      <c r="O39" s="547" t="s">
        <v>102</v>
      </c>
      <c r="P39" s="547" t="s">
        <v>102</v>
      </c>
      <c r="Q39" s="547" t="s">
        <v>102</v>
      </c>
      <c r="R39" s="547" t="s">
        <v>102</v>
      </c>
      <c r="S39" s="547" t="s">
        <v>102</v>
      </c>
      <c r="T39" s="547" t="s">
        <v>102</v>
      </c>
      <c r="U39" s="547" t="s">
        <v>102</v>
      </c>
      <c r="V39" s="547" t="s">
        <v>102</v>
      </c>
      <c r="W39" s="547" t="s">
        <v>102</v>
      </c>
      <c r="X39" s="547" t="s">
        <v>102</v>
      </c>
      <c r="Y39" s="547" t="s">
        <v>102</v>
      </c>
      <c r="Z39" s="547" t="s">
        <v>102</v>
      </c>
      <c r="AA39" s="547" t="s">
        <v>102</v>
      </c>
      <c r="AB39" s="547" t="s">
        <v>102</v>
      </c>
      <c r="AC39" s="547" t="s">
        <v>102</v>
      </c>
      <c r="AD39" s="547" t="s">
        <v>102</v>
      </c>
      <c r="AE39" s="547" t="s">
        <v>102</v>
      </c>
      <c r="AF39" s="547" t="s">
        <v>102</v>
      </c>
      <c r="AG39" s="547" t="s">
        <v>102</v>
      </c>
      <c r="AH39" s="547" t="s">
        <v>102</v>
      </c>
      <c r="AI39" s="547" t="s">
        <v>102</v>
      </c>
      <c r="AJ39" s="547" t="s">
        <v>102</v>
      </c>
      <c r="AK39" s="547" t="s">
        <v>102</v>
      </c>
      <c r="AL39" s="547" t="s">
        <v>102</v>
      </c>
      <c r="AM39" s="547" t="s">
        <v>102</v>
      </c>
      <c r="AN39" s="547" t="s">
        <v>102</v>
      </c>
      <c r="AO39" s="547" t="s">
        <v>102</v>
      </c>
      <c r="AP39" s="547" t="s">
        <v>102</v>
      </c>
      <c r="AQ39" s="547" t="s">
        <v>102</v>
      </c>
      <c r="AR39" s="547" t="s">
        <v>102</v>
      </c>
      <c r="AS39" s="547" t="s">
        <v>102</v>
      </c>
      <c r="AT39" s="547" t="s">
        <v>102</v>
      </c>
      <c r="AU39" s="547" t="s">
        <v>102</v>
      </c>
      <c r="AV39" s="547" t="s">
        <v>102</v>
      </c>
      <c r="AW39" s="547" t="s">
        <v>102</v>
      </c>
      <c r="AX39" s="547" t="s">
        <v>102</v>
      </c>
      <c r="AY39" s="547" t="s">
        <v>102</v>
      </c>
      <c r="AZ39" s="547" t="s">
        <v>102</v>
      </c>
      <c r="BA39" s="547" t="s">
        <v>102</v>
      </c>
      <c r="BB39" s="547" t="s">
        <v>102</v>
      </c>
      <c r="BC39" s="547" t="s">
        <v>102</v>
      </c>
      <c r="BD39" s="547" t="s">
        <v>102</v>
      </c>
      <c r="BE39" s="547" t="s">
        <v>102</v>
      </c>
      <c r="BF39" s="547" t="s">
        <v>102</v>
      </c>
      <c r="BG39" s="547" t="s">
        <v>102</v>
      </c>
      <c r="BH39" s="547" t="s">
        <v>102</v>
      </c>
      <c r="BI39" s="547" t="s">
        <v>102</v>
      </c>
      <c r="BJ39" s="547" t="s">
        <v>102</v>
      </c>
      <c r="BK39" s="547" t="s">
        <v>102</v>
      </c>
      <c r="BL39" s="547" t="s">
        <v>102</v>
      </c>
      <c r="BM39" s="547" t="s">
        <v>102</v>
      </c>
      <c r="BN39" s="547" t="s">
        <v>102</v>
      </c>
      <c r="BO39" s="547" t="s">
        <v>102</v>
      </c>
      <c r="BP39" s="547" t="s">
        <v>102</v>
      </c>
      <c r="BQ39" s="547" t="s">
        <v>102</v>
      </c>
      <c r="BR39" s="547" t="s">
        <v>102</v>
      </c>
      <c r="BS39" s="547" t="s">
        <v>102</v>
      </c>
      <c r="BT39" s="547" t="s">
        <v>102</v>
      </c>
      <c r="BU39" s="547" t="s">
        <v>102</v>
      </c>
      <c r="BV39" s="547" t="s">
        <v>102</v>
      </c>
      <c r="BW39" s="547" t="s">
        <v>102</v>
      </c>
      <c r="BX39" s="547" t="s">
        <v>102</v>
      </c>
      <c r="BY39" s="547" t="s">
        <v>102</v>
      </c>
      <c r="BZ39" s="547" t="s">
        <v>102</v>
      </c>
      <c r="CA39" s="547" t="s">
        <v>102</v>
      </c>
      <c r="CB39" s="547" t="s">
        <v>102</v>
      </c>
      <c r="CC39" s="547" t="s">
        <v>102</v>
      </c>
      <c r="CD39" s="547" t="s">
        <v>102</v>
      </c>
      <c r="CE39" s="547" t="s">
        <v>102</v>
      </c>
      <c r="CF39" s="547" t="s">
        <v>102</v>
      </c>
      <c r="CG39" s="547" t="s">
        <v>102</v>
      </c>
      <c r="CH39" s="547" t="s">
        <v>102</v>
      </c>
      <c r="CI39" s="547" t="s">
        <v>102</v>
      </c>
      <c r="CJ39" s="547" t="s">
        <v>102</v>
      </c>
      <c r="CK39" s="547" t="s">
        <v>102</v>
      </c>
      <c r="CL39" s="547" t="s">
        <v>102</v>
      </c>
      <c r="CM39" s="547" t="s">
        <v>102</v>
      </c>
      <c r="CN39" s="547" t="s">
        <v>102</v>
      </c>
      <c r="CO39" s="547" t="s">
        <v>102</v>
      </c>
      <c r="CP39" s="547" t="s">
        <v>102</v>
      </c>
      <c r="CQ39" s="547" t="s">
        <v>102</v>
      </c>
      <c r="CR39" s="547" t="s">
        <v>102</v>
      </c>
      <c r="CS39" s="547" t="s">
        <v>102</v>
      </c>
      <c r="CT39" s="547" t="s">
        <v>102</v>
      </c>
      <c r="CU39" s="547" t="s">
        <v>102</v>
      </c>
      <c r="CV39" s="547" t="s">
        <v>102</v>
      </c>
      <c r="CW39" s="547" t="s">
        <v>102</v>
      </c>
      <c r="CX39" s="547" t="s">
        <v>102</v>
      </c>
      <c r="CY39" s="547" t="s">
        <v>102</v>
      </c>
      <c r="CZ39" s="547" t="s">
        <v>102</v>
      </c>
      <c r="DA39" s="547" t="s">
        <v>102</v>
      </c>
      <c r="DB39" s="547" t="s">
        <v>102</v>
      </c>
      <c r="DC39" s="547" t="s">
        <v>102</v>
      </c>
      <c r="DD39" s="547" t="s">
        <v>102</v>
      </c>
      <c r="DE39" s="547" t="s">
        <v>102</v>
      </c>
      <c r="DF39" s="547" t="s">
        <v>102</v>
      </c>
      <c r="DG39" s="547" t="s">
        <v>102</v>
      </c>
      <c r="DH39" s="547" t="s">
        <v>102</v>
      </c>
      <c r="DI39" s="547" t="s">
        <v>102</v>
      </c>
      <c r="DJ39" s="547" t="s">
        <v>102</v>
      </c>
      <c r="DK39" s="547" t="s">
        <v>102</v>
      </c>
      <c r="DL39" s="547" t="s">
        <v>102</v>
      </c>
      <c r="DM39" s="547" t="s">
        <v>102</v>
      </c>
      <c r="DN39" s="547" t="s">
        <v>102</v>
      </c>
      <c r="DO39" s="547" t="s">
        <v>102</v>
      </c>
      <c r="DP39" s="547" t="s">
        <v>102</v>
      </c>
      <c r="DQ39" s="547" t="s">
        <v>102</v>
      </c>
      <c r="DR39" s="547" t="s">
        <v>102</v>
      </c>
      <c r="DS39" s="547" t="s">
        <v>102</v>
      </c>
      <c r="DT39" s="547" t="s">
        <v>102</v>
      </c>
      <c r="DU39" s="547" t="s">
        <v>102</v>
      </c>
      <c r="DV39" s="547" t="s">
        <v>102</v>
      </c>
      <c r="DW39" s="547" t="s">
        <v>102</v>
      </c>
      <c r="DX39" s="547" t="s">
        <v>102</v>
      </c>
      <c r="DY39" s="547" t="s">
        <v>102</v>
      </c>
      <c r="DZ39" s="547" t="s">
        <v>102</v>
      </c>
      <c r="EA39" s="547" t="s">
        <v>102</v>
      </c>
      <c r="EB39" s="547" t="s">
        <v>102</v>
      </c>
      <c r="EC39" s="547" t="s">
        <v>102</v>
      </c>
      <c r="ED39" s="547" t="s">
        <v>102</v>
      </c>
      <c r="EE39" s="547" t="s">
        <v>102</v>
      </c>
      <c r="EF39" s="547" t="s">
        <v>102</v>
      </c>
      <c r="EG39" s="547" t="s">
        <v>102</v>
      </c>
      <c r="EH39" s="547" t="s">
        <v>102</v>
      </c>
      <c r="EI39" s="547" t="s">
        <v>102</v>
      </c>
      <c r="EJ39" s="547" t="s">
        <v>102</v>
      </c>
      <c r="EK39" s="547" t="s">
        <v>102</v>
      </c>
      <c r="EL39" s="547" t="s">
        <v>102</v>
      </c>
      <c r="EM39" s="547" t="s">
        <v>102</v>
      </c>
      <c r="EN39" s="547" t="s">
        <v>102</v>
      </c>
      <c r="EO39" s="547" t="s">
        <v>102</v>
      </c>
      <c r="EP39" s="547" t="s">
        <v>102</v>
      </c>
      <c r="EQ39" s="547" t="s">
        <v>102</v>
      </c>
      <c r="ER39" s="547" t="s">
        <v>102</v>
      </c>
      <c r="ES39" s="547" t="s">
        <v>102</v>
      </c>
      <c r="ET39" s="547" t="s">
        <v>102</v>
      </c>
      <c r="EU39" s="547" t="s">
        <v>102</v>
      </c>
      <c r="EV39" s="547" t="s">
        <v>102</v>
      </c>
      <c r="EW39" s="547" t="s">
        <v>102</v>
      </c>
      <c r="EX39" s="547" t="s">
        <v>102</v>
      </c>
      <c r="EY39" s="547" t="s">
        <v>102</v>
      </c>
      <c r="EZ39" s="547" t="s">
        <v>102</v>
      </c>
      <c r="FA39" s="547" t="s">
        <v>102</v>
      </c>
      <c r="FB39" s="547" t="s">
        <v>102</v>
      </c>
      <c r="FC39" s="547" t="s">
        <v>102</v>
      </c>
      <c r="FD39" s="547" t="s">
        <v>102</v>
      </c>
      <c r="FE39" s="547" t="s">
        <v>102</v>
      </c>
      <c r="FF39" s="547" t="s">
        <v>102</v>
      </c>
      <c r="FG39" s="547" t="s">
        <v>102</v>
      </c>
      <c r="FH39" s="547" t="s">
        <v>102</v>
      </c>
      <c r="FI39" s="547" t="s">
        <v>102</v>
      </c>
      <c r="FJ39" s="547" t="s">
        <v>102</v>
      </c>
      <c r="FK39" s="547" t="s">
        <v>102</v>
      </c>
      <c r="FL39" s="547" t="s">
        <v>102</v>
      </c>
      <c r="FM39" s="547" t="s">
        <v>102</v>
      </c>
      <c r="FN39" s="547" t="s">
        <v>102</v>
      </c>
      <c r="FO39" s="547" t="s">
        <v>102</v>
      </c>
      <c r="FP39" s="547" t="s">
        <v>102</v>
      </c>
      <c r="FQ39" s="547" t="s">
        <v>102</v>
      </c>
      <c r="FR39" s="547" t="s">
        <v>102</v>
      </c>
      <c r="FS39" s="547" t="s">
        <v>102</v>
      </c>
      <c r="FT39" s="547" t="s">
        <v>102</v>
      </c>
      <c r="FU39" s="547" t="s">
        <v>102</v>
      </c>
      <c r="FV39" s="547" t="s">
        <v>102</v>
      </c>
    </row>
    <row r="40" spans="1:178" hidden="1" x14ac:dyDescent="0.15">
      <c r="A40" s="547">
        <v>4017363</v>
      </c>
      <c r="B40" s="547" t="s">
        <v>102</v>
      </c>
      <c r="C40" s="547" t="s">
        <v>102</v>
      </c>
      <c r="D40" s="547" t="s">
        <v>102</v>
      </c>
      <c r="E40" s="547" t="s">
        <v>102</v>
      </c>
      <c r="F40" s="547" t="s">
        <v>102</v>
      </c>
      <c r="G40" s="547" t="s">
        <v>102</v>
      </c>
      <c r="H40" s="547" t="s">
        <v>102</v>
      </c>
      <c r="I40" s="547" t="s">
        <v>102</v>
      </c>
      <c r="J40" s="547" t="s">
        <v>102</v>
      </c>
      <c r="K40" s="547" t="s">
        <v>102</v>
      </c>
      <c r="L40" s="547" t="s">
        <v>102</v>
      </c>
      <c r="M40" s="547" t="s">
        <v>102</v>
      </c>
      <c r="N40" s="547" t="s">
        <v>102</v>
      </c>
      <c r="O40" s="547" t="s">
        <v>102</v>
      </c>
      <c r="P40" s="547" t="s">
        <v>102</v>
      </c>
      <c r="Q40" s="547" t="s">
        <v>102</v>
      </c>
      <c r="R40" s="547" t="s">
        <v>102</v>
      </c>
      <c r="S40" s="547" t="s">
        <v>102</v>
      </c>
      <c r="T40" s="547" t="s">
        <v>102</v>
      </c>
      <c r="U40" s="547" t="s">
        <v>102</v>
      </c>
      <c r="V40" s="547" t="s">
        <v>102</v>
      </c>
      <c r="W40" s="547" t="s">
        <v>102</v>
      </c>
      <c r="X40" s="547" t="s">
        <v>102</v>
      </c>
      <c r="Y40" s="547" t="s">
        <v>102</v>
      </c>
      <c r="Z40" s="547" t="s">
        <v>102</v>
      </c>
      <c r="AA40" s="547" t="s">
        <v>102</v>
      </c>
      <c r="AB40" s="547" t="s">
        <v>102</v>
      </c>
      <c r="AC40" s="547" t="s">
        <v>102</v>
      </c>
      <c r="AD40" s="547" t="s">
        <v>102</v>
      </c>
      <c r="AE40" s="547" t="s">
        <v>102</v>
      </c>
      <c r="AF40" s="547" t="s">
        <v>102</v>
      </c>
      <c r="AG40" s="547" t="s">
        <v>102</v>
      </c>
      <c r="AH40" s="547" t="s">
        <v>102</v>
      </c>
      <c r="AI40" s="547" t="s">
        <v>102</v>
      </c>
      <c r="AJ40" s="547" t="s">
        <v>102</v>
      </c>
      <c r="AK40" s="547" t="s">
        <v>102</v>
      </c>
      <c r="AL40" s="547" t="s">
        <v>102</v>
      </c>
      <c r="AM40" s="547" t="s">
        <v>102</v>
      </c>
      <c r="AN40" s="547" t="s">
        <v>102</v>
      </c>
      <c r="AO40" s="547" t="s">
        <v>102</v>
      </c>
      <c r="AP40" s="547" t="s">
        <v>102</v>
      </c>
      <c r="AQ40" s="547" t="s">
        <v>102</v>
      </c>
      <c r="AR40" s="547" t="s">
        <v>102</v>
      </c>
      <c r="AS40" s="547" t="s">
        <v>102</v>
      </c>
      <c r="AT40" s="547" t="s">
        <v>102</v>
      </c>
      <c r="AU40" s="547" t="s">
        <v>102</v>
      </c>
      <c r="AV40" s="547" t="s">
        <v>102</v>
      </c>
      <c r="AW40" s="547" t="s">
        <v>102</v>
      </c>
      <c r="AX40" s="547" t="s">
        <v>102</v>
      </c>
      <c r="AY40" s="547" t="s">
        <v>102</v>
      </c>
      <c r="AZ40" s="547" t="s">
        <v>102</v>
      </c>
      <c r="BA40" s="547" t="s">
        <v>102</v>
      </c>
      <c r="BB40" s="547" t="s">
        <v>102</v>
      </c>
      <c r="BC40" s="547" t="s">
        <v>102</v>
      </c>
      <c r="BD40" s="547" t="s">
        <v>102</v>
      </c>
      <c r="BE40" s="547" t="s">
        <v>102</v>
      </c>
      <c r="BF40" s="547" t="s">
        <v>102</v>
      </c>
      <c r="BG40" s="547" t="s">
        <v>102</v>
      </c>
      <c r="BH40" s="547" t="s">
        <v>102</v>
      </c>
      <c r="BI40" s="547" t="s">
        <v>102</v>
      </c>
      <c r="BJ40" s="547" t="s">
        <v>102</v>
      </c>
      <c r="BK40" s="547" t="s">
        <v>102</v>
      </c>
      <c r="BL40" s="547" t="s">
        <v>102</v>
      </c>
      <c r="BM40" s="547" t="s">
        <v>102</v>
      </c>
      <c r="BN40" s="547" t="s">
        <v>102</v>
      </c>
      <c r="BO40" s="547" t="s">
        <v>102</v>
      </c>
      <c r="BP40" s="547" t="s">
        <v>102</v>
      </c>
      <c r="BQ40" s="547" t="s">
        <v>102</v>
      </c>
      <c r="BR40" s="547" t="s">
        <v>102</v>
      </c>
      <c r="BS40" s="547" t="s">
        <v>102</v>
      </c>
      <c r="BT40" s="547" t="s">
        <v>102</v>
      </c>
      <c r="BU40" s="547" t="s">
        <v>102</v>
      </c>
      <c r="BV40" s="547" t="s">
        <v>102</v>
      </c>
      <c r="BW40" s="547" t="s">
        <v>102</v>
      </c>
      <c r="BX40" s="547" t="s">
        <v>102</v>
      </c>
      <c r="BY40" s="547" t="s">
        <v>102</v>
      </c>
      <c r="BZ40" s="547" t="s">
        <v>102</v>
      </c>
      <c r="CA40" s="547" t="s">
        <v>102</v>
      </c>
      <c r="CB40" s="547" t="s">
        <v>102</v>
      </c>
      <c r="CC40" s="547" t="s">
        <v>102</v>
      </c>
      <c r="CD40" s="547" t="s">
        <v>102</v>
      </c>
      <c r="CE40" s="547" t="s">
        <v>102</v>
      </c>
      <c r="CF40" s="547" t="s">
        <v>102</v>
      </c>
      <c r="CG40" s="547" t="s">
        <v>102</v>
      </c>
      <c r="CH40" s="547" t="s">
        <v>102</v>
      </c>
      <c r="CI40" s="547" t="s">
        <v>102</v>
      </c>
      <c r="CJ40" s="547" t="s">
        <v>102</v>
      </c>
      <c r="CK40" s="547" t="s">
        <v>102</v>
      </c>
      <c r="CL40" s="547" t="s">
        <v>102</v>
      </c>
      <c r="CM40" s="547" t="s">
        <v>102</v>
      </c>
      <c r="CN40" s="547" t="s">
        <v>102</v>
      </c>
      <c r="CO40" s="547" t="s">
        <v>102</v>
      </c>
      <c r="CP40" s="547" t="s">
        <v>102</v>
      </c>
      <c r="CQ40" s="547" t="s">
        <v>102</v>
      </c>
      <c r="CR40" s="547" t="s">
        <v>102</v>
      </c>
      <c r="CS40" s="547" t="s">
        <v>102</v>
      </c>
      <c r="CT40" s="547" t="s">
        <v>102</v>
      </c>
      <c r="CU40" s="547" t="s">
        <v>102</v>
      </c>
      <c r="CV40" s="547" t="s">
        <v>102</v>
      </c>
      <c r="CW40" s="547" t="s">
        <v>102</v>
      </c>
      <c r="CX40" s="547" t="s">
        <v>102</v>
      </c>
      <c r="CY40" s="547" t="s">
        <v>102</v>
      </c>
      <c r="CZ40" s="547" t="s">
        <v>102</v>
      </c>
      <c r="DA40" s="547" t="s">
        <v>102</v>
      </c>
      <c r="DB40" s="547" t="s">
        <v>102</v>
      </c>
      <c r="DC40" s="547" t="s">
        <v>102</v>
      </c>
      <c r="DD40" s="547" t="s">
        <v>102</v>
      </c>
      <c r="DE40" s="547" t="s">
        <v>102</v>
      </c>
      <c r="DF40" s="547" t="s">
        <v>102</v>
      </c>
      <c r="DG40" s="547" t="s">
        <v>102</v>
      </c>
      <c r="DH40" s="547" t="s">
        <v>102</v>
      </c>
      <c r="DI40" s="547" t="s">
        <v>102</v>
      </c>
      <c r="DJ40" s="547" t="s">
        <v>102</v>
      </c>
      <c r="DK40" s="547" t="s">
        <v>102</v>
      </c>
      <c r="DL40" s="547" t="s">
        <v>102</v>
      </c>
      <c r="DM40" s="547" t="s">
        <v>102</v>
      </c>
      <c r="DN40" s="547" t="s">
        <v>102</v>
      </c>
      <c r="DO40" s="547" t="s">
        <v>102</v>
      </c>
      <c r="DP40" s="547" t="s">
        <v>102</v>
      </c>
      <c r="DQ40" s="547" t="s">
        <v>102</v>
      </c>
      <c r="DR40" s="547" t="s">
        <v>102</v>
      </c>
      <c r="DS40" s="547" t="s">
        <v>102</v>
      </c>
      <c r="DT40" s="547" t="s">
        <v>102</v>
      </c>
      <c r="DU40" s="547" t="s">
        <v>102</v>
      </c>
      <c r="DV40" s="547" t="s">
        <v>102</v>
      </c>
      <c r="DW40" s="547" t="s">
        <v>102</v>
      </c>
      <c r="DX40" s="547" t="s">
        <v>102</v>
      </c>
      <c r="DY40" s="547" t="s">
        <v>102</v>
      </c>
      <c r="DZ40" s="547" t="s">
        <v>102</v>
      </c>
      <c r="EA40" s="547" t="s">
        <v>102</v>
      </c>
      <c r="EB40" s="547" t="s">
        <v>102</v>
      </c>
      <c r="EC40" s="547" t="s">
        <v>102</v>
      </c>
      <c r="ED40" s="547" t="s">
        <v>102</v>
      </c>
      <c r="EE40" s="547" t="s">
        <v>102</v>
      </c>
      <c r="EF40" s="547" t="s">
        <v>102</v>
      </c>
      <c r="EG40" s="547" t="s">
        <v>102</v>
      </c>
      <c r="EH40" s="547" t="s">
        <v>102</v>
      </c>
      <c r="EI40" s="547" t="s">
        <v>102</v>
      </c>
      <c r="EJ40" s="547" t="s">
        <v>102</v>
      </c>
      <c r="EK40" s="547" t="s">
        <v>102</v>
      </c>
      <c r="EL40" s="547" t="s">
        <v>102</v>
      </c>
      <c r="EM40" s="547" t="s">
        <v>102</v>
      </c>
      <c r="EN40" s="547" t="s">
        <v>102</v>
      </c>
      <c r="EO40" s="547" t="s">
        <v>102</v>
      </c>
      <c r="EP40" s="547" t="s">
        <v>102</v>
      </c>
      <c r="EQ40" s="547" t="s">
        <v>102</v>
      </c>
      <c r="ER40" s="547" t="s">
        <v>102</v>
      </c>
      <c r="ES40" s="547" t="s">
        <v>102</v>
      </c>
      <c r="ET40" s="547" t="s">
        <v>102</v>
      </c>
      <c r="EU40" s="547" t="s">
        <v>102</v>
      </c>
      <c r="EV40" s="547" t="s">
        <v>102</v>
      </c>
      <c r="EW40" s="547" t="s">
        <v>102</v>
      </c>
      <c r="EX40" s="547" t="s">
        <v>102</v>
      </c>
      <c r="EY40" s="547" t="s">
        <v>102</v>
      </c>
      <c r="EZ40" s="547" t="s">
        <v>102</v>
      </c>
      <c r="FA40" s="547" t="s">
        <v>102</v>
      </c>
      <c r="FB40" s="547" t="s">
        <v>102</v>
      </c>
      <c r="FC40" s="547" t="s">
        <v>102</v>
      </c>
      <c r="FD40" s="547" t="s">
        <v>102</v>
      </c>
      <c r="FE40" s="547" t="s">
        <v>102</v>
      </c>
      <c r="FF40" s="547" t="s">
        <v>102</v>
      </c>
      <c r="FG40" s="547" t="s">
        <v>102</v>
      </c>
      <c r="FH40" s="547" t="s">
        <v>102</v>
      </c>
      <c r="FI40" s="547" t="s">
        <v>102</v>
      </c>
      <c r="FJ40" s="547" t="s">
        <v>102</v>
      </c>
      <c r="FK40" s="547" t="s">
        <v>102</v>
      </c>
      <c r="FL40" s="547" t="s">
        <v>102</v>
      </c>
      <c r="FM40" s="547" t="s">
        <v>102</v>
      </c>
      <c r="FN40" s="547" t="s">
        <v>102</v>
      </c>
      <c r="FO40" s="547" t="s">
        <v>102</v>
      </c>
      <c r="FP40" s="547" t="s">
        <v>102</v>
      </c>
      <c r="FQ40" s="547" t="s">
        <v>102</v>
      </c>
      <c r="FR40" s="547" t="s">
        <v>102</v>
      </c>
      <c r="FS40" s="547" t="s">
        <v>102</v>
      </c>
      <c r="FT40" s="547" t="s">
        <v>102</v>
      </c>
      <c r="FU40" s="547" t="s">
        <v>102</v>
      </c>
      <c r="FV40" s="547" t="s">
        <v>102</v>
      </c>
    </row>
    <row r="41" spans="1:178" hidden="1" x14ac:dyDescent="0.15">
      <c r="A41" s="547">
        <v>4017363</v>
      </c>
      <c r="B41" s="547" t="s">
        <v>102</v>
      </c>
      <c r="C41" s="547" t="s">
        <v>102</v>
      </c>
      <c r="D41" s="547" t="s">
        <v>102</v>
      </c>
      <c r="E41" s="547" t="s">
        <v>102</v>
      </c>
      <c r="F41" s="547" t="s">
        <v>102</v>
      </c>
      <c r="G41" s="547" t="s">
        <v>102</v>
      </c>
      <c r="H41" s="547" t="s">
        <v>102</v>
      </c>
      <c r="I41" s="547" t="s">
        <v>102</v>
      </c>
      <c r="J41" s="547" t="s">
        <v>102</v>
      </c>
      <c r="K41" s="547" t="s">
        <v>102</v>
      </c>
      <c r="L41" s="547" t="s">
        <v>102</v>
      </c>
      <c r="M41" s="547" t="s">
        <v>102</v>
      </c>
      <c r="N41" s="547" t="s">
        <v>102</v>
      </c>
      <c r="O41" s="547" t="s">
        <v>102</v>
      </c>
      <c r="P41" s="547" t="s">
        <v>102</v>
      </c>
      <c r="Q41" s="547" t="s">
        <v>102</v>
      </c>
      <c r="R41" s="547" t="s">
        <v>102</v>
      </c>
      <c r="S41" s="547" t="s">
        <v>102</v>
      </c>
      <c r="T41" s="547" t="s">
        <v>102</v>
      </c>
      <c r="U41" s="547" t="s">
        <v>102</v>
      </c>
      <c r="V41" s="547" t="s">
        <v>102</v>
      </c>
      <c r="W41" s="547" t="s">
        <v>102</v>
      </c>
      <c r="X41" s="547" t="s">
        <v>102</v>
      </c>
      <c r="Y41" s="547" t="s">
        <v>102</v>
      </c>
      <c r="Z41" s="547" t="s">
        <v>102</v>
      </c>
      <c r="AA41" s="547" t="s">
        <v>102</v>
      </c>
      <c r="AB41" s="547" t="s">
        <v>102</v>
      </c>
      <c r="AC41" s="547" t="s">
        <v>102</v>
      </c>
      <c r="AD41" s="547" t="s">
        <v>102</v>
      </c>
      <c r="AE41" s="547" t="s">
        <v>102</v>
      </c>
      <c r="AF41" s="547" t="s">
        <v>102</v>
      </c>
      <c r="AG41" s="547" t="s">
        <v>102</v>
      </c>
      <c r="AH41" s="547" t="s">
        <v>102</v>
      </c>
      <c r="AI41" s="547" t="s">
        <v>102</v>
      </c>
      <c r="AJ41" s="547" t="s">
        <v>102</v>
      </c>
      <c r="AK41" s="547" t="s">
        <v>102</v>
      </c>
      <c r="AL41" s="547" t="s">
        <v>102</v>
      </c>
      <c r="AM41" s="547" t="s">
        <v>102</v>
      </c>
      <c r="AN41" s="547" t="s">
        <v>102</v>
      </c>
      <c r="AO41" s="547" t="s">
        <v>102</v>
      </c>
      <c r="AP41" s="547" t="s">
        <v>102</v>
      </c>
      <c r="AQ41" s="547" t="s">
        <v>102</v>
      </c>
      <c r="AR41" s="547" t="s">
        <v>102</v>
      </c>
      <c r="AS41" s="547" t="s">
        <v>102</v>
      </c>
      <c r="AT41" s="547" t="s">
        <v>102</v>
      </c>
      <c r="AU41" s="547" t="s">
        <v>102</v>
      </c>
      <c r="AV41" s="547" t="s">
        <v>102</v>
      </c>
      <c r="AW41" s="547" t="s">
        <v>102</v>
      </c>
      <c r="AX41" s="547" t="s">
        <v>102</v>
      </c>
      <c r="AY41" s="547" t="s">
        <v>102</v>
      </c>
      <c r="AZ41" s="547" t="s">
        <v>102</v>
      </c>
      <c r="BA41" s="547" t="s">
        <v>102</v>
      </c>
      <c r="BB41" s="547" t="s">
        <v>102</v>
      </c>
      <c r="BC41" s="547" t="s">
        <v>102</v>
      </c>
      <c r="BD41" s="547" t="s">
        <v>102</v>
      </c>
      <c r="BE41" s="547" t="s">
        <v>102</v>
      </c>
      <c r="BF41" s="547" t="s">
        <v>102</v>
      </c>
      <c r="BG41" s="547" t="s">
        <v>102</v>
      </c>
      <c r="BH41" s="547" t="s">
        <v>102</v>
      </c>
      <c r="BI41" s="547" t="s">
        <v>102</v>
      </c>
      <c r="BJ41" s="547" t="s">
        <v>102</v>
      </c>
      <c r="BK41" s="547" t="s">
        <v>102</v>
      </c>
      <c r="BL41" s="547" t="s">
        <v>102</v>
      </c>
      <c r="BM41" s="547" t="s">
        <v>102</v>
      </c>
      <c r="BN41" s="547" t="s">
        <v>102</v>
      </c>
      <c r="BO41" s="547" t="s">
        <v>102</v>
      </c>
      <c r="BP41" s="547" t="s">
        <v>102</v>
      </c>
      <c r="BQ41" s="547" t="s">
        <v>102</v>
      </c>
      <c r="BR41" s="547" t="s">
        <v>102</v>
      </c>
      <c r="BS41" s="547" t="s">
        <v>102</v>
      </c>
      <c r="BT41" s="547" t="s">
        <v>102</v>
      </c>
      <c r="BU41" s="547" t="s">
        <v>102</v>
      </c>
      <c r="BV41" s="547" t="s">
        <v>102</v>
      </c>
      <c r="BW41" s="547" t="s">
        <v>102</v>
      </c>
      <c r="BX41" s="547" t="s">
        <v>102</v>
      </c>
      <c r="BY41" s="547" t="s">
        <v>102</v>
      </c>
      <c r="BZ41" s="547" t="s">
        <v>102</v>
      </c>
      <c r="CA41" s="547" t="s">
        <v>102</v>
      </c>
      <c r="CB41" s="547" t="s">
        <v>102</v>
      </c>
      <c r="CC41" s="547" t="s">
        <v>102</v>
      </c>
      <c r="CD41" s="547" t="s">
        <v>102</v>
      </c>
      <c r="CE41" s="547" t="s">
        <v>102</v>
      </c>
      <c r="CF41" s="547" t="s">
        <v>102</v>
      </c>
      <c r="CG41" s="547" t="s">
        <v>102</v>
      </c>
      <c r="CH41" s="547" t="s">
        <v>102</v>
      </c>
      <c r="CI41" s="547" t="s">
        <v>102</v>
      </c>
      <c r="CJ41" s="547" t="s">
        <v>102</v>
      </c>
      <c r="CK41" s="547" t="s">
        <v>102</v>
      </c>
      <c r="CL41" s="547" t="s">
        <v>102</v>
      </c>
      <c r="CM41" s="547" t="s">
        <v>102</v>
      </c>
      <c r="CN41" s="547" t="s">
        <v>102</v>
      </c>
      <c r="CO41" s="547" t="s">
        <v>102</v>
      </c>
      <c r="CP41" s="547" t="s">
        <v>102</v>
      </c>
      <c r="CQ41" s="547" t="s">
        <v>102</v>
      </c>
      <c r="CR41" s="547" t="s">
        <v>102</v>
      </c>
      <c r="CS41" s="547" t="s">
        <v>102</v>
      </c>
      <c r="CT41" s="547" t="s">
        <v>102</v>
      </c>
      <c r="CU41" s="547" t="s">
        <v>102</v>
      </c>
      <c r="CV41" s="547" t="s">
        <v>102</v>
      </c>
      <c r="CW41" s="547" t="s">
        <v>102</v>
      </c>
      <c r="CX41" s="547" t="s">
        <v>102</v>
      </c>
      <c r="CY41" s="547" t="s">
        <v>102</v>
      </c>
      <c r="CZ41" s="547" t="s">
        <v>102</v>
      </c>
      <c r="DA41" s="547" t="s">
        <v>102</v>
      </c>
      <c r="DB41" s="547" t="s">
        <v>102</v>
      </c>
      <c r="DC41" s="547" t="s">
        <v>102</v>
      </c>
      <c r="DD41" s="547" t="s">
        <v>102</v>
      </c>
      <c r="DE41" s="547" t="s">
        <v>102</v>
      </c>
      <c r="DF41" s="547" t="s">
        <v>102</v>
      </c>
      <c r="DG41" s="547" t="s">
        <v>102</v>
      </c>
      <c r="DH41" s="547" t="s">
        <v>102</v>
      </c>
      <c r="DI41" s="547" t="s">
        <v>102</v>
      </c>
      <c r="DJ41" s="547" t="s">
        <v>102</v>
      </c>
      <c r="DK41" s="547" t="s">
        <v>102</v>
      </c>
      <c r="DL41" s="547" t="s">
        <v>102</v>
      </c>
      <c r="DM41" s="547" t="s">
        <v>102</v>
      </c>
      <c r="DN41" s="547" t="s">
        <v>102</v>
      </c>
      <c r="DO41" s="547" t="s">
        <v>102</v>
      </c>
      <c r="DP41" s="547" t="s">
        <v>102</v>
      </c>
      <c r="DQ41" s="547" t="s">
        <v>102</v>
      </c>
      <c r="DR41" s="547" t="s">
        <v>102</v>
      </c>
      <c r="DS41" s="547" t="s">
        <v>102</v>
      </c>
      <c r="DT41" s="547" t="s">
        <v>102</v>
      </c>
      <c r="DU41" s="547" t="s">
        <v>102</v>
      </c>
      <c r="DV41" s="547" t="s">
        <v>102</v>
      </c>
      <c r="DW41" s="547" t="s">
        <v>102</v>
      </c>
      <c r="DX41" s="547" t="s">
        <v>102</v>
      </c>
      <c r="DY41" s="547" t="s">
        <v>102</v>
      </c>
      <c r="DZ41" s="547" t="s">
        <v>102</v>
      </c>
      <c r="EA41" s="547" t="s">
        <v>102</v>
      </c>
      <c r="EB41" s="547" t="s">
        <v>102</v>
      </c>
      <c r="EC41" s="547" t="s">
        <v>102</v>
      </c>
      <c r="ED41" s="547" t="s">
        <v>102</v>
      </c>
      <c r="EE41" s="547" t="s">
        <v>102</v>
      </c>
      <c r="EF41" s="547" t="s">
        <v>102</v>
      </c>
      <c r="EG41" s="547" t="s">
        <v>102</v>
      </c>
      <c r="EH41" s="547" t="s">
        <v>102</v>
      </c>
      <c r="EI41" s="547" t="s">
        <v>102</v>
      </c>
      <c r="EJ41" s="547" t="s">
        <v>102</v>
      </c>
      <c r="EK41" s="547" t="s">
        <v>102</v>
      </c>
      <c r="EL41" s="547" t="s">
        <v>102</v>
      </c>
      <c r="EM41" s="547" t="s">
        <v>102</v>
      </c>
      <c r="EN41" s="547" t="s">
        <v>102</v>
      </c>
      <c r="EO41" s="547" t="s">
        <v>102</v>
      </c>
      <c r="EP41" s="547" t="s">
        <v>102</v>
      </c>
      <c r="EQ41" s="547" t="s">
        <v>102</v>
      </c>
      <c r="ER41" s="547" t="s">
        <v>102</v>
      </c>
      <c r="ES41" s="547" t="s">
        <v>102</v>
      </c>
      <c r="ET41" s="547" t="s">
        <v>102</v>
      </c>
      <c r="EU41" s="547" t="s">
        <v>102</v>
      </c>
      <c r="EV41" s="547" t="s">
        <v>102</v>
      </c>
      <c r="EW41" s="547" t="s">
        <v>102</v>
      </c>
      <c r="EX41" s="547" t="s">
        <v>102</v>
      </c>
      <c r="EY41" s="547" t="s">
        <v>102</v>
      </c>
      <c r="EZ41" s="547" t="s">
        <v>102</v>
      </c>
      <c r="FA41" s="547" t="s">
        <v>102</v>
      </c>
      <c r="FB41" s="547" t="s">
        <v>102</v>
      </c>
      <c r="FC41" s="547" t="s">
        <v>102</v>
      </c>
      <c r="FD41" s="547" t="s">
        <v>102</v>
      </c>
      <c r="FE41" s="547" t="s">
        <v>102</v>
      </c>
      <c r="FF41" s="547" t="s">
        <v>102</v>
      </c>
      <c r="FG41" s="547" t="s">
        <v>102</v>
      </c>
      <c r="FH41" s="547" t="s">
        <v>102</v>
      </c>
      <c r="FI41" s="547" t="s">
        <v>102</v>
      </c>
      <c r="FJ41" s="547" t="s">
        <v>102</v>
      </c>
      <c r="FK41" s="547" t="s">
        <v>102</v>
      </c>
      <c r="FL41" s="547" t="s">
        <v>102</v>
      </c>
      <c r="FM41" s="547" t="s">
        <v>102</v>
      </c>
      <c r="FN41" s="547" t="s">
        <v>102</v>
      </c>
      <c r="FO41" s="547" t="s">
        <v>102</v>
      </c>
      <c r="FP41" s="547" t="s">
        <v>102</v>
      </c>
      <c r="FQ41" s="547" t="s">
        <v>102</v>
      </c>
      <c r="FR41" s="547" t="s">
        <v>102</v>
      </c>
      <c r="FS41" s="547" t="s">
        <v>102</v>
      </c>
      <c r="FT41" s="547" t="s">
        <v>102</v>
      </c>
      <c r="FU41" s="547" t="s">
        <v>102</v>
      </c>
      <c r="FV41" s="547" t="s">
        <v>102</v>
      </c>
    </row>
    <row r="42" spans="1:178" hidden="1" x14ac:dyDescent="0.15">
      <c r="A42" s="547">
        <v>4017273</v>
      </c>
      <c r="B42" s="547" t="s">
        <v>102</v>
      </c>
      <c r="C42" s="547" t="s">
        <v>102</v>
      </c>
      <c r="D42" s="547" t="s">
        <v>102</v>
      </c>
      <c r="E42" s="547" t="s">
        <v>102</v>
      </c>
      <c r="F42" s="547" t="s">
        <v>102</v>
      </c>
      <c r="G42" s="547" t="s">
        <v>102</v>
      </c>
      <c r="H42" s="547" t="s">
        <v>102</v>
      </c>
      <c r="I42" s="547" t="s">
        <v>102</v>
      </c>
      <c r="J42" s="547" t="s">
        <v>102</v>
      </c>
      <c r="K42" s="547" t="s">
        <v>102</v>
      </c>
      <c r="L42" s="547" t="s">
        <v>102</v>
      </c>
      <c r="M42" s="547" t="s">
        <v>102</v>
      </c>
      <c r="N42" s="547" t="s">
        <v>102</v>
      </c>
      <c r="O42" s="547" t="s">
        <v>102</v>
      </c>
      <c r="P42" s="547" t="s">
        <v>102</v>
      </c>
      <c r="Q42" s="547" t="s">
        <v>102</v>
      </c>
      <c r="R42" s="547" t="s">
        <v>102</v>
      </c>
      <c r="S42" s="547" t="s">
        <v>102</v>
      </c>
      <c r="T42" s="547" t="s">
        <v>102</v>
      </c>
      <c r="U42" s="547" t="s">
        <v>102</v>
      </c>
      <c r="V42" s="547" t="s">
        <v>102</v>
      </c>
      <c r="W42" s="547" t="s">
        <v>102</v>
      </c>
      <c r="X42" s="547" t="s">
        <v>102</v>
      </c>
      <c r="Y42" s="547" t="s">
        <v>102</v>
      </c>
      <c r="Z42" s="547" t="s">
        <v>102</v>
      </c>
      <c r="AA42" s="547" t="s">
        <v>102</v>
      </c>
      <c r="AB42" s="547" t="s">
        <v>102</v>
      </c>
      <c r="AC42" s="547" t="s">
        <v>102</v>
      </c>
      <c r="AD42" s="547" t="s">
        <v>102</v>
      </c>
      <c r="AE42" s="547" t="s">
        <v>102</v>
      </c>
      <c r="AF42" s="547" t="s">
        <v>102</v>
      </c>
      <c r="AG42" s="547" t="s">
        <v>102</v>
      </c>
      <c r="AH42" s="547" t="s">
        <v>102</v>
      </c>
      <c r="AI42" s="547" t="s">
        <v>102</v>
      </c>
      <c r="AJ42" s="547" t="s">
        <v>102</v>
      </c>
      <c r="AK42" s="547" t="s">
        <v>102</v>
      </c>
      <c r="AL42" s="547" t="s">
        <v>102</v>
      </c>
      <c r="AM42" s="547" t="s">
        <v>102</v>
      </c>
      <c r="AN42" s="547" t="s">
        <v>102</v>
      </c>
      <c r="AO42" s="547" t="s">
        <v>102</v>
      </c>
      <c r="AP42" s="547" t="s">
        <v>102</v>
      </c>
      <c r="AQ42" s="547" t="s">
        <v>102</v>
      </c>
      <c r="AR42" s="547" t="s">
        <v>102</v>
      </c>
      <c r="AS42" s="547" t="s">
        <v>102</v>
      </c>
      <c r="AT42" s="547" t="s">
        <v>102</v>
      </c>
      <c r="AU42" s="547" t="s">
        <v>102</v>
      </c>
      <c r="AV42" s="547" t="s">
        <v>102</v>
      </c>
      <c r="AW42" s="547" t="s">
        <v>102</v>
      </c>
      <c r="AX42" s="547" t="s">
        <v>102</v>
      </c>
      <c r="AY42" s="547" t="s">
        <v>102</v>
      </c>
      <c r="AZ42" s="547" t="s">
        <v>102</v>
      </c>
      <c r="BA42" s="547" t="s">
        <v>102</v>
      </c>
      <c r="BB42" s="547" t="s">
        <v>102</v>
      </c>
      <c r="BC42" s="547" t="s">
        <v>102</v>
      </c>
      <c r="BD42" s="547" t="s">
        <v>102</v>
      </c>
      <c r="BE42" s="547" t="s">
        <v>102</v>
      </c>
      <c r="BF42" s="547" t="s">
        <v>102</v>
      </c>
      <c r="BG42" s="547" t="s">
        <v>102</v>
      </c>
      <c r="BH42" s="547" t="s">
        <v>102</v>
      </c>
      <c r="BI42" s="547" t="s">
        <v>102</v>
      </c>
      <c r="BJ42" s="547" t="s">
        <v>102</v>
      </c>
      <c r="BK42" s="547" t="s">
        <v>102</v>
      </c>
      <c r="BL42" s="547" t="s">
        <v>102</v>
      </c>
      <c r="BM42" s="547" t="s">
        <v>102</v>
      </c>
      <c r="BN42" s="547" t="s">
        <v>102</v>
      </c>
      <c r="BO42" s="547" t="s">
        <v>102</v>
      </c>
      <c r="BP42" s="547" t="s">
        <v>102</v>
      </c>
      <c r="BQ42" s="547" t="s">
        <v>102</v>
      </c>
      <c r="BR42" s="547" t="s">
        <v>102</v>
      </c>
      <c r="BS42" s="547" t="s">
        <v>102</v>
      </c>
      <c r="BT42" s="547" t="s">
        <v>102</v>
      </c>
      <c r="BU42" s="547" t="s">
        <v>102</v>
      </c>
      <c r="BV42" s="547" t="s">
        <v>102</v>
      </c>
      <c r="BW42" s="547" t="s">
        <v>102</v>
      </c>
      <c r="BX42" s="547" t="s">
        <v>102</v>
      </c>
      <c r="BY42" s="547" t="s">
        <v>102</v>
      </c>
      <c r="BZ42" s="547" t="s">
        <v>102</v>
      </c>
      <c r="CA42" s="547" t="s">
        <v>102</v>
      </c>
      <c r="CB42" s="547" t="s">
        <v>102</v>
      </c>
      <c r="CC42" s="547" t="s">
        <v>102</v>
      </c>
      <c r="CD42" s="547" t="s">
        <v>102</v>
      </c>
      <c r="CE42" s="547" t="s">
        <v>102</v>
      </c>
      <c r="CF42" s="547" t="s">
        <v>102</v>
      </c>
      <c r="CG42" s="547" t="s">
        <v>102</v>
      </c>
      <c r="CH42" s="547" t="s">
        <v>102</v>
      </c>
      <c r="CI42" s="547" t="s">
        <v>102</v>
      </c>
      <c r="CJ42" s="547" t="s">
        <v>102</v>
      </c>
      <c r="CK42" s="547" t="s">
        <v>102</v>
      </c>
      <c r="CL42" s="547" t="s">
        <v>102</v>
      </c>
      <c r="CM42" s="547" t="s">
        <v>102</v>
      </c>
      <c r="CN42" s="547" t="s">
        <v>102</v>
      </c>
      <c r="CO42" s="547" t="s">
        <v>102</v>
      </c>
      <c r="CP42" s="547" t="s">
        <v>102</v>
      </c>
      <c r="CQ42" s="547" t="s">
        <v>102</v>
      </c>
      <c r="CR42" s="547" t="s">
        <v>102</v>
      </c>
      <c r="CS42" s="547" t="s">
        <v>102</v>
      </c>
      <c r="CT42" s="547" t="s">
        <v>102</v>
      </c>
      <c r="CU42" s="547" t="s">
        <v>102</v>
      </c>
      <c r="CV42" s="547" t="s">
        <v>102</v>
      </c>
      <c r="CW42" s="547" t="s">
        <v>102</v>
      </c>
      <c r="CX42" s="547" t="s">
        <v>102</v>
      </c>
      <c r="CY42" s="547" t="s">
        <v>102</v>
      </c>
      <c r="CZ42" s="547" t="s">
        <v>102</v>
      </c>
      <c r="DA42" s="547" t="s">
        <v>102</v>
      </c>
      <c r="DB42" s="547" t="s">
        <v>102</v>
      </c>
      <c r="DC42" s="547" t="s">
        <v>102</v>
      </c>
      <c r="DD42" s="547" t="s">
        <v>102</v>
      </c>
      <c r="DE42" s="547" t="s">
        <v>102</v>
      </c>
      <c r="DF42" s="547" t="s">
        <v>102</v>
      </c>
      <c r="DG42" s="547" t="s">
        <v>102</v>
      </c>
      <c r="DH42" s="547" t="s">
        <v>102</v>
      </c>
      <c r="DI42" s="547" t="s">
        <v>102</v>
      </c>
      <c r="DJ42" s="547" t="s">
        <v>102</v>
      </c>
      <c r="DK42" s="547" t="s">
        <v>102</v>
      </c>
      <c r="DL42" s="547" t="s">
        <v>102</v>
      </c>
      <c r="DM42" s="547" t="s">
        <v>102</v>
      </c>
      <c r="DN42" s="547" t="s">
        <v>102</v>
      </c>
      <c r="DO42" s="547" t="s">
        <v>102</v>
      </c>
      <c r="DP42" s="547" t="s">
        <v>102</v>
      </c>
      <c r="DQ42" s="547" t="s">
        <v>102</v>
      </c>
      <c r="DR42" s="547" t="s">
        <v>102</v>
      </c>
      <c r="DS42" s="547" t="s">
        <v>102</v>
      </c>
      <c r="DT42" s="547" t="s">
        <v>102</v>
      </c>
      <c r="DU42" s="547" t="s">
        <v>102</v>
      </c>
      <c r="DV42" s="547" t="s">
        <v>102</v>
      </c>
      <c r="DW42" s="547" t="s">
        <v>102</v>
      </c>
      <c r="DX42" s="547" t="s">
        <v>102</v>
      </c>
      <c r="DY42" s="547" t="s">
        <v>102</v>
      </c>
      <c r="DZ42" s="547" t="s">
        <v>102</v>
      </c>
      <c r="EA42" s="547" t="s">
        <v>102</v>
      </c>
      <c r="EB42" s="547" t="s">
        <v>102</v>
      </c>
      <c r="EC42" s="547" t="s">
        <v>102</v>
      </c>
      <c r="ED42" s="547" t="s">
        <v>102</v>
      </c>
      <c r="EE42" s="547" t="s">
        <v>102</v>
      </c>
      <c r="EF42" s="547" t="s">
        <v>102</v>
      </c>
      <c r="EG42" s="547" t="s">
        <v>102</v>
      </c>
      <c r="EH42" s="547" t="s">
        <v>102</v>
      </c>
      <c r="EI42" s="547" t="s">
        <v>102</v>
      </c>
      <c r="EJ42" s="547" t="s">
        <v>102</v>
      </c>
      <c r="EK42" s="547" t="s">
        <v>102</v>
      </c>
      <c r="EL42" s="547" t="s">
        <v>102</v>
      </c>
      <c r="EM42" s="547" t="s">
        <v>102</v>
      </c>
      <c r="EN42" s="547" t="s">
        <v>102</v>
      </c>
      <c r="EO42" s="547" t="s">
        <v>102</v>
      </c>
      <c r="EP42" s="547" t="s">
        <v>102</v>
      </c>
      <c r="EQ42" s="547" t="s">
        <v>102</v>
      </c>
      <c r="ER42" s="547" t="s">
        <v>102</v>
      </c>
      <c r="ES42" s="547" t="s">
        <v>102</v>
      </c>
      <c r="ET42" s="547" t="s">
        <v>102</v>
      </c>
      <c r="EU42" s="547" t="s">
        <v>102</v>
      </c>
      <c r="EV42" s="547" t="s">
        <v>102</v>
      </c>
      <c r="EW42" s="547" t="s">
        <v>102</v>
      </c>
      <c r="EX42" s="547" t="s">
        <v>102</v>
      </c>
      <c r="EY42" s="547" t="s">
        <v>102</v>
      </c>
      <c r="EZ42" s="547" t="s">
        <v>102</v>
      </c>
      <c r="FA42" s="547" t="s">
        <v>102</v>
      </c>
      <c r="FB42" s="547" t="s">
        <v>102</v>
      </c>
      <c r="FC42" s="547" t="s">
        <v>102</v>
      </c>
      <c r="FD42" s="547" t="s">
        <v>102</v>
      </c>
      <c r="FE42" s="547" t="s">
        <v>102</v>
      </c>
      <c r="FF42" s="547" t="s">
        <v>102</v>
      </c>
      <c r="FG42" s="547" t="s">
        <v>102</v>
      </c>
      <c r="FH42" s="547" t="s">
        <v>102</v>
      </c>
      <c r="FI42" s="547" t="s">
        <v>102</v>
      </c>
      <c r="FJ42" s="547" t="s">
        <v>102</v>
      </c>
      <c r="FK42" s="547" t="s">
        <v>102</v>
      </c>
      <c r="FL42" s="547" t="s">
        <v>102</v>
      </c>
      <c r="FM42" s="547" t="s">
        <v>102</v>
      </c>
      <c r="FN42" s="547" t="s">
        <v>102</v>
      </c>
      <c r="FO42" s="547" t="s">
        <v>102</v>
      </c>
      <c r="FP42" s="547" t="s">
        <v>102</v>
      </c>
      <c r="FQ42" s="547" t="s">
        <v>102</v>
      </c>
      <c r="FR42" s="547" t="s">
        <v>102</v>
      </c>
      <c r="FS42" s="547" t="s">
        <v>102</v>
      </c>
      <c r="FT42" s="547" t="s">
        <v>102</v>
      </c>
      <c r="FU42" s="547" t="s">
        <v>102</v>
      </c>
      <c r="FV42" s="547" t="s">
        <v>102</v>
      </c>
    </row>
    <row r="43" spans="1:178" hidden="1" x14ac:dyDescent="0.15">
      <c r="A43" s="547">
        <v>4017273</v>
      </c>
      <c r="B43" s="547" t="s">
        <v>102</v>
      </c>
      <c r="C43" s="547" t="s">
        <v>102</v>
      </c>
      <c r="D43" s="547" t="s">
        <v>102</v>
      </c>
      <c r="E43" s="547" t="s">
        <v>102</v>
      </c>
      <c r="F43" s="547" t="s">
        <v>102</v>
      </c>
      <c r="G43" s="547" t="s">
        <v>102</v>
      </c>
      <c r="H43" s="547" t="s">
        <v>102</v>
      </c>
      <c r="I43" s="547" t="s">
        <v>102</v>
      </c>
      <c r="J43" s="547" t="s">
        <v>102</v>
      </c>
      <c r="K43" s="547" t="s">
        <v>102</v>
      </c>
      <c r="L43" s="547" t="s">
        <v>102</v>
      </c>
      <c r="M43" s="547" t="s">
        <v>102</v>
      </c>
      <c r="N43" s="547" t="s">
        <v>102</v>
      </c>
      <c r="O43" s="547" t="s">
        <v>102</v>
      </c>
      <c r="P43" s="547" t="s">
        <v>102</v>
      </c>
      <c r="Q43" s="547" t="s">
        <v>102</v>
      </c>
      <c r="R43" s="547" t="s">
        <v>102</v>
      </c>
      <c r="S43" s="547" t="s">
        <v>102</v>
      </c>
      <c r="T43" s="547" t="s">
        <v>102</v>
      </c>
      <c r="U43" s="547" t="s">
        <v>102</v>
      </c>
      <c r="V43" s="547" t="s">
        <v>102</v>
      </c>
      <c r="W43" s="547" t="s">
        <v>102</v>
      </c>
      <c r="X43" s="547" t="s">
        <v>102</v>
      </c>
      <c r="Y43" s="547" t="s">
        <v>102</v>
      </c>
      <c r="Z43" s="547" t="s">
        <v>102</v>
      </c>
      <c r="AA43" s="547" t="s">
        <v>102</v>
      </c>
      <c r="AB43" s="547" t="s">
        <v>102</v>
      </c>
      <c r="AC43" s="547" t="s">
        <v>102</v>
      </c>
      <c r="AD43" s="547" t="s">
        <v>102</v>
      </c>
      <c r="AE43" s="547" t="s">
        <v>102</v>
      </c>
      <c r="AF43" s="547" t="s">
        <v>102</v>
      </c>
      <c r="AG43" s="547" t="s">
        <v>102</v>
      </c>
      <c r="AH43" s="547" t="s">
        <v>102</v>
      </c>
      <c r="AI43" s="547" t="s">
        <v>102</v>
      </c>
      <c r="AJ43" s="547" t="s">
        <v>102</v>
      </c>
      <c r="AK43" s="547" t="s">
        <v>102</v>
      </c>
      <c r="AL43" s="547" t="s">
        <v>102</v>
      </c>
      <c r="AM43" s="547" t="s">
        <v>102</v>
      </c>
      <c r="AN43" s="547" t="s">
        <v>102</v>
      </c>
      <c r="AO43" s="547" t="s">
        <v>102</v>
      </c>
      <c r="AP43" s="547" t="s">
        <v>102</v>
      </c>
      <c r="AQ43" s="547" t="s">
        <v>102</v>
      </c>
      <c r="AR43" s="547" t="s">
        <v>102</v>
      </c>
      <c r="AS43" s="547" t="s">
        <v>102</v>
      </c>
      <c r="AT43" s="547" t="s">
        <v>102</v>
      </c>
      <c r="AU43" s="547" t="s">
        <v>102</v>
      </c>
      <c r="AV43" s="547" t="s">
        <v>102</v>
      </c>
      <c r="AW43" s="547" t="s">
        <v>102</v>
      </c>
      <c r="AX43" s="547" t="s">
        <v>102</v>
      </c>
      <c r="AY43" s="547" t="s">
        <v>102</v>
      </c>
      <c r="AZ43" s="547" t="s">
        <v>102</v>
      </c>
      <c r="BA43" s="547" t="s">
        <v>102</v>
      </c>
      <c r="BB43" s="547" t="s">
        <v>102</v>
      </c>
      <c r="BC43" s="547" t="s">
        <v>102</v>
      </c>
      <c r="BD43" s="547" t="s">
        <v>102</v>
      </c>
      <c r="BE43" s="547" t="s">
        <v>102</v>
      </c>
      <c r="BF43" s="547" t="s">
        <v>102</v>
      </c>
      <c r="BG43" s="547" t="s">
        <v>102</v>
      </c>
      <c r="BH43" s="547" t="s">
        <v>102</v>
      </c>
      <c r="BI43" s="547" t="s">
        <v>102</v>
      </c>
      <c r="BJ43" s="547" t="s">
        <v>102</v>
      </c>
      <c r="BK43" s="547" t="s">
        <v>102</v>
      </c>
      <c r="BL43" s="547" t="s">
        <v>102</v>
      </c>
      <c r="BM43" s="547" t="s">
        <v>102</v>
      </c>
      <c r="BN43" s="547" t="s">
        <v>102</v>
      </c>
      <c r="BO43" s="547" t="s">
        <v>102</v>
      </c>
      <c r="BP43" s="547" t="s">
        <v>102</v>
      </c>
      <c r="BQ43" s="547" t="s">
        <v>102</v>
      </c>
      <c r="BR43" s="547" t="s">
        <v>102</v>
      </c>
      <c r="BS43" s="547" t="s">
        <v>102</v>
      </c>
      <c r="BT43" s="547" t="s">
        <v>102</v>
      </c>
      <c r="BU43" s="547" t="s">
        <v>102</v>
      </c>
      <c r="BV43" s="547" t="s">
        <v>102</v>
      </c>
      <c r="BW43" s="547" t="s">
        <v>102</v>
      </c>
      <c r="BX43" s="547" t="s">
        <v>102</v>
      </c>
      <c r="BY43" s="547" t="s">
        <v>102</v>
      </c>
      <c r="BZ43" s="547" t="s">
        <v>102</v>
      </c>
      <c r="CA43" s="547" t="s">
        <v>102</v>
      </c>
      <c r="CB43" s="547" t="s">
        <v>102</v>
      </c>
      <c r="CC43" s="547" t="s">
        <v>102</v>
      </c>
      <c r="CD43" s="547" t="s">
        <v>102</v>
      </c>
      <c r="CE43" s="547" t="s">
        <v>102</v>
      </c>
      <c r="CF43" s="547" t="s">
        <v>102</v>
      </c>
      <c r="CG43" s="547" t="s">
        <v>102</v>
      </c>
      <c r="CH43" s="547" t="s">
        <v>102</v>
      </c>
      <c r="CI43" s="547" t="s">
        <v>102</v>
      </c>
      <c r="CJ43" s="547" t="s">
        <v>102</v>
      </c>
      <c r="CK43" s="547" t="s">
        <v>102</v>
      </c>
      <c r="CL43" s="547" t="s">
        <v>102</v>
      </c>
      <c r="CM43" s="547" t="s">
        <v>102</v>
      </c>
      <c r="CN43" s="547" t="s">
        <v>102</v>
      </c>
      <c r="CO43" s="547" t="s">
        <v>102</v>
      </c>
      <c r="CP43" s="547" t="s">
        <v>102</v>
      </c>
      <c r="CQ43" s="547" t="s">
        <v>102</v>
      </c>
      <c r="CR43" s="547" t="s">
        <v>102</v>
      </c>
      <c r="CS43" s="547" t="s">
        <v>102</v>
      </c>
      <c r="CT43" s="547" t="s">
        <v>102</v>
      </c>
      <c r="CU43" s="547" t="s">
        <v>102</v>
      </c>
      <c r="CV43" s="547" t="s">
        <v>102</v>
      </c>
      <c r="CW43" s="547" t="s">
        <v>102</v>
      </c>
      <c r="CX43" s="547" t="s">
        <v>102</v>
      </c>
      <c r="CY43" s="547" t="s">
        <v>102</v>
      </c>
      <c r="CZ43" s="547" t="s">
        <v>102</v>
      </c>
      <c r="DA43" s="547" t="s">
        <v>102</v>
      </c>
      <c r="DB43" s="547" t="s">
        <v>102</v>
      </c>
      <c r="DC43" s="547" t="s">
        <v>102</v>
      </c>
      <c r="DD43" s="547" t="s">
        <v>102</v>
      </c>
      <c r="DE43" s="547" t="s">
        <v>102</v>
      </c>
      <c r="DF43" s="547" t="s">
        <v>102</v>
      </c>
      <c r="DG43" s="547" t="s">
        <v>102</v>
      </c>
      <c r="DH43" s="547" t="s">
        <v>102</v>
      </c>
      <c r="DI43" s="547" t="s">
        <v>102</v>
      </c>
      <c r="DJ43" s="547" t="s">
        <v>102</v>
      </c>
      <c r="DK43" s="547" t="s">
        <v>102</v>
      </c>
      <c r="DL43" s="547" t="s">
        <v>102</v>
      </c>
      <c r="DM43" s="547" t="s">
        <v>102</v>
      </c>
      <c r="DN43" s="547" t="s">
        <v>102</v>
      </c>
      <c r="DO43" s="547" t="s">
        <v>102</v>
      </c>
      <c r="DP43" s="547" t="s">
        <v>102</v>
      </c>
      <c r="DQ43" s="547" t="s">
        <v>102</v>
      </c>
      <c r="DR43" s="547" t="s">
        <v>102</v>
      </c>
      <c r="DS43" s="547" t="s">
        <v>102</v>
      </c>
      <c r="DT43" s="547" t="s">
        <v>102</v>
      </c>
      <c r="DU43" s="547" t="s">
        <v>102</v>
      </c>
      <c r="DV43" s="547" t="s">
        <v>102</v>
      </c>
      <c r="DW43" s="547" t="s">
        <v>102</v>
      </c>
      <c r="DX43" s="547" t="s">
        <v>102</v>
      </c>
      <c r="DY43" s="547" t="s">
        <v>102</v>
      </c>
      <c r="DZ43" s="547" t="s">
        <v>102</v>
      </c>
      <c r="EA43" s="547" t="s">
        <v>102</v>
      </c>
      <c r="EB43" s="547" t="s">
        <v>102</v>
      </c>
      <c r="EC43" s="547" t="s">
        <v>102</v>
      </c>
      <c r="ED43" s="547" t="s">
        <v>102</v>
      </c>
      <c r="EE43" s="547" t="s">
        <v>102</v>
      </c>
      <c r="EF43" s="547" t="s">
        <v>102</v>
      </c>
      <c r="EG43" s="547" t="s">
        <v>102</v>
      </c>
      <c r="EH43" s="547" t="s">
        <v>102</v>
      </c>
      <c r="EI43" s="547" t="s">
        <v>102</v>
      </c>
      <c r="EJ43" s="547" t="s">
        <v>102</v>
      </c>
      <c r="EK43" s="547" t="s">
        <v>102</v>
      </c>
      <c r="EL43" s="547" t="s">
        <v>102</v>
      </c>
      <c r="EM43" s="547" t="s">
        <v>102</v>
      </c>
      <c r="EN43" s="547" t="s">
        <v>102</v>
      </c>
      <c r="EO43" s="547" t="s">
        <v>102</v>
      </c>
      <c r="EP43" s="547" t="s">
        <v>102</v>
      </c>
      <c r="EQ43" s="547" t="s">
        <v>102</v>
      </c>
      <c r="ER43" s="547" t="s">
        <v>102</v>
      </c>
      <c r="ES43" s="547" t="s">
        <v>102</v>
      </c>
      <c r="ET43" s="547" t="s">
        <v>102</v>
      </c>
      <c r="EU43" s="547" t="s">
        <v>102</v>
      </c>
      <c r="EV43" s="547" t="s">
        <v>102</v>
      </c>
      <c r="EW43" s="547" t="s">
        <v>102</v>
      </c>
      <c r="EX43" s="547" t="s">
        <v>102</v>
      </c>
      <c r="EY43" s="547" t="s">
        <v>102</v>
      </c>
      <c r="EZ43" s="547" t="s">
        <v>102</v>
      </c>
      <c r="FA43" s="547" t="s">
        <v>102</v>
      </c>
      <c r="FB43" s="547" t="s">
        <v>102</v>
      </c>
      <c r="FC43" s="547" t="s">
        <v>102</v>
      </c>
      <c r="FD43" s="547" t="s">
        <v>102</v>
      </c>
      <c r="FE43" s="547" t="s">
        <v>102</v>
      </c>
      <c r="FF43" s="547" t="s">
        <v>102</v>
      </c>
      <c r="FG43" s="547" t="s">
        <v>102</v>
      </c>
      <c r="FH43" s="547" t="s">
        <v>102</v>
      </c>
      <c r="FI43" s="547" t="s">
        <v>102</v>
      </c>
      <c r="FJ43" s="547" t="s">
        <v>102</v>
      </c>
      <c r="FK43" s="547" t="s">
        <v>102</v>
      </c>
      <c r="FL43" s="547" t="s">
        <v>102</v>
      </c>
      <c r="FM43" s="547" t="s">
        <v>102</v>
      </c>
      <c r="FN43" s="547" t="s">
        <v>102</v>
      </c>
      <c r="FO43" s="547" t="s">
        <v>102</v>
      </c>
      <c r="FP43" s="547" t="s">
        <v>102</v>
      </c>
      <c r="FQ43" s="547" t="s">
        <v>102</v>
      </c>
      <c r="FR43" s="547" t="s">
        <v>102</v>
      </c>
      <c r="FS43" s="547" t="s">
        <v>102</v>
      </c>
      <c r="FT43" s="547" t="s">
        <v>102</v>
      </c>
      <c r="FU43" s="547" t="s">
        <v>102</v>
      </c>
      <c r="FV43" s="547" t="s">
        <v>102</v>
      </c>
    </row>
    <row r="44" spans="1:178" hidden="1" x14ac:dyDescent="0.15">
      <c r="A44" s="547">
        <v>4015329</v>
      </c>
      <c r="B44" s="547" t="s">
        <v>102</v>
      </c>
      <c r="C44" s="547" t="s">
        <v>102</v>
      </c>
      <c r="D44" s="547" t="s">
        <v>102</v>
      </c>
      <c r="E44" s="547" t="s">
        <v>102</v>
      </c>
      <c r="F44" s="547" t="s">
        <v>102</v>
      </c>
      <c r="G44" s="547" t="s">
        <v>102</v>
      </c>
      <c r="H44" s="547" t="s">
        <v>102</v>
      </c>
      <c r="I44" s="547" t="s">
        <v>102</v>
      </c>
      <c r="J44" s="547" t="s">
        <v>102</v>
      </c>
      <c r="K44" s="547" t="s">
        <v>102</v>
      </c>
      <c r="L44" s="547" t="s">
        <v>102</v>
      </c>
      <c r="M44" s="547" t="s">
        <v>102</v>
      </c>
      <c r="N44" s="547" t="s">
        <v>102</v>
      </c>
      <c r="O44" s="547" t="s">
        <v>102</v>
      </c>
      <c r="P44" s="547" t="s">
        <v>102</v>
      </c>
      <c r="Q44" s="547" t="s">
        <v>102</v>
      </c>
      <c r="R44" s="547" t="s">
        <v>102</v>
      </c>
      <c r="S44" s="547" t="s">
        <v>102</v>
      </c>
      <c r="T44" s="547" t="s">
        <v>102</v>
      </c>
      <c r="U44" s="547" t="s">
        <v>102</v>
      </c>
      <c r="V44" s="547" t="s">
        <v>102</v>
      </c>
      <c r="W44" s="547" t="s">
        <v>102</v>
      </c>
      <c r="X44" s="547" t="s">
        <v>102</v>
      </c>
      <c r="Y44" s="547" t="s">
        <v>102</v>
      </c>
      <c r="Z44" s="547" t="s">
        <v>102</v>
      </c>
      <c r="AA44" s="547" t="s">
        <v>102</v>
      </c>
      <c r="AB44" s="547" t="s">
        <v>102</v>
      </c>
      <c r="AC44" s="547" t="s">
        <v>102</v>
      </c>
      <c r="AD44" s="547" t="s">
        <v>102</v>
      </c>
      <c r="AE44" s="547" t="s">
        <v>102</v>
      </c>
      <c r="AF44" s="547" t="s">
        <v>102</v>
      </c>
      <c r="AG44" s="547" t="s">
        <v>102</v>
      </c>
      <c r="AH44" s="547" t="s">
        <v>102</v>
      </c>
      <c r="AI44" s="547" t="s">
        <v>102</v>
      </c>
      <c r="AJ44" s="547" t="s">
        <v>102</v>
      </c>
      <c r="AK44" s="547" t="s">
        <v>102</v>
      </c>
      <c r="AL44" s="547" t="s">
        <v>102</v>
      </c>
      <c r="AM44" s="547" t="s">
        <v>102</v>
      </c>
      <c r="AN44" s="547" t="s">
        <v>102</v>
      </c>
      <c r="AO44" s="547" t="s">
        <v>102</v>
      </c>
      <c r="AP44" s="547" t="s">
        <v>102</v>
      </c>
      <c r="AQ44" s="547" t="s">
        <v>102</v>
      </c>
      <c r="AR44" s="547" t="s">
        <v>102</v>
      </c>
      <c r="AS44" s="547" t="s">
        <v>102</v>
      </c>
      <c r="AT44" s="547" t="s">
        <v>102</v>
      </c>
      <c r="AU44" s="547" t="s">
        <v>102</v>
      </c>
      <c r="AV44" s="547" t="s">
        <v>102</v>
      </c>
      <c r="AW44" s="547" t="s">
        <v>102</v>
      </c>
      <c r="AX44" s="547" t="s">
        <v>102</v>
      </c>
      <c r="AY44" s="547" t="s">
        <v>102</v>
      </c>
      <c r="AZ44" s="547" t="s">
        <v>102</v>
      </c>
      <c r="BA44" s="547" t="s">
        <v>102</v>
      </c>
      <c r="BB44" s="547" t="s">
        <v>102</v>
      </c>
      <c r="BC44" s="547" t="s">
        <v>102</v>
      </c>
      <c r="BD44" s="547" t="s">
        <v>102</v>
      </c>
      <c r="BE44" s="547" t="s">
        <v>102</v>
      </c>
      <c r="BF44" s="547" t="s">
        <v>102</v>
      </c>
      <c r="BG44" s="547" t="s">
        <v>102</v>
      </c>
      <c r="BH44" s="547" t="s">
        <v>102</v>
      </c>
      <c r="BI44" s="547" t="s">
        <v>102</v>
      </c>
      <c r="BJ44" s="547" t="s">
        <v>102</v>
      </c>
      <c r="BK44" s="547" t="s">
        <v>102</v>
      </c>
      <c r="BL44" s="547" t="s">
        <v>102</v>
      </c>
      <c r="BM44" s="547" t="s">
        <v>102</v>
      </c>
      <c r="BN44" s="547" t="s">
        <v>102</v>
      </c>
      <c r="BO44" s="547" t="s">
        <v>102</v>
      </c>
      <c r="BP44" s="547" t="s">
        <v>102</v>
      </c>
      <c r="BQ44" s="547" t="s">
        <v>102</v>
      </c>
      <c r="BR44" s="547" t="s">
        <v>102</v>
      </c>
      <c r="BS44" s="547" t="s">
        <v>102</v>
      </c>
      <c r="BT44" s="547" t="s">
        <v>102</v>
      </c>
      <c r="BU44" s="547" t="s">
        <v>102</v>
      </c>
      <c r="BV44" s="547" t="s">
        <v>102</v>
      </c>
      <c r="BW44" s="547" t="s">
        <v>102</v>
      </c>
      <c r="BX44" s="547" t="s">
        <v>102</v>
      </c>
      <c r="BY44" s="547" t="s">
        <v>102</v>
      </c>
      <c r="BZ44" s="547" t="s">
        <v>102</v>
      </c>
      <c r="CA44" s="547" t="s">
        <v>102</v>
      </c>
      <c r="CB44" s="547" t="s">
        <v>102</v>
      </c>
      <c r="CC44" s="547" t="s">
        <v>102</v>
      </c>
      <c r="CD44" s="547" t="s">
        <v>102</v>
      </c>
      <c r="CE44" s="547" t="s">
        <v>102</v>
      </c>
      <c r="CF44" s="547" t="s">
        <v>102</v>
      </c>
      <c r="CG44" s="547" t="s">
        <v>102</v>
      </c>
      <c r="CH44" s="547" t="s">
        <v>102</v>
      </c>
      <c r="CI44" s="547" t="s">
        <v>102</v>
      </c>
      <c r="CJ44" s="547" t="s">
        <v>102</v>
      </c>
      <c r="CK44" s="547" t="s">
        <v>102</v>
      </c>
      <c r="CL44" s="547" t="s">
        <v>102</v>
      </c>
      <c r="CM44" s="547" t="s">
        <v>102</v>
      </c>
      <c r="CN44" s="547" t="s">
        <v>102</v>
      </c>
      <c r="CO44" s="547" t="s">
        <v>102</v>
      </c>
      <c r="CP44" s="547" t="s">
        <v>102</v>
      </c>
      <c r="CQ44" s="547" t="s">
        <v>102</v>
      </c>
      <c r="CR44" s="547" t="s">
        <v>102</v>
      </c>
      <c r="CS44" s="547" t="s">
        <v>102</v>
      </c>
      <c r="CT44" s="547" t="s">
        <v>102</v>
      </c>
      <c r="CU44" s="547" t="s">
        <v>102</v>
      </c>
      <c r="CV44" s="547" t="s">
        <v>102</v>
      </c>
      <c r="CW44" s="547" t="s">
        <v>102</v>
      </c>
      <c r="CX44" s="547" t="s">
        <v>102</v>
      </c>
      <c r="CY44" s="547" t="s">
        <v>102</v>
      </c>
      <c r="CZ44" s="547" t="s">
        <v>102</v>
      </c>
      <c r="DA44" s="547" t="s">
        <v>102</v>
      </c>
      <c r="DB44" s="547" t="s">
        <v>102</v>
      </c>
      <c r="DC44" s="547" t="s">
        <v>102</v>
      </c>
      <c r="DD44" s="547" t="s">
        <v>102</v>
      </c>
      <c r="DE44" s="547" t="s">
        <v>102</v>
      </c>
      <c r="DF44" s="547" t="s">
        <v>102</v>
      </c>
      <c r="DG44" s="547" t="s">
        <v>102</v>
      </c>
      <c r="DH44" s="547" t="s">
        <v>102</v>
      </c>
      <c r="DI44" s="547" t="s">
        <v>102</v>
      </c>
      <c r="DJ44" s="547" t="s">
        <v>102</v>
      </c>
      <c r="DK44" s="547" t="s">
        <v>102</v>
      </c>
      <c r="DL44" s="547" t="s">
        <v>102</v>
      </c>
      <c r="DM44" s="547" t="s">
        <v>102</v>
      </c>
      <c r="DN44" s="547" t="s">
        <v>102</v>
      </c>
      <c r="DO44" s="547" t="s">
        <v>102</v>
      </c>
      <c r="DP44" s="547" t="s">
        <v>102</v>
      </c>
      <c r="DQ44" s="547" t="s">
        <v>102</v>
      </c>
      <c r="DR44" s="547" t="s">
        <v>102</v>
      </c>
      <c r="DS44" s="547" t="s">
        <v>102</v>
      </c>
      <c r="DT44" s="547" t="s">
        <v>102</v>
      </c>
      <c r="DU44" s="547" t="s">
        <v>102</v>
      </c>
      <c r="DV44" s="547" t="s">
        <v>102</v>
      </c>
      <c r="DW44" s="547" t="s">
        <v>102</v>
      </c>
      <c r="DX44" s="547" t="s">
        <v>102</v>
      </c>
      <c r="DY44" s="547" t="s">
        <v>102</v>
      </c>
      <c r="DZ44" s="547" t="s">
        <v>102</v>
      </c>
      <c r="EA44" s="547" t="s">
        <v>102</v>
      </c>
      <c r="EB44" s="547" t="s">
        <v>102</v>
      </c>
      <c r="EC44" s="547" t="s">
        <v>102</v>
      </c>
      <c r="ED44" s="547" t="s">
        <v>102</v>
      </c>
      <c r="EE44" s="547" t="s">
        <v>102</v>
      </c>
      <c r="EF44" s="547" t="s">
        <v>102</v>
      </c>
      <c r="EG44" s="547" t="s">
        <v>102</v>
      </c>
      <c r="EH44" s="547" t="s">
        <v>102</v>
      </c>
      <c r="EI44" s="547" t="s">
        <v>102</v>
      </c>
      <c r="EJ44" s="547" t="s">
        <v>102</v>
      </c>
      <c r="EK44" s="547" t="s">
        <v>102</v>
      </c>
      <c r="EL44" s="547" t="s">
        <v>102</v>
      </c>
      <c r="EM44" s="547" t="s">
        <v>102</v>
      </c>
      <c r="EN44" s="547" t="s">
        <v>102</v>
      </c>
      <c r="EO44" s="547" t="s">
        <v>102</v>
      </c>
      <c r="EP44" s="547" t="s">
        <v>102</v>
      </c>
      <c r="EQ44" s="547" t="s">
        <v>102</v>
      </c>
      <c r="ER44" s="547" t="s">
        <v>102</v>
      </c>
      <c r="ES44" s="547" t="s">
        <v>102</v>
      </c>
      <c r="ET44" s="547" t="s">
        <v>102</v>
      </c>
      <c r="EU44" s="547" t="s">
        <v>102</v>
      </c>
      <c r="EV44" s="547" t="s">
        <v>102</v>
      </c>
      <c r="EW44" s="547" t="s">
        <v>102</v>
      </c>
      <c r="EX44" s="547" t="s">
        <v>102</v>
      </c>
      <c r="EY44" s="547" t="s">
        <v>102</v>
      </c>
      <c r="EZ44" s="547" t="s">
        <v>102</v>
      </c>
      <c r="FA44" s="547" t="s">
        <v>102</v>
      </c>
      <c r="FB44" s="547" t="s">
        <v>102</v>
      </c>
      <c r="FC44" s="547" t="s">
        <v>102</v>
      </c>
      <c r="FD44" s="547" t="s">
        <v>102</v>
      </c>
      <c r="FE44" s="547" t="s">
        <v>102</v>
      </c>
      <c r="FF44" s="547" t="s">
        <v>102</v>
      </c>
      <c r="FG44" s="547" t="s">
        <v>102</v>
      </c>
      <c r="FH44" s="547" t="s">
        <v>102</v>
      </c>
      <c r="FI44" s="547" t="s">
        <v>102</v>
      </c>
      <c r="FJ44" s="547" t="s">
        <v>102</v>
      </c>
      <c r="FK44" s="547" t="s">
        <v>102</v>
      </c>
      <c r="FL44" s="547" t="s">
        <v>102</v>
      </c>
      <c r="FM44" s="547" t="s">
        <v>102</v>
      </c>
      <c r="FN44" s="547" t="s">
        <v>102</v>
      </c>
      <c r="FO44" s="547" t="s">
        <v>102</v>
      </c>
      <c r="FP44" s="547" t="s">
        <v>102</v>
      </c>
      <c r="FQ44" s="547" t="s">
        <v>102</v>
      </c>
      <c r="FR44" s="547" t="s">
        <v>102</v>
      </c>
      <c r="FS44" s="547" t="s">
        <v>102</v>
      </c>
      <c r="FT44" s="547" t="s">
        <v>102</v>
      </c>
      <c r="FU44" s="547" t="s">
        <v>102</v>
      </c>
      <c r="FV44" s="547" t="s">
        <v>102</v>
      </c>
    </row>
    <row r="45" spans="1:178" hidden="1" x14ac:dyDescent="0.15">
      <c r="A45" s="547">
        <v>4015329</v>
      </c>
      <c r="B45" s="547" t="s">
        <v>102</v>
      </c>
      <c r="C45" s="547" t="s">
        <v>102</v>
      </c>
      <c r="D45" s="547" t="s">
        <v>102</v>
      </c>
      <c r="E45" s="547" t="s">
        <v>102</v>
      </c>
      <c r="F45" s="547" t="s">
        <v>102</v>
      </c>
      <c r="G45" s="547" t="s">
        <v>102</v>
      </c>
      <c r="H45" s="547" t="s">
        <v>102</v>
      </c>
      <c r="I45" s="547" t="s">
        <v>102</v>
      </c>
      <c r="J45" s="547" t="s">
        <v>102</v>
      </c>
      <c r="K45" s="547" t="s">
        <v>102</v>
      </c>
      <c r="L45" s="547" t="s">
        <v>102</v>
      </c>
      <c r="M45" s="547" t="s">
        <v>102</v>
      </c>
      <c r="N45" s="547" t="s">
        <v>102</v>
      </c>
      <c r="O45" s="547" t="s">
        <v>102</v>
      </c>
      <c r="P45" s="547" t="s">
        <v>102</v>
      </c>
      <c r="Q45" s="547" t="s">
        <v>102</v>
      </c>
      <c r="R45" s="547" t="s">
        <v>102</v>
      </c>
      <c r="S45" s="547" t="s">
        <v>102</v>
      </c>
      <c r="T45" s="547" t="s">
        <v>102</v>
      </c>
      <c r="U45" s="547" t="s">
        <v>102</v>
      </c>
      <c r="V45" s="547" t="s">
        <v>102</v>
      </c>
      <c r="W45" s="547" t="s">
        <v>102</v>
      </c>
      <c r="X45" s="547" t="s">
        <v>102</v>
      </c>
      <c r="Y45" s="547" t="s">
        <v>102</v>
      </c>
      <c r="Z45" s="547" t="s">
        <v>102</v>
      </c>
      <c r="AA45" s="547" t="s">
        <v>102</v>
      </c>
      <c r="AB45" s="547" t="s">
        <v>102</v>
      </c>
      <c r="AC45" s="547" t="s">
        <v>102</v>
      </c>
      <c r="AD45" s="547" t="s">
        <v>102</v>
      </c>
      <c r="AE45" s="547" t="s">
        <v>102</v>
      </c>
      <c r="AF45" s="547" t="s">
        <v>102</v>
      </c>
      <c r="AG45" s="547" t="s">
        <v>102</v>
      </c>
      <c r="AH45" s="547" t="s">
        <v>102</v>
      </c>
      <c r="AI45" s="547" t="s">
        <v>102</v>
      </c>
      <c r="AJ45" s="547" t="s">
        <v>102</v>
      </c>
      <c r="AK45" s="547" t="s">
        <v>102</v>
      </c>
      <c r="AL45" s="547" t="s">
        <v>102</v>
      </c>
      <c r="AM45" s="547" t="s">
        <v>102</v>
      </c>
      <c r="AN45" s="547" t="s">
        <v>102</v>
      </c>
      <c r="AO45" s="547" t="s">
        <v>102</v>
      </c>
      <c r="AP45" s="547" t="s">
        <v>102</v>
      </c>
      <c r="AQ45" s="547" t="s">
        <v>102</v>
      </c>
      <c r="AR45" s="547" t="s">
        <v>102</v>
      </c>
      <c r="AS45" s="547" t="s">
        <v>102</v>
      </c>
      <c r="AT45" s="547" t="s">
        <v>102</v>
      </c>
      <c r="AU45" s="547" t="s">
        <v>102</v>
      </c>
      <c r="AV45" s="547" t="s">
        <v>102</v>
      </c>
      <c r="AW45" s="547" t="s">
        <v>102</v>
      </c>
      <c r="AX45" s="547" t="s">
        <v>102</v>
      </c>
      <c r="AY45" s="547" t="s">
        <v>102</v>
      </c>
      <c r="AZ45" s="547" t="s">
        <v>102</v>
      </c>
      <c r="BA45" s="547" t="s">
        <v>102</v>
      </c>
      <c r="BB45" s="547" t="s">
        <v>102</v>
      </c>
      <c r="BC45" s="547" t="s">
        <v>102</v>
      </c>
      <c r="BD45" s="547" t="s">
        <v>102</v>
      </c>
      <c r="BE45" s="547" t="s">
        <v>102</v>
      </c>
      <c r="BF45" s="547" t="s">
        <v>102</v>
      </c>
      <c r="BG45" s="547" t="s">
        <v>102</v>
      </c>
      <c r="BH45" s="547" t="s">
        <v>102</v>
      </c>
      <c r="BI45" s="547" t="s">
        <v>102</v>
      </c>
      <c r="BJ45" s="547" t="s">
        <v>102</v>
      </c>
      <c r="BK45" s="547" t="s">
        <v>102</v>
      </c>
      <c r="BL45" s="547" t="s">
        <v>102</v>
      </c>
      <c r="BM45" s="547" t="s">
        <v>102</v>
      </c>
      <c r="BN45" s="547" t="s">
        <v>102</v>
      </c>
      <c r="BO45" s="547" t="s">
        <v>102</v>
      </c>
      <c r="BP45" s="547" t="s">
        <v>102</v>
      </c>
      <c r="BQ45" s="547" t="s">
        <v>102</v>
      </c>
      <c r="BR45" s="547" t="s">
        <v>102</v>
      </c>
      <c r="BS45" s="547" t="s">
        <v>102</v>
      </c>
      <c r="BT45" s="547" t="s">
        <v>102</v>
      </c>
      <c r="BU45" s="547" t="s">
        <v>102</v>
      </c>
      <c r="BV45" s="547" t="s">
        <v>102</v>
      </c>
      <c r="BW45" s="547" t="s">
        <v>102</v>
      </c>
      <c r="BX45" s="547" t="s">
        <v>102</v>
      </c>
      <c r="BY45" s="547" t="s">
        <v>102</v>
      </c>
      <c r="BZ45" s="547" t="s">
        <v>102</v>
      </c>
      <c r="CA45" s="547" t="s">
        <v>102</v>
      </c>
      <c r="CB45" s="547" t="s">
        <v>102</v>
      </c>
      <c r="CC45" s="547" t="s">
        <v>102</v>
      </c>
      <c r="CD45" s="547" t="s">
        <v>102</v>
      </c>
      <c r="CE45" s="547" t="s">
        <v>102</v>
      </c>
      <c r="CF45" s="547" t="s">
        <v>102</v>
      </c>
      <c r="CG45" s="547" t="s">
        <v>102</v>
      </c>
      <c r="CH45" s="547" t="s">
        <v>102</v>
      </c>
      <c r="CI45" s="547" t="s">
        <v>102</v>
      </c>
      <c r="CJ45" s="547" t="s">
        <v>102</v>
      </c>
      <c r="CK45" s="547" t="s">
        <v>102</v>
      </c>
      <c r="CL45" s="547" t="s">
        <v>102</v>
      </c>
      <c r="CM45" s="547" t="s">
        <v>102</v>
      </c>
      <c r="CN45" s="547" t="s">
        <v>102</v>
      </c>
      <c r="CO45" s="547" t="s">
        <v>102</v>
      </c>
      <c r="CP45" s="547" t="s">
        <v>102</v>
      </c>
      <c r="CQ45" s="547" t="s">
        <v>102</v>
      </c>
      <c r="CR45" s="547" t="s">
        <v>102</v>
      </c>
      <c r="CS45" s="547" t="s">
        <v>102</v>
      </c>
      <c r="CT45" s="547" t="s">
        <v>102</v>
      </c>
      <c r="CU45" s="547" t="s">
        <v>102</v>
      </c>
      <c r="CV45" s="547" t="s">
        <v>102</v>
      </c>
      <c r="CW45" s="547" t="s">
        <v>102</v>
      </c>
      <c r="CX45" s="547" t="s">
        <v>102</v>
      </c>
      <c r="CY45" s="547" t="s">
        <v>102</v>
      </c>
      <c r="CZ45" s="547" t="s">
        <v>102</v>
      </c>
      <c r="DA45" s="547" t="s">
        <v>102</v>
      </c>
      <c r="DB45" s="547" t="s">
        <v>102</v>
      </c>
      <c r="DC45" s="547" t="s">
        <v>102</v>
      </c>
      <c r="DD45" s="547" t="s">
        <v>102</v>
      </c>
      <c r="DE45" s="547" t="s">
        <v>102</v>
      </c>
      <c r="DF45" s="547" t="s">
        <v>102</v>
      </c>
      <c r="DG45" s="547" t="s">
        <v>102</v>
      </c>
      <c r="DH45" s="547" t="s">
        <v>102</v>
      </c>
      <c r="DI45" s="547" t="s">
        <v>102</v>
      </c>
      <c r="DJ45" s="547" t="s">
        <v>102</v>
      </c>
      <c r="DK45" s="547" t="s">
        <v>102</v>
      </c>
      <c r="DL45" s="547" t="s">
        <v>102</v>
      </c>
      <c r="DM45" s="547" t="s">
        <v>102</v>
      </c>
      <c r="DN45" s="547" t="s">
        <v>102</v>
      </c>
      <c r="DO45" s="547" t="s">
        <v>102</v>
      </c>
      <c r="DP45" s="547" t="s">
        <v>102</v>
      </c>
      <c r="DQ45" s="547" t="s">
        <v>102</v>
      </c>
      <c r="DR45" s="547" t="s">
        <v>102</v>
      </c>
      <c r="DS45" s="547" t="s">
        <v>102</v>
      </c>
      <c r="DT45" s="547" t="s">
        <v>102</v>
      </c>
      <c r="DU45" s="547" t="s">
        <v>102</v>
      </c>
      <c r="DV45" s="547" t="s">
        <v>102</v>
      </c>
      <c r="DW45" s="547" t="s">
        <v>102</v>
      </c>
      <c r="DX45" s="547" t="s">
        <v>102</v>
      </c>
      <c r="DY45" s="547" t="s">
        <v>102</v>
      </c>
      <c r="DZ45" s="547" t="s">
        <v>102</v>
      </c>
      <c r="EA45" s="547" t="s">
        <v>102</v>
      </c>
      <c r="EB45" s="547" t="s">
        <v>102</v>
      </c>
      <c r="EC45" s="547" t="s">
        <v>102</v>
      </c>
      <c r="ED45" s="547" t="s">
        <v>102</v>
      </c>
      <c r="EE45" s="547" t="s">
        <v>102</v>
      </c>
      <c r="EF45" s="547" t="s">
        <v>102</v>
      </c>
      <c r="EG45" s="547" t="s">
        <v>102</v>
      </c>
      <c r="EH45" s="547" t="s">
        <v>102</v>
      </c>
      <c r="EI45" s="547" t="s">
        <v>102</v>
      </c>
      <c r="EJ45" s="547" t="s">
        <v>102</v>
      </c>
      <c r="EK45" s="547" t="s">
        <v>102</v>
      </c>
      <c r="EL45" s="547" t="s">
        <v>102</v>
      </c>
      <c r="EM45" s="547" t="s">
        <v>102</v>
      </c>
      <c r="EN45" s="547" t="s">
        <v>102</v>
      </c>
      <c r="EO45" s="547" t="s">
        <v>102</v>
      </c>
      <c r="EP45" s="547" t="s">
        <v>102</v>
      </c>
      <c r="EQ45" s="547" t="s">
        <v>102</v>
      </c>
      <c r="ER45" s="547" t="s">
        <v>102</v>
      </c>
      <c r="ES45" s="547" t="s">
        <v>102</v>
      </c>
      <c r="ET45" s="547" t="s">
        <v>102</v>
      </c>
      <c r="EU45" s="547" t="s">
        <v>102</v>
      </c>
      <c r="EV45" s="547" t="s">
        <v>102</v>
      </c>
      <c r="EW45" s="547" t="s">
        <v>102</v>
      </c>
      <c r="EX45" s="547" t="s">
        <v>102</v>
      </c>
      <c r="EY45" s="547" t="s">
        <v>102</v>
      </c>
      <c r="EZ45" s="547" t="s">
        <v>102</v>
      </c>
      <c r="FA45" s="547" t="s">
        <v>102</v>
      </c>
      <c r="FB45" s="547" t="s">
        <v>102</v>
      </c>
      <c r="FC45" s="547" t="s">
        <v>102</v>
      </c>
      <c r="FD45" s="547" t="s">
        <v>102</v>
      </c>
      <c r="FE45" s="547" t="s">
        <v>102</v>
      </c>
      <c r="FF45" s="547" t="s">
        <v>102</v>
      </c>
      <c r="FG45" s="547" t="s">
        <v>102</v>
      </c>
      <c r="FH45" s="547" t="s">
        <v>102</v>
      </c>
      <c r="FI45" s="547" t="s">
        <v>102</v>
      </c>
      <c r="FJ45" s="547" t="s">
        <v>102</v>
      </c>
      <c r="FK45" s="547" t="s">
        <v>102</v>
      </c>
      <c r="FL45" s="547" t="s">
        <v>102</v>
      </c>
      <c r="FM45" s="547" t="s">
        <v>102</v>
      </c>
      <c r="FN45" s="547" t="s">
        <v>102</v>
      </c>
      <c r="FO45" s="547" t="s">
        <v>102</v>
      </c>
      <c r="FP45" s="547" t="s">
        <v>102</v>
      </c>
      <c r="FQ45" s="547" t="s">
        <v>102</v>
      </c>
      <c r="FR45" s="547" t="s">
        <v>102</v>
      </c>
      <c r="FS45" s="547" t="s">
        <v>102</v>
      </c>
      <c r="FT45" s="547" t="s">
        <v>102</v>
      </c>
      <c r="FU45" s="547" t="s">
        <v>102</v>
      </c>
      <c r="FV45" s="547" t="s">
        <v>102</v>
      </c>
    </row>
    <row r="46" spans="1:178" hidden="1" x14ac:dyDescent="0.15">
      <c r="A46" s="547">
        <v>4012944</v>
      </c>
      <c r="B46" s="547" t="s">
        <v>102</v>
      </c>
      <c r="C46" s="547" t="s">
        <v>102</v>
      </c>
      <c r="D46" s="547" t="s">
        <v>102</v>
      </c>
      <c r="E46" s="547" t="s">
        <v>102</v>
      </c>
      <c r="F46" s="547" t="s">
        <v>102</v>
      </c>
      <c r="G46" s="547" t="s">
        <v>102</v>
      </c>
      <c r="H46" s="547" t="s">
        <v>102</v>
      </c>
      <c r="I46" s="547" t="s">
        <v>102</v>
      </c>
      <c r="J46" s="547" t="s">
        <v>102</v>
      </c>
      <c r="K46" s="547" t="s">
        <v>102</v>
      </c>
      <c r="L46" s="547" t="s">
        <v>102</v>
      </c>
      <c r="M46" s="547" t="s">
        <v>102</v>
      </c>
      <c r="N46" s="547" t="s">
        <v>102</v>
      </c>
      <c r="O46" s="547" t="s">
        <v>102</v>
      </c>
      <c r="P46" s="547" t="s">
        <v>102</v>
      </c>
      <c r="Q46" s="547" t="s">
        <v>102</v>
      </c>
      <c r="R46" s="547" t="s">
        <v>102</v>
      </c>
      <c r="S46" s="547" t="s">
        <v>102</v>
      </c>
      <c r="T46" s="547" t="s">
        <v>102</v>
      </c>
      <c r="U46" s="547" t="s">
        <v>102</v>
      </c>
      <c r="V46" s="547" t="s">
        <v>102</v>
      </c>
      <c r="W46" s="547" t="s">
        <v>102</v>
      </c>
      <c r="X46" s="547" t="s">
        <v>102</v>
      </c>
      <c r="Y46" s="547" t="s">
        <v>102</v>
      </c>
      <c r="Z46" s="547" t="s">
        <v>102</v>
      </c>
      <c r="AA46" s="547" t="s">
        <v>102</v>
      </c>
      <c r="AB46" s="547" t="s">
        <v>102</v>
      </c>
      <c r="AC46" s="547" t="s">
        <v>102</v>
      </c>
      <c r="AD46" s="547" t="s">
        <v>102</v>
      </c>
      <c r="AE46" s="547" t="s">
        <v>102</v>
      </c>
      <c r="AF46" s="547" t="s">
        <v>102</v>
      </c>
      <c r="AG46" s="547" t="s">
        <v>102</v>
      </c>
      <c r="AH46" s="547" t="s">
        <v>102</v>
      </c>
      <c r="AI46" s="547" t="s">
        <v>102</v>
      </c>
      <c r="AJ46" s="547" t="s">
        <v>102</v>
      </c>
      <c r="AK46" s="547" t="s">
        <v>102</v>
      </c>
      <c r="AL46" s="547" t="s">
        <v>102</v>
      </c>
      <c r="AM46" s="547" t="s">
        <v>102</v>
      </c>
      <c r="AN46" s="547" t="s">
        <v>102</v>
      </c>
      <c r="AO46" s="547" t="s">
        <v>102</v>
      </c>
      <c r="AP46" s="547" t="s">
        <v>102</v>
      </c>
      <c r="AQ46" s="547" t="s">
        <v>102</v>
      </c>
      <c r="AR46" s="547" t="s">
        <v>102</v>
      </c>
      <c r="AS46" s="547" t="s">
        <v>102</v>
      </c>
      <c r="AT46" s="547" t="s">
        <v>102</v>
      </c>
      <c r="AU46" s="547" t="s">
        <v>102</v>
      </c>
      <c r="AV46" s="547" t="s">
        <v>102</v>
      </c>
      <c r="AW46" s="547" t="s">
        <v>102</v>
      </c>
      <c r="AX46" s="547" t="s">
        <v>102</v>
      </c>
      <c r="AY46" s="547" t="s">
        <v>102</v>
      </c>
      <c r="AZ46" s="547" t="s">
        <v>102</v>
      </c>
      <c r="BA46" s="547" t="s">
        <v>102</v>
      </c>
      <c r="BB46" s="547" t="s">
        <v>102</v>
      </c>
      <c r="BC46" s="547" t="s">
        <v>102</v>
      </c>
      <c r="BD46" s="547" t="s">
        <v>102</v>
      </c>
      <c r="BE46" s="547" t="s">
        <v>102</v>
      </c>
      <c r="BF46" s="547" t="s">
        <v>102</v>
      </c>
      <c r="BG46" s="547" t="s">
        <v>102</v>
      </c>
      <c r="BH46" s="547" t="s">
        <v>102</v>
      </c>
      <c r="BI46" s="547" t="s">
        <v>102</v>
      </c>
      <c r="BJ46" s="547" t="s">
        <v>102</v>
      </c>
      <c r="BK46" s="547" t="s">
        <v>102</v>
      </c>
      <c r="BL46" s="547" t="s">
        <v>102</v>
      </c>
      <c r="BM46" s="547" t="s">
        <v>102</v>
      </c>
      <c r="BN46" s="547" t="s">
        <v>102</v>
      </c>
      <c r="BO46" s="547" t="s">
        <v>102</v>
      </c>
      <c r="BP46" s="547" t="s">
        <v>102</v>
      </c>
      <c r="BQ46" s="547" t="s">
        <v>102</v>
      </c>
      <c r="BR46" s="547" t="s">
        <v>102</v>
      </c>
      <c r="BS46" s="547" t="s">
        <v>102</v>
      </c>
      <c r="BT46" s="547" t="s">
        <v>102</v>
      </c>
      <c r="BU46" s="547" t="s">
        <v>102</v>
      </c>
      <c r="BV46" s="547" t="s">
        <v>102</v>
      </c>
      <c r="BW46" s="547" t="s">
        <v>102</v>
      </c>
      <c r="BX46" s="547" t="s">
        <v>102</v>
      </c>
      <c r="BY46" s="547" t="s">
        <v>102</v>
      </c>
      <c r="BZ46" s="547" t="s">
        <v>102</v>
      </c>
      <c r="CA46" s="547" t="s">
        <v>102</v>
      </c>
      <c r="CB46" s="547" t="s">
        <v>102</v>
      </c>
      <c r="CC46" s="547" t="s">
        <v>102</v>
      </c>
      <c r="CD46" s="547" t="s">
        <v>102</v>
      </c>
      <c r="CE46" s="547" t="s">
        <v>102</v>
      </c>
      <c r="CF46" s="547" t="s">
        <v>102</v>
      </c>
      <c r="CG46" s="547" t="s">
        <v>102</v>
      </c>
      <c r="CH46" s="547" t="s">
        <v>102</v>
      </c>
      <c r="CI46" s="547" t="s">
        <v>102</v>
      </c>
      <c r="CJ46" s="547" t="s">
        <v>102</v>
      </c>
      <c r="CK46" s="547" t="s">
        <v>102</v>
      </c>
      <c r="CL46" s="547" t="s">
        <v>102</v>
      </c>
      <c r="CM46" s="547" t="s">
        <v>102</v>
      </c>
      <c r="CN46" s="547" t="s">
        <v>102</v>
      </c>
      <c r="CO46" s="547" t="s">
        <v>102</v>
      </c>
      <c r="CP46" s="547" t="s">
        <v>102</v>
      </c>
      <c r="CQ46" s="547" t="s">
        <v>102</v>
      </c>
      <c r="CR46" s="547" t="s">
        <v>102</v>
      </c>
      <c r="CS46" s="547" t="s">
        <v>102</v>
      </c>
      <c r="CT46" s="547" t="s">
        <v>102</v>
      </c>
      <c r="CU46" s="547" t="s">
        <v>102</v>
      </c>
      <c r="CV46" s="547" t="s">
        <v>102</v>
      </c>
      <c r="CW46" s="547" t="s">
        <v>102</v>
      </c>
      <c r="CX46" s="547" t="s">
        <v>102</v>
      </c>
      <c r="CY46" s="547" t="s">
        <v>102</v>
      </c>
      <c r="CZ46" s="547" t="s">
        <v>102</v>
      </c>
      <c r="DA46" s="547" t="s">
        <v>102</v>
      </c>
      <c r="DB46" s="547" t="s">
        <v>102</v>
      </c>
      <c r="DC46" s="547" t="s">
        <v>102</v>
      </c>
      <c r="DD46" s="547" t="s">
        <v>102</v>
      </c>
      <c r="DE46" s="547" t="s">
        <v>102</v>
      </c>
      <c r="DF46" s="547" t="s">
        <v>102</v>
      </c>
      <c r="DG46" s="547" t="s">
        <v>102</v>
      </c>
      <c r="DH46" s="547" t="s">
        <v>102</v>
      </c>
      <c r="DI46" s="547" t="s">
        <v>102</v>
      </c>
      <c r="DJ46" s="547" t="s">
        <v>102</v>
      </c>
      <c r="DK46" s="547" t="s">
        <v>102</v>
      </c>
      <c r="DL46" s="547" t="s">
        <v>102</v>
      </c>
      <c r="DM46" s="547" t="s">
        <v>102</v>
      </c>
      <c r="DN46" s="547" t="s">
        <v>102</v>
      </c>
      <c r="DO46" s="547" t="s">
        <v>102</v>
      </c>
      <c r="DP46" s="547" t="s">
        <v>102</v>
      </c>
      <c r="DQ46" s="547" t="s">
        <v>102</v>
      </c>
      <c r="DR46" s="547" t="s">
        <v>102</v>
      </c>
      <c r="DS46" s="547" t="s">
        <v>102</v>
      </c>
      <c r="DT46" s="547" t="s">
        <v>102</v>
      </c>
      <c r="DU46" s="547" t="s">
        <v>102</v>
      </c>
      <c r="DV46" s="547" t="s">
        <v>102</v>
      </c>
      <c r="DW46" s="547" t="s">
        <v>102</v>
      </c>
      <c r="DX46" s="547" t="s">
        <v>102</v>
      </c>
      <c r="DY46" s="547" t="s">
        <v>102</v>
      </c>
      <c r="DZ46" s="547" t="s">
        <v>102</v>
      </c>
      <c r="EA46" s="547" t="s">
        <v>102</v>
      </c>
      <c r="EB46" s="547" t="s">
        <v>102</v>
      </c>
      <c r="EC46" s="547" t="s">
        <v>102</v>
      </c>
      <c r="ED46" s="547" t="s">
        <v>102</v>
      </c>
      <c r="EE46" s="547" t="s">
        <v>102</v>
      </c>
      <c r="EF46" s="547" t="s">
        <v>102</v>
      </c>
      <c r="EG46" s="547" t="s">
        <v>102</v>
      </c>
      <c r="EH46" s="547" t="s">
        <v>102</v>
      </c>
      <c r="EI46" s="547" t="s">
        <v>102</v>
      </c>
      <c r="EJ46" s="547" t="s">
        <v>102</v>
      </c>
      <c r="EK46" s="547" t="s">
        <v>102</v>
      </c>
      <c r="EL46" s="547" t="s">
        <v>102</v>
      </c>
      <c r="EM46" s="547" t="s">
        <v>102</v>
      </c>
      <c r="EN46" s="547" t="s">
        <v>102</v>
      </c>
      <c r="EO46" s="547" t="s">
        <v>102</v>
      </c>
      <c r="EP46" s="547" t="s">
        <v>102</v>
      </c>
      <c r="EQ46" s="547" t="s">
        <v>102</v>
      </c>
      <c r="ER46" s="547" t="s">
        <v>102</v>
      </c>
      <c r="ES46" s="547" t="s">
        <v>102</v>
      </c>
      <c r="ET46" s="547" t="s">
        <v>102</v>
      </c>
      <c r="EU46" s="547" t="s">
        <v>102</v>
      </c>
      <c r="EV46" s="547" t="s">
        <v>102</v>
      </c>
      <c r="EW46" s="547" t="s">
        <v>102</v>
      </c>
      <c r="EX46" s="547" t="s">
        <v>102</v>
      </c>
      <c r="EY46" s="547" t="s">
        <v>102</v>
      </c>
      <c r="EZ46" s="547" t="s">
        <v>102</v>
      </c>
      <c r="FA46" s="547" t="s">
        <v>102</v>
      </c>
      <c r="FB46" s="547" t="s">
        <v>102</v>
      </c>
      <c r="FC46" s="547" t="s">
        <v>102</v>
      </c>
      <c r="FD46" s="547" t="s">
        <v>102</v>
      </c>
      <c r="FE46" s="547" t="s">
        <v>102</v>
      </c>
      <c r="FF46" s="547" t="s">
        <v>102</v>
      </c>
      <c r="FG46" s="547" t="s">
        <v>102</v>
      </c>
      <c r="FH46" s="547" t="s">
        <v>102</v>
      </c>
      <c r="FI46" s="547" t="s">
        <v>102</v>
      </c>
      <c r="FJ46" s="547" t="s">
        <v>102</v>
      </c>
      <c r="FK46" s="547" t="s">
        <v>102</v>
      </c>
      <c r="FL46" s="547" t="s">
        <v>102</v>
      </c>
      <c r="FM46" s="547" t="s">
        <v>102</v>
      </c>
      <c r="FN46" s="547" t="s">
        <v>102</v>
      </c>
      <c r="FO46" s="547" t="s">
        <v>102</v>
      </c>
      <c r="FP46" s="547" t="s">
        <v>102</v>
      </c>
      <c r="FQ46" s="547" t="s">
        <v>102</v>
      </c>
      <c r="FR46" s="547" t="s">
        <v>102</v>
      </c>
      <c r="FS46" s="547" t="s">
        <v>102</v>
      </c>
      <c r="FT46" s="547" t="s">
        <v>102</v>
      </c>
      <c r="FU46" s="547" t="s">
        <v>102</v>
      </c>
      <c r="FV46" s="547" t="s">
        <v>102</v>
      </c>
    </row>
    <row r="47" spans="1:178" hidden="1" x14ac:dyDescent="0.15">
      <c r="A47" s="547">
        <v>4012944</v>
      </c>
      <c r="B47" s="547" t="s">
        <v>102</v>
      </c>
      <c r="C47" s="547" t="s">
        <v>102</v>
      </c>
      <c r="D47" s="547" t="s">
        <v>102</v>
      </c>
      <c r="E47" s="547" t="s">
        <v>102</v>
      </c>
      <c r="F47" s="547" t="s">
        <v>102</v>
      </c>
      <c r="G47" s="547" t="s">
        <v>102</v>
      </c>
      <c r="H47" s="547" t="s">
        <v>102</v>
      </c>
      <c r="I47" s="547" t="s">
        <v>102</v>
      </c>
      <c r="J47" s="547" t="s">
        <v>102</v>
      </c>
      <c r="K47" s="547" t="s">
        <v>102</v>
      </c>
      <c r="L47" s="547" t="s">
        <v>102</v>
      </c>
      <c r="M47" s="547" t="s">
        <v>102</v>
      </c>
      <c r="N47" s="547" t="s">
        <v>102</v>
      </c>
      <c r="O47" s="547" t="s">
        <v>102</v>
      </c>
      <c r="P47" s="547" t="s">
        <v>102</v>
      </c>
      <c r="Q47" s="547" t="s">
        <v>102</v>
      </c>
      <c r="R47" s="547" t="s">
        <v>102</v>
      </c>
      <c r="S47" s="547" t="s">
        <v>102</v>
      </c>
      <c r="T47" s="547" t="s">
        <v>102</v>
      </c>
      <c r="U47" s="547" t="s">
        <v>102</v>
      </c>
      <c r="V47" s="547" t="s">
        <v>102</v>
      </c>
      <c r="W47" s="547" t="s">
        <v>102</v>
      </c>
      <c r="X47" s="547" t="s">
        <v>102</v>
      </c>
      <c r="Y47" s="547" t="s">
        <v>102</v>
      </c>
      <c r="Z47" s="547" t="s">
        <v>102</v>
      </c>
      <c r="AA47" s="547" t="s">
        <v>102</v>
      </c>
      <c r="AB47" s="547" t="s">
        <v>102</v>
      </c>
      <c r="AC47" s="547" t="s">
        <v>102</v>
      </c>
      <c r="AD47" s="547" t="s">
        <v>102</v>
      </c>
      <c r="AE47" s="547" t="s">
        <v>102</v>
      </c>
      <c r="AF47" s="547" t="s">
        <v>102</v>
      </c>
      <c r="AG47" s="547" t="s">
        <v>102</v>
      </c>
      <c r="AH47" s="547" t="s">
        <v>102</v>
      </c>
      <c r="AI47" s="547" t="s">
        <v>102</v>
      </c>
      <c r="AJ47" s="547" t="s">
        <v>102</v>
      </c>
      <c r="AK47" s="547" t="s">
        <v>102</v>
      </c>
      <c r="AL47" s="547" t="s">
        <v>102</v>
      </c>
      <c r="AM47" s="547" t="s">
        <v>102</v>
      </c>
      <c r="AN47" s="547" t="s">
        <v>102</v>
      </c>
      <c r="AO47" s="547" t="s">
        <v>102</v>
      </c>
      <c r="AP47" s="547" t="s">
        <v>102</v>
      </c>
      <c r="AQ47" s="547" t="s">
        <v>102</v>
      </c>
      <c r="AR47" s="547" t="s">
        <v>102</v>
      </c>
      <c r="AS47" s="547" t="s">
        <v>102</v>
      </c>
      <c r="AT47" s="547" t="s">
        <v>102</v>
      </c>
      <c r="AU47" s="547" t="s">
        <v>102</v>
      </c>
      <c r="AV47" s="547" t="s">
        <v>102</v>
      </c>
      <c r="AW47" s="547" t="s">
        <v>102</v>
      </c>
      <c r="AX47" s="547" t="s">
        <v>102</v>
      </c>
      <c r="AY47" s="547" t="s">
        <v>102</v>
      </c>
      <c r="AZ47" s="547" t="s">
        <v>102</v>
      </c>
      <c r="BA47" s="547" t="s">
        <v>102</v>
      </c>
      <c r="BB47" s="547" t="s">
        <v>102</v>
      </c>
      <c r="BC47" s="547" t="s">
        <v>102</v>
      </c>
      <c r="BD47" s="547" t="s">
        <v>102</v>
      </c>
      <c r="BE47" s="547" t="s">
        <v>102</v>
      </c>
      <c r="BF47" s="547" t="s">
        <v>102</v>
      </c>
      <c r="BG47" s="547" t="s">
        <v>102</v>
      </c>
      <c r="BH47" s="547" t="s">
        <v>102</v>
      </c>
      <c r="BI47" s="547" t="s">
        <v>102</v>
      </c>
      <c r="BJ47" s="547" t="s">
        <v>102</v>
      </c>
      <c r="BK47" s="547" t="s">
        <v>102</v>
      </c>
      <c r="BL47" s="547" t="s">
        <v>102</v>
      </c>
      <c r="BM47" s="547" t="s">
        <v>102</v>
      </c>
      <c r="BN47" s="547" t="s">
        <v>102</v>
      </c>
      <c r="BO47" s="547" t="s">
        <v>102</v>
      </c>
      <c r="BP47" s="547" t="s">
        <v>102</v>
      </c>
      <c r="BQ47" s="547" t="s">
        <v>102</v>
      </c>
      <c r="BR47" s="547" t="s">
        <v>102</v>
      </c>
      <c r="BS47" s="547" t="s">
        <v>102</v>
      </c>
      <c r="BT47" s="547" t="s">
        <v>102</v>
      </c>
      <c r="BU47" s="547" t="s">
        <v>102</v>
      </c>
      <c r="BV47" s="547" t="s">
        <v>102</v>
      </c>
      <c r="BW47" s="547" t="s">
        <v>102</v>
      </c>
      <c r="BX47" s="547" t="s">
        <v>102</v>
      </c>
      <c r="BY47" s="547" t="s">
        <v>102</v>
      </c>
      <c r="BZ47" s="547" t="s">
        <v>102</v>
      </c>
      <c r="CA47" s="547" t="s">
        <v>102</v>
      </c>
      <c r="CB47" s="547" t="s">
        <v>102</v>
      </c>
      <c r="CC47" s="547" t="s">
        <v>102</v>
      </c>
      <c r="CD47" s="547" t="s">
        <v>102</v>
      </c>
      <c r="CE47" s="547" t="s">
        <v>102</v>
      </c>
      <c r="CF47" s="547" t="s">
        <v>102</v>
      </c>
      <c r="CG47" s="547" t="s">
        <v>102</v>
      </c>
      <c r="CH47" s="547" t="s">
        <v>102</v>
      </c>
      <c r="CI47" s="547" t="s">
        <v>102</v>
      </c>
      <c r="CJ47" s="547" t="s">
        <v>102</v>
      </c>
      <c r="CK47" s="547" t="s">
        <v>102</v>
      </c>
      <c r="CL47" s="547" t="s">
        <v>102</v>
      </c>
      <c r="CM47" s="547" t="s">
        <v>102</v>
      </c>
      <c r="CN47" s="547" t="s">
        <v>102</v>
      </c>
      <c r="CO47" s="547" t="s">
        <v>102</v>
      </c>
      <c r="CP47" s="547" t="s">
        <v>102</v>
      </c>
      <c r="CQ47" s="547" t="s">
        <v>102</v>
      </c>
      <c r="CR47" s="547" t="s">
        <v>102</v>
      </c>
      <c r="CS47" s="547" t="s">
        <v>102</v>
      </c>
      <c r="CT47" s="547" t="s">
        <v>102</v>
      </c>
      <c r="CU47" s="547" t="s">
        <v>102</v>
      </c>
      <c r="CV47" s="547" t="s">
        <v>102</v>
      </c>
      <c r="CW47" s="547" t="s">
        <v>102</v>
      </c>
      <c r="CX47" s="547" t="s">
        <v>102</v>
      </c>
      <c r="CY47" s="547" t="s">
        <v>102</v>
      </c>
      <c r="CZ47" s="547" t="s">
        <v>102</v>
      </c>
      <c r="DA47" s="547" t="s">
        <v>102</v>
      </c>
      <c r="DB47" s="547" t="s">
        <v>102</v>
      </c>
      <c r="DC47" s="547" t="s">
        <v>102</v>
      </c>
      <c r="DD47" s="547" t="s">
        <v>102</v>
      </c>
      <c r="DE47" s="547" t="s">
        <v>102</v>
      </c>
      <c r="DF47" s="547" t="s">
        <v>102</v>
      </c>
      <c r="DG47" s="547" t="s">
        <v>102</v>
      </c>
      <c r="DH47" s="547" t="s">
        <v>102</v>
      </c>
      <c r="DI47" s="547" t="s">
        <v>102</v>
      </c>
      <c r="DJ47" s="547" t="s">
        <v>102</v>
      </c>
      <c r="DK47" s="547" t="s">
        <v>102</v>
      </c>
      <c r="DL47" s="547" t="s">
        <v>102</v>
      </c>
      <c r="DM47" s="547" t="s">
        <v>102</v>
      </c>
      <c r="DN47" s="547" t="s">
        <v>102</v>
      </c>
      <c r="DO47" s="547" t="s">
        <v>102</v>
      </c>
      <c r="DP47" s="547" t="s">
        <v>102</v>
      </c>
      <c r="DQ47" s="547" t="s">
        <v>102</v>
      </c>
      <c r="DR47" s="547" t="s">
        <v>102</v>
      </c>
      <c r="DS47" s="547" t="s">
        <v>102</v>
      </c>
      <c r="DT47" s="547" t="s">
        <v>102</v>
      </c>
      <c r="DU47" s="547" t="s">
        <v>102</v>
      </c>
      <c r="DV47" s="547" t="s">
        <v>102</v>
      </c>
      <c r="DW47" s="547" t="s">
        <v>102</v>
      </c>
      <c r="DX47" s="547" t="s">
        <v>102</v>
      </c>
      <c r="DY47" s="547" t="s">
        <v>102</v>
      </c>
      <c r="DZ47" s="547" t="s">
        <v>102</v>
      </c>
      <c r="EA47" s="547" t="s">
        <v>102</v>
      </c>
      <c r="EB47" s="547" t="s">
        <v>102</v>
      </c>
      <c r="EC47" s="547" t="s">
        <v>102</v>
      </c>
      <c r="ED47" s="547" t="s">
        <v>102</v>
      </c>
      <c r="EE47" s="547" t="s">
        <v>102</v>
      </c>
      <c r="EF47" s="547" t="s">
        <v>102</v>
      </c>
      <c r="EG47" s="547" t="s">
        <v>102</v>
      </c>
      <c r="EH47" s="547" t="s">
        <v>102</v>
      </c>
      <c r="EI47" s="547" t="s">
        <v>102</v>
      </c>
      <c r="EJ47" s="547" t="s">
        <v>102</v>
      </c>
      <c r="EK47" s="547" t="s">
        <v>102</v>
      </c>
      <c r="EL47" s="547" t="s">
        <v>102</v>
      </c>
      <c r="EM47" s="547" t="s">
        <v>102</v>
      </c>
      <c r="EN47" s="547" t="s">
        <v>102</v>
      </c>
      <c r="EO47" s="547" t="s">
        <v>102</v>
      </c>
      <c r="EP47" s="547" t="s">
        <v>102</v>
      </c>
      <c r="EQ47" s="547" t="s">
        <v>102</v>
      </c>
      <c r="ER47" s="547" t="s">
        <v>102</v>
      </c>
      <c r="ES47" s="547" t="s">
        <v>102</v>
      </c>
      <c r="ET47" s="547" t="s">
        <v>102</v>
      </c>
      <c r="EU47" s="547" t="s">
        <v>102</v>
      </c>
      <c r="EV47" s="547" t="s">
        <v>102</v>
      </c>
      <c r="EW47" s="547" t="s">
        <v>102</v>
      </c>
      <c r="EX47" s="547" t="s">
        <v>102</v>
      </c>
      <c r="EY47" s="547" t="s">
        <v>102</v>
      </c>
      <c r="EZ47" s="547" t="s">
        <v>102</v>
      </c>
      <c r="FA47" s="547" t="s">
        <v>102</v>
      </c>
      <c r="FB47" s="547" t="s">
        <v>102</v>
      </c>
      <c r="FC47" s="547" t="s">
        <v>102</v>
      </c>
      <c r="FD47" s="547" t="s">
        <v>102</v>
      </c>
      <c r="FE47" s="547" t="s">
        <v>102</v>
      </c>
      <c r="FF47" s="547" t="s">
        <v>102</v>
      </c>
      <c r="FG47" s="547" t="s">
        <v>102</v>
      </c>
      <c r="FH47" s="547" t="s">
        <v>102</v>
      </c>
      <c r="FI47" s="547" t="s">
        <v>102</v>
      </c>
      <c r="FJ47" s="547" t="s">
        <v>102</v>
      </c>
      <c r="FK47" s="547" t="s">
        <v>102</v>
      </c>
      <c r="FL47" s="547" t="s">
        <v>102</v>
      </c>
      <c r="FM47" s="547" t="s">
        <v>102</v>
      </c>
      <c r="FN47" s="547" t="s">
        <v>102</v>
      </c>
      <c r="FO47" s="547" t="s">
        <v>102</v>
      </c>
      <c r="FP47" s="547" t="s">
        <v>102</v>
      </c>
      <c r="FQ47" s="547" t="s">
        <v>102</v>
      </c>
      <c r="FR47" s="547" t="s">
        <v>102</v>
      </c>
      <c r="FS47" s="547" t="s">
        <v>102</v>
      </c>
      <c r="FT47" s="547" t="s">
        <v>102</v>
      </c>
      <c r="FU47" s="547" t="s">
        <v>102</v>
      </c>
      <c r="FV47" s="547" t="s">
        <v>102</v>
      </c>
    </row>
    <row r="48" spans="1:178" hidden="1" x14ac:dyDescent="0.15">
      <c r="A48" s="547">
        <v>4006470</v>
      </c>
      <c r="B48" s="547" t="s">
        <v>102</v>
      </c>
      <c r="C48" s="547" t="s">
        <v>102</v>
      </c>
      <c r="D48" s="547" t="s">
        <v>102</v>
      </c>
      <c r="E48" s="547" t="s">
        <v>102</v>
      </c>
      <c r="F48" s="547" t="s">
        <v>102</v>
      </c>
      <c r="G48" s="547" t="s">
        <v>102</v>
      </c>
      <c r="H48" s="547" t="s">
        <v>102</v>
      </c>
      <c r="I48" s="547" t="s">
        <v>102</v>
      </c>
      <c r="J48" s="547" t="s">
        <v>102</v>
      </c>
      <c r="K48" s="547" t="s">
        <v>102</v>
      </c>
      <c r="L48" s="547" t="s">
        <v>102</v>
      </c>
      <c r="M48" s="547" t="s">
        <v>102</v>
      </c>
      <c r="N48" s="547" t="s">
        <v>102</v>
      </c>
      <c r="O48" s="547" t="s">
        <v>102</v>
      </c>
      <c r="P48" s="547" t="s">
        <v>102</v>
      </c>
      <c r="Q48" s="547" t="s">
        <v>102</v>
      </c>
      <c r="R48" s="547" t="s">
        <v>102</v>
      </c>
      <c r="S48" s="547" t="s">
        <v>102</v>
      </c>
      <c r="T48" s="547" t="s">
        <v>102</v>
      </c>
      <c r="U48" s="547" t="s">
        <v>102</v>
      </c>
      <c r="V48" s="547" t="s">
        <v>102</v>
      </c>
      <c r="W48" s="547" t="s">
        <v>102</v>
      </c>
      <c r="X48" s="547" t="s">
        <v>102</v>
      </c>
      <c r="Y48" s="547" t="s">
        <v>102</v>
      </c>
      <c r="Z48" s="547" t="s">
        <v>102</v>
      </c>
      <c r="AA48" s="547" t="s">
        <v>102</v>
      </c>
      <c r="AB48" s="547" t="s">
        <v>102</v>
      </c>
      <c r="AC48" s="547" t="s">
        <v>102</v>
      </c>
      <c r="AD48" s="547" t="s">
        <v>102</v>
      </c>
      <c r="AE48" s="547" t="s">
        <v>102</v>
      </c>
      <c r="AF48" s="547" t="s">
        <v>102</v>
      </c>
      <c r="AG48" s="547" t="s">
        <v>102</v>
      </c>
      <c r="AH48" s="547" t="s">
        <v>102</v>
      </c>
      <c r="AI48" s="547" t="s">
        <v>102</v>
      </c>
      <c r="AJ48" s="547" t="s">
        <v>102</v>
      </c>
      <c r="AK48" s="547" t="s">
        <v>102</v>
      </c>
      <c r="AL48" s="547" t="s">
        <v>102</v>
      </c>
      <c r="AM48" s="547" t="s">
        <v>102</v>
      </c>
      <c r="AN48" s="547" t="s">
        <v>102</v>
      </c>
      <c r="AO48" s="547" t="s">
        <v>102</v>
      </c>
      <c r="AP48" s="547" t="s">
        <v>102</v>
      </c>
      <c r="AQ48" s="547" t="s">
        <v>102</v>
      </c>
      <c r="AR48" s="547" t="s">
        <v>102</v>
      </c>
      <c r="AS48" s="547" t="s">
        <v>102</v>
      </c>
      <c r="AT48" s="547" t="s">
        <v>102</v>
      </c>
      <c r="AU48" s="547" t="s">
        <v>102</v>
      </c>
      <c r="AV48" s="547" t="s">
        <v>102</v>
      </c>
      <c r="AW48" s="547" t="s">
        <v>102</v>
      </c>
      <c r="AX48" s="547" t="s">
        <v>102</v>
      </c>
      <c r="AY48" s="547" t="s">
        <v>102</v>
      </c>
      <c r="AZ48" s="547" t="s">
        <v>102</v>
      </c>
      <c r="BA48" s="547" t="s">
        <v>102</v>
      </c>
      <c r="BB48" s="547" t="s">
        <v>102</v>
      </c>
      <c r="BC48" s="547" t="s">
        <v>102</v>
      </c>
      <c r="BD48" s="547" t="s">
        <v>102</v>
      </c>
      <c r="BE48" s="547" t="s">
        <v>102</v>
      </c>
      <c r="BF48" s="547" t="s">
        <v>102</v>
      </c>
      <c r="BG48" s="547" t="s">
        <v>102</v>
      </c>
      <c r="BH48" s="547" t="s">
        <v>102</v>
      </c>
      <c r="BI48" s="547" t="s">
        <v>102</v>
      </c>
      <c r="BJ48" s="547" t="s">
        <v>102</v>
      </c>
      <c r="BK48" s="547" t="s">
        <v>102</v>
      </c>
      <c r="BL48" s="547" t="s">
        <v>102</v>
      </c>
      <c r="BM48" s="547" t="s">
        <v>102</v>
      </c>
      <c r="BN48" s="547" t="s">
        <v>102</v>
      </c>
      <c r="BO48" s="547" t="s">
        <v>102</v>
      </c>
      <c r="BP48" s="547" t="s">
        <v>102</v>
      </c>
      <c r="BQ48" s="547" t="s">
        <v>102</v>
      </c>
      <c r="BR48" s="547" t="s">
        <v>102</v>
      </c>
      <c r="BS48" s="547" t="s">
        <v>102</v>
      </c>
      <c r="BT48" s="547" t="s">
        <v>102</v>
      </c>
      <c r="BU48" s="547" t="s">
        <v>102</v>
      </c>
      <c r="BV48" s="547" t="s">
        <v>102</v>
      </c>
      <c r="BW48" s="547" t="s">
        <v>102</v>
      </c>
      <c r="BX48" s="547" t="s">
        <v>102</v>
      </c>
      <c r="BY48" s="547" t="s">
        <v>102</v>
      </c>
      <c r="BZ48" s="547" t="s">
        <v>102</v>
      </c>
      <c r="CA48" s="547" t="s">
        <v>102</v>
      </c>
      <c r="CB48" s="547" t="s">
        <v>102</v>
      </c>
      <c r="CC48" s="547" t="s">
        <v>102</v>
      </c>
      <c r="CD48" s="547" t="s">
        <v>102</v>
      </c>
      <c r="CE48" s="547" t="s">
        <v>102</v>
      </c>
      <c r="CF48" s="547" t="s">
        <v>102</v>
      </c>
      <c r="CG48" s="547" t="s">
        <v>102</v>
      </c>
      <c r="CH48" s="547" t="s">
        <v>102</v>
      </c>
      <c r="CI48" s="547" t="s">
        <v>102</v>
      </c>
      <c r="CJ48" s="547" t="s">
        <v>102</v>
      </c>
      <c r="CK48" s="547" t="s">
        <v>102</v>
      </c>
      <c r="CL48" s="547" t="s">
        <v>102</v>
      </c>
      <c r="CM48" s="547" t="s">
        <v>102</v>
      </c>
      <c r="CN48" s="547" t="s">
        <v>102</v>
      </c>
      <c r="CO48" s="547" t="s">
        <v>102</v>
      </c>
      <c r="CP48" s="547" t="s">
        <v>102</v>
      </c>
      <c r="CQ48" s="547" t="s">
        <v>102</v>
      </c>
      <c r="CR48" s="547" t="s">
        <v>102</v>
      </c>
      <c r="CS48" s="547" t="s">
        <v>102</v>
      </c>
      <c r="CT48" s="547" t="s">
        <v>102</v>
      </c>
      <c r="CU48" s="547" t="s">
        <v>102</v>
      </c>
      <c r="CV48" s="547" t="s">
        <v>102</v>
      </c>
      <c r="CW48" s="547" t="s">
        <v>102</v>
      </c>
      <c r="CX48" s="547" t="s">
        <v>102</v>
      </c>
      <c r="CY48" s="547" t="s">
        <v>102</v>
      </c>
      <c r="CZ48" s="547" t="s">
        <v>102</v>
      </c>
      <c r="DA48" s="547" t="s">
        <v>102</v>
      </c>
      <c r="DB48" s="547" t="s">
        <v>102</v>
      </c>
      <c r="DC48" s="547" t="s">
        <v>102</v>
      </c>
      <c r="DD48" s="547" t="s">
        <v>102</v>
      </c>
      <c r="DE48" s="547" t="s">
        <v>102</v>
      </c>
      <c r="DF48" s="547" t="s">
        <v>102</v>
      </c>
      <c r="DG48" s="547" t="s">
        <v>102</v>
      </c>
      <c r="DH48" s="547" t="s">
        <v>102</v>
      </c>
      <c r="DI48" s="547" t="s">
        <v>102</v>
      </c>
      <c r="DJ48" s="547" t="s">
        <v>102</v>
      </c>
      <c r="DK48" s="547" t="s">
        <v>102</v>
      </c>
      <c r="DL48" s="547" t="s">
        <v>102</v>
      </c>
      <c r="DM48" s="547" t="s">
        <v>102</v>
      </c>
      <c r="DN48" s="547" t="s">
        <v>102</v>
      </c>
      <c r="DO48" s="547" t="s">
        <v>102</v>
      </c>
      <c r="DP48" s="547" t="s">
        <v>102</v>
      </c>
      <c r="DQ48" s="547" t="s">
        <v>102</v>
      </c>
      <c r="DR48" s="547" t="s">
        <v>102</v>
      </c>
      <c r="DS48" s="547" t="s">
        <v>102</v>
      </c>
      <c r="DT48" s="547" t="s">
        <v>102</v>
      </c>
      <c r="DU48" s="547" t="s">
        <v>102</v>
      </c>
      <c r="DV48" s="547" t="s">
        <v>102</v>
      </c>
      <c r="DW48" s="547" t="s">
        <v>102</v>
      </c>
      <c r="DX48" s="547" t="s">
        <v>102</v>
      </c>
      <c r="DY48" s="547" t="s">
        <v>102</v>
      </c>
      <c r="DZ48" s="547" t="s">
        <v>102</v>
      </c>
      <c r="EA48" s="547" t="s">
        <v>102</v>
      </c>
      <c r="EB48" s="547" t="s">
        <v>102</v>
      </c>
      <c r="EC48" s="547" t="s">
        <v>102</v>
      </c>
      <c r="ED48" s="547" t="s">
        <v>102</v>
      </c>
      <c r="EE48" s="547" t="s">
        <v>102</v>
      </c>
      <c r="EF48" s="547" t="s">
        <v>102</v>
      </c>
      <c r="EG48" s="547" t="s">
        <v>102</v>
      </c>
      <c r="EH48" s="547" t="s">
        <v>102</v>
      </c>
      <c r="EI48" s="547" t="s">
        <v>102</v>
      </c>
      <c r="EJ48" s="547" t="s">
        <v>102</v>
      </c>
      <c r="EK48" s="547" t="s">
        <v>102</v>
      </c>
      <c r="EL48" s="547" t="s">
        <v>102</v>
      </c>
      <c r="EM48" s="547" t="s">
        <v>102</v>
      </c>
      <c r="EN48" s="547" t="s">
        <v>102</v>
      </c>
      <c r="EO48" s="547" t="s">
        <v>102</v>
      </c>
      <c r="EP48" s="547" t="s">
        <v>102</v>
      </c>
      <c r="EQ48" s="547" t="s">
        <v>102</v>
      </c>
      <c r="ER48" s="547" t="s">
        <v>102</v>
      </c>
      <c r="ES48" s="547" t="s">
        <v>102</v>
      </c>
      <c r="ET48" s="547" t="s">
        <v>102</v>
      </c>
      <c r="EU48" s="547" t="s">
        <v>102</v>
      </c>
      <c r="EV48" s="547" t="s">
        <v>102</v>
      </c>
      <c r="EW48" s="547" t="s">
        <v>102</v>
      </c>
      <c r="EX48" s="547" t="s">
        <v>102</v>
      </c>
      <c r="EY48" s="547" t="s">
        <v>102</v>
      </c>
      <c r="EZ48" s="547" t="s">
        <v>102</v>
      </c>
      <c r="FA48" s="547" t="s">
        <v>102</v>
      </c>
      <c r="FB48" s="547" t="s">
        <v>102</v>
      </c>
      <c r="FC48" s="547" t="s">
        <v>102</v>
      </c>
      <c r="FD48" s="547" t="s">
        <v>102</v>
      </c>
      <c r="FE48" s="547" t="s">
        <v>102</v>
      </c>
      <c r="FF48" s="547" t="s">
        <v>102</v>
      </c>
      <c r="FG48" s="547" t="s">
        <v>102</v>
      </c>
      <c r="FH48" s="547" t="s">
        <v>102</v>
      </c>
      <c r="FI48" s="547" t="s">
        <v>102</v>
      </c>
      <c r="FJ48" s="547" t="s">
        <v>102</v>
      </c>
      <c r="FK48" s="547" t="s">
        <v>102</v>
      </c>
      <c r="FL48" s="547" t="s">
        <v>102</v>
      </c>
      <c r="FM48" s="547" t="s">
        <v>102</v>
      </c>
      <c r="FN48" s="547" t="s">
        <v>102</v>
      </c>
      <c r="FO48" s="547" t="s">
        <v>102</v>
      </c>
      <c r="FP48" s="547" t="s">
        <v>102</v>
      </c>
      <c r="FQ48" s="547" t="s">
        <v>102</v>
      </c>
      <c r="FR48" s="547" t="s">
        <v>102</v>
      </c>
      <c r="FS48" s="547" t="s">
        <v>102</v>
      </c>
      <c r="FT48" s="547" t="s">
        <v>102</v>
      </c>
      <c r="FU48" s="547" t="s">
        <v>102</v>
      </c>
      <c r="FV48" s="547" t="s">
        <v>102</v>
      </c>
    </row>
    <row r="49" spans="1:178" hidden="1" x14ac:dyDescent="0.15">
      <c r="A49" s="547">
        <v>3050773</v>
      </c>
      <c r="B49" s="547" t="s">
        <v>102</v>
      </c>
      <c r="C49" s="547" t="s">
        <v>102</v>
      </c>
      <c r="D49" s="547" t="s">
        <v>102</v>
      </c>
      <c r="E49" s="547" t="s">
        <v>102</v>
      </c>
      <c r="F49" s="547" t="s">
        <v>102</v>
      </c>
      <c r="G49" s="547" t="s">
        <v>102</v>
      </c>
      <c r="H49" s="547" t="s">
        <v>102</v>
      </c>
      <c r="I49" s="547" t="s">
        <v>102</v>
      </c>
      <c r="J49" s="547" t="s">
        <v>102</v>
      </c>
      <c r="K49" s="547" t="s">
        <v>102</v>
      </c>
      <c r="L49" s="547" t="s">
        <v>102</v>
      </c>
      <c r="M49" s="547" t="s">
        <v>102</v>
      </c>
      <c r="N49" s="547" t="s">
        <v>102</v>
      </c>
      <c r="O49" s="547" t="s">
        <v>102</v>
      </c>
      <c r="P49" s="547" t="s">
        <v>102</v>
      </c>
      <c r="Q49" s="547" t="s">
        <v>102</v>
      </c>
      <c r="R49" s="547" t="s">
        <v>102</v>
      </c>
      <c r="S49" s="547" t="s">
        <v>102</v>
      </c>
      <c r="T49" s="547" t="s">
        <v>102</v>
      </c>
      <c r="U49" s="547" t="s">
        <v>102</v>
      </c>
      <c r="V49" s="547" t="s">
        <v>102</v>
      </c>
      <c r="W49" s="547" t="s">
        <v>102</v>
      </c>
      <c r="X49" s="547" t="s">
        <v>102</v>
      </c>
      <c r="Y49" s="547" t="s">
        <v>102</v>
      </c>
      <c r="Z49" s="547" t="s">
        <v>102</v>
      </c>
      <c r="AA49" s="547" t="s">
        <v>102</v>
      </c>
      <c r="AB49" s="547" t="s">
        <v>102</v>
      </c>
      <c r="AC49" s="547" t="s">
        <v>102</v>
      </c>
      <c r="AD49" s="547" t="s">
        <v>102</v>
      </c>
      <c r="AE49" s="547" t="s">
        <v>102</v>
      </c>
      <c r="AF49" s="547" t="s">
        <v>102</v>
      </c>
      <c r="AG49" s="547" t="s">
        <v>102</v>
      </c>
      <c r="AH49" s="547" t="s">
        <v>102</v>
      </c>
      <c r="AI49" s="547" t="s">
        <v>102</v>
      </c>
      <c r="AJ49" s="547" t="s">
        <v>102</v>
      </c>
      <c r="AK49" s="547" t="s">
        <v>102</v>
      </c>
      <c r="AL49" s="547" t="s">
        <v>102</v>
      </c>
      <c r="AM49" s="547" t="s">
        <v>102</v>
      </c>
      <c r="AN49" s="547" t="s">
        <v>102</v>
      </c>
      <c r="AO49" s="547" t="s">
        <v>102</v>
      </c>
      <c r="AP49" s="547" t="s">
        <v>102</v>
      </c>
      <c r="AQ49" s="547" t="s">
        <v>102</v>
      </c>
      <c r="AR49" s="547" t="s">
        <v>102</v>
      </c>
      <c r="AS49" s="547" t="s">
        <v>102</v>
      </c>
      <c r="AT49" s="547" t="s">
        <v>102</v>
      </c>
      <c r="AU49" s="547" t="s">
        <v>102</v>
      </c>
      <c r="AV49" s="547" t="s">
        <v>102</v>
      </c>
      <c r="AW49" s="547" t="s">
        <v>102</v>
      </c>
      <c r="AX49" s="547" t="s">
        <v>102</v>
      </c>
      <c r="AY49" s="547" t="s">
        <v>102</v>
      </c>
      <c r="AZ49" s="547" t="s">
        <v>102</v>
      </c>
      <c r="BA49" s="547" t="s">
        <v>102</v>
      </c>
      <c r="BB49" s="547" t="s">
        <v>102</v>
      </c>
      <c r="BC49" s="547" t="s">
        <v>102</v>
      </c>
      <c r="BD49" s="547" t="s">
        <v>102</v>
      </c>
      <c r="BE49" s="547" t="s">
        <v>102</v>
      </c>
      <c r="BF49" s="547" t="s">
        <v>102</v>
      </c>
      <c r="BG49" s="547" t="s">
        <v>102</v>
      </c>
      <c r="BH49" s="547" t="s">
        <v>102</v>
      </c>
      <c r="BI49" s="547" t="s">
        <v>102</v>
      </c>
      <c r="BJ49" s="547" t="s">
        <v>102</v>
      </c>
      <c r="BK49" s="547" t="s">
        <v>102</v>
      </c>
      <c r="BL49" s="547" t="s">
        <v>102</v>
      </c>
      <c r="BM49" s="547" t="s">
        <v>102</v>
      </c>
      <c r="BN49" s="547" t="s">
        <v>102</v>
      </c>
      <c r="BO49" s="547" t="s">
        <v>102</v>
      </c>
      <c r="BP49" s="547" t="s">
        <v>102</v>
      </c>
      <c r="BQ49" s="547" t="s">
        <v>102</v>
      </c>
      <c r="BR49" s="547" t="s">
        <v>102</v>
      </c>
      <c r="BS49" s="547" t="s">
        <v>102</v>
      </c>
      <c r="BT49" s="547" t="s">
        <v>102</v>
      </c>
      <c r="BU49" s="547" t="s">
        <v>102</v>
      </c>
      <c r="BV49" s="547" t="s">
        <v>102</v>
      </c>
      <c r="BW49" s="547" t="s">
        <v>102</v>
      </c>
      <c r="BX49" s="547" t="s">
        <v>102</v>
      </c>
      <c r="BY49" s="547" t="s">
        <v>102</v>
      </c>
      <c r="BZ49" s="547" t="s">
        <v>102</v>
      </c>
      <c r="CA49" s="547" t="s">
        <v>102</v>
      </c>
      <c r="CB49" s="547" t="s">
        <v>102</v>
      </c>
      <c r="CC49" s="547" t="s">
        <v>102</v>
      </c>
      <c r="CD49" s="547" t="s">
        <v>102</v>
      </c>
      <c r="CE49" s="547" t="s">
        <v>102</v>
      </c>
      <c r="CF49" s="547" t="s">
        <v>102</v>
      </c>
      <c r="CG49" s="547" t="s">
        <v>102</v>
      </c>
      <c r="CH49" s="547" t="s">
        <v>102</v>
      </c>
      <c r="CI49" s="547" t="s">
        <v>102</v>
      </c>
      <c r="CJ49" s="547" t="s">
        <v>102</v>
      </c>
      <c r="CK49" s="547" t="s">
        <v>102</v>
      </c>
      <c r="CL49" s="547" t="s">
        <v>102</v>
      </c>
      <c r="CM49" s="547" t="s">
        <v>102</v>
      </c>
      <c r="CN49" s="547" t="s">
        <v>102</v>
      </c>
      <c r="CO49" s="547" t="s">
        <v>102</v>
      </c>
      <c r="CP49" s="547" t="s">
        <v>102</v>
      </c>
      <c r="CQ49" s="547" t="s">
        <v>102</v>
      </c>
      <c r="CR49" s="547" t="s">
        <v>102</v>
      </c>
      <c r="CS49" s="547" t="s">
        <v>102</v>
      </c>
      <c r="CT49" s="547" t="s">
        <v>102</v>
      </c>
      <c r="CU49" s="547" t="s">
        <v>102</v>
      </c>
      <c r="CV49" s="547" t="s">
        <v>102</v>
      </c>
      <c r="CW49" s="547" t="s">
        <v>102</v>
      </c>
      <c r="CX49" s="547" t="s">
        <v>102</v>
      </c>
      <c r="CY49" s="547" t="s">
        <v>102</v>
      </c>
      <c r="CZ49" s="547" t="s">
        <v>102</v>
      </c>
      <c r="DA49" s="547" t="s">
        <v>102</v>
      </c>
      <c r="DB49" s="547" t="s">
        <v>102</v>
      </c>
      <c r="DC49" s="547" t="s">
        <v>102</v>
      </c>
      <c r="DD49" s="547" t="s">
        <v>102</v>
      </c>
      <c r="DE49" s="547" t="s">
        <v>102</v>
      </c>
      <c r="DF49" s="547" t="s">
        <v>102</v>
      </c>
      <c r="DG49" s="547" t="s">
        <v>102</v>
      </c>
      <c r="DH49" s="547" t="s">
        <v>102</v>
      </c>
      <c r="DI49" s="547" t="s">
        <v>102</v>
      </c>
      <c r="DJ49" s="547" t="s">
        <v>102</v>
      </c>
      <c r="DK49" s="547" t="s">
        <v>102</v>
      </c>
      <c r="DL49" s="547" t="s">
        <v>102</v>
      </c>
      <c r="DM49" s="547" t="s">
        <v>102</v>
      </c>
      <c r="DN49" s="547" t="s">
        <v>102</v>
      </c>
      <c r="DO49" s="547" t="s">
        <v>102</v>
      </c>
      <c r="DP49" s="547" t="s">
        <v>102</v>
      </c>
      <c r="DQ49" s="547" t="s">
        <v>102</v>
      </c>
      <c r="DR49" s="547" t="s">
        <v>102</v>
      </c>
      <c r="DS49" s="547" t="s">
        <v>102</v>
      </c>
      <c r="DT49" s="547" t="s">
        <v>102</v>
      </c>
      <c r="DU49" s="547" t="s">
        <v>102</v>
      </c>
      <c r="DV49" s="547" t="s">
        <v>102</v>
      </c>
      <c r="DW49" s="547" t="s">
        <v>102</v>
      </c>
      <c r="DX49" s="547" t="s">
        <v>102</v>
      </c>
      <c r="DY49" s="547" t="s">
        <v>102</v>
      </c>
      <c r="DZ49" s="547" t="s">
        <v>102</v>
      </c>
      <c r="EA49" s="547" t="s">
        <v>102</v>
      </c>
      <c r="EB49" s="547" t="s">
        <v>102</v>
      </c>
      <c r="EC49" s="547" t="s">
        <v>102</v>
      </c>
      <c r="ED49" s="547" t="s">
        <v>102</v>
      </c>
      <c r="EE49" s="547" t="s">
        <v>102</v>
      </c>
      <c r="EF49" s="547" t="s">
        <v>102</v>
      </c>
      <c r="EG49" s="547" t="s">
        <v>102</v>
      </c>
      <c r="EH49" s="547" t="s">
        <v>102</v>
      </c>
      <c r="EI49" s="547" t="s">
        <v>102</v>
      </c>
      <c r="EJ49" s="547" t="s">
        <v>102</v>
      </c>
      <c r="EK49" s="547" t="s">
        <v>102</v>
      </c>
      <c r="EL49" s="547" t="s">
        <v>102</v>
      </c>
      <c r="EM49" s="547" t="s">
        <v>102</v>
      </c>
      <c r="EN49" s="547" t="s">
        <v>102</v>
      </c>
      <c r="EO49" s="547" t="s">
        <v>102</v>
      </c>
      <c r="EP49" s="547" t="s">
        <v>102</v>
      </c>
      <c r="EQ49" s="547" t="s">
        <v>102</v>
      </c>
      <c r="ER49" s="547" t="s">
        <v>102</v>
      </c>
      <c r="ES49" s="547" t="s">
        <v>102</v>
      </c>
      <c r="ET49" s="547" t="s">
        <v>102</v>
      </c>
      <c r="EU49" s="547" t="s">
        <v>102</v>
      </c>
      <c r="EV49" s="547" t="s">
        <v>102</v>
      </c>
      <c r="EW49" s="547" t="s">
        <v>102</v>
      </c>
      <c r="EX49" s="547" t="s">
        <v>102</v>
      </c>
      <c r="EY49" s="547" t="s">
        <v>102</v>
      </c>
      <c r="EZ49" s="547" t="s">
        <v>102</v>
      </c>
      <c r="FA49" s="547" t="s">
        <v>102</v>
      </c>
      <c r="FB49" s="547" t="s">
        <v>102</v>
      </c>
      <c r="FC49" s="547" t="s">
        <v>102</v>
      </c>
      <c r="FD49" s="547" t="s">
        <v>102</v>
      </c>
      <c r="FE49" s="547" t="s">
        <v>102</v>
      </c>
      <c r="FF49" s="547" t="s">
        <v>102</v>
      </c>
      <c r="FG49" s="547" t="s">
        <v>102</v>
      </c>
      <c r="FH49" s="547" t="s">
        <v>102</v>
      </c>
      <c r="FI49" s="547" t="s">
        <v>102</v>
      </c>
      <c r="FJ49" s="547" t="s">
        <v>102</v>
      </c>
      <c r="FK49" s="547" t="s">
        <v>102</v>
      </c>
      <c r="FL49" s="547" t="s">
        <v>102</v>
      </c>
      <c r="FM49" s="547" t="s">
        <v>102</v>
      </c>
      <c r="FN49" s="547" t="s">
        <v>102</v>
      </c>
      <c r="FO49" s="547" t="s">
        <v>102</v>
      </c>
      <c r="FP49" s="547" t="s">
        <v>102</v>
      </c>
      <c r="FQ49" s="547" t="s">
        <v>102</v>
      </c>
      <c r="FR49" s="547" t="s">
        <v>102</v>
      </c>
      <c r="FS49" s="547" t="s">
        <v>102</v>
      </c>
      <c r="FT49" s="547" t="s">
        <v>102</v>
      </c>
      <c r="FU49" s="547" t="s">
        <v>102</v>
      </c>
      <c r="FV49" s="547" t="s">
        <v>102</v>
      </c>
    </row>
    <row r="50" spans="1:178" hidden="1" x14ac:dyDescent="0.15">
      <c r="A50" s="547">
        <v>3050773</v>
      </c>
      <c r="B50" s="547" t="s">
        <v>102</v>
      </c>
      <c r="C50" s="547" t="s">
        <v>102</v>
      </c>
      <c r="D50" s="547" t="s">
        <v>102</v>
      </c>
      <c r="E50" s="547" t="s">
        <v>102</v>
      </c>
      <c r="F50" s="547" t="s">
        <v>102</v>
      </c>
      <c r="G50" s="547" t="s">
        <v>102</v>
      </c>
      <c r="H50" s="547" t="s">
        <v>102</v>
      </c>
      <c r="I50" s="547" t="s">
        <v>102</v>
      </c>
      <c r="J50" s="547" t="s">
        <v>102</v>
      </c>
      <c r="K50" s="547" t="s">
        <v>102</v>
      </c>
      <c r="L50" s="547" t="s">
        <v>102</v>
      </c>
      <c r="M50" s="547" t="s">
        <v>102</v>
      </c>
      <c r="N50" s="547" t="s">
        <v>102</v>
      </c>
      <c r="O50" s="547" t="s">
        <v>102</v>
      </c>
      <c r="P50" s="547" t="s">
        <v>102</v>
      </c>
      <c r="Q50" s="547" t="s">
        <v>102</v>
      </c>
      <c r="R50" s="547" t="s">
        <v>102</v>
      </c>
      <c r="S50" s="547" t="s">
        <v>102</v>
      </c>
      <c r="T50" s="547" t="s">
        <v>102</v>
      </c>
      <c r="U50" s="547" t="s">
        <v>102</v>
      </c>
      <c r="V50" s="547" t="s">
        <v>102</v>
      </c>
      <c r="W50" s="547" t="s">
        <v>102</v>
      </c>
      <c r="X50" s="547" t="s">
        <v>102</v>
      </c>
      <c r="Y50" s="547" t="s">
        <v>102</v>
      </c>
      <c r="Z50" s="547" t="s">
        <v>102</v>
      </c>
      <c r="AA50" s="547" t="s">
        <v>102</v>
      </c>
      <c r="AB50" s="547" t="s">
        <v>102</v>
      </c>
      <c r="AC50" s="547" t="s">
        <v>102</v>
      </c>
      <c r="AD50" s="547" t="s">
        <v>102</v>
      </c>
      <c r="AE50" s="547" t="s">
        <v>102</v>
      </c>
      <c r="AF50" s="547" t="s">
        <v>102</v>
      </c>
      <c r="AG50" s="547" t="s">
        <v>102</v>
      </c>
      <c r="AH50" s="547" t="s">
        <v>102</v>
      </c>
      <c r="AI50" s="547" t="s">
        <v>102</v>
      </c>
      <c r="AJ50" s="547" t="s">
        <v>102</v>
      </c>
      <c r="AK50" s="547" t="s">
        <v>102</v>
      </c>
      <c r="AL50" s="547" t="s">
        <v>102</v>
      </c>
      <c r="AM50" s="547" t="s">
        <v>102</v>
      </c>
      <c r="AN50" s="547" t="s">
        <v>102</v>
      </c>
      <c r="AO50" s="547" t="s">
        <v>102</v>
      </c>
      <c r="AP50" s="547" t="s">
        <v>102</v>
      </c>
      <c r="AQ50" s="547" t="s">
        <v>102</v>
      </c>
      <c r="AR50" s="547" t="s">
        <v>102</v>
      </c>
      <c r="AS50" s="547" t="s">
        <v>102</v>
      </c>
      <c r="AT50" s="547" t="s">
        <v>102</v>
      </c>
      <c r="AU50" s="547" t="s">
        <v>102</v>
      </c>
      <c r="AV50" s="547" t="s">
        <v>102</v>
      </c>
      <c r="AW50" s="547" t="s">
        <v>102</v>
      </c>
      <c r="AX50" s="547" t="s">
        <v>102</v>
      </c>
      <c r="AY50" s="547" t="s">
        <v>102</v>
      </c>
      <c r="AZ50" s="547" t="s">
        <v>102</v>
      </c>
      <c r="BA50" s="547" t="s">
        <v>102</v>
      </c>
      <c r="BB50" s="547" t="s">
        <v>102</v>
      </c>
      <c r="BC50" s="547" t="s">
        <v>102</v>
      </c>
      <c r="BD50" s="547" t="s">
        <v>102</v>
      </c>
      <c r="BE50" s="547" t="s">
        <v>102</v>
      </c>
      <c r="BF50" s="547" t="s">
        <v>102</v>
      </c>
      <c r="BG50" s="547" t="s">
        <v>102</v>
      </c>
      <c r="BH50" s="547" t="s">
        <v>102</v>
      </c>
      <c r="BI50" s="547" t="s">
        <v>102</v>
      </c>
      <c r="BJ50" s="547" t="s">
        <v>102</v>
      </c>
      <c r="BK50" s="547" t="s">
        <v>102</v>
      </c>
      <c r="BL50" s="547" t="s">
        <v>102</v>
      </c>
      <c r="BM50" s="547" t="s">
        <v>102</v>
      </c>
      <c r="BN50" s="547" t="s">
        <v>102</v>
      </c>
      <c r="BO50" s="547" t="s">
        <v>102</v>
      </c>
      <c r="BP50" s="547" t="s">
        <v>102</v>
      </c>
      <c r="BQ50" s="547" t="s">
        <v>102</v>
      </c>
      <c r="BR50" s="547" t="s">
        <v>102</v>
      </c>
      <c r="BS50" s="547" t="s">
        <v>102</v>
      </c>
      <c r="BT50" s="547" t="s">
        <v>102</v>
      </c>
      <c r="BU50" s="547" t="s">
        <v>102</v>
      </c>
      <c r="BV50" s="547" t="s">
        <v>102</v>
      </c>
      <c r="BW50" s="547" t="s">
        <v>102</v>
      </c>
      <c r="BX50" s="547" t="s">
        <v>102</v>
      </c>
      <c r="BY50" s="547" t="s">
        <v>102</v>
      </c>
      <c r="BZ50" s="547" t="s">
        <v>102</v>
      </c>
      <c r="CA50" s="547" t="s">
        <v>102</v>
      </c>
      <c r="CB50" s="547" t="s">
        <v>102</v>
      </c>
      <c r="CC50" s="547" t="s">
        <v>102</v>
      </c>
      <c r="CD50" s="547" t="s">
        <v>102</v>
      </c>
      <c r="CE50" s="547" t="s">
        <v>102</v>
      </c>
      <c r="CF50" s="547" t="s">
        <v>102</v>
      </c>
      <c r="CG50" s="547" t="s">
        <v>102</v>
      </c>
      <c r="CH50" s="547" t="s">
        <v>102</v>
      </c>
      <c r="CI50" s="547" t="s">
        <v>102</v>
      </c>
      <c r="CJ50" s="547" t="s">
        <v>102</v>
      </c>
      <c r="CK50" s="547" t="s">
        <v>102</v>
      </c>
      <c r="CL50" s="547" t="s">
        <v>102</v>
      </c>
      <c r="CM50" s="547" t="s">
        <v>102</v>
      </c>
      <c r="CN50" s="547" t="s">
        <v>102</v>
      </c>
      <c r="CO50" s="547" t="s">
        <v>102</v>
      </c>
      <c r="CP50" s="547" t="s">
        <v>102</v>
      </c>
      <c r="CQ50" s="547" t="s">
        <v>102</v>
      </c>
      <c r="CR50" s="547" t="s">
        <v>102</v>
      </c>
      <c r="CS50" s="547" t="s">
        <v>102</v>
      </c>
      <c r="CT50" s="547" t="s">
        <v>102</v>
      </c>
      <c r="CU50" s="547" t="s">
        <v>102</v>
      </c>
      <c r="CV50" s="547" t="s">
        <v>102</v>
      </c>
      <c r="CW50" s="547" t="s">
        <v>102</v>
      </c>
      <c r="CX50" s="547" t="s">
        <v>102</v>
      </c>
      <c r="CY50" s="547" t="s">
        <v>102</v>
      </c>
      <c r="CZ50" s="547" t="s">
        <v>102</v>
      </c>
      <c r="DA50" s="547" t="s">
        <v>102</v>
      </c>
      <c r="DB50" s="547" t="s">
        <v>102</v>
      </c>
      <c r="DC50" s="547" t="s">
        <v>102</v>
      </c>
      <c r="DD50" s="547" t="s">
        <v>102</v>
      </c>
      <c r="DE50" s="547" t="s">
        <v>102</v>
      </c>
      <c r="DF50" s="547" t="s">
        <v>102</v>
      </c>
      <c r="DG50" s="547" t="s">
        <v>102</v>
      </c>
      <c r="DH50" s="547" t="s">
        <v>102</v>
      </c>
      <c r="DI50" s="547" t="s">
        <v>102</v>
      </c>
      <c r="DJ50" s="547" t="s">
        <v>102</v>
      </c>
      <c r="DK50" s="547" t="s">
        <v>102</v>
      </c>
      <c r="DL50" s="547" t="s">
        <v>102</v>
      </c>
      <c r="DM50" s="547" t="s">
        <v>102</v>
      </c>
      <c r="DN50" s="547" t="s">
        <v>102</v>
      </c>
      <c r="DO50" s="547" t="s">
        <v>102</v>
      </c>
      <c r="DP50" s="547" t="s">
        <v>102</v>
      </c>
      <c r="DQ50" s="547" t="s">
        <v>102</v>
      </c>
      <c r="DR50" s="547" t="s">
        <v>102</v>
      </c>
      <c r="DS50" s="547" t="s">
        <v>102</v>
      </c>
      <c r="DT50" s="547" t="s">
        <v>102</v>
      </c>
      <c r="DU50" s="547" t="s">
        <v>102</v>
      </c>
      <c r="DV50" s="547" t="s">
        <v>102</v>
      </c>
      <c r="DW50" s="547" t="s">
        <v>102</v>
      </c>
      <c r="DX50" s="547" t="s">
        <v>102</v>
      </c>
      <c r="DY50" s="547" t="s">
        <v>102</v>
      </c>
      <c r="DZ50" s="547" t="s">
        <v>102</v>
      </c>
      <c r="EA50" s="547" t="s">
        <v>102</v>
      </c>
      <c r="EB50" s="547" t="s">
        <v>102</v>
      </c>
      <c r="EC50" s="547" t="s">
        <v>102</v>
      </c>
      <c r="ED50" s="547" t="s">
        <v>102</v>
      </c>
      <c r="EE50" s="547" t="s">
        <v>102</v>
      </c>
      <c r="EF50" s="547" t="s">
        <v>102</v>
      </c>
      <c r="EG50" s="547" t="s">
        <v>102</v>
      </c>
      <c r="EH50" s="547" t="s">
        <v>102</v>
      </c>
      <c r="EI50" s="547" t="s">
        <v>102</v>
      </c>
      <c r="EJ50" s="547" t="s">
        <v>102</v>
      </c>
      <c r="EK50" s="547" t="s">
        <v>102</v>
      </c>
      <c r="EL50" s="547" t="s">
        <v>102</v>
      </c>
      <c r="EM50" s="547" t="s">
        <v>102</v>
      </c>
      <c r="EN50" s="547" t="s">
        <v>102</v>
      </c>
      <c r="EO50" s="547" t="s">
        <v>102</v>
      </c>
      <c r="EP50" s="547" t="s">
        <v>102</v>
      </c>
      <c r="EQ50" s="547" t="s">
        <v>102</v>
      </c>
      <c r="ER50" s="547" t="s">
        <v>102</v>
      </c>
      <c r="ES50" s="547" t="s">
        <v>102</v>
      </c>
      <c r="ET50" s="547" t="s">
        <v>102</v>
      </c>
      <c r="EU50" s="547" t="s">
        <v>102</v>
      </c>
      <c r="EV50" s="547" t="s">
        <v>102</v>
      </c>
      <c r="EW50" s="547" t="s">
        <v>102</v>
      </c>
      <c r="EX50" s="547" t="s">
        <v>102</v>
      </c>
      <c r="EY50" s="547" t="s">
        <v>102</v>
      </c>
      <c r="EZ50" s="547" t="s">
        <v>102</v>
      </c>
      <c r="FA50" s="547" t="s">
        <v>102</v>
      </c>
      <c r="FB50" s="547" t="s">
        <v>102</v>
      </c>
      <c r="FC50" s="547" t="s">
        <v>102</v>
      </c>
      <c r="FD50" s="547" t="s">
        <v>102</v>
      </c>
      <c r="FE50" s="547" t="s">
        <v>102</v>
      </c>
      <c r="FF50" s="547" t="s">
        <v>102</v>
      </c>
      <c r="FG50" s="547" t="s">
        <v>102</v>
      </c>
      <c r="FH50" s="547" t="s">
        <v>102</v>
      </c>
      <c r="FI50" s="547" t="s">
        <v>102</v>
      </c>
      <c r="FJ50" s="547" t="s">
        <v>102</v>
      </c>
      <c r="FK50" s="547" t="s">
        <v>102</v>
      </c>
      <c r="FL50" s="547" t="s">
        <v>102</v>
      </c>
      <c r="FM50" s="547" t="s">
        <v>102</v>
      </c>
      <c r="FN50" s="547" t="s">
        <v>102</v>
      </c>
      <c r="FO50" s="547" t="s">
        <v>102</v>
      </c>
      <c r="FP50" s="547" t="s">
        <v>102</v>
      </c>
      <c r="FQ50" s="547" t="s">
        <v>102</v>
      </c>
      <c r="FR50" s="547" t="s">
        <v>102</v>
      </c>
      <c r="FS50" s="547" t="s">
        <v>102</v>
      </c>
      <c r="FT50" s="547" t="s">
        <v>102</v>
      </c>
      <c r="FU50" s="547" t="s">
        <v>102</v>
      </c>
      <c r="FV50" s="547" t="s">
        <v>102</v>
      </c>
    </row>
    <row r="51" spans="1:178" hidden="1" x14ac:dyDescent="0.15">
      <c r="A51" s="547">
        <v>3048964</v>
      </c>
      <c r="B51" s="547" t="s">
        <v>102</v>
      </c>
      <c r="C51" s="547" t="s">
        <v>102</v>
      </c>
      <c r="D51" s="547" t="s">
        <v>102</v>
      </c>
      <c r="E51" s="547" t="s">
        <v>102</v>
      </c>
      <c r="F51" s="547" t="s">
        <v>102</v>
      </c>
      <c r="G51" s="547" t="s">
        <v>102</v>
      </c>
      <c r="H51" s="547" t="s">
        <v>102</v>
      </c>
      <c r="I51" s="547" t="s">
        <v>102</v>
      </c>
      <c r="J51" s="547" t="s">
        <v>102</v>
      </c>
      <c r="K51" s="547" t="s">
        <v>102</v>
      </c>
      <c r="L51" s="547" t="s">
        <v>102</v>
      </c>
      <c r="M51" s="547" t="s">
        <v>102</v>
      </c>
      <c r="N51" s="547" t="s">
        <v>102</v>
      </c>
      <c r="O51" s="547" t="s">
        <v>102</v>
      </c>
      <c r="P51" s="547" t="s">
        <v>102</v>
      </c>
      <c r="Q51" s="547" t="s">
        <v>102</v>
      </c>
      <c r="R51" s="547" t="s">
        <v>102</v>
      </c>
      <c r="S51" s="547" t="s">
        <v>102</v>
      </c>
      <c r="T51" s="547" t="s">
        <v>102</v>
      </c>
      <c r="U51" s="547" t="s">
        <v>102</v>
      </c>
      <c r="V51" s="547" t="s">
        <v>102</v>
      </c>
      <c r="W51" s="547" t="s">
        <v>102</v>
      </c>
      <c r="X51" s="547" t="s">
        <v>102</v>
      </c>
      <c r="Y51" s="547" t="s">
        <v>102</v>
      </c>
      <c r="Z51" s="547" t="s">
        <v>102</v>
      </c>
      <c r="AA51" s="547" t="s">
        <v>102</v>
      </c>
      <c r="AB51" s="547" t="s">
        <v>102</v>
      </c>
      <c r="AC51" s="547" t="s">
        <v>102</v>
      </c>
      <c r="AD51" s="547" t="s">
        <v>102</v>
      </c>
      <c r="AE51" s="547" t="s">
        <v>102</v>
      </c>
      <c r="AF51" s="547" t="s">
        <v>102</v>
      </c>
      <c r="AG51" s="547" t="s">
        <v>102</v>
      </c>
      <c r="AH51" s="547" t="s">
        <v>102</v>
      </c>
      <c r="AI51" s="547" t="s">
        <v>102</v>
      </c>
      <c r="AJ51" s="547" t="s">
        <v>102</v>
      </c>
      <c r="AK51" s="547" t="s">
        <v>102</v>
      </c>
      <c r="AL51" s="547" t="s">
        <v>102</v>
      </c>
      <c r="AM51" s="547" t="s">
        <v>102</v>
      </c>
      <c r="AN51" s="547" t="s">
        <v>102</v>
      </c>
      <c r="AO51" s="547" t="s">
        <v>102</v>
      </c>
      <c r="AP51" s="547" t="s">
        <v>102</v>
      </c>
      <c r="AQ51" s="547" t="s">
        <v>102</v>
      </c>
      <c r="AR51" s="547" t="s">
        <v>102</v>
      </c>
      <c r="AS51" s="547" t="s">
        <v>102</v>
      </c>
      <c r="AT51" s="547" t="s">
        <v>102</v>
      </c>
      <c r="AU51" s="547" t="s">
        <v>102</v>
      </c>
      <c r="AV51" s="547" t="s">
        <v>102</v>
      </c>
      <c r="AW51" s="547" t="s">
        <v>102</v>
      </c>
      <c r="AX51" s="547" t="s">
        <v>102</v>
      </c>
      <c r="AY51" s="547" t="s">
        <v>102</v>
      </c>
      <c r="AZ51" s="547" t="s">
        <v>102</v>
      </c>
      <c r="BA51" s="547" t="s">
        <v>102</v>
      </c>
      <c r="BB51" s="547" t="s">
        <v>102</v>
      </c>
      <c r="BC51" s="547" t="s">
        <v>102</v>
      </c>
      <c r="BD51" s="547" t="s">
        <v>102</v>
      </c>
      <c r="BE51" s="547" t="s">
        <v>102</v>
      </c>
      <c r="BF51" s="547" t="s">
        <v>102</v>
      </c>
      <c r="BG51" s="547" t="s">
        <v>102</v>
      </c>
      <c r="BH51" s="547" t="s">
        <v>102</v>
      </c>
      <c r="BI51" s="547" t="s">
        <v>102</v>
      </c>
      <c r="BJ51" s="547" t="s">
        <v>102</v>
      </c>
      <c r="BK51" s="547" t="s">
        <v>102</v>
      </c>
      <c r="BL51" s="547" t="s">
        <v>102</v>
      </c>
      <c r="BM51" s="547" t="s">
        <v>102</v>
      </c>
      <c r="BN51" s="547" t="s">
        <v>102</v>
      </c>
      <c r="BO51" s="547" t="s">
        <v>102</v>
      </c>
      <c r="BP51" s="547" t="s">
        <v>102</v>
      </c>
      <c r="BQ51" s="547" t="s">
        <v>102</v>
      </c>
      <c r="BR51" s="547" t="s">
        <v>102</v>
      </c>
      <c r="BS51" s="547" t="s">
        <v>102</v>
      </c>
      <c r="BT51" s="547" t="s">
        <v>102</v>
      </c>
      <c r="BU51" s="547" t="s">
        <v>102</v>
      </c>
      <c r="BV51" s="547" t="s">
        <v>102</v>
      </c>
      <c r="BW51" s="547" t="s">
        <v>102</v>
      </c>
      <c r="BX51" s="547" t="s">
        <v>102</v>
      </c>
      <c r="BY51" s="547" t="s">
        <v>102</v>
      </c>
      <c r="BZ51" s="547" t="s">
        <v>102</v>
      </c>
      <c r="CA51" s="547" t="s">
        <v>102</v>
      </c>
      <c r="CB51" s="547" t="s">
        <v>102</v>
      </c>
      <c r="CC51" s="547" t="s">
        <v>102</v>
      </c>
      <c r="CD51" s="547" t="s">
        <v>102</v>
      </c>
      <c r="CE51" s="547" t="s">
        <v>102</v>
      </c>
      <c r="CF51" s="547" t="s">
        <v>102</v>
      </c>
      <c r="CG51" s="547" t="s">
        <v>102</v>
      </c>
      <c r="CH51" s="547" t="s">
        <v>102</v>
      </c>
      <c r="CI51" s="547" t="s">
        <v>102</v>
      </c>
      <c r="CJ51" s="547" t="s">
        <v>102</v>
      </c>
      <c r="CK51" s="547" t="s">
        <v>102</v>
      </c>
      <c r="CL51" s="547" t="s">
        <v>102</v>
      </c>
      <c r="CM51" s="547" t="s">
        <v>102</v>
      </c>
      <c r="CN51" s="547" t="s">
        <v>102</v>
      </c>
      <c r="CO51" s="547" t="s">
        <v>102</v>
      </c>
      <c r="CP51" s="547" t="s">
        <v>102</v>
      </c>
      <c r="CQ51" s="547" t="s">
        <v>102</v>
      </c>
      <c r="CR51" s="547" t="s">
        <v>102</v>
      </c>
      <c r="CS51" s="547" t="s">
        <v>102</v>
      </c>
      <c r="CT51" s="547" t="s">
        <v>102</v>
      </c>
      <c r="CU51" s="547" t="s">
        <v>102</v>
      </c>
      <c r="CV51" s="547" t="s">
        <v>102</v>
      </c>
      <c r="CW51" s="547" t="s">
        <v>102</v>
      </c>
      <c r="CX51" s="547" t="s">
        <v>102</v>
      </c>
      <c r="CY51" s="547" t="s">
        <v>102</v>
      </c>
      <c r="CZ51" s="547" t="s">
        <v>102</v>
      </c>
      <c r="DA51" s="547" t="s">
        <v>102</v>
      </c>
      <c r="DB51" s="547" t="s">
        <v>102</v>
      </c>
      <c r="DC51" s="547" t="s">
        <v>102</v>
      </c>
      <c r="DD51" s="547" t="s">
        <v>102</v>
      </c>
      <c r="DE51" s="547" t="s">
        <v>102</v>
      </c>
      <c r="DF51" s="547" t="s">
        <v>102</v>
      </c>
      <c r="DG51" s="547" t="s">
        <v>102</v>
      </c>
      <c r="DH51" s="547" t="s">
        <v>102</v>
      </c>
      <c r="DI51" s="547" t="s">
        <v>102</v>
      </c>
      <c r="DJ51" s="547" t="s">
        <v>102</v>
      </c>
      <c r="DK51" s="547" t="s">
        <v>102</v>
      </c>
      <c r="DL51" s="547" t="s">
        <v>102</v>
      </c>
      <c r="DM51" s="547" t="s">
        <v>102</v>
      </c>
      <c r="DN51" s="547" t="s">
        <v>102</v>
      </c>
      <c r="DO51" s="547" t="s">
        <v>102</v>
      </c>
      <c r="DP51" s="547" t="s">
        <v>102</v>
      </c>
      <c r="DQ51" s="547" t="s">
        <v>102</v>
      </c>
      <c r="DR51" s="547" t="s">
        <v>102</v>
      </c>
      <c r="DS51" s="547" t="s">
        <v>102</v>
      </c>
      <c r="DT51" s="547" t="s">
        <v>102</v>
      </c>
      <c r="DU51" s="547" t="s">
        <v>102</v>
      </c>
      <c r="DV51" s="547" t="s">
        <v>102</v>
      </c>
      <c r="DW51" s="547" t="s">
        <v>102</v>
      </c>
      <c r="DX51" s="547" t="s">
        <v>102</v>
      </c>
      <c r="DY51" s="547" t="s">
        <v>102</v>
      </c>
      <c r="DZ51" s="547" t="s">
        <v>102</v>
      </c>
      <c r="EA51" s="547" t="s">
        <v>102</v>
      </c>
      <c r="EB51" s="547" t="s">
        <v>102</v>
      </c>
      <c r="EC51" s="547" t="s">
        <v>102</v>
      </c>
      <c r="ED51" s="547" t="s">
        <v>102</v>
      </c>
      <c r="EE51" s="547" t="s">
        <v>102</v>
      </c>
      <c r="EF51" s="547" t="s">
        <v>102</v>
      </c>
      <c r="EG51" s="547" t="s">
        <v>102</v>
      </c>
      <c r="EH51" s="547" t="s">
        <v>102</v>
      </c>
      <c r="EI51" s="547" t="s">
        <v>102</v>
      </c>
      <c r="EJ51" s="547" t="s">
        <v>102</v>
      </c>
      <c r="EK51" s="547" t="s">
        <v>102</v>
      </c>
      <c r="EL51" s="547" t="s">
        <v>102</v>
      </c>
      <c r="EM51" s="547" t="s">
        <v>102</v>
      </c>
      <c r="EN51" s="547" t="s">
        <v>102</v>
      </c>
      <c r="EO51" s="547" t="s">
        <v>102</v>
      </c>
      <c r="EP51" s="547" t="s">
        <v>102</v>
      </c>
      <c r="EQ51" s="547" t="s">
        <v>102</v>
      </c>
      <c r="ER51" s="547" t="s">
        <v>102</v>
      </c>
      <c r="ES51" s="547" t="s">
        <v>102</v>
      </c>
      <c r="ET51" s="547" t="s">
        <v>102</v>
      </c>
      <c r="EU51" s="547" t="s">
        <v>102</v>
      </c>
      <c r="EV51" s="547" t="s">
        <v>102</v>
      </c>
      <c r="EW51" s="547" t="s">
        <v>102</v>
      </c>
      <c r="EX51" s="547" t="s">
        <v>102</v>
      </c>
      <c r="EY51" s="547" t="s">
        <v>102</v>
      </c>
      <c r="EZ51" s="547" t="s">
        <v>102</v>
      </c>
      <c r="FA51" s="547" t="s">
        <v>102</v>
      </c>
      <c r="FB51" s="547" t="s">
        <v>102</v>
      </c>
      <c r="FC51" s="547" t="s">
        <v>102</v>
      </c>
      <c r="FD51" s="547" t="s">
        <v>102</v>
      </c>
      <c r="FE51" s="547" t="s">
        <v>102</v>
      </c>
      <c r="FF51" s="547" t="s">
        <v>102</v>
      </c>
      <c r="FG51" s="547" t="s">
        <v>102</v>
      </c>
      <c r="FH51" s="547" t="s">
        <v>102</v>
      </c>
      <c r="FI51" s="547" t="s">
        <v>102</v>
      </c>
      <c r="FJ51" s="547" t="s">
        <v>102</v>
      </c>
      <c r="FK51" s="547" t="s">
        <v>102</v>
      </c>
      <c r="FL51" s="547" t="s">
        <v>102</v>
      </c>
      <c r="FM51" s="547" t="s">
        <v>102</v>
      </c>
      <c r="FN51" s="547" t="s">
        <v>102</v>
      </c>
      <c r="FO51" s="547" t="s">
        <v>102</v>
      </c>
      <c r="FP51" s="547" t="s">
        <v>102</v>
      </c>
      <c r="FQ51" s="547" t="s">
        <v>102</v>
      </c>
      <c r="FR51" s="547" t="s">
        <v>102</v>
      </c>
      <c r="FS51" s="547" t="s">
        <v>102</v>
      </c>
      <c r="FT51" s="547" t="s">
        <v>102</v>
      </c>
      <c r="FU51" s="547" t="s">
        <v>102</v>
      </c>
      <c r="FV51" s="547" t="s">
        <v>102</v>
      </c>
    </row>
    <row r="52" spans="1:178" hidden="1" x14ac:dyDescent="0.15">
      <c r="A52" s="547">
        <v>3048964</v>
      </c>
      <c r="B52" s="547" t="s">
        <v>102</v>
      </c>
      <c r="C52" s="547" t="s">
        <v>102</v>
      </c>
      <c r="D52" s="547" t="s">
        <v>102</v>
      </c>
      <c r="E52" s="547" t="s">
        <v>102</v>
      </c>
      <c r="F52" s="547" t="s">
        <v>102</v>
      </c>
      <c r="G52" s="547" t="s">
        <v>102</v>
      </c>
      <c r="H52" s="547" t="s">
        <v>102</v>
      </c>
      <c r="I52" s="547" t="s">
        <v>102</v>
      </c>
      <c r="J52" s="547" t="s">
        <v>102</v>
      </c>
      <c r="K52" s="547" t="s">
        <v>102</v>
      </c>
      <c r="L52" s="547" t="s">
        <v>102</v>
      </c>
      <c r="M52" s="547" t="s">
        <v>102</v>
      </c>
      <c r="N52" s="547" t="s">
        <v>102</v>
      </c>
      <c r="O52" s="547" t="s">
        <v>102</v>
      </c>
      <c r="P52" s="547" t="s">
        <v>102</v>
      </c>
      <c r="Q52" s="547" t="s">
        <v>102</v>
      </c>
      <c r="R52" s="547" t="s">
        <v>102</v>
      </c>
      <c r="S52" s="547" t="s">
        <v>102</v>
      </c>
      <c r="T52" s="547" t="s">
        <v>102</v>
      </c>
      <c r="U52" s="547" t="s">
        <v>102</v>
      </c>
      <c r="V52" s="547" t="s">
        <v>102</v>
      </c>
      <c r="W52" s="547" t="s">
        <v>102</v>
      </c>
      <c r="X52" s="547" t="s">
        <v>102</v>
      </c>
      <c r="Y52" s="547" t="s">
        <v>102</v>
      </c>
      <c r="Z52" s="547" t="s">
        <v>102</v>
      </c>
      <c r="AA52" s="547" t="s">
        <v>102</v>
      </c>
      <c r="AB52" s="547" t="s">
        <v>102</v>
      </c>
      <c r="AC52" s="547" t="s">
        <v>102</v>
      </c>
      <c r="AD52" s="547" t="s">
        <v>102</v>
      </c>
      <c r="AE52" s="547" t="s">
        <v>102</v>
      </c>
      <c r="AF52" s="547" t="s">
        <v>102</v>
      </c>
      <c r="AG52" s="547" t="s">
        <v>102</v>
      </c>
      <c r="AH52" s="547" t="s">
        <v>102</v>
      </c>
      <c r="AI52" s="547" t="s">
        <v>102</v>
      </c>
      <c r="AJ52" s="547" t="s">
        <v>102</v>
      </c>
      <c r="AK52" s="547" t="s">
        <v>102</v>
      </c>
      <c r="AL52" s="547" t="s">
        <v>102</v>
      </c>
      <c r="AM52" s="547" t="s">
        <v>102</v>
      </c>
      <c r="AN52" s="547" t="s">
        <v>102</v>
      </c>
      <c r="AO52" s="547" t="s">
        <v>102</v>
      </c>
      <c r="AP52" s="547" t="s">
        <v>102</v>
      </c>
      <c r="AQ52" s="547" t="s">
        <v>102</v>
      </c>
      <c r="AR52" s="547" t="s">
        <v>102</v>
      </c>
      <c r="AS52" s="547" t="s">
        <v>102</v>
      </c>
      <c r="AT52" s="547" t="s">
        <v>102</v>
      </c>
      <c r="AU52" s="547" t="s">
        <v>102</v>
      </c>
      <c r="AV52" s="547" t="s">
        <v>102</v>
      </c>
      <c r="AW52" s="547" t="s">
        <v>102</v>
      </c>
      <c r="AX52" s="547" t="s">
        <v>102</v>
      </c>
      <c r="AY52" s="547" t="s">
        <v>102</v>
      </c>
      <c r="AZ52" s="547" t="s">
        <v>102</v>
      </c>
      <c r="BA52" s="547" t="s">
        <v>102</v>
      </c>
      <c r="BB52" s="547" t="s">
        <v>102</v>
      </c>
      <c r="BC52" s="547" t="s">
        <v>102</v>
      </c>
      <c r="BD52" s="547" t="s">
        <v>102</v>
      </c>
      <c r="BE52" s="547" t="s">
        <v>102</v>
      </c>
      <c r="BF52" s="547" t="s">
        <v>102</v>
      </c>
      <c r="BG52" s="547" t="s">
        <v>102</v>
      </c>
      <c r="BH52" s="547" t="s">
        <v>102</v>
      </c>
      <c r="BI52" s="547" t="s">
        <v>102</v>
      </c>
      <c r="BJ52" s="547" t="s">
        <v>102</v>
      </c>
      <c r="BK52" s="547" t="s">
        <v>102</v>
      </c>
      <c r="BL52" s="547" t="s">
        <v>102</v>
      </c>
      <c r="BM52" s="547" t="s">
        <v>102</v>
      </c>
      <c r="BN52" s="547" t="s">
        <v>102</v>
      </c>
      <c r="BO52" s="547" t="s">
        <v>102</v>
      </c>
      <c r="BP52" s="547" t="s">
        <v>102</v>
      </c>
      <c r="BQ52" s="547" t="s">
        <v>102</v>
      </c>
      <c r="BR52" s="547" t="s">
        <v>102</v>
      </c>
      <c r="BS52" s="547" t="s">
        <v>102</v>
      </c>
      <c r="BT52" s="547" t="s">
        <v>102</v>
      </c>
      <c r="BU52" s="547" t="s">
        <v>102</v>
      </c>
      <c r="BV52" s="547" t="s">
        <v>102</v>
      </c>
      <c r="BW52" s="547" t="s">
        <v>102</v>
      </c>
      <c r="BX52" s="547" t="s">
        <v>102</v>
      </c>
      <c r="BY52" s="547" t="s">
        <v>102</v>
      </c>
      <c r="BZ52" s="547" t="s">
        <v>102</v>
      </c>
      <c r="CA52" s="547" t="s">
        <v>102</v>
      </c>
      <c r="CB52" s="547" t="s">
        <v>102</v>
      </c>
      <c r="CC52" s="547" t="s">
        <v>102</v>
      </c>
      <c r="CD52" s="547" t="s">
        <v>102</v>
      </c>
      <c r="CE52" s="547" t="s">
        <v>102</v>
      </c>
      <c r="CF52" s="547" t="s">
        <v>102</v>
      </c>
      <c r="CG52" s="547" t="s">
        <v>102</v>
      </c>
      <c r="CH52" s="547" t="s">
        <v>102</v>
      </c>
      <c r="CI52" s="547" t="s">
        <v>102</v>
      </c>
      <c r="CJ52" s="547" t="s">
        <v>102</v>
      </c>
      <c r="CK52" s="547" t="s">
        <v>102</v>
      </c>
      <c r="CL52" s="547" t="s">
        <v>102</v>
      </c>
      <c r="CM52" s="547" t="s">
        <v>102</v>
      </c>
      <c r="CN52" s="547" t="s">
        <v>102</v>
      </c>
      <c r="CO52" s="547" t="s">
        <v>102</v>
      </c>
      <c r="CP52" s="547" t="s">
        <v>102</v>
      </c>
      <c r="CQ52" s="547" t="s">
        <v>102</v>
      </c>
      <c r="CR52" s="547" t="s">
        <v>102</v>
      </c>
      <c r="CS52" s="547" t="s">
        <v>102</v>
      </c>
      <c r="CT52" s="547" t="s">
        <v>102</v>
      </c>
      <c r="CU52" s="547" t="s">
        <v>102</v>
      </c>
      <c r="CV52" s="547" t="s">
        <v>102</v>
      </c>
      <c r="CW52" s="547" t="s">
        <v>102</v>
      </c>
      <c r="CX52" s="547" t="s">
        <v>102</v>
      </c>
      <c r="CY52" s="547" t="s">
        <v>102</v>
      </c>
      <c r="CZ52" s="547" t="s">
        <v>102</v>
      </c>
      <c r="DA52" s="547" t="s">
        <v>102</v>
      </c>
      <c r="DB52" s="547" t="s">
        <v>102</v>
      </c>
      <c r="DC52" s="547" t="s">
        <v>102</v>
      </c>
      <c r="DD52" s="547" t="s">
        <v>102</v>
      </c>
      <c r="DE52" s="547" t="s">
        <v>102</v>
      </c>
      <c r="DF52" s="547" t="s">
        <v>102</v>
      </c>
      <c r="DG52" s="547" t="s">
        <v>102</v>
      </c>
      <c r="DH52" s="547" t="s">
        <v>102</v>
      </c>
      <c r="DI52" s="547" t="s">
        <v>102</v>
      </c>
      <c r="DJ52" s="547" t="s">
        <v>102</v>
      </c>
      <c r="DK52" s="547" t="s">
        <v>102</v>
      </c>
      <c r="DL52" s="547" t="s">
        <v>102</v>
      </c>
      <c r="DM52" s="547" t="s">
        <v>102</v>
      </c>
      <c r="DN52" s="547" t="s">
        <v>102</v>
      </c>
      <c r="DO52" s="547" t="s">
        <v>102</v>
      </c>
      <c r="DP52" s="547" t="s">
        <v>102</v>
      </c>
      <c r="DQ52" s="547" t="s">
        <v>102</v>
      </c>
      <c r="DR52" s="547" t="s">
        <v>102</v>
      </c>
      <c r="DS52" s="547" t="s">
        <v>102</v>
      </c>
      <c r="DT52" s="547" t="s">
        <v>102</v>
      </c>
      <c r="DU52" s="547" t="s">
        <v>102</v>
      </c>
      <c r="DV52" s="547" t="s">
        <v>102</v>
      </c>
      <c r="DW52" s="547" t="s">
        <v>102</v>
      </c>
      <c r="DX52" s="547" t="s">
        <v>102</v>
      </c>
      <c r="DY52" s="547" t="s">
        <v>102</v>
      </c>
      <c r="DZ52" s="547" t="s">
        <v>102</v>
      </c>
      <c r="EA52" s="547" t="s">
        <v>102</v>
      </c>
      <c r="EB52" s="547" t="s">
        <v>102</v>
      </c>
      <c r="EC52" s="547" t="s">
        <v>102</v>
      </c>
      <c r="ED52" s="547" t="s">
        <v>102</v>
      </c>
      <c r="EE52" s="547" t="s">
        <v>102</v>
      </c>
      <c r="EF52" s="547" t="s">
        <v>102</v>
      </c>
      <c r="EG52" s="547" t="s">
        <v>102</v>
      </c>
      <c r="EH52" s="547" t="s">
        <v>102</v>
      </c>
      <c r="EI52" s="547" t="s">
        <v>102</v>
      </c>
      <c r="EJ52" s="547" t="s">
        <v>102</v>
      </c>
      <c r="EK52" s="547" t="s">
        <v>102</v>
      </c>
      <c r="EL52" s="547" t="s">
        <v>102</v>
      </c>
      <c r="EM52" s="547" t="s">
        <v>102</v>
      </c>
      <c r="EN52" s="547" t="s">
        <v>102</v>
      </c>
      <c r="EO52" s="547" t="s">
        <v>102</v>
      </c>
      <c r="EP52" s="547" t="s">
        <v>102</v>
      </c>
      <c r="EQ52" s="547" t="s">
        <v>102</v>
      </c>
      <c r="ER52" s="547" t="s">
        <v>102</v>
      </c>
      <c r="ES52" s="547" t="s">
        <v>102</v>
      </c>
      <c r="ET52" s="547" t="s">
        <v>102</v>
      </c>
      <c r="EU52" s="547" t="s">
        <v>102</v>
      </c>
      <c r="EV52" s="547" t="s">
        <v>102</v>
      </c>
      <c r="EW52" s="547" t="s">
        <v>102</v>
      </c>
      <c r="EX52" s="547" t="s">
        <v>102</v>
      </c>
      <c r="EY52" s="547" t="s">
        <v>102</v>
      </c>
      <c r="EZ52" s="547" t="s">
        <v>102</v>
      </c>
      <c r="FA52" s="547" t="s">
        <v>102</v>
      </c>
      <c r="FB52" s="547" t="s">
        <v>102</v>
      </c>
      <c r="FC52" s="547" t="s">
        <v>102</v>
      </c>
      <c r="FD52" s="547" t="s">
        <v>102</v>
      </c>
      <c r="FE52" s="547" t="s">
        <v>102</v>
      </c>
      <c r="FF52" s="547" t="s">
        <v>102</v>
      </c>
      <c r="FG52" s="547" t="s">
        <v>102</v>
      </c>
      <c r="FH52" s="547" t="s">
        <v>102</v>
      </c>
      <c r="FI52" s="547" t="s">
        <v>102</v>
      </c>
      <c r="FJ52" s="547" t="s">
        <v>102</v>
      </c>
      <c r="FK52" s="547" t="s">
        <v>102</v>
      </c>
      <c r="FL52" s="547" t="s">
        <v>102</v>
      </c>
      <c r="FM52" s="547" t="s">
        <v>102</v>
      </c>
      <c r="FN52" s="547" t="s">
        <v>102</v>
      </c>
      <c r="FO52" s="547" t="s">
        <v>102</v>
      </c>
      <c r="FP52" s="547" t="s">
        <v>102</v>
      </c>
      <c r="FQ52" s="547" t="s">
        <v>102</v>
      </c>
      <c r="FR52" s="547" t="s">
        <v>102</v>
      </c>
      <c r="FS52" s="547" t="s">
        <v>102</v>
      </c>
      <c r="FT52" s="547" t="s">
        <v>102</v>
      </c>
      <c r="FU52" s="547" t="s">
        <v>102</v>
      </c>
      <c r="FV52" s="547" t="s">
        <v>102</v>
      </c>
    </row>
    <row r="53" spans="1:178" hidden="1" x14ac:dyDescent="0.15">
      <c r="A53" s="547">
        <v>3025254</v>
      </c>
      <c r="B53" s="547" t="s">
        <v>102</v>
      </c>
      <c r="C53" s="547" t="s">
        <v>102</v>
      </c>
      <c r="D53" s="547" t="s">
        <v>102</v>
      </c>
      <c r="E53" s="547" t="s">
        <v>102</v>
      </c>
      <c r="F53" s="547" t="s">
        <v>102</v>
      </c>
      <c r="G53" s="547" t="s">
        <v>102</v>
      </c>
      <c r="H53" s="547" t="s">
        <v>102</v>
      </c>
      <c r="I53" s="547" t="s">
        <v>102</v>
      </c>
      <c r="J53" s="547" t="s">
        <v>102</v>
      </c>
      <c r="K53" s="547" t="s">
        <v>102</v>
      </c>
      <c r="L53" s="547" t="s">
        <v>102</v>
      </c>
      <c r="M53" s="547" t="s">
        <v>102</v>
      </c>
      <c r="N53" s="547" t="s">
        <v>102</v>
      </c>
      <c r="O53" s="547" t="s">
        <v>102</v>
      </c>
      <c r="P53" s="547" t="s">
        <v>102</v>
      </c>
      <c r="Q53" s="547" t="s">
        <v>102</v>
      </c>
      <c r="R53" s="547" t="s">
        <v>102</v>
      </c>
      <c r="S53" s="547" t="s">
        <v>102</v>
      </c>
      <c r="T53" s="547" t="s">
        <v>102</v>
      </c>
      <c r="U53" s="547" t="s">
        <v>102</v>
      </c>
      <c r="V53" s="547" t="s">
        <v>102</v>
      </c>
      <c r="W53" s="547" t="s">
        <v>102</v>
      </c>
      <c r="X53" s="547" t="s">
        <v>102</v>
      </c>
      <c r="Y53" s="547" t="s">
        <v>102</v>
      </c>
      <c r="Z53" s="547" t="s">
        <v>102</v>
      </c>
      <c r="AA53" s="547" t="s">
        <v>102</v>
      </c>
      <c r="AB53" s="547" t="s">
        <v>102</v>
      </c>
      <c r="AC53" s="547" t="s">
        <v>102</v>
      </c>
      <c r="AD53" s="547" t="s">
        <v>102</v>
      </c>
      <c r="AE53" s="547" t="s">
        <v>102</v>
      </c>
      <c r="AF53" s="547" t="s">
        <v>102</v>
      </c>
      <c r="AG53" s="547" t="s">
        <v>102</v>
      </c>
      <c r="AH53" s="547" t="s">
        <v>102</v>
      </c>
      <c r="AI53" s="547" t="s">
        <v>102</v>
      </c>
      <c r="AJ53" s="547" t="s">
        <v>102</v>
      </c>
      <c r="AK53" s="547" t="s">
        <v>102</v>
      </c>
      <c r="AL53" s="547" t="s">
        <v>102</v>
      </c>
      <c r="AM53" s="547" t="s">
        <v>102</v>
      </c>
      <c r="AN53" s="547" t="s">
        <v>102</v>
      </c>
      <c r="AO53" s="547" t="s">
        <v>102</v>
      </c>
      <c r="AP53" s="547" t="s">
        <v>102</v>
      </c>
      <c r="AQ53" s="547" t="s">
        <v>102</v>
      </c>
      <c r="AR53" s="547" t="s">
        <v>102</v>
      </c>
      <c r="AS53" s="547" t="s">
        <v>102</v>
      </c>
      <c r="AT53" s="547" t="s">
        <v>102</v>
      </c>
      <c r="AU53" s="547" t="s">
        <v>102</v>
      </c>
      <c r="AV53" s="547" t="s">
        <v>102</v>
      </c>
      <c r="AW53" s="547" t="s">
        <v>102</v>
      </c>
      <c r="AX53" s="547" t="s">
        <v>102</v>
      </c>
      <c r="AY53" s="547" t="s">
        <v>102</v>
      </c>
      <c r="AZ53" s="547" t="s">
        <v>102</v>
      </c>
      <c r="BA53" s="547" t="s">
        <v>102</v>
      </c>
      <c r="BB53" s="547" t="s">
        <v>102</v>
      </c>
      <c r="BC53" s="547" t="s">
        <v>102</v>
      </c>
      <c r="BD53" s="547" t="s">
        <v>102</v>
      </c>
      <c r="BE53" s="547" t="s">
        <v>102</v>
      </c>
      <c r="BF53" s="547" t="s">
        <v>102</v>
      </c>
      <c r="BG53" s="547" t="s">
        <v>102</v>
      </c>
      <c r="BH53" s="547" t="s">
        <v>102</v>
      </c>
      <c r="BI53" s="547" t="s">
        <v>102</v>
      </c>
      <c r="BJ53" s="547" t="s">
        <v>102</v>
      </c>
      <c r="BK53" s="547" t="s">
        <v>102</v>
      </c>
      <c r="BL53" s="547" t="s">
        <v>102</v>
      </c>
      <c r="BM53" s="547" t="s">
        <v>102</v>
      </c>
      <c r="BN53" s="547" t="s">
        <v>102</v>
      </c>
      <c r="BO53" s="547" t="s">
        <v>102</v>
      </c>
      <c r="BP53" s="547" t="s">
        <v>102</v>
      </c>
      <c r="BQ53" s="547" t="s">
        <v>102</v>
      </c>
      <c r="BR53" s="547" t="s">
        <v>102</v>
      </c>
      <c r="BS53" s="547" t="s">
        <v>102</v>
      </c>
      <c r="BT53" s="547" t="s">
        <v>102</v>
      </c>
      <c r="BU53" s="547" t="s">
        <v>102</v>
      </c>
      <c r="BV53" s="547" t="s">
        <v>102</v>
      </c>
      <c r="BW53" s="547" t="s">
        <v>102</v>
      </c>
      <c r="BX53" s="547" t="s">
        <v>102</v>
      </c>
      <c r="BY53" s="547" t="s">
        <v>102</v>
      </c>
      <c r="BZ53" s="547" t="s">
        <v>102</v>
      </c>
      <c r="CA53" s="547" t="s">
        <v>102</v>
      </c>
      <c r="CB53" s="547" t="s">
        <v>102</v>
      </c>
      <c r="CC53" s="547" t="s">
        <v>102</v>
      </c>
      <c r="CD53" s="547" t="s">
        <v>102</v>
      </c>
      <c r="CE53" s="547" t="s">
        <v>102</v>
      </c>
      <c r="CF53" s="547" t="s">
        <v>102</v>
      </c>
      <c r="CG53" s="547" t="s">
        <v>102</v>
      </c>
      <c r="CH53" s="547" t="s">
        <v>102</v>
      </c>
      <c r="CI53" s="547" t="s">
        <v>102</v>
      </c>
      <c r="CJ53" s="547" t="s">
        <v>102</v>
      </c>
      <c r="CK53" s="547" t="s">
        <v>102</v>
      </c>
      <c r="CL53" s="547" t="s">
        <v>102</v>
      </c>
      <c r="CM53" s="547" t="s">
        <v>102</v>
      </c>
      <c r="CN53" s="547" t="s">
        <v>102</v>
      </c>
      <c r="CO53" s="547" t="s">
        <v>102</v>
      </c>
      <c r="CP53" s="547" t="s">
        <v>102</v>
      </c>
      <c r="CQ53" s="547" t="s">
        <v>102</v>
      </c>
      <c r="CR53" s="547" t="s">
        <v>102</v>
      </c>
      <c r="CS53" s="547" t="s">
        <v>102</v>
      </c>
      <c r="CT53" s="547" t="s">
        <v>102</v>
      </c>
      <c r="CU53" s="547" t="s">
        <v>102</v>
      </c>
      <c r="CV53" s="547" t="s">
        <v>102</v>
      </c>
      <c r="CW53" s="547" t="s">
        <v>102</v>
      </c>
      <c r="CX53" s="547" t="s">
        <v>102</v>
      </c>
      <c r="CY53" s="547" t="s">
        <v>102</v>
      </c>
      <c r="CZ53" s="547" t="s">
        <v>102</v>
      </c>
      <c r="DA53" s="547" t="s">
        <v>102</v>
      </c>
      <c r="DB53" s="547" t="s">
        <v>102</v>
      </c>
      <c r="DC53" s="547" t="s">
        <v>102</v>
      </c>
      <c r="DD53" s="547" t="s">
        <v>102</v>
      </c>
      <c r="DE53" s="547" t="s">
        <v>102</v>
      </c>
      <c r="DF53" s="547" t="s">
        <v>102</v>
      </c>
      <c r="DG53" s="547" t="s">
        <v>102</v>
      </c>
      <c r="DH53" s="547" t="s">
        <v>102</v>
      </c>
      <c r="DI53" s="547" t="s">
        <v>102</v>
      </c>
      <c r="DJ53" s="547" t="s">
        <v>102</v>
      </c>
      <c r="DK53" s="547" t="s">
        <v>102</v>
      </c>
      <c r="DL53" s="547" t="s">
        <v>102</v>
      </c>
      <c r="DM53" s="547" t="s">
        <v>102</v>
      </c>
      <c r="DN53" s="547" t="s">
        <v>102</v>
      </c>
      <c r="DO53" s="547" t="s">
        <v>102</v>
      </c>
      <c r="DP53" s="547" t="s">
        <v>102</v>
      </c>
      <c r="DQ53" s="547" t="s">
        <v>102</v>
      </c>
      <c r="DR53" s="547" t="s">
        <v>102</v>
      </c>
      <c r="DS53" s="547" t="s">
        <v>102</v>
      </c>
      <c r="DT53" s="547" t="s">
        <v>102</v>
      </c>
      <c r="DU53" s="547" t="s">
        <v>102</v>
      </c>
      <c r="DV53" s="547" t="s">
        <v>102</v>
      </c>
      <c r="DW53" s="547" t="s">
        <v>102</v>
      </c>
      <c r="DX53" s="547" t="s">
        <v>102</v>
      </c>
      <c r="DY53" s="547" t="s">
        <v>102</v>
      </c>
      <c r="DZ53" s="547" t="s">
        <v>102</v>
      </c>
      <c r="EA53" s="547" t="s">
        <v>102</v>
      </c>
      <c r="EB53" s="547" t="s">
        <v>102</v>
      </c>
      <c r="EC53" s="547" t="s">
        <v>102</v>
      </c>
      <c r="ED53" s="547" t="s">
        <v>102</v>
      </c>
      <c r="EE53" s="547" t="s">
        <v>102</v>
      </c>
      <c r="EF53" s="547" t="s">
        <v>102</v>
      </c>
      <c r="EG53" s="547" t="s">
        <v>102</v>
      </c>
      <c r="EH53" s="547" t="s">
        <v>102</v>
      </c>
      <c r="EI53" s="547" t="s">
        <v>102</v>
      </c>
      <c r="EJ53" s="547" t="s">
        <v>102</v>
      </c>
      <c r="EK53" s="547" t="s">
        <v>102</v>
      </c>
      <c r="EL53" s="547" t="s">
        <v>102</v>
      </c>
      <c r="EM53" s="547" t="s">
        <v>102</v>
      </c>
      <c r="EN53" s="547" t="s">
        <v>102</v>
      </c>
      <c r="EO53" s="547" t="s">
        <v>102</v>
      </c>
      <c r="EP53" s="547" t="s">
        <v>102</v>
      </c>
      <c r="EQ53" s="547" t="s">
        <v>102</v>
      </c>
      <c r="ER53" s="547" t="s">
        <v>102</v>
      </c>
      <c r="ES53" s="547" t="s">
        <v>102</v>
      </c>
      <c r="ET53" s="547" t="s">
        <v>102</v>
      </c>
      <c r="EU53" s="547" t="s">
        <v>102</v>
      </c>
      <c r="EV53" s="547" t="s">
        <v>102</v>
      </c>
      <c r="EW53" s="547" t="s">
        <v>102</v>
      </c>
      <c r="EX53" s="547" t="s">
        <v>102</v>
      </c>
      <c r="EY53" s="547" t="s">
        <v>102</v>
      </c>
      <c r="EZ53" s="547" t="s">
        <v>102</v>
      </c>
      <c r="FA53" s="547" t="s">
        <v>102</v>
      </c>
      <c r="FB53" s="547" t="s">
        <v>102</v>
      </c>
      <c r="FC53" s="547" t="s">
        <v>102</v>
      </c>
      <c r="FD53" s="547" t="s">
        <v>102</v>
      </c>
      <c r="FE53" s="547" t="s">
        <v>102</v>
      </c>
      <c r="FF53" s="547" t="s">
        <v>102</v>
      </c>
      <c r="FG53" s="547" t="s">
        <v>102</v>
      </c>
      <c r="FH53" s="547" t="s">
        <v>102</v>
      </c>
      <c r="FI53" s="547" t="s">
        <v>102</v>
      </c>
      <c r="FJ53" s="547" t="s">
        <v>102</v>
      </c>
      <c r="FK53" s="547" t="s">
        <v>102</v>
      </c>
      <c r="FL53" s="547" t="s">
        <v>102</v>
      </c>
      <c r="FM53" s="547" t="s">
        <v>102</v>
      </c>
      <c r="FN53" s="547" t="s">
        <v>102</v>
      </c>
      <c r="FO53" s="547" t="s">
        <v>102</v>
      </c>
      <c r="FP53" s="547" t="s">
        <v>102</v>
      </c>
      <c r="FQ53" s="547" t="s">
        <v>102</v>
      </c>
      <c r="FR53" s="547" t="s">
        <v>102</v>
      </c>
      <c r="FS53" s="547" t="s">
        <v>102</v>
      </c>
      <c r="FT53" s="547" t="s">
        <v>102</v>
      </c>
      <c r="FU53" s="547" t="s">
        <v>102</v>
      </c>
      <c r="FV53" s="547" t="s">
        <v>102</v>
      </c>
    </row>
    <row r="54" spans="1:178" hidden="1" x14ac:dyDescent="0.15">
      <c r="A54" s="547">
        <v>3025254</v>
      </c>
      <c r="B54" s="547" t="s">
        <v>102</v>
      </c>
      <c r="C54" s="547" t="s">
        <v>102</v>
      </c>
      <c r="D54" s="547" t="s">
        <v>102</v>
      </c>
      <c r="E54" s="547" t="s">
        <v>102</v>
      </c>
      <c r="F54" s="547" t="s">
        <v>102</v>
      </c>
      <c r="G54" s="547" t="s">
        <v>102</v>
      </c>
      <c r="H54" s="547" t="s">
        <v>102</v>
      </c>
      <c r="I54" s="547" t="s">
        <v>102</v>
      </c>
      <c r="J54" s="547" t="s">
        <v>102</v>
      </c>
      <c r="K54" s="547" t="s">
        <v>102</v>
      </c>
      <c r="L54" s="547" t="s">
        <v>102</v>
      </c>
      <c r="M54" s="547" t="s">
        <v>102</v>
      </c>
      <c r="N54" s="547" t="s">
        <v>102</v>
      </c>
      <c r="O54" s="547" t="s">
        <v>102</v>
      </c>
      <c r="P54" s="547" t="s">
        <v>102</v>
      </c>
      <c r="Q54" s="547" t="s">
        <v>102</v>
      </c>
      <c r="R54" s="547" t="s">
        <v>102</v>
      </c>
      <c r="S54" s="547" t="s">
        <v>102</v>
      </c>
      <c r="T54" s="547" t="s">
        <v>102</v>
      </c>
      <c r="U54" s="547" t="s">
        <v>102</v>
      </c>
      <c r="V54" s="547" t="s">
        <v>102</v>
      </c>
      <c r="W54" s="547" t="s">
        <v>102</v>
      </c>
      <c r="X54" s="547" t="s">
        <v>102</v>
      </c>
      <c r="Y54" s="547" t="s">
        <v>102</v>
      </c>
      <c r="Z54" s="547" t="s">
        <v>102</v>
      </c>
      <c r="AA54" s="547" t="s">
        <v>102</v>
      </c>
      <c r="AB54" s="547" t="s">
        <v>102</v>
      </c>
      <c r="AC54" s="547" t="s">
        <v>102</v>
      </c>
      <c r="AD54" s="547" t="s">
        <v>102</v>
      </c>
      <c r="AE54" s="547" t="s">
        <v>102</v>
      </c>
      <c r="AF54" s="547" t="s">
        <v>102</v>
      </c>
      <c r="AG54" s="547" t="s">
        <v>102</v>
      </c>
      <c r="AH54" s="547" t="s">
        <v>102</v>
      </c>
      <c r="AI54" s="547" t="s">
        <v>102</v>
      </c>
      <c r="AJ54" s="547" t="s">
        <v>102</v>
      </c>
      <c r="AK54" s="547" t="s">
        <v>102</v>
      </c>
      <c r="AL54" s="547" t="s">
        <v>102</v>
      </c>
      <c r="AM54" s="547" t="s">
        <v>102</v>
      </c>
      <c r="AN54" s="547" t="s">
        <v>102</v>
      </c>
      <c r="AO54" s="547" t="s">
        <v>102</v>
      </c>
      <c r="AP54" s="547" t="s">
        <v>102</v>
      </c>
      <c r="AQ54" s="547" t="s">
        <v>102</v>
      </c>
      <c r="AR54" s="547" t="s">
        <v>102</v>
      </c>
      <c r="AS54" s="547" t="s">
        <v>102</v>
      </c>
      <c r="AT54" s="547" t="s">
        <v>102</v>
      </c>
      <c r="AU54" s="547" t="s">
        <v>102</v>
      </c>
      <c r="AV54" s="547" t="s">
        <v>102</v>
      </c>
      <c r="AW54" s="547" t="s">
        <v>102</v>
      </c>
      <c r="AX54" s="547" t="s">
        <v>102</v>
      </c>
      <c r="AY54" s="547" t="s">
        <v>102</v>
      </c>
      <c r="AZ54" s="547" t="s">
        <v>102</v>
      </c>
      <c r="BA54" s="547" t="s">
        <v>102</v>
      </c>
      <c r="BB54" s="547" t="s">
        <v>102</v>
      </c>
      <c r="BC54" s="547" t="s">
        <v>102</v>
      </c>
      <c r="BD54" s="547" t="s">
        <v>102</v>
      </c>
      <c r="BE54" s="547" t="s">
        <v>102</v>
      </c>
      <c r="BF54" s="547" t="s">
        <v>102</v>
      </c>
      <c r="BG54" s="547" t="s">
        <v>102</v>
      </c>
      <c r="BH54" s="547" t="s">
        <v>102</v>
      </c>
      <c r="BI54" s="547" t="s">
        <v>102</v>
      </c>
      <c r="BJ54" s="547" t="s">
        <v>102</v>
      </c>
      <c r="BK54" s="547" t="s">
        <v>102</v>
      </c>
      <c r="BL54" s="547" t="s">
        <v>102</v>
      </c>
      <c r="BM54" s="547" t="s">
        <v>102</v>
      </c>
      <c r="BN54" s="547" t="s">
        <v>102</v>
      </c>
      <c r="BO54" s="547" t="s">
        <v>102</v>
      </c>
      <c r="BP54" s="547" t="s">
        <v>102</v>
      </c>
      <c r="BQ54" s="547" t="s">
        <v>102</v>
      </c>
      <c r="BR54" s="547" t="s">
        <v>102</v>
      </c>
      <c r="BS54" s="547" t="s">
        <v>102</v>
      </c>
      <c r="BT54" s="547" t="s">
        <v>102</v>
      </c>
      <c r="BU54" s="547" t="s">
        <v>102</v>
      </c>
      <c r="BV54" s="547" t="s">
        <v>102</v>
      </c>
      <c r="BW54" s="547" t="s">
        <v>102</v>
      </c>
      <c r="BX54" s="547" t="s">
        <v>102</v>
      </c>
      <c r="BY54" s="547" t="s">
        <v>102</v>
      </c>
      <c r="BZ54" s="547" t="s">
        <v>102</v>
      </c>
      <c r="CA54" s="547" t="s">
        <v>102</v>
      </c>
      <c r="CB54" s="547" t="s">
        <v>102</v>
      </c>
      <c r="CC54" s="547" t="s">
        <v>102</v>
      </c>
      <c r="CD54" s="547" t="s">
        <v>102</v>
      </c>
      <c r="CE54" s="547" t="s">
        <v>102</v>
      </c>
      <c r="CF54" s="547" t="s">
        <v>102</v>
      </c>
      <c r="CG54" s="547" t="s">
        <v>102</v>
      </c>
      <c r="CH54" s="547" t="s">
        <v>102</v>
      </c>
      <c r="CI54" s="547" t="s">
        <v>102</v>
      </c>
      <c r="CJ54" s="547" t="s">
        <v>102</v>
      </c>
      <c r="CK54" s="547" t="s">
        <v>102</v>
      </c>
      <c r="CL54" s="547" t="s">
        <v>102</v>
      </c>
      <c r="CM54" s="547" t="s">
        <v>102</v>
      </c>
      <c r="CN54" s="547" t="s">
        <v>102</v>
      </c>
      <c r="CO54" s="547" t="s">
        <v>102</v>
      </c>
      <c r="CP54" s="547" t="s">
        <v>102</v>
      </c>
      <c r="CQ54" s="547" t="s">
        <v>102</v>
      </c>
      <c r="CR54" s="547" t="s">
        <v>102</v>
      </c>
      <c r="CS54" s="547" t="s">
        <v>102</v>
      </c>
      <c r="CT54" s="547" t="s">
        <v>102</v>
      </c>
      <c r="CU54" s="547" t="s">
        <v>102</v>
      </c>
      <c r="CV54" s="547" t="s">
        <v>102</v>
      </c>
      <c r="CW54" s="547" t="s">
        <v>102</v>
      </c>
      <c r="CX54" s="547" t="s">
        <v>102</v>
      </c>
      <c r="CY54" s="547" t="s">
        <v>102</v>
      </c>
      <c r="CZ54" s="547" t="s">
        <v>102</v>
      </c>
      <c r="DA54" s="547" t="s">
        <v>102</v>
      </c>
      <c r="DB54" s="547" t="s">
        <v>102</v>
      </c>
      <c r="DC54" s="547" t="s">
        <v>102</v>
      </c>
      <c r="DD54" s="547" t="s">
        <v>102</v>
      </c>
      <c r="DE54" s="547" t="s">
        <v>102</v>
      </c>
      <c r="DF54" s="547" t="s">
        <v>102</v>
      </c>
      <c r="DG54" s="547" t="s">
        <v>102</v>
      </c>
      <c r="DH54" s="547" t="s">
        <v>102</v>
      </c>
      <c r="DI54" s="547" t="s">
        <v>102</v>
      </c>
      <c r="DJ54" s="547" t="s">
        <v>102</v>
      </c>
      <c r="DK54" s="547" t="s">
        <v>102</v>
      </c>
      <c r="DL54" s="547" t="s">
        <v>102</v>
      </c>
      <c r="DM54" s="547" t="s">
        <v>102</v>
      </c>
      <c r="DN54" s="547" t="s">
        <v>102</v>
      </c>
      <c r="DO54" s="547" t="s">
        <v>102</v>
      </c>
      <c r="DP54" s="547" t="s">
        <v>102</v>
      </c>
      <c r="DQ54" s="547" t="s">
        <v>102</v>
      </c>
      <c r="DR54" s="547" t="s">
        <v>102</v>
      </c>
      <c r="DS54" s="547" t="s">
        <v>102</v>
      </c>
      <c r="DT54" s="547" t="s">
        <v>102</v>
      </c>
      <c r="DU54" s="547" t="s">
        <v>102</v>
      </c>
      <c r="DV54" s="547" t="s">
        <v>102</v>
      </c>
      <c r="DW54" s="547" t="s">
        <v>102</v>
      </c>
      <c r="DX54" s="547" t="s">
        <v>102</v>
      </c>
      <c r="DY54" s="547" t="s">
        <v>102</v>
      </c>
      <c r="DZ54" s="547" t="s">
        <v>102</v>
      </c>
      <c r="EA54" s="547" t="s">
        <v>102</v>
      </c>
      <c r="EB54" s="547" t="s">
        <v>102</v>
      </c>
      <c r="EC54" s="547" t="s">
        <v>102</v>
      </c>
      <c r="ED54" s="547" t="s">
        <v>102</v>
      </c>
      <c r="EE54" s="547" t="s">
        <v>102</v>
      </c>
      <c r="EF54" s="547" t="s">
        <v>102</v>
      </c>
      <c r="EG54" s="547" t="s">
        <v>102</v>
      </c>
      <c r="EH54" s="547" t="s">
        <v>102</v>
      </c>
      <c r="EI54" s="547" t="s">
        <v>102</v>
      </c>
      <c r="EJ54" s="547" t="s">
        <v>102</v>
      </c>
      <c r="EK54" s="547" t="s">
        <v>102</v>
      </c>
      <c r="EL54" s="547" t="s">
        <v>102</v>
      </c>
      <c r="EM54" s="547" t="s">
        <v>102</v>
      </c>
      <c r="EN54" s="547" t="s">
        <v>102</v>
      </c>
      <c r="EO54" s="547" t="s">
        <v>102</v>
      </c>
      <c r="EP54" s="547" t="s">
        <v>102</v>
      </c>
      <c r="EQ54" s="547" t="s">
        <v>102</v>
      </c>
      <c r="ER54" s="547" t="s">
        <v>102</v>
      </c>
      <c r="ES54" s="547" t="s">
        <v>102</v>
      </c>
      <c r="ET54" s="547" t="s">
        <v>102</v>
      </c>
      <c r="EU54" s="547" t="s">
        <v>102</v>
      </c>
      <c r="EV54" s="547" t="s">
        <v>102</v>
      </c>
      <c r="EW54" s="547" t="s">
        <v>102</v>
      </c>
      <c r="EX54" s="547" t="s">
        <v>102</v>
      </c>
      <c r="EY54" s="547" t="s">
        <v>102</v>
      </c>
      <c r="EZ54" s="547" t="s">
        <v>102</v>
      </c>
      <c r="FA54" s="547" t="s">
        <v>102</v>
      </c>
      <c r="FB54" s="547" t="s">
        <v>102</v>
      </c>
      <c r="FC54" s="547" t="s">
        <v>102</v>
      </c>
      <c r="FD54" s="547" t="s">
        <v>102</v>
      </c>
      <c r="FE54" s="547" t="s">
        <v>102</v>
      </c>
      <c r="FF54" s="547" t="s">
        <v>102</v>
      </c>
      <c r="FG54" s="547" t="s">
        <v>102</v>
      </c>
      <c r="FH54" s="547" t="s">
        <v>102</v>
      </c>
      <c r="FI54" s="547" t="s">
        <v>102</v>
      </c>
      <c r="FJ54" s="547" t="s">
        <v>102</v>
      </c>
      <c r="FK54" s="547" t="s">
        <v>102</v>
      </c>
      <c r="FL54" s="547" t="s">
        <v>102</v>
      </c>
      <c r="FM54" s="547" t="s">
        <v>102</v>
      </c>
      <c r="FN54" s="547" t="s">
        <v>102</v>
      </c>
      <c r="FO54" s="547" t="s">
        <v>102</v>
      </c>
      <c r="FP54" s="547" t="s">
        <v>102</v>
      </c>
      <c r="FQ54" s="547" t="s">
        <v>102</v>
      </c>
      <c r="FR54" s="547" t="s">
        <v>102</v>
      </c>
      <c r="FS54" s="547" t="s">
        <v>102</v>
      </c>
      <c r="FT54" s="547" t="s">
        <v>102</v>
      </c>
      <c r="FU54" s="547" t="s">
        <v>102</v>
      </c>
      <c r="FV54" s="547" t="s">
        <v>102</v>
      </c>
    </row>
    <row r="55" spans="1:178" hidden="1" x14ac:dyDescent="0.15">
      <c r="A55" s="547">
        <v>3001591</v>
      </c>
      <c r="B55" s="547" t="s">
        <v>102</v>
      </c>
      <c r="C55" s="547" t="s">
        <v>102</v>
      </c>
      <c r="D55" s="547" t="s">
        <v>102</v>
      </c>
      <c r="E55" s="547" t="s">
        <v>102</v>
      </c>
      <c r="F55" s="547" t="s">
        <v>102</v>
      </c>
      <c r="G55" s="547" t="s">
        <v>102</v>
      </c>
      <c r="H55" s="547" t="s">
        <v>102</v>
      </c>
      <c r="I55" s="547" t="s">
        <v>102</v>
      </c>
      <c r="J55" s="547" t="s">
        <v>102</v>
      </c>
      <c r="K55" s="547" t="s">
        <v>102</v>
      </c>
      <c r="L55" s="547" t="s">
        <v>102</v>
      </c>
      <c r="M55" s="547" t="s">
        <v>102</v>
      </c>
      <c r="N55" s="547" t="s">
        <v>102</v>
      </c>
      <c r="O55" s="547" t="s">
        <v>102</v>
      </c>
      <c r="P55" s="547" t="s">
        <v>102</v>
      </c>
      <c r="Q55" s="547" t="s">
        <v>102</v>
      </c>
      <c r="R55" s="547" t="s">
        <v>102</v>
      </c>
      <c r="S55" s="547" t="s">
        <v>102</v>
      </c>
      <c r="T55" s="547" t="s">
        <v>102</v>
      </c>
      <c r="U55" s="547" t="s">
        <v>102</v>
      </c>
      <c r="V55" s="547" t="s">
        <v>102</v>
      </c>
      <c r="W55" s="547" t="s">
        <v>102</v>
      </c>
      <c r="X55" s="547" t="s">
        <v>102</v>
      </c>
      <c r="Y55" s="547" t="s">
        <v>102</v>
      </c>
      <c r="Z55" s="547" t="s">
        <v>102</v>
      </c>
      <c r="AA55" s="547" t="s">
        <v>102</v>
      </c>
      <c r="AB55" s="547" t="s">
        <v>102</v>
      </c>
      <c r="AC55" s="547" t="s">
        <v>102</v>
      </c>
      <c r="AD55" s="547" t="s">
        <v>102</v>
      </c>
      <c r="AE55" s="547" t="s">
        <v>102</v>
      </c>
      <c r="AF55" s="547" t="s">
        <v>102</v>
      </c>
      <c r="AG55" s="547" t="s">
        <v>102</v>
      </c>
      <c r="AH55" s="547" t="s">
        <v>102</v>
      </c>
      <c r="AI55" s="547" t="s">
        <v>102</v>
      </c>
      <c r="AJ55" s="547" t="s">
        <v>102</v>
      </c>
      <c r="AK55" s="547" t="s">
        <v>102</v>
      </c>
      <c r="AL55" s="547" t="s">
        <v>102</v>
      </c>
      <c r="AM55" s="547" t="s">
        <v>102</v>
      </c>
      <c r="AN55" s="547" t="s">
        <v>102</v>
      </c>
      <c r="AO55" s="547" t="s">
        <v>102</v>
      </c>
      <c r="AP55" s="547" t="s">
        <v>102</v>
      </c>
      <c r="AQ55" s="547" t="s">
        <v>102</v>
      </c>
      <c r="AR55" s="547" t="s">
        <v>102</v>
      </c>
      <c r="AS55" s="547" t="s">
        <v>102</v>
      </c>
      <c r="AT55" s="547" t="s">
        <v>102</v>
      </c>
      <c r="AU55" s="547" t="s">
        <v>102</v>
      </c>
      <c r="AV55" s="547" t="s">
        <v>102</v>
      </c>
      <c r="AW55" s="547" t="s">
        <v>102</v>
      </c>
      <c r="AX55" s="547" t="s">
        <v>102</v>
      </c>
      <c r="AY55" s="547" t="s">
        <v>102</v>
      </c>
      <c r="AZ55" s="547" t="s">
        <v>102</v>
      </c>
      <c r="BA55" s="547" t="s">
        <v>102</v>
      </c>
      <c r="BB55" s="547" t="s">
        <v>102</v>
      </c>
      <c r="BC55" s="547" t="s">
        <v>102</v>
      </c>
      <c r="BD55" s="547" t="s">
        <v>102</v>
      </c>
      <c r="BE55" s="547" t="s">
        <v>102</v>
      </c>
      <c r="BF55" s="547" t="s">
        <v>102</v>
      </c>
      <c r="BG55" s="547" t="s">
        <v>102</v>
      </c>
      <c r="BH55" s="547" t="s">
        <v>102</v>
      </c>
      <c r="BI55" s="547" t="s">
        <v>102</v>
      </c>
      <c r="BJ55" s="547" t="s">
        <v>102</v>
      </c>
      <c r="BK55" s="547" t="s">
        <v>102</v>
      </c>
      <c r="BL55" s="547" t="s">
        <v>102</v>
      </c>
      <c r="BM55" s="547" t="s">
        <v>102</v>
      </c>
      <c r="BN55" s="547" t="s">
        <v>102</v>
      </c>
      <c r="BO55" s="547" t="s">
        <v>102</v>
      </c>
      <c r="BP55" s="547" t="s">
        <v>102</v>
      </c>
      <c r="BQ55" s="547" t="s">
        <v>102</v>
      </c>
      <c r="BR55" s="547" t="s">
        <v>102</v>
      </c>
      <c r="BS55" s="547" t="s">
        <v>102</v>
      </c>
      <c r="BT55" s="547" t="s">
        <v>102</v>
      </c>
      <c r="BU55" s="547" t="s">
        <v>102</v>
      </c>
      <c r="BV55" s="547" t="s">
        <v>102</v>
      </c>
      <c r="BW55" s="547" t="s">
        <v>102</v>
      </c>
      <c r="BX55" s="547" t="s">
        <v>102</v>
      </c>
      <c r="BY55" s="547" t="s">
        <v>102</v>
      </c>
      <c r="BZ55" s="547" t="s">
        <v>102</v>
      </c>
      <c r="CA55" s="547" t="s">
        <v>102</v>
      </c>
      <c r="CB55" s="547" t="s">
        <v>102</v>
      </c>
      <c r="CC55" s="547" t="s">
        <v>102</v>
      </c>
      <c r="CD55" s="547" t="s">
        <v>102</v>
      </c>
      <c r="CE55" s="547" t="s">
        <v>102</v>
      </c>
      <c r="CF55" s="547" t="s">
        <v>102</v>
      </c>
      <c r="CG55" s="547" t="s">
        <v>102</v>
      </c>
      <c r="CH55" s="547" t="s">
        <v>102</v>
      </c>
      <c r="CI55" s="547" t="s">
        <v>102</v>
      </c>
      <c r="CJ55" s="547" t="s">
        <v>102</v>
      </c>
      <c r="CK55" s="547" t="s">
        <v>102</v>
      </c>
      <c r="CL55" s="547" t="s">
        <v>102</v>
      </c>
      <c r="CM55" s="547" t="s">
        <v>102</v>
      </c>
      <c r="CN55" s="547" t="s">
        <v>102</v>
      </c>
      <c r="CO55" s="547" t="s">
        <v>102</v>
      </c>
      <c r="CP55" s="547" t="s">
        <v>102</v>
      </c>
      <c r="CQ55" s="547" t="s">
        <v>102</v>
      </c>
      <c r="CR55" s="547" t="s">
        <v>102</v>
      </c>
      <c r="CS55" s="547" t="s">
        <v>102</v>
      </c>
      <c r="CT55" s="547" t="s">
        <v>102</v>
      </c>
      <c r="CU55" s="547" t="s">
        <v>102</v>
      </c>
      <c r="CV55" s="547" t="s">
        <v>102</v>
      </c>
      <c r="CW55" s="547" t="s">
        <v>102</v>
      </c>
      <c r="CX55" s="547" t="s">
        <v>102</v>
      </c>
      <c r="CY55" s="547" t="s">
        <v>102</v>
      </c>
      <c r="CZ55" s="547" t="s">
        <v>102</v>
      </c>
      <c r="DA55" s="547" t="s">
        <v>102</v>
      </c>
      <c r="DB55" s="547" t="s">
        <v>102</v>
      </c>
      <c r="DC55" s="547" t="s">
        <v>102</v>
      </c>
      <c r="DD55" s="547" t="s">
        <v>102</v>
      </c>
      <c r="DE55" s="547" t="s">
        <v>102</v>
      </c>
      <c r="DF55" s="547" t="s">
        <v>102</v>
      </c>
      <c r="DG55" s="547" t="s">
        <v>102</v>
      </c>
      <c r="DH55" s="547" t="s">
        <v>102</v>
      </c>
      <c r="DI55" s="547" t="s">
        <v>102</v>
      </c>
      <c r="DJ55" s="547" t="s">
        <v>102</v>
      </c>
      <c r="DK55" s="547" t="s">
        <v>102</v>
      </c>
      <c r="DL55" s="547" t="s">
        <v>102</v>
      </c>
      <c r="DM55" s="547" t="s">
        <v>102</v>
      </c>
      <c r="DN55" s="547" t="s">
        <v>102</v>
      </c>
      <c r="DO55" s="547" t="s">
        <v>102</v>
      </c>
      <c r="DP55" s="547" t="s">
        <v>102</v>
      </c>
      <c r="DQ55" s="547" t="s">
        <v>102</v>
      </c>
      <c r="DR55" s="547" t="s">
        <v>102</v>
      </c>
      <c r="DS55" s="547" t="s">
        <v>102</v>
      </c>
      <c r="DT55" s="547" t="s">
        <v>102</v>
      </c>
      <c r="DU55" s="547" t="s">
        <v>102</v>
      </c>
      <c r="DV55" s="547" t="s">
        <v>102</v>
      </c>
      <c r="DW55" s="547" t="s">
        <v>102</v>
      </c>
      <c r="DX55" s="547" t="s">
        <v>102</v>
      </c>
      <c r="DY55" s="547" t="s">
        <v>102</v>
      </c>
      <c r="DZ55" s="547" t="s">
        <v>102</v>
      </c>
      <c r="EA55" s="547" t="s">
        <v>102</v>
      </c>
      <c r="EB55" s="547" t="s">
        <v>102</v>
      </c>
      <c r="EC55" s="547" t="s">
        <v>102</v>
      </c>
      <c r="ED55" s="547" t="s">
        <v>102</v>
      </c>
      <c r="EE55" s="547" t="s">
        <v>102</v>
      </c>
      <c r="EF55" s="547" t="s">
        <v>102</v>
      </c>
      <c r="EG55" s="547" t="s">
        <v>102</v>
      </c>
      <c r="EH55" s="547" t="s">
        <v>102</v>
      </c>
      <c r="EI55" s="547" t="s">
        <v>102</v>
      </c>
      <c r="EJ55" s="547" t="s">
        <v>102</v>
      </c>
      <c r="EK55" s="547" t="s">
        <v>102</v>
      </c>
      <c r="EL55" s="547" t="s">
        <v>102</v>
      </c>
      <c r="EM55" s="547" t="s">
        <v>102</v>
      </c>
      <c r="EN55" s="547" t="s">
        <v>102</v>
      </c>
      <c r="EO55" s="547" t="s">
        <v>102</v>
      </c>
      <c r="EP55" s="547" t="s">
        <v>102</v>
      </c>
      <c r="EQ55" s="547" t="s">
        <v>102</v>
      </c>
      <c r="ER55" s="547" t="s">
        <v>102</v>
      </c>
      <c r="ES55" s="547" t="s">
        <v>102</v>
      </c>
      <c r="ET55" s="547" t="s">
        <v>102</v>
      </c>
      <c r="EU55" s="547" t="s">
        <v>102</v>
      </c>
      <c r="EV55" s="547" t="s">
        <v>102</v>
      </c>
      <c r="EW55" s="547" t="s">
        <v>102</v>
      </c>
      <c r="EX55" s="547" t="s">
        <v>102</v>
      </c>
      <c r="EY55" s="547" t="s">
        <v>102</v>
      </c>
      <c r="EZ55" s="547" t="s">
        <v>102</v>
      </c>
      <c r="FA55" s="547" t="s">
        <v>102</v>
      </c>
      <c r="FB55" s="547" t="s">
        <v>102</v>
      </c>
      <c r="FC55" s="547" t="s">
        <v>102</v>
      </c>
      <c r="FD55" s="547" t="s">
        <v>102</v>
      </c>
      <c r="FE55" s="547" t="s">
        <v>102</v>
      </c>
      <c r="FF55" s="547" t="s">
        <v>102</v>
      </c>
      <c r="FG55" s="547" t="s">
        <v>102</v>
      </c>
      <c r="FH55" s="547" t="s">
        <v>102</v>
      </c>
      <c r="FI55" s="547" t="s">
        <v>102</v>
      </c>
      <c r="FJ55" s="547" t="s">
        <v>102</v>
      </c>
      <c r="FK55" s="547" t="s">
        <v>102</v>
      </c>
      <c r="FL55" s="547" t="s">
        <v>102</v>
      </c>
      <c r="FM55" s="547" t="s">
        <v>102</v>
      </c>
      <c r="FN55" s="547" t="s">
        <v>102</v>
      </c>
      <c r="FO55" s="547" t="s">
        <v>102</v>
      </c>
      <c r="FP55" s="547" t="s">
        <v>102</v>
      </c>
      <c r="FQ55" s="547" t="s">
        <v>102</v>
      </c>
      <c r="FR55" s="547" t="s">
        <v>102</v>
      </c>
      <c r="FS55" s="547" t="s">
        <v>102</v>
      </c>
      <c r="FT55" s="547" t="s">
        <v>102</v>
      </c>
      <c r="FU55" s="547" t="s">
        <v>102</v>
      </c>
      <c r="FV55" s="547" t="s">
        <v>102</v>
      </c>
    </row>
    <row r="56" spans="1:178" hidden="1" x14ac:dyDescent="0.15">
      <c r="A56" s="547">
        <v>3001591</v>
      </c>
      <c r="B56" s="547" t="s">
        <v>102</v>
      </c>
      <c r="C56" s="547" t="s">
        <v>102</v>
      </c>
      <c r="D56" s="547" t="s">
        <v>102</v>
      </c>
      <c r="E56" s="547" t="s">
        <v>102</v>
      </c>
      <c r="F56" s="547" t="s">
        <v>102</v>
      </c>
      <c r="G56" s="547" t="s">
        <v>102</v>
      </c>
      <c r="H56" s="547" t="s">
        <v>102</v>
      </c>
      <c r="I56" s="547" t="s">
        <v>102</v>
      </c>
      <c r="J56" s="547" t="s">
        <v>102</v>
      </c>
      <c r="K56" s="547" t="s">
        <v>102</v>
      </c>
      <c r="L56" s="547" t="s">
        <v>102</v>
      </c>
      <c r="M56" s="547" t="s">
        <v>102</v>
      </c>
      <c r="N56" s="547" t="s">
        <v>102</v>
      </c>
      <c r="O56" s="547" t="s">
        <v>102</v>
      </c>
      <c r="P56" s="547" t="s">
        <v>102</v>
      </c>
      <c r="Q56" s="547" t="s">
        <v>102</v>
      </c>
      <c r="R56" s="547" t="s">
        <v>102</v>
      </c>
      <c r="S56" s="547" t="s">
        <v>102</v>
      </c>
      <c r="T56" s="547" t="s">
        <v>102</v>
      </c>
      <c r="U56" s="547" t="s">
        <v>102</v>
      </c>
      <c r="V56" s="547" t="s">
        <v>102</v>
      </c>
      <c r="W56" s="547" t="s">
        <v>102</v>
      </c>
      <c r="X56" s="547" t="s">
        <v>102</v>
      </c>
      <c r="Y56" s="547" t="s">
        <v>102</v>
      </c>
      <c r="Z56" s="547" t="s">
        <v>102</v>
      </c>
      <c r="AA56" s="547" t="s">
        <v>102</v>
      </c>
      <c r="AB56" s="547" t="s">
        <v>102</v>
      </c>
      <c r="AC56" s="547" t="s">
        <v>102</v>
      </c>
      <c r="AD56" s="547" t="s">
        <v>102</v>
      </c>
      <c r="AE56" s="547" t="s">
        <v>102</v>
      </c>
      <c r="AF56" s="547" t="s">
        <v>102</v>
      </c>
      <c r="AG56" s="547" t="s">
        <v>102</v>
      </c>
      <c r="AH56" s="547" t="s">
        <v>102</v>
      </c>
      <c r="AI56" s="547" t="s">
        <v>102</v>
      </c>
      <c r="AJ56" s="547" t="s">
        <v>102</v>
      </c>
      <c r="AK56" s="547" t="s">
        <v>102</v>
      </c>
      <c r="AL56" s="547" t="s">
        <v>102</v>
      </c>
      <c r="AM56" s="547" t="s">
        <v>102</v>
      </c>
      <c r="AN56" s="547" t="s">
        <v>102</v>
      </c>
      <c r="AO56" s="547" t="s">
        <v>102</v>
      </c>
      <c r="AP56" s="547" t="s">
        <v>102</v>
      </c>
      <c r="AQ56" s="547" t="s">
        <v>102</v>
      </c>
      <c r="AR56" s="547" t="s">
        <v>102</v>
      </c>
      <c r="AS56" s="547" t="s">
        <v>102</v>
      </c>
      <c r="AT56" s="547" t="s">
        <v>102</v>
      </c>
      <c r="AU56" s="547" t="s">
        <v>102</v>
      </c>
      <c r="AV56" s="547" t="s">
        <v>102</v>
      </c>
      <c r="AW56" s="547" t="s">
        <v>102</v>
      </c>
      <c r="AX56" s="547" t="s">
        <v>102</v>
      </c>
      <c r="AY56" s="547" t="s">
        <v>102</v>
      </c>
      <c r="AZ56" s="547" t="s">
        <v>102</v>
      </c>
      <c r="BA56" s="547" t="s">
        <v>102</v>
      </c>
      <c r="BB56" s="547" t="s">
        <v>102</v>
      </c>
      <c r="BC56" s="547" t="s">
        <v>102</v>
      </c>
      <c r="BD56" s="547" t="s">
        <v>102</v>
      </c>
      <c r="BE56" s="547" t="s">
        <v>102</v>
      </c>
      <c r="BF56" s="547" t="s">
        <v>102</v>
      </c>
      <c r="BG56" s="547" t="s">
        <v>102</v>
      </c>
      <c r="BH56" s="547" t="s">
        <v>102</v>
      </c>
      <c r="BI56" s="547" t="s">
        <v>102</v>
      </c>
      <c r="BJ56" s="547" t="s">
        <v>102</v>
      </c>
      <c r="BK56" s="547" t="s">
        <v>102</v>
      </c>
      <c r="BL56" s="547" t="s">
        <v>102</v>
      </c>
      <c r="BM56" s="547" t="s">
        <v>102</v>
      </c>
      <c r="BN56" s="547" t="s">
        <v>102</v>
      </c>
      <c r="BO56" s="547" t="s">
        <v>102</v>
      </c>
      <c r="BP56" s="547" t="s">
        <v>102</v>
      </c>
      <c r="BQ56" s="547" t="s">
        <v>102</v>
      </c>
      <c r="BR56" s="547" t="s">
        <v>102</v>
      </c>
      <c r="BS56" s="547" t="s">
        <v>102</v>
      </c>
      <c r="BT56" s="547" t="s">
        <v>102</v>
      </c>
      <c r="BU56" s="547" t="s">
        <v>102</v>
      </c>
      <c r="BV56" s="547" t="s">
        <v>102</v>
      </c>
      <c r="BW56" s="547" t="s">
        <v>102</v>
      </c>
      <c r="BX56" s="547" t="s">
        <v>102</v>
      </c>
      <c r="BY56" s="547" t="s">
        <v>102</v>
      </c>
      <c r="BZ56" s="547" t="s">
        <v>102</v>
      </c>
      <c r="CA56" s="547" t="s">
        <v>102</v>
      </c>
      <c r="CB56" s="547" t="s">
        <v>102</v>
      </c>
      <c r="CC56" s="547" t="s">
        <v>102</v>
      </c>
      <c r="CD56" s="547" t="s">
        <v>102</v>
      </c>
      <c r="CE56" s="547" t="s">
        <v>102</v>
      </c>
      <c r="CF56" s="547" t="s">
        <v>102</v>
      </c>
      <c r="CG56" s="547" t="s">
        <v>102</v>
      </c>
      <c r="CH56" s="547" t="s">
        <v>102</v>
      </c>
      <c r="CI56" s="547" t="s">
        <v>102</v>
      </c>
      <c r="CJ56" s="547" t="s">
        <v>102</v>
      </c>
      <c r="CK56" s="547" t="s">
        <v>102</v>
      </c>
      <c r="CL56" s="547" t="s">
        <v>102</v>
      </c>
      <c r="CM56" s="547" t="s">
        <v>102</v>
      </c>
      <c r="CN56" s="547" t="s">
        <v>102</v>
      </c>
      <c r="CO56" s="547" t="s">
        <v>102</v>
      </c>
      <c r="CP56" s="547" t="s">
        <v>102</v>
      </c>
      <c r="CQ56" s="547" t="s">
        <v>102</v>
      </c>
      <c r="CR56" s="547" t="s">
        <v>102</v>
      </c>
      <c r="CS56" s="547" t="s">
        <v>102</v>
      </c>
      <c r="CT56" s="547" t="s">
        <v>102</v>
      </c>
      <c r="CU56" s="547" t="s">
        <v>102</v>
      </c>
      <c r="CV56" s="547" t="s">
        <v>102</v>
      </c>
      <c r="CW56" s="547" t="s">
        <v>102</v>
      </c>
      <c r="CX56" s="547" t="s">
        <v>102</v>
      </c>
      <c r="CY56" s="547" t="s">
        <v>102</v>
      </c>
      <c r="CZ56" s="547" t="s">
        <v>102</v>
      </c>
      <c r="DA56" s="547" t="s">
        <v>102</v>
      </c>
      <c r="DB56" s="547" t="s">
        <v>102</v>
      </c>
      <c r="DC56" s="547" t="s">
        <v>102</v>
      </c>
      <c r="DD56" s="547" t="s">
        <v>102</v>
      </c>
      <c r="DE56" s="547" t="s">
        <v>102</v>
      </c>
      <c r="DF56" s="547" t="s">
        <v>102</v>
      </c>
      <c r="DG56" s="547" t="s">
        <v>102</v>
      </c>
      <c r="DH56" s="547" t="s">
        <v>102</v>
      </c>
      <c r="DI56" s="547" t="s">
        <v>102</v>
      </c>
      <c r="DJ56" s="547" t="s">
        <v>102</v>
      </c>
      <c r="DK56" s="547" t="s">
        <v>102</v>
      </c>
      <c r="DL56" s="547" t="s">
        <v>102</v>
      </c>
      <c r="DM56" s="547" t="s">
        <v>102</v>
      </c>
      <c r="DN56" s="547" t="s">
        <v>102</v>
      </c>
      <c r="DO56" s="547" t="s">
        <v>102</v>
      </c>
      <c r="DP56" s="547" t="s">
        <v>102</v>
      </c>
      <c r="DQ56" s="547" t="s">
        <v>102</v>
      </c>
      <c r="DR56" s="547" t="s">
        <v>102</v>
      </c>
      <c r="DS56" s="547" t="s">
        <v>102</v>
      </c>
      <c r="DT56" s="547" t="s">
        <v>102</v>
      </c>
      <c r="DU56" s="547" t="s">
        <v>102</v>
      </c>
      <c r="DV56" s="547" t="s">
        <v>102</v>
      </c>
      <c r="DW56" s="547" t="s">
        <v>102</v>
      </c>
      <c r="DX56" s="547" t="s">
        <v>102</v>
      </c>
      <c r="DY56" s="547" t="s">
        <v>102</v>
      </c>
      <c r="DZ56" s="547" t="s">
        <v>102</v>
      </c>
      <c r="EA56" s="547" t="s">
        <v>102</v>
      </c>
      <c r="EB56" s="547" t="s">
        <v>102</v>
      </c>
      <c r="EC56" s="547" t="s">
        <v>102</v>
      </c>
      <c r="ED56" s="547" t="s">
        <v>102</v>
      </c>
      <c r="EE56" s="547" t="s">
        <v>102</v>
      </c>
      <c r="EF56" s="547" t="s">
        <v>102</v>
      </c>
      <c r="EG56" s="547" t="s">
        <v>102</v>
      </c>
      <c r="EH56" s="547" t="s">
        <v>102</v>
      </c>
      <c r="EI56" s="547" t="s">
        <v>102</v>
      </c>
      <c r="EJ56" s="547" t="s">
        <v>102</v>
      </c>
      <c r="EK56" s="547" t="s">
        <v>102</v>
      </c>
      <c r="EL56" s="547" t="s">
        <v>102</v>
      </c>
      <c r="EM56" s="547" t="s">
        <v>102</v>
      </c>
      <c r="EN56" s="547" t="s">
        <v>102</v>
      </c>
      <c r="EO56" s="547" t="s">
        <v>102</v>
      </c>
      <c r="EP56" s="547" t="s">
        <v>102</v>
      </c>
      <c r="EQ56" s="547" t="s">
        <v>102</v>
      </c>
      <c r="ER56" s="547" t="s">
        <v>102</v>
      </c>
      <c r="ES56" s="547" t="s">
        <v>102</v>
      </c>
      <c r="ET56" s="547" t="s">
        <v>102</v>
      </c>
      <c r="EU56" s="547" t="s">
        <v>102</v>
      </c>
      <c r="EV56" s="547" t="s">
        <v>102</v>
      </c>
      <c r="EW56" s="547" t="s">
        <v>102</v>
      </c>
      <c r="EX56" s="547" t="s">
        <v>102</v>
      </c>
      <c r="EY56" s="547" t="s">
        <v>102</v>
      </c>
      <c r="EZ56" s="547" t="s">
        <v>102</v>
      </c>
      <c r="FA56" s="547" t="s">
        <v>102</v>
      </c>
      <c r="FB56" s="547" t="s">
        <v>102</v>
      </c>
      <c r="FC56" s="547" t="s">
        <v>102</v>
      </c>
      <c r="FD56" s="547" t="s">
        <v>102</v>
      </c>
      <c r="FE56" s="547" t="s">
        <v>102</v>
      </c>
      <c r="FF56" s="547" t="s">
        <v>102</v>
      </c>
      <c r="FG56" s="547" t="s">
        <v>102</v>
      </c>
      <c r="FH56" s="547" t="s">
        <v>102</v>
      </c>
      <c r="FI56" s="547" t="s">
        <v>102</v>
      </c>
      <c r="FJ56" s="547" t="s">
        <v>102</v>
      </c>
      <c r="FK56" s="547" t="s">
        <v>102</v>
      </c>
      <c r="FL56" s="547" t="s">
        <v>102</v>
      </c>
      <c r="FM56" s="547" t="s">
        <v>102</v>
      </c>
      <c r="FN56" s="547" t="s">
        <v>102</v>
      </c>
      <c r="FO56" s="547" t="s">
        <v>102</v>
      </c>
      <c r="FP56" s="547" t="s">
        <v>102</v>
      </c>
      <c r="FQ56" s="547" t="s">
        <v>102</v>
      </c>
      <c r="FR56" s="547" t="s">
        <v>102</v>
      </c>
      <c r="FS56" s="547" t="s">
        <v>102</v>
      </c>
      <c r="FT56" s="547" t="s">
        <v>102</v>
      </c>
      <c r="FU56" s="547" t="s">
        <v>102</v>
      </c>
      <c r="FV56" s="547" t="s">
        <v>102</v>
      </c>
    </row>
    <row r="57" spans="1:178" hidden="1" x14ac:dyDescent="0.15">
      <c r="A57" s="547">
        <v>2012400</v>
      </c>
      <c r="B57" s="547" t="s">
        <v>102</v>
      </c>
      <c r="C57" s="547" t="s">
        <v>102</v>
      </c>
      <c r="D57" s="547" t="s">
        <v>102</v>
      </c>
      <c r="E57" s="547" t="s">
        <v>102</v>
      </c>
      <c r="F57" s="547" t="s">
        <v>102</v>
      </c>
      <c r="G57" s="547" t="s">
        <v>102</v>
      </c>
      <c r="H57" s="547" t="s">
        <v>102</v>
      </c>
      <c r="I57" s="547" t="s">
        <v>102</v>
      </c>
      <c r="J57" s="547" t="s">
        <v>102</v>
      </c>
      <c r="K57" s="547" t="s">
        <v>102</v>
      </c>
      <c r="L57" s="547" t="s">
        <v>102</v>
      </c>
      <c r="M57" s="547" t="s">
        <v>102</v>
      </c>
      <c r="N57" s="547" t="s">
        <v>102</v>
      </c>
      <c r="O57" s="547" t="s">
        <v>102</v>
      </c>
      <c r="P57" s="547" t="s">
        <v>102</v>
      </c>
      <c r="Q57" s="547" t="s">
        <v>102</v>
      </c>
      <c r="R57" s="547" t="s">
        <v>102</v>
      </c>
      <c r="S57" s="547" t="s">
        <v>102</v>
      </c>
      <c r="T57" s="547" t="s">
        <v>102</v>
      </c>
      <c r="U57" s="547" t="s">
        <v>102</v>
      </c>
      <c r="V57" s="547" t="s">
        <v>102</v>
      </c>
      <c r="W57" s="547" t="s">
        <v>102</v>
      </c>
      <c r="X57" s="547" t="s">
        <v>102</v>
      </c>
      <c r="Y57" s="547" t="s">
        <v>102</v>
      </c>
      <c r="Z57" s="547" t="s">
        <v>102</v>
      </c>
      <c r="AA57" s="547" t="s">
        <v>102</v>
      </c>
      <c r="AB57" s="547" t="s">
        <v>102</v>
      </c>
      <c r="AC57" s="547" t="s">
        <v>102</v>
      </c>
      <c r="AD57" s="547" t="s">
        <v>102</v>
      </c>
      <c r="AE57" s="547" t="s">
        <v>102</v>
      </c>
      <c r="AF57" s="547" t="s">
        <v>102</v>
      </c>
      <c r="AG57" s="547" t="s">
        <v>102</v>
      </c>
      <c r="AH57" s="547" t="s">
        <v>102</v>
      </c>
      <c r="AI57" s="547" t="s">
        <v>102</v>
      </c>
      <c r="AJ57" s="547" t="s">
        <v>102</v>
      </c>
      <c r="AK57" s="547" t="s">
        <v>102</v>
      </c>
      <c r="AL57" s="547" t="s">
        <v>102</v>
      </c>
      <c r="AM57" s="547" t="s">
        <v>102</v>
      </c>
      <c r="AN57" s="547" t="s">
        <v>102</v>
      </c>
      <c r="AO57" s="547" t="s">
        <v>102</v>
      </c>
      <c r="AP57" s="547" t="s">
        <v>102</v>
      </c>
      <c r="AQ57" s="547" t="s">
        <v>102</v>
      </c>
      <c r="AR57" s="547" t="s">
        <v>102</v>
      </c>
      <c r="AS57" s="547" t="s">
        <v>102</v>
      </c>
      <c r="AT57" s="547" t="s">
        <v>102</v>
      </c>
      <c r="AU57" s="547" t="s">
        <v>102</v>
      </c>
      <c r="AV57" s="547" t="s">
        <v>102</v>
      </c>
      <c r="AW57" s="547" t="s">
        <v>102</v>
      </c>
      <c r="AX57" s="547" t="s">
        <v>102</v>
      </c>
      <c r="AY57" s="547" t="s">
        <v>102</v>
      </c>
      <c r="AZ57" s="547" t="s">
        <v>102</v>
      </c>
      <c r="BA57" s="547" t="s">
        <v>102</v>
      </c>
      <c r="BB57" s="547" t="s">
        <v>102</v>
      </c>
      <c r="BC57" s="547" t="s">
        <v>102</v>
      </c>
      <c r="BD57" s="547" t="s">
        <v>102</v>
      </c>
      <c r="BE57" s="547" t="s">
        <v>102</v>
      </c>
      <c r="BF57" s="547" t="s">
        <v>102</v>
      </c>
      <c r="BG57" s="547" t="s">
        <v>102</v>
      </c>
      <c r="BH57" s="547" t="s">
        <v>102</v>
      </c>
      <c r="BI57" s="547" t="s">
        <v>102</v>
      </c>
      <c r="BJ57" s="547" t="s">
        <v>102</v>
      </c>
      <c r="BK57" s="547" t="s">
        <v>102</v>
      </c>
      <c r="BL57" s="547" t="s">
        <v>102</v>
      </c>
      <c r="BM57" s="547" t="s">
        <v>102</v>
      </c>
      <c r="BN57" s="547" t="s">
        <v>102</v>
      </c>
      <c r="BO57" s="547" t="s">
        <v>102</v>
      </c>
      <c r="BP57" s="547" t="s">
        <v>102</v>
      </c>
      <c r="BQ57" s="547" t="s">
        <v>102</v>
      </c>
      <c r="BR57" s="547" t="s">
        <v>102</v>
      </c>
      <c r="BS57" s="547" t="s">
        <v>102</v>
      </c>
      <c r="BT57" s="547" t="s">
        <v>102</v>
      </c>
      <c r="BU57" s="547" t="s">
        <v>102</v>
      </c>
      <c r="BV57" s="547" t="s">
        <v>102</v>
      </c>
      <c r="BW57" s="547" t="s">
        <v>102</v>
      </c>
      <c r="BX57" s="547" t="s">
        <v>102</v>
      </c>
      <c r="BY57" s="547" t="s">
        <v>102</v>
      </c>
      <c r="BZ57" s="547" t="s">
        <v>102</v>
      </c>
      <c r="CA57" s="547" t="s">
        <v>102</v>
      </c>
      <c r="CB57" s="547" t="s">
        <v>102</v>
      </c>
      <c r="CC57" s="547" t="s">
        <v>102</v>
      </c>
      <c r="CD57" s="547" t="s">
        <v>102</v>
      </c>
      <c r="CE57" s="547" t="s">
        <v>102</v>
      </c>
      <c r="CF57" s="547" t="s">
        <v>102</v>
      </c>
      <c r="CG57" s="547" t="s">
        <v>102</v>
      </c>
      <c r="CH57" s="547" t="s">
        <v>102</v>
      </c>
      <c r="CI57" s="547" t="s">
        <v>102</v>
      </c>
      <c r="CJ57" s="547" t="s">
        <v>102</v>
      </c>
      <c r="CK57" s="547" t="s">
        <v>102</v>
      </c>
      <c r="CL57" s="547" t="s">
        <v>102</v>
      </c>
      <c r="CM57" s="547" t="s">
        <v>102</v>
      </c>
      <c r="CN57" s="547" t="s">
        <v>102</v>
      </c>
      <c r="CO57" s="547" t="s">
        <v>102</v>
      </c>
      <c r="CP57" s="547" t="s">
        <v>102</v>
      </c>
      <c r="CQ57" s="547" t="s">
        <v>102</v>
      </c>
      <c r="CR57" s="547" t="s">
        <v>102</v>
      </c>
      <c r="CS57" s="547" t="s">
        <v>102</v>
      </c>
      <c r="CT57" s="547" t="s">
        <v>102</v>
      </c>
      <c r="CU57" s="547" t="s">
        <v>102</v>
      </c>
      <c r="CV57" s="547" t="s">
        <v>102</v>
      </c>
      <c r="CW57" s="547" t="s">
        <v>102</v>
      </c>
      <c r="CX57" s="547" t="s">
        <v>102</v>
      </c>
      <c r="CY57" s="547" t="s">
        <v>102</v>
      </c>
      <c r="CZ57" s="547" t="s">
        <v>102</v>
      </c>
      <c r="DA57" s="547" t="s">
        <v>102</v>
      </c>
      <c r="DB57" s="547" t="s">
        <v>102</v>
      </c>
      <c r="DC57" s="547" t="s">
        <v>102</v>
      </c>
      <c r="DD57" s="547" t="s">
        <v>102</v>
      </c>
      <c r="DE57" s="547" t="s">
        <v>102</v>
      </c>
      <c r="DF57" s="547" t="s">
        <v>102</v>
      </c>
      <c r="DG57" s="547" t="s">
        <v>102</v>
      </c>
      <c r="DH57" s="547" t="s">
        <v>102</v>
      </c>
      <c r="DI57" s="547" t="s">
        <v>102</v>
      </c>
      <c r="DJ57" s="547" t="s">
        <v>102</v>
      </c>
      <c r="DK57" s="547" t="s">
        <v>102</v>
      </c>
      <c r="DL57" s="547" t="s">
        <v>102</v>
      </c>
      <c r="DM57" s="547" t="s">
        <v>102</v>
      </c>
      <c r="DN57" s="547" t="s">
        <v>102</v>
      </c>
      <c r="DO57" s="547" t="s">
        <v>102</v>
      </c>
      <c r="DP57" s="547" t="s">
        <v>102</v>
      </c>
      <c r="DQ57" s="547" t="s">
        <v>102</v>
      </c>
      <c r="DR57" s="547" t="s">
        <v>102</v>
      </c>
      <c r="DS57" s="547" t="s">
        <v>102</v>
      </c>
      <c r="DT57" s="547" t="s">
        <v>102</v>
      </c>
      <c r="DU57" s="547" t="s">
        <v>102</v>
      </c>
      <c r="DV57" s="547" t="s">
        <v>102</v>
      </c>
      <c r="DW57" s="547" t="s">
        <v>102</v>
      </c>
      <c r="DX57" s="547" t="s">
        <v>102</v>
      </c>
      <c r="DY57" s="547" t="s">
        <v>102</v>
      </c>
      <c r="DZ57" s="547" t="s">
        <v>102</v>
      </c>
      <c r="EA57" s="547" t="s">
        <v>102</v>
      </c>
      <c r="EB57" s="547" t="s">
        <v>102</v>
      </c>
      <c r="EC57" s="547" t="s">
        <v>102</v>
      </c>
      <c r="ED57" s="547" t="s">
        <v>102</v>
      </c>
      <c r="EE57" s="547" t="s">
        <v>102</v>
      </c>
      <c r="EF57" s="547" t="s">
        <v>102</v>
      </c>
      <c r="EG57" s="547" t="s">
        <v>102</v>
      </c>
      <c r="EH57" s="547" t="s">
        <v>102</v>
      </c>
      <c r="EI57" s="547" t="s">
        <v>102</v>
      </c>
      <c r="EJ57" s="547" t="s">
        <v>102</v>
      </c>
      <c r="EK57" s="547" t="s">
        <v>102</v>
      </c>
      <c r="EL57" s="547" t="s">
        <v>102</v>
      </c>
      <c r="EM57" s="547" t="s">
        <v>102</v>
      </c>
      <c r="EN57" s="547" t="s">
        <v>102</v>
      </c>
      <c r="EO57" s="547" t="s">
        <v>102</v>
      </c>
      <c r="EP57" s="547" t="s">
        <v>102</v>
      </c>
      <c r="EQ57" s="547" t="s">
        <v>102</v>
      </c>
      <c r="ER57" s="547" t="s">
        <v>102</v>
      </c>
      <c r="ES57" s="547" t="s">
        <v>102</v>
      </c>
      <c r="ET57" s="547" t="s">
        <v>102</v>
      </c>
      <c r="EU57" s="547" t="s">
        <v>102</v>
      </c>
      <c r="EV57" s="547" t="s">
        <v>102</v>
      </c>
      <c r="EW57" s="547" t="s">
        <v>102</v>
      </c>
      <c r="EX57" s="547" t="s">
        <v>102</v>
      </c>
      <c r="EY57" s="547" t="s">
        <v>102</v>
      </c>
      <c r="EZ57" s="547" t="s">
        <v>102</v>
      </c>
      <c r="FA57" s="547" t="s">
        <v>102</v>
      </c>
      <c r="FB57" s="547" t="s">
        <v>102</v>
      </c>
      <c r="FC57" s="547" t="s">
        <v>102</v>
      </c>
      <c r="FD57" s="547" t="s">
        <v>102</v>
      </c>
      <c r="FE57" s="547" t="s">
        <v>102</v>
      </c>
      <c r="FF57" s="547" t="s">
        <v>102</v>
      </c>
      <c r="FG57" s="547" t="s">
        <v>102</v>
      </c>
      <c r="FH57" s="547" t="s">
        <v>102</v>
      </c>
      <c r="FI57" s="547" t="s">
        <v>102</v>
      </c>
      <c r="FJ57" s="547" t="s">
        <v>102</v>
      </c>
      <c r="FK57" s="547" t="s">
        <v>102</v>
      </c>
      <c r="FL57" s="547" t="s">
        <v>102</v>
      </c>
      <c r="FM57" s="547" t="s">
        <v>102</v>
      </c>
      <c r="FN57" s="547" t="s">
        <v>102</v>
      </c>
      <c r="FO57" s="547" t="s">
        <v>102</v>
      </c>
      <c r="FP57" s="547" t="s">
        <v>102</v>
      </c>
      <c r="FQ57" s="547" t="s">
        <v>102</v>
      </c>
      <c r="FR57" s="547" t="s">
        <v>102</v>
      </c>
      <c r="FS57" s="547" t="s">
        <v>102</v>
      </c>
      <c r="FT57" s="547" t="s">
        <v>102</v>
      </c>
      <c r="FU57" s="547" t="s">
        <v>102</v>
      </c>
      <c r="FV57" s="547" t="s">
        <v>102</v>
      </c>
    </row>
    <row r="58" spans="1:178" hidden="1" x14ac:dyDescent="0.15">
      <c r="A58" s="547">
        <v>2012400</v>
      </c>
      <c r="B58" s="547" t="s">
        <v>102</v>
      </c>
      <c r="C58" s="547" t="s">
        <v>102</v>
      </c>
      <c r="D58" s="547" t="s">
        <v>102</v>
      </c>
      <c r="E58" s="547" t="s">
        <v>102</v>
      </c>
      <c r="F58" s="547" t="s">
        <v>102</v>
      </c>
      <c r="G58" s="547" t="s">
        <v>102</v>
      </c>
      <c r="H58" s="547" t="s">
        <v>102</v>
      </c>
      <c r="I58" s="547" t="s">
        <v>102</v>
      </c>
      <c r="J58" s="547" t="s">
        <v>102</v>
      </c>
      <c r="K58" s="547" t="s">
        <v>102</v>
      </c>
      <c r="L58" s="547" t="s">
        <v>102</v>
      </c>
      <c r="M58" s="547" t="s">
        <v>102</v>
      </c>
      <c r="N58" s="547" t="s">
        <v>102</v>
      </c>
      <c r="O58" s="547" t="s">
        <v>102</v>
      </c>
      <c r="P58" s="547" t="s">
        <v>102</v>
      </c>
      <c r="Q58" s="547" t="s">
        <v>102</v>
      </c>
      <c r="R58" s="547" t="s">
        <v>102</v>
      </c>
      <c r="S58" s="547" t="s">
        <v>102</v>
      </c>
      <c r="T58" s="547" t="s">
        <v>102</v>
      </c>
      <c r="U58" s="547" t="s">
        <v>102</v>
      </c>
      <c r="V58" s="547" t="s">
        <v>102</v>
      </c>
      <c r="W58" s="547" t="s">
        <v>102</v>
      </c>
      <c r="X58" s="547" t="s">
        <v>102</v>
      </c>
      <c r="Y58" s="547" t="s">
        <v>102</v>
      </c>
      <c r="Z58" s="547" t="s">
        <v>102</v>
      </c>
      <c r="AA58" s="547" t="s">
        <v>102</v>
      </c>
      <c r="AB58" s="547" t="s">
        <v>102</v>
      </c>
      <c r="AC58" s="547" t="s">
        <v>102</v>
      </c>
      <c r="AD58" s="547" t="s">
        <v>102</v>
      </c>
      <c r="AE58" s="547" t="s">
        <v>102</v>
      </c>
      <c r="AF58" s="547" t="s">
        <v>102</v>
      </c>
      <c r="AG58" s="547" t="s">
        <v>102</v>
      </c>
      <c r="AH58" s="547" t="s">
        <v>102</v>
      </c>
      <c r="AI58" s="547" t="s">
        <v>102</v>
      </c>
      <c r="AJ58" s="547" t="s">
        <v>102</v>
      </c>
      <c r="AK58" s="547" t="s">
        <v>102</v>
      </c>
      <c r="AL58" s="547" t="s">
        <v>102</v>
      </c>
      <c r="AM58" s="547" t="s">
        <v>102</v>
      </c>
      <c r="AN58" s="547" t="s">
        <v>102</v>
      </c>
      <c r="AO58" s="547" t="s">
        <v>102</v>
      </c>
      <c r="AP58" s="547" t="s">
        <v>102</v>
      </c>
      <c r="AQ58" s="547" t="s">
        <v>102</v>
      </c>
      <c r="AR58" s="547" t="s">
        <v>102</v>
      </c>
      <c r="AS58" s="547" t="s">
        <v>102</v>
      </c>
      <c r="AT58" s="547" t="s">
        <v>102</v>
      </c>
      <c r="AU58" s="547" t="s">
        <v>102</v>
      </c>
      <c r="AV58" s="547" t="s">
        <v>102</v>
      </c>
      <c r="AW58" s="547" t="s">
        <v>102</v>
      </c>
      <c r="AX58" s="547" t="s">
        <v>102</v>
      </c>
      <c r="AY58" s="547" t="s">
        <v>102</v>
      </c>
      <c r="AZ58" s="547" t="s">
        <v>102</v>
      </c>
      <c r="BA58" s="547" t="s">
        <v>102</v>
      </c>
      <c r="BB58" s="547" t="s">
        <v>102</v>
      </c>
      <c r="BC58" s="547" t="s">
        <v>102</v>
      </c>
      <c r="BD58" s="547" t="s">
        <v>102</v>
      </c>
      <c r="BE58" s="547" t="s">
        <v>102</v>
      </c>
      <c r="BF58" s="547" t="s">
        <v>102</v>
      </c>
      <c r="BG58" s="547" t="s">
        <v>102</v>
      </c>
      <c r="BH58" s="547" t="s">
        <v>102</v>
      </c>
      <c r="BI58" s="547" t="s">
        <v>102</v>
      </c>
      <c r="BJ58" s="547" t="s">
        <v>102</v>
      </c>
      <c r="BK58" s="547" t="s">
        <v>102</v>
      </c>
      <c r="BL58" s="547" t="s">
        <v>102</v>
      </c>
      <c r="BM58" s="547" t="s">
        <v>102</v>
      </c>
      <c r="BN58" s="547" t="s">
        <v>102</v>
      </c>
      <c r="BO58" s="547" t="s">
        <v>102</v>
      </c>
      <c r="BP58" s="547" t="s">
        <v>102</v>
      </c>
      <c r="BQ58" s="547" t="s">
        <v>102</v>
      </c>
      <c r="BR58" s="547" t="s">
        <v>102</v>
      </c>
      <c r="BS58" s="547" t="s">
        <v>102</v>
      </c>
      <c r="BT58" s="547" t="s">
        <v>102</v>
      </c>
      <c r="BU58" s="547" t="s">
        <v>102</v>
      </c>
      <c r="BV58" s="547" t="s">
        <v>102</v>
      </c>
      <c r="BW58" s="547" t="s">
        <v>102</v>
      </c>
      <c r="BX58" s="547" t="s">
        <v>102</v>
      </c>
      <c r="BY58" s="547" t="s">
        <v>102</v>
      </c>
      <c r="BZ58" s="547" t="s">
        <v>102</v>
      </c>
      <c r="CA58" s="547" t="s">
        <v>102</v>
      </c>
      <c r="CB58" s="547" t="s">
        <v>102</v>
      </c>
      <c r="CC58" s="547" t="s">
        <v>102</v>
      </c>
      <c r="CD58" s="547" t="s">
        <v>102</v>
      </c>
      <c r="CE58" s="547" t="s">
        <v>102</v>
      </c>
      <c r="CF58" s="547" t="s">
        <v>102</v>
      </c>
      <c r="CG58" s="547" t="s">
        <v>102</v>
      </c>
      <c r="CH58" s="547" t="s">
        <v>102</v>
      </c>
      <c r="CI58" s="547" t="s">
        <v>102</v>
      </c>
      <c r="CJ58" s="547" t="s">
        <v>102</v>
      </c>
      <c r="CK58" s="547" t="s">
        <v>102</v>
      </c>
      <c r="CL58" s="547" t="s">
        <v>102</v>
      </c>
      <c r="CM58" s="547" t="s">
        <v>102</v>
      </c>
      <c r="CN58" s="547" t="s">
        <v>102</v>
      </c>
      <c r="CO58" s="547" t="s">
        <v>102</v>
      </c>
      <c r="CP58" s="547" t="s">
        <v>102</v>
      </c>
      <c r="CQ58" s="547" t="s">
        <v>102</v>
      </c>
      <c r="CR58" s="547" t="s">
        <v>102</v>
      </c>
      <c r="CS58" s="547" t="s">
        <v>102</v>
      </c>
      <c r="CT58" s="547" t="s">
        <v>102</v>
      </c>
      <c r="CU58" s="547" t="s">
        <v>102</v>
      </c>
      <c r="CV58" s="547" t="s">
        <v>102</v>
      </c>
      <c r="CW58" s="547" t="s">
        <v>102</v>
      </c>
      <c r="CX58" s="547" t="s">
        <v>102</v>
      </c>
      <c r="CY58" s="547" t="s">
        <v>102</v>
      </c>
      <c r="CZ58" s="547" t="s">
        <v>102</v>
      </c>
      <c r="DA58" s="547" t="s">
        <v>102</v>
      </c>
      <c r="DB58" s="547" t="s">
        <v>102</v>
      </c>
      <c r="DC58" s="547" t="s">
        <v>102</v>
      </c>
      <c r="DD58" s="547" t="s">
        <v>102</v>
      </c>
      <c r="DE58" s="547" t="s">
        <v>102</v>
      </c>
      <c r="DF58" s="547" t="s">
        <v>102</v>
      </c>
      <c r="DG58" s="547" t="s">
        <v>102</v>
      </c>
      <c r="DH58" s="547" t="s">
        <v>102</v>
      </c>
      <c r="DI58" s="547" t="s">
        <v>102</v>
      </c>
      <c r="DJ58" s="547" t="s">
        <v>102</v>
      </c>
      <c r="DK58" s="547" t="s">
        <v>102</v>
      </c>
      <c r="DL58" s="547" t="s">
        <v>102</v>
      </c>
      <c r="DM58" s="547" t="s">
        <v>102</v>
      </c>
      <c r="DN58" s="547" t="s">
        <v>102</v>
      </c>
      <c r="DO58" s="547" t="s">
        <v>102</v>
      </c>
      <c r="DP58" s="547" t="s">
        <v>102</v>
      </c>
      <c r="DQ58" s="547" t="s">
        <v>102</v>
      </c>
      <c r="DR58" s="547" t="s">
        <v>102</v>
      </c>
      <c r="DS58" s="547" t="s">
        <v>102</v>
      </c>
      <c r="DT58" s="547" t="s">
        <v>102</v>
      </c>
      <c r="DU58" s="547" t="s">
        <v>102</v>
      </c>
      <c r="DV58" s="547" t="s">
        <v>102</v>
      </c>
      <c r="DW58" s="547" t="s">
        <v>102</v>
      </c>
      <c r="DX58" s="547" t="s">
        <v>102</v>
      </c>
      <c r="DY58" s="547" t="s">
        <v>102</v>
      </c>
      <c r="DZ58" s="547" t="s">
        <v>102</v>
      </c>
      <c r="EA58" s="547" t="s">
        <v>102</v>
      </c>
      <c r="EB58" s="547" t="s">
        <v>102</v>
      </c>
      <c r="EC58" s="547" t="s">
        <v>102</v>
      </c>
      <c r="ED58" s="547" t="s">
        <v>102</v>
      </c>
      <c r="EE58" s="547" t="s">
        <v>102</v>
      </c>
      <c r="EF58" s="547" t="s">
        <v>102</v>
      </c>
      <c r="EG58" s="547" t="s">
        <v>102</v>
      </c>
      <c r="EH58" s="547" t="s">
        <v>102</v>
      </c>
      <c r="EI58" s="547" t="s">
        <v>102</v>
      </c>
      <c r="EJ58" s="547" t="s">
        <v>102</v>
      </c>
      <c r="EK58" s="547" t="s">
        <v>102</v>
      </c>
      <c r="EL58" s="547" t="s">
        <v>102</v>
      </c>
      <c r="EM58" s="547" t="s">
        <v>102</v>
      </c>
      <c r="EN58" s="547" t="s">
        <v>102</v>
      </c>
      <c r="EO58" s="547" t="s">
        <v>102</v>
      </c>
      <c r="EP58" s="547" t="s">
        <v>102</v>
      </c>
      <c r="EQ58" s="547" t="s">
        <v>102</v>
      </c>
      <c r="ER58" s="547" t="s">
        <v>102</v>
      </c>
      <c r="ES58" s="547" t="s">
        <v>102</v>
      </c>
      <c r="ET58" s="547" t="s">
        <v>102</v>
      </c>
      <c r="EU58" s="547" t="s">
        <v>102</v>
      </c>
      <c r="EV58" s="547" t="s">
        <v>102</v>
      </c>
      <c r="EW58" s="547" t="s">
        <v>102</v>
      </c>
      <c r="EX58" s="547" t="s">
        <v>102</v>
      </c>
      <c r="EY58" s="547" t="s">
        <v>102</v>
      </c>
      <c r="EZ58" s="547" t="s">
        <v>102</v>
      </c>
      <c r="FA58" s="547" t="s">
        <v>102</v>
      </c>
      <c r="FB58" s="547" t="s">
        <v>102</v>
      </c>
      <c r="FC58" s="547" t="s">
        <v>102</v>
      </c>
      <c r="FD58" s="547" t="s">
        <v>102</v>
      </c>
      <c r="FE58" s="547" t="s">
        <v>102</v>
      </c>
      <c r="FF58" s="547" t="s">
        <v>102</v>
      </c>
      <c r="FG58" s="547" t="s">
        <v>102</v>
      </c>
      <c r="FH58" s="547" t="s">
        <v>102</v>
      </c>
      <c r="FI58" s="547" t="s">
        <v>102</v>
      </c>
      <c r="FJ58" s="547" t="s">
        <v>102</v>
      </c>
      <c r="FK58" s="547" t="s">
        <v>102</v>
      </c>
      <c r="FL58" s="547" t="s">
        <v>102</v>
      </c>
      <c r="FM58" s="547" t="s">
        <v>102</v>
      </c>
      <c r="FN58" s="547" t="s">
        <v>102</v>
      </c>
      <c r="FO58" s="547" t="s">
        <v>102</v>
      </c>
      <c r="FP58" s="547" t="s">
        <v>102</v>
      </c>
      <c r="FQ58" s="547" t="s">
        <v>102</v>
      </c>
      <c r="FR58" s="547" t="s">
        <v>102</v>
      </c>
      <c r="FS58" s="547" t="s">
        <v>102</v>
      </c>
      <c r="FT58" s="547" t="s">
        <v>102</v>
      </c>
      <c r="FU58" s="547" t="s">
        <v>102</v>
      </c>
      <c r="FV58" s="547" t="s">
        <v>102</v>
      </c>
    </row>
    <row r="59" spans="1:178" hidden="1" x14ac:dyDescent="0.15">
      <c r="A59" s="547">
        <v>2008978</v>
      </c>
      <c r="B59" s="547" t="s">
        <v>102</v>
      </c>
      <c r="C59" s="547" t="s">
        <v>102</v>
      </c>
      <c r="D59" s="547" t="s">
        <v>102</v>
      </c>
      <c r="E59" s="547" t="s">
        <v>102</v>
      </c>
      <c r="F59" s="547" t="s">
        <v>102</v>
      </c>
      <c r="G59" s="547" t="s">
        <v>102</v>
      </c>
      <c r="H59" s="547" t="s">
        <v>102</v>
      </c>
      <c r="I59" s="547" t="s">
        <v>102</v>
      </c>
      <c r="J59" s="547" t="s">
        <v>102</v>
      </c>
      <c r="K59" s="547" t="s">
        <v>102</v>
      </c>
      <c r="L59" s="547" t="s">
        <v>102</v>
      </c>
      <c r="M59" s="547" t="s">
        <v>102</v>
      </c>
      <c r="N59" s="547" t="s">
        <v>102</v>
      </c>
      <c r="O59" s="547" t="s">
        <v>102</v>
      </c>
      <c r="P59" s="547" t="s">
        <v>102</v>
      </c>
      <c r="Q59" s="547" t="s">
        <v>102</v>
      </c>
      <c r="R59" s="547" t="s">
        <v>102</v>
      </c>
      <c r="S59" s="547" t="s">
        <v>102</v>
      </c>
      <c r="T59" s="547" t="s">
        <v>102</v>
      </c>
      <c r="U59" s="547" t="s">
        <v>102</v>
      </c>
      <c r="V59" s="547" t="s">
        <v>102</v>
      </c>
      <c r="W59" s="547" t="s">
        <v>102</v>
      </c>
      <c r="X59" s="547" t="s">
        <v>102</v>
      </c>
      <c r="Y59" s="547" t="s">
        <v>102</v>
      </c>
      <c r="Z59" s="547" t="s">
        <v>102</v>
      </c>
      <c r="AA59" s="547" t="s">
        <v>102</v>
      </c>
      <c r="AB59" s="547" t="s">
        <v>102</v>
      </c>
      <c r="AC59" s="547" t="s">
        <v>102</v>
      </c>
      <c r="AD59" s="547" t="s">
        <v>102</v>
      </c>
      <c r="AE59" s="547" t="s">
        <v>102</v>
      </c>
      <c r="AF59" s="547" t="s">
        <v>102</v>
      </c>
      <c r="AG59" s="547" t="s">
        <v>102</v>
      </c>
      <c r="AH59" s="547" t="s">
        <v>102</v>
      </c>
      <c r="AI59" s="547" t="s">
        <v>102</v>
      </c>
      <c r="AJ59" s="547" t="s">
        <v>102</v>
      </c>
      <c r="AK59" s="547" t="s">
        <v>102</v>
      </c>
      <c r="AL59" s="547" t="s">
        <v>102</v>
      </c>
      <c r="AM59" s="547" t="s">
        <v>102</v>
      </c>
      <c r="AN59" s="547" t="s">
        <v>102</v>
      </c>
      <c r="AO59" s="547" t="s">
        <v>102</v>
      </c>
      <c r="AP59" s="547" t="s">
        <v>102</v>
      </c>
      <c r="AQ59" s="547" t="s">
        <v>102</v>
      </c>
      <c r="AR59" s="547" t="s">
        <v>102</v>
      </c>
      <c r="AS59" s="547" t="s">
        <v>102</v>
      </c>
      <c r="AT59" s="547" t="s">
        <v>102</v>
      </c>
      <c r="AU59" s="547" t="s">
        <v>102</v>
      </c>
      <c r="AV59" s="547" t="s">
        <v>102</v>
      </c>
      <c r="AW59" s="547" t="s">
        <v>102</v>
      </c>
      <c r="AX59" s="547" t="s">
        <v>102</v>
      </c>
      <c r="AY59" s="547" t="s">
        <v>102</v>
      </c>
      <c r="AZ59" s="547" t="s">
        <v>102</v>
      </c>
      <c r="BA59" s="547" t="s">
        <v>102</v>
      </c>
      <c r="BB59" s="547" t="s">
        <v>102</v>
      </c>
      <c r="BC59" s="547" t="s">
        <v>102</v>
      </c>
      <c r="BD59" s="547" t="s">
        <v>102</v>
      </c>
      <c r="BE59" s="547" t="s">
        <v>102</v>
      </c>
      <c r="BF59" s="547" t="s">
        <v>102</v>
      </c>
      <c r="BG59" s="547" t="s">
        <v>102</v>
      </c>
      <c r="BH59" s="547" t="s">
        <v>102</v>
      </c>
      <c r="BI59" s="547" t="s">
        <v>102</v>
      </c>
      <c r="BJ59" s="547" t="s">
        <v>102</v>
      </c>
      <c r="BK59" s="547" t="s">
        <v>102</v>
      </c>
      <c r="BL59" s="547" t="s">
        <v>102</v>
      </c>
      <c r="BM59" s="547" t="s">
        <v>102</v>
      </c>
      <c r="BN59" s="547" t="s">
        <v>102</v>
      </c>
      <c r="BO59" s="547" t="s">
        <v>102</v>
      </c>
      <c r="BP59" s="547" t="s">
        <v>102</v>
      </c>
      <c r="BQ59" s="547" t="s">
        <v>102</v>
      </c>
      <c r="BR59" s="547" t="s">
        <v>102</v>
      </c>
      <c r="BS59" s="547" t="s">
        <v>102</v>
      </c>
      <c r="BT59" s="547" t="s">
        <v>102</v>
      </c>
      <c r="BU59" s="547" t="s">
        <v>102</v>
      </c>
      <c r="BV59" s="547" t="s">
        <v>102</v>
      </c>
      <c r="BW59" s="547" t="s">
        <v>102</v>
      </c>
      <c r="BX59" s="547" t="s">
        <v>102</v>
      </c>
      <c r="BY59" s="547" t="s">
        <v>102</v>
      </c>
      <c r="BZ59" s="547" t="s">
        <v>102</v>
      </c>
      <c r="CA59" s="547" t="s">
        <v>102</v>
      </c>
      <c r="CB59" s="547" t="s">
        <v>102</v>
      </c>
      <c r="CC59" s="547" t="s">
        <v>102</v>
      </c>
      <c r="CD59" s="547" t="s">
        <v>102</v>
      </c>
      <c r="CE59" s="547" t="s">
        <v>102</v>
      </c>
      <c r="CF59" s="547" t="s">
        <v>102</v>
      </c>
      <c r="CG59" s="547" t="s">
        <v>102</v>
      </c>
      <c r="CH59" s="547" t="s">
        <v>102</v>
      </c>
      <c r="CI59" s="547" t="s">
        <v>102</v>
      </c>
      <c r="CJ59" s="547" t="s">
        <v>102</v>
      </c>
      <c r="CK59" s="547" t="s">
        <v>102</v>
      </c>
      <c r="CL59" s="547" t="s">
        <v>102</v>
      </c>
      <c r="CM59" s="547" t="s">
        <v>102</v>
      </c>
      <c r="CN59" s="547" t="s">
        <v>102</v>
      </c>
      <c r="CO59" s="547" t="s">
        <v>102</v>
      </c>
      <c r="CP59" s="547" t="s">
        <v>102</v>
      </c>
      <c r="CQ59" s="547" t="s">
        <v>102</v>
      </c>
      <c r="CR59" s="547" t="s">
        <v>102</v>
      </c>
      <c r="CS59" s="547" t="s">
        <v>102</v>
      </c>
      <c r="CT59" s="547" t="s">
        <v>102</v>
      </c>
      <c r="CU59" s="547" t="s">
        <v>102</v>
      </c>
      <c r="CV59" s="547" t="s">
        <v>102</v>
      </c>
      <c r="CW59" s="547" t="s">
        <v>102</v>
      </c>
      <c r="CX59" s="547" t="s">
        <v>102</v>
      </c>
      <c r="CY59" s="547" t="s">
        <v>102</v>
      </c>
      <c r="CZ59" s="547" t="s">
        <v>102</v>
      </c>
      <c r="DA59" s="547" t="s">
        <v>102</v>
      </c>
      <c r="DB59" s="547" t="s">
        <v>102</v>
      </c>
      <c r="DC59" s="547" t="s">
        <v>102</v>
      </c>
      <c r="DD59" s="547" t="s">
        <v>102</v>
      </c>
      <c r="DE59" s="547" t="s">
        <v>102</v>
      </c>
      <c r="DF59" s="547" t="s">
        <v>102</v>
      </c>
      <c r="DG59" s="547" t="s">
        <v>102</v>
      </c>
      <c r="DH59" s="547" t="s">
        <v>102</v>
      </c>
      <c r="DI59" s="547" t="s">
        <v>102</v>
      </c>
      <c r="DJ59" s="547" t="s">
        <v>102</v>
      </c>
      <c r="DK59" s="547" t="s">
        <v>102</v>
      </c>
      <c r="DL59" s="547" t="s">
        <v>102</v>
      </c>
      <c r="DM59" s="547" t="s">
        <v>102</v>
      </c>
      <c r="DN59" s="547" t="s">
        <v>102</v>
      </c>
      <c r="DO59" s="547" t="s">
        <v>102</v>
      </c>
      <c r="DP59" s="547" t="s">
        <v>102</v>
      </c>
      <c r="DQ59" s="547" t="s">
        <v>102</v>
      </c>
      <c r="DR59" s="547" t="s">
        <v>102</v>
      </c>
      <c r="DS59" s="547" t="s">
        <v>102</v>
      </c>
      <c r="DT59" s="547" t="s">
        <v>102</v>
      </c>
      <c r="DU59" s="547" t="s">
        <v>102</v>
      </c>
      <c r="DV59" s="547" t="s">
        <v>102</v>
      </c>
      <c r="DW59" s="547" t="s">
        <v>102</v>
      </c>
      <c r="DX59" s="547" t="s">
        <v>102</v>
      </c>
      <c r="DY59" s="547" t="s">
        <v>102</v>
      </c>
      <c r="DZ59" s="547" t="s">
        <v>102</v>
      </c>
      <c r="EA59" s="547" t="s">
        <v>102</v>
      </c>
      <c r="EB59" s="547" t="s">
        <v>102</v>
      </c>
      <c r="EC59" s="547" t="s">
        <v>102</v>
      </c>
      <c r="ED59" s="547" t="s">
        <v>102</v>
      </c>
      <c r="EE59" s="547" t="s">
        <v>102</v>
      </c>
      <c r="EF59" s="547" t="s">
        <v>102</v>
      </c>
      <c r="EG59" s="547" t="s">
        <v>102</v>
      </c>
      <c r="EH59" s="547" t="s">
        <v>102</v>
      </c>
      <c r="EI59" s="547" t="s">
        <v>102</v>
      </c>
      <c r="EJ59" s="547" t="s">
        <v>102</v>
      </c>
      <c r="EK59" s="547" t="s">
        <v>102</v>
      </c>
      <c r="EL59" s="547" t="s">
        <v>102</v>
      </c>
      <c r="EM59" s="547" t="s">
        <v>102</v>
      </c>
      <c r="EN59" s="547" t="s">
        <v>102</v>
      </c>
      <c r="EO59" s="547" t="s">
        <v>102</v>
      </c>
      <c r="EP59" s="547" t="s">
        <v>102</v>
      </c>
      <c r="EQ59" s="547" t="s">
        <v>102</v>
      </c>
      <c r="ER59" s="547" t="s">
        <v>102</v>
      </c>
      <c r="ES59" s="547" t="s">
        <v>102</v>
      </c>
      <c r="ET59" s="547" t="s">
        <v>102</v>
      </c>
      <c r="EU59" s="547" t="s">
        <v>102</v>
      </c>
      <c r="EV59" s="547" t="s">
        <v>102</v>
      </c>
      <c r="EW59" s="547" t="s">
        <v>102</v>
      </c>
      <c r="EX59" s="547" t="s">
        <v>102</v>
      </c>
      <c r="EY59" s="547" t="s">
        <v>102</v>
      </c>
      <c r="EZ59" s="547" t="s">
        <v>102</v>
      </c>
      <c r="FA59" s="547" t="s">
        <v>102</v>
      </c>
      <c r="FB59" s="547" t="s">
        <v>102</v>
      </c>
      <c r="FC59" s="547" t="s">
        <v>102</v>
      </c>
      <c r="FD59" s="547" t="s">
        <v>102</v>
      </c>
      <c r="FE59" s="547" t="s">
        <v>102</v>
      </c>
      <c r="FF59" s="547" t="s">
        <v>102</v>
      </c>
      <c r="FG59" s="547" t="s">
        <v>102</v>
      </c>
      <c r="FH59" s="547" t="s">
        <v>102</v>
      </c>
      <c r="FI59" s="547" t="s">
        <v>102</v>
      </c>
      <c r="FJ59" s="547" t="s">
        <v>102</v>
      </c>
      <c r="FK59" s="547" t="s">
        <v>102</v>
      </c>
      <c r="FL59" s="547" t="s">
        <v>102</v>
      </c>
      <c r="FM59" s="547" t="s">
        <v>102</v>
      </c>
      <c r="FN59" s="547" t="s">
        <v>102</v>
      </c>
      <c r="FO59" s="547" t="s">
        <v>102</v>
      </c>
      <c r="FP59" s="547" t="s">
        <v>102</v>
      </c>
      <c r="FQ59" s="547" t="s">
        <v>102</v>
      </c>
      <c r="FR59" s="547" t="s">
        <v>102</v>
      </c>
      <c r="FS59" s="547" t="s">
        <v>102</v>
      </c>
      <c r="FT59" s="547" t="s">
        <v>102</v>
      </c>
      <c r="FU59" s="547" t="s">
        <v>102</v>
      </c>
      <c r="FV59" s="547" t="s">
        <v>102</v>
      </c>
    </row>
    <row r="60" spans="1:178" hidden="1" x14ac:dyDescent="0.15">
      <c r="A60" s="547">
        <v>2006210</v>
      </c>
      <c r="B60" s="547" t="s">
        <v>102</v>
      </c>
      <c r="C60" s="547" t="s">
        <v>102</v>
      </c>
      <c r="D60" s="547" t="s">
        <v>102</v>
      </c>
      <c r="E60" s="547" t="s">
        <v>102</v>
      </c>
      <c r="F60" s="547" t="s">
        <v>102</v>
      </c>
      <c r="G60" s="547" t="s">
        <v>102</v>
      </c>
      <c r="H60" s="547" t="s">
        <v>102</v>
      </c>
      <c r="I60" s="547" t="s">
        <v>102</v>
      </c>
      <c r="J60" s="547" t="s">
        <v>102</v>
      </c>
      <c r="K60" s="547" t="s">
        <v>102</v>
      </c>
      <c r="L60" s="547" t="s">
        <v>102</v>
      </c>
      <c r="M60" s="547" t="s">
        <v>102</v>
      </c>
      <c r="N60" s="547" t="s">
        <v>102</v>
      </c>
      <c r="O60" s="547" t="s">
        <v>102</v>
      </c>
      <c r="P60" s="547" t="s">
        <v>102</v>
      </c>
      <c r="Q60" s="547" t="s">
        <v>102</v>
      </c>
      <c r="R60" s="547" t="s">
        <v>102</v>
      </c>
      <c r="S60" s="547" t="s">
        <v>102</v>
      </c>
      <c r="T60" s="547" t="s">
        <v>102</v>
      </c>
      <c r="U60" s="547" t="s">
        <v>102</v>
      </c>
      <c r="V60" s="547" t="s">
        <v>102</v>
      </c>
      <c r="W60" s="547" t="s">
        <v>102</v>
      </c>
      <c r="X60" s="547" t="s">
        <v>102</v>
      </c>
      <c r="Y60" s="547" t="s">
        <v>102</v>
      </c>
      <c r="Z60" s="547" t="s">
        <v>102</v>
      </c>
      <c r="AA60" s="547" t="s">
        <v>102</v>
      </c>
      <c r="AB60" s="547" t="s">
        <v>102</v>
      </c>
      <c r="AC60" s="547" t="s">
        <v>102</v>
      </c>
      <c r="AD60" s="547" t="s">
        <v>102</v>
      </c>
      <c r="AE60" s="547" t="s">
        <v>102</v>
      </c>
      <c r="AF60" s="547" t="s">
        <v>102</v>
      </c>
      <c r="AG60" s="547" t="s">
        <v>102</v>
      </c>
      <c r="AH60" s="547" t="s">
        <v>102</v>
      </c>
      <c r="AI60" s="547" t="s">
        <v>102</v>
      </c>
      <c r="AJ60" s="547" t="s">
        <v>102</v>
      </c>
      <c r="AK60" s="547" t="s">
        <v>102</v>
      </c>
      <c r="AL60" s="547" t="s">
        <v>102</v>
      </c>
      <c r="AM60" s="547" t="s">
        <v>102</v>
      </c>
      <c r="AN60" s="547" t="s">
        <v>102</v>
      </c>
      <c r="AO60" s="547" t="s">
        <v>102</v>
      </c>
      <c r="AP60" s="547" t="s">
        <v>102</v>
      </c>
      <c r="AQ60" s="547" t="s">
        <v>102</v>
      </c>
      <c r="AR60" s="547" t="s">
        <v>102</v>
      </c>
      <c r="AS60" s="547" t="s">
        <v>102</v>
      </c>
      <c r="AT60" s="547" t="s">
        <v>102</v>
      </c>
      <c r="AU60" s="547" t="s">
        <v>102</v>
      </c>
      <c r="AV60" s="547" t="s">
        <v>102</v>
      </c>
      <c r="AW60" s="547" t="s">
        <v>102</v>
      </c>
      <c r="AX60" s="547" t="s">
        <v>102</v>
      </c>
      <c r="AY60" s="547" t="s">
        <v>102</v>
      </c>
      <c r="AZ60" s="547" t="s">
        <v>102</v>
      </c>
      <c r="BA60" s="547" t="s">
        <v>102</v>
      </c>
      <c r="BB60" s="547" t="s">
        <v>102</v>
      </c>
      <c r="BC60" s="547" t="s">
        <v>102</v>
      </c>
      <c r="BD60" s="547" t="s">
        <v>102</v>
      </c>
      <c r="BE60" s="547" t="s">
        <v>102</v>
      </c>
      <c r="BF60" s="547" t="s">
        <v>102</v>
      </c>
      <c r="BG60" s="547" t="s">
        <v>102</v>
      </c>
      <c r="BH60" s="547" t="s">
        <v>102</v>
      </c>
      <c r="BI60" s="547" t="s">
        <v>102</v>
      </c>
      <c r="BJ60" s="547" t="s">
        <v>102</v>
      </c>
      <c r="BK60" s="547" t="s">
        <v>102</v>
      </c>
      <c r="BL60" s="547" t="s">
        <v>102</v>
      </c>
      <c r="BM60" s="547" t="s">
        <v>102</v>
      </c>
      <c r="BN60" s="547" t="s">
        <v>102</v>
      </c>
      <c r="BO60" s="547" t="s">
        <v>102</v>
      </c>
      <c r="BP60" s="547" t="s">
        <v>102</v>
      </c>
      <c r="BQ60" s="547" t="s">
        <v>102</v>
      </c>
      <c r="BR60" s="547" t="s">
        <v>102</v>
      </c>
      <c r="BS60" s="547" t="s">
        <v>102</v>
      </c>
      <c r="BT60" s="547" t="s">
        <v>102</v>
      </c>
      <c r="BU60" s="547" t="s">
        <v>102</v>
      </c>
      <c r="BV60" s="547" t="s">
        <v>102</v>
      </c>
      <c r="BW60" s="547" t="s">
        <v>102</v>
      </c>
      <c r="BX60" s="547" t="s">
        <v>102</v>
      </c>
      <c r="BY60" s="547" t="s">
        <v>102</v>
      </c>
      <c r="BZ60" s="547" t="s">
        <v>102</v>
      </c>
      <c r="CA60" s="547" t="s">
        <v>102</v>
      </c>
      <c r="CB60" s="547" t="s">
        <v>102</v>
      </c>
      <c r="CC60" s="547" t="s">
        <v>102</v>
      </c>
      <c r="CD60" s="547" t="s">
        <v>102</v>
      </c>
      <c r="CE60" s="547" t="s">
        <v>102</v>
      </c>
      <c r="CF60" s="547" t="s">
        <v>102</v>
      </c>
      <c r="CG60" s="547" t="s">
        <v>102</v>
      </c>
      <c r="CH60" s="547" t="s">
        <v>102</v>
      </c>
      <c r="CI60" s="547" t="s">
        <v>102</v>
      </c>
      <c r="CJ60" s="547" t="s">
        <v>102</v>
      </c>
      <c r="CK60" s="547" t="s">
        <v>102</v>
      </c>
      <c r="CL60" s="547" t="s">
        <v>102</v>
      </c>
      <c r="CM60" s="547" t="s">
        <v>102</v>
      </c>
      <c r="CN60" s="547" t="s">
        <v>102</v>
      </c>
      <c r="CO60" s="547" t="s">
        <v>102</v>
      </c>
      <c r="CP60" s="547" t="s">
        <v>102</v>
      </c>
      <c r="CQ60" s="547" t="s">
        <v>102</v>
      </c>
      <c r="CR60" s="547" t="s">
        <v>102</v>
      </c>
      <c r="CS60" s="547" t="s">
        <v>102</v>
      </c>
      <c r="CT60" s="547" t="s">
        <v>102</v>
      </c>
      <c r="CU60" s="547" t="s">
        <v>102</v>
      </c>
      <c r="CV60" s="547" t="s">
        <v>102</v>
      </c>
      <c r="CW60" s="547" t="s">
        <v>102</v>
      </c>
      <c r="CX60" s="547" t="s">
        <v>102</v>
      </c>
      <c r="CY60" s="547" t="s">
        <v>102</v>
      </c>
      <c r="CZ60" s="547" t="s">
        <v>102</v>
      </c>
      <c r="DA60" s="547" t="s">
        <v>102</v>
      </c>
      <c r="DB60" s="547" t="s">
        <v>102</v>
      </c>
      <c r="DC60" s="547" t="s">
        <v>102</v>
      </c>
      <c r="DD60" s="547" t="s">
        <v>102</v>
      </c>
      <c r="DE60" s="547" t="s">
        <v>102</v>
      </c>
      <c r="DF60" s="547" t="s">
        <v>102</v>
      </c>
      <c r="DG60" s="547" t="s">
        <v>102</v>
      </c>
      <c r="DH60" s="547" t="s">
        <v>102</v>
      </c>
      <c r="DI60" s="547" t="s">
        <v>102</v>
      </c>
      <c r="DJ60" s="547" t="s">
        <v>102</v>
      </c>
      <c r="DK60" s="547" t="s">
        <v>102</v>
      </c>
      <c r="DL60" s="547" t="s">
        <v>102</v>
      </c>
      <c r="DM60" s="547" t="s">
        <v>102</v>
      </c>
      <c r="DN60" s="547" t="s">
        <v>102</v>
      </c>
      <c r="DO60" s="547" t="s">
        <v>102</v>
      </c>
      <c r="DP60" s="547" t="s">
        <v>102</v>
      </c>
      <c r="DQ60" s="547" t="s">
        <v>102</v>
      </c>
      <c r="DR60" s="547" t="s">
        <v>102</v>
      </c>
      <c r="DS60" s="547" t="s">
        <v>102</v>
      </c>
      <c r="DT60" s="547" t="s">
        <v>102</v>
      </c>
      <c r="DU60" s="547" t="s">
        <v>102</v>
      </c>
      <c r="DV60" s="547" t="s">
        <v>102</v>
      </c>
      <c r="DW60" s="547" t="s">
        <v>102</v>
      </c>
      <c r="DX60" s="547" t="s">
        <v>102</v>
      </c>
      <c r="DY60" s="547" t="s">
        <v>102</v>
      </c>
      <c r="DZ60" s="547" t="s">
        <v>102</v>
      </c>
      <c r="EA60" s="547" t="s">
        <v>102</v>
      </c>
      <c r="EB60" s="547" t="s">
        <v>102</v>
      </c>
      <c r="EC60" s="547" t="s">
        <v>102</v>
      </c>
      <c r="ED60" s="547" t="s">
        <v>102</v>
      </c>
      <c r="EE60" s="547" t="s">
        <v>102</v>
      </c>
      <c r="EF60" s="547" t="s">
        <v>102</v>
      </c>
      <c r="EG60" s="547" t="s">
        <v>102</v>
      </c>
      <c r="EH60" s="547" t="s">
        <v>102</v>
      </c>
      <c r="EI60" s="547" t="s">
        <v>102</v>
      </c>
      <c r="EJ60" s="547" t="s">
        <v>102</v>
      </c>
      <c r="EK60" s="547" t="s">
        <v>102</v>
      </c>
      <c r="EL60" s="547" t="s">
        <v>102</v>
      </c>
      <c r="EM60" s="547" t="s">
        <v>102</v>
      </c>
      <c r="EN60" s="547" t="s">
        <v>102</v>
      </c>
      <c r="EO60" s="547" t="s">
        <v>102</v>
      </c>
      <c r="EP60" s="547" t="s">
        <v>102</v>
      </c>
      <c r="EQ60" s="547" t="s">
        <v>102</v>
      </c>
      <c r="ER60" s="547" t="s">
        <v>102</v>
      </c>
      <c r="ES60" s="547" t="s">
        <v>102</v>
      </c>
      <c r="ET60" s="547" t="s">
        <v>102</v>
      </c>
      <c r="EU60" s="547" t="s">
        <v>102</v>
      </c>
      <c r="EV60" s="547" t="s">
        <v>102</v>
      </c>
      <c r="EW60" s="547" t="s">
        <v>102</v>
      </c>
      <c r="EX60" s="547" t="s">
        <v>102</v>
      </c>
      <c r="EY60" s="547" t="s">
        <v>102</v>
      </c>
      <c r="EZ60" s="547" t="s">
        <v>102</v>
      </c>
      <c r="FA60" s="547" t="s">
        <v>102</v>
      </c>
      <c r="FB60" s="547" t="s">
        <v>102</v>
      </c>
      <c r="FC60" s="547" t="s">
        <v>102</v>
      </c>
      <c r="FD60" s="547" t="s">
        <v>102</v>
      </c>
      <c r="FE60" s="547" t="s">
        <v>102</v>
      </c>
      <c r="FF60" s="547" t="s">
        <v>102</v>
      </c>
      <c r="FG60" s="547" t="s">
        <v>102</v>
      </c>
      <c r="FH60" s="547" t="s">
        <v>102</v>
      </c>
      <c r="FI60" s="547" t="s">
        <v>102</v>
      </c>
      <c r="FJ60" s="547" t="s">
        <v>102</v>
      </c>
      <c r="FK60" s="547" t="s">
        <v>102</v>
      </c>
      <c r="FL60" s="547" t="s">
        <v>102</v>
      </c>
      <c r="FM60" s="547" t="s">
        <v>102</v>
      </c>
      <c r="FN60" s="547" t="s">
        <v>102</v>
      </c>
      <c r="FO60" s="547" t="s">
        <v>102</v>
      </c>
      <c r="FP60" s="547" t="s">
        <v>102</v>
      </c>
      <c r="FQ60" s="547" t="s">
        <v>102</v>
      </c>
      <c r="FR60" s="547" t="s">
        <v>102</v>
      </c>
      <c r="FS60" s="547" t="s">
        <v>102</v>
      </c>
      <c r="FT60" s="547" t="s">
        <v>102</v>
      </c>
      <c r="FU60" s="547" t="s">
        <v>102</v>
      </c>
      <c r="FV60" s="547" t="s">
        <v>102</v>
      </c>
    </row>
    <row r="61" spans="1:178" hidden="1" x14ac:dyDescent="0.15">
      <c r="A61" s="547">
        <v>2006210</v>
      </c>
      <c r="B61" s="547" t="s">
        <v>102</v>
      </c>
      <c r="C61" s="547" t="s">
        <v>102</v>
      </c>
      <c r="D61" s="547" t="s">
        <v>102</v>
      </c>
      <c r="E61" s="547" t="s">
        <v>102</v>
      </c>
      <c r="F61" s="547" t="s">
        <v>102</v>
      </c>
      <c r="G61" s="547" t="s">
        <v>102</v>
      </c>
      <c r="H61" s="547" t="s">
        <v>102</v>
      </c>
      <c r="I61" s="547" t="s">
        <v>102</v>
      </c>
      <c r="J61" s="547" t="s">
        <v>102</v>
      </c>
      <c r="K61" s="547" t="s">
        <v>102</v>
      </c>
      <c r="L61" s="547" t="s">
        <v>102</v>
      </c>
      <c r="M61" s="547" t="s">
        <v>102</v>
      </c>
      <c r="N61" s="547" t="s">
        <v>102</v>
      </c>
      <c r="O61" s="547" t="s">
        <v>102</v>
      </c>
      <c r="P61" s="547" t="s">
        <v>102</v>
      </c>
      <c r="Q61" s="547" t="s">
        <v>102</v>
      </c>
      <c r="R61" s="547" t="s">
        <v>102</v>
      </c>
      <c r="S61" s="547" t="s">
        <v>102</v>
      </c>
      <c r="T61" s="547" t="s">
        <v>102</v>
      </c>
      <c r="U61" s="547" t="s">
        <v>102</v>
      </c>
      <c r="V61" s="547" t="s">
        <v>102</v>
      </c>
      <c r="W61" s="547" t="s">
        <v>102</v>
      </c>
      <c r="X61" s="547" t="s">
        <v>102</v>
      </c>
      <c r="Y61" s="547" t="s">
        <v>102</v>
      </c>
      <c r="Z61" s="547" t="s">
        <v>102</v>
      </c>
      <c r="AA61" s="547" t="s">
        <v>102</v>
      </c>
      <c r="AB61" s="547" t="s">
        <v>102</v>
      </c>
      <c r="AC61" s="547" t="s">
        <v>102</v>
      </c>
      <c r="AD61" s="547" t="s">
        <v>102</v>
      </c>
      <c r="AE61" s="547" t="s">
        <v>102</v>
      </c>
      <c r="AF61" s="547" t="s">
        <v>102</v>
      </c>
      <c r="AG61" s="547" t="s">
        <v>102</v>
      </c>
      <c r="AH61" s="547" t="s">
        <v>102</v>
      </c>
      <c r="AI61" s="547" t="s">
        <v>102</v>
      </c>
      <c r="AJ61" s="547" t="s">
        <v>102</v>
      </c>
      <c r="AK61" s="547" t="s">
        <v>102</v>
      </c>
      <c r="AL61" s="547" t="s">
        <v>102</v>
      </c>
      <c r="AM61" s="547" t="s">
        <v>102</v>
      </c>
      <c r="AN61" s="547" t="s">
        <v>102</v>
      </c>
      <c r="AO61" s="547" t="s">
        <v>102</v>
      </c>
      <c r="AP61" s="547" t="s">
        <v>102</v>
      </c>
      <c r="AQ61" s="547" t="s">
        <v>102</v>
      </c>
      <c r="AR61" s="547" t="s">
        <v>102</v>
      </c>
      <c r="AS61" s="547" t="s">
        <v>102</v>
      </c>
      <c r="AT61" s="547" t="s">
        <v>102</v>
      </c>
      <c r="AU61" s="547" t="s">
        <v>102</v>
      </c>
      <c r="AV61" s="547" t="s">
        <v>102</v>
      </c>
      <c r="AW61" s="547" t="s">
        <v>102</v>
      </c>
      <c r="AX61" s="547" t="s">
        <v>102</v>
      </c>
      <c r="AY61" s="547" t="s">
        <v>102</v>
      </c>
      <c r="AZ61" s="547" t="s">
        <v>102</v>
      </c>
      <c r="BA61" s="547" t="s">
        <v>102</v>
      </c>
      <c r="BB61" s="547" t="s">
        <v>102</v>
      </c>
      <c r="BC61" s="547" t="s">
        <v>102</v>
      </c>
      <c r="BD61" s="547" t="s">
        <v>102</v>
      </c>
      <c r="BE61" s="547" t="s">
        <v>102</v>
      </c>
      <c r="BF61" s="547" t="s">
        <v>102</v>
      </c>
      <c r="BG61" s="547" t="s">
        <v>102</v>
      </c>
      <c r="BH61" s="547" t="s">
        <v>102</v>
      </c>
      <c r="BI61" s="547" t="s">
        <v>102</v>
      </c>
      <c r="BJ61" s="547" t="s">
        <v>102</v>
      </c>
      <c r="BK61" s="547" t="s">
        <v>102</v>
      </c>
      <c r="BL61" s="547" t="s">
        <v>102</v>
      </c>
      <c r="BM61" s="547" t="s">
        <v>102</v>
      </c>
      <c r="BN61" s="547" t="s">
        <v>102</v>
      </c>
      <c r="BO61" s="547" t="s">
        <v>102</v>
      </c>
      <c r="BP61" s="547" t="s">
        <v>102</v>
      </c>
      <c r="BQ61" s="547" t="s">
        <v>102</v>
      </c>
      <c r="BR61" s="547" t="s">
        <v>102</v>
      </c>
      <c r="BS61" s="547" t="s">
        <v>102</v>
      </c>
      <c r="BT61" s="547" t="s">
        <v>102</v>
      </c>
      <c r="BU61" s="547" t="s">
        <v>102</v>
      </c>
      <c r="BV61" s="547" t="s">
        <v>102</v>
      </c>
      <c r="BW61" s="547" t="s">
        <v>102</v>
      </c>
      <c r="BX61" s="547" t="s">
        <v>102</v>
      </c>
      <c r="BY61" s="547" t="s">
        <v>102</v>
      </c>
      <c r="BZ61" s="547" t="s">
        <v>102</v>
      </c>
      <c r="CA61" s="547" t="s">
        <v>102</v>
      </c>
      <c r="CB61" s="547" t="s">
        <v>102</v>
      </c>
      <c r="CC61" s="547" t="s">
        <v>102</v>
      </c>
      <c r="CD61" s="547" t="s">
        <v>102</v>
      </c>
      <c r="CE61" s="547" t="s">
        <v>102</v>
      </c>
      <c r="CF61" s="547" t="s">
        <v>102</v>
      </c>
      <c r="CG61" s="547" t="s">
        <v>102</v>
      </c>
      <c r="CH61" s="547" t="s">
        <v>102</v>
      </c>
      <c r="CI61" s="547" t="s">
        <v>102</v>
      </c>
      <c r="CJ61" s="547" t="s">
        <v>102</v>
      </c>
      <c r="CK61" s="547" t="s">
        <v>102</v>
      </c>
      <c r="CL61" s="547" t="s">
        <v>102</v>
      </c>
      <c r="CM61" s="547" t="s">
        <v>102</v>
      </c>
      <c r="CN61" s="547" t="s">
        <v>102</v>
      </c>
      <c r="CO61" s="547" t="s">
        <v>102</v>
      </c>
      <c r="CP61" s="547" t="s">
        <v>102</v>
      </c>
      <c r="CQ61" s="547" t="s">
        <v>102</v>
      </c>
      <c r="CR61" s="547" t="s">
        <v>102</v>
      </c>
      <c r="CS61" s="547" t="s">
        <v>102</v>
      </c>
      <c r="CT61" s="547" t="s">
        <v>102</v>
      </c>
      <c r="CU61" s="547" t="s">
        <v>102</v>
      </c>
      <c r="CV61" s="547" t="s">
        <v>102</v>
      </c>
      <c r="CW61" s="547" t="s">
        <v>102</v>
      </c>
      <c r="CX61" s="547" t="s">
        <v>102</v>
      </c>
      <c r="CY61" s="547" t="s">
        <v>102</v>
      </c>
      <c r="CZ61" s="547" t="s">
        <v>102</v>
      </c>
      <c r="DA61" s="547" t="s">
        <v>102</v>
      </c>
      <c r="DB61" s="547" t="s">
        <v>102</v>
      </c>
      <c r="DC61" s="547" t="s">
        <v>102</v>
      </c>
      <c r="DD61" s="547" t="s">
        <v>102</v>
      </c>
      <c r="DE61" s="547" t="s">
        <v>102</v>
      </c>
      <c r="DF61" s="547" t="s">
        <v>102</v>
      </c>
      <c r="DG61" s="547" t="s">
        <v>102</v>
      </c>
      <c r="DH61" s="547" t="s">
        <v>102</v>
      </c>
      <c r="DI61" s="547" t="s">
        <v>102</v>
      </c>
      <c r="DJ61" s="547" t="s">
        <v>102</v>
      </c>
      <c r="DK61" s="547" t="s">
        <v>102</v>
      </c>
      <c r="DL61" s="547" t="s">
        <v>102</v>
      </c>
      <c r="DM61" s="547" t="s">
        <v>102</v>
      </c>
      <c r="DN61" s="547" t="s">
        <v>102</v>
      </c>
      <c r="DO61" s="547" t="s">
        <v>102</v>
      </c>
      <c r="DP61" s="547" t="s">
        <v>102</v>
      </c>
      <c r="DQ61" s="547" t="s">
        <v>102</v>
      </c>
      <c r="DR61" s="547" t="s">
        <v>102</v>
      </c>
      <c r="DS61" s="547" t="s">
        <v>102</v>
      </c>
      <c r="DT61" s="547" t="s">
        <v>102</v>
      </c>
      <c r="DU61" s="547" t="s">
        <v>102</v>
      </c>
      <c r="DV61" s="547" t="s">
        <v>102</v>
      </c>
      <c r="DW61" s="547" t="s">
        <v>102</v>
      </c>
      <c r="DX61" s="547" t="s">
        <v>102</v>
      </c>
      <c r="DY61" s="547" t="s">
        <v>102</v>
      </c>
      <c r="DZ61" s="547" t="s">
        <v>102</v>
      </c>
      <c r="EA61" s="547" t="s">
        <v>102</v>
      </c>
      <c r="EB61" s="547" t="s">
        <v>102</v>
      </c>
      <c r="EC61" s="547" t="s">
        <v>102</v>
      </c>
      <c r="ED61" s="547" t="s">
        <v>102</v>
      </c>
      <c r="EE61" s="547" t="s">
        <v>102</v>
      </c>
      <c r="EF61" s="547" t="s">
        <v>102</v>
      </c>
      <c r="EG61" s="547" t="s">
        <v>102</v>
      </c>
      <c r="EH61" s="547" t="s">
        <v>102</v>
      </c>
      <c r="EI61" s="547" t="s">
        <v>102</v>
      </c>
      <c r="EJ61" s="547" t="s">
        <v>102</v>
      </c>
      <c r="EK61" s="547" t="s">
        <v>102</v>
      </c>
      <c r="EL61" s="547" t="s">
        <v>102</v>
      </c>
      <c r="EM61" s="547" t="s">
        <v>102</v>
      </c>
      <c r="EN61" s="547" t="s">
        <v>102</v>
      </c>
      <c r="EO61" s="547" t="s">
        <v>102</v>
      </c>
      <c r="EP61" s="547" t="s">
        <v>102</v>
      </c>
      <c r="EQ61" s="547" t="s">
        <v>102</v>
      </c>
      <c r="ER61" s="547" t="s">
        <v>102</v>
      </c>
      <c r="ES61" s="547" t="s">
        <v>102</v>
      </c>
      <c r="ET61" s="547" t="s">
        <v>102</v>
      </c>
      <c r="EU61" s="547" t="s">
        <v>102</v>
      </c>
      <c r="EV61" s="547" t="s">
        <v>102</v>
      </c>
      <c r="EW61" s="547" t="s">
        <v>102</v>
      </c>
      <c r="EX61" s="547" t="s">
        <v>102</v>
      </c>
      <c r="EY61" s="547" t="s">
        <v>102</v>
      </c>
      <c r="EZ61" s="547" t="s">
        <v>102</v>
      </c>
      <c r="FA61" s="547" t="s">
        <v>102</v>
      </c>
      <c r="FB61" s="547" t="s">
        <v>102</v>
      </c>
      <c r="FC61" s="547" t="s">
        <v>102</v>
      </c>
      <c r="FD61" s="547" t="s">
        <v>102</v>
      </c>
      <c r="FE61" s="547" t="s">
        <v>102</v>
      </c>
      <c r="FF61" s="547" t="s">
        <v>102</v>
      </c>
      <c r="FG61" s="547" t="s">
        <v>102</v>
      </c>
      <c r="FH61" s="547" t="s">
        <v>102</v>
      </c>
      <c r="FI61" s="547" t="s">
        <v>102</v>
      </c>
      <c r="FJ61" s="547" t="s">
        <v>102</v>
      </c>
      <c r="FK61" s="547" t="s">
        <v>102</v>
      </c>
      <c r="FL61" s="547" t="s">
        <v>102</v>
      </c>
      <c r="FM61" s="547" t="s">
        <v>102</v>
      </c>
      <c r="FN61" s="547" t="s">
        <v>102</v>
      </c>
      <c r="FO61" s="547" t="s">
        <v>102</v>
      </c>
      <c r="FP61" s="547" t="s">
        <v>102</v>
      </c>
      <c r="FQ61" s="547" t="s">
        <v>102</v>
      </c>
      <c r="FR61" s="547" t="s">
        <v>102</v>
      </c>
      <c r="FS61" s="547" t="s">
        <v>102</v>
      </c>
      <c r="FT61" s="547" t="s">
        <v>102</v>
      </c>
      <c r="FU61" s="547" t="s">
        <v>102</v>
      </c>
      <c r="FV61" s="547" t="s">
        <v>102</v>
      </c>
    </row>
    <row r="62" spans="1:178" hidden="1" x14ac:dyDescent="0.15">
      <c r="A62" s="547">
        <v>4685201</v>
      </c>
      <c r="B62" s="547" t="s">
        <v>861</v>
      </c>
      <c r="C62" s="547" t="s">
        <v>21534</v>
      </c>
      <c r="D62" s="547" t="s">
        <v>102</v>
      </c>
      <c r="E62" s="547" t="s">
        <v>21535</v>
      </c>
      <c r="F62" s="547" t="s">
        <v>21536</v>
      </c>
      <c r="G62" s="547" t="s">
        <v>102</v>
      </c>
      <c r="H62" s="547">
        <v>0</v>
      </c>
      <c r="I62" s="547">
        <v>0</v>
      </c>
      <c r="J62" s="547">
        <v>0</v>
      </c>
      <c r="K62" s="547">
        <v>0</v>
      </c>
      <c r="L62" s="547">
        <v>0</v>
      </c>
      <c r="M62" s="547">
        <v>0</v>
      </c>
      <c r="N62" s="547">
        <v>0</v>
      </c>
      <c r="O62" s="547">
        <v>0</v>
      </c>
      <c r="P62" s="547">
        <v>0</v>
      </c>
      <c r="Q62" s="547">
        <v>0</v>
      </c>
      <c r="R62" s="547">
        <v>0</v>
      </c>
      <c r="S62" s="547">
        <v>0</v>
      </c>
      <c r="T62" s="547">
        <v>0</v>
      </c>
      <c r="U62" s="547">
        <v>0</v>
      </c>
      <c r="V62" s="547">
        <v>0</v>
      </c>
      <c r="W62" s="547">
        <v>0</v>
      </c>
      <c r="X62" s="547">
        <v>0</v>
      </c>
      <c r="Y62" s="547">
        <v>0</v>
      </c>
      <c r="Z62" s="547">
        <v>0</v>
      </c>
      <c r="AA62" s="547">
        <v>0</v>
      </c>
      <c r="AB62" s="547">
        <v>0</v>
      </c>
      <c r="AC62" s="547">
        <v>0</v>
      </c>
      <c r="AD62" s="547">
        <v>0</v>
      </c>
      <c r="AE62" s="547">
        <v>0</v>
      </c>
      <c r="AF62" s="547">
        <v>0</v>
      </c>
      <c r="AG62" s="547">
        <v>0</v>
      </c>
      <c r="AH62" s="547">
        <v>0</v>
      </c>
      <c r="AI62" s="547">
        <v>0</v>
      </c>
      <c r="AJ62" s="547">
        <v>0</v>
      </c>
      <c r="AK62" s="547">
        <v>0</v>
      </c>
      <c r="AL62" s="547">
        <v>0</v>
      </c>
      <c r="AM62" s="547">
        <v>0</v>
      </c>
      <c r="AN62" s="547">
        <v>0</v>
      </c>
      <c r="AO62" s="547">
        <v>0</v>
      </c>
      <c r="AP62" s="547">
        <v>0</v>
      </c>
      <c r="AQ62" s="547">
        <v>0</v>
      </c>
      <c r="AR62" s="547">
        <v>0</v>
      </c>
      <c r="AS62" s="547">
        <v>0</v>
      </c>
      <c r="AT62" s="547">
        <v>0</v>
      </c>
      <c r="AU62" s="547">
        <v>0</v>
      </c>
      <c r="AV62" s="547">
        <v>0</v>
      </c>
      <c r="AW62" s="547">
        <v>0</v>
      </c>
      <c r="AX62" s="547">
        <v>0</v>
      </c>
      <c r="AY62" s="547">
        <v>0</v>
      </c>
      <c r="AZ62" s="547">
        <v>0</v>
      </c>
      <c r="BA62" s="547">
        <v>0</v>
      </c>
      <c r="BB62" s="547">
        <v>0</v>
      </c>
      <c r="BC62" s="547">
        <v>0</v>
      </c>
      <c r="BD62" s="547">
        <v>0</v>
      </c>
      <c r="BE62" s="547">
        <v>0</v>
      </c>
      <c r="BF62" s="547">
        <v>0</v>
      </c>
      <c r="BG62" s="547">
        <v>0</v>
      </c>
      <c r="BH62" s="547">
        <v>0</v>
      </c>
      <c r="BI62" s="547">
        <v>0</v>
      </c>
      <c r="BJ62" s="547">
        <v>0</v>
      </c>
      <c r="BK62" s="547">
        <v>0</v>
      </c>
      <c r="BL62" s="547">
        <v>0</v>
      </c>
      <c r="BM62" s="547">
        <v>0</v>
      </c>
      <c r="BN62" s="547">
        <v>0</v>
      </c>
      <c r="BO62" s="547">
        <v>0</v>
      </c>
      <c r="BP62" s="547">
        <v>0</v>
      </c>
      <c r="BQ62" s="547">
        <v>0</v>
      </c>
      <c r="BR62" s="547">
        <v>0</v>
      </c>
      <c r="BS62" s="547">
        <v>0</v>
      </c>
      <c r="BT62" s="547">
        <v>0</v>
      </c>
      <c r="BU62" s="547">
        <v>0</v>
      </c>
      <c r="BV62" s="547">
        <v>0</v>
      </c>
      <c r="BW62" s="547">
        <v>0</v>
      </c>
      <c r="BX62" s="547">
        <v>0</v>
      </c>
      <c r="BY62" s="547">
        <v>0</v>
      </c>
      <c r="BZ62" s="547">
        <v>0</v>
      </c>
      <c r="CA62" s="547">
        <v>0</v>
      </c>
      <c r="CB62" s="547">
        <v>0</v>
      </c>
      <c r="CC62" s="547">
        <v>0</v>
      </c>
      <c r="CD62" s="547">
        <v>0</v>
      </c>
      <c r="CE62" s="547">
        <v>0</v>
      </c>
      <c r="CF62" s="547">
        <v>0</v>
      </c>
      <c r="CG62" s="547">
        <v>0</v>
      </c>
      <c r="CH62" s="547">
        <v>0</v>
      </c>
      <c r="CI62" s="547">
        <v>0</v>
      </c>
      <c r="CJ62" s="547">
        <v>0</v>
      </c>
      <c r="CK62" s="547">
        <v>0</v>
      </c>
      <c r="CL62" s="547">
        <v>0</v>
      </c>
      <c r="CM62" s="547">
        <v>0</v>
      </c>
      <c r="CN62" s="547">
        <v>0</v>
      </c>
      <c r="CO62" s="547">
        <v>0</v>
      </c>
      <c r="CP62" s="547">
        <v>0</v>
      </c>
      <c r="CQ62" s="547">
        <v>0</v>
      </c>
      <c r="CR62" s="547">
        <v>0</v>
      </c>
      <c r="CS62" s="547">
        <v>0</v>
      </c>
      <c r="CT62" s="547">
        <v>0</v>
      </c>
      <c r="CU62" s="547">
        <v>0</v>
      </c>
      <c r="CV62" s="547">
        <v>0</v>
      </c>
      <c r="CW62" s="547">
        <v>0</v>
      </c>
      <c r="CX62" s="547">
        <v>0</v>
      </c>
      <c r="CY62" s="547">
        <v>0</v>
      </c>
      <c r="CZ62" s="547">
        <v>0</v>
      </c>
      <c r="DA62" s="547">
        <v>0</v>
      </c>
      <c r="DB62" s="547">
        <v>0</v>
      </c>
      <c r="DC62" s="547">
        <v>0</v>
      </c>
      <c r="DD62" s="547">
        <v>0</v>
      </c>
      <c r="DE62" s="547">
        <v>0</v>
      </c>
      <c r="DF62" s="547">
        <v>0</v>
      </c>
      <c r="DG62" s="547">
        <v>0</v>
      </c>
      <c r="DH62" s="547">
        <v>0</v>
      </c>
      <c r="DI62" s="547">
        <v>0</v>
      </c>
      <c r="DJ62" s="547">
        <v>0</v>
      </c>
      <c r="DK62" s="547">
        <v>0</v>
      </c>
      <c r="DL62" s="547">
        <v>0</v>
      </c>
      <c r="DM62" s="547">
        <v>0</v>
      </c>
      <c r="DN62" s="547">
        <v>0</v>
      </c>
      <c r="DO62" s="547">
        <v>0</v>
      </c>
      <c r="DP62" s="547">
        <v>0</v>
      </c>
      <c r="DQ62" s="547">
        <v>0</v>
      </c>
      <c r="DR62" s="547">
        <v>0</v>
      </c>
      <c r="DS62" s="547">
        <v>0</v>
      </c>
      <c r="DT62" s="547">
        <v>0</v>
      </c>
      <c r="DU62" s="547">
        <v>0</v>
      </c>
      <c r="DV62" s="547">
        <v>0</v>
      </c>
      <c r="DW62" s="547">
        <v>0</v>
      </c>
      <c r="DX62" s="547">
        <v>0</v>
      </c>
      <c r="DY62" s="547">
        <v>0</v>
      </c>
      <c r="DZ62" s="547">
        <v>0</v>
      </c>
      <c r="EA62" s="547">
        <v>0</v>
      </c>
      <c r="EB62" s="547">
        <v>0</v>
      </c>
      <c r="EC62" s="547">
        <v>0</v>
      </c>
      <c r="ED62" s="547">
        <v>0</v>
      </c>
      <c r="EE62" s="547">
        <v>0</v>
      </c>
      <c r="EF62" s="547">
        <v>0</v>
      </c>
      <c r="EG62" s="547">
        <v>0</v>
      </c>
      <c r="EH62" s="547">
        <v>0</v>
      </c>
      <c r="EI62" s="547">
        <v>0</v>
      </c>
      <c r="EJ62" s="547">
        <v>0</v>
      </c>
      <c r="EK62" s="547">
        <v>0</v>
      </c>
      <c r="EL62" s="547">
        <v>0</v>
      </c>
      <c r="EM62" s="547">
        <v>0</v>
      </c>
      <c r="EN62" s="547">
        <v>0</v>
      </c>
      <c r="EO62" s="547">
        <v>0</v>
      </c>
      <c r="EP62" s="547">
        <v>0</v>
      </c>
      <c r="EQ62" s="547">
        <v>0</v>
      </c>
      <c r="ER62" s="547">
        <v>0</v>
      </c>
      <c r="ES62" s="547">
        <v>0</v>
      </c>
      <c r="ET62" s="547">
        <v>0</v>
      </c>
      <c r="EU62" s="547">
        <v>0</v>
      </c>
      <c r="EV62" s="547">
        <v>0</v>
      </c>
      <c r="EW62" s="547">
        <v>0</v>
      </c>
      <c r="EX62" s="547">
        <v>0</v>
      </c>
      <c r="EY62" s="547">
        <v>0</v>
      </c>
      <c r="EZ62" s="547">
        <v>0</v>
      </c>
      <c r="FA62" s="547">
        <v>0</v>
      </c>
      <c r="FB62" s="547">
        <v>0</v>
      </c>
      <c r="FC62" s="547">
        <v>0</v>
      </c>
      <c r="FD62" s="547">
        <v>0</v>
      </c>
      <c r="FE62" s="547">
        <v>0</v>
      </c>
      <c r="FF62" s="547">
        <v>0</v>
      </c>
      <c r="FG62" s="547">
        <v>0</v>
      </c>
      <c r="FH62" s="547">
        <v>0</v>
      </c>
      <c r="FI62" s="547">
        <v>0</v>
      </c>
      <c r="FJ62" s="547">
        <v>0</v>
      </c>
      <c r="FK62" s="547">
        <v>0</v>
      </c>
      <c r="FL62" s="547">
        <v>0</v>
      </c>
      <c r="FM62" s="547">
        <v>0</v>
      </c>
      <c r="FN62" s="547">
        <v>0</v>
      </c>
      <c r="FO62" s="547">
        <v>0</v>
      </c>
      <c r="FP62" s="547">
        <v>0</v>
      </c>
      <c r="FQ62" s="547">
        <v>0</v>
      </c>
      <c r="FR62" s="547">
        <v>0</v>
      </c>
      <c r="FS62" s="547">
        <v>0</v>
      </c>
      <c r="FT62" s="547">
        <v>0</v>
      </c>
      <c r="FU62" s="547">
        <v>0</v>
      </c>
      <c r="FV62" s="547">
        <v>0</v>
      </c>
    </row>
    <row r="63" spans="1:178" hidden="1" x14ac:dyDescent="0.15">
      <c r="A63" s="547">
        <v>4657158</v>
      </c>
      <c r="B63" s="547" t="s">
        <v>102</v>
      </c>
      <c r="C63" s="547" t="s">
        <v>102</v>
      </c>
      <c r="D63" s="547" t="s">
        <v>102</v>
      </c>
      <c r="E63" s="547" t="s">
        <v>102</v>
      </c>
      <c r="F63" s="547" t="s">
        <v>102</v>
      </c>
      <c r="G63" s="547" t="s">
        <v>102</v>
      </c>
      <c r="H63" s="547" t="s">
        <v>102</v>
      </c>
      <c r="I63" s="547" t="s">
        <v>102</v>
      </c>
      <c r="J63" s="547" t="s">
        <v>102</v>
      </c>
      <c r="K63" s="547" t="s">
        <v>102</v>
      </c>
      <c r="L63" s="547" t="s">
        <v>102</v>
      </c>
      <c r="M63" s="547" t="s">
        <v>102</v>
      </c>
      <c r="N63" s="547" t="s">
        <v>102</v>
      </c>
      <c r="O63" s="547" t="s">
        <v>102</v>
      </c>
      <c r="P63" s="547" t="s">
        <v>102</v>
      </c>
      <c r="Q63" s="547" t="s">
        <v>102</v>
      </c>
      <c r="R63" s="547" t="s">
        <v>102</v>
      </c>
      <c r="S63" s="547" t="s">
        <v>102</v>
      </c>
      <c r="T63" s="547" t="s">
        <v>102</v>
      </c>
      <c r="U63" s="547" t="s">
        <v>102</v>
      </c>
      <c r="V63" s="547" t="s">
        <v>102</v>
      </c>
      <c r="W63" s="547" t="s">
        <v>102</v>
      </c>
      <c r="X63" s="547" t="s">
        <v>102</v>
      </c>
      <c r="Y63" s="547" t="s">
        <v>102</v>
      </c>
      <c r="Z63" s="547" t="s">
        <v>102</v>
      </c>
      <c r="AA63" s="547" t="s">
        <v>102</v>
      </c>
      <c r="AB63" s="547" t="s">
        <v>102</v>
      </c>
      <c r="AC63" s="547" t="s">
        <v>102</v>
      </c>
      <c r="AD63" s="547" t="s">
        <v>102</v>
      </c>
      <c r="AE63" s="547" t="s">
        <v>102</v>
      </c>
      <c r="AF63" s="547" t="s">
        <v>102</v>
      </c>
      <c r="AG63" s="547" t="s">
        <v>102</v>
      </c>
      <c r="AH63" s="547" t="s">
        <v>102</v>
      </c>
      <c r="AI63" s="547" t="s">
        <v>102</v>
      </c>
      <c r="AJ63" s="547" t="s">
        <v>102</v>
      </c>
      <c r="AK63" s="547" t="s">
        <v>102</v>
      </c>
      <c r="AL63" s="547" t="s">
        <v>102</v>
      </c>
      <c r="AM63" s="547" t="s">
        <v>102</v>
      </c>
      <c r="AN63" s="547" t="s">
        <v>102</v>
      </c>
      <c r="AO63" s="547" t="s">
        <v>102</v>
      </c>
      <c r="AP63" s="547" t="s">
        <v>102</v>
      </c>
      <c r="AQ63" s="547" t="s">
        <v>102</v>
      </c>
      <c r="AR63" s="547" t="s">
        <v>102</v>
      </c>
      <c r="AS63" s="547" t="s">
        <v>102</v>
      </c>
      <c r="AT63" s="547" t="s">
        <v>102</v>
      </c>
      <c r="AU63" s="547" t="s">
        <v>102</v>
      </c>
      <c r="AV63" s="547" t="s">
        <v>102</v>
      </c>
      <c r="AW63" s="547" t="s">
        <v>102</v>
      </c>
      <c r="AX63" s="547" t="s">
        <v>102</v>
      </c>
      <c r="AY63" s="547" t="s">
        <v>102</v>
      </c>
      <c r="AZ63" s="547" t="s">
        <v>102</v>
      </c>
      <c r="BA63" s="547" t="s">
        <v>102</v>
      </c>
      <c r="BB63" s="547" t="s">
        <v>102</v>
      </c>
      <c r="BC63" s="547" t="s">
        <v>102</v>
      </c>
      <c r="BD63" s="547" t="s">
        <v>102</v>
      </c>
      <c r="BE63" s="547" t="s">
        <v>102</v>
      </c>
      <c r="BF63" s="547" t="s">
        <v>102</v>
      </c>
      <c r="BG63" s="547" t="s">
        <v>102</v>
      </c>
      <c r="BH63" s="547" t="s">
        <v>102</v>
      </c>
      <c r="BI63" s="547" t="s">
        <v>102</v>
      </c>
      <c r="BJ63" s="547" t="s">
        <v>102</v>
      </c>
      <c r="BK63" s="547" t="s">
        <v>102</v>
      </c>
      <c r="BL63" s="547" t="s">
        <v>102</v>
      </c>
      <c r="BM63" s="547" t="s">
        <v>102</v>
      </c>
      <c r="BN63" s="547" t="s">
        <v>102</v>
      </c>
      <c r="BO63" s="547" t="s">
        <v>102</v>
      </c>
      <c r="BP63" s="547" t="s">
        <v>102</v>
      </c>
      <c r="BQ63" s="547" t="s">
        <v>102</v>
      </c>
      <c r="BR63" s="547" t="s">
        <v>102</v>
      </c>
      <c r="BS63" s="547" t="s">
        <v>102</v>
      </c>
      <c r="BT63" s="547" t="s">
        <v>102</v>
      </c>
      <c r="BU63" s="547" t="s">
        <v>102</v>
      </c>
      <c r="BV63" s="547" t="s">
        <v>102</v>
      </c>
      <c r="BW63" s="547" t="s">
        <v>102</v>
      </c>
      <c r="BX63" s="547" t="s">
        <v>102</v>
      </c>
      <c r="BY63" s="547" t="s">
        <v>102</v>
      </c>
      <c r="BZ63" s="547" t="s">
        <v>102</v>
      </c>
      <c r="CA63" s="547" t="s">
        <v>102</v>
      </c>
      <c r="CB63" s="547" t="s">
        <v>102</v>
      </c>
      <c r="CC63" s="547" t="s">
        <v>102</v>
      </c>
      <c r="CD63" s="547" t="s">
        <v>102</v>
      </c>
      <c r="CE63" s="547" t="s">
        <v>102</v>
      </c>
      <c r="CF63" s="547" t="s">
        <v>102</v>
      </c>
      <c r="CG63" s="547" t="s">
        <v>102</v>
      </c>
      <c r="CH63" s="547" t="s">
        <v>102</v>
      </c>
      <c r="CI63" s="547" t="s">
        <v>102</v>
      </c>
      <c r="CJ63" s="547" t="s">
        <v>102</v>
      </c>
      <c r="CK63" s="547" t="s">
        <v>102</v>
      </c>
      <c r="CL63" s="547" t="s">
        <v>102</v>
      </c>
      <c r="CM63" s="547" t="s">
        <v>102</v>
      </c>
      <c r="CN63" s="547" t="s">
        <v>102</v>
      </c>
      <c r="CO63" s="547" t="s">
        <v>102</v>
      </c>
      <c r="CP63" s="547" t="s">
        <v>102</v>
      </c>
      <c r="CQ63" s="547" t="s">
        <v>102</v>
      </c>
      <c r="CR63" s="547" t="s">
        <v>102</v>
      </c>
      <c r="CS63" s="547" t="s">
        <v>102</v>
      </c>
      <c r="CT63" s="547" t="s">
        <v>102</v>
      </c>
      <c r="CU63" s="547" t="s">
        <v>102</v>
      </c>
      <c r="CV63" s="547" t="s">
        <v>102</v>
      </c>
      <c r="CW63" s="547" t="s">
        <v>102</v>
      </c>
      <c r="CX63" s="547" t="s">
        <v>102</v>
      </c>
      <c r="CY63" s="547" t="s">
        <v>102</v>
      </c>
      <c r="CZ63" s="547" t="s">
        <v>102</v>
      </c>
      <c r="DA63" s="547" t="s">
        <v>102</v>
      </c>
      <c r="DB63" s="547" t="s">
        <v>102</v>
      </c>
      <c r="DC63" s="547" t="s">
        <v>102</v>
      </c>
      <c r="DD63" s="547" t="s">
        <v>102</v>
      </c>
      <c r="DE63" s="547" t="s">
        <v>102</v>
      </c>
      <c r="DF63" s="547" t="s">
        <v>102</v>
      </c>
      <c r="DG63" s="547" t="s">
        <v>102</v>
      </c>
      <c r="DH63" s="547" t="s">
        <v>102</v>
      </c>
      <c r="DI63" s="547" t="s">
        <v>102</v>
      </c>
      <c r="DJ63" s="547" t="s">
        <v>102</v>
      </c>
      <c r="DK63" s="547" t="s">
        <v>102</v>
      </c>
      <c r="DL63" s="547" t="s">
        <v>102</v>
      </c>
      <c r="DM63" s="547" t="s">
        <v>102</v>
      </c>
      <c r="DN63" s="547" t="s">
        <v>102</v>
      </c>
      <c r="DO63" s="547" t="s">
        <v>102</v>
      </c>
      <c r="DP63" s="547" t="s">
        <v>102</v>
      </c>
      <c r="DQ63" s="547" t="s">
        <v>102</v>
      </c>
      <c r="DR63" s="547" t="s">
        <v>102</v>
      </c>
      <c r="DS63" s="547" t="s">
        <v>102</v>
      </c>
      <c r="DT63" s="547" t="s">
        <v>102</v>
      </c>
      <c r="DU63" s="547" t="s">
        <v>102</v>
      </c>
      <c r="DV63" s="547" t="s">
        <v>102</v>
      </c>
      <c r="DW63" s="547" t="s">
        <v>102</v>
      </c>
      <c r="DX63" s="547" t="s">
        <v>102</v>
      </c>
      <c r="DY63" s="547" t="s">
        <v>102</v>
      </c>
      <c r="DZ63" s="547" t="s">
        <v>102</v>
      </c>
      <c r="EA63" s="547" t="s">
        <v>102</v>
      </c>
      <c r="EB63" s="547" t="s">
        <v>102</v>
      </c>
      <c r="EC63" s="547" t="s">
        <v>102</v>
      </c>
      <c r="ED63" s="547" t="s">
        <v>102</v>
      </c>
      <c r="EE63" s="547" t="s">
        <v>102</v>
      </c>
      <c r="EF63" s="547" t="s">
        <v>102</v>
      </c>
      <c r="EG63" s="547" t="s">
        <v>102</v>
      </c>
      <c r="EH63" s="547" t="s">
        <v>102</v>
      </c>
      <c r="EI63" s="547" t="s">
        <v>102</v>
      </c>
      <c r="EJ63" s="547" t="s">
        <v>102</v>
      </c>
      <c r="EK63" s="547" t="s">
        <v>102</v>
      </c>
      <c r="EL63" s="547" t="s">
        <v>102</v>
      </c>
      <c r="EM63" s="547" t="s">
        <v>102</v>
      </c>
      <c r="EN63" s="547" t="s">
        <v>102</v>
      </c>
      <c r="EO63" s="547" t="s">
        <v>102</v>
      </c>
      <c r="EP63" s="547" t="s">
        <v>102</v>
      </c>
      <c r="EQ63" s="547" t="s">
        <v>102</v>
      </c>
      <c r="ER63" s="547" t="s">
        <v>102</v>
      </c>
      <c r="ES63" s="547" t="s">
        <v>102</v>
      </c>
      <c r="ET63" s="547" t="s">
        <v>102</v>
      </c>
      <c r="EU63" s="547" t="s">
        <v>102</v>
      </c>
      <c r="EV63" s="547" t="s">
        <v>102</v>
      </c>
      <c r="EW63" s="547" t="s">
        <v>102</v>
      </c>
      <c r="EX63" s="547" t="s">
        <v>102</v>
      </c>
      <c r="EY63" s="547" t="s">
        <v>102</v>
      </c>
      <c r="EZ63" s="547" t="s">
        <v>102</v>
      </c>
      <c r="FA63" s="547" t="s">
        <v>102</v>
      </c>
      <c r="FB63" s="547" t="s">
        <v>102</v>
      </c>
      <c r="FC63" s="547" t="s">
        <v>102</v>
      </c>
      <c r="FD63" s="547" t="s">
        <v>102</v>
      </c>
      <c r="FE63" s="547" t="s">
        <v>102</v>
      </c>
      <c r="FF63" s="547" t="s">
        <v>102</v>
      </c>
      <c r="FG63" s="547" t="s">
        <v>102</v>
      </c>
      <c r="FH63" s="547" t="s">
        <v>102</v>
      </c>
      <c r="FI63" s="547" t="s">
        <v>102</v>
      </c>
      <c r="FJ63" s="547" t="s">
        <v>102</v>
      </c>
      <c r="FK63" s="547" t="s">
        <v>102</v>
      </c>
      <c r="FL63" s="547" t="s">
        <v>102</v>
      </c>
      <c r="FM63" s="547" t="s">
        <v>102</v>
      </c>
      <c r="FN63" s="547" t="s">
        <v>102</v>
      </c>
      <c r="FO63" s="547" t="s">
        <v>102</v>
      </c>
      <c r="FP63" s="547" t="s">
        <v>102</v>
      </c>
      <c r="FQ63" s="547" t="s">
        <v>102</v>
      </c>
      <c r="FR63" s="547" t="s">
        <v>102</v>
      </c>
      <c r="FS63" s="547" t="s">
        <v>102</v>
      </c>
      <c r="FT63" s="547" t="s">
        <v>102</v>
      </c>
      <c r="FU63" s="547" t="s">
        <v>102</v>
      </c>
      <c r="FV63" s="547" t="s">
        <v>102</v>
      </c>
    </row>
    <row r="64" spans="1:178" hidden="1" x14ac:dyDescent="0.15">
      <c r="A64" s="547">
        <v>4632809</v>
      </c>
      <c r="B64" s="547" t="s">
        <v>102</v>
      </c>
      <c r="C64" s="547" t="s">
        <v>102</v>
      </c>
      <c r="D64" s="547" t="s">
        <v>102</v>
      </c>
      <c r="E64" s="547" t="s">
        <v>102</v>
      </c>
      <c r="F64" s="547" t="s">
        <v>102</v>
      </c>
      <c r="G64" s="547" t="s">
        <v>102</v>
      </c>
      <c r="H64" s="547" t="s">
        <v>102</v>
      </c>
      <c r="I64" s="547" t="s">
        <v>102</v>
      </c>
      <c r="J64" s="547" t="s">
        <v>102</v>
      </c>
      <c r="K64" s="547" t="s">
        <v>102</v>
      </c>
      <c r="L64" s="547" t="s">
        <v>102</v>
      </c>
      <c r="M64" s="547" t="s">
        <v>102</v>
      </c>
      <c r="N64" s="547" t="s">
        <v>102</v>
      </c>
      <c r="O64" s="547" t="s">
        <v>102</v>
      </c>
      <c r="P64" s="547" t="s">
        <v>102</v>
      </c>
      <c r="Q64" s="547" t="s">
        <v>102</v>
      </c>
      <c r="R64" s="547" t="s">
        <v>102</v>
      </c>
      <c r="S64" s="547" t="s">
        <v>102</v>
      </c>
      <c r="T64" s="547" t="s">
        <v>102</v>
      </c>
      <c r="U64" s="547" t="s">
        <v>102</v>
      </c>
      <c r="V64" s="547" t="s">
        <v>102</v>
      </c>
      <c r="W64" s="547" t="s">
        <v>102</v>
      </c>
      <c r="X64" s="547" t="s">
        <v>102</v>
      </c>
      <c r="Y64" s="547" t="s">
        <v>102</v>
      </c>
      <c r="Z64" s="547" t="s">
        <v>102</v>
      </c>
      <c r="AA64" s="547" t="s">
        <v>102</v>
      </c>
      <c r="AB64" s="547" t="s">
        <v>102</v>
      </c>
      <c r="AC64" s="547" t="s">
        <v>102</v>
      </c>
      <c r="AD64" s="547" t="s">
        <v>102</v>
      </c>
      <c r="AE64" s="547" t="s">
        <v>102</v>
      </c>
      <c r="AF64" s="547" t="s">
        <v>102</v>
      </c>
      <c r="AG64" s="547" t="s">
        <v>102</v>
      </c>
      <c r="AH64" s="547" t="s">
        <v>102</v>
      </c>
      <c r="AI64" s="547" t="s">
        <v>102</v>
      </c>
      <c r="AJ64" s="547" t="s">
        <v>102</v>
      </c>
      <c r="AK64" s="547" t="s">
        <v>102</v>
      </c>
      <c r="AL64" s="547" t="s">
        <v>102</v>
      </c>
      <c r="AM64" s="547" t="s">
        <v>102</v>
      </c>
      <c r="AN64" s="547" t="s">
        <v>102</v>
      </c>
      <c r="AO64" s="547" t="s">
        <v>102</v>
      </c>
      <c r="AP64" s="547" t="s">
        <v>102</v>
      </c>
      <c r="AQ64" s="547" t="s">
        <v>102</v>
      </c>
      <c r="AR64" s="547" t="s">
        <v>102</v>
      </c>
      <c r="AS64" s="547" t="s">
        <v>102</v>
      </c>
      <c r="AT64" s="547" t="s">
        <v>102</v>
      </c>
      <c r="AU64" s="547" t="s">
        <v>102</v>
      </c>
      <c r="AV64" s="547" t="s">
        <v>102</v>
      </c>
      <c r="AW64" s="547" t="s">
        <v>102</v>
      </c>
      <c r="AX64" s="547" t="s">
        <v>102</v>
      </c>
      <c r="AY64" s="547" t="s">
        <v>102</v>
      </c>
      <c r="AZ64" s="547" t="s">
        <v>102</v>
      </c>
      <c r="BA64" s="547" t="s">
        <v>102</v>
      </c>
      <c r="BB64" s="547" t="s">
        <v>102</v>
      </c>
      <c r="BC64" s="547" t="s">
        <v>102</v>
      </c>
      <c r="BD64" s="547" t="s">
        <v>102</v>
      </c>
      <c r="BE64" s="547" t="s">
        <v>102</v>
      </c>
      <c r="BF64" s="547" t="s">
        <v>102</v>
      </c>
      <c r="BG64" s="547" t="s">
        <v>102</v>
      </c>
      <c r="BH64" s="547" t="s">
        <v>102</v>
      </c>
      <c r="BI64" s="547" t="s">
        <v>102</v>
      </c>
      <c r="BJ64" s="547" t="s">
        <v>102</v>
      </c>
      <c r="BK64" s="547" t="s">
        <v>102</v>
      </c>
      <c r="BL64" s="547" t="s">
        <v>102</v>
      </c>
      <c r="BM64" s="547" t="s">
        <v>102</v>
      </c>
      <c r="BN64" s="547" t="s">
        <v>102</v>
      </c>
      <c r="BO64" s="547" t="s">
        <v>102</v>
      </c>
      <c r="BP64" s="547" t="s">
        <v>102</v>
      </c>
      <c r="BQ64" s="547" t="s">
        <v>102</v>
      </c>
      <c r="BR64" s="547" t="s">
        <v>102</v>
      </c>
      <c r="BS64" s="547" t="s">
        <v>102</v>
      </c>
      <c r="BT64" s="547" t="s">
        <v>102</v>
      </c>
      <c r="BU64" s="547" t="s">
        <v>102</v>
      </c>
      <c r="BV64" s="547" t="s">
        <v>102</v>
      </c>
      <c r="BW64" s="547" t="s">
        <v>102</v>
      </c>
      <c r="BX64" s="547" t="s">
        <v>102</v>
      </c>
      <c r="BY64" s="547" t="s">
        <v>102</v>
      </c>
      <c r="BZ64" s="547" t="s">
        <v>102</v>
      </c>
      <c r="CA64" s="547" t="s">
        <v>102</v>
      </c>
      <c r="CB64" s="547" t="s">
        <v>102</v>
      </c>
      <c r="CC64" s="547" t="s">
        <v>102</v>
      </c>
      <c r="CD64" s="547" t="s">
        <v>102</v>
      </c>
      <c r="CE64" s="547" t="s">
        <v>102</v>
      </c>
      <c r="CF64" s="547" t="s">
        <v>102</v>
      </c>
      <c r="CG64" s="547" t="s">
        <v>102</v>
      </c>
      <c r="CH64" s="547" t="s">
        <v>102</v>
      </c>
      <c r="CI64" s="547" t="s">
        <v>102</v>
      </c>
      <c r="CJ64" s="547" t="s">
        <v>102</v>
      </c>
      <c r="CK64" s="547" t="s">
        <v>102</v>
      </c>
      <c r="CL64" s="547" t="s">
        <v>102</v>
      </c>
      <c r="CM64" s="547" t="s">
        <v>102</v>
      </c>
      <c r="CN64" s="547" t="s">
        <v>102</v>
      </c>
      <c r="CO64" s="547" t="s">
        <v>102</v>
      </c>
      <c r="CP64" s="547" t="s">
        <v>102</v>
      </c>
      <c r="CQ64" s="547" t="s">
        <v>102</v>
      </c>
      <c r="CR64" s="547" t="s">
        <v>102</v>
      </c>
      <c r="CS64" s="547" t="s">
        <v>102</v>
      </c>
      <c r="CT64" s="547" t="s">
        <v>102</v>
      </c>
      <c r="CU64" s="547" t="s">
        <v>102</v>
      </c>
      <c r="CV64" s="547" t="s">
        <v>102</v>
      </c>
      <c r="CW64" s="547" t="s">
        <v>102</v>
      </c>
      <c r="CX64" s="547" t="s">
        <v>102</v>
      </c>
      <c r="CY64" s="547" t="s">
        <v>102</v>
      </c>
      <c r="CZ64" s="547" t="s">
        <v>102</v>
      </c>
      <c r="DA64" s="547" t="s">
        <v>102</v>
      </c>
      <c r="DB64" s="547" t="s">
        <v>102</v>
      </c>
      <c r="DC64" s="547" t="s">
        <v>102</v>
      </c>
      <c r="DD64" s="547" t="s">
        <v>102</v>
      </c>
      <c r="DE64" s="547" t="s">
        <v>102</v>
      </c>
      <c r="DF64" s="547" t="s">
        <v>102</v>
      </c>
      <c r="DG64" s="547" t="s">
        <v>102</v>
      </c>
      <c r="DH64" s="547" t="s">
        <v>102</v>
      </c>
      <c r="DI64" s="547" t="s">
        <v>102</v>
      </c>
      <c r="DJ64" s="547" t="s">
        <v>102</v>
      </c>
      <c r="DK64" s="547" t="s">
        <v>102</v>
      </c>
      <c r="DL64" s="547" t="s">
        <v>102</v>
      </c>
      <c r="DM64" s="547" t="s">
        <v>102</v>
      </c>
      <c r="DN64" s="547" t="s">
        <v>102</v>
      </c>
      <c r="DO64" s="547" t="s">
        <v>102</v>
      </c>
      <c r="DP64" s="547" t="s">
        <v>102</v>
      </c>
      <c r="DQ64" s="547" t="s">
        <v>102</v>
      </c>
      <c r="DR64" s="547" t="s">
        <v>102</v>
      </c>
      <c r="DS64" s="547" t="s">
        <v>102</v>
      </c>
      <c r="DT64" s="547" t="s">
        <v>102</v>
      </c>
      <c r="DU64" s="547" t="s">
        <v>102</v>
      </c>
      <c r="DV64" s="547" t="s">
        <v>102</v>
      </c>
      <c r="DW64" s="547" t="s">
        <v>102</v>
      </c>
      <c r="DX64" s="547" t="s">
        <v>102</v>
      </c>
      <c r="DY64" s="547" t="s">
        <v>102</v>
      </c>
      <c r="DZ64" s="547" t="s">
        <v>102</v>
      </c>
      <c r="EA64" s="547" t="s">
        <v>102</v>
      </c>
      <c r="EB64" s="547" t="s">
        <v>102</v>
      </c>
      <c r="EC64" s="547" t="s">
        <v>102</v>
      </c>
      <c r="ED64" s="547" t="s">
        <v>102</v>
      </c>
      <c r="EE64" s="547" t="s">
        <v>102</v>
      </c>
      <c r="EF64" s="547" t="s">
        <v>102</v>
      </c>
      <c r="EG64" s="547" t="s">
        <v>102</v>
      </c>
      <c r="EH64" s="547" t="s">
        <v>102</v>
      </c>
      <c r="EI64" s="547" t="s">
        <v>102</v>
      </c>
      <c r="EJ64" s="547" t="s">
        <v>102</v>
      </c>
      <c r="EK64" s="547" t="s">
        <v>102</v>
      </c>
      <c r="EL64" s="547" t="s">
        <v>102</v>
      </c>
      <c r="EM64" s="547" t="s">
        <v>102</v>
      </c>
      <c r="EN64" s="547" t="s">
        <v>102</v>
      </c>
      <c r="EO64" s="547" t="s">
        <v>102</v>
      </c>
      <c r="EP64" s="547" t="s">
        <v>102</v>
      </c>
      <c r="EQ64" s="547" t="s">
        <v>102</v>
      </c>
      <c r="ER64" s="547" t="s">
        <v>102</v>
      </c>
      <c r="ES64" s="547" t="s">
        <v>102</v>
      </c>
      <c r="ET64" s="547" t="s">
        <v>102</v>
      </c>
      <c r="EU64" s="547" t="s">
        <v>102</v>
      </c>
      <c r="EV64" s="547" t="s">
        <v>102</v>
      </c>
      <c r="EW64" s="547" t="s">
        <v>102</v>
      </c>
      <c r="EX64" s="547" t="s">
        <v>102</v>
      </c>
      <c r="EY64" s="547" t="s">
        <v>102</v>
      </c>
      <c r="EZ64" s="547" t="s">
        <v>102</v>
      </c>
      <c r="FA64" s="547" t="s">
        <v>102</v>
      </c>
      <c r="FB64" s="547" t="s">
        <v>102</v>
      </c>
      <c r="FC64" s="547" t="s">
        <v>102</v>
      </c>
      <c r="FD64" s="547" t="s">
        <v>102</v>
      </c>
      <c r="FE64" s="547" t="s">
        <v>102</v>
      </c>
      <c r="FF64" s="547" t="s">
        <v>102</v>
      </c>
      <c r="FG64" s="547" t="s">
        <v>102</v>
      </c>
      <c r="FH64" s="547" t="s">
        <v>102</v>
      </c>
      <c r="FI64" s="547" t="s">
        <v>102</v>
      </c>
      <c r="FJ64" s="547" t="s">
        <v>102</v>
      </c>
      <c r="FK64" s="547" t="s">
        <v>102</v>
      </c>
      <c r="FL64" s="547" t="s">
        <v>102</v>
      </c>
      <c r="FM64" s="547" t="s">
        <v>102</v>
      </c>
      <c r="FN64" s="547" t="s">
        <v>102</v>
      </c>
      <c r="FO64" s="547" t="s">
        <v>102</v>
      </c>
      <c r="FP64" s="547" t="s">
        <v>102</v>
      </c>
      <c r="FQ64" s="547" t="s">
        <v>102</v>
      </c>
      <c r="FR64" s="547" t="s">
        <v>102</v>
      </c>
      <c r="FS64" s="547" t="s">
        <v>102</v>
      </c>
      <c r="FT64" s="547" t="s">
        <v>102</v>
      </c>
      <c r="FU64" s="547" t="s">
        <v>102</v>
      </c>
      <c r="FV64" s="547" t="s">
        <v>102</v>
      </c>
    </row>
    <row r="65" spans="1:178" hidden="1" x14ac:dyDescent="0.15">
      <c r="A65" s="547">
        <v>4601685</v>
      </c>
      <c r="B65" s="547" t="s">
        <v>102</v>
      </c>
      <c r="C65" s="547" t="s">
        <v>102</v>
      </c>
      <c r="D65" s="547" t="s">
        <v>102</v>
      </c>
      <c r="E65" s="547" t="s">
        <v>102</v>
      </c>
      <c r="F65" s="547" t="s">
        <v>102</v>
      </c>
      <c r="G65" s="547" t="s">
        <v>102</v>
      </c>
      <c r="H65" s="547" t="s">
        <v>102</v>
      </c>
      <c r="I65" s="547" t="s">
        <v>102</v>
      </c>
      <c r="J65" s="547" t="s">
        <v>102</v>
      </c>
      <c r="K65" s="547" t="s">
        <v>102</v>
      </c>
      <c r="L65" s="547" t="s">
        <v>102</v>
      </c>
      <c r="M65" s="547" t="s">
        <v>102</v>
      </c>
      <c r="N65" s="547" t="s">
        <v>102</v>
      </c>
      <c r="O65" s="547" t="s">
        <v>102</v>
      </c>
      <c r="P65" s="547" t="s">
        <v>102</v>
      </c>
      <c r="Q65" s="547" t="s">
        <v>102</v>
      </c>
      <c r="R65" s="547" t="s">
        <v>102</v>
      </c>
      <c r="S65" s="547" t="s">
        <v>102</v>
      </c>
      <c r="T65" s="547" t="s">
        <v>102</v>
      </c>
      <c r="U65" s="547" t="s">
        <v>102</v>
      </c>
      <c r="V65" s="547" t="s">
        <v>102</v>
      </c>
      <c r="W65" s="547" t="s">
        <v>102</v>
      </c>
      <c r="X65" s="547" t="s">
        <v>102</v>
      </c>
      <c r="Y65" s="547" t="s">
        <v>102</v>
      </c>
      <c r="Z65" s="547" t="s">
        <v>102</v>
      </c>
      <c r="AA65" s="547" t="s">
        <v>102</v>
      </c>
      <c r="AB65" s="547" t="s">
        <v>102</v>
      </c>
      <c r="AC65" s="547" t="s">
        <v>102</v>
      </c>
      <c r="AD65" s="547" t="s">
        <v>102</v>
      </c>
      <c r="AE65" s="547" t="s">
        <v>102</v>
      </c>
      <c r="AF65" s="547" t="s">
        <v>102</v>
      </c>
      <c r="AG65" s="547" t="s">
        <v>102</v>
      </c>
      <c r="AH65" s="547" t="s">
        <v>102</v>
      </c>
      <c r="AI65" s="547" t="s">
        <v>102</v>
      </c>
      <c r="AJ65" s="547" t="s">
        <v>102</v>
      </c>
      <c r="AK65" s="547" t="s">
        <v>102</v>
      </c>
      <c r="AL65" s="547" t="s">
        <v>102</v>
      </c>
      <c r="AM65" s="547" t="s">
        <v>102</v>
      </c>
      <c r="AN65" s="547" t="s">
        <v>102</v>
      </c>
      <c r="AO65" s="547" t="s">
        <v>102</v>
      </c>
      <c r="AP65" s="547" t="s">
        <v>102</v>
      </c>
      <c r="AQ65" s="547" t="s">
        <v>102</v>
      </c>
      <c r="AR65" s="547" t="s">
        <v>102</v>
      </c>
      <c r="AS65" s="547" t="s">
        <v>102</v>
      </c>
      <c r="AT65" s="547" t="s">
        <v>102</v>
      </c>
      <c r="AU65" s="547" t="s">
        <v>102</v>
      </c>
      <c r="AV65" s="547" t="s">
        <v>102</v>
      </c>
      <c r="AW65" s="547" t="s">
        <v>102</v>
      </c>
      <c r="AX65" s="547" t="s">
        <v>102</v>
      </c>
      <c r="AY65" s="547" t="s">
        <v>102</v>
      </c>
      <c r="AZ65" s="547" t="s">
        <v>102</v>
      </c>
      <c r="BA65" s="547" t="s">
        <v>102</v>
      </c>
      <c r="BB65" s="547" t="s">
        <v>102</v>
      </c>
      <c r="BC65" s="547" t="s">
        <v>102</v>
      </c>
      <c r="BD65" s="547" t="s">
        <v>102</v>
      </c>
      <c r="BE65" s="547" t="s">
        <v>102</v>
      </c>
      <c r="BF65" s="547" t="s">
        <v>102</v>
      </c>
      <c r="BG65" s="547" t="s">
        <v>102</v>
      </c>
      <c r="BH65" s="547" t="s">
        <v>102</v>
      </c>
      <c r="BI65" s="547" t="s">
        <v>102</v>
      </c>
      <c r="BJ65" s="547" t="s">
        <v>102</v>
      </c>
      <c r="BK65" s="547" t="s">
        <v>102</v>
      </c>
      <c r="BL65" s="547" t="s">
        <v>102</v>
      </c>
      <c r="BM65" s="547" t="s">
        <v>102</v>
      </c>
      <c r="BN65" s="547" t="s">
        <v>102</v>
      </c>
      <c r="BO65" s="547" t="s">
        <v>102</v>
      </c>
      <c r="BP65" s="547" t="s">
        <v>102</v>
      </c>
      <c r="BQ65" s="547" t="s">
        <v>102</v>
      </c>
      <c r="BR65" s="547" t="s">
        <v>102</v>
      </c>
      <c r="BS65" s="547" t="s">
        <v>102</v>
      </c>
      <c r="BT65" s="547" t="s">
        <v>102</v>
      </c>
      <c r="BU65" s="547" t="s">
        <v>102</v>
      </c>
      <c r="BV65" s="547" t="s">
        <v>102</v>
      </c>
      <c r="BW65" s="547" t="s">
        <v>102</v>
      </c>
      <c r="BX65" s="547" t="s">
        <v>102</v>
      </c>
      <c r="BY65" s="547" t="s">
        <v>102</v>
      </c>
      <c r="BZ65" s="547" t="s">
        <v>102</v>
      </c>
      <c r="CA65" s="547" t="s">
        <v>102</v>
      </c>
      <c r="CB65" s="547" t="s">
        <v>102</v>
      </c>
      <c r="CC65" s="547" t="s">
        <v>102</v>
      </c>
      <c r="CD65" s="547" t="s">
        <v>102</v>
      </c>
      <c r="CE65" s="547" t="s">
        <v>102</v>
      </c>
      <c r="CF65" s="547" t="s">
        <v>102</v>
      </c>
      <c r="CG65" s="547" t="s">
        <v>102</v>
      </c>
      <c r="CH65" s="547" t="s">
        <v>102</v>
      </c>
      <c r="CI65" s="547" t="s">
        <v>102</v>
      </c>
      <c r="CJ65" s="547" t="s">
        <v>102</v>
      </c>
      <c r="CK65" s="547" t="s">
        <v>102</v>
      </c>
      <c r="CL65" s="547" t="s">
        <v>102</v>
      </c>
      <c r="CM65" s="547" t="s">
        <v>102</v>
      </c>
      <c r="CN65" s="547" t="s">
        <v>102</v>
      </c>
      <c r="CO65" s="547" t="s">
        <v>102</v>
      </c>
      <c r="CP65" s="547" t="s">
        <v>102</v>
      </c>
      <c r="CQ65" s="547" t="s">
        <v>102</v>
      </c>
      <c r="CR65" s="547" t="s">
        <v>102</v>
      </c>
      <c r="CS65" s="547" t="s">
        <v>102</v>
      </c>
      <c r="CT65" s="547" t="s">
        <v>102</v>
      </c>
      <c r="CU65" s="547" t="s">
        <v>102</v>
      </c>
      <c r="CV65" s="547" t="s">
        <v>102</v>
      </c>
      <c r="CW65" s="547" t="s">
        <v>102</v>
      </c>
      <c r="CX65" s="547" t="s">
        <v>102</v>
      </c>
      <c r="CY65" s="547" t="s">
        <v>102</v>
      </c>
      <c r="CZ65" s="547" t="s">
        <v>102</v>
      </c>
      <c r="DA65" s="547" t="s">
        <v>102</v>
      </c>
      <c r="DB65" s="547" t="s">
        <v>102</v>
      </c>
      <c r="DC65" s="547" t="s">
        <v>102</v>
      </c>
      <c r="DD65" s="547" t="s">
        <v>102</v>
      </c>
      <c r="DE65" s="547" t="s">
        <v>102</v>
      </c>
      <c r="DF65" s="547" t="s">
        <v>102</v>
      </c>
      <c r="DG65" s="547" t="s">
        <v>102</v>
      </c>
      <c r="DH65" s="547" t="s">
        <v>102</v>
      </c>
      <c r="DI65" s="547" t="s">
        <v>102</v>
      </c>
      <c r="DJ65" s="547" t="s">
        <v>102</v>
      </c>
      <c r="DK65" s="547" t="s">
        <v>102</v>
      </c>
      <c r="DL65" s="547" t="s">
        <v>102</v>
      </c>
      <c r="DM65" s="547" t="s">
        <v>102</v>
      </c>
      <c r="DN65" s="547" t="s">
        <v>102</v>
      </c>
      <c r="DO65" s="547" t="s">
        <v>102</v>
      </c>
      <c r="DP65" s="547" t="s">
        <v>102</v>
      </c>
      <c r="DQ65" s="547" t="s">
        <v>102</v>
      </c>
      <c r="DR65" s="547" t="s">
        <v>102</v>
      </c>
      <c r="DS65" s="547" t="s">
        <v>102</v>
      </c>
      <c r="DT65" s="547" t="s">
        <v>102</v>
      </c>
      <c r="DU65" s="547" t="s">
        <v>102</v>
      </c>
      <c r="DV65" s="547" t="s">
        <v>102</v>
      </c>
      <c r="DW65" s="547" t="s">
        <v>102</v>
      </c>
      <c r="DX65" s="547" t="s">
        <v>102</v>
      </c>
      <c r="DY65" s="547" t="s">
        <v>102</v>
      </c>
      <c r="DZ65" s="547" t="s">
        <v>102</v>
      </c>
      <c r="EA65" s="547" t="s">
        <v>102</v>
      </c>
      <c r="EB65" s="547" t="s">
        <v>102</v>
      </c>
      <c r="EC65" s="547" t="s">
        <v>102</v>
      </c>
      <c r="ED65" s="547" t="s">
        <v>102</v>
      </c>
      <c r="EE65" s="547" t="s">
        <v>102</v>
      </c>
      <c r="EF65" s="547" t="s">
        <v>102</v>
      </c>
      <c r="EG65" s="547" t="s">
        <v>102</v>
      </c>
      <c r="EH65" s="547" t="s">
        <v>102</v>
      </c>
      <c r="EI65" s="547" t="s">
        <v>102</v>
      </c>
      <c r="EJ65" s="547" t="s">
        <v>102</v>
      </c>
      <c r="EK65" s="547" t="s">
        <v>102</v>
      </c>
      <c r="EL65" s="547" t="s">
        <v>102</v>
      </c>
      <c r="EM65" s="547" t="s">
        <v>102</v>
      </c>
      <c r="EN65" s="547" t="s">
        <v>102</v>
      </c>
      <c r="EO65" s="547" t="s">
        <v>102</v>
      </c>
      <c r="EP65" s="547" t="s">
        <v>102</v>
      </c>
      <c r="EQ65" s="547" t="s">
        <v>102</v>
      </c>
      <c r="ER65" s="547" t="s">
        <v>102</v>
      </c>
      <c r="ES65" s="547" t="s">
        <v>102</v>
      </c>
      <c r="ET65" s="547" t="s">
        <v>102</v>
      </c>
      <c r="EU65" s="547" t="s">
        <v>102</v>
      </c>
      <c r="EV65" s="547" t="s">
        <v>102</v>
      </c>
      <c r="EW65" s="547" t="s">
        <v>102</v>
      </c>
      <c r="EX65" s="547" t="s">
        <v>102</v>
      </c>
      <c r="EY65" s="547" t="s">
        <v>102</v>
      </c>
      <c r="EZ65" s="547" t="s">
        <v>102</v>
      </c>
      <c r="FA65" s="547" t="s">
        <v>102</v>
      </c>
      <c r="FB65" s="547" t="s">
        <v>102</v>
      </c>
      <c r="FC65" s="547" t="s">
        <v>102</v>
      </c>
      <c r="FD65" s="547" t="s">
        <v>102</v>
      </c>
      <c r="FE65" s="547" t="s">
        <v>102</v>
      </c>
      <c r="FF65" s="547" t="s">
        <v>102</v>
      </c>
      <c r="FG65" s="547" t="s">
        <v>102</v>
      </c>
      <c r="FH65" s="547" t="s">
        <v>102</v>
      </c>
      <c r="FI65" s="547" t="s">
        <v>102</v>
      </c>
      <c r="FJ65" s="547" t="s">
        <v>102</v>
      </c>
      <c r="FK65" s="547" t="s">
        <v>102</v>
      </c>
      <c r="FL65" s="547" t="s">
        <v>102</v>
      </c>
      <c r="FM65" s="547" t="s">
        <v>102</v>
      </c>
      <c r="FN65" s="547" t="s">
        <v>102</v>
      </c>
      <c r="FO65" s="547" t="s">
        <v>102</v>
      </c>
      <c r="FP65" s="547" t="s">
        <v>102</v>
      </c>
      <c r="FQ65" s="547" t="s">
        <v>102</v>
      </c>
      <c r="FR65" s="547" t="s">
        <v>102</v>
      </c>
      <c r="FS65" s="547" t="s">
        <v>102</v>
      </c>
      <c r="FT65" s="547" t="s">
        <v>102</v>
      </c>
      <c r="FU65" s="547" t="s">
        <v>102</v>
      </c>
      <c r="FV65" s="547" t="s">
        <v>102</v>
      </c>
    </row>
    <row r="66" spans="1:178" hidden="1" x14ac:dyDescent="0.15">
      <c r="A66" s="547">
        <v>4575478</v>
      </c>
      <c r="B66" s="547" t="s">
        <v>102</v>
      </c>
      <c r="C66" s="547" t="s">
        <v>102</v>
      </c>
      <c r="D66" s="547" t="s">
        <v>102</v>
      </c>
      <c r="E66" s="547" t="s">
        <v>102</v>
      </c>
      <c r="F66" s="547" t="s">
        <v>102</v>
      </c>
      <c r="G66" s="547" t="s">
        <v>102</v>
      </c>
      <c r="H66" s="547" t="s">
        <v>102</v>
      </c>
      <c r="I66" s="547" t="s">
        <v>102</v>
      </c>
      <c r="J66" s="547" t="s">
        <v>102</v>
      </c>
      <c r="K66" s="547" t="s">
        <v>102</v>
      </c>
      <c r="L66" s="547" t="s">
        <v>102</v>
      </c>
      <c r="M66" s="547" t="s">
        <v>102</v>
      </c>
      <c r="N66" s="547" t="s">
        <v>102</v>
      </c>
      <c r="O66" s="547" t="s">
        <v>102</v>
      </c>
      <c r="P66" s="547" t="s">
        <v>102</v>
      </c>
      <c r="Q66" s="547" t="s">
        <v>102</v>
      </c>
      <c r="R66" s="547" t="s">
        <v>102</v>
      </c>
      <c r="S66" s="547" t="s">
        <v>102</v>
      </c>
      <c r="T66" s="547" t="s">
        <v>102</v>
      </c>
      <c r="U66" s="547" t="s">
        <v>102</v>
      </c>
      <c r="V66" s="547" t="s">
        <v>102</v>
      </c>
      <c r="W66" s="547" t="s">
        <v>102</v>
      </c>
      <c r="X66" s="547" t="s">
        <v>102</v>
      </c>
      <c r="Y66" s="547" t="s">
        <v>102</v>
      </c>
      <c r="Z66" s="547" t="s">
        <v>102</v>
      </c>
      <c r="AA66" s="547" t="s">
        <v>102</v>
      </c>
      <c r="AB66" s="547" t="s">
        <v>102</v>
      </c>
      <c r="AC66" s="547" t="s">
        <v>102</v>
      </c>
      <c r="AD66" s="547" t="s">
        <v>102</v>
      </c>
      <c r="AE66" s="547" t="s">
        <v>102</v>
      </c>
      <c r="AF66" s="547" t="s">
        <v>102</v>
      </c>
      <c r="AG66" s="547" t="s">
        <v>102</v>
      </c>
      <c r="AH66" s="547" t="s">
        <v>102</v>
      </c>
      <c r="AI66" s="547" t="s">
        <v>102</v>
      </c>
      <c r="AJ66" s="547" t="s">
        <v>102</v>
      </c>
      <c r="AK66" s="547" t="s">
        <v>102</v>
      </c>
      <c r="AL66" s="547" t="s">
        <v>102</v>
      </c>
      <c r="AM66" s="547" t="s">
        <v>102</v>
      </c>
      <c r="AN66" s="547" t="s">
        <v>102</v>
      </c>
      <c r="AO66" s="547" t="s">
        <v>102</v>
      </c>
      <c r="AP66" s="547" t="s">
        <v>102</v>
      </c>
      <c r="AQ66" s="547" t="s">
        <v>102</v>
      </c>
      <c r="AR66" s="547" t="s">
        <v>102</v>
      </c>
      <c r="AS66" s="547" t="s">
        <v>102</v>
      </c>
      <c r="AT66" s="547" t="s">
        <v>102</v>
      </c>
      <c r="AU66" s="547" t="s">
        <v>102</v>
      </c>
      <c r="AV66" s="547" t="s">
        <v>102</v>
      </c>
      <c r="AW66" s="547" t="s">
        <v>102</v>
      </c>
      <c r="AX66" s="547" t="s">
        <v>102</v>
      </c>
      <c r="AY66" s="547" t="s">
        <v>102</v>
      </c>
      <c r="AZ66" s="547" t="s">
        <v>102</v>
      </c>
      <c r="BA66" s="547" t="s">
        <v>102</v>
      </c>
      <c r="BB66" s="547" t="s">
        <v>102</v>
      </c>
      <c r="BC66" s="547" t="s">
        <v>102</v>
      </c>
      <c r="BD66" s="547" t="s">
        <v>102</v>
      </c>
      <c r="BE66" s="547" t="s">
        <v>102</v>
      </c>
      <c r="BF66" s="547" t="s">
        <v>102</v>
      </c>
      <c r="BG66" s="547" t="s">
        <v>102</v>
      </c>
      <c r="BH66" s="547" t="s">
        <v>102</v>
      </c>
      <c r="BI66" s="547" t="s">
        <v>102</v>
      </c>
      <c r="BJ66" s="547" t="s">
        <v>102</v>
      </c>
      <c r="BK66" s="547" t="s">
        <v>102</v>
      </c>
      <c r="BL66" s="547" t="s">
        <v>102</v>
      </c>
      <c r="BM66" s="547" t="s">
        <v>102</v>
      </c>
      <c r="BN66" s="547" t="s">
        <v>102</v>
      </c>
      <c r="BO66" s="547" t="s">
        <v>102</v>
      </c>
      <c r="BP66" s="547" t="s">
        <v>102</v>
      </c>
      <c r="BQ66" s="547" t="s">
        <v>102</v>
      </c>
      <c r="BR66" s="547" t="s">
        <v>102</v>
      </c>
      <c r="BS66" s="547" t="s">
        <v>102</v>
      </c>
      <c r="BT66" s="547" t="s">
        <v>102</v>
      </c>
      <c r="BU66" s="547" t="s">
        <v>102</v>
      </c>
      <c r="BV66" s="547" t="s">
        <v>102</v>
      </c>
      <c r="BW66" s="547" t="s">
        <v>102</v>
      </c>
      <c r="BX66" s="547" t="s">
        <v>102</v>
      </c>
      <c r="BY66" s="547" t="s">
        <v>102</v>
      </c>
      <c r="BZ66" s="547" t="s">
        <v>102</v>
      </c>
      <c r="CA66" s="547" t="s">
        <v>102</v>
      </c>
      <c r="CB66" s="547" t="s">
        <v>102</v>
      </c>
      <c r="CC66" s="547" t="s">
        <v>102</v>
      </c>
      <c r="CD66" s="547" t="s">
        <v>102</v>
      </c>
      <c r="CE66" s="547" t="s">
        <v>102</v>
      </c>
      <c r="CF66" s="547" t="s">
        <v>102</v>
      </c>
      <c r="CG66" s="547" t="s">
        <v>102</v>
      </c>
      <c r="CH66" s="547" t="s">
        <v>102</v>
      </c>
      <c r="CI66" s="547" t="s">
        <v>102</v>
      </c>
      <c r="CJ66" s="547" t="s">
        <v>102</v>
      </c>
      <c r="CK66" s="547" t="s">
        <v>102</v>
      </c>
      <c r="CL66" s="547" t="s">
        <v>102</v>
      </c>
      <c r="CM66" s="547" t="s">
        <v>102</v>
      </c>
      <c r="CN66" s="547" t="s">
        <v>102</v>
      </c>
      <c r="CO66" s="547" t="s">
        <v>102</v>
      </c>
      <c r="CP66" s="547" t="s">
        <v>102</v>
      </c>
      <c r="CQ66" s="547" t="s">
        <v>102</v>
      </c>
      <c r="CR66" s="547" t="s">
        <v>102</v>
      </c>
      <c r="CS66" s="547" t="s">
        <v>102</v>
      </c>
      <c r="CT66" s="547" t="s">
        <v>102</v>
      </c>
      <c r="CU66" s="547" t="s">
        <v>102</v>
      </c>
      <c r="CV66" s="547" t="s">
        <v>102</v>
      </c>
      <c r="CW66" s="547" t="s">
        <v>102</v>
      </c>
      <c r="CX66" s="547" t="s">
        <v>102</v>
      </c>
      <c r="CY66" s="547" t="s">
        <v>102</v>
      </c>
      <c r="CZ66" s="547" t="s">
        <v>102</v>
      </c>
      <c r="DA66" s="547" t="s">
        <v>102</v>
      </c>
      <c r="DB66" s="547" t="s">
        <v>102</v>
      </c>
      <c r="DC66" s="547" t="s">
        <v>102</v>
      </c>
      <c r="DD66" s="547" t="s">
        <v>102</v>
      </c>
      <c r="DE66" s="547" t="s">
        <v>102</v>
      </c>
      <c r="DF66" s="547" t="s">
        <v>102</v>
      </c>
      <c r="DG66" s="547" t="s">
        <v>102</v>
      </c>
      <c r="DH66" s="547" t="s">
        <v>102</v>
      </c>
      <c r="DI66" s="547" t="s">
        <v>102</v>
      </c>
      <c r="DJ66" s="547" t="s">
        <v>102</v>
      </c>
      <c r="DK66" s="547" t="s">
        <v>102</v>
      </c>
      <c r="DL66" s="547" t="s">
        <v>102</v>
      </c>
      <c r="DM66" s="547" t="s">
        <v>102</v>
      </c>
      <c r="DN66" s="547" t="s">
        <v>102</v>
      </c>
      <c r="DO66" s="547" t="s">
        <v>102</v>
      </c>
      <c r="DP66" s="547" t="s">
        <v>102</v>
      </c>
      <c r="DQ66" s="547" t="s">
        <v>102</v>
      </c>
      <c r="DR66" s="547" t="s">
        <v>102</v>
      </c>
      <c r="DS66" s="547" t="s">
        <v>102</v>
      </c>
      <c r="DT66" s="547" t="s">
        <v>102</v>
      </c>
      <c r="DU66" s="547" t="s">
        <v>102</v>
      </c>
      <c r="DV66" s="547" t="s">
        <v>102</v>
      </c>
      <c r="DW66" s="547" t="s">
        <v>102</v>
      </c>
      <c r="DX66" s="547" t="s">
        <v>102</v>
      </c>
      <c r="DY66" s="547" t="s">
        <v>102</v>
      </c>
      <c r="DZ66" s="547" t="s">
        <v>102</v>
      </c>
      <c r="EA66" s="547" t="s">
        <v>102</v>
      </c>
      <c r="EB66" s="547" t="s">
        <v>102</v>
      </c>
      <c r="EC66" s="547" t="s">
        <v>102</v>
      </c>
      <c r="ED66" s="547" t="s">
        <v>102</v>
      </c>
      <c r="EE66" s="547" t="s">
        <v>102</v>
      </c>
      <c r="EF66" s="547" t="s">
        <v>102</v>
      </c>
      <c r="EG66" s="547" t="s">
        <v>102</v>
      </c>
      <c r="EH66" s="547" t="s">
        <v>102</v>
      </c>
      <c r="EI66" s="547" t="s">
        <v>102</v>
      </c>
      <c r="EJ66" s="547" t="s">
        <v>102</v>
      </c>
      <c r="EK66" s="547" t="s">
        <v>102</v>
      </c>
      <c r="EL66" s="547" t="s">
        <v>102</v>
      </c>
      <c r="EM66" s="547" t="s">
        <v>102</v>
      </c>
      <c r="EN66" s="547" t="s">
        <v>102</v>
      </c>
      <c r="EO66" s="547" t="s">
        <v>102</v>
      </c>
      <c r="EP66" s="547" t="s">
        <v>102</v>
      </c>
      <c r="EQ66" s="547" t="s">
        <v>102</v>
      </c>
      <c r="ER66" s="547" t="s">
        <v>102</v>
      </c>
      <c r="ES66" s="547" t="s">
        <v>102</v>
      </c>
      <c r="ET66" s="547" t="s">
        <v>102</v>
      </c>
      <c r="EU66" s="547" t="s">
        <v>102</v>
      </c>
      <c r="EV66" s="547" t="s">
        <v>102</v>
      </c>
      <c r="EW66" s="547" t="s">
        <v>102</v>
      </c>
      <c r="EX66" s="547" t="s">
        <v>102</v>
      </c>
      <c r="EY66" s="547" t="s">
        <v>102</v>
      </c>
      <c r="EZ66" s="547" t="s">
        <v>102</v>
      </c>
      <c r="FA66" s="547" t="s">
        <v>102</v>
      </c>
      <c r="FB66" s="547" t="s">
        <v>102</v>
      </c>
      <c r="FC66" s="547" t="s">
        <v>102</v>
      </c>
      <c r="FD66" s="547" t="s">
        <v>102</v>
      </c>
      <c r="FE66" s="547" t="s">
        <v>102</v>
      </c>
      <c r="FF66" s="547" t="s">
        <v>102</v>
      </c>
      <c r="FG66" s="547" t="s">
        <v>102</v>
      </c>
      <c r="FH66" s="547" t="s">
        <v>102</v>
      </c>
      <c r="FI66" s="547" t="s">
        <v>102</v>
      </c>
      <c r="FJ66" s="547" t="s">
        <v>102</v>
      </c>
      <c r="FK66" s="547" t="s">
        <v>102</v>
      </c>
      <c r="FL66" s="547" t="s">
        <v>102</v>
      </c>
      <c r="FM66" s="547" t="s">
        <v>102</v>
      </c>
      <c r="FN66" s="547" t="s">
        <v>102</v>
      </c>
      <c r="FO66" s="547" t="s">
        <v>102</v>
      </c>
      <c r="FP66" s="547" t="s">
        <v>102</v>
      </c>
      <c r="FQ66" s="547" t="s">
        <v>102</v>
      </c>
      <c r="FR66" s="547" t="s">
        <v>102</v>
      </c>
      <c r="FS66" s="547" t="s">
        <v>102</v>
      </c>
      <c r="FT66" s="547" t="s">
        <v>102</v>
      </c>
      <c r="FU66" s="547" t="s">
        <v>102</v>
      </c>
      <c r="FV66" s="547" t="s">
        <v>102</v>
      </c>
    </row>
    <row r="67" spans="1:178" hidden="1" x14ac:dyDescent="0.15">
      <c r="A67" s="547">
        <v>4536223</v>
      </c>
      <c r="B67" s="547" t="s">
        <v>102</v>
      </c>
      <c r="C67" s="547" t="s">
        <v>102</v>
      </c>
      <c r="D67" s="547" t="s">
        <v>102</v>
      </c>
      <c r="E67" s="547" t="s">
        <v>102</v>
      </c>
      <c r="F67" s="547" t="s">
        <v>102</v>
      </c>
      <c r="G67" s="547" t="s">
        <v>102</v>
      </c>
      <c r="H67" s="547" t="s">
        <v>102</v>
      </c>
      <c r="I67" s="547" t="s">
        <v>102</v>
      </c>
      <c r="J67" s="547" t="s">
        <v>102</v>
      </c>
      <c r="K67" s="547" t="s">
        <v>102</v>
      </c>
      <c r="L67" s="547" t="s">
        <v>102</v>
      </c>
      <c r="M67" s="547" t="s">
        <v>102</v>
      </c>
      <c r="N67" s="547" t="s">
        <v>102</v>
      </c>
      <c r="O67" s="547" t="s">
        <v>102</v>
      </c>
      <c r="P67" s="547" t="s">
        <v>102</v>
      </c>
      <c r="Q67" s="547" t="s">
        <v>102</v>
      </c>
      <c r="R67" s="547" t="s">
        <v>102</v>
      </c>
      <c r="S67" s="547" t="s">
        <v>102</v>
      </c>
      <c r="T67" s="547" t="s">
        <v>102</v>
      </c>
      <c r="U67" s="547" t="s">
        <v>102</v>
      </c>
      <c r="V67" s="547" t="s">
        <v>102</v>
      </c>
      <c r="W67" s="547" t="s">
        <v>102</v>
      </c>
      <c r="X67" s="547" t="s">
        <v>102</v>
      </c>
      <c r="Y67" s="547" t="s">
        <v>102</v>
      </c>
      <c r="Z67" s="547" t="s">
        <v>102</v>
      </c>
      <c r="AA67" s="547" t="s">
        <v>102</v>
      </c>
      <c r="AB67" s="547" t="s">
        <v>102</v>
      </c>
      <c r="AC67" s="547" t="s">
        <v>102</v>
      </c>
      <c r="AD67" s="547" t="s">
        <v>102</v>
      </c>
      <c r="AE67" s="547" t="s">
        <v>102</v>
      </c>
      <c r="AF67" s="547" t="s">
        <v>102</v>
      </c>
      <c r="AG67" s="547" t="s">
        <v>102</v>
      </c>
      <c r="AH67" s="547" t="s">
        <v>102</v>
      </c>
      <c r="AI67" s="547" t="s">
        <v>102</v>
      </c>
      <c r="AJ67" s="547" t="s">
        <v>102</v>
      </c>
      <c r="AK67" s="547" t="s">
        <v>102</v>
      </c>
      <c r="AL67" s="547" t="s">
        <v>102</v>
      </c>
      <c r="AM67" s="547" t="s">
        <v>102</v>
      </c>
      <c r="AN67" s="547" t="s">
        <v>102</v>
      </c>
      <c r="AO67" s="547" t="s">
        <v>102</v>
      </c>
      <c r="AP67" s="547" t="s">
        <v>102</v>
      </c>
      <c r="AQ67" s="547" t="s">
        <v>102</v>
      </c>
      <c r="AR67" s="547" t="s">
        <v>102</v>
      </c>
      <c r="AS67" s="547" t="s">
        <v>102</v>
      </c>
      <c r="AT67" s="547" t="s">
        <v>102</v>
      </c>
      <c r="AU67" s="547" t="s">
        <v>102</v>
      </c>
      <c r="AV67" s="547" t="s">
        <v>102</v>
      </c>
      <c r="AW67" s="547" t="s">
        <v>102</v>
      </c>
      <c r="AX67" s="547" t="s">
        <v>102</v>
      </c>
      <c r="AY67" s="547" t="s">
        <v>102</v>
      </c>
      <c r="AZ67" s="547" t="s">
        <v>102</v>
      </c>
      <c r="BA67" s="547" t="s">
        <v>102</v>
      </c>
      <c r="BB67" s="547" t="s">
        <v>102</v>
      </c>
      <c r="BC67" s="547" t="s">
        <v>102</v>
      </c>
      <c r="BD67" s="547" t="s">
        <v>102</v>
      </c>
      <c r="BE67" s="547" t="s">
        <v>102</v>
      </c>
      <c r="BF67" s="547" t="s">
        <v>102</v>
      </c>
      <c r="BG67" s="547" t="s">
        <v>102</v>
      </c>
      <c r="BH67" s="547" t="s">
        <v>102</v>
      </c>
      <c r="BI67" s="547" t="s">
        <v>102</v>
      </c>
      <c r="BJ67" s="547" t="s">
        <v>102</v>
      </c>
      <c r="BK67" s="547" t="s">
        <v>102</v>
      </c>
      <c r="BL67" s="547" t="s">
        <v>102</v>
      </c>
      <c r="BM67" s="547" t="s">
        <v>102</v>
      </c>
      <c r="BN67" s="547" t="s">
        <v>102</v>
      </c>
      <c r="BO67" s="547" t="s">
        <v>102</v>
      </c>
      <c r="BP67" s="547" t="s">
        <v>102</v>
      </c>
      <c r="BQ67" s="547" t="s">
        <v>102</v>
      </c>
      <c r="BR67" s="547" t="s">
        <v>102</v>
      </c>
      <c r="BS67" s="547" t="s">
        <v>102</v>
      </c>
      <c r="BT67" s="547" t="s">
        <v>102</v>
      </c>
      <c r="BU67" s="547" t="s">
        <v>102</v>
      </c>
      <c r="BV67" s="547" t="s">
        <v>102</v>
      </c>
      <c r="BW67" s="547" t="s">
        <v>102</v>
      </c>
      <c r="BX67" s="547" t="s">
        <v>102</v>
      </c>
      <c r="BY67" s="547" t="s">
        <v>102</v>
      </c>
      <c r="BZ67" s="547" t="s">
        <v>102</v>
      </c>
      <c r="CA67" s="547" t="s">
        <v>102</v>
      </c>
      <c r="CB67" s="547" t="s">
        <v>102</v>
      </c>
      <c r="CC67" s="547" t="s">
        <v>102</v>
      </c>
      <c r="CD67" s="547" t="s">
        <v>102</v>
      </c>
      <c r="CE67" s="547" t="s">
        <v>102</v>
      </c>
      <c r="CF67" s="547" t="s">
        <v>102</v>
      </c>
      <c r="CG67" s="547" t="s">
        <v>102</v>
      </c>
      <c r="CH67" s="547" t="s">
        <v>102</v>
      </c>
      <c r="CI67" s="547" t="s">
        <v>102</v>
      </c>
      <c r="CJ67" s="547" t="s">
        <v>102</v>
      </c>
      <c r="CK67" s="547" t="s">
        <v>102</v>
      </c>
      <c r="CL67" s="547" t="s">
        <v>102</v>
      </c>
      <c r="CM67" s="547" t="s">
        <v>102</v>
      </c>
      <c r="CN67" s="547" t="s">
        <v>102</v>
      </c>
      <c r="CO67" s="547" t="s">
        <v>102</v>
      </c>
      <c r="CP67" s="547" t="s">
        <v>102</v>
      </c>
      <c r="CQ67" s="547" t="s">
        <v>102</v>
      </c>
      <c r="CR67" s="547" t="s">
        <v>102</v>
      </c>
      <c r="CS67" s="547" t="s">
        <v>102</v>
      </c>
      <c r="CT67" s="547" t="s">
        <v>102</v>
      </c>
      <c r="CU67" s="547" t="s">
        <v>102</v>
      </c>
      <c r="CV67" s="547" t="s">
        <v>102</v>
      </c>
      <c r="CW67" s="547" t="s">
        <v>102</v>
      </c>
      <c r="CX67" s="547" t="s">
        <v>102</v>
      </c>
      <c r="CY67" s="547" t="s">
        <v>102</v>
      </c>
      <c r="CZ67" s="547" t="s">
        <v>102</v>
      </c>
      <c r="DA67" s="547" t="s">
        <v>102</v>
      </c>
      <c r="DB67" s="547" t="s">
        <v>102</v>
      </c>
      <c r="DC67" s="547" t="s">
        <v>102</v>
      </c>
      <c r="DD67" s="547" t="s">
        <v>102</v>
      </c>
      <c r="DE67" s="547" t="s">
        <v>102</v>
      </c>
      <c r="DF67" s="547" t="s">
        <v>102</v>
      </c>
      <c r="DG67" s="547" t="s">
        <v>102</v>
      </c>
      <c r="DH67" s="547" t="s">
        <v>102</v>
      </c>
      <c r="DI67" s="547" t="s">
        <v>102</v>
      </c>
      <c r="DJ67" s="547" t="s">
        <v>102</v>
      </c>
      <c r="DK67" s="547" t="s">
        <v>102</v>
      </c>
      <c r="DL67" s="547" t="s">
        <v>102</v>
      </c>
      <c r="DM67" s="547" t="s">
        <v>102</v>
      </c>
      <c r="DN67" s="547" t="s">
        <v>102</v>
      </c>
      <c r="DO67" s="547" t="s">
        <v>102</v>
      </c>
      <c r="DP67" s="547" t="s">
        <v>102</v>
      </c>
      <c r="DQ67" s="547" t="s">
        <v>102</v>
      </c>
      <c r="DR67" s="547" t="s">
        <v>102</v>
      </c>
      <c r="DS67" s="547" t="s">
        <v>102</v>
      </c>
      <c r="DT67" s="547" t="s">
        <v>102</v>
      </c>
      <c r="DU67" s="547" t="s">
        <v>102</v>
      </c>
      <c r="DV67" s="547" t="s">
        <v>102</v>
      </c>
      <c r="DW67" s="547" t="s">
        <v>102</v>
      </c>
      <c r="DX67" s="547" t="s">
        <v>102</v>
      </c>
      <c r="DY67" s="547" t="s">
        <v>102</v>
      </c>
      <c r="DZ67" s="547" t="s">
        <v>102</v>
      </c>
      <c r="EA67" s="547" t="s">
        <v>102</v>
      </c>
      <c r="EB67" s="547" t="s">
        <v>102</v>
      </c>
      <c r="EC67" s="547" t="s">
        <v>102</v>
      </c>
      <c r="ED67" s="547" t="s">
        <v>102</v>
      </c>
      <c r="EE67" s="547" t="s">
        <v>102</v>
      </c>
      <c r="EF67" s="547" t="s">
        <v>102</v>
      </c>
      <c r="EG67" s="547" t="s">
        <v>102</v>
      </c>
      <c r="EH67" s="547" t="s">
        <v>102</v>
      </c>
      <c r="EI67" s="547" t="s">
        <v>102</v>
      </c>
      <c r="EJ67" s="547" t="s">
        <v>102</v>
      </c>
      <c r="EK67" s="547" t="s">
        <v>102</v>
      </c>
      <c r="EL67" s="547" t="s">
        <v>102</v>
      </c>
      <c r="EM67" s="547" t="s">
        <v>102</v>
      </c>
      <c r="EN67" s="547" t="s">
        <v>102</v>
      </c>
      <c r="EO67" s="547" t="s">
        <v>102</v>
      </c>
      <c r="EP67" s="547" t="s">
        <v>102</v>
      </c>
      <c r="EQ67" s="547" t="s">
        <v>102</v>
      </c>
      <c r="ER67" s="547" t="s">
        <v>102</v>
      </c>
      <c r="ES67" s="547" t="s">
        <v>102</v>
      </c>
      <c r="ET67" s="547" t="s">
        <v>102</v>
      </c>
      <c r="EU67" s="547" t="s">
        <v>102</v>
      </c>
      <c r="EV67" s="547" t="s">
        <v>102</v>
      </c>
      <c r="EW67" s="547" t="s">
        <v>102</v>
      </c>
      <c r="EX67" s="547" t="s">
        <v>102</v>
      </c>
      <c r="EY67" s="547" t="s">
        <v>102</v>
      </c>
      <c r="EZ67" s="547" t="s">
        <v>102</v>
      </c>
      <c r="FA67" s="547" t="s">
        <v>102</v>
      </c>
      <c r="FB67" s="547" t="s">
        <v>102</v>
      </c>
      <c r="FC67" s="547" t="s">
        <v>102</v>
      </c>
      <c r="FD67" s="547" t="s">
        <v>102</v>
      </c>
      <c r="FE67" s="547" t="s">
        <v>102</v>
      </c>
      <c r="FF67" s="547" t="s">
        <v>102</v>
      </c>
      <c r="FG67" s="547" t="s">
        <v>102</v>
      </c>
      <c r="FH67" s="547" t="s">
        <v>102</v>
      </c>
      <c r="FI67" s="547" t="s">
        <v>102</v>
      </c>
      <c r="FJ67" s="547" t="s">
        <v>102</v>
      </c>
      <c r="FK67" s="547" t="s">
        <v>102</v>
      </c>
      <c r="FL67" s="547" t="s">
        <v>102</v>
      </c>
      <c r="FM67" s="547" t="s">
        <v>102</v>
      </c>
      <c r="FN67" s="547" t="s">
        <v>102</v>
      </c>
      <c r="FO67" s="547" t="s">
        <v>102</v>
      </c>
      <c r="FP67" s="547" t="s">
        <v>102</v>
      </c>
      <c r="FQ67" s="547" t="s">
        <v>102</v>
      </c>
      <c r="FR67" s="547" t="s">
        <v>102</v>
      </c>
      <c r="FS67" s="547" t="s">
        <v>102</v>
      </c>
      <c r="FT67" s="547" t="s">
        <v>102</v>
      </c>
      <c r="FU67" s="547" t="s">
        <v>102</v>
      </c>
      <c r="FV67" s="547" t="s">
        <v>102</v>
      </c>
    </row>
    <row r="68" spans="1:178" hidden="1" x14ac:dyDescent="0.15">
      <c r="A68" s="547">
        <v>4531873</v>
      </c>
      <c r="B68" s="547" t="s">
        <v>776</v>
      </c>
      <c r="C68" s="547" t="s">
        <v>21537</v>
      </c>
      <c r="D68" s="547" t="s">
        <v>21538</v>
      </c>
      <c r="E68" s="547" t="s">
        <v>21539</v>
      </c>
      <c r="F68" s="547" t="s">
        <v>21540</v>
      </c>
      <c r="G68" s="547" t="s">
        <v>21541</v>
      </c>
      <c r="H68" s="547" t="s">
        <v>21542</v>
      </c>
      <c r="I68" s="547" t="s">
        <v>21543</v>
      </c>
      <c r="J68" s="547" t="s">
        <v>21544</v>
      </c>
      <c r="K68" s="547" t="s">
        <v>21545</v>
      </c>
      <c r="L68" s="547">
        <v>0</v>
      </c>
      <c r="M68" s="547">
        <v>0</v>
      </c>
      <c r="N68" s="547">
        <v>0</v>
      </c>
      <c r="O68" s="547">
        <v>0</v>
      </c>
      <c r="P68" s="547">
        <v>0</v>
      </c>
      <c r="Q68" s="547">
        <v>0</v>
      </c>
      <c r="R68" s="547">
        <v>0</v>
      </c>
      <c r="S68" s="547">
        <v>0</v>
      </c>
      <c r="T68" s="547">
        <v>0</v>
      </c>
      <c r="U68" s="547">
        <v>0</v>
      </c>
      <c r="V68" s="547">
        <v>0</v>
      </c>
      <c r="W68" s="547">
        <v>0</v>
      </c>
      <c r="X68" s="547">
        <v>0</v>
      </c>
      <c r="Y68" s="547">
        <v>0</v>
      </c>
      <c r="Z68" s="547">
        <v>0</v>
      </c>
      <c r="AA68" s="547">
        <v>0</v>
      </c>
      <c r="AB68" s="547">
        <v>0</v>
      </c>
      <c r="AC68" s="547">
        <v>0</v>
      </c>
      <c r="AD68" s="547">
        <v>0</v>
      </c>
      <c r="AE68" s="547">
        <v>0</v>
      </c>
      <c r="AF68" s="547">
        <v>0</v>
      </c>
      <c r="AG68" s="547">
        <v>0</v>
      </c>
      <c r="AH68" s="547">
        <v>0</v>
      </c>
      <c r="AI68" s="547">
        <v>0</v>
      </c>
      <c r="AJ68" s="547">
        <v>0</v>
      </c>
      <c r="AK68" s="547">
        <v>0</v>
      </c>
      <c r="AL68" s="547">
        <v>0</v>
      </c>
      <c r="AM68" s="547">
        <v>0</v>
      </c>
      <c r="AN68" s="547">
        <v>0</v>
      </c>
      <c r="AO68" s="547">
        <v>0</v>
      </c>
      <c r="AP68" s="547">
        <v>0</v>
      </c>
      <c r="AQ68" s="547">
        <v>0</v>
      </c>
      <c r="AR68" s="547">
        <v>0</v>
      </c>
      <c r="AS68" s="547">
        <v>0</v>
      </c>
      <c r="AT68" s="547">
        <v>0</v>
      </c>
      <c r="AU68" s="547">
        <v>0</v>
      </c>
      <c r="AV68" s="547">
        <v>0</v>
      </c>
      <c r="AW68" s="547">
        <v>0</v>
      </c>
      <c r="AX68" s="547">
        <v>0</v>
      </c>
      <c r="AY68" s="547">
        <v>0</v>
      </c>
      <c r="AZ68" s="547">
        <v>0</v>
      </c>
      <c r="BA68" s="547">
        <v>0</v>
      </c>
      <c r="BB68" s="547">
        <v>0</v>
      </c>
      <c r="BC68" s="547">
        <v>0</v>
      </c>
      <c r="BD68" s="547">
        <v>0</v>
      </c>
      <c r="BE68" s="547">
        <v>0</v>
      </c>
      <c r="BF68" s="547">
        <v>0</v>
      </c>
      <c r="BG68" s="547">
        <v>0</v>
      </c>
      <c r="BH68" s="547">
        <v>0</v>
      </c>
      <c r="BI68" s="547">
        <v>0</v>
      </c>
      <c r="BJ68" s="547">
        <v>0</v>
      </c>
      <c r="BK68" s="547">
        <v>0</v>
      </c>
      <c r="BL68" s="547">
        <v>0</v>
      </c>
      <c r="BM68" s="547">
        <v>0</v>
      </c>
      <c r="BN68" s="547">
        <v>0</v>
      </c>
      <c r="BO68" s="547">
        <v>0</v>
      </c>
      <c r="BP68" s="547">
        <v>0</v>
      </c>
      <c r="BQ68" s="547">
        <v>0</v>
      </c>
      <c r="BR68" s="547">
        <v>0</v>
      </c>
      <c r="BS68" s="547">
        <v>0</v>
      </c>
      <c r="BT68" s="547">
        <v>0</v>
      </c>
      <c r="BU68" s="547">
        <v>0</v>
      </c>
      <c r="BV68" s="547">
        <v>0</v>
      </c>
      <c r="BW68" s="547">
        <v>0</v>
      </c>
      <c r="BX68" s="547">
        <v>0</v>
      </c>
      <c r="BY68" s="547">
        <v>0</v>
      </c>
      <c r="BZ68" s="547">
        <v>0</v>
      </c>
      <c r="CA68" s="547">
        <v>0</v>
      </c>
      <c r="CB68" s="547">
        <v>0</v>
      </c>
      <c r="CC68" s="547">
        <v>0</v>
      </c>
      <c r="CD68" s="547">
        <v>0</v>
      </c>
      <c r="CE68" s="547">
        <v>0</v>
      </c>
      <c r="CF68" s="547">
        <v>0</v>
      </c>
      <c r="CG68" s="547">
        <v>0</v>
      </c>
      <c r="CH68" s="547">
        <v>0</v>
      </c>
      <c r="CI68" s="547">
        <v>0</v>
      </c>
      <c r="CJ68" s="547">
        <v>0</v>
      </c>
      <c r="CK68" s="547">
        <v>0</v>
      </c>
      <c r="CL68" s="547">
        <v>0</v>
      </c>
      <c r="CM68" s="547">
        <v>0</v>
      </c>
      <c r="CN68" s="547">
        <v>0</v>
      </c>
      <c r="CO68" s="547">
        <v>0</v>
      </c>
      <c r="CP68" s="547">
        <v>0</v>
      </c>
      <c r="CQ68" s="547">
        <v>0</v>
      </c>
      <c r="CR68" s="547">
        <v>0</v>
      </c>
      <c r="CS68" s="547">
        <v>0</v>
      </c>
      <c r="CT68" s="547">
        <v>0</v>
      </c>
      <c r="CU68" s="547">
        <v>0</v>
      </c>
      <c r="CV68" s="547">
        <v>0</v>
      </c>
      <c r="CW68" s="547">
        <v>0</v>
      </c>
      <c r="CX68" s="547">
        <v>0</v>
      </c>
      <c r="CY68" s="547">
        <v>0</v>
      </c>
      <c r="CZ68" s="547">
        <v>0</v>
      </c>
      <c r="DA68" s="547">
        <v>0</v>
      </c>
      <c r="DB68" s="547">
        <v>0</v>
      </c>
      <c r="DC68" s="547">
        <v>0</v>
      </c>
      <c r="DD68" s="547">
        <v>0</v>
      </c>
      <c r="DE68" s="547">
        <v>0</v>
      </c>
      <c r="DF68" s="547">
        <v>0</v>
      </c>
      <c r="DG68" s="547">
        <v>0</v>
      </c>
      <c r="DH68" s="547">
        <v>0</v>
      </c>
      <c r="DI68" s="547">
        <v>0</v>
      </c>
      <c r="DJ68" s="547">
        <v>0</v>
      </c>
      <c r="DK68" s="547">
        <v>0</v>
      </c>
      <c r="DL68" s="547">
        <v>0</v>
      </c>
      <c r="DM68" s="547">
        <v>0</v>
      </c>
      <c r="DN68" s="547">
        <v>0</v>
      </c>
      <c r="DO68" s="547">
        <v>0</v>
      </c>
      <c r="DP68" s="547">
        <v>0</v>
      </c>
      <c r="DQ68" s="547">
        <v>0</v>
      </c>
      <c r="DR68" s="547">
        <v>0</v>
      </c>
      <c r="DS68" s="547">
        <v>0</v>
      </c>
      <c r="DT68" s="547">
        <v>0</v>
      </c>
      <c r="DU68" s="547">
        <v>0</v>
      </c>
      <c r="DV68" s="547">
        <v>0</v>
      </c>
      <c r="DW68" s="547">
        <v>0</v>
      </c>
      <c r="DX68" s="547">
        <v>0</v>
      </c>
      <c r="DY68" s="547">
        <v>0</v>
      </c>
      <c r="DZ68" s="547">
        <v>0</v>
      </c>
      <c r="EA68" s="547">
        <v>0</v>
      </c>
      <c r="EB68" s="547">
        <v>0</v>
      </c>
      <c r="EC68" s="547">
        <v>0</v>
      </c>
      <c r="ED68" s="547">
        <v>0</v>
      </c>
      <c r="EE68" s="547">
        <v>0</v>
      </c>
      <c r="EF68" s="547">
        <v>0</v>
      </c>
      <c r="EG68" s="547">
        <v>0</v>
      </c>
      <c r="EH68" s="547">
        <v>0</v>
      </c>
      <c r="EI68" s="547">
        <v>0</v>
      </c>
      <c r="EJ68" s="547">
        <v>0</v>
      </c>
      <c r="EK68" s="547">
        <v>0</v>
      </c>
      <c r="EL68" s="547">
        <v>0</v>
      </c>
      <c r="EM68" s="547">
        <v>0</v>
      </c>
      <c r="EN68" s="547">
        <v>0</v>
      </c>
      <c r="EO68" s="547">
        <v>0</v>
      </c>
      <c r="EP68" s="547">
        <v>0</v>
      </c>
      <c r="EQ68" s="547">
        <v>0</v>
      </c>
      <c r="ER68" s="547">
        <v>0</v>
      </c>
      <c r="ES68" s="547">
        <v>0</v>
      </c>
      <c r="ET68" s="547">
        <v>0</v>
      </c>
      <c r="EU68" s="547">
        <v>0</v>
      </c>
      <c r="EV68" s="547">
        <v>0</v>
      </c>
      <c r="EW68" s="547">
        <v>0</v>
      </c>
      <c r="EX68" s="547">
        <v>0</v>
      </c>
      <c r="EY68" s="547">
        <v>0</v>
      </c>
      <c r="EZ68" s="547">
        <v>0</v>
      </c>
      <c r="FA68" s="547">
        <v>0</v>
      </c>
      <c r="FB68" s="547">
        <v>0</v>
      </c>
      <c r="FC68" s="547">
        <v>0</v>
      </c>
      <c r="FD68" s="547">
        <v>0</v>
      </c>
      <c r="FE68" s="547">
        <v>0</v>
      </c>
      <c r="FF68" s="547">
        <v>0</v>
      </c>
      <c r="FG68" s="547">
        <v>0</v>
      </c>
      <c r="FH68" s="547">
        <v>0</v>
      </c>
      <c r="FI68" s="547">
        <v>0</v>
      </c>
      <c r="FJ68" s="547">
        <v>0</v>
      </c>
      <c r="FK68" s="547">
        <v>0</v>
      </c>
      <c r="FL68" s="547">
        <v>0</v>
      </c>
      <c r="FM68" s="547">
        <v>0</v>
      </c>
      <c r="FN68" s="547">
        <v>0</v>
      </c>
      <c r="FO68" s="547">
        <v>0</v>
      </c>
      <c r="FP68" s="547">
        <v>0</v>
      </c>
      <c r="FQ68" s="547">
        <v>0</v>
      </c>
      <c r="FR68" s="547">
        <v>0</v>
      </c>
      <c r="FS68" s="547">
        <v>0</v>
      </c>
      <c r="FT68" s="547">
        <v>0</v>
      </c>
      <c r="FU68" s="547">
        <v>0</v>
      </c>
      <c r="FV68" s="547">
        <v>0</v>
      </c>
    </row>
    <row r="69" spans="1:178" hidden="1" x14ac:dyDescent="0.15">
      <c r="A69" s="547">
        <v>4543046</v>
      </c>
      <c r="B69" s="547" t="s">
        <v>102</v>
      </c>
      <c r="C69" s="547" t="s">
        <v>102</v>
      </c>
      <c r="D69" s="547" t="s">
        <v>102</v>
      </c>
      <c r="E69" s="547" t="s">
        <v>102</v>
      </c>
      <c r="F69" s="547">
        <v>0</v>
      </c>
      <c r="G69" s="547">
        <v>0</v>
      </c>
      <c r="H69" s="547">
        <v>0</v>
      </c>
      <c r="I69" s="547">
        <v>0</v>
      </c>
      <c r="J69" s="547">
        <v>0</v>
      </c>
      <c r="K69" s="547">
        <v>0</v>
      </c>
      <c r="L69" s="547">
        <v>0</v>
      </c>
      <c r="M69" s="547">
        <v>0</v>
      </c>
      <c r="N69" s="547">
        <v>0</v>
      </c>
      <c r="O69" s="547">
        <v>0</v>
      </c>
      <c r="P69" s="547">
        <v>0</v>
      </c>
      <c r="Q69" s="547">
        <v>0</v>
      </c>
      <c r="R69" s="547">
        <v>0</v>
      </c>
      <c r="S69" s="547">
        <v>0</v>
      </c>
      <c r="T69" s="547">
        <v>0</v>
      </c>
      <c r="U69" s="547">
        <v>0</v>
      </c>
      <c r="V69" s="547">
        <v>0</v>
      </c>
      <c r="W69" s="547">
        <v>0</v>
      </c>
      <c r="X69" s="547">
        <v>0</v>
      </c>
      <c r="Y69" s="547">
        <v>0</v>
      </c>
      <c r="Z69" s="547">
        <v>0</v>
      </c>
      <c r="AA69" s="547">
        <v>0</v>
      </c>
      <c r="AB69" s="547">
        <v>0</v>
      </c>
      <c r="AC69" s="547">
        <v>0</v>
      </c>
      <c r="AD69" s="547">
        <v>0</v>
      </c>
      <c r="AE69" s="547">
        <v>0</v>
      </c>
      <c r="AF69" s="547">
        <v>0</v>
      </c>
      <c r="AG69" s="547">
        <v>0</v>
      </c>
      <c r="AH69" s="547">
        <v>0</v>
      </c>
      <c r="AI69" s="547">
        <v>0</v>
      </c>
      <c r="AJ69" s="547">
        <v>0</v>
      </c>
      <c r="AK69" s="547">
        <v>0</v>
      </c>
      <c r="AL69" s="547">
        <v>0</v>
      </c>
      <c r="AM69" s="547">
        <v>0</v>
      </c>
      <c r="AN69" s="547">
        <v>0</v>
      </c>
      <c r="AO69" s="547">
        <v>0</v>
      </c>
      <c r="AP69" s="547">
        <v>0</v>
      </c>
      <c r="AQ69" s="547">
        <v>0</v>
      </c>
      <c r="AR69" s="547">
        <v>0</v>
      </c>
      <c r="AS69" s="547">
        <v>0</v>
      </c>
      <c r="AT69" s="547">
        <v>0</v>
      </c>
      <c r="AU69" s="547">
        <v>0</v>
      </c>
      <c r="AV69" s="547">
        <v>0</v>
      </c>
      <c r="AW69" s="547">
        <v>0</v>
      </c>
      <c r="AX69" s="547">
        <v>0</v>
      </c>
      <c r="AY69" s="547">
        <v>0</v>
      </c>
      <c r="AZ69" s="547">
        <v>0</v>
      </c>
      <c r="BA69" s="547">
        <v>0</v>
      </c>
      <c r="BB69" s="547">
        <v>0</v>
      </c>
      <c r="BC69" s="547">
        <v>0</v>
      </c>
      <c r="BD69" s="547">
        <v>0</v>
      </c>
      <c r="BE69" s="547">
        <v>0</v>
      </c>
      <c r="BF69" s="547">
        <v>0</v>
      </c>
      <c r="BG69" s="547">
        <v>0</v>
      </c>
      <c r="BH69" s="547">
        <v>0</v>
      </c>
      <c r="BI69" s="547">
        <v>0</v>
      </c>
      <c r="BJ69" s="547">
        <v>0</v>
      </c>
      <c r="BK69" s="547">
        <v>0</v>
      </c>
      <c r="BL69" s="547">
        <v>0</v>
      </c>
      <c r="BM69" s="547">
        <v>0</v>
      </c>
      <c r="BN69" s="547">
        <v>0</v>
      </c>
      <c r="BO69" s="547">
        <v>0</v>
      </c>
      <c r="BP69" s="547">
        <v>0</v>
      </c>
      <c r="BQ69" s="547">
        <v>0</v>
      </c>
      <c r="BR69" s="547">
        <v>0</v>
      </c>
      <c r="BS69" s="547">
        <v>0</v>
      </c>
      <c r="BT69" s="547">
        <v>0</v>
      </c>
      <c r="BU69" s="547">
        <v>0</v>
      </c>
      <c r="BV69" s="547">
        <v>0</v>
      </c>
      <c r="BW69" s="547">
        <v>0</v>
      </c>
      <c r="BX69" s="547">
        <v>0</v>
      </c>
      <c r="BY69" s="547">
        <v>0</v>
      </c>
      <c r="BZ69" s="547">
        <v>0</v>
      </c>
      <c r="CA69" s="547">
        <v>0</v>
      </c>
      <c r="CB69" s="547">
        <v>0</v>
      </c>
      <c r="CC69" s="547">
        <v>0</v>
      </c>
      <c r="CD69" s="547">
        <v>0</v>
      </c>
      <c r="CE69" s="547">
        <v>0</v>
      </c>
      <c r="CF69" s="547">
        <v>0</v>
      </c>
      <c r="CG69" s="547">
        <v>0</v>
      </c>
      <c r="CH69" s="547">
        <v>0</v>
      </c>
      <c r="CI69" s="547">
        <v>0</v>
      </c>
      <c r="CJ69" s="547">
        <v>0</v>
      </c>
      <c r="CK69" s="547">
        <v>0</v>
      </c>
      <c r="CL69" s="547">
        <v>0</v>
      </c>
      <c r="CM69" s="547">
        <v>0</v>
      </c>
      <c r="CN69" s="547">
        <v>0</v>
      </c>
      <c r="CO69" s="547">
        <v>0</v>
      </c>
      <c r="CP69" s="547">
        <v>0</v>
      </c>
      <c r="CQ69" s="547">
        <v>0</v>
      </c>
      <c r="CR69" s="547">
        <v>0</v>
      </c>
      <c r="CS69" s="547">
        <v>0</v>
      </c>
      <c r="CT69" s="547">
        <v>0</v>
      </c>
      <c r="CU69" s="547">
        <v>0</v>
      </c>
      <c r="CV69" s="547">
        <v>0</v>
      </c>
      <c r="CW69" s="547">
        <v>0</v>
      </c>
      <c r="CX69" s="547">
        <v>0</v>
      </c>
      <c r="CY69" s="547">
        <v>0</v>
      </c>
      <c r="CZ69" s="547">
        <v>0</v>
      </c>
      <c r="DA69" s="547">
        <v>0</v>
      </c>
      <c r="DB69" s="547">
        <v>0</v>
      </c>
      <c r="DC69" s="547">
        <v>0</v>
      </c>
      <c r="DD69" s="547">
        <v>0</v>
      </c>
      <c r="DE69" s="547">
        <v>0</v>
      </c>
      <c r="DF69" s="547">
        <v>0</v>
      </c>
      <c r="DG69" s="547">
        <v>0</v>
      </c>
      <c r="DH69" s="547">
        <v>0</v>
      </c>
      <c r="DI69" s="547">
        <v>0</v>
      </c>
      <c r="DJ69" s="547">
        <v>0</v>
      </c>
      <c r="DK69" s="547">
        <v>0</v>
      </c>
      <c r="DL69" s="547">
        <v>0</v>
      </c>
      <c r="DM69" s="547">
        <v>0</v>
      </c>
      <c r="DN69" s="547">
        <v>0</v>
      </c>
      <c r="DO69" s="547">
        <v>0</v>
      </c>
      <c r="DP69" s="547">
        <v>0</v>
      </c>
      <c r="DQ69" s="547">
        <v>0</v>
      </c>
      <c r="DR69" s="547">
        <v>0</v>
      </c>
      <c r="DS69" s="547">
        <v>0</v>
      </c>
      <c r="DT69" s="547">
        <v>0</v>
      </c>
      <c r="DU69" s="547">
        <v>0</v>
      </c>
      <c r="DV69" s="547">
        <v>0</v>
      </c>
      <c r="DW69" s="547">
        <v>0</v>
      </c>
      <c r="DX69" s="547">
        <v>0</v>
      </c>
      <c r="DY69" s="547">
        <v>0</v>
      </c>
      <c r="DZ69" s="547">
        <v>0</v>
      </c>
      <c r="EA69" s="547">
        <v>0</v>
      </c>
      <c r="EB69" s="547">
        <v>0</v>
      </c>
      <c r="EC69" s="547">
        <v>0</v>
      </c>
      <c r="ED69" s="547">
        <v>0</v>
      </c>
      <c r="EE69" s="547">
        <v>0</v>
      </c>
      <c r="EF69" s="547">
        <v>0</v>
      </c>
      <c r="EG69" s="547">
        <v>0</v>
      </c>
      <c r="EH69" s="547">
        <v>0</v>
      </c>
      <c r="EI69" s="547">
        <v>0</v>
      </c>
      <c r="EJ69" s="547">
        <v>0</v>
      </c>
      <c r="EK69" s="547">
        <v>0</v>
      </c>
      <c r="EL69" s="547">
        <v>0</v>
      </c>
      <c r="EM69" s="547">
        <v>0</v>
      </c>
      <c r="EN69" s="547">
        <v>0</v>
      </c>
      <c r="EO69" s="547">
        <v>0</v>
      </c>
      <c r="EP69" s="547">
        <v>0</v>
      </c>
      <c r="EQ69" s="547">
        <v>0</v>
      </c>
      <c r="ER69" s="547">
        <v>0</v>
      </c>
      <c r="ES69" s="547">
        <v>0</v>
      </c>
      <c r="ET69" s="547">
        <v>0</v>
      </c>
      <c r="EU69" s="547">
        <v>0</v>
      </c>
      <c r="EV69" s="547">
        <v>0</v>
      </c>
      <c r="EW69" s="547">
        <v>0</v>
      </c>
      <c r="EX69" s="547">
        <v>0</v>
      </c>
      <c r="EY69" s="547">
        <v>0</v>
      </c>
      <c r="EZ69" s="547">
        <v>0</v>
      </c>
      <c r="FA69" s="547">
        <v>0</v>
      </c>
      <c r="FB69" s="547">
        <v>0</v>
      </c>
      <c r="FC69" s="547">
        <v>0</v>
      </c>
      <c r="FD69" s="547">
        <v>0</v>
      </c>
      <c r="FE69" s="547">
        <v>0</v>
      </c>
      <c r="FF69" s="547">
        <v>0</v>
      </c>
      <c r="FG69" s="547">
        <v>0</v>
      </c>
      <c r="FH69" s="547">
        <v>0</v>
      </c>
      <c r="FI69" s="547">
        <v>0</v>
      </c>
      <c r="FJ69" s="547">
        <v>0</v>
      </c>
      <c r="FK69" s="547">
        <v>0</v>
      </c>
      <c r="FL69" s="547">
        <v>0</v>
      </c>
      <c r="FM69" s="547">
        <v>0</v>
      </c>
      <c r="FN69" s="547">
        <v>0</v>
      </c>
      <c r="FO69" s="547">
        <v>0</v>
      </c>
      <c r="FP69" s="547">
        <v>0</v>
      </c>
      <c r="FQ69" s="547">
        <v>0</v>
      </c>
      <c r="FR69" s="547">
        <v>0</v>
      </c>
      <c r="FS69" s="547">
        <v>0</v>
      </c>
      <c r="FT69" s="547">
        <v>0</v>
      </c>
      <c r="FU69" s="547">
        <v>0</v>
      </c>
      <c r="FV69" s="547">
        <v>0</v>
      </c>
    </row>
    <row r="70" spans="1:178" hidden="1" x14ac:dyDescent="0.15">
      <c r="A70" s="547">
        <v>4501035</v>
      </c>
      <c r="B70" s="547" t="s">
        <v>102</v>
      </c>
      <c r="C70" s="547" t="s">
        <v>102</v>
      </c>
      <c r="D70" s="547" t="s">
        <v>102</v>
      </c>
      <c r="E70" s="547" t="s">
        <v>102</v>
      </c>
      <c r="F70" s="547" t="s">
        <v>102</v>
      </c>
      <c r="G70" s="547" t="s">
        <v>102</v>
      </c>
      <c r="H70" s="547" t="s">
        <v>102</v>
      </c>
      <c r="I70" s="547" t="s">
        <v>102</v>
      </c>
      <c r="J70" s="547" t="s">
        <v>102</v>
      </c>
      <c r="K70" s="547" t="s">
        <v>102</v>
      </c>
      <c r="L70" s="547" t="s">
        <v>102</v>
      </c>
      <c r="M70" s="547" t="s">
        <v>102</v>
      </c>
      <c r="N70" s="547" t="s">
        <v>102</v>
      </c>
      <c r="O70" s="547" t="s">
        <v>102</v>
      </c>
      <c r="P70" s="547" t="s">
        <v>102</v>
      </c>
      <c r="Q70" s="547" t="s">
        <v>102</v>
      </c>
      <c r="R70" s="547" t="s">
        <v>102</v>
      </c>
      <c r="S70" s="547" t="s">
        <v>102</v>
      </c>
      <c r="T70" s="547" t="s">
        <v>102</v>
      </c>
      <c r="U70" s="547" t="s">
        <v>102</v>
      </c>
      <c r="V70" s="547" t="s">
        <v>102</v>
      </c>
      <c r="W70" s="547" t="s">
        <v>102</v>
      </c>
      <c r="X70" s="547" t="s">
        <v>102</v>
      </c>
      <c r="Y70" s="547" t="s">
        <v>102</v>
      </c>
      <c r="Z70" s="547" t="s">
        <v>102</v>
      </c>
      <c r="AA70" s="547" t="s">
        <v>102</v>
      </c>
      <c r="AB70" s="547" t="s">
        <v>102</v>
      </c>
      <c r="AC70" s="547" t="s">
        <v>102</v>
      </c>
      <c r="AD70" s="547" t="s">
        <v>102</v>
      </c>
      <c r="AE70" s="547" t="s">
        <v>102</v>
      </c>
      <c r="AF70" s="547" t="s">
        <v>102</v>
      </c>
      <c r="AG70" s="547" t="s">
        <v>102</v>
      </c>
      <c r="AH70" s="547" t="s">
        <v>102</v>
      </c>
      <c r="AI70" s="547" t="s">
        <v>102</v>
      </c>
      <c r="AJ70" s="547" t="s">
        <v>102</v>
      </c>
      <c r="AK70" s="547" t="s">
        <v>102</v>
      </c>
      <c r="AL70" s="547" t="s">
        <v>102</v>
      </c>
      <c r="AM70" s="547" t="s">
        <v>102</v>
      </c>
      <c r="AN70" s="547" t="s">
        <v>102</v>
      </c>
      <c r="AO70" s="547" t="s">
        <v>102</v>
      </c>
      <c r="AP70" s="547" t="s">
        <v>102</v>
      </c>
      <c r="AQ70" s="547" t="s">
        <v>102</v>
      </c>
      <c r="AR70" s="547" t="s">
        <v>102</v>
      </c>
      <c r="AS70" s="547" t="s">
        <v>102</v>
      </c>
      <c r="AT70" s="547" t="s">
        <v>102</v>
      </c>
      <c r="AU70" s="547" t="s">
        <v>102</v>
      </c>
      <c r="AV70" s="547" t="s">
        <v>102</v>
      </c>
      <c r="AW70" s="547" t="s">
        <v>102</v>
      </c>
      <c r="AX70" s="547" t="s">
        <v>102</v>
      </c>
      <c r="AY70" s="547" t="s">
        <v>102</v>
      </c>
      <c r="AZ70" s="547" t="s">
        <v>102</v>
      </c>
      <c r="BA70" s="547" t="s">
        <v>102</v>
      </c>
      <c r="BB70" s="547" t="s">
        <v>102</v>
      </c>
      <c r="BC70" s="547" t="s">
        <v>102</v>
      </c>
      <c r="BD70" s="547" t="s">
        <v>102</v>
      </c>
      <c r="BE70" s="547" t="s">
        <v>102</v>
      </c>
      <c r="BF70" s="547" t="s">
        <v>102</v>
      </c>
      <c r="BG70" s="547" t="s">
        <v>102</v>
      </c>
      <c r="BH70" s="547" t="s">
        <v>102</v>
      </c>
      <c r="BI70" s="547" t="s">
        <v>102</v>
      </c>
      <c r="BJ70" s="547" t="s">
        <v>102</v>
      </c>
      <c r="BK70" s="547" t="s">
        <v>102</v>
      </c>
      <c r="BL70" s="547" t="s">
        <v>102</v>
      </c>
      <c r="BM70" s="547" t="s">
        <v>102</v>
      </c>
      <c r="BN70" s="547" t="s">
        <v>102</v>
      </c>
      <c r="BO70" s="547" t="s">
        <v>102</v>
      </c>
      <c r="BP70" s="547" t="s">
        <v>102</v>
      </c>
      <c r="BQ70" s="547" t="s">
        <v>102</v>
      </c>
      <c r="BR70" s="547" t="s">
        <v>102</v>
      </c>
      <c r="BS70" s="547" t="s">
        <v>102</v>
      </c>
      <c r="BT70" s="547" t="s">
        <v>102</v>
      </c>
      <c r="BU70" s="547" t="s">
        <v>102</v>
      </c>
      <c r="BV70" s="547" t="s">
        <v>102</v>
      </c>
      <c r="BW70" s="547" t="s">
        <v>102</v>
      </c>
      <c r="BX70" s="547" t="s">
        <v>102</v>
      </c>
      <c r="BY70" s="547" t="s">
        <v>102</v>
      </c>
      <c r="BZ70" s="547" t="s">
        <v>102</v>
      </c>
      <c r="CA70" s="547" t="s">
        <v>102</v>
      </c>
      <c r="CB70" s="547" t="s">
        <v>102</v>
      </c>
      <c r="CC70" s="547" t="s">
        <v>102</v>
      </c>
      <c r="CD70" s="547" t="s">
        <v>102</v>
      </c>
      <c r="CE70" s="547" t="s">
        <v>102</v>
      </c>
      <c r="CF70" s="547" t="s">
        <v>102</v>
      </c>
      <c r="CG70" s="547" t="s">
        <v>102</v>
      </c>
      <c r="CH70" s="547" t="s">
        <v>102</v>
      </c>
      <c r="CI70" s="547" t="s">
        <v>102</v>
      </c>
      <c r="CJ70" s="547" t="s">
        <v>102</v>
      </c>
      <c r="CK70" s="547" t="s">
        <v>102</v>
      </c>
      <c r="CL70" s="547" t="s">
        <v>102</v>
      </c>
      <c r="CM70" s="547" t="s">
        <v>102</v>
      </c>
      <c r="CN70" s="547" t="s">
        <v>102</v>
      </c>
      <c r="CO70" s="547" t="s">
        <v>102</v>
      </c>
      <c r="CP70" s="547" t="s">
        <v>102</v>
      </c>
      <c r="CQ70" s="547" t="s">
        <v>102</v>
      </c>
      <c r="CR70" s="547" t="s">
        <v>102</v>
      </c>
      <c r="CS70" s="547" t="s">
        <v>102</v>
      </c>
      <c r="CT70" s="547" t="s">
        <v>102</v>
      </c>
      <c r="CU70" s="547" t="s">
        <v>102</v>
      </c>
      <c r="CV70" s="547" t="s">
        <v>102</v>
      </c>
      <c r="CW70" s="547" t="s">
        <v>102</v>
      </c>
      <c r="CX70" s="547" t="s">
        <v>102</v>
      </c>
      <c r="CY70" s="547" t="s">
        <v>102</v>
      </c>
      <c r="CZ70" s="547" t="s">
        <v>102</v>
      </c>
      <c r="DA70" s="547" t="s">
        <v>102</v>
      </c>
      <c r="DB70" s="547" t="s">
        <v>102</v>
      </c>
      <c r="DC70" s="547" t="s">
        <v>102</v>
      </c>
      <c r="DD70" s="547" t="s">
        <v>102</v>
      </c>
      <c r="DE70" s="547" t="s">
        <v>102</v>
      </c>
      <c r="DF70" s="547" t="s">
        <v>102</v>
      </c>
      <c r="DG70" s="547" t="s">
        <v>102</v>
      </c>
      <c r="DH70" s="547" t="s">
        <v>102</v>
      </c>
      <c r="DI70" s="547" t="s">
        <v>102</v>
      </c>
      <c r="DJ70" s="547" t="s">
        <v>102</v>
      </c>
      <c r="DK70" s="547" t="s">
        <v>102</v>
      </c>
      <c r="DL70" s="547" t="s">
        <v>102</v>
      </c>
      <c r="DM70" s="547" t="s">
        <v>102</v>
      </c>
      <c r="DN70" s="547" t="s">
        <v>102</v>
      </c>
      <c r="DO70" s="547" t="s">
        <v>102</v>
      </c>
      <c r="DP70" s="547" t="s">
        <v>102</v>
      </c>
      <c r="DQ70" s="547" t="s">
        <v>102</v>
      </c>
      <c r="DR70" s="547" t="s">
        <v>102</v>
      </c>
      <c r="DS70" s="547" t="s">
        <v>102</v>
      </c>
      <c r="DT70" s="547" t="s">
        <v>102</v>
      </c>
      <c r="DU70" s="547" t="s">
        <v>102</v>
      </c>
      <c r="DV70" s="547" t="s">
        <v>102</v>
      </c>
      <c r="DW70" s="547" t="s">
        <v>102</v>
      </c>
      <c r="DX70" s="547" t="s">
        <v>102</v>
      </c>
      <c r="DY70" s="547" t="s">
        <v>102</v>
      </c>
      <c r="DZ70" s="547" t="s">
        <v>102</v>
      </c>
      <c r="EA70" s="547" t="s">
        <v>102</v>
      </c>
      <c r="EB70" s="547" t="s">
        <v>102</v>
      </c>
      <c r="EC70" s="547" t="s">
        <v>102</v>
      </c>
      <c r="ED70" s="547" t="s">
        <v>102</v>
      </c>
      <c r="EE70" s="547" t="s">
        <v>102</v>
      </c>
      <c r="EF70" s="547" t="s">
        <v>102</v>
      </c>
      <c r="EG70" s="547" t="s">
        <v>102</v>
      </c>
      <c r="EH70" s="547" t="s">
        <v>102</v>
      </c>
      <c r="EI70" s="547" t="s">
        <v>102</v>
      </c>
      <c r="EJ70" s="547" t="s">
        <v>102</v>
      </c>
      <c r="EK70" s="547" t="s">
        <v>102</v>
      </c>
      <c r="EL70" s="547" t="s">
        <v>102</v>
      </c>
      <c r="EM70" s="547" t="s">
        <v>102</v>
      </c>
      <c r="EN70" s="547" t="s">
        <v>102</v>
      </c>
      <c r="EO70" s="547" t="s">
        <v>102</v>
      </c>
      <c r="EP70" s="547" t="s">
        <v>102</v>
      </c>
      <c r="EQ70" s="547" t="s">
        <v>102</v>
      </c>
      <c r="ER70" s="547" t="s">
        <v>102</v>
      </c>
      <c r="ES70" s="547" t="s">
        <v>102</v>
      </c>
      <c r="ET70" s="547" t="s">
        <v>102</v>
      </c>
      <c r="EU70" s="547" t="s">
        <v>102</v>
      </c>
      <c r="EV70" s="547" t="s">
        <v>102</v>
      </c>
      <c r="EW70" s="547" t="s">
        <v>102</v>
      </c>
      <c r="EX70" s="547" t="s">
        <v>102</v>
      </c>
      <c r="EY70" s="547" t="s">
        <v>102</v>
      </c>
      <c r="EZ70" s="547" t="s">
        <v>102</v>
      </c>
      <c r="FA70" s="547" t="s">
        <v>102</v>
      </c>
      <c r="FB70" s="547" t="s">
        <v>102</v>
      </c>
      <c r="FC70" s="547" t="s">
        <v>102</v>
      </c>
      <c r="FD70" s="547" t="s">
        <v>102</v>
      </c>
      <c r="FE70" s="547" t="s">
        <v>102</v>
      </c>
      <c r="FF70" s="547" t="s">
        <v>102</v>
      </c>
      <c r="FG70" s="547" t="s">
        <v>102</v>
      </c>
      <c r="FH70" s="547" t="s">
        <v>102</v>
      </c>
      <c r="FI70" s="547" t="s">
        <v>102</v>
      </c>
      <c r="FJ70" s="547" t="s">
        <v>102</v>
      </c>
      <c r="FK70" s="547" t="s">
        <v>102</v>
      </c>
      <c r="FL70" s="547" t="s">
        <v>102</v>
      </c>
      <c r="FM70" s="547" t="s">
        <v>102</v>
      </c>
      <c r="FN70" s="547" t="s">
        <v>102</v>
      </c>
      <c r="FO70" s="547" t="s">
        <v>102</v>
      </c>
      <c r="FP70" s="547" t="s">
        <v>102</v>
      </c>
      <c r="FQ70" s="547" t="s">
        <v>102</v>
      </c>
      <c r="FR70" s="547" t="s">
        <v>102</v>
      </c>
      <c r="FS70" s="547" t="s">
        <v>102</v>
      </c>
      <c r="FT70" s="547" t="s">
        <v>102</v>
      </c>
      <c r="FU70" s="547" t="s">
        <v>102</v>
      </c>
      <c r="FV70" s="547" t="s">
        <v>102</v>
      </c>
    </row>
    <row r="71" spans="1:178" hidden="1" x14ac:dyDescent="0.15">
      <c r="A71" s="547">
        <v>4516987</v>
      </c>
      <c r="B71" s="547" t="s">
        <v>3825</v>
      </c>
      <c r="C71" s="547" t="s">
        <v>102</v>
      </c>
      <c r="D71" s="547" t="s">
        <v>21546</v>
      </c>
      <c r="E71" s="547" t="s">
        <v>21547</v>
      </c>
      <c r="F71" s="547" t="s">
        <v>21548</v>
      </c>
      <c r="G71" s="547" t="s">
        <v>21549</v>
      </c>
      <c r="H71" s="547" t="s">
        <v>102</v>
      </c>
      <c r="I71" s="547" t="s">
        <v>21550</v>
      </c>
      <c r="J71" s="547">
        <v>0</v>
      </c>
      <c r="K71" s="547">
        <v>0</v>
      </c>
      <c r="L71" s="547">
        <v>0</v>
      </c>
      <c r="M71" s="547">
        <v>0</v>
      </c>
      <c r="N71" s="547">
        <v>0</v>
      </c>
      <c r="O71" s="547">
        <v>0</v>
      </c>
      <c r="P71" s="547">
        <v>0</v>
      </c>
      <c r="Q71" s="547">
        <v>0</v>
      </c>
      <c r="R71" s="547">
        <v>0</v>
      </c>
      <c r="S71" s="547">
        <v>0</v>
      </c>
      <c r="T71" s="547">
        <v>0</v>
      </c>
      <c r="U71" s="547">
        <v>0</v>
      </c>
      <c r="V71" s="547">
        <v>0</v>
      </c>
      <c r="W71" s="547">
        <v>0</v>
      </c>
      <c r="X71" s="547">
        <v>0</v>
      </c>
      <c r="Y71" s="547">
        <v>0</v>
      </c>
      <c r="Z71" s="547">
        <v>0</v>
      </c>
      <c r="AA71" s="547">
        <v>0</v>
      </c>
      <c r="AB71" s="547">
        <v>0</v>
      </c>
      <c r="AC71" s="547">
        <v>0</v>
      </c>
      <c r="AD71" s="547">
        <v>0</v>
      </c>
      <c r="AE71" s="547">
        <v>0</v>
      </c>
      <c r="AF71" s="547">
        <v>0</v>
      </c>
      <c r="AG71" s="547">
        <v>0</v>
      </c>
      <c r="AH71" s="547">
        <v>0</v>
      </c>
      <c r="AI71" s="547">
        <v>0</v>
      </c>
      <c r="AJ71" s="547">
        <v>0</v>
      </c>
      <c r="AK71" s="547">
        <v>0</v>
      </c>
      <c r="AL71" s="547">
        <v>0</v>
      </c>
      <c r="AM71" s="547">
        <v>0</v>
      </c>
      <c r="AN71" s="547">
        <v>0</v>
      </c>
      <c r="AO71" s="547">
        <v>0</v>
      </c>
      <c r="AP71" s="547">
        <v>0</v>
      </c>
      <c r="AQ71" s="547">
        <v>0</v>
      </c>
      <c r="AR71" s="547">
        <v>0</v>
      </c>
      <c r="AS71" s="547">
        <v>0</v>
      </c>
      <c r="AT71" s="547">
        <v>0</v>
      </c>
      <c r="AU71" s="547">
        <v>0</v>
      </c>
      <c r="AV71" s="547">
        <v>0</v>
      </c>
      <c r="AW71" s="547">
        <v>0</v>
      </c>
      <c r="AX71" s="547">
        <v>0</v>
      </c>
      <c r="AY71" s="547">
        <v>0</v>
      </c>
      <c r="AZ71" s="547">
        <v>0</v>
      </c>
      <c r="BA71" s="547">
        <v>0</v>
      </c>
      <c r="BB71" s="547">
        <v>0</v>
      </c>
      <c r="BC71" s="547">
        <v>0</v>
      </c>
      <c r="BD71" s="547">
        <v>0</v>
      </c>
      <c r="BE71" s="547">
        <v>0</v>
      </c>
      <c r="BF71" s="547">
        <v>0</v>
      </c>
      <c r="BG71" s="547">
        <v>0</v>
      </c>
      <c r="BH71" s="547">
        <v>0</v>
      </c>
      <c r="BI71" s="547">
        <v>0</v>
      </c>
      <c r="BJ71" s="547">
        <v>0</v>
      </c>
      <c r="BK71" s="547">
        <v>0</v>
      </c>
      <c r="BL71" s="547">
        <v>0</v>
      </c>
      <c r="BM71" s="547">
        <v>0</v>
      </c>
      <c r="BN71" s="547">
        <v>0</v>
      </c>
      <c r="BO71" s="547">
        <v>0</v>
      </c>
      <c r="BP71" s="547">
        <v>0</v>
      </c>
      <c r="BQ71" s="547">
        <v>0</v>
      </c>
      <c r="BR71" s="547">
        <v>0</v>
      </c>
      <c r="BS71" s="547">
        <v>0</v>
      </c>
      <c r="BT71" s="547">
        <v>0</v>
      </c>
      <c r="BU71" s="547">
        <v>0</v>
      </c>
      <c r="BV71" s="547">
        <v>0</v>
      </c>
      <c r="BW71" s="547">
        <v>0</v>
      </c>
      <c r="BX71" s="547">
        <v>0</v>
      </c>
      <c r="BY71" s="547">
        <v>0</v>
      </c>
      <c r="BZ71" s="547">
        <v>0</v>
      </c>
      <c r="CA71" s="547">
        <v>0</v>
      </c>
      <c r="CB71" s="547">
        <v>0</v>
      </c>
      <c r="CC71" s="547">
        <v>0</v>
      </c>
      <c r="CD71" s="547">
        <v>0</v>
      </c>
      <c r="CE71" s="547">
        <v>0</v>
      </c>
      <c r="CF71" s="547">
        <v>0</v>
      </c>
      <c r="CG71" s="547">
        <v>0</v>
      </c>
      <c r="CH71" s="547">
        <v>0</v>
      </c>
      <c r="CI71" s="547">
        <v>0</v>
      </c>
      <c r="CJ71" s="547">
        <v>0</v>
      </c>
      <c r="CK71" s="547">
        <v>0</v>
      </c>
      <c r="CL71" s="547">
        <v>0</v>
      </c>
      <c r="CM71" s="547">
        <v>0</v>
      </c>
      <c r="CN71" s="547">
        <v>0</v>
      </c>
      <c r="CO71" s="547">
        <v>0</v>
      </c>
      <c r="CP71" s="547">
        <v>0</v>
      </c>
      <c r="CQ71" s="547">
        <v>0</v>
      </c>
      <c r="CR71" s="547">
        <v>0</v>
      </c>
      <c r="CS71" s="547">
        <v>0</v>
      </c>
      <c r="CT71" s="547">
        <v>0</v>
      </c>
      <c r="CU71" s="547">
        <v>0</v>
      </c>
      <c r="CV71" s="547">
        <v>0</v>
      </c>
      <c r="CW71" s="547">
        <v>0</v>
      </c>
      <c r="CX71" s="547">
        <v>0</v>
      </c>
      <c r="CY71" s="547">
        <v>0</v>
      </c>
      <c r="CZ71" s="547">
        <v>0</v>
      </c>
      <c r="DA71" s="547">
        <v>0</v>
      </c>
      <c r="DB71" s="547">
        <v>0</v>
      </c>
      <c r="DC71" s="547">
        <v>0</v>
      </c>
      <c r="DD71" s="547">
        <v>0</v>
      </c>
      <c r="DE71" s="547">
        <v>0</v>
      </c>
      <c r="DF71" s="547">
        <v>0</v>
      </c>
      <c r="DG71" s="547">
        <v>0</v>
      </c>
      <c r="DH71" s="547">
        <v>0</v>
      </c>
      <c r="DI71" s="547">
        <v>0</v>
      </c>
      <c r="DJ71" s="547">
        <v>0</v>
      </c>
      <c r="DK71" s="547">
        <v>0</v>
      </c>
      <c r="DL71" s="547">
        <v>0</v>
      </c>
      <c r="DM71" s="547">
        <v>0</v>
      </c>
      <c r="DN71" s="547">
        <v>0</v>
      </c>
      <c r="DO71" s="547">
        <v>0</v>
      </c>
      <c r="DP71" s="547">
        <v>0</v>
      </c>
      <c r="DQ71" s="547">
        <v>0</v>
      </c>
      <c r="DR71" s="547">
        <v>0</v>
      </c>
      <c r="DS71" s="547">
        <v>0</v>
      </c>
      <c r="DT71" s="547">
        <v>0</v>
      </c>
      <c r="DU71" s="547">
        <v>0</v>
      </c>
      <c r="DV71" s="547">
        <v>0</v>
      </c>
      <c r="DW71" s="547">
        <v>0</v>
      </c>
      <c r="DX71" s="547">
        <v>0</v>
      </c>
      <c r="DY71" s="547">
        <v>0</v>
      </c>
      <c r="DZ71" s="547">
        <v>0</v>
      </c>
      <c r="EA71" s="547">
        <v>0</v>
      </c>
      <c r="EB71" s="547">
        <v>0</v>
      </c>
      <c r="EC71" s="547">
        <v>0</v>
      </c>
      <c r="ED71" s="547">
        <v>0</v>
      </c>
      <c r="EE71" s="547">
        <v>0</v>
      </c>
      <c r="EF71" s="547">
        <v>0</v>
      </c>
      <c r="EG71" s="547">
        <v>0</v>
      </c>
      <c r="EH71" s="547">
        <v>0</v>
      </c>
      <c r="EI71" s="547">
        <v>0</v>
      </c>
      <c r="EJ71" s="547">
        <v>0</v>
      </c>
      <c r="EK71" s="547">
        <v>0</v>
      </c>
      <c r="EL71" s="547">
        <v>0</v>
      </c>
      <c r="EM71" s="547">
        <v>0</v>
      </c>
      <c r="EN71" s="547">
        <v>0</v>
      </c>
      <c r="EO71" s="547">
        <v>0</v>
      </c>
      <c r="EP71" s="547">
        <v>0</v>
      </c>
      <c r="EQ71" s="547">
        <v>0</v>
      </c>
      <c r="ER71" s="547">
        <v>0</v>
      </c>
      <c r="ES71" s="547">
        <v>0</v>
      </c>
      <c r="ET71" s="547">
        <v>0</v>
      </c>
      <c r="EU71" s="547">
        <v>0</v>
      </c>
      <c r="EV71" s="547">
        <v>0</v>
      </c>
      <c r="EW71" s="547">
        <v>0</v>
      </c>
      <c r="EX71" s="547">
        <v>0</v>
      </c>
      <c r="EY71" s="547">
        <v>0</v>
      </c>
      <c r="EZ71" s="547">
        <v>0</v>
      </c>
      <c r="FA71" s="547">
        <v>0</v>
      </c>
      <c r="FB71" s="547">
        <v>0</v>
      </c>
      <c r="FC71" s="547">
        <v>0</v>
      </c>
      <c r="FD71" s="547">
        <v>0</v>
      </c>
      <c r="FE71" s="547">
        <v>0</v>
      </c>
      <c r="FF71" s="547">
        <v>0</v>
      </c>
      <c r="FG71" s="547">
        <v>0</v>
      </c>
      <c r="FH71" s="547">
        <v>0</v>
      </c>
      <c r="FI71" s="547">
        <v>0</v>
      </c>
      <c r="FJ71" s="547">
        <v>0</v>
      </c>
      <c r="FK71" s="547">
        <v>0</v>
      </c>
      <c r="FL71" s="547">
        <v>0</v>
      </c>
      <c r="FM71" s="547">
        <v>0</v>
      </c>
      <c r="FN71" s="547">
        <v>0</v>
      </c>
      <c r="FO71" s="547">
        <v>0</v>
      </c>
      <c r="FP71" s="547">
        <v>0</v>
      </c>
      <c r="FQ71" s="547">
        <v>0</v>
      </c>
      <c r="FR71" s="547">
        <v>0</v>
      </c>
      <c r="FS71" s="547">
        <v>0</v>
      </c>
      <c r="FT71" s="547">
        <v>0</v>
      </c>
      <c r="FU71" s="547">
        <v>0</v>
      </c>
      <c r="FV71" s="547">
        <v>0</v>
      </c>
    </row>
    <row r="72" spans="1:178" hidden="1" x14ac:dyDescent="0.15">
      <c r="A72" s="547">
        <v>4476354</v>
      </c>
      <c r="B72" s="547" t="s">
        <v>102</v>
      </c>
      <c r="C72" s="547" t="s">
        <v>102</v>
      </c>
      <c r="D72" s="547" t="s">
        <v>102</v>
      </c>
      <c r="E72" s="547" t="s">
        <v>102</v>
      </c>
      <c r="F72" s="547" t="s">
        <v>102</v>
      </c>
      <c r="G72" s="547" t="s">
        <v>102</v>
      </c>
      <c r="H72" s="547" t="s">
        <v>102</v>
      </c>
      <c r="I72" s="547" t="s">
        <v>102</v>
      </c>
      <c r="J72" s="547" t="s">
        <v>102</v>
      </c>
      <c r="K72" s="547" t="s">
        <v>102</v>
      </c>
      <c r="L72" s="547" t="s">
        <v>102</v>
      </c>
      <c r="M72" s="547" t="s">
        <v>102</v>
      </c>
      <c r="N72" s="547" t="s">
        <v>102</v>
      </c>
      <c r="O72" s="547" t="s">
        <v>102</v>
      </c>
      <c r="P72" s="547" t="s">
        <v>102</v>
      </c>
      <c r="Q72" s="547" t="s">
        <v>102</v>
      </c>
      <c r="R72" s="547" t="s">
        <v>102</v>
      </c>
      <c r="S72" s="547" t="s">
        <v>102</v>
      </c>
      <c r="T72" s="547" t="s">
        <v>102</v>
      </c>
      <c r="U72" s="547" t="s">
        <v>102</v>
      </c>
      <c r="V72" s="547" t="s">
        <v>102</v>
      </c>
      <c r="W72" s="547" t="s">
        <v>102</v>
      </c>
      <c r="X72" s="547" t="s">
        <v>102</v>
      </c>
      <c r="Y72" s="547" t="s">
        <v>102</v>
      </c>
      <c r="Z72" s="547" t="s">
        <v>102</v>
      </c>
      <c r="AA72" s="547" t="s">
        <v>102</v>
      </c>
      <c r="AB72" s="547" t="s">
        <v>102</v>
      </c>
      <c r="AC72" s="547" t="s">
        <v>102</v>
      </c>
      <c r="AD72" s="547" t="s">
        <v>102</v>
      </c>
      <c r="AE72" s="547" t="s">
        <v>102</v>
      </c>
      <c r="AF72" s="547" t="s">
        <v>102</v>
      </c>
      <c r="AG72" s="547" t="s">
        <v>102</v>
      </c>
      <c r="AH72" s="547" t="s">
        <v>102</v>
      </c>
      <c r="AI72" s="547" t="s">
        <v>102</v>
      </c>
      <c r="AJ72" s="547" t="s">
        <v>102</v>
      </c>
      <c r="AK72" s="547" t="s">
        <v>102</v>
      </c>
      <c r="AL72" s="547" t="s">
        <v>102</v>
      </c>
      <c r="AM72" s="547" t="s">
        <v>102</v>
      </c>
      <c r="AN72" s="547" t="s">
        <v>102</v>
      </c>
      <c r="AO72" s="547" t="s">
        <v>102</v>
      </c>
      <c r="AP72" s="547" t="s">
        <v>102</v>
      </c>
      <c r="AQ72" s="547" t="s">
        <v>102</v>
      </c>
      <c r="AR72" s="547" t="s">
        <v>102</v>
      </c>
      <c r="AS72" s="547" t="s">
        <v>102</v>
      </c>
      <c r="AT72" s="547" t="s">
        <v>102</v>
      </c>
      <c r="AU72" s="547" t="s">
        <v>102</v>
      </c>
      <c r="AV72" s="547" t="s">
        <v>102</v>
      </c>
      <c r="AW72" s="547" t="s">
        <v>102</v>
      </c>
      <c r="AX72" s="547" t="s">
        <v>102</v>
      </c>
      <c r="AY72" s="547" t="s">
        <v>102</v>
      </c>
      <c r="AZ72" s="547" t="s">
        <v>102</v>
      </c>
      <c r="BA72" s="547" t="s">
        <v>102</v>
      </c>
      <c r="BB72" s="547" t="s">
        <v>102</v>
      </c>
      <c r="BC72" s="547" t="s">
        <v>102</v>
      </c>
      <c r="BD72" s="547" t="s">
        <v>102</v>
      </c>
      <c r="BE72" s="547" t="s">
        <v>102</v>
      </c>
      <c r="BF72" s="547" t="s">
        <v>102</v>
      </c>
      <c r="BG72" s="547" t="s">
        <v>102</v>
      </c>
      <c r="BH72" s="547" t="s">
        <v>102</v>
      </c>
      <c r="BI72" s="547" t="s">
        <v>102</v>
      </c>
      <c r="BJ72" s="547" t="s">
        <v>102</v>
      </c>
      <c r="BK72" s="547" t="s">
        <v>102</v>
      </c>
      <c r="BL72" s="547" t="s">
        <v>102</v>
      </c>
      <c r="BM72" s="547" t="s">
        <v>102</v>
      </c>
      <c r="BN72" s="547" t="s">
        <v>102</v>
      </c>
      <c r="BO72" s="547" t="s">
        <v>102</v>
      </c>
      <c r="BP72" s="547" t="s">
        <v>102</v>
      </c>
      <c r="BQ72" s="547" t="s">
        <v>102</v>
      </c>
      <c r="BR72" s="547" t="s">
        <v>102</v>
      </c>
      <c r="BS72" s="547" t="s">
        <v>102</v>
      </c>
      <c r="BT72" s="547" t="s">
        <v>102</v>
      </c>
      <c r="BU72" s="547" t="s">
        <v>102</v>
      </c>
      <c r="BV72" s="547" t="s">
        <v>102</v>
      </c>
      <c r="BW72" s="547" t="s">
        <v>102</v>
      </c>
      <c r="BX72" s="547" t="s">
        <v>102</v>
      </c>
      <c r="BY72" s="547" t="s">
        <v>102</v>
      </c>
      <c r="BZ72" s="547" t="s">
        <v>102</v>
      </c>
      <c r="CA72" s="547" t="s">
        <v>102</v>
      </c>
      <c r="CB72" s="547" t="s">
        <v>102</v>
      </c>
      <c r="CC72" s="547" t="s">
        <v>102</v>
      </c>
      <c r="CD72" s="547" t="s">
        <v>102</v>
      </c>
      <c r="CE72" s="547" t="s">
        <v>102</v>
      </c>
      <c r="CF72" s="547" t="s">
        <v>102</v>
      </c>
      <c r="CG72" s="547" t="s">
        <v>102</v>
      </c>
      <c r="CH72" s="547" t="s">
        <v>102</v>
      </c>
      <c r="CI72" s="547" t="s">
        <v>102</v>
      </c>
      <c r="CJ72" s="547" t="s">
        <v>102</v>
      </c>
      <c r="CK72" s="547" t="s">
        <v>102</v>
      </c>
      <c r="CL72" s="547" t="s">
        <v>102</v>
      </c>
      <c r="CM72" s="547" t="s">
        <v>102</v>
      </c>
      <c r="CN72" s="547" t="s">
        <v>102</v>
      </c>
      <c r="CO72" s="547" t="s">
        <v>102</v>
      </c>
      <c r="CP72" s="547" t="s">
        <v>102</v>
      </c>
      <c r="CQ72" s="547" t="s">
        <v>102</v>
      </c>
      <c r="CR72" s="547" t="s">
        <v>102</v>
      </c>
      <c r="CS72" s="547" t="s">
        <v>102</v>
      </c>
      <c r="CT72" s="547" t="s">
        <v>102</v>
      </c>
      <c r="CU72" s="547" t="s">
        <v>102</v>
      </c>
      <c r="CV72" s="547" t="s">
        <v>102</v>
      </c>
      <c r="CW72" s="547" t="s">
        <v>102</v>
      </c>
      <c r="CX72" s="547" t="s">
        <v>102</v>
      </c>
      <c r="CY72" s="547" t="s">
        <v>102</v>
      </c>
      <c r="CZ72" s="547" t="s">
        <v>102</v>
      </c>
      <c r="DA72" s="547" t="s">
        <v>102</v>
      </c>
      <c r="DB72" s="547" t="s">
        <v>102</v>
      </c>
      <c r="DC72" s="547" t="s">
        <v>102</v>
      </c>
      <c r="DD72" s="547" t="s">
        <v>102</v>
      </c>
      <c r="DE72" s="547" t="s">
        <v>102</v>
      </c>
      <c r="DF72" s="547" t="s">
        <v>102</v>
      </c>
      <c r="DG72" s="547" t="s">
        <v>102</v>
      </c>
      <c r="DH72" s="547" t="s">
        <v>102</v>
      </c>
      <c r="DI72" s="547" t="s">
        <v>102</v>
      </c>
      <c r="DJ72" s="547" t="s">
        <v>102</v>
      </c>
      <c r="DK72" s="547" t="s">
        <v>102</v>
      </c>
      <c r="DL72" s="547" t="s">
        <v>102</v>
      </c>
      <c r="DM72" s="547" t="s">
        <v>102</v>
      </c>
      <c r="DN72" s="547" t="s">
        <v>102</v>
      </c>
      <c r="DO72" s="547" t="s">
        <v>102</v>
      </c>
      <c r="DP72" s="547" t="s">
        <v>102</v>
      </c>
      <c r="DQ72" s="547" t="s">
        <v>102</v>
      </c>
      <c r="DR72" s="547" t="s">
        <v>102</v>
      </c>
      <c r="DS72" s="547" t="s">
        <v>102</v>
      </c>
      <c r="DT72" s="547" t="s">
        <v>102</v>
      </c>
      <c r="DU72" s="547" t="s">
        <v>102</v>
      </c>
      <c r="DV72" s="547" t="s">
        <v>102</v>
      </c>
      <c r="DW72" s="547" t="s">
        <v>102</v>
      </c>
      <c r="DX72" s="547" t="s">
        <v>102</v>
      </c>
      <c r="DY72" s="547" t="s">
        <v>102</v>
      </c>
      <c r="DZ72" s="547" t="s">
        <v>102</v>
      </c>
      <c r="EA72" s="547" t="s">
        <v>102</v>
      </c>
      <c r="EB72" s="547" t="s">
        <v>102</v>
      </c>
      <c r="EC72" s="547" t="s">
        <v>102</v>
      </c>
      <c r="ED72" s="547" t="s">
        <v>102</v>
      </c>
      <c r="EE72" s="547" t="s">
        <v>102</v>
      </c>
      <c r="EF72" s="547" t="s">
        <v>102</v>
      </c>
      <c r="EG72" s="547" t="s">
        <v>102</v>
      </c>
      <c r="EH72" s="547" t="s">
        <v>102</v>
      </c>
      <c r="EI72" s="547" t="s">
        <v>102</v>
      </c>
      <c r="EJ72" s="547" t="s">
        <v>102</v>
      </c>
      <c r="EK72" s="547" t="s">
        <v>102</v>
      </c>
      <c r="EL72" s="547" t="s">
        <v>102</v>
      </c>
      <c r="EM72" s="547" t="s">
        <v>102</v>
      </c>
      <c r="EN72" s="547" t="s">
        <v>102</v>
      </c>
      <c r="EO72" s="547" t="s">
        <v>102</v>
      </c>
      <c r="EP72" s="547" t="s">
        <v>102</v>
      </c>
      <c r="EQ72" s="547" t="s">
        <v>102</v>
      </c>
      <c r="ER72" s="547" t="s">
        <v>102</v>
      </c>
      <c r="ES72" s="547" t="s">
        <v>102</v>
      </c>
      <c r="ET72" s="547" t="s">
        <v>102</v>
      </c>
      <c r="EU72" s="547" t="s">
        <v>102</v>
      </c>
      <c r="EV72" s="547" t="s">
        <v>102</v>
      </c>
      <c r="EW72" s="547" t="s">
        <v>102</v>
      </c>
      <c r="EX72" s="547" t="s">
        <v>102</v>
      </c>
      <c r="EY72" s="547" t="s">
        <v>102</v>
      </c>
      <c r="EZ72" s="547" t="s">
        <v>102</v>
      </c>
      <c r="FA72" s="547" t="s">
        <v>102</v>
      </c>
      <c r="FB72" s="547" t="s">
        <v>102</v>
      </c>
      <c r="FC72" s="547" t="s">
        <v>102</v>
      </c>
      <c r="FD72" s="547" t="s">
        <v>102</v>
      </c>
      <c r="FE72" s="547" t="s">
        <v>102</v>
      </c>
      <c r="FF72" s="547" t="s">
        <v>102</v>
      </c>
      <c r="FG72" s="547" t="s">
        <v>102</v>
      </c>
      <c r="FH72" s="547" t="s">
        <v>102</v>
      </c>
      <c r="FI72" s="547" t="s">
        <v>102</v>
      </c>
      <c r="FJ72" s="547" t="s">
        <v>102</v>
      </c>
      <c r="FK72" s="547" t="s">
        <v>102</v>
      </c>
      <c r="FL72" s="547" t="s">
        <v>102</v>
      </c>
      <c r="FM72" s="547" t="s">
        <v>102</v>
      </c>
      <c r="FN72" s="547" t="s">
        <v>102</v>
      </c>
      <c r="FO72" s="547" t="s">
        <v>102</v>
      </c>
      <c r="FP72" s="547" t="s">
        <v>102</v>
      </c>
      <c r="FQ72" s="547" t="s">
        <v>102</v>
      </c>
      <c r="FR72" s="547" t="s">
        <v>102</v>
      </c>
      <c r="FS72" s="547" t="s">
        <v>102</v>
      </c>
      <c r="FT72" s="547" t="s">
        <v>102</v>
      </c>
      <c r="FU72" s="547" t="s">
        <v>102</v>
      </c>
      <c r="FV72" s="547" t="s">
        <v>102</v>
      </c>
    </row>
    <row r="73" spans="1:178" hidden="1" x14ac:dyDescent="0.15">
      <c r="A73" s="547">
        <v>4487880</v>
      </c>
      <c r="B73" s="547" t="s">
        <v>102</v>
      </c>
      <c r="C73" s="547" t="s">
        <v>102</v>
      </c>
      <c r="D73" s="547" t="s">
        <v>102</v>
      </c>
      <c r="E73" s="547" t="s">
        <v>102</v>
      </c>
      <c r="F73" s="547" t="s">
        <v>102</v>
      </c>
      <c r="G73" s="547" t="s">
        <v>102</v>
      </c>
      <c r="H73" s="547" t="s">
        <v>102</v>
      </c>
      <c r="I73" s="547" t="s">
        <v>102</v>
      </c>
      <c r="J73" s="547" t="s">
        <v>102</v>
      </c>
      <c r="K73" s="547" t="s">
        <v>102</v>
      </c>
      <c r="L73" s="547" t="s">
        <v>102</v>
      </c>
      <c r="M73" s="547" t="s">
        <v>102</v>
      </c>
      <c r="N73" s="547" t="s">
        <v>102</v>
      </c>
      <c r="O73" s="547" t="s">
        <v>102</v>
      </c>
      <c r="P73" s="547" t="s">
        <v>102</v>
      </c>
      <c r="Q73" s="547" t="s">
        <v>102</v>
      </c>
      <c r="R73" s="547" t="s">
        <v>102</v>
      </c>
      <c r="S73" s="547" t="s">
        <v>102</v>
      </c>
      <c r="T73" s="547" t="s">
        <v>102</v>
      </c>
      <c r="U73" s="547" t="s">
        <v>102</v>
      </c>
      <c r="V73" s="547" t="s">
        <v>102</v>
      </c>
      <c r="W73" s="547" t="s">
        <v>102</v>
      </c>
      <c r="X73" s="547" t="s">
        <v>102</v>
      </c>
      <c r="Y73" s="547" t="s">
        <v>102</v>
      </c>
      <c r="Z73" s="547" t="s">
        <v>102</v>
      </c>
      <c r="AA73" s="547" t="s">
        <v>102</v>
      </c>
      <c r="AB73" s="547" t="s">
        <v>102</v>
      </c>
      <c r="AC73" s="547" t="s">
        <v>102</v>
      </c>
      <c r="AD73" s="547" t="s">
        <v>102</v>
      </c>
      <c r="AE73" s="547" t="s">
        <v>102</v>
      </c>
      <c r="AF73" s="547" t="s">
        <v>102</v>
      </c>
      <c r="AG73" s="547" t="s">
        <v>102</v>
      </c>
      <c r="AH73" s="547" t="s">
        <v>102</v>
      </c>
      <c r="AI73" s="547" t="s">
        <v>102</v>
      </c>
      <c r="AJ73" s="547" t="s">
        <v>102</v>
      </c>
      <c r="AK73" s="547" t="s">
        <v>102</v>
      </c>
      <c r="AL73" s="547" t="s">
        <v>102</v>
      </c>
      <c r="AM73" s="547" t="s">
        <v>102</v>
      </c>
      <c r="AN73" s="547" t="s">
        <v>102</v>
      </c>
      <c r="AO73" s="547" t="s">
        <v>102</v>
      </c>
      <c r="AP73" s="547" t="s">
        <v>102</v>
      </c>
      <c r="AQ73" s="547" t="s">
        <v>102</v>
      </c>
      <c r="AR73" s="547" t="s">
        <v>102</v>
      </c>
      <c r="AS73" s="547" t="s">
        <v>102</v>
      </c>
      <c r="AT73" s="547" t="s">
        <v>102</v>
      </c>
      <c r="AU73" s="547" t="s">
        <v>102</v>
      </c>
      <c r="AV73" s="547" t="s">
        <v>102</v>
      </c>
      <c r="AW73" s="547" t="s">
        <v>102</v>
      </c>
      <c r="AX73" s="547" t="s">
        <v>102</v>
      </c>
      <c r="AY73" s="547" t="s">
        <v>102</v>
      </c>
      <c r="AZ73" s="547" t="s">
        <v>102</v>
      </c>
      <c r="BA73" s="547" t="s">
        <v>102</v>
      </c>
      <c r="BB73" s="547" t="s">
        <v>102</v>
      </c>
      <c r="BC73" s="547" t="s">
        <v>102</v>
      </c>
      <c r="BD73" s="547" t="s">
        <v>102</v>
      </c>
      <c r="BE73" s="547" t="s">
        <v>102</v>
      </c>
      <c r="BF73" s="547" t="s">
        <v>102</v>
      </c>
      <c r="BG73" s="547" t="s">
        <v>102</v>
      </c>
      <c r="BH73" s="547" t="s">
        <v>102</v>
      </c>
      <c r="BI73" s="547" t="s">
        <v>102</v>
      </c>
      <c r="BJ73" s="547" t="s">
        <v>102</v>
      </c>
      <c r="BK73" s="547" t="s">
        <v>102</v>
      </c>
      <c r="BL73" s="547" t="s">
        <v>102</v>
      </c>
      <c r="BM73" s="547" t="s">
        <v>102</v>
      </c>
      <c r="BN73" s="547" t="s">
        <v>102</v>
      </c>
      <c r="BO73" s="547" t="s">
        <v>102</v>
      </c>
      <c r="BP73" s="547" t="s">
        <v>102</v>
      </c>
      <c r="BQ73" s="547" t="s">
        <v>102</v>
      </c>
      <c r="BR73" s="547" t="s">
        <v>102</v>
      </c>
      <c r="BS73" s="547" t="s">
        <v>102</v>
      </c>
      <c r="BT73" s="547" t="s">
        <v>102</v>
      </c>
      <c r="BU73" s="547" t="s">
        <v>102</v>
      </c>
      <c r="BV73" s="547" t="s">
        <v>102</v>
      </c>
      <c r="BW73" s="547" t="s">
        <v>102</v>
      </c>
      <c r="BX73" s="547" t="s">
        <v>102</v>
      </c>
      <c r="BY73" s="547" t="s">
        <v>102</v>
      </c>
      <c r="BZ73" s="547" t="s">
        <v>102</v>
      </c>
      <c r="CA73" s="547" t="s">
        <v>102</v>
      </c>
      <c r="CB73" s="547" t="s">
        <v>102</v>
      </c>
      <c r="CC73" s="547" t="s">
        <v>102</v>
      </c>
      <c r="CD73" s="547" t="s">
        <v>102</v>
      </c>
      <c r="CE73" s="547" t="s">
        <v>102</v>
      </c>
      <c r="CF73" s="547" t="s">
        <v>102</v>
      </c>
      <c r="CG73" s="547" t="s">
        <v>102</v>
      </c>
      <c r="CH73" s="547" t="s">
        <v>102</v>
      </c>
      <c r="CI73" s="547" t="s">
        <v>102</v>
      </c>
      <c r="CJ73" s="547" t="s">
        <v>102</v>
      </c>
      <c r="CK73" s="547" t="s">
        <v>102</v>
      </c>
      <c r="CL73" s="547" t="s">
        <v>102</v>
      </c>
      <c r="CM73" s="547" t="s">
        <v>102</v>
      </c>
      <c r="CN73" s="547" t="s">
        <v>102</v>
      </c>
      <c r="CO73" s="547" t="s">
        <v>102</v>
      </c>
      <c r="CP73" s="547" t="s">
        <v>102</v>
      </c>
      <c r="CQ73" s="547" t="s">
        <v>102</v>
      </c>
      <c r="CR73" s="547" t="s">
        <v>102</v>
      </c>
      <c r="CS73" s="547" t="s">
        <v>102</v>
      </c>
      <c r="CT73" s="547" t="s">
        <v>102</v>
      </c>
      <c r="CU73" s="547" t="s">
        <v>102</v>
      </c>
      <c r="CV73" s="547" t="s">
        <v>102</v>
      </c>
      <c r="CW73" s="547" t="s">
        <v>102</v>
      </c>
      <c r="CX73" s="547" t="s">
        <v>102</v>
      </c>
      <c r="CY73" s="547" t="s">
        <v>102</v>
      </c>
      <c r="CZ73" s="547" t="s">
        <v>102</v>
      </c>
      <c r="DA73" s="547" t="s">
        <v>102</v>
      </c>
      <c r="DB73" s="547" t="s">
        <v>102</v>
      </c>
      <c r="DC73" s="547" t="s">
        <v>102</v>
      </c>
      <c r="DD73" s="547" t="s">
        <v>102</v>
      </c>
      <c r="DE73" s="547" t="s">
        <v>102</v>
      </c>
      <c r="DF73" s="547" t="s">
        <v>102</v>
      </c>
      <c r="DG73" s="547" t="s">
        <v>102</v>
      </c>
      <c r="DH73" s="547" t="s">
        <v>102</v>
      </c>
      <c r="DI73" s="547" t="s">
        <v>102</v>
      </c>
      <c r="DJ73" s="547" t="s">
        <v>102</v>
      </c>
      <c r="DK73" s="547" t="s">
        <v>102</v>
      </c>
      <c r="DL73" s="547" t="s">
        <v>102</v>
      </c>
      <c r="DM73" s="547" t="s">
        <v>102</v>
      </c>
      <c r="DN73" s="547" t="s">
        <v>102</v>
      </c>
      <c r="DO73" s="547" t="s">
        <v>102</v>
      </c>
      <c r="DP73" s="547" t="s">
        <v>102</v>
      </c>
      <c r="DQ73" s="547" t="s">
        <v>102</v>
      </c>
      <c r="DR73" s="547" t="s">
        <v>102</v>
      </c>
      <c r="DS73" s="547" t="s">
        <v>102</v>
      </c>
      <c r="DT73" s="547" t="s">
        <v>102</v>
      </c>
      <c r="DU73" s="547" t="s">
        <v>102</v>
      </c>
      <c r="DV73" s="547" t="s">
        <v>102</v>
      </c>
      <c r="DW73" s="547" t="s">
        <v>102</v>
      </c>
      <c r="DX73" s="547" t="s">
        <v>102</v>
      </c>
      <c r="DY73" s="547" t="s">
        <v>102</v>
      </c>
      <c r="DZ73" s="547" t="s">
        <v>102</v>
      </c>
      <c r="EA73" s="547" t="s">
        <v>102</v>
      </c>
      <c r="EB73" s="547" t="s">
        <v>102</v>
      </c>
      <c r="EC73" s="547" t="s">
        <v>102</v>
      </c>
      <c r="ED73" s="547" t="s">
        <v>102</v>
      </c>
      <c r="EE73" s="547" t="s">
        <v>102</v>
      </c>
      <c r="EF73" s="547" t="s">
        <v>102</v>
      </c>
      <c r="EG73" s="547" t="s">
        <v>102</v>
      </c>
      <c r="EH73" s="547" t="s">
        <v>102</v>
      </c>
      <c r="EI73" s="547" t="s">
        <v>102</v>
      </c>
      <c r="EJ73" s="547" t="s">
        <v>102</v>
      </c>
      <c r="EK73" s="547" t="s">
        <v>102</v>
      </c>
      <c r="EL73" s="547" t="s">
        <v>102</v>
      </c>
      <c r="EM73" s="547" t="s">
        <v>102</v>
      </c>
      <c r="EN73" s="547" t="s">
        <v>102</v>
      </c>
      <c r="EO73" s="547" t="s">
        <v>102</v>
      </c>
      <c r="EP73" s="547" t="s">
        <v>102</v>
      </c>
      <c r="EQ73" s="547" t="s">
        <v>102</v>
      </c>
      <c r="ER73" s="547" t="s">
        <v>102</v>
      </c>
      <c r="ES73" s="547" t="s">
        <v>102</v>
      </c>
      <c r="ET73" s="547" t="s">
        <v>102</v>
      </c>
      <c r="EU73" s="547" t="s">
        <v>102</v>
      </c>
      <c r="EV73" s="547" t="s">
        <v>102</v>
      </c>
      <c r="EW73" s="547" t="s">
        <v>102</v>
      </c>
      <c r="EX73" s="547" t="s">
        <v>102</v>
      </c>
      <c r="EY73" s="547" t="s">
        <v>102</v>
      </c>
      <c r="EZ73" s="547" t="s">
        <v>102</v>
      </c>
      <c r="FA73" s="547" t="s">
        <v>102</v>
      </c>
      <c r="FB73" s="547" t="s">
        <v>102</v>
      </c>
      <c r="FC73" s="547" t="s">
        <v>102</v>
      </c>
      <c r="FD73" s="547" t="s">
        <v>102</v>
      </c>
      <c r="FE73" s="547" t="s">
        <v>102</v>
      </c>
      <c r="FF73" s="547" t="s">
        <v>102</v>
      </c>
      <c r="FG73" s="547" t="s">
        <v>102</v>
      </c>
      <c r="FH73" s="547" t="s">
        <v>102</v>
      </c>
      <c r="FI73" s="547" t="s">
        <v>102</v>
      </c>
      <c r="FJ73" s="547" t="s">
        <v>102</v>
      </c>
      <c r="FK73" s="547" t="s">
        <v>102</v>
      </c>
      <c r="FL73" s="547" t="s">
        <v>102</v>
      </c>
      <c r="FM73" s="547" t="s">
        <v>102</v>
      </c>
      <c r="FN73" s="547" t="s">
        <v>102</v>
      </c>
      <c r="FO73" s="547" t="s">
        <v>102</v>
      </c>
      <c r="FP73" s="547" t="s">
        <v>102</v>
      </c>
      <c r="FQ73" s="547" t="s">
        <v>102</v>
      </c>
      <c r="FR73" s="547" t="s">
        <v>102</v>
      </c>
      <c r="FS73" s="547" t="s">
        <v>102</v>
      </c>
      <c r="FT73" s="547" t="s">
        <v>102</v>
      </c>
      <c r="FU73" s="547" t="s">
        <v>102</v>
      </c>
      <c r="FV73" s="547" t="s">
        <v>102</v>
      </c>
    </row>
    <row r="74" spans="1:178" hidden="1" x14ac:dyDescent="0.15">
      <c r="A74" s="547">
        <v>4465128</v>
      </c>
      <c r="B74" s="547" t="s">
        <v>102</v>
      </c>
      <c r="C74" s="547" t="s">
        <v>102</v>
      </c>
      <c r="D74" s="547" t="s">
        <v>102</v>
      </c>
      <c r="E74" s="547" t="s">
        <v>102</v>
      </c>
      <c r="F74" s="547" t="s">
        <v>102</v>
      </c>
      <c r="G74" s="547" t="s">
        <v>102</v>
      </c>
      <c r="H74" s="547" t="s">
        <v>102</v>
      </c>
      <c r="I74" s="547" t="s">
        <v>102</v>
      </c>
      <c r="J74" s="547" t="s">
        <v>102</v>
      </c>
      <c r="K74" s="547" t="s">
        <v>102</v>
      </c>
      <c r="L74" s="547" t="s">
        <v>102</v>
      </c>
      <c r="M74" s="547" t="s">
        <v>102</v>
      </c>
      <c r="N74" s="547" t="s">
        <v>102</v>
      </c>
      <c r="O74" s="547" t="s">
        <v>102</v>
      </c>
      <c r="P74" s="547" t="s">
        <v>102</v>
      </c>
      <c r="Q74" s="547" t="s">
        <v>102</v>
      </c>
      <c r="R74" s="547" t="s">
        <v>102</v>
      </c>
      <c r="S74" s="547" t="s">
        <v>102</v>
      </c>
      <c r="T74" s="547" t="s">
        <v>102</v>
      </c>
      <c r="U74" s="547" t="s">
        <v>102</v>
      </c>
      <c r="V74" s="547" t="s">
        <v>102</v>
      </c>
      <c r="W74" s="547" t="s">
        <v>102</v>
      </c>
      <c r="X74" s="547" t="s">
        <v>102</v>
      </c>
      <c r="Y74" s="547" t="s">
        <v>102</v>
      </c>
      <c r="Z74" s="547" t="s">
        <v>102</v>
      </c>
      <c r="AA74" s="547" t="s">
        <v>102</v>
      </c>
      <c r="AB74" s="547" t="s">
        <v>102</v>
      </c>
      <c r="AC74" s="547" t="s">
        <v>102</v>
      </c>
      <c r="AD74" s="547" t="s">
        <v>102</v>
      </c>
      <c r="AE74" s="547" t="s">
        <v>102</v>
      </c>
      <c r="AF74" s="547" t="s">
        <v>102</v>
      </c>
      <c r="AG74" s="547" t="s">
        <v>102</v>
      </c>
      <c r="AH74" s="547" t="s">
        <v>102</v>
      </c>
      <c r="AI74" s="547" t="s">
        <v>102</v>
      </c>
      <c r="AJ74" s="547" t="s">
        <v>102</v>
      </c>
      <c r="AK74" s="547" t="s">
        <v>102</v>
      </c>
      <c r="AL74" s="547" t="s">
        <v>102</v>
      </c>
      <c r="AM74" s="547" t="s">
        <v>102</v>
      </c>
      <c r="AN74" s="547" t="s">
        <v>102</v>
      </c>
      <c r="AO74" s="547" t="s">
        <v>102</v>
      </c>
      <c r="AP74" s="547" t="s">
        <v>102</v>
      </c>
      <c r="AQ74" s="547" t="s">
        <v>102</v>
      </c>
      <c r="AR74" s="547" t="s">
        <v>102</v>
      </c>
      <c r="AS74" s="547" t="s">
        <v>102</v>
      </c>
      <c r="AT74" s="547" t="s">
        <v>102</v>
      </c>
      <c r="AU74" s="547" t="s">
        <v>102</v>
      </c>
      <c r="AV74" s="547" t="s">
        <v>102</v>
      </c>
      <c r="AW74" s="547" t="s">
        <v>102</v>
      </c>
      <c r="AX74" s="547" t="s">
        <v>102</v>
      </c>
      <c r="AY74" s="547" t="s">
        <v>102</v>
      </c>
      <c r="AZ74" s="547" t="s">
        <v>102</v>
      </c>
      <c r="BA74" s="547" t="s">
        <v>102</v>
      </c>
      <c r="BB74" s="547" t="s">
        <v>102</v>
      </c>
      <c r="BC74" s="547" t="s">
        <v>102</v>
      </c>
      <c r="BD74" s="547" t="s">
        <v>102</v>
      </c>
      <c r="BE74" s="547" t="s">
        <v>102</v>
      </c>
      <c r="BF74" s="547" t="s">
        <v>102</v>
      </c>
      <c r="BG74" s="547" t="s">
        <v>102</v>
      </c>
      <c r="BH74" s="547" t="s">
        <v>102</v>
      </c>
      <c r="BI74" s="547" t="s">
        <v>102</v>
      </c>
      <c r="BJ74" s="547" t="s">
        <v>102</v>
      </c>
      <c r="BK74" s="547" t="s">
        <v>102</v>
      </c>
      <c r="BL74" s="547" t="s">
        <v>102</v>
      </c>
      <c r="BM74" s="547" t="s">
        <v>102</v>
      </c>
      <c r="BN74" s="547" t="s">
        <v>102</v>
      </c>
      <c r="BO74" s="547" t="s">
        <v>102</v>
      </c>
      <c r="BP74" s="547" t="s">
        <v>102</v>
      </c>
      <c r="BQ74" s="547" t="s">
        <v>102</v>
      </c>
      <c r="BR74" s="547" t="s">
        <v>102</v>
      </c>
      <c r="BS74" s="547" t="s">
        <v>102</v>
      </c>
      <c r="BT74" s="547" t="s">
        <v>102</v>
      </c>
      <c r="BU74" s="547" t="s">
        <v>102</v>
      </c>
      <c r="BV74" s="547" t="s">
        <v>102</v>
      </c>
      <c r="BW74" s="547" t="s">
        <v>102</v>
      </c>
      <c r="BX74" s="547" t="s">
        <v>102</v>
      </c>
      <c r="BY74" s="547" t="s">
        <v>102</v>
      </c>
      <c r="BZ74" s="547" t="s">
        <v>102</v>
      </c>
      <c r="CA74" s="547" t="s">
        <v>102</v>
      </c>
      <c r="CB74" s="547" t="s">
        <v>102</v>
      </c>
      <c r="CC74" s="547" t="s">
        <v>102</v>
      </c>
      <c r="CD74" s="547" t="s">
        <v>102</v>
      </c>
      <c r="CE74" s="547" t="s">
        <v>102</v>
      </c>
      <c r="CF74" s="547" t="s">
        <v>102</v>
      </c>
      <c r="CG74" s="547" t="s">
        <v>102</v>
      </c>
      <c r="CH74" s="547" t="s">
        <v>102</v>
      </c>
      <c r="CI74" s="547" t="s">
        <v>102</v>
      </c>
      <c r="CJ74" s="547" t="s">
        <v>102</v>
      </c>
      <c r="CK74" s="547" t="s">
        <v>102</v>
      </c>
      <c r="CL74" s="547" t="s">
        <v>102</v>
      </c>
      <c r="CM74" s="547" t="s">
        <v>102</v>
      </c>
      <c r="CN74" s="547" t="s">
        <v>102</v>
      </c>
      <c r="CO74" s="547" t="s">
        <v>102</v>
      </c>
      <c r="CP74" s="547" t="s">
        <v>102</v>
      </c>
      <c r="CQ74" s="547" t="s">
        <v>102</v>
      </c>
      <c r="CR74" s="547" t="s">
        <v>102</v>
      </c>
      <c r="CS74" s="547" t="s">
        <v>102</v>
      </c>
      <c r="CT74" s="547" t="s">
        <v>102</v>
      </c>
      <c r="CU74" s="547" t="s">
        <v>102</v>
      </c>
      <c r="CV74" s="547" t="s">
        <v>102</v>
      </c>
      <c r="CW74" s="547" t="s">
        <v>102</v>
      </c>
      <c r="CX74" s="547" t="s">
        <v>102</v>
      </c>
      <c r="CY74" s="547" t="s">
        <v>102</v>
      </c>
      <c r="CZ74" s="547" t="s">
        <v>102</v>
      </c>
      <c r="DA74" s="547" t="s">
        <v>102</v>
      </c>
      <c r="DB74" s="547" t="s">
        <v>102</v>
      </c>
      <c r="DC74" s="547" t="s">
        <v>102</v>
      </c>
      <c r="DD74" s="547" t="s">
        <v>102</v>
      </c>
      <c r="DE74" s="547" t="s">
        <v>102</v>
      </c>
      <c r="DF74" s="547" t="s">
        <v>102</v>
      </c>
      <c r="DG74" s="547" t="s">
        <v>102</v>
      </c>
      <c r="DH74" s="547" t="s">
        <v>102</v>
      </c>
      <c r="DI74" s="547" t="s">
        <v>102</v>
      </c>
      <c r="DJ74" s="547" t="s">
        <v>102</v>
      </c>
      <c r="DK74" s="547" t="s">
        <v>102</v>
      </c>
      <c r="DL74" s="547" t="s">
        <v>102</v>
      </c>
      <c r="DM74" s="547" t="s">
        <v>102</v>
      </c>
      <c r="DN74" s="547" t="s">
        <v>102</v>
      </c>
      <c r="DO74" s="547" t="s">
        <v>102</v>
      </c>
      <c r="DP74" s="547" t="s">
        <v>102</v>
      </c>
      <c r="DQ74" s="547" t="s">
        <v>102</v>
      </c>
      <c r="DR74" s="547" t="s">
        <v>102</v>
      </c>
      <c r="DS74" s="547" t="s">
        <v>102</v>
      </c>
      <c r="DT74" s="547" t="s">
        <v>102</v>
      </c>
      <c r="DU74" s="547" t="s">
        <v>102</v>
      </c>
      <c r="DV74" s="547" t="s">
        <v>102</v>
      </c>
      <c r="DW74" s="547" t="s">
        <v>102</v>
      </c>
      <c r="DX74" s="547" t="s">
        <v>102</v>
      </c>
      <c r="DY74" s="547" t="s">
        <v>102</v>
      </c>
      <c r="DZ74" s="547" t="s">
        <v>102</v>
      </c>
      <c r="EA74" s="547" t="s">
        <v>102</v>
      </c>
      <c r="EB74" s="547" t="s">
        <v>102</v>
      </c>
      <c r="EC74" s="547" t="s">
        <v>102</v>
      </c>
      <c r="ED74" s="547" t="s">
        <v>102</v>
      </c>
      <c r="EE74" s="547" t="s">
        <v>102</v>
      </c>
      <c r="EF74" s="547" t="s">
        <v>102</v>
      </c>
      <c r="EG74" s="547" t="s">
        <v>102</v>
      </c>
      <c r="EH74" s="547" t="s">
        <v>102</v>
      </c>
      <c r="EI74" s="547" t="s">
        <v>102</v>
      </c>
      <c r="EJ74" s="547" t="s">
        <v>102</v>
      </c>
      <c r="EK74" s="547" t="s">
        <v>102</v>
      </c>
      <c r="EL74" s="547" t="s">
        <v>102</v>
      </c>
      <c r="EM74" s="547" t="s">
        <v>102</v>
      </c>
      <c r="EN74" s="547" t="s">
        <v>102</v>
      </c>
      <c r="EO74" s="547" t="s">
        <v>102</v>
      </c>
      <c r="EP74" s="547" t="s">
        <v>102</v>
      </c>
      <c r="EQ74" s="547" t="s">
        <v>102</v>
      </c>
      <c r="ER74" s="547" t="s">
        <v>102</v>
      </c>
      <c r="ES74" s="547" t="s">
        <v>102</v>
      </c>
      <c r="ET74" s="547" t="s">
        <v>102</v>
      </c>
      <c r="EU74" s="547" t="s">
        <v>102</v>
      </c>
      <c r="EV74" s="547" t="s">
        <v>102</v>
      </c>
      <c r="EW74" s="547" t="s">
        <v>102</v>
      </c>
      <c r="EX74" s="547" t="s">
        <v>102</v>
      </c>
      <c r="EY74" s="547" t="s">
        <v>102</v>
      </c>
      <c r="EZ74" s="547" t="s">
        <v>102</v>
      </c>
      <c r="FA74" s="547" t="s">
        <v>102</v>
      </c>
      <c r="FB74" s="547" t="s">
        <v>102</v>
      </c>
      <c r="FC74" s="547" t="s">
        <v>102</v>
      </c>
      <c r="FD74" s="547" t="s">
        <v>102</v>
      </c>
      <c r="FE74" s="547" t="s">
        <v>102</v>
      </c>
      <c r="FF74" s="547" t="s">
        <v>102</v>
      </c>
      <c r="FG74" s="547" t="s">
        <v>102</v>
      </c>
      <c r="FH74" s="547" t="s">
        <v>102</v>
      </c>
      <c r="FI74" s="547" t="s">
        <v>102</v>
      </c>
      <c r="FJ74" s="547" t="s">
        <v>102</v>
      </c>
      <c r="FK74" s="547" t="s">
        <v>102</v>
      </c>
      <c r="FL74" s="547" t="s">
        <v>102</v>
      </c>
      <c r="FM74" s="547" t="s">
        <v>102</v>
      </c>
      <c r="FN74" s="547" t="s">
        <v>102</v>
      </c>
      <c r="FO74" s="547" t="s">
        <v>102</v>
      </c>
      <c r="FP74" s="547" t="s">
        <v>102</v>
      </c>
      <c r="FQ74" s="547" t="s">
        <v>102</v>
      </c>
      <c r="FR74" s="547" t="s">
        <v>102</v>
      </c>
      <c r="FS74" s="547" t="s">
        <v>102</v>
      </c>
      <c r="FT74" s="547" t="s">
        <v>102</v>
      </c>
      <c r="FU74" s="547" t="s">
        <v>102</v>
      </c>
      <c r="FV74" s="547" t="s">
        <v>102</v>
      </c>
    </row>
    <row r="75" spans="1:178" hidden="1" x14ac:dyDescent="0.15">
      <c r="A75" s="547">
        <v>4455599</v>
      </c>
      <c r="B75" s="547" t="s">
        <v>102</v>
      </c>
      <c r="C75" s="547" t="s">
        <v>102</v>
      </c>
      <c r="D75" s="547" t="s">
        <v>102</v>
      </c>
      <c r="E75" s="547" t="s">
        <v>102</v>
      </c>
      <c r="F75" s="547" t="s">
        <v>102</v>
      </c>
      <c r="G75" s="547" t="s">
        <v>102</v>
      </c>
      <c r="H75" s="547" t="s">
        <v>102</v>
      </c>
      <c r="I75" s="547" t="s">
        <v>102</v>
      </c>
      <c r="J75" s="547" t="s">
        <v>102</v>
      </c>
      <c r="K75" s="547" t="s">
        <v>102</v>
      </c>
      <c r="L75" s="547" t="s">
        <v>102</v>
      </c>
      <c r="M75" s="547" t="s">
        <v>102</v>
      </c>
      <c r="N75" s="547" t="s">
        <v>102</v>
      </c>
      <c r="O75" s="547" t="s">
        <v>102</v>
      </c>
      <c r="P75" s="547" t="s">
        <v>102</v>
      </c>
      <c r="Q75" s="547" t="s">
        <v>102</v>
      </c>
      <c r="R75" s="547" t="s">
        <v>102</v>
      </c>
      <c r="S75" s="547" t="s">
        <v>102</v>
      </c>
      <c r="T75" s="547" t="s">
        <v>102</v>
      </c>
      <c r="U75" s="547" t="s">
        <v>102</v>
      </c>
      <c r="V75" s="547" t="s">
        <v>102</v>
      </c>
      <c r="W75" s="547" t="s">
        <v>102</v>
      </c>
      <c r="X75" s="547" t="s">
        <v>102</v>
      </c>
      <c r="Y75" s="547" t="s">
        <v>102</v>
      </c>
      <c r="Z75" s="547" t="s">
        <v>102</v>
      </c>
      <c r="AA75" s="547" t="s">
        <v>102</v>
      </c>
      <c r="AB75" s="547" t="s">
        <v>102</v>
      </c>
      <c r="AC75" s="547" t="s">
        <v>102</v>
      </c>
      <c r="AD75" s="547" t="s">
        <v>102</v>
      </c>
      <c r="AE75" s="547" t="s">
        <v>102</v>
      </c>
      <c r="AF75" s="547" t="s">
        <v>102</v>
      </c>
      <c r="AG75" s="547" t="s">
        <v>102</v>
      </c>
      <c r="AH75" s="547" t="s">
        <v>102</v>
      </c>
      <c r="AI75" s="547" t="s">
        <v>102</v>
      </c>
      <c r="AJ75" s="547" t="s">
        <v>102</v>
      </c>
      <c r="AK75" s="547" t="s">
        <v>102</v>
      </c>
      <c r="AL75" s="547" t="s">
        <v>102</v>
      </c>
      <c r="AM75" s="547" t="s">
        <v>102</v>
      </c>
      <c r="AN75" s="547" t="s">
        <v>102</v>
      </c>
      <c r="AO75" s="547" t="s">
        <v>102</v>
      </c>
      <c r="AP75" s="547" t="s">
        <v>102</v>
      </c>
      <c r="AQ75" s="547" t="s">
        <v>102</v>
      </c>
      <c r="AR75" s="547" t="s">
        <v>102</v>
      </c>
      <c r="AS75" s="547" t="s">
        <v>102</v>
      </c>
      <c r="AT75" s="547" t="s">
        <v>102</v>
      </c>
      <c r="AU75" s="547" t="s">
        <v>102</v>
      </c>
      <c r="AV75" s="547" t="s">
        <v>102</v>
      </c>
      <c r="AW75" s="547" t="s">
        <v>102</v>
      </c>
      <c r="AX75" s="547" t="s">
        <v>102</v>
      </c>
      <c r="AY75" s="547" t="s">
        <v>102</v>
      </c>
      <c r="AZ75" s="547" t="s">
        <v>102</v>
      </c>
      <c r="BA75" s="547" t="s">
        <v>102</v>
      </c>
      <c r="BB75" s="547" t="s">
        <v>102</v>
      </c>
      <c r="BC75" s="547" t="s">
        <v>102</v>
      </c>
      <c r="BD75" s="547" t="s">
        <v>102</v>
      </c>
      <c r="BE75" s="547" t="s">
        <v>102</v>
      </c>
      <c r="BF75" s="547" t="s">
        <v>102</v>
      </c>
      <c r="BG75" s="547" t="s">
        <v>102</v>
      </c>
      <c r="BH75" s="547" t="s">
        <v>102</v>
      </c>
      <c r="BI75" s="547" t="s">
        <v>102</v>
      </c>
      <c r="BJ75" s="547" t="s">
        <v>102</v>
      </c>
      <c r="BK75" s="547" t="s">
        <v>102</v>
      </c>
      <c r="BL75" s="547" t="s">
        <v>102</v>
      </c>
      <c r="BM75" s="547" t="s">
        <v>102</v>
      </c>
      <c r="BN75" s="547" t="s">
        <v>102</v>
      </c>
      <c r="BO75" s="547" t="s">
        <v>102</v>
      </c>
      <c r="BP75" s="547" t="s">
        <v>102</v>
      </c>
      <c r="BQ75" s="547" t="s">
        <v>102</v>
      </c>
      <c r="BR75" s="547" t="s">
        <v>102</v>
      </c>
      <c r="BS75" s="547" t="s">
        <v>102</v>
      </c>
      <c r="BT75" s="547" t="s">
        <v>102</v>
      </c>
      <c r="BU75" s="547" t="s">
        <v>102</v>
      </c>
      <c r="BV75" s="547" t="s">
        <v>102</v>
      </c>
      <c r="BW75" s="547" t="s">
        <v>102</v>
      </c>
      <c r="BX75" s="547" t="s">
        <v>102</v>
      </c>
      <c r="BY75" s="547" t="s">
        <v>102</v>
      </c>
      <c r="BZ75" s="547" t="s">
        <v>102</v>
      </c>
      <c r="CA75" s="547" t="s">
        <v>102</v>
      </c>
      <c r="CB75" s="547" t="s">
        <v>102</v>
      </c>
      <c r="CC75" s="547" t="s">
        <v>102</v>
      </c>
      <c r="CD75" s="547" t="s">
        <v>102</v>
      </c>
      <c r="CE75" s="547" t="s">
        <v>102</v>
      </c>
      <c r="CF75" s="547" t="s">
        <v>102</v>
      </c>
      <c r="CG75" s="547" t="s">
        <v>102</v>
      </c>
      <c r="CH75" s="547" t="s">
        <v>102</v>
      </c>
      <c r="CI75" s="547" t="s">
        <v>102</v>
      </c>
      <c r="CJ75" s="547" t="s">
        <v>102</v>
      </c>
      <c r="CK75" s="547" t="s">
        <v>102</v>
      </c>
      <c r="CL75" s="547" t="s">
        <v>102</v>
      </c>
      <c r="CM75" s="547" t="s">
        <v>102</v>
      </c>
      <c r="CN75" s="547" t="s">
        <v>102</v>
      </c>
      <c r="CO75" s="547" t="s">
        <v>102</v>
      </c>
      <c r="CP75" s="547" t="s">
        <v>102</v>
      </c>
      <c r="CQ75" s="547" t="s">
        <v>102</v>
      </c>
      <c r="CR75" s="547" t="s">
        <v>102</v>
      </c>
      <c r="CS75" s="547" t="s">
        <v>102</v>
      </c>
      <c r="CT75" s="547" t="s">
        <v>102</v>
      </c>
      <c r="CU75" s="547" t="s">
        <v>102</v>
      </c>
      <c r="CV75" s="547" t="s">
        <v>102</v>
      </c>
      <c r="CW75" s="547" t="s">
        <v>102</v>
      </c>
      <c r="CX75" s="547" t="s">
        <v>102</v>
      </c>
      <c r="CY75" s="547" t="s">
        <v>102</v>
      </c>
      <c r="CZ75" s="547" t="s">
        <v>102</v>
      </c>
      <c r="DA75" s="547" t="s">
        <v>102</v>
      </c>
      <c r="DB75" s="547" t="s">
        <v>102</v>
      </c>
      <c r="DC75" s="547" t="s">
        <v>102</v>
      </c>
      <c r="DD75" s="547" t="s">
        <v>102</v>
      </c>
      <c r="DE75" s="547" t="s">
        <v>102</v>
      </c>
      <c r="DF75" s="547" t="s">
        <v>102</v>
      </c>
      <c r="DG75" s="547" t="s">
        <v>102</v>
      </c>
      <c r="DH75" s="547" t="s">
        <v>102</v>
      </c>
      <c r="DI75" s="547" t="s">
        <v>102</v>
      </c>
      <c r="DJ75" s="547" t="s">
        <v>102</v>
      </c>
      <c r="DK75" s="547" t="s">
        <v>102</v>
      </c>
      <c r="DL75" s="547" t="s">
        <v>102</v>
      </c>
      <c r="DM75" s="547" t="s">
        <v>102</v>
      </c>
      <c r="DN75" s="547" t="s">
        <v>102</v>
      </c>
      <c r="DO75" s="547" t="s">
        <v>102</v>
      </c>
      <c r="DP75" s="547" t="s">
        <v>102</v>
      </c>
      <c r="DQ75" s="547" t="s">
        <v>102</v>
      </c>
      <c r="DR75" s="547" t="s">
        <v>102</v>
      </c>
      <c r="DS75" s="547" t="s">
        <v>102</v>
      </c>
      <c r="DT75" s="547" t="s">
        <v>102</v>
      </c>
      <c r="DU75" s="547" t="s">
        <v>102</v>
      </c>
      <c r="DV75" s="547" t="s">
        <v>102</v>
      </c>
      <c r="DW75" s="547" t="s">
        <v>102</v>
      </c>
      <c r="DX75" s="547" t="s">
        <v>102</v>
      </c>
      <c r="DY75" s="547" t="s">
        <v>102</v>
      </c>
      <c r="DZ75" s="547" t="s">
        <v>102</v>
      </c>
      <c r="EA75" s="547" t="s">
        <v>102</v>
      </c>
      <c r="EB75" s="547" t="s">
        <v>102</v>
      </c>
      <c r="EC75" s="547" t="s">
        <v>102</v>
      </c>
      <c r="ED75" s="547" t="s">
        <v>102</v>
      </c>
      <c r="EE75" s="547" t="s">
        <v>102</v>
      </c>
      <c r="EF75" s="547" t="s">
        <v>102</v>
      </c>
      <c r="EG75" s="547" t="s">
        <v>102</v>
      </c>
      <c r="EH75" s="547" t="s">
        <v>102</v>
      </c>
      <c r="EI75" s="547" t="s">
        <v>102</v>
      </c>
      <c r="EJ75" s="547" t="s">
        <v>102</v>
      </c>
      <c r="EK75" s="547" t="s">
        <v>102</v>
      </c>
      <c r="EL75" s="547" t="s">
        <v>102</v>
      </c>
      <c r="EM75" s="547" t="s">
        <v>102</v>
      </c>
      <c r="EN75" s="547" t="s">
        <v>102</v>
      </c>
      <c r="EO75" s="547" t="s">
        <v>102</v>
      </c>
      <c r="EP75" s="547" t="s">
        <v>102</v>
      </c>
      <c r="EQ75" s="547" t="s">
        <v>102</v>
      </c>
      <c r="ER75" s="547" t="s">
        <v>102</v>
      </c>
      <c r="ES75" s="547" t="s">
        <v>102</v>
      </c>
      <c r="ET75" s="547" t="s">
        <v>102</v>
      </c>
      <c r="EU75" s="547" t="s">
        <v>102</v>
      </c>
      <c r="EV75" s="547" t="s">
        <v>102</v>
      </c>
      <c r="EW75" s="547" t="s">
        <v>102</v>
      </c>
      <c r="EX75" s="547" t="s">
        <v>102</v>
      </c>
      <c r="EY75" s="547" t="s">
        <v>102</v>
      </c>
      <c r="EZ75" s="547" t="s">
        <v>102</v>
      </c>
      <c r="FA75" s="547" t="s">
        <v>102</v>
      </c>
      <c r="FB75" s="547" t="s">
        <v>102</v>
      </c>
      <c r="FC75" s="547" t="s">
        <v>102</v>
      </c>
      <c r="FD75" s="547" t="s">
        <v>102</v>
      </c>
      <c r="FE75" s="547" t="s">
        <v>102</v>
      </c>
      <c r="FF75" s="547" t="s">
        <v>102</v>
      </c>
      <c r="FG75" s="547" t="s">
        <v>102</v>
      </c>
      <c r="FH75" s="547" t="s">
        <v>102</v>
      </c>
      <c r="FI75" s="547" t="s">
        <v>102</v>
      </c>
      <c r="FJ75" s="547" t="s">
        <v>102</v>
      </c>
      <c r="FK75" s="547" t="s">
        <v>102</v>
      </c>
      <c r="FL75" s="547" t="s">
        <v>102</v>
      </c>
      <c r="FM75" s="547" t="s">
        <v>102</v>
      </c>
      <c r="FN75" s="547" t="s">
        <v>102</v>
      </c>
      <c r="FO75" s="547" t="s">
        <v>102</v>
      </c>
      <c r="FP75" s="547" t="s">
        <v>102</v>
      </c>
      <c r="FQ75" s="547" t="s">
        <v>102</v>
      </c>
      <c r="FR75" s="547" t="s">
        <v>102</v>
      </c>
      <c r="FS75" s="547" t="s">
        <v>102</v>
      </c>
      <c r="FT75" s="547" t="s">
        <v>102</v>
      </c>
      <c r="FU75" s="547" t="s">
        <v>102</v>
      </c>
      <c r="FV75" s="547" t="s">
        <v>102</v>
      </c>
    </row>
    <row r="76" spans="1:178" hidden="1" x14ac:dyDescent="0.15">
      <c r="A76" s="547">
        <v>4397656</v>
      </c>
      <c r="B76" s="547" t="s">
        <v>102</v>
      </c>
      <c r="C76" s="547" t="s">
        <v>102</v>
      </c>
      <c r="D76" s="547" t="s">
        <v>102</v>
      </c>
      <c r="E76" s="547" t="s">
        <v>102</v>
      </c>
      <c r="F76" s="547" t="s">
        <v>102</v>
      </c>
      <c r="G76" s="547" t="s">
        <v>102</v>
      </c>
      <c r="H76" s="547" t="s">
        <v>102</v>
      </c>
      <c r="I76" s="547" t="s">
        <v>102</v>
      </c>
      <c r="J76" s="547" t="s">
        <v>102</v>
      </c>
      <c r="K76" s="547" t="s">
        <v>102</v>
      </c>
      <c r="L76" s="547" t="s">
        <v>102</v>
      </c>
      <c r="M76" s="547" t="s">
        <v>102</v>
      </c>
      <c r="N76" s="547" t="s">
        <v>102</v>
      </c>
      <c r="O76" s="547" t="s">
        <v>102</v>
      </c>
      <c r="P76" s="547" t="s">
        <v>102</v>
      </c>
      <c r="Q76" s="547" t="s">
        <v>102</v>
      </c>
      <c r="R76" s="547" t="s">
        <v>102</v>
      </c>
      <c r="S76" s="547" t="s">
        <v>102</v>
      </c>
      <c r="T76" s="547" t="s">
        <v>102</v>
      </c>
      <c r="U76" s="547" t="s">
        <v>102</v>
      </c>
      <c r="V76" s="547" t="s">
        <v>102</v>
      </c>
      <c r="W76" s="547" t="s">
        <v>102</v>
      </c>
      <c r="X76" s="547" t="s">
        <v>102</v>
      </c>
      <c r="Y76" s="547" t="s">
        <v>102</v>
      </c>
      <c r="Z76" s="547" t="s">
        <v>102</v>
      </c>
      <c r="AA76" s="547" t="s">
        <v>102</v>
      </c>
      <c r="AB76" s="547" t="s">
        <v>102</v>
      </c>
      <c r="AC76" s="547" t="s">
        <v>102</v>
      </c>
      <c r="AD76" s="547" t="s">
        <v>102</v>
      </c>
      <c r="AE76" s="547" t="s">
        <v>102</v>
      </c>
      <c r="AF76" s="547" t="s">
        <v>102</v>
      </c>
      <c r="AG76" s="547" t="s">
        <v>102</v>
      </c>
      <c r="AH76" s="547" t="s">
        <v>102</v>
      </c>
      <c r="AI76" s="547" t="s">
        <v>102</v>
      </c>
      <c r="AJ76" s="547" t="s">
        <v>102</v>
      </c>
      <c r="AK76" s="547" t="s">
        <v>102</v>
      </c>
      <c r="AL76" s="547" t="s">
        <v>102</v>
      </c>
      <c r="AM76" s="547" t="s">
        <v>102</v>
      </c>
      <c r="AN76" s="547" t="s">
        <v>102</v>
      </c>
      <c r="AO76" s="547" t="s">
        <v>102</v>
      </c>
      <c r="AP76" s="547" t="s">
        <v>102</v>
      </c>
      <c r="AQ76" s="547" t="s">
        <v>102</v>
      </c>
      <c r="AR76" s="547" t="s">
        <v>102</v>
      </c>
      <c r="AS76" s="547" t="s">
        <v>102</v>
      </c>
      <c r="AT76" s="547" t="s">
        <v>102</v>
      </c>
      <c r="AU76" s="547" t="s">
        <v>102</v>
      </c>
      <c r="AV76" s="547" t="s">
        <v>102</v>
      </c>
      <c r="AW76" s="547" t="s">
        <v>102</v>
      </c>
      <c r="AX76" s="547" t="s">
        <v>102</v>
      </c>
      <c r="AY76" s="547" t="s">
        <v>102</v>
      </c>
      <c r="AZ76" s="547" t="s">
        <v>102</v>
      </c>
      <c r="BA76" s="547" t="s">
        <v>102</v>
      </c>
      <c r="BB76" s="547" t="s">
        <v>102</v>
      </c>
      <c r="BC76" s="547" t="s">
        <v>102</v>
      </c>
      <c r="BD76" s="547" t="s">
        <v>102</v>
      </c>
      <c r="BE76" s="547" t="s">
        <v>102</v>
      </c>
      <c r="BF76" s="547" t="s">
        <v>102</v>
      </c>
      <c r="BG76" s="547" t="s">
        <v>102</v>
      </c>
      <c r="BH76" s="547" t="s">
        <v>102</v>
      </c>
      <c r="BI76" s="547" t="s">
        <v>102</v>
      </c>
      <c r="BJ76" s="547" t="s">
        <v>102</v>
      </c>
      <c r="BK76" s="547" t="s">
        <v>102</v>
      </c>
      <c r="BL76" s="547" t="s">
        <v>102</v>
      </c>
      <c r="BM76" s="547" t="s">
        <v>102</v>
      </c>
      <c r="BN76" s="547" t="s">
        <v>102</v>
      </c>
      <c r="BO76" s="547" t="s">
        <v>102</v>
      </c>
      <c r="BP76" s="547" t="s">
        <v>102</v>
      </c>
      <c r="BQ76" s="547" t="s">
        <v>102</v>
      </c>
      <c r="BR76" s="547" t="s">
        <v>102</v>
      </c>
      <c r="BS76" s="547" t="s">
        <v>102</v>
      </c>
      <c r="BT76" s="547" t="s">
        <v>102</v>
      </c>
      <c r="BU76" s="547" t="s">
        <v>102</v>
      </c>
      <c r="BV76" s="547" t="s">
        <v>102</v>
      </c>
      <c r="BW76" s="547" t="s">
        <v>102</v>
      </c>
      <c r="BX76" s="547" t="s">
        <v>102</v>
      </c>
      <c r="BY76" s="547" t="s">
        <v>102</v>
      </c>
      <c r="BZ76" s="547" t="s">
        <v>102</v>
      </c>
      <c r="CA76" s="547" t="s">
        <v>102</v>
      </c>
      <c r="CB76" s="547" t="s">
        <v>102</v>
      </c>
      <c r="CC76" s="547" t="s">
        <v>102</v>
      </c>
      <c r="CD76" s="547" t="s">
        <v>102</v>
      </c>
      <c r="CE76" s="547" t="s">
        <v>102</v>
      </c>
      <c r="CF76" s="547" t="s">
        <v>102</v>
      </c>
      <c r="CG76" s="547" t="s">
        <v>102</v>
      </c>
      <c r="CH76" s="547" t="s">
        <v>102</v>
      </c>
      <c r="CI76" s="547" t="s">
        <v>102</v>
      </c>
      <c r="CJ76" s="547" t="s">
        <v>102</v>
      </c>
      <c r="CK76" s="547" t="s">
        <v>102</v>
      </c>
      <c r="CL76" s="547" t="s">
        <v>102</v>
      </c>
      <c r="CM76" s="547" t="s">
        <v>102</v>
      </c>
      <c r="CN76" s="547" t="s">
        <v>102</v>
      </c>
      <c r="CO76" s="547" t="s">
        <v>102</v>
      </c>
      <c r="CP76" s="547" t="s">
        <v>102</v>
      </c>
      <c r="CQ76" s="547" t="s">
        <v>102</v>
      </c>
      <c r="CR76" s="547" t="s">
        <v>102</v>
      </c>
      <c r="CS76" s="547" t="s">
        <v>102</v>
      </c>
      <c r="CT76" s="547" t="s">
        <v>102</v>
      </c>
      <c r="CU76" s="547" t="s">
        <v>102</v>
      </c>
      <c r="CV76" s="547" t="s">
        <v>102</v>
      </c>
      <c r="CW76" s="547" t="s">
        <v>102</v>
      </c>
      <c r="CX76" s="547" t="s">
        <v>102</v>
      </c>
      <c r="CY76" s="547" t="s">
        <v>102</v>
      </c>
      <c r="CZ76" s="547" t="s">
        <v>102</v>
      </c>
      <c r="DA76" s="547" t="s">
        <v>102</v>
      </c>
      <c r="DB76" s="547" t="s">
        <v>102</v>
      </c>
      <c r="DC76" s="547" t="s">
        <v>102</v>
      </c>
      <c r="DD76" s="547" t="s">
        <v>102</v>
      </c>
      <c r="DE76" s="547" t="s">
        <v>102</v>
      </c>
      <c r="DF76" s="547" t="s">
        <v>102</v>
      </c>
      <c r="DG76" s="547" t="s">
        <v>102</v>
      </c>
      <c r="DH76" s="547" t="s">
        <v>102</v>
      </c>
      <c r="DI76" s="547" t="s">
        <v>102</v>
      </c>
      <c r="DJ76" s="547" t="s">
        <v>102</v>
      </c>
      <c r="DK76" s="547" t="s">
        <v>102</v>
      </c>
      <c r="DL76" s="547" t="s">
        <v>102</v>
      </c>
      <c r="DM76" s="547" t="s">
        <v>102</v>
      </c>
      <c r="DN76" s="547" t="s">
        <v>102</v>
      </c>
      <c r="DO76" s="547" t="s">
        <v>102</v>
      </c>
      <c r="DP76" s="547" t="s">
        <v>102</v>
      </c>
      <c r="DQ76" s="547" t="s">
        <v>102</v>
      </c>
      <c r="DR76" s="547" t="s">
        <v>102</v>
      </c>
      <c r="DS76" s="547" t="s">
        <v>102</v>
      </c>
      <c r="DT76" s="547" t="s">
        <v>102</v>
      </c>
      <c r="DU76" s="547" t="s">
        <v>102</v>
      </c>
      <c r="DV76" s="547" t="s">
        <v>102</v>
      </c>
      <c r="DW76" s="547" t="s">
        <v>102</v>
      </c>
      <c r="DX76" s="547" t="s">
        <v>102</v>
      </c>
      <c r="DY76" s="547" t="s">
        <v>102</v>
      </c>
      <c r="DZ76" s="547" t="s">
        <v>102</v>
      </c>
      <c r="EA76" s="547" t="s">
        <v>102</v>
      </c>
      <c r="EB76" s="547" t="s">
        <v>102</v>
      </c>
      <c r="EC76" s="547" t="s">
        <v>102</v>
      </c>
      <c r="ED76" s="547" t="s">
        <v>102</v>
      </c>
      <c r="EE76" s="547" t="s">
        <v>102</v>
      </c>
      <c r="EF76" s="547" t="s">
        <v>102</v>
      </c>
      <c r="EG76" s="547" t="s">
        <v>102</v>
      </c>
      <c r="EH76" s="547" t="s">
        <v>102</v>
      </c>
      <c r="EI76" s="547" t="s">
        <v>102</v>
      </c>
      <c r="EJ76" s="547" t="s">
        <v>102</v>
      </c>
      <c r="EK76" s="547" t="s">
        <v>102</v>
      </c>
      <c r="EL76" s="547" t="s">
        <v>102</v>
      </c>
      <c r="EM76" s="547" t="s">
        <v>102</v>
      </c>
      <c r="EN76" s="547" t="s">
        <v>102</v>
      </c>
      <c r="EO76" s="547" t="s">
        <v>102</v>
      </c>
      <c r="EP76" s="547" t="s">
        <v>102</v>
      </c>
      <c r="EQ76" s="547" t="s">
        <v>102</v>
      </c>
      <c r="ER76" s="547" t="s">
        <v>102</v>
      </c>
      <c r="ES76" s="547" t="s">
        <v>102</v>
      </c>
      <c r="ET76" s="547" t="s">
        <v>102</v>
      </c>
      <c r="EU76" s="547" t="s">
        <v>102</v>
      </c>
      <c r="EV76" s="547" t="s">
        <v>102</v>
      </c>
      <c r="EW76" s="547" t="s">
        <v>102</v>
      </c>
      <c r="EX76" s="547" t="s">
        <v>102</v>
      </c>
      <c r="EY76" s="547" t="s">
        <v>102</v>
      </c>
      <c r="EZ76" s="547" t="s">
        <v>102</v>
      </c>
      <c r="FA76" s="547" t="s">
        <v>102</v>
      </c>
      <c r="FB76" s="547" t="s">
        <v>102</v>
      </c>
      <c r="FC76" s="547" t="s">
        <v>102</v>
      </c>
      <c r="FD76" s="547" t="s">
        <v>102</v>
      </c>
      <c r="FE76" s="547" t="s">
        <v>102</v>
      </c>
      <c r="FF76" s="547" t="s">
        <v>102</v>
      </c>
      <c r="FG76" s="547" t="s">
        <v>102</v>
      </c>
      <c r="FH76" s="547" t="s">
        <v>102</v>
      </c>
      <c r="FI76" s="547" t="s">
        <v>102</v>
      </c>
      <c r="FJ76" s="547" t="s">
        <v>102</v>
      </c>
      <c r="FK76" s="547" t="s">
        <v>102</v>
      </c>
      <c r="FL76" s="547" t="s">
        <v>102</v>
      </c>
      <c r="FM76" s="547" t="s">
        <v>102</v>
      </c>
      <c r="FN76" s="547" t="s">
        <v>102</v>
      </c>
      <c r="FO76" s="547" t="s">
        <v>102</v>
      </c>
      <c r="FP76" s="547" t="s">
        <v>102</v>
      </c>
      <c r="FQ76" s="547" t="s">
        <v>102</v>
      </c>
      <c r="FR76" s="547" t="s">
        <v>102</v>
      </c>
      <c r="FS76" s="547" t="s">
        <v>102</v>
      </c>
      <c r="FT76" s="547" t="s">
        <v>102</v>
      </c>
      <c r="FU76" s="547" t="s">
        <v>102</v>
      </c>
      <c r="FV76" s="547" t="s">
        <v>102</v>
      </c>
    </row>
    <row r="77" spans="1:178" hidden="1" x14ac:dyDescent="0.15">
      <c r="A77" s="547">
        <v>4413974</v>
      </c>
      <c r="B77" s="547" t="s">
        <v>102</v>
      </c>
      <c r="C77" s="547" t="s">
        <v>102</v>
      </c>
      <c r="D77" s="547" t="s">
        <v>102</v>
      </c>
      <c r="E77" s="547" t="s">
        <v>102</v>
      </c>
      <c r="F77" s="547" t="s">
        <v>102</v>
      </c>
      <c r="G77" s="547" t="s">
        <v>102</v>
      </c>
      <c r="H77" s="547" t="s">
        <v>102</v>
      </c>
      <c r="I77" s="547" t="s">
        <v>102</v>
      </c>
      <c r="J77" s="547" t="s">
        <v>102</v>
      </c>
      <c r="K77" s="547" t="s">
        <v>102</v>
      </c>
      <c r="L77" s="547" t="s">
        <v>102</v>
      </c>
      <c r="M77" s="547" t="s">
        <v>102</v>
      </c>
      <c r="N77" s="547" t="s">
        <v>102</v>
      </c>
      <c r="O77" s="547" t="s">
        <v>102</v>
      </c>
      <c r="P77" s="547" t="s">
        <v>102</v>
      </c>
      <c r="Q77" s="547" t="s">
        <v>102</v>
      </c>
      <c r="R77" s="547" t="s">
        <v>102</v>
      </c>
      <c r="S77" s="547" t="s">
        <v>102</v>
      </c>
      <c r="T77" s="547" t="s">
        <v>102</v>
      </c>
      <c r="U77" s="547" t="s">
        <v>102</v>
      </c>
      <c r="V77" s="547" t="s">
        <v>102</v>
      </c>
      <c r="W77" s="547" t="s">
        <v>102</v>
      </c>
      <c r="X77" s="547" t="s">
        <v>102</v>
      </c>
      <c r="Y77" s="547" t="s">
        <v>102</v>
      </c>
      <c r="Z77" s="547" t="s">
        <v>102</v>
      </c>
      <c r="AA77" s="547" t="s">
        <v>102</v>
      </c>
      <c r="AB77" s="547" t="s">
        <v>102</v>
      </c>
      <c r="AC77" s="547" t="s">
        <v>102</v>
      </c>
      <c r="AD77" s="547" t="s">
        <v>102</v>
      </c>
      <c r="AE77" s="547" t="s">
        <v>102</v>
      </c>
      <c r="AF77" s="547" t="s">
        <v>102</v>
      </c>
      <c r="AG77" s="547" t="s">
        <v>102</v>
      </c>
      <c r="AH77" s="547" t="s">
        <v>102</v>
      </c>
      <c r="AI77" s="547" t="s">
        <v>102</v>
      </c>
      <c r="AJ77" s="547" t="s">
        <v>102</v>
      </c>
      <c r="AK77" s="547" t="s">
        <v>102</v>
      </c>
      <c r="AL77" s="547" t="s">
        <v>102</v>
      </c>
      <c r="AM77" s="547" t="s">
        <v>102</v>
      </c>
      <c r="AN77" s="547" t="s">
        <v>102</v>
      </c>
      <c r="AO77" s="547" t="s">
        <v>102</v>
      </c>
      <c r="AP77" s="547" t="s">
        <v>102</v>
      </c>
      <c r="AQ77" s="547" t="s">
        <v>102</v>
      </c>
      <c r="AR77" s="547" t="s">
        <v>102</v>
      </c>
      <c r="AS77" s="547" t="s">
        <v>102</v>
      </c>
      <c r="AT77" s="547" t="s">
        <v>102</v>
      </c>
      <c r="AU77" s="547" t="s">
        <v>102</v>
      </c>
      <c r="AV77" s="547" t="s">
        <v>102</v>
      </c>
      <c r="AW77" s="547" t="s">
        <v>102</v>
      </c>
      <c r="AX77" s="547" t="s">
        <v>102</v>
      </c>
      <c r="AY77" s="547" t="s">
        <v>102</v>
      </c>
      <c r="AZ77" s="547" t="s">
        <v>102</v>
      </c>
      <c r="BA77" s="547" t="s">
        <v>102</v>
      </c>
      <c r="BB77" s="547" t="s">
        <v>102</v>
      </c>
      <c r="BC77" s="547" t="s">
        <v>102</v>
      </c>
      <c r="BD77" s="547" t="s">
        <v>102</v>
      </c>
      <c r="BE77" s="547" t="s">
        <v>102</v>
      </c>
      <c r="BF77" s="547" t="s">
        <v>102</v>
      </c>
      <c r="BG77" s="547" t="s">
        <v>102</v>
      </c>
      <c r="BH77" s="547" t="s">
        <v>102</v>
      </c>
      <c r="BI77" s="547" t="s">
        <v>102</v>
      </c>
      <c r="BJ77" s="547" t="s">
        <v>102</v>
      </c>
      <c r="BK77" s="547" t="s">
        <v>102</v>
      </c>
      <c r="BL77" s="547" t="s">
        <v>102</v>
      </c>
      <c r="BM77" s="547" t="s">
        <v>102</v>
      </c>
      <c r="BN77" s="547" t="s">
        <v>102</v>
      </c>
      <c r="BO77" s="547" t="s">
        <v>102</v>
      </c>
      <c r="BP77" s="547" t="s">
        <v>102</v>
      </c>
      <c r="BQ77" s="547" t="s">
        <v>102</v>
      </c>
      <c r="BR77" s="547" t="s">
        <v>102</v>
      </c>
      <c r="BS77" s="547" t="s">
        <v>102</v>
      </c>
      <c r="BT77" s="547" t="s">
        <v>102</v>
      </c>
      <c r="BU77" s="547" t="s">
        <v>102</v>
      </c>
      <c r="BV77" s="547" t="s">
        <v>102</v>
      </c>
      <c r="BW77" s="547" t="s">
        <v>102</v>
      </c>
      <c r="BX77" s="547" t="s">
        <v>102</v>
      </c>
      <c r="BY77" s="547" t="s">
        <v>102</v>
      </c>
      <c r="BZ77" s="547" t="s">
        <v>102</v>
      </c>
      <c r="CA77" s="547" t="s">
        <v>102</v>
      </c>
      <c r="CB77" s="547" t="s">
        <v>102</v>
      </c>
      <c r="CC77" s="547" t="s">
        <v>102</v>
      </c>
      <c r="CD77" s="547" t="s">
        <v>102</v>
      </c>
      <c r="CE77" s="547" t="s">
        <v>102</v>
      </c>
      <c r="CF77" s="547" t="s">
        <v>102</v>
      </c>
      <c r="CG77" s="547" t="s">
        <v>102</v>
      </c>
      <c r="CH77" s="547" t="s">
        <v>102</v>
      </c>
      <c r="CI77" s="547" t="s">
        <v>102</v>
      </c>
      <c r="CJ77" s="547" t="s">
        <v>102</v>
      </c>
      <c r="CK77" s="547" t="s">
        <v>102</v>
      </c>
      <c r="CL77" s="547" t="s">
        <v>102</v>
      </c>
      <c r="CM77" s="547" t="s">
        <v>102</v>
      </c>
      <c r="CN77" s="547" t="s">
        <v>102</v>
      </c>
      <c r="CO77" s="547" t="s">
        <v>102</v>
      </c>
      <c r="CP77" s="547" t="s">
        <v>102</v>
      </c>
      <c r="CQ77" s="547" t="s">
        <v>102</v>
      </c>
      <c r="CR77" s="547" t="s">
        <v>102</v>
      </c>
      <c r="CS77" s="547" t="s">
        <v>102</v>
      </c>
      <c r="CT77" s="547" t="s">
        <v>102</v>
      </c>
      <c r="CU77" s="547" t="s">
        <v>102</v>
      </c>
      <c r="CV77" s="547" t="s">
        <v>102</v>
      </c>
      <c r="CW77" s="547" t="s">
        <v>102</v>
      </c>
      <c r="CX77" s="547" t="s">
        <v>102</v>
      </c>
      <c r="CY77" s="547" t="s">
        <v>102</v>
      </c>
      <c r="CZ77" s="547" t="s">
        <v>102</v>
      </c>
      <c r="DA77" s="547" t="s">
        <v>102</v>
      </c>
      <c r="DB77" s="547" t="s">
        <v>102</v>
      </c>
      <c r="DC77" s="547" t="s">
        <v>102</v>
      </c>
      <c r="DD77" s="547" t="s">
        <v>102</v>
      </c>
      <c r="DE77" s="547" t="s">
        <v>102</v>
      </c>
      <c r="DF77" s="547" t="s">
        <v>102</v>
      </c>
      <c r="DG77" s="547" t="s">
        <v>102</v>
      </c>
      <c r="DH77" s="547" t="s">
        <v>102</v>
      </c>
      <c r="DI77" s="547" t="s">
        <v>102</v>
      </c>
      <c r="DJ77" s="547" t="s">
        <v>102</v>
      </c>
      <c r="DK77" s="547" t="s">
        <v>102</v>
      </c>
      <c r="DL77" s="547" t="s">
        <v>102</v>
      </c>
      <c r="DM77" s="547" t="s">
        <v>102</v>
      </c>
      <c r="DN77" s="547" t="s">
        <v>102</v>
      </c>
      <c r="DO77" s="547" t="s">
        <v>102</v>
      </c>
      <c r="DP77" s="547" t="s">
        <v>102</v>
      </c>
      <c r="DQ77" s="547" t="s">
        <v>102</v>
      </c>
      <c r="DR77" s="547" t="s">
        <v>102</v>
      </c>
      <c r="DS77" s="547" t="s">
        <v>102</v>
      </c>
      <c r="DT77" s="547" t="s">
        <v>102</v>
      </c>
      <c r="DU77" s="547" t="s">
        <v>102</v>
      </c>
      <c r="DV77" s="547" t="s">
        <v>102</v>
      </c>
      <c r="DW77" s="547" t="s">
        <v>102</v>
      </c>
      <c r="DX77" s="547" t="s">
        <v>102</v>
      </c>
      <c r="DY77" s="547" t="s">
        <v>102</v>
      </c>
      <c r="DZ77" s="547" t="s">
        <v>102</v>
      </c>
      <c r="EA77" s="547" t="s">
        <v>102</v>
      </c>
      <c r="EB77" s="547" t="s">
        <v>102</v>
      </c>
      <c r="EC77" s="547" t="s">
        <v>102</v>
      </c>
      <c r="ED77" s="547" t="s">
        <v>102</v>
      </c>
      <c r="EE77" s="547" t="s">
        <v>102</v>
      </c>
      <c r="EF77" s="547" t="s">
        <v>102</v>
      </c>
      <c r="EG77" s="547" t="s">
        <v>102</v>
      </c>
      <c r="EH77" s="547" t="s">
        <v>102</v>
      </c>
      <c r="EI77" s="547" t="s">
        <v>102</v>
      </c>
      <c r="EJ77" s="547" t="s">
        <v>102</v>
      </c>
      <c r="EK77" s="547" t="s">
        <v>102</v>
      </c>
      <c r="EL77" s="547" t="s">
        <v>102</v>
      </c>
      <c r="EM77" s="547" t="s">
        <v>102</v>
      </c>
      <c r="EN77" s="547" t="s">
        <v>102</v>
      </c>
      <c r="EO77" s="547" t="s">
        <v>102</v>
      </c>
      <c r="EP77" s="547" t="s">
        <v>102</v>
      </c>
      <c r="EQ77" s="547" t="s">
        <v>102</v>
      </c>
      <c r="ER77" s="547" t="s">
        <v>102</v>
      </c>
      <c r="ES77" s="547" t="s">
        <v>102</v>
      </c>
      <c r="ET77" s="547" t="s">
        <v>102</v>
      </c>
      <c r="EU77" s="547" t="s">
        <v>102</v>
      </c>
      <c r="EV77" s="547" t="s">
        <v>102</v>
      </c>
      <c r="EW77" s="547" t="s">
        <v>102</v>
      </c>
      <c r="EX77" s="547" t="s">
        <v>102</v>
      </c>
      <c r="EY77" s="547" t="s">
        <v>102</v>
      </c>
      <c r="EZ77" s="547" t="s">
        <v>102</v>
      </c>
      <c r="FA77" s="547" t="s">
        <v>102</v>
      </c>
      <c r="FB77" s="547" t="s">
        <v>102</v>
      </c>
      <c r="FC77" s="547" t="s">
        <v>102</v>
      </c>
      <c r="FD77" s="547" t="s">
        <v>102</v>
      </c>
      <c r="FE77" s="547" t="s">
        <v>102</v>
      </c>
      <c r="FF77" s="547" t="s">
        <v>102</v>
      </c>
      <c r="FG77" s="547" t="s">
        <v>102</v>
      </c>
      <c r="FH77" s="547" t="s">
        <v>102</v>
      </c>
      <c r="FI77" s="547" t="s">
        <v>102</v>
      </c>
      <c r="FJ77" s="547" t="s">
        <v>102</v>
      </c>
      <c r="FK77" s="547" t="s">
        <v>102</v>
      </c>
      <c r="FL77" s="547" t="s">
        <v>102</v>
      </c>
      <c r="FM77" s="547" t="s">
        <v>102</v>
      </c>
      <c r="FN77" s="547" t="s">
        <v>102</v>
      </c>
      <c r="FO77" s="547" t="s">
        <v>102</v>
      </c>
      <c r="FP77" s="547" t="s">
        <v>102</v>
      </c>
      <c r="FQ77" s="547" t="s">
        <v>102</v>
      </c>
      <c r="FR77" s="547" t="s">
        <v>102</v>
      </c>
      <c r="FS77" s="547" t="s">
        <v>102</v>
      </c>
      <c r="FT77" s="547" t="s">
        <v>102</v>
      </c>
      <c r="FU77" s="547" t="s">
        <v>102</v>
      </c>
      <c r="FV77" s="547" t="s">
        <v>102</v>
      </c>
    </row>
    <row r="78" spans="1:178" hidden="1" x14ac:dyDescent="0.15">
      <c r="A78" s="547">
        <v>4390088</v>
      </c>
      <c r="B78" s="547" t="s">
        <v>102</v>
      </c>
      <c r="C78" s="547" t="s">
        <v>102</v>
      </c>
      <c r="D78" s="547" t="s">
        <v>102</v>
      </c>
      <c r="E78" s="547" t="s">
        <v>102</v>
      </c>
      <c r="F78" s="547" t="s">
        <v>102</v>
      </c>
      <c r="G78" s="547" t="s">
        <v>102</v>
      </c>
      <c r="H78" s="547" t="s">
        <v>102</v>
      </c>
      <c r="I78" s="547" t="s">
        <v>102</v>
      </c>
      <c r="J78" s="547" t="s">
        <v>102</v>
      </c>
      <c r="K78" s="547" t="s">
        <v>102</v>
      </c>
      <c r="L78" s="547" t="s">
        <v>102</v>
      </c>
      <c r="M78" s="547" t="s">
        <v>102</v>
      </c>
      <c r="N78" s="547" t="s">
        <v>102</v>
      </c>
      <c r="O78" s="547" t="s">
        <v>102</v>
      </c>
      <c r="P78" s="547" t="s">
        <v>102</v>
      </c>
      <c r="Q78" s="547" t="s">
        <v>102</v>
      </c>
      <c r="R78" s="547" t="s">
        <v>102</v>
      </c>
      <c r="S78" s="547" t="s">
        <v>102</v>
      </c>
      <c r="T78" s="547" t="s">
        <v>102</v>
      </c>
      <c r="U78" s="547" t="s">
        <v>102</v>
      </c>
      <c r="V78" s="547" t="s">
        <v>102</v>
      </c>
      <c r="W78" s="547" t="s">
        <v>102</v>
      </c>
      <c r="X78" s="547" t="s">
        <v>102</v>
      </c>
      <c r="Y78" s="547" t="s">
        <v>102</v>
      </c>
      <c r="Z78" s="547" t="s">
        <v>102</v>
      </c>
      <c r="AA78" s="547" t="s">
        <v>102</v>
      </c>
      <c r="AB78" s="547" t="s">
        <v>102</v>
      </c>
      <c r="AC78" s="547" t="s">
        <v>102</v>
      </c>
      <c r="AD78" s="547" t="s">
        <v>102</v>
      </c>
      <c r="AE78" s="547" t="s">
        <v>102</v>
      </c>
      <c r="AF78" s="547" t="s">
        <v>102</v>
      </c>
      <c r="AG78" s="547" t="s">
        <v>102</v>
      </c>
      <c r="AH78" s="547" t="s">
        <v>102</v>
      </c>
      <c r="AI78" s="547" t="s">
        <v>102</v>
      </c>
      <c r="AJ78" s="547" t="s">
        <v>102</v>
      </c>
      <c r="AK78" s="547" t="s">
        <v>102</v>
      </c>
      <c r="AL78" s="547" t="s">
        <v>102</v>
      </c>
      <c r="AM78" s="547" t="s">
        <v>102</v>
      </c>
      <c r="AN78" s="547" t="s">
        <v>102</v>
      </c>
      <c r="AO78" s="547" t="s">
        <v>102</v>
      </c>
      <c r="AP78" s="547" t="s">
        <v>102</v>
      </c>
      <c r="AQ78" s="547" t="s">
        <v>102</v>
      </c>
      <c r="AR78" s="547" t="s">
        <v>102</v>
      </c>
      <c r="AS78" s="547" t="s">
        <v>102</v>
      </c>
      <c r="AT78" s="547" t="s">
        <v>102</v>
      </c>
      <c r="AU78" s="547" t="s">
        <v>102</v>
      </c>
      <c r="AV78" s="547" t="s">
        <v>102</v>
      </c>
      <c r="AW78" s="547" t="s">
        <v>102</v>
      </c>
      <c r="AX78" s="547" t="s">
        <v>102</v>
      </c>
      <c r="AY78" s="547" t="s">
        <v>102</v>
      </c>
      <c r="AZ78" s="547" t="s">
        <v>102</v>
      </c>
      <c r="BA78" s="547" t="s">
        <v>102</v>
      </c>
      <c r="BB78" s="547" t="s">
        <v>102</v>
      </c>
      <c r="BC78" s="547" t="s">
        <v>102</v>
      </c>
      <c r="BD78" s="547" t="s">
        <v>102</v>
      </c>
      <c r="BE78" s="547" t="s">
        <v>102</v>
      </c>
      <c r="BF78" s="547" t="s">
        <v>102</v>
      </c>
      <c r="BG78" s="547" t="s">
        <v>102</v>
      </c>
      <c r="BH78" s="547" t="s">
        <v>102</v>
      </c>
      <c r="BI78" s="547" t="s">
        <v>102</v>
      </c>
      <c r="BJ78" s="547" t="s">
        <v>102</v>
      </c>
      <c r="BK78" s="547" t="s">
        <v>102</v>
      </c>
      <c r="BL78" s="547" t="s">
        <v>102</v>
      </c>
      <c r="BM78" s="547" t="s">
        <v>102</v>
      </c>
      <c r="BN78" s="547" t="s">
        <v>102</v>
      </c>
      <c r="BO78" s="547" t="s">
        <v>102</v>
      </c>
      <c r="BP78" s="547" t="s">
        <v>102</v>
      </c>
      <c r="BQ78" s="547" t="s">
        <v>102</v>
      </c>
      <c r="BR78" s="547" t="s">
        <v>102</v>
      </c>
      <c r="BS78" s="547" t="s">
        <v>102</v>
      </c>
      <c r="BT78" s="547" t="s">
        <v>102</v>
      </c>
      <c r="BU78" s="547" t="s">
        <v>102</v>
      </c>
      <c r="BV78" s="547" t="s">
        <v>102</v>
      </c>
      <c r="BW78" s="547" t="s">
        <v>102</v>
      </c>
      <c r="BX78" s="547" t="s">
        <v>102</v>
      </c>
      <c r="BY78" s="547" t="s">
        <v>102</v>
      </c>
      <c r="BZ78" s="547" t="s">
        <v>102</v>
      </c>
      <c r="CA78" s="547" t="s">
        <v>102</v>
      </c>
      <c r="CB78" s="547" t="s">
        <v>102</v>
      </c>
      <c r="CC78" s="547" t="s">
        <v>102</v>
      </c>
      <c r="CD78" s="547" t="s">
        <v>102</v>
      </c>
      <c r="CE78" s="547" t="s">
        <v>102</v>
      </c>
      <c r="CF78" s="547" t="s">
        <v>102</v>
      </c>
      <c r="CG78" s="547" t="s">
        <v>102</v>
      </c>
      <c r="CH78" s="547" t="s">
        <v>102</v>
      </c>
      <c r="CI78" s="547" t="s">
        <v>102</v>
      </c>
      <c r="CJ78" s="547" t="s">
        <v>102</v>
      </c>
      <c r="CK78" s="547" t="s">
        <v>102</v>
      </c>
      <c r="CL78" s="547" t="s">
        <v>102</v>
      </c>
      <c r="CM78" s="547" t="s">
        <v>102</v>
      </c>
      <c r="CN78" s="547" t="s">
        <v>102</v>
      </c>
      <c r="CO78" s="547" t="s">
        <v>102</v>
      </c>
      <c r="CP78" s="547" t="s">
        <v>102</v>
      </c>
      <c r="CQ78" s="547" t="s">
        <v>102</v>
      </c>
      <c r="CR78" s="547" t="s">
        <v>102</v>
      </c>
      <c r="CS78" s="547" t="s">
        <v>102</v>
      </c>
      <c r="CT78" s="547" t="s">
        <v>102</v>
      </c>
      <c r="CU78" s="547" t="s">
        <v>102</v>
      </c>
      <c r="CV78" s="547" t="s">
        <v>102</v>
      </c>
      <c r="CW78" s="547" t="s">
        <v>102</v>
      </c>
      <c r="CX78" s="547" t="s">
        <v>102</v>
      </c>
      <c r="CY78" s="547" t="s">
        <v>102</v>
      </c>
      <c r="CZ78" s="547" t="s">
        <v>102</v>
      </c>
      <c r="DA78" s="547" t="s">
        <v>102</v>
      </c>
      <c r="DB78" s="547" t="s">
        <v>102</v>
      </c>
      <c r="DC78" s="547" t="s">
        <v>102</v>
      </c>
      <c r="DD78" s="547" t="s">
        <v>102</v>
      </c>
      <c r="DE78" s="547" t="s">
        <v>102</v>
      </c>
      <c r="DF78" s="547" t="s">
        <v>102</v>
      </c>
      <c r="DG78" s="547" t="s">
        <v>102</v>
      </c>
      <c r="DH78" s="547" t="s">
        <v>102</v>
      </c>
      <c r="DI78" s="547" t="s">
        <v>102</v>
      </c>
      <c r="DJ78" s="547" t="s">
        <v>102</v>
      </c>
      <c r="DK78" s="547" t="s">
        <v>102</v>
      </c>
      <c r="DL78" s="547" t="s">
        <v>102</v>
      </c>
      <c r="DM78" s="547" t="s">
        <v>102</v>
      </c>
      <c r="DN78" s="547" t="s">
        <v>102</v>
      </c>
      <c r="DO78" s="547" t="s">
        <v>102</v>
      </c>
      <c r="DP78" s="547" t="s">
        <v>102</v>
      </c>
      <c r="DQ78" s="547" t="s">
        <v>102</v>
      </c>
      <c r="DR78" s="547" t="s">
        <v>102</v>
      </c>
      <c r="DS78" s="547" t="s">
        <v>102</v>
      </c>
      <c r="DT78" s="547" t="s">
        <v>102</v>
      </c>
      <c r="DU78" s="547" t="s">
        <v>102</v>
      </c>
      <c r="DV78" s="547" t="s">
        <v>102</v>
      </c>
      <c r="DW78" s="547" t="s">
        <v>102</v>
      </c>
      <c r="DX78" s="547" t="s">
        <v>102</v>
      </c>
      <c r="DY78" s="547" t="s">
        <v>102</v>
      </c>
      <c r="DZ78" s="547" t="s">
        <v>102</v>
      </c>
      <c r="EA78" s="547" t="s">
        <v>102</v>
      </c>
      <c r="EB78" s="547" t="s">
        <v>102</v>
      </c>
      <c r="EC78" s="547" t="s">
        <v>102</v>
      </c>
      <c r="ED78" s="547" t="s">
        <v>102</v>
      </c>
      <c r="EE78" s="547" t="s">
        <v>102</v>
      </c>
      <c r="EF78" s="547" t="s">
        <v>102</v>
      </c>
      <c r="EG78" s="547" t="s">
        <v>102</v>
      </c>
      <c r="EH78" s="547" t="s">
        <v>102</v>
      </c>
      <c r="EI78" s="547" t="s">
        <v>102</v>
      </c>
      <c r="EJ78" s="547" t="s">
        <v>102</v>
      </c>
      <c r="EK78" s="547" t="s">
        <v>102</v>
      </c>
      <c r="EL78" s="547" t="s">
        <v>102</v>
      </c>
      <c r="EM78" s="547" t="s">
        <v>102</v>
      </c>
      <c r="EN78" s="547" t="s">
        <v>102</v>
      </c>
      <c r="EO78" s="547" t="s">
        <v>102</v>
      </c>
      <c r="EP78" s="547" t="s">
        <v>102</v>
      </c>
      <c r="EQ78" s="547" t="s">
        <v>102</v>
      </c>
      <c r="ER78" s="547" t="s">
        <v>102</v>
      </c>
      <c r="ES78" s="547" t="s">
        <v>102</v>
      </c>
      <c r="ET78" s="547" t="s">
        <v>102</v>
      </c>
      <c r="EU78" s="547" t="s">
        <v>102</v>
      </c>
      <c r="EV78" s="547" t="s">
        <v>102</v>
      </c>
      <c r="EW78" s="547" t="s">
        <v>102</v>
      </c>
      <c r="EX78" s="547" t="s">
        <v>102</v>
      </c>
      <c r="EY78" s="547" t="s">
        <v>102</v>
      </c>
      <c r="EZ78" s="547" t="s">
        <v>102</v>
      </c>
      <c r="FA78" s="547" t="s">
        <v>102</v>
      </c>
      <c r="FB78" s="547" t="s">
        <v>102</v>
      </c>
      <c r="FC78" s="547" t="s">
        <v>102</v>
      </c>
      <c r="FD78" s="547" t="s">
        <v>102</v>
      </c>
      <c r="FE78" s="547" t="s">
        <v>102</v>
      </c>
      <c r="FF78" s="547" t="s">
        <v>102</v>
      </c>
      <c r="FG78" s="547" t="s">
        <v>102</v>
      </c>
      <c r="FH78" s="547" t="s">
        <v>102</v>
      </c>
      <c r="FI78" s="547" t="s">
        <v>102</v>
      </c>
      <c r="FJ78" s="547" t="s">
        <v>102</v>
      </c>
      <c r="FK78" s="547" t="s">
        <v>102</v>
      </c>
      <c r="FL78" s="547" t="s">
        <v>102</v>
      </c>
      <c r="FM78" s="547" t="s">
        <v>102</v>
      </c>
      <c r="FN78" s="547" t="s">
        <v>102</v>
      </c>
      <c r="FO78" s="547" t="s">
        <v>102</v>
      </c>
      <c r="FP78" s="547" t="s">
        <v>102</v>
      </c>
      <c r="FQ78" s="547" t="s">
        <v>102</v>
      </c>
      <c r="FR78" s="547" t="s">
        <v>102</v>
      </c>
      <c r="FS78" s="547" t="s">
        <v>102</v>
      </c>
      <c r="FT78" s="547" t="s">
        <v>102</v>
      </c>
      <c r="FU78" s="547" t="s">
        <v>102</v>
      </c>
      <c r="FV78" s="547" t="s">
        <v>102</v>
      </c>
    </row>
    <row r="79" spans="1:178" hidden="1" x14ac:dyDescent="0.15">
      <c r="A79" s="547">
        <v>4368987</v>
      </c>
      <c r="B79" s="547" t="s">
        <v>3155</v>
      </c>
      <c r="C79" s="547" t="s">
        <v>21551</v>
      </c>
      <c r="D79" s="547">
        <v>0</v>
      </c>
      <c r="E79" s="547">
        <v>0</v>
      </c>
      <c r="F79" s="547">
        <v>0</v>
      </c>
      <c r="G79" s="547">
        <v>0</v>
      </c>
      <c r="H79" s="547">
        <v>0</v>
      </c>
      <c r="I79" s="547">
        <v>0</v>
      </c>
      <c r="J79" s="547">
        <v>0</v>
      </c>
      <c r="K79" s="547">
        <v>0</v>
      </c>
      <c r="L79" s="547">
        <v>0</v>
      </c>
      <c r="M79" s="547">
        <v>0</v>
      </c>
      <c r="N79" s="547">
        <v>0</v>
      </c>
      <c r="O79" s="547">
        <v>0</v>
      </c>
      <c r="P79" s="547">
        <v>0</v>
      </c>
      <c r="Q79" s="547">
        <v>0</v>
      </c>
      <c r="R79" s="547">
        <v>0</v>
      </c>
      <c r="S79" s="547">
        <v>0</v>
      </c>
      <c r="T79" s="547">
        <v>0</v>
      </c>
      <c r="U79" s="547">
        <v>0</v>
      </c>
      <c r="V79" s="547">
        <v>0</v>
      </c>
      <c r="W79" s="547">
        <v>0</v>
      </c>
      <c r="X79" s="547">
        <v>0</v>
      </c>
      <c r="Y79" s="547">
        <v>0</v>
      </c>
      <c r="Z79" s="547">
        <v>0</v>
      </c>
      <c r="AA79" s="547">
        <v>0</v>
      </c>
      <c r="AB79" s="547">
        <v>0</v>
      </c>
      <c r="AC79" s="547">
        <v>0</v>
      </c>
      <c r="AD79" s="547">
        <v>0</v>
      </c>
      <c r="AE79" s="547">
        <v>0</v>
      </c>
      <c r="AF79" s="547">
        <v>0</v>
      </c>
      <c r="AG79" s="547">
        <v>0</v>
      </c>
      <c r="AH79" s="547">
        <v>0</v>
      </c>
      <c r="AI79" s="547">
        <v>0</v>
      </c>
      <c r="AJ79" s="547">
        <v>0</v>
      </c>
      <c r="AK79" s="547">
        <v>0</v>
      </c>
      <c r="AL79" s="547">
        <v>0</v>
      </c>
      <c r="AM79" s="547">
        <v>0</v>
      </c>
      <c r="AN79" s="547">
        <v>0</v>
      </c>
      <c r="AO79" s="547">
        <v>0</v>
      </c>
      <c r="AP79" s="547">
        <v>0</v>
      </c>
      <c r="AQ79" s="547">
        <v>0</v>
      </c>
      <c r="AR79" s="547">
        <v>0</v>
      </c>
      <c r="AS79" s="547">
        <v>0</v>
      </c>
      <c r="AT79" s="547">
        <v>0</v>
      </c>
      <c r="AU79" s="547">
        <v>0</v>
      </c>
      <c r="AV79" s="547">
        <v>0</v>
      </c>
      <c r="AW79" s="547">
        <v>0</v>
      </c>
      <c r="AX79" s="547">
        <v>0</v>
      </c>
      <c r="AY79" s="547">
        <v>0</v>
      </c>
      <c r="AZ79" s="547">
        <v>0</v>
      </c>
      <c r="BA79" s="547">
        <v>0</v>
      </c>
      <c r="BB79" s="547">
        <v>0</v>
      </c>
      <c r="BC79" s="547">
        <v>0</v>
      </c>
      <c r="BD79" s="547">
        <v>0</v>
      </c>
      <c r="BE79" s="547">
        <v>0</v>
      </c>
      <c r="BF79" s="547">
        <v>0</v>
      </c>
      <c r="BG79" s="547">
        <v>0</v>
      </c>
      <c r="BH79" s="547">
        <v>0</v>
      </c>
      <c r="BI79" s="547">
        <v>0</v>
      </c>
      <c r="BJ79" s="547">
        <v>0</v>
      </c>
      <c r="BK79" s="547">
        <v>0</v>
      </c>
      <c r="BL79" s="547">
        <v>0</v>
      </c>
      <c r="BM79" s="547">
        <v>0</v>
      </c>
      <c r="BN79" s="547">
        <v>0</v>
      </c>
      <c r="BO79" s="547">
        <v>0</v>
      </c>
      <c r="BP79" s="547">
        <v>0</v>
      </c>
      <c r="BQ79" s="547">
        <v>0</v>
      </c>
      <c r="BR79" s="547">
        <v>0</v>
      </c>
      <c r="BS79" s="547">
        <v>0</v>
      </c>
      <c r="BT79" s="547">
        <v>0</v>
      </c>
      <c r="BU79" s="547">
        <v>0</v>
      </c>
      <c r="BV79" s="547">
        <v>0</v>
      </c>
      <c r="BW79" s="547">
        <v>0</v>
      </c>
      <c r="BX79" s="547">
        <v>0</v>
      </c>
      <c r="BY79" s="547">
        <v>0</v>
      </c>
      <c r="BZ79" s="547">
        <v>0</v>
      </c>
      <c r="CA79" s="547">
        <v>0</v>
      </c>
      <c r="CB79" s="547">
        <v>0</v>
      </c>
      <c r="CC79" s="547">
        <v>0</v>
      </c>
      <c r="CD79" s="547">
        <v>0</v>
      </c>
      <c r="CE79" s="547">
        <v>0</v>
      </c>
      <c r="CF79" s="547">
        <v>0</v>
      </c>
      <c r="CG79" s="547">
        <v>0</v>
      </c>
      <c r="CH79" s="547">
        <v>0</v>
      </c>
      <c r="CI79" s="547">
        <v>0</v>
      </c>
      <c r="CJ79" s="547">
        <v>0</v>
      </c>
      <c r="CK79" s="547">
        <v>0</v>
      </c>
      <c r="CL79" s="547">
        <v>0</v>
      </c>
      <c r="CM79" s="547">
        <v>0</v>
      </c>
      <c r="CN79" s="547">
        <v>0</v>
      </c>
      <c r="CO79" s="547">
        <v>0</v>
      </c>
      <c r="CP79" s="547">
        <v>0</v>
      </c>
      <c r="CQ79" s="547">
        <v>0</v>
      </c>
      <c r="CR79" s="547">
        <v>0</v>
      </c>
      <c r="CS79" s="547">
        <v>0</v>
      </c>
      <c r="CT79" s="547">
        <v>0</v>
      </c>
      <c r="CU79" s="547">
        <v>0</v>
      </c>
      <c r="CV79" s="547">
        <v>0</v>
      </c>
      <c r="CW79" s="547">
        <v>0</v>
      </c>
      <c r="CX79" s="547">
        <v>0</v>
      </c>
      <c r="CY79" s="547">
        <v>0</v>
      </c>
      <c r="CZ79" s="547">
        <v>0</v>
      </c>
      <c r="DA79" s="547">
        <v>0</v>
      </c>
      <c r="DB79" s="547">
        <v>0</v>
      </c>
      <c r="DC79" s="547">
        <v>0</v>
      </c>
      <c r="DD79" s="547">
        <v>0</v>
      </c>
      <c r="DE79" s="547">
        <v>0</v>
      </c>
      <c r="DF79" s="547">
        <v>0</v>
      </c>
      <c r="DG79" s="547">
        <v>0</v>
      </c>
      <c r="DH79" s="547">
        <v>0</v>
      </c>
      <c r="DI79" s="547">
        <v>0</v>
      </c>
      <c r="DJ79" s="547">
        <v>0</v>
      </c>
      <c r="DK79" s="547">
        <v>0</v>
      </c>
      <c r="DL79" s="547">
        <v>0</v>
      </c>
      <c r="DM79" s="547">
        <v>0</v>
      </c>
      <c r="DN79" s="547">
        <v>0</v>
      </c>
      <c r="DO79" s="547">
        <v>0</v>
      </c>
      <c r="DP79" s="547">
        <v>0</v>
      </c>
      <c r="DQ79" s="547">
        <v>0</v>
      </c>
      <c r="DR79" s="547">
        <v>0</v>
      </c>
      <c r="DS79" s="547">
        <v>0</v>
      </c>
      <c r="DT79" s="547">
        <v>0</v>
      </c>
      <c r="DU79" s="547">
        <v>0</v>
      </c>
      <c r="DV79" s="547">
        <v>0</v>
      </c>
      <c r="DW79" s="547">
        <v>0</v>
      </c>
      <c r="DX79" s="547">
        <v>0</v>
      </c>
      <c r="DY79" s="547">
        <v>0</v>
      </c>
      <c r="DZ79" s="547">
        <v>0</v>
      </c>
      <c r="EA79" s="547">
        <v>0</v>
      </c>
      <c r="EB79" s="547">
        <v>0</v>
      </c>
      <c r="EC79" s="547">
        <v>0</v>
      </c>
      <c r="ED79" s="547">
        <v>0</v>
      </c>
      <c r="EE79" s="547">
        <v>0</v>
      </c>
      <c r="EF79" s="547">
        <v>0</v>
      </c>
      <c r="EG79" s="547">
        <v>0</v>
      </c>
      <c r="EH79" s="547">
        <v>0</v>
      </c>
      <c r="EI79" s="547">
        <v>0</v>
      </c>
      <c r="EJ79" s="547">
        <v>0</v>
      </c>
      <c r="EK79" s="547">
        <v>0</v>
      </c>
      <c r="EL79" s="547">
        <v>0</v>
      </c>
      <c r="EM79" s="547">
        <v>0</v>
      </c>
      <c r="EN79" s="547">
        <v>0</v>
      </c>
      <c r="EO79" s="547">
        <v>0</v>
      </c>
      <c r="EP79" s="547">
        <v>0</v>
      </c>
      <c r="EQ79" s="547">
        <v>0</v>
      </c>
      <c r="ER79" s="547">
        <v>0</v>
      </c>
      <c r="ES79" s="547">
        <v>0</v>
      </c>
      <c r="ET79" s="547">
        <v>0</v>
      </c>
      <c r="EU79" s="547">
        <v>0</v>
      </c>
      <c r="EV79" s="547">
        <v>0</v>
      </c>
      <c r="EW79" s="547">
        <v>0</v>
      </c>
      <c r="EX79" s="547">
        <v>0</v>
      </c>
      <c r="EY79" s="547">
        <v>0</v>
      </c>
      <c r="EZ79" s="547">
        <v>0</v>
      </c>
      <c r="FA79" s="547">
        <v>0</v>
      </c>
      <c r="FB79" s="547">
        <v>0</v>
      </c>
      <c r="FC79" s="547">
        <v>0</v>
      </c>
      <c r="FD79" s="547">
        <v>0</v>
      </c>
      <c r="FE79" s="547">
        <v>0</v>
      </c>
      <c r="FF79" s="547">
        <v>0</v>
      </c>
      <c r="FG79" s="547">
        <v>0</v>
      </c>
      <c r="FH79" s="547">
        <v>0</v>
      </c>
      <c r="FI79" s="547">
        <v>0</v>
      </c>
      <c r="FJ79" s="547">
        <v>0</v>
      </c>
      <c r="FK79" s="547">
        <v>0</v>
      </c>
      <c r="FL79" s="547">
        <v>0</v>
      </c>
      <c r="FM79" s="547">
        <v>0</v>
      </c>
      <c r="FN79" s="547">
        <v>0</v>
      </c>
      <c r="FO79" s="547">
        <v>0</v>
      </c>
      <c r="FP79" s="547">
        <v>0</v>
      </c>
      <c r="FQ79" s="547">
        <v>0</v>
      </c>
      <c r="FR79" s="547">
        <v>0</v>
      </c>
      <c r="FS79" s="547">
        <v>0</v>
      </c>
      <c r="FT79" s="547">
        <v>0</v>
      </c>
      <c r="FU79" s="547">
        <v>0</v>
      </c>
      <c r="FV79" s="547">
        <v>0</v>
      </c>
    </row>
    <row r="80" spans="1:178" hidden="1" x14ac:dyDescent="0.15">
      <c r="A80" s="547">
        <v>4362837</v>
      </c>
      <c r="B80" s="547" t="s">
        <v>1256</v>
      </c>
      <c r="C80" s="547" t="s">
        <v>21552</v>
      </c>
      <c r="D80" s="547" t="s">
        <v>21553</v>
      </c>
      <c r="E80" s="547" t="s">
        <v>21554</v>
      </c>
      <c r="F80" s="547" t="s">
        <v>21555</v>
      </c>
      <c r="G80" s="547" t="s">
        <v>21556</v>
      </c>
      <c r="H80" s="547" t="s">
        <v>21557</v>
      </c>
      <c r="I80" s="547" t="s">
        <v>21558</v>
      </c>
      <c r="J80" s="547" t="s">
        <v>21559</v>
      </c>
      <c r="K80" s="547" t="s">
        <v>21560</v>
      </c>
      <c r="L80" s="547" t="s">
        <v>21561</v>
      </c>
      <c r="M80" s="547">
        <v>0</v>
      </c>
      <c r="N80" s="547">
        <v>0</v>
      </c>
      <c r="O80" s="547">
        <v>0</v>
      </c>
      <c r="P80" s="547">
        <v>0</v>
      </c>
      <c r="Q80" s="547">
        <v>0</v>
      </c>
      <c r="R80" s="547">
        <v>0</v>
      </c>
      <c r="S80" s="547">
        <v>0</v>
      </c>
      <c r="T80" s="547">
        <v>0</v>
      </c>
      <c r="U80" s="547">
        <v>0</v>
      </c>
      <c r="V80" s="547">
        <v>0</v>
      </c>
      <c r="W80" s="547">
        <v>0</v>
      </c>
      <c r="X80" s="547">
        <v>0</v>
      </c>
      <c r="Y80" s="547">
        <v>0</v>
      </c>
      <c r="Z80" s="547">
        <v>0</v>
      </c>
      <c r="AA80" s="547">
        <v>0</v>
      </c>
      <c r="AB80" s="547">
        <v>0</v>
      </c>
      <c r="AC80" s="547">
        <v>0</v>
      </c>
      <c r="AD80" s="547">
        <v>0</v>
      </c>
      <c r="AE80" s="547">
        <v>0</v>
      </c>
      <c r="AF80" s="547">
        <v>0</v>
      </c>
      <c r="AG80" s="547">
        <v>0</v>
      </c>
      <c r="AH80" s="547">
        <v>0</v>
      </c>
      <c r="AI80" s="547">
        <v>0</v>
      </c>
      <c r="AJ80" s="547">
        <v>0</v>
      </c>
      <c r="AK80" s="547">
        <v>0</v>
      </c>
      <c r="AL80" s="547">
        <v>0</v>
      </c>
      <c r="AM80" s="547">
        <v>0</v>
      </c>
      <c r="AN80" s="547">
        <v>0</v>
      </c>
      <c r="AO80" s="547">
        <v>0</v>
      </c>
      <c r="AP80" s="547">
        <v>0</v>
      </c>
      <c r="AQ80" s="547">
        <v>0</v>
      </c>
      <c r="AR80" s="547">
        <v>0</v>
      </c>
      <c r="AS80" s="547">
        <v>0</v>
      </c>
      <c r="AT80" s="547">
        <v>0</v>
      </c>
      <c r="AU80" s="547">
        <v>0</v>
      </c>
      <c r="AV80" s="547">
        <v>0</v>
      </c>
      <c r="AW80" s="547">
        <v>0</v>
      </c>
      <c r="AX80" s="547">
        <v>0</v>
      </c>
      <c r="AY80" s="547">
        <v>0</v>
      </c>
      <c r="AZ80" s="547">
        <v>0</v>
      </c>
      <c r="BA80" s="547">
        <v>0</v>
      </c>
      <c r="BB80" s="547">
        <v>0</v>
      </c>
      <c r="BC80" s="547">
        <v>0</v>
      </c>
      <c r="BD80" s="547">
        <v>0</v>
      </c>
      <c r="BE80" s="547">
        <v>0</v>
      </c>
      <c r="BF80" s="547">
        <v>0</v>
      </c>
      <c r="BG80" s="547">
        <v>0</v>
      </c>
      <c r="BH80" s="547">
        <v>0</v>
      </c>
      <c r="BI80" s="547">
        <v>0</v>
      </c>
      <c r="BJ80" s="547">
        <v>0</v>
      </c>
      <c r="BK80" s="547">
        <v>0</v>
      </c>
      <c r="BL80" s="547">
        <v>0</v>
      </c>
      <c r="BM80" s="547">
        <v>0</v>
      </c>
      <c r="BN80" s="547">
        <v>0</v>
      </c>
      <c r="BO80" s="547">
        <v>0</v>
      </c>
      <c r="BP80" s="547">
        <v>0</v>
      </c>
      <c r="BQ80" s="547">
        <v>0</v>
      </c>
      <c r="BR80" s="547">
        <v>0</v>
      </c>
      <c r="BS80" s="547">
        <v>0</v>
      </c>
      <c r="BT80" s="547">
        <v>0</v>
      </c>
      <c r="BU80" s="547">
        <v>0</v>
      </c>
      <c r="BV80" s="547">
        <v>0</v>
      </c>
      <c r="BW80" s="547">
        <v>0</v>
      </c>
      <c r="BX80" s="547">
        <v>0</v>
      </c>
      <c r="BY80" s="547">
        <v>0</v>
      </c>
      <c r="BZ80" s="547">
        <v>0</v>
      </c>
      <c r="CA80" s="547">
        <v>0</v>
      </c>
      <c r="CB80" s="547">
        <v>0</v>
      </c>
      <c r="CC80" s="547">
        <v>0</v>
      </c>
      <c r="CD80" s="547">
        <v>0</v>
      </c>
      <c r="CE80" s="547">
        <v>0</v>
      </c>
      <c r="CF80" s="547">
        <v>0</v>
      </c>
      <c r="CG80" s="547">
        <v>0</v>
      </c>
      <c r="CH80" s="547">
        <v>0</v>
      </c>
      <c r="CI80" s="547">
        <v>0</v>
      </c>
      <c r="CJ80" s="547">
        <v>0</v>
      </c>
      <c r="CK80" s="547">
        <v>0</v>
      </c>
      <c r="CL80" s="547">
        <v>0</v>
      </c>
      <c r="CM80" s="547">
        <v>0</v>
      </c>
      <c r="CN80" s="547">
        <v>0</v>
      </c>
      <c r="CO80" s="547">
        <v>0</v>
      </c>
      <c r="CP80" s="547">
        <v>0</v>
      </c>
      <c r="CQ80" s="547">
        <v>0</v>
      </c>
      <c r="CR80" s="547">
        <v>0</v>
      </c>
      <c r="CS80" s="547">
        <v>0</v>
      </c>
      <c r="CT80" s="547">
        <v>0</v>
      </c>
      <c r="CU80" s="547">
        <v>0</v>
      </c>
      <c r="CV80" s="547">
        <v>0</v>
      </c>
      <c r="CW80" s="547">
        <v>0</v>
      </c>
      <c r="CX80" s="547">
        <v>0</v>
      </c>
      <c r="CY80" s="547">
        <v>0</v>
      </c>
      <c r="CZ80" s="547">
        <v>0</v>
      </c>
      <c r="DA80" s="547">
        <v>0</v>
      </c>
      <c r="DB80" s="547">
        <v>0</v>
      </c>
      <c r="DC80" s="547">
        <v>0</v>
      </c>
      <c r="DD80" s="547">
        <v>0</v>
      </c>
      <c r="DE80" s="547">
        <v>0</v>
      </c>
      <c r="DF80" s="547">
        <v>0</v>
      </c>
      <c r="DG80" s="547">
        <v>0</v>
      </c>
      <c r="DH80" s="547">
        <v>0</v>
      </c>
      <c r="DI80" s="547">
        <v>0</v>
      </c>
      <c r="DJ80" s="547">
        <v>0</v>
      </c>
      <c r="DK80" s="547">
        <v>0</v>
      </c>
      <c r="DL80" s="547">
        <v>0</v>
      </c>
      <c r="DM80" s="547">
        <v>0</v>
      </c>
      <c r="DN80" s="547">
        <v>0</v>
      </c>
      <c r="DO80" s="547">
        <v>0</v>
      </c>
      <c r="DP80" s="547">
        <v>0</v>
      </c>
      <c r="DQ80" s="547">
        <v>0</v>
      </c>
      <c r="DR80" s="547">
        <v>0</v>
      </c>
      <c r="DS80" s="547">
        <v>0</v>
      </c>
      <c r="DT80" s="547">
        <v>0</v>
      </c>
      <c r="DU80" s="547">
        <v>0</v>
      </c>
      <c r="DV80" s="547">
        <v>0</v>
      </c>
      <c r="DW80" s="547">
        <v>0</v>
      </c>
      <c r="DX80" s="547">
        <v>0</v>
      </c>
      <c r="DY80" s="547">
        <v>0</v>
      </c>
      <c r="DZ80" s="547">
        <v>0</v>
      </c>
      <c r="EA80" s="547">
        <v>0</v>
      </c>
      <c r="EB80" s="547">
        <v>0</v>
      </c>
      <c r="EC80" s="547">
        <v>0</v>
      </c>
      <c r="ED80" s="547">
        <v>0</v>
      </c>
      <c r="EE80" s="547">
        <v>0</v>
      </c>
      <c r="EF80" s="547">
        <v>0</v>
      </c>
      <c r="EG80" s="547">
        <v>0</v>
      </c>
      <c r="EH80" s="547">
        <v>0</v>
      </c>
      <c r="EI80" s="547">
        <v>0</v>
      </c>
      <c r="EJ80" s="547">
        <v>0</v>
      </c>
      <c r="EK80" s="547">
        <v>0</v>
      </c>
      <c r="EL80" s="547">
        <v>0</v>
      </c>
      <c r="EM80" s="547">
        <v>0</v>
      </c>
      <c r="EN80" s="547">
        <v>0</v>
      </c>
      <c r="EO80" s="547">
        <v>0</v>
      </c>
      <c r="EP80" s="547">
        <v>0</v>
      </c>
      <c r="EQ80" s="547">
        <v>0</v>
      </c>
      <c r="ER80" s="547">
        <v>0</v>
      </c>
      <c r="ES80" s="547">
        <v>0</v>
      </c>
      <c r="ET80" s="547">
        <v>0</v>
      </c>
      <c r="EU80" s="547">
        <v>0</v>
      </c>
      <c r="EV80" s="547">
        <v>0</v>
      </c>
      <c r="EW80" s="547">
        <v>0</v>
      </c>
      <c r="EX80" s="547">
        <v>0</v>
      </c>
      <c r="EY80" s="547">
        <v>0</v>
      </c>
      <c r="EZ80" s="547">
        <v>0</v>
      </c>
      <c r="FA80" s="547">
        <v>0</v>
      </c>
      <c r="FB80" s="547">
        <v>0</v>
      </c>
      <c r="FC80" s="547">
        <v>0</v>
      </c>
      <c r="FD80" s="547">
        <v>0</v>
      </c>
      <c r="FE80" s="547">
        <v>0</v>
      </c>
      <c r="FF80" s="547">
        <v>0</v>
      </c>
      <c r="FG80" s="547">
        <v>0</v>
      </c>
      <c r="FH80" s="547">
        <v>0</v>
      </c>
      <c r="FI80" s="547">
        <v>0</v>
      </c>
      <c r="FJ80" s="547">
        <v>0</v>
      </c>
      <c r="FK80" s="547">
        <v>0</v>
      </c>
      <c r="FL80" s="547">
        <v>0</v>
      </c>
      <c r="FM80" s="547">
        <v>0</v>
      </c>
      <c r="FN80" s="547">
        <v>0</v>
      </c>
      <c r="FO80" s="547">
        <v>0</v>
      </c>
      <c r="FP80" s="547">
        <v>0</v>
      </c>
      <c r="FQ80" s="547">
        <v>0</v>
      </c>
      <c r="FR80" s="547">
        <v>0</v>
      </c>
      <c r="FS80" s="547">
        <v>0</v>
      </c>
      <c r="FT80" s="547">
        <v>0</v>
      </c>
      <c r="FU80" s="547">
        <v>0</v>
      </c>
      <c r="FV80" s="547">
        <v>0</v>
      </c>
    </row>
    <row r="81" spans="1:178" hidden="1" x14ac:dyDescent="0.15">
      <c r="A81" s="547">
        <v>4368143</v>
      </c>
      <c r="B81" s="547" t="s">
        <v>102</v>
      </c>
      <c r="C81" s="547" t="s">
        <v>102</v>
      </c>
      <c r="D81" s="547" t="s">
        <v>102</v>
      </c>
      <c r="E81" s="547" t="s">
        <v>102</v>
      </c>
      <c r="F81" s="547" t="s">
        <v>102</v>
      </c>
      <c r="G81" s="547" t="s">
        <v>102</v>
      </c>
      <c r="H81" s="547" t="s">
        <v>102</v>
      </c>
      <c r="I81" s="547" t="s">
        <v>102</v>
      </c>
      <c r="J81" s="547" t="s">
        <v>102</v>
      </c>
      <c r="K81" s="547" t="s">
        <v>102</v>
      </c>
      <c r="L81" s="547" t="s">
        <v>102</v>
      </c>
      <c r="M81" s="547" t="s">
        <v>102</v>
      </c>
      <c r="N81" s="547" t="s">
        <v>102</v>
      </c>
      <c r="O81" s="547" t="s">
        <v>102</v>
      </c>
      <c r="P81" s="547" t="s">
        <v>102</v>
      </c>
      <c r="Q81" s="547" t="s">
        <v>102</v>
      </c>
      <c r="R81" s="547" t="s">
        <v>102</v>
      </c>
      <c r="S81" s="547" t="s">
        <v>102</v>
      </c>
      <c r="T81" s="547" t="s">
        <v>102</v>
      </c>
      <c r="U81" s="547" t="s">
        <v>102</v>
      </c>
      <c r="V81" s="547" t="s">
        <v>102</v>
      </c>
      <c r="W81" s="547" t="s">
        <v>102</v>
      </c>
      <c r="X81" s="547" t="s">
        <v>102</v>
      </c>
      <c r="Y81" s="547" t="s">
        <v>102</v>
      </c>
      <c r="Z81" s="547" t="s">
        <v>102</v>
      </c>
      <c r="AA81" s="547" t="s">
        <v>102</v>
      </c>
      <c r="AB81" s="547" t="s">
        <v>102</v>
      </c>
      <c r="AC81" s="547" t="s">
        <v>102</v>
      </c>
      <c r="AD81" s="547" t="s">
        <v>102</v>
      </c>
      <c r="AE81" s="547" t="s">
        <v>102</v>
      </c>
      <c r="AF81" s="547" t="s">
        <v>102</v>
      </c>
      <c r="AG81" s="547" t="s">
        <v>102</v>
      </c>
      <c r="AH81" s="547" t="s">
        <v>102</v>
      </c>
      <c r="AI81" s="547" t="s">
        <v>102</v>
      </c>
      <c r="AJ81" s="547" t="s">
        <v>102</v>
      </c>
      <c r="AK81" s="547" t="s">
        <v>102</v>
      </c>
      <c r="AL81" s="547" t="s">
        <v>102</v>
      </c>
      <c r="AM81" s="547" t="s">
        <v>102</v>
      </c>
      <c r="AN81" s="547" t="s">
        <v>102</v>
      </c>
      <c r="AO81" s="547" t="s">
        <v>102</v>
      </c>
      <c r="AP81" s="547" t="s">
        <v>102</v>
      </c>
      <c r="AQ81" s="547" t="s">
        <v>102</v>
      </c>
      <c r="AR81" s="547" t="s">
        <v>102</v>
      </c>
      <c r="AS81" s="547" t="s">
        <v>102</v>
      </c>
      <c r="AT81" s="547" t="s">
        <v>102</v>
      </c>
      <c r="AU81" s="547" t="s">
        <v>102</v>
      </c>
      <c r="AV81" s="547" t="s">
        <v>102</v>
      </c>
      <c r="AW81" s="547" t="s">
        <v>102</v>
      </c>
      <c r="AX81" s="547" t="s">
        <v>102</v>
      </c>
      <c r="AY81" s="547" t="s">
        <v>102</v>
      </c>
      <c r="AZ81" s="547" t="s">
        <v>102</v>
      </c>
      <c r="BA81" s="547" t="s">
        <v>102</v>
      </c>
      <c r="BB81" s="547" t="s">
        <v>102</v>
      </c>
      <c r="BC81" s="547" t="s">
        <v>102</v>
      </c>
      <c r="BD81" s="547" t="s">
        <v>102</v>
      </c>
      <c r="BE81" s="547" t="s">
        <v>102</v>
      </c>
      <c r="BF81" s="547" t="s">
        <v>102</v>
      </c>
      <c r="BG81" s="547" t="s">
        <v>102</v>
      </c>
      <c r="BH81" s="547" t="s">
        <v>102</v>
      </c>
      <c r="BI81" s="547" t="s">
        <v>102</v>
      </c>
      <c r="BJ81" s="547" t="s">
        <v>102</v>
      </c>
      <c r="BK81" s="547" t="s">
        <v>102</v>
      </c>
      <c r="BL81" s="547" t="s">
        <v>102</v>
      </c>
      <c r="BM81" s="547" t="s">
        <v>102</v>
      </c>
      <c r="BN81" s="547" t="s">
        <v>102</v>
      </c>
      <c r="BO81" s="547" t="s">
        <v>102</v>
      </c>
      <c r="BP81" s="547" t="s">
        <v>102</v>
      </c>
      <c r="BQ81" s="547" t="s">
        <v>102</v>
      </c>
      <c r="BR81" s="547" t="s">
        <v>102</v>
      </c>
      <c r="BS81" s="547" t="s">
        <v>102</v>
      </c>
      <c r="BT81" s="547" t="s">
        <v>102</v>
      </c>
      <c r="BU81" s="547" t="s">
        <v>102</v>
      </c>
      <c r="BV81" s="547" t="s">
        <v>102</v>
      </c>
      <c r="BW81" s="547" t="s">
        <v>102</v>
      </c>
      <c r="BX81" s="547" t="s">
        <v>102</v>
      </c>
      <c r="BY81" s="547" t="s">
        <v>102</v>
      </c>
      <c r="BZ81" s="547" t="s">
        <v>102</v>
      </c>
      <c r="CA81" s="547" t="s">
        <v>102</v>
      </c>
      <c r="CB81" s="547" t="s">
        <v>102</v>
      </c>
      <c r="CC81" s="547" t="s">
        <v>102</v>
      </c>
      <c r="CD81" s="547" t="s">
        <v>102</v>
      </c>
      <c r="CE81" s="547" t="s">
        <v>102</v>
      </c>
      <c r="CF81" s="547" t="s">
        <v>102</v>
      </c>
      <c r="CG81" s="547" t="s">
        <v>102</v>
      </c>
      <c r="CH81" s="547" t="s">
        <v>102</v>
      </c>
      <c r="CI81" s="547" t="s">
        <v>102</v>
      </c>
      <c r="CJ81" s="547" t="s">
        <v>102</v>
      </c>
      <c r="CK81" s="547" t="s">
        <v>102</v>
      </c>
      <c r="CL81" s="547" t="s">
        <v>102</v>
      </c>
      <c r="CM81" s="547" t="s">
        <v>102</v>
      </c>
      <c r="CN81" s="547" t="s">
        <v>102</v>
      </c>
      <c r="CO81" s="547" t="s">
        <v>102</v>
      </c>
      <c r="CP81" s="547" t="s">
        <v>102</v>
      </c>
      <c r="CQ81" s="547" t="s">
        <v>102</v>
      </c>
      <c r="CR81" s="547" t="s">
        <v>102</v>
      </c>
      <c r="CS81" s="547" t="s">
        <v>102</v>
      </c>
      <c r="CT81" s="547" t="s">
        <v>102</v>
      </c>
      <c r="CU81" s="547" t="s">
        <v>102</v>
      </c>
      <c r="CV81" s="547" t="s">
        <v>102</v>
      </c>
      <c r="CW81" s="547" t="s">
        <v>102</v>
      </c>
      <c r="CX81" s="547" t="s">
        <v>102</v>
      </c>
      <c r="CY81" s="547" t="s">
        <v>102</v>
      </c>
      <c r="CZ81" s="547" t="s">
        <v>102</v>
      </c>
      <c r="DA81" s="547" t="s">
        <v>102</v>
      </c>
      <c r="DB81" s="547" t="s">
        <v>102</v>
      </c>
      <c r="DC81" s="547" t="s">
        <v>102</v>
      </c>
      <c r="DD81" s="547" t="s">
        <v>102</v>
      </c>
      <c r="DE81" s="547" t="s">
        <v>102</v>
      </c>
      <c r="DF81" s="547" t="s">
        <v>102</v>
      </c>
      <c r="DG81" s="547" t="s">
        <v>102</v>
      </c>
      <c r="DH81" s="547" t="s">
        <v>102</v>
      </c>
      <c r="DI81" s="547" t="s">
        <v>102</v>
      </c>
      <c r="DJ81" s="547" t="s">
        <v>102</v>
      </c>
      <c r="DK81" s="547" t="s">
        <v>102</v>
      </c>
      <c r="DL81" s="547" t="s">
        <v>102</v>
      </c>
      <c r="DM81" s="547" t="s">
        <v>102</v>
      </c>
      <c r="DN81" s="547" t="s">
        <v>102</v>
      </c>
      <c r="DO81" s="547" t="s">
        <v>102</v>
      </c>
      <c r="DP81" s="547" t="s">
        <v>102</v>
      </c>
      <c r="DQ81" s="547" t="s">
        <v>102</v>
      </c>
      <c r="DR81" s="547" t="s">
        <v>102</v>
      </c>
      <c r="DS81" s="547" t="s">
        <v>102</v>
      </c>
      <c r="DT81" s="547" t="s">
        <v>102</v>
      </c>
      <c r="DU81" s="547" t="s">
        <v>102</v>
      </c>
      <c r="DV81" s="547" t="s">
        <v>102</v>
      </c>
      <c r="DW81" s="547" t="s">
        <v>102</v>
      </c>
      <c r="DX81" s="547" t="s">
        <v>102</v>
      </c>
      <c r="DY81" s="547" t="s">
        <v>102</v>
      </c>
      <c r="DZ81" s="547" t="s">
        <v>102</v>
      </c>
      <c r="EA81" s="547" t="s">
        <v>102</v>
      </c>
      <c r="EB81" s="547" t="s">
        <v>102</v>
      </c>
      <c r="EC81" s="547" t="s">
        <v>102</v>
      </c>
      <c r="ED81" s="547" t="s">
        <v>102</v>
      </c>
      <c r="EE81" s="547" t="s">
        <v>102</v>
      </c>
      <c r="EF81" s="547" t="s">
        <v>102</v>
      </c>
      <c r="EG81" s="547" t="s">
        <v>102</v>
      </c>
      <c r="EH81" s="547" t="s">
        <v>102</v>
      </c>
      <c r="EI81" s="547" t="s">
        <v>102</v>
      </c>
      <c r="EJ81" s="547" t="s">
        <v>102</v>
      </c>
      <c r="EK81" s="547" t="s">
        <v>102</v>
      </c>
      <c r="EL81" s="547" t="s">
        <v>102</v>
      </c>
      <c r="EM81" s="547" t="s">
        <v>102</v>
      </c>
      <c r="EN81" s="547" t="s">
        <v>102</v>
      </c>
      <c r="EO81" s="547" t="s">
        <v>102</v>
      </c>
      <c r="EP81" s="547" t="s">
        <v>102</v>
      </c>
      <c r="EQ81" s="547" t="s">
        <v>102</v>
      </c>
      <c r="ER81" s="547" t="s">
        <v>102</v>
      </c>
      <c r="ES81" s="547" t="s">
        <v>102</v>
      </c>
      <c r="ET81" s="547" t="s">
        <v>102</v>
      </c>
      <c r="EU81" s="547" t="s">
        <v>102</v>
      </c>
      <c r="EV81" s="547" t="s">
        <v>102</v>
      </c>
      <c r="EW81" s="547" t="s">
        <v>102</v>
      </c>
      <c r="EX81" s="547" t="s">
        <v>102</v>
      </c>
      <c r="EY81" s="547" t="s">
        <v>102</v>
      </c>
      <c r="EZ81" s="547" t="s">
        <v>102</v>
      </c>
      <c r="FA81" s="547" t="s">
        <v>102</v>
      </c>
      <c r="FB81" s="547" t="s">
        <v>102</v>
      </c>
      <c r="FC81" s="547" t="s">
        <v>102</v>
      </c>
      <c r="FD81" s="547" t="s">
        <v>102</v>
      </c>
      <c r="FE81" s="547" t="s">
        <v>102</v>
      </c>
      <c r="FF81" s="547" t="s">
        <v>102</v>
      </c>
      <c r="FG81" s="547" t="s">
        <v>102</v>
      </c>
      <c r="FH81" s="547" t="s">
        <v>102</v>
      </c>
      <c r="FI81" s="547" t="s">
        <v>102</v>
      </c>
      <c r="FJ81" s="547" t="s">
        <v>102</v>
      </c>
      <c r="FK81" s="547" t="s">
        <v>102</v>
      </c>
      <c r="FL81" s="547" t="s">
        <v>102</v>
      </c>
      <c r="FM81" s="547" t="s">
        <v>102</v>
      </c>
      <c r="FN81" s="547" t="s">
        <v>102</v>
      </c>
      <c r="FO81" s="547" t="s">
        <v>102</v>
      </c>
      <c r="FP81" s="547" t="s">
        <v>102</v>
      </c>
      <c r="FQ81" s="547" t="s">
        <v>102</v>
      </c>
      <c r="FR81" s="547" t="s">
        <v>102</v>
      </c>
      <c r="FS81" s="547" t="s">
        <v>102</v>
      </c>
      <c r="FT81" s="547" t="s">
        <v>102</v>
      </c>
      <c r="FU81" s="547" t="s">
        <v>102</v>
      </c>
      <c r="FV81" s="547" t="s">
        <v>102</v>
      </c>
    </row>
    <row r="82" spans="1:178" hidden="1" x14ac:dyDescent="0.15">
      <c r="A82" s="547">
        <v>4379825</v>
      </c>
      <c r="B82" s="547" t="s">
        <v>102</v>
      </c>
      <c r="C82" s="547" t="s">
        <v>102</v>
      </c>
      <c r="D82" s="547" t="s">
        <v>102</v>
      </c>
      <c r="E82" s="547" t="s">
        <v>102</v>
      </c>
      <c r="F82" s="547" t="s">
        <v>102</v>
      </c>
      <c r="G82" s="547" t="s">
        <v>102</v>
      </c>
      <c r="H82" s="547" t="s">
        <v>102</v>
      </c>
      <c r="I82" s="547" t="s">
        <v>102</v>
      </c>
      <c r="J82" s="547" t="s">
        <v>102</v>
      </c>
      <c r="K82" s="547" t="s">
        <v>102</v>
      </c>
      <c r="L82" s="547" t="s">
        <v>102</v>
      </c>
      <c r="M82" s="547" t="s">
        <v>102</v>
      </c>
      <c r="N82" s="547" t="s">
        <v>102</v>
      </c>
      <c r="O82" s="547" t="s">
        <v>102</v>
      </c>
      <c r="P82" s="547" t="s">
        <v>102</v>
      </c>
      <c r="Q82" s="547" t="s">
        <v>102</v>
      </c>
      <c r="R82" s="547" t="s">
        <v>102</v>
      </c>
      <c r="S82" s="547" t="s">
        <v>102</v>
      </c>
      <c r="T82" s="547" t="s">
        <v>102</v>
      </c>
      <c r="U82" s="547" t="s">
        <v>102</v>
      </c>
      <c r="V82" s="547" t="s">
        <v>102</v>
      </c>
      <c r="W82" s="547" t="s">
        <v>102</v>
      </c>
      <c r="X82" s="547" t="s">
        <v>102</v>
      </c>
      <c r="Y82" s="547" t="s">
        <v>102</v>
      </c>
      <c r="Z82" s="547" t="s">
        <v>102</v>
      </c>
      <c r="AA82" s="547" t="s">
        <v>102</v>
      </c>
      <c r="AB82" s="547" t="s">
        <v>102</v>
      </c>
      <c r="AC82" s="547" t="s">
        <v>102</v>
      </c>
      <c r="AD82" s="547" t="s">
        <v>102</v>
      </c>
      <c r="AE82" s="547" t="s">
        <v>102</v>
      </c>
      <c r="AF82" s="547" t="s">
        <v>102</v>
      </c>
      <c r="AG82" s="547" t="s">
        <v>102</v>
      </c>
      <c r="AH82" s="547" t="s">
        <v>102</v>
      </c>
      <c r="AI82" s="547" t="s">
        <v>102</v>
      </c>
      <c r="AJ82" s="547" t="s">
        <v>102</v>
      </c>
      <c r="AK82" s="547" t="s">
        <v>102</v>
      </c>
      <c r="AL82" s="547" t="s">
        <v>102</v>
      </c>
      <c r="AM82" s="547" t="s">
        <v>102</v>
      </c>
      <c r="AN82" s="547" t="s">
        <v>102</v>
      </c>
      <c r="AO82" s="547" t="s">
        <v>102</v>
      </c>
      <c r="AP82" s="547" t="s">
        <v>102</v>
      </c>
      <c r="AQ82" s="547" t="s">
        <v>102</v>
      </c>
      <c r="AR82" s="547" t="s">
        <v>102</v>
      </c>
      <c r="AS82" s="547" t="s">
        <v>102</v>
      </c>
      <c r="AT82" s="547" t="s">
        <v>102</v>
      </c>
      <c r="AU82" s="547" t="s">
        <v>102</v>
      </c>
      <c r="AV82" s="547" t="s">
        <v>102</v>
      </c>
      <c r="AW82" s="547" t="s">
        <v>102</v>
      </c>
      <c r="AX82" s="547" t="s">
        <v>102</v>
      </c>
      <c r="AY82" s="547" t="s">
        <v>102</v>
      </c>
      <c r="AZ82" s="547" t="s">
        <v>102</v>
      </c>
      <c r="BA82" s="547" t="s">
        <v>102</v>
      </c>
      <c r="BB82" s="547" t="s">
        <v>102</v>
      </c>
      <c r="BC82" s="547" t="s">
        <v>102</v>
      </c>
      <c r="BD82" s="547" t="s">
        <v>102</v>
      </c>
      <c r="BE82" s="547" t="s">
        <v>102</v>
      </c>
      <c r="BF82" s="547" t="s">
        <v>102</v>
      </c>
      <c r="BG82" s="547" t="s">
        <v>102</v>
      </c>
      <c r="BH82" s="547" t="s">
        <v>102</v>
      </c>
      <c r="BI82" s="547" t="s">
        <v>102</v>
      </c>
      <c r="BJ82" s="547" t="s">
        <v>102</v>
      </c>
      <c r="BK82" s="547" t="s">
        <v>102</v>
      </c>
      <c r="BL82" s="547" t="s">
        <v>102</v>
      </c>
      <c r="BM82" s="547" t="s">
        <v>102</v>
      </c>
      <c r="BN82" s="547" t="s">
        <v>102</v>
      </c>
      <c r="BO82" s="547" t="s">
        <v>102</v>
      </c>
      <c r="BP82" s="547" t="s">
        <v>102</v>
      </c>
      <c r="BQ82" s="547" t="s">
        <v>102</v>
      </c>
      <c r="BR82" s="547" t="s">
        <v>102</v>
      </c>
      <c r="BS82" s="547" t="s">
        <v>102</v>
      </c>
      <c r="BT82" s="547" t="s">
        <v>102</v>
      </c>
      <c r="BU82" s="547" t="s">
        <v>102</v>
      </c>
      <c r="BV82" s="547" t="s">
        <v>102</v>
      </c>
      <c r="BW82" s="547" t="s">
        <v>102</v>
      </c>
      <c r="BX82" s="547" t="s">
        <v>102</v>
      </c>
      <c r="BY82" s="547" t="s">
        <v>102</v>
      </c>
      <c r="BZ82" s="547" t="s">
        <v>102</v>
      </c>
      <c r="CA82" s="547" t="s">
        <v>102</v>
      </c>
      <c r="CB82" s="547" t="s">
        <v>102</v>
      </c>
      <c r="CC82" s="547" t="s">
        <v>102</v>
      </c>
      <c r="CD82" s="547" t="s">
        <v>102</v>
      </c>
      <c r="CE82" s="547" t="s">
        <v>102</v>
      </c>
      <c r="CF82" s="547" t="s">
        <v>102</v>
      </c>
      <c r="CG82" s="547" t="s">
        <v>102</v>
      </c>
      <c r="CH82" s="547" t="s">
        <v>102</v>
      </c>
      <c r="CI82" s="547" t="s">
        <v>102</v>
      </c>
      <c r="CJ82" s="547" t="s">
        <v>102</v>
      </c>
      <c r="CK82" s="547" t="s">
        <v>102</v>
      </c>
      <c r="CL82" s="547" t="s">
        <v>102</v>
      </c>
      <c r="CM82" s="547" t="s">
        <v>102</v>
      </c>
      <c r="CN82" s="547" t="s">
        <v>102</v>
      </c>
      <c r="CO82" s="547" t="s">
        <v>102</v>
      </c>
      <c r="CP82" s="547" t="s">
        <v>102</v>
      </c>
      <c r="CQ82" s="547" t="s">
        <v>102</v>
      </c>
      <c r="CR82" s="547" t="s">
        <v>102</v>
      </c>
      <c r="CS82" s="547" t="s">
        <v>102</v>
      </c>
      <c r="CT82" s="547" t="s">
        <v>102</v>
      </c>
      <c r="CU82" s="547" t="s">
        <v>102</v>
      </c>
      <c r="CV82" s="547" t="s">
        <v>102</v>
      </c>
      <c r="CW82" s="547" t="s">
        <v>102</v>
      </c>
      <c r="CX82" s="547" t="s">
        <v>102</v>
      </c>
      <c r="CY82" s="547" t="s">
        <v>102</v>
      </c>
      <c r="CZ82" s="547" t="s">
        <v>102</v>
      </c>
      <c r="DA82" s="547" t="s">
        <v>102</v>
      </c>
      <c r="DB82" s="547" t="s">
        <v>102</v>
      </c>
      <c r="DC82" s="547" t="s">
        <v>102</v>
      </c>
      <c r="DD82" s="547" t="s">
        <v>102</v>
      </c>
      <c r="DE82" s="547" t="s">
        <v>102</v>
      </c>
      <c r="DF82" s="547" t="s">
        <v>102</v>
      </c>
      <c r="DG82" s="547" t="s">
        <v>102</v>
      </c>
      <c r="DH82" s="547" t="s">
        <v>102</v>
      </c>
      <c r="DI82" s="547" t="s">
        <v>102</v>
      </c>
      <c r="DJ82" s="547" t="s">
        <v>102</v>
      </c>
      <c r="DK82" s="547" t="s">
        <v>102</v>
      </c>
      <c r="DL82" s="547" t="s">
        <v>102</v>
      </c>
      <c r="DM82" s="547" t="s">
        <v>102</v>
      </c>
      <c r="DN82" s="547" t="s">
        <v>102</v>
      </c>
      <c r="DO82" s="547" t="s">
        <v>102</v>
      </c>
      <c r="DP82" s="547" t="s">
        <v>102</v>
      </c>
      <c r="DQ82" s="547" t="s">
        <v>102</v>
      </c>
      <c r="DR82" s="547" t="s">
        <v>102</v>
      </c>
      <c r="DS82" s="547" t="s">
        <v>102</v>
      </c>
      <c r="DT82" s="547" t="s">
        <v>102</v>
      </c>
      <c r="DU82" s="547" t="s">
        <v>102</v>
      </c>
      <c r="DV82" s="547" t="s">
        <v>102</v>
      </c>
      <c r="DW82" s="547" t="s">
        <v>102</v>
      </c>
      <c r="DX82" s="547" t="s">
        <v>102</v>
      </c>
      <c r="DY82" s="547" t="s">
        <v>102</v>
      </c>
      <c r="DZ82" s="547" t="s">
        <v>102</v>
      </c>
      <c r="EA82" s="547" t="s">
        <v>102</v>
      </c>
      <c r="EB82" s="547" t="s">
        <v>102</v>
      </c>
      <c r="EC82" s="547" t="s">
        <v>102</v>
      </c>
      <c r="ED82" s="547" t="s">
        <v>102</v>
      </c>
      <c r="EE82" s="547" t="s">
        <v>102</v>
      </c>
      <c r="EF82" s="547" t="s">
        <v>102</v>
      </c>
      <c r="EG82" s="547" t="s">
        <v>102</v>
      </c>
      <c r="EH82" s="547" t="s">
        <v>102</v>
      </c>
      <c r="EI82" s="547" t="s">
        <v>102</v>
      </c>
      <c r="EJ82" s="547" t="s">
        <v>102</v>
      </c>
      <c r="EK82" s="547" t="s">
        <v>102</v>
      </c>
      <c r="EL82" s="547" t="s">
        <v>102</v>
      </c>
      <c r="EM82" s="547" t="s">
        <v>102</v>
      </c>
      <c r="EN82" s="547" t="s">
        <v>102</v>
      </c>
      <c r="EO82" s="547" t="s">
        <v>102</v>
      </c>
      <c r="EP82" s="547" t="s">
        <v>102</v>
      </c>
      <c r="EQ82" s="547" t="s">
        <v>102</v>
      </c>
      <c r="ER82" s="547" t="s">
        <v>102</v>
      </c>
      <c r="ES82" s="547" t="s">
        <v>102</v>
      </c>
      <c r="ET82" s="547" t="s">
        <v>102</v>
      </c>
      <c r="EU82" s="547" t="s">
        <v>102</v>
      </c>
      <c r="EV82" s="547" t="s">
        <v>102</v>
      </c>
      <c r="EW82" s="547" t="s">
        <v>102</v>
      </c>
      <c r="EX82" s="547" t="s">
        <v>102</v>
      </c>
      <c r="EY82" s="547" t="s">
        <v>102</v>
      </c>
      <c r="EZ82" s="547" t="s">
        <v>102</v>
      </c>
      <c r="FA82" s="547" t="s">
        <v>102</v>
      </c>
      <c r="FB82" s="547" t="s">
        <v>102</v>
      </c>
      <c r="FC82" s="547" t="s">
        <v>102</v>
      </c>
      <c r="FD82" s="547" t="s">
        <v>102</v>
      </c>
      <c r="FE82" s="547" t="s">
        <v>102</v>
      </c>
      <c r="FF82" s="547" t="s">
        <v>102</v>
      </c>
      <c r="FG82" s="547" t="s">
        <v>102</v>
      </c>
      <c r="FH82" s="547" t="s">
        <v>102</v>
      </c>
      <c r="FI82" s="547" t="s">
        <v>102</v>
      </c>
      <c r="FJ82" s="547" t="s">
        <v>102</v>
      </c>
      <c r="FK82" s="547" t="s">
        <v>102</v>
      </c>
      <c r="FL82" s="547" t="s">
        <v>102</v>
      </c>
      <c r="FM82" s="547" t="s">
        <v>102</v>
      </c>
      <c r="FN82" s="547" t="s">
        <v>102</v>
      </c>
      <c r="FO82" s="547" t="s">
        <v>102</v>
      </c>
      <c r="FP82" s="547" t="s">
        <v>102</v>
      </c>
      <c r="FQ82" s="547" t="s">
        <v>102</v>
      </c>
      <c r="FR82" s="547" t="s">
        <v>102</v>
      </c>
      <c r="FS82" s="547" t="s">
        <v>102</v>
      </c>
      <c r="FT82" s="547" t="s">
        <v>102</v>
      </c>
      <c r="FU82" s="547" t="s">
        <v>102</v>
      </c>
      <c r="FV82" s="547" t="s">
        <v>102</v>
      </c>
    </row>
    <row r="83" spans="1:178" hidden="1" x14ac:dyDescent="0.15">
      <c r="A83" s="547">
        <v>4334115</v>
      </c>
      <c r="B83" s="547" t="s">
        <v>102</v>
      </c>
      <c r="C83" s="547" t="s">
        <v>102</v>
      </c>
      <c r="D83" s="547" t="s">
        <v>102</v>
      </c>
      <c r="E83" s="547" t="s">
        <v>102</v>
      </c>
      <c r="F83" s="547" t="s">
        <v>102</v>
      </c>
      <c r="G83" s="547" t="s">
        <v>102</v>
      </c>
      <c r="H83" s="547" t="s">
        <v>102</v>
      </c>
      <c r="I83" s="547" t="s">
        <v>102</v>
      </c>
      <c r="J83" s="547" t="s">
        <v>102</v>
      </c>
      <c r="K83" s="547" t="s">
        <v>102</v>
      </c>
      <c r="L83" s="547" t="s">
        <v>102</v>
      </c>
      <c r="M83" s="547" t="s">
        <v>102</v>
      </c>
      <c r="N83" s="547" t="s">
        <v>102</v>
      </c>
      <c r="O83" s="547" t="s">
        <v>102</v>
      </c>
      <c r="P83" s="547" t="s">
        <v>102</v>
      </c>
      <c r="Q83" s="547" t="s">
        <v>102</v>
      </c>
      <c r="R83" s="547" t="s">
        <v>102</v>
      </c>
      <c r="S83" s="547" t="s">
        <v>102</v>
      </c>
      <c r="T83" s="547" t="s">
        <v>102</v>
      </c>
      <c r="U83" s="547" t="s">
        <v>102</v>
      </c>
      <c r="V83" s="547" t="s">
        <v>102</v>
      </c>
      <c r="W83" s="547" t="s">
        <v>102</v>
      </c>
      <c r="X83" s="547" t="s">
        <v>102</v>
      </c>
      <c r="Y83" s="547" t="s">
        <v>102</v>
      </c>
      <c r="Z83" s="547" t="s">
        <v>102</v>
      </c>
      <c r="AA83" s="547" t="s">
        <v>102</v>
      </c>
      <c r="AB83" s="547" t="s">
        <v>102</v>
      </c>
      <c r="AC83" s="547" t="s">
        <v>102</v>
      </c>
      <c r="AD83" s="547" t="s">
        <v>102</v>
      </c>
      <c r="AE83" s="547" t="s">
        <v>102</v>
      </c>
      <c r="AF83" s="547" t="s">
        <v>102</v>
      </c>
      <c r="AG83" s="547" t="s">
        <v>102</v>
      </c>
      <c r="AH83" s="547" t="s">
        <v>102</v>
      </c>
      <c r="AI83" s="547" t="s">
        <v>102</v>
      </c>
      <c r="AJ83" s="547" t="s">
        <v>102</v>
      </c>
      <c r="AK83" s="547" t="s">
        <v>102</v>
      </c>
      <c r="AL83" s="547" t="s">
        <v>102</v>
      </c>
      <c r="AM83" s="547" t="s">
        <v>102</v>
      </c>
      <c r="AN83" s="547" t="s">
        <v>102</v>
      </c>
      <c r="AO83" s="547" t="s">
        <v>102</v>
      </c>
      <c r="AP83" s="547" t="s">
        <v>102</v>
      </c>
      <c r="AQ83" s="547" t="s">
        <v>102</v>
      </c>
      <c r="AR83" s="547" t="s">
        <v>102</v>
      </c>
      <c r="AS83" s="547" t="s">
        <v>102</v>
      </c>
      <c r="AT83" s="547" t="s">
        <v>102</v>
      </c>
      <c r="AU83" s="547" t="s">
        <v>102</v>
      </c>
      <c r="AV83" s="547" t="s">
        <v>102</v>
      </c>
      <c r="AW83" s="547" t="s">
        <v>102</v>
      </c>
      <c r="AX83" s="547" t="s">
        <v>102</v>
      </c>
      <c r="AY83" s="547" t="s">
        <v>102</v>
      </c>
      <c r="AZ83" s="547" t="s">
        <v>102</v>
      </c>
      <c r="BA83" s="547" t="s">
        <v>102</v>
      </c>
      <c r="BB83" s="547" t="s">
        <v>102</v>
      </c>
      <c r="BC83" s="547" t="s">
        <v>102</v>
      </c>
      <c r="BD83" s="547" t="s">
        <v>102</v>
      </c>
      <c r="BE83" s="547" t="s">
        <v>102</v>
      </c>
      <c r="BF83" s="547" t="s">
        <v>102</v>
      </c>
      <c r="BG83" s="547" t="s">
        <v>102</v>
      </c>
      <c r="BH83" s="547" t="s">
        <v>102</v>
      </c>
      <c r="BI83" s="547" t="s">
        <v>102</v>
      </c>
      <c r="BJ83" s="547" t="s">
        <v>102</v>
      </c>
      <c r="BK83" s="547" t="s">
        <v>102</v>
      </c>
      <c r="BL83" s="547" t="s">
        <v>102</v>
      </c>
      <c r="BM83" s="547" t="s">
        <v>102</v>
      </c>
      <c r="BN83" s="547" t="s">
        <v>102</v>
      </c>
      <c r="BO83" s="547" t="s">
        <v>102</v>
      </c>
      <c r="BP83" s="547" t="s">
        <v>102</v>
      </c>
      <c r="BQ83" s="547" t="s">
        <v>102</v>
      </c>
      <c r="BR83" s="547" t="s">
        <v>102</v>
      </c>
      <c r="BS83" s="547" t="s">
        <v>102</v>
      </c>
      <c r="BT83" s="547" t="s">
        <v>102</v>
      </c>
      <c r="BU83" s="547" t="s">
        <v>102</v>
      </c>
      <c r="BV83" s="547" t="s">
        <v>102</v>
      </c>
      <c r="BW83" s="547" t="s">
        <v>102</v>
      </c>
      <c r="BX83" s="547" t="s">
        <v>102</v>
      </c>
      <c r="BY83" s="547" t="s">
        <v>102</v>
      </c>
      <c r="BZ83" s="547" t="s">
        <v>102</v>
      </c>
      <c r="CA83" s="547" t="s">
        <v>102</v>
      </c>
      <c r="CB83" s="547" t="s">
        <v>102</v>
      </c>
      <c r="CC83" s="547" t="s">
        <v>102</v>
      </c>
      <c r="CD83" s="547" t="s">
        <v>102</v>
      </c>
      <c r="CE83" s="547" t="s">
        <v>102</v>
      </c>
      <c r="CF83" s="547" t="s">
        <v>102</v>
      </c>
      <c r="CG83" s="547" t="s">
        <v>102</v>
      </c>
      <c r="CH83" s="547" t="s">
        <v>102</v>
      </c>
      <c r="CI83" s="547" t="s">
        <v>102</v>
      </c>
      <c r="CJ83" s="547" t="s">
        <v>102</v>
      </c>
      <c r="CK83" s="547" t="s">
        <v>102</v>
      </c>
      <c r="CL83" s="547" t="s">
        <v>102</v>
      </c>
      <c r="CM83" s="547" t="s">
        <v>102</v>
      </c>
      <c r="CN83" s="547" t="s">
        <v>102</v>
      </c>
      <c r="CO83" s="547" t="s">
        <v>102</v>
      </c>
      <c r="CP83" s="547" t="s">
        <v>102</v>
      </c>
      <c r="CQ83" s="547" t="s">
        <v>102</v>
      </c>
      <c r="CR83" s="547" t="s">
        <v>102</v>
      </c>
      <c r="CS83" s="547" t="s">
        <v>102</v>
      </c>
      <c r="CT83" s="547" t="s">
        <v>102</v>
      </c>
      <c r="CU83" s="547" t="s">
        <v>102</v>
      </c>
      <c r="CV83" s="547" t="s">
        <v>102</v>
      </c>
      <c r="CW83" s="547" t="s">
        <v>102</v>
      </c>
      <c r="CX83" s="547" t="s">
        <v>102</v>
      </c>
      <c r="CY83" s="547" t="s">
        <v>102</v>
      </c>
      <c r="CZ83" s="547" t="s">
        <v>102</v>
      </c>
      <c r="DA83" s="547" t="s">
        <v>102</v>
      </c>
      <c r="DB83" s="547" t="s">
        <v>102</v>
      </c>
      <c r="DC83" s="547" t="s">
        <v>102</v>
      </c>
      <c r="DD83" s="547" t="s">
        <v>102</v>
      </c>
      <c r="DE83" s="547" t="s">
        <v>102</v>
      </c>
      <c r="DF83" s="547" t="s">
        <v>102</v>
      </c>
      <c r="DG83" s="547" t="s">
        <v>102</v>
      </c>
      <c r="DH83" s="547" t="s">
        <v>102</v>
      </c>
      <c r="DI83" s="547" t="s">
        <v>102</v>
      </c>
      <c r="DJ83" s="547" t="s">
        <v>102</v>
      </c>
      <c r="DK83" s="547" t="s">
        <v>102</v>
      </c>
      <c r="DL83" s="547" t="s">
        <v>102</v>
      </c>
      <c r="DM83" s="547" t="s">
        <v>102</v>
      </c>
      <c r="DN83" s="547" t="s">
        <v>102</v>
      </c>
      <c r="DO83" s="547" t="s">
        <v>102</v>
      </c>
      <c r="DP83" s="547" t="s">
        <v>102</v>
      </c>
      <c r="DQ83" s="547" t="s">
        <v>102</v>
      </c>
      <c r="DR83" s="547" t="s">
        <v>102</v>
      </c>
      <c r="DS83" s="547" t="s">
        <v>102</v>
      </c>
      <c r="DT83" s="547" t="s">
        <v>102</v>
      </c>
      <c r="DU83" s="547" t="s">
        <v>102</v>
      </c>
      <c r="DV83" s="547" t="s">
        <v>102</v>
      </c>
      <c r="DW83" s="547" t="s">
        <v>102</v>
      </c>
      <c r="DX83" s="547" t="s">
        <v>102</v>
      </c>
      <c r="DY83" s="547" t="s">
        <v>102</v>
      </c>
      <c r="DZ83" s="547" t="s">
        <v>102</v>
      </c>
      <c r="EA83" s="547" t="s">
        <v>102</v>
      </c>
      <c r="EB83" s="547" t="s">
        <v>102</v>
      </c>
      <c r="EC83" s="547" t="s">
        <v>102</v>
      </c>
      <c r="ED83" s="547" t="s">
        <v>102</v>
      </c>
      <c r="EE83" s="547" t="s">
        <v>102</v>
      </c>
      <c r="EF83" s="547" t="s">
        <v>102</v>
      </c>
      <c r="EG83" s="547" t="s">
        <v>102</v>
      </c>
      <c r="EH83" s="547" t="s">
        <v>102</v>
      </c>
      <c r="EI83" s="547" t="s">
        <v>102</v>
      </c>
      <c r="EJ83" s="547" t="s">
        <v>102</v>
      </c>
      <c r="EK83" s="547" t="s">
        <v>102</v>
      </c>
      <c r="EL83" s="547" t="s">
        <v>102</v>
      </c>
      <c r="EM83" s="547" t="s">
        <v>102</v>
      </c>
      <c r="EN83" s="547" t="s">
        <v>102</v>
      </c>
      <c r="EO83" s="547" t="s">
        <v>102</v>
      </c>
      <c r="EP83" s="547" t="s">
        <v>102</v>
      </c>
      <c r="EQ83" s="547" t="s">
        <v>102</v>
      </c>
      <c r="ER83" s="547" t="s">
        <v>102</v>
      </c>
      <c r="ES83" s="547" t="s">
        <v>102</v>
      </c>
      <c r="ET83" s="547" t="s">
        <v>102</v>
      </c>
      <c r="EU83" s="547" t="s">
        <v>102</v>
      </c>
      <c r="EV83" s="547" t="s">
        <v>102</v>
      </c>
      <c r="EW83" s="547" t="s">
        <v>102</v>
      </c>
      <c r="EX83" s="547" t="s">
        <v>102</v>
      </c>
      <c r="EY83" s="547" t="s">
        <v>102</v>
      </c>
      <c r="EZ83" s="547" t="s">
        <v>102</v>
      </c>
      <c r="FA83" s="547" t="s">
        <v>102</v>
      </c>
      <c r="FB83" s="547" t="s">
        <v>102</v>
      </c>
      <c r="FC83" s="547" t="s">
        <v>102</v>
      </c>
      <c r="FD83" s="547" t="s">
        <v>102</v>
      </c>
      <c r="FE83" s="547" t="s">
        <v>102</v>
      </c>
      <c r="FF83" s="547" t="s">
        <v>102</v>
      </c>
      <c r="FG83" s="547" t="s">
        <v>102</v>
      </c>
      <c r="FH83" s="547" t="s">
        <v>102</v>
      </c>
      <c r="FI83" s="547" t="s">
        <v>102</v>
      </c>
      <c r="FJ83" s="547" t="s">
        <v>102</v>
      </c>
      <c r="FK83" s="547" t="s">
        <v>102</v>
      </c>
      <c r="FL83" s="547" t="s">
        <v>102</v>
      </c>
      <c r="FM83" s="547" t="s">
        <v>102</v>
      </c>
      <c r="FN83" s="547" t="s">
        <v>102</v>
      </c>
      <c r="FO83" s="547" t="s">
        <v>102</v>
      </c>
      <c r="FP83" s="547" t="s">
        <v>102</v>
      </c>
      <c r="FQ83" s="547" t="s">
        <v>102</v>
      </c>
      <c r="FR83" s="547" t="s">
        <v>102</v>
      </c>
      <c r="FS83" s="547" t="s">
        <v>102</v>
      </c>
      <c r="FT83" s="547" t="s">
        <v>102</v>
      </c>
      <c r="FU83" s="547" t="s">
        <v>102</v>
      </c>
      <c r="FV83" s="547" t="s">
        <v>102</v>
      </c>
    </row>
    <row r="84" spans="1:178" hidden="1" x14ac:dyDescent="0.15">
      <c r="A84" s="547">
        <v>4344001</v>
      </c>
      <c r="B84" s="547" t="s">
        <v>1302</v>
      </c>
      <c r="C84" s="547" t="s">
        <v>21562</v>
      </c>
      <c r="D84" s="547" t="s">
        <v>21563</v>
      </c>
      <c r="E84" s="547" t="s">
        <v>21564</v>
      </c>
      <c r="F84" s="547" t="s">
        <v>102</v>
      </c>
      <c r="G84" s="547" t="s">
        <v>21565</v>
      </c>
      <c r="H84" s="547" t="s">
        <v>21566</v>
      </c>
      <c r="I84" s="547" t="s">
        <v>21567</v>
      </c>
      <c r="J84" s="547" t="s">
        <v>21568</v>
      </c>
      <c r="K84" s="547" t="s">
        <v>21569</v>
      </c>
      <c r="L84" s="547" t="s">
        <v>21570</v>
      </c>
      <c r="M84" s="547" t="s">
        <v>21571</v>
      </c>
      <c r="N84" s="547">
        <v>0</v>
      </c>
      <c r="O84" s="547">
        <v>0</v>
      </c>
      <c r="P84" s="547">
        <v>0</v>
      </c>
      <c r="Q84" s="547">
        <v>0</v>
      </c>
      <c r="R84" s="547">
        <v>0</v>
      </c>
      <c r="S84" s="547">
        <v>0</v>
      </c>
      <c r="T84" s="547">
        <v>0</v>
      </c>
      <c r="U84" s="547">
        <v>0</v>
      </c>
      <c r="V84" s="547">
        <v>0</v>
      </c>
      <c r="W84" s="547">
        <v>0</v>
      </c>
      <c r="X84" s="547">
        <v>0</v>
      </c>
      <c r="Y84" s="547">
        <v>0</v>
      </c>
      <c r="Z84" s="547">
        <v>0</v>
      </c>
      <c r="AA84" s="547">
        <v>0</v>
      </c>
      <c r="AB84" s="547">
        <v>0</v>
      </c>
      <c r="AC84" s="547">
        <v>0</v>
      </c>
      <c r="AD84" s="547">
        <v>0</v>
      </c>
      <c r="AE84" s="547">
        <v>0</v>
      </c>
      <c r="AF84" s="547">
        <v>0</v>
      </c>
      <c r="AG84" s="547">
        <v>0</v>
      </c>
      <c r="AH84" s="547">
        <v>0</v>
      </c>
      <c r="AI84" s="547">
        <v>0</v>
      </c>
      <c r="AJ84" s="547">
        <v>0</v>
      </c>
      <c r="AK84" s="547">
        <v>0</v>
      </c>
      <c r="AL84" s="547">
        <v>0</v>
      </c>
      <c r="AM84" s="547">
        <v>0</v>
      </c>
      <c r="AN84" s="547">
        <v>0</v>
      </c>
      <c r="AO84" s="547">
        <v>0</v>
      </c>
      <c r="AP84" s="547">
        <v>0</v>
      </c>
      <c r="AQ84" s="547">
        <v>0</v>
      </c>
      <c r="AR84" s="547">
        <v>0</v>
      </c>
      <c r="AS84" s="547">
        <v>0</v>
      </c>
      <c r="AT84" s="547">
        <v>0</v>
      </c>
      <c r="AU84" s="547">
        <v>0</v>
      </c>
      <c r="AV84" s="547">
        <v>0</v>
      </c>
      <c r="AW84" s="547">
        <v>0</v>
      </c>
      <c r="AX84" s="547">
        <v>0</v>
      </c>
      <c r="AY84" s="547">
        <v>0</v>
      </c>
      <c r="AZ84" s="547">
        <v>0</v>
      </c>
      <c r="BA84" s="547">
        <v>0</v>
      </c>
      <c r="BB84" s="547">
        <v>0</v>
      </c>
      <c r="BC84" s="547">
        <v>0</v>
      </c>
      <c r="BD84" s="547">
        <v>0</v>
      </c>
      <c r="BE84" s="547">
        <v>0</v>
      </c>
      <c r="BF84" s="547">
        <v>0</v>
      </c>
      <c r="BG84" s="547">
        <v>0</v>
      </c>
      <c r="BH84" s="547">
        <v>0</v>
      </c>
      <c r="BI84" s="547">
        <v>0</v>
      </c>
      <c r="BJ84" s="547">
        <v>0</v>
      </c>
      <c r="BK84" s="547">
        <v>0</v>
      </c>
      <c r="BL84" s="547">
        <v>0</v>
      </c>
      <c r="BM84" s="547">
        <v>0</v>
      </c>
      <c r="BN84" s="547">
        <v>0</v>
      </c>
      <c r="BO84" s="547">
        <v>0</v>
      </c>
      <c r="BP84" s="547">
        <v>0</v>
      </c>
      <c r="BQ84" s="547">
        <v>0</v>
      </c>
      <c r="BR84" s="547">
        <v>0</v>
      </c>
      <c r="BS84" s="547">
        <v>0</v>
      </c>
      <c r="BT84" s="547">
        <v>0</v>
      </c>
      <c r="BU84" s="547">
        <v>0</v>
      </c>
      <c r="BV84" s="547">
        <v>0</v>
      </c>
      <c r="BW84" s="547">
        <v>0</v>
      </c>
      <c r="BX84" s="547">
        <v>0</v>
      </c>
      <c r="BY84" s="547">
        <v>0</v>
      </c>
      <c r="BZ84" s="547">
        <v>0</v>
      </c>
      <c r="CA84" s="547">
        <v>0</v>
      </c>
      <c r="CB84" s="547">
        <v>0</v>
      </c>
      <c r="CC84" s="547">
        <v>0</v>
      </c>
      <c r="CD84" s="547">
        <v>0</v>
      </c>
      <c r="CE84" s="547">
        <v>0</v>
      </c>
      <c r="CF84" s="547">
        <v>0</v>
      </c>
      <c r="CG84" s="547">
        <v>0</v>
      </c>
      <c r="CH84" s="547">
        <v>0</v>
      </c>
      <c r="CI84" s="547">
        <v>0</v>
      </c>
      <c r="CJ84" s="547">
        <v>0</v>
      </c>
      <c r="CK84" s="547">
        <v>0</v>
      </c>
      <c r="CL84" s="547">
        <v>0</v>
      </c>
      <c r="CM84" s="547">
        <v>0</v>
      </c>
      <c r="CN84" s="547">
        <v>0</v>
      </c>
      <c r="CO84" s="547">
        <v>0</v>
      </c>
      <c r="CP84" s="547">
        <v>0</v>
      </c>
      <c r="CQ84" s="547">
        <v>0</v>
      </c>
      <c r="CR84" s="547">
        <v>0</v>
      </c>
      <c r="CS84" s="547">
        <v>0</v>
      </c>
      <c r="CT84" s="547">
        <v>0</v>
      </c>
      <c r="CU84" s="547">
        <v>0</v>
      </c>
      <c r="CV84" s="547">
        <v>0</v>
      </c>
      <c r="CW84" s="547">
        <v>0</v>
      </c>
      <c r="CX84" s="547">
        <v>0</v>
      </c>
      <c r="CY84" s="547">
        <v>0</v>
      </c>
      <c r="CZ84" s="547">
        <v>0</v>
      </c>
      <c r="DA84" s="547">
        <v>0</v>
      </c>
      <c r="DB84" s="547">
        <v>0</v>
      </c>
      <c r="DC84" s="547">
        <v>0</v>
      </c>
      <c r="DD84" s="547">
        <v>0</v>
      </c>
      <c r="DE84" s="547">
        <v>0</v>
      </c>
      <c r="DF84" s="547">
        <v>0</v>
      </c>
      <c r="DG84" s="547">
        <v>0</v>
      </c>
      <c r="DH84" s="547">
        <v>0</v>
      </c>
      <c r="DI84" s="547">
        <v>0</v>
      </c>
      <c r="DJ84" s="547">
        <v>0</v>
      </c>
      <c r="DK84" s="547">
        <v>0</v>
      </c>
      <c r="DL84" s="547">
        <v>0</v>
      </c>
      <c r="DM84" s="547">
        <v>0</v>
      </c>
      <c r="DN84" s="547">
        <v>0</v>
      </c>
      <c r="DO84" s="547">
        <v>0</v>
      </c>
      <c r="DP84" s="547">
        <v>0</v>
      </c>
      <c r="DQ84" s="547">
        <v>0</v>
      </c>
      <c r="DR84" s="547">
        <v>0</v>
      </c>
      <c r="DS84" s="547">
        <v>0</v>
      </c>
      <c r="DT84" s="547">
        <v>0</v>
      </c>
      <c r="DU84" s="547">
        <v>0</v>
      </c>
      <c r="DV84" s="547">
        <v>0</v>
      </c>
      <c r="DW84" s="547">
        <v>0</v>
      </c>
      <c r="DX84" s="547">
        <v>0</v>
      </c>
      <c r="DY84" s="547">
        <v>0</v>
      </c>
      <c r="DZ84" s="547">
        <v>0</v>
      </c>
      <c r="EA84" s="547">
        <v>0</v>
      </c>
      <c r="EB84" s="547">
        <v>0</v>
      </c>
      <c r="EC84" s="547">
        <v>0</v>
      </c>
      <c r="ED84" s="547">
        <v>0</v>
      </c>
      <c r="EE84" s="547">
        <v>0</v>
      </c>
      <c r="EF84" s="547">
        <v>0</v>
      </c>
      <c r="EG84" s="547">
        <v>0</v>
      </c>
      <c r="EH84" s="547">
        <v>0</v>
      </c>
      <c r="EI84" s="547">
        <v>0</v>
      </c>
      <c r="EJ84" s="547">
        <v>0</v>
      </c>
      <c r="EK84" s="547">
        <v>0</v>
      </c>
      <c r="EL84" s="547">
        <v>0</v>
      </c>
      <c r="EM84" s="547">
        <v>0</v>
      </c>
      <c r="EN84" s="547">
        <v>0</v>
      </c>
      <c r="EO84" s="547">
        <v>0</v>
      </c>
      <c r="EP84" s="547">
        <v>0</v>
      </c>
      <c r="EQ84" s="547">
        <v>0</v>
      </c>
      <c r="ER84" s="547">
        <v>0</v>
      </c>
      <c r="ES84" s="547">
        <v>0</v>
      </c>
      <c r="ET84" s="547">
        <v>0</v>
      </c>
      <c r="EU84" s="547">
        <v>0</v>
      </c>
      <c r="EV84" s="547">
        <v>0</v>
      </c>
      <c r="EW84" s="547">
        <v>0</v>
      </c>
      <c r="EX84" s="547">
        <v>0</v>
      </c>
      <c r="EY84" s="547">
        <v>0</v>
      </c>
      <c r="EZ84" s="547">
        <v>0</v>
      </c>
      <c r="FA84" s="547">
        <v>0</v>
      </c>
      <c r="FB84" s="547">
        <v>0</v>
      </c>
      <c r="FC84" s="547">
        <v>0</v>
      </c>
      <c r="FD84" s="547">
        <v>0</v>
      </c>
      <c r="FE84" s="547">
        <v>0</v>
      </c>
      <c r="FF84" s="547">
        <v>0</v>
      </c>
      <c r="FG84" s="547">
        <v>0</v>
      </c>
      <c r="FH84" s="547">
        <v>0</v>
      </c>
      <c r="FI84" s="547">
        <v>0</v>
      </c>
      <c r="FJ84" s="547">
        <v>0</v>
      </c>
      <c r="FK84" s="547">
        <v>0</v>
      </c>
      <c r="FL84" s="547">
        <v>0</v>
      </c>
      <c r="FM84" s="547">
        <v>0</v>
      </c>
      <c r="FN84" s="547">
        <v>0</v>
      </c>
      <c r="FO84" s="547">
        <v>0</v>
      </c>
      <c r="FP84" s="547">
        <v>0</v>
      </c>
      <c r="FQ84" s="547">
        <v>0</v>
      </c>
      <c r="FR84" s="547">
        <v>0</v>
      </c>
      <c r="FS84" s="547">
        <v>0</v>
      </c>
      <c r="FT84" s="547">
        <v>0</v>
      </c>
      <c r="FU84" s="547">
        <v>0</v>
      </c>
      <c r="FV84" s="547">
        <v>0</v>
      </c>
    </row>
    <row r="85" spans="1:178" hidden="1" x14ac:dyDescent="0.15">
      <c r="A85" s="547">
        <v>4344264</v>
      </c>
      <c r="B85" s="547" t="s">
        <v>102</v>
      </c>
      <c r="C85" s="547" t="s">
        <v>102</v>
      </c>
      <c r="D85" s="547" t="s">
        <v>102</v>
      </c>
      <c r="E85" s="547" t="s">
        <v>102</v>
      </c>
      <c r="F85" s="547" t="s">
        <v>102</v>
      </c>
      <c r="G85" s="547" t="s">
        <v>102</v>
      </c>
      <c r="H85" s="547" t="s">
        <v>102</v>
      </c>
      <c r="I85" s="547" t="s">
        <v>102</v>
      </c>
      <c r="J85" s="547" t="s">
        <v>102</v>
      </c>
      <c r="K85" s="547" t="s">
        <v>102</v>
      </c>
      <c r="L85" s="547" t="s">
        <v>102</v>
      </c>
      <c r="M85" s="547" t="s">
        <v>102</v>
      </c>
      <c r="N85" s="547" t="s">
        <v>102</v>
      </c>
      <c r="O85" s="547" t="s">
        <v>102</v>
      </c>
      <c r="P85" s="547" t="s">
        <v>102</v>
      </c>
      <c r="Q85" s="547" t="s">
        <v>102</v>
      </c>
      <c r="R85" s="547" t="s">
        <v>102</v>
      </c>
      <c r="S85" s="547" t="s">
        <v>102</v>
      </c>
      <c r="T85" s="547" t="s">
        <v>102</v>
      </c>
      <c r="U85" s="547" t="s">
        <v>102</v>
      </c>
      <c r="V85" s="547" t="s">
        <v>102</v>
      </c>
      <c r="W85" s="547" t="s">
        <v>102</v>
      </c>
      <c r="X85" s="547" t="s">
        <v>102</v>
      </c>
      <c r="Y85" s="547" t="s">
        <v>102</v>
      </c>
      <c r="Z85" s="547" t="s">
        <v>102</v>
      </c>
      <c r="AA85" s="547" t="s">
        <v>102</v>
      </c>
      <c r="AB85" s="547" t="s">
        <v>102</v>
      </c>
      <c r="AC85" s="547" t="s">
        <v>102</v>
      </c>
      <c r="AD85" s="547" t="s">
        <v>102</v>
      </c>
      <c r="AE85" s="547" t="s">
        <v>102</v>
      </c>
      <c r="AF85" s="547" t="s">
        <v>102</v>
      </c>
      <c r="AG85" s="547" t="s">
        <v>102</v>
      </c>
      <c r="AH85" s="547" t="s">
        <v>102</v>
      </c>
      <c r="AI85" s="547" t="s">
        <v>102</v>
      </c>
      <c r="AJ85" s="547" t="s">
        <v>102</v>
      </c>
      <c r="AK85" s="547" t="s">
        <v>102</v>
      </c>
      <c r="AL85" s="547" t="s">
        <v>102</v>
      </c>
      <c r="AM85" s="547" t="s">
        <v>102</v>
      </c>
      <c r="AN85" s="547" t="s">
        <v>102</v>
      </c>
      <c r="AO85" s="547" t="s">
        <v>102</v>
      </c>
      <c r="AP85" s="547" t="s">
        <v>102</v>
      </c>
      <c r="AQ85" s="547" t="s">
        <v>102</v>
      </c>
      <c r="AR85" s="547" t="s">
        <v>102</v>
      </c>
      <c r="AS85" s="547" t="s">
        <v>102</v>
      </c>
      <c r="AT85" s="547" t="s">
        <v>102</v>
      </c>
      <c r="AU85" s="547" t="s">
        <v>102</v>
      </c>
      <c r="AV85" s="547" t="s">
        <v>102</v>
      </c>
      <c r="AW85" s="547" t="s">
        <v>102</v>
      </c>
      <c r="AX85" s="547" t="s">
        <v>102</v>
      </c>
      <c r="AY85" s="547" t="s">
        <v>102</v>
      </c>
      <c r="AZ85" s="547" t="s">
        <v>102</v>
      </c>
      <c r="BA85" s="547" t="s">
        <v>102</v>
      </c>
      <c r="BB85" s="547" t="s">
        <v>102</v>
      </c>
      <c r="BC85" s="547" t="s">
        <v>102</v>
      </c>
      <c r="BD85" s="547" t="s">
        <v>102</v>
      </c>
      <c r="BE85" s="547" t="s">
        <v>102</v>
      </c>
      <c r="BF85" s="547" t="s">
        <v>102</v>
      </c>
      <c r="BG85" s="547" t="s">
        <v>102</v>
      </c>
      <c r="BH85" s="547" t="s">
        <v>102</v>
      </c>
      <c r="BI85" s="547" t="s">
        <v>102</v>
      </c>
      <c r="BJ85" s="547" t="s">
        <v>102</v>
      </c>
      <c r="BK85" s="547" t="s">
        <v>102</v>
      </c>
      <c r="BL85" s="547" t="s">
        <v>102</v>
      </c>
      <c r="BM85" s="547" t="s">
        <v>102</v>
      </c>
      <c r="BN85" s="547" t="s">
        <v>102</v>
      </c>
      <c r="BO85" s="547" t="s">
        <v>102</v>
      </c>
      <c r="BP85" s="547" t="s">
        <v>102</v>
      </c>
      <c r="BQ85" s="547" t="s">
        <v>102</v>
      </c>
      <c r="BR85" s="547" t="s">
        <v>102</v>
      </c>
      <c r="BS85" s="547" t="s">
        <v>102</v>
      </c>
      <c r="BT85" s="547" t="s">
        <v>102</v>
      </c>
      <c r="BU85" s="547" t="s">
        <v>102</v>
      </c>
      <c r="BV85" s="547" t="s">
        <v>102</v>
      </c>
      <c r="BW85" s="547" t="s">
        <v>102</v>
      </c>
      <c r="BX85" s="547" t="s">
        <v>102</v>
      </c>
      <c r="BY85" s="547" t="s">
        <v>102</v>
      </c>
      <c r="BZ85" s="547" t="s">
        <v>102</v>
      </c>
      <c r="CA85" s="547" t="s">
        <v>102</v>
      </c>
      <c r="CB85" s="547" t="s">
        <v>102</v>
      </c>
      <c r="CC85" s="547" t="s">
        <v>102</v>
      </c>
      <c r="CD85" s="547" t="s">
        <v>102</v>
      </c>
      <c r="CE85" s="547" t="s">
        <v>102</v>
      </c>
      <c r="CF85" s="547" t="s">
        <v>102</v>
      </c>
      <c r="CG85" s="547" t="s">
        <v>102</v>
      </c>
      <c r="CH85" s="547" t="s">
        <v>102</v>
      </c>
      <c r="CI85" s="547" t="s">
        <v>102</v>
      </c>
      <c r="CJ85" s="547" t="s">
        <v>102</v>
      </c>
      <c r="CK85" s="547" t="s">
        <v>102</v>
      </c>
      <c r="CL85" s="547" t="s">
        <v>102</v>
      </c>
      <c r="CM85" s="547" t="s">
        <v>102</v>
      </c>
      <c r="CN85" s="547" t="s">
        <v>102</v>
      </c>
      <c r="CO85" s="547" t="s">
        <v>102</v>
      </c>
      <c r="CP85" s="547" t="s">
        <v>102</v>
      </c>
      <c r="CQ85" s="547" t="s">
        <v>102</v>
      </c>
      <c r="CR85" s="547" t="s">
        <v>102</v>
      </c>
      <c r="CS85" s="547" t="s">
        <v>102</v>
      </c>
      <c r="CT85" s="547" t="s">
        <v>102</v>
      </c>
      <c r="CU85" s="547" t="s">
        <v>102</v>
      </c>
      <c r="CV85" s="547" t="s">
        <v>102</v>
      </c>
      <c r="CW85" s="547" t="s">
        <v>102</v>
      </c>
      <c r="CX85" s="547" t="s">
        <v>102</v>
      </c>
      <c r="CY85" s="547" t="s">
        <v>102</v>
      </c>
      <c r="CZ85" s="547" t="s">
        <v>102</v>
      </c>
      <c r="DA85" s="547" t="s">
        <v>102</v>
      </c>
      <c r="DB85" s="547" t="s">
        <v>102</v>
      </c>
      <c r="DC85" s="547" t="s">
        <v>102</v>
      </c>
      <c r="DD85" s="547" t="s">
        <v>102</v>
      </c>
      <c r="DE85" s="547" t="s">
        <v>102</v>
      </c>
      <c r="DF85" s="547" t="s">
        <v>102</v>
      </c>
      <c r="DG85" s="547" t="s">
        <v>102</v>
      </c>
      <c r="DH85" s="547" t="s">
        <v>102</v>
      </c>
      <c r="DI85" s="547" t="s">
        <v>102</v>
      </c>
      <c r="DJ85" s="547" t="s">
        <v>102</v>
      </c>
      <c r="DK85" s="547" t="s">
        <v>102</v>
      </c>
      <c r="DL85" s="547" t="s">
        <v>102</v>
      </c>
      <c r="DM85" s="547" t="s">
        <v>102</v>
      </c>
      <c r="DN85" s="547" t="s">
        <v>102</v>
      </c>
      <c r="DO85" s="547" t="s">
        <v>102</v>
      </c>
      <c r="DP85" s="547" t="s">
        <v>102</v>
      </c>
      <c r="DQ85" s="547" t="s">
        <v>102</v>
      </c>
      <c r="DR85" s="547" t="s">
        <v>102</v>
      </c>
      <c r="DS85" s="547" t="s">
        <v>102</v>
      </c>
      <c r="DT85" s="547" t="s">
        <v>102</v>
      </c>
      <c r="DU85" s="547" t="s">
        <v>102</v>
      </c>
      <c r="DV85" s="547" t="s">
        <v>102</v>
      </c>
      <c r="DW85" s="547" t="s">
        <v>102</v>
      </c>
      <c r="DX85" s="547" t="s">
        <v>102</v>
      </c>
      <c r="DY85" s="547" t="s">
        <v>102</v>
      </c>
      <c r="DZ85" s="547" t="s">
        <v>102</v>
      </c>
      <c r="EA85" s="547" t="s">
        <v>102</v>
      </c>
      <c r="EB85" s="547" t="s">
        <v>102</v>
      </c>
      <c r="EC85" s="547" t="s">
        <v>102</v>
      </c>
      <c r="ED85" s="547" t="s">
        <v>102</v>
      </c>
      <c r="EE85" s="547" t="s">
        <v>102</v>
      </c>
      <c r="EF85" s="547" t="s">
        <v>102</v>
      </c>
      <c r="EG85" s="547" t="s">
        <v>102</v>
      </c>
      <c r="EH85" s="547" t="s">
        <v>102</v>
      </c>
      <c r="EI85" s="547" t="s">
        <v>102</v>
      </c>
      <c r="EJ85" s="547" t="s">
        <v>102</v>
      </c>
      <c r="EK85" s="547" t="s">
        <v>102</v>
      </c>
      <c r="EL85" s="547" t="s">
        <v>102</v>
      </c>
      <c r="EM85" s="547" t="s">
        <v>102</v>
      </c>
      <c r="EN85" s="547" t="s">
        <v>102</v>
      </c>
      <c r="EO85" s="547" t="s">
        <v>102</v>
      </c>
      <c r="EP85" s="547" t="s">
        <v>102</v>
      </c>
      <c r="EQ85" s="547" t="s">
        <v>102</v>
      </c>
      <c r="ER85" s="547" t="s">
        <v>102</v>
      </c>
      <c r="ES85" s="547" t="s">
        <v>102</v>
      </c>
      <c r="ET85" s="547" t="s">
        <v>102</v>
      </c>
      <c r="EU85" s="547" t="s">
        <v>102</v>
      </c>
      <c r="EV85" s="547" t="s">
        <v>102</v>
      </c>
      <c r="EW85" s="547" t="s">
        <v>102</v>
      </c>
      <c r="EX85" s="547" t="s">
        <v>102</v>
      </c>
      <c r="EY85" s="547" t="s">
        <v>102</v>
      </c>
      <c r="EZ85" s="547" t="s">
        <v>102</v>
      </c>
      <c r="FA85" s="547" t="s">
        <v>102</v>
      </c>
      <c r="FB85" s="547" t="s">
        <v>102</v>
      </c>
      <c r="FC85" s="547" t="s">
        <v>102</v>
      </c>
      <c r="FD85" s="547" t="s">
        <v>102</v>
      </c>
      <c r="FE85" s="547" t="s">
        <v>102</v>
      </c>
      <c r="FF85" s="547" t="s">
        <v>102</v>
      </c>
      <c r="FG85" s="547" t="s">
        <v>102</v>
      </c>
      <c r="FH85" s="547" t="s">
        <v>102</v>
      </c>
      <c r="FI85" s="547" t="s">
        <v>102</v>
      </c>
      <c r="FJ85" s="547" t="s">
        <v>102</v>
      </c>
      <c r="FK85" s="547" t="s">
        <v>102</v>
      </c>
      <c r="FL85" s="547" t="s">
        <v>102</v>
      </c>
      <c r="FM85" s="547" t="s">
        <v>102</v>
      </c>
      <c r="FN85" s="547" t="s">
        <v>102</v>
      </c>
      <c r="FO85" s="547" t="s">
        <v>102</v>
      </c>
      <c r="FP85" s="547" t="s">
        <v>102</v>
      </c>
      <c r="FQ85" s="547" t="s">
        <v>102</v>
      </c>
      <c r="FR85" s="547" t="s">
        <v>102</v>
      </c>
      <c r="FS85" s="547" t="s">
        <v>102</v>
      </c>
      <c r="FT85" s="547" t="s">
        <v>102</v>
      </c>
      <c r="FU85" s="547" t="s">
        <v>102</v>
      </c>
      <c r="FV85" s="547" t="s">
        <v>102</v>
      </c>
    </row>
    <row r="86" spans="1:178" hidden="1" x14ac:dyDescent="0.15">
      <c r="A86" s="547">
        <v>4324540</v>
      </c>
      <c r="B86" s="547" t="s">
        <v>1097</v>
      </c>
      <c r="C86" s="547" t="s">
        <v>21572</v>
      </c>
      <c r="D86" s="547" t="s">
        <v>102</v>
      </c>
      <c r="E86" s="547" t="s">
        <v>21573</v>
      </c>
      <c r="F86" s="547" t="s">
        <v>21574</v>
      </c>
      <c r="G86" s="547" t="s">
        <v>102</v>
      </c>
      <c r="H86" s="547" t="s">
        <v>21575</v>
      </c>
      <c r="I86" s="547" t="s">
        <v>21576</v>
      </c>
      <c r="J86" s="547" t="s">
        <v>21577</v>
      </c>
      <c r="K86" s="547" t="s">
        <v>21578</v>
      </c>
      <c r="L86" s="547" t="s">
        <v>21577</v>
      </c>
      <c r="M86" s="547" t="s">
        <v>102</v>
      </c>
      <c r="N86" s="547" t="s">
        <v>21579</v>
      </c>
      <c r="O86" s="547" t="s">
        <v>21580</v>
      </c>
      <c r="P86" s="547" t="s">
        <v>21581</v>
      </c>
      <c r="Q86" s="547" t="s">
        <v>21582</v>
      </c>
      <c r="R86" s="547" t="s">
        <v>21583</v>
      </c>
      <c r="S86" s="547" t="s">
        <v>21584</v>
      </c>
      <c r="T86" s="547" t="s">
        <v>21585</v>
      </c>
      <c r="U86" s="547" t="s">
        <v>21586</v>
      </c>
      <c r="V86" s="547" t="s">
        <v>21587</v>
      </c>
      <c r="W86" s="547" t="s">
        <v>21588</v>
      </c>
      <c r="X86" s="547" t="s">
        <v>21589</v>
      </c>
      <c r="Y86" s="547" t="s">
        <v>21590</v>
      </c>
      <c r="Z86" s="547" t="s">
        <v>21591</v>
      </c>
      <c r="AA86" s="547" t="s">
        <v>21592</v>
      </c>
      <c r="AB86" s="547" t="s">
        <v>21593</v>
      </c>
      <c r="AC86" s="547" t="s">
        <v>102</v>
      </c>
      <c r="AD86" s="547" t="s">
        <v>21594</v>
      </c>
      <c r="AE86" s="547" t="s">
        <v>21595</v>
      </c>
      <c r="AF86" s="547" t="s">
        <v>21596</v>
      </c>
      <c r="AG86" s="547" t="s">
        <v>21597</v>
      </c>
      <c r="AH86" s="547" t="s">
        <v>21598</v>
      </c>
      <c r="AI86" s="547" t="s">
        <v>21585</v>
      </c>
      <c r="AJ86" s="547" t="s">
        <v>21599</v>
      </c>
      <c r="AK86" s="547" t="s">
        <v>21592</v>
      </c>
      <c r="AL86" s="547" t="s">
        <v>21600</v>
      </c>
      <c r="AM86" s="547" t="s">
        <v>21601</v>
      </c>
      <c r="AN86" s="547" t="s">
        <v>21602</v>
      </c>
      <c r="AO86" s="547" t="s">
        <v>21603</v>
      </c>
      <c r="AP86" s="547">
        <v>0</v>
      </c>
      <c r="AQ86" s="547">
        <v>0</v>
      </c>
      <c r="AR86" s="547">
        <v>0</v>
      </c>
      <c r="AS86" s="547">
        <v>0</v>
      </c>
      <c r="AT86" s="547">
        <v>0</v>
      </c>
      <c r="AU86" s="547">
        <v>0</v>
      </c>
      <c r="AV86" s="547">
        <v>0</v>
      </c>
      <c r="AW86" s="547">
        <v>0</v>
      </c>
      <c r="AX86" s="547">
        <v>0</v>
      </c>
      <c r="AY86" s="547">
        <v>0</v>
      </c>
      <c r="AZ86" s="547">
        <v>0</v>
      </c>
      <c r="BA86" s="547">
        <v>0</v>
      </c>
      <c r="BB86" s="547">
        <v>0</v>
      </c>
      <c r="BC86" s="547">
        <v>0</v>
      </c>
      <c r="BD86" s="547">
        <v>0</v>
      </c>
      <c r="BE86" s="547">
        <v>0</v>
      </c>
      <c r="BF86" s="547">
        <v>0</v>
      </c>
      <c r="BG86" s="547">
        <v>0</v>
      </c>
      <c r="BH86" s="547">
        <v>0</v>
      </c>
      <c r="BI86" s="547">
        <v>0</v>
      </c>
      <c r="BJ86" s="547">
        <v>0</v>
      </c>
      <c r="BK86" s="547">
        <v>0</v>
      </c>
      <c r="BL86" s="547">
        <v>0</v>
      </c>
      <c r="BM86" s="547">
        <v>0</v>
      </c>
      <c r="BN86" s="547">
        <v>0</v>
      </c>
      <c r="BO86" s="547">
        <v>0</v>
      </c>
      <c r="BP86" s="547">
        <v>0</v>
      </c>
      <c r="BQ86" s="547">
        <v>0</v>
      </c>
      <c r="BR86" s="547">
        <v>0</v>
      </c>
      <c r="BS86" s="547">
        <v>0</v>
      </c>
      <c r="BT86" s="547">
        <v>0</v>
      </c>
      <c r="BU86" s="547">
        <v>0</v>
      </c>
      <c r="BV86" s="547">
        <v>0</v>
      </c>
      <c r="BW86" s="547">
        <v>0</v>
      </c>
      <c r="BX86" s="547">
        <v>0</v>
      </c>
      <c r="BY86" s="547">
        <v>0</v>
      </c>
      <c r="BZ86" s="547">
        <v>0</v>
      </c>
      <c r="CA86" s="547">
        <v>0</v>
      </c>
      <c r="CB86" s="547">
        <v>0</v>
      </c>
      <c r="CC86" s="547">
        <v>0</v>
      </c>
      <c r="CD86" s="547">
        <v>0</v>
      </c>
      <c r="CE86" s="547">
        <v>0</v>
      </c>
      <c r="CF86" s="547">
        <v>0</v>
      </c>
      <c r="CG86" s="547">
        <v>0</v>
      </c>
      <c r="CH86" s="547">
        <v>0</v>
      </c>
      <c r="CI86" s="547">
        <v>0</v>
      </c>
      <c r="CJ86" s="547">
        <v>0</v>
      </c>
      <c r="CK86" s="547">
        <v>0</v>
      </c>
      <c r="CL86" s="547">
        <v>0</v>
      </c>
      <c r="CM86" s="547">
        <v>0</v>
      </c>
      <c r="CN86" s="547">
        <v>0</v>
      </c>
      <c r="CO86" s="547">
        <v>0</v>
      </c>
      <c r="CP86" s="547">
        <v>0</v>
      </c>
      <c r="CQ86" s="547">
        <v>0</v>
      </c>
      <c r="CR86" s="547">
        <v>0</v>
      </c>
      <c r="CS86" s="547">
        <v>0</v>
      </c>
      <c r="CT86" s="547">
        <v>0</v>
      </c>
      <c r="CU86" s="547">
        <v>0</v>
      </c>
      <c r="CV86" s="547">
        <v>0</v>
      </c>
      <c r="CW86" s="547">
        <v>0</v>
      </c>
      <c r="CX86" s="547">
        <v>0</v>
      </c>
      <c r="CY86" s="547">
        <v>0</v>
      </c>
      <c r="CZ86" s="547">
        <v>0</v>
      </c>
      <c r="DA86" s="547">
        <v>0</v>
      </c>
      <c r="DB86" s="547">
        <v>0</v>
      </c>
      <c r="DC86" s="547">
        <v>0</v>
      </c>
      <c r="DD86" s="547">
        <v>0</v>
      </c>
      <c r="DE86" s="547">
        <v>0</v>
      </c>
      <c r="DF86" s="547">
        <v>0</v>
      </c>
      <c r="DG86" s="547">
        <v>0</v>
      </c>
      <c r="DH86" s="547">
        <v>0</v>
      </c>
      <c r="DI86" s="547">
        <v>0</v>
      </c>
      <c r="DJ86" s="547">
        <v>0</v>
      </c>
      <c r="DK86" s="547">
        <v>0</v>
      </c>
      <c r="DL86" s="547">
        <v>0</v>
      </c>
      <c r="DM86" s="547">
        <v>0</v>
      </c>
      <c r="DN86" s="547">
        <v>0</v>
      </c>
      <c r="DO86" s="547">
        <v>0</v>
      </c>
      <c r="DP86" s="547">
        <v>0</v>
      </c>
      <c r="DQ86" s="547">
        <v>0</v>
      </c>
      <c r="DR86" s="547">
        <v>0</v>
      </c>
      <c r="DS86" s="547">
        <v>0</v>
      </c>
      <c r="DT86" s="547">
        <v>0</v>
      </c>
      <c r="DU86" s="547">
        <v>0</v>
      </c>
      <c r="DV86" s="547">
        <v>0</v>
      </c>
      <c r="DW86" s="547">
        <v>0</v>
      </c>
      <c r="DX86" s="547">
        <v>0</v>
      </c>
      <c r="DY86" s="547">
        <v>0</v>
      </c>
      <c r="DZ86" s="547">
        <v>0</v>
      </c>
      <c r="EA86" s="547">
        <v>0</v>
      </c>
      <c r="EB86" s="547">
        <v>0</v>
      </c>
      <c r="EC86" s="547">
        <v>0</v>
      </c>
      <c r="ED86" s="547">
        <v>0</v>
      </c>
      <c r="EE86" s="547">
        <v>0</v>
      </c>
      <c r="EF86" s="547">
        <v>0</v>
      </c>
      <c r="EG86" s="547">
        <v>0</v>
      </c>
      <c r="EH86" s="547">
        <v>0</v>
      </c>
      <c r="EI86" s="547">
        <v>0</v>
      </c>
      <c r="EJ86" s="547">
        <v>0</v>
      </c>
      <c r="EK86" s="547">
        <v>0</v>
      </c>
      <c r="EL86" s="547">
        <v>0</v>
      </c>
      <c r="EM86" s="547">
        <v>0</v>
      </c>
      <c r="EN86" s="547">
        <v>0</v>
      </c>
      <c r="EO86" s="547">
        <v>0</v>
      </c>
      <c r="EP86" s="547">
        <v>0</v>
      </c>
      <c r="EQ86" s="547">
        <v>0</v>
      </c>
      <c r="ER86" s="547">
        <v>0</v>
      </c>
      <c r="ES86" s="547">
        <v>0</v>
      </c>
      <c r="ET86" s="547">
        <v>0</v>
      </c>
      <c r="EU86" s="547">
        <v>0</v>
      </c>
      <c r="EV86" s="547">
        <v>0</v>
      </c>
      <c r="EW86" s="547">
        <v>0</v>
      </c>
      <c r="EX86" s="547">
        <v>0</v>
      </c>
      <c r="EY86" s="547">
        <v>0</v>
      </c>
      <c r="EZ86" s="547">
        <v>0</v>
      </c>
      <c r="FA86" s="547">
        <v>0</v>
      </c>
      <c r="FB86" s="547">
        <v>0</v>
      </c>
      <c r="FC86" s="547">
        <v>0</v>
      </c>
      <c r="FD86" s="547">
        <v>0</v>
      </c>
      <c r="FE86" s="547">
        <v>0</v>
      </c>
      <c r="FF86" s="547">
        <v>0</v>
      </c>
      <c r="FG86" s="547">
        <v>0</v>
      </c>
      <c r="FH86" s="547">
        <v>0</v>
      </c>
      <c r="FI86" s="547">
        <v>0</v>
      </c>
      <c r="FJ86" s="547">
        <v>0</v>
      </c>
      <c r="FK86" s="547">
        <v>0</v>
      </c>
      <c r="FL86" s="547">
        <v>0</v>
      </c>
      <c r="FM86" s="547">
        <v>0</v>
      </c>
      <c r="FN86" s="547">
        <v>0</v>
      </c>
      <c r="FO86" s="547">
        <v>0</v>
      </c>
      <c r="FP86" s="547">
        <v>0</v>
      </c>
      <c r="FQ86" s="547">
        <v>0</v>
      </c>
      <c r="FR86" s="547">
        <v>0</v>
      </c>
      <c r="FS86" s="547">
        <v>0</v>
      </c>
      <c r="FT86" s="547">
        <v>0</v>
      </c>
      <c r="FU86" s="547">
        <v>0</v>
      </c>
      <c r="FV86" s="547">
        <v>0</v>
      </c>
    </row>
    <row r="87" spans="1:178" hidden="1" x14ac:dyDescent="0.15">
      <c r="A87" s="547">
        <v>4324237</v>
      </c>
      <c r="B87" s="547" t="s">
        <v>1320</v>
      </c>
      <c r="C87" s="547" t="s">
        <v>21604</v>
      </c>
      <c r="D87" s="547" t="s">
        <v>102</v>
      </c>
      <c r="E87" s="547" t="s">
        <v>21605</v>
      </c>
      <c r="F87" s="547" t="s">
        <v>102</v>
      </c>
      <c r="G87" s="547" t="s">
        <v>21606</v>
      </c>
      <c r="H87" s="547" t="s">
        <v>21607</v>
      </c>
      <c r="I87" s="547" t="s">
        <v>21608</v>
      </c>
      <c r="J87" s="547" t="s">
        <v>21609</v>
      </c>
      <c r="K87" s="547" t="s">
        <v>21610</v>
      </c>
      <c r="L87" s="547">
        <v>0</v>
      </c>
      <c r="M87" s="547">
        <v>0</v>
      </c>
      <c r="N87" s="547">
        <v>0</v>
      </c>
      <c r="O87" s="547">
        <v>0</v>
      </c>
      <c r="P87" s="547">
        <v>0</v>
      </c>
      <c r="Q87" s="547">
        <v>0</v>
      </c>
      <c r="R87" s="547">
        <v>0</v>
      </c>
      <c r="S87" s="547">
        <v>0</v>
      </c>
      <c r="T87" s="547">
        <v>0</v>
      </c>
      <c r="U87" s="547">
        <v>0</v>
      </c>
      <c r="V87" s="547">
        <v>0</v>
      </c>
      <c r="W87" s="547">
        <v>0</v>
      </c>
      <c r="X87" s="547">
        <v>0</v>
      </c>
      <c r="Y87" s="547">
        <v>0</v>
      </c>
      <c r="Z87" s="547">
        <v>0</v>
      </c>
      <c r="AA87" s="547">
        <v>0</v>
      </c>
      <c r="AB87" s="547">
        <v>0</v>
      </c>
      <c r="AC87" s="547">
        <v>0</v>
      </c>
      <c r="AD87" s="547">
        <v>0</v>
      </c>
      <c r="AE87" s="547">
        <v>0</v>
      </c>
      <c r="AF87" s="547">
        <v>0</v>
      </c>
      <c r="AG87" s="547">
        <v>0</v>
      </c>
      <c r="AH87" s="547">
        <v>0</v>
      </c>
      <c r="AI87" s="547">
        <v>0</v>
      </c>
      <c r="AJ87" s="547">
        <v>0</v>
      </c>
      <c r="AK87" s="547">
        <v>0</v>
      </c>
      <c r="AL87" s="547">
        <v>0</v>
      </c>
      <c r="AM87" s="547">
        <v>0</v>
      </c>
      <c r="AN87" s="547">
        <v>0</v>
      </c>
      <c r="AO87" s="547">
        <v>0</v>
      </c>
      <c r="AP87" s="547">
        <v>0</v>
      </c>
      <c r="AQ87" s="547">
        <v>0</v>
      </c>
      <c r="AR87" s="547">
        <v>0</v>
      </c>
      <c r="AS87" s="547">
        <v>0</v>
      </c>
      <c r="AT87" s="547">
        <v>0</v>
      </c>
      <c r="AU87" s="547">
        <v>0</v>
      </c>
      <c r="AV87" s="547">
        <v>0</v>
      </c>
      <c r="AW87" s="547">
        <v>0</v>
      </c>
      <c r="AX87" s="547">
        <v>0</v>
      </c>
      <c r="AY87" s="547">
        <v>0</v>
      </c>
      <c r="AZ87" s="547">
        <v>0</v>
      </c>
      <c r="BA87" s="547">
        <v>0</v>
      </c>
      <c r="BB87" s="547">
        <v>0</v>
      </c>
      <c r="BC87" s="547">
        <v>0</v>
      </c>
      <c r="BD87" s="547">
        <v>0</v>
      </c>
      <c r="BE87" s="547">
        <v>0</v>
      </c>
      <c r="BF87" s="547">
        <v>0</v>
      </c>
      <c r="BG87" s="547">
        <v>0</v>
      </c>
      <c r="BH87" s="547">
        <v>0</v>
      </c>
      <c r="BI87" s="547">
        <v>0</v>
      </c>
      <c r="BJ87" s="547">
        <v>0</v>
      </c>
      <c r="BK87" s="547">
        <v>0</v>
      </c>
      <c r="BL87" s="547">
        <v>0</v>
      </c>
      <c r="BM87" s="547">
        <v>0</v>
      </c>
      <c r="BN87" s="547">
        <v>0</v>
      </c>
      <c r="BO87" s="547">
        <v>0</v>
      </c>
      <c r="BP87" s="547">
        <v>0</v>
      </c>
      <c r="BQ87" s="547">
        <v>0</v>
      </c>
      <c r="BR87" s="547">
        <v>0</v>
      </c>
      <c r="BS87" s="547">
        <v>0</v>
      </c>
      <c r="BT87" s="547">
        <v>0</v>
      </c>
      <c r="BU87" s="547">
        <v>0</v>
      </c>
      <c r="BV87" s="547">
        <v>0</v>
      </c>
      <c r="BW87" s="547">
        <v>0</v>
      </c>
      <c r="BX87" s="547">
        <v>0</v>
      </c>
      <c r="BY87" s="547">
        <v>0</v>
      </c>
      <c r="BZ87" s="547">
        <v>0</v>
      </c>
      <c r="CA87" s="547">
        <v>0</v>
      </c>
      <c r="CB87" s="547">
        <v>0</v>
      </c>
      <c r="CC87" s="547">
        <v>0</v>
      </c>
      <c r="CD87" s="547">
        <v>0</v>
      </c>
      <c r="CE87" s="547">
        <v>0</v>
      </c>
      <c r="CF87" s="547">
        <v>0</v>
      </c>
      <c r="CG87" s="547">
        <v>0</v>
      </c>
      <c r="CH87" s="547">
        <v>0</v>
      </c>
      <c r="CI87" s="547">
        <v>0</v>
      </c>
      <c r="CJ87" s="547">
        <v>0</v>
      </c>
      <c r="CK87" s="547">
        <v>0</v>
      </c>
      <c r="CL87" s="547">
        <v>0</v>
      </c>
      <c r="CM87" s="547">
        <v>0</v>
      </c>
      <c r="CN87" s="547">
        <v>0</v>
      </c>
      <c r="CO87" s="547">
        <v>0</v>
      </c>
      <c r="CP87" s="547">
        <v>0</v>
      </c>
      <c r="CQ87" s="547">
        <v>0</v>
      </c>
      <c r="CR87" s="547">
        <v>0</v>
      </c>
      <c r="CS87" s="547">
        <v>0</v>
      </c>
      <c r="CT87" s="547">
        <v>0</v>
      </c>
      <c r="CU87" s="547">
        <v>0</v>
      </c>
      <c r="CV87" s="547">
        <v>0</v>
      </c>
      <c r="CW87" s="547">
        <v>0</v>
      </c>
      <c r="CX87" s="547">
        <v>0</v>
      </c>
      <c r="CY87" s="547">
        <v>0</v>
      </c>
      <c r="CZ87" s="547">
        <v>0</v>
      </c>
      <c r="DA87" s="547">
        <v>0</v>
      </c>
      <c r="DB87" s="547">
        <v>0</v>
      </c>
      <c r="DC87" s="547">
        <v>0</v>
      </c>
      <c r="DD87" s="547">
        <v>0</v>
      </c>
      <c r="DE87" s="547">
        <v>0</v>
      </c>
      <c r="DF87" s="547">
        <v>0</v>
      </c>
      <c r="DG87" s="547">
        <v>0</v>
      </c>
      <c r="DH87" s="547">
        <v>0</v>
      </c>
      <c r="DI87" s="547">
        <v>0</v>
      </c>
      <c r="DJ87" s="547">
        <v>0</v>
      </c>
      <c r="DK87" s="547">
        <v>0</v>
      </c>
      <c r="DL87" s="547">
        <v>0</v>
      </c>
      <c r="DM87" s="547">
        <v>0</v>
      </c>
      <c r="DN87" s="547">
        <v>0</v>
      </c>
      <c r="DO87" s="547">
        <v>0</v>
      </c>
      <c r="DP87" s="547">
        <v>0</v>
      </c>
      <c r="DQ87" s="547">
        <v>0</v>
      </c>
      <c r="DR87" s="547">
        <v>0</v>
      </c>
      <c r="DS87" s="547">
        <v>0</v>
      </c>
      <c r="DT87" s="547">
        <v>0</v>
      </c>
      <c r="DU87" s="547">
        <v>0</v>
      </c>
      <c r="DV87" s="547">
        <v>0</v>
      </c>
      <c r="DW87" s="547">
        <v>0</v>
      </c>
      <c r="DX87" s="547">
        <v>0</v>
      </c>
      <c r="DY87" s="547">
        <v>0</v>
      </c>
      <c r="DZ87" s="547">
        <v>0</v>
      </c>
      <c r="EA87" s="547">
        <v>0</v>
      </c>
      <c r="EB87" s="547">
        <v>0</v>
      </c>
      <c r="EC87" s="547">
        <v>0</v>
      </c>
      <c r="ED87" s="547">
        <v>0</v>
      </c>
      <c r="EE87" s="547">
        <v>0</v>
      </c>
      <c r="EF87" s="547">
        <v>0</v>
      </c>
      <c r="EG87" s="547">
        <v>0</v>
      </c>
      <c r="EH87" s="547">
        <v>0</v>
      </c>
      <c r="EI87" s="547">
        <v>0</v>
      </c>
      <c r="EJ87" s="547">
        <v>0</v>
      </c>
      <c r="EK87" s="547">
        <v>0</v>
      </c>
      <c r="EL87" s="547">
        <v>0</v>
      </c>
      <c r="EM87" s="547">
        <v>0</v>
      </c>
      <c r="EN87" s="547">
        <v>0</v>
      </c>
      <c r="EO87" s="547">
        <v>0</v>
      </c>
      <c r="EP87" s="547">
        <v>0</v>
      </c>
      <c r="EQ87" s="547">
        <v>0</v>
      </c>
      <c r="ER87" s="547">
        <v>0</v>
      </c>
      <c r="ES87" s="547">
        <v>0</v>
      </c>
      <c r="ET87" s="547">
        <v>0</v>
      </c>
      <c r="EU87" s="547">
        <v>0</v>
      </c>
      <c r="EV87" s="547">
        <v>0</v>
      </c>
      <c r="EW87" s="547">
        <v>0</v>
      </c>
      <c r="EX87" s="547">
        <v>0</v>
      </c>
      <c r="EY87" s="547">
        <v>0</v>
      </c>
      <c r="EZ87" s="547">
        <v>0</v>
      </c>
      <c r="FA87" s="547">
        <v>0</v>
      </c>
      <c r="FB87" s="547">
        <v>0</v>
      </c>
      <c r="FC87" s="547">
        <v>0</v>
      </c>
      <c r="FD87" s="547">
        <v>0</v>
      </c>
      <c r="FE87" s="547">
        <v>0</v>
      </c>
      <c r="FF87" s="547">
        <v>0</v>
      </c>
      <c r="FG87" s="547">
        <v>0</v>
      </c>
      <c r="FH87" s="547">
        <v>0</v>
      </c>
      <c r="FI87" s="547">
        <v>0</v>
      </c>
      <c r="FJ87" s="547">
        <v>0</v>
      </c>
      <c r="FK87" s="547">
        <v>0</v>
      </c>
      <c r="FL87" s="547">
        <v>0</v>
      </c>
      <c r="FM87" s="547">
        <v>0</v>
      </c>
      <c r="FN87" s="547">
        <v>0</v>
      </c>
      <c r="FO87" s="547">
        <v>0</v>
      </c>
      <c r="FP87" s="547">
        <v>0</v>
      </c>
      <c r="FQ87" s="547">
        <v>0</v>
      </c>
      <c r="FR87" s="547">
        <v>0</v>
      </c>
      <c r="FS87" s="547">
        <v>0</v>
      </c>
      <c r="FT87" s="547">
        <v>0</v>
      </c>
      <c r="FU87" s="547">
        <v>0</v>
      </c>
      <c r="FV87" s="547">
        <v>0</v>
      </c>
    </row>
    <row r="88" spans="1:178" hidden="1" x14ac:dyDescent="0.15">
      <c r="A88" s="547">
        <v>4305562</v>
      </c>
      <c r="B88" s="547" t="s">
        <v>102</v>
      </c>
      <c r="C88" s="547" t="s">
        <v>102</v>
      </c>
      <c r="D88" s="547" t="s">
        <v>102</v>
      </c>
      <c r="E88" s="547" t="s">
        <v>102</v>
      </c>
      <c r="F88" s="547" t="s">
        <v>102</v>
      </c>
      <c r="G88" s="547" t="s">
        <v>102</v>
      </c>
      <c r="H88" s="547" t="s">
        <v>102</v>
      </c>
      <c r="I88" s="547" t="s">
        <v>102</v>
      </c>
      <c r="J88" s="547" t="s">
        <v>102</v>
      </c>
      <c r="K88" s="547" t="s">
        <v>102</v>
      </c>
      <c r="L88" s="547" t="s">
        <v>102</v>
      </c>
      <c r="M88" s="547" t="s">
        <v>102</v>
      </c>
      <c r="N88" s="547" t="s">
        <v>102</v>
      </c>
      <c r="O88" s="547" t="s">
        <v>102</v>
      </c>
      <c r="P88" s="547" t="s">
        <v>102</v>
      </c>
      <c r="Q88" s="547" t="s">
        <v>102</v>
      </c>
      <c r="R88" s="547" t="s">
        <v>102</v>
      </c>
      <c r="S88" s="547" t="s">
        <v>102</v>
      </c>
      <c r="T88" s="547" t="s">
        <v>102</v>
      </c>
      <c r="U88" s="547" t="s">
        <v>102</v>
      </c>
      <c r="V88" s="547" t="s">
        <v>102</v>
      </c>
      <c r="W88" s="547" t="s">
        <v>102</v>
      </c>
      <c r="X88" s="547" t="s">
        <v>102</v>
      </c>
      <c r="Y88" s="547" t="s">
        <v>102</v>
      </c>
      <c r="Z88" s="547" t="s">
        <v>102</v>
      </c>
      <c r="AA88" s="547" t="s">
        <v>102</v>
      </c>
      <c r="AB88" s="547" t="s">
        <v>102</v>
      </c>
      <c r="AC88" s="547" t="s">
        <v>102</v>
      </c>
      <c r="AD88" s="547" t="s">
        <v>102</v>
      </c>
      <c r="AE88" s="547" t="s">
        <v>102</v>
      </c>
      <c r="AF88" s="547" t="s">
        <v>102</v>
      </c>
      <c r="AG88" s="547" t="s">
        <v>102</v>
      </c>
      <c r="AH88" s="547" t="s">
        <v>102</v>
      </c>
      <c r="AI88" s="547" t="s">
        <v>102</v>
      </c>
      <c r="AJ88" s="547" t="s">
        <v>102</v>
      </c>
      <c r="AK88" s="547" t="s">
        <v>102</v>
      </c>
      <c r="AL88" s="547" t="s">
        <v>102</v>
      </c>
      <c r="AM88" s="547" t="s">
        <v>102</v>
      </c>
      <c r="AN88" s="547" t="s">
        <v>102</v>
      </c>
      <c r="AO88" s="547" t="s">
        <v>102</v>
      </c>
      <c r="AP88" s="547" t="s">
        <v>102</v>
      </c>
      <c r="AQ88" s="547" t="s">
        <v>102</v>
      </c>
      <c r="AR88" s="547" t="s">
        <v>102</v>
      </c>
      <c r="AS88" s="547" t="s">
        <v>102</v>
      </c>
      <c r="AT88" s="547" t="s">
        <v>102</v>
      </c>
      <c r="AU88" s="547" t="s">
        <v>102</v>
      </c>
      <c r="AV88" s="547" t="s">
        <v>102</v>
      </c>
      <c r="AW88" s="547" t="s">
        <v>102</v>
      </c>
      <c r="AX88" s="547" t="s">
        <v>102</v>
      </c>
      <c r="AY88" s="547" t="s">
        <v>102</v>
      </c>
      <c r="AZ88" s="547" t="s">
        <v>102</v>
      </c>
      <c r="BA88" s="547" t="s">
        <v>102</v>
      </c>
      <c r="BB88" s="547" t="s">
        <v>102</v>
      </c>
      <c r="BC88" s="547" t="s">
        <v>102</v>
      </c>
      <c r="BD88" s="547" t="s">
        <v>102</v>
      </c>
      <c r="BE88" s="547" t="s">
        <v>102</v>
      </c>
      <c r="BF88" s="547" t="s">
        <v>102</v>
      </c>
      <c r="BG88" s="547" t="s">
        <v>102</v>
      </c>
      <c r="BH88" s="547" t="s">
        <v>102</v>
      </c>
      <c r="BI88" s="547" t="s">
        <v>102</v>
      </c>
      <c r="BJ88" s="547" t="s">
        <v>102</v>
      </c>
      <c r="BK88" s="547" t="s">
        <v>102</v>
      </c>
      <c r="BL88" s="547" t="s">
        <v>102</v>
      </c>
      <c r="BM88" s="547" t="s">
        <v>102</v>
      </c>
      <c r="BN88" s="547" t="s">
        <v>102</v>
      </c>
      <c r="BO88" s="547" t="s">
        <v>102</v>
      </c>
      <c r="BP88" s="547" t="s">
        <v>102</v>
      </c>
      <c r="BQ88" s="547" t="s">
        <v>102</v>
      </c>
      <c r="BR88" s="547" t="s">
        <v>102</v>
      </c>
      <c r="BS88" s="547" t="s">
        <v>102</v>
      </c>
      <c r="BT88" s="547" t="s">
        <v>102</v>
      </c>
      <c r="BU88" s="547" t="s">
        <v>102</v>
      </c>
      <c r="BV88" s="547" t="s">
        <v>102</v>
      </c>
      <c r="BW88" s="547" t="s">
        <v>102</v>
      </c>
      <c r="BX88" s="547" t="s">
        <v>102</v>
      </c>
      <c r="BY88" s="547" t="s">
        <v>102</v>
      </c>
      <c r="BZ88" s="547" t="s">
        <v>102</v>
      </c>
      <c r="CA88" s="547" t="s">
        <v>102</v>
      </c>
      <c r="CB88" s="547" t="s">
        <v>102</v>
      </c>
      <c r="CC88" s="547" t="s">
        <v>102</v>
      </c>
      <c r="CD88" s="547" t="s">
        <v>102</v>
      </c>
      <c r="CE88" s="547" t="s">
        <v>102</v>
      </c>
      <c r="CF88" s="547" t="s">
        <v>102</v>
      </c>
      <c r="CG88" s="547" t="s">
        <v>102</v>
      </c>
      <c r="CH88" s="547" t="s">
        <v>102</v>
      </c>
      <c r="CI88" s="547" t="s">
        <v>102</v>
      </c>
      <c r="CJ88" s="547" t="s">
        <v>102</v>
      </c>
      <c r="CK88" s="547" t="s">
        <v>102</v>
      </c>
      <c r="CL88" s="547" t="s">
        <v>102</v>
      </c>
      <c r="CM88" s="547" t="s">
        <v>102</v>
      </c>
      <c r="CN88" s="547" t="s">
        <v>102</v>
      </c>
      <c r="CO88" s="547" t="s">
        <v>102</v>
      </c>
      <c r="CP88" s="547" t="s">
        <v>102</v>
      </c>
      <c r="CQ88" s="547" t="s">
        <v>102</v>
      </c>
      <c r="CR88" s="547" t="s">
        <v>102</v>
      </c>
      <c r="CS88" s="547" t="s">
        <v>102</v>
      </c>
      <c r="CT88" s="547" t="s">
        <v>102</v>
      </c>
      <c r="CU88" s="547" t="s">
        <v>102</v>
      </c>
      <c r="CV88" s="547" t="s">
        <v>102</v>
      </c>
      <c r="CW88" s="547" t="s">
        <v>102</v>
      </c>
      <c r="CX88" s="547" t="s">
        <v>102</v>
      </c>
      <c r="CY88" s="547" t="s">
        <v>102</v>
      </c>
      <c r="CZ88" s="547" t="s">
        <v>102</v>
      </c>
      <c r="DA88" s="547" t="s">
        <v>102</v>
      </c>
      <c r="DB88" s="547" t="s">
        <v>102</v>
      </c>
      <c r="DC88" s="547" t="s">
        <v>102</v>
      </c>
      <c r="DD88" s="547" t="s">
        <v>102</v>
      </c>
      <c r="DE88" s="547" t="s">
        <v>102</v>
      </c>
      <c r="DF88" s="547" t="s">
        <v>102</v>
      </c>
      <c r="DG88" s="547" t="s">
        <v>102</v>
      </c>
      <c r="DH88" s="547" t="s">
        <v>102</v>
      </c>
      <c r="DI88" s="547" t="s">
        <v>102</v>
      </c>
      <c r="DJ88" s="547" t="s">
        <v>102</v>
      </c>
      <c r="DK88" s="547" t="s">
        <v>102</v>
      </c>
      <c r="DL88" s="547" t="s">
        <v>102</v>
      </c>
      <c r="DM88" s="547" t="s">
        <v>102</v>
      </c>
      <c r="DN88" s="547" t="s">
        <v>102</v>
      </c>
      <c r="DO88" s="547" t="s">
        <v>102</v>
      </c>
      <c r="DP88" s="547" t="s">
        <v>102</v>
      </c>
      <c r="DQ88" s="547" t="s">
        <v>102</v>
      </c>
      <c r="DR88" s="547" t="s">
        <v>102</v>
      </c>
      <c r="DS88" s="547" t="s">
        <v>102</v>
      </c>
      <c r="DT88" s="547" t="s">
        <v>102</v>
      </c>
      <c r="DU88" s="547" t="s">
        <v>102</v>
      </c>
      <c r="DV88" s="547" t="s">
        <v>102</v>
      </c>
      <c r="DW88" s="547" t="s">
        <v>102</v>
      </c>
      <c r="DX88" s="547" t="s">
        <v>102</v>
      </c>
      <c r="DY88" s="547" t="s">
        <v>102</v>
      </c>
      <c r="DZ88" s="547" t="s">
        <v>102</v>
      </c>
      <c r="EA88" s="547" t="s">
        <v>102</v>
      </c>
      <c r="EB88" s="547" t="s">
        <v>102</v>
      </c>
      <c r="EC88" s="547" t="s">
        <v>102</v>
      </c>
      <c r="ED88" s="547" t="s">
        <v>102</v>
      </c>
      <c r="EE88" s="547" t="s">
        <v>102</v>
      </c>
      <c r="EF88" s="547" t="s">
        <v>102</v>
      </c>
      <c r="EG88" s="547" t="s">
        <v>102</v>
      </c>
      <c r="EH88" s="547" t="s">
        <v>102</v>
      </c>
      <c r="EI88" s="547" t="s">
        <v>102</v>
      </c>
      <c r="EJ88" s="547" t="s">
        <v>102</v>
      </c>
      <c r="EK88" s="547" t="s">
        <v>102</v>
      </c>
      <c r="EL88" s="547" t="s">
        <v>102</v>
      </c>
      <c r="EM88" s="547" t="s">
        <v>102</v>
      </c>
      <c r="EN88" s="547" t="s">
        <v>102</v>
      </c>
      <c r="EO88" s="547" t="s">
        <v>102</v>
      </c>
      <c r="EP88" s="547" t="s">
        <v>102</v>
      </c>
      <c r="EQ88" s="547" t="s">
        <v>102</v>
      </c>
      <c r="ER88" s="547" t="s">
        <v>102</v>
      </c>
      <c r="ES88" s="547" t="s">
        <v>102</v>
      </c>
      <c r="ET88" s="547" t="s">
        <v>102</v>
      </c>
      <c r="EU88" s="547" t="s">
        <v>102</v>
      </c>
      <c r="EV88" s="547" t="s">
        <v>102</v>
      </c>
      <c r="EW88" s="547" t="s">
        <v>102</v>
      </c>
      <c r="EX88" s="547" t="s">
        <v>102</v>
      </c>
      <c r="EY88" s="547" t="s">
        <v>102</v>
      </c>
      <c r="EZ88" s="547" t="s">
        <v>102</v>
      </c>
      <c r="FA88" s="547" t="s">
        <v>102</v>
      </c>
      <c r="FB88" s="547" t="s">
        <v>102</v>
      </c>
      <c r="FC88" s="547" t="s">
        <v>102</v>
      </c>
      <c r="FD88" s="547" t="s">
        <v>102</v>
      </c>
      <c r="FE88" s="547" t="s">
        <v>102</v>
      </c>
      <c r="FF88" s="547" t="s">
        <v>102</v>
      </c>
      <c r="FG88" s="547" t="s">
        <v>102</v>
      </c>
      <c r="FH88" s="547" t="s">
        <v>102</v>
      </c>
      <c r="FI88" s="547" t="s">
        <v>102</v>
      </c>
      <c r="FJ88" s="547" t="s">
        <v>102</v>
      </c>
      <c r="FK88" s="547" t="s">
        <v>102</v>
      </c>
      <c r="FL88" s="547" t="s">
        <v>102</v>
      </c>
      <c r="FM88" s="547" t="s">
        <v>102</v>
      </c>
      <c r="FN88" s="547" t="s">
        <v>102</v>
      </c>
      <c r="FO88" s="547" t="s">
        <v>102</v>
      </c>
      <c r="FP88" s="547" t="s">
        <v>102</v>
      </c>
      <c r="FQ88" s="547" t="s">
        <v>102</v>
      </c>
      <c r="FR88" s="547" t="s">
        <v>102</v>
      </c>
      <c r="FS88" s="547" t="s">
        <v>102</v>
      </c>
      <c r="FT88" s="547" t="s">
        <v>102</v>
      </c>
      <c r="FU88" s="547" t="s">
        <v>102</v>
      </c>
      <c r="FV88" s="547" t="s">
        <v>102</v>
      </c>
    </row>
    <row r="89" spans="1:178" hidden="1" x14ac:dyDescent="0.15">
      <c r="A89" s="547">
        <v>4290222</v>
      </c>
      <c r="B89" s="547" t="s">
        <v>102</v>
      </c>
      <c r="C89" s="547" t="s">
        <v>102</v>
      </c>
      <c r="D89" s="547" t="s">
        <v>102</v>
      </c>
      <c r="E89" s="547">
        <v>0</v>
      </c>
      <c r="F89" s="547">
        <v>0</v>
      </c>
      <c r="G89" s="547">
        <v>0</v>
      </c>
      <c r="H89" s="547">
        <v>0</v>
      </c>
      <c r="I89" s="547">
        <v>0</v>
      </c>
      <c r="J89" s="547">
        <v>0</v>
      </c>
      <c r="K89" s="547">
        <v>0</v>
      </c>
      <c r="L89" s="547">
        <v>0</v>
      </c>
      <c r="M89" s="547">
        <v>0</v>
      </c>
      <c r="N89" s="547">
        <v>0</v>
      </c>
      <c r="O89" s="547">
        <v>0</v>
      </c>
      <c r="P89" s="547">
        <v>0</v>
      </c>
      <c r="Q89" s="547">
        <v>0</v>
      </c>
      <c r="R89" s="547">
        <v>0</v>
      </c>
      <c r="S89" s="547">
        <v>0</v>
      </c>
      <c r="T89" s="547">
        <v>0</v>
      </c>
      <c r="U89" s="547">
        <v>0</v>
      </c>
      <c r="V89" s="547">
        <v>0</v>
      </c>
      <c r="W89" s="547">
        <v>0</v>
      </c>
      <c r="X89" s="547">
        <v>0</v>
      </c>
      <c r="Y89" s="547">
        <v>0</v>
      </c>
      <c r="Z89" s="547">
        <v>0</v>
      </c>
      <c r="AA89" s="547">
        <v>0</v>
      </c>
      <c r="AB89" s="547">
        <v>0</v>
      </c>
      <c r="AC89" s="547">
        <v>0</v>
      </c>
      <c r="AD89" s="547">
        <v>0</v>
      </c>
      <c r="AE89" s="547">
        <v>0</v>
      </c>
      <c r="AF89" s="547">
        <v>0</v>
      </c>
      <c r="AG89" s="547">
        <v>0</v>
      </c>
      <c r="AH89" s="547">
        <v>0</v>
      </c>
      <c r="AI89" s="547">
        <v>0</v>
      </c>
      <c r="AJ89" s="547">
        <v>0</v>
      </c>
      <c r="AK89" s="547">
        <v>0</v>
      </c>
      <c r="AL89" s="547">
        <v>0</v>
      </c>
      <c r="AM89" s="547">
        <v>0</v>
      </c>
      <c r="AN89" s="547">
        <v>0</v>
      </c>
      <c r="AO89" s="547">
        <v>0</v>
      </c>
      <c r="AP89" s="547">
        <v>0</v>
      </c>
      <c r="AQ89" s="547">
        <v>0</v>
      </c>
      <c r="AR89" s="547">
        <v>0</v>
      </c>
      <c r="AS89" s="547">
        <v>0</v>
      </c>
      <c r="AT89" s="547">
        <v>0</v>
      </c>
      <c r="AU89" s="547">
        <v>0</v>
      </c>
      <c r="AV89" s="547">
        <v>0</v>
      </c>
      <c r="AW89" s="547">
        <v>0</v>
      </c>
      <c r="AX89" s="547">
        <v>0</v>
      </c>
      <c r="AY89" s="547">
        <v>0</v>
      </c>
      <c r="AZ89" s="547">
        <v>0</v>
      </c>
      <c r="BA89" s="547">
        <v>0</v>
      </c>
      <c r="BB89" s="547">
        <v>0</v>
      </c>
      <c r="BC89" s="547">
        <v>0</v>
      </c>
      <c r="BD89" s="547">
        <v>0</v>
      </c>
      <c r="BE89" s="547">
        <v>0</v>
      </c>
      <c r="BF89" s="547">
        <v>0</v>
      </c>
      <c r="BG89" s="547">
        <v>0</v>
      </c>
      <c r="BH89" s="547">
        <v>0</v>
      </c>
      <c r="BI89" s="547">
        <v>0</v>
      </c>
      <c r="BJ89" s="547">
        <v>0</v>
      </c>
      <c r="BK89" s="547">
        <v>0</v>
      </c>
      <c r="BL89" s="547">
        <v>0</v>
      </c>
      <c r="BM89" s="547">
        <v>0</v>
      </c>
      <c r="BN89" s="547">
        <v>0</v>
      </c>
      <c r="BO89" s="547">
        <v>0</v>
      </c>
      <c r="BP89" s="547">
        <v>0</v>
      </c>
      <c r="BQ89" s="547">
        <v>0</v>
      </c>
      <c r="BR89" s="547">
        <v>0</v>
      </c>
      <c r="BS89" s="547">
        <v>0</v>
      </c>
      <c r="BT89" s="547">
        <v>0</v>
      </c>
      <c r="BU89" s="547">
        <v>0</v>
      </c>
      <c r="BV89" s="547">
        <v>0</v>
      </c>
      <c r="BW89" s="547">
        <v>0</v>
      </c>
      <c r="BX89" s="547">
        <v>0</v>
      </c>
      <c r="BY89" s="547">
        <v>0</v>
      </c>
      <c r="BZ89" s="547">
        <v>0</v>
      </c>
      <c r="CA89" s="547">
        <v>0</v>
      </c>
      <c r="CB89" s="547">
        <v>0</v>
      </c>
      <c r="CC89" s="547">
        <v>0</v>
      </c>
      <c r="CD89" s="547">
        <v>0</v>
      </c>
      <c r="CE89" s="547">
        <v>0</v>
      </c>
      <c r="CF89" s="547">
        <v>0</v>
      </c>
      <c r="CG89" s="547">
        <v>0</v>
      </c>
      <c r="CH89" s="547">
        <v>0</v>
      </c>
      <c r="CI89" s="547">
        <v>0</v>
      </c>
      <c r="CJ89" s="547">
        <v>0</v>
      </c>
      <c r="CK89" s="547">
        <v>0</v>
      </c>
      <c r="CL89" s="547">
        <v>0</v>
      </c>
      <c r="CM89" s="547">
        <v>0</v>
      </c>
      <c r="CN89" s="547">
        <v>0</v>
      </c>
      <c r="CO89" s="547">
        <v>0</v>
      </c>
      <c r="CP89" s="547">
        <v>0</v>
      </c>
      <c r="CQ89" s="547">
        <v>0</v>
      </c>
      <c r="CR89" s="547">
        <v>0</v>
      </c>
      <c r="CS89" s="547">
        <v>0</v>
      </c>
      <c r="CT89" s="547">
        <v>0</v>
      </c>
      <c r="CU89" s="547">
        <v>0</v>
      </c>
      <c r="CV89" s="547">
        <v>0</v>
      </c>
      <c r="CW89" s="547">
        <v>0</v>
      </c>
      <c r="CX89" s="547">
        <v>0</v>
      </c>
      <c r="CY89" s="547">
        <v>0</v>
      </c>
      <c r="CZ89" s="547">
        <v>0</v>
      </c>
      <c r="DA89" s="547">
        <v>0</v>
      </c>
      <c r="DB89" s="547">
        <v>0</v>
      </c>
      <c r="DC89" s="547">
        <v>0</v>
      </c>
      <c r="DD89" s="547">
        <v>0</v>
      </c>
      <c r="DE89" s="547">
        <v>0</v>
      </c>
      <c r="DF89" s="547">
        <v>0</v>
      </c>
      <c r="DG89" s="547">
        <v>0</v>
      </c>
      <c r="DH89" s="547">
        <v>0</v>
      </c>
      <c r="DI89" s="547">
        <v>0</v>
      </c>
      <c r="DJ89" s="547">
        <v>0</v>
      </c>
      <c r="DK89" s="547">
        <v>0</v>
      </c>
      <c r="DL89" s="547">
        <v>0</v>
      </c>
      <c r="DM89" s="547">
        <v>0</v>
      </c>
      <c r="DN89" s="547">
        <v>0</v>
      </c>
      <c r="DO89" s="547">
        <v>0</v>
      </c>
      <c r="DP89" s="547">
        <v>0</v>
      </c>
      <c r="DQ89" s="547">
        <v>0</v>
      </c>
      <c r="DR89" s="547">
        <v>0</v>
      </c>
      <c r="DS89" s="547">
        <v>0</v>
      </c>
      <c r="DT89" s="547">
        <v>0</v>
      </c>
      <c r="DU89" s="547">
        <v>0</v>
      </c>
      <c r="DV89" s="547">
        <v>0</v>
      </c>
      <c r="DW89" s="547">
        <v>0</v>
      </c>
      <c r="DX89" s="547">
        <v>0</v>
      </c>
      <c r="DY89" s="547">
        <v>0</v>
      </c>
      <c r="DZ89" s="547">
        <v>0</v>
      </c>
      <c r="EA89" s="547">
        <v>0</v>
      </c>
      <c r="EB89" s="547">
        <v>0</v>
      </c>
      <c r="EC89" s="547">
        <v>0</v>
      </c>
      <c r="ED89" s="547">
        <v>0</v>
      </c>
      <c r="EE89" s="547">
        <v>0</v>
      </c>
      <c r="EF89" s="547">
        <v>0</v>
      </c>
      <c r="EG89" s="547">
        <v>0</v>
      </c>
      <c r="EH89" s="547">
        <v>0</v>
      </c>
      <c r="EI89" s="547">
        <v>0</v>
      </c>
      <c r="EJ89" s="547">
        <v>0</v>
      </c>
      <c r="EK89" s="547">
        <v>0</v>
      </c>
      <c r="EL89" s="547">
        <v>0</v>
      </c>
      <c r="EM89" s="547">
        <v>0</v>
      </c>
      <c r="EN89" s="547">
        <v>0</v>
      </c>
      <c r="EO89" s="547">
        <v>0</v>
      </c>
      <c r="EP89" s="547">
        <v>0</v>
      </c>
      <c r="EQ89" s="547">
        <v>0</v>
      </c>
      <c r="ER89" s="547">
        <v>0</v>
      </c>
      <c r="ES89" s="547">
        <v>0</v>
      </c>
      <c r="ET89" s="547">
        <v>0</v>
      </c>
      <c r="EU89" s="547">
        <v>0</v>
      </c>
      <c r="EV89" s="547">
        <v>0</v>
      </c>
      <c r="EW89" s="547">
        <v>0</v>
      </c>
      <c r="EX89" s="547">
        <v>0</v>
      </c>
      <c r="EY89" s="547">
        <v>0</v>
      </c>
      <c r="EZ89" s="547">
        <v>0</v>
      </c>
      <c r="FA89" s="547">
        <v>0</v>
      </c>
      <c r="FB89" s="547">
        <v>0</v>
      </c>
      <c r="FC89" s="547">
        <v>0</v>
      </c>
      <c r="FD89" s="547">
        <v>0</v>
      </c>
      <c r="FE89" s="547">
        <v>0</v>
      </c>
      <c r="FF89" s="547">
        <v>0</v>
      </c>
      <c r="FG89" s="547">
        <v>0</v>
      </c>
      <c r="FH89" s="547">
        <v>0</v>
      </c>
      <c r="FI89" s="547">
        <v>0</v>
      </c>
      <c r="FJ89" s="547">
        <v>0</v>
      </c>
      <c r="FK89" s="547">
        <v>0</v>
      </c>
      <c r="FL89" s="547">
        <v>0</v>
      </c>
      <c r="FM89" s="547">
        <v>0</v>
      </c>
      <c r="FN89" s="547">
        <v>0</v>
      </c>
      <c r="FO89" s="547">
        <v>0</v>
      </c>
      <c r="FP89" s="547">
        <v>0</v>
      </c>
      <c r="FQ89" s="547">
        <v>0</v>
      </c>
      <c r="FR89" s="547">
        <v>0</v>
      </c>
      <c r="FS89" s="547">
        <v>0</v>
      </c>
      <c r="FT89" s="547">
        <v>0</v>
      </c>
      <c r="FU89" s="547">
        <v>0</v>
      </c>
      <c r="FV89" s="547">
        <v>0</v>
      </c>
    </row>
    <row r="90" spans="1:178" hidden="1" x14ac:dyDescent="0.15">
      <c r="A90" s="547">
        <v>4279711</v>
      </c>
      <c r="B90" s="547" t="s">
        <v>102</v>
      </c>
      <c r="C90" s="547" t="s">
        <v>102</v>
      </c>
      <c r="D90" s="547" t="s">
        <v>102</v>
      </c>
      <c r="E90" s="547" t="s">
        <v>102</v>
      </c>
      <c r="F90" s="547" t="s">
        <v>102</v>
      </c>
      <c r="G90" s="547" t="s">
        <v>102</v>
      </c>
      <c r="H90" s="547" t="s">
        <v>102</v>
      </c>
      <c r="I90" s="547" t="s">
        <v>102</v>
      </c>
      <c r="J90" s="547" t="s">
        <v>102</v>
      </c>
      <c r="K90" s="547" t="s">
        <v>102</v>
      </c>
      <c r="L90" s="547" t="s">
        <v>102</v>
      </c>
      <c r="M90" s="547" t="s">
        <v>102</v>
      </c>
      <c r="N90" s="547" t="s">
        <v>102</v>
      </c>
      <c r="O90" s="547" t="s">
        <v>102</v>
      </c>
      <c r="P90" s="547" t="s">
        <v>102</v>
      </c>
      <c r="Q90" s="547" t="s">
        <v>102</v>
      </c>
      <c r="R90" s="547" t="s">
        <v>102</v>
      </c>
      <c r="S90" s="547" t="s">
        <v>102</v>
      </c>
      <c r="T90" s="547" t="s">
        <v>102</v>
      </c>
      <c r="U90" s="547" t="s">
        <v>102</v>
      </c>
      <c r="V90" s="547" t="s">
        <v>102</v>
      </c>
      <c r="W90" s="547" t="s">
        <v>102</v>
      </c>
      <c r="X90" s="547" t="s">
        <v>102</v>
      </c>
      <c r="Y90" s="547" t="s">
        <v>102</v>
      </c>
      <c r="Z90" s="547" t="s">
        <v>102</v>
      </c>
      <c r="AA90" s="547" t="s">
        <v>102</v>
      </c>
      <c r="AB90" s="547" t="s">
        <v>102</v>
      </c>
      <c r="AC90" s="547" t="s">
        <v>102</v>
      </c>
      <c r="AD90" s="547" t="s">
        <v>102</v>
      </c>
      <c r="AE90" s="547" t="s">
        <v>102</v>
      </c>
      <c r="AF90" s="547" t="s">
        <v>102</v>
      </c>
      <c r="AG90" s="547" t="s">
        <v>102</v>
      </c>
      <c r="AH90" s="547" t="s">
        <v>102</v>
      </c>
      <c r="AI90" s="547" t="s">
        <v>102</v>
      </c>
      <c r="AJ90" s="547" t="s">
        <v>102</v>
      </c>
      <c r="AK90" s="547" t="s">
        <v>102</v>
      </c>
      <c r="AL90" s="547" t="s">
        <v>102</v>
      </c>
      <c r="AM90" s="547" t="s">
        <v>102</v>
      </c>
      <c r="AN90" s="547" t="s">
        <v>102</v>
      </c>
      <c r="AO90" s="547" t="s">
        <v>102</v>
      </c>
      <c r="AP90" s="547" t="s">
        <v>102</v>
      </c>
      <c r="AQ90" s="547" t="s">
        <v>102</v>
      </c>
      <c r="AR90" s="547" t="s">
        <v>102</v>
      </c>
      <c r="AS90" s="547" t="s">
        <v>102</v>
      </c>
      <c r="AT90" s="547" t="s">
        <v>102</v>
      </c>
      <c r="AU90" s="547" t="s">
        <v>102</v>
      </c>
      <c r="AV90" s="547" t="s">
        <v>102</v>
      </c>
      <c r="AW90" s="547" t="s">
        <v>102</v>
      </c>
      <c r="AX90" s="547" t="s">
        <v>102</v>
      </c>
      <c r="AY90" s="547" t="s">
        <v>102</v>
      </c>
      <c r="AZ90" s="547" t="s">
        <v>102</v>
      </c>
      <c r="BA90" s="547" t="s">
        <v>102</v>
      </c>
      <c r="BB90" s="547" t="s">
        <v>102</v>
      </c>
      <c r="BC90" s="547" t="s">
        <v>102</v>
      </c>
      <c r="BD90" s="547" t="s">
        <v>102</v>
      </c>
      <c r="BE90" s="547" t="s">
        <v>102</v>
      </c>
      <c r="BF90" s="547" t="s">
        <v>102</v>
      </c>
      <c r="BG90" s="547" t="s">
        <v>102</v>
      </c>
      <c r="BH90" s="547" t="s">
        <v>102</v>
      </c>
      <c r="BI90" s="547" t="s">
        <v>102</v>
      </c>
      <c r="BJ90" s="547" t="s">
        <v>102</v>
      </c>
      <c r="BK90" s="547" t="s">
        <v>102</v>
      </c>
      <c r="BL90" s="547" t="s">
        <v>102</v>
      </c>
      <c r="BM90" s="547" t="s">
        <v>102</v>
      </c>
      <c r="BN90" s="547" t="s">
        <v>102</v>
      </c>
      <c r="BO90" s="547" t="s">
        <v>102</v>
      </c>
      <c r="BP90" s="547" t="s">
        <v>102</v>
      </c>
      <c r="BQ90" s="547" t="s">
        <v>102</v>
      </c>
      <c r="BR90" s="547" t="s">
        <v>102</v>
      </c>
      <c r="BS90" s="547" t="s">
        <v>102</v>
      </c>
      <c r="BT90" s="547" t="s">
        <v>102</v>
      </c>
      <c r="BU90" s="547" t="s">
        <v>102</v>
      </c>
      <c r="BV90" s="547" t="s">
        <v>102</v>
      </c>
      <c r="BW90" s="547" t="s">
        <v>102</v>
      </c>
      <c r="BX90" s="547" t="s">
        <v>102</v>
      </c>
      <c r="BY90" s="547" t="s">
        <v>102</v>
      </c>
      <c r="BZ90" s="547" t="s">
        <v>102</v>
      </c>
      <c r="CA90" s="547" t="s">
        <v>102</v>
      </c>
      <c r="CB90" s="547" t="s">
        <v>102</v>
      </c>
      <c r="CC90" s="547" t="s">
        <v>102</v>
      </c>
      <c r="CD90" s="547" t="s">
        <v>102</v>
      </c>
      <c r="CE90" s="547" t="s">
        <v>102</v>
      </c>
      <c r="CF90" s="547" t="s">
        <v>102</v>
      </c>
      <c r="CG90" s="547" t="s">
        <v>102</v>
      </c>
      <c r="CH90" s="547" t="s">
        <v>102</v>
      </c>
      <c r="CI90" s="547" t="s">
        <v>102</v>
      </c>
      <c r="CJ90" s="547" t="s">
        <v>102</v>
      </c>
      <c r="CK90" s="547" t="s">
        <v>102</v>
      </c>
      <c r="CL90" s="547" t="s">
        <v>102</v>
      </c>
      <c r="CM90" s="547" t="s">
        <v>102</v>
      </c>
      <c r="CN90" s="547" t="s">
        <v>102</v>
      </c>
      <c r="CO90" s="547" t="s">
        <v>102</v>
      </c>
      <c r="CP90" s="547" t="s">
        <v>102</v>
      </c>
      <c r="CQ90" s="547" t="s">
        <v>102</v>
      </c>
      <c r="CR90" s="547" t="s">
        <v>102</v>
      </c>
      <c r="CS90" s="547" t="s">
        <v>102</v>
      </c>
      <c r="CT90" s="547" t="s">
        <v>102</v>
      </c>
      <c r="CU90" s="547" t="s">
        <v>102</v>
      </c>
      <c r="CV90" s="547" t="s">
        <v>102</v>
      </c>
      <c r="CW90" s="547" t="s">
        <v>102</v>
      </c>
      <c r="CX90" s="547" t="s">
        <v>102</v>
      </c>
      <c r="CY90" s="547" t="s">
        <v>102</v>
      </c>
      <c r="CZ90" s="547" t="s">
        <v>102</v>
      </c>
      <c r="DA90" s="547" t="s">
        <v>102</v>
      </c>
      <c r="DB90" s="547" t="s">
        <v>102</v>
      </c>
      <c r="DC90" s="547" t="s">
        <v>102</v>
      </c>
      <c r="DD90" s="547" t="s">
        <v>102</v>
      </c>
      <c r="DE90" s="547" t="s">
        <v>102</v>
      </c>
      <c r="DF90" s="547" t="s">
        <v>102</v>
      </c>
      <c r="DG90" s="547" t="s">
        <v>102</v>
      </c>
      <c r="DH90" s="547" t="s">
        <v>102</v>
      </c>
      <c r="DI90" s="547" t="s">
        <v>102</v>
      </c>
      <c r="DJ90" s="547" t="s">
        <v>102</v>
      </c>
      <c r="DK90" s="547" t="s">
        <v>102</v>
      </c>
      <c r="DL90" s="547" t="s">
        <v>102</v>
      </c>
      <c r="DM90" s="547" t="s">
        <v>102</v>
      </c>
      <c r="DN90" s="547" t="s">
        <v>102</v>
      </c>
      <c r="DO90" s="547" t="s">
        <v>102</v>
      </c>
      <c r="DP90" s="547" t="s">
        <v>102</v>
      </c>
      <c r="DQ90" s="547" t="s">
        <v>102</v>
      </c>
      <c r="DR90" s="547" t="s">
        <v>102</v>
      </c>
      <c r="DS90" s="547" t="s">
        <v>102</v>
      </c>
      <c r="DT90" s="547" t="s">
        <v>102</v>
      </c>
      <c r="DU90" s="547" t="s">
        <v>102</v>
      </c>
      <c r="DV90" s="547" t="s">
        <v>102</v>
      </c>
      <c r="DW90" s="547" t="s">
        <v>102</v>
      </c>
      <c r="DX90" s="547" t="s">
        <v>102</v>
      </c>
      <c r="DY90" s="547" t="s">
        <v>102</v>
      </c>
      <c r="DZ90" s="547" t="s">
        <v>102</v>
      </c>
      <c r="EA90" s="547" t="s">
        <v>102</v>
      </c>
      <c r="EB90" s="547" t="s">
        <v>102</v>
      </c>
      <c r="EC90" s="547" t="s">
        <v>102</v>
      </c>
      <c r="ED90" s="547" t="s">
        <v>102</v>
      </c>
      <c r="EE90" s="547" t="s">
        <v>102</v>
      </c>
      <c r="EF90" s="547" t="s">
        <v>102</v>
      </c>
      <c r="EG90" s="547" t="s">
        <v>102</v>
      </c>
      <c r="EH90" s="547" t="s">
        <v>102</v>
      </c>
      <c r="EI90" s="547" t="s">
        <v>102</v>
      </c>
      <c r="EJ90" s="547" t="s">
        <v>102</v>
      </c>
      <c r="EK90" s="547" t="s">
        <v>102</v>
      </c>
      <c r="EL90" s="547" t="s">
        <v>102</v>
      </c>
      <c r="EM90" s="547" t="s">
        <v>102</v>
      </c>
      <c r="EN90" s="547" t="s">
        <v>102</v>
      </c>
      <c r="EO90" s="547" t="s">
        <v>102</v>
      </c>
      <c r="EP90" s="547" t="s">
        <v>102</v>
      </c>
      <c r="EQ90" s="547" t="s">
        <v>102</v>
      </c>
      <c r="ER90" s="547" t="s">
        <v>102</v>
      </c>
      <c r="ES90" s="547" t="s">
        <v>102</v>
      </c>
      <c r="ET90" s="547" t="s">
        <v>102</v>
      </c>
      <c r="EU90" s="547" t="s">
        <v>102</v>
      </c>
      <c r="EV90" s="547" t="s">
        <v>102</v>
      </c>
      <c r="EW90" s="547" t="s">
        <v>102</v>
      </c>
      <c r="EX90" s="547" t="s">
        <v>102</v>
      </c>
      <c r="EY90" s="547" t="s">
        <v>102</v>
      </c>
      <c r="EZ90" s="547" t="s">
        <v>102</v>
      </c>
      <c r="FA90" s="547" t="s">
        <v>102</v>
      </c>
      <c r="FB90" s="547" t="s">
        <v>102</v>
      </c>
      <c r="FC90" s="547" t="s">
        <v>102</v>
      </c>
      <c r="FD90" s="547" t="s">
        <v>102</v>
      </c>
      <c r="FE90" s="547" t="s">
        <v>102</v>
      </c>
      <c r="FF90" s="547" t="s">
        <v>102</v>
      </c>
      <c r="FG90" s="547" t="s">
        <v>102</v>
      </c>
      <c r="FH90" s="547" t="s">
        <v>102</v>
      </c>
      <c r="FI90" s="547" t="s">
        <v>102</v>
      </c>
      <c r="FJ90" s="547" t="s">
        <v>102</v>
      </c>
      <c r="FK90" s="547" t="s">
        <v>102</v>
      </c>
      <c r="FL90" s="547" t="s">
        <v>102</v>
      </c>
      <c r="FM90" s="547" t="s">
        <v>102</v>
      </c>
      <c r="FN90" s="547" t="s">
        <v>102</v>
      </c>
      <c r="FO90" s="547" t="s">
        <v>102</v>
      </c>
      <c r="FP90" s="547" t="s">
        <v>102</v>
      </c>
      <c r="FQ90" s="547" t="s">
        <v>102</v>
      </c>
      <c r="FR90" s="547" t="s">
        <v>102</v>
      </c>
      <c r="FS90" s="547" t="s">
        <v>102</v>
      </c>
      <c r="FT90" s="547" t="s">
        <v>102</v>
      </c>
      <c r="FU90" s="547" t="s">
        <v>102</v>
      </c>
      <c r="FV90" s="547" t="s">
        <v>102</v>
      </c>
    </row>
    <row r="91" spans="1:178" hidden="1" x14ac:dyDescent="0.15">
      <c r="A91" s="547">
        <v>4261103</v>
      </c>
      <c r="B91" s="547" t="s">
        <v>422</v>
      </c>
      <c r="C91" s="547" t="s">
        <v>21611</v>
      </c>
      <c r="D91" s="547" t="s">
        <v>21612</v>
      </c>
      <c r="E91" s="547" t="s">
        <v>21613</v>
      </c>
      <c r="F91" s="547" t="s">
        <v>21614</v>
      </c>
      <c r="G91" s="547" t="s">
        <v>21615</v>
      </c>
      <c r="H91" s="547" t="s">
        <v>21616</v>
      </c>
      <c r="I91" s="547" t="s">
        <v>21617</v>
      </c>
      <c r="J91" s="547" t="s">
        <v>21618</v>
      </c>
      <c r="K91" s="547" t="s">
        <v>21619</v>
      </c>
      <c r="L91" s="547" t="s">
        <v>21620</v>
      </c>
      <c r="M91" s="547" t="s">
        <v>21621</v>
      </c>
      <c r="N91" s="547" t="s">
        <v>21622</v>
      </c>
      <c r="O91" s="547" t="s">
        <v>21623</v>
      </c>
      <c r="P91" s="547" t="s">
        <v>21624</v>
      </c>
      <c r="Q91" s="547" t="s">
        <v>21625</v>
      </c>
      <c r="R91" s="547" t="s">
        <v>21626</v>
      </c>
      <c r="S91" s="547" t="s">
        <v>21627</v>
      </c>
      <c r="T91" s="547" t="s">
        <v>21628</v>
      </c>
      <c r="U91" s="547" t="s">
        <v>21629</v>
      </c>
      <c r="V91" s="547" t="s">
        <v>21630</v>
      </c>
      <c r="W91" s="547" t="s">
        <v>21631</v>
      </c>
      <c r="X91" s="547" t="s">
        <v>21632</v>
      </c>
      <c r="Y91" s="547" t="s">
        <v>21633</v>
      </c>
      <c r="Z91" s="547" t="s">
        <v>21634</v>
      </c>
      <c r="AA91" s="547" t="s">
        <v>21635</v>
      </c>
      <c r="AB91" s="547" t="s">
        <v>21636</v>
      </c>
      <c r="AC91" s="547" t="s">
        <v>21637</v>
      </c>
      <c r="AD91" s="547" t="s">
        <v>21638</v>
      </c>
      <c r="AE91" s="547" t="s">
        <v>21639</v>
      </c>
      <c r="AF91" s="547" t="s">
        <v>21640</v>
      </c>
      <c r="AG91" s="547" t="s">
        <v>21641</v>
      </c>
      <c r="AH91" s="547" t="s">
        <v>21642</v>
      </c>
      <c r="AI91" s="547" t="s">
        <v>21643</v>
      </c>
      <c r="AJ91" s="547" t="s">
        <v>21644</v>
      </c>
      <c r="AK91" s="547" t="s">
        <v>21645</v>
      </c>
      <c r="AL91" s="547" t="s">
        <v>21646</v>
      </c>
      <c r="AM91" s="547" t="s">
        <v>21647</v>
      </c>
      <c r="AN91" s="547" t="s">
        <v>21648</v>
      </c>
      <c r="AO91" s="547" t="s">
        <v>21649</v>
      </c>
      <c r="AP91" s="547" t="s">
        <v>21650</v>
      </c>
      <c r="AQ91" s="547" t="s">
        <v>21651</v>
      </c>
      <c r="AR91" s="547" t="s">
        <v>21652</v>
      </c>
      <c r="AS91" s="547" t="s">
        <v>21653</v>
      </c>
      <c r="AT91" s="547" t="s">
        <v>21654</v>
      </c>
      <c r="AU91" s="547" t="s">
        <v>21655</v>
      </c>
      <c r="AV91" s="547" t="s">
        <v>21656</v>
      </c>
      <c r="AW91" s="547" t="s">
        <v>21657</v>
      </c>
      <c r="AX91" s="547" t="s">
        <v>21658</v>
      </c>
      <c r="AY91" s="547" t="s">
        <v>21659</v>
      </c>
      <c r="AZ91" s="547" t="s">
        <v>21660</v>
      </c>
      <c r="BA91" s="547" t="s">
        <v>21661</v>
      </c>
      <c r="BB91" s="547" t="s">
        <v>21662</v>
      </c>
      <c r="BC91" s="547" t="s">
        <v>21663</v>
      </c>
      <c r="BD91" s="547" t="s">
        <v>102</v>
      </c>
      <c r="BE91" s="547" t="s">
        <v>21664</v>
      </c>
      <c r="BF91" s="547" t="s">
        <v>21665</v>
      </c>
      <c r="BG91" s="547" t="s">
        <v>102</v>
      </c>
      <c r="BH91" s="547" t="s">
        <v>21666</v>
      </c>
      <c r="BI91" s="547" t="s">
        <v>21667</v>
      </c>
      <c r="BJ91" s="547" t="s">
        <v>21668</v>
      </c>
      <c r="BK91" s="547" t="s">
        <v>21669</v>
      </c>
      <c r="BL91" s="547" t="s">
        <v>21670</v>
      </c>
      <c r="BM91" s="547" t="s">
        <v>21671</v>
      </c>
      <c r="BN91" s="547" t="s">
        <v>21672</v>
      </c>
      <c r="BO91" s="547" t="s">
        <v>21673</v>
      </c>
      <c r="BP91" s="547" t="s">
        <v>21674</v>
      </c>
      <c r="BQ91" s="547" t="s">
        <v>21675</v>
      </c>
      <c r="BR91" s="547" t="s">
        <v>21676</v>
      </c>
      <c r="BS91" s="547" t="s">
        <v>21677</v>
      </c>
      <c r="BT91" s="547" t="s">
        <v>21678</v>
      </c>
      <c r="BU91" s="547" t="s">
        <v>21679</v>
      </c>
      <c r="BV91" s="547" t="s">
        <v>21680</v>
      </c>
      <c r="BW91" s="547" t="s">
        <v>21681</v>
      </c>
      <c r="BX91" s="547" t="s">
        <v>21682</v>
      </c>
      <c r="BY91" s="547" t="s">
        <v>21683</v>
      </c>
      <c r="BZ91" s="547" t="s">
        <v>21684</v>
      </c>
      <c r="CA91" s="547" t="s">
        <v>21685</v>
      </c>
      <c r="CB91" s="547" t="s">
        <v>21686</v>
      </c>
      <c r="CC91" s="547" t="s">
        <v>21687</v>
      </c>
      <c r="CD91" s="547" t="s">
        <v>21688</v>
      </c>
      <c r="CE91" s="547" t="s">
        <v>21689</v>
      </c>
      <c r="CF91" s="547" t="s">
        <v>21690</v>
      </c>
      <c r="CG91" s="547" t="s">
        <v>21691</v>
      </c>
      <c r="CH91" s="547" t="s">
        <v>21692</v>
      </c>
      <c r="CI91" s="547" t="s">
        <v>21693</v>
      </c>
      <c r="CJ91" s="547" t="s">
        <v>21694</v>
      </c>
      <c r="CK91" s="547" t="s">
        <v>21695</v>
      </c>
      <c r="CL91" s="547" t="s">
        <v>21696</v>
      </c>
      <c r="CM91" s="547" t="s">
        <v>21697</v>
      </c>
      <c r="CN91" s="547" t="s">
        <v>21698</v>
      </c>
      <c r="CO91" s="547" t="s">
        <v>21699</v>
      </c>
      <c r="CP91" s="547" t="s">
        <v>21700</v>
      </c>
      <c r="CQ91" s="547" t="s">
        <v>21701</v>
      </c>
      <c r="CR91" s="547" t="s">
        <v>21702</v>
      </c>
      <c r="CS91" s="547" t="s">
        <v>21703</v>
      </c>
      <c r="CT91" s="547" t="s">
        <v>21704</v>
      </c>
      <c r="CU91" s="547" t="s">
        <v>21705</v>
      </c>
      <c r="CV91" s="547" t="s">
        <v>21706</v>
      </c>
      <c r="CW91" s="547" t="s">
        <v>21707</v>
      </c>
      <c r="CX91" s="547" t="s">
        <v>21708</v>
      </c>
      <c r="CY91" s="547" t="s">
        <v>21709</v>
      </c>
      <c r="CZ91" s="547" t="s">
        <v>21710</v>
      </c>
      <c r="DA91" s="547" t="s">
        <v>21711</v>
      </c>
      <c r="DB91" s="547" t="s">
        <v>21712</v>
      </c>
      <c r="DC91" s="547" t="s">
        <v>21713</v>
      </c>
      <c r="DD91" s="547" t="s">
        <v>21714</v>
      </c>
      <c r="DE91" s="547" t="s">
        <v>21715</v>
      </c>
      <c r="DF91" s="547" t="s">
        <v>21716</v>
      </c>
      <c r="DG91" s="547" t="s">
        <v>21717</v>
      </c>
      <c r="DH91" s="547" t="s">
        <v>21718</v>
      </c>
      <c r="DI91" s="547" t="s">
        <v>21719</v>
      </c>
      <c r="DJ91" s="547" t="s">
        <v>21720</v>
      </c>
      <c r="DK91" s="547" t="s">
        <v>21721</v>
      </c>
      <c r="DL91" s="547" t="s">
        <v>21722</v>
      </c>
      <c r="DM91" s="547" t="s">
        <v>21723</v>
      </c>
      <c r="DN91" s="547" t="s">
        <v>21724</v>
      </c>
      <c r="DO91" s="547" t="s">
        <v>21725</v>
      </c>
      <c r="DP91" s="547" t="s">
        <v>21726</v>
      </c>
      <c r="DQ91" s="547" t="s">
        <v>21727</v>
      </c>
      <c r="DR91" s="547" t="s">
        <v>21728</v>
      </c>
      <c r="DS91" s="547" t="s">
        <v>21729</v>
      </c>
      <c r="DT91" s="547" t="s">
        <v>21730</v>
      </c>
      <c r="DU91" s="547" t="s">
        <v>21731</v>
      </c>
      <c r="DV91" s="547" t="s">
        <v>21732</v>
      </c>
      <c r="DW91" s="547" t="s">
        <v>21733</v>
      </c>
      <c r="DX91" s="547" t="s">
        <v>21734</v>
      </c>
      <c r="DY91" s="547" t="s">
        <v>21735</v>
      </c>
      <c r="DZ91" s="547" t="s">
        <v>21736</v>
      </c>
      <c r="EA91" s="547" t="s">
        <v>21737</v>
      </c>
      <c r="EB91" s="547" t="s">
        <v>21738</v>
      </c>
      <c r="EC91" s="547" t="s">
        <v>21739</v>
      </c>
      <c r="ED91" s="547" t="s">
        <v>21740</v>
      </c>
      <c r="EE91" s="547" t="s">
        <v>21741</v>
      </c>
      <c r="EF91" s="547" t="s">
        <v>21742</v>
      </c>
      <c r="EG91" s="547" t="s">
        <v>21743</v>
      </c>
      <c r="EH91" s="547" t="s">
        <v>21744</v>
      </c>
      <c r="EI91" s="547" t="s">
        <v>21745</v>
      </c>
      <c r="EJ91" s="547" t="s">
        <v>21746</v>
      </c>
      <c r="EK91" s="547" t="s">
        <v>21747</v>
      </c>
      <c r="EL91" s="547" t="s">
        <v>21748</v>
      </c>
      <c r="EM91" s="547" t="s">
        <v>21749</v>
      </c>
      <c r="EN91" s="547" t="s">
        <v>21750</v>
      </c>
      <c r="EO91" s="547" t="s">
        <v>21751</v>
      </c>
      <c r="EP91" s="547" t="s">
        <v>21752</v>
      </c>
      <c r="EQ91" s="547" t="s">
        <v>21753</v>
      </c>
      <c r="ER91" s="547" t="s">
        <v>21754</v>
      </c>
      <c r="ES91" s="547" t="s">
        <v>21755</v>
      </c>
      <c r="ET91" s="547" t="s">
        <v>21756</v>
      </c>
      <c r="EU91" s="547" t="s">
        <v>21757</v>
      </c>
      <c r="EV91" s="547" t="s">
        <v>21758</v>
      </c>
      <c r="EW91" s="547" t="s">
        <v>21759</v>
      </c>
      <c r="EX91" s="547" t="s">
        <v>21760</v>
      </c>
      <c r="EY91" s="547" t="s">
        <v>21761</v>
      </c>
      <c r="EZ91" s="547" t="s">
        <v>21762</v>
      </c>
      <c r="FA91" s="547" t="s">
        <v>21763</v>
      </c>
      <c r="FB91" s="547" t="s">
        <v>21764</v>
      </c>
      <c r="FC91" s="547" t="s">
        <v>21765</v>
      </c>
      <c r="FD91" s="547" t="s">
        <v>21766</v>
      </c>
      <c r="FE91" s="547" t="s">
        <v>21767</v>
      </c>
      <c r="FF91" s="547" t="s">
        <v>21768</v>
      </c>
      <c r="FG91" s="547" t="s">
        <v>21769</v>
      </c>
      <c r="FH91" s="547" t="s">
        <v>21770</v>
      </c>
      <c r="FI91" s="547" t="s">
        <v>21771</v>
      </c>
      <c r="FJ91" s="547" t="s">
        <v>21772</v>
      </c>
      <c r="FK91" s="547" t="s">
        <v>21773</v>
      </c>
      <c r="FL91" s="547" t="s">
        <v>21774</v>
      </c>
      <c r="FM91" s="547" t="s">
        <v>21775</v>
      </c>
      <c r="FN91" s="547" t="s">
        <v>21776</v>
      </c>
      <c r="FO91" s="547" t="s">
        <v>21777</v>
      </c>
      <c r="FP91" s="547" t="s">
        <v>21778</v>
      </c>
      <c r="FQ91" s="547" t="s">
        <v>21779</v>
      </c>
      <c r="FR91" s="547" t="s">
        <v>21780</v>
      </c>
      <c r="FS91" s="547" t="s">
        <v>21781</v>
      </c>
      <c r="FT91" s="547" t="s">
        <v>21782</v>
      </c>
      <c r="FU91" s="547" t="s">
        <v>21783</v>
      </c>
      <c r="FV91" s="547">
        <v>0</v>
      </c>
    </row>
    <row r="92" spans="1:178" hidden="1" x14ac:dyDescent="0.15">
      <c r="A92" s="547">
        <v>4277666</v>
      </c>
      <c r="B92" s="547" t="s">
        <v>3630</v>
      </c>
      <c r="C92" s="547" t="s">
        <v>21784</v>
      </c>
      <c r="D92" s="547">
        <v>0</v>
      </c>
      <c r="E92" s="547">
        <v>0</v>
      </c>
      <c r="F92" s="547">
        <v>0</v>
      </c>
      <c r="G92" s="547">
        <v>0</v>
      </c>
      <c r="H92" s="547">
        <v>0</v>
      </c>
      <c r="I92" s="547">
        <v>0</v>
      </c>
      <c r="J92" s="547">
        <v>0</v>
      </c>
      <c r="K92" s="547">
        <v>0</v>
      </c>
      <c r="L92" s="547">
        <v>0</v>
      </c>
      <c r="M92" s="547">
        <v>0</v>
      </c>
      <c r="N92" s="547">
        <v>0</v>
      </c>
      <c r="O92" s="547">
        <v>0</v>
      </c>
      <c r="P92" s="547">
        <v>0</v>
      </c>
      <c r="Q92" s="547">
        <v>0</v>
      </c>
      <c r="R92" s="547">
        <v>0</v>
      </c>
      <c r="S92" s="547">
        <v>0</v>
      </c>
      <c r="T92" s="547">
        <v>0</v>
      </c>
      <c r="U92" s="547">
        <v>0</v>
      </c>
      <c r="V92" s="547">
        <v>0</v>
      </c>
      <c r="W92" s="547">
        <v>0</v>
      </c>
      <c r="X92" s="547">
        <v>0</v>
      </c>
      <c r="Y92" s="547">
        <v>0</v>
      </c>
      <c r="Z92" s="547">
        <v>0</v>
      </c>
      <c r="AA92" s="547">
        <v>0</v>
      </c>
      <c r="AB92" s="547">
        <v>0</v>
      </c>
      <c r="AC92" s="547">
        <v>0</v>
      </c>
      <c r="AD92" s="547">
        <v>0</v>
      </c>
      <c r="AE92" s="547">
        <v>0</v>
      </c>
      <c r="AF92" s="547">
        <v>0</v>
      </c>
      <c r="AG92" s="547">
        <v>0</v>
      </c>
      <c r="AH92" s="547">
        <v>0</v>
      </c>
      <c r="AI92" s="547">
        <v>0</v>
      </c>
      <c r="AJ92" s="547">
        <v>0</v>
      </c>
      <c r="AK92" s="547">
        <v>0</v>
      </c>
      <c r="AL92" s="547">
        <v>0</v>
      </c>
      <c r="AM92" s="547">
        <v>0</v>
      </c>
      <c r="AN92" s="547">
        <v>0</v>
      </c>
      <c r="AO92" s="547">
        <v>0</v>
      </c>
      <c r="AP92" s="547">
        <v>0</v>
      </c>
      <c r="AQ92" s="547">
        <v>0</v>
      </c>
      <c r="AR92" s="547">
        <v>0</v>
      </c>
      <c r="AS92" s="547">
        <v>0</v>
      </c>
      <c r="AT92" s="547">
        <v>0</v>
      </c>
      <c r="AU92" s="547">
        <v>0</v>
      </c>
      <c r="AV92" s="547">
        <v>0</v>
      </c>
      <c r="AW92" s="547">
        <v>0</v>
      </c>
      <c r="AX92" s="547">
        <v>0</v>
      </c>
      <c r="AY92" s="547">
        <v>0</v>
      </c>
      <c r="AZ92" s="547">
        <v>0</v>
      </c>
      <c r="BA92" s="547">
        <v>0</v>
      </c>
      <c r="BB92" s="547">
        <v>0</v>
      </c>
      <c r="BC92" s="547">
        <v>0</v>
      </c>
      <c r="BD92" s="547">
        <v>0</v>
      </c>
      <c r="BE92" s="547">
        <v>0</v>
      </c>
      <c r="BF92" s="547">
        <v>0</v>
      </c>
      <c r="BG92" s="547">
        <v>0</v>
      </c>
      <c r="BH92" s="547">
        <v>0</v>
      </c>
      <c r="BI92" s="547">
        <v>0</v>
      </c>
      <c r="BJ92" s="547">
        <v>0</v>
      </c>
      <c r="BK92" s="547">
        <v>0</v>
      </c>
      <c r="BL92" s="547">
        <v>0</v>
      </c>
      <c r="BM92" s="547">
        <v>0</v>
      </c>
      <c r="BN92" s="547">
        <v>0</v>
      </c>
      <c r="BO92" s="547">
        <v>0</v>
      </c>
      <c r="BP92" s="547">
        <v>0</v>
      </c>
      <c r="BQ92" s="547">
        <v>0</v>
      </c>
      <c r="BR92" s="547">
        <v>0</v>
      </c>
      <c r="BS92" s="547">
        <v>0</v>
      </c>
      <c r="BT92" s="547">
        <v>0</v>
      </c>
      <c r="BU92" s="547">
        <v>0</v>
      </c>
      <c r="BV92" s="547">
        <v>0</v>
      </c>
      <c r="BW92" s="547">
        <v>0</v>
      </c>
      <c r="BX92" s="547">
        <v>0</v>
      </c>
      <c r="BY92" s="547">
        <v>0</v>
      </c>
      <c r="BZ92" s="547">
        <v>0</v>
      </c>
      <c r="CA92" s="547">
        <v>0</v>
      </c>
      <c r="CB92" s="547">
        <v>0</v>
      </c>
      <c r="CC92" s="547">
        <v>0</v>
      </c>
      <c r="CD92" s="547">
        <v>0</v>
      </c>
      <c r="CE92" s="547">
        <v>0</v>
      </c>
      <c r="CF92" s="547">
        <v>0</v>
      </c>
      <c r="CG92" s="547">
        <v>0</v>
      </c>
      <c r="CH92" s="547">
        <v>0</v>
      </c>
      <c r="CI92" s="547">
        <v>0</v>
      </c>
      <c r="CJ92" s="547">
        <v>0</v>
      </c>
      <c r="CK92" s="547">
        <v>0</v>
      </c>
      <c r="CL92" s="547">
        <v>0</v>
      </c>
      <c r="CM92" s="547">
        <v>0</v>
      </c>
      <c r="CN92" s="547">
        <v>0</v>
      </c>
      <c r="CO92" s="547">
        <v>0</v>
      </c>
      <c r="CP92" s="547">
        <v>0</v>
      </c>
      <c r="CQ92" s="547">
        <v>0</v>
      </c>
      <c r="CR92" s="547">
        <v>0</v>
      </c>
      <c r="CS92" s="547">
        <v>0</v>
      </c>
      <c r="CT92" s="547">
        <v>0</v>
      </c>
      <c r="CU92" s="547">
        <v>0</v>
      </c>
      <c r="CV92" s="547">
        <v>0</v>
      </c>
      <c r="CW92" s="547">
        <v>0</v>
      </c>
      <c r="CX92" s="547">
        <v>0</v>
      </c>
      <c r="CY92" s="547">
        <v>0</v>
      </c>
      <c r="CZ92" s="547">
        <v>0</v>
      </c>
      <c r="DA92" s="547">
        <v>0</v>
      </c>
      <c r="DB92" s="547">
        <v>0</v>
      </c>
      <c r="DC92" s="547">
        <v>0</v>
      </c>
      <c r="DD92" s="547">
        <v>0</v>
      </c>
      <c r="DE92" s="547">
        <v>0</v>
      </c>
      <c r="DF92" s="547">
        <v>0</v>
      </c>
      <c r="DG92" s="547">
        <v>0</v>
      </c>
      <c r="DH92" s="547">
        <v>0</v>
      </c>
      <c r="DI92" s="547">
        <v>0</v>
      </c>
      <c r="DJ92" s="547">
        <v>0</v>
      </c>
      <c r="DK92" s="547">
        <v>0</v>
      </c>
      <c r="DL92" s="547">
        <v>0</v>
      </c>
      <c r="DM92" s="547">
        <v>0</v>
      </c>
      <c r="DN92" s="547">
        <v>0</v>
      </c>
      <c r="DO92" s="547">
        <v>0</v>
      </c>
      <c r="DP92" s="547">
        <v>0</v>
      </c>
      <c r="DQ92" s="547">
        <v>0</v>
      </c>
      <c r="DR92" s="547">
        <v>0</v>
      </c>
      <c r="DS92" s="547">
        <v>0</v>
      </c>
      <c r="DT92" s="547">
        <v>0</v>
      </c>
      <c r="DU92" s="547">
        <v>0</v>
      </c>
      <c r="DV92" s="547">
        <v>0</v>
      </c>
      <c r="DW92" s="547">
        <v>0</v>
      </c>
      <c r="DX92" s="547">
        <v>0</v>
      </c>
      <c r="DY92" s="547">
        <v>0</v>
      </c>
      <c r="DZ92" s="547">
        <v>0</v>
      </c>
      <c r="EA92" s="547">
        <v>0</v>
      </c>
      <c r="EB92" s="547">
        <v>0</v>
      </c>
      <c r="EC92" s="547">
        <v>0</v>
      </c>
      <c r="ED92" s="547">
        <v>0</v>
      </c>
      <c r="EE92" s="547">
        <v>0</v>
      </c>
      <c r="EF92" s="547">
        <v>0</v>
      </c>
      <c r="EG92" s="547">
        <v>0</v>
      </c>
      <c r="EH92" s="547">
        <v>0</v>
      </c>
      <c r="EI92" s="547">
        <v>0</v>
      </c>
      <c r="EJ92" s="547">
        <v>0</v>
      </c>
      <c r="EK92" s="547">
        <v>0</v>
      </c>
      <c r="EL92" s="547">
        <v>0</v>
      </c>
      <c r="EM92" s="547">
        <v>0</v>
      </c>
      <c r="EN92" s="547">
        <v>0</v>
      </c>
      <c r="EO92" s="547">
        <v>0</v>
      </c>
      <c r="EP92" s="547">
        <v>0</v>
      </c>
      <c r="EQ92" s="547">
        <v>0</v>
      </c>
      <c r="ER92" s="547">
        <v>0</v>
      </c>
      <c r="ES92" s="547">
        <v>0</v>
      </c>
      <c r="ET92" s="547">
        <v>0</v>
      </c>
      <c r="EU92" s="547">
        <v>0</v>
      </c>
      <c r="EV92" s="547">
        <v>0</v>
      </c>
      <c r="EW92" s="547">
        <v>0</v>
      </c>
      <c r="EX92" s="547">
        <v>0</v>
      </c>
      <c r="EY92" s="547">
        <v>0</v>
      </c>
      <c r="EZ92" s="547">
        <v>0</v>
      </c>
      <c r="FA92" s="547">
        <v>0</v>
      </c>
      <c r="FB92" s="547">
        <v>0</v>
      </c>
      <c r="FC92" s="547">
        <v>0</v>
      </c>
      <c r="FD92" s="547">
        <v>0</v>
      </c>
      <c r="FE92" s="547">
        <v>0</v>
      </c>
      <c r="FF92" s="547">
        <v>0</v>
      </c>
      <c r="FG92" s="547">
        <v>0</v>
      </c>
      <c r="FH92" s="547">
        <v>0</v>
      </c>
      <c r="FI92" s="547">
        <v>0</v>
      </c>
      <c r="FJ92" s="547">
        <v>0</v>
      </c>
      <c r="FK92" s="547">
        <v>0</v>
      </c>
      <c r="FL92" s="547">
        <v>0</v>
      </c>
      <c r="FM92" s="547">
        <v>0</v>
      </c>
      <c r="FN92" s="547">
        <v>0</v>
      </c>
      <c r="FO92" s="547">
        <v>0</v>
      </c>
      <c r="FP92" s="547">
        <v>0</v>
      </c>
      <c r="FQ92" s="547">
        <v>0</v>
      </c>
      <c r="FR92" s="547">
        <v>0</v>
      </c>
      <c r="FS92" s="547">
        <v>0</v>
      </c>
      <c r="FT92" s="547">
        <v>0</v>
      </c>
      <c r="FU92" s="547">
        <v>0</v>
      </c>
      <c r="FV92" s="547">
        <v>0</v>
      </c>
    </row>
    <row r="93" spans="1:178" hidden="1" x14ac:dyDescent="0.15">
      <c r="A93" s="547">
        <v>4236616</v>
      </c>
      <c r="B93" s="547" t="s">
        <v>102</v>
      </c>
      <c r="C93" s="547" t="s">
        <v>102</v>
      </c>
      <c r="D93" s="547" t="s">
        <v>102</v>
      </c>
      <c r="E93" s="547" t="s">
        <v>102</v>
      </c>
      <c r="F93" s="547" t="s">
        <v>102</v>
      </c>
      <c r="G93" s="547" t="s">
        <v>102</v>
      </c>
      <c r="H93" s="547" t="s">
        <v>102</v>
      </c>
      <c r="I93" s="547" t="s">
        <v>102</v>
      </c>
      <c r="J93" s="547" t="s">
        <v>102</v>
      </c>
      <c r="K93" s="547" t="s">
        <v>102</v>
      </c>
      <c r="L93" s="547" t="s">
        <v>102</v>
      </c>
      <c r="M93" s="547" t="s">
        <v>102</v>
      </c>
      <c r="N93" s="547" t="s">
        <v>102</v>
      </c>
      <c r="O93" s="547" t="s">
        <v>102</v>
      </c>
      <c r="P93" s="547" t="s">
        <v>102</v>
      </c>
      <c r="Q93" s="547" t="s">
        <v>102</v>
      </c>
      <c r="R93" s="547" t="s">
        <v>102</v>
      </c>
      <c r="S93" s="547" t="s">
        <v>102</v>
      </c>
      <c r="T93" s="547" t="s">
        <v>102</v>
      </c>
      <c r="U93" s="547" t="s">
        <v>102</v>
      </c>
      <c r="V93" s="547" t="s">
        <v>102</v>
      </c>
      <c r="W93" s="547" t="s">
        <v>102</v>
      </c>
      <c r="X93" s="547" t="s">
        <v>102</v>
      </c>
      <c r="Y93" s="547" t="s">
        <v>102</v>
      </c>
      <c r="Z93" s="547" t="s">
        <v>102</v>
      </c>
      <c r="AA93" s="547" t="s">
        <v>102</v>
      </c>
      <c r="AB93" s="547" t="s">
        <v>102</v>
      </c>
      <c r="AC93" s="547" t="s">
        <v>102</v>
      </c>
      <c r="AD93" s="547" t="s">
        <v>102</v>
      </c>
      <c r="AE93" s="547" t="s">
        <v>102</v>
      </c>
      <c r="AF93" s="547" t="s">
        <v>102</v>
      </c>
      <c r="AG93" s="547" t="s">
        <v>102</v>
      </c>
      <c r="AH93" s="547" t="s">
        <v>102</v>
      </c>
      <c r="AI93" s="547" t="s">
        <v>102</v>
      </c>
      <c r="AJ93" s="547" t="s">
        <v>102</v>
      </c>
      <c r="AK93" s="547" t="s">
        <v>102</v>
      </c>
      <c r="AL93" s="547" t="s">
        <v>102</v>
      </c>
      <c r="AM93" s="547" t="s">
        <v>102</v>
      </c>
      <c r="AN93" s="547" t="s">
        <v>102</v>
      </c>
      <c r="AO93" s="547" t="s">
        <v>102</v>
      </c>
      <c r="AP93" s="547" t="s">
        <v>102</v>
      </c>
      <c r="AQ93" s="547" t="s">
        <v>102</v>
      </c>
      <c r="AR93" s="547" t="s">
        <v>102</v>
      </c>
      <c r="AS93" s="547" t="s">
        <v>102</v>
      </c>
      <c r="AT93" s="547" t="s">
        <v>102</v>
      </c>
      <c r="AU93" s="547" t="s">
        <v>102</v>
      </c>
      <c r="AV93" s="547" t="s">
        <v>102</v>
      </c>
      <c r="AW93" s="547" t="s">
        <v>102</v>
      </c>
      <c r="AX93" s="547" t="s">
        <v>102</v>
      </c>
      <c r="AY93" s="547" t="s">
        <v>102</v>
      </c>
      <c r="AZ93" s="547" t="s">
        <v>102</v>
      </c>
      <c r="BA93" s="547" t="s">
        <v>102</v>
      </c>
      <c r="BB93" s="547" t="s">
        <v>102</v>
      </c>
      <c r="BC93" s="547" t="s">
        <v>102</v>
      </c>
      <c r="BD93" s="547" t="s">
        <v>102</v>
      </c>
      <c r="BE93" s="547" t="s">
        <v>102</v>
      </c>
      <c r="BF93" s="547" t="s">
        <v>102</v>
      </c>
      <c r="BG93" s="547" t="s">
        <v>102</v>
      </c>
      <c r="BH93" s="547" t="s">
        <v>102</v>
      </c>
      <c r="BI93" s="547" t="s">
        <v>102</v>
      </c>
      <c r="BJ93" s="547" t="s">
        <v>102</v>
      </c>
      <c r="BK93" s="547" t="s">
        <v>102</v>
      </c>
      <c r="BL93" s="547" t="s">
        <v>102</v>
      </c>
      <c r="BM93" s="547" t="s">
        <v>102</v>
      </c>
      <c r="BN93" s="547" t="s">
        <v>102</v>
      </c>
      <c r="BO93" s="547" t="s">
        <v>102</v>
      </c>
      <c r="BP93" s="547" t="s">
        <v>102</v>
      </c>
      <c r="BQ93" s="547" t="s">
        <v>102</v>
      </c>
      <c r="BR93" s="547" t="s">
        <v>102</v>
      </c>
      <c r="BS93" s="547" t="s">
        <v>102</v>
      </c>
      <c r="BT93" s="547" t="s">
        <v>102</v>
      </c>
      <c r="BU93" s="547" t="s">
        <v>102</v>
      </c>
      <c r="BV93" s="547" t="s">
        <v>102</v>
      </c>
      <c r="BW93" s="547" t="s">
        <v>102</v>
      </c>
      <c r="BX93" s="547" t="s">
        <v>102</v>
      </c>
      <c r="BY93" s="547" t="s">
        <v>102</v>
      </c>
      <c r="BZ93" s="547" t="s">
        <v>102</v>
      </c>
      <c r="CA93" s="547" t="s">
        <v>102</v>
      </c>
      <c r="CB93" s="547" t="s">
        <v>102</v>
      </c>
      <c r="CC93" s="547" t="s">
        <v>102</v>
      </c>
      <c r="CD93" s="547" t="s">
        <v>102</v>
      </c>
      <c r="CE93" s="547" t="s">
        <v>102</v>
      </c>
      <c r="CF93" s="547" t="s">
        <v>102</v>
      </c>
      <c r="CG93" s="547" t="s">
        <v>102</v>
      </c>
      <c r="CH93" s="547" t="s">
        <v>102</v>
      </c>
      <c r="CI93" s="547" t="s">
        <v>102</v>
      </c>
      <c r="CJ93" s="547" t="s">
        <v>102</v>
      </c>
      <c r="CK93" s="547" t="s">
        <v>102</v>
      </c>
      <c r="CL93" s="547" t="s">
        <v>102</v>
      </c>
      <c r="CM93" s="547" t="s">
        <v>102</v>
      </c>
      <c r="CN93" s="547" t="s">
        <v>102</v>
      </c>
      <c r="CO93" s="547" t="s">
        <v>102</v>
      </c>
      <c r="CP93" s="547" t="s">
        <v>102</v>
      </c>
      <c r="CQ93" s="547" t="s">
        <v>102</v>
      </c>
      <c r="CR93" s="547" t="s">
        <v>102</v>
      </c>
      <c r="CS93" s="547" t="s">
        <v>102</v>
      </c>
      <c r="CT93" s="547" t="s">
        <v>102</v>
      </c>
      <c r="CU93" s="547" t="s">
        <v>102</v>
      </c>
      <c r="CV93" s="547" t="s">
        <v>102</v>
      </c>
      <c r="CW93" s="547" t="s">
        <v>102</v>
      </c>
      <c r="CX93" s="547" t="s">
        <v>102</v>
      </c>
      <c r="CY93" s="547" t="s">
        <v>102</v>
      </c>
      <c r="CZ93" s="547" t="s">
        <v>102</v>
      </c>
      <c r="DA93" s="547" t="s">
        <v>102</v>
      </c>
      <c r="DB93" s="547" t="s">
        <v>102</v>
      </c>
      <c r="DC93" s="547" t="s">
        <v>102</v>
      </c>
      <c r="DD93" s="547" t="s">
        <v>102</v>
      </c>
      <c r="DE93" s="547" t="s">
        <v>102</v>
      </c>
      <c r="DF93" s="547" t="s">
        <v>102</v>
      </c>
      <c r="DG93" s="547" t="s">
        <v>102</v>
      </c>
      <c r="DH93" s="547" t="s">
        <v>102</v>
      </c>
      <c r="DI93" s="547" t="s">
        <v>102</v>
      </c>
      <c r="DJ93" s="547" t="s">
        <v>102</v>
      </c>
      <c r="DK93" s="547" t="s">
        <v>102</v>
      </c>
      <c r="DL93" s="547" t="s">
        <v>102</v>
      </c>
      <c r="DM93" s="547" t="s">
        <v>102</v>
      </c>
      <c r="DN93" s="547" t="s">
        <v>102</v>
      </c>
      <c r="DO93" s="547" t="s">
        <v>102</v>
      </c>
      <c r="DP93" s="547" t="s">
        <v>102</v>
      </c>
      <c r="DQ93" s="547" t="s">
        <v>102</v>
      </c>
      <c r="DR93" s="547" t="s">
        <v>102</v>
      </c>
      <c r="DS93" s="547" t="s">
        <v>102</v>
      </c>
      <c r="DT93" s="547" t="s">
        <v>102</v>
      </c>
      <c r="DU93" s="547" t="s">
        <v>102</v>
      </c>
      <c r="DV93" s="547" t="s">
        <v>102</v>
      </c>
      <c r="DW93" s="547" t="s">
        <v>102</v>
      </c>
      <c r="DX93" s="547" t="s">
        <v>102</v>
      </c>
      <c r="DY93" s="547" t="s">
        <v>102</v>
      </c>
      <c r="DZ93" s="547" t="s">
        <v>102</v>
      </c>
      <c r="EA93" s="547" t="s">
        <v>102</v>
      </c>
      <c r="EB93" s="547" t="s">
        <v>102</v>
      </c>
      <c r="EC93" s="547" t="s">
        <v>102</v>
      </c>
      <c r="ED93" s="547" t="s">
        <v>102</v>
      </c>
      <c r="EE93" s="547" t="s">
        <v>102</v>
      </c>
      <c r="EF93" s="547" t="s">
        <v>102</v>
      </c>
      <c r="EG93" s="547" t="s">
        <v>102</v>
      </c>
      <c r="EH93" s="547" t="s">
        <v>102</v>
      </c>
      <c r="EI93" s="547" t="s">
        <v>102</v>
      </c>
      <c r="EJ93" s="547" t="s">
        <v>102</v>
      </c>
      <c r="EK93" s="547" t="s">
        <v>102</v>
      </c>
      <c r="EL93" s="547" t="s">
        <v>102</v>
      </c>
      <c r="EM93" s="547" t="s">
        <v>102</v>
      </c>
      <c r="EN93" s="547" t="s">
        <v>102</v>
      </c>
      <c r="EO93" s="547" t="s">
        <v>102</v>
      </c>
      <c r="EP93" s="547" t="s">
        <v>102</v>
      </c>
      <c r="EQ93" s="547" t="s">
        <v>102</v>
      </c>
      <c r="ER93" s="547" t="s">
        <v>102</v>
      </c>
      <c r="ES93" s="547" t="s">
        <v>102</v>
      </c>
      <c r="ET93" s="547" t="s">
        <v>102</v>
      </c>
      <c r="EU93" s="547" t="s">
        <v>102</v>
      </c>
      <c r="EV93" s="547" t="s">
        <v>102</v>
      </c>
      <c r="EW93" s="547" t="s">
        <v>102</v>
      </c>
      <c r="EX93" s="547" t="s">
        <v>102</v>
      </c>
      <c r="EY93" s="547" t="s">
        <v>102</v>
      </c>
      <c r="EZ93" s="547" t="s">
        <v>102</v>
      </c>
      <c r="FA93" s="547" t="s">
        <v>102</v>
      </c>
      <c r="FB93" s="547" t="s">
        <v>102</v>
      </c>
      <c r="FC93" s="547" t="s">
        <v>102</v>
      </c>
      <c r="FD93" s="547" t="s">
        <v>102</v>
      </c>
      <c r="FE93" s="547" t="s">
        <v>102</v>
      </c>
      <c r="FF93" s="547" t="s">
        <v>102</v>
      </c>
      <c r="FG93" s="547" t="s">
        <v>102</v>
      </c>
      <c r="FH93" s="547" t="s">
        <v>102</v>
      </c>
      <c r="FI93" s="547" t="s">
        <v>102</v>
      </c>
      <c r="FJ93" s="547" t="s">
        <v>102</v>
      </c>
      <c r="FK93" s="547" t="s">
        <v>102</v>
      </c>
      <c r="FL93" s="547" t="s">
        <v>102</v>
      </c>
      <c r="FM93" s="547" t="s">
        <v>102</v>
      </c>
      <c r="FN93" s="547" t="s">
        <v>102</v>
      </c>
      <c r="FO93" s="547" t="s">
        <v>102</v>
      </c>
      <c r="FP93" s="547" t="s">
        <v>102</v>
      </c>
      <c r="FQ93" s="547" t="s">
        <v>102</v>
      </c>
      <c r="FR93" s="547" t="s">
        <v>102</v>
      </c>
      <c r="FS93" s="547" t="s">
        <v>102</v>
      </c>
      <c r="FT93" s="547" t="s">
        <v>102</v>
      </c>
      <c r="FU93" s="547" t="s">
        <v>102</v>
      </c>
      <c r="FV93" s="547" t="s">
        <v>102</v>
      </c>
    </row>
    <row r="94" spans="1:178" hidden="1" x14ac:dyDescent="0.15">
      <c r="A94" s="547">
        <v>4217539</v>
      </c>
      <c r="B94" s="547" t="s">
        <v>102</v>
      </c>
      <c r="C94" s="547" t="s">
        <v>102</v>
      </c>
      <c r="D94" s="547" t="s">
        <v>102</v>
      </c>
      <c r="E94" s="547" t="s">
        <v>102</v>
      </c>
      <c r="F94" s="547" t="s">
        <v>102</v>
      </c>
      <c r="G94" s="547" t="s">
        <v>102</v>
      </c>
      <c r="H94" s="547" t="s">
        <v>102</v>
      </c>
      <c r="I94" s="547" t="s">
        <v>102</v>
      </c>
      <c r="J94" s="547" t="s">
        <v>102</v>
      </c>
      <c r="K94" s="547" t="s">
        <v>102</v>
      </c>
      <c r="L94" s="547" t="s">
        <v>102</v>
      </c>
      <c r="M94" s="547" t="s">
        <v>102</v>
      </c>
      <c r="N94" s="547" t="s">
        <v>102</v>
      </c>
      <c r="O94" s="547" t="s">
        <v>102</v>
      </c>
      <c r="P94" s="547" t="s">
        <v>102</v>
      </c>
      <c r="Q94" s="547" t="s">
        <v>102</v>
      </c>
      <c r="R94" s="547" t="s">
        <v>102</v>
      </c>
      <c r="S94" s="547" t="s">
        <v>102</v>
      </c>
      <c r="T94" s="547" t="s">
        <v>102</v>
      </c>
      <c r="U94" s="547" t="s">
        <v>102</v>
      </c>
      <c r="V94" s="547" t="s">
        <v>102</v>
      </c>
      <c r="W94" s="547" t="s">
        <v>102</v>
      </c>
      <c r="X94" s="547" t="s">
        <v>102</v>
      </c>
      <c r="Y94" s="547" t="s">
        <v>102</v>
      </c>
      <c r="Z94" s="547" t="s">
        <v>102</v>
      </c>
      <c r="AA94" s="547" t="s">
        <v>102</v>
      </c>
      <c r="AB94" s="547" t="s">
        <v>102</v>
      </c>
      <c r="AC94" s="547" t="s">
        <v>102</v>
      </c>
      <c r="AD94" s="547" t="s">
        <v>102</v>
      </c>
      <c r="AE94" s="547" t="s">
        <v>102</v>
      </c>
      <c r="AF94" s="547" t="s">
        <v>102</v>
      </c>
      <c r="AG94" s="547" t="s">
        <v>102</v>
      </c>
      <c r="AH94" s="547" t="s">
        <v>102</v>
      </c>
      <c r="AI94" s="547" t="s">
        <v>102</v>
      </c>
      <c r="AJ94" s="547" t="s">
        <v>102</v>
      </c>
      <c r="AK94" s="547" t="s">
        <v>102</v>
      </c>
      <c r="AL94" s="547" t="s">
        <v>102</v>
      </c>
      <c r="AM94" s="547" t="s">
        <v>102</v>
      </c>
      <c r="AN94" s="547" t="s">
        <v>102</v>
      </c>
      <c r="AO94" s="547" t="s">
        <v>102</v>
      </c>
      <c r="AP94" s="547" t="s">
        <v>102</v>
      </c>
      <c r="AQ94" s="547" t="s">
        <v>102</v>
      </c>
      <c r="AR94" s="547" t="s">
        <v>102</v>
      </c>
      <c r="AS94" s="547" t="s">
        <v>102</v>
      </c>
      <c r="AT94" s="547" t="s">
        <v>102</v>
      </c>
      <c r="AU94" s="547" t="s">
        <v>102</v>
      </c>
      <c r="AV94" s="547" t="s">
        <v>102</v>
      </c>
      <c r="AW94" s="547" t="s">
        <v>102</v>
      </c>
      <c r="AX94" s="547" t="s">
        <v>102</v>
      </c>
      <c r="AY94" s="547" t="s">
        <v>102</v>
      </c>
      <c r="AZ94" s="547" t="s">
        <v>102</v>
      </c>
      <c r="BA94" s="547" t="s">
        <v>102</v>
      </c>
      <c r="BB94" s="547" t="s">
        <v>102</v>
      </c>
      <c r="BC94" s="547" t="s">
        <v>102</v>
      </c>
      <c r="BD94" s="547" t="s">
        <v>102</v>
      </c>
      <c r="BE94" s="547" t="s">
        <v>102</v>
      </c>
      <c r="BF94" s="547" t="s">
        <v>102</v>
      </c>
      <c r="BG94" s="547" t="s">
        <v>102</v>
      </c>
      <c r="BH94" s="547" t="s">
        <v>102</v>
      </c>
      <c r="BI94" s="547" t="s">
        <v>102</v>
      </c>
      <c r="BJ94" s="547" t="s">
        <v>102</v>
      </c>
      <c r="BK94" s="547" t="s">
        <v>102</v>
      </c>
      <c r="BL94" s="547" t="s">
        <v>102</v>
      </c>
      <c r="BM94" s="547" t="s">
        <v>102</v>
      </c>
      <c r="BN94" s="547" t="s">
        <v>102</v>
      </c>
      <c r="BO94" s="547" t="s">
        <v>102</v>
      </c>
      <c r="BP94" s="547" t="s">
        <v>102</v>
      </c>
      <c r="BQ94" s="547" t="s">
        <v>102</v>
      </c>
      <c r="BR94" s="547" t="s">
        <v>102</v>
      </c>
      <c r="BS94" s="547" t="s">
        <v>102</v>
      </c>
      <c r="BT94" s="547" t="s">
        <v>102</v>
      </c>
      <c r="BU94" s="547" t="s">
        <v>102</v>
      </c>
      <c r="BV94" s="547" t="s">
        <v>102</v>
      </c>
      <c r="BW94" s="547" t="s">
        <v>102</v>
      </c>
      <c r="BX94" s="547" t="s">
        <v>102</v>
      </c>
      <c r="BY94" s="547" t="s">
        <v>102</v>
      </c>
      <c r="BZ94" s="547" t="s">
        <v>102</v>
      </c>
      <c r="CA94" s="547" t="s">
        <v>102</v>
      </c>
      <c r="CB94" s="547" t="s">
        <v>102</v>
      </c>
      <c r="CC94" s="547" t="s">
        <v>102</v>
      </c>
      <c r="CD94" s="547" t="s">
        <v>102</v>
      </c>
      <c r="CE94" s="547" t="s">
        <v>102</v>
      </c>
      <c r="CF94" s="547" t="s">
        <v>102</v>
      </c>
      <c r="CG94" s="547" t="s">
        <v>102</v>
      </c>
      <c r="CH94" s="547" t="s">
        <v>102</v>
      </c>
      <c r="CI94" s="547" t="s">
        <v>102</v>
      </c>
      <c r="CJ94" s="547" t="s">
        <v>102</v>
      </c>
      <c r="CK94" s="547" t="s">
        <v>102</v>
      </c>
      <c r="CL94" s="547" t="s">
        <v>102</v>
      </c>
      <c r="CM94" s="547" t="s">
        <v>102</v>
      </c>
      <c r="CN94" s="547" t="s">
        <v>102</v>
      </c>
      <c r="CO94" s="547" t="s">
        <v>102</v>
      </c>
      <c r="CP94" s="547" t="s">
        <v>102</v>
      </c>
      <c r="CQ94" s="547" t="s">
        <v>102</v>
      </c>
      <c r="CR94" s="547" t="s">
        <v>102</v>
      </c>
      <c r="CS94" s="547" t="s">
        <v>102</v>
      </c>
      <c r="CT94" s="547" t="s">
        <v>102</v>
      </c>
      <c r="CU94" s="547" t="s">
        <v>102</v>
      </c>
      <c r="CV94" s="547" t="s">
        <v>102</v>
      </c>
      <c r="CW94" s="547" t="s">
        <v>102</v>
      </c>
      <c r="CX94" s="547" t="s">
        <v>102</v>
      </c>
      <c r="CY94" s="547" t="s">
        <v>102</v>
      </c>
      <c r="CZ94" s="547" t="s">
        <v>102</v>
      </c>
      <c r="DA94" s="547" t="s">
        <v>102</v>
      </c>
      <c r="DB94" s="547" t="s">
        <v>102</v>
      </c>
      <c r="DC94" s="547" t="s">
        <v>102</v>
      </c>
      <c r="DD94" s="547" t="s">
        <v>102</v>
      </c>
      <c r="DE94" s="547" t="s">
        <v>102</v>
      </c>
      <c r="DF94" s="547" t="s">
        <v>102</v>
      </c>
      <c r="DG94" s="547" t="s">
        <v>102</v>
      </c>
      <c r="DH94" s="547" t="s">
        <v>102</v>
      </c>
      <c r="DI94" s="547" t="s">
        <v>102</v>
      </c>
      <c r="DJ94" s="547" t="s">
        <v>102</v>
      </c>
      <c r="DK94" s="547" t="s">
        <v>102</v>
      </c>
      <c r="DL94" s="547" t="s">
        <v>102</v>
      </c>
      <c r="DM94" s="547" t="s">
        <v>102</v>
      </c>
      <c r="DN94" s="547" t="s">
        <v>102</v>
      </c>
      <c r="DO94" s="547" t="s">
        <v>102</v>
      </c>
      <c r="DP94" s="547" t="s">
        <v>102</v>
      </c>
      <c r="DQ94" s="547" t="s">
        <v>102</v>
      </c>
      <c r="DR94" s="547" t="s">
        <v>102</v>
      </c>
      <c r="DS94" s="547" t="s">
        <v>102</v>
      </c>
      <c r="DT94" s="547" t="s">
        <v>102</v>
      </c>
      <c r="DU94" s="547" t="s">
        <v>102</v>
      </c>
      <c r="DV94" s="547" t="s">
        <v>102</v>
      </c>
      <c r="DW94" s="547" t="s">
        <v>102</v>
      </c>
      <c r="DX94" s="547" t="s">
        <v>102</v>
      </c>
      <c r="DY94" s="547" t="s">
        <v>102</v>
      </c>
      <c r="DZ94" s="547" t="s">
        <v>102</v>
      </c>
      <c r="EA94" s="547" t="s">
        <v>102</v>
      </c>
      <c r="EB94" s="547" t="s">
        <v>102</v>
      </c>
      <c r="EC94" s="547" t="s">
        <v>102</v>
      </c>
      <c r="ED94" s="547" t="s">
        <v>102</v>
      </c>
      <c r="EE94" s="547" t="s">
        <v>102</v>
      </c>
      <c r="EF94" s="547" t="s">
        <v>102</v>
      </c>
      <c r="EG94" s="547" t="s">
        <v>102</v>
      </c>
      <c r="EH94" s="547" t="s">
        <v>102</v>
      </c>
      <c r="EI94" s="547" t="s">
        <v>102</v>
      </c>
      <c r="EJ94" s="547" t="s">
        <v>102</v>
      </c>
      <c r="EK94" s="547" t="s">
        <v>102</v>
      </c>
      <c r="EL94" s="547" t="s">
        <v>102</v>
      </c>
      <c r="EM94" s="547" t="s">
        <v>102</v>
      </c>
      <c r="EN94" s="547" t="s">
        <v>102</v>
      </c>
      <c r="EO94" s="547" t="s">
        <v>102</v>
      </c>
      <c r="EP94" s="547" t="s">
        <v>102</v>
      </c>
      <c r="EQ94" s="547" t="s">
        <v>102</v>
      </c>
      <c r="ER94" s="547" t="s">
        <v>102</v>
      </c>
      <c r="ES94" s="547" t="s">
        <v>102</v>
      </c>
      <c r="ET94" s="547" t="s">
        <v>102</v>
      </c>
      <c r="EU94" s="547" t="s">
        <v>102</v>
      </c>
      <c r="EV94" s="547" t="s">
        <v>102</v>
      </c>
      <c r="EW94" s="547" t="s">
        <v>102</v>
      </c>
      <c r="EX94" s="547" t="s">
        <v>102</v>
      </c>
      <c r="EY94" s="547" t="s">
        <v>102</v>
      </c>
      <c r="EZ94" s="547" t="s">
        <v>102</v>
      </c>
      <c r="FA94" s="547" t="s">
        <v>102</v>
      </c>
      <c r="FB94" s="547" t="s">
        <v>102</v>
      </c>
      <c r="FC94" s="547" t="s">
        <v>102</v>
      </c>
      <c r="FD94" s="547" t="s">
        <v>102</v>
      </c>
      <c r="FE94" s="547" t="s">
        <v>102</v>
      </c>
      <c r="FF94" s="547" t="s">
        <v>102</v>
      </c>
      <c r="FG94" s="547" t="s">
        <v>102</v>
      </c>
      <c r="FH94" s="547" t="s">
        <v>102</v>
      </c>
      <c r="FI94" s="547" t="s">
        <v>102</v>
      </c>
      <c r="FJ94" s="547" t="s">
        <v>102</v>
      </c>
      <c r="FK94" s="547" t="s">
        <v>102</v>
      </c>
      <c r="FL94" s="547" t="s">
        <v>102</v>
      </c>
      <c r="FM94" s="547" t="s">
        <v>102</v>
      </c>
      <c r="FN94" s="547" t="s">
        <v>102</v>
      </c>
      <c r="FO94" s="547" t="s">
        <v>102</v>
      </c>
      <c r="FP94" s="547" t="s">
        <v>102</v>
      </c>
      <c r="FQ94" s="547" t="s">
        <v>102</v>
      </c>
      <c r="FR94" s="547" t="s">
        <v>102</v>
      </c>
      <c r="FS94" s="547" t="s">
        <v>102</v>
      </c>
      <c r="FT94" s="547" t="s">
        <v>102</v>
      </c>
      <c r="FU94" s="547" t="s">
        <v>102</v>
      </c>
      <c r="FV94" s="547" t="s">
        <v>102</v>
      </c>
    </row>
    <row r="95" spans="1:178" hidden="1" x14ac:dyDescent="0.15">
      <c r="A95" s="547">
        <v>4243642</v>
      </c>
      <c r="B95" s="547" t="s">
        <v>102</v>
      </c>
      <c r="C95" s="547" t="s">
        <v>102</v>
      </c>
      <c r="D95" s="547" t="s">
        <v>102</v>
      </c>
      <c r="E95" s="547" t="s">
        <v>102</v>
      </c>
      <c r="F95" s="547" t="s">
        <v>102</v>
      </c>
      <c r="G95" s="547" t="s">
        <v>102</v>
      </c>
      <c r="H95" s="547" t="s">
        <v>102</v>
      </c>
      <c r="I95" s="547" t="s">
        <v>102</v>
      </c>
      <c r="J95" s="547" t="s">
        <v>102</v>
      </c>
      <c r="K95" s="547" t="s">
        <v>102</v>
      </c>
      <c r="L95" s="547" t="s">
        <v>102</v>
      </c>
      <c r="M95" s="547" t="s">
        <v>102</v>
      </c>
      <c r="N95" s="547" t="s">
        <v>102</v>
      </c>
      <c r="O95" s="547" t="s">
        <v>102</v>
      </c>
      <c r="P95" s="547" t="s">
        <v>102</v>
      </c>
      <c r="Q95" s="547" t="s">
        <v>102</v>
      </c>
      <c r="R95" s="547" t="s">
        <v>102</v>
      </c>
      <c r="S95" s="547" t="s">
        <v>102</v>
      </c>
      <c r="T95" s="547" t="s">
        <v>102</v>
      </c>
      <c r="U95" s="547" t="s">
        <v>102</v>
      </c>
      <c r="V95" s="547" t="s">
        <v>102</v>
      </c>
      <c r="W95" s="547" t="s">
        <v>102</v>
      </c>
      <c r="X95" s="547" t="s">
        <v>102</v>
      </c>
      <c r="Y95" s="547" t="s">
        <v>102</v>
      </c>
      <c r="Z95" s="547" t="s">
        <v>102</v>
      </c>
      <c r="AA95" s="547" t="s">
        <v>102</v>
      </c>
      <c r="AB95" s="547" t="s">
        <v>102</v>
      </c>
      <c r="AC95" s="547" t="s">
        <v>102</v>
      </c>
      <c r="AD95" s="547" t="s">
        <v>102</v>
      </c>
      <c r="AE95" s="547" t="s">
        <v>102</v>
      </c>
      <c r="AF95" s="547" t="s">
        <v>102</v>
      </c>
      <c r="AG95" s="547" t="s">
        <v>102</v>
      </c>
      <c r="AH95" s="547" t="s">
        <v>102</v>
      </c>
      <c r="AI95" s="547" t="s">
        <v>102</v>
      </c>
      <c r="AJ95" s="547" t="s">
        <v>102</v>
      </c>
      <c r="AK95" s="547" t="s">
        <v>102</v>
      </c>
      <c r="AL95" s="547" t="s">
        <v>102</v>
      </c>
      <c r="AM95" s="547" t="s">
        <v>102</v>
      </c>
      <c r="AN95" s="547" t="s">
        <v>102</v>
      </c>
      <c r="AO95" s="547" t="s">
        <v>102</v>
      </c>
      <c r="AP95" s="547" t="s">
        <v>102</v>
      </c>
      <c r="AQ95" s="547" t="s">
        <v>102</v>
      </c>
      <c r="AR95" s="547" t="s">
        <v>102</v>
      </c>
      <c r="AS95" s="547" t="s">
        <v>102</v>
      </c>
      <c r="AT95" s="547" t="s">
        <v>102</v>
      </c>
      <c r="AU95" s="547" t="s">
        <v>102</v>
      </c>
      <c r="AV95" s="547" t="s">
        <v>102</v>
      </c>
      <c r="AW95" s="547" t="s">
        <v>102</v>
      </c>
      <c r="AX95" s="547" t="s">
        <v>102</v>
      </c>
      <c r="AY95" s="547" t="s">
        <v>102</v>
      </c>
      <c r="AZ95" s="547" t="s">
        <v>102</v>
      </c>
      <c r="BA95" s="547" t="s">
        <v>102</v>
      </c>
      <c r="BB95" s="547" t="s">
        <v>102</v>
      </c>
      <c r="BC95" s="547" t="s">
        <v>102</v>
      </c>
      <c r="BD95" s="547" t="s">
        <v>102</v>
      </c>
      <c r="BE95" s="547" t="s">
        <v>102</v>
      </c>
      <c r="BF95" s="547" t="s">
        <v>102</v>
      </c>
      <c r="BG95" s="547" t="s">
        <v>102</v>
      </c>
      <c r="BH95" s="547" t="s">
        <v>102</v>
      </c>
      <c r="BI95" s="547" t="s">
        <v>102</v>
      </c>
      <c r="BJ95" s="547" t="s">
        <v>102</v>
      </c>
      <c r="BK95" s="547" t="s">
        <v>102</v>
      </c>
      <c r="BL95" s="547" t="s">
        <v>102</v>
      </c>
      <c r="BM95" s="547" t="s">
        <v>102</v>
      </c>
      <c r="BN95" s="547" t="s">
        <v>102</v>
      </c>
      <c r="BO95" s="547" t="s">
        <v>102</v>
      </c>
      <c r="BP95" s="547" t="s">
        <v>102</v>
      </c>
      <c r="BQ95" s="547" t="s">
        <v>102</v>
      </c>
      <c r="BR95" s="547" t="s">
        <v>102</v>
      </c>
      <c r="BS95" s="547" t="s">
        <v>102</v>
      </c>
      <c r="BT95" s="547" t="s">
        <v>102</v>
      </c>
      <c r="BU95" s="547" t="s">
        <v>102</v>
      </c>
      <c r="BV95" s="547" t="s">
        <v>102</v>
      </c>
      <c r="BW95" s="547" t="s">
        <v>102</v>
      </c>
      <c r="BX95" s="547" t="s">
        <v>102</v>
      </c>
      <c r="BY95" s="547" t="s">
        <v>102</v>
      </c>
      <c r="BZ95" s="547" t="s">
        <v>102</v>
      </c>
      <c r="CA95" s="547" t="s">
        <v>102</v>
      </c>
      <c r="CB95" s="547" t="s">
        <v>102</v>
      </c>
      <c r="CC95" s="547" t="s">
        <v>102</v>
      </c>
      <c r="CD95" s="547" t="s">
        <v>102</v>
      </c>
      <c r="CE95" s="547" t="s">
        <v>102</v>
      </c>
      <c r="CF95" s="547" t="s">
        <v>102</v>
      </c>
      <c r="CG95" s="547" t="s">
        <v>102</v>
      </c>
      <c r="CH95" s="547" t="s">
        <v>102</v>
      </c>
      <c r="CI95" s="547" t="s">
        <v>102</v>
      </c>
      <c r="CJ95" s="547" t="s">
        <v>102</v>
      </c>
      <c r="CK95" s="547" t="s">
        <v>102</v>
      </c>
      <c r="CL95" s="547" t="s">
        <v>102</v>
      </c>
      <c r="CM95" s="547" t="s">
        <v>102</v>
      </c>
      <c r="CN95" s="547" t="s">
        <v>102</v>
      </c>
      <c r="CO95" s="547" t="s">
        <v>102</v>
      </c>
      <c r="CP95" s="547" t="s">
        <v>102</v>
      </c>
      <c r="CQ95" s="547" t="s">
        <v>102</v>
      </c>
      <c r="CR95" s="547" t="s">
        <v>102</v>
      </c>
      <c r="CS95" s="547" t="s">
        <v>102</v>
      </c>
      <c r="CT95" s="547" t="s">
        <v>102</v>
      </c>
      <c r="CU95" s="547" t="s">
        <v>102</v>
      </c>
      <c r="CV95" s="547" t="s">
        <v>102</v>
      </c>
      <c r="CW95" s="547" t="s">
        <v>102</v>
      </c>
      <c r="CX95" s="547" t="s">
        <v>102</v>
      </c>
      <c r="CY95" s="547" t="s">
        <v>102</v>
      </c>
      <c r="CZ95" s="547" t="s">
        <v>102</v>
      </c>
      <c r="DA95" s="547" t="s">
        <v>102</v>
      </c>
      <c r="DB95" s="547" t="s">
        <v>102</v>
      </c>
      <c r="DC95" s="547" t="s">
        <v>102</v>
      </c>
      <c r="DD95" s="547" t="s">
        <v>102</v>
      </c>
      <c r="DE95" s="547" t="s">
        <v>102</v>
      </c>
      <c r="DF95" s="547" t="s">
        <v>102</v>
      </c>
      <c r="DG95" s="547" t="s">
        <v>102</v>
      </c>
      <c r="DH95" s="547" t="s">
        <v>102</v>
      </c>
      <c r="DI95" s="547" t="s">
        <v>102</v>
      </c>
      <c r="DJ95" s="547" t="s">
        <v>102</v>
      </c>
      <c r="DK95" s="547" t="s">
        <v>102</v>
      </c>
      <c r="DL95" s="547" t="s">
        <v>102</v>
      </c>
      <c r="DM95" s="547" t="s">
        <v>102</v>
      </c>
      <c r="DN95" s="547" t="s">
        <v>102</v>
      </c>
      <c r="DO95" s="547" t="s">
        <v>102</v>
      </c>
      <c r="DP95" s="547" t="s">
        <v>102</v>
      </c>
      <c r="DQ95" s="547" t="s">
        <v>102</v>
      </c>
      <c r="DR95" s="547" t="s">
        <v>102</v>
      </c>
      <c r="DS95" s="547" t="s">
        <v>102</v>
      </c>
      <c r="DT95" s="547" t="s">
        <v>102</v>
      </c>
      <c r="DU95" s="547" t="s">
        <v>102</v>
      </c>
      <c r="DV95" s="547" t="s">
        <v>102</v>
      </c>
      <c r="DW95" s="547" t="s">
        <v>102</v>
      </c>
      <c r="DX95" s="547" t="s">
        <v>102</v>
      </c>
      <c r="DY95" s="547" t="s">
        <v>102</v>
      </c>
      <c r="DZ95" s="547" t="s">
        <v>102</v>
      </c>
      <c r="EA95" s="547" t="s">
        <v>102</v>
      </c>
      <c r="EB95" s="547" t="s">
        <v>102</v>
      </c>
      <c r="EC95" s="547" t="s">
        <v>102</v>
      </c>
      <c r="ED95" s="547" t="s">
        <v>102</v>
      </c>
      <c r="EE95" s="547" t="s">
        <v>102</v>
      </c>
      <c r="EF95" s="547" t="s">
        <v>102</v>
      </c>
      <c r="EG95" s="547" t="s">
        <v>102</v>
      </c>
      <c r="EH95" s="547" t="s">
        <v>102</v>
      </c>
      <c r="EI95" s="547" t="s">
        <v>102</v>
      </c>
      <c r="EJ95" s="547" t="s">
        <v>102</v>
      </c>
      <c r="EK95" s="547" t="s">
        <v>102</v>
      </c>
      <c r="EL95" s="547" t="s">
        <v>102</v>
      </c>
      <c r="EM95" s="547" t="s">
        <v>102</v>
      </c>
      <c r="EN95" s="547" t="s">
        <v>102</v>
      </c>
      <c r="EO95" s="547" t="s">
        <v>102</v>
      </c>
      <c r="EP95" s="547" t="s">
        <v>102</v>
      </c>
      <c r="EQ95" s="547" t="s">
        <v>102</v>
      </c>
      <c r="ER95" s="547" t="s">
        <v>102</v>
      </c>
      <c r="ES95" s="547" t="s">
        <v>102</v>
      </c>
      <c r="ET95" s="547" t="s">
        <v>102</v>
      </c>
      <c r="EU95" s="547" t="s">
        <v>102</v>
      </c>
      <c r="EV95" s="547" t="s">
        <v>102</v>
      </c>
      <c r="EW95" s="547" t="s">
        <v>102</v>
      </c>
      <c r="EX95" s="547" t="s">
        <v>102</v>
      </c>
      <c r="EY95" s="547" t="s">
        <v>102</v>
      </c>
      <c r="EZ95" s="547" t="s">
        <v>102</v>
      </c>
      <c r="FA95" s="547" t="s">
        <v>102</v>
      </c>
      <c r="FB95" s="547" t="s">
        <v>102</v>
      </c>
      <c r="FC95" s="547" t="s">
        <v>102</v>
      </c>
      <c r="FD95" s="547" t="s">
        <v>102</v>
      </c>
      <c r="FE95" s="547" t="s">
        <v>102</v>
      </c>
      <c r="FF95" s="547" t="s">
        <v>102</v>
      </c>
      <c r="FG95" s="547" t="s">
        <v>102</v>
      </c>
      <c r="FH95" s="547" t="s">
        <v>102</v>
      </c>
      <c r="FI95" s="547" t="s">
        <v>102</v>
      </c>
      <c r="FJ95" s="547" t="s">
        <v>102</v>
      </c>
      <c r="FK95" s="547" t="s">
        <v>102</v>
      </c>
      <c r="FL95" s="547" t="s">
        <v>102</v>
      </c>
      <c r="FM95" s="547" t="s">
        <v>102</v>
      </c>
      <c r="FN95" s="547" t="s">
        <v>102</v>
      </c>
      <c r="FO95" s="547" t="s">
        <v>102</v>
      </c>
      <c r="FP95" s="547" t="s">
        <v>102</v>
      </c>
      <c r="FQ95" s="547" t="s">
        <v>102</v>
      </c>
      <c r="FR95" s="547" t="s">
        <v>102</v>
      </c>
      <c r="FS95" s="547" t="s">
        <v>102</v>
      </c>
      <c r="FT95" s="547" t="s">
        <v>102</v>
      </c>
      <c r="FU95" s="547" t="s">
        <v>102</v>
      </c>
      <c r="FV95" s="547" t="s">
        <v>102</v>
      </c>
    </row>
    <row r="96" spans="1:178" hidden="1" x14ac:dyDescent="0.15">
      <c r="A96" s="547">
        <v>4237493</v>
      </c>
      <c r="B96" s="547" t="s">
        <v>21785</v>
      </c>
      <c r="C96" s="547" t="s">
        <v>21786</v>
      </c>
      <c r="D96" s="547" t="s">
        <v>21787</v>
      </c>
      <c r="E96" s="547" t="s">
        <v>21788</v>
      </c>
      <c r="F96" s="547" t="s">
        <v>102</v>
      </c>
      <c r="G96" s="547" t="s">
        <v>21789</v>
      </c>
      <c r="H96" s="547" t="s">
        <v>21790</v>
      </c>
      <c r="I96" s="547" t="s">
        <v>21791</v>
      </c>
      <c r="J96" s="547" t="s">
        <v>21792</v>
      </c>
      <c r="K96" s="547">
        <v>0</v>
      </c>
      <c r="L96" s="547">
        <v>0</v>
      </c>
      <c r="M96" s="547">
        <v>0</v>
      </c>
      <c r="N96" s="547">
        <v>0</v>
      </c>
      <c r="O96" s="547">
        <v>0</v>
      </c>
      <c r="P96" s="547">
        <v>0</v>
      </c>
      <c r="Q96" s="547">
        <v>0</v>
      </c>
      <c r="R96" s="547">
        <v>0</v>
      </c>
      <c r="S96" s="547">
        <v>0</v>
      </c>
      <c r="T96" s="547">
        <v>0</v>
      </c>
      <c r="U96" s="547">
        <v>0</v>
      </c>
      <c r="V96" s="547">
        <v>0</v>
      </c>
      <c r="W96" s="547">
        <v>0</v>
      </c>
      <c r="X96" s="547">
        <v>0</v>
      </c>
      <c r="Y96" s="547">
        <v>0</v>
      </c>
      <c r="Z96" s="547">
        <v>0</v>
      </c>
      <c r="AA96" s="547">
        <v>0</v>
      </c>
      <c r="AB96" s="547">
        <v>0</v>
      </c>
      <c r="AC96" s="547">
        <v>0</v>
      </c>
      <c r="AD96" s="547">
        <v>0</v>
      </c>
      <c r="AE96" s="547">
        <v>0</v>
      </c>
      <c r="AF96" s="547">
        <v>0</v>
      </c>
      <c r="AG96" s="547">
        <v>0</v>
      </c>
      <c r="AH96" s="547">
        <v>0</v>
      </c>
      <c r="AI96" s="547">
        <v>0</v>
      </c>
      <c r="AJ96" s="547">
        <v>0</v>
      </c>
      <c r="AK96" s="547">
        <v>0</v>
      </c>
      <c r="AL96" s="547">
        <v>0</v>
      </c>
      <c r="AM96" s="547">
        <v>0</v>
      </c>
      <c r="AN96" s="547">
        <v>0</v>
      </c>
      <c r="AO96" s="547">
        <v>0</v>
      </c>
      <c r="AP96" s="547">
        <v>0</v>
      </c>
      <c r="AQ96" s="547">
        <v>0</v>
      </c>
      <c r="AR96" s="547">
        <v>0</v>
      </c>
      <c r="AS96" s="547">
        <v>0</v>
      </c>
      <c r="AT96" s="547">
        <v>0</v>
      </c>
      <c r="AU96" s="547">
        <v>0</v>
      </c>
      <c r="AV96" s="547">
        <v>0</v>
      </c>
      <c r="AW96" s="547">
        <v>0</v>
      </c>
      <c r="AX96" s="547">
        <v>0</v>
      </c>
      <c r="AY96" s="547">
        <v>0</v>
      </c>
      <c r="AZ96" s="547">
        <v>0</v>
      </c>
      <c r="BA96" s="547">
        <v>0</v>
      </c>
      <c r="BB96" s="547">
        <v>0</v>
      </c>
      <c r="BC96" s="547">
        <v>0</v>
      </c>
      <c r="BD96" s="547">
        <v>0</v>
      </c>
      <c r="BE96" s="547">
        <v>0</v>
      </c>
      <c r="BF96" s="547">
        <v>0</v>
      </c>
      <c r="BG96" s="547">
        <v>0</v>
      </c>
      <c r="BH96" s="547">
        <v>0</v>
      </c>
      <c r="BI96" s="547">
        <v>0</v>
      </c>
      <c r="BJ96" s="547">
        <v>0</v>
      </c>
      <c r="BK96" s="547">
        <v>0</v>
      </c>
      <c r="BL96" s="547">
        <v>0</v>
      </c>
      <c r="BM96" s="547">
        <v>0</v>
      </c>
      <c r="BN96" s="547">
        <v>0</v>
      </c>
      <c r="BO96" s="547">
        <v>0</v>
      </c>
      <c r="BP96" s="547">
        <v>0</v>
      </c>
      <c r="BQ96" s="547">
        <v>0</v>
      </c>
      <c r="BR96" s="547">
        <v>0</v>
      </c>
      <c r="BS96" s="547">
        <v>0</v>
      </c>
      <c r="BT96" s="547">
        <v>0</v>
      </c>
      <c r="BU96" s="547">
        <v>0</v>
      </c>
      <c r="BV96" s="547">
        <v>0</v>
      </c>
      <c r="BW96" s="547">
        <v>0</v>
      </c>
      <c r="BX96" s="547">
        <v>0</v>
      </c>
      <c r="BY96" s="547">
        <v>0</v>
      </c>
      <c r="BZ96" s="547">
        <v>0</v>
      </c>
      <c r="CA96" s="547">
        <v>0</v>
      </c>
      <c r="CB96" s="547">
        <v>0</v>
      </c>
      <c r="CC96" s="547">
        <v>0</v>
      </c>
      <c r="CD96" s="547">
        <v>0</v>
      </c>
      <c r="CE96" s="547">
        <v>0</v>
      </c>
      <c r="CF96" s="547">
        <v>0</v>
      </c>
      <c r="CG96" s="547">
        <v>0</v>
      </c>
      <c r="CH96" s="547">
        <v>0</v>
      </c>
      <c r="CI96" s="547">
        <v>0</v>
      </c>
      <c r="CJ96" s="547">
        <v>0</v>
      </c>
      <c r="CK96" s="547">
        <v>0</v>
      </c>
      <c r="CL96" s="547">
        <v>0</v>
      </c>
      <c r="CM96" s="547">
        <v>0</v>
      </c>
      <c r="CN96" s="547">
        <v>0</v>
      </c>
      <c r="CO96" s="547">
        <v>0</v>
      </c>
      <c r="CP96" s="547">
        <v>0</v>
      </c>
      <c r="CQ96" s="547">
        <v>0</v>
      </c>
      <c r="CR96" s="547">
        <v>0</v>
      </c>
      <c r="CS96" s="547">
        <v>0</v>
      </c>
      <c r="CT96" s="547">
        <v>0</v>
      </c>
      <c r="CU96" s="547">
        <v>0</v>
      </c>
      <c r="CV96" s="547">
        <v>0</v>
      </c>
      <c r="CW96" s="547">
        <v>0</v>
      </c>
      <c r="CX96" s="547">
        <v>0</v>
      </c>
      <c r="CY96" s="547">
        <v>0</v>
      </c>
      <c r="CZ96" s="547">
        <v>0</v>
      </c>
      <c r="DA96" s="547">
        <v>0</v>
      </c>
      <c r="DB96" s="547">
        <v>0</v>
      </c>
      <c r="DC96" s="547">
        <v>0</v>
      </c>
      <c r="DD96" s="547">
        <v>0</v>
      </c>
      <c r="DE96" s="547">
        <v>0</v>
      </c>
      <c r="DF96" s="547">
        <v>0</v>
      </c>
      <c r="DG96" s="547">
        <v>0</v>
      </c>
      <c r="DH96" s="547">
        <v>0</v>
      </c>
      <c r="DI96" s="547">
        <v>0</v>
      </c>
      <c r="DJ96" s="547">
        <v>0</v>
      </c>
      <c r="DK96" s="547">
        <v>0</v>
      </c>
      <c r="DL96" s="547">
        <v>0</v>
      </c>
      <c r="DM96" s="547">
        <v>0</v>
      </c>
      <c r="DN96" s="547">
        <v>0</v>
      </c>
      <c r="DO96" s="547">
        <v>0</v>
      </c>
      <c r="DP96" s="547">
        <v>0</v>
      </c>
      <c r="DQ96" s="547">
        <v>0</v>
      </c>
      <c r="DR96" s="547">
        <v>0</v>
      </c>
      <c r="DS96" s="547">
        <v>0</v>
      </c>
      <c r="DT96" s="547">
        <v>0</v>
      </c>
      <c r="DU96" s="547">
        <v>0</v>
      </c>
      <c r="DV96" s="547">
        <v>0</v>
      </c>
      <c r="DW96" s="547">
        <v>0</v>
      </c>
      <c r="DX96" s="547">
        <v>0</v>
      </c>
      <c r="DY96" s="547">
        <v>0</v>
      </c>
      <c r="DZ96" s="547">
        <v>0</v>
      </c>
      <c r="EA96" s="547">
        <v>0</v>
      </c>
      <c r="EB96" s="547">
        <v>0</v>
      </c>
      <c r="EC96" s="547">
        <v>0</v>
      </c>
      <c r="ED96" s="547">
        <v>0</v>
      </c>
      <c r="EE96" s="547">
        <v>0</v>
      </c>
      <c r="EF96" s="547">
        <v>0</v>
      </c>
      <c r="EG96" s="547">
        <v>0</v>
      </c>
      <c r="EH96" s="547">
        <v>0</v>
      </c>
      <c r="EI96" s="547">
        <v>0</v>
      </c>
      <c r="EJ96" s="547">
        <v>0</v>
      </c>
      <c r="EK96" s="547">
        <v>0</v>
      </c>
      <c r="EL96" s="547">
        <v>0</v>
      </c>
      <c r="EM96" s="547">
        <v>0</v>
      </c>
      <c r="EN96" s="547">
        <v>0</v>
      </c>
      <c r="EO96" s="547">
        <v>0</v>
      </c>
      <c r="EP96" s="547">
        <v>0</v>
      </c>
      <c r="EQ96" s="547">
        <v>0</v>
      </c>
      <c r="ER96" s="547">
        <v>0</v>
      </c>
      <c r="ES96" s="547">
        <v>0</v>
      </c>
      <c r="ET96" s="547">
        <v>0</v>
      </c>
      <c r="EU96" s="547">
        <v>0</v>
      </c>
      <c r="EV96" s="547">
        <v>0</v>
      </c>
      <c r="EW96" s="547">
        <v>0</v>
      </c>
      <c r="EX96" s="547">
        <v>0</v>
      </c>
      <c r="EY96" s="547">
        <v>0</v>
      </c>
      <c r="EZ96" s="547">
        <v>0</v>
      </c>
      <c r="FA96" s="547">
        <v>0</v>
      </c>
      <c r="FB96" s="547">
        <v>0</v>
      </c>
      <c r="FC96" s="547">
        <v>0</v>
      </c>
      <c r="FD96" s="547">
        <v>0</v>
      </c>
      <c r="FE96" s="547">
        <v>0</v>
      </c>
      <c r="FF96" s="547">
        <v>0</v>
      </c>
      <c r="FG96" s="547">
        <v>0</v>
      </c>
      <c r="FH96" s="547">
        <v>0</v>
      </c>
      <c r="FI96" s="547">
        <v>0</v>
      </c>
      <c r="FJ96" s="547">
        <v>0</v>
      </c>
      <c r="FK96" s="547">
        <v>0</v>
      </c>
      <c r="FL96" s="547">
        <v>0</v>
      </c>
      <c r="FM96" s="547">
        <v>0</v>
      </c>
      <c r="FN96" s="547">
        <v>0</v>
      </c>
      <c r="FO96" s="547">
        <v>0</v>
      </c>
      <c r="FP96" s="547">
        <v>0</v>
      </c>
      <c r="FQ96" s="547">
        <v>0</v>
      </c>
      <c r="FR96" s="547">
        <v>0</v>
      </c>
      <c r="FS96" s="547">
        <v>0</v>
      </c>
      <c r="FT96" s="547">
        <v>0</v>
      </c>
      <c r="FU96" s="547">
        <v>0</v>
      </c>
      <c r="FV96" s="547">
        <v>0</v>
      </c>
    </row>
    <row r="97" spans="1:178" hidden="1" x14ac:dyDescent="0.15">
      <c r="A97" s="547">
        <v>4252103</v>
      </c>
      <c r="B97" s="547" t="s">
        <v>102</v>
      </c>
      <c r="C97" s="547" t="s">
        <v>102</v>
      </c>
      <c r="D97" s="547" t="s">
        <v>102</v>
      </c>
      <c r="E97" s="547" t="s">
        <v>102</v>
      </c>
      <c r="F97" s="547" t="s">
        <v>102</v>
      </c>
      <c r="G97" s="547" t="s">
        <v>102</v>
      </c>
      <c r="H97" s="547" t="s">
        <v>102</v>
      </c>
      <c r="I97" s="547" t="s">
        <v>102</v>
      </c>
      <c r="J97" s="547" t="s">
        <v>102</v>
      </c>
      <c r="K97" s="547" t="s">
        <v>102</v>
      </c>
      <c r="L97" s="547" t="s">
        <v>102</v>
      </c>
      <c r="M97" s="547" t="s">
        <v>102</v>
      </c>
      <c r="N97" s="547" t="s">
        <v>102</v>
      </c>
      <c r="O97" s="547" t="s">
        <v>102</v>
      </c>
      <c r="P97" s="547" t="s">
        <v>102</v>
      </c>
      <c r="Q97" s="547" t="s">
        <v>102</v>
      </c>
      <c r="R97" s="547" t="s">
        <v>102</v>
      </c>
      <c r="S97" s="547" t="s">
        <v>102</v>
      </c>
      <c r="T97" s="547" t="s">
        <v>102</v>
      </c>
      <c r="U97" s="547" t="s">
        <v>102</v>
      </c>
      <c r="V97" s="547" t="s">
        <v>102</v>
      </c>
      <c r="W97" s="547" t="s">
        <v>102</v>
      </c>
      <c r="X97" s="547" t="s">
        <v>102</v>
      </c>
      <c r="Y97" s="547" t="s">
        <v>102</v>
      </c>
      <c r="Z97" s="547" t="s">
        <v>102</v>
      </c>
      <c r="AA97" s="547" t="s">
        <v>102</v>
      </c>
      <c r="AB97" s="547" t="s">
        <v>102</v>
      </c>
      <c r="AC97" s="547" t="s">
        <v>102</v>
      </c>
      <c r="AD97" s="547" t="s">
        <v>102</v>
      </c>
      <c r="AE97" s="547" t="s">
        <v>102</v>
      </c>
      <c r="AF97" s="547" t="s">
        <v>102</v>
      </c>
      <c r="AG97" s="547" t="s">
        <v>102</v>
      </c>
      <c r="AH97" s="547" t="s">
        <v>102</v>
      </c>
      <c r="AI97" s="547" t="s">
        <v>102</v>
      </c>
      <c r="AJ97" s="547" t="s">
        <v>102</v>
      </c>
      <c r="AK97" s="547" t="s">
        <v>102</v>
      </c>
      <c r="AL97" s="547" t="s">
        <v>102</v>
      </c>
      <c r="AM97" s="547" t="s">
        <v>102</v>
      </c>
      <c r="AN97" s="547" t="s">
        <v>102</v>
      </c>
      <c r="AO97" s="547" t="s">
        <v>102</v>
      </c>
      <c r="AP97" s="547" t="s">
        <v>102</v>
      </c>
      <c r="AQ97" s="547" t="s">
        <v>102</v>
      </c>
      <c r="AR97" s="547" t="s">
        <v>102</v>
      </c>
      <c r="AS97" s="547" t="s">
        <v>102</v>
      </c>
      <c r="AT97" s="547" t="s">
        <v>102</v>
      </c>
      <c r="AU97" s="547" t="s">
        <v>102</v>
      </c>
      <c r="AV97" s="547" t="s">
        <v>102</v>
      </c>
      <c r="AW97" s="547" t="s">
        <v>102</v>
      </c>
      <c r="AX97" s="547" t="s">
        <v>102</v>
      </c>
      <c r="AY97" s="547" t="s">
        <v>102</v>
      </c>
      <c r="AZ97" s="547" t="s">
        <v>102</v>
      </c>
      <c r="BA97" s="547" t="s">
        <v>102</v>
      </c>
      <c r="BB97" s="547" t="s">
        <v>102</v>
      </c>
      <c r="BC97" s="547" t="s">
        <v>102</v>
      </c>
      <c r="BD97" s="547" t="s">
        <v>102</v>
      </c>
      <c r="BE97" s="547" t="s">
        <v>102</v>
      </c>
      <c r="BF97" s="547" t="s">
        <v>102</v>
      </c>
      <c r="BG97" s="547" t="s">
        <v>102</v>
      </c>
      <c r="BH97" s="547" t="s">
        <v>102</v>
      </c>
      <c r="BI97" s="547" t="s">
        <v>102</v>
      </c>
      <c r="BJ97" s="547" t="s">
        <v>102</v>
      </c>
      <c r="BK97" s="547" t="s">
        <v>102</v>
      </c>
      <c r="BL97" s="547" t="s">
        <v>102</v>
      </c>
      <c r="BM97" s="547" t="s">
        <v>102</v>
      </c>
      <c r="BN97" s="547" t="s">
        <v>102</v>
      </c>
      <c r="BO97" s="547" t="s">
        <v>102</v>
      </c>
      <c r="BP97" s="547" t="s">
        <v>102</v>
      </c>
      <c r="BQ97" s="547" t="s">
        <v>102</v>
      </c>
      <c r="BR97" s="547" t="s">
        <v>102</v>
      </c>
      <c r="BS97" s="547" t="s">
        <v>102</v>
      </c>
      <c r="BT97" s="547" t="s">
        <v>102</v>
      </c>
      <c r="BU97" s="547" t="s">
        <v>102</v>
      </c>
      <c r="BV97" s="547" t="s">
        <v>102</v>
      </c>
      <c r="BW97" s="547" t="s">
        <v>102</v>
      </c>
      <c r="BX97" s="547" t="s">
        <v>102</v>
      </c>
      <c r="BY97" s="547" t="s">
        <v>102</v>
      </c>
      <c r="BZ97" s="547" t="s">
        <v>102</v>
      </c>
      <c r="CA97" s="547" t="s">
        <v>102</v>
      </c>
      <c r="CB97" s="547" t="s">
        <v>102</v>
      </c>
      <c r="CC97" s="547" t="s">
        <v>102</v>
      </c>
      <c r="CD97" s="547" t="s">
        <v>102</v>
      </c>
      <c r="CE97" s="547" t="s">
        <v>102</v>
      </c>
      <c r="CF97" s="547" t="s">
        <v>102</v>
      </c>
      <c r="CG97" s="547" t="s">
        <v>102</v>
      </c>
      <c r="CH97" s="547" t="s">
        <v>102</v>
      </c>
      <c r="CI97" s="547" t="s">
        <v>102</v>
      </c>
      <c r="CJ97" s="547" t="s">
        <v>102</v>
      </c>
      <c r="CK97" s="547" t="s">
        <v>102</v>
      </c>
      <c r="CL97" s="547" t="s">
        <v>102</v>
      </c>
      <c r="CM97" s="547" t="s">
        <v>102</v>
      </c>
      <c r="CN97" s="547" t="s">
        <v>102</v>
      </c>
      <c r="CO97" s="547" t="s">
        <v>102</v>
      </c>
      <c r="CP97" s="547" t="s">
        <v>102</v>
      </c>
      <c r="CQ97" s="547" t="s">
        <v>102</v>
      </c>
      <c r="CR97" s="547" t="s">
        <v>102</v>
      </c>
      <c r="CS97" s="547" t="s">
        <v>102</v>
      </c>
      <c r="CT97" s="547" t="s">
        <v>102</v>
      </c>
      <c r="CU97" s="547" t="s">
        <v>102</v>
      </c>
      <c r="CV97" s="547" t="s">
        <v>102</v>
      </c>
      <c r="CW97" s="547" t="s">
        <v>102</v>
      </c>
      <c r="CX97" s="547" t="s">
        <v>102</v>
      </c>
      <c r="CY97" s="547" t="s">
        <v>102</v>
      </c>
      <c r="CZ97" s="547" t="s">
        <v>102</v>
      </c>
      <c r="DA97" s="547" t="s">
        <v>102</v>
      </c>
      <c r="DB97" s="547" t="s">
        <v>102</v>
      </c>
      <c r="DC97" s="547" t="s">
        <v>102</v>
      </c>
      <c r="DD97" s="547" t="s">
        <v>102</v>
      </c>
      <c r="DE97" s="547" t="s">
        <v>102</v>
      </c>
      <c r="DF97" s="547" t="s">
        <v>102</v>
      </c>
      <c r="DG97" s="547" t="s">
        <v>102</v>
      </c>
      <c r="DH97" s="547" t="s">
        <v>102</v>
      </c>
      <c r="DI97" s="547" t="s">
        <v>102</v>
      </c>
      <c r="DJ97" s="547" t="s">
        <v>102</v>
      </c>
      <c r="DK97" s="547" t="s">
        <v>102</v>
      </c>
      <c r="DL97" s="547" t="s">
        <v>102</v>
      </c>
      <c r="DM97" s="547" t="s">
        <v>102</v>
      </c>
      <c r="DN97" s="547" t="s">
        <v>102</v>
      </c>
      <c r="DO97" s="547" t="s">
        <v>102</v>
      </c>
      <c r="DP97" s="547" t="s">
        <v>102</v>
      </c>
      <c r="DQ97" s="547" t="s">
        <v>102</v>
      </c>
      <c r="DR97" s="547" t="s">
        <v>102</v>
      </c>
      <c r="DS97" s="547" t="s">
        <v>102</v>
      </c>
      <c r="DT97" s="547" t="s">
        <v>102</v>
      </c>
      <c r="DU97" s="547" t="s">
        <v>102</v>
      </c>
      <c r="DV97" s="547" t="s">
        <v>102</v>
      </c>
      <c r="DW97" s="547" t="s">
        <v>102</v>
      </c>
      <c r="DX97" s="547" t="s">
        <v>102</v>
      </c>
      <c r="DY97" s="547" t="s">
        <v>102</v>
      </c>
      <c r="DZ97" s="547" t="s">
        <v>102</v>
      </c>
      <c r="EA97" s="547" t="s">
        <v>102</v>
      </c>
      <c r="EB97" s="547" t="s">
        <v>102</v>
      </c>
      <c r="EC97" s="547" t="s">
        <v>102</v>
      </c>
      <c r="ED97" s="547" t="s">
        <v>102</v>
      </c>
      <c r="EE97" s="547" t="s">
        <v>102</v>
      </c>
      <c r="EF97" s="547" t="s">
        <v>102</v>
      </c>
      <c r="EG97" s="547" t="s">
        <v>102</v>
      </c>
      <c r="EH97" s="547" t="s">
        <v>102</v>
      </c>
      <c r="EI97" s="547" t="s">
        <v>102</v>
      </c>
      <c r="EJ97" s="547" t="s">
        <v>102</v>
      </c>
      <c r="EK97" s="547" t="s">
        <v>102</v>
      </c>
      <c r="EL97" s="547" t="s">
        <v>102</v>
      </c>
      <c r="EM97" s="547" t="s">
        <v>102</v>
      </c>
      <c r="EN97" s="547" t="s">
        <v>102</v>
      </c>
      <c r="EO97" s="547" t="s">
        <v>102</v>
      </c>
      <c r="EP97" s="547" t="s">
        <v>102</v>
      </c>
      <c r="EQ97" s="547" t="s">
        <v>102</v>
      </c>
      <c r="ER97" s="547" t="s">
        <v>102</v>
      </c>
      <c r="ES97" s="547" t="s">
        <v>102</v>
      </c>
      <c r="ET97" s="547" t="s">
        <v>102</v>
      </c>
      <c r="EU97" s="547" t="s">
        <v>102</v>
      </c>
      <c r="EV97" s="547" t="s">
        <v>102</v>
      </c>
      <c r="EW97" s="547" t="s">
        <v>102</v>
      </c>
      <c r="EX97" s="547" t="s">
        <v>102</v>
      </c>
      <c r="EY97" s="547" t="s">
        <v>102</v>
      </c>
      <c r="EZ97" s="547" t="s">
        <v>102</v>
      </c>
      <c r="FA97" s="547" t="s">
        <v>102</v>
      </c>
      <c r="FB97" s="547" t="s">
        <v>102</v>
      </c>
      <c r="FC97" s="547" t="s">
        <v>102</v>
      </c>
      <c r="FD97" s="547" t="s">
        <v>102</v>
      </c>
      <c r="FE97" s="547" t="s">
        <v>102</v>
      </c>
      <c r="FF97" s="547" t="s">
        <v>102</v>
      </c>
      <c r="FG97" s="547" t="s">
        <v>102</v>
      </c>
      <c r="FH97" s="547" t="s">
        <v>102</v>
      </c>
      <c r="FI97" s="547" t="s">
        <v>102</v>
      </c>
      <c r="FJ97" s="547" t="s">
        <v>102</v>
      </c>
      <c r="FK97" s="547" t="s">
        <v>102</v>
      </c>
      <c r="FL97" s="547" t="s">
        <v>102</v>
      </c>
      <c r="FM97" s="547" t="s">
        <v>102</v>
      </c>
      <c r="FN97" s="547" t="s">
        <v>102</v>
      </c>
      <c r="FO97" s="547" t="s">
        <v>102</v>
      </c>
      <c r="FP97" s="547" t="s">
        <v>102</v>
      </c>
      <c r="FQ97" s="547" t="s">
        <v>102</v>
      </c>
      <c r="FR97" s="547" t="s">
        <v>102</v>
      </c>
      <c r="FS97" s="547" t="s">
        <v>102</v>
      </c>
      <c r="FT97" s="547" t="s">
        <v>102</v>
      </c>
      <c r="FU97" s="547" t="s">
        <v>102</v>
      </c>
      <c r="FV97" s="547" t="s">
        <v>102</v>
      </c>
    </row>
    <row r="98" spans="1:178" hidden="1" x14ac:dyDescent="0.15">
      <c r="A98" s="547">
        <v>4249960</v>
      </c>
      <c r="B98" s="547" t="s">
        <v>1028</v>
      </c>
      <c r="C98" s="547" t="s">
        <v>21793</v>
      </c>
      <c r="D98" s="547" t="s">
        <v>21794</v>
      </c>
      <c r="E98" s="547" t="s">
        <v>21795</v>
      </c>
      <c r="F98" s="547" t="s">
        <v>21796</v>
      </c>
      <c r="G98" s="547">
        <v>0</v>
      </c>
      <c r="H98" s="547">
        <v>0</v>
      </c>
      <c r="I98" s="547">
        <v>0</v>
      </c>
      <c r="J98" s="547">
        <v>0</v>
      </c>
      <c r="K98" s="547">
        <v>0</v>
      </c>
      <c r="L98" s="547">
        <v>0</v>
      </c>
      <c r="M98" s="547">
        <v>0</v>
      </c>
      <c r="N98" s="547">
        <v>0</v>
      </c>
      <c r="O98" s="547">
        <v>0</v>
      </c>
      <c r="P98" s="547">
        <v>0</v>
      </c>
      <c r="Q98" s="547">
        <v>0</v>
      </c>
      <c r="R98" s="547">
        <v>0</v>
      </c>
      <c r="S98" s="547">
        <v>0</v>
      </c>
      <c r="T98" s="547">
        <v>0</v>
      </c>
      <c r="U98" s="547">
        <v>0</v>
      </c>
      <c r="V98" s="547">
        <v>0</v>
      </c>
      <c r="W98" s="547">
        <v>0</v>
      </c>
      <c r="X98" s="547">
        <v>0</v>
      </c>
      <c r="Y98" s="547">
        <v>0</v>
      </c>
      <c r="Z98" s="547">
        <v>0</v>
      </c>
      <c r="AA98" s="547">
        <v>0</v>
      </c>
      <c r="AB98" s="547">
        <v>0</v>
      </c>
      <c r="AC98" s="547">
        <v>0</v>
      </c>
      <c r="AD98" s="547">
        <v>0</v>
      </c>
      <c r="AE98" s="547">
        <v>0</v>
      </c>
      <c r="AF98" s="547">
        <v>0</v>
      </c>
      <c r="AG98" s="547">
        <v>0</v>
      </c>
      <c r="AH98" s="547">
        <v>0</v>
      </c>
      <c r="AI98" s="547">
        <v>0</v>
      </c>
      <c r="AJ98" s="547">
        <v>0</v>
      </c>
      <c r="AK98" s="547">
        <v>0</v>
      </c>
      <c r="AL98" s="547">
        <v>0</v>
      </c>
      <c r="AM98" s="547">
        <v>0</v>
      </c>
      <c r="AN98" s="547">
        <v>0</v>
      </c>
      <c r="AO98" s="547">
        <v>0</v>
      </c>
      <c r="AP98" s="547">
        <v>0</v>
      </c>
      <c r="AQ98" s="547">
        <v>0</v>
      </c>
      <c r="AR98" s="547">
        <v>0</v>
      </c>
      <c r="AS98" s="547">
        <v>0</v>
      </c>
      <c r="AT98" s="547">
        <v>0</v>
      </c>
      <c r="AU98" s="547">
        <v>0</v>
      </c>
      <c r="AV98" s="547">
        <v>0</v>
      </c>
      <c r="AW98" s="547">
        <v>0</v>
      </c>
      <c r="AX98" s="547">
        <v>0</v>
      </c>
      <c r="AY98" s="547">
        <v>0</v>
      </c>
      <c r="AZ98" s="547">
        <v>0</v>
      </c>
      <c r="BA98" s="547">
        <v>0</v>
      </c>
      <c r="BB98" s="547">
        <v>0</v>
      </c>
      <c r="BC98" s="547">
        <v>0</v>
      </c>
      <c r="BD98" s="547">
        <v>0</v>
      </c>
      <c r="BE98" s="547">
        <v>0</v>
      </c>
      <c r="BF98" s="547">
        <v>0</v>
      </c>
      <c r="BG98" s="547">
        <v>0</v>
      </c>
      <c r="BH98" s="547">
        <v>0</v>
      </c>
      <c r="BI98" s="547">
        <v>0</v>
      </c>
      <c r="BJ98" s="547">
        <v>0</v>
      </c>
      <c r="BK98" s="547">
        <v>0</v>
      </c>
      <c r="BL98" s="547">
        <v>0</v>
      </c>
      <c r="BM98" s="547">
        <v>0</v>
      </c>
      <c r="BN98" s="547">
        <v>0</v>
      </c>
      <c r="BO98" s="547">
        <v>0</v>
      </c>
      <c r="BP98" s="547">
        <v>0</v>
      </c>
      <c r="BQ98" s="547">
        <v>0</v>
      </c>
      <c r="BR98" s="547">
        <v>0</v>
      </c>
      <c r="BS98" s="547">
        <v>0</v>
      </c>
      <c r="BT98" s="547">
        <v>0</v>
      </c>
      <c r="BU98" s="547">
        <v>0</v>
      </c>
      <c r="BV98" s="547">
        <v>0</v>
      </c>
      <c r="BW98" s="547">
        <v>0</v>
      </c>
      <c r="BX98" s="547">
        <v>0</v>
      </c>
      <c r="BY98" s="547">
        <v>0</v>
      </c>
      <c r="BZ98" s="547">
        <v>0</v>
      </c>
      <c r="CA98" s="547">
        <v>0</v>
      </c>
      <c r="CB98" s="547">
        <v>0</v>
      </c>
      <c r="CC98" s="547">
        <v>0</v>
      </c>
      <c r="CD98" s="547">
        <v>0</v>
      </c>
      <c r="CE98" s="547">
        <v>0</v>
      </c>
      <c r="CF98" s="547">
        <v>0</v>
      </c>
      <c r="CG98" s="547">
        <v>0</v>
      </c>
      <c r="CH98" s="547">
        <v>0</v>
      </c>
      <c r="CI98" s="547">
        <v>0</v>
      </c>
      <c r="CJ98" s="547">
        <v>0</v>
      </c>
      <c r="CK98" s="547">
        <v>0</v>
      </c>
      <c r="CL98" s="547">
        <v>0</v>
      </c>
      <c r="CM98" s="547">
        <v>0</v>
      </c>
      <c r="CN98" s="547">
        <v>0</v>
      </c>
      <c r="CO98" s="547">
        <v>0</v>
      </c>
      <c r="CP98" s="547">
        <v>0</v>
      </c>
      <c r="CQ98" s="547">
        <v>0</v>
      </c>
      <c r="CR98" s="547">
        <v>0</v>
      </c>
      <c r="CS98" s="547">
        <v>0</v>
      </c>
      <c r="CT98" s="547">
        <v>0</v>
      </c>
      <c r="CU98" s="547">
        <v>0</v>
      </c>
      <c r="CV98" s="547">
        <v>0</v>
      </c>
      <c r="CW98" s="547">
        <v>0</v>
      </c>
      <c r="CX98" s="547">
        <v>0</v>
      </c>
      <c r="CY98" s="547">
        <v>0</v>
      </c>
      <c r="CZ98" s="547">
        <v>0</v>
      </c>
      <c r="DA98" s="547">
        <v>0</v>
      </c>
      <c r="DB98" s="547">
        <v>0</v>
      </c>
      <c r="DC98" s="547">
        <v>0</v>
      </c>
      <c r="DD98" s="547">
        <v>0</v>
      </c>
      <c r="DE98" s="547">
        <v>0</v>
      </c>
      <c r="DF98" s="547">
        <v>0</v>
      </c>
      <c r="DG98" s="547">
        <v>0</v>
      </c>
      <c r="DH98" s="547">
        <v>0</v>
      </c>
      <c r="DI98" s="547">
        <v>0</v>
      </c>
      <c r="DJ98" s="547">
        <v>0</v>
      </c>
      <c r="DK98" s="547">
        <v>0</v>
      </c>
      <c r="DL98" s="547">
        <v>0</v>
      </c>
      <c r="DM98" s="547">
        <v>0</v>
      </c>
      <c r="DN98" s="547">
        <v>0</v>
      </c>
      <c r="DO98" s="547">
        <v>0</v>
      </c>
      <c r="DP98" s="547">
        <v>0</v>
      </c>
      <c r="DQ98" s="547">
        <v>0</v>
      </c>
      <c r="DR98" s="547">
        <v>0</v>
      </c>
      <c r="DS98" s="547">
        <v>0</v>
      </c>
      <c r="DT98" s="547">
        <v>0</v>
      </c>
      <c r="DU98" s="547">
        <v>0</v>
      </c>
      <c r="DV98" s="547">
        <v>0</v>
      </c>
      <c r="DW98" s="547">
        <v>0</v>
      </c>
      <c r="DX98" s="547">
        <v>0</v>
      </c>
      <c r="DY98" s="547">
        <v>0</v>
      </c>
      <c r="DZ98" s="547">
        <v>0</v>
      </c>
      <c r="EA98" s="547">
        <v>0</v>
      </c>
      <c r="EB98" s="547">
        <v>0</v>
      </c>
      <c r="EC98" s="547">
        <v>0</v>
      </c>
      <c r="ED98" s="547">
        <v>0</v>
      </c>
      <c r="EE98" s="547">
        <v>0</v>
      </c>
      <c r="EF98" s="547">
        <v>0</v>
      </c>
      <c r="EG98" s="547">
        <v>0</v>
      </c>
      <c r="EH98" s="547">
        <v>0</v>
      </c>
      <c r="EI98" s="547">
        <v>0</v>
      </c>
      <c r="EJ98" s="547">
        <v>0</v>
      </c>
      <c r="EK98" s="547">
        <v>0</v>
      </c>
      <c r="EL98" s="547">
        <v>0</v>
      </c>
      <c r="EM98" s="547">
        <v>0</v>
      </c>
      <c r="EN98" s="547">
        <v>0</v>
      </c>
      <c r="EO98" s="547">
        <v>0</v>
      </c>
      <c r="EP98" s="547">
        <v>0</v>
      </c>
      <c r="EQ98" s="547">
        <v>0</v>
      </c>
      <c r="ER98" s="547">
        <v>0</v>
      </c>
      <c r="ES98" s="547">
        <v>0</v>
      </c>
      <c r="ET98" s="547">
        <v>0</v>
      </c>
      <c r="EU98" s="547">
        <v>0</v>
      </c>
      <c r="EV98" s="547">
        <v>0</v>
      </c>
      <c r="EW98" s="547">
        <v>0</v>
      </c>
      <c r="EX98" s="547">
        <v>0</v>
      </c>
      <c r="EY98" s="547">
        <v>0</v>
      </c>
      <c r="EZ98" s="547">
        <v>0</v>
      </c>
      <c r="FA98" s="547">
        <v>0</v>
      </c>
      <c r="FB98" s="547">
        <v>0</v>
      </c>
      <c r="FC98" s="547">
        <v>0</v>
      </c>
      <c r="FD98" s="547">
        <v>0</v>
      </c>
      <c r="FE98" s="547">
        <v>0</v>
      </c>
      <c r="FF98" s="547">
        <v>0</v>
      </c>
      <c r="FG98" s="547">
        <v>0</v>
      </c>
      <c r="FH98" s="547">
        <v>0</v>
      </c>
      <c r="FI98" s="547">
        <v>0</v>
      </c>
      <c r="FJ98" s="547">
        <v>0</v>
      </c>
      <c r="FK98" s="547">
        <v>0</v>
      </c>
      <c r="FL98" s="547">
        <v>0</v>
      </c>
      <c r="FM98" s="547">
        <v>0</v>
      </c>
      <c r="FN98" s="547">
        <v>0</v>
      </c>
      <c r="FO98" s="547">
        <v>0</v>
      </c>
      <c r="FP98" s="547">
        <v>0</v>
      </c>
      <c r="FQ98" s="547">
        <v>0</v>
      </c>
      <c r="FR98" s="547">
        <v>0</v>
      </c>
      <c r="FS98" s="547">
        <v>0</v>
      </c>
      <c r="FT98" s="547">
        <v>0</v>
      </c>
      <c r="FU98" s="547">
        <v>0</v>
      </c>
      <c r="FV98" s="547">
        <v>0</v>
      </c>
    </row>
    <row r="99" spans="1:178" hidden="1" x14ac:dyDescent="0.15">
      <c r="A99" s="547">
        <v>4206716</v>
      </c>
      <c r="B99" s="547" t="s">
        <v>102</v>
      </c>
      <c r="C99" s="547" t="s">
        <v>102</v>
      </c>
      <c r="D99" s="547" t="s">
        <v>102</v>
      </c>
      <c r="E99" s="547" t="s">
        <v>102</v>
      </c>
      <c r="F99" s="547" t="s">
        <v>102</v>
      </c>
      <c r="G99" s="547" t="s">
        <v>102</v>
      </c>
      <c r="H99" s="547" t="s">
        <v>102</v>
      </c>
      <c r="I99" s="547" t="s">
        <v>102</v>
      </c>
      <c r="J99" s="547" t="s">
        <v>102</v>
      </c>
      <c r="K99" s="547" t="s">
        <v>102</v>
      </c>
      <c r="L99" s="547" t="s">
        <v>102</v>
      </c>
      <c r="M99" s="547" t="s">
        <v>102</v>
      </c>
      <c r="N99" s="547" t="s">
        <v>102</v>
      </c>
      <c r="O99" s="547" t="s">
        <v>102</v>
      </c>
      <c r="P99" s="547" t="s">
        <v>102</v>
      </c>
      <c r="Q99" s="547" t="s">
        <v>102</v>
      </c>
      <c r="R99" s="547" t="s">
        <v>102</v>
      </c>
      <c r="S99" s="547" t="s">
        <v>102</v>
      </c>
      <c r="T99" s="547" t="s">
        <v>102</v>
      </c>
      <c r="U99" s="547" t="s">
        <v>102</v>
      </c>
      <c r="V99" s="547" t="s">
        <v>102</v>
      </c>
      <c r="W99" s="547" t="s">
        <v>102</v>
      </c>
      <c r="X99" s="547" t="s">
        <v>102</v>
      </c>
      <c r="Y99" s="547" t="s">
        <v>102</v>
      </c>
      <c r="Z99" s="547" t="s">
        <v>102</v>
      </c>
      <c r="AA99" s="547" t="s">
        <v>102</v>
      </c>
      <c r="AB99" s="547" t="s">
        <v>102</v>
      </c>
      <c r="AC99" s="547" t="s">
        <v>102</v>
      </c>
      <c r="AD99" s="547" t="s">
        <v>102</v>
      </c>
      <c r="AE99" s="547" t="s">
        <v>102</v>
      </c>
      <c r="AF99" s="547" t="s">
        <v>102</v>
      </c>
      <c r="AG99" s="547" t="s">
        <v>102</v>
      </c>
      <c r="AH99" s="547" t="s">
        <v>102</v>
      </c>
      <c r="AI99" s="547" t="s">
        <v>102</v>
      </c>
      <c r="AJ99" s="547" t="s">
        <v>102</v>
      </c>
      <c r="AK99" s="547" t="s">
        <v>102</v>
      </c>
      <c r="AL99" s="547" t="s">
        <v>102</v>
      </c>
      <c r="AM99" s="547" t="s">
        <v>102</v>
      </c>
      <c r="AN99" s="547" t="s">
        <v>102</v>
      </c>
      <c r="AO99" s="547" t="s">
        <v>102</v>
      </c>
      <c r="AP99" s="547" t="s">
        <v>102</v>
      </c>
      <c r="AQ99" s="547" t="s">
        <v>102</v>
      </c>
      <c r="AR99" s="547" t="s">
        <v>102</v>
      </c>
      <c r="AS99" s="547" t="s">
        <v>102</v>
      </c>
      <c r="AT99" s="547" t="s">
        <v>102</v>
      </c>
      <c r="AU99" s="547" t="s">
        <v>102</v>
      </c>
      <c r="AV99" s="547" t="s">
        <v>102</v>
      </c>
      <c r="AW99" s="547" t="s">
        <v>102</v>
      </c>
      <c r="AX99" s="547" t="s">
        <v>102</v>
      </c>
      <c r="AY99" s="547" t="s">
        <v>102</v>
      </c>
      <c r="AZ99" s="547" t="s">
        <v>102</v>
      </c>
      <c r="BA99" s="547" t="s">
        <v>102</v>
      </c>
      <c r="BB99" s="547" t="s">
        <v>102</v>
      </c>
      <c r="BC99" s="547" t="s">
        <v>102</v>
      </c>
      <c r="BD99" s="547" t="s">
        <v>102</v>
      </c>
      <c r="BE99" s="547" t="s">
        <v>102</v>
      </c>
      <c r="BF99" s="547" t="s">
        <v>102</v>
      </c>
      <c r="BG99" s="547" t="s">
        <v>102</v>
      </c>
      <c r="BH99" s="547" t="s">
        <v>102</v>
      </c>
      <c r="BI99" s="547" t="s">
        <v>102</v>
      </c>
      <c r="BJ99" s="547" t="s">
        <v>102</v>
      </c>
      <c r="BK99" s="547" t="s">
        <v>102</v>
      </c>
      <c r="BL99" s="547" t="s">
        <v>102</v>
      </c>
      <c r="BM99" s="547" t="s">
        <v>102</v>
      </c>
      <c r="BN99" s="547" t="s">
        <v>102</v>
      </c>
      <c r="BO99" s="547" t="s">
        <v>102</v>
      </c>
      <c r="BP99" s="547" t="s">
        <v>102</v>
      </c>
      <c r="BQ99" s="547" t="s">
        <v>102</v>
      </c>
      <c r="BR99" s="547" t="s">
        <v>102</v>
      </c>
      <c r="BS99" s="547" t="s">
        <v>102</v>
      </c>
      <c r="BT99" s="547" t="s">
        <v>102</v>
      </c>
      <c r="BU99" s="547" t="s">
        <v>102</v>
      </c>
      <c r="BV99" s="547" t="s">
        <v>102</v>
      </c>
      <c r="BW99" s="547" t="s">
        <v>102</v>
      </c>
      <c r="BX99" s="547" t="s">
        <v>102</v>
      </c>
      <c r="BY99" s="547" t="s">
        <v>102</v>
      </c>
      <c r="BZ99" s="547" t="s">
        <v>102</v>
      </c>
      <c r="CA99" s="547" t="s">
        <v>102</v>
      </c>
      <c r="CB99" s="547" t="s">
        <v>102</v>
      </c>
      <c r="CC99" s="547" t="s">
        <v>102</v>
      </c>
      <c r="CD99" s="547" t="s">
        <v>102</v>
      </c>
      <c r="CE99" s="547" t="s">
        <v>102</v>
      </c>
      <c r="CF99" s="547" t="s">
        <v>102</v>
      </c>
      <c r="CG99" s="547" t="s">
        <v>102</v>
      </c>
      <c r="CH99" s="547" t="s">
        <v>102</v>
      </c>
      <c r="CI99" s="547" t="s">
        <v>102</v>
      </c>
      <c r="CJ99" s="547" t="s">
        <v>102</v>
      </c>
      <c r="CK99" s="547" t="s">
        <v>102</v>
      </c>
      <c r="CL99" s="547" t="s">
        <v>102</v>
      </c>
      <c r="CM99" s="547" t="s">
        <v>102</v>
      </c>
      <c r="CN99" s="547" t="s">
        <v>102</v>
      </c>
      <c r="CO99" s="547" t="s">
        <v>102</v>
      </c>
      <c r="CP99" s="547" t="s">
        <v>102</v>
      </c>
      <c r="CQ99" s="547" t="s">
        <v>102</v>
      </c>
      <c r="CR99" s="547" t="s">
        <v>102</v>
      </c>
      <c r="CS99" s="547" t="s">
        <v>102</v>
      </c>
      <c r="CT99" s="547" t="s">
        <v>102</v>
      </c>
      <c r="CU99" s="547" t="s">
        <v>102</v>
      </c>
      <c r="CV99" s="547" t="s">
        <v>102</v>
      </c>
      <c r="CW99" s="547" t="s">
        <v>102</v>
      </c>
      <c r="CX99" s="547" t="s">
        <v>102</v>
      </c>
      <c r="CY99" s="547" t="s">
        <v>102</v>
      </c>
      <c r="CZ99" s="547" t="s">
        <v>102</v>
      </c>
      <c r="DA99" s="547" t="s">
        <v>102</v>
      </c>
      <c r="DB99" s="547" t="s">
        <v>102</v>
      </c>
      <c r="DC99" s="547" t="s">
        <v>102</v>
      </c>
      <c r="DD99" s="547" t="s">
        <v>102</v>
      </c>
      <c r="DE99" s="547" t="s">
        <v>102</v>
      </c>
      <c r="DF99" s="547" t="s">
        <v>102</v>
      </c>
      <c r="DG99" s="547" t="s">
        <v>102</v>
      </c>
      <c r="DH99" s="547" t="s">
        <v>102</v>
      </c>
      <c r="DI99" s="547" t="s">
        <v>102</v>
      </c>
      <c r="DJ99" s="547" t="s">
        <v>102</v>
      </c>
      <c r="DK99" s="547" t="s">
        <v>102</v>
      </c>
      <c r="DL99" s="547" t="s">
        <v>102</v>
      </c>
      <c r="DM99" s="547" t="s">
        <v>102</v>
      </c>
      <c r="DN99" s="547" t="s">
        <v>102</v>
      </c>
      <c r="DO99" s="547" t="s">
        <v>102</v>
      </c>
      <c r="DP99" s="547" t="s">
        <v>102</v>
      </c>
      <c r="DQ99" s="547" t="s">
        <v>102</v>
      </c>
      <c r="DR99" s="547" t="s">
        <v>102</v>
      </c>
      <c r="DS99" s="547" t="s">
        <v>102</v>
      </c>
      <c r="DT99" s="547" t="s">
        <v>102</v>
      </c>
      <c r="DU99" s="547" t="s">
        <v>102</v>
      </c>
      <c r="DV99" s="547" t="s">
        <v>102</v>
      </c>
      <c r="DW99" s="547" t="s">
        <v>102</v>
      </c>
      <c r="DX99" s="547" t="s">
        <v>102</v>
      </c>
      <c r="DY99" s="547" t="s">
        <v>102</v>
      </c>
      <c r="DZ99" s="547" t="s">
        <v>102</v>
      </c>
      <c r="EA99" s="547" t="s">
        <v>102</v>
      </c>
      <c r="EB99" s="547" t="s">
        <v>102</v>
      </c>
      <c r="EC99" s="547" t="s">
        <v>102</v>
      </c>
      <c r="ED99" s="547" t="s">
        <v>102</v>
      </c>
      <c r="EE99" s="547" t="s">
        <v>102</v>
      </c>
      <c r="EF99" s="547" t="s">
        <v>102</v>
      </c>
      <c r="EG99" s="547" t="s">
        <v>102</v>
      </c>
      <c r="EH99" s="547" t="s">
        <v>102</v>
      </c>
      <c r="EI99" s="547" t="s">
        <v>102</v>
      </c>
      <c r="EJ99" s="547" t="s">
        <v>102</v>
      </c>
      <c r="EK99" s="547" t="s">
        <v>102</v>
      </c>
      <c r="EL99" s="547" t="s">
        <v>102</v>
      </c>
      <c r="EM99" s="547" t="s">
        <v>102</v>
      </c>
      <c r="EN99" s="547" t="s">
        <v>102</v>
      </c>
      <c r="EO99" s="547" t="s">
        <v>102</v>
      </c>
      <c r="EP99" s="547" t="s">
        <v>102</v>
      </c>
      <c r="EQ99" s="547" t="s">
        <v>102</v>
      </c>
      <c r="ER99" s="547" t="s">
        <v>102</v>
      </c>
      <c r="ES99" s="547" t="s">
        <v>102</v>
      </c>
      <c r="ET99" s="547" t="s">
        <v>102</v>
      </c>
      <c r="EU99" s="547" t="s">
        <v>102</v>
      </c>
      <c r="EV99" s="547" t="s">
        <v>102</v>
      </c>
      <c r="EW99" s="547" t="s">
        <v>102</v>
      </c>
      <c r="EX99" s="547" t="s">
        <v>102</v>
      </c>
      <c r="EY99" s="547" t="s">
        <v>102</v>
      </c>
      <c r="EZ99" s="547" t="s">
        <v>102</v>
      </c>
      <c r="FA99" s="547" t="s">
        <v>102</v>
      </c>
      <c r="FB99" s="547" t="s">
        <v>102</v>
      </c>
      <c r="FC99" s="547" t="s">
        <v>102</v>
      </c>
      <c r="FD99" s="547" t="s">
        <v>102</v>
      </c>
      <c r="FE99" s="547" t="s">
        <v>102</v>
      </c>
      <c r="FF99" s="547" t="s">
        <v>102</v>
      </c>
      <c r="FG99" s="547" t="s">
        <v>102</v>
      </c>
      <c r="FH99" s="547" t="s">
        <v>102</v>
      </c>
      <c r="FI99" s="547" t="s">
        <v>102</v>
      </c>
      <c r="FJ99" s="547" t="s">
        <v>102</v>
      </c>
      <c r="FK99" s="547" t="s">
        <v>102</v>
      </c>
      <c r="FL99" s="547" t="s">
        <v>102</v>
      </c>
      <c r="FM99" s="547" t="s">
        <v>102</v>
      </c>
      <c r="FN99" s="547" t="s">
        <v>102</v>
      </c>
      <c r="FO99" s="547" t="s">
        <v>102</v>
      </c>
      <c r="FP99" s="547" t="s">
        <v>102</v>
      </c>
      <c r="FQ99" s="547" t="s">
        <v>102</v>
      </c>
      <c r="FR99" s="547" t="s">
        <v>102</v>
      </c>
      <c r="FS99" s="547" t="s">
        <v>102</v>
      </c>
      <c r="FT99" s="547" t="s">
        <v>102</v>
      </c>
      <c r="FU99" s="547" t="s">
        <v>102</v>
      </c>
      <c r="FV99" s="547" t="s">
        <v>102</v>
      </c>
    </row>
    <row r="100" spans="1:178" hidden="1" x14ac:dyDescent="0.15">
      <c r="A100" s="547">
        <v>4191243</v>
      </c>
      <c r="B100" s="547" t="s">
        <v>21797</v>
      </c>
      <c r="C100" s="547" t="s">
        <v>21798</v>
      </c>
      <c r="D100" s="547" t="s">
        <v>21799</v>
      </c>
      <c r="E100" s="547" t="s">
        <v>102</v>
      </c>
      <c r="F100" s="547" t="s">
        <v>21800</v>
      </c>
      <c r="G100" s="547" t="s">
        <v>21801</v>
      </c>
      <c r="H100" s="547" t="s">
        <v>21802</v>
      </c>
      <c r="I100" s="547" t="s">
        <v>102</v>
      </c>
      <c r="J100" s="547" t="s">
        <v>21803</v>
      </c>
      <c r="K100" s="547" t="s">
        <v>21804</v>
      </c>
      <c r="L100" s="547" t="s">
        <v>21805</v>
      </c>
      <c r="M100" s="547" t="s">
        <v>21806</v>
      </c>
      <c r="N100" s="547">
        <v>0</v>
      </c>
      <c r="O100" s="547">
        <v>0</v>
      </c>
      <c r="P100" s="547">
        <v>0</v>
      </c>
      <c r="Q100" s="547">
        <v>0</v>
      </c>
      <c r="R100" s="547">
        <v>0</v>
      </c>
      <c r="S100" s="547">
        <v>0</v>
      </c>
      <c r="T100" s="547">
        <v>0</v>
      </c>
      <c r="U100" s="547">
        <v>0</v>
      </c>
      <c r="V100" s="547">
        <v>0</v>
      </c>
      <c r="W100" s="547">
        <v>0</v>
      </c>
      <c r="X100" s="547">
        <v>0</v>
      </c>
      <c r="Y100" s="547">
        <v>0</v>
      </c>
      <c r="Z100" s="547">
        <v>0</v>
      </c>
      <c r="AA100" s="547">
        <v>0</v>
      </c>
      <c r="AB100" s="547">
        <v>0</v>
      </c>
      <c r="AC100" s="547">
        <v>0</v>
      </c>
      <c r="AD100" s="547">
        <v>0</v>
      </c>
      <c r="AE100" s="547">
        <v>0</v>
      </c>
      <c r="AF100" s="547">
        <v>0</v>
      </c>
      <c r="AG100" s="547">
        <v>0</v>
      </c>
      <c r="AH100" s="547">
        <v>0</v>
      </c>
      <c r="AI100" s="547">
        <v>0</v>
      </c>
      <c r="AJ100" s="547">
        <v>0</v>
      </c>
      <c r="AK100" s="547">
        <v>0</v>
      </c>
      <c r="AL100" s="547">
        <v>0</v>
      </c>
      <c r="AM100" s="547">
        <v>0</v>
      </c>
      <c r="AN100" s="547">
        <v>0</v>
      </c>
      <c r="AO100" s="547">
        <v>0</v>
      </c>
      <c r="AP100" s="547">
        <v>0</v>
      </c>
      <c r="AQ100" s="547">
        <v>0</v>
      </c>
      <c r="AR100" s="547">
        <v>0</v>
      </c>
      <c r="AS100" s="547">
        <v>0</v>
      </c>
      <c r="AT100" s="547">
        <v>0</v>
      </c>
      <c r="AU100" s="547">
        <v>0</v>
      </c>
      <c r="AV100" s="547">
        <v>0</v>
      </c>
      <c r="AW100" s="547">
        <v>0</v>
      </c>
      <c r="AX100" s="547">
        <v>0</v>
      </c>
      <c r="AY100" s="547">
        <v>0</v>
      </c>
      <c r="AZ100" s="547">
        <v>0</v>
      </c>
      <c r="BA100" s="547">
        <v>0</v>
      </c>
      <c r="BB100" s="547">
        <v>0</v>
      </c>
      <c r="BC100" s="547">
        <v>0</v>
      </c>
      <c r="BD100" s="547">
        <v>0</v>
      </c>
      <c r="BE100" s="547">
        <v>0</v>
      </c>
      <c r="BF100" s="547">
        <v>0</v>
      </c>
      <c r="BG100" s="547">
        <v>0</v>
      </c>
      <c r="BH100" s="547">
        <v>0</v>
      </c>
      <c r="BI100" s="547">
        <v>0</v>
      </c>
      <c r="BJ100" s="547">
        <v>0</v>
      </c>
      <c r="BK100" s="547">
        <v>0</v>
      </c>
      <c r="BL100" s="547">
        <v>0</v>
      </c>
      <c r="BM100" s="547">
        <v>0</v>
      </c>
      <c r="BN100" s="547">
        <v>0</v>
      </c>
      <c r="BO100" s="547">
        <v>0</v>
      </c>
      <c r="BP100" s="547">
        <v>0</v>
      </c>
      <c r="BQ100" s="547">
        <v>0</v>
      </c>
      <c r="BR100" s="547">
        <v>0</v>
      </c>
      <c r="BS100" s="547">
        <v>0</v>
      </c>
      <c r="BT100" s="547">
        <v>0</v>
      </c>
      <c r="BU100" s="547">
        <v>0</v>
      </c>
      <c r="BV100" s="547">
        <v>0</v>
      </c>
      <c r="BW100" s="547">
        <v>0</v>
      </c>
      <c r="BX100" s="547">
        <v>0</v>
      </c>
      <c r="BY100" s="547">
        <v>0</v>
      </c>
      <c r="BZ100" s="547">
        <v>0</v>
      </c>
      <c r="CA100" s="547">
        <v>0</v>
      </c>
      <c r="CB100" s="547">
        <v>0</v>
      </c>
      <c r="CC100" s="547">
        <v>0</v>
      </c>
      <c r="CD100" s="547">
        <v>0</v>
      </c>
      <c r="CE100" s="547">
        <v>0</v>
      </c>
      <c r="CF100" s="547">
        <v>0</v>
      </c>
      <c r="CG100" s="547">
        <v>0</v>
      </c>
      <c r="CH100" s="547">
        <v>0</v>
      </c>
      <c r="CI100" s="547">
        <v>0</v>
      </c>
      <c r="CJ100" s="547">
        <v>0</v>
      </c>
      <c r="CK100" s="547">
        <v>0</v>
      </c>
      <c r="CL100" s="547">
        <v>0</v>
      </c>
      <c r="CM100" s="547">
        <v>0</v>
      </c>
      <c r="CN100" s="547">
        <v>0</v>
      </c>
      <c r="CO100" s="547">
        <v>0</v>
      </c>
      <c r="CP100" s="547">
        <v>0</v>
      </c>
      <c r="CQ100" s="547">
        <v>0</v>
      </c>
      <c r="CR100" s="547">
        <v>0</v>
      </c>
      <c r="CS100" s="547">
        <v>0</v>
      </c>
      <c r="CT100" s="547">
        <v>0</v>
      </c>
      <c r="CU100" s="547">
        <v>0</v>
      </c>
      <c r="CV100" s="547">
        <v>0</v>
      </c>
      <c r="CW100" s="547">
        <v>0</v>
      </c>
      <c r="CX100" s="547">
        <v>0</v>
      </c>
      <c r="CY100" s="547">
        <v>0</v>
      </c>
      <c r="CZ100" s="547">
        <v>0</v>
      </c>
      <c r="DA100" s="547">
        <v>0</v>
      </c>
      <c r="DB100" s="547">
        <v>0</v>
      </c>
      <c r="DC100" s="547">
        <v>0</v>
      </c>
      <c r="DD100" s="547">
        <v>0</v>
      </c>
      <c r="DE100" s="547">
        <v>0</v>
      </c>
      <c r="DF100" s="547">
        <v>0</v>
      </c>
      <c r="DG100" s="547">
        <v>0</v>
      </c>
      <c r="DH100" s="547">
        <v>0</v>
      </c>
      <c r="DI100" s="547">
        <v>0</v>
      </c>
      <c r="DJ100" s="547">
        <v>0</v>
      </c>
      <c r="DK100" s="547">
        <v>0</v>
      </c>
      <c r="DL100" s="547">
        <v>0</v>
      </c>
      <c r="DM100" s="547">
        <v>0</v>
      </c>
      <c r="DN100" s="547">
        <v>0</v>
      </c>
      <c r="DO100" s="547">
        <v>0</v>
      </c>
      <c r="DP100" s="547">
        <v>0</v>
      </c>
      <c r="DQ100" s="547">
        <v>0</v>
      </c>
      <c r="DR100" s="547">
        <v>0</v>
      </c>
      <c r="DS100" s="547">
        <v>0</v>
      </c>
      <c r="DT100" s="547">
        <v>0</v>
      </c>
      <c r="DU100" s="547">
        <v>0</v>
      </c>
      <c r="DV100" s="547">
        <v>0</v>
      </c>
      <c r="DW100" s="547">
        <v>0</v>
      </c>
      <c r="DX100" s="547">
        <v>0</v>
      </c>
      <c r="DY100" s="547">
        <v>0</v>
      </c>
      <c r="DZ100" s="547">
        <v>0</v>
      </c>
      <c r="EA100" s="547">
        <v>0</v>
      </c>
      <c r="EB100" s="547">
        <v>0</v>
      </c>
      <c r="EC100" s="547">
        <v>0</v>
      </c>
      <c r="ED100" s="547">
        <v>0</v>
      </c>
      <c r="EE100" s="547">
        <v>0</v>
      </c>
      <c r="EF100" s="547">
        <v>0</v>
      </c>
      <c r="EG100" s="547">
        <v>0</v>
      </c>
      <c r="EH100" s="547">
        <v>0</v>
      </c>
      <c r="EI100" s="547">
        <v>0</v>
      </c>
      <c r="EJ100" s="547">
        <v>0</v>
      </c>
      <c r="EK100" s="547">
        <v>0</v>
      </c>
      <c r="EL100" s="547">
        <v>0</v>
      </c>
      <c r="EM100" s="547">
        <v>0</v>
      </c>
      <c r="EN100" s="547">
        <v>0</v>
      </c>
      <c r="EO100" s="547">
        <v>0</v>
      </c>
      <c r="EP100" s="547">
        <v>0</v>
      </c>
      <c r="EQ100" s="547">
        <v>0</v>
      </c>
      <c r="ER100" s="547">
        <v>0</v>
      </c>
      <c r="ES100" s="547">
        <v>0</v>
      </c>
      <c r="ET100" s="547">
        <v>0</v>
      </c>
      <c r="EU100" s="547">
        <v>0</v>
      </c>
      <c r="EV100" s="547">
        <v>0</v>
      </c>
      <c r="EW100" s="547">
        <v>0</v>
      </c>
      <c r="EX100" s="547">
        <v>0</v>
      </c>
      <c r="EY100" s="547">
        <v>0</v>
      </c>
      <c r="EZ100" s="547">
        <v>0</v>
      </c>
      <c r="FA100" s="547">
        <v>0</v>
      </c>
      <c r="FB100" s="547">
        <v>0</v>
      </c>
      <c r="FC100" s="547">
        <v>0</v>
      </c>
      <c r="FD100" s="547">
        <v>0</v>
      </c>
      <c r="FE100" s="547">
        <v>0</v>
      </c>
      <c r="FF100" s="547">
        <v>0</v>
      </c>
      <c r="FG100" s="547">
        <v>0</v>
      </c>
      <c r="FH100" s="547">
        <v>0</v>
      </c>
      <c r="FI100" s="547">
        <v>0</v>
      </c>
      <c r="FJ100" s="547">
        <v>0</v>
      </c>
      <c r="FK100" s="547">
        <v>0</v>
      </c>
      <c r="FL100" s="547">
        <v>0</v>
      </c>
      <c r="FM100" s="547">
        <v>0</v>
      </c>
      <c r="FN100" s="547">
        <v>0</v>
      </c>
      <c r="FO100" s="547">
        <v>0</v>
      </c>
      <c r="FP100" s="547">
        <v>0</v>
      </c>
      <c r="FQ100" s="547">
        <v>0</v>
      </c>
      <c r="FR100" s="547">
        <v>0</v>
      </c>
      <c r="FS100" s="547">
        <v>0</v>
      </c>
      <c r="FT100" s="547">
        <v>0</v>
      </c>
      <c r="FU100" s="547">
        <v>0</v>
      </c>
      <c r="FV100" s="547">
        <v>0</v>
      </c>
    </row>
    <row r="101" spans="1:178" hidden="1" x14ac:dyDescent="0.15">
      <c r="A101" s="547">
        <v>4183797</v>
      </c>
      <c r="B101" s="547" t="s">
        <v>102</v>
      </c>
      <c r="C101" s="547" t="s">
        <v>102</v>
      </c>
      <c r="D101" s="547" t="s">
        <v>102</v>
      </c>
      <c r="E101" s="547" t="s">
        <v>102</v>
      </c>
      <c r="F101" s="547" t="s">
        <v>102</v>
      </c>
      <c r="G101" s="547" t="s">
        <v>102</v>
      </c>
      <c r="H101" s="547" t="s">
        <v>102</v>
      </c>
      <c r="I101" s="547" t="s">
        <v>102</v>
      </c>
      <c r="J101" s="547" t="s">
        <v>102</v>
      </c>
      <c r="K101" s="547" t="s">
        <v>102</v>
      </c>
      <c r="L101" s="547" t="s">
        <v>102</v>
      </c>
      <c r="M101" s="547" t="s">
        <v>102</v>
      </c>
      <c r="N101" s="547" t="s">
        <v>102</v>
      </c>
      <c r="O101" s="547" t="s">
        <v>102</v>
      </c>
      <c r="P101" s="547" t="s">
        <v>102</v>
      </c>
      <c r="Q101" s="547" t="s">
        <v>102</v>
      </c>
      <c r="R101" s="547" t="s">
        <v>102</v>
      </c>
      <c r="S101" s="547" t="s">
        <v>102</v>
      </c>
      <c r="T101" s="547" t="s">
        <v>102</v>
      </c>
      <c r="U101" s="547" t="s">
        <v>102</v>
      </c>
      <c r="V101" s="547" t="s">
        <v>102</v>
      </c>
      <c r="W101" s="547" t="s">
        <v>102</v>
      </c>
      <c r="X101" s="547" t="s">
        <v>102</v>
      </c>
      <c r="Y101" s="547" t="s">
        <v>102</v>
      </c>
      <c r="Z101" s="547" t="s">
        <v>102</v>
      </c>
      <c r="AA101" s="547" t="s">
        <v>102</v>
      </c>
      <c r="AB101" s="547" t="s">
        <v>102</v>
      </c>
      <c r="AC101" s="547" t="s">
        <v>102</v>
      </c>
      <c r="AD101" s="547" t="s">
        <v>102</v>
      </c>
      <c r="AE101" s="547" t="s">
        <v>102</v>
      </c>
      <c r="AF101" s="547" t="s">
        <v>102</v>
      </c>
      <c r="AG101" s="547" t="s">
        <v>102</v>
      </c>
      <c r="AH101" s="547" t="s">
        <v>102</v>
      </c>
      <c r="AI101" s="547" t="s">
        <v>102</v>
      </c>
      <c r="AJ101" s="547" t="s">
        <v>102</v>
      </c>
      <c r="AK101" s="547" t="s">
        <v>102</v>
      </c>
      <c r="AL101" s="547" t="s">
        <v>102</v>
      </c>
      <c r="AM101" s="547" t="s">
        <v>102</v>
      </c>
      <c r="AN101" s="547" t="s">
        <v>102</v>
      </c>
      <c r="AO101" s="547" t="s">
        <v>102</v>
      </c>
      <c r="AP101" s="547" t="s">
        <v>102</v>
      </c>
      <c r="AQ101" s="547" t="s">
        <v>102</v>
      </c>
      <c r="AR101" s="547" t="s">
        <v>102</v>
      </c>
      <c r="AS101" s="547" t="s">
        <v>102</v>
      </c>
      <c r="AT101" s="547" t="s">
        <v>102</v>
      </c>
      <c r="AU101" s="547" t="s">
        <v>102</v>
      </c>
      <c r="AV101" s="547" t="s">
        <v>102</v>
      </c>
      <c r="AW101" s="547" t="s">
        <v>102</v>
      </c>
      <c r="AX101" s="547" t="s">
        <v>102</v>
      </c>
      <c r="AY101" s="547" t="s">
        <v>102</v>
      </c>
      <c r="AZ101" s="547" t="s">
        <v>102</v>
      </c>
      <c r="BA101" s="547" t="s">
        <v>102</v>
      </c>
      <c r="BB101" s="547" t="s">
        <v>102</v>
      </c>
      <c r="BC101" s="547" t="s">
        <v>102</v>
      </c>
      <c r="BD101" s="547" t="s">
        <v>102</v>
      </c>
      <c r="BE101" s="547" t="s">
        <v>102</v>
      </c>
      <c r="BF101" s="547" t="s">
        <v>102</v>
      </c>
      <c r="BG101" s="547" t="s">
        <v>102</v>
      </c>
      <c r="BH101" s="547" t="s">
        <v>102</v>
      </c>
      <c r="BI101" s="547" t="s">
        <v>102</v>
      </c>
      <c r="BJ101" s="547" t="s">
        <v>102</v>
      </c>
      <c r="BK101" s="547" t="s">
        <v>102</v>
      </c>
      <c r="BL101" s="547" t="s">
        <v>102</v>
      </c>
      <c r="BM101" s="547" t="s">
        <v>102</v>
      </c>
      <c r="BN101" s="547" t="s">
        <v>102</v>
      </c>
      <c r="BO101" s="547" t="s">
        <v>102</v>
      </c>
      <c r="BP101" s="547" t="s">
        <v>102</v>
      </c>
      <c r="BQ101" s="547" t="s">
        <v>102</v>
      </c>
      <c r="BR101" s="547" t="s">
        <v>102</v>
      </c>
      <c r="BS101" s="547" t="s">
        <v>102</v>
      </c>
      <c r="BT101" s="547" t="s">
        <v>102</v>
      </c>
      <c r="BU101" s="547" t="s">
        <v>102</v>
      </c>
      <c r="BV101" s="547" t="s">
        <v>102</v>
      </c>
      <c r="BW101" s="547" t="s">
        <v>102</v>
      </c>
      <c r="BX101" s="547" t="s">
        <v>102</v>
      </c>
      <c r="BY101" s="547" t="s">
        <v>102</v>
      </c>
      <c r="BZ101" s="547" t="s">
        <v>102</v>
      </c>
      <c r="CA101" s="547" t="s">
        <v>102</v>
      </c>
      <c r="CB101" s="547" t="s">
        <v>102</v>
      </c>
      <c r="CC101" s="547" t="s">
        <v>102</v>
      </c>
      <c r="CD101" s="547" t="s">
        <v>102</v>
      </c>
      <c r="CE101" s="547" t="s">
        <v>102</v>
      </c>
      <c r="CF101" s="547" t="s">
        <v>102</v>
      </c>
      <c r="CG101" s="547" t="s">
        <v>102</v>
      </c>
      <c r="CH101" s="547" t="s">
        <v>102</v>
      </c>
      <c r="CI101" s="547" t="s">
        <v>102</v>
      </c>
      <c r="CJ101" s="547" t="s">
        <v>102</v>
      </c>
      <c r="CK101" s="547" t="s">
        <v>102</v>
      </c>
      <c r="CL101" s="547" t="s">
        <v>102</v>
      </c>
      <c r="CM101" s="547" t="s">
        <v>102</v>
      </c>
      <c r="CN101" s="547" t="s">
        <v>102</v>
      </c>
      <c r="CO101" s="547" t="s">
        <v>102</v>
      </c>
      <c r="CP101" s="547" t="s">
        <v>102</v>
      </c>
      <c r="CQ101" s="547" t="s">
        <v>102</v>
      </c>
      <c r="CR101" s="547" t="s">
        <v>102</v>
      </c>
      <c r="CS101" s="547" t="s">
        <v>102</v>
      </c>
      <c r="CT101" s="547" t="s">
        <v>102</v>
      </c>
      <c r="CU101" s="547" t="s">
        <v>102</v>
      </c>
      <c r="CV101" s="547" t="s">
        <v>102</v>
      </c>
      <c r="CW101" s="547" t="s">
        <v>102</v>
      </c>
      <c r="CX101" s="547" t="s">
        <v>102</v>
      </c>
      <c r="CY101" s="547" t="s">
        <v>102</v>
      </c>
      <c r="CZ101" s="547" t="s">
        <v>102</v>
      </c>
      <c r="DA101" s="547" t="s">
        <v>102</v>
      </c>
      <c r="DB101" s="547" t="s">
        <v>102</v>
      </c>
      <c r="DC101" s="547" t="s">
        <v>102</v>
      </c>
      <c r="DD101" s="547" t="s">
        <v>102</v>
      </c>
      <c r="DE101" s="547" t="s">
        <v>102</v>
      </c>
      <c r="DF101" s="547" t="s">
        <v>102</v>
      </c>
      <c r="DG101" s="547" t="s">
        <v>102</v>
      </c>
      <c r="DH101" s="547" t="s">
        <v>102</v>
      </c>
      <c r="DI101" s="547" t="s">
        <v>102</v>
      </c>
      <c r="DJ101" s="547" t="s">
        <v>102</v>
      </c>
      <c r="DK101" s="547" t="s">
        <v>102</v>
      </c>
      <c r="DL101" s="547" t="s">
        <v>102</v>
      </c>
      <c r="DM101" s="547" t="s">
        <v>102</v>
      </c>
      <c r="DN101" s="547" t="s">
        <v>102</v>
      </c>
      <c r="DO101" s="547" t="s">
        <v>102</v>
      </c>
      <c r="DP101" s="547" t="s">
        <v>102</v>
      </c>
      <c r="DQ101" s="547" t="s">
        <v>102</v>
      </c>
      <c r="DR101" s="547" t="s">
        <v>102</v>
      </c>
      <c r="DS101" s="547" t="s">
        <v>102</v>
      </c>
      <c r="DT101" s="547" t="s">
        <v>102</v>
      </c>
      <c r="DU101" s="547" t="s">
        <v>102</v>
      </c>
      <c r="DV101" s="547" t="s">
        <v>102</v>
      </c>
      <c r="DW101" s="547" t="s">
        <v>102</v>
      </c>
      <c r="DX101" s="547" t="s">
        <v>102</v>
      </c>
      <c r="DY101" s="547" t="s">
        <v>102</v>
      </c>
      <c r="DZ101" s="547" t="s">
        <v>102</v>
      </c>
      <c r="EA101" s="547" t="s">
        <v>102</v>
      </c>
      <c r="EB101" s="547" t="s">
        <v>102</v>
      </c>
      <c r="EC101" s="547" t="s">
        <v>102</v>
      </c>
      <c r="ED101" s="547" t="s">
        <v>102</v>
      </c>
      <c r="EE101" s="547" t="s">
        <v>102</v>
      </c>
      <c r="EF101" s="547" t="s">
        <v>102</v>
      </c>
      <c r="EG101" s="547" t="s">
        <v>102</v>
      </c>
      <c r="EH101" s="547" t="s">
        <v>102</v>
      </c>
      <c r="EI101" s="547" t="s">
        <v>102</v>
      </c>
      <c r="EJ101" s="547" t="s">
        <v>102</v>
      </c>
      <c r="EK101" s="547" t="s">
        <v>102</v>
      </c>
      <c r="EL101" s="547" t="s">
        <v>102</v>
      </c>
      <c r="EM101" s="547" t="s">
        <v>102</v>
      </c>
      <c r="EN101" s="547" t="s">
        <v>102</v>
      </c>
      <c r="EO101" s="547" t="s">
        <v>102</v>
      </c>
      <c r="EP101" s="547" t="s">
        <v>102</v>
      </c>
      <c r="EQ101" s="547" t="s">
        <v>102</v>
      </c>
      <c r="ER101" s="547" t="s">
        <v>102</v>
      </c>
      <c r="ES101" s="547" t="s">
        <v>102</v>
      </c>
      <c r="ET101" s="547" t="s">
        <v>102</v>
      </c>
      <c r="EU101" s="547" t="s">
        <v>102</v>
      </c>
      <c r="EV101" s="547" t="s">
        <v>102</v>
      </c>
      <c r="EW101" s="547" t="s">
        <v>102</v>
      </c>
      <c r="EX101" s="547" t="s">
        <v>102</v>
      </c>
      <c r="EY101" s="547" t="s">
        <v>102</v>
      </c>
      <c r="EZ101" s="547" t="s">
        <v>102</v>
      </c>
      <c r="FA101" s="547" t="s">
        <v>102</v>
      </c>
      <c r="FB101" s="547" t="s">
        <v>102</v>
      </c>
      <c r="FC101" s="547" t="s">
        <v>102</v>
      </c>
      <c r="FD101" s="547" t="s">
        <v>102</v>
      </c>
      <c r="FE101" s="547" t="s">
        <v>102</v>
      </c>
      <c r="FF101" s="547" t="s">
        <v>102</v>
      </c>
      <c r="FG101" s="547" t="s">
        <v>102</v>
      </c>
      <c r="FH101" s="547" t="s">
        <v>102</v>
      </c>
      <c r="FI101" s="547" t="s">
        <v>102</v>
      </c>
      <c r="FJ101" s="547" t="s">
        <v>102</v>
      </c>
      <c r="FK101" s="547" t="s">
        <v>102</v>
      </c>
      <c r="FL101" s="547" t="s">
        <v>102</v>
      </c>
      <c r="FM101" s="547" t="s">
        <v>102</v>
      </c>
      <c r="FN101" s="547" t="s">
        <v>102</v>
      </c>
      <c r="FO101" s="547" t="s">
        <v>102</v>
      </c>
      <c r="FP101" s="547" t="s">
        <v>102</v>
      </c>
      <c r="FQ101" s="547" t="s">
        <v>102</v>
      </c>
      <c r="FR101" s="547" t="s">
        <v>102</v>
      </c>
      <c r="FS101" s="547" t="s">
        <v>102</v>
      </c>
      <c r="FT101" s="547" t="s">
        <v>102</v>
      </c>
      <c r="FU101" s="547" t="s">
        <v>102</v>
      </c>
      <c r="FV101" s="547" t="s">
        <v>102</v>
      </c>
    </row>
    <row r="102" spans="1:178" hidden="1" x14ac:dyDescent="0.15">
      <c r="A102" s="547">
        <v>4202838</v>
      </c>
      <c r="B102" s="547" t="s">
        <v>102</v>
      </c>
      <c r="C102" s="547" t="s">
        <v>102</v>
      </c>
      <c r="D102" s="547" t="s">
        <v>102</v>
      </c>
      <c r="E102" s="547" t="s">
        <v>102</v>
      </c>
      <c r="F102" s="547" t="s">
        <v>102</v>
      </c>
      <c r="G102" s="547" t="s">
        <v>102</v>
      </c>
      <c r="H102" s="547" t="s">
        <v>102</v>
      </c>
      <c r="I102" s="547" t="s">
        <v>102</v>
      </c>
      <c r="J102" s="547" t="s">
        <v>102</v>
      </c>
      <c r="K102" s="547" t="s">
        <v>102</v>
      </c>
      <c r="L102" s="547" t="s">
        <v>102</v>
      </c>
      <c r="M102" s="547" t="s">
        <v>102</v>
      </c>
      <c r="N102" s="547" t="s">
        <v>102</v>
      </c>
      <c r="O102" s="547" t="s">
        <v>102</v>
      </c>
      <c r="P102" s="547" t="s">
        <v>102</v>
      </c>
      <c r="Q102" s="547" t="s">
        <v>102</v>
      </c>
      <c r="R102" s="547" t="s">
        <v>102</v>
      </c>
      <c r="S102" s="547" t="s">
        <v>102</v>
      </c>
      <c r="T102" s="547" t="s">
        <v>102</v>
      </c>
      <c r="U102" s="547" t="s">
        <v>102</v>
      </c>
      <c r="V102" s="547" t="s">
        <v>102</v>
      </c>
      <c r="W102" s="547" t="s">
        <v>102</v>
      </c>
      <c r="X102" s="547" t="s">
        <v>102</v>
      </c>
      <c r="Y102" s="547" t="s">
        <v>102</v>
      </c>
      <c r="Z102" s="547" t="s">
        <v>102</v>
      </c>
      <c r="AA102" s="547" t="s">
        <v>102</v>
      </c>
      <c r="AB102" s="547" t="s">
        <v>102</v>
      </c>
      <c r="AC102" s="547" t="s">
        <v>102</v>
      </c>
      <c r="AD102" s="547" t="s">
        <v>102</v>
      </c>
      <c r="AE102" s="547" t="s">
        <v>102</v>
      </c>
      <c r="AF102" s="547" t="s">
        <v>102</v>
      </c>
      <c r="AG102" s="547" t="s">
        <v>102</v>
      </c>
      <c r="AH102" s="547" t="s">
        <v>102</v>
      </c>
      <c r="AI102" s="547" t="s">
        <v>102</v>
      </c>
      <c r="AJ102" s="547" t="s">
        <v>102</v>
      </c>
      <c r="AK102" s="547" t="s">
        <v>102</v>
      </c>
      <c r="AL102" s="547" t="s">
        <v>102</v>
      </c>
      <c r="AM102" s="547" t="s">
        <v>102</v>
      </c>
      <c r="AN102" s="547" t="s">
        <v>102</v>
      </c>
      <c r="AO102" s="547" t="s">
        <v>102</v>
      </c>
      <c r="AP102" s="547" t="s">
        <v>102</v>
      </c>
      <c r="AQ102" s="547" t="s">
        <v>102</v>
      </c>
      <c r="AR102" s="547" t="s">
        <v>102</v>
      </c>
      <c r="AS102" s="547" t="s">
        <v>102</v>
      </c>
      <c r="AT102" s="547" t="s">
        <v>102</v>
      </c>
      <c r="AU102" s="547" t="s">
        <v>102</v>
      </c>
      <c r="AV102" s="547" t="s">
        <v>102</v>
      </c>
      <c r="AW102" s="547" t="s">
        <v>102</v>
      </c>
      <c r="AX102" s="547" t="s">
        <v>102</v>
      </c>
      <c r="AY102" s="547" t="s">
        <v>102</v>
      </c>
      <c r="AZ102" s="547" t="s">
        <v>102</v>
      </c>
      <c r="BA102" s="547" t="s">
        <v>102</v>
      </c>
      <c r="BB102" s="547" t="s">
        <v>102</v>
      </c>
      <c r="BC102" s="547" t="s">
        <v>102</v>
      </c>
      <c r="BD102" s="547" t="s">
        <v>102</v>
      </c>
      <c r="BE102" s="547" t="s">
        <v>102</v>
      </c>
      <c r="BF102" s="547" t="s">
        <v>102</v>
      </c>
      <c r="BG102" s="547" t="s">
        <v>102</v>
      </c>
      <c r="BH102" s="547" t="s">
        <v>102</v>
      </c>
      <c r="BI102" s="547" t="s">
        <v>102</v>
      </c>
      <c r="BJ102" s="547" t="s">
        <v>102</v>
      </c>
      <c r="BK102" s="547" t="s">
        <v>102</v>
      </c>
      <c r="BL102" s="547" t="s">
        <v>102</v>
      </c>
      <c r="BM102" s="547" t="s">
        <v>102</v>
      </c>
      <c r="BN102" s="547" t="s">
        <v>102</v>
      </c>
      <c r="BO102" s="547" t="s">
        <v>102</v>
      </c>
      <c r="BP102" s="547" t="s">
        <v>102</v>
      </c>
      <c r="BQ102" s="547" t="s">
        <v>102</v>
      </c>
      <c r="BR102" s="547" t="s">
        <v>102</v>
      </c>
      <c r="BS102" s="547" t="s">
        <v>102</v>
      </c>
      <c r="BT102" s="547" t="s">
        <v>102</v>
      </c>
      <c r="BU102" s="547" t="s">
        <v>102</v>
      </c>
      <c r="BV102" s="547" t="s">
        <v>102</v>
      </c>
      <c r="BW102" s="547" t="s">
        <v>102</v>
      </c>
      <c r="BX102" s="547" t="s">
        <v>102</v>
      </c>
      <c r="BY102" s="547" t="s">
        <v>102</v>
      </c>
      <c r="BZ102" s="547" t="s">
        <v>102</v>
      </c>
      <c r="CA102" s="547" t="s">
        <v>102</v>
      </c>
      <c r="CB102" s="547" t="s">
        <v>102</v>
      </c>
      <c r="CC102" s="547" t="s">
        <v>102</v>
      </c>
      <c r="CD102" s="547" t="s">
        <v>102</v>
      </c>
      <c r="CE102" s="547" t="s">
        <v>102</v>
      </c>
      <c r="CF102" s="547" t="s">
        <v>102</v>
      </c>
      <c r="CG102" s="547" t="s">
        <v>102</v>
      </c>
      <c r="CH102" s="547" t="s">
        <v>102</v>
      </c>
      <c r="CI102" s="547" t="s">
        <v>102</v>
      </c>
      <c r="CJ102" s="547" t="s">
        <v>102</v>
      </c>
      <c r="CK102" s="547" t="s">
        <v>102</v>
      </c>
      <c r="CL102" s="547" t="s">
        <v>102</v>
      </c>
      <c r="CM102" s="547" t="s">
        <v>102</v>
      </c>
      <c r="CN102" s="547" t="s">
        <v>102</v>
      </c>
      <c r="CO102" s="547" t="s">
        <v>102</v>
      </c>
      <c r="CP102" s="547" t="s">
        <v>102</v>
      </c>
      <c r="CQ102" s="547" t="s">
        <v>102</v>
      </c>
      <c r="CR102" s="547" t="s">
        <v>102</v>
      </c>
      <c r="CS102" s="547" t="s">
        <v>102</v>
      </c>
      <c r="CT102" s="547" t="s">
        <v>102</v>
      </c>
      <c r="CU102" s="547" t="s">
        <v>102</v>
      </c>
      <c r="CV102" s="547" t="s">
        <v>102</v>
      </c>
      <c r="CW102" s="547" t="s">
        <v>102</v>
      </c>
      <c r="CX102" s="547" t="s">
        <v>102</v>
      </c>
      <c r="CY102" s="547" t="s">
        <v>102</v>
      </c>
      <c r="CZ102" s="547" t="s">
        <v>102</v>
      </c>
      <c r="DA102" s="547" t="s">
        <v>102</v>
      </c>
      <c r="DB102" s="547" t="s">
        <v>102</v>
      </c>
      <c r="DC102" s="547" t="s">
        <v>102</v>
      </c>
      <c r="DD102" s="547" t="s">
        <v>102</v>
      </c>
      <c r="DE102" s="547" t="s">
        <v>102</v>
      </c>
      <c r="DF102" s="547" t="s">
        <v>102</v>
      </c>
      <c r="DG102" s="547" t="s">
        <v>102</v>
      </c>
      <c r="DH102" s="547" t="s">
        <v>102</v>
      </c>
      <c r="DI102" s="547" t="s">
        <v>102</v>
      </c>
      <c r="DJ102" s="547" t="s">
        <v>102</v>
      </c>
      <c r="DK102" s="547" t="s">
        <v>102</v>
      </c>
      <c r="DL102" s="547" t="s">
        <v>102</v>
      </c>
      <c r="DM102" s="547" t="s">
        <v>102</v>
      </c>
      <c r="DN102" s="547" t="s">
        <v>102</v>
      </c>
      <c r="DO102" s="547" t="s">
        <v>102</v>
      </c>
      <c r="DP102" s="547" t="s">
        <v>102</v>
      </c>
      <c r="DQ102" s="547" t="s">
        <v>102</v>
      </c>
      <c r="DR102" s="547" t="s">
        <v>102</v>
      </c>
      <c r="DS102" s="547" t="s">
        <v>102</v>
      </c>
      <c r="DT102" s="547" t="s">
        <v>102</v>
      </c>
      <c r="DU102" s="547" t="s">
        <v>102</v>
      </c>
      <c r="DV102" s="547" t="s">
        <v>102</v>
      </c>
      <c r="DW102" s="547" t="s">
        <v>102</v>
      </c>
      <c r="DX102" s="547" t="s">
        <v>102</v>
      </c>
      <c r="DY102" s="547" t="s">
        <v>102</v>
      </c>
      <c r="DZ102" s="547" t="s">
        <v>102</v>
      </c>
      <c r="EA102" s="547" t="s">
        <v>102</v>
      </c>
      <c r="EB102" s="547" t="s">
        <v>102</v>
      </c>
      <c r="EC102" s="547" t="s">
        <v>102</v>
      </c>
      <c r="ED102" s="547" t="s">
        <v>102</v>
      </c>
      <c r="EE102" s="547" t="s">
        <v>102</v>
      </c>
      <c r="EF102" s="547" t="s">
        <v>102</v>
      </c>
      <c r="EG102" s="547" t="s">
        <v>102</v>
      </c>
      <c r="EH102" s="547" t="s">
        <v>102</v>
      </c>
      <c r="EI102" s="547" t="s">
        <v>102</v>
      </c>
      <c r="EJ102" s="547" t="s">
        <v>102</v>
      </c>
      <c r="EK102" s="547" t="s">
        <v>102</v>
      </c>
      <c r="EL102" s="547" t="s">
        <v>102</v>
      </c>
      <c r="EM102" s="547" t="s">
        <v>102</v>
      </c>
      <c r="EN102" s="547" t="s">
        <v>102</v>
      </c>
      <c r="EO102" s="547" t="s">
        <v>102</v>
      </c>
      <c r="EP102" s="547" t="s">
        <v>102</v>
      </c>
      <c r="EQ102" s="547" t="s">
        <v>102</v>
      </c>
      <c r="ER102" s="547" t="s">
        <v>102</v>
      </c>
      <c r="ES102" s="547" t="s">
        <v>102</v>
      </c>
      <c r="ET102" s="547" t="s">
        <v>102</v>
      </c>
      <c r="EU102" s="547" t="s">
        <v>102</v>
      </c>
      <c r="EV102" s="547" t="s">
        <v>102</v>
      </c>
      <c r="EW102" s="547" t="s">
        <v>102</v>
      </c>
      <c r="EX102" s="547" t="s">
        <v>102</v>
      </c>
      <c r="EY102" s="547" t="s">
        <v>102</v>
      </c>
      <c r="EZ102" s="547" t="s">
        <v>102</v>
      </c>
      <c r="FA102" s="547" t="s">
        <v>102</v>
      </c>
      <c r="FB102" s="547" t="s">
        <v>102</v>
      </c>
      <c r="FC102" s="547" t="s">
        <v>102</v>
      </c>
      <c r="FD102" s="547" t="s">
        <v>102</v>
      </c>
      <c r="FE102" s="547" t="s">
        <v>102</v>
      </c>
      <c r="FF102" s="547" t="s">
        <v>102</v>
      </c>
      <c r="FG102" s="547" t="s">
        <v>102</v>
      </c>
      <c r="FH102" s="547" t="s">
        <v>102</v>
      </c>
      <c r="FI102" s="547" t="s">
        <v>102</v>
      </c>
      <c r="FJ102" s="547" t="s">
        <v>102</v>
      </c>
      <c r="FK102" s="547" t="s">
        <v>102</v>
      </c>
      <c r="FL102" s="547" t="s">
        <v>102</v>
      </c>
      <c r="FM102" s="547" t="s">
        <v>102</v>
      </c>
      <c r="FN102" s="547" t="s">
        <v>102</v>
      </c>
      <c r="FO102" s="547" t="s">
        <v>102</v>
      </c>
      <c r="FP102" s="547" t="s">
        <v>102</v>
      </c>
      <c r="FQ102" s="547" t="s">
        <v>102</v>
      </c>
      <c r="FR102" s="547" t="s">
        <v>102</v>
      </c>
      <c r="FS102" s="547" t="s">
        <v>102</v>
      </c>
      <c r="FT102" s="547" t="s">
        <v>102</v>
      </c>
      <c r="FU102" s="547" t="s">
        <v>102</v>
      </c>
      <c r="FV102" s="547" t="s">
        <v>102</v>
      </c>
    </row>
    <row r="103" spans="1:178" hidden="1" x14ac:dyDescent="0.15">
      <c r="A103" s="547">
        <v>4198113</v>
      </c>
      <c r="B103" s="547" t="s">
        <v>1124</v>
      </c>
      <c r="C103" s="547" t="s">
        <v>21807</v>
      </c>
      <c r="D103" s="547" t="s">
        <v>21808</v>
      </c>
      <c r="E103" s="547" t="s">
        <v>21809</v>
      </c>
      <c r="F103" s="547" t="s">
        <v>21810</v>
      </c>
      <c r="G103" s="547" t="s">
        <v>21811</v>
      </c>
      <c r="H103" s="547" t="s">
        <v>21812</v>
      </c>
      <c r="I103" s="547" t="s">
        <v>21813</v>
      </c>
      <c r="J103" s="547" t="s">
        <v>21814</v>
      </c>
      <c r="K103" s="547" t="s">
        <v>21815</v>
      </c>
      <c r="L103" s="547" t="s">
        <v>21816</v>
      </c>
      <c r="M103" s="547" t="s">
        <v>21817</v>
      </c>
      <c r="N103" s="547" t="s">
        <v>21818</v>
      </c>
      <c r="O103" s="547" t="s">
        <v>21819</v>
      </c>
      <c r="P103" s="547" t="s">
        <v>21820</v>
      </c>
      <c r="Q103" s="547" t="s">
        <v>102</v>
      </c>
      <c r="R103" s="547" t="s">
        <v>21821</v>
      </c>
      <c r="S103" s="547" t="s">
        <v>21822</v>
      </c>
      <c r="T103" s="547" t="s">
        <v>21823</v>
      </c>
      <c r="U103" s="547" t="s">
        <v>21824</v>
      </c>
      <c r="V103" s="547" t="s">
        <v>21825</v>
      </c>
      <c r="W103" s="547" t="s">
        <v>21826</v>
      </c>
      <c r="X103" s="547" t="s">
        <v>21827</v>
      </c>
      <c r="Y103" s="547" t="s">
        <v>21828</v>
      </c>
      <c r="Z103" s="547" t="s">
        <v>21829</v>
      </c>
      <c r="AA103" s="547" t="s">
        <v>21830</v>
      </c>
      <c r="AB103" s="547" t="s">
        <v>21831</v>
      </c>
      <c r="AC103" s="547" t="s">
        <v>21832</v>
      </c>
      <c r="AD103" s="547" t="s">
        <v>21833</v>
      </c>
      <c r="AE103" s="547" t="s">
        <v>21834</v>
      </c>
      <c r="AF103" s="547">
        <v>0</v>
      </c>
      <c r="AG103" s="547">
        <v>0</v>
      </c>
      <c r="AH103" s="547">
        <v>0</v>
      </c>
      <c r="AI103" s="547">
        <v>0</v>
      </c>
      <c r="AJ103" s="547">
        <v>0</v>
      </c>
      <c r="AK103" s="547">
        <v>0</v>
      </c>
      <c r="AL103" s="547">
        <v>0</v>
      </c>
      <c r="AM103" s="547">
        <v>0</v>
      </c>
      <c r="AN103" s="547">
        <v>0</v>
      </c>
      <c r="AO103" s="547">
        <v>0</v>
      </c>
      <c r="AP103" s="547">
        <v>0</v>
      </c>
      <c r="AQ103" s="547">
        <v>0</v>
      </c>
      <c r="AR103" s="547">
        <v>0</v>
      </c>
      <c r="AS103" s="547">
        <v>0</v>
      </c>
      <c r="AT103" s="547">
        <v>0</v>
      </c>
      <c r="AU103" s="547">
        <v>0</v>
      </c>
      <c r="AV103" s="547">
        <v>0</v>
      </c>
      <c r="AW103" s="547">
        <v>0</v>
      </c>
      <c r="AX103" s="547">
        <v>0</v>
      </c>
      <c r="AY103" s="547">
        <v>0</v>
      </c>
      <c r="AZ103" s="547">
        <v>0</v>
      </c>
      <c r="BA103" s="547">
        <v>0</v>
      </c>
      <c r="BB103" s="547">
        <v>0</v>
      </c>
      <c r="BC103" s="547">
        <v>0</v>
      </c>
      <c r="BD103" s="547">
        <v>0</v>
      </c>
      <c r="BE103" s="547">
        <v>0</v>
      </c>
      <c r="BF103" s="547">
        <v>0</v>
      </c>
      <c r="BG103" s="547">
        <v>0</v>
      </c>
      <c r="BH103" s="547">
        <v>0</v>
      </c>
      <c r="BI103" s="547">
        <v>0</v>
      </c>
      <c r="BJ103" s="547">
        <v>0</v>
      </c>
      <c r="BK103" s="547">
        <v>0</v>
      </c>
      <c r="BL103" s="547">
        <v>0</v>
      </c>
      <c r="BM103" s="547">
        <v>0</v>
      </c>
      <c r="BN103" s="547">
        <v>0</v>
      </c>
      <c r="BO103" s="547">
        <v>0</v>
      </c>
      <c r="BP103" s="547">
        <v>0</v>
      </c>
      <c r="BQ103" s="547">
        <v>0</v>
      </c>
      <c r="BR103" s="547">
        <v>0</v>
      </c>
      <c r="BS103" s="547">
        <v>0</v>
      </c>
      <c r="BT103" s="547">
        <v>0</v>
      </c>
      <c r="BU103" s="547">
        <v>0</v>
      </c>
      <c r="BV103" s="547">
        <v>0</v>
      </c>
      <c r="BW103" s="547">
        <v>0</v>
      </c>
      <c r="BX103" s="547">
        <v>0</v>
      </c>
      <c r="BY103" s="547">
        <v>0</v>
      </c>
      <c r="BZ103" s="547">
        <v>0</v>
      </c>
      <c r="CA103" s="547">
        <v>0</v>
      </c>
      <c r="CB103" s="547">
        <v>0</v>
      </c>
      <c r="CC103" s="547">
        <v>0</v>
      </c>
      <c r="CD103" s="547">
        <v>0</v>
      </c>
      <c r="CE103" s="547">
        <v>0</v>
      </c>
      <c r="CF103" s="547">
        <v>0</v>
      </c>
      <c r="CG103" s="547">
        <v>0</v>
      </c>
      <c r="CH103" s="547">
        <v>0</v>
      </c>
      <c r="CI103" s="547">
        <v>0</v>
      </c>
      <c r="CJ103" s="547">
        <v>0</v>
      </c>
      <c r="CK103" s="547">
        <v>0</v>
      </c>
      <c r="CL103" s="547">
        <v>0</v>
      </c>
      <c r="CM103" s="547">
        <v>0</v>
      </c>
      <c r="CN103" s="547">
        <v>0</v>
      </c>
      <c r="CO103" s="547">
        <v>0</v>
      </c>
      <c r="CP103" s="547">
        <v>0</v>
      </c>
      <c r="CQ103" s="547">
        <v>0</v>
      </c>
      <c r="CR103" s="547">
        <v>0</v>
      </c>
      <c r="CS103" s="547">
        <v>0</v>
      </c>
      <c r="CT103" s="547">
        <v>0</v>
      </c>
      <c r="CU103" s="547">
        <v>0</v>
      </c>
      <c r="CV103" s="547">
        <v>0</v>
      </c>
      <c r="CW103" s="547">
        <v>0</v>
      </c>
      <c r="CX103" s="547">
        <v>0</v>
      </c>
      <c r="CY103" s="547">
        <v>0</v>
      </c>
      <c r="CZ103" s="547">
        <v>0</v>
      </c>
      <c r="DA103" s="547">
        <v>0</v>
      </c>
      <c r="DB103" s="547">
        <v>0</v>
      </c>
      <c r="DC103" s="547">
        <v>0</v>
      </c>
      <c r="DD103" s="547">
        <v>0</v>
      </c>
      <c r="DE103" s="547">
        <v>0</v>
      </c>
      <c r="DF103" s="547">
        <v>0</v>
      </c>
      <c r="DG103" s="547">
        <v>0</v>
      </c>
      <c r="DH103" s="547">
        <v>0</v>
      </c>
      <c r="DI103" s="547">
        <v>0</v>
      </c>
      <c r="DJ103" s="547">
        <v>0</v>
      </c>
      <c r="DK103" s="547">
        <v>0</v>
      </c>
      <c r="DL103" s="547">
        <v>0</v>
      </c>
      <c r="DM103" s="547">
        <v>0</v>
      </c>
      <c r="DN103" s="547">
        <v>0</v>
      </c>
      <c r="DO103" s="547">
        <v>0</v>
      </c>
      <c r="DP103" s="547">
        <v>0</v>
      </c>
      <c r="DQ103" s="547">
        <v>0</v>
      </c>
      <c r="DR103" s="547">
        <v>0</v>
      </c>
      <c r="DS103" s="547">
        <v>0</v>
      </c>
      <c r="DT103" s="547">
        <v>0</v>
      </c>
      <c r="DU103" s="547">
        <v>0</v>
      </c>
      <c r="DV103" s="547">
        <v>0</v>
      </c>
      <c r="DW103" s="547">
        <v>0</v>
      </c>
      <c r="DX103" s="547">
        <v>0</v>
      </c>
      <c r="DY103" s="547">
        <v>0</v>
      </c>
      <c r="DZ103" s="547">
        <v>0</v>
      </c>
      <c r="EA103" s="547">
        <v>0</v>
      </c>
      <c r="EB103" s="547">
        <v>0</v>
      </c>
      <c r="EC103" s="547">
        <v>0</v>
      </c>
      <c r="ED103" s="547">
        <v>0</v>
      </c>
      <c r="EE103" s="547">
        <v>0</v>
      </c>
      <c r="EF103" s="547">
        <v>0</v>
      </c>
      <c r="EG103" s="547">
        <v>0</v>
      </c>
      <c r="EH103" s="547">
        <v>0</v>
      </c>
      <c r="EI103" s="547">
        <v>0</v>
      </c>
      <c r="EJ103" s="547">
        <v>0</v>
      </c>
      <c r="EK103" s="547">
        <v>0</v>
      </c>
      <c r="EL103" s="547">
        <v>0</v>
      </c>
      <c r="EM103" s="547">
        <v>0</v>
      </c>
      <c r="EN103" s="547">
        <v>0</v>
      </c>
      <c r="EO103" s="547">
        <v>0</v>
      </c>
      <c r="EP103" s="547">
        <v>0</v>
      </c>
      <c r="EQ103" s="547">
        <v>0</v>
      </c>
      <c r="ER103" s="547">
        <v>0</v>
      </c>
      <c r="ES103" s="547">
        <v>0</v>
      </c>
      <c r="ET103" s="547">
        <v>0</v>
      </c>
      <c r="EU103" s="547">
        <v>0</v>
      </c>
      <c r="EV103" s="547">
        <v>0</v>
      </c>
      <c r="EW103" s="547">
        <v>0</v>
      </c>
      <c r="EX103" s="547">
        <v>0</v>
      </c>
      <c r="EY103" s="547">
        <v>0</v>
      </c>
      <c r="EZ103" s="547">
        <v>0</v>
      </c>
      <c r="FA103" s="547">
        <v>0</v>
      </c>
      <c r="FB103" s="547">
        <v>0</v>
      </c>
      <c r="FC103" s="547">
        <v>0</v>
      </c>
      <c r="FD103" s="547">
        <v>0</v>
      </c>
      <c r="FE103" s="547">
        <v>0</v>
      </c>
      <c r="FF103" s="547">
        <v>0</v>
      </c>
      <c r="FG103" s="547">
        <v>0</v>
      </c>
      <c r="FH103" s="547">
        <v>0</v>
      </c>
      <c r="FI103" s="547">
        <v>0</v>
      </c>
      <c r="FJ103" s="547">
        <v>0</v>
      </c>
      <c r="FK103" s="547">
        <v>0</v>
      </c>
      <c r="FL103" s="547">
        <v>0</v>
      </c>
      <c r="FM103" s="547">
        <v>0</v>
      </c>
      <c r="FN103" s="547">
        <v>0</v>
      </c>
      <c r="FO103" s="547">
        <v>0</v>
      </c>
      <c r="FP103" s="547">
        <v>0</v>
      </c>
      <c r="FQ103" s="547">
        <v>0</v>
      </c>
      <c r="FR103" s="547">
        <v>0</v>
      </c>
      <c r="FS103" s="547">
        <v>0</v>
      </c>
      <c r="FT103" s="547">
        <v>0</v>
      </c>
      <c r="FU103" s="547">
        <v>0</v>
      </c>
      <c r="FV103" s="547">
        <v>0</v>
      </c>
    </row>
    <row r="104" spans="1:178" hidden="1" x14ac:dyDescent="0.15">
      <c r="A104" s="547">
        <v>4183940</v>
      </c>
      <c r="B104" s="547" t="s">
        <v>102</v>
      </c>
      <c r="C104" s="547" t="s">
        <v>102</v>
      </c>
      <c r="D104" s="547" t="s">
        <v>102</v>
      </c>
      <c r="E104" s="547" t="s">
        <v>102</v>
      </c>
      <c r="F104" s="547" t="s">
        <v>102</v>
      </c>
      <c r="G104" s="547" t="s">
        <v>102</v>
      </c>
      <c r="H104" s="547" t="s">
        <v>102</v>
      </c>
      <c r="I104" s="547" t="s">
        <v>102</v>
      </c>
      <c r="J104" s="547" t="s">
        <v>102</v>
      </c>
      <c r="K104" s="547" t="s">
        <v>102</v>
      </c>
      <c r="L104" s="547" t="s">
        <v>102</v>
      </c>
      <c r="M104" s="547" t="s">
        <v>102</v>
      </c>
      <c r="N104" s="547" t="s">
        <v>102</v>
      </c>
      <c r="O104" s="547" t="s">
        <v>102</v>
      </c>
      <c r="P104" s="547" t="s">
        <v>102</v>
      </c>
      <c r="Q104" s="547" t="s">
        <v>102</v>
      </c>
      <c r="R104" s="547" t="s">
        <v>102</v>
      </c>
      <c r="S104" s="547" t="s">
        <v>102</v>
      </c>
      <c r="T104" s="547" t="s">
        <v>102</v>
      </c>
      <c r="U104" s="547" t="s">
        <v>102</v>
      </c>
      <c r="V104" s="547" t="s">
        <v>102</v>
      </c>
      <c r="W104" s="547" t="s">
        <v>102</v>
      </c>
      <c r="X104" s="547" t="s">
        <v>102</v>
      </c>
      <c r="Y104" s="547" t="s">
        <v>102</v>
      </c>
      <c r="Z104" s="547" t="s">
        <v>102</v>
      </c>
      <c r="AA104" s="547" t="s">
        <v>102</v>
      </c>
      <c r="AB104" s="547" t="s">
        <v>102</v>
      </c>
      <c r="AC104" s="547" t="s">
        <v>102</v>
      </c>
      <c r="AD104" s="547" t="s">
        <v>102</v>
      </c>
      <c r="AE104" s="547" t="s">
        <v>102</v>
      </c>
      <c r="AF104" s="547" t="s">
        <v>102</v>
      </c>
      <c r="AG104" s="547" t="s">
        <v>102</v>
      </c>
      <c r="AH104" s="547" t="s">
        <v>102</v>
      </c>
      <c r="AI104" s="547" t="s">
        <v>102</v>
      </c>
      <c r="AJ104" s="547" t="s">
        <v>102</v>
      </c>
      <c r="AK104" s="547" t="s">
        <v>102</v>
      </c>
      <c r="AL104" s="547" t="s">
        <v>102</v>
      </c>
      <c r="AM104" s="547" t="s">
        <v>102</v>
      </c>
      <c r="AN104" s="547" t="s">
        <v>102</v>
      </c>
      <c r="AO104" s="547" t="s">
        <v>102</v>
      </c>
      <c r="AP104" s="547" t="s">
        <v>102</v>
      </c>
      <c r="AQ104" s="547" t="s">
        <v>102</v>
      </c>
      <c r="AR104" s="547" t="s">
        <v>102</v>
      </c>
      <c r="AS104" s="547" t="s">
        <v>102</v>
      </c>
      <c r="AT104" s="547" t="s">
        <v>102</v>
      </c>
      <c r="AU104" s="547" t="s">
        <v>102</v>
      </c>
      <c r="AV104" s="547" t="s">
        <v>102</v>
      </c>
      <c r="AW104" s="547" t="s">
        <v>102</v>
      </c>
      <c r="AX104" s="547" t="s">
        <v>102</v>
      </c>
      <c r="AY104" s="547" t="s">
        <v>102</v>
      </c>
      <c r="AZ104" s="547" t="s">
        <v>102</v>
      </c>
      <c r="BA104" s="547" t="s">
        <v>102</v>
      </c>
      <c r="BB104" s="547" t="s">
        <v>102</v>
      </c>
      <c r="BC104" s="547" t="s">
        <v>102</v>
      </c>
      <c r="BD104" s="547" t="s">
        <v>102</v>
      </c>
      <c r="BE104" s="547" t="s">
        <v>102</v>
      </c>
      <c r="BF104" s="547" t="s">
        <v>102</v>
      </c>
      <c r="BG104" s="547" t="s">
        <v>102</v>
      </c>
      <c r="BH104" s="547" t="s">
        <v>102</v>
      </c>
      <c r="BI104" s="547" t="s">
        <v>102</v>
      </c>
      <c r="BJ104" s="547" t="s">
        <v>102</v>
      </c>
      <c r="BK104" s="547" t="s">
        <v>102</v>
      </c>
      <c r="BL104" s="547" t="s">
        <v>102</v>
      </c>
      <c r="BM104" s="547" t="s">
        <v>102</v>
      </c>
      <c r="BN104" s="547" t="s">
        <v>102</v>
      </c>
      <c r="BO104" s="547" t="s">
        <v>102</v>
      </c>
      <c r="BP104" s="547" t="s">
        <v>102</v>
      </c>
      <c r="BQ104" s="547" t="s">
        <v>102</v>
      </c>
      <c r="BR104" s="547" t="s">
        <v>102</v>
      </c>
      <c r="BS104" s="547" t="s">
        <v>102</v>
      </c>
      <c r="BT104" s="547" t="s">
        <v>102</v>
      </c>
      <c r="BU104" s="547" t="s">
        <v>102</v>
      </c>
      <c r="BV104" s="547" t="s">
        <v>102</v>
      </c>
      <c r="BW104" s="547" t="s">
        <v>102</v>
      </c>
      <c r="BX104" s="547" t="s">
        <v>102</v>
      </c>
      <c r="BY104" s="547" t="s">
        <v>102</v>
      </c>
      <c r="BZ104" s="547" t="s">
        <v>102</v>
      </c>
      <c r="CA104" s="547" t="s">
        <v>102</v>
      </c>
      <c r="CB104" s="547" t="s">
        <v>102</v>
      </c>
      <c r="CC104" s="547" t="s">
        <v>102</v>
      </c>
      <c r="CD104" s="547" t="s">
        <v>102</v>
      </c>
      <c r="CE104" s="547" t="s">
        <v>102</v>
      </c>
      <c r="CF104" s="547" t="s">
        <v>102</v>
      </c>
      <c r="CG104" s="547" t="s">
        <v>102</v>
      </c>
      <c r="CH104" s="547" t="s">
        <v>102</v>
      </c>
      <c r="CI104" s="547" t="s">
        <v>102</v>
      </c>
      <c r="CJ104" s="547" t="s">
        <v>102</v>
      </c>
      <c r="CK104" s="547" t="s">
        <v>102</v>
      </c>
      <c r="CL104" s="547" t="s">
        <v>102</v>
      </c>
      <c r="CM104" s="547" t="s">
        <v>102</v>
      </c>
      <c r="CN104" s="547" t="s">
        <v>102</v>
      </c>
      <c r="CO104" s="547" t="s">
        <v>102</v>
      </c>
      <c r="CP104" s="547" t="s">
        <v>102</v>
      </c>
      <c r="CQ104" s="547" t="s">
        <v>102</v>
      </c>
      <c r="CR104" s="547" t="s">
        <v>102</v>
      </c>
      <c r="CS104" s="547" t="s">
        <v>102</v>
      </c>
      <c r="CT104" s="547" t="s">
        <v>102</v>
      </c>
      <c r="CU104" s="547" t="s">
        <v>102</v>
      </c>
      <c r="CV104" s="547" t="s">
        <v>102</v>
      </c>
      <c r="CW104" s="547" t="s">
        <v>102</v>
      </c>
      <c r="CX104" s="547" t="s">
        <v>102</v>
      </c>
      <c r="CY104" s="547" t="s">
        <v>102</v>
      </c>
      <c r="CZ104" s="547" t="s">
        <v>102</v>
      </c>
      <c r="DA104" s="547" t="s">
        <v>102</v>
      </c>
      <c r="DB104" s="547" t="s">
        <v>102</v>
      </c>
      <c r="DC104" s="547" t="s">
        <v>102</v>
      </c>
      <c r="DD104" s="547" t="s">
        <v>102</v>
      </c>
      <c r="DE104" s="547" t="s">
        <v>102</v>
      </c>
      <c r="DF104" s="547" t="s">
        <v>102</v>
      </c>
      <c r="DG104" s="547" t="s">
        <v>102</v>
      </c>
      <c r="DH104" s="547" t="s">
        <v>102</v>
      </c>
      <c r="DI104" s="547" t="s">
        <v>102</v>
      </c>
      <c r="DJ104" s="547" t="s">
        <v>102</v>
      </c>
      <c r="DK104" s="547" t="s">
        <v>102</v>
      </c>
      <c r="DL104" s="547" t="s">
        <v>102</v>
      </c>
      <c r="DM104" s="547" t="s">
        <v>102</v>
      </c>
      <c r="DN104" s="547" t="s">
        <v>102</v>
      </c>
      <c r="DO104" s="547" t="s">
        <v>102</v>
      </c>
      <c r="DP104" s="547" t="s">
        <v>102</v>
      </c>
      <c r="DQ104" s="547" t="s">
        <v>102</v>
      </c>
      <c r="DR104" s="547" t="s">
        <v>102</v>
      </c>
      <c r="DS104" s="547" t="s">
        <v>102</v>
      </c>
      <c r="DT104" s="547" t="s">
        <v>102</v>
      </c>
      <c r="DU104" s="547" t="s">
        <v>102</v>
      </c>
      <c r="DV104" s="547" t="s">
        <v>102</v>
      </c>
      <c r="DW104" s="547" t="s">
        <v>102</v>
      </c>
      <c r="DX104" s="547" t="s">
        <v>102</v>
      </c>
      <c r="DY104" s="547" t="s">
        <v>102</v>
      </c>
      <c r="DZ104" s="547" t="s">
        <v>102</v>
      </c>
      <c r="EA104" s="547" t="s">
        <v>102</v>
      </c>
      <c r="EB104" s="547" t="s">
        <v>102</v>
      </c>
      <c r="EC104" s="547" t="s">
        <v>102</v>
      </c>
      <c r="ED104" s="547" t="s">
        <v>102</v>
      </c>
      <c r="EE104" s="547" t="s">
        <v>102</v>
      </c>
      <c r="EF104" s="547" t="s">
        <v>102</v>
      </c>
      <c r="EG104" s="547" t="s">
        <v>102</v>
      </c>
      <c r="EH104" s="547" t="s">
        <v>102</v>
      </c>
      <c r="EI104" s="547" t="s">
        <v>102</v>
      </c>
      <c r="EJ104" s="547" t="s">
        <v>102</v>
      </c>
      <c r="EK104" s="547" t="s">
        <v>102</v>
      </c>
      <c r="EL104" s="547" t="s">
        <v>102</v>
      </c>
      <c r="EM104" s="547" t="s">
        <v>102</v>
      </c>
      <c r="EN104" s="547" t="s">
        <v>102</v>
      </c>
      <c r="EO104" s="547" t="s">
        <v>102</v>
      </c>
      <c r="EP104" s="547" t="s">
        <v>102</v>
      </c>
      <c r="EQ104" s="547" t="s">
        <v>102</v>
      </c>
      <c r="ER104" s="547" t="s">
        <v>102</v>
      </c>
      <c r="ES104" s="547" t="s">
        <v>102</v>
      </c>
      <c r="ET104" s="547" t="s">
        <v>102</v>
      </c>
      <c r="EU104" s="547" t="s">
        <v>102</v>
      </c>
      <c r="EV104" s="547" t="s">
        <v>102</v>
      </c>
      <c r="EW104" s="547" t="s">
        <v>102</v>
      </c>
      <c r="EX104" s="547" t="s">
        <v>102</v>
      </c>
      <c r="EY104" s="547" t="s">
        <v>102</v>
      </c>
      <c r="EZ104" s="547" t="s">
        <v>102</v>
      </c>
      <c r="FA104" s="547" t="s">
        <v>102</v>
      </c>
      <c r="FB104" s="547" t="s">
        <v>102</v>
      </c>
      <c r="FC104" s="547" t="s">
        <v>102</v>
      </c>
      <c r="FD104" s="547" t="s">
        <v>102</v>
      </c>
      <c r="FE104" s="547" t="s">
        <v>102</v>
      </c>
      <c r="FF104" s="547" t="s">
        <v>102</v>
      </c>
      <c r="FG104" s="547" t="s">
        <v>102</v>
      </c>
      <c r="FH104" s="547" t="s">
        <v>102</v>
      </c>
      <c r="FI104" s="547" t="s">
        <v>102</v>
      </c>
      <c r="FJ104" s="547" t="s">
        <v>102</v>
      </c>
      <c r="FK104" s="547" t="s">
        <v>102</v>
      </c>
      <c r="FL104" s="547" t="s">
        <v>102</v>
      </c>
      <c r="FM104" s="547" t="s">
        <v>102</v>
      </c>
      <c r="FN104" s="547" t="s">
        <v>102</v>
      </c>
      <c r="FO104" s="547" t="s">
        <v>102</v>
      </c>
      <c r="FP104" s="547" t="s">
        <v>102</v>
      </c>
      <c r="FQ104" s="547" t="s">
        <v>102</v>
      </c>
      <c r="FR104" s="547" t="s">
        <v>102</v>
      </c>
      <c r="FS104" s="547" t="s">
        <v>102</v>
      </c>
      <c r="FT104" s="547" t="s">
        <v>102</v>
      </c>
      <c r="FU104" s="547" t="s">
        <v>102</v>
      </c>
      <c r="FV104" s="547" t="s">
        <v>102</v>
      </c>
    </row>
    <row r="105" spans="1:178" hidden="1" x14ac:dyDescent="0.15">
      <c r="A105" s="547">
        <v>4187780</v>
      </c>
      <c r="B105" s="547" t="s">
        <v>102</v>
      </c>
      <c r="C105" s="547" t="s">
        <v>102</v>
      </c>
      <c r="D105" s="547" t="s">
        <v>102</v>
      </c>
      <c r="E105" s="547" t="s">
        <v>102</v>
      </c>
      <c r="F105" s="547" t="s">
        <v>102</v>
      </c>
      <c r="G105" s="547" t="s">
        <v>102</v>
      </c>
      <c r="H105" s="547" t="s">
        <v>102</v>
      </c>
      <c r="I105" s="547" t="s">
        <v>102</v>
      </c>
      <c r="J105" s="547" t="s">
        <v>102</v>
      </c>
      <c r="K105" s="547" t="s">
        <v>102</v>
      </c>
      <c r="L105" s="547" t="s">
        <v>102</v>
      </c>
      <c r="M105" s="547" t="s">
        <v>102</v>
      </c>
      <c r="N105" s="547" t="s">
        <v>102</v>
      </c>
      <c r="O105" s="547" t="s">
        <v>102</v>
      </c>
      <c r="P105" s="547" t="s">
        <v>102</v>
      </c>
      <c r="Q105" s="547" t="s">
        <v>102</v>
      </c>
      <c r="R105" s="547" t="s">
        <v>102</v>
      </c>
      <c r="S105" s="547" t="s">
        <v>102</v>
      </c>
      <c r="T105" s="547" t="s">
        <v>102</v>
      </c>
      <c r="U105" s="547" t="s">
        <v>102</v>
      </c>
      <c r="V105" s="547" t="s">
        <v>102</v>
      </c>
      <c r="W105" s="547" t="s">
        <v>102</v>
      </c>
      <c r="X105" s="547" t="s">
        <v>102</v>
      </c>
      <c r="Y105" s="547" t="s">
        <v>102</v>
      </c>
      <c r="Z105" s="547" t="s">
        <v>102</v>
      </c>
      <c r="AA105" s="547" t="s">
        <v>102</v>
      </c>
      <c r="AB105" s="547" t="s">
        <v>102</v>
      </c>
      <c r="AC105" s="547" t="s">
        <v>102</v>
      </c>
      <c r="AD105" s="547" t="s">
        <v>102</v>
      </c>
      <c r="AE105" s="547" t="s">
        <v>102</v>
      </c>
      <c r="AF105" s="547" t="s">
        <v>102</v>
      </c>
      <c r="AG105" s="547" t="s">
        <v>102</v>
      </c>
      <c r="AH105" s="547" t="s">
        <v>102</v>
      </c>
      <c r="AI105" s="547" t="s">
        <v>102</v>
      </c>
      <c r="AJ105" s="547" t="s">
        <v>102</v>
      </c>
      <c r="AK105" s="547" t="s">
        <v>102</v>
      </c>
      <c r="AL105" s="547" t="s">
        <v>102</v>
      </c>
      <c r="AM105" s="547" t="s">
        <v>102</v>
      </c>
      <c r="AN105" s="547" t="s">
        <v>102</v>
      </c>
      <c r="AO105" s="547" t="s">
        <v>102</v>
      </c>
      <c r="AP105" s="547" t="s">
        <v>102</v>
      </c>
      <c r="AQ105" s="547" t="s">
        <v>102</v>
      </c>
      <c r="AR105" s="547" t="s">
        <v>102</v>
      </c>
      <c r="AS105" s="547" t="s">
        <v>102</v>
      </c>
      <c r="AT105" s="547" t="s">
        <v>102</v>
      </c>
      <c r="AU105" s="547" t="s">
        <v>102</v>
      </c>
      <c r="AV105" s="547" t="s">
        <v>102</v>
      </c>
      <c r="AW105" s="547" t="s">
        <v>102</v>
      </c>
      <c r="AX105" s="547" t="s">
        <v>102</v>
      </c>
      <c r="AY105" s="547" t="s">
        <v>102</v>
      </c>
      <c r="AZ105" s="547" t="s">
        <v>102</v>
      </c>
      <c r="BA105" s="547" t="s">
        <v>102</v>
      </c>
      <c r="BB105" s="547" t="s">
        <v>102</v>
      </c>
      <c r="BC105" s="547" t="s">
        <v>102</v>
      </c>
      <c r="BD105" s="547" t="s">
        <v>102</v>
      </c>
      <c r="BE105" s="547" t="s">
        <v>102</v>
      </c>
      <c r="BF105" s="547" t="s">
        <v>102</v>
      </c>
      <c r="BG105" s="547" t="s">
        <v>102</v>
      </c>
      <c r="BH105" s="547" t="s">
        <v>102</v>
      </c>
      <c r="BI105" s="547" t="s">
        <v>102</v>
      </c>
      <c r="BJ105" s="547" t="s">
        <v>102</v>
      </c>
      <c r="BK105" s="547" t="s">
        <v>102</v>
      </c>
      <c r="BL105" s="547" t="s">
        <v>102</v>
      </c>
      <c r="BM105" s="547" t="s">
        <v>102</v>
      </c>
      <c r="BN105" s="547" t="s">
        <v>102</v>
      </c>
      <c r="BO105" s="547" t="s">
        <v>102</v>
      </c>
      <c r="BP105" s="547" t="s">
        <v>102</v>
      </c>
      <c r="BQ105" s="547" t="s">
        <v>102</v>
      </c>
      <c r="BR105" s="547" t="s">
        <v>102</v>
      </c>
      <c r="BS105" s="547" t="s">
        <v>102</v>
      </c>
      <c r="BT105" s="547" t="s">
        <v>102</v>
      </c>
      <c r="BU105" s="547" t="s">
        <v>102</v>
      </c>
      <c r="BV105" s="547" t="s">
        <v>102</v>
      </c>
      <c r="BW105" s="547" t="s">
        <v>102</v>
      </c>
      <c r="BX105" s="547" t="s">
        <v>102</v>
      </c>
      <c r="BY105" s="547" t="s">
        <v>102</v>
      </c>
      <c r="BZ105" s="547" t="s">
        <v>102</v>
      </c>
      <c r="CA105" s="547" t="s">
        <v>102</v>
      </c>
      <c r="CB105" s="547" t="s">
        <v>102</v>
      </c>
      <c r="CC105" s="547" t="s">
        <v>102</v>
      </c>
      <c r="CD105" s="547" t="s">
        <v>102</v>
      </c>
      <c r="CE105" s="547" t="s">
        <v>102</v>
      </c>
      <c r="CF105" s="547" t="s">
        <v>102</v>
      </c>
      <c r="CG105" s="547" t="s">
        <v>102</v>
      </c>
      <c r="CH105" s="547" t="s">
        <v>102</v>
      </c>
      <c r="CI105" s="547" t="s">
        <v>102</v>
      </c>
      <c r="CJ105" s="547" t="s">
        <v>102</v>
      </c>
      <c r="CK105" s="547" t="s">
        <v>102</v>
      </c>
      <c r="CL105" s="547" t="s">
        <v>102</v>
      </c>
      <c r="CM105" s="547" t="s">
        <v>102</v>
      </c>
      <c r="CN105" s="547" t="s">
        <v>102</v>
      </c>
      <c r="CO105" s="547" t="s">
        <v>102</v>
      </c>
      <c r="CP105" s="547" t="s">
        <v>102</v>
      </c>
      <c r="CQ105" s="547" t="s">
        <v>102</v>
      </c>
      <c r="CR105" s="547" t="s">
        <v>102</v>
      </c>
      <c r="CS105" s="547" t="s">
        <v>102</v>
      </c>
      <c r="CT105" s="547" t="s">
        <v>102</v>
      </c>
      <c r="CU105" s="547" t="s">
        <v>102</v>
      </c>
      <c r="CV105" s="547" t="s">
        <v>102</v>
      </c>
      <c r="CW105" s="547" t="s">
        <v>102</v>
      </c>
      <c r="CX105" s="547" t="s">
        <v>102</v>
      </c>
      <c r="CY105" s="547" t="s">
        <v>102</v>
      </c>
      <c r="CZ105" s="547" t="s">
        <v>102</v>
      </c>
      <c r="DA105" s="547" t="s">
        <v>102</v>
      </c>
      <c r="DB105" s="547" t="s">
        <v>102</v>
      </c>
      <c r="DC105" s="547" t="s">
        <v>102</v>
      </c>
      <c r="DD105" s="547" t="s">
        <v>102</v>
      </c>
      <c r="DE105" s="547" t="s">
        <v>102</v>
      </c>
      <c r="DF105" s="547" t="s">
        <v>102</v>
      </c>
      <c r="DG105" s="547" t="s">
        <v>102</v>
      </c>
      <c r="DH105" s="547" t="s">
        <v>102</v>
      </c>
      <c r="DI105" s="547" t="s">
        <v>102</v>
      </c>
      <c r="DJ105" s="547" t="s">
        <v>102</v>
      </c>
      <c r="DK105" s="547" t="s">
        <v>102</v>
      </c>
      <c r="DL105" s="547" t="s">
        <v>102</v>
      </c>
      <c r="DM105" s="547" t="s">
        <v>102</v>
      </c>
      <c r="DN105" s="547" t="s">
        <v>102</v>
      </c>
      <c r="DO105" s="547" t="s">
        <v>102</v>
      </c>
      <c r="DP105" s="547" t="s">
        <v>102</v>
      </c>
      <c r="DQ105" s="547" t="s">
        <v>102</v>
      </c>
      <c r="DR105" s="547" t="s">
        <v>102</v>
      </c>
      <c r="DS105" s="547" t="s">
        <v>102</v>
      </c>
      <c r="DT105" s="547" t="s">
        <v>102</v>
      </c>
      <c r="DU105" s="547" t="s">
        <v>102</v>
      </c>
      <c r="DV105" s="547" t="s">
        <v>102</v>
      </c>
      <c r="DW105" s="547" t="s">
        <v>102</v>
      </c>
      <c r="DX105" s="547" t="s">
        <v>102</v>
      </c>
      <c r="DY105" s="547" t="s">
        <v>102</v>
      </c>
      <c r="DZ105" s="547" t="s">
        <v>102</v>
      </c>
      <c r="EA105" s="547" t="s">
        <v>102</v>
      </c>
      <c r="EB105" s="547" t="s">
        <v>102</v>
      </c>
      <c r="EC105" s="547" t="s">
        <v>102</v>
      </c>
      <c r="ED105" s="547" t="s">
        <v>102</v>
      </c>
      <c r="EE105" s="547" t="s">
        <v>102</v>
      </c>
      <c r="EF105" s="547" t="s">
        <v>102</v>
      </c>
      <c r="EG105" s="547" t="s">
        <v>102</v>
      </c>
      <c r="EH105" s="547" t="s">
        <v>102</v>
      </c>
      <c r="EI105" s="547" t="s">
        <v>102</v>
      </c>
      <c r="EJ105" s="547" t="s">
        <v>102</v>
      </c>
      <c r="EK105" s="547" t="s">
        <v>102</v>
      </c>
      <c r="EL105" s="547" t="s">
        <v>102</v>
      </c>
      <c r="EM105" s="547" t="s">
        <v>102</v>
      </c>
      <c r="EN105" s="547" t="s">
        <v>102</v>
      </c>
      <c r="EO105" s="547" t="s">
        <v>102</v>
      </c>
      <c r="EP105" s="547" t="s">
        <v>102</v>
      </c>
      <c r="EQ105" s="547" t="s">
        <v>102</v>
      </c>
      <c r="ER105" s="547" t="s">
        <v>102</v>
      </c>
      <c r="ES105" s="547" t="s">
        <v>102</v>
      </c>
      <c r="ET105" s="547" t="s">
        <v>102</v>
      </c>
      <c r="EU105" s="547" t="s">
        <v>102</v>
      </c>
      <c r="EV105" s="547" t="s">
        <v>102</v>
      </c>
      <c r="EW105" s="547" t="s">
        <v>102</v>
      </c>
      <c r="EX105" s="547" t="s">
        <v>102</v>
      </c>
      <c r="EY105" s="547" t="s">
        <v>102</v>
      </c>
      <c r="EZ105" s="547" t="s">
        <v>102</v>
      </c>
      <c r="FA105" s="547" t="s">
        <v>102</v>
      </c>
      <c r="FB105" s="547" t="s">
        <v>102</v>
      </c>
      <c r="FC105" s="547" t="s">
        <v>102</v>
      </c>
      <c r="FD105" s="547" t="s">
        <v>102</v>
      </c>
      <c r="FE105" s="547" t="s">
        <v>102</v>
      </c>
      <c r="FF105" s="547" t="s">
        <v>102</v>
      </c>
      <c r="FG105" s="547" t="s">
        <v>102</v>
      </c>
      <c r="FH105" s="547" t="s">
        <v>102</v>
      </c>
      <c r="FI105" s="547" t="s">
        <v>102</v>
      </c>
      <c r="FJ105" s="547" t="s">
        <v>102</v>
      </c>
      <c r="FK105" s="547" t="s">
        <v>102</v>
      </c>
      <c r="FL105" s="547" t="s">
        <v>102</v>
      </c>
      <c r="FM105" s="547" t="s">
        <v>102</v>
      </c>
      <c r="FN105" s="547" t="s">
        <v>102</v>
      </c>
      <c r="FO105" s="547" t="s">
        <v>102</v>
      </c>
      <c r="FP105" s="547" t="s">
        <v>102</v>
      </c>
      <c r="FQ105" s="547" t="s">
        <v>102</v>
      </c>
      <c r="FR105" s="547" t="s">
        <v>102</v>
      </c>
      <c r="FS105" s="547" t="s">
        <v>102</v>
      </c>
      <c r="FT105" s="547" t="s">
        <v>102</v>
      </c>
      <c r="FU105" s="547" t="s">
        <v>102</v>
      </c>
      <c r="FV105" s="547" t="s">
        <v>102</v>
      </c>
    </row>
    <row r="106" spans="1:178" hidden="1" x14ac:dyDescent="0.15">
      <c r="A106" s="547">
        <v>4165634</v>
      </c>
      <c r="B106" s="547" t="s">
        <v>102</v>
      </c>
      <c r="C106" s="547" t="s">
        <v>102</v>
      </c>
      <c r="D106" s="547" t="s">
        <v>102</v>
      </c>
      <c r="E106" s="547" t="s">
        <v>102</v>
      </c>
      <c r="F106" s="547" t="s">
        <v>102</v>
      </c>
      <c r="G106" s="547" t="s">
        <v>102</v>
      </c>
      <c r="H106" s="547" t="s">
        <v>102</v>
      </c>
      <c r="I106" s="547" t="s">
        <v>102</v>
      </c>
      <c r="J106" s="547" t="s">
        <v>102</v>
      </c>
      <c r="K106" s="547" t="s">
        <v>102</v>
      </c>
      <c r="L106" s="547" t="s">
        <v>102</v>
      </c>
      <c r="M106" s="547" t="s">
        <v>102</v>
      </c>
      <c r="N106" s="547" t="s">
        <v>102</v>
      </c>
      <c r="O106" s="547" t="s">
        <v>102</v>
      </c>
      <c r="P106" s="547" t="s">
        <v>102</v>
      </c>
      <c r="Q106" s="547" t="s">
        <v>102</v>
      </c>
      <c r="R106" s="547" t="s">
        <v>102</v>
      </c>
      <c r="S106" s="547" t="s">
        <v>102</v>
      </c>
      <c r="T106" s="547" t="s">
        <v>102</v>
      </c>
      <c r="U106" s="547" t="s">
        <v>102</v>
      </c>
      <c r="V106" s="547" t="s">
        <v>102</v>
      </c>
      <c r="W106" s="547" t="s">
        <v>102</v>
      </c>
      <c r="X106" s="547" t="s">
        <v>102</v>
      </c>
      <c r="Y106" s="547" t="s">
        <v>102</v>
      </c>
      <c r="Z106" s="547" t="s">
        <v>102</v>
      </c>
      <c r="AA106" s="547" t="s">
        <v>102</v>
      </c>
      <c r="AB106" s="547" t="s">
        <v>102</v>
      </c>
      <c r="AC106" s="547" t="s">
        <v>102</v>
      </c>
      <c r="AD106" s="547" t="s">
        <v>102</v>
      </c>
      <c r="AE106" s="547" t="s">
        <v>102</v>
      </c>
      <c r="AF106" s="547" t="s">
        <v>102</v>
      </c>
      <c r="AG106" s="547" t="s">
        <v>102</v>
      </c>
      <c r="AH106" s="547" t="s">
        <v>102</v>
      </c>
      <c r="AI106" s="547" t="s">
        <v>102</v>
      </c>
      <c r="AJ106" s="547" t="s">
        <v>102</v>
      </c>
      <c r="AK106" s="547" t="s">
        <v>102</v>
      </c>
      <c r="AL106" s="547" t="s">
        <v>102</v>
      </c>
      <c r="AM106" s="547" t="s">
        <v>102</v>
      </c>
      <c r="AN106" s="547" t="s">
        <v>102</v>
      </c>
      <c r="AO106" s="547" t="s">
        <v>102</v>
      </c>
      <c r="AP106" s="547" t="s">
        <v>102</v>
      </c>
      <c r="AQ106" s="547" t="s">
        <v>102</v>
      </c>
      <c r="AR106" s="547" t="s">
        <v>102</v>
      </c>
      <c r="AS106" s="547" t="s">
        <v>102</v>
      </c>
      <c r="AT106" s="547" t="s">
        <v>102</v>
      </c>
      <c r="AU106" s="547" t="s">
        <v>102</v>
      </c>
      <c r="AV106" s="547" t="s">
        <v>102</v>
      </c>
      <c r="AW106" s="547" t="s">
        <v>102</v>
      </c>
      <c r="AX106" s="547" t="s">
        <v>102</v>
      </c>
      <c r="AY106" s="547" t="s">
        <v>102</v>
      </c>
      <c r="AZ106" s="547" t="s">
        <v>102</v>
      </c>
      <c r="BA106" s="547" t="s">
        <v>102</v>
      </c>
      <c r="BB106" s="547" t="s">
        <v>102</v>
      </c>
      <c r="BC106" s="547" t="s">
        <v>102</v>
      </c>
      <c r="BD106" s="547" t="s">
        <v>102</v>
      </c>
      <c r="BE106" s="547" t="s">
        <v>102</v>
      </c>
      <c r="BF106" s="547" t="s">
        <v>102</v>
      </c>
      <c r="BG106" s="547" t="s">
        <v>102</v>
      </c>
      <c r="BH106" s="547" t="s">
        <v>102</v>
      </c>
      <c r="BI106" s="547" t="s">
        <v>102</v>
      </c>
      <c r="BJ106" s="547" t="s">
        <v>102</v>
      </c>
      <c r="BK106" s="547" t="s">
        <v>102</v>
      </c>
      <c r="BL106" s="547" t="s">
        <v>102</v>
      </c>
      <c r="BM106" s="547" t="s">
        <v>102</v>
      </c>
      <c r="BN106" s="547" t="s">
        <v>102</v>
      </c>
      <c r="BO106" s="547" t="s">
        <v>102</v>
      </c>
      <c r="BP106" s="547" t="s">
        <v>102</v>
      </c>
      <c r="BQ106" s="547" t="s">
        <v>102</v>
      </c>
      <c r="BR106" s="547" t="s">
        <v>102</v>
      </c>
      <c r="BS106" s="547" t="s">
        <v>102</v>
      </c>
      <c r="BT106" s="547" t="s">
        <v>102</v>
      </c>
      <c r="BU106" s="547" t="s">
        <v>102</v>
      </c>
      <c r="BV106" s="547" t="s">
        <v>102</v>
      </c>
      <c r="BW106" s="547" t="s">
        <v>102</v>
      </c>
      <c r="BX106" s="547" t="s">
        <v>102</v>
      </c>
      <c r="BY106" s="547" t="s">
        <v>102</v>
      </c>
      <c r="BZ106" s="547" t="s">
        <v>102</v>
      </c>
      <c r="CA106" s="547" t="s">
        <v>102</v>
      </c>
      <c r="CB106" s="547" t="s">
        <v>102</v>
      </c>
      <c r="CC106" s="547" t="s">
        <v>102</v>
      </c>
      <c r="CD106" s="547" t="s">
        <v>102</v>
      </c>
      <c r="CE106" s="547" t="s">
        <v>102</v>
      </c>
      <c r="CF106" s="547" t="s">
        <v>102</v>
      </c>
      <c r="CG106" s="547" t="s">
        <v>102</v>
      </c>
      <c r="CH106" s="547" t="s">
        <v>102</v>
      </c>
      <c r="CI106" s="547" t="s">
        <v>102</v>
      </c>
      <c r="CJ106" s="547" t="s">
        <v>102</v>
      </c>
      <c r="CK106" s="547" t="s">
        <v>102</v>
      </c>
      <c r="CL106" s="547" t="s">
        <v>102</v>
      </c>
      <c r="CM106" s="547" t="s">
        <v>102</v>
      </c>
      <c r="CN106" s="547" t="s">
        <v>102</v>
      </c>
      <c r="CO106" s="547" t="s">
        <v>102</v>
      </c>
      <c r="CP106" s="547" t="s">
        <v>102</v>
      </c>
      <c r="CQ106" s="547" t="s">
        <v>102</v>
      </c>
      <c r="CR106" s="547" t="s">
        <v>102</v>
      </c>
      <c r="CS106" s="547" t="s">
        <v>102</v>
      </c>
      <c r="CT106" s="547" t="s">
        <v>102</v>
      </c>
      <c r="CU106" s="547" t="s">
        <v>102</v>
      </c>
      <c r="CV106" s="547" t="s">
        <v>102</v>
      </c>
      <c r="CW106" s="547" t="s">
        <v>102</v>
      </c>
      <c r="CX106" s="547" t="s">
        <v>102</v>
      </c>
      <c r="CY106" s="547" t="s">
        <v>102</v>
      </c>
      <c r="CZ106" s="547" t="s">
        <v>102</v>
      </c>
      <c r="DA106" s="547" t="s">
        <v>102</v>
      </c>
      <c r="DB106" s="547" t="s">
        <v>102</v>
      </c>
      <c r="DC106" s="547" t="s">
        <v>102</v>
      </c>
      <c r="DD106" s="547" t="s">
        <v>102</v>
      </c>
      <c r="DE106" s="547" t="s">
        <v>102</v>
      </c>
      <c r="DF106" s="547" t="s">
        <v>102</v>
      </c>
      <c r="DG106" s="547" t="s">
        <v>102</v>
      </c>
      <c r="DH106" s="547" t="s">
        <v>102</v>
      </c>
      <c r="DI106" s="547" t="s">
        <v>102</v>
      </c>
      <c r="DJ106" s="547" t="s">
        <v>102</v>
      </c>
      <c r="DK106" s="547" t="s">
        <v>102</v>
      </c>
      <c r="DL106" s="547" t="s">
        <v>102</v>
      </c>
      <c r="DM106" s="547" t="s">
        <v>102</v>
      </c>
      <c r="DN106" s="547" t="s">
        <v>102</v>
      </c>
      <c r="DO106" s="547" t="s">
        <v>102</v>
      </c>
      <c r="DP106" s="547" t="s">
        <v>102</v>
      </c>
      <c r="DQ106" s="547" t="s">
        <v>102</v>
      </c>
      <c r="DR106" s="547" t="s">
        <v>102</v>
      </c>
      <c r="DS106" s="547" t="s">
        <v>102</v>
      </c>
      <c r="DT106" s="547" t="s">
        <v>102</v>
      </c>
      <c r="DU106" s="547" t="s">
        <v>102</v>
      </c>
      <c r="DV106" s="547" t="s">
        <v>102</v>
      </c>
      <c r="DW106" s="547" t="s">
        <v>102</v>
      </c>
      <c r="DX106" s="547" t="s">
        <v>102</v>
      </c>
      <c r="DY106" s="547" t="s">
        <v>102</v>
      </c>
      <c r="DZ106" s="547" t="s">
        <v>102</v>
      </c>
      <c r="EA106" s="547" t="s">
        <v>102</v>
      </c>
      <c r="EB106" s="547" t="s">
        <v>102</v>
      </c>
      <c r="EC106" s="547" t="s">
        <v>102</v>
      </c>
      <c r="ED106" s="547" t="s">
        <v>102</v>
      </c>
      <c r="EE106" s="547" t="s">
        <v>102</v>
      </c>
      <c r="EF106" s="547" t="s">
        <v>102</v>
      </c>
      <c r="EG106" s="547" t="s">
        <v>102</v>
      </c>
      <c r="EH106" s="547" t="s">
        <v>102</v>
      </c>
      <c r="EI106" s="547" t="s">
        <v>102</v>
      </c>
      <c r="EJ106" s="547" t="s">
        <v>102</v>
      </c>
      <c r="EK106" s="547" t="s">
        <v>102</v>
      </c>
      <c r="EL106" s="547" t="s">
        <v>102</v>
      </c>
      <c r="EM106" s="547" t="s">
        <v>102</v>
      </c>
      <c r="EN106" s="547" t="s">
        <v>102</v>
      </c>
      <c r="EO106" s="547" t="s">
        <v>102</v>
      </c>
      <c r="EP106" s="547" t="s">
        <v>102</v>
      </c>
      <c r="EQ106" s="547" t="s">
        <v>102</v>
      </c>
      <c r="ER106" s="547" t="s">
        <v>102</v>
      </c>
      <c r="ES106" s="547" t="s">
        <v>102</v>
      </c>
      <c r="ET106" s="547" t="s">
        <v>102</v>
      </c>
      <c r="EU106" s="547" t="s">
        <v>102</v>
      </c>
      <c r="EV106" s="547" t="s">
        <v>102</v>
      </c>
      <c r="EW106" s="547" t="s">
        <v>102</v>
      </c>
      <c r="EX106" s="547" t="s">
        <v>102</v>
      </c>
      <c r="EY106" s="547" t="s">
        <v>102</v>
      </c>
      <c r="EZ106" s="547" t="s">
        <v>102</v>
      </c>
      <c r="FA106" s="547" t="s">
        <v>102</v>
      </c>
      <c r="FB106" s="547" t="s">
        <v>102</v>
      </c>
      <c r="FC106" s="547" t="s">
        <v>102</v>
      </c>
      <c r="FD106" s="547" t="s">
        <v>102</v>
      </c>
      <c r="FE106" s="547" t="s">
        <v>102</v>
      </c>
      <c r="FF106" s="547" t="s">
        <v>102</v>
      </c>
      <c r="FG106" s="547" t="s">
        <v>102</v>
      </c>
      <c r="FH106" s="547" t="s">
        <v>102</v>
      </c>
      <c r="FI106" s="547" t="s">
        <v>102</v>
      </c>
      <c r="FJ106" s="547" t="s">
        <v>102</v>
      </c>
      <c r="FK106" s="547" t="s">
        <v>102</v>
      </c>
      <c r="FL106" s="547" t="s">
        <v>102</v>
      </c>
      <c r="FM106" s="547" t="s">
        <v>102</v>
      </c>
      <c r="FN106" s="547" t="s">
        <v>102</v>
      </c>
      <c r="FO106" s="547" t="s">
        <v>102</v>
      </c>
      <c r="FP106" s="547" t="s">
        <v>102</v>
      </c>
      <c r="FQ106" s="547" t="s">
        <v>102</v>
      </c>
      <c r="FR106" s="547" t="s">
        <v>102</v>
      </c>
      <c r="FS106" s="547" t="s">
        <v>102</v>
      </c>
      <c r="FT106" s="547" t="s">
        <v>102</v>
      </c>
      <c r="FU106" s="547" t="s">
        <v>102</v>
      </c>
      <c r="FV106" s="547" t="s">
        <v>102</v>
      </c>
    </row>
    <row r="107" spans="1:178" hidden="1" x14ac:dyDescent="0.15">
      <c r="A107" s="547">
        <v>4165980</v>
      </c>
      <c r="B107" s="547" t="s">
        <v>102</v>
      </c>
      <c r="C107" s="547" t="s">
        <v>102</v>
      </c>
      <c r="D107" s="547" t="s">
        <v>102</v>
      </c>
      <c r="E107" s="547" t="s">
        <v>102</v>
      </c>
      <c r="F107" s="547" t="s">
        <v>102</v>
      </c>
      <c r="G107" s="547" t="s">
        <v>102</v>
      </c>
      <c r="H107" s="547" t="s">
        <v>102</v>
      </c>
      <c r="I107" s="547" t="s">
        <v>102</v>
      </c>
      <c r="J107" s="547" t="s">
        <v>102</v>
      </c>
      <c r="K107" s="547" t="s">
        <v>102</v>
      </c>
      <c r="L107" s="547" t="s">
        <v>102</v>
      </c>
      <c r="M107" s="547" t="s">
        <v>102</v>
      </c>
      <c r="N107" s="547" t="s">
        <v>102</v>
      </c>
      <c r="O107" s="547" t="s">
        <v>102</v>
      </c>
      <c r="P107" s="547" t="s">
        <v>102</v>
      </c>
      <c r="Q107" s="547" t="s">
        <v>102</v>
      </c>
      <c r="R107" s="547" t="s">
        <v>102</v>
      </c>
      <c r="S107" s="547" t="s">
        <v>102</v>
      </c>
      <c r="T107" s="547" t="s">
        <v>102</v>
      </c>
      <c r="U107" s="547" t="s">
        <v>102</v>
      </c>
      <c r="V107" s="547" t="s">
        <v>102</v>
      </c>
      <c r="W107" s="547" t="s">
        <v>102</v>
      </c>
      <c r="X107" s="547" t="s">
        <v>102</v>
      </c>
      <c r="Y107" s="547" t="s">
        <v>102</v>
      </c>
      <c r="Z107" s="547" t="s">
        <v>102</v>
      </c>
      <c r="AA107" s="547" t="s">
        <v>102</v>
      </c>
      <c r="AB107" s="547" t="s">
        <v>102</v>
      </c>
      <c r="AC107" s="547" t="s">
        <v>102</v>
      </c>
      <c r="AD107" s="547" t="s">
        <v>102</v>
      </c>
      <c r="AE107" s="547" t="s">
        <v>102</v>
      </c>
      <c r="AF107" s="547" t="s">
        <v>102</v>
      </c>
      <c r="AG107" s="547" t="s">
        <v>102</v>
      </c>
      <c r="AH107" s="547" t="s">
        <v>102</v>
      </c>
      <c r="AI107" s="547" t="s">
        <v>102</v>
      </c>
      <c r="AJ107" s="547" t="s">
        <v>102</v>
      </c>
      <c r="AK107" s="547" t="s">
        <v>102</v>
      </c>
      <c r="AL107" s="547" t="s">
        <v>102</v>
      </c>
      <c r="AM107" s="547" t="s">
        <v>102</v>
      </c>
      <c r="AN107" s="547" t="s">
        <v>102</v>
      </c>
      <c r="AO107" s="547" t="s">
        <v>102</v>
      </c>
      <c r="AP107" s="547" t="s">
        <v>102</v>
      </c>
      <c r="AQ107" s="547" t="s">
        <v>102</v>
      </c>
      <c r="AR107" s="547" t="s">
        <v>102</v>
      </c>
      <c r="AS107" s="547" t="s">
        <v>102</v>
      </c>
      <c r="AT107" s="547" t="s">
        <v>102</v>
      </c>
      <c r="AU107" s="547" t="s">
        <v>102</v>
      </c>
      <c r="AV107" s="547" t="s">
        <v>102</v>
      </c>
      <c r="AW107" s="547" t="s">
        <v>102</v>
      </c>
      <c r="AX107" s="547" t="s">
        <v>102</v>
      </c>
      <c r="AY107" s="547" t="s">
        <v>102</v>
      </c>
      <c r="AZ107" s="547" t="s">
        <v>102</v>
      </c>
      <c r="BA107" s="547" t="s">
        <v>102</v>
      </c>
      <c r="BB107" s="547" t="s">
        <v>102</v>
      </c>
      <c r="BC107" s="547" t="s">
        <v>102</v>
      </c>
      <c r="BD107" s="547" t="s">
        <v>102</v>
      </c>
      <c r="BE107" s="547" t="s">
        <v>102</v>
      </c>
      <c r="BF107" s="547" t="s">
        <v>102</v>
      </c>
      <c r="BG107" s="547" t="s">
        <v>102</v>
      </c>
      <c r="BH107" s="547" t="s">
        <v>102</v>
      </c>
      <c r="BI107" s="547" t="s">
        <v>102</v>
      </c>
      <c r="BJ107" s="547" t="s">
        <v>102</v>
      </c>
      <c r="BK107" s="547" t="s">
        <v>102</v>
      </c>
      <c r="BL107" s="547" t="s">
        <v>102</v>
      </c>
      <c r="BM107" s="547" t="s">
        <v>102</v>
      </c>
      <c r="BN107" s="547" t="s">
        <v>102</v>
      </c>
      <c r="BO107" s="547" t="s">
        <v>102</v>
      </c>
      <c r="BP107" s="547" t="s">
        <v>102</v>
      </c>
      <c r="BQ107" s="547" t="s">
        <v>102</v>
      </c>
      <c r="BR107" s="547" t="s">
        <v>102</v>
      </c>
      <c r="BS107" s="547" t="s">
        <v>102</v>
      </c>
      <c r="BT107" s="547" t="s">
        <v>102</v>
      </c>
      <c r="BU107" s="547" t="s">
        <v>102</v>
      </c>
      <c r="BV107" s="547" t="s">
        <v>102</v>
      </c>
      <c r="BW107" s="547" t="s">
        <v>102</v>
      </c>
      <c r="BX107" s="547" t="s">
        <v>102</v>
      </c>
      <c r="BY107" s="547" t="s">
        <v>102</v>
      </c>
      <c r="BZ107" s="547" t="s">
        <v>102</v>
      </c>
      <c r="CA107" s="547" t="s">
        <v>102</v>
      </c>
      <c r="CB107" s="547" t="s">
        <v>102</v>
      </c>
      <c r="CC107" s="547" t="s">
        <v>102</v>
      </c>
      <c r="CD107" s="547" t="s">
        <v>102</v>
      </c>
      <c r="CE107" s="547" t="s">
        <v>102</v>
      </c>
      <c r="CF107" s="547" t="s">
        <v>102</v>
      </c>
      <c r="CG107" s="547" t="s">
        <v>102</v>
      </c>
      <c r="CH107" s="547" t="s">
        <v>102</v>
      </c>
      <c r="CI107" s="547" t="s">
        <v>102</v>
      </c>
      <c r="CJ107" s="547" t="s">
        <v>102</v>
      </c>
      <c r="CK107" s="547" t="s">
        <v>102</v>
      </c>
      <c r="CL107" s="547" t="s">
        <v>102</v>
      </c>
      <c r="CM107" s="547" t="s">
        <v>102</v>
      </c>
      <c r="CN107" s="547" t="s">
        <v>102</v>
      </c>
      <c r="CO107" s="547" t="s">
        <v>102</v>
      </c>
      <c r="CP107" s="547" t="s">
        <v>102</v>
      </c>
      <c r="CQ107" s="547" t="s">
        <v>102</v>
      </c>
      <c r="CR107" s="547" t="s">
        <v>102</v>
      </c>
      <c r="CS107" s="547" t="s">
        <v>102</v>
      </c>
      <c r="CT107" s="547" t="s">
        <v>102</v>
      </c>
      <c r="CU107" s="547" t="s">
        <v>102</v>
      </c>
      <c r="CV107" s="547" t="s">
        <v>102</v>
      </c>
      <c r="CW107" s="547" t="s">
        <v>102</v>
      </c>
      <c r="CX107" s="547" t="s">
        <v>102</v>
      </c>
      <c r="CY107" s="547" t="s">
        <v>102</v>
      </c>
      <c r="CZ107" s="547" t="s">
        <v>102</v>
      </c>
      <c r="DA107" s="547" t="s">
        <v>102</v>
      </c>
      <c r="DB107" s="547" t="s">
        <v>102</v>
      </c>
      <c r="DC107" s="547" t="s">
        <v>102</v>
      </c>
      <c r="DD107" s="547" t="s">
        <v>102</v>
      </c>
      <c r="DE107" s="547" t="s">
        <v>102</v>
      </c>
      <c r="DF107" s="547" t="s">
        <v>102</v>
      </c>
      <c r="DG107" s="547" t="s">
        <v>102</v>
      </c>
      <c r="DH107" s="547" t="s">
        <v>102</v>
      </c>
      <c r="DI107" s="547" t="s">
        <v>102</v>
      </c>
      <c r="DJ107" s="547" t="s">
        <v>102</v>
      </c>
      <c r="DK107" s="547" t="s">
        <v>102</v>
      </c>
      <c r="DL107" s="547" t="s">
        <v>102</v>
      </c>
      <c r="DM107" s="547" t="s">
        <v>102</v>
      </c>
      <c r="DN107" s="547" t="s">
        <v>102</v>
      </c>
      <c r="DO107" s="547" t="s">
        <v>102</v>
      </c>
      <c r="DP107" s="547" t="s">
        <v>102</v>
      </c>
      <c r="DQ107" s="547" t="s">
        <v>102</v>
      </c>
      <c r="DR107" s="547" t="s">
        <v>102</v>
      </c>
      <c r="DS107" s="547" t="s">
        <v>102</v>
      </c>
      <c r="DT107" s="547" t="s">
        <v>102</v>
      </c>
      <c r="DU107" s="547" t="s">
        <v>102</v>
      </c>
      <c r="DV107" s="547" t="s">
        <v>102</v>
      </c>
      <c r="DW107" s="547" t="s">
        <v>102</v>
      </c>
      <c r="DX107" s="547" t="s">
        <v>102</v>
      </c>
      <c r="DY107" s="547" t="s">
        <v>102</v>
      </c>
      <c r="DZ107" s="547" t="s">
        <v>102</v>
      </c>
      <c r="EA107" s="547" t="s">
        <v>102</v>
      </c>
      <c r="EB107" s="547" t="s">
        <v>102</v>
      </c>
      <c r="EC107" s="547" t="s">
        <v>102</v>
      </c>
      <c r="ED107" s="547" t="s">
        <v>102</v>
      </c>
      <c r="EE107" s="547" t="s">
        <v>102</v>
      </c>
      <c r="EF107" s="547" t="s">
        <v>102</v>
      </c>
      <c r="EG107" s="547" t="s">
        <v>102</v>
      </c>
      <c r="EH107" s="547" t="s">
        <v>102</v>
      </c>
      <c r="EI107" s="547" t="s">
        <v>102</v>
      </c>
      <c r="EJ107" s="547" t="s">
        <v>102</v>
      </c>
      <c r="EK107" s="547" t="s">
        <v>102</v>
      </c>
      <c r="EL107" s="547" t="s">
        <v>102</v>
      </c>
      <c r="EM107" s="547" t="s">
        <v>102</v>
      </c>
      <c r="EN107" s="547" t="s">
        <v>102</v>
      </c>
      <c r="EO107" s="547" t="s">
        <v>102</v>
      </c>
      <c r="EP107" s="547" t="s">
        <v>102</v>
      </c>
      <c r="EQ107" s="547" t="s">
        <v>102</v>
      </c>
      <c r="ER107" s="547" t="s">
        <v>102</v>
      </c>
      <c r="ES107" s="547" t="s">
        <v>102</v>
      </c>
      <c r="ET107" s="547" t="s">
        <v>102</v>
      </c>
      <c r="EU107" s="547" t="s">
        <v>102</v>
      </c>
      <c r="EV107" s="547" t="s">
        <v>102</v>
      </c>
      <c r="EW107" s="547" t="s">
        <v>102</v>
      </c>
      <c r="EX107" s="547" t="s">
        <v>102</v>
      </c>
      <c r="EY107" s="547" t="s">
        <v>102</v>
      </c>
      <c r="EZ107" s="547" t="s">
        <v>102</v>
      </c>
      <c r="FA107" s="547" t="s">
        <v>102</v>
      </c>
      <c r="FB107" s="547" t="s">
        <v>102</v>
      </c>
      <c r="FC107" s="547" t="s">
        <v>102</v>
      </c>
      <c r="FD107" s="547" t="s">
        <v>102</v>
      </c>
      <c r="FE107" s="547" t="s">
        <v>102</v>
      </c>
      <c r="FF107" s="547" t="s">
        <v>102</v>
      </c>
      <c r="FG107" s="547" t="s">
        <v>102</v>
      </c>
      <c r="FH107" s="547" t="s">
        <v>102</v>
      </c>
      <c r="FI107" s="547" t="s">
        <v>102</v>
      </c>
      <c r="FJ107" s="547" t="s">
        <v>102</v>
      </c>
      <c r="FK107" s="547" t="s">
        <v>102</v>
      </c>
      <c r="FL107" s="547" t="s">
        <v>102</v>
      </c>
      <c r="FM107" s="547" t="s">
        <v>102</v>
      </c>
      <c r="FN107" s="547" t="s">
        <v>102</v>
      </c>
      <c r="FO107" s="547" t="s">
        <v>102</v>
      </c>
      <c r="FP107" s="547" t="s">
        <v>102</v>
      </c>
      <c r="FQ107" s="547" t="s">
        <v>102</v>
      </c>
      <c r="FR107" s="547" t="s">
        <v>102</v>
      </c>
      <c r="FS107" s="547" t="s">
        <v>102</v>
      </c>
      <c r="FT107" s="547" t="s">
        <v>102</v>
      </c>
      <c r="FU107" s="547" t="s">
        <v>102</v>
      </c>
      <c r="FV107" s="547" t="s">
        <v>102</v>
      </c>
    </row>
    <row r="108" spans="1:178" hidden="1" x14ac:dyDescent="0.15">
      <c r="A108" s="547">
        <v>4170606</v>
      </c>
      <c r="B108" s="547" t="s">
        <v>102</v>
      </c>
      <c r="C108" s="547" t="s">
        <v>102</v>
      </c>
      <c r="D108" s="547" t="s">
        <v>102</v>
      </c>
      <c r="E108" s="547" t="s">
        <v>102</v>
      </c>
      <c r="F108" s="547" t="s">
        <v>102</v>
      </c>
      <c r="G108" s="547" t="s">
        <v>102</v>
      </c>
      <c r="H108" s="547" t="s">
        <v>102</v>
      </c>
      <c r="I108" s="547" t="s">
        <v>102</v>
      </c>
      <c r="J108" s="547" t="s">
        <v>102</v>
      </c>
      <c r="K108" s="547" t="s">
        <v>102</v>
      </c>
      <c r="L108" s="547" t="s">
        <v>102</v>
      </c>
      <c r="M108" s="547" t="s">
        <v>102</v>
      </c>
      <c r="N108" s="547" t="s">
        <v>102</v>
      </c>
      <c r="O108" s="547" t="s">
        <v>102</v>
      </c>
      <c r="P108" s="547" t="s">
        <v>102</v>
      </c>
      <c r="Q108" s="547" t="s">
        <v>102</v>
      </c>
      <c r="R108" s="547" t="s">
        <v>102</v>
      </c>
      <c r="S108" s="547" t="s">
        <v>102</v>
      </c>
      <c r="T108" s="547" t="s">
        <v>102</v>
      </c>
      <c r="U108" s="547" t="s">
        <v>102</v>
      </c>
      <c r="V108" s="547" t="s">
        <v>102</v>
      </c>
      <c r="W108" s="547" t="s">
        <v>102</v>
      </c>
      <c r="X108" s="547" t="s">
        <v>102</v>
      </c>
      <c r="Y108" s="547" t="s">
        <v>102</v>
      </c>
      <c r="Z108" s="547" t="s">
        <v>102</v>
      </c>
      <c r="AA108" s="547" t="s">
        <v>102</v>
      </c>
      <c r="AB108" s="547" t="s">
        <v>102</v>
      </c>
      <c r="AC108" s="547" t="s">
        <v>102</v>
      </c>
      <c r="AD108" s="547" t="s">
        <v>102</v>
      </c>
      <c r="AE108" s="547" t="s">
        <v>102</v>
      </c>
      <c r="AF108" s="547" t="s">
        <v>102</v>
      </c>
      <c r="AG108" s="547" t="s">
        <v>102</v>
      </c>
      <c r="AH108" s="547" t="s">
        <v>102</v>
      </c>
      <c r="AI108" s="547" t="s">
        <v>102</v>
      </c>
      <c r="AJ108" s="547" t="s">
        <v>102</v>
      </c>
      <c r="AK108" s="547" t="s">
        <v>102</v>
      </c>
      <c r="AL108" s="547" t="s">
        <v>102</v>
      </c>
      <c r="AM108" s="547" t="s">
        <v>102</v>
      </c>
      <c r="AN108" s="547" t="s">
        <v>102</v>
      </c>
      <c r="AO108" s="547" t="s">
        <v>102</v>
      </c>
      <c r="AP108" s="547" t="s">
        <v>102</v>
      </c>
      <c r="AQ108" s="547" t="s">
        <v>102</v>
      </c>
      <c r="AR108" s="547" t="s">
        <v>102</v>
      </c>
      <c r="AS108" s="547" t="s">
        <v>102</v>
      </c>
      <c r="AT108" s="547" t="s">
        <v>102</v>
      </c>
      <c r="AU108" s="547" t="s">
        <v>102</v>
      </c>
      <c r="AV108" s="547" t="s">
        <v>102</v>
      </c>
      <c r="AW108" s="547" t="s">
        <v>102</v>
      </c>
      <c r="AX108" s="547" t="s">
        <v>102</v>
      </c>
      <c r="AY108" s="547" t="s">
        <v>102</v>
      </c>
      <c r="AZ108" s="547" t="s">
        <v>102</v>
      </c>
      <c r="BA108" s="547" t="s">
        <v>102</v>
      </c>
      <c r="BB108" s="547" t="s">
        <v>102</v>
      </c>
      <c r="BC108" s="547" t="s">
        <v>102</v>
      </c>
      <c r="BD108" s="547" t="s">
        <v>102</v>
      </c>
      <c r="BE108" s="547" t="s">
        <v>102</v>
      </c>
      <c r="BF108" s="547" t="s">
        <v>102</v>
      </c>
      <c r="BG108" s="547" t="s">
        <v>102</v>
      </c>
      <c r="BH108" s="547" t="s">
        <v>102</v>
      </c>
      <c r="BI108" s="547" t="s">
        <v>102</v>
      </c>
      <c r="BJ108" s="547" t="s">
        <v>102</v>
      </c>
      <c r="BK108" s="547" t="s">
        <v>102</v>
      </c>
      <c r="BL108" s="547" t="s">
        <v>102</v>
      </c>
      <c r="BM108" s="547" t="s">
        <v>102</v>
      </c>
      <c r="BN108" s="547" t="s">
        <v>102</v>
      </c>
      <c r="BO108" s="547" t="s">
        <v>102</v>
      </c>
      <c r="BP108" s="547" t="s">
        <v>102</v>
      </c>
      <c r="BQ108" s="547" t="s">
        <v>102</v>
      </c>
      <c r="BR108" s="547" t="s">
        <v>102</v>
      </c>
      <c r="BS108" s="547" t="s">
        <v>102</v>
      </c>
      <c r="BT108" s="547" t="s">
        <v>102</v>
      </c>
      <c r="BU108" s="547" t="s">
        <v>102</v>
      </c>
      <c r="BV108" s="547" t="s">
        <v>102</v>
      </c>
      <c r="BW108" s="547" t="s">
        <v>102</v>
      </c>
      <c r="BX108" s="547" t="s">
        <v>102</v>
      </c>
      <c r="BY108" s="547" t="s">
        <v>102</v>
      </c>
      <c r="BZ108" s="547" t="s">
        <v>102</v>
      </c>
      <c r="CA108" s="547" t="s">
        <v>102</v>
      </c>
      <c r="CB108" s="547" t="s">
        <v>102</v>
      </c>
      <c r="CC108" s="547" t="s">
        <v>102</v>
      </c>
      <c r="CD108" s="547" t="s">
        <v>102</v>
      </c>
      <c r="CE108" s="547" t="s">
        <v>102</v>
      </c>
      <c r="CF108" s="547" t="s">
        <v>102</v>
      </c>
      <c r="CG108" s="547" t="s">
        <v>102</v>
      </c>
      <c r="CH108" s="547" t="s">
        <v>102</v>
      </c>
      <c r="CI108" s="547" t="s">
        <v>102</v>
      </c>
      <c r="CJ108" s="547" t="s">
        <v>102</v>
      </c>
      <c r="CK108" s="547" t="s">
        <v>102</v>
      </c>
      <c r="CL108" s="547" t="s">
        <v>102</v>
      </c>
      <c r="CM108" s="547" t="s">
        <v>102</v>
      </c>
      <c r="CN108" s="547" t="s">
        <v>102</v>
      </c>
      <c r="CO108" s="547" t="s">
        <v>102</v>
      </c>
      <c r="CP108" s="547" t="s">
        <v>102</v>
      </c>
      <c r="CQ108" s="547" t="s">
        <v>102</v>
      </c>
      <c r="CR108" s="547" t="s">
        <v>102</v>
      </c>
      <c r="CS108" s="547" t="s">
        <v>102</v>
      </c>
      <c r="CT108" s="547" t="s">
        <v>102</v>
      </c>
      <c r="CU108" s="547" t="s">
        <v>102</v>
      </c>
      <c r="CV108" s="547" t="s">
        <v>102</v>
      </c>
      <c r="CW108" s="547" t="s">
        <v>102</v>
      </c>
      <c r="CX108" s="547" t="s">
        <v>102</v>
      </c>
      <c r="CY108" s="547" t="s">
        <v>102</v>
      </c>
      <c r="CZ108" s="547" t="s">
        <v>102</v>
      </c>
      <c r="DA108" s="547" t="s">
        <v>102</v>
      </c>
      <c r="DB108" s="547" t="s">
        <v>102</v>
      </c>
      <c r="DC108" s="547" t="s">
        <v>102</v>
      </c>
      <c r="DD108" s="547" t="s">
        <v>102</v>
      </c>
      <c r="DE108" s="547" t="s">
        <v>102</v>
      </c>
      <c r="DF108" s="547" t="s">
        <v>102</v>
      </c>
      <c r="DG108" s="547" t="s">
        <v>102</v>
      </c>
      <c r="DH108" s="547" t="s">
        <v>102</v>
      </c>
      <c r="DI108" s="547" t="s">
        <v>102</v>
      </c>
      <c r="DJ108" s="547" t="s">
        <v>102</v>
      </c>
      <c r="DK108" s="547" t="s">
        <v>102</v>
      </c>
      <c r="DL108" s="547" t="s">
        <v>102</v>
      </c>
      <c r="DM108" s="547" t="s">
        <v>102</v>
      </c>
      <c r="DN108" s="547" t="s">
        <v>102</v>
      </c>
      <c r="DO108" s="547" t="s">
        <v>102</v>
      </c>
      <c r="DP108" s="547" t="s">
        <v>102</v>
      </c>
      <c r="DQ108" s="547" t="s">
        <v>102</v>
      </c>
      <c r="DR108" s="547" t="s">
        <v>102</v>
      </c>
      <c r="DS108" s="547" t="s">
        <v>102</v>
      </c>
      <c r="DT108" s="547" t="s">
        <v>102</v>
      </c>
      <c r="DU108" s="547" t="s">
        <v>102</v>
      </c>
      <c r="DV108" s="547" t="s">
        <v>102</v>
      </c>
      <c r="DW108" s="547" t="s">
        <v>102</v>
      </c>
      <c r="DX108" s="547" t="s">
        <v>102</v>
      </c>
      <c r="DY108" s="547" t="s">
        <v>102</v>
      </c>
      <c r="DZ108" s="547" t="s">
        <v>102</v>
      </c>
      <c r="EA108" s="547" t="s">
        <v>102</v>
      </c>
      <c r="EB108" s="547" t="s">
        <v>102</v>
      </c>
      <c r="EC108" s="547" t="s">
        <v>102</v>
      </c>
      <c r="ED108" s="547" t="s">
        <v>102</v>
      </c>
      <c r="EE108" s="547" t="s">
        <v>102</v>
      </c>
      <c r="EF108" s="547" t="s">
        <v>102</v>
      </c>
      <c r="EG108" s="547" t="s">
        <v>102</v>
      </c>
      <c r="EH108" s="547" t="s">
        <v>102</v>
      </c>
      <c r="EI108" s="547" t="s">
        <v>102</v>
      </c>
      <c r="EJ108" s="547" t="s">
        <v>102</v>
      </c>
      <c r="EK108" s="547" t="s">
        <v>102</v>
      </c>
      <c r="EL108" s="547" t="s">
        <v>102</v>
      </c>
      <c r="EM108" s="547" t="s">
        <v>102</v>
      </c>
      <c r="EN108" s="547" t="s">
        <v>102</v>
      </c>
      <c r="EO108" s="547" t="s">
        <v>102</v>
      </c>
      <c r="EP108" s="547" t="s">
        <v>102</v>
      </c>
      <c r="EQ108" s="547" t="s">
        <v>102</v>
      </c>
      <c r="ER108" s="547" t="s">
        <v>102</v>
      </c>
      <c r="ES108" s="547" t="s">
        <v>102</v>
      </c>
      <c r="ET108" s="547" t="s">
        <v>102</v>
      </c>
      <c r="EU108" s="547" t="s">
        <v>102</v>
      </c>
      <c r="EV108" s="547" t="s">
        <v>102</v>
      </c>
      <c r="EW108" s="547" t="s">
        <v>102</v>
      </c>
      <c r="EX108" s="547" t="s">
        <v>102</v>
      </c>
      <c r="EY108" s="547" t="s">
        <v>102</v>
      </c>
      <c r="EZ108" s="547" t="s">
        <v>102</v>
      </c>
      <c r="FA108" s="547" t="s">
        <v>102</v>
      </c>
      <c r="FB108" s="547" t="s">
        <v>102</v>
      </c>
      <c r="FC108" s="547" t="s">
        <v>102</v>
      </c>
      <c r="FD108" s="547" t="s">
        <v>102</v>
      </c>
      <c r="FE108" s="547" t="s">
        <v>102</v>
      </c>
      <c r="FF108" s="547" t="s">
        <v>102</v>
      </c>
      <c r="FG108" s="547" t="s">
        <v>102</v>
      </c>
      <c r="FH108" s="547" t="s">
        <v>102</v>
      </c>
      <c r="FI108" s="547" t="s">
        <v>102</v>
      </c>
      <c r="FJ108" s="547" t="s">
        <v>102</v>
      </c>
      <c r="FK108" s="547" t="s">
        <v>102</v>
      </c>
      <c r="FL108" s="547" t="s">
        <v>102</v>
      </c>
      <c r="FM108" s="547" t="s">
        <v>102</v>
      </c>
      <c r="FN108" s="547" t="s">
        <v>102</v>
      </c>
      <c r="FO108" s="547" t="s">
        <v>102</v>
      </c>
      <c r="FP108" s="547" t="s">
        <v>102</v>
      </c>
      <c r="FQ108" s="547" t="s">
        <v>102</v>
      </c>
      <c r="FR108" s="547" t="s">
        <v>102</v>
      </c>
      <c r="FS108" s="547" t="s">
        <v>102</v>
      </c>
      <c r="FT108" s="547" t="s">
        <v>102</v>
      </c>
      <c r="FU108" s="547" t="s">
        <v>102</v>
      </c>
      <c r="FV108" s="547" t="s">
        <v>102</v>
      </c>
    </row>
    <row r="109" spans="1:178" hidden="1" x14ac:dyDescent="0.15">
      <c r="A109" s="547">
        <v>4135117</v>
      </c>
      <c r="B109" s="547" t="s">
        <v>3807</v>
      </c>
      <c r="C109" s="547" t="s">
        <v>102</v>
      </c>
      <c r="D109" s="547" t="s">
        <v>21835</v>
      </c>
      <c r="E109" s="547">
        <v>0</v>
      </c>
      <c r="F109" s="547">
        <v>0</v>
      </c>
      <c r="G109" s="547">
        <v>0</v>
      </c>
      <c r="H109" s="547">
        <v>0</v>
      </c>
      <c r="I109" s="547">
        <v>0</v>
      </c>
      <c r="J109" s="547">
        <v>0</v>
      </c>
      <c r="K109" s="547">
        <v>0</v>
      </c>
      <c r="L109" s="547">
        <v>0</v>
      </c>
      <c r="M109" s="547">
        <v>0</v>
      </c>
      <c r="N109" s="547">
        <v>0</v>
      </c>
      <c r="O109" s="547">
        <v>0</v>
      </c>
      <c r="P109" s="547">
        <v>0</v>
      </c>
      <c r="Q109" s="547">
        <v>0</v>
      </c>
      <c r="R109" s="547">
        <v>0</v>
      </c>
      <c r="S109" s="547">
        <v>0</v>
      </c>
      <c r="T109" s="547">
        <v>0</v>
      </c>
      <c r="U109" s="547">
        <v>0</v>
      </c>
      <c r="V109" s="547">
        <v>0</v>
      </c>
      <c r="W109" s="547">
        <v>0</v>
      </c>
      <c r="X109" s="547">
        <v>0</v>
      </c>
      <c r="Y109" s="547">
        <v>0</v>
      </c>
      <c r="Z109" s="547">
        <v>0</v>
      </c>
      <c r="AA109" s="547">
        <v>0</v>
      </c>
      <c r="AB109" s="547">
        <v>0</v>
      </c>
      <c r="AC109" s="547">
        <v>0</v>
      </c>
      <c r="AD109" s="547">
        <v>0</v>
      </c>
      <c r="AE109" s="547">
        <v>0</v>
      </c>
      <c r="AF109" s="547">
        <v>0</v>
      </c>
      <c r="AG109" s="547">
        <v>0</v>
      </c>
      <c r="AH109" s="547">
        <v>0</v>
      </c>
      <c r="AI109" s="547">
        <v>0</v>
      </c>
      <c r="AJ109" s="547">
        <v>0</v>
      </c>
      <c r="AK109" s="547">
        <v>0</v>
      </c>
      <c r="AL109" s="547">
        <v>0</v>
      </c>
      <c r="AM109" s="547">
        <v>0</v>
      </c>
      <c r="AN109" s="547">
        <v>0</v>
      </c>
      <c r="AO109" s="547">
        <v>0</v>
      </c>
      <c r="AP109" s="547">
        <v>0</v>
      </c>
      <c r="AQ109" s="547">
        <v>0</v>
      </c>
      <c r="AR109" s="547">
        <v>0</v>
      </c>
      <c r="AS109" s="547">
        <v>0</v>
      </c>
      <c r="AT109" s="547">
        <v>0</v>
      </c>
      <c r="AU109" s="547">
        <v>0</v>
      </c>
      <c r="AV109" s="547">
        <v>0</v>
      </c>
      <c r="AW109" s="547">
        <v>0</v>
      </c>
      <c r="AX109" s="547">
        <v>0</v>
      </c>
      <c r="AY109" s="547">
        <v>0</v>
      </c>
      <c r="AZ109" s="547">
        <v>0</v>
      </c>
      <c r="BA109" s="547">
        <v>0</v>
      </c>
      <c r="BB109" s="547">
        <v>0</v>
      </c>
      <c r="BC109" s="547">
        <v>0</v>
      </c>
      <c r="BD109" s="547">
        <v>0</v>
      </c>
      <c r="BE109" s="547">
        <v>0</v>
      </c>
      <c r="BF109" s="547">
        <v>0</v>
      </c>
      <c r="BG109" s="547">
        <v>0</v>
      </c>
      <c r="BH109" s="547">
        <v>0</v>
      </c>
      <c r="BI109" s="547">
        <v>0</v>
      </c>
      <c r="BJ109" s="547">
        <v>0</v>
      </c>
      <c r="BK109" s="547">
        <v>0</v>
      </c>
      <c r="BL109" s="547">
        <v>0</v>
      </c>
      <c r="BM109" s="547">
        <v>0</v>
      </c>
      <c r="BN109" s="547">
        <v>0</v>
      </c>
      <c r="BO109" s="547">
        <v>0</v>
      </c>
      <c r="BP109" s="547">
        <v>0</v>
      </c>
      <c r="BQ109" s="547">
        <v>0</v>
      </c>
      <c r="BR109" s="547">
        <v>0</v>
      </c>
      <c r="BS109" s="547">
        <v>0</v>
      </c>
      <c r="BT109" s="547">
        <v>0</v>
      </c>
      <c r="BU109" s="547">
        <v>0</v>
      </c>
      <c r="BV109" s="547">
        <v>0</v>
      </c>
      <c r="BW109" s="547">
        <v>0</v>
      </c>
      <c r="BX109" s="547">
        <v>0</v>
      </c>
      <c r="BY109" s="547">
        <v>0</v>
      </c>
      <c r="BZ109" s="547">
        <v>0</v>
      </c>
      <c r="CA109" s="547">
        <v>0</v>
      </c>
      <c r="CB109" s="547">
        <v>0</v>
      </c>
      <c r="CC109" s="547">
        <v>0</v>
      </c>
      <c r="CD109" s="547">
        <v>0</v>
      </c>
      <c r="CE109" s="547">
        <v>0</v>
      </c>
      <c r="CF109" s="547">
        <v>0</v>
      </c>
      <c r="CG109" s="547">
        <v>0</v>
      </c>
      <c r="CH109" s="547">
        <v>0</v>
      </c>
      <c r="CI109" s="547">
        <v>0</v>
      </c>
      <c r="CJ109" s="547">
        <v>0</v>
      </c>
      <c r="CK109" s="547">
        <v>0</v>
      </c>
      <c r="CL109" s="547">
        <v>0</v>
      </c>
      <c r="CM109" s="547">
        <v>0</v>
      </c>
      <c r="CN109" s="547">
        <v>0</v>
      </c>
      <c r="CO109" s="547">
        <v>0</v>
      </c>
      <c r="CP109" s="547">
        <v>0</v>
      </c>
      <c r="CQ109" s="547">
        <v>0</v>
      </c>
      <c r="CR109" s="547">
        <v>0</v>
      </c>
      <c r="CS109" s="547">
        <v>0</v>
      </c>
      <c r="CT109" s="547">
        <v>0</v>
      </c>
      <c r="CU109" s="547">
        <v>0</v>
      </c>
      <c r="CV109" s="547">
        <v>0</v>
      </c>
      <c r="CW109" s="547">
        <v>0</v>
      </c>
      <c r="CX109" s="547">
        <v>0</v>
      </c>
      <c r="CY109" s="547">
        <v>0</v>
      </c>
      <c r="CZ109" s="547">
        <v>0</v>
      </c>
      <c r="DA109" s="547">
        <v>0</v>
      </c>
      <c r="DB109" s="547">
        <v>0</v>
      </c>
      <c r="DC109" s="547">
        <v>0</v>
      </c>
      <c r="DD109" s="547">
        <v>0</v>
      </c>
      <c r="DE109" s="547">
        <v>0</v>
      </c>
      <c r="DF109" s="547">
        <v>0</v>
      </c>
      <c r="DG109" s="547">
        <v>0</v>
      </c>
      <c r="DH109" s="547">
        <v>0</v>
      </c>
      <c r="DI109" s="547">
        <v>0</v>
      </c>
      <c r="DJ109" s="547">
        <v>0</v>
      </c>
      <c r="DK109" s="547">
        <v>0</v>
      </c>
      <c r="DL109" s="547">
        <v>0</v>
      </c>
      <c r="DM109" s="547">
        <v>0</v>
      </c>
      <c r="DN109" s="547">
        <v>0</v>
      </c>
      <c r="DO109" s="547">
        <v>0</v>
      </c>
      <c r="DP109" s="547">
        <v>0</v>
      </c>
      <c r="DQ109" s="547">
        <v>0</v>
      </c>
      <c r="DR109" s="547">
        <v>0</v>
      </c>
      <c r="DS109" s="547">
        <v>0</v>
      </c>
      <c r="DT109" s="547">
        <v>0</v>
      </c>
      <c r="DU109" s="547">
        <v>0</v>
      </c>
      <c r="DV109" s="547">
        <v>0</v>
      </c>
      <c r="DW109" s="547">
        <v>0</v>
      </c>
      <c r="DX109" s="547">
        <v>0</v>
      </c>
      <c r="DY109" s="547">
        <v>0</v>
      </c>
      <c r="DZ109" s="547">
        <v>0</v>
      </c>
      <c r="EA109" s="547">
        <v>0</v>
      </c>
      <c r="EB109" s="547">
        <v>0</v>
      </c>
      <c r="EC109" s="547">
        <v>0</v>
      </c>
      <c r="ED109" s="547">
        <v>0</v>
      </c>
      <c r="EE109" s="547">
        <v>0</v>
      </c>
      <c r="EF109" s="547">
        <v>0</v>
      </c>
      <c r="EG109" s="547">
        <v>0</v>
      </c>
      <c r="EH109" s="547">
        <v>0</v>
      </c>
      <c r="EI109" s="547">
        <v>0</v>
      </c>
      <c r="EJ109" s="547">
        <v>0</v>
      </c>
      <c r="EK109" s="547">
        <v>0</v>
      </c>
      <c r="EL109" s="547">
        <v>0</v>
      </c>
      <c r="EM109" s="547">
        <v>0</v>
      </c>
      <c r="EN109" s="547">
        <v>0</v>
      </c>
      <c r="EO109" s="547">
        <v>0</v>
      </c>
      <c r="EP109" s="547">
        <v>0</v>
      </c>
      <c r="EQ109" s="547">
        <v>0</v>
      </c>
      <c r="ER109" s="547">
        <v>0</v>
      </c>
      <c r="ES109" s="547">
        <v>0</v>
      </c>
      <c r="ET109" s="547">
        <v>0</v>
      </c>
      <c r="EU109" s="547">
        <v>0</v>
      </c>
      <c r="EV109" s="547">
        <v>0</v>
      </c>
      <c r="EW109" s="547">
        <v>0</v>
      </c>
      <c r="EX109" s="547">
        <v>0</v>
      </c>
      <c r="EY109" s="547">
        <v>0</v>
      </c>
      <c r="EZ109" s="547">
        <v>0</v>
      </c>
      <c r="FA109" s="547">
        <v>0</v>
      </c>
      <c r="FB109" s="547">
        <v>0</v>
      </c>
      <c r="FC109" s="547">
        <v>0</v>
      </c>
      <c r="FD109" s="547">
        <v>0</v>
      </c>
      <c r="FE109" s="547">
        <v>0</v>
      </c>
      <c r="FF109" s="547">
        <v>0</v>
      </c>
      <c r="FG109" s="547">
        <v>0</v>
      </c>
      <c r="FH109" s="547">
        <v>0</v>
      </c>
      <c r="FI109" s="547">
        <v>0</v>
      </c>
      <c r="FJ109" s="547">
        <v>0</v>
      </c>
      <c r="FK109" s="547">
        <v>0</v>
      </c>
      <c r="FL109" s="547">
        <v>0</v>
      </c>
      <c r="FM109" s="547">
        <v>0</v>
      </c>
      <c r="FN109" s="547">
        <v>0</v>
      </c>
      <c r="FO109" s="547">
        <v>0</v>
      </c>
      <c r="FP109" s="547">
        <v>0</v>
      </c>
      <c r="FQ109" s="547">
        <v>0</v>
      </c>
      <c r="FR109" s="547">
        <v>0</v>
      </c>
      <c r="FS109" s="547">
        <v>0</v>
      </c>
      <c r="FT109" s="547">
        <v>0</v>
      </c>
      <c r="FU109" s="547">
        <v>0</v>
      </c>
      <c r="FV109" s="547">
        <v>0</v>
      </c>
    </row>
    <row r="110" spans="1:178" hidden="1" x14ac:dyDescent="0.15">
      <c r="A110" s="547">
        <v>4132056</v>
      </c>
      <c r="B110" s="547" t="s">
        <v>102</v>
      </c>
      <c r="C110" s="547" t="s">
        <v>102</v>
      </c>
      <c r="D110" s="547" t="s">
        <v>102</v>
      </c>
      <c r="E110" s="547" t="s">
        <v>102</v>
      </c>
      <c r="F110" s="547" t="s">
        <v>102</v>
      </c>
      <c r="G110" s="547" t="s">
        <v>102</v>
      </c>
      <c r="H110" s="547" t="s">
        <v>102</v>
      </c>
      <c r="I110" s="547" t="s">
        <v>102</v>
      </c>
      <c r="J110" s="547" t="s">
        <v>102</v>
      </c>
      <c r="K110" s="547" t="s">
        <v>102</v>
      </c>
      <c r="L110" s="547" t="s">
        <v>102</v>
      </c>
      <c r="M110" s="547" t="s">
        <v>102</v>
      </c>
      <c r="N110" s="547" t="s">
        <v>102</v>
      </c>
      <c r="O110" s="547" t="s">
        <v>102</v>
      </c>
      <c r="P110" s="547" t="s">
        <v>102</v>
      </c>
      <c r="Q110" s="547" t="s">
        <v>102</v>
      </c>
      <c r="R110" s="547" t="s">
        <v>102</v>
      </c>
      <c r="S110" s="547" t="s">
        <v>102</v>
      </c>
      <c r="T110" s="547" t="s">
        <v>102</v>
      </c>
      <c r="U110" s="547" t="s">
        <v>102</v>
      </c>
      <c r="V110" s="547" t="s">
        <v>102</v>
      </c>
      <c r="W110" s="547" t="s">
        <v>102</v>
      </c>
      <c r="X110" s="547" t="s">
        <v>102</v>
      </c>
      <c r="Y110" s="547" t="s">
        <v>102</v>
      </c>
      <c r="Z110" s="547" t="s">
        <v>102</v>
      </c>
      <c r="AA110" s="547" t="s">
        <v>102</v>
      </c>
      <c r="AB110" s="547" t="s">
        <v>102</v>
      </c>
      <c r="AC110" s="547" t="s">
        <v>102</v>
      </c>
      <c r="AD110" s="547" t="s">
        <v>102</v>
      </c>
      <c r="AE110" s="547" t="s">
        <v>102</v>
      </c>
      <c r="AF110" s="547" t="s">
        <v>102</v>
      </c>
      <c r="AG110" s="547" t="s">
        <v>102</v>
      </c>
      <c r="AH110" s="547" t="s">
        <v>102</v>
      </c>
      <c r="AI110" s="547" t="s">
        <v>102</v>
      </c>
      <c r="AJ110" s="547" t="s">
        <v>102</v>
      </c>
      <c r="AK110" s="547" t="s">
        <v>102</v>
      </c>
      <c r="AL110" s="547" t="s">
        <v>102</v>
      </c>
      <c r="AM110" s="547" t="s">
        <v>102</v>
      </c>
      <c r="AN110" s="547" t="s">
        <v>102</v>
      </c>
      <c r="AO110" s="547" t="s">
        <v>102</v>
      </c>
      <c r="AP110" s="547" t="s">
        <v>102</v>
      </c>
      <c r="AQ110" s="547" t="s">
        <v>102</v>
      </c>
      <c r="AR110" s="547" t="s">
        <v>102</v>
      </c>
      <c r="AS110" s="547" t="s">
        <v>102</v>
      </c>
      <c r="AT110" s="547" t="s">
        <v>102</v>
      </c>
      <c r="AU110" s="547" t="s">
        <v>102</v>
      </c>
      <c r="AV110" s="547" t="s">
        <v>102</v>
      </c>
      <c r="AW110" s="547" t="s">
        <v>102</v>
      </c>
      <c r="AX110" s="547" t="s">
        <v>102</v>
      </c>
      <c r="AY110" s="547" t="s">
        <v>102</v>
      </c>
      <c r="AZ110" s="547" t="s">
        <v>102</v>
      </c>
      <c r="BA110" s="547" t="s">
        <v>102</v>
      </c>
      <c r="BB110" s="547" t="s">
        <v>102</v>
      </c>
      <c r="BC110" s="547" t="s">
        <v>102</v>
      </c>
      <c r="BD110" s="547" t="s">
        <v>102</v>
      </c>
      <c r="BE110" s="547" t="s">
        <v>102</v>
      </c>
      <c r="BF110" s="547" t="s">
        <v>102</v>
      </c>
      <c r="BG110" s="547" t="s">
        <v>102</v>
      </c>
      <c r="BH110" s="547" t="s">
        <v>102</v>
      </c>
      <c r="BI110" s="547" t="s">
        <v>102</v>
      </c>
      <c r="BJ110" s="547" t="s">
        <v>102</v>
      </c>
      <c r="BK110" s="547" t="s">
        <v>102</v>
      </c>
      <c r="BL110" s="547" t="s">
        <v>102</v>
      </c>
      <c r="BM110" s="547" t="s">
        <v>102</v>
      </c>
      <c r="BN110" s="547" t="s">
        <v>102</v>
      </c>
      <c r="BO110" s="547" t="s">
        <v>102</v>
      </c>
      <c r="BP110" s="547" t="s">
        <v>102</v>
      </c>
      <c r="BQ110" s="547" t="s">
        <v>102</v>
      </c>
      <c r="BR110" s="547" t="s">
        <v>102</v>
      </c>
      <c r="BS110" s="547" t="s">
        <v>102</v>
      </c>
      <c r="BT110" s="547" t="s">
        <v>102</v>
      </c>
      <c r="BU110" s="547" t="s">
        <v>102</v>
      </c>
      <c r="BV110" s="547" t="s">
        <v>102</v>
      </c>
      <c r="BW110" s="547" t="s">
        <v>102</v>
      </c>
      <c r="BX110" s="547" t="s">
        <v>102</v>
      </c>
      <c r="BY110" s="547" t="s">
        <v>102</v>
      </c>
      <c r="BZ110" s="547" t="s">
        <v>102</v>
      </c>
      <c r="CA110" s="547" t="s">
        <v>102</v>
      </c>
      <c r="CB110" s="547" t="s">
        <v>102</v>
      </c>
      <c r="CC110" s="547" t="s">
        <v>102</v>
      </c>
      <c r="CD110" s="547" t="s">
        <v>102</v>
      </c>
      <c r="CE110" s="547" t="s">
        <v>102</v>
      </c>
      <c r="CF110" s="547" t="s">
        <v>102</v>
      </c>
      <c r="CG110" s="547" t="s">
        <v>102</v>
      </c>
      <c r="CH110" s="547" t="s">
        <v>102</v>
      </c>
      <c r="CI110" s="547" t="s">
        <v>102</v>
      </c>
      <c r="CJ110" s="547" t="s">
        <v>102</v>
      </c>
      <c r="CK110" s="547" t="s">
        <v>102</v>
      </c>
      <c r="CL110" s="547" t="s">
        <v>102</v>
      </c>
      <c r="CM110" s="547" t="s">
        <v>102</v>
      </c>
      <c r="CN110" s="547" t="s">
        <v>102</v>
      </c>
      <c r="CO110" s="547" t="s">
        <v>102</v>
      </c>
      <c r="CP110" s="547" t="s">
        <v>102</v>
      </c>
      <c r="CQ110" s="547" t="s">
        <v>102</v>
      </c>
      <c r="CR110" s="547" t="s">
        <v>102</v>
      </c>
      <c r="CS110" s="547" t="s">
        <v>102</v>
      </c>
      <c r="CT110" s="547" t="s">
        <v>102</v>
      </c>
      <c r="CU110" s="547" t="s">
        <v>102</v>
      </c>
      <c r="CV110" s="547" t="s">
        <v>102</v>
      </c>
      <c r="CW110" s="547" t="s">
        <v>102</v>
      </c>
      <c r="CX110" s="547" t="s">
        <v>102</v>
      </c>
      <c r="CY110" s="547" t="s">
        <v>102</v>
      </c>
      <c r="CZ110" s="547" t="s">
        <v>102</v>
      </c>
      <c r="DA110" s="547" t="s">
        <v>102</v>
      </c>
      <c r="DB110" s="547" t="s">
        <v>102</v>
      </c>
      <c r="DC110" s="547" t="s">
        <v>102</v>
      </c>
      <c r="DD110" s="547" t="s">
        <v>102</v>
      </c>
      <c r="DE110" s="547" t="s">
        <v>102</v>
      </c>
      <c r="DF110" s="547" t="s">
        <v>102</v>
      </c>
      <c r="DG110" s="547" t="s">
        <v>102</v>
      </c>
      <c r="DH110" s="547" t="s">
        <v>102</v>
      </c>
      <c r="DI110" s="547" t="s">
        <v>102</v>
      </c>
      <c r="DJ110" s="547" t="s">
        <v>102</v>
      </c>
      <c r="DK110" s="547" t="s">
        <v>102</v>
      </c>
      <c r="DL110" s="547" t="s">
        <v>102</v>
      </c>
      <c r="DM110" s="547" t="s">
        <v>102</v>
      </c>
      <c r="DN110" s="547" t="s">
        <v>102</v>
      </c>
      <c r="DO110" s="547" t="s">
        <v>102</v>
      </c>
      <c r="DP110" s="547" t="s">
        <v>102</v>
      </c>
      <c r="DQ110" s="547" t="s">
        <v>102</v>
      </c>
      <c r="DR110" s="547" t="s">
        <v>102</v>
      </c>
      <c r="DS110" s="547" t="s">
        <v>102</v>
      </c>
      <c r="DT110" s="547" t="s">
        <v>102</v>
      </c>
      <c r="DU110" s="547" t="s">
        <v>102</v>
      </c>
      <c r="DV110" s="547" t="s">
        <v>102</v>
      </c>
      <c r="DW110" s="547" t="s">
        <v>102</v>
      </c>
      <c r="DX110" s="547" t="s">
        <v>102</v>
      </c>
      <c r="DY110" s="547" t="s">
        <v>102</v>
      </c>
      <c r="DZ110" s="547" t="s">
        <v>102</v>
      </c>
      <c r="EA110" s="547" t="s">
        <v>102</v>
      </c>
      <c r="EB110" s="547" t="s">
        <v>102</v>
      </c>
      <c r="EC110" s="547" t="s">
        <v>102</v>
      </c>
      <c r="ED110" s="547" t="s">
        <v>102</v>
      </c>
      <c r="EE110" s="547" t="s">
        <v>102</v>
      </c>
      <c r="EF110" s="547" t="s">
        <v>102</v>
      </c>
      <c r="EG110" s="547" t="s">
        <v>102</v>
      </c>
      <c r="EH110" s="547" t="s">
        <v>102</v>
      </c>
      <c r="EI110" s="547" t="s">
        <v>102</v>
      </c>
      <c r="EJ110" s="547" t="s">
        <v>102</v>
      </c>
      <c r="EK110" s="547" t="s">
        <v>102</v>
      </c>
      <c r="EL110" s="547" t="s">
        <v>102</v>
      </c>
      <c r="EM110" s="547" t="s">
        <v>102</v>
      </c>
      <c r="EN110" s="547" t="s">
        <v>102</v>
      </c>
      <c r="EO110" s="547" t="s">
        <v>102</v>
      </c>
      <c r="EP110" s="547" t="s">
        <v>102</v>
      </c>
      <c r="EQ110" s="547" t="s">
        <v>102</v>
      </c>
      <c r="ER110" s="547" t="s">
        <v>102</v>
      </c>
      <c r="ES110" s="547" t="s">
        <v>102</v>
      </c>
      <c r="ET110" s="547" t="s">
        <v>102</v>
      </c>
      <c r="EU110" s="547" t="s">
        <v>102</v>
      </c>
      <c r="EV110" s="547" t="s">
        <v>102</v>
      </c>
      <c r="EW110" s="547" t="s">
        <v>102</v>
      </c>
      <c r="EX110" s="547" t="s">
        <v>102</v>
      </c>
      <c r="EY110" s="547" t="s">
        <v>102</v>
      </c>
      <c r="EZ110" s="547" t="s">
        <v>102</v>
      </c>
      <c r="FA110" s="547" t="s">
        <v>102</v>
      </c>
      <c r="FB110" s="547" t="s">
        <v>102</v>
      </c>
      <c r="FC110" s="547" t="s">
        <v>102</v>
      </c>
      <c r="FD110" s="547" t="s">
        <v>102</v>
      </c>
      <c r="FE110" s="547" t="s">
        <v>102</v>
      </c>
      <c r="FF110" s="547" t="s">
        <v>102</v>
      </c>
      <c r="FG110" s="547" t="s">
        <v>102</v>
      </c>
      <c r="FH110" s="547" t="s">
        <v>102</v>
      </c>
      <c r="FI110" s="547" t="s">
        <v>102</v>
      </c>
      <c r="FJ110" s="547" t="s">
        <v>102</v>
      </c>
      <c r="FK110" s="547" t="s">
        <v>102</v>
      </c>
      <c r="FL110" s="547" t="s">
        <v>102</v>
      </c>
      <c r="FM110" s="547" t="s">
        <v>102</v>
      </c>
      <c r="FN110" s="547" t="s">
        <v>102</v>
      </c>
      <c r="FO110" s="547" t="s">
        <v>102</v>
      </c>
      <c r="FP110" s="547" t="s">
        <v>102</v>
      </c>
      <c r="FQ110" s="547" t="s">
        <v>102</v>
      </c>
      <c r="FR110" s="547" t="s">
        <v>102</v>
      </c>
      <c r="FS110" s="547" t="s">
        <v>102</v>
      </c>
      <c r="FT110" s="547" t="s">
        <v>102</v>
      </c>
      <c r="FU110" s="547" t="s">
        <v>102</v>
      </c>
      <c r="FV110" s="547" t="s">
        <v>102</v>
      </c>
    </row>
    <row r="111" spans="1:178" hidden="1" x14ac:dyDescent="0.15">
      <c r="A111" s="547">
        <v>4130215</v>
      </c>
      <c r="B111" s="547" t="s">
        <v>102</v>
      </c>
      <c r="C111" s="547" t="s">
        <v>102</v>
      </c>
      <c r="D111" s="547" t="s">
        <v>102</v>
      </c>
      <c r="E111" s="547" t="s">
        <v>102</v>
      </c>
      <c r="F111" s="547" t="s">
        <v>102</v>
      </c>
      <c r="G111" s="547" t="s">
        <v>102</v>
      </c>
      <c r="H111" s="547" t="s">
        <v>102</v>
      </c>
      <c r="I111" s="547" t="s">
        <v>102</v>
      </c>
      <c r="J111" s="547" t="s">
        <v>102</v>
      </c>
      <c r="K111" s="547" t="s">
        <v>102</v>
      </c>
      <c r="L111" s="547" t="s">
        <v>102</v>
      </c>
      <c r="M111" s="547" t="s">
        <v>102</v>
      </c>
      <c r="N111" s="547" t="s">
        <v>102</v>
      </c>
      <c r="O111" s="547" t="s">
        <v>102</v>
      </c>
      <c r="P111" s="547" t="s">
        <v>102</v>
      </c>
      <c r="Q111" s="547" t="s">
        <v>102</v>
      </c>
      <c r="R111" s="547" t="s">
        <v>102</v>
      </c>
      <c r="S111" s="547" t="s">
        <v>102</v>
      </c>
      <c r="T111" s="547" t="s">
        <v>102</v>
      </c>
      <c r="U111" s="547" t="s">
        <v>102</v>
      </c>
      <c r="V111" s="547" t="s">
        <v>102</v>
      </c>
      <c r="W111" s="547" t="s">
        <v>102</v>
      </c>
      <c r="X111" s="547" t="s">
        <v>102</v>
      </c>
      <c r="Y111" s="547" t="s">
        <v>102</v>
      </c>
      <c r="Z111" s="547" t="s">
        <v>102</v>
      </c>
      <c r="AA111" s="547" t="s">
        <v>102</v>
      </c>
      <c r="AB111" s="547" t="s">
        <v>102</v>
      </c>
      <c r="AC111" s="547" t="s">
        <v>102</v>
      </c>
      <c r="AD111" s="547" t="s">
        <v>102</v>
      </c>
      <c r="AE111" s="547" t="s">
        <v>102</v>
      </c>
      <c r="AF111" s="547" t="s">
        <v>102</v>
      </c>
      <c r="AG111" s="547" t="s">
        <v>102</v>
      </c>
      <c r="AH111" s="547" t="s">
        <v>102</v>
      </c>
      <c r="AI111" s="547" t="s">
        <v>102</v>
      </c>
      <c r="AJ111" s="547" t="s">
        <v>102</v>
      </c>
      <c r="AK111" s="547" t="s">
        <v>102</v>
      </c>
      <c r="AL111" s="547" t="s">
        <v>102</v>
      </c>
      <c r="AM111" s="547" t="s">
        <v>102</v>
      </c>
      <c r="AN111" s="547" t="s">
        <v>102</v>
      </c>
      <c r="AO111" s="547" t="s">
        <v>102</v>
      </c>
      <c r="AP111" s="547" t="s">
        <v>102</v>
      </c>
      <c r="AQ111" s="547" t="s">
        <v>102</v>
      </c>
      <c r="AR111" s="547" t="s">
        <v>102</v>
      </c>
      <c r="AS111" s="547" t="s">
        <v>102</v>
      </c>
      <c r="AT111" s="547" t="s">
        <v>102</v>
      </c>
      <c r="AU111" s="547" t="s">
        <v>102</v>
      </c>
      <c r="AV111" s="547" t="s">
        <v>102</v>
      </c>
      <c r="AW111" s="547" t="s">
        <v>102</v>
      </c>
      <c r="AX111" s="547" t="s">
        <v>102</v>
      </c>
      <c r="AY111" s="547" t="s">
        <v>102</v>
      </c>
      <c r="AZ111" s="547" t="s">
        <v>102</v>
      </c>
      <c r="BA111" s="547" t="s">
        <v>102</v>
      </c>
      <c r="BB111" s="547" t="s">
        <v>102</v>
      </c>
      <c r="BC111" s="547" t="s">
        <v>102</v>
      </c>
      <c r="BD111" s="547" t="s">
        <v>102</v>
      </c>
      <c r="BE111" s="547" t="s">
        <v>102</v>
      </c>
      <c r="BF111" s="547" t="s">
        <v>102</v>
      </c>
      <c r="BG111" s="547" t="s">
        <v>102</v>
      </c>
      <c r="BH111" s="547" t="s">
        <v>102</v>
      </c>
      <c r="BI111" s="547" t="s">
        <v>102</v>
      </c>
      <c r="BJ111" s="547" t="s">
        <v>102</v>
      </c>
      <c r="BK111" s="547" t="s">
        <v>102</v>
      </c>
      <c r="BL111" s="547" t="s">
        <v>102</v>
      </c>
      <c r="BM111" s="547" t="s">
        <v>102</v>
      </c>
      <c r="BN111" s="547" t="s">
        <v>102</v>
      </c>
      <c r="BO111" s="547" t="s">
        <v>102</v>
      </c>
      <c r="BP111" s="547" t="s">
        <v>102</v>
      </c>
      <c r="BQ111" s="547" t="s">
        <v>102</v>
      </c>
      <c r="BR111" s="547" t="s">
        <v>102</v>
      </c>
      <c r="BS111" s="547" t="s">
        <v>102</v>
      </c>
      <c r="BT111" s="547" t="s">
        <v>102</v>
      </c>
      <c r="BU111" s="547" t="s">
        <v>102</v>
      </c>
      <c r="BV111" s="547" t="s">
        <v>102</v>
      </c>
      <c r="BW111" s="547" t="s">
        <v>102</v>
      </c>
      <c r="BX111" s="547" t="s">
        <v>102</v>
      </c>
      <c r="BY111" s="547" t="s">
        <v>102</v>
      </c>
      <c r="BZ111" s="547" t="s">
        <v>102</v>
      </c>
      <c r="CA111" s="547" t="s">
        <v>102</v>
      </c>
      <c r="CB111" s="547" t="s">
        <v>102</v>
      </c>
      <c r="CC111" s="547" t="s">
        <v>102</v>
      </c>
      <c r="CD111" s="547" t="s">
        <v>102</v>
      </c>
      <c r="CE111" s="547" t="s">
        <v>102</v>
      </c>
      <c r="CF111" s="547" t="s">
        <v>102</v>
      </c>
      <c r="CG111" s="547" t="s">
        <v>102</v>
      </c>
      <c r="CH111" s="547" t="s">
        <v>102</v>
      </c>
      <c r="CI111" s="547" t="s">
        <v>102</v>
      </c>
      <c r="CJ111" s="547" t="s">
        <v>102</v>
      </c>
      <c r="CK111" s="547" t="s">
        <v>102</v>
      </c>
      <c r="CL111" s="547" t="s">
        <v>102</v>
      </c>
      <c r="CM111" s="547" t="s">
        <v>102</v>
      </c>
      <c r="CN111" s="547" t="s">
        <v>102</v>
      </c>
      <c r="CO111" s="547" t="s">
        <v>102</v>
      </c>
      <c r="CP111" s="547" t="s">
        <v>102</v>
      </c>
      <c r="CQ111" s="547" t="s">
        <v>102</v>
      </c>
      <c r="CR111" s="547" t="s">
        <v>102</v>
      </c>
      <c r="CS111" s="547" t="s">
        <v>102</v>
      </c>
      <c r="CT111" s="547" t="s">
        <v>102</v>
      </c>
      <c r="CU111" s="547" t="s">
        <v>102</v>
      </c>
      <c r="CV111" s="547" t="s">
        <v>102</v>
      </c>
      <c r="CW111" s="547" t="s">
        <v>102</v>
      </c>
      <c r="CX111" s="547" t="s">
        <v>102</v>
      </c>
      <c r="CY111" s="547" t="s">
        <v>102</v>
      </c>
      <c r="CZ111" s="547" t="s">
        <v>102</v>
      </c>
      <c r="DA111" s="547" t="s">
        <v>102</v>
      </c>
      <c r="DB111" s="547" t="s">
        <v>102</v>
      </c>
      <c r="DC111" s="547" t="s">
        <v>102</v>
      </c>
      <c r="DD111" s="547" t="s">
        <v>102</v>
      </c>
      <c r="DE111" s="547" t="s">
        <v>102</v>
      </c>
      <c r="DF111" s="547" t="s">
        <v>102</v>
      </c>
      <c r="DG111" s="547" t="s">
        <v>102</v>
      </c>
      <c r="DH111" s="547" t="s">
        <v>102</v>
      </c>
      <c r="DI111" s="547" t="s">
        <v>102</v>
      </c>
      <c r="DJ111" s="547" t="s">
        <v>102</v>
      </c>
      <c r="DK111" s="547" t="s">
        <v>102</v>
      </c>
      <c r="DL111" s="547" t="s">
        <v>102</v>
      </c>
      <c r="DM111" s="547" t="s">
        <v>102</v>
      </c>
      <c r="DN111" s="547" t="s">
        <v>102</v>
      </c>
      <c r="DO111" s="547" t="s">
        <v>102</v>
      </c>
      <c r="DP111" s="547" t="s">
        <v>102</v>
      </c>
      <c r="DQ111" s="547" t="s">
        <v>102</v>
      </c>
      <c r="DR111" s="547" t="s">
        <v>102</v>
      </c>
      <c r="DS111" s="547" t="s">
        <v>102</v>
      </c>
      <c r="DT111" s="547" t="s">
        <v>102</v>
      </c>
      <c r="DU111" s="547" t="s">
        <v>102</v>
      </c>
      <c r="DV111" s="547" t="s">
        <v>102</v>
      </c>
      <c r="DW111" s="547" t="s">
        <v>102</v>
      </c>
      <c r="DX111" s="547" t="s">
        <v>102</v>
      </c>
      <c r="DY111" s="547" t="s">
        <v>102</v>
      </c>
      <c r="DZ111" s="547" t="s">
        <v>102</v>
      </c>
      <c r="EA111" s="547" t="s">
        <v>102</v>
      </c>
      <c r="EB111" s="547" t="s">
        <v>102</v>
      </c>
      <c r="EC111" s="547" t="s">
        <v>102</v>
      </c>
      <c r="ED111" s="547" t="s">
        <v>102</v>
      </c>
      <c r="EE111" s="547" t="s">
        <v>102</v>
      </c>
      <c r="EF111" s="547" t="s">
        <v>102</v>
      </c>
      <c r="EG111" s="547" t="s">
        <v>102</v>
      </c>
      <c r="EH111" s="547" t="s">
        <v>102</v>
      </c>
      <c r="EI111" s="547" t="s">
        <v>102</v>
      </c>
      <c r="EJ111" s="547" t="s">
        <v>102</v>
      </c>
      <c r="EK111" s="547" t="s">
        <v>102</v>
      </c>
      <c r="EL111" s="547" t="s">
        <v>102</v>
      </c>
      <c r="EM111" s="547" t="s">
        <v>102</v>
      </c>
      <c r="EN111" s="547" t="s">
        <v>102</v>
      </c>
      <c r="EO111" s="547" t="s">
        <v>102</v>
      </c>
      <c r="EP111" s="547" t="s">
        <v>102</v>
      </c>
      <c r="EQ111" s="547" t="s">
        <v>102</v>
      </c>
      <c r="ER111" s="547" t="s">
        <v>102</v>
      </c>
      <c r="ES111" s="547" t="s">
        <v>102</v>
      </c>
      <c r="ET111" s="547" t="s">
        <v>102</v>
      </c>
      <c r="EU111" s="547" t="s">
        <v>102</v>
      </c>
      <c r="EV111" s="547" t="s">
        <v>102</v>
      </c>
      <c r="EW111" s="547" t="s">
        <v>102</v>
      </c>
      <c r="EX111" s="547" t="s">
        <v>102</v>
      </c>
      <c r="EY111" s="547" t="s">
        <v>102</v>
      </c>
      <c r="EZ111" s="547" t="s">
        <v>102</v>
      </c>
      <c r="FA111" s="547" t="s">
        <v>102</v>
      </c>
      <c r="FB111" s="547" t="s">
        <v>102</v>
      </c>
      <c r="FC111" s="547" t="s">
        <v>102</v>
      </c>
      <c r="FD111" s="547" t="s">
        <v>102</v>
      </c>
      <c r="FE111" s="547" t="s">
        <v>102</v>
      </c>
      <c r="FF111" s="547" t="s">
        <v>102</v>
      </c>
      <c r="FG111" s="547" t="s">
        <v>102</v>
      </c>
      <c r="FH111" s="547" t="s">
        <v>102</v>
      </c>
      <c r="FI111" s="547" t="s">
        <v>102</v>
      </c>
      <c r="FJ111" s="547" t="s">
        <v>102</v>
      </c>
      <c r="FK111" s="547" t="s">
        <v>102</v>
      </c>
      <c r="FL111" s="547" t="s">
        <v>102</v>
      </c>
      <c r="FM111" s="547" t="s">
        <v>102</v>
      </c>
      <c r="FN111" s="547" t="s">
        <v>102</v>
      </c>
      <c r="FO111" s="547" t="s">
        <v>102</v>
      </c>
      <c r="FP111" s="547" t="s">
        <v>102</v>
      </c>
      <c r="FQ111" s="547" t="s">
        <v>102</v>
      </c>
      <c r="FR111" s="547" t="s">
        <v>102</v>
      </c>
      <c r="FS111" s="547" t="s">
        <v>102</v>
      </c>
      <c r="FT111" s="547" t="s">
        <v>102</v>
      </c>
      <c r="FU111" s="547" t="s">
        <v>102</v>
      </c>
      <c r="FV111" s="547" t="s">
        <v>102</v>
      </c>
    </row>
    <row r="112" spans="1:178" hidden="1" x14ac:dyDescent="0.15">
      <c r="A112" s="547">
        <v>4121480</v>
      </c>
      <c r="B112" s="547" t="s">
        <v>102</v>
      </c>
      <c r="C112" s="547" t="s">
        <v>102</v>
      </c>
      <c r="D112" s="547" t="s">
        <v>102</v>
      </c>
      <c r="E112" s="547" t="s">
        <v>102</v>
      </c>
      <c r="F112" s="547" t="s">
        <v>102</v>
      </c>
      <c r="G112" s="547" t="s">
        <v>102</v>
      </c>
      <c r="H112" s="547" t="s">
        <v>102</v>
      </c>
      <c r="I112" s="547" t="s">
        <v>102</v>
      </c>
      <c r="J112" s="547" t="s">
        <v>102</v>
      </c>
      <c r="K112" s="547" t="s">
        <v>102</v>
      </c>
      <c r="L112" s="547" t="s">
        <v>102</v>
      </c>
      <c r="M112" s="547" t="s">
        <v>102</v>
      </c>
      <c r="N112" s="547" t="s">
        <v>102</v>
      </c>
      <c r="O112" s="547" t="s">
        <v>102</v>
      </c>
      <c r="P112" s="547" t="s">
        <v>102</v>
      </c>
      <c r="Q112" s="547" t="s">
        <v>102</v>
      </c>
      <c r="R112" s="547" t="s">
        <v>102</v>
      </c>
      <c r="S112" s="547" t="s">
        <v>102</v>
      </c>
      <c r="T112" s="547" t="s">
        <v>102</v>
      </c>
      <c r="U112" s="547" t="s">
        <v>102</v>
      </c>
      <c r="V112" s="547" t="s">
        <v>102</v>
      </c>
      <c r="W112" s="547" t="s">
        <v>102</v>
      </c>
      <c r="X112" s="547" t="s">
        <v>102</v>
      </c>
      <c r="Y112" s="547" t="s">
        <v>102</v>
      </c>
      <c r="Z112" s="547" t="s">
        <v>102</v>
      </c>
      <c r="AA112" s="547" t="s">
        <v>102</v>
      </c>
      <c r="AB112" s="547" t="s">
        <v>102</v>
      </c>
      <c r="AC112" s="547" t="s">
        <v>102</v>
      </c>
      <c r="AD112" s="547" t="s">
        <v>102</v>
      </c>
      <c r="AE112" s="547" t="s">
        <v>102</v>
      </c>
      <c r="AF112" s="547" t="s">
        <v>102</v>
      </c>
      <c r="AG112" s="547" t="s">
        <v>102</v>
      </c>
      <c r="AH112" s="547" t="s">
        <v>102</v>
      </c>
      <c r="AI112" s="547" t="s">
        <v>102</v>
      </c>
      <c r="AJ112" s="547" t="s">
        <v>102</v>
      </c>
      <c r="AK112" s="547" t="s">
        <v>102</v>
      </c>
      <c r="AL112" s="547" t="s">
        <v>102</v>
      </c>
      <c r="AM112" s="547" t="s">
        <v>102</v>
      </c>
      <c r="AN112" s="547" t="s">
        <v>102</v>
      </c>
      <c r="AO112" s="547" t="s">
        <v>102</v>
      </c>
      <c r="AP112" s="547" t="s">
        <v>102</v>
      </c>
      <c r="AQ112" s="547" t="s">
        <v>102</v>
      </c>
      <c r="AR112" s="547" t="s">
        <v>102</v>
      </c>
      <c r="AS112" s="547" t="s">
        <v>102</v>
      </c>
      <c r="AT112" s="547" t="s">
        <v>102</v>
      </c>
      <c r="AU112" s="547" t="s">
        <v>102</v>
      </c>
      <c r="AV112" s="547" t="s">
        <v>102</v>
      </c>
      <c r="AW112" s="547" t="s">
        <v>102</v>
      </c>
      <c r="AX112" s="547" t="s">
        <v>102</v>
      </c>
      <c r="AY112" s="547" t="s">
        <v>102</v>
      </c>
      <c r="AZ112" s="547" t="s">
        <v>102</v>
      </c>
      <c r="BA112" s="547" t="s">
        <v>102</v>
      </c>
      <c r="BB112" s="547" t="s">
        <v>102</v>
      </c>
      <c r="BC112" s="547" t="s">
        <v>102</v>
      </c>
      <c r="BD112" s="547" t="s">
        <v>102</v>
      </c>
      <c r="BE112" s="547" t="s">
        <v>102</v>
      </c>
      <c r="BF112" s="547" t="s">
        <v>102</v>
      </c>
      <c r="BG112" s="547" t="s">
        <v>102</v>
      </c>
      <c r="BH112" s="547" t="s">
        <v>102</v>
      </c>
      <c r="BI112" s="547" t="s">
        <v>102</v>
      </c>
      <c r="BJ112" s="547" t="s">
        <v>102</v>
      </c>
      <c r="BK112" s="547" t="s">
        <v>102</v>
      </c>
      <c r="BL112" s="547" t="s">
        <v>102</v>
      </c>
      <c r="BM112" s="547" t="s">
        <v>102</v>
      </c>
      <c r="BN112" s="547" t="s">
        <v>102</v>
      </c>
      <c r="BO112" s="547" t="s">
        <v>102</v>
      </c>
      <c r="BP112" s="547" t="s">
        <v>102</v>
      </c>
      <c r="BQ112" s="547" t="s">
        <v>102</v>
      </c>
      <c r="BR112" s="547" t="s">
        <v>102</v>
      </c>
      <c r="BS112" s="547" t="s">
        <v>102</v>
      </c>
      <c r="BT112" s="547" t="s">
        <v>102</v>
      </c>
      <c r="BU112" s="547" t="s">
        <v>102</v>
      </c>
      <c r="BV112" s="547" t="s">
        <v>102</v>
      </c>
      <c r="BW112" s="547" t="s">
        <v>102</v>
      </c>
      <c r="BX112" s="547" t="s">
        <v>102</v>
      </c>
      <c r="BY112" s="547" t="s">
        <v>102</v>
      </c>
      <c r="BZ112" s="547" t="s">
        <v>102</v>
      </c>
      <c r="CA112" s="547" t="s">
        <v>102</v>
      </c>
      <c r="CB112" s="547" t="s">
        <v>102</v>
      </c>
      <c r="CC112" s="547" t="s">
        <v>102</v>
      </c>
      <c r="CD112" s="547" t="s">
        <v>102</v>
      </c>
      <c r="CE112" s="547" t="s">
        <v>102</v>
      </c>
      <c r="CF112" s="547" t="s">
        <v>102</v>
      </c>
      <c r="CG112" s="547" t="s">
        <v>102</v>
      </c>
      <c r="CH112" s="547" t="s">
        <v>102</v>
      </c>
      <c r="CI112" s="547" t="s">
        <v>102</v>
      </c>
      <c r="CJ112" s="547" t="s">
        <v>102</v>
      </c>
      <c r="CK112" s="547" t="s">
        <v>102</v>
      </c>
      <c r="CL112" s="547" t="s">
        <v>102</v>
      </c>
      <c r="CM112" s="547" t="s">
        <v>102</v>
      </c>
      <c r="CN112" s="547" t="s">
        <v>102</v>
      </c>
      <c r="CO112" s="547" t="s">
        <v>102</v>
      </c>
      <c r="CP112" s="547" t="s">
        <v>102</v>
      </c>
      <c r="CQ112" s="547" t="s">
        <v>102</v>
      </c>
      <c r="CR112" s="547" t="s">
        <v>102</v>
      </c>
      <c r="CS112" s="547" t="s">
        <v>102</v>
      </c>
      <c r="CT112" s="547" t="s">
        <v>102</v>
      </c>
      <c r="CU112" s="547" t="s">
        <v>102</v>
      </c>
      <c r="CV112" s="547" t="s">
        <v>102</v>
      </c>
      <c r="CW112" s="547" t="s">
        <v>102</v>
      </c>
      <c r="CX112" s="547" t="s">
        <v>102</v>
      </c>
      <c r="CY112" s="547" t="s">
        <v>102</v>
      </c>
      <c r="CZ112" s="547" t="s">
        <v>102</v>
      </c>
      <c r="DA112" s="547" t="s">
        <v>102</v>
      </c>
      <c r="DB112" s="547" t="s">
        <v>102</v>
      </c>
      <c r="DC112" s="547" t="s">
        <v>102</v>
      </c>
      <c r="DD112" s="547" t="s">
        <v>102</v>
      </c>
      <c r="DE112" s="547" t="s">
        <v>102</v>
      </c>
      <c r="DF112" s="547" t="s">
        <v>102</v>
      </c>
      <c r="DG112" s="547" t="s">
        <v>102</v>
      </c>
      <c r="DH112" s="547" t="s">
        <v>102</v>
      </c>
      <c r="DI112" s="547" t="s">
        <v>102</v>
      </c>
      <c r="DJ112" s="547" t="s">
        <v>102</v>
      </c>
      <c r="DK112" s="547" t="s">
        <v>102</v>
      </c>
      <c r="DL112" s="547" t="s">
        <v>102</v>
      </c>
      <c r="DM112" s="547" t="s">
        <v>102</v>
      </c>
      <c r="DN112" s="547" t="s">
        <v>102</v>
      </c>
      <c r="DO112" s="547" t="s">
        <v>102</v>
      </c>
      <c r="DP112" s="547" t="s">
        <v>102</v>
      </c>
      <c r="DQ112" s="547" t="s">
        <v>102</v>
      </c>
      <c r="DR112" s="547" t="s">
        <v>102</v>
      </c>
      <c r="DS112" s="547" t="s">
        <v>102</v>
      </c>
      <c r="DT112" s="547" t="s">
        <v>102</v>
      </c>
      <c r="DU112" s="547" t="s">
        <v>102</v>
      </c>
      <c r="DV112" s="547" t="s">
        <v>102</v>
      </c>
      <c r="DW112" s="547" t="s">
        <v>102</v>
      </c>
      <c r="DX112" s="547" t="s">
        <v>102</v>
      </c>
      <c r="DY112" s="547" t="s">
        <v>102</v>
      </c>
      <c r="DZ112" s="547" t="s">
        <v>102</v>
      </c>
      <c r="EA112" s="547" t="s">
        <v>102</v>
      </c>
      <c r="EB112" s="547" t="s">
        <v>102</v>
      </c>
      <c r="EC112" s="547" t="s">
        <v>102</v>
      </c>
      <c r="ED112" s="547" t="s">
        <v>102</v>
      </c>
      <c r="EE112" s="547" t="s">
        <v>102</v>
      </c>
      <c r="EF112" s="547" t="s">
        <v>102</v>
      </c>
      <c r="EG112" s="547" t="s">
        <v>102</v>
      </c>
      <c r="EH112" s="547" t="s">
        <v>102</v>
      </c>
      <c r="EI112" s="547" t="s">
        <v>102</v>
      </c>
      <c r="EJ112" s="547" t="s">
        <v>102</v>
      </c>
      <c r="EK112" s="547" t="s">
        <v>102</v>
      </c>
      <c r="EL112" s="547" t="s">
        <v>102</v>
      </c>
      <c r="EM112" s="547" t="s">
        <v>102</v>
      </c>
      <c r="EN112" s="547" t="s">
        <v>102</v>
      </c>
      <c r="EO112" s="547" t="s">
        <v>102</v>
      </c>
      <c r="EP112" s="547" t="s">
        <v>102</v>
      </c>
      <c r="EQ112" s="547" t="s">
        <v>102</v>
      </c>
      <c r="ER112" s="547" t="s">
        <v>102</v>
      </c>
      <c r="ES112" s="547" t="s">
        <v>102</v>
      </c>
      <c r="ET112" s="547" t="s">
        <v>102</v>
      </c>
      <c r="EU112" s="547" t="s">
        <v>102</v>
      </c>
      <c r="EV112" s="547" t="s">
        <v>102</v>
      </c>
      <c r="EW112" s="547" t="s">
        <v>102</v>
      </c>
      <c r="EX112" s="547" t="s">
        <v>102</v>
      </c>
      <c r="EY112" s="547" t="s">
        <v>102</v>
      </c>
      <c r="EZ112" s="547" t="s">
        <v>102</v>
      </c>
      <c r="FA112" s="547" t="s">
        <v>102</v>
      </c>
      <c r="FB112" s="547" t="s">
        <v>102</v>
      </c>
      <c r="FC112" s="547" t="s">
        <v>102</v>
      </c>
      <c r="FD112" s="547" t="s">
        <v>102</v>
      </c>
      <c r="FE112" s="547" t="s">
        <v>102</v>
      </c>
      <c r="FF112" s="547" t="s">
        <v>102</v>
      </c>
      <c r="FG112" s="547" t="s">
        <v>102</v>
      </c>
      <c r="FH112" s="547" t="s">
        <v>102</v>
      </c>
      <c r="FI112" s="547" t="s">
        <v>102</v>
      </c>
      <c r="FJ112" s="547" t="s">
        <v>102</v>
      </c>
      <c r="FK112" s="547" t="s">
        <v>102</v>
      </c>
      <c r="FL112" s="547" t="s">
        <v>102</v>
      </c>
      <c r="FM112" s="547" t="s">
        <v>102</v>
      </c>
      <c r="FN112" s="547" t="s">
        <v>102</v>
      </c>
      <c r="FO112" s="547" t="s">
        <v>102</v>
      </c>
      <c r="FP112" s="547" t="s">
        <v>102</v>
      </c>
      <c r="FQ112" s="547" t="s">
        <v>102</v>
      </c>
      <c r="FR112" s="547" t="s">
        <v>102</v>
      </c>
      <c r="FS112" s="547" t="s">
        <v>102</v>
      </c>
      <c r="FT112" s="547" t="s">
        <v>102</v>
      </c>
      <c r="FU112" s="547" t="s">
        <v>102</v>
      </c>
      <c r="FV112" s="547" t="s">
        <v>102</v>
      </c>
    </row>
    <row r="113" spans="1:178" hidden="1" x14ac:dyDescent="0.15">
      <c r="A113" s="547">
        <v>4118635</v>
      </c>
      <c r="B113" s="547" t="s">
        <v>102</v>
      </c>
      <c r="C113" s="547" t="s">
        <v>102</v>
      </c>
      <c r="D113" s="547" t="s">
        <v>102</v>
      </c>
      <c r="E113" s="547" t="s">
        <v>102</v>
      </c>
      <c r="F113" s="547" t="s">
        <v>102</v>
      </c>
      <c r="G113" s="547" t="s">
        <v>102</v>
      </c>
      <c r="H113" s="547" t="s">
        <v>102</v>
      </c>
      <c r="I113" s="547" t="s">
        <v>102</v>
      </c>
      <c r="J113" s="547" t="s">
        <v>102</v>
      </c>
      <c r="K113" s="547" t="s">
        <v>102</v>
      </c>
      <c r="L113" s="547" t="s">
        <v>102</v>
      </c>
      <c r="M113" s="547" t="s">
        <v>102</v>
      </c>
      <c r="N113" s="547" t="s">
        <v>102</v>
      </c>
      <c r="O113" s="547" t="s">
        <v>102</v>
      </c>
      <c r="P113" s="547" t="s">
        <v>102</v>
      </c>
      <c r="Q113" s="547" t="s">
        <v>102</v>
      </c>
      <c r="R113" s="547" t="s">
        <v>102</v>
      </c>
      <c r="S113" s="547" t="s">
        <v>102</v>
      </c>
      <c r="T113" s="547" t="s">
        <v>102</v>
      </c>
      <c r="U113" s="547" t="s">
        <v>102</v>
      </c>
      <c r="V113" s="547" t="s">
        <v>102</v>
      </c>
      <c r="W113" s="547" t="s">
        <v>102</v>
      </c>
      <c r="X113" s="547" t="s">
        <v>102</v>
      </c>
      <c r="Y113" s="547" t="s">
        <v>102</v>
      </c>
      <c r="Z113" s="547" t="s">
        <v>102</v>
      </c>
      <c r="AA113" s="547" t="s">
        <v>102</v>
      </c>
      <c r="AB113" s="547" t="s">
        <v>102</v>
      </c>
      <c r="AC113" s="547" t="s">
        <v>102</v>
      </c>
      <c r="AD113" s="547" t="s">
        <v>102</v>
      </c>
      <c r="AE113" s="547" t="s">
        <v>102</v>
      </c>
      <c r="AF113" s="547" t="s">
        <v>102</v>
      </c>
      <c r="AG113" s="547" t="s">
        <v>102</v>
      </c>
      <c r="AH113" s="547" t="s">
        <v>102</v>
      </c>
      <c r="AI113" s="547" t="s">
        <v>102</v>
      </c>
      <c r="AJ113" s="547" t="s">
        <v>102</v>
      </c>
      <c r="AK113" s="547" t="s">
        <v>102</v>
      </c>
      <c r="AL113" s="547" t="s">
        <v>102</v>
      </c>
      <c r="AM113" s="547" t="s">
        <v>102</v>
      </c>
      <c r="AN113" s="547" t="s">
        <v>102</v>
      </c>
      <c r="AO113" s="547" t="s">
        <v>102</v>
      </c>
      <c r="AP113" s="547" t="s">
        <v>102</v>
      </c>
      <c r="AQ113" s="547" t="s">
        <v>102</v>
      </c>
      <c r="AR113" s="547" t="s">
        <v>102</v>
      </c>
      <c r="AS113" s="547" t="s">
        <v>102</v>
      </c>
      <c r="AT113" s="547" t="s">
        <v>102</v>
      </c>
      <c r="AU113" s="547" t="s">
        <v>102</v>
      </c>
      <c r="AV113" s="547" t="s">
        <v>102</v>
      </c>
      <c r="AW113" s="547" t="s">
        <v>102</v>
      </c>
      <c r="AX113" s="547" t="s">
        <v>102</v>
      </c>
      <c r="AY113" s="547" t="s">
        <v>102</v>
      </c>
      <c r="AZ113" s="547" t="s">
        <v>102</v>
      </c>
      <c r="BA113" s="547" t="s">
        <v>102</v>
      </c>
      <c r="BB113" s="547" t="s">
        <v>102</v>
      </c>
      <c r="BC113" s="547" t="s">
        <v>102</v>
      </c>
      <c r="BD113" s="547" t="s">
        <v>102</v>
      </c>
      <c r="BE113" s="547" t="s">
        <v>102</v>
      </c>
      <c r="BF113" s="547" t="s">
        <v>102</v>
      </c>
      <c r="BG113" s="547" t="s">
        <v>102</v>
      </c>
      <c r="BH113" s="547" t="s">
        <v>102</v>
      </c>
      <c r="BI113" s="547" t="s">
        <v>102</v>
      </c>
      <c r="BJ113" s="547" t="s">
        <v>102</v>
      </c>
      <c r="BK113" s="547" t="s">
        <v>102</v>
      </c>
      <c r="BL113" s="547" t="s">
        <v>102</v>
      </c>
      <c r="BM113" s="547" t="s">
        <v>102</v>
      </c>
      <c r="BN113" s="547" t="s">
        <v>102</v>
      </c>
      <c r="BO113" s="547" t="s">
        <v>102</v>
      </c>
      <c r="BP113" s="547" t="s">
        <v>102</v>
      </c>
      <c r="BQ113" s="547" t="s">
        <v>102</v>
      </c>
      <c r="BR113" s="547" t="s">
        <v>102</v>
      </c>
      <c r="BS113" s="547" t="s">
        <v>102</v>
      </c>
      <c r="BT113" s="547" t="s">
        <v>102</v>
      </c>
      <c r="BU113" s="547" t="s">
        <v>102</v>
      </c>
      <c r="BV113" s="547" t="s">
        <v>102</v>
      </c>
      <c r="BW113" s="547" t="s">
        <v>102</v>
      </c>
      <c r="BX113" s="547" t="s">
        <v>102</v>
      </c>
      <c r="BY113" s="547" t="s">
        <v>102</v>
      </c>
      <c r="BZ113" s="547" t="s">
        <v>102</v>
      </c>
      <c r="CA113" s="547" t="s">
        <v>102</v>
      </c>
      <c r="CB113" s="547" t="s">
        <v>102</v>
      </c>
      <c r="CC113" s="547" t="s">
        <v>102</v>
      </c>
      <c r="CD113" s="547" t="s">
        <v>102</v>
      </c>
      <c r="CE113" s="547" t="s">
        <v>102</v>
      </c>
      <c r="CF113" s="547" t="s">
        <v>102</v>
      </c>
      <c r="CG113" s="547" t="s">
        <v>102</v>
      </c>
      <c r="CH113" s="547" t="s">
        <v>102</v>
      </c>
      <c r="CI113" s="547" t="s">
        <v>102</v>
      </c>
      <c r="CJ113" s="547" t="s">
        <v>102</v>
      </c>
      <c r="CK113" s="547" t="s">
        <v>102</v>
      </c>
      <c r="CL113" s="547" t="s">
        <v>102</v>
      </c>
      <c r="CM113" s="547" t="s">
        <v>102</v>
      </c>
      <c r="CN113" s="547" t="s">
        <v>102</v>
      </c>
      <c r="CO113" s="547" t="s">
        <v>102</v>
      </c>
      <c r="CP113" s="547" t="s">
        <v>102</v>
      </c>
      <c r="CQ113" s="547" t="s">
        <v>102</v>
      </c>
      <c r="CR113" s="547" t="s">
        <v>102</v>
      </c>
      <c r="CS113" s="547" t="s">
        <v>102</v>
      </c>
      <c r="CT113" s="547" t="s">
        <v>102</v>
      </c>
      <c r="CU113" s="547" t="s">
        <v>102</v>
      </c>
      <c r="CV113" s="547" t="s">
        <v>102</v>
      </c>
      <c r="CW113" s="547" t="s">
        <v>102</v>
      </c>
      <c r="CX113" s="547" t="s">
        <v>102</v>
      </c>
      <c r="CY113" s="547" t="s">
        <v>102</v>
      </c>
      <c r="CZ113" s="547" t="s">
        <v>102</v>
      </c>
      <c r="DA113" s="547" t="s">
        <v>102</v>
      </c>
      <c r="DB113" s="547" t="s">
        <v>102</v>
      </c>
      <c r="DC113" s="547" t="s">
        <v>102</v>
      </c>
      <c r="DD113" s="547" t="s">
        <v>102</v>
      </c>
      <c r="DE113" s="547" t="s">
        <v>102</v>
      </c>
      <c r="DF113" s="547" t="s">
        <v>102</v>
      </c>
      <c r="DG113" s="547" t="s">
        <v>102</v>
      </c>
      <c r="DH113" s="547" t="s">
        <v>102</v>
      </c>
      <c r="DI113" s="547" t="s">
        <v>102</v>
      </c>
      <c r="DJ113" s="547" t="s">
        <v>102</v>
      </c>
      <c r="DK113" s="547" t="s">
        <v>102</v>
      </c>
      <c r="DL113" s="547" t="s">
        <v>102</v>
      </c>
      <c r="DM113" s="547" t="s">
        <v>102</v>
      </c>
      <c r="DN113" s="547" t="s">
        <v>102</v>
      </c>
      <c r="DO113" s="547" t="s">
        <v>102</v>
      </c>
      <c r="DP113" s="547" t="s">
        <v>102</v>
      </c>
      <c r="DQ113" s="547" t="s">
        <v>102</v>
      </c>
      <c r="DR113" s="547" t="s">
        <v>102</v>
      </c>
      <c r="DS113" s="547" t="s">
        <v>102</v>
      </c>
      <c r="DT113" s="547" t="s">
        <v>102</v>
      </c>
      <c r="DU113" s="547" t="s">
        <v>102</v>
      </c>
      <c r="DV113" s="547" t="s">
        <v>102</v>
      </c>
      <c r="DW113" s="547" t="s">
        <v>102</v>
      </c>
      <c r="DX113" s="547" t="s">
        <v>102</v>
      </c>
      <c r="DY113" s="547" t="s">
        <v>102</v>
      </c>
      <c r="DZ113" s="547" t="s">
        <v>102</v>
      </c>
      <c r="EA113" s="547" t="s">
        <v>102</v>
      </c>
      <c r="EB113" s="547" t="s">
        <v>102</v>
      </c>
      <c r="EC113" s="547" t="s">
        <v>102</v>
      </c>
      <c r="ED113" s="547" t="s">
        <v>102</v>
      </c>
      <c r="EE113" s="547" t="s">
        <v>102</v>
      </c>
      <c r="EF113" s="547" t="s">
        <v>102</v>
      </c>
      <c r="EG113" s="547" t="s">
        <v>102</v>
      </c>
      <c r="EH113" s="547" t="s">
        <v>102</v>
      </c>
      <c r="EI113" s="547" t="s">
        <v>102</v>
      </c>
      <c r="EJ113" s="547" t="s">
        <v>102</v>
      </c>
      <c r="EK113" s="547" t="s">
        <v>102</v>
      </c>
      <c r="EL113" s="547" t="s">
        <v>102</v>
      </c>
      <c r="EM113" s="547" t="s">
        <v>102</v>
      </c>
      <c r="EN113" s="547" t="s">
        <v>102</v>
      </c>
      <c r="EO113" s="547" t="s">
        <v>102</v>
      </c>
      <c r="EP113" s="547" t="s">
        <v>102</v>
      </c>
      <c r="EQ113" s="547" t="s">
        <v>102</v>
      </c>
      <c r="ER113" s="547" t="s">
        <v>102</v>
      </c>
      <c r="ES113" s="547" t="s">
        <v>102</v>
      </c>
      <c r="ET113" s="547" t="s">
        <v>102</v>
      </c>
      <c r="EU113" s="547" t="s">
        <v>102</v>
      </c>
      <c r="EV113" s="547" t="s">
        <v>102</v>
      </c>
      <c r="EW113" s="547" t="s">
        <v>102</v>
      </c>
      <c r="EX113" s="547" t="s">
        <v>102</v>
      </c>
      <c r="EY113" s="547" t="s">
        <v>102</v>
      </c>
      <c r="EZ113" s="547" t="s">
        <v>102</v>
      </c>
      <c r="FA113" s="547" t="s">
        <v>102</v>
      </c>
      <c r="FB113" s="547" t="s">
        <v>102</v>
      </c>
      <c r="FC113" s="547" t="s">
        <v>102</v>
      </c>
      <c r="FD113" s="547" t="s">
        <v>102</v>
      </c>
      <c r="FE113" s="547" t="s">
        <v>102</v>
      </c>
      <c r="FF113" s="547" t="s">
        <v>102</v>
      </c>
      <c r="FG113" s="547" t="s">
        <v>102</v>
      </c>
      <c r="FH113" s="547" t="s">
        <v>102</v>
      </c>
      <c r="FI113" s="547" t="s">
        <v>102</v>
      </c>
      <c r="FJ113" s="547" t="s">
        <v>102</v>
      </c>
      <c r="FK113" s="547" t="s">
        <v>102</v>
      </c>
      <c r="FL113" s="547" t="s">
        <v>102</v>
      </c>
      <c r="FM113" s="547" t="s">
        <v>102</v>
      </c>
      <c r="FN113" s="547" t="s">
        <v>102</v>
      </c>
      <c r="FO113" s="547" t="s">
        <v>102</v>
      </c>
      <c r="FP113" s="547" t="s">
        <v>102</v>
      </c>
      <c r="FQ113" s="547" t="s">
        <v>102</v>
      </c>
      <c r="FR113" s="547" t="s">
        <v>102</v>
      </c>
      <c r="FS113" s="547" t="s">
        <v>102</v>
      </c>
      <c r="FT113" s="547" t="s">
        <v>102</v>
      </c>
      <c r="FU113" s="547" t="s">
        <v>102</v>
      </c>
      <c r="FV113" s="547" t="s">
        <v>102</v>
      </c>
    </row>
    <row r="114" spans="1:178" hidden="1" x14ac:dyDescent="0.15">
      <c r="A114" s="547">
        <v>4119298</v>
      </c>
      <c r="B114" s="547" t="s">
        <v>102</v>
      </c>
      <c r="C114" s="547" t="s">
        <v>102</v>
      </c>
      <c r="D114" s="547" t="s">
        <v>102</v>
      </c>
      <c r="E114" s="547" t="s">
        <v>102</v>
      </c>
      <c r="F114" s="547" t="s">
        <v>102</v>
      </c>
      <c r="G114" s="547" t="s">
        <v>102</v>
      </c>
      <c r="H114" s="547" t="s">
        <v>102</v>
      </c>
      <c r="I114" s="547" t="s">
        <v>102</v>
      </c>
      <c r="J114" s="547" t="s">
        <v>102</v>
      </c>
      <c r="K114" s="547" t="s">
        <v>102</v>
      </c>
      <c r="L114" s="547" t="s">
        <v>102</v>
      </c>
      <c r="M114" s="547" t="s">
        <v>102</v>
      </c>
      <c r="N114" s="547" t="s">
        <v>102</v>
      </c>
      <c r="O114" s="547" t="s">
        <v>102</v>
      </c>
      <c r="P114" s="547" t="s">
        <v>102</v>
      </c>
      <c r="Q114" s="547" t="s">
        <v>102</v>
      </c>
      <c r="R114" s="547" t="s">
        <v>102</v>
      </c>
      <c r="S114" s="547" t="s">
        <v>102</v>
      </c>
      <c r="T114" s="547" t="s">
        <v>102</v>
      </c>
      <c r="U114" s="547" t="s">
        <v>102</v>
      </c>
      <c r="V114" s="547" t="s">
        <v>102</v>
      </c>
      <c r="W114" s="547" t="s">
        <v>102</v>
      </c>
      <c r="X114" s="547" t="s">
        <v>102</v>
      </c>
      <c r="Y114" s="547" t="s">
        <v>102</v>
      </c>
      <c r="Z114" s="547" t="s">
        <v>102</v>
      </c>
      <c r="AA114" s="547" t="s">
        <v>102</v>
      </c>
      <c r="AB114" s="547" t="s">
        <v>102</v>
      </c>
      <c r="AC114" s="547" t="s">
        <v>102</v>
      </c>
      <c r="AD114" s="547" t="s">
        <v>102</v>
      </c>
      <c r="AE114" s="547" t="s">
        <v>102</v>
      </c>
      <c r="AF114" s="547" t="s">
        <v>102</v>
      </c>
      <c r="AG114" s="547" t="s">
        <v>102</v>
      </c>
      <c r="AH114" s="547" t="s">
        <v>102</v>
      </c>
      <c r="AI114" s="547" t="s">
        <v>102</v>
      </c>
      <c r="AJ114" s="547" t="s">
        <v>102</v>
      </c>
      <c r="AK114" s="547" t="s">
        <v>102</v>
      </c>
      <c r="AL114" s="547" t="s">
        <v>102</v>
      </c>
      <c r="AM114" s="547" t="s">
        <v>102</v>
      </c>
      <c r="AN114" s="547" t="s">
        <v>102</v>
      </c>
      <c r="AO114" s="547" t="s">
        <v>102</v>
      </c>
      <c r="AP114" s="547" t="s">
        <v>102</v>
      </c>
      <c r="AQ114" s="547" t="s">
        <v>102</v>
      </c>
      <c r="AR114" s="547" t="s">
        <v>102</v>
      </c>
      <c r="AS114" s="547" t="s">
        <v>102</v>
      </c>
      <c r="AT114" s="547" t="s">
        <v>102</v>
      </c>
      <c r="AU114" s="547" t="s">
        <v>102</v>
      </c>
      <c r="AV114" s="547" t="s">
        <v>102</v>
      </c>
      <c r="AW114" s="547" t="s">
        <v>102</v>
      </c>
      <c r="AX114" s="547" t="s">
        <v>102</v>
      </c>
      <c r="AY114" s="547" t="s">
        <v>102</v>
      </c>
      <c r="AZ114" s="547" t="s">
        <v>102</v>
      </c>
      <c r="BA114" s="547" t="s">
        <v>102</v>
      </c>
      <c r="BB114" s="547" t="s">
        <v>102</v>
      </c>
      <c r="BC114" s="547" t="s">
        <v>102</v>
      </c>
      <c r="BD114" s="547" t="s">
        <v>102</v>
      </c>
      <c r="BE114" s="547" t="s">
        <v>102</v>
      </c>
      <c r="BF114" s="547" t="s">
        <v>102</v>
      </c>
      <c r="BG114" s="547" t="s">
        <v>102</v>
      </c>
      <c r="BH114" s="547" t="s">
        <v>102</v>
      </c>
      <c r="BI114" s="547" t="s">
        <v>102</v>
      </c>
      <c r="BJ114" s="547" t="s">
        <v>102</v>
      </c>
      <c r="BK114" s="547" t="s">
        <v>102</v>
      </c>
      <c r="BL114" s="547" t="s">
        <v>102</v>
      </c>
      <c r="BM114" s="547" t="s">
        <v>102</v>
      </c>
      <c r="BN114" s="547" t="s">
        <v>102</v>
      </c>
      <c r="BO114" s="547" t="s">
        <v>102</v>
      </c>
      <c r="BP114" s="547" t="s">
        <v>102</v>
      </c>
      <c r="BQ114" s="547" t="s">
        <v>102</v>
      </c>
      <c r="BR114" s="547" t="s">
        <v>102</v>
      </c>
      <c r="BS114" s="547" t="s">
        <v>102</v>
      </c>
      <c r="BT114" s="547" t="s">
        <v>102</v>
      </c>
      <c r="BU114" s="547" t="s">
        <v>102</v>
      </c>
      <c r="BV114" s="547" t="s">
        <v>102</v>
      </c>
      <c r="BW114" s="547" t="s">
        <v>102</v>
      </c>
      <c r="BX114" s="547" t="s">
        <v>102</v>
      </c>
      <c r="BY114" s="547" t="s">
        <v>102</v>
      </c>
      <c r="BZ114" s="547" t="s">
        <v>102</v>
      </c>
      <c r="CA114" s="547" t="s">
        <v>102</v>
      </c>
      <c r="CB114" s="547" t="s">
        <v>102</v>
      </c>
      <c r="CC114" s="547" t="s">
        <v>102</v>
      </c>
      <c r="CD114" s="547" t="s">
        <v>102</v>
      </c>
      <c r="CE114" s="547" t="s">
        <v>102</v>
      </c>
      <c r="CF114" s="547" t="s">
        <v>102</v>
      </c>
      <c r="CG114" s="547" t="s">
        <v>102</v>
      </c>
      <c r="CH114" s="547" t="s">
        <v>102</v>
      </c>
      <c r="CI114" s="547" t="s">
        <v>102</v>
      </c>
      <c r="CJ114" s="547" t="s">
        <v>102</v>
      </c>
      <c r="CK114" s="547" t="s">
        <v>102</v>
      </c>
      <c r="CL114" s="547" t="s">
        <v>102</v>
      </c>
      <c r="CM114" s="547" t="s">
        <v>102</v>
      </c>
      <c r="CN114" s="547" t="s">
        <v>102</v>
      </c>
      <c r="CO114" s="547" t="s">
        <v>102</v>
      </c>
      <c r="CP114" s="547" t="s">
        <v>102</v>
      </c>
      <c r="CQ114" s="547" t="s">
        <v>102</v>
      </c>
      <c r="CR114" s="547" t="s">
        <v>102</v>
      </c>
      <c r="CS114" s="547" t="s">
        <v>102</v>
      </c>
      <c r="CT114" s="547" t="s">
        <v>102</v>
      </c>
      <c r="CU114" s="547" t="s">
        <v>102</v>
      </c>
      <c r="CV114" s="547" t="s">
        <v>102</v>
      </c>
      <c r="CW114" s="547" t="s">
        <v>102</v>
      </c>
      <c r="CX114" s="547" t="s">
        <v>102</v>
      </c>
      <c r="CY114" s="547" t="s">
        <v>102</v>
      </c>
      <c r="CZ114" s="547" t="s">
        <v>102</v>
      </c>
      <c r="DA114" s="547" t="s">
        <v>102</v>
      </c>
      <c r="DB114" s="547" t="s">
        <v>102</v>
      </c>
      <c r="DC114" s="547" t="s">
        <v>102</v>
      </c>
      <c r="DD114" s="547" t="s">
        <v>102</v>
      </c>
      <c r="DE114" s="547" t="s">
        <v>102</v>
      </c>
      <c r="DF114" s="547" t="s">
        <v>102</v>
      </c>
      <c r="DG114" s="547" t="s">
        <v>102</v>
      </c>
      <c r="DH114" s="547" t="s">
        <v>102</v>
      </c>
      <c r="DI114" s="547" t="s">
        <v>102</v>
      </c>
      <c r="DJ114" s="547" t="s">
        <v>102</v>
      </c>
      <c r="DK114" s="547" t="s">
        <v>102</v>
      </c>
      <c r="DL114" s="547" t="s">
        <v>102</v>
      </c>
      <c r="DM114" s="547" t="s">
        <v>102</v>
      </c>
      <c r="DN114" s="547" t="s">
        <v>102</v>
      </c>
      <c r="DO114" s="547" t="s">
        <v>102</v>
      </c>
      <c r="DP114" s="547" t="s">
        <v>102</v>
      </c>
      <c r="DQ114" s="547" t="s">
        <v>102</v>
      </c>
      <c r="DR114" s="547" t="s">
        <v>102</v>
      </c>
      <c r="DS114" s="547" t="s">
        <v>102</v>
      </c>
      <c r="DT114" s="547" t="s">
        <v>102</v>
      </c>
      <c r="DU114" s="547" t="s">
        <v>102</v>
      </c>
      <c r="DV114" s="547" t="s">
        <v>102</v>
      </c>
      <c r="DW114" s="547" t="s">
        <v>102</v>
      </c>
      <c r="DX114" s="547" t="s">
        <v>102</v>
      </c>
      <c r="DY114" s="547" t="s">
        <v>102</v>
      </c>
      <c r="DZ114" s="547" t="s">
        <v>102</v>
      </c>
      <c r="EA114" s="547" t="s">
        <v>102</v>
      </c>
      <c r="EB114" s="547" t="s">
        <v>102</v>
      </c>
      <c r="EC114" s="547" t="s">
        <v>102</v>
      </c>
      <c r="ED114" s="547" t="s">
        <v>102</v>
      </c>
      <c r="EE114" s="547" t="s">
        <v>102</v>
      </c>
      <c r="EF114" s="547" t="s">
        <v>102</v>
      </c>
      <c r="EG114" s="547" t="s">
        <v>102</v>
      </c>
      <c r="EH114" s="547" t="s">
        <v>102</v>
      </c>
      <c r="EI114" s="547" t="s">
        <v>102</v>
      </c>
      <c r="EJ114" s="547" t="s">
        <v>102</v>
      </c>
      <c r="EK114" s="547" t="s">
        <v>102</v>
      </c>
      <c r="EL114" s="547" t="s">
        <v>102</v>
      </c>
      <c r="EM114" s="547" t="s">
        <v>102</v>
      </c>
      <c r="EN114" s="547" t="s">
        <v>102</v>
      </c>
      <c r="EO114" s="547" t="s">
        <v>102</v>
      </c>
      <c r="EP114" s="547" t="s">
        <v>102</v>
      </c>
      <c r="EQ114" s="547" t="s">
        <v>102</v>
      </c>
      <c r="ER114" s="547" t="s">
        <v>102</v>
      </c>
      <c r="ES114" s="547" t="s">
        <v>102</v>
      </c>
      <c r="ET114" s="547" t="s">
        <v>102</v>
      </c>
      <c r="EU114" s="547" t="s">
        <v>102</v>
      </c>
      <c r="EV114" s="547" t="s">
        <v>102</v>
      </c>
      <c r="EW114" s="547" t="s">
        <v>102</v>
      </c>
      <c r="EX114" s="547" t="s">
        <v>102</v>
      </c>
      <c r="EY114" s="547" t="s">
        <v>102</v>
      </c>
      <c r="EZ114" s="547" t="s">
        <v>102</v>
      </c>
      <c r="FA114" s="547" t="s">
        <v>102</v>
      </c>
      <c r="FB114" s="547" t="s">
        <v>102</v>
      </c>
      <c r="FC114" s="547" t="s">
        <v>102</v>
      </c>
      <c r="FD114" s="547" t="s">
        <v>102</v>
      </c>
      <c r="FE114" s="547" t="s">
        <v>102</v>
      </c>
      <c r="FF114" s="547" t="s">
        <v>102</v>
      </c>
      <c r="FG114" s="547" t="s">
        <v>102</v>
      </c>
      <c r="FH114" s="547" t="s">
        <v>102</v>
      </c>
      <c r="FI114" s="547" t="s">
        <v>102</v>
      </c>
      <c r="FJ114" s="547" t="s">
        <v>102</v>
      </c>
      <c r="FK114" s="547" t="s">
        <v>102</v>
      </c>
      <c r="FL114" s="547" t="s">
        <v>102</v>
      </c>
      <c r="FM114" s="547" t="s">
        <v>102</v>
      </c>
      <c r="FN114" s="547" t="s">
        <v>102</v>
      </c>
      <c r="FO114" s="547" t="s">
        <v>102</v>
      </c>
      <c r="FP114" s="547" t="s">
        <v>102</v>
      </c>
      <c r="FQ114" s="547" t="s">
        <v>102</v>
      </c>
      <c r="FR114" s="547" t="s">
        <v>102</v>
      </c>
      <c r="FS114" s="547" t="s">
        <v>102</v>
      </c>
      <c r="FT114" s="547" t="s">
        <v>102</v>
      </c>
      <c r="FU114" s="547" t="s">
        <v>102</v>
      </c>
      <c r="FV114" s="547" t="s">
        <v>102</v>
      </c>
    </row>
    <row r="115" spans="1:178" hidden="1" x14ac:dyDescent="0.15">
      <c r="A115" s="547">
        <v>4109165</v>
      </c>
      <c r="B115" s="547" t="s">
        <v>3486</v>
      </c>
      <c r="C115" s="547" t="s">
        <v>21836</v>
      </c>
      <c r="D115" s="547">
        <v>0</v>
      </c>
      <c r="E115" s="547">
        <v>0</v>
      </c>
      <c r="F115" s="547">
        <v>0</v>
      </c>
      <c r="G115" s="547">
        <v>0</v>
      </c>
      <c r="H115" s="547">
        <v>0</v>
      </c>
      <c r="I115" s="547">
        <v>0</v>
      </c>
      <c r="J115" s="547">
        <v>0</v>
      </c>
      <c r="K115" s="547">
        <v>0</v>
      </c>
      <c r="L115" s="547">
        <v>0</v>
      </c>
      <c r="M115" s="547">
        <v>0</v>
      </c>
      <c r="N115" s="547">
        <v>0</v>
      </c>
      <c r="O115" s="547">
        <v>0</v>
      </c>
      <c r="P115" s="547">
        <v>0</v>
      </c>
      <c r="Q115" s="547">
        <v>0</v>
      </c>
      <c r="R115" s="547">
        <v>0</v>
      </c>
      <c r="S115" s="547">
        <v>0</v>
      </c>
      <c r="T115" s="547">
        <v>0</v>
      </c>
      <c r="U115" s="547">
        <v>0</v>
      </c>
      <c r="V115" s="547">
        <v>0</v>
      </c>
      <c r="W115" s="547">
        <v>0</v>
      </c>
      <c r="X115" s="547">
        <v>0</v>
      </c>
      <c r="Y115" s="547">
        <v>0</v>
      </c>
      <c r="Z115" s="547">
        <v>0</v>
      </c>
      <c r="AA115" s="547">
        <v>0</v>
      </c>
      <c r="AB115" s="547">
        <v>0</v>
      </c>
      <c r="AC115" s="547">
        <v>0</v>
      </c>
      <c r="AD115" s="547">
        <v>0</v>
      </c>
      <c r="AE115" s="547">
        <v>0</v>
      </c>
      <c r="AF115" s="547">
        <v>0</v>
      </c>
      <c r="AG115" s="547">
        <v>0</v>
      </c>
      <c r="AH115" s="547">
        <v>0</v>
      </c>
      <c r="AI115" s="547">
        <v>0</v>
      </c>
      <c r="AJ115" s="547">
        <v>0</v>
      </c>
      <c r="AK115" s="547">
        <v>0</v>
      </c>
      <c r="AL115" s="547">
        <v>0</v>
      </c>
      <c r="AM115" s="547">
        <v>0</v>
      </c>
      <c r="AN115" s="547">
        <v>0</v>
      </c>
      <c r="AO115" s="547">
        <v>0</v>
      </c>
      <c r="AP115" s="547">
        <v>0</v>
      </c>
      <c r="AQ115" s="547">
        <v>0</v>
      </c>
      <c r="AR115" s="547">
        <v>0</v>
      </c>
      <c r="AS115" s="547">
        <v>0</v>
      </c>
      <c r="AT115" s="547">
        <v>0</v>
      </c>
      <c r="AU115" s="547">
        <v>0</v>
      </c>
      <c r="AV115" s="547">
        <v>0</v>
      </c>
      <c r="AW115" s="547">
        <v>0</v>
      </c>
      <c r="AX115" s="547">
        <v>0</v>
      </c>
      <c r="AY115" s="547">
        <v>0</v>
      </c>
      <c r="AZ115" s="547">
        <v>0</v>
      </c>
      <c r="BA115" s="547">
        <v>0</v>
      </c>
      <c r="BB115" s="547">
        <v>0</v>
      </c>
      <c r="BC115" s="547">
        <v>0</v>
      </c>
      <c r="BD115" s="547">
        <v>0</v>
      </c>
      <c r="BE115" s="547">
        <v>0</v>
      </c>
      <c r="BF115" s="547">
        <v>0</v>
      </c>
      <c r="BG115" s="547">
        <v>0</v>
      </c>
      <c r="BH115" s="547">
        <v>0</v>
      </c>
      <c r="BI115" s="547">
        <v>0</v>
      </c>
      <c r="BJ115" s="547">
        <v>0</v>
      </c>
      <c r="BK115" s="547">
        <v>0</v>
      </c>
      <c r="BL115" s="547">
        <v>0</v>
      </c>
      <c r="BM115" s="547">
        <v>0</v>
      </c>
      <c r="BN115" s="547">
        <v>0</v>
      </c>
      <c r="BO115" s="547">
        <v>0</v>
      </c>
      <c r="BP115" s="547">
        <v>0</v>
      </c>
      <c r="BQ115" s="547">
        <v>0</v>
      </c>
      <c r="BR115" s="547">
        <v>0</v>
      </c>
      <c r="BS115" s="547">
        <v>0</v>
      </c>
      <c r="BT115" s="547">
        <v>0</v>
      </c>
      <c r="BU115" s="547">
        <v>0</v>
      </c>
      <c r="BV115" s="547">
        <v>0</v>
      </c>
      <c r="BW115" s="547">
        <v>0</v>
      </c>
      <c r="BX115" s="547">
        <v>0</v>
      </c>
      <c r="BY115" s="547">
        <v>0</v>
      </c>
      <c r="BZ115" s="547">
        <v>0</v>
      </c>
      <c r="CA115" s="547">
        <v>0</v>
      </c>
      <c r="CB115" s="547">
        <v>0</v>
      </c>
      <c r="CC115" s="547">
        <v>0</v>
      </c>
      <c r="CD115" s="547">
        <v>0</v>
      </c>
      <c r="CE115" s="547">
        <v>0</v>
      </c>
      <c r="CF115" s="547">
        <v>0</v>
      </c>
      <c r="CG115" s="547">
        <v>0</v>
      </c>
      <c r="CH115" s="547">
        <v>0</v>
      </c>
      <c r="CI115" s="547">
        <v>0</v>
      </c>
      <c r="CJ115" s="547">
        <v>0</v>
      </c>
      <c r="CK115" s="547">
        <v>0</v>
      </c>
      <c r="CL115" s="547">
        <v>0</v>
      </c>
      <c r="CM115" s="547">
        <v>0</v>
      </c>
      <c r="CN115" s="547">
        <v>0</v>
      </c>
      <c r="CO115" s="547">
        <v>0</v>
      </c>
      <c r="CP115" s="547">
        <v>0</v>
      </c>
      <c r="CQ115" s="547">
        <v>0</v>
      </c>
      <c r="CR115" s="547">
        <v>0</v>
      </c>
      <c r="CS115" s="547">
        <v>0</v>
      </c>
      <c r="CT115" s="547">
        <v>0</v>
      </c>
      <c r="CU115" s="547">
        <v>0</v>
      </c>
      <c r="CV115" s="547">
        <v>0</v>
      </c>
      <c r="CW115" s="547">
        <v>0</v>
      </c>
      <c r="CX115" s="547">
        <v>0</v>
      </c>
      <c r="CY115" s="547">
        <v>0</v>
      </c>
      <c r="CZ115" s="547">
        <v>0</v>
      </c>
      <c r="DA115" s="547">
        <v>0</v>
      </c>
      <c r="DB115" s="547">
        <v>0</v>
      </c>
      <c r="DC115" s="547">
        <v>0</v>
      </c>
      <c r="DD115" s="547">
        <v>0</v>
      </c>
      <c r="DE115" s="547">
        <v>0</v>
      </c>
      <c r="DF115" s="547">
        <v>0</v>
      </c>
      <c r="DG115" s="547">
        <v>0</v>
      </c>
      <c r="DH115" s="547">
        <v>0</v>
      </c>
      <c r="DI115" s="547">
        <v>0</v>
      </c>
      <c r="DJ115" s="547">
        <v>0</v>
      </c>
      <c r="DK115" s="547">
        <v>0</v>
      </c>
      <c r="DL115" s="547">
        <v>0</v>
      </c>
      <c r="DM115" s="547">
        <v>0</v>
      </c>
      <c r="DN115" s="547">
        <v>0</v>
      </c>
      <c r="DO115" s="547">
        <v>0</v>
      </c>
      <c r="DP115" s="547">
        <v>0</v>
      </c>
      <c r="DQ115" s="547">
        <v>0</v>
      </c>
      <c r="DR115" s="547">
        <v>0</v>
      </c>
      <c r="DS115" s="547">
        <v>0</v>
      </c>
      <c r="DT115" s="547">
        <v>0</v>
      </c>
      <c r="DU115" s="547">
        <v>0</v>
      </c>
      <c r="DV115" s="547">
        <v>0</v>
      </c>
      <c r="DW115" s="547">
        <v>0</v>
      </c>
      <c r="DX115" s="547">
        <v>0</v>
      </c>
      <c r="DY115" s="547">
        <v>0</v>
      </c>
      <c r="DZ115" s="547">
        <v>0</v>
      </c>
      <c r="EA115" s="547">
        <v>0</v>
      </c>
      <c r="EB115" s="547">
        <v>0</v>
      </c>
      <c r="EC115" s="547">
        <v>0</v>
      </c>
      <c r="ED115" s="547">
        <v>0</v>
      </c>
      <c r="EE115" s="547">
        <v>0</v>
      </c>
      <c r="EF115" s="547">
        <v>0</v>
      </c>
      <c r="EG115" s="547">
        <v>0</v>
      </c>
      <c r="EH115" s="547">
        <v>0</v>
      </c>
      <c r="EI115" s="547">
        <v>0</v>
      </c>
      <c r="EJ115" s="547">
        <v>0</v>
      </c>
      <c r="EK115" s="547">
        <v>0</v>
      </c>
      <c r="EL115" s="547">
        <v>0</v>
      </c>
      <c r="EM115" s="547">
        <v>0</v>
      </c>
      <c r="EN115" s="547">
        <v>0</v>
      </c>
      <c r="EO115" s="547">
        <v>0</v>
      </c>
      <c r="EP115" s="547">
        <v>0</v>
      </c>
      <c r="EQ115" s="547">
        <v>0</v>
      </c>
      <c r="ER115" s="547">
        <v>0</v>
      </c>
      <c r="ES115" s="547">
        <v>0</v>
      </c>
      <c r="ET115" s="547">
        <v>0</v>
      </c>
      <c r="EU115" s="547">
        <v>0</v>
      </c>
      <c r="EV115" s="547">
        <v>0</v>
      </c>
      <c r="EW115" s="547">
        <v>0</v>
      </c>
      <c r="EX115" s="547">
        <v>0</v>
      </c>
      <c r="EY115" s="547">
        <v>0</v>
      </c>
      <c r="EZ115" s="547">
        <v>0</v>
      </c>
      <c r="FA115" s="547">
        <v>0</v>
      </c>
      <c r="FB115" s="547">
        <v>0</v>
      </c>
      <c r="FC115" s="547">
        <v>0</v>
      </c>
      <c r="FD115" s="547">
        <v>0</v>
      </c>
      <c r="FE115" s="547">
        <v>0</v>
      </c>
      <c r="FF115" s="547">
        <v>0</v>
      </c>
      <c r="FG115" s="547">
        <v>0</v>
      </c>
      <c r="FH115" s="547">
        <v>0</v>
      </c>
      <c r="FI115" s="547">
        <v>0</v>
      </c>
      <c r="FJ115" s="547">
        <v>0</v>
      </c>
      <c r="FK115" s="547">
        <v>0</v>
      </c>
      <c r="FL115" s="547">
        <v>0</v>
      </c>
      <c r="FM115" s="547">
        <v>0</v>
      </c>
      <c r="FN115" s="547">
        <v>0</v>
      </c>
      <c r="FO115" s="547">
        <v>0</v>
      </c>
      <c r="FP115" s="547">
        <v>0</v>
      </c>
      <c r="FQ115" s="547">
        <v>0</v>
      </c>
      <c r="FR115" s="547">
        <v>0</v>
      </c>
      <c r="FS115" s="547">
        <v>0</v>
      </c>
      <c r="FT115" s="547">
        <v>0</v>
      </c>
      <c r="FU115" s="547">
        <v>0</v>
      </c>
      <c r="FV115" s="547">
        <v>0</v>
      </c>
    </row>
    <row r="116" spans="1:178" hidden="1" x14ac:dyDescent="0.15">
      <c r="A116" s="547">
        <v>4114617</v>
      </c>
      <c r="B116" s="547" t="s">
        <v>2195</v>
      </c>
      <c r="C116" s="547" t="s">
        <v>21837</v>
      </c>
      <c r="D116" s="547" t="s">
        <v>21838</v>
      </c>
      <c r="E116" s="547" t="s">
        <v>21839</v>
      </c>
      <c r="F116" s="547" t="s">
        <v>21840</v>
      </c>
      <c r="G116" s="547" t="s">
        <v>21841</v>
      </c>
      <c r="H116" s="547">
        <v>0</v>
      </c>
      <c r="I116" s="547">
        <v>0</v>
      </c>
      <c r="J116" s="547">
        <v>0</v>
      </c>
      <c r="K116" s="547">
        <v>0</v>
      </c>
      <c r="L116" s="547">
        <v>0</v>
      </c>
      <c r="M116" s="547">
        <v>0</v>
      </c>
      <c r="N116" s="547">
        <v>0</v>
      </c>
      <c r="O116" s="547">
        <v>0</v>
      </c>
      <c r="P116" s="547">
        <v>0</v>
      </c>
      <c r="Q116" s="547">
        <v>0</v>
      </c>
      <c r="R116" s="547">
        <v>0</v>
      </c>
      <c r="S116" s="547">
        <v>0</v>
      </c>
      <c r="T116" s="547">
        <v>0</v>
      </c>
      <c r="U116" s="547">
        <v>0</v>
      </c>
      <c r="V116" s="547">
        <v>0</v>
      </c>
      <c r="W116" s="547">
        <v>0</v>
      </c>
      <c r="X116" s="547">
        <v>0</v>
      </c>
      <c r="Y116" s="547">
        <v>0</v>
      </c>
      <c r="Z116" s="547">
        <v>0</v>
      </c>
      <c r="AA116" s="547">
        <v>0</v>
      </c>
      <c r="AB116" s="547">
        <v>0</v>
      </c>
      <c r="AC116" s="547">
        <v>0</v>
      </c>
      <c r="AD116" s="547">
        <v>0</v>
      </c>
      <c r="AE116" s="547">
        <v>0</v>
      </c>
      <c r="AF116" s="547">
        <v>0</v>
      </c>
      <c r="AG116" s="547">
        <v>0</v>
      </c>
      <c r="AH116" s="547">
        <v>0</v>
      </c>
      <c r="AI116" s="547">
        <v>0</v>
      </c>
      <c r="AJ116" s="547">
        <v>0</v>
      </c>
      <c r="AK116" s="547">
        <v>0</v>
      </c>
      <c r="AL116" s="547">
        <v>0</v>
      </c>
      <c r="AM116" s="547">
        <v>0</v>
      </c>
      <c r="AN116" s="547">
        <v>0</v>
      </c>
      <c r="AO116" s="547">
        <v>0</v>
      </c>
      <c r="AP116" s="547">
        <v>0</v>
      </c>
      <c r="AQ116" s="547">
        <v>0</v>
      </c>
      <c r="AR116" s="547">
        <v>0</v>
      </c>
      <c r="AS116" s="547">
        <v>0</v>
      </c>
      <c r="AT116" s="547">
        <v>0</v>
      </c>
      <c r="AU116" s="547">
        <v>0</v>
      </c>
      <c r="AV116" s="547">
        <v>0</v>
      </c>
      <c r="AW116" s="547">
        <v>0</v>
      </c>
      <c r="AX116" s="547">
        <v>0</v>
      </c>
      <c r="AY116" s="547">
        <v>0</v>
      </c>
      <c r="AZ116" s="547">
        <v>0</v>
      </c>
      <c r="BA116" s="547">
        <v>0</v>
      </c>
      <c r="BB116" s="547">
        <v>0</v>
      </c>
      <c r="BC116" s="547">
        <v>0</v>
      </c>
      <c r="BD116" s="547">
        <v>0</v>
      </c>
      <c r="BE116" s="547">
        <v>0</v>
      </c>
      <c r="BF116" s="547">
        <v>0</v>
      </c>
      <c r="BG116" s="547">
        <v>0</v>
      </c>
      <c r="BH116" s="547">
        <v>0</v>
      </c>
      <c r="BI116" s="547">
        <v>0</v>
      </c>
      <c r="BJ116" s="547">
        <v>0</v>
      </c>
      <c r="BK116" s="547">
        <v>0</v>
      </c>
      <c r="BL116" s="547">
        <v>0</v>
      </c>
      <c r="BM116" s="547">
        <v>0</v>
      </c>
      <c r="BN116" s="547">
        <v>0</v>
      </c>
      <c r="BO116" s="547">
        <v>0</v>
      </c>
      <c r="BP116" s="547">
        <v>0</v>
      </c>
      <c r="BQ116" s="547">
        <v>0</v>
      </c>
      <c r="BR116" s="547">
        <v>0</v>
      </c>
      <c r="BS116" s="547">
        <v>0</v>
      </c>
      <c r="BT116" s="547">
        <v>0</v>
      </c>
      <c r="BU116" s="547">
        <v>0</v>
      </c>
      <c r="BV116" s="547">
        <v>0</v>
      </c>
      <c r="BW116" s="547">
        <v>0</v>
      </c>
      <c r="BX116" s="547">
        <v>0</v>
      </c>
      <c r="BY116" s="547">
        <v>0</v>
      </c>
      <c r="BZ116" s="547">
        <v>0</v>
      </c>
      <c r="CA116" s="547">
        <v>0</v>
      </c>
      <c r="CB116" s="547">
        <v>0</v>
      </c>
      <c r="CC116" s="547">
        <v>0</v>
      </c>
      <c r="CD116" s="547">
        <v>0</v>
      </c>
      <c r="CE116" s="547">
        <v>0</v>
      </c>
      <c r="CF116" s="547">
        <v>0</v>
      </c>
      <c r="CG116" s="547">
        <v>0</v>
      </c>
      <c r="CH116" s="547">
        <v>0</v>
      </c>
      <c r="CI116" s="547">
        <v>0</v>
      </c>
      <c r="CJ116" s="547">
        <v>0</v>
      </c>
      <c r="CK116" s="547">
        <v>0</v>
      </c>
      <c r="CL116" s="547">
        <v>0</v>
      </c>
      <c r="CM116" s="547">
        <v>0</v>
      </c>
      <c r="CN116" s="547">
        <v>0</v>
      </c>
      <c r="CO116" s="547">
        <v>0</v>
      </c>
      <c r="CP116" s="547">
        <v>0</v>
      </c>
      <c r="CQ116" s="547">
        <v>0</v>
      </c>
      <c r="CR116" s="547">
        <v>0</v>
      </c>
      <c r="CS116" s="547">
        <v>0</v>
      </c>
      <c r="CT116" s="547">
        <v>0</v>
      </c>
      <c r="CU116" s="547">
        <v>0</v>
      </c>
      <c r="CV116" s="547">
        <v>0</v>
      </c>
      <c r="CW116" s="547">
        <v>0</v>
      </c>
      <c r="CX116" s="547">
        <v>0</v>
      </c>
      <c r="CY116" s="547">
        <v>0</v>
      </c>
      <c r="CZ116" s="547">
        <v>0</v>
      </c>
      <c r="DA116" s="547">
        <v>0</v>
      </c>
      <c r="DB116" s="547">
        <v>0</v>
      </c>
      <c r="DC116" s="547">
        <v>0</v>
      </c>
      <c r="DD116" s="547">
        <v>0</v>
      </c>
      <c r="DE116" s="547">
        <v>0</v>
      </c>
      <c r="DF116" s="547">
        <v>0</v>
      </c>
      <c r="DG116" s="547">
        <v>0</v>
      </c>
      <c r="DH116" s="547">
        <v>0</v>
      </c>
      <c r="DI116" s="547">
        <v>0</v>
      </c>
      <c r="DJ116" s="547">
        <v>0</v>
      </c>
      <c r="DK116" s="547">
        <v>0</v>
      </c>
      <c r="DL116" s="547">
        <v>0</v>
      </c>
      <c r="DM116" s="547">
        <v>0</v>
      </c>
      <c r="DN116" s="547">
        <v>0</v>
      </c>
      <c r="DO116" s="547">
        <v>0</v>
      </c>
      <c r="DP116" s="547">
        <v>0</v>
      </c>
      <c r="DQ116" s="547">
        <v>0</v>
      </c>
      <c r="DR116" s="547">
        <v>0</v>
      </c>
      <c r="DS116" s="547">
        <v>0</v>
      </c>
      <c r="DT116" s="547">
        <v>0</v>
      </c>
      <c r="DU116" s="547">
        <v>0</v>
      </c>
      <c r="DV116" s="547">
        <v>0</v>
      </c>
      <c r="DW116" s="547">
        <v>0</v>
      </c>
      <c r="DX116" s="547">
        <v>0</v>
      </c>
      <c r="DY116" s="547">
        <v>0</v>
      </c>
      <c r="DZ116" s="547">
        <v>0</v>
      </c>
      <c r="EA116" s="547">
        <v>0</v>
      </c>
      <c r="EB116" s="547">
        <v>0</v>
      </c>
      <c r="EC116" s="547">
        <v>0</v>
      </c>
      <c r="ED116" s="547">
        <v>0</v>
      </c>
      <c r="EE116" s="547">
        <v>0</v>
      </c>
      <c r="EF116" s="547">
        <v>0</v>
      </c>
      <c r="EG116" s="547">
        <v>0</v>
      </c>
      <c r="EH116" s="547">
        <v>0</v>
      </c>
      <c r="EI116" s="547">
        <v>0</v>
      </c>
      <c r="EJ116" s="547">
        <v>0</v>
      </c>
      <c r="EK116" s="547">
        <v>0</v>
      </c>
      <c r="EL116" s="547">
        <v>0</v>
      </c>
      <c r="EM116" s="547">
        <v>0</v>
      </c>
      <c r="EN116" s="547">
        <v>0</v>
      </c>
      <c r="EO116" s="547">
        <v>0</v>
      </c>
      <c r="EP116" s="547">
        <v>0</v>
      </c>
      <c r="EQ116" s="547">
        <v>0</v>
      </c>
      <c r="ER116" s="547">
        <v>0</v>
      </c>
      <c r="ES116" s="547">
        <v>0</v>
      </c>
      <c r="ET116" s="547">
        <v>0</v>
      </c>
      <c r="EU116" s="547">
        <v>0</v>
      </c>
      <c r="EV116" s="547">
        <v>0</v>
      </c>
      <c r="EW116" s="547">
        <v>0</v>
      </c>
      <c r="EX116" s="547">
        <v>0</v>
      </c>
      <c r="EY116" s="547">
        <v>0</v>
      </c>
      <c r="EZ116" s="547">
        <v>0</v>
      </c>
      <c r="FA116" s="547">
        <v>0</v>
      </c>
      <c r="FB116" s="547">
        <v>0</v>
      </c>
      <c r="FC116" s="547">
        <v>0</v>
      </c>
      <c r="FD116" s="547">
        <v>0</v>
      </c>
      <c r="FE116" s="547">
        <v>0</v>
      </c>
      <c r="FF116" s="547">
        <v>0</v>
      </c>
      <c r="FG116" s="547">
        <v>0</v>
      </c>
      <c r="FH116" s="547">
        <v>0</v>
      </c>
      <c r="FI116" s="547">
        <v>0</v>
      </c>
      <c r="FJ116" s="547">
        <v>0</v>
      </c>
      <c r="FK116" s="547">
        <v>0</v>
      </c>
      <c r="FL116" s="547">
        <v>0</v>
      </c>
      <c r="FM116" s="547">
        <v>0</v>
      </c>
      <c r="FN116" s="547">
        <v>0</v>
      </c>
      <c r="FO116" s="547">
        <v>0</v>
      </c>
      <c r="FP116" s="547">
        <v>0</v>
      </c>
      <c r="FQ116" s="547">
        <v>0</v>
      </c>
      <c r="FR116" s="547">
        <v>0</v>
      </c>
      <c r="FS116" s="547">
        <v>0</v>
      </c>
      <c r="FT116" s="547">
        <v>0</v>
      </c>
      <c r="FU116" s="547">
        <v>0</v>
      </c>
      <c r="FV116" s="547">
        <v>0</v>
      </c>
    </row>
    <row r="117" spans="1:178" hidden="1" x14ac:dyDescent="0.15">
      <c r="A117" s="547">
        <v>4097281</v>
      </c>
      <c r="B117" s="547" t="s">
        <v>102</v>
      </c>
      <c r="C117" s="547" t="s">
        <v>102</v>
      </c>
      <c r="D117" s="547" t="s">
        <v>102</v>
      </c>
      <c r="E117" s="547" t="s">
        <v>102</v>
      </c>
      <c r="F117" s="547" t="s">
        <v>102</v>
      </c>
      <c r="G117" s="547" t="s">
        <v>102</v>
      </c>
      <c r="H117" s="547" t="s">
        <v>102</v>
      </c>
      <c r="I117" s="547" t="s">
        <v>102</v>
      </c>
      <c r="J117" s="547" t="s">
        <v>102</v>
      </c>
      <c r="K117" s="547" t="s">
        <v>102</v>
      </c>
      <c r="L117" s="547" t="s">
        <v>102</v>
      </c>
      <c r="M117" s="547" t="s">
        <v>102</v>
      </c>
      <c r="N117" s="547" t="s">
        <v>102</v>
      </c>
      <c r="O117" s="547" t="s">
        <v>102</v>
      </c>
      <c r="P117" s="547" t="s">
        <v>102</v>
      </c>
      <c r="Q117" s="547" t="s">
        <v>102</v>
      </c>
      <c r="R117" s="547" t="s">
        <v>102</v>
      </c>
      <c r="S117" s="547" t="s">
        <v>102</v>
      </c>
      <c r="T117" s="547" t="s">
        <v>102</v>
      </c>
      <c r="U117" s="547" t="s">
        <v>102</v>
      </c>
      <c r="V117" s="547" t="s">
        <v>102</v>
      </c>
      <c r="W117" s="547" t="s">
        <v>102</v>
      </c>
      <c r="X117" s="547" t="s">
        <v>102</v>
      </c>
      <c r="Y117" s="547" t="s">
        <v>102</v>
      </c>
      <c r="Z117" s="547" t="s">
        <v>102</v>
      </c>
      <c r="AA117" s="547" t="s">
        <v>102</v>
      </c>
      <c r="AB117" s="547" t="s">
        <v>102</v>
      </c>
      <c r="AC117" s="547" t="s">
        <v>102</v>
      </c>
      <c r="AD117" s="547" t="s">
        <v>102</v>
      </c>
      <c r="AE117" s="547" t="s">
        <v>102</v>
      </c>
      <c r="AF117" s="547" t="s">
        <v>102</v>
      </c>
      <c r="AG117" s="547" t="s">
        <v>102</v>
      </c>
      <c r="AH117" s="547" t="s">
        <v>102</v>
      </c>
      <c r="AI117" s="547" t="s">
        <v>102</v>
      </c>
      <c r="AJ117" s="547" t="s">
        <v>102</v>
      </c>
      <c r="AK117" s="547" t="s">
        <v>102</v>
      </c>
      <c r="AL117" s="547" t="s">
        <v>102</v>
      </c>
      <c r="AM117" s="547" t="s">
        <v>102</v>
      </c>
      <c r="AN117" s="547" t="s">
        <v>102</v>
      </c>
      <c r="AO117" s="547" t="s">
        <v>102</v>
      </c>
      <c r="AP117" s="547" t="s">
        <v>102</v>
      </c>
      <c r="AQ117" s="547" t="s">
        <v>102</v>
      </c>
      <c r="AR117" s="547" t="s">
        <v>102</v>
      </c>
      <c r="AS117" s="547" t="s">
        <v>102</v>
      </c>
      <c r="AT117" s="547" t="s">
        <v>102</v>
      </c>
      <c r="AU117" s="547" t="s">
        <v>102</v>
      </c>
      <c r="AV117" s="547" t="s">
        <v>102</v>
      </c>
      <c r="AW117" s="547" t="s">
        <v>102</v>
      </c>
      <c r="AX117" s="547" t="s">
        <v>102</v>
      </c>
      <c r="AY117" s="547" t="s">
        <v>102</v>
      </c>
      <c r="AZ117" s="547" t="s">
        <v>102</v>
      </c>
      <c r="BA117" s="547" t="s">
        <v>102</v>
      </c>
      <c r="BB117" s="547" t="s">
        <v>102</v>
      </c>
      <c r="BC117" s="547" t="s">
        <v>102</v>
      </c>
      <c r="BD117" s="547" t="s">
        <v>102</v>
      </c>
      <c r="BE117" s="547" t="s">
        <v>102</v>
      </c>
      <c r="BF117" s="547" t="s">
        <v>102</v>
      </c>
      <c r="BG117" s="547" t="s">
        <v>102</v>
      </c>
      <c r="BH117" s="547" t="s">
        <v>102</v>
      </c>
      <c r="BI117" s="547" t="s">
        <v>102</v>
      </c>
      <c r="BJ117" s="547" t="s">
        <v>102</v>
      </c>
      <c r="BK117" s="547" t="s">
        <v>102</v>
      </c>
      <c r="BL117" s="547" t="s">
        <v>102</v>
      </c>
      <c r="BM117" s="547" t="s">
        <v>102</v>
      </c>
      <c r="BN117" s="547" t="s">
        <v>102</v>
      </c>
      <c r="BO117" s="547" t="s">
        <v>102</v>
      </c>
      <c r="BP117" s="547" t="s">
        <v>102</v>
      </c>
      <c r="BQ117" s="547" t="s">
        <v>102</v>
      </c>
      <c r="BR117" s="547" t="s">
        <v>102</v>
      </c>
      <c r="BS117" s="547" t="s">
        <v>102</v>
      </c>
      <c r="BT117" s="547" t="s">
        <v>102</v>
      </c>
      <c r="BU117" s="547" t="s">
        <v>102</v>
      </c>
      <c r="BV117" s="547" t="s">
        <v>102</v>
      </c>
      <c r="BW117" s="547" t="s">
        <v>102</v>
      </c>
      <c r="BX117" s="547" t="s">
        <v>102</v>
      </c>
      <c r="BY117" s="547" t="s">
        <v>102</v>
      </c>
      <c r="BZ117" s="547" t="s">
        <v>102</v>
      </c>
      <c r="CA117" s="547" t="s">
        <v>102</v>
      </c>
      <c r="CB117" s="547" t="s">
        <v>102</v>
      </c>
      <c r="CC117" s="547" t="s">
        <v>102</v>
      </c>
      <c r="CD117" s="547" t="s">
        <v>102</v>
      </c>
      <c r="CE117" s="547" t="s">
        <v>102</v>
      </c>
      <c r="CF117" s="547" t="s">
        <v>102</v>
      </c>
      <c r="CG117" s="547" t="s">
        <v>102</v>
      </c>
      <c r="CH117" s="547" t="s">
        <v>102</v>
      </c>
      <c r="CI117" s="547" t="s">
        <v>102</v>
      </c>
      <c r="CJ117" s="547" t="s">
        <v>102</v>
      </c>
      <c r="CK117" s="547" t="s">
        <v>102</v>
      </c>
      <c r="CL117" s="547" t="s">
        <v>102</v>
      </c>
      <c r="CM117" s="547" t="s">
        <v>102</v>
      </c>
      <c r="CN117" s="547" t="s">
        <v>102</v>
      </c>
      <c r="CO117" s="547" t="s">
        <v>102</v>
      </c>
      <c r="CP117" s="547" t="s">
        <v>102</v>
      </c>
      <c r="CQ117" s="547" t="s">
        <v>102</v>
      </c>
      <c r="CR117" s="547" t="s">
        <v>102</v>
      </c>
      <c r="CS117" s="547" t="s">
        <v>102</v>
      </c>
      <c r="CT117" s="547" t="s">
        <v>102</v>
      </c>
      <c r="CU117" s="547" t="s">
        <v>102</v>
      </c>
      <c r="CV117" s="547" t="s">
        <v>102</v>
      </c>
      <c r="CW117" s="547" t="s">
        <v>102</v>
      </c>
      <c r="CX117" s="547" t="s">
        <v>102</v>
      </c>
      <c r="CY117" s="547" t="s">
        <v>102</v>
      </c>
      <c r="CZ117" s="547" t="s">
        <v>102</v>
      </c>
      <c r="DA117" s="547" t="s">
        <v>102</v>
      </c>
      <c r="DB117" s="547" t="s">
        <v>102</v>
      </c>
      <c r="DC117" s="547" t="s">
        <v>102</v>
      </c>
      <c r="DD117" s="547" t="s">
        <v>102</v>
      </c>
      <c r="DE117" s="547" t="s">
        <v>102</v>
      </c>
      <c r="DF117" s="547" t="s">
        <v>102</v>
      </c>
      <c r="DG117" s="547" t="s">
        <v>102</v>
      </c>
      <c r="DH117" s="547" t="s">
        <v>102</v>
      </c>
      <c r="DI117" s="547" t="s">
        <v>102</v>
      </c>
      <c r="DJ117" s="547" t="s">
        <v>102</v>
      </c>
      <c r="DK117" s="547" t="s">
        <v>102</v>
      </c>
      <c r="DL117" s="547" t="s">
        <v>102</v>
      </c>
      <c r="DM117" s="547" t="s">
        <v>102</v>
      </c>
      <c r="DN117" s="547" t="s">
        <v>102</v>
      </c>
      <c r="DO117" s="547" t="s">
        <v>102</v>
      </c>
      <c r="DP117" s="547" t="s">
        <v>102</v>
      </c>
      <c r="DQ117" s="547" t="s">
        <v>102</v>
      </c>
      <c r="DR117" s="547" t="s">
        <v>102</v>
      </c>
      <c r="DS117" s="547" t="s">
        <v>102</v>
      </c>
      <c r="DT117" s="547" t="s">
        <v>102</v>
      </c>
      <c r="DU117" s="547" t="s">
        <v>102</v>
      </c>
      <c r="DV117" s="547" t="s">
        <v>102</v>
      </c>
      <c r="DW117" s="547" t="s">
        <v>102</v>
      </c>
      <c r="DX117" s="547" t="s">
        <v>102</v>
      </c>
      <c r="DY117" s="547" t="s">
        <v>102</v>
      </c>
      <c r="DZ117" s="547" t="s">
        <v>102</v>
      </c>
      <c r="EA117" s="547" t="s">
        <v>102</v>
      </c>
      <c r="EB117" s="547" t="s">
        <v>102</v>
      </c>
      <c r="EC117" s="547" t="s">
        <v>102</v>
      </c>
      <c r="ED117" s="547" t="s">
        <v>102</v>
      </c>
      <c r="EE117" s="547" t="s">
        <v>102</v>
      </c>
      <c r="EF117" s="547" t="s">
        <v>102</v>
      </c>
      <c r="EG117" s="547" t="s">
        <v>102</v>
      </c>
      <c r="EH117" s="547" t="s">
        <v>102</v>
      </c>
      <c r="EI117" s="547" t="s">
        <v>102</v>
      </c>
      <c r="EJ117" s="547" t="s">
        <v>102</v>
      </c>
      <c r="EK117" s="547" t="s">
        <v>102</v>
      </c>
      <c r="EL117" s="547" t="s">
        <v>102</v>
      </c>
      <c r="EM117" s="547" t="s">
        <v>102</v>
      </c>
      <c r="EN117" s="547" t="s">
        <v>102</v>
      </c>
      <c r="EO117" s="547" t="s">
        <v>102</v>
      </c>
      <c r="EP117" s="547" t="s">
        <v>102</v>
      </c>
      <c r="EQ117" s="547" t="s">
        <v>102</v>
      </c>
      <c r="ER117" s="547" t="s">
        <v>102</v>
      </c>
      <c r="ES117" s="547" t="s">
        <v>102</v>
      </c>
      <c r="ET117" s="547" t="s">
        <v>102</v>
      </c>
      <c r="EU117" s="547" t="s">
        <v>102</v>
      </c>
      <c r="EV117" s="547" t="s">
        <v>102</v>
      </c>
      <c r="EW117" s="547" t="s">
        <v>102</v>
      </c>
      <c r="EX117" s="547" t="s">
        <v>102</v>
      </c>
      <c r="EY117" s="547" t="s">
        <v>102</v>
      </c>
      <c r="EZ117" s="547" t="s">
        <v>102</v>
      </c>
      <c r="FA117" s="547" t="s">
        <v>102</v>
      </c>
      <c r="FB117" s="547" t="s">
        <v>102</v>
      </c>
      <c r="FC117" s="547" t="s">
        <v>102</v>
      </c>
      <c r="FD117" s="547" t="s">
        <v>102</v>
      </c>
      <c r="FE117" s="547" t="s">
        <v>102</v>
      </c>
      <c r="FF117" s="547" t="s">
        <v>102</v>
      </c>
      <c r="FG117" s="547" t="s">
        <v>102</v>
      </c>
      <c r="FH117" s="547" t="s">
        <v>102</v>
      </c>
      <c r="FI117" s="547" t="s">
        <v>102</v>
      </c>
      <c r="FJ117" s="547" t="s">
        <v>102</v>
      </c>
      <c r="FK117" s="547" t="s">
        <v>102</v>
      </c>
      <c r="FL117" s="547" t="s">
        <v>102</v>
      </c>
      <c r="FM117" s="547" t="s">
        <v>102</v>
      </c>
      <c r="FN117" s="547" t="s">
        <v>102</v>
      </c>
      <c r="FO117" s="547" t="s">
        <v>102</v>
      </c>
      <c r="FP117" s="547" t="s">
        <v>102</v>
      </c>
      <c r="FQ117" s="547" t="s">
        <v>102</v>
      </c>
      <c r="FR117" s="547" t="s">
        <v>102</v>
      </c>
      <c r="FS117" s="547" t="s">
        <v>102</v>
      </c>
      <c r="FT117" s="547" t="s">
        <v>102</v>
      </c>
      <c r="FU117" s="547" t="s">
        <v>102</v>
      </c>
      <c r="FV117" s="547" t="s">
        <v>102</v>
      </c>
    </row>
    <row r="118" spans="1:178" hidden="1" x14ac:dyDescent="0.15">
      <c r="A118" s="547">
        <v>4105586</v>
      </c>
      <c r="B118" s="547" t="s">
        <v>102</v>
      </c>
      <c r="C118" s="547" t="s">
        <v>102</v>
      </c>
      <c r="D118" s="547" t="s">
        <v>102</v>
      </c>
      <c r="E118" s="547" t="s">
        <v>102</v>
      </c>
      <c r="F118" s="547" t="s">
        <v>102</v>
      </c>
      <c r="G118" s="547" t="s">
        <v>102</v>
      </c>
      <c r="H118" s="547" t="s">
        <v>102</v>
      </c>
      <c r="I118" s="547" t="s">
        <v>102</v>
      </c>
      <c r="J118" s="547" t="s">
        <v>102</v>
      </c>
      <c r="K118" s="547" t="s">
        <v>102</v>
      </c>
      <c r="L118" s="547" t="s">
        <v>102</v>
      </c>
      <c r="M118" s="547" t="s">
        <v>102</v>
      </c>
      <c r="N118" s="547" t="s">
        <v>102</v>
      </c>
      <c r="O118" s="547" t="s">
        <v>102</v>
      </c>
      <c r="P118" s="547" t="s">
        <v>102</v>
      </c>
      <c r="Q118" s="547" t="s">
        <v>102</v>
      </c>
      <c r="R118" s="547" t="s">
        <v>102</v>
      </c>
      <c r="S118" s="547" t="s">
        <v>102</v>
      </c>
      <c r="T118" s="547" t="s">
        <v>102</v>
      </c>
      <c r="U118" s="547" t="s">
        <v>102</v>
      </c>
      <c r="V118" s="547" t="s">
        <v>102</v>
      </c>
      <c r="W118" s="547" t="s">
        <v>102</v>
      </c>
      <c r="X118" s="547" t="s">
        <v>102</v>
      </c>
      <c r="Y118" s="547" t="s">
        <v>102</v>
      </c>
      <c r="Z118" s="547" t="s">
        <v>102</v>
      </c>
      <c r="AA118" s="547" t="s">
        <v>102</v>
      </c>
      <c r="AB118" s="547" t="s">
        <v>102</v>
      </c>
      <c r="AC118" s="547" t="s">
        <v>102</v>
      </c>
      <c r="AD118" s="547" t="s">
        <v>102</v>
      </c>
      <c r="AE118" s="547" t="s">
        <v>102</v>
      </c>
      <c r="AF118" s="547" t="s">
        <v>102</v>
      </c>
      <c r="AG118" s="547" t="s">
        <v>102</v>
      </c>
      <c r="AH118" s="547" t="s">
        <v>102</v>
      </c>
      <c r="AI118" s="547" t="s">
        <v>102</v>
      </c>
      <c r="AJ118" s="547" t="s">
        <v>102</v>
      </c>
      <c r="AK118" s="547" t="s">
        <v>102</v>
      </c>
      <c r="AL118" s="547" t="s">
        <v>102</v>
      </c>
      <c r="AM118" s="547" t="s">
        <v>102</v>
      </c>
      <c r="AN118" s="547" t="s">
        <v>102</v>
      </c>
      <c r="AO118" s="547" t="s">
        <v>102</v>
      </c>
      <c r="AP118" s="547" t="s">
        <v>102</v>
      </c>
      <c r="AQ118" s="547" t="s">
        <v>102</v>
      </c>
      <c r="AR118" s="547" t="s">
        <v>102</v>
      </c>
      <c r="AS118" s="547" t="s">
        <v>102</v>
      </c>
      <c r="AT118" s="547" t="s">
        <v>102</v>
      </c>
      <c r="AU118" s="547" t="s">
        <v>102</v>
      </c>
      <c r="AV118" s="547" t="s">
        <v>102</v>
      </c>
      <c r="AW118" s="547" t="s">
        <v>102</v>
      </c>
      <c r="AX118" s="547" t="s">
        <v>102</v>
      </c>
      <c r="AY118" s="547" t="s">
        <v>102</v>
      </c>
      <c r="AZ118" s="547" t="s">
        <v>102</v>
      </c>
      <c r="BA118" s="547" t="s">
        <v>102</v>
      </c>
      <c r="BB118" s="547" t="s">
        <v>102</v>
      </c>
      <c r="BC118" s="547" t="s">
        <v>102</v>
      </c>
      <c r="BD118" s="547" t="s">
        <v>102</v>
      </c>
      <c r="BE118" s="547" t="s">
        <v>102</v>
      </c>
      <c r="BF118" s="547" t="s">
        <v>102</v>
      </c>
      <c r="BG118" s="547" t="s">
        <v>102</v>
      </c>
      <c r="BH118" s="547" t="s">
        <v>102</v>
      </c>
      <c r="BI118" s="547" t="s">
        <v>102</v>
      </c>
      <c r="BJ118" s="547" t="s">
        <v>102</v>
      </c>
      <c r="BK118" s="547" t="s">
        <v>102</v>
      </c>
      <c r="BL118" s="547" t="s">
        <v>102</v>
      </c>
      <c r="BM118" s="547" t="s">
        <v>102</v>
      </c>
      <c r="BN118" s="547" t="s">
        <v>102</v>
      </c>
      <c r="BO118" s="547" t="s">
        <v>102</v>
      </c>
      <c r="BP118" s="547" t="s">
        <v>102</v>
      </c>
      <c r="BQ118" s="547" t="s">
        <v>102</v>
      </c>
      <c r="BR118" s="547" t="s">
        <v>102</v>
      </c>
      <c r="BS118" s="547" t="s">
        <v>102</v>
      </c>
      <c r="BT118" s="547" t="s">
        <v>102</v>
      </c>
      <c r="BU118" s="547" t="s">
        <v>102</v>
      </c>
      <c r="BV118" s="547" t="s">
        <v>102</v>
      </c>
      <c r="BW118" s="547" t="s">
        <v>102</v>
      </c>
      <c r="BX118" s="547" t="s">
        <v>102</v>
      </c>
      <c r="BY118" s="547" t="s">
        <v>102</v>
      </c>
      <c r="BZ118" s="547" t="s">
        <v>102</v>
      </c>
      <c r="CA118" s="547" t="s">
        <v>102</v>
      </c>
      <c r="CB118" s="547" t="s">
        <v>102</v>
      </c>
      <c r="CC118" s="547" t="s">
        <v>102</v>
      </c>
      <c r="CD118" s="547" t="s">
        <v>102</v>
      </c>
      <c r="CE118" s="547" t="s">
        <v>102</v>
      </c>
      <c r="CF118" s="547" t="s">
        <v>102</v>
      </c>
      <c r="CG118" s="547" t="s">
        <v>102</v>
      </c>
      <c r="CH118" s="547" t="s">
        <v>102</v>
      </c>
      <c r="CI118" s="547" t="s">
        <v>102</v>
      </c>
      <c r="CJ118" s="547" t="s">
        <v>102</v>
      </c>
      <c r="CK118" s="547" t="s">
        <v>102</v>
      </c>
      <c r="CL118" s="547" t="s">
        <v>102</v>
      </c>
      <c r="CM118" s="547" t="s">
        <v>102</v>
      </c>
      <c r="CN118" s="547" t="s">
        <v>102</v>
      </c>
      <c r="CO118" s="547" t="s">
        <v>102</v>
      </c>
      <c r="CP118" s="547" t="s">
        <v>102</v>
      </c>
      <c r="CQ118" s="547" t="s">
        <v>102</v>
      </c>
      <c r="CR118" s="547" t="s">
        <v>102</v>
      </c>
      <c r="CS118" s="547" t="s">
        <v>102</v>
      </c>
      <c r="CT118" s="547" t="s">
        <v>102</v>
      </c>
      <c r="CU118" s="547" t="s">
        <v>102</v>
      </c>
      <c r="CV118" s="547" t="s">
        <v>102</v>
      </c>
      <c r="CW118" s="547" t="s">
        <v>102</v>
      </c>
      <c r="CX118" s="547" t="s">
        <v>102</v>
      </c>
      <c r="CY118" s="547" t="s">
        <v>102</v>
      </c>
      <c r="CZ118" s="547" t="s">
        <v>102</v>
      </c>
      <c r="DA118" s="547" t="s">
        <v>102</v>
      </c>
      <c r="DB118" s="547" t="s">
        <v>102</v>
      </c>
      <c r="DC118" s="547" t="s">
        <v>102</v>
      </c>
      <c r="DD118" s="547" t="s">
        <v>102</v>
      </c>
      <c r="DE118" s="547" t="s">
        <v>102</v>
      </c>
      <c r="DF118" s="547" t="s">
        <v>102</v>
      </c>
      <c r="DG118" s="547" t="s">
        <v>102</v>
      </c>
      <c r="DH118" s="547" t="s">
        <v>102</v>
      </c>
      <c r="DI118" s="547" t="s">
        <v>102</v>
      </c>
      <c r="DJ118" s="547" t="s">
        <v>102</v>
      </c>
      <c r="DK118" s="547" t="s">
        <v>102</v>
      </c>
      <c r="DL118" s="547" t="s">
        <v>102</v>
      </c>
      <c r="DM118" s="547" t="s">
        <v>102</v>
      </c>
      <c r="DN118" s="547" t="s">
        <v>102</v>
      </c>
      <c r="DO118" s="547" t="s">
        <v>102</v>
      </c>
      <c r="DP118" s="547" t="s">
        <v>102</v>
      </c>
      <c r="DQ118" s="547" t="s">
        <v>102</v>
      </c>
      <c r="DR118" s="547" t="s">
        <v>102</v>
      </c>
      <c r="DS118" s="547" t="s">
        <v>102</v>
      </c>
      <c r="DT118" s="547" t="s">
        <v>102</v>
      </c>
      <c r="DU118" s="547" t="s">
        <v>102</v>
      </c>
      <c r="DV118" s="547" t="s">
        <v>102</v>
      </c>
      <c r="DW118" s="547" t="s">
        <v>102</v>
      </c>
      <c r="DX118" s="547" t="s">
        <v>102</v>
      </c>
      <c r="DY118" s="547" t="s">
        <v>102</v>
      </c>
      <c r="DZ118" s="547" t="s">
        <v>102</v>
      </c>
      <c r="EA118" s="547" t="s">
        <v>102</v>
      </c>
      <c r="EB118" s="547" t="s">
        <v>102</v>
      </c>
      <c r="EC118" s="547" t="s">
        <v>102</v>
      </c>
      <c r="ED118" s="547" t="s">
        <v>102</v>
      </c>
      <c r="EE118" s="547" t="s">
        <v>102</v>
      </c>
      <c r="EF118" s="547" t="s">
        <v>102</v>
      </c>
      <c r="EG118" s="547" t="s">
        <v>102</v>
      </c>
      <c r="EH118" s="547" t="s">
        <v>102</v>
      </c>
      <c r="EI118" s="547" t="s">
        <v>102</v>
      </c>
      <c r="EJ118" s="547" t="s">
        <v>102</v>
      </c>
      <c r="EK118" s="547" t="s">
        <v>102</v>
      </c>
      <c r="EL118" s="547" t="s">
        <v>102</v>
      </c>
      <c r="EM118" s="547" t="s">
        <v>102</v>
      </c>
      <c r="EN118" s="547" t="s">
        <v>102</v>
      </c>
      <c r="EO118" s="547" t="s">
        <v>102</v>
      </c>
      <c r="EP118" s="547" t="s">
        <v>102</v>
      </c>
      <c r="EQ118" s="547" t="s">
        <v>102</v>
      </c>
      <c r="ER118" s="547" t="s">
        <v>102</v>
      </c>
      <c r="ES118" s="547" t="s">
        <v>102</v>
      </c>
      <c r="ET118" s="547" t="s">
        <v>102</v>
      </c>
      <c r="EU118" s="547" t="s">
        <v>102</v>
      </c>
      <c r="EV118" s="547" t="s">
        <v>102</v>
      </c>
      <c r="EW118" s="547" t="s">
        <v>102</v>
      </c>
      <c r="EX118" s="547" t="s">
        <v>102</v>
      </c>
      <c r="EY118" s="547" t="s">
        <v>102</v>
      </c>
      <c r="EZ118" s="547" t="s">
        <v>102</v>
      </c>
      <c r="FA118" s="547" t="s">
        <v>102</v>
      </c>
      <c r="FB118" s="547" t="s">
        <v>102</v>
      </c>
      <c r="FC118" s="547" t="s">
        <v>102</v>
      </c>
      <c r="FD118" s="547" t="s">
        <v>102</v>
      </c>
      <c r="FE118" s="547" t="s">
        <v>102</v>
      </c>
      <c r="FF118" s="547" t="s">
        <v>102</v>
      </c>
      <c r="FG118" s="547" t="s">
        <v>102</v>
      </c>
      <c r="FH118" s="547" t="s">
        <v>102</v>
      </c>
      <c r="FI118" s="547" t="s">
        <v>102</v>
      </c>
      <c r="FJ118" s="547" t="s">
        <v>102</v>
      </c>
      <c r="FK118" s="547" t="s">
        <v>102</v>
      </c>
      <c r="FL118" s="547" t="s">
        <v>102</v>
      </c>
      <c r="FM118" s="547" t="s">
        <v>102</v>
      </c>
      <c r="FN118" s="547" t="s">
        <v>102</v>
      </c>
      <c r="FO118" s="547" t="s">
        <v>102</v>
      </c>
      <c r="FP118" s="547" t="s">
        <v>102</v>
      </c>
      <c r="FQ118" s="547" t="s">
        <v>102</v>
      </c>
      <c r="FR118" s="547" t="s">
        <v>102</v>
      </c>
      <c r="FS118" s="547" t="s">
        <v>102</v>
      </c>
      <c r="FT118" s="547" t="s">
        <v>102</v>
      </c>
      <c r="FU118" s="547" t="s">
        <v>102</v>
      </c>
      <c r="FV118" s="547" t="s">
        <v>102</v>
      </c>
    </row>
    <row r="119" spans="1:178" hidden="1" x14ac:dyDescent="0.15">
      <c r="A119" s="547">
        <v>4094016</v>
      </c>
      <c r="B119" s="547" t="s">
        <v>102</v>
      </c>
      <c r="C119" s="547" t="s">
        <v>102</v>
      </c>
      <c r="D119" s="547" t="s">
        <v>102</v>
      </c>
      <c r="E119" s="547" t="s">
        <v>102</v>
      </c>
      <c r="F119" s="547" t="s">
        <v>102</v>
      </c>
      <c r="G119" s="547" t="s">
        <v>102</v>
      </c>
      <c r="H119" s="547" t="s">
        <v>102</v>
      </c>
      <c r="I119" s="547" t="s">
        <v>102</v>
      </c>
      <c r="J119" s="547" t="s">
        <v>102</v>
      </c>
      <c r="K119" s="547" t="s">
        <v>102</v>
      </c>
      <c r="L119" s="547" t="s">
        <v>102</v>
      </c>
      <c r="M119" s="547" t="s">
        <v>102</v>
      </c>
      <c r="N119" s="547" t="s">
        <v>102</v>
      </c>
      <c r="O119" s="547" t="s">
        <v>102</v>
      </c>
      <c r="P119" s="547" t="s">
        <v>102</v>
      </c>
      <c r="Q119" s="547" t="s">
        <v>102</v>
      </c>
      <c r="R119" s="547" t="s">
        <v>102</v>
      </c>
      <c r="S119" s="547" t="s">
        <v>102</v>
      </c>
      <c r="T119" s="547" t="s">
        <v>102</v>
      </c>
      <c r="U119" s="547" t="s">
        <v>102</v>
      </c>
      <c r="V119" s="547" t="s">
        <v>102</v>
      </c>
      <c r="W119" s="547" t="s">
        <v>102</v>
      </c>
      <c r="X119" s="547" t="s">
        <v>102</v>
      </c>
      <c r="Y119" s="547" t="s">
        <v>102</v>
      </c>
      <c r="Z119" s="547" t="s">
        <v>102</v>
      </c>
      <c r="AA119" s="547" t="s">
        <v>102</v>
      </c>
      <c r="AB119" s="547" t="s">
        <v>102</v>
      </c>
      <c r="AC119" s="547" t="s">
        <v>102</v>
      </c>
      <c r="AD119" s="547" t="s">
        <v>102</v>
      </c>
      <c r="AE119" s="547" t="s">
        <v>102</v>
      </c>
      <c r="AF119" s="547" t="s">
        <v>102</v>
      </c>
      <c r="AG119" s="547" t="s">
        <v>102</v>
      </c>
      <c r="AH119" s="547" t="s">
        <v>102</v>
      </c>
      <c r="AI119" s="547" t="s">
        <v>102</v>
      </c>
      <c r="AJ119" s="547" t="s">
        <v>102</v>
      </c>
      <c r="AK119" s="547" t="s">
        <v>102</v>
      </c>
      <c r="AL119" s="547" t="s">
        <v>102</v>
      </c>
      <c r="AM119" s="547" t="s">
        <v>102</v>
      </c>
      <c r="AN119" s="547" t="s">
        <v>102</v>
      </c>
      <c r="AO119" s="547" t="s">
        <v>102</v>
      </c>
      <c r="AP119" s="547" t="s">
        <v>102</v>
      </c>
      <c r="AQ119" s="547" t="s">
        <v>102</v>
      </c>
      <c r="AR119" s="547" t="s">
        <v>102</v>
      </c>
      <c r="AS119" s="547" t="s">
        <v>102</v>
      </c>
      <c r="AT119" s="547" t="s">
        <v>102</v>
      </c>
      <c r="AU119" s="547" t="s">
        <v>102</v>
      </c>
      <c r="AV119" s="547" t="s">
        <v>102</v>
      </c>
      <c r="AW119" s="547" t="s">
        <v>102</v>
      </c>
      <c r="AX119" s="547" t="s">
        <v>102</v>
      </c>
      <c r="AY119" s="547" t="s">
        <v>102</v>
      </c>
      <c r="AZ119" s="547" t="s">
        <v>102</v>
      </c>
      <c r="BA119" s="547" t="s">
        <v>102</v>
      </c>
      <c r="BB119" s="547" t="s">
        <v>102</v>
      </c>
      <c r="BC119" s="547" t="s">
        <v>102</v>
      </c>
      <c r="BD119" s="547" t="s">
        <v>102</v>
      </c>
      <c r="BE119" s="547" t="s">
        <v>102</v>
      </c>
      <c r="BF119" s="547" t="s">
        <v>102</v>
      </c>
      <c r="BG119" s="547" t="s">
        <v>102</v>
      </c>
      <c r="BH119" s="547" t="s">
        <v>102</v>
      </c>
      <c r="BI119" s="547" t="s">
        <v>102</v>
      </c>
      <c r="BJ119" s="547" t="s">
        <v>102</v>
      </c>
      <c r="BK119" s="547" t="s">
        <v>102</v>
      </c>
      <c r="BL119" s="547" t="s">
        <v>102</v>
      </c>
      <c r="BM119" s="547" t="s">
        <v>102</v>
      </c>
      <c r="BN119" s="547" t="s">
        <v>102</v>
      </c>
      <c r="BO119" s="547" t="s">
        <v>102</v>
      </c>
      <c r="BP119" s="547" t="s">
        <v>102</v>
      </c>
      <c r="BQ119" s="547" t="s">
        <v>102</v>
      </c>
      <c r="BR119" s="547" t="s">
        <v>102</v>
      </c>
      <c r="BS119" s="547" t="s">
        <v>102</v>
      </c>
      <c r="BT119" s="547" t="s">
        <v>102</v>
      </c>
      <c r="BU119" s="547" t="s">
        <v>102</v>
      </c>
      <c r="BV119" s="547" t="s">
        <v>102</v>
      </c>
      <c r="BW119" s="547" t="s">
        <v>102</v>
      </c>
      <c r="BX119" s="547" t="s">
        <v>102</v>
      </c>
      <c r="BY119" s="547" t="s">
        <v>102</v>
      </c>
      <c r="BZ119" s="547" t="s">
        <v>102</v>
      </c>
      <c r="CA119" s="547" t="s">
        <v>102</v>
      </c>
      <c r="CB119" s="547" t="s">
        <v>102</v>
      </c>
      <c r="CC119" s="547" t="s">
        <v>102</v>
      </c>
      <c r="CD119" s="547" t="s">
        <v>102</v>
      </c>
      <c r="CE119" s="547" t="s">
        <v>102</v>
      </c>
      <c r="CF119" s="547" t="s">
        <v>102</v>
      </c>
      <c r="CG119" s="547" t="s">
        <v>102</v>
      </c>
      <c r="CH119" s="547" t="s">
        <v>102</v>
      </c>
      <c r="CI119" s="547" t="s">
        <v>102</v>
      </c>
      <c r="CJ119" s="547" t="s">
        <v>102</v>
      </c>
      <c r="CK119" s="547" t="s">
        <v>102</v>
      </c>
      <c r="CL119" s="547" t="s">
        <v>102</v>
      </c>
      <c r="CM119" s="547" t="s">
        <v>102</v>
      </c>
      <c r="CN119" s="547" t="s">
        <v>102</v>
      </c>
      <c r="CO119" s="547" t="s">
        <v>102</v>
      </c>
      <c r="CP119" s="547" t="s">
        <v>102</v>
      </c>
      <c r="CQ119" s="547" t="s">
        <v>102</v>
      </c>
      <c r="CR119" s="547" t="s">
        <v>102</v>
      </c>
      <c r="CS119" s="547" t="s">
        <v>102</v>
      </c>
      <c r="CT119" s="547" t="s">
        <v>102</v>
      </c>
      <c r="CU119" s="547" t="s">
        <v>102</v>
      </c>
      <c r="CV119" s="547" t="s">
        <v>102</v>
      </c>
      <c r="CW119" s="547" t="s">
        <v>102</v>
      </c>
      <c r="CX119" s="547" t="s">
        <v>102</v>
      </c>
      <c r="CY119" s="547" t="s">
        <v>102</v>
      </c>
      <c r="CZ119" s="547" t="s">
        <v>102</v>
      </c>
      <c r="DA119" s="547" t="s">
        <v>102</v>
      </c>
      <c r="DB119" s="547" t="s">
        <v>102</v>
      </c>
      <c r="DC119" s="547" t="s">
        <v>102</v>
      </c>
      <c r="DD119" s="547" t="s">
        <v>102</v>
      </c>
      <c r="DE119" s="547" t="s">
        <v>102</v>
      </c>
      <c r="DF119" s="547" t="s">
        <v>102</v>
      </c>
      <c r="DG119" s="547" t="s">
        <v>102</v>
      </c>
      <c r="DH119" s="547" t="s">
        <v>102</v>
      </c>
      <c r="DI119" s="547" t="s">
        <v>102</v>
      </c>
      <c r="DJ119" s="547" t="s">
        <v>102</v>
      </c>
      <c r="DK119" s="547" t="s">
        <v>102</v>
      </c>
      <c r="DL119" s="547" t="s">
        <v>102</v>
      </c>
      <c r="DM119" s="547" t="s">
        <v>102</v>
      </c>
      <c r="DN119" s="547" t="s">
        <v>102</v>
      </c>
      <c r="DO119" s="547" t="s">
        <v>102</v>
      </c>
      <c r="DP119" s="547" t="s">
        <v>102</v>
      </c>
      <c r="DQ119" s="547" t="s">
        <v>102</v>
      </c>
      <c r="DR119" s="547" t="s">
        <v>102</v>
      </c>
      <c r="DS119" s="547" t="s">
        <v>102</v>
      </c>
      <c r="DT119" s="547" t="s">
        <v>102</v>
      </c>
      <c r="DU119" s="547" t="s">
        <v>102</v>
      </c>
      <c r="DV119" s="547" t="s">
        <v>102</v>
      </c>
      <c r="DW119" s="547" t="s">
        <v>102</v>
      </c>
      <c r="DX119" s="547" t="s">
        <v>102</v>
      </c>
      <c r="DY119" s="547" t="s">
        <v>102</v>
      </c>
      <c r="DZ119" s="547" t="s">
        <v>102</v>
      </c>
      <c r="EA119" s="547" t="s">
        <v>102</v>
      </c>
      <c r="EB119" s="547" t="s">
        <v>102</v>
      </c>
      <c r="EC119" s="547" t="s">
        <v>102</v>
      </c>
      <c r="ED119" s="547" t="s">
        <v>102</v>
      </c>
      <c r="EE119" s="547" t="s">
        <v>102</v>
      </c>
      <c r="EF119" s="547" t="s">
        <v>102</v>
      </c>
      <c r="EG119" s="547" t="s">
        <v>102</v>
      </c>
      <c r="EH119" s="547" t="s">
        <v>102</v>
      </c>
      <c r="EI119" s="547" t="s">
        <v>102</v>
      </c>
      <c r="EJ119" s="547" t="s">
        <v>102</v>
      </c>
      <c r="EK119" s="547" t="s">
        <v>102</v>
      </c>
      <c r="EL119" s="547" t="s">
        <v>102</v>
      </c>
      <c r="EM119" s="547" t="s">
        <v>102</v>
      </c>
      <c r="EN119" s="547" t="s">
        <v>102</v>
      </c>
      <c r="EO119" s="547" t="s">
        <v>102</v>
      </c>
      <c r="EP119" s="547" t="s">
        <v>102</v>
      </c>
      <c r="EQ119" s="547" t="s">
        <v>102</v>
      </c>
      <c r="ER119" s="547" t="s">
        <v>102</v>
      </c>
      <c r="ES119" s="547" t="s">
        <v>102</v>
      </c>
      <c r="ET119" s="547" t="s">
        <v>102</v>
      </c>
      <c r="EU119" s="547" t="s">
        <v>102</v>
      </c>
      <c r="EV119" s="547" t="s">
        <v>102</v>
      </c>
      <c r="EW119" s="547" t="s">
        <v>102</v>
      </c>
      <c r="EX119" s="547" t="s">
        <v>102</v>
      </c>
      <c r="EY119" s="547" t="s">
        <v>102</v>
      </c>
      <c r="EZ119" s="547" t="s">
        <v>102</v>
      </c>
      <c r="FA119" s="547" t="s">
        <v>102</v>
      </c>
      <c r="FB119" s="547" t="s">
        <v>102</v>
      </c>
      <c r="FC119" s="547" t="s">
        <v>102</v>
      </c>
      <c r="FD119" s="547" t="s">
        <v>102</v>
      </c>
      <c r="FE119" s="547" t="s">
        <v>102</v>
      </c>
      <c r="FF119" s="547" t="s">
        <v>102</v>
      </c>
      <c r="FG119" s="547" t="s">
        <v>102</v>
      </c>
      <c r="FH119" s="547" t="s">
        <v>102</v>
      </c>
      <c r="FI119" s="547" t="s">
        <v>102</v>
      </c>
      <c r="FJ119" s="547" t="s">
        <v>102</v>
      </c>
      <c r="FK119" s="547" t="s">
        <v>102</v>
      </c>
      <c r="FL119" s="547" t="s">
        <v>102</v>
      </c>
      <c r="FM119" s="547" t="s">
        <v>102</v>
      </c>
      <c r="FN119" s="547" t="s">
        <v>102</v>
      </c>
      <c r="FO119" s="547" t="s">
        <v>102</v>
      </c>
      <c r="FP119" s="547" t="s">
        <v>102</v>
      </c>
      <c r="FQ119" s="547" t="s">
        <v>102</v>
      </c>
      <c r="FR119" s="547" t="s">
        <v>102</v>
      </c>
      <c r="FS119" s="547" t="s">
        <v>102</v>
      </c>
      <c r="FT119" s="547" t="s">
        <v>102</v>
      </c>
      <c r="FU119" s="547" t="s">
        <v>102</v>
      </c>
      <c r="FV119" s="547" t="s">
        <v>102</v>
      </c>
    </row>
    <row r="120" spans="1:178" hidden="1" x14ac:dyDescent="0.15">
      <c r="A120" s="547">
        <v>4074457</v>
      </c>
      <c r="B120" s="547" t="s">
        <v>21842</v>
      </c>
      <c r="C120" s="547" t="s">
        <v>21843</v>
      </c>
      <c r="D120" s="547">
        <v>0</v>
      </c>
      <c r="E120" s="547">
        <v>0</v>
      </c>
      <c r="F120" s="547">
        <v>0</v>
      </c>
      <c r="G120" s="547">
        <v>0</v>
      </c>
      <c r="H120" s="547">
        <v>0</v>
      </c>
      <c r="I120" s="547">
        <v>0</v>
      </c>
      <c r="J120" s="547">
        <v>0</v>
      </c>
      <c r="K120" s="547">
        <v>0</v>
      </c>
      <c r="L120" s="547">
        <v>0</v>
      </c>
      <c r="M120" s="547">
        <v>0</v>
      </c>
      <c r="N120" s="547">
        <v>0</v>
      </c>
      <c r="O120" s="547">
        <v>0</v>
      </c>
      <c r="P120" s="547">
        <v>0</v>
      </c>
      <c r="Q120" s="547">
        <v>0</v>
      </c>
      <c r="R120" s="547">
        <v>0</v>
      </c>
      <c r="S120" s="547">
        <v>0</v>
      </c>
      <c r="T120" s="547">
        <v>0</v>
      </c>
      <c r="U120" s="547">
        <v>0</v>
      </c>
      <c r="V120" s="547">
        <v>0</v>
      </c>
      <c r="W120" s="547">
        <v>0</v>
      </c>
      <c r="X120" s="547">
        <v>0</v>
      </c>
      <c r="Y120" s="547">
        <v>0</v>
      </c>
      <c r="Z120" s="547">
        <v>0</v>
      </c>
      <c r="AA120" s="547">
        <v>0</v>
      </c>
      <c r="AB120" s="547">
        <v>0</v>
      </c>
      <c r="AC120" s="547">
        <v>0</v>
      </c>
      <c r="AD120" s="547">
        <v>0</v>
      </c>
      <c r="AE120" s="547">
        <v>0</v>
      </c>
      <c r="AF120" s="547">
        <v>0</v>
      </c>
      <c r="AG120" s="547">
        <v>0</v>
      </c>
      <c r="AH120" s="547">
        <v>0</v>
      </c>
      <c r="AI120" s="547">
        <v>0</v>
      </c>
      <c r="AJ120" s="547">
        <v>0</v>
      </c>
      <c r="AK120" s="547">
        <v>0</v>
      </c>
      <c r="AL120" s="547">
        <v>0</v>
      </c>
      <c r="AM120" s="547">
        <v>0</v>
      </c>
      <c r="AN120" s="547">
        <v>0</v>
      </c>
      <c r="AO120" s="547">
        <v>0</v>
      </c>
      <c r="AP120" s="547">
        <v>0</v>
      </c>
      <c r="AQ120" s="547">
        <v>0</v>
      </c>
      <c r="AR120" s="547">
        <v>0</v>
      </c>
      <c r="AS120" s="547">
        <v>0</v>
      </c>
      <c r="AT120" s="547">
        <v>0</v>
      </c>
      <c r="AU120" s="547">
        <v>0</v>
      </c>
      <c r="AV120" s="547">
        <v>0</v>
      </c>
      <c r="AW120" s="547">
        <v>0</v>
      </c>
      <c r="AX120" s="547">
        <v>0</v>
      </c>
      <c r="AY120" s="547">
        <v>0</v>
      </c>
      <c r="AZ120" s="547">
        <v>0</v>
      </c>
      <c r="BA120" s="547">
        <v>0</v>
      </c>
      <c r="BB120" s="547">
        <v>0</v>
      </c>
      <c r="BC120" s="547">
        <v>0</v>
      </c>
      <c r="BD120" s="547">
        <v>0</v>
      </c>
      <c r="BE120" s="547">
        <v>0</v>
      </c>
      <c r="BF120" s="547">
        <v>0</v>
      </c>
      <c r="BG120" s="547">
        <v>0</v>
      </c>
      <c r="BH120" s="547">
        <v>0</v>
      </c>
      <c r="BI120" s="547">
        <v>0</v>
      </c>
      <c r="BJ120" s="547">
        <v>0</v>
      </c>
      <c r="BK120" s="547">
        <v>0</v>
      </c>
      <c r="BL120" s="547">
        <v>0</v>
      </c>
      <c r="BM120" s="547">
        <v>0</v>
      </c>
      <c r="BN120" s="547">
        <v>0</v>
      </c>
      <c r="BO120" s="547">
        <v>0</v>
      </c>
      <c r="BP120" s="547">
        <v>0</v>
      </c>
      <c r="BQ120" s="547">
        <v>0</v>
      </c>
      <c r="BR120" s="547">
        <v>0</v>
      </c>
      <c r="BS120" s="547">
        <v>0</v>
      </c>
      <c r="BT120" s="547">
        <v>0</v>
      </c>
      <c r="BU120" s="547">
        <v>0</v>
      </c>
      <c r="BV120" s="547">
        <v>0</v>
      </c>
      <c r="BW120" s="547">
        <v>0</v>
      </c>
      <c r="BX120" s="547">
        <v>0</v>
      </c>
      <c r="BY120" s="547">
        <v>0</v>
      </c>
      <c r="BZ120" s="547">
        <v>0</v>
      </c>
      <c r="CA120" s="547">
        <v>0</v>
      </c>
      <c r="CB120" s="547">
        <v>0</v>
      </c>
      <c r="CC120" s="547">
        <v>0</v>
      </c>
      <c r="CD120" s="547">
        <v>0</v>
      </c>
      <c r="CE120" s="547">
        <v>0</v>
      </c>
      <c r="CF120" s="547">
        <v>0</v>
      </c>
      <c r="CG120" s="547">
        <v>0</v>
      </c>
      <c r="CH120" s="547">
        <v>0</v>
      </c>
      <c r="CI120" s="547">
        <v>0</v>
      </c>
      <c r="CJ120" s="547">
        <v>0</v>
      </c>
      <c r="CK120" s="547">
        <v>0</v>
      </c>
      <c r="CL120" s="547">
        <v>0</v>
      </c>
      <c r="CM120" s="547">
        <v>0</v>
      </c>
      <c r="CN120" s="547">
        <v>0</v>
      </c>
      <c r="CO120" s="547">
        <v>0</v>
      </c>
      <c r="CP120" s="547">
        <v>0</v>
      </c>
      <c r="CQ120" s="547">
        <v>0</v>
      </c>
      <c r="CR120" s="547">
        <v>0</v>
      </c>
      <c r="CS120" s="547">
        <v>0</v>
      </c>
      <c r="CT120" s="547">
        <v>0</v>
      </c>
      <c r="CU120" s="547">
        <v>0</v>
      </c>
      <c r="CV120" s="547">
        <v>0</v>
      </c>
      <c r="CW120" s="547">
        <v>0</v>
      </c>
      <c r="CX120" s="547">
        <v>0</v>
      </c>
      <c r="CY120" s="547">
        <v>0</v>
      </c>
      <c r="CZ120" s="547">
        <v>0</v>
      </c>
      <c r="DA120" s="547">
        <v>0</v>
      </c>
      <c r="DB120" s="547">
        <v>0</v>
      </c>
      <c r="DC120" s="547">
        <v>0</v>
      </c>
      <c r="DD120" s="547">
        <v>0</v>
      </c>
      <c r="DE120" s="547">
        <v>0</v>
      </c>
      <c r="DF120" s="547">
        <v>0</v>
      </c>
      <c r="DG120" s="547">
        <v>0</v>
      </c>
      <c r="DH120" s="547">
        <v>0</v>
      </c>
      <c r="DI120" s="547">
        <v>0</v>
      </c>
      <c r="DJ120" s="547">
        <v>0</v>
      </c>
      <c r="DK120" s="547">
        <v>0</v>
      </c>
      <c r="DL120" s="547">
        <v>0</v>
      </c>
      <c r="DM120" s="547">
        <v>0</v>
      </c>
      <c r="DN120" s="547">
        <v>0</v>
      </c>
      <c r="DO120" s="547">
        <v>0</v>
      </c>
      <c r="DP120" s="547">
        <v>0</v>
      </c>
      <c r="DQ120" s="547">
        <v>0</v>
      </c>
      <c r="DR120" s="547">
        <v>0</v>
      </c>
      <c r="DS120" s="547">
        <v>0</v>
      </c>
      <c r="DT120" s="547">
        <v>0</v>
      </c>
      <c r="DU120" s="547">
        <v>0</v>
      </c>
      <c r="DV120" s="547">
        <v>0</v>
      </c>
      <c r="DW120" s="547">
        <v>0</v>
      </c>
      <c r="DX120" s="547">
        <v>0</v>
      </c>
      <c r="DY120" s="547">
        <v>0</v>
      </c>
      <c r="DZ120" s="547">
        <v>0</v>
      </c>
      <c r="EA120" s="547">
        <v>0</v>
      </c>
      <c r="EB120" s="547">
        <v>0</v>
      </c>
      <c r="EC120" s="547">
        <v>0</v>
      </c>
      <c r="ED120" s="547">
        <v>0</v>
      </c>
      <c r="EE120" s="547">
        <v>0</v>
      </c>
      <c r="EF120" s="547">
        <v>0</v>
      </c>
      <c r="EG120" s="547">
        <v>0</v>
      </c>
      <c r="EH120" s="547">
        <v>0</v>
      </c>
      <c r="EI120" s="547">
        <v>0</v>
      </c>
      <c r="EJ120" s="547">
        <v>0</v>
      </c>
      <c r="EK120" s="547">
        <v>0</v>
      </c>
      <c r="EL120" s="547">
        <v>0</v>
      </c>
      <c r="EM120" s="547">
        <v>0</v>
      </c>
      <c r="EN120" s="547">
        <v>0</v>
      </c>
      <c r="EO120" s="547">
        <v>0</v>
      </c>
      <c r="EP120" s="547">
        <v>0</v>
      </c>
      <c r="EQ120" s="547">
        <v>0</v>
      </c>
      <c r="ER120" s="547">
        <v>0</v>
      </c>
      <c r="ES120" s="547">
        <v>0</v>
      </c>
      <c r="ET120" s="547">
        <v>0</v>
      </c>
      <c r="EU120" s="547">
        <v>0</v>
      </c>
      <c r="EV120" s="547">
        <v>0</v>
      </c>
      <c r="EW120" s="547">
        <v>0</v>
      </c>
      <c r="EX120" s="547">
        <v>0</v>
      </c>
      <c r="EY120" s="547">
        <v>0</v>
      </c>
      <c r="EZ120" s="547">
        <v>0</v>
      </c>
      <c r="FA120" s="547">
        <v>0</v>
      </c>
      <c r="FB120" s="547">
        <v>0</v>
      </c>
      <c r="FC120" s="547">
        <v>0</v>
      </c>
      <c r="FD120" s="547">
        <v>0</v>
      </c>
      <c r="FE120" s="547">
        <v>0</v>
      </c>
      <c r="FF120" s="547">
        <v>0</v>
      </c>
      <c r="FG120" s="547">
        <v>0</v>
      </c>
      <c r="FH120" s="547">
        <v>0</v>
      </c>
      <c r="FI120" s="547">
        <v>0</v>
      </c>
      <c r="FJ120" s="547">
        <v>0</v>
      </c>
      <c r="FK120" s="547">
        <v>0</v>
      </c>
      <c r="FL120" s="547">
        <v>0</v>
      </c>
      <c r="FM120" s="547">
        <v>0</v>
      </c>
      <c r="FN120" s="547">
        <v>0</v>
      </c>
      <c r="FO120" s="547">
        <v>0</v>
      </c>
      <c r="FP120" s="547">
        <v>0</v>
      </c>
      <c r="FQ120" s="547">
        <v>0</v>
      </c>
      <c r="FR120" s="547">
        <v>0</v>
      </c>
      <c r="FS120" s="547">
        <v>0</v>
      </c>
      <c r="FT120" s="547">
        <v>0</v>
      </c>
      <c r="FU120" s="547">
        <v>0</v>
      </c>
      <c r="FV120" s="547">
        <v>0</v>
      </c>
    </row>
    <row r="121" spans="1:178" hidden="1" x14ac:dyDescent="0.15">
      <c r="A121" s="547">
        <v>4087060</v>
      </c>
      <c r="B121" s="547" t="s">
        <v>1892</v>
      </c>
      <c r="C121" s="547" t="s">
        <v>102</v>
      </c>
      <c r="D121" s="547" t="s">
        <v>21844</v>
      </c>
      <c r="E121" s="547">
        <v>0</v>
      </c>
      <c r="F121" s="547">
        <v>0</v>
      </c>
      <c r="G121" s="547">
        <v>0</v>
      </c>
      <c r="H121" s="547">
        <v>0</v>
      </c>
      <c r="I121" s="547">
        <v>0</v>
      </c>
      <c r="J121" s="547">
        <v>0</v>
      </c>
      <c r="K121" s="547">
        <v>0</v>
      </c>
      <c r="L121" s="547">
        <v>0</v>
      </c>
      <c r="M121" s="547">
        <v>0</v>
      </c>
      <c r="N121" s="547">
        <v>0</v>
      </c>
      <c r="O121" s="547">
        <v>0</v>
      </c>
      <c r="P121" s="547">
        <v>0</v>
      </c>
      <c r="Q121" s="547">
        <v>0</v>
      </c>
      <c r="R121" s="547">
        <v>0</v>
      </c>
      <c r="S121" s="547">
        <v>0</v>
      </c>
      <c r="T121" s="547">
        <v>0</v>
      </c>
      <c r="U121" s="547">
        <v>0</v>
      </c>
      <c r="V121" s="547">
        <v>0</v>
      </c>
      <c r="W121" s="547">
        <v>0</v>
      </c>
      <c r="X121" s="547">
        <v>0</v>
      </c>
      <c r="Y121" s="547">
        <v>0</v>
      </c>
      <c r="Z121" s="547">
        <v>0</v>
      </c>
      <c r="AA121" s="547">
        <v>0</v>
      </c>
      <c r="AB121" s="547">
        <v>0</v>
      </c>
      <c r="AC121" s="547">
        <v>0</v>
      </c>
      <c r="AD121" s="547">
        <v>0</v>
      </c>
      <c r="AE121" s="547">
        <v>0</v>
      </c>
      <c r="AF121" s="547">
        <v>0</v>
      </c>
      <c r="AG121" s="547">
        <v>0</v>
      </c>
      <c r="AH121" s="547">
        <v>0</v>
      </c>
      <c r="AI121" s="547">
        <v>0</v>
      </c>
      <c r="AJ121" s="547">
        <v>0</v>
      </c>
      <c r="AK121" s="547">
        <v>0</v>
      </c>
      <c r="AL121" s="547">
        <v>0</v>
      </c>
      <c r="AM121" s="547">
        <v>0</v>
      </c>
      <c r="AN121" s="547">
        <v>0</v>
      </c>
      <c r="AO121" s="547">
        <v>0</v>
      </c>
      <c r="AP121" s="547">
        <v>0</v>
      </c>
      <c r="AQ121" s="547">
        <v>0</v>
      </c>
      <c r="AR121" s="547">
        <v>0</v>
      </c>
      <c r="AS121" s="547">
        <v>0</v>
      </c>
      <c r="AT121" s="547">
        <v>0</v>
      </c>
      <c r="AU121" s="547">
        <v>0</v>
      </c>
      <c r="AV121" s="547">
        <v>0</v>
      </c>
      <c r="AW121" s="547">
        <v>0</v>
      </c>
      <c r="AX121" s="547">
        <v>0</v>
      </c>
      <c r="AY121" s="547">
        <v>0</v>
      </c>
      <c r="AZ121" s="547">
        <v>0</v>
      </c>
      <c r="BA121" s="547">
        <v>0</v>
      </c>
      <c r="BB121" s="547">
        <v>0</v>
      </c>
      <c r="BC121" s="547">
        <v>0</v>
      </c>
      <c r="BD121" s="547">
        <v>0</v>
      </c>
      <c r="BE121" s="547">
        <v>0</v>
      </c>
      <c r="BF121" s="547">
        <v>0</v>
      </c>
      <c r="BG121" s="547">
        <v>0</v>
      </c>
      <c r="BH121" s="547">
        <v>0</v>
      </c>
      <c r="BI121" s="547">
        <v>0</v>
      </c>
      <c r="BJ121" s="547">
        <v>0</v>
      </c>
      <c r="BK121" s="547">
        <v>0</v>
      </c>
      <c r="BL121" s="547">
        <v>0</v>
      </c>
      <c r="BM121" s="547">
        <v>0</v>
      </c>
      <c r="BN121" s="547">
        <v>0</v>
      </c>
      <c r="BO121" s="547">
        <v>0</v>
      </c>
      <c r="BP121" s="547">
        <v>0</v>
      </c>
      <c r="BQ121" s="547">
        <v>0</v>
      </c>
      <c r="BR121" s="547">
        <v>0</v>
      </c>
      <c r="BS121" s="547">
        <v>0</v>
      </c>
      <c r="BT121" s="547">
        <v>0</v>
      </c>
      <c r="BU121" s="547">
        <v>0</v>
      </c>
      <c r="BV121" s="547">
        <v>0</v>
      </c>
      <c r="BW121" s="547">
        <v>0</v>
      </c>
      <c r="BX121" s="547">
        <v>0</v>
      </c>
      <c r="BY121" s="547">
        <v>0</v>
      </c>
      <c r="BZ121" s="547">
        <v>0</v>
      </c>
      <c r="CA121" s="547">
        <v>0</v>
      </c>
      <c r="CB121" s="547">
        <v>0</v>
      </c>
      <c r="CC121" s="547">
        <v>0</v>
      </c>
      <c r="CD121" s="547">
        <v>0</v>
      </c>
      <c r="CE121" s="547">
        <v>0</v>
      </c>
      <c r="CF121" s="547">
        <v>0</v>
      </c>
      <c r="CG121" s="547">
        <v>0</v>
      </c>
      <c r="CH121" s="547">
        <v>0</v>
      </c>
      <c r="CI121" s="547">
        <v>0</v>
      </c>
      <c r="CJ121" s="547">
        <v>0</v>
      </c>
      <c r="CK121" s="547">
        <v>0</v>
      </c>
      <c r="CL121" s="547">
        <v>0</v>
      </c>
      <c r="CM121" s="547">
        <v>0</v>
      </c>
      <c r="CN121" s="547">
        <v>0</v>
      </c>
      <c r="CO121" s="547">
        <v>0</v>
      </c>
      <c r="CP121" s="547">
        <v>0</v>
      </c>
      <c r="CQ121" s="547">
        <v>0</v>
      </c>
      <c r="CR121" s="547">
        <v>0</v>
      </c>
      <c r="CS121" s="547">
        <v>0</v>
      </c>
      <c r="CT121" s="547">
        <v>0</v>
      </c>
      <c r="CU121" s="547">
        <v>0</v>
      </c>
      <c r="CV121" s="547">
        <v>0</v>
      </c>
      <c r="CW121" s="547">
        <v>0</v>
      </c>
      <c r="CX121" s="547">
        <v>0</v>
      </c>
      <c r="CY121" s="547">
        <v>0</v>
      </c>
      <c r="CZ121" s="547">
        <v>0</v>
      </c>
      <c r="DA121" s="547">
        <v>0</v>
      </c>
      <c r="DB121" s="547">
        <v>0</v>
      </c>
      <c r="DC121" s="547">
        <v>0</v>
      </c>
      <c r="DD121" s="547">
        <v>0</v>
      </c>
      <c r="DE121" s="547">
        <v>0</v>
      </c>
      <c r="DF121" s="547">
        <v>0</v>
      </c>
      <c r="DG121" s="547">
        <v>0</v>
      </c>
      <c r="DH121" s="547">
        <v>0</v>
      </c>
      <c r="DI121" s="547">
        <v>0</v>
      </c>
      <c r="DJ121" s="547">
        <v>0</v>
      </c>
      <c r="DK121" s="547">
        <v>0</v>
      </c>
      <c r="DL121" s="547">
        <v>0</v>
      </c>
      <c r="DM121" s="547">
        <v>0</v>
      </c>
      <c r="DN121" s="547">
        <v>0</v>
      </c>
      <c r="DO121" s="547">
        <v>0</v>
      </c>
      <c r="DP121" s="547">
        <v>0</v>
      </c>
      <c r="DQ121" s="547">
        <v>0</v>
      </c>
      <c r="DR121" s="547">
        <v>0</v>
      </c>
      <c r="DS121" s="547">
        <v>0</v>
      </c>
      <c r="DT121" s="547">
        <v>0</v>
      </c>
      <c r="DU121" s="547">
        <v>0</v>
      </c>
      <c r="DV121" s="547">
        <v>0</v>
      </c>
      <c r="DW121" s="547">
        <v>0</v>
      </c>
      <c r="DX121" s="547">
        <v>0</v>
      </c>
      <c r="DY121" s="547">
        <v>0</v>
      </c>
      <c r="DZ121" s="547">
        <v>0</v>
      </c>
      <c r="EA121" s="547">
        <v>0</v>
      </c>
      <c r="EB121" s="547">
        <v>0</v>
      </c>
      <c r="EC121" s="547">
        <v>0</v>
      </c>
      <c r="ED121" s="547">
        <v>0</v>
      </c>
      <c r="EE121" s="547">
        <v>0</v>
      </c>
      <c r="EF121" s="547">
        <v>0</v>
      </c>
      <c r="EG121" s="547">
        <v>0</v>
      </c>
      <c r="EH121" s="547">
        <v>0</v>
      </c>
      <c r="EI121" s="547">
        <v>0</v>
      </c>
      <c r="EJ121" s="547">
        <v>0</v>
      </c>
      <c r="EK121" s="547">
        <v>0</v>
      </c>
      <c r="EL121" s="547">
        <v>0</v>
      </c>
      <c r="EM121" s="547">
        <v>0</v>
      </c>
      <c r="EN121" s="547">
        <v>0</v>
      </c>
      <c r="EO121" s="547">
        <v>0</v>
      </c>
      <c r="EP121" s="547">
        <v>0</v>
      </c>
      <c r="EQ121" s="547">
        <v>0</v>
      </c>
      <c r="ER121" s="547">
        <v>0</v>
      </c>
      <c r="ES121" s="547">
        <v>0</v>
      </c>
      <c r="ET121" s="547">
        <v>0</v>
      </c>
      <c r="EU121" s="547">
        <v>0</v>
      </c>
      <c r="EV121" s="547">
        <v>0</v>
      </c>
      <c r="EW121" s="547">
        <v>0</v>
      </c>
      <c r="EX121" s="547">
        <v>0</v>
      </c>
      <c r="EY121" s="547">
        <v>0</v>
      </c>
      <c r="EZ121" s="547">
        <v>0</v>
      </c>
      <c r="FA121" s="547">
        <v>0</v>
      </c>
      <c r="FB121" s="547">
        <v>0</v>
      </c>
      <c r="FC121" s="547">
        <v>0</v>
      </c>
      <c r="FD121" s="547">
        <v>0</v>
      </c>
      <c r="FE121" s="547">
        <v>0</v>
      </c>
      <c r="FF121" s="547">
        <v>0</v>
      </c>
      <c r="FG121" s="547">
        <v>0</v>
      </c>
      <c r="FH121" s="547">
        <v>0</v>
      </c>
      <c r="FI121" s="547">
        <v>0</v>
      </c>
      <c r="FJ121" s="547">
        <v>0</v>
      </c>
      <c r="FK121" s="547">
        <v>0</v>
      </c>
      <c r="FL121" s="547">
        <v>0</v>
      </c>
      <c r="FM121" s="547">
        <v>0</v>
      </c>
      <c r="FN121" s="547">
        <v>0</v>
      </c>
      <c r="FO121" s="547">
        <v>0</v>
      </c>
      <c r="FP121" s="547">
        <v>0</v>
      </c>
      <c r="FQ121" s="547">
        <v>0</v>
      </c>
      <c r="FR121" s="547">
        <v>0</v>
      </c>
      <c r="FS121" s="547">
        <v>0</v>
      </c>
      <c r="FT121" s="547">
        <v>0</v>
      </c>
      <c r="FU121" s="547">
        <v>0</v>
      </c>
      <c r="FV121" s="547">
        <v>0</v>
      </c>
    </row>
    <row r="122" spans="1:178" hidden="1" x14ac:dyDescent="0.15">
      <c r="A122" s="547">
        <v>4099537</v>
      </c>
      <c r="B122" s="547" t="s">
        <v>3517</v>
      </c>
      <c r="C122" s="547" t="s">
        <v>21845</v>
      </c>
      <c r="D122" s="547" t="s">
        <v>21846</v>
      </c>
      <c r="E122" s="547" t="s">
        <v>21847</v>
      </c>
      <c r="F122" s="547" t="s">
        <v>21848</v>
      </c>
      <c r="G122" s="547">
        <v>0</v>
      </c>
      <c r="H122" s="547">
        <v>0</v>
      </c>
      <c r="I122" s="547">
        <v>0</v>
      </c>
      <c r="J122" s="547">
        <v>0</v>
      </c>
      <c r="K122" s="547">
        <v>0</v>
      </c>
      <c r="L122" s="547">
        <v>0</v>
      </c>
      <c r="M122" s="547">
        <v>0</v>
      </c>
      <c r="N122" s="547">
        <v>0</v>
      </c>
      <c r="O122" s="547">
        <v>0</v>
      </c>
      <c r="P122" s="547">
        <v>0</v>
      </c>
      <c r="Q122" s="547">
        <v>0</v>
      </c>
      <c r="R122" s="547">
        <v>0</v>
      </c>
      <c r="S122" s="547">
        <v>0</v>
      </c>
      <c r="T122" s="547">
        <v>0</v>
      </c>
      <c r="U122" s="547">
        <v>0</v>
      </c>
      <c r="V122" s="547">
        <v>0</v>
      </c>
      <c r="W122" s="547">
        <v>0</v>
      </c>
      <c r="X122" s="547">
        <v>0</v>
      </c>
      <c r="Y122" s="547">
        <v>0</v>
      </c>
      <c r="Z122" s="547">
        <v>0</v>
      </c>
      <c r="AA122" s="547">
        <v>0</v>
      </c>
      <c r="AB122" s="547">
        <v>0</v>
      </c>
      <c r="AC122" s="547">
        <v>0</v>
      </c>
      <c r="AD122" s="547">
        <v>0</v>
      </c>
      <c r="AE122" s="547">
        <v>0</v>
      </c>
      <c r="AF122" s="547">
        <v>0</v>
      </c>
      <c r="AG122" s="547">
        <v>0</v>
      </c>
      <c r="AH122" s="547">
        <v>0</v>
      </c>
      <c r="AI122" s="547">
        <v>0</v>
      </c>
      <c r="AJ122" s="547">
        <v>0</v>
      </c>
      <c r="AK122" s="547">
        <v>0</v>
      </c>
      <c r="AL122" s="547">
        <v>0</v>
      </c>
      <c r="AM122" s="547">
        <v>0</v>
      </c>
      <c r="AN122" s="547">
        <v>0</v>
      </c>
      <c r="AO122" s="547">
        <v>0</v>
      </c>
      <c r="AP122" s="547">
        <v>0</v>
      </c>
      <c r="AQ122" s="547">
        <v>0</v>
      </c>
      <c r="AR122" s="547">
        <v>0</v>
      </c>
      <c r="AS122" s="547">
        <v>0</v>
      </c>
      <c r="AT122" s="547">
        <v>0</v>
      </c>
      <c r="AU122" s="547">
        <v>0</v>
      </c>
      <c r="AV122" s="547">
        <v>0</v>
      </c>
      <c r="AW122" s="547">
        <v>0</v>
      </c>
      <c r="AX122" s="547">
        <v>0</v>
      </c>
      <c r="AY122" s="547">
        <v>0</v>
      </c>
      <c r="AZ122" s="547">
        <v>0</v>
      </c>
      <c r="BA122" s="547">
        <v>0</v>
      </c>
      <c r="BB122" s="547">
        <v>0</v>
      </c>
      <c r="BC122" s="547">
        <v>0</v>
      </c>
      <c r="BD122" s="547">
        <v>0</v>
      </c>
      <c r="BE122" s="547">
        <v>0</v>
      </c>
      <c r="BF122" s="547">
        <v>0</v>
      </c>
      <c r="BG122" s="547">
        <v>0</v>
      </c>
      <c r="BH122" s="547">
        <v>0</v>
      </c>
      <c r="BI122" s="547">
        <v>0</v>
      </c>
      <c r="BJ122" s="547">
        <v>0</v>
      </c>
      <c r="BK122" s="547">
        <v>0</v>
      </c>
      <c r="BL122" s="547">
        <v>0</v>
      </c>
      <c r="BM122" s="547">
        <v>0</v>
      </c>
      <c r="BN122" s="547">
        <v>0</v>
      </c>
      <c r="BO122" s="547">
        <v>0</v>
      </c>
      <c r="BP122" s="547">
        <v>0</v>
      </c>
      <c r="BQ122" s="547">
        <v>0</v>
      </c>
      <c r="BR122" s="547">
        <v>0</v>
      </c>
      <c r="BS122" s="547">
        <v>0</v>
      </c>
      <c r="BT122" s="547">
        <v>0</v>
      </c>
      <c r="BU122" s="547">
        <v>0</v>
      </c>
      <c r="BV122" s="547">
        <v>0</v>
      </c>
      <c r="BW122" s="547">
        <v>0</v>
      </c>
      <c r="BX122" s="547">
        <v>0</v>
      </c>
      <c r="BY122" s="547">
        <v>0</v>
      </c>
      <c r="BZ122" s="547">
        <v>0</v>
      </c>
      <c r="CA122" s="547">
        <v>0</v>
      </c>
      <c r="CB122" s="547">
        <v>0</v>
      </c>
      <c r="CC122" s="547">
        <v>0</v>
      </c>
      <c r="CD122" s="547">
        <v>0</v>
      </c>
      <c r="CE122" s="547">
        <v>0</v>
      </c>
      <c r="CF122" s="547">
        <v>0</v>
      </c>
      <c r="CG122" s="547">
        <v>0</v>
      </c>
      <c r="CH122" s="547">
        <v>0</v>
      </c>
      <c r="CI122" s="547">
        <v>0</v>
      </c>
      <c r="CJ122" s="547">
        <v>0</v>
      </c>
      <c r="CK122" s="547">
        <v>0</v>
      </c>
      <c r="CL122" s="547">
        <v>0</v>
      </c>
      <c r="CM122" s="547">
        <v>0</v>
      </c>
      <c r="CN122" s="547">
        <v>0</v>
      </c>
      <c r="CO122" s="547">
        <v>0</v>
      </c>
      <c r="CP122" s="547">
        <v>0</v>
      </c>
      <c r="CQ122" s="547">
        <v>0</v>
      </c>
      <c r="CR122" s="547">
        <v>0</v>
      </c>
      <c r="CS122" s="547">
        <v>0</v>
      </c>
      <c r="CT122" s="547">
        <v>0</v>
      </c>
      <c r="CU122" s="547">
        <v>0</v>
      </c>
      <c r="CV122" s="547">
        <v>0</v>
      </c>
      <c r="CW122" s="547">
        <v>0</v>
      </c>
      <c r="CX122" s="547">
        <v>0</v>
      </c>
      <c r="CY122" s="547">
        <v>0</v>
      </c>
      <c r="CZ122" s="547">
        <v>0</v>
      </c>
      <c r="DA122" s="547">
        <v>0</v>
      </c>
      <c r="DB122" s="547">
        <v>0</v>
      </c>
      <c r="DC122" s="547">
        <v>0</v>
      </c>
      <c r="DD122" s="547">
        <v>0</v>
      </c>
      <c r="DE122" s="547">
        <v>0</v>
      </c>
      <c r="DF122" s="547">
        <v>0</v>
      </c>
      <c r="DG122" s="547">
        <v>0</v>
      </c>
      <c r="DH122" s="547">
        <v>0</v>
      </c>
      <c r="DI122" s="547">
        <v>0</v>
      </c>
      <c r="DJ122" s="547">
        <v>0</v>
      </c>
      <c r="DK122" s="547">
        <v>0</v>
      </c>
      <c r="DL122" s="547">
        <v>0</v>
      </c>
      <c r="DM122" s="547">
        <v>0</v>
      </c>
      <c r="DN122" s="547">
        <v>0</v>
      </c>
      <c r="DO122" s="547">
        <v>0</v>
      </c>
      <c r="DP122" s="547">
        <v>0</v>
      </c>
      <c r="DQ122" s="547">
        <v>0</v>
      </c>
      <c r="DR122" s="547">
        <v>0</v>
      </c>
      <c r="DS122" s="547">
        <v>0</v>
      </c>
      <c r="DT122" s="547">
        <v>0</v>
      </c>
      <c r="DU122" s="547">
        <v>0</v>
      </c>
      <c r="DV122" s="547">
        <v>0</v>
      </c>
      <c r="DW122" s="547">
        <v>0</v>
      </c>
      <c r="DX122" s="547">
        <v>0</v>
      </c>
      <c r="DY122" s="547">
        <v>0</v>
      </c>
      <c r="DZ122" s="547">
        <v>0</v>
      </c>
      <c r="EA122" s="547">
        <v>0</v>
      </c>
      <c r="EB122" s="547">
        <v>0</v>
      </c>
      <c r="EC122" s="547">
        <v>0</v>
      </c>
      <c r="ED122" s="547">
        <v>0</v>
      </c>
      <c r="EE122" s="547">
        <v>0</v>
      </c>
      <c r="EF122" s="547">
        <v>0</v>
      </c>
      <c r="EG122" s="547">
        <v>0</v>
      </c>
      <c r="EH122" s="547">
        <v>0</v>
      </c>
      <c r="EI122" s="547">
        <v>0</v>
      </c>
      <c r="EJ122" s="547">
        <v>0</v>
      </c>
      <c r="EK122" s="547">
        <v>0</v>
      </c>
      <c r="EL122" s="547">
        <v>0</v>
      </c>
      <c r="EM122" s="547">
        <v>0</v>
      </c>
      <c r="EN122" s="547">
        <v>0</v>
      </c>
      <c r="EO122" s="547">
        <v>0</v>
      </c>
      <c r="EP122" s="547">
        <v>0</v>
      </c>
      <c r="EQ122" s="547">
        <v>0</v>
      </c>
      <c r="ER122" s="547">
        <v>0</v>
      </c>
      <c r="ES122" s="547">
        <v>0</v>
      </c>
      <c r="ET122" s="547">
        <v>0</v>
      </c>
      <c r="EU122" s="547">
        <v>0</v>
      </c>
      <c r="EV122" s="547">
        <v>0</v>
      </c>
      <c r="EW122" s="547">
        <v>0</v>
      </c>
      <c r="EX122" s="547">
        <v>0</v>
      </c>
      <c r="EY122" s="547">
        <v>0</v>
      </c>
      <c r="EZ122" s="547">
        <v>0</v>
      </c>
      <c r="FA122" s="547">
        <v>0</v>
      </c>
      <c r="FB122" s="547">
        <v>0</v>
      </c>
      <c r="FC122" s="547">
        <v>0</v>
      </c>
      <c r="FD122" s="547">
        <v>0</v>
      </c>
      <c r="FE122" s="547">
        <v>0</v>
      </c>
      <c r="FF122" s="547">
        <v>0</v>
      </c>
      <c r="FG122" s="547">
        <v>0</v>
      </c>
      <c r="FH122" s="547">
        <v>0</v>
      </c>
      <c r="FI122" s="547">
        <v>0</v>
      </c>
      <c r="FJ122" s="547">
        <v>0</v>
      </c>
      <c r="FK122" s="547">
        <v>0</v>
      </c>
      <c r="FL122" s="547">
        <v>0</v>
      </c>
      <c r="FM122" s="547">
        <v>0</v>
      </c>
      <c r="FN122" s="547">
        <v>0</v>
      </c>
      <c r="FO122" s="547">
        <v>0</v>
      </c>
      <c r="FP122" s="547">
        <v>0</v>
      </c>
      <c r="FQ122" s="547">
        <v>0</v>
      </c>
      <c r="FR122" s="547">
        <v>0</v>
      </c>
      <c r="FS122" s="547">
        <v>0</v>
      </c>
      <c r="FT122" s="547">
        <v>0</v>
      </c>
      <c r="FU122" s="547">
        <v>0</v>
      </c>
      <c r="FV122" s="547">
        <v>0</v>
      </c>
    </row>
    <row r="123" spans="1:178" hidden="1" x14ac:dyDescent="0.15">
      <c r="A123" s="547">
        <v>4096736</v>
      </c>
      <c r="B123" s="547" t="s">
        <v>102</v>
      </c>
      <c r="C123" s="547" t="s">
        <v>102</v>
      </c>
      <c r="D123" s="547" t="s">
        <v>102</v>
      </c>
      <c r="E123" s="547" t="s">
        <v>102</v>
      </c>
      <c r="F123" s="547" t="s">
        <v>102</v>
      </c>
      <c r="G123" s="547" t="s">
        <v>102</v>
      </c>
      <c r="H123" s="547" t="s">
        <v>102</v>
      </c>
      <c r="I123" s="547" t="s">
        <v>102</v>
      </c>
      <c r="J123" s="547" t="s">
        <v>102</v>
      </c>
      <c r="K123" s="547" t="s">
        <v>102</v>
      </c>
      <c r="L123" s="547" t="s">
        <v>102</v>
      </c>
      <c r="M123" s="547" t="s">
        <v>102</v>
      </c>
      <c r="N123" s="547" t="s">
        <v>102</v>
      </c>
      <c r="O123" s="547" t="s">
        <v>102</v>
      </c>
      <c r="P123" s="547" t="s">
        <v>102</v>
      </c>
      <c r="Q123" s="547" t="s">
        <v>102</v>
      </c>
      <c r="R123" s="547" t="s">
        <v>102</v>
      </c>
      <c r="S123" s="547" t="s">
        <v>102</v>
      </c>
      <c r="T123" s="547" t="s">
        <v>102</v>
      </c>
      <c r="U123" s="547" t="s">
        <v>102</v>
      </c>
      <c r="V123" s="547" t="s">
        <v>102</v>
      </c>
      <c r="W123" s="547" t="s">
        <v>102</v>
      </c>
      <c r="X123" s="547" t="s">
        <v>102</v>
      </c>
      <c r="Y123" s="547" t="s">
        <v>102</v>
      </c>
      <c r="Z123" s="547" t="s">
        <v>102</v>
      </c>
      <c r="AA123" s="547" t="s">
        <v>102</v>
      </c>
      <c r="AB123" s="547" t="s">
        <v>102</v>
      </c>
      <c r="AC123" s="547" t="s">
        <v>102</v>
      </c>
      <c r="AD123" s="547" t="s">
        <v>102</v>
      </c>
      <c r="AE123" s="547" t="s">
        <v>102</v>
      </c>
      <c r="AF123" s="547" t="s">
        <v>102</v>
      </c>
      <c r="AG123" s="547" t="s">
        <v>102</v>
      </c>
      <c r="AH123" s="547" t="s">
        <v>102</v>
      </c>
      <c r="AI123" s="547" t="s">
        <v>102</v>
      </c>
      <c r="AJ123" s="547" t="s">
        <v>102</v>
      </c>
      <c r="AK123" s="547" t="s">
        <v>102</v>
      </c>
      <c r="AL123" s="547" t="s">
        <v>102</v>
      </c>
      <c r="AM123" s="547" t="s">
        <v>102</v>
      </c>
      <c r="AN123" s="547" t="s">
        <v>102</v>
      </c>
      <c r="AO123" s="547" t="s">
        <v>102</v>
      </c>
      <c r="AP123" s="547" t="s">
        <v>102</v>
      </c>
      <c r="AQ123" s="547" t="s">
        <v>102</v>
      </c>
      <c r="AR123" s="547" t="s">
        <v>102</v>
      </c>
      <c r="AS123" s="547" t="s">
        <v>102</v>
      </c>
      <c r="AT123" s="547" t="s">
        <v>102</v>
      </c>
      <c r="AU123" s="547" t="s">
        <v>102</v>
      </c>
      <c r="AV123" s="547" t="s">
        <v>102</v>
      </c>
      <c r="AW123" s="547" t="s">
        <v>102</v>
      </c>
      <c r="AX123" s="547" t="s">
        <v>102</v>
      </c>
      <c r="AY123" s="547" t="s">
        <v>102</v>
      </c>
      <c r="AZ123" s="547" t="s">
        <v>102</v>
      </c>
      <c r="BA123" s="547" t="s">
        <v>102</v>
      </c>
      <c r="BB123" s="547" t="s">
        <v>102</v>
      </c>
      <c r="BC123" s="547" t="s">
        <v>102</v>
      </c>
      <c r="BD123" s="547" t="s">
        <v>102</v>
      </c>
      <c r="BE123" s="547" t="s">
        <v>102</v>
      </c>
      <c r="BF123" s="547" t="s">
        <v>102</v>
      </c>
      <c r="BG123" s="547" t="s">
        <v>102</v>
      </c>
      <c r="BH123" s="547" t="s">
        <v>102</v>
      </c>
      <c r="BI123" s="547" t="s">
        <v>102</v>
      </c>
      <c r="BJ123" s="547" t="s">
        <v>102</v>
      </c>
      <c r="BK123" s="547" t="s">
        <v>102</v>
      </c>
      <c r="BL123" s="547" t="s">
        <v>102</v>
      </c>
      <c r="BM123" s="547" t="s">
        <v>102</v>
      </c>
      <c r="BN123" s="547" t="s">
        <v>102</v>
      </c>
      <c r="BO123" s="547" t="s">
        <v>102</v>
      </c>
      <c r="BP123" s="547" t="s">
        <v>102</v>
      </c>
      <c r="BQ123" s="547" t="s">
        <v>102</v>
      </c>
      <c r="BR123" s="547" t="s">
        <v>102</v>
      </c>
      <c r="BS123" s="547" t="s">
        <v>102</v>
      </c>
      <c r="BT123" s="547" t="s">
        <v>102</v>
      </c>
      <c r="BU123" s="547" t="s">
        <v>102</v>
      </c>
      <c r="BV123" s="547" t="s">
        <v>102</v>
      </c>
      <c r="BW123" s="547" t="s">
        <v>102</v>
      </c>
      <c r="BX123" s="547" t="s">
        <v>102</v>
      </c>
      <c r="BY123" s="547" t="s">
        <v>102</v>
      </c>
      <c r="BZ123" s="547" t="s">
        <v>102</v>
      </c>
      <c r="CA123" s="547" t="s">
        <v>102</v>
      </c>
      <c r="CB123" s="547" t="s">
        <v>102</v>
      </c>
      <c r="CC123" s="547" t="s">
        <v>102</v>
      </c>
      <c r="CD123" s="547" t="s">
        <v>102</v>
      </c>
      <c r="CE123" s="547" t="s">
        <v>102</v>
      </c>
      <c r="CF123" s="547" t="s">
        <v>102</v>
      </c>
      <c r="CG123" s="547" t="s">
        <v>102</v>
      </c>
      <c r="CH123" s="547" t="s">
        <v>102</v>
      </c>
      <c r="CI123" s="547" t="s">
        <v>102</v>
      </c>
      <c r="CJ123" s="547" t="s">
        <v>102</v>
      </c>
      <c r="CK123" s="547" t="s">
        <v>102</v>
      </c>
      <c r="CL123" s="547" t="s">
        <v>102</v>
      </c>
      <c r="CM123" s="547" t="s">
        <v>102</v>
      </c>
      <c r="CN123" s="547" t="s">
        <v>102</v>
      </c>
      <c r="CO123" s="547" t="s">
        <v>102</v>
      </c>
      <c r="CP123" s="547" t="s">
        <v>102</v>
      </c>
      <c r="CQ123" s="547" t="s">
        <v>102</v>
      </c>
      <c r="CR123" s="547" t="s">
        <v>102</v>
      </c>
      <c r="CS123" s="547" t="s">
        <v>102</v>
      </c>
      <c r="CT123" s="547" t="s">
        <v>102</v>
      </c>
      <c r="CU123" s="547" t="s">
        <v>102</v>
      </c>
      <c r="CV123" s="547" t="s">
        <v>102</v>
      </c>
      <c r="CW123" s="547" t="s">
        <v>102</v>
      </c>
      <c r="CX123" s="547" t="s">
        <v>102</v>
      </c>
      <c r="CY123" s="547" t="s">
        <v>102</v>
      </c>
      <c r="CZ123" s="547" t="s">
        <v>102</v>
      </c>
      <c r="DA123" s="547" t="s">
        <v>102</v>
      </c>
      <c r="DB123" s="547" t="s">
        <v>102</v>
      </c>
      <c r="DC123" s="547" t="s">
        <v>102</v>
      </c>
      <c r="DD123" s="547" t="s">
        <v>102</v>
      </c>
      <c r="DE123" s="547" t="s">
        <v>102</v>
      </c>
      <c r="DF123" s="547" t="s">
        <v>102</v>
      </c>
      <c r="DG123" s="547" t="s">
        <v>102</v>
      </c>
      <c r="DH123" s="547" t="s">
        <v>102</v>
      </c>
      <c r="DI123" s="547" t="s">
        <v>102</v>
      </c>
      <c r="DJ123" s="547" t="s">
        <v>102</v>
      </c>
      <c r="DK123" s="547" t="s">
        <v>102</v>
      </c>
      <c r="DL123" s="547" t="s">
        <v>102</v>
      </c>
      <c r="DM123" s="547" t="s">
        <v>102</v>
      </c>
      <c r="DN123" s="547" t="s">
        <v>102</v>
      </c>
      <c r="DO123" s="547" t="s">
        <v>102</v>
      </c>
      <c r="DP123" s="547" t="s">
        <v>102</v>
      </c>
      <c r="DQ123" s="547" t="s">
        <v>102</v>
      </c>
      <c r="DR123" s="547" t="s">
        <v>102</v>
      </c>
      <c r="DS123" s="547" t="s">
        <v>102</v>
      </c>
      <c r="DT123" s="547" t="s">
        <v>102</v>
      </c>
      <c r="DU123" s="547" t="s">
        <v>102</v>
      </c>
      <c r="DV123" s="547" t="s">
        <v>102</v>
      </c>
      <c r="DW123" s="547" t="s">
        <v>102</v>
      </c>
      <c r="DX123" s="547" t="s">
        <v>102</v>
      </c>
      <c r="DY123" s="547" t="s">
        <v>102</v>
      </c>
      <c r="DZ123" s="547" t="s">
        <v>102</v>
      </c>
      <c r="EA123" s="547" t="s">
        <v>102</v>
      </c>
      <c r="EB123" s="547" t="s">
        <v>102</v>
      </c>
      <c r="EC123" s="547" t="s">
        <v>102</v>
      </c>
      <c r="ED123" s="547" t="s">
        <v>102</v>
      </c>
      <c r="EE123" s="547" t="s">
        <v>102</v>
      </c>
      <c r="EF123" s="547" t="s">
        <v>102</v>
      </c>
      <c r="EG123" s="547" t="s">
        <v>102</v>
      </c>
      <c r="EH123" s="547" t="s">
        <v>102</v>
      </c>
      <c r="EI123" s="547" t="s">
        <v>102</v>
      </c>
      <c r="EJ123" s="547" t="s">
        <v>102</v>
      </c>
      <c r="EK123" s="547" t="s">
        <v>102</v>
      </c>
      <c r="EL123" s="547" t="s">
        <v>102</v>
      </c>
      <c r="EM123" s="547" t="s">
        <v>102</v>
      </c>
      <c r="EN123" s="547" t="s">
        <v>102</v>
      </c>
      <c r="EO123" s="547" t="s">
        <v>102</v>
      </c>
      <c r="EP123" s="547" t="s">
        <v>102</v>
      </c>
      <c r="EQ123" s="547" t="s">
        <v>102</v>
      </c>
      <c r="ER123" s="547" t="s">
        <v>102</v>
      </c>
      <c r="ES123" s="547" t="s">
        <v>102</v>
      </c>
      <c r="ET123" s="547" t="s">
        <v>102</v>
      </c>
      <c r="EU123" s="547" t="s">
        <v>102</v>
      </c>
      <c r="EV123" s="547" t="s">
        <v>102</v>
      </c>
      <c r="EW123" s="547" t="s">
        <v>102</v>
      </c>
      <c r="EX123" s="547" t="s">
        <v>102</v>
      </c>
      <c r="EY123" s="547" t="s">
        <v>102</v>
      </c>
      <c r="EZ123" s="547" t="s">
        <v>102</v>
      </c>
      <c r="FA123" s="547" t="s">
        <v>102</v>
      </c>
      <c r="FB123" s="547" t="s">
        <v>102</v>
      </c>
      <c r="FC123" s="547" t="s">
        <v>102</v>
      </c>
      <c r="FD123" s="547" t="s">
        <v>102</v>
      </c>
      <c r="FE123" s="547" t="s">
        <v>102</v>
      </c>
      <c r="FF123" s="547" t="s">
        <v>102</v>
      </c>
      <c r="FG123" s="547" t="s">
        <v>102</v>
      </c>
      <c r="FH123" s="547" t="s">
        <v>102</v>
      </c>
      <c r="FI123" s="547" t="s">
        <v>102</v>
      </c>
      <c r="FJ123" s="547" t="s">
        <v>102</v>
      </c>
      <c r="FK123" s="547" t="s">
        <v>102</v>
      </c>
      <c r="FL123" s="547" t="s">
        <v>102</v>
      </c>
      <c r="FM123" s="547" t="s">
        <v>102</v>
      </c>
      <c r="FN123" s="547" t="s">
        <v>102</v>
      </c>
      <c r="FO123" s="547" t="s">
        <v>102</v>
      </c>
      <c r="FP123" s="547" t="s">
        <v>102</v>
      </c>
      <c r="FQ123" s="547" t="s">
        <v>102</v>
      </c>
      <c r="FR123" s="547" t="s">
        <v>102</v>
      </c>
      <c r="FS123" s="547" t="s">
        <v>102</v>
      </c>
      <c r="FT123" s="547" t="s">
        <v>102</v>
      </c>
      <c r="FU123" s="547" t="s">
        <v>102</v>
      </c>
      <c r="FV123" s="547" t="s">
        <v>102</v>
      </c>
    </row>
    <row r="124" spans="1:178" hidden="1" x14ac:dyDescent="0.15">
      <c r="A124" s="547">
        <v>4041246</v>
      </c>
      <c r="B124" s="547" t="s">
        <v>102</v>
      </c>
      <c r="C124" s="547" t="s">
        <v>102</v>
      </c>
      <c r="D124" s="547" t="s">
        <v>102</v>
      </c>
      <c r="E124" s="547" t="s">
        <v>102</v>
      </c>
      <c r="F124" s="547" t="s">
        <v>102</v>
      </c>
      <c r="G124" s="547" t="s">
        <v>102</v>
      </c>
      <c r="H124" s="547" t="s">
        <v>102</v>
      </c>
      <c r="I124" s="547" t="s">
        <v>102</v>
      </c>
      <c r="J124" s="547" t="s">
        <v>102</v>
      </c>
      <c r="K124" s="547" t="s">
        <v>102</v>
      </c>
      <c r="L124" s="547" t="s">
        <v>102</v>
      </c>
      <c r="M124" s="547" t="s">
        <v>102</v>
      </c>
      <c r="N124" s="547" t="s">
        <v>102</v>
      </c>
      <c r="O124" s="547" t="s">
        <v>102</v>
      </c>
      <c r="P124" s="547" t="s">
        <v>102</v>
      </c>
      <c r="Q124" s="547" t="s">
        <v>102</v>
      </c>
      <c r="R124" s="547" t="s">
        <v>102</v>
      </c>
      <c r="S124" s="547" t="s">
        <v>102</v>
      </c>
      <c r="T124" s="547" t="s">
        <v>102</v>
      </c>
      <c r="U124" s="547" t="s">
        <v>102</v>
      </c>
      <c r="V124" s="547" t="s">
        <v>102</v>
      </c>
      <c r="W124" s="547" t="s">
        <v>102</v>
      </c>
      <c r="X124" s="547" t="s">
        <v>102</v>
      </c>
      <c r="Y124" s="547" t="s">
        <v>102</v>
      </c>
      <c r="Z124" s="547" t="s">
        <v>102</v>
      </c>
      <c r="AA124" s="547" t="s">
        <v>102</v>
      </c>
      <c r="AB124" s="547" t="s">
        <v>102</v>
      </c>
      <c r="AC124" s="547" t="s">
        <v>102</v>
      </c>
      <c r="AD124" s="547" t="s">
        <v>102</v>
      </c>
      <c r="AE124" s="547" t="s">
        <v>102</v>
      </c>
      <c r="AF124" s="547" t="s">
        <v>102</v>
      </c>
      <c r="AG124" s="547" t="s">
        <v>102</v>
      </c>
      <c r="AH124" s="547" t="s">
        <v>102</v>
      </c>
      <c r="AI124" s="547" t="s">
        <v>102</v>
      </c>
      <c r="AJ124" s="547" t="s">
        <v>102</v>
      </c>
      <c r="AK124" s="547" t="s">
        <v>102</v>
      </c>
      <c r="AL124" s="547" t="s">
        <v>102</v>
      </c>
      <c r="AM124" s="547" t="s">
        <v>102</v>
      </c>
      <c r="AN124" s="547" t="s">
        <v>102</v>
      </c>
      <c r="AO124" s="547" t="s">
        <v>102</v>
      </c>
      <c r="AP124" s="547" t="s">
        <v>102</v>
      </c>
      <c r="AQ124" s="547" t="s">
        <v>102</v>
      </c>
      <c r="AR124" s="547" t="s">
        <v>102</v>
      </c>
      <c r="AS124" s="547" t="s">
        <v>102</v>
      </c>
      <c r="AT124" s="547" t="s">
        <v>102</v>
      </c>
      <c r="AU124" s="547" t="s">
        <v>102</v>
      </c>
      <c r="AV124" s="547" t="s">
        <v>102</v>
      </c>
      <c r="AW124" s="547" t="s">
        <v>102</v>
      </c>
      <c r="AX124" s="547" t="s">
        <v>102</v>
      </c>
      <c r="AY124" s="547" t="s">
        <v>102</v>
      </c>
      <c r="AZ124" s="547" t="s">
        <v>102</v>
      </c>
      <c r="BA124" s="547" t="s">
        <v>102</v>
      </c>
      <c r="BB124" s="547" t="s">
        <v>102</v>
      </c>
      <c r="BC124" s="547" t="s">
        <v>102</v>
      </c>
      <c r="BD124" s="547" t="s">
        <v>102</v>
      </c>
      <c r="BE124" s="547" t="s">
        <v>102</v>
      </c>
      <c r="BF124" s="547" t="s">
        <v>102</v>
      </c>
      <c r="BG124" s="547" t="s">
        <v>102</v>
      </c>
      <c r="BH124" s="547" t="s">
        <v>102</v>
      </c>
      <c r="BI124" s="547" t="s">
        <v>102</v>
      </c>
      <c r="BJ124" s="547" t="s">
        <v>102</v>
      </c>
      <c r="BK124" s="547" t="s">
        <v>102</v>
      </c>
      <c r="BL124" s="547" t="s">
        <v>102</v>
      </c>
      <c r="BM124" s="547" t="s">
        <v>102</v>
      </c>
      <c r="BN124" s="547" t="s">
        <v>102</v>
      </c>
      <c r="BO124" s="547" t="s">
        <v>102</v>
      </c>
      <c r="BP124" s="547" t="s">
        <v>102</v>
      </c>
      <c r="BQ124" s="547" t="s">
        <v>102</v>
      </c>
      <c r="BR124" s="547" t="s">
        <v>102</v>
      </c>
      <c r="BS124" s="547" t="s">
        <v>102</v>
      </c>
      <c r="BT124" s="547" t="s">
        <v>102</v>
      </c>
      <c r="BU124" s="547" t="s">
        <v>102</v>
      </c>
      <c r="BV124" s="547" t="s">
        <v>102</v>
      </c>
      <c r="BW124" s="547" t="s">
        <v>102</v>
      </c>
      <c r="BX124" s="547" t="s">
        <v>102</v>
      </c>
      <c r="BY124" s="547" t="s">
        <v>102</v>
      </c>
      <c r="BZ124" s="547" t="s">
        <v>102</v>
      </c>
      <c r="CA124" s="547" t="s">
        <v>102</v>
      </c>
      <c r="CB124" s="547" t="s">
        <v>102</v>
      </c>
      <c r="CC124" s="547" t="s">
        <v>102</v>
      </c>
      <c r="CD124" s="547" t="s">
        <v>102</v>
      </c>
      <c r="CE124" s="547" t="s">
        <v>102</v>
      </c>
      <c r="CF124" s="547" t="s">
        <v>102</v>
      </c>
      <c r="CG124" s="547" t="s">
        <v>102</v>
      </c>
      <c r="CH124" s="547" t="s">
        <v>102</v>
      </c>
      <c r="CI124" s="547" t="s">
        <v>102</v>
      </c>
      <c r="CJ124" s="547" t="s">
        <v>102</v>
      </c>
      <c r="CK124" s="547" t="s">
        <v>102</v>
      </c>
      <c r="CL124" s="547" t="s">
        <v>102</v>
      </c>
      <c r="CM124" s="547" t="s">
        <v>102</v>
      </c>
      <c r="CN124" s="547" t="s">
        <v>102</v>
      </c>
      <c r="CO124" s="547" t="s">
        <v>102</v>
      </c>
      <c r="CP124" s="547" t="s">
        <v>102</v>
      </c>
      <c r="CQ124" s="547" t="s">
        <v>102</v>
      </c>
      <c r="CR124" s="547" t="s">
        <v>102</v>
      </c>
      <c r="CS124" s="547" t="s">
        <v>102</v>
      </c>
      <c r="CT124" s="547" t="s">
        <v>102</v>
      </c>
      <c r="CU124" s="547" t="s">
        <v>102</v>
      </c>
      <c r="CV124" s="547" t="s">
        <v>102</v>
      </c>
      <c r="CW124" s="547" t="s">
        <v>102</v>
      </c>
      <c r="CX124" s="547" t="s">
        <v>102</v>
      </c>
      <c r="CY124" s="547" t="s">
        <v>102</v>
      </c>
      <c r="CZ124" s="547" t="s">
        <v>102</v>
      </c>
      <c r="DA124" s="547" t="s">
        <v>102</v>
      </c>
      <c r="DB124" s="547" t="s">
        <v>102</v>
      </c>
      <c r="DC124" s="547" t="s">
        <v>102</v>
      </c>
      <c r="DD124" s="547" t="s">
        <v>102</v>
      </c>
      <c r="DE124" s="547" t="s">
        <v>102</v>
      </c>
      <c r="DF124" s="547" t="s">
        <v>102</v>
      </c>
      <c r="DG124" s="547" t="s">
        <v>102</v>
      </c>
      <c r="DH124" s="547" t="s">
        <v>102</v>
      </c>
      <c r="DI124" s="547" t="s">
        <v>102</v>
      </c>
      <c r="DJ124" s="547" t="s">
        <v>102</v>
      </c>
      <c r="DK124" s="547" t="s">
        <v>102</v>
      </c>
      <c r="DL124" s="547" t="s">
        <v>102</v>
      </c>
      <c r="DM124" s="547" t="s">
        <v>102</v>
      </c>
      <c r="DN124" s="547" t="s">
        <v>102</v>
      </c>
      <c r="DO124" s="547" t="s">
        <v>102</v>
      </c>
      <c r="DP124" s="547" t="s">
        <v>102</v>
      </c>
      <c r="DQ124" s="547" t="s">
        <v>102</v>
      </c>
      <c r="DR124" s="547" t="s">
        <v>102</v>
      </c>
      <c r="DS124" s="547" t="s">
        <v>102</v>
      </c>
      <c r="DT124" s="547" t="s">
        <v>102</v>
      </c>
      <c r="DU124" s="547" t="s">
        <v>102</v>
      </c>
      <c r="DV124" s="547" t="s">
        <v>102</v>
      </c>
      <c r="DW124" s="547" t="s">
        <v>102</v>
      </c>
      <c r="DX124" s="547" t="s">
        <v>102</v>
      </c>
      <c r="DY124" s="547" t="s">
        <v>102</v>
      </c>
      <c r="DZ124" s="547" t="s">
        <v>102</v>
      </c>
      <c r="EA124" s="547" t="s">
        <v>102</v>
      </c>
      <c r="EB124" s="547" t="s">
        <v>102</v>
      </c>
      <c r="EC124" s="547" t="s">
        <v>102</v>
      </c>
      <c r="ED124" s="547" t="s">
        <v>102</v>
      </c>
      <c r="EE124" s="547" t="s">
        <v>102</v>
      </c>
      <c r="EF124" s="547" t="s">
        <v>102</v>
      </c>
      <c r="EG124" s="547" t="s">
        <v>102</v>
      </c>
      <c r="EH124" s="547" t="s">
        <v>102</v>
      </c>
      <c r="EI124" s="547" t="s">
        <v>102</v>
      </c>
      <c r="EJ124" s="547" t="s">
        <v>102</v>
      </c>
      <c r="EK124" s="547" t="s">
        <v>102</v>
      </c>
      <c r="EL124" s="547" t="s">
        <v>102</v>
      </c>
      <c r="EM124" s="547" t="s">
        <v>102</v>
      </c>
      <c r="EN124" s="547" t="s">
        <v>102</v>
      </c>
      <c r="EO124" s="547" t="s">
        <v>102</v>
      </c>
      <c r="EP124" s="547" t="s">
        <v>102</v>
      </c>
      <c r="EQ124" s="547" t="s">
        <v>102</v>
      </c>
      <c r="ER124" s="547" t="s">
        <v>102</v>
      </c>
      <c r="ES124" s="547" t="s">
        <v>102</v>
      </c>
      <c r="ET124" s="547" t="s">
        <v>102</v>
      </c>
      <c r="EU124" s="547" t="s">
        <v>102</v>
      </c>
      <c r="EV124" s="547" t="s">
        <v>102</v>
      </c>
      <c r="EW124" s="547" t="s">
        <v>102</v>
      </c>
      <c r="EX124" s="547" t="s">
        <v>102</v>
      </c>
      <c r="EY124" s="547" t="s">
        <v>102</v>
      </c>
      <c r="EZ124" s="547" t="s">
        <v>102</v>
      </c>
      <c r="FA124" s="547" t="s">
        <v>102</v>
      </c>
      <c r="FB124" s="547" t="s">
        <v>102</v>
      </c>
      <c r="FC124" s="547" t="s">
        <v>102</v>
      </c>
      <c r="FD124" s="547" t="s">
        <v>102</v>
      </c>
      <c r="FE124" s="547" t="s">
        <v>102</v>
      </c>
      <c r="FF124" s="547" t="s">
        <v>102</v>
      </c>
      <c r="FG124" s="547" t="s">
        <v>102</v>
      </c>
      <c r="FH124" s="547" t="s">
        <v>102</v>
      </c>
      <c r="FI124" s="547" t="s">
        <v>102</v>
      </c>
      <c r="FJ124" s="547" t="s">
        <v>102</v>
      </c>
      <c r="FK124" s="547" t="s">
        <v>102</v>
      </c>
      <c r="FL124" s="547" t="s">
        <v>102</v>
      </c>
      <c r="FM124" s="547" t="s">
        <v>102</v>
      </c>
      <c r="FN124" s="547" t="s">
        <v>102</v>
      </c>
      <c r="FO124" s="547" t="s">
        <v>102</v>
      </c>
      <c r="FP124" s="547" t="s">
        <v>102</v>
      </c>
      <c r="FQ124" s="547" t="s">
        <v>102</v>
      </c>
      <c r="FR124" s="547" t="s">
        <v>102</v>
      </c>
      <c r="FS124" s="547" t="s">
        <v>102</v>
      </c>
      <c r="FT124" s="547" t="s">
        <v>102</v>
      </c>
      <c r="FU124" s="547" t="s">
        <v>102</v>
      </c>
      <c r="FV124" s="547" t="s">
        <v>102</v>
      </c>
    </row>
    <row r="125" spans="1:178" hidden="1" x14ac:dyDescent="0.15">
      <c r="A125" s="547">
        <v>4038108</v>
      </c>
      <c r="B125" s="547" t="s">
        <v>21849</v>
      </c>
      <c r="C125" s="547" t="s">
        <v>21850</v>
      </c>
      <c r="D125" s="547">
        <v>0</v>
      </c>
      <c r="E125" s="547">
        <v>0</v>
      </c>
      <c r="F125" s="547">
        <v>0</v>
      </c>
      <c r="G125" s="547">
        <v>0</v>
      </c>
      <c r="H125" s="547">
        <v>0</v>
      </c>
      <c r="I125" s="547">
        <v>0</v>
      </c>
      <c r="J125" s="547">
        <v>0</v>
      </c>
      <c r="K125" s="547">
        <v>0</v>
      </c>
      <c r="L125" s="547">
        <v>0</v>
      </c>
      <c r="M125" s="547">
        <v>0</v>
      </c>
      <c r="N125" s="547">
        <v>0</v>
      </c>
      <c r="O125" s="547">
        <v>0</v>
      </c>
      <c r="P125" s="547">
        <v>0</v>
      </c>
      <c r="Q125" s="547">
        <v>0</v>
      </c>
      <c r="R125" s="547">
        <v>0</v>
      </c>
      <c r="S125" s="547">
        <v>0</v>
      </c>
      <c r="T125" s="547">
        <v>0</v>
      </c>
      <c r="U125" s="547">
        <v>0</v>
      </c>
      <c r="V125" s="547">
        <v>0</v>
      </c>
      <c r="W125" s="547">
        <v>0</v>
      </c>
      <c r="X125" s="547">
        <v>0</v>
      </c>
      <c r="Y125" s="547">
        <v>0</v>
      </c>
      <c r="Z125" s="547">
        <v>0</v>
      </c>
      <c r="AA125" s="547">
        <v>0</v>
      </c>
      <c r="AB125" s="547">
        <v>0</v>
      </c>
      <c r="AC125" s="547">
        <v>0</v>
      </c>
      <c r="AD125" s="547">
        <v>0</v>
      </c>
      <c r="AE125" s="547">
        <v>0</v>
      </c>
      <c r="AF125" s="547">
        <v>0</v>
      </c>
      <c r="AG125" s="547">
        <v>0</v>
      </c>
      <c r="AH125" s="547">
        <v>0</v>
      </c>
      <c r="AI125" s="547">
        <v>0</v>
      </c>
      <c r="AJ125" s="547">
        <v>0</v>
      </c>
      <c r="AK125" s="547">
        <v>0</v>
      </c>
      <c r="AL125" s="547">
        <v>0</v>
      </c>
      <c r="AM125" s="547">
        <v>0</v>
      </c>
      <c r="AN125" s="547">
        <v>0</v>
      </c>
      <c r="AO125" s="547">
        <v>0</v>
      </c>
      <c r="AP125" s="547">
        <v>0</v>
      </c>
      <c r="AQ125" s="547">
        <v>0</v>
      </c>
      <c r="AR125" s="547">
        <v>0</v>
      </c>
      <c r="AS125" s="547">
        <v>0</v>
      </c>
      <c r="AT125" s="547">
        <v>0</v>
      </c>
      <c r="AU125" s="547">
        <v>0</v>
      </c>
      <c r="AV125" s="547">
        <v>0</v>
      </c>
      <c r="AW125" s="547">
        <v>0</v>
      </c>
      <c r="AX125" s="547">
        <v>0</v>
      </c>
      <c r="AY125" s="547">
        <v>0</v>
      </c>
      <c r="AZ125" s="547">
        <v>0</v>
      </c>
      <c r="BA125" s="547">
        <v>0</v>
      </c>
      <c r="BB125" s="547">
        <v>0</v>
      </c>
      <c r="BC125" s="547">
        <v>0</v>
      </c>
      <c r="BD125" s="547">
        <v>0</v>
      </c>
      <c r="BE125" s="547">
        <v>0</v>
      </c>
      <c r="BF125" s="547">
        <v>0</v>
      </c>
      <c r="BG125" s="547">
        <v>0</v>
      </c>
      <c r="BH125" s="547">
        <v>0</v>
      </c>
      <c r="BI125" s="547">
        <v>0</v>
      </c>
      <c r="BJ125" s="547">
        <v>0</v>
      </c>
      <c r="BK125" s="547">
        <v>0</v>
      </c>
      <c r="BL125" s="547">
        <v>0</v>
      </c>
      <c r="BM125" s="547">
        <v>0</v>
      </c>
      <c r="BN125" s="547">
        <v>0</v>
      </c>
      <c r="BO125" s="547">
        <v>0</v>
      </c>
      <c r="BP125" s="547">
        <v>0</v>
      </c>
      <c r="BQ125" s="547">
        <v>0</v>
      </c>
      <c r="BR125" s="547">
        <v>0</v>
      </c>
      <c r="BS125" s="547">
        <v>0</v>
      </c>
      <c r="BT125" s="547">
        <v>0</v>
      </c>
      <c r="BU125" s="547">
        <v>0</v>
      </c>
      <c r="BV125" s="547">
        <v>0</v>
      </c>
      <c r="BW125" s="547">
        <v>0</v>
      </c>
      <c r="BX125" s="547">
        <v>0</v>
      </c>
      <c r="BY125" s="547">
        <v>0</v>
      </c>
      <c r="BZ125" s="547">
        <v>0</v>
      </c>
      <c r="CA125" s="547">
        <v>0</v>
      </c>
      <c r="CB125" s="547">
        <v>0</v>
      </c>
      <c r="CC125" s="547">
        <v>0</v>
      </c>
      <c r="CD125" s="547">
        <v>0</v>
      </c>
      <c r="CE125" s="547">
        <v>0</v>
      </c>
      <c r="CF125" s="547">
        <v>0</v>
      </c>
      <c r="CG125" s="547">
        <v>0</v>
      </c>
      <c r="CH125" s="547">
        <v>0</v>
      </c>
      <c r="CI125" s="547">
        <v>0</v>
      </c>
      <c r="CJ125" s="547">
        <v>0</v>
      </c>
      <c r="CK125" s="547">
        <v>0</v>
      </c>
      <c r="CL125" s="547">
        <v>0</v>
      </c>
      <c r="CM125" s="547">
        <v>0</v>
      </c>
      <c r="CN125" s="547">
        <v>0</v>
      </c>
      <c r="CO125" s="547">
        <v>0</v>
      </c>
      <c r="CP125" s="547">
        <v>0</v>
      </c>
      <c r="CQ125" s="547">
        <v>0</v>
      </c>
      <c r="CR125" s="547">
        <v>0</v>
      </c>
      <c r="CS125" s="547">
        <v>0</v>
      </c>
      <c r="CT125" s="547">
        <v>0</v>
      </c>
      <c r="CU125" s="547">
        <v>0</v>
      </c>
      <c r="CV125" s="547">
        <v>0</v>
      </c>
      <c r="CW125" s="547">
        <v>0</v>
      </c>
      <c r="CX125" s="547">
        <v>0</v>
      </c>
      <c r="CY125" s="547">
        <v>0</v>
      </c>
      <c r="CZ125" s="547">
        <v>0</v>
      </c>
      <c r="DA125" s="547">
        <v>0</v>
      </c>
      <c r="DB125" s="547">
        <v>0</v>
      </c>
      <c r="DC125" s="547">
        <v>0</v>
      </c>
      <c r="DD125" s="547">
        <v>0</v>
      </c>
      <c r="DE125" s="547">
        <v>0</v>
      </c>
      <c r="DF125" s="547">
        <v>0</v>
      </c>
      <c r="DG125" s="547">
        <v>0</v>
      </c>
      <c r="DH125" s="547">
        <v>0</v>
      </c>
      <c r="DI125" s="547">
        <v>0</v>
      </c>
      <c r="DJ125" s="547">
        <v>0</v>
      </c>
      <c r="DK125" s="547">
        <v>0</v>
      </c>
      <c r="DL125" s="547">
        <v>0</v>
      </c>
      <c r="DM125" s="547">
        <v>0</v>
      </c>
      <c r="DN125" s="547">
        <v>0</v>
      </c>
      <c r="DO125" s="547">
        <v>0</v>
      </c>
      <c r="DP125" s="547">
        <v>0</v>
      </c>
      <c r="DQ125" s="547">
        <v>0</v>
      </c>
      <c r="DR125" s="547">
        <v>0</v>
      </c>
      <c r="DS125" s="547">
        <v>0</v>
      </c>
      <c r="DT125" s="547">
        <v>0</v>
      </c>
      <c r="DU125" s="547">
        <v>0</v>
      </c>
      <c r="DV125" s="547">
        <v>0</v>
      </c>
      <c r="DW125" s="547">
        <v>0</v>
      </c>
      <c r="DX125" s="547">
        <v>0</v>
      </c>
      <c r="DY125" s="547">
        <v>0</v>
      </c>
      <c r="DZ125" s="547">
        <v>0</v>
      </c>
      <c r="EA125" s="547">
        <v>0</v>
      </c>
      <c r="EB125" s="547">
        <v>0</v>
      </c>
      <c r="EC125" s="547">
        <v>0</v>
      </c>
      <c r="ED125" s="547">
        <v>0</v>
      </c>
      <c r="EE125" s="547">
        <v>0</v>
      </c>
      <c r="EF125" s="547">
        <v>0</v>
      </c>
      <c r="EG125" s="547">
        <v>0</v>
      </c>
      <c r="EH125" s="547">
        <v>0</v>
      </c>
      <c r="EI125" s="547">
        <v>0</v>
      </c>
      <c r="EJ125" s="547">
        <v>0</v>
      </c>
      <c r="EK125" s="547">
        <v>0</v>
      </c>
      <c r="EL125" s="547">
        <v>0</v>
      </c>
      <c r="EM125" s="547">
        <v>0</v>
      </c>
      <c r="EN125" s="547">
        <v>0</v>
      </c>
      <c r="EO125" s="547">
        <v>0</v>
      </c>
      <c r="EP125" s="547">
        <v>0</v>
      </c>
      <c r="EQ125" s="547">
        <v>0</v>
      </c>
      <c r="ER125" s="547">
        <v>0</v>
      </c>
      <c r="ES125" s="547">
        <v>0</v>
      </c>
      <c r="ET125" s="547">
        <v>0</v>
      </c>
      <c r="EU125" s="547">
        <v>0</v>
      </c>
      <c r="EV125" s="547">
        <v>0</v>
      </c>
      <c r="EW125" s="547">
        <v>0</v>
      </c>
      <c r="EX125" s="547">
        <v>0</v>
      </c>
      <c r="EY125" s="547">
        <v>0</v>
      </c>
      <c r="EZ125" s="547">
        <v>0</v>
      </c>
      <c r="FA125" s="547">
        <v>0</v>
      </c>
      <c r="FB125" s="547">
        <v>0</v>
      </c>
      <c r="FC125" s="547">
        <v>0</v>
      </c>
      <c r="FD125" s="547">
        <v>0</v>
      </c>
      <c r="FE125" s="547">
        <v>0</v>
      </c>
      <c r="FF125" s="547">
        <v>0</v>
      </c>
      <c r="FG125" s="547">
        <v>0</v>
      </c>
      <c r="FH125" s="547">
        <v>0</v>
      </c>
      <c r="FI125" s="547">
        <v>0</v>
      </c>
      <c r="FJ125" s="547">
        <v>0</v>
      </c>
      <c r="FK125" s="547">
        <v>0</v>
      </c>
      <c r="FL125" s="547">
        <v>0</v>
      </c>
      <c r="FM125" s="547">
        <v>0</v>
      </c>
      <c r="FN125" s="547">
        <v>0</v>
      </c>
      <c r="FO125" s="547">
        <v>0</v>
      </c>
      <c r="FP125" s="547">
        <v>0</v>
      </c>
      <c r="FQ125" s="547">
        <v>0</v>
      </c>
      <c r="FR125" s="547">
        <v>0</v>
      </c>
      <c r="FS125" s="547">
        <v>0</v>
      </c>
      <c r="FT125" s="547">
        <v>0</v>
      </c>
      <c r="FU125" s="547">
        <v>0</v>
      </c>
      <c r="FV125" s="547">
        <v>0</v>
      </c>
    </row>
    <row r="126" spans="1:178" hidden="1" x14ac:dyDescent="0.15">
      <c r="A126" s="547">
        <v>4044466</v>
      </c>
      <c r="B126" s="547" t="s">
        <v>102</v>
      </c>
      <c r="C126" s="547" t="s">
        <v>102</v>
      </c>
      <c r="D126" s="547" t="s">
        <v>102</v>
      </c>
      <c r="E126" s="547" t="s">
        <v>102</v>
      </c>
      <c r="F126" s="547" t="s">
        <v>102</v>
      </c>
      <c r="G126" s="547" t="s">
        <v>102</v>
      </c>
      <c r="H126" s="547" t="s">
        <v>102</v>
      </c>
      <c r="I126" s="547" t="s">
        <v>102</v>
      </c>
      <c r="J126" s="547" t="s">
        <v>102</v>
      </c>
      <c r="K126" s="547" t="s">
        <v>102</v>
      </c>
      <c r="L126" s="547" t="s">
        <v>102</v>
      </c>
      <c r="M126" s="547" t="s">
        <v>102</v>
      </c>
      <c r="N126" s="547" t="s">
        <v>102</v>
      </c>
      <c r="O126" s="547" t="s">
        <v>102</v>
      </c>
      <c r="P126" s="547" t="s">
        <v>102</v>
      </c>
      <c r="Q126" s="547" t="s">
        <v>102</v>
      </c>
      <c r="R126" s="547" t="s">
        <v>102</v>
      </c>
      <c r="S126" s="547" t="s">
        <v>102</v>
      </c>
      <c r="T126" s="547" t="s">
        <v>102</v>
      </c>
      <c r="U126" s="547" t="s">
        <v>102</v>
      </c>
      <c r="V126" s="547" t="s">
        <v>102</v>
      </c>
      <c r="W126" s="547" t="s">
        <v>102</v>
      </c>
      <c r="X126" s="547" t="s">
        <v>102</v>
      </c>
      <c r="Y126" s="547" t="s">
        <v>102</v>
      </c>
      <c r="Z126" s="547" t="s">
        <v>102</v>
      </c>
      <c r="AA126" s="547" t="s">
        <v>102</v>
      </c>
      <c r="AB126" s="547" t="s">
        <v>102</v>
      </c>
      <c r="AC126" s="547" t="s">
        <v>102</v>
      </c>
      <c r="AD126" s="547" t="s">
        <v>102</v>
      </c>
      <c r="AE126" s="547" t="s">
        <v>102</v>
      </c>
      <c r="AF126" s="547" t="s">
        <v>102</v>
      </c>
      <c r="AG126" s="547" t="s">
        <v>102</v>
      </c>
      <c r="AH126" s="547" t="s">
        <v>102</v>
      </c>
      <c r="AI126" s="547" t="s">
        <v>102</v>
      </c>
      <c r="AJ126" s="547" t="s">
        <v>102</v>
      </c>
      <c r="AK126" s="547" t="s">
        <v>102</v>
      </c>
      <c r="AL126" s="547" t="s">
        <v>102</v>
      </c>
      <c r="AM126" s="547" t="s">
        <v>102</v>
      </c>
      <c r="AN126" s="547" t="s">
        <v>102</v>
      </c>
      <c r="AO126" s="547" t="s">
        <v>102</v>
      </c>
      <c r="AP126" s="547" t="s">
        <v>102</v>
      </c>
      <c r="AQ126" s="547" t="s">
        <v>102</v>
      </c>
      <c r="AR126" s="547" t="s">
        <v>102</v>
      </c>
      <c r="AS126" s="547" t="s">
        <v>102</v>
      </c>
      <c r="AT126" s="547" t="s">
        <v>102</v>
      </c>
      <c r="AU126" s="547" t="s">
        <v>102</v>
      </c>
      <c r="AV126" s="547" t="s">
        <v>102</v>
      </c>
      <c r="AW126" s="547" t="s">
        <v>102</v>
      </c>
      <c r="AX126" s="547" t="s">
        <v>102</v>
      </c>
      <c r="AY126" s="547" t="s">
        <v>102</v>
      </c>
      <c r="AZ126" s="547" t="s">
        <v>102</v>
      </c>
      <c r="BA126" s="547" t="s">
        <v>102</v>
      </c>
      <c r="BB126" s="547" t="s">
        <v>102</v>
      </c>
      <c r="BC126" s="547" t="s">
        <v>102</v>
      </c>
      <c r="BD126" s="547" t="s">
        <v>102</v>
      </c>
      <c r="BE126" s="547" t="s">
        <v>102</v>
      </c>
      <c r="BF126" s="547" t="s">
        <v>102</v>
      </c>
      <c r="BG126" s="547" t="s">
        <v>102</v>
      </c>
      <c r="BH126" s="547" t="s">
        <v>102</v>
      </c>
      <c r="BI126" s="547" t="s">
        <v>102</v>
      </c>
      <c r="BJ126" s="547" t="s">
        <v>102</v>
      </c>
      <c r="BK126" s="547" t="s">
        <v>102</v>
      </c>
      <c r="BL126" s="547" t="s">
        <v>102</v>
      </c>
      <c r="BM126" s="547" t="s">
        <v>102</v>
      </c>
      <c r="BN126" s="547" t="s">
        <v>102</v>
      </c>
      <c r="BO126" s="547" t="s">
        <v>102</v>
      </c>
      <c r="BP126" s="547" t="s">
        <v>102</v>
      </c>
      <c r="BQ126" s="547" t="s">
        <v>102</v>
      </c>
      <c r="BR126" s="547" t="s">
        <v>102</v>
      </c>
      <c r="BS126" s="547" t="s">
        <v>102</v>
      </c>
      <c r="BT126" s="547" t="s">
        <v>102</v>
      </c>
      <c r="BU126" s="547" t="s">
        <v>102</v>
      </c>
      <c r="BV126" s="547" t="s">
        <v>102</v>
      </c>
      <c r="BW126" s="547" t="s">
        <v>102</v>
      </c>
      <c r="BX126" s="547" t="s">
        <v>102</v>
      </c>
      <c r="BY126" s="547" t="s">
        <v>102</v>
      </c>
      <c r="BZ126" s="547" t="s">
        <v>102</v>
      </c>
      <c r="CA126" s="547" t="s">
        <v>102</v>
      </c>
      <c r="CB126" s="547" t="s">
        <v>102</v>
      </c>
      <c r="CC126" s="547" t="s">
        <v>102</v>
      </c>
      <c r="CD126" s="547" t="s">
        <v>102</v>
      </c>
      <c r="CE126" s="547" t="s">
        <v>102</v>
      </c>
      <c r="CF126" s="547" t="s">
        <v>102</v>
      </c>
      <c r="CG126" s="547" t="s">
        <v>102</v>
      </c>
      <c r="CH126" s="547" t="s">
        <v>102</v>
      </c>
      <c r="CI126" s="547" t="s">
        <v>102</v>
      </c>
      <c r="CJ126" s="547" t="s">
        <v>102</v>
      </c>
      <c r="CK126" s="547" t="s">
        <v>102</v>
      </c>
      <c r="CL126" s="547" t="s">
        <v>102</v>
      </c>
      <c r="CM126" s="547" t="s">
        <v>102</v>
      </c>
      <c r="CN126" s="547" t="s">
        <v>102</v>
      </c>
      <c r="CO126" s="547" t="s">
        <v>102</v>
      </c>
      <c r="CP126" s="547" t="s">
        <v>102</v>
      </c>
      <c r="CQ126" s="547" t="s">
        <v>102</v>
      </c>
      <c r="CR126" s="547" t="s">
        <v>102</v>
      </c>
      <c r="CS126" s="547" t="s">
        <v>102</v>
      </c>
      <c r="CT126" s="547" t="s">
        <v>102</v>
      </c>
      <c r="CU126" s="547" t="s">
        <v>102</v>
      </c>
      <c r="CV126" s="547" t="s">
        <v>102</v>
      </c>
      <c r="CW126" s="547" t="s">
        <v>102</v>
      </c>
      <c r="CX126" s="547" t="s">
        <v>102</v>
      </c>
      <c r="CY126" s="547" t="s">
        <v>102</v>
      </c>
      <c r="CZ126" s="547" t="s">
        <v>102</v>
      </c>
      <c r="DA126" s="547" t="s">
        <v>102</v>
      </c>
      <c r="DB126" s="547" t="s">
        <v>102</v>
      </c>
      <c r="DC126" s="547" t="s">
        <v>102</v>
      </c>
      <c r="DD126" s="547" t="s">
        <v>102</v>
      </c>
      <c r="DE126" s="547" t="s">
        <v>102</v>
      </c>
      <c r="DF126" s="547" t="s">
        <v>102</v>
      </c>
      <c r="DG126" s="547" t="s">
        <v>102</v>
      </c>
      <c r="DH126" s="547" t="s">
        <v>102</v>
      </c>
      <c r="DI126" s="547" t="s">
        <v>102</v>
      </c>
      <c r="DJ126" s="547" t="s">
        <v>102</v>
      </c>
      <c r="DK126" s="547" t="s">
        <v>102</v>
      </c>
      <c r="DL126" s="547" t="s">
        <v>102</v>
      </c>
      <c r="DM126" s="547" t="s">
        <v>102</v>
      </c>
      <c r="DN126" s="547" t="s">
        <v>102</v>
      </c>
      <c r="DO126" s="547" t="s">
        <v>102</v>
      </c>
      <c r="DP126" s="547" t="s">
        <v>102</v>
      </c>
      <c r="DQ126" s="547" t="s">
        <v>102</v>
      </c>
      <c r="DR126" s="547" t="s">
        <v>102</v>
      </c>
      <c r="DS126" s="547" t="s">
        <v>102</v>
      </c>
      <c r="DT126" s="547" t="s">
        <v>102</v>
      </c>
      <c r="DU126" s="547" t="s">
        <v>102</v>
      </c>
      <c r="DV126" s="547" t="s">
        <v>102</v>
      </c>
      <c r="DW126" s="547" t="s">
        <v>102</v>
      </c>
      <c r="DX126" s="547" t="s">
        <v>102</v>
      </c>
      <c r="DY126" s="547" t="s">
        <v>102</v>
      </c>
      <c r="DZ126" s="547" t="s">
        <v>102</v>
      </c>
      <c r="EA126" s="547" t="s">
        <v>102</v>
      </c>
      <c r="EB126" s="547" t="s">
        <v>102</v>
      </c>
      <c r="EC126" s="547" t="s">
        <v>102</v>
      </c>
      <c r="ED126" s="547" t="s">
        <v>102</v>
      </c>
      <c r="EE126" s="547" t="s">
        <v>102</v>
      </c>
      <c r="EF126" s="547" t="s">
        <v>102</v>
      </c>
      <c r="EG126" s="547" t="s">
        <v>102</v>
      </c>
      <c r="EH126" s="547" t="s">
        <v>102</v>
      </c>
      <c r="EI126" s="547" t="s">
        <v>102</v>
      </c>
      <c r="EJ126" s="547" t="s">
        <v>102</v>
      </c>
      <c r="EK126" s="547" t="s">
        <v>102</v>
      </c>
      <c r="EL126" s="547" t="s">
        <v>102</v>
      </c>
      <c r="EM126" s="547" t="s">
        <v>102</v>
      </c>
      <c r="EN126" s="547" t="s">
        <v>102</v>
      </c>
      <c r="EO126" s="547" t="s">
        <v>102</v>
      </c>
      <c r="EP126" s="547" t="s">
        <v>102</v>
      </c>
      <c r="EQ126" s="547" t="s">
        <v>102</v>
      </c>
      <c r="ER126" s="547" t="s">
        <v>102</v>
      </c>
      <c r="ES126" s="547" t="s">
        <v>102</v>
      </c>
      <c r="ET126" s="547" t="s">
        <v>102</v>
      </c>
      <c r="EU126" s="547" t="s">
        <v>102</v>
      </c>
      <c r="EV126" s="547" t="s">
        <v>102</v>
      </c>
      <c r="EW126" s="547" t="s">
        <v>102</v>
      </c>
      <c r="EX126" s="547" t="s">
        <v>102</v>
      </c>
      <c r="EY126" s="547" t="s">
        <v>102</v>
      </c>
      <c r="EZ126" s="547" t="s">
        <v>102</v>
      </c>
      <c r="FA126" s="547" t="s">
        <v>102</v>
      </c>
      <c r="FB126" s="547" t="s">
        <v>102</v>
      </c>
      <c r="FC126" s="547" t="s">
        <v>102</v>
      </c>
      <c r="FD126" s="547" t="s">
        <v>102</v>
      </c>
      <c r="FE126" s="547" t="s">
        <v>102</v>
      </c>
      <c r="FF126" s="547" t="s">
        <v>102</v>
      </c>
      <c r="FG126" s="547" t="s">
        <v>102</v>
      </c>
      <c r="FH126" s="547" t="s">
        <v>102</v>
      </c>
      <c r="FI126" s="547" t="s">
        <v>102</v>
      </c>
      <c r="FJ126" s="547" t="s">
        <v>102</v>
      </c>
      <c r="FK126" s="547" t="s">
        <v>102</v>
      </c>
      <c r="FL126" s="547" t="s">
        <v>102</v>
      </c>
      <c r="FM126" s="547" t="s">
        <v>102</v>
      </c>
      <c r="FN126" s="547" t="s">
        <v>102</v>
      </c>
      <c r="FO126" s="547" t="s">
        <v>102</v>
      </c>
      <c r="FP126" s="547" t="s">
        <v>102</v>
      </c>
      <c r="FQ126" s="547" t="s">
        <v>102</v>
      </c>
      <c r="FR126" s="547" t="s">
        <v>102</v>
      </c>
      <c r="FS126" s="547" t="s">
        <v>102</v>
      </c>
      <c r="FT126" s="547" t="s">
        <v>102</v>
      </c>
      <c r="FU126" s="547" t="s">
        <v>102</v>
      </c>
      <c r="FV126" s="547" t="s">
        <v>102</v>
      </c>
    </row>
    <row r="127" spans="1:178" hidden="1" x14ac:dyDescent="0.15">
      <c r="A127" s="547">
        <v>4047929</v>
      </c>
      <c r="B127" s="547" t="s">
        <v>21851</v>
      </c>
      <c r="C127" s="547" t="s">
        <v>21852</v>
      </c>
      <c r="D127" s="547" t="s">
        <v>21853</v>
      </c>
      <c r="E127" s="547" t="s">
        <v>21854</v>
      </c>
      <c r="F127" s="547" t="s">
        <v>21855</v>
      </c>
      <c r="G127" s="547" t="s">
        <v>21856</v>
      </c>
      <c r="H127" s="547" t="s">
        <v>21857</v>
      </c>
      <c r="I127" s="547" t="s">
        <v>102</v>
      </c>
      <c r="J127" s="547" t="s">
        <v>21858</v>
      </c>
      <c r="K127" s="547" t="s">
        <v>21859</v>
      </c>
      <c r="L127" s="547" t="s">
        <v>21860</v>
      </c>
      <c r="M127" s="547" t="s">
        <v>21861</v>
      </c>
      <c r="N127" s="547" t="s">
        <v>21862</v>
      </c>
      <c r="O127" s="547" t="s">
        <v>21863</v>
      </c>
      <c r="P127" s="547" t="s">
        <v>21864</v>
      </c>
      <c r="Q127" s="547" t="s">
        <v>21865</v>
      </c>
      <c r="R127" s="547" t="s">
        <v>21866</v>
      </c>
      <c r="S127" s="547" t="s">
        <v>21867</v>
      </c>
      <c r="T127" s="547">
        <v>0</v>
      </c>
      <c r="U127" s="547">
        <v>0</v>
      </c>
      <c r="V127" s="547">
        <v>0</v>
      </c>
      <c r="W127" s="547">
        <v>0</v>
      </c>
      <c r="X127" s="547">
        <v>0</v>
      </c>
      <c r="Y127" s="547">
        <v>0</v>
      </c>
      <c r="Z127" s="547">
        <v>0</v>
      </c>
      <c r="AA127" s="547">
        <v>0</v>
      </c>
      <c r="AB127" s="547">
        <v>0</v>
      </c>
      <c r="AC127" s="547">
        <v>0</v>
      </c>
      <c r="AD127" s="547">
        <v>0</v>
      </c>
      <c r="AE127" s="547">
        <v>0</v>
      </c>
      <c r="AF127" s="547">
        <v>0</v>
      </c>
      <c r="AG127" s="547">
        <v>0</v>
      </c>
      <c r="AH127" s="547">
        <v>0</v>
      </c>
      <c r="AI127" s="547">
        <v>0</v>
      </c>
      <c r="AJ127" s="547">
        <v>0</v>
      </c>
      <c r="AK127" s="547">
        <v>0</v>
      </c>
      <c r="AL127" s="547">
        <v>0</v>
      </c>
      <c r="AM127" s="547">
        <v>0</v>
      </c>
      <c r="AN127" s="547">
        <v>0</v>
      </c>
      <c r="AO127" s="547">
        <v>0</v>
      </c>
      <c r="AP127" s="547">
        <v>0</v>
      </c>
      <c r="AQ127" s="547">
        <v>0</v>
      </c>
      <c r="AR127" s="547">
        <v>0</v>
      </c>
      <c r="AS127" s="547">
        <v>0</v>
      </c>
      <c r="AT127" s="547">
        <v>0</v>
      </c>
      <c r="AU127" s="547">
        <v>0</v>
      </c>
      <c r="AV127" s="547">
        <v>0</v>
      </c>
      <c r="AW127" s="547">
        <v>0</v>
      </c>
      <c r="AX127" s="547">
        <v>0</v>
      </c>
      <c r="AY127" s="547">
        <v>0</v>
      </c>
      <c r="AZ127" s="547">
        <v>0</v>
      </c>
      <c r="BA127" s="547">
        <v>0</v>
      </c>
      <c r="BB127" s="547">
        <v>0</v>
      </c>
      <c r="BC127" s="547">
        <v>0</v>
      </c>
      <c r="BD127" s="547">
        <v>0</v>
      </c>
      <c r="BE127" s="547">
        <v>0</v>
      </c>
      <c r="BF127" s="547">
        <v>0</v>
      </c>
      <c r="BG127" s="547">
        <v>0</v>
      </c>
      <c r="BH127" s="547">
        <v>0</v>
      </c>
      <c r="BI127" s="547">
        <v>0</v>
      </c>
      <c r="BJ127" s="547">
        <v>0</v>
      </c>
      <c r="BK127" s="547">
        <v>0</v>
      </c>
      <c r="BL127" s="547">
        <v>0</v>
      </c>
      <c r="BM127" s="547">
        <v>0</v>
      </c>
      <c r="BN127" s="547">
        <v>0</v>
      </c>
      <c r="BO127" s="547">
        <v>0</v>
      </c>
      <c r="BP127" s="547">
        <v>0</v>
      </c>
      <c r="BQ127" s="547">
        <v>0</v>
      </c>
      <c r="BR127" s="547">
        <v>0</v>
      </c>
      <c r="BS127" s="547">
        <v>0</v>
      </c>
      <c r="BT127" s="547">
        <v>0</v>
      </c>
      <c r="BU127" s="547">
        <v>0</v>
      </c>
      <c r="BV127" s="547">
        <v>0</v>
      </c>
      <c r="BW127" s="547">
        <v>0</v>
      </c>
      <c r="BX127" s="547">
        <v>0</v>
      </c>
      <c r="BY127" s="547">
        <v>0</v>
      </c>
      <c r="BZ127" s="547">
        <v>0</v>
      </c>
      <c r="CA127" s="547">
        <v>0</v>
      </c>
      <c r="CB127" s="547">
        <v>0</v>
      </c>
      <c r="CC127" s="547">
        <v>0</v>
      </c>
      <c r="CD127" s="547">
        <v>0</v>
      </c>
      <c r="CE127" s="547">
        <v>0</v>
      </c>
      <c r="CF127" s="547">
        <v>0</v>
      </c>
      <c r="CG127" s="547">
        <v>0</v>
      </c>
      <c r="CH127" s="547">
        <v>0</v>
      </c>
      <c r="CI127" s="547">
        <v>0</v>
      </c>
      <c r="CJ127" s="547">
        <v>0</v>
      </c>
      <c r="CK127" s="547">
        <v>0</v>
      </c>
      <c r="CL127" s="547">
        <v>0</v>
      </c>
      <c r="CM127" s="547">
        <v>0</v>
      </c>
      <c r="CN127" s="547">
        <v>0</v>
      </c>
      <c r="CO127" s="547">
        <v>0</v>
      </c>
      <c r="CP127" s="547">
        <v>0</v>
      </c>
      <c r="CQ127" s="547">
        <v>0</v>
      </c>
      <c r="CR127" s="547">
        <v>0</v>
      </c>
      <c r="CS127" s="547">
        <v>0</v>
      </c>
      <c r="CT127" s="547">
        <v>0</v>
      </c>
      <c r="CU127" s="547">
        <v>0</v>
      </c>
      <c r="CV127" s="547">
        <v>0</v>
      </c>
      <c r="CW127" s="547">
        <v>0</v>
      </c>
      <c r="CX127" s="547">
        <v>0</v>
      </c>
      <c r="CY127" s="547">
        <v>0</v>
      </c>
      <c r="CZ127" s="547">
        <v>0</v>
      </c>
      <c r="DA127" s="547">
        <v>0</v>
      </c>
      <c r="DB127" s="547">
        <v>0</v>
      </c>
      <c r="DC127" s="547">
        <v>0</v>
      </c>
      <c r="DD127" s="547">
        <v>0</v>
      </c>
      <c r="DE127" s="547">
        <v>0</v>
      </c>
      <c r="DF127" s="547">
        <v>0</v>
      </c>
      <c r="DG127" s="547">
        <v>0</v>
      </c>
      <c r="DH127" s="547">
        <v>0</v>
      </c>
      <c r="DI127" s="547">
        <v>0</v>
      </c>
      <c r="DJ127" s="547">
        <v>0</v>
      </c>
      <c r="DK127" s="547">
        <v>0</v>
      </c>
      <c r="DL127" s="547">
        <v>0</v>
      </c>
      <c r="DM127" s="547">
        <v>0</v>
      </c>
      <c r="DN127" s="547">
        <v>0</v>
      </c>
      <c r="DO127" s="547">
        <v>0</v>
      </c>
      <c r="DP127" s="547">
        <v>0</v>
      </c>
      <c r="DQ127" s="547">
        <v>0</v>
      </c>
      <c r="DR127" s="547">
        <v>0</v>
      </c>
      <c r="DS127" s="547">
        <v>0</v>
      </c>
      <c r="DT127" s="547">
        <v>0</v>
      </c>
      <c r="DU127" s="547">
        <v>0</v>
      </c>
      <c r="DV127" s="547">
        <v>0</v>
      </c>
      <c r="DW127" s="547">
        <v>0</v>
      </c>
      <c r="DX127" s="547">
        <v>0</v>
      </c>
      <c r="DY127" s="547">
        <v>0</v>
      </c>
      <c r="DZ127" s="547">
        <v>0</v>
      </c>
      <c r="EA127" s="547">
        <v>0</v>
      </c>
      <c r="EB127" s="547">
        <v>0</v>
      </c>
      <c r="EC127" s="547">
        <v>0</v>
      </c>
      <c r="ED127" s="547">
        <v>0</v>
      </c>
      <c r="EE127" s="547">
        <v>0</v>
      </c>
      <c r="EF127" s="547">
        <v>0</v>
      </c>
      <c r="EG127" s="547">
        <v>0</v>
      </c>
      <c r="EH127" s="547">
        <v>0</v>
      </c>
      <c r="EI127" s="547">
        <v>0</v>
      </c>
      <c r="EJ127" s="547">
        <v>0</v>
      </c>
      <c r="EK127" s="547">
        <v>0</v>
      </c>
      <c r="EL127" s="547">
        <v>0</v>
      </c>
      <c r="EM127" s="547">
        <v>0</v>
      </c>
      <c r="EN127" s="547">
        <v>0</v>
      </c>
      <c r="EO127" s="547">
        <v>0</v>
      </c>
      <c r="EP127" s="547">
        <v>0</v>
      </c>
      <c r="EQ127" s="547">
        <v>0</v>
      </c>
      <c r="ER127" s="547">
        <v>0</v>
      </c>
      <c r="ES127" s="547">
        <v>0</v>
      </c>
      <c r="ET127" s="547">
        <v>0</v>
      </c>
      <c r="EU127" s="547">
        <v>0</v>
      </c>
      <c r="EV127" s="547">
        <v>0</v>
      </c>
      <c r="EW127" s="547">
        <v>0</v>
      </c>
      <c r="EX127" s="547">
        <v>0</v>
      </c>
      <c r="EY127" s="547">
        <v>0</v>
      </c>
      <c r="EZ127" s="547">
        <v>0</v>
      </c>
      <c r="FA127" s="547">
        <v>0</v>
      </c>
      <c r="FB127" s="547">
        <v>0</v>
      </c>
      <c r="FC127" s="547">
        <v>0</v>
      </c>
      <c r="FD127" s="547">
        <v>0</v>
      </c>
      <c r="FE127" s="547">
        <v>0</v>
      </c>
      <c r="FF127" s="547">
        <v>0</v>
      </c>
      <c r="FG127" s="547">
        <v>0</v>
      </c>
      <c r="FH127" s="547">
        <v>0</v>
      </c>
      <c r="FI127" s="547">
        <v>0</v>
      </c>
      <c r="FJ127" s="547">
        <v>0</v>
      </c>
      <c r="FK127" s="547">
        <v>0</v>
      </c>
      <c r="FL127" s="547">
        <v>0</v>
      </c>
      <c r="FM127" s="547">
        <v>0</v>
      </c>
      <c r="FN127" s="547">
        <v>0</v>
      </c>
      <c r="FO127" s="547">
        <v>0</v>
      </c>
      <c r="FP127" s="547">
        <v>0</v>
      </c>
      <c r="FQ127" s="547">
        <v>0</v>
      </c>
      <c r="FR127" s="547">
        <v>0</v>
      </c>
      <c r="FS127" s="547">
        <v>0</v>
      </c>
      <c r="FT127" s="547">
        <v>0</v>
      </c>
      <c r="FU127" s="547">
        <v>0</v>
      </c>
      <c r="FV127" s="547">
        <v>0</v>
      </c>
    </row>
    <row r="128" spans="1:178" hidden="1" x14ac:dyDescent="0.15">
      <c r="A128" s="547">
        <v>4059688</v>
      </c>
      <c r="B128" s="547" t="s">
        <v>102</v>
      </c>
      <c r="C128" s="547" t="s">
        <v>102</v>
      </c>
      <c r="D128" s="547" t="s">
        <v>102</v>
      </c>
      <c r="E128" s="547" t="s">
        <v>102</v>
      </c>
      <c r="F128" s="547" t="s">
        <v>102</v>
      </c>
      <c r="G128" s="547" t="s">
        <v>102</v>
      </c>
      <c r="H128" s="547" t="s">
        <v>102</v>
      </c>
      <c r="I128" s="547" t="s">
        <v>102</v>
      </c>
      <c r="J128" s="547" t="s">
        <v>102</v>
      </c>
      <c r="K128" s="547" t="s">
        <v>102</v>
      </c>
      <c r="L128" s="547" t="s">
        <v>102</v>
      </c>
      <c r="M128" s="547" t="s">
        <v>102</v>
      </c>
      <c r="N128" s="547" t="s">
        <v>102</v>
      </c>
      <c r="O128" s="547" t="s">
        <v>102</v>
      </c>
      <c r="P128" s="547" t="s">
        <v>102</v>
      </c>
      <c r="Q128" s="547" t="s">
        <v>102</v>
      </c>
      <c r="R128" s="547" t="s">
        <v>102</v>
      </c>
      <c r="S128" s="547" t="s">
        <v>102</v>
      </c>
      <c r="T128" s="547" t="s">
        <v>102</v>
      </c>
      <c r="U128" s="547" t="s">
        <v>102</v>
      </c>
      <c r="V128" s="547" t="s">
        <v>102</v>
      </c>
      <c r="W128" s="547" t="s">
        <v>102</v>
      </c>
      <c r="X128" s="547" t="s">
        <v>102</v>
      </c>
      <c r="Y128" s="547" t="s">
        <v>102</v>
      </c>
      <c r="Z128" s="547" t="s">
        <v>102</v>
      </c>
      <c r="AA128" s="547" t="s">
        <v>102</v>
      </c>
      <c r="AB128" s="547" t="s">
        <v>102</v>
      </c>
      <c r="AC128" s="547" t="s">
        <v>102</v>
      </c>
      <c r="AD128" s="547" t="s">
        <v>102</v>
      </c>
      <c r="AE128" s="547" t="s">
        <v>102</v>
      </c>
      <c r="AF128" s="547" t="s">
        <v>102</v>
      </c>
      <c r="AG128" s="547" t="s">
        <v>102</v>
      </c>
      <c r="AH128" s="547" t="s">
        <v>102</v>
      </c>
      <c r="AI128" s="547" t="s">
        <v>102</v>
      </c>
      <c r="AJ128" s="547" t="s">
        <v>102</v>
      </c>
      <c r="AK128" s="547" t="s">
        <v>102</v>
      </c>
      <c r="AL128" s="547" t="s">
        <v>102</v>
      </c>
      <c r="AM128" s="547" t="s">
        <v>102</v>
      </c>
      <c r="AN128" s="547" t="s">
        <v>102</v>
      </c>
      <c r="AO128" s="547" t="s">
        <v>102</v>
      </c>
      <c r="AP128" s="547" t="s">
        <v>102</v>
      </c>
      <c r="AQ128" s="547" t="s">
        <v>102</v>
      </c>
      <c r="AR128" s="547" t="s">
        <v>102</v>
      </c>
      <c r="AS128" s="547" t="s">
        <v>102</v>
      </c>
      <c r="AT128" s="547" t="s">
        <v>102</v>
      </c>
      <c r="AU128" s="547" t="s">
        <v>102</v>
      </c>
      <c r="AV128" s="547" t="s">
        <v>102</v>
      </c>
      <c r="AW128" s="547" t="s">
        <v>102</v>
      </c>
      <c r="AX128" s="547" t="s">
        <v>102</v>
      </c>
      <c r="AY128" s="547" t="s">
        <v>102</v>
      </c>
      <c r="AZ128" s="547" t="s">
        <v>102</v>
      </c>
      <c r="BA128" s="547" t="s">
        <v>102</v>
      </c>
      <c r="BB128" s="547" t="s">
        <v>102</v>
      </c>
      <c r="BC128" s="547" t="s">
        <v>102</v>
      </c>
      <c r="BD128" s="547" t="s">
        <v>102</v>
      </c>
      <c r="BE128" s="547" t="s">
        <v>102</v>
      </c>
      <c r="BF128" s="547" t="s">
        <v>102</v>
      </c>
      <c r="BG128" s="547" t="s">
        <v>102</v>
      </c>
      <c r="BH128" s="547" t="s">
        <v>102</v>
      </c>
      <c r="BI128" s="547" t="s">
        <v>102</v>
      </c>
      <c r="BJ128" s="547" t="s">
        <v>102</v>
      </c>
      <c r="BK128" s="547" t="s">
        <v>102</v>
      </c>
      <c r="BL128" s="547" t="s">
        <v>102</v>
      </c>
      <c r="BM128" s="547" t="s">
        <v>102</v>
      </c>
      <c r="BN128" s="547" t="s">
        <v>102</v>
      </c>
      <c r="BO128" s="547" t="s">
        <v>102</v>
      </c>
      <c r="BP128" s="547" t="s">
        <v>102</v>
      </c>
      <c r="BQ128" s="547" t="s">
        <v>102</v>
      </c>
      <c r="BR128" s="547" t="s">
        <v>102</v>
      </c>
      <c r="BS128" s="547" t="s">
        <v>102</v>
      </c>
      <c r="BT128" s="547" t="s">
        <v>102</v>
      </c>
      <c r="BU128" s="547" t="s">
        <v>102</v>
      </c>
      <c r="BV128" s="547" t="s">
        <v>102</v>
      </c>
      <c r="BW128" s="547" t="s">
        <v>102</v>
      </c>
      <c r="BX128" s="547" t="s">
        <v>102</v>
      </c>
      <c r="BY128" s="547" t="s">
        <v>102</v>
      </c>
      <c r="BZ128" s="547" t="s">
        <v>102</v>
      </c>
      <c r="CA128" s="547" t="s">
        <v>102</v>
      </c>
      <c r="CB128" s="547" t="s">
        <v>102</v>
      </c>
      <c r="CC128" s="547" t="s">
        <v>102</v>
      </c>
      <c r="CD128" s="547" t="s">
        <v>102</v>
      </c>
      <c r="CE128" s="547" t="s">
        <v>102</v>
      </c>
      <c r="CF128" s="547" t="s">
        <v>102</v>
      </c>
      <c r="CG128" s="547" t="s">
        <v>102</v>
      </c>
      <c r="CH128" s="547" t="s">
        <v>102</v>
      </c>
      <c r="CI128" s="547" t="s">
        <v>102</v>
      </c>
      <c r="CJ128" s="547" t="s">
        <v>102</v>
      </c>
      <c r="CK128" s="547" t="s">
        <v>102</v>
      </c>
      <c r="CL128" s="547" t="s">
        <v>102</v>
      </c>
      <c r="CM128" s="547" t="s">
        <v>102</v>
      </c>
      <c r="CN128" s="547" t="s">
        <v>102</v>
      </c>
      <c r="CO128" s="547" t="s">
        <v>102</v>
      </c>
      <c r="CP128" s="547" t="s">
        <v>102</v>
      </c>
      <c r="CQ128" s="547" t="s">
        <v>102</v>
      </c>
      <c r="CR128" s="547" t="s">
        <v>102</v>
      </c>
      <c r="CS128" s="547" t="s">
        <v>102</v>
      </c>
      <c r="CT128" s="547" t="s">
        <v>102</v>
      </c>
      <c r="CU128" s="547" t="s">
        <v>102</v>
      </c>
      <c r="CV128" s="547" t="s">
        <v>102</v>
      </c>
      <c r="CW128" s="547" t="s">
        <v>102</v>
      </c>
      <c r="CX128" s="547" t="s">
        <v>102</v>
      </c>
      <c r="CY128" s="547" t="s">
        <v>102</v>
      </c>
      <c r="CZ128" s="547" t="s">
        <v>102</v>
      </c>
      <c r="DA128" s="547" t="s">
        <v>102</v>
      </c>
      <c r="DB128" s="547" t="s">
        <v>102</v>
      </c>
      <c r="DC128" s="547" t="s">
        <v>102</v>
      </c>
      <c r="DD128" s="547" t="s">
        <v>102</v>
      </c>
      <c r="DE128" s="547" t="s">
        <v>102</v>
      </c>
      <c r="DF128" s="547" t="s">
        <v>102</v>
      </c>
      <c r="DG128" s="547" t="s">
        <v>102</v>
      </c>
      <c r="DH128" s="547" t="s">
        <v>102</v>
      </c>
      <c r="DI128" s="547" t="s">
        <v>102</v>
      </c>
      <c r="DJ128" s="547" t="s">
        <v>102</v>
      </c>
      <c r="DK128" s="547" t="s">
        <v>102</v>
      </c>
      <c r="DL128" s="547" t="s">
        <v>102</v>
      </c>
      <c r="DM128" s="547" t="s">
        <v>102</v>
      </c>
      <c r="DN128" s="547" t="s">
        <v>102</v>
      </c>
      <c r="DO128" s="547" t="s">
        <v>102</v>
      </c>
      <c r="DP128" s="547" t="s">
        <v>102</v>
      </c>
      <c r="DQ128" s="547" t="s">
        <v>102</v>
      </c>
      <c r="DR128" s="547" t="s">
        <v>102</v>
      </c>
      <c r="DS128" s="547" t="s">
        <v>102</v>
      </c>
      <c r="DT128" s="547" t="s">
        <v>102</v>
      </c>
      <c r="DU128" s="547" t="s">
        <v>102</v>
      </c>
      <c r="DV128" s="547" t="s">
        <v>102</v>
      </c>
      <c r="DW128" s="547" t="s">
        <v>102</v>
      </c>
      <c r="DX128" s="547" t="s">
        <v>102</v>
      </c>
      <c r="DY128" s="547" t="s">
        <v>102</v>
      </c>
      <c r="DZ128" s="547" t="s">
        <v>102</v>
      </c>
      <c r="EA128" s="547" t="s">
        <v>102</v>
      </c>
      <c r="EB128" s="547" t="s">
        <v>102</v>
      </c>
      <c r="EC128" s="547" t="s">
        <v>102</v>
      </c>
      <c r="ED128" s="547" t="s">
        <v>102</v>
      </c>
      <c r="EE128" s="547" t="s">
        <v>102</v>
      </c>
      <c r="EF128" s="547" t="s">
        <v>102</v>
      </c>
      <c r="EG128" s="547" t="s">
        <v>102</v>
      </c>
      <c r="EH128" s="547" t="s">
        <v>102</v>
      </c>
      <c r="EI128" s="547" t="s">
        <v>102</v>
      </c>
      <c r="EJ128" s="547" t="s">
        <v>102</v>
      </c>
      <c r="EK128" s="547" t="s">
        <v>102</v>
      </c>
      <c r="EL128" s="547" t="s">
        <v>102</v>
      </c>
      <c r="EM128" s="547" t="s">
        <v>102</v>
      </c>
      <c r="EN128" s="547" t="s">
        <v>102</v>
      </c>
      <c r="EO128" s="547" t="s">
        <v>102</v>
      </c>
      <c r="EP128" s="547" t="s">
        <v>102</v>
      </c>
      <c r="EQ128" s="547" t="s">
        <v>102</v>
      </c>
      <c r="ER128" s="547" t="s">
        <v>102</v>
      </c>
      <c r="ES128" s="547" t="s">
        <v>102</v>
      </c>
      <c r="ET128" s="547" t="s">
        <v>102</v>
      </c>
      <c r="EU128" s="547" t="s">
        <v>102</v>
      </c>
      <c r="EV128" s="547" t="s">
        <v>102</v>
      </c>
      <c r="EW128" s="547" t="s">
        <v>102</v>
      </c>
      <c r="EX128" s="547" t="s">
        <v>102</v>
      </c>
      <c r="EY128" s="547" t="s">
        <v>102</v>
      </c>
      <c r="EZ128" s="547" t="s">
        <v>102</v>
      </c>
      <c r="FA128" s="547" t="s">
        <v>102</v>
      </c>
      <c r="FB128" s="547" t="s">
        <v>102</v>
      </c>
      <c r="FC128" s="547" t="s">
        <v>102</v>
      </c>
      <c r="FD128" s="547" t="s">
        <v>102</v>
      </c>
      <c r="FE128" s="547" t="s">
        <v>102</v>
      </c>
      <c r="FF128" s="547" t="s">
        <v>102</v>
      </c>
      <c r="FG128" s="547" t="s">
        <v>102</v>
      </c>
      <c r="FH128" s="547" t="s">
        <v>102</v>
      </c>
      <c r="FI128" s="547" t="s">
        <v>102</v>
      </c>
      <c r="FJ128" s="547" t="s">
        <v>102</v>
      </c>
      <c r="FK128" s="547" t="s">
        <v>102</v>
      </c>
      <c r="FL128" s="547" t="s">
        <v>102</v>
      </c>
      <c r="FM128" s="547" t="s">
        <v>102</v>
      </c>
      <c r="FN128" s="547" t="s">
        <v>102</v>
      </c>
      <c r="FO128" s="547" t="s">
        <v>102</v>
      </c>
      <c r="FP128" s="547" t="s">
        <v>102</v>
      </c>
      <c r="FQ128" s="547" t="s">
        <v>102</v>
      </c>
      <c r="FR128" s="547" t="s">
        <v>102</v>
      </c>
      <c r="FS128" s="547" t="s">
        <v>102</v>
      </c>
      <c r="FT128" s="547" t="s">
        <v>102</v>
      </c>
      <c r="FU128" s="547" t="s">
        <v>102</v>
      </c>
      <c r="FV128" s="547" t="s">
        <v>102</v>
      </c>
    </row>
    <row r="129" spans="1:178" hidden="1" x14ac:dyDescent="0.15">
      <c r="A129" s="547">
        <v>4058072</v>
      </c>
      <c r="B129" s="547" t="s">
        <v>102</v>
      </c>
      <c r="C129" s="547" t="s">
        <v>102</v>
      </c>
      <c r="D129" s="547" t="s">
        <v>102</v>
      </c>
      <c r="E129" s="547" t="s">
        <v>102</v>
      </c>
      <c r="F129" s="547" t="s">
        <v>21868</v>
      </c>
      <c r="G129" s="547" t="s">
        <v>21869</v>
      </c>
      <c r="H129" s="547">
        <v>0</v>
      </c>
      <c r="I129" s="547">
        <v>0</v>
      </c>
      <c r="J129" s="547">
        <v>0</v>
      </c>
      <c r="K129" s="547">
        <v>0</v>
      </c>
      <c r="L129" s="547">
        <v>0</v>
      </c>
      <c r="M129" s="547">
        <v>0</v>
      </c>
      <c r="N129" s="547">
        <v>0</v>
      </c>
      <c r="O129" s="547">
        <v>0</v>
      </c>
      <c r="P129" s="547">
        <v>0</v>
      </c>
      <c r="Q129" s="547">
        <v>0</v>
      </c>
      <c r="R129" s="547">
        <v>0</v>
      </c>
      <c r="S129" s="547">
        <v>0</v>
      </c>
      <c r="T129" s="547">
        <v>0</v>
      </c>
      <c r="U129" s="547">
        <v>0</v>
      </c>
      <c r="V129" s="547">
        <v>0</v>
      </c>
      <c r="W129" s="547">
        <v>0</v>
      </c>
      <c r="X129" s="547">
        <v>0</v>
      </c>
      <c r="Y129" s="547">
        <v>0</v>
      </c>
      <c r="Z129" s="547">
        <v>0</v>
      </c>
      <c r="AA129" s="547">
        <v>0</v>
      </c>
      <c r="AB129" s="547">
        <v>0</v>
      </c>
      <c r="AC129" s="547">
        <v>0</v>
      </c>
      <c r="AD129" s="547">
        <v>0</v>
      </c>
      <c r="AE129" s="547">
        <v>0</v>
      </c>
      <c r="AF129" s="547">
        <v>0</v>
      </c>
      <c r="AG129" s="547">
        <v>0</v>
      </c>
      <c r="AH129" s="547">
        <v>0</v>
      </c>
      <c r="AI129" s="547">
        <v>0</v>
      </c>
      <c r="AJ129" s="547">
        <v>0</v>
      </c>
      <c r="AK129" s="547">
        <v>0</v>
      </c>
      <c r="AL129" s="547">
        <v>0</v>
      </c>
      <c r="AM129" s="547">
        <v>0</v>
      </c>
      <c r="AN129" s="547">
        <v>0</v>
      </c>
      <c r="AO129" s="547">
        <v>0</v>
      </c>
      <c r="AP129" s="547">
        <v>0</v>
      </c>
      <c r="AQ129" s="547">
        <v>0</v>
      </c>
      <c r="AR129" s="547">
        <v>0</v>
      </c>
      <c r="AS129" s="547">
        <v>0</v>
      </c>
      <c r="AT129" s="547">
        <v>0</v>
      </c>
      <c r="AU129" s="547">
        <v>0</v>
      </c>
      <c r="AV129" s="547">
        <v>0</v>
      </c>
      <c r="AW129" s="547">
        <v>0</v>
      </c>
      <c r="AX129" s="547">
        <v>0</v>
      </c>
      <c r="AY129" s="547">
        <v>0</v>
      </c>
      <c r="AZ129" s="547">
        <v>0</v>
      </c>
      <c r="BA129" s="547">
        <v>0</v>
      </c>
      <c r="BB129" s="547">
        <v>0</v>
      </c>
      <c r="BC129" s="547">
        <v>0</v>
      </c>
      <c r="BD129" s="547">
        <v>0</v>
      </c>
      <c r="BE129" s="547">
        <v>0</v>
      </c>
      <c r="BF129" s="547">
        <v>0</v>
      </c>
      <c r="BG129" s="547">
        <v>0</v>
      </c>
      <c r="BH129" s="547">
        <v>0</v>
      </c>
      <c r="BI129" s="547">
        <v>0</v>
      </c>
      <c r="BJ129" s="547">
        <v>0</v>
      </c>
      <c r="BK129" s="547">
        <v>0</v>
      </c>
      <c r="BL129" s="547">
        <v>0</v>
      </c>
      <c r="BM129" s="547">
        <v>0</v>
      </c>
      <c r="BN129" s="547">
        <v>0</v>
      </c>
      <c r="BO129" s="547">
        <v>0</v>
      </c>
      <c r="BP129" s="547">
        <v>0</v>
      </c>
      <c r="BQ129" s="547">
        <v>0</v>
      </c>
      <c r="BR129" s="547">
        <v>0</v>
      </c>
      <c r="BS129" s="547">
        <v>0</v>
      </c>
      <c r="BT129" s="547">
        <v>0</v>
      </c>
      <c r="BU129" s="547">
        <v>0</v>
      </c>
      <c r="BV129" s="547">
        <v>0</v>
      </c>
      <c r="BW129" s="547">
        <v>0</v>
      </c>
      <c r="BX129" s="547">
        <v>0</v>
      </c>
      <c r="BY129" s="547">
        <v>0</v>
      </c>
      <c r="BZ129" s="547">
        <v>0</v>
      </c>
      <c r="CA129" s="547">
        <v>0</v>
      </c>
      <c r="CB129" s="547">
        <v>0</v>
      </c>
      <c r="CC129" s="547">
        <v>0</v>
      </c>
      <c r="CD129" s="547">
        <v>0</v>
      </c>
      <c r="CE129" s="547">
        <v>0</v>
      </c>
      <c r="CF129" s="547">
        <v>0</v>
      </c>
      <c r="CG129" s="547">
        <v>0</v>
      </c>
      <c r="CH129" s="547">
        <v>0</v>
      </c>
      <c r="CI129" s="547">
        <v>0</v>
      </c>
      <c r="CJ129" s="547">
        <v>0</v>
      </c>
      <c r="CK129" s="547">
        <v>0</v>
      </c>
      <c r="CL129" s="547">
        <v>0</v>
      </c>
      <c r="CM129" s="547">
        <v>0</v>
      </c>
      <c r="CN129" s="547">
        <v>0</v>
      </c>
      <c r="CO129" s="547">
        <v>0</v>
      </c>
      <c r="CP129" s="547">
        <v>0</v>
      </c>
      <c r="CQ129" s="547">
        <v>0</v>
      </c>
      <c r="CR129" s="547">
        <v>0</v>
      </c>
      <c r="CS129" s="547">
        <v>0</v>
      </c>
      <c r="CT129" s="547">
        <v>0</v>
      </c>
      <c r="CU129" s="547">
        <v>0</v>
      </c>
      <c r="CV129" s="547">
        <v>0</v>
      </c>
      <c r="CW129" s="547">
        <v>0</v>
      </c>
      <c r="CX129" s="547">
        <v>0</v>
      </c>
      <c r="CY129" s="547">
        <v>0</v>
      </c>
      <c r="CZ129" s="547">
        <v>0</v>
      </c>
      <c r="DA129" s="547">
        <v>0</v>
      </c>
      <c r="DB129" s="547">
        <v>0</v>
      </c>
      <c r="DC129" s="547">
        <v>0</v>
      </c>
      <c r="DD129" s="547">
        <v>0</v>
      </c>
      <c r="DE129" s="547">
        <v>0</v>
      </c>
      <c r="DF129" s="547">
        <v>0</v>
      </c>
      <c r="DG129" s="547">
        <v>0</v>
      </c>
      <c r="DH129" s="547">
        <v>0</v>
      </c>
      <c r="DI129" s="547">
        <v>0</v>
      </c>
      <c r="DJ129" s="547">
        <v>0</v>
      </c>
      <c r="DK129" s="547">
        <v>0</v>
      </c>
      <c r="DL129" s="547">
        <v>0</v>
      </c>
      <c r="DM129" s="547">
        <v>0</v>
      </c>
      <c r="DN129" s="547">
        <v>0</v>
      </c>
      <c r="DO129" s="547">
        <v>0</v>
      </c>
      <c r="DP129" s="547">
        <v>0</v>
      </c>
      <c r="DQ129" s="547">
        <v>0</v>
      </c>
      <c r="DR129" s="547">
        <v>0</v>
      </c>
      <c r="DS129" s="547">
        <v>0</v>
      </c>
      <c r="DT129" s="547">
        <v>0</v>
      </c>
      <c r="DU129" s="547">
        <v>0</v>
      </c>
      <c r="DV129" s="547">
        <v>0</v>
      </c>
      <c r="DW129" s="547">
        <v>0</v>
      </c>
      <c r="DX129" s="547">
        <v>0</v>
      </c>
      <c r="DY129" s="547">
        <v>0</v>
      </c>
      <c r="DZ129" s="547">
        <v>0</v>
      </c>
      <c r="EA129" s="547">
        <v>0</v>
      </c>
      <c r="EB129" s="547">
        <v>0</v>
      </c>
      <c r="EC129" s="547">
        <v>0</v>
      </c>
      <c r="ED129" s="547">
        <v>0</v>
      </c>
      <c r="EE129" s="547">
        <v>0</v>
      </c>
      <c r="EF129" s="547">
        <v>0</v>
      </c>
      <c r="EG129" s="547">
        <v>0</v>
      </c>
      <c r="EH129" s="547">
        <v>0</v>
      </c>
      <c r="EI129" s="547">
        <v>0</v>
      </c>
      <c r="EJ129" s="547">
        <v>0</v>
      </c>
      <c r="EK129" s="547">
        <v>0</v>
      </c>
      <c r="EL129" s="547">
        <v>0</v>
      </c>
      <c r="EM129" s="547">
        <v>0</v>
      </c>
      <c r="EN129" s="547">
        <v>0</v>
      </c>
      <c r="EO129" s="547">
        <v>0</v>
      </c>
      <c r="EP129" s="547">
        <v>0</v>
      </c>
      <c r="EQ129" s="547">
        <v>0</v>
      </c>
      <c r="ER129" s="547">
        <v>0</v>
      </c>
      <c r="ES129" s="547">
        <v>0</v>
      </c>
      <c r="ET129" s="547">
        <v>0</v>
      </c>
      <c r="EU129" s="547">
        <v>0</v>
      </c>
      <c r="EV129" s="547">
        <v>0</v>
      </c>
      <c r="EW129" s="547">
        <v>0</v>
      </c>
      <c r="EX129" s="547">
        <v>0</v>
      </c>
      <c r="EY129" s="547">
        <v>0</v>
      </c>
      <c r="EZ129" s="547">
        <v>0</v>
      </c>
      <c r="FA129" s="547">
        <v>0</v>
      </c>
      <c r="FB129" s="547">
        <v>0</v>
      </c>
      <c r="FC129" s="547">
        <v>0</v>
      </c>
      <c r="FD129" s="547">
        <v>0</v>
      </c>
      <c r="FE129" s="547">
        <v>0</v>
      </c>
      <c r="FF129" s="547">
        <v>0</v>
      </c>
      <c r="FG129" s="547">
        <v>0</v>
      </c>
      <c r="FH129" s="547">
        <v>0</v>
      </c>
      <c r="FI129" s="547">
        <v>0</v>
      </c>
      <c r="FJ129" s="547">
        <v>0</v>
      </c>
      <c r="FK129" s="547">
        <v>0</v>
      </c>
      <c r="FL129" s="547">
        <v>0</v>
      </c>
      <c r="FM129" s="547">
        <v>0</v>
      </c>
      <c r="FN129" s="547">
        <v>0</v>
      </c>
      <c r="FO129" s="547">
        <v>0</v>
      </c>
      <c r="FP129" s="547">
        <v>0</v>
      </c>
      <c r="FQ129" s="547">
        <v>0</v>
      </c>
      <c r="FR129" s="547">
        <v>0</v>
      </c>
      <c r="FS129" s="547">
        <v>0</v>
      </c>
      <c r="FT129" s="547">
        <v>0</v>
      </c>
      <c r="FU129" s="547">
        <v>0</v>
      </c>
      <c r="FV129" s="547">
        <v>0</v>
      </c>
    </row>
    <row r="130" spans="1:178" hidden="1" x14ac:dyDescent="0.15">
      <c r="A130" s="547">
        <v>4035007</v>
      </c>
      <c r="B130" s="547" t="s">
        <v>102</v>
      </c>
      <c r="C130" s="547" t="s">
        <v>102</v>
      </c>
      <c r="D130" s="547" t="s">
        <v>102</v>
      </c>
      <c r="E130" s="547" t="s">
        <v>102</v>
      </c>
      <c r="F130" s="547" t="s">
        <v>102</v>
      </c>
      <c r="G130" s="547" t="s">
        <v>102</v>
      </c>
      <c r="H130" s="547" t="s">
        <v>102</v>
      </c>
      <c r="I130" s="547" t="s">
        <v>102</v>
      </c>
      <c r="J130" s="547" t="s">
        <v>102</v>
      </c>
      <c r="K130" s="547" t="s">
        <v>102</v>
      </c>
      <c r="L130" s="547" t="s">
        <v>102</v>
      </c>
      <c r="M130" s="547" t="s">
        <v>102</v>
      </c>
      <c r="N130" s="547" t="s">
        <v>102</v>
      </c>
      <c r="O130" s="547" t="s">
        <v>102</v>
      </c>
      <c r="P130" s="547" t="s">
        <v>102</v>
      </c>
      <c r="Q130" s="547" t="s">
        <v>102</v>
      </c>
      <c r="R130" s="547" t="s">
        <v>102</v>
      </c>
      <c r="S130" s="547" t="s">
        <v>102</v>
      </c>
      <c r="T130" s="547" t="s">
        <v>102</v>
      </c>
      <c r="U130" s="547" t="s">
        <v>102</v>
      </c>
      <c r="V130" s="547" t="s">
        <v>102</v>
      </c>
      <c r="W130" s="547" t="s">
        <v>102</v>
      </c>
      <c r="X130" s="547" t="s">
        <v>102</v>
      </c>
      <c r="Y130" s="547" t="s">
        <v>102</v>
      </c>
      <c r="Z130" s="547" t="s">
        <v>102</v>
      </c>
      <c r="AA130" s="547" t="s">
        <v>102</v>
      </c>
      <c r="AB130" s="547" t="s">
        <v>102</v>
      </c>
      <c r="AC130" s="547" t="s">
        <v>102</v>
      </c>
      <c r="AD130" s="547" t="s">
        <v>102</v>
      </c>
      <c r="AE130" s="547" t="s">
        <v>102</v>
      </c>
      <c r="AF130" s="547" t="s">
        <v>102</v>
      </c>
      <c r="AG130" s="547" t="s">
        <v>102</v>
      </c>
      <c r="AH130" s="547" t="s">
        <v>102</v>
      </c>
      <c r="AI130" s="547" t="s">
        <v>102</v>
      </c>
      <c r="AJ130" s="547" t="s">
        <v>102</v>
      </c>
      <c r="AK130" s="547" t="s">
        <v>102</v>
      </c>
      <c r="AL130" s="547" t="s">
        <v>102</v>
      </c>
      <c r="AM130" s="547" t="s">
        <v>102</v>
      </c>
      <c r="AN130" s="547" t="s">
        <v>102</v>
      </c>
      <c r="AO130" s="547" t="s">
        <v>102</v>
      </c>
      <c r="AP130" s="547" t="s">
        <v>102</v>
      </c>
      <c r="AQ130" s="547" t="s">
        <v>102</v>
      </c>
      <c r="AR130" s="547" t="s">
        <v>102</v>
      </c>
      <c r="AS130" s="547" t="s">
        <v>102</v>
      </c>
      <c r="AT130" s="547" t="s">
        <v>102</v>
      </c>
      <c r="AU130" s="547" t="s">
        <v>102</v>
      </c>
      <c r="AV130" s="547" t="s">
        <v>102</v>
      </c>
      <c r="AW130" s="547" t="s">
        <v>102</v>
      </c>
      <c r="AX130" s="547" t="s">
        <v>102</v>
      </c>
      <c r="AY130" s="547" t="s">
        <v>102</v>
      </c>
      <c r="AZ130" s="547" t="s">
        <v>102</v>
      </c>
      <c r="BA130" s="547" t="s">
        <v>102</v>
      </c>
      <c r="BB130" s="547" t="s">
        <v>102</v>
      </c>
      <c r="BC130" s="547" t="s">
        <v>102</v>
      </c>
      <c r="BD130" s="547" t="s">
        <v>102</v>
      </c>
      <c r="BE130" s="547" t="s">
        <v>102</v>
      </c>
      <c r="BF130" s="547" t="s">
        <v>102</v>
      </c>
      <c r="BG130" s="547" t="s">
        <v>102</v>
      </c>
      <c r="BH130" s="547" t="s">
        <v>102</v>
      </c>
      <c r="BI130" s="547" t="s">
        <v>102</v>
      </c>
      <c r="BJ130" s="547" t="s">
        <v>102</v>
      </c>
      <c r="BK130" s="547" t="s">
        <v>102</v>
      </c>
      <c r="BL130" s="547" t="s">
        <v>102</v>
      </c>
      <c r="BM130" s="547" t="s">
        <v>102</v>
      </c>
      <c r="BN130" s="547" t="s">
        <v>102</v>
      </c>
      <c r="BO130" s="547" t="s">
        <v>102</v>
      </c>
      <c r="BP130" s="547" t="s">
        <v>102</v>
      </c>
      <c r="BQ130" s="547" t="s">
        <v>102</v>
      </c>
      <c r="BR130" s="547" t="s">
        <v>102</v>
      </c>
      <c r="BS130" s="547" t="s">
        <v>102</v>
      </c>
      <c r="BT130" s="547" t="s">
        <v>102</v>
      </c>
      <c r="BU130" s="547" t="s">
        <v>102</v>
      </c>
      <c r="BV130" s="547" t="s">
        <v>102</v>
      </c>
      <c r="BW130" s="547" t="s">
        <v>102</v>
      </c>
      <c r="BX130" s="547" t="s">
        <v>102</v>
      </c>
      <c r="BY130" s="547" t="s">
        <v>102</v>
      </c>
      <c r="BZ130" s="547" t="s">
        <v>102</v>
      </c>
      <c r="CA130" s="547" t="s">
        <v>102</v>
      </c>
      <c r="CB130" s="547" t="s">
        <v>102</v>
      </c>
      <c r="CC130" s="547" t="s">
        <v>102</v>
      </c>
      <c r="CD130" s="547" t="s">
        <v>102</v>
      </c>
      <c r="CE130" s="547" t="s">
        <v>102</v>
      </c>
      <c r="CF130" s="547" t="s">
        <v>102</v>
      </c>
      <c r="CG130" s="547" t="s">
        <v>102</v>
      </c>
      <c r="CH130" s="547" t="s">
        <v>102</v>
      </c>
      <c r="CI130" s="547" t="s">
        <v>102</v>
      </c>
      <c r="CJ130" s="547" t="s">
        <v>102</v>
      </c>
      <c r="CK130" s="547" t="s">
        <v>102</v>
      </c>
      <c r="CL130" s="547" t="s">
        <v>102</v>
      </c>
      <c r="CM130" s="547" t="s">
        <v>102</v>
      </c>
      <c r="CN130" s="547" t="s">
        <v>102</v>
      </c>
      <c r="CO130" s="547" t="s">
        <v>102</v>
      </c>
      <c r="CP130" s="547" t="s">
        <v>102</v>
      </c>
      <c r="CQ130" s="547" t="s">
        <v>102</v>
      </c>
      <c r="CR130" s="547" t="s">
        <v>102</v>
      </c>
      <c r="CS130" s="547" t="s">
        <v>102</v>
      </c>
      <c r="CT130" s="547" t="s">
        <v>102</v>
      </c>
      <c r="CU130" s="547" t="s">
        <v>102</v>
      </c>
      <c r="CV130" s="547" t="s">
        <v>102</v>
      </c>
      <c r="CW130" s="547" t="s">
        <v>102</v>
      </c>
      <c r="CX130" s="547" t="s">
        <v>102</v>
      </c>
      <c r="CY130" s="547" t="s">
        <v>102</v>
      </c>
      <c r="CZ130" s="547" t="s">
        <v>102</v>
      </c>
      <c r="DA130" s="547" t="s">
        <v>102</v>
      </c>
      <c r="DB130" s="547" t="s">
        <v>102</v>
      </c>
      <c r="DC130" s="547" t="s">
        <v>102</v>
      </c>
      <c r="DD130" s="547" t="s">
        <v>102</v>
      </c>
      <c r="DE130" s="547" t="s">
        <v>102</v>
      </c>
      <c r="DF130" s="547" t="s">
        <v>102</v>
      </c>
      <c r="DG130" s="547" t="s">
        <v>102</v>
      </c>
      <c r="DH130" s="547" t="s">
        <v>102</v>
      </c>
      <c r="DI130" s="547" t="s">
        <v>102</v>
      </c>
      <c r="DJ130" s="547" t="s">
        <v>102</v>
      </c>
      <c r="DK130" s="547" t="s">
        <v>102</v>
      </c>
      <c r="DL130" s="547" t="s">
        <v>102</v>
      </c>
      <c r="DM130" s="547" t="s">
        <v>102</v>
      </c>
      <c r="DN130" s="547" t="s">
        <v>102</v>
      </c>
      <c r="DO130" s="547" t="s">
        <v>102</v>
      </c>
      <c r="DP130" s="547" t="s">
        <v>102</v>
      </c>
      <c r="DQ130" s="547" t="s">
        <v>102</v>
      </c>
      <c r="DR130" s="547" t="s">
        <v>102</v>
      </c>
      <c r="DS130" s="547" t="s">
        <v>102</v>
      </c>
      <c r="DT130" s="547" t="s">
        <v>102</v>
      </c>
      <c r="DU130" s="547" t="s">
        <v>102</v>
      </c>
      <c r="DV130" s="547" t="s">
        <v>102</v>
      </c>
      <c r="DW130" s="547" t="s">
        <v>102</v>
      </c>
      <c r="DX130" s="547" t="s">
        <v>102</v>
      </c>
      <c r="DY130" s="547" t="s">
        <v>102</v>
      </c>
      <c r="DZ130" s="547" t="s">
        <v>102</v>
      </c>
      <c r="EA130" s="547" t="s">
        <v>102</v>
      </c>
      <c r="EB130" s="547" t="s">
        <v>102</v>
      </c>
      <c r="EC130" s="547" t="s">
        <v>102</v>
      </c>
      <c r="ED130" s="547" t="s">
        <v>102</v>
      </c>
      <c r="EE130" s="547" t="s">
        <v>102</v>
      </c>
      <c r="EF130" s="547" t="s">
        <v>102</v>
      </c>
      <c r="EG130" s="547" t="s">
        <v>102</v>
      </c>
      <c r="EH130" s="547" t="s">
        <v>102</v>
      </c>
      <c r="EI130" s="547" t="s">
        <v>102</v>
      </c>
      <c r="EJ130" s="547" t="s">
        <v>102</v>
      </c>
      <c r="EK130" s="547" t="s">
        <v>102</v>
      </c>
      <c r="EL130" s="547" t="s">
        <v>102</v>
      </c>
      <c r="EM130" s="547" t="s">
        <v>102</v>
      </c>
      <c r="EN130" s="547" t="s">
        <v>102</v>
      </c>
      <c r="EO130" s="547" t="s">
        <v>102</v>
      </c>
      <c r="EP130" s="547" t="s">
        <v>102</v>
      </c>
      <c r="EQ130" s="547" t="s">
        <v>102</v>
      </c>
      <c r="ER130" s="547" t="s">
        <v>102</v>
      </c>
      <c r="ES130" s="547" t="s">
        <v>102</v>
      </c>
      <c r="ET130" s="547" t="s">
        <v>102</v>
      </c>
      <c r="EU130" s="547" t="s">
        <v>102</v>
      </c>
      <c r="EV130" s="547" t="s">
        <v>102</v>
      </c>
      <c r="EW130" s="547" t="s">
        <v>102</v>
      </c>
      <c r="EX130" s="547" t="s">
        <v>102</v>
      </c>
      <c r="EY130" s="547" t="s">
        <v>102</v>
      </c>
      <c r="EZ130" s="547" t="s">
        <v>102</v>
      </c>
      <c r="FA130" s="547" t="s">
        <v>102</v>
      </c>
      <c r="FB130" s="547" t="s">
        <v>102</v>
      </c>
      <c r="FC130" s="547" t="s">
        <v>102</v>
      </c>
      <c r="FD130" s="547" t="s">
        <v>102</v>
      </c>
      <c r="FE130" s="547" t="s">
        <v>102</v>
      </c>
      <c r="FF130" s="547" t="s">
        <v>102</v>
      </c>
      <c r="FG130" s="547" t="s">
        <v>102</v>
      </c>
      <c r="FH130" s="547" t="s">
        <v>102</v>
      </c>
      <c r="FI130" s="547" t="s">
        <v>102</v>
      </c>
      <c r="FJ130" s="547" t="s">
        <v>102</v>
      </c>
      <c r="FK130" s="547" t="s">
        <v>102</v>
      </c>
      <c r="FL130" s="547" t="s">
        <v>102</v>
      </c>
      <c r="FM130" s="547" t="s">
        <v>102</v>
      </c>
      <c r="FN130" s="547" t="s">
        <v>102</v>
      </c>
      <c r="FO130" s="547" t="s">
        <v>102</v>
      </c>
      <c r="FP130" s="547" t="s">
        <v>102</v>
      </c>
      <c r="FQ130" s="547" t="s">
        <v>102</v>
      </c>
      <c r="FR130" s="547" t="s">
        <v>102</v>
      </c>
      <c r="FS130" s="547" t="s">
        <v>102</v>
      </c>
      <c r="FT130" s="547" t="s">
        <v>102</v>
      </c>
      <c r="FU130" s="547" t="s">
        <v>102</v>
      </c>
      <c r="FV130" s="547" t="s">
        <v>102</v>
      </c>
    </row>
    <row r="131" spans="1:178" hidden="1" x14ac:dyDescent="0.15">
      <c r="A131" s="547">
        <v>4064423</v>
      </c>
      <c r="B131" s="547" t="s">
        <v>102</v>
      </c>
      <c r="C131" s="547" t="s">
        <v>102</v>
      </c>
      <c r="D131" s="547" t="s">
        <v>102</v>
      </c>
      <c r="E131" s="547" t="s">
        <v>102</v>
      </c>
      <c r="F131" s="547" t="s">
        <v>102</v>
      </c>
      <c r="G131" s="547" t="s">
        <v>102</v>
      </c>
      <c r="H131" s="547" t="s">
        <v>102</v>
      </c>
      <c r="I131" s="547" t="s">
        <v>102</v>
      </c>
      <c r="J131" s="547" t="s">
        <v>102</v>
      </c>
      <c r="K131" s="547" t="s">
        <v>102</v>
      </c>
      <c r="L131" s="547" t="s">
        <v>102</v>
      </c>
      <c r="M131" s="547" t="s">
        <v>102</v>
      </c>
      <c r="N131" s="547" t="s">
        <v>102</v>
      </c>
      <c r="O131" s="547" t="s">
        <v>102</v>
      </c>
      <c r="P131" s="547" t="s">
        <v>102</v>
      </c>
      <c r="Q131" s="547" t="s">
        <v>102</v>
      </c>
      <c r="R131" s="547" t="s">
        <v>102</v>
      </c>
      <c r="S131" s="547" t="s">
        <v>102</v>
      </c>
      <c r="T131" s="547" t="s">
        <v>102</v>
      </c>
      <c r="U131" s="547" t="s">
        <v>102</v>
      </c>
      <c r="V131" s="547" t="s">
        <v>102</v>
      </c>
      <c r="W131" s="547" t="s">
        <v>102</v>
      </c>
      <c r="X131" s="547" t="s">
        <v>102</v>
      </c>
      <c r="Y131" s="547" t="s">
        <v>102</v>
      </c>
      <c r="Z131" s="547" t="s">
        <v>102</v>
      </c>
      <c r="AA131" s="547" t="s">
        <v>102</v>
      </c>
      <c r="AB131" s="547" t="s">
        <v>102</v>
      </c>
      <c r="AC131" s="547" t="s">
        <v>102</v>
      </c>
      <c r="AD131" s="547" t="s">
        <v>102</v>
      </c>
      <c r="AE131" s="547" t="s">
        <v>102</v>
      </c>
      <c r="AF131" s="547" t="s">
        <v>102</v>
      </c>
      <c r="AG131" s="547" t="s">
        <v>102</v>
      </c>
      <c r="AH131" s="547" t="s">
        <v>102</v>
      </c>
      <c r="AI131" s="547" t="s">
        <v>102</v>
      </c>
      <c r="AJ131" s="547" t="s">
        <v>102</v>
      </c>
      <c r="AK131" s="547" t="s">
        <v>102</v>
      </c>
      <c r="AL131" s="547" t="s">
        <v>102</v>
      </c>
      <c r="AM131" s="547" t="s">
        <v>102</v>
      </c>
      <c r="AN131" s="547" t="s">
        <v>102</v>
      </c>
      <c r="AO131" s="547" t="s">
        <v>102</v>
      </c>
      <c r="AP131" s="547" t="s">
        <v>102</v>
      </c>
      <c r="AQ131" s="547" t="s">
        <v>102</v>
      </c>
      <c r="AR131" s="547" t="s">
        <v>102</v>
      </c>
      <c r="AS131" s="547" t="s">
        <v>102</v>
      </c>
      <c r="AT131" s="547" t="s">
        <v>102</v>
      </c>
      <c r="AU131" s="547" t="s">
        <v>102</v>
      </c>
      <c r="AV131" s="547" t="s">
        <v>102</v>
      </c>
      <c r="AW131" s="547" t="s">
        <v>102</v>
      </c>
      <c r="AX131" s="547" t="s">
        <v>102</v>
      </c>
      <c r="AY131" s="547" t="s">
        <v>102</v>
      </c>
      <c r="AZ131" s="547" t="s">
        <v>102</v>
      </c>
      <c r="BA131" s="547" t="s">
        <v>102</v>
      </c>
      <c r="BB131" s="547" t="s">
        <v>102</v>
      </c>
      <c r="BC131" s="547" t="s">
        <v>102</v>
      </c>
      <c r="BD131" s="547" t="s">
        <v>102</v>
      </c>
      <c r="BE131" s="547" t="s">
        <v>102</v>
      </c>
      <c r="BF131" s="547" t="s">
        <v>102</v>
      </c>
      <c r="BG131" s="547" t="s">
        <v>102</v>
      </c>
      <c r="BH131" s="547" t="s">
        <v>102</v>
      </c>
      <c r="BI131" s="547" t="s">
        <v>102</v>
      </c>
      <c r="BJ131" s="547" t="s">
        <v>102</v>
      </c>
      <c r="BK131" s="547" t="s">
        <v>102</v>
      </c>
      <c r="BL131" s="547" t="s">
        <v>102</v>
      </c>
      <c r="BM131" s="547" t="s">
        <v>102</v>
      </c>
      <c r="BN131" s="547" t="s">
        <v>102</v>
      </c>
      <c r="BO131" s="547" t="s">
        <v>102</v>
      </c>
      <c r="BP131" s="547" t="s">
        <v>102</v>
      </c>
      <c r="BQ131" s="547" t="s">
        <v>102</v>
      </c>
      <c r="BR131" s="547" t="s">
        <v>102</v>
      </c>
      <c r="BS131" s="547" t="s">
        <v>102</v>
      </c>
      <c r="BT131" s="547" t="s">
        <v>102</v>
      </c>
      <c r="BU131" s="547" t="s">
        <v>102</v>
      </c>
      <c r="BV131" s="547" t="s">
        <v>102</v>
      </c>
      <c r="BW131" s="547" t="s">
        <v>102</v>
      </c>
      <c r="BX131" s="547" t="s">
        <v>102</v>
      </c>
      <c r="BY131" s="547" t="s">
        <v>102</v>
      </c>
      <c r="BZ131" s="547" t="s">
        <v>102</v>
      </c>
      <c r="CA131" s="547" t="s">
        <v>102</v>
      </c>
      <c r="CB131" s="547" t="s">
        <v>102</v>
      </c>
      <c r="CC131" s="547" t="s">
        <v>102</v>
      </c>
      <c r="CD131" s="547" t="s">
        <v>102</v>
      </c>
      <c r="CE131" s="547" t="s">
        <v>102</v>
      </c>
      <c r="CF131" s="547" t="s">
        <v>102</v>
      </c>
      <c r="CG131" s="547" t="s">
        <v>102</v>
      </c>
      <c r="CH131" s="547" t="s">
        <v>102</v>
      </c>
      <c r="CI131" s="547" t="s">
        <v>102</v>
      </c>
      <c r="CJ131" s="547" t="s">
        <v>102</v>
      </c>
      <c r="CK131" s="547" t="s">
        <v>102</v>
      </c>
      <c r="CL131" s="547" t="s">
        <v>102</v>
      </c>
      <c r="CM131" s="547" t="s">
        <v>102</v>
      </c>
      <c r="CN131" s="547" t="s">
        <v>102</v>
      </c>
      <c r="CO131" s="547" t="s">
        <v>102</v>
      </c>
      <c r="CP131" s="547" t="s">
        <v>102</v>
      </c>
      <c r="CQ131" s="547" t="s">
        <v>102</v>
      </c>
      <c r="CR131" s="547" t="s">
        <v>102</v>
      </c>
      <c r="CS131" s="547" t="s">
        <v>102</v>
      </c>
      <c r="CT131" s="547" t="s">
        <v>102</v>
      </c>
      <c r="CU131" s="547" t="s">
        <v>102</v>
      </c>
      <c r="CV131" s="547" t="s">
        <v>102</v>
      </c>
      <c r="CW131" s="547" t="s">
        <v>102</v>
      </c>
      <c r="CX131" s="547" t="s">
        <v>102</v>
      </c>
      <c r="CY131" s="547" t="s">
        <v>102</v>
      </c>
      <c r="CZ131" s="547" t="s">
        <v>102</v>
      </c>
      <c r="DA131" s="547" t="s">
        <v>102</v>
      </c>
      <c r="DB131" s="547" t="s">
        <v>102</v>
      </c>
      <c r="DC131" s="547" t="s">
        <v>102</v>
      </c>
      <c r="DD131" s="547" t="s">
        <v>102</v>
      </c>
      <c r="DE131" s="547" t="s">
        <v>102</v>
      </c>
      <c r="DF131" s="547" t="s">
        <v>102</v>
      </c>
      <c r="DG131" s="547" t="s">
        <v>102</v>
      </c>
      <c r="DH131" s="547" t="s">
        <v>102</v>
      </c>
      <c r="DI131" s="547" t="s">
        <v>102</v>
      </c>
      <c r="DJ131" s="547" t="s">
        <v>102</v>
      </c>
      <c r="DK131" s="547" t="s">
        <v>102</v>
      </c>
      <c r="DL131" s="547" t="s">
        <v>102</v>
      </c>
      <c r="DM131" s="547" t="s">
        <v>102</v>
      </c>
      <c r="DN131" s="547" t="s">
        <v>102</v>
      </c>
      <c r="DO131" s="547" t="s">
        <v>102</v>
      </c>
      <c r="DP131" s="547" t="s">
        <v>102</v>
      </c>
      <c r="DQ131" s="547" t="s">
        <v>102</v>
      </c>
      <c r="DR131" s="547" t="s">
        <v>102</v>
      </c>
      <c r="DS131" s="547" t="s">
        <v>102</v>
      </c>
      <c r="DT131" s="547" t="s">
        <v>102</v>
      </c>
      <c r="DU131" s="547" t="s">
        <v>102</v>
      </c>
      <c r="DV131" s="547" t="s">
        <v>102</v>
      </c>
      <c r="DW131" s="547" t="s">
        <v>102</v>
      </c>
      <c r="DX131" s="547" t="s">
        <v>102</v>
      </c>
      <c r="DY131" s="547" t="s">
        <v>102</v>
      </c>
      <c r="DZ131" s="547" t="s">
        <v>102</v>
      </c>
      <c r="EA131" s="547" t="s">
        <v>102</v>
      </c>
      <c r="EB131" s="547" t="s">
        <v>102</v>
      </c>
      <c r="EC131" s="547" t="s">
        <v>102</v>
      </c>
      <c r="ED131" s="547" t="s">
        <v>102</v>
      </c>
      <c r="EE131" s="547" t="s">
        <v>102</v>
      </c>
      <c r="EF131" s="547" t="s">
        <v>102</v>
      </c>
      <c r="EG131" s="547" t="s">
        <v>102</v>
      </c>
      <c r="EH131" s="547" t="s">
        <v>102</v>
      </c>
      <c r="EI131" s="547" t="s">
        <v>102</v>
      </c>
      <c r="EJ131" s="547" t="s">
        <v>102</v>
      </c>
      <c r="EK131" s="547" t="s">
        <v>102</v>
      </c>
      <c r="EL131" s="547" t="s">
        <v>102</v>
      </c>
      <c r="EM131" s="547" t="s">
        <v>102</v>
      </c>
      <c r="EN131" s="547" t="s">
        <v>102</v>
      </c>
      <c r="EO131" s="547" t="s">
        <v>102</v>
      </c>
      <c r="EP131" s="547" t="s">
        <v>102</v>
      </c>
      <c r="EQ131" s="547" t="s">
        <v>102</v>
      </c>
      <c r="ER131" s="547" t="s">
        <v>102</v>
      </c>
      <c r="ES131" s="547" t="s">
        <v>102</v>
      </c>
      <c r="ET131" s="547" t="s">
        <v>102</v>
      </c>
      <c r="EU131" s="547" t="s">
        <v>102</v>
      </c>
      <c r="EV131" s="547" t="s">
        <v>102</v>
      </c>
      <c r="EW131" s="547" t="s">
        <v>102</v>
      </c>
      <c r="EX131" s="547" t="s">
        <v>102</v>
      </c>
      <c r="EY131" s="547" t="s">
        <v>102</v>
      </c>
      <c r="EZ131" s="547" t="s">
        <v>102</v>
      </c>
      <c r="FA131" s="547" t="s">
        <v>102</v>
      </c>
      <c r="FB131" s="547" t="s">
        <v>102</v>
      </c>
      <c r="FC131" s="547" t="s">
        <v>102</v>
      </c>
      <c r="FD131" s="547" t="s">
        <v>102</v>
      </c>
      <c r="FE131" s="547" t="s">
        <v>102</v>
      </c>
      <c r="FF131" s="547" t="s">
        <v>102</v>
      </c>
      <c r="FG131" s="547" t="s">
        <v>102</v>
      </c>
      <c r="FH131" s="547" t="s">
        <v>102</v>
      </c>
      <c r="FI131" s="547" t="s">
        <v>102</v>
      </c>
      <c r="FJ131" s="547" t="s">
        <v>102</v>
      </c>
      <c r="FK131" s="547" t="s">
        <v>102</v>
      </c>
      <c r="FL131" s="547" t="s">
        <v>102</v>
      </c>
      <c r="FM131" s="547" t="s">
        <v>102</v>
      </c>
      <c r="FN131" s="547" t="s">
        <v>102</v>
      </c>
      <c r="FO131" s="547" t="s">
        <v>102</v>
      </c>
      <c r="FP131" s="547" t="s">
        <v>102</v>
      </c>
      <c r="FQ131" s="547" t="s">
        <v>102</v>
      </c>
      <c r="FR131" s="547" t="s">
        <v>102</v>
      </c>
      <c r="FS131" s="547" t="s">
        <v>102</v>
      </c>
      <c r="FT131" s="547" t="s">
        <v>102</v>
      </c>
      <c r="FU131" s="547" t="s">
        <v>102</v>
      </c>
      <c r="FV131" s="547" t="s">
        <v>102</v>
      </c>
    </row>
    <row r="132" spans="1:178" hidden="1" x14ac:dyDescent="0.15">
      <c r="A132" s="547">
        <v>4027451</v>
      </c>
      <c r="B132" s="547" t="s">
        <v>102</v>
      </c>
      <c r="C132" s="547" t="s">
        <v>102</v>
      </c>
      <c r="D132" s="547" t="s">
        <v>102</v>
      </c>
      <c r="E132" s="547" t="s">
        <v>102</v>
      </c>
      <c r="F132" s="547" t="s">
        <v>102</v>
      </c>
      <c r="G132" s="547" t="s">
        <v>102</v>
      </c>
      <c r="H132" s="547" t="s">
        <v>102</v>
      </c>
      <c r="I132" s="547" t="s">
        <v>102</v>
      </c>
      <c r="J132" s="547" t="s">
        <v>102</v>
      </c>
      <c r="K132" s="547" t="s">
        <v>102</v>
      </c>
      <c r="L132" s="547" t="s">
        <v>102</v>
      </c>
      <c r="M132" s="547" t="s">
        <v>102</v>
      </c>
      <c r="N132" s="547" t="s">
        <v>102</v>
      </c>
      <c r="O132" s="547" t="s">
        <v>102</v>
      </c>
      <c r="P132" s="547" t="s">
        <v>102</v>
      </c>
      <c r="Q132" s="547" t="s">
        <v>102</v>
      </c>
      <c r="R132" s="547" t="s">
        <v>102</v>
      </c>
      <c r="S132" s="547" t="s">
        <v>102</v>
      </c>
      <c r="T132" s="547" t="s">
        <v>102</v>
      </c>
      <c r="U132" s="547" t="s">
        <v>102</v>
      </c>
      <c r="V132" s="547" t="s">
        <v>102</v>
      </c>
      <c r="W132" s="547" t="s">
        <v>102</v>
      </c>
      <c r="X132" s="547" t="s">
        <v>102</v>
      </c>
      <c r="Y132" s="547" t="s">
        <v>102</v>
      </c>
      <c r="Z132" s="547" t="s">
        <v>102</v>
      </c>
      <c r="AA132" s="547" t="s">
        <v>102</v>
      </c>
      <c r="AB132" s="547" t="s">
        <v>102</v>
      </c>
      <c r="AC132" s="547" t="s">
        <v>102</v>
      </c>
      <c r="AD132" s="547" t="s">
        <v>102</v>
      </c>
      <c r="AE132" s="547" t="s">
        <v>102</v>
      </c>
      <c r="AF132" s="547" t="s">
        <v>102</v>
      </c>
      <c r="AG132" s="547" t="s">
        <v>102</v>
      </c>
      <c r="AH132" s="547" t="s">
        <v>102</v>
      </c>
      <c r="AI132" s="547" t="s">
        <v>102</v>
      </c>
      <c r="AJ132" s="547" t="s">
        <v>102</v>
      </c>
      <c r="AK132" s="547" t="s">
        <v>102</v>
      </c>
      <c r="AL132" s="547" t="s">
        <v>102</v>
      </c>
      <c r="AM132" s="547" t="s">
        <v>102</v>
      </c>
      <c r="AN132" s="547" t="s">
        <v>102</v>
      </c>
      <c r="AO132" s="547" t="s">
        <v>102</v>
      </c>
      <c r="AP132" s="547" t="s">
        <v>102</v>
      </c>
      <c r="AQ132" s="547" t="s">
        <v>102</v>
      </c>
      <c r="AR132" s="547" t="s">
        <v>102</v>
      </c>
      <c r="AS132" s="547" t="s">
        <v>102</v>
      </c>
      <c r="AT132" s="547" t="s">
        <v>102</v>
      </c>
      <c r="AU132" s="547" t="s">
        <v>102</v>
      </c>
      <c r="AV132" s="547" t="s">
        <v>102</v>
      </c>
      <c r="AW132" s="547" t="s">
        <v>102</v>
      </c>
      <c r="AX132" s="547" t="s">
        <v>102</v>
      </c>
      <c r="AY132" s="547" t="s">
        <v>102</v>
      </c>
      <c r="AZ132" s="547" t="s">
        <v>102</v>
      </c>
      <c r="BA132" s="547" t="s">
        <v>102</v>
      </c>
      <c r="BB132" s="547" t="s">
        <v>102</v>
      </c>
      <c r="BC132" s="547" t="s">
        <v>102</v>
      </c>
      <c r="BD132" s="547" t="s">
        <v>102</v>
      </c>
      <c r="BE132" s="547" t="s">
        <v>102</v>
      </c>
      <c r="BF132" s="547" t="s">
        <v>102</v>
      </c>
      <c r="BG132" s="547" t="s">
        <v>102</v>
      </c>
      <c r="BH132" s="547" t="s">
        <v>102</v>
      </c>
      <c r="BI132" s="547" t="s">
        <v>102</v>
      </c>
      <c r="BJ132" s="547" t="s">
        <v>102</v>
      </c>
      <c r="BK132" s="547" t="s">
        <v>102</v>
      </c>
      <c r="BL132" s="547" t="s">
        <v>102</v>
      </c>
      <c r="BM132" s="547" t="s">
        <v>102</v>
      </c>
      <c r="BN132" s="547" t="s">
        <v>102</v>
      </c>
      <c r="BO132" s="547" t="s">
        <v>102</v>
      </c>
      <c r="BP132" s="547" t="s">
        <v>102</v>
      </c>
      <c r="BQ132" s="547" t="s">
        <v>102</v>
      </c>
      <c r="BR132" s="547" t="s">
        <v>102</v>
      </c>
      <c r="BS132" s="547" t="s">
        <v>102</v>
      </c>
      <c r="BT132" s="547" t="s">
        <v>102</v>
      </c>
      <c r="BU132" s="547" t="s">
        <v>102</v>
      </c>
      <c r="BV132" s="547" t="s">
        <v>102</v>
      </c>
      <c r="BW132" s="547" t="s">
        <v>102</v>
      </c>
      <c r="BX132" s="547" t="s">
        <v>102</v>
      </c>
      <c r="BY132" s="547" t="s">
        <v>102</v>
      </c>
      <c r="BZ132" s="547" t="s">
        <v>102</v>
      </c>
      <c r="CA132" s="547" t="s">
        <v>102</v>
      </c>
      <c r="CB132" s="547" t="s">
        <v>102</v>
      </c>
      <c r="CC132" s="547" t="s">
        <v>102</v>
      </c>
      <c r="CD132" s="547" t="s">
        <v>102</v>
      </c>
      <c r="CE132" s="547" t="s">
        <v>102</v>
      </c>
      <c r="CF132" s="547" t="s">
        <v>102</v>
      </c>
      <c r="CG132" s="547" t="s">
        <v>102</v>
      </c>
      <c r="CH132" s="547" t="s">
        <v>102</v>
      </c>
      <c r="CI132" s="547" t="s">
        <v>102</v>
      </c>
      <c r="CJ132" s="547" t="s">
        <v>102</v>
      </c>
      <c r="CK132" s="547" t="s">
        <v>102</v>
      </c>
      <c r="CL132" s="547" t="s">
        <v>102</v>
      </c>
      <c r="CM132" s="547" t="s">
        <v>102</v>
      </c>
      <c r="CN132" s="547" t="s">
        <v>102</v>
      </c>
      <c r="CO132" s="547" t="s">
        <v>102</v>
      </c>
      <c r="CP132" s="547" t="s">
        <v>102</v>
      </c>
      <c r="CQ132" s="547" t="s">
        <v>102</v>
      </c>
      <c r="CR132" s="547" t="s">
        <v>102</v>
      </c>
      <c r="CS132" s="547" t="s">
        <v>102</v>
      </c>
      <c r="CT132" s="547" t="s">
        <v>102</v>
      </c>
      <c r="CU132" s="547" t="s">
        <v>102</v>
      </c>
      <c r="CV132" s="547" t="s">
        <v>102</v>
      </c>
      <c r="CW132" s="547" t="s">
        <v>102</v>
      </c>
      <c r="CX132" s="547" t="s">
        <v>102</v>
      </c>
      <c r="CY132" s="547" t="s">
        <v>102</v>
      </c>
      <c r="CZ132" s="547" t="s">
        <v>102</v>
      </c>
      <c r="DA132" s="547" t="s">
        <v>102</v>
      </c>
      <c r="DB132" s="547" t="s">
        <v>102</v>
      </c>
      <c r="DC132" s="547" t="s">
        <v>102</v>
      </c>
      <c r="DD132" s="547" t="s">
        <v>102</v>
      </c>
      <c r="DE132" s="547" t="s">
        <v>102</v>
      </c>
      <c r="DF132" s="547" t="s">
        <v>102</v>
      </c>
      <c r="DG132" s="547" t="s">
        <v>102</v>
      </c>
      <c r="DH132" s="547" t="s">
        <v>102</v>
      </c>
      <c r="DI132" s="547" t="s">
        <v>102</v>
      </c>
      <c r="DJ132" s="547" t="s">
        <v>102</v>
      </c>
      <c r="DK132" s="547" t="s">
        <v>102</v>
      </c>
      <c r="DL132" s="547" t="s">
        <v>102</v>
      </c>
      <c r="DM132" s="547" t="s">
        <v>102</v>
      </c>
      <c r="DN132" s="547" t="s">
        <v>102</v>
      </c>
      <c r="DO132" s="547" t="s">
        <v>102</v>
      </c>
      <c r="DP132" s="547" t="s">
        <v>102</v>
      </c>
      <c r="DQ132" s="547" t="s">
        <v>102</v>
      </c>
      <c r="DR132" s="547" t="s">
        <v>102</v>
      </c>
      <c r="DS132" s="547" t="s">
        <v>102</v>
      </c>
      <c r="DT132" s="547" t="s">
        <v>102</v>
      </c>
      <c r="DU132" s="547" t="s">
        <v>102</v>
      </c>
      <c r="DV132" s="547" t="s">
        <v>102</v>
      </c>
      <c r="DW132" s="547" t="s">
        <v>102</v>
      </c>
      <c r="DX132" s="547" t="s">
        <v>102</v>
      </c>
      <c r="DY132" s="547" t="s">
        <v>102</v>
      </c>
      <c r="DZ132" s="547" t="s">
        <v>102</v>
      </c>
      <c r="EA132" s="547" t="s">
        <v>102</v>
      </c>
      <c r="EB132" s="547" t="s">
        <v>102</v>
      </c>
      <c r="EC132" s="547" t="s">
        <v>102</v>
      </c>
      <c r="ED132" s="547" t="s">
        <v>102</v>
      </c>
      <c r="EE132" s="547" t="s">
        <v>102</v>
      </c>
      <c r="EF132" s="547" t="s">
        <v>102</v>
      </c>
      <c r="EG132" s="547" t="s">
        <v>102</v>
      </c>
      <c r="EH132" s="547" t="s">
        <v>102</v>
      </c>
      <c r="EI132" s="547" t="s">
        <v>102</v>
      </c>
      <c r="EJ132" s="547" t="s">
        <v>102</v>
      </c>
      <c r="EK132" s="547" t="s">
        <v>102</v>
      </c>
      <c r="EL132" s="547" t="s">
        <v>102</v>
      </c>
      <c r="EM132" s="547" t="s">
        <v>102</v>
      </c>
      <c r="EN132" s="547" t="s">
        <v>102</v>
      </c>
      <c r="EO132" s="547" t="s">
        <v>102</v>
      </c>
      <c r="EP132" s="547" t="s">
        <v>102</v>
      </c>
      <c r="EQ132" s="547" t="s">
        <v>102</v>
      </c>
      <c r="ER132" s="547" t="s">
        <v>102</v>
      </c>
      <c r="ES132" s="547" t="s">
        <v>102</v>
      </c>
      <c r="ET132" s="547" t="s">
        <v>102</v>
      </c>
      <c r="EU132" s="547" t="s">
        <v>102</v>
      </c>
      <c r="EV132" s="547" t="s">
        <v>102</v>
      </c>
      <c r="EW132" s="547" t="s">
        <v>102</v>
      </c>
      <c r="EX132" s="547" t="s">
        <v>102</v>
      </c>
      <c r="EY132" s="547" t="s">
        <v>102</v>
      </c>
      <c r="EZ132" s="547" t="s">
        <v>102</v>
      </c>
      <c r="FA132" s="547" t="s">
        <v>102</v>
      </c>
      <c r="FB132" s="547" t="s">
        <v>102</v>
      </c>
      <c r="FC132" s="547" t="s">
        <v>102</v>
      </c>
      <c r="FD132" s="547" t="s">
        <v>102</v>
      </c>
      <c r="FE132" s="547" t="s">
        <v>102</v>
      </c>
      <c r="FF132" s="547" t="s">
        <v>102</v>
      </c>
      <c r="FG132" s="547" t="s">
        <v>102</v>
      </c>
      <c r="FH132" s="547" t="s">
        <v>102</v>
      </c>
      <c r="FI132" s="547" t="s">
        <v>102</v>
      </c>
      <c r="FJ132" s="547" t="s">
        <v>102</v>
      </c>
      <c r="FK132" s="547" t="s">
        <v>102</v>
      </c>
      <c r="FL132" s="547" t="s">
        <v>102</v>
      </c>
      <c r="FM132" s="547" t="s">
        <v>102</v>
      </c>
      <c r="FN132" s="547" t="s">
        <v>102</v>
      </c>
      <c r="FO132" s="547" t="s">
        <v>102</v>
      </c>
      <c r="FP132" s="547" t="s">
        <v>102</v>
      </c>
      <c r="FQ132" s="547" t="s">
        <v>102</v>
      </c>
      <c r="FR132" s="547" t="s">
        <v>102</v>
      </c>
      <c r="FS132" s="547" t="s">
        <v>102</v>
      </c>
      <c r="FT132" s="547" t="s">
        <v>102</v>
      </c>
      <c r="FU132" s="547" t="s">
        <v>102</v>
      </c>
      <c r="FV132" s="547" t="s">
        <v>102</v>
      </c>
    </row>
    <row r="133" spans="1:178" hidden="1" x14ac:dyDescent="0.15">
      <c r="A133" s="547">
        <v>4017363</v>
      </c>
      <c r="B133" s="547" t="s">
        <v>21870</v>
      </c>
      <c r="C133" s="547" t="s">
        <v>21871</v>
      </c>
      <c r="D133" s="547">
        <v>0</v>
      </c>
      <c r="E133" s="547">
        <v>0</v>
      </c>
      <c r="F133" s="547">
        <v>0</v>
      </c>
      <c r="G133" s="547">
        <v>0</v>
      </c>
      <c r="H133" s="547">
        <v>0</v>
      </c>
      <c r="I133" s="547">
        <v>0</v>
      </c>
      <c r="J133" s="547">
        <v>0</v>
      </c>
      <c r="K133" s="547">
        <v>0</v>
      </c>
      <c r="L133" s="547">
        <v>0</v>
      </c>
      <c r="M133" s="547">
        <v>0</v>
      </c>
      <c r="N133" s="547">
        <v>0</v>
      </c>
      <c r="O133" s="547">
        <v>0</v>
      </c>
      <c r="P133" s="547">
        <v>0</v>
      </c>
      <c r="Q133" s="547">
        <v>0</v>
      </c>
      <c r="R133" s="547">
        <v>0</v>
      </c>
      <c r="S133" s="547">
        <v>0</v>
      </c>
      <c r="T133" s="547">
        <v>0</v>
      </c>
      <c r="U133" s="547">
        <v>0</v>
      </c>
      <c r="V133" s="547">
        <v>0</v>
      </c>
      <c r="W133" s="547">
        <v>0</v>
      </c>
      <c r="X133" s="547">
        <v>0</v>
      </c>
      <c r="Y133" s="547">
        <v>0</v>
      </c>
      <c r="Z133" s="547">
        <v>0</v>
      </c>
      <c r="AA133" s="547">
        <v>0</v>
      </c>
      <c r="AB133" s="547">
        <v>0</v>
      </c>
      <c r="AC133" s="547">
        <v>0</v>
      </c>
      <c r="AD133" s="547">
        <v>0</v>
      </c>
      <c r="AE133" s="547">
        <v>0</v>
      </c>
      <c r="AF133" s="547">
        <v>0</v>
      </c>
      <c r="AG133" s="547">
        <v>0</v>
      </c>
      <c r="AH133" s="547">
        <v>0</v>
      </c>
      <c r="AI133" s="547">
        <v>0</v>
      </c>
      <c r="AJ133" s="547">
        <v>0</v>
      </c>
      <c r="AK133" s="547">
        <v>0</v>
      </c>
      <c r="AL133" s="547">
        <v>0</v>
      </c>
      <c r="AM133" s="547">
        <v>0</v>
      </c>
      <c r="AN133" s="547">
        <v>0</v>
      </c>
      <c r="AO133" s="547">
        <v>0</v>
      </c>
      <c r="AP133" s="547">
        <v>0</v>
      </c>
      <c r="AQ133" s="547">
        <v>0</v>
      </c>
      <c r="AR133" s="547">
        <v>0</v>
      </c>
      <c r="AS133" s="547">
        <v>0</v>
      </c>
      <c r="AT133" s="547">
        <v>0</v>
      </c>
      <c r="AU133" s="547">
        <v>0</v>
      </c>
      <c r="AV133" s="547">
        <v>0</v>
      </c>
      <c r="AW133" s="547">
        <v>0</v>
      </c>
      <c r="AX133" s="547">
        <v>0</v>
      </c>
      <c r="AY133" s="547">
        <v>0</v>
      </c>
      <c r="AZ133" s="547">
        <v>0</v>
      </c>
      <c r="BA133" s="547">
        <v>0</v>
      </c>
      <c r="BB133" s="547">
        <v>0</v>
      </c>
      <c r="BC133" s="547">
        <v>0</v>
      </c>
      <c r="BD133" s="547">
        <v>0</v>
      </c>
      <c r="BE133" s="547">
        <v>0</v>
      </c>
      <c r="BF133" s="547">
        <v>0</v>
      </c>
      <c r="BG133" s="547">
        <v>0</v>
      </c>
      <c r="BH133" s="547">
        <v>0</v>
      </c>
      <c r="BI133" s="547">
        <v>0</v>
      </c>
      <c r="BJ133" s="547">
        <v>0</v>
      </c>
      <c r="BK133" s="547">
        <v>0</v>
      </c>
      <c r="BL133" s="547">
        <v>0</v>
      </c>
      <c r="BM133" s="547">
        <v>0</v>
      </c>
      <c r="BN133" s="547">
        <v>0</v>
      </c>
      <c r="BO133" s="547">
        <v>0</v>
      </c>
      <c r="BP133" s="547">
        <v>0</v>
      </c>
      <c r="BQ133" s="547">
        <v>0</v>
      </c>
      <c r="BR133" s="547">
        <v>0</v>
      </c>
      <c r="BS133" s="547">
        <v>0</v>
      </c>
      <c r="BT133" s="547">
        <v>0</v>
      </c>
      <c r="BU133" s="547">
        <v>0</v>
      </c>
      <c r="BV133" s="547">
        <v>0</v>
      </c>
      <c r="BW133" s="547">
        <v>0</v>
      </c>
      <c r="BX133" s="547">
        <v>0</v>
      </c>
      <c r="BY133" s="547">
        <v>0</v>
      </c>
      <c r="BZ133" s="547">
        <v>0</v>
      </c>
      <c r="CA133" s="547">
        <v>0</v>
      </c>
      <c r="CB133" s="547">
        <v>0</v>
      </c>
      <c r="CC133" s="547">
        <v>0</v>
      </c>
      <c r="CD133" s="547">
        <v>0</v>
      </c>
      <c r="CE133" s="547">
        <v>0</v>
      </c>
      <c r="CF133" s="547">
        <v>0</v>
      </c>
      <c r="CG133" s="547">
        <v>0</v>
      </c>
      <c r="CH133" s="547">
        <v>0</v>
      </c>
      <c r="CI133" s="547">
        <v>0</v>
      </c>
      <c r="CJ133" s="547">
        <v>0</v>
      </c>
      <c r="CK133" s="547">
        <v>0</v>
      </c>
      <c r="CL133" s="547">
        <v>0</v>
      </c>
      <c r="CM133" s="547">
        <v>0</v>
      </c>
      <c r="CN133" s="547">
        <v>0</v>
      </c>
      <c r="CO133" s="547">
        <v>0</v>
      </c>
      <c r="CP133" s="547">
        <v>0</v>
      </c>
      <c r="CQ133" s="547">
        <v>0</v>
      </c>
      <c r="CR133" s="547">
        <v>0</v>
      </c>
      <c r="CS133" s="547">
        <v>0</v>
      </c>
      <c r="CT133" s="547">
        <v>0</v>
      </c>
      <c r="CU133" s="547">
        <v>0</v>
      </c>
      <c r="CV133" s="547">
        <v>0</v>
      </c>
      <c r="CW133" s="547">
        <v>0</v>
      </c>
      <c r="CX133" s="547">
        <v>0</v>
      </c>
      <c r="CY133" s="547">
        <v>0</v>
      </c>
      <c r="CZ133" s="547">
        <v>0</v>
      </c>
      <c r="DA133" s="547">
        <v>0</v>
      </c>
      <c r="DB133" s="547">
        <v>0</v>
      </c>
      <c r="DC133" s="547">
        <v>0</v>
      </c>
      <c r="DD133" s="547">
        <v>0</v>
      </c>
      <c r="DE133" s="547">
        <v>0</v>
      </c>
      <c r="DF133" s="547">
        <v>0</v>
      </c>
      <c r="DG133" s="547">
        <v>0</v>
      </c>
      <c r="DH133" s="547">
        <v>0</v>
      </c>
      <c r="DI133" s="547">
        <v>0</v>
      </c>
      <c r="DJ133" s="547">
        <v>0</v>
      </c>
      <c r="DK133" s="547">
        <v>0</v>
      </c>
      <c r="DL133" s="547">
        <v>0</v>
      </c>
      <c r="DM133" s="547">
        <v>0</v>
      </c>
      <c r="DN133" s="547">
        <v>0</v>
      </c>
      <c r="DO133" s="547">
        <v>0</v>
      </c>
      <c r="DP133" s="547">
        <v>0</v>
      </c>
      <c r="DQ133" s="547">
        <v>0</v>
      </c>
      <c r="DR133" s="547">
        <v>0</v>
      </c>
      <c r="DS133" s="547">
        <v>0</v>
      </c>
      <c r="DT133" s="547">
        <v>0</v>
      </c>
      <c r="DU133" s="547">
        <v>0</v>
      </c>
      <c r="DV133" s="547">
        <v>0</v>
      </c>
      <c r="DW133" s="547">
        <v>0</v>
      </c>
      <c r="DX133" s="547">
        <v>0</v>
      </c>
      <c r="DY133" s="547">
        <v>0</v>
      </c>
      <c r="DZ133" s="547">
        <v>0</v>
      </c>
      <c r="EA133" s="547">
        <v>0</v>
      </c>
      <c r="EB133" s="547">
        <v>0</v>
      </c>
      <c r="EC133" s="547">
        <v>0</v>
      </c>
      <c r="ED133" s="547">
        <v>0</v>
      </c>
      <c r="EE133" s="547">
        <v>0</v>
      </c>
      <c r="EF133" s="547">
        <v>0</v>
      </c>
      <c r="EG133" s="547">
        <v>0</v>
      </c>
      <c r="EH133" s="547">
        <v>0</v>
      </c>
      <c r="EI133" s="547">
        <v>0</v>
      </c>
      <c r="EJ133" s="547">
        <v>0</v>
      </c>
      <c r="EK133" s="547">
        <v>0</v>
      </c>
      <c r="EL133" s="547">
        <v>0</v>
      </c>
      <c r="EM133" s="547">
        <v>0</v>
      </c>
      <c r="EN133" s="547">
        <v>0</v>
      </c>
      <c r="EO133" s="547">
        <v>0</v>
      </c>
      <c r="EP133" s="547">
        <v>0</v>
      </c>
      <c r="EQ133" s="547">
        <v>0</v>
      </c>
      <c r="ER133" s="547">
        <v>0</v>
      </c>
      <c r="ES133" s="547">
        <v>0</v>
      </c>
      <c r="ET133" s="547">
        <v>0</v>
      </c>
      <c r="EU133" s="547">
        <v>0</v>
      </c>
      <c r="EV133" s="547">
        <v>0</v>
      </c>
      <c r="EW133" s="547">
        <v>0</v>
      </c>
      <c r="EX133" s="547">
        <v>0</v>
      </c>
      <c r="EY133" s="547">
        <v>0</v>
      </c>
      <c r="EZ133" s="547">
        <v>0</v>
      </c>
      <c r="FA133" s="547">
        <v>0</v>
      </c>
      <c r="FB133" s="547">
        <v>0</v>
      </c>
      <c r="FC133" s="547">
        <v>0</v>
      </c>
      <c r="FD133" s="547">
        <v>0</v>
      </c>
      <c r="FE133" s="547">
        <v>0</v>
      </c>
      <c r="FF133" s="547">
        <v>0</v>
      </c>
      <c r="FG133" s="547">
        <v>0</v>
      </c>
      <c r="FH133" s="547">
        <v>0</v>
      </c>
      <c r="FI133" s="547">
        <v>0</v>
      </c>
      <c r="FJ133" s="547">
        <v>0</v>
      </c>
      <c r="FK133" s="547">
        <v>0</v>
      </c>
      <c r="FL133" s="547">
        <v>0</v>
      </c>
      <c r="FM133" s="547">
        <v>0</v>
      </c>
      <c r="FN133" s="547">
        <v>0</v>
      </c>
      <c r="FO133" s="547">
        <v>0</v>
      </c>
      <c r="FP133" s="547">
        <v>0</v>
      </c>
      <c r="FQ133" s="547">
        <v>0</v>
      </c>
      <c r="FR133" s="547">
        <v>0</v>
      </c>
      <c r="FS133" s="547">
        <v>0</v>
      </c>
      <c r="FT133" s="547">
        <v>0</v>
      </c>
      <c r="FU133" s="547">
        <v>0</v>
      </c>
      <c r="FV133" s="547">
        <v>0</v>
      </c>
    </row>
    <row r="134" spans="1:178" hidden="1" x14ac:dyDescent="0.15">
      <c r="A134" s="547">
        <v>4015329</v>
      </c>
      <c r="B134" s="547" t="s">
        <v>21872</v>
      </c>
      <c r="C134" s="547" t="s">
        <v>21873</v>
      </c>
      <c r="D134" s="547" t="s">
        <v>21874</v>
      </c>
      <c r="E134" s="547" t="s">
        <v>21875</v>
      </c>
      <c r="F134" s="547" t="s">
        <v>21876</v>
      </c>
      <c r="G134" s="547" t="s">
        <v>21877</v>
      </c>
      <c r="H134" s="547" t="s">
        <v>21878</v>
      </c>
      <c r="I134" s="547" t="s">
        <v>21879</v>
      </c>
      <c r="J134" s="547" t="s">
        <v>21880</v>
      </c>
      <c r="K134" s="547" t="s">
        <v>21881</v>
      </c>
      <c r="L134" s="547" t="s">
        <v>21882</v>
      </c>
      <c r="M134" s="547" t="s">
        <v>21883</v>
      </c>
      <c r="N134" s="547" t="s">
        <v>21884</v>
      </c>
      <c r="O134" s="547" t="s">
        <v>21885</v>
      </c>
      <c r="P134" s="547" t="s">
        <v>21886</v>
      </c>
      <c r="Q134" s="547" t="s">
        <v>21887</v>
      </c>
      <c r="R134" s="547" t="s">
        <v>21888</v>
      </c>
      <c r="S134" s="547" t="s">
        <v>21889</v>
      </c>
      <c r="T134" s="547" t="s">
        <v>21890</v>
      </c>
      <c r="U134" s="547" t="s">
        <v>21891</v>
      </c>
      <c r="V134" s="547" t="s">
        <v>21892</v>
      </c>
      <c r="W134" s="547" t="s">
        <v>21893</v>
      </c>
      <c r="X134" s="547" t="s">
        <v>21894</v>
      </c>
      <c r="Y134" s="547" t="s">
        <v>21895</v>
      </c>
      <c r="Z134" s="547" t="s">
        <v>21896</v>
      </c>
      <c r="AA134" s="547" t="s">
        <v>21897</v>
      </c>
      <c r="AB134" s="547" t="s">
        <v>21898</v>
      </c>
      <c r="AC134" s="547" t="s">
        <v>21899</v>
      </c>
      <c r="AD134" s="547" t="s">
        <v>21900</v>
      </c>
      <c r="AE134" s="547" t="s">
        <v>21901</v>
      </c>
      <c r="AF134" s="547" t="s">
        <v>21902</v>
      </c>
      <c r="AG134" s="547" t="s">
        <v>21903</v>
      </c>
      <c r="AH134" s="547" t="s">
        <v>21904</v>
      </c>
      <c r="AI134" s="547" t="s">
        <v>21905</v>
      </c>
      <c r="AJ134" s="547" t="s">
        <v>21906</v>
      </c>
      <c r="AK134" s="547" t="s">
        <v>21907</v>
      </c>
      <c r="AL134" s="547" t="s">
        <v>21908</v>
      </c>
      <c r="AM134" s="547" t="s">
        <v>21909</v>
      </c>
      <c r="AN134" s="547" t="s">
        <v>21910</v>
      </c>
      <c r="AO134" s="547" t="s">
        <v>21911</v>
      </c>
      <c r="AP134" s="547" t="s">
        <v>21912</v>
      </c>
      <c r="AQ134" s="547" t="s">
        <v>21913</v>
      </c>
      <c r="AR134" s="547" t="s">
        <v>21914</v>
      </c>
      <c r="AS134" s="547" t="s">
        <v>21915</v>
      </c>
      <c r="AT134" s="547" t="s">
        <v>21916</v>
      </c>
      <c r="AU134" s="547" t="s">
        <v>21917</v>
      </c>
      <c r="AV134" s="547" t="s">
        <v>21918</v>
      </c>
      <c r="AW134" s="547" t="s">
        <v>21919</v>
      </c>
      <c r="AX134" s="547" t="s">
        <v>21920</v>
      </c>
      <c r="AY134" s="547" t="s">
        <v>21921</v>
      </c>
      <c r="AZ134" s="547" t="s">
        <v>21922</v>
      </c>
      <c r="BA134" s="547" t="s">
        <v>21923</v>
      </c>
      <c r="BB134" s="547" t="s">
        <v>21924</v>
      </c>
      <c r="BC134" s="547" t="s">
        <v>21925</v>
      </c>
      <c r="BD134" s="547" t="s">
        <v>21926</v>
      </c>
      <c r="BE134" s="547" t="s">
        <v>21927</v>
      </c>
      <c r="BF134" s="547" t="s">
        <v>21928</v>
      </c>
      <c r="BG134" s="547" t="s">
        <v>21929</v>
      </c>
      <c r="BH134" s="547" t="s">
        <v>21930</v>
      </c>
      <c r="BI134" s="547" t="s">
        <v>21931</v>
      </c>
      <c r="BJ134" s="547" t="s">
        <v>21932</v>
      </c>
      <c r="BK134" s="547" t="s">
        <v>21933</v>
      </c>
      <c r="BL134" s="547" t="s">
        <v>21934</v>
      </c>
      <c r="BM134" s="547" t="s">
        <v>21935</v>
      </c>
      <c r="BN134" s="547" t="s">
        <v>21936</v>
      </c>
      <c r="BO134" s="547" t="s">
        <v>21937</v>
      </c>
      <c r="BP134" s="547" t="s">
        <v>21938</v>
      </c>
      <c r="BQ134" s="547" t="s">
        <v>21939</v>
      </c>
      <c r="BR134" s="547" t="s">
        <v>21940</v>
      </c>
      <c r="BS134" s="547" t="s">
        <v>21941</v>
      </c>
      <c r="BT134" s="547" t="s">
        <v>21942</v>
      </c>
      <c r="BU134" s="547" t="s">
        <v>21943</v>
      </c>
      <c r="BV134" s="547" t="s">
        <v>21944</v>
      </c>
      <c r="BW134" s="547">
        <v>0</v>
      </c>
      <c r="BX134" s="547">
        <v>0</v>
      </c>
      <c r="BY134" s="547">
        <v>0</v>
      </c>
      <c r="BZ134" s="547">
        <v>0</v>
      </c>
      <c r="CA134" s="547">
        <v>0</v>
      </c>
      <c r="CB134" s="547">
        <v>0</v>
      </c>
      <c r="CC134" s="547">
        <v>0</v>
      </c>
      <c r="CD134" s="547">
        <v>0</v>
      </c>
      <c r="CE134" s="547">
        <v>0</v>
      </c>
      <c r="CF134" s="547">
        <v>0</v>
      </c>
      <c r="CG134" s="547">
        <v>0</v>
      </c>
      <c r="CH134" s="547">
        <v>0</v>
      </c>
      <c r="CI134" s="547">
        <v>0</v>
      </c>
      <c r="CJ134" s="547">
        <v>0</v>
      </c>
      <c r="CK134" s="547">
        <v>0</v>
      </c>
      <c r="CL134" s="547">
        <v>0</v>
      </c>
      <c r="CM134" s="547">
        <v>0</v>
      </c>
      <c r="CN134" s="547">
        <v>0</v>
      </c>
      <c r="CO134" s="547">
        <v>0</v>
      </c>
      <c r="CP134" s="547">
        <v>0</v>
      </c>
      <c r="CQ134" s="547">
        <v>0</v>
      </c>
      <c r="CR134" s="547">
        <v>0</v>
      </c>
      <c r="CS134" s="547">
        <v>0</v>
      </c>
      <c r="CT134" s="547">
        <v>0</v>
      </c>
      <c r="CU134" s="547">
        <v>0</v>
      </c>
      <c r="CV134" s="547">
        <v>0</v>
      </c>
      <c r="CW134" s="547">
        <v>0</v>
      </c>
      <c r="CX134" s="547">
        <v>0</v>
      </c>
      <c r="CY134" s="547">
        <v>0</v>
      </c>
      <c r="CZ134" s="547">
        <v>0</v>
      </c>
      <c r="DA134" s="547">
        <v>0</v>
      </c>
      <c r="DB134" s="547">
        <v>0</v>
      </c>
      <c r="DC134" s="547">
        <v>0</v>
      </c>
      <c r="DD134" s="547">
        <v>0</v>
      </c>
      <c r="DE134" s="547">
        <v>0</v>
      </c>
      <c r="DF134" s="547">
        <v>0</v>
      </c>
      <c r="DG134" s="547">
        <v>0</v>
      </c>
      <c r="DH134" s="547">
        <v>0</v>
      </c>
      <c r="DI134" s="547">
        <v>0</v>
      </c>
      <c r="DJ134" s="547">
        <v>0</v>
      </c>
      <c r="DK134" s="547">
        <v>0</v>
      </c>
      <c r="DL134" s="547">
        <v>0</v>
      </c>
      <c r="DM134" s="547">
        <v>0</v>
      </c>
      <c r="DN134" s="547">
        <v>0</v>
      </c>
      <c r="DO134" s="547">
        <v>0</v>
      </c>
      <c r="DP134" s="547">
        <v>0</v>
      </c>
      <c r="DQ134" s="547">
        <v>0</v>
      </c>
      <c r="DR134" s="547">
        <v>0</v>
      </c>
      <c r="DS134" s="547">
        <v>0</v>
      </c>
      <c r="DT134" s="547">
        <v>0</v>
      </c>
      <c r="DU134" s="547">
        <v>0</v>
      </c>
      <c r="DV134" s="547">
        <v>0</v>
      </c>
      <c r="DW134" s="547">
        <v>0</v>
      </c>
      <c r="DX134" s="547">
        <v>0</v>
      </c>
      <c r="DY134" s="547">
        <v>0</v>
      </c>
      <c r="DZ134" s="547">
        <v>0</v>
      </c>
      <c r="EA134" s="547">
        <v>0</v>
      </c>
      <c r="EB134" s="547">
        <v>0</v>
      </c>
      <c r="EC134" s="547">
        <v>0</v>
      </c>
      <c r="ED134" s="547">
        <v>0</v>
      </c>
      <c r="EE134" s="547">
        <v>0</v>
      </c>
      <c r="EF134" s="547">
        <v>0</v>
      </c>
      <c r="EG134" s="547">
        <v>0</v>
      </c>
      <c r="EH134" s="547">
        <v>0</v>
      </c>
      <c r="EI134" s="547">
        <v>0</v>
      </c>
      <c r="EJ134" s="547">
        <v>0</v>
      </c>
      <c r="EK134" s="547">
        <v>0</v>
      </c>
      <c r="EL134" s="547">
        <v>0</v>
      </c>
      <c r="EM134" s="547">
        <v>0</v>
      </c>
      <c r="EN134" s="547">
        <v>0</v>
      </c>
      <c r="EO134" s="547">
        <v>0</v>
      </c>
      <c r="EP134" s="547">
        <v>0</v>
      </c>
      <c r="EQ134" s="547">
        <v>0</v>
      </c>
      <c r="ER134" s="547">
        <v>0</v>
      </c>
      <c r="ES134" s="547">
        <v>0</v>
      </c>
      <c r="ET134" s="547">
        <v>0</v>
      </c>
      <c r="EU134" s="547">
        <v>0</v>
      </c>
      <c r="EV134" s="547">
        <v>0</v>
      </c>
      <c r="EW134" s="547">
        <v>0</v>
      </c>
      <c r="EX134" s="547">
        <v>0</v>
      </c>
      <c r="EY134" s="547">
        <v>0</v>
      </c>
      <c r="EZ134" s="547">
        <v>0</v>
      </c>
      <c r="FA134" s="547">
        <v>0</v>
      </c>
      <c r="FB134" s="547">
        <v>0</v>
      </c>
      <c r="FC134" s="547">
        <v>0</v>
      </c>
      <c r="FD134" s="547">
        <v>0</v>
      </c>
      <c r="FE134" s="547">
        <v>0</v>
      </c>
      <c r="FF134" s="547">
        <v>0</v>
      </c>
      <c r="FG134" s="547">
        <v>0</v>
      </c>
      <c r="FH134" s="547">
        <v>0</v>
      </c>
      <c r="FI134" s="547">
        <v>0</v>
      </c>
      <c r="FJ134" s="547">
        <v>0</v>
      </c>
      <c r="FK134" s="547">
        <v>0</v>
      </c>
      <c r="FL134" s="547">
        <v>0</v>
      </c>
      <c r="FM134" s="547">
        <v>0</v>
      </c>
      <c r="FN134" s="547">
        <v>0</v>
      </c>
      <c r="FO134" s="547">
        <v>0</v>
      </c>
      <c r="FP134" s="547">
        <v>0</v>
      </c>
      <c r="FQ134" s="547">
        <v>0</v>
      </c>
      <c r="FR134" s="547">
        <v>0</v>
      </c>
      <c r="FS134" s="547">
        <v>0</v>
      </c>
      <c r="FT134" s="547">
        <v>0</v>
      </c>
      <c r="FU134" s="547">
        <v>0</v>
      </c>
      <c r="FV134" s="547">
        <v>0</v>
      </c>
    </row>
    <row r="135" spans="1:178" hidden="1" x14ac:dyDescent="0.15">
      <c r="A135" s="547">
        <v>4006470</v>
      </c>
      <c r="B135" s="547" t="s">
        <v>21945</v>
      </c>
      <c r="C135" s="547" t="s">
        <v>21946</v>
      </c>
      <c r="D135" s="547" t="s">
        <v>21947</v>
      </c>
      <c r="E135" s="547" t="s">
        <v>21948</v>
      </c>
      <c r="F135" s="547" t="s">
        <v>21949</v>
      </c>
      <c r="G135" s="547" t="s">
        <v>21950</v>
      </c>
      <c r="H135" s="547" t="s">
        <v>21951</v>
      </c>
      <c r="I135" s="547" t="s">
        <v>21952</v>
      </c>
      <c r="J135" s="547" t="s">
        <v>21953</v>
      </c>
      <c r="K135" s="547" t="s">
        <v>21954</v>
      </c>
      <c r="L135" s="547" t="s">
        <v>21955</v>
      </c>
      <c r="M135" s="547" t="s">
        <v>21956</v>
      </c>
      <c r="N135" s="547" t="s">
        <v>21957</v>
      </c>
      <c r="O135" s="547" t="s">
        <v>21958</v>
      </c>
      <c r="P135" s="547" t="s">
        <v>21959</v>
      </c>
      <c r="Q135" s="547" t="s">
        <v>21960</v>
      </c>
      <c r="R135" s="547" t="s">
        <v>21961</v>
      </c>
      <c r="S135" s="547" t="s">
        <v>21962</v>
      </c>
      <c r="T135" s="547" t="s">
        <v>21963</v>
      </c>
      <c r="U135" s="547" t="s">
        <v>21964</v>
      </c>
      <c r="V135" s="547" t="s">
        <v>21965</v>
      </c>
      <c r="W135" s="547" t="s">
        <v>21966</v>
      </c>
      <c r="X135" s="547" t="s">
        <v>21967</v>
      </c>
      <c r="Y135" s="547" t="s">
        <v>21968</v>
      </c>
      <c r="Z135" s="547" t="s">
        <v>21969</v>
      </c>
      <c r="AA135" s="547" t="s">
        <v>21970</v>
      </c>
      <c r="AB135" s="547" t="s">
        <v>21971</v>
      </c>
      <c r="AC135" s="547" t="s">
        <v>21972</v>
      </c>
      <c r="AD135" s="547" t="s">
        <v>21973</v>
      </c>
      <c r="AE135" s="547" t="s">
        <v>21974</v>
      </c>
      <c r="AF135" s="547" t="s">
        <v>21975</v>
      </c>
      <c r="AG135" s="547" t="s">
        <v>21976</v>
      </c>
      <c r="AH135" s="547" t="s">
        <v>21977</v>
      </c>
      <c r="AI135" s="547" t="s">
        <v>21978</v>
      </c>
      <c r="AJ135" s="547" t="s">
        <v>21979</v>
      </c>
      <c r="AK135" s="547" t="s">
        <v>21980</v>
      </c>
      <c r="AL135" s="547" t="s">
        <v>21981</v>
      </c>
      <c r="AM135" s="547" t="s">
        <v>21982</v>
      </c>
      <c r="AN135" s="547" t="s">
        <v>21983</v>
      </c>
      <c r="AO135" s="547" t="s">
        <v>21984</v>
      </c>
      <c r="AP135" s="547" t="s">
        <v>21985</v>
      </c>
      <c r="AQ135" s="547" t="s">
        <v>102</v>
      </c>
      <c r="AR135" s="547" t="s">
        <v>21986</v>
      </c>
      <c r="AS135" s="547" t="s">
        <v>21987</v>
      </c>
      <c r="AT135" s="547" t="s">
        <v>102</v>
      </c>
      <c r="AU135" s="547" t="s">
        <v>21988</v>
      </c>
      <c r="AV135" s="547" t="s">
        <v>21989</v>
      </c>
      <c r="AW135" s="547" t="s">
        <v>21990</v>
      </c>
      <c r="AX135" s="547" t="s">
        <v>21991</v>
      </c>
      <c r="AY135" s="547" t="s">
        <v>21992</v>
      </c>
      <c r="AZ135" s="547" t="s">
        <v>21993</v>
      </c>
      <c r="BA135" s="547" t="s">
        <v>21994</v>
      </c>
      <c r="BB135" s="547" t="s">
        <v>21995</v>
      </c>
      <c r="BC135" s="547" t="s">
        <v>21996</v>
      </c>
      <c r="BD135" s="547" t="s">
        <v>21997</v>
      </c>
      <c r="BE135" s="547" t="s">
        <v>21998</v>
      </c>
      <c r="BF135" s="547" t="s">
        <v>21999</v>
      </c>
      <c r="BG135" s="547" t="s">
        <v>22000</v>
      </c>
      <c r="BH135" s="547" t="s">
        <v>22001</v>
      </c>
      <c r="BI135" s="547" t="s">
        <v>22002</v>
      </c>
      <c r="BJ135" s="547" t="s">
        <v>22003</v>
      </c>
      <c r="BK135" s="547" t="s">
        <v>22004</v>
      </c>
      <c r="BL135" s="547" t="s">
        <v>22005</v>
      </c>
      <c r="BM135" s="547">
        <v>0</v>
      </c>
      <c r="BN135" s="547">
        <v>0</v>
      </c>
      <c r="BO135" s="547">
        <v>0</v>
      </c>
      <c r="BP135" s="547">
        <v>0</v>
      </c>
      <c r="BQ135" s="547">
        <v>0</v>
      </c>
      <c r="BR135" s="547">
        <v>0</v>
      </c>
      <c r="BS135" s="547">
        <v>0</v>
      </c>
      <c r="BT135" s="547">
        <v>0</v>
      </c>
      <c r="BU135" s="547">
        <v>0</v>
      </c>
      <c r="BV135" s="547">
        <v>0</v>
      </c>
      <c r="BW135" s="547">
        <v>0</v>
      </c>
      <c r="BX135" s="547">
        <v>0</v>
      </c>
      <c r="BY135" s="547">
        <v>0</v>
      </c>
      <c r="BZ135" s="547">
        <v>0</v>
      </c>
      <c r="CA135" s="547">
        <v>0</v>
      </c>
      <c r="CB135" s="547">
        <v>0</v>
      </c>
      <c r="CC135" s="547">
        <v>0</v>
      </c>
      <c r="CD135" s="547">
        <v>0</v>
      </c>
      <c r="CE135" s="547">
        <v>0</v>
      </c>
      <c r="CF135" s="547">
        <v>0</v>
      </c>
      <c r="CG135" s="547">
        <v>0</v>
      </c>
      <c r="CH135" s="547">
        <v>0</v>
      </c>
      <c r="CI135" s="547">
        <v>0</v>
      </c>
      <c r="CJ135" s="547">
        <v>0</v>
      </c>
      <c r="CK135" s="547">
        <v>0</v>
      </c>
      <c r="CL135" s="547">
        <v>0</v>
      </c>
      <c r="CM135" s="547">
        <v>0</v>
      </c>
      <c r="CN135" s="547">
        <v>0</v>
      </c>
      <c r="CO135" s="547">
        <v>0</v>
      </c>
      <c r="CP135" s="547">
        <v>0</v>
      </c>
      <c r="CQ135" s="547">
        <v>0</v>
      </c>
      <c r="CR135" s="547">
        <v>0</v>
      </c>
      <c r="CS135" s="547">
        <v>0</v>
      </c>
      <c r="CT135" s="547">
        <v>0</v>
      </c>
      <c r="CU135" s="547">
        <v>0</v>
      </c>
      <c r="CV135" s="547">
        <v>0</v>
      </c>
      <c r="CW135" s="547">
        <v>0</v>
      </c>
      <c r="CX135" s="547">
        <v>0</v>
      </c>
      <c r="CY135" s="547">
        <v>0</v>
      </c>
      <c r="CZ135" s="547">
        <v>0</v>
      </c>
      <c r="DA135" s="547">
        <v>0</v>
      </c>
      <c r="DB135" s="547">
        <v>0</v>
      </c>
      <c r="DC135" s="547">
        <v>0</v>
      </c>
      <c r="DD135" s="547">
        <v>0</v>
      </c>
      <c r="DE135" s="547">
        <v>0</v>
      </c>
      <c r="DF135" s="547">
        <v>0</v>
      </c>
      <c r="DG135" s="547">
        <v>0</v>
      </c>
      <c r="DH135" s="547">
        <v>0</v>
      </c>
      <c r="DI135" s="547">
        <v>0</v>
      </c>
      <c r="DJ135" s="547">
        <v>0</v>
      </c>
      <c r="DK135" s="547">
        <v>0</v>
      </c>
      <c r="DL135" s="547">
        <v>0</v>
      </c>
      <c r="DM135" s="547">
        <v>0</v>
      </c>
      <c r="DN135" s="547">
        <v>0</v>
      </c>
      <c r="DO135" s="547">
        <v>0</v>
      </c>
      <c r="DP135" s="547">
        <v>0</v>
      </c>
      <c r="DQ135" s="547">
        <v>0</v>
      </c>
      <c r="DR135" s="547">
        <v>0</v>
      </c>
      <c r="DS135" s="547">
        <v>0</v>
      </c>
      <c r="DT135" s="547">
        <v>0</v>
      </c>
      <c r="DU135" s="547">
        <v>0</v>
      </c>
      <c r="DV135" s="547">
        <v>0</v>
      </c>
      <c r="DW135" s="547">
        <v>0</v>
      </c>
      <c r="DX135" s="547">
        <v>0</v>
      </c>
      <c r="DY135" s="547">
        <v>0</v>
      </c>
      <c r="DZ135" s="547">
        <v>0</v>
      </c>
      <c r="EA135" s="547">
        <v>0</v>
      </c>
      <c r="EB135" s="547">
        <v>0</v>
      </c>
      <c r="EC135" s="547">
        <v>0</v>
      </c>
      <c r="ED135" s="547">
        <v>0</v>
      </c>
      <c r="EE135" s="547">
        <v>0</v>
      </c>
      <c r="EF135" s="547">
        <v>0</v>
      </c>
      <c r="EG135" s="547">
        <v>0</v>
      </c>
      <c r="EH135" s="547">
        <v>0</v>
      </c>
      <c r="EI135" s="547">
        <v>0</v>
      </c>
      <c r="EJ135" s="547">
        <v>0</v>
      </c>
      <c r="EK135" s="547">
        <v>0</v>
      </c>
      <c r="EL135" s="547">
        <v>0</v>
      </c>
      <c r="EM135" s="547">
        <v>0</v>
      </c>
      <c r="EN135" s="547">
        <v>0</v>
      </c>
      <c r="EO135" s="547">
        <v>0</v>
      </c>
      <c r="EP135" s="547">
        <v>0</v>
      </c>
      <c r="EQ135" s="547">
        <v>0</v>
      </c>
      <c r="ER135" s="547">
        <v>0</v>
      </c>
      <c r="ES135" s="547">
        <v>0</v>
      </c>
      <c r="ET135" s="547">
        <v>0</v>
      </c>
      <c r="EU135" s="547">
        <v>0</v>
      </c>
      <c r="EV135" s="547">
        <v>0</v>
      </c>
      <c r="EW135" s="547">
        <v>0</v>
      </c>
      <c r="EX135" s="547">
        <v>0</v>
      </c>
      <c r="EY135" s="547">
        <v>0</v>
      </c>
      <c r="EZ135" s="547">
        <v>0</v>
      </c>
      <c r="FA135" s="547">
        <v>0</v>
      </c>
      <c r="FB135" s="547">
        <v>0</v>
      </c>
      <c r="FC135" s="547">
        <v>0</v>
      </c>
      <c r="FD135" s="547">
        <v>0</v>
      </c>
      <c r="FE135" s="547">
        <v>0</v>
      </c>
      <c r="FF135" s="547">
        <v>0</v>
      </c>
      <c r="FG135" s="547">
        <v>0</v>
      </c>
      <c r="FH135" s="547">
        <v>0</v>
      </c>
      <c r="FI135" s="547">
        <v>0</v>
      </c>
      <c r="FJ135" s="547">
        <v>0</v>
      </c>
      <c r="FK135" s="547">
        <v>0</v>
      </c>
      <c r="FL135" s="547">
        <v>0</v>
      </c>
      <c r="FM135" s="547">
        <v>0</v>
      </c>
      <c r="FN135" s="547">
        <v>0</v>
      </c>
      <c r="FO135" s="547">
        <v>0</v>
      </c>
      <c r="FP135" s="547">
        <v>0</v>
      </c>
      <c r="FQ135" s="547">
        <v>0</v>
      </c>
      <c r="FR135" s="547">
        <v>0</v>
      </c>
      <c r="FS135" s="547">
        <v>0</v>
      </c>
      <c r="FT135" s="547">
        <v>0</v>
      </c>
      <c r="FU135" s="547">
        <v>0</v>
      </c>
      <c r="FV135" s="547">
        <v>0</v>
      </c>
    </row>
    <row r="136" spans="1:178" hidden="1" x14ac:dyDescent="0.15">
      <c r="A136" s="547">
        <v>4012944</v>
      </c>
      <c r="B136" s="547" t="s">
        <v>102</v>
      </c>
      <c r="C136" s="547" t="s">
        <v>102</v>
      </c>
      <c r="D136" s="547" t="s">
        <v>102</v>
      </c>
      <c r="E136" s="547" t="s">
        <v>102</v>
      </c>
      <c r="F136" s="547" t="s">
        <v>102</v>
      </c>
      <c r="G136" s="547" t="s">
        <v>102</v>
      </c>
      <c r="H136" s="547" t="s">
        <v>102</v>
      </c>
      <c r="I136" s="547" t="s">
        <v>102</v>
      </c>
      <c r="J136" s="547" t="s">
        <v>102</v>
      </c>
      <c r="K136" s="547" t="s">
        <v>102</v>
      </c>
      <c r="L136" s="547" t="s">
        <v>102</v>
      </c>
      <c r="M136" s="547" t="s">
        <v>102</v>
      </c>
      <c r="N136" s="547" t="s">
        <v>102</v>
      </c>
      <c r="O136" s="547" t="s">
        <v>102</v>
      </c>
      <c r="P136" s="547" t="s">
        <v>102</v>
      </c>
      <c r="Q136" s="547" t="s">
        <v>102</v>
      </c>
      <c r="R136" s="547" t="s">
        <v>102</v>
      </c>
      <c r="S136" s="547" t="s">
        <v>102</v>
      </c>
      <c r="T136" s="547" t="s">
        <v>102</v>
      </c>
      <c r="U136" s="547" t="s">
        <v>102</v>
      </c>
      <c r="V136" s="547" t="s">
        <v>102</v>
      </c>
      <c r="W136" s="547" t="s">
        <v>102</v>
      </c>
      <c r="X136" s="547" t="s">
        <v>102</v>
      </c>
      <c r="Y136" s="547" t="s">
        <v>102</v>
      </c>
      <c r="Z136" s="547" t="s">
        <v>102</v>
      </c>
      <c r="AA136" s="547" t="s">
        <v>102</v>
      </c>
      <c r="AB136" s="547" t="s">
        <v>102</v>
      </c>
      <c r="AC136" s="547" t="s">
        <v>102</v>
      </c>
      <c r="AD136" s="547" t="s">
        <v>102</v>
      </c>
      <c r="AE136" s="547" t="s">
        <v>102</v>
      </c>
      <c r="AF136" s="547" t="s">
        <v>102</v>
      </c>
      <c r="AG136" s="547" t="s">
        <v>102</v>
      </c>
      <c r="AH136" s="547" t="s">
        <v>102</v>
      </c>
      <c r="AI136" s="547" t="s">
        <v>102</v>
      </c>
      <c r="AJ136" s="547" t="s">
        <v>102</v>
      </c>
      <c r="AK136" s="547" t="s">
        <v>102</v>
      </c>
      <c r="AL136" s="547" t="s">
        <v>102</v>
      </c>
      <c r="AM136" s="547" t="s">
        <v>102</v>
      </c>
      <c r="AN136" s="547" t="s">
        <v>102</v>
      </c>
      <c r="AO136" s="547" t="s">
        <v>102</v>
      </c>
      <c r="AP136" s="547" t="s">
        <v>102</v>
      </c>
      <c r="AQ136" s="547" t="s">
        <v>102</v>
      </c>
      <c r="AR136" s="547" t="s">
        <v>102</v>
      </c>
      <c r="AS136" s="547" t="s">
        <v>102</v>
      </c>
      <c r="AT136" s="547" t="s">
        <v>102</v>
      </c>
      <c r="AU136" s="547" t="s">
        <v>102</v>
      </c>
      <c r="AV136" s="547" t="s">
        <v>102</v>
      </c>
      <c r="AW136" s="547" t="s">
        <v>102</v>
      </c>
      <c r="AX136" s="547" t="s">
        <v>102</v>
      </c>
      <c r="AY136" s="547" t="s">
        <v>102</v>
      </c>
      <c r="AZ136" s="547" t="s">
        <v>102</v>
      </c>
      <c r="BA136" s="547" t="s">
        <v>102</v>
      </c>
      <c r="BB136" s="547" t="s">
        <v>102</v>
      </c>
      <c r="BC136" s="547" t="s">
        <v>102</v>
      </c>
      <c r="BD136" s="547" t="s">
        <v>102</v>
      </c>
      <c r="BE136" s="547" t="s">
        <v>102</v>
      </c>
      <c r="BF136" s="547" t="s">
        <v>102</v>
      </c>
      <c r="BG136" s="547" t="s">
        <v>102</v>
      </c>
      <c r="BH136" s="547" t="s">
        <v>102</v>
      </c>
      <c r="BI136" s="547" t="s">
        <v>102</v>
      </c>
      <c r="BJ136" s="547" t="s">
        <v>102</v>
      </c>
      <c r="BK136" s="547" t="s">
        <v>102</v>
      </c>
      <c r="BL136" s="547" t="s">
        <v>102</v>
      </c>
      <c r="BM136" s="547" t="s">
        <v>102</v>
      </c>
      <c r="BN136" s="547" t="s">
        <v>102</v>
      </c>
      <c r="BO136" s="547" t="s">
        <v>102</v>
      </c>
      <c r="BP136" s="547" t="s">
        <v>102</v>
      </c>
      <c r="BQ136" s="547" t="s">
        <v>102</v>
      </c>
      <c r="BR136" s="547" t="s">
        <v>102</v>
      </c>
      <c r="BS136" s="547" t="s">
        <v>102</v>
      </c>
      <c r="BT136" s="547" t="s">
        <v>102</v>
      </c>
      <c r="BU136" s="547" t="s">
        <v>102</v>
      </c>
      <c r="BV136" s="547" t="s">
        <v>102</v>
      </c>
      <c r="BW136" s="547" t="s">
        <v>102</v>
      </c>
      <c r="BX136" s="547" t="s">
        <v>102</v>
      </c>
      <c r="BY136" s="547" t="s">
        <v>102</v>
      </c>
      <c r="BZ136" s="547" t="s">
        <v>102</v>
      </c>
      <c r="CA136" s="547" t="s">
        <v>102</v>
      </c>
      <c r="CB136" s="547" t="s">
        <v>102</v>
      </c>
      <c r="CC136" s="547" t="s">
        <v>102</v>
      </c>
      <c r="CD136" s="547" t="s">
        <v>102</v>
      </c>
      <c r="CE136" s="547" t="s">
        <v>102</v>
      </c>
      <c r="CF136" s="547" t="s">
        <v>102</v>
      </c>
      <c r="CG136" s="547" t="s">
        <v>102</v>
      </c>
      <c r="CH136" s="547" t="s">
        <v>102</v>
      </c>
      <c r="CI136" s="547" t="s">
        <v>102</v>
      </c>
      <c r="CJ136" s="547" t="s">
        <v>102</v>
      </c>
      <c r="CK136" s="547" t="s">
        <v>102</v>
      </c>
      <c r="CL136" s="547" t="s">
        <v>102</v>
      </c>
      <c r="CM136" s="547" t="s">
        <v>102</v>
      </c>
      <c r="CN136" s="547" t="s">
        <v>102</v>
      </c>
      <c r="CO136" s="547" t="s">
        <v>102</v>
      </c>
      <c r="CP136" s="547" t="s">
        <v>102</v>
      </c>
      <c r="CQ136" s="547" t="s">
        <v>102</v>
      </c>
      <c r="CR136" s="547" t="s">
        <v>102</v>
      </c>
      <c r="CS136" s="547" t="s">
        <v>102</v>
      </c>
      <c r="CT136" s="547" t="s">
        <v>102</v>
      </c>
      <c r="CU136" s="547" t="s">
        <v>102</v>
      </c>
      <c r="CV136" s="547" t="s">
        <v>102</v>
      </c>
      <c r="CW136" s="547" t="s">
        <v>102</v>
      </c>
      <c r="CX136" s="547" t="s">
        <v>102</v>
      </c>
      <c r="CY136" s="547" t="s">
        <v>102</v>
      </c>
      <c r="CZ136" s="547" t="s">
        <v>102</v>
      </c>
      <c r="DA136" s="547" t="s">
        <v>102</v>
      </c>
      <c r="DB136" s="547" t="s">
        <v>102</v>
      </c>
      <c r="DC136" s="547" t="s">
        <v>102</v>
      </c>
      <c r="DD136" s="547" t="s">
        <v>102</v>
      </c>
      <c r="DE136" s="547" t="s">
        <v>102</v>
      </c>
      <c r="DF136" s="547" t="s">
        <v>102</v>
      </c>
      <c r="DG136" s="547" t="s">
        <v>102</v>
      </c>
      <c r="DH136" s="547" t="s">
        <v>102</v>
      </c>
      <c r="DI136" s="547" t="s">
        <v>102</v>
      </c>
      <c r="DJ136" s="547" t="s">
        <v>102</v>
      </c>
      <c r="DK136" s="547" t="s">
        <v>102</v>
      </c>
      <c r="DL136" s="547" t="s">
        <v>102</v>
      </c>
      <c r="DM136" s="547" t="s">
        <v>102</v>
      </c>
      <c r="DN136" s="547" t="s">
        <v>102</v>
      </c>
      <c r="DO136" s="547" t="s">
        <v>102</v>
      </c>
      <c r="DP136" s="547" t="s">
        <v>102</v>
      </c>
      <c r="DQ136" s="547" t="s">
        <v>102</v>
      </c>
      <c r="DR136" s="547" t="s">
        <v>102</v>
      </c>
      <c r="DS136" s="547" t="s">
        <v>102</v>
      </c>
      <c r="DT136" s="547" t="s">
        <v>102</v>
      </c>
      <c r="DU136" s="547" t="s">
        <v>102</v>
      </c>
      <c r="DV136" s="547" t="s">
        <v>102</v>
      </c>
      <c r="DW136" s="547" t="s">
        <v>102</v>
      </c>
      <c r="DX136" s="547" t="s">
        <v>102</v>
      </c>
      <c r="DY136" s="547" t="s">
        <v>102</v>
      </c>
      <c r="DZ136" s="547" t="s">
        <v>102</v>
      </c>
      <c r="EA136" s="547" t="s">
        <v>102</v>
      </c>
      <c r="EB136" s="547" t="s">
        <v>102</v>
      </c>
      <c r="EC136" s="547" t="s">
        <v>102</v>
      </c>
      <c r="ED136" s="547" t="s">
        <v>102</v>
      </c>
      <c r="EE136" s="547" t="s">
        <v>102</v>
      </c>
      <c r="EF136" s="547" t="s">
        <v>102</v>
      </c>
      <c r="EG136" s="547" t="s">
        <v>102</v>
      </c>
      <c r="EH136" s="547" t="s">
        <v>102</v>
      </c>
      <c r="EI136" s="547" t="s">
        <v>102</v>
      </c>
      <c r="EJ136" s="547" t="s">
        <v>102</v>
      </c>
      <c r="EK136" s="547" t="s">
        <v>102</v>
      </c>
      <c r="EL136" s="547" t="s">
        <v>102</v>
      </c>
      <c r="EM136" s="547" t="s">
        <v>102</v>
      </c>
      <c r="EN136" s="547" t="s">
        <v>102</v>
      </c>
      <c r="EO136" s="547" t="s">
        <v>102</v>
      </c>
      <c r="EP136" s="547" t="s">
        <v>102</v>
      </c>
      <c r="EQ136" s="547" t="s">
        <v>102</v>
      </c>
      <c r="ER136" s="547" t="s">
        <v>102</v>
      </c>
      <c r="ES136" s="547" t="s">
        <v>102</v>
      </c>
      <c r="ET136" s="547" t="s">
        <v>102</v>
      </c>
      <c r="EU136" s="547" t="s">
        <v>102</v>
      </c>
      <c r="EV136" s="547" t="s">
        <v>102</v>
      </c>
      <c r="EW136" s="547" t="s">
        <v>102</v>
      </c>
      <c r="EX136" s="547" t="s">
        <v>102</v>
      </c>
      <c r="EY136" s="547" t="s">
        <v>102</v>
      </c>
      <c r="EZ136" s="547" t="s">
        <v>102</v>
      </c>
      <c r="FA136" s="547" t="s">
        <v>102</v>
      </c>
      <c r="FB136" s="547" t="s">
        <v>102</v>
      </c>
      <c r="FC136" s="547" t="s">
        <v>102</v>
      </c>
      <c r="FD136" s="547" t="s">
        <v>102</v>
      </c>
      <c r="FE136" s="547" t="s">
        <v>102</v>
      </c>
      <c r="FF136" s="547" t="s">
        <v>102</v>
      </c>
      <c r="FG136" s="547" t="s">
        <v>102</v>
      </c>
      <c r="FH136" s="547" t="s">
        <v>102</v>
      </c>
      <c r="FI136" s="547" t="s">
        <v>102</v>
      </c>
      <c r="FJ136" s="547" t="s">
        <v>102</v>
      </c>
      <c r="FK136" s="547" t="s">
        <v>102</v>
      </c>
      <c r="FL136" s="547" t="s">
        <v>102</v>
      </c>
      <c r="FM136" s="547" t="s">
        <v>102</v>
      </c>
      <c r="FN136" s="547" t="s">
        <v>102</v>
      </c>
      <c r="FO136" s="547" t="s">
        <v>102</v>
      </c>
      <c r="FP136" s="547" t="s">
        <v>102</v>
      </c>
      <c r="FQ136" s="547" t="s">
        <v>102</v>
      </c>
      <c r="FR136" s="547" t="s">
        <v>102</v>
      </c>
      <c r="FS136" s="547" t="s">
        <v>102</v>
      </c>
      <c r="FT136" s="547" t="s">
        <v>102</v>
      </c>
      <c r="FU136" s="547" t="s">
        <v>102</v>
      </c>
      <c r="FV136" s="547" t="s">
        <v>102</v>
      </c>
    </row>
    <row r="137" spans="1:178" hidden="1" x14ac:dyDescent="0.15">
      <c r="A137" s="547">
        <v>4017273</v>
      </c>
      <c r="B137" s="547" t="s">
        <v>102</v>
      </c>
      <c r="C137" s="547" t="s">
        <v>102</v>
      </c>
      <c r="D137" s="547" t="s">
        <v>102</v>
      </c>
      <c r="E137" s="547" t="s">
        <v>102</v>
      </c>
      <c r="F137" s="547" t="s">
        <v>102</v>
      </c>
      <c r="G137" s="547" t="s">
        <v>102</v>
      </c>
      <c r="H137" s="547" t="s">
        <v>102</v>
      </c>
      <c r="I137" s="547" t="s">
        <v>102</v>
      </c>
      <c r="J137" s="547" t="s">
        <v>102</v>
      </c>
      <c r="K137" s="547" t="s">
        <v>102</v>
      </c>
      <c r="L137" s="547" t="s">
        <v>102</v>
      </c>
      <c r="M137" s="547" t="s">
        <v>102</v>
      </c>
      <c r="N137" s="547" t="s">
        <v>102</v>
      </c>
      <c r="O137" s="547" t="s">
        <v>102</v>
      </c>
      <c r="P137" s="547" t="s">
        <v>102</v>
      </c>
      <c r="Q137" s="547" t="s">
        <v>102</v>
      </c>
      <c r="R137" s="547" t="s">
        <v>102</v>
      </c>
      <c r="S137" s="547" t="s">
        <v>102</v>
      </c>
      <c r="T137" s="547" t="s">
        <v>102</v>
      </c>
      <c r="U137" s="547" t="s">
        <v>102</v>
      </c>
      <c r="V137" s="547" t="s">
        <v>102</v>
      </c>
      <c r="W137" s="547" t="s">
        <v>102</v>
      </c>
      <c r="X137" s="547" t="s">
        <v>102</v>
      </c>
      <c r="Y137" s="547" t="s">
        <v>102</v>
      </c>
      <c r="Z137" s="547" t="s">
        <v>102</v>
      </c>
      <c r="AA137" s="547" t="s">
        <v>102</v>
      </c>
      <c r="AB137" s="547" t="s">
        <v>102</v>
      </c>
      <c r="AC137" s="547" t="s">
        <v>102</v>
      </c>
      <c r="AD137" s="547" t="s">
        <v>102</v>
      </c>
      <c r="AE137" s="547" t="s">
        <v>102</v>
      </c>
      <c r="AF137" s="547" t="s">
        <v>102</v>
      </c>
      <c r="AG137" s="547" t="s">
        <v>102</v>
      </c>
      <c r="AH137" s="547" t="s">
        <v>102</v>
      </c>
      <c r="AI137" s="547" t="s">
        <v>102</v>
      </c>
      <c r="AJ137" s="547" t="s">
        <v>102</v>
      </c>
      <c r="AK137" s="547" t="s">
        <v>102</v>
      </c>
      <c r="AL137" s="547" t="s">
        <v>102</v>
      </c>
      <c r="AM137" s="547" t="s">
        <v>102</v>
      </c>
      <c r="AN137" s="547" t="s">
        <v>102</v>
      </c>
      <c r="AO137" s="547" t="s">
        <v>102</v>
      </c>
      <c r="AP137" s="547" t="s">
        <v>102</v>
      </c>
      <c r="AQ137" s="547" t="s">
        <v>102</v>
      </c>
      <c r="AR137" s="547" t="s">
        <v>102</v>
      </c>
      <c r="AS137" s="547" t="s">
        <v>102</v>
      </c>
      <c r="AT137" s="547" t="s">
        <v>102</v>
      </c>
      <c r="AU137" s="547" t="s">
        <v>102</v>
      </c>
      <c r="AV137" s="547" t="s">
        <v>102</v>
      </c>
      <c r="AW137" s="547" t="s">
        <v>102</v>
      </c>
      <c r="AX137" s="547" t="s">
        <v>102</v>
      </c>
      <c r="AY137" s="547" t="s">
        <v>102</v>
      </c>
      <c r="AZ137" s="547" t="s">
        <v>102</v>
      </c>
      <c r="BA137" s="547" t="s">
        <v>102</v>
      </c>
      <c r="BB137" s="547" t="s">
        <v>102</v>
      </c>
      <c r="BC137" s="547" t="s">
        <v>102</v>
      </c>
      <c r="BD137" s="547" t="s">
        <v>102</v>
      </c>
      <c r="BE137" s="547" t="s">
        <v>102</v>
      </c>
      <c r="BF137" s="547" t="s">
        <v>102</v>
      </c>
      <c r="BG137" s="547" t="s">
        <v>102</v>
      </c>
      <c r="BH137" s="547" t="s">
        <v>102</v>
      </c>
      <c r="BI137" s="547" t="s">
        <v>102</v>
      </c>
      <c r="BJ137" s="547" t="s">
        <v>102</v>
      </c>
      <c r="BK137" s="547" t="s">
        <v>102</v>
      </c>
      <c r="BL137" s="547" t="s">
        <v>102</v>
      </c>
      <c r="BM137" s="547" t="s">
        <v>102</v>
      </c>
      <c r="BN137" s="547" t="s">
        <v>102</v>
      </c>
      <c r="BO137" s="547" t="s">
        <v>102</v>
      </c>
      <c r="BP137" s="547" t="s">
        <v>102</v>
      </c>
      <c r="BQ137" s="547" t="s">
        <v>102</v>
      </c>
      <c r="BR137" s="547" t="s">
        <v>102</v>
      </c>
      <c r="BS137" s="547" t="s">
        <v>102</v>
      </c>
      <c r="BT137" s="547" t="s">
        <v>102</v>
      </c>
      <c r="BU137" s="547" t="s">
        <v>102</v>
      </c>
      <c r="BV137" s="547" t="s">
        <v>102</v>
      </c>
      <c r="BW137" s="547" t="s">
        <v>102</v>
      </c>
      <c r="BX137" s="547" t="s">
        <v>102</v>
      </c>
      <c r="BY137" s="547" t="s">
        <v>102</v>
      </c>
      <c r="BZ137" s="547" t="s">
        <v>102</v>
      </c>
      <c r="CA137" s="547" t="s">
        <v>102</v>
      </c>
      <c r="CB137" s="547" t="s">
        <v>102</v>
      </c>
      <c r="CC137" s="547" t="s">
        <v>102</v>
      </c>
      <c r="CD137" s="547" t="s">
        <v>102</v>
      </c>
      <c r="CE137" s="547" t="s">
        <v>102</v>
      </c>
      <c r="CF137" s="547" t="s">
        <v>102</v>
      </c>
      <c r="CG137" s="547" t="s">
        <v>102</v>
      </c>
      <c r="CH137" s="547" t="s">
        <v>102</v>
      </c>
      <c r="CI137" s="547" t="s">
        <v>102</v>
      </c>
      <c r="CJ137" s="547" t="s">
        <v>102</v>
      </c>
      <c r="CK137" s="547" t="s">
        <v>102</v>
      </c>
      <c r="CL137" s="547" t="s">
        <v>102</v>
      </c>
      <c r="CM137" s="547" t="s">
        <v>102</v>
      </c>
      <c r="CN137" s="547" t="s">
        <v>102</v>
      </c>
      <c r="CO137" s="547" t="s">
        <v>102</v>
      </c>
      <c r="CP137" s="547" t="s">
        <v>102</v>
      </c>
      <c r="CQ137" s="547" t="s">
        <v>102</v>
      </c>
      <c r="CR137" s="547" t="s">
        <v>102</v>
      </c>
      <c r="CS137" s="547" t="s">
        <v>102</v>
      </c>
      <c r="CT137" s="547" t="s">
        <v>102</v>
      </c>
      <c r="CU137" s="547" t="s">
        <v>102</v>
      </c>
      <c r="CV137" s="547" t="s">
        <v>102</v>
      </c>
      <c r="CW137" s="547" t="s">
        <v>102</v>
      </c>
      <c r="CX137" s="547" t="s">
        <v>102</v>
      </c>
      <c r="CY137" s="547" t="s">
        <v>102</v>
      </c>
      <c r="CZ137" s="547" t="s">
        <v>102</v>
      </c>
      <c r="DA137" s="547" t="s">
        <v>102</v>
      </c>
      <c r="DB137" s="547" t="s">
        <v>102</v>
      </c>
      <c r="DC137" s="547" t="s">
        <v>102</v>
      </c>
      <c r="DD137" s="547" t="s">
        <v>102</v>
      </c>
      <c r="DE137" s="547" t="s">
        <v>102</v>
      </c>
      <c r="DF137" s="547" t="s">
        <v>102</v>
      </c>
      <c r="DG137" s="547" t="s">
        <v>102</v>
      </c>
      <c r="DH137" s="547" t="s">
        <v>102</v>
      </c>
      <c r="DI137" s="547" t="s">
        <v>102</v>
      </c>
      <c r="DJ137" s="547" t="s">
        <v>102</v>
      </c>
      <c r="DK137" s="547" t="s">
        <v>102</v>
      </c>
      <c r="DL137" s="547" t="s">
        <v>102</v>
      </c>
      <c r="DM137" s="547" t="s">
        <v>102</v>
      </c>
      <c r="DN137" s="547" t="s">
        <v>102</v>
      </c>
      <c r="DO137" s="547" t="s">
        <v>102</v>
      </c>
      <c r="DP137" s="547" t="s">
        <v>102</v>
      </c>
      <c r="DQ137" s="547" t="s">
        <v>102</v>
      </c>
      <c r="DR137" s="547" t="s">
        <v>102</v>
      </c>
      <c r="DS137" s="547" t="s">
        <v>102</v>
      </c>
      <c r="DT137" s="547" t="s">
        <v>102</v>
      </c>
      <c r="DU137" s="547" t="s">
        <v>102</v>
      </c>
      <c r="DV137" s="547" t="s">
        <v>102</v>
      </c>
      <c r="DW137" s="547" t="s">
        <v>102</v>
      </c>
      <c r="DX137" s="547" t="s">
        <v>102</v>
      </c>
      <c r="DY137" s="547" t="s">
        <v>102</v>
      </c>
      <c r="DZ137" s="547" t="s">
        <v>102</v>
      </c>
      <c r="EA137" s="547" t="s">
        <v>102</v>
      </c>
      <c r="EB137" s="547" t="s">
        <v>102</v>
      </c>
      <c r="EC137" s="547" t="s">
        <v>102</v>
      </c>
      <c r="ED137" s="547" t="s">
        <v>102</v>
      </c>
      <c r="EE137" s="547" t="s">
        <v>102</v>
      </c>
      <c r="EF137" s="547" t="s">
        <v>102</v>
      </c>
      <c r="EG137" s="547" t="s">
        <v>102</v>
      </c>
      <c r="EH137" s="547" t="s">
        <v>102</v>
      </c>
      <c r="EI137" s="547" t="s">
        <v>102</v>
      </c>
      <c r="EJ137" s="547" t="s">
        <v>102</v>
      </c>
      <c r="EK137" s="547" t="s">
        <v>102</v>
      </c>
      <c r="EL137" s="547" t="s">
        <v>102</v>
      </c>
      <c r="EM137" s="547" t="s">
        <v>102</v>
      </c>
      <c r="EN137" s="547" t="s">
        <v>102</v>
      </c>
      <c r="EO137" s="547" t="s">
        <v>102</v>
      </c>
      <c r="EP137" s="547" t="s">
        <v>102</v>
      </c>
      <c r="EQ137" s="547" t="s">
        <v>102</v>
      </c>
      <c r="ER137" s="547" t="s">
        <v>102</v>
      </c>
      <c r="ES137" s="547" t="s">
        <v>102</v>
      </c>
      <c r="ET137" s="547" t="s">
        <v>102</v>
      </c>
      <c r="EU137" s="547" t="s">
        <v>102</v>
      </c>
      <c r="EV137" s="547" t="s">
        <v>102</v>
      </c>
      <c r="EW137" s="547" t="s">
        <v>102</v>
      </c>
      <c r="EX137" s="547" t="s">
        <v>102</v>
      </c>
      <c r="EY137" s="547" t="s">
        <v>102</v>
      </c>
      <c r="EZ137" s="547" t="s">
        <v>102</v>
      </c>
      <c r="FA137" s="547" t="s">
        <v>102</v>
      </c>
      <c r="FB137" s="547" t="s">
        <v>102</v>
      </c>
      <c r="FC137" s="547" t="s">
        <v>102</v>
      </c>
      <c r="FD137" s="547" t="s">
        <v>102</v>
      </c>
      <c r="FE137" s="547" t="s">
        <v>102</v>
      </c>
      <c r="FF137" s="547" t="s">
        <v>102</v>
      </c>
      <c r="FG137" s="547" t="s">
        <v>102</v>
      </c>
      <c r="FH137" s="547" t="s">
        <v>102</v>
      </c>
      <c r="FI137" s="547" t="s">
        <v>102</v>
      </c>
      <c r="FJ137" s="547" t="s">
        <v>102</v>
      </c>
      <c r="FK137" s="547" t="s">
        <v>102</v>
      </c>
      <c r="FL137" s="547" t="s">
        <v>102</v>
      </c>
      <c r="FM137" s="547" t="s">
        <v>102</v>
      </c>
      <c r="FN137" s="547" t="s">
        <v>102</v>
      </c>
      <c r="FO137" s="547" t="s">
        <v>102</v>
      </c>
      <c r="FP137" s="547" t="s">
        <v>102</v>
      </c>
      <c r="FQ137" s="547" t="s">
        <v>102</v>
      </c>
      <c r="FR137" s="547" t="s">
        <v>102</v>
      </c>
      <c r="FS137" s="547" t="s">
        <v>102</v>
      </c>
      <c r="FT137" s="547" t="s">
        <v>102</v>
      </c>
      <c r="FU137" s="547" t="s">
        <v>102</v>
      </c>
      <c r="FV137" s="547" t="s">
        <v>102</v>
      </c>
    </row>
    <row r="138" spans="1:178" hidden="1" x14ac:dyDescent="0.15">
      <c r="A138" s="547">
        <v>3998073</v>
      </c>
      <c r="B138" s="547" t="s">
        <v>102</v>
      </c>
      <c r="C138" s="547" t="s">
        <v>102</v>
      </c>
      <c r="D138" s="547" t="s">
        <v>102</v>
      </c>
      <c r="E138" s="547" t="s">
        <v>102</v>
      </c>
      <c r="F138" s="547" t="s">
        <v>102</v>
      </c>
      <c r="G138" s="547" t="s">
        <v>102</v>
      </c>
      <c r="H138" s="547" t="s">
        <v>102</v>
      </c>
      <c r="I138" s="547" t="s">
        <v>102</v>
      </c>
      <c r="J138" s="547" t="s">
        <v>102</v>
      </c>
      <c r="K138" s="547" t="s">
        <v>102</v>
      </c>
      <c r="L138" s="547" t="s">
        <v>102</v>
      </c>
      <c r="M138" s="547" t="s">
        <v>102</v>
      </c>
      <c r="N138" s="547" t="s">
        <v>102</v>
      </c>
      <c r="O138" s="547" t="s">
        <v>102</v>
      </c>
      <c r="P138" s="547" t="s">
        <v>102</v>
      </c>
      <c r="Q138" s="547" t="s">
        <v>102</v>
      </c>
      <c r="R138" s="547" t="s">
        <v>102</v>
      </c>
      <c r="S138" s="547" t="s">
        <v>102</v>
      </c>
      <c r="T138" s="547" t="s">
        <v>102</v>
      </c>
      <c r="U138" s="547" t="s">
        <v>102</v>
      </c>
      <c r="V138" s="547" t="s">
        <v>102</v>
      </c>
      <c r="W138" s="547" t="s">
        <v>102</v>
      </c>
      <c r="X138" s="547" t="s">
        <v>102</v>
      </c>
      <c r="Y138" s="547" t="s">
        <v>102</v>
      </c>
      <c r="Z138" s="547" t="s">
        <v>102</v>
      </c>
      <c r="AA138" s="547" t="s">
        <v>102</v>
      </c>
      <c r="AB138" s="547" t="s">
        <v>102</v>
      </c>
      <c r="AC138" s="547" t="s">
        <v>102</v>
      </c>
      <c r="AD138" s="547" t="s">
        <v>102</v>
      </c>
      <c r="AE138" s="547" t="s">
        <v>102</v>
      </c>
      <c r="AF138" s="547" t="s">
        <v>102</v>
      </c>
      <c r="AG138" s="547" t="s">
        <v>102</v>
      </c>
      <c r="AH138" s="547" t="s">
        <v>102</v>
      </c>
      <c r="AI138" s="547" t="s">
        <v>102</v>
      </c>
      <c r="AJ138" s="547" t="s">
        <v>102</v>
      </c>
      <c r="AK138" s="547" t="s">
        <v>102</v>
      </c>
      <c r="AL138" s="547" t="s">
        <v>102</v>
      </c>
      <c r="AM138" s="547" t="s">
        <v>102</v>
      </c>
      <c r="AN138" s="547" t="s">
        <v>102</v>
      </c>
      <c r="AO138" s="547" t="s">
        <v>102</v>
      </c>
      <c r="AP138" s="547" t="s">
        <v>102</v>
      </c>
      <c r="AQ138" s="547" t="s">
        <v>102</v>
      </c>
      <c r="AR138" s="547" t="s">
        <v>102</v>
      </c>
      <c r="AS138" s="547" t="s">
        <v>102</v>
      </c>
      <c r="AT138" s="547" t="s">
        <v>102</v>
      </c>
      <c r="AU138" s="547" t="s">
        <v>102</v>
      </c>
      <c r="AV138" s="547" t="s">
        <v>102</v>
      </c>
      <c r="AW138" s="547" t="s">
        <v>102</v>
      </c>
      <c r="AX138" s="547" t="s">
        <v>102</v>
      </c>
      <c r="AY138" s="547" t="s">
        <v>102</v>
      </c>
      <c r="AZ138" s="547" t="s">
        <v>102</v>
      </c>
      <c r="BA138" s="547" t="s">
        <v>102</v>
      </c>
      <c r="BB138" s="547" t="s">
        <v>102</v>
      </c>
      <c r="BC138" s="547" t="s">
        <v>102</v>
      </c>
      <c r="BD138" s="547" t="s">
        <v>102</v>
      </c>
      <c r="BE138" s="547" t="s">
        <v>102</v>
      </c>
      <c r="BF138" s="547" t="s">
        <v>102</v>
      </c>
      <c r="BG138" s="547" t="s">
        <v>102</v>
      </c>
      <c r="BH138" s="547" t="s">
        <v>102</v>
      </c>
      <c r="BI138" s="547" t="s">
        <v>102</v>
      </c>
      <c r="BJ138" s="547" t="s">
        <v>102</v>
      </c>
      <c r="BK138" s="547" t="s">
        <v>102</v>
      </c>
      <c r="BL138" s="547" t="s">
        <v>102</v>
      </c>
      <c r="BM138" s="547" t="s">
        <v>102</v>
      </c>
      <c r="BN138" s="547" t="s">
        <v>102</v>
      </c>
      <c r="BO138" s="547" t="s">
        <v>102</v>
      </c>
      <c r="BP138" s="547" t="s">
        <v>102</v>
      </c>
      <c r="BQ138" s="547" t="s">
        <v>102</v>
      </c>
      <c r="BR138" s="547" t="s">
        <v>102</v>
      </c>
      <c r="BS138" s="547" t="s">
        <v>102</v>
      </c>
      <c r="BT138" s="547" t="s">
        <v>102</v>
      </c>
      <c r="BU138" s="547" t="s">
        <v>102</v>
      </c>
      <c r="BV138" s="547" t="s">
        <v>102</v>
      </c>
      <c r="BW138" s="547" t="s">
        <v>102</v>
      </c>
      <c r="BX138" s="547" t="s">
        <v>102</v>
      </c>
      <c r="BY138" s="547" t="s">
        <v>102</v>
      </c>
      <c r="BZ138" s="547" t="s">
        <v>102</v>
      </c>
      <c r="CA138" s="547" t="s">
        <v>102</v>
      </c>
      <c r="CB138" s="547" t="s">
        <v>102</v>
      </c>
      <c r="CC138" s="547" t="s">
        <v>102</v>
      </c>
      <c r="CD138" s="547" t="s">
        <v>102</v>
      </c>
      <c r="CE138" s="547" t="s">
        <v>102</v>
      </c>
      <c r="CF138" s="547" t="s">
        <v>102</v>
      </c>
      <c r="CG138" s="547" t="s">
        <v>102</v>
      </c>
      <c r="CH138" s="547" t="s">
        <v>102</v>
      </c>
      <c r="CI138" s="547" t="s">
        <v>102</v>
      </c>
      <c r="CJ138" s="547" t="s">
        <v>102</v>
      </c>
      <c r="CK138" s="547" t="s">
        <v>102</v>
      </c>
      <c r="CL138" s="547" t="s">
        <v>102</v>
      </c>
      <c r="CM138" s="547" t="s">
        <v>102</v>
      </c>
      <c r="CN138" s="547" t="s">
        <v>102</v>
      </c>
      <c r="CO138" s="547" t="s">
        <v>102</v>
      </c>
      <c r="CP138" s="547" t="s">
        <v>102</v>
      </c>
      <c r="CQ138" s="547" t="s">
        <v>102</v>
      </c>
      <c r="CR138" s="547" t="s">
        <v>102</v>
      </c>
      <c r="CS138" s="547" t="s">
        <v>102</v>
      </c>
      <c r="CT138" s="547" t="s">
        <v>102</v>
      </c>
      <c r="CU138" s="547" t="s">
        <v>102</v>
      </c>
      <c r="CV138" s="547" t="s">
        <v>102</v>
      </c>
      <c r="CW138" s="547" t="s">
        <v>102</v>
      </c>
      <c r="CX138" s="547" t="s">
        <v>102</v>
      </c>
      <c r="CY138" s="547" t="s">
        <v>102</v>
      </c>
      <c r="CZ138" s="547" t="s">
        <v>102</v>
      </c>
      <c r="DA138" s="547" t="s">
        <v>102</v>
      </c>
      <c r="DB138" s="547" t="s">
        <v>102</v>
      </c>
      <c r="DC138" s="547" t="s">
        <v>102</v>
      </c>
      <c r="DD138" s="547" t="s">
        <v>102</v>
      </c>
      <c r="DE138" s="547" t="s">
        <v>102</v>
      </c>
      <c r="DF138" s="547" t="s">
        <v>102</v>
      </c>
      <c r="DG138" s="547" t="s">
        <v>102</v>
      </c>
      <c r="DH138" s="547" t="s">
        <v>102</v>
      </c>
      <c r="DI138" s="547" t="s">
        <v>102</v>
      </c>
      <c r="DJ138" s="547" t="s">
        <v>102</v>
      </c>
      <c r="DK138" s="547" t="s">
        <v>102</v>
      </c>
      <c r="DL138" s="547" t="s">
        <v>102</v>
      </c>
      <c r="DM138" s="547" t="s">
        <v>102</v>
      </c>
      <c r="DN138" s="547" t="s">
        <v>102</v>
      </c>
      <c r="DO138" s="547" t="s">
        <v>102</v>
      </c>
      <c r="DP138" s="547" t="s">
        <v>102</v>
      </c>
      <c r="DQ138" s="547" t="s">
        <v>102</v>
      </c>
      <c r="DR138" s="547" t="s">
        <v>102</v>
      </c>
      <c r="DS138" s="547" t="s">
        <v>102</v>
      </c>
      <c r="DT138" s="547" t="s">
        <v>102</v>
      </c>
      <c r="DU138" s="547" t="s">
        <v>102</v>
      </c>
      <c r="DV138" s="547" t="s">
        <v>102</v>
      </c>
      <c r="DW138" s="547" t="s">
        <v>102</v>
      </c>
      <c r="DX138" s="547" t="s">
        <v>102</v>
      </c>
      <c r="DY138" s="547" t="s">
        <v>102</v>
      </c>
      <c r="DZ138" s="547" t="s">
        <v>102</v>
      </c>
      <c r="EA138" s="547" t="s">
        <v>102</v>
      </c>
      <c r="EB138" s="547" t="s">
        <v>102</v>
      </c>
      <c r="EC138" s="547" t="s">
        <v>102</v>
      </c>
      <c r="ED138" s="547" t="s">
        <v>102</v>
      </c>
      <c r="EE138" s="547" t="s">
        <v>102</v>
      </c>
      <c r="EF138" s="547" t="s">
        <v>102</v>
      </c>
      <c r="EG138" s="547" t="s">
        <v>102</v>
      </c>
      <c r="EH138" s="547" t="s">
        <v>102</v>
      </c>
      <c r="EI138" s="547" t="s">
        <v>102</v>
      </c>
      <c r="EJ138" s="547" t="s">
        <v>102</v>
      </c>
      <c r="EK138" s="547" t="s">
        <v>102</v>
      </c>
      <c r="EL138" s="547" t="s">
        <v>102</v>
      </c>
      <c r="EM138" s="547" t="s">
        <v>102</v>
      </c>
      <c r="EN138" s="547" t="s">
        <v>102</v>
      </c>
      <c r="EO138" s="547" t="s">
        <v>102</v>
      </c>
      <c r="EP138" s="547" t="s">
        <v>102</v>
      </c>
      <c r="EQ138" s="547" t="s">
        <v>102</v>
      </c>
      <c r="ER138" s="547" t="s">
        <v>102</v>
      </c>
      <c r="ES138" s="547" t="s">
        <v>102</v>
      </c>
      <c r="ET138" s="547" t="s">
        <v>102</v>
      </c>
      <c r="EU138" s="547" t="s">
        <v>102</v>
      </c>
      <c r="EV138" s="547" t="s">
        <v>102</v>
      </c>
      <c r="EW138" s="547" t="s">
        <v>102</v>
      </c>
      <c r="EX138" s="547" t="s">
        <v>102</v>
      </c>
      <c r="EY138" s="547" t="s">
        <v>102</v>
      </c>
      <c r="EZ138" s="547" t="s">
        <v>102</v>
      </c>
      <c r="FA138" s="547" t="s">
        <v>102</v>
      </c>
      <c r="FB138" s="547" t="s">
        <v>102</v>
      </c>
      <c r="FC138" s="547" t="s">
        <v>102</v>
      </c>
      <c r="FD138" s="547" t="s">
        <v>102</v>
      </c>
      <c r="FE138" s="547" t="s">
        <v>102</v>
      </c>
      <c r="FF138" s="547" t="s">
        <v>102</v>
      </c>
      <c r="FG138" s="547" t="s">
        <v>102</v>
      </c>
      <c r="FH138" s="547" t="s">
        <v>102</v>
      </c>
      <c r="FI138" s="547" t="s">
        <v>102</v>
      </c>
      <c r="FJ138" s="547" t="s">
        <v>102</v>
      </c>
      <c r="FK138" s="547" t="s">
        <v>102</v>
      </c>
      <c r="FL138" s="547" t="s">
        <v>102</v>
      </c>
      <c r="FM138" s="547" t="s">
        <v>102</v>
      </c>
      <c r="FN138" s="547" t="s">
        <v>102</v>
      </c>
      <c r="FO138" s="547" t="s">
        <v>102</v>
      </c>
      <c r="FP138" s="547" t="s">
        <v>102</v>
      </c>
      <c r="FQ138" s="547" t="s">
        <v>102</v>
      </c>
      <c r="FR138" s="547" t="s">
        <v>102</v>
      </c>
      <c r="FS138" s="547" t="s">
        <v>102</v>
      </c>
      <c r="FT138" s="547" t="s">
        <v>102</v>
      </c>
      <c r="FU138" s="547" t="s">
        <v>102</v>
      </c>
      <c r="FV138" s="547" t="s">
        <v>102</v>
      </c>
    </row>
    <row r="139" spans="1:178" hidden="1" x14ac:dyDescent="0.15">
      <c r="A139" s="547">
        <v>4021588</v>
      </c>
      <c r="B139" s="547" t="s">
        <v>102</v>
      </c>
      <c r="C139" s="547" t="s">
        <v>102</v>
      </c>
      <c r="D139" s="547" t="s">
        <v>102</v>
      </c>
      <c r="E139" s="547" t="s">
        <v>102</v>
      </c>
      <c r="F139" s="547" t="s">
        <v>102</v>
      </c>
      <c r="G139" s="547" t="s">
        <v>102</v>
      </c>
      <c r="H139" s="547" t="s">
        <v>102</v>
      </c>
      <c r="I139" s="547" t="s">
        <v>102</v>
      </c>
      <c r="J139" s="547" t="s">
        <v>102</v>
      </c>
      <c r="K139" s="547" t="s">
        <v>102</v>
      </c>
      <c r="L139" s="547" t="s">
        <v>102</v>
      </c>
      <c r="M139" s="547" t="s">
        <v>102</v>
      </c>
      <c r="N139" s="547" t="s">
        <v>102</v>
      </c>
      <c r="O139" s="547" t="s">
        <v>102</v>
      </c>
      <c r="P139" s="547" t="s">
        <v>102</v>
      </c>
      <c r="Q139" s="547" t="s">
        <v>102</v>
      </c>
      <c r="R139" s="547" t="s">
        <v>102</v>
      </c>
      <c r="S139" s="547" t="s">
        <v>102</v>
      </c>
      <c r="T139" s="547" t="s">
        <v>102</v>
      </c>
      <c r="U139" s="547" t="s">
        <v>102</v>
      </c>
      <c r="V139" s="547" t="s">
        <v>102</v>
      </c>
      <c r="W139" s="547" t="s">
        <v>102</v>
      </c>
      <c r="X139" s="547" t="s">
        <v>102</v>
      </c>
      <c r="Y139" s="547" t="s">
        <v>102</v>
      </c>
      <c r="Z139" s="547" t="s">
        <v>102</v>
      </c>
      <c r="AA139" s="547" t="s">
        <v>102</v>
      </c>
      <c r="AB139" s="547" t="s">
        <v>102</v>
      </c>
      <c r="AC139" s="547" t="s">
        <v>102</v>
      </c>
      <c r="AD139" s="547" t="s">
        <v>102</v>
      </c>
      <c r="AE139" s="547" t="s">
        <v>102</v>
      </c>
      <c r="AF139" s="547" t="s">
        <v>102</v>
      </c>
      <c r="AG139" s="547" t="s">
        <v>102</v>
      </c>
      <c r="AH139" s="547" t="s">
        <v>102</v>
      </c>
      <c r="AI139" s="547" t="s">
        <v>102</v>
      </c>
      <c r="AJ139" s="547" t="s">
        <v>102</v>
      </c>
      <c r="AK139" s="547" t="s">
        <v>102</v>
      </c>
      <c r="AL139" s="547" t="s">
        <v>102</v>
      </c>
      <c r="AM139" s="547" t="s">
        <v>102</v>
      </c>
      <c r="AN139" s="547" t="s">
        <v>102</v>
      </c>
      <c r="AO139" s="547" t="s">
        <v>102</v>
      </c>
      <c r="AP139" s="547" t="s">
        <v>102</v>
      </c>
      <c r="AQ139" s="547" t="s">
        <v>102</v>
      </c>
      <c r="AR139" s="547" t="s">
        <v>102</v>
      </c>
      <c r="AS139" s="547" t="s">
        <v>102</v>
      </c>
      <c r="AT139" s="547" t="s">
        <v>102</v>
      </c>
      <c r="AU139" s="547" t="s">
        <v>102</v>
      </c>
      <c r="AV139" s="547" t="s">
        <v>102</v>
      </c>
      <c r="AW139" s="547" t="s">
        <v>102</v>
      </c>
      <c r="AX139" s="547" t="s">
        <v>102</v>
      </c>
      <c r="AY139" s="547" t="s">
        <v>102</v>
      </c>
      <c r="AZ139" s="547" t="s">
        <v>102</v>
      </c>
      <c r="BA139" s="547" t="s">
        <v>102</v>
      </c>
      <c r="BB139" s="547" t="s">
        <v>102</v>
      </c>
      <c r="BC139" s="547" t="s">
        <v>102</v>
      </c>
      <c r="BD139" s="547" t="s">
        <v>102</v>
      </c>
      <c r="BE139" s="547" t="s">
        <v>102</v>
      </c>
      <c r="BF139" s="547" t="s">
        <v>102</v>
      </c>
      <c r="BG139" s="547" t="s">
        <v>102</v>
      </c>
      <c r="BH139" s="547" t="s">
        <v>102</v>
      </c>
      <c r="BI139" s="547" t="s">
        <v>102</v>
      </c>
      <c r="BJ139" s="547" t="s">
        <v>102</v>
      </c>
      <c r="BK139" s="547" t="s">
        <v>102</v>
      </c>
      <c r="BL139" s="547" t="s">
        <v>102</v>
      </c>
      <c r="BM139" s="547" t="s">
        <v>102</v>
      </c>
      <c r="BN139" s="547" t="s">
        <v>102</v>
      </c>
      <c r="BO139" s="547" t="s">
        <v>102</v>
      </c>
      <c r="BP139" s="547" t="s">
        <v>102</v>
      </c>
      <c r="BQ139" s="547" t="s">
        <v>102</v>
      </c>
      <c r="BR139" s="547" t="s">
        <v>102</v>
      </c>
      <c r="BS139" s="547" t="s">
        <v>102</v>
      </c>
      <c r="BT139" s="547" t="s">
        <v>102</v>
      </c>
      <c r="BU139" s="547" t="s">
        <v>102</v>
      </c>
      <c r="BV139" s="547" t="s">
        <v>102</v>
      </c>
      <c r="BW139" s="547" t="s">
        <v>102</v>
      </c>
      <c r="BX139" s="547" t="s">
        <v>102</v>
      </c>
      <c r="BY139" s="547" t="s">
        <v>102</v>
      </c>
      <c r="BZ139" s="547" t="s">
        <v>102</v>
      </c>
      <c r="CA139" s="547" t="s">
        <v>102</v>
      </c>
      <c r="CB139" s="547" t="s">
        <v>102</v>
      </c>
      <c r="CC139" s="547" t="s">
        <v>102</v>
      </c>
      <c r="CD139" s="547" t="s">
        <v>102</v>
      </c>
      <c r="CE139" s="547" t="s">
        <v>102</v>
      </c>
      <c r="CF139" s="547" t="s">
        <v>102</v>
      </c>
      <c r="CG139" s="547" t="s">
        <v>102</v>
      </c>
      <c r="CH139" s="547" t="s">
        <v>102</v>
      </c>
      <c r="CI139" s="547" t="s">
        <v>102</v>
      </c>
      <c r="CJ139" s="547" t="s">
        <v>102</v>
      </c>
      <c r="CK139" s="547" t="s">
        <v>102</v>
      </c>
      <c r="CL139" s="547" t="s">
        <v>102</v>
      </c>
      <c r="CM139" s="547" t="s">
        <v>102</v>
      </c>
      <c r="CN139" s="547" t="s">
        <v>102</v>
      </c>
      <c r="CO139" s="547" t="s">
        <v>102</v>
      </c>
      <c r="CP139" s="547" t="s">
        <v>102</v>
      </c>
      <c r="CQ139" s="547" t="s">
        <v>102</v>
      </c>
      <c r="CR139" s="547" t="s">
        <v>102</v>
      </c>
      <c r="CS139" s="547" t="s">
        <v>102</v>
      </c>
      <c r="CT139" s="547" t="s">
        <v>102</v>
      </c>
      <c r="CU139" s="547" t="s">
        <v>102</v>
      </c>
      <c r="CV139" s="547" t="s">
        <v>102</v>
      </c>
      <c r="CW139" s="547" t="s">
        <v>102</v>
      </c>
      <c r="CX139" s="547" t="s">
        <v>102</v>
      </c>
      <c r="CY139" s="547" t="s">
        <v>102</v>
      </c>
      <c r="CZ139" s="547" t="s">
        <v>102</v>
      </c>
      <c r="DA139" s="547" t="s">
        <v>102</v>
      </c>
      <c r="DB139" s="547" t="s">
        <v>102</v>
      </c>
      <c r="DC139" s="547" t="s">
        <v>102</v>
      </c>
      <c r="DD139" s="547" t="s">
        <v>102</v>
      </c>
      <c r="DE139" s="547" t="s">
        <v>102</v>
      </c>
      <c r="DF139" s="547" t="s">
        <v>102</v>
      </c>
      <c r="DG139" s="547" t="s">
        <v>102</v>
      </c>
      <c r="DH139" s="547" t="s">
        <v>102</v>
      </c>
      <c r="DI139" s="547" t="s">
        <v>102</v>
      </c>
      <c r="DJ139" s="547" t="s">
        <v>102</v>
      </c>
      <c r="DK139" s="547" t="s">
        <v>102</v>
      </c>
      <c r="DL139" s="547" t="s">
        <v>102</v>
      </c>
      <c r="DM139" s="547" t="s">
        <v>102</v>
      </c>
      <c r="DN139" s="547" t="s">
        <v>102</v>
      </c>
      <c r="DO139" s="547" t="s">
        <v>102</v>
      </c>
      <c r="DP139" s="547" t="s">
        <v>102</v>
      </c>
      <c r="DQ139" s="547" t="s">
        <v>102</v>
      </c>
      <c r="DR139" s="547" t="s">
        <v>102</v>
      </c>
      <c r="DS139" s="547" t="s">
        <v>102</v>
      </c>
      <c r="DT139" s="547" t="s">
        <v>102</v>
      </c>
      <c r="DU139" s="547" t="s">
        <v>102</v>
      </c>
      <c r="DV139" s="547" t="s">
        <v>102</v>
      </c>
      <c r="DW139" s="547" t="s">
        <v>102</v>
      </c>
      <c r="DX139" s="547" t="s">
        <v>102</v>
      </c>
      <c r="DY139" s="547" t="s">
        <v>102</v>
      </c>
      <c r="DZ139" s="547" t="s">
        <v>102</v>
      </c>
      <c r="EA139" s="547" t="s">
        <v>102</v>
      </c>
      <c r="EB139" s="547" t="s">
        <v>102</v>
      </c>
      <c r="EC139" s="547" t="s">
        <v>102</v>
      </c>
      <c r="ED139" s="547" t="s">
        <v>102</v>
      </c>
      <c r="EE139" s="547" t="s">
        <v>102</v>
      </c>
      <c r="EF139" s="547" t="s">
        <v>102</v>
      </c>
      <c r="EG139" s="547" t="s">
        <v>102</v>
      </c>
      <c r="EH139" s="547" t="s">
        <v>102</v>
      </c>
      <c r="EI139" s="547" t="s">
        <v>102</v>
      </c>
      <c r="EJ139" s="547" t="s">
        <v>102</v>
      </c>
      <c r="EK139" s="547" t="s">
        <v>102</v>
      </c>
      <c r="EL139" s="547" t="s">
        <v>102</v>
      </c>
      <c r="EM139" s="547" t="s">
        <v>102</v>
      </c>
      <c r="EN139" s="547" t="s">
        <v>102</v>
      </c>
      <c r="EO139" s="547" t="s">
        <v>102</v>
      </c>
      <c r="EP139" s="547" t="s">
        <v>102</v>
      </c>
      <c r="EQ139" s="547" t="s">
        <v>102</v>
      </c>
      <c r="ER139" s="547" t="s">
        <v>102</v>
      </c>
      <c r="ES139" s="547" t="s">
        <v>102</v>
      </c>
      <c r="ET139" s="547" t="s">
        <v>102</v>
      </c>
      <c r="EU139" s="547" t="s">
        <v>102</v>
      </c>
      <c r="EV139" s="547" t="s">
        <v>102</v>
      </c>
      <c r="EW139" s="547" t="s">
        <v>102</v>
      </c>
      <c r="EX139" s="547" t="s">
        <v>102</v>
      </c>
      <c r="EY139" s="547" t="s">
        <v>102</v>
      </c>
      <c r="EZ139" s="547" t="s">
        <v>102</v>
      </c>
      <c r="FA139" s="547" t="s">
        <v>102</v>
      </c>
      <c r="FB139" s="547" t="s">
        <v>102</v>
      </c>
      <c r="FC139" s="547" t="s">
        <v>102</v>
      </c>
      <c r="FD139" s="547" t="s">
        <v>102</v>
      </c>
      <c r="FE139" s="547" t="s">
        <v>102</v>
      </c>
      <c r="FF139" s="547" t="s">
        <v>102</v>
      </c>
      <c r="FG139" s="547" t="s">
        <v>102</v>
      </c>
      <c r="FH139" s="547" t="s">
        <v>102</v>
      </c>
      <c r="FI139" s="547" t="s">
        <v>102</v>
      </c>
      <c r="FJ139" s="547" t="s">
        <v>102</v>
      </c>
      <c r="FK139" s="547" t="s">
        <v>102</v>
      </c>
      <c r="FL139" s="547" t="s">
        <v>102</v>
      </c>
      <c r="FM139" s="547" t="s">
        <v>102</v>
      </c>
      <c r="FN139" s="547" t="s">
        <v>102</v>
      </c>
      <c r="FO139" s="547" t="s">
        <v>102</v>
      </c>
      <c r="FP139" s="547" t="s">
        <v>102</v>
      </c>
      <c r="FQ139" s="547" t="s">
        <v>102</v>
      </c>
      <c r="FR139" s="547" t="s">
        <v>102</v>
      </c>
      <c r="FS139" s="547" t="s">
        <v>102</v>
      </c>
      <c r="FT139" s="547" t="s">
        <v>102</v>
      </c>
      <c r="FU139" s="547" t="s">
        <v>102</v>
      </c>
      <c r="FV139" s="547" t="s">
        <v>102</v>
      </c>
    </row>
    <row r="140" spans="1:178" hidden="1" x14ac:dyDescent="0.15">
      <c r="A140" s="547">
        <v>4021925</v>
      </c>
      <c r="B140" s="547" t="s">
        <v>102</v>
      </c>
      <c r="C140" s="547" t="s">
        <v>102</v>
      </c>
      <c r="D140" s="547" t="s">
        <v>102</v>
      </c>
      <c r="E140" s="547" t="s">
        <v>102</v>
      </c>
      <c r="F140" s="547">
        <v>0</v>
      </c>
      <c r="G140" s="547">
        <v>0</v>
      </c>
      <c r="H140" s="547">
        <v>0</v>
      </c>
      <c r="I140" s="547">
        <v>0</v>
      </c>
      <c r="J140" s="547">
        <v>0</v>
      </c>
      <c r="K140" s="547">
        <v>0</v>
      </c>
      <c r="L140" s="547">
        <v>0</v>
      </c>
      <c r="M140" s="547">
        <v>0</v>
      </c>
      <c r="N140" s="547">
        <v>0</v>
      </c>
      <c r="O140" s="547">
        <v>0</v>
      </c>
      <c r="P140" s="547">
        <v>0</v>
      </c>
      <c r="Q140" s="547">
        <v>0</v>
      </c>
      <c r="R140" s="547">
        <v>0</v>
      </c>
      <c r="S140" s="547">
        <v>0</v>
      </c>
      <c r="T140" s="547">
        <v>0</v>
      </c>
      <c r="U140" s="547">
        <v>0</v>
      </c>
      <c r="V140" s="547">
        <v>0</v>
      </c>
      <c r="W140" s="547">
        <v>0</v>
      </c>
      <c r="X140" s="547">
        <v>0</v>
      </c>
      <c r="Y140" s="547">
        <v>0</v>
      </c>
      <c r="Z140" s="547">
        <v>0</v>
      </c>
      <c r="AA140" s="547">
        <v>0</v>
      </c>
      <c r="AB140" s="547">
        <v>0</v>
      </c>
      <c r="AC140" s="547">
        <v>0</v>
      </c>
      <c r="AD140" s="547">
        <v>0</v>
      </c>
      <c r="AE140" s="547">
        <v>0</v>
      </c>
      <c r="AF140" s="547">
        <v>0</v>
      </c>
      <c r="AG140" s="547">
        <v>0</v>
      </c>
      <c r="AH140" s="547">
        <v>0</v>
      </c>
      <c r="AI140" s="547">
        <v>0</v>
      </c>
      <c r="AJ140" s="547">
        <v>0</v>
      </c>
      <c r="AK140" s="547">
        <v>0</v>
      </c>
      <c r="AL140" s="547">
        <v>0</v>
      </c>
      <c r="AM140" s="547">
        <v>0</v>
      </c>
      <c r="AN140" s="547">
        <v>0</v>
      </c>
      <c r="AO140" s="547">
        <v>0</v>
      </c>
      <c r="AP140" s="547">
        <v>0</v>
      </c>
      <c r="AQ140" s="547">
        <v>0</v>
      </c>
      <c r="AR140" s="547">
        <v>0</v>
      </c>
      <c r="AS140" s="547">
        <v>0</v>
      </c>
      <c r="AT140" s="547">
        <v>0</v>
      </c>
      <c r="AU140" s="547">
        <v>0</v>
      </c>
      <c r="AV140" s="547">
        <v>0</v>
      </c>
      <c r="AW140" s="547">
        <v>0</v>
      </c>
      <c r="AX140" s="547">
        <v>0</v>
      </c>
      <c r="AY140" s="547">
        <v>0</v>
      </c>
      <c r="AZ140" s="547">
        <v>0</v>
      </c>
      <c r="BA140" s="547">
        <v>0</v>
      </c>
      <c r="BB140" s="547">
        <v>0</v>
      </c>
      <c r="BC140" s="547">
        <v>0</v>
      </c>
      <c r="BD140" s="547">
        <v>0</v>
      </c>
      <c r="BE140" s="547">
        <v>0</v>
      </c>
      <c r="BF140" s="547">
        <v>0</v>
      </c>
      <c r="BG140" s="547">
        <v>0</v>
      </c>
      <c r="BH140" s="547">
        <v>0</v>
      </c>
      <c r="BI140" s="547">
        <v>0</v>
      </c>
      <c r="BJ140" s="547">
        <v>0</v>
      </c>
      <c r="BK140" s="547">
        <v>0</v>
      </c>
      <c r="BL140" s="547">
        <v>0</v>
      </c>
      <c r="BM140" s="547">
        <v>0</v>
      </c>
      <c r="BN140" s="547">
        <v>0</v>
      </c>
      <c r="BO140" s="547">
        <v>0</v>
      </c>
      <c r="BP140" s="547">
        <v>0</v>
      </c>
      <c r="BQ140" s="547">
        <v>0</v>
      </c>
      <c r="BR140" s="547">
        <v>0</v>
      </c>
      <c r="BS140" s="547">
        <v>0</v>
      </c>
      <c r="BT140" s="547">
        <v>0</v>
      </c>
      <c r="BU140" s="547">
        <v>0</v>
      </c>
      <c r="BV140" s="547">
        <v>0</v>
      </c>
      <c r="BW140" s="547">
        <v>0</v>
      </c>
      <c r="BX140" s="547">
        <v>0</v>
      </c>
      <c r="BY140" s="547">
        <v>0</v>
      </c>
      <c r="BZ140" s="547">
        <v>0</v>
      </c>
      <c r="CA140" s="547">
        <v>0</v>
      </c>
      <c r="CB140" s="547">
        <v>0</v>
      </c>
      <c r="CC140" s="547">
        <v>0</v>
      </c>
      <c r="CD140" s="547">
        <v>0</v>
      </c>
      <c r="CE140" s="547">
        <v>0</v>
      </c>
      <c r="CF140" s="547">
        <v>0</v>
      </c>
      <c r="CG140" s="547">
        <v>0</v>
      </c>
      <c r="CH140" s="547">
        <v>0</v>
      </c>
      <c r="CI140" s="547">
        <v>0</v>
      </c>
      <c r="CJ140" s="547">
        <v>0</v>
      </c>
      <c r="CK140" s="547">
        <v>0</v>
      </c>
      <c r="CL140" s="547">
        <v>0</v>
      </c>
      <c r="CM140" s="547">
        <v>0</v>
      </c>
      <c r="CN140" s="547">
        <v>0</v>
      </c>
      <c r="CO140" s="547">
        <v>0</v>
      </c>
      <c r="CP140" s="547">
        <v>0</v>
      </c>
      <c r="CQ140" s="547">
        <v>0</v>
      </c>
      <c r="CR140" s="547">
        <v>0</v>
      </c>
      <c r="CS140" s="547">
        <v>0</v>
      </c>
      <c r="CT140" s="547">
        <v>0</v>
      </c>
      <c r="CU140" s="547">
        <v>0</v>
      </c>
      <c r="CV140" s="547">
        <v>0</v>
      </c>
      <c r="CW140" s="547">
        <v>0</v>
      </c>
      <c r="CX140" s="547">
        <v>0</v>
      </c>
      <c r="CY140" s="547">
        <v>0</v>
      </c>
      <c r="CZ140" s="547">
        <v>0</v>
      </c>
      <c r="DA140" s="547">
        <v>0</v>
      </c>
      <c r="DB140" s="547">
        <v>0</v>
      </c>
      <c r="DC140" s="547">
        <v>0</v>
      </c>
      <c r="DD140" s="547">
        <v>0</v>
      </c>
      <c r="DE140" s="547">
        <v>0</v>
      </c>
      <c r="DF140" s="547">
        <v>0</v>
      </c>
      <c r="DG140" s="547">
        <v>0</v>
      </c>
      <c r="DH140" s="547">
        <v>0</v>
      </c>
      <c r="DI140" s="547">
        <v>0</v>
      </c>
      <c r="DJ140" s="547">
        <v>0</v>
      </c>
      <c r="DK140" s="547">
        <v>0</v>
      </c>
      <c r="DL140" s="547">
        <v>0</v>
      </c>
      <c r="DM140" s="547">
        <v>0</v>
      </c>
      <c r="DN140" s="547">
        <v>0</v>
      </c>
      <c r="DO140" s="547">
        <v>0</v>
      </c>
      <c r="DP140" s="547">
        <v>0</v>
      </c>
      <c r="DQ140" s="547">
        <v>0</v>
      </c>
      <c r="DR140" s="547">
        <v>0</v>
      </c>
      <c r="DS140" s="547">
        <v>0</v>
      </c>
      <c r="DT140" s="547">
        <v>0</v>
      </c>
      <c r="DU140" s="547">
        <v>0</v>
      </c>
      <c r="DV140" s="547">
        <v>0</v>
      </c>
      <c r="DW140" s="547">
        <v>0</v>
      </c>
      <c r="DX140" s="547">
        <v>0</v>
      </c>
      <c r="DY140" s="547">
        <v>0</v>
      </c>
      <c r="DZ140" s="547">
        <v>0</v>
      </c>
      <c r="EA140" s="547">
        <v>0</v>
      </c>
      <c r="EB140" s="547">
        <v>0</v>
      </c>
      <c r="EC140" s="547">
        <v>0</v>
      </c>
      <c r="ED140" s="547">
        <v>0</v>
      </c>
      <c r="EE140" s="547">
        <v>0</v>
      </c>
      <c r="EF140" s="547">
        <v>0</v>
      </c>
      <c r="EG140" s="547">
        <v>0</v>
      </c>
      <c r="EH140" s="547">
        <v>0</v>
      </c>
      <c r="EI140" s="547">
        <v>0</v>
      </c>
      <c r="EJ140" s="547">
        <v>0</v>
      </c>
      <c r="EK140" s="547">
        <v>0</v>
      </c>
      <c r="EL140" s="547">
        <v>0</v>
      </c>
      <c r="EM140" s="547">
        <v>0</v>
      </c>
      <c r="EN140" s="547">
        <v>0</v>
      </c>
      <c r="EO140" s="547">
        <v>0</v>
      </c>
      <c r="EP140" s="547">
        <v>0</v>
      </c>
      <c r="EQ140" s="547">
        <v>0</v>
      </c>
      <c r="ER140" s="547">
        <v>0</v>
      </c>
      <c r="ES140" s="547">
        <v>0</v>
      </c>
      <c r="ET140" s="547">
        <v>0</v>
      </c>
      <c r="EU140" s="547">
        <v>0</v>
      </c>
      <c r="EV140" s="547">
        <v>0</v>
      </c>
      <c r="EW140" s="547">
        <v>0</v>
      </c>
      <c r="EX140" s="547">
        <v>0</v>
      </c>
      <c r="EY140" s="547">
        <v>0</v>
      </c>
      <c r="EZ140" s="547">
        <v>0</v>
      </c>
      <c r="FA140" s="547">
        <v>0</v>
      </c>
      <c r="FB140" s="547">
        <v>0</v>
      </c>
      <c r="FC140" s="547">
        <v>0</v>
      </c>
      <c r="FD140" s="547">
        <v>0</v>
      </c>
      <c r="FE140" s="547">
        <v>0</v>
      </c>
      <c r="FF140" s="547">
        <v>0</v>
      </c>
      <c r="FG140" s="547">
        <v>0</v>
      </c>
      <c r="FH140" s="547">
        <v>0</v>
      </c>
      <c r="FI140" s="547">
        <v>0</v>
      </c>
      <c r="FJ140" s="547">
        <v>0</v>
      </c>
      <c r="FK140" s="547">
        <v>0</v>
      </c>
      <c r="FL140" s="547">
        <v>0</v>
      </c>
      <c r="FM140" s="547">
        <v>0</v>
      </c>
      <c r="FN140" s="547">
        <v>0</v>
      </c>
      <c r="FO140" s="547">
        <v>0</v>
      </c>
      <c r="FP140" s="547">
        <v>0</v>
      </c>
      <c r="FQ140" s="547">
        <v>0</v>
      </c>
      <c r="FR140" s="547">
        <v>0</v>
      </c>
      <c r="FS140" s="547">
        <v>0</v>
      </c>
      <c r="FT140" s="547">
        <v>0</v>
      </c>
      <c r="FU140" s="547">
        <v>0</v>
      </c>
      <c r="FV140" s="547">
        <v>0</v>
      </c>
    </row>
    <row r="141" spans="1:178" hidden="1" x14ac:dyDescent="0.15">
      <c r="A141" s="547">
        <v>3942746</v>
      </c>
      <c r="B141" s="547" t="s">
        <v>102</v>
      </c>
      <c r="C141" s="547" t="s">
        <v>102</v>
      </c>
      <c r="D141" s="547" t="s">
        <v>102</v>
      </c>
      <c r="E141" s="547" t="s">
        <v>102</v>
      </c>
      <c r="F141" s="547" t="s">
        <v>102</v>
      </c>
      <c r="G141" s="547" t="s">
        <v>102</v>
      </c>
      <c r="H141" s="547" t="s">
        <v>102</v>
      </c>
      <c r="I141" s="547" t="s">
        <v>102</v>
      </c>
      <c r="J141" s="547" t="s">
        <v>102</v>
      </c>
      <c r="K141" s="547" t="s">
        <v>102</v>
      </c>
      <c r="L141" s="547" t="s">
        <v>102</v>
      </c>
      <c r="M141" s="547" t="s">
        <v>102</v>
      </c>
      <c r="N141" s="547" t="s">
        <v>102</v>
      </c>
      <c r="O141" s="547" t="s">
        <v>102</v>
      </c>
      <c r="P141" s="547" t="s">
        <v>102</v>
      </c>
      <c r="Q141" s="547" t="s">
        <v>102</v>
      </c>
      <c r="R141" s="547" t="s">
        <v>102</v>
      </c>
      <c r="S141" s="547" t="s">
        <v>102</v>
      </c>
      <c r="T141" s="547" t="s">
        <v>102</v>
      </c>
      <c r="U141" s="547" t="s">
        <v>102</v>
      </c>
      <c r="V141" s="547" t="s">
        <v>102</v>
      </c>
      <c r="W141" s="547" t="s">
        <v>102</v>
      </c>
      <c r="X141" s="547" t="s">
        <v>102</v>
      </c>
      <c r="Y141" s="547" t="s">
        <v>102</v>
      </c>
      <c r="Z141" s="547" t="s">
        <v>102</v>
      </c>
      <c r="AA141" s="547" t="s">
        <v>102</v>
      </c>
      <c r="AB141" s="547" t="s">
        <v>102</v>
      </c>
      <c r="AC141" s="547" t="s">
        <v>102</v>
      </c>
      <c r="AD141" s="547" t="s">
        <v>102</v>
      </c>
      <c r="AE141" s="547" t="s">
        <v>102</v>
      </c>
      <c r="AF141" s="547" t="s">
        <v>102</v>
      </c>
      <c r="AG141" s="547" t="s">
        <v>102</v>
      </c>
      <c r="AH141" s="547" t="s">
        <v>102</v>
      </c>
      <c r="AI141" s="547" t="s">
        <v>102</v>
      </c>
      <c r="AJ141" s="547" t="s">
        <v>102</v>
      </c>
      <c r="AK141" s="547" t="s">
        <v>102</v>
      </c>
      <c r="AL141" s="547" t="s">
        <v>102</v>
      </c>
      <c r="AM141" s="547" t="s">
        <v>102</v>
      </c>
      <c r="AN141" s="547" t="s">
        <v>102</v>
      </c>
      <c r="AO141" s="547" t="s">
        <v>102</v>
      </c>
      <c r="AP141" s="547" t="s">
        <v>102</v>
      </c>
      <c r="AQ141" s="547" t="s">
        <v>102</v>
      </c>
      <c r="AR141" s="547" t="s">
        <v>102</v>
      </c>
      <c r="AS141" s="547" t="s">
        <v>102</v>
      </c>
      <c r="AT141" s="547" t="s">
        <v>102</v>
      </c>
      <c r="AU141" s="547" t="s">
        <v>102</v>
      </c>
      <c r="AV141" s="547" t="s">
        <v>102</v>
      </c>
      <c r="AW141" s="547" t="s">
        <v>102</v>
      </c>
      <c r="AX141" s="547" t="s">
        <v>102</v>
      </c>
      <c r="AY141" s="547" t="s">
        <v>102</v>
      </c>
      <c r="AZ141" s="547" t="s">
        <v>102</v>
      </c>
      <c r="BA141" s="547" t="s">
        <v>102</v>
      </c>
      <c r="BB141" s="547" t="s">
        <v>102</v>
      </c>
      <c r="BC141" s="547" t="s">
        <v>102</v>
      </c>
      <c r="BD141" s="547" t="s">
        <v>102</v>
      </c>
      <c r="BE141" s="547" t="s">
        <v>102</v>
      </c>
      <c r="BF141" s="547" t="s">
        <v>102</v>
      </c>
      <c r="BG141" s="547" t="s">
        <v>102</v>
      </c>
      <c r="BH141" s="547" t="s">
        <v>102</v>
      </c>
      <c r="BI141" s="547" t="s">
        <v>102</v>
      </c>
      <c r="BJ141" s="547" t="s">
        <v>102</v>
      </c>
      <c r="BK141" s="547" t="s">
        <v>102</v>
      </c>
      <c r="BL141" s="547" t="s">
        <v>102</v>
      </c>
      <c r="BM141" s="547" t="s">
        <v>102</v>
      </c>
      <c r="BN141" s="547" t="s">
        <v>102</v>
      </c>
      <c r="BO141" s="547" t="s">
        <v>102</v>
      </c>
      <c r="BP141" s="547" t="s">
        <v>102</v>
      </c>
      <c r="BQ141" s="547" t="s">
        <v>102</v>
      </c>
      <c r="BR141" s="547" t="s">
        <v>102</v>
      </c>
      <c r="BS141" s="547" t="s">
        <v>102</v>
      </c>
      <c r="BT141" s="547" t="s">
        <v>102</v>
      </c>
      <c r="BU141" s="547" t="s">
        <v>102</v>
      </c>
      <c r="BV141" s="547" t="s">
        <v>102</v>
      </c>
      <c r="BW141" s="547" t="s">
        <v>102</v>
      </c>
      <c r="BX141" s="547" t="s">
        <v>102</v>
      </c>
      <c r="BY141" s="547" t="s">
        <v>102</v>
      </c>
      <c r="BZ141" s="547" t="s">
        <v>102</v>
      </c>
      <c r="CA141" s="547" t="s">
        <v>102</v>
      </c>
      <c r="CB141" s="547" t="s">
        <v>102</v>
      </c>
      <c r="CC141" s="547" t="s">
        <v>102</v>
      </c>
      <c r="CD141" s="547" t="s">
        <v>102</v>
      </c>
      <c r="CE141" s="547" t="s">
        <v>102</v>
      </c>
      <c r="CF141" s="547" t="s">
        <v>102</v>
      </c>
      <c r="CG141" s="547" t="s">
        <v>102</v>
      </c>
      <c r="CH141" s="547" t="s">
        <v>102</v>
      </c>
      <c r="CI141" s="547" t="s">
        <v>102</v>
      </c>
      <c r="CJ141" s="547" t="s">
        <v>102</v>
      </c>
      <c r="CK141" s="547" t="s">
        <v>102</v>
      </c>
      <c r="CL141" s="547" t="s">
        <v>102</v>
      </c>
      <c r="CM141" s="547" t="s">
        <v>102</v>
      </c>
      <c r="CN141" s="547" t="s">
        <v>102</v>
      </c>
      <c r="CO141" s="547" t="s">
        <v>102</v>
      </c>
      <c r="CP141" s="547" t="s">
        <v>102</v>
      </c>
      <c r="CQ141" s="547" t="s">
        <v>102</v>
      </c>
      <c r="CR141" s="547" t="s">
        <v>102</v>
      </c>
      <c r="CS141" s="547" t="s">
        <v>102</v>
      </c>
      <c r="CT141" s="547" t="s">
        <v>102</v>
      </c>
      <c r="CU141" s="547" t="s">
        <v>102</v>
      </c>
      <c r="CV141" s="547" t="s">
        <v>102</v>
      </c>
      <c r="CW141" s="547" t="s">
        <v>102</v>
      </c>
      <c r="CX141" s="547" t="s">
        <v>102</v>
      </c>
      <c r="CY141" s="547" t="s">
        <v>102</v>
      </c>
      <c r="CZ141" s="547" t="s">
        <v>102</v>
      </c>
      <c r="DA141" s="547" t="s">
        <v>102</v>
      </c>
      <c r="DB141" s="547" t="s">
        <v>102</v>
      </c>
      <c r="DC141" s="547" t="s">
        <v>102</v>
      </c>
      <c r="DD141" s="547" t="s">
        <v>102</v>
      </c>
      <c r="DE141" s="547" t="s">
        <v>102</v>
      </c>
      <c r="DF141" s="547" t="s">
        <v>102</v>
      </c>
      <c r="DG141" s="547" t="s">
        <v>102</v>
      </c>
      <c r="DH141" s="547" t="s">
        <v>102</v>
      </c>
      <c r="DI141" s="547" t="s">
        <v>102</v>
      </c>
      <c r="DJ141" s="547" t="s">
        <v>102</v>
      </c>
      <c r="DK141" s="547" t="s">
        <v>102</v>
      </c>
      <c r="DL141" s="547" t="s">
        <v>102</v>
      </c>
      <c r="DM141" s="547" t="s">
        <v>102</v>
      </c>
      <c r="DN141" s="547" t="s">
        <v>102</v>
      </c>
      <c r="DO141" s="547" t="s">
        <v>102</v>
      </c>
      <c r="DP141" s="547" t="s">
        <v>102</v>
      </c>
      <c r="DQ141" s="547" t="s">
        <v>102</v>
      </c>
      <c r="DR141" s="547" t="s">
        <v>102</v>
      </c>
      <c r="DS141" s="547" t="s">
        <v>102</v>
      </c>
      <c r="DT141" s="547" t="s">
        <v>102</v>
      </c>
      <c r="DU141" s="547" t="s">
        <v>102</v>
      </c>
      <c r="DV141" s="547" t="s">
        <v>102</v>
      </c>
      <c r="DW141" s="547" t="s">
        <v>102</v>
      </c>
      <c r="DX141" s="547" t="s">
        <v>102</v>
      </c>
      <c r="DY141" s="547" t="s">
        <v>102</v>
      </c>
      <c r="DZ141" s="547" t="s">
        <v>102</v>
      </c>
      <c r="EA141" s="547" t="s">
        <v>102</v>
      </c>
      <c r="EB141" s="547" t="s">
        <v>102</v>
      </c>
      <c r="EC141" s="547" t="s">
        <v>102</v>
      </c>
      <c r="ED141" s="547" t="s">
        <v>102</v>
      </c>
      <c r="EE141" s="547" t="s">
        <v>102</v>
      </c>
      <c r="EF141" s="547" t="s">
        <v>102</v>
      </c>
      <c r="EG141" s="547" t="s">
        <v>102</v>
      </c>
      <c r="EH141" s="547" t="s">
        <v>102</v>
      </c>
      <c r="EI141" s="547" t="s">
        <v>102</v>
      </c>
      <c r="EJ141" s="547" t="s">
        <v>102</v>
      </c>
      <c r="EK141" s="547" t="s">
        <v>102</v>
      </c>
      <c r="EL141" s="547" t="s">
        <v>102</v>
      </c>
      <c r="EM141" s="547" t="s">
        <v>102</v>
      </c>
      <c r="EN141" s="547" t="s">
        <v>102</v>
      </c>
      <c r="EO141" s="547" t="s">
        <v>102</v>
      </c>
      <c r="EP141" s="547" t="s">
        <v>102</v>
      </c>
      <c r="EQ141" s="547" t="s">
        <v>102</v>
      </c>
      <c r="ER141" s="547" t="s">
        <v>102</v>
      </c>
      <c r="ES141" s="547" t="s">
        <v>102</v>
      </c>
      <c r="ET141" s="547" t="s">
        <v>102</v>
      </c>
      <c r="EU141" s="547" t="s">
        <v>102</v>
      </c>
      <c r="EV141" s="547" t="s">
        <v>102</v>
      </c>
      <c r="EW141" s="547" t="s">
        <v>102</v>
      </c>
      <c r="EX141" s="547" t="s">
        <v>102</v>
      </c>
      <c r="EY141" s="547" t="s">
        <v>102</v>
      </c>
      <c r="EZ141" s="547" t="s">
        <v>102</v>
      </c>
      <c r="FA141" s="547" t="s">
        <v>102</v>
      </c>
      <c r="FB141" s="547" t="s">
        <v>102</v>
      </c>
      <c r="FC141" s="547" t="s">
        <v>102</v>
      </c>
      <c r="FD141" s="547" t="s">
        <v>102</v>
      </c>
      <c r="FE141" s="547" t="s">
        <v>102</v>
      </c>
      <c r="FF141" s="547" t="s">
        <v>102</v>
      </c>
      <c r="FG141" s="547" t="s">
        <v>102</v>
      </c>
      <c r="FH141" s="547" t="s">
        <v>102</v>
      </c>
      <c r="FI141" s="547" t="s">
        <v>102</v>
      </c>
      <c r="FJ141" s="547" t="s">
        <v>102</v>
      </c>
      <c r="FK141" s="547" t="s">
        <v>102</v>
      </c>
      <c r="FL141" s="547" t="s">
        <v>102</v>
      </c>
      <c r="FM141" s="547" t="s">
        <v>102</v>
      </c>
      <c r="FN141" s="547" t="s">
        <v>102</v>
      </c>
      <c r="FO141" s="547" t="s">
        <v>102</v>
      </c>
      <c r="FP141" s="547" t="s">
        <v>102</v>
      </c>
      <c r="FQ141" s="547" t="s">
        <v>102</v>
      </c>
      <c r="FR141" s="547" t="s">
        <v>102</v>
      </c>
      <c r="FS141" s="547" t="s">
        <v>102</v>
      </c>
      <c r="FT141" s="547" t="s">
        <v>102</v>
      </c>
      <c r="FU141" s="547" t="s">
        <v>102</v>
      </c>
      <c r="FV141" s="547" t="s">
        <v>102</v>
      </c>
    </row>
    <row r="142" spans="1:178" hidden="1" x14ac:dyDescent="0.15">
      <c r="A142" s="547">
        <v>3973006</v>
      </c>
      <c r="B142" s="547" t="s">
        <v>102</v>
      </c>
      <c r="C142" s="547" t="s">
        <v>102</v>
      </c>
      <c r="D142" s="547" t="s">
        <v>102</v>
      </c>
      <c r="E142" s="547" t="s">
        <v>102</v>
      </c>
      <c r="F142" s="547" t="s">
        <v>102</v>
      </c>
      <c r="G142" s="547" t="s">
        <v>102</v>
      </c>
      <c r="H142" s="547" t="s">
        <v>102</v>
      </c>
      <c r="I142" s="547" t="s">
        <v>102</v>
      </c>
      <c r="J142" s="547" t="s">
        <v>102</v>
      </c>
      <c r="K142" s="547" t="s">
        <v>102</v>
      </c>
      <c r="L142" s="547" t="s">
        <v>102</v>
      </c>
      <c r="M142" s="547" t="s">
        <v>102</v>
      </c>
      <c r="N142" s="547" t="s">
        <v>102</v>
      </c>
      <c r="O142" s="547" t="s">
        <v>102</v>
      </c>
      <c r="P142" s="547" t="s">
        <v>102</v>
      </c>
      <c r="Q142" s="547" t="s">
        <v>102</v>
      </c>
      <c r="R142" s="547" t="s">
        <v>102</v>
      </c>
      <c r="S142" s="547" t="s">
        <v>102</v>
      </c>
      <c r="T142" s="547" t="s">
        <v>102</v>
      </c>
      <c r="U142" s="547" t="s">
        <v>102</v>
      </c>
      <c r="V142" s="547" t="s">
        <v>102</v>
      </c>
      <c r="W142" s="547" t="s">
        <v>102</v>
      </c>
      <c r="X142" s="547" t="s">
        <v>102</v>
      </c>
      <c r="Y142" s="547" t="s">
        <v>102</v>
      </c>
      <c r="Z142" s="547" t="s">
        <v>102</v>
      </c>
      <c r="AA142" s="547" t="s">
        <v>102</v>
      </c>
      <c r="AB142" s="547" t="s">
        <v>102</v>
      </c>
      <c r="AC142" s="547" t="s">
        <v>102</v>
      </c>
      <c r="AD142" s="547" t="s">
        <v>102</v>
      </c>
      <c r="AE142" s="547" t="s">
        <v>102</v>
      </c>
      <c r="AF142" s="547" t="s">
        <v>102</v>
      </c>
      <c r="AG142" s="547" t="s">
        <v>102</v>
      </c>
      <c r="AH142" s="547" t="s">
        <v>102</v>
      </c>
      <c r="AI142" s="547" t="s">
        <v>102</v>
      </c>
      <c r="AJ142" s="547" t="s">
        <v>102</v>
      </c>
      <c r="AK142" s="547" t="s">
        <v>102</v>
      </c>
      <c r="AL142" s="547" t="s">
        <v>102</v>
      </c>
      <c r="AM142" s="547" t="s">
        <v>102</v>
      </c>
      <c r="AN142" s="547" t="s">
        <v>102</v>
      </c>
      <c r="AO142" s="547" t="s">
        <v>102</v>
      </c>
      <c r="AP142" s="547" t="s">
        <v>102</v>
      </c>
      <c r="AQ142" s="547" t="s">
        <v>102</v>
      </c>
      <c r="AR142" s="547" t="s">
        <v>102</v>
      </c>
      <c r="AS142" s="547" t="s">
        <v>102</v>
      </c>
      <c r="AT142" s="547" t="s">
        <v>102</v>
      </c>
      <c r="AU142" s="547" t="s">
        <v>102</v>
      </c>
      <c r="AV142" s="547" t="s">
        <v>102</v>
      </c>
      <c r="AW142" s="547" t="s">
        <v>102</v>
      </c>
      <c r="AX142" s="547" t="s">
        <v>102</v>
      </c>
      <c r="AY142" s="547" t="s">
        <v>102</v>
      </c>
      <c r="AZ142" s="547" t="s">
        <v>102</v>
      </c>
      <c r="BA142" s="547" t="s">
        <v>102</v>
      </c>
      <c r="BB142" s="547" t="s">
        <v>102</v>
      </c>
      <c r="BC142" s="547" t="s">
        <v>102</v>
      </c>
      <c r="BD142" s="547" t="s">
        <v>102</v>
      </c>
      <c r="BE142" s="547" t="s">
        <v>102</v>
      </c>
      <c r="BF142" s="547" t="s">
        <v>102</v>
      </c>
      <c r="BG142" s="547" t="s">
        <v>102</v>
      </c>
      <c r="BH142" s="547" t="s">
        <v>102</v>
      </c>
      <c r="BI142" s="547" t="s">
        <v>102</v>
      </c>
      <c r="BJ142" s="547" t="s">
        <v>102</v>
      </c>
      <c r="BK142" s="547" t="s">
        <v>102</v>
      </c>
      <c r="BL142" s="547" t="s">
        <v>102</v>
      </c>
      <c r="BM142" s="547" t="s">
        <v>102</v>
      </c>
      <c r="BN142" s="547" t="s">
        <v>102</v>
      </c>
      <c r="BO142" s="547" t="s">
        <v>102</v>
      </c>
      <c r="BP142" s="547" t="s">
        <v>102</v>
      </c>
      <c r="BQ142" s="547" t="s">
        <v>102</v>
      </c>
      <c r="BR142" s="547" t="s">
        <v>102</v>
      </c>
      <c r="BS142" s="547" t="s">
        <v>102</v>
      </c>
      <c r="BT142" s="547" t="s">
        <v>102</v>
      </c>
      <c r="BU142" s="547" t="s">
        <v>102</v>
      </c>
      <c r="BV142" s="547" t="s">
        <v>102</v>
      </c>
      <c r="BW142" s="547" t="s">
        <v>102</v>
      </c>
      <c r="BX142" s="547" t="s">
        <v>102</v>
      </c>
      <c r="BY142" s="547" t="s">
        <v>102</v>
      </c>
      <c r="BZ142" s="547" t="s">
        <v>102</v>
      </c>
      <c r="CA142" s="547" t="s">
        <v>102</v>
      </c>
      <c r="CB142" s="547" t="s">
        <v>102</v>
      </c>
      <c r="CC142" s="547" t="s">
        <v>102</v>
      </c>
      <c r="CD142" s="547" t="s">
        <v>102</v>
      </c>
      <c r="CE142" s="547" t="s">
        <v>102</v>
      </c>
      <c r="CF142" s="547" t="s">
        <v>102</v>
      </c>
      <c r="CG142" s="547" t="s">
        <v>102</v>
      </c>
      <c r="CH142" s="547" t="s">
        <v>102</v>
      </c>
      <c r="CI142" s="547" t="s">
        <v>102</v>
      </c>
      <c r="CJ142" s="547" t="s">
        <v>102</v>
      </c>
      <c r="CK142" s="547" t="s">
        <v>102</v>
      </c>
      <c r="CL142" s="547" t="s">
        <v>102</v>
      </c>
      <c r="CM142" s="547" t="s">
        <v>102</v>
      </c>
      <c r="CN142" s="547" t="s">
        <v>102</v>
      </c>
      <c r="CO142" s="547" t="s">
        <v>102</v>
      </c>
      <c r="CP142" s="547" t="s">
        <v>102</v>
      </c>
      <c r="CQ142" s="547" t="s">
        <v>102</v>
      </c>
      <c r="CR142" s="547" t="s">
        <v>102</v>
      </c>
      <c r="CS142" s="547" t="s">
        <v>102</v>
      </c>
      <c r="CT142" s="547" t="s">
        <v>102</v>
      </c>
      <c r="CU142" s="547" t="s">
        <v>102</v>
      </c>
      <c r="CV142" s="547" t="s">
        <v>102</v>
      </c>
      <c r="CW142" s="547" t="s">
        <v>102</v>
      </c>
      <c r="CX142" s="547" t="s">
        <v>102</v>
      </c>
      <c r="CY142" s="547" t="s">
        <v>102</v>
      </c>
      <c r="CZ142" s="547" t="s">
        <v>102</v>
      </c>
      <c r="DA142" s="547" t="s">
        <v>102</v>
      </c>
      <c r="DB142" s="547" t="s">
        <v>102</v>
      </c>
      <c r="DC142" s="547" t="s">
        <v>102</v>
      </c>
      <c r="DD142" s="547" t="s">
        <v>102</v>
      </c>
      <c r="DE142" s="547" t="s">
        <v>102</v>
      </c>
      <c r="DF142" s="547" t="s">
        <v>102</v>
      </c>
      <c r="DG142" s="547" t="s">
        <v>102</v>
      </c>
      <c r="DH142" s="547" t="s">
        <v>102</v>
      </c>
      <c r="DI142" s="547" t="s">
        <v>102</v>
      </c>
      <c r="DJ142" s="547" t="s">
        <v>102</v>
      </c>
      <c r="DK142" s="547" t="s">
        <v>102</v>
      </c>
      <c r="DL142" s="547" t="s">
        <v>102</v>
      </c>
      <c r="DM142" s="547" t="s">
        <v>102</v>
      </c>
      <c r="DN142" s="547" t="s">
        <v>102</v>
      </c>
      <c r="DO142" s="547" t="s">
        <v>102</v>
      </c>
      <c r="DP142" s="547" t="s">
        <v>102</v>
      </c>
      <c r="DQ142" s="547" t="s">
        <v>102</v>
      </c>
      <c r="DR142" s="547" t="s">
        <v>102</v>
      </c>
      <c r="DS142" s="547" t="s">
        <v>102</v>
      </c>
      <c r="DT142" s="547" t="s">
        <v>102</v>
      </c>
      <c r="DU142" s="547" t="s">
        <v>102</v>
      </c>
      <c r="DV142" s="547" t="s">
        <v>102</v>
      </c>
      <c r="DW142" s="547" t="s">
        <v>102</v>
      </c>
      <c r="DX142" s="547" t="s">
        <v>102</v>
      </c>
      <c r="DY142" s="547" t="s">
        <v>102</v>
      </c>
      <c r="DZ142" s="547" t="s">
        <v>102</v>
      </c>
      <c r="EA142" s="547" t="s">
        <v>102</v>
      </c>
      <c r="EB142" s="547" t="s">
        <v>102</v>
      </c>
      <c r="EC142" s="547" t="s">
        <v>102</v>
      </c>
      <c r="ED142" s="547" t="s">
        <v>102</v>
      </c>
      <c r="EE142" s="547" t="s">
        <v>102</v>
      </c>
      <c r="EF142" s="547" t="s">
        <v>102</v>
      </c>
      <c r="EG142" s="547" t="s">
        <v>102</v>
      </c>
      <c r="EH142" s="547" t="s">
        <v>102</v>
      </c>
      <c r="EI142" s="547" t="s">
        <v>102</v>
      </c>
      <c r="EJ142" s="547" t="s">
        <v>102</v>
      </c>
      <c r="EK142" s="547" t="s">
        <v>102</v>
      </c>
      <c r="EL142" s="547" t="s">
        <v>102</v>
      </c>
      <c r="EM142" s="547" t="s">
        <v>102</v>
      </c>
      <c r="EN142" s="547" t="s">
        <v>102</v>
      </c>
      <c r="EO142" s="547" t="s">
        <v>102</v>
      </c>
      <c r="EP142" s="547" t="s">
        <v>102</v>
      </c>
      <c r="EQ142" s="547" t="s">
        <v>102</v>
      </c>
      <c r="ER142" s="547" t="s">
        <v>102</v>
      </c>
      <c r="ES142" s="547" t="s">
        <v>102</v>
      </c>
      <c r="ET142" s="547" t="s">
        <v>102</v>
      </c>
      <c r="EU142" s="547" t="s">
        <v>102</v>
      </c>
      <c r="EV142" s="547" t="s">
        <v>102</v>
      </c>
      <c r="EW142" s="547" t="s">
        <v>102</v>
      </c>
      <c r="EX142" s="547" t="s">
        <v>102</v>
      </c>
      <c r="EY142" s="547" t="s">
        <v>102</v>
      </c>
      <c r="EZ142" s="547" t="s">
        <v>102</v>
      </c>
      <c r="FA142" s="547" t="s">
        <v>102</v>
      </c>
      <c r="FB142" s="547" t="s">
        <v>102</v>
      </c>
      <c r="FC142" s="547" t="s">
        <v>102</v>
      </c>
      <c r="FD142" s="547" t="s">
        <v>102</v>
      </c>
      <c r="FE142" s="547" t="s">
        <v>102</v>
      </c>
      <c r="FF142" s="547" t="s">
        <v>102</v>
      </c>
      <c r="FG142" s="547" t="s">
        <v>102</v>
      </c>
      <c r="FH142" s="547" t="s">
        <v>102</v>
      </c>
      <c r="FI142" s="547" t="s">
        <v>102</v>
      </c>
      <c r="FJ142" s="547" t="s">
        <v>102</v>
      </c>
      <c r="FK142" s="547" t="s">
        <v>102</v>
      </c>
      <c r="FL142" s="547" t="s">
        <v>102</v>
      </c>
      <c r="FM142" s="547" t="s">
        <v>102</v>
      </c>
      <c r="FN142" s="547" t="s">
        <v>102</v>
      </c>
      <c r="FO142" s="547" t="s">
        <v>102</v>
      </c>
      <c r="FP142" s="547" t="s">
        <v>102</v>
      </c>
      <c r="FQ142" s="547" t="s">
        <v>102</v>
      </c>
      <c r="FR142" s="547" t="s">
        <v>102</v>
      </c>
      <c r="FS142" s="547" t="s">
        <v>102</v>
      </c>
      <c r="FT142" s="547" t="s">
        <v>102</v>
      </c>
      <c r="FU142" s="547" t="s">
        <v>102</v>
      </c>
      <c r="FV142" s="547" t="s">
        <v>102</v>
      </c>
    </row>
    <row r="143" spans="1:178" hidden="1" x14ac:dyDescent="0.15">
      <c r="A143" s="547">
        <v>3968067</v>
      </c>
      <c r="B143" s="547" t="s">
        <v>3543</v>
      </c>
      <c r="C143" s="547" t="s">
        <v>22006</v>
      </c>
      <c r="D143" s="547" t="s">
        <v>22007</v>
      </c>
      <c r="E143" s="547" t="s">
        <v>22008</v>
      </c>
      <c r="F143" s="547" t="s">
        <v>22009</v>
      </c>
      <c r="G143" s="547" t="s">
        <v>22010</v>
      </c>
      <c r="H143" s="547" t="s">
        <v>22011</v>
      </c>
      <c r="I143" s="547" t="s">
        <v>22012</v>
      </c>
      <c r="J143" s="547" t="s">
        <v>22013</v>
      </c>
      <c r="K143" s="547" t="s">
        <v>22014</v>
      </c>
      <c r="L143" s="547" t="s">
        <v>22015</v>
      </c>
      <c r="M143" s="547" t="s">
        <v>102</v>
      </c>
      <c r="N143" s="547" t="s">
        <v>22016</v>
      </c>
      <c r="O143" s="547" t="s">
        <v>22017</v>
      </c>
      <c r="P143" s="547" t="s">
        <v>22018</v>
      </c>
      <c r="Q143" s="547" t="s">
        <v>22019</v>
      </c>
      <c r="R143" s="547" t="s">
        <v>22020</v>
      </c>
      <c r="S143" s="547" t="s">
        <v>22021</v>
      </c>
      <c r="T143" s="547" t="s">
        <v>22022</v>
      </c>
      <c r="U143" s="547" t="s">
        <v>22023</v>
      </c>
      <c r="V143" s="547" t="s">
        <v>22024</v>
      </c>
      <c r="W143" s="547" t="s">
        <v>102</v>
      </c>
      <c r="X143" s="547" t="s">
        <v>22025</v>
      </c>
      <c r="Y143" s="547" t="s">
        <v>22026</v>
      </c>
      <c r="Z143" s="547" t="s">
        <v>22027</v>
      </c>
      <c r="AA143" s="547" t="s">
        <v>22028</v>
      </c>
      <c r="AB143" s="547" t="s">
        <v>22029</v>
      </c>
      <c r="AC143" s="547" t="s">
        <v>22030</v>
      </c>
      <c r="AD143" s="547" t="s">
        <v>22031</v>
      </c>
      <c r="AE143" s="547" t="s">
        <v>22032</v>
      </c>
      <c r="AF143" s="547" t="s">
        <v>22033</v>
      </c>
      <c r="AG143" s="547" t="s">
        <v>22034</v>
      </c>
      <c r="AH143" s="547" t="s">
        <v>22035</v>
      </c>
      <c r="AI143" s="547" t="s">
        <v>22036</v>
      </c>
      <c r="AJ143" s="547" t="s">
        <v>22037</v>
      </c>
      <c r="AK143" s="547" t="s">
        <v>22038</v>
      </c>
      <c r="AL143" s="547" t="s">
        <v>22039</v>
      </c>
      <c r="AM143" s="547" t="s">
        <v>22040</v>
      </c>
      <c r="AN143" s="547" t="s">
        <v>22041</v>
      </c>
      <c r="AO143" s="547" t="s">
        <v>22042</v>
      </c>
      <c r="AP143" s="547" t="s">
        <v>22043</v>
      </c>
      <c r="AQ143" s="547" t="s">
        <v>22044</v>
      </c>
      <c r="AR143" s="547" t="s">
        <v>22045</v>
      </c>
      <c r="AS143" s="547" t="s">
        <v>22046</v>
      </c>
      <c r="AT143" s="547" t="s">
        <v>22047</v>
      </c>
      <c r="AU143" s="547" t="s">
        <v>22048</v>
      </c>
      <c r="AV143" s="547" t="s">
        <v>22049</v>
      </c>
      <c r="AW143" s="547" t="s">
        <v>22050</v>
      </c>
      <c r="AX143" s="547" t="s">
        <v>22051</v>
      </c>
      <c r="AY143" s="547" t="s">
        <v>22052</v>
      </c>
      <c r="AZ143" s="547" t="s">
        <v>22053</v>
      </c>
      <c r="BA143" s="547" t="s">
        <v>22054</v>
      </c>
      <c r="BB143" s="547" t="s">
        <v>22055</v>
      </c>
      <c r="BC143" s="547" t="s">
        <v>22056</v>
      </c>
      <c r="BD143" s="547" t="s">
        <v>22057</v>
      </c>
      <c r="BE143" s="547" t="s">
        <v>22058</v>
      </c>
      <c r="BF143" s="547" t="s">
        <v>22059</v>
      </c>
      <c r="BG143" s="547" t="s">
        <v>22060</v>
      </c>
      <c r="BH143" s="547" t="s">
        <v>22061</v>
      </c>
      <c r="BI143" s="547" t="s">
        <v>22062</v>
      </c>
      <c r="BJ143" s="547" t="s">
        <v>22063</v>
      </c>
      <c r="BK143" s="547" t="s">
        <v>102</v>
      </c>
      <c r="BL143" s="547" t="s">
        <v>22064</v>
      </c>
      <c r="BM143" s="547" t="s">
        <v>22065</v>
      </c>
      <c r="BN143" s="547" t="s">
        <v>22066</v>
      </c>
      <c r="BO143" s="547" t="s">
        <v>22067</v>
      </c>
      <c r="BP143" s="547" t="s">
        <v>22067</v>
      </c>
      <c r="BQ143" s="547" t="s">
        <v>22067</v>
      </c>
      <c r="BR143" s="547" t="s">
        <v>22067</v>
      </c>
      <c r="BS143" s="547">
        <v>0</v>
      </c>
      <c r="BT143" s="547">
        <v>0</v>
      </c>
      <c r="BU143" s="547">
        <v>0</v>
      </c>
      <c r="BV143" s="547" t="s">
        <v>22067</v>
      </c>
      <c r="BW143" s="547" t="s">
        <v>22067</v>
      </c>
      <c r="BX143" s="547" t="s">
        <v>22067</v>
      </c>
      <c r="BY143" s="547">
        <v>0</v>
      </c>
      <c r="BZ143" s="547">
        <v>0</v>
      </c>
      <c r="CA143" s="547">
        <v>0</v>
      </c>
      <c r="CB143" s="547">
        <v>0</v>
      </c>
      <c r="CC143" s="547" t="s">
        <v>22067</v>
      </c>
      <c r="CD143" s="547">
        <v>0</v>
      </c>
      <c r="CE143" s="547">
        <v>0</v>
      </c>
      <c r="CF143" s="547">
        <v>0</v>
      </c>
      <c r="CG143" s="547">
        <v>0</v>
      </c>
      <c r="CH143" s="547">
        <v>0</v>
      </c>
      <c r="CI143" s="547">
        <v>0</v>
      </c>
      <c r="CJ143" s="547">
        <v>0</v>
      </c>
      <c r="CK143" s="547">
        <v>0</v>
      </c>
      <c r="CL143" s="547">
        <v>0</v>
      </c>
      <c r="CM143" s="547">
        <v>0</v>
      </c>
      <c r="CN143" s="547">
        <v>0</v>
      </c>
      <c r="CO143" s="547">
        <v>0</v>
      </c>
      <c r="CP143" s="547">
        <v>0</v>
      </c>
      <c r="CQ143" s="547">
        <v>0</v>
      </c>
      <c r="CR143" s="547">
        <v>0</v>
      </c>
      <c r="CS143" s="547">
        <v>0</v>
      </c>
      <c r="CT143" s="547">
        <v>0</v>
      </c>
      <c r="CU143" s="547">
        <v>0</v>
      </c>
      <c r="CV143" s="547">
        <v>0</v>
      </c>
      <c r="CW143" s="547">
        <v>0</v>
      </c>
      <c r="CX143" s="547">
        <v>0</v>
      </c>
      <c r="CY143" s="547">
        <v>0</v>
      </c>
      <c r="CZ143" s="547">
        <v>0</v>
      </c>
      <c r="DA143" s="547">
        <v>0</v>
      </c>
      <c r="DB143" s="547">
        <v>0</v>
      </c>
      <c r="DC143" s="547">
        <v>0</v>
      </c>
      <c r="DD143" s="547">
        <v>0</v>
      </c>
      <c r="DE143" s="547">
        <v>0</v>
      </c>
      <c r="DF143" s="547">
        <v>0</v>
      </c>
      <c r="DG143" s="547">
        <v>0</v>
      </c>
      <c r="DH143" s="547">
        <v>0</v>
      </c>
      <c r="DI143" s="547">
        <v>0</v>
      </c>
      <c r="DJ143" s="547">
        <v>0</v>
      </c>
      <c r="DK143" s="547">
        <v>0</v>
      </c>
      <c r="DL143" s="547">
        <v>0</v>
      </c>
      <c r="DM143" s="547">
        <v>0</v>
      </c>
      <c r="DN143" s="547">
        <v>0</v>
      </c>
      <c r="DO143" s="547">
        <v>0</v>
      </c>
      <c r="DP143" s="547">
        <v>0</v>
      </c>
      <c r="DQ143" s="547">
        <v>0</v>
      </c>
      <c r="DR143" s="547">
        <v>0</v>
      </c>
      <c r="DS143" s="547">
        <v>0</v>
      </c>
      <c r="DT143" s="547">
        <v>0</v>
      </c>
      <c r="DU143" s="547">
        <v>0</v>
      </c>
      <c r="DV143" s="547">
        <v>0</v>
      </c>
      <c r="DW143" s="547">
        <v>0</v>
      </c>
      <c r="DX143" s="547">
        <v>0</v>
      </c>
      <c r="DY143" s="547">
        <v>0</v>
      </c>
      <c r="DZ143" s="547">
        <v>0</v>
      </c>
      <c r="EA143" s="547">
        <v>0</v>
      </c>
      <c r="EB143" s="547">
        <v>0</v>
      </c>
      <c r="EC143" s="547">
        <v>0</v>
      </c>
      <c r="ED143" s="547">
        <v>0</v>
      </c>
      <c r="EE143" s="547">
        <v>0</v>
      </c>
      <c r="EF143" s="547">
        <v>0</v>
      </c>
      <c r="EG143" s="547">
        <v>0</v>
      </c>
      <c r="EH143" s="547">
        <v>0</v>
      </c>
      <c r="EI143" s="547">
        <v>0</v>
      </c>
      <c r="EJ143" s="547">
        <v>0</v>
      </c>
      <c r="EK143" s="547">
        <v>0</v>
      </c>
      <c r="EL143" s="547">
        <v>0</v>
      </c>
      <c r="EM143" s="547">
        <v>0</v>
      </c>
      <c r="EN143" s="547">
        <v>0</v>
      </c>
      <c r="EO143" s="547">
        <v>0</v>
      </c>
      <c r="EP143" s="547">
        <v>0</v>
      </c>
      <c r="EQ143" s="547">
        <v>0</v>
      </c>
      <c r="ER143" s="547">
        <v>0</v>
      </c>
      <c r="ES143" s="547">
        <v>0</v>
      </c>
      <c r="ET143" s="547">
        <v>0</v>
      </c>
      <c r="EU143" s="547">
        <v>0</v>
      </c>
      <c r="EV143" s="547">
        <v>0</v>
      </c>
      <c r="EW143" s="547">
        <v>0</v>
      </c>
      <c r="EX143" s="547">
        <v>0</v>
      </c>
      <c r="EY143" s="547">
        <v>0</v>
      </c>
      <c r="EZ143" s="547">
        <v>0</v>
      </c>
      <c r="FA143" s="547">
        <v>0</v>
      </c>
      <c r="FB143" s="547">
        <v>0</v>
      </c>
      <c r="FC143" s="547">
        <v>0</v>
      </c>
      <c r="FD143" s="547">
        <v>0</v>
      </c>
      <c r="FE143" s="547">
        <v>0</v>
      </c>
      <c r="FF143" s="547">
        <v>0</v>
      </c>
      <c r="FG143" s="547">
        <v>0</v>
      </c>
      <c r="FH143" s="547">
        <v>0</v>
      </c>
      <c r="FI143" s="547">
        <v>0</v>
      </c>
      <c r="FJ143" s="547">
        <v>0</v>
      </c>
      <c r="FK143" s="547">
        <v>0</v>
      </c>
      <c r="FL143" s="547">
        <v>0</v>
      </c>
      <c r="FM143" s="547">
        <v>0</v>
      </c>
      <c r="FN143" s="547">
        <v>0</v>
      </c>
      <c r="FO143" s="547">
        <v>0</v>
      </c>
      <c r="FP143" s="547">
        <v>0</v>
      </c>
      <c r="FQ143" s="547">
        <v>0</v>
      </c>
      <c r="FR143" s="547">
        <v>0</v>
      </c>
      <c r="FS143" s="547">
        <v>0</v>
      </c>
      <c r="FT143" s="547">
        <v>0</v>
      </c>
      <c r="FU143" s="547">
        <v>0</v>
      </c>
      <c r="FV143" s="547">
        <v>0</v>
      </c>
    </row>
    <row r="144" spans="1:178" hidden="1" x14ac:dyDescent="0.15">
      <c r="A144" s="547">
        <v>3966892</v>
      </c>
      <c r="B144" s="547" t="s">
        <v>22068</v>
      </c>
      <c r="C144" s="547" t="s">
        <v>102</v>
      </c>
      <c r="D144" s="547" t="s">
        <v>22069</v>
      </c>
      <c r="E144" s="547" t="s">
        <v>22070</v>
      </c>
      <c r="F144" s="547" t="s">
        <v>22071</v>
      </c>
      <c r="G144" s="547" t="s">
        <v>22072</v>
      </c>
      <c r="H144" s="547" t="s">
        <v>102</v>
      </c>
      <c r="I144" s="547" t="s">
        <v>102</v>
      </c>
      <c r="J144" s="547" t="s">
        <v>22073</v>
      </c>
      <c r="K144" s="547">
        <v>0</v>
      </c>
      <c r="L144" s="547">
        <v>0</v>
      </c>
      <c r="M144" s="547">
        <v>0</v>
      </c>
      <c r="N144" s="547">
        <v>0</v>
      </c>
      <c r="O144" s="547">
        <v>0</v>
      </c>
      <c r="P144" s="547">
        <v>0</v>
      </c>
      <c r="Q144" s="547">
        <v>0</v>
      </c>
      <c r="R144" s="547">
        <v>0</v>
      </c>
      <c r="S144" s="547">
        <v>0</v>
      </c>
      <c r="T144" s="547">
        <v>0</v>
      </c>
      <c r="U144" s="547">
        <v>0</v>
      </c>
      <c r="V144" s="547">
        <v>0</v>
      </c>
      <c r="W144" s="547">
        <v>0</v>
      </c>
      <c r="X144" s="547">
        <v>0</v>
      </c>
      <c r="Y144" s="547">
        <v>0</v>
      </c>
      <c r="Z144" s="547">
        <v>0</v>
      </c>
      <c r="AA144" s="547">
        <v>0</v>
      </c>
      <c r="AB144" s="547">
        <v>0</v>
      </c>
      <c r="AC144" s="547">
        <v>0</v>
      </c>
      <c r="AD144" s="547">
        <v>0</v>
      </c>
      <c r="AE144" s="547">
        <v>0</v>
      </c>
      <c r="AF144" s="547">
        <v>0</v>
      </c>
      <c r="AG144" s="547">
        <v>0</v>
      </c>
      <c r="AH144" s="547">
        <v>0</v>
      </c>
      <c r="AI144" s="547">
        <v>0</v>
      </c>
      <c r="AJ144" s="547">
        <v>0</v>
      </c>
      <c r="AK144" s="547">
        <v>0</v>
      </c>
      <c r="AL144" s="547">
        <v>0</v>
      </c>
      <c r="AM144" s="547">
        <v>0</v>
      </c>
      <c r="AN144" s="547">
        <v>0</v>
      </c>
      <c r="AO144" s="547">
        <v>0</v>
      </c>
      <c r="AP144" s="547">
        <v>0</v>
      </c>
      <c r="AQ144" s="547">
        <v>0</v>
      </c>
      <c r="AR144" s="547">
        <v>0</v>
      </c>
      <c r="AS144" s="547">
        <v>0</v>
      </c>
      <c r="AT144" s="547">
        <v>0</v>
      </c>
      <c r="AU144" s="547">
        <v>0</v>
      </c>
      <c r="AV144" s="547">
        <v>0</v>
      </c>
      <c r="AW144" s="547">
        <v>0</v>
      </c>
      <c r="AX144" s="547">
        <v>0</v>
      </c>
      <c r="AY144" s="547">
        <v>0</v>
      </c>
      <c r="AZ144" s="547">
        <v>0</v>
      </c>
      <c r="BA144" s="547">
        <v>0</v>
      </c>
      <c r="BB144" s="547">
        <v>0</v>
      </c>
      <c r="BC144" s="547">
        <v>0</v>
      </c>
      <c r="BD144" s="547">
        <v>0</v>
      </c>
      <c r="BE144" s="547">
        <v>0</v>
      </c>
      <c r="BF144" s="547">
        <v>0</v>
      </c>
      <c r="BG144" s="547">
        <v>0</v>
      </c>
      <c r="BH144" s="547">
        <v>0</v>
      </c>
      <c r="BI144" s="547">
        <v>0</v>
      </c>
      <c r="BJ144" s="547">
        <v>0</v>
      </c>
      <c r="BK144" s="547">
        <v>0</v>
      </c>
      <c r="BL144" s="547">
        <v>0</v>
      </c>
      <c r="BM144" s="547">
        <v>0</v>
      </c>
      <c r="BN144" s="547">
        <v>0</v>
      </c>
      <c r="BO144" s="547">
        <v>0</v>
      </c>
      <c r="BP144" s="547">
        <v>0</v>
      </c>
      <c r="BQ144" s="547">
        <v>0</v>
      </c>
      <c r="BR144" s="547">
        <v>0</v>
      </c>
      <c r="BS144" s="547">
        <v>0</v>
      </c>
      <c r="BT144" s="547">
        <v>0</v>
      </c>
      <c r="BU144" s="547">
        <v>0</v>
      </c>
      <c r="BV144" s="547">
        <v>0</v>
      </c>
      <c r="BW144" s="547">
        <v>0</v>
      </c>
      <c r="BX144" s="547">
        <v>0</v>
      </c>
      <c r="BY144" s="547">
        <v>0</v>
      </c>
      <c r="BZ144" s="547">
        <v>0</v>
      </c>
      <c r="CA144" s="547">
        <v>0</v>
      </c>
      <c r="CB144" s="547">
        <v>0</v>
      </c>
      <c r="CC144" s="547">
        <v>0</v>
      </c>
      <c r="CD144" s="547">
        <v>0</v>
      </c>
      <c r="CE144" s="547">
        <v>0</v>
      </c>
      <c r="CF144" s="547">
        <v>0</v>
      </c>
      <c r="CG144" s="547">
        <v>0</v>
      </c>
      <c r="CH144" s="547">
        <v>0</v>
      </c>
      <c r="CI144" s="547">
        <v>0</v>
      </c>
      <c r="CJ144" s="547">
        <v>0</v>
      </c>
      <c r="CK144" s="547">
        <v>0</v>
      </c>
      <c r="CL144" s="547">
        <v>0</v>
      </c>
      <c r="CM144" s="547">
        <v>0</v>
      </c>
      <c r="CN144" s="547">
        <v>0</v>
      </c>
      <c r="CO144" s="547">
        <v>0</v>
      </c>
      <c r="CP144" s="547">
        <v>0</v>
      </c>
      <c r="CQ144" s="547">
        <v>0</v>
      </c>
      <c r="CR144" s="547">
        <v>0</v>
      </c>
      <c r="CS144" s="547">
        <v>0</v>
      </c>
      <c r="CT144" s="547">
        <v>0</v>
      </c>
      <c r="CU144" s="547">
        <v>0</v>
      </c>
      <c r="CV144" s="547">
        <v>0</v>
      </c>
      <c r="CW144" s="547">
        <v>0</v>
      </c>
      <c r="CX144" s="547">
        <v>0</v>
      </c>
      <c r="CY144" s="547">
        <v>0</v>
      </c>
      <c r="CZ144" s="547">
        <v>0</v>
      </c>
      <c r="DA144" s="547">
        <v>0</v>
      </c>
      <c r="DB144" s="547">
        <v>0</v>
      </c>
      <c r="DC144" s="547">
        <v>0</v>
      </c>
      <c r="DD144" s="547">
        <v>0</v>
      </c>
      <c r="DE144" s="547">
        <v>0</v>
      </c>
      <c r="DF144" s="547">
        <v>0</v>
      </c>
      <c r="DG144" s="547">
        <v>0</v>
      </c>
      <c r="DH144" s="547">
        <v>0</v>
      </c>
      <c r="DI144" s="547">
        <v>0</v>
      </c>
      <c r="DJ144" s="547">
        <v>0</v>
      </c>
      <c r="DK144" s="547">
        <v>0</v>
      </c>
      <c r="DL144" s="547">
        <v>0</v>
      </c>
      <c r="DM144" s="547">
        <v>0</v>
      </c>
      <c r="DN144" s="547">
        <v>0</v>
      </c>
      <c r="DO144" s="547">
        <v>0</v>
      </c>
      <c r="DP144" s="547">
        <v>0</v>
      </c>
      <c r="DQ144" s="547">
        <v>0</v>
      </c>
      <c r="DR144" s="547">
        <v>0</v>
      </c>
      <c r="DS144" s="547">
        <v>0</v>
      </c>
      <c r="DT144" s="547">
        <v>0</v>
      </c>
      <c r="DU144" s="547">
        <v>0</v>
      </c>
      <c r="DV144" s="547">
        <v>0</v>
      </c>
      <c r="DW144" s="547">
        <v>0</v>
      </c>
      <c r="DX144" s="547">
        <v>0</v>
      </c>
      <c r="DY144" s="547">
        <v>0</v>
      </c>
      <c r="DZ144" s="547">
        <v>0</v>
      </c>
      <c r="EA144" s="547">
        <v>0</v>
      </c>
      <c r="EB144" s="547">
        <v>0</v>
      </c>
      <c r="EC144" s="547">
        <v>0</v>
      </c>
      <c r="ED144" s="547">
        <v>0</v>
      </c>
      <c r="EE144" s="547">
        <v>0</v>
      </c>
      <c r="EF144" s="547">
        <v>0</v>
      </c>
      <c r="EG144" s="547">
        <v>0</v>
      </c>
      <c r="EH144" s="547">
        <v>0</v>
      </c>
      <c r="EI144" s="547">
        <v>0</v>
      </c>
      <c r="EJ144" s="547">
        <v>0</v>
      </c>
      <c r="EK144" s="547">
        <v>0</v>
      </c>
      <c r="EL144" s="547">
        <v>0</v>
      </c>
      <c r="EM144" s="547">
        <v>0</v>
      </c>
      <c r="EN144" s="547">
        <v>0</v>
      </c>
      <c r="EO144" s="547">
        <v>0</v>
      </c>
      <c r="EP144" s="547">
        <v>0</v>
      </c>
      <c r="EQ144" s="547">
        <v>0</v>
      </c>
      <c r="ER144" s="547">
        <v>0</v>
      </c>
      <c r="ES144" s="547">
        <v>0</v>
      </c>
      <c r="ET144" s="547">
        <v>0</v>
      </c>
      <c r="EU144" s="547">
        <v>0</v>
      </c>
      <c r="EV144" s="547">
        <v>0</v>
      </c>
      <c r="EW144" s="547">
        <v>0</v>
      </c>
      <c r="EX144" s="547">
        <v>0</v>
      </c>
      <c r="EY144" s="547">
        <v>0</v>
      </c>
      <c r="EZ144" s="547">
        <v>0</v>
      </c>
      <c r="FA144" s="547">
        <v>0</v>
      </c>
      <c r="FB144" s="547">
        <v>0</v>
      </c>
      <c r="FC144" s="547">
        <v>0</v>
      </c>
      <c r="FD144" s="547">
        <v>0</v>
      </c>
      <c r="FE144" s="547">
        <v>0</v>
      </c>
      <c r="FF144" s="547">
        <v>0</v>
      </c>
      <c r="FG144" s="547">
        <v>0</v>
      </c>
      <c r="FH144" s="547">
        <v>0</v>
      </c>
      <c r="FI144" s="547">
        <v>0</v>
      </c>
      <c r="FJ144" s="547">
        <v>0</v>
      </c>
      <c r="FK144" s="547">
        <v>0</v>
      </c>
      <c r="FL144" s="547">
        <v>0</v>
      </c>
      <c r="FM144" s="547">
        <v>0</v>
      </c>
      <c r="FN144" s="547">
        <v>0</v>
      </c>
      <c r="FO144" s="547">
        <v>0</v>
      </c>
      <c r="FP144" s="547">
        <v>0</v>
      </c>
      <c r="FQ144" s="547">
        <v>0</v>
      </c>
      <c r="FR144" s="547">
        <v>0</v>
      </c>
      <c r="FS144" s="547">
        <v>0</v>
      </c>
      <c r="FT144" s="547">
        <v>0</v>
      </c>
      <c r="FU144" s="547">
        <v>0</v>
      </c>
      <c r="FV144" s="547">
        <v>0</v>
      </c>
    </row>
    <row r="145" spans="1:178" hidden="1" x14ac:dyDescent="0.15">
      <c r="A145" s="547">
        <v>3962057</v>
      </c>
      <c r="B145" s="547" t="s">
        <v>102</v>
      </c>
      <c r="C145" s="547" t="s">
        <v>102</v>
      </c>
      <c r="D145" s="547" t="s">
        <v>102</v>
      </c>
      <c r="E145" s="547" t="s">
        <v>102</v>
      </c>
      <c r="F145" s="547" t="s">
        <v>102</v>
      </c>
      <c r="G145" s="547" t="s">
        <v>102</v>
      </c>
      <c r="H145" s="547" t="s">
        <v>102</v>
      </c>
      <c r="I145" s="547" t="s">
        <v>102</v>
      </c>
      <c r="J145" s="547" t="s">
        <v>102</v>
      </c>
      <c r="K145" s="547" t="s">
        <v>102</v>
      </c>
      <c r="L145" s="547" t="s">
        <v>102</v>
      </c>
      <c r="M145" s="547" t="s">
        <v>102</v>
      </c>
      <c r="N145" s="547" t="s">
        <v>102</v>
      </c>
      <c r="O145" s="547" t="s">
        <v>102</v>
      </c>
      <c r="P145" s="547" t="s">
        <v>102</v>
      </c>
      <c r="Q145" s="547" t="s">
        <v>102</v>
      </c>
      <c r="R145" s="547" t="s">
        <v>102</v>
      </c>
      <c r="S145" s="547" t="s">
        <v>102</v>
      </c>
      <c r="T145" s="547" t="s">
        <v>102</v>
      </c>
      <c r="U145" s="547" t="s">
        <v>102</v>
      </c>
      <c r="V145" s="547" t="s">
        <v>102</v>
      </c>
      <c r="W145" s="547" t="s">
        <v>102</v>
      </c>
      <c r="X145" s="547" t="s">
        <v>102</v>
      </c>
      <c r="Y145" s="547" t="s">
        <v>102</v>
      </c>
      <c r="Z145" s="547" t="s">
        <v>102</v>
      </c>
      <c r="AA145" s="547" t="s">
        <v>102</v>
      </c>
      <c r="AB145" s="547" t="s">
        <v>102</v>
      </c>
      <c r="AC145" s="547" t="s">
        <v>102</v>
      </c>
      <c r="AD145" s="547" t="s">
        <v>102</v>
      </c>
      <c r="AE145" s="547" t="s">
        <v>102</v>
      </c>
      <c r="AF145" s="547" t="s">
        <v>102</v>
      </c>
      <c r="AG145" s="547" t="s">
        <v>102</v>
      </c>
      <c r="AH145" s="547" t="s">
        <v>102</v>
      </c>
      <c r="AI145" s="547" t="s">
        <v>102</v>
      </c>
      <c r="AJ145" s="547" t="s">
        <v>102</v>
      </c>
      <c r="AK145" s="547" t="s">
        <v>102</v>
      </c>
      <c r="AL145" s="547" t="s">
        <v>102</v>
      </c>
      <c r="AM145" s="547" t="s">
        <v>102</v>
      </c>
      <c r="AN145" s="547" t="s">
        <v>102</v>
      </c>
      <c r="AO145" s="547" t="s">
        <v>102</v>
      </c>
      <c r="AP145" s="547" t="s">
        <v>102</v>
      </c>
      <c r="AQ145" s="547" t="s">
        <v>102</v>
      </c>
      <c r="AR145" s="547" t="s">
        <v>102</v>
      </c>
      <c r="AS145" s="547" t="s">
        <v>102</v>
      </c>
      <c r="AT145" s="547" t="s">
        <v>102</v>
      </c>
      <c r="AU145" s="547" t="s">
        <v>102</v>
      </c>
      <c r="AV145" s="547" t="s">
        <v>102</v>
      </c>
      <c r="AW145" s="547" t="s">
        <v>102</v>
      </c>
      <c r="AX145" s="547" t="s">
        <v>102</v>
      </c>
      <c r="AY145" s="547" t="s">
        <v>102</v>
      </c>
      <c r="AZ145" s="547" t="s">
        <v>102</v>
      </c>
      <c r="BA145" s="547" t="s">
        <v>102</v>
      </c>
      <c r="BB145" s="547" t="s">
        <v>102</v>
      </c>
      <c r="BC145" s="547" t="s">
        <v>102</v>
      </c>
      <c r="BD145" s="547" t="s">
        <v>102</v>
      </c>
      <c r="BE145" s="547" t="s">
        <v>102</v>
      </c>
      <c r="BF145" s="547" t="s">
        <v>102</v>
      </c>
      <c r="BG145" s="547" t="s">
        <v>102</v>
      </c>
      <c r="BH145" s="547" t="s">
        <v>102</v>
      </c>
      <c r="BI145" s="547" t="s">
        <v>102</v>
      </c>
      <c r="BJ145" s="547" t="s">
        <v>102</v>
      </c>
      <c r="BK145" s="547" t="s">
        <v>102</v>
      </c>
      <c r="BL145" s="547" t="s">
        <v>102</v>
      </c>
      <c r="BM145" s="547" t="s">
        <v>102</v>
      </c>
      <c r="BN145" s="547" t="s">
        <v>102</v>
      </c>
      <c r="BO145" s="547" t="s">
        <v>102</v>
      </c>
      <c r="BP145" s="547" t="s">
        <v>102</v>
      </c>
      <c r="BQ145" s="547" t="s">
        <v>102</v>
      </c>
      <c r="BR145" s="547" t="s">
        <v>102</v>
      </c>
      <c r="BS145" s="547" t="s">
        <v>102</v>
      </c>
      <c r="BT145" s="547" t="s">
        <v>102</v>
      </c>
      <c r="BU145" s="547" t="s">
        <v>102</v>
      </c>
      <c r="BV145" s="547" t="s">
        <v>102</v>
      </c>
      <c r="BW145" s="547" t="s">
        <v>102</v>
      </c>
      <c r="BX145" s="547" t="s">
        <v>102</v>
      </c>
      <c r="BY145" s="547" t="s">
        <v>102</v>
      </c>
      <c r="BZ145" s="547" t="s">
        <v>102</v>
      </c>
      <c r="CA145" s="547" t="s">
        <v>102</v>
      </c>
      <c r="CB145" s="547" t="s">
        <v>102</v>
      </c>
      <c r="CC145" s="547" t="s">
        <v>102</v>
      </c>
      <c r="CD145" s="547" t="s">
        <v>102</v>
      </c>
      <c r="CE145" s="547" t="s">
        <v>102</v>
      </c>
      <c r="CF145" s="547" t="s">
        <v>102</v>
      </c>
      <c r="CG145" s="547" t="s">
        <v>102</v>
      </c>
      <c r="CH145" s="547" t="s">
        <v>102</v>
      </c>
      <c r="CI145" s="547" t="s">
        <v>102</v>
      </c>
      <c r="CJ145" s="547" t="s">
        <v>102</v>
      </c>
      <c r="CK145" s="547" t="s">
        <v>102</v>
      </c>
      <c r="CL145" s="547" t="s">
        <v>102</v>
      </c>
      <c r="CM145" s="547" t="s">
        <v>102</v>
      </c>
      <c r="CN145" s="547" t="s">
        <v>102</v>
      </c>
      <c r="CO145" s="547" t="s">
        <v>102</v>
      </c>
      <c r="CP145" s="547" t="s">
        <v>102</v>
      </c>
      <c r="CQ145" s="547" t="s">
        <v>102</v>
      </c>
      <c r="CR145" s="547" t="s">
        <v>102</v>
      </c>
      <c r="CS145" s="547" t="s">
        <v>102</v>
      </c>
      <c r="CT145" s="547" t="s">
        <v>102</v>
      </c>
      <c r="CU145" s="547" t="s">
        <v>102</v>
      </c>
      <c r="CV145" s="547" t="s">
        <v>102</v>
      </c>
      <c r="CW145" s="547" t="s">
        <v>102</v>
      </c>
      <c r="CX145" s="547" t="s">
        <v>102</v>
      </c>
      <c r="CY145" s="547" t="s">
        <v>102</v>
      </c>
      <c r="CZ145" s="547" t="s">
        <v>102</v>
      </c>
      <c r="DA145" s="547" t="s">
        <v>102</v>
      </c>
      <c r="DB145" s="547" t="s">
        <v>102</v>
      </c>
      <c r="DC145" s="547" t="s">
        <v>102</v>
      </c>
      <c r="DD145" s="547" t="s">
        <v>102</v>
      </c>
      <c r="DE145" s="547" t="s">
        <v>102</v>
      </c>
      <c r="DF145" s="547" t="s">
        <v>102</v>
      </c>
      <c r="DG145" s="547" t="s">
        <v>102</v>
      </c>
      <c r="DH145" s="547" t="s">
        <v>102</v>
      </c>
      <c r="DI145" s="547" t="s">
        <v>102</v>
      </c>
      <c r="DJ145" s="547" t="s">
        <v>102</v>
      </c>
      <c r="DK145" s="547" t="s">
        <v>102</v>
      </c>
      <c r="DL145" s="547" t="s">
        <v>102</v>
      </c>
      <c r="DM145" s="547" t="s">
        <v>102</v>
      </c>
      <c r="DN145" s="547" t="s">
        <v>102</v>
      </c>
      <c r="DO145" s="547" t="s">
        <v>102</v>
      </c>
      <c r="DP145" s="547" t="s">
        <v>102</v>
      </c>
      <c r="DQ145" s="547" t="s">
        <v>102</v>
      </c>
      <c r="DR145" s="547" t="s">
        <v>102</v>
      </c>
      <c r="DS145" s="547" t="s">
        <v>102</v>
      </c>
      <c r="DT145" s="547" t="s">
        <v>102</v>
      </c>
      <c r="DU145" s="547" t="s">
        <v>102</v>
      </c>
      <c r="DV145" s="547" t="s">
        <v>102</v>
      </c>
      <c r="DW145" s="547" t="s">
        <v>102</v>
      </c>
      <c r="DX145" s="547" t="s">
        <v>102</v>
      </c>
      <c r="DY145" s="547" t="s">
        <v>102</v>
      </c>
      <c r="DZ145" s="547" t="s">
        <v>102</v>
      </c>
      <c r="EA145" s="547" t="s">
        <v>102</v>
      </c>
      <c r="EB145" s="547" t="s">
        <v>102</v>
      </c>
      <c r="EC145" s="547" t="s">
        <v>102</v>
      </c>
      <c r="ED145" s="547" t="s">
        <v>102</v>
      </c>
      <c r="EE145" s="547" t="s">
        <v>102</v>
      </c>
      <c r="EF145" s="547" t="s">
        <v>102</v>
      </c>
      <c r="EG145" s="547" t="s">
        <v>102</v>
      </c>
      <c r="EH145" s="547" t="s">
        <v>102</v>
      </c>
      <c r="EI145" s="547" t="s">
        <v>102</v>
      </c>
      <c r="EJ145" s="547" t="s">
        <v>102</v>
      </c>
      <c r="EK145" s="547" t="s">
        <v>102</v>
      </c>
      <c r="EL145" s="547" t="s">
        <v>102</v>
      </c>
      <c r="EM145" s="547" t="s">
        <v>102</v>
      </c>
      <c r="EN145" s="547" t="s">
        <v>102</v>
      </c>
      <c r="EO145" s="547" t="s">
        <v>102</v>
      </c>
      <c r="EP145" s="547" t="s">
        <v>102</v>
      </c>
      <c r="EQ145" s="547" t="s">
        <v>102</v>
      </c>
      <c r="ER145" s="547" t="s">
        <v>102</v>
      </c>
      <c r="ES145" s="547" t="s">
        <v>102</v>
      </c>
      <c r="ET145" s="547" t="s">
        <v>102</v>
      </c>
      <c r="EU145" s="547" t="s">
        <v>102</v>
      </c>
      <c r="EV145" s="547" t="s">
        <v>102</v>
      </c>
      <c r="EW145" s="547" t="s">
        <v>102</v>
      </c>
      <c r="EX145" s="547" t="s">
        <v>102</v>
      </c>
      <c r="EY145" s="547" t="s">
        <v>102</v>
      </c>
      <c r="EZ145" s="547" t="s">
        <v>102</v>
      </c>
      <c r="FA145" s="547" t="s">
        <v>102</v>
      </c>
      <c r="FB145" s="547" t="s">
        <v>102</v>
      </c>
      <c r="FC145" s="547" t="s">
        <v>102</v>
      </c>
      <c r="FD145" s="547" t="s">
        <v>102</v>
      </c>
      <c r="FE145" s="547" t="s">
        <v>102</v>
      </c>
      <c r="FF145" s="547" t="s">
        <v>102</v>
      </c>
      <c r="FG145" s="547" t="s">
        <v>102</v>
      </c>
      <c r="FH145" s="547" t="s">
        <v>102</v>
      </c>
      <c r="FI145" s="547" t="s">
        <v>102</v>
      </c>
      <c r="FJ145" s="547" t="s">
        <v>102</v>
      </c>
      <c r="FK145" s="547" t="s">
        <v>102</v>
      </c>
      <c r="FL145" s="547" t="s">
        <v>102</v>
      </c>
      <c r="FM145" s="547" t="s">
        <v>102</v>
      </c>
      <c r="FN145" s="547" t="s">
        <v>102</v>
      </c>
      <c r="FO145" s="547" t="s">
        <v>102</v>
      </c>
      <c r="FP145" s="547" t="s">
        <v>102</v>
      </c>
      <c r="FQ145" s="547" t="s">
        <v>102</v>
      </c>
      <c r="FR145" s="547" t="s">
        <v>102</v>
      </c>
      <c r="FS145" s="547" t="s">
        <v>102</v>
      </c>
      <c r="FT145" s="547" t="s">
        <v>102</v>
      </c>
      <c r="FU145" s="547" t="s">
        <v>102</v>
      </c>
      <c r="FV145" s="547" t="s">
        <v>102</v>
      </c>
    </row>
    <row r="146" spans="1:178" hidden="1" x14ac:dyDescent="0.15">
      <c r="A146" s="547">
        <v>3960552</v>
      </c>
      <c r="B146" s="547" t="s">
        <v>102</v>
      </c>
      <c r="C146" s="547" t="s">
        <v>102</v>
      </c>
      <c r="D146" s="547" t="s">
        <v>102</v>
      </c>
      <c r="E146" s="547" t="s">
        <v>102</v>
      </c>
      <c r="F146" s="547" t="s">
        <v>102</v>
      </c>
      <c r="G146" s="547" t="s">
        <v>102</v>
      </c>
      <c r="H146" s="547" t="s">
        <v>102</v>
      </c>
      <c r="I146" s="547" t="s">
        <v>102</v>
      </c>
      <c r="J146" s="547" t="s">
        <v>102</v>
      </c>
      <c r="K146" s="547" t="s">
        <v>102</v>
      </c>
      <c r="L146" s="547" t="s">
        <v>102</v>
      </c>
      <c r="M146" s="547" t="s">
        <v>102</v>
      </c>
      <c r="N146" s="547" t="s">
        <v>102</v>
      </c>
      <c r="O146" s="547" t="s">
        <v>102</v>
      </c>
      <c r="P146" s="547" t="s">
        <v>102</v>
      </c>
      <c r="Q146" s="547" t="s">
        <v>102</v>
      </c>
      <c r="R146" s="547" t="s">
        <v>102</v>
      </c>
      <c r="S146" s="547" t="s">
        <v>102</v>
      </c>
      <c r="T146" s="547" t="s">
        <v>102</v>
      </c>
      <c r="U146" s="547" t="s">
        <v>102</v>
      </c>
      <c r="V146" s="547" t="s">
        <v>102</v>
      </c>
      <c r="W146" s="547" t="s">
        <v>102</v>
      </c>
      <c r="X146" s="547" t="s">
        <v>102</v>
      </c>
      <c r="Y146" s="547" t="s">
        <v>102</v>
      </c>
      <c r="Z146" s="547" t="s">
        <v>102</v>
      </c>
      <c r="AA146" s="547" t="s">
        <v>102</v>
      </c>
      <c r="AB146" s="547" t="s">
        <v>102</v>
      </c>
      <c r="AC146" s="547" t="s">
        <v>102</v>
      </c>
      <c r="AD146" s="547" t="s">
        <v>102</v>
      </c>
      <c r="AE146" s="547" t="s">
        <v>102</v>
      </c>
      <c r="AF146" s="547" t="s">
        <v>102</v>
      </c>
      <c r="AG146" s="547" t="s">
        <v>102</v>
      </c>
      <c r="AH146" s="547" t="s">
        <v>102</v>
      </c>
      <c r="AI146" s="547" t="s">
        <v>102</v>
      </c>
      <c r="AJ146" s="547" t="s">
        <v>102</v>
      </c>
      <c r="AK146" s="547" t="s">
        <v>102</v>
      </c>
      <c r="AL146" s="547" t="s">
        <v>102</v>
      </c>
      <c r="AM146" s="547" t="s">
        <v>102</v>
      </c>
      <c r="AN146" s="547" t="s">
        <v>102</v>
      </c>
      <c r="AO146" s="547" t="s">
        <v>102</v>
      </c>
      <c r="AP146" s="547" t="s">
        <v>102</v>
      </c>
      <c r="AQ146" s="547" t="s">
        <v>102</v>
      </c>
      <c r="AR146" s="547" t="s">
        <v>102</v>
      </c>
      <c r="AS146" s="547" t="s">
        <v>102</v>
      </c>
      <c r="AT146" s="547" t="s">
        <v>102</v>
      </c>
      <c r="AU146" s="547" t="s">
        <v>102</v>
      </c>
      <c r="AV146" s="547" t="s">
        <v>102</v>
      </c>
      <c r="AW146" s="547" t="s">
        <v>102</v>
      </c>
      <c r="AX146" s="547" t="s">
        <v>102</v>
      </c>
      <c r="AY146" s="547" t="s">
        <v>102</v>
      </c>
      <c r="AZ146" s="547" t="s">
        <v>102</v>
      </c>
      <c r="BA146" s="547" t="s">
        <v>102</v>
      </c>
      <c r="BB146" s="547" t="s">
        <v>102</v>
      </c>
      <c r="BC146" s="547" t="s">
        <v>102</v>
      </c>
      <c r="BD146" s="547" t="s">
        <v>102</v>
      </c>
      <c r="BE146" s="547" t="s">
        <v>102</v>
      </c>
      <c r="BF146" s="547" t="s">
        <v>102</v>
      </c>
      <c r="BG146" s="547" t="s">
        <v>102</v>
      </c>
      <c r="BH146" s="547" t="s">
        <v>102</v>
      </c>
      <c r="BI146" s="547" t="s">
        <v>102</v>
      </c>
      <c r="BJ146" s="547" t="s">
        <v>102</v>
      </c>
      <c r="BK146" s="547" t="s">
        <v>102</v>
      </c>
      <c r="BL146" s="547" t="s">
        <v>102</v>
      </c>
      <c r="BM146" s="547" t="s">
        <v>102</v>
      </c>
      <c r="BN146" s="547" t="s">
        <v>102</v>
      </c>
      <c r="BO146" s="547" t="s">
        <v>102</v>
      </c>
      <c r="BP146" s="547" t="s">
        <v>102</v>
      </c>
      <c r="BQ146" s="547" t="s">
        <v>102</v>
      </c>
      <c r="BR146" s="547" t="s">
        <v>102</v>
      </c>
      <c r="BS146" s="547" t="s">
        <v>102</v>
      </c>
      <c r="BT146" s="547" t="s">
        <v>102</v>
      </c>
      <c r="BU146" s="547" t="s">
        <v>102</v>
      </c>
      <c r="BV146" s="547" t="s">
        <v>102</v>
      </c>
      <c r="BW146" s="547" t="s">
        <v>102</v>
      </c>
      <c r="BX146" s="547" t="s">
        <v>102</v>
      </c>
      <c r="BY146" s="547" t="s">
        <v>102</v>
      </c>
      <c r="BZ146" s="547" t="s">
        <v>102</v>
      </c>
      <c r="CA146" s="547" t="s">
        <v>102</v>
      </c>
      <c r="CB146" s="547" t="s">
        <v>102</v>
      </c>
      <c r="CC146" s="547" t="s">
        <v>102</v>
      </c>
      <c r="CD146" s="547" t="s">
        <v>102</v>
      </c>
      <c r="CE146" s="547" t="s">
        <v>102</v>
      </c>
      <c r="CF146" s="547" t="s">
        <v>102</v>
      </c>
      <c r="CG146" s="547" t="s">
        <v>102</v>
      </c>
      <c r="CH146" s="547" t="s">
        <v>102</v>
      </c>
      <c r="CI146" s="547" t="s">
        <v>102</v>
      </c>
      <c r="CJ146" s="547" t="s">
        <v>102</v>
      </c>
      <c r="CK146" s="547" t="s">
        <v>102</v>
      </c>
      <c r="CL146" s="547" t="s">
        <v>102</v>
      </c>
      <c r="CM146" s="547" t="s">
        <v>102</v>
      </c>
      <c r="CN146" s="547" t="s">
        <v>102</v>
      </c>
      <c r="CO146" s="547" t="s">
        <v>102</v>
      </c>
      <c r="CP146" s="547" t="s">
        <v>102</v>
      </c>
      <c r="CQ146" s="547" t="s">
        <v>102</v>
      </c>
      <c r="CR146" s="547" t="s">
        <v>102</v>
      </c>
      <c r="CS146" s="547" t="s">
        <v>102</v>
      </c>
      <c r="CT146" s="547" t="s">
        <v>102</v>
      </c>
      <c r="CU146" s="547" t="s">
        <v>102</v>
      </c>
      <c r="CV146" s="547" t="s">
        <v>102</v>
      </c>
      <c r="CW146" s="547" t="s">
        <v>102</v>
      </c>
      <c r="CX146" s="547" t="s">
        <v>102</v>
      </c>
      <c r="CY146" s="547" t="s">
        <v>102</v>
      </c>
      <c r="CZ146" s="547" t="s">
        <v>102</v>
      </c>
      <c r="DA146" s="547" t="s">
        <v>102</v>
      </c>
      <c r="DB146" s="547" t="s">
        <v>102</v>
      </c>
      <c r="DC146" s="547" t="s">
        <v>102</v>
      </c>
      <c r="DD146" s="547" t="s">
        <v>102</v>
      </c>
      <c r="DE146" s="547" t="s">
        <v>102</v>
      </c>
      <c r="DF146" s="547" t="s">
        <v>102</v>
      </c>
      <c r="DG146" s="547" t="s">
        <v>102</v>
      </c>
      <c r="DH146" s="547" t="s">
        <v>102</v>
      </c>
      <c r="DI146" s="547" t="s">
        <v>102</v>
      </c>
      <c r="DJ146" s="547" t="s">
        <v>102</v>
      </c>
      <c r="DK146" s="547" t="s">
        <v>102</v>
      </c>
      <c r="DL146" s="547" t="s">
        <v>102</v>
      </c>
      <c r="DM146" s="547" t="s">
        <v>102</v>
      </c>
      <c r="DN146" s="547" t="s">
        <v>102</v>
      </c>
      <c r="DO146" s="547" t="s">
        <v>102</v>
      </c>
      <c r="DP146" s="547" t="s">
        <v>102</v>
      </c>
      <c r="DQ146" s="547" t="s">
        <v>102</v>
      </c>
      <c r="DR146" s="547" t="s">
        <v>102</v>
      </c>
      <c r="DS146" s="547" t="s">
        <v>102</v>
      </c>
      <c r="DT146" s="547" t="s">
        <v>102</v>
      </c>
      <c r="DU146" s="547" t="s">
        <v>102</v>
      </c>
      <c r="DV146" s="547" t="s">
        <v>102</v>
      </c>
      <c r="DW146" s="547" t="s">
        <v>102</v>
      </c>
      <c r="DX146" s="547" t="s">
        <v>102</v>
      </c>
      <c r="DY146" s="547" t="s">
        <v>102</v>
      </c>
      <c r="DZ146" s="547" t="s">
        <v>102</v>
      </c>
      <c r="EA146" s="547" t="s">
        <v>102</v>
      </c>
      <c r="EB146" s="547" t="s">
        <v>102</v>
      </c>
      <c r="EC146" s="547" t="s">
        <v>102</v>
      </c>
      <c r="ED146" s="547" t="s">
        <v>102</v>
      </c>
      <c r="EE146" s="547" t="s">
        <v>102</v>
      </c>
      <c r="EF146" s="547" t="s">
        <v>102</v>
      </c>
      <c r="EG146" s="547" t="s">
        <v>102</v>
      </c>
      <c r="EH146" s="547" t="s">
        <v>102</v>
      </c>
      <c r="EI146" s="547" t="s">
        <v>102</v>
      </c>
      <c r="EJ146" s="547" t="s">
        <v>102</v>
      </c>
      <c r="EK146" s="547" t="s">
        <v>102</v>
      </c>
      <c r="EL146" s="547" t="s">
        <v>102</v>
      </c>
      <c r="EM146" s="547" t="s">
        <v>102</v>
      </c>
      <c r="EN146" s="547" t="s">
        <v>102</v>
      </c>
      <c r="EO146" s="547" t="s">
        <v>102</v>
      </c>
      <c r="EP146" s="547" t="s">
        <v>102</v>
      </c>
      <c r="EQ146" s="547" t="s">
        <v>102</v>
      </c>
      <c r="ER146" s="547" t="s">
        <v>102</v>
      </c>
      <c r="ES146" s="547" t="s">
        <v>102</v>
      </c>
      <c r="ET146" s="547" t="s">
        <v>102</v>
      </c>
      <c r="EU146" s="547" t="s">
        <v>102</v>
      </c>
      <c r="EV146" s="547" t="s">
        <v>102</v>
      </c>
      <c r="EW146" s="547" t="s">
        <v>102</v>
      </c>
      <c r="EX146" s="547" t="s">
        <v>102</v>
      </c>
      <c r="EY146" s="547" t="s">
        <v>102</v>
      </c>
      <c r="EZ146" s="547" t="s">
        <v>102</v>
      </c>
      <c r="FA146" s="547" t="s">
        <v>102</v>
      </c>
      <c r="FB146" s="547" t="s">
        <v>102</v>
      </c>
      <c r="FC146" s="547" t="s">
        <v>102</v>
      </c>
      <c r="FD146" s="547" t="s">
        <v>102</v>
      </c>
      <c r="FE146" s="547" t="s">
        <v>102</v>
      </c>
      <c r="FF146" s="547" t="s">
        <v>102</v>
      </c>
      <c r="FG146" s="547" t="s">
        <v>102</v>
      </c>
      <c r="FH146" s="547" t="s">
        <v>102</v>
      </c>
      <c r="FI146" s="547" t="s">
        <v>102</v>
      </c>
      <c r="FJ146" s="547" t="s">
        <v>102</v>
      </c>
      <c r="FK146" s="547" t="s">
        <v>102</v>
      </c>
      <c r="FL146" s="547" t="s">
        <v>102</v>
      </c>
      <c r="FM146" s="547" t="s">
        <v>102</v>
      </c>
      <c r="FN146" s="547" t="s">
        <v>102</v>
      </c>
      <c r="FO146" s="547" t="s">
        <v>102</v>
      </c>
      <c r="FP146" s="547" t="s">
        <v>102</v>
      </c>
      <c r="FQ146" s="547" t="s">
        <v>102</v>
      </c>
      <c r="FR146" s="547" t="s">
        <v>102</v>
      </c>
      <c r="FS146" s="547" t="s">
        <v>102</v>
      </c>
      <c r="FT146" s="547" t="s">
        <v>102</v>
      </c>
      <c r="FU146" s="547" t="s">
        <v>102</v>
      </c>
      <c r="FV146" s="547" t="s">
        <v>102</v>
      </c>
    </row>
    <row r="147" spans="1:178" hidden="1" x14ac:dyDescent="0.15">
      <c r="A147" s="547">
        <v>3942281</v>
      </c>
      <c r="B147" s="547" t="s">
        <v>102</v>
      </c>
      <c r="C147" s="547" t="s">
        <v>102</v>
      </c>
      <c r="D147" s="547" t="s">
        <v>102</v>
      </c>
      <c r="E147" s="547" t="s">
        <v>102</v>
      </c>
      <c r="F147" s="547" t="s">
        <v>102</v>
      </c>
      <c r="G147" s="547" t="s">
        <v>102</v>
      </c>
      <c r="H147" s="547" t="s">
        <v>102</v>
      </c>
      <c r="I147" s="547" t="s">
        <v>102</v>
      </c>
      <c r="J147" s="547" t="s">
        <v>102</v>
      </c>
      <c r="K147" s="547" t="s">
        <v>102</v>
      </c>
      <c r="L147" s="547" t="s">
        <v>102</v>
      </c>
      <c r="M147" s="547" t="s">
        <v>102</v>
      </c>
      <c r="N147" s="547" t="s">
        <v>102</v>
      </c>
      <c r="O147" s="547" t="s">
        <v>102</v>
      </c>
      <c r="P147" s="547" t="s">
        <v>102</v>
      </c>
      <c r="Q147" s="547" t="s">
        <v>102</v>
      </c>
      <c r="R147" s="547" t="s">
        <v>102</v>
      </c>
      <c r="S147" s="547" t="s">
        <v>102</v>
      </c>
      <c r="T147" s="547" t="s">
        <v>102</v>
      </c>
      <c r="U147" s="547" t="s">
        <v>102</v>
      </c>
      <c r="V147" s="547" t="s">
        <v>102</v>
      </c>
      <c r="W147" s="547" t="s">
        <v>102</v>
      </c>
      <c r="X147" s="547" t="s">
        <v>102</v>
      </c>
      <c r="Y147" s="547" t="s">
        <v>102</v>
      </c>
      <c r="Z147" s="547" t="s">
        <v>102</v>
      </c>
      <c r="AA147" s="547" t="s">
        <v>102</v>
      </c>
      <c r="AB147" s="547" t="s">
        <v>102</v>
      </c>
      <c r="AC147" s="547" t="s">
        <v>102</v>
      </c>
      <c r="AD147" s="547" t="s">
        <v>102</v>
      </c>
      <c r="AE147" s="547" t="s">
        <v>102</v>
      </c>
      <c r="AF147" s="547" t="s">
        <v>102</v>
      </c>
      <c r="AG147" s="547" t="s">
        <v>102</v>
      </c>
      <c r="AH147" s="547" t="s">
        <v>102</v>
      </c>
      <c r="AI147" s="547" t="s">
        <v>102</v>
      </c>
      <c r="AJ147" s="547" t="s">
        <v>102</v>
      </c>
      <c r="AK147" s="547" t="s">
        <v>102</v>
      </c>
      <c r="AL147" s="547" t="s">
        <v>102</v>
      </c>
      <c r="AM147" s="547" t="s">
        <v>102</v>
      </c>
      <c r="AN147" s="547" t="s">
        <v>102</v>
      </c>
      <c r="AO147" s="547" t="s">
        <v>102</v>
      </c>
      <c r="AP147" s="547" t="s">
        <v>102</v>
      </c>
      <c r="AQ147" s="547" t="s">
        <v>102</v>
      </c>
      <c r="AR147" s="547" t="s">
        <v>102</v>
      </c>
      <c r="AS147" s="547" t="s">
        <v>102</v>
      </c>
      <c r="AT147" s="547" t="s">
        <v>102</v>
      </c>
      <c r="AU147" s="547" t="s">
        <v>102</v>
      </c>
      <c r="AV147" s="547" t="s">
        <v>102</v>
      </c>
      <c r="AW147" s="547" t="s">
        <v>102</v>
      </c>
      <c r="AX147" s="547" t="s">
        <v>102</v>
      </c>
      <c r="AY147" s="547" t="s">
        <v>102</v>
      </c>
      <c r="AZ147" s="547" t="s">
        <v>102</v>
      </c>
      <c r="BA147" s="547" t="s">
        <v>102</v>
      </c>
      <c r="BB147" s="547" t="s">
        <v>102</v>
      </c>
      <c r="BC147" s="547" t="s">
        <v>102</v>
      </c>
      <c r="BD147" s="547" t="s">
        <v>102</v>
      </c>
      <c r="BE147" s="547" t="s">
        <v>102</v>
      </c>
      <c r="BF147" s="547" t="s">
        <v>102</v>
      </c>
      <c r="BG147" s="547" t="s">
        <v>102</v>
      </c>
      <c r="BH147" s="547" t="s">
        <v>102</v>
      </c>
      <c r="BI147" s="547" t="s">
        <v>102</v>
      </c>
      <c r="BJ147" s="547" t="s">
        <v>102</v>
      </c>
      <c r="BK147" s="547" t="s">
        <v>102</v>
      </c>
      <c r="BL147" s="547" t="s">
        <v>102</v>
      </c>
      <c r="BM147" s="547" t="s">
        <v>102</v>
      </c>
      <c r="BN147" s="547" t="s">
        <v>102</v>
      </c>
      <c r="BO147" s="547" t="s">
        <v>102</v>
      </c>
      <c r="BP147" s="547" t="s">
        <v>102</v>
      </c>
      <c r="BQ147" s="547" t="s">
        <v>102</v>
      </c>
      <c r="BR147" s="547" t="s">
        <v>102</v>
      </c>
      <c r="BS147" s="547" t="s">
        <v>102</v>
      </c>
      <c r="BT147" s="547" t="s">
        <v>102</v>
      </c>
      <c r="BU147" s="547" t="s">
        <v>102</v>
      </c>
      <c r="BV147" s="547" t="s">
        <v>102</v>
      </c>
      <c r="BW147" s="547" t="s">
        <v>102</v>
      </c>
      <c r="BX147" s="547" t="s">
        <v>102</v>
      </c>
      <c r="BY147" s="547" t="s">
        <v>102</v>
      </c>
      <c r="BZ147" s="547" t="s">
        <v>102</v>
      </c>
      <c r="CA147" s="547" t="s">
        <v>102</v>
      </c>
      <c r="CB147" s="547" t="s">
        <v>102</v>
      </c>
      <c r="CC147" s="547" t="s">
        <v>102</v>
      </c>
      <c r="CD147" s="547" t="s">
        <v>102</v>
      </c>
      <c r="CE147" s="547" t="s">
        <v>102</v>
      </c>
      <c r="CF147" s="547" t="s">
        <v>102</v>
      </c>
      <c r="CG147" s="547" t="s">
        <v>102</v>
      </c>
      <c r="CH147" s="547" t="s">
        <v>102</v>
      </c>
      <c r="CI147" s="547" t="s">
        <v>102</v>
      </c>
      <c r="CJ147" s="547" t="s">
        <v>102</v>
      </c>
      <c r="CK147" s="547" t="s">
        <v>102</v>
      </c>
      <c r="CL147" s="547" t="s">
        <v>102</v>
      </c>
      <c r="CM147" s="547" t="s">
        <v>102</v>
      </c>
      <c r="CN147" s="547" t="s">
        <v>102</v>
      </c>
      <c r="CO147" s="547" t="s">
        <v>102</v>
      </c>
      <c r="CP147" s="547" t="s">
        <v>102</v>
      </c>
      <c r="CQ147" s="547" t="s">
        <v>102</v>
      </c>
      <c r="CR147" s="547" t="s">
        <v>102</v>
      </c>
      <c r="CS147" s="547" t="s">
        <v>102</v>
      </c>
      <c r="CT147" s="547" t="s">
        <v>102</v>
      </c>
      <c r="CU147" s="547" t="s">
        <v>102</v>
      </c>
      <c r="CV147" s="547" t="s">
        <v>102</v>
      </c>
      <c r="CW147" s="547" t="s">
        <v>102</v>
      </c>
      <c r="CX147" s="547" t="s">
        <v>102</v>
      </c>
      <c r="CY147" s="547" t="s">
        <v>102</v>
      </c>
      <c r="CZ147" s="547" t="s">
        <v>102</v>
      </c>
      <c r="DA147" s="547" t="s">
        <v>102</v>
      </c>
      <c r="DB147" s="547" t="s">
        <v>102</v>
      </c>
      <c r="DC147" s="547" t="s">
        <v>102</v>
      </c>
      <c r="DD147" s="547" t="s">
        <v>102</v>
      </c>
      <c r="DE147" s="547" t="s">
        <v>102</v>
      </c>
      <c r="DF147" s="547" t="s">
        <v>102</v>
      </c>
      <c r="DG147" s="547" t="s">
        <v>102</v>
      </c>
      <c r="DH147" s="547" t="s">
        <v>102</v>
      </c>
      <c r="DI147" s="547" t="s">
        <v>102</v>
      </c>
      <c r="DJ147" s="547" t="s">
        <v>102</v>
      </c>
      <c r="DK147" s="547" t="s">
        <v>102</v>
      </c>
      <c r="DL147" s="547" t="s">
        <v>102</v>
      </c>
      <c r="DM147" s="547" t="s">
        <v>102</v>
      </c>
      <c r="DN147" s="547" t="s">
        <v>102</v>
      </c>
      <c r="DO147" s="547" t="s">
        <v>102</v>
      </c>
      <c r="DP147" s="547" t="s">
        <v>102</v>
      </c>
      <c r="DQ147" s="547" t="s">
        <v>102</v>
      </c>
      <c r="DR147" s="547" t="s">
        <v>102</v>
      </c>
      <c r="DS147" s="547" t="s">
        <v>102</v>
      </c>
      <c r="DT147" s="547" t="s">
        <v>102</v>
      </c>
      <c r="DU147" s="547" t="s">
        <v>102</v>
      </c>
      <c r="DV147" s="547" t="s">
        <v>102</v>
      </c>
      <c r="DW147" s="547" t="s">
        <v>102</v>
      </c>
      <c r="DX147" s="547" t="s">
        <v>102</v>
      </c>
      <c r="DY147" s="547" t="s">
        <v>102</v>
      </c>
      <c r="DZ147" s="547" t="s">
        <v>102</v>
      </c>
      <c r="EA147" s="547" t="s">
        <v>102</v>
      </c>
      <c r="EB147" s="547" t="s">
        <v>102</v>
      </c>
      <c r="EC147" s="547" t="s">
        <v>102</v>
      </c>
      <c r="ED147" s="547" t="s">
        <v>102</v>
      </c>
      <c r="EE147" s="547" t="s">
        <v>102</v>
      </c>
      <c r="EF147" s="547" t="s">
        <v>102</v>
      </c>
      <c r="EG147" s="547" t="s">
        <v>102</v>
      </c>
      <c r="EH147" s="547" t="s">
        <v>102</v>
      </c>
      <c r="EI147" s="547" t="s">
        <v>102</v>
      </c>
      <c r="EJ147" s="547" t="s">
        <v>102</v>
      </c>
      <c r="EK147" s="547" t="s">
        <v>102</v>
      </c>
      <c r="EL147" s="547" t="s">
        <v>102</v>
      </c>
      <c r="EM147" s="547" t="s">
        <v>102</v>
      </c>
      <c r="EN147" s="547" t="s">
        <v>102</v>
      </c>
      <c r="EO147" s="547" t="s">
        <v>102</v>
      </c>
      <c r="EP147" s="547" t="s">
        <v>102</v>
      </c>
      <c r="EQ147" s="547" t="s">
        <v>102</v>
      </c>
      <c r="ER147" s="547" t="s">
        <v>102</v>
      </c>
      <c r="ES147" s="547" t="s">
        <v>102</v>
      </c>
      <c r="ET147" s="547" t="s">
        <v>102</v>
      </c>
      <c r="EU147" s="547" t="s">
        <v>102</v>
      </c>
      <c r="EV147" s="547" t="s">
        <v>102</v>
      </c>
      <c r="EW147" s="547" t="s">
        <v>102</v>
      </c>
      <c r="EX147" s="547" t="s">
        <v>102</v>
      </c>
      <c r="EY147" s="547" t="s">
        <v>102</v>
      </c>
      <c r="EZ147" s="547" t="s">
        <v>102</v>
      </c>
      <c r="FA147" s="547" t="s">
        <v>102</v>
      </c>
      <c r="FB147" s="547" t="s">
        <v>102</v>
      </c>
      <c r="FC147" s="547" t="s">
        <v>102</v>
      </c>
      <c r="FD147" s="547" t="s">
        <v>102</v>
      </c>
      <c r="FE147" s="547" t="s">
        <v>102</v>
      </c>
      <c r="FF147" s="547" t="s">
        <v>102</v>
      </c>
      <c r="FG147" s="547" t="s">
        <v>102</v>
      </c>
      <c r="FH147" s="547" t="s">
        <v>102</v>
      </c>
      <c r="FI147" s="547" t="s">
        <v>102</v>
      </c>
      <c r="FJ147" s="547" t="s">
        <v>102</v>
      </c>
      <c r="FK147" s="547" t="s">
        <v>102</v>
      </c>
      <c r="FL147" s="547" t="s">
        <v>102</v>
      </c>
      <c r="FM147" s="547" t="s">
        <v>102</v>
      </c>
      <c r="FN147" s="547" t="s">
        <v>102</v>
      </c>
      <c r="FO147" s="547" t="s">
        <v>102</v>
      </c>
      <c r="FP147" s="547" t="s">
        <v>102</v>
      </c>
      <c r="FQ147" s="547" t="s">
        <v>102</v>
      </c>
      <c r="FR147" s="547" t="s">
        <v>102</v>
      </c>
      <c r="FS147" s="547" t="s">
        <v>102</v>
      </c>
      <c r="FT147" s="547" t="s">
        <v>102</v>
      </c>
      <c r="FU147" s="547" t="s">
        <v>102</v>
      </c>
      <c r="FV147" s="547" t="s">
        <v>102</v>
      </c>
    </row>
    <row r="148" spans="1:178" hidden="1" x14ac:dyDescent="0.15">
      <c r="A148" s="547">
        <v>3962032</v>
      </c>
      <c r="B148" s="547" t="s">
        <v>102</v>
      </c>
      <c r="C148" s="547" t="s">
        <v>102</v>
      </c>
      <c r="D148" s="547" t="s">
        <v>102</v>
      </c>
      <c r="E148" s="547" t="s">
        <v>102</v>
      </c>
      <c r="F148" s="547" t="s">
        <v>102</v>
      </c>
      <c r="G148" s="547" t="s">
        <v>102</v>
      </c>
      <c r="H148" s="547" t="s">
        <v>102</v>
      </c>
      <c r="I148" s="547" t="s">
        <v>102</v>
      </c>
      <c r="J148" s="547" t="s">
        <v>102</v>
      </c>
      <c r="K148" s="547" t="s">
        <v>102</v>
      </c>
      <c r="L148" s="547" t="s">
        <v>102</v>
      </c>
      <c r="M148" s="547" t="s">
        <v>102</v>
      </c>
      <c r="N148" s="547" t="s">
        <v>102</v>
      </c>
      <c r="O148" s="547" t="s">
        <v>102</v>
      </c>
      <c r="P148" s="547" t="s">
        <v>102</v>
      </c>
      <c r="Q148" s="547" t="s">
        <v>102</v>
      </c>
      <c r="R148" s="547" t="s">
        <v>102</v>
      </c>
      <c r="S148" s="547" t="s">
        <v>102</v>
      </c>
      <c r="T148" s="547" t="s">
        <v>102</v>
      </c>
      <c r="U148" s="547" t="s">
        <v>102</v>
      </c>
      <c r="V148" s="547" t="s">
        <v>102</v>
      </c>
      <c r="W148" s="547" t="s">
        <v>102</v>
      </c>
      <c r="X148" s="547" t="s">
        <v>102</v>
      </c>
      <c r="Y148" s="547" t="s">
        <v>102</v>
      </c>
      <c r="Z148" s="547" t="s">
        <v>102</v>
      </c>
      <c r="AA148" s="547" t="s">
        <v>102</v>
      </c>
      <c r="AB148" s="547" t="s">
        <v>102</v>
      </c>
      <c r="AC148" s="547" t="s">
        <v>102</v>
      </c>
      <c r="AD148" s="547" t="s">
        <v>102</v>
      </c>
      <c r="AE148" s="547" t="s">
        <v>102</v>
      </c>
      <c r="AF148" s="547" t="s">
        <v>102</v>
      </c>
      <c r="AG148" s="547" t="s">
        <v>102</v>
      </c>
      <c r="AH148" s="547" t="s">
        <v>102</v>
      </c>
      <c r="AI148" s="547" t="s">
        <v>102</v>
      </c>
      <c r="AJ148" s="547" t="s">
        <v>102</v>
      </c>
      <c r="AK148" s="547" t="s">
        <v>102</v>
      </c>
      <c r="AL148" s="547" t="s">
        <v>102</v>
      </c>
      <c r="AM148" s="547" t="s">
        <v>102</v>
      </c>
      <c r="AN148" s="547" t="s">
        <v>102</v>
      </c>
      <c r="AO148" s="547" t="s">
        <v>102</v>
      </c>
      <c r="AP148" s="547" t="s">
        <v>102</v>
      </c>
      <c r="AQ148" s="547" t="s">
        <v>102</v>
      </c>
      <c r="AR148" s="547" t="s">
        <v>102</v>
      </c>
      <c r="AS148" s="547" t="s">
        <v>102</v>
      </c>
      <c r="AT148" s="547" t="s">
        <v>102</v>
      </c>
      <c r="AU148" s="547" t="s">
        <v>102</v>
      </c>
      <c r="AV148" s="547" t="s">
        <v>102</v>
      </c>
      <c r="AW148" s="547" t="s">
        <v>102</v>
      </c>
      <c r="AX148" s="547" t="s">
        <v>102</v>
      </c>
      <c r="AY148" s="547" t="s">
        <v>102</v>
      </c>
      <c r="AZ148" s="547" t="s">
        <v>102</v>
      </c>
      <c r="BA148" s="547" t="s">
        <v>102</v>
      </c>
      <c r="BB148" s="547" t="s">
        <v>102</v>
      </c>
      <c r="BC148" s="547" t="s">
        <v>102</v>
      </c>
      <c r="BD148" s="547" t="s">
        <v>102</v>
      </c>
      <c r="BE148" s="547" t="s">
        <v>102</v>
      </c>
      <c r="BF148" s="547" t="s">
        <v>102</v>
      </c>
      <c r="BG148" s="547" t="s">
        <v>102</v>
      </c>
      <c r="BH148" s="547" t="s">
        <v>102</v>
      </c>
      <c r="BI148" s="547" t="s">
        <v>102</v>
      </c>
      <c r="BJ148" s="547" t="s">
        <v>102</v>
      </c>
      <c r="BK148" s="547" t="s">
        <v>102</v>
      </c>
      <c r="BL148" s="547" t="s">
        <v>102</v>
      </c>
      <c r="BM148" s="547" t="s">
        <v>102</v>
      </c>
      <c r="BN148" s="547" t="s">
        <v>102</v>
      </c>
      <c r="BO148" s="547" t="s">
        <v>102</v>
      </c>
      <c r="BP148" s="547" t="s">
        <v>102</v>
      </c>
      <c r="BQ148" s="547" t="s">
        <v>102</v>
      </c>
      <c r="BR148" s="547" t="s">
        <v>102</v>
      </c>
      <c r="BS148" s="547" t="s">
        <v>102</v>
      </c>
      <c r="BT148" s="547" t="s">
        <v>102</v>
      </c>
      <c r="BU148" s="547" t="s">
        <v>102</v>
      </c>
      <c r="BV148" s="547" t="s">
        <v>102</v>
      </c>
      <c r="BW148" s="547" t="s">
        <v>102</v>
      </c>
      <c r="BX148" s="547" t="s">
        <v>102</v>
      </c>
      <c r="BY148" s="547" t="s">
        <v>102</v>
      </c>
      <c r="BZ148" s="547" t="s">
        <v>102</v>
      </c>
      <c r="CA148" s="547" t="s">
        <v>102</v>
      </c>
      <c r="CB148" s="547" t="s">
        <v>102</v>
      </c>
      <c r="CC148" s="547" t="s">
        <v>102</v>
      </c>
      <c r="CD148" s="547" t="s">
        <v>102</v>
      </c>
      <c r="CE148" s="547" t="s">
        <v>102</v>
      </c>
      <c r="CF148" s="547" t="s">
        <v>102</v>
      </c>
      <c r="CG148" s="547" t="s">
        <v>102</v>
      </c>
      <c r="CH148" s="547" t="s">
        <v>102</v>
      </c>
      <c r="CI148" s="547" t="s">
        <v>102</v>
      </c>
      <c r="CJ148" s="547" t="s">
        <v>102</v>
      </c>
      <c r="CK148" s="547" t="s">
        <v>102</v>
      </c>
      <c r="CL148" s="547" t="s">
        <v>102</v>
      </c>
      <c r="CM148" s="547" t="s">
        <v>102</v>
      </c>
      <c r="CN148" s="547" t="s">
        <v>102</v>
      </c>
      <c r="CO148" s="547" t="s">
        <v>102</v>
      </c>
      <c r="CP148" s="547" t="s">
        <v>102</v>
      </c>
      <c r="CQ148" s="547" t="s">
        <v>102</v>
      </c>
      <c r="CR148" s="547" t="s">
        <v>102</v>
      </c>
      <c r="CS148" s="547" t="s">
        <v>102</v>
      </c>
      <c r="CT148" s="547" t="s">
        <v>102</v>
      </c>
      <c r="CU148" s="547" t="s">
        <v>102</v>
      </c>
      <c r="CV148" s="547" t="s">
        <v>102</v>
      </c>
      <c r="CW148" s="547" t="s">
        <v>102</v>
      </c>
      <c r="CX148" s="547" t="s">
        <v>102</v>
      </c>
      <c r="CY148" s="547" t="s">
        <v>102</v>
      </c>
      <c r="CZ148" s="547" t="s">
        <v>102</v>
      </c>
      <c r="DA148" s="547" t="s">
        <v>102</v>
      </c>
      <c r="DB148" s="547" t="s">
        <v>102</v>
      </c>
      <c r="DC148" s="547" t="s">
        <v>102</v>
      </c>
      <c r="DD148" s="547" t="s">
        <v>102</v>
      </c>
      <c r="DE148" s="547" t="s">
        <v>102</v>
      </c>
      <c r="DF148" s="547" t="s">
        <v>102</v>
      </c>
      <c r="DG148" s="547" t="s">
        <v>102</v>
      </c>
      <c r="DH148" s="547" t="s">
        <v>102</v>
      </c>
      <c r="DI148" s="547" t="s">
        <v>102</v>
      </c>
      <c r="DJ148" s="547" t="s">
        <v>102</v>
      </c>
      <c r="DK148" s="547" t="s">
        <v>102</v>
      </c>
      <c r="DL148" s="547" t="s">
        <v>102</v>
      </c>
      <c r="DM148" s="547" t="s">
        <v>102</v>
      </c>
      <c r="DN148" s="547" t="s">
        <v>102</v>
      </c>
      <c r="DO148" s="547" t="s">
        <v>102</v>
      </c>
      <c r="DP148" s="547" t="s">
        <v>102</v>
      </c>
      <c r="DQ148" s="547" t="s">
        <v>102</v>
      </c>
      <c r="DR148" s="547" t="s">
        <v>102</v>
      </c>
      <c r="DS148" s="547" t="s">
        <v>102</v>
      </c>
      <c r="DT148" s="547" t="s">
        <v>102</v>
      </c>
      <c r="DU148" s="547" t="s">
        <v>102</v>
      </c>
      <c r="DV148" s="547" t="s">
        <v>102</v>
      </c>
      <c r="DW148" s="547" t="s">
        <v>102</v>
      </c>
      <c r="DX148" s="547" t="s">
        <v>102</v>
      </c>
      <c r="DY148" s="547" t="s">
        <v>102</v>
      </c>
      <c r="DZ148" s="547" t="s">
        <v>102</v>
      </c>
      <c r="EA148" s="547" t="s">
        <v>102</v>
      </c>
      <c r="EB148" s="547" t="s">
        <v>102</v>
      </c>
      <c r="EC148" s="547" t="s">
        <v>102</v>
      </c>
      <c r="ED148" s="547" t="s">
        <v>102</v>
      </c>
      <c r="EE148" s="547" t="s">
        <v>102</v>
      </c>
      <c r="EF148" s="547" t="s">
        <v>102</v>
      </c>
      <c r="EG148" s="547" t="s">
        <v>102</v>
      </c>
      <c r="EH148" s="547" t="s">
        <v>102</v>
      </c>
      <c r="EI148" s="547" t="s">
        <v>102</v>
      </c>
      <c r="EJ148" s="547" t="s">
        <v>102</v>
      </c>
      <c r="EK148" s="547" t="s">
        <v>102</v>
      </c>
      <c r="EL148" s="547" t="s">
        <v>102</v>
      </c>
      <c r="EM148" s="547" t="s">
        <v>102</v>
      </c>
      <c r="EN148" s="547" t="s">
        <v>102</v>
      </c>
      <c r="EO148" s="547" t="s">
        <v>102</v>
      </c>
      <c r="EP148" s="547" t="s">
        <v>102</v>
      </c>
      <c r="EQ148" s="547" t="s">
        <v>102</v>
      </c>
      <c r="ER148" s="547" t="s">
        <v>102</v>
      </c>
      <c r="ES148" s="547" t="s">
        <v>102</v>
      </c>
      <c r="ET148" s="547" t="s">
        <v>102</v>
      </c>
      <c r="EU148" s="547" t="s">
        <v>102</v>
      </c>
      <c r="EV148" s="547" t="s">
        <v>102</v>
      </c>
      <c r="EW148" s="547" t="s">
        <v>102</v>
      </c>
      <c r="EX148" s="547" t="s">
        <v>102</v>
      </c>
      <c r="EY148" s="547" t="s">
        <v>102</v>
      </c>
      <c r="EZ148" s="547" t="s">
        <v>102</v>
      </c>
      <c r="FA148" s="547" t="s">
        <v>102</v>
      </c>
      <c r="FB148" s="547" t="s">
        <v>102</v>
      </c>
      <c r="FC148" s="547" t="s">
        <v>102</v>
      </c>
      <c r="FD148" s="547" t="s">
        <v>102</v>
      </c>
      <c r="FE148" s="547" t="s">
        <v>102</v>
      </c>
      <c r="FF148" s="547" t="s">
        <v>102</v>
      </c>
      <c r="FG148" s="547" t="s">
        <v>102</v>
      </c>
      <c r="FH148" s="547" t="s">
        <v>102</v>
      </c>
      <c r="FI148" s="547" t="s">
        <v>102</v>
      </c>
      <c r="FJ148" s="547" t="s">
        <v>102</v>
      </c>
      <c r="FK148" s="547" t="s">
        <v>102</v>
      </c>
      <c r="FL148" s="547" t="s">
        <v>102</v>
      </c>
      <c r="FM148" s="547" t="s">
        <v>102</v>
      </c>
      <c r="FN148" s="547" t="s">
        <v>102</v>
      </c>
      <c r="FO148" s="547" t="s">
        <v>102</v>
      </c>
      <c r="FP148" s="547" t="s">
        <v>102</v>
      </c>
      <c r="FQ148" s="547" t="s">
        <v>102</v>
      </c>
      <c r="FR148" s="547" t="s">
        <v>102</v>
      </c>
      <c r="FS148" s="547" t="s">
        <v>102</v>
      </c>
      <c r="FT148" s="547" t="s">
        <v>102</v>
      </c>
      <c r="FU148" s="547" t="s">
        <v>102</v>
      </c>
      <c r="FV148" s="547" t="s">
        <v>102</v>
      </c>
    </row>
    <row r="149" spans="1:178" hidden="1" x14ac:dyDescent="0.15">
      <c r="A149" s="547">
        <v>3981331</v>
      </c>
      <c r="B149" s="547" t="s">
        <v>3451</v>
      </c>
      <c r="C149" s="547" t="s">
        <v>102</v>
      </c>
      <c r="D149" s="547" t="s">
        <v>22074</v>
      </c>
      <c r="E149" s="547" t="s">
        <v>22075</v>
      </c>
      <c r="F149" s="547" t="s">
        <v>102</v>
      </c>
      <c r="G149" s="547" t="s">
        <v>22076</v>
      </c>
      <c r="H149" s="547" t="s">
        <v>102</v>
      </c>
      <c r="I149" s="547" t="s">
        <v>102</v>
      </c>
      <c r="J149" s="547" t="s">
        <v>102</v>
      </c>
      <c r="K149" s="547">
        <v>0</v>
      </c>
      <c r="L149" s="547">
        <v>0</v>
      </c>
      <c r="M149" s="547">
        <v>0</v>
      </c>
      <c r="N149" s="547">
        <v>0</v>
      </c>
      <c r="O149" s="547">
        <v>0</v>
      </c>
      <c r="P149" s="547">
        <v>0</v>
      </c>
      <c r="Q149" s="547">
        <v>0</v>
      </c>
      <c r="R149" s="547">
        <v>0</v>
      </c>
      <c r="S149" s="547">
        <v>0</v>
      </c>
      <c r="T149" s="547">
        <v>0</v>
      </c>
      <c r="U149" s="547">
        <v>0</v>
      </c>
      <c r="V149" s="547">
        <v>0</v>
      </c>
      <c r="W149" s="547">
        <v>0</v>
      </c>
      <c r="X149" s="547">
        <v>0</v>
      </c>
      <c r="Y149" s="547">
        <v>0</v>
      </c>
      <c r="Z149" s="547">
        <v>0</v>
      </c>
      <c r="AA149" s="547">
        <v>0</v>
      </c>
      <c r="AB149" s="547">
        <v>0</v>
      </c>
      <c r="AC149" s="547">
        <v>0</v>
      </c>
      <c r="AD149" s="547">
        <v>0</v>
      </c>
      <c r="AE149" s="547">
        <v>0</v>
      </c>
      <c r="AF149" s="547">
        <v>0</v>
      </c>
      <c r="AG149" s="547">
        <v>0</v>
      </c>
      <c r="AH149" s="547">
        <v>0</v>
      </c>
      <c r="AI149" s="547">
        <v>0</v>
      </c>
      <c r="AJ149" s="547">
        <v>0</v>
      </c>
      <c r="AK149" s="547">
        <v>0</v>
      </c>
      <c r="AL149" s="547">
        <v>0</v>
      </c>
      <c r="AM149" s="547">
        <v>0</v>
      </c>
      <c r="AN149" s="547">
        <v>0</v>
      </c>
      <c r="AO149" s="547">
        <v>0</v>
      </c>
      <c r="AP149" s="547">
        <v>0</v>
      </c>
      <c r="AQ149" s="547">
        <v>0</v>
      </c>
      <c r="AR149" s="547">
        <v>0</v>
      </c>
      <c r="AS149" s="547">
        <v>0</v>
      </c>
      <c r="AT149" s="547">
        <v>0</v>
      </c>
      <c r="AU149" s="547">
        <v>0</v>
      </c>
      <c r="AV149" s="547">
        <v>0</v>
      </c>
      <c r="AW149" s="547">
        <v>0</v>
      </c>
      <c r="AX149" s="547">
        <v>0</v>
      </c>
      <c r="AY149" s="547">
        <v>0</v>
      </c>
      <c r="AZ149" s="547">
        <v>0</v>
      </c>
      <c r="BA149" s="547">
        <v>0</v>
      </c>
      <c r="BB149" s="547">
        <v>0</v>
      </c>
      <c r="BC149" s="547">
        <v>0</v>
      </c>
      <c r="BD149" s="547">
        <v>0</v>
      </c>
      <c r="BE149" s="547">
        <v>0</v>
      </c>
      <c r="BF149" s="547">
        <v>0</v>
      </c>
      <c r="BG149" s="547">
        <v>0</v>
      </c>
      <c r="BH149" s="547">
        <v>0</v>
      </c>
      <c r="BI149" s="547">
        <v>0</v>
      </c>
      <c r="BJ149" s="547">
        <v>0</v>
      </c>
      <c r="BK149" s="547">
        <v>0</v>
      </c>
      <c r="BL149" s="547">
        <v>0</v>
      </c>
      <c r="BM149" s="547">
        <v>0</v>
      </c>
      <c r="BN149" s="547">
        <v>0</v>
      </c>
      <c r="BO149" s="547">
        <v>0</v>
      </c>
      <c r="BP149" s="547">
        <v>0</v>
      </c>
      <c r="BQ149" s="547">
        <v>0</v>
      </c>
      <c r="BR149" s="547">
        <v>0</v>
      </c>
      <c r="BS149" s="547">
        <v>0</v>
      </c>
      <c r="BT149" s="547">
        <v>0</v>
      </c>
      <c r="BU149" s="547">
        <v>0</v>
      </c>
      <c r="BV149" s="547">
        <v>0</v>
      </c>
      <c r="BW149" s="547">
        <v>0</v>
      </c>
      <c r="BX149" s="547">
        <v>0</v>
      </c>
      <c r="BY149" s="547">
        <v>0</v>
      </c>
      <c r="BZ149" s="547">
        <v>0</v>
      </c>
      <c r="CA149" s="547">
        <v>0</v>
      </c>
      <c r="CB149" s="547">
        <v>0</v>
      </c>
      <c r="CC149" s="547">
        <v>0</v>
      </c>
      <c r="CD149" s="547">
        <v>0</v>
      </c>
      <c r="CE149" s="547">
        <v>0</v>
      </c>
      <c r="CF149" s="547">
        <v>0</v>
      </c>
      <c r="CG149" s="547">
        <v>0</v>
      </c>
      <c r="CH149" s="547">
        <v>0</v>
      </c>
      <c r="CI149" s="547">
        <v>0</v>
      </c>
      <c r="CJ149" s="547">
        <v>0</v>
      </c>
      <c r="CK149" s="547">
        <v>0</v>
      </c>
      <c r="CL149" s="547">
        <v>0</v>
      </c>
      <c r="CM149" s="547">
        <v>0</v>
      </c>
      <c r="CN149" s="547">
        <v>0</v>
      </c>
      <c r="CO149" s="547">
        <v>0</v>
      </c>
      <c r="CP149" s="547">
        <v>0</v>
      </c>
      <c r="CQ149" s="547">
        <v>0</v>
      </c>
      <c r="CR149" s="547">
        <v>0</v>
      </c>
      <c r="CS149" s="547">
        <v>0</v>
      </c>
      <c r="CT149" s="547">
        <v>0</v>
      </c>
      <c r="CU149" s="547">
        <v>0</v>
      </c>
      <c r="CV149" s="547">
        <v>0</v>
      </c>
      <c r="CW149" s="547">
        <v>0</v>
      </c>
      <c r="CX149" s="547">
        <v>0</v>
      </c>
      <c r="CY149" s="547">
        <v>0</v>
      </c>
      <c r="CZ149" s="547">
        <v>0</v>
      </c>
      <c r="DA149" s="547">
        <v>0</v>
      </c>
      <c r="DB149" s="547">
        <v>0</v>
      </c>
      <c r="DC149" s="547">
        <v>0</v>
      </c>
      <c r="DD149" s="547">
        <v>0</v>
      </c>
      <c r="DE149" s="547">
        <v>0</v>
      </c>
      <c r="DF149" s="547">
        <v>0</v>
      </c>
      <c r="DG149" s="547">
        <v>0</v>
      </c>
      <c r="DH149" s="547">
        <v>0</v>
      </c>
      <c r="DI149" s="547">
        <v>0</v>
      </c>
      <c r="DJ149" s="547">
        <v>0</v>
      </c>
      <c r="DK149" s="547">
        <v>0</v>
      </c>
      <c r="DL149" s="547">
        <v>0</v>
      </c>
      <c r="DM149" s="547">
        <v>0</v>
      </c>
      <c r="DN149" s="547">
        <v>0</v>
      </c>
      <c r="DO149" s="547">
        <v>0</v>
      </c>
      <c r="DP149" s="547">
        <v>0</v>
      </c>
      <c r="DQ149" s="547">
        <v>0</v>
      </c>
      <c r="DR149" s="547">
        <v>0</v>
      </c>
      <c r="DS149" s="547">
        <v>0</v>
      </c>
      <c r="DT149" s="547">
        <v>0</v>
      </c>
      <c r="DU149" s="547">
        <v>0</v>
      </c>
      <c r="DV149" s="547">
        <v>0</v>
      </c>
      <c r="DW149" s="547">
        <v>0</v>
      </c>
      <c r="DX149" s="547">
        <v>0</v>
      </c>
      <c r="DY149" s="547">
        <v>0</v>
      </c>
      <c r="DZ149" s="547">
        <v>0</v>
      </c>
      <c r="EA149" s="547">
        <v>0</v>
      </c>
      <c r="EB149" s="547">
        <v>0</v>
      </c>
      <c r="EC149" s="547">
        <v>0</v>
      </c>
      <c r="ED149" s="547">
        <v>0</v>
      </c>
      <c r="EE149" s="547">
        <v>0</v>
      </c>
      <c r="EF149" s="547">
        <v>0</v>
      </c>
      <c r="EG149" s="547">
        <v>0</v>
      </c>
      <c r="EH149" s="547">
        <v>0</v>
      </c>
      <c r="EI149" s="547">
        <v>0</v>
      </c>
      <c r="EJ149" s="547">
        <v>0</v>
      </c>
      <c r="EK149" s="547">
        <v>0</v>
      </c>
      <c r="EL149" s="547">
        <v>0</v>
      </c>
      <c r="EM149" s="547">
        <v>0</v>
      </c>
      <c r="EN149" s="547">
        <v>0</v>
      </c>
      <c r="EO149" s="547">
        <v>0</v>
      </c>
      <c r="EP149" s="547">
        <v>0</v>
      </c>
      <c r="EQ149" s="547">
        <v>0</v>
      </c>
      <c r="ER149" s="547">
        <v>0</v>
      </c>
      <c r="ES149" s="547">
        <v>0</v>
      </c>
      <c r="ET149" s="547">
        <v>0</v>
      </c>
      <c r="EU149" s="547">
        <v>0</v>
      </c>
      <c r="EV149" s="547">
        <v>0</v>
      </c>
      <c r="EW149" s="547">
        <v>0</v>
      </c>
      <c r="EX149" s="547">
        <v>0</v>
      </c>
      <c r="EY149" s="547">
        <v>0</v>
      </c>
      <c r="EZ149" s="547">
        <v>0</v>
      </c>
      <c r="FA149" s="547">
        <v>0</v>
      </c>
      <c r="FB149" s="547">
        <v>0</v>
      </c>
      <c r="FC149" s="547">
        <v>0</v>
      </c>
      <c r="FD149" s="547">
        <v>0</v>
      </c>
      <c r="FE149" s="547">
        <v>0</v>
      </c>
      <c r="FF149" s="547">
        <v>0</v>
      </c>
      <c r="FG149" s="547">
        <v>0</v>
      </c>
      <c r="FH149" s="547">
        <v>0</v>
      </c>
      <c r="FI149" s="547">
        <v>0</v>
      </c>
      <c r="FJ149" s="547">
        <v>0</v>
      </c>
      <c r="FK149" s="547">
        <v>0</v>
      </c>
      <c r="FL149" s="547">
        <v>0</v>
      </c>
      <c r="FM149" s="547">
        <v>0</v>
      </c>
      <c r="FN149" s="547">
        <v>0</v>
      </c>
      <c r="FO149" s="547">
        <v>0</v>
      </c>
      <c r="FP149" s="547">
        <v>0</v>
      </c>
      <c r="FQ149" s="547">
        <v>0</v>
      </c>
      <c r="FR149" s="547">
        <v>0</v>
      </c>
      <c r="FS149" s="547">
        <v>0</v>
      </c>
      <c r="FT149" s="547">
        <v>0</v>
      </c>
      <c r="FU149" s="547">
        <v>0</v>
      </c>
      <c r="FV149" s="547">
        <v>0</v>
      </c>
    </row>
    <row r="150" spans="1:178" hidden="1" x14ac:dyDescent="0.15">
      <c r="A150" s="547">
        <v>3904262</v>
      </c>
      <c r="B150" s="547" t="s">
        <v>102</v>
      </c>
      <c r="C150" s="547" t="s">
        <v>102</v>
      </c>
      <c r="D150" s="547" t="s">
        <v>102</v>
      </c>
      <c r="E150" s="547" t="s">
        <v>102</v>
      </c>
      <c r="F150" s="547" t="s">
        <v>102</v>
      </c>
      <c r="G150" s="547" t="s">
        <v>102</v>
      </c>
      <c r="H150" s="547" t="s">
        <v>102</v>
      </c>
      <c r="I150" s="547" t="s">
        <v>102</v>
      </c>
      <c r="J150" s="547" t="s">
        <v>102</v>
      </c>
      <c r="K150" s="547" t="s">
        <v>102</v>
      </c>
      <c r="L150" s="547" t="s">
        <v>102</v>
      </c>
      <c r="M150" s="547" t="s">
        <v>102</v>
      </c>
      <c r="N150" s="547" t="s">
        <v>102</v>
      </c>
      <c r="O150" s="547" t="s">
        <v>102</v>
      </c>
      <c r="P150" s="547" t="s">
        <v>102</v>
      </c>
      <c r="Q150" s="547" t="s">
        <v>102</v>
      </c>
      <c r="R150" s="547" t="s">
        <v>102</v>
      </c>
      <c r="S150" s="547" t="s">
        <v>102</v>
      </c>
      <c r="T150" s="547" t="s">
        <v>102</v>
      </c>
      <c r="U150" s="547" t="s">
        <v>102</v>
      </c>
      <c r="V150" s="547" t="s">
        <v>102</v>
      </c>
      <c r="W150" s="547" t="s">
        <v>102</v>
      </c>
      <c r="X150" s="547" t="s">
        <v>102</v>
      </c>
      <c r="Y150" s="547" t="s">
        <v>102</v>
      </c>
      <c r="Z150" s="547" t="s">
        <v>102</v>
      </c>
      <c r="AA150" s="547" t="s">
        <v>102</v>
      </c>
      <c r="AB150" s="547" t="s">
        <v>102</v>
      </c>
      <c r="AC150" s="547" t="s">
        <v>102</v>
      </c>
      <c r="AD150" s="547" t="s">
        <v>102</v>
      </c>
      <c r="AE150" s="547" t="s">
        <v>102</v>
      </c>
      <c r="AF150" s="547" t="s">
        <v>102</v>
      </c>
      <c r="AG150" s="547" t="s">
        <v>102</v>
      </c>
      <c r="AH150" s="547" t="s">
        <v>102</v>
      </c>
      <c r="AI150" s="547" t="s">
        <v>102</v>
      </c>
      <c r="AJ150" s="547" t="s">
        <v>102</v>
      </c>
      <c r="AK150" s="547" t="s">
        <v>102</v>
      </c>
      <c r="AL150" s="547" t="s">
        <v>102</v>
      </c>
      <c r="AM150" s="547" t="s">
        <v>102</v>
      </c>
      <c r="AN150" s="547" t="s">
        <v>102</v>
      </c>
      <c r="AO150" s="547" t="s">
        <v>102</v>
      </c>
      <c r="AP150" s="547" t="s">
        <v>102</v>
      </c>
      <c r="AQ150" s="547" t="s">
        <v>102</v>
      </c>
      <c r="AR150" s="547" t="s">
        <v>102</v>
      </c>
      <c r="AS150" s="547" t="s">
        <v>102</v>
      </c>
      <c r="AT150" s="547" t="s">
        <v>102</v>
      </c>
      <c r="AU150" s="547" t="s">
        <v>102</v>
      </c>
      <c r="AV150" s="547" t="s">
        <v>102</v>
      </c>
      <c r="AW150" s="547" t="s">
        <v>102</v>
      </c>
      <c r="AX150" s="547" t="s">
        <v>102</v>
      </c>
      <c r="AY150" s="547" t="s">
        <v>102</v>
      </c>
      <c r="AZ150" s="547" t="s">
        <v>102</v>
      </c>
      <c r="BA150" s="547" t="s">
        <v>102</v>
      </c>
      <c r="BB150" s="547" t="s">
        <v>102</v>
      </c>
      <c r="BC150" s="547" t="s">
        <v>102</v>
      </c>
      <c r="BD150" s="547" t="s">
        <v>102</v>
      </c>
      <c r="BE150" s="547" t="s">
        <v>102</v>
      </c>
      <c r="BF150" s="547" t="s">
        <v>102</v>
      </c>
      <c r="BG150" s="547" t="s">
        <v>102</v>
      </c>
      <c r="BH150" s="547" t="s">
        <v>102</v>
      </c>
      <c r="BI150" s="547" t="s">
        <v>102</v>
      </c>
      <c r="BJ150" s="547" t="s">
        <v>102</v>
      </c>
      <c r="BK150" s="547" t="s">
        <v>102</v>
      </c>
      <c r="BL150" s="547" t="s">
        <v>102</v>
      </c>
      <c r="BM150" s="547" t="s">
        <v>102</v>
      </c>
      <c r="BN150" s="547" t="s">
        <v>102</v>
      </c>
      <c r="BO150" s="547" t="s">
        <v>102</v>
      </c>
      <c r="BP150" s="547" t="s">
        <v>102</v>
      </c>
      <c r="BQ150" s="547" t="s">
        <v>102</v>
      </c>
      <c r="BR150" s="547" t="s">
        <v>102</v>
      </c>
      <c r="BS150" s="547" t="s">
        <v>102</v>
      </c>
      <c r="BT150" s="547" t="s">
        <v>102</v>
      </c>
      <c r="BU150" s="547" t="s">
        <v>102</v>
      </c>
      <c r="BV150" s="547" t="s">
        <v>102</v>
      </c>
      <c r="BW150" s="547" t="s">
        <v>102</v>
      </c>
      <c r="BX150" s="547" t="s">
        <v>102</v>
      </c>
      <c r="BY150" s="547" t="s">
        <v>102</v>
      </c>
      <c r="BZ150" s="547" t="s">
        <v>102</v>
      </c>
      <c r="CA150" s="547" t="s">
        <v>102</v>
      </c>
      <c r="CB150" s="547" t="s">
        <v>102</v>
      </c>
      <c r="CC150" s="547" t="s">
        <v>102</v>
      </c>
      <c r="CD150" s="547" t="s">
        <v>102</v>
      </c>
      <c r="CE150" s="547" t="s">
        <v>102</v>
      </c>
      <c r="CF150" s="547" t="s">
        <v>102</v>
      </c>
      <c r="CG150" s="547" t="s">
        <v>102</v>
      </c>
      <c r="CH150" s="547" t="s">
        <v>102</v>
      </c>
      <c r="CI150" s="547" t="s">
        <v>102</v>
      </c>
      <c r="CJ150" s="547" t="s">
        <v>102</v>
      </c>
      <c r="CK150" s="547" t="s">
        <v>102</v>
      </c>
      <c r="CL150" s="547" t="s">
        <v>102</v>
      </c>
      <c r="CM150" s="547" t="s">
        <v>102</v>
      </c>
      <c r="CN150" s="547" t="s">
        <v>102</v>
      </c>
      <c r="CO150" s="547" t="s">
        <v>102</v>
      </c>
      <c r="CP150" s="547" t="s">
        <v>102</v>
      </c>
      <c r="CQ150" s="547" t="s">
        <v>102</v>
      </c>
      <c r="CR150" s="547" t="s">
        <v>102</v>
      </c>
      <c r="CS150" s="547" t="s">
        <v>102</v>
      </c>
      <c r="CT150" s="547" t="s">
        <v>102</v>
      </c>
      <c r="CU150" s="547" t="s">
        <v>102</v>
      </c>
      <c r="CV150" s="547" t="s">
        <v>102</v>
      </c>
      <c r="CW150" s="547" t="s">
        <v>102</v>
      </c>
      <c r="CX150" s="547" t="s">
        <v>102</v>
      </c>
      <c r="CY150" s="547" t="s">
        <v>102</v>
      </c>
      <c r="CZ150" s="547" t="s">
        <v>102</v>
      </c>
      <c r="DA150" s="547" t="s">
        <v>102</v>
      </c>
      <c r="DB150" s="547" t="s">
        <v>102</v>
      </c>
      <c r="DC150" s="547" t="s">
        <v>102</v>
      </c>
      <c r="DD150" s="547" t="s">
        <v>102</v>
      </c>
      <c r="DE150" s="547" t="s">
        <v>102</v>
      </c>
      <c r="DF150" s="547" t="s">
        <v>102</v>
      </c>
      <c r="DG150" s="547" t="s">
        <v>102</v>
      </c>
      <c r="DH150" s="547" t="s">
        <v>102</v>
      </c>
      <c r="DI150" s="547" t="s">
        <v>102</v>
      </c>
      <c r="DJ150" s="547" t="s">
        <v>102</v>
      </c>
      <c r="DK150" s="547" t="s">
        <v>102</v>
      </c>
      <c r="DL150" s="547" t="s">
        <v>102</v>
      </c>
      <c r="DM150" s="547" t="s">
        <v>102</v>
      </c>
      <c r="DN150" s="547" t="s">
        <v>102</v>
      </c>
      <c r="DO150" s="547" t="s">
        <v>102</v>
      </c>
      <c r="DP150" s="547" t="s">
        <v>102</v>
      </c>
      <c r="DQ150" s="547" t="s">
        <v>102</v>
      </c>
      <c r="DR150" s="547" t="s">
        <v>102</v>
      </c>
      <c r="DS150" s="547" t="s">
        <v>102</v>
      </c>
      <c r="DT150" s="547" t="s">
        <v>102</v>
      </c>
      <c r="DU150" s="547" t="s">
        <v>102</v>
      </c>
      <c r="DV150" s="547" t="s">
        <v>102</v>
      </c>
      <c r="DW150" s="547" t="s">
        <v>102</v>
      </c>
      <c r="DX150" s="547" t="s">
        <v>102</v>
      </c>
      <c r="DY150" s="547" t="s">
        <v>102</v>
      </c>
      <c r="DZ150" s="547" t="s">
        <v>102</v>
      </c>
      <c r="EA150" s="547" t="s">
        <v>102</v>
      </c>
      <c r="EB150" s="547" t="s">
        <v>102</v>
      </c>
      <c r="EC150" s="547" t="s">
        <v>102</v>
      </c>
      <c r="ED150" s="547" t="s">
        <v>102</v>
      </c>
      <c r="EE150" s="547" t="s">
        <v>102</v>
      </c>
      <c r="EF150" s="547" t="s">
        <v>102</v>
      </c>
      <c r="EG150" s="547" t="s">
        <v>102</v>
      </c>
      <c r="EH150" s="547" t="s">
        <v>102</v>
      </c>
      <c r="EI150" s="547" t="s">
        <v>102</v>
      </c>
      <c r="EJ150" s="547" t="s">
        <v>102</v>
      </c>
      <c r="EK150" s="547" t="s">
        <v>102</v>
      </c>
      <c r="EL150" s="547" t="s">
        <v>102</v>
      </c>
      <c r="EM150" s="547" t="s">
        <v>102</v>
      </c>
      <c r="EN150" s="547" t="s">
        <v>102</v>
      </c>
      <c r="EO150" s="547" t="s">
        <v>102</v>
      </c>
      <c r="EP150" s="547" t="s">
        <v>102</v>
      </c>
      <c r="EQ150" s="547" t="s">
        <v>102</v>
      </c>
      <c r="ER150" s="547" t="s">
        <v>102</v>
      </c>
      <c r="ES150" s="547" t="s">
        <v>102</v>
      </c>
      <c r="ET150" s="547" t="s">
        <v>102</v>
      </c>
      <c r="EU150" s="547" t="s">
        <v>102</v>
      </c>
      <c r="EV150" s="547" t="s">
        <v>102</v>
      </c>
      <c r="EW150" s="547" t="s">
        <v>102</v>
      </c>
      <c r="EX150" s="547" t="s">
        <v>102</v>
      </c>
      <c r="EY150" s="547" t="s">
        <v>102</v>
      </c>
      <c r="EZ150" s="547" t="s">
        <v>102</v>
      </c>
      <c r="FA150" s="547" t="s">
        <v>102</v>
      </c>
      <c r="FB150" s="547" t="s">
        <v>102</v>
      </c>
      <c r="FC150" s="547" t="s">
        <v>102</v>
      </c>
      <c r="FD150" s="547" t="s">
        <v>102</v>
      </c>
      <c r="FE150" s="547" t="s">
        <v>102</v>
      </c>
      <c r="FF150" s="547" t="s">
        <v>102</v>
      </c>
      <c r="FG150" s="547" t="s">
        <v>102</v>
      </c>
      <c r="FH150" s="547" t="s">
        <v>102</v>
      </c>
      <c r="FI150" s="547" t="s">
        <v>102</v>
      </c>
      <c r="FJ150" s="547" t="s">
        <v>102</v>
      </c>
      <c r="FK150" s="547" t="s">
        <v>102</v>
      </c>
      <c r="FL150" s="547" t="s">
        <v>102</v>
      </c>
      <c r="FM150" s="547" t="s">
        <v>102</v>
      </c>
      <c r="FN150" s="547" t="s">
        <v>102</v>
      </c>
      <c r="FO150" s="547" t="s">
        <v>102</v>
      </c>
      <c r="FP150" s="547" t="s">
        <v>102</v>
      </c>
      <c r="FQ150" s="547" t="s">
        <v>102</v>
      </c>
      <c r="FR150" s="547" t="s">
        <v>102</v>
      </c>
      <c r="FS150" s="547" t="s">
        <v>102</v>
      </c>
      <c r="FT150" s="547" t="s">
        <v>102</v>
      </c>
      <c r="FU150" s="547" t="s">
        <v>102</v>
      </c>
      <c r="FV150" s="547" t="s">
        <v>102</v>
      </c>
    </row>
    <row r="151" spans="1:178" hidden="1" x14ac:dyDescent="0.15">
      <c r="A151" s="547">
        <v>3929618</v>
      </c>
      <c r="B151" s="547" t="s">
        <v>102</v>
      </c>
      <c r="C151" s="547" t="s">
        <v>102</v>
      </c>
      <c r="D151" s="547" t="s">
        <v>102</v>
      </c>
      <c r="E151" s="547" t="s">
        <v>102</v>
      </c>
      <c r="F151" s="547" t="s">
        <v>102</v>
      </c>
      <c r="G151" s="547" t="s">
        <v>102</v>
      </c>
      <c r="H151" s="547" t="s">
        <v>102</v>
      </c>
      <c r="I151" s="547" t="s">
        <v>102</v>
      </c>
      <c r="J151" s="547" t="s">
        <v>102</v>
      </c>
      <c r="K151" s="547" t="s">
        <v>102</v>
      </c>
      <c r="L151" s="547" t="s">
        <v>102</v>
      </c>
      <c r="M151" s="547" t="s">
        <v>102</v>
      </c>
      <c r="N151" s="547" t="s">
        <v>102</v>
      </c>
      <c r="O151" s="547" t="s">
        <v>102</v>
      </c>
      <c r="P151" s="547" t="s">
        <v>102</v>
      </c>
      <c r="Q151" s="547" t="s">
        <v>102</v>
      </c>
      <c r="R151" s="547" t="s">
        <v>102</v>
      </c>
      <c r="S151" s="547" t="s">
        <v>102</v>
      </c>
      <c r="T151" s="547" t="s">
        <v>102</v>
      </c>
      <c r="U151" s="547" t="s">
        <v>102</v>
      </c>
      <c r="V151" s="547" t="s">
        <v>102</v>
      </c>
      <c r="W151" s="547" t="s">
        <v>102</v>
      </c>
      <c r="X151" s="547" t="s">
        <v>102</v>
      </c>
      <c r="Y151" s="547" t="s">
        <v>102</v>
      </c>
      <c r="Z151" s="547" t="s">
        <v>102</v>
      </c>
      <c r="AA151" s="547" t="s">
        <v>102</v>
      </c>
      <c r="AB151" s="547" t="s">
        <v>102</v>
      </c>
      <c r="AC151" s="547" t="s">
        <v>102</v>
      </c>
      <c r="AD151" s="547" t="s">
        <v>102</v>
      </c>
      <c r="AE151" s="547" t="s">
        <v>102</v>
      </c>
      <c r="AF151" s="547" t="s">
        <v>102</v>
      </c>
      <c r="AG151" s="547" t="s">
        <v>102</v>
      </c>
      <c r="AH151" s="547" t="s">
        <v>102</v>
      </c>
      <c r="AI151" s="547" t="s">
        <v>102</v>
      </c>
      <c r="AJ151" s="547" t="s">
        <v>102</v>
      </c>
      <c r="AK151" s="547" t="s">
        <v>102</v>
      </c>
      <c r="AL151" s="547" t="s">
        <v>102</v>
      </c>
      <c r="AM151" s="547" t="s">
        <v>102</v>
      </c>
      <c r="AN151" s="547" t="s">
        <v>102</v>
      </c>
      <c r="AO151" s="547" t="s">
        <v>102</v>
      </c>
      <c r="AP151" s="547" t="s">
        <v>102</v>
      </c>
      <c r="AQ151" s="547" t="s">
        <v>102</v>
      </c>
      <c r="AR151" s="547" t="s">
        <v>102</v>
      </c>
      <c r="AS151" s="547" t="s">
        <v>102</v>
      </c>
      <c r="AT151" s="547" t="s">
        <v>102</v>
      </c>
      <c r="AU151" s="547" t="s">
        <v>102</v>
      </c>
      <c r="AV151" s="547" t="s">
        <v>102</v>
      </c>
      <c r="AW151" s="547" t="s">
        <v>102</v>
      </c>
      <c r="AX151" s="547" t="s">
        <v>102</v>
      </c>
      <c r="AY151" s="547" t="s">
        <v>102</v>
      </c>
      <c r="AZ151" s="547" t="s">
        <v>102</v>
      </c>
      <c r="BA151" s="547" t="s">
        <v>102</v>
      </c>
      <c r="BB151" s="547" t="s">
        <v>102</v>
      </c>
      <c r="BC151" s="547" t="s">
        <v>102</v>
      </c>
      <c r="BD151" s="547" t="s">
        <v>102</v>
      </c>
      <c r="BE151" s="547" t="s">
        <v>102</v>
      </c>
      <c r="BF151" s="547" t="s">
        <v>102</v>
      </c>
      <c r="BG151" s="547" t="s">
        <v>102</v>
      </c>
      <c r="BH151" s="547" t="s">
        <v>102</v>
      </c>
      <c r="BI151" s="547" t="s">
        <v>102</v>
      </c>
      <c r="BJ151" s="547" t="s">
        <v>102</v>
      </c>
      <c r="BK151" s="547" t="s">
        <v>102</v>
      </c>
      <c r="BL151" s="547" t="s">
        <v>102</v>
      </c>
      <c r="BM151" s="547" t="s">
        <v>102</v>
      </c>
      <c r="BN151" s="547" t="s">
        <v>102</v>
      </c>
      <c r="BO151" s="547" t="s">
        <v>102</v>
      </c>
      <c r="BP151" s="547" t="s">
        <v>102</v>
      </c>
      <c r="BQ151" s="547" t="s">
        <v>102</v>
      </c>
      <c r="BR151" s="547" t="s">
        <v>102</v>
      </c>
      <c r="BS151" s="547" t="s">
        <v>102</v>
      </c>
      <c r="BT151" s="547" t="s">
        <v>102</v>
      </c>
      <c r="BU151" s="547" t="s">
        <v>102</v>
      </c>
      <c r="BV151" s="547" t="s">
        <v>102</v>
      </c>
      <c r="BW151" s="547" t="s">
        <v>102</v>
      </c>
      <c r="BX151" s="547" t="s">
        <v>102</v>
      </c>
      <c r="BY151" s="547" t="s">
        <v>102</v>
      </c>
      <c r="BZ151" s="547" t="s">
        <v>102</v>
      </c>
      <c r="CA151" s="547" t="s">
        <v>102</v>
      </c>
      <c r="CB151" s="547" t="s">
        <v>102</v>
      </c>
      <c r="CC151" s="547" t="s">
        <v>102</v>
      </c>
      <c r="CD151" s="547" t="s">
        <v>102</v>
      </c>
      <c r="CE151" s="547" t="s">
        <v>102</v>
      </c>
      <c r="CF151" s="547" t="s">
        <v>102</v>
      </c>
      <c r="CG151" s="547" t="s">
        <v>102</v>
      </c>
      <c r="CH151" s="547" t="s">
        <v>102</v>
      </c>
      <c r="CI151" s="547" t="s">
        <v>102</v>
      </c>
      <c r="CJ151" s="547" t="s">
        <v>102</v>
      </c>
      <c r="CK151" s="547" t="s">
        <v>102</v>
      </c>
      <c r="CL151" s="547" t="s">
        <v>102</v>
      </c>
      <c r="CM151" s="547" t="s">
        <v>102</v>
      </c>
      <c r="CN151" s="547" t="s">
        <v>102</v>
      </c>
      <c r="CO151" s="547" t="s">
        <v>102</v>
      </c>
      <c r="CP151" s="547" t="s">
        <v>102</v>
      </c>
      <c r="CQ151" s="547" t="s">
        <v>102</v>
      </c>
      <c r="CR151" s="547" t="s">
        <v>102</v>
      </c>
      <c r="CS151" s="547" t="s">
        <v>102</v>
      </c>
      <c r="CT151" s="547" t="s">
        <v>102</v>
      </c>
      <c r="CU151" s="547" t="s">
        <v>102</v>
      </c>
      <c r="CV151" s="547" t="s">
        <v>102</v>
      </c>
      <c r="CW151" s="547" t="s">
        <v>102</v>
      </c>
      <c r="CX151" s="547" t="s">
        <v>102</v>
      </c>
      <c r="CY151" s="547" t="s">
        <v>102</v>
      </c>
      <c r="CZ151" s="547" t="s">
        <v>102</v>
      </c>
      <c r="DA151" s="547" t="s">
        <v>102</v>
      </c>
      <c r="DB151" s="547" t="s">
        <v>102</v>
      </c>
      <c r="DC151" s="547" t="s">
        <v>102</v>
      </c>
      <c r="DD151" s="547" t="s">
        <v>102</v>
      </c>
      <c r="DE151" s="547" t="s">
        <v>102</v>
      </c>
      <c r="DF151" s="547" t="s">
        <v>102</v>
      </c>
      <c r="DG151" s="547" t="s">
        <v>102</v>
      </c>
      <c r="DH151" s="547" t="s">
        <v>102</v>
      </c>
      <c r="DI151" s="547" t="s">
        <v>102</v>
      </c>
      <c r="DJ151" s="547" t="s">
        <v>102</v>
      </c>
      <c r="DK151" s="547" t="s">
        <v>102</v>
      </c>
      <c r="DL151" s="547" t="s">
        <v>102</v>
      </c>
      <c r="DM151" s="547" t="s">
        <v>102</v>
      </c>
      <c r="DN151" s="547" t="s">
        <v>102</v>
      </c>
      <c r="DO151" s="547" t="s">
        <v>102</v>
      </c>
      <c r="DP151" s="547" t="s">
        <v>102</v>
      </c>
      <c r="DQ151" s="547" t="s">
        <v>102</v>
      </c>
      <c r="DR151" s="547" t="s">
        <v>102</v>
      </c>
      <c r="DS151" s="547" t="s">
        <v>102</v>
      </c>
      <c r="DT151" s="547" t="s">
        <v>102</v>
      </c>
      <c r="DU151" s="547" t="s">
        <v>102</v>
      </c>
      <c r="DV151" s="547" t="s">
        <v>102</v>
      </c>
      <c r="DW151" s="547" t="s">
        <v>102</v>
      </c>
      <c r="DX151" s="547" t="s">
        <v>102</v>
      </c>
      <c r="DY151" s="547" t="s">
        <v>102</v>
      </c>
      <c r="DZ151" s="547" t="s">
        <v>102</v>
      </c>
      <c r="EA151" s="547" t="s">
        <v>102</v>
      </c>
      <c r="EB151" s="547" t="s">
        <v>102</v>
      </c>
      <c r="EC151" s="547" t="s">
        <v>102</v>
      </c>
      <c r="ED151" s="547" t="s">
        <v>102</v>
      </c>
      <c r="EE151" s="547" t="s">
        <v>102</v>
      </c>
      <c r="EF151" s="547" t="s">
        <v>102</v>
      </c>
      <c r="EG151" s="547" t="s">
        <v>102</v>
      </c>
      <c r="EH151" s="547" t="s">
        <v>102</v>
      </c>
      <c r="EI151" s="547" t="s">
        <v>102</v>
      </c>
      <c r="EJ151" s="547" t="s">
        <v>102</v>
      </c>
      <c r="EK151" s="547" t="s">
        <v>102</v>
      </c>
      <c r="EL151" s="547" t="s">
        <v>102</v>
      </c>
      <c r="EM151" s="547" t="s">
        <v>102</v>
      </c>
      <c r="EN151" s="547" t="s">
        <v>102</v>
      </c>
      <c r="EO151" s="547" t="s">
        <v>102</v>
      </c>
      <c r="EP151" s="547" t="s">
        <v>102</v>
      </c>
      <c r="EQ151" s="547" t="s">
        <v>102</v>
      </c>
      <c r="ER151" s="547" t="s">
        <v>102</v>
      </c>
      <c r="ES151" s="547" t="s">
        <v>102</v>
      </c>
      <c r="ET151" s="547" t="s">
        <v>102</v>
      </c>
      <c r="EU151" s="547" t="s">
        <v>102</v>
      </c>
      <c r="EV151" s="547" t="s">
        <v>102</v>
      </c>
      <c r="EW151" s="547" t="s">
        <v>102</v>
      </c>
      <c r="EX151" s="547" t="s">
        <v>102</v>
      </c>
      <c r="EY151" s="547" t="s">
        <v>102</v>
      </c>
      <c r="EZ151" s="547" t="s">
        <v>102</v>
      </c>
      <c r="FA151" s="547" t="s">
        <v>102</v>
      </c>
      <c r="FB151" s="547" t="s">
        <v>102</v>
      </c>
      <c r="FC151" s="547" t="s">
        <v>102</v>
      </c>
      <c r="FD151" s="547" t="s">
        <v>102</v>
      </c>
      <c r="FE151" s="547" t="s">
        <v>102</v>
      </c>
      <c r="FF151" s="547" t="s">
        <v>102</v>
      </c>
      <c r="FG151" s="547" t="s">
        <v>102</v>
      </c>
      <c r="FH151" s="547" t="s">
        <v>102</v>
      </c>
      <c r="FI151" s="547" t="s">
        <v>102</v>
      </c>
      <c r="FJ151" s="547" t="s">
        <v>102</v>
      </c>
      <c r="FK151" s="547" t="s">
        <v>102</v>
      </c>
      <c r="FL151" s="547" t="s">
        <v>102</v>
      </c>
      <c r="FM151" s="547" t="s">
        <v>102</v>
      </c>
      <c r="FN151" s="547" t="s">
        <v>102</v>
      </c>
      <c r="FO151" s="547" t="s">
        <v>102</v>
      </c>
      <c r="FP151" s="547" t="s">
        <v>102</v>
      </c>
      <c r="FQ151" s="547" t="s">
        <v>102</v>
      </c>
      <c r="FR151" s="547" t="s">
        <v>102</v>
      </c>
      <c r="FS151" s="547" t="s">
        <v>102</v>
      </c>
      <c r="FT151" s="547" t="s">
        <v>102</v>
      </c>
      <c r="FU151" s="547" t="s">
        <v>102</v>
      </c>
      <c r="FV151" s="547" t="s">
        <v>102</v>
      </c>
    </row>
    <row r="152" spans="1:178" hidden="1" x14ac:dyDescent="0.15">
      <c r="A152" s="547">
        <v>3935907</v>
      </c>
      <c r="B152" s="547" t="s">
        <v>3743</v>
      </c>
      <c r="C152" s="547" t="s">
        <v>22077</v>
      </c>
      <c r="D152" s="547" t="s">
        <v>22078</v>
      </c>
      <c r="E152" s="547" t="s">
        <v>22079</v>
      </c>
      <c r="F152" s="547" t="s">
        <v>22080</v>
      </c>
      <c r="G152" s="547">
        <v>0</v>
      </c>
      <c r="H152" s="547">
        <v>0</v>
      </c>
      <c r="I152" s="547">
        <v>0</v>
      </c>
      <c r="J152" s="547">
        <v>0</v>
      </c>
      <c r="K152" s="547">
        <v>0</v>
      </c>
      <c r="L152" s="547">
        <v>0</v>
      </c>
      <c r="M152" s="547">
        <v>0</v>
      </c>
      <c r="N152" s="547">
        <v>0</v>
      </c>
      <c r="O152" s="547">
        <v>0</v>
      </c>
      <c r="P152" s="547">
        <v>0</v>
      </c>
      <c r="Q152" s="547">
        <v>0</v>
      </c>
      <c r="R152" s="547">
        <v>0</v>
      </c>
      <c r="S152" s="547">
        <v>0</v>
      </c>
      <c r="T152" s="547">
        <v>0</v>
      </c>
      <c r="U152" s="547">
        <v>0</v>
      </c>
      <c r="V152" s="547">
        <v>0</v>
      </c>
      <c r="W152" s="547">
        <v>0</v>
      </c>
      <c r="X152" s="547">
        <v>0</v>
      </c>
      <c r="Y152" s="547">
        <v>0</v>
      </c>
      <c r="Z152" s="547">
        <v>0</v>
      </c>
      <c r="AA152" s="547">
        <v>0</v>
      </c>
      <c r="AB152" s="547">
        <v>0</v>
      </c>
      <c r="AC152" s="547">
        <v>0</v>
      </c>
      <c r="AD152" s="547">
        <v>0</v>
      </c>
      <c r="AE152" s="547">
        <v>0</v>
      </c>
      <c r="AF152" s="547">
        <v>0</v>
      </c>
      <c r="AG152" s="547">
        <v>0</v>
      </c>
      <c r="AH152" s="547">
        <v>0</v>
      </c>
      <c r="AI152" s="547">
        <v>0</v>
      </c>
      <c r="AJ152" s="547">
        <v>0</v>
      </c>
      <c r="AK152" s="547">
        <v>0</v>
      </c>
      <c r="AL152" s="547">
        <v>0</v>
      </c>
      <c r="AM152" s="547">
        <v>0</v>
      </c>
      <c r="AN152" s="547">
        <v>0</v>
      </c>
      <c r="AO152" s="547">
        <v>0</v>
      </c>
      <c r="AP152" s="547">
        <v>0</v>
      </c>
      <c r="AQ152" s="547">
        <v>0</v>
      </c>
      <c r="AR152" s="547">
        <v>0</v>
      </c>
      <c r="AS152" s="547">
        <v>0</v>
      </c>
      <c r="AT152" s="547">
        <v>0</v>
      </c>
      <c r="AU152" s="547">
        <v>0</v>
      </c>
      <c r="AV152" s="547">
        <v>0</v>
      </c>
      <c r="AW152" s="547">
        <v>0</v>
      </c>
      <c r="AX152" s="547">
        <v>0</v>
      </c>
      <c r="AY152" s="547">
        <v>0</v>
      </c>
      <c r="AZ152" s="547">
        <v>0</v>
      </c>
      <c r="BA152" s="547">
        <v>0</v>
      </c>
      <c r="BB152" s="547">
        <v>0</v>
      </c>
      <c r="BC152" s="547">
        <v>0</v>
      </c>
      <c r="BD152" s="547">
        <v>0</v>
      </c>
      <c r="BE152" s="547">
        <v>0</v>
      </c>
      <c r="BF152" s="547">
        <v>0</v>
      </c>
      <c r="BG152" s="547">
        <v>0</v>
      </c>
      <c r="BH152" s="547">
        <v>0</v>
      </c>
      <c r="BI152" s="547">
        <v>0</v>
      </c>
      <c r="BJ152" s="547">
        <v>0</v>
      </c>
      <c r="BK152" s="547">
        <v>0</v>
      </c>
      <c r="BL152" s="547">
        <v>0</v>
      </c>
      <c r="BM152" s="547">
        <v>0</v>
      </c>
      <c r="BN152" s="547">
        <v>0</v>
      </c>
      <c r="BO152" s="547">
        <v>0</v>
      </c>
      <c r="BP152" s="547">
        <v>0</v>
      </c>
      <c r="BQ152" s="547">
        <v>0</v>
      </c>
      <c r="BR152" s="547">
        <v>0</v>
      </c>
      <c r="BS152" s="547">
        <v>0</v>
      </c>
      <c r="BT152" s="547">
        <v>0</v>
      </c>
      <c r="BU152" s="547">
        <v>0</v>
      </c>
      <c r="BV152" s="547">
        <v>0</v>
      </c>
      <c r="BW152" s="547">
        <v>0</v>
      </c>
      <c r="BX152" s="547">
        <v>0</v>
      </c>
      <c r="BY152" s="547">
        <v>0</v>
      </c>
      <c r="BZ152" s="547">
        <v>0</v>
      </c>
      <c r="CA152" s="547">
        <v>0</v>
      </c>
      <c r="CB152" s="547">
        <v>0</v>
      </c>
      <c r="CC152" s="547">
        <v>0</v>
      </c>
      <c r="CD152" s="547">
        <v>0</v>
      </c>
      <c r="CE152" s="547">
        <v>0</v>
      </c>
      <c r="CF152" s="547">
        <v>0</v>
      </c>
      <c r="CG152" s="547">
        <v>0</v>
      </c>
      <c r="CH152" s="547">
        <v>0</v>
      </c>
      <c r="CI152" s="547">
        <v>0</v>
      </c>
      <c r="CJ152" s="547">
        <v>0</v>
      </c>
      <c r="CK152" s="547">
        <v>0</v>
      </c>
      <c r="CL152" s="547">
        <v>0</v>
      </c>
      <c r="CM152" s="547">
        <v>0</v>
      </c>
      <c r="CN152" s="547">
        <v>0</v>
      </c>
      <c r="CO152" s="547">
        <v>0</v>
      </c>
      <c r="CP152" s="547">
        <v>0</v>
      </c>
      <c r="CQ152" s="547">
        <v>0</v>
      </c>
      <c r="CR152" s="547">
        <v>0</v>
      </c>
      <c r="CS152" s="547">
        <v>0</v>
      </c>
      <c r="CT152" s="547">
        <v>0</v>
      </c>
      <c r="CU152" s="547">
        <v>0</v>
      </c>
      <c r="CV152" s="547">
        <v>0</v>
      </c>
      <c r="CW152" s="547">
        <v>0</v>
      </c>
      <c r="CX152" s="547">
        <v>0</v>
      </c>
      <c r="CY152" s="547">
        <v>0</v>
      </c>
      <c r="CZ152" s="547">
        <v>0</v>
      </c>
      <c r="DA152" s="547">
        <v>0</v>
      </c>
      <c r="DB152" s="547">
        <v>0</v>
      </c>
      <c r="DC152" s="547">
        <v>0</v>
      </c>
      <c r="DD152" s="547">
        <v>0</v>
      </c>
      <c r="DE152" s="547">
        <v>0</v>
      </c>
      <c r="DF152" s="547">
        <v>0</v>
      </c>
      <c r="DG152" s="547">
        <v>0</v>
      </c>
      <c r="DH152" s="547">
        <v>0</v>
      </c>
      <c r="DI152" s="547">
        <v>0</v>
      </c>
      <c r="DJ152" s="547">
        <v>0</v>
      </c>
      <c r="DK152" s="547">
        <v>0</v>
      </c>
      <c r="DL152" s="547">
        <v>0</v>
      </c>
      <c r="DM152" s="547">
        <v>0</v>
      </c>
      <c r="DN152" s="547">
        <v>0</v>
      </c>
      <c r="DO152" s="547">
        <v>0</v>
      </c>
      <c r="DP152" s="547">
        <v>0</v>
      </c>
      <c r="DQ152" s="547">
        <v>0</v>
      </c>
      <c r="DR152" s="547">
        <v>0</v>
      </c>
      <c r="DS152" s="547">
        <v>0</v>
      </c>
      <c r="DT152" s="547">
        <v>0</v>
      </c>
      <c r="DU152" s="547">
        <v>0</v>
      </c>
      <c r="DV152" s="547">
        <v>0</v>
      </c>
      <c r="DW152" s="547">
        <v>0</v>
      </c>
      <c r="DX152" s="547">
        <v>0</v>
      </c>
      <c r="DY152" s="547">
        <v>0</v>
      </c>
      <c r="DZ152" s="547">
        <v>0</v>
      </c>
      <c r="EA152" s="547">
        <v>0</v>
      </c>
      <c r="EB152" s="547">
        <v>0</v>
      </c>
      <c r="EC152" s="547">
        <v>0</v>
      </c>
      <c r="ED152" s="547">
        <v>0</v>
      </c>
      <c r="EE152" s="547">
        <v>0</v>
      </c>
      <c r="EF152" s="547">
        <v>0</v>
      </c>
      <c r="EG152" s="547">
        <v>0</v>
      </c>
      <c r="EH152" s="547">
        <v>0</v>
      </c>
      <c r="EI152" s="547">
        <v>0</v>
      </c>
      <c r="EJ152" s="547">
        <v>0</v>
      </c>
      <c r="EK152" s="547">
        <v>0</v>
      </c>
      <c r="EL152" s="547">
        <v>0</v>
      </c>
      <c r="EM152" s="547">
        <v>0</v>
      </c>
      <c r="EN152" s="547">
        <v>0</v>
      </c>
      <c r="EO152" s="547">
        <v>0</v>
      </c>
      <c r="EP152" s="547">
        <v>0</v>
      </c>
      <c r="EQ152" s="547">
        <v>0</v>
      </c>
      <c r="ER152" s="547">
        <v>0</v>
      </c>
      <c r="ES152" s="547">
        <v>0</v>
      </c>
      <c r="ET152" s="547">
        <v>0</v>
      </c>
      <c r="EU152" s="547">
        <v>0</v>
      </c>
      <c r="EV152" s="547">
        <v>0</v>
      </c>
      <c r="EW152" s="547">
        <v>0</v>
      </c>
      <c r="EX152" s="547">
        <v>0</v>
      </c>
      <c r="EY152" s="547">
        <v>0</v>
      </c>
      <c r="EZ152" s="547">
        <v>0</v>
      </c>
      <c r="FA152" s="547">
        <v>0</v>
      </c>
      <c r="FB152" s="547">
        <v>0</v>
      </c>
      <c r="FC152" s="547">
        <v>0</v>
      </c>
      <c r="FD152" s="547">
        <v>0</v>
      </c>
      <c r="FE152" s="547">
        <v>0</v>
      </c>
      <c r="FF152" s="547">
        <v>0</v>
      </c>
      <c r="FG152" s="547">
        <v>0</v>
      </c>
      <c r="FH152" s="547">
        <v>0</v>
      </c>
      <c r="FI152" s="547">
        <v>0</v>
      </c>
      <c r="FJ152" s="547">
        <v>0</v>
      </c>
      <c r="FK152" s="547">
        <v>0</v>
      </c>
      <c r="FL152" s="547">
        <v>0</v>
      </c>
      <c r="FM152" s="547">
        <v>0</v>
      </c>
      <c r="FN152" s="547">
        <v>0</v>
      </c>
      <c r="FO152" s="547">
        <v>0</v>
      </c>
      <c r="FP152" s="547">
        <v>0</v>
      </c>
      <c r="FQ152" s="547">
        <v>0</v>
      </c>
      <c r="FR152" s="547">
        <v>0</v>
      </c>
      <c r="FS152" s="547">
        <v>0</v>
      </c>
      <c r="FT152" s="547">
        <v>0</v>
      </c>
      <c r="FU152" s="547">
        <v>0</v>
      </c>
      <c r="FV152" s="547">
        <v>0</v>
      </c>
    </row>
    <row r="153" spans="1:178" hidden="1" x14ac:dyDescent="0.15">
      <c r="A153" s="547">
        <v>3929006</v>
      </c>
      <c r="B153" s="547" t="s">
        <v>102</v>
      </c>
      <c r="C153" s="547" t="s">
        <v>102</v>
      </c>
      <c r="D153" s="547" t="s">
        <v>102</v>
      </c>
      <c r="E153" s="547" t="s">
        <v>102</v>
      </c>
      <c r="F153" s="547" t="s">
        <v>102</v>
      </c>
      <c r="G153" s="547" t="s">
        <v>102</v>
      </c>
      <c r="H153" s="547" t="s">
        <v>102</v>
      </c>
      <c r="I153" s="547" t="s">
        <v>102</v>
      </c>
      <c r="J153" s="547" t="s">
        <v>102</v>
      </c>
      <c r="K153" s="547" t="s">
        <v>102</v>
      </c>
      <c r="L153" s="547" t="s">
        <v>102</v>
      </c>
      <c r="M153" s="547" t="s">
        <v>102</v>
      </c>
      <c r="N153" s="547" t="s">
        <v>102</v>
      </c>
      <c r="O153" s="547" t="s">
        <v>102</v>
      </c>
      <c r="P153" s="547" t="s">
        <v>102</v>
      </c>
      <c r="Q153" s="547" t="s">
        <v>102</v>
      </c>
      <c r="R153" s="547" t="s">
        <v>102</v>
      </c>
      <c r="S153" s="547" t="s">
        <v>102</v>
      </c>
      <c r="T153" s="547" t="s">
        <v>102</v>
      </c>
      <c r="U153" s="547" t="s">
        <v>102</v>
      </c>
      <c r="V153" s="547" t="s">
        <v>102</v>
      </c>
      <c r="W153" s="547" t="s">
        <v>102</v>
      </c>
      <c r="X153" s="547" t="s">
        <v>102</v>
      </c>
      <c r="Y153" s="547" t="s">
        <v>102</v>
      </c>
      <c r="Z153" s="547" t="s">
        <v>102</v>
      </c>
      <c r="AA153" s="547" t="s">
        <v>102</v>
      </c>
      <c r="AB153" s="547" t="s">
        <v>102</v>
      </c>
      <c r="AC153" s="547" t="s">
        <v>102</v>
      </c>
      <c r="AD153" s="547" t="s">
        <v>102</v>
      </c>
      <c r="AE153" s="547" t="s">
        <v>102</v>
      </c>
      <c r="AF153" s="547" t="s">
        <v>102</v>
      </c>
      <c r="AG153" s="547" t="s">
        <v>102</v>
      </c>
      <c r="AH153" s="547" t="s">
        <v>102</v>
      </c>
      <c r="AI153" s="547" t="s">
        <v>102</v>
      </c>
      <c r="AJ153" s="547" t="s">
        <v>102</v>
      </c>
      <c r="AK153" s="547" t="s">
        <v>102</v>
      </c>
      <c r="AL153" s="547" t="s">
        <v>102</v>
      </c>
      <c r="AM153" s="547" t="s">
        <v>102</v>
      </c>
      <c r="AN153" s="547" t="s">
        <v>102</v>
      </c>
      <c r="AO153" s="547" t="s">
        <v>102</v>
      </c>
      <c r="AP153" s="547" t="s">
        <v>102</v>
      </c>
      <c r="AQ153" s="547" t="s">
        <v>102</v>
      </c>
      <c r="AR153" s="547" t="s">
        <v>102</v>
      </c>
      <c r="AS153" s="547" t="s">
        <v>102</v>
      </c>
      <c r="AT153" s="547" t="s">
        <v>102</v>
      </c>
      <c r="AU153" s="547" t="s">
        <v>102</v>
      </c>
      <c r="AV153" s="547" t="s">
        <v>102</v>
      </c>
      <c r="AW153" s="547" t="s">
        <v>102</v>
      </c>
      <c r="AX153" s="547" t="s">
        <v>102</v>
      </c>
      <c r="AY153" s="547" t="s">
        <v>102</v>
      </c>
      <c r="AZ153" s="547" t="s">
        <v>102</v>
      </c>
      <c r="BA153" s="547" t="s">
        <v>102</v>
      </c>
      <c r="BB153" s="547" t="s">
        <v>102</v>
      </c>
      <c r="BC153" s="547" t="s">
        <v>102</v>
      </c>
      <c r="BD153" s="547" t="s">
        <v>102</v>
      </c>
      <c r="BE153" s="547" t="s">
        <v>102</v>
      </c>
      <c r="BF153" s="547" t="s">
        <v>102</v>
      </c>
      <c r="BG153" s="547" t="s">
        <v>102</v>
      </c>
      <c r="BH153" s="547" t="s">
        <v>102</v>
      </c>
      <c r="BI153" s="547" t="s">
        <v>102</v>
      </c>
      <c r="BJ153" s="547" t="s">
        <v>102</v>
      </c>
      <c r="BK153" s="547" t="s">
        <v>102</v>
      </c>
      <c r="BL153" s="547" t="s">
        <v>102</v>
      </c>
      <c r="BM153" s="547" t="s">
        <v>102</v>
      </c>
      <c r="BN153" s="547" t="s">
        <v>102</v>
      </c>
      <c r="BO153" s="547" t="s">
        <v>102</v>
      </c>
      <c r="BP153" s="547" t="s">
        <v>102</v>
      </c>
      <c r="BQ153" s="547" t="s">
        <v>102</v>
      </c>
      <c r="BR153" s="547" t="s">
        <v>102</v>
      </c>
      <c r="BS153" s="547" t="s">
        <v>102</v>
      </c>
      <c r="BT153" s="547" t="s">
        <v>102</v>
      </c>
      <c r="BU153" s="547" t="s">
        <v>102</v>
      </c>
      <c r="BV153" s="547" t="s">
        <v>102</v>
      </c>
      <c r="BW153" s="547" t="s">
        <v>102</v>
      </c>
      <c r="BX153" s="547" t="s">
        <v>102</v>
      </c>
      <c r="BY153" s="547" t="s">
        <v>102</v>
      </c>
      <c r="BZ153" s="547" t="s">
        <v>102</v>
      </c>
      <c r="CA153" s="547" t="s">
        <v>102</v>
      </c>
      <c r="CB153" s="547" t="s">
        <v>102</v>
      </c>
      <c r="CC153" s="547" t="s">
        <v>102</v>
      </c>
      <c r="CD153" s="547" t="s">
        <v>102</v>
      </c>
      <c r="CE153" s="547" t="s">
        <v>102</v>
      </c>
      <c r="CF153" s="547" t="s">
        <v>102</v>
      </c>
      <c r="CG153" s="547" t="s">
        <v>102</v>
      </c>
      <c r="CH153" s="547" t="s">
        <v>102</v>
      </c>
      <c r="CI153" s="547" t="s">
        <v>102</v>
      </c>
      <c r="CJ153" s="547" t="s">
        <v>102</v>
      </c>
      <c r="CK153" s="547" t="s">
        <v>102</v>
      </c>
      <c r="CL153" s="547" t="s">
        <v>102</v>
      </c>
      <c r="CM153" s="547" t="s">
        <v>102</v>
      </c>
      <c r="CN153" s="547" t="s">
        <v>102</v>
      </c>
      <c r="CO153" s="547" t="s">
        <v>102</v>
      </c>
      <c r="CP153" s="547" t="s">
        <v>102</v>
      </c>
      <c r="CQ153" s="547" t="s">
        <v>102</v>
      </c>
      <c r="CR153" s="547" t="s">
        <v>102</v>
      </c>
      <c r="CS153" s="547" t="s">
        <v>102</v>
      </c>
      <c r="CT153" s="547" t="s">
        <v>102</v>
      </c>
      <c r="CU153" s="547" t="s">
        <v>102</v>
      </c>
      <c r="CV153" s="547" t="s">
        <v>102</v>
      </c>
      <c r="CW153" s="547" t="s">
        <v>102</v>
      </c>
      <c r="CX153" s="547" t="s">
        <v>102</v>
      </c>
      <c r="CY153" s="547" t="s">
        <v>102</v>
      </c>
      <c r="CZ153" s="547" t="s">
        <v>102</v>
      </c>
      <c r="DA153" s="547" t="s">
        <v>102</v>
      </c>
      <c r="DB153" s="547" t="s">
        <v>102</v>
      </c>
      <c r="DC153" s="547" t="s">
        <v>102</v>
      </c>
      <c r="DD153" s="547" t="s">
        <v>102</v>
      </c>
      <c r="DE153" s="547" t="s">
        <v>102</v>
      </c>
      <c r="DF153" s="547" t="s">
        <v>102</v>
      </c>
      <c r="DG153" s="547" t="s">
        <v>102</v>
      </c>
      <c r="DH153" s="547" t="s">
        <v>102</v>
      </c>
      <c r="DI153" s="547" t="s">
        <v>102</v>
      </c>
      <c r="DJ153" s="547" t="s">
        <v>102</v>
      </c>
      <c r="DK153" s="547" t="s">
        <v>102</v>
      </c>
      <c r="DL153" s="547" t="s">
        <v>102</v>
      </c>
      <c r="DM153" s="547" t="s">
        <v>102</v>
      </c>
      <c r="DN153" s="547" t="s">
        <v>102</v>
      </c>
      <c r="DO153" s="547" t="s">
        <v>102</v>
      </c>
      <c r="DP153" s="547" t="s">
        <v>102</v>
      </c>
      <c r="DQ153" s="547" t="s">
        <v>102</v>
      </c>
      <c r="DR153" s="547" t="s">
        <v>102</v>
      </c>
      <c r="DS153" s="547" t="s">
        <v>102</v>
      </c>
      <c r="DT153" s="547" t="s">
        <v>102</v>
      </c>
      <c r="DU153" s="547" t="s">
        <v>102</v>
      </c>
      <c r="DV153" s="547" t="s">
        <v>102</v>
      </c>
      <c r="DW153" s="547" t="s">
        <v>102</v>
      </c>
      <c r="DX153" s="547" t="s">
        <v>102</v>
      </c>
      <c r="DY153" s="547" t="s">
        <v>102</v>
      </c>
      <c r="DZ153" s="547" t="s">
        <v>102</v>
      </c>
      <c r="EA153" s="547" t="s">
        <v>102</v>
      </c>
      <c r="EB153" s="547" t="s">
        <v>102</v>
      </c>
      <c r="EC153" s="547" t="s">
        <v>102</v>
      </c>
      <c r="ED153" s="547" t="s">
        <v>102</v>
      </c>
      <c r="EE153" s="547" t="s">
        <v>102</v>
      </c>
      <c r="EF153" s="547" t="s">
        <v>102</v>
      </c>
      <c r="EG153" s="547" t="s">
        <v>102</v>
      </c>
      <c r="EH153" s="547" t="s">
        <v>102</v>
      </c>
      <c r="EI153" s="547" t="s">
        <v>102</v>
      </c>
      <c r="EJ153" s="547" t="s">
        <v>102</v>
      </c>
      <c r="EK153" s="547" t="s">
        <v>102</v>
      </c>
      <c r="EL153" s="547" t="s">
        <v>102</v>
      </c>
      <c r="EM153" s="547" t="s">
        <v>102</v>
      </c>
      <c r="EN153" s="547" t="s">
        <v>102</v>
      </c>
      <c r="EO153" s="547" t="s">
        <v>102</v>
      </c>
      <c r="EP153" s="547" t="s">
        <v>102</v>
      </c>
      <c r="EQ153" s="547" t="s">
        <v>102</v>
      </c>
      <c r="ER153" s="547" t="s">
        <v>102</v>
      </c>
      <c r="ES153" s="547" t="s">
        <v>102</v>
      </c>
      <c r="ET153" s="547" t="s">
        <v>102</v>
      </c>
      <c r="EU153" s="547" t="s">
        <v>102</v>
      </c>
      <c r="EV153" s="547" t="s">
        <v>102</v>
      </c>
      <c r="EW153" s="547" t="s">
        <v>102</v>
      </c>
      <c r="EX153" s="547" t="s">
        <v>102</v>
      </c>
      <c r="EY153" s="547" t="s">
        <v>102</v>
      </c>
      <c r="EZ153" s="547" t="s">
        <v>102</v>
      </c>
      <c r="FA153" s="547" t="s">
        <v>102</v>
      </c>
      <c r="FB153" s="547" t="s">
        <v>102</v>
      </c>
      <c r="FC153" s="547" t="s">
        <v>102</v>
      </c>
      <c r="FD153" s="547" t="s">
        <v>102</v>
      </c>
      <c r="FE153" s="547" t="s">
        <v>102</v>
      </c>
      <c r="FF153" s="547" t="s">
        <v>102</v>
      </c>
      <c r="FG153" s="547" t="s">
        <v>102</v>
      </c>
      <c r="FH153" s="547" t="s">
        <v>102</v>
      </c>
      <c r="FI153" s="547" t="s">
        <v>102</v>
      </c>
      <c r="FJ153" s="547" t="s">
        <v>102</v>
      </c>
      <c r="FK153" s="547" t="s">
        <v>102</v>
      </c>
      <c r="FL153" s="547" t="s">
        <v>102</v>
      </c>
      <c r="FM153" s="547" t="s">
        <v>102</v>
      </c>
      <c r="FN153" s="547" t="s">
        <v>102</v>
      </c>
      <c r="FO153" s="547" t="s">
        <v>102</v>
      </c>
      <c r="FP153" s="547" t="s">
        <v>102</v>
      </c>
      <c r="FQ153" s="547" t="s">
        <v>102</v>
      </c>
      <c r="FR153" s="547" t="s">
        <v>102</v>
      </c>
      <c r="FS153" s="547" t="s">
        <v>102</v>
      </c>
      <c r="FT153" s="547" t="s">
        <v>102</v>
      </c>
      <c r="FU153" s="547" t="s">
        <v>102</v>
      </c>
      <c r="FV153" s="547" t="s">
        <v>102</v>
      </c>
    </row>
    <row r="154" spans="1:178" hidden="1" x14ac:dyDescent="0.15">
      <c r="A154" s="547">
        <v>3906218</v>
      </c>
      <c r="B154" s="547" t="s">
        <v>102</v>
      </c>
      <c r="C154" s="547" t="s">
        <v>102</v>
      </c>
      <c r="D154" s="547" t="s">
        <v>102</v>
      </c>
      <c r="E154" s="547" t="s">
        <v>102</v>
      </c>
      <c r="F154" s="547" t="s">
        <v>102</v>
      </c>
      <c r="G154" s="547" t="s">
        <v>102</v>
      </c>
      <c r="H154" s="547" t="s">
        <v>102</v>
      </c>
      <c r="I154" s="547" t="s">
        <v>102</v>
      </c>
      <c r="J154" s="547" t="s">
        <v>102</v>
      </c>
      <c r="K154" s="547" t="s">
        <v>102</v>
      </c>
      <c r="L154" s="547" t="s">
        <v>102</v>
      </c>
      <c r="M154" s="547" t="s">
        <v>102</v>
      </c>
      <c r="N154" s="547" t="s">
        <v>102</v>
      </c>
      <c r="O154" s="547" t="s">
        <v>102</v>
      </c>
      <c r="P154" s="547" t="s">
        <v>102</v>
      </c>
      <c r="Q154" s="547" t="s">
        <v>102</v>
      </c>
      <c r="R154" s="547" t="s">
        <v>102</v>
      </c>
      <c r="S154" s="547" t="s">
        <v>102</v>
      </c>
      <c r="T154" s="547" t="s">
        <v>102</v>
      </c>
      <c r="U154" s="547" t="s">
        <v>102</v>
      </c>
      <c r="V154" s="547" t="s">
        <v>102</v>
      </c>
      <c r="W154" s="547" t="s">
        <v>102</v>
      </c>
      <c r="X154" s="547" t="s">
        <v>102</v>
      </c>
      <c r="Y154" s="547" t="s">
        <v>102</v>
      </c>
      <c r="Z154" s="547" t="s">
        <v>102</v>
      </c>
      <c r="AA154" s="547" t="s">
        <v>102</v>
      </c>
      <c r="AB154" s="547" t="s">
        <v>102</v>
      </c>
      <c r="AC154" s="547" t="s">
        <v>102</v>
      </c>
      <c r="AD154" s="547" t="s">
        <v>102</v>
      </c>
      <c r="AE154" s="547" t="s">
        <v>102</v>
      </c>
      <c r="AF154" s="547" t="s">
        <v>102</v>
      </c>
      <c r="AG154" s="547" t="s">
        <v>102</v>
      </c>
      <c r="AH154" s="547" t="s">
        <v>102</v>
      </c>
      <c r="AI154" s="547" t="s">
        <v>102</v>
      </c>
      <c r="AJ154" s="547" t="s">
        <v>102</v>
      </c>
      <c r="AK154" s="547" t="s">
        <v>102</v>
      </c>
      <c r="AL154" s="547" t="s">
        <v>102</v>
      </c>
      <c r="AM154" s="547" t="s">
        <v>102</v>
      </c>
      <c r="AN154" s="547" t="s">
        <v>102</v>
      </c>
      <c r="AO154" s="547" t="s">
        <v>102</v>
      </c>
      <c r="AP154" s="547" t="s">
        <v>102</v>
      </c>
      <c r="AQ154" s="547" t="s">
        <v>102</v>
      </c>
      <c r="AR154" s="547" t="s">
        <v>102</v>
      </c>
      <c r="AS154" s="547" t="s">
        <v>102</v>
      </c>
      <c r="AT154" s="547" t="s">
        <v>102</v>
      </c>
      <c r="AU154" s="547" t="s">
        <v>102</v>
      </c>
      <c r="AV154" s="547" t="s">
        <v>102</v>
      </c>
      <c r="AW154" s="547" t="s">
        <v>102</v>
      </c>
      <c r="AX154" s="547" t="s">
        <v>102</v>
      </c>
      <c r="AY154" s="547" t="s">
        <v>102</v>
      </c>
      <c r="AZ154" s="547" t="s">
        <v>102</v>
      </c>
      <c r="BA154" s="547" t="s">
        <v>102</v>
      </c>
      <c r="BB154" s="547" t="s">
        <v>102</v>
      </c>
      <c r="BC154" s="547" t="s">
        <v>102</v>
      </c>
      <c r="BD154" s="547" t="s">
        <v>102</v>
      </c>
      <c r="BE154" s="547" t="s">
        <v>102</v>
      </c>
      <c r="BF154" s="547" t="s">
        <v>102</v>
      </c>
      <c r="BG154" s="547" t="s">
        <v>102</v>
      </c>
      <c r="BH154" s="547" t="s">
        <v>102</v>
      </c>
      <c r="BI154" s="547" t="s">
        <v>102</v>
      </c>
      <c r="BJ154" s="547" t="s">
        <v>102</v>
      </c>
      <c r="BK154" s="547" t="s">
        <v>102</v>
      </c>
      <c r="BL154" s="547" t="s">
        <v>102</v>
      </c>
      <c r="BM154" s="547" t="s">
        <v>102</v>
      </c>
      <c r="BN154" s="547" t="s">
        <v>102</v>
      </c>
      <c r="BO154" s="547" t="s">
        <v>102</v>
      </c>
      <c r="BP154" s="547" t="s">
        <v>102</v>
      </c>
      <c r="BQ154" s="547" t="s">
        <v>102</v>
      </c>
      <c r="BR154" s="547" t="s">
        <v>102</v>
      </c>
      <c r="BS154" s="547" t="s">
        <v>102</v>
      </c>
      <c r="BT154" s="547" t="s">
        <v>102</v>
      </c>
      <c r="BU154" s="547" t="s">
        <v>102</v>
      </c>
      <c r="BV154" s="547" t="s">
        <v>102</v>
      </c>
      <c r="BW154" s="547" t="s">
        <v>102</v>
      </c>
      <c r="BX154" s="547" t="s">
        <v>102</v>
      </c>
      <c r="BY154" s="547" t="s">
        <v>102</v>
      </c>
      <c r="BZ154" s="547" t="s">
        <v>102</v>
      </c>
      <c r="CA154" s="547" t="s">
        <v>102</v>
      </c>
      <c r="CB154" s="547" t="s">
        <v>102</v>
      </c>
      <c r="CC154" s="547" t="s">
        <v>102</v>
      </c>
      <c r="CD154" s="547" t="s">
        <v>102</v>
      </c>
      <c r="CE154" s="547" t="s">
        <v>102</v>
      </c>
      <c r="CF154" s="547" t="s">
        <v>102</v>
      </c>
      <c r="CG154" s="547" t="s">
        <v>102</v>
      </c>
      <c r="CH154" s="547" t="s">
        <v>102</v>
      </c>
      <c r="CI154" s="547" t="s">
        <v>102</v>
      </c>
      <c r="CJ154" s="547" t="s">
        <v>102</v>
      </c>
      <c r="CK154" s="547" t="s">
        <v>102</v>
      </c>
      <c r="CL154" s="547" t="s">
        <v>102</v>
      </c>
      <c r="CM154" s="547" t="s">
        <v>102</v>
      </c>
      <c r="CN154" s="547" t="s">
        <v>102</v>
      </c>
      <c r="CO154" s="547" t="s">
        <v>102</v>
      </c>
      <c r="CP154" s="547" t="s">
        <v>102</v>
      </c>
      <c r="CQ154" s="547" t="s">
        <v>102</v>
      </c>
      <c r="CR154" s="547" t="s">
        <v>102</v>
      </c>
      <c r="CS154" s="547" t="s">
        <v>102</v>
      </c>
      <c r="CT154" s="547" t="s">
        <v>102</v>
      </c>
      <c r="CU154" s="547" t="s">
        <v>102</v>
      </c>
      <c r="CV154" s="547" t="s">
        <v>102</v>
      </c>
      <c r="CW154" s="547" t="s">
        <v>102</v>
      </c>
      <c r="CX154" s="547" t="s">
        <v>102</v>
      </c>
      <c r="CY154" s="547" t="s">
        <v>102</v>
      </c>
      <c r="CZ154" s="547" t="s">
        <v>102</v>
      </c>
      <c r="DA154" s="547" t="s">
        <v>102</v>
      </c>
      <c r="DB154" s="547" t="s">
        <v>102</v>
      </c>
      <c r="DC154" s="547" t="s">
        <v>102</v>
      </c>
      <c r="DD154" s="547" t="s">
        <v>102</v>
      </c>
      <c r="DE154" s="547" t="s">
        <v>102</v>
      </c>
      <c r="DF154" s="547" t="s">
        <v>102</v>
      </c>
      <c r="DG154" s="547" t="s">
        <v>102</v>
      </c>
      <c r="DH154" s="547" t="s">
        <v>102</v>
      </c>
      <c r="DI154" s="547" t="s">
        <v>102</v>
      </c>
      <c r="DJ154" s="547" t="s">
        <v>102</v>
      </c>
      <c r="DK154" s="547" t="s">
        <v>102</v>
      </c>
      <c r="DL154" s="547" t="s">
        <v>102</v>
      </c>
      <c r="DM154" s="547" t="s">
        <v>102</v>
      </c>
      <c r="DN154" s="547" t="s">
        <v>102</v>
      </c>
      <c r="DO154" s="547" t="s">
        <v>102</v>
      </c>
      <c r="DP154" s="547" t="s">
        <v>102</v>
      </c>
      <c r="DQ154" s="547" t="s">
        <v>102</v>
      </c>
      <c r="DR154" s="547" t="s">
        <v>102</v>
      </c>
      <c r="DS154" s="547" t="s">
        <v>102</v>
      </c>
      <c r="DT154" s="547" t="s">
        <v>102</v>
      </c>
      <c r="DU154" s="547" t="s">
        <v>102</v>
      </c>
      <c r="DV154" s="547" t="s">
        <v>102</v>
      </c>
      <c r="DW154" s="547" t="s">
        <v>102</v>
      </c>
      <c r="DX154" s="547" t="s">
        <v>102</v>
      </c>
      <c r="DY154" s="547" t="s">
        <v>102</v>
      </c>
      <c r="DZ154" s="547" t="s">
        <v>102</v>
      </c>
      <c r="EA154" s="547" t="s">
        <v>102</v>
      </c>
      <c r="EB154" s="547" t="s">
        <v>102</v>
      </c>
      <c r="EC154" s="547" t="s">
        <v>102</v>
      </c>
      <c r="ED154" s="547" t="s">
        <v>102</v>
      </c>
      <c r="EE154" s="547" t="s">
        <v>102</v>
      </c>
      <c r="EF154" s="547" t="s">
        <v>102</v>
      </c>
      <c r="EG154" s="547" t="s">
        <v>102</v>
      </c>
      <c r="EH154" s="547" t="s">
        <v>102</v>
      </c>
      <c r="EI154" s="547" t="s">
        <v>102</v>
      </c>
      <c r="EJ154" s="547" t="s">
        <v>102</v>
      </c>
      <c r="EK154" s="547" t="s">
        <v>102</v>
      </c>
      <c r="EL154" s="547" t="s">
        <v>102</v>
      </c>
      <c r="EM154" s="547" t="s">
        <v>102</v>
      </c>
      <c r="EN154" s="547" t="s">
        <v>102</v>
      </c>
      <c r="EO154" s="547" t="s">
        <v>102</v>
      </c>
      <c r="EP154" s="547" t="s">
        <v>102</v>
      </c>
      <c r="EQ154" s="547" t="s">
        <v>102</v>
      </c>
      <c r="ER154" s="547" t="s">
        <v>102</v>
      </c>
      <c r="ES154" s="547" t="s">
        <v>102</v>
      </c>
      <c r="ET154" s="547" t="s">
        <v>102</v>
      </c>
      <c r="EU154" s="547" t="s">
        <v>102</v>
      </c>
      <c r="EV154" s="547" t="s">
        <v>102</v>
      </c>
      <c r="EW154" s="547" t="s">
        <v>102</v>
      </c>
      <c r="EX154" s="547" t="s">
        <v>102</v>
      </c>
      <c r="EY154" s="547" t="s">
        <v>102</v>
      </c>
      <c r="EZ154" s="547" t="s">
        <v>102</v>
      </c>
      <c r="FA154" s="547" t="s">
        <v>102</v>
      </c>
      <c r="FB154" s="547" t="s">
        <v>102</v>
      </c>
      <c r="FC154" s="547" t="s">
        <v>102</v>
      </c>
      <c r="FD154" s="547" t="s">
        <v>102</v>
      </c>
      <c r="FE154" s="547" t="s">
        <v>102</v>
      </c>
      <c r="FF154" s="547" t="s">
        <v>102</v>
      </c>
      <c r="FG154" s="547" t="s">
        <v>102</v>
      </c>
      <c r="FH154" s="547" t="s">
        <v>102</v>
      </c>
      <c r="FI154" s="547" t="s">
        <v>102</v>
      </c>
      <c r="FJ154" s="547" t="s">
        <v>102</v>
      </c>
      <c r="FK154" s="547" t="s">
        <v>102</v>
      </c>
      <c r="FL154" s="547" t="s">
        <v>102</v>
      </c>
      <c r="FM154" s="547" t="s">
        <v>102</v>
      </c>
      <c r="FN154" s="547" t="s">
        <v>102</v>
      </c>
      <c r="FO154" s="547" t="s">
        <v>102</v>
      </c>
      <c r="FP154" s="547" t="s">
        <v>102</v>
      </c>
      <c r="FQ154" s="547" t="s">
        <v>102</v>
      </c>
      <c r="FR154" s="547" t="s">
        <v>102</v>
      </c>
      <c r="FS154" s="547" t="s">
        <v>102</v>
      </c>
      <c r="FT154" s="547" t="s">
        <v>102</v>
      </c>
      <c r="FU154" s="547" t="s">
        <v>102</v>
      </c>
      <c r="FV154" s="547" t="s">
        <v>102</v>
      </c>
    </row>
    <row r="155" spans="1:178" hidden="1" x14ac:dyDescent="0.15">
      <c r="A155" s="547">
        <v>3919005</v>
      </c>
      <c r="B155" s="547" t="s">
        <v>102</v>
      </c>
      <c r="C155" s="547" t="s">
        <v>102</v>
      </c>
      <c r="D155" s="547" t="s">
        <v>102</v>
      </c>
      <c r="E155" s="547" t="s">
        <v>102</v>
      </c>
      <c r="F155" s="547" t="s">
        <v>102</v>
      </c>
      <c r="G155" s="547" t="s">
        <v>102</v>
      </c>
      <c r="H155" s="547" t="s">
        <v>102</v>
      </c>
      <c r="I155" s="547" t="s">
        <v>102</v>
      </c>
      <c r="J155" s="547" t="s">
        <v>102</v>
      </c>
      <c r="K155" s="547" t="s">
        <v>102</v>
      </c>
      <c r="L155" s="547" t="s">
        <v>102</v>
      </c>
      <c r="M155" s="547" t="s">
        <v>102</v>
      </c>
      <c r="N155" s="547" t="s">
        <v>102</v>
      </c>
      <c r="O155" s="547" t="s">
        <v>102</v>
      </c>
      <c r="P155" s="547" t="s">
        <v>102</v>
      </c>
      <c r="Q155" s="547" t="s">
        <v>102</v>
      </c>
      <c r="R155" s="547" t="s">
        <v>102</v>
      </c>
      <c r="S155" s="547" t="s">
        <v>102</v>
      </c>
      <c r="T155" s="547" t="s">
        <v>102</v>
      </c>
      <c r="U155" s="547" t="s">
        <v>102</v>
      </c>
      <c r="V155" s="547" t="s">
        <v>102</v>
      </c>
      <c r="W155" s="547" t="s">
        <v>102</v>
      </c>
      <c r="X155" s="547" t="s">
        <v>102</v>
      </c>
      <c r="Y155" s="547" t="s">
        <v>102</v>
      </c>
      <c r="Z155" s="547" t="s">
        <v>102</v>
      </c>
      <c r="AA155" s="547" t="s">
        <v>102</v>
      </c>
      <c r="AB155" s="547" t="s">
        <v>102</v>
      </c>
      <c r="AC155" s="547" t="s">
        <v>102</v>
      </c>
      <c r="AD155" s="547" t="s">
        <v>102</v>
      </c>
      <c r="AE155" s="547" t="s">
        <v>102</v>
      </c>
      <c r="AF155" s="547" t="s">
        <v>102</v>
      </c>
      <c r="AG155" s="547" t="s">
        <v>102</v>
      </c>
      <c r="AH155" s="547" t="s">
        <v>102</v>
      </c>
      <c r="AI155" s="547" t="s">
        <v>102</v>
      </c>
      <c r="AJ155" s="547" t="s">
        <v>102</v>
      </c>
      <c r="AK155" s="547" t="s">
        <v>102</v>
      </c>
      <c r="AL155" s="547" t="s">
        <v>102</v>
      </c>
      <c r="AM155" s="547" t="s">
        <v>102</v>
      </c>
      <c r="AN155" s="547" t="s">
        <v>102</v>
      </c>
      <c r="AO155" s="547" t="s">
        <v>102</v>
      </c>
      <c r="AP155" s="547" t="s">
        <v>102</v>
      </c>
      <c r="AQ155" s="547" t="s">
        <v>102</v>
      </c>
      <c r="AR155" s="547" t="s">
        <v>102</v>
      </c>
      <c r="AS155" s="547" t="s">
        <v>102</v>
      </c>
      <c r="AT155" s="547" t="s">
        <v>102</v>
      </c>
      <c r="AU155" s="547" t="s">
        <v>102</v>
      </c>
      <c r="AV155" s="547" t="s">
        <v>102</v>
      </c>
      <c r="AW155" s="547" t="s">
        <v>102</v>
      </c>
      <c r="AX155" s="547" t="s">
        <v>102</v>
      </c>
      <c r="AY155" s="547" t="s">
        <v>102</v>
      </c>
      <c r="AZ155" s="547" t="s">
        <v>102</v>
      </c>
      <c r="BA155" s="547" t="s">
        <v>102</v>
      </c>
      <c r="BB155" s="547" t="s">
        <v>102</v>
      </c>
      <c r="BC155" s="547" t="s">
        <v>102</v>
      </c>
      <c r="BD155" s="547" t="s">
        <v>102</v>
      </c>
      <c r="BE155" s="547" t="s">
        <v>102</v>
      </c>
      <c r="BF155" s="547" t="s">
        <v>102</v>
      </c>
      <c r="BG155" s="547" t="s">
        <v>102</v>
      </c>
      <c r="BH155" s="547" t="s">
        <v>102</v>
      </c>
      <c r="BI155" s="547" t="s">
        <v>102</v>
      </c>
      <c r="BJ155" s="547" t="s">
        <v>102</v>
      </c>
      <c r="BK155" s="547" t="s">
        <v>102</v>
      </c>
      <c r="BL155" s="547" t="s">
        <v>102</v>
      </c>
      <c r="BM155" s="547" t="s">
        <v>102</v>
      </c>
      <c r="BN155" s="547" t="s">
        <v>102</v>
      </c>
      <c r="BO155" s="547" t="s">
        <v>102</v>
      </c>
      <c r="BP155" s="547" t="s">
        <v>102</v>
      </c>
      <c r="BQ155" s="547" t="s">
        <v>102</v>
      </c>
      <c r="BR155" s="547" t="s">
        <v>102</v>
      </c>
      <c r="BS155" s="547" t="s">
        <v>102</v>
      </c>
      <c r="BT155" s="547" t="s">
        <v>102</v>
      </c>
      <c r="BU155" s="547" t="s">
        <v>102</v>
      </c>
      <c r="BV155" s="547" t="s">
        <v>102</v>
      </c>
      <c r="BW155" s="547" t="s">
        <v>102</v>
      </c>
      <c r="BX155" s="547" t="s">
        <v>102</v>
      </c>
      <c r="BY155" s="547" t="s">
        <v>102</v>
      </c>
      <c r="BZ155" s="547" t="s">
        <v>102</v>
      </c>
      <c r="CA155" s="547" t="s">
        <v>102</v>
      </c>
      <c r="CB155" s="547" t="s">
        <v>102</v>
      </c>
      <c r="CC155" s="547" t="s">
        <v>102</v>
      </c>
      <c r="CD155" s="547" t="s">
        <v>102</v>
      </c>
      <c r="CE155" s="547" t="s">
        <v>102</v>
      </c>
      <c r="CF155" s="547" t="s">
        <v>102</v>
      </c>
      <c r="CG155" s="547" t="s">
        <v>102</v>
      </c>
      <c r="CH155" s="547" t="s">
        <v>102</v>
      </c>
      <c r="CI155" s="547" t="s">
        <v>102</v>
      </c>
      <c r="CJ155" s="547" t="s">
        <v>102</v>
      </c>
      <c r="CK155" s="547" t="s">
        <v>102</v>
      </c>
      <c r="CL155" s="547" t="s">
        <v>102</v>
      </c>
      <c r="CM155" s="547" t="s">
        <v>102</v>
      </c>
      <c r="CN155" s="547" t="s">
        <v>102</v>
      </c>
      <c r="CO155" s="547" t="s">
        <v>102</v>
      </c>
      <c r="CP155" s="547" t="s">
        <v>102</v>
      </c>
      <c r="CQ155" s="547" t="s">
        <v>102</v>
      </c>
      <c r="CR155" s="547" t="s">
        <v>102</v>
      </c>
      <c r="CS155" s="547" t="s">
        <v>102</v>
      </c>
      <c r="CT155" s="547" t="s">
        <v>102</v>
      </c>
      <c r="CU155" s="547" t="s">
        <v>102</v>
      </c>
      <c r="CV155" s="547" t="s">
        <v>102</v>
      </c>
      <c r="CW155" s="547" t="s">
        <v>102</v>
      </c>
      <c r="CX155" s="547" t="s">
        <v>102</v>
      </c>
      <c r="CY155" s="547" t="s">
        <v>102</v>
      </c>
      <c r="CZ155" s="547" t="s">
        <v>102</v>
      </c>
      <c r="DA155" s="547" t="s">
        <v>102</v>
      </c>
      <c r="DB155" s="547" t="s">
        <v>102</v>
      </c>
      <c r="DC155" s="547" t="s">
        <v>102</v>
      </c>
      <c r="DD155" s="547" t="s">
        <v>102</v>
      </c>
      <c r="DE155" s="547" t="s">
        <v>102</v>
      </c>
      <c r="DF155" s="547" t="s">
        <v>102</v>
      </c>
      <c r="DG155" s="547" t="s">
        <v>102</v>
      </c>
      <c r="DH155" s="547" t="s">
        <v>102</v>
      </c>
      <c r="DI155" s="547" t="s">
        <v>102</v>
      </c>
      <c r="DJ155" s="547" t="s">
        <v>102</v>
      </c>
      <c r="DK155" s="547" t="s">
        <v>102</v>
      </c>
      <c r="DL155" s="547" t="s">
        <v>102</v>
      </c>
      <c r="DM155" s="547" t="s">
        <v>102</v>
      </c>
      <c r="DN155" s="547" t="s">
        <v>102</v>
      </c>
      <c r="DO155" s="547" t="s">
        <v>102</v>
      </c>
      <c r="DP155" s="547" t="s">
        <v>102</v>
      </c>
      <c r="DQ155" s="547" t="s">
        <v>102</v>
      </c>
      <c r="DR155" s="547" t="s">
        <v>102</v>
      </c>
      <c r="DS155" s="547" t="s">
        <v>102</v>
      </c>
      <c r="DT155" s="547" t="s">
        <v>102</v>
      </c>
      <c r="DU155" s="547" t="s">
        <v>102</v>
      </c>
      <c r="DV155" s="547" t="s">
        <v>102</v>
      </c>
      <c r="DW155" s="547" t="s">
        <v>102</v>
      </c>
      <c r="DX155" s="547" t="s">
        <v>102</v>
      </c>
      <c r="DY155" s="547" t="s">
        <v>102</v>
      </c>
      <c r="DZ155" s="547" t="s">
        <v>102</v>
      </c>
      <c r="EA155" s="547" t="s">
        <v>102</v>
      </c>
      <c r="EB155" s="547" t="s">
        <v>102</v>
      </c>
      <c r="EC155" s="547" t="s">
        <v>102</v>
      </c>
      <c r="ED155" s="547" t="s">
        <v>102</v>
      </c>
      <c r="EE155" s="547" t="s">
        <v>102</v>
      </c>
      <c r="EF155" s="547" t="s">
        <v>102</v>
      </c>
      <c r="EG155" s="547" t="s">
        <v>102</v>
      </c>
      <c r="EH155" s="547" t="s">
        <v>102</v>
      </c>
      <c r="EI155" s="547" t="s">
        <v>102</v>
      </c>
      <c r="EJ155" s="547" t="s">
        <v>102</v>
      </c>
      <c r="EK155" s="547" t="s">
        <v>102</v>
      </c>
      <c r="EL155" s="547" t="s">
        <v>102</v>
      </c>
      <c r="EM155" s="547" t="s">
        <v>102</v>
      </c>
      <c r="EN155" s="547" t="s">
        <v>102</v>
      </c>
      <c r="EO155" s="547" t="s">
        <v>102</v>
      </c>
      <c r="EP155" s="547" t="s">
        <v>102</v>
      </c>
      <c r="EQ155" s="547" t="s">
        <v>102</v>
      </c>
      <c r="ER155" s="547" t="s">
        <v>102</v>
      </c>
      <c r="ES155" s="547" t="s">
        <v>102</v>
      </c>
      <c r="ET155" s="547" t="s">
        <v>102</v>
      </c>
      <c r="EU155" s="547" t="s">
        <v>102</v>
      </c>
      <c r="EV155" s="547" t="s">
        <v>102</v>
      </c>
      <c r="EW155" s="547" t="s">
        <v>102</v>
      </c>
      <c r="EX155" s="547" t="s">
        <v>102</v>
      </c>
      <c r="EY155" s="547" t="s">
        <v>102</v>
      </c>
      <c r="EZ155" s="547" t="s">
        <v>102</v>
      </c>
      <c r="FA155" s="547" t="s">
        <v>102</v>
      </c>
      <c r="FB155" s="547" t="s">
        <v>102</v>
      </c>
      <c r="FC155" s="547" t="s">
        <v>102</v>
      </c>
      <c r="FD155" s="547" t="s">
        <v>102</v>
      </c>
      <c r="FE155" s="547" t="s">
        <v>102</v>
      </c>
      <c r="FF155" s="547" t="s">
        <v>102</v>
      </c>
      <c r="FG155" s="547" t="s">
        <v>102</v>
      </c>
      <c r="FH155" s="547" t="s">
        <v>102</v>
      </c>
      <c r="FI155" s="547" t="s">
        <v>102</v>
      </c>
      <c r="FJ155" s="547" t="s">
        <v>102</v>
      </c>
      <c r="FK155" s="547" t="s">
        <v>102</v>
      </c>
      <c r="FL155" s="547" t="s">
        <v>102</v>
      </c>
      <c r="FM155" s="547" t="s">
        <v>102</v>
      </c>
      <c r="FN155" s="547" t="s">
        <v>102</v>
      </c>
      <c r="FO155" s="547" t="s">
        <v>102</v>
      </c>
      <c r="FP155" s="547" t="s">
        <v>102</v>
      </c>
      <c r="FQ155" s="547" t="s">
        <v>102</v>
      </c>
      <c r="FR155" s="547" t="s">
        <v>102</v>
      </c>
      <c r="FS155" s="547" t="s">
        <v>102</v>
      </c>
      <c r="FT155" s="547" t="s">
        <v>102</v>
      </c>
      <c r="FU155" s="547" t="s">
        <v>102</v>
      </c>
      <c r="FV155" s="547" t="s">
        <v>102</v>
      </c>
    </row>
    <row r="156" spans="1:178" hidden="1" x14ac:dyDescent="0.15">
      <c r="A156" s="547">
        <v>3924587</v>
      </c>
      <c r="B156" s="547" t="s">
        <v>102</v>
      </c>
      <c r="C156" s="547" t="s">
        <v>102</v>
      </c>
      <c r="D156" s="547" t="s">
        <v>102</v>
      </c>
      <c r="E156" s="547" t="s">
        <v>102</v>
      </c>
      <c r="F156" s="547" t="s">
        <v>102</v>
      </c>
      <c r="G156" s="547" t="s">
        <v>102</v>
      </c>
      <c r="H156" s="547" t="s">
        <v>102</v>
      </c>
      <c r="I156" s="547" t="s">
        <v>102</v>
      </c>
      <c r="J156" s="547" t="s">
        <v>102</v>
      </c>
      <c r="K156" s="547" t="s">
        <v>102</v>
      </c>
      <c r="L156" s="547" t="s">
        <v>102</v>
      </c>
      <c r="M156" s="547" t="s">
        <v>102</v>
      </c>
      <c r="N156" s="547" t="s">
        <v>102</v>
      </c>
      <c r="O156" s="547" t="s">
        <v>102</v>
      </c>
      <c r="P156" s="547" t="s">
        <v>102</v>
      </c>
      <c r="Q156" s="547" t="s">
        <v>102</v>
      </c>
      <c r="R156" s="547" t="s">
        <v>102</v>
      </c>
      <c r="S156" s="547" t="s">
        <v>102</v>
      </c>
      <c r="T156" s="547" t="s">
        <v>102</v>
      </c>
      <c r="U156" s="547" t="s">
        <v>102</v>
      </c>
      <c r="V156" s="547" t="s">
        <v>102</v>
      </c>
      <c r="W156" s="547" t="s">
        <v>102</v>
      </c>
      <c r="X156" s="547" t="s">
        <v>102</v>
      </c>
      <c r="Y156" s="547" t="s">
        <v>102</v>
      </c>
      <c r="Z156" s="547" t="s">
        <v>102</v>
      </c>
      <c r="AA156" s="547" t="s">
        <v>102</v>
      </c>
      <c r="AB156" s="547" t="s">
        <v>102</v>
      </c>
      <c r="AC156" s="547" t="s">
        <v>102</v>
      </c>
      <c r="AD156" s="547" t="s">
        <v>102</v>
      </c>
      <c r="AE156" s="547" t="s">
        <v>102</v>
      </c>
      <c r="AF156" s="547" t="s">
        <v>102</v>
      </c>
      <c r="AG156" s="547" t="s">
        <v>102</v>
      </c>
      <c r="AH156" s="547" t="s">
        <v>102</v>
      </c>
      <c r="AI156" s="547" t="s">
        <v>102</v>
      </c>
      <c r="AJ156" s="547" t="s">
        <v>102</v>
      </c>
      <c r="AK156" s="547" t="s">
        <v>102</v>
      </c>
      <c r="AL156" s="547" t="s">
        <v>102</v>
      </c>
      <c r="AM156" s="547" t="s">
        <v>102</v>
      </c>
      <c r="AN156" s="547" t="s">
        <v>102</v>
      </c>
      <c r="AO156" s="547" t="s">
        <v>102</v>
      </c>
      <c r="AP156" s="547" t="s">
        <v>102</v>
      </c>
      <c r="AQ156" s="547" t="s">
        <v>102</v>
      </c>
      <c r="AR156" s="547" t="s">
        <v>102</v>
      </c>
      <c r="AS156" s="547" t="s">
        <v>102</v>
      </c>
      <c r="AT156" s="547" t="s">
        <v>102</v>
      </c>
      <c r="AU156" s="547" t="s">
        <v>102</v>
      </c>
      <c r="AV156" s="547" t="s">
        <v>102</v>
      </c>
      <c r="AW156" s="547" t="s">
        <v>102</v>
      </c>
      <c r="AX156" s="547" t="s">
        <v>102</v>
      </c>
      <c r="AY156" s="547" t="s">
        <v>102</v>
      </c>
      <c r="AZ156" s="547" t="s">
        <v>102</v>
      </c>
      <c r="BA156" s="547" t="s">
        <v>102</v>
      </c>
      <c r="BB156" s="547" t="s">
        <v>102</v>
      </c>
      <c r="BC156" s="547" t="s">
        <v>102</v>
      </c>
      <c r="BD156" s="547" t="s">
        <v>102</v>
      </c>
      <c r="BE156" s="547" t="s">
        <v>102</v>
      </c>
      <c r="BF156" s="547" t="s">
        <v>102</v>
      </c>
      <c r="BG156" s="547" t="s">
        <v>102</v>
      </c>
      <c r="BH156" s="547" t="s">
        <v>102</v>
      </c>
      <c r="BI156" s="547" t="s">
        <v>102</v>
      </c>
      <c r="BJ156" s="547" t="s">
        <v>102</v>
      </c>
      <c r="BK156" s="547" t="s">
        <v>102</v>
      </c>
      <c r="BL156" s="547" t="s">
        <v>102</v>
      </c>
      <c r="BM156" s="547" t="s">
        <v>102</v>
      </c>
      <c r="BN156" s="547" t="s">
        <v>102</v>
      </c>
      <c r="BO156" s="547" t="s">
        <v>102</v>
      </c>
      <c r="BP156" s="547" t="s">
        <v>102</v>
      </c>
      <c r="BQ156" s="547" t="s">
        <v>102</v>
      </c>
      <c r="BR156" s="547" t="s">
        <v>102</v>
      </c>
      <c r="BS156" s="547" t="s">
        <v>102</v>
      </c>
      <c r="BT156" s="547" t="s">
        <v>102</v>
      </c>
      <c r="BU156" s="547" t="s">
        <v>102</v>
      </c>
      <c r="BV156" s="547" t="s">
        <v>102</v>
      </c>
      <c r="BW156" s="547" t="s">
        <v>102</v>
      </c>
      <c r="BX156" s="547" t="s">
        <v>102</v>
      </c>
      <c r="BY156" s="547" t="s">
        <v>102</v>
      </c>
      <c r="BZ156" s="547" t="s">
        <v>102</v>
      </c>
      <c r="CA156" s="547" t="s">
        <v>102</v>
      </c>
      <c r="CB156" s="547" t="s">
        <v>102</v>
      </c>
      <c r="CC156" s="547" t="s">
        <v>102</v>
      </c>
      <c r="CD156" s="547" t="s">
        <v>102</v>
      </c>
      <c r="CE156" s="547" t="s">
        <v>102</v>
      </c>
      <c r="CF156" s="547" t="s">
        <v>102</v>
      </c>
      <c r="CG156" s="547" t="s">
        <v>102</v>
      </c>
      <c r="CH156" s="547" t="s">
        <v>102</v>
      </c>
      <c r="CI156" s="547" t="s">
        <v>102</v>
      </c>
      <c r="CJ156" s="547" t="s">
        <v>102</v>
      </c>
      <c r="CK156" s="547" t="s">
        <v>102</v>
      </c>
      <c r="CL156" s="547" t="s">
        <v>102</v>
      </c>
      <c r="CM156" s="547" t="s">
        <v>102</v>
      </c>
      <c r="CN156" s="547" t="s">
        <v>102</v>
      </c>
      <c r="CO156" s="547" t="s">
        <v>102</v>
      </c>
      <c r="CP156" s="547" t="s">
        <v>102</v>
      </c>
      <c r="CQ156" s="547" t="s">
        <v>102</v>
      </c>
      <c r="CR156" s="547" t="s">
        <v>102</v>
      </c>
      <c r="CS156" s="547" t="s">
        <v>102</v>
      </c>
      <c r="CT156" s="547" t="s">
        <v>102</v>
      </c>
      <c r="CU156" s="547" t="s">
        <v>102</v>
      </c>
      <c r="CV156" s="547" t="s">
        <v>102</v>
      </c>
      <c r="CW156" s="547" t="s">
        <v>102</v>
      </c>
      <c r="CX156" s="547" t="s">
        <v>102</v>
      </c>
      <c r="CY156" s="547" t="s">
        <v>102</v>
      </c>
      <c r="CZ156" s="547" t="s">
        <v>102</v>
      </c>
      <c r="DA156" s="547" t="s">
        <v>102</v>
      </c>
      <c r="DB156" s="547" t="s">
        <v>102</v>
      </c>
      <c r="DC156" s="547" t="s">
        <v>102</v>
      </c>
      <c r="DD156" s="547" t="s">
        <v>102</v>
      </c>
      <c r="DE156" s="547" t="s">
        <v>102</v>
      </c>
      <c r="DF156" s="547" t="s">
        <v>102</v>
      </c>
      <c r="DG156" s="547" t="s">
        <v>102</v>
      </c>
      <c r="DH156" s="547" t="s">
        <v>102</v>
      </c>
      <c r="DI156" s="547" t="s">
        <v>102</v>
      </c>
      <c r="DJ156" s="547" t="s">
        <v>102</v>
      </c>
      <c r="DK156" s="547" t="s">
        <v>102</v>
      </c>
      <c r="DL156" s="547" t="s">
        <v>102</v>
      </c>
      <c r="DM156" s="547" t="s">
        <v>102</v>
      </c>
      <c r="DN156" s="547" t="s">
        <v>102</v>
      </c>
      <c r="DO156" s="547" t="s">
        <v>102</v>
      </c>
      <c r="DP156" s="547" t="s">
        <v>102</v>
      </c>
      <c r="DQ156" s="547" t="s">
        <v>102</v>
      </c>
      <c r="DR156" s="547" t="s">
        <v>102</v>
      </c>
      <c r="DS156" s="547" t="s">
        <v>102</v>
      </c>
      <c r="DT156" s="547" t="s">
        <v>102</v>
      </c>
      <c r="DU156" s="547" t="s">
        <v>102</v>
      </c>
      <c r="DV156" s="547" t="s">
        <v>102</v>
      </c>
      <c r="DW156" s="547" t="s">
        <v>102</v>
      </c>
      <c r="DX156" s="547" t="s">
        <v>102</v>
      </c>
      <c r="DY156" s="547" t="s">
        <v>102</v>
      </c>
      <c r="DZ156" s="547" t="s">
        <v>102</v>
      </c>
      <c r="EA156" s="547" t="s">
        <v>102</v>
      </c>
      <c r="EB156" s="547" t="s">
        <v>102</v>
      </c>
      <c r="EC156" s="547" t="s">
        <v>102</v>
      </c>
      <c r="ED156" s="547" t="s">
        <v>102</v>
      </c>
      <c r="EE156" s="547" t="s">
        <v>102</v>
      </c>
      <c r="EF156" s="547" t="s">
        <v>102</v>
      </c>
      <c r="EG156" s="547" t="s">
        <v>102</v>
      </c>
      <c r="EH156" s="547" t="s">
        <v>102</v>
      </c>
      <c r="EI156" s="547" t="s">
        <v>102</v>
      </c>
      <c r="EJ156" s="547" t="s">
        <v>102</v>
      </c>
      <c r="EK156" s="547" t="s">
        <v>102</v>
      </c>
      <c r="EL156" s="547" t="s">
        <v>102</v>
      </c>
      <c r="EM156" s="547" t="s">
        <v>102</v>
      </c>
      <c r="EN156" s="547" t="s">
        <v>102</v>
      </c>
      <c r="EO156" s="547" t="s">
        <v>102</v>
      </c>
      <c r="EP156" s="547" t="s">
        <v>102</v>
      </c>
      <c r="EQ156" s="547" t="s">
        <v>102</v>
      </c>
      <c r="ER156" s="547" t="s">
        <v>102</v>
      </c>
      <c r="ES156" s="547" t="s">
        <v>102</v>
      </c>
      <c r="ET156" s="547" t="s">
        <v>102</v>
      </c>
      <c r="EU156" s="547" t="s">
        <v>102</v>
      </c>
      <c r="EV156" s="547" t="s">
        <v>102</v>
      </c>
      <c r="EW156" s="547" t="s">
        <v>102</v>
      </c>
      <c r="EX156" s="547" t="s">
        <v>102</v>
      </c>
      <c r="EY156" s="547" t="s">
        <v>102</v>
      </c>
      <c r="EZ156" s="547" t="s">
        <v>102</v>
      </c>
      <c r="FA156" s="547" t="s">
        <v>102</v>
      </c>
      <c r="FB156" s="547" t="s">
        <v>102</v>
      </c>
      <c r="FC156" s="547" t="s">
        <v>102</v>
      </c>
      <c r="FD156" s="547" t="s">
        <v>102</v>
      </c>
      <c r="FE156" s="547" t="s">
        <v>102</v>
      </c>
      <c r="FF156" s="547" t="s">
        <v>102</v>
      </c>
      <c r="FG156" s="547" t="s">
        <v>102</v>
      </c>
      <c r="FH156" s="547" t="s">
        <v>102</v>
      </c>
      <c r="FI156" s="547" t="s">
        <v>102</v>
      </c>
      <c r="FJ156" s="547" t="s">
        <v>102</v>
      </c>
      <c r="FK156" s="547" t="s">
        <v>102</v>
      </c>
      <c r="FL156" s="547" t="s">
        <v>102</v>
      </c>
      <c r="FM156" s="547" t="s">
        <v>102</v>
      </c>
      <c r="FN156" s="547" t="s">
        <v>102</v>
      </c>
      <c r="FO156" s="547" t="s">
        <v>102</v>
      </c>
      <c r="FP156" s="547" t="s">
        <v>102</v>
      </c>
      <c r="FQ156" s="547" t="s">
        <v>102</v>
      </c>
      <c r="FR156" s="547" t="s">
        <v>102</v>
      </c>
      <c r="FS156" s="547" t="s">
        <v>102</v>
      </c>
      <c r="FT156" s="547" t="s">
        <v>102</v>
      </c>
      <c r="FU156" s="547" t="s">
        <v>102</v>
      </c>
      <c r="FV156" s="547" t="s">
        <v>102</v>
      </c>
    </row>
    <row r="157" spans="1:178" hidden="1" x14ac:dyDescent="0.15">
      <c r="A157" s="547">
        <v>3887614</v>
      </c>
      <c r="B157" s="547" t="s">
        <v>102</v>
      </c>
      <c r="C157" s="547" t="s">
        <v>102</v>
      </c>
      <c r="D157" s="547" t="s">
        <v>102</v>
      </c>
      <c r="E157" s="547" t="s">
        <v>102</v>
      </c>
      <c r="F157" s="547" t="s">
        <v>102</v>
      </c>
      <c r="G157" s="547" t="s">
        <v>102</v>
      </c>
      <c r="H157" s="547" t="s">
        <v>102</v>
      </c>
      <c r="I157" s="547" t="s">
        <v>102</v>
      </c>
      <c r="J157" s="547" t="s">
        <v>102</v>
      </c>
      <c r="K157" s="547" t="s">
        <v>102</v>
      </c>
      <c r="L157" s="547" t="s">
        <v>102</v>
      </c>
      <c r="M157" s="547" t="s">
        <v>102</v>
      </c>
      <c r="N157" s="547" t="s">
        <v>102</v>
      </c>
      <c r="O157" s="547" t="s">
        <v>102</v>
      </c>
      <c r="P157" s="547" t="s">
        <v>102</v>
      </c>
      <c r="Q157" s="547" t="s">
        <v>102</v>
      </c>
      <c r="R157" s="547" t="s">
        <v>102</v>
      </c>
      <c r="S157" s="547" t="s">
        <v>102</v>
      </c>
      <c r="T157" s="547" t="s">
        <v>102</v>
      </c>
      <c r="U157" s="547" t="s">
        <v>102</v>
      </c>
      <c r="V157" s="547" t="s">
        <v>102</v>
      </c>
      <c r="W157" s="547" t="s">
        <v>102</v>
      </c>
      <c r="X157" s="547" t="s">
        <v>102</v>
      </c>
      <c r="Y157" s="547" t="s">
        <v>102</v>
      </c>
      <c r="Z157" s="547" t="s">
        <v>102</v>
      </c>
      <c r="AA157" s="547" t="s">
        <v>102</v>
      </c>
      <c r="AB157" s="547" t="s">
        <v>102</v>
      </c>
      <c r="AC157" s="547" t="s">
        <v>102</v>
      </c>
      <c r="AD157" s="547" t="s">
        <v>102</v>
      </c>
      <c r="AE157" s="547" t="s">
        <v>102</v>
      </c>
      <c r="AF157" s="547" t="s">
        <v>102</v>
      </c>
      <c r="AG157" s="547" t="s">
        <v>102</v>
      </c>
      <c r="AH157" s="547" t="s">
        <v>102</v>
      </c>
      <c r="AI157" s="547" t="s">
        <v>102</v>
      </c>
      <c r="AJ157" s="547" t="s">
        <v>102</v>
      </c>
      <c r="AK157" s="547" t="s">
        <v>102</v>
      </c>
      <c r="AL157" s="547" t="s">
        <v>102</v>
      </c>
      <c r="AM157" s="547" t="s">
        <v>102</v>
      </c>
      <c r="AN157" s="547" t="s">
        <v>102</v>
      </c>
      <c r="AO157" s="547" t="s">
        <v>102</v>
      </c>
      <c r="AP157" s="547" t="s">
        <v>102</v>
      </c>
      <c r="AQ157" s="547" t="s">
        <v>102</v>
      </c>
      <c r="AR157" s="547" t="s">
        <v>102</v>
      </c>
      <c r="AS157" s="547" t="s">
        <v>102</v>
      </c>
      <c r="AT157" s="547" t="s">
        <v>102</v>
      </c>
      <c r="AU157" s="547" t="s">
        <v>102</v>
      </c>
      <c r="AV157" s="547" t="s">
        <v>102</v>
      </c>
      <c r="AW157" s="547" t="s">
        <v>102</v>
      </c>
      <c r="AX157" s="547" t="s">
        <v>102</v>
      </c>
      <c r="AY157" s="547" t="s">
        <v>102</v>
      </c>
      <c r="AZ157" s="547" t="s">
        <v>102</v>
      </c>
      <c r="BA157" s="547" t="s">
        <v>102</v>
      </c>
      <c r="BB157" s="547" t="s">
        <v>102</v>
      </c>
      <c r="BC157" s="547" t="s">
        <v>102</v>
      </c>
      <c r="BD157" s="547" t="s">
        <v>102</v>
      </c>
      <c r="BE157" s="547" t="s">
        <v>102</v>
      </c>
      <c r="BF157" s="547" t="s">
        <v>102</v>
      </c>
      <c r="BG157" s="547" t="s">
        <v>102</v>
      </c>
      <c r="BH157" s="547" t="s">
        <v>102</v>
      </c>
      <c r="BI157" s="547" t="s">
        <v>102</v>
      </c>
      <c r="BJ157" s="547" t="s">
        <v>102</v>
      </c>
      <c r="BK157" s="547" t="s">
        <v>102</v>
      </c>
      <c r="BL157" s="547" t="s">
        <v>102</v>
      </c>
      <c r="BM157" s="547" t="s">
        <v>102</v>
      </c>
      <c r="BN157" s="547" t="s">
        <v>102</v>
      </c>
      <c r="BO157" s="547" t="s">
        <v>102</v>
      </c>
      <c r="BP157" s="547" t="s">
        <v>102</v>
      </c>
      <c r="BQ157" s="547" t="s">
        <v>102</v>
      </c>
      <c r="BR157" s="547" t="s">
        <v>102</v>
      </c>
      <c r="BS157" s="547" t="s">
        <v>102</v>
      </c>
      <c r="BT157" s="547" t="s">
        <v>102</v>
      </c>
      <c r="BU157" s="547" t="s">
        <v>102</v>
      </c>
      <c r="BV157" s="547" t="s">
        <v>102</v>
      </c>
      <c r="BW157" s="547" t="s">
        <v>102</v>
      </c>
      <c r="BX157" s="547" t="s">
        <v>102</v>
      </c>
      <c r="BY157" s="547" t="s">
        <v>102</v>
      </c>
      <c r="BZ157" s="547" t="s">
        <v>102</v>
      </c>
      <c r="CA157" s="547" t="s">
        <v>102</v>
      </c>
      <c r="CB157" s="547" t="s">
        <v>102</v>
      </c>
      <c r="CC157" s="547" t="s">
        <v>102</v>
      </c>
      <c r="CD157" s="547" t="s">
        <v>102</v>
      </c>
      <c r="CE157" s="547" t="s">
        <v>102</v>
      </c>
      <c r="CF157" s="547" t="s">
        <v>102</v>
      </c>
      <c r="CG157" s="547" t="s">
        <v>102</v>
      </c>
      <c r="CH157" s="547" t="s">
        <v>102</v>
      </c>
      <c r="CI157" s="547" t="s">
        <v>102</v>
      </c>
      <c r="CJ157" s="547" t="s">
        <v>102</v>
      </c>
      <c r="CK157" s="547" t="s">
        <v>102</v>
      </c>
      <c r="CL157" s="547" t="s">
        <v>102</v>
      </c>
      <c r="CM157" s="547" t="s">
        <v>102</v>
      </c>
      <c r="CN157" s="547" t="s">
        <v>102</v>
      </c>
      <c r="CO157" s="547" t="s">
        <v>102</v>
      </c>
      <c r="CP157" s="547" t="s">
        <v>102</v>
      </c>
      <c r="CQ157" s="547" t="s">
        <v>102</v>
      </c>
      <c r="CR157" s="547" t="s">
        <v>102</v>
      </c>
      <c r="CS157" s="547" t="s">
        <v>102</v>
      </c>
      <c r="CT157" s="547" t="s">
        <v>102</v>
      </c>
      <c r="CU157" s="547" t="s">
        <v>102</v>
      </c>
      <c r="CV157" s="547" t="s">
        <v>102</v>
      </c>
      <c r="CW157" s="547" t="s">
        <v>102</v>
      </c>
      <c r="CX157" s="547" t="s">
        <v>102</v>
      </c>
      <c r="CY157" s="547" t="s">
        <v>102</v>
      </c>
      <c r="CZ157" s="547" t="s">
        <v>102</v>
      </c>
      <c r="DA157" s="547" t="s">
        <v>102</v>
      </c>
      <c r="DB157" s="547" t="s">
        <v>102</v>
      </c>
      <c r="DC157" s="547" t="s">
        <v>102</v>
      </c>
      <c r="DD157" s="547" t="s">
        <v>102</v>
      </c>
      <c r="DE157" s="547" t="s">
        <v>102</v>
      </c>
      <c r="DF157" s="547" t="s">
        <v>102</v>
      </c>
      <c r="DG157" s="547" t="s">
        <v>102</v>
      </c>
      <c r="DH157" s="547" t="s">
        <v>102</v>
      </c>
      <c r="DI157" s="547" t="s">
        <v>102</v>
      </c>
      <c r="DJ157" s="547" t="s">
        <v>102</v>
      </c>
      <c r="DK157" s="547" t="s">
        <v>102</v>
      </c>
      <c r="DL157" s="547" t="s">
        <v>102</v>
      </c>
      <c r="DM157" s="547" t="s">
        <v>102</v>
      </c>
      <c r="DN157" s="547" t="s">
        <v>102</v>
      </c>
      <c r="DO157" s="547" t="s">
        <v>102</v>
      </c>
      <c r="DP157" s="547" t="s">
        <v>102</v>
      </c>
      <c r="DQ157" s="547" t="s">
        <v>102</v>
      </c>
      <c r="DR157" s="547" t="s">
        <v>102</v>
      </c>
      <c r="DS157" s="547" t="s">
        <v>102</v>
      </c>
      <c r="DT157" s="547" t="s">
        <v>102</v>
      </c>
      <c r="DU157" s="547" t="s">
        <v>102</v>
      </c>
      <c r="DV157" s="547" t="s">
        <v>102</v>
      </c>
      <c r="DW157" s="547" t="s">
        <v>102</v>
      </c>
      <c r="DX157" s="547" t="s">
        <v>102</v>
      </c>
      <c r="DY157" s="547" t="s">
        <v>102</v>
      </c>
      <c r="DZ157" s="547" t="s">
        <v>102</v>
      </c>
      <c r="EA157" s="547" t="s">
        <v>102</v>
      </c>
      <c r="EB157" s="547" t="s">
        <v>102</v>
      </c>
      <c r="EC157" s="547" t="s">
        <v>102</v>
      </c>
      <c r="ED157" s="547" t="s">
        <v>102</v>
      </c>
      <c r="EE157" s="547" t="s">
        <v>102</v>
      </c>
      <c r="EF157" s="547" t="s">
        <v>102</v>
      </c>
      <c r="EG157" s="547" t="s">
        <v>102</v>
      </c>
      <c r="EH157" s="547" t="s">
        <v>102</v>
      </c>
      <c r="EI157" s="547" t="s">
        <v>102</v>
      </c>
      <c r="EJ157" s="547" t="s">
        <v>102</v>
      </c>
      <c r="EK157" s="547" t="s">
        <v>102</v>
      </c>
      <c r="EL157" s="547" t="s">
        <v>102</v>
      </c>
      <c r="EM157" s="547" t="s">
        <v>102</v>
      </c>
      <c r="EN157" s="547" t="s">
        <v>102</v>
      </c>
      <c r="EO157" s="547" t="s">
        <v>102</v>
      </c>
      <c r="EP157" s="547" t="s">
        <v>102</v>
      </c>
      <c r="EQ157" s="547" t="s">
        <v>102</v>
      </c>
      <c r="ER157" s="547" t="s">
        <v>102</v>
      </c>
      <c r="ES157" s="547" t="s">
        <v>102</v>
      </c>
      <c r="ET157" s="547" t="s">
        <v>102</v>
      </c>
      <c r="EU157" s="547" t="s">
        <v>102</v>
      </c>
      <c r="EV157" s="547" t="s">
        <v>102</v>
      </c>
      <c r="EW157" s="547" t="s">
        <v>102</v>
      </c>
      <c r="EX157" s="547" t="s">
        <v>102</v>
      </c>
      <c r="EY157" s="547" t="s">
        <v>102</v>
      </c>
      <c r="EZ157" s="547" t="s">
        <v>102</v>
      </c>
      <c r="FA157" s="547" t="s">
        <v>102</v>
      </c>
      <c r="FB157" s="547" t="s">
        <v>102</v>
      </c>
      <c r="FC157" s="547" t="s">
        <v>102</v>
      </c>
      <c r="FD157" s="547" t="s">
        <v>102</v>
      </c>
      <c r="FE157" s="547" t="s">
        <v>102</v>
      </c>
      <c r="FF157" s="547" t="s">
        <v>102</v>
      </c>
      <c r="FG157" s="547" t="s">
        <v>102</v>
      </c>
      <c r="FH157" s="547" t="s">
        <v>102</v>
      </c>
      <c r="FI157" s="547" t="s">
        <v>102</v>
      </c>
      <c r="FJ157" s="547" t="s">
        <v>102</v>
      </c>
      <c r="FK157" s="547" t="s">
        <v>102</v>
      </c>
      <c r="FL157" s="547" t="s">
        <v>102</v>
      </c>
      <c r="FM157" s="547" t="s">
        <v>102</v>
      </c>
      <c r="FN157" s="547" t="s">
        <v>102</v>
      </c>
      <c r="FO157" s="547" t="s">
        <v>102</v>
      </c>
      <c r="FP157" s="547" t="s">
        <v>102</v>
      </c>
      <c r="FQ157" s="547" t="s">
        <v>102</v>
      </c>
      <c r="FR157" s="547" t="s">
        <v>102</v>
      </c>
      <c r="FS157" s="547" t="s">
        <v>102</v>
      </c>
      <c r="FT157" s="547" t="s">
        <v>102</v>
      </c>
      <c r="FU157" s="547" t="s">
        <v>102</v>
      </c>
      <c r="FV157" s="547" t="s">
        <v>102</v>
      </c>
    </row>
    <row r="158" spans="1:178" hidden="1" x14ac:dyDescent="0.15">
      <c r="A158" s="547">
        <v>3871456</v>
      </c>
      <c r="B158" s="547" t="s">
        <v>102</v>
      </c>
      <c r="C158" s="547" t="s">
        <v>102</v>
      </c>
      <c r="D158" s="547" t="s">
        <v>102</v>
      </c>
      <c r="E158" s="547" t="s">
        <v>102</v>
      </c>
      <c r="F158" s="547" t="s">
        <v>102</v>
      </c>
      <c r="G158" s="547" t="s">
        <v>102</v>
      </c>
      <c r="H158" s="547" t="s">
        <v>102</v>
      </c>
      <c r="I158" s="547" t="s">
        <v>102</v>
      </c>
      <c r="J158" s="547" t="s">
        <v>102</v>
      </c>
      <c r="K158" s="547" t="s">
        <v>102</v>
      </c>
      <c r="L158" s="547" t="s">
        <v>102</v>
      </c>
      <c r="M158" s="547" t="s">
        <v>102</v>
      </c>
      <c r="N158" s="547" t="s">
        <v>102</v>
      </c>
      <c r="O158" s="547" t="s">
        <v>102</v>
      </c>
      <c r="P158" s="547" t="s">
        <v>102</v>
      </c>
      <c r="Q158" s="547" t="s">
        <v>102</v>
      </c>
      <c r="R158" s="547" t="s">
        <v>102</v>
      </c>
      <c r="S158" s="547" t="s">
        <v>102</v>
      </c>
      <c r="T158" s="547" t="s">
        <v>102</v>
      </c>
      <c r="U158" s="547" t="s">
        <v>102</v>
      </c>
      <c r="V158" s="547" t="s">
        <v>102</v>
      </c>
      <c r="W158" s="547" t="s">
        <v>102</v>
      </c>
      <c r="X158" s="547" t="s">
        <v>102</v>
      </c>
      <c r="Y158" s="547" t="s">
        <v>102</v>
      </c>
      <c r="Z158" s="547" t="s">
        <v>102</v>
      </c>
      <c r="AA158" s="547" t="s">
        <v>102</v>
      </c>
      <c r="AB158" s="547" t="s">
        <v>102</v>
      </c>
      <c r="AC158" s="547" t="s">
        <v>102</v>
      </c>
      <c r="AD158" s="547" t="s">
        <v>102</v>
      </c>
      <c r="AE158" s="547" t="s">
        <v>102</v>
      </c>
      <c r="AF158" s="547" t="s">
        <v>102</v>
      </c>
      <c r="AG158" s="547" t="s">
        <v>102</v>
      </c>
      <c r="AH158" s="547" t="s">
        <v>102</v>
      </c>
      <c r="AI158" s="547" t="s">
        <v>102</v>
      </c>
      <c r="AJ158" s="547" t="s">
        <v>102</v>
      </c>
      <c r="AK158" s="547" t="s">
        <v>102</v>
      </c>
      <c r="AL158" s="547" t="s">
        <v>102</v>
      </c>
      <c r="AM158" s="547" t="s">
        <v>102</v>
      </c>
      <c r="AN158" s="547" t="s">
        <v>102</v>
      </c>
      <c r="AO158" s="547" t="s">
        <v>102</v>
      </c>
      <c r="AP158" s="547" t="s">
        <v>102</v>
      </c>
      <c r="AQ158" s="547" t="s">
        <v>102</v>
      </c>
      <c r="AR158" s="547" t="s">
        <v>102</v>
      </c>
      <c r="AS158" s="547" t="s">
        <v>102</v>
      </c>
      <c r="AT158" s="547" t="s">
        <v>102</v>
      </c>
      <c r="AU158" s="547" t="s">
        <v>102</v>
      </c>
      <c r="AV158" s="547" t="s">
        <v>102</v>
      </c>
      <c r="AW158" s="547" t="s">
        <v>102</v>
      </c>
      <c r="AX158" s="547" t="s">
        <v>102</v>
      </c>
      <c r="AY158" s="547" t="s">
        <v>102</v>
      </c>
      <c r="AZ158" s="547" t="s">
        <v>102</v>
      </c>
      <c r="BA158" s="547" t="s">
        <v>102</v>
      </c>
      <c r="BB158" s="547" t="s">
        <v>102</v>
      </c>
      <c r="BC158" s="547" t="s">
        <v>102</v>
      </c>
      <c r="BD158" s="547" t="s">
        <v>102</v>
      </c>
      <c r="BE158" s="547" t="s">
        <v>102</v>
      </c>
      <c r="BF158" s="547" t="s">
        <v>102</v>
      </c>
      <c r="BG158" s="547" t="s">
        <v>102</v>
      </c>
      <c r="BH158" s="547" t="s">
        <v>102</v>
      </c>
      <c r="BI158" s="547" t="s">
        <v>102</v>
      </c>
      <c r="BJ158" s="547" t="s">
        <v>102</v>
      </c>
      <c r="BK158" s="547" t="s">
        <v>102</v>
      </c>
      <c r="BL158" s="547" t="s">
        <v>102</v>
      </c>
      <c r="BM158" s="547" t="s">
        <v>102</v>
      </c>
      <c r="BN158" s="547" t="s">
        <v>102</v>
      </c>
      <c r="BO158" s="547" t="s">
        <v>102</v>
      </c>
      <c r="BP158" s="547" t="s">
        <v>102</v>
      </c>
      <c r="BQ158" s="547" t="s">
        <v>102</v>
      </c>
      <c r="BR158" s="547" t="s">
        <v>102</v>
      </c>
      <c r="BS158" s="547" t="s">
        <v>102</v>
      </c>
      <c r="BT158" s="547" t="s">
        <v>102</v>
      </c>
      <c r="BU158" s="547" t="s">
        <v>102</v>
      </c>
      <c r="BV158" s="547" t="s">
        <v>102</v>
      </c>
      <c r="BW158" s="547" t="s">
        <v>102</v>
      </c>
      <c r="BX158" s="547" t="s">
        <v>102</v>
      </c>
      <c r="BY158" s="547" t="s">
        <v>102</v>
      </c>
      <c r="BZ158" s="547" t="s">
        <v>102</v>
      </c>
      <c r="CA158" s="547" t="s">
        <v>102</v>
      </c>
      <c r="CB158" s="547" t="s">
        <v>102</v>
      </c>
      <c r="CC158" s="547" t="s">
        <v>102</v>
      </c>
      <c r="CD158" s="547" t="s">
        <v>102</v>
      </c>
      <c r="CE158" s="547" t="s">
        <v>102</v>
      </c>
      <c r="CF158" s="547" t="s">
        <v>102</v>
      </c>
      <c r="CG158" s="547" t="s">
        <v>102</v>
      </c>
      <c r="CH158" s="547" t="s">
        <v>102</v>
      </c>
      <c r="CI158" s="547" t="s">
        <v>102</v>
      </c>
      <c r="CJ158" s="547" t="s">
        <v>102</v>
      </c>
      <c r="CK158" s="547" t="s">
        <v>102</v>
      </c>
      <c r="CL158" s="547" t="s">
        <v>102</v>
      </c>
      <c r="CM158" s="547" t="s">
        <v>102</v>
      </c>
      <c r="CN158" s="547" t="s">
        <v>102</v>
      </c>
      <c r="CO158" s="547" t="s">
        <v>102</v>
      </c>
      <c r="CP158" s="547" t="s">
        <v>102</v>
      </c>
      <c r="CQ158" s="547" t="s">
        <v>102</v>
      </c>
      <c r="CR158" s="547" t="s">
        <v>102</v>
      </c>
      <c r="CS158" s="547" t="s">
        <v>102</v>
      </c>
      <c r="CT158" s="547" t="s">
        <v>102</v>
      </c>
      <c r="CU158" s="547" t="s">
        <v>102</v>
      </c>
      <c r="CV158" s="547" t="s">
        <v>102</v>
      </c>
      <c r="CW158" s="547" t="s">
        <v>102</v>
      </c>
      <c r="CX158" s="547" t="s">
        <v>102</v>
      </c>
      <c r="CY158" s="547" t="s">
        <v>102</v>
      </c>
      <c r="CZ158" s="547" t="s">
        <v>102</v>
      </c>
      <c r="DA158" s="547" t="s">
        <v>102</v>
      </c>
      <c r="DB158" s="547" t="s">
        <v>102</v>
      </c>
      <c r="DC158" s="547" t="s">
        <v>102</v>
      </c>
      <c r="DD158" s="547" t="s">
        <v>102</v>
      </c>
      <c r="DE158" s="547" t="s">
        <v>102</v>
      </c>
      <c r="DF158" s="547" t="s">
        <v>102</v>
      </c>
      <c r="DG158" s="547" t="s">
        <v>102</v>
      </c>
      <c r="DH158" s="547" t="s">
        <v>102</v>
      </c>
      <c r="DI158" s="547" t="s">
        <v>102</v>
      </c>
      <c r="DJ158" s="547" t="s">
        <v>102</v>
      </c>
      <c r="DK158" s="547" t="s">
        <v>102</v>
      </c>
      <c r="DL158" s="547" t="s">
        <v>102</v>
      </c>
      <c r="DM158" s="547" t="s">
        <v>102</v>
      </c>
      <c r="DN158" s="547" t="s">
        <v>102</v>
      </c>
      <c r="DO158" s="547" t="s">
        <v>102</v>
      </c>
      <c r="DP158" s="547" t="s">
        <v>102</v>
      </c>
      <c r="DQ158" s="547" t="s">
        <v>102</v>
      </c>
      <c r="DR158" s="547" t="s">
        <v>102</v>
      </c>
      <c r="DS158" s="547" t="s">
        <v>102</v>
      </c>
      <c r="DT158" s="547" t="s">
        <v>102</v>
      </c>
      <c r="DU158" s="547" t="s">
        <v>102</v>
      </c>
      <c r="DV158" s="547" t="s">
        <v>102</v>
      </c>
      <c r="DW158" s="547" t="s">
        <v>102</v>
      </c>
      <c r="DX158" s="547" t="s">
        <v>102</v>
      </c>
      <c r="DY158" s="547" t="s">
        <v>102</v>
      </c>
      <c r="DZ158" s="547" t="s">
        <v>102</v>
      </c>
      <c r="EA158" s="547" t="s">
        <v>102</v>
      </c>
      <c r="EB158" s="547" t="s">
        <v>102</v>
      </c>
      <c r="EC158" s="547" t="s">
        <v>102</v>
      </c>
      <c r="ED158" s="547" t="s">
        <v>102</v>
      </c>
      <c r="EE158" s="547" t="s">
        <v>102</v>
      </c>
      <c r="EF158" s="547" t="s">
        <v>102</v>
      </c>
      <c r="EG158" s="547" t="s">
        <v>102</v>
      </c>
      <c r="EH158" s="547" t="s">
        <v>102</v>
      </c>
      <c r="EI158" s="547" t="s">
        <v>102</v>
      </c>
      <c r="EJ158" s="547" t="s">
        <v>102</v>
      </c>
      <c r="EK158" s="547" t="s">
        <v>102</v>
      </c>
      <c r="EL158" s="547" t="s">
        <v>102</v>
      </c>
      <c r="EM158" s="547" t="s">
        <v>102</v>
      </c>
      <c r="EN158" s="547" t="s">
        <v>102</v>
      </c>
      <c r="EO158" s="547" t="s">
        <v>102</v>
      </c>
      <c r="EP158" s="547" t="s">
        <v>102</v>
      </c>
      <c r="EQ158" s="547" t="s">
        <v>102</v>
      </c>
      <c r="ER158" s="547" t="s">
        <v>102</v>
      </c>
      <c r="ES158" s="547" t="s">
        <v>102</v>
      </c>
      <c r="ET158" s="547" t="s">
        <v>102</v>
      </c>
      <c r="EU158" s="547" t="s">
        <v>102</v>
      </c>
      <c r="EV158" s="547" t="s">
        <v>102</v>
      </c>
      <c r="EW158" s="547" t="s">
        <v>102</v>
      </c>
      <c r="EX158" s="547" t="s">
        <v>102</v>
      </c>
      <c r="EY158" s="547" t="s">
        <v>102</v>
      </c>
      <c r="EZ158" s="547" t="s">
        <v>102</v>
      </c>
      <c r="FA158" s="547" t="s">
        <v>102</v>
      </c>
      <c r="FB158" s="547" t="s">
        <v>102</v>
      </c>
      <c r="FC158" s="547" t="s">
        <v>102</v>
      </c>
      <c r="FD158" s="547" t="s">
        <v>102</v>
      </c>
      <c r="FE158" s="547" t="s">
        <v>102</v>
      </c>
      <c r="FF158" s="547" t="s">
        <v>102</v>
      </c>
      <c r="FG158" s="547" t="s">
        <v>102</v>
      </c>
      <c r="FH158" s="547" t="s">
        <v>102</v>
      </c>
      <c r="FI158" s="547" t="s">
        <v>102</v>
      </c>
      <c r="FJ158" s="547" t="s">
        <v>102</v>
      </c>
      <c r="FK158" s="547" t="s">
        <v>102</v>
      </c>
      <c r="FL158" s="547" t="s">
        <v>102</v>
      </c>
      <c r="FM158" s="547" t="s">
        <v>102</v>
      </c>
      <c r="FN158" s="547" t="s">
        <v>102</v>
      </c>
      <c r="FO158" s="547" t="s">
        <v>102</v>
      </c>
      <c r="FP158" s="547" t="s">
        <v>102</v>
      </c>
      <c r="FQ158" s="547" t="s">
        <v>102</v>
      </c>
      <c r="FR158" s="547" t="s">
        <v>102</v>
      </c>
      <c r="FS158" s="547" t="s">
        <v>102</v>
      </c>
      <c r="FT158" s="547" t="s">
        <v>102</v>
      </c>
      <c r="FU158" s="547" t="s">
        <v>102</v>
      </c>
      <c r="FV158" s="547" t="s">
        <v>102</v>
      </c>
    </row>
    <row r="159" spans="1:178" hidden="1" x14ac:dyDescent="0.15">
      <c r="A159" s="547">
        <v>3868474</v>
      </c>
      <c r="B159" s="547" t="s">
        <v>2422</v>
      </c>
      <c r="C159" s="547" t="s">
        <v>22081</v>
      </c>
      <c r="D159" s="547">
        <v>0</v>
      </c>
      <c r="E159" s="547">
        <v>0</v>
      </c>
      <c r="F159" s="547">
        <v>0</v>
      </c>
      <c r="G159" s="547">
        <v>0</v>
      </c>
      <c r="H159" s="547">
        <v>0</v>
      </c>
      <c r="I159" s="547">
        <v>0</v>
      </c>
      <c r="J159" s="547">
        <v>0</v>
      </c>
      <c r="K159" s="547">
        <v>0</v>
      </c>
      <c r="L159" s="547">
        <v>0</v>
      </c>
      <c r="M159" s="547">
        <v>0</v>
      </c>
      <c r="N159" s="547">
        <v>0</v>
      </c>
      <c r="O159" s="547">
        <v>0</v>
      </c>
      <c r="P159" s="547">
        <v>0</v>
      </c>
      <c r="Q159" s="547">
        <v>0</v>
      </c>
      <c r="R159" s="547">
        <v>0</v>
      </c>
      <c r="S159" s="547">
        <v>0</v>
      </c>
      <c r="T159" s="547">
        <v>0</v>
      </c>
      <c r="U159" s="547">
        <v>0</v>
      </c>
      <c r="V159" s="547">
        <v>0</v>
      </c>
      <c r="W159" s="547">
        <v>0</v>
      </c>
      <c r="X159" s="547">
        <v>0</v>
      </c>
      <c r="Y159" s="547">
        <v>0</v>
      </c>
      <c r="Z159" s="547">
        <v>0</v>
      </c>
      <c r="AA159" s="547">
        <v>0</v>
      </c>
      <c r="AB159" s="547">
        <v>0</v>
      </c>
      <c r="AC159" s="547">
        <v>0</v>
      </c>
      <c r="AD159" s="547">
        <v>0</v>
      </c>
      <c r="AE159" s="547">
        <v>0</v>
      </c>
      <c r="AF159" s="547">
        <v>0</v>
      </c>
      <c r="AG159" s="547">
        <v>0</v>
      </c>
      <c r="AH159" s="547">
        <v>0</v>
      </c>
      <c r="AI159" s="547">
        <v>0</v>
      </c>
      <c r="AJ159" s="547">
        <v>0</v>
      </c>
      <c r="AK159" s="547">
        <v>0</v>
      </c>
      <c r="AL159" s="547">
        <v>0</v>
      </c>
      <c r="AM159" s="547">
        <v>0</v>
      </c>
      <c r="AN159" s="547">
        <v>0</v>
      </c>
      <c r="AO159" s="547">
        <v>0</v>
      </c>
      <c r="AP159" s="547">
        <v>0</v>
      </c>
      <c r="AQ159" s="547">
        <v>0</v>
      </c>
      <c r="AR159" s="547">
        <v>0</v>
      </c>
      <c r="AS159" s="547">
        <v>0</v>
      </c>
      <c r="AT159" s="547">
        <v>0</v>
      </c>
      <c r="AU159" s="547">
        <v>0</v>
      </c>
      <c r="AV159" s="547">
        <v>0</v>
      </c>
      <c r="AW159" s="547">
        <v>0</v>
      </c>
      <c r="AX159" s="547">
        <v>0</v>
      </c>
      <c r="AY159" s="547">
        <v>0</v>
      </c>
      <c r="AZ159" s="547">
        <v>0</v>
      </c>
      <c r="BA159" s="547">
        <v>0</v>
      </c>
      <c r="BB159" s="547">
        <v>0</v>
      </c>
      <c r="BC159" s="547">
        <v>0</v>
      </c>
      <c r="BD159" s="547">
        <v>0</v>
      </c>
      <c r="BE159" s="547">
        <v>0</v>
      </c>
      <c r="BF159" s="547">
        <v>0</v>
      </c>
      <c r="BG159" s="547">
        <v>0</v>
      </c>
      <c r="BH159" s="547">
        <v>0</v>
      </c>
      <c r="BI159" s="547">
        <v>0</v>
      </c>
      <c r="BJ159" s="547">
        <v>0</v>
      </c>
      <c r="BK159" s="547">
        <v>0</v>
      </c>
      <c r="BL159" s="547">
        <v>0</v>
      </c>
      <c r="BM159" s="547">
        <v>0</v>
      </c>
      <c r="BN159" s="547">
        <v>0</v>
      </c>
      <c r="BO159" s="547">
        <v>0</v>
      </c>
      <c r="BP159" s="547">
        <v>0</v>
      </c>
      <c r="BQ159" s="547">
        <v>0</v>
      </c>
      <c r="BR159" s="547">
        <v>0</v>
      </c>
      <c r="BS159" s="547">
        <v>0</v>
      </c>
      <c r="BT159" s="547">
        <v>0</v>
      </c>
      <c r="BU159" s="547">
        <v>0</v>
      </c>
      <c r="BV159" s="547">
        <v>0</v>
      </c>
      <c r="BW159" s="547">
        <v>0</v>
      </c>
      <c r="BX159" s="547">
        <v>0</v>
      </c>
      <c r="BY159" s="547">
        <v>0</v>
      </c>
      <c r="BZ159" s="547">
        <v>0</v>
      </c>
      <c r="CA159" s="547">
        <v>0</v>
      </c>
      <c r="CB159" s="547">
        <v>0</v>
      </c>
      <c r="CC159" s="547">
        <v>0</v>
      </c>
      <c r="CD159" s="547">
        <v>0</v>
      </c>
      <c r="CE159" s="547">
        <v>0</v>
      </c>
      <c r="CF159" s="547">
        <v>0</v>
      </c>
      <c r="CG159" s="547">
        <v>0</v>
      </c>
      <c r="CH159" s="547">
        <v>0</v>
      </c>
      <c r="CI159" s="547">
        <v>0</v>
      </c>
      <c r="CJ159" s="547">
        <v>0</v>
      </c>
      <c r="CK159" s="547">
        <v>0</v>
      </c>
      <c r="CL159" s="547">
        <v>0</v>
      </c>
      <c r="CM159" s="547">
        <v>0</v>
      </c>
      <c r="CN159" s="547">
        <v>0</v>
      </c>
      <c r="CO159" s="547">
        <v>0</v>
      </c>
      <c r="CP159" s="547">
        <v>0</v>
      </c>
      <c r="CQ159" s="547">
        <v>0</v>
      </c>
      <c r="CR159" s="547">
        <v>0</v>
      </c>
      <c r="CS159" s="547">
        <v>0</v>
      </c>
      <c r="CT159" s="547">
        <v>0</v>
      </c>
      <c r="CU159" s="547">
        <v>0</v>
      </c>
      <c r="CV159" s="547">
        <v>0</v>
      </c>
      <c r="CW159" s="547">
        <v>0</v>
      </c>
      <c r="CX159" s="547">
        <v>0</v>
      </c>
      <c r="CY159" s="547">
        <v>0</v>
      </c>
      <c r="CZ159" s="547">
        <v>0</v>
      </c>
      <c r="DA159" s="547">
        <v>0</v>
      </c>
      <c r="DB159" s="547">
        <v>0</v>
      </c>
      <c r="DC159" s="547">
        <v>0</v>
      </c>
      <c r="DD159" s="547">
        <v>0</v>
      </c>
      <c r="DE159" s="547">
        <v>0</v>
      </c>
      <c r="DF159" s="547">
        <v>0</v>
      </c>
      <c r="DG159" s="547">
        <v>0</v>
      </c>
      <c r="DH159" s="547">
        <v>0</v>
      </c>
      <c r="DI159" s="547">
        <v>0</v>
      </c>
      <c r="DJ159" s="547">
        <v>0</v>
      </c>
      <c r="DK159" s="547">
        <v>0</v>
      </c>
      <c r="DL159" s="547">
        <v>0</v>
      </c>
      <c r="DM159" s="547">
        <v>0</v>
      </c>
      <c r="DN159" s="547">
        <v>0</v>
      </c>
      <c r="DO159" s="547">
        <v>0</v>
      </c>
      <c r="DP159" s="547">
        <v>0</v>
      </c>
      <c r="DQ159" s="547">
        <v>0</v>
      </c>
      <c r="DR159" s="547">
        <v>0</v>
      </c>
      <c r="DS159" s="547">
        <v>0</v>
      </c>
      <c r="DT159" s="547">
        <v>0</v>
      </c>
      <c r="DU159" s="547">
        <v>0</v>
      </c>
      <c r="DV159" s="547">
        <v>0</v>
      </c>
      <c r="DW159" s="547">
        <v>0</v>
      </c>
      <c r="DX159" s="547">
        <v>0</v>
      </c>
      <c r="DY159" s="547">
        <v>0</v>
      </c>
      <c r="DZ159" s="547">
        <v>0</v>
      </c>
      <c r="EA159" s="547">
        <v>0</v>
      </c>
      <c r="EB159" s="547">
        <v>0</v>
      </c>
      <c r="EC159" s="547">
        <v>0</v>
      </c>
      <c r="ED159" s="547">
        <v>0</v>
      </c>
      <c r="EE159" s="547">
        <v>0</v>
      </c>
      <c r="EF159" s="547">
        <v>0</v>
      </c>
      <c r="EG159" s="547">
        <v>0</v>
      </c>
      <c r="EH159" s="547">
        <v>0</v>
      </c>
      <c r="EI159" s="547">
        <v>0</v>
      </c>
      <c r="EJ159" s="547">
        <v>0</v>
      </c>
      <c r="EK159" s="547">
        <v>0</v>
      </c>
      <c r="EL159" s="547">
        <v>0</v>
      </c>
      <c r="EM159" s="547">
        <v>0</v>
      </c>
      <c r="EN159" s="547">
        <v>0</v>
      </c>
      <c r="EO159" s="547">
        <v>0</v>
      </c>
      <c r="EP159" s="547">
        <v>0</v>
      </c>
      <c r="EQ159" s="547">
        <v>0</v>
      </c>
      <c r="ER159" s="547">
        <v>0</v>
      </c>
      <c r="ES159" s="547">
        <v>0</v>
      </c>
      <c r="ET159" s="547">
        <v>0</v>
      </c>
      <c r="EU159" s="547">
        <v>0</v>
      </c>
      <c r="EV159" s="547">
        <v>0</v>
      </c>
      <c r="EW159" s="547">
        <v>0</v>
      </c>
      <c r="EX159" s="547">
        <v>0</v>
      </c>
      <c r="EY159" s="547">
        <v>0</v>
      </c>
      <c r="EZ159" s="547">
        <v>0</v>
      </c>
      <c r="FA159" s="547">
        <v>0</v>
      </c>
      <c r="FB159" s="547">
        <v>0</v>
      </c>
      <c r="FC159" s="547">
        <v>0</v>
      </c>
      <c r="FD159" s="547">
        <v>0</v>
      </c>
      <c r="FE159" s="547">
        <v>0</v>
      </c>
      <c r="FF159" s="547">
        <v>0</v>
      </c>
      <c r="FG159" s="547">
        <v>0</v>
      </c>
      <c r="FH159" s="547">
        <v>0</v>
      </c>
      <c r="FI159" s="547">
        <v>0</v>
      </c>
      <c r="FJ159" s="547">
        <v>0</v>
      </c>
      <c r="FK159" s="547">
        <v>0</v>
      </c>
      <c r="FL159" s="547">
        <v>0</v>
      </c>
      <c r="FM159" s="547">
        <v>0</v>
      </c>
      <c r="FN159" s="547">
        <v>0</v>
      </c>
      <c r="FO159" s="547">
        <v>0</v>
      </c>
      <c r="FP159" s="547">
        <v>0</v>
      </c>
      <c r="FQ159" s="547">
        <v>0</v>
      </c>
      <c r="FR159" s="547">
        <v>0</v>
      </c>
      <c r="FS159" s="547">
        <v>0</v>
      </c>
      <c r="FT159" s="547">
        <v>0</v>
      </c>
      <c r="FU159" s="547">
        <v>0</v>
      </c>
      <c r="FV159" s="547">
        <v>0</v>
      </c>
    </row>
    <row r="160" spans="1:178" hidden="1" x14ac:dyDescent="0.15">
      <c r="A160" s="547">
        <v>3893292</v>
      </c>
      <c r="B160" s="547" t="s">
        <v>102</v>
      </c>
      <c r="C160" s="547" t="s">
        <v>102</v>
      </c>
      <c r="D160" s="547" t="s">
        <v>102</v>
      </c>
      <c r="E160" s="547" t="s">
        <v>102</v>
      </c>
      <c r="F160" s="547" t="s">
        <v>102</v>
      </c>
      <c r="G160" s="547" t="s">
        <v>102</v>
      </c>
      <c r="H160" s="547" t="s">
        <v>102</v>
      </c>
      <c r="I160" s="547" t="s">
        <v>102</v>
      </c>
      <c r="J160" s="547" t="s">
        <v>102</v>
      </c>
      <c r="K160" s="547" t="s">
        <v>102</v>
      </c>
      <c r="L160" s="547" t="s">
        <v>102</v>
      </c>
      <c r="M160" s="547" t="s">
        <v>102</v>
      </c>
      <c r="N160" s="547" t="s">
        <v>102</v>
      </c>
      <c r="O160" s="547" t="s">
        <v>102</v>
      </c>
      <c r="P160" s="547" t="s">
        <v>102</v>
      </c>
      <c r="Q160" s="547" t="s">
        <v>102</v>
      </c>
      <c r="R160" s="547" t="s">
        <v>102</v>
      </c>
      <c r="S160" s="547" t="s">
        <v>102</v>
      </c>
      <c r="T160" s="547" t="s">
        <v>102</v>
      </c>
      <c r="U160" s="547" t="s">
        <v>102</v>
      </c>
      <c r="V160" s="547" t="s">
        <v>102</v>
      </c>
      <c r="W160" s="547" t="s">
        <v>102</v>
      </c>
      <c r="X160" s="547" t="s">
        <v>102</v>
      </c>
      <c r="Y160" s="547" t="s">
        <v>102</v>
      </c>
      <c r="Z160" s="547" t="s">
        <v>102</v>
      </c>
      <c r="AA160" s="547" t="s">
        <v>102</v>
      </c>
      <c r="AB160" s="547" t="s">
        <v>102</v>
      </c>
      <c r="AC160" s="547" t="s">
        <v>102</v>
      </c>
      <c r="AD160" s="547" t="s">
        <v>102</v>
      </c>
      <c r="AE160" s="547" t="s">
        <v>102</v>
      </c>
      <c r="AF160" s="547" t="s">
        <v>102</v>
      </c>
      <c r="AG160" s="547" t="s">
        <v>102</v>
      </c>
      <c r="AH160" s="547" t="s">
        <v>102</v>
      </c>
      <c r="AI160" s="547" t="s">
        <v>102</v>
      </c>
      <c r="AJ160" s="547" t="s">
        <v>102</v>
      </c>
      <c r="AK160" s="547" t="s">
        <v>102</v>
      </c>
      <c r="AL160" s="547" t="s">
        <v>102</v>
      </c>
      <c r="AM160" s="547" t="s">
        <v>102</v>
      </c>
      <c r="AN160" s="547" t="s">
        <v>102</v>
      </c>
      <c r="AO160" s="547" t="s">
        <v>102</v>
      </c>
      <c r="AP160" s="547" t="s">
        <v>102</v>
      </c>
      <c r="AQ160" s="547" t="s">
        <v>102</v>
      </c>
      <c r="AR160" s="547" t="s">
        <v>102</v>
      </c>
      <c r="AS160" s="547" t="s">
        <v>102</v>
      </c>
      <c r="AT160" s="547" t="s">
        <v>102</v>
      </c>
      <c r="AU160" s="547" t="s">
        <v>102</v>
      </c>
      <c r="AV160" s="547" t="s">
        <v>102</v>
      </c>
      <c r="AW160" s="547" t="s">
        <v>102</v>
      </c>
      <c r="AX160" s="547" t="s">
        <v>102</v>
      </c>
      <c r="AY160" s="547" t="s">
        <v>102</v>
      </c>
      <c r="AZ160" s="547" t="s">
        <v>102</v>
      </c>
      <c r="BA160" s="547" t="s">
        <v>102</v>
      </c>
      <c r="BB160" s="547" t="s">
        <v>102</v>
      </c>
      <c r="BC160" s="547" t="s">
        <v>102</v>
      </c>
      <c r="BD160" s="547" t="s">
        <v>102</v>
      </c>
      <c r="BE160" s="547" t="s">
        <v>102</v>
      </c>
      <c r="BF160" s="547" t="s">
        <v>102</v>
      </c>
      <c r="BG160" s="547" t="s">
        <v>102</v>
      </c>
      <c r="BH160" s="547" t="s">
        <v>102</v>
      </c>
      <c r="BI160" s="547" t="s">
        <v>102</v>
      </c>
      <c r="BJ160" s="547" t="s">
        <v>102</v>
      </c>
      <c r="BK160" s="547" t="s">
        <v>102</v>
      </c>
      <c r="BL160" s="547" t="s">
        <v>102</v>
      </c>
      <c r="BM160" s="547" t="s">
        <v>102</v>
      </c>
      <c r="BN160" s="547" t="s">
        <v>102</v>
      </c>
      <c r="BO160" s="547" t="s">
        <v>102</v>
      </c>
      <c r="BP160" s="547" t="s">
        <v>102</v>
      </c>
      <c r="BQ160" s="547" t="s">
        <v>102</v>
      </c>
      <c r="BR160" s="547" t="s">
        <v>102</v>
      </c>
      <c r="BS160" s="547" t="s">
        <v>102</v>
      </c>
      <c r="BT160" s="547" t="s">
        <v>102</v>
      </c>
      <c r="BU160" s="547" t="s">
        <v>102</v>
      </c>
      <c r="BV160" s="547" t="s">
        <v>102</v>
      </c>
      <c r="BW160" s="547" t="s">
        <v>102</v>
      </c>
      <c r="BX160" s="547" t="s">
        <v>102</v>
      </c>
      <c r="BY160" s="547" t="s">
        <v>102</v>
      </c>
      <c r="BZ160" s="547" t="s">
        <v>102</v>
      </c>
      <c r="CA160" s="547" t="s">
        <v>102</v>
      </c>
      <c r="CB160" s="547" t="s">
        <v>102</v>
      </c>
      <c r="CC160" s="547" t="s">
        <v>102</v>
      </c>
      <c r="CD160" s="547" t="s">
        <v>102</v>
      </c>
      <c r="CE160" s="547" t="s">
        <v>102</v>
      </c>
      <c r="CF160" s="547" t="s">
        <v>102</v>
      </c>
      <c r="CG160" s="547" t="s">
        <v>102</v>
      </c>
      <c r="CH160" s="547" t="s">
        <v>102</v>
      </c>
      <c r="CI160" s="547" t="s">
        <v>102</v>
      </c>
      <c r="CJ160" s="547" t="s">
        <v>102</v>
      </c>
      <c r="CK160" s="547" t="s">
        <v>102</v>
      </c>
      <c r="CL160" s="547" t="s">
        <v>102</v>
      </c>
      <c r="CM160" s="547" t="s">
        <v>102</v>
      </c>
      <c r="CN160" s="547" t="s">
        <v>102</v>
      </c>
      <c r="CO160" s="547" t="s">
        <v>102</v>
      </c>
      <c r="CP160" s="547" t="s">
        <v>102</v>
      </c>
      <c r="CQ160" s="547" t="s">
        <v>102</v>
      </c>
      <c r="CR160" s="547" t="s">
        <v>102</v>
      </c>
      <c r="CS160" s="547" t="s">
        <v>102</v>
      </c>
      <c r="CT160" s="547" t="s">
        <v>102</v>
      </c>
      <c r="CU160" s="547" t="s">
        <v>102</v>
      </c>
      <c r="CV160" s="547" t="s">
        <v>102</v>
      </c>
      <c r="CW160" s="547" t="s">
        <v>102</v>
      </c>
      <c r="CX160" s="547" t="s">
        <v>102</v>
      </c>
      <c r="CY160" s="547" t="s">
        <v>102</v>
      </c>
      <c r="CZ160" s="547" t="s">
        <v>102</v>
      </c>
      <c r="DA160" s="547" t="s">
        <v>102</v>
      </c>
      <c r="DB160" s="547" t="s">
        <v>102</v>
      </c>
      <c r="DC160" s="547" t="s">
        <v>102</v>
      </c>
      <c r="DD160" s="547" t="s">
        <v>102</v>
      </c>
      <c r="DE160" s="547" t="s">
        <v>102</v>
      </c>
      <c r="DF160" s="547" t="s">
        <v>102</v>
      </c>
      <c r="DG160" s="547" t="s">
        <v>102</v>
      </c>
      <c r="DH160" s="547" t="s">
        <v>102</v>
      </c>
      <c r="DI160" s="547" t="s">
        <v>102</v>
      </c>
      <c r="DJ160" s="547" t="s">
        <v>102</v>
      </c>
      <c r="DK160" s="547" t="s">
        <v>102</v>
      </c>
      <c r="DL160" s="547" t="s">
        <v>102</v>
      </c>
      <c r="DM160" s="547" t="s">
        <v>102</v>
      </c>
      <c r="DN160" s="547" t="s">
        <v>102</v>
      </c>
      <c r="DO160" s="547" t="s">
        <v>102</v>
      </c>
      <c r="DP160" s="547" t="s">
        <v>102</v>
      </c>
      <c r="DQ160" s="547" t="s">
        <v>102</v>
      </c>
      <c r="DR160" s="547" t="s">
        <v>102</v>
      </c>
      <c r="DS160" s="547" t="s">
        <v>102</v>
      </c>
      <c r="DT160" s="547" t="s">
        <v>102</v>
      </c>
      <c r="DU160" s="547" t="s">
        <v>102</v>
      </c>
      <c r="DV160" s="547" t="s">
        <v>102</v>
      </c>
      <c r="DW160" s="547" t="s">
        <v>102</v>
      </c>
      <c r="DX160" s="547" t="s">
        <v>102</v>
      </c>
      <c r="DY160" s="547" t="s">
        <v>102</v>
      </c>
      <c r="DZ160" s="547" t="s">
        <v>102</v>
      </c>
      <c r="EA160" s="547" t="s">
        <v>102</v>
      </c>
      <c r="EB160" s="547" t="s">
        <v>102</v>
      </c>
      <c r="EC160" s="547" t="s">
        <v>102</v>
      </c>
      <c r="ED160" s="547" t="s">
        <v>102</v>
      </c>
      <c r="EE160" s="547" t="s">
        <v>102</v>
      </c>
      <c r="EF160" s="547" t="s">
        <v>102</v>
      </c>
      <c r="EG160" s="547" t="s">
        <v>102</v>
      </c>
      <c r="EH160" s="547" t="s">
        <v>102</v>
      </c>
      <c r="EI160" s="547" t="s">
        <v>102</v>
      </c>
      <c r="EJ160" s="547" t="s">
        <v>102</v>
      </c>
      <c r="EK160" s="547" t="s">
        <v>102</v>
      </c>
      <c r="EL160" s="547" t="s">
        <v>102</v>
      </c>
      <c r="EM160" s="547" t="s">
        <v>102</v>
      </c>
      <c r="EN160" s="547" t="s">
        <v>102</v>
      </c>
      <c r="EO160" s="547" t="s">
        <v>102</v>
      </c>
      <c r="EP160" s="547" t="s">
        <v>102</v>
      </c>
      <c r="EQ160" s="547" t="s">
        <v>102</v>
      </c>
      <c r="ER160" s="547" t="s">
        <v>102</v>
      </c>
      <c r="ES160" s="547" t="s">
        <v>102</v>
      </c>
      <c r="ET160" s="547" t="s">
        <v>102</v>
      </c>
      <c r="EU160" s="547" t="s">
        <v>102</v>
      </c>
      <c r="EV160" s="547" t="s">
        <v>102</v>
      </c>
      <c r="EW160" s="547" t="s">
        <v>102</v>
      </c>
      <c r="EX160" s="547" t="s">
        <v>102</v>
      </c>
      <c r="EY160" s="547" t="s">
        <v>102</v>
      </c>
      <c r="EZ160" s="547" t="s">
        <v>102</v>
      </c>
      <c r="FA160" s="547" t="s">
        <v>102</v>
      </c>
      <c r="FB160" s="547" t="s">
        <v>102</v>
      </c>
      <c r="FC160" s="547" t="s">
        <v>102</v>
      </c>
      <c r="FD160" s="547" t="s">
        <v>102</v>
      </c>
      <c r="FE160" s="547" t="s">
        <v>102</v>
      </c>
      <c r="FF160" s="547" t="s">
        <v>102</v>
      </c>
      <c r="FG160" s="547" t="s">
        <v>102</v>
      </c>
      <c r="FH160" s="547" t="s">
        <v>102</v>
      </c>
      <c r="FI160" s="547" t="s">
        <v>102</v>
      </c>
      <c r="FJ160" s="547" t="s">
        <v>102</v>
      </c>
      <c r="FK160" s="547" t="s">
        <v>102</v>
      </c>
      <c r="FL160" s="547" t="s">
        <v>102</v>
      </c>
      <c r="FM160" s="547" t="s">
        <v>102</v>
      </c>
      <c r="FN160" s="547" t="s">
        <v>102</v>
      </c>
      <c r="FO160" s="547" t="s">
        <v>102</v>
      </c>
      <c r="FP160" s="547" t="s">
        <v>102</v>
      </c>
      <c r="FQ160" s="547" t="s">
        <v>102</v>
      </c>
      <c r="FR160" s="547" t="s">
        <v>102</v>
      </c>
      <c r="FS160" s="547" t="s">
        <v>102</v>
      </c>
      <c r="FT160" s="547" t="s">
        <v>102</v>
      </c>
      <c r="FU160" s="547" t="s">
        <v>102</v>
      </c>
      <c r="FV160" s="547" t="s">
        <v>102</v>
      </c>
    </row>
    <row r="161" spans="1:178" hidden="1" x14ac:dyDescent="0.15">
      <c r="A161" s="547">
        <v>3886275</v>
      </c>
      <c r="B161" s="547" t="s">
        <v>102</v>
      </c>
      <c r="C161" s="547" t="s">
        <v>102</v>
      </c>
      <c r="D161" s="547" t="s">
        <v>102</v>
      </c>
      <c r="E161" s="547" t="s">
        <v>102</v>
      </c>
      <c r="F161" s="547" t="s">
        <v>102</v>
      </c>
      <c r="G161" s="547" t="s">
        <v>102</v>
      </c>
      <c r="H161" s="547" t="s">
        <v>102</v>
      </c>
      <c r="I161" s="547" t="s">
        <v>102</v>
      </c>
      <c r="J161" s="547" t="s">
        <v>102</v>
      </c>
      <c r="K161" s="547" t="s">
        <v>102</v>
      </c>
      <c r="L161" s="547" t="s">
        <v>102</v>
      </c>
      <c r="M161" s="547" t="s">
        <v>102</v>
      </c>
      <c r="N161" s="547" t="s">
        <v>102</v>
      </c>
      <c r="O161" s="547" t="s">
        <v>102</v>
      </c>
      <c r="P161" s="547" t="s">
        <v>102</v>
      </c>
      <c r="Q161" s="547" t="s">
        <v>102</v>
      </c>
      <c r="R161" s="547" t="s">
        <v>102</v>
      </c>
      <c r="S161" s="547" t="s">
        <v>102</v>
      </c>
      <c r="T161" s="547" t="s">
        <v>102</v>
      </c>
      <c r="U161" s="547" t="s">
        <v>102</v>
      </c>
      <c r="V161" s="547" t="s">
        <v>102</v>
      </c>
      <c r="W161" s="547" t="s">
        <v>102</v>
      </c>
      <c r="X161" s="547" t="s">
        <v>102</v>
      </c>
      <c r="Y161" s="547" t="s">
        <v>102</v>
      </c>
      <c r="Z161" s="547" t="s">
        <v>102</v>
      </c>
      <c r="AA161" s="547" t="s">
        <v>102</v>
      </c>
      <c r="AB161" s="547" t="s">
        <v>102</v>
      </c>
      <c r="AC161" s="547" t="s">
        <v>102</v>
      </c>
      <c r="AD161" s="547" t="s">
        <v>102</v>
      </c>
      <c r="AE161" s="547" t="s">
        <v>102</v>
      </c>
      <c r="AF161" s="547" t="s">
        <v>102</v>
      </c>
      <c r="AG161" s="547" t="s">
        <v>102</v>
      </c>
      <c r="AH161" s="547" t="s">
        <v>102</v>
      </c>
      <c r="AI161" s="547" t="s">
        <v>102</v>
      </c>
      <c r="AJ161" s="547" t="s">
        <v>102</v>
      </c>
      <c r="AK161" s="547" t="s">
        <v>102</v>
      </c>
      <c r="AL161" s="547" t="s">
        <v>102</v>
      </c>
      <c r="AM161" s="547" t="s">
        <v>102</v>
      </c>
      <c r="AN161" s="547" t="s">
        <v>102</v>
      </c>
      <c r="AO161" s="547" t="s">
        <v>102</v>
      </c>
      <c r="AP161" s="547" t="s">
        <v>102</v>
      </c>
      <c r="AQ161" s="547" t="s">
        <v>102</v>
      </c>
      <c r="AR161" s="547" t="s">
        <v>102</v>
      </c>
      <c r="AS161" s="547" t="s">
        <v>102</v>
      </c>
      <c r="AT161" s="547" t="s">
        <v>102</v>
      </c>
      <c r="AU161" s="547" t="s">
        <v>102</v>
      </c>
      <c r="AV161" s="547" t="s">
        <v>102</v>
      </c>
      <c r="AW161" s="547" t="s">
        <v>102</v>
      </c>
      <c r="AX161" s="547" t="s">
        <v>102</v>
      </c>
      <c r="AY161" s="547" t="s">
        <v>102</v>
      </c>
      <c r="AZ161" s="547" t="s">
        <v>102</v>
      </c>
      <c r="BA161" s="547" t="s">
        <v>102</v>
      </c>
      <c r="BB161" s="547" t="s">
        <v>102</v>
      </c>
      <c r="BC161" s="547" t="s">
        <v>102</v>
      </c>
      <c r="BD161" s="547" t="s">
        <v>102</v>
      </c>
      <c r="BE161" s="547" t="s">
        <v>102</v>
      </c>
      <c r="BF161" s="547" t="s">
        <v>102</v>
      </c>
      <c r="BG161" s="547" t="s">
        <v>102</v>
      </c>
      <c r="BH161" s="547" t="s">
        <v>102</v>
      </c>
      <c r="BI161" s="547" t="s">
        <v>102</v>
      </c>
      <c r="BJ161" s="547" t="s">
        <v>102</v>
      </c>
      <c r="BK161" s="547" t="s">
        <v>102</v>
      </c>
      <c r="BL161" s="547" t="s">
        <v>102</v>
      </c>
      <c r="BM161" s="547" t="s">
        <v>102</v>
      </c>
      <c r="BN161" s="547" t="s">
        <v>102</v>
      </c>
      <c r="BO161" s="547" t="s">
        <v>102</v>
      </c>
      <c r="BP161" s="547" t="s">
        <v>102</v>
      </c>
      <c r="BQ161" s="547" t="s">
        <v>102</v>
      </c>
      <c r="BR161" s="547" t="s">
        <v>102</v>
      </c>
      <c r="BS161" s="547" t="s">
        <v>102</v>
      </c>
      <c r="BT161" s="547" t="s">
        <v>102</v>
      </c>
      <c r="BU161" s="547" t="s">
        <v>102</v>
      </c>
      <c r="BV161" s="547" t="s">
        <v>102</v>
      </c>
      <c r="BW161" s="547" t="s">
        <v>102</v>
      </c>
      <c r="BX161" s="547" t="s">
        <v>102</v>
      </c>
      <c r="BY161" s="547" t="s">
        <v>102</v>
      </c>
      <c r="BZ161" s="547" t="s">
        <v>102</v>
      </c>
      <c r="CA161" s="547" t="s">
        <v>102</v>
      </c>
      <c r="CB161" s="547" t="s">
        <v>102</v>
      </c>
      <c r="CC161" s="547" t="s">
        <v>102</v>
      </c>
      <c r="CD161" s="547" t="s">
        <v>102</v>
      </c>
      <c r="CE161" s="547" t="s">
        <v>102</v>
      </c>
      <c r="CF161" s="547" t="s">
        <v>102</v>
      </c>
      <c r="CG161" s="547" t="s">
        <v>102</v>
      </c>
      <c r="CH161" s="547" t="s">
        <v>102</v>
      </c>
      <c r="CI161" s="547" t="s">
        <v>102</v>
      </c>
      <c r="CJ161" s="547" t="s">
        <v>102</v>
      </c>
      <c r="CK161" s="547" t="s">
        <v>102</v>
      </c>
      <c r="CL161" s="547" t="s">
        <v>102</v>
      </c>
      <c r="CM161" s="547" t="s">
        <v>102</v>
      </c>
      <c r="CN161" s="547" t="s">
        <v>102</v>
      </c>
      <c r="CO161" s="547" t="s">
        <v>102</v>
      </c>
      <c r="CP161" s="547" t="s">
        <v>102</v>
      </c>
      <c r="CQ161" s="547" t="s">
        <v>102</v>
      </c>
      <c r="CR161" s="547" t="s">
        <v>102</v>
      </c>
      <c r="CS161" s="547" t="s">
        <v>102</v>
      </c>
      <c r="CT161" s="547" t="s">
        <v>102</v>
      </c>
      <c r="CU161" s="547" t="s">
        <v>102</v>
      </c>
      <c r="CV161" s="547" t="s">
        <v>102</v>
      </c>
      <c r="CW161" s="547" t="s">
        <v>102</v>
      </c>
      <c r="CX161" s="547" t="s">
        <v>102</v>
      </c>
      <c r="CY161" s="547" t="s">
        <v>102</v>
      </c>
      <c r="CZ161" s="547" t="s">
        <v>102</v>
      </c>
      <c r="DA161" s="547" t="s">
        <v>102</v>
      </c>
      <c r="DB161" s="547" t="s">
        <v>102</v>
      </c>
      <c r="DC161" s="547" t="s">
        <v>102</v>
      </c>
      <c r="DD161" s="547" t="s">
        <v>102</v>
      </c>
      <c r="DE161" s="547" t="s">
        <v>102</v>
      </c>
      <c r="DF161" s="547" t="s">
        <v>102</v>
      </c>
      <c r="DG161" s="547" t="s">
        <v>102</v>
      </c>
      <c r="DH161" s="547" t="s">
        <v>102</v>
      </c>
      <c r="DI161" s="547" t="s">
        <v>102</v>
      </c>
      <c r="DJ161" s="547" t="s">
        <v>102</v>
      </c>
      <c r="DK161" s="547" t="s">
        <v>102</v>
      </c>
      <c r="DL161" s="547" t="s">
        <v>102</v>
      </c>
      <c r="DM161" s="547" t="s">
        <v>102</v>
      </c>
      <c r="DN161" s="547" t="s">
        <v>102</v>
      </c>
      <c r="DO161" s="547" t="s">
        <v>102</v>
      </c>
      <c r="DP161" s="547" t="s">
        <v>102</v>
      </c>
      <c r="DQ161" s="547" t="s">
        <v>102</v>
      </c>
      <c r="DR161" s="547" t="s">
        <v>102</v>
      </c>
      <c r="DS161" s="547" t="s">
        <v>102</v>
      </c>
      <c r="DT161" s="547" t="s">
        <v>102</v>
      </c>
      <c r="DU161" s="547" t="s">
        <v>102</v>
      </c>
      <c r="DV161" s="547" t="s">
        <v>102</v>
      </c>
      <c r="DW161" s="547" t="s">
        <v>102</v>
      </c>
      <c r="DX161" s="547" t="s">
        <v>102</v>
      </c>
      <c r="DY161" s="547" t="s">
        <v>102</v>
      </c>
      <c r="DZ161" s="547" t="s">
        <v>102</v>
      </c>
      <c r="EA161" s="547" t="s">
        <v>102</v>
      </c>
      <c r="EB161" s="547" t="s">
        <v>102</v>
      </c>
      <c r="EC161" s="547" t="s">
        <v>102</v>
      </c>
      <c r="ED161" s="547" t="s">
        <v>102</v>
      </c>
      <c r="EE161" s="547" t="s">
        <v>102</v>
      </c>
      <c r="EF161" s="547" t="s">
        <v>102</v>
      </c>
      <c r="EG161" s="547" t="s">
        <v>102</v>
      </c>
      <c r="EH161" s="547" t="s">
        <v>102</v>
      </c>
      <c r="EI161" s="547" t="s">
        <v>102</v>
      </c>
      <c r="EJ161" s="547" t="s">
        <v>102</v>
      </c>
      <c r="EK161" s="547" t="s">
        <v>102</v>
      </c>
      <c r="EL161" s="547" t="s">
        <v>102</v>
      </c>
      <c r="EM161" s="547" t="s">
        <v>102</v>
      </c>
      <c r="EN161" s="547" t="s">
        <v>102</v>
      </c>
      <c r="EO161" s="547" t="s">
        <v>102</v>
      </c>
      <c r="EP161" s="547" t="s">
        <v>102</v>
      </c>
      <c r="EQ161" s="547" t="s">
        <v>102</v>
      </c>
      <c r="ER161" s="547" t="s">
        <v>102</v>
      </c>
      <c r="ES161" s="547" t="s">
        <v>102</v>
      </c>
      <c r="ET161" s="547" t="s">
        <v>102</v>
      </c>
      <c r="EU161" s="547" t="s">
        <v>102</v>
      </c>
      <c r="EV161" s="547" t="s">
        <v>102</v>
      </c>
      <c r="EW161" s="547" t="s">
        <v>102</v>
      </c>
      <c r="EX161" s="547" t="s">
        <v>102</v>
      </c>
      <c r="EY161" s="547" t="s">
        <v>102</v>
      </c>
      <c r="EZ161" s="547" t="s">
        <v>102</v>
      </c>
      <c r="FA161" s="547" t="s">
        <v>102</v>
      </c>
      <c r="FB161" s="547" t="s">
        <v>102</v>
      </c>
      <c r="FC161" s="547" t="s">
        <v>102</v>
      </c>
      <c r="FD161" s="547" t="s">
        <v>102</v>
      </c>
      <c r="FE161" s="547" t="s">
        <v>102</v>
      </c>
      <c r="FF161" s="547" t="s">
        <v>102</v>
      </c>
      <c r="FG161" s="547" t="s">
        <v>102</v>
      </c>
      <c r="FH161" s="547" t="s">
        <v>102</v>
      </c>
      <c r="FI161" s="547" t="s">
        <v>102</v>
      </c>
      <c r="FJ161" s="547" t="s">
        <v>102</v>
      </c>
      <c r="FK161" s="547" t="s">
        <v>102</v>
      </c>
      <c r="FL161" s="547" t="s">
        <v>102</v>
      </c>
      <c r="FM161" s="547" t="s">
        <v>102</v>
      </c>
      <c r="FN161" s="547" t="s">
        <v>102</v>
      </c>
      <c r="FO161" s="547" t="s">
        <v>102</v>
      </c>
      <c r="FP161" s="547" t="s">
        <v>102</v>
      </c>
      <c r="FQ161" s="547" t="s">
        <v>102</v>
      </c>
      <c r="FR161" s="547" t="s">
        <v>102</v>
      </c>
      <c r="FS161" s="547" t="s">
        <v>102</v>
      </c>
      <c r="FT161" s="547" t="s">
        <v>102</v>
      </c>
      <c r="FU161" s="547" t="s">
        <v>102</v>
      </c>
      <c r="FV161" s="547" t="s">
        <v>102</v>
      </c>
    </row>
    <row r="162" spans="1:178" hidden="1" x14ac:dyDescent="0.15">
      <c r="A162" s="547">
        <v>3867926</v>
      </c>
      <c r="B162" s="547" t="s">
        <v>2284</v>
      </c>
      <c r="C162" s="547" t="s">
        <v>102</v>
      </c>
      <c r="D162" s="547" t="s">
        <v>22082</v>
      </c>
      <c r="E162" s="547" t="s">
        <v>22083</v>
      </c>
      <c r="F162" s="547" t="s">
        <v>22084</v>
      </c>
      <c r="G162" s="547" t="s">
        <v>22085</v>
      </c>
      <c r="H162" s="547" t="s">
        <v>22086</v>
      </c>
      <c r="I162" s="547" t="s">
        <v>22087</v>
      </c>
      <c r="J162" s="547" t="s">
        <v>22088</v>
      </c>
      <c r="K162" s="547" t="s">
        <v>22089</v>
      </c>
      <c r="L162" s="547" t="s">
        <v>22090</v>
      </c>
      <c r="M162" s="547" t="s">
        <v>22091</v>
      </c>
      <c r="N162" s="547" t="s">
        <v>102</v>
      </c>
      <c r="O162" s="547" t="s">
        <v>22092</v>
      </c>
      <c r="P162" s="547" t="s">
        <v>22093</v>
      </c>
      <c r="Q162" s="547" t="s">
        <v>22094</v>
      </c>
      <c r="R162" s="547" t="s">
        <v>22095</v>
      </c>
      <c r="S162" s="547" t="s">
        <v>22096</v>
      </c>
      <c r="T162" s="547" t="s">
        <v>22097</v>
      </c>
      <c r="U162" s="547" t="s">
        <v>22098</v>
      </c>
      <c r="V162" s="547" t="s">
        <v>22099</v>
      </c>
      <c r="W162" s="547" t="s">
        <v>22100</v>
      </c>
      <c r="X162" s="547" t="s">
        <v>102</v>
      </c>
      <c r="Y162" s="547" t="s">
        <v>22101</v>
      </c>
      <c r="Z162" s="547" t="s">
        <v>22102</v>
      </c>
      <c r="AA162" s="547" t="s">
        <v>22103</v>
      </c>
      <c r="AB162" s="547" t="s">
        <v>22104</v>
      </c>
      <c r="AC162" s="547" t="s">
        <v>22105</v>
      </c>
      <c r="AD162" s="547" t="s">
        <v>22106</v>
      </c>
      <c r="AE162" s="547" t="s">
        <v>22107</v>
      </c>
      <c r="AF162" s="547" t="s">
        <v>22108</v>
      </c>
      <c r="AG162" s="547" t="s">
        <v>22109</v>
      </c>
      <c r="AH162" s="547" t="s">
        <v>22110</v>
      </c>
      <c r="AI162" s="547" t="s">
        <v>22111</v>
      </c>
      <c r="AJ162" s="547" t="s">
        <v>22112</v>
      </c>
      <c r="AK162" s="547" t="s">
        <v>22113</v>
      </c>
      <c r="AL162" s="547" t="s">
        <v>22114</v>
      </c>
      <c r="AM162" s="547" t="s">
        <v>22115</v>
      </c>
      <c r="AN162" s="547" t="s">
        <v>22116</v>
      </c>
      <c r="AO162" s="547" t="s">
        <v>22117</v>
      </c>
      <c r="AP162" s="547" t="s">
        <v>22118</v>
      </c>
      <c r="AQ162" s="547">
        <v>0</v>
      </c>
      <c r="AR162" s="547">
        <v>0</v>
      </c>
      <c r="AS162" s="547">
        <v>0</v>
      </c>
      <c r="AT162" s="547">
        <v>0</v>
      </c>
      <c r="AU162" s="547">
        <v>0</v>
      </c>
      <c r="AV162" s="547">
        <v>0</v>
      </c>
      <c r="AW162" s="547">
        <v>0</v>
      </c>
      <c r="AX162" s="547">
        <v>0</v>
      </c>
      <c r="AY162" s="547">
        <v>0</v>
      </c>
      <c r="AZ162" s="547">
        <v>0</v>
      </c>
      <c r="BA162" s="547">
        <v>0</v>
      </c>
      <c r="BB162" s="547">
        <v>0</v>
      </c>
      <c r="BC162" s="547">
        <v>0</v>
      </c>
      <c r="BD162" s="547">
        <v>0</v>
      </c>
      <c r="BE162" s="547">
        <v>0</v>
      </c>
      <c r="BF162" s="547">
        <v>0</v>
      </c>
      <c r="BG162" s="547">
        <v>0</v>
      </c>
      <c r="BH162" s="547">
        <v>0</v>
      </c>
      <c r="BI162" s="547">
        <v>0</v>
      </c>
      <c r="BJ162" s="547">
        <v>0</v>
      </c>
      <c r="BK162" s="547">
        <v>0</v>
      </c>
      <c r="BL162" s="547">
        <v>0</v>
      </c>
      <c r="BM162" s="547">
        <v>0</v>
      </c>
      <c r="BN162" s="547">
        <v>0</v>
      </c>
      <c r="BO162" s="547">
        <v>0</v>
      </c>
      <c r="BP162" s="547">
        <v>0</v>
      </c>
      <c r="BQ162" s="547">
        <v>0</v>
      </c>
      <c r="BR162" s="547">
        <v>0</v>
      </c>
      <c r="BS162" s="547">
        <v>0</v>
      </c>
      <c r="BT162" s="547">
        <v>0</v>
      </c>
      <c r="BU162" s="547">
        <v>0</v>
      </c>
      <c r="BV162" s="547">
        <v>0</v>
      </c>
      <c r="BW162" s="547">
        <v>0</v>
      </c>
      <c r="BX162" s="547">
        <v>0</v>
      </c>
      <c r="BY162" s="547">
        <v>0</v>
      </c>
      <c r="BZ162" s="547">
        <v>0</v>
      </c>
      <c r="CA162" s="547">
        <v>0</v>
      </c>
      <c r="CB162" s="547">
        <v>0</v>
      </c>
      <c r="CC162" s="547">
        <v>0</v>
      </c>
      <c r="CD162" s="547">
        <v>0</v>
      </c>
      <c r="CE162" s="547">
        <v>0</v>
      </c>
      <c r="CF162" s="547">
        <v>0</v>
      </c>
      <c r="CG162" s="547">
        <v>0</v>
      </c>
      <c r="CH162" s="547">
        <v>0</v>
      </c>
      <c r="CI162" s="547">
        <v>0</v>
      </c>
      <c r="CJ162" s="547">
        <v>0</v>
      </c>
      <c r="CK162" s="547">
        <v>0</v>
      </c>
      <c r="CL162" s="547">
        <v>0</v>
      </c>
      <c r="CM162" s="547">
        <v>0</v>
      </c>
      <c r="CN162" s="547">
        <v>0</v>
      </c>
      <c r="CO162" s="547">
        <v>0</v>
      </c>
      <c r="CP162" s="547">
        <v>0</v>
      </c>
      <c r="CQ162" s="547">
        <v>0</v>
      </c>
      <c r="CR162" s="547">
        <v>0</v>
      </c>
      <c r="CS162" s="547">
        <v>0</v>
      </c>
      <c r="CT162" s="547">
        <v>0</v>
      </c>
      <c r="CU162" s="547">
        <v>0</v>
      </c>
      <c r="CV162" s="547">
        <v>0</v>
      </c>
      <c r="CW162" s="547">
        <v>0</v>
      </c>
      <c r="CX162" s="547">
        <v>0</v>
      </c>
      <c r="CY162" s="547">
        <v>0</v>
      </c>
      <c r="CZ162" s="547">
        <v>0</v>
      </c>
      <c r="DA162" s="547">
        <v>0</v>
      </c>
      <c r="DB162" s="547">
        <v>0</v>
      </c>
      <c r="DC162" s="547">
        <v>0</v>
      </c>
      <c r="DD162" s="547">
        <v>0</v>
      </c>
      <c r="DE162" s="547">
        <v>0</v>
      </c>
      <c r="DF162" s="547">
        <v>0</v>
      </c>
      <c r="DG162" s="547">
        <v>0</v>
      </c>
      <c r="DH162" s="547">
        <v>0</v>
      </c>
      <c r="DI162" s="547">
        <v>0</v>
      </c>
      <c r="DJ162" s="547">
        <v>0</v>
      </c>
      <c r="DK162" s="547">
        <v>0</v>
      </c>
      <c r="DL162" s="547">
        <v>0</v>
      </c>
      <c r="DM162" s="547">
        <v>0</v>
      </c>
      <c r="DN162" s="547">
        <v>0</v>
      </c>
      <c r="DO162" s="547">
        <v>0</v>
      </c>
      <c r="DP162" s="547">
        <v>0</v>
      </c>
      <c r="DQ162" s="547">
        <v>0</v>
      </c>
      <c r="DR162" s="547">
        <v>0</v>
      </c>
      <c r="DS162" s="547">
        <v>0</v>
      </c>
      <c r="DT162" s="547">
        <v>0</v>
      </c>
      <c r="DU162" s="547">
        <v>0</v>
      </c>
      <c r="DV162" s="547">
        <v>0</v>
      </c>
      <c r="DW162" s="547">
        <v>0</v>
      </c>
      <c r="DX162" s="547">
        <v>0</v>
      </c>
      <c r="DY162" s="547">
        <v>0</v>
      </c>
      <c r="DZ162" s="547">
        <v>0</v>
      </c>
      <c r="EA162" s="547">
        <v>0</v>
      </c>
      <c r="EB162" s="547">
        <v>0</v>
      </c>
      <c r="EC162" s="547">
        <v>0</v>
      </c>
      <c r="ED162" s="547">
        <v>0</v>
      </c>
      <c r="EE162" s="547">
        <v>0</v>
      </c>
      <c r="EF162" s="547">
        <v>0</v>
      </c>
      <c r="EG162" s="547">
        <v>0</v>
      </c>
      <c r="EH162" s="547">
        <v>0</v>
      </c>
      <c r="EI162" s="547">
        <v>0</v>
      </c>
      <c r="EJ162" s="547">
        <v>0</v>
      </c>
      <c r="EK162" s="547">
        <v>0</v>
      </c>
      <c r="EL162" s="547">
        <v>0</v>
      </c>
      <c r="EM162" s="547">
        <v>0</v>
      </c>
      <c r="EN162" s="547">
        <v>0</v>
      </c>
      <c r="EO162" s="547">
        <v>0</v>
      </c>
      <c r="EP162" s="547">
        <v>0</v>
      </c>
      <c r="EQ162" s="547">
        <v>0</v>
      </c>
      <c r="ER162" s="547">
        <v>0</v>
      </c>
      <c r="ES162" s="547">
        <v>0</v>
      </c>
      <c r="ET162" s="547">
        <v>0</v>
      </c>
      <c r="EU162" s="547">
        <v>0</v>
      </c>
      <c r="EV162" s="547">
        <v>0</v>
      </c>
      <c r="EW162" s="547">
        <v>0</v>
      </c>
      <c r="EX162" s="547">
        <v>0</v>
      </c>
      <c r="EY162" s="547">
        <v>0</v>
      </c>
      <c r="EZ162" s="547">
        <v>0</v>
      </c>
      <c r="FA162" s="547">
        <v>0</v>
      </c>
      <c r="FB162" s="547">
        <v>0</v>
      </c>
      <c r="FC162" s="547">
        <v>0</v>
      </c>
      <c r="FD162" s="547">
        <v>0</v>
      </c>
      <c r="FE162" s="547">
        <v>0</v>
      </c>
      <c r="FF162" s="547">
        <v>0</v>
      </c>
      <c r="FG162" s="547">
        <v>0</v>
      </c>
      <c r="FH162" s="547">
        <v>0</v>
      </c>
      <c r="FI162" s="547">
        <v>0</v>
      </c>
      <c r="FJ162" s="547">
        <v>0</v>
      </c>
      <c r="FK162" s="547">
        <v>0</v>
      </c>
      <c r="FL162" s="547">
        <v>0</v>
      </c>
      <c r="FM162" s="547">
        <v>0</v>
      </c>
      <c r="FN162" s="547">
        <v>0</v>
      </c>
      <c r="FO162" s="547">
        <v>0</v>
      </c>
      <c r="FP162" s="547">
        <v>0</v>
      </c>
      <c r="FQ162" s="547">
        <v>0</v>
      </c>
      <c r="FR162" s="547">
        <v>0</v>
      </c>
      <c r="FS162" s="547">
        <v>0</v>
      </c>
      <c r="FT162" s="547">
        <v>0</v>
      </c>
      <c r="FU162" s="547">
        <v>0</v>
      </c>
      <c r="FV162" s="547">
        <v>0</v>
      </c>
    </row>
    <row r="163" spans="1:178" hidden="1" x14ac:dyDescent="0.15">
      <c r="A163" s="547">
        <v>3865087</v>
      </c>
      <c r="B163" s="547" t="s">
        <v>102</v>
      </c>
      <c r="C163" s="547" t="s">
        <v>102</v>
      </c>
      <c r="D163" s="547" t="s">
        <v>102</v>
      </c>
      <c r="E163" s="547" t="s">
        <v>102</v>
      </c>
      <c r="F163" s="547" t="s">
        <v>102</v>
      </c>
      <c r="G163" s="547" t="s">
        <v>102</v>
      </c>
      <c r="H163" s="547" t="s">
        <v>102</v>
      </c>
      <c r="I163" s="547" t="s">
        <v>102</v>
      </c>
      <c r="J163" s="547" t="s">
        <v>102</v>
      </c>
      <c r="K163" s="547" t="s">
        <v>102</v>
      </c>
      <c r="L163" s="547" t="s">
        <v>102</v>
      </c>
      <c r="M163" s="547" t="s">
        <v>102</v>
      </c>
      <c r="N163" s="547" t="s">
        <v>102</v>
      </c>
      <c r="O163" s="547" t="s">
        <v>102</v>
      </c>
      <c r="P163" s="547" t="s">
        <v>102</v>
      </c>
      <c r="Q163" s="547" t="s">
        <v>102</v>
      </c>
      <c r="R163" s="547" t="s">
        <v>102</v>
      </c>
      <c r="S163" s="547" t="s">
        <v>102</v>
      </c>
      <c r="T163" s="547" t="s">
        <v>102</v>
      </c>
      <c r="U163" s="547" t="s">
        <v>102</v>
      </c>
      <c r="V163" s="547" t="s">
        <v>102</v>
      </c>
      <c r="W163" s="547" t="s">
        <v>102</v>
      </c>
      <c r="X163" s="547" t="s">
        <v>102</v>
      </c>
      <c r="Y163" s="547" t="s">
        <v>102</v>
      </c>
      <c r="Z163" s="547" t="s">
        <v>102</v>
      </c>
      <c r="AA163" s="547" t="s">
        <v>102</v>
      </c>
      <c r="AB163" s="547" t="s">
        <v>102</v>
      </c>
      <c r="AC163" s="547" t="s">
        <v>102</v>
      </c>
      <c r="AD163" s="547" t="s">
        <v>102</v>
      </c>
      <c r="AE163" s="547" t="s">
        <v>102</v>
      </c>
      <c r="AF163" s="547" t="s">
        <v>102</v>
      </c>
      <c r="AG163" s="547" t="s">
        <v>102</v>
      </c>
      <c r="AH163" s="547" t="s">
        <v>102</v>
      </c>
      <c r="AI163" s="547" t="s">
        <v>102</v>
      </c>
      <c r="AJ163" s="547" t="s">
        <v>102</v>
      </c>
      <c r="AK163" s="547" t="s">
        <v>102</v>
      </c>
      <c r="AL163" s="547" t="s">
        <v>102</v>
      </c>
      <c r="AM163" s="547" t="s">
        <v>102</v>
      </c>
      <c r="AN163" s="547" t="s">
        <v>102</v>
      </c>
      <c r="AO163" s="547" t="s">
        <v>102</v>
      </c>
      <c r="AP163" s="547" t="s">
        <v>102</v>
      </c>
      <c r="AQ163" s="547" t="s">
        <v>102</v>
      </c>
      <c r="AR163" s="547" t="s">
        <v>102</v>
      </c>
      <c r="AS163" s="547" t="s">
        <v>102</v>
      </c>
      <c r="AT163" s="547" t="s">
        <v>102</v>
      </c>
      <c r="AU163" s="547" t="s">
        <v>102</v>
      </c>
      <c r="AV163" s="547" t="s">
        <v>102</v>
      </c>
      <c r="AW163" s="547" t="s">
        <v>102</v>
      </c>
      <c r="AX163" s="547" t="s">
        <v>102</v>
      </c>
      <c r="AY163" s="547" t="s">
        <v>102</v>
      </c>
      <c r="AZ163" s="547" t="s">
        <v>102</v>
      </c>
      <c r="BA163" s="547" t="s">
        <v>102</v>
      </c>
      <c r="BB163" s="547" t="s">
        <v>102</v>
      </c>
      <c r="BC163" s="547" t="s">
        <v>102</v>
      </c>
      <c r="BD163" s="547" t="s">
        <v>102</v>
      </c>
      <c r="BE163" s="547" t="s">
        <v>102</v>
      </c>
      <c r="BF163" s="547" t="s">
        <v>102</v>
      </c>
      <c r="BG163" s="547" t="s">
        <v>102</v>
      </c>
      <c r="BH163" s="547" t="s">
        <v>102</v>
      </c>
      <c r="BI163" s="547" t="s">
        <v>102</v>
      </c>
      <c r="BJ163" s="547" t="s">
        <v>102</v>
      </c>
      <c r="BK163" s="547" t="s">
        <v>102</v>
      </c>
      <c r="BL163" s="547" t="s">
        <v>102</v>
      </c>
      <c r="BM163" s="547" t="s">
        <v>102</v>
      </c>
      <c r="BN163" s="547" t="s">
        <v>102</v>
      </c>
      <c r="BO163" s="547" t="s">
        <v>102</v>
      </c>
      <c r="BP163" s="547" t="s">
        <v>102</v>
      </c>
      <c r="BQ163" s="547" t="s">
        <v>102</v>
      </c>
      <c r="BR163" s="547" t="s">
        <v>102</v>
      </c>
      <c r="BS163" s="547" t="s">
        <v>102</v>
      </c>
      <c r="BT163" s="547" t="s">
        <v>102</v>
      </c>
      <c r="BU163" s="547" t="s">
        <v>102</v>
      </c>
      <c r="BV163" s="547" t="s">
        <v>102</v>
      </c>
      <c r="BW163" s="547" t="s">
        <v>102</v>
      </c>
      <c r="BX163" s="547" t="s">
        <v>102</v>
      </c>
      <c r="BY163" s="547" t="s">
        <v>102</v>
      </c>
      <c r="BZ163" s="547" t="s">
        <v>102</v>
      </c>
      <c r="CA163" s="547" t="s">
        <v>102</v>
      </c>
      <c r="CB163" s="547" t="s">
        <v>102</v>
      </c>
      <c r="CC163" s="547" t="s">
        <v>102</v>
      </c>
      <c r="CD163" s="547" t="s">
        <v>102</v>
      </c>
      <c r="CE163" s="547" t="s">
        <v>102</v>
      </c>
      <c r="CF163" s="547" t="s">
        <v>102</v>
      </c>
      <c r="CG163" s="547" t="s">
        <v>102</v>
      </c>
      <c r="CH163" s="547" t="s">
        <v>102</v>
      </c>
      <c r="CI163" s="547" t="s">
        <v>102</v>
      </c>
      <c r="CJ163" s="547" t="s">
        <v>102</v>
      </c>
      <c r="CK163" s="547" t="s">
        <v>102</v>
      </c>
      <c r="CL163" s="547" t="s">
        <v>102</v>
      </c>
      <c r="CM163" s="547" t="s">
        <v>102</v>
      </c>
      <c r="CN163" s="547" t="s">
        <v>102</v>
      </c>
      <c r="CO163" s="547" t="s">
        <v>102</v>
      </c>
      <c r="CP163" s="547" t="s">
        <v>102</v>
      </c>
      <c r="CQ163" s="547" t="s">
        <v>102</v>
      </c>
      <c r="CR163" s="547" t="s">
        <v>102</v>
      </c>
      <c r="CS163" s="547" t="s">
        <v>102</v>
      </c>
      <c r="CT163" s="547" t="s">
        <v>102</v>
      </c>
      <c r="CU163" s="547" t="s">
        <v>102</v>
      </c>
      <c r="CV163" s="547" t="s">
        <v>102</v>
      </c>
      <c r="CW163" s="547" t="s">
        <v>102</v>
      </c>
      <c r="CX163" s="547" t="s">
        <v>102</v>
      </c>
      <c r="CY163" s="547" t="s">
        <v>102</v>
      </c>
      <c r="CZ163" s="547" t="s">
        <v>102</v>
      </c>
      <c r="DA163" s="547" t="s">
        <v>102</v>
      </c>
      <c r="DB163" s="547" t="s">
        <v>102</v>
      </c>
      <c r="DC163" s="547" t="s">
        <v>102</v>
      </c>
      <c r="DD163" s="547" t="s">
        <v>102</v>
      </c>
      <c r="DE163" s="547" t="s">
        <v>102</v>
      </c>
      <c r="DF163" s="547" t="s">
        <v>102</v>
      </c>
      <c r="DG163" s="547" t="s">
        <v>102</v>
      </c>
      <c r="DH163" s="547" t="s">
        <v>102</v>
      </c>
      <c r="DI163" s="547" t="s">
        <v>102</v>
      </c>
      <c r="DJ163" s="547" t="s">
        <v>102</v>
      </c>
      <c r="DK163" s="547" t="s">
        <v>102</v>
      </c>
      <c r="DL163" s="547" t="s">
        <v>102</v>
      </c>
      <c r="DM163" s="547" t="s">
        <v>102</v>
      </c>
      <c r="DN163" s="547" t="s">
        <v>102</v>
      </c>
      <c r="DO163" s="547" t="s">
        <v>102</v>
      </c>
      <c r="DP163" s="547" t="s">
        <v>102</v>
      </c>
      <c r="DQ163" s="547" t="s">
        <v>102</v>
      </c>
      <c r="DR163" s="547" t="s">
        <v>102</v>
      </c>
      <c r="DS163" s="547" t="s">
        <v>102</v>
      </c>
      <c r="DT163" s="547" t="s">
        <v>102</v>
      </c>
      <c r="DU163" s="547" t="s">
        <v>102</v>
      </c>
      <c r="DV163" s="547" t="s">
        <v>102</v>
      </c>
      <c r="DW163" s="547" t="s">
        <v>102</v>
      </c>
      <c r="DX163" s="547" t="s">
        <v>102</v>
      </c>
      <c r="DY163" s="547" t="s">
        <v>102</v>
      </c>
      <c r="DZ163" s="547" t="s">
        <v>102</v>
      </c>
      <c r="EA163" s="547" t="s">
        <v>102</v>
      </c>
      <c r="EB163" s="547" t="s">
        <v>102</v>
      </c>
      <c r="EC163" s="547" t="s">
        <v>102</v>
      </c>
      <c r="ED163" s="547" t="s">
        <v>102</v>
      </c>
      <c r="EE163" s="547" t="s">
        <v>102</v>
      </c>
      <c r="EF163" s="547" t="s">
        <v>102</v>
      </c>
      <c r="EG163" s="547" t="s">
        <v>102</v>
      </c>
      <c r="EH163" s="547" t="s">
        <v>102</v>
      </c>
      <c r="EI163" s="547" t="s">
        <v>102</v>
      </c>
      <c r="EJ163" s="547" t="s">
        <v>102</v>
      </c>
      <c r="EK163" s="547" t="s">
        <v>102</v>
      </c>
      <c r="EL163" s="547" t="s">
        <v>102</v>
      </c>
      <c r="EM163" s="547" t="s">
        <v>102</v>
      </c>
      <c r="EN163" s="547" t="s">
        <v>102</v>
      </c>
      <c r="EO163" s="547" t="s">
        <v>102</v>
      </c>
      <c r="EP163" s="547" t="s">
        <v>102</v>
      </c>
      <c r="EQ163" s="547" t="s">
        <v>102</v>
      </c>
      <c r="ER163" s="547" t="s">
        <v>102</v>
      </c>
      <c r="ES163" s="547" t="s">
        <v>102</v>
      </c>
      <c r="ET163" s="547" t="s">
        <v>102</v>
      </c>
      <c r="EU163" s="547" t="s">
        <v>102</v>
      </c>
      <c r="EV163" s="547" t="s">
        <v>102</v>
      </c>
      <c r="EW163" s="547" t="s">
        <v>102</v>
      </c>
      <c r="EX163" s="547" t="s">
        <v>102</v>
      </c>
      <c r="EY163" s="547" t="s">
        <v>102</v>
      </c>
      <c r="EZ163" s="547" t="s">
        <v>102</v>
      </c>
      <c r="FA163" s="547" t="s">
        <v>102</v>
      </c>
      <c r="FB163" s="547" t="s">
        <v>102</v>
      </c>
      <c r="FC163" s="547" t="s">
        <v>102</v>
      </c>
      <c r="FD163" s="547" t="s">
        <v>102</v>
      </c>
      <c r="FE163" s="547" t="s">
        <v>102</v>
      </c>
      <c r="FF163" s="547" t="s">
        <v>102</v>
      </c>
      <c r="FG163" s="547" t="s">
        <v>102</v>
      </c>
      <c r="FH163" s="547" t="s">
        <v>102</v>
      </c>
      <c r="FI163" s="547" t="s">
        <v>102</v>
      </c>
      <c r="FJ163" s="547" t="s">
        <v>102</v>
      </c>
      <c r="FK163" s="547" t="s">
        <v>102</v>
      </c>
      <c r="FL163" s="547" t="s">
        <v>102</v>
      </c>
      <c r="FM163" s="547" t="s">
        <v>102</v>
      </c>
      <c r="FN163" s="547" t="s">
        <v>102</v>
      </c>
      <c r="FO163" s="547" t="s">
        <v>102</v>
      </c>
      <c r="FP163" s="547" t="s">
        <v>102</v>
      </c>
      <c r="FQ163" s="547" t="s">
        <v>102</v>
      </c>
      <c r="FR163" s="547" t="s">
        <v>102</v>
      </c>
      <c r="FS163" s="547" t="s">
        <v>102</v>
      </c>
      <c r="FT163" s="547" t="s">
        <v>102</v>
      </c>
      <c r="FU163" s="547" t="s">
        <v>102</v>
      </c>
      <c r="FV163" s="547" t="s">
        <v>102</v>
      </c>
    </row>
    <row r="164" spans="1:178" hidden="1" x14ac:dyDescent="0.15">
      <c r="A164" s="547">
        <v>3897181</v>
      </c>
      <c r="B164" s="547" t="s">
        <v>102</v>
      </c>
      <c r="C164" s="547" t="s">
        <v>102</v>
      </c>
      <c r="D164" s="547" t="s">
        <v>102</v>
      </c>
      <c r="E164" s="547" t="s">
        <v>102</v>
      </c>
      <c r="F164" s="547" t="s">
        <v>102</v>
      </c>
      <c r="G164" s="547" t="s">
        <v>102</v>
      </c>
      <c r="H164" s="547" t="s">
        <v>102</v>
      </c>
      <c r="I164" s="547" t="s">
        <v>102</v>
      </c>
      <c r="J164" s="547" t="s">
        <v>102</v>
      </c>
      <c r="K164" s="547" t="s">
        <v>102</v>
      </c>
      <c r="L164" s="547" t="s">
        <v>102</v>
      </c>
      <c r="M164" s="547" t="s">
        <v>102</v>
      </c>
      <c r="N164" s="547" t="s">
        <v>102</v>
      </c>
      <c r="O164" s="547" t="s">
        <v>102</v>
      </c>
      <c r="P164" s="547" t="s">
        <v>102</v>
      </c>
      <c r="Q164" s="547" t="s">
        <v>102</v>
      </c>
      <c r="R164" s="547" t="s">
        <v>102</v>
      </c>
      <c r="S164" s="547" t="s">
        <v>102</v>
      </c>
      <c r="T164" s="547" t="s">
        <v>102</v>
      </c>
      <c r="U164" s="547" t="s">
        <v>102</v>
      </c>
      <c r="V164" s="547" t="s">
        <v>102</v>
      </c>
      <c r="W164" s="547" t="s">
        <v>102</v>
      </c>
      <c r="X164" s="547" t="s">
        <v>102</v>
      </c>
      <c r="Y164" s="547" t="s">
        <v>102</v>
      </c>
      <c r="Z164" s="547" t="s">
        <v>102</v>
      </c>
      <c r="AA164" s="547" t="s">
        <v>102</v>
      </c>
      <c r="AB164" s="547" t="s">
        <v>102</v>
      </c>
      <c r="AC164" s="547" t="s">
        <v>102</v>
      </c>
      <c r="AD164" s="547" t="s">
        <v>102</v>
      </c>
      <c r="AE164" s="547" t="s">
        <v>102</v>
      </c>
      <c r="AF164" s="547" t="s">
        <v>102</v>
      </c>
      <c r="AG164" s="547" t="s">
        <v>102</v>
      </c>
      <c r="AH164" s="547" t="s">
        <v>102</v>
      </c>
      <c r="AI164" s="547" t="s">
        <v>102</v>
      </c>
      <c r="AJ164" s="547" t="s">
        <v>102</v>
      </c>
      <c r="AK164" s="547" t="s">
        <v>102</v>
      </c>
      <c r="AL164" s="547" t="s">
        <v>102</v>
      </c>
      <c r="AM164" s="547" t="s">
        <v>102</v>
      </c>
      <c r="AN164" s="547" t="s">
        <v>102</v>
      </c>
      <c r="AO164" s="547" t="s">
        <v>102</v>
      </c>
      <c r="AP164" s="547" t="s">
        <v>102</v>
      </c>
      <c r="AQ164" s="547" t="s">
        <v>102</v>
      </c>
      <c r="AR164" s="547" t="s">
        <v>102</v>
      </c>
      <c r="AS164" s="547" t="s">
        <v>102</v>
      </c>
      <c r="AT164" s="547" t="s">
        <v>102</v>
      </c>
      <c r="AU164" s="547" t="s">
        <v>102</v>
      </c>
      <c r="AV164" s="547" t="s">
        <v>102</v>
      </c>
      <c r="AW164" s="547" t="s">
        <v>102</v>
      </c>
      <c r="AX164" s="547" t="s">
        <v>102</v>
      </c>
      <c r="AY164" s="547" t="s">
        <v>102</v>
      </c>
      <c r="AZ164" s="547" t="s">
        <v>102</v>
      </c>
      <c r="BA164" s="547" t="s">
        <v>102</v>
      </c>
      <c r="BB164" s="547" t="s">
        <v>102</v>
      </c>
      <c r="BC164" s="547" t="s">
        <v>102</v>
      </c>
      <c r="BD164" s="547" t="s">
        <v>102</v>
      </c>
      <c r="BE164" s="547" t="s">
        <v>102</v>
      </c>
      <c r="BF164" s="547" t="s">
        <v>102</v>
      </c>
      <c r="BG164" s="547" t="s">
        <v>102</v>
      </c>
      <c r="BH164" s="547" t="s">
        <v>102</v>
      </c>
      <c r="BI164" s="547" t="s">
        <v>102</v>
      </c>
      <c r="BJ164" s="547" t="s">
        <v>102</v>
      </c>
      <c r="BK164" s="547" t="s">
        <v>102</v>
      </c>
      <c r="BL164" s="547" t="s">
        <v>102</v>
      </c>
      <c r="BM164" s="547" t="s">
        <v>102</v>
      </c>
      <c r="BN164" s="547" t="s">
        <v>102</v>
      </c>
      <c r="BO164" s="547" t="s">
        <v>102</v>
      </c>
      <c r="BP164" s="547" t="s">
        <v>102</v>
      </c>
      <c r="BQ164" s="547" t="s">
        <v>102</v>
      </c>
      <c r="BR164" s="547" t="s">
        <v>102</v>
      </c>
      <c r="BS164" s="547" t="s">
        <v>102</v>
      </c>
      <c r="BT164" s="547" t="s">
        <v>102</v>
      </c>
      <c r="BU164" s="547" t="s">
        <v>102</v>
      </c>
      <c r="BV164" s="547" t="s">
        <v>102</v>
      </c>
      <c r="BW164" s="547" t="s">
        <v>102</v>
      </c>
      <c r="BX164" s="547" t="s">
        <v>102</v>
      </c>
      <c r="BY164" s="547" t="s">
        <v>102</v>
      </c>
      <c r="BZ164" s="547" t="s">
        <v>102</v>
      </c>
      <c r="CA164" s="547" t="s">
        <v>102</v>
      </c>
      <c r="CB164" s="547" t="s">
        <v>102</v>
      </c>
      <c r="CC164" s="547" t="s">
        <v>102</v>
      </c>
      <c r="CD164" s="547" t="s">
        <v>102</v>
      </c>
      <c r="CE164" s="547" t="s">
        <v>102</v>
      </c>
      <c r="CF164" s="547" t="s">
        <v>102</v>
      </c>
      <c r="CG164" s="547" t="s">
        <v>102</v>
      </c>
      <c r="CH164" s="547" t="s">
        <v>102</v>
      </c>
      <c r="CI164" s="547" t="s">
        <v>102</v>
      </c>
      <c r="CJ164" s="547" t="s">
        <v>102</v>
      </c>
      <c r="CK164" s="547" t="s">
        <v>102</v>
      </c>
      <c r="CL164" s="547" t="s">
        <v>102</v>
      </c>
      <c r="CM164" s="547" t="s">
        <v>102</v>
      </c>
      <c r="CN164" s="547" t="s">
        <v>102</v>
      </c>
      <c r="CO164" s="547" t="s">
        <v>102</v>
      </c>
      <c r="CP164" s="547" t="s">
        <v>102</v>
      </c>
      <c r="CQ164" s="547" t="s">
        <v>102</v>
      </c>
      <c r="CR164" s="547" t="s">
        <v>102</v>
      </c>
      <c r="CS164" s="547" t="s">
        <v>102</v>
      </c>
      <c r="CT164" s="547" t="s">
        <v>102</v>
      </c>
      <c r="CU164" s="547" t="s">
        <v>102</v>
      </c>
      <c r="CV164" s="547" t="s">
        <v>102</v>
      </c>
      <c r="CW164" s="547" t="s">
        <v>102</v>
      </c>
      <c r="CX164" s="547" t="s">
        <v>102</v>
      </c>
      <c r="CY164" s="547" t="s">
        <v>102</v>
      </c>
      <c r="CZ164" s="547" t="s">
        <v>102</v>
      </c>
      <c r="DA164" s="547" t="s">
        <v>102</v>
      </c>
      <c r="DB164" s="547" t="s">
        <v>102</v>
      </c>
      <c r="DC164" s="547" t="s">
        <v>102</v>
      </c>
      <c r="DD164" s="547" t="s">
        <v>102</v>
      </c>
      <c r="DE164" s="547" t="s">
        <v>102</v>
      </c>
      <c r="DF164" s="547" t="s">
        <v>102</v>
      </c>
      <c r="DG164" s="547" t="s">
        <v>102</v>
      </c>
      <c r="DH164" s="547" t="s">
        <v>102</v>
      </c>
      <c r="DI164" s="547" t="s">
        <v>102</v>
      </c>
      <c r="DJ164" s="547" t="s">
        <v>102</v>
      </c>
      <c r="DK164" s="547" t="s">
        <v>102</v>
      </c>
      <c r="DL164" s="547" t="s">
        <v>102</v>
      </c>
      <c r="DM164" s="547" t="s">
        <v>102</v>
      </c>
      <c r="DN164" s="547" t="s">
        <v>102</v>
      </c>
      <c r="DO164" s="547" t="s">
        <v>102</v>
      </c>
      <c r="DP164" s="547" t="s">
        <v>102</v>
      </c>
      <c r="DQ164" s="547" t="s">
        <v>102</v>
      </c>
      <c r="DR164" s="547" t="s">
        <v>102</v>
      </c>
      <c r="DS164" s="547" t="s">
        <v>102</v>
      </c>
      <c r="DT164" s="547" t="s">
        <v>102</v>
      </c>
      <c r="DU164" s="547" t="s">
        <v>102</v>
      </c>
      <c r="DV164" s="547" t="s">
        <v>102</v>
      </c>
      <c r="DW164" s="547" t="s">
        <v>102</v>
      </c>
      <c r="DX164" s="547" t="s">
        <v>102</v>
      </c>
      <c r="DY164" s="547" t="s">
        <v>102</v>
      </c>
      <c r="DZ164" s="547" t="s">
        <v>102</v>
      </c>
      <c r="EA164" s="547" t="s">
        <v>102</v>
      </c>
      <c r="EB164" s="547" t="s">
        <v>102</v>
      </c>
      <c r="EC164" s="547" t="s">
        <v>102</v>
      </c>
      <c r="ED164" s="547" t="s">
        <v>102</v>
      </c>
      <c r="EE164" s="547" t="s">
        <v>102</v>
      </c>
      <c r="EF164" s="547" t="s">
        <v>102</v>
      </c>
      <c r="EG164" s="547" t="s">
        <v>102</v>
      </c>
      <c r="EH164" s="547" t="s">
        <v>102</v>
      </c>
      <c r="EI164" s="547" t="s">
        <v>102</v>
      </c>
      <c r="EJ164" s="547" t="s">
        <v>102</v>
      </c>
      <c r="EK164" s="547" t="s">
        <v>102</v>
      </c>
      <c r="EL164" s="547" t="s">
        <v>102</v>
      </c>
      <c r="EM164" s="547" t="s">
        <v>102</v>
      </c>
      <c r="EN164" s="547" t="s">
        <v>102</v>
      </c>
      <c r="EO164" s="547" t="s">
        <v>102</v>
      </c>
      <c r="EP164" s="547" t="s">
        <v>102</v>
      </c>
      <c r="EQ164" s="547" t="s">
        <v>102</v>
      </c>
      <c r="ER164" s="547" t="s">
        <v>102</v>
      </c>
      <c r="ES164" s="547" t="s">
        <v>102</v>
      </c>
      <c r="ET164" s="547" t="s">
        <v>102</v>
      </c>
      <c r="EU164" s="547" t="s">
        <v>102</v>
      </c>
      <c r="EV164" s="547" t="s">
        <v>102</v>
      </c>
      <c r="EW164" s="547" t="s">
        <v>102</v>
      </c>
      <c r="EX164" s="547" t="s">
        <v>102</v>
      </c>
      <c r="EY164" s="547" t="s">
        <v>102</v>
      </c>
      <c r="EZ164" s="547" t="s">
        <v>102</v>
      </c>
      <c r="FA164" s="547" t="s">
        <v>102</v>
      </c>
      <c r="FB164" s="547" t="s">
        <v>102</v>
      </c>
      <c r="FC164" s="547" t="s">
        <v>102</v>
      </c>
      <c r="FD164" s="547" t="s">
        <v>102</v>
      </c>
      <c r="FE164" s="547" t="s">
        <v>102</v>
      </c>
      <c r="FF164" s="547" t="s">
        <v>102</v>
      </c>
      <c r="FG164" s="547" t="s">
        <v>102</v>
      </c>
      <c r="FH164" s="547" t="s">
        <v>102</v>
      </c>
      <c r="FI164" s="547" t="s">
        <v>102</v>
      </c>
      <c r="FJ164" s="547" t="s">
        <v>102</v>
      </c>
      <c r="FK164" s="547" t="s">
        <v>102</v>
      </c>
      <c r="FL164" s="547" t="s">
        <v>102</v>
      </c>
      <c r="FM164" s="547" t="s">
        <v>102</v>
      </c>
      <c r="FN164" s="547" t="s">
        <v>102</v>
      </c>
      <c r="FO164" s="547" t="s">
        <v>102</v>
      </c>
      <c r="FP164" s="547" t="s">
        <v>102</v>
      </c>
      <c r="FQ164" s="547" t="s">
        <v>102</v>
      </c>
      <c r="FR164" s="547" t="s">
        <v>102</v>
      </c>
      <c r="FS164" s="547" t="s">
        <v>102</v>
      </c>
      <c r="FT164" s="547" t="s">
        <v>102</v>
      </c>
      <c r="FU164" s="547" t="s">
        <v>102</v>
      </c>
      <c r="FV164" s="547" t="s">
        <v>102</v>
      </c>
    </row>
    <row r="165" spans="1:178" hidden="1" x14ac:dyDescent="0.15">
      <c r="A165" s="547">
        <v>3850710</v>
      </c>
      <c r="B165" s="547" t="s">
        <v>102</v>
      </c>
      <c r="C165" s="547" t="s">
        <v>102</v>
      </c>
      <c r="D165" s="547" t="s">
        <v>102</v>
      </c>
      <c r="E165" s="547" t="s">
        <v>102</v>
      </c>
      <c r="F165" s="547" t="s">
        <v>102</v>
      </c>
      <c r="G165" s="547" t="s">
        <v>102</v>
      </c>
      <c r="H165" s="547" t="s">
        <v>102</v>
      </c>
      <c r="I165" s="547" t="s">
        <v>102</v>
      </c>
      <c r="J165" s="547" t="s">
        <v>102</v>
      </c>
      <c r="K165" s="547" t="s">
        <v>102</v>
      </c>
      <c r="L165" s="547" t="s">
        <v>102</v>
      </c>
      <c r="M165" s="547" t="s">
        <v>102</v>
      </c>
      <c r="N165" s="547" t="s">
        <v>102</v>
      </c>
      <c r="O165" s="547" t="s">
        <v>102</v>
      </c>
      <c r="P165" s="547" t="s">
        <v>102</v>
      </c>
      <c r="Q165" s="547" t="s">
        <v>102</v>
      </c>
      <c r="R165" s="547" t="s">
        <v>102</v>
      </c>
      <c r="S165" s="547" t="s">
        <v>102</v>
      </c>
      <c r="T165" s="547" t="s">
        <v>102</v>
      </c>
      <c r="U165" s="547" t="s">
        <v>102</v>
      </c>
      <c r="V165" s="547" t="s">
        <v>102</v>
      </c>
      <c r="W165" s="547" t="s">
        <v>102</v>
      </c>
      <c r="X165" s="547" t="s">
        <v>102</v>
      </c>
      <c r="Y165" s="547" t="s">
        <v>102</v>
      </c>
      <c r="Z165" s="547" t="s">
        <v>102</v>
      </c>
      <c r="AA165" s="547" t="s">
        <v>102</v>
      </c>
      <c r="AB165" s="547" t="s">
        <v>102</v>
      </c>
      <c r="AC165" s="547" t="s">
        <v>102</v>
      </c>
      <c r="AD165" s="547" t="s">
        <v>102</v>
      </c>
      <c r="AE165" s="547" t="s">
        <v>102</v>
      </c>
      <c r="AF165" s="547" t="s">
        <v>102</v>
      </c>
      <c r="AG165" s="547" t="s">
        <v>102</v>
      </c>
      <c r="AH165" s="547" t="s">
        <v>102</v>
      </c>
      <c r="AI165" s="547" t="s">
        <v>102</v>
      </c>
      <c r="AJ165" s="547" t="s">
        <v>102</v>
      </c>
      <c r="AK165" s="547" t="s">
        <v>102</v>
      </c>
      <c r="AL165" s="547" t="s">
        <v>102</v>
      </c>
      <c r="AM165" s="547" t="s">
        <v>102</v>
      </c>
      <c r="AN165" s="547" t="s">
        <v>102</v>
      </c>
      <c r="AO165" s="547" t="s">
        <v>102</v>
      </c>
      <c r="AP165" s="547" t="s">
        <v>102</v>
      </c>
      <c r="AQ165" s="547" t="s">
        <v>102</v>
      </c>
      <c r="AR165" s="547" t="s">
        <v>102</v>
      </c>
      <c r="AS165" s="547" t="s">
        <v>102</v>
      </c>
      <c r="AT165" s="547" t="s">
        <v>102</v>
      </c>
      <c r="AU165" s="547" t="s">
        <v>102</v>
      </c>
      <c r="AV165" s="547" t="s">
        <v>102</v>
      </c>
      <c r="AW165" s="547" t="s">
        <v>102</v>
      </c>
      <c r="AX165" s="547" t="s">
        <v>102</v>
      </c>
      <c r="AY165" s="547" t="s">
        <v>102</v>
      </c>
      <c r="AZ165" s="547" t="s">
        <v>102</v>
      </c>
      <c r="BA165" s="547" t="s">
        <v>102</v>
      </c>
      <c r="BB165" s="547" t="s">
        <v>102</v>
      </c>
      <c r="BC165" s="547" t="s">
        <v>102</v>
      </c>
      <c r="BD165" s="547" t="s">
        <v>102</v>
      </c>
      <c r="BE165" s="547" t="s">
        <v>102</v>
      </c>
      <c r="BF165" s="547" t="s">
        <v>102</v>
      </c>
      <c r="BG165" s="547" t="s">
        <v>102</v>
      </c>
      <c r="BH165" s="547" t="s">
        <v>102</v>
      </c>
      <c r="BI165" s="547" t="s">
        <v>102</v>
      </c>
      <c r="BJ165" s="547" t="s">
        <v>102</v>
      </c>
      <c r="BK165" s="547" t="s">
        <v>102</v>
      </c>
      <c r="BL165" s="547" t="s">
        <v>102</v>
      </c>
      <c r="BM165" s="547" t="s">
        <v>102</v>
      </c>
      <c r="BN165" s="547" t="s">
        <v>102</v>
      </c>
      <c r="BO165" s="547" t="s">
        <v>102</v>
      </c>
      <c r="BP165" s="547" t="s">
        <v>102</v>
      </c>
      <c r="BQ165" s="547" t="s">
        <v>102</v>
      </c>
      <c r="BR165" s="547" t="s">
        <v>102</v>
      </c>
      <c r="BS165" s="547" t="s">
        <v>102</v>
      </c>
      <c r="BT165" s="547" t="s">
        <v>102</v>
      </c>
      <c r="BU165" s="547" t="s">
        <v>102</v>
      </c>
      <c r="BV165" s="547" t="s">
        <v>102</v>
      </c>
      <c r="BW165" s="547" t="s">
        <v>102</v>
      </c>
      <c r="BX165" s="547" t="s">
        <v>102</v>
      </c>
      <c r="BY165" s="547" t="s">
        <v>102</v>
      </c>
      <c r="BZ165" s="547" t="s">
        <v>102</v>
      </c>
      <c r="CA165" s="547" t="s">
        <v>102</v>
      </c>
      <c r="CB165" s="547" t="s">
        <v>102</v>
      </c>
      <c r="CC165" s="547" t="s">
        <v>102</v>
      </c>
      <c r="CD165" s="547" t="s">
        <v>102</v>
      </c>
      <c r="CE165" s="547" t="s">
        <v>102</v>
      </c>
      <c r="CF165" s="547" t="s">
        <v>102</v>
      </c>
      <c r="CG165" s="547" t="s">
        <v>102</v>
      </c>
      <c r="CH165" s="547" t="s">
        <v>102</v>
      </c>
      <c r="CI165" s="547" t="s">
        <v>102</v>
      </c>
      <c r="CJ165" s="547" t="s">
        <v>102</v>
      </c>
      <c r="CK165" s="547" t="s">
        <v>102</v>
      </c>
      <c r="CL165" s="547" t="s">
        <v>102</v>
      </c>
      <c r="CM165" s="547" t="s">
        <v>102</v>
      </c>
      <c r="CN165" s="547" t="s">
        <v>102</v>
      </c>
      <c r="CO165" s="547" t="s">
        <v>102</v>
      </c>
      <c r="CP165" s="547" t="s">
        <v>102</v>
      </c>
      <c r="CQ165" s="547" t="s">
        <v>102</v>
      </c>
      <c r="CR165" s="547" t="s">
        <v>102</v>
      </c>
      <c r="CS165" s="547" t="s">
        <v>102</v>
      </c>
      <c r="CT165" s="547" t="s">
        <v>102</v>
      </c>
      <c r="CU165" s="547" t="s">
        <v>102</v>
      </c>
      <c r="CV165" s="547" t="s">
        <v>102</v>
      </c>
      <c r="CW165" s="547" t="s">
        <v>102</v>
      </c>
      <c r="CX165" s="547" t="s">
        <v>102</v>
      </c>
      <c r="CY165" s="547" t="s">
        <v>102</v>
      </c>
      <c r="CZ165" s="547" t="s">
        <v>102</v>
      </c>
      <c r="DA165" s="547" t="s">
        <v>102</v>
      </c>
      <c r="DB165" s="547" t="s">
        <v>102</v>
      </c>
      <c r="DC165" s="547" t="s">
        <v>102</v>
      </c>
      <c r="DD165" s="547" t="s">
        <v>102</v>
      </c>
      <c r="DE165" s="547" t="s">
        <v>102</v>
      </c>
      <c r="DF165" s="547" t="s">
        <v>102</v>
      </c>
      <c r="DG165" s="547" t="s">
        <v>102</v>
      </c>
      <c r="DH165" s="547" t="s">
        <v>102</v>
      </c>
      <c r="DI165" s="547" t="s">
        <v>102</v>
      </c>
      <c r="DJ165" s="547" t="s">
        <v>102</v>
      </c>
      <c r="DK165" s="547" t="s">
        <v>102</v>
      </c>
      <c r="DL165" s="547" t="s">
        <v>102</v>
      </c>
      <c r="DM165" s="547" t="s">
        <v>102</v>
      </c>
      <c r="DN165" s="547" t="s">
        <v>102</v>
      </c>
      <c r="DO165" s="547" t="s">
        <v>102</v>
      </c>
      <c r="DP165" s="547" t="s">
        <v>102</v>
      </c>
      <c r="DQ165" s="547" t="s">
        <v>102</v>
      </c>
      <c r="DR165" s="547" t="s">
        <v>102</v>
      </c>
      <c r="DS165" s="547" t="s">
        <v>102</v>
      </c>
      <c r="DT165" s="547" t="s">
        <v>102</v>
      </c>
      <c r="DU165" s="547" t="s">
        <v>102</v>
      </c>
      <c r="DV165" s="547" t="s">
        <v>102</v>
      </c>
      <c r="DW165" s="547" t="s">
        <v>102</v>
      </c>
      <c r="DX165" s="547" t="s">
        <v>102</v>
      </c>
      <c r="DY165" s="547" t="s">
        <v>102</v>
      </c>
      <c r="DZ165" s="547" t="s">
        <v>102</v>
      </c>
      <c r="EA165" s="547" t="s">
        <v>102</v>
      </c>
      <c r="EB165" s="547" t="s">
        <v>102</v>
      </c>
      <c r="EC165" s="547" t="s">
        <v>102</v>
      </c>
      <c r="ED165" s="547" t="s">
        <v>102</v>
      </c>
      <c r="EE165" s="547" t="s">
        <v>102</v>
      </c>
      <c r="EF165" s="547" t="s">
        <v>102</v>
      </c>
      <c r="EG165" s="547" t="s">
        <v>102</v>
      </c>
      <c r="EH165" s="547" t="s">
        <v>102</v>
      </c>
      <c r="EI165" s="547" t="s">
        <v>102</v>
      </c>
      <c r="EJ165" s="547" t="s">
        <v>102</v>
      </c>
      <c r="EK165" s="547" t="s">
        <v>102</v>
      </c>
      <c r="EL165" s="547" t="s">
        <v>102</v>
      </c>
      <c r="EM165" s="547" t="s">
        <v>102</v>
      </c>
      <c r="EN165" s="547" t="s">
        <v>102</v>
      </c>
      <c r="EO165" s="547" t="s">
        <v>102</v>
      </c>
      <c r="EP165" s="547" t="s">
        <v>102</v>
      </c>
      <c r="EQ165" s="547" t="s">
        <v>102</v>
      </c>
      <c r="ER165" s="547" t="s">
        <v>102</v>
      </c>
      <c r="ES165" s="547" t="s">
        <v>102</v>
      </c>
      <c r="ET165" s="547" t="s">
        <v>102</v>
      </c>
      <c r="EU165" s="547" t="s">
        <v>102</v>
      </c>
      <c r="EV165" s="547" t="s">
        <v>102</v>
      </c>
      <c r="EW165" s="547" t="s">
        <v>102</v>
      </c>
      <c r="EX165" s="547" t="s">
        <v>102</v>
      </c>
      <c r="EY165" s="547" t="s">
        <v>102</v>
      </c>
      <c r="EZ165" s="547" t="s">
        <v>102</v>
      </c>
      <c r="FA165" s="547" t="s">
        <v>102</v>
      </c>
      <c r="FB165" s="547" t="s">
        <v>102</v>
      </c>
      <c r="FC165" s="547" t="s">
        <v>102</v>
      </c>
      <c r="FD165" s="547" t="s">
        <v>102</v>
      </c>
      <c r="FE165" s="547" t="s">
        <v>102</v>
      </c>
      <c r="FF165" s="547" t="s">
        <v>102</v>
      </c>
      <c r="FG165" s="547" t="s">
        <v>102</v>
      </c>
      <c r="FH165" s="547" t="s">
        <v>102</v>
      </c>
      <c r="FI165" s="547" t="s">
        <v>102</v>
      </c>
      <c r="FJ165" s="547" t="s">
        <v>102</v>
      </c>
      <c r="FK165" s="547" t="s">
        <v>102</v>
      </c>
      <c r="FL165" s="547" t="s">
        <v>102</v>
      </c>
      <c r="FM165" s="547" t="s">
        <v>102</v>
      </c>
      <c r="FN165" s="547" t="s">
        <v>102</v>
      </c>
      <c r="FO165" s="547" t="s">
        <v>102</v>
      </c>
      <c r="FP165" s="547" t="s">
        <v>102</v>
      </c>
      <c r="FQ165" s="547" t="s">
        <v>102</v>
      </c>
      <c r="FR165" s="547" t="s">
        <v>102</v>
      </c>
      <c r="FS165" s="547" t="s">
        <v>102</v>
      </c>
      <c r="FT165" s="547" t="s">
        <v>102</v>
      </c>
      <c r="FU165" s="547" t="s">
        <v>102</v>
      </c>
      <c r="FV165" s="547" t="s">
        <v>102</v>
      </c>
    </row>
    <row r="166" spans="1:178" hidden="1" x14ac:dyDescent="0.15">
      <c r="A166" s="547">
        <v>3829370</v>
      </c>
      <c r="B166" s="547" t="s">
        <v>102</v>
      </c>
      <c r="C166" s="547" t="s">
        <v>102</v>
      </c>
      <c r="D166" s="547" t="s">
        <v>102</v>
      </c>
      <c r="E166" s="547" t="s">
        <v>102</v>
      </c>
      <c r="F166" s="547" t="s">
        <v>102</v>
      </c>
      <c r="G166" s="547" t="s">
        <v>102</v>
      </c>
      <c r="H166" s="547" t="s">
        <v>102</v>
      </c>
      <c r="I166" s="547" t="s">
        <v>102</v>
      </c>
      <c r="J166" s="547" t="s">
        <v>102</v>
      </c>
      <c r="K166" s="547" t="s">
        <v>102</v>
      </c>
      <c r="L166" s="547" t="s">
        <v>102</v>
      </c>
      <c r="M166" s="547" t="s">
        <v>102</v>
      </c>
      <c r="N166" s="547" t="s">
        <v>102</v>
      </c>
      <c r="O166" s="547" t="s">
        <v>102</v>
      </c>
      <c r="P166" s="547" t="s">
        <v>102</v>
      </c>
      <c r="Q166" s="547" t="s">
        <v>102</v>
      </c>
      <c r="R166" s="547" t="s">
        <v>102</v>
      </c>
      <c r="S166" s="547" t="s">
        <v>102</v>
      </c>
      <c r="T166" s="547" t="s">
        <v>102</v>
      </c>
      <c r="U166" s="547" t="s">
        <v>102</v>
      </c>
      <c r="V166" s="547" t="s">
        <v>102</v>
      </c>
      <c r="W166" s="547" t="s">
        <v>102</v>
      </c>
      <c r="X166" s="547" t="s">
        <v>102</v>
      </c>
      <c r="Y166" s="547" t="s">
        <v>102</v>
      </c>
      <c r="Z166" s="547" t="s">
        <v>102</v>
      </c>
      <c r="AA166" s="547" t="s">
        <v>102</v>
      </c>
      <c r="AB166" s="547" t="s">
        <v>102</v>
      </c>
      <c r="AC166" s="547" t="s">
        <v>102</v>
      </c>
      <c r="AD166" s="547" t="s">
        <v>102</v>
      </c>
      <c r="AE166" s="547" t="s">
        <v>102</v>
      </c>
      <c r="AF166" s="547" t="s">
        <v>102</v>
      </c>
      <c r="AG166" s="547" t="s">
        <v>102</v>
      </c>
      <c r="AH166" s="547" t="s">
        <v>102</v>
      </c>
      <c r="AI166" s="547" t="s">
        <v>102</v>
      </c>
      <c r="AJ166" s="547" t="s">
        <v>102</v>
      </c>
      <c r="AK166" s="547" t="s">
        <v>102</v>
      </c>
      <c r="AL166" s="547" t="s">
        <v>102</v>
      </c>
      <c r="AM166" s="547" t="s">
        <v>102</v>
      </c>
      <c r="AN166" s="547" t="s">
        <v>102</v>
      </c>
      <c r="AO166" s="547" t="s">
        <v>102</v>
      </c>
      <c r="AP166" s="547" t="s">
        <v>102</v>
      </c>
      <c r="AQ166" s="547" t="s">
        <v>102</v>
      </c>
      <c r="AR166" s="547" t="s">
        <v>102</v>
      </c>
      <c r="AS166" s="547" t="s">
        <v>102</v>
      </c>
      <c r="AT166" s="547" t="s">
        <v>102</v>
      </c>
      <c r="AU166" s="547" t="s">
        <v>102</v>
      </c>
      <c r="AV166" s="547" t="s">
        <v>102</v>
      </c>
      <c r="AW166" s="547" t="s">
        <v>102</v>
      </c>
      <c r="AX166" s="547" t="s">
        <v>102</v>
      </c>
      <c r="AY166" s="547" t="s">
        <v>102</v>
      </c>
      <c r="AZ166" s="547" t="s">
        <v>102</v>
      </c>
      <c r="BA166" s="547" t="s">
        <v>102</v>
      </c>
      <c r="BB166" s="547" t="s">
        <v>102</v>
      </c>
      <c r="BC166" s="547" t="s">
        <v>102</v>
      </c>
      <c r="BD166" s="547" t="s">
        <v>102</v>
      </c>
      <c r="BE166" s="547" t="s">
        <v>102</v>
      </c>
      <c r="BF166" s="547" t="s">
        <v>102</v>
      </c>
      <c r="BG166" s="547" t="s">
        <v>102</v>
      </c>
      <c r="BH166" s="547" t="s">
        <v>102</v>
      </c>
      <c r="BI166" s="547" t="s">
        <v>102</v>
      </c>
      <c r="BJ166" s="547" t="s">
        <v>102</v>
      </c>
      <c r="BK166" s="547" t="s">
        <v>102</v>
      </c>
      <c r="BL166" s="547" t="s">
        <v>102</v>
      </c>
      <c r="BM166" s="547" t="s">
        <v>102</v>
      </c>
      <c r="BN166" s="547" t="s">
        <v>102</v>
      </c>
      <c r="BO166" s="547" t="s">
        <v>102</v>
      </c>
      <c r="BP166" s="547" t="s">
        <v>102</v>
      </c>
      <c r="BQ166" s="547" t="s">
        <v>102</v>
      </c>
      <c r="BR166" s="547" t="s">
        <v>102</v>
      </c>
      <c r="BS166" s="547" t="s">
        <v>102</v>
      </c>
      <c r="BT166" s="547" t="s">
        <v>102</v>
      </c>
      <c r="BU166" s="547" t="s">
        <v>102</v>
      </c>
      <c r="BV166" s="547" t="s">
        <v>102</v>
      </c>
      <c r="BW166" s="547" t="s">
        <v>102</v>
      </c>
      <c r="BX166" s="547" t="s">
        <v>102</v>
      </c>
      <c r="BY166" s="547" t="s">
        <v>102</v>
      </c>
      <c r="BZ166" s="547" t="s">
        <v>102</v>
      </c>
      <c r="CA166" s="547" t="s">
        <v>102</v>
      </c>
      <c r="CB166" s="547" t="s">
        <v>102</v>
      </c>
      <c r="CC166" s="547" t="s">
        <v>102</v>
      </c>
      <c r="CD166" s="547" t="s">
        <v>102</v>
      </c>
      <c r="CE166" s="547" t="s">
        <v>102</v>
      </c>
      <c r="CF166" s="547" t="s">
        <v>102</v>
      </c>
      <c r="CG166" s="547" t="s">
        <v>102</v>
      </c>
      <c r="CH166" s="547" t="s">
        <v>102</v>
      </c>
      <c r="CI166" s="547" t="s">
        <v>102</v>
      </c>
      <c r="CJ166" s="547" t="s">
        <v>102</v>
      </c>
      <c r="CK166" s="547" t="s">
        <v>102</v>
      </c>
      <c r="CL166" s="547" t="s">
        <v>102</v>
      </c>
      <c r="CM166" s="547" t="s">
        <v>102</v>
      </c>
      <c r="CN166" s="547" t="s">
        <v>102</v>
      </c>
      <c r="CO166" s="547" t="s">
        <v>102</v>
      </c>
      <c r="CP166" s="547" t="s">
        <v>102</v>
      </c>
      <c r="CQ166" s="547" t="s">
        <v>102</v>
      </c>
      <c r="CR166" s="547" t="s">
        <v>102</v>
      </c>
      <c r="CS166" s="547" t="s">
        <v>102</v>
      </c>
      <c r="CT166" s="547" t="s">
        <v>102</v>
      </c>
      <c r="CU166" s="547" t="s">
        <v>102</v>
      </c>
      <c r="CV166" s="547" t="s">
        <v>102</v>
      </c>
      <c r="CW166" s="547" t="s">
        <v>102</v>
      </c>
      <c r="CX166" s="547" t="s">
        <v>102</v>
      </c>
      <c r="CY166" s="547" t="s">
        <v>102</v>
      </c>
      <c r="CZ166" s="547" t="s">
        <v>102</v>
      </c>
      <c r="DA166" s="547" t="s">
        <v>102</v>
      </c>
      <c r="DB166" s="547" t="s">
        <v>102</v>
      </c>
      <c r="DC166" s="547" t="s">
        <v>102</v>
      </c>
      <c r="DD166" s="547" t="s">
        <v>102</v>
      </c>
      <c r="DE166" s="547" t="s">
        <v>102</v>
      </c>
      <c r="DF166" s="547" t="s">
        <v>102</v>
      </c>
      <c r="DG166" s="547" t="s">
        <v>102</v>
      </c>
      <c r="DH166" s="547" t="s">
        <v>102</v>
      </c>
      <c r="DI166" s="547" t="s">
        <v>102</v>
      </c>
      <c r="DJ166" s="547" t="s">
        <v>102</v>
      </c>
      <c r="DK166" s="547" t="s">
        <v>102</v>
      </c>
      <c r="DL166" s="547" t="s">
        <v>102</v>
      </c>
      <c r="DM166" s="547" t="s">
        <v>102</v>
      </c>
      <c r="DN166" s="547" t="s">
        <v>102</v>
      </c>
      <c r="DO166" s="547" t="s">
        <v>102</v>
      </c>
      <c r="DP166" s="547" t="s">
        <v>102</v>
      </c>
      <c r="DQ166" s="547" t="s">
        <v>102</v>
      </c>
      <c r="DR166" s="547" t="s">
        <v>102</v>
      </c>
      <c r="DS166" s="547" t="s">
        <v>102</v>
      </c>
      <c r="DT166" s="547" t="s">
        <v>102</v>
      </c>
      <c r="DU166" s="547" t="s">
        <v>102</v>
      </c>
      <c r="DV166" s="547" t="s">
        <v>102</v>
      </c>
      <c r="DW166" s="547" t="s">
        <v>102</v>
      </c>
      <c r="DX166" s="547" t="s">
        <v>102</v>
      </c>
      <c r="DY166" s="547" t="s">
        <v>102</v>
      </c>
      <c r="DZ166" s="547" t="s">
        <v>102</v>
      </c>
      <c r="EA166" s="547" t="s">
        <v>102</v>
      </c>
      <c r="EB166" s="547" t="s">
        <v>102</v>
      </c>
      <c r="EC166" s="547" t="s">
        <v>102</v>
      </c>
      <c r="ED166" s="547" t="s">
        <v>102</v>
      </c>
      <c r="EE166" s="547" t="s">
        <v>102</v>
      </c>
      <c r="EF166" s="547" t="s">
        <v>102</v>
      </c>
      <c r="EG166" s="547" t="s">
        <v>102</v>
      </c>
      <c r="EH166" s="547" t="s">
        <v>102</v>
      </c>
      <c r="EI166" s="547" t="s">
        <v>102</v>
      </c>
      <c r="EJ166" s="547" t="s">
        <v>102</v>
      </c>
      <c r="EK166" s="547" t="s">
        <v>102</v>
      </c>
      <c r="EL166" s="547" t="s">
        <v>102</v>
      </c>
      <c r="EM166" s="547" t="s">
        <v>102</v>
      </c>
      <c r="EN166" s="547" t="s">
        <v>102</v>
      </c>
      <c r="EO166" s="547" t="s">
        <v>102</v>
      </c>
      <c r="EP166" s="547" t="s">
        <v>102</v>
      </c>
      <c r="EQ166" s="547" t="s">
        <v>102</v>
      </c>
      <c r="ER166" s="547" t="s">
        <v>102</v>
      </c>
      <c r="ES166" s="547" t="s">
        <v>102</v>
      </c>
      <c r="ET166" s="547" t="s">
        <v>102</v>
      </c>
      <c r="EU166" s="547" t="s">
        <v>102</v>
      </c>
      <c r="EV166" s="547" t="s">
        <v>102</v>
      </c>
      <c r="EW166" s="547" t="s">
        <v>102</v>
      </c>
      <c r="EX166" s="547" t="s">
        <v>102</v>
      </c>
      <c r="EY166" s="547" t="s">
        <v>102</v>
      </c>
      <c r="EZ166" s="547" t="s">
        <v>102</v>
      </c>
      <c r="FA166" s="547" t="s">
        <v>102</v>
      </c>
      <c r="FB166" s="547" t="s">
        <v>102</v>
      </c>
      <c r="FC166" s="547" t="s">
        <v>102</v>
      </c>
      <c r="FD166" s="547" t="s">
        <v>102</v>
      </c>
      <c r="FE166" s="547" t="s">
        <v>102</v>
      </c>
      <c r="FF166" s="547" t="s">
        <v>102</v>
      </c>
      <c r="FG166" s="547" t="s">
        <v>102</v>
      </c>
      <c r="FH166" s="547" t="s">
        <v>102</v>
      </c>
      <c r="FI166" s="547" t="s">
        <v>102</v>
      </c>
      <c r="FJ166" s="547" t="s">
        <v>102</v>
      </c>
      <c r="FK166" s="547" t="s">
        <v>102</v>
      </c>
      <c r="FL166" s="547" t="s">
        <v>102</v>
      </c>
      <c r="FM166" s="547" t="s">
        <v>102</v>
      </c>
      <c r="FN166" s="547" t="s">
        <v>102</v>
      </c>
      <c r="FO166" s="547" t="s">
        <v>102</v>
      </c>
      <c r="FP166" s="547" t="s">
        <v>102</v>
      </c>
      <c r="FQ166" s="547" t="s">
        <v>102</v>
      </c>
      <c r="FR166" s="547" t="s">
        <v>102</v>
      </c>
      <c r="FS166" s="547" t="s">
        <v>102</v>
      </c>
      <c r="FT166" s="547" t="s">
        <v>102</v>
      </c>
      <c r="FU166" s="547" t="s">
        <v>102</v>
      </c>
      <c r="FV166" s="547" t="s">
        <v>102</v>
      </c>
    </row>
    <row r="167" spans="1:178" hidden="1" x14ac:dyDescent="0.15">
      <c r="A167" s="547">
        <v>3789709</v>
      </c>
      <c r="B167" s="547" t="s">
        <v>102</v>
      </c>
      <c r="C167" s="547" t="s">
        <v>102</v>
      </c>
      <c r="D167" s="547" t="s">
        <v>102</v>
      </c>
      <c r="E167" s="547" t="s">
        <v>102</v>
      </c>
      <c r="F167" s="547" t="s">
        <v>102</v>
      </c>
      <c r="G167" s="547" t="s">
        <v>102</v>
      </c>
      <c r="H167" s="547" t="s">
        <v>102</v>
      </c>
      <c r="I167" s="547" t="s">
        <v>102</v>
      </c>
      <c r="J167" s="547" t="s">
        <v>102</v>
      </c>
      <c r="K167" s="547" t="s">
        <v>102</v>
      </c>
      <c r="L167" s="547" t="s">
        <v>102</v>
      </c>
      <c r="M167" s="547" t="s">
        <v>102</v>
      </c>
      <c r="N167" s="547" t="s">
        <v>102</v>
      </c>
      <c r="O167" s="547" t="s">
        <v>102</v>
      </c>
      <c r="P167" s="547" t="s">
        <v>102</v>
      </c>
      <c r="Q167" s="547" t="s">
        <v>102</v>
      </c>
      <c r="R167" s="547" t="s">
        <v>102</v>
      </c>
      <c r="S167" s="547" t="s">
        <v>102</v>
      </c>
      <c r="T167" s="547" t="s">
        <v>102</v>
      </c>
      <c r="U167" s="547" t="s">
        <v>102</v>
      </c>
      <c r="V167" s="547" t="s">
        <v>102</v>
      </c>
      <c r="W167" s="547" t="s">
        <v>102</v>
      </c>
      <c r="X167" s="547" t="s">
        <v>102</v>
      </c>
      <c r="Y167" s="547" t="s">
        <v>102</v>
      </c>
      <c r="Z167" s="547" t="s">
        <v>102</v>
      </c>
      <c r="AA167" s="547" t="s">
        <v>102</v>
      </c>
      <c r="AB167" s="547" t="s">
        <v>102</v>
      </c>
      <c r="AC167" s="547" t="s">
        <v>102</v>
      </c>
      <c r="AD167" s="547" t="s">
        <v>102</v>
      </c>
      <c r="AE167" s="547" t="s">
        <v>102</v>
      </c>
      <c r="AF167" s="547" t="s">
        <v>102</v>
      </c>
      <c r="AG167" s="547" t="s">
        <v>102</v>
      </c>
      <c r="AH167" s="547" t="s">
        <v>102</v>
      </c>
      <c r="AI167" s="547" t="s">
        <v>102</v>
      </c>
      <c r="AJ167" s="547" t="s">
        <v>102</v>
      </c>
      <c r="AK167" s="547" t="s">
        <v>102</v>
      </c>
      <c r="AL167" s="547" t="s">
        <v>102</v>
      </c>
      <c r="AM167" s="547" t="s">
        <v>102</v>
      </c>
      <c r="AN167" s="547" t="s">
        <v>102</v>
      </c>
      <c r="AO167" s="547" t="s">
        <v>102</v>
      </c>
      <c r="AP167" s="547" t="s">
        <v>102</v>
      </c>
      <c r="AQ167" s="547" t="s">
        <v>102</v>
      </c>
      <c r="AR167" s="547" t="s">
        <v>102</v>
      </c>
      <c r="AS167" s="547" t="s">
        <v>102</v>
      </c>
      <c r="AT167" s="547" t="s">
        <v>102</v>
      </c>
      <c r="AU167" s="547" t="s">
        <v>102</v>
      </c>
      <c r="AV167" s="547" t="s">
        <v>102</v>
      </c>
      <c r="AW167" s="547" t="s">
        <v>102</v>
      </c>
      <c r="AX167" s="547" t="s">
        <v>102</v>
      </c>
      <c r="AY167" s="547" t="s">
        <v>102</v>
      </c>
      <c r="AZ167" s="547" t="s">
        <v>102</v>
      </c>
      <c r="BA167" s="547" t="s">
        <v>102</v>
      </c>
      <c r="BB167" s="547" t="s">
        <v>102</v>
      </c>
      <c r="BC167" s="547" t="s">
        <v>102</v>
      </c>
      <c r="BD167" s="547" t="s">
        <v>102</v>
      </c>
      <c r="BE167" s="547" t="s">
        <v>102</v>
      </c>
      <c r="BF167" s="547" t="s">
        <v>102</v>
      </c>
      <c r="BG167" s="547" t="s">
        <v>102</v>
      </c>
      <c r="BH167" s="547" t="s">
        <v>102</v>
      </c>
      <c r="BI167" s="547" t="s">
        <v>102</v>
      </c>
      <c r="BJ167" s="547" t="s">
        <v>102</v>
      </c>
      <c r="BK167" s="547" t="s">
        <v>102</v>
      </c>
      <c r="BL167" s="547" t="s">
        <v>102</v>
      </c>
      <c r="BM167" s="547" t="s">
        <v>102</v>
      </c>
      <c r="BN167" s="547" t="s">
        <v>102</v>
      </c>
      <c r="BO167" s="547" t="s">
        <v>102</v>
      </c>
      <c r="BP167" s="547" t="s">
        <v>102</v>
      </c>
      <c r="BQ167" s="547" t="s">
        <v>102</v>
      </c>
      <c r="BR167" s="547" t="s">
        <v>102</v>
      </c>
      <c r="BS167" s="547" t="s">
        <v>102</v>
      </c>
      <c r="BT167" s="547" t="s">
        <v>102</v>
      </c>
      <c r="BU167" s="547" t="s">
        <v>102</v>
      </c>
      <c r="BV167" s="547" t="s">
        <v>102</v>
      </c>
      <c r="BW167" s="547" t="s">
        <v>102</v>
      </c>
      <c r="BX167" s="547" t="s">
        <v>102</v>
      </c>
      <c r="BY167" s="547" t="s">
        <v>102</v>
      </c>
      <c r="BZ167" s="547" t="s">
        <v>102</v>
      </c>
      <c r="CA167" s="547" t="s">
        <v>102</v>
      </c>
      <c r="CB167" s="547" t="s">
        <v>102</v>
      </c>
      <c r="CC167" s="547" t="s">
        <v>102</v>
      </c>
      <c r="CD167" s="547" t="s">
        <v>102</v>
      </c>
      <c r="CE167" s="547" t="s">
        <v>102</v>
      </c>
      <c r="CF167" s="547" t="s">
        <v>102</v>
      </c>
      <c r="CG167" s="547" t="s">
        <v>102</v>
      </c>
      <c r="CH167" s="547" t="s">
        <v>102</v>
      </c>
      <c r="CI167" s="547" t="s">
        <v>102</v>
      </c>
      <c r="CJ167" s="547" t="s">
        <v>102</v>
      </c>
      <c r="CK167" s="547" t="s">
        <v>102</v>
      </c>
      <c r="CL167" s="547" t="s">
        <v>102</v>
      </c>
      <c r="CM167" s="547" t="s">
        <v>102</v>
      </c>
      <c r="CN167" s="547" t="s">
        <v>102</v>
      </c>
      <c r="CO167" s="547" t="s">
        <v>102</v>
      </c>
      <c r="CP167" s="547" t="s">
        <v>102</v>
      </c>
      <c r="CQ167" s="547" t="s">
        <v>102</v>
      </c>
      <c r="CR167" s="547" t="s">
        <v>102</v>
      </c>
      <c r="CS167" s="547" t="s">
        <v>102</v>
      </c>
      <c r="CT167" s="547" t="s">
        <v>102</v>
      </c>
      <c r="CU167" s="547" t="s">
        <v>102</v>
      </c>
      <c r="CV167" s="547" t="s">
        <v>102</v>
      </c>
      <c r="CW167" s="547" t="s">
        <v>102</v>
      </c>
      <c r="CX167" s="547" t="s">
        <v>102</v>
      </c>
      <c r="CY167" s="547" t="s">
        <v>102</v>
      </c>
      <c r="CZ167" s="547" t="s">
        <v>102</v>
      </c>
      <c r="DA167" s="547" t="s">
        <v>102</v>
      </c>
      <c r="DB167" s="547" t="s">
        <v>102</v>
      </c>
      <c r="DC167" s="547" t="s">
        <v>102</v>
      </c>
      <c r="DD167" s="547" t="s">
        <v>102</v>
      </c>
      <c r="DE167" s="547" t="s">
        <v>102</v>
      </c>
      <c r="DF167" s="547" t="s">
        <v>102</v>
      </c>
      <c r="DG167" s="547" t="s">
        <v>102</v>
      </c>
      <c r="DH167" s="547" t="s">
        <v>102</v>
      </c>
      <c r="DI167" s="547" t="s">
        <v>102</v>
      </c>
      <c r="DJ167" s="547" t="s">
        <v>102</v>
      </c>
      <c r="DK167" s="547" t="s">
        <v>102</v>
      </c>
      <c r="DL167" s="547" t="s">
        <v>102</v>
      </c>
      <c r="DM167" s="547" t="s">
        <v>102</v>
      </c>
      <c r="DN167" s="547" t="s">
        <v>102</v>
      </c>
      <c r="DO167" s="547" t="s">
        <v>102</v>
      </c>
      <c r="DP167" s="547" t="s">
        <v>102</v>
      </c>
      <c r="DQ167" s="547" t="s">
        <v>102</v>
      </c>
      <c r="DR167" s="547" t="s">
        <v>102</v>
      </c>
      <c r="DS167" s="547" t="s">
        <v>102</v>
      </c>
      <c r="DT167" s="547" t="s">
        <v>102</v>
      </c>
      <c r="DU167" s="547" t="s">
        <v>102</v>
      </c>
      <c r="DV167" s="547" t="s">
        <v>102</v>
      </c>
      <c r="DW167" s="547" t="s">
        <v>102</v>
      </c>
      <c r="DX167" s="547" t="s">
        <v>102</v>
      </c>
      <c r="DY167" s="547" t="s">
        <v>102</v>
      </c>
      <c r="DZ167" s="547" t="s">
        <v>102</v>
      </c>
      <c r="EA167" s="547" t="s">
        <v>102</v>
      </c>
      <c r="EB167" s="547" t="s">
        <v>102</v>
      </c>
      <c r="EC167" s="547" t="s">
        <v>102</v>
      </c>
      <c r="ED167" s="547" t="s">
        <v>102</v>
      </c>
      <c r="EE167" s="547" t="s">
        <v>102</v>
      </c>
      <c r="EF167" s="547" t="s">
        <v>102</v>
      </c>
      <c r="EG167" s="547" t="s">
        <v>102</v>
      </c>
      <c r="EH167" s="547" t="s">
        <v>102</v>
      </c>
      <c r="EI167" s="547" t="s">
        <v>102</v>
      </c>
      <c r="EJ167" s="547" t="s">
        <v>102</v>
      </c>
      <c r="EK167" s="547" t="s">
        <v>102</v>
      </c>
      <c r="EL167" s="547" t="s">
        <v>102</v>
      </c>
      <c r="EM167" s="547" t="s">
        <v>102</v>
      </c>
      <c r="EN167" s="547" t="s">
        <v>102</v>
      </c>
      <c r="EO167" s="547" t="s">
        <v>102</v>
      </c>
      <c r="EP167" s="547" t="s">
        <v>102</v>
      </c>
      <c r="EQ167" s="547" t="s">
        <v>102</v>
      </c>
      <c r="ER167" s="547" t="s">
        <v>102</v>
      </c>
      <c r="ES167" s="547" t="s">
        <v>102</v>
      </c>
      <c r="ET167" s="547" t="s">
        <v>102</v>
      </c>
      <c r="EU167" s="547" t="s">
        <v>102</v>
      </c>
      <c r="EV167" s="547" t="s">
        <v>102</v>
      </c>
      <c r="EW167" s="547" t="s">
        <v>102</v>
      </c>
      <c r="EX167" s="547" t="s">
        <v>102</v>
      </c>
      <c r="EY167" s="547" t="s">
        <v>102</v>
      </c>
      <c r="EZ167" s="547" t="s">
        <v>102</v>
      </c>
      <c r="FA167" s="547" t="s">
        <v>102</v>
      </c>
      <c r="FB167" s="547" t="s">
        <v>102</v>
      </c>
      <c r="FC167" s="547" t="s">
        <v>102</v>
      </c>
      <c r="FD167" s="547" t="s">
        <v>102</v>
      </c>
      <c r="FE167" s="547" t="s">
        <v>102</v>
      </c>
      <c r="FF167" s="547" t="s">
        <v>102</v>
      </c>
      <c r="FG167" s="547" t="s">
        <v>102</v>
      </c>
      <c r="FH167" s="547" t="s">
        <v>102</v>
      </c>
      <c r="FI167" s="547" t="s">
        <v>102</v>
      </c>
      <c r="FJ167" s="547" t="s">
        <v>102</v>
      </c>
      <c r="FK167" s="547" t="s">
        <v>102</v>
      </c>
      <c r="FL167" s="547" t="s">
        <v>102</v>
      </c>
      <c r="FM167" s="547" t="s">
        <v>102</v>
      </c>
      <c r="FN167" s="547" t="s">
        <v>102</v>
      </c>
      <c r="FO167" s="547" t="s">
        <v>102</v>
      </c>
      <c r="FP167" s="547" t="s">
        <v>102</v>
      </c>
      <c r="FQ167" s="547" t="s">
        <v>102</v>
      </c>
      <c r="FR167" s="547" t="s">
        <v>102</v>
      </c>
      <c r="FS167" s="547" t="s">
        <v>102</v>
      </c>
      <c r="FT167" s="547" t="s">
        <v>102</v>
      </c>
      <c r="FU167" s="547" t="s">
        <v>102</v>
      </c>
      <c r="FV167" s="547" t="s">
        <v>102</v>
      </c>
    </row>
    <row r="168" spans="1:178" hidden="1" x14ac:dyDescent="0.15">
      <c r="A168" s="547">
        <v>3796482</v>
      </c>
      <c r="B168" s="547" t="s">
        <v>22119</v>
      </c>
      <c r="C168" s="547" t="s">
        <v>22120</v>
      </c>
      <c r="D168" s="547" t="s">
        <v>22121</v>
      </c>
      <c r="E168" s="547" t="s">
        <v>22122</v>
      </c>
      <c r="F168" s="547" t="s">
        <v>22123</v>
      </c>
      <c r="G168" s="547" t="s">
        <v>22124</v>
      </c>
      <c r="H168" s="547" t="s">
        <v>22125</v>
      </c>
      <c r="I168" s="547">
        <v>0</v>
      </c>
      <c r="J168" s="547">
        <v>0</v>
      </c>
      <c r="K168" s="547">
        <v>0</v>
      </c>
      <c r="L168" s="547">
        <v>0</v>
      </c>
      <c r="M168" s="547">
        <v>0</v>
      </c>
      <c r="N168" s="547">
        <v>0</v>
      </c>
      <c r="O168" s="547">
        <v>0</v>
      </c>
      <c r="P168" s="547">
        <v>0</v>
      </c>
      <c r="Q168" s="547">
        <v>0</v>
      </c>
      <c r="R168" s="547">
        <v>0</v>
      </c>
      <c r="S168" s="547">
        <v>0</v>
      </c>
      <c r="T168" s="547">
        <v>0</v>
      </c>
      <c r="U168" s="547">
        <v>0</v>
      </c>
      <c r="V168" s="547">
        <v>0</v>
      </c>
      <c r="W168" s="547">
        <v>0</v>
      </c>
      <c r="X168" s="547">
        <v>0</v>
      </c>
      <c r="Y168" s="547">
        <v>0</v>
      </c>
      <c r="Z168" s="547">
        <v>0</v>
      </c>
      <c r="AA168" s="547">
        <v>0</v>
      </c>
      <c r="AB168" s="547">
        <v>0</v>
      </c>
      <c r="AC168" s="547">
        <v>0</v>
      </c>
      <c r="AD168" s="547">
        <v>0</v>
      </c>
      <c r="AE168" s="547">
        <v>0</v>
      </c>
      <c r="AF168" s="547">
        <v>0</v>
      </c>
      <c r="AG168" s="547">
        <v>0</v>
      </c>
      <c r="AH168" s="547">
        <v>0</v>
      </c>
      <c r="AI168" s="547">
        <v>0</v>
      </c>
      <c r="AJ168" s="547">
        <v>0</v>
      </c>
      <c r="AK168" s="547">
        <v>0</v>
      </c>
      <c r="AL168" s="547">
        <v>0</v>
      </c>
      <c r="AM168" s="547">
        <v>0</v>
      </c>
      <c r="AN168" s="547">
        <v>0</v>
      </c>
      <c r="AO168" s="547">
        <v>0</v>
      </c>
      <c r="AP168" s="547">
        <v>0</v>
      </c>
      <c r="AQ168" s="547">
        <v>0</v>
      </c>
      <c r="AR168" s="547">
        <v>0</v>
      </c>
      <c r="AS168" s="547">
        <v>0</v>
      </c>
      <c r="AT168" s="547">
        <v>0</v>
      </c>
      <c r="AU168" s="547">
        <v>0</v>
      </c>
      <c r="AV168" s="547">
        <v>0</v>
      </c>
      <c r="AW168" s="547">
        <v>0</v>
      </c>
      <c r="AX168" s="547">
        <v>0</v>
      </c>
      <c r="AY168" s="547">
        <v>0</v>
      </c>
      <c r="AZ168" s="547">
        <v>0</v>
      </c>
      <c r="BA168" s="547">
        <v>0</v>
      </c>
      <c r="BB168" s="547">
        <v>0</v>
      </c>
      <c r="BC168" s="547">
        <v>0</v>
      </c>
      <c r="BD168" s="547">
        <v>0</v>
      </c>
      <c r="BE168" s="547">
        <v>0</v>
      </c>
      <c r="BF168" s="547">
        <v>0</v>
      </c>
      <c r="BG168" s="547">
        <v>0</v>
      </c>
      <c r="BH168" s="547">
        <v>0</v>
      </c>
      <c r="BI168" s="547">
        <v>0</v>
      </c>
      <c r="BJ168" s="547">
        <v>0</v>
      </c>
      <c r="BK168" s="547">
        <v>0</v>
      </c>
      <c r="BL168" s="547">
        <v>0</v>
      </c>
      <c r="BM168" s="547">
        <v>0</v>
      </c>
      <c r="BN168" s="547">
        <v>0</v>
      </c>
      <c r="BO168" s="547">
        <v>0</v>
      </c>
      <c r="BP168" s="547">
        <v>0</v>
      </c>
      <c r="BQ168" s="547">
        <v>0</v>
      </c>
      <c r="BR168" s="547">
        <v>0</v>
      </c>
      <c r="BS168" s="547">
        <v>0</v>
      </c>
      <c r="BT168" s="547">
        <v>0</v>
      </c>
      <c r="BU168" s="547">
        <v>0</v>
      </c>
      <c r="BV168" s="547">
        <v>0</v>
      </c>
      <c r="BW168" s="547">
        <v>0</v>
      </c>
      <c r="BX168" s="547">
        <v>0</v>
      </c>
      <c r="BY168" s="547">
        <v>0</v>
      </c>
      <c r="BZ168" s="547">
        <v>0</v>
      </c>
      <c r="CA168" s="547">
        <v>0</v>
      </c>
      <c r="CB168" s="547">
        <v>0</v>
      </c>
      <c r="CC168" s="547">
        <v>0</v>
      </c>
      <c r="CD168" s="547">
        <v>0</v>
      </c>
      <c r="CE168" s="547">
        <v>0</v>
      </c>
      <c r="CF168" s="547">
        <v>0</v>
      </c>
      <c r="CG168" s="547">
        <v>0</v>
      </c>
      <c r="CH168" s="547">
        <v>0</v>
      </c>
      <c r="CI168" s="547">
        <v>0</v>
      </c>
      <c r="CJ168" s="547">
        <v>0</v>
      </c>
      <c r="CK168" s="547">
        <v>0</v>
      </c>
      <c r="CL168" s="547">
        <v>0</v>
      </c>
      <c r="CM168" s="547">
        <v>0</v>
      </c>
      <c r="CN168" s="547">
        <v>0</v>
      </c>
      <c r="CO168" s="547">
        <v>0</v>
      </c>
      <c r="CP168" s="547">
        <v>0</v>
      </c>
      <c r="CQ168" s="547">
        <v>0</v>
      </c>
      <c r="CR168" s="547">
        <v>0</v>
      </c>
      <c r="CS168" s="547">
        <v>0</v>
      </c>
      <c r="CT168" s="547">
        <v>0</v>
      </c>
      <c r="CU168" s="547">
        <v>0</v>
      </c>
      <c r="CV168" s="547">
        <v>0</v>
      </c>
      <c r="CW168" s="547">
        <v>0</v>
      </c>
      <c r="CX168" s="547">
        <v>0</v>
      </c>
      <c r="CY168" s="547">
        <v>0</v>
      </c>
      <c r="CZ168" s="547">
        <v>0</v>
      </c>
      <c r="DA168" s="547">
        <v>0</v>
      </c>
      <c r="DB168" s="547">
        <v>0</v>
      </c>
      <c r="DC168" s="547">
        <v>0</v>
      </c>
      <c r="DD168" s="547">
        <v>0</v>
      </c>
      <c r="DE168" s="547">
        <v>0</v>
      </c>
      <c r="DF168" s="547">
        <v>0</v>
      </c>
      <c r="DG168" s="547">
        <v>0</v>
      </c>
      <c r="DH168" s="547">
        <v>0</v>
      </c>
      <c r="DI168" s="547">
        <v>0</v>
      </c>
      <c r="DJ168" s="547">
        <v>0</v>
      </c>
      <c r="DK168" s="547">
        <v>0</v>
      </c>
      <c r="DL168" s="547">
        <v>0</v>
      </c>
      <c r="DM168" s="547">
        <v>0</v>
      </c>
      <c r="DN168" s="547">
        <v>0</v>
      </c>
      <c r="DO168" s="547">
        <v>0</v>
      </c>
      <c r="DP168" s="547">
        <v>0</v>
      </c>
      <c r="DQ168" s="547">
        <v>0</v>
      </c>
      <c r="DR168" s="547">
        <v>0</v>
      </c>
      <c r="DS168" s="547">
        <v>0</v>
      </c>
      <c r="DT168" s="547">
        <v>0</v>
      </c>
      <c r="DU168" s="547">
        <v>0</v>
      </c>
      <c r="DV168" s="547">
        <v>0</v>
      </c>
      <c r="DW168" s="547">
        <v>0</v>
      </c>
      <c r="DX168" s="547">
        <v>0</v>
      </c>
      <c r="DY168" s="547">
        <v>0</v>
      </c>
      <c r="DZ168" s="547">
        <v>0</v>
      </c>
      <c r="EA168" s="547">
        <v>0</v>
      </c>
      <c r="EB168" s="547">
        <v>0</v>
      </c>
      <c r="EC168" s="547">
        <v>0</v>
      </c>
      <c r="ED168" s="547">
        <v>0</v>
      </c>
      <c r="EE168" s="547">
        <v>0</v>
      </c>
      <c r="EF168" s="547">
        <v>0</v>
      </c>
      <c r="EG168" s="547">
        <v>0</v>
      </c>
      <c r="EH168" s="547">
        <v>0</v>
      </c>
      <c r="EI168" s="547">
        <v>0</v>
      </c>
      <c r="EJ168" s="547">
        <v>0</v>
      </c>
      <c r="EK168" s="547">
        <v>0</v>
      </c>
      <c r="EL168" s="547">
        <v>0</v>
      </c>
      <c r="EM168" s="547">
        <v>0</v>
      </c>
      <c r="EN168" s="547">
        <v>0</v>
      </c>
      <c r="EO168" s="547">
        <v>0</v>
      </c>
      <c r="EP168" s="547">
        <v>0</v>
      </c>
      <c r="EQ168" s="547">
        <v>0</v>
      </c>
      <c r="ER168" s="547">
        <v>0</v>
      </c>
      <c r="ES168" s="547">
        <v>0</v>
      </c>
      <c r="ET168" s="547">
        <v>0</v>
      </c>
      <c r="EU168" s="547">
        <v>0</v>
      </c>
      <c r="EV168" s="547">
        <v>0</v>
      </c>
      <c r="EW168" s="547">
        <v>0</v>
      </c>
      <c r="EX168" s="547">
        <v>0</v>
      </c>
      <c r="EY168" s="547">
        <v>0</v>
      </c>
      <c r="EZ168" s="547">
        <v>0</v>
      </c>
      <c r="FA168" s="547">
        <v>0</v>
      </c>
      <c r="FB168" s="547">
        <v>0</v>
      </c>
      <c r="FC168" s="547">
        <v>0</v>
      </c>
      <c r="FD168" s="547">
        <v>0</v>
      </c>
      <c r="FE168" s="547">
        <v>0</v>
      </c>
      <c r="FF168" s="547">
        <v>0</v>
      </c>
      <c r="FG168" s="547">
        <v>0</v>
      </c>
      <c r="FH168" s="547">
        <v>0</v>
      </c>
      <c r="FI168" s="547">
        <v>0</v>
      </c>
      <c r="FJ168" s="547">
        <v>0</v>
      </c>
      <c r="FK168" s="547">
        <v>0</v>
      </c>
      <c r="FL168" s="547">
        <v>0</v>
      </c>
      <c r="FM168" s="547">
        <v>0</v>
      </c>
      <c r="FN168" s="547">
        <v>0</v>
      </c>
      <c r="FO168" s="547">
        <v>0</v>
      </c>
      <c r="FP168" s="547">
        <v>0</v>
      </c>
      <c r="FQ168" s="547">
        <v>0</v>
      </c>
      <c r="FR168" s="547">
        <v>0</v>
      </c>
      <c r="FS168" s="547">
        <v>0</v>
      </c>
      <c r="FT168" s="547">
        <v>0</v>
      </c>
      <c r="FU168" s="547">
        <v>0</v>
      </c>
      <c r="FV168" s="547">
        <v>0</v>
      </c>
    </row>
    <row r="169" spans="1:178" hidden="1" x14ac:dyDescent="0.15">
      <c r="A169" s="547">
        <v>3771347</v>
      </c>
      <c r="B169" s="547" t="s">
        <v>102</v>
      </c>
      <c r="C169" s="547" t="s">
        <v>102</v>
      </c>
      <c r="D169" s="547" t="s">
        <v>102</v>
      </c>
      <c r="E169" s="547" t="s">
        <v>102</v>
      </c>
      <c r="F169" s="547" t="s">
        <v>102</v>
      </c>
      <c r="G169" s="547" t="s">
        <v>102</v>
      </c>
      <c r="H169" s="547" t="s">
        <v>102</v>
      </c>
      <c r="I169" s="547" t="s">
        <v>102</v>
      </c>
      <c r="J169" s="547" t="s">
        <v>102</v>
      </c>
      <c r="K169" s="547" t="s">
        <v>102</v>
      </c>
      <c r="L169" s="547" t="s">
        <v>102</v>
      </c>
      <c r="M169" s="547" t="s">
        <v>102</v>
      </c>
      <c r="N169" s="547" t="s">
        <v>102</v>
      </c>
      <c r="O169" s="547" t="s">
        <v>102</v>
      </c>
      <c r="P169" s="547" t="s">
        <v>102</v>
      </c>
      <c r="Q169" s="547" t="s">
        <v>102</v>
      </c>
      <c r="R169" s="547" t="s">
        <v>102</v>
      </c>
      <c r="S169" s="547" t="s">
        <v>102</v>
      </c>
      <c r="T169" s="547" t="s">
        <v>102</v>
      </c>
      <c r="U169" s="547" t="s">
        <v>102</v>
      </c>
      <c r="V169" s="547" t="s">
        <v>102</v>
      </c>
      <c r="W169" s="547" t="s">
        <v>102</v>
      </c>
      <c r="X169" s="547" t="s">
        <v>102</v>
      </c>
      <c r="Y169" s="547" t="s">
        <v>102</v>
      </c>
      <c r="Z169" s="547" t="s">
        <v>102</v>
      </c>
      <c r="AA169" s="547" t="s">
        <v>102</v>
      </c>
      <c r="AB169" s="547" t="s">
        <v>102</v>
      </c>
      <c r="AC169" s="547" t="s">
        <v>102</v>
      </c>
      <c r="AD169" s="547" t="s">
        <v>102</v>
      </c>
      <c r="AE169" s="547" t="s">
        <v>102</v>
      </c>
      <c r="AF169" s="547" t="s">
        <v>102</v>
      </c>
      <c r="AG169" s="547" t="s">
        <v>102</v>
      </c>
      <c r="AH169" s="547" t="s">
        <v>102</v>
      </c>
      <c r="AI169" s="547" t="s">
        <v>102</v>
      </c>
      <c r="AJ169" s="547" t="s">
        <v>102</v>
      </c>
      <c r="AK169" s="547" t="s">
        <v>102</v>
      </c>
      <c r="AL169" s="547" t="s">
        <v>102</v>
      </c>
      <c r="AM169" s="547" t="s">
        <v>102</v>
      </c>
      <c r="AN169" s="547" t="s">
        <v>102</v>
      </c>
      <c r="AO169" s="547" t="s">
        <v>102</v>
      </c>
      <c r="AP169" s="547" t="s">
        <v>102</v>
      </c>
      <c r="AQ169" s="547" t="s">
        <v>102</v>
      </c>
      <c r="AR169" s="547" t="s">
        <v>102</v>
      </c>
      <c r="AS169" s="547" t="s">
        <v>102</v>
      </c>
      <c r="AT169" s="547" t="s">
        <v>102</v>
      </c>
      <c r="AU169" s="547" t="s">
        <v>102</v>
      </c>
      <c r="AV169" s="547" t="s">
        <v>102</v>
      </c>
      <c r="AW169" s="547" t="s">
        <v>102</v>
      </c>
      <c r="AX169" s="547" t="s">
        <v>102</v>
      </c>
      <c r="AY169" s="547" t="s">
        <v>102</v>
      </c>
      <c r="AZ169" s="547" t="s">
        <v>102</v>
      </c>
      <c r="BA169" s="547" t="s">
        <v>102</v>
      </c>
      <c r="BB169" s="547" t="s">
        <v>102</v>
      </c>
      <c r="BC169" s="547" t="s">
        <v>102</v>
      </c>
      <c r="BD169" s="547" t="s">
        <v>102</v>
      </c>
      <c r="BE169" s="547" t="s">
        <v>102</v>
      </c>
      <c r="BF169" s="547" t="s">
        <v>102</v>
      </c>
      <c r="BG169" s="547" t="s">
        <v>102</v>
      </c>
      <c r="BH169" s="547" t="s">
        <v>102</v>
      </c>
      <c r="BI169" s="547" t="s">
        <v>102</v>
      </c>
      <c r="BJ169" s="547" t="s">
        <v>102</v>
      </c>
      <c r="BK169" s="547" t="s">
        <v>102</v>
      </c>
      <c r="BL169" s="547" t="s">
        <v>102</v>
      </c>
      <c r="BM169" s="547" t="s">
        <v>102</v>
      </c>
      <c r="BN169" s="547" t="s">
        <v>102</v>
      </c>
      <c r="BO169" s="547" t="s">
        <v>102</v>
      </c>
      <c r="BP169" s="547" t="s">
        <v>102</v>
      </c>
      <c r="BQ169" s="547" t="s">
        <v>102</v>
      </c>
      <c r="BR169" s="547" t="s">
        <v>102</v>
      </c>
      <c r="BS169" s="547" t="s">
        <v>102</v>
      </c>
      <c r="BT169" s="547" t="s">
        <v>102</v>
      </c>
      <c r="BU169" s="547" t="s">
        <v>102</v>
      </c>
      <c r="BV169" s="547" t="s">
        <v>102</v>
      </c>
      <c r="BW169" s="547" t="s">
        <v>102</v>
      </c>
      <c r="BX169" s="547" t="s">
        <v>102</v>
      </c>
      <c r="BY169" s="547" t="s">
        <v>102</v>
      </c>
      <c r="BZ169" s="547" t="s">
        <v>102</v>
      </c>
      <c r="CA169" s="547" t="s">
        <v>102</v>
      </c>
      <c r="CB169" s="547" t="s">
        <v>102</v>
      </c>
      <c r="CC169" s="547" t="s">
        <v>102</v>
      </c>
      <c r="CD169" s="547" t="s">
        <v>102</v>
      </c>
      <c r="CE169" s="547" t="s">
        <v>102</v>
      </c>
      <c r="CF169" s="547" t="s">
        <v>102</v>
      </c>
      <c r="CG169" s="547" t="s">
        <v>102</v>
      </c>
      <c r="CH169" s="547" t="s">
        <v>102</v>
      </c>
      <c r="CI169" s="547" t="s">
        <v>102</v>
      </c>
      <c r="CJ169" s="547" t="s">
        <v>102</v>
      </c>
      <c r="CK169" s="547" t="s">
        <v>102</v>
      </c>
      <c r="CL169" s="547" t="s">
        <v>102</v>
      </c>
      <c r="CM169" s="547" t="s">
        <v>102</v>
      </c>
      <c r="CN169" s="547" t="s">
        <v>102</v>
      </c>
      <c r="CO169" s="547" t="s">
        <v>102</v>
      </c>
      <c r="CP169" s="547" t="s">
        <v>102</v>
      </c>
      <c r="CQ169" s="547" t="s">
        <v>102</v>
      </c>
      <c r="CR169" s="547" t="s">
        <v>102</v>
      </c>
      <c r="CS169" s="547" t="s">
        <v>102</v>
      </c>
      <c r="CT169" s="547" t="s">
        <v>102</v>
      </c>
      <c r="CU169" s="547" t="s">
        <v>102</v>
      </c>
      <c r="CV169" s="547" t="s">
        <v>102</v>
      </c>
      <c r="CW169" s="547" t="s">
        <v>102</v>
      </c>
      <c r="CX169" s="547" t="s">
        <v>102</v>
      </c>
      <c r="CY169" s="547" t="s">
        <v>102</v>
      </c>
      <c r="CZ169" s="547" t="s">
        <v>102</v>
      </c>
      <c r="DA169" s="547" t="s">
        <v>102</v>
      </c>
      <c r="DB169" s="547" t="s">
        <v>102</v>
      </c>
      <c r="DC169" s="547" t="s">
        <v>102</v>
      </c>
      <c r="DD169" s="547" t="s">
        <v>102</v>
      </c>
      <c r="DE169" s="547" t="s">
        <v>102</v>
      </c>
      <c r="DF169" s="547" t="s">
        <v>102</v>
      </c>
      <c r="DG169" s="547" t="s">
        <v>102</v>
      </c>
      <c r="DH169" s="547" t="s">
        <v>102</v>
      </c>
      <c r="DI169" s="547" t="s">
        <v>102</v>
      </c>
      <c r="DJ169" s="547" t="s">
        <v>102</v>
      </c>
      <c r="DK169" s="547" t="s">
        <v>102</v>
      </c>
      <c r="DL169" s="547" t="s">
        <v>102</v>
      </c>
      <c r="DM169" s="547" t="s">
        <v>102</v>
      </c>
      <c r="DN169" s="547" t="s">
        <v>102</v>
      </c>
      <c r="DO169" s="547" t="s">
        <v>102</v>
      </c>
      <c r="DP169" s="547" t="s">
        <v>102</v>
      </c>
      <c r="DQ169" s="547" t="s">
        <v>102</v>
      </c>
      <c r="DR169" s="547" t="s">
        <v>102</v>
      </c>
      <c r="DS169" s="547" t="s">
        <v>102</v>
      </c>
      <c r="DT169" s="547" t="s">
        <v>102</v>
      </c>
      <c r="DU169" s="547" t="s">
        <v>102</v>
      </c>
      <c r="DV169" s="547" t="s">
        <v>102</v>
      </c>
      <c r="DW169" s="547" t="s">
        <v>102</v>
      </c>
      <c r="DX169" s="547" t="s">
        <v>102</v>
      </c>
      <c r="DY169" s="547" t="s">
        <v>102</v>
      </c>
      <c r="DZ169" s="547" t="s">
        <v>102</v>
      </c>
      <c r="EA169" s="547" t="s">
        <v>102</v>
      </c>
      <c r="EB169" s="547" t="s">
        <v>102</v>
      </c>
      <c r="EC169" s="547" t="s">
        <v>102</v>
      </c>
      <c r="ED169" s="547" t="s">
        <v>102</v>
      </c>
      <c r="EE169" s="547" t="s">
        <v>102</v>
      </c>
      <c r="EF169" s="547" t="s">
        <v>102</v>
      </c>
      <c r="EG169" s="547" t="s">
        <v>102</v>
      </c>
      <c r="EH169" s="547" t="s">
        <v>102</v>
      </c>
      <c r="EI169" s="547" t="s">
        <v>102</v>
      </c>
      <c r="EJ169" s="547" t="s">
        <v>102</v>
      </c>
      <c r="EK169" s="547" t="s">
        <v>102</v>
      </c>
      <c r="EL169" s="547" t="s">
        <v>102</v>
      </c>
      <c r="EM169" s="547" t="s">
        <v>102</v>
      </c>
      <c r="EN169" s="547" t="s">
        <v>102</v>
      </c>
      <c r="EO169" s="547" t="s">
        <v>102</v>
      </c>
      <c r="EP169" s="547" t="s">
        <v>102</v>
      </c>
      <c r="EQ169" s="547" t="s">
        <v>102</v>
      </c>
      <c r="ER169" s="547" t="s">
        <v>102</v>
      </c>
      <c r="ES169" s="547" t="s">
        <v>102</v>
      </c>
      <c r="ET169" s="547" t="s">
        <v>102</v>
      </c>
      <c r="EU169" s="547" t="s">
        <v>102</v>
      </c>
      <c r="EV169" s="547" t="s">
        <v>102</v>
      </c>
      <c r="EW169" s="547" t="s">
        <v>102</v>
      </c>
      <c r="EX169" s="547" t="s">
        <v>102</v>
      </c>
      <c r="EY169" s="547" t="s">
        <v>102</v>
      </c>
      <c r="EZ169" s="547" t="s">
        <v>102</v>
      </c>
      <c r="FA169" s="547" t="s">
        <v>102</v>
      </c>
      <c r="FB169" s="547" t="s">
        <v>102</v>
      </c>
      <c r="FC169" s="547" t="s">
        <v>102</v>
      </c>
      <c r="FD169" s="547" t="s">
        <v>102</v>
      </c>
      <c r="FE169" s="547" t="s">
        <v>102</v>
      </c>
      <c r="FF169" s="547" t="s">
        <v>102</v>
      </c>
      <c r="FG169" s="547" t="s">
        <v>102</v>
      </c>
      <c r="FH169" s="547" t="s">
        <v>102</v>
      </c>
      <c r="FI169" s="547" t="s">
        <v>102</v>
      </c>
      <c r="FJ169" s="547" t="s">
        <v>102</v>
      </c>
      <c r="FK169" s="547" t="s">
        <v>102</v>
      </c>
      <c r="FL169" s="547" t="s">
        <v>102</v>
      </c>
      <c r="FM169" s="547" t="s">
        <v>102</v>
      </c>
      <c r="FN169" s="547" t="s">
        <v>102</v>
      </c>
      <c r="FO169" s="547" t="s">
        <v>102</v>
      </c>
      <c r="FP169" s="547" t="s">
        <v>102</v>
      </c>
      <c r="FQ169" s="547" t="s">
        <v>102</v>
      </c>
      <c r="FR169" s="547" t="s">
        <v>102</v>
      </c>
      <c r="FS169" s="547" t="s">
        <v>102</v>
      </c>
      <c r="FT169" s="547" t="s">
        <v>102</v>
      </c>
      <c r="FU169" s="547" t="s">
        <v>102</v>
      </c>
      <c r="FV169" s="547" t="s">
        <v>102</v>
      </c>
    </row>
    <row r="170" spans="1:178" hidden="1" x14ac:dyDescent="0.15">
      <c r="A170" s="547">
        <v>3770833</v>
      </c>
      <c r="B170" s="547" t="s">
        <v>102</v>
      </c>
      <c r="C170" s="547" t="s">
        <v>102</v>
      </c>
      <c r="D170" s="547" t="s">
        <v>102</v>
      </c>
      <c r="E170" s="547" t="s">
        <v>22126</v>
      </c>
      <c r="F170" s="547" t="s">
        <v>22127</v>
      </c>
      <c r="G170" s="547" t="s">
        <v>102</v>
      </c>
      <c r="H170" s="547">
        <v>0</v>
      </c>
      <c r="I170" s="547">
        <v>0</v>
      </c>
      <c r="J170" s="547">
        <v>0</v>
      </c>
      <c r="K170" s="547">
        <v>0</v>
      </c>
      <c r="L170" s="547">
        <v>0</v>
      </c>
      <c r="M170" s="547">
        <v>0</v>
      </c>
      <c r="N170" s="547">
        <v>0</v>
      </c>
      <c r="O170" s="547">
        <v>0</v>
      </c>
      <c r="P170" s="547">
        <v>0</v>
      </c>
      <c r="Q170" s="547">
        <v>0</v>
      </c>
      <c r="R170" s="547">
        <v>0</v>
      </c>
      <c r="S170" s="547">
        <v>0</v>
      </c>
      <c r="T170" s="547">
        <v>0</v>
      </c>
      <c r="U170" s="547">
        <v>0</v>
      </c>
      <c r="V170" s="547">
        <v>0</v>
      </c>
      <c r="W170" s="547">
        <v>0</v>
      </c>
      <c r="X170" s="547">
        <v>0</v>
      </c>
      <c r="Y170" s="547">
        <v>0</v>
      </c>
      <c r="Z170" s="547">
        <v>0</v>
      </c>
      <c r="AA170" s="547">
        <v>0</v>
      </c>
      <c r="AB170" s="547">
        <v>0</v>
      </c>
      <c r="AC170" s="547">
        <v>0</v>
      </c>
      <c r="AD170" s="547">
        <v>0</v>
      </c>
      <c r="AE170" s="547">
        <v>0</v>
      </c>
      <c r="AF170" s="547">
        <v>0</v>
      </c>
      <c r="AG170" s="547">
        <v>0</v>
      </c>
      <c r="AH170" s="547">
        <v>0</v>
      </c>
      <c r="AI170" s="547">
        <v>0</v>
      </c>
      <c r="AJ170" s="547">
        <v>0</v>
      </c>
      <c r="AK170" s="547">
        <v>0</v>
      </c>
      <c r="AL170" s="547">
        <v>0</v>
      </c>
      <c r="AM170" s="547">
        <v>0</v>
      </c>
      <c r="AN170" s="547">
        <v>0</v>
      </c>
      <c r="AO170" s="547">
        <v>0</v>
      </c>
      <c r="AP170" s="547">
        <v>0</v>
      </c>
      <c r="AQ170" s="547">
        <v>0</v>
      </c>
      <c r="AR170" s="547">
        <v>0</v>
      </c>
      <c r="AS170" s="547">
        <v>0</v>
      </c>
      <c r="AT170" s="547">
        <v>0</v>
      </c>
      <c r="AU170" s="547">
        <v>0</v>
      </c>
      <c r="AV170" s="547">
        <v>0</v>
      </c>
      <c r="AW170" s="547">
        <v>0</v>
      </c>
      <c r="AX170" s="547">
        <v>0</v>
      </c>
      <c r="AY170" s="547">
        <v>0</v>
      </c>
      <c r="AZ170" s="547">
        <v>0</v>
      </c>
      <c r="BA170" s="547">
        <v>0</v>
      </c>
      <c r="BB170" s="547">
        <v>0</v>
      </c>
      <c r="BC170" s="547">
        <v>0</v>
      </c>
      <c r="BD170" s="547">
        <v>0</v>
      </c>
      <c r="BE170" s="547">
        <v>0</v>
      </c>
      <c r="BF170" s="547">
        <v>0</v>
      </c>
      <c r="BG170" s="547">
        <v>0</v>
      </c>
      <c r="BH170" s="547">
        <v>0</v>
      </c>
      <c r="BI170" s="547">
        <v>0</v>
      </c>
      <c r="BJ170" s="547">
        <v>0</v>
      </c>
      <c r="BK170" s="547">
        <v>0</v>
      </c>
      <c r="BL170" s="547">
        <v>0</v>
      </c>
      <c r="BM170" s="547">
        <v>0</v>
      </c>
      <c r="BN170" s="547">
        <v>0</v>
      </c>
      <c r="BO170" s="547">
        <v>0</v>
      </c>
      <c r="BP170" s="547">
        <v>0</v>
      </c>
      <c r="BQ170" s="547">
        <v>0</v>
      </c>
      <c r="BR170" s="547">
        <v>0</v>
      </c>
      <c r="BS170" s="547">
        <v>0</v>
      </c>
      <c r="BT170" s="547">
        <v>0</v>
      </c>
      <c r="BU170" s="547">
        <v>0</v>
      </c>
      <c r="BV170" s="547">
        <v>0</v>
      </c>
      <c r="BW170" s="547">
        <v>0</v>
      </c>
      <c r="BX170" s="547">
        <v>0</v>
      </c>
      <c r="BY170" s="547">
        <v>0</v>
      </c>
      <c r="BZ170" s="547">
        <v>0</v>
      </c>
      <c r="CA170" s="547">
        <v>0</v>
      </c>
      <c r="CB170" s="547">
        <v>0</v>
      </c>
      <c r="CC170" s="547">
        <v>0</v>
      </c>
      <c r="CD170" s="547">
        <v>0</v>
      </c>
      <c r="CE170" s="547">
        <v>0</v>
      </c>
      <c r="CF170" s="547">
        <v>0</v>
      </c>
      <c r="CG170" s="547">
        <v>0</v>
      </c>
      <c r="CH170" s="547">
        <v>0</v>
      </c>
      <c r="CI170" s="547">
        <v>0</v>
      </c>
      <c r="CJ170" s="547">
        <v>0</v>
      </c>
      <c r="CK170" s="547">
        <v>0</v>
      </c>
      <c r="CL170" s="547">
        <v>0</v>
      </c>
      <c r="CM170" s="547">
        <v>0</v>
      </c>
      <c r="CN170" s="547">
        <v>0</v>
      </c>
      <c r="CO170" s="547">
        <v>0</v>
      </c>
      <c r="CP170" s="547">
        <v>0</v>
      </c>
      <c r="CQ170" s="547">
        <v>0</v>
      </c>
      <c r="CR170" s="547">
        <v>0</v>
      </c>
      <c r="CS170" s="547">
        <v>0</v>
      </c>
      <c r="CT170" s="547">
        <v>0</v>
      </c>
      <c r="CU170" s="547">
        <v>0</v>
      </c>
      <c r="CV170" s="547">
        <v>0</v>
      </c>
      <c r="CW170" s="547">
        <v>0</v>
      </c>
      <c r="CX170" s="547">
        <v>0</v>
      </c>
      <c r="CY170" s="547">
        <v>0</v>
      </c>
      <c r="CZ170" s="547">
        <v>0</v>
      </c>
      <c r="DA170" s="547">
        <v>0</v>
      </c>
      <c r="DB170" s="547">
        <v>0</v>
      </c>
      <c r="DC170" s="547">
        <v>0</v>
      </c>
      <c r="DD170" s="547">
        <v>0</v>
      </c>
      <c r="DE170" s="547">
        <v>0</v>
      </c>
      <c r="DF170" s="547">
        <v>0</v>
      </c>
      <c r="DG170" s="547">
        <v>0</v>
      </c>
      <c r="DH170" s="547">
        <v>0</v>
      </c>
      <c r="DI170" s="547">
        <v>0</v>
      </c>
      <c r="DJ170" s="547">
        <v>0</v>
      </c>
      <c r="DK170" s="547">
        <v>0</v>
      </c>
      <c r="DL170" s="547">
        <v>0</v>
      </c>
      <c r="DM170" s="547">
        <v>0</v>
      </c>
      <c r="DN170" s="547">
        <v>0</v>
      </c>
      <c r="DO170" s="547">
        <v>0</v>
      </c>
      <c r="DP170" s="547">
        <v>0</v>
      </c>
      <c r="DQ170" s="547">
        <v>0</v>
      </c>
      <c r="DR170" s="547">
        <v>0</v>
      </c>
      <c r="DS170" s="547">
        <v>0</v>
      </c>
      <c r="DT170" s="547">
        <v>0</v>
      </c>
      <c r="DU170" s="547">
        <v>0</v>
      </c>
      <c r="DV170" s="547">
        <v>0</v>
      </c>
      <c r="DW170" s="547">
        <v>0</v>
      </c>
      <c r="DX170" s="547">
        <v>0</v>
      </c>
      <c r="DY170" s="547">
        <v>0</v>
      </c>
      <c r="DZ170" s="547">
        <v>0</v>
      </c>
      <c r="EA170" s="547">
        <v>0</v>
      </c>
      <c r="EB170" s="547">
        <v>0</v>
      </c>
      <c r="EC170" s="547">
        <v>0</v>
      </c>
      <c r="ED170" s="547">
        <v>0</v>
      </c>
      <c r="EE170" s="547">
        <v>0</v>
      </c>
      <c r="EF170" s="547">
        <v>0</v>
      </c>
      <c r="EG170" s="547">
        <v>0</v>
      </c>
      <c r="EH170" s="547">
        <v>0</v>
      </c>
      <c r="EI170" s="547">
        <v>0</v>
      </c>
      <c r="EJ170" s="547">
        <v>0</v>
      </c>
      <c r="EK170" s="547">
        <v>0</v>
      </c>
      <c r="EL170" s="547">
        <v>0</v>
      </c>
      <c r="EM170" s="547">
        <v>0</v>
      </c>
      <c r="EN170" s="547">
        <v>0</v>
      </c>
      <c r="EO170" s="547">
        <v>0</v>
      </c>
      <c r="EP170" s="547">
        <v>0</v>
      </c>
      <c r="EQ170" s="547">
        <v>0</v>
      </c>
      <c r="ER170" s="547">
        <v>0</v>
      </c>
      <c r="ES170" s="547">
        <v>0</v>
      </c>
      <c r="ET170" s="547">
        <v>0</v>
      </c>
      <c r="EU170" s="547">
        <v>0</v>
      </c>
      <c r="EV170" s="547">
        <v>0</v>
      </c>
      <c r="EW170" s="547">
        <v>0</v>
      </c>
      <c r="EX170" s="547">
        <v>0</v>
      </c>
      <c r="EY170" s="547">
        <v>0</v>
      </c>
      <c r="EZ170" s="547">
        <v>0</v>
      </c>
      <c r="FA170" s="547">
        <v>0</v>
      </c>
      <c r="FB170" s="547">
        <v>0</v>
      </c>
      <c r="FC170" s="547">
        <v>0</v>
      </c>
      <c r="FD170" s="547">
        <v>0</v>
      </c>
      <c r="FE170" s="547">
        <v>0</v>
      </c>
      <c r="FF170" s="547">
        <v>0</v>
      </c>
      <c r="FG170" s="547">
        <v>0</v>
      </c>
      <c r="FH170" s="547">
        <v>0</v>
      </c>
      <c r="FI170" s="547">
        <v>0</v>
      </c>
      <c r="FJ170" s="547">
        <v>0</v>
      </c>
      <c r="FK170" s="547">
        <v>0</v>
      </c>
      <c r="FL170" s="547">
        <v>0</v>
      </c>
      <c r="FM170" s="547">
        <v>0</v>
      </c>
      <c r="FN170" s="547">
        <v>0</v>
      </c>
      <c r="FO170" s="547">
        <v>0</v>
      </c>
      <c r="FP170" s="547">
        <v>0</v>
      </c>
      <c r="FQ170" s="547">
        <v>0</v>
      </c>
      <c r="FR170" s="547">
        <v>0</v>
      </c>
      <c r="FS170" s="547">
        <v>0</v>
      </c>
      <c r="FT170" s="547">
        <v>0</v>
      </c>
      <c r="FU170" s="547">
        <v>0</v>
      </c>
      <c r="FV170" s="547">
        <v>0</v>
      </c>
    </row>
    <row r="171" spans="1:178" hidden="1" x14ac:dyDescent="0.15">
      <c r="A171" s="547">
        <v>3767993</v>
      </c>
      <c r="B171" s="547" t="s">
        <v>102</v>
      </c>
      <c r="C171" s="547" t="s">
        <v>102</v>
      </c>
      <c r="D171" s="547" t="s">
        <v>102</v>
      </c>
      <c r="E171" s="547" t="s">
        <v>102</v>
      </c>
      <c r="F171" s="547" t="s">
        <v>102</v>
      </c>
      <c r="G171" s="547" t="s">
        <v>102</v>
      </c>
      <c r="H171" s="547" t="s">
        <v>102</v>
      </c>
      <c r="I171" s="547" t="s">
        <v>102</v>
      </c>
      <c r="J171" s="547" t="s">
        <v>102</v>
      </c>
      <c r="K171" s="547" t="s">
        <v>102</v>
      </c>
      <c r="L171" s="547" t="s">
        <v>102</v>
      </c>
      <c r="M171" s="547" t="s">
        <v>102</v>
      </c>
      <c r="N171" s="547" t="s">
        <v>102</v>
      </c>
      <c r="O171" s="547" t="s">
        <v>102</v>
      </c>
      <c r="P171" s="547" t="s">
        <v>102</v>
      </c>
      <c r="Q171" s="547" t="s">
        <v>102</v>
      </c>
      <c r="R171" s="547" t="s">
        <v>102</v>
      </c>
      <c r="S171" s="547" t="s">
        <v>102</v>
      </c>
      <c r="T171" s="547" t="s">
        <v>102</v>
      </c>
      <c r="U171" s="547" t="s">
        <v>102</v>
      </c>
      <c r="V171" s="547" t="s">
        <v>102</v>
      </c>
      <c r="W171" s="547" t="s">
        <v>102</v>
      </c>
      <c r="X171" s="547" t="s">
        <v>102</v>
      </c>
      <c r="Y171" s="547" t="s">
        <v>102</v>
      </c>
      <c r="Z171" s="547" t="s">
        <v>102</v>
      </c>
      <c r="AA171" s="547" t="s">
        <v>102</v>
      </c>
      <c r="AB171" s="547" t="s">
        <v>102</v>
      </c>
      <c r="AC171" s="547" t="s">
        <v>102</v>
      </c>
      <c r="AD171" s="547" t="s">
        <v>102</v>
      </c>
      <c r="AE171" s="547" t="s">
        <v>102</v>
      </c>
      <c r="AF171" s="547" t="s">
        <v>102</v>
      </c>
      <c r="AG171" s="547" t="s">
        <v>102</v>
      </c>
      <c r="AH171" s="547" t="s">
        <v>102</v>
      </c>
      <c r="AI171" s="547" t="s">
        <v>102</v>
      </c>
      <c r="AJ171" s="547" t="s">
        <v>102</v>
      </c>
      <c r="AK171" s="547" t="s">
        <v>102</v>
      </c>
      <c r="AL171" s="547" t="s">
        <v>102</v>
      </c>
      <c r="AM171" s="547" t="s">
        <v>102</v>
      </c>
      <c r="AN171" s="547" t="s">
        <v>102</v>
      </c>
      <c r="AO171" s="547" t="s">
        <v>102</v>
      </c>
      <c r="AP171" s="547" t="s">
        <v>102</v>
      </c>
      <c r="AQ171" s="547" t="s">
        <v>102</v>
      </c>
      <c r="AR171" s="547" t="s">
        <v>102</v>
      </c>
      <c r="AS171" s="547" t="s">
        <v>102</v>
      </c>
      <c r="AT171" s="547" t="s">
        <v>102</v>
      </c>
      <c r="AU171" s="547" t="s">
        <v>102</v>
      </c>
      <c r="AV171" s="547" t="s">
        <v>102</v>
      </c>
      <c r="AW171" s="547" t="s">
        <v>102</v>
      </c>
      <c r="AX171" s="547" t="s">
        <v>102</v>
      </c>
      <c r="AY171" s="547" t="s">
        <v>102</v>
      </c>
      <c r="AZ171" s="547" t="s">
        <v>102</v>
      </c>
      <c r="BA171" s="547" t="s">
        <v>102</v>
      </c>
      <c r="BB171" s="547" t="s">
        <v>102</v>
      </c>
      <c r="BC171" s="547" t="s">
        <v>102</v>
      </c>
      <c r="BD171" s="547" t="s">
        <v>102</v>
      </c>
      <c r="BE171" s="547" t="s">
        <v>102</v>
      </c>
      <c r="BF171" s="547" t="s">
        <v>102</v>
      </c>
      <c r="BG171" s="547" t="s">
        <v>102</v>
      </c>
      <c r="BH171" s="547" t="s">
        <v>102</v>
      </c>
      <c r="BI171" s="547" t="s">
        <v>102</v>
      </c>
      <c r="BJ171" s="547" t="s">
        <v>102</v>
      </c>
      <c r="BK171" s="547" t="s">
        <v>102</v>
      </c>
      <c r="BL171" s="547" t="s">
        <v>102</v>
      </c>
      <c r="BM171" s="547" t="s">
        <v>102</v>
      </c>
      <c r="BN171" s="547" t="s">
        <v>102</v>
      </c>
      <c r="BO171" s="547" t="s">
        <v>102</v>
      </c>
      <c r="BP171" s="547" t="s">
        <v>102</v>
      </c>
      <c r="BQ171" s="547" t="s">
        <v>102</v>
      </c>
      <c r="BR171" s="547" t="s">
        <v>102</v>
      </c>
      <c r="BS171" s="547" t="s">
        <v>102</v>
      </c>
      <c r="BT171" s="547" t="s">
        <v>102</v>
      </c>
      <c r="BU171" s="547" t="s">
        <v>102</v>
      </c>
      <c r="BV171" s="547" t="s">
        <v>102</v>
      </c>
      <c r="BW171" s="547" t="s">
        <v>102</v>
      </c>
      <c r="BX171" s="547" t="s">
        <v>102</v>
      </c>
      <c r="BY171" s="547" t="s">
        <v>102</v>
      </c>
      <c r="BZ171" s="547" t="s">
        <v>102</v>
      </c>
      <c r="CA171" s="547" t="s">
        <v>102</v>
      </c>
      <c r="CB171" s="547" t="s">
        <v>102</v>
      </c>
      <c r="CC171" s="547" t="s">
        <v>102</v>
      </c>
      <c r="CD171" s="547" t="s">
        <v>102</v>
      </c>
      <c r="CE171" s="547" t="s">
        <v>102</v>
      </c>
      <c r="CF171" s="547" t="s">
        <v>102</v>
      </c>
      <c r="CG171" s="547" t="s">
        <v>102</v>
      </c>
      <c r="CH171" s="547" t="s">
        <v>102</v>
      </c>
      <c r="CI171" s="547" t="s">
        <v>102</v>
      </c>
      <c r="CJ171" s="547" t="s">
        <v>102</v>
      </c>
      <c r="CK171" s="547" t="s">
        <v>102</v>
      </c>
      <c r="CL171" s="547" t="s">
        <v>102</v>
      </c>
      <c r="CM171" s="547" t="s">
        <v>102</v>
      </c>
      <c r="CN171" s="547" t="s">
        <v>102</v>
      </c>
      <c r="CO171" s="547" t="s">
        <v>102</v>
      </c>
      <c r="CP171" s="547" t="s">
        <v>102</v>
      </c>
      <c r="CQ171" s="547" t="s">
        <v>102</v>
      </c>
      <c r="CR171" s="547" t="s">
        <v>102</v>
      </c>
      <c r="CS171" s="547" t="s">
        <v>102</v>
      </c>
      <c r="CT171" s="547" t="s">
        <v>102</v>
      </c>
      <c r="CU171" s="547" t="s">
        <v>102</v>
      </c>
      <c r="CV171" s="547" t="s">
        <v>102</v>
      </c>
      <c r="CW171" s="547" t="s">
        <v>102</v>
      </c>
      <c r="CX171" s="547" t="s">
        <v>102</v>
      </c>
      <c r="CY171" s="547" t="s">
        <v>102</v>
      </c>
      <c r="CZ171" s="547" t="s">
        <v>102</v>
      </c>
      <c r="DA171" s="547" t="s">
        <v>102</v>
      </c>
      <c r="DB171" s="547" t="s">
        <v>102</v>
      </c>
      <c r="DC171" s="547" t="s">
        <v>102</v>
      </c>
      <c r="DD171" s="547" t="s">
        <v>102</v>
      </c>
      <c r="DE171" s="547" t="s">
        <v>102</v>
      </c>
      <c r="DF171" s="547" t="s">
        <v>102</v>
      </c>
      <c r="DG171" s="547" t="s">
        <v>102</v>
      </c>
      <c r="DH171" s="547" t="s">
        <v>102</v>
      </c>
      <c r="DI171" s="547" t="s">
        <v>102</v>
      </c>
      <c r="DJ171" s="547" t="s">
        <v>102</v>
      </c>
      <c r="DK171" s="547" t="s">
        <v>102</v>
      </c>
      <c r="DL171" s="547" t="s">
        <v>102</v>
      </c>
      <c r="DM171" s="547" t="s">
        <v>102</v>
      </c>
      <c r="DN171" s="547" t="s">
        <v>102</v>
      </c>
      <c r="DO171" s="547" t="s">
        <v>102</v>
      </c>
      <c r="DP171" s="547" t="s">
        <v>102</v>
      </c>
      <c r="DQ171" s="547" t="s">
        <v>102</v>
      </c>
      <c r="DR171" s="547" t="s">
        <v>102</v>
      </c>
      <c r="DS171" s="547" t="s">
        <v>102</v>
      </c>
      <c r="DT171" s="547" t="s">
        <v>102</v>
      </c>
      <c r="DU171" s="547" t="s">
        <v>102</v>
      </c>
      <c r="DV171" s="547" t="s">
        <v>102</v>
      </c>
      <c r="DW171" s="547" t="s">
        <v>102</v>
      </c>
      <c r="DX171" s="547" t="s">
        <v>102</v>
      </c>
      <c r="DY171" s="547" t="s">
        <v>102</v>
      </c>
      <c r="DZ171" s="547" t="s">
        <v>102</v>
      </c>
      <c r="EA171" s="547" t="s">
        <v>102</v>
      </c>
      <c r="EB171" s="547" t="s">
        <v>102</v>
      </c>
      <c r="EC171" s="547" t="s">
        <v>102</v>
      </c>
      <c r="ED171" s="547" t="s">
        <v>102</v>
      </c>
      <c r="EE171" s="547" t="s">
        <v>102</v>
      </c>
      <c r="EF171" s="547" t="s">
        <v>102</v>
      </c>
      <c r="EG171" s="547" t="s">
        <v>102</v>
      </c>
      <c r="EH171" s="547" t="s">
        <v>102</v>
      </c>
      <c r="EI171" s="547" t="s">
        <v>102</v>
      </c>
      <c r="EJ171" s="547" t="s">
        <v>102</v>
      </c>
      <c r="EK171" s="547" t="s">
        <v>102</v>
      </c>
      <c r="EL171" s="547" t="s">
        <v>102</v>
      </c>
      <c r="EM171" s="547" t="s">
        <v>102</v>
      </c>
      <c r="EN171" s="547" t="s">
        <v>102</v>
      </c>
      <c r="EO171" s="547" t="s">
        <v>102</v>
      </c>
      <c r="EP171" s="547" t="s">
        <v>102</v>
      </c>
      <c r="EQ171" s="547" t="s">
        <v>102</v>
      </c>
      <c r="ER171" s="547" t="s">
        <v>102</v>
      </c>
      <c r="ES171" s="547" t="s">
        <v>102</v>
      </c>
      <c r="ET171" s="547" t="s">
        <v>102</v>
      </c>
      <c r="EU171" s="547" t="s">
        <v>102</v>
      </c>
      <c r="EV171" s="547" t="s">
        <v>102</v>
      </c>
      <c r="EW171" s="547" t="s">
        <v>102</v>
      </c>
      <c r="EX171" s="547" t="s">
        <v>102</v>
      </c>
      <c r="EY171" s="547" t="s">
        <v>102</v>
      </c>
      <c r="EZ171" s="547" t="s">
        <v>102</v>
      </c>
      <c r="FA171" s="547" t="s">
        <v>102</v>
      </c>
      <c r="FB171" s="547" t="s">
        <v>102</v>
      </c>
      <c r="FC171" s="547" t="s">
        <v>102</v>
      </c>
      <c r="FD171" s="547" t="s">
        <v>102</v>
      </c>
      <c r="FE171" s="547" t="s">
        <v>102</v>
      </c>
      <c r="FF171" s="547" t="s">
        <v>102</v>
      </c>
      <c r="FG171" s="547" t="s">
        <v>102</v>
      </c>
      <c r="FH171" s="547" t="s">
        <v>102</v>
      </c>
      <c r="FI171" s="547" t="s">
        <v>102</v>
      </c>
      <c r="FJ171" s="547" t="s">
        <v>102</v>
      </c>
      <c r="FK171" s="547" t="s">
        <v>102</v>
      </c>
      <c r="FL171" s="547" t="s">
        <v>102</v>
      </c>
      <c r="FM171" s="547" t="s">
        <v>102</v>
      </c>
      <c r="FN171" s="547" t="s">
        <v>102</v>
      </c>
      <c r="FO171" s="547" t="s">
        <v>102</v>
      </c>
      <c r="FP171" s="547" t="s">
        <v>102</v>
      </c>
      <c r="FQ171" s="547" t="s">
        <v>102</v>
      </c>
      <c r="FR171" s="547" t="s">
        <v>102</v>
      </c>
      <c r="FS171" s="547" t="s">
        <v>102</v>
      </c>
      <c r="FT171" s="547" t="s">
        <v>102</v>
      </c>
      <c r="FU171" s="547" t="s">
        <v>102</v>
      </c>
      <c r="FV171" s="547" t="s">
        <v>102</v>
      </c>
    </row>
    <row r="172" spans="1:178" hidden="1" x14ac:dyDescent="0.15">
      <c r="A172" s="547">
        <v>3740090</v>
      </c>
      <c r="B172" s="547" t="s">
        <v>102</v>
      </c>
      <c r="C172" s="547" t="s">
        <v>102</v>
      </c>
      <c r="D172" s="547" t="s">
        <v>102</v>
      </c>
      <c r="E172" s="547" t="s">
        <v>102</v>
      </c>
      <c r="F172" s="547" t="s">
        <v>102</v>
      </c>
      <c r="G172" s="547" t="s">
        <v>102</v>
      </c>
      <c r="H172" s="547" t="s">
        <v>102</v>
      </c>
      <c r="I172" s="547" t="s">
        <v>102</v>
      </c>
      <c r="J172" s="547" t="s">
        <v>102</v>
      </c>
      <c r="K172" s="547" t="s">
        <v>102</v>
      </c>
      <c r="L172" s="547" t="s">
        <v>102</v>
      </c>
      <c r="M172" s="547" t="s">
        <v>102</v>
      </c>
      <c r="N172" s="547" t="s">
        <v>102</v>
      </c>
      <c r="O172" s="547" t="s">
        <v>102</v>
      </c>
      <c r="P172" s="547" t="s">
        <v>102</v>
      </c>
      <c r="Q172" s="547" t="s">
        <v>102</v>
      </c>
      <c r="R172" s="547" t="s">
        <v>102</v>
      </c>
      <c r="S172" s="547" t="s">
        <v>102</v>
      </c>
      <c r="T172" s="547" t="s">
        <v>102</v>
      </c>
      <c r="U172" s="547" t="s">
        <v>102</v>
      </c>
      <c r="V172" s="547" t="s">
        <v>102</v>
      </c>
      <c r="W172" s="547" t="s">
        <v>102</v>
      </c>
      <c r="X172" s="547" t="s">
        <v>102</v>
      </c>
      <c r="Y172" s="547" t="s">
        <v>102</v>
      </c>
      <c r="Z172" s="547" t="s">
        <v>102</v>
      </c>
      <c r="AA172" s="547" t="s">
        <v>102</v>
      </c>
      <c r="AB172" s="547" t="s">
        <v>102</v>
      </c>
      <c r="AC172" s="547" t="s">
        <v>102</v>
      </c>
      <c r="AD172" s="547" t="s">
        <v>102</v>
      </c>
      <c r="AE172" s="547" t="s">
        <v>102</v>
      </c>
      <c r="AF172" s="547" t="s">
        <v>102</v>
      </c>
      <c r="AG172" s="547" t="s">
        <v>102</v>
      </c>
      <c r="AH172" s="547" t="s">
        <v>102</v>
      </c>
      <c r="AI172" s="547" t="s">
        <v>102</v>
      </c>
      <c r="AJ172" s="547" t="s">
        <v>102</v>
      </c>
      <c r="AK172" s="547" t="s">
        <v>102</v>
      </c>
      <c r="AL172" s="547" t="s">
        <v>102</v>
      </c>
      <c r="AM172" s="547" t="s">
        <v>102</v>
      </c>
      <c r="AN172" s="547" t="s">
        <v>102</v>
      </c>
      <c r="AO172" s="547" t="s">
        <v>102</v>
      </c>
      <c r="AP172" s="547" t="s">
        <v>102</v>
      </c>
      <c r="AQ172" s="547" t="s">
        <v>102</v>
      </c>
      <c r="AR172" s="547" t="s">
        <v>102</v>
      </c>
      <c r="AS172" s="547" t="s">
        <v>102</v>
      </c>
      <c r="AT172" s="547" t="s">
        <v>102</v>
      </c>
      <c r="AU172" s="547" t="s">
        <v>102</v>
      </c>
      <c r="AV172" s="547" t="s">
        <v>102</v>
      </c>
      <c r="AW172" s="547" t="s">
        <v>102</v>
      </c>
      <c r="AX172" s="547" t="s">
        <v>102</v>
      </c>
      <c r="AY172" s="547" t="s">
        <v>102</v>
      </c>
      <c r="AZ172" s="547" t="s">
        <v>102</v>
      </c>
      <c r="BA172" s="547" t="s">
        <v>102</v>
      </c>
      <c r="BB172" s="547" t="s">
        <v>102</v>
      </c>
      <c r="BC172" s="547" t="s">
        <v>102</v>
      </c>
      <c r="BD172" s="547" t="s">
        <v>102</v>
      </c>
      <c r="BE172" s="547" t="s">
        <v>102</v>
      </c>
      <c r="BF172" s="547" t="s">
        <v>102</v>
      </c>
      <c r="BG172" s="547" t="s">
        <v>102</v>
      </c>
      <c r="BH172" s="547" t="s">
        <v>102</v>
      </c>
      <c r="BI172" s="547" t="s">
        <v>102</v>
      </c>
      <c r="BJ172" s="547" t="s">
        <v>102</v>
      </c>
      <c r="BK172" s="547" t="s">
        <v>102</v>
      </c>
      <c r="BL172" s="547" t="s">
        <v>102</v>
      </c>
      <c r="BM172" s="547" t="s">
        <v>102</v>
      </c>
      <c r="BN172" s="547" t="s">
        <v>102</v>
      </c>
      <c r="BO172" s="547" t="s">
        <v>102</v>
      </c>
      <c r="BP172" s="547" t="s">
        <v>102</v>
      </c>
      <c r="BQ172" s="547" t="s">
        <v>102</v>
      </c>
      <c r="BR172" s="547" t="s">
        <v>102</v>
      </c>
      <c r="BS172" s="547" t="s">
        <v>102</v>
      </c>
      <c r="BT172" s="547" t="s">
        <v>102</v>
      </c>
      <c r="BU172" s="547" t="s">
        <v>102</v>
      </c>
      <c r="BV172" s="547" t="s">
        <v>102</v>
      </c>
      <c r="BW172" s="547" t="s">
        <v>102</v>
      </c>
      <c r="BX172" s="547" t="s">
        <v>102</v>
      </c>
      <c r="BY172" s="547" t="s">
        <v>102</v>
      </c>
      <c r="BZ172" s="547" t="s">
        <v>102</v>
      </c>
      <c r="CA172" s="547" t="s">
        <v>102</v>
      </c>
      <c r="CB172" s="547" t="s">
        <v>102</v>
      </c>
      <c r="CC172" s="547" t="s">
        <v>102</v>
      </c>
      <c r="CD172" s="547" t="s">
        <v>102</v>
      </c>
      <c r="CE172" s="547" t="s">
        <v>102</v>
      </c>
      <c r="CF172" s="547" t="s">
        <v>102</v>
      </c>
      <c r="CG172" s="547" t="s">
        <v>102</v>
      </c>
      <c r="CH172" s="547" t="s">
        <v>102</v>
      </c>
      <c r="CI172" s="547" t="s">
        <v>102</v>
      </c>
      <c r="CJ172" s="547" t="s">
        <v>102</v>
      </c>
      <c r="CK172" s="547" t="s">
        <v>102</v>
      </c>
      <c r="CL172" s="547" t="s">
        <v>102</v>
      </c>
      <c r="CM172" s="547" t="s">
        <v>102</v>
      </c>
      <c r="CN172" s="547" t="s">
        <v>102</v>
      </c>
      <c r="CO172" s="547" t="s">
        <v>102</v>
      </c>
      <c r="CP172" s="547" t="s">
        <v>102</v>
      </c>
      <c r="CQ172" s="547" t="s">
        <v>102</v>
      </c>
      <c r="CR172" s="547" t="s">
        <v>102</v>
      </c>
      <c r="CS172" s="547" t="s">
        <v>102</v>
      </c>
      <c r="CT172" s="547" t="s">
        <v>102</v>
      </c>
      <c r="CU172" s="547" t="s">
        <v>102</v>
      </c>
      <c r="CV172" s="547" t="s">
        <v>102</v>
      </c>
      <c r="CW172" s="547" t="s">
        <v>102</v>
      </c>
      <c r="CX172" s="547" t="s">
        <v>102</v>
      </c>
      <c r="CY172" s="547" t="s">
        <v>102</v>
      </c>
      <c r="CZ172" s="547" t="s">
        <v>102</v>
      </c>
      <c r="DA172" s="547" t="s">
        <v>102</v>
      </c>
      <c r="DB172" s="547" t="s">
        <v>102</v>
      </c>
      <c r="DC172" s="547" t="s">
        <v>102</v>
      </c>
      <c r="DD172" s="547" t="s">
        <v>102</v>
      </c>
      <c r="DE172" s="547" t="s">
        <v>102</v>
      </c>
      <c r="DF172" s="547" t="s">
        <v>102</v>
      </c>
      <c r="DG172" s="547" t="s">
        <v>102</v>
      </c>
      <c r="DH172" s="547" t="s">
        <v>102</v>
      </c>
      <c r="DI172" s="547" t="s">
        <v>102</v>
      </c>
      <c r="DJ172" s="547" t="s">
        <v>102</v>
      </c>
      <c r="DK172" s="547" t="s">
        <v>102</v>
      </c>
      <c r="DL172" s="547" t="s">
        <v>102</v>
      </c>
      <c r="DM172" s="547" t="s">
        <v>102</v>
      </c>
      <c r="DN172" s="547" t="s">
        <v>102</v>
      </c>
      <c r="DO172" s="547" t="s">
        <v>102</v>
      </c>
      <c r="DP172" s="547" t="s">
        <v>102</v>
      </c>
      <c r="DQ172" s="547" t="s">
        <v>102</v>
      </c>
      <c r="DR172" s="547" t="s">
        <v>102</v>
      </c>
      <c r="DS172" s="547" t="s">
        <v>102</v>
      </c>
      <c r="DT172" s="547" t="s">
        <v>102</v>
      </c>
      <c r="DU172" s="547" t="s">
        <v>102</v>
      </c>
      <c r="DV172" s="547" t="s">
        <v>102</v>
      </c>
      <c r="DW172" s="547" t="s">
        <v>102</v>
      </c>
      <c r="DX172" s="547" t="s">
        <v>102</v>
      </c>
      <c r="DY172" s="547" t="s">
        <v>102</v>
      </c>
      <c r="DZ172" s="547" t="s">
        <v>102</v>
      </c>
      <c r="EA172" s="547" t="s">
        <v>102</v>
      </c>
      <c r="EB172" s="547" t="s">
        <v>102</v>
      </c>
      <c r="EC172" s="547" t="s">
        <v>102</v>
      </c>
      <c r="ED172" s="547" t="s">
        <v>102</v>
      </c>
      <c r="EE172" s="547" t="s">
        <v>102</v>
      </c>
      <c r="EF172" s="547" t="s">
        <v>102</v>
      </c>
      <c r="EG172" s="547" t="s">
        <v>102</v>
      </c>
      <c r="EH172" s="547" t="s">
        <v>102</v>
      </c>
      <c r="EI172" s="547" t="s">
        <v>102</v>
      </c>
      <c r="EJ172" s="547" t="s">
        <v>102</v>
      </c>
      <c r="EK172" s="547" t="s">
        <v>102</v>
      </c>
      <c r="EL172" s="547" t="s">
        <v>102</v>
      </c>
      <c r="EM172" s="547" t="s">
        <v>102</v>
      </c>
      <c r="EN172" s="547" t="s">
        <v>102</v>
      </c>
      <c r="EO172" s="547" t="s">
        <v>102</v>
      </c>
      <c r="EP172" s="547" t="s">
        <v>102</v>
      </c>
      <c r="EQ172" s="547" t="s">
        <v>102</v>
      </c>
      <c r="ER172" s="547" t="s">
        <v>102</v>
      </c>
      <c r="ES172" s="547" t="s">
        <v>102</v>
      </c>
      <c r="ET172" s="547" t="s">
        <v>102</v>
      </c>
      <c r="EU172" s="547" t="s">
        <v>102</v>
      </c>
      <c r="EV172" s="547" t="s">
        <v>102</v>
      </c>
      <c r="EW172" s="547" t="s">
        <v>102</v>
      </c>
      <c r="EX172" s="547" t="s">
        <v>102</v>
      </c>
      <c r="EY172" s="547" t="s">
        <v>102</v>
      </c>
      <c r="EZ172" s="547" t="s">
        <v>102</v>
      </c>
      <c r="FA172" s="547" t="s">
        <v>102</v>
      </c>
      <c r="FB172" s="547" t="s">
        <v>102</v>
      </c>
      <c r="FC172" s="547" t="s">
        <v>102</v>
      </c>
      <c r="FD172" s="547" t="s">
        <v>102</v>
      </c>
      <c r="FE172" s="547" t="s">
        <v>102</v>
      </c>
      <c r="FF172" s="547" t="s">
        <v>102</v>
      </c>
      <c r="FG172" s="547" t="s">
        <v>102</v>
      </c>
      <c r="FH172" s="547" t="s">
        <v>102</v>
      </c>
      <c r="FI172" s="547" t="s">
        <v>102</v>
      </c>
      <c r="FJ172" s="547" t="s">
        <v>102</v>
      </c>
      <c r="FK172" s="547" t="s">
        <v>102</v>
      </c>
      <c r="FL172" s="547" t="s">
        <v>102</v>
      </c>
      <c r="FM172" s="547" t="s">
        <v>102</v>
      </c>
      <c r="FN172" s="547" t="s">
        <v>102</v>
      </c>
      <c r="FO172" s="547" t="s">
        <v>102</v>
      </c>
      <c r="FP172" s="547" t="s">
        <v>102</v>
      </c>
      <c r="FQ172" s="547" t="s">
        <v>102</v>
      </c>
      <c r="FR172" s="547" t="s">
        <v>102</v>
      </c>
      <c r="FS172" s="547" t="s">
        <v>102</v>
      </c>
      <c r="FT172" s="547" t="s">
        <v>102</v>
      </c>
      <c r="FU172" s="547" t="s">
        <v>102</v>
      </c>
      <c r="FV172" s="547" t="s">
        <v>102</v>
      </c>
    </row>
    <row r="173" spans="1:178" hidden="1" x14ac:dyDescent="0.15">
      <c r="A173" s="547">
        <v>3762384</v>
      </c>
      <c r="B173" s="547" t="s">
        <v>22128</v>
      </c>
      <c r="C173" s="547" t="s">
        <v>22129</v>
      </c>
      <c r="D173" s="547" t="s">
        <v>22130</v>
      </c>
      <c r="E173" s="547" t="s">
        <v>22131</v>
      </c>
      <c r="F173" s="547">
        <v>0</v>
      </c>
      <c r="G173" s="547">
        <v>0</v>
      </c>
      <c r="H173" s="547">
        <v>0</v>
      </c>
      <c r="I173" s="547">
        <v>0</v>
      </c>
      <c r="J173" s="547">
        <v>0</v>
      </c>
      <c r="K173" s="547">
        <v>0</v>
      </c>
      <c r="L173" s="547">
        <v>0</v>
      </c>
      <c r="M173" s="547">
        <v>0</v>
      </c>
      <c r="N173" s="547">
        <v>0</v>
      </c>
      <c r="O173" s="547">
        <v>0</v>
      </c>
      <c r="P173" s="547">
        <v>0</v>
      </c>
      <c r="Q173" s="547">
        <v>0</v>
      </c>
      <c r="R173" s="547">
        <v>0</v>
      </c>
      <c r="S173" s="547">
        <v>0</v>
      </c>
      <c r="T173" s="547">
        <v>0</v>
      </c>
      <c r="U173" s="547">
        <v>0</v>
      </c>
      <c r="V173" s="547">
        <v>0</v>
      </c>
      <c r="W173" s="547">
        <v>0</v>
      </c>
      <c r="X173" s="547">
        <v>0</v>
      </c>
      <c r="Y173" s="547">
        <v>0</v>
      </c>
      <c r="Z173" s="547">
        <v>0</v>
      </c>
      <c r="AA173" s="547">
        <v>0</v>
      </c>
      <c r="AB173" s="547">
        <v>0</v>
      </c>
      <c r="AC173" s="547">
        <v>0</v>
      </c>
      <c r="AD173" s="547">
        <v>0</v>
      </c>
      <c r="AE173" s="547">
        <v>0</v>
      </c>
      <c r="AF173" s="547">
        <v>0</v>
      </c>
      <c r="AG173" s="547">
        <v>0</v>
      </c>
      <c r="AH173" s="547">
        <v>0</v>
      </c>
      <c r="AI173" s="547">
        <v>0</v>
      </c>
      <c r="AJ173" s="547">
        <v>0</v>
      </c>
      <c r="AK173" s="547">
        <v>0</v>
      </c>
      <c r="AL173" s="547">
        <v>0</v>
      </c>
      <c r="AM173" s="547">
        <v>0</v>
      </c>
      <c r="AN173" s="547">
        <v>0</v>
      </c>
      <c r="AO173" s="547">
        <v>0</v>
      </c>
      <c r="AP173" s="547">
        <v>0</v>
      </c>
      <c r="AQ173" s="547">
        <v>0</v>
      </c>
      <c r="AR173" s="547">
        <v>0</v>
      </c>
      <c r="AS173" s="547">
        <v>0</v>
      </c>
      <c r="AT173" s="547">
        <v>0</v>
      </c>
      <c r="AU173" s="547">
        <v>0</v>
      </c>
      <c r="AV173" s="547">
        <v>0</v>
      </c>
      <c r="AW173" s="547">
        <v>0</v>
      </c>
      <c r="AX173" s="547">
        <v>0</v>
      </c>
      <c r="AY173" s="547">
        <v>0</v>
      </c>
      <c r="AZ173" s="547">
        <v>0</v>
      </c>
      <c r="BA173" s="547">
        <v>0</v>
      </c>
      <c r="BB173" s="547">
        <v>0</v>
      </c>
      <c r="BC173" s="547">
        <v>0</v>
      </c>
      <c r="BD173" s="547">
        <v>0</v>
      </c>
      <c r="BE173" s="547">
        <v>0</v>
      </c>
      <c r="BF173" s="547">
        <v>0</v>
      </c>
      <c r="BG173" s="547">
        <v>0</v>
      </c>
      <c r="BH173" s="547">
        <v>0</v>
      </c>
      <c r="BI173" s="547">
        <v>0</v>
      </c>
      <c r="BJ173" s="547">
        <v>0</v>
      </c>
      <c r="BK173" s="547">
        <v>0</v>
      </c>
      <c r="BL173" s="547">
        <v>0</v>
      </c>
      <c r="BM173" s="547">
        <v>0</v>
      </c>
      <c r="BN173" s="547">
        <v>0</v>
      </c>
      <c r="BO173" s="547">
        <v>0</v>
      </c>
      <c r="BP173" s="547">
        <v>0</v>
      </c>
      <c r="BQ173" s="547">
        <v>0</v>
      </c>
      <c r="BR173" s="547">
        <v>0</v>
      </c>
      <c r="BS173" s="547">
        <v>0</v>
      </c>
      <c r="BT173" s="547">
        <v>0</v>
      </c>
      <c r="BU173" s="547">
        <v>0</v>
      </c>
      <c r="BV173" s="547">
        <v>0</v>
      </c>
      <c r="BW173" s="547">
        <v>0</v>
      </c>
      <c r="BX173" s="547">
        <v>0</v>
      </c>
      <c r="BY173" s="547">
        <v>0</v>
      </c>
      <c r="BZ173" s="547">
        <v>0</v>
      </c>
      <c r="CA173" s="547">
        <v>0</v>
      </c>
      <c r="CB173" s="547">
        <v>0</v>
      </c>
      <c r="CC173" s="547">
        <v>0</v>
      </c>
      <c r="CD173" s="547">
        <v>0</v>
      </c>
      <c r="CE173" s="547">
        <v>0</v>
      </c>
      <c r="CF173" s="547">
        <v>0</v>
      </c>
      <c r="CG173" s="547">
        <v>0</v>
      </c>
      <c r="CH173" s="547">
        <v>0</v>
      </c>
      <c r="CI173" s="547">
        <v>0</v>
      </c>
      <c r="CJ173" s="547">
        <v>0</v>
      </c>
      <c r="CK173" s="547">
        <v>0</v>
      </c>
      <c r="CL173" s="547">
        <v>0</v>
      </c>
      <c r="CM173" s="547">
        <v>0</v>
      </c>
      <c r="CN173" s="547">
        <v>0</v>
      </c>
      <c r="CO173" s="547">
        <v>0</v>
      </c>
      <c r="CP173" s="547">
        <v>0</v>
      </c>
      <c r="CQ173" s="547">
        <v>0</v>
      </c>
      <c r="CR173" s="547">
        <v>0</v>
      </c>
      <c r="CS173" s="547">
        <v>0</v>
      </c>
      <c r="CT173" s="547">
        <v>0</v>
      </c>
      <c r="CU173" s="547">
        <v>0</v>
      </c>
      <c r="CV173" s="547">
        <v>0</v>
      </c>
      <c r="CW173" s="547">
        <v>0</v>
      </c>
      <c r="CX173" s="547">
        <v>0</v>
      </c>
      <c r="CY173" s="547">
        <v>0</v>
      </c>
      <c r="CZ173" s="547">
        <v>0</v>
      </c>
      <c r="DA173" s="547">
        <v>0</v>
      </c>
      <c r="DB173" s="547">
        <v>0</v>
      </c>
      <c r="DC173" s="547">
        <v>0</v>
      </c>
      <c r="DD173" s="547">
        <v>0</v>
      </c>
      <c r="DE173" s="547">
        <v>0</v>
      </c>
      <c r="DF173" s="547">
        <v>0</v>
      </c>
      <c r="DG173" s="547">
        <v>0</v>
      </c>
      <c r="DH173" s="547">
        <v>0</v>
      </c>
      <c r="DI173" s="547">
        <v>0</v>
      </c>
      <c r="DJ173" s="547">
        <v>0</v>
      </c>
      <c r="DK173" s="547">
        <v>0</v>
      </c>
      <c r="DL173" s="547">
        <v>0</v>
      </c>
      <c r="DM173" s="547">
        <v>0</v>
      </c>
      <c r="DN173" s="547">
        <v>0</v>
      </c>
      <c r="DO173" s="547">
        <v>0</v>
      </c>
      <c r="DP173" s="547">
        <v>0</v>
      </c>
      <c r="DQ173" s="547">
        <v>0</v>
      </c>
      <c r="DR173" s="547">
        <v>0</v>
      </c>
      <c r="DS173" s="547">
        <v>0</v>
      </c>
      <c r="DT173" s="547">
        <v>0</v>
      </c>
      <c r="DU173" s="547">
        <v>0</v>
      </c>
      <c r="DV173" s="547">
        <v>0</v>
      </c>
      <c r="DW173" s="547">
        <v>0</v>
      </c>
      <c r="DX173" s="547">
        <v>0</v>
      </c>
      <c r="DY173" s="547">
        <v>0</v>
      </c>
      <c r="DZ173" s="547">
        <v>0</v>
      </c>
      <c r="EA173" s="547">
        <v>0</v>
      </c>
      <c r="EB173" s="547">
        <v>0</v>
      </c>
      <c r="EC173" s="547">
        <v>0</v>
      </c>
      <c r="ED173" s="547">
        <v>0</v>
      </c>
      <c r="EE173" s="547">
        <v>0</v>
      </c>
      <c r="EF173" s="547">
        <v>0</v>
      </c>
      <c r="EG173" s="547">
        <v>0</v>
      </c>
      <c r="EH173" s="547">
        <v>0</v>
      </c>
      <c r="EI173" s="547">
        <v>0</v>
      </c>
      <c r="EJ173" s="547">
        <v>0</v>
      </c>
      <c r="EK173" s="547">
        <v>0</v>
      </c>
      <c r="EL173" s="547">
        <v>0</v>
      </c>
      <c r="EM173" s="547">
        <v>0</v>
      </c>
      <c r="EN173" s="547">
        <v>0</v>
      </c>
      <c r="EO173" s="547">
        <v>0</v>
      </c>
      <c r="EP173" s="547">
        <v>0</v>
      </c>
      <c r="EQ173" s="547">
        <v>0</v>
      </c>
      <c r="ER173" s="547">
        <v>0</v>
      </c>
      <c r="ES173" s="547">
        <v>0</v>
      </c>
      <c r="ET173" s="547">
        <v>0</v>
      </c>
      <c r="EU173" s="547">
        <v>0</v>
      </c>
      <c r="EV173" s="547">
        <v>0</v>
      </c>
      <c r="EW173" s="547">
        <v>0</v>
      </c>
      <c r="EX173" s="547">
        <v>0</v>
      </c>
      <c r="EY173" s="547">
        <v>0</v>
      </c>
      <c r="EZ173" s="547">
        <v>0</v>
      </c>
      <c r="FA173" s="547">
        <v>0</v>
      </c>
      <c r="FB173" s="547">
        <v>0</v>
      </c>
      <c r="FC173" s="547">
        <v>0</v>
      </c>
      <c r="FD173" s="547">
        <v>0</v>
      </c>
      <c r="FE173" s="547">
        <v>0</v>
      </c>
      <c r="FF173" s="547">
        <v>0</v>
      </c>
      <c r="FG173" s="547">
        <v>0</v>
      </c>
      <c r="FH173" s="547">
        <v>0</v>
      </c>
      <c r="FI173" s="547">
        <v>0</v>
      </c>
      <c r="FJ173" s="547">
        <v>0</v>
      </c>
      <c r="FK173" s="547">
        <v>0</v>
      </c>
      <c r="FL173" s="547">
        <v>0</v>
      </c>
      <c r="FM173" s="547">
        <v>0</v>
      </c>
      <c r="FN173" s="547">
        <v>0</v>
      </c>
      <c r="FO173" s="547">
        <v>0</v>
      </c>
      <c r="FP173" s="547">
        <v>0</v>
      </c>
      <c r="FQ173" s="547">
        <v>0</v>
      </c>
      <c r="FR173" s="547">
        <v>0</v>
      </c>
      <c r="FS173" s="547">
        <v>0</v>
      </c>
      <c r="FT173" s="547">
        <v>0</v>
      </c>
      <c r="FU173" s="547">
        <v>0</v>
      </c>
      <c r="FV173" s="547">
        <v>0</v>
      </c>
    </row>
    <row r="174" spans="1:178" hidden="1" x14ac:dyDescent="0.15">
      <c r="A174" s="547">
        <v>3752588</v>
      </c>
      <c r="B174" s="547" t="s">
        <v>102</v>
      </c>
      <c r="C174" s="547" t="s">
        <v>102</v>
      </c>
      <c r="D174" s="547" t="s">
        <v>102</v>
      </c>
      <c r="E174" s="547" t="s">
        <v>102</v>
      </c>
      <c r="F174" s="547" t="s">
        <v>102</v>
      </c>
      <c r="G174" s="547" t="s">
        <v>102</v>
      </c>
      <c r="H174" s="547" t="s">
        <v>102</v>
      </c>
      <c r="I174" s="547" t="s">
        <v>102</v>
      </c>
      <c r="J174" s="547" t="s">
        <v>102</v>
      </c>
      <c r="K174" s="547" t="s">
        <v>102</v>
      </c>
      <c r="L174" s="547" t="s">
        <v>102</v>
      </c>
      <c r="M174" s="547" t="s">
        <v>102</v>
      </c>
      <c r="N174" s="547" t="s">
        <v>102</v>
      </c>
      <c r="O174" s="547" t="s">
        <v>102</v>
      </c>
      <c r="P174" s="547" t="s">
        <v>102</v>
      </c>
      <c r="Q174" s="547" t="s">
        <v>102</v>
      </c>
      <c r="R174" s="547" t="s">
        <v>102</v>
      </c>
      <c r="S174" s="547" t="s">
        <v>102</v>
      </c>
      <c r="T174" s="547" t="s">
        <v>102</v>
      </c>
      <c r="U174" s="547" t="s">
        <v>102</v>
      </c>
      <c r="V174" s="547" t="s">
        <v>102</v>
      </c>
      <c r="W174" s="547" t="s">
        <v>102</v>
      </c>
      <c r="X174" s="547" t="s">
        <v>102</v>
      </c>
      <c r="Y174" s="547" t="s">
        <v>102</v>
      </c>
      <c r="Z174" s="547" t="s">
        <v>102</v>
      </c>
      <c r="AA174" s="547" t="s">
        <v>102</v>
      </c>
      <c r="AB174" s="547" t="s">
        <v>102</v>
      </c>
      <c r="AC174" s="547" t="s">
        <v>102</v>
      </c>
      <c r="AD174" s="547" t="s">
        <v>102</v>
      </c>
      <c r="AE174" s="547" t="s">
        <v>102</v>
      </c>
      <c r="AF174" s="547" t="s">
        <v>102</v>
      </c>
      <c r="AG174" s="547" t="s">
        <v>102</v>
      </c>
      <c r="AH174" s="547" t="s">
        <v>102</v>
      </c>
      <c r="AI174" s="547" t="s">
        <v>102</v>
      </c>
      <c r="AJ174" s="547" t="s">
        <v>102</v>
      </c>
      <c r="AK174" s="547" t="s">
        <v>102</v>
      </c>
      <c r="AL174" s="547" t="s">
        <v>102</v>
      </c>
      <c r="AM174" s="547" t="s">
        <v>102</v>
      </c>
      <c r="AN174" s="547" t="s">
        <v>102</v>
      </c>
      <c r="AO174" s="547" t="s">
        <v>102</v>
      </c>
      <c r="AP174" s="547" t="s">
        <v>102</v>
      </c>
      <c r="AQ174" s="547" t="s">
        <v>102</v>
      </c>
      <c r="AR174" s="547" t="s">
        <v>102</v>
      </c>
      <c r="AS174" s="547" t="s">
        <v>102</v>
      </c>
      <c r="AT174" s="547" t="s">
        <v>102</v>
      </c>
      <c r="AU174" s="547" t="s">
        <v>102</v>
      </c>
      <c r="AV174" s="547" t="s">
        <v>102</v>
      </c>
      <c r="AW174" s="547" t="s">
        <v>102</v>
      </c>
      <c r="AX174" s="547" t="s">
        <v>102</v>
      </c>
      <c r="AY174" s="547" t="s">
        <v>102</v>
      </c>
      <c r="AZ174" s="547" t="s">
        <v>102</v>
      </c>
      <c r="BA174" s="547" t="s">
        <v>102</v>
      </c>
      <c r="BB174" s="547" t="s">
        <v>102</v>
      </c>
      <c r="BC174" s="547" t="s">
        <v>102</v>
      </c>
      <c r="BD174" s="547" t="s">
        <v>102</v>
      </c>
      <c r="BE174" s="547" t="s">
        <v>102</v>
      </c>
      <c r="BF174" s="547" t="s">
        <v>102</v>
      </c>
      <c r="BG174" s="547" t="s">
        <v>102</v>
      </c>
      <c r="BH174" s="547" t="s">
        <v>102</v>
      </c>
      <c r="BI174" s="547" t="s">
        <v>102</v>
      </c>
      <c r="BJ174" s="547" t="s">
        <v>102</v>
      </c>
      <c r="BK174" s="547" t="s">
        <v>102</v>
      </c>
      <c r="BL174" s="547" t="s">
        <v>102</v>
      </c>
      <c r="BM174" s="547" t="s">
        <v>102</v>
      </c>
      <c r="BN174" s="547" t="s">
        <v>102</v>
      </c>
      <c r="BO174" s="547" t="s">
        <v>102</v>
      </c>
      <c r="BP174" s="547" t="s">
        <v>102</v>
      </c>
      <c r="BQ174" s="547" t="s">
        <v>102</v>
      </c>
      <c r="BR174" s="547" t="s">
        <v>102</v>
      </c>
      <c r="BS174" s="547" t="s">
        <v>102</v>
      </c>
      <c r="BT174" s="547" t="s">
        <v>102</v>
      </c>
      <c r="BU174" s="547" t="s">
        <v>102</v>
      </c>
      <c r="BV174" s="547" t="s">
        <v>102</v>
      </c>
      <c r="BW174" s="547" t="s">
        <v>102</v>
      </c>
      <c r="BX174" s="547" t="s">
        <v>102</v>
      </c>
      <c r="BY174" s="547" t="s">
        <v>102</v>
      </c>
      <c r="BZ174" s="547" t="s">
        <v>102</v>
      </c>
      <c r="CA174" s="547" t="s">
        <v>102</v>
      </c>
      <c r="CB174" s="547" t="s">
        <v>102</v>
      </c>
      <c r="CC174" s="547" t="s">
        <v>102</v>
      </c>
      <c r="CD174" s="547" t="s">
        <v>102</v>
      </c>
      <c r="CE174" s="547" t="s">
        <v>102</v>
      </c>
      <c r="CF174" s="547" t="s">
        <v>102</v>
      </c>
      <c r="CG174" s="547" t="s">
        <v>102</v>
      </c>
      <c r="CH174" s="547" t="s">
        <v>102</v>
      </c>
      <c r="CI174" s="547" t="s">
        <v>102</v>
      </c>
      <c r="CJ174" s="547" t="s">
        <v>102</v>
      </c>
      <c r="CK174" s="547" t="s">
        <v>102</v>
      </c>
      <c r="CL174" s="547" t="s">
        <v>102</v>
      </c>
      <c r="CM174" s="547" t="s">
        <v>102</v>
      </c>
      <c r="CN174" s="547" t="s">
        <v>102</v>
      </c>
      <c r="CO174" s="547" t="s">
        <v>102</v>
      </c>
      <c r="CP174" s="547" t="s">
        <v>102</v>
      </c>
      <c r="CQ174" s="547" t="s">
        <v>102</v>
      </c>
      <c r="CR174" s="547" t="s">
        <v>102</v>
      </c>
      <c r="CS174" s="547" t="s">
        <v>102</v>
      </c>
      <c r="CT174" s="547" t="s">
        <v>102</v>
      </c>
      <c r="CU174" s="547" t="s">
        <v>102</v>
      </c>
      <c r="CV174" s="547" t="s">
        <v>102</v>
      </c>
      <c r="CW174" s="547" t="s">
        <v>102</v>
      </c>
      <c r="CX174" s="547" t="s">
        <v>102</v>
      </c>
      <c r="CY174" s="547" t="s">
        <v>102</v>
      </c>
      <c r="CZ174" s="547" t="s">
        <v>102</v>
      </c>
      <c r="DA174" s="547" t="s">
        <v>102</v>
      </c>
      <c r="DB174" s="547" t="s">
        <v>102</v>
      </c>
      <c r="DC174" s="547" t="s">
        <v>102</v>
      </c>
      <c r="DD174" s="547" t="s">
        <v>102</v>
      </c>
      <c r="DE174" s="547" t="s">
        <v>102</v>
      </c>
      <c r="DF174" s="547" t="s">
        <v>102</v>
      </c>
      <c r="DG174" s="547" t="s">
        <v>102</v>
      </c>
      <c r="DH174" s="547" t="s">
        <v>102</v>
      </c>
      <c r="DI174" s="547" t="s">
        <v>102</v>
      </c>
      <c r="DJ174" s="547" t="s">
        <v>102</v>
      </c>
      <c r="DK174" s="547" t="s">
        <v>102</v>
      </c>
      <c r="DL174" s="547" t="s">
        <v>102</v>
      </c>
      <c r="DM174" s="547" t="s">
        <v>102</v>
      </c>
      <c r="DN174" s="547" t="s">
        <v>102</v>
      </c>
      <c r="DO174" s="547" t="s">
        <v>102</v>
      </c>
      <c r="DP174" s="547" t="s">
        <v>102</v>
      </c>
      <c r="DQ174" s="547" t="s">
        <v>102</v>
      </c>
      <c r="DR174" s="547" t="s">
        <v>102</v>
      </c>
      <c r="DS174" s="547" t="s">
        <v>102</v>
      </c>
      <c r="DT174" s="547" t="s">
        <v>102</v>
      </c>
      <c r="DU174" s="547" t="s">
        <v>102</v>
      </c>
      <c r="DV174" s="547" t="s">
        <v>102</v>
      </c>
      <c r="DW174" s="547" t="s">
        <v>102</v>
      </c>
      <c r="DX174" s="547" t="s">
        <v>102</v>
      </c>
      <c r="DY174" s="547" t="s">
        <v>102</v>
      </c>
      <c r="DZ174" s="547" t="s">
        <v>102</v>
      </c>
      <c r="EA174" s="547" t="s">
        <v>102</v>
      </c>
      <c r="EB174" s="547" t="s">
        <v>102</v>
      </c>
      <c r="EC174" s="547" t="s">
        <v>102</v>
      </c>
      <c r="ED174" s="547" t="s">
        <v>102</v>
      </c>
      <c r="EE174" s="547" t="s">
        <v>102</v>
      </c>
      <c r="EF174" s="547" t="s">
        <v>102</v>
      </c>
      <c r="EG174" s="547" t="s">
        <v>102</v>
      </c>
      <c r="EH174" s="547" t="s">
        <v>102</v>
      </c>
      <c r="EI174" s="547" t="s">
        <v>102</v>
      </c>
      <c r="EJ174" s="547" t="s">
        <v>102</v>
      </c>
      <c r="EK174" s="547" t="s">
        <v>102</v>
      </c>
      <c r="EL174" s="547" t="s">
        <v>102</v>
      </c>
      <c r="EM174" s="547" t="s">
        <v>102</v>
      </c>
      <c r="EN174" s="547" t="s">
        <v>102</v>
      </c>
      <c r="EO174" s="547" t="s">
        <v>102</v>
      </c>
      <c r="EP174" s="547" t="s">
        <v>102</v>
      </c>
      <c r="EQ174" s="547" t="s">
        <v>102</v>
      </c>
      <c r="ER174" s="547" t="s">
        <v>102</v>
      </c>
      <c r="ES174" s="547" t="s">
        <v>102</v>
      </c>
      <c r="ET174" s="547" t="s">
        <v>102</v>
      </c>
      <c r="EU174" s="547" t="s">
        <v>102</v>
      </c>
      <c r="EV174" s="547" t="s">
        <v>102</v>
      </c>
      <c r="EW174" s="547" t="s">
        <v>102</v>
      </c>
      <c r="EX174" s="547" t="s">
        <v>102</v>
      </c>
      <c r="EY174" s="547" t="s">
        <v>102</v>
      </c>
      <c r="EZ174" s="547" t="s">
        <v>102</v>
      </c>
      <c r="FA174" s="547" t="s">
        <v>102</v>
      </c>
      <c r="FB174" s="547" t="s">
        <v>102</v>
      </c>
      <c r="FC174" s="547" t="s">
        <v>102</v>
      </c>
      <c r="FD174" s="547" t="s">
        <v>102</v>
      </c>
      <c r="FE174" s="547" t="s">
        <v>102</v>
      </c>
      <c r="FF174" s="547" t="s">
        <v>102</v>
      </c>
      <c r="FG174" s="547" t="s">
        <v>102</v>
      </c>
      <c r="FH174" s="547" t="s">
        <v>102</v>
      </c>
      <c r="FI174" s="547" t="s">
        <v>102</v>
      </c>
      <c r="FJ174" s="547" t="s">
        <v>102</v>
      </c>
      <c r="FK174" s="547" t="s">
        <v>102</v>
      </c>
      <c r="FL174" s="547" t="s">
        <v>102</v>
      </c>
      <c r="FM174" s="547" t="s">
        <v>102</v>
      </c>
      <c r="FN174" s="547" t="s">
        <v>102</v>
      </c>
      <c r="FO174" s="547" t="s">
        <v>102</v>
      </c>
      <c r="FP174" s="547" t="s">
        <v>102</v>
      </c>
      <c r="FQ174" s="547" t="s">
        <v>102</v>
      </c>
      <c r="FR174" s="547" t="s">
        <v>102</v>
      </c>
      <c r="FS174" s="547" t="s">
        <v>102</v>
      </c>
      <c r="FT174" s="547" t="s">
        <v>102</v>
      </c>
      <c r="FU174" s="547" t="s">
        <v>102</v>
      </c>
      <c r="FV174" s="547" t="s">
        <v>102</v>
      </c>
    </row>
    <row r="175" spans="1:178" hidden="1" x14ac:dyDescent="0.15">
      <c r="A175" s="547">
        <v>3664648</v>
      </c>
      <c r="B175" s="547" t="s">
        <v>902</v>
      </c>
      <c r="C175" s="547" t="s">
        <v>22132</v>
      </c>
      <c r="D175" s="547" t="s">
        <v>22133</v>
      </c>
      <c r="E175" s="547" t="s">
        <v>22134</v>
      </c>
      <c r="F175" s="547" t="s">
        <v>22135</v>
      </c>
      <c r="G175" s="547" t="s">
        <v>22136</v>
      </c>
      <c r="H175" s="547" t="s">
        <v>22137</v>
      </c>
      <c r="I175" s="547" t="s">
        <v>102</v>
      </c>
      <c r="J175" s="547" t="s">
        <v>22138</v>
      </c>
      <c r="K175" s="547" t="s">
        <v>22139</v>
      </c>
      <c r="L175" s="547" t="s">
        <v>22140</v>
      </c>
      <c r="M175" s="547" t="s">
        <v>22141</v>
      </c>
      <c r="N175" s="547" t="s">
        <v>22142</v>
      </c>
      <c r="O175" s="547" t="s">
        <v>22143</v>
      </c>
      <c r="P175" s="547" t="s">
        <v>22144</v>
      </c>
      <c r="Q175" s="547" t="s">
        <v>22145</v>
      </c>
      <c r="R175" s="547" t="s">
        <v>22146</v>
      </c>
      <c r="S175" s="547" t="s">
        <v>22147</v>
      </c>
      <c r="T175" s="547" t="s">
        <v>22148</v>
      </c>
      <c r="U175" s="547" t="s">
        <v>22149</v>
      </c>
      <c r="V175" s="547" t="s">
        <v>22150</v>
      </c>
      <c r="W175" s="547" t="s">
        <v>22151</v>
      </c>
      <c r="X175" s="547" t="s">
        <v>22152</v>
      </c>
      <c r="Y175" s="547" t="s">
        <v>22153</v>
      </c>
      <c r="Z175" s="547" t="s">
        <v>22154</v>
      </c>
      <c r="AA175" s="547" t="s">
        <v>22155</v>
      </c>
      <c r="AB175" s="547" t="s">
        <v>22156</v>
      </c>
      <c r="AC175" s="547" t="s">
        <v>22157</v>
      </c>
      <c r="AD175" s="547" t="s">
        <v>22158</v>
      </c>
      <c r="AE175" s="547" t="s">
        <v>22067</v>
      </c>
      <c r="AF175" s="547">
        <v>0</v>
      </c>
      <c r="AG175" s="547" t="s">
        <v>22067</v>
      </c>
      <c r="AH175" s="547" t="s">
        <v>22067</v>
      </c>
      <c r="AI175" s="547" t="s">
        <v>22067</v>
      </c>
      <c r="AJ175" s="547" t="s">
        <v>22067</v>
      </c>
      <c r="AK175" s="547">
        <v>0</v>
      </c>
      <c r="AL175" s="547">
        <v>0</v>
      </c>
      <c r="AM175" s="547">
        <v>0</v>
      </c>
      <c r="AN175" s="547">
        <v>0</v>
      </c>
      <c r="AO175" s="547">
        <v>0</v>
      </c>
      <c r="AP175" s="547">
        <v>0</v>
      </c>
      <c r="AQ175" s="547">
        <v>0</v>
      </c>
      <c r="AR175" s="547">
        <v>0</v>
      </c>
      <c r="AS175" s="547">
        <v>0</v>
      </c>
      <c r="AT175" s="547">
        <v>0</v>
      </c>
      <c r="AU175" s="547">
        <v>0</v>
      </c>
      <c r="AV175" s="547">
        <v>0</v>
      </c>
      <c r="AW175" s="547">
        <v>0</v>
      </c>
      <c r="AX175" s="547">
        <v>0</v>
      </c>
      <c r="AY175" s="547">
        <v>0</v>
      </c>
      <c r="AZ175" s="547">
        <v>0</v>
      </c>
      <c r="BA175" s="547">
        <v>0</v>
      </c>
      <c r="BB175" s="547">
        <v>0</v>
      </c>
      <c r="BC175" s="547">
        <v>0</v>
      </c>
      <c r="BD175" s="547">
        <v>0</v>
      </c>
      <c r="BE175" s="547">
        <v>0</v>
      </c>
      <c r="BF175" s="547">
        <v>0</v>
      </c>
      <c r="BG175" s="547">
        <v>0</v>
      </c>
      <c r="BH175" s="547">
        <v>0</v>
      </c>
      <c r="BI175" s="547">
        <v>0</v>
      </c>
      <c r="BJ175" s="547">
        <v>0</v>
      </c>
      <c r="BK175" s="547">
        <v>0</v>
      </c>
      <c r="BL175" s="547">
        <v>0</v>
      </c>
      <c r="BM175" s="547">
        <v>0</v>
      </c>
      <c r="BN175" s="547">
        <v>0</v>
      </c>
      <c r="BO175" s="547">
        <v>0</v>
      </c>
      <c r="BP175" s="547">
        <v>0</v>
      </c>
      <c r="BQ175" s="547">
        <v>0</v>
      </c>
      <c r="BR175" s="547">
        <v>0</v>
      </c>
      <c r="BS175" s="547">
        <v>0</v>
      </c>
      <c r="BT175" s="547">
        <v>0</v>
      </c>
      <c r="BU175" s="547">
        <v>0</v>
      </c>
      <c r="BV175" s="547">
        <v>0</v>
      </c>
      <c r="BW175" s="547">
        <v>0</v>
      </c>
      <c r="BX175" s="547">
        <v>0</v>
      </c>
      <c r="BY175" s="547">
        <v>0</v>
      </c>
      <c r="BZ175" s="547">
        <v>0</v>
      </c>
      <c r="CA175" s="547">
        <v>0</v>
      </c>
      <c r="CB175" s="547">
        <v>0</v>
      </c>
      <c r="CC175" s="547">
        <v>0</v>
      </c>
      <c r="CD175" s="547">
        <v>0</v>
      </c>
      <c r="CE175" s="547">
        <v>0</v>
      </c>
      <c r="CF175" s="547">
        <v>0</v>
      </c>
      <c r="CG175" s="547">
        <v>0</v>
      </c>
      <c r="CH175" s="547">
        <v>0</v>
      </c>
      <c r="CI175" s="547">
        <v>0</v>
      </c>
      <c r="CJ175" s="547">
        <v>0</v>
      </c>
      <c r="CK175" s="547">
        <v>0</v>
      </c>
      <c r="CL175" s="547">
        <v>0</v>
      </c>
      <c r="CM175" s="547">
        <v>0</v>
      </c>
      <c r="CN175" s="547">
        <v>0</v>
      </c>
      <c r="CO175" s="547">
        <v>0</v>
      </c>
      <c r="CP175" s="547">
        <v>0</v>
      </c>
      <c r="CQ175" s="547">
        <v>0</v>
      </c>
      <c r="CR175" s="547">
        <v>0</v>
      </c>
      <c r="CS175" s="547">
        <v>0</v>
      </c>
      <c r="CT175" s="547">
        <v>0</v>
      </c>
      <c r="CU175" s="547">
        <v>0</v>
      </c>
      <c r="CV175" s="547">
        <v>0</v>
      </c>
      <c r="CW175" s="547">
        <v>0</v>
      </c>
      <c r="CX175" s="547">
        <v>0</v>
      </c>
      <c r="CY175" s="547">
        <v>0</v>
      </c>
      <c r="CZ175" s="547">
        <v>0</v>
      </c>
      <c r="DA175" s="547">
        <v>0</v>
      </c>
      <c r="DB175" s="547">
        <v>0</v>
      </c>
      <c r="DC175" s="547">
        <v>0</v>
      </c>
      <c r="DD175" s="547">
        <v>0</v>
      </c>
      <c r="DE175" s="547">
        <v>0</v>
      </c>
      <c r="DF175" s="547">
        <v>0</v>
      </c>
      <c r="DG175" s="547">
        <v>0</v>
      </c>
      <c r="DH175" s="547">
        <v>0</v>
      </c>
      <c r="DI175" s="547">
        <v>0</v>
      </c>
      <c r="DJ175" s="547">
        <v>0</v>
      </c>
      <c r="DK175" s="547">
        <v>0</v>
      </c>
      <c r="DL175" s="547">
        <v>0</v>
      </c>
      <c r="DM175" s="547">
        <v>0</v>
      </c>
      <c r="DN175" s="547">
        <v>0</v>
      </c>
      <c r="DO175" s="547">
        <v>0</v>
      </c>
      <c r="DP175" s="547">
        <v>0</v>
      </c>
      <c r="DQ175" s="547">
        <v>0</v>
      </c>
      <c r="DR175" s="547">
        <v>0</v>
      </c>
      <c r="DS175" s="547">
        <v>0</v>
      </c>
      <c r="DT175" s="547">
        <v>0</v>
      </c>
      <c r="DU175" s="547">
        <v>0</v>
      </c>
      <c r="DV175" s="547">
        <v>0</v>
      </c>
      <c r="DW175" s="547">
        <v>0</v>
      </c>
      <c r="DX175" s="547">
        <v>0</v>
      </c>
      <c r="DY175" s="547">
        <v>0</v>
      </c>
      <c r="DZ175" s="547">
        <v>0</v>
      </c>
      <c r="EA175" s="547">
        <v>0</v>
      </c>
      <c r="EB175" s="547">
        <v>0</v>
      </c>
      <c r="EC175" s="547">
        <v>0</v>
      </c>
      <c r="ED175" s="547">
        <v>0</v>
      </c>
      <c r="EE175" s="547">
        <v>0</v>
      </c>
      <c r="EF175" s="547">
        <v>0</v>
      </c>
      <c r="EG175" s="547">
        <v>0</v>
      </c>
      <c r="EH175" s="547">
        <v>0</v>
      </c>
      <c r="EI175" s="547">
        <v>0</v>
      </c>
      <c r="EJ175" s="547">
        <v>0</v>
      </c>
      <c r="EK175" s="547">
        <v>0</v>
      </c>
      <c r="EL175" s="547">
        <v>0</v>
      </c>
      <c r="EM175" s="547">
        <v>0</v>
      </c>
      <c r="EN175" s="547">
        <v>0</v>
      </c>
      <c r="EO175" s="547">
        <v>0</v>
      </c>
      <c r="EP175" s="547">
        <v>0</v>
      </c>
      <c r="EQ175" s="547">
        <v>0</v>
      </c>
      <c r="ER175" s="547">
        <v>0</v>
      </c>
      <c r="ES175" s="547">
        <v>0</v>
      </c>
      <c r="ET175" s="547">
        <v>0</v>
      </c>
      <c r="EU175" s="547">
        <v>0</v>
      </c>
      <c r="EV175" s="547">
        <v>0</v>
      </c>
      <c r="EW175" s="547">
        <v>0</v>
      </c>
      <c r="EX175" s="547">
        <v>0</v>
      </c>
      <c r="EY175" s="547">
        <v>0</v>
      </c>
      <c r="EZ175" s="547">
        <v>0</v>
      </c>
      <c r="FA175" s="547">
        <v>0</v>
      </c>
      <c r="FB175" s="547">
        <v>0</v>
      </c>
      <c r="FC175" s="547">
        <v>0</v>
      </c>
      <c r="FD175" s="547">
        <v>0</v>
      </c>
      <c r="FE175" s="547">
        <v>0</v>
      </c>
      <c r="FF175" s="547">
        <v>0</v>
      </c>
      <c r="FG175" s="547">
        <v>0</v>
      </c>
      <c r="FH175" s="547">
        <v>0</v>
      </c>
      <c r="FI175" s="547">
        <v>0</v>
      </c>
      <c r="FJ175" s="547">
        <v>0</v>
      </c>
      <c r="FK175" s="547">
        <v>0</v>
      </c>
      <c r="FL175" s="547">
        <v>0</v>
      </c>
      <c r="FM175" s="547">
        <v>0</v>
      </c>
      <c r="FN175" s="547">
        <v>0</v>
      </c>
      <c r="FO175" s="547">
        <v>0</v>
      </c>
      <c r="FP175" s="547">
        <v>0</v>
      </c>
      <c r="FQ175" s="547">
        <v>0</v>
      </c>
      <c r="FR175" s="547">
        <v>0</v>
      </c>
      <c r="FS175" s="547">
        <v>0</v>
      </c>
      <c r="FT175" s="547">
        <v>0</v>
      </c>
      <c r="FU175" s="547">
        <v>0</v>
      </c>
      <c r="FV175" s="547">
        <v>0</v>
      </c>
    </row>
    <row r="176" spans="1:178" hidden="1" x14ac:dyDescent="0.15">
      <c r="A176" s="547">
        <v>3660326</v>
      </c>
      <c r="B176" s="547" t="s">
        <v>102</v>
      </c>
      <c r="C176" s="547" t="s">
        <v>102</v>
      </c>
      <c r="D176" s="547" t="s">
        <v>102</v>
      </c>
      <c r="E176" s="547" t="s">
        <v>102</v>
      </c>
      <c r="F176" s="547" t="s">
        <v>102</v>
      </c>
      <c r="G176" s="547" t="s">
        <v>102</v>
      </c>
      <c r="H176" s="547" t="s">
        <v>102</v>
      </c>
      <c r="I176" s="547" t="s">
        <v>102</v>
      </c>
      <c r="J176" s="547" t="s">
        <v>102</v>
      </c>
      <c r="K176" s="547" t="s">
        <v>102</v>
      </c>
      <c r="L176" s="547" t="s">
        <v>102</v>
      </c>
      <c r="M176" s="547" t="s">
        <v>102</v>
      </c>
      <c r="N176" s="547" t="s">
        <v>102</v>
      </c>
      <c r="O176" s="547" t="s">
        <v>102</v>
      </c>
      <c r="P176" s="547" t="s">
        <v>102</v>
      </c>
      <c r="Q176" s="547" t="s">
        <v>102</v>
      </c>
      <c r="R176" s="547" t="s">
        <v>102</v>
      </c>
      <c r="S176" s="547" t="s">
        <v>102</v>
      </c>
      <c r="T176" s="547" t="s">
        <v>102</v>
      </c>
      <c r="U176" s="547" t="s">
        <v>102</v>
      </c>
      <c r="V176" s="547" t="s">
        <v>102</v>
      </c>
      <c r="W176" s="547" t="s">
        <v>102</v>
      </c>
      <c r="X176" s="547" t="s">
        <v>102</v>
      </c>
      <c r="Y176" s="547" t="s">
        <v>102</v>
      </c>
      <c r="Z176" s="547" t="s">
        <v>102</v>
      </c>
      <c r="AA176" s="547" t="s">
        <v>102</v>
      </c>
      <c r="AB176" s="547" t="s">
        <v>102</v>
      </c>
      <c r="AC176" s="547" t="s">
        <v>102</v>
      </c>
      <c r="AD176" s="547" t="s">
        <v>102</v>
      </c>
      <c r="AE176" s="547" t="s">
        <v>102</v>
      </c>
      <c r="AF176" s="547" t="s">
        <v>102</v>
      </c>
      <c r="AG176" s="547" t="s">
        <v>102</v>
      </c>
      <c r="AH176" s="547" t="s">
        <v>102</v>
      </c>
      <c r="AI176" s="547" t="s">
        <v>102</v>
      </c>
      <c r="AJ176" s="547" t="s">
        <v>102</v>
      </c>
      <c r="AK176" s="547" t="s">
        <v>102</v>
      </c>
      <c r="AL176" s="547" t="s">
        <v>102</v>
      </c>
      <c r="AM176" s="547" t="s">
        <v>102</v>
      </c>
      <c r="AN176" s="547" t="s">
        <v>102</v>
      </c>
      <c r="AO176" s="547" t="s">
        <v>102</v>
      </c>
      <c r="AP176" s="547" t="s">
        <v>102</v>
      </c>
      <c r="AQ176" s="547" t="s">
        <v>102</v>
      </c>
      <c r="AR176" s="547" t="s">
        <v>102</v>
      </c>
      <c r="AS176" s="547" t="s">
        <v>102</v>
      </c>
      <c r="AT176" s="547" t="s">
        <v>102</v>
      </c>
      <c r="AU176" s="547" t="s">
        <v>102</v>
      </c>
      <c r="AV176" s="547" t="s">
        <v>102</v>
      </c>
      <c r="AW176" s="547" t="s">
        <v>102</v>
      </c>
      <c r="AX176" s="547" t="s">
        <v>102</v>
      </c>
      <c r="AY176" s="547" t="s">
        <v>102</v>
      </c>
      <c r="AZ176" s="547" t="s">
        <v>102</v>
      </c>
      <c r="BA176" s="547" t="s">
        <v>102</v>
      </c>
      <c r="BB176" s="547" t="s">
        <v>102</v>
      </c>
      <c r="BC176" s="547" t="s">
        <v>102</v>
      </c>
      <c r="BD176" s="547" t="s">
        <v>102</v>
      </c>
      <c r="BE176" s="547" t="s">
        <v>102</v>
      </c>
      <c r="BF176" s="547" t="s">
        <v>102</v>
      </c>
      <c r="BG176" s="547" t="s">
        <v>102</v>
      </c>
      <c r="BH176" s="547" t="s">
        <v>102</v>
      </c>
      <c r="BI176" s="547" t="s">
        <v>102</v>
      </c>
      <c r="BJ176" s="547" t="s">
        <v>102</v>
      </c>
      <c r="BK176" s="547" t="s">
        <v>102</v>
      </c>
      <c r="BL176" s="547" t="s">
        <v>102</v>
      </c>
      <c r="BM176" s="547" t="s">
        <v>102</v>
      </c>
      <c r="BN176" s="547" t="s">
        <v>102</v>
      </c>
      <c r="BO176" s="547" t="s">
        <v>102</v>
      </c>
      <c r="BP176" s="547" t="s">
        <v>102</v>
      </c>
      <c r="BQ176" s="547" t="s">
        <v>102</v>
      </c>
      <c r="BR176" s="547" t="s">
        <v>102</v>
      </c>
      <c r="BS176" s="547" t="s">
        <v>102</v>
      </c>
      <c r="BT176" s="547" t="s">
        <v>102</v>
      </c>
      <c r="BU176" s="547" t="s">
        <v>102</v>
      </c>
      <c r="BV176" s="547" t="s">
        <v>102</v>
      </c>
      <c r="BW176" s="547" t="s">
        <v>102</v>
      </c>
      <c r="BX176" s="547" t="s">
        <v>102</v>
      </c>
      <c r="BY176" s="547" t="s">
        <v>102</v>
      </c>
      <c r="BZ176" s="547" t="s">
        <v>102</v>
      </c>
      <c r="CA176" s="547" t="s">
        <v>102</v>
      </c>
      <c r="CB176" s="547" t="s">
        <v>102</v>
      </c>
      <c r="CC176" s="547" t="s">
        <v>102</v>
      </c>
      <c r="CD176" s="547" t="s">
        <v>102</v>
      </c>
      <c r="CE176" s="547" t="s">
        <v>102</v>
      </c>
      <c r="CF176" s="547" t="s">
        <v>102</v>
      </c>
      <c r="CG176" s="547" t="s">
        <v>102</v>
      </c>
      <c r="CH176" s="547" t="s">
        <v>102</v>
      </c>
      <c r="CI176" s="547" t="s">
        <v>102</v>
      </c>
      <c r="CJ176" s="547" t="s">
        <v>102</v>
      </c>
      <c r="CK176" s="547" t="s">
        <v>102</v>
      </c>
      <c r="CL176" s="547" t="s">
        <v>102</v>
      </c>
      <c r="CM176" s="547" t="s">
        <v>102</v>
      </c>
      <c r="CN176" s="547" t="s">
        <v>102</v>
      </c>
      <c r="CO176" s="547" t="s">
        <v>102</v>
      </c>
      <c r="CP176" s="547" t="s">
        <v>102</v>
      </c>
      <c r="CQ176" s="547" t="s">
        <v>102</v>
      </c>
      <c r="CR176" s="547" t="s">
        <v>102</v>
      </c>
      <c r="CS176" s="547" t="s">
        <v>102</v>
      </c>
      <c r="CT176" s="547" t="s">
        <v>102</v>
      </c>
      <c r="CU176" s="547" t="s">
        <v>102</v>
      </c>
      <c r="CV176" s="547" t="s">
        <v>102</v>
      </c>
      <c r="CW176" s="547" t="s">
        <v>102</v>
      </c>
      <c r="CX176" s="547" t="s">
        <v>102</v>
      </c>
      <c r="CY176" s="547" t="s">
        <v>102</v>
      </c>
      <c r="CZ176" s="547" t="s">
        <v>102</v>
      </c>
      <c r="DA176" s="547" t="s">
        <v>102</v>
      </c>
      <c r="DB176" s="547" t="s">
        <v>102</v>
      </c>
      <c r="DC176" s="547" t="s">
        <v>102</v>
      </c>
      <c r="DD176" s="547" t="s">
        <v>102</v>
      </c>
      <c r="DE176" s="547" t="s">
        <v>102</v>
      </c>
      <c r="DF176" s="547" t="s">
        <v>102</v>
      </c>
      <c r="DG176" s="547" t="s">
        <v>102</v>
      </c>
      <c r="DH176" s="547" t="s">
        <v>102</v>
      </c>
      <c r="DI176" s="547" t="s">
        <v>102</v>
      </c>
      <c r="DJ176" s="547" t="s">
        <v>102</v>
      </c>
      <c r="DK176" s="547" t="s">
        <v>102</v>
      </c>
      <c r="DL176" s="547" t="s">
        <v>102</v>
      </c>
      <c r="DM176" s="547" t="s">
        <v>102</v>
      </c>
      <c r="DN176" s="547" t="s">
        <v>102</v>
      </c>
      <c r="DO176" s="547" t="s">
        <v>102</v>
      </c>
      <c r="DP176" s="547" t="s">
        <v>102</v>
      </c>
      <c r="DQ176" s="547" t="s">
        <v>102</v>
      </c>
      <c r="DR176" s="547" t="s">
        <v>102</v>
      </c>
      <c r="DS176" s="547" t="s">
        <v>102</v>
      </c>
      <c r="DT176" s="547" t="s">
        <v>102</v>
      </c>
      <c r="DU176" s="547" t="s">
        <v>102</v>
      </c>
      <c r="DV176" s="547" t="s">
        <v>102</v>
      </c>
      <c r="DW176" s="547" t="s">
        <v>102</v>
      </c>
      <c r="DX176" s="547" t="s">
        <v>102</v>
      </c>
      <c r="DY176" s="547" t="s">
        <v>102</v>
      </c>
      <c r="DZ176" s="547" t="s">
        <v>102</v>
      </c>
      <c r="EA176" s="547" t="s">
        <v>102</v>
      </c>
      <c r="EB176" s="547" t="s">
        <v>102</v>
      </c>
      <c r="EC176" s="547" t="s">
        <v>102</v>
      </c>
      <c r="ED176" s="547" t="s">
        <v>102</v>
      </c>
      <c r="EE176" s="547" t="s">
        <v>102</v>
      </c>
      <c r="EF176" s="547" t="s">
        <v>102</v>
      </c>
      <c r="EG176" s="547" t="s">
        <v>102</v>
      </c>
      <c r="EH176" s="547" t="s">
        <v>102</v>
      </c>
      <c r="EI176" s="547" t="s">
        <v>102</v>
      </c>
      <c r="EJ176" s="547" t="s">
        <v>102</v>
      </c>
      <c r="EK176" s="547" t="s">
        <v>102</v>
      </c>
      <c r="EL176" s="547" t="s">
        <v>102</v>
      </c>
      <c r="EM176" s="547" t="s">
        <v>102</v>
      </c>
      <c r="EN176" s="547" t="s">
        <v>102</v>
      </c>
      <c r="EO176" s="547" t="s">
        <v>102</v>
      </c>
      <c r="EP176" s="547" t="s">
        <v>102</v>
      </c>
      <c r="EQ176" s="547" t="s">
        <v>102</v>
      </c>
      <c r="ER176" s="547" t="s">
        <v>102</v>
      </c>
      <c r="ES176" s="547" t="s">
        <v>102</v>
      </c>
      <c r="ET176" s="547" t="s">
        <v>102</v>
      </c>
      <c r="EU176" s="547" t="s">
        <v>102</v>
      </c>
      <c r="EV176" s="547" t="s">
        <v>102</v>
      </c>
      <c r="EW176" s="547" t="s">
        <v>102</v>
      </c>
      <c r="EX176" s="547" t="s">
        <v>102</v>
      </c>
      <c r="EY176" s="547" t="s">
        <v>102</v>
      </c>
      <c r="EZ176" s="547" t="s">
        <v>102</v>
      </c>
      <c r="FA176" s="547" t="s">
        <v>102</v>
      </c>
      <c r="FB176" s="547" t="s">
        <v>102</v>
      </c>
      <c r="FC176" s="547" t="s">
        <v>102</v>
      </c>
      <c r="FD176" s="547" t="s">
        <v>102</v>
      </c>
      <c r="FE176" s="547" t="s">
        <v>102</v>
      </c>
      <c r="FF176" s="547" t="s">
        <v>102</v>
      </c>
      <c r="FG176" s="547" t="s">
        <v>102</v>
      </c>
      <c r="FH176" s="547" t="s">
        <v>102</v>
      </c>
      <c r="FI176" s="547" t="s">
        <v>102</v>
      </c>
      <c r="FJ176" s="547" t="s">
        <v>102</v>
      </c>
      <c r="FK176" s="547" t="s">
        <v>102</v>
      </c>
      <c r="FL176" s="547" t="s">
        <v>102</v>
      </c>
      <c r="FM176" s="547" t="s">
        <v>102</v>
      </c>
      <c r="FN176" s="547" t="s">
        <v>102</v>
      </c>
      <c r="FO176" s="547" t="s">
        <v>102</v>
      </c>
      <c r="FP176" s="547" t="s">
        <v>102</v>
      </c>
      <c r="FQ176" s="547" t="s">
        <v>102</v>
      </c>
      <c r="FR176" s="547" t="s">
        <v>102</v>
      </c>
      <c r="FS176" s="547" t="s">
        <v>102</v>
      </c>
      <c r="FT176" s="547" t="s">
        <v>102</v>
      </c>
      <c r="FU176" s="547" t="s">
        <v>102</v>
      </c>
      <c r="FV176" s="547" t="s">
        <v>102</v>
      </c>
    </row>
    <row r="177" spans="1:178" hidden="1" x14ac:dyDescent="0.15">
      <c r="A177" s="547">
        <v>3696177</v>
      </c>
      <c r="B177" s="547" t="s">
        <v>102</v>
      </c>
      <c r="C177" s="547" t="s">
        <v>102</v>
      </c>
      <c r="D177" s="547" t="s">
        <v>102</v>
      </c>
      <c r="E177" s="547" t="s">
        <v>102</v>
      </c>
      <c r="F177" s="547" t="s">
        <v>102</v>
      </c>
      <c r="G177" s="547" t="s">
        <v>102</v>
      </c>
      <c r="H177" s="547" t="s">
        <v>102</v>
      </c>
      <c r="I177" s="547" t="s">
        <v>102</v>
      </c>
      <c r="J177" s="547" t="s">
        <v>102</v>
      </c>
      <c r="K177" s="547" t="s">
        <v>102</v>
      </c>
      <c r="L177" s="547" t="s">
        <v>102</v>
      </c>
      <c r="M177" s="547" t="s">
        <v>102</v>
      </c>
      <c r="N177" s="547" t="s">
        <v>102</v>
      </c>
      <c r="O177" s="547" t="s">
        <v>102</v>
      </c>
      <c r="P177" s="547" t="s">
        <v>102</v>
      </c>
      <c r="Q177" s="547" t="s">
        <v>102</v>
      </c>
      <c r="R177" s="547" t="s">
        <v>102</v>
      </c>
      <c r="S177" s="547" t="s">
        <v>102</v>
      </c>
      <c r="T177" s="547" t="s">
        <v>102</v>
      </c>
      <c r="U177" s="547" t="s">
        <v>102</v>
      </c>
      <c r="V177" s="547" t="s">
        <v>102</v>
      </c>
      <c r="W177" s="547" t="s">
        <v>102</v>
      </c>
      <c r="X177" s="547" t="s">
        <v>102</v>
      </c>
      <c r="Y177" s="547" t="s">
        <v>102</v>
      </c>
      <c r="Z177" s="547" t="s">
        <v>102</v>
      </c>
      <c r="AA177" s="547" t="s">
        <v>102</v>
      </c>
      <c r="AB177" s="547" t="s">
        <v>102</v>
      </c>
      <c r="AC177" s="547" t="s">
        <v>102</v>
      </c>
      <c r="AD177" s="547" t="s">
        <v>102</v>
      </c>
      <c r="AE177" s="547" t="s">
        <v>102</v>
      </c>
      <c r="AF177" s="547" t="s">
        <v>102</v>
      </c>
      <c r="AG177" s="547" t="s">
        <v>102</v>
      </c>
      <c r="AH177" s="547" t="s">
        <v>102</v>
      </c>
      <c r="AI177" s="547" t="s">
        <v>102</v>
      </c>
      <c r="AJ177" s="547" t="s">
        <v>102</v>
      </c>
      <c r="AK177" s="547" t="s">
        <v>102</v>
      </c>
      <c r="AL177" s="547" t="s">
        <v>102</v>
      </c>
      <c r="AM177" s="547" t="s">
        <v>102</v>
      </c>
      <c r="AN177" s="547" t="s">
        <v>102</v>
      </c>
      <c r="AO177" s="547" t="s">
        <v>102</v>
      </c>
      <c r="AP177" s="547" t="s">
        <v>102</v>
      </c>
      <c r="AQ177" s="547" t="s">
        <v>102</v>
      </c>
      <c r="AR177" s="547" t="s">
        <v>102</v>
      </c>
      <c r="AS177" s="547" t="s">
        <v>102</v>
      </c>
      <c r="AT177" s="547" t="s">
        <v>102</v>
      </c>
      <c r="AU177" s="547" t="s">
        <v>102</v>
      </c>
      <c r="AV177" s="547" t="s">
        <v>102</v>
      </c>
      <c r="AW177" s="547" t="s">
        <v>102</v>
      </c>
      <c r="AX177" s="547" t="s">
        <v>102</v>
      </c>
      <c r="AY177" s="547" t="s">
        <v>102</v>
      </c>
      <c r="AZ177" s="547" t="s">
        <v>102</v>
      </c>
      <c r="BA177" s="547" t="s">
        <v>102</v>
      </c>
      <c r="BB177" s="547" t="s">
        <v>102</v>
      </c>
      <c r="BC177" s="547" t="s">
        <v>102</v>
      </c>
      <c r="BD177" s="547" t="s">
        <v>102</v>
      </c>
      <c r="BE177" s="547" t="s">
        <v>102</v>
      </c>
      <c r="BF177" s="547" t="s">
        <v>102</v>
      </c>
      <c r="BG177" s="547" t="s">
        <v>102</v>
      </c>
      <c r="BH177" s="547" t="s">
        <v>102</v>
      </c>
      <c r="BI177" s="547" t="s">
        <v>102</v>
      </c>
      <c r="BJ177" s="547" t="s">
        <v>102</v>
      </c>
      <c r="BK177" s="547" t="s">
        <v>102</v>
      </c>
      <c r="BL177" s="547" t="s">
        <v>102</v>
      </c>
      <c r="BM177" s="547" t="s">
        <v>102</v>
      </c>
      <c r="BN177" s="547" t="s">
        <v>102</v>
      </c>
      <c r="BO177" s="547" t="s">
        <v>102</v>
      </c>
      <c r="BP177" s="547" t="s">
        <v>102</v>
      </c>
      <c r="BQ177" s="547" t="s">
        <v>102</v>
      </c>
      <c r="BR177" s="547" t="s">
        <v>102</v>
      </c>
      <c r="BS177" s="547" t="s">
        <v>102</v>
      </c>
      <c r="BT177" s="547" t="s">
        <v>102</v>
      </c>
      <c r="BU177" s="547" t="s">
        <v>102</v>
      </c>
      <c r="BV177" s="547" t="s">
        <v>102</v>
      </c>
      <c r="BW177" s="547" t="s">
        <v>102</v>
      </c>
      <c r="BX177" s="547" t="s">
        <v>102</v>
      </c>
      <c r="BY177" s="547" t="s">
        <v>102</v>
      </c>
      <c r="BZ177" s="547" t="s">
        <v>102</v>
      </c>
      <c r="CA177" s="547" t="s">
        <v>102</v>
      </c>
      <c r="CB177" s="547" t="s">
        <v>102</v>
      </c>
      <c r="CC177" s="547" t="s">
        <v>102</v>
      </c>
      <c r="CD177" s="547" t="s">
        <v>102</v>
      </c>
      <c r="CE177" s="547" t="s">
        <v>102</v>
      </c>
      <c r="CF177" s="547" t="s">
        <v>102</v>
      </c>
      <c r="CG177" s="547" t="s">
        <v>102</v>
      </c>
      <c r="CH177" s="547" t="s">
        <v>102</v>
      </c>
      <c r="CI177" s="547" t="s">
        <v>102</v>
      </c>
      <c r="CJ177" s="547" t="s">
        <v>102</v>
      </c>
      <c r="CK177" s="547" t="s">
        <v>102</v>
      </c>
      <c r="CL177" s="547" t="s">
        <v>102</v>
      </c>
      <c r="CM177" s="547" t="s">
        <v>102</v>
      </c>
      <c r="CN177" s="547" t="s">
        <v>102</v>
      </c>
      <c r="CO177" s="547" t="s">
        <v>102</v>
      </c>
      <c r="CP177" s="547" t="s">
        <v>102</v>
      </c>
      <c r="CQ177" s="547" t="s">
        <v>102</v>
      </c>
      <c r="CR177" s="547" t="s">
        <v>102</v>
      </c>
      <c r="CS177" s="547" t="s">
        <v>102</v>
      </c>
      <c r="CT177" s="547" t="s">
        <v>102</v>
      </c>
      <c r="CU177" s="547" t="s">
        <v>102</v>
      </c>
      <c r="CV177" s="547" t="s">
        <v>102</v>
      </c>
      <c r="CW177" s="547" t="s">
        <v>102</v>
      </c>
      <c r="CX177" s="547" t="s">
        <v>102</v>
      </c>
      <c r="CY177" s="547" t="s">
        <v>102</v>
      </c>
      <c r="CZ177" s="547" t="s">
        <v>102</v>
      </c>
      <c r="DA177" s="547" t="s">
        <v>102</v>
      </c>
      <c r="DB177" s="547" t="s">
        <v>102</v>
      </c>
      <c r="DC177" s="547" t="s">
        <v>102</v>
      </c>
      <c r="DD177" s="547" t="s">
        <v>102</v>
      </c>
      <c r="DE177" s="547" t="s">
        <v>102</v>
      </c>
      <c r="DF177" s="547" t="s">
        <v>102</v>
      </c>
      <c r="DG177" s="547" t="s">
        <v>102</v>
      </c>
      <c r="DH177" s="547" t="s">
        <v>102</v>
      </c>
      <c r="DI177" s="547" t="s">
        <v>102</v>
      </c>
      <c r="DJ177" s="547" t="s">
        <v>102</v>
      </c>
      <c r="DK177" s="547" t="s">
        <v>102</v>
      </c>
      <c r="DL177" s="547" t="s">
        <v>102</v>
      </c>
      <c r="DM177" s="547" t="s">
        <v>102</v>
      </c>
      <c r="DN177" s="547" t="s">
        <v>102</v>
      </c>
      <c r="DO177" s="547" t="s">
        <v>102</v>
      </c>
      <c r="DP177" s="547" t="s">
        <v>102</v>
      </c>
      <c r="DQ177" s="547" t="s">
        <v>102</v>
      </c>
      <c r="DR177" s="547" t="s">
        <v>102</v>
      </c>
      <c r="DS177" s="547" t="s">
        <v>102</v>
      </c>
      <c r="DT177" s="547" t="s">
        <v>102</v>
      </c>
      <c r="DU177" s="547" t="s">
        <v>102</v>
      </c>
      <c r="DV177" s="547" t="s">
        <v>102</v>
      </c>
      <c r="DW177" s="547" t="s">
        <v>102</v>
      </c>
      <c r="DX177" s="547" t="s">
        <v>102</v>
      </c>
      <c r="DY177" s="547" t="s">
        <v>102</v>
      </c>
      <c r="DZ177" s="547" t="s">
        <v>102</v>
      </c>
      <c r="EA177" s="547" t="s">
        <v>102</v>
      </c>
      <c r="EB177" s="547" t="s">
        <v>102</v>
      </c>
      <c r="EC177" s="547" t="s">
        <v>102</v>
      </c>
      <c r="ED177" s="547" t="s">
        <v>102</v>
      </c>
      <c r="EE177" s="547" t="s">
        <v>102</v>
      </c>
      <c r="EF177" s="547" t="s">
        <v>102</v>
      </c>
      <c r="EG177" s="547" t="s">
        <v>102</v>
      </c>
      <c r="EH177" s="547" t="s">
        <v>102</v>
      </c>
      <c r="EI177" s="547" t="s">
        <v>102</v>
      </c>
      <c r="EJ177" s="547" t="s">
        <v>102</v>
      </c>
      <c r="EK177" s="547" t="s">
        <v>102</v>
      </c>
      <c r="EL177" s="547" t="s">
        <v>102</v>
      </c>
      <c r="EM177" s="547" t="s">
        <v>102</v>
      </c>
      <c r="EN177" s="547" t="s">
        <v>102</v>
      </c>
      <c r="EO177" s="547" t="s">
        <v>102</v>
      </c>
      <c r="EP177" s="547" t="s">
        <v>102</v>
      </c>
      <c r="EQ177" s="547" t="s">
        <v>102</v>
      </c>
      <c r="ER177" s="547" t="s">
        <v>102</v>
      </c>
      <c r="ES177" s="547" t="s">
        <v>102</v>
      </c>
      <c r="ET177" s="547" t="s">
        <v>102</v>
      </c>
      <c r="EU177" s="547" t="s">
        <v>102</v>
      </c>
      <c r="EV177" s="547" t="s">
        <v>102</v>
      </c>
      <c r="EW177" s="547" t="s">
        <v>102</v>
      </c>
      <c r="EX177" s="547" t="s">
        <v>102</v>
      </c>
      <c r="EY177" s="547" t="s">
        <v>102</v>
      </c>
      <c r="EZ177" s="547" t="s">
        <v>102</v>
      </c>
      <c r="FA177" s="547" t="s">
        <v>102</v>
      </c>
      <c r="FB177" s="547" t="s">
        <v>102</v>
      </c>
      <c r="FC177" s="547" t="s">
        <v>102</v>
      </c>
      <c r="FD177" s="547" t="s">
        <v>102</v>
      </c>
      <c r="FE177" s="547" t="s">
        <v>102</v>
      </c>
      <c r="FF177" s="547" t="s">
        <v>102</v>
      </c>
      <c r="FG177" s="547" t="s">
        <v>102</v>
      </c>
      <c r="FH177" s="547" t="s">
        <v>102</v>
      </c>
      <c r="FI177" s="547" t="s">
        <v>102</v>
      </c>
      <c r="FJ177" s="547" t="s">
        <v>102</v>
      </c>
      <c r="FK177" s="547" t="s">
        <v>102</v>
      </c>
      <c r="FL177" s="547" t="s">
        <v>102</v>
      </c>
      <c r="FM177" s="547" t="s">
        <v>102</v>
      </c>
      <c r="FN177" s="547" t="s">
        <v>102</v>
      </c>
      <c r="FO177" s="547" t="s">
        <v>102</v>
      </c>
      <c r="FP177" s="547" t="s">
        <v>102</v>
      </c>
      <c r="FQ177" s="547" t="s">
        <v>102</v>
      </c>
      <c r="FR177" s="547" t="s">
        <v>102</v>
      </c>
      <c r="FS177" s="547" t="s">
        <v>102</v>
      </c>
      <c r="FT177" s="547" t="s">
        <v>102</v>
      </c>
      <c r="FU177" s="547" t="s">
        <v>102</v>
      </c>
      <c r="FV177" s="547" t="s">
        <v>102</v>
      </c>
    </row>
    <row r="178" spans="1:178" hidden="1" x14ac:dyDescent="0.15">
      <c r="A178" s="547">
        <v>3696094</v>
      </c>
      <c r="B178" s="547" t="s">
        <v>102</v>
      </c>
      <c r="C178" s="547" t="s">
        <v>102</v>
      </c>
      <c r="D178" s="547" t="s">
        <v>102</v>
      </c>
      <c r="E178" s="547" t="s">
        <v>102</v>
      </c>
      <c r="F178" s="547" t="s">
        <v>102</v>
      </c>
      <c r="G178" s="547" t="s">
        <v>102</v>
      </c>
      <c r="H178" s="547" t="s">
        <v>102</v>
      </c>
      <c r="I178" s="547" t="s">
        <v>102</v>
      </c>
      <c r="J178" s="547" t="s">
        <v>102</v>
      </c>
      <c r="K178" s="547" t="s">
        <v>102</v>
      </c>
      <c r="L178" s="547" t="s">
        <v>102</v>
      </c>
      <c r="M178" s="547" t="s">
        <v>102</v>
      </c>
      <c r="N178" s="547" t="s">
        <v>102</v>
      </c>
      <c r="O178" s="547" t="s">
        <v>102</v>
      </c>
      <c r="P178" s="547" t="s">
        <v>102</v>
      </c>
      <c r="Q178" s="547" t="s">
        <v>102</v>
      </c>
      <c r="R178" s="547" t="s">
        <v>102</v>
      </c>
      <c r="S178" s="547" t="s">
        <v>102</v>
      </c>
      <c r="T178" s="547" t="s">
        <v>102</v>
      </c>
      <c r="U178" s="547" t="s">
        <v>102</v>
      </c>
      <c r="V178" s="547" t="s">
        <v>102</v>
      </c>
      <c r="W178" s="547" t="s">
        <v>102</v>
      </c>
      <c r="X178" s="547" t="s">
        <v>102</v>
      </c>
      <c r="Y178" s="547" t="s">
        <v>102</v>
      </c>
      <c r="Z178" s="547" t="s">
        <v>102</v>
      </c>
      <c r="AA178" s="547" t="s">
        <v>102</v>
      </c>
      <c r="AB178" s="547" t="s">
        <v>102</v>
      </c>
      <c r="AC178" s="547" t="s">
        <v>102</v>
      </c>
      <c r="AD178" s="547" t="s">
        <v>102</v>
      </c>
      <c r="AE178" s="547" t="s">
        <v>102</v>
      </c>
      <c r="AF178" s="547" t="s">
        <v>102</v>
      </c>
      <c r="AG178" s="547" t="s">
        <v>102</v>
      </c>
      <c r="AH178" s="547" t="s">
        <v>102</v>
      </c>
      <c r="AI178" s="547" t="s">
        <v>102</v>
      </c>
      <c r="AJ178" s="547" t="s">
        <v>102</v>
      </c>
      <c r="AK178" s="547" t="s">
        <v>102</v>
      </c>
      <c r="AL178" s="547" t="s">
        <v>102</v>
      </c>
      <c r="AM178" s="547" t="s">
        <v>102</v>
      </c>
      <c r="AN178" s="547" t="s">
        <v>102</v>
      </c>
      <c r="AO178" s="547" t="s">
        <v>102</v>
      </c>
      <c r="AP178" s="547" t="s">
        <v>102</v>
      </c>
      <c r="AQ178" s="547" t="s">
        <v>102</v>
      </c>
      <c r="AR178" s="547" t="s">
        <v>102</v>
      </c>
      <c r="AS178" s="547" t="s">
        <v>102</v>
      </c>
      <c r="AT178" s="547" t="s">
        <v>102</v>
      </c>
      <c r="AU178" s="547" t="s">
        <v>102</v>
      </c>
      <c r="AV178" s="547" t="s">
        <v>102</v>
      </c>
      <c r="AW178" s="547" t="s">
        <v>102</v>
      </c>
      <c r="AX178" s="547" t="s">
        <v>102</v>
      </c>
      <c r="AY178" s="547" t="s">
        <v>102</v>
      </c>
      <c r="AZ178" s="547" t="s">
        <v>102</v>
      </c>
      <c r="BA178" s="547" t="s">
        <v>102</v>
      </c>
      <c r="BB178" s="547" t="s">
        <v>102</v>
      </c>
      <c r="BC178" s="547" t="s">
        <v>102</v>
      </c>
      <c r="BD178" s="547" t="s">
        <v>102</v>
      </c>
      <c r="BE178" s="547" t="s">
        <v>102</v>
      </c>
      <c r="BF178" s="547" t="s">
        <v>102</v>
      </c>
      <c r="BG178" s="547" t="s">
        <v>102</v>
      </c>
      <c r="BH178" s="547" t="s">
        <v>102</v>
      </c>
      <c r="BI178" s="547" t="s">
        <v>102</v>
      </c>
      <c r="BJ178" s="547" t="s">
        <v>102</v>
      </c>
      <c r="BK178" s="547" t="s">
        <v>102</v>
      </c>
      <c r="BL178" s="547" t="s">
        <v>102</v>
      </c>
      <c r="BM178" s="547" t="s">
        <v>102</v>
      </c>
      <c r="BN178" s="547" t="s">
        <v>102</v>
      </c>
      <c r="BO178" s="547" t="s">
        <v>102</v>
      </c>
      <c r="BP178" s="547" t="s">
        <v>102</v>
      </c>
      <c r="BQ178" s="547" t="s">
        <v>102</v>
      </c>
      <c r="BR178" s="547" t="s">
        <v>102</v>
      </c>
      <c r="BS178" s="547" t="s">
        <v>102</v>
      </c>
      <c r="BT178" s="547" t="s">
        <v>102</v>
      </c>
      <c r="BU178" s="547" t="s">
        <v>102</v>
      </c>
      <c r="BV178" s="547" t="s">
        <v>102</v>
      </c>
      <c r="BW178" s="547" t="s">
        <v>102</v>
      </c>
      <c r="BX178" s="547" t="s">
        <v>102</v>
      </c>
      <c r="BY178" s="547" t="s">
        <v>102</v>
      </c>
      <c r="BZ178" s="547" t="s">
        <v>102</v>
      </c>
      <c r="CA178" s="547" t="s">
        <v>102</v>
      </c>
      <c r="CB178" s="547" t="s">
        <v>102</v>
      </c>
      <c r="CC178" s="547" t="s">
        <v>102</v>
      </c>
      <c r="CD178" s="547" t="s">
        <v>102</v>
      </c>
      <c r="CE178" s="547" t="s">
        <v>102</v>
      </c>
      <c r="CF178" s="547" t="s">
        <v>102</v>
      </c>
      <c r="CG178" s="547" t="s">
        <v>102</v>
      </c>
      <c r="CH178" s="547" t="s">
        <v>102</v>
      </c>
      <c r="CI178" s="547" t="s">
        <v>102</v>
      </c>
      <c r="CJ178" s="547" t="s">
        <v>102</v>
      </c>
      <c r="CK178" s="547" t="s">
        <v>102</v>
      </c>
      <c r="CL178" s="547" t="s">
        <v>102</v>
      </c>
      <c r="CM178" s="547" t="s">
        <v>102</v>
      </c>
      <c r="CN178" s="547" t="s">
        <v>102</v>
      </c>
      <c r="CO178" s="547" t="s">
        <v>102</v>
      </c>
      <c r="CP178" s="547" t="s">
        <v>102</v>
      </c>
      <c r="CQ178" s="547" t="s">
        <v>102</v>
      </c>
      <c r="CR178" s="547" t="s">
        <v>102</v>
      </c>
      <c r="CS178" s="547" t="s">
        <v>102</v>
      </c>
      <c r="CT178" s="547" t="s">
        <v>102</v>
      </c>
      <c r="CU178" s="547" t="s">
        <v>102</v>
      </c>
      <c r="CV178" s="547" t="s">
        <v>102</v>
      </c>
      <c r="CW178" s="547" t="s">
        <v>102</v>
      </c>
      <c r="CX178" s="547" t="s">
        <v>102</v>
      </c>
      <c r="CY178" s="547" t="s">
        <v>102</v>
      </c>
      <c r="CZ178" s="547" t="s">
        <v>102</v>
      </c>
      <c r="DA178" s="547" t="s">
        <v>102</v>
      </c>
      <c r="DB178" s="547" t="s">
        <v>102</v>
      </c>
      <c r="DC178" s="547" t="s">
        <v>102</v>
      </c>
      <c r="DD178" s="547" t="s">
        <v>102</v>
      </c>
      <c r="DE178" s="547" t="s">
        <v>102</v>
      </c>
      <c r="DF178" s="547" t="s">
        <v>102</v>
      </c>
      <c r="DG178" s="547" t="s">
        <v>102</v>
      </c>
      <c r="DH178" s="547" t="s">
        <v>102</v>
      </c>
      <c r="DI178" s="547" t="s">
        <v>102</v>
      </c>
      <c r="DJ178" s="547" t="s">
        <v>102</v>
      </c>
      <c r="DK178" s="547" t="s">
        <v>102</v>
      </c>
      <c r="DL178" s="547" t="s">
        <v>102</v>
      </c>
      <c r="DM178" s="547" t="s">
        <v>102</v>
      </c>
      <c r="DN178" s="547" t="s">
        <v>102</v>
      </c>
      <c r="DO178" s="547" t="s">
        <v>102</v>
      </c>
      <c r="DP178" s="547" t="s">
        <v>102</v>
      </c>
      <c r="DQ178" s="547" t="s">
        <v>102</v>
      </c>
      <c r="DR178" s="547" t="s">
        <v>102</v>
      </c>
      <c r="DS178" s="547" t="s">
        <v>102</v>
      </c>
      <c r="DT178" s="547" t="s">
        <v>102</v>
      </c>
      <c r="DU178" s="547" t="s">
        <v>102</v>
      </c>
      <c r="DV178" s="547" t="s">
        <v>102</v>
      </c>
      <c r="DW178" s="547" t="s">
        <v>102</v>
      </c>
      <c r="DX178" s="547" t="s">
        <v>102</v>
      </c>
      <c r="DY178" s="547" t="s">
        <v>102</v>
      </c>
      <c r="DZ178" s="547" t="s">
        <v>102</v>
      </c>
      <c r="EA178" s="547" t="s">
        <v>102</v>
      </c>
      <c r="EB178" s="547" t="s">
        <v>102</v>
      </c>
      <c r="EC178" s="547" t="s">
        <v>102</v>
      </c>
      <c r="ED178" s="547" t="s">
        <v>102</v>
      </c>
      <c r="EE178" s="547" t="s">
        <v>102</v>
      </c>
      <c r="EF178" s="547" t="s">
        <v>102</v>
      </c>
      <c r="EG178" s="547" t="s">
        <v>102</v>
      </c>
      <c r="EH178" s="547" t="s">
        <v>102</v>
      </c>
      <c r="EI178" s="547" t="s">
        <v>102</v>
      </c>
      <c r="EJ178" s="547" t="s">
        <v>102</v>
      </c>
      <c r="EK178" s="547" t="s">
        <v>102</v>
      </c>
      <c r="EL178" s="547" t="s">
        <v>102</v>
      </c>
      <c r="EM178" s="547" t="s">
        <v>102</v>
      </c>
      <c r="EN178" s="547" t="s">
        <v>102</v>
      </c>
      <c r="EO178" s="547" t="s">
        <v>102</v>
      </c>
      <c r="EP178" s="547" t="s">
        <v>102</v>
      </c>
      <c r="EQ178" s="547" t="s">
        <v>102</v>
      </c>
      <c r="ER178" s="547" t="s">
        <v>102</v>
      </c>
      <c r="ES178" s="547" t="s">
        <v>102</v>
      </c>
      <c r="ET178" s="547" t="s">
        <v>102</v>
      </c>
      <c r="EU178" s="547" t="s">
        <v>102</v>
      </c>
      <c r="EV178" s="547" t="s">
        <v>102</v>
      </c>
      <c r="EW178" s="547" t="s">
        <v>102</v>
      </c>
      <c r="EX178" s="547" t="s">
        <v>102</v>
      </c>
      <c r="EY178" s="547" t="s">
        <v>102</v>
      </c>
      <c r="EZ178" s="547" t="s">
        <v>102</v>
      </c>
      <c r="FA178" s="547" t="s">
        <v>102</v>
      </c>
      <c r="FB178" s="547" t="s">
        <v>102</v>
      </c>
      <c r="FC178" s="547" t="s">
        <v>102</v>
      </c>
      <c r="FD178" s="547" t="s">
        <v>102</v>
      </c>
      <c r="FE178" s="547" t="s">
        <v>102</v>
      </c>
      <c r="FF178" s="547" t="s">
        <v>102</v>
      </c>
      <c r="FG178" s="547" t="s">
        <v>102</v>
      </c>
      <c r="FH178" s="547" t="s">
        <v>102</v>
      </c>
      <c r="FI178" s="547" t="s">
        <v>102</v>
      </c>
      <c r="FJ178" s="547" t="s">
        <v>102</v>
      </c>
      <c r="FK178" s="547" t="s">
        <v>102</v>
      </c>
      <c r="FL178" s="547" t="s">
        <v>102</v>
      </c>
      <c r="FM178" s="547" t="s">
        <v>102</v>
      </c>
      <c r="FN178" s="547" t="s">
        <v>102</v>
      </c>
      <c r="FO178" s="547" t="s">
        <v>102</v>
      </c>
      <c r="FP178" s="547" t="s">
        <v>102</v>
      </c>
      <c r="FQ178" s="547" t="s">
        <v>102</v>
      </c>
      <c r="FR178" s="547" t="s">
        <v>102</v>
      </c>
      <c r="FS178" s="547" t="s">
        <v>102</v>
      </c>
      <c r="FT178" s="547" t="s">
        <v>102</v>
      </c>
      <c r="FU178" s="547" t="s">
        <v>102</v>
      </c>
      <c r="FV178" s="547" t="s">
        <v>102</v>
      </c>
    </row>
    <row r="179" spans="1:178" hidden="1" x14ac:dyDescent="0.15">
      <c r="A179" s="547">
        <v>3675922</v>
      </c>
      <c r="B179" s="547" t="s">
        <v>102</v>
      </c>
      <c r="C179" s="547" t="s">
        <v>102</v>
      </c>
      <c r="D179" s="547" t="s">
        <v>102</v>
      </c>
      <c r="E179" s="547" t="s">
        <v>102</v>
      </c>
      <c r="F179" s="547" t="s">
        <v>102</v>
      </c>
      <c r="G179" s="547" t="s">
        <v>102</v>
      </c>
      <c r="H179" s="547" t="s">
        <v>102</v>
      </c>
      <c r="I179" s="547" t="s">
        <v>102</v>
      </c>
      <c r="J179" s="547" t="s">
        <v>102</v>
      </c>
      <c r="K179" s="547" t="s">
        <v>102</v>
      </c>
      <c r="L179" s="547" t="s">
        <v>102</v>
      </c>
      <c r="M179" s="547" t="s">
        <v>102</v>
      </c>
      <c r="N179" s="547" t="s">
        <v>102</v>
      </c>
      <c r="O179" s="547" t="s">
        <v>102</v>
      </c>
      <c r="P179" s="547" t="s">
        <v>102</v>
      </c>
      <c r="Q179" s="547" t="s">
        <v>102</v>
      </c>
      <c r="R179" s="547" t="s">
        <v>102</v>
      </c>
      <c r="S179" s="547" t="s">
        <v>102</v>
      </c>
      <c r="T179" s="547" t="s">
        <v>102</v>
      </c>
      <c r="U179" s="547" t="s">
        <v>102</v>
      </c>
      <c r="V179" s="547" t="s">
        <v>102</v>
      </c>
      <c r="W179" s="547" t="s">
        <v>102</v>
      </c>
      <c r="X179" s="547" t="s">
        <v>102</v>
      </c>
      <c r="Y179" s="547" t="s">
        <v>102</v>
      </c>
      <c r="Z179" s="547" t="s">
        <v>102</v>
      </c>
      <c r="AA179" s="547" t="s">
        <v>102</v>
      </c>
      <c r="AB179" s="547" t="s">
        <v>102</v>
      </c>
      <c r="AC179" s="547" t="s">
        <v>102</v>
      </c>
      <c r="AD179" s="547" t="s">
        <v>102</v>
      </c>
      <c r="AE179" s="547" t="s">
        <v>102</v>
      </c>
      <c r="AF179" s="547" t="s">
        <v>102</v>
      </c>
      <c r="AG179" s="547" t="s">
        <v>102</v>
      </c>
      <c r="AH179" s="547" t="s">
        <v>102</v>
      </c>
      <c r="AI179" s="547" t="s">
        <v>102</v>
      </c>
      <c r="AJ179" s="547" t="s">
        <v>102</v>
      </c>
      <c r="AK179" s="547" t="s">
        <v>102</v>
      </c>
      <c r="AL179" s="547" t="s">
        <v>102</v>
      </c>
      <c r="AM179" s="547" t="s">
        <v>102</v>
      </c>
      <c r="AN179" s="547" t="s">
        <v>102</v>
      </c>
      <c r="AO179" s="547" t="s">
        <v>102</v>
      </c>
      <c r="AP179" s="547" t="s">
        <v>102</v>
      </c>
      <c r="AQ179" s="547" t="s">
        <v>102</v>
      </c>
      <c r="AR179" s="547" t="s">
        <v>102</v>
      </c>
      <c r="AS179" s="547" t="s">
        <v>102</v>
      </c>
      <c r="AT179" s="547" t="s">
        <v>102</v>
      </c>
      <c r="AU179" s="547" t="s">
        <v>102</v>
      </c>
      <c r="AV179" s="547" t="s">
        <v>102</v>
      </c>
      <c r="AW179" s="547" t="s">
        <v>102</v>
      </c>
      <c r="AX179" s="547" t="s">
        <v>102</v>
      </c>
      <c r="AY179" s="547" t="s">
        <v>102</v>
      </c>
      <c r="AZ179" s="547" t="s">
        <v>102</v>
      </c>
      <c r="BA179" s="547" t="s">
        <v>102</v>
      </c>
      <c r="BB179" s="547" t="s">
        <v>102</v>
      </c>
      <c r="BC179" s="547" t="s">
        <v>102</v>
      </c>
      <c r="BD179" s="547" t="s">
        <v>102</v>
      </c>
      <c r="BE179" s="547" t="s">
        <v>102</v>
      </c>
      <c r="BF179" s="547" t="s">
        <v>102</v>
      </c>
      <c r="BG179" s="547" t="s">
        <v>102</v>
      </c>
      <c r="BH179" s="547" t="s">
        <v>102</v>
      </c>
      <c r="BI179" s="547" t="s">
        <v>102</v>
      </c>
      <c r="BJ179" s="547" t="s">
        <v>102</v>
      </c>
      <c r="BK179" s="547" t="s">
        <v>102</v>
      </c>
      <c r="BL179" s="547" t="s">
        <v>102</v>
      </c>
      <c r="BM179" s="547" t="s">
        <v>102</v>
      </c>
      <c r="BN179" s="547" t="s">
        <v>102</v>
      </c>
      <c r="BO179" s="547" t="s">
        <v>102</v>
      </c>
      <c r="BP179" s="547" t="s">
        <v>102</v>
      </c>
      <c r="BQ179" s="547" t="s">
        <v>102</v>
      </c>
      <c r="BR179" s="547" t="s">
        <v>102</v>
      </c>
      <c r="BS179" s="547" t="s">
        <v>102</v>
      </c>
      <c r="BT179" s="547" t="s">
        <v>102</v>
      </c>
      <c r="BU179" s="547" t="s">
        <v>102</v>
      </c>
      <c r="BV179" s="547" t="s">
        <v>102</v>
      </c>
      <c r="BW179" s="547" t="s">
        <v>102</v>
      </c>
      <c r="BX179" s="547" t="s">
        <v>102</v>
      </c>
      <c r="BY179" s="547" t="s">
        <v>102</v>
      </c>
      <c r="BZ179" s="547" t="s">
        <v>102</v>
      </c>
      <c r="CA179" s="547" t="s">
        <v>102</v>
      </c>
      <c r="CB179" s="547" t="s">
        <v>102</v>
      </c>
      <c r="CC179" s="547" t="s">
        <v>102</v>
      </c>
      <c r="CD179" s="547" t="s">
        <v>102</v>
      </c>
      <c r="CE179" s="547" t="s">
        <v>102</v>
      </c>
      <c r="CF179" s="547" t="s">
        <v>102</v>
      </c>
      <c r="CG179" s="547" t="s">
        <v>102</v>
      </c>
      <c r="CH179" s="547" t="s">
        <v>102</v>
      </c>
      <c r="CI179" s="547" t="s">
        <v>102</v>
      </c>
      <c r="CJ179" s="547" t="s">
        <v>102</v>
      </c>
      <c r="CK179" s="547" t="s">
        <v>102</v>
      </c>
      <c r="CL179" s="547" t="s">
        <v>102</v>
      </c>
      <c r="CM179" s="547" t="s">
        <v>102</v>
      </c>
      <c r="CN179" s="547" t="s">
        <v>102</v>
      </c>
      <c r="CO179" s="547" t="s">
        <v>102</v>
      </c>
      <c r="CP179" s="547" t="s">
        <v>102</v>
      </c>
      <c r="CQ179" s="547" t="s">
        <v>102</v>
      </c>
      <c r="CR179" s="547" t="s">
        <v>102</v>
      </c>
      <c r="CS179" s="547" t="s">
        <v>102</v>
      </c>
      <c r="CT179" s="547" t="s">
        <v>102</v>
      </c>
      <c r="CU179" s="547" t="s">
        <v>102</v>
      </c>
      <c r="CV179" s="547" t="s">
        <v>102</v>
      </c>
      <c r="CW179" s="547" t="s">
        <v>102</v>
      </c>
      <c r="CX179" s="547" t="s">
        <v>102</v>
      </c>
      <c r="CY179" s="547" t="s">
        <v>102</v>
      </c>
      <c r="CZ179" s="547" t="s">
        <v>102</v>
      </c>
      <c r="DA179" s="547" t="s">
        <v>102</v>
      </c>
      <c r="DB179" s="547" t="s">
        <v>102</v>
      </c>
      <c r="DC179" s="547" t="s">
        <v>102</v>
      </c>
      <c r="DD179" s="547" t="s">
        <v>102</v>
      </c>
      <c r="DE179" s="547" t="s">
        <v>102</v>
      </c>
      <c r="DF179" s="547" t="s">
        <v>102</v>
      </c>
      <c r="DG179" s="547" t="s">
        <v>102</v>
      </c>
      <c r="DH179" s="547" t="s">
        <v>102</v>
      </c>
      <c r="DI179" s="547" t="s">
        <v>102</v>
      </c>
      <c r="DJ179" s="547" t="s">
        <v>102</v>
      </c>
      <c r="DK179" s="547" t="s">
        <v>102</v>
      </c>
      <c r="DL179" s="547" t="s">
        <v>102</v>
      </c>
      <c r="DM179" s="547" t="s">
        <v>102</v>
      </c>
      <c r="DN179" s="547" t="s">
        <v>102</v>
      </c>
      <c r="DO179" s="547" t="s">
        <v>102</v>
      </c>
      <c r="DP179" s="547" t="s">
        <v>102</v>
      </c>
      <c r="DQ179" s="547" t="s">
        <v>102</v>
      </c>
      <c r="DR179" s="547" t="s">
        <v>102</v>
      </c>
      <c r="DS179" s="547" t="s">
        <v>102</v>
      </c>
      <c r="DT179" s="547" t="s">
        <v>102</v>
      </c>
      <c r="DU179" s="547" t="s">
        <v>102</v>
      </c>
      <c r="DV179" s="547" t="s">
        <v>102</v>
      </c>
      <c r="DW179" s="547" t="s">
        <v>102</v>
      </c>
      <c r="DX179" s="547" t="s">
        <v>102</v>
      </c>
      <c r="DY179" s="547" t="s">
        <v>102</v>
      </c>
      <c r="DZ179" s="547" t="s">
        <v>102</v>
      </c>
      <c r="EA179" s="547" t="s">
        <v>102</v>
      </c>
      <c r="EB179" s="547" t="s">
        <v>102</v>
      </c>
      <c r="EC179" s="547" t="s">
        <v>102</v>
      </c>
      <c r="ED179" s="547" t="s">
        <v>102</v>
      </c>
      <c r="EE179" s="547" t="s">
        <v>102</v>
      </c>
      <c r="EF179" s="547" t="s">
        <v>102</v>
      </c>
      <c r="EG179" s="547" t="s">
        <v>102</v>
      </c>
      <c r="EH179" s="547" t="s">
        <v>102</v>
      </c>
      <c r="EI179" s="547" t="s">
        <v>102</v>
      </c>
      <c r="EJ179" s="547" t="s">
        <v>102</v>
      </c>
      <c r="EK179" s="547" t="s">
        <v>102</v>
      </c>
      <c r="EL179" s="547" t="s">
        <v>102</v>
      </c>
      <c r="EM179" s="547" t="s">
        <v>102</v>
      </c>
      <c r="EN179" s="547" t="s">
        <v>102</v>
      </c>
      <c r="EO179" s="547" t="s">
        <v>102</v>
      </c>
      <c r="EP179" s="547" t="s">
        <v>102</v>
      </c>
      <c r="EQ179" s="547" t="s">
        <v>102</v>
      </c>
      <c r="ER179" s="547" t="s">
        <v>102</v>
      </c>
      <c r="ES179" s="547" t="s">
        <v>102</v>
      </c>
      <c r="ET179" s="547" t="s">
        <v>102</v>
      </c>
      <c r="EU179" s="547" t="s">
        <v>102</v>
      </c>
      <c r="EV179" s="547" t="s">
        <v>102</v>
      </c>
      <c r="EW179" s="547" t="s">
        <v>102</v>
      </c>
      <c r="EX179" s="547" t="s">
        <v>102</v>
      </c>
      <c r="EY179" s="547" t="s">
        <v>102</v>
      </c>
      <c r="EZ179" s="547" t="s">
        <v>102</v>
      </c>
      <c r="FA179" s="547" t="s">
        <v>102</v>
      </c>
      <c r="FB179" s="547" t="s">
        <v>102</v>
      </c>
      <c r="FC179" s="547" t="s">
        <v>102</v>
      </c>
      <c r="FD179" s="547" t="s">
        <v>102</v>
      </c>
      <c r="FE179" s="547" t="s">
        <v>102</v>
      </c>
      <c r="FF179" s="547" t="s">
        <v>102</v>
      </c>
      <c r="FG179" s="547" t="s">
        <v>102</v>
      </c>
      <c r="FH179" s="547" t="s">
        <v>102</v>
      </c>
      <c r="FI179" s="547" t="s">
        <v>102</v>
      </c>
      <c r="FJ179" s="547" t="s">
        <v>102</v>
      </c>
      <c r="FK179" s="547" t="s">
        <v>102</v>
      </c>
      <c r="FL179" s="547" t="s">
        <v>102</v>
      </c>
      <c r="FM179" s="547" t="s">
        <v>102</v>
      </c>
      <c r="FN179" s="547" t="s">
        <v>102</v>
      </c>
      <c r="FO179" s="547" t="s">
        <v>102</v>
      </c>
      <c r="FP179" s="547" t="s">
        <v>102</v>
      </c>
      <c r="FQ179" s="547" t="s">
        <v>102</v>
      </c>
      <c r="FR179" s="547" t="s">
        <v>102</v>
      </c>
      <c r="FS179" s="547" t="s">
        <v>102</v>
      </c>
      <c r="FT179" s="547" t="s">
        <v>102</v>
      </c>
      <c r="FU179" s="547" t="s">
        <v>102</v>
      </c>
      <c r="FV179" s="547" t="s">
        <v>102</v>
      </c>
    </row>
    <row r="180" spans="1:178" hidden="1" x14ac:dyDescent="0.15">
      <c r="A180" s="547">
        <v>3649249</v>
      </c>
      <c r="B180" s="547" t="s">
        <v>471</v>
      </c>
      <c r="C180" s="547" t="s">
        <v>22159</v>
      </c>
      <c r="D180" s="547" t="s">
        <v>22160</v>
      </c>
      <c r="E180" s="547" t="s">
        <v>22161</v>
      </c>
      <c r="F180" s="547" t="s">
        <v>22162</v>
      </c>
      <c r="G180" s="547" t="s">
        <v>22163</v>
      </c>
      <c r="H180" s="547" t="s">
        <v>22164</v>
      </c>
      <c r="I180" s="547" t="s">
        <v>22165</v>
      </c>
      <c r="J180" s="547" t="s">
        <v>22166</v>
      </c>
      <c r="K180" s="547" t="s">
        <v>22167</v>
      </c>
      <c r="L180" s="547" t="s">
        <v>22168</v>
      </c>
      <c r="M180" s="547" t="s">
        <v>22169</v>
      </c>
      <c r="N180" s="547" t="s">
        <v>22170</v>
      </c>
      <c r="O180" s="547" t="s">
        <v>22171</v>
      </c>
      <c r="P180" s="547" t="s">
        <v>22172</v>
      </c>
      <c r="Q180" s="547" t="s">
        <v>22173</v>
      </c>
      <c r="R180" s="547" t="s">
        <v>102</v>
      </c>
      <c r="S180" s="547" t="s">
        <v>22174</v>
      </c>
      <c r="T180" s="547" t="s">
        <v>22175</v>
      </c>
      <c r="U180" s="547">
        <v>0</v>
      </c>
      <c r="V180" s="547">
        <v>0</v>
      </c>
      <c r="W180" s="547">
        <v>0</v>
      </c>
      <c r="X180" s="547">
        <v>0</v>
      </c>
      <c r="Y180" s="547">
        <v>0</v>
      </c>
      <c r="Z180" s="547">
        <v>0</v>
      </c>
      <c r="AA180" s="547">
        <v>0</v>
      </c>
      <c r="AB180" s="547">
        <v>0</v>
      </c>
      <c r="AC180" s="547">
        <v>0</v>
      </c>
      <c r="AD180" s="547">
        <v>0</v>
      </c>
      <c r="AE180" s="547">
        <v>0</v>
      </c>
      <c r="AF180" s="547">
        <v>0</v>
      </c>
      <c r="AG180" s="547">
        <v>0</v>
      </c>
      <c r="AH180" s="547">
        <v>0</v>
      </c>
      <c r="AI180" s="547">
        <v>0</v>
      </c>
      <c r="AJ180" s="547">
        <v>0</v>
      </c>
      <c r="AK180" s="547">
        <v>0</v>
      </c>
      <c r="AL180" s="547">
        <v>0</v>
      </c>
      <c r="AM180" s="547">
        <v>0</v>
      </c>
      <c r="AN180" s="547">
        <v>0</v>
      </c>
      <c r="AO180" s="547">
        <v>0</v>
      </c>
      <c r="AP180" s="547">
        <v>0</v>
      </c>
      <c r="AQ180" s="547">
        <v>0</v>
      </c>
      <c r="AR180" s="547">
        <v>0</v>
      </c>
      <c r="AS180" s="547">
        <v>0</v>
      </c>
      <c r="AT180" s="547">
        <v>0</v>
      </c>
      <c r="AU180" s="547">
        <v>0</v>
      </c>
      <c r="AV180" s="547">
        <v>0</v>
      </c>
      <c r="AW180" s="547">
        <v>0</v>
      </c>
      <c r="AX180" s="547">
        <v>0</v>
      </c>
      <c r="AY180" s="547">
        <v>0</v>
      </c>
      <c r="AZ180" s="547">
        <v>0</v>
      </c>
      <c r="BA180" s="547">
        <v>0</v>
      </c>
      <c r="BB180" s="547">
        <v>0</v>
      </c>
      <c r="BC180" s="547">
        <v>0</v>
      </c>
      <c r="BD180" s="547">
        <v>0</v>
      </c>
      <c r="BE180" s="547">
        <v>0</v>
      </c>
      <c r="BF180" s="547">
        <v>0</v>
      </c>
      <c r="BG180" s="547">
        <v>0</v>
      </c>
      <c r="BH180" s="547">
        <v>0</v>
      </c>
      <c r="BI180" s="547">
        <v>0</v>
      </c>
      <c r="BJ180" s="547">
        <v>0</v>
      </c>
      <c r="BK180" s="547">
        <v>0</v>
      </c>
      <c r="BL180" s="547">
        <v>0</v>
      </c>
      <c r="BM180" s="547">
        <v>0</v>
      </c>
      <c r="BN180" s="547">
        <v>0</v>
      </c>
      <c r="BO180" s="547">
        <v>0</v>
      </c>
      <c r="BP180" s="547">
        <v>0</v>
      </c>
      <c r="BQ180" s="547">
        <v>0</v>
      </c>
      <c r="BR180" s="547">
        <v>0</v>
      </c>
      <c r="BS180" s="547">
        <v>0</v>
      </c>
      <c r="BT180" s="547">
        <v>0</v>
      </c>
      <c r="BU180" s="547">
        <v>0</v>
      </c>
      <c r="BV180" s="547">
        <v>0</v>
      </c>
      <c r="BW180" s="547">
        <v>0</v>
      </c>
      <c r="BX180" s="547">
        <v>0</v>
      </c>
      <c r="BY180" s="547">
        <v>0</v>
      </c>
      <c r="BZ180" s="547">
        <v>0</v>
      </c>
      <c r="CA180" s="547">
        <v>0</v>
      </c>
      <c r="CB180" s="547">
        <v>0</v>
      </c>
      <c r="CC180" s="547">
        <v>0</v>
      </c>
      <c r="CD180" s="547">
        <v>0</v>
      </c>
      <c r="CE180" s="547">
        <v>0</v>
      </c>
      <c r="CF180" s="547">
        <v>0</v>
      </c>
      <c r="CG180" s="547">
        <v>0</v>
      </c>
      <c r="CH180" s="547">
        <v>0</v>
      </c>
      <c r="CI180" s="547">
        <v>0</v>
      </c>
      <c r="CJ180" s="547">
        <v>0</v>
      </c>
      <c r="CK180" s="547">
        <v>0</v>
      </c>
      <c r="CL180" s="547">
        <v>0</v>
      </c>
      <c r="CM180" s="547">
        <v>0</v>
      </c>
      <c r="CN180" s="547">
        <v>0</v>
      </c>
      <c r="CO180" s="547">
        <v>0</v>
      </c>
      <c r="CP180" s="547">
        <v>0</v>
      </c>
      <c r="CQ180" s="547">
        <v>0</v>
      </c>
      <c r="CR180" s="547">
        <v>0</v>
      </c>
      <c r="CS180" s="547">
        <v>0</v>
      </c>
      <c r="CT180" s="547">
        <v>0</v>
      </c>
      <c r="CU180" s="547">
        <v>0</v>
      </c>
      <c r="CV180" s="547">
        <v>0</v>
      </c>
      <c r="CW180" s="547">
        <v>0</v>
      </c>
      <c r="CX180" s="547">
        <v>0</v>
      </c>
      <c r="CY180" s="547">
        <v>0</v>
      </c>
      <c r="CZ180" s="547">
        <v>0</v>
      </c>
      <c r="DA180" s="547">
        <v>0</v>
      </c>
      <c r="DB180" s="547">
        <v>0</v>
      </c>
      <c r="DC180" s="547">
        <v>0</v>
      </c>
      <c r="DD180" s="547">
        <v>0</v>
      </c>
      <c r="DE180" s="547">
        <v>0</v>
      </c>
      <c r="DF180" s="547">
        <v>0</v>
      </c>
      <c r="DG180" s="547">
        <v>0</v>
      </c>
      <c r="DH180" s="547">
        <v>0</v>
      </c>
      <c r="DI180" s="547">
        <v>0</v>
      </c>
      <c r="DJ180" s="547">
        <v>0</v>
      </c>
      <c r="DK180" s="547">
        <v>0</v>
      </c>
      <c r="DL180" s="547">
        <v>0</v>
      </c>
      <c r="DM180" s="547">
        <v>0</v>
      </c>
      <c r="DN180" s="547">
        <v>0</v>
      </c>
      <c r="DO180" s="547">
        <v>0</v>
      </c>
      <c r="DP180" s="547">
        <v>0</v>
      </c>
      <c r="DQ180" s="547">
        <v>0</v>
      </c>
      <c r="DR180" s="547">
        <v>0</v>
      </c>
      <c r="DS180" s="547">
        <v>0</v>
      </c>
      <c r="DT180" s="547">
        <v>0</v>
      </c>
      <c r="DU180" s="547">
        <v>0</v>
      </c>
      <c r="DV180" s="547">
        <v>0</v>
      </c>
      <c r="DW180" s="547">
        <v>0</v>
      </c>
      <c r="DX180" s="547">
        <v>0</v>
      </c>
      <c r="DY180" s="547">
        <v>0</v>
      </c>
      <c r="DZ180" s="547">
        <v>0</v>
      </c>
      <c r="EA180" s="547">
        <v>0</v>
      </c>
      <c r="EB180" s="547">
        <v>0</v>
      </c>
      <c r="EC180" s="547">
        <v>0</v>
      </c>
      <c r="ED180" s="547">
        <v>0</v>
      </c>
      <c r="EE180" s="547">
        <v>0</v>
      </c>
      <c r="EF180" s="547">
        <v>0</v>
      </c>
      <c r="EG180" s="547">
        <v>0</v>
      </c>
      <c r="EH180" s="547">
        <v>0</v>
      </c>
      <c r="EI180" s="547">
        <v>0</v>
      </c>
      <c r="EJ180" s="547">
        <v>0</v>
      </c>
      <c r="EK180" s="547">
        <v>0</v>
      </c>
      <c r="EL180" s="547">
        <v>0</v>
      </c>
      <c r="EM180" s="547">
        <v>0</v>
      </c>
      <c r="EN180" s="547">
        <v>0</v>
      </c>
      <c r="EO180" s="547">
        <v>0</v>
      </c>
      <c r="EP180" s="547">
        <v>0</v>
      </c>
      <c r="EQ180" s="547">
        <v>0</v>
      </c>
      <c r="ER180" s="547">
        <v>0</v>
      </c>
      <c r="ES180" s="547">
        <v>0</v>
      </c>
      <c r="ET180" s="547">
        <v>0</v>
      </c>
      <c r="EU180" s="547">
        <v>0</v>
      </c>
      <c r="EV180" s="547">
        <v>0</v>
      </c>
      <c r="EW180" s="547">
        <v>0</v>
      </c>
      <c r="EX180" s="547">
        <v>0</v>
      </c>
      <c r="EY180" s="547">
        <v>0</v>
      </c>
      <c r="EZ180" s="547">
        <v>0</v>
      </c>
      <c r="FA180" s="547">
        <v>0</v>
      </c>
      <c r="FB180" s="547">
        <v>0</v>
      </c>
      <c r="FC180" s="547">
        <v>0</v>
      </c>
      <c r="FD180" s="547">
        <v>0</v>
      </c>
      <c r="FE180" s="547">
        <v>0</v>
      </c>
      <c r="FF180" s="547">
        <v>0</v>
      </c>
      <c r="FG180" s="547">
        <v>0</v>
      </c>
      <c r="FH180" s="547">
        <v>0</v>
      </c>
      <c r="FI180" s="547">
        <v>0</v>
      </c>
      <c r="FJ180" s="547">
        <v>0</v>
      </c>
      <c r="FK180" s="547">
        <v>0</v>
      </c>
      <c r="FL180" s="547">
        <v>0</v>
      </c>
      <c r="FM180" s="547">
        <v>0</v>
      </c>
      <c r="FN180" s="547">
        <v>0</v>
      </c>
      <c r="FO180" s="547">
        <v>0</v>
      </c>
      <c r="FP180" s="547">
        <v>0</v>
      </c>
      <c r="FQ180" s="547">
        <v>0</v>
      </c>
      <c r="FR180" s="547">
        <v>0</v>
      </c>
      <c r="FS180" s="547">
        <v>0</v>
      </c>
      <c r="FT180" s="547">
        <v>0</v>
      </c>
      <c r="FU180" s="547">
        <v>0</v>
      </c>
      <c r="FV180" s="547">
        <v>0</v>
      </c>
    </row>
    <row r="181" spans="1:178" hidden="1" x14ac:dyDescent="0.15">
      <c r="A181" s="547">
        <v>3637990</v>
      </c>
      <c r="B181" s="547" t="s">
        <v>102</v>
      </c>
      <c r="C181" s="547" t="s">
        <v>102</v>
      </c>
      <c r="D181" s="547" t="s">
        <v>102</v>
      </c>
      <c r="E181" s="547" t="s">
        <v>102</v>
      </c>
      <c r="F181" s="547" t="s">
        <v>102</v>
      </c>
      <c r="G181" s="547" t="s">
        <v>102</v>
      </c>
      <c r="H181" s="547" t="s">
        <v>102</v>
      </c>
      <c r="I181" s="547" t="s">
        <v>102</v>
      </c>
      <c r="J181" s="547" t="s">
        <v>102</v>
      </c>
      <c r="K181" s="547" t="s">
        <v>102</v>
      </c>
      <c r="L181" s="547" t="s">
        <v>102</v>
      </c>
      <c r="M181" s="547" t="s">
        <v>102</v>
      </c>
      <c r="N181" s="547" t="s">
        <v>102</v>
      </c>
      <c r="O181" s="547" t="s">
        <v>102</v>
      </c>
      <c r="P181" s="547" t="s">
        <v>102</v>
      </c>
      <c r="Q181" s="547" t="s">
        <v>102</v>
      </c>
      <c r="R181" s="547" t="s">
        <v>102</v>
      </c>
      <c r="S181" s="547" t="s">
        <v>102</v>
      </c>
      <c r="T181" s="547" t="s">
        <v>102</v>
      </c>
      <c r="U181" s="547" t="s">
        <v>102</v>
      </c>
      <c r="V181" s="547" t="s">
        <v>102</v>
      </c>
      <c r="W181" s="547" t="s">
        <v>102</v>
      </c>
      <c r="X181" s="547" t="s">
        <v>102</v>
      </c>
      <c r="Y181" s="547" t="s">
        <v>102</v>
      </c>
      <c r="Z181" s="547" t="s">
        <v>102</v>
      </c>
      <c r="AA181" s="547" t="s">
        <v>102</v>
      </c>
      <c r="AB181" s="547" t="s">
        <v>102</v>
      </c>
      <c r="AC181" s="547" t="s">
        <v>102</v>
      </c>
      <c r="AD181" s="547" t="s">
        <v>102</v>
      </c>
      <c r="AE181" s="547" t="s">
        <v>102</v>
      </c>
      <c r="AF181" s="547" t="s">
        <v>102</v>
      </c>
      <c r="AG181" s="547" t="s">
        <v>102</v>
      </c>
      <c r="AH181" s="547" t="s">
        <v>102</v>
      </c>
      <c r="AI181" s="547" t="s">
        <v>102</v>
      </c>
      <c r="AJ181" s="547" t="s">
        <v>102</v>
      </c>
      <c r="AK181" s="547" t="s">
        <v>102</v>
      </c>
      <c r="AL181" s="547" t="s">
        <v>102</v>
      </c>
      <c r="AM181" s="547" t="s">
        <v>102</v>
      </c>
      <c r="AN181" s="547" t="s">
        <v>102</v>
      </c>
      <c r="AO181" s="547" t="s">
        <v>102</v>
      </c>
      <c r="AP181" s="547" t="s">
        <v>102</v>
      </c>
      <c r="AQ181" s="547" t="s">
        <v>102</v>
      </c>
      <c r="AR181" s="547" t="s">
        <v>102</v>
      </c>
      <c r="AS181" s="547" t="s">
        <v>102</v>
      </c>
      <c r="AT181" s="547" t="s">
        <v>102</v>
      </c>
      <c r="AU181" s="547" t="s">
        <v>102</v>
      </c>
      <c r="AV181" s="547" t="s">
        <v>102</v>
      </c>
      <c r="AW181" s="547" t="s">
        <v>102</v>
      </c>
      <c r="AX181" s="547" t="s">
        <v>102</v>
      </c>
      <c r="AY181" s="547" t="s">
        <v>102</v>
      </c>
      <c r="AZ181" s="547" t="s">
        <v>102</v>
      </c>
      <c r="BA181" s="547" t="s">
        <v>102</v>
      </c>
      <c r="BB181" s="547" t="s">
        <v>102</v>
      </c>
      <c r="BC181" s="547" t="s">
        <v>102</v>
      </c>
      <c r="BD181" s="547" t="s">
        <v>102</v>
      </c>
      <c r="BE181" s="547" t="s">
        <v>102</v>
      </c>
      <c r="BF181" s="547" t="s">
        <v>102</v>
      </c>
      <c r="BG181" s="547" t="s">
        <v>102</v>
      </c>
      <c r="BH181" s="547" t="s">
        <v>102</v>
      </c>
      <c r="BI181" s="547" t="s">
        <v>102</v>
      </c>
      <c r="BJ181" s="547" t="s">
        <v>102</v>
      </c>
      <c r="BK181" s="547" t="s">
        <v>102</v>
      </c>
      <c r="BL181" s="547" t="s">
        <v>102</v>
      </c>
      <c r="BM181" s="547" t="s">
        <v>102</v>
      </c>
      <c r="BN181" s="547" t="s">
        <v>102</v>
      </c>
      <c r="BO181" s="547" t="s">
        <v>102</v>
      </c>
      <c r="BP181" s="547" t="s">
        <v>102</v>
      </c>
      <c r="BQ181" s="547" t="s">
        <v>102</v>
      </c>
      <c r="BR181" s="547" t="s">
        <v>102</v>
      </c>
      <c r="BS181" s="547" t="s">
        <v>102</v>
      </c>
      <c r="BT181" s="547" t="s">
        <v>102</v>
      </c>
      <c r="BU181" s="547" t="s">
        <v>102</v>
      </c>
      <c r="BV181" s="547" t="s">
        <v>102</v>
      </c>
      <c r="BW181" s="547" t="s">
        <v>102</v>
      </c>
      <c r="BX181" s="547" t="s">
        <v>102</v>
      </c>
      <c r="BY181" s="547" t="s">
        <v>102</v>
      </c>
      <c r="BZ181" s="547" t="s">
        <v>102</v>
      </c>
      <c r="CA181" s="547" t="s">
        <v>102</v>
      </c>
      <c r="CB181" s="547" t="s">
        <v>102</v>
      </c>
      <c r="CC181" s="547" t="s">
        <v>102</v>
      </c>
      <c r="CD181" s="547" t="s">
        <v>102</v>
      </c>
      <c r="CE181" s="547" t="s">
        <v>102</v>
      </c>
      <c r="CF181" s="547" t="s">
        <v>102</v>
      </c>
      <c r="CG181" s="547" t="s">
        <v>102</v>
      </c>
      <c r="CH181" s="547" t="s">
        <v>102</v>
      </c>
      <c r="CI181" s="547" t="s">
        <v>102</v>
      </c>
      <c r="CJ181" s="547" t="s">
        <v>102</v>
      </c>
      <c r="CK181" s="547" t="s">
        <v>102</v>
      </c>
      <c r="CL181" s="547" t="s">
        <v>102</v>
      </c>
      <c r="CM181" s="547" t="s">
        <v>102</v>
      </c>
      <c r="CN181" s="547" t="s">
        <v>102</v>
      </c>
      <c r="CO181" s="547" t="s">
        <v>102</v>
      </c>
      <c r="CP181" s="547" t="s">
        <v>102</v>
      </c>
      <c r="CQ181" s="547" t="s">
        <v>102</v>
      </c>
      <c r="CR181" s="547" t="s">
        <v>102</v>
      </c>
      <c r="CS181" s="547" t="s">
        <v>102</v>
      </c>
      <c r="CT181" s="547" t="s">
        <v>102</v>
      </c>
      <c r="CU181" s="547" t="s">
        <v>102</v>
      </c>
      <c r="CV181" s="547" t="s">
        <v>102</v>
      </c>
      <c r="CW181" s="547" t="s">
        <v>102</v>
      </c>
      <c r="CX181" s="547" t="s">
        <v>102</v>
      </c>
      <c r="CY181" s="547" t="s">
        <v>102</v>
      </c>
      <c r="CZ181" s="547" t="s">
        <v>102</v>
      </c>
      <c r="DA181" s="547" t="s">
        <v>102</v>
      </c>
      <c r="DB181" s="547" t="s">
        <v>102</v>
      </c>
      <c r="DC181" s="547" t="s">
        <v>102</v>
      </c>
      <c r="DD181" s="547" t="s">
        <v>102</v>
      </c>
      <c r="DE181" s="547" t="s">
        <v>102</v>
      </c>
      <c r="DF181" s="547" t="s">
        <v>102</v>
      </c>
      <c r="DG181" s="547" t="s">
        <v>102</v>
      </c>
      <c r="DH181" s="547" t="s">
        <v>102</v>
      </c>
      <c r="DI181" s="547" t="s">
        <v>102</v>
      </c>
      <c r="DJ181" s="547" t="s">
        <v>102</v>
      </c>
      <c r="DK181" s="547" t="s">
        <v>102</v>
      </c>
      <c r="DL181" s="547" t="s">
        <v>102</v>
      </c>
      <c r="DM181" s="547" t="s">
        <v>102</v>
      </c>
      <c r="DN181" s="547" t="s">
        <v>102</v>
      </c>
      <c r="DO181" s="547" t="s">
        <v>102</v>
      </c>
      <c r="DP181" s="547" t="s">
        <v>102</v>
      </c>
      <c r="DQ181" s="547" t="s">
        <v>102</v>
      </c>
      <c r="DR181" s="547" t="s">
        <v>102</v>
      </c>
      <c r="DS181" s="547" t="s">
        <v>102</v>
      </c>
      <c r="DT181" s="547" t="s">
        <v>102</v>
      </c>
      <c r="DU181" s="547" t="s">
        <v>102</v>
      </c>
      <c r="DV181" s="547" t="s">
        <v>102</v>
      </c>
      <c r="DW181" s="547" t="s">
        <v>102</v>
      </c>
      <c r="DX181" s="547" t="s">
        <v>102</v>
      </c>
      <c r="DY181" s="547" t="s">
        <v>102</v>
      </c>
      <c r="DZ181" s="547" t="s">
        <v>102</v>
      </c>
      <c r="EA181" s="547" t="s">
        <v>102</v>
      </c>
      <c r="EB181" s="547" t="s">
        <v>102</v>
      </c>
      <c r="EC181" s="547" t="s">
        <v>102</v>
      </c>
      <c r="ED181" s="547" t="s">
        <v>102</v>
      </c>
      <c r="EE181" s="547" t="s">
        <v>102</v>
      </c>
      <c r="EF181" s="547" t="s">
        <v>102</v>
      </c>
      <c r="EG181" s="547" t="s">
        <v>102</v>
      </c>
      <c r="EH181" s="547" t="s">
        <v>102</v>
      </c>
      <c r="EI181" s="547" t="s">
        <v>102</v>
      </c>
      <c r="EJ181" s="547" t="s">
        <v>102</v>
      </c>
      <c r="EK181" s="547" t="s">
        <v>102</v>
      </c>
      <c r="EL181" s="547" t="s">
        <v>102</v>
      </c>
      <c r="EM181" s="547" t="s">
        <v>102</v>
      </c>
      <c r="EN181" s="547" t="s">
        <v>102</v>
      </c>
      <c r="EO181" s="547" t="s">
        <v>102</v>
      </c>
      <c r="EP181" s="547" t="s">
        <v>102</v>
      </c>
      <c r="EQ181" s="547" t="s">
        <v>102</v>
      </c>
      <c r="ER181" s="547" t="s">
        <v>102</v>
      </c>
      <c r="ES181" s="547" t="s">
        <v>102</v>
      </c>
      <c r="ET181" s="547" t="s">
        <v>102</v>
      </c>
      <c r="EU181" s="547" t="s">
        <v>102</v>
      </c>
      <c r="EV181" s="547" t="s">
        <v>102</v>
      </c>
      <c r="EW181" s="547" t="s">
        <v>102</v>
      </c>
      <c r="EX181" s="547" t="s">
        <v>102</v>
      </c>
      <c r="EY181" s="547" t="s">
        <v>102</v>
      </c>
      <c r="EZ181" s="547" t="s">
        <v>102</v>
      </c>
      <c r="FA181" s="547" t="s">
        <v>102</v>
      </c>
      <c r="FB181" s="547" t="s">
        <v>102</v>
      </c>
      <c r="FC181" s="547" t="s">
        <v>102</v>
      </c>
      <c r="FD181" s="547" t="s">
        <v>102</v>
      </c>
      <c r="FE181" s="547" t="s">
        <v>102</v>
      </c>
      <c r="FF181" s="547" t="s">
        <v>102</v>
      </c>
      <c r="FG181" s="547" t="s">
        <v>102</v>
      </c>
      <c r="FH181" s="547" t="s">
        <v>102</v>
      </c>
      <c r="FI181" s="547" t="s">
        <v>102</v>
      </c>
      <c r="FJ181" s="547" t="s">
        <v>102</v>
      </c>
      <c r="FK181" s="547" t="s">
        <v>102</v>
      </c>
      <c r="FL181" s="547" t="s">
        <v>102</v>
      </c>
      <c r="FM181" s="547" t="s">
        <v>102</v>
      </c>
      <c r="FN181" s="547" t="s">
        <v>102</v>
      </c>
      <c r="FO181" s="547" t="s">
        <v>102</v>
      </c>
      <c r="FP181" s="547" t="s">
        <v>102</v>
      </c>
      <c r="FQ181" s="547" t="s">
        <v>102</v>
      </c>
      <c r="FR181" s="547" t="s">
        <v>102</v>
      </c>
      <c r="FS181" s="547" t="s">
        <v>102</v>
      </c>
      <c r="FT181" s="547" t="s">
        <v>102</v>
      </c>
      <c r="FU181" s="547" t="s">
        <v>102</v>
      </c>
      <c r="FV181" s="547" t="s">
        <v>102</v>
      </c>
    </row>
    <row r="182" spans="1:178" hidden="1" x14ac:dyDescent="0.15">
      <c r="A182" s="547">
        <v>3597490</v>
      </c>
      <c r="B182" s="547" t="s">
        <v>22176</v>
      </c>
      <c r="C182" s="547" t="s">
        <v>22177</v>
      </c>
      <c r="D182" s="547" t="s">
        <v>22178</v>
      </c>
      <c r="E182" s="547" t="s">
        <v>22179</v>
      </c>
      <c r="F182" s="547" t="s">
        <v>22180</v>
      </c>
      <c r="G182" s="547" t="s">
        <v>22181</v>
      </c>
      <c r="H182" s="547" t="s">
        <v>22182</v>
      </c>
      <c r="I182" s="547" t="s">
        <v>22183</v>
      </c>
      <c r="J182" s="547" t="s">
        <v>22184</v>
      </c>
      <c r="K182" s="547" t="s">
        <v>22185</v>
      </c>
      <c r="L182" s="547" t="s">
        <v>22186</v>
      </c>
      <c r="M182" s="547" t="s">
        <v>102</v>
      </c>
      <c r="N182" s="547" t="s">
        <v>102</v>
      </c>
      <c r="O182" s="547">
        <v>0</v>
      </c>
      <c r="P182" s="547">
        <v>0</v>
      </c>
      <c r="Q182" s="547">
        <v>0</v>
      </c>
      <c r="R182" s="547">
        <v>0</v>
      </c>
      <c r="S182" s="547">
        <v>0</v>
      </c>
      <c r="T182" s="547">
        <v>0</v>
      </c>
      <c r="U182" s="547">
        <v>0</v>
      </c>
      <c r="V182" s="547">
        <v>0</v>
      </c>
      <c r="W182" s="547">
        <v>0</v>
      </c>
      <c r="X182" s="547">
        <v>0</v>
      </c>
      <c r="Y182" s="547">
        <v>0</v>
      </c>
      <c r="Z182" s="547">
        <v>0</v>
      </c>
      <c r="AA182" s="547">
        <v>0</v>
      </c>
      <c r="AB182" s="547">
        <v>0</v>
      </c>
      <c r="AC182" s="547">
        <v>0</v>
      </c>
      <c r="AD182" s="547">
        <v>0</v>
      </c>
      <c r="AE182" s="547">
        <v>0</v>
      </c>
      <c r="AF182" s="547">
        <v>0</v>
      </c>
      <c r="AG182" s="547">
        <v>0</v>
      </c>
      <c r="AH182" s="547">
        <v>0</v>
      </c>
      <c r="AI182" s="547">
        <v>0</v>
      </c>
      <c r="AJ182" s="547">
        <v>0</v>
      </c>
      <c r="AK182" s="547">
        <v>0</v>
      </c>
      <c r="AL182" s="547">
        <v>0</v>
      </c>
      <c r="AM182" s="547">
        <v>0</v>
      </c>
      <c r="AN182" s="547">
        <v>0</v>
      </c>
      <c r="AO182" s="547">
        <v>0</v>
      </c>
      <c r="AP182" s="547">
        <v>0</v>
      </c>
      <c r="AQ182" s="547">
        <v>0</v>
      </c>
      <c r="AR182" s="547">
        <v>0</v>
      </c>
      <c r="AS182" s="547">
        <v>0</v>
      </c>
      <c r="AT182" s="547">
        <v>0</v>
      </c>
      <c r="AU182" s="547">
        <v>0</v>
      </c>
      <c r="AV182" s="547">
        <v>0</v>
      </c>
      <c r="AW182" s="547">
        <v>0</v>
      </c>
      <c r="AX182" s="547">
        <v>0</v>
      </c>
      <c r="AY182" s="547">
        <v>0</v>
      </c>
      <c r="AZ182" s="547">
        <v>0</v>
      </c>
      <c r="BA182" s="547">
        <v>0</v>
      </c>
      <c r="BB182" s="547">
        <v>0</v>
      </c>
      <c r="BC182" s="547">
        <v>0</v>
      </c>
      <c r="BD182" s="547">
        <v>0</v>
      </c>
      <c r="BE182" s="547">
        <v>0</v>
      </c>
      <c r="BF182" s="547">
        <v>0</v>
      </c>
      <c r="BG182" s="547">
        <v>0</v>
      </c>
      <c r="BH182" s="547">
        <v>0</v>
      </c>
      <c r="BI182" s="547">
        <v>0</v>
      </c>
      <c r="BJ182" s="547">
        <v>0</v>
      </c>
      <c r="BK182" s="547">
        <v>0</v>
      </c>
      <c r="BL182" s="547">
        <v>0</v>
      </c>
      <c r="BM182" s="547">
        <v>0</v>
      </c>
      <c r="BN182" s="547">
        <v>0</v>
      </c>
      <c r="BO182" s="547">
        <v>0</v>
      </c>
      <c r="BP182" s="547">
        <v>0</v>
      </c>
      <c r="BQ182" s="547">
        <v>0</v>
      </c>
      <c r="BR182" s="547">
        <v>0</v>
      </c>
      <c r="BS182" s="547">
        <v>0</v>
      </c>
      <c r="BT182" s="547">
        <v>0</v>
      </c>
      <c r="BU182" s="547">
        <v>0</v>
      </c>
      <c r="BV182" s="547">
        <v>0</v>
      </c>
      <c r="BW182" s="547">
        <v>0</v>
      </c>
      <c r="BX182" s="547">
        <v>0</v>
      </c>
      <c r="BY182" s="547">
        <v>0</v>
      </c>
      <c r="BZ182" s="547">
        <v>0</v>
      </c>
      <c r="CA182" s="547">
        <v>0</v>
      </c>
      <c r="CB182" s="547">
        <v>0</v>
      </c>
      <c r="CC182" s="547">
        <v>0</v>
      </c>
      <c r="CD182" s="547">
        <v>0</v>
      </c>
      <c r="CE182" s="547">
        <v>0</v>
      </c>
      <c r="CF182" s="547">
        <v>0</v>
      </c>
      <c r="CG182" s="547">
        <v>0</v>
      </c>
      <c r="CH182" s="547">
        <v>0</v>
      </c>
      <c r="CI182" s="547">
        <v>0</v>
      </c>
      <c r="CJ182" s="547">
        <v>0</v>
      </c>
      <c r="CK182" s="547">
        <v>0</v>
      </c>
      <c r="CL182" s="547">
        <v>0</v>
      </c>
      <c r="CM182" s="547">
        <v>0</v>
      </c>
      <c r="CN182" s="547">
        <v>0</v>
      </c>
      <c r="CO182" s="547">
        <v>0</v>
      </c>
      <c r="CP182" s="547">
        <v>0</v>
      </c>
      <c r="CQ182" s="547">
        <v>0</v>
      </c>
      <c r="CR182" s="547">
        <v>0</v>
      </c>
      <c r="CS182" s="547">
        <v>0</v>
      </c>
      <c r="CT182" s="547">
        <v>0</v>
      </c>
      <c r="CU182" s="547">
        <v>0</v>
      </c>
      <c r="CV182" s="547">
        <v>0</v>
      </c>
      <c r="CW182" s="547">
        <v>0</v>
      </c>
      <c r="CX182" s="547">
        <v>0</v>
      </c>
      <c r="CY182" s="547">
        <v>0</v>
      </c>
      <c r="CZ182" s="547">
        <v>0</v>
      </c>
      <c r="DA182" s="547">
        <v>0</v>
      </c>
      <c r="DB182" s="547">
        <v>0</v>
      </c>
      <c r="DC182" s="547">
        <v>0</v>
      </c>
      <c r="DD182" s="547">
        <v>0</v>
      </c>
      <c r="DE182" s="547">
        <v>0</v>
      </c>
      <c r="DF182" s="547">
        <v>0</v>
      </c>
      <c r="DG182" s="547">
        <v>0</v>
      </c>
      <c r="DH182" s="547">
        <v>0</v>
      </c>
      <c r="DI182" s="547">
        <v>0</v>
      </c>
      <c r="DJ182" s="547">
        <v>0</v>
      </c>
      <c r="DK182" s="547">
        <v>0</v>
      </c>
      <c r="DL182" s="547">
        <v>0</v>
      </c>
      <c r="DM182" s="547">
        <v>0</v>
      </c>
      <c r="DN182" s="547">
        <v>0</v>
      </c>
      <c r="DO182" s="547">
        <v>0</v>
      </c>
      <c r="DP182" s="547">
        <v>0</v>
      </c>
      <c r="DQ182" s="547">
        <v>0</v>
      </c>
      <c r="DR182" s="547">
        <v>0</v>
      </c>
      <c r="DS182" s="547">
        <v>0</v>
      </c>
      <c r="DT182" s="547">
        <v>0</v>
      </c>
      <c r="DU182" s="547">
        <v>0</v>
      </c>
      <c r="DV182" s="547">
        <v>0</v>
      </c>
      <c r="DW182" s="547">
        <v>0</v>
      </c>
      <c r="DX182" s="547">
        <v>0</v>
      </c>
      <c r="DY182" s="547">
        <v>0</v>
      </c>
      <c r="DZ182" s="547">
        <v>0</v>
      </c>
      <c r="EA182" s="547">
        <v>0</v>
      </c>
      <c r="EB182" s="547">
        <v>0</v>
      </c>
      <c r="EC182" s="547">
        <v>0</v>
      </c>
      <c r="ED182" s="547">
        <v>0</v>
      </c>
      <c r="EE182" s="547">
        <v>0</v>
      </c>
      <c r="EF182" s="547">
        <v>0</v>
      </c>
      <c r="EG182" s="547">
        <v>0</v>
      </c>
      <c r="EH182" s="547">
        <v>0</v>
      </c>
      <c r="EI182" s="547">
        <v>0</v>
      </c>
      <c r="EJ182" s="547">
        <v>0</v>
      </c>
      <c r="EK182" s="547">
        <v>0</v>
      </c>
      <c r="EL182" s="547">
        <v>0</v>
      </c>
      <c r="EM182" s="547">
        <v>0</v>
      </c>
      <c r="EN182" s="547">
        <v>0</v>
      </c>
      <c r="EO182" s="547">
        <v>0</v>
      </c>
      <c r="EP182" s="547">
        <v>0</v>
      </c>
      <c r="EQ182" s="547">
        <v>0</v>
      </c>
      <c r="ER182" s="547">
        <v>0</v>
      </c>
      <c r="ES182" s="547">
        <v>0</v>
      </c>
      <c r="ET182" s="547">
        <v>0</v>
      </c>
      <c r="EU182" s="547">
        <v>0</v>
      </c>
      <c r="EV182" s="547">
        <v>0</v>
      </c>
      <c r="EW182" s="547">
        <v>0</v>
      </c>
      <c r="EX182" s="547">
        <v>0</v>
      </c>
      <c r="EY182" s="547">
        <v>0</v>
      </c>
      <c r="EZ182" s="547">
        <v>0</v>
      </c>
      <c r="FA182" s="547">
        <v>0</v>
      </c>
      <c r="FB182" s="547">
        <v>0</v>
      </c>
      <c r="FC182" s="547">
        <v>0</v>
      </c>
      <c r="FD182" s="547">
        <v>0</v>
      </c>
      <c r="FE182" s="547">
        <v>0</v>
      </c>
      <c r="FF182" s="547">
        <v>0</v>
      </c>
      <c r="FG182" s="547">
        <v>0</v>
      </c>
      <c r="FH182" s="547">
        <v>0</v>
      </c>
      <c r="FI182" s="547">
        <v>0</v>
      </c>
      <c r="FJ182" s="547">
        <v>0</v>
      </c>
      <c r="FK182" s="547">
        <v>0</v>
      </c>
      <c r="FL182" s="547">
        <v>0</v>
      </c>
      <c r="FM182" s="547">
        <v>0</v>
      </c>
      <c r="FN182" s="547">
        <v>0</v>
      </c>
      <c r="FO182" s="547">
        <v>0</v>
      </c>
      <c r="FP182" s="547">
        <v>0</v>
      </c>
      <c r="FQ182" s="547">
        <v>0</v>
      </c>
      <c r="FR182" s="547">
        <v>0</v>
      </c>
      <c r="FS182" s="547">
        <v>0</v>
      </c>
      <c r="FT182" s="547">
        <v>0</v>
      </c>
      <c r="FU182" s="547">
        <v>0</v>
      </c>
      <c r="FV182" s="547">
        <v>0</v>
      </c>
    </row>
    <row r="183" spans="1:178" hidden="1" x14ac:dyDescent="0.15">
      <c r="A183" s="547">
        <v>3560605</v>
      </c>
      <c r="B183" s="547" t="s">
        <v>22187</v>
      </c>
      <c r="C183" s="547" t="s">
        <v>22188</v>
      </c>
      <c r="D183" s="547" t="s">
        <v>22189</v>
      </c>
      <c r="E183" s="547" t="s">
        <v>22190</v>
      </c>
      <c r="F183" s="547">
        <v>0</v>
      </c>
      <c r="G183" s="547">
        <v>0</v>
      </c>
      <c r="H183" s="547">
        <v>0</v>
      </c>
      <c r="I183" s="547">
        <v>0</v>
      </c>
      <c r="J183" s="547">
        <v>0</v>
      </c>
      <c r="K183" s="547">
        <v>0</v>
      </c>
      <c r="L183" s="547">
        <v>0</v>
      </c>
      <c r="M183" s="547">
        <v>0</v>
      </c>
      <c r="N183" s="547">
        <v>0</v>
      </c>
      <c r="O183" s="547">
        <v>0</v>
      </c>
      <c r="P183" s="547">
        <v>0</v>
      </c>
      <c r="Q183" s="547">
        <v>0</v>
      </c>
      <c r="R183" s="547">
        <v>0</v>
      </c>
      <c r="S183" s="547">
        <v>0</v>
      </c>
      <c r="T183" s="547">
        <v>0</v>
      </c>
      <c r="U183" s="547">
        <v>0</v>
      </c>
      <c r="V183" s="547">
        <v>0</v>
      </c>
      <c r="W183" s="547">
        <v>0</v>
      </c>
      <c r="X183" s="547">
        <v>0</v>
      </c>
      <c r="Y183" s="547">
        <v>0</v>
      </c>
      <c r="Z183" s="547">
        <v>0</v>
      </c>
      <c r="AA183" s="547">
        <v>0</v>
      </c>
      <c r="AB183" s="547">
        <v>0</v>
      </c>
      <c r="AC183" s="547">
        <v>0</v>
      </c>
      <c r="AD183" s="547">
        <v>0</v>
      </c>
      <c r="AE183" s="547">
        <v>0</v>
      </c>
      <c r="AF183" s="547">
        <v>0</v>
      </c>
      <c r="AG183" s="547">
        <v>0</v>
      </c>
      <c r="AH183" s="547">
        <v>0</v>
      </c>
      <c r="AI183" s="547">
        <v>0</v>
      </c>
      <c r="AJ183" s="547">
        <v>0</v>
      </c>
      <c r="AK183" s="547">
        <v>0</v>
      </c>
      <c r="AL183" s="547">
        <v>0</v>
      </c>
      <c r="AM183" s="547">
        <v>0</v>
      </c>
      <c r="AN183" s="547">
        <v>0</v>
      </c>
      <c r="AO183" s="547">
        <v>0</v>
      </c>
      <c r="AP183" s="547">
        <v>0</v>
      </c>
      <c r="AQ183" s="547">
        <v>0</v>
      </c>
      <c r="AR183" s="547">
        <v>0</v>
      </c>
      <c r="AS183" s="547">
        <v>0</v>
      </c>
      <c r="AT183" s="547">
        <v>0</v>
      </c>
      <c r="AU183" s="547">
        <v>0</v>
      </c>
      <c r="AV183" s="547">
        <v>0</v>
      </c>
      <c r="AW183" s="547">
        <v>0</v>
      </c>
      <c r="AX183" s="547">
        <v>0</v>
      </c>
      <c r="AY183" s="547">
        <v>0</v>
      </c>
      <c r="AZ183" s="547">
        <v>0</v>
      </c>
      <c r="BA183" s="547">
        <v>0</v>
      </c>
      <c r="BB183" s="547">
        <v>0</v>
      </c>
      <c r="BC183" s="547">
        <v>0</v>
      </c>
      <c r="BD183" s="547">
        <v>0</v>
      </c>
      <c r="BE183" s="547">
        <v>0</v>
      </c>
      <c r="BF183" s="547">
        <v>0</v>
      </c>
      <c r="BG183" s="547">
        <v>0</v>
      </c>
      <c r="BH183" s="547">
        <v>0</v>
      </c>
      <c r="BI183" s="547">
        <v>0</v>
      </c>
      <c r="BJ183" s="547">
        <v>0</v>
      </c>
      <c r="BK183" s="547">
        <v>0</v>
      </c>
      <c r="BL183" s="547">
        <v>0</v>
      </c>
      <c r="BM183" s="547">
        <v>0</v>
      </c>
      <c r="BN183" s="547">
        <v>0</v>
      </c>
      <c r="BO183" s="547">
        <v>0</v>
      </c>
      <c r="BP183" s="547">
        <v>0</v>
      </c>
      <c r="BQ183" s="547">
        <v>0</v>
      </c>
      <c r="BR183" s="547">
        <v>0</v>
      </c>
      <c r="BS183" s="547">
        <v>0</v>
      </c>
      <c r="BT183" s="547">
        <v>0</v>
      </c>
      <c r="BU183" s="547">
        <v>0</v>
      </c>
      <c r="BV183" s="547">
        <v>0</v>
      </c>
      <c r="BW183" s="547">
        <v>0</v>
      </c>
      <c r="BX183" s="547">
        <v>0</v>
      </c>
      <c r="BY183" s="547">
        <v>0</v>
      </c>
      <c r="BZ183" s="547">
        <v>0</v>
      </c>
      <c r="CA183" s="547">
        <v>0</v>
      </c>
      <c r="CB183" s="547">
        <v>0</v>
      </c>
      <c r="CC183" s="547">
        <v>0</v>
      </c>
      <c r="CD183" s="547">
        <v>0</v>
      </c>
      <c r="CE183" s="547">
        <v>0</v>
      </c>
      <c r="CF183" s="547">
        <v>0</v>
      </c>
      <c r="CG183" s="547">
        <v>0</v>
      </c>
      <c r="CH183" s="547">
        <v>0</v>
      </c>
      <c r="CI183" s="547">
        <v>0</v>
      </c>
      <c r="CJ183" s="547">
        <v>0</v>
      </c>
      <c r="CK183" s="547">
        <v>0</v>
      </c>
      <c r="CL183" s="547">
        <v>0</v>
      </c>
      <c r="CM183" s="547">
        <v>0</v>
      </c>
      <c r="CN183" s="547">
        <v>0</v>
      </c>
      <c r="CO183" s="547">
        <v>0</v>
      </c>
      <c r="CP183" s="547">
        <v>0</v>
      </c>
      <c r="CQ183" s="547">
        <v>0</v>
      </c>
      <c r="CR183" s="547">
        <v>0</v>
      </c>
      <c r="CS183" s="547">
        <v>0</v>
      </c>
      <c r="CT183" s="547">
        <v>0</v>
      </c>
      <c r="CU183" s="547">
        <v>0</v>
      </c>
      <c r="CV183" s="547">
        <v>0</v>
      </c>
      <c r="CW183" s="547">
        <v>0</v>
      </c>
      <c r="CX183" s="547">
        <v>0</v>
      </c>
      <c r="CY183" s="547">
        <v>0</v>
      </c>
      <c r="CZ183" s="547">
        <v>0</v>
      </c>
      <c r="DA183" s="547">
        <v>0</v>
      </c>
      <c r="DB183" s="547">
        <v>0</v>
      </c>
      <c r="DC183" s="547">
        <v>0</v>
      </c>
      <c r="DD183" s="547">
        <v>0</v>
      </c>
      <c r="DE183" s="547">
        <v>0</v>
      </c>
      <c r="DF183" s="547">
        <v>0</v>
      </c>
      <c r="DG183" s="547">
        <v>0</v>
      </c>
      <c r="DH183" s="547">
        <v>0</v>
      </c>
      <c r="DI183" s="547">
        <v>0</v>
      </c>
      <c r="DJ183" s="547">
        <v>0</v>
      </c>
      <c r="DK183" s="547">
        <v>0</v>
      </c>
      <c r="DL183" s="547">
        <v>0</v>
      </c>
      <c r="DM183" s="547">
        <v>0</v>
      </c>
      <c r="DN183" s="547">
        <v>0</v>
      </c>
      <c r="DO183" s="547">
        <v>0</v>
      </c>
      <c r="DP183" s="547">
        <v>0</v>
      </c>
      <c r="DQ183" s="547">
        <v>0</v>
      </c>
      <c r="DR183" s="547">
        <v>0</v>
      </c>
      <c r="DS183" s="547">
        <v>0</v>
      </c>
      <c r="DT183" s="547">
        <v>0</v>
      </c>
      <c r="DU183" s="547">
        <v>0</v>
      </c>
      <c r="DV183" s="547">
        <v>0</v>
      </c>
      <c r="DW183" s="547">
        <v>0</v>
      </c>
      <c r="DX183" s="547">
        <v>0</v>
      </c>
      <c r="DY183" s="547">
        <v>0</v>
      </c>
      <c r="DZ183" s="547">
        <v>0</v>
      </c>
      <c r="EA183" s="547">
        <v>0</v>
      </c>
      <c r="EB183" s="547">
        <v>0</v>
      </c>
      <c r="EC183" s="547">
        <v>0</v>
      </c>
      <c r="ED183" s="547">
        <v>0</v>
      </c>
      <c r="EE183" s="547">
        <v>0</v>
      </c>
      <c r="EF183" s="547">
        <v>0</v>
      </c>
      <c r="EG183" s="547">
        <v>0</v>
      </c>
      <c r="EH183" s="547">
        <v>0</v>
      </c>
      <c r="EI183" s="547">
        <v>0</v>
      </c>
      <c r="EJ183" s="547">
        <v>0</v>
      </c>
      <c r="EK183" s="547">
        <v>0</v>
      </c>
      <c r="EL183" s="547">
        <v>0</v>
      </c>
      <c r="EM183" s="547">
        <v>0</v>
      </c>
      <c r="EN183" s="547">
        <v>0</v>
      </c>
      <c r="EO183" s="547">
        <v>0</v>
      </c>
      <c r="EP183" s="547">
        <v>0</v>
      </c>
      <c r="EQ183" s="547">
        <v>0</v>
      </c>
      <c r="ER183" s="547">
        <v>0</v>
      </c>
      <c r="ES183" s="547">
        <v>0</v>
      </c>
      <c r="ET183" s="547">
        <v>0</v>
      </c>
      <c r="EU183" s="547">
        <v>0</v>
      </c>
      <c r="EV183" s="547">
        <v>0</v>
      </c>
      <c r="EW183" s="547">
        <v>0</v>
      </c>
      <c r="EX183" s="547">
        <v>0</v>
      </c>
      <c r="EY183" s="547">
        <v>0</v>
      </c>
      <c r="EZ183" s="547">
        <v>0</v>
      </c>
      <c r="FA183" s="547">
        <v>0</v>
      </c>
      <c r="FB183" s="547">
        <v>0</v>
      </c>
      <c r="FC183" s="547">
        <v>0</v>
      </c>
      <c r="FD183" s="547">
        <v>0</v>
      </c>
      <c r="FE183" s="547">
        <v>0</v>
      </c>
      <c r="FF183" s="547">
        <v>0</v>
      </c>
      <c r="FG183" s="547">
        <v>0</v>
      </c>
      <c r="FH183" s="547">
        <v>0</v>
      </c>
      <c r="FI183" s="547">
        <v>0</v>
      </c>
      <c r="FJ183" s="547">
        <v>0</v>
      </c>
      <c r="FK183" s="547">
        <v>0</v>
      </c>
      <c r="FL183" s="547">
        <v>0</v>
      </c>
      <c r="FM183" s="547">
        <v>0</v>
      </c>
      <c r="FN183" s="547">
        <v>0</v>
      </c>
      <c r="FO183" s="547">
        <v>0</v>
      </c>
      <c r="FP183" s="547">
        <v>0</v>
      </c>
      <c r="FQ183" s="547">
        <v>0</v>
      </c>
      <c r="FR183" s="547">
        <v>0</v>
      </c>
      <c r="FS183" s="547">
        <v>0</v>
      </c>
      <c r="FT183" s="547">
        <v>0</v>
      </c>
      <c r="FU183" s="547">
        <v>0</v>
      </c>
      <c r="FV183" s="547">
        <v>0</v>
      </c>
    </row>
    <row r="184" spans="1:178" hidden="1" x14ac:dyDescent="0.15">
      <c r="A184" s="547">
        <v>3558342</v>
      </c>
      <c r="B184" s="547" t="s">
        <v>102</v>
      </c>
      <c r="C184" s="547" t="s">
        <v>102</v>
      </c>
      <c r="D184" s="547" t="s">
        <v>102</v>
      </c>
      <c r="E184" s="547" t="s">
        <v>102</v>
      </c>
      <c r="F184" s="547" t="s">
        <v>102</v>
      </c>
      <c r="G184" s="547" t="s">
        <v>102</v>
      </c>
      <c r="H184" s="547" t="s">
        <v>102</v>
      </c>
      <c r="I184" s="547" t="s">
        <v>102</v>
      </c>
      <c r="J184" s="547" t="s">
        <v>102</v>
      </c>
      <c r="K184" s="547" t="s">
        <v>102</v>
      </c>
      <c r="L184" s="547" t="s">
        <v>102</v>
      </c>
      <c r="M184" s="547" t="s">
        <v>102</v>
      </c>
      <c r="N184" s="547" t="s">
        <v>102</v>
      </c>
      <c r="O184" s="547" t="s">
        <v>102</v>
      </c>
      <c r="P184" s="547" t="s">
        <v>102</v>
      </c>
      <c r="Q184" s="547" t="s">
        <v>102</v>
      </c>
      <c r="R184" s="547" t="s">
        <v>102</v>
      </c>
      <c r="S184" s="547" t="s">
        <v>102</v>
      </c>
      <c r="T184" s="547" t="s">
        <v>102</v>
      </c>
      <c r="U184" s="547" t="s">
        <v>102</v>
      </c>
      <c r="V184" s="547" t="s">
        <v>102</v>
      </c>
      <c r="W184" s="547" t="s">
        <v>102</v>
      </c>
      <c r="X184" s="547" t="s">
        <v>102</v>
      </c>
      <c r="Y184" s="547" t="s">
        <v>102</v>
      </c>
      <c r="Z184" s="547" t="s">
        <v>102</v>
      </c>
      <c r="AA184" s="547" t="s">
        <v>102</v>
      </c>
      <c r="AB184" s="547" t="s">
        <v>102</v>
      </c>
      <c r="AC184" s="547" t="s">
        <v>102</v>
      </c>
      <c r="AD184" s="547" t="s">
        <v>102</v>
      </c>
      <c r="AE184" s="547" t="s">
        <v>102</v>
      </c>
      <c r="AF184" s="547" t="s">
        <v>102</v>
      </c>
      <c r="AG184" s="547" t="s">
        <v>102</v>
      </c>
      <c r="AH184" s="547" t="s">
        <v>102</v>
      </c>
      <c r="AI184" s="547" t="s">
        <v>102</v>
      </c>
      <c r="AJ184" s="547" t="s">
        <v>102</v>
      </c>
      <c r="AK184" s="547" t="s">
        <v>102</v>
      </c>
      <c r="AL184" s="547" t="s">
        <v>102</v>
      </c>
      <c r="AM184" s="547" t="s">
        <v>102</v>
      </c>
      <c r="AN184" s="547" t="s">
        <v>102</v>
      </c>
      <c r="AO184" s="547" t="s">
        <v>102</v>
      </c>
      <c r="AP184" s="547" t="s">
        <v>102</v>
      </c>
      <c r="AQ184" s="547" t="s">
        <v>102</v>
      </c>
      <c r="AR184" s="547" t="s">
        <v>102</v>
      </c>
      <c r="AS184" s="547" t="s">
        <v>102</v>
      </c>
      <c r="AT184" s="547" t="s">
        <v>102</v>
      </c>
      <c r="AU184" s="547" t="s">
        <v>102</v>
      </c>
      <c r="AV184" s="547" t="s">
        <v>102</v>
      </c>
      <c r="AW184" s="547" t="s">
        <v>102</v>
      </c>
      <c r="AX184" s="547" t="s">
        <v>102</v>
      </c>
      <c r="AY184" s="547" t="s">
        <v>102</v>
      </c>
      <c r="AZ184" s="547" t="s">
        <v>102</v>
      </c>
      <c r="BA184" s="547" t="s">
        <v>102</v>
      </c>
      <c r="BB184" s="547" t="s">
        <v>102</v>
      </c>
      <c r="BC184" s="547" t="s">
        <v>102</v>
      </c>
      <c r="BD184" s="547" t="s">
        <v>102</v>
      </c>
      <c r="BE184" s="547" t="s">
        <v>102</v>
      </c>
      <c r="BF184" s="547" t="s">
        <v>102</v>
      </c>
      <c r="BG184" s="547" t="s">
        <v>102</v>
      </c>
      <c r="BH184" s="547" t="s">
        <v>102</v>
      </c>
      <c r="BI184" s="547" t="s">
        <v>102</v>
      </c>
      <c r="BJ184" s="547" t="s">
        <v>102</v>
      </c>
      <c r="BK184" s="547" t="s">
        <v>102</v>
      </c>
      <c r="BL184" s="547" t="s">
        <v>102</v>
      </c>
      <c r="BM184" s="547" t="s">
        <v>102</v>
      </c>
      <c r="BN184" s="547" t="s">
        <v>102</v>
      </c>
      <c r="BO184" s="547" t="s">
        <v>102</v>
      </c>
      <c r="BP184" s="547" t="s">
        <v>102</v>
      </c>
      <c r="BQ184" s="547" t="s">
        <v>102</v>
      </c>
      <c r="BR184" s="547" t="s">
        <v>102</v>
      </c>
      <c r="BS184" s="547" t="s">
        <v>102</v>
      </c>
      <c r="BT184" s="547" t="s">
        <v>102</v>
      </c>
      <c r="BU184" s="547" t="s">
        <v>102</v>
      </c>
      <c r="BV184" s="547" t="s">
        <v>102</v>
      </c>
      <c r="BW184" s="547" t="s">
        <v>102</v>
      </c>
      <c r="BX184" s="547" t="s">
        <v>102</v>
      </c>
      <c r="BY184" s="547" t="s">
        <v>102</v>
      </c>
      <c r="BZ184" s="547" t="s">
        <v>102</v>
      </c>
      <c r="CA184" s="547" t="s">
        <v>102</v>
      </c>
      <c r="CB184" s="547" t="s">
        <v>102</v>
      </c>
      <c r="CC184" s="547" t="s">
        <v>102</v>
      </c>
      <c r="CD184" s="547" t="s">
        <v>102</v>
      </c>
      <c r="CE184" s="547" t="s">
        <v>102</v>
      </c>
      <c r="CF184" s="547" t="s">
        <v>102</v>
      </c>
      <c r="CG184" s="547" t="s">
        <v>102</v>
      </c>
      <c r="CH184" s="547" t="s">
        <v>102</v>
      </c>
      <c r="CI184" s="547" t="s">
        <v>102</v>
      </c>
      <c r="CJ184" s="547" t="s">
        <v>102</v>
      </c>
      <c r="CK184" s="547" t="s">
        <v>102</v>
      </c>
      <c r="CL184" s="547" t="s">
        <v>102</v>
      </c>
      <c r="CM184" s="547" t="s">
        <v>102</v>
      </c>
      <c r="CN184" s="547" t="s">
        <v>102</v>
      </c>
      <c r="CO184" s="547" t="s">
        <v>102</v>
      </c>
      <c r="CP184" s="547" t="s">
        <v>102</v>
      </c>
      <c r="CQ184" s="547" t="s">
        <v>102</v>
      </c>
      <c r="CR184" s="547" t="s">
        <v>102</v>
      </c>
      <c r="CS184" s="547" t="s">
        <v>102</v>
      </c>
      <c r="CT184" s="547" t="s">
        <v>102</v>
      </c>
      <c r="CU184" s="547" t="s">
        <v>102</v>
      </c>
      <c r="CV184" s="547" t="s">
        <v>102</v>
      </c>
      <c r="CW184" s="547" t="s">
        <v>102</v>
      </c>
      <c r="CX184" s="547" t="s">
        <v>102</v>
      </c>
      <c r="CY184" s="547" t="s">
        <v>102</v>
      </c>
      <c r="CZ184" s="547" t="s">
        <v>102</v>
      </c>
      <c r="DA184" s="547" t="s">
        <v>102</v>
      </c>
      <c r="DB184" s="547" t="s">
        <v>102</v>
      </c>
      <c r="DC184" s="547" t="s">
        <v>102</v>
      </c>
      <c r="DD184" s="547" t="s">
        <v>102</v>
      </c>
      <c r="DE184" s="547" t="s">
        <v>102</v>
      </c>
      <c r="DF184" s="547" t="s">
        <v>102</v>
      </c>
      <c r="DG184" s="547" t="s">
        <v>102</v>
      </c>
      <c r="DH184" s="547" t="s">
        <v>102</v>
      </c>
      <c r="DI184" s="547" t="s">
        <v>102</v>
      </c>
      <c r="DJ184" s="547" t="s">
        <v>102</v>
      </c>
      <c r="DK184" s="547" t="s">
        <v>102</v>
      </c>
      <c r="DL184" s="547" t="s">
        <v>102</v>
      </c>
      <c r="DM184" s="547" t="s">
        <v>102</v>
      </c>
      <c r="DN184" s="547" t="s">
        <v>102</v>
      </c>
      <c r="DO184" s="547" t="s">
        <v>102</v>
      </c>
      <c r="DP184" s="547" t="s">
        <v>102</v>
      </c>
      <c r="DQ184" s="547" t="s">
        <v>102</v>
      </c>
      <c r="DR184" s="547" t="s">
        <v>102</v>
      </c>
      <c r="DS184" s="547" t="s">
        <v>102</v>
      </c>
      <c r="DT184" s="547" t="s">
        <v>102</v>
      </c>
      <c r="DU184" s="547" t="s">
        <v>102</v>
      </c>
      <c r="DV184" s="547" t="s">
        <v>102</v>
      </c>
      <c r="DW184" s="547" t="s">
        <v>102</v>
      </c>
      <c r="DX184" s="547" t="s">
        <v>102</v>
      </c>
      <c r="DY184" s="547" t="s">
        <v>102</v>
      </c>
      <c r="DZ184" s="547" t="s">
        <v>102</v>
      </c>
      <c r="EA184" s="547" t="s">
        <v>102</v>
      </c>
      <c r="EB184" s="547" t="s">
        <v>102</v>
      </c>
      <c r="EC184" s="547" t="s">
        <v>102</v>
      </c>
      <c r="ED184" s="547" t="s">
        <v>102</v>
      </c>
      <c r="EE184" s="547" t="s">
        <v>102</v>
      </c>
      <c r="EF184" s="547" t="s">
        <v>102</v>
      </c>
      <c r="EG184" s="547" t="s">
        <v>102</v>
      </c>
      <c r="EH184" s="547" t="s">
        <v>102</v>
      </c>
      <c r="EI184" s="547" t="s">
        <v>102</v>
      </c>
      <c r="EJ184" s="547" t="s">
        <v>102</v>
      </c>
      <c r="EK184" s="547" t="s">
        <v>102</v>
      </c>
      <c r="EL184" s="547" t="s">
        <v>102</v>
      </c>
      <c r="EM184" s="547" t="s">
        <v>102</v>
      </c>
      <c r="EN184" s="547" t="s">
        <v>102</v>
      </c>
      <c r="EO184" s="547" t="s">
        <v>102</v>
      </c>
      <c r="EP184" s="547" t="s">
        <v>102</v>
      </c>
      <c r="EQ184" s="547" t="s">
        <v>102</v>
      </c>
      <c r="ER184" s="547" t="s">
        <v>102</v>
      </c>
      <c r="ES184" s="547" t="s">
        <v>102</v>
      </c>
      <c r="ET184" s="547" t="s">
        <v>102</v>
      </c>
      <c r="EU184" s="547" t="s">
        <v>102</v>
      </c>
      <c r="EV184" s="547" t="s">
        <v>102</v>
      </c>
      <c r="EW184" s="547" t="s">
        <v>102</v>
      </c>
      <c r="EX184" s="547" t="s">
        <v>102</v>
      </c>
      <c r="EY184" s="547" t="s">
        <v>102</v>
      </c>
      <c r="EZ184" s="547" t="s">
        <v>102</v>
      </c>
      <c r="FA184" s="547" t="s">
        <v>102</v>
      </c>
      <c r="FB184" s="547" t="s">
        <v>102</v>
      </c>
      <c r="FC184" s="547" t="s">
        <v>102</v>
      </c>
      <c r="FD184" s="547" t="s">
        <v>102</v>
      </c>
      <c r="FE184" s="547" t="s">
        <v>102</v>
      </c>
      <c r="FF184" s="547" t="s">
        <v>102</v>
      </c>
      <c r="FG184" s="547" t="s">
        <v>102</v>
      </c>
      <c r="FH184" s="547" t="s">
        <v>102</v>
      </c>
      <c r="FI184" s="547" t="s">
        <v>102</v>
      </c>
      <c r="FJ184" s="547" t="s">
        <v>102</v>
      </c>
      <c r="FK184" s="547" t="s">
        <v>102</v>
      </c>
      <c r="FL184" s="547" t="s">
        <v>102</v>
      </c>
      <c r="FM184" s="547" t="s">
        <v>102</v>
      </c>
      <c r="FN184" s="547" t="s">
        <v>102</v>
      </c>
      <c r="FO184" s="547" t="s">
        <v>102</v>
      </c>
      <c r="FP184" s="547" t="s">
        <v>102</v>
      </c>
      <c r="FQ184" s="547" t="s">
        <v>102</v>
      </c>
      <c r="FR184" s="547" t="s">
        <v>102</v>
      </c>
      <c r="FS184" s="547" t="s">
        <v>102</v>
      </c>
      <c r="FT184" s="547" t="s">
        <v>102</v>
      </c>
      <c r="FU184" s="547" t="s">
        <v>102</v>
      </c>
      <c r="FV184" s="547" t="s">
        <v>102</v>
      </c>
    </row>
    <row r="185" spans="1:178" hidden="1" x14ac:dyDescent="0.15">
      <c r="A185" s="547">
        <v>3567736</v>
      </c>
      <c r="B185" s="547" t="s">
        <v>102</v>
      </c>
      <c r="C185" s="547" t="s">
        <v>102</v>
      </c>
      <c r="D185" s="547" t="s">
        <v>102</v>
      </c>
      <c r="E185" s="547" t="s">
        <v>102</v>
      </c>
      <c r="F185" s="547" t="s">
        <v>102</v>
      </c>
      <c r="G185" s="547" t="s">
        <v>102</v>
      </c>
      <c r="H185" s="547" t="s">
        <v>102</v>
      </c>
      <c r="I185" s="547" t="s">
        <v>102</v>
      </c>
      <c r="J185" s="547" t="s">
        <v>102</v>
      </c>
      <c r="K185" s="547" t="s">
        <v>102</v>
      </c>
      <c r="L185" s="547" t="s">
        <v>102</v>
      </c>
      <c r="M185" s="547" t="s">
        <v>102</v>
      </c>
      <c r="N185" s="547" t="s">
        <v>102</v>
      </c>
      <c r="O185" s="547" t="s">
        <v>102</v>
      </c>
      <c r="P185" s="547" t="s">
        <v>102</v>
      </c>
      <c r="Q185" s="547" t="s">
        <v>102</v>
      </c>
      <c r="R185" s="547" t="s">
        <v>102</v>
      </c>
      <c r="S185" s="547" t="s">
        <v>102</v>
      </c>
      <c r="T185" s="547" t="s">
        <v>102</v>
      </c>
      <c r="U185" s="547" t="s">
        <v>102</v>
      </c>
      <c r="V185" s="547" t="s">
        <v>102</v>
      </c>
      <c r="W185" s="547" t="s">
        <v>102</v>
      </c>
      <c r="X185" s="547" t="s">
        <v>102</v>
      </c>
      <c r="Y185" s="547" t="s">
        <v>102</v>
      </c>
      <c r="Z185" s="547" t="s">
        <v>102</v>
      </c>
      <c r="AA185" s="547" t="s">
        <v>102</v>
      </c>
      <c r="AB185" s="547" t="s">
        <v>102</v>
      </c>
      <c r="AC185" s="547" t="s">
        <v>102</v>
      </c>
      <c r="AD185" s="547" t="s">
        <v>102</v>
      </c>
      <c r="AE185" s="547" t="s">
        <v>102</v>
      </c>
      <c r="AF185" s="547" t="s">
        <v>102</v>
      </c>
      <c r="AG185" s="547" t="s">
        <v>102</v>
      </c>
      <c r="AH185" s="547" t="s">
        <v>102</v>
      </c>
      <c r="AI185" s="547" t="s">
        <v>102</v>
      </c>
      <c r="AJ185" s="547" t="s">
        <v>102</v>
      </c>
      <c r="AK185" s="547" t="s">
        <v>102</v>
      </c>
      <c r="AL185" s="547" t="s">
        <v>102</v>
      </c>
      <c r="AM185" s="547" t="s">
        <v>102</v>
      </c>
      <c r="AN185" s="547" t="s">
        <v>102</v>
      </c>
      <c r="AO185" s="547" t="s">
        <v>102</v>
      </c>
      <c r="AP185" s="547" t="s">
        <v>102</v>
      </c>
      <c r="AQ185" s="547" t="s">
        <v>102</v>
      </c>
      <c r="AR185" s="547" t="s">
        <v>102</v>
      </c>
      <c r="AS185" s="547" t="s">
        <v>102</v>
      </c>
      <c r="AT185" s="547" t="s">
        <v>102</v>
      </c>
      <c r="AU185" s="547" t="s">
        <v>102</v>
      </c>
      <c r="AV185" s="547" t="s">
        <v>102</v>
      </c>
      <c r="AW185" s="547" t="s">
        <v>102</v>
      </c>
      <c r="AX185" s="547" t="s">
        <v>102</v>
      </c>
      <c r="AY185" s="547" t="s">
        <v>102</v>
      </c>
      <c r="AZ185" s="547" t="s">
        <v>102</v>
      </c>
      <c r="BA185" s="547" t="s">
        <v>102</v>
      </c>
      <c r="BB185" s="547" t="s">
        <v>102</v>
      </c>
      <c r="BC185" s="547" t="s">
        <v>102</v>
      </c>
      <c r="BD185" s="547" t="s">
        <v>102</v>
      </c>
      <c r="BE185" s="547" t="s">
        <v>102</v>
      </c>
      <c r="BF185" s="547" t="s">
        <v>102</v>
      </c>
      <c r="BG185" s="547" t="s">
        <v>102</v>
      </c>
      <c r="BH185" s="547" t="s">
        <v>102</v>
      </c>
      <c r="BI185" s="547" t="s">
        <v>102</v>
      </c>
      <c r="BJ185" s="547" t="s">
        <v>102</v>
      </c>
      <c r="BK185" s="547" t="s">
        <v>102</v>
      </c>
      <c r="BL185" s="547" t="s">
        <v>102</v>
      </c>
      <c r="BM185" s="547" t="s">
        <v>102</v>
      </c>
      <c r="BN185" s="547" t="s">
        <v>102</v>
      </c>
      <c r="BO185" s="547" t="s">
        <v>102</v>
      </c>
      <c r="BP185" s="547" t="s">
        <v>102</v>
      </c>
      <c r="BQ185" s="547" t="s">
        <v>102</v>
      </c>
      <c r="BR185" s="547" t="s">
        <v>102</v>
      </c>
      <c r="BS185" s="547" t="s">
        <v>102</v>
      </c>
      <c r="BT185" s="547" t="s">
        <v>102</v>
      </c>
      <c r="BU185" s="547" t="s">
        <v>102</v>
      </c>
      <c r="BV185" s="547" t="s">
        <v>102</v>
      </c>
      <c r="BW185" s="547" t="s">
        <v>102</v>
      </c>
      <c r="BX185" s="547" t="s">
        <v>102</v>
      </c>
      <c r="BY185" s="547" t="s">
        <v>102</v>
      </c>
      <c r="BZ185" s="547" t="s">
        <v>102</v>
      </c>
      <c r="CA185" s="547" t="s">
        <v>102</v>
      </c>
      <c r="CB185" s="547" t="s">
        <v>102</v>
      </c>
      <c r="CC185" s="547" t="s">
        <v>102</v>
      </c>
      <c r="CD185" s="547" t="s">
        <v>102</v>
      </c>
      <c r="CE185" s="547" t="s">
        <v>102</v>
      </c>
      <c r="CF185" s="547" t="s">
        <v>102</v>
      </c>
      <c r="CG185" s="547" t="s">
        <v>102</v>
      </c>
      <c r="CH185" s="547" t="s">
        <v>102</v>
      </c>
      <c r="CI185" s="547" t="s">
        <v>102</v>
      </c>
      <c r="CJ185" s="547" t="s">
        <v>102</v>
      </c>
      <c r="CK185" s="547" t="s">
        <v>102</v>
      </c>
      <c r="CL185" s="547" t="s">
        <v>102</v>
      </c>
      <c r="CM185" s="547" t="s">
        <v>102</v>
      </c>
      <c r="CN185" s="547" t="s">
        <v>102</v>
      </c>
      <c r="CO185" s="547" t="s">
        <v>102</v>
      </c>
      <c r="CP185" s="547" t="s">
        <v>102</v>
      </c>
      <c r="CQ185" s="547" t="s">
        <v>102</v>
      </c>
      <c r="CR185" s="547" t="s">
        <v>102</v>
      </c>
      <c r="CS185" s="547" t="s">
        <v>102</v>
      </c>
      <c r="CT185" s="547" t="s">
        <v>102</v>
      </c>
      <c r="CU185" s="547" t="s">
        <v>102</v>
      </c>
      <c r="CV185" s="547" t="s">
        <v>102</v>
      </c>
      <c r="CW185" s="547" t="s">
        <v>102</v>
      </c>
      <c r="CX185" s="547" t="s">
        <v>102</v>
      </c>
      <c r="CY185" s="547" t="s">
        <v>102</v>
      </c>
      <c r="CZ185" s="547" t="s">
        <v>102</v>
      </c>
      <c r="DA185" s="547" t="s">
        <v>102</v>
      </c>
      <c r="DB185" s="547" t="s">
        <v>102</v>
      </c>
      <c r="DC185" s="547" t="s">
        <v>102</v>
      </c>
      <c r="DD185" s="547" t="s">
        <v>102</v>
      </c>
      <c r="DE185" s="547" t="s">
        <v>102</v>
      </c>
      <c r="DF185" s="547" t="s">
        <v>102</v>
      </c>
      <c r="DG185" s="547" t="s">
        <v>102</v>
      </c>
      <c r="DH185" s="547" t="s">
        <v>102</v>
      </c>
      <c r="DI185" s="547" t="s">
        <v>102</v>
      </c>
      <c r="DJ185" s="547" t="s">
        <v>102</v>
      </c>
      <c r="DK185" s="547" t="s">
        <v>102</v>
      </c>
      <c r="DL185" s="547" t="s">
        <v>102</v>
      </c>
      <c r="DM185" s="547" t="s">
        <v>102</v>
      </c>
      <c r="DN185" s="547" t="s">
        <v>102</v>
      </c>
      <c r="DO185" s="547" t="s">
        <v>102</v>
      </c>
      <c r="DP185" s="547" t="s">
        <v>102</v>
      </c>
      <c r="DQ185" s="547" t="s">
        <v>102</v>
      </c>
      <c r="DR185" s="547" t="s">
        <v>102</v>
      </c>
      <c r="DS185" s="547" t="s">
        <v>102</v>
      </c>
      <c r="DT185" s="547" t="s">
        <v>102</v>
      </c>
      <c r="DU185" s="547" t="s">
        <v>102</v>
      </c>
      <c r="DV185" s="547" t="s">
        <v>102</v>
      </c>
      <c r="DW185" s="547" t="s">
        <v>102</v>
      </c>
      <c r="DX185" s="547" t="s">
        <v>102</v>
      </c>
      <c r="DY185" s="547" t="s">
        <v>102</v>
      </c>
      <c r="DZ185" s="547" t="s">
        <v>102</v>
      </c>
      <c r="EA185" s="547" t="s">
        <v>102</v>
      </c>
      <c r="EB185" s="547" t="s">
        <v>102</v>
      </c>
      <c r="EC185" s="547" t="s">
        <v>102</v>
      </c>
      <c r="ED185" s="547" t="s">
        <v>102</v>
      </c>
      <c r="EE185" s="547" t="s">
        <v>102</v>
      </c>
      <c r="EF185" s="547" t="s">
        <v>102</v>
      </c>
      <c r="EG185" s="547" t="s">
        <v>102</v>
      </c>
      <c r="EH185" s="547" t="s">
        <v>102</v>
      </c>
      <c r="EI185" s="547" t="s">
        <v>102</v>
      </c>
      <c r="EJ185" s="547" t="s">
        <v>102</v>
      </c>
      <c r="EK185" s="547" t="s">
        <v>102</v>
      </c>
      <c r="EL185" s="547" t="s">
        <v>102</v>
      </c>
      <c r="EM185" s="547" t="s">
        <v>102</v>
      </c>
      <c r="EN185" s="547" t="s">
        <v>102</v>
      </c>
      <c r="EO185" s="547" t="s">
        <v>102</v>
      </c>
      <c r="EP185" s="547" t="s">
        <v>102</v>
      </c>
      <c r="EQ185" s="547" t="s">
        <v>102</v>
      </c>
      <c r="ER185" s="547" t="s">
        <v>102</v>
      </c>
      <c r="ES185" s="547" t="s">
        <v>102</v>
      </c>
      <c r="ET185" s="547" t="s">
        <v>102</v>
      </c>
      <c r="EU185" s="547" t="s">
        <v>102</v>
      </c>
      <c r="EV185" s="547" t="s">
        <v>102</v>
      </c>
      <c r="EW185" s="547" t="s">
        <v>102</v>
      </c>
      <c r="EX185" s="547" t="s">
        <v>102</v>
      </c>
      <c r="EY185" s="547" t="s">
        <v>102</v>
      </c>
      <c r="EZ185" s="547" t="s">
        <v>102</v>
      </c>
      <c r="FA185" s="547" t="s">
        <v>102</v>
      </c>
      <c r="FB185" s="547" t="s">
        <v>102</v>
      </c>
      <c r="FC185" s="547" t="s">
        <v>102</v>
      </c>
      <c r="FD185" s="547" t="s">
        <v>102</v>
      </c>
      <c r="FE185" s="547" t="s">
        <v>102</v>
      </c>
      <c r="FF185" s="547" t="s">
        <v>102</v>
      </c>
      <c r="FG185" s="547" t="s">
        <v>102</v>
      </c>
      <c r="FH185" s="547" t="s">
        <v>102</v>
      </c>
      <c r="FI185" s="547" t="s">
        <v>102</v>
      </c>
      <c r="FJ185" s="547" t="s">
        <v>102</v>
      </c>
      <c r="FK185" s="547" t="s">
        <v>102</v>
      </c>
      <c r="FL185" s="547" t="s">
        <v>102</v>
      </c>
      <c r="FM185" s="547" t="s">
        <v>102</v>
      </c>
      <c r="FN185" s="547" t="s">
        <v>102</v>
      </c>
      <c r="FO185" s="547" t="s">
        <v>102</v>
      </c>
      <c r="FP185" s="547" t="s">
        <v>102</v>
      </c>
      <c r="FQ185" s="547" t="s">
        <v>102</v>
      </c>
      <c r="FR185" s="547" t="s">
        <v>102</v>
      </c>
      <c r="FS185" s="547" t="s">
        <v>102</v>
      </c>
      <c r="FT185" s="547" t="s">
        <v>102</v>
      </c>
      <c r="FU185" s="547" t="s">
        <v>102</v>
      </c>
      <c r="FV185" s="547" t="s">
        <v>102</v>
      </c>
    </row>
    <row r="186" spans="1:178" hidden="1" x14ac:dyDescent="0.15">
      <c r="A186" s="547">
        <v>3552217</v>
      </c>
      <c r="B186" s="547" t="s">
        <v>102</v>
      </c>
      <c r="C186" s="547" t="s">
        <v>102</v>
      </c>
      <c r="D186" s="547" t="s">
        <v>102</v>
      </c>
      <c r="E186" s="547" t="s">
        <v>102</v>
      </c>
      <c r="F186" s="547" t="s">
        <v>102</v>
      </c>
      <c r="G186" s="547" t="s">
        <v>102</v>
      </c>
      <c r="H186" s="547" t="s">
        <v>102</v>
      </c>
      <c r="I186" s="547" t="s">
        <v>102</v>
      </c>
      <c r="J186" s="547" t="s">
        <v>102</v>
      </c>
      <c r="K186" s="547" t="s">
        <v>102</v>
      </c>
      <c r="L186" s="547" t="s">
        <v>102</v>
      </c>
      <c r="M186" s="547" t="s">
        <v>102</v>
      </c>
      <c r="N186" s="547" t="s">
        <v>102</v>
      </c>
      <c r="O186" s="547" t="s">
        <v>102</v>
      </c>
      <c r="P186" s="547" t="s">
        <v>102</v>
      </c>
      <c r="Q186" s="547" t="s">
        <v>102</v>
      </c>
      <c r="R186" s="547" t="s">
        <v>102</v>
      </c>
      <c r="S186" s="547" t="s">
        <v>102</v>
      </c>
      <c r="T186" s="547" t="s">
        <v>102</v>
      </c>
      <c r="U186" s="547" t="s">
        <v>102</v>
      </c>
      <c r="V186" s="547" t="s">
        <v>102</v>
      </c>
      <c r="W186" s="547" t="s">
        <v>102</v>
      </c>
      <c r="X186" s="547" t="s">
        <v>102</v>
      </c>
      <c r="Y186" s="547" t="s">
        <v>102</v>
      </c>
      <c r="Z186" s="547" t="s">
        <v>102</v>
      </c>
      <c r="AA186" s="547" t="s">
        <v>102</v>
      </c>
      <c r="AB186" s="547" t="s">
        <v>102</v>
      </c>
      <c r="AC186" s="547" t="s">
        <v>102</v>
      </c>
      <c r="AD186" s="547" t="s">
        <v>102</v>
      </c>
      <c r="AE186" s="547" t="s">
        <v>102</v>
      </c>
      <c r="AF186" s="547" t="s">
        <v>102</v>
      </c>
      <c r="AG186" s="547" t="s">
        <v>102</v>
      </c>
      <c r="AH186" s="547" t="s">
        <v>102</v>
      </c>
      <c r="AI186" s="547" t="s">
        <v>102</v>
      </c>
      <c r="AJ186" s="547" t="s">
        <v>102</v>
      </c>
      <c r="AK186" s="547" t="s">
        <v>102</v>
      </c>
      <c r="AL186" s="547" t="s">
        <v>102</v>
      </c>
      <c r="AM186" s="547" t="s">
        <v>102</v>
      </c>
      <c r="AN186" s="547" t="s">
        <v>102</v>
      </c>
      <c r="AO186" s="547" t="s">
        <v>102</v>
      </c>
      <c r="AP186" s="547" t="s">
        <v>102</v>
      </c>
      <c r="AQ186" s="547" t="s">
        <v>102</v>
      </c>
      <c r="AR186" s="547" t="s">
        <v>102</v>
      </c>
      <c r="AS186" s="547" t="s">
        <v>102</v>
      </c>
      <c r="AT186" s="547" t="s">
        <v>102</v>
      </c>
      <c r="AU186" s="547" t="s">
        <v>102</v>
      </c>
      <c r="AV186" s="547" t="s">
        <v>102</v>
      </c>
      <c r="AW186" s="547" t="s">
        <v>102</v>
      </c>
      <c r="AX186" s="547" t="s">
        <v>102</v>
      </c>
      <c r="AY186" s="547" t="s">
        <v>102</v>
      </c>
      <c r="AZ186" s="547" t="s">
        <v>102</v>
      </c>
      <c r="BA186" s="547" t="s">
        <v>102</v>
      </c>
      <c r="BB186" s="547" t="s">
        <v>102</v>
      </c>
      <c r="BC186" s="547" t="s">
        <v>102</v>
      </c>
      <c r="BD186" s="547" t="s">
        <v>102</v>
      </c>
      <c r="BE186" s="547" t="s">
        <v>102</v>
      </c>
      <c r="BF186" s="547" t="s">
        <v>102</v>
      </c>
      <c r="BG186" s="547" t="s">
        <v>102</v>
      </c>
      <c r="BH186" s="547" t="s">
        <v>102</v>
      </c>
      <c r="BI186" s="547" t="s">
        <v>102</v>
      </c>
      <c r="BJ186" s="547" t="s">
        <v>102</v>
      </c>
      <c r="BK186" s="547" t="s">
        <v>102</v>
      </c>
      <c r="BL186" s="547" t="s">
        <v>102</v>
      </c>
      <c r="BM186" s="547" t="s">
        <v>102</v>
      </c>
      <c r="BN186" s="547" t="s">
        <v>102</v>
      </c>
      <c r="BO186" s="547" t="s">
        <v>102</v>
      </c>
      <c r="BP186" s="547" t="s">
        <v>102</v>
      </c>
      <c r="BQ186" s="547" t="s">
        <v>102</v>
      </c>
      <c r="BR186" s="547" t="s">
        <v>102</v>
      </c>
      <c r="BS186" s="547" t="s">
        <v>102</v>
      </c>
      <c r="BT186" s="547" t="s">
        <v>102</v>
      </c>
      <c r="BU186" s="547" t="s">
        <v>102</v>
      </c>
      <c r="BV186" s="547" t="s">
        <v>102</v>
      </c>
      <c r="BW186" s="547" t="s">
        <v>102</v>
      </c>
      <c r="BX186" s="547" t="s">
        <v>102</v>
      </c>
      <c r="BY186" s="547" t="s">
        <v>102</v>
      </c>
      <c r="BZ186" s="547" t="s">
        <v>102</v>
      </c>
      <c r="CA186" s="547" t="s">
        <v>102</v>
      </c>
      <c r="CB186" s="547" t="s">
        <v>102</v>
      </c>
      <c r="CC186" s="547" t="s">
        <v>102</v>
      </c>
      <c r="CD186" s="547" t="s">
        <v>102</v>
      </c>
      <c r="CE186" s="547" t="s">
        <v>102</v>
      </c>
      <c r="CF186" s="547" t="s">
        <v>102</v>
      </c>
      <c r="CG186" s="547" t="s">
        <v>102</v>
      </c>
      <c r="CH186" s="547" t="s">
        <v>102</v>
      </c>
      <c r="CI186" s="547" t="s">
        <v>102</v>
      </c>
      <c r="CJ186" s="547" t="s">
        <v>102</v>
      </c>
      <c r="CK186" s="547" t="s">
        <v>102</v>
      </c>
      <c r="CL186" s="547" t="s">
        <v>102</v>
      </c>
      <c r="CM186" s="547" t="s">
        <v>102</v>
      </c>
      <c r="CN186" s="547" t="s">
        <v>102</v>
      </c>
      <c r="CO186" s="547" t="s">
        <v>102</v>
      </c>
      <c r="CP186" s="547" t="s">
        <v>102</v>
      </c>
      <c r="CQ186" s="547" t="s">
        <v>102</v>
      </c>
      <c r="CR186" s="547" t="s">
        <v>102</v>
      </c>
      <c r="CS186" s="547" t="s">
        <v>102</v>
      </c>
      <c r="CT186" s="547" t="s">
        <v>102</v>
      </c>
      <c r="CU186" s="547" t="s">
        <v>102</v>
      </c>
      <c r="CV186" s="547" t="s">
        <v>102</v>
      </c>
      <c r="CW186" s="547" t="s">
        <v>102</v>
      </c>
      <c r="CX186" s="547" t="s">
        <v>102</v>
      </c>
      <c r="CY186" s="547" t="s">
        <v>102</v>
      </c>
      <c r="CZ186" s="547" t="s">
        <v>102</v>
      </c>
      <c r="DA186" s="547" t="s">
        <v>102</v>
      </c>
      <c r="DB186" s="547" t="s">
        <v>102</v>
      </c>
      <c r="DC186" s="547" t="s">
        <v>102</v>
      </c>
      <c r="DD186" s="547" t="s">
        <v>102</v>
      </c>
      <c r="DE186" s="547" t="s">
        <v>102</v>
      </c>
      <c r="DF186" s="547" t="s">
        <v>102</v>
      </c>
      <c r="DG186" s="547" t="s">
        <v>102</v>
      </c>
      <c r="DH186" s="547" t="s">
        <v>102</v>
      </c>
      <c r="DI186" s="547" t="s">
        <v>102</v>
      </c>
      <c r="DJ186" s="547" t="s">
        <v>102</v>
      </c>
      <c r="DK186" s="547" t="s">
        <v>102</v>
      </c>
      <c r="DL186" s="547" t="s">
        <v>102</v>
      </c>
      <c r="DM186" s="547" t="s">
        <v>102</v>
      </c>
      <c r="DN186" s="547" t="s">
        <v>102</v>
      </c>
      <c r="DO186" s="547" t="s">
        <v>102</v>
      </c>
      <c r="DP186" s="547" t="s">
        <v>102</v>
      </c>
      <c r="DQ186" s="547" t="s">
        <v>102</v>
      </c>
      <c r="DR186" s="547" t="s">
        <v>102</v>
      </c>
      <c r="DS186" s="547" t="s">
        <v>102</v>
      </c>
      <c r="DT186" s="547" t="s">
        <v>102</v>
      </c>
      <c r="DU186" s="547" t="s">
        <v>102</v>
      </c>
      <c r="DV186" s="547" t="s">
        <v>102</v>
      </c>
      <c r="DW186" s="547" t="s">
        <v>102</v>
      </c>
      <c r="DX186" s="547" t="s">
        <v>102</v>
      </c>
      <c r="DY186" s="547" t="s">
        <v>102</v>
      </c>
      <c r="DZ186" s="547" t="s">
        <v>102</v>
      </c>
      <c r="EA186" s="547" t="s">
        <v>102</v>
      </c>
      <c r="EB186" s="547" t="s">
        <v>102</v>
      </c>
      <c r="EC186" s="547" t="s">
        <v>102</v>
      </c>
      <c r="ED186" s="547" t="s">
        <v>102</v>
      </c>
      <c r="EE186" s="547" t="s">
        <v>102</v>
      </c>
      <c r="EF186" s="547" t="s">
        <v>102</v>
      </c>
      <c r="EG186" s="547" t="s">
        <v>102</v>
      </c>
      <c r="EH186" s="547" t="s">
        <v>102</v>
      </c>
      <c r="EI186" s="547" t="s">
        <v>102</v>
      </c>
      <c r="EJ186" s="547" t="s">
        <v>102</v>
      </c>
      <c r="EK186" s="547" t="s">
        <v>102</v>
      </c>
      <c r="EL186" s="547" t="s">
        <v>102</v>
      </c>
      <c r="EM186" s="547" t="s">
        <v>102</v>
      </c>
      <c r="EN186" s="547" t="s">
        <v>102</v>
      </c>
      <c r="EO186" s="547" t="s">
        <v>102</v>
      </c>
      <c r="EP186" s="547" t="s">
        <v>102</v>
      </c>
      <c r="EQ186" s="547" t="s">
        <v>102</v>
      </c>
      <c r="ER186" s="547" t="s">
        <v>102</v>
      </c>
      <c r="ES186" s="547" t="s">
        <v>102</v>
      </c>
      <c r="ET186" s="547" t="s">
        <v>102</v>
      </c>
      <c r="EU186" s="547" t="s">
        <v>102</v>
      </c>
      <c r="EV186" s="547" t="s">
        <v>102</v>
      </c>
      <c r="EW186" s="547" t="s">
        <v>102</v>
      </c>
      <c r="EX186" s="547" t="s">
        <v>102</v>
      </c>
      <c r="EY186" s="547" t="s">
        <v>102</v>
      </c>
      <c r="EZ186" s="547" t="s">
        <v>102</v>
      </c>
      <c r="FA186" s="547" t="s">
        <v>102</v>
      </c>
      <c r="FB186" s="547" t="s">
        <v>102</v>
      </c>
      <c r="FC186" s="547" t="s">
        <v>102</v>
      </c>
      <c r="FD186" s="547" t="s">
        <v>102</v>
      </c>
      <c r="FE186" s="547" t="s">
        <v>102</v>
      </c>
      <c r="FF186" s="547" t="s">
        <v>102</v>
      </c>
      <c r="FG186" s="547" t="s">
        <v>102</v>
      </c>
      <c r="FH186" s="547" t="s">
        <v>102</v>
      </c>
      <c r="FI186" s="547" t="s">
        <v>102</v>
      </c>
      <c r="FJ186" s="547" t="s">
        <v>102</v>
      </c>
      <c r="FK186" s="547" t="s">
        <v>102</v>
      </c>
      <c r="FL186" s="547" t="s">
        <v>102</v>
      </c>
      <c r="FM186" s="547" t="s">
        <v>102</v>
      </c>
      <c r="FN186" s="547" t="s">
        <v>102</v>
      </c>
      <c r="FO186" s="547" t="s">
        <v>102</v>
      </c>
      <c r="FP186" s="547" t="s">
        <v>102</v>
      </c>
      <c r="FQ186" s="547" t="s">
        <v>102</v>
      </c>
      <c r="FR186" s="547" t="s">
        <v>102</v>
      </c>
      <c r="FS186" s="547" t="s">
        <v>102</v>
      </c>
      <c r="FT186" s="547" t="s">
        <v>102</v>
      </c>
      <c r="FU186" s="547" t="s">
        <v>102</v>
      </c>
      <c r="FV186" s="547" t="s">
        <v>102</v>
      </c>
    </row>
    <row r="187" spans="1:178" hidden="1" x14ac:dyDescent="0.15">
      <c r="A187" s="547">
        <v>3564019</v>
      </c>
      <c r="B187" s="547" t="s">
        <v>102</v>
      </c>
      <c r="C187" s="547" t="s">
        <v>102</v>
      </c>
      <c r="D187" s="547" t="s">
        <v>102</v>
      </c>
      <c r="E187" s="547" t="s">
        <v>102</v>
      </c>
      <c r="F187" s="547" t="s">
        <v>102</v>
      </c>
      <c r="G187" s="547" t="s">
        <v>102</v>
      </c>
      <c r="H187" s="547" t="s">
        <v>102</v>
      </c>
      <c r="I187" s="547" t="s">
        <v>102</v>
      </c>
      <c r="J187" s="547" t="s">
        <v>102</v>
      </c>
      <c r="K187" s="547" t="s">
        <v>102</v>
      </c>
      <c r="L187" s="547" t="s">
        <v>102</v>
      </c>
      <c r="M187" s="547" t="s">
        <v>102</v>
      </c>
      <c r="N187" s="547" t="s">
        <v>102</v>
      </c>
      <c r="O187" s="547" t="s">
        <v>102</v>
      </c>
      <c r="P187" s="547" t="s">
        <v>102</v>
      </c>
      <c r="Q187" s="547" t="s">
        <v>102</v>
      </c>
      <c r="R187" s="547" t="s">
        <v>102</v>
      </c>
      <c r="S187" s="547" t="s">
        <v>102</v>
      </c>
      <c r="T187" s="547" t="s">
        <v>102</v>
      </c>
      <c r="U187" s="547" t="s">
        <v>102</v>
      </c>
      <c r="V187" s="547" t="s">
        <v>102</v>
      </c>
      <c r="W187" s="547" t="s">
        <v>102</v>
      </c>
      <c r="X187" s="547" t="s">
        <v>102</v>
      </c>
      <c r="Y187" s="547" t="s">
        <v>102</v>
      </c>
      <c r="Z187" s="547" t="s">
        <v>102</v>
      </c>
      <c r="AA187" s="547" t="s">
        <v>102</v>
      </c>
      <c r="AB187" s="547" t="s">
        <v>102</v>
      </c>
      <c r="AC187" s="547" t="s">
        <v>102</v>
      </c>
      <c r="AD187" s="547" t="s">
        <v>102</v>
      </c>
      <c r="AE187" s="547" t="s">
        <v>102</v>
      </c>
      <c r="AF187" s="547" t="s">
        <v>102</v>
      </c>
      <c r="AG187" s="547" t="s">
        <v>102</v>
      </c>
      <c r="AH187" s="547" t="s">
        <v>102</v>
      </c>
      <c r="AI187" s="547" t="s">
        <v>102</v>
      </c>
      <c r="AJ187" s="547" t="s">
        <v>102</v>
      </c>
      <c r="AK187" s="547" t="s">
        <v>102</v>
      </c>
      <c r="AL187" s="547" t="s">
        <v>102</v>
      </c>
      <c r="AM187" s="547" t="s">
        <v>102</v>
      </c>
      <c r="AN187" s="547" t="s">
        <v>102</v>
      </c>
      <c r="AO187" s="547" t="s">
        <v>102</v>
      </c>
      <c r="AP187" s="547" t="s">
        <v>102</v>
      </c>
      <c r="AQ187" s="547" t="s">
        <v>102</v>
      </c>
      <c r="AR187" s="547" t="s">
        <v>102</v>
      </c>
      <c r="AS187" s="547" t="s">
        <v>102</v>
      </c>
      <c r="AT187" s="547" t="s">
        <v>102</v>
      </c>
      <c r="AU187" s="547" t="s">
        <v>102</v>
      </c>
      <c r="AV187" s="547" t="s">
        <v>102</v>
      </c>
      <c r="AW187" s="547" t="s">
        <v>102</v>
      </c>
      <c r="AX187" s="547" t="s">
        <v>102</v>
      </c>
      <c r="AY187" s="547" t="s">
        <v>102</v>
      </c>
      <c r="AZ187" s="547" t="s">
        <v>102</v>
      </c>
      <c r="BA187" s="547" t="s">
        <v>102</v>
      </c>
      <c r="BB187" s="547" t="s">
        <v>102</v>
      </c>
      <c r="BC187" s="547" t="s">
        <v>102</v>
      </c>
      <c r="BD187" s="547" t="s">
        <v>102</v>
      </c>
      <c r="BE187" s="547" t="s">
        <v>102</v>
      </c>
      <c r="BF187" s="547" t="s">
        <v>102</v>
      </c>
      <c r="BG187" s="547" t="s">
        <v>102</v>
      </c>
      <c r="BH187" s="547" t="s">
        <v>102</v>
      </c>
      <c r="BI187" s="547" t="s">
        <v>102</v>
      </c>
      <c r="BJ187" s="547" t="s">
        <v>102</v>
      </c>
      <c r="BK187" s="547" t="s">
        <v>102</v>
      </c>
      <c r="BL187" s="547" t="s">
        <v>102</v>
      </c>
      <c r="BM187" s="547" t="s">
        <v>102</v>
      </c>
      <c r="BN187" s="547" t="s">
        <v>102</v>
      </c>
      <c r="BO187" s="547" t="s">
        <v>102</v>
      </c>
      <c r="BP187" s="547" t="s">
        <v>102</v>
      </c>
      <c r="BQ187" s="547" t="s">
        <v>102</v>
      </c>
      <c r="BR187" s="547" t="s">
        <v>102</v>
      </c>
      <c r="BS187" s="547" t="s">
        <v>102</v>
      </c>
      <c r="BT187" s="547" t="s">
        <v>102</v>
      </c>
      <c r="BU187" s="547" t="s">
        <v>102</v>
      </c>
      <c r="BV187" s="547" t="s">
        <v>102</v>
      </c>
      <c r="BW187" s="547" t="s">
        <v>102</v>
      </c>
      <c r="BX187" s="547" t="s">
        <v>102</v>
      </c>
      <c r="BY187" s="547" t="s">
        <v>102</v>
      </c>
      <c r="BZ187" s="547" t="s">
        <v>102</v>
      </c>
      <c r="CA187" s="547" t="s">
        <v>102</v>
      </c>
      <c r="CB187" s="547" t="s">
        <v>102</v>
      </c>
      <c r="CC187" s="547" t="s">
        <v>102</v>
      </c>
      <c r="CD187" s="547" t="s">
        <v>102</v>
      </c>
      <c r="CE187" s="547" t="s">
        <v>102</v>
      </c>
      <c r="CF187" s="547" t="s">
        <v>102</v>
      </c>
      <c r="CG187" s="547" t="s">
        <v>102</v>
      </c>
      <c r="CH187" s="547" t="s">
        <v>102</v>
      </c>
      <c r="CI187" s="547" t="s">
        <v>102</v>
      </c>
      <c r="CJ187" s="547" t="s">
        <v>102</v>
      </c>
      <c r="CK187" s="547" t="s">
        <v>102</v>
      </c>
      <c r="CL187" s="547" t="s">
        <v>102</v>
      </c>
      <c r="CM187" s="547" t="s">
        <v>102</v>
      </c>
      <c r="CN187" s="547" t="s">
        <v>102</v>
      </c>
      <c r="CO187" s="547" t="s">
        <v>102</v>
      </c>
      <c r="CP187" s="547" t="s">
        <v>102</v>
      </c>
      <c r="CQ187" s="547" t="s">
        <v>102</v>
      </c>
      <c r="CR187" s="547" t="s">
        <v>102</v>
      </c>
      <c r="CS187" s="547" t="s">
        <v>102</v>
      </c>
      <c r="CT187" s="547" t="s">
        <v>102</v>
      </c>
      <c r="CU187" s="547" t="s">
        <v>102</v>
      </c>
      <c r="CV187" s="547" t="s">
        <v>102</v>
      </c>
      <c r="CW187" s="547" t="s">
        <v>102</v>
      </c>
      <c r="CX187" s="547" t="s">
        <v>102</v>
      </c>
      <c r="CY187" s="547" t="s">
        <v>102</v>
      </c>
      <c r="CZ187" s="547" t="s">
        <v>102</v>
      </c>
      <c r="DA187" s="547" t="s">
        <v>102</v>
      </c>
      <c r="DB187" s="547" t="s">
        <v>102</v>
      </c>
      <c r="DC187" s="547" t="s">
        <v>102</v>
      </c>
      <c r="DD187" s="547" t="s">
        <v>102</v>
      </c>
      <c r="DE187" s="547" t="s">
        <v>102</v>
      </c>
      <c r="DF187" s="547" t="s">
        <v>102</v>
      </c>
      <c r="DG187" s="547" t="s">
        <v>102</v>
      </c>
      <c r="DH187" s="547" t="s">
        <v>102</v>
      </c>
      <c r="DI187" s="547" t="s">
        <v>102</v>
      </c>
      <c r="DJ187" s="547" t="s">
        <v>102</v>
      </c>
      <c r="DK187" s="547" t="s">
        <v>102</v>
      </c>
      <c r="DL187" s="547" t="s">
        <v>102</v>
      </c>
      <c r="DM187" s="547" t="s">
        <v>102</v>
      </c>
      <c r="DN187" s="547" t="s">
        <v>102</v>
      </c>
      <c r="DO187" s="547" t="s">
        <v>102</v>
      </c>
      <c r="DP187" s="547" t="s">
        <v>102</v>
      </c>
      <c r="DQ187" s="547" t="s">
        <v>102</v>
      </c>
      <c r="DR187" s="547" t="s">
        <v>102</v>
      </c>
      <c r="DS187" s="547" t="s">
        <v>102</v>
      </c>
      <c r="DT187" s="547" t="s">
        <v>102</v>
      </c>
      <c r="DU187" s="547" t="s">
        <v>102</v>
      </c>
      <c r="DV187" s="547" t="s">
        <v>102</v>
      </c>
      <c r="DW187" s="547" t="s">
        <v>102</v>
      </c>
      <c r="DX187" s="547" t="s">
        <v>102</v>
      </c>
      <c r="DY187" s="547" t="s">
        <v>102</v>
      </c>
      <c r="DZ187" s="547" t="s">
        <v>102</v>
      </c>
      <c r="EA187" s="547" t="s">
        <v>102</v>
      </c>
      <c r="EB187" s="547" t="s">
        <v>102</v>
      </c>
      <c r="EC187" s="547" t="s">
        <v>102</v>
      </c>
      <c r="ED187" s="547" t="s">
        <v>102</v>
      </c>
      <c r="EE187" s="547" t="s">
        <v>102</v>
      </c>
      <c r="EF187" s="547" t="s">
        <v>102</v>
      </c>
      <c r="EG187" s="547" t="s">
        <v>102</v>
      </c>
      <c r="EH187" s="547" t="s">
        <v>102</v>
      </c>
      <c r="EI187" s="547" t="s">
        <v>102</v>
      </c>
      <c r="EJ187" s="547" t="s">
        <v>102</v>
      </c>
      <c r="EK187" s="547" t="s">
        <v>102</v>
      </c>
      <c r="EL187" s="547" t="s">
        <v>102</v>
      </c>
      <c r="EM187" s="547" t="s">
        <v>102</v>
      </c>
      <c r="EN187" s="547" t="s">
        <v>102</v>
      </c>
      <c r="EO187" s="547" t="s">
        <v>102</v>
      </c>
      <c r="EP187" s="547" t="s">
        <v>102</v>
      </c>
      <c r="EQ187" s="547" t="s">
        <v>102</v>
      </c>
      <c r="ER187" s="547" t="s">
        <v>102</v>
      </c>
      <c r="ES187" s="547" t="s">
        <v>102</v>
      </c>
      <c r="ET187" s="547" t="s">
        <v>102</v>
      </c>
      <c r="EU187" s="547" t="s">
        <v>102</v>
      </c>
      <c r="EV187" s="547" t="s">
        <v>102</v>
      </c>
      <c r="EW187" s="547" t="s">
        <v>102</v>
      </c>
      <c r="EX187" s="547" t="s">
        <v>102</v>
      </c>
      <c r="EY187" s="547" t="s">
        <v>102</v>
      </c>
      <c r="EZ187" s="547" t="s">
        <v>102</v>
      </c>
      <c r="FA187" s="547" t="s">
        <v>102</v>
      </c>
      <c r="FB187" s="547" t="s">
        <v>102</v>
      </c>
      <c r="FC187" s="547" t="s">
        <v>102</v>
      </c>
      <c r="FD187" s="547" t="s">
        <v>102</v>
      </c>
      <c r="FE187" s="547" t="s">
        <v>102</v>
      </c>
      <c r="FF187" s="547" t="s">
        <v>102</v>
      </c>
      <c r="FG187" s="547" t="s">
        <v>102</v>
      </c>
      <c r="FH187" s="547" t="s">
        <v>102</v>
      </c>
      <c r="FI187" s="547" t="s">
        <v>102</v>
      </c>
      <c r="FJ187" s="547" t="s">
        <v>102</v>
      </c>
      <c r="FK187" s="547" t="s">
        <v>102</v>
      </c>
      <c r="FL187" s="547" t="s">
        <v>102</v>
      </c>
      <c r="FM187" s="547" t="s">
        <v>102</v>
      </c>
      <c r="FN187" s="547" t="s">
        <v>102</v>
      </c>
      <c r="FO187" s="547" t="s">
        <v>102</v>
      </c>
      <c r="FP187" s="547" t="s">
        <v>102</v>
      </c>
      <c r="FQ187" s="547" t="s">
        <v>102</v>
      </c>
      <c r="FR187" s="547" t="s">
        <v>102</v>
      </c>
      <c r="FS187" s="547" t="s">
        <v>102</v>
      </c>
      <c r="FT187" s="547" t="s">
        <v>102</v>
      </c>
      <c r="FU187" s="547" t="s">
        <v>102</v>
      </c>
      <c r="FV187" s="547" t="s">
        <v>102</v>
      </c>
    </row>
    <row r="188" spans="1:178" hidden="1" x14ac:dyDescent="0.15">
      <c r="A188" s="547">
        <v>3583037</v>
      </c>
      <c r="B188" s="547" t="s">
        <v>102</v>
      </c>
      <c r="C188" s="547" t="s">
        <v>102</v>
      </c>
      <c r="D188" s="547" t="s">
        <v>102</v>
      </c>
      <c r="E188" s="547" t="s">
        <v>102</v>
      </c>
      <c r="F188" s="547" t="s">
        <v>102</v>
      </c>
      <c r="G188" s="547" t="s">
        <v>102</v>
      </c>
      <c r="H188" s="547" t="s">
        <v>102</v>
      </c>
      <c r="I188" s="547" t="s">
        <v>102</v>
      </c>
      <c r="J188" s="547" t="s">
        <v>102</v>
      </c>
      <c r="K188" s="547" t="s">
        <v>102</v>
      </c>
      <c r="L188" s="547" t="s">
        <v>102</v>
      </c>
      <c r="M188" s="547" t="s">
        <v>102</v>
      </c>
      <c r="N188" s="547" t="s">
        <v>102</v>
      </c>
      <c r="O188" s="547" t="s">
        <v>102</v>
      </c>
      <c r="P188" s="547" t="s">
        <v>102</v>
      </c>
      <c r="Q188" s="547" t="s">
        <v>102</v>
      </c>
      <c r="R188" s="547" t="s">
        <v>102</v>
      </c>
      <c r="S188" s="547" t="s">
        <v>102</v>
      </c>
      <c r="T188" s="547" t="s">
        <v>102</v>
      </c>
      <c r="U188" s="547" t="s">
        <v>102</v>
      </c>
      <c r="V188" s="547" t="s">
        <v>102</v>
      </c>
      <c r="W188" s="547" t="s">
        <v>102</v>
      </c>
      <c r="X188" s="547" t="s">
        <v>102</v>
      </c>
      <c r="Y188" s="547" t="s">
        <v>102</v>
      </c>
      <c r="Z188" s="547" t="s">
        <v>102</v>
      </c>
      <c r="AA188" s="547" t="s">
        <v>102</v>
      </c>
      <c r="AB188" s="547" t="s">
        <v>102</v>
      </c>
      <c r="AC188" s="547" t="s">
        <v>102</v>
      </c>
      <c r="AD188" s="547" t="s">
        <v>102</v>
      </c>
      <c r="AE188" s="547" t="s">
        <v>102</v>
      </c>
      <c r="AF188" s="547" t="s">
        <v>102</v>
      </c>
      <c r="AG188" s="547" t="s">
        <v>102</v>
      </c>
      <c r="AH188" s="547" t="s">
        <v>102</v>
      </c>
      <c r="AI188" s="547" t="s">
        <v>102</v>
      </c>
      <c r="AJ188" s="547" t="s">
        <v>102</v>
      </c>
      <c r="AK188" s="547" t="s">
        <v>102</v>
      </c>
      <c r="AL188" s="547" t="s">
        <v>102</v>
      </c>
      <c r="AM188" s="547" t="s">
        <v>102</v>
      </c>
      <c r="AN188" s="547" t="s">
        <v>102</v>
      </c>
      <c r="AO188" s="547" t="s">
        <v>102</v>
      </c>
      <c r="AP188" s="547" t="s">
        <v>102</v>
      </c>
      <c r="AQ188" s="547" t="s">
        <v>102</v>
      </c>
      <c r="AR188" s="547" t="s">
        <v>102</v>
      </c>
      <c r="AS188" s="547" t="s">
        <v>102</v>
      </c>
      <c r="AT188" s="547" t="s">
        <v>102</v>
      </c>
      <c r="AU188" s="547" t="s">
        <v>102</v>
      </c>
      <c r="AV188" s="547" t="s">
        <v>102</v>
      </c>
      <c r="AW188" s="547" t="s">
        <v>102</v>
      </c>
      <c r="AX188" s="547" t="s">
        <v>102</v>
      </c>
      <c r="AY188" s="547" t="s">
        <v>102</v>
      </c>
      <c r="AZ188" s="547" t="s">
        <v>102</v>
      </c>
      <c r="BA188" s="547" t="s">
        <v>102</v>
      </c>
      <c r="BB188" s="547" t="s">
        <v>102</v>
      </c>
      <c r="BC188" s="547" t="s">
        <v>102</v>
      </c>
      <c r="BD188" s="547" t="s">
        <v>102</v>
      </c>
      <c r="BE188" s="547" t="s">
        <v>102</v>
      </c>
      <c r="BF188" s="547" t="s">
        <v>102</v>
      </c>
      <c r="BG188" s="547" t="s">
        <v>102</v>
      </c>
      <c r="BH188" s="547" t="s">
        <v>102</v>
      </c>
      <c r="BI188" s="547" t="s">
        <v>102</v>
      </c>
      <c r="BJ188" s="547" t="s">
        <v>102</v>
      </c>
      <c r="BK188" s="547" t="s">
        <v>102</v>
      </c>
      <c r="BL188" s="547" t="s">
        <v>102</v>
      </c>
      <c r="BM188" s="547" t="s">
        <v>102</v>
      </c>
      <c r="BN188" s="547" t="s">
        <v>102</v>
      </c>
      <c r="BO188" s="547" t="s">
        <v>102</v>
      </c>
      <c r="BP188" s="547" t="s">
        <v>102</v>
      </c>
      <c r="BQ188" s="547" t="s">
        <v>102</v>
      </c>
      <c r="BR188" s="547" t="s">
        <v>102</v>
      </c>
      <c r="BS188" s="547" t="s">
        <v>102</v>
      </c>
      <c r="BT188" s="547" t="s">
        <v>102</v>
      </c>
      <c r="BU188" s="547" t="s">
        <v>102</v>
      </c>
      <c r="BV188" s="547" t="s">
        <v>102</v>
      </c>
      <c r="BW188" s="547" t="s">
        <v>102</v>
      </c>
      <c r="BX188" s="547" t="s">
        <v>102</v>
      </c>
      <c r="BY188" s="547" t="s">
        <v>102</v>
      </c>
      <c r="BZ188" s="547" t="s">
        <v>102</v>
      </c>
      <c r="CA188" s="547" t="s">
        <v>102</v>
      </c>
      <c r="CB188" s="547" t="s">
        <v>102</v>
      </c>
      <c r="CC188" s="547" t="s">
        <v>102</v>
      </c>
      <c r="CD188" s="547" t="s">
        <v>102</v>
      </c>
      <c r="CE188" s="547" t="s">
        <v>102</v>
      </c>
      <c r="CF188" s="547" t="s">
        <v>102</v>
      </c>
      <c r="CG188" s="547" t="s">
        <v>102</v>
      </c>
      <c r="CH188" s="547" t="s">
        <v>102</v>
      </c>
      <c r="CI188" s="547" t="s">
        <v>102</v>
      </c>
      <c r="CJ188" s="547" t="s">
        <v>102</v>
      </c>
      <c r="CK188" s="547" t="s">
        <v>102</v>
      </c>
      <c r="CL188" s="547" t="s">
        <v>102</v>
      </c>
      <c r="CM188" s="547" t="s">
        <v>102</v>
      </c>
      <c r="CN188" s="547" t="s">
        <v>102</v>
      </c>
      <c r="CO188" s="547" t="s">
        <v>102</v>
      </c>
      <c r="CP188" s="547" t="s">
        <v>102</v>
      </c>
      <c r="CQ188" s="547" t="s">
        <v>102</v>
      </c>
      <c r="CR188" s="547" t="s">
        <v>102</v>
      </c>
      <c r="CS188" s="547" t="s">
        <v>102</v>
      </c>
      <c r="CT188" s="547" t="s">
        <v>102</v>
      </c>
      <c r="CU188" s="547" t="s">
        <v>102</v>
      </c>
      <c r="CV188" s="547" t="s">
        <v>102</v>
      </c>
      <c r="CW188" s="547" t="s">
        <v>102</v>
      </c>
      <c r="CX188" s="547" t="s">
        <v>102</v>
      </c>
      <c r="CY188" s="547" t="s">
        <v>102</v>
      </c>
      <c r="CZ188" s="547" t="s">
        <v>102</v>
      </c>
      <c r="DA188" s="547" t="s">
        <v>102</v>
      </c>
      <c r="DB188" s="547" t="s">
        <v>102</v>
      </c>
      <c r="DC188" s="547" t="s">
        <v>102</v>
      </c>
      <c r="DD188" s="547" t="s">
        <v>102</v>
      </c>
      <c r="DE188" s="547" t="s">
        <v>102</v>
      </c>
      <c r="DF188" s="547" t="s">
        <v>102</v>
      </c>
      <c r="DG188" s="547" t="s">
        <v>102</v>
      </c>
      <c r="DH188" s="547" t="s">
        <v>102</v>
      </c>
      <c r="DI188" s="547" t="s">
        <v>102</v>
      </c>
      <c r="DJ188" s="547" t="s">
        <v>102</v>
      </c>
      <c r="DK188" s="547" t="s">
        <v>102</v>
      </c>
      <c r="DL188" s="547" t="s">
        <v>102</v>
      </c>
      <c r="DM188" s="547" t="s">
        <v>102</v>
      </c>
      <c r="DN188" s="547" t="s">
        <v>102</v>
      </c>
      <c r="DO188" s="547" t="s">
        <v>102</v>
      </c>
      <c r="DP188" s="547" t="s">
        <v>102</v>
      </c>
      <c r="DQ188" s="547" t="s">
        <v>102</v>
      </c>
      <c r="DR188" s="547" t="s">
        <v>102</v>
      </c>
      <c r="DS188" s="547" t="s">
        <v>102</v>
      </c>
      <c r="DT188" s="547" t="s">
        <v>102</v>
      </c>
      <c r="DU188" s="547" t="s">
        <v>102</v>
      </c>
      <c r="DV188" s="547" t="s">
        <v>102</v>
      </c>
      <c r="DW188" s="547" t="s">
        <v>102</v>
      </c>
      <c r="DX188" s="547" t="s">
        <v>102</v>
      </c>
      <c r="DY188" s="547" t="s">
        <v>102</v>
      </c>
      <c r="DZ188" s="547" t="s">
        <v>102</v>
      </c>
      <c r="EA188" s="547" t="s">
        <v>102</v>
      </c>
      <c r="EB188" s="547" t="s">
        <v>102</v>
      </c>
      <c r="EC188" s="547" t="s">
        <v>102</v>
      </c>
      <c r="ED188" s="547" t="s">
        <v>102</v>
      </c>
      <c r="EE188" s="547" t="s">
        <v>102</v>
      </c>
      <c r="EF188" s="547" t="s">
        <v>102</v>
      </c>
      <c r="EG188" s="547" t="s">
        <v>102</v>
      </c>
      <c r="EH188" s="547" t="s">
        <v>102</v>
      </c>
      <c r="EI188" s="547" t="s">
        <v>102</v>
      </c>
      <c r="EJ188" s="547" t="s">
        <v>102</v>
      </c>
      <c r="EK188" s="547" t="s">
        <v>102</v>
      </c>
      <c r="EL188" s="547" t="s">
        <v>102</v>
      </c>
      <c r="EM188" s="547" t="s">
        <v>102</v>
      </c>
      <c r="EN188" s="547" t="s">
        <v>102</v>
      </c>
      <c r="EO188" s="547" t="s">
        <v>102</v>
      </c>
      <c r="EP188" s="547" t="s">
        <v>102</v>
      </c>
      <c r="EQ188" s="547" t="s">
        <v>102</v>
      </c>
      <c r="ER188" s="547" t="s">
        <v>102</v>
      </c>
      <c r="ES188" s="547" t="s">
        <v>102</v>
      </c>
      <c r="ET188" s="547" t="s">
        <v>102</v>
      </c>
      <c r="EU188" s="547" t="s">
        <v>102</v>
      </c>
      <c r="EV188" s="547" t="s">
        <v>102</v>
      </c>
      <c r="EW188" s="547" t="s">
        <v>102</v>
      </c>
      <c r="EX188" s="547" t="s">
        <v>102</v>
      </c>
      <c r="EY188" s="547" t="s">
        <v>102</v>
      </c>
      <c r="EZ188" s="547" t="s">
        <v>102</v>
      </c>
      <c r="FA188" s="547" t="s">
        <v>102</v>
      </c>
      <c r="FB188" s="547" t="s">
        <v>102</v>
      </c>
      <c r="FC188" s="547" t="s">
        <v>102</v>
      </c>
      <c r="FD188" s="547" t="s">
        <v>102</v>
      </c>
      <c r="FE188" s="547" t="s">
        <v>102</v>
      </c>
      <c r="FF188" s="547" t="s">
        <v>102</v>
      </c>
      <c r="FG188" s="547" t="s">
        <v>102</v>
      </c>
      <c r="FH188" s="547" t="s">
        <v>102</v>
      </c>
      <c r="FI188" s="547" t="s">
        <v>102</v>
      </c>
      <c r="FJ188" s="547" t="s">
        <v>102</v>
      </c>
      <c r="FK188" s="547" t="s">
        <v>102</v>
      </c>
      <c r="FL188" s="547" t="s">
        <v>102</v>
      </c>
      <c r="FM188" s="547" t="s">
        <v>102</v>
      </c>
      <c r="FN188" s="547" t="s">
        <v>102</v>
      </c>
      <c r="FO188" s="547" t="s">
        <v>102</v>
      </c>
      <c r="FP188" s="547" t="s">
        <v>102</v>
      </c>
      <c r="FQ188" s="547" t="s">
        <v>102</v>
      </c>
      <c r="FR188" s="547" t="s">
        <v>102</v>
      </c>
      <c r="FS188" s="547" t="s">
        <v>102</v>
      </c>
      <c r="FT188" s="547" t="s">
        <v>102</v>
      </c>
      <c r="FU188" s="547" t="s">
        <v>102</v>
      </c>
      <c r="FV188" s="547" t="s">
        <v>102</v>
      </c>
    </row>
    <row r="189" spans="1:178" hidden="1" x14ac:dyDescent="0.15">
      <c r="A189" s="547">
        <v>3527721</v>
      </c>
      <c r="B189" s="547" t="s">
        <v>941</v>
      </c>
      <c r="C189" s="547" t="s">
        <v>22191</v>
      </c>
      <c r="D189" s="547" t="s">
        <v>102</v>
      </c>
      <c r="E189" s="547" t="s">
        <v>22192</v>
      </c>
      <c r="F189" s="547" t="s">
        <v>22193</v>
      </c>
      <c r="G189" s="547" t="s">
        <v>22194</v>
      </c>
      <c r="H189" s="547" t="s">
        <v>102</v>
      </c>
      <c r="I189" s="547" t="s">
        <v>22195</v>
      </c>
      <c r="J189" s="547" t="s">
        <v>102</v>
      </c>
      <c r="K189" s="547" t="s">
        <v>22196</v>
      </c>
      <c r="L189" s="547" t="s">
        <v>102</v>
      </c>
      <c r="M189" s="547" t="s">
        <v>22197</v>
      </c>
      <c r="N189" s="547" t="s">
        <v>22198</v>
      </c>
      <c r="O189" s="547">
        <v>0</v>
      </c>
      <c r="P189" s="547">
        <v>0</v>
      </c>
      <c r="Q189" s="547">
        <v>0</v>
      </c>
      <c r="R189" s="547">
        <v>0</v>
      </c>
      <c r="S189" s="547">
        <v>0</v>
      </c>
      <c r="T189" s="547">
        <v>0</v>
      </c>
      <c r="U189" s="547">
        <v>0</v>
      </c>
      <c r="V189" s="547">
        <v>0</v>
      </c>
      <c r="W189" s="547">
        <v>0</v>
      </c>
      <c r="X189" s="547">
        <v>0</v>
      </c>
      <c r="Y189" s="547">
        <v>0</v>
      </c>
      <c r="Z189" s="547">
        <v>0</v>
      </c>
      <c r="AA189" s="547">
        <v>0</v>
      </c>
      <c r="AB189" s="547">
        <v>0</v>
      </c>
      <c r="AC189" s="547">
        <v>0</v>
      </c>
      <c r="AD189" s="547">
        <v>0</v>
      </c>
      <c r="AE189" s="547">
        <v>0</v>
      </c>
      <c r="AF189" s="547">
        <v>0</v>
      </c>
      <c r="AG189" s="547">
        <v>0</v>
      </c>
      <c r="AH189" s="547">
        <v>0</v>
      </c>
      <c r="AI189" s="547">
        <v>0</v>
      </c>
      <c r="AJ189" s="547">
        <v>0</v>
      </c>
      <c r="AK189" s="547">
        <v>0</v>
      </c>
      <c r="AL189" s="547">
        <v>0</v>
      </c>
      <c r="AM189" s="547">
        <v>0</v>
      </c>
      <c r="AN189" s="547">
        <v>0</v>
      </c>
      <c r="AO189" s="547">
        <v>0</v>
      </c>
      <c r="AP189" s="547">
        <v>0</v>
      </c>
      <c r="AQ189" s="547">
        <v>0</v>
      </c>
      <c r="AR189" s="547">
        <v>0</v>
      </c>
      <c r="AS189" s="547">
        <v>0</v>
      </c>
      <c r="AT189" s="547">
        <v>0</v>
      </c>
      <c r="AU189" s="547">
        <v>0</v>
      </c>
      <c r="AV189" s="547">
        <v>0</v>
      </c>
      <c r="AW189" s="547">
        <v>0</v>
      </c>
      <c r="AX189" s="547">
        <v>0</v>
      </c>
      <c r="AY189" s="547">
        <v>0</v>
      </c>
      <c r="AZ189" s="547">
        <v>0</v>
      </c>
      <c r="BA189" s="547">
        <v>0</v>
      </c>
      <c r="BB189" s="547">
        <v>0</v>
      </c>
      <c r="BC189" s="547">
        <v>0</v>
      </c>
      <c r="BD189" s="547">
        <v>0</v>
      </c>
      <c r="BE189" s="547">
        <v>0</v>
      </c>
      <c r="BF189" s="547">
        <v>0</v>
      </c>
      <c r="BG189" s="547">
        <v>0</v>
      </c>
      <c r="BH189" s="547">
        <v>0</v>
      </c>
      <c r="BI189" s="547">
        <v>0</v>
      </c>
      <c r="BJ189" s="547">
        <v>0</v>
      </c>
      <c r="BK189" s="547">
        <v>0</v>
      </c>
      <c r="BL189" s="547">
        <v>0</v>
      </c>
      <c r="BM189" s="547">
        <v>0</v>
      </c>
      <c r="BN189" s="547">
        <v>0</v>
      </c>
      <c r="BO189" s="547">
        <v>0</v>
      </c>
      <c r="BP189" s="547">
        <v>0</v>
      </c>
      <c r="BQ189" s="547">
        <v>0</v>
      </c>
      <c r="BR189" s="547">
        <v>0</v>
      </c>
      <c r="BS189" s="547">
        <v>0</v>
      </c>
      <c r="BT189" s="547">
        <v>0</v>
      </c>
      <c r="BU189" s="547">
        <v>0</v>
      </c>
      <c r="BV189" s="547">
        <v>0</v>
      </c>
      <c r="BW189" s="547">
        <v>0</v>
      </c>
      <c r="BX189" s="547">
        <v>0</v>
      </c>
      <c r="BY189" s="547">
        <v>0</v>
      </c>
      <c r="BZ189" s="547">
        <v>0</v>
      </c>
      <c r="CA189" s="547">
        <v>0</v>
      </c>
      <c r="CB189" s="547">
        <v>0</v>
      </c>
      <c r="CC189" s="547">
        <v>0</v>
      </c>
      <c r="CD189" s="547">
        <v>0</v>
      </c>
      <c r="CE189" s="547">
        <v>0</v>
      </c>
      <c r="CF189" s="547">
        <v>0</v>
      </c>
      <c r="CG189" s="547">
        <v>0</v>
      </c>
      <c r="CH189" s="547">
        <v>0</v>
      </c>
      <c r="CI189" s="547">
        <v>0</v>
      </c>
      <c r="CJ189" s="547">
        <v>0</v>
      </c>
      <c r="CK189" s="547">
        <v>0</v>
      </c>
      <c r="CL189" s="547">
        <v>0</v>
      </c>
      <c r="CM189" s="547">
        <v>0</v>
      </c>
      <c r="CN189" s="547">
        <v>0</v>
      </c>
      <c r="CO189" s="547">
        <v>0</v>
      </c>
      <c r="CP189" s="547">
        <v>0</v>
      </c>
      <c r="CQ189" s="547">
        <v>0</v>
      </c>
      <c r="CR189" s="547">
        <v>0</v>
      </c>
      <c r="CS189" s="547">
        <v>0</v>
      </c>
      <c r="CT189" s="547">
        <v>0</v>
      </c>
      <c r="CU189" s="547">
        <v>0</v>
      </c>
      <c r="CV189" s="547">
        <v>0</v>
      </c>
      <c r="CW189" s="547">
        <v>0</v>
      </c>
      <c r="CX189" s="547">
        <v>0</v>
      </c>
      <c r="CY189" s="547">
        <v>0</v>
      </c>
      <c r="CZ189" s="547">
        <v>0</v>
      </c>
      <c r="DA189" s="547">
        <v>0</v>
      </c>
      <c r="DB189" s="547">
        <v>0</v>
      </c>
      <c r="DC189" s="547">
        <v>0</v>
      </c>
      <c r="DD189" s="547">
        <v>0</v>
      </c>
      <c r="DE189" s="547">
        <v>0</v>
      </c>
      <c r="DF189" s="547">
        <v>0</v>
      </c>
      <c r="DG189" s="547">
        <v>0</v>
      </c>
      <c r="DH189" s="547">
        <v>0</v>
      </c>
      <c r="DI189" s="547">
        <v>0</v>
      </c>
      <c r="DJ189" s="547">
        <v>0</v>
      </c>
      <c r="DK189" s="547">
        <v>0</v>
      </c>
      <c r="DL189" s="547">
        <v>0</v>
      </c>
      <c r="DM189" s="547">
        <v>0</v>
      </c>
      <c r="DN189" s="547">
        <v>0</v>
      </c>
      <c r="DO189" s="547">
        <v>0</v>
      </c>
      <c r="DP189" s="547">
        <v>0</v>
      </c>
      <c r="DQ189" s="547">
        <v>0</v>
      </c>
      <c r="DR189" s="547">
        <v>0</v>
      </c>
      <c r="DS189" s="547">
        <v>0</v>
      </c>
      <c r="DT189" s="547">
        <v>0</v>
      </c>
      <c r="DU189" s="547">
        <v>0</v>
      </c>
      <c r="DV189" s="547">
        <v>0</v>
      </c>
      <c r="DW189" s="547">
        <v>0</v>
      </c>
      <c r="DX189" s="547">
        <v>0</v>
      </c>
      <c r="DY189" s="547">
        <v>0</v>
      </c>
      <c r="DZ189" s="547">
        <v>0</v>
      </c>
      <c r="EA189" s="547">
        <v>0</v>
      </c>
      <c r="EB189" s="547">
        <v>0</v>
      </c>
      <c r="EC189" s="547">
        <v>0</v>
      </c>
      <c r="ED189" s="547">
        <v>0</v>
      </c>
      <c r="EE189" s="547">
        <v>0</v>
      </c>
      <c r="EF189" s="547">
        <v>0</v>
      </c>
      <c r="EG189" s="547">
        <v>0</v>
      </c>
      <c r="EH189" s="547">
        <v>0</v>
      </c>
      <c r="EI189" s="547">
        <v>0</v>
      </c>
      <c r="EJ189" s="547">
        <v>0</v>
      </c>
      <c r="EK189" s="547">
        <v>0</v>
      </c>
      <c r="EL189" s="547">
        <v>0</v>
      </c>
      <c r="EM189" s="547">
        <v>0</v>
      </c>
      <c r="EN189" s="547">
        <v>0</v>
      </c>
      <c r="EO189" s="547">
        <v>0</v>
      </c>
      <c r="EP189" s="547">
        <v>0</v>
      </c>
      <c r="EQ189" s="547">
        <v>0</v>
      </c>
      <c r="ER189" s="547">
        <v>0</v>
      </c>
      <c r="ES189" s="547">
        <v>0</v>
      </c>
      <c r="ET189" s="547">
        <v>0</v>
      </c>
      <c r="EU189" s="547">
        <v>0</v>
      </c>
      <c r="EV189" s="547">
        <v>0</v>
      </c>
      <c r="EW189" s="547">
        <v>0</v>
      </c>
      <c r="EX189" s="547">
        <v>0</v>
      </c>
      <c r="EY189" s="547">
        <v>0</v>
      </c>
      <c r="EZ189" s="547">
        <v>0</v>
      </c>
      <c r="FA189" s="547">
        <v>0</v>
      </c>
      <c r="FB189" s="547">
        <v>0</v>
      </c>
      <c r="FC189" s="547">
        <v>0</v>
      </c>
      <c r="FD189" s="547">
        <v>0</v>
      </c>
      <c r="FE189" s="547">
        <v>0</v>
      </c>
      <c r="FF189" s="547">
        <v>0</v>
      </c>
      <c r="FG189" s="547">
        <v>0</v>
      </c>
      <c r="FH189" s="547">
        <v>0</v>
      </c>
      <c r="FI189" s="547">
        <v>0</v>
      </c>
      <c r="FJ189" s="547">
        <v>0</v>
      </c>
      <c r="FK189" s="547">
        <v>0</v>
      </c>
      <c r="FL189" s="547">
        <v>0</v>
      </c>
      <c r="FM189" s="547">
        <v>0</v>
      </c>
      <c r="FN189" s="547">
        <v>0</v>
      </c>
      <c r="FO189" s="547">
        <v>0</v>
      </c>
      <c r="FP189" s="547">
        <v>0</v>
      </c>
      <c r="FQ189" s="547">
        <v>0</v>
      </c>
      <c r="FR189" s="547">
        <v>0</v>
      </c>
      <c r="FS189" s="547">
        <v>0</v>
      </c>
      <c r="FT189" s="547">
        <v>0</v>
      </c>
      <c r="FU189" s="547">
        <v>0</v>
      </c>
      <c r="FV189" s="547">
        <v>0</v>
      </c>
    </row>
    <row r="190" spans="1:178" hidden="1" x14ac:dyDescent="0.15">
      <c r="A190" s="547">
        <v>3538416</v>
      </c>
      <c r="B190" s="547" t="s">
        <v>102</v>
      </c>
      <c r="C190" s="547" t="s">
        <v>102</v>
      </c>
      <c r="D190" s="547" t="s">
        <v>102</v>
      </c>
      <c r="E190" s="547" t="s">
        <v>102</v>
      </c>
      <c r="F190" s="547" t="s">
        <v>102</v>
      </c>
      <c r="G190" s="547" t="s">
        <v>102</v>
      </c>
      <c r="H190" s="547" t="s">
        <v>102</v>
      </c>
      <c r="I190" s="547" t="s">
        <v>102</v>
      </c>
      <c r="J190" s="547" t="s">
        <v>102</v>
      </c>
      <c r="K190" s="547" t="s">
        <v>102</v>
      </c>
      <c r="L190" s="547" t="s">
        <v>102</v>
      </c>
      <c r="M190" s="547" t="s">
        <v>102</v>
      </c>
      <c r="N190" s="547" t="s">
        <v>102</v>
      </c>
      <c r="O190" s="547" t="s">
        <v>102</v>
      </c>
      <c r="P190" s="547" t="s">
        <v>102</v>
      </c>
      <c r="Q190" s="547" t="s">
        <v>102</v>
      </c>
      <c r="R190" s="547" t="s">
        <v>102</v>
      </c>
      <c r="S190" s="547" t="s">
        <v>102</v>
      </c>
      <c r="T190" s="547" t="s">
        <v>102</v>
      </c>
      <c r="U190" s="547" t="s">
        <v>102</v>
      </c>
      <c r="V190" s="547" t="s">
        <v>102</v>
      </c>
      <c r="W190" s="547" t="s">
        <v>102</v>
      </c>
      <c r="X190" s="547" t="s">
        <v>102</v>
      </c>
      <c r="Y190" s="547" t="s">
        <v>102</v>
      </c>
      <c r="Z190" s="547" t="s">
        <v>102</v>
      </c>
      <c r="AA190" s="547" t="s">
        <v>102</v>
      </c>
      <c r="AB190" s="547" t="s">
        <v>102</v>
      </c>
      <c r="AC190" s="547" t="s">
        <v>102</v>
      </c>
      <c r="AD190" s="547" t="s">
        <v>102</v>
      </c>
      <c r="AE190" s="547" t="s">
        <v>102</v>
      </c>
      <c r="AF190" s="547" t="s">
        <v>102</v>
      </c>
      <c r="AG190" s="547" t="s">
        <v>102</v>
      </c>
      <c r="AH190" s="547" t="s">
        <v>102</v>
      </c>
      <c r="AI190" s="547" t="s">
        <v>102</v>
      </c>
      <c r="AJ190" s="547" t="s">
        <v>102</v>
      </c>
      <c r="AK190" s="547" t="s">
        <v>102</v>
      </c>
      <c r="AL190" s="547" t="s">
        <v>102</v>
      </c>
      <c r="AM190" s="547" t="s">
        <v>102</v>
      </c>
      <c r="AN190" s="547" t="s">
        <v>102</v>
      </c>
      <c r="AO190" s="547" t="s">
        <v>102</v>
      </c>
      <c r="AP190" s="547" t="s">
        <v>102</v>
      </c>
      <c r="AQ190" s="547" t="s">
        <v>102</v>
      </c>
      <c r="AR190" s="547" t="s">
        <v>102</v>
      </c>
      <c r="AS190" s="547" t="s">
        <v>102</v>
      </c>
      <c r="AT190" s="547" t="s">
        <v>102</v>
      </c>
      <c r="AU190" s="547" t="s">
        <v>102</v>
      </c>
      <c r="AV190" s="547" t="s">
        <v>102</v>
      </c>
      <c r="AW190" s="547" t="s">
        <v>102</v>
      </c>
      <c r="AX190" s="547" t="s">
        <v>102</v>
      </c>
      <c r="AY190" s="547" t="s">
        <v>102</v>
      </c>
      <c r="AZ190" s="547" t="s">
        <v>102</v>
      </c>
      <c r="BA190" s="547" t="s">
        <v>102</v>
      </c>
      <c r="BB190" s="547" t="s">
        <v>102</v>
      </c>
      <c r="BC190" s="547" t="s">
        <v>102</v>
      </c>
      <c r="BD190" s="547" t="s">
        <v>102</v>
      </c>
      <c r="BE190" s="547" t="s">
        <v>102</v>
      </c>
      <c r="BF190" s="547" t="s">
        <v>102</v>
      </c>
      <c r="BG190" s="547" t="s">
        <v>102</v>
      </c>
      <c r="BH190" s="547" t="s">
        <v>102</v>
      </c>
      <c r="BI190" s="547" t="s">
        <v>102</v>
      </c>
      <c r="BJ190" s="547" t="s">
        <v>102</v>
      </c>
      <c r="BK190" s="547" t="s">
        <v>102</v>
      </c>
      <c r="BL190" s="547" t="s">
        <v>102</v>
      </c>
      <c r="BM190" s="547" t="s">
        <v>102</v>
      </c>
      <c r="BN190" s="547" t="s">
        <v>102</v>
      </c>
      <c r="BO190" s="547" t="s">
        <v>102</v>
      </c>
      <c r="BP190" s="547" t="s">
        <v>102</v>
      </c>
      <c r="BQ190" s="547" t="s">
        <v>102</v>
      </c>
      <c r="BR190" s="547" t="s">
        <v>102</v>
      </c>
      <c r="BS190" s="547" t="s">
        <v>102</v>
      </c>
      <c r="BT190" s="547" t="s">
        <v>102</v>
      </c>
      <c r="BU190" s="547" t="s">
        <v>102</v>
      </c>
      <c r="BV190" s="547" t="s">
        <v>102</v>
      </c>
      <c r="BW190" s="547" t="s">
        <v>102</v>
      </c>
      <c r="BX190" s="547" t="s">
        <v>102</v>
      </c>
      <c r="BY190" s="547" t="s">
        <v>102</v>
      </c>
      <c r="BZ190" s="547" t="s">
        <v>102</v>
      </c>
      <c r="CA190" s="547" t="s">
        <v>102</v>
      </c>
      <c r="CB190" s="547" t="s">
        <v>102</v>
      </c>
      <c r="CC190" s="547" t="s">
        <v>102</v>
      </c>
      <c r="CD190" s="547" t="s">
        <v>102</v>
      </c>
      <c r="CE190" s="547" t="s">
        <v>102</v>
      </c>
      <c r="CF190" s="547" t="s">
        <v>102</v>
      </c>
      <c r="CG190" s="547" t="s">
        <v>102</v>
      </c>
      <c r="CH190" s="547" t="s">
        <v>102</v>
      </c>
      <c r="CI190" s="547" t="s">
        <v>102</v>
      </c>
      <c r="CJ190" s="547" t="s">
        <v>102</v>
      </c>
      <c r="CK190" s="547" t="s">
        <v>102</v>
      </c>
      <c r="CL190" s="547" t="s">
        <v>102</v>
      </c>
      <c r="CM190" s="547" t="s">
        <v>102</v>
      </c>
      <c r="CN190" s="547" t="s">
        <v>102</v>
      </c>
      <c r="CO190" s="547" t="s">
        <v>102</v>
      </c>
      <c r="CP190" s="547" t="s">
        <v>102</v>
      </c>
      <c r="CQ190" s="547" t="s">
        <v>102</v>
      </c>
      <c r="CR190" s="547" t="s">
        <v>102</v>
      </c>
      <c r="CS190" s="547" t="s">
        <v>102</v>
      </c>
      <c r="CT190" s="547" t="s">
        <v>102</v>
      </c>
      <c r="CU190" s="547" t="s">
        <v>102</v>
      </c>
      <c r="CV190" s="547" t="s">
        <v>102</v>
      </c>
      <c r="CW190" s="547" t="s">
        <v>102</v>
      </c>
      <c r="CX190" s="547" t="s">
        <v>102</v>
      </c>
      <c r="CY190" s="547" t="s">
        <v>102</v>
      </c>
      <c r="CZ190" s="547" t="s">
        <v>102</v>
      </c>
      <c r="DA190" s="547" t="s">
        <v>102</v>
      </c>
      <c r="DB190" s="547" t="s">
        <v>102</v>
      </c>
      <c r="DC190" s="547" t="s">
        <v>102</v>
      </c>
      <c r="DD190" s="547" t="s">
        <v>102</v>
      </c>
      <c r="DE190" s="547" t="s">
        <v>102</v>
      </c>
      <c r="DF190" s="547" t="s">
        <v>102</v>
      </c>
      <c r="DG190" s="547" t="s">
        <v>102</v>
      </c>
      <c r="DH190" s="547" t="s">
        <v>102</v>
      </c>
      <c r="DI190" s="547" t="s">
        <v>102</v>
      </c>
      <c r="DJ190" s="547" t="s">
        <v>102</v>
      </c>
      <c r="DK190" s="547" t="s">
        <v>102</v>
      </c>
      <c r="DL190" s="547" t="s">
        <v>102</v>
      </c>
      <c r="DM190" s="547" t="s">
        <v>102</v>
      </c>
      <c r="DN190" s="547" t="s">
        <v>102</v>
      </c>
      <c r="DO190" s="547" t="s">
        <v>102</v>
      </c>
      <c r="DP190" s="547" t="s">
        <v>102</v>
      </c>
      <c r="DQ190" s="547" t="s">
        <v>102</v>
      </c>
      <c r="DR190" s="547" t="s">
        <v>102</v>
      </c>
      <c r="DS190" s="547" t="s">
        <v>102</v>
      </c>
      <c r="DT190" s="547" t="s">
        <v>102</v>
      </c>
      <c r="DU190" s="547" t="s">
        <v>102</v>
      </c>
      <c r="DV190" s="547" t="s">
        <v>102</v>
      </c>
      <c r="DW190" s="547" t="s">
        <v>102</v>
      </c>
      <c r="DX190" s="547" t="s">
        <v>102</v>
      </c>
      <c r="DY190" s="547" t="s">
        <v>102</v>
      </c>
      <c r="DZ190" s="547" t="s">
        <v>102</v>
      </c>
      <c r="EA190" s="547" t="s">
        <v>102</v>
      </c>
      <c r="EB190" s="547" t="s">
        <v>102</v>
      </c>
      <c r="EC190" s="547" t="s">
        <v>102</v>
      </c>
      <c r="ED190" s="547" t="s">
        <v>102</v>
      </c>
      <c r="EE190" s="547" t="s">
        <v>102</v>
      </c>
      <c r="EF190" s="547" t="s">
        <v>102</v>
      </c>
      <c r="EG190" s="547" t="s">
        <v>102</v>
      </c>
      <c r="EH190" s="547" t="s">
        <v>102</v>
      </c>
      <c r="EI190" s="547" t="s">
        <v>102</v>
      </c>
      <c r="EJ190" s="547" t="s">
        <v>102</v>
      </c>
      <c r="EK190" s="547" t="s">
        <v>102</v>
      </c>
      <c r="EL190" s="547" t="s">
        <v>102</v>
      </c>
      <c r="EM190" s="547" t="s">
        <v>102</v>
      </c>
      <c r="EN190" s="547" t="s">
        <v>102</v>
      </c>
      <c r="EO190" s="547" t="s">
        <v>102</v>
      </c>
      <c r="EP190" s="547" t="s">
        <v>102</v>
      </c>
      <c r="EQ190" s="547" t="s">
        <v>102</v>
      </c>
      <c r="ER190" s="547" t="s">
        <v>102</v>
      </c>
      <c r="ES190" s="547" t="s">
        <v>102</v>
      </c>
      <c r="ET190" s="547" t="s">
        <v>102</v>
      </c>
      <c r="EU190" s="547" t="s">
        <v>102</v>
      </c>
      <c r="EV190" s="547" t="s">
        <v>102</v>
      </c>
      <c r="EW190" s="547" t="s">
        <v>102</v>
      </c>
      <c r="EX190" s="547" t="s">
        <v>102</v>
      </c>
      <c r="EY190" s="547" t="s">
        <v>102</v>
      </c>
      <c r="EZ190" s="547" t="s">
        <v>102</v>
      </c>
      <c r="FA190" s="547" t="s">
        <v>102</v>
      </c>
      <c r="FB190" s="547" t="s">
        <v>102</v>
      </c>
      <c r="FC190" s="547" t="s">
        <v>102</v>
      </c>
      <c r="FD190" s="547" t="s">
        <v>102</v>
      </c>
      <c r="FE190" s="547" t="s">
        <v>102</v>
      </c>
      <c r="FF190" s="547" t="s">
        <v>102</v>
      </c>
      <c r="FG190" s="547" t="s">
        <v>102</v>
      </c>
      <c r="FH190" s="547" t="s">
        <v>102</v>
      </c>
      <c r="FI190" s="547" t="s">
        <v>102</v>
      </c>
      <c r="FJ190" s="547" t="s">
        <v>102</v>
      </c>
      <c r="FK190" s="547" t="s">
        <v>102</v>
      </c>
      <c r="FL190" s="547" t="s">
        <v>102</v>
      </c>
      <c r="FM190" s="547" t="s">
        <v>102</v>
      </c>
      <c r="FN190" s="547" t="s">
        <v>102</v>
      </c>
      <c r="FO190" s="547" t="s">
        <v>102</v>
      </c>
      <c r="FP190" s="547" t="s">
        <v>102</v>
      </c>
      <c r="FQ190" s="547" t="s">
        <v>102</v>
      </c>
      <c r="FR190" s="547" t="s">
        <v>102</v>
      </c>
      <c r="FS190" s="547" t="s">
        <v>102</v>
      </c>
      <c r="FT190" s="547" t="s">
        <v>102</v>
      </c>
      <c r="FU190" s="547" t="s">
        <v>102</v>
      </c>
      <c r="FV190" s="547" t="s">
        <v>102</v>
      </c>
    </row>
    <row r="191" spans="1:178" hidden="1" x14ac:dyDescent="0.15">
      <c r="A191" s="547">
        <v>3505460</v>
      </c>
      <c r="B191" s="547" t="s">
        <v>102</v>
      </c>
      <c r="C191" s="547" t="s">
        <v>102</v>
      </c>
      <c r="D191" s="547" t="s">
        <v>102</v>
      </c>
      <c r="E191" s="547" t="s">
        <v>102</v>
      </c>
      <c r="F191" s="547" t="s">
        <v>102</v>
      </c>
      <c r="G191" s="547" t="s">
        <v>102</v>
      </c>
      <c r="H191" s="547" t="s">
        <v>102</v>
      </c>
      <c r="I191" s="547" t="s">
        <v>102</v>
      </c>
      <c r="J191" s="547" t="s">
        <v>102</v>
      </c>
      <c r="K191" s="547" t="s">
        <v>102</v>
      </c>
      <c r="L191" s="547" t="s">
        <v>102</v>
      </c>
      <c r="M191" s="547" t="s">
        <v>102</v>
      </c>
      <c r="N191" s="547" t="s">
        <v>102</v>
      </c>
      <c r="O191" s="547" t="s">
        <v>102</v>
      </c>
      <c r="P191" s="547" t="s">
        <v>102</v>
      </c>
      <c r="Q191" s="547" t="s">
        <v>102</v>
      </c>
      <c r="R191" s="547" t="s">
        <v>102</v>
      </c>
      <c r="S191" s="547" t="s">
        <v>102</v>
      </c>
      <c r="T191" s="547" t="s">
        <v>102</v>
      </c>
      <c r="U191" s="547" t="s">
        <v>102</v>
      </c>
      <c r="V191" s="547" t="s">
        <v>102</v>
      </c>
      <c r="W191" s="547" t="s">
        <v>102</v>
      </c>
      <c r="X191" s="547" t="s">
        <v>102</v>
      </c>
      <c r="Y191" s="547" t="s">
        <v>102</v>
      </c>
      <c r="Z191" s="547" t="s">
        <v>102</v>
      </c>
      <c r="AA191" s="547" t="s">
        <v>102</v>
      </c>
      <c r="AB191" s="547" t="s">
        <v>102</v>
      </c>
      <c r="AC191" s="547" t="s">
        <v>102</v>
      </c>
      <c r="AD191" s="547" t="s">
        <v>102</v>
      </c>
      <c r="AE191" s="547" t="s">
        <v>102</v>
      </c>
      <c r="AF191" s="547" t="s">
        <v>102</v>
      </c>
      <c r="AG191" s="547" t="s">
        <v>102</v>
      </c>
      <c r="AH191" s="547" t="s">
        <v>102</v>
      </c>
      <c r="AI191" s="547" t="s">
        <v>102</v>
      </c>
      <c r="AJ191" s="547" t="s">
        <v>102</v>
      </c>
      <c r="AK191" s="547" t="s">
        <v>102</v>
      </c>
      <c r="AL191" s="547" t="s">
        <v>102</v>
      </c>
      <c r="AM191" s="547" t="s">
        <v>102</v>
      </c>
      <c r="AN191" s="547" t="s">
        <v>102</v>
      </c>
      <c r="AO191" s="547" t="s">
        <v>102</v>
      </c>
      <c r="AP191" s="547" t="s">
        <v>102</v>
      </c>
      <c r="AQ191" s="547" t="s">
        <v>102</v>
      </c>
      <c r="AR191" s="547" t="s">
        <v>102</v>
      </c>
      <c r="AS191" s="547" t="s">
        <v>102</v>
      </c>
      <c r="AT191" s="547" t="s">
        <v>102</v>
      </c>
      <c r="AU191" s="547" t="s">
        <v>102</v>
      </c>
      <c r="AV191" s="547" t="s">
        <v>102</v>
      </c>
      <c r="AW191" s="547" t="s">
        <v>102</v>
      </c>
      <c r="AX191" s="547" t="s">
        <v>102</v>
      </c>
      <c r="AY191" s="547" t="s">
        <v>102</v>
      </c>
      <c r="AZ191" s="547" t="s">
        <v>102</v>
      </c>
      <c r="BA191" s="547" t="s">
        <v>102</v>
      </c>
      <c r="BB191" s="547" t="s">
        <v>102</v>
      </c>
      <c r="BC191" s="547" t="s">
        <v>102</v>
      </c>
      <c r="BD191" s="547" t="s">
        <v>102</v>
      </c>
      <c r="BE191" s="547" t="s">
        <v>102</v>
      </c>
      <c r="BF191" s="547" t="s">
        <v>102</v>
      </c>
      <c r="BG191" s="547" t="s">
        <v>102</v>
      </c>
      <c r="BH191" s="547" t="s">
        <v>102</v>
      </c>
      <c r="BI191" s="547" t="s">
        <v>102</v>
      </c>
      <c r="BJ191" s="547" t="s">
        <v>102</v>
      </c>
      <c r="BK191" s="547" t="s">
        <v>102</v>
      </c>
      <c r="BL191" s="547" t="s">
        <v>102</v>
      </c>
      <c r="BM191" s="547" t="s">
        <v>102</v>
      </c>
      <c r="BN191" s="547" t="s">
        <v>102</v>
      </c>
      <c r="BO191" s="547" t="s">
        <v>102</v>
      </c>
      <c r="BP191" s="547" t="s">
        <v>102</v>
      </c>
      <c r="BQ191" s="547" t="s">
        <v>102</v>
      </c>
      <c r="BR191" s="547" t="s">
        <v>102</v>
      </c>
      <c r="BS191" s="547" t="s">
        <v>102</v>
      </c>
      <c r="BT191" s="547" t="s">
        <v>102</v>
      </c>
      <c r="BU191" s="547" t="s">
        <v>102</v>
      </c>
      <c r="BV191" s="547" t="s">
        <v>102</v>
      </c>
      <c r="BW191" s="547" t="s">
        <v>102</v>
      </c>
      <c r="BX191" s="547" t="s">
        <v>102</v>
      </c>
      <c r="BY191" s="547" t="s">
        <v>102</v>
      </c>
      <c r="BZ191" s="547" t="s">
        <v>102</v>
      </c>
      <c r="CA191" s="547" t="s">
        <v>102</v>
      </c>
      <c r="CB191" s="547" t="s">
        <v>102</v>
      </c>
      <c r="CC191" s="547" t="s">
        <v>102</v>
      </c>
      <c r="CD191" s="547" t="s">
        <v>102</v>
      </c>
      <c r="CE191" s="547" t="s">
        <v>102</v>
      </c>
      <c r="CF191" s="547" t="s">
        <v>102</v>
      </c>
      <c r="CG191" s="547" t="s">
        <v>102</v>
      </c>
      <c r="CH191" s="547" t="s">
        <v>102</v>
      </c>
      <c r="CI191" s="547" t="s">
        <v>102</v>
      </c>
      <c r="CJ191" s="547" t="s">
        <v>102</v>
      </c>
      <c r="CK191" s="547" t="s">
        <v>102</v>
      </c>
      <c r="CL191" s="547" t="s">
        <v>102</v>
      </c>
      <c r="CM191" s="547" t="s">
        <v>102</v>
      </c>
      <c r="CN191" s="547" t="s">
        <v>102</v>
      </c>
      <c r="CO191" s="547" t="s">
        <v>102</v>
      </c>
      <c r="CP191" s="547" t="s">
        <v>102</v>
      </c>
      <c r="CQ191" s="547" t="s">
        <v>102</v>
      </c>
      <c r="CR191" s="547" t="s">
        <v>102</v>
      </c>
      <c r="CS191" s="547" t="s">
        <v>102</v>
      </c>
      <c r="CT191" s="547" t="s">
        <v>102</v>
      </c>
      <c r="CU191" s="547" t="s">
        <v>102</v>
      </c>
      <c r="CV191" s="547" t="s">
        <v>102</v>
      </c>
      <c r="CW191" s="547" t="s">
        <v>102</v>
      </c>
      <c r="CX191" s="547" t="s">
        <v>102</v>
      </c>
      <c r="CY191" s="547" t="s">
        <v>102</v>
      </c>
      <c r="CZ191" s="547" t="s">
        <v>102</v>
      </c>
      <c r="DA191" s="547" t="s">
        <v>102</v>
      </c>
      <c r="DB191" s="547" t="s">
        <v>102</v>
      </c>
      <c r="DC191" s="547" t="s">
        <v>102</v>
      </c>
      <c r="DD191" s="547" t="s">
        <v>102</v>
      </c>
      <c r="DE191" s="547" t="s">
        <v>102</v>
      </c>
      <c r="DF191" s="547" t="s">
        <v>102</v>
      </c>
      <c r="DG191" s="547" t="s">
        <v>102</v>
      </c>
      <c r="DH191" s="547" t="s">
        <v>102</v>
      </c>
      <c r="DI191" s="547" t="s">
        <v>102</v>
      </c>
      <c r="DJ191" s="547" t="s">
        <v>102</v>
      </c>
      <c r="DK191" s="547" t="s">
        <v>102</v>
      </c>
      <c r="DL191" s="547" t="s">
        <v>102</v>
      </c>
      <c r="DM191" s="547" t="s">
        <v>102</v>
      </c>
      <c r="DN191" s="547" t="s">
        <v>102</v>
      </c>
      <c r="DO191" s="547" t="s">
        <v>102</v>
      </c>
      <c r="DP191" s="547" t="s">
        <v>102</v>
      </c>
      <c r="DQ191" s="547" t="s">
        <v>102</v>
      </c>
      <c r="DR191" s="547" t="s">
        <v>102</v>
      </c>
      <c r="DS191" s="547" t="s">
        <v>102</v>
      </c>
      <c r="DT191" s="547" t="s">
        <v>102</v>
      </c>
      <c r="DU191" s="547" t="s">
        <v>102</v>
      </c>
      <c r="DV191" s="547" t="s">
        <v>102</v>
      </c>
      <c r="DW191" s="547" t="s">
        <v>102</v>
      </c>
      <c r="DX191" s="547" t="s">
        <v>102</v>
      </c>
      <c r="DY191" s="547" t="s">
        <v>102</v>
      </c>
      <c r="DZ191" s="547" t="s">
        <v>102</v>
      </c>
      <c r="EA191" s="547" t="s">
        <v>102</v>
      </c>
      <c r="EB191" s="547" t="s">
        <v>102</v>
      </c>
      <c r="EC191" s="547" t="s">
        <v>102</v>
      </c>
      <c r="ED191" s="547" t="s">
        <v>102</v>
      </c>
      <c r="EE191" s="547" t="s">
        <v>102</v>
      </c>
      <c r="EF191" s="547" t="s">
        <v>102</v>
      </c>
      <c r="EG191" s="547" t="s">
        <v>102</v>
      </c>
      <c r="EH191" s="547" t="s">
        <v>102</v>
      </c>
      <c r="EI191" s="547" t="s">
        <v>102</v>
      </c>
      <c r="EJ191" s="547" t="s">
        <v>102</v>
      </c>
      <c r="EK191" s="547" t="s">
        <v>102</v>
      </c>
      <c r="EL191" s="547" t="s">
        <v>102</v>
      </c>
      <c r="EM191" s="547" t="s">
        <v>102</v>
      </c>
      <c r="EN191" s="547" t="s">
        <v>102</v>
      </c>
      <c r="EO191" s="547" t="s">
        <v>102</v>
      </c>
      <c r="EP191" s="547" t="s">
        <v>102</v>
      </c>
      <c r="EQ191" s="547" t="s">
        <v>102</v>
      </c>
      <c r="ER191" s="547" t="s">
        <v>102</v>
      </c>
      <c r="ES191" s="547" t="s">
        <v>102</v>
      </c>
      <c r="ET191" s="547" t="s">
        <v>102</v>
      </c>
      <c r="EU191" s="547" t="s">
        <v>102</v>
      </c>
      <c r="EV191" s="547" t="s">
        <v>102</v>
      </c>
      <c r="EW191" s="547" t="s">
        <v>102</v>
      </c>
      <c r="EX191" s="547" t="s">
        <v>102</v>
      </c>
      <c r="EY191" s="547" t="s">
        <v>102</v>
      </c>
      <c r="EZ191" s="547" t="s">
        <v>102</v>
      </c>
      <c r="FA191" s="547" t="s">
        <v>102</v>
      </c>
      <c r="FB191" s="547" t="s">
        <v>102</v>
      </c>
      <c r="FC191" s="547" t="s">
        <v>102</v>
      </c>
      <c r="FD191" s="547" t="s">
        <v>102</v>
      </c>
      <c r="FE191" s="547" t="s">
        <v>102</v>
      </c>
      <c r="FF191" s="547" t="s">
        <v>102</v>
      </c>
      <c r="FG191" s="547" t="s">
        <v>102</v>
      </c>
      <c r="FH191" s="547" t="s">
        <v>102</v>
      </c>
      <c r="FI191" s="547" t="s">
        <v>102</v>
      </c>
      <c r="FJ191" s="547" t="s">
        <v>102</v>
      </c>
      <c r="FK191" s="547" t="s">
        <v>102</v>
      </c>
      <c r="FL191" s="547" t="s">
        <v>102</v>
      </c>
      <c r="FM191" s="547" t="s">
        <v>102</v>
      </c>
      <c r="FN191" s="547" t="s">
        <v>102</v>
      </c>
      <c r="FO191" s="547" t="s">
        <v>102</v>
      </c>
      <c r="FP191" s="547" t="s">
        <v>102</v>
      </c>
      <c r="FQ191" s="547" t="s">
        <v>102</v>
      </c>
      <c r="FR191" s="547" t="s">
        <v>102</v>
      </c>
      <c r="FS191" s="547" t="s">
        <v>102</v>
      </c>
      <c r="FT191" s="547" t="s">
        <v>102</v>
      </c>
      <c r="FU191" s="547" t="s">
        <v>102</v>
      </c>
      <c r="FV191" s="547" t="s">
        <v>102</v>
      </c>
    </row>
    <row r="192" spans="1:178" hidden="1" x14ac:dyDescent="0.15">
      <c r="A192" s="547">
        <v>3516342</v>
      </c>
      <c r="B192" s="547" t="s">
        <v>102</v>
      </c>
      <c r="C192" s="547" t="s">
        <v>102</v>
      </c>
      <c r="D192" s="547" t="s">
        <v>102</v>
      </c>
      <c r="E192" s="547" t="s">
        <v>102</v>
      </c>
      <c r="F192" s="547" t="s">
        <v>102</v>
      </c>
      <c r="G192" s="547" t="s">
        <v>102</v>
      </c>
      <c r="H192" s="547" t="s">
        <v>102</v>
      </c>
      <c r="I192" s="547" t="s">
        <v>102</v>
      </c>
      <c r="J192" s="547" t="s">
        <v>102</v>
      </c>
      <c r="K192" s="547" t="s">
        <v>102</v>
      </c>
      <c r="L192" s="547" t="s">
        <v>102</v>
      </c>
      <c r="M192" s="547" t="s">
        <v>102</v>
      </c>
      <c r="N192" s="547" t="s">
        <v>102</v>
      </c>
      <c r="O192" s="547" t="s">
        <v>102</v>
      </c>
      <c r="P192" s="547" t="s">
        <v>102</v>
      </c>
      <c r="Q192" s="547" t="s">
        <v>102</v>
      </c>
      <c r="R192" s="547" t="s">
        <v>102</v>
      </c>
      <c r="S192" s="547" t="s">
        <v>102</v>
      </c>
      <c r="T192" s="547" t="s">
        <v>102</v>
      </c>
      <c r="U192" s="547" t="s">
        <v>102</v>
      </c>
      <c r="V192" s="547" t="s">
        <v>102</v>
      </c>
      <c r="W192" s="547" t="s">
        <v>102</v>
      </c>
      <c r="X192" s="547" t="s">
        <v>102</v>
      </c>
      <c r="Y192" s="547" t="s">
        <v>102</v>
      </c>
      <c r="Z192" s="547" t="s">
        <v>102</v>
      </c>
      <c r="AA192" s="547" t="s">
        <v>102</v>
      </c>
      <c r="AB192" s="547" t="s">
        <v>102</v>
      </c>
      <c r="AC192" s="547" t="s">
        <v>102</v>
      </c>
      <c r="AD192" s="547" t="s">
        <v>102</v>
      </c>
      <c r="AE192" s="547" t="s">
        <v>102</v>
      </c>
      <c r="AF192" s="547" t="s">
        <v>102</v>
      </c>
      <c r="AG192" s="547" t="s">
        <v>102</v>
      </c>
      <c r="AH192" s="547" t="s">
        <v>102</v>
      </c>
      <c r="AI192" s="547" t="s">
        <v>102</v>
      </c>
      <c r="AJ192" s="547" t="s">
        <v>102</v>
      </c>
      <c r="AK192" s="547" t="s">
        <v>102</v>
      </c>
      <c r="AL192" s="547" t="s">
        <v>102</v>
      </c>
      <c r="AM192" s="547" t="s">
        <v>102</v>
      </c>
      <c r="AN192" s="547" t="s">
        <v>102</v>
      </c>
      <c r="AO192" s="547" t="s">
        <v>102</v>
      </c>
      <c r="AP192" s="547" t="s">
        <v>102</v>
      </c>
      <c r="AQ192" s="547" t="s">
        <v>102</v>
      </c>
      <c r="AR192" s="547" t="s">
        <v>102</v>
      </c>
      <c r="AS192" s="547" t="s">
        <v>102</v>
      </c>
      <c r="AT192" s="547" t="s">
        <v>102</v>
      </c>
      <c r="AU192" s="547" t="s">
        <v>102</v>
      </c>
      <c r="AV192" s="547" t="s">
        <v>102</v>
      </c>
      <c r="AW192" s="547" t="s">
        <v>102</v>
      </c>
      <c r="AX192" s="547" t="s">
        <v>102</v>
      </c>
      <c r="AY192" s="547" t="s">
        <v>102</v>
      </c>
      <c r="AZ192" s="547" t="s">
        <v>102</v>
      </c>
      <c r="BA192" s="547" t="s">
        <v>102</v>
      </c>
      <c r="BB192" s="547" t="s">
        <v>102</v>
      </c>
      <c r="BC192" s="547" t="s">
        <v>102</v>
      </c>
      <c r="BD192" s="547" t="s">
        <v>102</v>
      </c>
      <c r="BE192" s="547" t="s">
        <v>102</v>
      </c>
      <c r="BF192" s="547" t="s">
        <v>102</v>
      </c>
      <c r="BG192" s="547" t="s">
        <v>102</v>
      </c>
      <c r="BH192" s="547" t="s">
        <v>102</v>
      </c>
      <c r="BI192" s="547" t="s">
        <v>102</v>
      </c>
      <c r="BJ192" s="547" t="s">
        <v>102</v>
      </c>
      <c r="BK192" s="547" t="s">
        <v>102</v>
      </c>
      <c r="BL192" s="547" t="s">
        <v>102</v>
      </c>
      <c r="BM192" s="547" t="s">
        <v>102</v>
      </c>
      <c r="BN192" s="547" t="s">
        <v>102</v>
      </c>
      <c r="BO192" s="547" t="s">
        <v>102</v>
      </c>
      <c r="BP192" s="547" t="s">
        <v>102</v>
      </c>
      <c r="BQ192" s="547" t="s">
        <v>102</v>
      </c>
      <c r="BR192" s="547" t="s">
        <v>102</v>
      </c>
      <c r="BS192" s="547" t="s">
        <v>102</v>
      </c>
      <c r="BT192" s="547" t="s">
        <v>102</v>
      </c>
      <c r="BU192" s="547" t="s">
        <v>102</v>
      </c>
      <c r="BV192" s="547" t="s">
        <v>102</v>
      </c>
      <c r="BW192" s="547" t="s">
        <v>102</v>
      </c>
      <c r="BX192" s="547" t="s">
        <v>102</v>
      </c>
      <c r="BY192" s="547" t="s">
        <v>102</v>
      </c>
      <c r="BZ192" s="547" t="s">
        <v>102</v>
      </c>
      <c r="CA192" s="547" t="s">
        <v>102</v>
      </c>
      <c r="CB192" s="547" t="s">
        <v>102</v>
      </c>
      <c r="CC192" s="547" t="s">
        <v>102</v>
      </c>
      <c r="CD192" s="547" t="s">
        <v>102</v>
      </c>
      <c r="CE192" s="547" t="s">
        <v>102</v>
      </c>
      <c r="CF192" s="547" t="s">
        <v>102</v>
      </c>
      <c r="CG192" s="547" t="s">
        <v>102</v>
      </c>
      <c r="CH192" s="547" t="s">
        <v>102</v>
      </c>
      <c r="CI192" s="547" t="s">
        <v>102</v>
      </c>
      <c r="CJ192" s="547" t="s">
        <v>102</v>
      </c>
      <c r="CK192" s="547" t="s">
        <v>102</v>
      </c>
      <c r="CL192" s="547" t="s">
        <v>102</v>
      </c>
      <c r="CM192" s="547" t="s">
        <v>102</v>
      </c>
      <c r="CN192" s="547" t="s">
        <v>102</v>
      </c>
      <c r="CO192" s="547" t="s">
        <v>102</v>
      </c>
      <c r="CP192" s="547" t="s">
        <v>102</v>
      </c>
      <c r="CQ192" s="547" t="s">
        <v>102</v>
      </c>
      <c r="CR192" s="547" t="s">
        <v>102</v>
      </c>
      <c r="CS192" s="547" t="s">
        <v>102</v>
      </c>
      <c r="CT192" s="547" t="s">
        <v>102</v>
      </c>
      <c r="CU192" s="547" t="s">
        <v>102</v>
      </c>
      <c r="CV192" s="547" t="s">
        <v>102</v>
      </c>
      <c r="CW192" s="547" t="s">
        <v>102</v>
      </c>
      <c r="CX192" s="547" t="s">
        <v>102</v>
      </c>
      <c r="CY192" s="547" t="s">
        <v>102</v>
      </c>
      <c r="CZ192" s="547" t="s">
        <v>102</v>
      </c>
      <c r="DA192" s="547" t="s">
        <v>102</v>
      </c>
      <c r="DB192" s="547" t="s">
        <v>102</v>
      </c>
      <c r="DC192" s="547" t="s">
        <v>102</v>
      </c>
      <c r="DD192" s="547" t="s">
        <v>102</v>
      </c>
      <c r="DE192" s="547" t="s">
        <v>102</v>
      </c>
      <c r="DF192" s="547" t="s">
        <v>102</v>
      </c>
      <c r="DG192" s="547" t="s">
        <v>102</v>
      </c>
      <c r="DH192" s="547" t="s">
        <v>102</v>
      </c>
      <c r="DI192" s="547" t="s">
        <v>102</v>
      </c>
      <c r="DJ192" s="547" t="s">
        <v>102</v>
      </c>
      <c r="DK192" s="547" t="s">
        <v>102</v>
      </c>
      <c r="DL192" s="547" t="s">
        <v>102</v>
      </c>
      <c r="DM192" s="547" t="s">
        <v>102</v>
      </c>
      <c r="DN192" s="547" t="s">
        <v>102</v>
      </c>
      <c r="DO192" s="547" t="s">
        <v>102</v>
      </c>
      <c r="DP192" s="547" t="s">
        <v>102</v>
      </c>
      <c r="DQ192" s="547" t="s">
        <v>102</v>
      </c>
      <c r="DR192" s="547" t="s">
        <v>102</v>
      </c>
      <c r="DS192" s="547" t="s">
        <v>102</v>
      </c>
      <c r="DT192" s="547" t="s">
        <v>102</v>
      </c>
      <c r="DU192" s="547" t="s">
        <v>102</v>
      </c>
      <c r="DV192" s="547" t="s">
        <v>102</v>
      </c>
      <c r="DW192" s="547" t="s">
        <v>102</v>
      </c>
      <c r="DX192" s="547" t="s">
        <v>102</v>
      </c>
      <c r="DY192" s="547" t="s">
        <v>102</v>
      </c>
      <c r="DZ192" s="547" t="s">
        <v>102</v>
      </c>
      <c r="EA192" s="547" t="s">
        <v>102</v>
      </c>
      <c r="EB192" s="547" t="s">
        <v>102</v>
      </c>
      <c r="EC192" s="547" t="s">
        <v>102</v>
      </c>
      <c r="ED192" s="547" t="s">
        <v>102</v>
      </c>
      <c r="EE192" s="547" t="s">
        <v>102</v>
      </c>
      <c r="EF192" s="547" t="s">
        <v>102</v>
      </c>
      <c r="EG192" s="547" t="s">
        <v>102</v>
      </c>
      <c r="EH192" s="547" t="s">
        <v>102</v>
      </c>
      <c r="EI192" s="547" t="s">
        <v>102</v>
      </c>
      <c r="EJ192" s="547" t="s">
        <v>102</v>
      </c>
      <c r="EK192" s="547" t="s">
        <v>102</v>
      </c>
      <c r="EL192" s="547" t="s">
        <v>102</v>
      </c>
      <c r="EM192" s="547" t="s">
        <v>102</v>
      </c>
      <c r="EN192" s="547" t="s">
        <v>102</v>
      </c>
      <c r="EO192" s="547" t="s">
        <v>102</v>
      </c>
      <c r="EP192" s="547" t="s">
        <v>102</v>
      </c>
      <c r="EQ192" s="547" t="s">
        <v>102</v>
      </c>
      <c r="ER192" s="547" t="s">
        <v>102</v>
      </c>
      <c r="ES192" s="547" t="s">
        <v>102</v>
      </c>
      <c r="ET192" s="547" t="s">
        <v>102</v>
      </c>
      <c r="EU192" s="547" t="s">
        <v>102</v>
      </c>
      <c r="EV192" s="547" t="s">
        <v>102</v>
      </c>
      <c r="EW192" s="547" t="s">
        <v>102</v>
      </c>
      <c r="EX192" s="547" t="s">
        <v>102</v>
      </c>
      <c r="EY192" s="547" t="s">
        <v>102</v>
      </c>
      <c r="EZ192" s="547" t="s">
        <v>102</v>
      </c>
      <c r="FA192" s="547" t="s">
        <v>102</v>
      </c>
      <c r="FB192" s="547" t="s">
        <v>102</v>
      </c>
      <c r="FC192" s="547" t="s">
        <v>102</v>
      </c>
      <c r="FD192" s="547" t="s">
        <v>102</v>
      </c>
      <c r="FE192" s="547" t="s">
        <v>102</v>
      </c>
      <c r="FF192" s="547" t="s">
        <v>102</v>
      </c>
      <c r="FG192" s="547" t="s">
        <v>102</v>
      </c>
      <c r="FH192" s="547" t="s">
        <v>102</v>
      </c>
      <c r="FI192" s="547" t="s">
        <v>102</v>
      </c>
      <c r="FJ192" s="547" t="s">
        <v>102</v>
      </c>
      <c r="FK192" s="547" t="s">
        <v>102</v>
      </c>
      <c r="FL192" s="547" t="s">
        <v>102</v>
      </c>
      <c r="FM192" s="547" t="s">
        <v>102</v>
      </c>
      <c r="FN192" s="547" t="s">
        <v>102</v>
      </c>
      <c r="FO192" s="547" t="s">
        <v>102</v>
      </c>
      <c r="FP192" s="547" t="s">
        <v>102</v>
      </c>
      <c r="FQ192" s="547" t="s">
        <v>102</v>
      </c>
      <c r="FR192" s="547" t="s">
        <v>102</v>
      </c>
      <c r="FS192" s="547" t="s">
        <v>102</v>
      </c>
      <c r="FT192" s="547" t="s">
        <v>102</v>
      </c>
      <c r="FU192" s="547" t="s">
        <v>102</v>
      </c>
      <c r="FV192" s="547" t="s">
        <v>102</v>
      </c>
    </row>
    <row r="193" spans="1:178" hidden="1" x14ac:dyDescent="0.15">
      <c r="A193" s="547">
        <v>3506716</v>
      </c>
      <c r="B193" s="547" t="s">
        <v>102</v>
      </c>
      <c r="C193" s="547" t="s">
        <v>102</v>
      </c>
      <c r="D193" s="547" t="s">
        <v>102</v>
      </c>
      <c r="E193" s="547" t="s">
        <v>102</v>
      </c>
      <c r="F193" s="547" t="s">
        <v>102</v>
      </c>
      <c r="G193" s="547" t="s">
        <v>102</v>
      </c>
      <c r="H193" s="547" t="s">
        <v>102</v>
      </c>
      <c r="I193" s="547" t="s">
        <v>102</v>
      </c>
      <c r="J193" s="547" t="s">
        <v>102</v>
      </c>
      <c r="K193" s="547" t="s">
        <v>102</v>
      </c>
      <c r="L193" s="547" t="s">
        <v>102</v>
      </c>
      <c r="M193" s="547" t="s">
        <v>102</v>
      </c>
      <c r="N193" s="547" t="s">
        <v>102</v>
      </c>
      <c r="O193" s="547" t="s">
        <v>102</v>
      </c>
      <c r="P193" s="547" t="s">
        <v>102</v>
      </c>
      <c r="Q193" s="547" t="s">
        <v>102</v>
      </c>
      <c r="R193" s="547" t="s">
        <v>102</v>
      </c>
      <c r="S193" s="547" t="s">
        <v>102</v>
      </c>
      <c r="T193" s="547" t="s">
        <v>102</v>
      </c>
      <c r="U193" s="547" t="s">
        <v>102</v>
      </c>
      <c r="V193" s="547" t="s">
        <v>102</v>
      </c>
      <c r="W193" s="547" t="s">
        <v>102</v>
      </c>
      <c r="X193" s="547" t="s">
        <v>102</v>
      </c>
      <c r="Y193" s="547" t="s">
        <v>102</v>
      </c>
      <c r="Z193" s="547" t="s">
        <v>102</v>
      </c>
      <c r="AA193" s="547" t="s">
        <v>102</v>
      </c>
      <c r="AB193" s="547" t="s">
        <v>102</v>
      </c>
      <c r="AC193" s="547" t="s">
        <v>102</v>
      </c>
      <c r="AD193" s="547" t="s">
        <v>102</v>
      </c>
      <c r="AE193" s="547" t="s">
        <v>102</v>
      </c>
      <c r="AF193" s="547" t="s">
        <v>102</v>
      </c>
      <c r="AG193" s="547" t="s">
        <v>102</v>
      </c>
      <c r="AH193" s="547" t="s">
        <v>102</v>
      </c>
      <c r="AI193" s="547" t="s">
        <v>102</v>
      </c>
      <c r="AJ193" s="547" t="s">
        <v>102</v>
      </c>
      <c r="AK193" s="547" t="s">
        <v>102</v>
      </c>
      <c r="AL193" s="547" t="s">
        <v>102</v>
      </c>
      <c r="AM193" s="547" t="s">
        <v>102</v>
      </c>
      <c r="AN193" s="547" t="s">
        <v>102</v>
      </c>
      <c r="AO193" s="547" t="s">
        <v>102</v>
      </c>
      <c r="AP193" s="547" t="s">
        <v>102</v>
      </c>
      <c r="AQ193" s="547" t="s">
        <v>102</v>
      </c>
      <c r="AR193" s="547" t="s">
        <v>102</v>
      </c>
      <c r="AS193" s="547" t="s">
        <v>102</v>
      </c>
      <c r="AT193" s="547" t="s">
        <v>102</v>
      </c>
      <c r="AU193" s="547" t="s">
        <v>102</v>
      </c>
      <c r="AV193" s="547" t="s">
        <v>102</v>
      </c>
      <c r="AW193" s="547" t="s">
        <v>102</v>
      </c>
      <c r="AX193" s="547" t="s">
        <v>102</v>
      </c>
      <c r="AY193" s="547" t="s">
        <v>102</v>
      </c>
      <c r="AZ193" s="547" t="s">
        <v>102</v>
      </c>
      <c r="BA193" s="547" t="s">
        <v>102</v>
      </c>
      <c r="BB193" s="547" t="s">
        <v>102</v>
      </c>
      <c r="BC193" s="547" t="s">
        <v>102</v>
      </c>
      <c r="BD193" s="547" t="s">
        <v>102</v>
      </c>
      <c r="BE193" s="547" t="s">
        <v>102</v>
      </c>
      <c r="BF193" s="547" t="s">
        <v>102</v>
      </c>
      <c r="BG193" s="547" t="s">
        <v>102</v>
      </c>
      <c r="BH193" s="547" t="s">
        <v>102</v>
      </c>
      <c r="BI193" s="547" t="s">
        <v>102</v>
      </c>
      <c r="BJ193" s="547" t="s">
        <v>102</v>
      </c>
      <c r="BK193" s="547" t="s">
        <v>102</v>
      </c>
      <c r="BL193" s="547" t="s">
        <v>102</v>
      </c>
      <c r="BM193" s="547" t="s">
        <v>102</v>
      </c>
      <c r="BN193" s="547" t="s">
        <v>102</v>
      </c>
      <c r="BO193" s="547" t="s">
        <v>102</v>
      </c>
      <c r="BP193" s="547" t="s">
        <v>102</v>
      </c>
      <c r="BQ193" s="547" t="s">
        <v>102</v>
      </c>
      <c r="BR193" s="547" t="s">
        <v>102</v>
      </c>
      <c r="BS193" s="547" t="s">
        <v>102</v>
      </c>
      <c r="BT193" s="547" t="s">
        <v>102</v>
      </c>
      <c r="BU193" s="547" t="s">
        <v>102</v>
      </c>
      <c r="BV193" s="547" t="s">
        <v>102</v>
      </c>
      <c r="BW193" s="547" t="s">
        <v>102</v>
      </c>
      <c r="BX193" s="547" t="s">
        <v>102</v>
      </c>
      <c r="BY193" s="547" t="s">
        <v>102</v>
      </c>
      <c r="BZ193" s="547" t="s">
        <v>102</v>
      </c>
      <c r="CA193" s="547" t="s">
        <v>102</v>
      </c>
      <c r="CB193" s="547" t="s">
        <v>102</v>
      </c>
      <c r="CC193" s="547" t="s">
        <v>102</v>
      </c>
      <c r="CD193" s="547" t="s">
        <v>102</v>
      </c>
      <c r="CE193" s="547" t="s">
        <v>102</v>
      </c>
      <c r="CF193" s="547" t="s">
        <v>102</v>
      </c>
      <c r="CG193" s="547" t="s">
        <v>102</v>
      </c>
      <c r="CH193" s="547" t="s">
        <v>102</v>
      </c>
      <c r="CI193" s="547" t="s">
        <v>102</v>
      </c>
      <c r="CJ193" s="547" t="s">
        <v>102</v>
      </c>
      <c r="CK193" s="547" t="s">
        <v>102</v>
      </c>
      <c r="CL193" s="547" t="s">
        <v>102</v>
      </c>
      <c r="CM193" s="547" t="s">
        <v>102</v>
      </c>
      <c r="CN193" s="547" t="s">
        <v>102</v>
      </c>
      <c r="CO193" s="547" t="s">
        <v>102</v>
      </c>
      <c r="CP193" s="547" t="s">
        <v>102</v>
      </c>
      <c r="CQ193" s="547" t="s">
        <v>102</v>
      </c>
      <c r="CR193" s="547" t="s">
        <v>102</v>
      </c>
      <c r="CS193" s="547" t="s">
        <v>102</v>
      </c>
      <c r="CT193" s="547" t="s">
        <v>102</v>
      </c>
      <c r="CU193" s="547" t="s">
        <v>102</v>
      </c>
      <c r="CV193" s="547" t="s">
        <v>102</v>
      </c>
      <c r="CW193" s="547" t="s">
        <v>102</v>
      </c>
      <c r="CX193" s="547" t="s">
        <v>102</v>
      </c>
      <c r="CY193" s="547" t="s">
        <v>102</v>
      </c>
      <c r="CZ193" s="547" t="s">
        <v>102</v>
      </c>
      <c r="DA193" s="547" t="s">
        <v>102</v>
      </c>
      <c r="DB193" s="547" t="s">
        <v>102</v>
      </c>
      <c r="DC193" s="547" t="s">
        <v>102</v>
      </c>
      <c r="DD193" s="547" t="s">
        <v>102</v>
      </c>
      <c r="DE193" s="547" t="s">
        <v>102</v>
      </c>
      <c r="DF193" s="547" t="s">
        <v>102</v>
      </c>
      <c r="DG193" s="547" t="s">
        <v>102</v>
      </c>
      <c r="DH193" s="547" t="s">
        <v>102</v>
      </c>
      <c r="DI193" s="547" t="s">
        <v>102</v>
      </c>
      <c r="DJ193" s="547" t="s">
        <v>102</v>
      </c>
      <c r="DK193" s="547" t="s">
        <v>102</v>
      </c>
      <c r="DL193" s="547" t="s">
        <v>102</v>
      </c>
      <c r="DM193" s="547" t="s">
        <v>102</v>
      </c>
      <c r="DN193" s="547" t="s">
        <v>102</v>
      </c>
      <c r="DO193" s="547" t="s">
        <v>102</v>
      </c>
      <c r="DP193" s="547" t="s">
        <v>102</v>
      </c>
      <c r="DQ193" s="547" t="s">
        <v>102</v>
      </c>
      <c r="DR193" s="547" t="s">
        <v>102</v>
      </c>
      <c r="DS193" s="547" t="s">
        <v>102</v>
      </c>
      <c r="DT193" s="547" t="s">
        <v>102</v>
      </c>
      <c r="DU193" s="547" t="s">
        <v>102</v>
      </c>
      <c r="DV193" s="547" t="s">
        <v>102</v>
      </c>
      <c r="DW193" s="547" t="s">
        <v>102</v>
      </c>
      <c r="DX193" s="547" t="s">
        <v>102</v>
      </c>
      <c r="DY193" s="547" t="s">
        <v>102</v>
      </c>
      <c r="DZ193" s="547" t="s">
        <v>102</v>
      </c>
      <c r="EA193" s="547" t="s">
        <v>102</v>
      </c>
      <c r="EB193" s="547" t="s">
        <v>102</v>
      </c>
      <c r="EC193" s="547" t="s">
        <v>102</v>
      </c>
      <c r="ED193" s="547" t="s">
        <v>102</v>
      </c>
      <c r="EE193" s="547" t="s">
        <v>102</v>
      </c>
      <c r="EF193" s="547" t="s">
        <v>102</v>
      </c>
      <c r="EG193" s="547" t="s">
        <v>102</v>
      </c>
      <c r="EH193" s="547" t="s">
        <v>102</v>
      </c>
      <c r="EI193" s="547" t="s">
        <v>102</v>
      </c>
      <c r="EJ193" s="547" t="s">
        <v>102</v>
      </c>
      <c r="EK193" s="547" t="s">
        <v>102</v>
      </c>
      <c r="EL193" s="547" t="s">
        <v>102</v>
      </c>
      <c r="EM193" s="547" t="s">
        <v>102</v>
      </c>
      <c r="EN193" s="547" t="s">
        <v>102</v>
      </c>
      <c r="EO193" s="547" t="s">
        <v>102</v>
      </c>
      <c r="EP193" s="547" t="s">
        <v>102</v>
      </c>
      <c r="EQ193" s="547" t="s">
        <v>102</v>
      </c>
      <c r="ER193" s="547" t="s">
        <v>102</v>
      </c>
      <c r="ES193" s="547" t="s">
        <v>102</v>
      </c>
      <c r="ET193" s="547" t="s">
        <v>102</v>
      </c>
      <c r="EU193" s="547" t="s">
        <v>102</v>
      </c>
      <c r="EV193" s="547" t="s">
        <v>102</v>
      </c>
      <c r="EW193" s="547" t="s">
        <v>102</v>
      </c>
      <c r="EX193" s="547" t="s">
        <v>102</v>
      </c>
      <c r="EY193" s="547" t="s">
        <v>102</v>
      </c>
      <c r="EZ193" s="547" t="s">
        <v>102</v>
      </c>
      <c r="FA193" s="547" t="s">
        <v>102</v>
      </c>
      <c r="FB193" s="547" t="s">
        <v>102</v>
      </c>
      <c r="FC193" s="547" t="s">
        <v>102</v>
      </c>
      <c r="FD193" s="547" t="s">
        <v>102</v>
      </c>
      <c r="FE193" s="547" t="s">
        <v>102</v>
      </c>
      <c r="FF193" s="547" t="s">
        <v>102</v>
      </c>
      <c r="FG193" s="547" t="s">
        <v>102</v>
      </c>
      <c r="FH193" s="547" t="s">
        <v>102</v>
      </c>
      <c r="FI193" s="547" t="s">
        <v>102</v>
      </c>
      <c r="FJ193" s="547" t="s">
        <v>102</v>
      </c>
      <c r="FK193" s="547" t="s">
        <v>102</v>
      </c>
      <c r="FL193" s="547" t="s">
        <v>102</v>
      </c>
      <c r="FM193" s="547" t="s">
        <v>102</v>
      </c>
      <c r="FN193" s="547" t="s">
        <v>102</v>
      </c>
      <c r="FO193" s="547" t="s">
        <v>102</v>
      </c>
      <c r="FP193" s="547" t="s">
        <v>102</v>
      </c>
      <c r="FQ193" s="547" t="s">
        <v>102</v>
      </c>
      <c r="FR193" s="547" t="s">
        <v>102</v>
      </c>
      <c r="FS193" s="547" t="s">
        <v>102</v>
      </c>
      <c r="FT193" s="547" t="s">
        <v>102</v>
      </c>
      <c r="FU193" s="547" t="s">
        <v>102</v>
      </c>
      <c r="FV193" s="547" t="s">
        <v>102</v>
      </c>
    </row>
    <row r="194" spans="1:178" hidden="1" x14ac:dyDescent="0.15">
      <c r="A194" s="547">
        <v>3531702</v>
      </c>
      <c r="B194" s="547" t="s">
        <v>102</v>
      </c>
      <c r="C194" s="547" t="s">
        <v>102</v>
      </c>
      <c r="D194" s="547" t="s">
        <v>102</v>
      </c>
      <c r="E194" s="547" t="s">
        <v>102</v>
      </c>
      <c r="F194" s="547" t="s">
        <v>102</v>
      </c>
      <c r="G194" s="547" t="s">
        <v>102</v>
      </c>
      <c r="H194" s="547" t="s">
        <v>102</v>
      </c>
      <c r="I194" s="547" t="s">
        <v>102</v>
      </c>
      <c r="J194" s="547" t="s">
        <v>102</v>
      </c>
      <c r="K194" s="547" t="s">
        <v>102</v>
      </c>
      <c r="L194" s="547" t="s">
        <v>102</v>
      </c>
      <c r="M194" s="547" t="s">
        <v>102</v>
      </c>
      <c r="N194" s="547" t="s">
        <v>102</v>
      </c>
      <c r="O194" s="547" t="s">
        <v>102</v>
      </c>
      <c r="P194" s="547" t="s">
        <v>102</v>
      </c>
      <c r="Q194" s="547" t="s">
        <v>102</v>
      </c>
      <c r="R194" s="547" t="s">
        <v>102</v>
      </c>
      <c r="S194" s="547" t="s">
        <v>102</v>
      </c>
      <c r="T194" s="547" t="s">
        <v>102</v>
      </c>
      <c r="U194" s="547" t="s">
        <v>102</v>
      </c>
      <c r="V194" s="547" t="s">
        <v>102</v>
      </c>
      <c r="W194" s="547" t="s">
        <v>102</v>
      </c>
      <c r="X194" s="547" t="s">
        <v>102</v>
      </c>
      <c r="Y194" s="547" t="s">
        <v>102</v>
      </c>
      <c r="Z194" s="547" t="s">
        <v>102</v>
      </c>
      <c r="AA194" s="547" t="s">
        <v>102</v>
      </c>
      <c r="AB194" s="547" t="s">
        <v>102</v>
      </c>
      <c r="AC194" s="547" t="s">
        <v>102</v>
      </c>
      <c r="AD194" s="547" t="s">
        <v>102</v>
      </c>
      <c r="AE194" s="547" t="s">
        <v>102</v>
      </c>
      <c r="AF194" s="547" t="s">
        <v>102</v>
      </c>
      <c r="AG194" s="547" t="s">
        <v>102</v>
      </c>
      <c r="AH194" s="547" t="s">
        <v>102</v>
      </c>
      <c r="AI194" s="547" t="s">
        <v>102</v>
      </c>
      <c r="AJ194" s="547" t="s">
        <v>102</v>
      </c>
      <c r="AK194" s="547" t="s">
        <v>102</v>
      </c>
      <c r="AL194" s="547" t="s">
        <v>102</v>
      </c>
      <c r="AM194" s="547" t="s">
        <v>102</v>
      </c>
      <c r="AN194" s="547" t="s">
        <v>102</v>
      </c>
      <c r="AO194" s="547" t="s">
        <v>102</v>
      </c>
      <c r="AP194" s="547" t="s">
        <v>102</v>
      </c>
      <c r="AQ194" s="547" t="s">
        <v>102</v>
      </c>
      <c r="AR194" s="547" t="s">
        <v>102</v>
      </c>
      <c r="AS194" s="547" t="s">
        <v>102</v>
      </c>
      <c r="AT194" s="547" t="s">
        <v>102</v>
      </c>
      <c r="AU194" s="547" t="s">
        <v>102</v>
      </c>
      <c r="AV194" s="547" t="s">
        <v>102</v>
      </c>
      <c r="AW194" s="547" t="s">
        <v>102</v>
      </c>
      <c r="AX194" s="547" t="s">
        <v>102</v>
      </c>
      <c r="AY194" s="547" t="s">
        <v>102</v>
      </c>
      <c r="AZ194" s="547" t="s">
        <v>102</v>
      </c>
      <c r="BA194" s="547" t="s">
        <v>102</v>
      </c>
      <c r="BB194" s="547" t="s">
        <v>102</v>
      </c>
      <c r="BC194" s="547" t="s">
        <v>102</v>
      </c>
      <c r="BD194" s="547" t="s">
        <v>102</v>
      </c>
      <c r="BE194" s="547" t="s">
        <v>102</v>
      </c>
      <c r="BF194" s="547" t="s">
        <v>102</v>
      </c>
      <c r="BG194" s="547" t="s">
        <v>102</v>
      </c>
      <c r="BH194" s="547" t="s">
        <v>102</v>
      </c>
      <c r="BI194" s="547" t="s">
        <v>102</v>
      </c>
      <c r="BJ194" s="547" t="s">
        <v>102</v>
      </c>
      <c r="BK194" s="547" t="s">
        <v>102</v>
      </c>
      <c r="BL194" s="547" t="s">
        <v>102</v>
      </c>
      <c r="BM194" s="547" t="s">
        <v>102</v>
      </c>
      <c r="BN194" s="547" t="s">
        <v>102</v>
      </c>
      <c r="BO194" s="547" t="s">
        <v>102</v>
      </c>
      <c r="BP194" s="547" t="s">
        <v>102</v>
      </c>
      <c r="BQ194" s="547" t="s">
        <v>102</v>
      </c>
      <c r="BR194" s="547" t="s">
        <v>102</v>
      </c>
      <c r="BS194" s="547" t="s">
        <v>102</v>
      </c>
      <c r="BT194" s="547" t="s">
        <v>102</v>
      </c>
      <c r="BU194" s="547" t="s">
        <v>102</v>
      </c>
      <c r="BV194" s="547" t="s">
        <v>102</v>
      </c>
      <c r="BW194" s="547" t="s">
        <v>102</v>
      </c>
      <c r="BX194" s="547" t="s">
        <v>102</v>
      </c>
      <c r="BY194" s="547" t="s">
        <v>102</v>
      </c>
      <c r="BZ194" s="547" t="s">
        <v>102</v>
      </c>
      <c r="CA194" s="547" t="s">
        <v>102</v>
      </c>
      <c r="CB194" s="547" t="s">
        <v>102</v>
      </c>
      <c r="CC194" s="547" t="s">
        <v>102</v>
      </c>
      <c r="CD194" s="547" t="s">
        <v>102</v>
      </c>
      <c r="CE194" s="547" t="s">
        <v>102</v>
      </c>
      <c r="CF194" s="547" t="s">
        <v>102</v>
      </c>
      <c r="CG194" s="547" t="s">
        <v>102</v>
      </c>
      <c r="CH194" s="547" t="s">
        <v>102</v>
      </c>
      <c r="CI194" s="547" t="s">
        <v>102</v>
      </c>
      <c r="CJ194" s="547" t="s">
        <v>102</v>
      </c>
      <c r="CK194" s="547" t="s">
        <v>102</v>
      </c>
      <c r="CL194" s="547" t="s">
        <v>102</v>
      </c>
      <c r="CM194" s="547" t="s">
        <v>102</v>
      </c>
      <c r="CN194" s="547" t="s">
        <v>102</v>
      </c>
      <c r="CO194" s="547" t="s">
        <v>102</v>
      </c>
      <c r="CP194" s="547" t="s">
        <v>102</v>
      </c>
      <c r="CQ194" s="547" t="s">
        <v>102</v>
      </c>
      <c r="CR194" s="547" t="s">
        <v>102</v>
      </c>
      <c r="CS194" s="547" t="s">
        <v>102</v>
      </c>
      <c r="CT194" s="547" t="s">
        <v>102</v>
      </c>
      <c r="CU194" s="547" t="s">
        <v>102</v>
      </c>
      <c r="CV194" s="547" t="s">
        <v>102</v>
      </c>
      <c r="CW194" s="547" t="s">
        <v>102</v>
      </c>
      <c r="CX194" s="547" t="s">
        <v>102</v>
      </c>
      <c r="CY194" s="547" t="s">
        <v>102</v>
      </c>
      <c r="CZ194" s="547" t="s">
        <v>102</v>
      </c>
      <c r="DA194" s="547" t="s">
        <v>102</v>
      </c>
      <c r="DB194" s="547" t="s">
        <v>102</v>
      </c>
      <c r="DC194" s="547" t="s">
        <v>102</v>
      </c>
      <c r="DD194" s="547" t="s">
        <v>102</v>
      </c>
      <c r="DE194" s="547" t="s">
        <v>102</v>
      </c>
      <c r="DF194" s="547" t="s">
        <v>102</v>
      </c>
      <c r="DG194" s="547" t="s">
        <v>102</v>
      </c>
      <c r="DH194" s="547" t="s">
        <v>102</v>
      </c>
      <c r="DI194" s="547" t="s">
        <v>102</v>
      </c>
      <c r="DJ194" s="547" t="s">
        <v>102</v>
      </c>
      <c r="DK194" s="547" t="s">
        <v>102</v>
      </c>
      <c r="DL194" s="547" t="s">
        <v>102</v>
      </c>
      <c r="DM194" s="547" t="s">
        <v>102</v>
      </c>
      <c r="DN194" s="547" t="s">
        <v>102</v>
      </c>
      <c r="DO194" s="547" t="s">
        <v>102</v>
      </c>
      <c r="DP194" s="547" t="s">
        <v>102</v>
      </c>
      <c r="DQ194" s="547" t="s">
        <v>102</v>
      </c>
      <c r="DR194" s="547" t="s">
        <v>102</v>
      </c>
      <c r="DS194" s="547" t="s">
        <v>102</v>
      </c>
      <c r="DT194" s="547" t="s">
        <v>102</v>
      </c>
      <c r="DU194" s="547" t="s">
        <v>102</v>
      </c>
      <c r="DV194" s="547" t="s">
        <v>102</v>
      </c>
      <c r="DW194" s="547" t="s">
        <v>102</v>
      </c>
      <c r="DX194" s="547" t="s">
        <v>102</v>
      </c>
      <c r="DY194" s="547" t="s">
        <v>102</v>
      </c>
      <c r="DZ194" s="547" t="s">
        <v>102</v>
      </c>
      <c r="EA194" s="547" t="s">
        <v>102</v>
      </c>
      <c r="EB194" s="547" t="s">
        <v>102</v>
      </c>
      <c r="EC194" s="547" t="s">
        <v>102</v>
      </c>
      <c r="ED194" s="547" t="s">
        <v>102</v>
      </c>
      <c r="EE194" s="547" t="s">
        <v>102</v>
      </c>
      <c r="EF194" s="547" t="s">
        <v>102</v>
      </c>
      <c r="EG194" s="547" t="s">
        <v>102</v>
      </c>
      <c r="EH194" s="547" t="s">
        <v>102</v>
      </c>
      <c r="EI194" s="547" t="s">
        <v>102</v>
      </c>
      <c r="EJ194" s="547" t="s">
        <v>102</v>
      </c>
      <c r="EK194" s="547" t="s">
        <v>102</v>
      </c>
      <c r="EL194" s="547" t="s">
        <v>102</v>
      </c>
      <c r="EM194" s="547" t="s">
        <v>102</v>
      </c>
      <c r="EN194" s="547" t="s">
        <v>102</v>
      </c>
      <c r="EO194" s="547" t="s">
        <v>102</v>
      </c>
      <c r="EP194" s="547" t="s">
        <v>102</v>
      </c>
      <c r="EQ194" s="547" t="s">
        <v>102</v>
      </c>
      <c r="ER194" s="547" t="s">
        <v>102</v>
      </c>
      <c r="ES194" s="547" t="s">
        <v>102</v>
      </c>
      <c r="ET194" s="547" t="s">
        <v>102</v>
      </c>
      <c r="EU194" s="547" t="s">
        <v>102</v>
      </c>
      <c r="EV194" s="547" t="s">
        <v>102</v>
      </c>
      <c r="EW194" s="547" t="s">
        <v>102</v>
      </c>
      <c r="EX194" s="547" t="s">
        <v>102</v>
      </c>
      <c r="EY194" s="547" t="s">
        <v>102</v>
      </c>
      <c r="EZ194" s="547" t="s">
        <v>102</v>
      </c>
      <c r="FA194" s="547" t="s">
        <v>102</v>
      </c>
      <c r="FB194" s="547" t="s">
        <v>102</v>
      </c>
      <c r="FC194" s="547" t="s">
        <v>102</v>
      </c>
      <c r="FD194" s="547" t="s">
        <v>102</v>
      </c>
      <c r="FE194" s="547" t="s">
        <v>102</v>
      </c>
      <c r="FF194" s="547" t="s">
        <v>102</v>
      </c>
      <c r="FG194" s="547" t="s">
        <v>102</v>
      </c>
      <c r="FH194" s="547" t="s">
        <v>102</v>
      </c>
      <c r="FI194" s="547" t="s">
        <v>102</v>
      </c>
      <c r="FJ194" s="547" t="s">
        <v>102</v>
      </c>
      <c r="FK194" s="547" t="s">
        <v>102</v>
      </c>
      <c r="FL194" s="547" t="s">
        <v>102</v>
      </c>
      <c r="FM194" s="547" t="s">
        <v>102</v>
      </c>
      <c r="FN194" s="547" t="s">
        <v>102</v>
      </c>
      <c r="FO194" s="547" t="s">
        <v>102</v>
      </c>
      <c r="FP194" s="547" t="s">
        <v>102</v>
      </c>
      <c r="FQ194" s="547" t="s">
        <v>102</v>
      </c>
      <c r="FR194" s="547" t="s">
        <v>102</v>
      </c>
      <c r="FS194" s="547" t="s">
        <v>102</v>
      </c>
      <c r="FT194" s="547" t="s">
        <v>102</v>
      </c>
      <c r="FU194" s="547" t="s">
        <v>102</v>
      </c>
      <c r="FV194" s="547" t="s">
        <v>102</v>
      </c>
    </row>
    <row r="195" spans="1:178" hidden="1" x14ac:dyDescent="0.15">
      <c r="A195" s="547">
        <v>3478303</v>
      </c>
      <c r="B195" s="547" t="s">
        <v>102</v>
      </c>
      <c r="C195" s="547" t="s">
        <v>102</v>
      </c>
      <c r="D195" s="547" t="s">
        <v>102</v>
      </c>
      <c r="E195" s="547" t="s">
        <v>102</v>
      </c>
      <c r="F195" s="547" t="s">
        <v>102</v>
      </c>
      <c r="G195" s="547" t="s">
        <v>102</v>
      </c>
      <c r="H195" s="547" t="s">
        <v>102</v>
      </c>
      <c r="I195" s="547" t="s">
        <v>102</v>
      </c>
      <c r="J195" s="547" t="s">
        <v>102</v>
      </c>
      <c r="K195" s="547" t="s">
        <v>102</v>
      </c>
      <c r="L195" s="547" t="s">
        <v>102</v>
      </c>
      <c r="M195" s="547" t="s">
        <v>102</v>
      </c>
      <c r="N195" s="547" t="s">
        <v>102</v>
      </c>
      <c r="O195" s="547" t="s">
        <v>102</v>
      </c>
      <c r="P195" s="547" t="s">
        <v>102</v>
      </c>
      <c r="Q195" s="547" t="s">
        <v>102</v>
      </c>
      <c r="R195" s="547" t="s">
        <v>102</v>
      </c>
      <c r="S195" s="547" t="s">
        <v>102</v>
      </c>
      <c r="T195" s="547" t="s">
        <v>102</v>
      </c>
      <c r="U195" s="547" t="s">
        <v>102</v>
      </c>
      <c r="V195" s="547" t="s">
        <v>102</v>
      </c>
      <c r="W195" s="547" t="s">
        <v>102</v>
      </c>
      <c r="X195" s="547" t="s">
        <v>102</v>
      </c>
      <c r="Y195" s="547" t="s">
        <v>102</v>
      </c>
      <c r="Z195" s="547" t="s">
        <v>102</v>
      </c>
      <c r="AA195" s="547" t="s">
        <v>102</v>
      </c>
      <c r="AB195" s="547" t="s">
        <v>102</v>
      </c>
      <c r="AC195" s="547" t="s">
        <v>102</v>
      </c>
      <c r="AD195" s="547" t="s">
        <v>102</v>
      </c>
      <c r="AE195" s="547" t="s">
        <v>102</v>
      </c>
      <c r="AF195" s="547" t="s">
        <v>102</v>
      </c>
      <c r="AG195" s="547" t="s">
        <v>102</v>
      </c>
      <c r="AH195" s="547" t="s">
        <v>102</v>
      </c>
      <c r="AI195" s="547" t="s">
        <v>102</v>
      </c>
      <c r="AJ195" s="547" t="s">
        <v>102</v>
      </c>
      <c r="AK195" s="547" t="s">
        <v>102</v>
      </c>
      <c r="AL195" s="547" t="s">
        <v>102</v>
      </c>
      <c r="AM195" s="547" t="s">
        <v>102</v>
      </c>
      <c r="AN195" s="547" t="s">
        <v>102</v>
      </c>
      <c r="AO195" s="547" t="s">
        <v>102</v>
      </c>
      <c r="AP195" s="547" t="s">
        <v>102</v>
      </c>
      <c r="AQ195" s="547" t="s">
        <v>102</v>
      </c>
      <c r="AR195" s="547" t="s">
        <v>102</v>
      </c>
      <c r="AS195" s="547" t="s">
        <v>102</v>
      </c>
      <c r="AT195" s="547" t="s">
        <v>102</v>
      </c>
      <c r="AU195" s="547" t="s">
        <v>102</v>
      </c>
      <c r="AV195" s="547" t="s">
        <v>102</v>
      </c>
      <c r="AW195" s="547" t="s">
        <v>102</v>
      </c>
      <c r="AX195" s="547" t="s">
        <v>102</v>
      </c>
      <c r="AY195" s="547" t="s">
        <v>102</v>
      </c>
      <c r="AZ195" s="547" t="s">
        <v>102</v>
      </c>
      <c r="BA195" s="547" t="s">
        <v>102</v>
      </c>
      <c r="BB195" s="547" t="s">
        <v>102</v>
      </c>
      <c r="BC195" s="547" t="s">
        <v>102</v>
      </c>
      <c r="BD195" s="547" t="s">
        <v>102</v>
      </c>
      <c r="BE195" s="547" t="s">
        <v>102</v>
      </c>
      <c r="BF195" s="547" t="s">
        <v>102</v>
      </c>
      <c r="BG195" s="547" t="s">
        <v>102</v>
      </c>
      <c r="BH195" s="547" t="s">
        <v>102</v>
      </c>
      <c r="BI195" s="547" t="s">
        <v>102</v>
      </c>
      <c r="BJ195" s="547" t="s">
        <v>102</v>
      </c>
      <c r="BK195" s="547" t="s">
        <v>102</v>
      </c>
      <c r="BL195" s="547" t="s">
        <v>102</v>
      </c>
      <c r="BM195" s="547" t="s">
        <v>102</v>
      </c>
      <c r="BN195" s="547" t="s">
        <v>102</v>
      </c>
      <c r="BO195" s="547" t="s">
        <v>102</v>
      </c>
      <c r="BP195" s="547" t="s">
        <v>102</v>
      </c>
      <c r="BQ195" s="547" t="s">
        <v>102</v>
      </c>
      <c r="BR195" s="547" t="s">
        <v>102</v>
      </c>
      <c r="BS195" s="547" t="s">
        <v>102</v>
      </c>
      <c r="BT195" s="547" t="s">
        <v>102</v>
      </c>
      <c r="BU195" s="547" t="s">
        <v>102</v>
      </c>
      <c r="BV195" s="547" t="s">
        <v>102</v>
      </c>
      <c r="BW195" s="547" t="s">
        <v>102</v>
      </c>
      <c r="BX195" s="547" t="s">
        <v>102</v>
      </c>
      <c r="BY195" s="547" t="s">
        <v>102</v>
      </c>
      <c r="BZ195" s="547" t="s">
        <v>102</v>
      </c>
      <c r="CA195" s="547" t="s">
        <v>102</v>
      </c>
      <c r="CB195" s="547" t="s">
        <v>102</v>
      </c>
      <c r="CC195" s="547" t="s">
        <v>102</v>
      </c>
      <c r="CD195" s="547" t="s">
        <v>102</v>
      </c>
      <c r="CE195" s="547" t="s">
        <v>102</v>
      </c>
      <c r="CF195" s="547" t="s">
        <v>102</v>
      </c>
      <c r="CG195" s="547" t="s">
        <v>102</v>
      </c>
      <c r="CH195" s="547" t="s">
        <v>102</v>
      </c>
      <c r="CI195" s="547" t="s">
        <v>102</v>
      </c>
      <c r="CJ195" s="547" t="s">
        <v>102</v>
      </c>
      <c r="CK195" s="547" t="s">
        <v>102</v>
      </c>
      <c r="CL195" s="547" t="s">
        <v>102</v>
      </c>
      <c r="CM195" s="547" t="s">
        <v>102</v>
      </c>
      <c r="CN195" s="547" t="s">
        <v>102</v>
      </c>
      <c r="CO195" s="547" t="s">
        <v>102</v>
      </c>
      <c r="CP195" s="547" t="s">
        <v>102</v>
      </c>
      <c r="CQ195" s="547" t="s">
        <v>102</v>
      </c>
      <c r="CR195" s="547" t="s">
        <v>102</v>
      </c>
      <c r="CS195" s="547" t="s">
        <v>102</v>
      </c>
      <c r="CT195" s="547" t="s">
        <v>102</v>
      </c>
      <c r="CU195" s="547" t="s">
        <v>102</v>
      </c>
      <c r="CV195" s="547" t="s">
        <v>102</v>
      </c>
      <c r="CW195" s="547" t="s">
        <v>102</v>
      </c>
      <c r="CX195" s="547" t="s">
        <v>102</v>
      </c>
      <c r="CY195" s="547" t="s">
        <v>102</v>
      </c>
      <c r="CZ195" s="547" t="s">
        <v>102</v>
      </c>
      <c r="DA195" s="547" t="s">
        <v>102</v>
      </c>
      <c r="DB195" s="547" t="s">
        <v>102</v>
      </c>
      <c r="DC195" s="547" t="s">
        <v>102</v>
      </c>
      <c r="DD195" s="547" t="s">
        <v>102</v>
      </c>
      <c r="DE195" s="547" t="s">
        <v>102</v>
      </c>
      <c r="DF195" s="547" t="s">
        <v>102</v>
      </c>
      <c r="DG195" s="547" t="s">
        <v>102</v>
      </c>
      <c r="DH195" s="547" t="s">
        <v>102</v>
      </c>
      <c r="DI195" s="547" t="s">
        <v>102</v>
      </c>
      <c r="DJ195" s="547" t="s">
        <v>102</v>
      </c>
      <c r="DK195" s="547" t="s">
        <v>102</v>
      </c>
      <c r="DL195" s="547" t="s">
        <v>102</v>
      </c>
      <c r="DM195" s="547" t="s">
        <v>102</v>
      </c>
      <c r="DN195" s="547" t="s">
        <v>102</v>
      </c>
      <c r="DO195" s="547" t="s">
        <v>102</v>
      </c>
      <c r="DP195" s="547" t="s">
        <v>102</v>
      </c>
      <c r="DQ195" s="547" t="s">
        <v>102</v>
      </c>
      <c r="DR195" s="547" t="s">
        <v>102</v>
      </c>
      <c r="DS195" s="547" t="s">
        <v>102</v>
      </c>
      <c r="DT195" s="547" t="s">
        <v>102</v>
      </c>
      <c r="DU195" s="547" t="s">
        <v>102</v>
      </c>
      <c r="DV195" s="547" t="s">
        <v>102</v>
      </c>
      <c r="DW195" s="547" t="s">
        <v>102</v>
      </c>
      <c r="DX195" s="547" t="s">
        <v>102</v>
      </c>
      <c r="DY195" s="547" t="s">
        <v>102</v>
      </c>
      <c r="DZ195" s="547" t="s">
        <v>102</v>
      </c>
      <c r="EA195" s="547" t="s">
        <v>102</v>
      </c>
      <c r="EB195" s="547" t="s">
        <v>102</v>
      </c>
      <c r="EC195" s="547" t="s">
        <v>102</v>
      </c>
      <c r="ED195" s="547" t="s">
        <v>102</v>
      </c>
      <c r="EE195" s="547" t="s">
        <v>102</v>
      </c>
      <c r="EF195" s="547" t="s">
        <v>102</v>
      </c>
      <c r="EG195" s="547" t="s">
        <v>102</v>
      </c>
      <c r="EH195" s="547" t="s">
        <v>102</v>
      </c>
      <c r="EI195" s="547" t="s">
        <v>102</v>
      </c>
      <c r="EJ195" s="547" t="s">
        <v>102</v>
      </c>
      <c r="EK195" s="547" t="s">
        <v>102</v>
      </c>
      <c r="EL195" s="547" t="s">
        <v>102</v>
      </c>
      <c r="EM195" s="547" t="s">
        <v>102</v>
      </c>
      <c r="EN195" s="547" t="s">
        <v>102</v>
      </c>
      <c r="EO195" s="547" t="s">
        <v>102</v>
      </c>
      <c r="EP195" s="547" t="s">
        <v>102</v>
      </c>
      <c r="EQ195" s="547" t="s">
        <v>102</v>
      </c>
      <c r="ER195" s="547" t="s">
        <v>102</v>
      </c>
      <c r="ES195" s="547" t="s">
        <v>102</v>
      </c>
      <c r="ET195" s="547" t="s">
        <v>102</v>
      </c>
      <c r="EU195" s="547" t="s">
        <v>102</v>
      </c>
      <c r="EV195" s="547" t="s">
        <v>102</v>
      </c>
      <c r="EW195" s="547" t="s">
        <v>102</v>
      </c>
      <c r="EX195" s="547" t="s">
        <v>102</v>
      </c>
      <c r="EY195" s="547" t="s">
        <v>102</v>
      </c>
      <c r="EZ195" s="547" t="s">
        <v>102</v>
      </c>
      <c r="FA195" s="547" t="s">
        <v>102</v>
      </c>
      <c r="FB195" s="547" t="s">
        <v>102</v>
      </c>
      <c r="FC195" s="547" t="s">
        <v>102</v>
      </c>
      <c r="FD195" s="547" t="s">
        <v>102</v>
      </c>
      <c r="FE195" s="547" t="s">
        <v>102</v>
      </c>
      <c r="FF195" s="547" t="s">
        <v>102</v>
      </c>
      <c r="FG195" s="547" t="s">
        <v>102</v>
      </c>
      <c r="FH195" s="547" t="s">
        <v>102</v>
      </c>
      <c r="FI195" s="547" t="s">
        <v>102</v>
      </c>
      <c r="FJ195" s="547" t="s">
        <v>102</v>
      </c>
      <c r="FK195" s="547" t="s">
        <v>102</v>
      </c>
      <c r="FL195" s="547" t="s">
        <v>102</v>
      </c>
      <c r="FM195" s="547" t="s">
        <v>102</v>
      </c>
      <c r="FN195" s="547" t="s">
        <v>102</v>
      </c>
      <c r="FO195" s="547" t="s">
        <v>102</v>
      </c>
      <c r="FP195" s="547" t="s">
        <v>102</v>
      </c>
      <c r="FQ195" s="547" t="s">
        <v>102</v>
      </c>
      <c r="FR195" s="547" t="s">
        <v>102</v>
      </c>
      <c r="FS195" s="547" t="s">
        <v>102</v>
      </c>
      <c r="FT195" s="547" t="s">
        <v>102</v>
      </c>
      <c r="FU195" s="547" t="s">
        <v>102</v>
      </c>
      <c r="FV195" s="547" t="s">
        <v>102</v>
      </c>
    </row>
    <row r="196" spans="1:178" hidden="1" x14ac:dyDescent="0.15">
      <c r="A196" s="547">
        <v>3489668</v>
      </c>
      <c r="B196" s="547" t="s">
        <v>102</v>
      </c>
      <c r="C196" s="547" t="s">
        <v>102</v>
      </c>
      <c r="D196" s="547" t="s">
        <v>102</v>
      </c>
      <c r="E196" s="547" t="s">
        <v>102</v>
      </c>
      <c r="F196" s="547" t="s">
        <v>102</v>
      </c>
      <c r="G196" s="547" t="s">
        <v>102</v>
      </c>
      <c r="H196" s="547" t="s">
        <v>102</v>
      </c>
      <c r="I196" s="547" t="s">
        <v>102</v>
      </c>
      <c r="J196" s="547" t="s">
        <v>102</v>
      </c>
      <c r="K196" s="547" t="s">
        <v>102</v>
      </c>
      <c r="L196" s="547" t="s">
        <v>102</v>
      </c>
      <c r="M196" s="547" t="s">
        <v>102</v>
      </c>
      <c r="N196" s="547" t="s">
        <v>102</v>
      </c>
      <c r="O196" s="547" t="s">
        <v>102</v>
      </c>
      <c r="P196" s="547" t="s">
        <v>102</v>
      </c>
      <c r="Q196" s="547" t="s">
        <v>102</v>
      </c>
      <c r="R196" s="547" t="s">
        <v>102</v>
      </c>
      <c r="S196" s="547" t="s">
        <v>102</v>
      </c>
      <c r="T196" s="547" t="s">
        <v>102</v>
      </c>
      <c r="U196" s="547" t="s">
        <v>102</v>
      </c>
      <c r="V196" s="547" t="s">
        <v>102</v>
      </c>
      <c r="W196" s="547" t="s">
        <v>102</v>
      </c>
      <c r="X196" s="547" t="s">
        <v>102</v>
      </c>
      <c r="Y196" s="547" t="s">
        <v>102</v>
      </c>
      <c r="Z196" s="547" t="s">
        <v>102</v>
      </c>
      <c r="AA196" s="547" t="s">
        <v>102</v>
      </c>
      <c r="AB196" s="547" t="s">
        <v>102</v>
      </c>
      <c r="AC196" s="547" t="s">
        <v>102</v>
      </c>
      <c r="AD196" s="547" t="s">
        <v>102</v>
      </c>
      <c r="AE196" s="547" t="s">
        <v>102</v>
      </c>
      <c r="AF196" s="547" t="s">
        <v>102</v>
      </c>
      <c r="AG196" s="547" t="s">
        <v>102</v>
      </c>
      <c r="AH196" s="547" t="s">
        <v>102</v>
      </c>
      <c r="AI196" s="547" t="s">
        <v>102</v>
      </c>
      <c r="AJ196" s="547" t="s">
        <v>102</v>
      </c>
      <c r="AK196" s="547" t="s">
        <v>102</v>
      </c>
      <c r="AL196" s="547" t="s">
        <v>102</v>
      </c>
      <c r="AM196" s="547" t="s">
        <v>102</v>
      </c>
      <c r="AN196" s="547" t="s">
        <v>102</v>
      </c>
      <c r="AO196" s="547" t="s">
        <v>102</v>
      </c>
      <c r="AP196" s="547" t="s">
        <v>102</v>
      </c>
      <c r="AQ196" s="547" t="s">
        <v>102</v>
      </c>
      <c r="AR196" s="547" t="s">
        <v>102</v>
      </c>
      <c r="AS196" s="547" t="s">
        <v>102</v>
      </c>
      <c r="AT196" s="547" t="s">
        <v>102</v>
      </c>
      <c r="AU196" s="547" t="s">
        <v>102</v>
      </c>
      <c r="AV196" s="547" t="s">
        <v>102</v>
      </c>
      <c r="AW196" s="547" t="s">
        <v>102</v>
      </c>
      <c r="AX196" s="547" t="s">
        <v>102</v>
      </c>
      <c r="AY196" s="547" t="s">
        <v>102</v>
      </c>
      <c r="AZ196" s="547" t="s">
        <v>102</v>
      </c>
      <c r="BA196" s="547" t="s">
        <v>102</v>
      </c>
      <c r="BB196" s="547" t="s">
        <v>102</v>
      </c>
      <c r="BC196" s="547" t="s">
        <v>102</v>
      </c>
      <c r="BD196" s="547" t="s">
        <v>102</v>
      </c>
      <c r="BE196" s="547" t="s">
        <v>102</v>
      </c>
      <c r="BF196" s="547" t="s">
        <v>102</v>
      </c>
      <c r="BG196" s="547" t="s">
        <v>102</v>
      </c>
      <c r="BH196" s="547" t="s">
        <v>102</v>
      </c>
      <c r="BI196" s="547" t="s">
        <v>102</v>
      </c>
      <c r="BJ196" s="547" t="s">
        <v>102</v>
      </c>
      <c r="BK196" s="547" t="s">
        <v>102</v>
      </c>
      <c r="BL196" s="547" t="s">
        <v>102</v>
      </c>
      <c r="BM196" s="547" t="s">
        <v>102</v>
      </c>
      <c r="BN196" s="547" t="s">
        <v>102</v>
      </c>
      <c r="BO196" s="547" t="s">
        <v>102</v>
      </c>
      <c r="BP196" s="547" t="s">
        <v>102</v>
      </c>
      <c r="BQ196" s="547" t="s">
        <v>102</v>
      </c>
      <c r="BR196" s="547" t="s">
        <v>102</v>
      </c>
      <c r="BS196" s="547" t="s">
        <v>102</v>
      </c>
      <c r="BT196" s="547" t="s">
        <v>102</v>
      </c>
      <c r="BU196" s="547" t="s">
        <v>102</v>
      </c>
      <c r="BV196" s="547" t="s">
        <v>102</v>
      </c>
      <c r="BW196" s="547" t="s">
        <v>102</v>
      </c>
      <c r="BX196" s="547" t="s">
        <v>102</v>
      </c>
      <c r="BY196" s="547" t="s">
        <v>102</v>
      </c>
      <c r="BZ196" s="547" t="s">
        <v>102</v>
      </c>
      <c r="CA196" s="547" t="s">
        <v>102</v>
      </c>
      <c r="CB196" s="547" t="s">
        <v>102</v>
      </c>
      <c r="CC196" s="547" t="s">
        <v>102</v>
      </c>
      <c r="CD196" s="547" t="s">
        <v>102</v>
      </c>
      <c r="CE196" s="547" t="s">
        <v>102</v>
      </c>
      <c r="CF196" s="547" t="s">
        <v>102</v>
      </c>
      <c r="CG196" s="547" t="s">
        <v>102</v>
      </c>
      <c r="CH196" s="547" t="s">
        <v>102</v>
      </c>
      <c r="CI196" s="547" t="s">
        <v>102</v>
      </c>
      <c r="CJ196" s="547" t="s">
        <v>102</v>
      </c>
      <c r="CK196" s="547" t="s">
        <v>102</v>
      </c>
      <c r="CL196" s="547" t="s">
        <v>102</v>
      </c>
      <c r="CM196" s="547" t="s">
        <v>102</v>
      </c>
      <c r="CN196" s="547" t="s">
        <v>102</v>
      </c>
      <c r="CO196" s="547" t="s">
        <v>102</v>
      </c>
      <c r="CP196" s="547" t="s">
        <v>102</v>
      </c>
      <c r="CQ196" s="547" t="s">
        <v>102</v>
      </c>
      <c r="CR196" s="547" t="s">
        <v>102</v>
      </c>
      <c r="CS196" s="547" t="s">
        <v>102</v>
      </c>
      <c r="CT196" s="547" t="s">
        <v>102</v>
      </c>
      <c r="CU196" s="547" t="s">
        <v>102</v>
      </c>
      <c r="CV196" s="547" t="s">
        <v>102</v>
      </c>
      <c r="CW196" s="547" t="s">
        <v>102</v>
      </c>
      <c r="CX196" s="547" t="s">
        <v>102</v>
      </c>
      <c r="CY196" s="547" t="s">
        <v>102</v>
      </c>
      <c r="CZ196" s="547" t="s">
        <v>102</v>
      </c>
      <c r="DA196" s="547" t="s">
        <v>102</v>
      </c>
      <c r="DB196" s="547" t="s">
        <v>102</v>
      </c>
      <c r="DC196" s="547" t="s">
        <v>102</v>
      </c>
      <c r="DD196" s="547" t="s">
        <v>102</v>
      </c>
      <c r="DE196" s="547" t="s">
        <v>102</v>
      </c>
      <c r="DF196" s="547" t="s">
        <v>102</v>
      </c>
      <c r="DG196" s="547" t="s">
        <v>102</v>
      </c>
      <c r="DH196" s="547" t="s">
        <v>102</v>
      </c>
      <c r="DI196" s="547" t="s">
        <v>102</v>
      </c>
      <c r="DJ196" s="547" t="s">
        <v>102</v>
      </c>
      <c r="DK196" s="547" t="s">
        <v>102</v>
      </c>
      <c r="DL196" s="547" t="s">
        <v>102</v>
      </c>
      <c r="DM196" s="547" t="s">
        <v>102</v>
      </c>
      <c r="DN196" s="547" t="s">
        <v>102</v>
      </c>
      <c r="DO196" s="547" t="s">
        <v>102</v>
      </c>
      <c r="DP196" s="547" t="s">
        <v>102</v>
      </c>
      <c r="DQ196" s="547" t="s">
        <v>102</v>
      </c>
      <c r="DR196" s="547" t="s">
        <v>102</v>
      </c>
      <c r="DS196" s="547" t="s">
        <v>102</v>
      </c>
      <c r="DT196" s="547" t="s">
        <v>102</v>
      </c>
      <c r="DU196" s="547" t="s">
        <v>102</v>
      </c>
      <c r="DV196" s="547" t="s">
        <v>102</v>
      </c>
      <c r="DW196" s="547" t="s">
        <v>102</v>
      </c>
      <c r="DX196" s="547" t="s">
        <v>102</v>
      </c>
      <c r="DY196" s="547" t="s">
        <v>102</v>
      </c>
      <c r="DZ196" s="547" t="s">
        <v>102</v>
      </c>
      <c r="EA196" s="547" t="s">
        <v>102</v>
      </c>
      <c r="EB196" s="547" t="s">
        <v>102</v>
      </c>
      <c r="EC196" s="547" t="s">
        <v>102</v>
      </c>
      <c r="ED196" s="547" t="s">
        <v>102</v>
      </c>
      <c r="EE196" s="547" t="s">
        <v>102</v>
      </c>
      <c r="EF196" s="547" t="s">
        <v>102</v>
      </c>
      <c r="EG196" s="547" t="s">
        <v>102</v>
      </c>
      <c r="EH196" s="547" t="s">
        <v>102</v>
      </c>
      <c r="EI196" s="547" t="s">
        <v>102</v>
      </c>
      <c r="EJ196" s="547" t="s">
        <v>102</v>
      </c>
      <c r="EK196" s="547" t="s">
        <v>102</v>
      </c>
      <c r="EL196" s="547" t="s">
        <v>102</v>
      </c>
      <c r="EM196" s="547" t="s">
        <v>102</v>
      </c>
      <c r="EN196" s="547" t="s">
        <v>102</v>
      </c>
      <c r="EO196" s="547" t="s">
        <v>102</v>
      </c>
      <c r="EP196" s="547" t="s">
        <v>102</v>
      </c>
      <c r="EQ196" s="547" t="s">
        <v>102</v>
      </c>
      <c r="ER196" s="547" t="s">
        <v>102</v>
      </c>
      <c r="ES196" s="547" t="s">
        <v>102</v>
      </c>
      <c r="ET196" s="547" t="s">
        <v>102</v>
      </c>
      <c r="EU196" s="547" t="s">
        <v>102</v>
      </c>
      <c r="EV196" s="547" t="s">
        <v>102</v>
      </c>
      <c r="EW196" s="547" t="s">
        <v>102</v>
      </c>
      <c r="EX196" s="547" t="s">
        <v>102</v>
      </c>
      <c r="EY196" s="547" t="s">
        <v>102</v>
      </c>
      <c r="EZ196" s="547" t="s">
        <v>102</v>
      </c>
      <c r="FA196" s="547" t="s">
        <v>102</v>
      </c>
      <c r="FB196" s="547" t="s">
        <v>102</v>
      </c>
      <c r="FC196" s="547" t="s">
        <v>102</v>
      </c>
      <c r="FD196" s="547" t="s">
        <v>102</v>
      </c>
      <c r="FE196" s="547" t="s">
        <v>102</v>
      </c>
      <c r="FF196" s="547" t="s">
        <v>102</v>
      </c>
      <c r="FG196" s="547" t="s">
        <v>102</v>
      </c>
      <c r="FH196" s="547" t="s">
        <v>102</v>
      </c>
      <c r="FI196" s="547" t="s">
        <v>102</v>
      </c>
      <c r="FJ196" s="547" t="s">
        <v>102</v>
      </c>
      <c r="FK196" s="547" t="s">
        <v>102</v>
      </c>
      <c r="FL196" s="547" t="s">
        <v>102</v>
      </c>
      <c r="FM196" s="547" t="s">
        <v>102</v>
      </c>
      <c r="FN196" s="547" t="s">
        <v>102</v>
      </c>
      <c r="FO196" s="547" t="s">
        <v>102</v>
      </c>
      <c r="FP196" s="547" t="s">
        <v>102</v>
      </c>
      <c r="FQ196" s="547" t="s">
        <v>102</v>
      </c>
      <c r="FR196" s="547" t="s">
        <v>102</v>
      </c>
      <c r="FS196" s="547" t="s">
        <v>102</v>
      </c>
      <c r="FT196" s="547" t="s">
        <v>102</v>
      </c>
      <c r="FU196" s="547" t="s">
        <v>102</v>
      </c>
      <c r="FV196" s="547" t="s">
        <v>102</v>
      </c>
    </row>
    <row r="197" spans="1:178" hidden="1" x14ac:dyDescent="0.15">
      <c r="A197" s="547">
        <v>3413413</v>
      </c>
      <c r="B197" s="547" t="s">
        <v>102</v>
      </c>
      <c r="C197" s="547" t="s">
        <v>102</v>
      </c>
      <c r="D197" s="547" t="s">
        <v>102</v>
      </c>
      <c r="E197" s="547" t="s">
        <v>102</v>
      </c>
      <c r="F197" s="547" t="s">
        <v>102</v>
      </c>
      <c r="G197" s="547" t="s">
        <v>102</v>
      </c>
      <c r="H197" s="547" t="s">
        <v>102</v>
      </c>
      <c r="I197" s="547" t="s">
        <v>102</v>
      </c>
      <c r="J197" s="547" t="s">
        <v>102</v>
      </c>
      <c r="K197" s="547" t="s">
        <v>102</v>
      </c>
      <c r="L197" s="547" t="s">
        <v>102</v>
      </c>
      <c r="M197" s="547" t="s">
        <v>102</v>
      </c>
      <c r="N197" s="547" t="s">
        <v>102</v>
      </c>
      <c r="O197" s="547" t="s">
        <v>102</v>
      </c>
      <c r="P197" s="547" t="s">
        <v>102</v>
      </c>
      <c r="Q197" s="547" t="s">
        <v>102</v>
      </c>
      <c r="R197" s="547" t="s">
        <v>102</v>
      </c>
      <c r="S197" s="547" t="s">
        <v>102</v>
      </c>
      <c r="T197" s="547" t="s">
        <v>102</v>
      </c>
      <c r="U197" s="547" t="s">
        <v>102</v>
      </c>
      <c r="V197" s="547" t="s">
        <v>102</v>
      </c>
      <c r="W197" s="547" t="s">
        <v>102</v>
      </c>
      <c r="X197" s="547" t="s">
        <v>102</v>
      </c>
      <c r="Y197" s="547" t="s">
        <v>102</v>
      </c>
      <c r="Z197" s="547" t="s">
        <v>102</v>
      </c>
      <c r="AA197" s="547" t="s">
        <v>102</v>
      </c>
      <c r="AB197" s="547" t="s">
        <v>102</v>
      </c>
      <c r="AC197" s="547" t="s">
        <v>102</v>
      </c>
      <c r="AD197" s="547" t="s">
        <v>102</v>
      </c>
      <c r="AE197" s="547" t="s">
        <v>102</v>
      </c>
      <c r="AF197" s="547" t="s">
        <v>102</v>
      </c>
      <c r="AG197" s="547" t="s">
        <v>102</v>
      </c>
      <c r="AH197" s="547" t="s">
        <v>102</v>
      </c>
      <c r="AI197" s="547" t="s">
        <v>102</v>
      </c>
      <c r="AJ197" s="547" t="s">
        <v>102</v>
      </c>
      <c r="AK197" s="547" t="s">
        <v>102</v>
      </c>
      <c r="AL197" s="547" t="s">
        <v>102</v>
      </c>
      <c r="AM197" s="547" t="s">
        <v>102</v>
      </c>
      <c r="AN197" s="547" t="s">
        <v>102</v>
      </c>
      <c r="AO197" s="547" t="s">
        <v>102</v>
      </c>
      <c r="AP197" s="547" t="s">
        <v>102</v>
      </c>
      <c r="AQ197" s="547" t="s">
        <v>102</v>
      </c>
      <c r="AR197" s="547" t="s">
        <v>102</v>
      </c>
      <c r="AS197" s="547" t="s">
        <v>102</v>
      </c>
      <c r="AT197" s="547" t="s">
        <v>102</v>
      </c>
      <c r="AU197" s="547" t="s">
        <v>102</v>
      </c>
      <c r="AV197" s="547" t="s">
        <v>102</v>
      </c>
      <c r="AW197" s="547" t="s">
        <v>102</v>
      </c>
      <c r="AX197" s="547" t="s">
        <v>102</v>
      </c>
      <c r="AY197" s="547" t="s">
        <v>102</v>
      </c>
      <c r="AZ197" s="547" t="s">
        <v>102</v>
      </c>
      <c r="BA197" s="547" t="s">
        <v>102</v>
      </c>
      <c r="BB197" s="547" t="s">
        <v>102</v>
      </c>
      <c r="BC197" s="547" t="s">
        <v>102</v>
      </c>
      <c r="BD197" s="547" t="s">
        <v>102</v>
      </c>
      <c r="BE197" s="547" t="s">
        <v>102</v>
      </c>
      <c r="BF197" s="547" t="s">
        <v>102</v>
      </c>
      <c r="BG197" s="547" t="s">
        <v>102</v>
      </c>
      <c r="BH197" s="547" t="s">
        <v>102</v>
      </c>
      <c r="BI197" s="547" t="s">
        <v>102</v>
      </c>
      <c r="BJ197" s="547" t="s">
        <v>102</v>
      </c>
      <c r="BK197" s="547" t="s">
        <v>102</v>
      </c>
      <c r="BL197" s="547" t="s">
        <v>102</v>
      </c>
      <c r="BM197" s="547" t="s">
        <v>102</v>
      </c>
      <c r="BN197" s="547" t="s">
        <v>102</v>
      </c>
      <c r="BO197" s="547" t="s">
        <v>102</v>
      </c>
      <c r="BP197" s="547" t="s">
        <v>102</v>
      </c>
      <c r="BQ197" s="547" t="s">
        <v>102</v>
      </c>
      <c r="BR197" s="547" t="s">
        <v>102</v>
      </c>
      <c r="BS197" s="547" t="s">
        <v>102</v>
      </c>
      <c r="BT197" s="547" t="s">
        <v>102</v>
      </c>
      <c r="BU197" s="547" t="s">
        <v>102</v>
      </c>
      <c r="BV197" s="547" t="s">
        <v>102</v>
      </c>
      <c r="BW197" s="547" t="s">
        <v>102</v>
      </c>
      <c r="BX197" s="547" t="s">
        <v>102</v>
      </c>
      <c r="BY197" s="547" t="s">
        <v>102</v>
      </c>
      <c r="BZ197" s="547" t="s">
        <v>102</v>
      </c>
      <c r="CA197" s="547" t="s">
        <v>102</v>
      </c>
      <c r="CB197" s="547" t="s">
        <v>102</v>
      </c>
      <c r="CC197" s="547" t="s">
        <v>102</v>
      </c>
      <c r="CD197" s="547" t="s">
        <v>102</v>
      </c>
      <c r="CE197" s="547" t="s">
        <v>102</v>
      </c>
      <c r="CF197" s="547" t="s">
        <v>102</v>
      </c>
      <c r="CG197" s="547" t="s">
        <v>102</v>
      </c>
      <c r="CH197" s="547" t="s">
        <v>102</v>
      </c>
      <c r="CI197" s="547" t="s">
        <v>102</v>
      </c>
      <c r="CJ197" s="547" t="s">
        <v>102</v>
      </c>
      <c r="CK197" s="547" t="s">
        <v>102</v>
      </c>
      <c r="CL197" s="547" t="s">
        <v>102</v>
      </c>
      <c r="CM197" s="547" t="s">
        <v>102</v>
      </c>
      <c r="CN197" s="547" t="s">
        <v>102</v>
      </c>
      <c r="CO197" s="547" t="s">
        <v>102</v>
      </c>
      <c r="CP197" s="547" t="s">
        <v>102</v>
      </c>
      <c r="CQ197" s="547" t="s">
        <v>102</v>
      </c>
      <c r="CR197" s="547" t="s">
        <v>102</v>
      </c>
      <c r="CS197" s="547" t="s">
        <v>102</v>
      </c>
      <c r="CT197" s="547" t="s">
        <v>102</v>
      </c>
      <c r="CU197" s="547" t="s">
        <v>102</v>
      </c>
      <c r="CV197" s="547" t="s">
        <v>102</v>
      </c>
      <c r="CW197" s="547" t="s">
        <v>102</v>
      </c>
      <c r="CX197" s="547" t="s">
        <v>102</v>
      </c>
      <c r="CY197" s="547" t="s">
        <v>102</v>
      </c>
      <c r="CZ197" s="547" t="s">
        <v>102</v>
      </c>
      <c r="DA197" s="547" t="s">
        <v>102</v>
      </c>
      <c r="DB197" s="547" t="s">
        <v>102</v>
      </c>
      <c r="DC197" s="547" t="s">
        <v>102</v>
      </c>
      <c r="DD197" s="547" t="s">
        <v>102</v>
      </c>
      <c r="DE197" s="547" t="s">
        <v>102</v>
      </c>
      <c r="DF197" s="547" t="s">
        <v>102</v>
      </c>
      <c r="DG197" s="547" t="s">
        <v>102</v>
      </c>
      <c r="DH197" s="547" t="s">
        <v>102</v>
      </c>
      <c r="DI197" s="547" t="s">
        <v>102</v>
      </c>
      <c r="DJ197" s="547" t="s">
        <v>102</v>
      </c>
      <c r="DK197" s="547" t="s">
        <v>102</v>
      </c>
      <c r="DL197" s="547" t="s">
        <v>102</v>
      </c>
      <c r="DM197" s="547" t="s">
        <v>102</v>
      </c>
      <c r="DN197" s="547" t="s">
        <v>102</v>
      </c>
      <c r="DO197" s="547" t="s">
        <v>102</v>
      </c>
      <c r="DP197" s="547" t="s">
        <v>102</v>
      </c>
      <c r="DQ197" s="547" t="s">
        <v>102</v>
      </c>
      <c r="DR197" s="547" t="s">
        <v>102</v>
      </c>
      <c r="DS197" s="547" t="s">
        <v>102</v>
      </c>
      <c r="DT197" s="547" t="s">
        <v>102</v>
      </c>
      <c r="DU197" s="547" t="s">
        <v>102</v>
      </c>
      <c r="DV197" s="547" t="s">
        <v>102</v>
      </c>
      <c r="DW197" s="547" t="s">
        <v>102</v>
      </c>
      <c r="DX197" s="547" t="s">
        <v>102</v>
      </c>
      <c r="DY197" s="547" t="s">
        <v>102</v>
      </c>
      <c r="DZ197" s="547" t="s">
        <v>102</v>
      </c>
      <c r="EA197" s="547" t="s">
        <v>102</v>
      </c>
      <c r="EB197" s="547" t="s">
        <v>102</v>
      </c>
      <c r="EC197" s="547" t="s">
        <v>102</v>
      </c>
      <c r="ED197" s="547" t="s">
        <v>102</v>
      </c>
      <c r="EE197" s="547" t="s">
        <v>102</v>
      </c>
      <c r="EF197" s="547" t="s">
        <v>102</v>
      </c>
      <c r="EG197" s="547" t="s">
        <v>102</v>
      </c>
      <c r="EH197" s="547" t="s">
        <v>102</v>
      </c>
      <c r="EI197" s="547" t="s">
        <v>102</v>
      </c>
      <c r="EJ197" s="547" t="s">
        <v>102</v>
      </c>
      <c r="EK197" s="547" t="s">
        <v>102</v>
      </c>
      <c r="EL197" s="547" t="s">
        <v>102</v>
      </c>
      <c r="EM197" s="547" t="s">
        <v>102</v>
      </c>
      <c r="EN197" s="547" t="s">
        <v>102</v>
      </c>
      <c r="EO197" s="547" t="s">
        <v>102</v>
      </c>
      <c r="EP197" s="547" t="s">
        <v>102</v>
      </c>
      <c r="EQ197" s="547" t="s">
        <v>102</v>
      </c>
      <c r="ER197" s="547" t="s">
        <v>102</v>
      </c>
      <c r="ES197" s="547" t="s">
        <v>102</v>
      </c>
      <c r="ET197" s="547" t="s">
        <v>102</v>
      </c>
      <c r="EU197" s="547" t="s">
        <v>102</v>
      </c>
      <c r="EV197" s="547" t="s">
        <v>102</v>
      </c>
      <c r="EW197" s="547" t="s">
        <v>102</v>
      </c>
      <c r="EX197" s="547" t="s">
        <v>102</v>
      </c>
      <c r="EY197" s="547" t="s">
        <v>102</v>
      </c>
      <c r="EZ197" s="547" t="s">
        <v>102</v>
      </c>
      <c r="FA197" s="547" t="s">
        <v>102</v>
      </c>
      <c r="FB197" s="547" t="s">
        <v>102</v>
      </c>
      <c r="FC197" s="547" t="s">
        <v>102</v>
      </c>
      <c r="FD197" s="547" t="s">
        <v>102</v>
      </c>
      <c r="FE197" s="547" t="s">
        <v>102</v>
      </c>
      <c r="FF197" s="547" t="s">
        <v>102</v>
      </c>
      <c r="FG197" s="547" t="s">
        <v>102</v>
      </c>
      <c r="FH197" s="547" t="s">
        <v>102</v>
      </c>
      <c r="FI197" s="547" t="s">
        <v>102</v>
      </c>
      <c r="FJ197" s="547" t="s">
        <v>102</v>
      </c>
      <c r="FK197" s="547" t="s">
        <v>102</v>
      </c>
      <c r="FL197" s="547" t="s">
        <v>102</v>
      </c>
      <c r="FM197" s="547" t="s">
        <v>102</v>
      </c>
      <c r="FN197" s="547" t="s">
        <v>102</v>
      </c>
      <c r="FO197" s="547" t="s">
        <v>102</v>
      </c>
      <c r="FP197" s="547" t="s">
        <v>102</v>
      </c>
      <c r="FQ197" s="547" t="s">
        <v>102</v>
      </c>
      <c r="FR197" s="547" t="s">
        <v>102</v>
      </c>
      <c r="FS197" s="547" t="s">
        <v>102</v>
      </c>
      <c r="FT197" s="547" t="s">
        <v>102</v>
      </c>
      <c r="FU197" s="547" t="s">
        <v>102</v>
      </c>
      <c r="FV197" s="547" t="s">
        <v>102</v>
      </c>
    </row>
    <row r="198" spans="1:178" hidden="1" x14ac:dyDescent="0.15">
      <c r="A198" s="547">
        <v>3413191</v>
      </c>
      <c r="B198" s="547" t="s">
        <v>102</v>
      </c>
      <c r="C198" s="547" t="s">
        <v>102</v>
      </c>
      <c r="D198" s="547" t="s">
        <v>102</v>
      </c>
      <c r="E198" s="547" t="s">
        <v>102</v>
      </c>
      <c r="F198" s="547" t="s">
        <v>102</v>
      </c>
      <c r="G198" s="547" t="s">
        <v>102</v>
      </c>
      <c r="H198" s="547" t="s">
        <v>102</v>
      </c>
      <c r="I198" s="547" t="s">
        <v>102</v>
      </c>
      <c r="J198" s="547" t="s">
        <v>102</v>
      </c>
      <c r="K198" s="547" t="s">
        <v>102</v>
      </c>
      <c r="L198" s="547" t="s">
        <v>102</v>
      </c>
      <c r="M198" s="547" t="s">
        <v>102</v>
      </c>
      <c r="N198" s="547" t="s">
        <v>102</v>
      </c>
      <c r="O198" s="547" t="s">
        <v>102</v>
      </c>
      <c r="P198" s="547" t="s">
        <v>102</v>
      </c>
      <c r="Q198" s="547" t="s">
        <v>102</v>
      </c>
      <c r="R198" s="547" t="s">
        <v>102</v>
      </c>
      <c r="S198" s="547" t="s">
        <v>102</v>
      </c>
      <c r="T198" s="547" t="s">
        <v>102</v>
      </c>
      <c r="U198" s="547" t="s">
        <v>102</v>
      </c>
      <c r="V198" s="547" t="s">
        <v>102</v>
      </c>
      <c r="W198" s="547" t="s">
        <v>102</v>
      </c>
      <c r="X198" s="547" t="s">
        <v>102</v>
      </c>
      <c r="Y198" s="547" t="s">
        <v>102</v>
      </c>
      <c r="Z198" s="547" t="s">
        <v>102</v>
      </c>
      <c r="AA198" s="547" t="s">
        <v>102</v>
      </c>
      <c r="AB198" s="547" t="s">
        <v>102</v>
      </c>
      <c r="AC198" s="547" t="s">
        <v>102</v>
      </c>
      <c r="AD198" s="547" t="s">
        <v>102</v>
      </c>
      <c r="AE198" s="547" t="s">
        <v>102</v>
      </c>
      <c r="AF198" s="547" t="s">
        <v>102</v>
      </c>
      <c r="AG198" s="547" t="s">
        <v>102</v>
      </c>
      <c r="AH198" s="547" t="s">
        <v>102</v>
      </c>
      <c r="AI198" s="547" t="s">
        <v>102</v>
      </c>
      <c r="AJ198" s="547" t="s">
        <v>102</v>
      </c>
      <c r="AK198" s="547" t="s">
        <v>102</v>
      </c>
      <c r="AL198" s="547" t="s">
        <v>102</v>
      </c>
      <c r="AM198" s="547" t="s">
        <v>102</v>
      </c>
      <c r="AN198" s="547" t="s">
        <v>102</v>
      </c>
      <c r="AO198" s="547" t="s">
        <v>102</v>
      </c>
      <c r="AP198" s="547" t="s">
        <v>102</v>
      </c>
      <c r="AQ198" s="547" t="s">
        <v>102</v>
      </c>
      <c r="AR198" s="547" t="s">
        <v>102</v>
      </c>
      <c r="AS198" s="547" t="s">
        <v>102</v>
      </c>
      <c r="AT198" s="547" t="s">
        <v>102</v>
      </c>
      <c r="AU198" s="547" t="s">
        <v>102</v>
      </c>
      <c r="AV198" s="547" t="s">
        <v>102</v>
      </c>
      <c r="AW198" s="547" t="s">
        <v>102</v>
      </c>
      <c r="AX198" s="547" t="s">
        <v>102</v>
      </c>
      <c r="AY198" s="547" t="s">
        <v>102</v>
      </c>
      <c r="AZ198" s="547" t="s">
        <v>102</v>
      </c>
      <c r="BA198" s="547" t="s">
        <v>102</v>
      </c>
      <c r="BB198" s="547" t="s">
        <v>102</v>
      </c>
      <c r="BC198" s="547" t="s">
        <v>102</v>
      </c>
      <c r="BD198" s="547" t="s">
        <v>102</v>
      </c>
      <c r="BE198" s="547" t="s">
        <v>102</v>
      </c>
      <c r="BF198" s="547" t="s">
        <v>102</v>
      </c>
      <c r="BG198" s="547" t="s">
        <v>102</v>
      </c>
      <c r="BH198" s="547" t="s">
        <v>102</v>
      </c>
      <c r="BI198" s="547" t="s">
        <v>102</v>
      </c>
      <c r="BJ198" s="547" t="s">
        <v>102</v>
      </c>
      <c r="BK198" s="547" t="s">
        <v>102</v>
      </c>
      <c r="BL198" s="547" t="s">
        <v>102</v>
      </c>
      <c r="BM198" s="547" t="s">
        <v>102</v>
      </c>
      <c r="BN198" s="547" t="s">
        <v>102</v>
      </c>
      <c r="BO198" s="547" t="s">
        <v>102</v>
      </c>
      <c r="BP198" s="547" t="s">
        <v>102</v>
      </c>
      <c r="BQ198" s="547" t="s">
        <v>102</v>
      </c>
      <c r="BR198" s="547" t="s">
        <v>102</v>
      </c>
      <c r="BS198" s="547" t="s">
        <v>102</v>
      </c>
      <c r="BT198" s="547" t="s">
        <v>102</v>
      </c>
      <c r="BU198" s="547" t="s">
        <v>102</v>
      </c>
      <c r="BV198" s="547" t="s">
        <v>102</v>
      </c>
      <c r="BW198" s="547" t="s">
        <v>102</v>
      </c>
      <c r="BX198" s="547" t="s">
        <v>102</v>
      </c>
      <c r="BY198" s="547" t="s">
        <v>102</v>
      </c>
      <c r="BZ198" s="547" t="s">
        <v>102</v>
      </c>
      <c r="CA198" s="547" t="s">
        <v>102</v>
      </c>
      <c r="CB198" s="547" t="s">
        <v>102</v>
      </c>
      <c r="CC198" s="547" t="s">
        <v>102</v>
      </c>
      <c r="CD198" s="547" t="s">
        <v>102</v>
      </c>
      <c r="CE198" s="547" t="s">
        <v>102</v>
      </c>
      <c r="CF198" s="547" t="s">
        <v>102</v>
      </c>
      <c r="CG198" s="547" t="s">
        <v>102</v>
      </c>
      <c r="CH198" s="547" t="s">
        <v>102</v>
      </c>
      <c r="CI198" s="547" t="s">
        <v>102</v>
      </c>
      <c r="CJ198" s="547" t="s">
        <v>102</v>
      </c>
      <c r="CK198" s="547" t="s">
        <v>102</v>
      </c>
      <c r="CL198" s="547" t="s">
        <v>102</v>
      </c>
      <c r="CM198" s="547" t="s">
        <v>102</v>
      </c>
      <c r="CN198" s="547" t="s">
        <v>102</v>
      </c>
      <c r="CO198" s="547" t="s">
        <v>102</v>
      </c>
      <c r="CP198" s="547" t="s">
        <v>102</v>
      </c>
      <c r="CQ198" s="547" t="s">
        <v>102</v>
      </c>
      <c r="CR198" s="547" t="s">
        <v>102</v>
      </c>
      <c r="CS198" s="547" t="s">
        <v>102</v>
      </c>
      <c r="CT198" s="547" t="s">
        <v>102</v>
      </c>
      <c r="CU198" s="547" t="s">
        <v>102</v>
      </c>
      <c r="CV198" s="547" t="s">
        <v>102</v>
      </c>
      <c r="CW198" s="547" t="s">
        <v>102</v>
      </c>
      <c r="CX198" s="547" t="s">
        <v>102</v>
      </c>
      <c r="CY198" s="547" t="s">
        <v>102</v>
      </c>
      <c r="CZ198" s="547" t="s">
        <v>102</v>
      </c>
      <c r="DA198" s="547" t="s">
        <v>102</v>
      </c>
      <c r="DB198" s="547" t="s">
        <v>102</v>
      </c>
      <c r="DC198" s="547" t="s">
        <v>102</v>
      </c>
      <c r="DD198" s="547" t="s">
        <v>102</v>
      </c>
      <c r="DE198" s="547" t="s">
        <v>102</v>
      </c>
      <c r="DF198" s="547" t="s">
        <v>102</v>
      </c>
      <c r="DG198" s="547" t="s">
        <v>102</v>
      </c>
      <c r="DH198" s="547" t="s">
        <v>102</v>
      </c>
      <c r="DI198" s="547" t="s">
        <v>102</v>
      </c>
      <c r="DJ198" s="547" t="s">
        <v>102</v>
      </c>
      <c r="DK198" s="547" t="s">
        <v>102</v>
      </c>
      <c r="DL198" s="547" t="s">
        <v>102</v>
      </c>
      <c r="DM198" s="547" t="s">
        <v>102</v>
      </c>
      <c r="DN198" s="547" t="s">
        <v>102</v>
      </c>
      <c r="DO198" s="547" t="s">
        <v>102</v>
      </c>
      <c r="DP198" s="547" t="s">
        <v>102</v>
      </c>
      <c r="DQ198" s="547" t="s">
        <v>102</v>
      </c>
      <c r="DR198" s="547" t="s">
        <v>102</v>
      </c>
      <c r="DS198" s="547" t="s">
        <v>102</v>
      </c>
      <c r="DT198" s="547" t="s">
        <v>102</v>
      </c>
      <c r="DU198" s="547" t="s">
        <v>102</v>
      </c>
      <c r="DV198" s="547" t="s">
        <v>102</v>
      </c>
      <c r="DW198" s="547" t="s">
        <v>102</v>
      </c>
      <c r="DX198" s="547" t="s">
        <v>102</v>
      </c>
      <c r="DY198" s="547" t="s">
        <v>102</v>
      </c>
      <c r="DZ198" s="547" t="s">
        <v>102</v>
      </c>
      <c r="EA198" s="547" t="s">
        <v>102</v>
      </c>
      <c r="EB198" s="547" t="s">
        <v>102</v>
      </c>
      <c r="EC198" s="547" t="s">
        <v>102</v>
      </c>
      <c r="ED198" s="547" t="s">
        <v>102</v>
      </c>
      <c r="EE198" s="547" t="s">
        <v>102</v>
      </c>
      <c r="EF198" s="547" t="s">
        <v>102</v>
      </c>
      <c r="EG198" s="547" t="s">
        <v>102</v>
      </c>
      <c r="EH198" s="547" t="s">
        <v>102</v>
      </c>
      <c r="EI198" s="547" t="s">
        <v>102</v>
      </c>
      <c r="EJ198" s="547" t="s">
        <v>102</v>
      </c>
      <c r="EK198" s="547" t="s">
        <v>102</v>
      </c>
      <c r="EL198" s="547" t="s">
        <v>102</v>
      </c>
      <c r="EM198" s="547" t="s">
        <v>102</v>
      </c>
      <c r="EN198" s="547" t="s">
        <v>102</v>
      </c>
      <c r="EO198" s="547" t="s">
        <v>102</v>
      </c>
      <c r="EP198" s="547" t="s">
        <v>102</v>
      </c>
      <c r="EQ198" s="547" t="s">
        <v>102</v>
      </c>
      <c r="ER198" s="547" t="s">
        <v>102</v>
      </c>
      <c r="ES198" s="547" t="s">
        <v>102</v>
      </c>
      <c r="ET198" s="547" t="s">
        <v>102</v>
      </c>
      <c r="EU198" s="547" t="s">
        <v>102</v>
      </c>
      <c r="EV198" s="547" t="s">
        <v>102</v>
      </c>
      <c r="EW198" s="547" t="s">
        <v>102</v>
      </c>
      <c r="EX198" s="547" t="s">
        <v>102</v>
      </c>
      <c r="EY198" s="547" t="s">
        <v>102</v>
      </c>
      <c r="EZ198" s="547" t="s">
        <v>102</v>
      </c>
      <c r="FA198" s="547" t="s">
        <v>102</v>
      </c>
      <c r="FB198" s="547" t="s">
        <v>102</v>
      </c>
      <c r="FC198" s="547" t="s">
        <v>102</v>
      </c>
      <c r="FD198" s="547" t="s">
        <v>102</v>
      </c>
      <c r="FE198" s="547" t="s">
        <v>102</v>
      </c>
      <c r="FF198" s="547" t="s">
        <v>102</v>
      </c>
      <c r="FG198" s="547" t="s">
        <v>102</v>
      </c>
      <c r="FH198" s="547" t="s">
        <v>102</v>
      </c>
      <c r="FI198" s="547" t="s">
        <v>102</v>
      </c>
      <c r="FJ198" s="547" t="s">
        <v>102</v>
      </c>
      <c r="FK198" s="547" t="s">
        <v>102</v>
      </c>
      <c r="FL198" s="547" t="s">
        <v>102</v>
      </c>
      <c r="FM198" s="547" t="s">
        <v>102</v>
      </c>
      <c r="FN198" s="547" t="s">
        <v>102</v>
      </c>
      <c r="FO198" s="547" t="s">
        <v>102</v>
      </c>
      <c r="FP198" s="547" t="s">
        <v>102</v>
      </c>
      <c r="FQ198" s="547" t="s">
        <v>102</v>
      </c>
      <c r="FR198" s="547" t="s">
        <v>102</v>
      </c>
      <c r="FS198" s="547" t="s">
        <v>102</v>
      </c>
      <c r="FT198" s="547" t="s">
        <v>102</v>
      </c>
      <c r="FU198" s="547" t="s">
        <v>102</v>
      </c>
      <c r="FV198" s="547" t="s">
        <v>102</v>
      </c>
    </row>
    <row r="199" spans="1:178" hidden="1" x14ac:dyDescent="0.15">
      <c r="A199" s="547">
        <v>3400515</v>
      </c>
      <c r="B199" s="547" t="s">
        <v>102</v>
      </c>
      <c r="C199" s="547" t="s">
        <v>102</v>
      </c>
      <c r="D199" s="547" t="s">
        <v>102</v>
      </c>
      <c r="E199" s="547" t="s">
        <v>102</v>
      </c>
      <c r="F199" s="547" t="s">
        <v>102</v>
      </c>
      <c r="G199" s="547" t="s">
        <v>102</v>
      </c>
      <c r="H199" s="547" t="s">
        <v>102</v>
      </c>
      <c r="I199" s="547" t="s">
        <v>102</v>
      </c>
      <c r="J199" s="547" t="s">
        <v>102</v>
      </c>
      <c r="K199" s="547" t="s">
        <v>102</v>
      </c>
      <c r="L199" s="547" t="s">
        <v>102</v>
      </c>
      <c r="M199" s="547" t="s">
        <v>102</v>
      </c>
      <c r="N199" s="547" t="s">
        <v>102</v>
      </c>
      <c r="O199" s="547" t="s">
        <v>102</v>
      </c>
      <c r="P199" s="547" t="s">
        <v>102</v>
      </c>
      <c r="Q199" s="547" t="s">
        <v>102</v>
      </c>
      <c r="R199" s="547" t="s">
        <v>102</v>
      </c>
      <c r="S199" s="547" t="s">
        <v>102</v>
      </c>
      <c r="T199" s="547" t="s">
        <v>102</v>
      </c>
      <c r="U199" s="547" t="s">
        <v>102</v>
      </c>
      <c r="V199" s="547" t="s">
        <v>102</v>
      </c>
      <c r="W199" s="547" t="s">
        <v>102</v>
      </c>
      <c r="X199" s="547" t="s">
        <v>102</v>
      </c>
      <c r="Y199" s="547" t="s">
        <v>102</v>
      </c>
      <c r="Z199" s="547" t="s">
        <v>102</v>
      </c>
      <c r="AA199" s="547" t="s">
        <v>102</v>
      </c>
      <c r="AB199" s="547" t="s">
        <v>102</v>
      </c>
      <c r="AC199" s="547" t="s">
        <v>102</v>
      </c>
      <c r="AD199" s="547" t="s">
        <v>102</v>
      </c>
      <c r="AE199" s="547" t="s">
        <v>102</v>
      </c>
      <c r="AF199" s="547" t="s">
        <v>102</v>
      </c>
      <c r="AG199" s="547" t="s">
        <v>102</v>
      </c>
      <c r="AH199" s="547" t="s">
        <v>102</v>
      </c>
      <c r="AI199" s="547" t="s">
        <v>102</v>
      </c>
      <c r="AJ199" s="547" t="s">
        <v>102</v>
      </c>
      <c r="AK199" s="547" t="s">
        <v>102</v>
      </c>
      <c r="AL199" s="547" t="s">
        <v>102</v>
      </c>
      <c r="AM199" s="547" t="s">
        <v>102</v>
      </c>
      <c r="AN199" s="547" t="s">
        <v>102</v>
      </c>
      <c r="AO199" s="547" t="s">
        <v>102</v>
      </c>
      <c r="AP199" s="547" t="s">
        <v>102</v>
      </c>
      <c r="AQ199" s="547" t="s">
        <v>102</v>
      </c>
      <c r="AR199" s="547" t="s">
        <v>102</v>
      </c>
      <c r="AS199" s="547" t="s">
        <v>102</v>
      </c>
      <c r="AT199" s="547" t="s">
        <v>102</v>
      </c>
      <c r="AU199" s="547" t="s">
        <v>102</v>
      </c>
      <c r="AV199" s="547" t="s">
        <v>102</v>
      </c>
      <c r="AW199" s="547" t="s">
        <v>102</v>
      </c>
      <c r="AX199" s="547" t="s">
        <v>102</v>
      </c>
      <c r="AY199" s="547" t="s">
        <v>102</v>
      </c>
      <c r="AZ199" s="547" t="s">
        <v>102</v>
      </c>
      <c r="BA199" s="547" t="s">
        <v>102</v>
      </c>
      <c r="BB199" s="547" t="s">
        <v>102</v>
      </c>
      <c r="BC199" s="547" t="s">
        <v>102</v>
      </c>
      <c r="BD199" s="547" t="s">
        <v>102</v>
      </c>
      <c r="BE199" s="547" t="s">
        <v>102</v>
      </c>
      <c r="BF199" s="547" t="s">
        <v>102</v>
      </c>
      <c r="BG199" s="547" t="s">
        <v>102</v>
      </c>
      <c r="BH199" s="547" t="s">
        <v>102</v>
      </c>
      <c r="BI199" s="547" t="s">
        <v>102</v>
      </c>
      <c r="BJ199" s="547" t="s">
        <v>102</v>
      </c>
      <c r="BK199" s="547" t="s">
        <v>102</v>
      </c>
      <c r="BL199" s="547" t="s">
        <v>102</v>
      </c>
      <c r="BM199" s="547" t="s">
        <v>102</v>
      </c>
      <c r="BN199" s="547" t="s">
        <v>102</v>
      </c>
      <c r="BO199" s="547" t="s">
        <v>102</v>
      </c>
      <c r="BP199" s="547" t="s">
        <v>102</v>
      </c>
      <c r="BQ199" s="547" t="s">
        <v>102</v>
      </c>
      <c r="BR199" s="547" t="s">
        <v>102</v>
      </c>
      <c r="BS199" s="547" t="s">
        <v>102</v>
      </c>
      <c r="BT199" s="547" t="s">
        <v>102</v>
      </c>
      <c r="BU199" s="547" t="s">
        <v>102</v>
      </c>
      <c r="BV199" s="547" t="s">
        <v>102</v>
      </c>
      <c r="BW199" s="547" t="s">
        <v>102</v>
      </c>
      <c r="BX199" s="547" t="s">
        <v>102</v>
      </c>
      <c r="BY199" s="547" t="s">
        <v>102</v>
      </c>
      <c r="BZ199" s="547" t="s">
        <v>102</v>
      </c>
      <c r="CA199" s="547" t="s">
        <v>102</v>
      </c>
      <c r="CB199" s="547" t="s">
        <v>102</v>
      </c>
      <c r="CC199" s="547" t="s">
        <v>102</v>
      </c>
      <c r="CD199" s="547" t="s">
        <v>102</v>
      </c>
      <c r="CE199" s="547" t="s">
        <v>102</v>
      </c>
      <c r="CF199" s="547" t="s">
        <v>102</v>
      </c>
      <c r="CG199" s="547" t="s">
        <v>102</v>
      </c>
      <c r="CH199" s="547" t="s">
        <v>102</v>
      </c>
      <c r="CI199" s="547" t="s">
        <v>102</v>
      </c>
      <c r="CJ199" s="547" t="s">
        <v>102</v>
      </c>
      <c r="CK199" s="547" t="s">
        <v>102</v>
      </c>
      <c r="CL199" s="547" t="s">
        <v>102</v>
      </c>
      <c r="CM199" s="547" t="s">
        <v>102</v>
      </c>
      <c r="CN199" s="547" t="s">
        <v>102</v>
      </c>
      <c r="CO199" s="547" t="s">
        <v>102</v>
      </c>
      <c r="CP199" s="547" t="s">
        <v>102</v>
      </c>
      <c r="CQ199" s="547" t="s">
        <v>102</v>
      </c>
      <c r="CR199" s="547" t="s">
        <v>102</v>
      </c>
      <c r="CS199" s="547" t="s">
        <v>102</v>
      </c>
      <c r="CT199" s="547" t="s">
        <v>102</v>
      </c>
      <c r="CU199" s="547" t="s">
        <v>102</v>
      </c>
      <c r="CV199" s="547" t="s">
        <v>102</v>
      </c>
      <c r="CW199" s="547" t="s">
        <v>102</v>
      </c>
      <c r="CX199" s="547" t="s">
        <v>102</v>
      </c>
      <c r="CY199" s="547" t="s">
        <v>102</v>
      </c>
      <c r="CZ199" s="547" t="s">
        <v>102</v>
      </c>
      <c r="DA199" s="547" t="s">
        <v>102</v>
      </c>
      <c r="DB199" s="547" t="s">
        <v>102</v>
      </c>
      <c r="DC199" s="547" t="s">
        <v>102</v>
      </c>
      <c r="DD199" s="547" t="s">
        <v>102</v>
      </c>
      <c r="DE199" s="547" t="s">
        <v>102</v>
      </c>
      <c r="DF199" s="547" t="s">
        <v>102</v>
      </c>
      <c r="DG199" s="547" t="s">
        <v>102</v>
      </c>
      <c r="DH199" s="547" t="s">
        <v>102</v>
      </c>
      <c r="DI199" s="547" t="s">
        <v>102</v>
      </c>
      <c r="DJ199" s="547" t="s">
        <v>102</v>
      </c>
      <c r="DK199" s="547" t="s">
        <v>102</v>
      </c>
      <c r="DL199" s="547" t="s">
        <v>102</v>
      </c>
      <c r="DM199" s="547" t="s">
        <v>102</v>
      </c>
      <c r="DN199" s="547" t="s">
        <v>102</v>
      </c>
      <c r="DO199" s="547" t="s">
        <v>102</v>
      </c>
      <c r="DP199" s="547" t="s">
        <v>102</v>
      </c>
      <c r="DQ199" s="547" t="s">
        <v>102</v>
      </c>
      <c r="DR199" s="547" t="s">
        <v>102</v>
      </c>
      <c r="DS199" s="547" t="s">
        <v>102</v>
      </c>
      <c r="DT199" s="547" t="s">
        <v>102</v>
      </c>
      <c r="DU199" s="547" t="s">
        <v>102</v>
      </c>
      <c r="DV199" s="547" t="s">
        <v>102</v>
      </c>
      <c r="DW199" s="547" t="s">
        <v>102</v>
      </c>
      <c r="DX199" s="547" t="s">
        <v>102</v>
      </c>
      <c r="DY199" s="547" t="s">
        <v>102</v>
      </c>
      <c r="DZ199" s="547" t="s">
        <v>102</v>
      </c>
      <c r="EA199" s="547" t="s">
        <v>102</v>
      </c>
      <c r="EB199" s="547" t="s">
        <v>102</v>
      </c>
      <c r="EC199" s="547" t="s">
        <v>102</v>
      </c>
      <c r="ED199" s="547" t="s">
        <v>102</v>
      </c>
      <c r="EE199" s="547" t="s">
        <v>102</v>
      </c>
      <c r="EF199" s="547" t="s">
        <v>102</v>
      </c>
      <c r="EG199" s="547" t="s">
        <v>102</v>
      </c>
      <c r="EH199" s="547" t="s">
        <v>102</v>
      </c>
      <c r="EI199" s="547" t="s">
        <v>102</v>
      </c>
      <c r="EJ199" s="547" t="s">
        <v>102</v>
      </c>
      <c r="EK199" s="547" t="s">
        <v>102</v>
      </c>
      <c r="EL199" s="547" t="s">
        <v>102</v>
      </c>
      <c r="EM199" s="547" t="s">
        <v>102</v>
      </c>
      <c r="EN199" s="547" t="s">
        <v>102</v>
      </c>
      <c r="EO199" s="547" t="s">
        <v>102</v>
      </c>
      <c r="EP199" s="547" t="s">
        <v>102</v>
      </c>
      <c r="EQ199" s="547" t="s">
        <v>102</v>
      </c>
      <c r="ER199" s="547" t="s">
        <v>102</v>
      </c>
      <c r="ES199" s="547" t="s">
        <v>102</v>
      </c>
      <c r="ET199" s="547" t="s">
        <v>102</v>
      </c>
      <c r="EU199" s="547" t="s">
        <v>102</v>
      </c>
      <c r="EV199" s="547" t="s">
        <v>102</v>
      </c>
      <c r="EW199" s="547" t="s">
        <v>102</v>
      </c>
      <c r="EX199" s="547" t="s">
        <v>102</v>
      </c>
      <c r="EY199" s="547" t="s">
        <v>102</v>
      </c>
      <c r="EZ199" s="547" t="s">
        <v>102</v>
      </c>
      <c r="FA199" s="547" t="s">
        <v>102</v>
      </c>
      <c r="FB199" s="547" t="s">
        <v>102</v>
      </c>
      <c r="FC199" s="547" t="s">
        <v>102</v>
      </c>
      <c r="FD199" s="547" t="s">
        <v>102</v>
      </c>
      <c r="FE199" s="547" t="s">
        <v>102</v>
      </c>
      <c r="FF199" s="547" t="s">
        <v>102</v>
      </c>
      <c r="FG199" s="547" t="s">
        <v>102</v>
      </c>
      <c r="FH199" s="547" t="s">
        <v>102</v>
      </c>
      <c r="FI199" s="547" t="s">
        <v>102</v>
      </c>
      <c r="FJ199" s="547" t="s">
        <v>102</v>
      </c>
      <c r="FK199" s="547" t="s">
        <v>102</v>
      </c>
      <c r="FL199" s="547" t="s">
        <v>102</v>
      </c>
      <c r="FM199" s="547" t="s">
        <v>102</v>
      </c>
      <c r="FN199" s="547" t="s">
        <v>102</v>
      </c>
      <c r="FO199" s="547" t="s">
        <v>102</v>
      </c>
      <c r="FP199" s="547" t="s">
        <v>102</v>
      </c>
      <c r="FQ199" s="547" t="s">
        <v>102</v>
      </c>
      <c r="FR199" s="547" t="s">
        <v>102</v>
      </c>
      <c r="FS199" s="547" t="s">
        <v>102</v>
      </c>
      <c r="FT199" s="547" t="s">
        <v>102</v>
      </c>
      <c r="FU199" s="547" t="s">
        <v>102</v>
      </c>
      <c r="FV199" s="547" t="s">
        <v>102</v>
      </c>
    </row>
    <row r="200" spans="1:178" hidden="1" x14ac:dyDescent="0.15">
      <c r="A200" s="547">
        <v>3432202</v>
      </c>
      <c r="B200" s="547" t="s">
        <v>102</v>
      </c>
      <c r="C200" s="547" t="s">
        <v>102</v>
      </c>
      <c r="D200" s="547" t="s">
        <v>102</v>
      </c>
      <c r="E200" s="547" t="s">
        <v>102</v>
      </c>
      <c r="F200" s="547" t="s">
        <v>102</v>
      </c>
      <c r="G200" s="547" t="s">
        <v>102</v>
      </c>
      <c r="H200" s="547" t="s">
        <v>102</v>
      </c>
      <c r="I200" s="547" t="s">
        <v>102</v>
      </c>
      <c r="J200" s="547" t="s">
        <v>102</v>
      </c>
      <c r="K200" s="547" t="s">
        <v>102</v>
      </c>
      <c r="L200" s="547" t="s">
        <v>102</v>
      </c>
      <c r="M200" s="547" t="s">
        <v>102</v>
      </c>
      <c r="N200" s="547" t="s">
        <v>102</v>
      </c>
      <c r="O200" s="547" t="s">
        <v>102</v>
      </c>
      <c r="P200" s="547" t="s">
        <v>102</v>
      </c>
      <c r="Q200" s="547" t="s">
        <v>102</v>
      </c>
      <c r="R200" s="547" t="s">
        <v>102</v>
      </c>
      <c r="S200" s="547" t="s">
        <v>102</v>
      </c>
      <c r="T200" s="547" t="s">
        <v>102</v>
      </c>
      <c r="U200" s="547" t="s">
        <v>102</v>
      </c>
      <c r="V200" s="547" t="s">
        <v>102</v>
      </c>
      <c r="W200" s="547" t="s">
        <v>102</v>
      </c>
      <c r="X200" s="547" t="s">
        <v>102</v>
      </c>
      <c r="Y200" s="547" t="s">
        <v>102</v>
      </c>
      <c r="Z200" s="547" t="s">
        <v>102</v>
      </c>
      <c r="AA200" s="547" t="s">
        <v>102</v>
      </c>
      <c r="AB200" s="547" t="s">
        <v>102</v>
      </c>
      <c r="AC200" s="547" t="s">
        <v>102</v>
      </c>
      <c r="AD200" s="547" t="s">
        <v>102</v>
      </c>
      <c r="AE200" s="547" t="s">
        <v>102</v>
      </c>
      <c r="AF200" s="547" t="s">
        <v>102</v>
      </c>
      <c r="AG200" s="547" t="s">
        <v>102</v>
      </c>
      <c r="AH200" s="547" t="s">
        <v>102</v>
      </c>
      <c r="AI200" s="547" t="s">
        <v>102</v>
      </c>
      <c r="AJ200" s="547" t="s">
        <v>102</v>
      </c>
      <c r="AK200" s="547" t="s">
        <v>102</v>
      </c>
      <c r="AL200" s="547" t="s">
        <v>102</v>
      </c>
      <c r="AM200" s="547" t="s">
        <v>102</v>
      </c>
      <c r="AN200" s="547" t="s">
        <v>102</v>
      </c>
      <c r="AO200" s="547" t="s">
        <v>102</v>
      </c>
      <c r="AP200" s="547" t="s">
        <v>102</v>
      </c>
      <c r="AQ200" s="547" t="s">
        <v>102</v>
      </c>
      <c r="AR200" s="547" t="s">
        <v>102</v>
      </c>
      <c r="AS200" s="547" t="s">
        <v>102</v>
      </c>
      <c r="AT200" s="547" t="s">
        <v>102</v>
      </c>
      <c r="AU200" s="547" t="s">
        <v>102</v>
      </c>
      <c r="AV200" s="547" t="s">
        <v>102</v>
      </c>
      <c r="AW200" s="547" t="s">
        <v>102</v>
      </c>
      <c r="AX200" s="547" t="s">
        <v>102</v>
      </c>
      <c r="AY200" s="547" t="s">
        <v>102</v>
      </c>
      <c r="AZ200" s="547" t="s">
        <v>102</v>
      </c>
      <c r="BA200" s="547" t="s">
        <v>102</v>
      </c>
      <c r="BB200" s="547" t="s">
        <v>102</v>
      </c>
      <c r="BC200" s="547" t="s">
        <v>102</v>
      </c>
      <c r="BD200" s="547" t="s">
        <v>102</v>
      </c>
      <c r="BE200" s="547" t="s">
        <v>102</v>
      </c>
      <c r="BF200" s="547" t="s">
        <v>102</v>
      </c>
      <c r="BG200" s="547" t="s">
        <v>102</v>
      </c>
      <c r="BH200" s="547" t="s">
        <v>102</v>
      </c>
      <c r="BI200" s="547" t="s">
        <v>102</v>
      </c>
      <c r="BJ200" s="547" t="s">
        <v>102</v>
      </c>
      <c r="BK200" s="547" t="s">
        <v>102</v>
      </c>
      <c r="BL200" s="547" t="s">
        <v>102</v>
      </c>
      <c r="BM200" s="547" t="s">
        <v>102</v>
      </c>
      <c r="BN200" s="547" t="s">
        <v>102</v>
      </c>
      <c r="BO200" s="547" t="s">
        <v>102</v>
      </c>
      <c r="BP200" s="547" t="s">
        <v>102</v>
      </c>
      <c r="BQ200" s="547" t="s">
        <v>102</v>
      </c>
      <c r="BR200" s="547" t="s">
        <v>102</v>
      </c>
      <c r="BS200" s="547" t="s">
        <v>102</v>
      </c>
      <c r="BT200" s="547" t="s">
        <v>102</v>
      </c>
      <c r="BU200" s="547" t="s">
        <v>102</v>
      </c>
      <c r="BV200" s="547" t="s">
        <v>102</v>
      </c>
      <c r="BW200" s="547" t="s">
        <v>102</v>
      </c>
      <c r="BX200" s="547" t="s">
        <v>102</v>
      </c>
      <c r="BY200" s="547" t="s">
        <v>102</v>
      </c>
      <c r="BZ200" s="547" t="s">
        <v>102</v>
      </c>
      <c r="CA200" s="547" t="s">
        <v>102</v>
      </c>
      <c r="CB200" s="547" t="s">
        <v>102</v>
      </c>
      <c r="CC200" s="547" t="s">
        <v>102</v>
      </c>
      <c r="CD200" s="547" t="s">
        <v>102</v>
      </c>
      <c r="CE200" s="547" t="s">
        <v>102</v>
      </c>
      <c r="CF200" s="547" t="s">
        <v>102</v>
      </c>
      <c r="CG200" s="547" t="s">
        <v>102</v>
      </c>
      <c r="CH200" s="547" t="s">
        <v>102</v>
      </c>
      <c r="CI200" s="547" t="s">
        <v>102</v>
      </c>
      <c r="CJ200" s="547" t="s">
        <v>102</v>
      </c>
      <c r="CK200" s="547" t="s">
        <v>102</v>
      </c>
      <c r="CL200" s="547" t="s">
        <v>102</v>
      </c>
      <c r="CM200" s="547" t="s">
        <v>102</v>
      </c>
      <c r="CN200" s="547" t="s">
        <v>102</v>
      </c>
      <c r="CO200" s="547" t="s">
        <v>102</v>
      </c>
      <c r="CP200" s="547" t="s">
        <v>102</v>
      </c>
      <c r="CQ200" s="547" t="s">
        <v>102</v>
      </c>
      <c r="CR200" s="547" t="s">
        <v>102</v>
      </c>
      <c r="CS200" s="547" t="s">
        <v>102</v>
      </c>
      <c r="CT200" s="547" t="s">
        <v>102</v>
      </c>
      <c r="CU200" s="547" t="s">
        <v>102</v>
      </c>
      <c r="CV200" s="547" t="s">
        <v>102</v>
      </c>
      <c r="CW200" s="547" t="s">
        <v>102</v>
      </c>
      <c r="CX200" s="547" t="s">
        <v>102</v>
      </c>
      <c r="CY200" s="547" t="s">
        <v>102</v>
      </c>
      <c r="CZ200" s="547" t="s">
        <v>102</v>
      </c>
      <c r="DA200" s="547" t="s">
        <v>102</v>
      </c>
      <c r="DB200" s="547" t="s">
        <v>102</v>
      </c>
      <c r="DC200" s="547" t="s">
        <v>102</v>
      </c>
      <c r="DD200" s="547" t="s">
        <v>102</v>
      </c>
      <c r="DE200" s="547" t="s">
        <v>102</v>
      </c>
      <c r="DF200" s="547" t="s">
        <v>102</v>
      </c>
      <c r="DG200" s="547" t="s">
        <v>102</v>
      </c>
      <c r="DH200" s="547" t="s">
        <v>102</v>
      </c>
      <c r="DI200" s="547" t="s">
        <v>102</v>
      </c>
      <c r="DJ200" s="547" t="s">
        <v>102</v>
      </c>
      <c r="DK200" s="547" t="s">
        <v>102</v>
      </c>
      <c r="DL200" s="547" t="s">
        <v>102</v>
      </c>
      <c r="DM200" s="547" t="s">
        <v>102</v>
      </c>
      <c r="DN200" s="547" t="s">
        <v>102</v>
      </c>
      <c r="DO200" s="547" t="s">
        <v>102</v>
      </c>
      <c r="DP200" s="547" t="s">
        <v>102</v>
      </c>
      <c r="DQ200" s="547" t="s">
        <v>102</v>
      </c>
      <c r="DR200" s="547" t="s">
        <v>102</v>
      </c>
      <c r="DS200" s="547" t="s">
        <v>102</v>
      </c>
      <c r="DT200" s="547" t="s">
        <v>102</v>
      </c>
      <c r="DU200" s="547" t="s">
        <v>102</v>
      </c>
      <c r="DV200" s="547" t="s">
        <v>102</v>
      </c>
      <c r="DW200" s="547" t="s">
        <v>102</v>
      </c>
      <c r="DX200" s="547" t="s">
        <v>102</v>
      </c>
      <c r="DY200" s="547" t="s">
        <v>102</v>
      </c>
      <c r="DZ200" s="547" t="s">
        <v>102</v>
      </c>
      <c r="EA200" s="547" t="s">
        <v>102</v>
      </c>
      <c r="EB200" s="547" t="s">
        <v>102</v>
      </c>
      <c r="EC200" s="547" t="s">
        <v>102</v>
      </c>
      <c r="ED200" s="547" t="s">
        <v>102</v>
      </c>
      <c r="EE200" s="547" t="s">
        <v>102</v>
      </c>
      <c r="EF200" s="547" t="s">
        <v>102</v>
      </c>
      <c r="EG200" s="547" t="s">
        <v>102</v>
      </c>
      <c r="EH200" s="547" t="s">
        <v>102</v>
      </c>
      <c r="EI200" s="547" t="s">
        <v>102</v>
      </c>
      <c r="EJ200" s="547" t="s">
        <v>102</v>
      </c>
      <c r="EK200" s="547" t="s">
        <v>102</v>
      </c>
      <c r="EL200" s="547" t="s">
        <v>102</v>
      </c>
      <c r="EM200" s="547" t="s">
        <v>102</v>
      </c>
      <c r="EN200" s="547" t="s">
        <v>102</v>
      </c>
      <c r="EO200" s="547" t="s">
        <v>102</v>
      </c>
      <c r="EP200" s="547" t="s">
        <v>102</v>
      </c>
      <c r="EQ200" s="547" t="s">
        <v>102</v>
      </c>
      <c r="ER200" s="547" t="s">
        <v>102</v>
      </c>
      <c r="ES200" s="547" t="s">
        <v>102</v>
      </c>
      <c r="ET200" s="547" t="s">
        <v>102</v>
      </c>
      <c r="EU200" s="547" t="s">
        <v>102</v>
      </c>
      <c r="EV200" s="547" t="s">
        <v>102</v>
      </c>
      <c r="EW200" s="547" t="s">
        <v>102</v>
      </c>
      <c r="EX200" s="547" t="s">
        <v>102</v>
      </c>
      <c r="EY200" s="547" t="s">
        <v>102</v>
      </c>
      <c r="EZ200" s="547" t="s">
        <v>102</v>
      </c>
      <c r="FA200" s="547" t="s">
        <v>102</v>
      </c>
      <c r="FB200" s="547" t="s">
        <v>102</v>
      </c>
      <c r="FC200" s="547" t="s">
        <v>102</v>
      </c>
      <c r="FD200" s="547" t="s">
        <v>102</v>
      </c>
      <c r="FE200" s="547" t="s">
        <v>102</v>
      </c>
      <c r="FF200" s="547" t="s">
        <v>102</v>
      </c>
      <c r="FG200" s="547" t="s">
        <v>102</v>
      </c>
      <c r="FH200" s="547" t="s">
        <v>102</v>
      </c>
      <c r="FI200" s="547" t="s">
        <v>102</v>
      </c>
      <c r="FJ200" s="547" t="s">
        <v>102</v>
      </c>
      <c r="FK200" s="547" t="s">
        <v>102</v>
      </c>
      <c r="FL200" s="547" t="s">
        <v>102</v>
      </c>
      <c r="FM200" s="547" t="s">
        <v>102</v>
      </c>
      <c r="FN200" s="547" t="s">
        <v>102</v>
      </c>
      <c r="FO200" s="547" t="s">
        <v>102</v>
      </c>
      <c r="FP200" s="547" t="s">
        <v>102</v>
      </c>
      <c r="FQ200" s="547" t="s">
        <v>102</v>
      </c>
      <c r="FR200" s="547" t="s">
        <v>102</v>
      </c>
      <c r="FS200" s="547" t="s">
        <v>102</v>
      </c>
      <c r="FT200" s="547" t="s">
        <v>102</v>
      </c>
      <c r="FU200" s="547" t="s">
        <v>102</v>
      </c>
      <c r="FV200" s="547" t="s">
        <v>102</v>
      </c>
    </row>
    <row r="201" spans="1:178" hidden="1" x14ac:dyDescent="0.15">
      <c r="A201" s="547">
        <v>3417553</v>
      </c>
      <c r="B201" s="547" t="s">
        <v>3205</v>
      </c>
      <c r="C201" s="547" t="s">
        <v>22199</v>
      </c>
      <c r="D201" s="547" t="s">
        <v>22200</v>
      </c>
      <c r="E201" s="547" t="s">
        <v>22201</v>
      </c>
      <c r="F201" s="547" t="s">
        <v>22202</v>
      </c>
      <c r="G201" s="547" t="s">
        <v>22203</v>
      </c>
      <c r="H201" s="547">
        <v>0</v>
      </c>
      <c r="I201" s="547">
        <v>0</v>
      </c>
      <c r="J201" s="547">
        <v>0</v>
      </c>
      <c r="K201" s="547">
        <v>0</v>
      </c>
      <c r="L201" s="547">
        <v>0</v>
      </c>
      <c r="M201" s="547">
        <v>0</v>
      </c>
      <c r="N201" s="547">
        <v>0</v>
      </c>
      <c r="O201" s="547">
        <v>0</v>
      </c>
      <c r="P201" s="547">
        <v>0</v>
      </c>
      <c r="Q201" s="547">
        <v>0</v>
      </c>
      <c r="R201" s="547">
        <v>0</v>
      </c>
      <c r="S201" s="547">
        <v>0</v>
      </c>
      <c r="T201" s="547">
        <v>0</v>
      </c>
      <c r="U201" s="547">
        <v>0</v>
      </c>
      <c r="V201" s="547">
        <v>0</v>
      </c>
      <c r="W201" s="547">
        <v>0</v>
      </c>
      <c r="X201" s="547">
        <v>0</v>
      </c>
      <c r="Y201" s="547">
        <v>0</v>
      </c>
      <c r="Z201" s="547">
        <v>0</v>
      </c>
      <c r="AA201" s="547">
        <v>0</v>
      </c>
      <c r="AB201" s="547">
        <v>0</v>
      </c>
      <c r="AC201" s="547">
        <v>0</v>
      </c>
      <c r="AD201" s="547">
        <v>0</v>
      </c>
      <c r="AE201" s="547">
        <v>0</v>
      </c>
      <c r="AF201" s="547">
        <v>0</v>
      </c>
      <c r="AG201" s="547">
        <v>0</v>
      </c>
      <c r="AH201" s="547">
        <v>0</v>
      </c>
      <c r="AI201" s="547">
        <v>0</v>
      </c>
      <c r="AJ201" s="547">
        <v>0</v>
      </c>
      <c r="AK201" s="547">
        <v>0</v>
      </c>
      <c r="AL201" s="547">
        <v>0</v>
      </c>
      <c r="AM201" s="547">
        <v>0</v>
      </c>
      <c r="AN201" s="547">
        <v>0</v>
      </c>
      <c r="AO201" s="547">
        <v>0</v>
      </c>
      <c r="AP201" s="547">
        <v>0</v>
      </c>
      <c r="AQ201" s="547">
        <v>0</v>
      </c>
      <c r="AR201" s="547">
        <v>0</v>
      </c>
      <c r="AS201" s="547">
        <v>0</v>
      </c>
      <c r="AT201" s="547">
        <v>0</v>
      </c>
      <c r="AU201" s="547">
        <v>0</v>
      </c>
      <c r="AV201" s="547">
        <v>0</v>
      </c>
      <c r="AW201" s="547">
        <v>0</v>
      </c>
      <c r="AX201" s="547">
        <v>0</v>
      </c>
      <c r="AY201" s="547">
        <v>0</v>
      </c>
      <c r="AZ201" s="547">
        <v>0</v>
      </c>
      <c r="BA201" s="547">
        <v>0</v>
      </c>
      <c r="BB201" s="547">
        <v>0</v>
      </c>
      <c r="BC201" s="547">
        <v>0</v>
      </c>
      <c r="BD201" s="547">
        <v>0</v>
      </c>
      <c r="BE201" s="547">
        <v>0</v>
      </c>
      <c r="BF201" s="547">
        <v>0</v>
      </c>
      <c r="BG201" s="547">
        <v>0</v>
      </c>
      <c r="BH201" s="547">
        <v>0</v>
      </c>
      <c r="BI201" s="547">
        <v>0</v>
      </c>
      <c r="BJ201" s="547">
        <v>0</v>
      </c>
      <c r="BK201" s="547">
        <v>0</v>
      </c>
      <c r="BL201" s="547">
        <v>0</v>
      </c>
      <c r="BM201" s="547">
        <v>0</v>
      </c>
      <c r="BN201" s="547">
        <v>0</v>
      </c>
      <c r="BO201" s="547">
        <v>0</v>
      </c>
      <c r="BP201" s="547">
        <v>0</v>
      </c>
      <c r="BQ201" s="547">
        <v>0</v>
      </c>
      <c r="BR201" s="547">
        <v>0</v>
      </c>
      <c r="BS201" s="547">
        <v>0</v>
      </c>
      <c r="BT201" s="547">
        <v>0</v>
      </c>
      <c r="BU201" s="547">
        <v>0</v>
      </c>
      <c r="BV201" s="547">
        <v>0</v>
      </c>
      <c r="BW201" s="547">
        <v>0</v>
      </c>
      <c r="BX201" s="547">
        <v>0</v>
      </c>
      <c r="BY201" s="547">
        <v>0</v>
      </c>
      <c r="BZ201" s="547">
        <v>0</v>
      </c>
      <c r="CA201" s="547">
        <v>0</v>
      </c>
      <c r="CB201" s="547">
        <v>0</v>
      </c>
      <c r="CC201" s="547">
        <v>0</v>
      </c>
      <c r="CD201" s="547">
        <v>0</v>
      </c>
      <c r="CE201" s="547">
        <v>0</v>
      </c>
      <c r="CF201" s="547">
        <v>0</v>
      </c>
      <c r="CG201" s="547">
        <v>0</v>
      </c>
      <c r="CH201" s="547">
        <v>0</v>
      </c>
      <c r="CI201" s="547">
        <v>0</v>
      </c>
      <c r="CJ201" s="547">
        <v>0</v>
      </c>
      <c r="CK201" s="547">
        <v>0</v>
      </c>
      <c r="CL201" s="547">
        <v>0</v>
      </c>
      <c r="CM201" s="547">
        <v>0</v>
      </c>
      <c r="CN201" s="547">
        <v>0</v>
      </c>
      <c r="CO201" s="547">
        <v>0</v>
      </c>
      <c r="CP201" s="547">
        <v>0</v>
      </c>
      <c r="CQ201" s="547">
        <v>0</v>
      </c>
      <c r="CR201" s="547">
        <v>0</v>
      </c>
      <c r="CS201" s="547">
        <v>0</v>
      </c>
      <c r="CT201" s="547">
        <v>0</v>
      </c>
      <c r="CU201" s="547">
        <v>0</v>
      </c>
      <c r="CV201" s="547">
        <v>0</v>
      </c>
      <c r="CW201" s="547">
        <v>0</v>
      </c>
      <c r="CX201" s="547">
        <v>0</v>
      </c>
      <c r="CY201" s="547">
        <v>0</v>
      </c>
      <c r="CZ201" s="547">
        <v>0</v>
      </c>
      <c r="DA201" s="547">
        <v>0</v>
      </c>
      <c r="DB201" s="547">
        <v>0</v>
      </c>
      <c r="DC201" s="547">
        <v>0</v>
      </c>
      <c r="DD201" s="547">
        <v>0</v>
      </c>
      <c r="DE201" s="547">
        <v>0</v>
      </c>
      <c r="DF201" s="547">
        <v>0</v>
      </c>
      <c r="DG201" s="547">
        <v>0</v>
      </c>
      <c r="DH201" s="547">
        <v>0</v>
      </c>
      <c r="DI201" s="547">
        <v>0</v>
      </c>
      <c r="DJ201" s="547">
        <v>0</v>
      </c>
      <c r="DK201" s="547">
        <v>0</v>
      </c>
      <c r="DL201" s="547">
        <v>0</v>
      </c>
      <c r="DM201" s="547">
        <v>0</v>
      </c>
      <c r="DN201" s="547">
        <v>0</v>
      </c>
      <c r="DO201" s="547">
        <v>0</v>
      </c>
      <c r="DP201" s="547">
        <v>0</v>
      </c>
      <c r="DQ201" s="547">
        <v>0</v>
      </c>
      <c r="DR201" s="547">
        <v>0</v>
      </c>
      <c r="DS201" s="547">
        <v>0</v>
      </c>
      <c r="DT201" s="547">
        <v>0</v>
      </c>
      <c r="DU201" s="547">
        <v>0</v>
      </c>
      <c r="DV201" s="547">
        <v>0</v>
      </c>
      <c r="DW201" s="547">
        <v>0</v>
      </c>
      <c r="DX201" s="547">
        <v>0</v>
      </c>
      <c r="DY201" s="547">
        <v>0</v>
      </c>
      <c r="DZ201" s="547">
        <v>0</v>
      </c>
      <c r="EA201" s="547">
        <v>0</v>
      </c>
      <c r="EB201" s="547">
        <v>0</v>
      </c>
      <c r="EC201" s="547">
        <v>0</v>
      </c>
      <c r="ED201" s="547">
        <v>0</v>
      </c>
      <c r="EE201" s="547">
        <v>0</v>
      </c>
      <c r="EF201" s="547">
        <v>0</v>
      </c>
      <c r="EG201" s="547">
        <v>0</v>
      </c>
      <c r="EH201" s="547">
        <v>0</v>
      </c>
      <c r="EI201" s="547">
        <v>0</v>
      </c>
      <c r="EJ201" s="547">
        <v>0</v>
      </c>
      <c r="EK201" s="547">
        <v>0</v>
      </c>
      <c r="EL201" s="547">
        <v>0</v>
      </c>
      <c r="EM201" s="547">
        <v>0</v>
      </c>
      <c r="EN201" s="547">
        <v>0</v>
      </c>
      <c r="EO201" s="547">
        <v>0</v>
      </c>
      <c r="EP201" s="547">
        <v>0</v>
      </c>
      <c r="EQ201" s="547">
        <v>0</v>
      </c>
      <c r="ER201" s="547">
        <v>0</v>
      </c>
      <c r="ES201" s="547">
        <v>0</v>
      </c>
      <c r="ET201" s="547">
        <v>0</v>
      </c>
      <c r="EU201" s="547">
        <v>0</v>
      </c>
      <c r="EV201" s="547">
        <v>0</v>
      </c>
      <c r="EW201" s="547">
        <v>0</v>
      </c>
      <c r="EX201" s="547">
        <v>0</v>
      </c>
      <c r="EY201" s="547">
        <v>0</v>
      </c>
      <c r="EZ201" s="547">
        <v>0</v>
      </c>
      <c r="FA201" s="547">
        <v>0</v>
      </c>
      <c r="FB201" s="547">
        <v>0</v>
      </c>
      <c r="FC201" s="547">
        <v>0</v>
      </c>
      <c r="FD201" s="547">
        <v>0</v>
      </c>
      <c r="FE201" s="547">
        <v>0</v>
      </c>
      <c r="FF201" s="547">
        <v>0</v>
      </c>
      <c r="FG201" s="547">
        <v>0</v>
      </c>
      <c r="FH201" s="547">
        <v>0</v>
      </c>
      <c r="FI201" s="547">
        <v>0</v>
      </c>
      <c r="FJ201" s="547">
        <v>0</v>
      </c>
      <c r="FK201" s="547">
        <v>0</v>
      </c>
      <c r="FL201" s="547">
        <v>0</v>
      </c>
      <c r="FM201" s="547">
        <v>0</v>
      </c>
      <c r="FN201" s="547">
        <v>0</v>
      </c>
      <c r="FO201" s="547">
        <v>0</v>
      </c>
      <c r="FP201" s="547">
        <v>0</v>
      </c>
      <c r="FQ201" s="547">
        <v>0</v>
      </c>
      <c r="FR201" s="547">
        <v>0</v>
      </c>
      <c r="FS201" s="547">
        <v>0</v>
      </c>
      <c r="FT201" s="547">
        <v>0</v>
      </c>
      <c r="FU201" s="547">
        <v>0</v>
      </c>
      <c r="FV201" s="547">
        <v>0</v>
      </c>
    </row>
    <row r="202" spans="1:178" hidden="1" x14ac:dyDescent="0.15">
      <c r="A202" s="547">
        <v>3357607</v>
      </c>
      <c r="B202" s="547" t="s">
        <v>102</v>
      </c>
      <c r="C202" s="547" t="s">
        <v>102</v>
      </c>
      <c r="D202" s="547" t="s">
        <v>102</v>
      </c>
      <c r="E202" s="547" t="s">
        <v>102</v>
      </c>
      <c r="F202" s="547" t="s">
        <v>102</v>
      </c>
      <c r="G202" s="547" t="s">
        <v>102</v>
      </c>
      <c r="H202" s="547" t="s">
        <v>102</v>
      </c>
      <c r="I202" s="547" t="s">
        <v>102</v>
      </c>
      <c r="J202" s="547" t="s">
        <v>102</v>
      </c>
      <c r="K202" s="547" t="s">
        <v>102</v>
      </c>
      <c r="L202" s="547" t="s">
        <v>102</v>
      </c>
      <c r="M202" s="547" t="s">
        <v>102</v>
      </c>
      <c r="N202" s="547" t="s">
        <v>102</v>
      </c>
      <c r="O202" s="547" t="s">
        <v>102</v>
      </c>
      <c r="P202" s="547" t="s">
        <v>102</v>
      </c>
      <c r="Q202" s="547" t="s">
        <v>102</v>
      </c>
      <c r="R202" s="547" t="s">
        <v>102</v>
      </c>
      <c r="S202" s="547" t="s">
        <v>102</v>
      </c>
      <c r="T202" s="547" t="s">
        <v>102</v>
      </c>
      <c r="U202" s="547" t="s">
        <v>102</v>
      </c>
      <c r="V202" s="547" t="s">
        <v>102</v>
      </c>
      <c r="W202" s="547" t="s">
        <v>102</v>
      </c>
      <c r="X202" s="547" t="s">
        <v>102</v>
      </c>
      <c r="Y202" s="547" t="s">
        <v>102</v>
      </c>
      <c r="Z202" s="547" t="s">
        <v>102</v>
      </c>
      <c r="AA202" s="547" t="s">
        <v>102</v>
      </c>
      <c r="AB202" s="547" t="s">
        <v>102</v>
      </c>
      <c r="AC202" s="547" t="s">
        <v>102</v>
      </c>
      <c r="AD202" s="547" t="s">
        <v>102</v>
      </c>
      <c r="AE202" s="547" t="s">
        <v>102</v>
      </c>
      <c r="AF202" s="547" t="s">
        <v>102</v>
      </c>
      <c r="AG202" s="547" t="s">
        <v>102</v>
      </c>
      <c r="AH202" s="547" t="s">
        <v>102</v>
      </c>
      <c r="AI202" s="547" t="s">
        <v>102</v>
      </c>
      <c r="AJ202" s="547" t="s">
        <v>102</v>
      </c>
      <c r="AK202" s="547" t="s">
        <v>102</v>
      </c>
      <c r="AL202" s="547" t="s">
        <v>102</v>
      </c>
      <c r="AM202" s="547" t="s">
        <v>102</v>
      </c>
      <c r="AN202" s="547" t="s">
        <v>102</v>
      </c>
      <c r="AO202" s="547" t="s">
        <v>102</v>
      </c>
      <c r="AP202" s="547" t="s">
        <v>102</v>
      </c>
      <c r="AQ202" s="547" t="s">
        <v>102</v>
      </c>
      <c r="AR202" s="547" t="s">
        <v>102</v>
      </c>
      <c r="AS202" s="547" t="s">
        <v>102</v>
      </c>
      <c r="AT202" s="547" t="s">
        <v>102</v>
      </c>
      <c r="AU202" s="547" t="s">
        <v>102</v>
      </c>
      <c r="AV202" s="547" t="s">
        <v>102</v>
      </c>
      <c r="AW202" s="547" t="s">
        <v>102</v>
      </c>
      <c r="AX202" s="547" t="s">
        <v>102</v>
      </c>
      <c r="AY202" s="547" t="s">
        <v>102</v>
      </c>
      <c r="AZ202" s="547" t="s">
        <v>102</v>
      </c>
      <c r="BA202" s="547" t="s">
        <v>102</v>
      </c>
      <c r="BB202" s="547" t="s">
        <v>102</v>
      </c>
      <c r="BC202" s="547" t="s">
        <v>102</v>
      </c>
      <c r="BD202" s="547" t="s">
        <v>102</v>
      </c>
      <c r="BE202" s="547" t="s">
        <v>102</v>
      </c>
      <c r="BF202" s="547" t="s">
        <v>102</v>
      </c>
      <c r="BG202" s="547" t="s">
        <v>102</v>
      </c>
      <c r="BH202" s="547" t="s">
        <v>102</v>
      </c>
      <c r="BI202" s="547" t="s">
        <v>102</v>
      </c>
      <c r="BJ202" s="547" t="s">
        <v>102</v>
      </c>
      <c r="BK202" s="547" t="s">
        <v>102</v>
      </c>
      <c r="BL202" s="547" t="s">
        <v>102</v>
      </c>
      <c r="BM202" s="547" t="s">
        <v>102</v>
      </c>
      <c r="BN202" s="547" t="s">
        <v>102</v>
      </c>
      <c r="BO202" s="547" t="s">
        <v>102</v>
      </c>
      <c r="BP202" s="547" t="s">
        <v>102</v>
      </c>
      <c r="BQ202" s="547" t="s">
        <v>102</v>
      </c>
      <c r="BR202" s="547" t="s">
        <v>102</v>
      </c>
      <c r="BS202" s="547" t="s">
        <v>102</v>
      </c>
      <c r="BT202" s="547" t="s">
        <v>102</v>
      </c>
      <c r="BU202" s="547" t="s">
        <v>102</v>
      </c>
      <c r="BV202" s="547" t="s">
        <v>102</v>
      </c>
      <c r="BW202" s="547" t="s">
        <v>102</v>
      </c>
      <c r="BX202" s="547" t="s">
        <v>102</v>
      </c>
      <c r="BY202" s="547" t="s">
        <v>102</v>
      </c>
      <c r="BZ202" s="547" t="s">
        <v>102</v>
      </c>
      <c r="CA202" s="547" t="s">
        <v>102</v>
      </c>
      <c r="CB202" s="547" t="s">
        <v>102</v>
      </c>
      <c r="CC202" s="547" t="s">
        <v>102</v>
      </c>
      <c r="CD202" s="547" t="s">
        <v>102</v>
      </c>
      <c r="CE202" s="547" t="s">
        <v>102</v>
      </c>
      <c r="CF202" s="547" t="s">
        <v>102</v>
      </c>
      <c r="CG202" s="547" t="s">
        <v>102</v>
      </c>
      <c r="CH202" s="547" t="s">
        <v>102</v>
      </c>
      <c r="CI202" s="547" t="s">
        <v>102</v>
      </c>
      <c r="CJ202" s="547" t="s">
        <v>102</v>
      </c>
      <c r="CK202" s="547" t="s">
        <v>102</v>
      </c>
      <c r="CL202" s="547" t="s">
        <v>102</v>
      </c>
      <c r="CM202" s="547" t="s">
        <v>102</v>
      </c>
      <c r="CN202" s="547" t="s">
        <v>102</v>
      </c>
      <c r="CO202" s="547" t="s">
        <v>102</v>
      </c>
      <c r="CP202" s="547" t="s">
        <v>102</v>
      </c>
      <c r="CQ202" s="547" t="s">
        <v>102</v>
      </c>
      <c r="CR202" s="547" t="s">
        <v>102</v>
      </c>
      <c r="CS202" s="547" t="s">
        <v>102</v>
      </c>
      <c r="CT202" s="547" t="s">
        <v>102</v>
      </c>
      <c r="CU202" s="547" t="s">
        <v>102</v>
      </c>
      <c r="CV202" s="547" t="s">
        <v>102</v>
      </c>
      <c r="CW202" s="547" t="s">
        <v>102</v>
      </c>
      <c r="CX202" s="547" t="s">
        <v>102</v>
      </c>
      <c r="CY202" s="547" t="s">
        <v>102</v>
      </c>
      <c r="CZ202" s="547" t="s">
        <v>102</v>
      </c>
      <c r="DA202" s="547" t="s">
        <v>102</v>
      </c>
      <c r="DB202" s="547" t="s">
        <v>102</v>
      </c>
      <c r="DC202" s="547" t="s">
        <v>102</v>
      </c>
      <c r="DD202" s="547" t="s">
        <v>102</v>
      </c>
      <c r="DE202" s="547" t="s">
        <v>102</v>
      </c>
      <c r="DF202" s="547" t="s">
        <v>102</v>
      </c>
      <c r="DG202" s="547" t="s">
        <v>102</v>
      </c>
      <c r="DH202" s="547" t="s">
        <v>102</v>
      </c>
      <c r="DI202" s="547" t="s">
        <v>102</v>
      </c>
      <c r="DJ202" s="547" t="s">
        <v>102</v>
      </c>
      <c r="DK202" s="547" t="s">
        <v>102</v>
      </c>
      <c r="DL202" s="547" t="s">
        <v>102</v>
      </c>
      <c r="DM202" s="547" t="s">
        <v>102</v>
      </c>
      <c r="DN202" s="547" t="s">
        <v>102</v>
      </c>
      <c r="DO202" s="547" t="s">
        <v>102</v>
      </c>
      <c r="DP202" s="547" t="s">
        <v>102</v>
      </c>
      <c r="DQ202" s="547" t="s">
        <v>102</v>
      </c>
      <c r="DR202" s="547" t="s">
        <v>102</v>
      </c>
      <c r="DS202" s="547" t="s">
        <v>102</v>
      </c>
      <c r="DT202" s="547" t="s">
        <v>102</v>
      </c>
      <c r="DU202" s="547" t="s">
        <v>102</v>
      </c>
      <c r="DV202" s="547" t="s">
        <v>102</v>
      </c>
      <c r="DW202" s="547" t="s">
        <v>102</v>
      </c>
      <c r="DX202" s="547" t="s">
        <v>102</v>
      </c>
      <c r="DY202" s="547" t="s">
        <v>102</v>
      </c>
      <c r="DZ202" s="547" t="s">
        <v>102</v>
      </c>
      <c r="EA202" s="547" t="s">
        <v>102</v>
      </c>
      <c r="EB202" s="547" t="s">
        <v>102</v>
      </c>
      <c r="EC202" s="547" t="s">
        <v>102</v>
      </c>
      <c r="ED202" s="547" t="s">
        <v>102</v>
      </c>
      <c r="EE202" s="547" t="s">
        <v>102</v>
      </c>
      <c r="EF202" s="547" t="s">
        <v>102</v>
      </c>
      <c r="EG202" s="547" t="s">
        <v>102</v>
      </c>
      <c r="EH202" s="547" t="s">
        <v>102</v>
      </c>
      <c r="EI202" s="547" t="s">
        <v>102</v>
      </c>
      <c r="EJ202" s="547" t="s">
        <v>102</v>
      </c>
      <c r="EK202" s="547" t="s">
        <v>102</v>
      </c>
      <c r="EL202" s="547" t="s">
        <v>102</v>
      </c>
      <c r="EM202" s="547" t="s">
        <v>102</v>
      </c>
      <c r="EN202" s="547" t="s">
        <v>102</v>
      </c>
      <c r="EO202" s="547" t="s">
        <v>102</v>
      </c>
      <c r="EP202" s="547" t="s">
        <v>102</v>
      </c>
      <c r="EQ202" s="547" t="s">
        <v>102</v>
      </c>
      <c r="ER202" s="547" t="s">
        <v>102</v>
      </c>
      <c r="ES202" s="547" t="s">
        <v>102</v>
      </c>
      <c r="ET202" s="547" t="s">
        <v>102</v>
      </c>
      <c r="EU202" s="547" t="s">
        <v>102</v>
      </c>
      <c r="EV202" s="547" t="s">
        <v>102</v>
      </c>
      <c r="EW202" s="547" t="s">
        <v>102</v>
      </c>
      <c r="EX202" s="547" t="s">
        <v>102</v>
      </c>
      <c r="EY202" s="547" t="s">
        <v>102</v>
      </c>
      <c r="EZ202" s="547" t="s">
        <v>102</v>
      </c>
      <c r="FA202" s="547" t="s">
        <v>102</v>
      </c>
      <c r="FB202" s="547" t="s">
        <v>102</v>
      </c>
      <c r="FC202" s="547" t="s">
        <v>102</v>
      </c>
      <c r="FD202" s="547" t="s">
        <v>102</v>
      </c>
      <c r="FE202" s="547" t="s">
        <v>102</v>
      </c>
      <c r="FF202" s="547" t="s">
        <v>102</v>
      </c>
      <c r="FG202" s="547" t="s">
        <v>102</v>
      </c>
      <c r="FH202" s="547" t="s">
        <v>102</v>
      </c>
      <c r="FI202" s="547" t="s">
        <v>102</v>
      </c>
      <c r="FJ202" s="547" t="s">
        <v>102</v>
      </c>
      <c r="FK202" s="547" t="s">
        <v>102</v>
      </c>
      <c r="FL202" s="547" t="s">
        <v>102</v>
      </c>
      <c r="FM202" s="547" t="s">
        <v>102</v>
      </c>
      <c r="FN202" s="547" t="s">
        <v>102</v>
      </c>
      <c r="FO202" s="547" t="s">
        <v>102</v>
      </c>
      <c r="FP202" s="547" t="s">
        <v>102</v>
      </c>
      <c r="FQ202" s="547" t="s">
        <v>102</v>
      </c>
      <c r="FR202" s="547" t="s">
        <v>102</v>
      </c>
      <c r="FS202" s="547" t="s">
        <v>102</v>
      </c>
      <c r="FT202" s="547" t="s">
        <v>102</v>
      </c>
      <c r="FU202" s="547" t="s">
        <v>102</v>
      </c>
      <c r="FV202" s="547" t="s">
        <v>102</v>
      </c>
    </row>
    <row r="203" spans="1:178" hidden="1" x14ac:dyDescent="0.15">
      <c r="A203" s="547">
        <v>3352084</v>
      </c>
      <c r="B203" s="547" t="s">
        <v>102</v>
      </c>
      <c r="C203" s="547" t="s">
        <v>102</v>
      </c>
      <c r="D203" s="547" t="s">
        <v>102</v>
      </c>
      <c r="E203" s="547" t="s">
        <v>102</v>
      </c>
      <c r="F203" s="547" t="s">
        <v>102</v>
      </c>
      <c r="G203" s="547" t="s">
        <v>102</v>
      </c>
      <c r="H203" s="547" t="s">
        <v>102</v>
      </c>
      <c r="I203" s="547" t="s">
        <v>102</v>
      </c>
      <c r="J203" s="547" t="s">
        <v>102</v>
      </c>
      <c r="K203" s="547" t="s">
        <v>102</v>
      </c>
      <c r="L203" s="547" t="s">
        <v>102</v>
      </c>
      <c r="M203" s="547" t="s">
        <v>102</v>
      </c>
      <c r="N203" s="547" t="s">
        <v>102</v>
      </c>
      <c r="O203" s="547" t="s">
        <v>102</v>
      </c>
      <c r="P203" s="547" t="s">
        <v>102</v>
      </c>
      <c r="Q203" s="547" t="s">
        <v>102</v>
      </c>
      <c r="R203" s="547" t="s">
        <v>102</v>
      </c>
      <c r="S203" s="547" t="s">
        <v>102</v>
      </c>
      <c r="T203" s="547" t="s">
        <v>102</v>
      </c>
      <c r="U203" s="547" t="s">
        <v>102</v>
      </c>
      <c r="V203" s="547" t="s">
        <v>102</v>
      </c>
      <c r="W203" s="547" t="s">
        <v>102</v>
      </c>
      <c r="X203" s="547" t="s">
        <v>102</v>
      </c>
      <c r="Y203" s="547" t="s">
        <v>102</v>
      </c>
      <c r="Z203" s="547" t="s">
        <v>102</v>
      </c>
      <c r="AA203" s="547" t="s">
        <v>102</v>
      </c>
      <c r="AB203" s="547" t="s">
        <v>102</v>
      </c>
      <c r="AC203" s="547" t="s">
        <v>102</v>
      </c>
      <c r="AD203" s="547" t="s">
        <v>102</v>
      </c>
      <c r="AE203" s="547" t="s">
        <v>102</v>
      </c>
      <c r="AF203" s="547" t="s">
        <v>102</v>
      </c>
      <c r="AG203" s="547" t="s">
        <v>102</v>
      </c>
      <c r="AH203" s="547" t="s">
        <v>102</v>
      </c>
      <c r="AI203" s="547" t="s">
        <v>102</v>
      </c>
      <c r="AJ203" s="547" t="s">
        <v>102</v>
      </c>
      <c r="AK203" s="547" t="s">
        <v>102</v>
      </c>
      <c r="AL203" s="547" t="s">
        <v>102</v>
      </c>
      <c r="AM203" s="547" t="s">
        <v>102</v>
      </c>
      <c r="AN203" s="547" t="s">
        <v>102</v>
      </c>
      <c r="AO203" s="547" t="s">
        <v>102</v>
      </c>
      <c r="AP203" s="547" t="s">
        <v>102</v>
      </c>
      <c r="AQ203" s="547" t="s">
        <v>102</v>
      </c>
      <c r="AR203" s="547" t="s">
        <v>102</v>
      </c>
      <c r="AS203" s="547" t="s">
        <v>102</v>
      </c>
      <c r="AT203" s="547" t="s">
        <v>102</v>
      </c>
      <c r="AU203" s="547" t="s">
        <v>102</v>
      </c>
      <c r="AV203" s="547" t="s">
        <v>102</v>
      </c>
      <c r="AW203" s="547" t="s">
        <v>102</v>
      </c>
      <c r="AX203" s="547" t="s">
        <v>102</v>
      </c>
      <c r="AY203" s="547" t="s">
        <v>102</v>
      </c>
      <c r="AZ203" s="547" t="s">
        <v>102</v>
      </c>
      <c r="BA203" s="547" t="s">
        <v>102</v>
      </c>
      <c r="BB203" s="547" t="s">
        <v>102</v>
      </c>
      <c r="BC203" s="547" t="s">
        <v>102</v>
      </c>
      <c r="BD203" s="547" t="s">
        <v>102</v>
      </c>
      <c r="BE203" s="547" t="s">
        <v>102</v>
      </c>
      <c r="BF203" s="547" t="s">
        <v>102</v>
      </c>
      <c r="BG203" s="547" t="s">
        <v>102</v>
      </c>
      <c r="BH203" s="547" t="s">
        <v>102</v>
      </c>
      <c r="BI203" s="547" t="s">
        <v>102</v>
      </c>
      <c r="BJ203" s="547" t="s">
        <v>102</v>
      </c>
      <c r="BK203" s="547" t="s">
        <v>102</v>
      </c>
      <c r="BL203" s="547" t="s">
        <v>102</v>
      </c>
      <c r="BM203" s="547" t="s">
        <v>102</v>
      </c>
      <c r="BN203" s="547" t="s">
        <v>102</v>
      </c>
      <c r="BO203" s="547" t="s">
        <v>102</v>
      </c>
      <c r="BP203" s="547" t="s">
        <v>102</v>
      </c>
      <c r="BQ203" s="547" t="s">
        <v>102</v>
      </c>
      <c r="BR203" s="547" t="s">
        <v>102</v>
      </c>
      <c r="BS203" s="547" t="s">
        <v>102</v>
      </c>
      <c r="BT203" s="547" t="s">
        <v>102</v>
      </c>
      <c r="BU203" s="547" t="s">
        <v>102</v>
      </c>
      <c r="BV203" s="547" t="s">
        <v>102</v>
      </c>
      <c r="BW203" s="547" t="s">
        <v>102</v>
      </c>
      <c r="BX203" s="547" t="s">
        <v>102</v>
      </c>
      <c r="BY203" s="547" t="s">
        <v>102</v>
      </c>
      <c r="BZ203" s="547" t="s">
        <v>102</v>
      </c>
      <c r="CA203" s="547" t="s">
        <v>102</v>
      </c>
      <c r="CB203" s="547" t="s">
        <v>102</v>
      </c>
      <c r="CC203" s="547" t="s">
        <v>102</v>
      </c>
      <c r="CD203" s="547" t="s">
        <v>102</v>
      </c>
      <c r="CE203" s="547" t="s">
        <v>102</v>
      </c>
      <c r="CF203" s="547" t="s">
        <v>102</v>
      </c>
      <c r="CG203" s="547" t="s">
        <v>102</v>
      </c>
      <c r="CH203" s="547" t="s">
        <v>102</v>
      </c>
      <c r="CI203" s="547" t="s">
        <v>102</v>
      </c>
      <c r="CJ203" s="547" t="s">
        <v>102</v>
      </c>
      <c r="CK203" s="547" t="s">
        <v>102</v>
      </c>
      <c r="CL203" s="547" t="s">
        <v>102</v>
      </c>
      <c r="CM203" s="547" t="s">
        <v>102</v>
      </c>
      <c r="CN203" s="547" t="s">
        <v>102</v>
      </c>
      <c r="CO203" s="547" t="s">
        <v>102</v>
      </c>
      <c r="CP203" s="547" t="s">
        <v>102</v>
      </c>
      <c r="CQ203" s="547" t="s">
        <v>102</v>
      </c>
      <c r="CR203" s="547" t="s">
        <v>102</v>
      </c>
      <c r="CS203" s="547" t="s">
        <v>102</v>
      </c>
      <c r="CT203" s="547" t="s">
        <v>102</v>
      </c>
      <c r="CU203" s="547" t="s">
        <v>102</v>
      </c>
      <c r="CV203" s="547" t="s">
        <v>102</v>
      </c>
      <c r="CW203" s="547" t="s">
        <v>102</v>
      </c>
      <c r="CX203" s="547" t="s">
        <v>102</v>
      </c>
      <c r="CY203" s="547" t="s">
        <v>102</v>
      </c>
      <c r="CZ203" s="547" t="s">
        <v>102</v>
      </c>
      <c r="DA203" s="547" t="s">
        <v>102</v>
      </c>
      <c r="DB203" s="547" t="s">
        <v>102</v>
      </c>
      <c r="DC203" s="547" t="s">
        <v>102</v>
      </c>
      <c r="DD203" s="547" t="s">
        <v>102</v>
      </c>
      <c r="DE203" s="547" t="s">
        <v>102</v>
      </c>
      <c r="DF203" s="547" t="s">
        <v>102</v>
      </c>
      <c r="DG203" s="547" t="s">
        <v>102</v>
      </c>
      <c r="DH203" s="547" t="s">
        <v>102</v>
      </c>
      <c r="DI203" s="547" t="s">
        <v>102</v>
      </c>
      <c r="DJ203" s="547" t="s">
        <v>102</v>
      </c>
      <c r="DK203" s="547" t="s">
        <v>102</v>
      </c>
      <c r="DL203" s="547" t="s">
        <v>102</v>
      </c>
      <c r="DM203" s="547" t="s">
        <v>102</v>
      </c>
      <c r="DN203" s="547" t="s">
        <v>102</v>
      </c>
      <c r="DO203" s="547" t="s">
        <v>102</v>
      </c>
      <c r="DP203" s="547" t="s">
        <v>102</v>
      </c>
      <c r="DQ203" s="547" t="s">
        <v>102</v>
      </c>
      <c r="DR203" s="547" t="s">
        <v>102</v>
      </c>
      <c r="DS203" s="547" t="s">
        <v>102</v>
      </c>
      <c r="DT203" s="547" t="s">
        <v>102</v>
      </c>
      <c r="DU203" s="547" t="s">
        <v>102</v>
      </c>
      <c r="DV203" s="547" t="s">
        <v>102</v>
      </c>
      <c r="DW203" s="547" t="s">
        <v>102</v>
      </c>
      <c r="DX203" s="547" t="s">
        <v>102</v>
      </c>
      <c r="DY203" s="547" t="s">
        <v>102</v>
      </c>
      <c r="DZ203" s="547" t="s">
        <v>102</v>
      </c>
      <c r="EA203" s="547" t="s">
        <v>102</v>
      </c>
      <c r="EB203" s="547" t="s">
        <v>102</v>
      </c>
      <c r="EC203" s="547" t="s">
        <v>102</v>
      </c>
      <c r="ED203" s="547" t="s">
        <v>102</v>
      </c>
      <c r="EE203" s="547" t="s">
        <v>102</v>
      </c>
      <c r="EF203" s="547" t="s">
        <v>102</v>
      </c>
      <c r="EG203" s="547" t="s">
        <v>102</v>
      </c>
      <c r="EH203" s="547" t="s">
        <v>102</v>
      </c>
      <c r="EI203" s="547" t="s">
        <v>102</v>
      </c>
      <c r="EJ203" s="547" t="s">
        <v>102</v>
      </c>
      <c r="EK203" s="547" t="s">
        <v>102</v>
      </c>
      <c r="EL203" s="547" t="s">
        <v>102</v>
      </c>
      <c r="EM203" s="547" t="s">
        <v>102</v>
      </c>
      <c r="EN203" s="547" t="s">
        <v>102</v>
      </c>
      <c r="EO203" s="547" t="s">
        <v>102</v>
      </c>
      <c r="EP203" s="547" t="s">
        <v>102</v>
      </c>
      <c r="EQ203" s="547" t="s">
        <v>102</v>
      </c>
      <c r="ER203" s="547" t="s">
        <v>102</v>
      </c>
      <c r="ES203" s="547" t="s">
        <v>102</v>
      </c>
      <c r="ET203" s="547" t="s">
        <v>102</v>
      </c>
      <c r="EU203" s="547" t="s">
        <v>102</v>
      </c>
      <c r="EV203" s="547" t="s">
        <v>102</v>
      </c>
      <c r="EW203" s="547" t="s">
        <v>102</v>
      </c>
      <c r="EX203" s="547" t="s">
        <v>102</v>
      </c>
      <c r="EY203" s="547" t="s">
        <v>102</v>
      </c>
      <c r="EZ203" s="547" t="s">
        <v>102</v>
      </c>
      <c r="FA203" s="547" t="s">
        <v>102</v>
      </c>
      <c r="FB203" s="547" t="s">
        <v>102</v>
      </c>
      <c r="FC203" s="547" t="s">
        <v>102</v>
      </c>
      <c r="FD203" s="547" t="s">
        <v>102</v>
      </c>
      <c r="FE203" s="547" t="s">
        <v>102</v>
      </c>
      <c r="FF203" s="547" t="s">
        <v>102</v>
      </c>
      <c r="FG203" s="547" t="s">
        <v>102</v>
      </c>
      <c r="FH203" s="547" t="s">
        <v>102</v>
      </c>
      <c r="FI203" s="547" t="s">
        <v>102</v>
      </c>
      <c r="FJ203" s="547" t="s">
        <v>102</v>
      </c>
      <c r="FK203" s="547" t="s">
        <v>102</v>
      </c>
      <c r="FL203" s="547" t="s">
        <v>102</v>
      </c>
      <c r="FM203" s="547" t="s">
        <v>102</v>
      </c>
      <c r="FN203" s="547" t="s">
        <v>102</v>
      </c>
      <c r="FO203" s="547" t="s">
        <v>102</v>
      </c>
      <c r="FP203" s="547" t="s">
        <v>102</v>
      </c>
      <c r="FQ203" s="547" t="s">
        <v>102</v>
      </c>
      <c r="FR203" s="547" t="s">
        <v>102</v>
      </c>
      <c r="FS203" s="547" t="s">
        <v>102</v>
      </c>
      <c r="FT203" s="547" t="s">
        <v>102</v>
      </c>
      <c r="FU203" s="547" t="s">
        <v>102</v>
      </c>
      <c r="FV203" s="547" t="s">
        <v>102</v>
      </c>
    </row>
    <row r="204" spans="1:178" hidden="1" x14ac:dyDescent="0.15">
      <c r="A204" s="547">
        <v>3383239</v>
      </c>
      <c r="B204" s="547" t="s">
        <v>102</v>
      </c>
      <c r="C204" s="547" t="s">
        <v>102</v>
      </c>
      <c r="D204" s="547" t="s">
        <v>102</v>
      </c>
      <c r="E204" s="547" t="s">
        <v>102</v>
      </c>
      <c r="F204" s="547" t="s">
        <v>102</v>
      </c>
      <c r="G204" s="547" t="s">
        <v>102</v>
      </c>
      <c r="H204" s="547" t="s">
        <v>102</v>
      </c>
      <c r="I204" s="547" t="s">
        <v>102</v>
      </c>
      <c r="J204" s="547" t="s">
        <v>102</v>
      </c>
      <c r="K204" s="547" t="s">
        <v>102</v>
      </c>
      <c r="L204" s="547" t="s">
        <v>102</v>
      </c>
      <c r="M204" s="547" t="s">
        <v>102</v>
      </c>
      <c r="N204" s="547" t="s">
        <v>102</v>
      </c>
      <c r="O204" s="547" t="s">
        <v>102</v>
      </c>
      <c r="P204" s="547" t="s">
        <v>102</v>
      </c>
      <c r="Q204" s="547" t="s">
        <v>102</v>
      </c>
      <c r="R204" s="547" t="s">
        <v>102</v>
      </c>
      <c r="S204" s="547" t="s">
        <v>102</v>
      </c>
      <c r="T204" s="547" t="s">
        <v>102</v>
      </c>
      <c r="U204" s="547" t="s">
        <v>102</v>
      </c>
      <c r="V204" s="547" t="s">
        <v>102</v>
      </c>
      <c r="W204" s="547" t="s">
        <v>102</v>
      </c>
      <c r="X204" s="547" t="s">
        <v>102</v>
      </c>
      <c r="Y204" s="547" t="s">
        <v>102</v>
      </c>
      <c r="Z204" s="547" t="s">
        <v>102</v>
      </c>
      <c r="AA204" s="547" t="s">
        <v>102</v>
      </c>
      <c r="AB204" s="547" t="s">
        <v>102</v>
      </c>
      <c r="AC204" s="547" t="s">
        <v>102</v>
      </c>
      <c r="AD204" s="547" t="s">
        <v>102</v>
      </c>
      <c r="AE204" s="547" t="s">
        <v>102</v>
      </c>
      <c r="AF204" s="547" t="s">
        <v>102</v>
      </c>
      <c r="AG204" s="547" t="s">
        <v>102</v>
      </c>
      <c r="AH204" s="547" t="s">
        <v>102</v>
      </c>
      <c r="AI204" s="547" t="s">
        <v>102</v>
      </c>
      <c r="AJ204" s="547" t="s">
        <v>102</v>
      </c>
      <c r="AK204" s="547" t="s">
        <v>102</v>
      </c>
      <c r="AL204" s="547" t="s">
        <v>102</v>
      </c>
      <c r="AM204" s="547" t="s">
        <v>102</v>
      </c>
      <c r="AN204" s="547" t="s">
        <v>102</v>
      </c>
      <c r="AO204" s="547" t="s">
        <v>102</v>
      </c>
      <c r="AP204" s="547" t="s">
        <v>102</v>
      </c>
      <c r="AQ204" s="547" t="s">
        <v>102</v>
      </c>
      <c r="AR204" s="547" t="s">
        <v>102</v>
      </c>
      <c r="AS204" s="547" t="s">
        <v>102</v>
      </c>
      <c r="AT204" s="547" t="s">
        <v>102</v>
      </c>
      <c r="AU204" s="547" t="s">
        <v>102</v>
      </c>
      <c r="AV204" s="547" t="s">
        <v>102</v>
      </c>
      <c r="AW204" s="547" t="s">
        <v>102</v>
      </c>
      <c r="AX204" s="547" t="s">
        <v>102</v>
      </c>
      <c r="AY204" s="547" t="s">
        <v>102</v>
      </c>
      <c r="AZ204" s="547" t="s">
        <v>102</v>
      </c>
      <c r="BA204" s="547" t="s">
        <v>102</v>
      </c>
      <c r="BB204" s="547" t="s">
        <v>102</v>
      </c>
      <c r="BC204" s="547" t="s">
        <v>102</v>
      </c>
      <c r="BD204" s="547" t="s">
        <v>102</v>
      </c>
      <c r="BE204" s="547" t="s">
        <v>102</v>
      </c>
      <c r="BF204" s="547" t="s">
        <v>102</v>
      </c>
      <c r="BG204" s="547" t="s">
        <v>102</v>
      </c>
      <c r="BH204" s="547" t="s">
        <v>102</v>
      </c>
      <c r="BI204" s="547" t="s">
        <v>102</v>
      </c>
      <c r="BJ204" s="547" t="s">
        <v>102</v>
      </c>
      <c r="BK204" s="547" t="s">
        <v>102</v>
      </c>
      <c r="BL204" s="547" t="s">
        <v>102</v>
      </c>
      <c r="BM204" s="547" t="s">
        <v>102</v>
      </c>
      <c r="BN204" s="547" t="s">
        <v>102</v>
      </c>
      <c r="BO204" s="547" t="s">
        <v>102</v>
      </c>
      <c r="BP204" s="547" t="s">
        <v>102</v>
      </c>
      <c r="BQ204" s="547" t="s">
        <v>102</v>
      </c>
      <c r="BR204" s="547" t="s">
        <v>102</v>
      </c>
      <c r="BS204" s="547" t="s">
        <v>102</v>
      </c>
      <c r="BT204" s="547" t="s">
        <v>102</v>
      </c>
      <c r="BU204" s="547" t="s">
        <v>102</v>
      </c>
      <c r="BV204" s="547" t="s">
        <v>102</v>
      </c>
      <c r="BW204" s="547" t="s">
        <v>102</v>
      </c>
      <c r="BX204" s="547" t="s">
        <v>102</v>
      </c>
      <c r="BY204" s="547" t="s">
        <v>102</v>
      </c>
      <c r="BZ204" s="547" t="s">
        <v>102</v>
      </c>
      <c r="CA204" s="547" t="s">
        <v>102</v>
      </c>
      <c r="CB204" s="547" t="s">
        <v>102</v>
      </c>
      <c r="CC204" s="547" t="s">
        <v>102</v>
      </c>
      <c r="CD204" s="547" t="s">
        <v>102</v>
      </c>
      <c r="CE204" s="547" t="s">
        <v>102</v>
      </c>
      <c r="CF204" s="547" t="s">
        <v>102</v>
      </c>
      <c r="CG204" s="547" t="s">
        <v>102</v>
      </c>
      <c r="CH204" s="547" t="s">
        <v>102</v>
      </c>
      <c r="CI204" s="547" t="s">
        <v>102</v>
      </c>
      <c r="CJ204" s="547" t="s">
        <v>102</v>
      </c>
      <c r="CK204" s="547" t="s">
        <v>102</v>
      </c>
      <c r="CL204" s="547" t="s">
        <v>102</v>
      </c>
      <c r="CM204" s="547" t="s">
        <v>102</v>
      </c>
      <c r="CN204" s="547" t="s">
        <v>102</v>
      </c>
      <c r="CO204" s="547" t="s">
        <v>102</v>
      </c>
      <c r="CP204" s="547" t="s">
        <v>102</v>
      </c>
      <c r="CQ204" s="547" t="s">
        <v>102</v>
      </c>
      <c r="CR204" s="547" t="s">
        <v>102</v>
      </c>
      <c r="CS204" s="547" t="s">
        <v>102</v>
      </c>
      <c r="CT204" s="547" t="s">
        <v>102</v>
      </c>
      <c r="CU204" s="547" t="s">
        <v>102</v>
      </c>
      <c r="CV204" s="547" t="s">
        <v>102</v>
      </c>
      <c r="CW204" s="547" t="s">
        <v>102</v>
      </c>
      <c r="CX204" s="547" t="s">
        <v>102</v>
      </c>
      <c r="CY204" s="547" t="s">
        <v>102</v>
      </c>
      <c r="CZ204" s="547" t="s">
        <v>102</v>
      </c>
      <c r="DA204" s="547" t="s">
        <v>102</v>
      </c>
      <c r="DB204" s="547" t="s">
        <v>102</v>
      </c>
      <c r="DC204" s="547" t="s">
        <v>102</v>
      </c>
      <c r="DD204" s="547" t="s">
        <v>102</v>
      </c>
      <c r="DE204" s="547" t="s">
        <v>102</v>
      </c>
      <c r="DF204" s="547" t="s">
        <v>102</v>
      </c>
      <c r="DG204" s="547" t="s">
        <v>102</v>
      </c>
      <c r="DH204" s="547" t="s">
        <v>102</v>
      </c>
      <c r="DI204" s="547" t="s">
        <v>102</v>
      </c>
      <c r="DJ204" s="547" t="s">
        <v>102</v>
      </c>
      <c r="DK204" s="547" t="s">
        <v>102</v>
      </c>
      <c r="DL204" s="547" t="s">
        <v>102</v>
      </c>
      <c r="DM204" s="547" t="s">
        <v>102</v>
      </c>
      <c r="DN204" s="547" t="s">
        <v>102</v>
      </c>
      <c r="DO204" s="547" t="s">
        <v>102</v>
      </c>
      <c r="DP204" s="547" t="s">
        <v>102</v>
      </c>
      <c r="DQ204" s="547" t="s">
        <v>102</v>
      </c>
      <c r="DR204" s="547" t="s">
        <v>102</v>
      </c>
      <c r="DS204" s="547" t="s">
        <v>102</v>
      </c>
      <c r="DT204" s="547" t="s">
        <v>102</v>
      </c>
      <c r="DU204" s="547" t="s">
        <v>102</v>
      </c>
      <c r="DV204" s="547" t="s">
        <v>102</v>
      </c>
      <c r="DW204" s="547" t="s">
        <v>102</v>
      </c>
      <c r="DX204" s="547" t="s">
        <v>102</v>
      </c>
      <c r="DY204" s="547" t="s">
        <v>102</v>
      </c>
      <c r="DZ204" s="547" t="s">
        <v>102</v>
      </c>
      <c r="EA204" s="547" t="s">
        <v>102</v>
      </c>
      <c r="EB204" s="547" t="s">
        <v>102</v>
      </c>
      <c r="EC204" s="547" t="s">
        <v>102</v>
      </c>
      <c r="ED204" s="547" t="s">
        <v>102</v>
      </c>
      <c r="EE204" s="547" t="s">
        <v>102</v>
      </c>
      <c r="EF204" s="547" t="s">
        <v>102</v>
      </c>
      <c r="EG204" s="547" t="s">
        <v>102</v>
      </c>
      <c r="EH204" s="547" t="s">
        <v>102</v>
      </c>
      <c r="EI204" s="547" t="s">
        <v>102</v>
      </c>
      <c r="EJ204" s="547" t="s">
        <v>102</v>
      </c>
      <c r="EK204" s="547" t="s">
        <v>102</v>
      </c>
      <c r="EL204" s="547" t="s">
        <v>102</v>
      </c>
      <c r="EM204" s="547" t="s">
        <v>102</v>
      </c>
      <c r="EN204" s="547" t="s">
        <v>102</v>
      </c>
      <c r="EO204" s="547" t="s">
        <v>102</v>
      </c>
      <c r="EP204" s="547" t="s">
        <v>102</v>
      </c>
      <c r="EQ204" s="547" t="s">
        <v>102</v>
      </c>
      <c r="ER204" s="547" t="s">
        <v>102</v>
      </c>
      <c r="ES204" s="547" t="s">
        <v>102</v>
      </c>
      <c r="ET204" s="547" t="s">
        <v>102</v>
      </c>
      <c r="EU204" s="547" t="s">
        <v>102</v>
      </c>
      <c r="EV204" s="547" t="s">
        <v>102</v>
      </c>
      <c r="EW204" s="547" t="s">
        <v>102</v>
      </c>
      <c r="EX204" s="547" t="s">
        <v>102</v>
      </c>
      <c r="EY204" s="547" t="s">
        <v>102</v>
      </c>
      <c r="EZ204" s="547" t="s">
        <v>102</v>
      </c>
      <c r="FA204" s="547" t="s">
        <v>102</v>
      </c>
      <c r="FB204" s="547" t="s">
        <v>102</v>
      </c>
      <c r="FC204" s="547" t="s">
        <v>102</v>
      </c>
      <c r="FD204" s="547" t="s">
        <v>102</v>
      </c>
      <c r="FE204" s="547" t="s">
        <v>102</v>
      </c>
      <c r="FF204" s="547" t="s">
        <v>102</v>
      </c>
      <c r="FG204" s="547" t="s">
        <v>102</v>
      </c>
      <c r="FH204" s="547" t="s">
        <v>102</v>
      </c>
      <c r="FI204" s="547" t="s">
        <v>102</v>
      </c>
      <c r="FJ204" s="547" t="s">
        <v>102</v>
      </c>
      <c r="FK204" s="547" t="s">
        <v>102</v>
      </c>
      <c r="FL204" s="547" t="s">
        <v>102</v>
      </c>
      <c r="FM204" s="547" t="s">
        <v>102</v>
      </c>
      <c r="FN204" s="547" t="s">
        <v>102</v>
      </c>
      <c r="FO204" s="547" t="s">
        <v>102</v>
      </c>
      <c r="FP204" s="547" t="s">
        <v>102</v>
      </c>
      <c r="FQ204" s="547" t="s">
        <v>102</v>
      </c>
      <c r="FR204" s="547" t="s">
        <v>102</v>
      </c>
      <c r="FS204" s="547" t="s">
        <v>102</v>
      </c>
      <c r="FT204" s="547" t="s">
        <v>102</v>
      </c>
      <c r="FU204" s="547" t="s">
        <v>102</v>
      </c>
      <c r="FV204" s="547" t="s">
        <v>102</v>
      </c>
    </row>
    <row r="205" spans="1:178" hidden="1" x14ac:dyDescent="0.15">
      <c r="A205" s="547">
        <v>3348192</v>
      </c>
      <c r="B205" s="547" t="s">
        <v>102</v>
      </c>
      <c r="C205" s="547" t="s">
        <v>102</v>
      </c>
      <c r="D205" s="547" t="s">
        <v>102</v>
      </c>
      <c r="E205" s="547" t="s">
        <v>102</v>
      </c>
      <c r="F205" s="547" t="s">
        <v>102</v>
      </c>
      <c r="G205" s="547" t="s">
        <v>102</v>
      </c>
      <c r="H205" s="547" t="s">
        <v>102</v>
      </c>
      <c r="I205" s="547" t="s">
        <v>102</v>
      </c>
      <c r="J205" s="547" t="s">
        <v>102</v>
      </c>
      <c r="K205" s="547" t="s">
        <v>102</v>
      </c>
      <c r="L205" s="547" t="s">
        <v>102</v>
      </c>
      <c r="M205" s="547" t="s">
        <v>102</v>
      </c>
      <c r="N205" s="547" t="s">
        <v>102</v>
      </c>
      <c r="O205" s="547" t="s">
        <v>102</v>
      </c>
      <c r="P205" s="547" t="s">
        <v>102</v>
      </c>
      <c r="Q205" s="547" t="s">
        <v>102</v>
      </c>
      <c r="R205" s="547" t="s">
        <v>102</v>
      </c>
      <c r="S205" s="547" t="s">
        <v>102</v>
      </c>
      <c r="T205" s="547" t="s">
        <v>102</v>
      </c>
      <c r="U205" s="547" t="s">
        <v>102</v>
      </c>
      <c r="V205" s="547" t="s">
        <v>102</v>
      </c>
      <c r="W205" s="547" t="s">
        <v>102</v>
      </c>
      <c r="X205" s="547" t="s">
        <v>102</v>
      </c>
      <c r="Y205" s="547" t="s">
        <v>102</v>
      </c>
      <c r="Z205" s="547" t="s">
        <v>102</v>
      </c>
      <c r="AA205" s="547" t="s">
        <v>102</v>
      </c>
      <c r="AB205" s="547" t="s">
        <v>102</v>
      </c>
      <c r="AC205" s="547" t="s">
        <v>102</v>
      </c>
      <c r="AD205" s="547" t="s">
        <v>102</v>
      </c>
      <c r="AE205" s="547" t="s">
        <v>102</v>
      </c>
      <c r="AF205" s="547" t="s">
        <v>102</v>
      </c>
      <c r="AG205" s="547" t="s">
        <v>102</v>
      </c>
      <c r="AH205" s="547" t="s">
        <v>102</v>
      </c>
      <c r="AI205" s="547" t="s">
        <v>102</v>
      </c>
      <c r="AJ205" s="547" t="s">
        <v>102</v>
      </c>
      <c r="AK205" s="547" t="s">
        <v>102</v>
      </c>
      <c r="AL205" s="547" t="s">
        <v>102</v>
      </c>
      <c r="AM205" s="547" t="s">
        <v>102</v>
      </c>
      <c r="AN205" s="547" t="s">
        <v>102</v>
      </c>
      <c r="AO205" s="547" t="s">
        <v>102</v>
      </c>
      <c r="AP205" s="547" t="s">
        <v>102</v>
      </c>
      <c r="AQ205" s="547" t="s">
        <v>102</v>
      </c>
      <c r="AR205" s="547" t="s">
        <v>102</v>
      </c>
      <c r="AS205" s="547" t="s">
        <v>102</v>
      </c>
      <c r="AT205" s="547" t="s">
        <v>102</v>
      </c>
      <c r="AU205" s="547" t="s">
        <v>102</v>
      </c>
      <c r="AV205" s="547" t="s">
        <v>102</v>
      </c>
      <c r="AW205" s="547" t="s">
        <v>102</v>
      </c>
      <c r="AX205" s="547" t="s">
        <v>102</v>
      </c>
      <c r="AY205" s="547" t="s">
        <v>102</v>
      </c>
      <c r="AZ205" s="547" t="s">
        <v>102</v>
      </c>
      <c r="BA205" s="547" t="s">
        <v>102</v>
      </c>
      <c r="BB205" s="547" t="s">
        <v>102</v>
      </c>
      <c r="BC205" s="547" t="s">
        <v>102</v>
      </c>
      <c r="BD205" s="547" t="s">
        <v>102</v>
      </c>
      <c r="BE205" s="547" t="s">
        <v>102</v>
      </c>
      <c r="BF205" s="547" t="s">
        <v>102</v>
      </c>
      <c r="BG205" s="547" t="s">
        <v>102</v>
      </c>
      <c r="BH205" s="547" t="s">
        <v>102</v>
      </c>
      <c r="BI205" s="547" t="s">
        <v>102</v>
      </c>
      <c r="BJ205" s="547" t="s">
        <v>102</v>
      </c>
      <c r="BK205" s="547" t="s">
        <v>102</v>
      </c>
      <c r="BL205" s="547" t="s">
        <v>102</v>
      </c>
      <c r="BM205" s="547" t="s">
        <v>102</v>
      </c>
      <c r="BN205" s="547" t="s">
        <v>102</v>
      </c>
      <c r="BO205" s="547" t="s">
        <v>102</v>
      </c>
      <c r="BP205" s="547" t="s">
        <v>102</v>
      </c>
      <c r="BQ205" s="547" t="s">
        <v>102</v>
      </c>
      <c r="BR205" s="547" t="s">
        <v>102</v>
      </c>
      <c r="BS205" s="547" t="s">
        <v>102</v>
      </c>
      <c r="BT205" s="547" t="s">
        <v>102</v>
      </c>
      <c r="BU205" s="547" t="s">
        <v>102</v>
      </c>
      <c r="BV205" s="547" t="s">
        <v>102</v>
      </c>
      <c r="BW205" s="547" t="s">
        <v>102</v>
      </c>
      <c r="BX205" s="547" t="s">
        <v>102</v>
      </c>
      <c r="BY205" s="547" t="s">
        <v>102</v>
      </c>
      <c r="BZ205" s="547" t="s">
        <v>102</v>
      </c>
      <c r="CA205" s="547" t="s">
        <v>102</v>
      </c>
      <c r="CB205" s="547" t="s">
        <v>102</v>
      </c>
      <c r="CC205" s="547" t="s">
        <v>102</v>
      </c>
      <c r="CD205" s="547" t="s">
        <v>102</v>
      </c>
      <c r="CE205" s="547" t="s">
        <v>102</v>
      </c>
      <c r="CF205" s="547" t="s">
        <v>102</v>
      </c>
      <c r="CG205" s="547" t="s">
        <v>102</v>
      </c>
      <c r="CH205" s="547" t="s">
        <v>102</v>
      </c>
      <c r="CI205" s="547" t="s">
        <v>102</v>
      </c>
      <c r="CJ205" s="547" t="s">
        <v>102</v>
      </c>
      <c r="CK205" s="547" t="s">
        <v>102</v>
      </c>
      <c r="CL205" s="547" t="s">
        <v>102</v>
      </c>
      <c r="CM205" s="547" t="s">
        <v>102</v>
      </c>
      <c r="CN205" s="547" t="s">
        <v>102</v>
      </c>
      <c r="CO205" s="547" t="s">
        <v>102</v>
      </c>
      <c r="CP205" s="547" t="s">
        <v>102</v>
      </c>
      <c r="CQ205" s="547" t="s">
        <v>102</v>
      </c>
      <c r="CR205" s="547" t="s">
        <v>102</v>
      </c>
      <c r="CS205" s="547" t="s">
        <v>102</v>
      </c>
      <c r="CT205" s="547" t="s">
        <v>102</v>
      </c>
      <c r="CU205" s="547" t="s">
        <v>102</v>
      </c>
      <c r="CV205" s="547" t="s">
        <v>102</v>
      </c>
      <c r="CW205" s="547" t="s">
        <v>102</v>
      </c>
      <c r="CX205" s="547" t="s">
        <v>102</v>
      </c>
      <c r="CY205" s="547" t="s">
        <v>102</v>
      </c>
      <c r="CZ205" s="547" t="s">
        <v>102</v>
      </c>
      <c r="DA205" s="547" t="s">
        <v>102</v>
      </c>
      <c r="DB205" s="547" t="s">
        <v>102</v>
      </c>
      <c r="DC205" s="547" t="s">
        <v>102</v>
      </c>
      <c r="DD205" s="547" t="s">
        <v>102</v>
      </c>
      <c r="DE205" s="547" t="s">
        <v>102</v>
      </c>
      <c r="DF205" s="547" t="s">
        <v>102</v>
      </c>
      <c r="DG205" s="547" t="s">
        <v>102</v>
      </c>
      <c r="DH205" s="547" t="s">
        <v>102</v>
      </c>
      <c r="DI205" s="547" t="s">
        <v>102</v>
      </c>
      <c r="DJ205" s="547" t="s">
        <v>102</v>
      </c>
      <c r="DK205" s="547" t="s">
        <v>102</v>
      </c>
      <c r="DL205" s="547" t="s">
        <v>102</v>
      </c>
      <c r="DM205" s="547" t="s">
        <v>102</v>
      </c>
      <c r="DN205" s="547" t="s">
        <v>102</v>
      </c>
      <c r="DO205" s="547" t="s">
        <v>102</v>
      </c>
      <c r="DP205" s="547" t="s">
        <v>102</v>
      </c>
      <c r="DQ205" s="547" t="s">
        <v>102</v>
      </c>
      <c r="DR205" s="547" t="s">
        <v>102</v>
      </c>
      <c r="DS205" s="547" t="s">
        <v>102</v>
      </c>
      <c r="DT205" s="547" t="s">
        <v>102</v>
      </c>
      <c r="DU205" s="547" t="s">
        <v>102</v>
      </c>
      <c r="DV205" s="547" t="s">
        <v>102</v>
      </c>
      <c r="DW205" s="547" t="s">
        <v>102</v>
      </c>
      <c r="DX205" s="547" t="s">
        <v>102</v>
      </c>
      <c r="DY205" s="547" t="s">
        <v>102</v>
      </c>
      <c r="DZ205" s="547" t="s">
        <v>102</v>
      </c>
      <c r="EA205" s="547" t="s">
        <v>102</v>
      </c>
      <c r="EB205" s="547" t="s">
        <v>102</v>
      </c>
      <c r="EC205" s="547" t="s">
        <v>102</v>
      </c>
      <c r="ED205" s="547" t="s">
        <v>102</v>
      </c>
      <c r="EE205" s="547" t="s">
        <v>102</v>
      </c>
      <c r="EF205" s="547" t="s">
        <v>102</v>
      </c>
      <c r="EG205" s="547" t="s">
        <v>102</v>
      </c>
      <c r="EH205" s="547" t="s">
        <v>102</v>
      </c>
      <c r="EI205" s="547" t="s">
        <v>102</v>
      </c>
      <c r="EJ205" s="547" t="s">
        <v>102</v>
      </c>
      <c r="EK205" s="547" t="s">
        <v>102</v>
      </c>
      <c r="EL205" s="547" t="s">
        <v>102</v>
      </c>
      <c r="EM205" s="547" t="s">
        <v>102</v>
      </c>
      <c r="EN205" s="547" t="s">
        <v>102</v>
      </c>
      <c r="EO205" s="547" t="s">
        <v>102</v>
      </c>
      <c r="EP205" s="547" t="s">
        <v>102</v>
      </c>
      <c r="EQ205" s="547" t="s">
        <v>102</v>
      </c>
      <c r="ER205" s="547" t="s">
        <v>102</v>
      </c>
      <c r="ES205" s="547" t="s">
        <v>102</v>
      </c>
      <c r="ET205" s="547" t="s">
        <v>102</v>
      </c>
      <c r="EU205" s="547" t="s">
        <v>102</v>
      </c>
      <c r="EV205" s="547" t="s">
        <v>102</v>
      </c>
      <c r="EW205" s="547" t="s">
        <v>102</v>
      </c>
      <c r="EX205" s="547" t="s">
        <v>102</v>
      </c>
      <c r="EY205" s="547" t="s">
        <v>102</v>
      </c>
      <c r="EZ205" s="547" t="s">
        <v>102</v>
      </c>
      <c r="FA205" s="547" t="s">
        <v>102</v>
      </c>
      <c r="FB205" s="547" t="s">
        <v>102</v>
      </c>
      <c r="FC205" s="547" t="s">
        <v>102</v>
      </c>
      <c r="FD205" s="547" t="s">
        <v>102</v>
      </c>
      <c r="FE205" s="547" t="s">
        <v>102</v>
      </c>
      <c r="FF205" s="547" t="s">
        <v>102</v>
      </c>
      <c r="FG205" s="547" t="s">
        <v>102</v>
      </c>
      <c r="FH205" s="547" t="s">
        <v>102</v>
      </c>
      <c r="FI205" s="547" t="s">
        <v>102</v>
      </c>
      <c r="FJ205" s="547" t="s">
        <v>102</v>
      </c>
      <c r="FK205" s="547" t="s">
        <v>102</v>
      </c>
      <c r="FL205" s="547" t="s">
        <v>102</v>
      </c>
      <c r="FM205" s="547" t="s">
        <v>102</v>
      </c>
      <c r="FN205" s="547" t="s">
        <v>102</v>
      </c>
      <c r="FO205" s="547" t="s">
        <v>102</v>
      </c>
      <c r="FP205" s="547" t="s">
        <v>102</v>
      </c>
      <c r="FQ205" s="547" t="s">
        <v>102</v>
      </c>
      <c r="FR205" s="547" t="s">
        <v>102</v>
      </c>
      <c r="FS205" s="547" t="s">
        <v>102</v>
      </c>
      <c r="FT205" s="547" t="s">
        <v>102</v>
      </c>
      <c r="FU205" s="547" t="s">
        <v>102</v>
      </c>
      <c r="FV205" s="547" t="s">
        <v>102</v>
      </c>
    </row>
    <row r="206" spans="1:178" hidden="1" x14ac:dyDescent="0.15">
      <c r="A206" s="547">
        <v>3392390</v>
      </c>
      <c r="B206" s="547" t="s">
        <v>102</v>
      </c>
      <c r="C206" s="547" t="s">
        <v>102</v>
      </c>
      <c r="D206" s="547" t="s">
        <v>102</v>
      </c>
      <c r="E206" s="547" t="s">
        <v>102</v>
      </c>
      <c r="F206" s="547" t="s">
        <v>102</v>
      </c>
      <c r="G206" s="547" t="s">
        <v>102</v>
      </c>
      <c r="H206" s="547" t="s">
        <v>102</v>
      </c>
      <c r="I206" s="547" t="s">
        <v>102</v>
      </c>
      <c r="J206" s="547" t="s">
        <v>102</v>
      </c>
      <c r="K206" s="547" t="s">
        <v>102</v>
      </c>
      <c r="L206" s="547" t="s">
        <v>102</v>
      </c>
      <c r="M206" s="547" t="s">
        <v>102</v>
      </c>
      <c r="N206" s="547" t="s">
        <v>102</v>
      </c>
      <c r="O206" s="547" t="s">
        <v>102</v>
      </c>
      <c r="P206" s="547" t="s">
        <v>102</v>
      </c>
      <c r="Q206" s="547" t="s">
        <v>102</v>
      </c>
      <c r="R206" s="547" t="s">
        <v>102</v>
      </c>
      <c r="S206" s="547" t="s">
        <v>102</v>
      </c>
      <c r="T206" s="547" t="s">
        <v>102</v>
      </c>
      <c r="U206" s="547" t="s">
        <v>102</v>
      </c>
      <c r="V206" s="547" t="s">
        <v>102</v>
      </c>
      <c r="W206" s="547" t="s">
        <v>102</v>
      </c>
      <c r="X206" s="547" t="s">
        <v>102</v>
      </c>
      <c r="Y206" s="547" t="s">
        <v>102</v>
      </c>
      <c r="Z206" s="547" t="s">
        <v>102</v>
      </c>
      <c r="AA206" s="547" t="s">
        <v>102</v>
      </c>
      <c r="AB206" s="547" t="s">
        <v>102</v>
      </c>
      <c r="AC206" s="547" t="s">
        <v>102</v>
      </c>
      <c r="AD206" s="547" t="s">
        <v>102</v>
      </c>
      <c r="AE206" s="547" t="s">
        <v>102</v>
      </c>
      <c r="AF206" s="547" t="s">
        <v>102</v>
      </c>
      <c r="AG206" s="547" t="s">
        <v>102</v>
      </c>
      <c r="AH206" s="547" t="s">
        <v>102</v>
      </c>
      <c r="AI206" s="547" t="s">
        <v>102</v>
      </c>
      <c r="AJ206" s="547" t="s">
        <v>102</v>
      </c>
      <c r="AK206" s="547" t="s">
        <v>102</v>
      </c>
      <c r="AL206" s="547" t="s">
        <v>102</v>
      </c>
      <c r="AM206" s="547" t="s">
        <v>102</v>
      </c>
      <c r="AN206" s="547" t="s">
        <v>102</v>
      </c>
      <c r="AO206" s="547" t="s">
        <v>102</v>
      </c>
      <c r="AP206" s="547" t="s">
        <v>102</v>
      </c>
      <c r="AQ206" s="547" t="s">
        <v>102</v>
      </c>
      <c r="AR206" s="547" t="s">
        <v>102</v>
      </c>
      <c r="AS206" s="547" t="s">
        <v>102</v>
      </c>
      <c r="AT206" s="547" t="s">
        <v>102</v>
      </c>
      <c r="AU206" s="547" t="s">
        <v>102</v>
      </c>
      <c r="AV206" s="547" t="s">
        <v>102</v>
      </c>
      <c r="AW206" s="547" t="s">
        <v>102</v>
      </c>
      <c r="AX206" s="547" t="s">
        <v>102</v>
      </c>
      <c r="AY206" s="547" t="s">
        <v>102</v>
      </c>
      <c r="AZ206" s="547" t="s">
        <v>102</v>
      </c>
      <c r="BA206" s="547" t="s">
        <v>102</v>
      </c>
      <c r="BB206" s="547" t="s">
        <v>102</v>
      </c>
      <c r="BC206" s="547" t="s">
        <v>102</v>
      </c>
      <c r="BD206" s="547" t="s">
        <v>102</v>
      </c>
      <c r="BE206" s="547" t="s">
        <v>102</v>
      </c>
      <c r="BF206" s="547" t="s">
        <v>102</v>
      </c>
      <c r="BG206" s="547" t="s">
        <v>102</v>
      </c>
      <c r="BH206" s="547" t="s">
        <v>102</v>
      </c>
      <c r="BI206" s="547" t="s">
        <v>102</v>
      </c>
      <c r="BJ206" s="547" t="s">
        <v>102</v>
      </c>
      <c r="BK206" s="547" t="s">
        <v>102</v>
      </c>
      <c r="BL206" s="547" t="s">
        <v>102</v>
      </c>
      <c r="BM206" s="547" t="s">
        <v>102</v>
      </c>
      <c r="BN206" s="547" t="s">
        <v>102</v>
      </c>
      <c r="BO206" s="547" t="s">
        <v>102</v>
      </c>
      <c r="BP206" s="547" t="s">
        <v>102</v>
      </c>
      <c r="BQ206" s="547" t="s">
        <v>102</v>
      </c>
      <c r="BR206" s="547" t="s">
        <v>102</v>
      </c>
      <c r="BS206" s="547" t="s">
        <v>102</v>
      </c>
      <c r="BT206" s="547" t="s">
        <v>102</v>
      </c>
      <c r="BU206" s="547" t="s">
        <v>102</v>
      </c>
      <c r="BV206" s="547" t="s">
        <v>102</v>
      </c>
      <c r="BW206" s="547" t="s">
        <v>102</v>
      </c>
      <c r="BX206" s="547" t="s">
        <v>102</v>
      </c>
      <c r="BY206" s="547" t="s">
        <v>102</v>
      </c>
      <c r="BZ206" s="547" t="s">
        <v>102</v>
      </c>
      <c r="CA206" s="547" t="s">
        <v>102</v>
      </c>
      <c r="CB206" s="547" t="s">
        <v>102</v>
      </c>
      <c r="CC206" s="547" t="s">
        <v>102</v>
      </c>
      <c r="CD206" s="547" t="s">
        <v>102</v>
      </c>
      <c r="CE206" s="547" t="s">
        <v>102</v>
      </c>
      <c r="CF206" s="547" t="s">
        <v>102</v>
      </c>
      <c r="CG206" s="547" t="s">
        <v>102</v>
      </c>
      <c r="CH206" s="547" t="s">
        <v>102</v>
      </c>
      <c r="CI206" s="547" t="s">
        <v>102</v>
      </c>
      <c r="CJ206" s="547" t="s">
        <v>102</v>
      </c>
      <c r="CK206" s="547" t="s">
        <v>102</v>
      </c>
      <c r="CL206" s="547" t="s">
        <v>102</v>
      </c>
      <c r="CM206" s="547" t="s">
        <v>102</v>
      </c>
      <c r="CN206" s="547" t="s">
        <v>102</v>
      </c>
      <c r="CO206" s="547" t="s">
        <v>102</v>
      </c>
      <c r="CP206" s="547" t="s">
        <v>102</v>
      </c>
      <c r="CQ206" s="547" t="s">
        <v>102</v>
      </c>
      <c r="CR206" s="547" t="s">
        <v>102</v>
      </c>
      <c r="CS206" s="547" t="s">
        <v>102</v>
      </c>
      <c r="CT206" s="547" t="s">
        <v>102</v>
      </c>
      <c r="CU206" s="547" t="s">
        <v>102</v>
      </c>
      <c r="CV206" s="547" t="s">
        <v>102</v>
      </c>
      <c r="CW206" s="547" t="s">
        <v>102</v>
      </c>
      <c r="CX206" s="547" t="s">
        <v>102</v>
      </c>
      <c r="CY206" s="547" t="s">
        <v>102</v>
      </c>
      <c r="CZ206" s="547" t="s">
        <v>102</v>
      </c>
      <c r="DA206" s="547" t="s">
        <v>102</v>
      </c>
      <c r="DB206" s="547" t="s">
        <v>102</v>
      </c>
      <c r="DC206" s="547" t="s">
        <v>102</v>
      </c>
      <c r="DD206" s="547" t="s">
        <v>102</v>
      </c>
      <c r="DE206" s="547" t="s">
        <v>102</v>
      </c>
      <c r="DF206" s="547" t="s">
        <v>102</v>
      </c>
      <c r="DG206" s="547" t="s">
        <v>102</v>
      </c>
      <c r="DH206" s="547" t="s">
        <v>102</v>
      </c>
      <c r="DI206" s="547" t="s">
        <v>102</v>
      </c>
      <c r="DJ206" s="547" t="s">
        <v>102</v>
      </c>
      <c r="DK206" s="547" t="s">
        <v>102</v>
      </c>
      <c r="DL206" s="547" t="s">
        <v>102</v>
      </c>
      <c r="DM206" s="547" t="s">
        <v>102</v>
      </c>
      <c r="DN206" s="547" t="s">
        <v>102</v>
      </c>
      <c r="DO206" s="547" t="s">
        <v>102</v>
      </c>
      <c r="DP206" s="547" t="s">
        <v>102</v>
      </c>
      <c r="DQ206" s="547" t="s">
        <v>102</v>
      </c>
      <c r="DR206" s="547" t="s">
        <v>102</v>
      </c>
      <c r="DS206" s="547" t="s">
        <v>102</v>
      </c>
      <c r="DT206" s="547" t="s">
        <v>102</v>
      </c>
      <c r="DU206" s="547" t="s">
        <v>102</v>
      </c>
      <c r="DV206" s="547" t="s">
        <v>102</v>
      </c>
      <c r="DW206" s="547" t="s">
        <v>102</v>
      </c>
      <c r="DX206" s="547" t="s">
        <v>102</v>
      </c>
      <c r="DY206" s="547" t="s">
        <v>102</v>
      </c>
      <c r="DZ206" s="547" t="s">
        <v>102</v>
      </c>
      <c r="EA206" s="547" t="s">
        <v>102</v>
      </c>
      <c r="EB206" s="547" t="s">
        <v>102</v>
      </c>
      <c r="EC206" s="547" t="s">
        <v>102</v>
      </c>
      <c r="ED206" s="547" t="s">
        <v>102</v>
      </c>
      <c r="EE206" s="547" t="s">
        <v>102</v>
      </c>
      <c r="EF206" s="547" t="s">
        <v>102</v>
      </c>
      <c r="EG206" s="547" t="s">
        <v>102</v>
      </c>
      <c r="EH206" s="547" t="s">
        <v>102</v>
      </c>
      <c r="EI206" s="547" t="s">
        <v>102</v>
      </c>
      <c r="EJ206" s="547" t="s">
        <v>102</v>
      </c>
      <c r="EK206" s="547" t="s">
        <v>102</v>
      </c>
      <c r="EL206" s="547" t="s">
        <v>102</v>
      </c>
      <c r="EM206" s="547" t="s">
        <v>102</v>
      </c>
      <c r="EN206" s="547" t="s">
        <v>102</v>
      </c>
      <c r="EO206" s="547" t="s">
        <v>102</v>
      </c>
      <c r="EP206" s="547" t="s">
        <v>102</v>
      </c>
      <c r="EQ206" s="547" t="s">
        <v>102</v>
      </c>
      <c r="ER206" s="547" t="s">
        <v>102</v>
      </c>
      <c r="ES206" s="547" t="s">
        <v>102</v>
      </c>
      <c r="ET206" s="547" t="s">
        <v>102</v>
      </c>
      <c r="EU206" s="547" t="s">
        <v>102</v>
      </c>
      <c r="EV206" s="547" t="s">
        <v>102</v>
      </c>
      <c r="EW206" s="547" t="s">
        <v>102</v>
      </c>
      <c r="EX206" s="547" t="s">
        <v>102</v>
      </c>
      <c r="EY206" s="547" t="s">
        <v>102</v>
      </c>
      <c r="EZ206" s="547" t="s">
        <v>102</v>
      </c>
      <c r="FA206" s="547" t="s">
        <v>102</v>
      </c>
      <c r="FB206" s="547" t="s">
        <v>102</v>
      </c>
      <c r="FC206" s="547" t="s">
        <v>102</v>
      </c>
      <c r="FD206" s="547" t="s">
        <v>102</v>
      </c>
      <c r="FE206" s="547" t="s">
        <v>102</v>
      </c>
      <c r="FF206" s="547" t="s">
        <v>102</v>
      </c>
      <c r="FG206" s="547" t="s">
        <v>102</v>
      </c>
      <c r="FH206" s="547" t="s">
        <v>102</v>
      </c>
      <c r="FI206" s="547" t="s">
        <v>102</v>
      </c>
      <c r="FJ206" s="547" t="s">
        <v>102</v>
      </c>
      <c r="FK206" s="547" t="s">
        <v>102</v>
      </c>
      <c r="FL206" s="547" t="s">
        <v>102</v>
      </c>
      <c r="FM206" s="547" t="s">
        <v>102</v>
      </c>
      <c r="FN206" s="547" t="s">
        <v>102</v>
      </c>
      <c r="FO206" s="547" t="s">
        <v>102</v>
      </c>
      <c r="FP206" s="547" t="s">
        <v>102</v>
      </c>
      <c r="FQ206" s="547" t="s">
        <v>102</v>
      </c>
      <c r="FR206" s="547" t="s">
        <v>102</v>
      </c>
      <c r="FS206" s="547" t="s">
        <v>102</v>
      </c>
      <c r="FT206" s="547" t="s">
        <v>102</v>
      </c>
      <c r="FU206" s="547" t="s">
        <v>102</v>
      </c>
      <c r="FV206" s="547" t="s">
        <v>102</v>
      </c>
    </row>
    <row r="207" spans="1:178" hidden="1" x14ac:dyDescent="0.15">
      <c r="A207" s="547">
        <v>3384292</v>
      </c>
      <c r="B207" s="547" t="s">
        <v>102</v>
      </c>
      <c r="C207" s="547" t="s">
        <v>102</v>
      </c>
      <c r="D207" s="547" t="s">
        <v>102</v>
      </c>
      <c r="E207" s="547" t="s">
        <v>102</v>
      </c>
      <c r="F207" s="547" t="s">
        <v>102</v>
      </c>
      <c r="G207" s="547" t="s">
        <v>102</v>
      </c>
      <c r="H207" s="547" t="s">
        <v>102</v>
      </c>
      <c r="I207" s="547" t="s">
        <v>102</v>
      </c>
      <c r="J207" s="547" t="s">
        <v>102</v>
      </c>
      <c r="K207" s="547" t="s">
        <v>102</v>
      </c>
      <c r="L207" s="547" t="s">
        <v>102</v>
      </c>
      <c r="M207" s="547" t="s">
        <v>102</v>
      </c>
      <c r="N207" s="547" t="s">
        <v>102</v>
      </c>
      <c r="O207" s="547" t="s">
        <v>102</v>
      </c>
      <c r="P207" s="547" t="s">
        <v>102</v>
      </c>
      <c r="Q207" s="547" t="s">
        <v>102</v>
      </c>
      <c r="R207" s="547" t="s">
        <v>102</v>
      </c>
      <c r="S207" s="547" t="s">
        <v>102</v>
      </c>
      <c r="T207" s="547" t="s">
        <v>102</v>
      </c>
      <c r="U207" s="547" t="s">
        <v>102</v>
      </c>
      <c r="V207" s="547" t="s">
        <v>102</v>
      </c>
      <c r="W207" s="547" t="s">
        <v>102</v>
      </c>
      <c r="X207" s="547" t="s">
        <v>102</v>
      </c>
      <c r="Y207" s="547" t="s">
        <v>102</v>
      </c>
      <c r="Z207" s="547" t="s">
        <v>102</v>
      </c>
      <c r="AA207" s="547" t="s">
        <v>102</v>
      </c>
      <c r="AB207" s="547" t="s">
        <v>102</v>
      </c>
      <c r="AC207" s="547" t="s">
        <v>102</v>
      </c>
      <c r="AD207" s="547" t="s">
        <v>102</v>
      </c>
      <c r="AE207" s="547" t="s">
        <v>102</v>
      </c>
      <c r="AF207" s="547" t="s">
        <v>102</v>
      </c>
      <c r="AG207" s="547" t="s">
        <v>102</v>
      </c>
      <c r="AH207" s="547" t="s">
        <v>102</v>
      </c>
      <c r="AI207" s="547" t="s">
        <v>102</v>
      </c>
      <c r="AJ207" s="547" t="s">
        <v>102</v>
      </c>
      <c r="AK207" s="547" t="s">
        <v>102</v>
      </c>
      <c r="AL207" s="547" t="s">
        <v>102</v>
      </c>
      <c r="AM207" s="547" t="s">
        <v>102</v>
      </c>
      <c r="AN207" s="547" t="s">
        <v>102</v>
      </c>
      <c r="AO207" s="547" t="s">
        <v>102</v>
      </c>
      <c r="AP207" s="547" t="s">
        <v>102</v>
      </c>
      <c r="AQ207" s="547" t="s">
        <v>102</v>
      </c>
      <c r="AR207" s="547" t="s">
        <v>102</v>
      </c>
      <c r="AS207" s="547" t="s">
        <v>102</v>
      </c>
      <c r="AT207" s="547" t="s">
        <v>102</v>
      </c>
      <c r="AU207" s="547" t="s">
        <v>102</v>
      </c>
      <c r="AV207" s="547" t="s">
        <v>102</v>
      </c>
      <c r="AW207" s="547" t="s">
        <v>102</v>
      </c>
      <c r="AX207" s="547" t="s">
        <v>102</v>
      </c>
      <c r="AY207" s="547" t="s">
        <v>102</v>
      </c>
      <c r="AZ207" s="547" t="s">
        <v>102</v>
      </c>
      <c r="BA207" s="547" t="s">
        <v>102</v>
      </c>
      <c r="BB207" s="547" t="s">
        <v>102</v>
      </c>
      <c r="BC207" s="547" t="s">
        <v>102</v>
      </c>
      <c r="BD207" s="547" t="s">
        <v>102</v>
      </c>
      <c r="BE207" s="547" t="s">
        <v>102</v>
      </c>
      <c r="BF207" s="547" t="s">
        <v>102</v>
      </c>
      <c r="BG207" s="547" t="s">
        <v>102</v>
      </c>
      <c r="BH207" s="547" t="s">
        <v>102</v>
      </c>
      <c r="BI207" s="547" t="s">
        <v>102</v>
      </c>
      <c r="BJ207" s="547" t="s">
        <v>102</v>
      </c>
      <c r="BK207" s="547" t="s">
        <v>102</v>
      </c>
      <c r="BL207" s="547" t="s">
        <v>102</v>
      </c>
      <c r="BM207" s="547" t="s">
        <v>102</v>
      </c>
      <c r="BN207" s="547" t="s">
        <v>102</v>
      </c>
      <c r="BO207" s="547" t="s">
        <v>102</v>
      </c>
      <c r="BP207" s="547" t="s">
        <v>102</v>
      </c>
      <c r="BQ207" s="547" t="s">
        <v>102</v>
      </c>
      <c r="BR207" s="547" t="s">
        <v>102</v>
      </c>
      <c r="BS207" s="547" t="s">
        <v>102</v>
      </c>
      <c r="BT207" s="547" t="s">
        <v>102</v>
      </c>
      <c r="BU207" s="547" t="s">
        <v>102</v>
      </c>
      <c r="BV207" s="547" t="s">
        <v>102</v>
      </c>
      <c r="BW207" s="547" t="s">
        <v>102</v>
      </c>
      <c r="BX207" s="547" t="s">
        <v>102</v>
      </c>
      <c r="BY207" s="547" t="s">
        <v>102</v>
      </c>
      <c r="BZ207" s="547" t="s">
        <v>102</v>
      </c>
      <c r="CA207" s="547" t="s">
        <v>102</v>
      </c>
      <c r="CB207" s="547" t="s">
        <v>102</v>
      </c>
      <c r="CC207" s="547" t="s">
        <v>102</v>
      </c>
      <c r="CD207" s="547" t="s">
        <v>102</v>
      </c>
      <c r="CE207" s="547" t="s">
        <v>102</v>
      </c>
      <c r="CF207" s="547" t="s">
        <v>102</v>
      </c>
      <c r="CG207" s="547" t="s">
        <v>102</v>
      </c>
      <c r="CH207" s="547" t="s">
        <v>102</v>
      </c>
      <c r="CI207" s="547" t="s">
        <v>102</v>
      </c>
      <c r="CJ207" s="547" t="s">
        <v>102</v>
      </c>
      <c r="CK207" s="547" t="s">
        <v>102</v>
      </c>
      <c r="CL207" s="547" t="s">
        <v>102</v>
      </c>
      <c r="CM207" s="547" t="s">
        <v>102</v>
      </c>
      <c r="CN207" s="547" t="s">
        <v>102</v>
      </c>
      <c r="CO207" s="547" t="s">
        <v>102</v>
      </c>
      <c r="CP207" s="547" t="s">
        <v>102</v>
      </c>
      <c r="CQ207" s="547" t="s">
        <v>102</v>
      </c>
      <c r="CR207" s="547" t="s">
        <v>102</v>
      </c>
      <c r="CS207" s="547" t="s">
        <v>102</v>
      </c>
      <c r="CT207" s="547" t="s">
        <v>102</v>
      </c>
      <c r="CU207" s="547" t="s">
        <v>102</v>
      </c>
      <c r="CV207" s="547" t="s">
        <v>102</v>
      </c>
      <c r="CW207" s="547" t="s">
        <v>102</v>
      </c>
      <c r="CX207" s="547" t="s">
        <v>102</v>
      </c>
      <c r="CY207" s="547" t="s">
        <v>102</v>
      </c>
      <c r="CZ207" s="547" t="s">
        <v>102</v>
      </c>
      <c r="DA207" s="547" t="s">
        <v>102</v>
      </c>
      <c r="DB207" s="547" t="s">
        <v>102</v>
      </c>
      <c r="DC207" s="547" t="s">
        <v>102</v>
      </c>
      <c r="DD207" s="547" t="s">
        <v>102</v>
      </c>
      <c r="DE207" s="547" t="s">
        <v>102</v>
      </c>
      <c r="DF207" s="547" t="s">
        <v>102</v>
      </c>
      <c r="DG207" s="547" t="s">
        <v>102</v>
      </c>
      <c r="DH207" s="547" t="s">
        <v>102</v>
      </c>
      <c r="DI207" s="547" t="s">
        <v>102</v>
      </c>
      <c r="DJ207" s="547" t="s">
        <v>102</v>
      </c>
      <c r="DK207" s="547" t="s">
        <v>102</v>
      </c>
      <c r="DL207" s="547" t="s">
        <v>102</v>
      </c>
      <c r="DM207" s="547" t="s">
        <v>102</v>
      </c>
      <c r="DN207" s="547" t="s">
        <v>102</v>
      </c>
      <c r="DO207" s="547" t="s">
        <v>102</v>
      </c>
      <c r="DP207" s="547" t="s">
        <v>102</v>
      </c>
      <c r="DQ207" s="547" t="s">
        <v>102</v>
      </c>
      <c r="DR207" s="547" t="s">
        <v>102</v>
      </c>
      <c r="DS207" s="547" t="s">
        <v>102</v>
      </c>
      <c r="DT207" s="547" t="s">
        <v>102</v>
      </c>
      <c r="DU207" s="547" t="s">
        <v>102</v>
      </c>
      <c r="DV207" s="547" t="s">
        <v>102</v>
      </c>
      <c r="DW207" s="547" t="s">
        <v>102</v>
      </c>
      <c r="DX207" s="547" t="s">
        <v>102</v>
      </c>
      <c r="DY207" s="547" t="s">
        <v>102</v>
      </c>
      <c r="DZ207" s="547" t="s">
        <v>102</v>
      </c>
      <c r="EA207" s="547" t="s">
        <v>102</v>
      </c>
      <c r="EB207" s="547" t="s">
        <v>102</v>
      </c>
      <c r="EC207" s="547" t="s">
        <v>102</v>
      </c>
      <c r="ED207" s="547" t="s">
        <v>102</v>
      </c>
      <c r="EE207" s="547" t="s">
        <v>102</v>
      </c>
      <c r="EF207" s="547" t="s">
        <v>102</v>
      </c>
      <c r="EG207" s="547" t="s">
        <v>102</v>
      </c>
      <c r="EH207" s="547" t="s">
        <v>102</v>
      </c>
      <c r="EI207" s="547" t="s">
        <v>102</v>
      </c>
      <c r="EJ207" s="547" t="s">
        <v>102</v>
      </c>
      <c r="EK207" s="547" t="s">
        <v>102</v>
      </c>
      <c r="EL207" s="547" t="s">
        <v>102</v>
      </c>
      <c r="EM207" s="547" t="s">
        <v>102</v>
      </c>
      <c r="EN207" s="547" t="s">
        <v>102</v>
      </c>
      <c r="EO207" s="547" t="s">
        <v>102</v>
      </c>
      <c r="EP207" s="547" t="s">
        <v>102</v>
      </c>
      <c r="EQ207" s="547" t="s">
        <v>102</v>
      </c>
      <c r="ER207" s="547" t="s">
        <v>102</v>
      </c>
      <c r="ES207" s="547" t="s">
        <v>102</v>
      </c>
      <c r="ET207" s="547" t="s">
        <v>102</v>
      </c>
      <c r="EU207" s="547" t="s">
        <v>102</v>
      </c>
      <c r="EV207" s="547" t="s">
        <v>102</v>
      </c>
      <c r="EW207" s="547" t="s">
        <v>102</v>
      </c>
      <c r="EX207" s="547" t="s">
        <v>102</v>
      </c>
      <c r="EY207" s="547" t="s">
        <v>102</v>
      </c>
      <c r="EZ207" s="547" t="s">
        <v>102</v>
      </c>
      <c r="FA207" s="547" t="s">
        <v>102</v>
      </c>
      <c r="FB207" s="547" t="s">
        <v>102</v>
      </c>
      <c r="FC207" s="547" t="s">
        <v>102</v>
      </c>
      <c r="FD207" s="547" t="s">
        <v>102</v>
      </c>
      <c r="FE207" s="547" t="s">
        <v>102</v>
      </c>
      <c r="FF207" s="547" t="s">
        <v>102</v>
      </c>
      <c r="FG207" s="547" t="s">
        <v>102</v>
      </c>
      <c r="FH207" s="547" t="s">
        <v>102</v>
      </c>
      <c r="FI207" s="547" t="s">
        <v>102</v>
      </c>
      <c r="FJ207" s="547" t="s">
        <v>102</v>
      </c>
      <c r="FK207" s="547" t="s">
        <v>102</v>
      </c>
      <c r="FL207" s="547" t="s">
        <v>102</v>
      </c>
      <c r="FM207" s="547" t="s">
        <v>102</v>
      </c>
      <c r="FN207" s="547" t="s">
        <v>102</v>
      </c>
      <c r="FO207" s="547" t="s">
        <v>102</v>
      </c>
      <c r="FP207" s="547" t="s">
        <v>102</v>
      </c>
      <c r="FQ207" s="547" t="s">
        <v>102</v>
      </c>
      <c r="FR207" s="547" t="s">
        <v>102</v>
      </c>
      <c r="FS207" s="547" t="s">
        <v>102</v>
      </c>
      <c r="FT207" s="547" t="s">
        <v>102</v>
      </c>
      <c r="FU207" s="547" t="s">
        <v>102</v>
      </c>
      <c r="FV207" s="547" t="s">
        <v>102</v>
      </c>
    </row>
    <row r="208" spans="1:178" hidden="1" x14ac:dyDescent="0.15">
      <c r="A208" s="547">
        <v>3340724</v>
      </c>
      <c r="B208" s="547" t="s">
        <v>102</v>
      </c>
      <c r="C208" s="547" t="s">
        <v>102</v>
      </c>
      <c r="D208" s="547" t="s">
        <v>102</v>
      </c>
      <c r="E208" s="547" t="s">
        <v>102</v>
      </c>
      <c r="F208" s="547" t="s">
        <v>102</v>
      </c>
      <c r="G208" s="547" t="s">
        <v>102</v>
      </c>
      <c r="H208" s="547" t="s">
        <v>102</v>
      </c>
      <c r="I208" s="547" t="s">
        <v>102</v>
      </c>
      <c r="J208" s="547" t="s">
        <v>102</v>
      </c>
      <c r="K208" s="547" t="s">
        <v>102</v>
      </c>
      <c r="L208" s="547" t="s">
        <v>102</v>
      </c>
      <c r="M208" s="547" t="s">
        <v>102</v>
      </c>
      <c r="N208" s="547" t="s">
        <v>102</v>
      </c>
      <c r="O208" s="547" t="s">
        <v>102</v>
      </c>
      <c r="P208" s="547" t="s">
        <v>102</v>
      </c>
      <c r="Q208" s="547" t="s">
        <v>102</v>
      </c>
      <c r="R208" s="547" t="s">
        <v>102</v>
      </c>
      <c r="S208" s="547" t="s">
        <v>102</v>
      </c>
      <c r="T208" s="547" t="s">
        <v>102</v>
      </c>
      <c r="U208" s="547" t="s">
        <v>102</v>
      </c>
      <c r="V208" s="547" t="s">
        <v>102</v>
      </c>
      <c r="W208" s="547" t="s">
        <v>102</v>
      </c>
      <c r="X208" s="547" t="s">
        <v>102</v>
      </c>
      <c r="Y208" s="547" t="s">
        <v>102</v>
      </c>
      <c r="Z208" s="547" t="s">
        <v>102</v>
      </c>
      <c r="AA208" s="547" t="s">
        <v>102</v>
      </c>
      <c r="AB208" s="547" t="s">
        <v>102</v>
      </c>
      <c r="AC208" s="547" t="s">
        <v>102</v>
      </c>
      <c r="AD208" s="547" t="s">
        <v>102</v>
      </c>
      <c r="AE208" s="547" t="s">
        <v>102</v>
      </c>
      <c r="AF208" s="547" t="s">
        <v>102</v>
      </c>
      <c r="AG208" s="547" t="s">
        <v>102</v>
      </c>
      <c r="AH208" s="547" t="s">
        <v>102</v>
      </c>
      <c r="AI208" s="547" t="s">
        <v>102</v>
      </c>
      <c r="AJ208" s="547" t="s">
        <v>102</v>
      </c>
      <c r="AK208" s="547" t="s">
        <v>102</v>
      </c>
      <c r="AL208" s="547" t="s">
        <v>102</v>
      </c>
      <c r="AM208" s="547" t="s">
        <v>102</v>
      </c>
      <c r="AN208" s="547" t="s">
        <v>102</v>
      </c>
      <c r="AO208" s="547" t="s">
        <v>102</v>
      </c>
      <c r="AP208" s="547" t="s">
        <v>102</v>
      </c>
      <c r="AQ208" s="547" t="s">
        <v>102</v>
      </c>
      <c r="AR208" s="547" t="s">
        <v>102</v>
      </c>
      <c r="AS208" s="547" t="s">
        <v>102</v>
      </c>
      <c r="AT208" s="547" t="s">
        <v>102</v>
      </c>
      <c r="AU208" s="547" t="s">
        <v>102</v>
      </c>
      <c r="AV208" s="547" t="s">
        <v>102</v>
      </c>
      <c r="AW208" s="547" t="s">
        <v>102</v>
      </c>
      <c r="AX208" s="547" t="s">
        <v>102</v>
      </c>
      <c r="AY208" s="547" t="s">
        <v>102</v>
      </c>
      <c r="AZ208" s="547" t="s">
        <v>102</v>
      </c>
      <c r="BA208" s="547" t="s">
        <v>102</v>
      </c>
      <c r="BB208" s="547" t="s">
        <v>102</v>
      </c>
      <c r="BC208" s="547" t="s">
        <v>102</v>
      </c>
      <c r="BD208" s="547" t="s">
        <v>102</v>
      </c>
      <c r="BE208" s="547" t="s">
        <v>102</v>
      </c>
      <c r="BF208" s="547" t="s">
        <v>102</v>
      </c>
      <c r="BG208" s="547" t="s">
        <v>102</v>
      </c>
      <c r="BH208" s="547" t="s">
        <v>102</v>
      </c>
      <c r="BI208" s="547" t="s">
        <v>102</v>
      </c>
      <c r="BJ208" s="547" t="s">
        <v>102</v>
      </c>
      <c r="BK208" s="547" t="s">
        <v>102</v>
      </c>
      <c r="BL208" s="547" t="s">
        <v>102</v>
      </c>
      <c r="BM208" s="547" t="s">
        <v>102</v>
      </c>
      <c r="BN208" s="547" t="s">
        <v>102</v>
      </c>
      <c r="BO208" s="547" t="s">
        <v>102</v>
      </c>
      <c r="BP208" s="547" t="s">
        <v>102</v>
      </c>
      <c r="BQ208" s="547" t="s">
        <v>102</v>
      </c>
      <c r="BR208" s="547" t="s">
        <v>102</v>
      </c>
      <c r="BS208" s="547" t="s">
        <v>102</v>
      </c>
      <c r="BT208" s="547" t="s">
        <v>102</v>
      </c>
      <c r="BU208" s="547" t="s">
        <v>102</v>
      </c>
      <c r="BV208" s="547" t="s">
        <v>102</v>
      </c>
      <c r="BW208" s="547" t="s">
        <v>102</v>
      </c>
      <c r="BX208" s="547" t="s">
        <v>102</v>
      </c>
      <c r="BY208" s="547" t="s">
        <v>102</v>
      </c>
      <c r="BZ208" s="547" t="s">
        <v>102</v>
      </c>
      <c r="CA208" s="547" t="s">
        <v>102</v>
      </c>
      <c r="CB208" s="547" t="s">
        <v>102</v>
      </c>
      <c r="CC208" s="547" t="s">
        <v>102</v>
      </c>
      <c r="CD208" s="547" t="s">
        <v>102</v>
      </c>
      <c r="CE208" s="547" t="s">
        <v>102</v>
      </c>
      <c r="CF208" s="547" t="s">
        <v>102</v>
      </c>
      <c r="CG208" s="547" t="s">
        <v>102</v>
      </c>
      <c r="CH208" s="547" t="s">
        <v>102</v>
      </c>
      <c r="CI208" s="547" t="s">
        <v>102</v>
      </c>
      <c r="CJ208" s="547" t="s">
        <v>102</v>
      </c>
      <c r="CK208" s="547" t="s">
        <v>102</v>
      </c>
      <c r="CL208" s="547" t="s">
        <v>102</v>
      </c>
      <c r="CM208" s="547" t="s">
        <v>102</v>
      </c>
      <c r="CN208" s="547" t="s">
        <v>102</v>
      </c>
      <c r="CO208" s="547" t="s">
        <v>102</v>
      </c>
      <c r="CP208" s="547" t="s">
        <v>102</v>
      </c>
      <c r="CQ208" s="547" t="s">
        <v>102</v>
      </c>
      <c r="CR208" s="547" t="s">
        <v>102</v>
      </c>
      <c r="CS208" s="547" t="s">
        <v>102</v>
      </c>
      <c r="CT208" s="547" t="s">
        <v>102</v>
      </c>
      <c r="CU208" s="547" t="s">
        <v>102</v>
      </c>
      <c r="CV208" s="547" t="s">
        <v>102</v>
      </c>
      <c r="CW208" s="547" t="s">
        <v>102</v>
      </c>
      <c r="CX208" s="547" t="s">
        <v>102</v>
      </c>
      <c r="CY208" s="547" t="s">
        <v>102</v>
      </c>
      <c r="CZ208" s="547" t="s">
        <v>102</v>
      </c>
      <c r="DA208" s="547" t="s">
        <v>102</v>
      </c>
      <c r="DB208" s="547" t="s">
        <v>102</v>
      </c>
      <c r="DC208" s="547" t="s">
        <v>102</v>
      </c>
      <c r="DD208" s="547" t="s">
        <v>102</v>
      </c>
      <c r="DE208" s="547" t="s">
        <v>102</v>
      </c>
      <c r="DF208" s="547" t="s">
        <v>102</v>
      </c>
      <c r="DG208" s="547" t="s">
        <v>102</v>
      </c>
      <c r="DH208" s="547" t="s">
        <v>102</v>
      </c>
      <c r="DI208" s="547" t="s">
        <v>102</v>
      </c>
      <c r="DJ208" s="547" t="s">
        <v>102</v>
      </c>
      <c r="DK208" s="547" t="s">
        <v>102</v>
      </c>
      <c r="DL208" s="547" t="s">
        <v>102</v>
      </c>
      <c r="DM208" s="547" t="s">
        <v>102</v>
      </c>
      <c r="DN208" s="547" t="s">
        <v>102</v>
      </c>
      <c r="DO208" s="547" t="s">
        <v>102</v>
      </c>
      <c r="DP208" s="547" t="s">
        <v>102</v>
      </c>
      <c r="DQ208" s="547" t="s">
        <v>102</v>
      </c>
      <c r="DR208" s="547" t="s">
        <v>102</v>
      </c>
      <c r="DS208" s="547" t="s">
        <v>102</v>
      </c>
      <c r="DT208" s="547" t="s">
        <v>102</v>
      </c>
      <c r="DU208" s="547" t="s">
        <v>102</v>
      </c>
      <c r="DV208" s="547" t="s">
        <v>102</v>
      </c>
      <c r="DW208" s="547" t="s">
        <v>102</v>
      </c>
      <c r="DX208" s="547" t="s">
        <v>102</v>
      </c>
      <c r="DY208" s="547" t="s">
        <v>102</v>
      </c>
      <c r="DZ208" s="547" t="s">
        <v>102</v>
      </c>
      <c r="EA208" s="547" t="s">
        <v>102</v>
      </c>
      <c r="EB208" s="547" t="s">
        <v>102</v>
      </c>
      <c r="EC208" s="547" t="s">
        <v>102</v>
      </c>
      <c r="ED208" s="547" t="s">
        <v>102</v>
      </c>
      <c r="EE208" s="547" t="s">
        <v>102</v>
      </c>
      <c r="EF208" s="547" t="s">
        <v>102</v>
      </c>
      <c r="EG208" s="547" t="s">
        <v>102</v>
      </c>
      <c r="EH208" s="547" t="s">
        <v>102</v>
      </c>
      <c r="EI208" s="547" t="s">
        <v>102</v>
      </c>
      <c r="EJ208" s="547" t="s">
        <v>102</v>
      </c>
      <c r="EK208" s="547" t="s">
        <v>102</v>
      </c>
      <c r="EL208" s="547" t="s">
        <v>102</v>
      </c>
      <c r="EM208" s="547" t="s">
        <v>102</v>
      </c>
      <c r="EN208" s="547" t="s">
        <v>102</v>
      </c>
      <c r="EO208" s="547" t="s">
        <v>102</v>
      </c>
      <c r="EP208" s="547" t="s">
        <v>102</v>
      </c>
      <c r="EQ208" s="547" t="s">
        <v>102</v>
      </c>
      <c r="ER208" s="547" t="s">
        <v>102</v>
      </c>
      <c r="ES208" s="547" t="s">
        <v>102</v>
      </c>
      <c r="ET208" s="547" t="s">
        <v>102</v>
      </c>
      <c r="EU208" s="547" t="s">
        <v>102</v>
      </c>
      <c r="EV208" s="547" t="s">
        <v>102</v>
      </c>
      <c r="EW208" s="547" t="s">
        <v>102</v>
      </c>
      <c r="EX208" s="547" t="s">
        <v>102</v>
      </c>
      <c r="EY208" s="547" t="s">
        <v>102</v>
      </c>
      <c r="EZ208" s="547" t="s">
        <v>102</v>
      </c>
      <c r="FA208" s="547" t="s">
        <v>102</v>
      </c>
      <c r="FB208" s="547" t="s">
        <v>102</v>
      </c>
      <c r="FC208" s="547" t="s">
        <v>102</v>
      </c>
      <c r="FD208" s="547" t="s">
        <v>102</v>
      </c>
      <c r="FE208" s="547" t="s">
        <v>102</v>
      </c>
      <c r="FF208" s="547" t="s">
        <v>102</v>
      </c>
      <c r="FG208" s="547" t="s">
        <v>102</v>
      </c>
      <c r="FH208" s="547" t="s">
        <v>102</v>
      </c>
      <c r="FI208" s="547" t="s">
        <v>102</v>
      </c>
      <c r="FJ208" s="547" t="s">
        <v>102</v>
      </c>
      <c r="FK208" s="547" t="s">
        <v>102</v>
      </c>
      <c r="FL208" s="547" t="s">
        <v>102</v>
      </c>
      <c r="FM208" s="547" t="s">
        <v>102</v>
      </c>
      <c r="FN208" s="547" t="s">
        <v>102</v>
      </c>
      <c r="FO208" s="547" t="s">
        <v>102</v>
      </c>
      <c r="FP208" s="547" t="s">
        <v>102</v>
      </c>
      <c r="FQ208" s="547" t="s">
        <v>102</v>
      </c>
      <c r="FR208" s="547" t="s">
        <v>102</v>
      </c>
      <c r="FS208" s="547" t="s">
        <v>102</v>
      </c>
      <c r="FT208" s="547" t="s">
        <v>102</v>
      </c>
      <c r="FU208" s="547" t="s">
        <v>102</v>
      </c>
      <c r="FV208" s="547" t="s">
        <v>102</v>
      </c>
    </row>
    <row r="209" spans="1:178" hidden="1" x14ac:dyDescent="0.15">
      <c r="A209" s="547">
        <v>3301860</v>
      </c>
      <c r="B209" s="547" t="s">
        <v>102</v>
      </c>
      <c r="C209" s="547" t="s">
        <v>102</v>
      </c>
      <c r="D209" s="547" t="s">
        <v>102</v>
      </c>
      <c r="E209" s="547" t="s">
        <v>102</v>
      </c>
      <c r="F209" s="547" t="s">
        <v>102</v>
      </c>
      <c r="G209" s="547" t="s">
        <v>102</v>
      </c>
      <c r="H209" s="547" t="s">
        <v>102</v>
      </c>
      <c r="I209" s="547" t="s">
        <v>102</v>
      </c>
      <c r="J209" s="547" t="s">
        <v>102</v>
      </c>
      <c r="K209" s="547" t="s">
        <v>102</v>
      </c>
      <c r="L209" s="547" t="s">
        <v>102</v>
      </c>
      <c r="M209" s="547" t="s">
        <v>102</v>
      </c>
      <c r="N209" s="547" t="s">
        <v>102</v>
      </c>
      <c r="O209" s="547" t="s">
        <v>102</v>
      </c>
      <c r="P209" s="547" t="s">
        <v>102</v>
      </c>
      <c r="Q209" s="547" t="s">
        <v>102</v>
      </c>
      <c r="R209" s="547" t="s">
        <v>102</v>
      </c>
      <c r="S209" s="547" t="s">
        <v>102</v>
      </c>
      <c r="T209" s="547" t="s">
        <v>102</v>
      </c>
      <c r="U209" s="547" t="s">
        <v>102</v>
      </c>
      <c r="V209" s="547" t="s">
        <v>102</v>
      </c>
      <c r="W209" s="547" t="s">
        <v>102</v>
      </c>
      <c r="X209" s="547" t="s">
        <v>102</v>
      </c>
      <c r="Y209" s="547" t="s">
        <v>102</v>
      </c>
      <c r="Z209" s="547" t="s">
        <v>102</v>
      </c>
      <c r="AA209" s="547" t="s">
        <v>102</v>
      </c>
      <c r="AB209" s="547" t="s">
        <v>102</v>
      </c>
      <c r="AC209" s="547" t="s">
        <v>102</v>
      </c>
      <c r="AD209" s="547" t="s">
        <v>102</v>
      </c>
      <c r="AE209" s="547" t="s">
        <v>102</v>
      </c>
      <c r="AF209" s="547" t="s">
        <v>102</v>
      </c>
      <c r="AG209" s="547" t="s">
        <v>102</v>
      </c>
      <c r="AH209" s="547" t="s">
        <v>102</v>
      </c>
      <c r="AI209" s="547" t="s">
        <v>102</v>
      </c>
      <c r="AJ209" s="547" t="s">
        <v>102</v>
      </c>
      <c r="AK209" s="547" t="s">
        <v>102</v>
      </c>
      <c r="AL209" s="547" t="s">
        <v>102</v>
      </c>
      <c r="AM209" s="547" t="s">
        <v>102</v>
      </c>
      <c r="AN209" s="547" t="s">
        <v>102</v>
      </c>
      <c r="AO209" s="547" t="s">
        <v>102</v>
      </c>
      <c r="AP209" s="547" t="s">
        <v>102</v>
      </c>
      <c r="AQ209" s="547" t="s">
        <v>102</v>
      </c>
      <c r="AR209" s="547" t="s">
        <v>102</v>
      </c>
      <c r="AS209" s="547" t="s">
        <v>102</v>
      </c>
      <c r="AT209" s="547" t="s">
        <v>102</v>
      </c>
      <c r="AU209" s="547" t="s">
        <v>102</v>
      </c>
      <c r="AV209" s="547" t="s">
        <v>102</v>
      </c>
      <c r="AW209" s="547" t="s">
        <v>102</v>
      </c>
      <c r="AX209" s="547" t="s">
        <v>102</v>
      </c>
      <c r="AY209" s="547" t="s">
        <v>102</v>
      </c>
      <c r="AZ209" s="547" t="s">
        <v>102</v>
      </c>
      <c r="BA209" s="547" t="s">
        <v>102</v>
      </c>
      <c r="BB209" s="547" t="s">
        <v>102</v>
      </c>
      <c r="BC209" s="547" t="s">
        <v>102</v>
      </c>
      <c r="BD209" s="547" t="s">
        <v>102</v>
      </c>
      <c r="BE209" s="547" t="s">
        <v>102</v>
      </c>
      <c r="BF209" s="547" t="s">
        <v>102</v>
      </c>
      <c r="BG209" s="547" t="s">
        <v>102</v>
      </c>
      <c r="BH209" s="547" t="s">
        <v>102</v>
      </c>
      <c r="BI209" s="547" t="s">
        <v>102</v>
      </c>
      <c r="BJ209" s="547" t="s">
        <v>102</v>
      </c>
      <c r="BK209" s="547" t="s">
        <v>102</v>
      </c>
      <c r="BL209" s="547" t="s">
        <v>102</v>
      </c>
      <c r="BM209" s="547" t="s">
        <v>102</v>
      </c>
      <c r="BN209" s="547" t="s">
        <v>102</v>
      </c>
      <c r="BO209" s="547" t="s">
        <v>102</v>
      </c>
      <c r="BP209" s="547" t="s">
        <v>102</v>
      </c>
      <c r="BQ209" s="547" t="s">
        <v>102</v>
      </c>
      <c r="BR209" s="547" t="s">
        <v>102</v>
      </c>
      <c r="BS209" s="547" t="s">
        <v>102</v>
      </c>
      <c r="BT209" s="547" t="s">
        <v>102</v>
      </c>
      <c r="BU209" s="547" t="s">
        <v>102</v>
      </c>
      <c r="BV209" s="547" t="s">
        <v>102</v>
      </c>
      <c r="BW209" s="547" t="s">
        <v>102</v>
      </c>
      <c r="BX209" s="547" t="s">
        <v>102</v>
      </c>
      <c r="BY209" s="547" t="s">
        <v>102</v>
      </c>
      <c r="BZ209" s="547" t="s">
        <v>102</v>
      </c>
      <c r="CA209" s="547" t="s">
        <v>102</v>
      </c>
      <c r="CB209" s="547" t="s">
        <v>102</v>
      </c>
      <c r="CC209" s="547" t="s">
        <v>102</v>
      </c>
      <c r="CD209" s="547" t="s">
        <v>102</v>
      </c>
      <c r="CE209" s="547" t="s">
        <v>102</v>
      </c>
      <c r="CF209" s="547" t="s">
        <v>102</v>
      </c>
      <c r="CG209" s="547" t="s">
        <v>102</v>
      </c>
      <c r="CH209" s="547" t="s">
        <v>102</v>
      </c>
      <c r="CI209" s="547" t="s">
        <v>102</v>
      </c>
      <c r="CJ209" s="547" t="s">
        <v>102</v>
      </c>
      <c r="CK209" s="547" t="s">
        <v>102</v>
      </c>
      <c r="CL209" s="547" t="s">
        <v>102</v>
      </c>
      <c r="CM209" s="547" t="s">
        <v>102</v>
      </c>
      <c r="CN209" s="547" t="s">
        <v>102</v>
      </c>
      <c r="CO209" s="547" t="s">
        <v>102</v>
      </c>
      <c r="CP209" s="547" t="s">
        <v>102</v>
      </c>
      <c r="CQ209" s="547" t="s">
        <v>102</v>
      </c>
      <c r="CR209" s="547" t="s">
        <v>102</v>
      </c>
      <c r="CS209" s="547" t="s">
        <v>102</v>
      </c>
      <c r="CT209" s="547" t="s">
        <v>102</v>
      </c>
      <c r="CU209" s="547" t="s">
        <v>102</v>
      </c>
      <c r="CV209" s="547" t="s">
        <v>102</v>
      </c>
      <c r="CW209" s="547" t="s">
        <v>102</v>
      </c>
      <c r="CX209" s="547" t="s">
        <v>102</v>
      </c>
      <c r="CY209" s="547" t="s">
        <v>102</v>
      </c>
      <c r="CZ209" s="547" t="s">
        <v>102</v>
      </c>
      <c r="DA209" s="547" t="s">
        <v>102</v>
      </c>
      <c r="DB209" s="547" t="s">
        <v>102</v>
      </c>
      <c r="DC209" s="547" t="s">
        <v>102</v>
      </c>
      <c r="DD209" s="547" t="s">
        <v>102</v>
      </c>
      <c r="DE209" s="547" t="s">
        <v>102</v>
      </c>
      <c r="DF209" s="547" t="s">
        <v>102</v>
      </c>
      <c r="DG209" s="547" t="s">
        <v>102</v>
      </c>
      <c r="DH209" s="547" t="s">
        <v>102</v>
      </c>
      <c r="DI209" s="547" t="s">
        <v>102</v>
      </c>
      <c r="DJ209" s="547" t="s">
        <v>102</v>
      </c>
      <c r="DK209" s="547" t="s">
        <v>102</v>
      </c>
      <c r="DL209" s="547" t="s">
        <v>102</v>
      </c>
      <c r="DM209" s="547" t="s">
        <v>102</v>
      </c>
      <c r="DN209" s="547" t="s">
        <v>102</v>
      </c>
      <c r="DO209" s="547" t="s">
        <v>102</v>
      </c>
      <c r="DP209" s="547" t="s">
        <v>102</v>
      </c>
      <c r="DQ209" s="547" t="s">
        <v>102</v>
      </c>
      <c r="DR209" s="547" t="s">
        <v>102</v>
      </c>
      <c r="DS209" s="547" t="s">
        <v>102</v>
      </c>
      <c r="DT209" s="547" t="s">
        <v>102</v>
      </c>
      <c r="DU209" s="547" t="s">
        <v>102</v>
      </c>
      <c r="DV209" s="547" t="s">
        <v>102</v>
      </c>
      <c r="DW209" s="547" t="s">
        <v>102</v>
      </c>
      <c r="DX209" s="547" t="s">
        <v>102</v>
      </c>
      <c r="DY209" s="547" t="s">
        <v>102</v>
      </c>
      <c r="DZ209" s="547" t="s">
        <v>102</v>
      </c>
      <c r="EA209" s="547" t="s">
        <v>102</v>
      </c>
      <c r="EB209" s="547" t="s">
        <v>102</v>
      </c>
      <c r="EC209" s="547" t="s">
        <v>102</v>
      </c>
      <c r="ED209" s="547" t="s">
        <v>102</v>
      </c>
      <c r="EE209" s="547" t="s">
        <v>102</v>
      </c>
      <c r="EF209" s="547" t="s">
        <v>102</v>
      </c>
      <c r="EG209" s="547" t="s">
        <v>102</v>
      </c>
      <c r="EH209" s="547" t="s">
        <v>102</v>
      </c>
      <c r="EI209" s="547" t="s">
        <v>102</v>
      </c>
      <c r="EJ209" s="547" t="s">
        <v>102</v>
      </c>
      <c r="EK209" s="547" t="s">
        <v>102</v>
      </c>
      <c r="EL209" s="547" t="s">
        <v>102</v>
      </c>
      <c r="EM209" s="547" t="s">
        <v>102</v>
      </c>
      <c r="EN209" s="547" t="s">
        <v>102</v>
      </c>
      <c r="EO209" s="547" t="s">
        <v>102</v>
      </c>
      <c r="EP209" s="547" t="s">
        <v>102</v>
      </c>
      <c r="EQ209" s="547" t="s">
        <v>102</v>
      </c>
      <c r="ER209" s="547" t="s">
        <v>102</v>
      </c>
      <c r="ES209" s="547" t="s">
        <v>102</v>
      </c>
      <c r="ET209" s="547" t="s">
        <v>102</v>
      </c>
      <c r="EU209" s="547" t="s">
        <v>102</v>
      </c>
      <c r="EV209" s="547" t="s">
        <v>102</v>
      </c>
      <c r="EW209" s="547" t="s">
        <v>102</v>
      </c>
      <c r="EX209" s="547" t="s">
        <v>102</v>
      </c>
      <c r="EY209" s="547" t="s">
        <v>102</v>
      </c>
      <c r="EZ209" s="547" t="s">
        <v>102</v>
      </c>
      <c r="FA209" s="547" t="s">
        <v>102</v>
      </c>
      <c r="FB209" s="547" t="s">
        <v>102</v>
      </c>
      <c r="FC209" s="547" t="s">
        <v>102</v>
      </c>
      <c r="FD209" s="547" t="s">
        <v>102</v>
      </c>
      <c r="FE209" s="547" t="s">
        <v>102</v>
      </c>
      <c r="FF209" s="547" t="s">
        <v>102</v>
      </c>
      <c r="FG209" s="547" t="s">
        <v>102</v>
      </c>
      <c r="FH209" s="547" t="s">
        <v>102</v>
      </c>
      <c r="FI209" s="547" t="s">
        <v>102</v>
      </c>
      <c r="FJ209" s="547" t="s">
        <v>102</v>
      </c>
      <c r="FK209" s="547" t="s">
        <v>102</v>
      </c>
      <c r="FL209" s="547" t="s">
        <v>102</v>
      </c>
      <c r="FM209" s="547" t="s">
        <v>102</v>
      </c>
      <c r="FN209" s="547" t="s">
        <v>102</v>
      </c>
      <c r="FO209" s="547" t="s">
        <v>102</v>
      </c>
      <c r="FP209" s="547" t="s">
        <v>102</v>
      </c>
      <c r="FQ209" s="547" t="s">
        <v>102</v>
      </c>
      <c r="FR209" s="547" t="s">
        <v>102</v>
      </c>
      <c r="FS209" s="547" t="s">
        <v>102</v>
      </c>
      <c r="FT209" s="547" t="s">
        <v>102</v>
      </c>
      <c r="FU209" s="547" t="s">
        <v>102</v>
      </c>
      <c r="FV209" s="547" t="s">
        <v>102</v>
      </c>
    </row>
    <row r="210" spans="1:178" hidden="1" x14ac:dyDescent="0.15">
      <c r="A210" s="547">
        <v>3341114</v>
      </c>
      <c r="B210" s="547" t="s">
        <v>102</v>
      </c>
      <c r="C210" s="547" t="s">
        <v>102</v>
      </c>
      <c r="D210" s="547" t="s">
        <v>102</v>
      </c>
      <c r="E210" s="547" t="s">
        <v>102</v>
      </c>
      <c r="F210" s="547" t="s">
        <v>102</v>
      </c>
      <c r="G210" s="547" t="s">
        <v>102</v>
      </c>
      <c r="H210" s="547" t="s">
        <v>102</v>
      </c>
      <c r="I210" s="547" t="s">
        <v>102</v>
      </c>
      <c r="J210" s="547" t="s">
        <v>102</v>
      </c>
      <c r="K210" s="547" t="s">
        <v>102</v>
      </c>
      <c r="L210" s="547" t="s">
        <v>102</v>
      </c>
      <c r="M210" s="547" t="s">
        <v>102</v>
      </c>
      <c r="N210" s="547" t="s">
        <v>102</v>
      </c>
      <c r="O210" s="547" t="s">
        <v>102</v>
      </c>
      <c r="P210" s="547" t="s">
        <v>102</v>
      </c>
      <c r="Q210" s="547" t="s">
        <v>102</v>
      </c>
      <c r="R210" s="547" t="s">
        <v>102</v>
      </c>
      <c r="S210" s="547" t="s">
        <v>102</v>
      </c>
      <c r="T210" s="547" t="s">
        <v>102</v>
      </c>
      <c r="U210" s="547" t="s">
        <v>102</v>
      </c>
      <c r="V210" s="547" t="s">
        <v>102</v>
      </c>
      <c r="W210" s="547" t="s">
        <v>102</v>
      </c>
      <c r="X210" s="547" t="s">
        <v>102</v>
      </c>
      <c r="Y210" s="547" t="s">
        <v>102</v>
      </c>
      <c r="Z210" s="547" t="s">
        <v>102</v>
      </c>
      <c r="AA210" s="547" t="s">
        <v>102</v>
      </c>
      <c r="AB210" s="547" t="s">
        <v>102</v>
      </c>
      <c r="AC210" s="547" t="s">
        <v>102</v>
      </c>
      <c r="AD210" s="547" t="s">
        <v>102</v>
      </c>
      <c r="AE210" s="547" t="s">
        <v>102</v>
      </c>
      <c r="AF210" s="547" t="s">
        <v>102</v>
      </c>
      <c r="AG210" s="547" t="s">
        <v>102</v>
      </c>
      <c r="AH210" s="547" t="s">
        <v>102</v>
      </c>
      <c r="AI210" s="547" t="s">
        <v>102</v>
      </c>
      <c r="AJ210" s="547" t="s">
        <v>102</v>
      </c>
      <c r="AK210" s="547" t="s">
        <v>102</v>
      </c>
      <c r="AL210" s="547" t="s">
        <v>102</v>
      </c>
      <c r="AM210" s="547" t="s">
        <v>102</v>
      </c>
      <c r="AN210" s="547" t="s">
        <v>102</v>
      </c>
      <c r="AO210" s="547" t="s">
        <v>102</v>
      </c>
      <c r="AP210" s="547" t="s">
        <v>102</v>
      </c>
      <c r="AQ210" s="547" t="s">
        <v>102</v>
      </c>
      <c r="AR210" s="547" t="s">
        <v>102</v>
      </c>
      <c r="AS210" s="547" t="s">
        <v>102</v>
      </c>
      <c r="AT210" s="547" t="s">
        <v>102</v>
      </c>
      <c r="AU210" s="547" t="s">
        <v>102</v>
      </c>
      <c r="AV210" s="547" t="s">
        <v>102</v>
      </c>
      <c r="AW210" s="547" t="s">
        <v>102</v>
      </c>
      <c r="AX210" s="547" t="s">
        <v>102</v>
      </c>
      <c r="AY210" s="547" t="s">
        <v>102</v>
      </c>
      <c r="AZ210" s="547" t="s">
        <v>102</v>
      </c>
      <c r="BA210" s="547" t="s">
        <v>102</v>
      </c>
      <c r="BB210" s="547" t="s">
        <v>102</v>
      </c>
      <c r="BC210" s="547" t="s">
        <v>102</v>
      </c>
      <c r="BD210" s="547" t="s">
        <v>102</v>
      </c>
      <c r="BE210" s="547" t="s">
        <v>102</v>
      </c>
      <c r="BF210" s="547" t="s">
        <v>102</v>
      </c>
      <c r="BG210" s="547" t="s">
        <v>102</v>
      </c>
      <c r="BH210" s="547" t="s">
        <v>102</v>
      </c>
      <c r="BI210" s="547" t="s">
        <v>102</v>
      </c>
      <c r="BJ210" s="547" t="s">
        <v>102</v>
      </c>
      <c r="BK210" s="547" t="s">
        <v>102</v>
      </c>
      <c r="BL210" s="547" t="s">
        <v>102</v>
      </c>
      <c r="BM210" s="547" t="s">
        <v>102</v>
      </c>
      <c r="BN210" s="547" t="s">
        <v>102</v>
      </c>
      <c r="BO210" s="547" t="s">
        <v>102</v>
      </c>
      <c r="BP210" s="547" t="s">
        <v>102</v>
      </c>
      <c r="BQ210" s="547" t="s">
        <v>102</v>
      </c>
      <c r="BR210" s="547" t="s">
        <v>102</v>
      </c>
      <c r="BS210" s="547" t="s">
        <v>102</v>
      </c>
      <c r="BT210" s="547" t="s">
        <v>102</v>
      </c>
      <c r="BU210" s="547" t="s">
        <v>102</v>
      </c>
      <c r="BV210" s="547" t="s">
        <v>102</v>
      </c>
      <c r="BW210" s="547" t="s">
        <v>102</v>
      </c>
      <c r="BX210" s="547" t="s">
        <v>102</v>
      </c>
      <c r="BY210" s="547" t="s">
        <v>102</v>
      </c>
      <c r="BZ210" s="547" t="s">
        <v>102</v>
      </c>
      <c r="CA210" s="547" t="s">
        <v>102</v>
      </c>
      <c r="CB210" s="547" t="s">
        <v>102</v>
      </c>
      <c r="CC210" s="547" t="s">
        <v>102</v>
      </c>
      <c r="CD210" s="547" t="s">
        <v>102</v>
      </c>
      <c r="CE210" s="547" t="s">
        <v>102</v>
      </c>
      <c r="CF210" s="547" t="s">
        <v>102</v>
      </c>
      <c r="CG210" s="547" t="s">
        <v>102</v>
      </c>
      <c r="CH210" s="547" t="s">
        <v>102</v>
      </c>
      <c r="CI210" s="547" t="s">
        <v>102</v>
      </c>
      <c r="CJ210" s="547" t="s">
        <v>102</v>
      </c>
      <c r="CK210" s="547" t="s">
        <v>102</v>
      </c>
      <c r="CL210" s="547" t="s">
        <v>102</v>
      </c>
      <c r="CM210" s="547" t="s">
        <v>102</v>
      </c>
      <c r="CN210" s="547" t="s">
        <v>102</v>
      </c>
      <c r="CO210" s="547" t="s">
        <v>102</v>
      </c>
      <c r="CP210" s="547" t="s">
        <v>102</v>
      </c>
      <c r="CQ210" s="547" t="s">
        <v>102</v>
      </c>
      <c r="CR210" s="547" t="s">
        <v>102</v>
      </c>
      <c r="CS210" s="547" t="s">
        <v>102</v>
      </c>
      <c r="CT210" s="547" t="s">
        <v>102</v>
      </c>
      <c r="CU210" s="547" t="s">
        <v>102</v>
      </c>
      <c r="CV210" s="547" t="s">
        <v>102</v>
      </c>
      <c r="CW210" s="547" t="s">
        <v>102</v>
      </c>
      <c r="CX210" s="547" t="s">
        <v>102</v>
      </c>
      <c r="CY210" s="547" t="s">
        <v>102</v>
      </c>
      <c r="CZ210" s="547" t="s">
        <v>102</v>
      </c>
      <c r="DA210" s="547" t="s">
        <v>102</v>
      </c>
      <c r="DB210" s="547" t="s">
        <v>102</v>
      </c>
      <c r="DC210" s="547" t="s">
        <v>102</v>
      </c>
      <c r="DD210" s="547" t="s">
        <v>102</v>
      </c>
      <c r="DE210" s="547" t="s">
        <v>102</v>
      </c>
      <c r="DF210" s="547" t="s">
        <v>102</v>
      </c>
      <c r="DG210" s="547" t="s">
        <v>102</v>
      </c>
      <c r="DH210" s="547" t="s">
        <v>102</v>
      </c>
      <c r="DI210" s="547" t="s">
        <v>102</v>
      </c>
      <c r="DJ210" s="547" t="s">
        <v>102</v>
      </c>
      <c r="DK210" s="547" t="s">
        <v>102</v>
      </c>
      <c r="DL210" s="547" t="s">
        <v>102</v>
      </c>
      <c r="DM210" s="547" t="s">
        <v>102</v>
      </c>
      <c r="DN210" s="547" t="s">
        <v>102</v>
      </c>
      <c r="DO210" s="547" t="s">
        <v>102</v>
      </c>
      <c r="DP210" s="547" t="s">
        <v>102</v>
      </c>
      <c r="DQ210" s="547" t="s">
        <v>102</v>
      </c>
      <c r="DR210" s="547" t="s">
        <v>102</v>
      </c>
      <c r="DS210" s="547" t="s">
        <v>102</v>
      </c>
      <c r="DT210" s="547" t="s">
        <v>102</v>
      </c>
      <c r="DU210" s="547" t="s">
        <v>102</v>
      </c>
      <c r="DV210" s="547" t="s">
        <v>102</v>
      </c>
      <c r="DW210" s="547" t="s">
        <v>102</v>
      </c>
      <c r="DX210" s="547" t="s">
        <v>102</v>
      </c>
      <c r="DY210" s="547" t="s">
        <v>102</v>
      </c>
      <c r="DZ210" s="547" t="s">
        <v>102</v>
      </c>
      <c r="EA210" s="547" t="s">
        <v>102</v>
      </c>
      <c r="EB210" s="547" t="s">
        <v>102</v>
      </c>
      <c r="EC210" s="547" t="s">
        <v>102</v>
      </c>
      <c r="ED210" s="547" t="s">
        <v>102</v>
      </c>
      <c r="EE210" s="547" t="s">
        <v>102</v>
      </c>
      <c r="EF210" s="547" t="s">
        <v>102</v>
      </c>
      <c r="EG210" s="547" t="s">
        <v>102</v>
      </c>
      <c r="EH210" s="547" t="s">
        <v>102</v>
      </c>
      <c r="EI210" s="547" t="s">
        <v>102</v>
      </c>
      <c r="EJ210" s="547" t="s">
        <v>102</v>
      </c>
      <c r="EK210" s="547" t="s">
        <v>102</v>
      </c>
      <c r="EL210" s="547" t="s">
        <v>102</v>
      </c>
      <c r="EM210" s="547" t="s">
        <v>102</v>
      </c>
      <c r="EN210" s="547" t="s">
        <v>102</v>
      </c>
      <c r="EO210" s="547" t="s">
        <v>102</v>
      </c>
      <c r="EP210" s="547" t="s">
        <v>102</v>
      </c>
      <c r="EQ210" s="547" t="s">
        <v>102</v>
      </c>
      <c r="ER210" s="547" t="s">
        <v>102</v>
      </c>
      <c r="ES210" s="547" t="s">
        <v>102</v>
      </c>
      <c r="ET210" s="547" t="s">
        <v>102</v>
      </c>
      <c r="EU210" s="547" t="s">
        <v>102</v>
      </c>
      <c r="EV210" s="547" t="s">
        <v>102</v>
      </c>
      <c r="EW210" s="547" t="s">
        <v>102</v>
      </c>
      <c r="EX210" s="547" t="s">
        <v>102</v>
      </c>
      <c r="EY210" s="547" t="s">
        <v>102</v>
      </c>
      <c r="EZ210" s="547" t="s">
        <v>102</v>
      </c>
      <c r="FA210" s="547" t="s">
        <v>102</v>
      </c>
      <c r="FB210" s="547" t="s">
        <v>102</v>
      </c>
      <c r="FC210" s="547" t="s">
        <v>102</v>
      </c>
      <c r="FD210" s="547" t="s">
        <v>102</v>
      </c>
      <c r="FE210" s="547" t="s">
        <v>102</v>
      </c>
      <c r="FF210" s="547" t="s">
        <v>102</v>
      </c>
      <c r="FG210" s="547" t="s">
        <v>102</v>
      </c>
      <c r="FH210" s="547" t="s">
        <v>102</v>
      </c>
      <c r="FI210" s="547" t="s">
        <v>102</v>
      </c>
      <c r="FJ210" s="547" t="s">
        <v>102</v>
      </c>
      <c r="FK210" s="547" t="s">
        <v>102</v>
      </c>
      <c r="FL210" s="547" t="s">
        <v>102</v>
      </c>
      <c r="FM210" s="547" t="s">
        <v>102</v>
      </c>
      <c r="FN210" s="547" t="s">
        <v>102</v>
      </c>
      <c r="FO210" s="547" t="s">
        <v>102</v>
      </c>
      <c r="FP210" s="547" t="s">
        <v>102</v>
      </c>
      <c r="FQ210" s="547" t="s">
        <v>102</v>
      </c>
      <c r="FR210" s="547" t="s">
        <v>102</v>
      </c>
      <c r="FS210" s="547" t="s">
        <v>102</v>
      </c>
      <c r="FT210" s="547" t="s">
        <v>102</v>
      </c>
      <c r="FU210" s="547" t="s">
        <v>102</v>
      </c>
      <c r="FV210" s="547" t="s">
        <v>102</v>
      </c>
    </row>
    <row r="211" spans="1:178" hidden="1" x14ac:dyDescent="0.15">
      <c r="A211" s="547">
        <v>3316492</v>
      </c>
      <c r="B211" s="547" t="s">
        <v>335</v>
      </c>
      <c r="C211" s="547" t="s">
        <v>22204</v>
      </c>
      <c r="D211" s="547" t="s">
        <v>22205</v>
      </c>
      <c r="E211" s="547">
        <v>0</v>
      </c>
      <c r="F211" s="547">
        <v>0</v>
      </c>
      <c r="G211" s="547">
        <v>0</v>
      </c>
      <c r="H211" s="547">
        <v>0</v>
      </c>
      <c r="I211" s="547">
        <v>0</v>
      </c>
      <c r="J211" s="547">
        <v>0</v>
      </c>
      <c r="K211" s="547">
        <v>0</v>
      </c>
      <c r="L211" s="547">
        <v>0</v>
      </c>
      <c r="M211" s="547">
        <v>0</v>
      </c>
      <c r="N211" s="547">
        <v>0</v>
      </c>
      <c r="O211" s="547">
        <v>0</v>
      </c>
      <c r="P211" s="547">
        <v>0</v>
      </c>
      <c r="Q211" s="547">
        <v>0</v>
      </c>
      <c r="R211" s="547">
        <v>0</v>
      </c>
      <c r="S211" s="547">
        <v>0</v>
      </c>
      <c r="T211" s="547">
        <v>0</v>
      </c>
      <c r="U211" s="547">
        <v>0</v>
      </c>
      <c r="V211" s="547">
        <v>0</v>
      </c>
      <c r="W211" s="547">
        <v>0</v>
      </c>
      <c r="X211" s="547">
        <v>0</v>
      </c>
      <c r="Y211" s="547">
        <v>0</v>
      </c>
      <c r="Z211" s="547">
        <v>0</v>
      </c>
      <c r="AA211" s="547">
        <v>0</v>
      </c>
      <c r="AB211" s="547">
        <v>0</v>
      </c>
      <c r="AC211" s="547">
        <v>0</v>
      </c>
      <c r="AD211" s="547">
        <v>0</v>
      </c>
      <c r="AE211" s="547">
        <v>0</v>
      </c>
      <c r="AF211" s="547">
        <v>0</v>
      </c>
      <c r="AG211" s="547">
        <v>0</v>
      </c>
      <c r="AH211" s="547">
        <v>0</v>
      </c>
      <c r="AI211" s="547">
        <v>0</v>
      </c>
      <c r="AJ211" s="547">
        <v>0</v>
      </c>
      <c r="AK211" s="547">
        <v>0</v>
      </c>
      <c r="AL211" s="547">
        <v>0</v>
      </c>
      <c r="AM211" s="547">
        <v>0</v>
      </c>
      <c r="AN211" s="547">
        <v>0</v>
      </c>
      <c r="AO211" s="547">
        <v>0</v>
      </c>
      <c r="AP211" s="547">
        <v>0</v>
      </c>
      <c r="AQ211" s="547">
        <v>0</v>
      </c>
      <c r="AR211" s="547">
        <v>0</v>
      </c>
      <c r="AS211" s="547">
        <v>0</v>
      </c>
      <c r="AT211" s="547">
        <v>0</v>
      </c>
      <c r="AU211" s="547">
        <v>0</v>
      </c>
      <c r="AV211" s="547">
        <v>0</v>
      </c>
      <c r="AW211" s="547">
        <v>0</v>
      </c>
      <c r="AX211" s="547">
        <v>0</v>
      </c>
      <c r="AY211" s="547">
        <v>0</v>
      </c>
      <c r="AZ211" s="547">
        <v>0</v>
      </c>
      <c r="BA211" s="547">
        <v>0</v>
      </c>
      <c r="BB211" s="547">
        <v>0</v>
      </c>
      <c r="BC211" s="547">
        <v>0</v>
      </c>
      <c r="BD211" s="547">
        <v>0</v>
      </c>
      <c r="BE211" s="547">
        <v>0</v>
      </c>
      <c r="BF211" s="547">
        <v>0</v>
      </c>
      <c r="BG211" s="547">
        <v>0</v>
      </c>
      <c r="BH211" s="547">
        <v>0</v>
      </c>
      <c r="BI211" s="547">
        <v>0</v>
      </c>
      <c r="BJ211" s="547">
        <v>0</v>
      </c>
      <c r="BK211" s="547">
        <v>0</v>
      </c>
      <c r="BL211" s="547">
        <v>0</v>
      </c>
      <c r="BM211" s="547">
        <v>0</v>
      </c>
      <c r="BN211" s="547">
        <v>0</v>
      </c>
      <c r="BO211" s="547">
        <v>0</v>
      </c>
      <c r="BP211" s="547">
        <v>0</v>
      </c>
      <c r="BQ211" s="547">
        <v>0</v>
      </c>
      <c r="BR211" s="547">
        <v>0</v>
      </c>
      <c r="BS211" s="547">
        <v>0</v>
      </c>
      <c r="BT211" s="547">
        <v>0</v>
      </c>
      <c r="BU211" s="547">
        <v>0</v>
      </c>
      <c r="BV211" s="547">
        <v>0</v>
      </c>
      <c r="BW211" s="547">
        <v>0</v>
      </c>
      <c r="BX211" s="547">
        <v>0</v>
      </c>
      <c r="BY211" s="547">
        <v>0</v>
      </c>
      <c r="BZ211" s="547">
        <v>0</v>
      </c>
      <c r="CA211" s="547">
        <v>0</v>
      </c>
      <c r="CB211" s="547">
        <v>0</v>
      </c>
      <c r="CC211" s="547">
        <v>0</v>
      </c>
      <c r="CD211" s="547">
        <v>0</v>
      </c>
      <c r="CE211" s="547">
        <v>0</v>
      </c>
      <c r="CF211" s="547">
        <v>0</v>
      </c>
      <c r="CG211" s="547">
        <v>0</v>
      </c>
      <c r="CH211" s="547">
        <v>0</v>
      </c>
      <c r="CI211" s="547">
        <v>0</v>
      </c>
      <c r="CJ211" s="547">
        <v>0</v>
      </c>
      <c r="CK211" s="547">
        <v>0</v>
      </c>
      <c r="CL211" s="547">
        <v>0</v>
      </c>
      <c r="CM211" s="547">
        <v>0</v>
      </c>
      <c r="CN211" s="547">
        <v>0</v>
      </c>
      <c r="CO211" s="547">
        <v>0</v>
      </c>
      <c r="CP211" s="547">
        <v>0</v>
      </c>
      <c r="CQ211" s="547">
        <v>0</v>
      </c>
      <c r="CR211" s="547">
        <v>0</v>
      </c>
      <c r="CS211" s="547">
        <v>0</v>
      </c>
      <c r="CT211" s="547">
        <v>0</v>
      </c>
      <c r="CU211" s="547">
        <v>0</v>
      </c>
      <c r="CV211" s="547">
        <v>0</v>
      </c>
      <c r="CW211" s="547">
        <v>0</v>
      </c>
      <c r="CX211" s="547">
        <v>0</v>
      </c>
      <c r="CY211" s="547">
        <v>0</v>
      </c>
      <c r="CZ211" s="547">
        <v>0</v>
      </c>
      <c r="DA211" s="547">
        <v>0</v>
      </c>
      <c r="DB211" s="547">
        <v>0</v>
      </c>
      <c r="DC211" s="547">
        <v>0</v>
      </c>
      <c r="DD211" s="547">
        <v>0</v>
      </c>
      <c r="DE211" s="547">
        <v>0</v>
      </c>
      <c r="DF211" s="547">
        <v>0</v>
      </c>
      <c r="DG211" s="547">
        <v>0</v>
      </c>
      <c r="DH211" s="547">
        <v>0</v>
      </c>
      <c r="DI211" s="547">
        <v>0</v>
      </c>
      <c r="DJ211" s="547">
        <v>0</v>
      </c>
      <c r="DK211" s="547">
        <v>0</v>
      </c>
      <c r="DL211" s="547">
        <v>0</v>
      </c>
      <c r="DM211" s="547">
        <v>0</v>
      </c>
      <c r="DN211" s="547">
        <v>0</v>
      </c>
      <c r="DO211" s="547">
        <v>0</v>
      </c>
      <c r="DP211" s="547">
        <v>0</v>
      </c>
      <c r="DQ211" s="547">
        <v>0</v>
      </c>
      <c r="DR211" s="547">
        <v>0</v>
      </c>
      <c r="DS211" s="547">
        <v>0</v>
      </c>
      <c r="DT211" s="547">
        <v>0</v>
      </c>
      <c r="DU211" s="547">
        <v>0</v>
      </c>
      <c r="DV211" s="547">
        <v>0</v>
      </c>
      <c r="DW211" s="547">
        <v>0</v>
      </c>
      <c r="DX211" s="547">
        <v>0</v>
      </c>
      <c r="DY211" s="547">
        <v>0</v>
      </c>
      <c r="DZ211" s="547">
        <v>0</v>
      </c>
      <c r="EA211" s="547">
        <v>0</v>
      </c>
      <c r="EB211" s="547">
        <v>0</v>
      </c>
      <c r="EC211" s="547">
        <v>0</v>
      </c>
      <c r="ED211" s="547">
        <v>0</v>
      </c>
      <c r="EE211" s="547">
        <v>0</v>
      </c>
      <c r="EF211" s="547">
        <v>0</v>
      </c>
      <c r="EG211" s="547">
        <v>0</v>
      </c>
      <c r="EH211" s="547">
        <v>0</v>
      </c>
      <c r="EI211" s="547">
        <v>0</v>
      </c>
      <c r="EJ211" s="547">
        <v>0</v>
      </c>
      <c r="EK211" s="547">
        <v>0</v>
      </c>
      <c r="EL211" s="547">
        <v>0</v>
      </c>
      <c r="EM211" s="547">
        <v>0</v>
      </c>
      <c r="EN211" s="547">
        <v>0</v>
      </c>
      <c r="EO211" s="547">
        <v>0</v>
      </c>
      <c r="EP211" s="547">
        <v>0</v>
      </c>
      <c r="EQ211" s="547">
        <v>0</v>
      </c>
      <c r="ER211" s="547">
        <v>0</v>
      </c>
      <c r="ES211" s="547">
        <v>0</v>
      </c>
      <c r="ET211" s="547">
        <v>0</v>
      </c>
      <c r="EU211" s="547">
        <v>0</v>
      </c>
      <c r="EV211" s="547">
        <v>0</v>
      </c>
      <c r="EW211" s="547">
        <v>0</v>
      </c>
      <c r="EX211" s="547">
        <v>0</v>
      </c>
      <c r="EY211" s="547">
        <v>0</v>
      </c>
      <c r="EZ211" s="547">
        <v>0</v>
      </c>
      <c r="FA211" s="547">
        <v>0</v>
      </c>
      <c r="FB211" s="547">
        <v>0</v>
      </c>
      <c r="FC211" s="547">
        <v>0</v>
      </c>
      <c r="FD211" s="547">
        <v>0</v>
      </c>
      <c r="FE211" s="547">
        <v>0</v>
      </c>
      <c r="FF211" s="547">
        <v>0</v>
      </c>
      <c r="FG211" s="547">
        <v>0</v>
      </c>
      <c r="FH211" s="547">
        <v>0</v>
      </c>
      <c r="FI211" s="547">
        <v>0</v>
      </c>
      <c r="FJ211" s="547">
        <v>0</v>
      </c>
      <c r="FK211" s="547">
        <v>0</v>
      </c>
      <c r="FL211" s="547">
        <v>0</v>
      </c>
      <c r="FM211" s="547">
        <v>0</v>
      </c>
      <c r="FN211" s="547">
        <v>0</v>
      </c>
      <c r="FO211" s="547">
        <v>0</v>
      </c>
      <c r="FP211" s="547">
        <v>0</v>
      </c>
      <c r="FQ211" s="547">
        <v>0</v>
      </c>
      <c r="FR211" s="547">
        <v>0</v>
      </c>
      <c r="FS211" s="547">
        <v>0</v>
      </c>
      <c r="FT211" s="547">
        <v>0</v>
      </c>
      <c r="FU211" s="547">
        <v>0</v>
      </c>
      <c r="FV211" s="547">
        <v>0</v>
      </c>
    </row>
    <row r="212" spans="1:178" hidden="1" x14ac:dyDescent="0.15">
      <c r="A212" s="547">
        <v>3249407</v>
      </c>
      <c r="B212" s="547" t="s">
        <v>102</v>
      </c>
      <c r="C212" s="547" t="s">
        <v>102</v>
      </c>
      <c r="D212" s="547" t="s">
        <v>102</v>
      </c>
      <c r="E212" s="547" t="s">
        <v>102</v>
      </c>
      <c r="F212" s="547" t="s">
        <v>102</v>
      </c>
      <c r="G212" s="547" t="s">
        <v>102</v>
      </c>
      <c r="H212" s="547" t="s">
        <v>102</v>
      </c>
      <c r="I212" s="547" t="s">
        <v>102</v>
      </c>
      <c r="J212" s="547" t="s">
        <v>102</v>
      </c>
      <c r="K212" s="547" t="s">
        <v>102</v>
      </c>
      <c r="L212" s="547" t="s">
        <v>102</v>
      </c>
      <c r="M212" s="547" t="s">
        <v>102</v>
      </c>
      <c r="N212" s="547" t="s">
        <v>102</v>
      </c>
      <c r="O212" s="547" t="s">
        <v>102</v>
      </c>
      <c r="P212" s="547" t="s">
        <v>102</v>
      </c>
      <c r="Q212" s="547" t="s">
        <v>102</v>
      </c>
      <c r="R212" s="547" t="s">
        <v>102</v>
      </c>
      <c r="S212" s="547" t="s">
        <v>102</v>
      </c>
      <c r="T212" s="547" t="s">
        <v>102</v>
      </c>
      <c r="U212" s="547" t="s">
        <v>102</v>
      </c>
      <c r="V212" s="547" t="s">
        <v>102</v>
      </c>
      <c r="W212" s="547" t="s">
        <v>102</v>
      </c>
      <c r="X212" s="547" t="s">
        <v>102</v>
      </c>
      <c r="Y212" s="547" t="s">
        <v>102</v>
      </c>
      <c r="Z212" s="547" t="s">
        <v>102</v>
      </c>
      <c r="AA212" s="547" t="s">
        <v>102</v>
      </c>
      <c r="AB212" s="547" t="s">
        <v>102</v>
      </c>
      <c r="AC212" s="547" t="s">
        <v>102</v>
      </c>
      <c r="AD212" s="547" t="s">
        <v>102</v>
      </c>
      <c r="AE212" s="547" t="s">
        <v>102</v>
      </c>
      <c r="AF212" s="547" t="s">
        <v>102</v>
      </c>
      <c r="AG212" s="547" t="s">
        <v>102</v>
      </c>
      <c r="AH212" s="547" t="s">
        <v>102</v>
      </c>
      <c r="AI212" s="547" t="s">
        <v>102</v>
      </c>
      <c r="AJ212" s="547" t="s">
        <v>102</v>
      </c>
      <c r="AK212" s="547" t="s">
        <v>102</v>
      </c>
      <c r="AL212" s="547" t="s">
        <v>102</v>
      </c>
      <c r="AM212" s="547" t="s">
        <v>102</v>
      </c>
      <c r="AN212" s="547" t="s">
        <v>102</v>
      </c>
      <c r="AO212" s="547" t="s">
        <v>102</v>
      </c>
      <c r="AP212" s="547" t="s">
        <v>102</v>
      </c>
      <c r="AQ212" s="547" t="s">
        <v>102</v>
      </c>
      <c r="AR212" s="547" t="s">
        <v>102</v>
      </c>
      <c r="AS212" s="547" t="s">
        <v>102</v>
      </c>
      <c r="AT212" s="547" t="s">
        <v>102</v>
      </c>
      <c r="AU212" s="547" t="s">
        <v>102</v>
      </c>
      <c r="AV212" s="547" t="s">
        <v>102</v>
      </c>
      <c r="AW212" s="547" t="s">
        <v>102</v>
      </c>
      <c r="AX212" s="547" t="s">
        <v>102</v>
      </c>
      <c r="AY212" s="547" t="s">
        <v>102</v>
      </c>
      <c r="AZ212" s="547" t="s">
        <v>102</v>
      </c>
      <c r="BA212" s="547" t="s">
        <v>102</v>
      </c>
      <c r="BB212" s="547" t="s">
        <v>102</v>
      </c>
      <c r="BC212" s="547" t="s">
        <v>102</v>
      </c>
      <c r="BD212" s="547" t="s">
        <v>102</v>
      </c>
      <c r="BE212" s="547" t="s">
        <v>102</v>
      </c>
      <c r="BF212" s="547" t="s">
        <v>102</v>
      </c>
      <c r="BG212" s="547" t="s">
        <v>102</v>
      </c>
      <c r="BH212" s="547" t="s">
        <v>102</v>
      </c>
      <c r="BI212" s="547" t="s">
        <v>102</v>
      </c>
      <c r="BJ212" s="547" t="s">
        <v>102</v>
      </c>
      <c r="BK212" s="547" t="s">
        <v>102</v>
      </c>
      <c r="BL212" s="547" t="s">
        <v>102</v>
      </c>
      <c r="BM212" s="547" t="s">
        <v>102</v>
      </c>
      <c r="BN212" s="547" t="s">
        <v>102</v>
      </c>
      <c r="BO212" s="547" t="s">
        <v>102</v>
      </c>
      <c r="BP212" s="547" t="s">
        <v>102</v>
      </c>
      <c r="BQ212" s="547" t="s">
        <v>102</v>
      </c>
      <c r="BR212" s="547" t="s">
        <v>102</v>
      </c>
      <c r="BS212" s="547" t="s">
        <v>102</v>
      </c>
      <c r="BT212" s="547" t="s">
        <v>102</v>
      </c>
      <c r="BU212" s="547" t="s">
        <v>102</v>
      </c>
      <c r="BV212" s="547" t="s">
        <v>102</v>
      </c>
      <c r="BW212" s="547" t="s">
        <v>102</v>
      </c>
      <c r="BX212" s="547" t="s">
        <v>102</v>
      </c>
      <c r="BY212" s="547" t="s">
        <v>102</v>
      </c>
      <c r="BZ212" s="547" t="s">
        <v>102</v>
      </c>
      <c r="CA212" s="547" t="s">
        <v>102</v>
      </c>
      <c r="CB212" s="547" t="s">
        <v>102</v>
      </c>
      <c r="CC212" s="547" t="s">
        <v>102</v>
      </c>
      <c r="CD212" s="547" t="s">
        <v>102</v>
      </c>
      <c r="CE212" s="547" t="s">
        <v>102</v>
      </c>
      <c r="CF212" s="547" t="s">
        <v>102</v>
      </c>
      <c r="CG212" s="547" t="s">
        <v>102</v>
      </c>
      <c r="CH212" s="547" t="s">
        <v>102</v>
      </c>
      <c r="CI212" s="547" t="s">
        <v>102</v>
      </c>
      <c r="CJ212" s="547" t="s">
        <v>102</v>
      </c>
      <c r="CK212" s="547" t="s">
        <v>102</v>
      </c>
      <c r="CL212" s="547" t="s">
        <v>102</v>
      </c>
      <c r="CM212" s="547" t="s">
        <v>102</v>
      </c>
      <c r="CN212" s="547" t="s">
        <v>102</v>
      </c>
      <c r="CO212" s="547" t="s">
        <v>102</v>
      </c>
      <c r="CP212" s="547" t="s">
        <v>102</v>
      </c>
      <c r="CQ212" s="547" t="s">
        <v>102</v>
      </c>
      <c r="CR212" s="547" t="s">
        <v>102</v>
      </c>
      <c r="CS212" s="547" t="s">
        <v>102</v>
      </c>
      <c r="CT212" s="547" t="s">
        <v>102</v>
      </c>
      <c r="CU212" s="547" t="s">
        <v>102</v>
      </c>
      <c r="CV212" s="547" t="s">
        <v>102</v>
      </c>
      <c r="CW212" s="547" t="s">
        <v>102</v>
      </c>
      <c r="CX212" s="547" t="s">
        <v>102</v>
      </c>
      <c r="CY212" s="547" t="s">
        <v>102</v>
      </c>
      <c r="CZ212" s="547" t="s">
        <v>102</v>
      </c>
      <c r="DA212" s="547" t="s">
        <v>102</v>
      </c>
      <c r="DB212" s="547" t="s">
        <v>102</v>
      </c>
      <c r="DC212" s="547" t="s">
        <v>102</v>
      </c>
      <c r="DD212" s="547" t="s">
        <v>102</v>
      </c>
      <c r="DE212" s="547" t="s">
        <v>102</v>
      </c>
      <c r="DF212" s="547" t="s">
        <v>102</v>
      </c>
      <c r="DG212" s="547" t="s">
        <v>102</v>
      </c>
      <c r="DH212" s="547" t="s">
        <v>102</v>
      </c>
      <c r="DI212" s="547" t="s">
        <v>102</v>
      </c>
      <c r="DJ212" s="547" t="s">
        <v>102</v>
      </c>
      <c r="DK212" s="547" t="s">
        <v>102</v>
      </c>
      <c r="DL212" s="547" t="s">
        <v>102</v>
      </c>
      <c r="DM212" s="547" t="s">
        <v>102</v>
      </c>
      <c r="DN212" s="547" t="s">
        <v>102</v>
      </c>
      <c r="DO212" s="547" t="s">
        <v>102</v>
      </c>
      <c r="DP212" s="547" t="s">
        <v>102</v>
      </c>
      <c r="DQ212" s="547" t="s">
        <v>102</v>
      </c>
      <c r="DR212" s="547" t="s">
        <v>102</v>
      </c>
      <c r="DS212" s="547" t="s">
        <v>102</v>
      </c>
      <c r="DT212" s="547" t="s">
        <v>102</v>
      </c>
      <c r="DU212" s="547" t="s">
        <v>102</v>
      </c>
      <c r="DV212" s="547" t="s">
        <v>102</v>
      </c>
      <c r="DW212" s="547" t="s">
        <v>102</v>
      </c>
      <c r="DX212" s="547" t="s">
        <v>102</v>
      </c>
      <c r="DY212" s="547" t="s">
        <v>102</v>
      </c>
      <c r="DZ212" s="547" t="s">
        <v>102</v>
      </c>
      <c r="EA212" s="547" t="s">
        <v>102</v>
      </c>
      <c r="EB212" s="547" t="s">
        <v>102</v>
      </c>
      <c r="EC212" s="547" t="s">
        <v>102</v>
      </c>
      <c r="ED212" s="547" t="s">
        <v>102</v>
      </c>
      <c r="EE212" s="547" t="s">
        <v>102</v>
      </c>
      <c r="EF212" s="547" t="s">
        <v>102</v>
      </c>
      <c r="EG212" s="547" t="s">
        <v>102</v>
      </c>
      <c r="EH212" s="547" t="s">
        <v>102</v>
      </c>
      <c r="EI212" s="547" t="s">
        <v>102</v>
      </c>
      <c r="EJ212" s="547" t="s">
        <v>102</v>
      </c>
      <c r="EK212" s="547" t="s">
        <v>102</v>
      </c>
      <c r="EL212" s="547" t="s">
        <v>102</v>
      </c>
      <c r="EM212" s="547" t="s">
        <v>102</v>
      </c>
      <c r="EN212" s="547" t="s">
        <v>102</v>
      </c>
      <c r="EO212" s="547" t="s">
        <v>102</v>
      </c>
      <c r="EP212" s="547" t="s">
        <v>102</v>
      </c>
      <c r="EQ212" s="547" t="s">
        <v>102</v>
      </c>
      <c r="ER212" s="547" t="s">
        <v>102</v>
      </c>
      <c r="ES212" s="547" t="s">
        <v>102</v>
      </c>
      <c r="ET212" s="547" t="s">
        <v>102</v>
      </c>
      <c r="EU212" s="547" t="s">
        <v>102</v>
      </c>
      <c r="EV212" s="547" t="s">
        <v>102</v>
      </c>
      <c r="EW212" s="547" t="s">
        <v>102</v>
      </c>
      <c r="EX212" s="547" t="s">
        <v>102</v>
      </c>
      <c r="EY212" s="547" t="s">
        <v>102</v>
      </c>
      <c r="EZ212" s="547" t="s">
        <v>102</v>
      </c>
      <c r="FA212" s="547" t="s">
        <v>102</v>
      </c>
      <c r="FB212" s="547" t="s">
        <v>102</v>
      </c>
      <c r="FC212" s="547" t="s">
        <v>102</v>
      </c>
      <c r="FD212" s="547" t="s">
        <v>102</v>
      </c>
      <c r="FE212" s="547" t="s">
        <v>102</v>
      </c>
      <c r="FF212" s="547" t="s">
        <v>102</v>
      </c>
      <c r="FG212" s="547" t="s">
        <v>102</v>
      </c>
      <c r="FH212" s="547" t="s">
        <v>102</v>
      </c>
      <c r="FI212" s="547" t="s">
        <v>102</v>
      </c>
      <c r="FJ212" s="547" t="s">
        <v>102</v>
      </c>
      <c r="FK212" s="547" t="s">
        <v>102</v>
      </c>
      <c r="FL212" s="547" t="s">
        <v>102</v>
      </c>
      <c r="FM212" s="547" t="s">
        <v>102</v>
      </c>
      <c r="FN212" s="547" t="s">
        <v>102</v>
      </c>
      <c r="FO212" s="547" t="s">
        <v>102</v>
      </c>
      <c r="FP212" s="547" t="s">
        <v>102</v>
      </c>
      <c r="FQ212" s="547" t="s">
        <v>102</v>
      </c>
      <c r="FR212" s="547" t="s">
        <v>102</v>
      </c>
      <c r="FS212" s="547" t="s">
        <v>102</v>
      </c>
      <c r="FT212" s="547" t="s">
        <v>102</v>
      </c>
      <c r="FU212" s="547" t="s">
        <v>102</v>
      </c>
      <c r="FV212" s="547" t="s">
        <v>102</v>
      </c>
    </row>
    <row r="213" spans="1:178" hidden="1" x14ac:dyDescent="0.15">
      <c r="A213" s="547">
        <v>3232076</v>
      </c>
      <c r="B213" s="547" t="s">
        <v>102</v>
      </c>
      <c r="C213" s="547" t="s">
        <v>102</v>
      </c>
      <c r="D213" s="547" t="s">
        <v>102</v>
      </c>
      <c r="E213" s="547" t="s">
        <v>102</v>
      </c>
      <c r="F213" s="547" t="s">
        <v>102</v>
      </c>
      <c r="G213" s="547" t="s">
        <v>102</v>
      </c>
      <c r="H213" s="547" t="s">
        <v>102</v>
      </c>
      <c r="I213" s="547" t="s">
        <v>102</v>
      </c>
      <c r="J213" s="547" t="s">
        <v>102</v>
      </c>
      <c r="K213" s="547" t="s">
        <v>102</v>
      </c>
      <c r="L213" s="547" t="s">
        <v>102</v>
      </c>
      <c r="M213" s="547" t="s">
        <v>102</v>
      </c>
      <c r="N213" s="547" t="s">
        <v>102</v>
      </c>
      <c r="O213" s="547" t="s">
        <v>102</v>
      </c>
      <c r="P213" s="547" t="s">
        <v>102</v>
      </c>
      <c r="Q213" s="547" t="s">
        <v>102</v>
      </c>
      <c r="R213" s="547" t="s">
        <v>102</v>
      </c>
      <c r="S213" s="547" t="s">
        <v>102</v>
      </c>
      <c r="T213" s="547" t="s">
        <v>102</v>
      </c>
      <c r="U213" s="547" t="s">
        <v>102</v>
      </c>
      <c r="V213" s="547" t="s">
        <v>102</v>
      </c>
      <c r="W213" s="547" t="s">
        <v>102</v>
      </c>
      <c r="X213" s="547" t="s">
        <v>102</v>
      </c>
      <c r="Y213" s="547" t="s">
        <v>102</v>
      </c>
      <c r="Z213" s="547" t="s">
        <v>102</v>
      </c>
      <c r="AA213" s="547" t="s">
        <v>102</v>
      </c>
      <c r="AB213" s="547" t="s">
        <v>102</v>
      </c>
      <c r="AC213" s="547" t="s">
        <v>102</v>
      </c>
      <c r="AD213" s="547" t="s">
        <v>102</v>
      </c>
      <c r="AE213" s="547" t="s">
        <v>102</v>
      </c>
      <c r="AF213" s="547" t="s">
        <v>102</v>
      </c>
      <c r="AG213" s="547" t="s">
        <v>102</v>
      </c>
      <c r="AH213" s="547" t="s">
        <v>102</v>
      </c>
      <c r="AI213" s="547" t="s">
        <v>102</v>
      </c>
      <c r="AJ213" s="547" t="s">
        <v>102</v>
      </c>
      <c r="AK213" s="547" t="s">
        <v>102</v>
      </c>
      <c r="AL213" s="547" t="s">
        <v>102</v>
      </c>
      <c r="AM213" s="547" t="s">
        <v>102</v>
      </c>
      <c r="AN213" s="547" t="s">
        <v>102</v>
      </c>
      <c r="AO213" s="547" t="s">
        <v>102</v>
      </c>
      <c r="AP213" s="547" t="s">
        <v>102</v>
      </c>
      <c r="AQ213" s="547" t="s">
        <v>102</v>
      </c>
      <c r="AR213" s="547" t="s">
        <v>102</v>
      </c>
      <c r="AS213" s="547" t="s">
        <v>102</v>
      </c>
      <c r="AT213" s="547" t="s">
        <v>102</v>
      </c>
      <c r="AU213" s="547" t="s">
        <v>102</v>
      </c>
      <c r="AV213" s="547" t="s">
        <v>102</v>
      </c>
      <c r="AW213" s="547" t="s">
        <v>102</v>
      </c>
      <c r="AX213" s="547" t="s">
        <v>102</v>
      </c>
      <c r="AY213" s="547" t="s">
        <v>102</v>
      </c>
      <c r="AZ213" s="547" t="s">
        <v>102</v>
      </c>
      <c r="BA213" s="547" t="s">
        <v>102</v>
      </c>
      <c r="BB213" s="547" t="s">
        <v>102</v>
      </c>
      <c r="BC213" s="547" t="s">
        <v>102</v>
      </c>
      <c r="BD213" s="547" t="s">
        <v>102</v>
      </c>
      <c r="BE213" s="547" t="s">
        <v>102</v>
      </c>
      <c r="BF213" s="547" t="s">
        <v>102</v>
      </c>
      <c r="BG213" s="547" t="s">
        <v>102</v>
      </c>
      <c r="BH213" s="547" t="s">
        <v>102</v>
      </c>
      <c r="BI213" s="547" t="s">
        <v>102</v>
      </c>
      <c r="BJ213" s="547" t="s">
        <v>102</v>
      </c>
      <c r="BK213" s="547" t="s">
        <v>102</v>
      </c>
      <c r="BL213" s="547" t="s">
        <v>102</v>
      </c>
      <c r="BM213" s="547" t="s">
        <v>102</v>
      </c>
      <c r="BN213" s="547" t="s">
        <v>102</v>
      </c>
      <c r="BO213" s="547" t="s">
        <v>102</v>
      </c>
      <c r="BP213" s="547" t="s">
        <v>102</v>
      </c>
      <c r="BQ213" s="547" t="s">
        <v>102</v>
      </c>
      <c r="BR213" s="547" t="s">
        <v>102</v>
      </c>
      <c r="BS213" s="547" t="s">
        <v>102</v>
      </c>
      <c r="BT213" s="547" t="s">
        <v>102</v>
      </c>
      <c r="BU213" s="547" t="s">
        <v>102</v>
      </c>
      <c r="BV213" s="547" t="s">
        <v>102</v>
      </c>
      <c r="BW213" s="547" t="s">
        <v>102</v>
      </c>
      <c r="BX213" s="547" t="s">
        <v>102</v>
      </c>
      <c r="BY213" s="547" t="s">
        <v>102</v>
      </c>
      <c r="BZ213" s="547" t="s">
        <v>102</v>
      </c>
      <c r="CA213" s="547" t="s">
        <v>102</v>
      </c>
      <c r="CB213" s="547" t="s">
        <v>102</v>
      </c>
      <c r="CC213" s="547" t="s">
        <v>102</v>
      </c>
      <c r="CD213" s="547" t="s">
        <v>102</v>
      </c>
      <c r="CE213" s="547" t="s">
        <v>102</v>
      </c>
      <c r="CF213" s="547" t="s">
        <v>102</v>
      </c>
      <c r="CG213" s="547" t="s">
        <v>102</v>
      </c>
      <c r="CH213" s="547" t="s">
        <v>102</v>
      </c>
      <c r="CI213" s="547" t="s">
        <v>102</v>
      </c>
      <c r="CJ213" s="547" t="s">
        <v>102</v>
      </c>
      <c r="CK213" s="547" t="s">
        <v>102</v>
      </c>
      <c r="CL213" s="547" t="s">
        <v>102</v>
      </c>
      <c r="CM213" s="547" t="s">
        <v>102</v>
      </c>
      <c r="CN213" s="547" t="s">
        <v>102</v>
      </c>
      <c r="CO213" s="547" t="s">
        <v>102</v>
      </c>
      <c r="CP213" s="547" t="s">
        <v>102</v>
      </c>
      <c r="CQ213" s="547" t="s">
        <v>102</v>
      </c>
      <c r="CR213" s="547" t="s">
        <v>102</v>
      </c>
      <c r="CS213" s="547" t="s">
        <v>102</v>
      </c>
      <c r="CT213" s="547" t="s">
        <v>102</v>
      </c>
      <c r="CU213" s="547" t="s">
        <v>102</v>
      </c>
      <c r="CV213" s="547" t="s">
        <v>102</v>
      </c>
      <c r="CW213" s="547" t="s">
        <v>102</v>
      </c>
      <c r="CX213" s="547" t="s">
        <v>102</v>
      </c>
      <c r="CY213" s="547" t="s">
        <v>102</v>
      </c>
      <c r="CZ213" s="547" t="s">
        <v>102</v>
      </c>
      <c r="DA213" s="547" t="s">
        <v>102</v>
      </c>
      <c r="DB213" s="547" t="s">
        <v>102</v>
      </c>
      <c r="DC213" s="547" t="s">
        <v>102</v>
      </c>
      <c r="DD213" s="547" t="s">
        <v>102</v>
      </c>
      <c r="DE213" s="547" t="s">
        <v>102</v>
      </c>
      <c r="DF213" s="547" t="s">
        <v>102</v>
      </c>
      <c r="DG213" s="547" t="s">
        <v>102</v>
      </c>
      <c r="DH213" s="547" t="s">
        <v>102</v>
      </c>
      <c r="DI213" s="547" t="s">
        <v>102</v>
      </c>
      <c r="DJ213" s="547" t="s">
        <v>102</v>
      </c>
      <c r="DK213" s="547" t="s">
        <v>102</v>
      </c>
      <c r="DL213" s="547" t="s">
        <v>102</v>
      </c>
      <c r="DM213" s="547" t="s">
        <v>102</v>
      </c>
      <c r="DN213" s="547" t="s">
        <v>102</v>
      </c>
      <c r="DO213" s="547" t="s">
        <v>102</v>
      </c>
      <c r="DP213" s="547" t="s">
        <v>102</v>
      </c>
      <c r="DQ213" s="547" t="s">
        <v>102</v>
      </c>
      <c r="DR213" s="547" t="s">
        <v>102</v>
      </c>
      <c r="DS213" s="547" t="s">
        <v>102</v>
      </c>
      <c r="DT213" s="547" t="s">
        <v>102</v>
      </c>
      <c r="DU213" s="547" t="s">
        <v>102</v>
      </c>
      <c r="DV213" s="547" t="s">
        <v>102</v>
      </c>
      <c r="DW213" s="547" t="s">
        <v>102</v>
      </c>
      <c r="DX213" s="547" t="s">
        <v>102</v>
      </c>
      <c r="DY213" s="547" t="s">
        <v>102</v>
      </c>
      <c r="DZ213" s="547" t="s">
        <v>102</v>
      </c>
      <c r="EA213" s="547" t="s">
        <v>102</v>
      </c>
      <c r="EB213" s="547" t="s">
        <v>102</v>
      </c>
      <c r="EC213" s="547" t="s">
        <v>102</v>
      </c>
      <c r="ED213" s="547" t="s">
        <v>102</v>
      </c>
      <c r="EE213" s="547" t="s">
        <v>102</v>
      </c>
      <c r="EF213" s="547" t="s">
        <v>102</v>
      </c>
      <c r="EG213" s="547" t="s">
        <v>102</v>
      </c>
      <c r="EH213" s="547" t="s">
        <v>102</v>
      </c>
      <c r="EI213" s="547" t="s">
        <v>102</v>
      </c>
      <c r="EJ213" s="547" t="s">
        <v>102</v>
      </c>
      <c r="EK213" s="547" t="s">
        <v>102</v>
      </c>
      <c r="EL213" s="547" t="s">
        <v>102</v>
      </c>
      <c r="EM213" s="547" t="s">
        <v>102</v>
      </c>
      <c r="EN213" s="547" t="s">
        <v>102</v>
      </c>
      <c r="EO213" s="547" t="s">
        <v>102</v>
      </c>
      <c r="EP213" s="547" t="s">
        <v>102</v>
      </c>
      <c r="EQ213" s="547" t="s">
        <v>102</v>
      </c>
      <c r="ER213" s="547" t="s">
        <v>102</v>
      </c>
      <c r="ES213" s="547" t="s">
        <v>102</v>
      </c>
      <c r="ET213" s="547" t="s">
        <v>102</v>
      </c>
      <c r="EU213" s="547" t="s">
        <v>102</v>
      </c>
      <c r="EV213" s="547" t="s">
        <v>102</v>
      </c>
      <c r="EW213" s="547" t="s">
        <v>102</v>
      </c>
      <c r="EX213" s="547" t="s">
        <v>102</v>
      </c>
      <c r="EY213" s="547" t="s">
        <v>102</v>
      </c>
      <c r="EZ213" s="547" t="s">
        <v>102</v>
      </c>
      <c r="FA213" s="547" t="s">
        <v>102</v>
      </c>
      <c r="FB213" s="547" t="s">
        <v>102</v>
      </c>
      <c r="FC213" s="547" t="s">
        <v>102</v>
      </c>
      <c r="FD213" s="547" t="s">
        <v>102</v>
      </c>
      <c r="FE213" s="547" t="s">
        <v>102</v>
      </c>
      <c r="FF213" s="547" t="s">
        <v>102</v>
      </c>
      <c r="FG213" s="547" t="s">
        <v>102</v>
      </c>
      <c r="FH213" s="547" t="s">
        <v>102</v>
      </c>
      <c r="FI213" s="547" t="s">
        <v>102</v>
      </c>
      <c r="FJ213" s="547" t="s">
        <v>102</v>
      </c>
      <c r="FK213" s="547" t="s">
        <v>102</v>
      </c>
      <c r="FL213" s="547" t="s">
        <v>102</v>
      </c>
      <c r="FM213" s="547" t="s">
        <v>102</v>
      </c>
      <c r="FN213" s="547" t="s">
        <v>102</v>
      </c>
      <c r="FO213" s="547" t="s">
        <v>102</v>
      </c>
      <c r="FP213" s="547" t="s">
        <v>102</v>
      </c>
      <c r="FQ213" s="547" t="s">
        <v>102</v>
      </c>
      <c r="FR213" s="547" t="s">
        <v>102</v>
      </c>
      <c r="FS213" s="547" t="s">
        <v>102</v>
      </c>
      <c r="FT213" s="547" t="s">
        <v>102</v>
      </c>
      <c r="FU213" s="547" t="s">
        <v>102</v>
      </c>
      <c r="FV213" s="547" t="s">
        <v>102</v>
      </c>
    </row>
    <row r="214" spans="1:178" hidden="1" x14ac:dyDescent="0.15">
      <c r="A214" s="547">
        <v>3207192</v>
      </c>
      <c r="B214" s="547" t="s">
        <v>102</v>
      </c>
      <c r="C214" s="547" t="s">
        <v>102</v>
      </c>
      <c r="D214" s="547" t="s">
        <v>102</v>
      </c>
      <c r="E214" s="547" t="s">
        <v>102</v>
      </c>
      <c r="F214" s="547" t="s">
        <v>102</v>
      </c>
      <c r="G214" s="547" t="s">
        <v>102</v>
      </c>
      <c r="H214" s="547" t="s">
        <v>102</v>
      </c>
      <c r="I214" s="547" t="s">
        <v>102</v>
      </c>
      <c r="J214" s="547" t="s">
        <v>102</v>
      </c>
      <c r="K214" s="547" t="s">
        <v>102</v>
      </c>
      <c r="L214" s="547" t="s">
        <v>102</v>
      </c>
      <c r="M214" s="547" t="s">
        <v>102</v>
      </c>
      <c r="N214" s="547" t="s">
        <v>102</v>
      </c>
      <c r="O214" s="547" t="s">
        <v>102</v>
      </c>
      <c r="P214" s="547" t="s">
        <v>102</v>
      </c>
      <c r="Q214" s="547" t="s">
        <v>102</v>
      </c>
      <c r="R214" s="547" t="s">
        <v>102</v>
      </c>
      <c r="S214" s="547" t="s">
        <v>102</v>
      </c>
      <c r="T214" s="547" t="s">
        <v>102</v>
      </c>
      <c r="U214" s="547" t="s">
        <v>102</v>
      </c>
      <c r="V214" s="547" t="s">
        <v>102</v>
      </c>
      <c r="W214" s="547" t="s">
        <v>102</v>
      </c>
      <c r="X214" s="547" t="s">
        <v>102</v>
      </c>
      <c r="Y214" s="547" t="s">
        <v>102</v>
      </c>
      <c r="Z214" s="547" t="s">
        <v>102</v>
      </c>
      <c r="AA214" s="547" t="s">
        <v>102</v>
      </c>
      <c r="AB214" s="547" t="s">
        <v>102</v>
      </c>
      <c r="AC214" s="547" t="s">
        <v>102</v>
      </c>
      <c r="AD214" s="547" t="s">
        <v>102</v>
      </c>
      <c r="AE214" s="547" t="s">
        <v>102</v>
      </c>
      <c r="AF214" s="547" t="s">
        <v>102</v>
      </c>
      <c r="AG214" s="547" t="s">
        <v>102</v>
      </c>
      <c r="AH214" s="547" t="s">
        <v>102</v>
      </c>
      <c r="AI214" s="547" t="s">
        <v>102</v>
      </c>
      <c r="AJ214" s="547" t="s">
        <v>102</v>
      </c>
      <c r="AK214" s="547" t="s">
        <v>102</v>
      </c>
      <c r="AL214" s="547" t="s">
        <v>102</v>
      </c>
      <c r="AM214" s="547" t="s">
        <v>102</v>
      </c>
      <c r="AN214" s="547" t="s">
        <v>102</v>
      </c>
      <c r="AO214" s="547" t="s">
        <v>102</v>
      </c>
      <c r="AP214" s="547" t="s">
        <v>102</v>
      </c>
      <c r="AQ214" s="547" t="s">
        <v>102</v>
      </c>
      <c r="AR214" s="547" t="s">
        <v>102</v>
      </c>
      <c r="AS214" s="547" t="s">
        <v>102</v>
      </c>
      <c r="AT214" s="547" t="s">
        <v>102</v>
      </c>
      <c r="AU214" s="547" t="s">
        <v>102</v>
      </c>
      <c r="AV214" s="547" t="s">
        <v>102</v>
      </c>
      <c r="AW214" s="547" t="s">
        <v>102</v>
      </c>
      <c r="AX214" s="547" t="s">
        <v>102</v>
      </c>
      <c r="AY214" s="547" t="s">
        <v>102</v>
      </c>
      <c r="AZ214" s="547" t="s">
        <v>102</v>
      </c>
      <c r="BA214" s="547" t="s">
        <v>102</v>
      </c>
      <c r="BB214" s="547" t="s">
        <v>102</v>
      </c>
      <c r="BC214" s="547" t="s">
        <v>102</v>
      </c>
      <c r="BD214" s="547" t="s">
        <v>102</v>
      </c>
      <c r="BE214" s="547" t="s">
        <v>102</v>
      </c>
      <c r="BF214" s="547" t="s">
        <v>102</v>
      </c>
      <c r="BG214" s="547" t="s">
        <v>102</v>
      </c>
      <c r="BH214" s="547" t="s">
        <v>102</v>
      </c>
      <c r="BI214" s="547" t="s">
        <v>102</v>
      </c>
      <c r="BJ214" s="547" t="s">
        <v>102</v>
      </c>
      <c r="BK214" s="547" t="s">
        <v>102</v>
      </c>
      <c r="BL214" s="547" t="s">
        <v>102</v>
      </c>
      <c r="BM214" s="547" t="s">
        <v>102</v>
      </c>
      <c r="BN214" s="547" t="s">
        <v>102</v>
      </c>
      <c r="BO214" s="547" t="s">
        <v>102</v>
      </c>
      <c r="BP214" s="547" t="s">
        <v>102</v>
      </c>
      <c r="BQ214" s="547" t="s">
        <v>102</v>
      </c>
      <c r="BR214" s="547" t="s">
        <v>102</v>
      </c>
      <c r="BS214" s="547" t="s">
        <v>102</v>
      </c>
      <c r="BT214" s="547" t="s">
        <v>102</v>
      </c>
      <c r="BU214" s="547" t="s">
        <v>102</v>
      </c>
      <c r="BV214" s="547" t="s">
        <v>102</v>
      </c>
      <c r="BW214" s="547" t="s">
        <v>102</v>
      </c>
      <c r="BX214" s="547" t="s">
        <v>102</v>
      </c>
      <c r="BY214" s="547" t="s">
        <v>102</v>
      </c>
      <c r="BZ214" s="547" t="s">
        <v>102</v>
      </c>
      <c r="CA214" s="547" t="s">
        <v>102</v>
      </c>
      <c r="CB214" s="547" t="s">
        <v>102</v>
      </c>
      <c r="CC214" s="547" t="s">
        <v>102</v>
      </c>
      <c r="CD214" s="547" t="s">
        <v>102</v>
      </c>
      <c r="CE214" s="547" t="s">
        <v>102</v>
      </c>
      <c r="CF214" s="547" t="s">
        <v>102</v>
      </c>
      <c r="CG214" s="547" t="s">
        <v>102</v>
      </c>
      <c r="CH214" s="547" t="s">
        <v>102</v>
      </c>
      <c r="CI214" s="547" t="s">
        <v>102</v>
      </c>
      <c r="CJ214" s="547" t="s">
        <v>102</v>
      </c>
      <c r="CK214" s="547" t="s">
        <v>102</v>
      </c>
      <c r="CL214" s="547" t="s">
        <v>102</v>
      </c>
      <c r="CM214" s="547" t="s">
        <v>102</v>
      </c>
      <c r="CN214" s="547" t="s">
        <v>102</v>
      </c>
      <c r="CO214" s="547" t="s">
        <v>102</v>
      </c>
      <c r="CP214" s="547" t="s">
        <v>102</v>
      </c>
      <c r="CQ214" s="547" t="s">
        <v>102</v>
      </c>
      <c r="CR214" s="547" t="s">
        <v>102</v>
      </c>
      <c r="CS214" s="547" t="s">
        <v>102</v>
      </c>
      <c r="CT214" s="547" t="s">
        <v>102</v>
      </c>
      <c r="CU214" s="547" t="s">
        <v>102</v>
      </c>
      <c r="CV214" s="547" t="s">
        <v>102</v>
      </c>
      <c r="CW214" s="547" t="s">
        <v>102</v>
      </c>
      <c r="CX214" s="547" t="s">
        <v>102</v>
      </c>
      <c r="CY214" s="547" t="s">
        <v>102</v>
      </c>
      <c r="CZ214" s="547" t="s">
        <v>102</v>
      </c>
      <c r="DA214" s="547" t="s">
        <v>102</v>
      </c>
      <c r="DB214" s="547" t="s">
        <v>102</v>
      </c>
      <c r="DC214" s="547" t="s">
        <v>102</v>
      </c>
      <c r="DD214" s="547" t="s">
        <v>102</v>
      </c>
      <c r="DE214" s="547" t="s">
        <v>102</v>
      </c>
      <c r="DF214" s="547" t="s">
        <v>102</v>
      </c>
      <c r="DG214" s="547" t="s">
        <v>102</v>
      </c>
      <c r="DH214" s="547" t="s">
        <v>102</v>
      </c>
      <c r="DI214" s="547" t="s">
        <v>102</v>
      </c>
      <c r="DJ214" s="547" t="s">
        <v>102</v>
      </c>
      <c r="DK214" s="547" t="s">
        <v>102</v>
      </c>
      <c r="DL214" s="547" t="s">
        <v>102</v>
      </c>
      <c r="DM214" s="547" t="s">
        <v>102</v>
      </c>
      <c r="DN214" s="547" t="s">
        <v>102</v>
      </c>
      <c r="DO214" s="547" t="s">
        <v>102</v>
      </c>
      <c r="DP214" s="547" t="s">
        <v>102</v>
      </c>
      <c r="DQ214" s="547" t="s">
        <v>102</v>
      </c>
      <c r="DR214" s="547" t="s">
        <v>102</v>
      </c>
      <c r="DS214" s="547" t="s">
        <v>102</v>
      </c>
      <c r="DT214" s="547" t="s">
        <v>102</v>
      </c>
      <c r="DU214" s="547" t="s">
        <v>102</v>
      </c>
      <c r="DV214" s="547" t="s">
        <v>102</v>
      </c>
      <c r="DW214" s="547" t="s">
        <v>102</v>
      </c>
      <c r="DX214" s="547" t="s">
        <v>102</v>
      </c>
      <c r="DY214" s="547" t="s">
        <v>102</v>
      </c>
      <c r="DZ214" s="547" t="s">
        <v>102</v>
      </c>
      <c r="EA214" s="547" t="s">
        <v>102</v>
      </c>
      <c r="EB214" s="547" t="s">
        <v>102</v>
      </c>
      <c r="EC214" s="547" t="s">
        <v>102</v>
      </c>
      <c r="ED214" s="547" t="s">
        <v>102</v>
      </c>
      <c r="EE214" s="547" t="s">
        <v>102</v>
      </c>
      <c r="EF214" s="547" t="s">
        <v>102</v>
      </c>
      <c r="EG214" s="547" t="s">
        <v>102</v>
      </c>
      <c r="EH214" s="547" t="s">
        <v>102</v>
      </c>
      <c r="EI214" s="547" t="s">
        <v>102</v>
      </c>
      <c r="EJ214" s="547" t="s">
        <v>102</v>
      </c>
      <c r="EK214" s="547" t="s">
        <v>102</v>
      </c>
      <c r="EL214" s="547" t="s">
        <v>102</v>
      </c>
      <c r="EM214" s="547" t="s">
        <v>102</v>
      </c>
      <c r="EN214" s="547" t="s">
        <v>102</v>
      </c>
      <c r="EO214" s="547" t="s">
        <v>102</v>
      </c>
      <c r="EP214" s="547" t="s">
        <v>102</v>
      </c>
      <c r="EQ214" s="547" t="s">
        <v>102</v>
      </c>
      <c r="ER214" s="547" t="s">
        <v>102</v>
      </c>
      <c r="ES214" s="547" t="s">
        <v>102</v>
      </c>
      <c r="ET214" s="547" t="s">
        <v>102</v>
      </c>
      <c r="EU214" s="547" t="s">
        <v>102</v>
      </c>
      <c r="EV214" s="547" t="s">
        <v>102</v>
      </c>
      <c r="EW214" s="547" t="s">
        <v>102</v>
      </c>
      <c r="EX214" s="547" t="s">
        <v>102</v>
      </c>
      <c r="EY214" s="547" t="s">
        <v>102</v>
      </c>
      <c r="EZ214" s="547" t="s">
        <v>102</v>
      </c>
      <c r="FA214" s="547" t="s">
        <v>102</v>
      </c>
      <c r="FB214" s="547" t="s">
        <v>102</v>
      </c>
      <c r="FC214" s="547" t="s">
        <v>102</v>
      </c>
      <c r="FD214" s="547" t="s">
        <v>102</v>
      </c>
      <c r="FE214" s="547" t="s">
        <v>102</v>
      </c>
      <c r="FF214" s="547" t="s">
        <v>102</v>
      </c>
      <c r="FG214" s="547" t="s">
        <v>102</v>
      </c>
      <c r="FH214" s="547" t="s">
        <v>102</v>
      </c>
      <c r="FI214" s="547" t="s">
        <v>102</v>
      </c>
      <c r="FJ214" s="547" t="s">
        <v>102</v>
      </c>
      <c r="FK214" s="547" t="s">
        <v>102</v>
      </c>
      <c r="FL214" s="547" t="s">
        <v>102</v>
      </c>
      <c r="FM214" s="547" t="s">
        <v>102</v>
      </c>
      <c r="FN214" s="547" t="s">
        <v>102</v>
      </c>
      <c r="FO214" s="547" t="s">
        <v>102</v>
      </c>
      <c r="FP214" s="547" t="s">
        <v>102</v>
      </c>
      <c r="FQ214" s="547" t="s">
        <v>102</v>
      </c>
      <c r="FR214" s="547" t="s">
        <v>102</v>
      </c>
      <c r="FS214" s="547" t="s">
        <v>102</v>
      </c>
      <c r="FT214" s="547" t="s">
        <v>102</v>
      </c>
      <c r="FU214" s="547" t="s">
        <v>102</v>
      </c>
      <c r="FV214" s="547" t="s">
        <v>102</v>
      </c>
    </row>
    <row r="215" spans="1:178" hidden="1" x14ac:dyDescent="0.15">
      <c r="A215" s="547">
        <v>3190321</v>
      </c>
      <c r="B215" s="547" t="s">
        <v>102</v>
      </c>
      <c r="C215" s="547" t="s">
        <v>102</v>
      </c>
      <c r="D215" s="547" t="s">
        <v>102</v>
      </c>
      <c r="E215" s="547" t="s">
        <v>102</v>
      </c>
      <c r="F215" s="547" t="s">
        <v>102</v>
      </c>
      <c r="G215" s="547" t="s">
        <v>102</v>
      </c>
      <c r="H215" s="547" t="s">
        <v>102</v>
      </c>
      <c r="I215" s="547" t="s">
        <v>102</v>
      </c>
      <c r="J215" s="547" t="s">
        <v>102</v>
      </c>
      <c r="K215" s="547" t="s">
        <v>102</v>
      </c>
      <c r="L215" s="547" t="s">
        <v>102</v>
      </c>
      <c r="M215" s="547" t="s">
        <v>102</v>
      </c>
      <c r="N215" s="547" t="s">
        <v>102</v>
      </c>
      <c r="O215" s="547" t="s">
        <v>102</v>
      </c>
      <c r="P215" s="547" t="s">
        <v>102</v>
      </c>
      <c r="Q215" s="547" t="s">
        <v>102</v>
      </c>
      <c r="R215" s="547" t="s">
        <v>102</v>
      </c>
      <c r="S215" s="547" t="s">
        <v>102</v>
      </c>
      <c r="T215" s="547" t="s">
        <v>102</v>
      </c>
      <c r="U215" s="547" t="s">
        <v>102</v>
      </c>
      <c r="V215" s="547" t="s">
        <v>102</v>
      </c>
      <c r="W215" s="547" t="s">
        <v>102</v>
      </c>
      <c r="X215" s="547" t="s">
        <v>102</v>
      </c>
      <c r="Y215" s="547" t="s">
        <v>102</v>
      </c>
      <c r="Z215" s="547" t="s">
        <v>102</v>
      </c>
      <c r="AA215" s="547" t="s">
        <v>102</v>
      </c>
      <c r="AB215" s="547" t="s">
        <v>102</v>
      </c>
      <c r="AC215" s="547" t="s">
        <v>102</v>
      </c>
      <c r="AD215" s="547" t="s">
        <v>102</v>
      </c>
      <c r="AE215" s="547" t="s">
        <v>102</v>
      </c>
      <c r="AF215" s="547" t="s">
        <v>102</v>
      </c>
      <c r="AG215" s="547" t="s">
        <v>102</v>
      </c>
      <c r="AH215" s="547" t="s">
        <v>102</v>
      </c>
      <c r="AI215" s="547" t="s">
        <v>102</v>
      </c>
      <c r="AJ215" s="547" t="s">
        <v>102</v>
      </c>
      <c r="AK215" s="547" t="s">
        <v>102</v>
      </c>
      <c r="AL215" s="547" t="s">
        <v>102</v>
      </c>
      <c r="AM215" s="547" t="s">
        <v>102</v>
      </c>
      <c r="AN215" s="547" t="s">
        <v>102</v>
      </c>
      <c r="AO215" s="547" t="s">
        <v>102</v>
      </c>
      <c r="AP215" s="547" t="s">
        <v>102</v>
      </c>
      <c r="AQ215" s="547" t="s">
        <v>102</v>
      </c>
      <c r="AR215" s="547" t="s">
        <v>102</v>
      </c>
      <c r="AS215" s="547" t="s">
        <v>102</v>
      </c>
      <c r="AT215" s="547" t="s">
        <v>102</v>
      </c>
      <c r="AU215" s="547" t="s">
        <v>102</v>
      </c>
      <c r="AV215" s="547" t="s">
        <v>102</v>
      </c>
      <c r="AW215" s="547" t="s">
        <v>102</v>
      </c>
      <c r="AX215" s="547" t="s">
        <v>102</v>
      </c>
      <c r="AY215" s="547" t="s">
        <v>102</v>
      </c>
      <c r="AZ215" s="547" t="s">
        <v>102</v>
      </c>
      <c r="BA215" s="547" t="s">
        <v>102</v>
      </c>
      <c r="BB215" s="547" t="s">
        <v>102</v>
      </c>
      <c r="BC215" s="547" t="s">
        <v>102</v>
      </c>
      <c r="BD215" s="547" t="s">
        <v>102</v>
      </c>
      <c r="BE215" s="547" t="s">
        <v>102</v>
      </c>
      <c r="BF215" s="547" t="s">
        <v>102</v>
      </c>
      <c r="BG215" s="547" t="s">
        <v>102</v>
      </c>
      <c r="BH215" s="547" t="s">
        <v>102</v>
      </c>
      <c r="BI215" s="547" t="s">
        <v>102</v>
      </c>
      <c r="BJ215" s="547" t="s">
        <v>102</v>
      </c>
      <c r="BK215" s="547" t="s">
        <v>102</v>
      </c>
      <c r="BL215" s="547" t="s">
        <v>102</v>
      </c>
      <c r="BM215" s="547" t="s">
        <v>102</v>
      </c>
      <c r="BN215" s="547" t="s">
        <v>102</v>
      </c>
      <c r="BO215" s="547" t="s">
        <v>102</v>
      </c>
      <c r="BP215" s="547" t="s">
        <v>102</v>
      </c>
      <c r="BQ215" s="547" t="s">
        <v>102</v>
      </c>
      <c r="BR215" s="547" t="s">
        <v>102</v>
      </c>
      <c r="BS215" s="547" t="s">
        <v>102</v>
      </c>
      <c r="BT215" s="547" t="s">
        <v>102</v>
      </c>
      <c r="BU215" s="547" t="s">
        <v>102</v>
      </c>
      <c r="BV215" s="547" t="s">
        <v>102</v>
      </c>
      <c r="BW215" s="547" t="s">
        <v>102</v>
      </c>
      <c r="BX215" s="547" t="s">
        <v>102</v>
      </c>
      <c r="BY215" s="547" t="s">
        <v>102</v>
      </c>
      <c r="BZ215" s="547" t="s">
        <v>102</v>
      </c>
      <c r="CA215" s="547" t="s">
        <v>102</v>
      </c>
      <c r="CB215" s="547" t="s">
        <v>102</v>
      </c>
      <c r="CC215" s="547" t="s">
        <v>102</v>
      </c>
      <c r="CD215" s="547" t="s">
        <v>102</v>
      </c>
      <c r="CE215" s="547" t="s">
        <v>102</v>
      </c>
      <c r="CF215" s="547" t="s">
        <v>102</v>
      </c>
      <c r="CG215" s="547" t="s">
        <v>102</v>
      </c>
      <c r="CH215" s="547" t="s">
        <v>102</v>
      </c>
      <c r="CI215" s="547" t="s">
        <v>102</v>
      </c>
      <c r="CJ215" s="547" t="s">
        <v>102</v>
      </c>
      <c r="CK215" s="547" t="s">
        <v>102</v>
      </c>
      <c r="CL215" s="547" t="s">
        <v>102</v>
      </c>
      <c r="CM215" s="547" t="s">
        <v>102</v>
      </c>
      <c r="CN215" s="547" t="s">
        <v>102</v>
      </c>
      <c r="CO215" s="547" t="s">
        <v>102</v>
      </c>
      <c r="CP215" s="547" t="s">
        <v>102</v>
      </c>
      <c r="CQ215" s="547" t="s">
        <v>102</v>
      </c>
      <c r="CR215" s="547" t="s">
        <v>102</v>
      </c>
      <c r="CS215" s="547" t="s">
        <v>102</v>
      </c>
      <c r="CT215" s="547" t="s">
        <v>102</v>
      </c>
      <c r="CU215" s="547" t="s">
        <v>102</v>
      </c>
      <c r="CV215" s="547" t="s">
        <v>102</v>
      </c>
      <c r="CW215" s="547" t="s">
        <v>102</v>
      </c>
      <c r="CX215" s="547" t="s">
        <v>102</v>
      </c>
      <c r="CY215" s="547" t="s">
        <v>102</v>
      </c>
      <c r="CZ215" s="547" t="s">
        <v>102</v>
      </c>
      <c r="DA215" s="547" t="s">
        <v>102</v>
      </c>
      <c r="DB215" s="547" t="s">
        <v>102</v>
      </c>
      <c r="DC215" s="547" t="s">
        <v>102</v>
      </c>
      <c r="DD215" s="547" t="s">
        <v>102</v>
      </c>
      <c r="DE215" s="547" t="s">
        <v>102</v>
      </c>
      <c r="DF215" s="547" t="s">
        <v>102</v>
      </c>
      <c r="DG215" s="547" t="s">
        <v>102</v>
      </c>
      <c r="DH215" s="547" t="s">
        <v>102</v>
      </c>
      <c r="DI215" s="547" t="s">
        <v>102</v>
      </c>
      <c r="DJ215" s="547" t="s">
        <v>102</v>
      </c>
      <c r="DK215" s="547" t="s">
        <v>102</v>
      </c>
      <c r="DL215" s="547" t="s">
        <v>102</v>
      </c>
      <c r="DM215" s="547" t="s">
        <v>102</v>
      </c>
      <c r="DN215" s="547" t="s">
        <v>102</v>
      </c>
      <c r="DO215" s="547" t="s">
        <v>102</v>
      </c>
      <c r="DP215" s="547" t="s">
        <v>102</v>
      </c>
      <c r="DQ215" s="547" t="s">
        <v>102</v>
      </c>
      <c r="DR215" s="547" t="s">
        <v>102</v>
      </c>
      <c r="DS215" s="547" t="s">
        <v>102</v>
      </c>
      <c r="DT215" s="547" t="s">
        <v>102</v>
      </c>
      <c r="DU215" s="547" t="s">
        <v>102</v>
      </c>
      <c r="DV215" s="547" t="s">
        <v>102</v>
      </c>
      <c r="DW215" s="547" t="s">
        <v>102</v>
      </c>
      <c r="DX215" s="547" t="s">
        <v>102</v>
      </c>
      <c r="DY215" s="547" t="s">
        <v>102</v>
      </c>
      <c r="DZ215" s="547" t="s">
        <v>102</v>
      </c>
      <c r="EA215" s="547" t="s">
        <v>102</v>
      </c>
      <c r="EB215" s="547" t="s">
        <v>102</v>
      </c>
      <c r="EC215" s="547" t="s">
        <v>102</v>
      </c>
      <c r="ED215" s="547" t="s">
        <v>102</v>
      </c>
      <c r="EE215" s="547" t="s">
        <v>102</v>
      </c>
      <c r="EF215" s="547" t="s">
        <v>102</v>
      </c>
      <c r="EG215" s="547" t="s">
        <v>102</v>
      </c>
      <c r="EH215" s="547" t="s">
        <v>102</v>
      </c>
      <c r="EI215" s="547" t="s">
        <v>102</v>
      </c>
      <c r="EJ215" s="547" t="s">
        <v>102</v>
      </c>
      <c r="EK215" s="547" t="s">
        <v>102</v>
      </c>
      <c r="EL215" s="547" t="s">
        <v>102</v>
      </c>
      <c r="EM215" s="547" t="s">
        <v>102</v>
      </c>
      <c r="EN215" s="547" t="s">
        <v>102</v>
      </c>
      <c r="EO215" s="547" t="s">
        <v>102</v>
      </c>
      <c r="EP215" s="547" t="s">
        <v>102</v>
      </c>
      <c r="EQ215" s="547" t="s">
        <v>102</v>
      </c>
      <c r="ER215" s="547" t="s">
        <v>102</v>
      </c>
      <c r="ES215" s="547" t="s">
        <v>102</v>
      </c>
      <c r="ET215" s="547" t="s">
        <v>102</v>
      </c>
      <c r="EU215" s="547" t="s">
        <v>102</v>
      </c>
      <c r="EV215" s="547" t="s">
        <v>102</v>
      </c>
      <c r="EW215" s="547" t="s">
        <v>102</v>
      </c>
      <c r="EX215" s="547" t="s">
        <v>102</v>
      </c>
      <c r="EY215" s="547" t="s">
        <v>102</v>
      </c>
      <c r="EZ215" s="547" t="s">
        <v>102</v>
      </c>
      <c r="FA215" s="547" t="s">
        <v>102</v>
      </c>
      <c r="FB215" s="547" t="s">
        <v>102</v>
      </c>
      <c r="FC215" s="547" t="s">
        <v>102</v>
      </c>
      <c r="FD215" s="547" t="s">
        <v>102</v>
      </c>
      <c r="FE215" s="547" t="s">
        <v>102</v>
      </c>
      <c r="FF215" s="547" t="s">
        <v>102</v>
      </c>
      <c r="FG215" s="547" t="s">
        <v>102</v>
      </c>
      <c r="FH215" s="547" t="s">
        <v>102</v>
      </c>
      <c r="FI215" s="547" t="s">
        <v>102</v>
      </c>
      <c r="FJ215" s="547" t="s">
        <v>102</v>
      </c>
      <c r="FK215" s="547" t="s">
        <v>102</v>
      </c>
      <c r="FL215" s="547" t="s">
        <v>102</v>
      </c>
      <c r="FM215" s="547" t="s">
        <v>102</v>
      </c>
      <c r="FN215" s="547" t="s">
        <v>102</v>
      </c>
      <c r="FO215" s="547" t="s">
        <v>102</v>
      </c>
      <c r="FP215" s="547" t="s">
        <v>102</v>
      </c>
      <c r="FQ215" s="547" t="s">
        <v>102</v>
      </c>
      <c r="FR215" s="547" t="s">
        <v>102</v>
      </c>
      <c r="FS215" s="547" t="s">
        <v>102</v>
      </c>
      <c r="FT215" s="547" t="s">
        <v>102</v>
      </c>
      <c r="FU215" s="547" t="s">
        <v>102</v>
      </c>
      <c r="FV215" s="547" t="s">
        <v>102</v>
      </c>
    </row>
    <row r="216" spans="1:178" hidden="1" x14ac:dyDescent="0.15">
      <c r="A216" s="547">
        <v>3213882</v>
      </c>
      <c r="B216" s="547" t="s">
        <v>102</v>
      </c>
      <c r="C216" s="547" t="s">
        <v>102</v>
      </c>
      <c r="D216" s="547" t="s">
        <v>102</v>
      </c>
      <c r="E216" s="547" t="s">
        <v>102</v>
      </c>
      <c r="F216" s="547" t="s">
        <v>102</v>
      </c>
      <c r="G216" s="547" t="s">
        <v>102</v>
      </c>
      <c r="H216" s="547" t="s">
        <v>102</v>
      </c>
      <c r="I216" s="547" t="s">
        <v>102</v>
      </c>
      <c r="J216" s="547" t="s">
        <v>102</v>
      </c>
      <c r="K216" s="547" t="s">
        <v>102</v>
      </c>
      <c r="L216" s="547" t="s">
        <v>102</v>
      </c>
      <c r="M216" s="547" t="s">
        <v>102</v>
      </c>
      <c r="N216" s="547" t="s">
        <v>102</v>
      </c>
      <c r="O216" s="547" t="s">
        <v>102</v>
      </c>
      <c r="P216" s="547" t="s">
        <v>102</v>
      </c>
      <c r="Q216" s="547" t="s">
        <v>102</v>
      </c>
      <c r="R216" s="547" t="s">
        <v>102</v>
      </c>
      <c r="S216" s="547" t="s">
        <v>102</v>
      </c>
      <c r="T216" s="547" t="s">
        <v>102</v>
      </c>
      <c r="U216" s="547" t="s">
        <v>102</v>
      </c>
      <c r="V216" s="547" t="s">
        <v>102</v>
      </c>
      <c r="W216" s="547" t="s">
        <v>102</v>
      </c>
      <c r="X216" s="547" t="s">
        <v>102</v>
      </c>
      <c r="Y216" s="547" t="s">
        <v>102</v>
      </c>
      <c r="Z216" s="547" t="s">
        <v>102</v>
      </c>
      <c r="AA216" s="547" t="s">
        <v>102</v>
      </c>
      <c r="AB216" s="547" t="s">
        <v>102</v>
      </c>
      <c r="AC216" s="547" t="s">
        <v>102</v>
      </c>
      <c r="AD216" s="547" t="s">
        <v>102</v>
      </c>
      <c r="AE216" s="547" t="s">
        <v>102</v>
      </c>
      <c r="AF216" s="547" t="s">
        <v>102</v>
      </c>
      <c r="AG216" s="547" t="s">
        <v>102</v>
      </c>
      <c r="AH216" s="547" t="s">
        <v>102</v>
      </c>
      <c r="AI216" s="547" t="s">
        <v>102</v>
      </c>
      <c r="AJ216" s="547" t="s">
        <v>102</v>
      </c>
      <c r="AK216" s="547" t="s">
        <v>102</v>
      </c>
      <c r="AL216" s="547" t="s">
        <v>102</v>
      </c>
      <c r="AM216" s="547" t="s">
        <v>102</v>
      </c>
      <c r="AN216" s="547" t="s">
        <v>102</v>
      </c>
      <c r="AO216" s="547" t="s">
        <v>102</v>
      </c>
      <c r="AP216" s="547" t="s">
        <v>102</v>
      </c>
      <c r="AQ216" s="547" t="s">
        <v>102</v>
      </c>
      <c r="AR216" s="547" t="s">
        <v>102</v>
      </c>
      <c r="AS216" s="547" t="s">
        <v>102</v>
      </c>
      <c r="AT216" s="547" t="s">
        <v>102</v>
      </c>
      <c r="AU216" s="547" t="s">
        <v>102</v>
      </c>
      <c r="AV216" s="547" t="s">
        <v>102</v>
      </c>
      <c r="AW216" s="547" t="s">
        <v>102</v>
      </c>
      <c r="AX216" s="547" t="s">
        <v>102</v>
      </c>
      <c r="AY216" s="547" t="s">
        <v>102</v>
      </c>
      <c r="AZ216" s="547" t="s">
        <v>102</v>
      </c>
      <c r="BA216" s="547" t="s">
        <v>102</v>
      </c>
      <c r="BB216" s="547" t="s">
        <v>102</v>
      </c>
      <c r="BC216" s="547" t="s">
        <v>102</v>
      </c>
      <c r="BD216" s="547" t="s">
        <v>102</v>
      </c>
      <c r="BE216" s="547" t="s">
        <v>102</v>
      </c>
      <c r="BF216" s="547" t="s">
        <v>102</v>
      </c>
      <c r="BG216" s="547" t="s">
        <v>102</v>
      </c>
      <c r="BH216" s="547" t="s">
        <v>102</v>
      </c>
      <c r="BI216" s="547" t="s">
        <v>102</v>
      </c>
      <c r="BJ216" s="547" t="s">
        <v>102</v>
      </c>
      <c r="BK216" s="547" t="s">
        <v>102</v>
      </c>
      <c r="BL216" s="547" t="s">
        <v>102</v>
      </c>
      <c r="BM216" s="547" t="s">
        <v>102</v>
      </c>
      <c r="BN216" s="547" t="s">
        <v>102</v>
      </c>
      <c r="BO216" s="547" t="s">
        <v>102</v>
      </c>
      <c r="BP216" s="547" t="s">
        <v>102</v>
      </c>
      <c r="BQ216" s="547" t="s">
        <v>102</v>
      </c>
      <c r="BR216" s="547" t="s">
        <v>102</v>
      </c>
      <c r="BS216" s="547" t="s">
        <v>102</v>
      </c>
      <c r="BT216" s="547" t="s">
        <v>102</v>
      </c>
      <c r="BU216" s="547" t="s">
        <v>102</v>
      </c>
      <c r="BV216" s="547" t="s">
        <v>102</v>
      </c>
      <c r="BW216" s="547" t="s">
        <v>102</v>
      </c>
      <c r="BX216" s="547" t="s">
        <v>102</v>
      </c>
      <c r="BY216" s="547" t="s">
        <v>102</v>
      </c>
      <c r="BZ216" s="547" t="s">
        <v>102</v>
      </c>
      <c r="CA216" s="547" t="s">
        <v>102</v>
      </c>
      <c r="CB216" s="547" t="s">
        <v>102</v>
      </c>
      <c r="CC216" s="547" t="s">
        <v>102</v>
      </c>
      <c r="CD216" s="547" t="s">
        <v>102</v>
      </c>
      <c r="CE216" s="547" t="s">
        <v>102</v>
      </c>
      <c r="CF216" s="547" t="s">
        <v>102</v>
      </c>
      <c r="CG216" s="547" t="s">
        <v>102</v>
      </c>
      <c r="CH216" s="547" t="s">
        <v>102</v>
      </c>
      <c r="CI216" s="547" t="s">
        <v>102</v>
      </c>
      <c r="CJ216" s="547" t="s">
        <v>102</v>
      </c>
      <c r="CK216" s="547" t="s">
        <v>102</v>
      </c>
      <c r="CL216" s="547" t="s">
        <v>102</v>
      </c>
      <c r="CM216" s="547" t="s">
        <v>102</v>
      </c>
      <c r="CN216" s="547" t="s">
        <v>102</v>
      </c>
      <c r="CO216" s="547" t="s">
        <v>102</v>
      </c>
      <c r="CP216" s="547" t="s">
        <v>102</v>
      </c>
      <c r="CQ216" s="547" t="s">
        <v>102</v>
      </c>
      <c r="CR216" s="547" t="s">
        <v>102</v>
      </c>
      <c r="CS216" s="547" t="s">
        <v>102</v>
      </c>
      <c r="CT216" s="547" t="s">
        <v>102</v>
      </c>
      <c r="CU216" s="547" t="s">
        <v>102</v>
      </c>
      <c r="CV216" s="547" t="s">
        <v>102</v>
      </c>
      <c r="CW216" s="547" t="s">
        <v>102</v>
      </c>
      <c r="CX216" s="547" t="s">
        <v>102</v>
      </c>
      <c r="CY216" s="547" t="s">
        <v>102</v>
      </c>
      <c r="CZ216" s="547" t="s">
        <v>102</v>
      </c>
      <c r="DA216" s="547" t="s">
        <v>102</v>
      </c>
      <c r="DB216" s="547" t="s">
        <v>102</v>
      </c>
      <c r="DC216" s="547" t="s">
        <v>102</v>
      </c>
      <c r="DD216" s="547" t="s">
        <v>102</v>
      </c>
      <c r="DE216" s="547" t="s">
        <v>102</v>
      </c>
      <c r="DF216" s="547" t="s">
        <v>102</v>
      </c>
      <c r="DG216" s="547" t="s">
        <v>102</v>
      </c>
      <c r="DH216" s="547" t="s">
        <v>102</v>
      </c>
      <c r="DI216" s="547" t="s">
        <v>102</v>
      </c>
      <c r="DJ216" s="547" t="s">
        <v>102</v>
      </c>
      <c r="DK216" s="547" t="s">
        <v>102</v>
      </c>
      <c r="DL216" s="547" t="s">
        <v>102</v>
      </c>
      <c r="DM216" s="547" t="s">
        <v>102</v>
      </c>
      <c r="DN216" s="547" t="s">
        <v>102</v>
      </c>
      <c r="DO216" s="547" t="s">
        <v>102</v>
      </c>
      <c r="DP216" s="547" t="s">
        <v>102</v>
      </c>
      <c r="DQ216" s="547" t="s">
        <v>102</v>
      </c>
      <c r="DR216" s="547" t="s">
        <v>102</v>
      </c>
      <c r="DS216" s="547" t="s">
        <v>102</v>
      </c>
      <c r="DT216" s="547" t="s">
        <v>102</v>
      </c>
      <c r="DU216" s="547" t="s">
        <v>102</v>
      </c>
      <c r="DV216" s="547" t="s">
        <v>102</v>
      </c>
      <c r="DW216" s="547" t="s">
        <v>102</v>
      </c>
      <c r="DX216" s="547" t="s">
        <v>102</v>
      </c>
      <c r="DY216" s="547" t="s">
        <v>102</v>
      </c>
      <c r="DZ216" s="547" t="s">
        <v>102</v>
      </c>
      <c r="EA216" s="547" t="s">
        <v>102</v>
      </c>
      <c r="EB216" s="547" t="s">
        <v>102</v>
      </c>
      <c r="EC216" s="547" t="s">
        <v>102</v>
      </c>
      <c r="ED216" s="547" t="s">
        <v>102</v>
      </c>
      <c r="EE216" s="547" t="s">
        <v>102</v>
      </c>
      <c r="EF216" s="547" t="s">
        <v>102</v>
      </c>
      <c r="EG216" s="547" t="s">
        <v>102</v>
      </c>
      <c r="EH216" s="547" t="s">
        <v>102</v>
      </c>
      <c r="EI216" s="547" t="s">
        <v>102</v>
      </c>
      <c r="EJ216" s="547" t="s">
        <v>102</v>
      </c>
      <c r="EK216" s="547" t="s">
        <v>102</v>
      </c>
      <c r="EL216" s="547" t="s">
        <v>102</v>
      </c>
      <c r="EM216" s="547" t="s">
        <v>102</v>
      </c>
      <c r="EN216" s="547" t="s">
        <v>102</v>
      </c>
      <c r="EO216" s="547" t="s">
        <v>102</v>
      </c>
      <c r="EP216" s="547" t="s">
        <v>102</v>
      </c>
      <c r="EQ216" s="547" t="s">
        <v>102</v>
      </c>
      <c r="ER216" s="547" t="s">
        <v>102</v>
      </c>
      <c r="ES216" s="547" t="s">
        <v>102</v>
      </c>
      <c r="ET216" s="547" t="s">
        <v>102</v>
      </c>
      <c r="EU216" s="547" t="s">
        <v>102</v>
      </c>
      <c r="EV216" s="547" t="s">
        <v>102</v>
      </c>
      <c r="EW216" s="547" t="s">
        <v>102</v>
      </c>
      <c r="EX216" s="547" t="s">
        <v>102</v>
      </c>
      <c r="EY216" s="547" t="s">
        <v>102</v>
      </c>
      <c r="EZ216" s="547" t="s">
        <v>102</v>
      </c>
      <c r="FA216" s="547" t="s">
        <v>102</v>
      </c>
      <c r="FB216" s="547" t="s">
        <v>102</v>
      </c>
      <c r="FC216" s="547" t="s">
        <v>102</v>
      </c>
      <c r="FD216" s="547" t="s">
        <v>102</v>
      </c>
      <c r="FE216" s="547" t="s">
        <v>102</v>
      </c>
      <c r="FF216" s="547" t="s">
        <v>102</v>
      </c>
      <c r="FG216" s="547" t="s">
        <v>102</v>
      </c>
      <c r="FH216" s="547" t="s">
        <v>102</v>
      </c>
      <c r="FI216" s="547" t="s">
        <v>102</v>
      </c>
      <c r="FJ216" s="547" t="s">
        <v>102</v>
      </c>
      <c r="FK216" s="547" t="s">
        <v>102</v>
      </c>
      <c r="FL216" s="547" t="s">
        <v>102</v>
      </c>
      <c r="FM216" s="547" t="s">
        <v>102</v>
      </c>
      <c r="FN216" s="547" t="s">
        <v>102</v>
      </c>
      <c r="FO216" s="547" t="s">
        <v>102</v>
      </c>
      <c r="FP216" s="547" t="s">
        <v>102</v>
      </c>
      <c r="FQ216" s="547" t="s">
        <v>102</v>
      </c>
      <c r="FR216" s="547" t="s">
        <v>102</v>
      </c>
      <c r="FS216" s="547" t="s">
        <v>102</v>
      </c>
      <c r="FT216" s="547" t="s">
        <v>102</v>
      </c>
      <c r="FU216" s="547" t="s">
        <v>102</v>
      </c>
      <c r="FV216" s="547" t="s">
        <v>102</v>
      </c>
    </row>
    <row r="217" spans="1:178" hidden="1" x14ac:dyDescent="0.15">
      <c r="A217" s="547">
        <v>3121980</v>
      </c>
      <c r="B217" s="547" t="s">
        <v>102</v>
      </c>
      <c r="C217" s="547" t="s">
        <v>102</v>
      </c>
      <c r="D217" s="547" t="s">
        <v>102</v>
      </c>
      <c r="E217" s="547" t="s">
        <v>102</v>
      </c>
      <c r="F217" s="547" t="s">
        <v>102</v>
      </c>
      <c r="G217" s="547" t="s">
        <v>102</v>
      </c>
      <c r="H217" s="547" t="s">
        <v>102</v>
      </c>
      <c r="I217" s="547" t="s">
        <v>102</v>
      </c>
      <c r="J217" s="547" t="s">
        <v>102</v>
      </c>
      <c r="K217" s="547" t="s">
        <v>102</v>
      </c>
      <c r="L217" s="547" t="s">
        <v>102</v>
      </c>
      <c r="M217" s="547" t="s">
        <v>102</v>
      </c>
      <c r="N217" s="547" t="s">
        <v>102</v>
      </c>
      <c r="O217" s="547" t="s">
        <v>102</v>
      </c>
      <c r="P217" s="547" t="s">
        <v>102</v>
      </c>
      <c r="Q217" s="547" t="s">
        <v>102</v>
      </c>
      <c r="R217" s="547" t="s">
        <v>102</v>
      </c>
      <c r="S217" s="547" t="s">
        <v>102</v>
      </c>
      <c r="T217" s="547" t="s">
        <v>102</v>
      </c>
      <c r="U217" s="547" t="s">
        <v>102</v>
      </c>
      <c r="V217" s="547" t="s">
        <v>102</v>
      </c>
      <c r="W217" s="547" t="s">
        <v>102</v>
      </c>
      <c r="X217" s="547" t="s">
        <v>102</v>
      </c>
      <c r="Y217" s="547" t="s">
        <v>102</v>
      </c>
      <c r="Z217" s="547" t="s">
        <v>102</v>
      </c>
      <c r="AA217" s="547" t="s">
        <v>102</v>
      </c>
      <c r="AB217" s="547" t="s">
        <v>102</v>
      </c>
      <c r="AC217" s="547" t="s">
        <v>102</v>
      </c>
      <c r="AD217" s="547" t="s">
        <v>102</v>
      </c>
      <c r="AE217" s="547" t="s">
        <v>102</v>
      </c>
      <c r="AF217" s="547" t="s">
        <v>102</v>
      </c>
      <c r="AG217" s="547" t="s">
        <v>102</v>
      </c>
      <c r="AH217" s="547" t="s">
        <v>102</v>
      </c>
      <c r="AI217" s="547" t="s">
        <v>102</v>
      </c>
      <c r="AJ217" s="547" t="s">
        <v>102</v>
      </c>
      <c r="AK217" s="547" t="s">
        <v>102</v>
      </c>
      <c r="AL217" s="547" t="s">
        <v>102</v>
      </c>
      <c r="AM217" s="547" t="s">
        <v>102</v>
      </c>
      <c r="AN217" s="547" t="s">
        <v>102</v>
      </c>
      <c r="AO217" s="547" t="s">
        <v>102</v>
      </c>
      <c r="AP217" s="547" t="s">
        <v>102</v>
      </c>
      <c r="AQ217" s="547" t="s">
        <v>102</v>
      </c>
      <c r="AR217" s="547" t="s">
        <v>102</v>
      </c>
      <c r="AS217" s="547" t="s">
        <v>102</v>
      </c>
      <c r="AT217" s="547" t="s">
        <v>102</v>
      </c>
      <c r="AU217" s="547" t="s">
        <v>102</v>
      </c>
      <c r="AV217" s="547" t="s">
        <v>102</v>
      </c>
      <c r="AW217" s="547" t="s">
        <v>102</v>
      </c>
      <c r="AX217" s="547" t="s">
        <v>102</v>
      </c>
      <c r="AY217" s="547" t="s">
        <v>102</v>
      </c>
      <c r="AZ217" s="547" t="s">
        <v>102</v>
      </c>
      <c r="BA217" s="547" t="s">
        <v>102</v>
      </c>
      <c r="BB217" s="547" t="s">
        <v>102</v>
      </c>
      <c r="BC217" s="547" t="s">
        <v>102</v>
      </c>
      <c r="BD217" s="547" t="s">
        <v>102</v>
      </c>
      <c r="BE217" s="547" t="s">
        <v>102</v>
      </c>
      <c r="BF217" s="547" t="s">
        <v>102</v>
      </c>
      <c r="BG217" s="547" t="s">
        <v>102</v>
      </c>
      <c r="BH217" s="547" t="s">
        <v>102</v>
      </c>
      <c r="BI217" s="547" t="s">
        <v>102</v>
      </c>
      <c r="BJ217" s="547" t="s">
        <v>102</v>
      </c>
      <c r="BK217" s="547" t="s">
        <v>102</v>
      </c>
      <c r="BL217" s="547" t="s">
        <v>102</v>
      </c>
      <c r="BM217" s="547" t="s">
        <v>102</v>
      </c>
      <c r="BN217" s="547" t="s">
        <v>102</v>
      </c>
      <c r="BO217" s="547" t="s">
        <v>102</v>
      </c>
      <c r="BP217" s="547" t="s">
        <v>102</v>
      </c>
      <c r="BQ217" s="547" t="s">
        <v>102</v>
      </c>
      <c r="BR217" s="547" t="s">
        <v>102</v>
      </c>
      <c r="BS217" s="547" t="s">
        <v>102</v>
      </c>
      <c r="BT217" s="547" t="s">
        <v>102</v>
      </c>
      <c r="BU217" s="547" t="s">
        <v>102</v>
      </c>
      <c r="BV217" s="547" t="s">
        <v>102</v>
      </c>
      <c r="BW217" s="547" t="s">
        <v>102</v>
      </c>
      <c r="BX217" s="547" t="s">
        <v>102</v>
      </c>
      <c r="BY217" s="547" t="s">
        <v>102</v>
      </c>
      <c r="BZ217" s="547" t="s">
        <v>102</v>
      </c>
      <c r="CA217" s="547" t="s">
        <v>102</v>
      </c>
      <c r="CB217" s="547" t="s">
        <v>102</v>
      </c>
      <c r="CC217" s="547" t="s">
        <v>102</v>
      </c>
      <c r="CD217" s="547" t="s">
        <v>102</v>
      </c>
      <c r="CE217" s="547" t="s">
        <v>102</v>
      </c>
      <c r="CF217" s="547" t="s">
        <v>102</v>
      </c>
      <c r="CG217" s="547" t="s">
        <v>102</v>
      </c>
      <c r="CH217" s="547" t="s">
        <v>102</v>
      </c>
      <c r="CI217" s="547" t="s">
        <v>102</v>
      </c>
      <c r="CJ217" s="547" t="s">
        <v>102</v>
      </c>
      <c r="CK217" s="547" t="s">
        <v>102</v>
      </c>
      <c r="CL217" s="547" t="s">
        <v>102</v>
      </c>
      <c r="CM217" s="547" t="s">
        <v>102</v>
      </c>
      <c r="CN217" s="547" t="s">
        <v>102</v>
      </c>
      <c r="CO217" s="547" t="s">
        <v>102</v>
      </c>
      <c r="CP217" s="547" t="s">
        <v>102</v>
      </c>
      <c r="CQ217" s="547" t="s">
        <v>102</v>
      </c>
      <c r="CR217" s="547" t="s">
        <v>102</v>
      </c>
      <c r="CS217" s="547" t="s">
        <v>102</v>
      </c>
      <c r="CT217" s="547" t="s">
        <v>102</v>
      </c>
      <c r="CU217" s="547" t="s">
        <v>102</v>
      </c>
      <c r="CV217" s="547" t="s">
        <v>102</v>
      </c>
      <c r="CW217" s="547" t="s">
        <v>102</v>
      </c>
      <c r="CX217" s="547" t="s">
        <v>102</v>
      </c>
      <c r="CY217" s="547" t="s">
        <v>102</v>
      </c>
      <c r="CZ217" s="547" t="s">
        <v>102</v>
      </c>
      <c r="DA217" s="547" t="s">
        <v>102</v>
      </c>
      <c r="DB217" s="547" t="s">
        <v>102</v>
      </c>
      <c r="DC217" s="547" t="s">
        <v>102</v>
      </c>
      <c r="DD217" s="547" t="s">
        <v>102</v>
      </c>
      <c r="DE217" s="547" t="s">
        <v>102</v>
      </c>
      <c r="DF217" s="547" t="s">
        <v>102</v>
      </c>
      <c r="DG217" s="547" t="s">
        <v>102</v>
      </c>
      <c r="DH217" s="547" t="s">
        <v>102</v>
      </c>
      <c r="DI217" s="547" t="s">
        <v>102</v>
      </c>
      <c r="DJ217" s="547" t="s">
        <v>102</v>
      </c>
      <c r="DK217" s="547" t="s">
        <v>102</v>
      </c>
      <c r="DL217" s="547" t="s">
        <v>102</v>
      </c>
      <c r="DM217" s="547" t="s">
        <v>102</v>
      </c>
      <c r="DN217" s="547" t="s">
        <v>102</v>
      </c>
      <c r="DO217" s="547" t="s">
        <v>102</v>
      </c>
      <c r="DP217" s="547" t="s">
        <v>102</v>
      </c>
      <c r="DQ217" s="547" t="s">
        <v>102</v>
      </c>
      <c r="DR217" s="547" t="s">
        <v>102</v>
      </c>
      <c r="DS217" s="547" t="s">
        <v>102</v>
      </c>
      <c r="DT217" s="547" t="s">
        <v>102</v>
      </c>
      <c r="DU217" s="547" t="s">
        <v>102</v>
      </c>
      <c r="DV217" s="547" t="s">
        <v>102</v>
      </c>
      <c r="DW217" s="547" t="s">
        <v>102</v>
      </c>
      <c r="DX217" s="547" t="s">
        <v>102</v>
      </c>
      <c r="DY217" s="547" t="s">
        <v>102</v>
      </c>
      <c r="DZ217" s="547" t="s">
        <v>102</v>
      </c>
      <c r="EA217" s="547" t="s">
        <v>102</v>
      </c>
      <c r="EB217" s="547" t="s">
        <v>102</v>
      </c>
      <c r="EC217" s="547" t="s">
        <v>102</v>
      </c>
      <c r="ED217" s="547" t="s">
        <v>102</v>
      </c>
      <c r="EE217" s="547" t="s">
        <v>102</v>
      </c>
      <c r="EF217" s="547" t="s">
        <v>102</v>
      </c>
      <c r="EG217" s="547" t="s">
        <v>102</v>
      </c>
      <c r="EH217" s="547" t="s">
        <v>102</v>
      </c>
      <c r="EI217" s="547" t="s">
        <v>102</v>
      </c>
      <c r="EJ217" s="547" t="s">
        <v>102</v>
      </c>
      <c r="EK217" s="547" t="s">
        <v>102</v>
      </c>
      <c r="EL217" s="547" t="s">
        <v>102</v>
      </c>
      <c r="EM217" s="547" t="s">
        <v>102</v>
      </c>
      <c r="EN217" s="547" t="s">
        <v>102</v>
      </c>
      <c r="EO217" s="547" t="s">
        <v>102</v>
      </c>
      <c r="EP217" s="547" t="s">
        <v>102</v>
      </c>
      <c r="EQ217" s="547" t="s">
        <v>102</v>
      </c>
      <c r="ER217" s="547" t="s">
        <v>102</v>
      </c>
      <c r="ES217" s="547" t="s">
        <v>102</v>
      </c>
      <c r="ET217" s="547" t="s">
        <v>102</v>
      </c>
      <c r="EU217" s="547" t="s">
        <v>102</v>
      </c>
      <c r="EV217" s="547" t="s">
        <v>102</v>
      </c>
      <c r="EW217" s="547" t="s">
        <v>102</v>
      </c>
      <c r="EX217" s="547" t="s">
        <v>102</v>
      </c>
      <c r="EY217" s="547" t="s">
        <v>102</v>
      </c>
      <c r="EZ217" s="547" t="s">
        <v>102</v>
      </c>
      <c r="FA217" s="547" t="s">
        <v>102</v>
      </c>
      <c r="FB217" s="547" t="s">
        <v>102</v>
      </c>
      <c r="FC217" s="547" t="s">
        <v>102</v>
      </c>
      <c r="FD217" s="547" t="s">
        <v>102</v>
      </c>
      <c r="FE217" s="547" t="s">
        <v>102</v>
      </c>
      <c r="FF217" s="547" t="s">
        <v>102</v>
      </c>
      <c r="FG217" s="547" t="s">
        <v>102</v>
      </c>
      <c r="FH217" s="547" t="s">
        <v>102</v>
      </c>
      <c r="FI217" s="547" t="s">
        <v>102</v>
      </c>
      <c r="FJ217" s="547" t="s">
        <v>102</v>
      </c>
      <c r="FK217" s="547" t="s">
        <v>102</v>
      </c>
      <c r="FL217" s="547" t="s">
        <v>102</v>
      </c>
      <c r="FM217" s="547" t="s">
        <v>102</v>
      </c>
      <c r="FN217" s="547" t="s">
        <v>102</v>
      </c>
      <c r="FO217" s="547" t="s">
        <v>102</v>
      </c>
      <c r="FP217" s="547" t="s">
        <v>102</v>
      </c>
      <c r="FQ217" s="547" t="s">
        <v>102</v>
      </c>
      <c r="FR217" s="547" t="s">
        <v>102</v>
      </c>
      <c r="FS217" s="547" t="s">
        <v>102</v>
      </c>
      <c r="FT217" s="547" t="s">
        <v>102</v>
      </c>
      <c r="FU217" s="547" t="s">
        <v>102</v>
      </c>
      <c r="FV217" s="547" t="s">
        <v>102</v>
      </c>
    </row>
    <row r="218" spans="1:178" hidden="1" x14ac:dyDescent="0.15">
      <c r="A218" s="547">
        <v>3160745</v>
      </c>
      <c r="B218" s="547" t="s">
        <v>102</v>
      </c>
      <c r="C218" s="547" t="s">
        <v>102</v>
      </c>
      <c r="D218" s="547" t="s">
        <v>102</v>
      </c>
      <c r="E218" s="547" t="s">
        <v>102</v>
      </c>
      <c r="F218" s="547" t="s">
        <v>102</v>
      </c>
      <c r="G218" s="547" t="s">
        <v>102</v>
      </c>
      <c r="H218" s="547" t="s">
        <v>102</v>
      </c>
      <c r="I218" s="547" t="s">
        <v>102</v>
      </c>
      <c r="J218" s="547" t="s">
        <v>102</v>
      </c>
      <c r="K218" s="547" t="s">
        <v>102</v>
      </c>
      <c r="L218" s="547" t="s">
        <v>102</v>
      </c>
      <c r="M218" s="547" t="s">
        <v>102</v>
      </c>
      <c r="N218" s="547" t="s">
        <v>102</v>
      </c>
      <c r="O218" s="547" t="s">
        <v>102</v>
      </c>
      <c r="P218" s="547" t="s">
        <v>102</v>
      </c>
      <c r="Q218" s="547" t="s">
        <v>102</v>
      </c>
      <c r="R218" s="547" t="s">
        <v>102</v>
      </c>
      <c r="S218" s="547" t="s">
        <v>102</v>
      </c>
      <c r="T218" s="547" t="s">
        <v>102</v>
      </c>
      <c r="U218" s="547" t="s">
        <v>102</v>
      </c>
      <c r="V218" s="547" t="s">
        <v>102</v>
      </c>
      <c r="W218" s="547" t="s">
        <v>102</v>
      </c>
      <c r="X218" s="547" t="s">
        <v>102</v>
      </c>
      <c r="Y218" s="547" t="s">
        <v>102</v>
      </c>
      <c r="Z218" s="547" t="s">
        <v>102</v>
      </c>
      <c r="AA218" s="547" t="s">
        <v>102</v>
      </c>
      <c r="AB218" s="547" t="s">
        <v>102</v>
      </c>
      <c r="AC218" s="547" t="s">
        <v>102</v>
      </c>
      <c r="AD218" s="547" t="s">
        <v>102</v>
      </c>
      <c r="AE218" s="547" t="s">
        <v>102</v>
      </c>
      <c r="AF218" s="547" t="s">
        <v>102</v>
      </c>
      <c r="AG218" s="547" t="s">
        <v>102</v>
      </c>
      <c r="AH218" s="547" t="s">
        <v>102</v>
      </c>
      <c r="AI218" s="547" t="s">
        <v>102</v>
      </c>
      <c r="AJ218" s="547" t="s">
        <v>102</v>
      </c>
      <c r="AK218" s="547" t="s">
        <v>102</v>
      </c>
      <c r="AL218" s="547" t="s">
        <v>102</v>
      </c>
      <c r="AM218" s="547" t="s">
        <v>102</v>
      </c>
      <c r="AN218" s="547" t="s">
        <v>102</v>
      </c>
      <c r="AO218" s="547" t="s">
        <v>102</v>
      </c>
      <c r="AP218" s="547" t="s">
        <v>102</v>
      </c>
      <c r="AQ218" s="547" t="s">
        <v>102</v>
      </c>
      <c r="AR218" s="547" t="s">
        <v>102</v>
      </c>
      <c r="AS218" s="547" t="s">
        <v>102</v>
      </c>
      <c r="AT218" s="547" t="s">
        <v>102</v>
      </c>
      <c r="AU218" s="547" t="s">
        <v>102</v>
      </c>
      <c r="AV218" s="547" t="s">
        <v>102</v>
      </c>
      <c r="AW218" s="547" t="s">
        <v>102</v>
      </c>
      <c r="AX218" s="547" t="s">
        <v>102</v>
      </c>
      <c r="AY218" s="547" t="s">
        <v>102</v>
      </c>
      <c r="AZ218" s="547" t="s">
        <v>102</v>
      </c>
      <c r="BA218" s="547" t="s">
        <v>102</v>
      </c>
      <c r="BB218" s="547" t="s">
        <v>102</v>
      </c>
      <c r="BC218" s="547" t="s">
        <v>102</v>
      </c>
      <c r="BD218" s="547" t="s">
        <v>102</v>
      </c>
      <c r="BE218" s="547" t="s">
        <v>102</v>
      </c>
      <c r="BF218" s="547" t="s">
        <v>102</v>
      </c>
      <c r="BG218" s="547" t="s">
        <v>102</v>
      </c>
      <c r="BH218" s="547" t="s">
        <v>102</v>
      </c>
      <c r="BI218" s="547" t="s">
        <v>102</v>
      </c>
      <c r="BJ218" s="547" t="s">
        <v>102</v>
      </c>
      <c r="BK218" s="547" t="s">
        <v>102</v>
      </c>
      <c r="BL218" s="547" t="s">
        <v>102</v>
      </c>
      <c r="BM218" s="547" t="s">
        <v>102</v>
      </c>
      <c r="BN218" s="547" t="s">
        <v>102</v>
      </c>
      <c r="BO218" s="547" t="s">
        <v>102</v>
      </c>
      <c r="BP218" s="547" t="s">
        <v>102</v>
      </c>
      <c r="BQ218" s="547" t="s">
        <v>102</v>
      </c>
      <c r="BR218" s="547" t="s">
        <v>102</v>
      </c>
      <c r="BS218" s="547" t="s">
        <v>102</v>
      </c>
      <c r="BT218" s="547" t="s">
        <v>102</v>
      </c>
      <c r="BU218" s="547" t="s">
        <v>102</v>
      </c>
      <c r="BV218" s="547" t="s">
        <v>102</v>
      </c>
      <c r="BW218" s="547" t="s">
        <v>102</v>
      </c>
      <c r="BX218" s="547" t="s">
        <v>102</v>
      </c>
      <c r="BY218" s="547" t="s">
        <v>102</v>
      </c>
      <c r="BZ218" s="547" t="s">
        <v>102</v>
      </c>
      <c r="CA218" s="547" t="s">
        <v>102</v>
      </c>
      <c r="CB218" s="547" t="s">
        <v>102</v>
      </c>
      <c r="CC218" s="547" t="s">
        <v>102</v>
      </c>
      <c r="CD218" s="547" t="s">
        <v>102</v>
      </c>
      <c r="CE218" s="547" t="s">
        <v>102</v>
      </c>
      <c r="CF218" s="547" t="s">
        <v>102</v>
      </c>
      <c r="CG218" s="547" t="s">
        <v>102</v>
      </c>
      <c r="CH218" s="547" t="s">
        <v>102</v>
      </c>
      <c r="CI218" s="547" t="s">
        <v>102</v>
      </c>
      <c r="CJ218" s="547" t="s">
        <v>102</v>
      </c>
      <c r="CK218" s="547" t="s">
        <v>102</v>
      </c>
      <c r="CL218" s="547" t="s">
        <v>102</v>
      </c>
      <c r="CM218" s="547" t="s">
        <v>102</v>
      </c>
      <c r="CN218" s="547" t="s">
        <v>102</v>
      </c>
      <c r="CO218" s="547" t="s">
        <v>102</v>
      </c>
      <c r="CP218" s="547" t="s">
        <v>102</v>
      </c>
      <c r="CQ218" s="547" t="s">
        <v>102</v>
      </c>
      <c r="CR218" s="547" t="s">
        <v>102</v>
      </c>
      <c r="CS218" s="547" t="s">
        <v>102</v>
      </c>
      <c r="CT218" s="547" t="s">
        <v>102</v>
      </c>
      <c r="CU218" s="547" t="s">
        <v>102</v>
      </c>
      <c r="CV218" s="547" t="s">
        <v>102</v>
      </c>
      <c r="CW218" s="547" t="s">
        <v>102</v>
      </c>
      <c r="CX218" s="547" t="s">
        <v>102</v>
      </c>
      <c r="CY218" s="547" t="s">
        <v>102</v>
      </c>
      <c r="CZ218" s="547" t="s">
        <v>102</v>
      </c>
      <c r="DA218" s="547" t="s">
        <v>102</v>
      </c>
      <c r="DB218" s="547" t="s">
        <v>102</v>
      </c>
      <c r="DC218" s="547" t="s">
        <v>102</v>
      </c>
      <c r="DD218" s="547" t="s">
        <v>102</v>
      </c>
      <c r="DE218" s="547" t="s">
        <v>102</v>
      </c>
      <c r="DF218" s="547" t="s">
        <v>102</v>
      </c>
      <c r="DG218" s="547" t="s">
        <v>102</v>
      </c>
      <c r="DH218" s="547" t="s">
        <v>102</v>
      </c>
      <c r="DI218" s="547" t="s">
        <v>102</v>
      </c>
      <c r="DJ218" s="547" t="s">
        <v>102</v>
      </c>
      <c r="DK218" s="547" t="s">
        <v>102</v>
      </c>
      <c r="DL218" s="547" t="s">
        <v>102</v>
      </c>
      <c r="DM218" s="547" t="s">
        <v>102</v>
      </c>
      <c r="DN218" s="547" t="s">
        <v>102</v>
      </c>
      <c r="DO218" s="547" t="s">
        <v>102</v>
      </c>
      <c r="DP218" s="547" t="s">
        <v>102</v>
      </c>
      <c r="DQ218" s="547" t="s">
        <v>102</v>
      </c>
      <c r="DR218" s="547" t="s">
        <v>102</v>
      </c>
      <c r="DS218" s="547" t="s">
        <v>102</v>
      </c>
      <c r="DT218" s="547" t="s">
        <v>102</v>
      </c>
      <c r="DU218" s="547" t="s">
        <v>102</v>
      </c>
      <c r="DV218" s="547" t="s">
        <v>102</v>
      </c>
      <c r="DW218" s="547" t="s">
        <v>102</v>
      </c>
      <c r="DX218" s="547" t="s">
        <v>102</v>
      </c>
      <c r="DY218" s="547" t="s">
        <v>102</v>
      </c>
      <c r="DZ218" s="547" t="s">
        <v>102</v>
      </c>
      <c r="EA218" s="547" t="s">
        <v>102</v>
      </c>
      <c r="EB218" s="547" t="s">
        <v>102</v>
      </c>
      <c r="EC218" s="547" t="s">
        <v>102</v>
      </c>
      <c r="ED218" s="547" t="s">
        <v>102</v>
      </c>
      <c r="EE218" s="547" t="s">
        <v>102</v>
      </c>
      <c r="EF218" s="547" t="s">
        <v>102</v>
      </c>
      <c r="EG218" s="547" t="s">
        <v>102</v>
      </c>
      <c r="EH218" s="547" t="s">
        <v>102</v>
      </c>
      <c r="EI218" s="547" t="s">
        <v>102</v>
      </c>
      <c r="EJ218" s="547" t="s">
        <v>102</v>
      </c>
      <c r="EK218" s="547" t="s">
        <v>102</v>
      </c>
      <c r="EL218" s="547" t="s">
        <v>102</v>
      </c>
      <c r="EM218" s="547" t="s">
        <v>102</v>
      </c>
      <c r="EN218" s="547" t="s">
        <v>102</v>
      </c>
      <c r="EO218" s="547" t="s">
        <v>102</v>
      </c>
      <c r="EP218" s="547" t="s">
        <v>102</v>
      </c>
      <c r="EQ218" s="547" t="s">
        <v>102</v>
      </c>
      <c r="ER218" s="547" t="s">
        <v>102</v>
      </c>
      <c r="ES218" s="547" t="s">
        <v>102</v>
      </c>
      <c r="ET218" s="547" t="s">
        <v>102</v>
      </c>
      <c r="EU218" s="547" t="s">
        <v>102</v>
      </c>
      <c r="EV218" s="547" t="s">
        <v>102</v>
      </c>
      <c r="EW218" s="547" t="s">
        <v>102</v>
      </c>
      <c r="EX218" s="547" t="s">
        <v>102</v>
      </c>
      <c r="EY218" s="547" t="s">
        <v>102</v>
      </c>
      <c r="EZ218" s="547" t="s">
        <v>102</v>
      </c>
      <c r="FA218" s="547" t="s">
        <v>102</v>
      </c>
      <c r="FB218" s="547" t="s">
        <v>102</v>
      </c>
      <c r="FC218" s="547" t="s">
        <v>102</v>
      </c>
      <c r="FD218" s="547" t="s">
        <v>102</v>
      </c>
      <c r="FE218" s="547" t="s">
        <v>102</v>
      </c>
      <c r="FF218" s="547" t="s">
        <v>102</v>
      </c>
      <c r="FG218" s="547" t="s">
        <v>102</v>
      </c>
      <c r="FH218" s="547" t="s">
        <v>102</v>
      </c>
      <c r="FI218" s="547" t="s">
        <v>102</v>
      </c>
      <c r="FJ218" s="547" t="s">
        <v>102</v>
      </c>
      <c r="FK218" s="547" t="s">
        <v>102</v>
      </c>
      <c r="FL218" s="547" t="s">
        <v>102</v>
      </c>
      <c r="FM218" s="547" t="s">
        <v>102</v>
      </c>
      <c r="FN218" s="547" t="s">
        <v>102</v>
      </c>
      <c r="FO218" s="547" t="s">
        <v>102</v>
      </c>
      <c r="FP218" s="547" t="s">
        <v>102</v>
      </c>
      <c r="FQ218" s="547" t="s">
        <v>102</v>
      </c>
      <c r="FR218" s="547" t="s">
        <v>102</v>
      </c>
      <c r="FS218" s="547" t="s">
        <v>102</v>
      </c>
      <c r="FT218" s="547" t="s">
        <v>102</v>
      </c>
      <c r="FU218" s="547" t="s">
        <v>102</v>
      </c>
      <c r="FV218" s="547" t="s">
        <v>102</v>
      </c>
    </row>
    <row r="219" spans="1:178" hidden="1" x14ac:dyDescent="0.15">
      <c r="A219" s="547">
        <v>3066189</v>
      </c>
      <c r="B219" s="547" t="s">
        <v>102</v>
      </c>
      <c r="C219" s="547" t="s">
        <v>102</v>
      </c>
      <c r="D219" s="547" t="s">
        <v>102</v>
      </c>
      <c r="E219" s="547" t="s">
        <v>102</v>
      </c>
      <c r="F219" s="547" t="s">
        <v>102</v>
      </c>
      <c r="G219" s="547" t="s">
        <v>102</v>
      </c>
      <c r="H219" s="547" t="s">
        <v>102</v>
      </c>
      <c r="I219" s="547" t="s">
        <v>102</v>
      </c>
      <c r="J219" s="547" t="s">
        <v>102</v>
      </c>
      <c r="K219" s="547" t="s">
        <v>102</v>
      </c>
      <c r="L219" s="547" t="s">
        <v>102</v>
      </c>
      <c r="M219" s="547" t="s">
        <v>102</v>
      </c>
      <c r="N219" s="547" t="s">
        <v>102</v>
      </c>
      <c r="O219" s="547" t="s">
        <v>102</v>
      </c>
      <c r="P219" s="547" t="s">
        <v>102</v>
      </c>
      <c r="Q219" s="547" t="s">
        <v>102</v>
      </c>
      <c r="R219" s="547" t="s">
        <v>102</v>
      </c>
      <c r="S219" s="547" t="s">
        <v>102</v>
      </c>
      <c r="T219" s="547" t="s">
        <v>102</v>
      </c>
      <c r="U219" s="547" t="s">
        <v>102</v>
      </c>
      <c r="V219" s="547" t="s">
        <v>102</v>
      </c>
      <c r="W219" s="547" t="s">
        <v>102</v>
      </c>
      <c r="X219" s="547" t="s">
        <v>102</v>
      </c>
      <c r="Y219" s="547" t="s">
        <v>102</v>
      </c>
      <c r="Z219" s="547" t="s">
        <v>102</v>
      </c>
      <c r="AA219" s="547" t="s">
        <v>102</v>
      </c>
      <c r="AB219" s="547" t="s">
        <v>102</v>
      </c>
      <c r="AC219" s="547" t="s">
        <v>102</v>
      </c>
      <c r="AD219" s="547" t="s">
        <v>102</v>
      </c>
      <c r="AE219" s="547" t="s">
        <v>102</v>
      </c>
      <c r="AF219" s="547" t="s">
        <v>102</v>
      </c>
      <c r="AG219" s="547" t="s">
        <v>102</v>
      </c>
      <c r="AH219" s="547" t="s">
        <v>102</v>
      </c>
      <c r="AI219" s="547" t="s">
        <v>102</v>
      </c>
      <c r="AJ219" s="547" t="s">
        <v>102</v>
      </c>
      <c r="AK219" s="547" t="s">
        <v>102</v>
      </c>
      <c r="AL219" s="547" t="s">
        <v>102</v>
      </c>
      <c r="AM219" s="547" t="s">
        <v>102</v>
      </c>
      <c r="AN219" s="547" t="s">
        <v>102</v>
      </c>
      <c r="AO219" s="547" t="s">
        <v>102</v>
      </c>
      <c r="AP219" s="547" t="s">
        <v>102</v>
      </c>
      <c r="AQ219" s="547" t="s">
        <v>102</v>
      </c>
      <c r="AR219" s="547" t="s">
        <v>102</v>
      </c>
      <c r="AS219" s="547" t="s">
        <v>102</v>
      </c>
      <c r="AT219" s="547" t="s">
        <v>102</v>
      </c>
      <c r="AU219" s="547" t="s">
        <v>102</v>
      </c>
      <c r="AV219" s="547" t="s">
        <v>102</v>
      </c>
      <c r="AW219" s="547" t="s">
        <v>102</v>
      </c>
      <c r="AX219" s="547" t="s">
        <v>102</v>
      </c>
      <c r="AY219" s="547" t="s">
        <v>102</v>
      </c>
      <c r="AZ219" s="547" t="s">
        <v>102</v>
      </c>
      <c r="BA219" s="547" t="s">
        <v>102</v>
      </c>
      <c r="BB219" s="547" t="s">
        <v>102</v>
      </c>
      <c r="BC219" s="547" t="s">
        <v>102</v>
      </c>
      <c r="BD219" s="547" t="s">
        <v>102</v>
      </c>
      <c r="BE219" s="547" t="s">
        <v>102</v>
      </c>
      <c r="BF219" s="547" t="s">
        <v>102</v>
      </c>
      <c r="BG219" s="547" t="s">
        <v>102</v>
      </c>
      <c r="BH219" s="547" t="s">
        <v>102</v>
      </c>
      <c r="BI219" s="547" t="s">
        <v>102</v>
      </c>
      <c r="BJ219" s="547" t="s">
        <v>102</v>
      </c>
      <c r="BK219" s="547" t="s">
        <v>102</v>
      </c>
      <c r="BL219" s="547" t="s">
        <v>102</v>
      </c>
      <c r="BM219" s="547" t="s">
        <v>102</v>
      </c>
      <c r="BN219" s="547" t="s">
        <v>102</v>
      </c>
      <c r="BO219" s="547" t="s">
        <v>102</v>
      </c>
      <c r="BP219" s="547" t="s">
        <v>102</v>
      </c>
      <c r="BQ219" s="547" t="s">
        <v>102</v>
      </c>
      <c r="BR219" s="547" t="s">
        <v>102</v>
      </c>
      <c r="BS219" s="547" t="s">
        <v>102</v>
      </c>
      <c r="BT219" s="547" t="s">
        <v>102</v>
      </c>
      <c r="BU219" s="547" t="s">
        <v>102</v>
      </c>
      <c r="BV219" s="547" t="s">
        <v>102</v>
      </c>
      <c r="BW219" s="547" t="s">
        <v>102</v>
      </c>
      <c r="BX219" s="547" t="s">
        <v>102</v>
      </c>
      <c r="BY219" s="547" t="s">
        <v>102</v>
      </c>
      <c r="BZ219" s="547" t="s">
        <v>102</v>
      </c>
      <c r="CA219" s="547" t="s">
        <v>102</v>
      </c>
      <c r="CB219" s="547" t="s">
        <v>102</v>
      </c>
      <c r="CC219" s="547" t="s">
        <v>102</v>
      </c>
      <c r="CD219" s="547" t="s">
        <v>102</v>
      </c>
      <c r="CE219" s="547" t="s">
        <v>102</v>
      </c>
      <c r="CF219" s="547" t="s">
        <v>102</v>
      </c>
      <c r="CG219" s="547" t="s">
        <v>102</v>
      </c>
      <c r="CH219" s="547" t="s">
        <v>102</v>
      </c>
      <c r="CI219" s="547" t="s">
        <v>102</v>
      </c>
      <c r="CJ219" s="547" t="s">
        <v>102</v>
      </c>
      <c r="CK219" s="547" t="s">
        <v>102</v>
      </c>
      <c r="CL219" s="547" t="s">
        <v>102</v>
      </c>
      <c r="CM219" s="547" t="s">
        <v>102</v>
      </c>
      <c r="CN219" s="547" t="s">
        <v>102</v>
      </c>
      <c r="CO219" s="547" t="s">
        <v>102</v>
      </c>
      <c r="CP219" s="547" t="s">
        <v>102</v>
      </c>
      <c r="CQ219" s="547" t="s">
        <v>102</v>
      </c>
      <c r="CR219" s="547" t="s">
        <v>102</v>
      </c>
      <c r="CS219" s="547" t="s">
        <v>102</v>
      </c>
      <c r="CT219" s="547" t="s">
        <v>102</v>
      </c>
      <c r="CU219" s="547" t="s">
        <v>102</v>
      </c>
      <c r="CV219" s="547" t="s">
        <v>102</v>
      </c>
      <c r="CW219" s="547" t="s">
        <v>102</v>
      </c>
      <c r="CX219" s="547" t="s">
        <v>102</v>
      </c>
      <c r="CY219" s="547" t="s">
        <v>102</v>
      </c>
      <c r="CZ219" s="547" t="s">
        <v>102</v>
      </c>
      <c r="DA219" s="547" t="s">
        <v>102</v>
      </c>
      <c r="DB219" s="547" t="s">
        <v>102</v>
      </c>
      <c r="DC219" s="547" t="s">
        <v>102</v>
      </c>
      <c r="DD219" s="547" t="s">
        <v>102</v>
      </c>
      <c r="DE219" s="547" t="s">
        <v>102</v>
      </c>
      <c r="DF219" s="547" t="s">
        <v>102</v>
      </c>
      <c r="DG219" s="547" t="s">
        <v>102</v>
      </c>
      <c r="DH219" s="547" t="s">
        <v>102</v>
      </c>
      <c r="DI219" s="547" t="s">
        <v>102</v>
      </c>
      <c r="DJ219" s="547" t="s">
        <v>102</v>
      </c>
      <c r="DK219" s="547" t="s">
        <v>102</v>
      </c>
      <c r="DL219" s="547" t="s">
        <v>102</v>
      </c>
      <c r="DM219" s="547" t="s">
        <v>102</v>
      </c>
      <c r="DN219" s="547" t="s">
        <v>102</v>
      </c>
      <c r="DO219" s="547" t="s">
        <v>102</v>
      </c>
      <c r="DP219" s="547" t="s">
        <v>102</v>
      </c>
      <c r="DQ219" s="547" t="s">
        <v>102</v>
      </c>
      <c r="DR219" s="547" t="s">
        <v>102</v>
      </c>
      <c r="DS219" s="547" t="s">
        <v>102</v>
      </c>
      <c r="DT219" s="547" t="s">
        <v>102</v>
      </c>
      <c r="DU219" s="547" t="s">
        <v>102</v>
      </c>
      <c r="DV219" s="547" t="s">
        <v>102</v>
      </c>
      <c r="DW219" s="547" t="s">
        <v>102</v>
      </c>
      <c r="DX219" s="547" t="s">
        <v>102</v>
      </c>
      <c r="DY219" s="547" t="s">
        <v>102</v>
      </c>
      <c r="DZ219" s="547" t="s">
        <v>102</v>
      </c>
      <c r="EA219" s="547" t="s">
        <v>102</v>
      </c>
      <c r="EB219" s="547" t="s">
        <v>102</v>
      </c>
      <c r="EC219" s="547" t="s">
        <v>102</v>
      </c>
      <c r="ED219" s="547" t="s">
        <v>102</v>
      </c>
      <c r="EE219" s="547" t="s">
        <v>102</v>
      </c>
      <c r="EF219" s="547" t="s">
        <v>102</v>
      </c>
      <c r="EG219" s="547" t="s">
        <v>102</v>
      </c>
      <c r="EH219" s="547" t="s">
        <v>102</v>
      </c>
      <c r="EI219" s="547" t="s">
        <v>102</v>
      </c>
      <c r="EJ219" s="547" t="s">
        <v>102</v>
      </c>
      <c r="EK219" s="547" t="s">
        <v>102</v>
      </c>
      <c r="EL219" s="547" t="s">
        <v>102</v>
      </c>
      <c r="EM219" s="547" t="s">
        <v>102</v>
      </c>
      <c r="EN219" s="547" t="s">
        <v>102</v>
      </c>
      <c r="EO219" s="547" t="s">
        <v>102</v>
      </c>
      <c r="EP219" s="547" t="s">
        <v>102</v>
      </c>
      <c r="EQ219" s="547" t="s">
        <v>102</v>
      </c>
      <c r="ER219" s="547" t="s">
        <v>102</v>
      </c>
      <c r="ES219" s="547" t="s">
        <v>102</v>
      </c>
      <c r="ET219" s="547" t="s">
        <v>102</v>
      </c>
      <c r="EU219" s="547" t="s">
        <v>102</v>
      </c>
      <c r="EV219" s="547" t="s">
        <v>102</v>
      </c>
      <c r="EW219" s="547" t="s">
        <v>102</v>
      </c>
      <c r="EX219" s="547" t="s">
        <v>102</v>
      </c>
      <c r="EY219" s="547" t="s">
        <v>102</v>
      </c>
      <c r="EZ219" s="547" t="s">
        <v>102</v>
      </c>
      <c r="FA219" s="547" t="s">
        <v>102</v>
      </c>
      <c r="FB219" s="547" t="s">
        <v>102</v>
      </c>
      <c r="FC219" s="547" t="s">
        <v>102</v>
      </c>
      <c r="FD219" s="547" t="s">
        <v>102</v>
      </c>
      <c r="FE219" s="547" t="s">
        <v>102</v>
      </c>
      <c r="FF219" s="547" t="s">
        <v>102</v>
      </c>
      <c r="FG219" s="547" t="s">
        <v>102</v>
      </c>
      <c r="FH219" s="547" t="s">
        <v>102</v>
      </c>
      <c r="FI219" s="547" t="s">
        <v>102</v>
      </c>
      <c r="FJ219" s="547" t="s">
        <v>102</v>
      </c>
      <c r="FK219" s="547" t="s">
        <v>102</v>
      </c>
      <c r="FL219" s="547" t="s">
        <v>102</v>
      </c>
      <c r="FM219" s="547" t="s">
        <v>102</v>
      </c>
      <c r="FN219" s="547" t="s">
        <v>102</v>
      </c>
      <c r="FO219" s="547" t="s">
        <v>102</v>
      </c>
      <c r="FP219" s="547" t="s">
        <v>102</v>
      </c>
      <c r="FQ219" s="547" t="s">
        <v>102</v>
      </c>
      <c r="FR219" s="547" t="s">
        <v>102</v>
      </c>
      <c r="FS219" s="547" t="s">
        <v>102</v>
      </c>
      <c r="FT219" s="547" t="s">
        <v>102</v>
      </c>
      <c r="FU219" s="547" t="s">
        <v>102</v>
      </c>
      <c r="FV219" s="547" t="s">
        <v>102</v>
      </c>
    </row>
    <row r="220" spans="1:178" hidden="1" x14ac:dyDescent="0.15">
      <c r="A220" s="547">
        <v>3001591</v>
      </c>
      <c r="B220" s="547" t="s">
        <v>102</v>
      </c>
      <c r="C220" s="547" t="s">
        <v>102</v>
      </c>
      <c r="D220" s="547" t="s">
        <v>102</v>
      </c>
      <c r="E220" s="547" t="s">
        <v>102</v>
      </c>
      <c r="F220" s="547" t="s">
        <v>102</v>
      </c>
      <c r="G220" s="547" t="s">
        <v>102</v>
      </c>
      <c r="H220" s="547" t="s">
        <v>102</v>
      </c>
      <c r="I220" s="547" t="s">
        <v>102</v>
      </c>
      <c r="J220" s="547" t="s">
        <v>102</v>
      </c>
      <c r="K220" s="547" t="s">
        <v>102</v>
      </c>
      <c r="L220" s="547" t="s">
        <v>102</v>
      </c>
      <c r="M220" s="547" t="s">
        <v>102</v>
      </c>
      <c r="N220" s="547" t="s">
        <v>102</v>
      </c>
      <c r="O220" s="547" t="s">
        <v>102</v>
      </c>
      <c r="P220" s="547" t="s">
        <v>102</v>
      </c>
      <c r="Q220" s="547" t="s">
        <v>102</v>
      </c>
      <c r="R220" s="547" t="s">
        <v>102</v>
      </c>
      <c r="S220" s="547" t="s">
        <v>102</v>
      </c>
      <c r="T220" s="547" t="s">
        <v>102</v>
      </c>
      <c r="U220" s="547" t="s">
        <v>102</v>
      </c>
      <c r="V220" s="547" t="s">
        <v>102</v>
      </c>
      <c r="W220" s="547" t="s">
        <v>102</v>
      </c>
      <c r="X220" s="547" t="s">
        <v>102</v>
      </c>
      <c r="Y220" s="547" t="s">
        <v>102</v>
      </c>
      <c r="Z220" s="547" t="s">
        <v>102</v>
      </c>
      <c r="AA220" s="547" t="s">
        <v>102</v>
      </c>
      <c r="AB220" s="547" t="s">
        <v>102</v>
      </c>
      <c r="AC220" s="547" t="s">
        <v>102</v>
      </c>
      <c r="AD220" s="547" t="s">
        <v>102</v>
      </c>
      <c r="AE220" s="547" t="s">
        <v>102</v>
      </c>
      <c r="AF220" s="547" t="s">
        <v>102</v>
      </c>
      <c r="AG220" s="547" t="s">
        <v>102</v>
      </c>
      <c r="AH220" s="547" t="s">
        <v>102</v>
      </c>
      <c r="AI220" s="547" t="s">
        <v>102</v>
      </c>
      <c r="AJ220" s="547" t="s">
        <v>102</v>
      </c>
      <c r="AK220" s="547" t="s">
        <v>102</v>
      </c>
      <c r="AL220" s="547" t="s">
        <v>102</v>
      </c>
      <c r="AM220" s="547" t="s">
        <v>102</v>
      </c>
      <c r="AN220" s="547" t="s">
        <v>102</v>
      </c>
      <c r="AO220" s="547" t="s">
        <v>102</v>
      </c>
      <c r="AP220" s="547" t="s">
        <v>102</v>
      </c>
      <c r="AQ220" s="547" t="s">
        <v>102</v>
      </c>
      <c r="AR220" s="547" t="s">
        <v>102</v>
      </c>
      <c r="AS220" s="547" t="s">
        <v>102</v>
      </c>
      <c r="AT220" s="547" t="s">
        <v>102</v>
      </c>
      <c r="AU220" s="547" t="s">
        <v>102</v>
      </c>
      <c r="AV220" s="547" t="s">
        <v>102</v>
      </c>
      <c r="AW220" s="547" t="s">
        <v>102</v>
      </c>
      <c r="AX220" s="547" t="s">
        <v>102</v>
      </c>
      <c r="AY220" s="547" t="s">
        <v>102</v>
      </c>
      <c r="AZ220" s="547" t="s">
        <v>102</v>
      </c>
      <c r="BA220" s="547" t="s">
        <v>102</v>
      </c>
      <c r="BB220" s="547" t="s">
        <v>102</v>
      </c>
      <c r="BC220" s="547" t="s">
        <v>102</v>
      </c>
      <c r="BD220" s="547" t="s">
        <v>102</v>
      </c>
      <c r="BE220" s="547" t="s">
        <v>102</v>
      </c>
      <c r="BF220" s="547" t="s">
        <v>102</v>
      </c>
      <c r="BG220" s="547" t="s">
        <v>102</v>
      </c>
      <c r="BH220" s="547" t="s">
        <v>102</v>
      </c>
      <c r="BI220" s="547" t="s">
        <v>102</v>
      </c>
      <c r="BJ220" s="547" t="s">
        <v>102</v>
      </c>
      <c r="BK220" s="547" t="s">
        <v>102</v>
      </c>
      <c r="BL220" s="547" t="s">
        <v>102</v>
      </c>
      <c r="BM220" s="547" t="s">
        <v>102</v>
      </c>
      <c r="BN220" s="547" t="s">
        <v>102</v>
      </c>
      <c r="BO220" s="547" t="s">
        <v>102</v>
      </c>
      <c r="BP220" s="547" t="s">
        <v>102</v>
      </c>
      <c r="BQ220" s="547" t="s">
        <v>102</v>
      </c>
      <c r="BR220" s="547" t="s">
        <v>102</v>
      </c>
      <c r="BS220" s="547" t="s">
        <v>102</v>
      </c>
      <c r="BT220" s="547" t="s">
        <v>102</v>
      </c>
      <c r="BU220" s="547" t="s">
        <v>102</v>
      </c>
      <c r="BV220" s="547" t="s">
        <v>102</v>
      </c>
      <c r="BW220" s="547" t="s">
        <v>102</v>
      </c>
      <c r="BX220" s="547" t="s">
        <v>102</v>
      </c>
      <c r="BY220" s="547" t="s">
        <v>102</v>
      </c>
      <c r="BZ220" s="547" t="s">
        <v>102</v>
      </c>
      <c r="CA220" s="547" t="s">
        <v>102</v>
      </c>
      <c r="CB220" s="547" t="s">
        <v>102</v>
      </c>
      <c r="CC220" s="547" t="s">
        <v>102</v>
      </c>
      <c r="CD220" s="547" t="s">
        <v>102</v>
      </c>
      <c r="CE220" s="547" t="s">
        <v>102</v>
      </c>
      <c r="CF220" s="547" t="s">
        <v>102</v>
      </c>
      <c r="CG220" s="547" t="s">
        <v>102</v>
      </c>
      <c r="CH220" s="547" t="s">
        <v>102</v>
      </c>
      <c r="CI220" s="547" t="s">
        <v>102</v>
      </c>
      <c r="CJ220" s="547" t="s">
        <v>102</v>
      </c>
      <c r="CK220" s="547" t="s">
        <v>102</v>
      </c>
      <c r="CL220" s="547" t="s">
        <v>102</v>
      </c>
      <c r="CM220" s="547" t="s">
        <v>102</v>
      </c>
      <c r="CN220" s="547" t="s">
        <v>102</v>
      </c>
      <c r="CO220" s="547" t="s">
        <v>102</v>
      </c>
      <c r="CP220" s="547" t="s">
        <v>102</v>
      </c>
      <c r="CQ220" s="547" t="s">
        <v>102</v>
      </c>
      <c r="CR220" s="547" t="s">
        <v>102</v>
      </c>
      <c r="CS220" s="547" t="s">
        <v>102</v>
      </c>
      <c r="CT220" s="547" t="s">
        <v>102</v>
      </c>
      <c r="CU220" s="547" t="s">
        <v>102</v>
      </c>
      <c r="CV220" s="547" t="s">
        <v>102</v>
      </c>
      <c r="CW220" s="547" t="s">
        <v>102</v>
      </c>
      <c r="CX220" s="547" t="s">
        <v>102</v>
      </c>
      <c r="CY220" s="547" t="s">
        <v>102</v>
      </c>
      <c r="CZ220" s="547" t="s">
        <v>102</v>
      </c>
      <c r="DA220" s="547" t="s">
        <v>102</v>
      </c>
      <c r="DB220" s="547" t="s">
        <v>102</v>
      </c>
      <c r="DC220" s="547" t="s">
        <v>102</v>
      </c>
      <c r="DD220" s="547" t="s">
        <v>102</v>
      </c>
      <c r="DE220" s="547" t="s">
        <v>102</v>
      </c>
      <c r="DF220" s="547" t="s">
        <v>102</v>
      </c>
      <c r="DG220" s="547" t="s">
        <v>102</v>
      </c>
      <c r="DH220" s="547" t="s">
        <v>102</v>
      </c>
      <c r="DI220" s="547" t="s">
        <v>102</v>
      </c>
      <c r="DJ220" s="547" t="s">
        <v>102</v>
      </c>
      <c r="DK220" s="547" t="s">
        <v>102</v>
      </c>
      <c r="DL220" s="547" t="s">
        <v>102</v>
      </c>
      <c r="DM220" s="547" t="s">
        <v>102</v>
      </c>
      <c r="DN220" s="547" t="s">
        <v>102</v>
      </c>
      <c r="DO220" s="547" t="s">
        <v>102</v>
      </c>
      <c r="DP220" s="547" t="s">
        <v>102</v>
      </c>
      <c r="DQ220" s="547" t="s">
        <v>102</v>
      </c>
      <c r="DR220" s="547" t="s">
        <v>102</v>
      </c>
      <c r="DS220" s="547" t="s">
        <v>102</v>
      </c>
      <c r="DT220" s="547" t="s">
        <v>102</v>
      </c>
      <c r="DU220" s="547" t="s">
        <v>102</v>
      </c>
      <c r="DV220" s="547" t="s">
        <v>102</v>
      </c>
      <c r="DW220" s="547" t="s">
        <v>102</v>
      </c>
      <c r="DX220" s="547" t="s">
        <v>102</v>
      </c>
      <c r="DY220" s="547" t="s">
        <v>102</v>
      </c>
      <c r="DZ220" s="547" t="s">
        <v>102</v>
      </c>
      <c r="EA220" s="547" t="s">
        <v>102</v>
      </c>
      <c r="EB220" s="547" t="s">
        <v>102</v>
      </c>
      <c r="EC220" s="547" t="s">
        <v>102</v>
      </c>
      <c r="ED220" s="547" t="s">
        <v>102</v>
      </c>
      <c r="EE220" s="547" t="s">
        <v>102</v>
      </c>
      <c r="EF220" s="547" t="s">
        <v>102</v>
      </c>
      <c r="EG220" s="547" t="s">
        <v>102</v>
      </c>
      <c r="EH220" s="547" t="s">
        <v>102</v>
      </c>
      <c r="EI220" s="547" t="s">
        <v>102</v>
      </c>
      <c r="EJ220" s="547" t="s">
        <v>102</v>
      </c>
      <c r="EK220" s="547" t="s">
        <v>102</v>
      </c>
      <c r="EL220" s="547" t="s">
        <v>102</v>
      </c>
      <c r="EM220" s="547" t="s">
        <v>102</v>
      </c>
      <c r="EN220" s="547" t="s">
        <v>102</v>
      </c>
      <c r="EO220" s="547" t="s">
        <v>102</v>
      </c>
      <c r="EP220" s="547" t="s">
        <v>102</v>
      </c>
      <c r="EQ220" s="547" t="s">
        <v>102</v>
      </c>
      <c r="ER220" s="547" t="s">
        <v>102</v>
      </c>
      <c r="ES220" s="547" t="s">
        <v>102</v>
      </c>
      <c r="ET220" s="547" t="s">
        <v>102</v>
      </c>
      <c r="EU220" s="547" t="s">
        <v>102</v>
      </c>
      <c r="EV220" s="547" t="s">
        <v>102</v>
      </c>
      <c r="EW220" s="547" t="s">
        <v>102</v>
      </c>
      <c r="EX220" s="547" t="s">
        <v>102</v>
      </c>
      <c r="EY220" s="547" t="s">
        <v>102</v>
      </c>
      <c r="EZ220" s="547" t="s">
        <v>102</v>
      </c>
      <c r="FA220" s="547" t="s">
        <v>102</v>
      </c>
      <c r="FB220" s="547" t="s">
        <v>102</v>
      </c>
      <c r="FC220" s="547" t="s">
        <v>102</v>
      </c>
      <c r="FD220" s="547" t="s">
        <v>102</v>
      </c>
      <c r="FE220" s="547" t="s">
        <v>102</v>
      </c>
      <c r="FF220" s="547" t="s">
        <v>102</v>
      </c>
      <c r="FG220" s="547" t="s">
        <v>102</v>
      </c>
      <c r="FH220" s="547" t="s">
        <v>102</v>
      </c>
      <c r="FI220" s="547" t="s">
        <v>102</v>
      </c>
      <c r="FJ220" s="547" t="s">
        <v>102</v>
      </c>
      <c r="FK220" s="547" t="s">
        <v>102</v>
      </c>
      <c r="FL220" s="547" t="s">
        <v>102</v>
      </c>
      <c r="FM220" s="547" t="s">
        <v>102</v>
      </c>
      <c r="FN220" s="547" t="s">
        <v>102</v>
      </c>
      <c r="FO220" s="547" t="s">
        <v>102</v>
      </c>
      <c r="FP220" s="547" t="s">
        <v>102</v>
      </c>
      <c r="FQ220" s="547" t="s">
        <v>102</v>
      </c>
      <c r="FR220" s="547" t="s">
        <v>102</v>
      </c>
      <c r="FS220" s="547" t="s">
        <v>102</v>
      </c>
      <c r="FT220" s="547" t="s">
        <v>102</v>
      </c>
      <c r="FU220" s="547" t="s">
        <v>102</v>
      </c>
      <c r="FV220" s="547" t="s">
        <v>102</v>
      </c>
    </row>
    <row r="221" spans="1:178" hidden="1" x14ac:dyDescent="0.15">
      <c r="A221" s="547">
        <v>3025254</v>
      </c>
      <c r="B221" s="547" t="s">
        <v>102</v>
      </c>
      <c r="C221" s="547" t="s">
        <v>102</v>
      </c>
      <c r="D221" s="547" t="s">
        <v>102</v>
      </c>
      <c r="E221" s="547" t="s">
        <v>102</v>
      </c>
      <c r="F221" s="547" t="s">
        <v>102</v>
      </c>
      <c r="G221" s="547" t="s">
        <v>102</v>
      </c>
      <c r="H221" s="547" t="s">
        <v>102</v>
      </c>
      <c r="I221" s="547" t="s">
        <v>102</v>
      </c>
      <c r="J221" s="547" t="s">
        <v>102</v>
      </c>
      <c r="K221" s="547" t="s">
        <v>102</v>
      </c>
      <c r="L221" s="547" t="s">
        <v>102</v>
      </c>
      <c r="M221" s="547" t="s">
        <v>102</v>
      </c>
      <c r="N221" s="547" t="s">
        <v>102</v>
      </c>
      <c r="O221" s="547" t="s">
        <v>102</v>
      </c>
      <c r="P221" s="547" t="s">
        <v>102</v>
      </c>
      <c r="Q221" s="547" t="s">
        <v>102</v>
      </c>
      <c r="R221" s="547" t="s">
        <v>102</v>
      </c>
      <c r="S221" s="547" t="s">
        <v>102</v>
      </c>
      <c r="T221" s="547" t="s">
        <v>102</v>
      </c>
      <c r="U221" s="547" t="s">
        <v>102</v>
      </c>
      <c r="V221" s="547" t="s">
        <v>102</v>
      </c>
      <c r="W221" s="547" t="s">
        <v>102</v>
      </c>
      <c r="X221" s="547" t="s">
        <v>102</v>
      </c>
      <c r="Y221" s="547" t="s">
        <v>102</v>
      </c>
      <c r="Z221" s="547" t="s">
        <v>102</v>
      </c>
      <c r="AA221" s="547" t="s">
        <v>102</v>
      </c>
      <c r="AB221" s="547" t="s">
        <v>102</v>
      </c>
      <c r="AC221" s="547" t="s">
        <v>102</v>
      </c>
      <c r="AD221" s="547" t="s">
        <v>102</v>
      </c>
      <c r="AE221" s="547" t="s">
        <v>102</v>
      </c>
      <c r="AF221" s="547" t="s">
        <v>102</v>
      </c>
      <c r="AG221" s="547" t="s">
        <v>102</v>
      </c>
      <c r="AH221" s="547" t="s">
        <v>102</v>
      </c>
      <c r="AI221" s="547" t="s">
        <v>102</v>
      </c>
      <c r="AJ221" s="547" t="s">
        <v>102</v>
      </c>
      <c r="AK221" s="547" t="s">
        <v>102</v>
      </c>
      <c r="AL221" s="547" t="s">
        <v>102</v>
      </c>
      <c r="AM221" s="547" t="s">
        <v>102</v>
      </c>
      <c r="AN221" s="547" t="s">
        <v>102</v>
      </c>
      <c r="AO221" s="547" t="s">
        <v>102</v>
      </c>
      <c r="AP221" s="547" t="s">
        <v>102</v>
      </c>
      <c r="AQ221" s="547" t="s">
        <v>102</v>
      </c>
      <c r="AR221" s="547" t="s">
        <v>102</v>
      </c>
      <c r="AS221" s="547" t="s">
        <v>102</v>
      </c>
      <c r="AT221" s="547" t="s">
        <v>102</v>
      </c>
      <c r="AU221" s="547" t="s">
        <v>102</v>
      </c>
      <c r="AV221" s="547" t="s">
        <v>102</v>
      </c>
      <c r="AW221" s="547" t="s">
        <v>102</v>
      </c>
      <c r="AX221" s="547" t="s">
        <v>102</v>
      </c>
      <c r="AY221" s="547" t="s">
        <v>102</v>
      </c>
      <c r="AZ221" s="547" t="s">
        <v>102</v>
      </c>
      <c r="BA221" s="547" t="s">
        <v>102</v>
      </c>
      <c r="BB221" s="547" t="s">
        <v>102</v>
      </c>
      <c r="BC221" s="547" t="s">
        <v>102</v>
      </c>
      <c r="BD221" s="547" t="s">
        <v>102</v>
      </c>
      <c r="BE221" s="547" t="s">
        <v>102</v>
      </c>
      <c r="BF221" s="547" t="s">
        <v>102</v>
      </c>
      <c r="BG221" s="547" t="s">
        <v>102</v>
      </c>
      <c r="BH221" s="547" t="s">
        <v>102</v>
      </c>
      <c r="BI221" s="547" t="s">
        <v>102</v>
      </c>
      <c r="BJ221" s="547" t="s">
        <v>102</v>
      </c>
      <c r="BK221" s="547" t="s">
        <v>102</v>
      </c>
      <c r="BL221" s="547" t="s">
        <v>102</v>
      </c>
      <c r="BM221" s="547" t="s">
        <v>102</v>
      </c>
      <c r="BN221" s="547" t="s">
        <v>102</v>
      </c>
      <c r="BO221" s="547" t="s">
        <v>102</v>
      </c>
      <c r="BP221" s="547" t="s">
        <v>102</v>
      </c>
      <c r="BQ221" s="547" t="s">
        <v>102</v>
      </c>
      <c r="BR221" s="547" t="s">
        <v>102</v>
      </c>
      <c r="BS221" s="547" t="s">
        <v>102</v>
      </c>
      <c r="BT221" s="547" t="s">
        <v>102</v>
      </c>
      <c r="BU221" s="547" t="s">
        <v>102</v>
      </c>
      <c r="BV221" s="547" t="s">
        <v>102</v>
      </c>
      <c r="BW221" s="547" t="s">
        <v>102</v>
      </c>
      <c r="BX221" s="547" t="s">
        <v>102</v>
      </c>
      <c r="BY221" s="547" t="s">
        <v>102</v>
      </c>
      <c r="BZ221" s="547" t="s">
        <v>102</v>
      </c>
      <c r="CA221" s="547" t="s">
        <v>102</v>
      </c>
      <c r="CB221" s="547" t="s">
        <v>102</v>
      </c>
      <c r="CC221" s="547" t="s">
        <v>102</v>
      </c>
      <c r="CD221" s="547" t="s">
        <v>102</v>
      </c>
      <c r="CE221" s="547" t="s">
        <v>102</v>
      </c>
      <c r="CF221" s="547" t="s">
        <v>102</v>
      </c>
      <c r="CG221" s="547" t="s">
        <v>102</v>
      </c>
      <c r="CH221" s="547" t="s">
        <v>102</v>
      </c>
      <c r="CI221" s="547" t="s">
        <v>102</v>
      </c>
      <c r="CJ221" s="547" t="s">
        <v>102</v>
      </c>
      <c r="CK221" s="547" t="s">
        <v>102</v>
      </c>
      <c r="CL221" s="547" t="s">
        <v>102</v>
      </c>
      <c r="CM221" s="547" t="s">
        <v>102</v>
      </c>
      <c r="CN221" s="547" t="s">
        <v>102</v>
      </c>
      <c r="CO221" s="547" t="s">
        <v>102</v>
      </c>
      <c r="CP221" s="547" t="s">
        <v>102</v>
      </c>
      <c r="CQ221" s="547" t="s">
        <v>102</v>
      </c>
      <c r="CR221" s="547" t="s">
        <v>102</v>
      </c>
      <c r="CS221" s="547" t="s">
        <v>102</v>
      </c>
      <c r="CT221" s="547" t="s">
        <v>102</v>
      </c>
      <c r="CU221" s="547" t="s">
        <v>102</v>
      </c>
      <c r="CV221" s="547" t="s">
        <v>102</v>
      </c>
      <c r="CW221" s="547" t="s">
        <v>102</v>
      </c>
      <c r="CX221" s="547" t="s">
        <v>102</v>
      </c>
      <c r="CY221" s="547" t="s">
        <v>102</v>
      </c>
      <c r="CZ221" s="547" t="s">
        <v>102</v>
      </c>
      <c r="DA221" s="547" t="s">
        <v>102</v>
      </c>
      <c r="DB221" s="547" t="s">
        <v>102</v>
      </c>
      <c r="DC221" s="547" t="s">
        <v>102</v>
      </c>
      <c r="DD221" s="547" t="s">
        <v>102</v>
      </c>
      <c r="DE221" s="547" t="s">
        <v>102</v>
      </c>
      <c r="DF221" s="547" t="s">
        <v>102</v>
      </c>
      <c r="DG221" s="547" t="s">
        <v>102</v>
      </c>
      <c r="DH221" s="547" t="s">
        <v>102</v>
      </c>
      <c r="DI221" s="547" t="s">
        <v>102</v>
      </c>
      <c r="DJ221" s="547" t="s">
        <v>102</v>
      </c>
      <c r="DK221" s="547" t="s">
        <v>102</v>
      </c>
      <c r="DL221" s="547" t="s">
        <v>102</v>
      </c>
      <c r="DM221" s="547" t="s">
        <v>102</v>
      </c>
      <c r="DN221" s="547" t="s">
        <v>102</v>
      </c>
      <c r="DO221" s="547" t="s">
        <v>102</v>
      </c>
      <c r="DP221" s="547" t="s">
        <v>102</v>
      </c>
      <c r="DQ221" s="547" t="s">
        <v>102</v>
      </c>
      <c r="DR221" s="547" t="s">
        <v>102</v>
      </c>
      <c r="DS221" s="547" t="s">
        <v>102</v>
      </c>
      <c r="DT221" s="547" t="s">
        <v>102</v>
      </c>
      <c r="DU221" s="547" t="s">
        <v>102</v>
      </c>
      <c r="DV221" s="547" t="s">
        <v>102</v>
      </c>
      <c r="DW221" s="547" t="s">
        <v>102</v>
      </c>
      <c r="DX221" s="547" t="s">
        <v>102</v>
      </c>
      <c r="DY221" s="547" t="s">
        <v>102</v>
      </c>
      <c r="DZ221" s="547" t="s">
        <v>102</v>
      </c>
      <c r="EA221" s="547" t="s">
        <v>102</v>
      </c>
      <c r="EB221" s="547" t="s">
        <v>102</v>
      </c>
      <c r="EC221" s="547" t="s">
        <v>102</v>
      </c>
      <c r="ED221" s="547" t="s">
        <v>102</v>
      </c>
      <c r="EE221" s="547" t="s">
        <v>102</v>
      </c>
      <c r="EF221" s="547" t="s">
        <v>102</v>
      </c>
      <c r="EG221" s="547" t="s">
        <v>102</v>
      </c>
      <c r="EH221" s="547" t="s">
        <v>102</v>
      </c>
      <c r="EI221" s="547" t="s">
        <v>102</v>
      </c>
      <c r="EJ221" s="547" t="s">
        <v>102</v>
      </c>
      <c r="EK221" s="547" t="s">
        <v>102</v>
      </c>
      <c r="EL221" s="547" t="s">
        <v>102</v>
      </c>
      <c r="EM221" s="547" t="s">
        <v>102</v>
      </c>
      <c r="EN221" s="547" t="s">
        <v>102</v>
      </c>
      <c r="EO221" s="547" t="s">
        <v>102</v>
      </c>
      <c r="EP221" s="547" t="s">
        <v>102</v>
      </c>
      <c r="EQ221" s="547" t="s">
        <v>102</v>
      </c>
      <c r="ER221" s="547" t="s">
        <v>102</v>
      </c>
      <c r="ES221" s="547" t="s">
        <v>102</v>
      </c>
      <c r="ET221" s="547" t="s">
        <v>102</v>
      </c>
      <c r="EU221" s="547" t="s">
        <v>102</v>
      </c>
      <c r="EV221" s="547" t="s">
        <v>102</v>
      </c>
      <c r="EW221" s="547" t="s">
        <v>102</v>
      </c>
      <c r="EX221" s="547" t="s">
        <v>102</v>
      </c>
      <c r="EY221" s="547" t="s">
        <v>102</v>
      </c>
      <c r="EZ221" s="547" t="s">
        <v>102</v>
      </c>
      <c r="FA221" s="547" t="s">
        <v>102</v>
      </c>
      <c r="FB221" s="547" t="s">
        <v>102</v>
      </c>
      <c r="FC221" s="547" t="s">
        <v>102</v>
      </c>
      <c r="FD221" s="547" t="s">
        <v>102</v>
      </c>
      <c r="FE221" s="547" t="s">
        <v>102</v>
      </c>
      <c r="FF221" s="547" t="s">
        <v>102</v>
      </c>
      <c r="FG221" s="547" t="s">
        <v>102</v>
      </c>
      <c r="FH221" s="547" t="s">
        <v>102</v>
      </c>
      <c r="FI221" s="547" t="s">
        <v>102</v>
      </c>
      <c r="FJ221" s="547" t="s">
        <v>102</v>
      </c>
      <c r="FK221" s="547" t="s">
        <v>102</v>
      </c>
      <c r="FL221" s="547" t="s">
        <v>102</v>
      </c>
      <c r="FM221" s="547" t="s">
        <v>102</v>
      </c>
      <c r="FN221" s="547" t="s">
        <v>102</v>
      </c>
      <c r="FO221" s="547" t="s">
        <v>102</v>
      </c>
      <c r="FP221" s="547" t="s">
        <v>102</v>
      </c>
      <c r="FQ221" s="547" t="s">
        <v>102</v>
      </c>
      <c r="FR221" s="547" t="s">
        <v>102</v>
      </c>
      <c r="FS221" s="547" t="s">
        <v>102</v>
      </c>
      <c r="FT221" s="547" t="s">
        <v>102</v>
      </c>
      <c r="FU221" s="547" t="s">
        <v>102</v>
      </c>
      <c r="FV221" s="547" t="s">
        <v>102</v>
      </c>
    </row>
    <row r="222" spans="1:178" hidden="1" x14ac:dyDescent="0.15">
      <c r="A222" s="547">
        <v>3050773</v>
      </c>
      <c r="B222" s="547" t="s">
        <v>102</v>
      </c>
      <c r="C222" s="547" t="s">
        <v>102</v>
      </c>
      <c r="D222" s="547" t="s">
        <v>102</v>
      </c>
      <c r="E222" s="547" t="s">
        <v>102</v>
      </c>
      <c r="F222" s="547" t="s">
        <v>102</v>
      </c>
      <c r="G222" s="547" t="s">
        <v>102</v>
      </c>
      <c r="H222" s="547" t="s">
        <v>102</v>
      </c>
      <c r="I222" s="547" t="s">
        <v>102</v>
      </c>
      <c r="J222" s="547" t="s">
        <v>102</v>
      </c>
      <c r="K222" s="547" t="s">
        <v>102</v>
      </c>
      <c r="L222" s="547" t="s">
        <v>102</v>
      </c>
      <c r="M222" s="547" t="s">
        <v>102</v>
      </c>
      <c r="N222" s="547" t="s">
        <v>102</v>
      </c>
      <c r="O222" s="547" t="s">
        <v>102</v>
      </c>
      <c r="P222" s="547" t="s">
        <v>102</v>
      </c>
      <c r="Q222" s="547" t="s">
        <v>102</v>
      </c>
      <c r="R222" s="547" t="s">
        <v>102</v>
      </c>
      <c r="S222" s="547" t="s">
        <v>102</v>
      </c>
      <c r="T222" s="547" t="s">
        <v>102</v>
      </c>
      <c r="U222" s="547" t="s">
        <v>102</v>
      </c>
      <c r="V222" s="547" t="s">
        <v>102</v>
      </c>
      <c r="W222" s="547" t="s">
        <v>102</v>
      </c>
      <c r="X222" s="547" t="s">
        <v>102</v>
      </c>
      <c r="Y222" s="547" t="s">
        <v>102</v>
      </c>
      <c r="Z222" s="547" t="s">
        <v>102</v>
      </c>
      <c r="AA222" s="547" t="s">
        <v>102</v>
      </c>
      <c r="AB222" s="547" t="s">
        <v>102</v>
      </c>
      <c r="AC222" s="547" t="s">
        <v>102</v>
      </c>
      <c r="AD222" s="547" t="s">
        <v>102</v>
      </c>
      <c r="AE222" s="547" t="s">
        <v>102</v>
      </c>
      <c r="AF222" s="547" t="s">
        <v>102</v>
      </c>
      <c r="AG222" s="547" t="s">
        <v>102</v>
      </c>
      <c r="AH222" s="547" t="s">
        <v>102</v>
      </c>
      <c r="AI222" s="547" t="s">
        <v>102</v>
      </c>
      <c r="AJ222" s="547" t="s">
        <v>102</v>
      </c>
      <c r="AK222" s="547" t="s">
        <v>102</v>
      </c>
      <c r="AL222" s="547" t="s">
        <v>102</v>
      </c>
      <c r="AM222" s="547" t="s">
        <v>102</v>
      </c>
      <c r="AN222" s="547" t="s">
        <v>102</v>
      </c>
      <c r="AO222" s="547" t="s">
        <v>102</v>
      </c>
      <c r="AP222" s="547" t="s">
        <v>102</v>
      </c>
      <c r="AQ222" s="547" t="s">
        <v>102</v>
      </c>
      <c r="AR222" s="547" t="s">
        <v>102</v>
      </c>
      <c r="AS222" s="547" t="s">
        <v>102</v>
      </c>
      <c r="AT222" s="547" t="s">
        <v>102</v>
      </c>
      <c r="AU222" s="547" t="s">
        <v>102</v>
      </c>
      <c r="AV222" s="547" t="s">
        <v>102</v>
      </c>
      <c r="AW222" s="547" t="s">
        <v>102</v>
      </c>
      <c r="AX222" s="547" t="s">
        <v>102</v>
      </c>
      <c r="AY222" s="547" t="s">
        <v>102</v>
      </c>
      <c r="AZ222" s="547" t="s">
        <v>102</v>
      </c>
      <c r="BA222" s="547" t="s">
        <v>102</v>
      </c>
      <c r="BB222" s="547" t="s">
        <v>102</v>
      </c>
      <c r="BC222" s="547" t="s">
        <v>102</v>
      </c>
      <c r="BD222" s="547" t="s">
        <v>102</v>
      </c>
      <c r="BE222" s="547" t="s">
        <v>102</v>
      </c>
      <c r="BF222" s="547" t="s">
        <v>102</v>
      </c>
      <c r="BG222" s="547" t="s">
        <v>102</v>
      </c>
      <c r="BH222" s="547" t="s">
        <v>102</v>
      </c>
      <c r="BI222" s="547" t="s">
        <v>102</v>
      </c>
      <c r="BJ222" s="547" t="s">
        <v>102</v>
      </c>
      <c r="BK222" s="547" t="s">
        <v>102</v>
      </c>
      <c r="BL222" s="547" t="s">
        <v>102</v>
      </c>
      <c r="BM222" s="547" t="s">
        <v>102</v>
      </c>
      <c r="BN222" s="547" t="s">
        <v>102</v>
      </c>
      <c r="BO222" s="547" t="s">
        <v>102</v>
      </c>
      <c r="BP222" s="547" t="s">
        <v>102</v>
      </c>
      <c r="BQ222" s="547" t="s">
        <v>102</v>
      </c>
      <c r="BR222" s="547" t="s">
        <v>102</v>
      </c>
      <c r="BS222" s="547" t="s">
        <v>102</v>
      </c>
      <c r="BT222" s="547" t="s">
        <v>102</v>
      </c>
      <c r="BU222" s="547" t="s">
        <v>102</v>
      </c>
      <c r="BV222" s="547" t="s">
        <v>102</v>
      </c>
      <c r="BW222" s="547" t="s">
        <v>102</v>
      </c>
      <c r="BX222" s="547" t="s">
        <v>102</v>
      </c>
      <c r="BY222" s="547" t="s">
        <v>102</v>
      </c>
      <c r="BZ222" s="547" t="s">
        <v>102</v>
      </c>
      <c r="CA222" s="547" t="s">
        <v>102</v>
      </c>
      <c r="CB222" s="547" t="s">
        <v>102</v>
      </c>
      <c r="CC222" s="547" t="s">
        <v>102</v>
      </c>
      <c r="CD222" s="547" t="s">
        <v>102</v>
      </c>
      <c r="CE222" s="547" t="s">
        <v>102</v>
      </c>
      <c r="CF222" s="547" t="s">
        <v>102</v>
      </c>
      <c r="CG222" s="547" t="s">
        <v>102</v>
      </c>
      <c r="CH222" s="547" t="s">
        <v>102</v>
      </c>
      <c r="CI222" s="547" t="s">
        <v>102</v>
      </c>
      <c r="CJ222" s="547" t="s">
        <v>102</v>
      </c>
      <c r="CK222" s="547" t="s">
        <v>102</v>
      </c>
      <c r="CL222" s="547" t="s">
        <v>102</v>
      </c>
      <c r="CM222" s="547" t="s">
        <v>102</v>
      </c>
      <c r="CN222" s="547" t="s">
        <v>102</v>
      </c>
      <c r="CO222" s="547" t="s">
        <v>102</v>
      </c>
      <c r="CP222" s="547" t="s">
        <v>102</v>
      </c>
      <c r="CQ222" s="547" t="s">
        <v>102</v>
      </c>
      <c r="CR222" s="547" t="s">
        <v>102</v>
      </c>
      <c r="CS222" s="547" t="s">
        <v>102</v>
      </c>
      <c r="CT222" s="547" t="s">
        <v>102</v>
      </c>
      <c r="CU222" s="547" t="s">
        <v>102</v>
      </c>
      <c r="CV222" s="547" t="s">
        <v>102</v>
      </c>
      <c r="CW222" s="547" t="s">
        <v>102</v>
      </c>
      <c r="CX222" s="547" t="s">
        <v>102</v>
      </c>
      <c r="CY222" s="547" t="s">
        <v>102</v>
      </c>
      <c r="CZ222" s="547" t="s">
        <v>102</v>
      </c>
      <c r="DA222" s="547" t="s">
        <v>102</v>
      </c>
      <c r="DB222" s="547" t="s">
        <v>102</v>
      </c>
      <c r="DC222" s="547" t="s">
        <v>102</v>
      </c>
      <c r="DD222" s="547" t="s">
        <v>102</v>
      </c>
      <c r="DE222" s="547" t="s">
        <v>102</v>
      </c>
      <c r="DF222" s="547" t="s">
        <v>102</v>
      </c>
      <c r="DG222" s="547" t="s">
        <v>102</v>
      </c>
      <c r="DH222" s="547" t="s">
        <v>102</v>
      </c>
      <c r="DI222" s="547" t="s">
        <v>102</v>
      </c>
      <c r="DJ222" s="547" t="s">
        <v>102</v>
      </c>
      <c r="DK222" s="547" t="s">
        <v>102</v>
      </c>
      <c r="DL222" s="547" t="s">
        <v>102</v>
      </c>
      <c r="DM222" s="547" t="s">
        <v>102</v>
      </c>
      <c r="DN222" s="547" t="s">
        <v>102</v>
      </c>
      <c r="DO222" s="547" t="s">
        <v>102</v>
      </c>
      <c r="DP222" s="547" t="s">
        <v>102</v>
      </c>
      <c r="DQ222" s="547" t="s">
        <v>102</v>
      </c>
      <c r="DR222" s="547" t="s">
        <v>102</v>
      </c>
      <c r="DS222" s="547" t="s">
        <v>102</v>
      </c>
      <c r="DT222" s="547" t="s">
        <v>102</v>
      </c>
      <c r="DU222" s="547" t="s">
        <v>102</v>
      </c>
      <c r="DV222" s="547" t="s">
        <v>102</v>
      </c>
      <c r="DW222" s="547" t="s">
        <v>102</v>
      </c>
      <c r="DX222" s="547" t="s">
        <v>102</v>
      </c>
      <c r="DY222" s="547" t="s">
        <v>102</v>
      </c>
      <c r="DZ222" s="547" t="s">
        <v>102</v>
      </c>
      <c r="EA222" s="547" t="s">
        <v>102</v>
      </c>
      <c r="EB222" s="547" t="s">
        <v>102</v>
      </c>
      <c r="EC222" s="547" t="s">
        <v>102</v>
      </c>
      <c r="ED222" s="547" t="s">
        <v>102</v>
      </c>
      <c r="EE222" s="547" t="s">
        <v>102</v>
      </c>
      <c r="EF222" s="547" t="s">
        <v>102</v>
      </c>
      <c r="EG222" s="547" t="s">
        <v>102</v>
      </c>
      <c r="EH222" s="547" t="s">
        <v>102</v>
      </c>
      <c r="EI222" s="547" t="s">
        <v>102</v>
      </c>
      <c r="EJ222" s="547" t="s">
        <v>102</v>
      </c>
      <c r="EK222" s="547" t="s">
        <v>102</v>
      </c>
      <c r="EL222" s="547" t="s">
        <v>102</v>
      </c>
      <c r="EM222" s="547" t="s">
        <v>102</v>
      </c>
      <c r="EN222" s="547" t="s">
        <v>102</v>
      </c>
      <c r="EO222" s="547" t="s">
        <v>102</v>
      </c>
      <c r="EP222" s="547" t="s">
        <v>102</v>
      </c>
      <c r="EQ222" s="547" t="s">
        <v>102</v>
      </c>
      <c r="ER222" s="547" t="s">
        <v>102</v>
      </c>
      <c r="ES222" s="547" t="s">
        <v>102</v>
      </c>
      <c r="ET222" s="547" t="s">
        <v>102</v>
      </c>
      <c r="EU222" s="547" t="s">
        <v>102</v>
      </c>
      <c r="EV222" s="547" t="s">
        <v>102</v>
      </c>
      <c r="EW222" s="547" t="s">
        <v>102</v>
      </c>
      <c r="EX222" s="547" t="s">
        <v>102</v>
      </c>
      <c r="EY222" s="547" t="s">
        <v>102</v>
      </c>
      <c r="EZ222" s="547" t="s">
        <v>102</v>
      </c>
      <c r="FA222" s="547" t="s">
        <v>102</v>
      </c>
      <c r="FB222" s="547" t="s">
        <v>102</v>
      </c>
      <c r="FC222" s="547" t="s">
        <v>102</v>
      </c>
      <c r="FD222" s="547" t="s">
        <v>102</v>
      </c>
      <c r="FE222" s="547" t="s">
        <v>102</v>
      </c>
      <c r="FF222" s="547" t="s">
        <v>102</v>
      </c>
      <c r="FG222" s="547" t="s">
        <v>102</v>
      </c>
      <c r="FH222" s="547" t="s">
        <v>102</v>
      </c>
      <c r="FI222" s="547" t="s">
        <v>102</v>
      </c>
      <c r="FJ222" s="547" t="s">
        <v>102</v>
      </c>
      <c r="FK222" s="547" t="s">
        <v>102</v>
      </c>
      <c r="FL222" s="547" t="s">
        <v>102</v>
      </c>
      <c r="FM222" s="547" t="s">
        <v>102</v>
      </c>
      <c r="FN222" s="547" t="s">
        <v>102</v>
      </c>
      <c r="FO222" s="547" t="s">
        <v>102</v>
      </c>
      <c r="FP222" s="547" t="s">
        <v>102</v>
      </c>
      <c r="FQ222" s="547" t="s">
        <v>102</v>
      </c>
      <c r="FR222" s="547" t="s">
        <v>102</v>
      </c>
      <c r="FS222" s="547" t="s">
        <v>102</v>
      </c>
      <c r="FT222" s="547" t="s">
        <v>102</v>
      </c>
      <c r="FU222" s="547" t="s">
        <v>102</v>
      </c>
      <c r="FV222" s="547" t="s">
        <v>102</v>
      </c>
    </row>
    <row r="223" spans="1:178" hidden="1" x14ac:dyDescent="0.15">
      <c r="A223" s="547">
        <v>3048964</v>
      </c>
      <c r="B223" s="547" t="s">
        <v>102</v>
      </c>
      <c r="C223" s="547" t="s">
        <v>102</v>
      </c>
      <c r="D223" s="547" t="s">
        <v>102</v>
      </c>
      <c r="E223" s="547" t="s">
        <v>102</v>
      </c>
      <c r="F223" s="547" t="s">
        <v>102</v>
      </c>
      <c r="G223" s="547" t="s">
        <v>102</v>
      </c>
      <c r="H223" s="547" t="s">
        <v>102</v>
      </c>
      <c r="I223" s="547" t="s">
        <v>102</v>
      </c>
      <c r="J223" s="547" t="s">
        <v>102</v>
      </c>
      <c r="K223" s="547" t="s">
        <v>102</v>
      </c>
      <c r="L223" s="547" t="s">
        <v>102</v>
      </c>
      <c r="M223" s="547" t="s">
        <v>102</v>
      </c>
      <c r="N223" s="547" t="s">
        <v>102</v>
      </c>
      <c r="O223" s="547" t="s">
        <v>102</v>
      </c>
      <c r="P223" s="547" t="s">
        <v>102</v>
      </c>
      <c r="Q223" s="547" t="s">
        <v>102</v>
      </c>
      <c r="R223" s="547" t="s">
        <v>102</v>
      </c>
      <c r="S223" s="547" t="s">
        <v>102</v>
      </c>
      <c r="T223" s="547" t="s">
        <v>102</v>
      </c>
      <c r="U223" s="547" t="s">
        <v>102</v>
      </c>
      <c r="V223" s="547" t="s">
        <v>102</v>
      </c>
      <c r="W223" s="547" t="s">
        <v>102</v>
      </c>
      <c r="X223" s="547" t="s">
        <v>102</v>
      </c>
      <c r="Y223" s="547" t="s">
        <v>102</v>
      </c>
      <c r="Z223" s="547" t="s">
        <v>102</v>
      </c>
      <c r="AA223" s="547" t="s">
        <v>102</v>
      </c>
      <c r="AB223" s="547" t="s">
        <v>102</v>
      </c>
      <c r="AC223" s="547" t="s">
        <v>102</v>
      </c>
      <c r="AD223" s="547" t="s">
        <v>102</v>
      </c>
      <c r="AE223" s="547" t="s">
        <v>102</v>
      </c>
      <c r="AF223" s="547" t="s">
        <v>102</v>
      </c>
      <c r="AG223" s="547" t="s">
        <v>102</v>
      </c>
      <c r="AH223" s="547" t="s">
        <v>102</v>
      </c>
      <c r="AI223" s="547" t="s">
        <v>102</v>
      </c>
      <c r="AJ223" s="547" t="s">
        <v>102</v>
      </c>
      <c r="AK223" s="547" t="s">
        <v>102</v>
      </c>
      <c r="AL223" s="547" t="s">
        <v>102</v>
      </c>
      <c r="AM223" s="547" t="s">
        <v>102</v>
      </c>
      <c r="AN223" s="547" t="s">
        <v>102</v>
      </c>
      <c r="AO223" s="547" t="s">
        <v>102</v>
      </c>
      <c r="AP223" s="547" t="s">
        <v>102</v>
      </c>
      <c r="AQ223" s="547" t="s">
        <v>102</v>
      </c>
      <c r="AR223" s="547" t="s">
        <v>102</v>
      </c>
      <c r="AS223" s="547" t="s">
        <v>102</v>
      </c>
      <c r="AT223" s="547" t="s">
        <v>102</v>
      </c>
      <c r="AU223" s="547" t="s">
        <v>102</v>
      </c>
      <c r="AV223" s="547" t="s">
        <v>102</v>
      </c>
      <c r="AW223" s="547" t="s">
        <v>102</v>
      </c>
      <c r="AX223" s="547" t="s">
        <v>102</v>
      </c>
      <c r="AY223" s="547" t="s">
        <v>102</v>
      </c>
      <c r="AZ223" s="547" t="s">
        <v>102</v>
      </c>
      <c r="BA223" s="547" t="s">
        <v>102</v>
      </c>
      <c r="BB223" s="547" t="s">
        <v>102</v>
      </c>
      <c r="BC223" s="547" t="s">
        <v>102</v>
      </c>
      <c r="BD223" s="547" t="s">
        <v>102</v>
      </c>
      <c r="BE223" s="547" t="s">
        <v>102</v>
      </c>
      <c r="BF223" s="547" t="s">
        <v>102</v>
      </c>
      <c r="BG223" s="547" t="s">
        <v>102</v>
      </c>
      <c r="BH223" s="547" t="s">
        <v>102</v>
      </c>
      <c r="BI223" s="547" t="s">
        <v>102</v>
      </c>
      <c r="BJ223" s="547" t="s">
        <v>102</v>
      </c>
      <c r="BK223" s="547" t="s">
        <v>102</v>
      </c>
      <c r="BL223" s="547" t="s">
        <v>102</v>
      </c>
      <c r="BM223" s="547" t="s">
        <v>102</v>
      </c>
      <c r="BN223" s="547" t="s">
        <v>102</v>
      </c>
      <c r="BO223" s="547" t="s">
        <v>102</v>
      </c>
      <c r="BP223" s="547" t="s">
        <v>102</v>
      </c>
      <c r="BQ223" s="547" t="s">
        <v>102</v>
      </c>
      <c r="BR223" s="547" t="s">
        <v>102</v>
      </c>
      <c r="BS223" s="547" t="s">
        <v>102</v>
      </c>
      <c r="BT223" s="547" t="s">
        <v>102</v>
      </c>
      <c r="BU223" s="547" t="s">
        <v>102</v>
      </c>
      <c r="BV223" s="547" t="s">
        <v>102</v>
      </c>
      <c r="BW223" s="547" t="s">
        <v>102</v>
      </c>
      <c r="BX223" s="547" t="s">
        <v>102</v>
      </c>
      <c r="BY223" s="547" t="s">
        <v>102</v>
      </c>
      <c r="BZ223" s="547" t="s">
        <v>102</v>
      </c>
      <c r="CA223" s="547" t="s">
        <v>102</v>
      </c>
      <c r="CB223" s="547" t="s">
        <v>102</v>
      </c>
      <c r="CC223" s="547" t="s">
        <v>102</v>
      </c>
      <c r="CD223" s="547" t="s">
        <v>102</v>
      </c>
      <c r="CE223" s="547" t="s">
        <v>102</v>
      </c>
      <c r="CF223" s="547" t="s">
        <v>102</v>
      </c>
      <c r="CG223" s="547" t="s">
        <v>102</v>
      </c>
      <c r="CH223" s="547" t="s">
        <v>102</v>
      </c>
      <c r="CI223" s="547" t="s">
        <v>102</v>
      </c>
      <c r="CJ223" s="547" t="s">
        <v>102</v>
      </c>
      <c r="CK223" s="547" t="s">
        <v>102</v>
      </c>
      <c r="CL223" s="547" t="s">
        <v>102</v>
      </c>
      <c r="CM223" s="547" t="s">
        <v>102</v>
      </c>
      <c r="CN223" s="547" t="s">
        <v>102</v>
      </c>
      <c r="CO223" s="547" t="s">
        <v>102</v>
      </c>
      <c r="CP223" s="547" t="s">
        <v>102</v>
      </c>
      <c r="CQ223" s="547" t="s">
        <v>102</v>
      </c>
      <c r="CR223" s="547" t="s">
        <v>102</v>
      </c>
      <c r="CS223" s="547" t="s">
        <v>102</v>
      </c>
      <c r="CT223" s="547" t="s">
        <v>102</v>
      </c>
      <c r="CU223" s="547" t="s">
        <v>102</v>
      </c>
      <c r="CV223" s="547" t="s">
        <v>102</v>
      </c>
      <c r="CW223" s="547" t="s">
        <v>102</v>
      </c>
      <c r="CX223" s="547" t="s">
        <v>102</v>
      </c>
      <c r="CY223" s="547" t="s">
        <v>102</v>
      </c>
      <c r="CZ223" s="547" t="s">
        <v>102</v>
      </c>
      <c r="DA223" s="547" t="s">
        <v>102</v>
      </c>
      <c r="DB223" s="547" t="s">
        <v>102</v>
      </c>
      <c r="DC223" s="547" t="s">
        <v>102</v>
      </c>
      <c r="DD223" s="547" t="s">
        <v>102</v>
      </c>
      <c r="DE223" s="547" t="s">
        <v>102</v>
      </c>
      <c r="DF223" s="547" t="s">
        <v>102</v>
      </c>
      <c r="DG223" s="547" t="s">
        <v>102</v>
      </c>
      <c r="DH223" s="547" t="s">
        <v>102</v>
      </c>
      <c r="DI223" s="547" t="s">
        <v>102</v>
      </c>
      <c r="DJ223" s="547" t="s">
        <v>102</v>
      </c>
      <c r="DK223" s="547" t="s">
        <v>102</v>
      </c>
      <c r="DL223" s="547" t="s">
        <v>102</v>
      </c>
      <c r="DM223" s="547" t="s">
        <v>102</v>
      </c>
      <c r="DN223" s="547" t="s">
        <v>102</v>
      </c>
      <c r="DO223" s="547" t="s">
        <v>102</v>
      </c>
      <c r="DP223" s="547" t="s">
        <v>102</v>
      </c>
      <c r="DQ223" s="547" t="s">
        <v>102</v>
      </c>
      <c r="DR223" s="547" t="s">
        <v>102</v>
      </c>
      <c r="DS223" s="547" t="s">
        <v>102</v>
      </c>
      <c r="DT223" s="547" t="s">
        <v>102</v>
      </c>
      <c r="DU223" s="547" t="s">
        <v>102</v>
      </c>
      <c r="DV223" s="547" t="s">
        <v>102</v>
      </c>
      <c r="DW223" s="547" t="s">
        <v>102</v>
      </c>
      <c r="DX223" s="547" t="s">
        <v>102</v>
      </c>
      <c r="DY223" s="547" t="s">
        <v>102</v>
      </c>
      <c r="DZ223" s="547" t="s">
        <v>102</v>
      </c>
      <c r="EA223" s="547" t="s">
        <v>102</v>
      </c>
      <c r="EB223" s="547" t="s">
        <v>102</v>
      </c>
      <c r="EC223" s="547" t="s">
        <v>102</v>
      </c>
      <c r="ED223" s="547" t="s">
        <v>102</v>
      </c>
      <c r="EE223" s="547" t="s">
        <v>102</v>
      </c>
      <c r="EF223" s="547" t="s">
        <v>102</v>
      </c>
      <c r="EG223" s="547" t="s">
        <v>102</v>
      </c>
      <c r="EH223" s="547" t="s">
        <v>102</v>
      </c>
      <c r="EI223" s="547" t="s">
        <v>102</v>
      </c>
      <c r="EJ223" s="547" t="s">
        <v>102</v>
      </c>
      <c r="EK223" s="547" t="s">
        <v>102</v>
      </c>
      <c r="EL223" s="547" t="s">
        <v>102</v>
      </c>
      <c r="EM223" s="547" t="s">
        <v>102</v>
      </c>
      <c r="EN223" s="547" t="s">
        <v>102</v>
      </c>
      <c r="EO223" s="547" t="s">
        <v>102</v>
      </c>
      <c r="EP223" s="547" t="s">
        <v>102</v>
      </c>
      <c r="EQ223" s="547" t="s">
        <v>102</v>
      </c>
      <c r="ER223" s="547" t="s">
        <v>102</v>
      </c>
      <c r="ES223" s="547" t="s">
        <v>102</v>
      </c>
      <c r="ET223" s="547" t="s">
        <v>102</v>
      </c>
      <c r="EU223" s="547" t="s">
        <v>102</v>
      </c>
      <c r="EV223" s="547" t="s">
        <v>102</v>
      </c>
      <c r="EW223" s="547" t="s">
        <v>102</v>
      </c>
      <c r="EX223" s="547" t="s">
        <v>102</v>
      </c>
      <c r="EY223" s="547" t="s">
        <v>102</v>
      </c>
      <c r="EZ223" s="547" t="s">
        <v>102</v>
      </c>
      <c r="FA223" s="547" t="s">
        <v>102</v>
      </c>
      <c r="FB223" s="547" t="s">
        <v>102</v>
      </c>
      <c r="FC223" s="547" t="s">
        <v>102</v>
      </c>
      <c r="FD223" s="547" t="s">
        <v>102</v>
      </c>
      <c r="FE223" s="547" t="s">
        <v>102</v>
      </c>
      <c r="FF223" s="547" t="s">
        <v>102</v>
      </c>
      <c r="FG223" s="547" t="s">
        <v>102</v>
      </c>
      <c r="FH223" s="547" t="s">
        <v>102</v>
      </c>
      <c r="FI223" s="547" t="s">
        <v>102</v>
      </c>
      <c r="FJ223" s="547" t="s">
        <v>102</v>
      </c>
      <c r="FK223" s="547" t="s">
        <v>102</v>
      </c>
      <c r="FL223" s="547" t="s">
        <v>102</v>
      </c>
      <c r="FM223" s="547" t="s">
        <v>102</v>
      </c>
      <c r="FN223" s="547" t="s">
        <v>102</v>
      </c>
      <c r="FO223" s="547" t="s">
        <v>102</v>
      </c>
      <c r="FP223" s="547" t="s">
        <v>102</v>
      </c>
      <c r="FQ223" s="547" t="s">
        <v>102</v>
      </c>
      <c r="FR223" s="547" t="s">
        <v>102</v>
      </c>
      <c r="FS223" s="547" t="s">
        <v>102</v>
      </c>
      <c r="FT223" s="547" t="s">
        <v>102</v>
      </c>
      <c r="FU223" s="547" t="s">
        <v>102</v>
      </c>
      <c r="FV223" s="547" t="s">
        <v>102</v>
      </c>
    </row>
    <row r="224" spans="1:178" hidden="1" x14ac:dyDescent="0.15">
      <c r="A224" s="547">
        <v>2995176</v>
      </c>
      <c r="B224" s="547" t="s">
        <v>102</v>
      </c>
      <c r="C224" s="547" t="s">
        <v>102</v>
      </c>
      <c r="D224" s="547" t="s">
        <v>102</v>
      </c>
      <c r="E224" s="547" t="s">
        <v>102</v>
      </c>
      <c r="F224" s="547" t="s">
        <v>102</v>
      </c>
      <c r="G224" s="547" t="s">
        <v>102</v>
      </c>
      <c r="H224" s="547" t="s">
        <v>102</v>
      </c>
      <c r="I224" s="547" t="s">
        <v>102</v>
      </c>
      <c r="J224" s="547" t="s">
        <v>102</v>
      </c>
      <c r="K224" s="547" t="s">
        <v>102</v>
      </c>
      <c r="L224" s="547" t="s">
        <v>102</v>
      </c>
      <c r="M224" s="547" t="s">
        <v>102</v>
      </c>
      <c r="N224" s="547" t="s">
        <v>102</v>
      </c>
      <c r="O224" s="547" t="s">
        <v>102</v>
      </c>
      <c r="P224" s="547" t="s">
        <v>102</v>
      </c>
      <c r="Q224" s="547" t="s">
        <v>102</v>
      </c>
      <c r="R224" s="547" t="s">
        <v>102</v>
      </c>
      <c r="S224" s="547" t="s">
        <v>102</v>
      </c>
      <c r="T224" s="547" t="s">
        <v>102</v>
      </c>
      <c r="U224" s="547" t="s">
        <v>102</v>
      </c>
      <c r="V224" s="547" t="s">
        <v>102</v>
      </c>
      <c r="W224" s="547" t="s">
        <v>102</v>
      </c>
      <c r="X224" s="547" t="s">
        <v>102</v>
      </c>
      <c r="Y224" s="547" t="s">
        <v>102</v>
      </c>
      <c r="Z224" s="547" t="s">
        <v>102</v>
      </c>
      <c r="AA224" s="547" t="s">
        <v>102</v>
      </c>
      <c r="AB224" s="547" t="s">
        <v>102</v>
      </c>
      <c r="AC224" s="547" t="s">
        <v>102</v>
      </c>
      <c r="AD224" s="547" t="s">
        <v>102</v>
      </c>
      <c r="AE224" s="547" t="s">
        <v>102</v>
      </c>
      <c r="AF224" s="547" t="s">
        <v>102</v>
      </c>
      <c r="AG224" s="547" t="s">
        <v>102</v>
      </c>
      <c r="AH224" s="547" t="s">
        <v>102</v>
      </c>
      <c r="AI224" s="547" t="s">
        <v>102</v>
      </c>
      <c r="AJ224" s="547" t="s">
        <v>102</v>
      </c>
      <c r="AK224" s="547" t="s">
        <v>102</v>
      </c>
      <c r="AL224" s="547" t="s">
        <v>102</v>
      </c>
      <c r="AM224" s="547" t="s">
        <v>102</v>
      </c>
      <c r="AN224" s="547" t="s">
        <v>102</v>
      </c>
      <c r="AO224" s="547" t="s">
        <v>102</v>
      </c>
      <c r="AP224" s="547" t="s">
        <v>102</v>
      </c>
      <c r="AQ224" s="547" t="s">
        <v>102</v>
      </c>
      <c r="AR224" s="547" t="s">
        <v>102</v>
      </c>
      <c r="AS224" s="547" t="s">
        <v>102</v>
      </c>
      <c r="AT224" s="547" t="s">
        <v>102</v>
      </c>
      <c r="AU224" s="547" t="s">
        <v>102</v>
      </c>
      <c r="AV224" s="547" t="s">
        <v>102</v>
      </c>
      <c r="AW224" s="547" t="s">
        <v>102</v>
      </c>
      <c r="AX224" s="547" t="s">
        <v>102</v>
      </c>
      <c r="AY224" s="547" t="s">
        <v>102</v>
      </c>
      <c r="AZ224" s="547" t="s">
        <v>102</v>
      </c>
      <c r="BA224" s="547" t="s">
        <v>102</v>
      </c>
      <c r="BB224" s="547" t="s">
        <v>102</v>
      </c>
      <c r="BC224" s="547" t="s">
        <v>102</v>
      </c>
      <c r="BD224" s="547" t="s">
        <v>102</v>
      </c>
      <c r="BE224" s="547" t="s">
        <v>102</v>
      </c>
      <c r="BF224" s="547" t="s">
        <v>102</v>
      </c>
      <c r="BG224" s="547" t="s">
        <v>102</v>
      </c>
      <c r="BH224" s="547" t="s">
        <v>102</v>
      </c>
      <c r="BI224" s="547" t="s">
        <v>102</v>
      </c>
      <c r="BJ224" s="547" t="s">
        <v>102</v>
      </c>
      <c r="BK224" s="547" t="s">
        <v>102</v>
      </c>
      <c r="BL224" s="547" t="s">
        <v>102</v>
      </c>
      <c r="BM224" s="547" t="s">
        <v>102</v>
      </c>
      <c r="BN224" s="547" t="s">
        <v>102</v>
      </c>
      <c r="BO224" s="547" t="s">
        <v>102</v>
      </c>
      <c r="BP224" s="547" t="s">
        <v>102</v>
      </c>
      <c r="BQ224" s="547" t="s">
        <v>102</v>
      </c>
      <c r="BR224" s="547" t="s">
        <v>102</v>
      </c>
      <c r="BS224" s="547" t="s">
        <v>102</v>
      </c>
      <c r="BT224" s="547" t="s">
        <v>102</v>
      </c>
      <c r="BU224" s="547" t="s">
        <v>102</v>
      </c>
      <c r="BV224" s="547" t="s">
        <v>102</v>
      </c>
      <c r="BW224" s="547" t="s">
        <v>102</v>
      </c>
      <c r="BX224" s="547" t="s">
        <v>102</v>
      </c>
      <c r="BY224" s="547" t="s">
        <v>102</v>
      </c>
      <c r="BZ224" s="547" t="s">
        <v>102</v>
      </c>
      <c r="CA224" s="547" t="s">
        <v>102</v>
      </c>
      <c r="CB224" s="547" t="s">
        <v>102</v>
      </c>
      <c r="CC224" s="547" t="s">
        <v>102</v>
      </c>
      <c r="CD224" s="547" t="s">
        <v>102</v>
      </c>
      <c r="CE224" s="547" t="s">
        <v>102</v>
      </c>
      <c r="CF224" s="547" t="s">
        <v>102</v>
      </c>
      <c r="CG224" s="547" t="s">
        <v>102</v>
      </c>
      <c r="CH224" s="547" t="s">
        <v>102</v>
      </c>
      <c r="CI224" s="547" t="s">
        <v>102</v>
      </c>
      <c r="CJ224" s="547" t="s">
        <v>102</v>
      </c>
      <c r="CK224" s="547" t="s">
        <v>102</v>
      </c>
      <c r="CL224" s="547" t="s">
        <v>102</v>
      </c>
      <c r="CM224" s="547" t="s">
        <v>102</v>
      </c>
      <c r="CN224" s="547" t="s">
        <v>102</v>
      </c>
      <c r="CO224" s="547" t="s">
        <v>102</v>
      </c>
      <c r="CP224" s="547" t="s">
        <v>102</v>
      </c>
      <c r="CQ224" s="547" t="s">
        <v>102</v>
      </c>
      <c r="CR224" s="547" t="s">
        <v>102</v>
      </c>
      <c r="CS224" s="547" t="s">
        <v>102</v>
      </c>
      <c r="CT224" s="547" t="s">
        <v>102</v>
      </c>
      <c r="CU224" s="547" t="s">
        <v>102</v>
      </c>
      <c r="CV224" s="547" t="s">
        <v>102</v>
      </c>
      <c r="CW224" s="547" t="s">
        <v>102</v>
      </c>
      <c r="CX224" s="547" t="s">
        <v>102</v>
      </c>
      <c r="CY224" s="547" t="s">
        <v>102</v>
      </c>
      <c r="CZ224" s="547" t="s">
        <v>102</v>
      </c>
      <c r="DA224" s="547" t="s">
        <v>102</v>
      </c>
      <c r="DB224" s="547" t="s">
        <v>102</v>
      </c>
      <c r="DC224" s="547" t="s">
        <v>102</v>
      </c>
      <c r="DD224" s="547" t="s">
        <v>102</v>
      </c>
      <c r="DE224" s="547" t="s">
        <v>102</v>
      </c>
      <c r="DF224" s="547" t="s">
        <v>102</v>
      </c>
      <c r="DG224" s="547" t="s">
        <v>102</v>
      </c>
      <c r="DH224" s="547" t="s">
        <v>102</v>
      </c>
      <c r="DI224" s="547" t="s">
        <v>102</v>
      </c>
      <c r="DJ224" s="547" t="s">
        <v>102</v>
      </c>
      <c r="DK224" s="547" t="s">
        <v>102</v>
      </c>
      <c r="DL224" s="547" t="s">
        <v>102</v>
      </c>
      <c r="DM224" s="547" t="s">
        <v>102</v>
      </c>
      <c r="DN224" s="547" t="s">
        <v>102</v>
      </c>
      <c r="DO224" s="547" t="s">
        <v>102</v>
      </c>
      <c r="DP224" s="547" t="s">
        <v>102</v>
      </c>
      <c r="DQ224" s="547" t="s">
        <v>102</v>
      </c>
      <c r="DR224" s="547" t="s">
        <v>102</v>
      </c>
      <c r="DS224" s="547" t="s">
        <v>102</v>
      </c>
      <c r="DT224" s="547" t="s">
        <v>102</v>
      </c>
      <c r="DU224" s="547" t="s">
        <v>102</v>
      </c>
      <c r="DV224" s="547" t="s">
        <v>102</v>
      </c>
      <c r="DW224" s="547" t="s">
        <v>102</v>
      </c>
      <c r="DX224" s="547" t="s">
        <v>102</v>
      </c>
      <c r="DY224" s="547" t="s">
        <v>102</v>
      </c>
      <c r="DZ224" s="547" t="s">
        <v>102</v>
      </c>
      <c r="EA224" s="547" t="s">
        <v>102</v>
      </c>
      <c r="EB224" s="547" t="s">
        <v>102</v>
      </c>
      <c r="EC224" s="547" t="s">
        <v>102</v>
      </c>
      <c r="ED224" s="547" t="s">
        <v>102</v>
      </c>
      <c r="EE224" s="547" t="s">
        <v>102</v>
      </c>
      <c r="EF224" s="547" t="s">
        <v>102</v>
      </c>
      <c r="EG224" s="547" t="s">
        <v>102</v>
      </c>
      <c r="EH224" s="547" t="s">
        <v>102</v>
      </c>
      <c r="EI224" s="547" t="s">
        <v>102</v>
      </c>
      <c r="EJ224" s="547" t="s">
        <v>102</v>
      </c>
      <c r="EK224" s="547" t="s">
        <v>102</v>
      </c>
      <c r="EL224" s="547" t="s">
        <v>102</v>
      </c>
      <c r="EM224" s="547" t="s">
        <v>102</v>
      </c>
      <c r="EN224" s="547" t="s">
        <v>102</v>
      </c>
      <c r="EO224" s="547" t="s">
        <v>102</v>
      </c>
      <c r="EP224" s="547" t="s">
        <v>102</v>
      </c>
      <c r="EQ224" s="547" t="s">
        <v>102</v>
      </c>
      <c r="ER224" s="547" t="s">
        <v>102</v>
      </c>
      <c r="ES224" s="547" t="s">
        <v>102</v>
      </c>
      <c r="ET224" s="547" t="s">
        <v>102</v>
      </c>
      <c r="EU224" s="547" t="s">
        <v>102</v>
      </c>
      <c r="EV224" s="547" t="s">
        <v>102</v>
      </c>
      <c r="EW224" s="547" t="s">
        <v>102</v>
      </c>
      <c r="EX224" s="547" t="s">
        <v>102</v>
      </c>
      <c r="EY224" s="547" t="s">
        <v>102</v>
      </c>
      <c r="EZ224" s="547" t="s">
        <v>102</v>
      </c>
      <c r="FA224" s="547" t="s">
        <v>102</v>
      </c>
      <c r="FB224" s="547" t="s">
        <v>102</v>
      </c>
      <c r="FC224" s="547" t="s">
        <v>102</v>
      </c>
      <c r="FD224" s="547" t="s">
        <v>102</v>
      </c>
      <c r="FE224" s="547" t="s">
        <v>102</v>
      </c>
      <c r="FF224" s="547" t="s">
        <v>102</v>
      </c>
      <c r="FG224" s="547" t="s">
        <v>102</v>
      </c>
      <c r="FH224" s="547" t="s">
        <v>102</v>
      </c>
      <c r="FI224" s="547" t="s">
        <v>102</v>
      </c>
      <c r="FJ224" s="547" t="s">
        <v>102</v>
      </c>
      <c r="FK224" s="547" t="s">
        <v>102</v>
      </c>
      <c r="FL224" s="547" t="s">
        <v>102</v>
      </c>
      <c r="FM224" s="547" t="s">
        <v>102</v>
      </c>
      <c r="FN224" s="547" t="s">
        <v>102</v>
      </c>
      <c r="FO224" s="547" t="s">
        <v>102</v>
      </c>
      <c r="FP224" s="547" t="s">
        <v>102</v>
      </c>
      <c r="FQ224" s="547" t="s">
        <v>102</v>
      </c>
      <c r="FR224" s="547" t="s">
        <v>102</v>
      </c>
      <c r="FS224" s="547" t="s">
        <v>102</v>
      </c>
      <c r="FT224" s="547" t="s">
        <v>102</v>
      </c>
      <c r="FU224" s="547" t="s">
        <v>102</v>
      </c>
      <c r="FV224" s="547" t="s">
        <v>102</v>
      </c>
    </row>
    <row r="225" spans="1:178" hidden="1" x14ac:dyDescent="0.15">
      <c r="A225" s="547">
        <v>2994589</v>
      </c>
      <c r="B225" s="547" t="s">
        <v>102</v>
      </c>
      <c r="C225" s="547" t="s">
        <v>102</v>
      </c>
      <c r="D225" s="547" t="s">
        <v>102</v>
      </c>
      <c r="E225" s="547" t="s">
        <v>102</v>
      </c>
      <c r="F225" s="547" t="s">
        <v>102</v>
      </c>
      <c r="G225" s="547" t="s">
        <v>102</v>
      </c>
      <c r="H225" s="547" t="s">
        <v>102</v>
      </c>
      <c r="I225" s="547" t="s">
        <v>102</v>
      </c>
      <c r="J225" s="547" t="s">
        <v>102</v>
      </c>
      <c r="K225" s="547" t="s">
        <v>102</v>
      </c>
      <c r="L225" s="547" t="s">
        <v>102</v>
      </c>
      <c r="M225" s="547" t="s">
        <v>102</v>
      </c>
      <c r="N225" s="547" t="s">
        <v>102</v>
      </c>
      <c r="O225" s="547" t="s">
        <v>102</v>
      </c>
      <c r="P225" s="547" t="s">
        <v>102</v>
      </c>
      <c r="Q225" s="547" t="s">
        <v>102</v>
      </c>
      <c r="R225" s="547" t="s">
        <v>102</v>
      </c>
      <c r="S225" s="547" t="s">
        <v>102</v>
      </c>
      <c r="T225" s="547" t="s">
        <v>102</v>
      </c>
      <c r="U225" s="547" t="s">
        <v>102</v>
      </c>
      <c r="V225" s="547" t="s">
        <v>102</v>
      </c>
      <c r="W225" s="547" t="s">
        <v>102</v>
      </c>
      <c r="X225" s="547" t="s">
        <v>102</v>
      </c>
      <c r="Y225" s="547" t="s">
        <v>102</v>
      </c>
      <c r="Z225" s="547" t="s">
        <v>102</v>
      </c>
      <c r="AA225" s="547" t="s">
        <v>102</v>
      </c>
      <c r="AB225" s="547" t="s">
        <v>102</v>
      </c>
      <c r="AC225" s="547" t="s">
        <v>102</v>
      </c>
      <c r="AD225" s="547" t="s">
        <v>102</v>
      </c>
      <c r="AE225" s="547" t="s">
        <v>102</v>
      </c>
      <c r="AF225" s="547" t="s">
        <v>102</v>
      </c>
      <c r="AG225" s="547" t="s">
        <v>102</v>
      </c>
      <c r="AH225" s="547" t="s">
        <v>102</v>
      </c>
      <c r="AI225" s="547" t="s">
        <v>102</v>
      </c>
      <c r="AJ225" s="547" t="s">
        <v>102</v>
      </c>
      <c r="AK225" s="547" t="s">
        <v>102</v>
      </c>
      <c r="AL225" s="547" t="s">
        <v>102</v>
      </c>
      <c r="AM225" s="547" t="s">
        <v>102</v>
      </c>
      <c r="AN225" s="547" t="s">
        <v>102</v>
      </c>
      <c r="AO225" s="547" t="s">
        <v>102</v>
      </c>
      <c r="AP225" s="547" t="s">
        <v>102</v>
      </c>
      <c r="AQ225" s="547" t="s">
        <v>102</v>
      </c>
      <c r="AR225" s="547" t="s">
        <v>102</v>
      </c>
      <c r="AS225" s="547" t="s">
        <v>102</v>
      </c>
      <c r="AT225" s="547" t="s">
        <v>102</v>
      </c>
      <c r="AU225" s="547" t="s">
        <v>102</v>
      </c>
      <c r="AV225" s="547" t="s">
        <v>102</v>
      </c>
      <c r="AW225" s="547" t="s">
        <v>102</v>
      </c>
      <c r="AX225" s="547" t="s">
        <v>102</v>
      </c>
      <c r="AY225" s="547" t="s">
        <v>102</v>
      </c>
      <c r="AZ225" s="547" t="s">
        <v>102</v>
      </c>
      <c r="BA225" s="547" t="s">
        <v>102</v>
      </c>
      <c r="BB225" s="547" t="s">
        <v>102</v>
      </c>
      <c r="BC225" s="547" t="s">
        <v>102</v>
      </c>
      <c r="BD225" s="547" t="s">
        <v>102</v>
      </c>
      <c r="BE225" s="547" t="s">
        <v>102</v>
      </c>
      <c r="BF225" s="547" t="s">
        <v>102</v>
      </c>
      <c r="BG225" s="547" t="s">
        <v>102</v>
      </c>
      <c r="BH225" s="547" t="s">
        <v>102</v>
      </c>
      <c r="BI225" s="547" t="s">
        <v>102</v>
      </c>
      <c r="BJ225" s="547" t="s">
        <v>102</v>
      </c>
      <c r="BK225" s="547" t="s">
        <v>102</v>
      </c>
      <c r="BL225" s="547" t="s">
        <v>102</v>
      </c>
      <c r="BM225" s="547" t="s">
        <v>102</v>
      </c>
      <c r="BN225" s="547" t="s">
        <v>102</v>
      </c>
      <c r="BO225" s="547" t="s">
        <v>102</v>
      </c>
      <c r="BP225" s="547" t="s">
        <v>102</v>
      </c>
      <c r="BQ225" s="547" t="s">
        <v>102</v>
      </c>
      <c r="BR225" s="547" t="s">
        <v>102</v>
      </c>
      <c r="BS225" s="547" t="s">
        <v>102</v>
      </c>
      <c r="BT225" s="547" t="s">
        <v>102</v>
      </c>
      <c r="BU225" s="547" t="s">
        <v>102</v>
      </c>
      <c r="BV225" s="547" t="s">
        <v>102</v>
      </c>
      <c r="BW225" s="547" t="s">
        <v>102</v>
      </c>
      <c r="BX225" s="547" t="s">
        <v>102</v>
      </c>
      <c r="BY225" s="547" t="s">
        <v>102</v>
      </c>
      <c r="BZ225" s="547" t="s">
        <v>102</v>
      </c>
      <c r="CA225" s="547" t="s">
        <v>102</v>
      </c>
      <c r="CB225" s="547" t="s">
        <v>102</v>
      </c>
      <c r="CC225" s="547" t="s">
        <v>102</v>
      </c>
      <c r="CD225" s="547" t="s">
        <v>102</v>
      </c>
      <c r="CE225" s="547" t="s">
        <v>102</v>
      </c>
      <c r="CF225" s="547" t="s">
        <v>102</v>
      </c>
      <c r="CG225" s="547" t="s">
        <v>102</v>
      </c>
      <c r="CH225" s="547" t="s">
        <v>102</v>
      </c>
      <c r="CI225" s="547" t="s">
        <v>102</v>
      </c>
      <c r="CJ225" s="547" t="s">
        <v>102</v>
      </c>
      <c r="CK225" s="547" t="s">
        <v>102</v>
      </c>
      <c r="CL225" s="547" t="s">
        <v>102</v>
      </c>
      <c r="CM225" s="547" t="s">
        <v>102</v>
      </c>
      <c r="CN225" s="547" t="s">
        <v>102</v>
      </c>
      <c r="CO225" s="547" t="s">
        <v>102</v>
      </c>
      <c r="CP225" s="547" t="s">
        <v>102</v>
      </c>
      <c r="CQ225" s="547" t="s">
        <v>102</v>
      </c>
      <c r="CR225" s="547" t="s">
        <v>102</v>
      </c>
      <c r="CS225" s="547" t="s">
        <v>102</v>
      </c>
      <c r="CT225" s="547" t="s">
        <v>102</v>
      </c>
      <c r="CU225" s="547" t="s">
        <v>102</v>
      </c>
      <c r="CV225" s="547" t="s">
        <v>102</v>
      </c>
      <c r="CW225" s="547" t="s">
        <v>102</v>
      </c>
      <c r="CX225" s="547" t="s">
        <v>102</v>
      </c>
      <c r="CY225" s="547" t="s">
        <v>102</v>
      </c>
      <c r="CZ225" s="547" t="s">
        <v>102</v>
      </c>
      <c r="DA225" s="547" t="s">
        <v>102</v>
      </c>
      <c r="DB225" s="547" t="s">
        <v>102</v>
      </c>
      <c r="DC225" s="547" t="s">
        <v>102</v>
      </c>
      <c r="DD225" s="547" t="s">
        <v>102</v>
      </c>
      <c r="DE225" s="547" t="s">
        <v>102</v>
      </c>
      <c r="DF225" s="547" t="s">
        <v>102</v>
      </c>
      <c r="DG225" s="547" t="s">
        <v>102</v>
      </c>
      <c r="DH225" s="547" t="s">
        <v>102</v>
      </c>
      <c r="DI225" s="547" t="s">
        <v>102</v>
      </c>
      <c r="DJ225" s="547" t="s">
        <v>102</v>
      </c>
      <c r="DK225" s="547" t="s">
        <v>102</v>
      </c>
      <c r="DL225" s="547" t="s">
        <v>102</v>
      </c>
      <c r="DM225" s="547" t="s">
        <v>102</v>
      </c>
      <c r="DN225" s="547" t="s">
        <v>102</v>
      </c>
      <c r="DO225" s="547" t="s">
        <v>102</v>
      </c>
      <c r="DP225" s="547" t="s">
        <v>102</v>
      </c>
      <c r="DQ225" s="547" t="s">
        <v>102</v>
      </c>
      <c r="DR225" s="547" t="s">
        <v>102</v>
      </c>
      <c r="DS225" s="547" t="s">
        <v>102</v>
      </c>
      <c r="DT225" s="547" t="s">
        <v>102</v>
      </c>
      <c r="DU225" s="547" t="s">
        <v>102</v>
      </c>
      <c r="DV225" s="547" t="s">
        <v>102</v>
      </c>
      <c r="DW225" s="547" t="s">
        <v>102</v>
      </c>
      <c r="DX225" s="547" t="s">
        <v>102</v>
      </c>
      <c r="DY225" s="547" t="s">
        <v>102</v>
      </c>
      <c r="DZ225" s="547" t="s">
        <v>102</v>
      </c>
      <c r="EA225" s="547" t="s">
        <v>102</v>
      </c>
      <c r="EB225" s="547" t="s">
        <v>102</v>
      </c>
      <c r="EC225" s="547" t="s">
        <v>102</v>
      </c>
      <c r="ED225" s="547" t="s">
        <v>102</v>
      </c>
      <c r="EE225" s="547" t="s">
        <v>102</v>
      </c>
      <c r="EF225" s="547" t="s">
        <v>102</v>
      </c>
      <c r="EG225" s="547" t="s">
        <v>102</v>
      </c>
      <c r="EH225" s="547" t="s">
        <v>102</v>
      </c>
      <c r="EI225" s="547" t="s">
        <v>102</v>
      </c>
      <c r="EJ225" s="547" t="s">
        <v>102</v>
      </c>
      <c r="EK225" s="547" t="s">
        <v>102</v>
      </c>
      <c r="EL225" s="547" t="s">
        <v>102</v>
      </c>
      <c r="EM225" s="547" t="s">
        <v>102</v>
      </c>
      <c r="EN225" s="547" t="s">
        <v>102</v>
      </c>
      <c r="EO225" s="547" t="s">
        <v>102</v>
      </c>
      <c r="EP225" s="547" t="s">
        <v>102</v>
      </c>
      <c r="EQ225" s="547" t="s">
        <v>102</v>
      </c>
      <c r="ER225" s="547" t="s">
        <v>102</v>
      </c>
      <c r="ES225" s="547" t="s">
        <v>102</v>
      </c>
      <c r="ET225" s="547" t="s">
        <v>102</v>
      </c>
      <c r="EU225" s="547" t="s">
        <v>102</v>
      </c>
      <c r="EV225" s="547" t="s">
        <v>102</v>
      </c>
      <c r="EW225" s="547" t="s">
        <v>102</v>
      </c>
      <c r="EX225" s="547" t="s">
        <v>102</v>
      </c>
      <c r="EY225" s="547" t="s">
        <v>102</v>
      </c>
      <c r="EZ225" s="547" t="s">
        <v>102</v>
      </c>
      <c r="FA225" s="547" t="s">
        <v>102</v>
      </c>
      <c r="FB225" s="547" t="s">
        <v>102</v>
      </c>
      <c r="FC225" s="547" t="s">
        <v>102</v>
      </c>
      <c r="FD225" s="547" t="s">
        <v>102</v>
      </c>
      <c r="FE225" s="547" t="s">
        <v>102</v>
      </c>
      <c r="FF225" s="547" t="s">
        <v>102</v>
      </c>
      <c r="FG225" s="547" t="s">
        <v>102</v>
      </c>
      <c r="FH225" s="547" t="s">
        <v>102</v>
      </c>
      <c r="FI225" s="547" t="s">
        <v>102</v>
      </c>
      <c r="FJ225" s="547" t="s">
        <v>102</v>
      </c>
      <c r="FK225" s="547" t="s">
        <v>102</v>
      </c>
      <c r="FL225" s="547" t="s">
        <v>102</v>
      </c>
      <c r="FM225" s="547" t="s">
        <v>102</v>
      </c>
      <c r="FN225" s="547" t="s">
        <v>102</v>
      </c>
      <c r="FO225" s="547" t="s">
        <v>102</v>
      </c>
      <c r="FP225" s="547" t="s">
        <v>102</v>
      </c>
      <c r="FQ225" s="547" t="s">
        <v>102</v>
      </c>
      <c r="FR225" s="547" t="s">
        <v>102</v>
      </c>
      <c r="FS225" s="547" t="s">
        <v>102</v>
      </c>
      <c r="FT225" s="547" t="s">
        <v>102</v>
      </c>
      <c r="FU225" s="547" t="s">
        <v>102</v>
      </c>
      <c r="FV225" s="547" t="s">
        <v>102</v>
      </c>
    </row>
    <row r="226" spans="1:178" hidden="1" x14ac:dyDescent="0.15">
      <c r="A226" s="547">
        <v>2989788</v>
      </c>
      <c r="B226" s="547" t="s">
        <v>3005</v>
      </c>
      <c r="C226" s="547" t="s">
        <v>22206</v>
      </c>
      <c r="D226" s="547" t="s">
        <v>22207</v>
      </c>
      <c r="E226" s="547" t="s">
        <v>22208</v>
      </c>
      <c r="F226" s="547" t="s">
        <v>22209</v>
      </c>
      <c r="G226" s="547" t="s">
        <v>22210</v>
      </c>
      <c r="H226" s="547">
        <v>0</v>
      </c>
      <c r="I226" s="547">
        <v>0</v>
      </c>
      <c r="J226" s="547">
        <v>0</v>
      </c>
      <c r="K226" s="547">
        <v>0</v>
      </c>
      <c r="L226" s="547">
        <v>0</v>
      </c>
      <c r="M226" s="547">
        <v>0</v>
      </c>
      <c r="N226" s="547">
        <v>0</v>
      </c>
      <c r="O226" s="547">
        <v>0</v>
      </c>
      <c r="P226" s="547">
        <v>0</v>
      </c>
      <c r="Q226" s="547">
        <v>0</v>
      </c>
      <c r="R226" s="547">
        <v>0</v>
      </c>
      <c r="S226" s="547">
        <v>0</v>
      </c>
      <c r="T226" s="547">
        <v>0</v>
      </c>
      <c r="U226" s="547">
        <v>0</v>
      </c>
      <c r="V226" s="547">
        <v>0</v>
      </c>
      <c r="W226" s="547">
        <v>0</v>
      </c>
      <c r="X226" s="547">
        <v>0</v>
      </c>
      <c r="Y226" s="547">
        <v>0</v>
      </c>
      <c r="Z226" s="547">
        <v>0</v>
      </c>
      <c r="AA226" s="547">
        <v>0</v>
      </c>
      <c r="AB226" s="547">
        <v>0</v>
      </c>
      <c r="AC226" s="547">
        <v>0</v>
      </c>
      <c r="AD226" s="547">
        <v>0</v>
      </c>
      <c r="AE226" s="547">
        <v>0</v>
      </c>
      <c r="AF226" s="547">
        <v>0</v>
      </c>
      <c r="AG226" s="547">
        <v>0</v>
      </c>
      <c r="AH226" s="547">
        <v>0</v>
      </c>
      <c r="AI226" s="547">
        <v>0</v>
      </c>
      <c r="AJ226" s="547">
        <v>0</v>
      </c>
      <c r="AK226" s="547">
        <v>0</v>
      </c>
      <c r="AL226" s="547">
        <v>0</v>
      </c>
      <c r="AM226" s="547">
        <v>0</v>
      </c>
      <c r="AN226" s="547">
        <v>0</v>
      </c>
      <c r="AO226" s="547">
        <v>0</v>
      </c>
      <c r="AP226" s="547">
        <v>0</v>
      </c>
      <c r="AQ226" s="547">
        <v>0</v>
      </c>
      <c r="AR226" s="547">
        <v>0</v>
      </c>
      <c r="AS226" s="547">
        <v>0</v>
      </c>
      <c r="AT226" s="547">
        <v>0</v>
      </c>
      <c r="AU226" s="547">
        <v>0</v>
      </c>
      <c r="AV226" s="547">
        <v>0</v>
      </c>
      <c r="AW226" s="547">
        <v>0</v>
      </c>
      <c r="AX226" s="547">
        <v>0</v>
      </c>
      <c r="AY226" s="547">
        <v>0</v>
      </c>
      <c r="AZ226" s="547">
        <v>0</v>
      </c>
      <c r="BA226" s="547">
        <v>0</v>
      </c>
      <c r="BB226" s="547">
        <v>0</v>
      </c>
      <c r="BC226" s="547">
        <v>0</v>
      </c>
      <c r="BD226" s="547">
        <v>0</v>
      </c>
      <c r="BE226" s="547">
        <v>0</v>
      </c>
      <c r="BF226" s="547">
        <v>0</v>
      </c>
      <c r="BG226" s="547">
        <v>0</v>
      </c>
      <c r="BH226" s="547">
        <v>0</v>
      </c>
      <c r="BI226" s="547">
        <v>0</v>
      </c>
      <c r="BJ226" s="547">
        <v>0</v>
      </c>
      <c r="BK226" s="547">
        <v>0</v>
      </c>
      <c r="BL226" s="547">
        <v>0</v>
      </c>
      <c r="BM226" s="547">
        <v>0</v>
      </c>
      <c r="BN226" s="547">
        <v>0</v>
      </c>
      <c r="BO226" s="547">
        <v>0</v>
      </c>
      <c r="BP226" s="547">
        <v>0</v>
      </c>
      <c r="BQ226" s="547">
        <v>0</v>
      </c>
      <c r="BR226" s="547">
        <v>0</v>
      </c>
      <c r="BS226" s="547">
        <v>0</v>
      </c>
      <c r="BT226" s="547">
        <v>0</v>
      </c>
      <c r="BU226" s="547">
        <v>0</v>
      </c>
      <c r="BV226" s="547">
        <v>0</v>
      </c>
      <c r="BW226" s="547">
        <v>0</v>
      </c>
      <c r="BX226" s="547">
        <v>0</v>
      </c>
      <c r="BY226" s="547">
        <v>0</v>
      </c>
      <c r="BZ226" s="547">
        <v>0</v>
      </c>
      <c r="CA226" s="547">
        <v>0</v>
      </c>
      <c r="CB226" s="547">
        <v>0</v>
      </c>
      <c r="CC226" s="547">
        <v>0</v>
      </c>
      <c r="CD226" s="547">
        <v>0</v>
      </c>
      <c r="CE226" s="547">
        <v>0</v>
      </c>
      <c r="CF226" s="547">
        <v>0</v>
      </c>
      <c r="CG226" s="547">
        <v>0</v>
      </c>
      <c r="CH226" s="547">
        <v>0</v>
      </c>
      <c r="CI226" s="547">
        <v>0</v>
      </c>
      <c r="CJ226" s="547">
        <v>0</v>
      </c>
      <c r="CK226" s="547">
        <v>0</v>
      </c>
      <c r="CL226" s="547">
        <v>0</v>
      </c>
      <c r="CM226" s="547">
        <v>0</v>
      </c>
      <c r="CN226" s="547">
        <v>0</v>
      </c>
      <c r="CO226" s="547">
        <v>0</v>
      </c>
      <c r="CP226" s="547">
        <v>0</v>
      </c>
      <c r="CQ226" s="547">
        <v>0</v>
      </c>
      <c r="CR226" s="547">
        <v>0</v>
      </c>
      <c r="CS226" s="547">
        <v>0</v>
      </c>
      <c r="CT226" s="547">
        <v>0</v>
      </c>
      <c r="CU226" s="547">
        <v>0</v>
      </c>
      <c r="CV226" s="547">
        <v>0</v>
      </c>
      <c r="CW226" s="547">
        <v>0</v>
      </c>
      <c r="CX226" s="547">
        <v>0</v>
      </c>
      <c r="CY226" s="547">
        <v>0</v>
      </c>
      <c r="CZ226" s="547">
        <v>0</v>
      </c>
      <c r="DA226" s="547">
        <v>0</v>
      </c>
      <c r="DB226" s="547">
        <v>0</v>
      </c>
      <c r="DC226" s="547">
        <v>0</v>
      </c>
      <c r="DD226" s="547">
        <v>0</v>
      </c>
      <c r="DE226" s="547">
        <v>0</v>
      </c>
      <c r="DF226" s="547">
        <v>0</v>
      </c>
      <c r="DG226" s="547">
        <v>0</v>
      </c>
      <c r="DH226" s="547">
        <v>0</v>
      </c>
      <c r="DI226" s="547">
        <v>0</v>
      </c>
      <c r="DJ226" s="547">
        <v>0</v>
      </c>
      <c r="DK226" s="547">
        <v>0</v>
      </c>
      <c r="DL226" s="547">
        <v>0</v>
      </c>
      <c r="DM226" s="547">
        <v>0</v>
      </c>
      <c r="DN226" s="547">
        <v>0</v>
      </c>
      <c r="DO226" s="547">
        <v>0</v>
      </c>
      <c r="DP226" s="547">
        <v>0</v>
      </c>
      <c r="DQ226" s="547">
        <v>0</v>
      </c>
      <c r="DR226" s="547">
        <v>0</v>
      </c>
      <c r="DS226" s="547">
        <v>0</v>
      </c>
      <c r="DT226" s="547">
        <v>0</v>
      </c>
      <c r="DU226" s="547">
        <v>0</v>
      </c>
      <c r="DV226" s="547">
        <v>0</v>
      </c>
      <c r="DW226" s="547">
        <v>0</v>
      </c>
      <c r="DX226" s="547">
        <v>0</v>
      </c>
      <c r="DY226" s="547">
        <v>0</v>
      </c>
      <c r="DZ226" s="547">
        <v>0</v>
      </c>
      <c r="EA226" s="547">
        <v>0</v>
      </c>
      <c r="EB226" s="547">
        <v>0</v>
      </c>
      <c r="EC226" s="547">
        <v>0</v>
      </c>
      <c r="ED226" s="547">
        <v>0</v>
      </c>
      <c r="EE226" s="547">
        <v>0</v>
      </c>
      <c r="EF226" s="547">
        <v>0</v>
      </c>
      <c r="EG226" s="547">
        <v>0</v>
      </c>
      <c r="EH226" s="547">
        <v>0</v>
      </c>
      <c r="EI226" s="547">
        <v>0</v>
      </c>
      <c r="EJ226" s="547">
        <v>0</v>
      </c>
      <c r="EK226" s="547">
        <v>0</v>
      </c>
      <c r="EL226" s="547">
        <v>0</v>
      </c>
      <c r="EM226" s="547">
        <v>0</v>
      </c>
      <c r="EN226" s="547">
        <v>0</v>
      </c>
      <c r="EO226" s="547">
        <v>0</v>
      </c>
      <c r="EP226" s="547">
        <v>0</v>
      </c>
      <c r="EQ226" s="547">
        <v>0</v>
      </c>
      <c r="ER226" s="547">
        <v>0</v>
      </c>
      <c r="ES226" s="547">
        <v>0</v>
      </c>
      <c r="ET226" s="547">
        <v>0</v>
      </c>
      <c r="EU226" s="547">
        <v>0</v>
      </c>
      <c r="EV226" s="547">
        <v>0</v>
      </c>
      <c r="EW226" s="547">
        <v>0</v>
      </c>
      <c r="EX226" s="547">
        <v>0</v>
      </c>
      <c r="EY226" s="547">
        <v>0</v>
      </c>
      <c r="EZ226" s="547">
        <v>0</v>
      </c>
      <c r="FA226" s="547">
        <v>0</v>
      </c>
      <c r="FB226" s="547">
        <v>0</v>
      </c>
      <c r="FC226" s="547">
        <v>0</v>
      </c>
      <c r="FD226" s="547">
        <v>0</v>
      </c>
      <c r="FE226" s="547">
        <v>0</v>
      </c>
      <c r="FF226" s="547">
        <v>0</v>
      </c>
      <c r="FG226" s="547">
        <v>0</v>
      </c>
      <c r="FH226" s="547">
        <v>0</v>
      </c>
      <c r="FI226" s="547">
        <v>0</v>
      </c>
      <c r="FJ226" s="547">
        <v>0</v>
      </c>
      <c r="FK226" s="547">
        <v>0</v>
      </c>
      <c r="FL226" s="547">
        <v>0</v>
      </c>
      <c r="FM226" s="547">
        <v>0</v>
      </c>
      <c r="FN226" s="547">
        <v>0</v>
      </c>
      <c r="FO226" s="547">
        <v>0</v>
      </c>
      <c r="FP226" s="547">
        <v>0</v>
      </c>
      <c r="FQ226" s="547">
        <v>0</v>
      </c>
      <c r="FR226" s="547">
        <v>0</v>
      </c>
      <c r="FS226" s="547">
        <v>0</v>
      </c>
      <c r="FT226" s="547">
        <v>0</v>
      </c>
      <c r="FU226" s="547">
        <v>0</v>
      </c>
      <c r="FV226" s="547">
        <v>0</v>
      </c>
    </row>
    <row r="227" spans="1:178" hidden="1" x14ac:dyDescent="0.15">
      <c r="A227" s="547">
        <v>2965518</v>
      </c>
      <c r="B227" s="547" t="s">
        <v>102</v>
      </c>
      <c r="C227" s="547" t="s">
        <v>102</v>
      </c>
      <c r="D227" s="547" t="s">
        <v>102</v>
      </c>
      <c r="E227" s="547" t="s">
        <v>102</v>
      </c>
      <c r="F227" s="547" t="s">
        <v>102</v>
      </c>
      <c r="G227" s="547" t="s">
        <v>102</v>
      </c>
      <c r="H227" s="547" t="s">
        <v>102</v>
      </c>
      <c r="I227" s="547" t="s">
        <v>102</v>
      </c>
      <c r="J227" s="547" t="s">
        <v>102</v>
      </c>
      <c r="K227" s="547" t="s">
        <v>102</v>
      </c>
      <c r="L227" s="547" t="s">
        <v>102</v>
      </c>
      <c r="M227" s="547" t="s">
        <v>102</v>
      </c>
      <c r="N227" s="547" t="s">
        <v>102</v>
      </c>
      <c r="O227" s="547" t="s">
        <v>102</v>
      </c>
      <c r="P227" s="547" t="s">
        <v>102</v>
      </c>
      <c r="Q227" s="547" t="s">
        <v>102</v>
      </c>
      <c r="R227" s="547" t="s">
        <v>102</v>
      </c>
      <c r="S227" s="547" t="s">
        <v>102</v>
      </c>
      <c r="T227" s="547" t="s">
        <v>102</v>
      </c>
      <c r="U227" s="547" t="s">
        <v>102</v>
      </c>
      <c r="V227" s="547" t="s">
        <v>102</v>
      </c>
      <c r="W227" s="547" t="s">
        <v>102</v>
      </c>
      <c r="X227" s="547" t="s">
        <v>102</v>
      </c>
      <c r="Y227" s="547" t="s">
        <v>102</v>
      </c>
      <c r="Z227" s="547" t="s">
        <v>102</v>
      </c>
      <c r="AA227" s="547" t="s">
        <v>102</v>
      </c>
      <c r="AB227" s="547" t="s">
        <v>102</v>
      </c>
      <c r="AC227" s="547" t="s">
        <v>102</v>
      </c>
      <c r="AD227" s="547" t="s">
        <v>102</v>
      </c>
      <c r="AE227" s="547" t="s">
        <v>102</v>
      </c>
      <c r="AF227" s="547" t="s">
        <v>102</v>
      </c>
      <c r="AG227" s="547" t="s">
        <v>102</v>
      </c>
      <c r="AH227" s="547" t="s">
        <v>102</v>
      </c>
      <c r="AI227" s="547" t="s">
        <v>102</v>
      </c>
      <c r="AJ227" s="547" t="s">
        <v>102</v>
      </c>
      <c r="AK227" s="547" t="s">
        <v>102</v>
      </c>
      <c r="AL227" s="547" t="s">
        <v>102</v>
      </c>
      <c r="AM227" s="547" t="s">
        <v>102</v>
      </c>
      <c r="AN227" s="547" t="s">
        <v>102</v>
      </c>
      <c r="AO227" s="547" t="s">
        <v>102</v>
      </c>
      <c r="AP227" s="547" t="s">
        <v>102</v>
      </c>
      <c r="AQ227" s="547" t="s">
        <v>102</v>
      </c>
      <c r="AR227" s="547" t="s">
        <v>102</v>
      </c>
      <c r="AS227" s="547" t="s">
        <v>102</v>
      </c>
      <c r="AT227" s="547" t="s">
        <v>102</v>
      </c>
      <c r="AU227" s="547" t="s">
        <v>102</v>
      </c>
      <c r="AV227" s="547" t="s">
        <v>102</v>
      </c>
      <c r="AW227" s="547" t="s">
        <v>102</v>
      </c>
      <c r="AX227" s="547" t="s">
        <v>102</v>
      </c>
      <c r="AY227" s="547" t="s">
        <v>102</v>
      </c>
      <c r="AZ227" s="547" t="s">
        <v>102</v>
      </c>
      <c r="BA227" s="547" t="s">
        <v>102</v>
      </c>
      <c r="BB227" s="547" t="s">
        <v>102</v>
      </c>
      <c r="BC227" s="547" t="s">
        <v>102</v>
      </c>
      <c r="BD227" s="547" t="s">
        <v>102</v>
      </c>
      <c r="BE227" s="547" t="s">
        <v>102</v>
      </c>
      <c r="BF227" s="547" t="s">
        <v>102</v>
      </c>
      <c r="BG227" s="547" t="s">
        <v>102</v>
      </c>
      <c r="BH227" s="547" t="s">
        <v>102</v>
      </c>
      <c r="BI227" s="547" t="s">
        <v>102</v>
      </c>
      <c r="BJ227" s="547" t="s">
        <v>102</v>
      </c>
      <c r="BK227" s="547" t="s">
        <v>102</v>
      </c>
      <c r="BL227" s="547" t="s">
        <v>102</v>
      </c>
      <c r="BM227" s="547" t="s">
        <v>102</v>
      </c>
      <c r="BN227" s="547" t="s">
        <v>102</v>
      </c>
      <c r="BO227" s="547" t="s">
        <v>102</v>
      </c>
      <c r="BP227" s="547" t="s">
        <v>102</v>
      </c>
      <c r="BQ227" s="547" t="s">
        <v>102</v>
      </c>
      <c r="BR227" s="547" t="s">
        <v>102</v>
      </c>
      <c r="BS227" s="547" t="s">
        <v>102</v>
      </c>
      <c r="BT227" s="547" t="s">
        <v>102</v>
      </c>
      <c r="BU227" s="547" t="s">
        <v>102</v>
      </c>
      <c r="BV227" s="547" t="s">
        <v>102</v>
      </c>
      <c r="BW227" s="547" t="s">
        <v>102</v>
      </c>
      <c r="BX227" s="547" t="s">
        <v>102</v>
      </c>
      <c r="BY227" s="547" t="s">
        <v>102</v>
      </c>
      <c r="BZ227" s="547" t="s">
        <v>102</v>
      </c>
      <c r="CA227" s="547" t="s">
        <v>102</v>
      </c>
      <c r="CB227" s="547" t="s">
        <v>102</v>
      </c>
      <c r="CC227" s="547" t="s">
        <v>102</v>
      </c>
      <c r="CD227" s="547" t="s">
        <v>102</v>
      </c>
      <c r="CE227" s="547" t="s">
        <v>102</v>
      </c>
      <c r="CF227" s="547" t="s">
        <v>102</v>
      </c>
      <c r="CG227" s="547" t="s">
        <v>102</v>
      </c>
      <c r="CH227" s="547" t="s">
        <v>102</v>
      </c>
      <c r="CI227" s="547" t="s">
        <v>102</v>
      </c>
      <c r="CJ227" s="547" t="s">
        <v>102</v>
      </c>
      <c r="CK227" s="547" t="s">
        <v>102</v>
      </c>
      <c r="CL227" s="547" t="s">
        <v>102</v>
      </c>
      <c r="CM227" s="547" t="s">
        <v>102</v>
      </c>
      <c r="CN227" s="547" t="s">
        <v>102</v>
      </c>
      <c r="CO227" s="547" t="s">
        <v>102</v>
      </c>
      <c r="CP227" s="547" t="s">
        <v>102</v>
      </c>
      <c r="CQ227" s="547" t="s">
        <v>102</v>
      </c>
      <c r="CR227" s="547" t="s">
        <v>102</v>
      </c>
      <c r="CS227" s="547" t="s">
        <v>102</v>
      </c>
      <c r="CT227" s="547" t="s">
        <v>102</v>
      </c>
      <c r="CU227" s="547" t="s">
        <v>102</v>
      </c>
      <c r="CV227" s="547" t="s">
        <v>102</v>
      </c>
      <c r="CW227" s="547" t="s">
        <v>102</v>
      </c>
      <c r="CX227" s="547" t="s">
        <v>102</v>
      </c>
      <c r="CY227" s="547" t="s">
        <v>102</v>
      </c>
      <c r="CZ227" s="547" t="s">
        <v>102</v>
      </c>
      <c r="DA227" s="547" t="s">
        <v>102</v>
      </c>
      <c r="DB227" s="547" t="s">
        <v>102</v>
      </c>
      <c r="DC227" s="547" t="s">
        <v>102</v>
      </c>
      <c r="DD227" s="547" t="s">
        <v>102</v>
      </c>
      <c r="DE227" s="547" t="s">
        <v>102</v>
      </c>
      <c r="DF227" s="547" t="s">
        <v>102</v>
      </c>
      <c r="DG227" s="547" t="s">
        <v>102</v>
      </c>
      <c r="DH227" s="547" t="s">
        <v>102</v>
      </c>
      <c r="DI227" s="547" t="s">
        <v>102</v>
      </c>
      <c r="DJ227" s="547" t="s">
        <v>102</v>
      </c>
      <c r="DK227" s="547" t="s">
        <v>102</v>
      </c>
      <c r="DL227" s="547" t="s">
        <v>102</v>
      </c>
      <c r="DM227" s="547" t="s">
        <v>102</v>
      </c>
      <c r="DN227" s="547" t="s">
        <v>102</v>
      </c>
      <c r="DO227" s="547" t="s">
        <v>102</v>
      </c>
      <c r="DP227" s="547" t="s">
        <v>102</v>
      </c>
      <c r="DQ227" s="547" t="s">
        <v>102</v>
      </c>
      <c r="DR227" s="547" t="s">
        <v>102</v>
      </c>
      <c r="DS227" s="547" t="s">
        <v>102</v>
      </c>
      <c r="DT227" s="547" t="s">
        <v>102</v>
      </c>
      <c r="DU227" s="547" t="s">
        <v>102</v>
      </c>
      <c r="DV227" s="547" t="s">
        <v>102</v>
      </c>
      <c r="DW227" s="547" t="s">
        <v>102</v>
      </c>
      <c r="DX227" s="547" t="s">
        <v>102</v>
      </c>
      <c r="DY227" s="547" t="s">
        <v>102</v>
      </c>
      <c r="DZ227" s="547" t="s">
        <v>102</v>
      </c>
      <c r="EA227" s="547" t="s">
        <v>102</v>
      </c>
      <c r="EB227" s="547" t="s">
        <v>102</v>
      </c>
      <c r="EC227" s="547" t="s">
        <v>102</v>
      </c>
      <c r="ED227" s="547" t="s">
        <v>102</v>
      </c>
      <c r="EE227" s="547" t="s">
        <v>102</v>
      </c>
      <c r="EF227" s="547" t="s">
        <v>102</v>
      </c>
      <c r="EG227" s="547" t="s">
        <v>102</v>
      </c>
      <c r="EH227" s="547" t="s">
        <v>102</v>
      </c>
      <c r="EI227" s="547" t="s">
        <v>102</v>
      </c>
      <c r="EJ227" s="547" t="s">
        <v>102</v>
      </c>
      <c r="EK227" s="547" t="s">
        <v>102</v>
      </c>
      <c r="EL227" s="547" t="s">
        <v>102</v>
      </c>
      <c r="EM227" s="547" t="s">
        <v>102</v>
      </c>
      <c r="EN227" s="547" t="s">
        <v>102</v>
      </c>
      <c r="EO227" s="547" t="s">
        <v>102</v>
      </c>
      <c r="EP227" s="547" t="s">
        <v>102</v>
      </c>
      <c r="EQ227" s="547" t="s">
        <v>102</v>
      </c>
      <c r="ER227" s="547" t="s">
        <v>102</v>
      </c>
      <c r="ES227" s="547" t="s">
        <v>102</v>
      </c>
      <c r="ET227" s="547" t="s">
        <v>102</v>
      </c>
      <c r="EU227" s="547" t="s">
        <v>102</v>
      </c>
      <c r="EV227" s="547" t="s">
        <v>102</v>
      </c>
      <c r="EW227" s="547" t="s">
        <v>102</v>
      </c>
      <c r="EX227" s="547" t="s">
        <v>102</v>
      </c>
      <c r="EY227" s="547" t="s">
        <v>102</v>
      </c>
      <c r="EZ227" s="547" t="s">
        <v>102</v>
      </c>
      <c r="FA227" s="547" t="s">
        <v>102</v>
      </c>
      <c r="FB227" s="547" t="s">
        <v>102</v>
      </c>
      <c r="FC227" s="547" t="s">
        <v>102</v>
      </c>
      <c r="FD227" s="547" t="s">
        <v>102</v>
      </c>
      <c r="FE227" s="547" t="s">
        <v>102</v>
      </c>
      <c r="FF227" s="547" t="s">
        <v>102</v>
      </c>
      <c r="FG227" s="547" t="s">
        <v>102</v>
      </c>
      <c r="FH227" s="547" t="s">
        <v>102</v>
      </c>
      <c r="FI227" s="547" t="s">
        <v>102</v>
      </c>
      <c r="FJ227" s="547" t="s">
        <v>102</v>
      </c>
      <c r="FK227" s="547" t="s">
        <v>102</v>
      </c>
      <c r="FL227" s="547" t="s">
        <v>102</v>
      </c>
      <c r="FM227" s="547" t="s">
        <v>102</v>
      </c>
      <c r="FN227" s="547" t="s">
        <v>102</v>
      </c>
      <c r="FO227" s="547" t="s">
        <v>102</v>
      </c>
      <c r="FP227" s="547" t="s">
        <v>102</v>
      </c>
      <c r="FQ227" s="547" t="s">
        <v>102</v>
      </c>
      <c r="FR227" s="547" t="s">
        <v>102</v>
      </c>
      <c r="FS227" s="547" t="s">
        <v>102</v>
      </c>
      <c r="FT227" s="547" t="s">
        <v>102</v>
      </c>
      <c r="FU227" s="547" t="s">
        <v>102</v>
      </c>
      <c r="FV227" s="547" t="s">
        <v>102</v>
      </c>
    </row>
    <row r="228" spans="1:178" hidden="1" x14ac:dyDescent="0.15">
      <c r="A228" s="547">
        <v>2943070</v>
      </c>
      <c r="B228" s="547" t="s">
        <v>102</v>
      </c>
      <c r="C228" s="547" t="s">
        <v>102</v>
      </c>
      <c r="D228" s="547" t="s">
        <v>102</v>
      </c>
      <c r="E228" s="547" t="s">
        <v>102</v>
      </c>
      <c r="F228" s="547" t="s">
        <v>102</v>
      </c>
      <c r="G228" s="547" t="s">
        <v>102</v>
      </c>
      <c r="H228" s="547" t="s">
        <v>102</v>
      </c>
      <c r="I228" s="547" t="s">
        <v>102</v>
      </c>
      <c r="J228" s="547" t="s">
        <v>102</v>
      </c>
      <c r="K228" s="547" t="s">
        <v>102</v>
      </c>
      <c r="L228" s="547" t="s">
        <v>102</v>
      </c>
      <c r="M228" s="547" t="s">
        <v>102</v>
      </c>
      <c r="N228" s="547" t="s">
        <v>102</v>
      </c>
      <c r="O228" s="547" t="s">
        <v>102</v>
      </c>
      <c r="P228" s="547" t="s">
        <v>102</v>
      </c>
      <c r="Q228" s="547" t="s">
        <v>102</v>
      </c>
      <c r="R228" s="547" t="s">
        <v>102</v>
      </c>
      <c r="S228" s="547" t="s">
        <v>102</v>
      </c>
      <c r="T228" s="547" t="s">
        <v>102</v>
      </c>
      <c r="U228" s="547" t="s">
        <v>102</v>
      </c>
      <c r="V228" s="547" t="s">
        <v>102</v>
      </c>
      <c r="W228" s="547" t="s">
        <v>102</v>
      </c>
      <c r="X228" s="547" t="s">
        <v>102</v>
      </c>
      <c r="Y228" s="547" t="s">
        <v>102</v>
      </c>
      <c r="Z228" s="547" t="s">
        <v>102</v>
      </c>
      <c r="AA228" s="547" t="s">
        <v>102</v>
      </c>
      <c r="AB228" s="547" t="s">
        <v>102</v>
      </c>
      <c r="AC228" s="547" t="s">
        <v>102</v>
      </c>
      <c r="AD228" s="547" t="s">
        <v>102</v>
      </c>
      <c r="AE228" s="547" t="s">
        <v>102</v>
      </c>
      <c r="AF228" s="547" t="s">
        <v>102</v>
      </c>
      <c r="AG228" s="547" t="s">
        <v>102</v>
      </c>
      <c r="AH228" s="547" t="s">
        <v>102</v>
      </c>
      <c r="AI228" s="547" t="s">
        <v>102</v>
      </c>
      <c r="AJ228" s="547" t="s">
        <v>102</v>
      </c>
      <c r="AK228" s="547" t="s">
        <v>102</v>
      </c>
      <c r="AL228" s="547" t="s">
        <v>102</v>
      </c>
      <c r="AM228" s="547" t="s">
        <v>102</v>
      </c>
      <c r="AN228" s="547" t="s">
        <v>102</v>
      </c>
      <c r="AO228" s="547" t="s">
        <v>102</v>
      </c>
      <c r="AP228" s="547" t="s">
        <v>102</v>
      </c>
      <c r="AQ228" s="547" t="s">
        <v>102</v>
      </c>
      <c r="AR228" s="547" t="s">
        <v>102</v>
      </c>
      <c r="AS228" s="547" t="s">
        <v>102</v>
      </c>
      <c r="AT228" s="547" t="s">
        <v>102</v>
      </c>
      <c r="AU228" s="547" t="s">
        <v>102</v>
      </c>
      <c r="AV228" s="547" t="s">
        <v>102</v>
      </c>
      <c r="AW228" s="547" t="s">
        <v>102</v>
      </c>
      <c r="AX228" s="547" t="s">
        <v>102</v>
      </c>
      <c r="AY228" s="547" t="s">
        <v>102</v>
      </c>
      <c r="AZ228" s="547" t="s">
        <v>102</v>
      </c>
      <c r="BA228" s="547" t="s">
        <v>102</v>
      </c>
      <c r="BB228" s="547" t="s">
        <v>102</v>
      </c>
      <c r="BC228" s="547" t="s">
        <v>102</v>
      </c>
      <c r="BD228" s="547" t="s">
        <v>102</v>
      </c>
      <c r="BE228" s="547" t="s">
        <v>102</v>
      </c>
      <c r="BF228" s="547" t="s">
        <v>102</v>
      </c>
      <c r="BG228" s="547" t="s">
        <v>102</v>
      </c>
      <c r="BH228" s="547" t="s">
        <v>102</v>
      </c>
      <c r="BI228" s="547" t="s">
        <v>102</v>
      </c>
      <c r="BJ228" s="547" t="s">
        <v>102</v>
      </c>
      <c r="BK228" s="547" t="s">
        <v>102</v>
      </c>
      <c r="BL228" s="547" t="s">
        <v>102</v>
      </c>
      <c r="BM228" s="547" t="s">
        <v>102</v>
      </c>
      <c r="BN228" s="547" t="s">
        <v>102</v>
      </c>
      <c r="BO228" s="547" t="s">
        <v>102</v>
      </c>
      <c r="BP228" s="547" t="s">
        <v>102</v>
      </c>
      <c r="BQ228" s="547" t="s">
        <v>102</v>
      </c>
      <c r="BR228" s="547" t="s">
        <v>102</v>
      </c>
      <c r="BS228" s="547" t="s">
        <v>102</v>
      </c>
      <c r="BT228" s="547" t="s">
        <v>102</v>
      </c>
      <c r="BU228" s="547" t="s">
        <v>102</v>
      </c>
      <c r="BV228" s="547" t="s">
        <v>102</v>
      </c>
      <c r="BW228" s="547" t="s">
        <v>102</v>
      </c>
      <c r="BX228" s="547" t="s">
        <v>102</v>
      </c>
      <c r="BY228" s="547" t="s">
        <v>102</v>
      </c>
      <c r="BZ228" s="547" t="s">
        <v>102</v>
      </c>
      <c r="CA228" s="547" t="s">
        <v>102</v>
      </c>
      <c r="CB228" s="547" t="s">
        <v>102</v>
      </c>
      <c r="CC228" s="547" t="s">
        <v>102</v>
      </c>
      <c r="CD228" s="547" t="s">
        <v>102</v>
      </c>
      <c r="CE228" s="547" t="s">
        <v>102</v>
      </c>
      <c r="CF228" s="547" t="s">
        <v>102</v>
      </c>
      <c r="CG228" s="547" t="s">
        <v>102</v>
      </c>
      <c r="CH228" s="547" t="s">
        <v>102</v>
      </c>
      <c r="CI228" s="547" t="s">
        <v>102</v>
      </c>
      <c r="CJ228" s="547" t="s">
        <v>102</v>
      </c>
      <c r="CK228" s="547" t="s">
        <v>102</v>
      </c>
      <c r="CL228" s="547" t="s">
        <v>102</v>
      </c>
      <c r="CM228" s="547" t="s">
        <v>102</v>
      </c>
      <c r="CN228" s="547" t="s">
        <v>102</v>
      </c>
      <c r="CO228" s="547" t="s">
        <v>102</v>
      </c>
      <c r="CP228" s="547" t="s">
        <v>102</v>
      </c>
      <c r="CQ228" s="547" t="s">
        <v>102</v>
      </c>
      <c r="CR228" s="547" t="s">
        <v>102</v>
      </c>
      <c r="CS228" s="547" t="s">
        <v>102</v>
      </c>
      <c r="CT228" s="547" t="s">
        <v>102</v>
      </c>
      <c r="CU228" s="547" t="s">
        <v>102</v>
      </c>
      <c r="CV228" s="547" t="s">
        <v>102</v>
      </c>
      <c r="CW228" s="547" t="s">
        <v>102</v>
      </c>
      <c r="CX228" s="547" t="s">
        <v>102</v>
      </c>
      <c r="CY228" s="547" t="s">
        <v>102</v>
      </c>
      <c r="CZ228" s="547" t="s">
        <v>102</v>
      </c>
      <c r="DA228" s="547" t="s">
        <v>102</v>
      </c>
      <c r="DB228" s="547" t="s">
        <v>102</v>
      </c>
      <c r="DC228" s="547" t="s">
        <v>102</v>
      </c>
      <c r="DD228" s="547" t="s">
        <v>102</v>
      </c>
      <c r="DE228" s="547" t="s">
        <v>102</v>
      </c>
      <c r="DF228" s="547" t="s">
        <v>102</v>
      </c>
      <c r="DG228" s="547" t="s">
        <v>102</v>
      </c>
      <c r="DH228" s="547" t="s">
        <v>102</v>
      </c>
      <c r="DI228" s="547" t="s">
        <v>102</v>
      </c>
      <c r="DJ228" s="547" t="s">
        <v>102</v>
      </c>
      <c r="DK228" s="547" t="s">
        <v>102</v>
      </c>
      <c r="DL228" s="547" t="s">
        <v>102</v>
      </c>
      <c r="DM228" s="547" t="s">
        <v>102</v>
      </c>
      <c r="DN228" s="547" t="s">
        <v>102</v>
      </c>
      <c r="DO228" s="547" t="s">
        <v>102</v>
      </c>
      <c r="DP228" s="547" t="s">
        <v>102</v>
      </c>
      <c r="DQ228" s="547" t="s">
        <v>102</v>
      </c>
      <c r="DR228" s="547" t="s">
        <v>102</v>
      </c>
      <c r="DS228" s="547" t="s">
        <v>102</v>
      </c>
      <c r="DT228" s="547" t="s">
        <v>102</v>
      </c>
      <c r="DU228" s="547" t="s">
        <v>102</v>
      </c>
      <c r="DV228" s="547" t="s">
        <v>102</v>
      </c>
      <c r="DW228" s="547" t="s">
        <v>102</v>
      </c>
      <c r="DX228" s="547" t="s">
        <v>102</v>
      </c>
      <c r="DY228" s="547" t="s">
        <v>102</v>
      </c>
      <c r="DZ228" s="547" t="s">
        <v>102</v>
      </c>
      <c r="EA228" s="547" t="s">
        <v>102</v>
      </c>
      <c r="EB228" s="547" t="s">
        <v>102</v>
      </c>
      <c r="EC228" s="547" t="s">
        <v>102</v>
      </c>
      <c r="ED228" s="547" t="s">
        <v>102</v>
      </c>
      <c r="EE228" s="547" t="s">
        <v>102</v>
      </c>
      <c r="EF228" s="547" t="s">
        <v>102</v>
      </c>
      <c r="EG228" s="547" t="s">
        <v>102</v>
      </c>
      <c r="EH228" s="547" t="s">
        <v>102</v>
      </c>
      <c r="EI228" s="547" t="s">
        <v>102</v>
      </c>
      <c r="EJ228" s="547" t="s">
        <v>102</v>
      </c>
      <c r="EK228" s="547" t="s">
        <v>102</v>
      </c>
      <c r="EL228" s="547" t="s">
        <v>102</v>
      </c>
      <c r="EM228" s="547" t="s">
        <v>102</v>
      </c>
      <c r="EN228" s="547" t="s">
        <v>102</v>
      </c>
      <c r="EO228" s="547" t="s">
        <v>102</v>
      </c>
      <c r="EP228" s="547" t="s">
        <v>102</v>
      </c>
      <c r="EQ228" s="547" t="s">
        <v>102</v>
      </c>
      <c r="ER228" s="547" t="s">
        <v>102</v>
      </c>
      <c r="ES228" s="547" t="s">
        <v>102</v>
      </c>
      <c r="ET228" s="547" t="s">
        <v>102</v>
      </c>
      <c r="EU228" s="547" t="s">
        <v>102</v>
      </c>
      <c r="EV228" s="547" t="s">
        <v>102</v>
      </c>
      <c r="EW228" s="547" t="s">
        <v>102</v>
      </c>
      <c r="EX228" s="547" t="s">
        <v>102</v>
      </c>
      <c r="EY228" s="547" t="s">
        <v>102</v>
      </c>
      <c r="EZ228" s="547" t="s">
        <v>102</v>
      </c>
      <c r="FA228" s="547" t="s">
        <v>102</v>
      </c>
      <c r="FB228" s="547" t="s">
        <v>102</v>
      </c>
      <c r="FC228" s="547" t="s">
        <v>102</v>
      </c>
      <c r="FD228" s="547" t="s">
        <v>102</v>
      </c>
      <c r="FE228" s="547" t="s">
        <v>102</v>
      </c>
      <c r="FF228" s="547" t="s">
        <v>102</v>
      </c>
      <c r="FG228" s="547" t="s">
        <v>102</v>
      </c>
      <c r="FH228" s="547" t="s">
        <v>102</v>
      </c>
      <c r="FI228" s="547" t="s">
        <v>102</v>
      </c>
      <c r="FJ228" s="547" t="s">
        <v>102</v>
      </c>
      <c r="FK228" s="547" t="s">
        <v>102</v>
      </c>
      <c r="FL228" s="547" t="s">
        <v>102</v>
      </c>
      <c r="FM228" s="547" t="s">
        <v>102</v>
      </c>
      <c r="FN228" s="547" t="s">
        <v>102</v>
      </c>
      <c r="FO228" s="547" t="s">
        <v>102</v>
      </c>
      <c r="FP228" s="547" t="s">
        <v>102</v>
      </c>
      <c r="FQ228" s="547" t="s">
        <v>102</v>
      </c>
      <c r="FR228" s="547" t="s">
        <v>102</v>
      </c>
      <c r="FS228" s="547" t="s">
        <v>102</v>
      </c>
      <c r="FT228" s="547" t="s">
        <v>102</v>
      </c>
      <c r="FU228" s="547" t="s">
        <v>102</v>
      </c>
      <c r="FV228" s="547" t="s">
        <v>102</v>
      </c>
    </row>
    <row r="229" spans="1:178" hidden="1" x14ac:dyDescent="0.15">
      <c r="A229" s="547">
        <v>2926040</v>
      </c>
      <c r="B229" s="547" t="s">
        <v>22211</v>
      </c>
      <c r="C229" s="547" t="s">
        <v>22206</v>
      </c>
      <c r="D229" s="547" t="s">
        <v>102</v>
      </c>
      <c r="E229" s="547">
        <v>0</v>
      </c>
      <c r="F229" s="547">
        <v>0</v>
      </c>
      <c r="G229" s="547">
        <v>0</v>
      </c>
      <c r="H229" s="547">
        <v>0</v>
      </c>
      <c r="I229" s="547">
        <v>0</v>
      </c>
      <c r="J229" s="547">
        <v>0</v>
      </c>
      <c r="K229" s="547">
        <v>0</v>
      </c>
      <c r="L229" s="547">
        <v>0</v>
      </c>
      <c r="M229" s="547">
        <v>0</v>
      </c>
      <c r="N229" s="547">
        <v>0</v>
      </c>
      <c r="O229" s="547">
        <v>0</v>
      </c>
      <c r="P229" s="547">
        <v>0</v>
      </c>
      <c r="Q229" s="547">
        <v>0</v>
      </c>
      <c r="R229" s="547">
        <v>0</v>
      </c>
      <c r="S229" s="547">
        <v>0</v>
      </c>
      <c r="T229" s="547">
        <v>0</v>
      </c>
      <c r="U229" s="547">
        <v>0</v>
      </c>
      <c r="V229" s="547">
        <v>0</v>
      </c>
      <c r="W229" s="547">
        <v>0</v>
      </c>
      <c r="X229" s="547">
        <v>0</v>
      </c>
      <c r="Y229" s="547">
        <v>0</v>
      </c>
      <c r="Z229" s="547">
        <v>0</v>
      </c>
      <c r="AA229" s="547">
        <v>0</v>
      </c>
      <c r="AB229" s="547">
        <v>0</v>
      </c>
      <c r="AC229" s="547">
        <v>0</v>
      </c>
      <c r="AD229" s="547">
        <v>0</v>
      </c>
      <c r="AE229" s="547">
        <v>0</v>
      </c>
      <c r="AF229" s="547">
        <v>0</v>
      </c>
      <c r="AG229" s="547">
        <v>0</v>
      </c>
      <c r="AH229" s="547">
        <v>0</v>
      </c>
      <c r="AI229" s="547">
        <v>0</v>
      </c>
      <c r="AJ229" s="547">
        <v>0</v>
      </c>
      <c r="AK229" s="547">
        <v>0</v>
      </c>
      <c r="AL229" s="547">
        <v>0</v>
      </c>
      <c r="AM229" s="547">
        <v>0</v>
      </c>
      <c r="AN229" s="547">
        <v>0</v>
      </c>
      <c r="AO229" s="547">
        <v>0</v>
      </c>
      <c r="AP229" s="547">
        <v>0</v>
      </c>
      <c r="AQ229" s="547">
        <v>0</v>
      </c>
      <c r="AR229" s="547">
        <v>0</v>
      </c>
      <c r="AS229" s="547">
        <v>0</v>
      </c>
      <c r="AT229" s="547">
        <v>0</v>
      </c>
      <c r="AU229" s="547">
        <v>0</v>
      </c>
      <c r="AV229" s="547">
        <v>0</v>
      </c>
      <c r="AW229" s="547">
        <v>0</v>
      </c>
      <c r="AX229" s="547">
        <v>0</v>
      </c>
      <c r="AY229" s="547">
        <v>0</v>
      </c>
      <c r="AZ229" s="547">
        <v>0</v>
      </c>
      <c r="BA229" s="547">
        <v>0</v>
      </c>
      <c r="BB229" s="547">
        <v>0</v>
      </c>
      <c r="BC229" s="547">
        <v>0</v>
      </c>
      <c r="BD229" s="547">
        <v>0</v>
      </c>
      <c r="BE229" s="547">
        <v>0</v>
      </c>
      <c r="BF229" s="547">
        <v>0</v>
      </c>
      <c r="BG229" s="547">
        <v>0</v>
      </c>
      <c r="BH229" s="547">
        <v>0</v>
      </c>
      <c r="BI229" s="547">
        <v>0</v>
      </c>
      <c r="BJ229" s="547">
        <v>0</v>
      </c>
      <c r="BK229" s="547">
        <v>0</v>
      </c>
      <c r="BL229" s="547">
        <v>0</v>
      </c>
      <c r="BM229" s="547">
        <v>0</v>
      </c>
      <c r="BN229" s="547">
        <v>0</v>
      </c>
      <c r="BO229" s="547">
        <v>0</v>
      </c>
      <c r="BP229" s="547">
        <v>0</v>
      </c>
      <c r="BQ229" s="547">
        <v>0</v>
      </c>
      <c r="BR229" s="547">
        <v>0</v>
      </c>
      <c r="BS229" s="547">
        <v>0</v>
      </c>
      <c r="BT229" s="547">
        <v>0</v>
      </c>
      <c r="BU229" s="547">
        <v>0</v>
      </c>
      <c r="BV229" s="547">
        <v>0</v>
      </c>
      <c r="BW229" s="547">
        <v>0</v>
      </c>
      <c r="BX229" s="547">
        <v>0</v>
      </c>
      <c r="BY229" s="547">
        <v>0</v>
      </c>
      <c r="BZ229" s="547">
        <v>0</v>
      </c>
      <c r="CA229" s="547">
        <v>0</v>
      </c>
      <c r="CB229" s="547">
        <v>0</v>
      </c>
      <c r="CC229" s="547">
        <v>0</v>
      </c>
      <c r="CD229" s="547">
        <v>0</v>
      </c>
      <c r="CE229" s="547">
        <v>0</v>
      </c>
      <c r="CF229" s="547">
        <v>0</v>
      </c>
      <c r="CG229" s="547">
        <v>0</v>
      </c>
      <c r="CH229" s="547">
        <v>0</v>
      </c>
      <c r="CI229" s="547">
        <v>0</v>
      </c>
      <c r="CJ229" s="547">
        <v>0</v>
      </c>
      <c r="CK229" s="547">
        <v>0</v>
      </c>
      <c r="CL229" s="547">
        <v>0</v>
      </c>
      <c r="CM229" s="547">
        <v>0</v>
      </c>
      <c r="CN229" s="547">
        <v>0</v>
      </c>
      <c r="CO229" s="547">
        <v>0</v>
      </c>
      <c r="CP229" s="547">
        <v>0</v>
      </c>
      <c r="CQ229" s="547">
        <v>0</v>
      </c>
      <c r="CR229" s="547">
        <v>0</v>
      </c>
      <c r="CS229" s="547">
        <v>0</v>
      </c>
      <c r="CT229" s="547">
        <v>0</v>
      </c>
      <c r="CU229" s="547">
        <v>0</v>
      </c>
      <c r="CV229" s="547">
        <v>0</v>
      </c>
      <c r="CW229" s="547">
        <v>0</v>
      </c>
      <c r="CX229" s="547">
        <v>0</v>
      </c>
      <c r="CY229" s="547">
        <v>0</v>
      </c>
      <c r="CZ229" s="547">
        <v>0</v>
      </c>
      <c r="DA229" s="547">
        <v>0</v>
      </c>
      <c r="DB229" s="547">
        <v>0</v>
      </c>
      <c r="DC229" s="547">
        <v>0</v>
      </c>
      <c r="DD229" s="547">
        <v>0</v>
      </c>
      <c r="DE229" s="547">
        <v>0</v>
      </c>
      <c r="DF229" s="547">
        <v>0</v>
      </c>
      <c r="DG229" s="547">
        <v>0</v>
      </c>
      <c r="DH229" s="547">
        <v>0</v>
      </c>
      <c r="DI229" s="547">
        <v>0</v>
      </c>
      <c r="DJ229" s="547">
        <v>0</v>
      </c>
      <c r="DK229" s="547">
        <v>0</v>
      </c>
      <c r="DL229" s="547">
        <v>0</v>
      </c>
      <c r="DM229" s="547">
        <v>0</v>
      </c>
      <c r="DN229" s="547">
        <v>0</v>
      </c>
      <c r="DO229" s="547">
        <v>0</v>
      </c>
      <c r="DP229" s="547">
        <v>0</v>
      </c>
      <c r="DQ229" s="547">
        <v>0</v>
      </c>
      <c r="DR229" s="547">
        <v>0</v>
      </c>
      <c r="DS229" s="547">
        <v>0</v>
      </c>
      <c r="DT229" s="547">
        <v>0</v>
      </c>
      <c r="DU229" s="547">
        <v>0</v>
      </c>
      <c r="DV229" s="547">
        <v>0</v>
      </c>
      <c r="DW229" s="547">
        <v>0</v>
      </c>
      <c r="DX229" s="547">
        <v>0</v>
      </c>
      <c r="DY229" s="547">
        <v>0</v>
      </c>
      <c r="DZ229" s="547">
        <v>0</v>
      </c>
      <c r="EA229" s="547">
        <v>0</v>
      </c>
      <c r="EB229" s="547">
        <v>0</v>
      </c>
      <c r="EC229" s="547">
        <v>0</v>
      </c>
      <c r="ED229" s="547">
        <v>0</v>
      </c>
      <c r="EE229" s="547">
        <v>0</v>
      </c>
      <c r="EF229" s="547">
        <v>0</v>
      </c>
      <c r="EG229" s="547">
        <v>0</v>
      </c>
      <c r="EH229" s="547">
        <v>0</v>
      </c>
      <c r="EI229" s="547">
        <v>0</v>
      </c>
      <c r="EJ229" s="547">
        <v>0</v>
      </c>
      <c r="EK229" s="547">
        <v>0</v>
      </c>
      <c r="EL229" s="547">
        <v>0</v>
      </c>
      <c r="EM229" s="547">
        <v>0</v>
      </c>
      <c r="EN229" s="547">
        <v>0</v>
      </c>
      <c r="EO229" s="547">
        <v>0</v>
      </c>
      <c r="EP229" s="547">
        <v>0</v>
      </c>
      <c r="EQ229" s="547">
        <v>0</v>
      </c>
      <c r="ER229" s="547">
        <v>0</v>
      </c>
      <c r="ES229" s="547">
        <v>0</v>
      </c>
      <c r="ET229" s="547">
        <v>0</v>
      </c>
      <c r="EU229" s="547">
        <v>0</v>
      </c>
      <c r="EV229" s="547">
        <v>0</v>
      </c>
      <c r="EW229" s="547">
        <v>0</v>
      </c>
      <c r="EX229" s="547">
        <v>0</v>
      </c>
      <c r="EY229" s="547">
        <v>0</v>
      </c>
      <c r="EZ229" s="547">
        <v>0</v>
      </c>
      <c r="FA229" s="547">
        <v>0</v>
      </c>
      <c r="FB229" s="547">
        <v>0</v>
      </c>
      <c r="FC229" s="547">
        <v>0</v>
      </c>
      <c r="FD229" s="547">
        <v>0</v>
      </c>
      <c r="FE229" s="547">
        <v>0</v>
      </c>
      <c r="FF229" s="547">
        <v>0</v>
      </c>
      <c r="FG229" s="547">
        <v>0</v>
      </c>
      <c r="FH229" s="547">
        <v>0</v>
      </c>
      <c r="FI229" s="547">
        <v>0</v>
      </c>
      <c r="FJ229" s="547">
        <v>0</v>
      </c>
      <c r="FK229" s="547">
        <v>0</v>
      </c>
      <c r="FL229" s="547">
        <v>0</v>
      </c>
      <c r="FM229" s="547">
        <v>0</v>
      </c>
      <c r="FN229" s="547">
        <v>0</v>
      </c>
      <c r="FO229" s="547">
        <v>0</v>
      </c>
      <c r="FP229" s="547">
        <v>0</v>
      </c>
      <c r="FQ229" s="547">
        <v>0</v>
      </c>
      <c r="FR229" s="547">
        <v>0</v>
      </c>
      <c r="FS229" s="547">
        <v>0</v>
      </c>
      <c r="FT229" s="547">
        <v>0</v>
      </c>
      <c r="FU229" s="547">
        <v>0</v>
      </c>
      <c r="FV229" s="547">
        <v>0</v>
      </c>
    </row>
    <row r="230" spans="1:178" hidden="1" x14ac:dyDescent="0.15">
      <c r="A230" s="547">
        <v>2943048</v>
      </c>
      <c r="B230" s="547" t="s">
        <v>102</v>
      </c>
      <c r="C230" s="547" t="s">
        <v>102</v>
      </c>
      <c r="D230" s="547" t="s">
        <v>102</v>
      </c>
      <c r="E230" s="547" t="s">
        <v>102</v>
      </c>
      <c r="F230" s="547" t="s">
        <v>102</v>
      </c>
      <c r="G230" s="547" t="s">
        <v>102</v>
      </c>
      <c r="H230" s="547" t="s">
        <v>102</v>
      </c>
      <c r="I230" s="547" t="s">
        <v>102</v>
      </c>
      <c r="J230" s="547" t="s">
        <v>102</v>
      </c>
      <c r="K230" s="547" t="s">
        <v>102</v>
      </c>
      <c r="L230" s="547" t="s">
        <v>102</v>
      </c>
      <c r="M230" s="547" t="s">
        <v>102</v>
      </c>
      <c r="N230" s="547" t="s">
        <v>102</v>
      </c>
      <c r="O230" s="547" t="s">
        <v>102</v>
      </c>
      <c r="P230" s="547" t="s">
        <v>102</v>
      </c>
      <c r="Q230" s="547" t="s">
        <v>102</v>
      </c>
      <c r="R230" s="547" t="s">
        <v>102</v>
      </c>
      <c r="S230" s="547" t="s">
        <v>102</v>
      </c>
      <c r="T230" s="547" t="s">
        <v>102</v>
      </c>
      <c r="U230" s="547" t="s">
        <v>102</v>
      </c>
      <c r="V230" s="547" t="s">
        <v>102</v>
      </c>
      <c r="W230" s="547" t="s">
        <v>102</v>
      </c>
      <c r="X230" s="547" t="s">
        <v>102</v>
      </c>
      <c r="Y230" s="547" t="s">
        <v>102</v>
      </c>
      <c r="Z230" s="547" t="s">
        <v>102</v>
      </c>
      <c r="AA230" s="547" t="s">
        <v>102</v>
      </c>
      <c r="AB230" s="547" t="s">
        <v>102</v>
      </c>
      <c r="AC230" s="547" t="s">
        <v>102</v>
      </c>
      <c r="AD230" s="547" t="s">
        <v>102</v>
      </c>
      <c r="AE230" s="547" t="s">
        <v>102</v>
      </c>
      <c r="AF230" s="547" t="s">
        <v>102</v>
      </c>
      <c r="AG230" s="547" t="s">
        <v>102</v>
      </c>
      <c r="AH230" s="547" t="s">
        <v>102</v>
      </c>
      <c r="AI230" s="547" t="s">
        <v>102</v>
      </c>
      <c r="AJ230" s="547" t="s">
        <v>102</v>
      </c>
      <c r="AK230" s="547" t="s">
        <v>102</v>
      </c>
      <c r="AL230" s="547" t="s">
        <v>102</v>
      </c>
      <c r="AM230" s="547" t="s">
        <v>102</v>
      </c>
      <c r="AN230" s="547" t="s">
        <v>102</v>
      </c>
      <c r="AO230" s="547" t="s">
        <v>102</v>
      </c>
      <c r="AP230" s="547" t="s">
        <v>102</v>
      </c>
      <c r="AQ230" s="547" t="s">
        <v>102</v>
      </c>
      <c r="AR230" s="547" t="s">
        <v>102</v>
      </c>
      <c r="AS230" s="547" t="s">
        <v>102</v>
      </c>
      <c r="AT230" s="547" t="s">
        <v>102</v>
      </c>
      <c r="AU230" s="547" t="s">
        <v>102</v>
      </c>
      <c r="AV230" s="547" t="s">
        <v>102</v>
      </c>
      <c r="AW230" s="547" t="s">
        <v>102</v>
      </c>
      <c r="AX230" s="547" t="s">
        <v>102</v>
      </c>
      <c r="AY230" s="547" t="s">
        <v>102</v>
      </c>
      <c r="AZ230" s="547" t="s">
        <v>102</v>
      </c>
      <c r="BA230" s="547" t="s">
        <v>102</v>
      </c>
      <c r="BB230" s="547" t="s">
        <v>102</v>
      </c>
      <c r="BC230" s="547" t="s">
        <v>102</v>
      </c>
      <c r="BD230" s="547" t="s">
        <v>102</v>
      </c>
      <c r="BE230" s="547" t="s">
        <v>102</v>
      </c>
      <c r="BF230" s="547" t="s">
        <v>102</v>
      </c>
      <c r="BG230" s="547" t="s">
        <v>102</v>
      </c>
      <c r="BH230" s="547" t="s">
        <v>102</v>
      </c>
      <c r="BI230" s="547" t="s">
        <v>102</v>
      </c>
      <c r="BJ230" s="547" t="s">
        <v>102</v>
      </c>
      <c r="BK230" s="547" t="s">
        <v>102</v>
      </c>
      <c r="BL230" s="547" t="s">
        <v>102</v>
      </c>
      <c r="BM230" s="547" t="s">
        <v>102</v>
      </c>
      <c r="BN230" s="547" t="s">
        <v>102</v>
      </c>
      <c r="BO230" s="547" t="s">
        <v>102</v>
      </c>
      <c r="BP230" s="547" t="s">
        <v>102</v>
      </c>
      <c r="BQ230" s="547" t="s">
        <v>102</v>
      </c>
      <c r="BR230" s="547" t="s">
        <v>102</v>
      </c>
      <c r="BS230" s="547" t="s">
        <v>102</v>
      </c>
      <c r="BT230" s="547" t="s">
        <v>102</v>
      </c>
      <c r="BU230" s="547" t="s">
        <v>102</v>
      </c>
      <c r="BV230" s="547" t="s">
        <v>102</v>
      </c>
      <c r="BW230" s="547" t="s">
        <v>102</v>
      </c>
      <c r="BX230" s="547" t="s">
        <v>102</v>
      </c>
      <c r="BY230" s="547" t="s">
        <v>102</v>
      </c>
      <c r="BZ230" s="547" t="s">
        <v>102</v>
      </c>
      <c r="CA230" s="547" t="s">
        <v>102</v>
      </c>
      <c r="CB230" s="547" t="s">
        <v>102</v>
      </c>
      <c r="CC230" s="547" t="s">
        <v>102</v>
      </c>
      <c r="CD230" s="547" t="s">
        <v>102</v>
      </c>
      <c r="CE230" s="547" t="s">
        <v>102</v>
      </c>
      <c r="CF230" s="547" t="s">
        <v>102</v>
      </c>
      <c r="CG230" s="547" t="s">
        <v>102</v>
      </c>
      <c r="CH230" s="547" t="s">
        <v>102</v>
      </c>
      <c r="CI230" s="547" t="s">
        <v>102</v>
      </c>
      <c r="CJ230" s="547" t="s">
        <v>102</v>
      </c>
      <c r="CK230" s="547" t="s">
        <v>102</v>
      </c>
      <c r="CL230" s="547" t="s">
        <v>102</v>
      </c>
      <c r="CM230" s="547" t="s">
        <v>102</v>
      </c>
      <c r="CN230" s="547" t="s">
        <v>102</v>
      </c>
      <c r="CO230" s="547" t="s">
        <v>102</v>
      </c>
      <c r="CP230" s="547" t="s">
        <v>102</v>
      </c>
      <c r="CQ230" s="547" t="s">
        <v>102</v>
      </c>
      <c r="CR230" s="547" t="s">
        <v>102</v>
      </c>
      <c r="CS230" s="547" t="s">
        <v>102</v>
      </c>
      <c r="CT230" s="547" t="s">
        <v>102</v>
      </c>
      <c r="CU230" s="547" t="s">
        <v>102</v>
      </c>
      <c r="CV230" s="547" t="s">
        <v>102</v>
      </c>
      <c r="CW230" s="547" t="s">
        <v>102</v>
      </c>
      <c r="CX230" s="547" t="s">
        <v>102</v>
      </c>
      <c r="CY230" s="547" t="s">
        <v>102</v>
      </c>
      <c r="CZ230" s="547" t="s">
        <v>102</v>
      </c>
      <c r="DA230" s="547" t="s">
        <v>102</v>
      </c>
      <c r="DB230" s="547" t="s">
        <v>102</v>
      </c>
      <c r="DC230" s="547" t="s">
        <v>102</v>
      </c>
      <c r="DD230" s="547" t="s">
        <v>102</v>
      </c>
      <c r="DE230" s="547" t="s">
        <v>102</v>
      </c>
      <c r="DF230" s="547" t="s">
        <v>102</v>
      </c>
      <c r="DG230" s="547" t="s">
        <v>102</v>
      </c>
      <c r="DH230" s="547" t="s">
        <v>102</v>
      </c>
      <c r="DI230" s="547" t="s">
        <v>102</v>
      </c>
      <c r="DJ230" s="547" t="s">
        <v>102</v>
      </c>
      <c r="DK230" s="547" t="s">
        <v>102</v>
      </c>
      <c r="DL230" s="547" t="s">
        <v>102</v>
      </c>
      <c r="DM230" s="547" t="s">
        <v>102</v>
      </c>
      <c r="DN230" s="547" t="s">
        <v>102</v>
      </c>
      <c r="DO230" s="547" t="s">
        <v>102</v>
      </c>
      <c r="DP230" s="547" t="s">
        <v>102</v>
      </c>
      <c r="DQ230" s="547" t="s">
        <v>102</v>
      </c>
      <c r="DR230" s="547" t="s">
        <v>102</v>
      </c>
      <c r="DS230" s="547" t="s">
        <v>102</v>
      </c>
      <c r="DT230" s="547" t="s">
        <v>102</v>
      </c>
      <c r="DU230" s="547" t="s">
        <v>102</v>
      </c>
      <c r="DV230" s="547" t="s">
        <v>102</v>
      </c>
      <c r="DW230" s="547" t="s">
        <v>102</v>
      </c>
      <c r="DX230" s="547" t="s">
        <v>102</v>
      </c>
      <c r="DY230" s="547" t="s">
        <v>102</v>
      </c>
      <c r="DZ230" s="547" t="s">
        <v>102</v>
      </c>
      <c r="EA230" s="547" t="s">
        <v>102</v>
      </c>
      <c r="EB230" s="547" t="s">
        <v>102</v>
      </c>
      <c r="EC230" s="547" t="s">
        <v>102</v>
      </c>
      <c r="ED230" s="547" t="s">
        <v>102</v>
      </c>
      <c r="EE230" s="547" t="s">
        <v>102</v>
      </c>
      <c r="EF230" s="547" t="s">
        <v>102</v>
      </c>
      <c r="EG230" s="547" t="s">
        <v>102</v>
      </c>
      <c r="EH230" s="547" t="s">
        <v>102</v>
      </c>
      <c r="EI230" s="547" t="s">
        <v>102</v>
      </c>
      <c r="EJ230" s="547" t="s">
        <v>102</v>
      </c>
      <c r="EK230" s="547" t="s">
        <v>102</v>
      </c>
      <c r="EL230" s="547" t="s">
        <v>102</v>
      </c>
      <c r="EM230" s="547" t="s">
        <v>102</v>
      </c>
      <c r="EN230" s="547" t="s">
        <v>102</v>
      </c>
      <c r="EO230" s="547" t="s">
        <v>102</v>
      </c>
      <c r="EP230" s="547" t="s">
        <v>102</v>
      </c>
      <c r="EQ230" s="547" t="s">
        <v>102</v>
      </c>
      <c r="ER230" s="547" t="s">
        <v>102</v>
      </c>
      <c r="ES230" s="547" t="s">
        <v>102</v>
      </c>
      <c r="ET230" s="547" t="s">
        <v>102</v>
      </c>
      <c r="EU230" s="547" t="s">
        <v>102</v>
      </c>
      <c r="EV230" s="547" t="s">
        <v>102</v>
      </c>
      <c r="EW230" s="547" t="s">
        <v>102</v>
      </c>
      <c r="EX230" s="547" t="s">
        <v>102</v>
      </c>
      <c r="EY230" s="547" t="s">
        <v>102</v>
      </c>
      <c r="EZ230" s="547" t="s">
        <v>102</v>
      </c>
      <c r="FA230" s="547" t="s">
        <v>102</v>
      </c>
      <c r="FB230" s="547" t="s">
        <v>102</v>
      </c>
      <c r="FC230" s="547" t="s">
        <v>102</v>
      </c>
      <c r="FD230" s="547" t="s">
        <v>102</v>
      </c>
      <c r="FE230" s="547" t="s">
        <v>102</v>
      </c>
      <c r="FF230" s="547" t="s">
        <v>102</v>
      </c>
      <c r="FG230" s="547" t="s">
        <v>102</v>
      </c>
      <c r="FH230" s="547" t="s">
        <v>102</v>
      </c>
      <c r="FI230" s="547" t="s">
        <v>102</v>
      </c>
      <c r="FJ230" s="547" t="s">
        <v>102</v>
      </c>
      <c r="FK230" s="547" t="s">
        <v>102</v>
      </c>
      <c r="FL230" s="547" t="s">
        <v>102</v>
      </c>
      <c r="FM230" s="547" t="s">
        <v>102</v>
      </c>
      <c r="FN230" s="547" t="s">
        <v>102</v>
      </c>
      <c r="FO230" s="547" t="s">
        <v>102</v>
      </c>
      <c r="FP230" s="547" t="s">
        <v>102</v>
      </c>
      <c r="FQ230" s="547" t="s">
        <v>102</v>
      </c>
      <c r="FR230" s="547" t="s">
        <v>102</v>
      </c>
      <c r="FS230" s="547" t="s">
        <v>102</v>
      </c>
      <c r="FT230" s="547" t="s">
        <v>102</v>
      </c>
      <c r="FU230" s="547" t="s">
        <v>102</v>
      </c>
      <c r="FV230" s="547" t="s">
        <v>102</v>
      </c>
    </row>
    <row r="231" spans="1:178" hidden="1" x14ac:dyDescent="0.15">
      <c r="A231" s="547">
        <v>2951477</v>
      </c>
      <c r="B231" s="547" t="s">
        <v>102</v>
      </c>
      <c r="C231" s="547" t="s">
        <v>102</v>
      </c>
      <c r="D231" s="547" t="s">
        <v>102</v>
      </c>
      <c r="E231" s="547" t="s">
        <v>102</v>
      </c>
      <c r="F231" s="547" t="s">
        <v>102</v>
      </c>
      <c r="G231" s="547" t="s">
        <v>102</v>
      </c>
      <c r="H231" s="547" t="s">
        <v>102</v>
      </c>
      <c r="I231" s="547" t="s">
        <v>102</v>
      </c>
      <c r="J231" s="547" t="s">
        <v>102</v>
      </c>
      <c r="K231" s="547" t="s">
        <v>102</v>
      </c>
      <c r="L231" s="547" t="s">
        <v>102</v>
      </c>
      <c r="M231" s="547" t="s">
        <v>102</v>
      </c>
      <c r="N231" s="547" t="s">
        <v>102</v>
      </c>
      <c r="O231" s="547" t="s">
        <v>102</v>
      </c>
      <c r="P231" s="547" t="s">
        <v>102</v>
      </c>
      <c r="Q231" s="547" t="s">
        <v>102</v>
      </c>
      <c r="R231" s="547" t="s">
        <v>102</v>
      </c>
      <c r="S231" s="547" t="s">
        <v>102</v>
      </c>
      <c r="T231" s="547" t="s">
        <v>102</v>
      </c>
      <c r="U231" s="547" t="s">
        <v>102</v>
      </c>
      <c r="V231" s="547" t="s">
        <v>102</v>
      </c>
      <c r="W231" s="547" t="s">
        <v>102</v>
      </c>
      <c r="X231" s="547" t="s">
        <v>102</v>
      </c>
      <c r="Y231" s="547" t="s">
        <v>102</v>
      </c>
      <c r="Z231" s="547" t="s">
        <v>102</v>
      </c>
      <c r="AA231" s="547" t="s">
        <v>102</v>
      </c>
      <c r="AB231" s="547" t="s">
        <v>102</v>
      </c>
      <c r="AC231" s="547" t="s">
        <v>102</v>
      </c>
      <c r="AD231" s="547" t="s">
        <v>102</v>
      </c>
      <c r="AE231" s="547" t="s">
        <v>102</v>
      </c>
      <c r="AF231" s="547" t="s">
        <v>102</v>
      </c>
      <c r="AG231" s="547" t="s">
        <v>102</v>
      </c>
      <c r="AH231" s="547" t="s">
        <v>102</v>
      </c>
      <c r="AI231" s="547" t="s">
        <v>102</v>
      </c>
      <c r="AJ231" s="547" t="s">
        <v>102</v>
      </c>
      <c r="AK231" s="547" t="s">
        <v>102</v>
      </c>
      <c r="AL231" s="547" t="s">
        <v>102</v>
      </c>
      <c r="AM231" s="547" t="s">
        <v>102</v>
      </c>
      <c r="AN231" s="547" t="s">
        <v>102</v>
      </c>
      <c r="AO231" s="547" t="s">
        <v>102</v>
      </c>
      <c r="AP231" s="547" t="s">
        <v>102</v>
      </c>
      <c r="AQ231" s="547" t="s">
        <v>102</v>
      </c>
      <c r="AR231" s="547" t="s">
        <v>102</v>
      </c>
      <c r="AS231" s="547" t="s">
        <v>102</v>
      </c>
      <c r="AT231" s="547" t="s">
        <v>102</v>
      </c>
      <c r="AU231" s="547" t="s">
        <v>102</v>
      </c>
      <c r="AV231" s="547" t="s">
        <v>102</v>
      </c>
      <c r="AW231" s="547" t="s">
        <v>102</v>
      </c>
      <c r="AX231" s="547" t="s">
        <v>102</v>
      </c>
      <c r="AY231" s="547" t="s">
        <v>102</v>
      </c>
      <c r="AZ231" s="547" t="s">
        <v>102</v>
      </c>
      <c r="BA231" s="547" t="s">
        <v>102</v>
      </c>
      <c r="BB231" s="547" t="s">
        <v>102</v>
      </c>
      <c r="BC231" s="547" t="s">
        <v>102</v>
      </c>
      <c r="BD231" s="547" t="s">
        <v>102</v>
      </c>
      <c r="BE231" s="547" t="s">
        <v>102</v>
      </c>
      <c r="BF231" s="547" t="s">
        <v>102</v>
      </c>
      <c r="BG231" s="547" t="s">
        <v>102</v>
      </c>
      <c r="BH231" s="547" t="s">
        <v>102</v>
      </c>
      <c r="BI231" s="547" t="s">
        <v>102</v>
      </c>
      <c r="BJ231" s="547" t="s">
        <v>102</v>
      </c>
      <c r="BK231" s="547" t="s">
        <v>102</v>
      </c>
      <c r="BL231" s="547" t="s">
        <v>102</v>
      </c>
      <c r="BM231" s="547" t="s">
        <v>102</v>
      </c>
      <c r="BN231" s="547" t="s">
        <v>102</v>
      </c>
      <c r="BO231" s="547" t="s">
        <v>102</v>
      </c>
      <c r="BP231" s="547" t="s">
        <v>102</v>
      </c>
      <c r="BQ231" s="547" t="s">
        <v>102</v>
      </c>
      <c r="BR231" s="547" t="s">
        <v>102</v>
      </c>
      <c r="BS231" s="547" t="s">
        <v>102</v>
      </c>
      <c r="BT231" s="547" t="s">
        <v>102</v>
      </c>
      <c r="BU231" s="547" t="s">
        <v>102</v>
      </c>
      <c r="BV231" s="547" t="s">
        <v>102</v>
      </c>
      <c r="BW231" s="547" t="s">
        <v>102</v>
      </c>
      <c r="BX231" s="547" t="s">
        <v>102</v>
      </c>
      <c r="BY231" s="547" t="s">
        <v>102</v>
      </c>
      <c r="BZ231" s="547" t="s">
        <v>102</v>
      </c>
      <c r="CA231" s="547" t="s">
        <v>102</v>
      </c>
      <c r="CB231" s="547" t="s">
        <v>102</v>
      </c>
      <c r="CC231" s="547" t="s">
        <v>102</v>
      </c>
      <c r="CD231" s="547" t="s">
        <v>102</v>
      </c>
      <c r="CE231" s="547" t="s">
        <v>102</v>
      </c>
      <c r="CF231" s="547" t="s">
        <v>102</v>
      </c>
      <c r="CG231" s="547" t="s">
        <v>102</v>
      </c>
      <c r="CH231" s="547" t="s">
        <v>102</v>
      </c>
      <c r="CI231" s="547" t="s">
        <v>102</v>
      </c>
      <c r="CJ231" s="547" t="s">
        <v>102</v>
      </c>
      <c r="CK231" s="547" t="s">
        <v>102</v>
      </c>
      <c r="CL231" s="547" t="s">
        <v>102</v>
      </c>
      <c r="CM231" s="547" t="s">
        <v>102</v>
      </c>
      <c r="CN231" s="547" t="s">
        <v>102</v>
      </c>
      <c r="CO231" s="547" t="s">
        <v>102</v>
      </c>
      <c r="CP231" s="547" t="s">
        <v>102</v>
      </c>
      <c r="CQ231" s="547" t="s">
        <v>102</v>
      </c>
      <c r="CR231" s="547" t="s">
        <v>102</v>
      </c>
      <c r="CS231" s="547" t="s">
        <v>102</v>
      </c>
      <c r="CT231" s="547" t="s">
        <v>102</v>
      </c>
      <c r="CU231" s="547" t="s">
        <v>102</v>
      </c>
      <c r="CV231" s="547" t="s">
        <v>102</v>
      </c>
      <c r="CW231" s="547" t="s">
        <v>102</v>
      </c>
      <c r="CX231" s="547" t="s">
        <v>102</v>
      </c>
      <c r="CY231" s="547" t="s">
        <v>102</v>
      </c>
      <c r="CZ231" s="547" t="s">
        <v>102</v>
      </c>
      <c r="DA231" s="547" t="s">
        <v>102</v>
      </c>
      <c r="DB231" s="547" t="s">
        <v>102</v>
      </c>
      <c r="DC231" s="547" t="s">
        <v>102</v>
      </c>
      <c r="DD231" s="547" t="s">
        <v>102</v>
      </c>
      <c r="DE231" s="547" t="s">
        <v>102</v>
      </c>
      <c r="DF231" s="547" t="s">
        <v>102</v>
      </c>
      <c r="DG231" s="547" t="s">
        <v>102</v>
      </c>
      <c r="DH231" s="547" t="s">
        <v>102</v>
      </c>
      <c r="DI231" s="547" t="s">
        <v>102</v>
      </c>
      <c r="DJ231" s="547" t="s">
        <v>102</v>
      </c>
      <c r="DK231" s="547" t="s">
        <v>102</v>
      </c>
      <c r="DL231" s="547" t="s">
        <v>102</v>
      </c>
      <c r="DM231" s="547" t="s">
        <v>102</v>
      </c>
      <c r="DN231" s="547" t="s">
        <v>102</v>
      </c>
      <c r="DO231" s="547" t="s">
        <v>102</v>
      </c>
      <c r="DP231" s="547" t="s">
        <v>102</v>
      </c>
      <c r="DQ231" s="547" t="s">
        <v>102</v>
      </c>
      <c r="DR231" s="547" t="s">
        <v>102</v>
      </c>
      <c r="DS231" s="547" t="s">
        <v>102</v>
      </c>
      <c r="DT231" s="547" t="s">
        <v>102</v>
      </c>
      <c r="DU231" s="547" t="s">
        <v>102</v>
      </c>
      <c r="DV231" s="547" t="s">
        <v>102</v>
      </c>
      <c r="DW231" s="547" t="s">
        <v>102</v>
      </c>
      <c r="DX231" s="547" t="s">
        <v>102</v>
      </c>
      <c r="DY231" s="547" t="s">
        <v>102</v>
      </c>
      <c r="DZ231" s="547" t="s">
        <v>102</v>
      </c>
      <c r="EA231" s="547" t="s">
        <v>102</v>
      </c>
      <c r="EB231" s="547" t="s">
        <v>102</v>
      </c>
      <c r="EC231" s="547" t="s">
        <v>102</v>
      </c>
      <c r="ED231" s="547" t="s">
        <v>102</v>
      </c>
      <c r="EE231" s="547" t="s">
        <v>102</v>
      </c>
      <c r="EF231" s="547" t="s">
        <v>102</v>
      </c>
      <c r="EG231" s="547" t="s">
        <v>102</v>
      </c>
      <c r="EH231" s="547" t="s">
        <v>102</v>
      </c>
      <c r="EI231" s="547" t="s">
        <v>102</v>
      </c>
      <c r="EJ231" s="547" t="s">
        <v>102</v>
      </c>
      <c r="EK231" s="547" t="s">
        <v>102</v>
      </c>
      <c r="EL231" s="547" t="s">
        <v>102</v>
      </c>
      <c r="EM231" s="547" t="s">
        <v>102</v>
      </c>
      <c r="EN231" s="547" t="s">
        <v>102</v>
      </c>
      <c r="EO231" s="547" t="s">
        <v>102</v>
      </c>
      <c r="EP231" s="547" t="s">
        <v>102</v>
      </c>
      <c r="EQ231" s="547" t="s">
        <v>102</v>
      </c>
      <c r="ER231" s="547" t="s">
        <v>102</v>
      </c>
      <c r="ES231" s="547" t="s">
        <v>102</v>
      </c>
      <c r="ET231" s="547" t="s">
        <v>102</v>
      </c>
      <c r="EU231" s="547" t="s">
        <v>102</v>
      </c>
      <c r="EV231" s="547" t="s">
        <v>102</v>
      </c>
      <c r="EW231" s="547" t="s">
        <v>102</v>
      </c>
      <c r="EX231" s="547" t="s">
        <v>102</v>
      </c>
      <c r="EY231" s="547" t="s">
        <v>102</v>
      </c>
      <c r="EZ231" s="547" t="s">
        <v>102</v>
      </c>
      <c r="FA231" s="547" t="s">
        <v>102</v>
      </c>
      <c r="FB231" s="547" t="s">
        <v>102</v>
      </c>
      <c r="FC231" s="547" t="s">
        <v>102</v>
      </c>
      <c r="FD231" s="547" t="s">
        <v>102</v>
      </c>
      <c r="FE231" s="547" t="s">
        <v>102</v>
      </c>
      <c r="FF231" s="547" t="s">
        <v>102</v>
      </c>
      <c r="FG231" s="547" t="s">
        <v>102</v>
      </c>
      <c r="FH231" s="547" t="s">
        <v>102</v>
      </c>
      <c r="FI231" s="547" t="s">
        <v>102</v>
      </c>
      <c r="FJ231" s="547" t="s">
        <v>102</v>
      </c>
      <c r="FK231" s="547" t="s">
        <v>102</v>
      </c>
      <c r="FL231" s="547" t="s">
        <v>102</v>
      </c>
      <c r="FM231" s="547" t="s">
        <v>102</v>
      </c>
      <c r="FN231" s="547" t="s">
        <v>102</v>
      </c>
      <c r="FO231" s="547" t="s">
        <v>102</v>
      </c>
      <c r="FP231" s="547" t="s">
        <v>102</v>
      </c>
      <c r="FQ231" s="547" t="s">
        <v>102</v>
      </c>
      <c r="FR231" s="547" t="s">
        <v>102</v>
      </c>
      <c r="FS231" s="547" t="s">
        <v>102</v>
      </c>
      <c r="FT231" s="547" t="s">
        <v>102</v>
      </c>
      <c r="FU231" s="547" t="s">
        <v>102</v>
      </c>
      <c r="FV231" s="547" t="s">
        <v>102</v>
      </c>
    </row>
    <row r="232" spans="1:178" hidden="1" x14ac:dyDescent="0.15">
      <c r="A232" s="547">
        <v>2902348</v>
      </c>
      <c r="B232" s="547" t="s">
        <v>102</v>
      </c>
      <c r="C232" s="547" t="s">
        <v>102</v>
      </c>
      <c r="D232" s="547" t="s">
        <v>102</v>
      </c>
      <c r="E232" s="547" t="s">
        <v>102</v>
      </c>
      <c r="F232" s="547" t="s">
        <v>102</v>
      </c>
      <c r="G232" s="547" t="s">
        <v>102</v>
      </c>
      <c r="H232" s="547" t="s">
        <v>102</v>
      </c>
      <c r="I232" s="547" t="s">
        <v>102</v>
      </c>
      <c r="J232" s="547" t="s">
        <v>102</v>
      </c>
      <c r="K232" s="547" t="s">
        <v>102</v>
      </c>
      <c r="L232" s="547" t="s">
        <v>102</v>
      </c>
      <c r="M232" s="547" t="s">
        <v>102</v>
      </c>
      <c r="N232" s="547" t="s">
        <v>102</v>
      </c>
      <c r="O232" s="547" t="s">
        <v>102</v>
      </c>
      <c r="P232" s="547" t="s">
        <v>102</v>
      </c>
      <c r="Q232" s="547" t="s">
        <v>102</v>
      </c>
      <c r="R232" s="547" t="s">
        <v>102</v>
      </c>
      <c r="S232" s="547" t="s">
        <v>102</v>
      </c>
      <c r="T232" s="547" t="s">
        <v>102</v>
      </c>
      <c r="U232" s="547" t="s">
        <v>102</v>
      </c>
      <c r="V232" s="547" t="s">
        <v>102</v>
      </c>
      <c r="W232" s="547" t="s">
        <v>102</v>
      </c>
      <c r="X232" s="547" t="s">
        <v>102</v>
      </c>
      <c r="Y232" s="547" t="s">
        <v>102</v>
      </c>
      <c r="Z232" s="547" t="s">
        <v>102</v>
      </c>
      <c r="AA232" s="547" t="s">
        <v>102</v>
      </c>
      <c r="AB232" s="547" t="s">
        <v>102</v>
      </c>
      <c r="AC232" s="547" t="s">
        <v>102</v>
      </c>
      <c r="AD232" s="547" t="s">
        <v>102</v>
      </c>
      <c r="AE232" s="547" t="s">
        <v>102</v>
      </c>
      <c r="AF232" s="547" t="s">
        <v>102</v>
      </c>
      <c r="AG232" s="547" t="s">
        <v>102</v>
      </c>
      <c r="AH232" s="547" t="s">
        <v>102</v>
      </c>
      <c r="AI232" s="547" t="s">
        <v>102</v>
      </c>
      <c r="AJ232" s="547" t="s">
        <v>102</v>
      </c>
      <c r="AK232" s="547" t="s">
        <v>102</v>
      </c>
      <c r="AL232" s="547" t="s">
        <v>102</v>
      </c>
      <c r="AM232" s="547" t="s">
        <v>102</v>
      </c>
      <c r="AN232" s="547" t="s">
        <v>102</v>
      </c>
      <c r="AO232" s="547" t="s">
        <v>102</v>
      </c>
      <c r="AP232" s="547" t="s">
        <v>102</v>
      </c>
      <c r="AQ232" s="547" t="s">
        <v>102</v>
      </c>
      <c r="AR232" s="547" t="s">
        <v>102</v>
      </c>
      <c r="AS232" s="547" t="s">
        <v>102</v>
      </c>
      <c r="AT232" s="547" t="s">
        <v>102</v>
      </c>
      <c r="AU232" s="547" t="s">
        <v>102</v>
      </c>
      <c r="AV232" s="547" t="s">
        <v>102</v>
      </c>
      <c r="AW232" s="547" t="s">
        <v>102</v>
      </c>
      <c r="AX232" s="547" t="s">
        <v>102</v>
      </c>
      <c r="AY232" s="547" t="s">
        <v>102</v>
      </c>
      <c r="AZ232" s="547" t="s">
        <v>102</v>
      </c>
      <c r="BA232" s="547" t="s">
        <v>102</v>
      </c>
      <c r="BB232" s="547" t="s">
        <v>102</v>
      </c>
      <c r="BC232" s="547" t="s">
        <v>102</v>
      </c>
      <c r="BD232" s="547" t="s">
        <v>102</v>
      </c>
      <c r="BE232" s="547" t="s">
        <v>102</v>
      </c>
      <c r="BF232" s="547" t="s">
        <v>102</v>
      </c>
      <c r="BG232" s="547" t="s">
        <v>102</v>
      </c>
      <c r="BH232" s="547" t="s">
        <v>102</v>
      </c>
      <c r="BI232" s="547" t="s">
        <v>102</v>
      </c>
      <c r="BJ232" s="547" t="s">
        <v>102</v>
      </c>
      <c r="BK232" s="547" t="s">
        <v>102</v>
      </c>
      <c r="BL232" s="547" t="s">
        <v>102</v>
      </c>
      <c r="BM232" s="547" t="s">
        <v>102</v>
      </c>
      <c r="BN232" s="547" t="s">
        <v>102</v>
      </c>
      <c r="BO232" s="547" t="s">
        <v>102</v>
      </c>
      <c r="BP232" s="547" t="s">
        <v>102</v>
      </c>
      <c r="BQ232" s="547" t="s">
        <v>102</v>
      </c>
      <c r="BR232" s="547" t="s">
        <v>102</v>
      </c>
      <c r="BS232" s="547" t="s">
        <v>102</v>
      </c>
      <c r="BT232" s="547" t="s">
        <v>102</v>
      </c>
      <c r="BU232" s="547" t="s">
        <v>102</v>
      </c>
      <c r="BV232" s="547" t="s">
        <v>102</v>
      </c>
      <c r="BW232" s="547" t="s">
        <v>102</v>
      </c>
      <c r="BX232" s="547" t="s">
        <v>102</v>
      </c>
      <c r="BY232" s="547" t="s">
        <v>102</v>
      </c>
      <c r="BZ232" s="547" t="s">
        <v>102</v>
      </c>
      <c r="CA232" s="547" t="s">
        <v>102</v>
      </c>
      <c r="CB232" s="547" t="s">
        <v>102</v>
      </c>
      <c r="CC232" s="547" t="s">
        <v>102</v>
      </c>
      <c r="CD232" s="547" t="s">
        <v>102</v>
      </c>
      <c r="CE232" s="547" t="s">
        <v>102</v>
      </c>
      <c r="CF232" s="547" t="s">
        <v>102</v>
      </c>
      <c r="CG232" s="547" t="s">
        <v>102</v>
      </c>
      <c r="CH232" s="547" t="s">
        <v>102</v>
      </c>
      <c r="CI232" s="547" t="s">
        <v>102</v>
      </c>
      <c r="CJ232" s="547" t="s">
        <v>102</v>
      </c>
      <c r="CK232" s="547" t="s">
        <v>102</v>
      </c>
      <c r="CL232" s="547" t="s">
        <v>102</v>
      </c>
      <c r="CM232" s="547" t="s">
        <v>102</v>
      </c>
      <c r="CN232" s="547" t="s">
        <v>102</v>
      </c>
      <c r="CO232" s="547" t="s">
        <v>102</v>
      </c>
      <c r="CP232" s="547" t="s">
        <v>102</v>
      </c>
      <c r="CQ232" s="547" t="s">
        <v>102</v>
      </c>
      <c r="CR232" s="547" t="s">
        <v>102</v>
      </c>
      <c r="CS232" s="547" t="s">
        <v>102</v>
      </c>
      <c r="CT232" s="547" t="s">
        <v>102</v>
      </c>
      <c r="CU232" s="547" t="s">
        <v>102</v>
      </c>
      <c r="CV232" s="547" t="s">
        <v>102</v>
      </c>
      <c r="CW232" s="547" t="s">
        <v>102</v>
      </c>
      <c r="CX232" s="547" t="s">
        <v>102</v>
      </c>
      <c r="CY232" s="547" t="s">
        <v>102</v>
      </c>
      <c r="CZ232" s="547" t="s">
        <v>102</v>
      </c>
      <c r="DA232" s="547" t="s">
        <v>102</v>
      </c>
      <c r="DB232" s="547" t="s">
        <v>102</v>
      </c>
      <c r="DC232" s="547" t="s">
        <v>102</v>
      </c>
      <c r="DD232" s="547" t="s">
        <v>102</v>
      </c>
      <c r="DE232" s="547" t="s">
        <v>102</v>
      </c>
      <c r="DF232" s="547" t="s">
        <v>102</v>
      </c>
      <c r="DG232" s="547" t="s">
        <v>102</v>
      </c>
      <c r="DH232" s="547" t="s">
        <v>102</v>
      </c>
      <c r="DI232" s="547" t="s">
        <v>102</v>
      </c>
      <c r="DJ232" s="547" t="s">
        <v>102</v>
      </c>
      <c r="DK232" s="547" t="s">
        <v>102</v>
      </c>
      <c r="DL232" s="547" t="s">
        <v>102</v>
      </c>
      <c r="DM232" s="547" t="s">
        <v>102</v>
      </c>
      <c r="DN232" s="547" t="s">
        <v>102</v>
      </c>
      <c r="DO232" s="547" t="s">
        <v>102</v>
      </c>
      <c r="DP232" s="547" t="s">
        <v>102</v>
      </c>
      <c r="DQ232" s="547" t="s">
        <v>102</v>
      </c>
      <c r="DR232" s="547" t="s">
        <v>102</v>
      </c>
      <c r="DS232" s="547" t="s">
        <v>102</v>
      </c>
      <c r="DT232" s="547" t="s">
        <v>102</v>
      </c>
      <c r="DU232" s="547" t="s">
        <v>102</v>
      </c>
      <c r="DV232" s="547" t="s">
        <v>102</v>
      </c>
      <c r="DW232" s="547" t="s">
        <v>102</v>
      </c>
      <c r="DX232" s="547" t="s">
        <v>102</v>
      </c>
      <c r="DY232" s="547" t="s">
        <v>102</v>
      </c>
      <c r="DZ232" s="547" t="s">
        <v>102</v>
      </c>
      <c r="EA232" s="547" t="s">
        <v>102</v>
      </c>
      <c r="EB232" s="547" t="s">
        <v>102</v>
      </c>
      <c r="EC232" s="547" t="s">
        <v>102</v>
      </c>
      <c r="ED232" s="547" t="s">
        <v>102</v>
      </c>
      <c r="EE232" s="547" t="s">
        <v>102</v>
      </c>
      <c r="EF232" s="547" t="s">
        <v>102</v>
      </c>
      <c r="EG232" s="547" t="s">
        <v>102</v>
      </c>
      <c r="EH232" s="547" t="s">
        <v>102</v>
      </c>
      <c r="EI232" s="547" t="s">
        <v>102</v>
      </c>
      <c r="EJ232" s="547" t="s">
        <v>102</v>
      </c>
      <c r="EK232" s="547" t="s">
        <v>102</v>
      </c>
      <c r="EL232" s="547" t="s">
        <v>102</v>
      </c>
      <c r="EM232" s="547" t="s">
        <v>102</v>
      </c>
      <c r="EN232" s="547" t="s">
        <v>102</v>
      </c>
      <c r="EO232" s="547" t="s">
        <v>102</v>
      </c>
      <c r="EP232" s="547" t="s">
        <v>102</v>
      </c>
      <c r="EQ232" s="547" t="s">
        <v>102</v>
      </c>
      <c r="ER232" s="547" t="s">
        <v>102</v>
      </c>
      <c r="ES232" s="547" t="s">
        <v>102</v>
      </c>
      <c r="ET232" s="547" t="s">
        <v>102</v>
      </c>
      <c r="EU232" s="547" t="s">
        <v>102</v>
      </c>
      <c r="EV232" s="547" t="s">
        <v>102</v>
      </c>
      <c r="EW232" s="547" t="s">
        <v>102</v>
      </c>
      <c r="EX232" s="547" t="s">
        <v>102</v>
      </c>
      <c r="EY232" s="547" t="s">
        <v>102</v>
      </c>
      <c r="EZ232" s="547" t="s">
        <v>102</v>
      </c>
      <c r="FA232" s="547" t="s">
        <v>102</v>
      </c>
      <c r="FB232" s="547" t="s">
        <v>102</v>
      </c>
      <c r="FC232" s="547" t="s">
        <v>102</v>
      </c>
      <c r="FD232" s="547" t="s">
        <v>102</v>
      </c>
      <c r="FE232" s="547" t="s">
        <v>102</v>
      </c>
      <c r="FF232" s="547" t="s">
        <v>102</v>
      </c>
      <c r="FG232" s="547" t="s">
        <v>102</v>
      </c>
      <c r="FH232" s="547" t="s">
        <v>102</v>
      </c>
      <c r="FI232" s="547" t="s">
        <v>102</v>
      </c>
      <c r="FJ232" s="547" t="s">
        <v>102</v>
      </c>
      <c r="FK232" s="547" t="s">
        <v>102</v>
      </c>
      <c r="FL232" s="547" t="s">
        <v>102</v>
      </c>
      <c r="FM232" s="547" t="s">
        <v>102</v>
      </c>
      <c r="FN232" s="547" t="s">
        <v>102</v>
      </c>
      <c r="FO232" s="547" t="s">
        <v>102</v>
      </c>
      <c r="FP232" s="547" t="s">
        <v>102</v>
      </c>
      <c r="FQ232" s="547" t="s">
        <v>102</v>
      </c>
      <c r="FR232" s="547" t="s">
        <v>102</v>
      </c>
      <c r="FS232" s="547" t="s">
        <v>102</v>
      </c>
      <c r="FT232" s="547" t="s">
        <v>102</v>
      </c>
      <c r="FU232" s="547" t="s">
        <v>102</v>
      </c>
      <c r="FV232" s="547" t="s">
        <v>102</v>
      </c>
    </row>
    <row r="233" spans="1:178" hidden="1" x14ac:dyDescent="0.15">
      <c r="A233" s="547">
        <v>2898643</v>
      </c>
      <c r="B233" s="547" t="s">
        <v>102</v>
      </c>
      <c r="C233" s="547" t="s">
        <v>102</v>
      </c>
      <c r="D233" s="547" t="s">
        <v>102</v>
      </c>
      <c r="E233" s="547" t="s">
        <v>102</v>
      </c>
      <c r="F233" s="547" t="s">
        <v>102</v>
      </c>
      <c r="G233" s="547" t="s">
        <v>102</v>
      </c>
      <c r="H233" s="547" t="s">
        <v>102</v>
      </c>
      <c r="I233" s="547" t="s">
        <v>102</v>
      </c>
      <c r="J233" s="547" t="s">
        <v>102</v>
      </c>
      <c r="K233" s="547" t="s">
        <v>102</v>
      </c>
      <c r="L233" s="547" t="s">
        <v>102</v>
      </c>
      <c r="M233" s="547" t="s">
        <v>102</v>
      </c>
      <c r="N233" s="547" t="s">
        <v>102</v>
      </c>
      <c r="O233" s="547" t="s">
        <v>102</v>
      </c>
      <c r="P233" s="547" t="s">
        <v>102</v>
      </c>
      <c r="Q233" s="547" t="s">
        <v>102</v>
      </c>
      <c r="R233" s="547" t="s">
        <v>102</v>
      </c>
      <c r="S233" s="547" t="s">
        <v>102</v>
      </c>
      <c r="T233" s="547" t="s">
        <v>102</v>
      </c>
      <c r="U233" s="547" t="s">
        <v>102</v>
      </c>
      <c r="V233" s="547" t="s">
        <v>102</v>
      </c>
      <c r="W233" s="547" t="s">
        <v>102</v>
      </c>
      <c r="X233" s="547" t="s">
        <v>102</v>
      </c>
      <c r="Y233" s="547" t="s">
        <v>102</v>
      </c>
      <c r="Z233" s="547" t="s">
        <v>102</v>
      </c>
      <c r="AA233" s="547" t="s">
        <v>102</v>
      </c>
      <c r="AB233" s="547" t="s">
        <v>102</v>
      </c>
      <c r="AC233" s="547" t="s">
        <v>102</v>
      </c>
      <c r="AD233" s="547" t="s">
        <v>102</v>
      </c>
      <c r="AE233" s="547" t="s">
        <v>102</v>
      </c>
      <c r="AF233" s="547" t="s">
        <v>102</v>
      </c>
      <c r="AG233" s="547" t="s">
        <v>102</v>
      </c>
      <c r="AH233" s="547" t="s">
        <v>102</v>
      </c>
      <c r="AI233" s="547" t="s">
        <v>102</v>
      </c>
      <c r="AJ233" s="547" t="s">
        <v>102</v>
      </c>
      <c r="AK233" s="547" t="s">
        <v>102</v>
      </c>
      <c r="AL233" s="547" t="s">
        <v>102</v>
      </c>
      <c r="AM233" s="547" t="s">
        <v>102</v>
      </c>
      <c r="AN233" s="547" t="s">
        <v>102</v>
      </c>
      <c r="AO233" s="547" t="s">
        <v>102</v>
      </c>
      <c r="AP233" s="547" t="s">
        <v>102</v>
      </c>
      <c r="AQ233" s="547" t="s">
        <v>102</v>
      </c>
      <c r="AR233" s="547" t="s">
        <v>102</v>
      </c>
      <c r="AS233" s="547" t="s">
        <v>102</v>
      </c>
      <c r="AT233" s="547" t="s">
        <v>102</v>
      </c>
      <c r="AU233" s="547" t="s">
        <v>102</v>
      </c>
      <c r="AV233" s="547" t="s">
        <v>102</v>
      </c>
      <c r="AW233" s="547" t="s">
        <v>102</v>
      </c>
      <c r="AX233" s="547" t="s">
        <v>102</v>
      </c>
      <c r="AY233" s="547" t="s">
        <v>102</v>
      </c>
      <c r="AZ233" s="547" t="s">
        <v>102</v>
      </c>
      <c r="BA233" s="547" t="s">
        <v>102</v>
      </c>
      <c r="BB233" s="547" t="s">
        <v>102</v>
      </c>
      <c r="BC233" s="547" t="s">
        <v>102</v>
      </c>
      <c r="BD233" s="547" t="s">
        <v>102</v>
      </c>
      <c r="BE233" s="547" t="s">
        <v>102</v>
      </c>
      <c r="BF233" s="547" t="s">
        <v>102</v>
      </c>
      <c r="BG233" s="547" t="s">
        <v>102</v>
      </c>
      <c r="BH233" s="547" t="s">
        <v>102</v>
      </c>
      <c r="BI233" s="547" t="s">
        <v>102</v>
      </c>
      <c r="BJ233" s="547" t="s">
        <v>102</v>
      </c>
      <c r="BK233" s="547" t="s">
        <v>102</v>
      </c>
      <c r="BL233" s="547" t="s">
        <v>102</v>
      </c>
      <c r="BM233" s="547" t="s">
        <v>102</v>
      </c>
      <c r="BN233" s="547" t="s">
        <v>102</v>
      </c>
      <c r="BO233" s="547" t="s">
        <v>102</v>
      </c>
      <c r="BP233" s="547" t="s">
        <v>102</v>
      </c>
      <c r="BQ233" s="547" t="s">
        <v>102</v>
      </c>
      <c r="BR233" s="547" t="s">
        <v>102</v>
      </c>
      <c r="BS233" s="547" t="s">
        <v>102</v>
      </c>
      <c r="BT233" s="547" t="s">
        <v>102</v>
      </c>
      <c r="BU233" s="547" t="s">
        <v>102</v>
      </c>
      <c r="BV233" s="547" t="s">
        <v>102</v>
      </c>
      <c r="BW233" s="547" t="s">
        <v>102</v>
      </c>
      <c r="BX233" s="547" t="s">
        <v>102</v>
      </c>
      <c r="BY233" s="547" t="s">
        <v>102</v>
      </c>
      <c r="BZ233" s="547" t="s">
        <v>102</v>
      </c>
      <c r="CA233" s="547" t="s">
        <v>102</v>
      </c>
      <c r="CB233" s="547" t="s">
        <v>102</v>
      </c>
      <c r="CC233" s="547" t="s">
        <v>102</v>
      </c>
      <c r="CD233" s="547" t="s">
        <v>102</v>
      </c>
      <c r="CE233" s="547" t="s">
        <v>102</v>
      </c>
      <c r="CF233" s="547" t="s">
        <v>102</v>
      </c>
      <c r="CG233" s="547" t="s">
        <v>102</v>
      </c>
      <c r="CH233" s="547" t="s">
        <v>102</v>
      </c>
      <c r="CI233" s="547" t="s">
        <v>102</v>
      </c>
      <c r="CJ233" s="547" t="s">
        <v>102</v>
      </c>
      <c r="CK233" s="547" t="s">
        <v>102</v>
      </c>
      <c r="CL233" s="547" t="s">
        <v>102</v>
      </c>
      <c r="CM233" s="547" t="s">
        <v>102</v>
      </c>
      <c r="CN233" s="547" t="s">
        <v>102</v>
      </c>
      <c r="CO233" s="547" t="s">
        <v>102</v>
      </c>
      <c r="CP233" s="547" t="s">
        <v>102</v>
      </c>
      <c r="CQ233" s="547" t="s">
        <v>102</v>
      </c>
      <c r="CR233" s="547" t="s">
        <v>102</v>
      </c>
      <c r="CS233" s="547" t="s">
        <v>102</v>
      </c>
      <c r="CT233" s="547" t="s">
        <v>102</v>
      </c>
      <c r="CU233" s="547" t="s">
        <v>102</v>
      </c>
      <c r="CV233" s="547" t="s">
        <v>102</v>
      </c>
      <c r="CW233" s="547" t="s">
        <v>102</v>
      </c>
      <c r="CX233" s="547" t="s">
        <v>102</v>
      </c>
      <c r="CY233" s="547" t="s">
        <v>102</v>
      </c>
      <c r="CZ233" s="547" t="s">
        <v>102</v>
      </c>
      <c r="DA233" s="547" t="s">
        <v>102</v>
      </c>
      <c r="DB233" s="547" t="s">
        <v>102</v>
      </c>
      <c r="DC233" s="547" t="s">
        <v>102</v>
      </c>
      <c r="DD233" s="547" t="s">
        <v>102</v>
      </c>
      <c r="DE233" s="547" t="s">
        <v>102</v>
      </c>
      <c r="DF233" s="547" t="s">
        <v>102</v>
      </c>
      <c r="DG233" s="547" t="s">
        <v>102</v>
      </c>
      <c r="DH233" s="547" t="s">
        <v>102</v>
      </c>
      <c r="DI233" s="547" t="s">
        <v>102</v>
      </c>
      <c r="DJ233" s="547" t="s">
        <v>102</v>
      </c>
      <c r="DK233" s="547" t="s">
        <v>102</v>
      </c>
      <c r="DL233" s="547" t="s">
        <v>102</v>
      </c>
      <c r="DM233" s="547" t="s">
        <v>102</v>
      </c>
      <c r="DN233" s="547" t="s">
        <v>102</v>
      </c>
      <c r="DO233" s="547" t="s">
        <v>102</v>
      </c>
      <c r="DP233" s="547" t="s">
        <v>102</v>
      </c>
      <c r="DQ233" s="547" t="s">
        <v>102</v>
      </c>
      <c r="DR233" s="547" t="s">
        <v>102</v>
      </c>
      <c r="DS233" s="547" t="s">
        <v>102</v>
      </c>
      <c r="DT233" s="547" t="s">
        <v>102</v>
      </c>
      <c r="DU233" s="547" t="s">
        <v>102</v>
      </c>
      <c r="DV233" s="547" t="s">
        <v>102</v>
      </c>
      <c r="DW233" s="547" t="s">
        <v>102</v>
      </c>
      <c r="DX233" s="547" t="s">
        <v>102</v>
      </c>
      <c r="DY233" s="547" t="s">
        <v>102</v>
      </c>
      <c r="DZ233" s="547" t="s">
        <v>102</v>
      </c>
      <c r="EA233" s="547" t="s">
        <v>102</v>
      </c>
      <c r="EB233" s="547" t="s">
        <v>102</v>
      </c>
      <c r="EC233" s="547" t="s">
        <v>102</v>
      </c>
      <c r="ED233" s="547" t="s">
        <v>102</v>
      </c>
      <c r="EE233" s="547" t="s">
        <v>102</v>
      </c>
      <c r="EF233" s="547" t="s">
        <v>102</v>
      </c>
      <c r="EG233" s="547" t="s">
        <v>102</v>
      </c>
      <c r="EH233" s="547" t="s">
        <v>102</v>
      </c>
      <c r="EI233" s="547" t="s">
        <v>102</v>
      </c>
      <c r="EJ233" s="547" t="s">
        <v>102</v>
      </c>
      <c r="EK233" s="547" t="s">
        <v>102</v>
      </c>
      <c r="EL233" s="547" t="s">
        <v>102</v>
      </c>
      <c r="EM233" s="547" t="s">
        <v>102</v>
      </c>
      <c r="EN233" s="547" t="s">
        <v>102</v>
      </c>
      <c r="EO233" s="547" t="s">
        <v>102</v>
      </c>
      <c r="EP233" s="547" t="s">
        <v>102</v>
      </c>
      <c r="EQ233" s="547" t="s">
        <v>102</v>
      </c>
      <c r="ER233" s="547" t="s">
        <v>102</v>
      </c>
      <c r="ES233" s="547" t="s">
        <v>102</v>
      </c>
      <c r="ET233" s="547" t="s">
        <v>102</v>
      </c>
      <c r="EU233" s="547" t="s">
        <v>102</v>
      </c>
      <c r="EV233" s="547" t="s">
        <v>102</v>
      </c>
      <c r="EW233" s="547" t="s">
        <v>102</v>
      </c>
      <c r="EX233" s="547" t="s">
        <v>102</v>
      </c>
      <c r="EY233" s="547" t="s">
        <v>102</v>
      </c>
      <c r="EZ233" s="547" t="s">
        <v>102</v>
      </c>
      <c r="FA233" s="547" t="s">
        <v>102</v>
      </c>
      <c r="FB233" s="547" t="s">
        <v>102</v>
      </c>
      <c r="FC233" s="547" t="s">
        <v>102</v>
      </c>
      <c r="FD233" s="547" t="s">
        <v>102</v>
      </c>
      <c r="FE233" s="547" t="s">
        <v>102</v>
      </c>
      <c r="FF233" s="547" t="s">
        <v>102</v>
      </c>
      <c r="FG233" s="547" t="s">
        <v>102</v>
      </c>
      <c r="FH233" s="547" t="s">
        <v>102</v>
      </c>
      <c r="FI233" s="547" t="s">
        <v>102</v>
      </c>
      <c r="FJ233" s="547" t="s">
        <v>102</v>
      </c>
      <c r="FK233" s="547" t="s">
        <v>102</v>
      </c>
      <c r="FL233" s="547" t="s">
        <v>102</v>
      </c>
      <c r="FM233" s="547" t="s">
        <v>102</v>
      </c>
      <c r="FN233" s="547" t="s">
        <v>102</v>
      </c>
      <c r="FO233" s="547" t="s">
        <v>102</v>
      </c>
      <c r="FP233" s="547" t="s">
        <v>102</v>
      </c>
      <c r="FQ233" s="547" t="s">
        <v>102</v>
      </c>
      <c r="FR233" s="547" t="s">
        <v>102</v>
      </c>
      <c r="FS233" s="547" t="s">
        <v>102</v>
      </c>
      <c r="FT233" s="547" t="s">
        <v>102</v>
      </c>
      <c r="FU233" s="547" t="s">
        <v>102</v>
      </c>
      <c r="FV233" s="547" t="s">
        <v>102</v>
      </c>
    </row>
    <row r="234" spans="1:178" hidden="1" x14ac:dyDescent="0.15">
      <c r="A234" s="547">
        <v>2896369</v>
      </c>
      <c r="B234" s="547" t="s">
        <v>102</v>
      </c>
      <c r="C234" s="547" t="s">
        <v>102</v>
      </c>
      <c r="D234" s="547" t="s">
        <v>102</v>
      </c>
      <c r="E234" s="547" t="s">
        <v>102</v>
      </c>
      <c r="F234" s="547" t="s">
        <v>102</v>
      </c>
      <c r="G234" s="547" t="s">
        <v>102</v>
      </c>
      <c r="H234" s="547" t="s">
        <v>102</v>
      </c>
      <c r="I234" s="547" t="s">
        <v>102</v>
      </c>
      <c r="J234" s="547" t="s">
        <v>102</v>
      </c>
      <c r="K234" s="547" t="s">
        <v>102</v>
      </c>
      <c r="L234" s="547" t="s">
        <v>102</v>
      </c>
      <c r="M234" s="547" t="s">
        <v>102</v>
      </c>
      <c r="N234" s="547" t="s">
        <v>102</v>
      </c>
      <c r="O234" s="547" t="s">
        <v>102</v>
      </c>
      <c r="P234" s="547" t="s">
        <v>102</v>
      </c>
      <c r="Q234" s="547" t="s">
        <v>102</v>
      </c>
      <c r="R234" s="547" t="s">
        <v>102</v>
      </c>
      <c r="S234" s="547" t="s">
        <v>102</v>
      </c>
      <c r="T234" s="547" t="s">
        <v>102</v>
      </c>
      <c r="U234" s="547" t="s">
        <v>102</v>
      </c>
      <c r="V234" s="547" t="s">
        <v>102</v>
      </c>
      <c r="W234" s="547" t="s">
        <v>102</v>
      </c>
      <c r="X234" s="547" t="s">
        <v>102</v>
      </c>
      <c r="Y234" s="547" t="s">
        <v>102</v>
      </c>
      <c r="Z234" s="547" t="s">
        <v>102</v>
      </c>
      <c r="AA234" s="547" t="s">
        <v>102</v>
      </c>
      <c r="AB234" s="547" t="s">
        <v>102</v>
      </c>
      <c r="AC234" s="547" t="s">
        <v>102</v>
      </c>
      <c r="AD234" s="547" t="s">
        <v>102</v>
      </c>
      <c r="AE234" s="547" t="s">
        <v>102</v>
      </c>
      <c r="AF234" s="547" t="s">
        <v>102</v>
      </c>
      <c r="AG234" s="547" t="s">
        <v>102</v>
      </c>
      <c r="AH234" s="547" t="s">
        <v>102</v>
      </c>
      <c r="AI234" s="547" t="s">
        <v>102</v>
      </c>
      <c r="AJ234" s="547" t="s">
        <v>102</v>
      </c>
      <c r="AK234" s="547" t="s">
        <v>102</v>
      </c>
      <c r="AL234" s="547" t="s">
        <v>102</v>
      </c>
      <c r="AM234" s="547" t="s">
        <v>102</v>
      </c>
      <c r="AN234" s="547" t="s">
        <v>102</v>
      </c>
      <c r="AO234" s="547" t="s">
        <v>102</v>
      </c>
      <c r="AP234" s="547" t="s">
        <v>102</v>
      </c>
      <c r="AQ234" s="547" t="s">
        <v>102</v>
      </c>
      <c r="AR234" s="547" t="s">
        <v>102</v>
      </c>
      <c r="AS234" s="547" t="s">
        <v>102</v>
      </c>
      <c r="AT234" s="547" t="s">
        <v>102</v>
      </c>
      <c r="AU234" s="547" t="s">
        <v>102</v>
      </c>
      <c r="AV234" s="547" t="s">
        <v>102</v>
      </c>
      <c r="AW234" s="547" t="s">
        <v>102</v>
      </c>
      <c r="AX234" s="547" t="s">
        <v>102</v>
      </c>
      <c r="AY234" s="547" t="s">
        <v>102</v>
      </c>
      <c r="AZ234" s="547" t="s">
        <v>102</v>
      </c>
      <c r="BA234" s="547" t="s">
        <v>102</v>
      </c>
      <c r="BB234" s="547" t="s">
        <v>102</v>
      </c>
      <c r="BC234" s="547" t="s">
        <v>102</v>
      </c>
      <c r="BD234" s="547" t="s">
        <v>102</v>
      </c>
      <c r="BE234" s="547" t="s">
        <v>102</v>
      </c>
      <c r="BF234" s="547" t="s">
        <v>102</v>
      </c>
      <c r="BG234" s="547" t="s">
        <v>102</v>
      </c>
      <c r="BH234" s="547" t="s">
        <v>102</v>
      </c>
      <c r="BI234" s="547" t="s">
        <v>102</v>
      </c>
      <c r="BJ234" s="547" t="s">
        <v>102</v>
      </c>
      <c r="BK234" s="547" t="s">
        <v>102</v>
      </c>
      <c r="BL234" s="547" t="s">
        <v>102</v>
      </c>
      <c r="BM234" s="547" t="s">
        <v>102</v>
      </c>
      <c r="BN234" s="547" t="s">
        <v>102</v>
      </c>
      <c r="BO234" s="547" t="s">
        <v>102</v>
      </c>
      <c r="BP234" s="547" t="s">
        <v>102</v>
      </c>
      <c r="BQ234" s="547" t="s">
        <v>102</v>
      </c>
      <c r="BR234" s="547" t="s">
        <v>102</v>
      </c>
      <c r="BS234" s="547" t="s">
        <v>102</v>
      </c>
      <c r="BT234" s="547" t="s">
        <v>102</v>
      </c>
      <c r="BU234" s="547" t="s">
        <v>102</v>
      </c>
      <c r="BV234" s="547" t="s">
        <v>102</v>
      </c>
      <c r="BW234" s="547" t="s">
        <v>102</v>
      </c>
      <c r="BX234" s="547" t="s">
        <v>102</v>
      </c>
      <c r="BY234" s="547" t="s">
        <v>102</v>
      </c>
      <c r="BZ234" s="547" t="s">
        <v>102</v>
      </c>
      <c r="CA234" s="547" t="s">
        <v>102</v>
      </c>
      <c r="CB234" s="547" t="s">
        <v>102</v>
      </c>
      <c r="CC234" s="547" t="s">
        <v>102</v>
      </c>
      <c r="CD234" s="547" t="s">
        <v>102</v>
      </c>
      <c r="CE234" s="547" t="s">
        <v>102</v>
      </c>
      <c r="CF234" s="547" t="s">
        <v>102</v>
      </c>
      <c r="CG234" s="547" t="s">
        <v>102</v>
      </c>
      <c r="CH234" s="547" t="s">
        <v>102</v>
      </c>
      <c r="CI234" s="547" t="s">
        <v>102</v>
      </c>
      <c r="CJ234" s="547" t="s">
        <v>102</v>
      </c>
      <c r="CK234" s="547" t="s">
        <v>102</v>
      </c>
      <c r="CL234" s="547" t="s">
        <v>102</v>
      </c>
      <c r="CM234" s="547" t="s">
        <v>102</v>
      </c>
      <c r="CN234" s="547" t="s">
        <v>102</v>
      </c>
      <c r="CO234" s="547" t="s">
        <v>102</v>
      </c>
      <c r="CP234" s="547" t="s">
        <v>102</v>
      </c>
      <c r="CQ234" s="547" t="s">
        <v>102</v>
      </c>
      <c r="CR234" s="547" t="s">
        <v>102</v>
      </c>
      <c r="CS234" s="547" t="s">
        <v>102</v>
      </c>
      <c r="CT234" s="547" t="s">
        <v>102</v>
      </c>
      <c r="CU234" s="547" t="s">
        <v>102</v>
      </c>
      <c r="CV234" s="547" t="s">
        <v>102</v>
      </c>
      <c r="CW234" s="547" t="s">
        <v>102</v>
      </c>
      <c r="CX234" s="547" t="s">
        <v>102</v>
      </c>
      <c r="CY234" s="547" t="s">
        <v>102</v>
      </c>
      <c r="CZ234" s="547" t="s">
        <v>102</v>
      </c>
      <c r="DA234" s="547" t="s">
        <v>102</v>
      </c>
      <c r="DB234" s="547" t="s">
        <v>102</v>
      </c>
      <c r="DC234" s="547" t="s">
        <v>102</v>
      </c>
      <c r="DD234" s="547" t="s">
        <v>102</v>
      </c>
      <c r="DE234" s="547" t="s">
        <v>102</v>
      </c>
      <c r="DF234" s="547" t="s">
        <v>102</v>
      </c>
      <c r="DG234" s="547" t="s">
        <v>102</v>
      </c>
      <c r="DH234" s="547" t="s">
        <v>102</v>
      </c>
      <c r="DI234" s="547" t="s">
        <v>102</v>
      </c>
      <c r="DJ234" s="547" t="s">
        <v>102</v>
      </c>
      <c r="DK234" s="547" t="s">
        <v>102</v>
      </c>
      <c r="DL234" s="547" t="s">
        <v>102</v>
      </c>
      <c r="DM234" s="547" t="s">
        <v>102</v>
      </c>
      <c r="DN234" s="547" t="s">
        <v>102</v>
      </c>
      <c r="DO234" s="547" t="s">
        <v>102</v>
      </c>
      <c r="DP234" s="547" t="s">
        <v>102</v>
      </c>
      <c r="DQ234" s="547" t="s">
        <v>102</v>
      </c>
      <c r="DR234" s="547" t="s">
        <v>102</v>
      </c>
      <c r="DS234" s="547" t="s">
        <v>102</v>
      </c>
      <c r="DT234" s="547" t="s">
        <v>102</v>
      </c>
      <c r="DU234" s="547" t="s">
        <v>102</v>
      </c>
      <c r="DV234" s="547" t="s">
        <v>102</v>
      </c>
      <c r="DW234" s="547" t="s">
        <v>102</v>
      </c>
      <c r="DX234" s="547" t="s">
        <v>102</v>
      </c>
      <c r="DY234" s="547" t="s">
        <v>102</v>
      </c>
      <c r="DZ234" s="547" t="s">
        <v>102</v>
      </c>
      <c r="EA234" s="547" t="s">
        <v>102</v>
      </c>
      <c r="EB234" s="547" t="s">
        <v>102</v>
      </c>
      <c r="EC234" s="547" t="s">
        <v>102</v>
      </c>
      <c r="ED234" s="547" t="s">
        <v>102</v>
      </c>
      <c r="EE234" s="547" t="s">
        <v>102</v>
      </c>
      <c r="EF234" s="547" t="s">
        <v>102</v>
      </c>
      <c r="EG234" s="547" t="s">
        <v>102</v>
      </c>
      <c r="EH234" s="547" t="s">
        <v>102</v>
      </c>
      <c r="EI234" s="547" t="s">
        <v>102</v>
      </c>
      <c r="EJ234" s="547" t="s">
        <v>102</v>
      </c>
      <c r="EK234" s="547" t="s">
        <v>102</v>
      </c>
      <c r="EL234" s="547" t="s">
        <v>102</v>
      </c>
      <c r="EM234" s="547" t="s">
        <v>102</v>
      </c>
      <c r="EN234" s="547" t="s">
        <v>102</v>
      </c>
      <c r="EO234" s="547" t="s">
        <v>102</v>
      </c>
      <c r="EP234" s="547" t="s">
        <v>102</v>
      </c>
      <c r="EQ234" s="547" t="s">
        <v>102</v>
      </c>
      <c r="ER234" s="547" t="s">
        <v>102</v>
      </c>
      <c r="ES234" s="547" t="s">
        <v>102</v>
      </c>
      <c r="ET234" s="547" t="s">
        <v>102</v>
      </c>
      <c r="EU234" s="547" t="s">
        <v>102</v>
      </c>
      <c r="EV234" s="547" t="s">
        <v>102</v>
      </c>
      <c r="EW234" s="547" t="s">
        <v>102</v>
      </c>
      <c r="EX234" s="547" t="s">
        <v>102</v>
      </c>
      <c r="EY234" s="547" t="s">
        <v>102</v>
      </c>
      <c r="EZ234" s="547" t="s">
        <v>102</v>
      </c>
      <c r="FA234" s="547" t="s">
        <v>102</v>
      </c>
      <c r="FB234" s="547" t="s">
        <v>102</v>
      </c>
      <c r="FC234" s="547" t="s">
        <v>102</v>
      </c>
      <c r="FD234" s="547" t="s">
        <v>102</v>
      </c>
      <c r="FE234" s="547" t="s">
        <v>102</v>
      </c>
      <c r="FF234" s="547" t="s">
        <v>102</v>
      </c>
      <c r="FG234" s="547" t="s">
        <v>102</v>
      </c>
      <c r="FH234" s="547" t="s">
        <v>102</v>
      </c>
      <c r="FI234" s="547" t="s">
        <v>102</v>
      </c>
      <c r="FJ234" s="547" t="s">
        <v>102</v>
      </c>
      <c r="FK234" s="547" t="s">
        <v>102</v>
      </c>
      <c r="FL234" s="547" t="s">
        <v>102</v>
      </c>
      <c r="FM234" s="547" t="s">
        <v>102</v>
      </c>
      <c r="FN234" s="547" t="s">
        <v>102</v>
      </c>
      <c r="FO234" s="547" t="s">
        <v>102</v>
      </c>
      <c r="FP234" s="547" t="s">
        <v>102</v>
      </c>
      <c r="FQ234" s="547" t="s">
        <v>102</v>
      </c>
      <c r="FR234" s="547" t="s">
        <v>102</v>
      </c>
      <c r="FS234" s="547" t="s">
        <v>102</v>
      </c>
      <c r="FT234" s="547" t="s">
        <v>102</v>
      </c>
      <c r="FU234" s="547" t="s">
        <v>102</v>
      </c>
      <c r="FV234" s="547" t="s">
        <v>102</v>
      </c>
    </row>
    <row r="235" spans="1:178" hidden="1" x14ac:dyDescent="0.15">
      <c r="A235" s="547">
        <v>2889538</v>
      </c>
      <c r="B235" s="547" t="s">
        <v>102</v>
      </c>
      <c r="C235" s="547" t="s">
        <v>102</v>
      </c>
      <c r="D235" s="547" t="s">
        <v>102</v>
      </c>
      <c r="E235" s="547" t="s">
        <v>102</v>
      </c>
      <c r="F235" s="547" t="s">
        <v>102</v>
      </c>
      <c r="G235" s="547" t="s">
        <v>102</v>
      </c>
      <c r="H235" s="547" t="s">
        <v>102</v>
      </c>
      <c r="I235" s="547" t="s">
        <v>102</v>
      </c>
      <c r="J235" s="547" t="s">
        <v>102</v>
      </c>
      <c r="K235" s="547" t="s">
        <v>102</v>
      </c>
      <c r="L235" s="547" t="s">
        <v>102</v>
      </c>
      <c r="M235" s="547" t="s">
        <v>102</v>
      </c>
      <c r="N235" s="547" t="s">
        <v>102</v>
      </c>
      <c r="O235" s="547" t="s">
        <v>102</v>
      </c>
      <c r="P235" s="547" t="s">
        <v>102</v>
      </c>
      <c r="Q235" s="547" t="s">
        <v>102</v>
      </c>
      <c r="R235" s="547" t="s">
        <v>102</v>
      </c>
      <c r="S235" s="547" t="s">
        <v>102</v>
      </c>
      <c r="T235" s="547" t="s">
        <v>102</v>
      </c>
      <c r="U235" s="547" t="s">
        <v>102</v>
      </c>
      <c r="V235" s="547" t="s">
        <v>102</v>
      </c>
      <c r="W235" s="547" t="s">
        <v>102</v>
      </c>
      <c r="X235" s="547" t="s">
        <v>102</v>
      </c>
      <c r="Y235" s="547" t="s">
        <v>102</v>
      </c>
      <c r="Z235" s="547" t="s">
        <v>102</v>
      </c>
      <c r="AA235" s="547" t="s">
        <v>102</v>
      </c>
      <c r="AB235" s="547" t="s">
        <v>102</v>
      </c>
      <c r="AC235" s="547" t="s">
        <v>102</v>
      </c>
      <c r="AD235" s="547" t="s">
        <v>102</v>
      </c>
      <c r="AE235" s="547" t="s">
        <v>102</v>
      </c>
      <c r="AF235" s="547" t="s">
        <v>102</v>
      </c>
      <c r="AG235" s="547" t="s">
        <v>102</v>
      </c>
      <c r="AH235" s="547" t="s">
        <v>102</v>
      </c>
      <c r="AI235" s="547" t="s">
        <v>102</v>
      </c>
      <c r="AJ235" s="547" t="s">
        <v>102</v>
      </c>
      <c r="AK235" s="547" t="s">
        <v>102</v>
      </c>
      <c r="AL235" s="547" t="s">
        <v>102</v>
      </c>
      <c r="AM235" s="547" t="s">
        <v>102</v>
      </c>
      <c r="AN235" s="547" t="s">
        <v>102</v>
      </c>
      <c r="AO235" s="547" t="s">
        <v>102</v>
      </c>
      <c r="AP235" s="547" t="s">
        <v>102</v>
      </c>
      <c r="AQ235" s="547" t="s">
        <v>102</v>
      </c>
      <c r="AR235" s="547" t="s">
        <v>102</v>
      </c>
      <c r="AS235" s="547" t="s">
        <v>102</v>
      </c>
      <c r="AT235" s="547" t="s">
        <v>102</v>
      </c>
      <c r="AU235" s="547" t="s">
        <v>102</v>
      </c>
      <c r="AV235" s="547" t="s">
        <v>102</v>
      </c>
      <c r="AW235" s="547" t="s">
        <v>102</v>
      </c>
      <c r="AX235" s="547" t="s">
        <v>102</v>
      </c>
      <c r="AY235" s="547" t="s">
        <v>102</v>
      </c>
      <c r="AZ235" s="547" t="s">
        <v>102</v>
      </c>
      <c r="BA235" s="547" t="s">
        <v>102</v>
      </c>
      <c r="BB235" s="547" t="s">
        <v>102</v>
      </c>
      <c r="BC235" s="547" t="s">
        <v>102</v>
      </c>
      <c r="BD235" s="547" t="s">
        <v>102</v>
      </c>
      <c r="BE235" s="547" t="s">
        <v>102</v>
      </c>
      <c r="BF235" s="547" t="s">
        <v>102</v>
      </c>
      <c r="BG235" s="547" t="s">
        <v>102</v>
      </c>
      <c r="BH235" s="547" t="s">
        <v>102</v>
      </c>
      <c r="BI235" s="547" t="s">
        <v>102</v>
      </c>
      <c r="BJ235" s="547" t="s">
        <v>102</v>
      </c>
      <c r="BK235" s="547" t="s">
        <v>102</v>
      </c>
      <c r="BL235" s="547" t="s">
        <v>102</v>
      </c>
      <c r="BM235" s="547" t="s">
        <v>102</v>
      </c>
      <c r="BN235" s="547" t="s">
        <v>102</v>
      </c>
      <c r="BO235" s="547" t="s">
        <v>102</v>
      </c>
      <c r="BP235" s="547" t="s">
        <v>102</v>
      </c>
      <c r="BQ235" s="547" t="s">
        <v>102</v>
      </c>
      <c r="BR235" s="547" t="s">
        <v>102</v>
      </c>
      <c r="BS235" s="547" t="s">
        <v>102</v>
      </c>
      <c r="BT235" s="547" t="s">
        <v>102</v>
      </c>
      <c r="BU235" s="547" t="s">
        <v>102</v>
      </c>
      <c r="BV235" s="547" t="s">
        <v>102</v>
      </c>
      <c r="BW235" s="547" t="s">
        <v>102</v>
      </c>
      <c r="BX235" s="547" t="s">
        <v>102</v>
      </c>
      <c r="BY235" s="547" t="s">
        <v>102</v>
      </c>
      <c r="BZ235" s="547" t="s">
        <v>102</v>
      </c>
      <c r="CA235" s="547" t="s">
        <v>102</v>
      </c>
      <c r="CB235" s="547" t="s">
        <v>102</v>
      </c>
      <c r="CC235" s="547" t="s">
        <v>102</v>
      </c>
      <c r="CD235" s="547" t="s">
        <v>102</v>
      </c>
      <c r="CE235" s="547" t="s">
        <v>102</v>
      </c>
      <c r="CF235" s="547" t="s">
        <v>102</v>
      </c>
      <c r="CG235" s="547" t="s">
        <v>102</v>
      </c>
      <c r="CH235" s="547" t="s">
        <v>102</v>
      </c>
      <c r="CI235" s="547" t="s">
        <v>102</v>
      </c>
      <c r="CJ235" s="547" t="s">
        <v>102</v>
      </c>
      <c r="CK235" s="547" t="s">
        <v>102</v>
      </c>
      <c r="CL235" s="547" t="s">
        <v>102</v>
      </c>
      <c r="CM235" s="547" t="s">
        <v>102</v>
      </c>
      <c r="CN235" s="547" t="s">
        <v>102</v>
      </c>
      <c r="CO235" s="547" t="s">
        <v>102</v>
      </c>
      <c r="CP235" s="547" t="s">
        <v>102</v>
      </c>
      <c r="CQ235" s="547" t="s">
        <v>102</v>
      </c>
      <c r="CR235" s="547" t="s">
        <v>102</v>
      </c>
      <c r="CS235" s="547" t="s">
        <v>102</v>
      </c>
      <c r="CT235" s="547" t="s">
        <v>102</v>
      </c>
      <c r="CU235" s="547" t="s">
        <v>102</v>
      </c>
      <c r="CV235" s="547" t="s">
        <v>102</v>
      </c>
      <c r="CW235" s="547" t="s">
        <v>102</v>
      </c>
      <c r="CX235" s="547" t="s">
        <v>102</v>
      </c>
      <c r="CY235" s="547" t="s">
        <v>102</v>
      </c>
      <c r="CZ235" s="547" t="s">
        <v>102</v>
      </c>
      <c r="DA235" s="547" t="s">
        <v>102</v>
      </c>
      <c r="DB235" s="547" t="s">
        <v>102</v>
      </c>
      <c r="DC235" s="547" t="s">
        <v>102</v>
      </c>
      <c r="DD235" s="547" t="s">
        <v>102</v>
      </c>
      <c r="DE235" s="547" t="s">
        <v>102</v>
      </c>
      <c r="DF235" s="547" t="s">
        <v>102</v>
      </c>
      <c r="DG235" s="547" t="s">
        <v>102</v>
      </c>
      <c r="DH235" s="547" t="s">
        <v>102</v>
      </c>
      <c r="DI235" s="547" t="s">
        <v>102</v>
      </c>
      <c r="DJ235" s="547" t="s">
        <v>102</v>
      </c>
      <c r="DK235" s="547" t="s">
        <v>102</v>
      </c>
      <c r="DL235" s="547" t="s">
        <v>102</v>
      </c>
      <c r="DM235" s="547" t="s">
        <v>102</v>
      </c>
      <c r="DN235" s="547" t="s">
        <v>102</v>
      </c>
      <c r="DO235" s="547" t="s">
        <v>102</v>
      </c>
      <c r="DP235" s="547" t="s">
        <v>102</v>
      </c>
      <c r="DQ235" s="547" t="s">
        <v>102</v>
      </c>
      <c r="DR235" s="547" t="s">
        <v>102</v>
      </c>
      <c r="DS235" s="547" t="s">
        <v>102</v>
      </c>
      <c r="DT235" s="547" t="s">
        <v>102</v>
      </c>
      <c r="DU235" s="547" t="s">
        <v>102</v>
      </c>
      <c r="DV235" s="547" t="s">
        <v>102</v>
      </c>
      <c r="DW235" s="547" t="s">
        <v>102</v>
      </c>
      <c r="DX235" s="547" t="s">
        <v>102</v>
      </c>
      <c r="DY235" s="547" t="s">
        <v>102</v>
      </c>
      <c r="DZ235" s="547" t="s">
        <v>102</v>
      </c>
      <c r="EA235" s="547" t="s">
        <v>102</v>
      </c>
      <c r="EB235" s="547" t="s">
        <v>102</v>
      </c>
      <c r="EC235" s="547" t="s">
        <v>102</v>
      </c>
      <c r="ED235" s="547" t="s">
        <v>102</v>
      </c>
      <c r="EE235" s="547" t="s">
        <v>102</v>
      </c>
      <c r="EF235" s="547" t="s">
        <v>102</v>
      </c>
      <c r="EG235" s="547" t="s">
        <v>102</v>
      </c>
      <c r="EH235" s="547" t="s">
        <v>102</v>
      </c>
      <c r="EI235" s="547" t="s">
        <v>102</v>
      </c>
      <c r="EJ235" s="547" t="s">
        <v>102</v>
      </c>
      <c r="EK235" s="547" t="s">
        <v>102</v>
      </c>
      <c r="EL235" s="547" t="s">
        <v>102</v>
      </c>
      <c r="EM235" s="547" t="s">
        <v>102</v>
      </c>
      <c r="EN235" s="547" t="s">
        <v>102</v>
      </c>
      <c r="EO235" s="547" t="s">
        <v>102</v>
      </c>
      <c r="EP235" s="547" t="s">
        <v>102</v>
      </c>
      <c r="EQ235" s="547" t="s">
        <v>102</v>
      </c>
      <c r="ER235" s="547" t="s">
        <v>102</v>
      </c>
      <c r="ES235" s="547" t="s">
        <v>102</v>
      </c>
      <c r="ET235" s="547" t="s">
        <v>102</v>
      </c>
      <c r="EU235" s="547" t="s">
        <v>102</v>
      </c>
      <c r="EV235" s="547" t="s">
        <v>102</v>
      </c>
      <c r="EW235" s="547" t="s">
        <v>102</v>
      </c>
      <c r="EX235" s="547" t="s">
        <v>102</v>
      </c>
      <c r="EY235" s="547" t="s">
        <v>102</v>
      </c>
      <c r="EZ235" s="547" t="s">
        <v>102</v>
      </c>
      <c r="FA235" s="547" t="s">
        <v>102</v>
      </c>
      <c r="FB235" s="547" t="s">
        <v>102</v>
      </c>
      <c r="FC235" s="547" t="s">
        <v>102</v>
      </c>
      <c r="FD235" s="547" t="s">
        <v>102</v>
      </c>
      <c r="FE235" s="547" t="s">
        <v>102</v>
      </c>
      <c r="FF235" s="547" t="s">
        <v>102</v>
      </c>
      <c r="FG235" s="547" t="s">
        <v>102</v>
      </c>
      <c r="FH235" s="547" t="s">
        <v>102</v>
      </c>
      <c r="FI235" s="547" t="s">
        <v>102</v>
      </c>
      <c r="FJ235" s="547" t="s">
        <v>102</v>
      </c>
      <c r="FK235" s="547" t="s">
        <v>102</v>
      </c>
      <c r="FL235" s="547" t="s">
        <v>102</v>
      </c>
      <c r="FM235" s="547" t="s">
        <v>102</v>
      </c>
      <c r="FN235" s="547" t="s">
        <v>102</v>
      </c>
      <c r="FO235" s="547" t="s">
        <v>102</v>
      </c>
      <c r="FP235" s="547" t="s">
        <v>102</v>
      </c>
      <c r="FQ235" s="547" t="s">
        <v>102</v>
      </c>
      <c r="FR235" s="547" t="s">
        <v>102</v>
      </c>
      <c r="FS235" s="547" t="s">
        <v>102</v>
      </c>
      <c r="FT235" s="547" t="s">
        <v>102</v>
      </c>
      <c r="FU235" s="547" t="s">
        <v>102</v>
      </c>
      <c r="FV235" s="547" t="s">
        <v>102</v>
      </c>
    </row>
    <row r="236" spans="1:178" hidden="1" x14ac:dyDescent="0.15">
      <c r="A236" s="549">
        <v>2138035</v>
      </c>
      <c r="B236" s="547" t="str">
        <f>""</f>
        <v/>
      </c>
    </row>
    <row r="237" spans="1:178" hidden="1" x14ac:dyDescent="0.15">
      <c r="A237" s="549">
        <v>2012401</v>
      </c>
      <c r="B237" s="547" t="str">
        <f>""</f>
        <v/>
      </c>
    </row>
    <row r="238" spans="1:178" hidden="1" x14ac:dyDescent="0.15">
      <c r="A238" s="549">
        <v>3521351</v>
      </c>
      <c r="B238" s="547" t="str">
        <f>""</f>
        <v/>
      </c>
    </row>
    <row r="239" spans="1:178" hidden="1" x14ac:dyDescent="0.15">
      <c r="A239" s="549">
        <v>3989071</v>
      </c>
      <c r="B239" s="547" t="str">
        <f>""</f>
        <v/>
      </c>
    </row>
    <row r="240" spans="1:178" hidden="1" x14ac:dyDescent="0.15">
      <c r="A240" s="549">
        <v>3989133</v>
      </c>
      <c r="B240" s="547" t="str">
        <f>""</f>
        <v/>
      </c>
    </row>
    <row r="241" spans="1:2" hidden="1" x14ac:dyDescent="0.15">
      <c r="A241" s="549">
        <v>3137625</v>
      </c>
      <c r="B241" s="547" t="str">
        <f>""</f>
        <v/>
      </c>
    </row>
    <row r="242" spans="1:2" x14ac:dyDescent="0.15">
      <c r="A242" s="549">
        <v>3716287</v>
      </c>
      <c r="B242" s="547" t="str">
        <f>""</f>
        <v/>
      </c>
    </row>
  </sheetData>
  <autoFilter ref="A2:FV242">
    <filterColumn colId="0">
      <filters>
        <filter val="3716287"/>
      </filters>
    </filterColumn>
  </autoFilter>
  <phoneticPr fontId="7"/>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1"/>
  <sheetViews>
    <sheetView zoomScale="80" zoomScaleNormal="80" workbookViewId="0">
      <pane xSplit="1" ySplit="1" topLeftCell="B197" activePane="bottomRight" state="frozen"/>
      <selection pane="topRight" activeCell="B1" sqref="B1"/>
      <selection pane="bottomLeft" activeCell="A3" sqref="A3"/>
      <selection pane="bottomRight" activeCell="N247" sqref="N247"/>
    </sheetView>
  </sheetViews>
  <sheetFormatPr defaultRowHeight="13.5" x14ac:dyDescent="0.15"/>
  <cols>
    <col min="1" max="2" width="9" style="547"/>
    <col min="4" max="16384" width="9" style="547"/>
  </cols>
  <sheetData>
    <row r="1" spans="1:10" x14ac:dyDescent="0.15">
      <c r="B1" s="550" t="s">
        <v>22212</v>
      </c>
      <c r="C1" t="s">
        <v>21516</v>
      </c>
      <c r="D1" s="547" t="s">
        <v>22213</v>
      </c>
      <c r="E1" s="547">
        <v>3</v>
      </c>
      <c r="F1" s="547">
        <v>7</v>
      </c>
      <c r="G1" s="547">
        <v>11</v>
      </c>
      <c r="H1" s="547">
        <v>15</v>
      </c>
      <c r="I1" s="547">
        <v>19</v>
      </c>
      <c r="J1" s="547">
        <v>23</v>
      </c>
    </row>
    <row r="2" spans="1:10" x14ac:dyDescent="0.15">
      <c r="A2" s="547">
        <v>2814356</v>
      </c>
      <c r="B2" s="547" t="str">
        <f>IF(D2=0,"",E2&amp;","&amp;F2&amp;","&amp;G2&amp;","&amp;H2&amp;","&amp;I2&amp;","&amp;J2)</f>
        <v/>
      </c>
      <c r="C2">
        <v>0</v>
      </c>
      <c r="D2" s="547">
        <v>0</v>
      </c>
      <c r="E2" s="547" t="s">
        <v>102</v>
      </c>
      <c r="F2" s="547" t="s">
        <v>102</v>
      </c>
      <c r="G2" s="547" t="s">
        <v>102</v>
      </c>
      <c r="H2" s="547" t="s">
        <v>102</v>
      </c>
      <c r="I2" s="547" t="s">
        <v>102</v>
      </c>
      <c r="J2" s="547" t="s">
        <v>102</v>
      </c>
    </row>
    <row r="3" spans="1:10" x14ac:dyDescent="0.15">
      <c r="A3" s="547">
        <v>2769663</v>
      </c>
      <c r="B3" s="547" t="str">
        <f t="shared" ref="B3:B66" si="0">IF(D3=0,"",E3&amp;","&amp;F3&amp;","&amp;G3&amp;","&amp;H3&amp;","&amp;I3&amp;","&amp;J3)</f>
        <v/>
      </c>
      <c r="C3">
        <v>0</v>
      </c>
      <c r="D3" s="547">
        <v>0</v>
      </c>
      <c r="E3" s="547" t="s">
        <v>102</v>
      </c>
      <c r="F3" s="547" t="s">
        <v>102</v>
      </c>
      <c r="G3" s="547" t="s">
        <v>102</v>
      </c>
      <c r="H3" s="547" t="s">
        <v>102</v>
      </c>
      <c r="I3" s="547" t="s">
        <v>102</v>
      </c>
      <c r="J3" s="547" t="s">
        <v>102</v>
      </c>
    </row>
    <row r="4" spans="1:10" x14ac:dyDescent="0.15">
      <c r="A4" s="547">
        <v>2818398</v>
      </c>
      <c r="B4" s="547" t="str">
        <f t="shared" si="0"/>
        <v/>
      </c>
      <c r="C4">
        <v>0</v>
      </c>
      <c r="D4" s="547">
        <v>0</v>
      </c>
      <c r="E4" s="547" t="s">
        <v>102</v>
      </c>
      <c r="F4" s="547" t="s">
        <v>102</v>
      </c>
      <c r="G4" s="547" t="s">
        <v>102</v>
      </c>
      <c r="H4" s="547" t="s">
        <v>102</v>
      </c>
      <c r="I4" s="547" t="s">
        <v>102</v>
      </c>
      <c r="J4" s="547" t="s">
        <v>102</v>
      </c>
    </row>
    <row r="5" spans="1:10" x14ac:dyDescent="0.15">
      <c r="A5" s="547">
        <v>2813173</v>
      </c>
      <c r="B5" s="547" t="str">
        <f t="shared" si="0"/>
        <v/>
      </c>
      <c r="C5">
        <v>0</v>
      </c>
      <c r="D5" s="547">
        <v>0</v>
      </c>
      <c r="E5" s="547" t="s">
        <v>102</v>
      </c>
      <c r="F5" s="547" t="s">
        <v>102</v>
      </c>
      <c r="G5" s="547" t="s">
        <v>102</v>
      </c>
      <c r="H5" s="547" t="s">
        <v>102</v>
      </c>
      <c r="I5" s="547" t="s">
        <v>102</v>
      </c>
      <c r="J5" s="547" t="s">
        <v>102</v>
      </c>
    </row>
    <row r="6" spans="1:10" x14ac:dyDescent="0.15">
      <c r="A6" s="547">
        <v>2778841</v>
      </c>
      <c r="B6" s="547" t="str">
        <f t="shared" si="0"/>
        <v/>
      </c>
      <c r="C6">
        <v>0</v>
      </c>
      <c r="D6" s="547">
        <v>0</v>
      </c>
      <c r="E6" s="547" t="s">
        <v>102</v>
      </c>
      <c r="F6" s="547" t="s">
        <v>102</v>
      </c>
      <c r="G6" s="547" t="s">
        <v>102</v>
      </c>
      <c r="H6" s="547" t="s">
        <v>102</v>
      </c>
      <c r="I6" s="547" t="s">
        <v>102</v>
      </c>
      <c r="J6" s="547" t="s">
        <v>102</v>
      </c>
    </row>
    <row r="7" spans="1:10" x14ac:dyDescent="0.15">
      <c r="A7" s="547">
        <v>2770097</v>
      </c>
      <c r="B7" s="547" t="str">
        <f t="shared" si="0"/>
        <v/>
      </c>
      <c r="C7">
        <v>0</v>
      </c>
      <c r="D7" s="547">
        <v>0</v>
      </c>
      <c r="E7" s="547" t="s">
        <v>102</v>
      </c>
      <c r="F7" s="547" t="s">
        <v>102</v>
      </c>
      <c r="G7" s="547" t="s">
        <v>102</v>
      </c>
      <c r="H7" s="547" t="s">
        <v>102</v>
      </c>
      <c r="I7" s="547" t="s">
        <v>102</v>
      </c>
      <c r="J7" s="547" t="s">
        <v>102</v>
      </c>
    </row>
    <row r="8" spans="1:10" x14ac:dyDescent="0.15">
      <c r="A8" s="547">
        <v>2842215</v>
      </c>
      <c r="B8" s="547" t="str">
        <f t="shared" si="0"/>
        <v/>
      </c>
      <c r="C8">
        <v>0</v>
      </c>
      <c r="D8" s="547">
        <v>0</v>
      </c>
      <c r="E8" s="547" t="s">
        <v>102</v>
      </c>
      <c r="F8" s="547" t="s">
        <v>102</v>
      </c>
      <c r="G8" s="547" t="s">
        <v>102</v>
      </c>
      <c r="H8" s="547" t="s">
        <v>102</v>
      </c>
      <c r="I8" s="547" t="s">
        <v>102</v>
      </c>
      <c r="J8" s="547" t="s">
        <v>102</v>
      </c>
    </row>
    <row r="9" spans="1:10" x14ac:dyDescent="0.15">
      <c r="A9" s="547">
        <v>2732519</v>
      </c>
      <c r="B9" s="547" t="str">
        <f t="shared" si="0"/>
        <v/>
      </c>
      <c r="C9">
        <v>0</v>
      </c>
      <c r="D9" s="547">
        <v>0</v>
      </c>
      <c r="E9" s="547" t="s">
        <v>102</v>
      </c>
      <c r="F9" s="547" t="s">
        <v>102</v>
      </c>
      <c r="G9" s="547" t="s">
        <v>102</v>
      </c>
      <c r="H9" s="547" t="s">
        <v>102</v>
      </c>
      <c r="I9" s="547" t="s">
        <v>102</v>
      </c>
      <c r="J9" s="547" t="s">
        <v>102</v>
      </c>
    </row>
    <row r="10" spans="1:10" x14ac:dyDescent="0.15">
      <c r="A10" s="547">
        <v>2588375</v>
      </c>
      <c r="B10" s="547" t="str">
        <f t="shared" si="0"/>
        <v/>
      </c>
      <c r="C10">
        <v>0</v>
      </c>
      <c r="D10" s="547">
        <v>0</v>
      </c>
      <c r="E10" s="547" t="s">
        <v>102</v>
      </c>
      <c r="F10" s="547" t="s">
        <v>102</v>
      </c>
      <c r="G10" s="547" t="s">
        <v>102</v>
      </c>
      <c r="H10" s="547" t="s">
        <v>102</v>
      </c>
      <c r="I10" s="547" t="s">
        <v>102</v>
      </c>
      <c r="J10" s="547" t="s">
        <v>102</v>
      </c>
    </row>
    <row r="11" spans="1:10" x14ac:dyDescent="0.15">
      <c r="A11" s="547">
        <v>2527107</v>
      </c>
      <c r="B11" s="547" t="str">
        <f t="shared" si="0"/>
        <v/>
      </c>
      <c r="C11">
        <v>1</v>
      </c>
      <c r="D11" s="547">
        <v>0</v>
      </c>
      <c r="E11" s="547" t="s">
        <v>102</v>
      </c>
      <c r="F11" s="547" t="s">
        <v>102</v>
      </c>
      <c r="G11" s="547" t="s">
        <v>102</v>
      </c>
      <c r="H11" s="547" t="s">
        <v>102</v>
      </c>
      <c r="I11" s="547" t="s">
        <v>102</v>
      </c>
      <c r="J11" s="547" t="s">
        <v>102</v>
      </c>
    </row>
    <row r="12" spans="1:10" x14ac:dyDescent="0.15">
      <c r="A12" s="547">
        <v>2580101</v>
      </c>
      <c r="B12" s="547" t="str">
        <f t="shared" si="0"/>
        <v/>
      </c>
      <c r="C12">
        <v>0</v>
      </c>
      <c r="D12" s="547">
        <v>0</v>
      </c>
      <c r="E12" s="547" t="s">
        <v>102</v>
      </c>
      <c r="F12" s="547" t="s">
        <v>102</v>
      </c>
      <c r="G12" s="547" t="s">
        <v>102</v>
      </c>
      <c r="H12" s="547" t="s">
        <v>102</v>
      </c>
      <c r="I12" s="547" t="s">
        <v>102</v>
      </c>
      <c r="J12" s="547" t="s">
        <v>102</v>
      </c>
    </row>
    <row r="13" spans="1:10" x14ac:dyDescent="0.15">
      <c r="A13" s="547">
        <v>2535311</v>
      </c>
      <c r="B13" s="547" t="str">
        <f t="shared" si="0"/>
        <v/>
      </c>
      <c r="C13">
        <v>0</v>
      </c>
      <c r="D13" s="547">
        <v>0</v>
      </c>
      <c r="E13" s="547" t="s">
        <v>102</v>
      </c>
      <c r="F13" s="547" t="s">
        <v>102</v>
      </c>
      <c r="G13" s="547" t="s">
        <v>102</v>
      </c>
      <c r="H13" s="547" t="s">
        <v>102</v>
      </c>
      <c r="I13" s="547" t="s">
        <v>102</v>
      </c>
      <c r="J13" s="547" t="s">
        <v>102</v>
      </c>
    </row>
    <row r="14" spans="1:10" x14ac:dyDescent="0.15">
      <c r="A14" s="547">
        <v>3066189</v>
      </c>
      <c r="B14" s="547" t="str">
        <f t="shared" si="0"/>
        <v/>
      </c>
      <c r="C14">
        <v>0</v>
      </c>
      <c r="D14" s="547">
        <v>0</v>
      </c>
      <c r="E14" s="547" t="s">
        <v>102</v>
      </c>
      <c r="F14" s="547" t="s">
        <v>102</v>
      </c>
      <c r="G14" s="547" t="s">
        <v>102</v>
      </c>
      <c r="H14" s="547" t="s">
        <v>102</v>
      </c>
      <c r="I14" s="547" t="s">
        <v>102</v>
      </c>
      <c r="J14" s="547" t="s">
        <v>102</v>
      </c>
    </row>
    <row r="15" spans="1:10" x14ac:dyDescent="0.15">
      <c r="A15" s="547">
        <v>3066189</v>
      </c>
      <c r="B15" s="547" t="str">
        <f t="shared" si="0"/>
        <v/>
      </c>
      <c r="C15">
        <v>0</v>
      </c>
      <c r="D15" s="547">
        <v>0</v>
      </c>
      <c r="E15" s="547" t="s">
        <v>102</v>
      </c>
      <c r="F15" s="547" t="s">
        <v>102</v>
      </c>
      <c r="G15" s="547" t="s">
        <v>102</v>
      </c>
      <c r="H15" s="547" t="s">
        <v>102</v>
      </c>
      <c r="I15" s="547" t="s">
        <v>102</v>
      </c>
      <c r="J15" s="547" t="s">
        <v>102</v>
      </c>
    </row>
    <row r="16" spans="1:10" x14ac:dyDescent="0.15">
      <c r="A16" s="547">
        <v>4059688</v>
      </c>
      <c r="B16" s="547" t="str">
        <f t="shared" si="0"/>
        <v/>
      </c>
      <c r="C16">
        <v>0</v>
      </c>
      <c r="D16" s="547">
        <v>0</v>
      </c>
      <c r="E16" s="547" t="s">
        <v>102</v>
      </c>
      <c r="F16" s="547" t="s">
        <v>102</v>
      </c>
      <c r="G16" s="547" t="s">
        <v>102</v>
      </c>
      <c r="H16" s="547" t="s">
        <v>102</v>
      </c>
      <c r="I16" s="547" t="s">
        <v>102</v>
      </c>
      <c r="J16" s="547" t="s">
        <v>102</v>
      </c>
    </row>
    <row r="17" spans="1:10" x14ac:dyDescent="0.15">
      <c r="A17" s="547">
        <v>4074457</v>
      </c>
      <c r="B17" s="547" t="str">
        <f t="shared" si="0"/>
        <v/>
      </c>
      <c r="C17">
        <v>0</v>
      </c>
      <c r="D17" s="547">
        <v>0</v>
      </c>
      <c r="E17" s="547" t="s">
        <v>102</v>
      </c>
      <c r="F17" s="547" t="s">
        <v>102</v>
      </c>
      <c r="G17" s="547" t="s">
        <v>102</v>
      </c>
      <c r="H17" s="547" t="s">
        <v>102</v>
      </c>
      <c r="I17" s="547" t="s">
        <v>102</v>
      </c>
      <c r="J17" s="547" t="s">
        <v>102</v>
      </c>
    </row>
    <row r="18" spans="1:10" x14ac:dyDescent="0.15">
      <c r="A18" s="547">
        <v>4074457</v>
      </c>
      <c r="B18" s="547" t="str">
        <f t="shared" si="0"/>
        <v/>
      </c>
      <c r="C18">
        <v>0</v>
      </c>
      <c r="D18" s="547">
        <v>0</v>
      </c>
      <c r="E18" s="547" t="s">
        <v>102</v>
      </c>
      <c r="F18" s="547" t="s">
        <v>102</v>
      </c>
      <c r="G18" s="547" t="s">
        <v>102</v>
      </c>
      <c r="H18" s="547" t="s">
        <v>102</v>
      </c>
      <c r="I18" s="547" t="s">
        <v>102</v>
      </c>
      <c r="J18" s="547" t="s">
        <v>102</v>
      </c>
    </row>
    <row r="19" spans="1:10" x14ac:dyDescent="0.15">
      <c r="A19" s="547">
        <v>4064423</v>
      </c>
      <c r="B19" s="547" t="str">
        <f t="shared" si="0"/>
        <v/>
      </c>
      <c r="C19">
        <v>0</v>
      </c>
      <c r="D19" s="547">
        <v>0</v>
      </c>
      <c r="E19" s="547" t="s">
        <v>102</v>
      </c>
      <c r="F19" s="547" t="s">
        <v>102</v>
      </c>
      <c r="G19" s="547" t="s">
        <v>102</v>
      </c>
      <c r="H19" s="547" t="s">
        <v>102</v>
      </c>
      <c r="I19" s="547" t="s">
        <v>102</v>
      </c>
      <c r="J19" s="547" t="s">
        <v>102</v>
      </c>
    </row>
    <row r="20" spans="1:10" x14ac:dyDescent="0.15">
      <c r="A20" s="547">
        <v>4064423</v>
      </c>
      <c r="B20" s="547" t="str">
        <f t="shared" si="0"/>
        <v/>
      </c>
      <c r="C20">
        <v>0</v>
      </c>
      <c r="D20" s="547">
        <v>0</v>
      </c>
      <c r="E20" s="547" t="s">
        <v>102</v>
      </c>
      <c r="F20" s="547" t="s">
        <v>102</v>
      </c>
      <c r="G20" s="547" t="s">
        <v>102</v>
      </c>
      <c r="H20" s="547" t="s">
        <v>102</v>
      </c>
      <c r="I20" s="547" t="s">
        <v>102</v>
      </c>
      <c r="J20" s="547" t="s">
        <v>102</v>
      </c>
    </row>
    <row r="21" spans="1:10" x14ac:dyDescent="0.15">
      <c r="A21" s="547">
        <v>4059688</v>
      </c>
      <c r="B21" s="547" t="str">
        <f t="shared" si="0"/>
        <v/>
      </c>
      <c r="C21">
        <v>0</v>
      </c>
      <c r="D21" s="547">
        <v>0</v>
      </c>
      <c r="E21" s="547" t="s">
        <v>102</v>
      </c>
      <c r="F21" s="547" t="s">
        <v>102</v>
      </c>
      <c r="G21" s="547" t="s">
        <v>102</v>
      </c>
      <c r="H21" s="547" t="s">
        <v>102</v>
      </c>
      <c r="I21" s="547" t="s">
        <v>102</v>
      </c>
      <c r="J21" s="547" t="s">
        <v>102</v>
      </c>
    </row>
    <row r="22" spans="1:10" x14ac:dyDescent="0.15">
      <c r="A22" s="547">
        <v>4058072</v>
      </c>
      <c r="B22" s="547" t="str">
        <f t="shared" si="0"/>
        <v/>
      </c>
      <c r="C22">
        <v>0</v>
      </c>
      <c r="D22" s="547">
        <v>0</v>
      </c>
      <c r="E22" s="547" t="s">
        <v>102</v>
      </c>
      <c r="F22" s="547" t="s">
        <v>102</v>
      </c>
      <c r="G22" s="547" t="s">
        <v>102</v>
      </c>
      <c r="H22" s="547" t="s">
        <v>102</v>
      </c>
      <c r="I22" s="547" t="s">
        <v>102</v>
      </c>
      <c r="J22" s="547" t="s">
        <v>102</v>
      </c>
    </row>
    <row r="23" spans="1:10" x14ac:dyDescent="0.15">
      <c r="A23" s="547">
        <v>4058072</v>
      </c>
      <c r="B23" s="547" t="str">
        <f t="shared" si="0"/>
        <v/>
      </c>
      <c r="C23">
        <v>0</v>
      </c>
      <c r="D23" s="547">
        <v>0</v>
      </c>
      <c r="E23" s="547" t="s">
        <v>102</v>
      </c>
      <c r="F23" s="547" t="s">
        <v>102</v>
      </c>
      <c r="G23" s="547" t="s">
        <v>102</v>
      </c>
      <c r="H23" s="547" t="s">
        <v>102</v>
      </c>
      <c r="I23" s="547" t="s">
        <v>102</v>
      </c>
      <c r="J23" s="547" t="s">
        <v>102</v>
      </c>
    </row>
    <row r="24" spans="1:10" x14ac:dyDescent="0.15">
      <c r="A24" s="547">
        <v>4047929</v>
      </c>
      <c r="B24" s="547" t="str">
        <f t="shared" si="0"/>
        <v/>
      </c>
      <c r="C24">
        <v>0</v>
      </c>
      <c r="D24" s="547">
        <v>0</v>
      </c>
      <c r="E24" s="547" t="s">
        <v>102</v>
      </c>
      <c r="F24" s="547" t="s">
        <v>102</v>
      </c>
      <c r="G24" s="547" t="s">
        <v>102</v>
      </c>
      <c r="H24" s="547" t="s">
        <v>102</v>
      </c>
      <c r="I24" s="547" t="s">
        <v>102</v>
      </c>
      <c r="J24" s="547" t="s">
        <v>102</v>
      </c>
    </row>
    <row r="25" spans="1:10" x14ac:dyDescent="0.15">
      <c r="A25" s="547">
        <v>4047929</v>
      </c>
      <c r="B25" s="547" t="str">
        <f t="shared" si="0"/>
        <v/>
      </c>
      <c r="C25">
        <v>0</v>
      </c>
      <c r="D25" s="547">
        <v>0</v>
      </c>
      <c r="E25" s="547" t="s">
        <v>102</v>
      </c>
      <c r="F25" s="547" t="s">
        <v>102</v>
      </c>
      <c r="G25" s="547" t="s">
        <v>102</v>
      </c>
      <c r="H25" s="547" t="s">
        <v>102</v>
      </c>
      <c r="I25" s="547" t="s">
        <v>102</v>
      </c>
      <c r="J25" s="547" t="s">
        <v>102</v>
      </c>
    </row>
    <row r="26" spans="1:10" x14ac:dyDescent="0.15">
      <c r="A26" s="547">
        <v>4044466</v>
      </c>
      <c r="B26" s="547" t="str">
        <f t="shared" si="0"/>
        <v/>
      </c>
      <c r="C26">
        <v>0</v>
      </c>
      <c r="D26" s="547">
        <v>0</v>
      </c>
      <c r="E26" s="547" t="s">
        <v>102</v>
      </c>
      <c r="F26" s="547" t="s">
        <v>102</v>
      </c>
      <c r="G26" s="547" t="s">
        <v>102</v>
      </c>
      <c r="H26" s="547" t="s">
        <v>102</v>
      </c>
      <c r="I26" s="547" t="s">
        <v>102</v>
      </c>
      <c r="J26" s="547" t="s">
        <v>102</v>
      </c>
    </row>
    <row r="27" spans="1:10" x14ac:dyDescent="0.15">
      <c r="A27" s="547">
        <v>4044466</v>
      </c>
      <c r="B27" s="547" t="str">
        <f t="shared" si="0"/>
        <v/>
      </c>
      <c r="C27">
        <v>0</v>
      </c>
      <c r="D27" s="547">
        <v>0</v>
      </c>
      <c r="E27" s="547" t="s">
        <v>102</v>
      </c>
      <c r="F27" s="547" t="s">
        <v>102</v>
      </c>
      <c r="G27" s="547" t="s">
        <v>102</v>
      </c>
      <c r="H27" s="547" t="s">
        <v>102</v>
      </c>
      <c r="I27" s="547" t="s">
        <v>102</v>
      </c>
      <c r="J27" s="547" t="s">
        <v>102</v>
      </c>
    </row>
    <row r="28" spans="1:10" x14ac:dyDescent="0.15">
      <c r="A28" s="547">
        <v>4041246</v>
      </c>
      <c r="B28" s="547" t="str">
        <f t="shared" si="0"/>
        <v/>
      </c>
      <c r="C28">
        <v>0</v>
      </c>
      <c r="D28" s="547">
        <v>0</v>
      </c>
      <c r="E28" s="547" t="s">
        <v>102</v>
      </c>
      <c r="F28" s="547" t="s">
        <v>102</v>
      </c>
      <c r="G28" s="547" t="s">
        <v>102</v>
      </c>
      <c r="H28" s="547" t="s">
        <v>102</v>
      </c>
      <c r="I28" s="547" t="s">
        <v>102</v>
      </c>
      <c r="J28" s="547" t="s">
        <v>102</v>
      </c>
    </row>
    <row r="29" spans="1:10" x14ac:dyDescent="0.15">
      <c r="A29" s="547">
        <v>4041246</v>
      </c>
      <c r="B29" s="547" t="str">
        <f t="shared" si="0"/>
        <v/>
      </c>
      <c r="C29">
        <v>0</v>
      </c>
      <c r="D29" s="547">
        <v>0</v>
      </c>
      <c r="E29" s="547" t="s">
        <v>102</v>
      </c>
      <c r="F29" s="547" t="s">
        <v>102</v>
      </c>
      <c r="G29" s="547" t="s">
        <v>102</v>
      </c>
      <c r="H29" s="547" t="s">
        <v>102</v>
      </c>
      <c r="I29" s="547" t="s">
        <v>102</v>
      </c>
      <c r="J29" s="547" t="s">
        <v>102</v>
      </c>
    </row>
    <row r="30" spans="1:10" x14ac:dyDescent="0.15">
      <c r="A30" s="547">
        <v>4038108</v>
      </c>
      <c r="B30" s="547" t="str">
        <f t="shared" si="0"/>
        <v/>
      </c>
      <c r="C30">
        <v>0</v>
      </c>
      <c r="D30" s="547">
        <v>0</v>
      </c>
      <c r="E30" s="547" t="s">
        <v>102</v>
      </c>
      <c r="F30" s="547" t="s">
        <v>102</v>
      </c>
      <c r="G30" s="547" t="s">
        <v>102</v>
      </c>
      <c r="H30" s="547" t="s">
        <v>102</v>
      </c>
      <c r="I30" s="547" t="s">
        <v>102</v>
      </c>
      <c r="J30" s="547" t="s">
        <v>102</v>
      </c>
    </row>
    <row r="31" spans="1:10" x14ac:dyDescent="0.15">
      <c r="A31" s="547">
        <v>4038108</v>
      </c>
      <c r="B31" s="547" t="str">
        <f t="shared" si="0"/>
        <v/>
      </c>
      <c r="C31">
        <v>0</v>
      </c>
      <c r="D31" s="547">
        <v>0</v>
      </c>
      <c r="E31" s="547" t="s">
        <v>102</v>
      </c>
      <c r="F31" s="547" t="s">
        <v>102</v>
      </c>
      <c r="G31" s="547" t="s">
        <v>102</v>
      </c>
      <c r="H31" s="547" t="s">
        <v>102</v>
      </c>
      <c r="I31" s="547" t="s">
        <v>102</v>
      </c>
      <c r="J31" s="547" t="s">
        <v>102</v>
      </c>
    </row>
    <row r="32" spans="1:10" x14ac:dyDescent="0.15">
      <c r="A32" s="547">
        <v>4035007</v>
      </c>
      <c r="B32" s="547" t="str">
        <f t="shared" si="0"/>
        <v/>
      </c>
      <c r="C32">
        <v>0</v>
      </c>
      <c r="D32" s="547">
        <v>0</v>
      </c>
      <c r="E32" s="547" t="s">
        <v>102</v>
      </c>
      <c r="F32" s="547" t="s">
        <v>102</v>
      </c>
      <c r="G32" s="547" t="s">
        <v>102</v>
      </c>
      <c r="H32" s="547" t="s">
        <v>102</v>
      </c>
      <c r="I32" s="547" t="s">
        <v>102</v>
      </c>
      <c r="J32" s="547" t="s">
        <v>102</v>
      </c>
    </row>
    <row r="33" spans="1:10" x14ac:dyDescent="0.15">
      <c r="A33" s="547">
        <v>4035007</v>
      </c>
      <c r="B33" s="547" t="str">
        <f t="shared" si="0"/>
        <v/>
      </c>
      <c r="C33">
        <v>0</v>
      </c>
      <c r="D33" s="547">
        <v>0</v>
      </c>
      <c r="E33" s="547" t="s">
        <v>102</v>
      </c>
      <c r="F33" s="547" t="s">
        <v>102</v>
      </c>
      <c r="G33" s="547" t="s">
        <v>102</v>
      </c>
      <c r="H33" s="547" t="s">
        <v>102</v>
      </c>
      <c r="I33" s="547" t="s">
        <v>102</v>
      </c>
      <c r="J33" s="547" t="s">
        <v>102</v>
      </c>
    </row>
    <row r="34" spans="1:10" x14ac:dyDescent="0.15">
      <c r="A34" s="547">
        <v>4027451</v>
      </c>
      <c r="B34" s="547" t="str">
        <f t="shared" si="0"/>
        <v/>
      </c>
      <c r="C34">
        <v>0</v>
      </c>
      <c r="D34" s="547">
        <v>0</v>
      </c>
      <c r="E34" s="547" t="s">
        <v>102</v>
      </c>
      <c r="F34" s="547" t="s">
        <v>102</v>
      </c>
      <c r="G34" s="547" t="s">
        <v>102</v>
      </c>
      <c r="H34" s="547" t="s">
        <v>102</v>
      </c>
      <c r="I34" s="547" t="s">
        <v>102</v>
      </c>
      <c r="J34" s="547" t="s">
        <v>102</v>
      </c>
    </row>
    <row r="35" spans="1:10" x14ac:dyDescent="0.15">
      <c r="A35" s="547">
        <v>4027451</v>
      </c>
      <c r="B35" s="547" t="str">
        <f t="shared" si="0"/>
        <v/>
      </c>
      <c r="C35">
        <v>0</v>
      </c>
      <c r="D35" s="547">
        <v>0</v>
      </c>
      <c r="E35" s="547" t="s">
        <v>102</v>
      </c>
      <c r="F35" s="547" t="s">
        <v>102</v>
      </c>
      <c r="G35" s="547" t="s">
        <v>102</v>
      </c>
      <c r="H35" s="547" t="s">
        <v>102</v>
      </c>
      <c r="I35" s="547" t="s">
        <v>102</v>
      </c>
      <c r="J35" s="547" t="s">
        <v>102</v>
      </c>
    </row>
    <row r="36" spans="1:10" x14ac:dyDescent="0.15">
      <c r="A36" s="547">
        <v>4021925</v>
      </c>
      <c r="B36" s="547" t="str">
        <f t="shared" si="0"/>
        <v/>
      </c>
      <c r="C36">
        <v>0</v>
      </c>
      <c r="D36" s="547">
        <v>0</v>
      </c>
      <c r="E36" s="547" t="s">
        <v>102</v>
      </c>
      <c r="F36" s="547" t="s">
        <v>102</v>
      </c>
      <c r="G36" s="547" t="s">
        <v>102</v>
      </c>
      <c r="H36" s="547" t="s">
        <v>102</v>
      </c>
      <c r="I36" s="547" t="s">
        <v>102</v>
      </c>
      <c r="J36" s="547" t="s">
        <v>102</v>
      </c>
    </row>
    <row r="37" spans="1:10" x14ac:dyDescent="0.15">
      <c r="A37" s="547">
        <v>4021588</v>
      </c>
      <c r="B37" s="547" t="str">
        <f t="shared" si="0"/>
        <v/>
      </c>
      <c r="C37">
        <v>0</v>
      </c>
      <c r="D37" s="547">
        <v>0</v>
      </c>
      <c r="E37" s="547" t="s">
        <v>102</v>
      </c>
      <c r="F37" s="547" t="s">
        <v>102</v>
      </c>
      <c r="G37" s="547" t="s">
        <v>102</v>
      </c>
      <c r="H37" s="547" t="s">
        <v>102</v>
      </c>
      <c r="I37" s="547" t="s">
        <v>102</v>
      </c>
      <c r="J37" s="547" t="s">
        <v>102</v>
      </c>
    </row>
    <row r="38" spans="1:10" x14ac:dyDescent="0.15">
      <c r="A38" s="547">
        <v>4021588</v>
      </c>
      <c r="B38" s="547" t="str">
        <f t="shared" si="0"/>
        <v/>
      </c>
      <c r="C38">
        <v>0</v>
      </c>
      <c r="D38" s="547">
        <v>0</v>
      </c>
      <c r="E38" s="547" t="s">
        <v>102</v>
      </c>
      <c r="F38" s="547" t="s">
        <v>102</v>
      </c>
      <c r="G38" s="547" t="s">
        <v>102</v>
      </c>
      <c r="H38" s="547" t="s">
        <v>102</v>
      </c>
      <c r="I38" s="547" t="s">
        <v>102</v>
      </c>
      <c r="J38" s="547" t="s">
        <v>102</v>
      </c>
    </row>
    <row r="39" spans="1:10" x14ac:dyDescent="0.15">
      <c r="A39" s="547">
        <v>4017363</v>
      </c>
      <c r="B39" s="547" t="str">
        <f t="shared" si="0"/>
        <v/>
      </c>
      <c r="C39">
        <v>0</v>
      </c>
      <c r="D39" s="547">
        <v>0</v>
      </c>
      <c r="E39" s="547" t="s">
        <v>102</v>
      </c>
      <c r="F39" s="547" t="s">
        <v>102</v>
      </c>
      <c r="G39" s="547" t="s">
        <v>102</v>
      </c>
      <c r="H39" s="547" t="s">
        <v>102</v>
      </c>
      <c r="I39" s="547" t="s">
        <v>102</v>
      </c>
      <c r="J39" s="547" t="s">
        <v>102</v>
      </c>
    </row>
    <row r="40" spans="1:10" x14ac:dyDescent="0.15">
      <c r="A40" s="547">
        <v>4017363</v>
      </c>
      <c r="B40" s="547" t="str">
        <f t="shared" si="0"/>
        <v/>
      </c>
      <c r="C40">
        <v>0</v>
      </c>
      <c r="D40" s="547">
        <v>0</v>
      </c>
      <c r="E40" s="547" t="s">
        <v>102</v>
      </c>
      <c r="F40" s="547" t="s">
        <v>102</v>
      </c>
      <c r="G40" s="547" t="s">
        <v>102</v>
      </c>
      <c r="H40" s="547" t="s">
        <v>102</v>
      </c>
      <c r="I40" s="547" t="s">
        <v>102</v>
      </c>
      <c r="J40" s="547" t="s">
        <v>102</v>
      </c>
    </row>
    <row r="41" spans="1:10" x14ac:dyDescent="0.15">
      <c r="A41" s="547">
        <v>4017273</v>
      </c>
      <c r="B41" s="547" t="str">
        <f t="shared" si="0"/>
        <v/>
      </c>
      <c r="C41">
        <v>0</v>
      </c>
      <c r="D41" s="547">
        <v>0</v>
      </c>
      <c r="E41" s="547" t="s">
        <v>102</v>
      </c>
      <c r="F41" s="547" t="s">
        <v>102</v>
      </c>
      <c r="G41" s="547" t="s">
        <v>102</v>
      </c>
      <c r="H41" s="547" t="s">
        <v>102</v>
      </c>
      <c r="I41" s="547" t="s">
        <v>102</v>
      </c>
      <c r="J41" s="547" t="s">
        <v>102</v>
      </c>
    </row>
    <row r="42" spans="1:10" x14ac:dyDescent="0.15">
      <c r="A42" s="547">
        <v>4017273</v>
      </c>
      <c r="B42" s="547" t="str">
        <f t="shared" si="0"/>
        <v/>
      </c>
      <c r="C42">
        <v>0</v>
      </c>
      <c r="D42" s="547">
        <v>0</v>
      </c>
      <c r="E42" s="547" t="s">
        <v>102</v>
      </c>
      <c r="F42" s="547" t="s">
        <v>102</v>
      </c>
      <c r="G42" s="547" t="s">
        <v>102</v>
      </c>
      <c r="H42" s="547" t="s">
        <v>102</v>
      </c>
      <c r="I42" s="547" t="s">
        <v>102</v>
      </c>
      <c r="J42" s="547" t="s">
        <v>102</v>
      </c>
    </row>
    <row r="43" spans="1:10" x14ac:dyDescent="0.15">
      <c r="A43" s="547">
        <v>4015329</v>
      </c>
      <c r="B43" s="547" t="str">
        <f t="shared" si="0"/>
        <v/>
      </c>
      <c r="C43">
        <v>0</v>
      </c>
      <c r="D43" s="547">
        <v>0</v>
      </c>
      <c r="E43" s="547" t="s">
        <v>102</v>
      </c>
      <c r="F43" s="547" t="s">
        <v>102</v>
      </c>
      <c r="G43" s="547" t="s">
        <v>102</v>
      </c>
      <c r="H43" s="547" t="s">
        <v>102</v>
      </c>
      <c r="I43" s="547" t="s">
        <v>102</v>
      </c>
      <c r="J43" s="547" t="s">
        <v>102</v>
      </c>
    </row>
    <row r="44" spans="1:10" x14ac:dyDescent="0.15">
      <c r="A44" s="547">
        <v>4015329</v>
      </c>
      <c r="B44" s="547" t="str">
        <f t="shared" si="0"/>
        <v/>
      </c>
      <c r="C44">
        <v>0</v>
      </c>
      <c r="D44" s="547">
        <v>0</v>
      </c>
      <c r="E44" s="547" t="s">
        <v>102</v>
      </c>
      <c r="F44" s="547" t="s">
        <v>102</v>
      </c>
      <c r="G44" s="547" t="s">
        <v>102</v>
      </c>
      <c r="H44" s="547" t="s">
        <v>102</v>
      </c>
      <c r="I44" s="547" t="s">
        <v>102</v>
      </c>
      <c r="J44" s="547" t="s">
        <v>102</v>
      </c>
    </row>
    <row r="45" spans="1:10" x14ac:dyDescent="0.15">
      <c r="A45" s="547">
        <v>4012944</v>
      </c>
      <c r="B45" s="547" t="str">
        <f t="shared" si="0"/>
        <v/>
      </c>
      <c r="C45">
        <v>0</v>
      </c>
      <c r="D45" s="547">
        <v>0</v>
      </c>
      <c r="E45" s="547" t="s">
        <v>102</v>
      </c>
      <c r="F45" s="547" t="s">
        <v>102</v>
      </c>
      <c r="G45" s="547" t="s">
        <v>102</v>
      </c>
      <c r="H45" s="547" t="s">
        <v>102</v>
      </c>
      <c r="I45" s="547" t="s">
        <v>102</v>
      </c>
      <c r="J45" s="547" t="s">
        <v>102</v>
      </c>
    </row>
    <row r="46" spans="1:10" x14ac:dyDescent="0.15">
      <c r="A46" s="547">
        <v>4012944</v>
      </c>
      <c r="B46" s="547" t="str">
        <f t="shared" si="0"/>
        <v/>
      </c>
      <c r="C46">
        <v>0</v>
      </c>
      <c r="D46" s="547">
        <v>0</v>
      </c>
      <c r="E46" s="547" t="s">
        <v>102</v>
      </c>
      <c r="F46" s="547" t="s">
        <v>102</v>
      </c>
      <c r="G46" s="547" t="s">
        <v>102</v>
      </c>
      <c r="H46" s="547" t="s">
        <v>102</v>
      </c>
      <c r="I46" s="547" t="s">
        <v>102</v>
      </c>
      <c r="J46" s="547" t="s">
        <v>102</v>
      </c>
    </row>
    <row r="47" spans="1:10" x14ac:dyDescent="0.15">
      <c r="A47" s="547">
        <v>4006470</v>
      </c>
      <c r="B47" s="547" t="str">
        <f t="shared" si="0"/>
        <v/>
      </c>
      <c r="C47">
        <v>0</v>
      </c>
      <c r="D47" s="547">
        <v>0</v>
      </c>
      <c r="E47" s="547" t="s">
        <v>102</v>
      </c>
      <c r="F47" s="547" t="s">
        <v>102</v>
      </c>
      <c r="G47" s="547" t="s">
        <v>102</v>
      </c>
      <c r="H47" s="547" t="s">
        <v>102</v>
      </c>
      <c r="I47" s="547" t="s">
        <v>102</v>
      </c>
      <c r="J47" s="547" t="s">
        <v>102</v>
      </c>
    </row>
    <row r="48" spans="1:10" x14ac:dyDescent="0.15">
      <c r="A48" s="547">
        <v>3050773</v>
      </c>
      <c r="B48" s="547" t="str">
        <f t="shared" si="0"/>
        <v/>
      </c>
      <c r="C48">
        <v>0</v>
      </c>
      <c r="D48" s="547">
        <v>0</v>
      </c>
      <c r="E48" s="547" t="s">
        <v>102</v>
      </c>
      <c r="F48" s="547" t="s">
        <v>102</v>
      </c>
      <c r="G48" s="547" t="s">
        <v>102</v>
      </c>
      <c r="H48" s="547" t="s">
        <v>102</v>
      </c>
      <c r="I48" s="547" t="s">
        <v>102</v>
      </c>
      <c r="J48" s="547" t="s">
        <v>102</v>
      </c>
    </row>
    <row r="49" spans="1:10" x14ac:dyDescent="0.15">
      <c r="A49" s="547">
        <v>3050773</v>
      </c>
      <c r="B49" s="547" t="str">
        <f t="shared" si="0"/>
        <v/>
      </c>
      <c r="C49">
        <v>0</v>
      </c>
      <c r="D49" s="547">
        <v>0</v>
      </c>
      <c r="E49" s="547" t="s">
        <v>102</v>
      </c>
      <c r="F49" s="547" t="s">
        <v>102</v>
      </c>
      <c r="G49" s="547" t="s">
        <v>102</v>
      </c>
      <c r="H49" s="547" t="s">
        <v>102</v>
      </c>
      <c r="I49" s="547" t="s">
        <v>102</v>
      </c>
      <c r="J49" s="547" t="s">
        <v>102</v>
      </c>
    </row>
    <row r="50" spans="1:10" x14ac:dyDescent="0.15">
      <c r="A50" s="547">
        <v>3048964</v>
      </c>
      <c r="B50" s="547" t="str">
        <f t="shared" si="0"/>
        <v/>
      </c>
      <c r="C50">
        <v>0</v>
      </c>
      <c r="D50" s="547">
        <v>0</v>
      </c>
      <c r="E50" s="547" t="s">
        <v>102</v>
      </c>
      <c r="F50" s="547" t="s">
        <v>102</v>
      </c>
      <c r="G50" s="547" t="s">
        <v>102</v>
      </c>
      <c r="H50" s="547" t="s">
        <v>102</v>
      </c>
      <c r="I50" s="547" t="s">
        <v>102</v>
      </c>
      <c r="J50" s="547" t="s">
        <v>102</v>
      </c>
    </row>
    <row r="51" spans="1:10" x14ac:dyDescent="0.15">
      <c r="A51" s="547">
        <v>3048964</v>
      </c>
      <c r="B51" s="547" t="str">
        <f t="shared" si="0"/>
        <v/>
      </c>
      <c r="C51">
        <v>0</v>
      </c>
      <c r="D51" s="547">
        <v>0</v>
      </c>
      <c r="E51" s="547" t="s">
        <v>102</v>
      </c>
      <c r="F51" s="547" t="s">
        <v>102</v>
      </c>
      <c r="G51" s="547" t="s">
        <v>102</v>
      </c>
      <c r="H51" s="547" t="s">
        <v>102</v>
      </c>
      <c r="I51" s="547" t="s">
        <v>102</v>
      </c>
      <c r="J51" s="547" t="s">
        <v>102</v>
      </c>
    </row>
    <row r="52" spans="1:10" x14ac:dyDescent="0.15">
      <c r="A52" s="547">
        <v>3025254</v>
      </c>
      <c r="B52" s="547" t="str">
        <f t="shared" si="0"/>
        <v/>
      </c>
      <c r="C52">
        <v>0</v>
      </c>
      <c r="D52" s="547">
        <v>0</v>
      </c>
      <c r="E52" s="547" t="s">
        <v>102</v>
      </c>
      <c r="F52" s="547" t="s">
        <v>102</v>
      </c>
      <c r="G52" s="547" t="s">
        <v>102</v>
      </c>
      <c r="H52" s="547" t="s">
        <v>102</v>
      </c>
      <c r="I52" s="547" t="s">
        <v>102</v>
      </c>
      <c r="J52" s="547" t="s">
        <v>102</v>
      </c>
    </row>
    <row r="53" spans="1:10" x14ac:dyDescent="0.15">
      <c r="A53" s="547">
        <v>3025254</v>
      </c>
      <c r="B53" s="547" t="str">
        <f t="shared" si="0"/>
        <v/>
      </c>
      <c r="C53">
        <v>0</v>
      </c>
      <c r="D53" s="547">
        <v>0</v>
      </c>
      <c r="E53" s="547" t="s">
        <v>102</v>
      </c>
      <c r="F53" s="547" t="s">
        <v>102</v>
      </c>
      <c r="G53" s="547" t="s">
        <v>102</v>
      </c>
      <c r="H53" s="547" t="s">
        <v>102</v>
      </c>
      <c r="I53" s="547" t="s">
        <v>102</v>
      </c>
      <c r="J53" s="547" t="s">
        <v>102</v>
      </c>
    </row>
    <row r="54" spans="1:10" x14ac:dyDescent="0.15">
      <c r="A54" s="547">
        <v>3001591</v>
      </c>
      <c r="B54" s="547" t="str">
        <f t="shared" si="0"/>
        <v/>
      </c>
      <c r="C54">
        <v>0</v>
      </c>
      <c r="D54" s="547">
        <v>0</v>
      </c>
      <c r="E54" s="547" t="s">
        <v>102</v>
      </c>
      <c r="F54" s="547" t="s">
        <v>102</v>
      </c>
      <c r="G54" s="547" t="s">
        <v>102</v>
      </c>
      <c r="H54" s="547" t="s">
        <v>102</v>
      </c>
      <c r="I54" s="547" t="s">
        <v>102</v>
      </c>
      <c r="J54" s="547" t="s">
        <v>102</v>
      </c>
    </row>
    <row r="55" spans="1:10" x14ac:dyDescent="0.15">
      <c r="A55" s="547">
        <v>3001591</v>
      </c>
      <c r="B55" s="547" t="str">
        <f t="shared" si="0"/>
        <v/>
      </c>
      <c r="C55">
        <v>0</v>
      </c>
      <c r="D55" s="547">
        <v>0</v>
      </c>
      <c r="E55" s="547" t="s">
        <v>102</v>
      </c>
      <c r="F55" s="547" t="s">
        <v>102</v>
      </c>
      <c r="G55" s="547" t="s">
        <v>102</v>
      </c>
      <c r="H55" s="547" t="s">
        <v>102</v>
      </c>
      <c r="I55" s="547" t="s">
        <v>102</v>
      </c>
      <c r="J55" s="547" t="s">
        <v>102</v>
      </c>
    </row>
    <row r="56" spans="1:10" x14ac:dyDescent="0.15">
      <c r="A56" s="547">
        <v>2012400</v>
      </c>
      <c r="B56" s="547" t="str">
        <f t="shared" si="0"/>
        <v/>
      </c>
      <c r="C56">
        <v>0</v>
      </c>
      <c r="D56" s="547">
        <v>0</v>
      </c>
      <c r="E56" s="547" t="s">
        <v>102</v>
      </c>
      <c r="F56" s="547" t="s">
        <v>102</v>
      </c>
      <c r="G56" s="547" t="s">
        <v>102</v>
      </c>
      <c r="H56" s="547" t="s">
        <v>102</v>
      </c>
      <c r="I56" s="547" t="s">
        <v>102</v>
      </c>
      <c r="J56" s="547" t="s">
        <v>102</v>
      </c>
    </row>
    <row r="57" spans="1:10" x14ac:dyDescent="0.15">
      <c r="A57" s="547">
        <v>2012400</v>
      </c>
      <c r="B57" s="547" t="str">
        <f t="shared" si="0"/>
        <v/>
      </c>
      <c r="C57">
        <v>0</v>
      </c>
      <c r="D57" s="547">
        <v>0</v>
      </c>
      <c r="E57" s="547" t="s">
        <v>102</v>
      </c>
      <c r="F57" s="547" t="s">
        <v>102</v>
      </c>
      <c r="G57" s="547" t="s">
        <v>102</v>
      </c>
      <c r="H57" s="547" t="s">
        <v>102</v>
      </c>
      <c r="I57" s="547" t="s">
        <v>102</v>
      </c>
      <c r="J57" s="547" t="s">
        <v>102</v>
      </c>
    </row>
    <row r="58" spans="1:10" x14ac:dyDescent="0.15">
      <c r="A58" s="547">
        <v>2008978</v>
      </c>
      <c r="B58" s="547" t="str">
        <f t="shared" si="0"/>
        <v/>
      </c>
      <c r="C58">
        <v>0</v>
      </c>
      <c r="D58" s="547">
        <v>0</v>
      </c>
      <c r="E58" s="547" t="s">
        <v>102</v>
      </c>
      <c r="F58" s="547" t="s">
        <v>102</v>
      </c>
      <c r="G58" s="547" t="s">
        <v>102</v>
      </c>
      <c r="H58" s="547" t="s">
        <v>102</v>
      </c>
      <c r="I58" s="547" t="s">
        <v>102</v>
      </c>
      <c r="J58" s="547" t="s">
        <v>102</v>
      </c>
    </row>
    <row r="59" spans="1:10" x14ac:dyDescent="0.15">
      <c r="A59" s="547">
        <v>2006210</v>
      </c>
      <c r="B59" s="547" t="str">
        <f t="shared" si="0"/>
        <v/>
      </c>
      <c r="C59">
        <v>0</v>
      </c>
      <c r="D59" s="547">
        <v>0</v>
      </c>
      <c r="E59" s="547" t="s">
        <v>102</v>
      </c>
      <c r="F59" s="547" t="s">
        <v>102</v>
      </c>
      <c r="G59" s="547" t="s">
        <v>102</v>
      </c>
      <c r="H59" s="547" t="s">
        <v>102</v>
      </c>
      <c r="I59" s="547" t="s">
        <v>102</v>
      </c>
      <c r="J59" s="547" t="s">
        <v>102</v>
      </c>
    </row>
    <row r="60" spans="1:10" x14ac:dyDescent="0.15">
      <c r="A60" s="547">
        <v>2006210</v>
      </c>
      <c r="B60" s="547" t="str">
        <f t="shared" si="0"/>
        <v/>
      </c>
      <c r="C60">
        <v>0</v>
      </c>
      <c r="D60" s="547">
        <v>0</v>
      </c>
      <c r="E60" s="547" t="s">
        <v>102</v>
      </c>
      <c r="F60" s="547" t="s">
        <v>102</v>
      </c>
      <c r="G60" s="547" t="s">
        <v>102</v>
      </c>
      <c r="H60" s="547" t="s">
        <v>102</v>
      </c>
      <c r="I60" s="547" t="s">
        <v>102</v>
      </c>
      <c r="J60" s="547" t="s">
        <v>102</v>
      </c>
    </row>
    <row r="61" spans="1:10" x14ac:dyDescent="0.15">
      <c r="A61" s="547">
        <v>4685201</v>
      </c>
      <c r="B61" s="547" t="str">
        <f t="shared" si="0"/>
        <v/>
      </c>
      <c r="C61">
        <v>1</v>
      </c>
      <c r="D61" s="547">
        <v>0</v>
      </c>
      <c r="E61" s="547" t="s">
        <v>102</v>
      </c>
      <c r="F61" s="547" t="s">
        <v>102</v>
      </c>
      <c r="G61" s="547" t="s">
        <v>102</v>
      </c>
      <c r="H61" s="547" t="s">
        <v>102</v>
      </c>
      <c r="I61" s="547" t="s">
        <v>102</v>
      </c>
      <c r="J61" s="547" t="s">
        <v>102</v>
      </c>
    </row>
    <row r="62" spans="1:10" x14ac:dyDescent="0.15">
      <c r="A62" s="547">
        <v>4657158</v>
      </c>
      <c r="B62" s="547" t="str">
        <f t="shared" si="0"/>
        <v/>
      </c>
      <c r="C62">
        <v>0</v>
      </c>
      <c r="D62" s="547">
        <v>0</v>
      </c>
      <c r="E62" s="547" t="s">
        <v>102</v>
      </c>
      <c r="F62" s="547" t="s">
        <v>102</v>
      </c>
      <c r="G62" s="547" t="s">
        <v>102</v>
      </c>
      <c r="H62" s="547" t="s">
        <v>102</v>
      </c>
      <c r="I62" s="547" t="s">
        <v>102</v>
      </c>
      <c r="J62" s="547" t="s">
        <v>102</v>
      </c>
    </row>
    <row r="63" spans="1:10" x14ac:dyDescent="0.15">
      <c r="A63" s="547">
        <v>4632809</v>
      </c>
      <c r="B63" s="547" t="str">
        <f t="shared" si="0"/>
        <v/>
      </c>
      <c r="C63">
        <v>0</v>
      </c>
      <c r="D63" s="547">
        <v>0</v>
      </c>
      <c r="E63" s="547" t="s">
        <v>102</v>
      </c>
      <c r="F63" s="547" t="s">
        <v>102</v>
      </c>
      <c r="G63" s="547" t="s">
        <v>102</v>
      </c>
      <c r="H63" s="547" t="s">
        <v>102</v>
      </c>
      <c r="I63" s="547" t="s">
        <v>102</v>
      </c>
      <c r="J63" s="547" t="s">
        <v>102</v>
      </c>
    </row>
    <row r="64" spans="1:10" x14ac:dyDescent="0.15">
      <c r="A64" s="547">
        <v>4601685</v>
      </c>
      <c r="B64" s="547" t="str">
        <f t="shared" si="0"/>
        <v/>
      </c>
      <c r="C64">
        <v>0</v>
      </c>
      <c r="D64" s="547">
        <v>0</v>
      </c>
      <c r="E64" s="547" t="s">
        <v>102</v>
      </c>
      <c r="F64" s="547" t="s">
        <v>102</v>
      </c>
      <c r="G64" s="547" t="s">
        <v>102</v>
      </c>
      <c r="H64" s="547" t="s">
        <v>102</v>
      </c>
      <c r="I64" s="547" t="s">
        <v>102</v>
      </c>
      <c r="J64" s="547" t="s">
        <v>102</v>
      </c>
    </row>
    <row r="65" spans="1:10" x14ac:dyDescent="0.15">
      <c r="A65" s="547">
        <v>4575478</v>
      </c>
      <c r="B65" s="547" t="str">
        <f t="shared" si="0"/>
        <v/>
      </c>
      <c r="C65">
        <v>0</v>
      </c>
      <c r="D65" s="547">
        <v>0</v>
      </c>
      <c r="E65" s="547" t="s">
        <v>102</v>
      </c>
      <c r="F65" s="547" t="s">
        <v>102</v>
      </c>
      <c r="G65" s="547" t="s">
        <v>102</v>
      </c>
      <c r="H65" s="547" t="s">
        <v>102</v>
      </c>
      <c r="I65" s="547" t="s">
        <v>102</v>
      </c>
      <c r="J65" s="547" t="s">
        <v>102</v>
      </c>
    </row>
    <row r="66" spans="1:10" x14ac:dyDescent="0.15">
      <c r="A66" s="547">
        <v>4536223</v>
      </c>
      <c r="B66" s="547" t="str">
        <f t="shared" si="0"/>
        <v/>
      </c>
      <c r="C66">
        <v>0</v>
      </c>
      <c r="D66" s="547">
        <v>0</v>
      </c>
      <c r="E66" s="547" t="s">
        <v>102</v>
      </c>
      <c r="F66" s="547" t="s">
        <v>102</v>
      </c>
      <c r="G66" s="547" t="s">
        <v>102</v>
      </c>
      <c r="H66" s="547" t="s">
        <v>102</v>
      </c>
      <c r="I66" s="547" t="s">
        <v>102</v>
      </c>
      <c r="J66" s="547" t="s">
        <v>102</v>
      </c>
    </row>
    <row r="67" spans="1:10" x14ac:dyDescent="0.15">
      <c r="A67" s="547">
        <v>4531873</v>
      </c>
      <c r="B67" s="547" t="str">
        <f t="shared" ref="B67:B130" si="1">IF(D67=0,"",E67&amp;","&amp;F67&amp;","&amp;G67&amp;","&amp;H67&amp;","&amp;I67&amp;","&amp;J67)</f>
        <v/>
      </c>
      <c r="C67">
        <v>0</v>
      </c>
      <c r="D67" s="547">
        <v>0</v>
      </c>
      <c r="E67" s="547" t="s">
        <v>102</v>
      </c>
      <c r="F67" s="547" t="s">
        <v>102</v>
      </c>
      <c r="G67" s="547" t="s">
        <v>102</v>
      </c>
      <c r="H67" s="547" t="s">
        <v>102</v>
      </c>
      <c r="I67" s="547" t="s">
        <v>102</v>
      </c>
      <c r="J67" s="547" t="s">
        <v>102</v>
      </c>
    </row>
    <row r="68" spans="1:10" x14ac:dyDescent="0.15">
      <c r="A68" s="547">
        <v>4543046</v>
      </c>
      <c r="B68" s="547" t="str">
        <f t="shared" si="1"/>
        <v/>
      </c>
      <c r="C68">
        <v>2</v>
      </c>
      <c r="D68" s="547">
        <v>0</v>
      </c>
      <c r="E68" s="547" t="s">
        <v>102</v>
      </c>
      <c r="F68" s="547" t="s">
        <v>102</v>
      </c>
      <c r="G68" s="547" t="s">
        <v>102</v>
      </c>
      <c r="H68" s="547" t="s">
        <v>102</v>
      </c>
      <c r="I68" s="547" t="s">
        <v>102</v>
      </c>
      <c r="J68" s="547" t="s">
        <v>102</v>
      </c>
    </row>
    <row r="69" spans="1:10" x14ac:dyDescent="0.15">
      <c r="A69" s="547">
        <v>4501035</v>
      </c>
      <c r="B69" s="547" t="str">
        <f t="shared" si="1"/>
        <v/>
      </c>
      <c r="C69">
        <v>0</v>
      </c>
      <c r="D69" s="547">
        <v>0</v>
      </c>
      <c r="E69" s="547" t="s">
        <v>102</v>
      </c>
      <c r="F69" s="547" t="s">
        <v>102</v>
      </c>
      <c r="G69" s="547" t="s">
        <v>102</v>
      </c>
      <c r="H69" s="547" t="s">
        <v>102</v>
      </c>
      <c r="I69" s="547" t="s">
        <v>102</v>
      </c>
      <c r="J69" s="547" t="s">
        <v>102</v>
      </c>
    </row>
    <row r="70" spans="1:10" x14ac:dyDescent="0.15">
      <c r="A70" s="547">
        <v>4516987</v>
      </c>
      <c r="B70" s="547" t="str">
        <f t="shared" si="1"/>
        <v/>
      </c>
      <c r="C70">
        <v>1</v>
      </c>
      <c r="D70" s="547">
        <v>0</v>
      </c>
      <c r="E70" s="547" t="s">
        <v>102</v>
      </c>
      <c r="F70" s="547" t="s">
        <v>102</v>
      </c>
      <c r="G70" s="547" t="s">
        <v>102</v>
      </c>
      <c r="H70" s="547" t="s">
        <v>102</v>
      </c>
      <c r="I70" s="547" t="s">
        <v>102</v>
      </c>
      <c r="J70" s="547" t="s">
        <v>102</v>
      </c>
    </row>
    <row r="71" spans="1:10" x14ac:dyDescent="0.15">
      <c r="A71" s="547">
        <v>4476354</v>
      </c>
      <c r="B71" s="547" t="str">
        <f t="shared" si="1"/>
        <v/>
      </c>
      <c r="C71">
        <v>0</v>
      </c>
      <c r="D71" s="547">
        <v>0</v>
      </c>
      <c r="E71" s="547" t="s">
        <v>102</v>
      </c>
      <c r="F71" s="547" t="s">
        <v>102</v>
      </c>
      <c r="G71" s="547" t="s">
        <v>102</v>
      </c>
      <c r="H71" s="547" t="s">
        <v>102</v>
      </c>
      <c r="I71" s="547" t="s">
        <v>102</v>
      </c>
      <c r="J71" s="547" t="s">
        <v>102</v>
      </c>
    </row>
    <row r="72" spans="1:10" x14ac:dyDescent="0.15">
      <c r="A72" s="547">
        <v>4487880</v>
      </c>
      <c r="B72" s="547" t="str">
        <f t="shared" si="1"/>
        <v/>
      </c>
      <c r="C72">
        <v>0</v>
      </c>
      <c r="D72" s="547">
        <v>0</v>
      </c>
      <c r="E72" s="547" t="s">
        <v>102</v>
      </c>
      <c r="F72" s="547" t="s">
        <v>102</v>
      </c>
      <c r="G72" s="547" t="s">
        <v>102</v>
      </c>
      <c r="H72" s="547" t="s">
        <v>102</v>
      </c>
      <c r="I72" s="547" t="s">
        <v>102</v>
      </c>
      <c r="J72" s="547" t="s">
        <v>102</v>
      </c>
    </row>
    <row r="73" spans="1:10" x14ac:dyDescent="0.15">
      <c r="A73" s="547">
        <v>4465128</v>
      </c>
      <c r="B73" s="547" t="str">
        <f t="shared" si="1"/>
        <v/>
      </c>
      <c r="C73">
        <v>0</v>
      </c>
      <c r="D73" s="547">
        <v>0</v>
      </c>
      <c r="E73" s="547" t="s">
        <v>102</v>
      </c>
      <c r="F73" s="547" t="s">
        <v>102</v>
      </c>
      <c r="G73" s="547" t="s">
        <v>102</v>
      </c>
      <c r="H73" s="547" t="s">
        <v>102</v>
      </c>
      <c r="I73" s="547" t="s">
        <v>102</v>
      </c>
      <c r="J73" s="547" t="s">
        <v>102</v>
      </c>
    </row>
    <row r="74" spans="1:10" x14ac:dyDescent="0.15">
      <c r="A74" s="547">
        <v>4455599</v>
      </c>
      <c r="B74" s="547" t="str">
        <f t="shared" si="1"/>
        <v/>
      </c>
      <c r="C74">
        <v>0</v>
      </c>
      <c r="D74" s="547">
        <v>0</v>
      </c>
      <c r="E74" s="547" t="s">
        <v>102</v>
      </c>
      <c r="F74" s="547" t="s">
        <v>102</v>
      </c>
      <c r="G74" s="547" t="s">
        <v>102</v>
      </c>
      <c r="H74" s="547" t="s">
        <v>102</v>
      </c>
      <c r="I74" s="547" t="s">
        <v>102</v>
      </c>
      <c r="J74" s="547" t="s">
        <v>102</v>
      </c>
    </row>
    <row r="75" spans="1:10" x14ac:dyDescent="0.15">
      <c r="A75" s="547">
        <v>4397656</v>
      </c>
      <c r="B75" s="547" t="str">
        <f t="shared" si="1"/>
        <v/>
      </c>
      <c r="C75">
        <v>0</v>
      </c>
      <c r="D75" s="547">
        <v>0</v>
      </c>
      <c r="E75" s="547" t="s">
        <v>102</v>
      </c>
      <c r="F75" s="547" t="s">
        <v>102</v>
      </c>
      <c r="G75" s="547" t="s">
        <v>102</v>
      </c>
      <c r="H75" s="547" t="s">
        <v>102</v>
      </c>
      <c r="I75" s="547" t="s">
        <v>102</v>
      </c>
      <c r="J75" s="547" t="s">
        <v>102</v>
      </c>
    </row>
    <row r="76" spans="1:10" x14ac:dyDescent="0.15">
      <c r="A76" s="547">
        <v>4413974</v>
      </c>
      <c r="B76" s="547" t="str">
        <f t="shared" si="1"/>
        <v/>
      </c>
      <c r="C76">
        <v>0</v>
      </c>
      <c r="D76" s="547">
        <v>0</v>
      </c>
      <c r="E76" s="547" t="s">
        <v>102</v>
      </c>
      <c r="F76" s="547" t="s">
        <v>102</v>
      </c>
      <c r="G76" s="547" t="s">
        <v>102</v>
      </c>
      <c r="H76" s="547" t="s">
        <v>102</v>
      </c>
      <c r="I76" s="547" t="s">
        <v>102</v>
      </c>
      <c r="J76" s="547" t="s">
        <v>102</v>
      </c>
    </row>
    <row r="77" spans="1:10" x14ac:dyDescent="0.15">
      <c r="A77" s="547">
        <v>4390088</v>
      </c>
      <c r="B77" s="547" t="str">
        <f t="shared" si="1"/>
        <v/>
      </c>
      <c r="C77">
        <v>0</v>
      </c>
      <c r="D77" s="547">
        <v>0</v>
      </c>
      <c r="E77" s="547" t="s">
        <v>102</v>
      </c>
      <c r="F77" s="547" t="s">
        <v>102</v>
      </c>
      <c r="G77" s="547" t="s">
        <v>102</v>
      </c>
      <c r="H77" s="547" t="s">
        <v>102</v>
      </c>
      <c r="I77" s="547" t="s">
        <v>102</v>
      </c>
      <c r="J77" s="547" t="s">
        <v>102</v>
      </c>
    </row>
    <row r="78" spans="1:10" x14ac:dyDescent="0.15">
      <c r="A78" s="547">
        <v>4368987</v>
      </c>
      <c r="B78" s="547" t="str">
        <f t="shared" si="1"/>
        <v/>
      </c>
      <c r="C78">
        <v>0</v>
      </c>
      <c r="D78" s="547">
        <v>0</v>
      </c>
      <c r="E78" s="547" t="s">
        <v>102</v>
      </c>
      <c r="F78" s="547" t="s">
        <v>102</v>
      </c>
      <c r="G78" s="547" t="s">
        <v>102</v>
      </c>
      <c r="H78" s="547" t="s">
        <v>102</v>
      </c>
      <c r="I78" s="547" t="s">
        <v>102</v>
      </c>
      <c r="J78" s="547" t="s">
        <v>102</v>
      </c>
    </row>
    <row r="79" spans="1:10" x14ac:dyDescent="0.15">
      <c r="A79" s="547">
        <v>4362837</v>
      </c>
      <c r="B79" s="547" t="str">
        <f t="shared" si="1"/>
        <v/>
      </c>
      <c r="C79">
        <v>0</v>
      </c>
      <c r="D79" s="547">
        <v>0</v>
      </c>
      <c r="E79" s="547" t="s">
        <v>102</v>
      </c>
      <c r="F79" s="547" t="s">
        <v>102</v>
      </c>
      <c r="G79" s="547" t="s">
        <v>102</v>
      </c>
      <c r="H79" s="547" t="s">
        <v>102</v>
      </c>
      <c r="I79" s="547" t="s">
        <v>102</v>
      </c>
      <c r="J79" s="547" t="s">
        <v>102</v>
      </c>
    </row>
    <row r="80" spans="1:10" x14ac:dyDescent="0.15">
      <c r="A80" s="547">
        <v>4368143</v>
      </c>
      <c r="B80" s="547" t="str">
        <f t="shared" si="1"/>
        <v/>
      </c>
      <c r="C80">
        <v>0</v>
      </c>
      <c r="D80" s="547">
        <v>0</v>
      </c>
      <c r="E80" s="547" t="s">
        <v>102</v>
      </c>
      <c r="F80" s="547" t="s">
        <v>102</v>
      </c>
      <c r="G80" s="547" t="s">
        <v>102</v>
      </c>
      <c r="H80" s="547" t="s">
        <v>102</v>
      </c>
      <c r="I80" s="547" t="s">
        <v>102</v>
      </c>
      <c r="J80" s="547" t="s">
        <v>102</v>
      </c>
    </row>
    <row r="81" spans="1:10" x14ac:dyDescent="0.15">
      <c r="A81" s="547">
        <v>4379825</v>
      </c>
      <c r="B81" s="547" t="str">
        <f t="shared" si="1"/>
        <v/>
      </c>
      <c r="C81">
        <v>0</v>
      </c>
      <c r="D81" s="547">
        <v>0</v>
      </c>
      <c r="E81" s="547" t="s">
        <v>102</v>
      </c>
      <c r="F81" s="547" t="s">
        <v>102</v>
      </c>
      <c r="G81" s="547" t="s">
        <v>102</v>
      </c>
      <c r="H81" s="547" t="s">
        <v>102</v>
      </c>
      <c r="I81" s="547" t="s">
        <v>102</v>
      </c>
      <c r="J81" s="547" t="s">
        <v>102</v>
      </c>
    </row>
    <row r="82" spans="1:10" x14ac:dyDescent="0.15">
      <c r="A82" s="547">
        <v>4334115</v>
      </c>
      <c r="B82" s="547" t="str">
        <f t="shared" si="1"/>
        <v/>
      </c>
      <c r="C82">
        <v>0</v>
      </c>
      <c r="D82" s="547">
        <v>0</v>
      </c>
      <c r="E82" s="547" t="s">
        <v>102</v>
      </c>
      <c r="F82" s="547" t="s">
        <v>102</v>
      </c>
      <c r="G82" s="547" t="s">
        <v>102</v>
      </c>
      <c r="H82" s="547" t="s">
        <v>102</v>
      </c>
      <c r="I82" s="547" t="s">
        <v>102</v>
      </c>
      <c r="J82" s="547" t="s">
        <v>102</v>
      </c>
    </row>
    <row r="83" spans="1:10" x14ac:dyDescent="0.15">
      <c r="A83" s="547">
        <v>4344001</v>
      </c>
      <c r="B83" s="547" t="str">
        <f t="shared" si="1"/>
        <v/>
      </c>
      <c r="C83">
        <v>0</v>
      </c>
      <c r="D83" s="547">
        <v>0</v>
      </c>
      <c r="E83" s="547" t="s">
        <v>102</v>
      </c>
      <c r="F83" s="547" t="s">
        <v>102</v>
      </c>
      <c r="G83" s="547" t="s">
        <v>102</v>
      </c>
      <c r="H83" s="547" t="s">
        <v>102</v>
      </c>
      <c r="I83" s="547" t="s">
        <v>102</v>
      </c>
      <c r="J83" s="547" t="s">
        <v>102</v>
      </c>
    </row>
    <row r="84" spans="1:10" x14ac:dyDescent="0.15">
      <c r="A84" s="547">
        <v>4344264</v>
      </c>
      <c r="B84" s="547" t="str">
        <f t="shared" si="1"/>
        <v/>
      </c>
      <c r="C84">
        <v>0</v>
      </c>
      <c r="D84" s="547">
        <v>0</v>
      </c>
      <c r="E84" s="547" t="s">
        <v>102</v>
      </c>
      <c r="F84" s="547" t="s">
        <v>102</v>
      </c>
      <c r="G84" s="547" t="s">
        <v>102</v>
      </c>
      <c r="H84" s="547" t="s">
        <v>102</v>
      </c>
      <c r="I84" s="547" t="s">
        <v>102</v>
      </c>
      <c r="J84" s="547" t="s">
        <v>102</v>
      </c>
    </row>
    <row r="85" spans="1:10" x14ac:dyDescent="0.15">
      <c r="A85" s="547">
        <v>4324540</v>
      </c>
      <c r="B85" s="547" t="str">
        <f t="shared" si="1"/>
        <v/>
      </c>
      <c r="C85">
        <v>2</v>
      </c>
      <c r="D85" s="547">
        <v>0</v>
      </c>
      <c r="E85" s="547" t="s">
        <v>102</v>
      </c>
      <c r="F85" s="547" t="s">
        <v>102</v>
      </c>
      <c r="G85" s="547" t="s">
        <v>102</v>
      </c>
      <c r="H85" s="547" t="s">
        <v>102</v>
      </c>
      <c r="I85" s="547" t="s">
        <v>102</v>
      </c>
      <c r="J85" s="547" t="s">
        <v>102</v>
      </c>
    </row>
    <row r="86" spans="1:10" x14ac:dyDescent="0.15">
      <c r="A86" s="547">
        <v>4324237</v>
      </c>
      <c r="B86" s="547" t="str">
        <f t="shared" si="1"/>
        <v/>
      </c>
      <c r="C86">
        <v>1</v>
      </c>
      <c r="D86" s="547">
        <v>0</v>
      </c>
      <c r="E86" s="547" t="s">
        <v>102</v>
      </c>
      <c r="F86" s="547" t="s">
        <v>102</v>
      </c>
      <c r="G86" s="547" t="s">
        <v>102</v>
      </c>
      <c r="H86" s="547" t="s">
        <v>102</v>
      </c>
      <c r="I86" s="547" t="s">
        <v>102</v>
      </c>
      <c r="J86" s="547" t="s">
        <v>102</v>
      </c>
    </row>
    <row r="87" spans="1:10" x14ac:dyDescent="0.15">
      <c r="A87" s="547">
        <v>4305562</v>
      </c>
      <c r="B87" s="547" t="str">
        <f t="shared" si="1"/>
        <v/>
      </c>
      <c r="C87">
        <v>0</v>
      </c>
      <c r="D87" s="547">
        <v>0</v>
      </c>
      <c r="E87" s="547" t="s">
        <v>102</v>
      </c>
      <c r="F87" s="547" t="s">
        <v>102</v>
      </c>
      <c r="G87" s="547" t="s">
        <v>102</v>
      </c>
      <c r="H87" s="547" t="s">
        <v>102</v>
      </c>
      <c r="I87" s="547" t="s">
        <v>102</v>
      </c>
      <c r="J87" s="547" t="s">
        <v>102</v>
      </c>
    </row>
    <row r="88" spans="1:10" x14ac:dyDescent="0.15">
      <c r="A88" s="547">
        <v>4290222</v>
      </c>
      <c r="B88" s="547" t="str">
        <f t="shared" si="1"/>
        <v/>
      </c>
      <c r="C88">
        <v>2</v>
      </c>
      <c r="D88" s="547">
        <v>0</v>
      </c>
      <c r="E88" s="547" t="s">
        <v>102</v>
      </c>
      <c r="F88" s="547" t="s">
        <v>102</v>
      </c>
      <c r="G88" s="547" t="s">
        <v>102</v>
      </c>
      <c r="H88" s="547" t="s">
        <v>102</v>
      </c>
      <c r="I88" s="547" t="s">
        <v>102</v>
      </c>
      <c r="J88" s="547" t="s">
        <v>102</v>
      </c>
    </row>
    <row r="89" spans="1:10" x14ac:dyDescent="0.15">
      <c r="A89" s="547">
        <v>4279711</v>
      </c>
      <c r="B89" s="547" t="str">
        <f t="shared" si="1"/>
        <v/>
      </c>
      <c r="C89">
        <v>0</v>
      </c>
      <c r="D89" s="547">
        <v>0</v>
      </c>
      <c r="E89" s="547" t="s">
        <v>102</v>
      </c>
      <c r="F89" s="547" t="s">
        <v>102</v>
      </c>
      <c r="G89" s="547" t="s">
        <v>102</v>
      </c>
      <c r="H89" s="547" t="s">
        <v>102</v>
      </c>
      <c r="I89" s="547" t="s">
        <v>102</v>
      </c>
      <c r="J89" s="547" t="s">
        <v>102</v>
      </c>
    </row>
    <row r="90" spans="1:10" x14ac:dyDescent="0.15">
      <c r="A90" s="547">
        <v>4261103</v>
      </c>
      <c r="B90" s="547" t="str">
        <f t="shared" si="1"/>
        <v/>
      </c>
      <c r="C90">
        <v>0</v>
      </c>
      <c r="D90" s="547">
        <v>0</v>
      </c>
      <c r="E90" s="547" t="s">
        <v>102</v>
      </c>
      <c r="F90" s="547" t="s">
        <v>102</v>
      </c>
      <c r="G90" s="547" t="s">
        <v>102</v>
      </c>
      <c r="H90" s="547" t="s">
        <v>102</v>
      </c>
      <c r="I90" s="547" t="s">
        <v>102</v>
      </c>
      <c r="J90" s="547" t="s">
        <v>102</v>
      </c>
    </row>
    <row r="91" spans="1:10" x14ac:dyDescent="0.15">
      <c r="A91" s="547">
        <v>4277666</v>
      </c>
      <c r="B91" s="547" t="str">
        <f t="shared" si="1"/>
        <v/>
      </c>
      <c r="C91">
        <v>0</v>
      </c>
      <c r="D91" s="547">
        <v>0</v>
      </c>
      <c r="E91" s="547" t="s">
        <v>102</v>
      </c>
      <c r="F91" s="547" t="s">
        <v>102</v>
      </c>
      <c r="G91" s="547" t="s">
        <v>102</v>
      </c>
      <c r="H91" s="547" t="s">
        <v>102</v>
      </c>
      <c r="I91" s="547" t="s">
        <v>102</v>
      </c>
      <c r="J91" s="547" t="s">
        <v>102</v>
      </c>
    </row>
    <row r="92" spans="1:10" x14ac:dyDescent="0.15">
      <c r="A92" s="547">
        <v>4236616</v>
      </c>
      <c r="B92" s="547" t="str">
        <f t="shared" si="1"/>
        <v/>
      </c>
      <c r="C92">
        <v>0</v>
      </c>
      <c r="D92" s="547">
        <v>0</v>
      </c>
      <c r="E92" s="547" t="s">
        <v>102</v>
      </c>
      <c r="F92" s="547" t="s">
        <v>102</v>
      </c>
      <c r="G92" s="547" t="s">
        <v>102</v>
      </c>
      <c r="H92" s="547" t="s">
        <v>102</v>
      </c>
      <c r="I92" s="547" t="s">
        <v>102</v>
      </c>
      <c r="J92" s="547" t="s">
        <v>102</v>
      </c>
    </row>
    <row r="93" spans="1:10" x14ac:dyDescent="0.15">
      <c r="A93" s="547">
        <v>4217539</v>
      </c>
      <c r="B93" s="547" t="str">
        <f t="shared" si="1"/>
        <v/>
      </c>
      <c r="C93">
        <v>0</v>
      </c>
      <c r="D93" s="547">
        <v>0</v>
      </c>
      <c r="E93" s="547" t="s">
        <v>102</v>
      </c>
      <c r="F93" s="547" t="s">
        <v>102</v>
      </c>
      <c r="G93" s="547" t="s">
        <v>102</v>
      </c>
      <c r="H93" s="547" t="s">
        <v>102</v>
      </c>
      <c r="I93" s="547" t="s">
        <v>102</v>
      </c>
      <c r="J93" s="547" t="s">
        <v>102</v>
      </c>
    </row>
    <row r="94" spans="1:10" x14ac:dyDescent="0.15">
      <c r="A94" s="547">
        <v>4243642</v>
      </c>
      <c r="B94" s="547" t="str">
        <f t="shared" si="1"/>
        <v/>
      </c>
      <c r="C94">
        <v>0</v>
      </c>
      <c r="D94" s="547">
        <v>0</v>
      </c>
      <c r="E94" s="547" t="s">
        <v>102</v>
      </c>
      <c r="F94" s="547" t="s">
        <v>102</v>
      </c>
      <c r="G94" s="547" t="s">
        <v>102</v>
      </c>
      <c r="H94" s="547" t="s">
        <v>102</v>
      </c>
      <c r="I94" s="547" t="s">
        <v>102</v>
      </c>
      <c r="J94" s="547" t="s">
        <v>102</v>
      </c>
    </row>
    <row r="95" spans="1:10" x14ac:dyDescent="0.15">
      <c r="A95" s="547">
        <v>4237493</v>
      </c>
      <c r="B95" s="547" t="str">
        <f t="shared" si="1"/>
        <v/>
      </c>
      <c r="C95">
        <v>0</v>
      </c>
      <c r="D95" s="547">
        <v>0</v>
      </c>
      <c r="E95" s="547" t="s">
        <v>102</v>
      </c>
      <c r="F95" s="547" t="s">
        <v>102</v>
      </c>
      <c r="G95" s="547" t="s">
        <v>102</v>
      </c>
      <c r="H95" s="547" t="s">
        <v>102</v>
      </c>
      <c r="I95" s="547" t="s">
        <v>102</v>
      </c>
      <c r="J95" s="547" t="s">
        <v>102</v>
      </c>
    </row>
    <row r="96" spans="1:10" x14ac:dyDescent="0.15">
      <c r="A96" s="547">
        <v>4252103</v>
      </c>
      <c r="B96" s="547" t="str">
        <f t="shared" si="1"/>
        <v/>
      </c>
      <c r="C96">
        <v>0</v>
      </c>
      <c r="D96" s="547">
        <v>0</v>
      </c>
      <c r="E96" s="547" t="s">
        <v>102</v>
      </c>
      <c r="F96" s="547" t="s">
        <v>102</v>
      </c>
      <c r="G96" s="547" t="s">
        <v>102</v>
      </c>
      <c r="H96" s="547" t="s">
        <v>102</v>
      </c>
      <c r="I96" s="547" t="s">
        <v>102</v>
      </c>
      <c r="J96" s="547" t="s">
        <v>102</v>
      </c>
    </row>
    <row r="97" spans="1:10" x14ac:dyDescent="0.15">
      <c r="A97" s="547">
        <v>4249960</v>
      </c>
      <c r="B97" s="547" t="str">
        <f t="shared" si="1"/>
        <v/>
      </c>
      <c r="C97">
        <v>0</v>
      </c>
      <c r="D97" s="547">
        <v>0</v>
      </c>
      <c r="E97" s="547" t="s">
        <v>102</v>
      </c>
      <c r="F97" s="547" t="s">
        <v>102</v>
      </c>
      <c r="G97" s="547" t="s">
        <v>102</v>
      </c>
      <c r="H97" s="547" t="s">
        <v>102</v>
      </c>
      <c r="I97" s="547" t="s">
        <v>102</v>
      </c>
      <c r="J97" s="547" t="s">
        <v>102</v>
      </c>
    </row>
    <row r="98" spans="1:10" x14ac:dyDescent="0.15">
      <c r="A98" s="547">
        <v>4206716</v>
      </c>
      <c r="B98" s="547" t="str">
        <f t="shared" si="1"/>
        <v/>
      </c>
      <c r="C98">
        <v>0</v>
      </c>
      <c r="D98" s="547">
        <v>0</v>
      </c>
      <c r="E98" s="547" t="s">
        <v>102</v>
      </c>
      <c r="F98" s="547" t="s">
        <v>102</v>
      </c>
      <c r="G98" s="547" t="s">
        <v>102</v>
      </c>
      <c r="H98" s="547" t="s">
        <v>102</v>
      </c>
      <c r="I98" s="547" t="s">
        <v>102</v>
      </c>
      <c r="J98" s="547" t="s">
        <v>102</v>
      </c>
    </row>
    <row r="99" spans="1:10" x14ac:dyDescent="0.15">
      <c r="A99" s="547">
        <v>4191243</v>
      </c>
      <c r="B99" s="547" t="str">
        <f t="shared" si="1"/>
        <v/>
      </c>
      <c r="C99">
        <v>1</v>
      </c>
      <c r="D99" s="547">
        <v>0</v>
      </c>
      <c r="E99" s="547" t="s">
        <v>102</v>
      </c>
      <c r="F99" s="547" t="s">
        <v>102</v>
      </c>
      <c r="G99" s="547" t="s">
        <v>102</v>
      </c>
      <c r="H99" s="547" t="s">
        <v>102</v>
      </c>
      <c r="I99" s="547" t="s">
        <v>102</v>
      </c>
      <c r="J99" s="547" t="s">
        <v>102</v>
      </c>
    </row>
    <row r="100" spans="1:10" x14ac:dyDescent="0.15">
      <c r="A100" s="547">
        <v>4183797</v>
      </c>
      <c r="B100" s="547" t="str">
        <f t="shared" si="1"/>
        <v/>
      </c>
      <c r="C100">
        <v>0</v>
      </c>
      <c r="D100" s="547">
        <v>0</v>
      </c>
      <c r="E100" s="547" t="s">
        <v>102</v>
      </c>
      <c r="F100" s="547" t="s">
        <v>102</v>
      </c>
      <c r="G100" s="547" t="s">
        <v>102</v>
      </c>
      <c r="H100" s="547" t="s">
        <v>102</v>
      </c>
      <c r="I100" s="547" t="s">
        <v>102</v>
      </c>
      <c r="J100" s="547" t="s">
        <v>102</v>
      </c>
    </row>
    <row r="101" spans="1:10" x14ac:dyDescent="0.15">
      <c r="A101" s="547">
        <v>4202838</v>
      </c>
      <c r="B101" s="547" t="str">
        <f t="shared" si="1"/>
        <v/>
      </c>
      <c r="C101">
        <v>0</v>
      </c>
      <c r="D101" s="547">
        <v>0</v>
      </c>
      <c r="E101" s="547" t="s">
        <v>102</v>
      </c>
      <c r="F101" s="547" t="s">
        <v>102</v>
      </c>
      <c r="G101" s="547" t="s">
        <v>102</v>
      </c>
      <c r="H101" s="547" t="s">
        <v>102</v>
      </c>
      <c r="I101" s="547" t="s">
        <v>102</v>
      </c>
      <c r="J101" s="547" t="s">
        <v>102</v>
      </c>
    </row>
    <row r="102" spans="1:10" x14ac:dyDescent="0.15">
      <c r="A102" s="547">
        <v>4198113</v>
      </c>
      <c r="B102" s="547" t="str">
        <f t="shared" si="1"/>
        <v/>
      </c>
      <c r="C102">
        <v>0</v>
      </c>
      <c r="D102" s="547">
        <v>0</v>
      </c>
      <c r="E102" s="547" t="s">
        <v>102</v>
      </c>
      <c r="F102" s="547" t="s">
        <v>102</v>
      </c>
      <c r="G102" s="547" t="s">
        <v>102</v>
      </c>
      <c r="H102" s="547" t="s">
        <v>102</v>
      </c>
      <c r="I102" s="547" t="s">
        <v>102</v>
      </c>
      <c r="J102" s="547" t="s">
        <v>102</v>
      </c>
    </row>
    <row r="103" spans="1:10" x14ac:dyDescent="0.15">
      <c r="A103" s="547">
        <v>4183940</v>
      </c>
      <c r="B103" s="547" t="str">
        <f t="shared" si="1"/>
        <v/>
      </c>
      <c r="C103">
        <v>0</v>
      </c>
      <c r="D103" s="547">
        <v>0</v>
      </c>
      <c r="E103" s="547" t="s">
        <v>102</v>
      </c>
      <c r="F103" s="547" t="s">
        <v>102</v>
      </c>
      <c r="G103" s="547" t="s">
        <v>102</v>
      </c>
      <c r="H103" s="547" t="s">
        <v>102</v>
      </c>
      <c r="I103" s="547" t="s">
        <v>102</v>
      </c>
      <c r="J103" s="547" t="s">
        <v>102</v>
      </c>
    </row>
    <row r="104" spans="1:10" x14ac:dyDescent="0.15">
      <c r="A104" s="547">
        <v>4187780</v>
      </c>
      <c r="B104" s="547" t="str">
        <f t="shared" si="1"/>
        <v/>
      </c>
      <c r="C104">
        <v>0</v>
      </c>
      <c r="D104" s="547">
        <v>0</v>
      </c>
      <c r="E104" s="547" t="s">
        <v>102</v>
      </c>
      <c r="F104" s="547" t="s">
        <v>102</v>
      </c>
      <c r="G104" s="547" t="s">
        <v>102</v>
      </c>
      <c r="H104" s="547" t="s">
        <v>102</v>
      </c>
      <c r="I104" s="547" t="s">
        <v>102</v>
      </c>
      <c r="J104" s="547" t="s">
        <v>102</v>
      </c>
    </row>
    <row r="105" spans="1:10" x14ac:dyDescent="0.15">
      <c r="A105" s="547">
        <v>4165634</v>
      </c>
      <c r="B105" s="547" t="str">
        <f t="shared" si="1"/>
        <v/>
      </c>
      <c r="C105">
        <v>0</v>
      </c>
      <c r="D105" s="547">
        <v>0</v>
      </c>
      <c r="E105" s="547" t="s">
        <v>102</v>
      </c>
      <c r="F105" s="547" t="s">
        <v>102</v>
      </c>
      <c r="G105" s="547" t="s">
        <v>102</v>
      </c>
      <c r="H105" s="547" t="s">
        <v>102</v>
      </c>
      <c r="I105" s="547" t="s">
        <v>102</v>
      </c>
      <c r="J105" s="547" t="s">
        <v>102</v>
      </c>
    </row>
    <row r="106" spans="1:10" x14ac:dyDescent="0.15">
      <c r="A106" s="547">
        <v>4165980</v>
      </c>
      <c r="B106" s="547" t="str">
        <f t="shared" si="1"/>
        <v/>
      </c>
      <c r="C106">
        <v>0</v>
      </c>
      <c r="D106" s="547">
        <v>0</v>
      </c>
      <c r="E106" s="547" t="s">
        <v>102</v>
      </c>
      <c r="F106" s="547" t="s">
        <v>102</v>
      </c>
      <c r="G106" s="547" t="s">
        <v>102</v>
      </c>
      <c r="H106" s="547" t="s">
        <v>102</v>
      </c>
      <c r="I106" s="547" t="s">
        <v>102</v>
      </c>
      <c r="J106" s="547" t="s">
        <v>102</v>
      </c>
    </row>
    <row r="107" spans="1:10" x14ac:dyDescent="0.15">
      <c r="A107" s="547">
        <v>4170606</v>
      </c>
      <c r="B107" s="547" t="str">
        <f t="shared" si="1"/>
        <v/>
      </c>
      <c r="C107">
        <v>0</v>
      </c>
      <c r="D107" s="547">
        <v>0</v>
      </c>
      <c r="E107" s="547" t="s">
        <v>102</v>
      </c>
      <c r="F107" s="547" t="s">
        <v>102</v>
      </c>
      <c r="G107" s="547" t="s">
        <v>102</v>
      </c>
      <c r="H107" s="547" t="s">
        <v>102</v>
      </c>
      <c r="I107" s="547" t="s">
        <v>102</v>
      </c>
      <c r="J107" s="547" t="s">
        <v>102</v>
      </c>
    </row>
    <row r="108" spans="1:10" x14ac:dyDescent="0.15">
      <c r="A108" s="547">
        <v>4135117</v>
      </c>
      <c r="B108" s="547" t="str">
        <f t="shared" si="1"/>
        <v/>
      </c>
      <c r="C108">
        <v>0</v>
      </c>
      <c r="D108" s="547">
        <v>0</v>
      </c>
      <c r="E108" s="547" t="s">
        <v>102</v>
      </c>
      <c r="F108" s="547" t="s">
        <v>102</v>
      </c>
      <c r="G108" s="547" t="s">
        <v>102</v>
      </c>
      <c r="H108" s="547" t="s">
        <v>102</v>
      </c>
      <c r="I108" s="547" t="s">
        <v>102</v>
      </c>
      <c r="J108" s="547" t="s">
        <v>102</v>
      </c>
    </row>
    <row r="109" spans="1:10" x14ac:dyDescent="0.15">
      <c r="A109" s="547">
        <v>4132056</v>
      </c>
      <c r="B109" s="547" t="str">
        <f t="shared" si="1"/>
        <v/>
      </c>
      <c r="C109">
        <v>0</v>
      </c>
      <c r="D109" s="547">
        <v>0</v>
      </c>
      <c r="E109" s="547" t="s">
        <v>102</v>
      </c>
      <c r="F109" s="547" t="s">
        <v>102</v>
      </c>
      <c r="G109" s="547" t="s">
        <v>102</v>
      </c>
      <c r="H109" s="547" t="s">
        <v>102</v>
      </c>
      <c r="I109" s="547" t="s">
        <v>102</v>
      </c>
      <c r="J109" s="547" t="s">
        <v>102</v>
      </c>
    </row>
    <row r="110" spans="1:10" x14ac:dyDescent="0.15">
      <c r="A110" s="547">
        <v>4130215</v>
      </c>
      <c r="B110" s="547" t="str">
        <f t="shared" si="1"/>
        <v/>
      </c>
      <c r="C110">
        <v>0</v>
      </c>
      <c r="D110" s="547">
        <v>0</v>
      </c>
      <c r="E110" s="547" t="s">
        <v>102</v>
      </c>
      <c r="F110" s="547" t="s">
        <v>102</v>
      </c>
      <c r="G110" s="547" t="s">
        <v>102</v>
      </c>
      <c r="H110" s="547" t="s">
        <v>102</v>
      </c>
      <c r="I110" s="547" t="s">
        <v>102</v>
      </c>
      <c r="J110" s="547" t="s">
        <v>102</v>
      </c>
    </row>
    <row r="111" spans="1:10" x14ac:dyDescent="0.15">
      <c r="A111" s="547">
        <v>4121480</v>
      </c>
      <c r="B111" s="547" t="str">
        <f t="shared" si="1"/>
        <v/>
      </c>
      <c r="C111">
        <v>0</v>
      </c>
      <c r="D111" s="547">
        <v>0</v>
      </c>
      <c r="E111" s="547" t="s">
        <v>102</v>
      </c>
      <c r="F111" s="547" t="s">
        <v>102</v>
      </c>
      <c r="G111" s="547" t="s">
        <v>102</v>
      </c>
      <c r="H111" s="547" t="s">
        <v>102</v>
      </c>
      <c r="I111" s="547" t="s">
        <v>102</v>
      </c>
      <c r="J111" s="547" t="s">
        <v>102</v>
      </c>
    </row>
    <row r="112" spans="1:10" x14ac:dyDescent="0.15">
      <c r="A112" s="547">
        <v>4118635</v>
      </c>
      <c r="B112" s="547" t="str">
        <f t="shared" si="1"/>
        <v/>
      </c>
      <c r="C112">
        <v>0</v>
      </c>
      <c r="D112" s="547">
        <v>0</v>
      </c>
      <c r="E112" s="547" t="s">
        <v>102</v>
      </c>
      <c r="F112" s="547" t="s">
        <v>102</v>
      </c>
      <c r="G112" s="547" t="s">
        <v>102</v>
      </c>
      <c r="H112" s="547" t="s">
        <v>102</v>
      </c>
      <c r="I112" s="547" t="s">
        <v>102</v>
      </c>
      <c r="J112" s="547" t="s">
        <v>102</v>
      </c>
    </row>
    <row r="113" spans="1:10" x14ac:dyDescent="0.15">
      <c r="A113" s="547">
        <v>4119298</v>
      </c>
      <c r="B113" s="547" t="str">
        <f t="shared" si="1"/>
        <v/>
      </c>
      <c r="C113">
        <v>0</v>
      </c>
      <c r="D113" s="547">
        <v>0</v>
      </c>
      <c r="E113" s="547" t="s">
        <v>102</v>
      </c>
      <c r="F113" s="547" t="s">
        <v>102</v>
      </c>
      <c r="G113" s="547" t="s">
        <v>102</v>
      </c>
      <c r="H113" s="547" t="s">
        <v>102</v>
      </c>
      <c r="I113" s="547" t="s">
        <v>102</v>
      </c>
      <c r="J113" s="547" t="s">
        <v>102</v>
      </c>
    </row>
    <row r="114" spans="1:10" x14ac:dyDescent="0.15">
      <c r="A114" s="547">
        <v>4109165</v>
      </c>
      <c r="B114" s="547" t="str">
        <f t="shared" si="1"/>
        <v/>
      </c>
      <c r="C114">
        <v>0</v>
      </c>
      <c r="D114" s="547">
        <v>0</v>
      </c>
      <c r="E114" s="547" t="s">
        <v>102</v>
      </c>
      <c r="F114" s="547" t="s">
        <v>102</v>
      </c>
      <c r="G114" s="547" t="s">
        <v>102</v>
      </c>
      <c r="H114" s="547" t="s">
        <v>102</v>
      </c>
      <c r="I114" s="547" t="s">
        <v>102</v>
      </c>
      <c r="J114" s="547" t="s">
        <v>102</v>
      </c>
    </row>
    <row r="115" spans="1:10" x14ac:dyDescent="0.15">
      <c r="A115" s="547">
        <v>4114617</v>
      </c>
      <c r="B115" s="547" t="str">
        <f t="shared" si="1"/>
        <v/>
      </c>
      <c r="C115">
        <v>0</v>
      </c>
      <c r="D115" s="547">
        <v>0</v>
      </c>
      <c r="E115" s="547" t="s">
        <v>102</v>
      </c>
      <c r="F115" s="547" t="s">
        <v>102</v>
      </c>
      <c r="G115" s="547" t="s">
        <v>102</v>
      </c>
      <c r="H115" s="547" t="s">
        <v>102</v>
      </c>
      <c r="I115" s="547" t="s">
        <v>102</v>
      </c>
      <c r="J115" s="547" t="s">
        <v>102</v>
      </c>
    </row>
    <row r="116" spans="1:10" x14ac:dyDescent="0.15">
      <c r="A116" s="547">
        <v>4097281</v>
      </c>
      <c r="B116" s="547" t="str">
        <f t="shared" si="1"/>
        <v/>
      </c>
      <c r="C116">
        <v>0</v>
      </c>
      <c r="D116" s="547">
        <v>0</v>
      </c>
      <c r="E116" s="547" t="s">
        <v>102</v>
      </c>
      <c r="F116" s="547" t="s">
        <v>102</v>
      </c>
      <c r="G116" s="547" t="s">
        <v>102</v>
      </c>
      <c r="H116" s="547" t="s">
        <v>102</v>
      </c>
      <c r="I116" s="547" t="s">
        <v>102</v>
      </c>
      <c r="J116" s="547" t="s">
        <v>102</v>
      </c>
    </row>
    <row r="117" spans="1:10" x14ac:dyDescent="0.15">
      <c r="A117" s="547">
        <v>4105586</v>
      </c>
      <c r="B117" s="547" t="str">
        <f t="shared" si="1"/>
        <v/>
      </c>
      <c r="C117">
        <v>0</v>
      </c>
      <c r="D117" s="547">
        <v>0</v>
      </c>
      <c r="E117" s="547" t="s">
        <v>102</v>
      </c>
      <c r="F117" s="547" t="s">
        <v>102</v>
      </c>
      <c r="G117" s="547" t="s">
        <v>102</v>
      </c>
      <c r="H117" s="547" t="s">
        <v>102</v>
      </c>
      <c r="I117" s="547" t="s">
        <v>102</v>
      </c>
      <c r="J117" s="547" t="s">
        <v>102</v>
      </c>
    </row>
    <row r="118" spans="1:10" x14ac:dyDescent="0.15">
      <c r="A118" s="547">
        <v>4094016</v>
      </c>
      <c r="B118" s="547" t="str">
        <f t="shared" si="1"/>
        <v/>
      </c>
      <c r="C118">
        <v>0</v>
      </c>
      <c r="D118" s="547">
        <v>0</v>
      </c>
      <c r="E118" s="547" t="s">
        <v>102</v>
      </c>
      <c r="F118" s="547" t="s">
        <v>102</v>
      </c>
      <c r="G118" s="547" t="s">
        <v>102</v>
      </c>
      <c r="H118" s="547" t="s">
        <v>102</v>
      </c>
      <c r="I118" s="547" t="s">
        <v>102</v>
      </c>
      <c r="J118" s="547" t="s">
        <v>102</v>
      </c>
    </row>
    <row r="119" spans="1:10" x14ac:dyDescent="0.15">
      <c r="A119" s="547">
        <v>4074457</v>
      </c>
      <c r="B119" s="547" t="str">
        <f t="shared" si="1"/>
        <v/>
      </c>
      <c r="C119">
        <v>0</v>
      </c>
      <c r="D119" s="547">
        <v>0</v>
      </c>
      <c r="E119" s="547" t="s">
        <v>102</v>
      </c>
      <c r="F119" s="547" t="s">
        <v>102</v>
      </c>
      <c r="G119" s="547" t="s">
        <v>102</v>
      </c>
      <c r="H119" s="547" t="s">
        <v>102</v>
      </c>
      <c r="I119" s="547" t="s">
        <v>102</v>
      </c>
      <c r="J119" s="547" t="s">
        <v>102</v>
      </c>
    </row>
    <row r="120" spans="1:10" x14ac:dyDescent="0.15">
      <c r="A120" s="547">
        <v>4087060</v>
      </c>
      <c r="B120" s="547" t="str">
        <f t="shared" si="1"/>
        <v/>
      </c>
      <c r="C120">
        <v>0</v>
      </c>
      <c r="D120" s="547">
        <v>0</v>
      </c>
      <c r="E120" s="547" t="s">
        <v>102</v>
      </c>
      <c r="F120" s="547" t="s">
        <v>102</v>
      </c>
      <c r="G120" s="547" t="s">
        <v>102</v>
      </c>
      <c r="H120" s="547" t="s">
        <v>102</v>
      </c>
      <c r="I120" s="547" t="s">
        <v>102</v>
      </c>
      <c r="J120" s="547" t="s">
        <v>102</v>
      </c>
    </row>
    <row r="121" spans="1:10" x14ac:dyDescent="0.15">
      <c r="A121" s="547">
        <v>4099537</v>
      </c>
      <c r="B121" s="547" t="str">
        <f t="shared" si="1"/>
        <v/>
      </c>
      <c r="C121">
        <v>0</v>
      </c>
      <c r="D121" s="547">
        <v>0</v>
      </c>
      <c r="E121" s="547" t="s">
        <v>102</v>
      </c>
      <c r="F121" s="547" t="s">
        <v>102</v>
      </c>
      <c r="G121" s="547" t="s">
        <v>102</v>
      </c>
      <c r="H121" s="547" t="s">
        <v>102</v>
      </c>
      <c r="I121" s="547" t="s">
        <v>102</v>
      </c>
      <c r="J121" s="547" t="s">
        <v>102</v>
      </c>
    </row>
    <row r="122" spans="1:10" x14ac:dyDescent="0.15">
      <c r="A122" s="547">
        <v>4096736</v>
      </c>
      <c r="B122" s="547" t="str">
        <f t="shared" si="1"/>
        <v/>
      </c>
      <c r="C122">
        <v>0</v>
      </c>
      <c r="D122" s="547">
        <v>0</v>
      </c>
      <c r="E122" s="547" t="s">
        <v>102</v>
      </c>
      <c r="F122" s="547" t="s">
        <v>102</v>
      </c>
      <c r="G122" s="547" t="s">
        <v>102</v>
      </c>
      <c r="H122" s="547" t="s">
        <v>102</v>
      </c>
      <c r="I122" s="547" t="s">
        <v>102</v>
      </c>
      <c r="J122" s="547" t="s">
        <v>102</v>
      </c>
    </row>
    <row r="123" spans="1:10" x14ac:dyDescent="0.15">
      <c r="A123" s="547">
        <v>4041246</v>
      </c>
      <c r="B123" s="547" t="str">
        <f t="shared" si="1"/>
        <v/>
      </c>
      <c r="C123">
        <v>0</v>
      </c>
      <c r="D123" s="547">
        <v>0</v>
      </c>
      <c r="E123" s="547" t="s">
        <v>102</v>
      </c>
      <c r="F123" s="547" t="s">
        <v>102</v>
      </c>
      <c r="G123" s="547" t="s">
        <v>102</v>
      </c>
      <c r="H123" s="547" t="s">
        <v>102</v>
      </c>
      <c r="I123" s="547" t="s">
        <v>102</v>
      </c>
      <c r="J123" s="547" t="s">
        <v>102</v>
      </c>
    </row>
    <row r="124" spans="1:10" x14ac:dyDescent="0.15">
      <c r="A124" s="547">
        <v>4038108</v>
      </c>
      <c r="B124" s="547" t="str">
        <f t="shared" si="1"/>
        <v/>
      </c>
      <c r="C124">
        <v>0</v>
      </c>
      <c r="D124" s="547">
        <v>0</v>
      </c>
      <c r="E124" s="547" t="s">
        <v>102</v>
      </c>
      <c r="F124" s="547" t="s">
        <v>102</v>
      </c>
      <c r="G124" s="547" t="s">
        <v>102</v>
      </c>
      <c r="H124" s="547" t="s">
        <v>102</v>
      </c>
      <c r="I124" s="547" t="s">
        <v>102</v>
      </c>
      <c r="J124" s="547" t="s">
        <v>102</v>
      </c>
    </row>
    <row r="125" spans="1:10" x14ac:dyDescent="0.15">
      <c r="A125" s="547">
        <v>4044466</v>
      </c>
      <c r="B125" s="547" t="str">
        <f t="shared" si="1"/>
        <v/>
      </c>
      <c r="C125">
        <v>0</v>
      </c>
      <c r="D125" s="547">
        <v>0</v>
      </c>
      <c r="E125" s="547" t="s">
        <v>102</v>
      </c>
      <c r="F125" s="547" t="s">
        <v>102</v>
      </c>
      <c r="G125" s="547" t="s">
        <v>102</v>
      </c>
      <c r="H125" s="547" t="s">
        <v>102</v>
      </c>
      <c r="I125" s="547" t="s">
        <v>102</v>
      </c>
      <c r="J125" s="547" t="s">
        <v>102</v>
      </c>
    </row>
    <row r="126" spans="1:10" x14ac:dyDescent="0.15">
      <c r="A126" s="547">
        <v>4047929</v>
      </c>
      <c r="B126" s="547" t="str">
        <f t="shared" si="1"/>
        <v>BIOTECHNOL. PROG., vol. 12, no. 1, 1996, pages 110-118, XP002039624 MIRJALILI N. AND LINDEN J.C.: Methyl Jasmonate Induced Production of Taxol in Suspension Cultures of Taxus cuspidata: Ethylene Interaction and Induction Models.,,,,,</v>
      </c>
      <c r="C126">
        <v>1</v>
      </c>
      <c r="D126" s="547">
        <v>1</v>
      </c>
      <c r="E126" s="547" t="s">
        <v>21861</v>
      </c>
      <c r="F126" s="547" t="s">
        <v>102</v>
      </c>
      <c r="G126" s="547" t="s">
        <v>102</v>
      </c>
      <c r="H126" s="547" t="s">
        <v>102</v>
      </c>
      <c r="I126" s="547" t="s">
        <v>102</v>
      </c>
      <c r="J126" s="547" t="s">
        <v>102</v>
      </c>
    </row>
    <row r="127" spans="1:10" x14ac:dyDescent="0.15">
      <c r="A127" s="547">
        <v>4059688</v>
      </c>
      <c r="B127" s="547" t="str">
        <f t="shared" si="1"/>
        <v/>
      </c>
      <c r="C127">
        <v>0</v>
      </c>
      <c r="D127" s="547">
        <v>0</v>
      </c>
      <c r="E127" s="547" t="s">
        <v>102</v>
      </c>
      <c r="F127" s="547" t="s">
        <v>102</v>
      </c>
      <c r="G127" s="547" t="s">
        <v>102</v>
      </c>
      <c r="H127" s="547" t="s">
        <v>102</v>
      </c>
      <c r="I127" s="547" t="s">
        <v>102</v>
      </c>
      <c r="J127" s="547" t="s">
        <v>102</v>
      </c>
    </row>
    <row r="128" spans="1:10" x14ac:dyDescent="0.15">
      <c r="A128" s="547">
        <v>4058072</v>
      </c>
      <c r="B128" s="547" t="str">
        <f t="shared" si="1"/>
        <v/>
      </c>
      <c r="C128">
        <v>1</v>
      </c>
      <c r="D128" s="547">
        <v>0</v>
      </c>
      <c r="E128" s="547" t="s">
        <v>102</v>
      </c>
      <c r="F128" s="547" t="s">
        <v>102</v>
      </c>
      <c r="G128" s="547" t="s">
        <v>102</v>
      </c>
      <c r="H128" s="547" t="s">
        <v>102</v>
      </c>
      <c r="I128" s="547" t="s">
        <v>102</v>
      </c>
      <c r="J128" s="547" t="s">
        <v>102</v>
      </c>
    </row>
    <row r="129" spans="1:10" x14ac:dyDescent="0.15">
      <c r="A129" s="547">
        <v>4035007</v>
      </c>
      <c r="B129" s="547" t="str">
        <f t="shared" si="1"/>
        <v/>
      </c>
      <c r="C129">
        <v>0</v>
      </c>
      <c r="D129" s="547">
        <v>0</v>
      </c>
      <c r="E129" s="547" t="s">
        <v>102</v>
      </c>
      <c r="F129" s="547" t="s">
        <v>102</v>
      </c>
      <c r="G129" s="547" t="s">
        <v>102</v>
      </c>
      <c r="H129" s="547" t="s">
        <v>102</v>
      </c>
      <c r="I129" s="547" t="s">
        <v>102</v>
      </c>
      <c r="J129" s="547" t="s">
        <v>102</v>
      </c>
    </row>
    <row r="130" spans="1:10" x14ac:dyDescent="0.15">
      <c r="A130" s="547">
        <v>4064423</v>
      </c>
      <c r="B130" s="547" t="str">
        <f t="shared" si="1"/>
        <v/>
      </c>
      <c r="C130">
        <v>0</v>
      </c>
      <c r="D130" s="547">
        <v>0</v>
      </c>
      <c r="E130" s="547" t="s">
        <v>102</v>
      </c>
      <c r="F130" s="547" t="s">
        <v>102</v>
      </c>
      <c r="G130" s="547" t="s">
        <v>102</v>
      </c>
      <c r="H130" s="547" t="s">
        <v>102</v>
      </c>
      <c r="I130" s="547" t="s">
        <v>102</v>
      </c>
      <c r="J130" s="547" t="s">
        <v>102</v>
      </c>
    </row>
    <row r="131" spans="1:10" x14ac:dyDescent="0.15">
      <c r="A131" s="547">
        <v>4027451</v>
      </c>
      <c r="B131" s="547" t="str">
        <f t="shared" ref="B131:B194" si="2">IF(D131=0,"",E131&amp;","&amp;F131&amp;","&amp;G131&amp;","&amp;H131&amp;","&amp;I131&amp;","&amp;J131)</f>
        <v/>
      </c>
      <c r="C131">
        <v>0</v>
      </c>
      <c r="D131" s="547">
        <v>0</v>
      </c>
      <c r="E131" s="547" t="s">
        <v>102</v>
      </c>
      <c r="F131" s="547" t="s">
        <v>102</v>
      </c>
      <c r="G131" s="547" t="s">
        <v>102</v>
      </c>
      <c r="H131" s="547" t="s">
        <v>102</v>
      </c>
      <c r="I131" s="547" t="s">
        <v>102</v>
      </c>
      <c r="J131" s="547" t="s">
        <v>102</v>
      </c>
    </row>
    <row r="132" spans="1:10" x14ac:dyDescent="0.15">
      <c r="A132" s="547">
        <v>4017363</v>
      </c>
      <c r="B132" s="547" t="str">
        <f t="shared" si="2"/>
        <v/>
      </c>
      <c r="C132">
        <v>0</v>
      </c>
      <c r="D132" s="547">
        <v>0</v>
      </c>
      <c r="E132" s="547" t="s">
        <v>102</v>
      </c>
      <c r="F132" s="547" t="s">
        <v>102</v>
      </c>
      <c r="G132" s="547" t="s">
        <v>102</v>
      </c>
      <c r="H132" s="547" t="s">
        <v>102</v>
      </c>
      <c r="I132" s="547" t="s">
        <v>102</v>
      </c>
      <c r="J132" s="547" t="s">
        <v>102</v>
      </c>
    </row>
    <row r="133" spans="1:10" x14ac:dyDescent="0.15">
      <c r="A133" s="547">
        <v>4015329</v>
      </c>
      <c r="B133" s="547" t="str">
        <f t="shared" si="2"/>
        <v/>
      </c>
      <c r="C133">
        <v>0</v>
      </c>
      <c r="D133" s="547">
        <v>0</v>
      </c>
      <c r="E133" s="547" t="s">
        <v>102</v>
      </c>
      <c r="F133" s="547" t="s">
        <v>102</v>
      </c>
      <c r="G133" s="547" t="s">
        <v>102</v>
      </c>
      <c r="H133" s="547" t="s">
        <v>102</v>
      </c>
      <c r="I133" s="547" t="s">
        <v>102</v>
      </c>
      <c r="J133" s="547" t="s">
        <v>102</v>
      </c>
    </row>
    <row r="134" spans="1:10" x14ac:dyDescent="0.15">
      <c r="A134" s="547">
        <v>4006470</v>
      </c>
      <c r="B134" s="547" t="str">
        <f t="shared" si="2"/>
        <v/>
      </c>
      <c r="C134">
        <v>1</v>
      </c>
      <c r="D134" s="547">
        <v>0</v>
      </c>
      <c r="E134" s="547" t="s">
        <v>102</v>
      </c>
      <c r="F134" s="547" t="s">
        <v>102</v>
      </c>
      <c r="G134" s="547" t="s">
        <v>102</v>
      </c>
      <c r="H134" s="547" t="s">
        <v>102</v>
      </c>
      <c r="I134" s="547" t="s">
        <v>102</v>
      </c>
      <c r="J134" s="547" t="s">
        <v>102</v>
      </c>
    </row>
    <row r="135" spans="1:10" x14ac:dyDescent="0.15">
      <c r="A135" s="547">
        <v>4012944</v>
      </c>
      <c r="B135" s="547" t="str">
        <f t="shared" si="2"/>
        <v/>
      </c>
      <c r="C135">
        <v>0</v>
      </c>
      <c r="D135" s="547">
        <v>0</v>
      </c>
      <c r="E135" s="547" t="s">
        <v>102</v>
      </c>
      <c r="F135" s="547" t="s">
        <v>102</v>
      </c>
      <c r="G135" s="547" t="s">
        <v>102</v>
      </c>
      <c r="H135" s="547" t="s">
        <v>102</v>
      </c>
      <c r="I135" s="547" t="s">
        <v>102</v>
      </c>
      <c r="J135" s="547" t="s">
        <v>102</v>
      </c>
    </row>
    <row r="136" spans="1:10" x14ac:dyDescent="0.15">
      <c r="A136" s="547">
        <v>4017273</v>
      </c>
      <c r="B136" s="547" t="str">
        <f t="shared" si="2"/>
        <v/>
      </c>
      <c r="C136">
        <v>0</v>
      </c>
      <c r="D136" s="547">
        <v>0</v>
      </c>
      <c r="E136" s="547" t="s">
        <v>102</v>
      </c>
      <c r="F136" s="547" t="s">
        <v>102</v>
      </c>
      <c r="G136" s="547" t="s">
        <v>102</v>
      </c>
      <c r="H136" s="547" t="s">
        <v>102</v>
      </c>
      <c r="I136" s="547" t="s">
        <v>102</v>
      </c>
      <c r="J136" s="547" t="s">
        <v>102</v>
      </c>
    </row>
    <row r="137" spans="1:10" x14ac:dyDescent="0.15">
      <c r="A137" s="547">
        <v>3998073</v>
      </c>
      <c r="B137" s="547" t="str">
        <f t="shared" si="2"/>
        <v/>
      </c>
      <c r="C137">
        <v>0</v>
      </c>
      <c r="D137" s="547">
        <v>0</v>
      </c>
      <c r="E137" s="547" t="s">
        <v>102</v>
      </c>
      <c r="F137" s="547" t="s">
        <v>102</v>
      </c>
      <c r="G137" s="547" t="s">
        <v>102</v>
      </c>
      <c r="H137" s="547" t="s">
        <v>102</v>
      </c>
      <c r="I137" s="547" t="s">
        <v>102</v>
      </c>
      <c r="J137" s="547" t="s">
        <v>102</v>
      </c>
    </row>
    <row r="138" spans="1:10" x14ac:dyDescent="0.15">
      <c r="A138" s="547">
        <v>4021588</v>
      </c>
      <c r="B138" s="547" t="str">
        <f t="shared" si="2"/>
        <v/>
      </c>
      <c r="C138">
        <v>0</v>
      </c>
      <c r="D138" s="547">
        <v>0</v>
      </c>
      <c r="E138" s="547" t="s">
        <v>102</v>
      </c>
      <c r="F138" s="547" t="s">
        <v>102</v>
      </c>
      <c r="G138" s="547" t="s">
        <v>102</v>
      </c>
      <c r="H138" s="547" t="s">
        <v>102</v>
      </c>
      <c r="I138" s="547" t="s">
        <v>102</v>
      </c>
      <c r="J138" s="547" t="s">
        <v>102</v>
      </c>
    </row>
    <row r="139" spans="1:10" x14ac:dyDescent="0.15">
      <c r="A139" s="547">
        <v>4021925</v>
      </c>
      <c r="B139" s="547" t="str">
        <f t="shared" si="2"/>
        <v/>
      </c>
      <c r="C139">
        <v>1</v>
      </c>
      <c r="D139" s="547">
        <v>0</v>
      </c>
      <c r="E139" s="547" t="s">
        <v>102</v>
      </c>
      <c r="F139" s="547" t="s">
        <v>102</v>
      </c>
      <c r="G139" s="547" t="s">
        <v>102</v>
      </c>
      <c r="H139" s="547" t="s">
        <v>102</v>
      </c>
      <c r="I139" s="547" t="s">
        <v>102</v>
      </c>
      <c r="J139" s="547" t="s">
        <v>102</v>
      </c>
    </row>
    <row r="140" spans="1:10" x14ac:dyDescent="0.15">
      <c r="A140" s="547">
        <v>3942746</v>
      </c>
      <c r="B140" s="547" t="str">
        <f t="shared" si="2"/>
        <v/>
      </c>
      <c r="C140">
        <v>0</v>
      </c>
      <c r="D140" s="547">
        <v>0</v>
      </c>
      <c r="E140" s="547" t="s">
        <v>102</v>
      </c>
      <c r="F140" s="547" t="s">
        <v>102</v>
      </c>
      <c r="G140" s="547" t="s">
        <v>102</v>
      </c>
      <c r="H140" s="547" t="s">
        <v>102</v>
      </c>
      <c r="I140" s="547" t="s">
        <v>102</v>
      </c>
      <c r="J140" s="547" t="s">
        <v>102</v>
      </c>
    </row>
    <row r="141" spans="1:10" x14ac:dyDescent="0.15">
      <c r="A141" s="547">
        <v>3973006</v>
      </c>
      <c r="B141" s="547" t="str">
        <f t="shared" si="2"/>
        <v/>
      </c>
      <c r="C141">
        <v>0</v>
      </c>
      <c r="D141" s="547">
        <v>0</v>
      </c>
      <c r="E141" s="547" t="s">
        <v>102</v>
      </c>
      <c r="F141" s="547" t="s">
        <v>102</v>
      </c>
      <c r="G141" s="547" t="s">
        <v>102</v>
      </c>
      <c r="H141" s="547" t="s">
        <v>102</v>
      </c>
      <c r="I141" s="547" t="s">
        <v>102</v>
      </c>
      <c r="J141" s="547" t="s">
        <v>102</v>
      </c>
    </row>
    <row r="142" spans="1:10" x14ac:dyDescent="0.15">
      <c r="A142" s="547">
        <v>3968067</v>
      </c>
      <c r="B142" s="547" t="str">
        <f t="shared" si="2"/>
        <v/>
      </c>
      <c r="C142">
        <v>1</v>
      </c>
      <c r="D142" s="547">
        <v>0</v>
      </c>
      <c r="E142" s="547" t="s">
        <v>102</v>
      </c>
      <c r="F142" s="547" t="s">
        <v>102</v>
      </c>
      <c r="G142" s="547" t="s">
        <v>102</v>
      </c>
      <c r="H142" s="547" t="s">
        <v>102</v>
      </c>
      <c r="I142" s="547" t="s">
        <v>102</v>
      </c>
      <c r="J142" s="547" t="s">
        <v>102</v>
      </c>
    </row>
    <row r="143" spans="1:10" x14ac:dyDescent="0.15">
      <c r="A143" s="547">
        <v>3966892</v>
      </c>
      <c r="B143" s="547" t="str">
        <f t="shared" si="2"/>
        <v/>
      </c>
      <c r="C143">
        <v>1</v>
      </c>
      <c r="D143" s="547">
        <v>0</v>
      </c>
      <c r="E143" s="547" t="s">
        <v>102</v>
      </c>
      <c r="F143" s="547" t="s">
        <v>102</v>
      </c>
      <c r="G143" s="547" t="s">
        <v>102</v>
      </c>
      <c r="H143" s="547" t="s">
        <v>102</v>
      </c>
      <c r="I143" s="547" t="s">
        <v>102</v>
      </c>
      <c r="J143" s="547" t="s">
        <v>102</v>
      </c>
    </row>
    <row r="144" spans="1:10" x14ac:dyDescent="0.15">
      <c r="A144" s="547">
        <v>3962057</v>
      </c>
      <c r="B144" s="547" t="str">
        <f t="shared" si="2"/>
        <v/>
      </c>
      <c r="C144">
        <v>0</v>
      </c>
      <c r="D144" s="547">
        <v>0</v>
      </c>
      <c r="E144" s="547" t="s">
        <v>102</v>
      </c>
      <c r="F144" s="547" t="s">
        <v>102</v>
      </c>
      <c r="G144" s="547" t="s">
        <v>102</v>
      </c>
      <c r="H144" s="547" t="s">
        <v>102</v>
      </c>
      <c r="I144" s="547" t="s">
        <v>102</v>
      </c>
      <c r="J144" s="547" t="s">
        <v>102</v>
      </c>
    </row>
    <row r="145" spans="1:10" x14ac:dyDescent="0.15">
      <c r="A145" s="547">
        <v>3960552</v>
      </c>
      <c r="B145" s="547" t="str">
        <f t="shared" si="2"/>
        <v/>
      </c>
      <c r="C145">
        <v>0</v>
      </c>
      <c r="D145" s="547">
        <v>0</v>
      </c>
      <c r="E145" s="547" t="s">
        <v>102</v>
      </c>
      <c r="F145" s="547" t="s">
        <v>102</v>
      </c>
      <c r="G145" s="547" t="s">
        <v>102</v>
      </c>
      <c r="H145" s="547" t="s">
        <v>102</v>
      </c>
      <c r="I145" s="547" t="s">
        <v>102</v>
      </c>
      <c r="J145" s="547" t="s">
        <v>102</v>
      </c>
    </row>
    <row r="146" spans="1:10" x14ac:dyDescent="0.15">
      <c r="A146" s="547">
        <v>3942281</v>
      </c>
      <c r="B146" s="547" t="str">
        <f t="shared" si="2"/>
        <v/>
      </c>
      <c r="C146">
        <v>0</v>
      </c>
      <c r="D146" s="547">
        <v>0</v>
      </c>
      <c r="E146" s="547" t="s">
        <v>102</v>
      </c>
      <c r="F146" s="547" t="s">
        <v>102</v>
      </c>
      <c r="G146" s="547" t="s">
        <v>102</v>
      </c>
      <c r="H146" s="547" t="s">
        <v>102</v>
      </c>
      <c r="I146" s="547" t="s">
        <v>102</v>
      </c>
      <c r="J146" s="547" t="s">
        <v>102</v>
      </c>
    </row>
    <row r="147" spans="1:10" x14ac:dyDescent="0.15">
      <c r="A147" s="547">
        <v>3962032</v>
      </c>
      <c r="B147" s="547" t="str">
        <f t="shared" si="2"/>
        <v/>
      </c>
      <c r="C147">
        <v>0</v>
      </c>
      <c r="D147" s="547">
        <v>0</v>
      </c>
      <c r="E147" s="547" t="s">
        <v>102</v>
      </c>
      <c r="F147" s="547" t="s">
        <v>102</v>
      </c>
      <c r="G147" s="547" t="s">
        <v>102</v>
      </c>
      <c r="H147" s="547" t="s">
        <v>102</v>
      </c>
      <c r="I147" s="547" t="s">
        <v>102</v>
      </c>
      <c r="J147" s="547" t="s">
        <v>102</v>
      </c>
    </row>
    <row r="148" spans="1:10" x14ac:dyDescent="0.15">
      <c r="A148" s="547">
        <v>3981331</v>
      </c>
      <c r="B148" s="547" t="str">
        <f t="shared" si="2"/>
        <v/>
      </c>
      <c r="C148">
        <v>2</v>
      </c>
      <c r="D148" s="547">
        <v>0</v>
      </c>
      <c r="E148" s="547" t="s">
        <v>102</v>
      </c>
      <c r="F148" s="547" t="s">
        <v>102</v>
      </c>
      <c r="G148" s="547" t="s">
        <v>102</v>
      </c>
      <c r="H148" s="547" t="s">
        <v>102</v>
      </c>
      <c r="I148" s="547" t="s">
        <v>102</v>
      </c>
      <c r="J148" s="547" t="s">
        <v>102</v>
      </c>
    </row>
    <row r="149" spans="1:10" x14ac:dyDescent="0.15">
      <c r="A149" s="547">
        <v>3904262</v>
      </c>
      <c r="B149" s="547" t="str">
        <f t="shared" si="2"/>
        <v/>
      </c>
      <c r="C149">
        <v>0</v>
      </c>
      <c r="D149" s="547">
        <v>0</v>
      </c>
      <c r="E149" s="547" t="s">
        <v>102</v>
      </c>
      <c r="F149" s="547" t="s">
        <v>102</v>
      </c>
      <c r="G149" s="547" t="s">
        <v>102</v>
      </c>
      <c r="H149" s="547" t="s">
        <v>102</v>
      </c>
      <c r="I149" s="547" t="s">
        <v>102</v>
      </c>
      <c r="J149" s="547" t="s">
        <v>102</v>
      </c>
    </row>
    <row r="150" spans="1:10" x14ac:dyDescent="0.15">
      <c r="A150" s="547">
        <v>3929618</v>
      </c>
      <c r="B150" s="547" t="str">
        <f t="shared" si="2"/>
        <v/>
      </c>
      <c r="C150">
        <v>0</v>
      </c>
      <c r="D150" s="547">
        <v>0</v>
      </c>
      <c r="E150" s="547" t="s">
        <v>102</v>
      </c>
      <c r="F150" s="547" t="s">
        <v>102</v>
      </c>
      <c r="G150" s="547" t="s">
        <v>102</v>
      </c>
      <c r="H150" s="547" t="s">
        <v>102</v>
      </c>
      <c r="I150" s="547" t="s">
        <v>102</v>
      </c>
      <c r="J150" s="547" t="s">
        <v>102</v>
      </c>
    </row>
    <row r="151" spans="1:10" x14ac:dyDescent="0.15">
      <c r="A151" s="547">
        <v>3935907</v>
      </c>
      <c r="B151" s="547" t="str">
        <f t="shared" si="2"/>
        <v/>
      </c>
      <c r="C151">
        <v>0</v>
      </c>
      <c r="D151" s="547">
        <v>0</v>
      </c>
      <c r="E151" s="547" t="s">
        <v>102</v>
      </c>
      <c r="F151" s="547" t="s">
        <v>102</v>
      </c>
      <c r="G151" s="547" t="s">
        <v>102</v>
      </c>
      <c r="H151" s="547" t="s">
        <v>102</v>
      </c>
      <c r="I151" s="547" t="s">
        <v>102</v>
      </c>
      <c r="J151" s="547" t="s">
        <v>102</v>
      </c>
    </row>
    <row r="152" spans="1:10" x14ac:dyDescent="0.15">
      <c r="A152" s="547">
        <v>3929006</v>
      </c>
      <c r="B152" s="547" t="str">
        <f t="shared" si="2"/>
        <v/>
      </c>
      <c r="C152">
        <v>0</v>
      </c>
      <c r="D152" s="547">
        <v>0</v>
      </c>
      <c r="E152" s="547" t="s">
        <v>102</v>
      </c>
      <c r="F152" s="547" t="s">
        <v>102</v>
      </c>
      <c r="G152" s="547" t="s">
        <v>102</v>
      </c>
      <c r="H152" s="547" t="s">
        <v>102</v>
      </c>
      <c r="I152" s="547" t="s">
        <v>102</v>
      </c>
      <c r="J152" s="547" t="s">
        <v>102</v>
      </c>
    </row>
    <row r="153" spans="1:10" x14ac:dyDescent="0.15">
      <c r="A153" s="547">
        <v>3906218</v>
      </c>
      <c r="B153" s="547" t="str">
        <f t="shared" si="2"/>
        <v/>
      </c>
      <c r="C153">
        <v>0</v>
      </c>
      <c r="D153" s="547">
        <v>0</v>
      </c>
      <c r="E153" s="547" t="s">
        <v>102</v>
      </c>
      <c r="F153" s="547" t="s">
        <v>102</v>
      </c>
      <c r="G153" s="547" t="s">
        <v>102</v>
      </c>
      <c r="H153" s="547" t="s">
        <v>102</v>
      </c>
      <c r="I153" s="547" t="s">
        <v>102</v>
      </c>
      <c r="J153" s="547" t="s">
        <v>102</v>
      </c>
    </row>
    <row r="154" spans="1:10" x14ac:dyDescent="0.15">
      <c r="A154" s="547">
        <v>3919005</v>
      </c>
      <c r="B154" s="547" t="str">
        <f t="shared" si="2"/>
        <v/>
      </c>
      <c r="C154">
        <v>0</v>
      </c>
      <c r="D154" s="547">
        <v>0</v>
      </c>
      <c r="E154" s="547" t="s">
        <v>102</v>
      </c>
      <c r="F154" s="547" t="s">
        <v>102</v>
      </c>
      <c r="G154" s="547" t="s">
        <v>102</v>
      </c>
      <c r="H154" s="547" t="s">
        <v>102</v>
      </c>
      <c r="I154" s="547" t="s">
        <v>102</v>
      </c>
      <c r="J154" s="547" t="s">
        <v>102</v>
      </c>
    </row>
    <row r="155" spans="1:10" x14ac:dyDescent="0.15">
      <c r="A155" s="547">
        <v>3924587</v>
      </c>
      <c r="B155" s="547" t="str">
        <f t="shared" si="2"/>
        <v/>
      </c>
      <c r="C155">
        <v>0</v>
      </c>
      <c r="D155" s="547">
        <v>0</v>
      </c>
      <c r="E155" s="547" t="s">
        <v>102</v>
      </c>
      <c r="F155" s="547" t="s">
        <v>102</v>
      </c>
      <c r="G155" s="547" t="s">
        <v>102</v>
      </c>
      <c r="H155" s="547" t="s">
        <v>102</v>
      </c>
      <c r="I155" s="547" t="s">
        <v>102</v>
      </c>
      <c r="J155" s="547" t="s">
        <v>102</v>
      </c>
    </row>
    <row r="156" spans="1:10" x14ac:dyDescent="0.15">
      <c r="A156" s="547">
        <v>3887614</v>
      </c>
      <c r="B156" s="547" t="str">
        <f t="shared" si="2"/>
        <v/>
      </c>
      <c r="C156">
        <v>0</v>
      </c>
      <c r="D156" s="547">
        <v>0</v>
      </c>
      <c r="E156" s="547" t="s">
        <v>102</v>
      </c>
      <c r="F156" s="547" t="s">
        <v>102</v>
      </c>
      <c r="G156" s="547" t="s">
        <v>102</v>
      </c>
      <c r="H156" s="547" t="s">
        <v>102</v>
      </c>
      <c r="I156" s="547" t="s">
        <v>102</v>
      </c>
      <c r="J156" s="547" t="s">
        <v>102</v>
      </c>
    </row>
    <row r="157" spans="1:10" x14ac:dyDescent="0.15">
      <c r="A157" s="547">
        <v>3871456</v>
      </c>
      <c r="B157" s="547" t="str">
        <f t="shared" si="2"/>
        <v/>
      </c>
      <c r="C157">
        <v>0</v>
      </c>
      <c r="D157" s="547">
        <v>0</v>
      </c>
      <c r="E157" s="547" t="s">
        <v>102</v>
      </c>
      <c r="F157" s="547" t="s">
        <v>102</v>
      </c>
      <c r="G157" s="547" t="s">
        <v>102</v>
      </c>
      <c r="H157" s="547" t="s">
        <v>102</v>
      </c>
      <c r="I157" s="547" t="s">
        <v>102</v>
      </c>
      <c r="J157" s="547" t="s">
        <v>102</v>
      </c>
    </row>
    <row r="158" spans="1:10" x14ac:dyDescent="0.15">
      <c r="A158" s="547">
        <v>3868474</v>
      </c>
      <c r="B158" s="547" t="str">
        <f t="shared" si="2"/>
        <v/>
      </c>
      <c r="C158">
        <v>0</v>
      </c>
      <c r="D158" s="547">
        <v>0</v>
      </c>
      <c r="E158" s="547" t="s">
        <v>102</v>
      </c>
      <c r="F158" s="547" t="s">
        <v>102</v>
      </c>
      <c r="G158" s="547" t="s">
        <v>102</v>
      </c>
      <c r="H158" s="547" t="s">
        <v>102</v>
      </c>
      <c r="I158" s="547" t="s">
        <v>102</v>
      </c>
      <c r="J158" s="547" t="s">
        <v>102</v>
      </c>
    </row>
    <row r="159" spans="1:10" x14ac:dyDescent="0.15">
      <c r="A159" s="547">
        <v>3893292</v>
      </c>
      <c r="B159" s="547" t="str">
        <f t="shared" si="2"/>
        <v/>
      </c>
      <c r="C159">
        <v>0</v>
      </c>
      <c r="D159" s="547">
        <v>0</v>
      </c>
      <c r="E159" s="547" t="s">
        <v>102</v>
      </c>
      <c r="F159" s="547" t="s">
        <v>102</v>
      </c>
      <c r="G159" s="547" t="s">
        <v>102</v>
      </c>
      <c r="H159" s="547" t="s">
        <v>102</v>
      </c>
      <c r="I159" s="547" t="s">
        <v>102</v>
      </c>
      <c r="J159" s="547" t="s">
        <v>102</v>
      </c>
    </row>
    <row r="160" spans="1:10" x14ac:dyDescent="0.15">
      <c r="A160" s="547">
        <v>3886275</v>
      </c>
      <c r="B160" s="547" t="str">
        <f t="shared" si="2"/>
        <v/>
      </c>
      <c r="C160">
        <v>0</v>
      </c>
      <c r="D160" s="547">
        <v>0</v>
      </c>
      <c r="E160" s="547" t="s">
        <v>102</v>
      </c>
      <c r="F160" s="547" t="s">
        <v>102</v>
      </c>
      <c r="G160" s="547" t="s">
        <v>102</v>
      </c>
      <c r="H160" s="547" t="s">
        <v>102</v>
      </c>
      <c r="I160" s="547" t="s">
        <v>102</v>
      </c>
      <c r="J160" s="547" t="s">
        <v>102</v>
      </c>
    </row>
    <row r="161" spans="1:10" x14ac:dyDescent="0.15">
      <c r="A161" s="547">
        <v>3867926</v>
      </c>
      <c r="B161" s="547" t="str">
        <f t="shared" si="2"/>
        <v>,TSUGUNORI NOTOMI, ET AL: 'LOOP-MEDIATED ISOTHERMAL AMPLIFICATION OF DNA' NUCLEIC ACIDS RESEARCH vol. 28, no. 12, 2000, pages E63-I - E63-VII, XP002907443,,,,</v>
      </c>
      <c r="C161">
        <v>2</v>
      </c>
      <c r="D161" s="547">
        <v>1</v>
      </c>
      <c r="E161" s="547" t="s">
        <v>102</v>
      </c>
      <c r="F161" s="547" t="s">
        <v>22113</v>
      </c>
    </row>
    <row r="162" spans="1:10" x14ac:dyDescent="0.15">
      <c r="A162" s="547">
        <v>3865087</v>
      </c>
      <c r="B162" s="547" t="str">
        <f t="shared" si="2"/>
        <v/>
      </c>
      <c r="C162">
        <v>0</v>
      </c>
      <c r="D162" s="547">
        <v>0</v>
      </c>
      <c r="E162" s="547" t="s">
        <v>102</v>
      </c>
      <c r="F162" s="547" t="s">
        <v>102</v>
      </c>
      <c r="G162" s="547" t="s">
        <v>102</v>
      </c>
      <c r="H162" s="547" t="s">
        <v>102</v>
      </c>
      <c r="I162" s="547" t="s">
        <v>102</v>
      </c>
      <c r="J162" s="547" t="s">
        <v>102</v>
      </c>
    </row>
    <row r="163" spans="1:10" x14ac:dyDescent="0.15">
      <c r="A163" s="547">
        <v>3897181</v>
      </c>
      <c r="B163" s="547" t="str">
        <f t="shared" si="2"/>
        <v/>
      </c>
      <c r="C163">
        <v>0</v>
      </c>
      <c r="D163" s="547">
        <v>0</v>
      </c>
      <c r="E163" s="547" t="s">
        <v>102</v>
      </c>
      <c r="F163" s="547" t="s">
        <v>102</v>
      </c>
      <c r="G163" s="547" t="s">
        <v>102</v>
      </c>
      <c r="H163" s="547" t="s">
        <v>102</v>
      </c>
      <c r="I163" s="547" t="s">
        <v>102</v>
      </c>
      <c r="J163" s="547" t="s">
        <v>102</v>
      </c>
    </row>
    <row r="164" spans="1:10" x14ac:dyDescent="0.15">
      <c r="A164" s="547">
        <v>3850710</v>
      </c>
      <c r="B164" s="547" t="str">
        <f t="shared" si="2"/>
        <v/>
      </c>
      <c r="C164">
        <v>0</v>
      </c>
      <c r="D164" s="547">
        <v>0</v>
      </c>
      <c r="E164" s="547" t="s">
        <v>102</v>
      </c>
      <c r="F164" s="547" t="s">
        <v>102</v>
      </c>
      <c r="G164" s="547" t="s">
        <v>102</v>
      </c>
      <c r="H164" s="547" t="s">
        <v>102</v>
      </c>
      <c r="I164" s="547" t="s">
        <v>102</v>
      </c>
      <c r="J164" s="547" t="s">
        <v>102</v>
      </c>
    </row>
    <row r="165" spans="1:10" x14ac:dyDescent="0.15">
      <c r="A165" s="547">
        <v>3829370</v>
      </c>
      <c r="B165" s="547" t="str">
        <f t="shared" si="2"/>
        <v/>
      </c>
      <c r="C165">
        <v>0</v>
      </c>
      <c r="D165" s="547">
        <v>0</v>
      </c>
      <c r="E165" s="547" t="s">
        <v>102</v>
      </c>
      <c r="F165" s="547" t="s">
        <v>102</v>
      </c>
      <c r="G165" s="547" t="s">
        <v>102</v>
      </c>
      <c r="H165" s="547" t="s">
        <v>102</v>
      </c>
      <c r="I165" s="547" t="s">
        <v>102</v>
      </c>
      <c r="J165" s="547" t="s">
        <v>102</v>
      </c>
    </row>
    <row r="166" spans="1:10" x14ac:dyDescent="0.15">
      <c r="A166" s="547">
        <v>3789709</v>
      </c>
      <c r="B166" s="547" t="str">
        <f t="shared" si="2"/>
        <v/>
      </c>
      <c r="C166">
        <v>0</v>
      </c>
      <c r="D166" s="547">
        <v>0</v>
      </c>
      <c r="E166" s="547" t="s">
        <v>102</v>
      </c>
      <c r="F166" s="547" t="s">
        <v>102</v>
      </c>
      <c r="G166" s="547" t="s">
        <v>102</v>
      </c>
      <c r="H166" s="547" t="s">
        <v>102</v>
      </c>
      <c r="I166" s="547" t="s">
        <v>102</v>
      </c>
      <c r="J166" s="547" t="s">
        <v>102</v>
      </c>
    </row>
    <row r="167" spans="1:10" x14ac:dyDescent="0.15">
      <c r="A167" s="547">
        <v>3796482</v>
      </c>
      <c r="B167" s="547" t="str">
        <f t="shared" si="2"/>
        <v/>
      </c>
      <c r="C167">
        <v>0</v>
      </c>
      <c r="D167" s="547">
        <v>0</v>
      </c>
      <c r="E167" s="547" t="s">
        <v>102</v>
      </c>
      <c r="F167" s="547" t="s">
        <v>102</v>
      </c>
      <c r="G167" s="547" t="s">
        <v>102</v>
      </c>
      <c r="H167" s="547" t="s">
        <v>102</v>
      </c>
      <c r="I167" s="547" t="s">
        <v>102</v>
      </c>
      <c r="J167" s="547" t="s">
        <v>102</v>
      </c>
    </row>
    <row r="168" spans="1:10" x14ac:dyDescent="0.15">
      <c r="A168" s="547">
        <v>3771347</v>
      </c>
      <c r="B168" s="547" t="str">
        <f t="shared" si="2"/>
        <v/>
      </c>
      <c r="C168">
        <v>0</v>
      </c>
      <c r="D168" s="547">
        <v>0</v>
      </c>
      <c r="E168" s="547" t="s">
        <v>102</v>
      </c>
      <c r="F168" s="547" t="s">
        <v>102</v>
      </c>
      <c r="G168" s="547" t="s">
        <v>102</v>
      </c>
      <c r="H168" s="547" t="s">
        <v>102</v>
      </c>
      <c r="I168" s="547" t="s">
        <v>102</v>
      </c>
      <c r="J168" s="547" t="s">
        <v>102</v>
      </c>
    </row>
    <row r="169" spans="1:10" x14ac:dyDescent="0.15">
      <c r="A169" s="547">
        <v>3770833</v>
      </c>
      <c r="B169" s="547" t="str">
        <f t="shared" si="2"/>
        <v/>
      </c>
      <c r="C169">
        <v>1</v>
      </c>
      <c r="D169" s="547">
        <v>0</v>
      </c>
      <c r="E169" s="547" t="s">
        <v>102</v>
      </c>
      <c r="F169" s="547" t="s">
        <v>102</v>
      </c>
      <c r="G169" s="547" t="s">
        <v>102</v>
      </c>
      <c r="H169" s="547" t="s">
        <v>102</v>
      </c>
      <c r="I169" s="547" t="s">
        <v>102</v>
      </c>
      <c r="J169" s="547" t="s">
        <v>102</v>
      </c>
    </row>
    <row r="170" spans="1:10" x14ac:dyDescent="0.15">
      <c r="A170" s="547">
        <v>3767993</v>
      </c>
      <c r="B170" s="547" t="str">
        <f t="shared" si="2"/>
        <v/>
      </c>
      <c r="C170">
        <v>0</v>
      </c>
      <c r="D170" s="547">
        <v>0</v>
      </c>
      <c r="E170" s="547" t="s">
        <v>102</v>
      </c>
      <c r="F170" s="547" t="s">
        <v>102</v>
      </c>
      <c r="G170" s="547" t="s">
        <v>102</v>
      </c>
      <c r="H170" s="547" t="s">
        <v>102</v>
      </c>
      <c r="I170" s="547" t="s">
        <v>102</v>
      </c>
      <c r="J170" s="547" t="s">
        <v>102</v>
      </c>
    </row>
    <row r="171" spans="1:10" x14ac:dyDescent="0.15">
      <c r="A171" s="547">
        <v>3740090</v>
      </c>
      <c r="B171" s="547" t="str">
        <f t="shared" si="2"/>
        <v/>
      </c>
      <c r="C171">
        <v>0</v>
      </c>
      <c r="D171" s="547">
        <v>0</v>
      </c>
      <c r="E171" s="547" t="s">
        <v>102</v>
      </c>
      <c r="F171" s="547" t="s">
        <v>102</v>
      </c>
      <c r="G171" s="547" t="s">
        <v>102</v>
      </c>
      <c r="H171" s="547" t="s">
        <v>102</v>
      </c>
      <c r="I171" s="547" t="s">
        <v>102</v>
      </c>
      <c r="J171" s="547" t="s">
        <v>102</v>
      </c>
    </row>
    <row r="172" spans="1:10" x14ac:dyDescent="0.15">
      <c r="A172" s="547">
        <v>3762384</v>
      </c>
      <c r="B172" s="547" t="str">
        <f t="shared" si="2"/>
        <v/>
      </c>
      <c r="C172">
        <v>0</v>
      </c>
      <c r="D172" s="547">
        <v>0</v>
      </c>
      <c r="E172" s="547" t="s">
        <v>102</v>
      </c>
      <c r="F172" s="547" t="s">
        <v>102</v>
      </c>
      <c r="G172" s="547" t="s">
        <v>102</v>
      </c>
      <c r="H172" s="547" t="s">
        <v>102</v>
      </c>
      <c r="I172" s="547" t="s">
        <v>102</v>
      </c>
      <c r="J172" s="547" t="s">
        <v>102</v>
      </c>
    </row>
    <row r="173" spans="1:10" x14ac:dyDescent="0.15">
      <c r="A173" s="547">
        <v>3752588</v>
      </c>
      <c r="B173" s="547" t="str">
        <f t="shared" si="2"/>
        <v/>
      </c>
      <c r="C173">
        <v>0</v>
      </c>
      <c r="D173" s="547">
        <v>0</v>
      </c>
      <c r="E173" s="547" t="s">
        <v>102</v>
      </c>
      <c r="F173" s="547" t="s">
        <v>102</v>
      </c>
      <c r="G173" s="547" t="s">
        <v>102</v>
      </c>
      <c r="H173" s="547" t="s">
        <v>102</v>
      </c>
      <c r="I173" s="547" t="s">
        <v>102</v>
      </c>
      <c r="J173" s="547" t="s">
        <v>102</v>
      </c>
    </row>
    <row r="174" spans="1:10" x14ac:dyDescent="0.15">
      <c r="A174" s="547">
        <v>3664648</v>
      </c>
      <c r="B174" s="547" t="str">
        <f t="shared" si="2"/>
        <v>,DESSING J., SPRENGER A., KIEVIET O.S: Repertorium 94/95 1994 , NL., 'S-GRAVENHAGE, SDU , THE HAGUE XP002061444 see page 713,D.V. STRUM, E.I. EGER II: The degradation, absorption, and solubility of volatile anesthetics in soda lime depend on water content ANESTHESIA AND ANALGESIA, vol. 78, no. 2, February 1994, BALTIMORE, pages 340-348, XP002061443,,,</v>
      </c>
      <c r="C174">
        <v>2</v>
      </c>
      <c r="D174" s="547">
        <v>2</v>
      </c>
      <c r="E174" s="547" t="s">
        <v>102</v>
      </c>
      <c r="F174" s="547" t="s">
        <v>22144</v>
      </c>
      <c r="G174" s="547" t="s">
        <v>22156</v>
      </c>
    </row>
    <row r="175" spans="1:10" x14ac:dyDescent="0.15">
      <c r="A175" s="547">
        <v>3660326</v>
      </c>
      <c r="B175" s="547" t="str">
        <f t="shared" si="2"/>
        <v/>
      </c>
      <c r="C175">
        <v>0</v>
      </c>
      <c r="D175" s="547">
        <v>0</v>
      </c>
      <c r="E175" s="547" t="s">
        <v>102</v>
      </c>
      <c r="F175" s="547" t="s">
        <v>102</v>
      </c>
      <c r="G175" s="547" t="s">
        <v>102</v>
      </c>
      <c r="H175" s="547" t="s">
        <v>102</v>
      </c>
      <c r="I175" s="547" t="s">
        <v>102</v>
      </c>
      <c r="J175" s="547" t="s">
        <v>102</v>
      </c>
    </row>
    <row r="176" spans="1:10" x14ac:dyDescent="0.15">
      <c r="A176" s="547">
        <v>3696177</v>
      </c>
      <c r="B176" s="547" t="str">
        <f t="shared" si="2"/>
        <v/>
      </c>
      <c r="C176">
        <v>0</v>
      </c>
      <c r="D176" s="547">
        <v>0</v>
      </c>
      <c r="E176" s="547" t="s">
        <v>102</v>
      </c>
      <c r="F176" s="547" t="s">
        <v>102</v>
      </c>
      <c r="G176" s="547" t="s">
        <v>102</v>
      </c>
      <c r="H176" s="547" t="s">
        <v>102</v>
      </c>
      <c r="I176" s="547" t="s">
        <v>102</v>
      </c>
      <c r="J176" s="547" t="s">
        <v>102</v>
      </c>
    </row>
    <row r="177" spans="1:10" x14ac:dyDescent="0.15">
      <c r="A177" s="547">
        <v>3696094</v>
      </c>
      <c r="B177" s="547" t="str">
        <f t="shared" si="2"/>
        <v/>
      </c>
      <c r="C177">
        <v>0</v>
      </c>
      <c r="D177" s="547">
        <v>0</v>
      </c>
      <c r="E177" s="547" t="s">
        <v>102</v>
      </c>
      <c r="F177" s="547" t="s">
        <v>102</v>
      </c>
      <c r="G177" s="547" t="s">
        <v>102</v>
      </c>
      <c r="H177" s="547" t="s">
        <v>102</v>
      </c>
      <c r="I177" s="547" t="s">
        <v>102</v>
      </c>
      <c r="J177" s="547" t="s">
        <v>102</v>
      </c>
    </row>
    <row r="178" spans="1:10" x14ac:dyDescent="0.15">
      <c r="A178" s="547">
        <v>3675922</v>
      </c>
      <c r="B178" s="547" t="str">
        <f t="shared" si="2"/>
        <v/>
      </c>
      <c r="C178">
        <v>0</v>
      </c>
      <c r="D178" s="547">
        <v>0</v>
      </c>
      <c r="E178" s="547" t="s">
        <v>102</v>
      </c>
      <c r="F178" s="547" t="s">
        <v>102</v>
      </c>
      <c r="G178" s="547" t="s">
        <v>102</v>
      </c>
      <c r="H178" s="547" t="s">
        <v>102</v>
      </c>
      <c r="I178" s="547" t="s">
        <v>102</v>
      </c>
      <c r="J178" s="547" t="s">
        <v>102</v>
      </c>
    </row>
    <row r="179" spans="1:10" x14ac:dyDescent="0.15">
      <c r="A179" s="547">
        <v>3649249</v>
      </c>
      <c r="B179" s="547" t="str">
        <f t="shared" si="2"/>
        <v>JOURNAL OF IMMUNOLOGICAL METHODS, vol. 166, no. 1, 1993, NEW YORK US, pages 85-91, XP002006664 S. HEENEMAN ET AL.: The concentrations of glutamine and ammonia in comercially available cell culture media cited in the application,JOURNAL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application,Database PAJ; 08/05/1990 MIHARA AKIRA ET AL.: Culture medium &amp; JP-A-2049579 (Kyowa Hakko Kogyo Co. Ltd.) 19/02/1990 XP002006666,Database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v>
      </c>
      <c r="C179">
        <v>6</v>
      </c>
      <c r="D179" s="547">
        <v>6</v>
      </c>
      <c r="E179" s="547" t="s">
        <v>22160</v>
      </c>
      <c r="F179" s="547" t="s">
        <v>22162</v>
      </c>
      <c r="G179" s="547" t="s">
        <v>22163</v>
      </c>
      <c r="H179" s="547" t="s">
        <v>22168</v>
      </c>
      <c r="I179" s="547" t="s">
        <v>22172</v>
      </c>
      <c r="J179" s="547" t="s">
        <v>22173</v>
      </c>
    </row>
    <row r="180" spans="1:10" x14ac:dyDescent="0.15">
      <c r="A180" s="547">
        <v>3637990</v>
      </c>
      <c r="B180" s="547" t="str">
        <f t="shared" si="2"/>
        <v/>
      </c>
      <c r="C180">
        <v>0</v>
      </c>
      <c r="D180" s="547">
        <v>0</v>
      </c>
      <c r="E180" s="547" t="s">
        <v>102</v>
      </c>
      <c r="F180" s="547" t="s">
        <v>102</v>
      </c>
      <c r="G180" s="547" t="s">
        <v>102</v>
      </c>
      <c r="H180" s="547" t="s">
        <v>102</v>
      </c>
      <c r="I180" s="547" t="s">
        <v>102</v>
      </c>
      <c r="J180" s="547" t="s">
        <v>102</v>
      </c>
    </row>
    <row r="181" spans="1:10" x14ac:dyDescent="0.15">
      <c r="A181" s="547">
        <v>3597490</v>
      </c>
      <c r="B181" s="547" t="str">
        <f t="shared" si="2"/>
        <v/>
      </c>
      <c r="C181">
        <v>1</v>
      </c>
      <c r="D181" s="547">
        <v>0</v>
      </c>
      <c r="E181" s="547" t="s">
        <v>102</v>
      </c>
      <c r="F181" s="547" t="s">
        <v>102</v>
      </c>
      <c r="G181" s="547" t="s">
        <v>102</v>
      </c>
      <c r="H181" s="547" t="s">
        <v>102</v>
      </c>
      <c r="I181" s="547" t="s">
        <v>102</v>
      </c>
      <c r="J181" s="547" t="s">
        <v>102</v>
      </c>
    </row>
    <row r="182" spans="1:10" x14ac:dyDescent="0.15">
      <c r="A182" s="547">
        <v>3560605</v>
      </c>
      <c r="B182" s="547" t="str">
        <f t="shared" si="2"/>
        <v/>
      </c>
      <c r="C182">
        <v>0</v>
      </c>
      <c r="D182" s="547">
        <v>0</v>
      </c>
      <c r="E182" s="547" t="s">
        <v>102</v>
      </c>
      <c r="F182" s="547" t="s">
        <v>102</v>
      </c>
      <c r="G182" s="547" t="s">
        <v>102</v>
      </c>
      <c r="H182" s="547" t="s">
        <v>102</v>
      </c>
      <c r="I182" s="547" t="s">
        <v>102</v>
      </c>
      <c r="J182" s="547" t="s">
        <v>102</v>
      </c>
    </row>
    <row r="183" spans="1:10" x14ac:dyDescent="0.15">
      <c r="A183" s="547">
        <v>3558342</v>
      </c>
      <c r="B183" s="547" t="str">
        <f t="shared" si="2"/>
        <v/>
      </c>
      <c r="C183">
        <v>0</v>
      </c>
      <c r="D183" s="547">
        <v>0</v>
      </c>
      <c r="E183" s="547" t="s">
        <v>102</v>
      </c>
      <c r="F183" s="547" t="s">
        <v>102</v>
      </c>
      <c r="G183" s="547" t="s">
        <v>102</v>
      </c>
      <c r="H183" s="547" t="s">
        <v>102</v>
      </c>
      <c r="I183" s="547" t="s">
        <v>102</v>
      </c>
      <c r="J183" s="547" t="s">
        <v>102</v>
      </c>
    </row>
    <row r="184" spans="1:10" x14ac:dyDescent="0.15">
      <c r="A184" s="547">
        <v>3567736</v>
      </c>
      <c r="B184" s="547" t="str">
        <f t="shared" si="2"/>
        <v/>
      </c>
      <c r="C184">
        <v>0</v>
      </c>
      <c r="D184" s="547">
        <v>0</v>
      </c>
      <c r="E184" s="547" t="s">
        <v>102</v>
      </c>
      <c r="F184" s="547" t="s">
        <v>102</v>
      </c>
      <c r="G184" s="547" t="s">
        <v>102</v>
      </c>
      <c r="H184" s="547" t="s">
        <v>102</v>
      </c>
      <c r="I184" s="547" t="s">
        <v>102</v>
      </c>
      <c r="J184" s="547" t="s">
        <v>102</v>
      </c>
    </row>
    <row r="185" spans="1:10" x14ac:dyDescent="0.15">
      <c r="A185" s="547">
        <v>3552217</v>
      </c>
      <c r="B185" s="547" t="str">
        <f t="shared" si="2"/>
        <v/>
      </c>
      <c r="C185">
        <v>0</v>
      </c>
      <c r="D185" s="547">
        <v>0</v>
      </c>
      <c r="E185" s="547" t="s">
        <v>102</v>
      </c>
      <c r="F185" s="547" t="s">
        <v>102</v>
      </c>
      <c r="G185" s="547" t="s">
        <v>102</v>
      </c>
      <c r="H185" s="547" t="s">
        <v>102</v>
      </c>
      <c r="I185" s="547" t="s">
        <v>102</v>
      </c>
      <c r="J185" s="547" t="s">
        <v>102</v>
      </c>
    </row>
    <row r="186" spans="1:10" x14ac:dyDescent="0.15">
      <c r="A186" s="547">
        <v>3564019</v>
      </c>
      <c r="B186" s="547" t="str">
        <f t="shared" si="2"/>
        <v/>
      </c>
      <c r="C186">
        <v>0</v>
      </c>
      <c r="D186" s="547">
        <v>0</v>
      </c>
      <c r="E186" s="547" t="s">
        <v>102</v>
      </c>
      <c r="F186" s="547" t="s">
        <v>102</v>
      </c>
      <c r="G186" s="547" t="s">
        <v>102</v>
      </c>
      <c r="H186" s="547" t="s">
        <v>102</v>
      </c>
      <c r="I186" s="547" t="s">
        <v>102</v>
      </c>
      <c r="J186" s="547" t="s">
        <v>102</v>
      </c>
    </row>
    <row r="187" spans="1:10" x14ac:dyDescent="0.15">
      <c r="A187" s="547">
        <v>3583037</v>
      </c>
      <c r="B187" s="547" t="str">
        <f t="shared" si="2"/>
        <v/>
      </c>
      <c r="C187">
        <v>0</v>
      </c>
      <c r="D187" s="547">
        <v>0</v>
      </c>
      <c r="E187" s="547" t="s">
        <v>102</v>
      </c>
      <c r="F187" s="547" t="s">
        <v>102</v>
      </c>
      <c r="G187" s="547" t="s">
        <v>102</v>
      </c>
      <c r="H187" s="547" t="s">
        <v>102</v>
      </c>
      <c r="I187" s="547" t="s">
        <v>102</v>
      </c>
      <c r="J187" s="547" t="s">
        <v>102</v>
      </c>
    </row>
    <row r="188" spans="1:10" x14ac:dyDescent="0.15">
      <c r="A188" s="547">
        <v>3527721</v>
      </c>
      <c r="B188" s="547" t="str">
        <f t="shared" si="2"/>
        <v/>
      </c>
      <c r="C188">
        <v>1</v>
      </c>
      <c r="D188" s="547">
        <v>0</v>
      </c>
      <c r="E188" s="547" t="s">
        <v>102</v>
      </c>
      <c r="F188" s="547" t="s">
        <v>102</v>
      </c>
      <c r="G188" s="547" t="s">
        <v>102</v>
      </c>
      <c r="H188" s="547" t="s">
        <v>102</v>
      </c>
      <c r="I188" s="547" t="s">
        <v>102</v>
      </c>
      <c r="J188" s="547" t="s">
        <v>102</v>
      </c>
    </row>
    <row r="189" spans="1:10" x14ac:dyDescent="0.15">
      <c r="A189" s="547">
        <v>3538416</v>
      </c>
      <c r="B189" s="547" t="str">
        <f t="shared" si="2"/>
        <v/>
      </c>
      <c r="C189">
        <v>0</v>
      </c>
      <c r="D189" s="547">
        <v>0</v>
      </c>
      <c r="E189" s="547" t="s">
        <v>102</v>
      </c>
      <c r="F189" s="547" t="s">
        <v>102</v>
      </c>
      <c r="G189" s="547" t="s">
        <v>102</v>
      </c>
      <c r="H189" s="547" t="s">
        <v>102</v>
      </c>
      <c r="I189" s="547" t="s">
        <v>102</v>
      </c>
      <c r="J189" s="547" t="s">
        <v>102</v>
      </c>
    </row>
    <row r="190" spans="1:10" x14ac:dyDescent="0.15">
      <c r="A190" s="547">
        <v>3505460</v>
      </c>
      <c r="B190" s="547" t="str">
        <f t="shared" si="2"/>
        <v/>
      </c>
      <c r="C190">
        <v>0</v>
      </c>
      <c r="D190" s="547">
        <v>0</v>
      </c>
      <c r="E190" s="547" t="s">
        <v>102</v>
      </c>
      <c r="F190" s="547" t="s">
        <v>102</v>
      </c>
      <c r="G190" s="547" t="s">
        <v>102</v>
      </c>
      <c r="H190" s="547" t="s">
        <v>102</v>
      </c>
      <c r="I190" s="547" t="s">
        <v>102</v>
      </c>
      <c r="J190" s="547" t="s">
        <v>102</v>
      </c>
    </row>
    <row r="191" spans="1:10" x14ac:dyDescent="0.15">
      <c r="A191" s="547">
        <v>3516342</v>
      </c>
      <c r="B191" s="547" t="str">
        <f t="shared" si="2"/>
        <v/>
      </c>
      <c r="C191">
        <v>0</v>
      </c>
      <c r="D191" s="547">
        <v>0</v>
      </c>
      <c r="E191" s="547" t="s">
        <v>102</v>
      </c>
      <c r="F191" s="547" t="s">
        <v>102</v>
      </c>
      <c r="G191" s="547" t="s">
        <v>102</v>
      </c>
      <c r="H191" s="547" t="s">
        <v>102</v>
      </c>
      <c r="I191" s="547" t="s">
        <v>102</v>
      </c>
      <c r="J191" s="547" t="s">
        <v>102</v>
      </c>
    </row>
    <row r="192" spans="1:10" x14ac:dyDescent="0.15">
      <c r="A192" s="547">
        <v>3506716</v>
      </c>
      <c r="B192" s="547" t="str">
        <f t="shared" si="2"/>
        <v/>
      </c>
      <c r="C192">
        <v>0</v>
      </c>
      <c r="D192" s="547">
        <v>0</v>
      </c>
      <c r="E192" s="547" t="s">
        <v>102</v>
      </c>
      <c r="F192" s="547" t="s">
        <v>102</v>
      </c>
      <c r="G192" s="547" t="s">
        <v>102</v>
      </c>
      <c r="H192" s="547" t="s">
        <v>102</v>
      </c>
      <c r="I192" s="547" t="s">
        <v>102</v>
      </c>
      <c r="J192" s="547" t="s">
        <v>102</v>
      </c>
    </row>
    <row r="193" spans="1:10" x14ac:dyDescent="0.15">
      <c r="A193" s="547">
        <v>3531702</v>
      </c>
      <c r="B193" s="547" t="str">
        <f t="shared" si="2"/>
        <v/>
      </c>
      <c r="C193">
        <v>0</v>
      </c>
      <c r="D193" s="547">
        <v>0</v>
      </c>
      <c r="E193" s="547" t="s">
        <v>102</v>
      </c>
      <c r="F193" s="547" t="s">
        <v>102</v>
      </c>
      <c r="G193" s="547" t="s">
        <v>102</v>
      </c>
      <c r="H193" s="547" t="s">
        <v>102</v>
      </c>
      <c r="I193" s="547" t="s">
        <v>102</v>
      </c>
      <c r="J193" s="547" t="s">
        <v>102</v>
      </c>
    </row>
    <row r="194" spans="1:10" x14ac:dyDescent="0.15">
      <c r="A194" s="547">
        <v>3478303</v>
      </c>
      <c r="B194" s="547" t="str">
        <f t="shared" si="2"/>
        <v/>
      </c>
      <c r="C194">
        <v>0</v>
      </c>
      <c r="D194" s="547">
        <v>0</v>
      </c>
      <c r="E194" s="547" t="s">
        <v>102</v>
      </c>
      <c r="F194" s="547" t="s">
        <v>102</v>
      </c>
      <c r="G194" s="547" t="s">
        <v>102</v>
      </c>
      <c r="H194" s="547" t="s">
        <v>102</v>
      </c>
      <c r="I194" s="547" t="s">
        <v>102</v>
      </c>
      <c r="J194" s="547" t="s">
        <v>102</v>
      </c>
    </row>
    <row r="195" spans="1:10" x14ac:dyDescent="0.15">
      <c r="A195" s="547">
        <v>3489668</v>
      </c>
      <c r="B195" s="547" t="str">
        <f t="shared" ref="B195:B234" si="3">IF(D195=0,"",E195&amp;","&amp;F195&amp;","&amp;G195&amp;","&amp;H195&amp;","&amp;I195&amp;","&amp;J195)</f>
        <v/>
      </c>
      <c r="C195">
        <v>0</v>
      </c>
      <c r="D195" s="547">
        <v>0</v>
      </c>
      <c r="E195" s="547" t="s">
        <v>102</v>
      </c>
      <c r="F195" s="547" t="s">
        <v>102</v>
      </c>
      <c r="G195" s="547" t="s">
        <v>102</v>
      </c>
      <c r="H195" s="547" t="s">
        <v>102</v>
      </c>
      <c r="I195" s="547" t="s">
        <v>102</v>
      </c>
      <c r="J195" s="547" t="s">
        <v>102</v>
      </c>
    </row>
    <row r="196" spans="1:10" x14ac:dyDescent="0.15">
      <c r="A196" s="547">
        <v>3413413</v>
      </c>
      <c r="B196" s="547" t="str">
        <f t="shared" si="3"/>
        <v/>
      </c>
      <c r="C196">
        <v>0</v>
      </c>
      <c r="D196" s="547">
        <v>0</v>
      </c>
      <c r="E196" s="547" t="s">
        <v>102</v>
      </c>
      <c r="F196" s="547" t="s">
        <v>102</v>
      </c>
      <c r="G196" s="547" t="s">
        <v>102</v>
      </c>
      <c r="H196" s="547" t="s">
        <v>102</v>
      </c>
      <c r="I196" s="547" t="s">
        <v>102</v>
      </c>
      <c r="J196" s="547" t="s">
        <v>102</v>
      </c>
    </row>
    <row r="197" spans="1:10" x14ac:dyDescent="0.15">
      <c r="A197" s="547">
        <v>3413191</v>
      </c>
      <c r="B197" s="547" t="str">
        <f t="shared" si="3"/>
        <v/>
      </c>
      <c r="C197">
        <v>0</v>
      </c>
      <c r="D197" s="547">
        <v>0</v>
      </c>
      <c r="E197" s="547" t="s">
        <v>102</v>
      </c>
      <c r="F197" s="547" t="s">
        <v>102</v>
      </c>
      <c r="G197" s="547" t="s">
        <v>102</v>
      </c>
      <c r="H197" s="547" t="s">
        <v>102</v>
      </c>
      <c r="I197" s="547" t="s">
        <v>102</v>
      </c>
      <c r="J197" s="547" t="s">
        <v>102</v>
      </c>
    </row>
    <row r="198" spans="1:10" x14ac:dyDescent="0.15">
      <c r="A198" s="547">
        <v>3400515</v>
      </c>
      <c r="B198" s="547" t="str">
        <f t="shared" si="3"/>
        <v/>
      </c>
      <c r="C198">
        <v>0</v>
      </c>
      <c r="D198" s="547">
        <v>0</v>
      </c>
      <c r="E198" s="547" t="s">
        <v>102</v>
      </c>
      <c r="F198" s="547" t="s">
        <v>102</v>
      </c>
      <c r="G198" s="547" t="s">
        <v>102</v>
      </c>
      <c r="H198" s="547" t="s">
        <v>102</v>
      </c>
      <c r="I198" s="547" t="s">
        <v>102</v>
      </c>
      <c r="J198" s="547" t="s">
        <v>102</v>
      </c>
    </row>
    <row r="199" spans="1:10" x14ac:dyDescent="0.15">
      <c r="A199" s="547">
        <v>3432202</v>
      </c>
      <c r="B199" s="547" t="str">
        <f t="shared" si="3"/>
        <v/>
      </c>
      <c r="C199">
        <v>0</v>
      </c>
      <c r="D199" s="547">
        <v>0</v>
      </c>
      <c r="E199" s="547" t="s">
        <v>102</v>
      </c>
      <c r="F199" s="547" t="s">
        <v>102</v>
      </c>
      <c r="G199" s="547" t="s">
        <v>102</v>
      </c>
      <c r="H199" s="547" t="s">
        <v>102</v>
      </c>
      <c r="I199" s="547" t="s">
        <v>102</v>
      </c>
      <c r="J199" s="547" t="s">
        <v>102</v>
      </c>
    </row>
    <row r="200" spans="1:10" x14ac:dyDescent="0.15">
      <c r="A200" s="547">
        <v>3417553</v>
      </c>
      <c r="B200" s="547" t="str">
        <f t="shared" si="3"/>
        <v/>
      </c>
      <c r="C200">
        <v>0</v>
      </c>
      <c r="D200" s="547">
        <v>0</v>
      </c>
      <c r="E200" s="547" t="s">
        <v>102</v>
      </c>
      <c r="F200" s="547" t="s">
        <v>102</v>
      </c>
      <c r="G200" s="547" t="s">
        <v>102</v>
      </c>
      <c r="H200" s="547" t="s">
        <v>102</v>
      </c>
      <c r="I200" s="547" t="s">
        <v>102</v>
      </c>
      <c r="J200" s="547" t="s">
        <v>102</v>
      </c>
    </row>
    <row r="201" spans="1:10" x14ac:dyDescent="0.15">
      <c r="A201" s="547">
        <v>3357607</v>
      </c>
      <c r="B201" s="547" t="str">
        <f t="shared" si="3"/>
        <v/>
      </c>
      <c r="C201">
        <v>0</v>
      </c>
      <c r="D201" s="547">
        <v>0</v>
      </c>
      <c r="E201" s="547" t="s">
        <v>102</v>
      </c>
      <c r="F201" s="547" t="s">
        <v>102</v>
      </c>
      <c r="G201" s="547" t="s">
        <v>102</v>
      </c>
      <c r="H201" s="547" t="s">
        <v>102</v>
      </c>
      <c r="I201" s="547" t="s">
        <v>102</v>
      </c>
      <c r="J201" s="547" t="s">
        <v>102</v>
      </c>
    </row>
    <row r="202" spans="1:10" x14ac:dyDescent="0.15">
      <c r="A202" s="547">
        <v>3352084</v>
      </c>
      <c r="B202" s="547" t="str">
        <f t="shared" si="3"/>
        <v/>
      </c>
      <c r="C202">
        <v>0</v>
      </c>
      <c r="D202" s="547">
        <v>0</v>
      </c>
      <c r="E202" s="547" t="s">
        <v>102</v>
      </c>
      <c r="F202" s="547" t="s">
        <v>102</v>
      </c>
      <c r="G202" s="547" t="s">
        <v>102</v>
      </c>
      <c r="H202" s="547" t="s">
        <v>102</v>
      </c>
      <c r="I202" s="547" t="s">
        <v>102</v>
      </c>
      <c r="J202" s="547" t="s">
        <v>102</v>
      </c>
    </row>
    <row r="203" spans="1:10" x14ac:dyDescent="0.15">
      <c r="A203" s="547">
        <v>3383239</v>
      </c>
      <c r="B203" s="547" t="str">
        <f t="shared" si="3"/>
        <v/>
      </c>
      <c r="C203">
        <v>0</v>
      </c>
      <c r="D203" s="547">
        <v>0</v>
      </c>
      <c r="E203" s="547" t="s">
        <v>102</v>
      </c>
      <c r="F203" s="547" t="s">
        <v>102</v>
      </c>
      <c r="G203" s="547" t="s">
        <v>102</v>
      </c>
      <c r="H203" s="547" t="s">
        <v>102</v>
      </c>
      <c r="I203" s="547" t="s">
        <v>102</v>
      </c>
      <c r="J203" s="547" t="s">
        <v>102</v>
      </c>
    </row>
    <row r="204" spans="1:10" x14ac:dyDescent="0.15">
      <c r="A204" s="547">
        <v>3348192</v>
      </c>
      <c r="B204" s="547" t="str">
        <f t="shared" si="3"/>
        <v/>
      </c>
      <c r="C204">
        <v>0</v>
      </c>
      <c r="D204" s="547">
        <v>0</v>
      </c>
      <c r="E204" s="547" t="s">
        <v>102</v>
      </c>
      <c r="F204" s="547" t="s">
        <v>102</v>
      </c>
      <c r="G204" s="547" t="s">
        <v>102</v>
      </c>
      <c r="H204" s="547" t="s">
        <v>102</v>
      </c>
      <c r="I204" s="547" t="s">
        <v>102</v>
      </c>
      <c r="J204" s="547" t="s">
        <v>102</v>
      </c>
    </row>
    <row r="205" spans="1:10" x14ac:dyDescent="0.15">
      <c r="A205" s="547">
        <v>3392390</v>
      </c>
      <c r="B205" s="547" t="str">
        <f t="shared" si="3"/>
        <v/>
      </c>
      <c r="C205">
        <v>0</v>
      </c>
      <c r="D205" s="547">
        <v>0</v>
      </c>
      <c r="E205" s="547" t="s">
        <v>102</v>
      </c>
      <c r="F205" s="547" t="s">
        <v>102</v>
      </c>
      <c r="G205" s="547" t="s">
        <v>102</v>
      </c>
      <c r="H205" s="547" t="s">
        <v>102</v>
      </c>
      <c r="I205" s="547" t="s">
        <v>102</v>
      </c>
      <c r="J205" s="547" t="s">
        <v>102</v>
      </c>
    </row>
    <row r="206" spans="1:10" x14ac:dyDescent="0.15">
      <c r="A206" s="547">
        <v>3384292</v>
      </c>
      <c r="B206" s="547" t="str">
        <f t="shared" si="3"/>
        <v/>
      </c>
      <c r="C206">
        <v>0</v>
      </c>
      <c r="D206" s="547">
        <v>0</v>
      </c>
      <c r="E206" s="547" t="s">
        <v>102</v>
      </c>
      <c r="F206" s="547" t="s">
        <v>102</v>
      </c>
      <c r="G206" s="547" t="s">
        <v>102</v>
      </c>
      <c r="H206" s="547" t="s">
        <v>102</v>
      </c>
      <c r="I206" s="547" t="s">
        <v>102</v>
      </c>
      <c r="J206" s="547" t="s">
        <v>102</v>
      </c>
    </row>
    <row r="207" spans="1:10" x14ac:dyDescent="0.15">
      <c r="A207" s="547">
        <v>3340724</v>
      </c>
      <c r="B207" s="547" t="str">
        <f t="shared" si="3"/>
        <v/>
      </c>
      <c r="C207">
        <v>0</v>
      </c>
      <c r="D207" s="547">
        <v>0</v>
      </c>
      <c r="E207" s="547" t="s">
        <v>102</v>
      </c>
      <c r="F207" s="547" t="s">
        <v>102</v>
      </c>
      <c r="G207" s="547" t="s">
        <v>102</v>
      </c>
      <c r="H207" s="547" t="s">
        <v>102</v>
      </c>
      <c r="I207" s="547" t="s">
        <v>102</v>
      </c>
      <c r="J207" s="547" t="s">
        <v>102</v>
      </c>
    </row>
    <row r="208" spans="1:10" x14ac:dyDescent="0.15">
      <c r="A208" s="547">
        <v>3301860</v>
      </c>
      <c r="B208" s="547" t="str">
        <f t="shared" si="3"/>
        <v/>
      </c>
      <c r="C208">
        <v>0</v>
      </c>
      <c r="D208" s="547">
        <v>0</v>
      </c>
      <c r="E208" s="547" t="s">
        <v>102</v>
      </c>
      <c r="F208" s="547" t="s">
        <v>102</v>
      </c>
      <c r="G208" s="547" t="s">
        <v>102</v>
      </c>
      <c r="H208" s="547" t="s">
        <v>102</v>
      </c>
      <c r="I208" s="547" t="s">
        <v>102</v>
      </c>
      <c r="J208" s="547" t="s">
        <v>102</v>
      </c>
    </row>
    <row r="209" spans="1:10" x14ac:dyDescent="0.15">
      <c r="A209" s="547">
        <v>3341114</v>
      </c>
      <c r="B209" s="547" t="str">
        <f t="shared" si="3"/>
        <v/>
      </c>
      <c r="C209">
        <v>0</v>
      </c>
      <c r="D209" s="547">
        <v>0</v>
      </c>
      <c r="E209" s="547" t="s">
        <v>102</v>
      </c>
      <c r="F209" s="547" t="s">
        <v>102</v>
      </c>
      <c r="G209" s="547" t="s">
        <v>102</v>
      </c>
      <c r="H209" s="547" t="s">
        <v>102</v>
      </c>
      <c r="I209" s="547" t="s">
        <v>102</v>
      </c>
      <c r="J209" s="547" t="s">
        <v>102</v>
      </c>
    </row>
    <row r="210" spans="1:10" x14ac:dyDescent="0.15">
      <c r="A210" s="547">
        <v>3316492</v>
      </c>
      <c r="B210" s="547" t="str">
        <f t="shared" si="3"/>
        <v/>
      </c>
      <c r="C210">
        <v>0</v>
      </c>
      <c r="D210" s="547">
        <v>0</v>
      </c>
      <c r="E210" s="547" t="s">
        <v>102</v>
      </c>
      <c r="F210" s="547" t="s">
        <v>102</v>
      </c>
      <c r="G210" s="547" t="s">
        <v>102</v>
      </c>
      <c r="H210" s="547" t="s">
        <v>102</v>
      </c>
      <c r="I210" s="547" t="s">
        <v>102</v>
      </c>
      <c r="J210" s="547" t="s">
        <v>102</v>
      </c>
    </row>
    <row r="211" spans="1:10" x14ac:dyDescent="0.15">
      <c r="A211" s="547">
        <v>3249407</v>
      </c>
      <c r="B211" s="547" t="str">
        <f t="shared" si="3"/>
        <v/>
      </c>
      <c r="C211">
        <v>0</v>
      </c>
      <c r="D211" s="547">
        <v>0</v>
      </c>
      <c r="E211" s="547" t="s">
        <v>102</v>
      </c>
      <c r="F211" s="547" t="s">
        <v>102</v>
      </c>
      <c r="G211" s="547" t="s">
        <v>102</v>
      </c>
      <c r="H211" s="547" t="s">
        <v>102</v>
      </c>
      <c r="I211" s="547" t="s">
        <v>102</v>
      </c>
      <c r="J211" s="547" t="s">
        <v>102</v>
      </c>
    </row>
    <row r="212" spans="1:10" x14ac:dyDescent="0.15">
      <c r="A212" s="547">
        <v>3232076</v>
      </c>
      <c r="B212" s="547" t="str">
        <f t="shared" si="3"/>
        <v/>
      </c>
      <c r="C212">
        <v>0</v>
      </c>
      <c r="D212" s="547">
        <v>0</v>
      </c>
      <c r="E212" s="547" t="s">
        <v>102</v>
      </c>
      <c r="F212" s="547" t="s">
        <v>102</v>
      </c>
      <c r="G212" s="547" t="s">
        <v>102</v>
      </c>
      <c r="H212" s="547" t="s">
        <v>102</v>
      </c>
      <c r="I212" s="547" t="s">
        <v>102</v>
      </c>
      <c r="J212" s="547" t="s">
        <v>102</v>
      </c>
    </row>
    <row r="213" spans="1:10" x14ac:dyDescent="0.15">
      <c r="A213" s="547">
        <v>3207192</v>
      </c>
      <c r="B213" s="547" t="str">
        <f t="shared" si="3"/>
        <v/>
      </c>
      <c r="C213">
        <v>0</v>
      </c>
      <c r="D213" s="547">
        <v>0</v>
      </c>
      <c r="E213" s="547" t="s">
        <v>102</v>
      </c>
      <c r="F213" s="547" t="s">
        <v>102</v>
      </c>
      <c r="G213" s="547" t="s">
        <v>102</v>
      </c>
      <c r="H213" s="547" t="s">
        <v>102</v>
      </c>
      <c r="I213" s="547" t="s">
        <v>102</v>
      </c>
      <c r="J213" s="547" t="s">
        <v>102</v>
      </c>
    </row>
    <row r="214" spans="1:10" x14ac:dyDescent="0.15">
      <c r="A214" s="547">
        <v>3190321</v>
      </c>
      <c r="B214" s="547" t="str">
        <f t="shared" si="3"/>
        <v/>
      </c>
      <c r="C214">
        <v>0</v>
      </c>
      <c r="D214" s="547">
        <v>0</v>
      </c>
      <c r="E214" s="547" t="s">
        <v>102</v>
      </c>
      <c r="F214" s="547" t="s">
        <v>102</v>
      </c>
      <c r="G214" s="547" t="s">
        <v>102</v>
      </c>
      <c r="H214" s="547" t="s">
        <v>102</v>
      </c>
      <c r="I214" s="547" t="s">
        <v>102</v>
      </c>
      <c r="J214" s="547" t="s">
        <v>102</v>
      </c>
    </row>
    <row r="215" spans="1:10" x14ac:dyDescent="0.15">
      <c r="A215" s="547">
        <v>3213882</v>
      </c>
      <c r="B215" s="547" t="str">
        <f t="shared" si="3"/>
        <v/>
      </c>
      <c r="C215">
        <v>0</v>
      </c>
      <c r="D215" s="547">
        <v>0</v>
      </c>
      <c r="E215" s="547" t="s">
        <v>102</v>
      </c>
      <c r="F215" s="547" t="s">
        <v>102</v>
      </c>
      <c r="G215" s="547" t="s">
        <v>102</v>
      </c>
      <c r="H215" s="547" t="s">
        <v>102</v>
      </c>
      <c r="I215" s="547" t="s">
        <v>102</v>
      </c>
      <c r="J215" s="547" t="s">
        <v>102</v>
      </c>
    </row>
    <row r="216" spans="1:10" x14ac:dyDescent="0.15">
      <c r="A216" s="547">
        <v>3121980</v>
      </c>
      <c r="B216" s="547" t="str">
        <f t="shared" si="3"/>
        <v/>
      </c>
      <c r="C216">
        <v>0</v>
      </c>
      <c r="D216" s="547">
        <v>0</v>
      </c>
      <c r="E216" s="547" t="s">
        <v>102</v>
      </c>
      <c r="F216" s="547" t="s">
        <v>102</v>
      </c>
      <c r="G216" s="547" t="s">
        <v>102</v>
      </c>
      <c r="H216" s="547" t="s">
        <v>102</v>
      </c>
      <c r="I216" s="547" t="s">
        <v>102</v>
      </c>
      <c r="J216" s="547" t="s">
        <v>102</v>
      </c>
    </row>
    <row r="217" spans="1:10" x14ac:dyDescent="0.15">
      <c r="A217" s="547">
        <v>3160745</v>
      </c>
      <c r="B217" s="547" t="str">
        <f t="shared" si="3"/>
        <v/>
      </c>
      <c r="C217">
        <v>0</v>
      </c>
      <c r="D217" s="547">
        <v>0</v>
      </c>
      <c r="E217" s="547" t="s">
        <v>102</v>
      </c>
      <c r="F217" s="547" t="s">
        <v>102</v>
      </c>
      <c r="G217" s="547" t="s">
        <v>102</v>
      </c>
      <c r="H217" s="547" t="s">
        <v>102</v>
      </c>
      <c r="I217" s="547" t="s">
        <v>102</v>
      </c>
      <c r="J217" s="547" t="s">
        <v>102</v>
      </c>
    </row>
    <row r="218" spans="1:10" x14ac:dyDescent="0.15">
      <c r="A218" s="547">
        <v>3066189</v>
      </c>
      <c r="B218" s="547" t="str">
        <f t="shared" si="3"/>
        <v/>
      </c>
      <c r="C218">
        <v>0</v>
      </c>
      <c r="D218" s="547">
        <v>0</v>
      </c>
      <c r="E218" s="547" t="s">
        <v>102</v>
      </c>
      <c r="F218" s="547" t="s">
        <v>102</v>
      </c>
      <c r="G218" s="547" t="s">
        <v>102</v>
      </c>
      <c r="H218" s="547" t="s">
        <v>102</v>
      </c>
      <c r="I218" s="547" t="s">
        <v>102</v>
      </c>
      <c r="J218" s="547" t="s">
        <v>102</v>
      </c>
    </row>
    <row r="219" spans="1:10" x14ac:dyDescent="0.15">
      <c r="A219" s="547">
        <v>3001591</v>
      </c>
      <c r="B219" s="547" t="str">
        <f t="shared" si="3"/>
        <v/>
      </c>
      <c r="C219">
        <v>0</v>
      </c>
      <c r="D219" s="547">
        <v>0</v>
      </c>
      <c r="E219" s="547" t="s">
        <v>102</v>
      </c>
      <c r="F219" s="547" t="s">
        <v>102</v>
      </c>
      <c r="G219" s="547" t="s">
        <v>102</v>
      </c>
      <c r="H219" s="547" t="s">
        <v>102</v>
      </c>
      <c r="I219" s="547" t="s">
        <v>102</v>
      </c>
      <c r="J219" s="547" t="s">
        <v>102</v>
      </c>
    </row>
    <row r="220" spans="1:10" x14ac:dyDescent="0.15">
      <c r="A220" s="547">
        <v>3025254</v>
      </c>
      <c r="B220" s="547" t="str">
        <f t="shared" si="3"/>
        <v/>
      </c>
      <c r="C220">
        <v>0</v>
      </c>
      <c r="D220" s="547">
        <v>0</v>
      </c>
      <c r="E220" s="547" t="s">
        <v>102</v>
      </c>
      <c r="F220" s="547" t="s">
        <v>102</v>
      </c>
      <c r="G220" s="547" t="s">
        <v>102</v>
      </c>
      <c r="H220" s="547" t="s">
        <v>102</v>
      </c>
      <c r="I220" s="547" t="s">
        <v>102</v>
      </c>
      <c r="J220" s="547" t="s">
        <v>102</v>
      </c>
    </row>
    <row r="221" spans="1:10" x14ac:dyDescent="0.15">
      <c r="A221" s="547">
        <v>3050773</v>
      </c>
      <c r="B221" s="547" t="str">
        <f t="shared" si="3"/>
        <v/>
      </c>
      <c r="C221">
        <v>0</v>
      </c>
      <c r="D221" s="547">
        <v>0</v>
      </c>
      <c r="E221" s="547" t="s">
        <v>102</v>
      </c>
      <c r="F221" s="547" t="s">
        <v>102</v>
      </c>
      <c r="G221" s="547" t="s">
        <v>102</v>
      </c>
      <c r="H221" s="547" t="s">
        <v>102</v>
      </c>
      <c r="I221" s="547" t="s">
        <v>102</v>
      </c>
      <c r="J221" s="547" t="s">
        <v>102</v>
      </c>
    </row>
    <row r="222" spans="1:10" x14ac:dyDescent="0.15">
      <c r="A222" s="547">
        <v>3048964</v>
      </c>
      <c r="B222" s="547" t="str">
        <f t="shared" si="3"/>
        <v/>
      </c>
      <c r="C222">
        <v>0</v>
      </c>
      <c r="D222" s="547">
        <v>0</v>
      </c>
      <c r="E222" s="547" t="s">
        <v>102</v>
      </c>
      <c r="F222" s="547" t="s">
        <v>102</v>
      </c>
      <c r="G222" s="547" t="s">
        <v>102</v>
      </c>
      <c r="H222" s="547" t="s">
        <v>102</v>
      </c>
      <c r="I222" s="547" t="s">
        <v>102</v>
      </c>
      <c r="J222" s="547" t="s">
        <v>102</v>
      </c>
    </row>
    <row r="223" spans="1:10" x14ac:dyDescent="0.15">
      <c r="A223" s="547">
        <v>2995176</v>
      </c>
      <c r="B223" s="547" t="str">
        <f t="shared" si="3"/>
        <v/>
      </c>
      <c r="C223">
        <v>0</v>
      </c>
      <c r="D223" s="547">
        <v>0</v>
      </c>
      <c r="E223" s="547" t="s">
        <v>102</v>
      </c>
      <c r="F223" s="547" t="s">
        <v>102</v>
      </c>
      <c r="G223" s="547" t="s">
        <v>102</v>
      </c>
      <c r="H223" s="547" t="s">
        <v>102</v>
      </c>
      <c r="I223" s="547" t="s">
        <v>102</v>
      </c>
      <c r="J223" s="547" t="s">
        <v>102</v>
      </c>
    </row>
    <row r="224" spans="1:10" x14ac:dyDescent="0.15">
      <c r="A224" s="547">
        <v>2994589</v>
      </c>
      <c r="B224" s="547" t="str">
        <f t="shared" si="3"/>
        <v/>
      </c>
      <c r="C224">
        <v>0</v>
      </c>
      <c r="D224" s="547">
        <v>0</v>
      </c>
      <c r="E224" s="547" t="s">
        <v>102</v>
      </c>
      <c r="F224" s="547" t="s">
        <v>102</v>
      </c>
      <c r="G224" s="547" t="s">
        <v>102</v>
      </c>
      <c r="H224" s="547" t="s">
        <v>102</v>
      </c>
      <c r="I224" s="547" t="s">
        <v>102</v>
      </c>
      <c r="J224" s="547" t="s">
        <v>102</v>
      </c>
    </row>
    <row r="225" spans="1:10" x14ac:dyDescent="0.15">
      <c r="A225" s="547">
        <v>2989788</v>
      </c>
      <c r="B225" s="547" t="str">
        <f t="shared" si="3"/>
        <v/>
      </c>
      <c r="C225">
        <v>0</v>
      </c>
      <c r="D225" s="547">
        <v>0</v>
      </c>
      <c r="E225" s="547" t="s">
        <v>102</v>
      </c>
      <c r="F225" s="547" t="s">
        <v>102</v>
      </c>
      <c r="G225" s="547" t="s">
        <v>102</v>
      </c>
      <c r="H225" s="547" t="s">
        <v>102</v>
      </c>
      <c r="I225" s="547" t="s">
        <v>102</v>
      </c>
      <c r="J225" s="547" t="s">
        <v>102</v>
      </c>
    </row>
    <row r="226" spans="1:10" x14ac:dyDescent="0.15">
      <c r="A226" s="547">
        <v>2965518</v>
      </c>
      <c r="B226" s="547" t="str">
        <f t="shared" si="3"/>
        <v/>
      </c>
      <c r="C226">
        <v>0</v>
      </c>
      <c r="D226" s="547">
        <v>0</v>
      </c>
      <c r="E226" s="547" t="s">
        <v>102</v>
      </c>
      <c r="F226" s="547" t="s">
        <v>102</v>
      </c>
      <c r="G226" s="547" t="s">
        <v>102</v>
      </c>
      <c r="H226" s="547" t="s">
        <v>102</v>
      </c>
      <c r="I226" s="547" t="s">
        <v>102</v>
      </c>
      <c r="J226" s="547" t="s">
        <v>102</v>
      </c>
    </row>
    <row r="227" spans="1:10" x14ac:dyDescent="0.15">
      <c r="A227" s="547">
        <v>2943070</v>
      </c>
      <c r="B227" s="547" t="str">
        <f t="shared" si="3"/>
        <v/>
      </c>
      <c r="C227">
        <v>0</v>
      </c>
      <c r="D227" s="547">
        <v>0</v>
      </c>
      <c r="E227" s="547" t="s">
        <v>102</v>
      </c>
      <c r="F227" s="547" t="s">
        <v>102</v>
      </c>
      <c r="G227" s="547" t="s">
        <v>102</v>
      </c>
      <c r="H227" s="547" t="s">
        <v>102</v>
      </c>
      <c r="I227" s="547" t="s">
        <v>102</v>
      </c>
      <c r="J227" s="547" t="s">
        <v>102</v>
      </c>
    </row>
    <row r="228" spans="1:10" x14ac:dyDescent="0.15">
      <c r="A228" s="547">
        <v>2926040</v>
      </c>
      <c r="B228" s="547" t="str">
        <f t="shared" si="3"/>
        <v/>
      </c>
      <c r="C228">
        <v>0</v>
      </c>
      <c r="D228" s="547">
        <v>0</v>
      </c>
      <c r="E228" s="547" t="s">
        <v>102</v>
      </c>
      <c r="F228" s="547" t="s">
        <v>102</v>
      </c>
      <c r="G228" s="547" t="s">
        <v>102</v>
      </c>
      <c r="H228" s="547" t="s">
        <v>102</v>
      </c>
      <c r="I228" s="547" t="s">
        <v>102</v>
      </c>
      <c r="J228" s="547" t="s">
        <v>102</v>
      </c>
    </row>
    <row r="229" spans="1:10" x14ac:dyDescent="0.15">
      <c r="A229" s="547">
        <v>2943048</v>
      </c>
      <c r="B229" s="547" t="str">
        <f t="shared" si="3"/>
        <v/>
      </c>
      <c r="C229">
        <v>0</v>
      </c>
      <c r="D229" s="547">
        <v>0</v>
      </c>
      <c r="E229" s="547" t="s">
        <v>102</v>
      </c>
      <c r="F229" s="547" t="s">
        <v>102</v>
      </c>
      <c r="G229" s="547" t="s">
        <v>102</v>
      </c>
      <c r="H229" s="547" t="s">
        <v>102</v>
      </c>
      <c r="I229" s="547" t="s">
        <v>102</v>
      </c>
      <c r="J229" s="547" t="s">
        <v>102</v>
      </c>
    </row>
    <row r="230" spans="1:10" x14ac:dyDescent="0.15">
      <c r="A230" s="547">
        <v>2951477</v>
      </c>
      <c r="B230" s="547" t="str">
        <f t="shared" si="3"/>
        <v/>
      </c>
      <c r="C230">
        <v>0</v>
      </c>
      <c r="D230" s="547">
        <v>0</v>
      </c>
      <c r="E230" s="547" t="s">
        <v>102</v>
      </c>
      <c r="F230" s="547" t="s">
        <v>102</v>
      </c>
      <c r="G230" s="547" t="s">
        <v>102</v>
      </c>
      <c r="H230" s="547" t="s">
        <v>102</v>
      </c>
      <c r="I230" s="547" t="s">
        <v>102</v>
      </c>
      <c r="J230" s="547" t="s">
        <v>102</v>
      </c>
    </row>
    <row r="231" spans="1:10" x14ac:dyDescent="0.15">
      <c r="A231" s="547">
        <v>2902348</v>
      </c>
      <c r="B231" s="547" t="str">
        <f t="shared" si="3"/>
        <v/>
      </c>
      <c r="C231">
        <v>0</v>
      </c>
      <c r="D231" s="547">
        <v>0</v>
      </c>
      <c r="E231" s="547" t="s">
        <v>102</v>
      </c>
      <c r="F231" s="547" t="s">
        <v>102</v>
      </c>
      <c r="G231" s="547" t="s">
        <v>102</v>
      </c>
      <c r="H231" s="547" t="s">
        <v>102</v>
      </c>
      <c r="I231" s="547" t="s">
        <v>102</v>
      </c>
      <c r="J231" s="547" t="s">
        <v>102</v>
      </c>
    </row>
    <row r="232" spans="1:10" x14ac:dyDescent="0.15">
      <c r="A232" s="547">
        <v>2898643</v>
      </c>
      <c r="B232" s="547" t="str">
        <f t="shared" si="3"/>
        <v/>
      </c>
      <c r="C232">
        <v>0</v>
      </c>
      <c r="D232" s="547">
        <v>0</v>
      </c>
      <c r="E232" s="547" t="s">
        <v>102</v>
      </c>
      <c r="F232" s="547" t="s">
        <v>102</v>
      </c>
      <c r="G232" s="547" t="s">
        <v>102</v>
      </c>
      <c r="H232" s="547" t="s">
        <v>102</v>
      </c>
      <c r="I232" s="547" t="s">
        <v>102</v>
      </c>
      <c r="J232" s="547" t="s">
        <v>102</v>
      </c>
    </row>
    <row r="233" spans="1:10" x14ac:dyDescent="0.15">
      <c r="A233" s="547">
        <v>2896369</v>
      </c>
      <c r="B233" s="547" t="str">
        <f t="shared" si="3"/>
        <v/>
      </c>
      <c r="C233">
        <v>0</v>
      </c>
      <c r="D233" s="547">
        <v>0</v>
      </c>
      <c r="E233" s="547" t="s">
        <v>102</v>
      </c>
      <c r="F233" s="547" t="s">
        <v>102</v>
      </c>
      <c r="G233" s="547" t="s">
        <v>102</v>
      </c>
      <c r="H233" s="547" t="s">
        <v>102</v>
      </c>
      <c r="I233" s="547" t="s">
        <v>102</v>
      </c>
      <c r="J233" s="547" t="s">
        <v>102</v>
      </c>
    </row>
    <row r="234" spans="1:10" x14ac:dyDescent="0.15">
      <c r="A234" s="547">
        <v>2889538</v>
      </c>
      <c r="B234" s="547" t="str">
        <f t="shared" si="3"/>
        <v/>
      </c>
      <c r="C234">
        <v>0</v>
      </c>
      <c r="D234" s="547">
        <v>0</v>
      </c>
      <c r="E234" s="547" t="s">
        <v>102</v>
      </c>
      <c r="F234" s="547" t="s">
        <v>102</v>
      </c>
      <c r="G234" s="547" t="s">
        <v>102</v>
      </c>
      <c r="H234" s="547" t="s">
        <v>102</v>
      </c>
      <c r="I234" s="547" t="s">
        <v>102</v>
      </c>
      <c r="J234" s="547" t="s">
        <v>102</v>
      </c>
    </row>
    <row r="235" spans="1:10" x14ac:dyDescent="0.15">
      <c r="A235" s="549">
        <v>2138035</v>
      </c>
      <c r="B235" s="547" t="str">
        <f>""</f>
        <v/>
      </c>
      <c r="C235">
        <v>0</v>
      </c>
      <c r="D235" s="547">
        <v>0</v>
      </c>
    </row>
    <row r="236" spans="1:10" x14ac:dyDescent="0.15">
      <c r="A236" s="549">
        <v>2012401</v>
      </c>
      <c r="B236" s="547" t="str">
        <f>""</f>
        <v/>
      </c>
      <c r="C236">
        <v>0</v>
      </c>
      <c r="D236" s="547">
        <v>0</v>
      </c>
    </row>
    <row r="237" spans="1:10" x14ac:dyDescent="0.15">
      <c r="A237" s="549">
        <v>3521351</v>
      </c>
      <c r="B237" s="547" t="str">
        <f>""</f>
        <v/>
      </c>
      <c r="C237">
        <v>0</v>
      </c>
      <c r="D237" s="547">
        <v>0</v>
      </c>
    </row>
    <row r="238" spans="1:10" x14ac:dyDescent="0.15">
      <c r="A238" s="549">
        <v>3989071</v>
      </c>
      <c r="B238" s="547" t="str">
        <f>""</f>
        <v/>
      </c>
      <c r="C238">
        <v>0</v>
      </c>
      <c r="D238" s="547">
        <v>0</v>
      </c>
    </row>
    <row r="239" spans="1:10" x14ac:dyDescent="0.15">
      <c r="A239" s="549">
        <v>3989133</v>
      </c>
      <c r="B239" s="547" t="str">
        <f>""</f>
        <v/>
      </c>
      <c r="C239">
        <v>0</v>
      </c>
      <c r="D239" s="547">
        <v>0</v>
      </c>
    </row>
    <row r="240" spans="1:10" x14ac:dyDescent="0.15">
      <c r="A240" s="549">
        <v>3137625</v>
      </c>
      <c r="B240" s="547" t="str">
        <f>""</f>
        <v/>
      </c>
      <c r="C240">
        <v>0</v>
      </c>
      <c r="D240" s="547">
        <v>0</v>
      </c>
    </row>
    <row r="241" spans="1:4" x14ac:dyDescent="0.15">
      <c r="A241" s="549">
        <v>3716287</v>
      </c>
      <c r="B241" s="547" t="str">
        <f>""</f>
        <v/>
      </c>
      <c r="C241">
        <v>0</v>
      </c>
      <c r="D241" s="547">
        <v>0</v>
      </c>
    </row>
  </sheetData>
  <autoFilter ref="A1:J234"/>
  <phoneticPr fontId="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2"/>
  <sheetViews>
    <sheetView zoomScale="90" zoomScaleNormal="90" workbookViewId="0">
      <pane xSplit="1" ySplit="2" topLeftCell="B225" activePane="bottomRight" state="frozen"/>
      <selection pane="topRight" activeCell="B1" sqref="B1"/>
      <selection pane="bottomLeft" activeCell="A3" sqref="A3"/>
      <selection pane="bottomRight" activeCell="D250" sqref="D250"/>
    </sheetView>
  </sheetViews>
  <sheetFormatPr defaultRowHeight="13.5" x14ac:dyDescent="0.15"/>
  <cols>
    <col min="1" max="2" width="13.5" style="551" customWidth="1"/>
    <col min="3" max="16384" width="9" style="551"/>
  </cols>
  <sheetData>
    <row r="1" spans="1:5" x14ac:dyDescent="0.15">
      <c r="A1" s="551">
        <v>1</v>
      </c>
      <c r="C1" s="551">
        <v>0</v>
      </c>
      <c r="D1" s="551">
        <v>1</v>
      </c>
      <c r="E1" s="551">
        <v>2</v>
      </c>
    </row>
    <row r="2" spans="1:5" s="552" customFormat="1" x14ac:dyDescent="0.15">
      <c r="C2" s="552">
        <v>3</v>
      </c>
      <c r="D2" s="552">
        <v>7</v>
      </c>
      <c r="E2" s="552">
        <v>11</v>
      </c>
    </row>
    <row r="3" spans="1:5" x14ac:dyDescent="0.15">
      <c r="A3" s="551">
        <v>2814356</v>
      </c>
      <c r="B3" s="551" t="str">
        <f>C3&amp;","&amp;D3&amp;","&amp;E3</f>
        <v>,,</v>
      </c>
      <c r="C3" s="551" t="s">
        <v>102</v>
      </c>
      <c r="D3" s="551" t="s">
        <v>102</v>
      </c>
      <c r="E3" s="551" t="s">
        <v>102</v>
      </c>
    </row>
    <row r="4" spans="1:5" x14ac:dyDescent="0.15">
      <c r="A4" s="551">
        <v>2769663</v>
      </c>
      <c r="B4" s="551" t="str">
        <f t="shared" ref="B4:B67" si="0">C4&amp;","&amp;D4&amp;","&amp;E4</f>
        <v>,,</v>
      </c>
      <c r="C4" s="551" t="s">
        <v>102</v>
      </c>
      <c r="D4" s="551" t="s">
        <v>102</v>
      </c>
      <c r="E4" s="551" t="s">
        <v>102</v>
      </c>
    </row>
    <row r="5" spans="1:5" x14ac:dyDescent="0.15">
      <c r="A5" s="551">
        <v>2818398</v>
      </c>
      <c r="B5" s="551" t="str">
        <f t="shared" si="0"/>
        <v>,DIN 53442,</v>
      </c>
      <c r="C5" s="551" t="s">
        <v>102</v>
      </c>
      <c r="D5" s="551" t="s">
        <v>22214</v>
      </c>
      <c r="E5" s="551" t="s">
        <v>102</v>
      </c>
    </row>
    <row r="6" spans="1:5" x14ac:dyDescent="0.15">
      <c r="A6" s="551">
        <v>2813173</v>
      </c>
      <c r="B6" s="551" t="str">
        <f t="shared" si="0"/>
        <v>,,</v>
      </c>
      <c r="C6" s="551" t="s">
        <v>102</v>
      </c>
      <c r="D6" s="551" t="s">
        <v>102</v>
      </c>
      <c r="E6" s="551" t="s">
        <v>102</v>
      </c>
    </row>
    <row r="7" spans="1:5" x14ac:dyDescent="0.15">
      <c r="A7" s="551">
        <v>2778841</v>
      </c>
      <c r="B7" s="551" t="str">
        <f t="shared" si="0"/>
        <v>,,</v>
      </c>
      <c r="C7" s="551" t="s">
        <v>102</v>
      </c>
      <c r="D7" s="551" t="s">
        <v>102</v>
      </c>
      <c r="E7" s="551" t="s">
        <v>102</v>
      </c>
    </row>
    <row r="8" spans="1:5" x14ac:dyDescent="0.15">
      <c r="A8" s="551">
        <v>2770097</v>
      </c>
      <c r="B8" s="551" t="str">
        <f t="shared" si="0"/>
        <v>,,</v>
      </c>
      <c r="C8" s="551" t="s">
        <v>102</v>
      </c>
      <c r="D8" s="551" t="s">
        <v>102</v>
      </c>
      <c r="E8" s="551" t="s">
        <v>102</v>
      </c>
    </row>
    <row r="9" spans="1:5" x14ac:dyDescent="0.15">
      <c r="A9" s="551">
        <v>2842215</v>
      </c>
      <c r="B9" s="551" t="str">
        <f t="shared" si="0"/>
        <v>,,</v>
      </c>
      <c r="C9" s="551" t="s">
        <v>102</v>
      </c>
      <c r="D9" s="551" t="s">
        <v>102</v>
      </c>
      <c r="E9" s="551" t="s">
        <v>102</v>
      </c>
    </row>
    <row r="10" spans="1:5" x14ac:dyDescent="0.15">
      <c r="A10" s="551">
        <v>2732519</v>
      </c>
      <c r="B10" s="551" t="str">
        <f t="shared" si="0"/>
        <v>,,</v>
      </c>
      <c r="C10" s="551" t="s">
        <v>102</v>
      </c>
      <c r="D10" s="551" t="s">
        <v>102</v>
      </c>
      <c r="E10" s="551" t="s">
        <v>102</v>
      </c>
    </row>
    <row r="11" spans="1:5" x14ac:dyDescent="0.15">
      <c r="A11" s="551">
        <v>2588375</v>
      </c>
      <c r="B11" s="551" t="str">
        <f t="shared" si="0"/>
        <v>,,</v>
      </c>
      <c r="C11" s="551" t="s">
        <v>102</v>
      </c>
      <c r="D11" s="551" t="s">
        <v>102</v>
      </c>
      <c r="E11" s="551" t="s">
        <v>102</v>
      </c>
    </row>
    <row r="12" spans="1:5" x14ac:dyDescent="0.15">
      <c r="A12" s="551">
        <v>2527107</v>
      </c>
      <c r="B12" s="551" t="str">
        <f t="shared" si="0"/>
        <v>,,</v>
      </c>
      <c r="C12" s="551" t="s">
        <v>102</v>
      </c>
      <c r="D12" s="551" t="s">
        <v>102</v>
      </c>
      <c r="E12" s="551" t="s">
        <v>102</v>
      </c>
    </row>
    <row r="13" spans="1:5" x14ac:dyDescent="0.15">
      <c r="A13" s="551">
        <v>2580101</v>
      </c>
      <c r="B13" s="551" t="str">
        <f t="shared" si="0"/>
        <v>,,</v>
      </c>
      <c r="C13" s="551" t="s">
        <v>102</v>
      </c>
      <c r="D13" s="551" t="s">
        <v>102</v>
      </c>
      <c r="E13" s="551" t="s">
        <v>102</v>
      </c>
    </row>
    <row r="14" spans="1:5" x14ac:dyDescent="0.15">
      <c r="A14" s="551">
        <v>2535311</v>
      </c>
      <c r="B14" s="551" t="str">
        <f t="shared" si="0"/>
        <v>,,</v>
      </c>
      <c r="C14" s="551" t="s">
        <v>102</v>
      </c>
      <c r="D14" s="551" t="s">
        <v>102</v>
      </c>
      <c r="E14" s="551" t="s">
        <v>102</v>
      </c>
    </row>
    <row r="15" spans="1:5" x14ac:dyDescent="0.15">
      <c r="A15" s="551">
        <v>3066189</v>
      </c>
      <c r="B15" s="551" t="str">
        <f t="shared" si="0"/>
        <v>,,</v>
      </c>
      <c r="C15" s="551" t="s">
        <v>102</v>
      </c>
      <c r="D15" s="551" t="s">
        <v>102</v>
      </c>
      <c r="E15" s="551" t="s">
        <v>102</v>
      </c>
    </row>
    <row r="16" spans="1:5" x14ac:dyDescent="0.15">
      <c r="A16" s="551">
        <v>3066189</v>
      </c>
      <c r="B16" s="551" t="str">
        <f t="shared" si="0"/>
        <v>,,</v>
      </c>
      <c r="C16" s="551" t="s">
        <v>102</v>
      </c>
      <c r="D16" s="551" t="s">
        <v>102</v>
      </c>
      <c r="E16" s="551" t="s">
        <v>102</v>
      </c>
    </row>
    <row r="17" spans="1:5" x14ac:dyDescent="0.15">
      <c r="A17" s="551">
        <v>4059688</v>
      </c>
      <c r="B17" s="551" t="str">
        <f t="shared" si="0"/>
        <v>,,</v>
      </c>
      <c r="C17" s="551" t="s">
        <v>102</v>
      </c>
      <c r="D17" s="551" t="s">
        <v>102</v>
      </c>
      <c r="E17" s="551" t="s">
        <v>102</v>
      </c>
    </row>
    <row r="18" spans="1:5" x14ac:dyDescent="0.15">
      <c r="A18" s="551">
        <v>4074457</v>
      </c>
      <c r="B18" s="551" t="str">
        <f t="shared" si="0"/>
        <v>,,</v>
      </c>
      <c r="C18" s="551" t="s">
        <v>102</v>
      </c>
      <c r="D18" s="551" t="s">
        <v>102</v>
      </c>
      <c r="E18" s="551" t="s">
        <v>102</v>
      </c>
    </row>
    <row r="19" spans="1:5" x14ac:dyDescent="0.15">
      <c r="A19" s="551">
        <v>4074457</v>
      </c>
      <c r="B19" s="551" t="str">
        <f t="shared" si="0"/>
        <v>,,</v>
      </c>
      <c r="C19" s="551" t="s">
        <v>102</v>
      </c>
      <c r="D19" s="551" t="s">
        <v>102</v>
      </c>
      <c r="E19" s="551" t="s">
        <v>102</v>
      </c>
    </row>
    <row r="20" spans="1:5" x14ac:dyDescent="0.15">
      <c r="A20" s="551">
        <v>4064423</v>
      </c>
      <c r="B20" s="551" t="str">
        <f t="shared" si="0"/>
        <v>,,</v>
      </c>
      <c r="C20" s="551" t="s">
        <v>102</v>
      </c>
      <c r="D20" s="551" t="s">
        <v>102</v>
      </c>
      <c r="E20" s="551" t="s">
        <v>102</v>
      </c>
    </row>
    <row r="21" spans="1:5" x14ac:dyDescent="0.15">
      <c r="A21" s="551">
        <v>4064423</v>
      </c>
      <c r="B21" s="551" t="str">
        <f t="shared" si="0"/>
        <v>,,</v>
      </c>
      <c r="C21" s="551" t="s">
        <v>102</v>
      </c>
      <c r="D21" s="551" t="s">
        <v>102</v>
      </c>
      <c r="E21" s="551" t="s">
        <v>102</v>
      </c>
    </row>
    <row r="22" spans="1:5" x14ac:dyDescent="0.15">
      <c r="A22" s="551">
        <v>4059688</v>
      </c>
      <c r="B22" s="551" t="str">
        <f t="shared" si="0"/>
        <v>,,</v>
      </c>
      <c r="C22" s="551" t="s">
        <v>102</v>
      </c>
      <c r="D22" s="551" t="s">
        <v>102</v>
      </c>
      <c r="E22" s="551" t="s">
        <v>102</v>
      </c>
    </row>
    <row r="23" spans="1:5" x14ac:dyDescent="0.15">
      <c r="A23" s="551">
        <v>4058072</v>
      </c>
      <c r="B23" s="551" t="str">
        <f t="shared" si="0"/>
        <v>,,</v>
      </c>
      <c r="C23" s="551" t="s">
        <v>102</v>
      </c>
      <c r="D23" s="551" t="s">
        <v>102</v>
      </c>
      <c r="E23" s="551" t="s">
        <v>102</v>
      </c>
    </row>
    <row r="24" spans="1:5" x14ac:dyDescent="0.15">
      <c r="A24" s="551">
        <v>4058072</v>
      </c>
      <c r="B24" s="551" t="str">
        <f t="shared" si="0"/>
        <v>,,</v>
      </c>
      <c r="C24" s="551" t="s">
        <v>102</v>
      </c>
      <c r="D24" s="551" t="s">
        <v>102</v>
      </c>
      <c r="E24" s="551" t="s">
        <v>102</v>
      </c>
    </row>
    <row r="25" spans="1:5" x14ac:dyDescent="0.15">
      <c r="A25" s="551">
        <v>4047929</v>
      </c>
      <c r="B25" s="551" t="str">
        <f t="shared" si="0"/>
        <v>,,</v>
      </c>
      <c r="C25" s="551" t="s">
        <v>102</v>
      </c>
      <c r="D25" s="551" t="s">
        <v>102</v>
      </c>
      <c r="E25" s="551" t="s">
        <v>102</v>
      </c>
    </row>
    <row r="26" spans="1:5" x14ac:dyDescent="0.15">
      <c r="A26" s="551">
        <v>4047929</v>
      </c>
      <c r="B26" s="551" t="str">
        <f t="shared" si="0"/>
        <v>,,</v>
      </c>
      <c r="C26" s="551" t="s">
        <v>102</v>
      </c>
      <c r="D26" s="551" t="s">
        <v>102</v>
      </c>
      <c r="E26" s="551" t="s">
        <v>102</v>
      </c>
    </row>
    <row r="27" spans="1:5" x14ac:dyDescent="0.15">
      <c r="A27" s="551">
        <v>4044466</v>
      </c>
      <c r="B27" s="551" t="str">
        <f t="shared" si="0"/>
        <v>,,</v>
      </c>
      <c r="C27" s="551" t="s">
        <v>102</v>
      </c>
      <c r="D27" s="551" t="s">
        <v>102</v>
      </c>
      <c r="E27" s="551" t="s">
        <v>102</v>
      </c>
    </row>
    <row r="28" spans="1:5" x14ac:dyDescent="0.15">
      <c r="A28" s="551">
        <v>4044466</v>
      </c>
      <c r="B28" s="551" t="str">
        <f t="shared" si="0"/>
        <v>,,</v>
      </c>
      <c r="C28" s="551" t="s">
        <v>102</v>
      </c>
      <c r="D28" s="551" t="s">
        <v>102</v>
      </c>
      <c r="E28" s="551" t="s">
        <v>102</v>
      </c>
    </row>
    <row r="29" spans="1:5" x14ac:dyDescent="0.15">
      <c r="A29" s="551">
        <v>4041246</v>
      </c>
      <c r="B29" s="551" t="str">
        <f t="shared" si="0"/>
        <v>,,</v>
      </c>
      <c r="C29" s="551" t="s">
        <v>102</v>
      </c>
      <c r="D29" s="551" t="s">
        <v>102</v>
      </c>
      <c r="E29" s="551" t="s">
        <v>102</v>
      </c>
    </row>
    <row r="30" spans="1:5" x14ac:dyDescent="0.15">
      <c r="A30" s="551">
        <v>4041246</v>
      </c>
      <c r="B30" s="551" t="str">
        <f t="shared" si="0"/>
        <v>,,</v>
      </c>
      <c r="C30" s="551" t="s">
        <v>102</v>
      </c>
      <c r="D30" s="551" t="s">
        <v>102</v>
      </c>
      <c r="E30" s="551" t="s">
        <v>102</v>
      </c>
    </row>
    <row r="31" spans="1:5" x14ac:dyDescent="0.15">
      <c r="A31" s="551">
        <v>4038108</v>
      </c>
      <c r="B31" s="551" t="str">
        <f t="shared" si="0"/>
        <v>,,</v>
      </c>
      <c r="C31" s="551" t="s">
        <v>102</v>
      </c>
      <c r="D31" s="551" t="s">
        <v>102</v>
      </c>
      <c r="E31" s="551" t="s">
        <v>102</v>
      </c>
    </row>
    <row r="32" spans="1:5" x14ac:dyDescent="0.15">
      <c r="A32" s="551">
        <v>4038108</v>
      </c>
      <c r="B32" s="551" t="str">
        <f t="shared" si="0"/>
        <v>,,</v>
      </c>
      <c r="C32" s="551" t="s">
        <v>102</v>
      </c>
      <c r="D32" s="551" t="s">
        <v>102</v>
      </c>
      <c r="E32" s="551" t="s">
        <v>102</v>
      </c>
    </row>
    <row r="33" spans="1:5" x14ac:dyDescent="0.15">
      <c r="A33" s="551">
        <v>4035007</v>
      </c>
      <c r="B33" s="551" t="str">
        <f t="shared" si="0"/>
        <v>,,</v>
      </c>
      <c r="C33" s="551" t="s">
        <v>102</v>
      </c>
      <c r="D33" s="551" t="s">
        <v>102</v>
      </c>
      <c r="E33" s="551" t="s">
        <v>102</v>
      </c>
    </row>
    <row r="34" spans="1:5" x14ac:dyDescent="0.15">
      <c r="A34" s="551">
        <v>4035007</v>
      </c>
      <c r="B34" s="551" t="str">
        <f t="shared" si="0"/>
        <v>,,</v>
      </c>
      <c r="C34" s="551" t="s">
        <v>102</v>
      </c>
      <c r="D34" s="551" t="s">
        <v>102</v>
      </c>
      <c r="E34" s="551" t="s">
        <v>102</v>
      </c>
    </row>
    <row r="35" spans="1:5" x14ac:dyDescent="0.15">
      <c r="A35" s="551">
        <v>4027451</v>
      </c>
      <c r="B35" s="551" t="str">
        <f t="shared" si="0"/>
        <v>,,</v>
      </c>
      <c r="C35" s="551" t="s">
        <v>102</v>
      </c>
      <c r="D35" s="551" t="s">
        <v>102</v>
      </c>
      <c r="E35" s="551" t="s">
        <v>102</v>
      </c>
    </row>
    <row r="36" spans="1:5" x14ac:dyDescent="0.15">
      <c r="A36" s="551">
        <v>4027451</v>
      </c>
      <c r="B36" s="551" t="str">
        <f t="shared" si="0"/>
        <v>,,</v>
      </c>
      <c r="C36" s="551" t="s">
        <v>102</v>
      </c>
      <c r="D36" s="551" t="s">
        <v>102</v>
      </c>
      <c r="E36" s="551" t="s">
        <v>102</v>
      </c>
    </row>
    <row r="37" spans="1:5" x14ac:dyDescent="0.15">
      <c r="A37" s="551">
        <v>4021925</v>
      </c>
      <c r="B37" s="551" t="str">
        <f t="shared" si="0"/>
        <v>,,</v>
      </c>
      <c r="C37" s="551" t="s">
        <v>102</v>
      </c>
      <c r="D37" s="551" t="s">
        <v>102</v>
      </c>
      <c r="E37" s="551" t="s">
        <v>102</v>
      </c>
    </row>
    <row r="38" spans="1:5" x14ac:dyDescent="0.15">
      <c r="A38" s="551">
        <v>4021588</v>
      </c>
      <c r="B38" s="551" t="str">
        <f t="shared" si="0"/>
        <v>,,</v>
      </c>
      <c r="C38" s="551" t="s">
        <v>102</v>
      </c>
      <c r="D38" s="551" t="s">
        <v>102</v>
      </c>
      <c r="E38" s="551" t="s">
        <v>102</v>
      </c>
    </row>
    <row r="39" spans="1:5" x14ac:dyDescent="0.15">
      <c r="A39" s="551">
        <v>4021588</v>
      </c>
      <c r="B39" s="551" t="str">
        <f t="shared" si="0"/>
        <v>,,</v>
      </c>
      <c r="C39" s="551" t="s">
        <v>102</v>
      </c>
      <c r="D39" s="551" t="s">
        <v>102</v>
      </c>
      <c r="E39" s="551" t="s">
        <v>102</v>
      </c>
    </row>
    <row r="40" spans="1:5" x14ac:dyDescent="0.15">
      <c r="A40" s="551">
        <v>4017363</v>
      </c>
      <c r="B40" s="551" t="str">
        <f t="shared" si="0"/>
        <v>,,</v>
      </c>
      <c r="C40" s="551" t="s">
        <v>102</v>
      </c>
      <c r="D40" s="551" t="s">
        <v>102</v>
      </c>
      <c r="E40" s="551" t="s">
        <v>102</v>
      </c>
    </row>
    <row r="41" spans="1:5" x14ac:dyDescent="0.15">
      <c r="A41" s="551">
        <v>4017363</v>
      </c>
      <c r="B41" s="551" t="str">
        <f t="shared" si="0"/>
        <v>,,</v>
      </c>
      <c r="C41" s="551" t="s">
        <v>102</v>
      </c>
      <c r="D41" s="551" t="s">
        <v>102</v>
      </c>
      <c r="E41" s="551" t="s">
        <v>102</v>
      </c>
    </row>
    <row r="42" spans="1:5" x14ac:dyDescent="0.15">
      <c r="A42" s="551">
        <v>4017273</v>
      </c>
      <c r="B42" s="551" t="str">
        <f t="shared" si="0"/>
        <v>,,</v>
      </c>
      <c r="C42" s="551" t="s">
        <v>102</v>
      </c>
      <c r="D42" s="551" t="s">
        <v>102</v>
      </c>
      <c r="E42" s="551" t="s">
        <v>102</v>
      </c>
    </row>
    <row r="43" spans="1:5" x14ac:dyDescent="0.15">
      <c r="A43" s="551">
        <v>4017273</v>
      </c>
      <c r="B43" s="551" t="str">
        <f t="shared" si="0"/>
        <v>,,</v>
      </c>
      <c r="C43" s="551" t="s">
        <v>102</v>
      </c>
      <c r="D43" s="551" t="s">
        <v>102</v>
      </c>
      <c r="E43" s="551" t="s">
        <v>102</v>
      </c>
    </row>
    <row r="44" spans="1:5" x14ac:dyDescent="0.15">
      <c r="A44" s="551">
        <v>4015329</v>
      </c>
      <c r="B44" s="551" t="str">
        <f t="shared" si="0"/>
        <v>,,</v>
      </c>
      <c r="C44" s="551" t="s">
        <v>102</v>
      </c>
      <c r="D44" s="551" t="s">
        <v>102</v>
      </c>
      <c r="E44" s="551" t="s">
        <v>102</v>
      </c>
    </row>
    <row r="45" spans="1:5" x14ac:dyDescent="0.15">
      <c r="A45" s="551">
        <v>4015329</v>
      </c>
      <c r="B45" s="551" t="str">
        <f t="shared" si="0"/>
        <v>,,</v>
      </c>
      <c r="C45" s="551" t="s">
        <v>102</v>
      </c>
      <c r="D45" s="551" t="s">
        <v>102</v>
      </c>
      <c r="E45" s="551" t="s">
        <v>102</v>
      </c>
    </row>
    <row r="46" spans="1:5" x14ac:dyDescent="0.15">
      <c r="A46" s="551">
        <v>4012944</v>
      </c>
      <c r="B46" s="551" t="str">
        <f t="shared" si="0"/>
        <v>,,</v>
      </c>
      <c r="C46" s="551" t="s">
        <v>102</v>
      </c>
      <c r="D46" s="551" t="s">
        <v>102</v>
      </c>
      <c r="E46" s="551" t="s">
        <v>102</v>
      </c>
    </row>
    <row r="47" spans="1:5" x14ac:dyDescent="0.15">
      <c r="A47" s="551">
        <v>4012944</v>
      </c>
      <c r="B47" s="551" t="str">
        <f t="shared" si="0"/>
        <v>,,</v>
      </c>
      <c r="C47" s="551" t="s">
        <v>102</v>
      </c>
      <c r="D47" s="551" t="s">
        <v>102</v>
      </c>
      <c r="E47" s="551" t="s">
        <v>102</v>
      </c>
    </row>
    <row r="48" spans="1:5" x14ac:dyDescent="0.15">
      <c r="A48" s="551">
        <v>4006470</v>
      </c>
      <c r="B48" s="551" t="str">
        <f t="shared" si="0"/>
        <v>,,</v>
      </c>
      <c r="C48" s="551" t="s">
        <v>102</v>
      </c>
      <c r="D48" s="551" t="s">
        <v>102</v>
      </c>
      <c r="E48" s="551" t="s">
        <v>102</v>
      </c>
    </row>
    <row r="49" spans="1:5" x14ac:dyDescent="0.15">
      <c r="A49" s="551">
        <v>3050773</v>
      </c>
      <c r="B49" s="551" t="str">
        <f t="shared" si="0"/>
        <v>,,</v>
      </c>
      <c r="C49" s="551" t="s">
        <v>102</v>
      </c>
      <c r="D49" s="551" t="s">
        <v>102</v>
      </c>
      <c r="E49" s="551" t="s">
        <v>102</v>
      </c>
    </row>
    <row r="50" spans="1:5" x14ac:dyDescent="0.15">
      <c r="A50" s="551">
        <v>3050773</v>
      </c>
      <c r="B50" s="551" t="str">
        <f t="shared" si="0"/>
        <v>,,</v>
      </c>
      <c r="C50" s="551" t="s">
        <v>102</v>
      </c>
      <c r="D50" s="551" t="s">
        <v>102</v>
      </c>
      <c r="E50" s="551" t="s">
        <v>102</v>
      </c>
    </row>
    <row r="51" spans="1:5" x14ac:dyDescent="0.15">
      <c r="A51" s="551">
        <v>3048964</v>
      </c>
      <c r="B51" s="551" t="str">
        <f t="shared" si="0"/>
        <v>,,</v>
      </c>
      <c r="C51" s="551" t="s">
        <v>102</v>
      </c>
      <c r="D51" s="551" t="s">
        <v>102</v>
      </c>
      <c r="E51" s="551" t="s">
        <v>102</v>
      </c>
    </row>
    <row r="52" spans="1:5" x14ac:dyDescent="0.15">
      <c r="A52" s="551">
        <v>3048964</v>
      </c>
      <c r="B52" s="551" t="str">
        <f t="shared" si="0"/>
        <v>,,</v>
      </c>
      <c r="C52" s="551" t="s">
        <v>102</v>
      </c>
      <c r="D52" s="551" t="s">
        <v>102</v>
      </c>
      <c r="E52" s="551" t="s">
        <v>102</v>
      </c>
    </row>
    <row r="53" spans="1:5" x14ac:dyDescent="0.15">
      <c r="A53" s="551">
        <v>3025254</v>
      </c>
      <c r="B53" s="551" t="str">
        <f t="shared" si="0"/>
        <v>,,</v>
      </c>
      <c r="C53" s="551" t="s">
        <v>102</v>
      </c>
      <c r="D53" s="551" t="s">
        <v>102</v>
      </c>
      <c r="E53" s="551" t="s">
        <v>102</v>
      </c>
    </row>
    <row r="54" spans="1:5" x14ac:dyDescent="0.15">
      <c r="A54" s="551">
        <v>3025254</v>
      </c>
      <c r="B54" s="551" t="str">
        <f t="shared" si="0"/>
        <v>,,</v>
      </c>
      <c r="C54" s="551" t="s">
        <v>102</v>
      </c>
      <c r="D54" s="551" t="s">
        <v>102</v>
      </c>
      <c r="E54" s="551" t="s">
        <v>102</v>
      </c>
    </row>
    <row r="55" spans="1:5" x14ac:dyDescent="0.15">
      <c r="A55" s="551">
        <v>3001591</v>
      </c>
      <c r="B55" s="551" t="str">
        <f t="shared" si="0"/>
        <v>,,</v>
      </c>
      <c r="C55" s="551" t="s">
        <v>102</v>
      </c>
      <c r="D55" s="551" t="s">
        <v>102</v>
      </c>
      <c r="E55" s="551" t="s">
        <v>102</v>
      </c>
    </row>
    <row r="56" spans="1:5" x14ac:dyDescent="0.15">
      <c r="A56" s="551">
        <v>3001591</v>
      </c>
      <c r="B56" s="551" t="str">
        <f t="shared" si="0"/>
        <v>,,</v>
      </c>
      <c r="C56" s="551" t="s">
        <v>102</v>
      </c>
      <c r="D56" s="551" t="s">
        <v>102</v>
      </c>
      <c r="E56" s="551" t="s">
        <v>102</v>
      </c>
    </row>
    <row r="57" spans="1:5" x14ac:dyDescent="0.15">
      <c r="A57" s="551">
        <v>2012400</v>
      </c>
      <c r="B57" s="551" t="str">
        <f t="shared" si="0"/>
        <v>,,</v>
      </c>
      <c r="C57" s="551" t="s">
        <v>102</v>
      </c>
      <c r="D57" s="551" t="s">
        <v>102</v>
      </c>
      <c r="E57" s="551" t="s">
        <v>102</v>
      </c>
    </row>
    <row r="58" spans="1:5" x14ac:dyDescent="0.15">
      <c r="A58" s="551">
        <v>2012400</v>
      </c>
      <c r="B58" s="551" t="str">
        <f t="shared" si="0"/>
        <v>,,</v>
      </c>
      <c r="C58" s="551" t="s">
        <v>102</v>
      </c>
      <c r="D58" s="551" t="s">
        <v>102</v>
      </c>
      <c r="E58" s="551" t="s">
        <v>102</v>
      </c>
    </row>
    <row r="59" spans="1:5" x14ac:dyDescent="0.15">
      <c r="A59" s="551">
        <v>2008978</v>
      </c>
      <c r="B59" s="551" t="str">
        <f t="shared" si="0"/>
        <v>,,</v>
      </c>
      <c r="C59" s="551" t="s">
        <v>102</v>
      </c>
      <c r="D59" s="551" t="s">
        <v>102</v>
      </c>
      <c r="E59" s="551" t="s">
        <v>102</v>
      </c>
    </row>
    <row r="60" spans="1:5" x14ac:dyDescent="0.15">
      <c r="A60" s="551">
        <v>2006210</v>
      </c>
      <c r="B60" s="551" t="str">
        <f t="shared" si="0"/>
        <v>,,</v>
      </c>
      <c r="C60" s="551" t="s">
        <v>102</v>
      </c>
      <c r="D60" s="551" t="s">
        <v>102</v>
      </c>
      <c r="E60" s="551" t="s">
        <v>102</v>
      </c>
    </row>
    <row r="61" spans="1:5" x14ac:dyDescent="0.15">
      <c r="A61" s="551">
        <v>2006210</v>
      </c>
      <c r="B61" s="551" t="str">
        <f t="shared" si="0"/>
        <v>,,</v>
      </c>
      <c r="C61" s="551" t="s">
        <v>102</v>
      </c>
      <c r="D61" s="551" t="s">
        <v>102</v>
      </c>
      <c r="E61" s="551" t="s">
        <v>102</v>
      </c>
    </row>
    <row r="62" spans="1:5" x14ac:dyDescent="0.15">
      <c r="A62" s="551">
        <v>4685201</v>
      </c>
      <c r="B62" s="551" t="str">
        <f t="shared" si="0"/>
        <v>,,</v>
      </c>
      <c r="C62" s="551" t="s">
        <v>102</v>
      </c>
      <c r="D62" s="551" t="s">
        <v>102</v>
      </c>
      <c r="E62" s="551" t="s">
        <v>102</v>
      </c>
    </row>
    <row r="63" spans="1:5" x14ac:dyDescent="0.15">
      <c r="A63" s="551">
        <v>4657158</v>
      </c>
      <c r="B63" s="551" t="str">
        <f t="shared" si="0"/>
        <v>,,</v>
      </c>
      <c r="C63" s="551" t="s">
        <v>102</v>
      </c>
      <c r="D63" s="551" t="s">
        <v>102</v>
      </c>
      <c r="E63" s="551" t="s">
        <v>102</v>
      </c>
    </row>
    <row r="64" spans="1:5" x14ac:dyDescent="0.15">
      <c r="A64" s="551">
        <v>4632809</v>
      </c>
      <c r="B64" s="551" t="str">
        <f t="shared" si="0"/>
        <v>,,</v>
      </c>
      <c r="C64" s="551" t="s">
        <v>102</v>
      </c>
      <c r="D64" s="551" t="s">
        <v>102</v>
      </c>
      <c r="E64" s="551" t="s">
        <v>102</v>
      </c>
    </row>
    <row r="65" spans="1:5" x14ac:dyDescent="0.15">
      <c r="A65" s="551">
        <v>4601685</v>
      </c>
      <c r="B65" s="551" t="str">
        <f t="shared" si="0"/>
        <v>,,</v>
      </c>
      <c r="C65" s="551" t="s">
        <v>102</v>
      </c>
      <c r="D65" s="551" t="s">
        <v>102</v>
      </c>
      <c r="E65" s="551" t="s">
        <v>102</v>
      </c>
    </row>
    <row r="66" spans="1:5" x14ac:dyDescent="0.15">
      <c r="A66" s="551">
        <v>4575478</v>
      </c>
      <c r="B66" s="551" t="str">
        <f t="shared" si="0"/>
        <v>,,</v>
      </c>
      <c r="C66" s="551" t="s">
        <v>102</v>
      </c>
      <c r="D66" s="551" t="s">
        <v>102</v>
      </c>
      <c r="E66" s="551" t="s">
        <v>102</v>
      </c>
    </row>
    <row r="67" spans="1:5" x14ac:dyDescent="0.15">
      <c r="A67" s="551">
        <v>4536223</v>
      </c>
      <c r="B67" s="551" t="str">
        <f t="shared" si="0"/>
        <v>,,</v>
      </c>
      <c r="C67" s="551" t="s">
        <v>102</v>
      </c>
      <c r="D67" s="551" t="s">
        <v>102</v>
      </c>
      <c r="E67" s="551" t="s">
        <v>102</v>
      </c>
    </row>
    <row r="68" spans="1:5" x14ac:dyDescent="0.15">
      <c r="A68" s="551">
        <v>4531873</v>
      </c>
      <c r="B68" s="551" t="str">
        <f t="shared" ref="B68:B131" si="1">C68&amp;","&amp;D68&amp;","&amp;E68</f>
        <v>,,</v>
      </c>
      <c r="C68" s="551" t="s">
        <v>102</v>
      </c>
      <c r="D68" s="551" t="s">
        <v>102</v>
      </c>
      <c r="E68" s="551" t="s">
        <v>102</v>
      </c>
    </row>
    <row r="69" spans="1:5" x14ac:dyDescent="0.15">
      <c r="A69" s="551">
        <v>4543046</v>
      </c>
      <c r="B69" s="551" t="str">
        <f t="shared" si="1"/>
        <v>,,</v>
      </c>
      <c r="C69" s="551" t="s">
        <v>102</v>
      </c>
      <c r="D69" s="551" t="s">
        <v>102</v>
      </c>
    </row>
    <row r="70" spans="1:5" x14ac:dyDescent="0.15">
      <c r="A70" s="551">
        <v>4501035</v>
      </c>
      <c r="B70" s="551" t="str">
        <f t="shared" si="1"/>
        <v>,,</v>
      </c>
      <c r="C70" s="551" t="s">
        <v>102</v>
      </c>
      <c r="D70" s="551" t="s">
        <v>102</v>
      </c>
      <c r="E70" s="551" t="s">
        <v>102</v>
      </c>
    </row>
    <row r="71" spans="1:5" x14ac:dyDescent="0.15">
      <c r="A71" s="551">
        <v>4516987</v>
      </c>
      <c r="B71" s="551" t="str">
        <f t="shared" si="1"/>
        <v>,,</v>
      </c>
      <c r="C71" s="551" t="s">
        <v>102</v>
      </c>
      <c r="D71" s="551" t="s">
        <v>102</v>
      </c>
      <c r="E71" s="551" t="s">
        <v>102</v>
      </c>
    </row>
    <row r="72" spans="1:5" x14ac:dyDescent="0.15">
      <c r="A72" s="551">
        <v>4476354</v>
      </c>
      <c r="B72" s="551" t="str">
        <f t="shared" si="1"/>
        <v>,,</v>
      </c>
      <c r="C72" s="551" t="s">
        <v>102</v>
      </c>
      <c r="D72" s="551" t="s">
        <v>102</v>
      </c>
      <c r="E72" s="551" t="s">
        <v>102</v>
      </c>
    </row>
    <row r="73" spans="1:5" x14ac:dyDescent="0.15">
      <c r="A73" s="551">
        <v>4487880</v>
      </c>
      <c r="B73" s="551" t="str">
        <f t="shared" si="1"/>
        <v>,,</v>
      </c>
      <c r="C73" s="551" t="s">
        <v>102</v>
      </c>
      <c r="D73" s="551" t="s">
        <v>102</v>
      </c>
      <c r="E73" s="551" t="s">
        <v>102</v>
      </c>
    </row>
    <row r="74" spans="1:5" x14ac:dyDescent="0.15">
      <c r="A74" s="551">
        <v>4465128</v>
      </c>
      <c r="B74" s="551" t="str">
        <f t="shared" si="1"/>
        <v>,,</v>
      </c>
      <c r="C74" s="551" t="s">
        <v>102</v>
      </c>
      <c r="D74" s="551" t="s">
        <v>102</v>
      </c>
      <c r="E74" s="551" t="s">
        <v>102</v>
      </c>
    </row>
    <row r="75" spans="1:5" x14ac:dyDescent="0.15">
      <c r="A75" s="551">
        <v>4455599</v>
      </c>
      <c r="B75" s="551" t="str">
        <f t="shared" si="1"/>
        <v>,,</v>
      </c>
      <c r="C75" s="551" t="s">
        <v>102</v>
      </c>
      <c r="D75" s="551" t="s">
        <v>102</v>
      </c>
      <c r="E75" s="551" t="s">
        <v>102</v>
      </c>
    </row>
    <row r="76" spans="1:5" x14ac:dyDescent="0.15">
      <c r="A76" s="551">
        <v>4397656</v>
      </c>
      <c r="B76" s="551" t="str">
        <f t="shared" si="1"/>
        <v>,,</v>
      </c>
      <c r="C76" s="551" t="s">
        <v>102</v>
      </c>
      <c r="D76" s="551" t="s">
        <v>102</v>
      </c>
      <c r="E76" s="551" t="s">
        <v>102</v>
      </c>
    </row>
    <row r="77" spans="1:5" x14ac:dyDescent="0.15">
      <c r="A77" s="551">
        <v>4413974</v>
      </c>
      <c r="B77" s="551" t="str">
        <f t="shared" si="1"/>
        <v>,,</v>
      </c>
      <c r="C77" s="551" t="s">
        <v>102</v>
      </c>
      <c r="D77" s="551" t="s">
        <v>102</v>
      </c>
      <c r="E77" s="551" t="s">
        <v>102</v>
      </c>
    </row>
    <row r="78" spans="1:5" x14ac:dyDescent="0.15">
      <c r="A78" s="551">
        <v>4390088</v>
      </c>
      <c r="B78" s="551" t="str">
        <f t="shared" si="1"/>
        <v>,,</v>
      </c>
      <c r="C78" s="551" t="s">
        <v>102</v>
      </c>
      <c r="D78" s="551" t="s">
        <v>102</v>
      </c>
      <c r="E78" s="551" t="s">
        <v>102</v>
      </c>
    </row>
    <row r="79" spans="1:5" x14ac:dyDescent="0.15">
      <c r="A79" s="551">
        <v>4368987</v>
      </c>
      <c r="B79" s="551" t="str">
        <f t="shared" si="1"/>
        <v>,,</v>
      </c>
      <c r="C79" s="551" t="s">
        <v>102</v>
      </c>
      <c r="D79" s="551" t="s">
        <v>102</v>
      </c>
      <c r="E79" s="551" t="s">
        <v>102</v>
      </c>
    </row>
    <row r="80" spans="1:5" x14ac:dyDescent="0.15">
      <c r="A80" s="551">
        <v>4362837</v>
      </c>
      <c r="B80" s="551" t="str">
        <f t="shared" si="1"/>
        <v>,,</v>
      </c>
      <c r="C80" s="551" t="s">
        <v>102</v>
      </c>
      <c r="D80" s="551" t="s">
        <v>102</v>
      </c>
      <c r="E80" s="551" t="s">
        <v>102</v>
      </c>
    </row>
    <row r="81" spans="1:5" x14ac:dyDescent="0.15">
      <c r="A81" s="551">
        <v>4368143</v>
      </c>
      <c r="B81" s="551" t="str">
        <f t="shared" si="1"/>
        <v>,,</v>
      </c>
      <c r="C81" s="551" t="s">
        <v>102</v>
      </c>
      <c r="D81" s="551" t="s">
        <v>102</v>
      </c>
      <c r="E81" s="551" t="s">
        <v>102</v>
      </c>
    </row>
    <row r="82" spans="1:5" x14ac:dyDescent="0.15">
      <c r="A82" s="551">
        <v>4379825</v>
      </c>
      <c r="B82" s="551" t="str">
        <f t="shared" si="1"/>
        <v>,,</v>
      </c>
      <c r="C82" s="551" t="s">
        <v>102</v>
      </c>
      <c r="D82" s="551" t="s">
        <v>102</v>
      </c>
      <c r="E82" s="551" t="s">
        <v>102</v>
      </c>
    </row>
    <row r="83" spans="1:5" x14ac:dyDescent="0.15">
      <c r="A83" s="551">
        <v>4334115</v>
      </c>
      <c r="B83" s="551" t="str">
        <f t="shared" si="1"/>
        <v>,,</v>
      </c>
      <c r="C83" s="551" t="s">
        <v>102</v>
      </c>
      <c r="D83" s="551" t="s">
        <v>102</v>
      </c>
      <c r="E83" s="551" t="s">
        <v>102</v>
      </c>
    </row>
    <row r="84" spans="1:5" x14ac:dyDescent="0.15">
      <c r="A84" s="551">
        <v>4344001</v>
      </c>
      <c r="B84" s="551" t="str">
        <f t="shared" si="1"/>
        <v>,,</v>
      </c>
      <c r="C84" s="551" t="s">
        <v>102</v>
      </c>
      <c r="D84" s="551" t="s">
        <v>102</v>
      </c>
      <c r="E84" s="551" t="s">
        <v>102</v>
      </c>
    </row>
    <row r="85" spans="1:5" x14ac:dyDescent="0.15">
      <c r="A85" s="551">
        <v>4344264</v>
      </c>
      <c r="B85" s="551" t="str">
        <f t="shared" si="1"/>
        <v>,,</v>
      </c>
      <c r="C85" s="551" t="s">
        <v>102</v>
      </c>
      <c r="D85" s="551" t="s">
        <v>102</v>
      </c>
      <c r="E85" s="551" t="s">
        <v>102</v>
      </c>
    </row>
    <row r="86" spans="1:5" x14ac:dyDescent="0.15">
      <c r="A86" s="551">
        <v>4324540</v>
      </c>
      <c r="B86" s="551" t="str">
        <f t="shared" si="1"/>
        <v>,,</v>
      </c>
      <c r="C86" s="551" t="s">
        <v>102</v>
      </c>
      <c r="D86" s="551" t="s">
        <v>102</v>
      </c>
      <c r="E86" s="551" t="s">
        <v>102</v>
      </c>
    </row>
    <row r="87" spans="1:5" x14ac:dyDescent="0.15">
      <c r="A87" s="551">
        <v>4324237</v>
      </c>
      <c r="B87" s="551" t="str">
        <f t="shared" si="1"/>
        <v>,,</v>
      </c>
      <c r="C87" s="551" t="s">
        <v>102</v>
      </c>
      <c r="D87" s="551" t="s">
        <v>102</v>
      </c>
      <c r="E87" s="551" t="s">
        <v>102</v>
      </c>
    </row>
    <row r="88" spans="1:5" x14ac:dyDescent="0.15">
      <c r="A88" s="551">
        <v>4305562</v>
      </c>
      <c r="B88" s="551" t="str">
        <f t="shared" si="1"/>
        <v>,,</v>
      </c>
      <c r="C88" s="551" t="s">
        <v>102</v>
      </c>
      <c r="D88" s="551" t="s">
        <v>102</v>
      </c>
      <c r="E88" s="551" t="s">
        <v>102</v>
      </c>
    </row>
    <row r="89" spans="1:5" x14ac:dyDescent="0.15">
      <c r="A89" s="551">
        <v>4290222</v>
      </c>
      <c r="B89" s="551" t="str">
        <f t="shared" si="1"/>
        <v>YUSHI FATS AND OILS vol. 50, no. 5, 1997, pages 41 - 50,JAOCS vol. 70, no. 11, 1993, pages 1111 - 1114,</v>
      </c>
      <c r="C89" s="551" t="s">
        <v>22215</v>
      </c>
      <c r="D89" s="551" t="s">
        <v>22216</v>
      </c>
      <c r="E89" s="551" t="s">
        <v>102</v>
      </c>
    </row>
    <row r="90" spans="1:5" x14ac:dyDescent="0.15">
      <c r="A90" s="551">
        <v>4279711</v>
      </c>
      <c r="B90" s="551" t="str">
        <f t="shared" si="1"/>
        <v>,,</v>
      </c>
      <c r="C90" s="551" t="s">
        <v>102</v>
      </c>
      <c r="D90" s="551" t="s">
        <v>102</v>
      </c>
      <c r="E90" s="551" t="s">
        <v>102</v>
      </c>
    </row>
    <row r="91" spans="1:5" x14ac:dyDescent="0.15">
      <c r="A91" s="551">
        <v>4261103</v>
      </c>
      <c r="B91" s="551" t="str">
        <f t="shared" si="1"/>
        <v>,,</v>
      </c>
      <c r="C91" s="551" t="s">
        <v>102</v>
      </c>
      <c r="D91" s="551" t="s">
        <v>102</v>
      </c>
      <c r="E91" s="551" t="s">
        <v>102</v>
      </c>
    </row>
    <row r="92" spans="1:5" x14ac:dyDescent="0.15">
      <c r="A92" s="551">
        <v>4277666</v>
      </c>
      <c r="B92" s="551" t="str">
        <f t="shared" si="1"/>
        <v>,,</v>
      </c>
      <c r="C92" s="551" t="s">
        <v>102</v>
      </c>
      <c r="D92" s="551" t="s">
        <v>102</v>
      </c>
      <c r="E92" s="551" t="s">
        <v>102</v>
      </c>
    </row>
    <row r="93" spans="1:5" x14ac:dyDescent="0.15">
      <c r="A93" s="551">
        <v>4236616</v>
      </c>
      <c r="B93" s="551" t="str">
        <f t="shared" si="1"/>
        <v>,,</v>
      </c>
      <c r="C93" s="551" t="s">
        <v>102</v>
      </c>
      <c r="D93" s="551" t="s">
        <v>102</v>
      </c>
      <c r="E93" s="551" t="s">
        <v>102</v>
      </c>
    </row>
    <row r="94" spans="1:5" x14ac:dyDescent="0.15">
      <c r="A94" s="551">
        <v>4217539</v>
      </c>
      <c r="B94" s="551" t="str">
        <f t="shared" si="1"/>
        <v>,,</v>
      </c>
      <c r="C94" s="551" t="s">
        <v>102</v>
      </c>
      <c r="D94" s="551" t="s">
        <v>102</v>
      </c>
      <c r="E94" s="551" t="s">
        <v>102</v>
      </c>
    </row>
    <row r="95" spans="1:5" x14ac:dyDescent="0.15">
      <c r="A95" s="551">
        <v>4243642</v>
      </c>
      <c r="B95" s="551" t="str">
        <f t="shared" si="1"/>
        <v>,,</v>
      </c>
      <c r="C95" s="551" t="s">
        <v>102</v>
      </c>
      <c r="D95" s="551" t="s">
        <v>102</v>
      </c>
      <c r="E95" s="551" t="s">
        <v>102</v>
      </c>
    </row>
    <row r="96" spans="1:5" x14ac:dyDescent="0.15">
      <c r="A96" s="551">
        <v>4237493</v>
      </c>
      <c r="B96" s="551" t="str">
        <f t="shared" si="1"/>
        <v>,,</v>
      </c>
      <c r="C96" s="551" t="s">
        <v>102</v>
      </c>
      <c r="D96" s="551" t="s">
        <v>102</v>
      </c>
      <c r="E96" s="551" t="s">
        <v>102</v>
      </c>
    </row>
    <row r="97" spans="1:5" x14ac:dyDescent="0.15">
      <c r="A97" s="551">
        <v>4252103</v>
      </c>
      <c r="B97" s="551" t="str">
        <f t="shared" si="1"/>
        <v>,,</v>
      </c>
      <c r="C97" s="551" t="s">
        <v>102</v>
      </c>
      <c r="D97" s="551" t="s">
        <v>102</v>
      </c>
      <c r="E97" s="551" t="s">
        <v>102</v>
      </c>
    </row>
    <row r="98" spans="1:5" x14ac:dyDescent="0.15">
      <c r="A98" s="551">
        <v>4249960</v>
      </c>
      <c r="B98" s="551" t="str">
        <f t="shared" si="1"/>
        <v>,,</v>
      </c>
      <c r="C98" s="551" t="s">
        <v>102</v>
      </c>
      <c r="D98" s="551" t="s">
        <v>102</v>
      </c>
      <c r="E98" s="551" t="s">
        <v>102</v>
      </c>
    </row>
    <row r="99" spans="1:5" x14ac:dyDescent="0.15">
      <c r="A99" s="551">
        <v>4206716</v>
      </c>
      <c r="B99" s="551" t="str">
        <f t="shared" si="1"/>
        <v>,,</v>
      </c>
      <c r="C99" s="551" t="s">
        <v>102</v>
      </c>
      <c r="D99" s="551" t="s">
        <v>102</v>
      </c>
      <c r="E99" s="551" t="s">
        <v>102</v>
      </c>
    </row>
    <row r="100" spans="1:5" x14ac:dyDescent="0.15">
      <c r="A100" s="551">
        <v>4191243</v>
      </c>
      <c r="B100" s="551" t="str">
        <f t="shared" si="1"/>
        <v>,,</v>
      </c>
      <c r="C100" s="551" t="s">
        <v>102</v>
      </c>
      <c r="D100" s="551" t="s">
        <v>102</v>
      </c>
      <c r="E100" s="551" t="s">
        <v>102</v>
      </c>
    </row>
    <row r="101" spans="1:5" x14ac:dyDescent="0.15">
      <c r="A101" s="551">
        <v>4183797</v>
      </c>
      <c r="B101" s="551" t="str">
        <f t="shared" si="1"/>
        <v>,,</v>
      </c>
      <c r="C101" s="551" t="s">
        <v>102</v>
      </c>
      <c r="D101" s="551" t="s">
        <v>102</v>
      </c>
      <c r="E101" s="551" t="s">
        <v>102</v>
      </c>
    </row>
    <row r="102" spans="1:5" x14ac:dyDescent="0.15">
      <c r="A102" s="551">
        <v>4202838</v>
      </c>
      <c r="B102" s="551" t="str">
        <f t="shared" si="1"/>
        <v>,,</v>
      </c>
      <c r="C102" s="551" t="s">
        <v>102</v>
      </c>
      <c r="D102" s="551" t="s">
        <v>102</v>
      </c>
      <c r="E102" s="551" t="s">
        <v>102</v>
      </c>
    </row>
    <row r="103" spans="1:5" x14ac:dyDescent="0.15">
      <c r="A103" s="551">
        <v>4198113</v>
      </c>
      <c r="B103" s="551" t="str">
        <f t="shared" si="1"/>
        <v>,,</v>
      </c>
      <c r="C103" s="551" t="s">
        <v>102</v>
      </c>
      <c r="D103" s="551" t="s">
        <v>102</v>
      </c>
      <c r="E103" s="551" t="s">
        <v>102</v>
      </c>
    </row>
    <row r="104" spans="1:5" x14ac:dyDescent="0.15">
      <c r="A104" s="551">
        <v>4183940</v>
      </c>
      <c r="B104" s="551" t="str">
        <f t="shared" si="1"/>
        <v>,,</v>
      </c>
      <c r="C104" s="551" t="s">
        <v>102</v>
      </c>
      <c r="D104" s="551" t="s">
        <v>102</v>
      </c>
      <c r="E104" s="551" t="s">
        <v>102</v>
      </c>
    </row>
    <row r="105" spans="1:5" x14ac:dyDescent="0.15">
      <c r="A105" s="551">
        <v>4187780</v>
      </c>
      <c r="B105" s="551" t="str">
        <f t="shared" si="1"/>
        <v>,,</v>
      </c>
      <c r="C105" s="551" t="s">
        <v>102</v>
      </c>
      <c r="D105" s="551" t="s">
        <v>102</v>
      </c>
      <c r="E105" s="551" t="s">
        <v>102</v>
      </c>
    </row>
    <row r="106" spans="1:5" x14ac:dyDescent="0.15">
      <c r="A106" s="551">
        <v>4165634</v>
      </c>
      <c r="B106" s="551" t="str">
        <f t="shared" si="1"/>
        <v>,,</v>
      </c>
      <c r="C106" s="551" t="s">
        <v>102</v>
      </c>
      <c r="D106" s="551" t="s">
        <v>102</v>
      </c>
      <c r="E106" s="551" t="s">
        <v>102</v>
      </c>
    </row>
    <row r="107" spans="1:5" x14ac:dyDescent="0.15">
      <c r="A107" s="551">
        <v>4165980</v>
      </c>
      <c r="B107" s="551" t="str">
        <f t="shared" si="1"/>
        <v>,,</v>
      </c>
      <c r="C107" s="551" t="s">
        <v>102</v>
      </c>
      <c r="D107" s="551" t="s">
        <v>102</v>
      </c>
      <c r="E107" s="551" t="s">
        <v>102</v>
      </c>
    </row>
    <row r="108" spans="1:5" x14ac:dyDescent="0.15">
      <c r="A108" s="551">
        <v>4170606</v>
      </c>
      <c r="B108" s="551" t="str">
        <f t="shared" si="1"/>
        <v>,,</v>
      </c>
      <c r="C108" s="551" t="s">
        <v>102</v>
      </c>
      <c r="D108" s="551" t="s">
        <v>102</v>
      </c>
      <c r="E108" s="551" t="s">
        <v>102</v>
      </c>
    </row>
    <row r="109" spans="1:5" x14ac:dyDescent="0.15">
      <c r="A109" s="551">
        <v>4135117</v>
      </c>
      <c r="B109" s="551" t="str">
        <f t="shared" si="1"/>
        <v>,,</v>
      </c>
      <c r="C109" s="551" t="s">
        <v>102</v>
      </c>
      <c r="D109" s="551" t="s">
        <v>102</v>
      </c>
      <c r="E109" s="551" t="s">
        <v>102</v>
      </c>
    </row>
    <row r="110" spans="1:5" x14ac:dyDescent="0.15">
      <c r="A110" s="551">
        <v>4132056</v>
      </c>
      <c r="B110" s="551" t="str">
        <f t="shared" si="1"/>
        <v>,,</v>
      </c>
      <c r="C110" s="551" t="s">
        <v>102</v>
      </c>
      <c r="D110" s="551" t="s">
        <v>102</v>
      </c>
      <c r="E110" s="551" t="s">
        <v>102</v>
      </c>
    </row>
    <row r="111" spans="1:5" x14ac:dyDescent="0.15">
      <c r="A111" s="551">
        <v>4130215</v>
      </c>
      <c r="B111" s="551" t="str">
        <f t="shared" si="1"/>
        <v>,,</v>
      </c>
      <c r="C111" s="551" t="s">
        <v>102</v>
      </c>
      <c r="D111" s="551" t="s">
        <v>102</v>
      </c>
      <c r="E111" s="551" t="s">
        <v>102</v>
      </c>
    </row>
    <row r="112" spans="1:5" x14ac:dyDescent="0.15">
      <c r="A112" s="551">
        <v>4121480</v>
      </c>
      <c r="B112" s="551" t="str">
        <f t="shared" si="1"/>
        <v>,,</v>
      </c>
      <c r="C112" s="551" t="s">
        <v>102</v>
      </c>
      <c r="D112" s="551" t="s">
        <v>102</v>
      </c>
      <c r="E112" s="551" t="s">
        <v>102</v>
      </c>
    </row>
    <row r="113" spans="1:5" x14ac:dyDescent="0.15">
      <c r="A113" s="551">
        <v>4118635</v>
      </c>
      <c r="B113" s="551" t="str">
        <f t="shared" si="1"/>
        <v>,,</v>
      </c>
      <c r="C113" s="551" t="s">
        <v>102</v>
      </c>
      <c r="D113" s="551" t="s">
        <v>102</v>
      </c>
      <c r="E113" s="551" t="s">
        <v>102</v>
      </c>
    </row>
    <row r="114" spans="1:5" x14ac:dyDescent="0.15">
      <c r="A114" s="551">
        <v>4119298</v>
      </c>
      <c r="B114" s="551" t="str">
        <f t="shared" si="1"/>
        <v>,,</v>
      </c>
      <c r="C114" s="551" t="s">
        <v>102</v>
      </c>
      <c r="D114" s="551" t="s">
        <v>102</v>
      </c>
      <c r="E114" s="551" t="s">
        <v>102</v>
      </c>
    </row>
    <row r="115" spans="1:5" x14ac:dyDescent="0.15">
      <c r="A115" s="551">
        <v>4109165</v>
      </c>
      <c r="B115" s="551" t="str">
        <f t="shared" si="1"/>
        <v>,,</v>
      </c>
      <c r="C115" s="551" t="s">
        <v>102</v>
      </c>
      <c r="D115" s="551" t="s">
        <v>102</v>
      </c>
      <c r="E115" s="551" t="s">
        <v>102</v>
      </c>
    </row>
    <row r="116" spans="1:5" x14ac:dyDescent="0.15">
      <c r="A116" s="551">
        <v>4114617</v>
      </c>
      <c r="B116" s="551" t="str">
        <f t="shared" si="1"/>
        <v>,,</v>
      </c>
      <c r="C116" s="551" t="s">
        <v>102</v>
      </c>
      <c r="D116" s="551" t="s">
        <v>102</v>
      </c>
      <c r="E116" s="551" t="s">
        <v>102</v>
      </c>
    </row>
    <row r="117" spans="1:5" x14ac:dyDescent="0.15">
      <c r="A117" s="551">
        <v>4097281</v>
      </c>
      <c r="B117" s="551" t="str">
        <f t="shared" si="1"/>
        <v>,,</v>
      </c>
      <c r="C117" s="551" t="s">
        <v>102</v>
      </c>
      <c r="D117" s="551" t="s">
        <v>102</v>
      </c>
      <c r="E117" s="551" t="s">
        <v>102</v>
      </c>
    </row>
    <row r="118" spans="1:5" x14ac:dyDescent="0.15">
      <c r="A118" s="551">
        <v>4105586</v>
      </c>
      <c r="B118" s="551" t="str">
        <f t="shared" si="1"/>
        <v>,,</v>
      </c>
      <c r="C118" s="551" t="s">
        <v>102</v>
      </c>
      <c r="D118" s="551" t="s">
        <v>102</v>
      </c>
      <c r="E118" s="551" t="s">
        <v>102</v>
      </c>
    </row>
    <row r="119" spans="1:5" x14ac:dyDescent="0.15">
      <c r="A119" s="551">
        <v>4094016</v>
      </c>
      <c r="B119" s="551" t="str">
        <f t="shared" si="1"/>
        <v>,,</v>
      </c>
      <c r="C119" s="551" t="s">
        <v>102</v>
      </c>
      <c r="D119" s="551" t="s">
        <v>102</v>
      </c>
      <c r="E119" s="551" t="s">
        <v>102</v>
      </c>
    </row>
    <row r="120" spans="1:5" x14ac:dyDescent="0.15">
      <c r="A120" s="551">
        <v>4074457</v>
      </c>
      <c r="B120" s="551" t="str">
        <f t="shared" si="1"/>
        <v>,,</v>
      </c>
      <c r="C120" s="551" t="s">
        <v>102</v>
      </c>
      <c r="D120" s="551" t="s">
        <v>102</v>
      </c>
      <c r="E120" s="551" t="s">
        <v>102</v>
      </c>
    </row>
    <row r="121" spans="1:5" x14ac:dyDescent="0.15">
      <c r="A121" s="551">
        <v>4087060</v>
      </c>
      <c r="B121" s="551" t="str">
        <f t="shared" si="1"/>
        <v>,,</v>
      </c>
      <c r="C121" s="551" t="s">
        <v>102</v>
      </c>
      <c r="D121" s="551" t="s">
        <v>102</v>
      </c>
      <c r="E121" s="551" t="s">
        <v>102</v>
      </c>
    </row>
    <row r="122" spans="1:5" x14ac:dyDescent="0.15">
      <c r="A122" s="551">
        <v>4099537</v>
      </c>
      <c r="B122" s="551" t="str">
        <f t="shared" si="1"/>
        <v>,,</v>
      </c>
      <c r="C122" s="551" t="s">
        <v>102</v>
      </c>
      <c r="D122" s="551" t="s">
        <v>102</v>
      </c>
      <c r="E122" s="551" t="s">
        <v>102</v>
      </c>
    </row>
    <row r="123" spans="1:5" x14ac:dyDescent="0.15">
      <c r="A123" s="551">
        <v>4096736</v>
      </c>
      <c r="B123" s="551" t="str">
        <f t="shared" si="1"/>
        <v>,,</v>
      </c>
      <c r="C123" s="551" t="s">
        <v>102</v>
      </c>
      <c r="D123" s="551" t="s">
        <v>102</v>
      </c>
      <c r="E123" s="551" t="s">
        <v>102</v>
      </c>
    </row>
    <row r="124" spans="1:5" x14ac:dyDescent="0.15">
      <c r="A124" s="551">
        <v>4041246</v>
      </c>
      <c r="B124" s="551" t="str">
        <f t="shared" si="1"/>
        <v>,,</v>
      </c>
      <c r="C124" s="551" t="s">
        <v>102</v>
      </c>
      <c r="D124" s="551" t="s">
        <v>102</v>
      </c>
      <c r="E124" s="551" t="s">
        <v>102</v>
      </c>
    </row>
    <row r="125" spans="1:5" x14ac:dyDescent="0.15">
      <c r="A125" s="551">
        <v>4038108</v>
      </c>
      <c r="B125" s="551" t="str">
        <f t="shared" si="1"/>
        <v>,,</v>
      </c>
      <c r="C125" s="551" t="s">
        <v>102</v>
      </c>
      <c r="D125" s="551" t="s">
        <v>102</v>
      </c>
      <c r="E125" s="551" t="s">
        <v>102</v>
      </c>
    </row>
    <row r="126" spans="1:5" x14ac:dyDescent="0.15">
      <c r="A126" s="551">
        <v>4044466</v>
      </c>
      <c r="B126" s="551" t="str">
        <f t="shared" si="1"/>
        <v>,,</v>
      </c>
      <c r="C126" s="551" t="s">
        <v>102</v>
      </c>
      <c r="D126" s="551" t="s">
        <v>102</v>
      </c>
      <c r="E126" s="551" t="s">
        <v>102</v>
      </c>
    </row>
    <row r="127" spans="1:5" x14ac:dyDescent="0.15">
      <c r="A127" s="551">
        <v>4047929</v>
      </c>
      <c r="B127" s="551" t="str">
        <f t="shared" si="1"/>
        <v>,,</v>
      </c>
      <c r="C127" s="551" t="s">
        <v>102</v>
      </c>
      <c r="D127" s="551" t="s">
        <v>102</v>
      </c>
      <c r="E127" s="551" t="s">
        <v>102</v>
      </c>
    </row>
    <row r="128" spans="1:5" x14ac:dyDescent="0.15">
      <c r="A128" s="551">
        <v>4059688</v>
      </c>
      <c r="B128" s="551" t="str">
        <f t="shared" si="1"/>
        <v>,,</v>
      </c>
      <c r="C128" s="551" t="s">
        <v>102</v>
      </c>
      <c r="D128" s="551" t="s">
        <v>102</v>
      </c>
      <c r="E128" s="551" t="s">
        <v>102</v>
      </c>
    </row>
    <row r="129" spans="1:5" x14ac:dyDescent="0.15">
      <c r="A129" s="551">
        <v>4058072</v>
      </c>
      <c r="B129" s="551" t="str">
        <f t="shared" si="1"/>
        <v>,,</v>
      </c>
      <c r="C129" s="551" t="s">
        <v>102</v>
      </c>
      <c r="D129" s="551" t="s">
        <v>102</v>
      </c>
      <c r="E129" s="551" t="s">
        <v>102</v>
      </c>
    </row>
    <row r="130" spans="1:5" x14ac:dyDescent="0.15">
      <c r="A130" s="551">
        <v>4035007</v>
      </c>
      <c r="B130" s="551" t="str">
        <f t="shared" si="1"/>
        <v>,,</v>
      </c>
      <c r="C130" s="551" t="s">
        <v>102</v>
      </c>
      <c r="D130" s="551" t="s">
        <v>102</v>
      </c>
      <c r="E130" s="551" t="s">
        <v>102</v>
      </c>
    </row>
    <row r="131" spans="1:5" x14ac:dyDescent="0.15">
      <c r="A131" s="551">
        <v>4064423</v>
      </c>
      <c r="B131" s="551" t="str">
        <f t="shared" si="1"/>
        <v>,,</v>
      </c>
      <c r="C131" s="551" t="s">
        <v>102</v>
      </c>
      <c r="D131" s="551" t="s">
        <v>102</v>
      </c>
      <c r="E131" s="551" t="s">
        <v>102</v>
      </c>
    </row>
    <row r="132" spans="1:5" x14ac:dyDescent="0.15">
      <c r="A132" s="551">
        <v>4027451</v>
      </c>
      <c r="B132" s="551" t="str">
        <f t="shared" ref="B132:B195" si="2">C132&amp;","&amp;D132&amp;","&amp;E132</f>
        <v>,,</v>
      </c>
      <c r="C132" s="551" t="s">
        <v>102</v>
      </c>
      <c r="D132" s="551" t="s">
        <v>102</v>
      </c>
      <c r="E132" s="551" t="s">
        <v>102</v>
      </c>
    </row>
    <row r="133" spans="1:5" x14ac:dyDescent="0.15">
      <c r="A133" s="551">
        <v>4017363</v>
      </c>
      <c r="B133" s="551" t="str">
        <f t="shared" si="2"/>
        <v>,,</v>
      </c>
      <c r="C133" s="551" t="s">
        <v>102</v>
      </c>
      <c r="D133" s="551" t="s">
        <v>102</v>
      </c>
      <c r="E133" s="551" t="s">
        <v>102</v>
      </c>
    </row>
    <row r="134" spans="1:5" x14ac:dyDescent="0.15">
      <c r="A134" s="551">
        <v>4015329</v>
      </c>
      <c r="B134" s="551" t="str">
        <f t="shared" si="2"/>
        <v>,,</v>
      </c>
      <c r="C134" s="551" t="s">
        <v>102</v>
      </c>
      <c r="D134" s="551" t="s">
        <v>102</v>
      </c>
      <c r="E134" s="551" t="s">
        <v>102</v>
      </c>
    </row>
    <row r="135" spans="1:5" x14ac:dyDescent="0.15">
      <c r="A135" s="551">
        <v>4006470</v>
      </c>
      <c r="B135" s="551" t="str">
        <f t="shared" si="2"/>
        <v>,,</v>
      </c>
      <c r="C135" s="551" t="s">
        <v>102</v>
      </c>
      <c r="D135" s="551" t="s">
        <v>102</v>
      </c>
      <c r="E135" s="551" t="s">
        <v>102</v>
      </c>
    </row>
    <row r="136" spans="1:5" x14ac:dyDescent="0.15">
      <c r="A136" s="551">
        <v>4012944</v>
      </c>
      <c r="B136" s="551" t="str">
        <f t="shared" si="2"/>
        <v>,,</v>
      </c>
      <c r="C136" s="551" t="s">
        <v>102</v>
      </c>
      <c r="D136" s="551" t="s">
        <v>102</v>
      </c>
      <c r="E136" s="551" t="s">
        <v>102</v>
      </c>
    </row>
    <row r="137" spans="1:5" x14ac:dyDescent="0.15">
      <c r="A137" s="551">
        <v>4017273</v>
      </c>
      <c r="B137" s="551" t="str">
        <f t="shared" si="2"/>
        <v>,,</v>
      </c>
      <c r="C137" s="551" t="s">
        <v>102</v>
      </c>
      <c r="D137" s="551" t="s">
        <v>102</v>
      </c>
      <c r="E137" s="551" t="s">
        <v>102</v>
      </c>
    </row>
    <row r="138" spans="1:5" x14ac:dyDescent="0.15">
      <c r="A138" s="551">
        <v>3998073</v>
      </c>
      <c r="B138" s="551" t="str">
        <f t="shared" si="2"/>
        <v>,,</v>
      </c>
      <c r="C138" s="551" t="s">
        <v>102</v>
      </c>
      <c r="D138" s="551" t="s">
        <v>102</v>
      </c>
      <c r="E138" s="551" t="s">
        <v>102</v>
      </c>
    </row>
    <row r="139" spans="1:5" x14ac:dyDescent="0.15">
      <c r="A139" s="551">
        <v>4021588</v>
      </c>
      <c r="B139" s="551" t="str">
        <f t="shared" si="2"/>
        <v>,,</v>
      </c>
      <c r="C139" s="551" t="s">
        <v>102</v>
      </c>
      <c r="D139" s="551" t="s">
        <v>102</v>
      </c>
      <c r="E139" s="551" t="s">
        <v>102</v>
      </c>
    </row>
    <row r="140" spans="1:5" x14ac:dyDescent="0.15">
      <c r="A140" s="551">
        <v>4021925</v>
      </c>
      <c r="B140" s="551" t="str">
        <f t="shared" si="2"/>
        <v>,,</v>
      </c>
      <c r="C140" s="551" t="s">
        <v>102</v>
      </c>
      <c r="D140" s="551" t="s">
        <v>102</v>
      </c>
      <c r="E140" s="551" t="s">
        <v>102</v>
      </c>
    </row>
    <row r="141" spans="1:5" x14ac:dyDescent="0.15">
      <c r="A141" s="551">
        <v>3942746</v>
      </c>
      <c r="B141" s="551" t="str">
        <f t="shared" si="2"/>
        <v>,,</v>
      </c>
      <c r="C141" s="551" t="s">
        <v>102</v>
      </c>
      <c r="D141" s="551" t="s">
        <v>102</v>
      </c>
      <c r="E141" s="551" t="s">
        <v>102</v>
      </c>
    </row>
    <row r="142" spans="1:5" x14ac:dyDescent="0.15">
      <c r="A142" s="551">
        <v>3973006</v>
      </c>
      <c r="B142" s="551" t="str">
        <f t="shared" si="2"/>
        <v>,,</v>
      </c>
      <c r="C142" s="551" t="s">
        <v>102</v>
      </c>
      <c r="D142" s="551" t="s">
        <v>102</v>
      </c>
      <c r="E142" s="551" t="s">
        <v>102</v>
      </c>
    </row>
    <row r="143" spans="1:5" x14ac:dyDescent="0.15">
      <c r="A143" s="551">
        <v>3968067</v>
      </c>
      <c r="B143" s="551" t="str">
        <f t="shared" si="2"/>
        <v>,,</v>
      </c>
      <c r="C143" s="551" t="s">
        <v>102</v>
      </c>
      <c r="D143" s="551" t="s">
        <v>102</v>
      </c>
      <c r="E143" s="551" t="s">
        <v>102</v>
      </c>
    </row>
    <row r="144" spans="1:5" x14ac:dyDescent="0.15">
      <c r="A144" s="551">
        <v>3966892</v>
      </c>
      <c r="B144" s="551" t="str">
        <f t="shared" si="2"/>
        <v>,,</v>
      </c>
      <c r="C144" s="551" t="s">
        <v>102</v>
      </c>
      <c r="D144" s="551" t="s">
        <v>102</v>
      </c>
      <c r="E144" s="551" t="s">
        <v>102</v>
      </c>
    </row>
    <row r="145" spans="1:5" x14ac:dyDescent="0.15">
      <c r="A145" s="551">
        <v>3962057</v>
      </c>
      <c r="B145" s="551" t="str">
        <f t="shared" si="2"/>
        <v>,,</v>
      </c>
      <c r="C145" s="551" t="s">
        <v>102</v>
      </c>
      <c r="D145" s="551" t="s">
        <v>102</v>
      </c>
      <c r="E145" s="551" t="s">
        <v>102</v>
      </c>
    </row>
    <row r="146" spans="1:5" x14ac:dyDescent="0.15">
      <c r="A146" s="551">
        <v>3960552</v>
      </c>
      <c r="B146" s="551" t="str">
        <f t="shared" si="2"/>
        <v>,,</v>
      </c>
      <c r="C146" s="551" t="s">
        <v>102</v>
      </c>
      <c r="D146" s="551" t="s">
        <v>102</v>
      </c>
      <c r="E146" s="551" t="s">
        <v>102</v>
      </c>
    </row>
    <row r="147" spans="1:5" x14ac:dyDescent="0.15">
      <c r="A147" s="551">
        <v>3942281</v>
      </c>
      <c r="B147" s="551" t="str">
        <f t="shared" si="2"/>
        <v>,,</v>
      </c>
      <c r="C147" s="551" t="s">
        <v>102</v>
      </c>
      <c r="D147" s="551" t="s">
        <v>102</v>
      </c>
      <c r="E147" s="551" t="s">
        <v>102</v>
      </c>
    </row>
    <row r="148" spans="1:5" x14ac:dyDescent="0.15">
      <c r="A148" s="551">
        <v>3962032</v>
      </c>
      <c r="B148" s="551" t="str">
        <f t="shared" si="2"/>
        <v>,,</v>
      </c>
      <c r="C148" s="551" t="s">
        <v>102</v>
      </c>
      <c r="D148" s="551" t="s">
        <v>102</v>
      </c>
      <c r="E148" s="551" t="s">
        <v>102</v>
      </c>
    </row>
    <row r="149" spans="1:5" x14ac:dyDescent="0.15">
      <c r="A149" s="551">
        <v>3981331</v>
      </c>
      <c r="B149" s="551" t="str">
        <f t="shared" si="2"/>
        <v>T. Tsutsui et al., Jpn. J. Appl. Phys., Bd. 38 (1999), S. L1502-L1504,,</v>
      </c>
      <c r="C149" s="551" t="s">
        <v>22217</v>
      </c>
      <c r="D149" s="551" t="s">
        <v>102</v>
      </c>
      <c r="E149" s="551" t="s">
        <v>102</v>
      </c>
    </row>
    <row r="150" spans="1:5" x14ac:dyDescent="0.15">
      <c r="A150" s="551">
        <v>3904262</v>
      </c>
      <c r="B150" s="551" t="str">
        <f t="shared" si="2"/>
        <v>,,</v>
      </c>
      <c r="C150" s="551" t="s">
        <v>102</v>
      </c>
      <c r="D150" s="551" t="s">
        <v>102</v>
      </c>
      <c r="E150" s="551" t="s">
        <v>102</v>
      </c>
    </row>
    <row r="151" spans="1:5" x14ac:dyDescent="0.15">
      <c r="A151" s="551">
        <v>3929618</v>
      </c>
      <c r="B151" s="551" t="str">
        <f t="shared" si="2"/>
        <v>,,</v>
      </c>
      <c r="C151" s="551" t="s">
        <v>102</v>
      </c>
      <c r="D151" s="551" t="s">
        <v>102</v>
      </c>
      <c r="E151" s="551" t="s">
        <v>102</v>
      </c>
    </row>
    <row r="152" spans="1:5" x14ac:dyDescent="0.15">
      <c r="A152" s="551">
        <v>3935907</v>
      </c>
      <c r="B152" s="551" t="str">
        <f t="shared" si="2"/>
        <v>,,</v>
      </c>
      <c r="C152" s="551" t="s">
        <v>102</v>
      </c>
      <c r="D152" s="551" t="s">
        <v>102</v>
      </c>
      <c r="E152" s="551" t="s">
        <v>102</v>
      </c>
    </row>
    <row r="153" spans="1:5" x14ac:dyDescent="0.15">
      <c r="A153" s="551">
        <v>3929006</v>
      </c>
      <c r="B153" s="551" t="str">
        <f t="shared" si="2"/>
        <v>,,</v>
      </c>
      <c r="C153" s="551" t="s">
        <v>102</v>
      </c>
      <c r="D153" s="551" t="s">
        <v>102</v>
      </c>
      <c r="E153" s="551" t="s">
        <v>102</v>
      </c>
    </row>
    <row r="154" spans="1:5" x14ac:dyDescent="0.15">
      <c r="A154" s="551">
        <v>3906218</v>
      </c>
      <c r="B154" s="551" t="str">
        <f t="shared" si="2"/>
        <v>,,</v>
      </c>
      <c r="C154" s="551" t="s">
        <v>102</v>
      </c>
      <c r="D154" s="551" t="s">
        <v>102</v>
      </c>
      <c r="E154" s="551" t="s">
        <v>102</v>
      </c>
    </row>
    <row r="155" spans="1:5" x14ac:dyDescent="0.15">
      <c r="A155" s="551">
        <v>3919005</v>
      </c>
      <c r="B155" s="551" t="str">
        <f t="shared" si="2"/>
        <v>,,</v>
      </c>
      <c r="C155" s="551" t="s">
        <v>102</v>
      </c>
      <c r="D155" s="551" t="s">
        <v>102</v>
      </c>
      <c r="E155" s="551" t="s">
        <v>102</v>
      </c>
    </row>
    <row r="156" spans="1:5" x14ac:dyDescent="0.15">
      <c r="A156" s="551">
        <v>3924587</v>
      </c>
      <c r="B156" s="551" t="str">
        <f t="shared" si="2"/>
        <v>,,</v>
      </c>
      <c r="C156" s="551" t="s">
        <v>102</v>
      </c>
      <c r="D156" s="551" t="s">
        <v>102</v>
      </c>
      <c r="E156" s="551" t="s">
        <v>102</v>
      </c>
    </row>
    <row r="157" spans="1:5" x14ac:dyDescent="0.15">
      <c r="A157" s="551">
        <v>3887614</v>
      </c>
      <c r="B157" s="551" t="str">
        <f t="shared" si="2"/>
        <v>,,</v>
      </c>
      <c r="C157" s="551" t="s">
        <v>102</v>
      </c>
      <c r="D157" s="551" t="s">
        <v>102</v>
      </c>
      <c r="E157" s="551" t="s">
        <v>102</v>
      </c>
    </row>
    <row r="158" spans="1:5" x14ac:dyDescent="0.15">
      <c r="A158" s="551">
        <v>3871456</v>
      </c>
      <c r="B158" s="551" t="str">
        <f t="shared" si="2"/>
        <v>,,</v>
      </c>
      <c r="C158" s="551" t="s">
        <v>102</v>
      </c>
      <c r="D158" s="551" t="s">
        <v>102</v>
      </c>
      <c r="E158" s="551" t="s">
        <v>102</v>
      </c>
    </row>
    <row r="159" spans="1:5" x14ac:dyDescent="0.15">
      <c r="A159" s="551">
        <v>3868474</v>
      </c>
      <c r="B159" s="551" t="str">
        <f t="shared" si="2"/>
        <v>,,</v>
      </c>
      <c r="C159" s="551" t="s">
        <v>102</v>
      </c>
      <c r="D159" s="551" t="s">
        <v>102</v>
      </c>
      <c r="E159" s="551" t="s">
        <v>102</v>
      </c>
    </row>
    <row r="160" spans="1:5" x14ac:dyDescent="0.15">
      <c r="A160" s="551">
        <v>3893292</v>
      </c>
      <c r="B160" s="551" t="str">
        <f t="shared" si="2"/>
        <v>,,</v>
      </c>
      <c r="C160" s="551" t="s">
        <v>102</v>
      </c>
      <c r="D160" s="551" t="s">
        <v>102</v>
      </c>
      <c r="E160" s="551" t="s">
        <v>102</v>
      </c>
    </row>
    <row r="161" spans="1:5" x14ac:dyDescent="0.15">
      <c r="A161" s="551">
        <v>3886275</v>
      </c>
      <c r="B161" s="551" t="str">
        <f t="shared" si="2"/>
        <v>,,</v>
      </c>
      <c r="C161" s="551" t="s">
        <v>102</v>
      </c>
      <c r="D161" s="551" t="s">
        <v>102</v>
      </c>
      <c r="E161" s="551" t="s">
        <v>102</v>
      </c>
    </row>
    <row r="162" spans="1:5" x14ac:dyDescent="0.15">
      <c r="A162" s="551">
        <v>3867926</v>
      </c>
      <c r="B162" s="551" t="str">
        <f t="shared" si="2"/>
        <v>,,</v>
      </c>
      <c r="C162" s="551" t="s">
        <v>102</v>
      </c>
      <c r="D162" s="551" t="s">
        <v>102</v>
      </c>
      <c r="E162" s="551" t="s">
        <v>102</v>
      </c>
    </row>
    <row r="163" spans="1:5" x14ac:dyDescent="0.15">
      <c r="A163" s="551">
        <v>3865087</v>
      </c>
      <c r="B163" s="551" t="str">
        <f t="shared" si="2"/>
        <v>,,</v>
      </c>
      <c r="C163" s="551" t="s">
        <v>102</v>
      </c>
      <c r="D163" s="551" t="s">
        <v>102</v>
      </c>
      <c r="E163" s="551" t="s">
        <v>102</v>
      </c>
    </row>
    <row r="164" spans="1:5" x14ac:dyDescent="0.15">
      <c r="A164" s="551">
        <v>3897181</v>
      </c>
      <c r="B164" s="551" t="str">
        <f t="shared" si="2"/>
        <v>,,</v>
      </c>
      <c r="C164" s="551" t="s">
        <v>102</v>
      </c>
      <c r="D164" s="551" t="s">
        <v>102</v>
      </c>
      <c r="E164" s="551" t="s">
        <v>102</v>
      </c>
    </row>
    <row r="165" spans="1:5" x14ac:dyDescent="0.15">
      <c r="A165" s="551">
        <v>3850710</v>
      </c>
      <c r="B165" s="551" t="str">
        <f t="shared" si="2"/>
        <v>,,</v>
      </c>
      <c r="C165" s="551" t="s">
        <v>102</v>
      </c>
      <c r="D165" s="551" t="s">
        <v>102</v>
      </c>
      <c r="E165" s="551" t="s">
        <v>102</v>
      </c>
    </row>
    <row r="166" spans="1:5" x14ac:dyDescent="0.15">
      <c r="A166" s="551">
        <v>3829370</v>
      </c>
      <c r="B166" s="551" t="str">
        <f t="shared" si="2"/>
        <v>,,</v>
      </c>
      <c r="C166" s="551" t="s">
        <v>102</v>
      </c>
      <c r="D166" s="551" t="s">
        <v>102</v>
      </c>
      <c r="E166" s="551" t="s">
        <v>102</v>
      </c>
    </row>
    <row r="167" spans="1:5" x14ac:dyDescent="0.15">
      <c r="A167" s="551">
        <v>3789709</v>
      </c>
      <c r="B167" s="551" t="str">
        <f t="shared" si="2"/>
        <v>,,</v>
      </c>
      <c r="C167" s="551" t="s">
        <v>102</v>
      </c>
      <c r="D167" s="551" t="s">
        <v>102</v>
      </c>
      <c r="E167" s="551" t="s">
        <v>102</v>
      </c>
    </row>
    <row r="168" spans="1:5" x14ac:dyDescent="0.15">
      <c r="A168" s="551">
        <v>3796482</v>
      </c>
      <c r="B168" s="551" t="str">
        <f t="shared" si="2"/>
        <v>,,</v>
      </c>
      <c r="C168" s="551" t="s">
        <v>102</v>
      </c>
      <c r="D168" s="551" t="s">
        <v>102</v>
      </c>
      <c r="E168" s="551" t="s">
        <v>102</v>
      </c>
    </row>
    <row r="169" spans="1:5" x14ac:dyDescent="0.15">
      <c r="A169" s="551">
        <v>3771347</v>
      </c>
      <c r="B169" s="551" t="str">
        <f t="shared" si="2"/>
        <v>,,</v>
      </c>
      <c r="C169" s="551" t="s">
        <v>102</v>
      </c>
      <c r="D169" s="551" t="s">
        <v>102</v>
      </c>
      <c r="E169" s="551" t="s">
        <v>102</v>
      </c>
    </row>
    <row r="170" spans="1:5" x14ac:dyDescent="0.15">
      <c r="A170" s="551">
        <v>3770833</v>
      </c>
      <c r="B170" s="551" t="str">
        <f t="shared" si="2"/>
        <v>,,</v>
      </c>
      <c r="C170" s="551" t="s">
        <v>102</v>
      </c>
      <c r="D170" s="551" t="s">
        <v>102</v>
      </c>
      <c r="E170" s="551" t="s">
        <v>102</v>
      </c>
    </row>
    <row r="171" spans="1:5" x14ac:dyDescent="0.15">
      <c r="A171" s="551">
        <v>3767993</v>
      </c>
      <c r="B171" s="551" t="str">
        <f t="shared" si="2"/>
        <v>,,</v>
      </c>
      <c r="C171" s="551" t="s">
        <v>102</v>
      </c>
      <c r="D171" s="551" t="s">
        <v>102</v>
      </c>
      <c r="E171" s="551" t="s">
        <v>102</v>
      </c>
    </row>
    <row r="172" spans="1:5" x14ac:dyDescent="0.15">
      <c r="A172" s="551">
        <v>3740090</v>
      </c>
      <c r="B172" s="551" t="str">
        <f t="shared" si="2"/>
        <v>,,</v>
      </c>
      <c r="C172" s="551" t="s">
        <v>102</v>
      </c>
      <c r="D172" s="551" t="s">
        <v>102</v>
      </c>
      <c r="E172" s="551" t="s">
        <v>102</v>
      </c>
    </row>
    <row r="173" spans="1:5" x14ac:dyDescent="0.15">
      <c r="A173" s="551">
        <v>3762384</v>
      </c>
      <c r="B173" s="551" t="str">
        <f t="shared" si="2"/>
        <v>,,</v>
      </c>
      <c r="C173" s="551" t="s">
        <v>102</v>
      </c>
      <c r="D173" s="551" t="s">
        <v>102</v>
      </c>
      <c r="E173" s="551" t="s">
        <v>102</v>
      </c>
    </row>
    <row r="174" spans="1:5" x14ac:dyDescent="0.15">
      <c r="A174" s="551">
        <v>3752588</v>
      </c>
      <c r="B174" s="551" t="str">
        <f t="shared" si="2"/>
        <v>,,</v>
      </c>
      <c r="C174" s="551" t="s">
        <v>102</v>
      </c>
      <c r="D174" s="551" t="s">
        <v>102</v>
      </c>
      <c r="E174" s="551" t="s">
        <v>102</v>
      </c>
    </row>
    <row r="175" spans="1:5" x14ac:dyDescent="0.15">
      <c r="A175" s="551">
        <v>3664648</v>
      </c>
      <c r="B175" s="551" t="str">
        <f t="shared" si="2"/>
        <v>,,</v>
      </c>
      <c r="C175" s="551" t="s">
        <v>102</v>
      </c>
      <c r="D175" s="551" t="s">
        <v>102</v>
      </c>
      <c r="E175" s="551" t="s">
        <v>102</v>
      </c>
    </row>
    <row r="176" spans="1:5" x14ac:dyDescent="0.15">
      <c r="A176" s="551">
        <v>3660326</v>
      </c>
      <c r="B176" s="551" t="str">
        <f t="shared" si="2"/>
        <v>,,</v>
      </c>
      <c r="C176" s="551" t="s">
        <v>102</v>
      </c>
      <c r="D176" s="551" t="s">
        <v>102</v>
      </c>
      <c r="E176" s="551" t="s">
        <v>102</v>
      </c>
    </row>
    <row r="177" spans="1:5" x14ac:dyDescent="0.15">
      <c r="A177" s="551">
        <v>3696177</v>
      </c>
      <c r="B177" s="551" t="str">
        <f t="shared" si="2"/>
        <v>,,</v>
      </c>
      <c r="C177" s="551" t="s">
        <v>102</v>
      </c>
      <c r="D177" s="551" t="s">
        <v>102</v>
      </c>
      <c r="E177" s="551" t="s">
        <v>102</v>
      </c>
    </row>
    <row r="178" spans="1:5" x14ac:dyDescent="0.15">
      <c r="A178" s="551">
        <v>3696094</v>
      </c>
      <c r="B178" s="551" t="str">
        <f t="shared" si="2"/>
        <v>,,</v>
      </c>
      <c r="C178" s="551" t="s">
        <v>102</v>
      </c>
      <c r="D178" s="551" t="s">
        <v>102</v>
      </c>
      <c r="E178" s="551" t="s">
        <v>102</v>
      </c>
    </row>
    <row r="179" spans="1:5" x14ac:dyDescent="0.15">
      <c r="A179" s="551">
        <v>3675922</v>
      </c>
      <c r="B179" s="551" t="str">
        <f t="shared" si="2"/>
        <v>,,</v>
      </c>
      <c r="C179" s="551" t="s">
        <v>102</v>
      </c>
      <c r="D179" s="551" t="s">
        <v>102</v>
      </c>
      <c r="E179" s="551" t="s">
        <v>102</v>
      </c>
    </row>
    <row r="180" spans="1:5" x14ac:dyDescent="0.15">
      <c r="A180" s="551">
        <v>3649249</v>
      </c>
      <c r="B180" s="551" t="str">
        <f t="shared" si="2"/>
        <v>,,</v>
      </c>
      <c r="C180" s="551" t="s">
        <v>102</v>
      </c>
      <c r="D180" s="551" t="s">
        <v>102</v>
      </c>
      <c r="E180" s="551" t="s">
        <v>102</v>
      </c>
    </row>
    <row r="181" spans="1:5" x14ac:dyDescent="0.15">
      <c r="A181" s="551">
        <v>3637990</v>
      </c>
      <c r="B181" s="551" t="str">
        <f t="shared" si="2"/>
        <v>,,</v>
      </c>
      <c r="C181" s="551" t="s">
        <v>102</v>
      </c>
      <c r="D181" s="551" t="s">
        <v>102</v>
      </c>
      <c r="E181" s="551" t="s">
        <v>102</v>
      </c>
    </row>
    <row r="182" spans="1:5" x14ac:dyDescent="0.15">
      <c r="A182" s="551">
        <v>3597490</v>
      </c>
      <c r="B182" s="551" t="str">
        <f t="shared" si="2"/>
        <v>,,</v>
      </c>
      <c r="C182" s="551" t="s">
        <v>102</v>
      </c>
      <c r="D182" s="551" t="s">
        <v>102</v>
      </c>
      <c r="E182" s="551" t="s">
        <v>102</v>
      </c>
    </row>
    <row r="183" spans="1:5" x14ac:dyDescent="0.15">
      <c r="A183" s="551">
        <v>3560605</v>
      </c>
      <c r="B183" s="551" t="str">
        <f t="shared" si="2"/>
        <v>,,</v>
      </c>
      <c r="C183" s="551" t="s">
        <v>102</v>
      </c>
      <c r="D183" s="551" t="s">
        <v>102</v>
      </c>
      <c r="E183" s="551" t="s">
        <v>102</v>
      </c>
    </row>
    <row r="184" spans="1:5" x14ac:dyDescent="0.15">
      <c r="A184" s="551">
        <v>3558342</v>
      </c>
      <c r="B184" s="551" t="str">
        <f t="shared" si="2"/>
        <v>,,</v>
      </c>
      <c r="C184" s="551" t="s">
        <v>102</v>
      </c>
      <c r="D184" s="551" t="s">
        <v>102</v>
      </c>
      <c r="E184" s="551" t="s">
        <v>102</v>
      </c>
    </row>
    <row r="185" spans="1:5" x14ac:dyDescent="0.15">
      <c r="A185" s="551">
        <v>3567736</v>
      </c>
      <c r="B185" s="551" t="str">
        <f t="shared" si="2"/>
        <v>,,</v>
      </c>
      <c r="C185" s="551" t="s">
        <v>102</v>
      </c>
      <c r="D185" s="551" t="s">
        <v>102</v>
      </c>
      <c r="E185" s="551" t="s">
        <v>102</v>
      </c>
    </row>
    <row r="186" spans="1:5" x14ac:dyDescent="0.15">
      <c r="A186" s="551">
        <v>3552217</v>
      </c>
      <c r="B186" s="551" t="str">
        <f t="shared" si="2"/>
        <v>,,</v>
      </c>
      <c r="C186" s="551" t="s">
        <v>102</v>
      </c>
      <c r="D186" s="551" t="s">
        <v>102</v>
      </c>
      <c r="E186" s="551" t="s">
        <v>102</v>
      </c>
    </row>
    <row r="187" spans="1:5" x14ac:dyDescent="0.15">
      <c r="A187" s="551">
        <v>3564019</v>
      </c>
      <c r="B187" s="551" t="str">
        <f t="shared" si="2"/>
        <v>,,</v>
      </c>
      <c r="C187" s="551" t="s">
        <v>102</v>
      </c>
      <c r="D187" s="551" t="s">
        <v>102</v>
      </c>
      <c r="E187" s="551" t="s">
        <v>102</v>
      </c>
    </row>
    <row r="188" spans="1:5" x14ac:dyDescent="0.15">
      <c r="A188" s="551">
        <v>3583037</v>
      </c>
      <c r="B188" s="551" t="str">
        <f t="shared" si="2"/>
        <v>,,</v>
      </c>
      <c r="C188" s="551" t="s">
        <v>102</v>
      </c>
      <c r="D188" s="551" t="s">
        <v>102</v>
      </c>
      <c r="E188" s="551" t="s">
        <v>102</v>
      </c>
    </row>
    <row r="189" spans="1:5" x14ac:dyDescent="0.15">
      <c r="A189" s="551">
        <v>3527721</v>
      </c>
      <c r="B189" s="551" t="str">
        <f t="shared" si="2"/>
        <v>,,</v>
      </c>
      <c r="C189" s="551" t="s">
        <v>102</v>
      </c>
      <c r="D189" s="551" t="s">
        <v>102</v>
      </c>
      <c r="E189" s="551" t="s">
        <v>102</v>
      </c>
    </row>
    <row r="190" spans="1:5" x14ac:dyDescent="0.15">
      <c r="A190" s="551">
        <v>3538416</v>
      </c>
      <c r="B190" s="551" t="str">
        <f t="shared" si="2"/>
        <v>,,</v>
      </c>
      <c r="C190" s="551" t="s">
        <v>102</v>
      </c>
      <c r="D190" s="551" t="s">
        <v>102</v>
      </c>
      <c r="E190" s="551" t="s">
        <v>102</v>
      </c>
    </row>
    <row r="191" spans="1:5" x14ac:dyDescent="0.15">
      <c r="A191" s="551">
        <v>3505460</v>
      </c>
      <c r="B191" s="551" t="str">
        <f t="shared" si="2"/>
        <v>,,</v>
      </c>
      <c r="C191" s="551" t="s">
        <v>102</v>
      </c>
      <c r="D191" s="551" t="s">
        <v>102</v>
      </c>
      <c r="E191" s="551" t="s">
        <v>102</v>
      </c>
    </row>
    <row r="192" spans="1:5" x14ac:dyDescent="0.15">
      <c r="A192" s="551">
        <v>3516342</v>
      </c>
      <c r="B192" s="551" t="str">
        <f t="shared" si="2"/>
        <v>,,</v>
      </c>
      <c r="C192" s="551" t="s">
        <v>102</v>
      </c>
      <c r="D192" s="551" t="s">
        <v>102</v>
      </c>
      <c r="E192" s="551" t="s">
        <v>102</v>
      </c>
    </row>
    <row r="193" spans="1:5" x14ac:dyDescent="0.15">
      <c r="A193" s="551">
        <v>3506716</v>
      </c>
      <c r="B193" s="551" t="str">
        <f t="shared" si="2"/>
        <v>,,</v>
      </c>
      <c r="C193" s="551" t="s">
        <v>102</v>
      </c>
      <c r="D193" s="551" t="s">
        <v>102</v>
      </c>
      <c r="E193" s="551" t="s">
        <v>102</v>
      </c>
    </row>
    <row r="194" spans="1:5" x14ac:dyDescent="0.15">
      <c r="A194" s="551">
        <v>3531702</v>
      </c>
      <c r="B194" s="551" t="str">
        <f t="shared" si="2"/>
        <v>,,</v>
      </c>
      <c r="C194" s="551" t="s">
        <v>102</v>
      </c>
      <c r="D194" s="551" t="s">
        <v>102</v>
      </c>
      <c r="E194" s="551" t="s">
        <v>102</v>
      </c>
    </row>
    <row r="195" spans="1:5" x14ac:dyDescent="0.15">
      <c r="A195" s="551">
        <v>3478303</v>
      </c>
      <c r="B195" s="551" t="str">
        <f t="shared" si="2"/>
        <v>,,</v>
      </c>
      <c r="C195" s="551" t="s">
        <v>102</v>
      </c>
      <c r="D195" s="551" t="s">
        <v>102</v>
      </c>
      <c r="E195" s="551" t="s">
        <v>102</v>
      </c>
    </row>
    <row r="196" spans="1:5" x14ac:dyDescent="0.15">
      <c r="A196" s="551">
        <v>3489668</v>
      </c>
      <c r="B196" s="551" t="str">
        <f t="shared" ref="B196:B235" si="3">C196&amp;","&amp;D196&amp;","&amp;E196</f>
        <v>,,</v>
      </c>
      <c r="C196" s="551" t="s">
        <v>102</v>
      </c>
      <c r="D196" s="551" t="s">
        <v>102</v>
      </c>
      <c r="E196" s="551" t="s">
        <v>102</v>
      </c>
    </row>
    <row r="197" spans="1:5" x14ac:dyDescent="0.15">
      <c r="A197" s="551">
        <v>3413413</v>
      </c>
      <c r="B197" s="551" t="str">
        <f t="shared" si="3"/>
        <v>,,</v>
      </c>
      <c r="C197" s="551" t="s">
        <v>102</v>
      </c>
      <c r="D197" s="551" t="s">
        <v>102</v>
      </c>
      <c r="E197" s="551" t="s">
        <v>102</v>
      </c>
    </row>
    <row r="198" spans="1:5" x14ac:dyDescent="0.15">
      <c r="A198" s="551">
        <v>3413191</v>
      </c>
      <c r="B198" s="551" t="str">
        <f t="shared" si="3"/>
        <v>,,</v>
      </c>
      <c r="C198" s="551" t="s">
        <v>102</v>
      </c>
      <c r="D198" s="551" t="s">
        <v>102</v>
      </c>
      <c r="E198" s="551" t="s">
        <v>102</v>
      </c>
    </row>
    <row r="199" spans="1:5" x14ac:dyDescent="0.15">
      <c r="A199" s="551">
        <v>3400515</v>
      </c>
      <c r="B199" s="551" t="str">
        <f t="shared" si="3"/>
        <v>,,</v>
      </c>
      <c r="C199" s="551" t="s">
        <v>102</v>
      </c>
      <c r="D199" s="551" t="s">
        <v>102</v>
      </c>
      <c r="E199" s="551" t="s">
        <v>102</v>
      </c>
    </row>
    <row r="200" spans="1:5" x14ac:dyDescent="0.15">
      <c r="A200" s="551">
        <v>3432202</v>
      </c>
      <c r="B200" s="551" t="str">
        <f t="shared" si="3"/>
        <v>,,</v>
      </c>
      <c r="C200" s="551" t="s">
        <v>102</v>
      </c>
      <c r="D200" s="551" t="s">
        <v>102</v>
      </c>
      <c r="E200" s="551" t="s">
        <v>102</v>
      </c>
    </row>
    <row r="201" spans="1:5" x14ac:dyDescent="0.15">
      <c r="A201" s="551">
        <v>3417553</v>
      </c>
      <c r="B201" s="551" t="str">
        <f t="shared" si="3"/>
        <v>,,</v>
      </c>
      <c r="C201" s="551" t="s">
        <v>102</v>
      </c>
      <c r="D201" s="551" t="s">
        <v>102</v>
      </c>
      <c r="E201" s="551" t="s">
        <v>102</v>
      </c>
    </row>
    <row r="202" spans="1:5" x14ac:dyDescent="0.15">
      <c r="A202" s="551">
        <v>3357607</v>
      </c>
      <c r="B202" s="551" t="str">
        <f t="shared" si="3"/>
        <v>,,</v>
      </c>
      <c r="C202" s="551" t="s">
        <v>102</v>
      </c>
      <c r="D202" s="551" t="s">
        <v>102</v>
      </c>
      <c r="E202" s="551" t="s">
        <v>102</v>
      </c>
    </row>
    <row r="203" spans="1:5" x14ac:dyDescent="0.15">
      <c r="A203" s="551">
        <v>3352084</v>
      </c>
      <c r="B203" s="551" t="str">
        <f t="shared" si="3"/>
        <v>,,</v>
      </c>
      <c r="C203" s="551" t="s">
        <v>102</v>
      </c>
      <c r="D203" s="551" t="s">
        <v>102</v>
      </c>
      <c r="E203" s="551" t="s">
        <v>102</v>
      </c>
    </row>
    <row r="204" spans="1:5" x14ac:dyDescent="0.15">
      <c r="A204" s="551">
        <v>3383239</v>
      </c>
      <c r="B204" s="551" t="str">
        <f t="shared" si="3"/>
        <v>,,</v>
      </c>
      <c r="C204" s="551" t="s">
        <v>102</v>
      </c>
      <c r="D204" s="551" t="s">
        <v>102</v>
      </c>
      <c r="E204" s="551" t="s">
        <v>102</v>
      </c>
    </row>
    <row r="205" spans="1:5" x14ac:dyDescent="0.15">
      <c r="A205" s="551">
        <v>3348192</v>
      </c>
      <c r="B205" s="551" t="str">
        <f t="shared" si="3"/>
        <v>,,</v>
      </c>
      <c r="C205" s="551" t="s">
        <v>102</v>
      </c>
      <c r="D205" s="551" t="s">
        <v>102</v>
      </c>
      <c r="E205" s="551" t="s">
        <v>102</v>
      </c>
    </row>
    <row r="206" spans="1:5" x14ac:dyDescent="0.15">
      <c r="A206" s="551">
        <v>3392390</v>
      </c>
      <c r="B206" s="551" t="str">
        <f t="shared" si="3"/>
        <v>,,</v>
      </c>
      <c r="C206" s="551" t="s">
        <v>102</v>
      </c>
      <c r="D206" s="551" t="s">
        <v>102</v>
      </c>
      <c r="E206" s="551" t="s">
        <v>102</v>
      </c>
    </row>
    <row r="207" spans="1:5" x14ac:dyDescent="0.15">
      <c r="A207" s="551">
        <v>3384292</v>
      </c>
      <c r="B207" s="551" t="str">
        <f t="shared" si="3"/>
        <v>,,</v>
      </c>
      <c r="C207" s="551" t="s">
        <v>102</v>
      </c>
      <c r="D207" s="551" t="s">
        <v>102</v>
      </c>
      <c r="E207" s="551" t="s">
        <v>102</v>
      </c>
    </row>
    <row r="208" spans="1:5" x14ac:dyDescent="0.15">
      <c r="A208" s="551">
        <v>3340724</v>
      </c>
      <c r="B208" s="551" t="str">
        <f t="shared" si="3"/>
        <v>,,</v>
      </c>
      <c r="C208" s="551" t="s">
        <v>102</v>
      </c>
      <c r="D208" s="551" t="s">
        <v>102</v>
      </c>
      <c r="E208" s="551" t="s">
        <v>102</v>
      </c>
    </row>
    <row r="209" spans="1:5" x14ac:dyDescent="0.15">
      <c r="A209" s="551">
        <v>3301860</v>
      </c>
      <c r="B209" s="551" t="str">
        <f t="shared" si="3"/>
        <v>,,</v>
      </c>
      <c r="C209" s="551" t="s">
        <v>102</v>
      </c>
      <c r="D209" s="551" t="s">
        <v>102</v>
      </c>
      <c r="E209" s="551" t="s">
        <v>102</v>
      </c>
    </row>
    <row r="210" spans="1:5" x14ac:dyDescent="0.15">
      <c r="A210" s="551">
        <v>3341114</v>
      </c>
      <c r="B210" s="551" t="str">
        <f t="shared" si="3"/>
        <v>,,</v>
      </c>
      <c r="C210" s="551" t="s">
        <v>102</v>
      </c>
      <c r="D210" s="551" t="s">
        <v>102</v>
      </c>
      <c r="E210" s="551" t="s">
        <v>102</v>
      </c>
    </row>
    <row r="211" spans="1:5" x14ac:dyDescent="0.15">
      <c r="A211" s="551">
        <v>3316492</v>
      </c>
      <c r="B211" s="551" t="str">
        <f t="shared" si="3"/>
        <v>,,</v>
      </c>
      <c r="C211" s="551" t="s">
        <v>102</v>
      </c>
      <c r="D211" s="551" t="s">
        <v>102</v>
      </c>
      <c r="E211" s="551" t="s">
        <v>102</v>
      </c>
    </row>
    <row r="212" spans="1:5" x14ac:dyDescent="0.15">
      <c r="A212" s="551">
        <v>3249407</v>
      </c>
      <c r="B212" s="551" t="str">
        <f t="shared" si="3"/>
        <v>,,</v>
      </c>
      <c r="C212" s="551" t="s">
        <v>102</v>
      </c>
      <c r="D212" s="551" t="s">
        <v>102</v>
      </c>
      <c r="E212" s="551" t="s">
        <v>102</v>
      </c>
    </row>
    <row r="213" spans="1:5" x14ac:dyDescent="0.15">
      <c r="A213" s="551">
        <v>3232076</v>
      </c>
      <c r="B213" s="551" t="str">
        <f t="shared" si="3"/>
        <v>,,</v>
      </c>
      <c r="C213" s="551" t="s">
        <v>102</v>
      </c>
      <c r="D213" s="551" t="s">
        <v>102</v>
      </c>
      <c r="E213" s="551" t="s">
        <v>102</v>
      </c>
    </row>
    <row r="214" spans="1:5" x14ac:dyDescent="0.15">
      <c r="A214" s="551">
        <v>3207192</v>
      </c>
      <c r="B214" s="551" t="str">
        <f t="shared" si="3"/>
        <v>,,</v>
      </c>
      <c r="C214" s="551" t="s">
        <v>102</v>
      </c>
      <c r="D214" s="551" t="s">
        <v>102</v>
      </c>
      <c r="E214" s="551" t="s">
        <v>102</v>
      </c>
    </row>
    <row r="215" spans="1:5" x14ac:dyDescent="0.15">
      <c r="A215" s="551">
        <v>3190321</v>
      </c>
      <c r="B215" s="551" t="str">
        <f t="shared" si="3"/>
        <v>,,</v>
      </c>
      <c r="C215" s="551" t="s">
        <v>102</v>
      </c>
      <c r="D215" s="551" t="s">
        <v>102</v>
      </c>
      <c r="E215" s="551" t="s">
        <v>102</v>
      </c>
    </row>
    <row r="216" spans="1:5" x14ac:dyDescent="0.15">
      <c r="A216" s="551">
        <v>3213882</v>
      </c>
      <c r="B216" s="551" t="str">
        <f t="shared" si="3"/>
        <v>,,</v>
      </c>
      <c r="C216" s="551" t="s">
        <v>102</v>
      </c>
      <c r="D216" s="551" t="s">
        <v>102</v>
      </c>
      <c r="E216" s="551" t="s">
        <v>102</v>
      </c>
    </row>
    <row r="217" spans="1:5" x14ac:dyDescent="0.15">
      <c r="A217" s="551">
        <v>3121980</v>
      </c>
      <c r="B217" s="551" t="str">
        <f t="shared" si="3"/>
        <v>,,</v>
      </c>
      <c r="C217" s="551" t="s">
        <v>102</v>
      </c>
      <c r="D217" s="551" t="s">
        <v>102</v>
      </c>
      <c r="E217" s="551" t="s">
        <v>102</v>
      </c>
    </row>
    <row r="218" spans="1:5" x14ac:dyDescent="0.15">
      <c r="A218" s="551">
        <v>3160745</v>
      </c>
      <c r="B218" s="551" t="str">
        <f t="shared" si="3"/>
        <v>,,</v>
      </c>
      <c r="C218" s="551" t="s">
        <v>102</v>
      </c>
      <c r="D218" s="551" t="s">
        <v>102</v>
      </c>
      <c r="E218" s="551" t="s">
        <v>102</v>
      </c>
    </row>
    <row r="219" spans="1:5" x14ac:dyDescent="0.15">
      <c r="A219" s="551">
        <v>3066189</v>
      </c>
      <c r="B219" s="551" t="str">
        <f t="shared" si="3"/>
        <v>,,</v>
      </c>
      <c r="C219" s="551" t="s">
        <v>102</v>
      </c>
      <c r="D219" s="551" t="s">
        <v>102</v>
      </c>
      <c r="E219" s="551" t="s">
        <v>102</v>
      </c>
    </row>
    <row r="220" spans="1:5" x14ac:dyDescent="0.15">
      <c r="A220" s="551">
        <v>3001591</v>
      </c>
      <c r="B220" s="551" t="str">
        <f t="shared" si="3"/>
        <v>,,</v>
      </c>
      <c r="C220" s="551" t="s">
        <v>102</v>
      </c>
      <c r="D220" s="551" t="s">
        <v>102</v>
      </c>
      <c r="E220" s="551" t="s">
        <v>102</v>
      </c>
    </row>
    <row r="221" spans="1:5" x14ac:dyDescent="0.15">
      <c r="A221" s="551">
        <v>3025254</v>
      </c>
      <c r="B221" s="551" t="str">
        <f t="shared" si="3"/>
        <v>,,</v>
      </c>
      <c r="C221" s="551" t="s">
        <v>102</v>
      </c>
      <c r="D221" s="551" t="s">
        <v>102</v>
      </c>
      <c r="E221" s="551" t="s">
        <v>102</v>
      </c>
    </row>
    <row r="222" spans="1:5" x14ac:dyDescent="0.15">
      <c r="A222" s="551">
        <v>3050773</v>
      </c>
      <c r="B222" s="551" t="str">
        <f t="shared" si="3"/>
        <v>,,</v>
      </c>
      <c r="C222" s="551" t="s">
        <v>102</v>
      </c>
      <c r="D222" s="551" t="s">
        <v>102</v>
      </c>
      <c r="E222" s="551" t="s">
        <v>102</v>
      </c>
    </row>
    <row r="223" spans="1:5" x14ac:dyDescent="0.15">
      <c r="A223" s="551">
        <v>3048964</v>
      </c>
      <c r="B223" s="551" t="str">
        <f t="shared" si="3"/>
        <v>,,</v>
      </c>
      <c r="C223" s="551" t="s">
        <v>102</v>
      </c>
      <c r="D223" s="551" t="s">
        <v>102</v>
      </c>
      <c r="E223" s="551" t="s">
        <v>102</v>
      </c>
    </row>
    <row r="224" spans="1:5" x14ac:dyDescent="0.15">
      <c r="A224" s="551">
        <v>2995176</v>
      </c>
      <c r="B224" s="551" t="str">
        <f t="shared" si="3"/>
        <v>,,</v>
      </c>
      <c r="C224" s="551" t="s">
        <v>102</v>
      </c>
      <c r="D224" s="551" t="s">
        <v>102</v>
      </c>
      <c r="E224" s="551" t="s">
        <v>102</v>
      </c>
    </row>
    <row r="225" spans="1:5" x14ac:dyDescent="0.15">
      <c r="A225" s="551">
        <v>2994589</v>
      </c>
      <c r="B225" s="551" t="str">
        <f t="shared" si="3"/>
        <v>,,</v>
      </c>
      <c r="C225" s="551" t="s">
        <v>102</v>
      </c>
      <c r="D225" s="551" t="s">
        <v>102</v>
      </c>
      <c r="E225" s="551" t="s">
        <v>102</v>
      </c>
    </row>
    <row r="226" spans="1:5" x14ac:dyDescent="0.15">
      <c r="A226" s="551">
        <v>2989788</v>
      </c>
      <c r="B226" s="551" t="str">
        <f t="shared" si="3"/>
        <v>,,</v>
      </c>
      <c r="C226" s="551" t="s">
        <v>102</v>
      </c>
      <c r="D226" s="551" t="s">
        <v>102</v>
      </c>
      <c r="E226" s="551" t="s">
        <v>102</v>
      </c>
    </row>
    <row r="227" spans="1:5" x14ac:dyDescent="0.15">
      <c r="A227" s="551">
        <v>2965518</v>
      </c>
      <c r="B227" s="551" t="str">
        <f t="shared" si="3"/>
        <v>,,</v>
      </c>
      <c r="C227" s="551" t="s">
        <v>102</v>
      </c>
      <c r="D227" s="551" t="s">
        <v>102</v>
      </c>
      <c r="E227" s="551" t="s">
        <v>102</v>
      </c>
    </row>
    <row r="228" spans="1:5" x14ac:dyDescent="0.15">
      <c r="A228" s="551">
        <v>2943070</v>
      </c>
      <c r="B228" s="551" t="str">
        <f t="shared" si="3"/>
        <v>,,</v>
      </c>
      <c r="C228" s="551" t="s">
        <v>102</v>
      </c>
      <c r="D228" s="551" t="s">
        <v>102</v>
      </c>
      <c r="E228" s="551" t="s">
        <v>102</v>
      </c>
    </row>
    <row r="229" spans="1:5" x14ac:dyDescent="0.15">
      <c r="A229" s="551">
        <v>2926040</v>
      </c>
      <c r="B229" s="551" t="str">
        <f t="shared" si="3"/>
        <v>,,</v>
      </c>
      <c r="C229" s="551" t="s">
        <v>102</v>
      </c>
      <c r="E229" s="551" t="s">
        <v>102</v>
      </c>
    </row>
    <row r="230" spans="1:5" x14ac:dyDescent="0.15">
      <c r="A230" s="551">
        <v>2943048</v>
      </c>
      <c r="B230" s="551" t="str">
        <f t="shared" si="3"/>
        <v>,,</v>
      </c>
      <c r="C230" s="551" t="s">
        <v>102</v>
      </c>
      <c r="D230" s="551" t="s">
        <v>102</v>
      </c>
      <c r="E230" s="551" t="s">
        <v>102</v>
      </c>
    </row>
    <row r="231" spans="1:5" x14ac:dyDescent="0.15">
      <c r="A231" s="551">
        <v>2951477</v>
      </c>
      <c r="B231" s="551" t="str">
        <f t="shared" si="3"/>
        <v>,,</v>
      </c>
      <c r="C231" s="551" t="s">
        <v>102</v>
      </c>
      <c r="D231" s="551" t="s">
        <v>102</v>
      </c>
      <c r="E231" s="551" t="s">
        <v>102</v>
      </c>
    </row>
    <row r="232" spans="1:5" x14ac:dyDescent="0.15">
      <c r="A232" s="551">
        <v>2902348</v>
      </c>
      <c r="B232" s="551" t="str">
        <f t="shared" si="3"/>
        <v>,,</v>
      </c>
      <c r="C232" s="551" t="s">
        <v>102</v>
      </c>
      <c r="D232" s="551" t="s">
        <v>102</v>
      </c>
      <c r="E232" s="551" t="s">
        <v>102</v>
      </c>
    </row>
    <row r="233" spans="1:5" x14ac:dyDescent="0.15">
      <c r="A233" s="551">
        <v>2898643</v>
      </c>
      <c r="B233" s="551" t="str">
        <f t="shared" si="3"/>
        <v>,,</v>
      </c>
      <c r="C233" s="551" t="s">
        <v>102</v>
      </c>
      <c r="D233" s="551" t="s">
        <v>102</v>
      </c>
      <c r="E233" s="551" t="s">
        <v>102</v>
      </c>
    </row>
    <row r="234" spans="1:5" x14ac:dyDescent="0.15">
      <c r="A234" s="551">
        <v>2896369</v>
      </c>
      <c r="B234" s="551" t="str">
        <f t="shared" si="3"/>
        <v>,,</v>
      </c>
      <c r="C234" s="551" t="s">
        <v>102</v>
      </c>
      <c r="D234" s="551" t="s">
        <v>102</v>
      </c>
      <c r="E234" s="551" t="s">
        <v>102</v>
      </c>
    </row>
    <row r="235" spans="1:5" x14ac:dyDescent="0.15">
      <c r="A235" s="551">
        <v>2889538</v>
      </c>
      <c r="B235" s="551" t="str">
        <f t="shared" si="3"/>
        <v>,,</v>
      </c>
      <c r="C235" s="551" t="s">
        <v>102</v>
      </c>
      <c r="D235" s="551" t="s">
        <v>102</v>
      </c>
      <c r="E235" s="551" t="s">
        <v>102</v>
      </c>
    </row>
    <row r="236" spans="1:5" x14ac:dyDescent="0.15">
      <c r="A236" s="549">
        <v>2138035</v>
      </c>
      <c r="B236" s="551" t="s">
        <v>205</v>
      </c>
    </row>
    <row r="237" spans="1:5" x14ac:dyDescent="0.15">
      <c r="A237" s="549">
        <v>2012401</v>
      </c>
      <c r="B237" s="551" t="s">
        <v>205</v>
      </c>
    </row>
    <row r="238" spans="1:5" x14ac:dyDescent="0.15">
      <c r="A238" s="549">
        <v>3521351</v>
      </c>
      <c r="B238" s="551" t="s">
        <v>205</v>
      </c>
    </row>
    <row r="239" spans="1:5" x14ac:dyDescent="0.15">
      <c r="A239" s="549">
        <v>3989071</v>
      </c>
      <c r="B239" s="551" t="s">
        <v>205</v>
      </c>
    </row>
    <row r="240" spans="1:5" x14ac:dyDescent="0.15">
      <c r="A240" s="549">
        <v>3989133</v>
      </c>
      <c r="B240" s="551" t="s">
        <v>205</v>
      </c>
    </row>
    <row r="241" spans="1:2" x14ac:dyDescent="0.15">
      <c r="A241" s="549">
        <v>3137625</v>
      </c>
      <c r="B241" s="551" t="s">
        <v>205</v>
      </c>
    </row>
    <row r="242" spans="1:2" x14ac:dyDescent="0.15">
      <c r="A242" s="549">
        <v>3716287</v>
      </c>
      <c r="B242" s="551" t="s">
        <v>205</v>
      </c>
    </row>
  </sheetData>
  <autoFilter ref="A2:E2"/>
  <phoneticPr fontId="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85"/>
  <sheetViews>
    <sheetView tabSelected="1" zoomScale="70" zoomScaleNormal="70" workbookViewId="0">
      <pane xSplit="3" ySplit="3" topLeftCell="D237" activePane="bottomRight" state="frozen"/>
      <selection pane="topRight" activeCell="D1" sqref="D1"/>
      <selection pane="bottomLeft" activeCell="A4" sqref="A4"/>
      <selection pane="bottomRight" activeCell="BA207" sqref="BA207"/>
    </sheetView>
  </sheetViews>
  <sheetFormatPr defaultRowHeight="13.5" x14ac:dyDescent="0.15"/>
  <cols>
    <col min="1" max="2" width="15.875" customWidth="1"/>
    <col min="3" max="3" width="9.375" customWidth="1"/>
    <col min="4" max="11" width="13" style="307" customWidth="1"/>
    <col min="12" max="12" width="30.375" style="477" customWidth="1"/>
    <col min="13" max="13" width="13.75" style="38" customWidth="1"/>
    <col min="14" max="14" width="45.625" style="477" customWidth="1"/>
    <col min="15" max="15" width="11.875" customWidth="1"/>
    <col min="16" max="16" width="18.625" customWidth="1"/>
    <col min="17" max="17" width="6.25" customWidth="1"/>
    <col min="18" max="18" width="21.5" style="38" customWidth="1"/>
    <col min="19" max="20" width="9.25" style="38" customWidth="1"/>
    <col min="21" max="25" width="11.25" customWidth="1"/>
    <col min="26" max="27" width="11.375" customWidth="1"/>
    <col min="28" max="28" width="13.75" customWidth="1"/>
    <col min="29" max="30" width="13.75" style="307" customWidth="1"/>
    <col min="31" max="31" width="10.25" customWidth="1"/>
    <col min="32" max="33" width="10.25" style="307" customWidth="1"/>
    <col min="34" max="34" width="21.625" style="307" customWidth="1"/>
    <col min="35" max="36" width="16.125" style="307" customWidth="1"/>
    <col min="37" max="37" width="11.125" style="307" customWidth="1"/>
    <col min="38" max="38" width="12.375" style="307" customWidth="1"/>
    <col min="39" max="41" width="10.75" style="307" customWidth="1"/>
    <col min="42" max="42" width="13.375" style="307" customWidth="1"/>
    <col min="43" max="43" width="12.75" style="307" customWidth="1"/>
    <col min="44" max="44" width="10.75" style="307" customWidth="1"/>
    <col min="45" max="45" width="12.75" style="307" customWidth="1"/>
    <col min="46" max="46" width="12" style="307" customWidth="1"/>
    <col min="47" max="49" width="20.375" style="307" customWidth="1"/>
    <col min="50" max="51" width="20.375" style="762" customWidth="1"/>
    <col min="52" max="52" width="16.625" customWidth="1"/>
  </cols>
  <sheetData>
    <row r="1" spans="1:52" x14ac:dyDescent="0.15">
      <c r="A1" s="799" t="s">
        <v>23239</v>
      </c>
      <c r="B1" s="886" t="s">
        <v>22218</v>
      </c>
      <c r="C1" s="792" t="s">
        <v>2</v>
      </c>
      <c r="D1" s="799" t="s">
        <v>22219</v>
      </c>
      <c r="E1" s="888" t="s">
        <v>6</v>
      </c>
      <c r="F1" s="888" t="s">
        <v>7</v>
      </c>
      <c r="G1" s="888" t="s">
        <v>22220</v>
      </c>
      <c r="H1" s="928" t="s">
        <v>22221</v>
      </c>
      <c r="I1" s="888" t="s">
        <v>10</v>
      </c>
      <c r="J1" s="888" t="s">
        <v>22222</v>
      </c>
      <c r="K1" s="890" t="s">
        <v>22223</v>
      </c>
      <c r="L1" s="1114" t="s">
        <v>22224</v>
      </c>
      <c r="M1" s="1115"/>
      <c r="N1" s="1115"/>
      <c r="O1" s="1115"/>
      <c r="P1" s="1116"/>
      <c r="Q1" s="1102" t="s">
        <v>22225</v>
      </c>
      <c r="R1" s="1103"/>
      <c r="S1" s="1103"/>
      <c r="T1" s="1103"/>
      <c r="U1" s="1103"/>
      <c r="V1" s="1103"/>
      <c r="W1" s="553"/>
      <c r="X1" s="554"/>
      <c r="Y1" s="554"/>
      <c r="Z1" s="1104" t="s">
        <v>22226</v>
      </c>
      <c r="AA1" s="1105"/>
      <c r="AB1" s="1105"/>
      <c r="AC1" s="1105"/>
      <c r="AD1" s="1106"/>
      <c r="AE1" s="1104" t="s">
        <v>22227</v>
      </c>
      <c r="AF1" s="1105"/>
      <c r="AG1" s="1105"/>
      <c r="AH1" s="1105"/>
      <c r="AI1" s="1105"/>
      <c r="AJ1" s="1105"/>
      <c r="AK1" s="1105"/>
      <c r="AL1" s="1105"/>
      <c r="AM1" s="1105"/>
      <c r="AN1" s="1105"/>
      <c r="AO1" s="1105"/>
      <c r="AP1" s="1105"/>
      <c r="AQ1" s="1105"/>
      <c r="AR1" s="1105"/>
      <c r="AS1" s="1105"/>
      <c r="AT1" s="1105"/>
      <c r="AU1" s="1107"/>
      <c r="AV1" s="555"/>
      <c r="AW1" s="555"/>
      <c r="AX1" s="556"/>
      <c r="AY1" s="556"/>
      <c r="AZ1" s="1108" t="s">
        <v>56</v>
      </c>
    </row>
    <row r="2" spans="1:52" s="38" customFormat="1" ht="81" customHeight="1" x14ac:dyDescent="0.15">
      <c r="A2" s="800"/>
      <c r="B2" s="889"/>
      <c r="C2" s="800"/>
      <c r="D2" s="800"/>
      <c r="E2" s="889"/>
      <c r="F2" s="889"/>
      <c r="G2" s="889"/>
      <c r="H2" s="929"/>
      <c r="I2" s="889"/>
      <c r="J2" s="889"/>
      <c r="K2" s="891"/>
      <c r="L2" s="557" t="s">
        <v>22228</v>
      </c>
      <c r="M2" s="558" t="s">
        <v>22229</v>
      </c>
      <c r="N2" s="558" t="s">
        <v>22230</v>
      </c>
      <c r="O2" s="558" t="s">
        <v>22231</v>
      </c>
      <c r="P2" s="559" t="s">
        <v>22232</v>
      </c>
      <c r="Q2" s="560" t="s">
        <v>20</v>
      </c>
      <c r="R2" s="1110" t="s">
        <v>22233</v>
      </c>
      <c r="S2" s="1110"/>
      <c r="T2" s="1111"/>
      <c r="U2" s="561" t="s">
        <v>24</v>
      </c>
      <c r="V2" s="562" t="s">
        <v>25</v>
      </c>
      <c r="W2" s="1112" t="s">
        <v>22234</v>
      </c>
      <c r="X2" s="1110"/>
      <c r="Y2" s="1113"/>
      <c r="Z2" s="16" t="s">
        <v>29</v>
      </c>
      <c r="AA2" s="17" t="s">
        <v>30</v>
      </c>
      <c r="AB2" s="18" t="s">
        <v>31</v>
      </c>
      <c r="AC2" s="19" t="s">
        <v>32</v>
      </c>
      <c r="AD2" s="20" t="s">
        <v>33</v>
      </c>
      <c r="AE2" s="21" t="s">
        <v>22235</v>
      </c>
      <c r="AF2" s="22" t="s">
        <v>6</v>
      </c>
      <c r="AG2" s="22" t="s">
        <v>7</v>
      </c>
      <c r="AH2" s="22" t="s">
        <v>22236</v>
      </c>
      <c r="AI2" s="22" t="s">
        <v>22237</v>
      </c>
      <c r="AJ2" s="22" t="s">
        <v>22238</v>
      </c>
      <c r="AK2" s="23" t="s">
        <v>22239</v>
      </c>
      <c r="AL2" s="563" t="s">
        <v>41</v>
      </c>
      <c r="AM2" s="564" t="s">
        <v>42</v>
      </c>
      <c r="AN2" s="565" t="s">
        <v>43</v>
      </c>
      <c r="AO2" s="564" t="s">
        <v>44</v>
      </c>
      <c r="AP2" s="565" t="s">
        <v>45</v>
      </c>
      <c r="AQ2" s="27" t="s">
        <v>22240</v>
      </c>
      <c r="AR2" s="28" t="s">
        <v>47</v>
      </c>
      <c r="AS2" s="29" t="s">
        <v>48</v>
      </c>
      <c r="AT2" s="29" t="s">
        <v>22241</v>
      </c>
      <c r="AU2" s="30" t="s">
        <v>50</v>
      </c>
      <c r="AV2" s="566" t="s">
        <v>51</v>
      </c>
      <c r="AW2" s="566" t="s">
        <v>52</v>
      </c>
      <c r="AX2" s="567" t="s">
        <v>53</v>
      </c>
      <c r="AY2" s="567" t="s">
        <v>54</v>
      </c>
      <c r="AZ2" s="1109"/>
    </row>
    <row r="3" spans="1:52" s="38" customFormat="1" ht="61.5" customHeight="1" x14ac:dyDescent="0.15">
      <c r="A3" s="568" t="s">
        <v>22242</v>
      </c>
      <c r="B3" s="568" t="s">
        <v>22243</v>
      </c>
      <c r="C3" s="569" t="s">
        <v>22242</v>
      </c>
      <c r="D3" s="569" t="s">
        <v>22242</v>
      </c>
      <c r="E3" s="570" t="s">
        <v>22244</v>
      </c>
      <c r="F3" s="570" t="s">
        <v>22244</v>
      </c>
      <c r="G3" s="570" t="s">
        <v>22244</v>
      </c>
      <c r="H3" s="571" t="s">
        <v>22244</v>
      </c>
      <c r="I3" s="570" t="s">
        <v>22244</v>
      </c>
      <c r="J3" s="570" t="s">
        <v>22244</v>
      </c>
      <c r="K3" s="570" t="s">
        <v>22244</v>
      </c>
      <c r="L3" s="572" t="s">
        <v>22245</v>
      </c>
      <c r="M3" s="573" t="s">
        <v>22245</v>
      </c>
      <c r="N3" s="573" t="s">
        <v>22245</v>
      </c>
      <c r="O3" s="573" t="s">
        <v>22245</v>
      </c>
      <c r="P3" s="574" t="s">
        <v>22245</v>
      </c>
      <c r="Q3" s="562" t="s">
        <v>22245</v>
      </c>
      <c r="R3" s="575" t="s">
        <v>22246</v>
      </c>
      <c r="S3" s="575" t="s">
        <v>22247</v>
      </c>
      <c r="T3" s="575" t="s">
        <v>22248</v>
      </c>
      <c r="U3" s="573" t="s">
        <v>22245</v>
      </c>
      <c r="V3" s="562" t="s">
        <v>22245</v>
      </c>
      <c r="W3" s="576" t="s">
        <v>22249</v>
      </c>
      <c r="X3" s="562" t="s">
        <v>22250</v>
      </c>
      <c r="Y3" s="562" t="s">
        <v>22251</v>
      </c>
      <c r="Z3" s="28" t="s">
        <v>22252</v>
      </c>
      <c r="AA3" s="28" t="s">
        <v>22252</v>
      </c>
      <c r="AB3" s="28" t="s">
        <v>22252</v>
      </c>
      <c r="AC3" s="577" t="s">
        <v>22253</v>
      </c>
      <c r="AD3" s="578" t="s">
        <v>22253</v>
      </c>
      <c r="AE3" s="579" t="s">
        <v>22252</v>
      </c>
      <c r="AF3" s="580" t="s">
        <v>22254</v>
      </c>
      <c r="AG3" s="580" t="s">
        <v>22254</v>
      </c>
      <c r="AH3" s="580" t="s">
        <v>22254</v>
      </c>
      <c r="AI3" s="580" t="s">
        <v>22254</v>
      </c>
      <c r="AJ3" s="580" t="s">
        <v>22254</v>
      </c>
      <c r="AK3" s="580" t="s">
        <v>22254</v>
      </c>
      <c r="AL3" s="581" t="s">
        <v>22245</v>
      </c>
      <c r="AM3" s="581" t="s">
        <v>22245</v>
      </c>
      <c r="AN3" s="581" t="s">
        <v>22245</v>
      </c>
      <c r="AO3" s="28" t="s">
        <v>22252</v>
      </c>
      <c r="AP3" s="581" t="s">
        <v>22252</v>
      </c>
      <c r="AQ3" s="582" t="s">
        <v>22252</v>
      </c>
      <c r="AR3" s="583" t="s">
        <v>22253</v>
      </c>
      <c r="AS3" s="577" t="s">
        <v>22254</v>
      </c>
      <c r="AT3" s="580" t="s">
        <v>22254</v>
      </c>
      <c r="AU3" s="580" t="s">
        <v>22254</v>
      </c>
      <c r="AV3" s="580" t="s">
        <v>22254</v>
      </c>
      <c r="AW3" s="580" t="s">
        <v>22254</v>
      </c>
      <c r="AX3" s="584" t="s">
        <v>22254</v>
      </c>
      <c r="AY3" s="584" t="s">
        <v>22254</v>
      </c>
      <c r="AZ3" s="585" t="s">
        <v>22245</v>
      </c>
    </row>
    <row r="4" spans="1:52" s="38" customFormat="1" ht="81" x14ac:dyDescent="0.15">
      <c r="A4" s="39" t="s">
        <v>22255</v>
      </c>
      <c r="B4" s="586" t="str">
        <f ca="1">IF(A4="",B3,INDIRECT("審判データ!"&amp;ADDRESS(MATCH(A4,審判データ!$HC$1:$HC$379,0),20))&amp;" / "&amp;INDIRECT("審判データ!"&amp;ADDRESS(MATCH(A4,審判データ!$HC$1:$HC$379,0),21)))</f>
        <v>2010 / 29-1,29-2</v>
      </c>
      <c r="C4" s="66">
        <v>3066189</v>
      </c>
      <c r="D4" s="43" t="s">
        <v>22256</v>
      </c>
      <c r="E4" s="43" t="str">
        <f ca="1">INDIRECT("審判データ!"&amp;ADDRESS(MATCH(C4,審判データ!$AH$1:$AH$379,0),55))</f>
        <v>デ・ロンギ・エス・ペー・アー</v>
      </c>
      <c r="F4" s="43" t="str">
        <f ca="1">INDIRECT("審判データ!"&amp;ADDRESS(MATCH(C4,審判データ!$AH$1:$AH$379,0),56))</f>
        <v>ジュゼッペ　デ　ロンギ</v>
      </c>
      <c r="G4" s="43" t="str">
        <f ca="1">INDIRECT("審判データ!"&amp;ADDRESS(MATCH(C4,審判データ!$AH$1:$AH$379,0),72))</f>
        <v>AT00115277T;AU01623592A;AU00651685B;CN01075543A;CN01069398C;DE69200834D;DE69200834T;DK00556433T;EP556433A;EP556433B;ES02067976T;GR03025602T;HU00T63491A;HU00215728B;HU09300436D;ITMI920138U;ITMI920138V;IT00226255Z;特開平08-094105;特許03066189;RU02065551C;TR00026188A;US5341455;US5375328</v>
      </c>
      <c r="H4" s="43" t="str">
        <f ca="1">INDIRECT("審判データ!"&amp;ADDRESS(MATCH(C4,審判データ!$AH$1:$AH$379,0),41))</f>
        <v>F24D 19/00;F24H  3/00;F24H  3/06    301</v>
      </c>
      <c r="I4" s="43" t="str">
        <f ca="1">INDIRECT("審判データ!"&amp;ADDRESS(MATCH(C4,審判データ!$AH$1:$AH$379,0),49))</f>
        <v>F24H   3/00@AFI(JP);F24D  19/00@ALI(JP);F24H   3/06@ALI(JP);F28D   1/03@ALI(EP);F28D   9/00@ALI(RU)</v>
      </c>
      <c r="J4" s="43" t="str">
        <f ca="1">INDIRECT("審判データ!"&amp;ADDRESS(MATCH(C4,審判データ!$AH$1:$AH$379,0),51))</f>
        <v>F24H  3/00        B;F24H  3/06    301;F24D 19/00        A</v>
      </c>
      <c r="K4" s="43" t="str">
        <f ca="1">INDIRECT("審判データ!"&amp;ADDRESS(MATCH(C4,審判データ!$AH$1:$AH$379,0),53))</f>
        <v>3L073 BB01;3L073 BB04;3L073 BB06;3L073 BC01</v>
      </c>
      <c r="L4" s="587" t="s">
        <v>88</v>
      </c>
      <c r="M4" s="588" t="s">
        <v>89</v>
      </c>
      <c r="N4" s="589" t="s">
        <v>22257</v>
      </c>
      <c r="O4" s="588" t="s">
        <v>91</v>
      </c>
      <c r="P4" s="590">
        <v>0</v>
      </c>
      <c r="Q4" s="591" t="s">
        <v>91</v>
      </c>
      <c r="R4" s="592" t="s">
        <v>22258</v>
      </c>
      <c r="S4" s="592"/>
      <c r="T4" s="592"/>
      <c r="U4" s="588" t="s">
        <v>24</v>
      </c>
      <c r="V4" s="591" t="s">
        <v>94</v>
      </c>
      <c r="W4" s="593"/>
      <c r="X4" s="591"/>
      <c r="Y4" s="591"/>
      <c r="Z4" s="52" t="s">
        <v>95</v>
      </c>
      <c r="AA4" s="53" t="s">
        <v>95</v>
      </c>
      <c r="AB4" s="54" t="s">
        <v>96</v>
      </c>
      <c r="AC4" s="55"/>
      <c r="AD4" s="56"/>
      <c r="AE4" s="57" t="s">
        <v>97</v>
      </c>
      <c r="AF4" s="58"/>
      <c r="AG4" s="58"/>
      <c r="AH4" s="58" t="s">
        <v>22259</v>
      </c>
      <c r="AI4" s="58" t="s">
        <v>94</v>
      </c>
      <c r="AJ4" s="58" t="s">
        <v>94</v>
      </c>
      <c r="AK4" s="59">
        <v>19610</v>
      </c>
      <c r="AL4" s="190" t="s">
        <v>99</v>
      </c>
      <c r="AM4" s="190" t="s">
        <v>95</v>
      </c>
      <c r="AN4" s="594" t="s">
        <v>95</v>
      </c>
      <c r="AO4" s="58" t="s">
        <v>95</v>
      </c>
      <c r="AP4" s="58" t="s">
        <v>100</v>
      </c>
      <c r="AQ4" s="62" t="s">
        <v>3940</v>
      </c>
      <c r="AR4" s="58"/>
      <c r="AS4" s="55"/>
      <c r="AT4" s="58"/>
      <c r="AU4" s="63" t="s">
        <v>101</v>
      </c>
      <c r="AV4" s="64" t="str">
        <f ca="1">IF(INDIRECT("審判データ!"&amp;ADDRESS(MATCH(C4,審判データ!$AH$1:$AH$379,0),32))="早期審査の対象とする","早期審査","")</f>
        <v/>
      </c>
      <c r="AW4" s="595" t="str">
        <f>IF(OR(LEFT(AY4)="証",AX4=""),"",IF(LEFT(AX4,5)=LEFT(AY4,5),"一致","不一致"))</f>
        <v/>
      </c>
      <c r="AX4" s="596" t="str">
        <f>IF(LEFT(AE4,3)="日本特",IF(LEFT(C4)="特",VLOOKUP(C4,'本件、証拠文献テーマコード'!G$2:I$376,3,FALSE),VLOOKUP(C4,'本件、証拠文献テーマコード'!B$2:I$376,8,FALSE)),"")</f>
        <v/>
      </c>
      <c r="AY4" s="596" t="str">
        <f>IF(LEFT(AE4,3)="日本特",IF(OR(MID(R4,2,1)="開",MID(R4,2,1)="表",MID(R4,2,1)="登"),VLOOKUP(R4,'本件、証拠文献テーマコード'!C$2:I$379,7,FALSE),VLOOKUP(R4,'本件、証拠文献テーマコード'!G$2:I$379,3,FALSE)),"")</f>
        <v/>
      </c>
      <c r="AZ4" s="597" t="s">
        <v>103</v>
      </c>
    </row>
    <row r="5" spans="1:52" ht="135" x14ac:dyDescent="0.15">
      <c r="A5" s="68" t="s">
        <v>22260</v>
      </c>
      <c r="B5" s="586" t="str">
        <f ca="1">IF(A5="",B4,INDIRECT("審判データ!"&amp;ADDRESS(MATCH(A5,審判データ!$HC$1:$HC$379,0),20))&amp;" / "&amp;INDIRECT("審判データ!"&amp;ADDRESS(MATCH(A5,審判データ!$HC$1:$HC$379,0),21)))</f>
        <v>2010 / 29-1,29-2</v>
      </c>
      <c r="C5" s="66">
        <v>3966892</v>
      </c>
      <c r="D5" s="43" t="s">
        <v>108</v>
      </c>
      <c r="E5" s="43" t="str">
        <f ca="1">INDIRECT("審判データ!"&amp;ADDRESS(MATCH(C5,審判データ!$AH$1:$AH$379,0),55))</f>
        <v>株式会社松井製作所</v>
      </c>
      <c r="F5" s="43" t="str">
        <f ca="1">INDIRECT("審判データ!"&amp;ADDRESS(MATCH(C5,審判データ!$AH$1:$AH$379,0),56))</f>
        <v>勝村　彦一;山下　宰司;石井　敏</v>
      </c>
      <c r="G5" s="43" t="str">
        <f ca="1">INDIRECT("審判データ!"&amp;ADDRESS(MATCH(C5,審判データ!$AH$1:$AH$379,0),72))</f>
        <v>AU2003248133A;CN01612783A;CN01320961C;CN01853788A;EP1459806A;特開2004-105863;特許03936268;特開2006-116545;特許03966892;TW0I312295B;US2004245360;US7216824;US2006180688;US7448568;WO2004026480A</v>
      </c>
      <c r="H5" s="43" t="str">
        <f ca="1">INDIRECT("審判データ!"&amp;ADDRESS(MATCH(C5,審判データ!$AH$1:$AH$379,0),41))</f>
        <v>B02C 18/14;B02C 18/18;B02C 18/22;B02C 18/16</v>
      </c>
      <c r="I5" s="43" t="str">
        <f ca="1">INDIRECT("審判データ!"&amp;ADDRESS(MATCH(C5,審判データ!$AH$1:$AH$379,0),49))</f>
        <v>B02C  18/14@AFI(JP);B02C  18/16@ALI(JP);B02C  18/18@ALI(JP);B02C  18/22@ALI(JP)</v>
      </c>
      <c r="J5" s="43" t="str">
        <f ca="1">INDIRECT("審判データ!"&amp;ADDRESS(MATCH(C5,審判データ!$AH$1:$AH$379,0),51))</f>
        <v>B02C 18/14        Z;B02C 18/18        Z;B02C 18/22;B02C 18/16        Z</v>
      </c>
      <c r="K5" s="43" t="str">
        <f ca="1">INDIRECT("審判データ!"&amp;ADDRESS(MATCH(C5,審判データ!$AH$1:$AH$379,0),53))</f>
        <v>4D065 CA16;4D065 CB10;4D065 CC01;4D065 DD04;4D065 DD18;4D065 DD22;4D065 DD24;4D065 EB14;4D065 EC07;4D065 ED38</v>
      </c>
      <c r="L5" s="587" t="s">
        <v>22261</v>
      </c>
      <c r="M5" s="588" t="s">
        <v>89</v>
      </c>
      <c r="N5" s="589" t="s">
        <v>117</v>
      </c>
      <c r="O5" s="598" t="s">
        <v>118</v>
      </c>
      <c r="P5" s="599" t="s">
        <v>119</v>
      </c>
      <c r="Q5" s="591" t="s">
        <v>118</v>
      </c>
      <c r="R5" s="592" t="s">
        <v>22262</v>
      </c>
      <c r="S5" s="592"/>
      <c r="T5" s="592"/>
      <c r="U5" s="588" t="s">
        <v>24</v>
      </c>
      <c r="V5" s="591" t="s">
        <v>122</v>
      </c>
      <c r="W5" s="593"/>
      <c r="X5" s="591"/>
      <c r="Y5" s="591"/>
      <c r="Z5" s="71" t="s">
        <v>95</v>
      </c>
      <c r="AA5" s="72" t="s">
        <v>95</v>
      </c>
      <c r="AB5" s="73" t="s">
        <v>95</v>
      </c>
      <c r="AC5" s="74"/>
      <c r="AD5" s="75"/>
      <c r="AE5" s="57"/>
      <c r="AF5" s="58"/>
      <c r="AG5" s="58"/>
      <c r="AH5" s="58"/>
      <c r="AI5" s="58"/>
      <c r="AJ5" s="58"/>
      <c r="AK5" s="285">
        <v>38848</v>
      </c>
      <c r="AL5" s="190" t="s">
        <v>124</v>
      </c>
      <c r="AM5" s="190" t="s">
        <v>96</v>
      </c>
      <c r="AN5" s="190" t="s">
        <v>96</v>
      </c>
      <c r="AO5" s="58"/>
      <c r="AP5" s="58"/>
      <c r="AQ5" s="62"/>
      <c r="AR5" s="58"/>
      <c r="AS5" s="55"/>
      <c r="AT5" s="58"/>
      <c r="AU5" s="58"/>
      <c r="AV5" s="55" t="str">
        <f ca="1">IF(INDIRECT("審判データ!"&amp;ADDRESS(MATCH(C5,審判データ!$AH$1:$AH$379,0),32))="早期審査の対象とする","早期審査","")</f>
        <v>早期審査</v>
      </c>
      <c r="AW5" s="595" t="str">
        <f t="shared" ref="AW5:AW68" si="0">IF(OR(LEFT(AY5)="証",AX5=""),"",IF(LEFT(AX5,5)=LEFT(AY5,5),"一致","不一致"))</f>
        <v/>
      </c>
      <c r="AX5" s="596" t="str">
        <f>IF(LEFT(AE5,3)="日本特",IF(LEFT(C5)="特",VLOOKUP(C5,'本件、証拠文献テーマコード'!G$2:I$376,3,FALSE),VLOOKUP(C5,'本件、証拠文献テーマコード'!B$2:I$376,8,FALSE)),"")</f>
        <v/>
      </c>
      <c r="AY5" s="596" t="str">
        <f>IF(LEFT(AE5,3)="日本特",IF(OR(MID(R5,2,1)="開",MID(R5,2,1)="表",MID(R5,2,1)="登"),VLOOKUP(R5,'本件、証拠文献テーマコード'!C$2:I$379,7,FALSE),VLOOKUP(R5,'本件、証拠文献テーマコード'!G$2:I$379,3,FALSE)),"")</f>
        <v/>
      </c>
      <c r="AZ5" s="600" t="s">
        <v>126</v>
      </c>
    </row>
    <row r="6" spans="1:52" ht="135" x14ac:dyDescent="0.15">
      <c r="A6" s="68" t="s">
        <v>22263</v>
      </c>
      <c r="B6" s="586" t="str">
        <f ca="1">IF(A6="",B5,INDIRECT("審判データ!"&amp;ADDRESS(MATCH(A6,審判データ!$HC$1:$HC$379,0),20))&amp;" / "&amp;INDIRECT("審判データ!"&amp;ADDRESS(MATCH(A6,審判データ!$HC$1:$HC$379,0),21)))</f>
        <v>2010 / 29-1</v>
      </c>
      <c r="C6" s="601">
        <v>3752588</v>
      </c>
      <c r="D6" s="43" t="s">
        <v>131</v>
      </c>
      <c r="E6" s="43" t="str">
        <f ca="1">INDIRECT("審判データ!"&amp;ADDRESS(MATCH(C6,審判データ!$AH$1:$AH$379,0),55))</f>
        <v>橋爪英彌</v>
      </c>
      <c r="F6" s="43" t="str">
        <f ca="1">INDIRECT("審判データ!"&amp;ADDRESS(MATCH(C6,審判データ!$AH$1:$AH$379,0),56))</f>
        <v>橋爪　宏子</v>
      </c>
      <c r="G6" s="43" t="str">
        <f ca="1">INDIRECT("審判データ!"&amp;ADDRESS(MATCH(C6,審判データ!$AH$1:$AH$379,0),72))</f>
        <v>特開平08-004397;特開平08-004398;特開平09-013781;特許03005596;特開平08-226270;特開平08-158729;特開平09-137660;特開平08-199886;特許02926114;特開平09-096155;特許03005614;特開平09-096156;特開平09-096157;特開平09-158591;特許02873441;特開平09-096152;特開平08-293412;特開平09-096151;特開平09-096153;特開平10-030372;実登03039758;特開平10-266676;特許03047223;特開平11-264271;特開2004-300919;特許03752588</v>
      </c>
      <c r="H6" s="43" t="str">
        <f ca="1">INDIRECT("審判データ!"&amp;ADDRESS(MATCH(C6,審判データ!$AH$1:$AH$379,0),41))</f>
        <v>E05C 21/02;A47B 96/00</v>
      </c>
      <c r="I6" s="43" t="str">
        <f ca="1">INDIRECT("審判データ!"&amp;ADDRESS(MATCH(C6,審判データ!$AH$1:$AH$379,0),49))</f>
        <v>E05C  21/02@AFI(JP);A47B  96/00@ALI(JP)</v>
      </c>
      <c r="J6" s="43" t="str">
        <f ca="1">INDIRECT("審判データ!"&amp;ADDRESS(MATCH(C6,審判データ!$AH$1:$AH$379,0),51))</f>
        <v>E05C 21/02;A47B 96/00        B</v>
      </c>
      <c r="K6" s="43" t="str">
        <f ca="1">INDIRECT("審判データ!"&amp;ADDRESS(MATCH(C6,審判データ!$AH$1:$AH$379,0),53))</f>
        <v xml:space="preserve"> </v>
      </c>
      <c r="L6" s="587" t="s">
        <v>22264</v>
      </c>
      <c r="M6" s="588" t="s">
        <v>89</v>
      </c>
      <c r="N6" s="589" t="s">
        <v>140</v>
      </c>
      <c r="O6" s="598" t="s">
        <v>91</v>
      </c>
      <c r="P6" s="602">
        <v>0</v>
      </c>
      <c r="Q6" s="603" t="s">
        <v>91</v>
      </c>
      <c r="R6" s="592" t="s">
        <v>22265</v>
      </c>
      <c r="S6" s="592"/>
      <c r="T6" s="592"/>
      <c r="U6" s="588" t="s">
        <v>24</v>
      </c>
      <c r="V6" s="591" t="s">
        <v>94</v>
      </c>
      <c r="W6" s="593"/>
      <c r="X6" s="591"/>
      <c r="Y6" s="591"/>
      <c r="Z6" s="71" t="s">
        <v>95</v>
      </c>
      <c r="AA6" s="72" t="s">
        <v>95</v>
      </c>
      <c r="AB6" s="73" t="s">
        <v>95</v>
      </c>
      <c r="AC6" s="74"/>
      <c r="AD6" s="75"/>
      <c r="AE6" s="57"/>
      <c r="AF6" s="58"/>
      <c r="AG6" s="58"/>
      <c r="AH6" s="58"/>
      <c r="AI6" s="58"/>
      <c r="AJ6" s="58"/>
      <c r="AK6" s="285">
        <v>38288</v>
      </c>
      <c r="AL6" s="190" t="s">
        <v>124</v>
      </c>
      <c r="AM6" s="190" t="s">
        <v>22266</v>
      </c>
      <c r="AN6" s="190" t="s">
        <v>96</v>
      </c>
      <c r="AO6" s="58"/>
      <c r="AP6" s="58"/>
      <c r="AQ6" s="62"/>
      <c r="AR6" s="58"/>
      <c r="AS6" s="55"/>
      <c r="AT6" s="58"/>
      <c r="AU6" s="58"/>
      <c r="AV6" s="55" t="str">
        <f ca="1">IF(INDIRECT("審判データ!"&amp;ADDRESS(MATCH(C6,審判データ!$AH$1:$AH$379,0),32))="早期審査の対象とする","早期審査","")</f>
        <v/>
      </c>
      <c r="AW6" s="595" t="str">
        <f t="shared" si="0"/>
        <v/>
      </c>
      <c r="AX6" s="596" t="str">
        <f>IF(LEFT(AE6,3)="日本特",IF(LEFT(C6)="特",VLOOKUP(C6,'本件、証拠文献テーマコード'!G$2:I$376,3,FALSE),VLOOKUP(C6,'本件、証拠文献テーマコード'!B$2:I$376,8,FALSE)),"")</f>
        <v/>
      </c>
      <c r="AY6" s="596" t="str">
        <f>IF(LEFT(AE6,3)="日本特",IF(OR(MID(R6,2,1)="開",MID(R6,2,1)="表",MID(R6,2,1)="登"),VLOOKUP(R6,'本件、証拠文献テーマコード'!C$2:I$379,7,FALSE),VLOOKUP(R6,'本件、証拠文献テーマコード'!G$2:I$379,3,FALSE)),"")</f>
        <v/>
      </c>
      <c r="AZ6" s="600" t="s">
        <v>126</v>
      </c>
    </row>
    <row r="7" spans="1:52" ht="27" x14ac:dyDescent="0.15">
      <c r="A7" s="948" t="s">
        <v>22267</v>
      </c>
      <c r="B7" s="586" t="str">
        <f ca="1">IF(A7="",B6,INDIRECT("審判データ!"&amp;ADDRESS(MATCH(A7,審判データ!$HC$1:$HC$379,0),20))&amp;" / "&amp;INDIRECT("審判データ!"&amp;ADDRESS(MATCH(A7,審判データ!$HC$1:$HC$379,0),21)))</f>
        <v>2010 / 29-1,29-2</v>
      </c>
      <c r="C7" s="3">
        <v>3770833</v>
      </c>
      <c r="D7" s="915" t="s">
        <v>148</v>
      </c>
      <c r="E7" s="888" t="str">
        <f ca="1">INDIRECT("審判データ!"&amp;ADDRESS(MATCH(C7,審判データ!$AH$1:$AH$379,0),55))</f>
        <v>山中産業株式会社;ユニチカトレーディング株式会社</v>
      </c>
      <c r="F7" s="888" t="str">
        <f ca="1">INDIRECT("審判データ!"&amp;ADDRESS(MATCH(C7,審判データ!$AH$1:$AH$379,0),56))</f>
        <v>鈴木　嘉一;梶原　幸治;倉田　修平</v>
      </c>
      <c r="G7" s="43" t="str">
        <f ca="1">INDIRECT("審判データ!"&amp;ADDRESS(MATCH(C7,審判データ!$AH$1:$AH$379,0),72))</f>
        <v>AU00767321B;AU01736101A;CA02396280A;CA02396280C;CN01413161A;CN01137841C;DE60042893D;EP1260453A;EP1260453B;HK01051351A;WO01/049584;特許03770833;US2003099791;US6742660;WO2001049584A</v>
      </c>
      <c r="H7" s="43" t="str">
        <f ca="1">INDIRECT("審判データ!"&amp;ADDRESS(MATCH(C7,審判データ!$AH$1:$AH$379,0),41))</f>
        <v>B65D 77/00;B65D 65/46;B65D 81/28;D03D 15/00</v>
      </c>
      <c r="I7" s="888" t="str">
        <f ca="1">INDIRECT("審判データ!"&amp;ADDRESS(MATCH(C7,審判データ!$AH$1:$AH$379,0),49))</f>
        <v>B65D  77/00@AFI(JP);A01N  25/34@ALI(EP);A01N  37/36@ALI(EP);B65D  65/46@ALI(JP);B65D  81/00@ALI(EP);B65D  81/28@ALI(JP);B65D  85/808@ALI(EP);D03D  15/00@ALI(JP)</v>
      </c>
      <c r="J7" s="888" t="str">
        <f ca="1">INDIRECT("審判データ!"&amp;ADDRESS(MATCH(C7,審判データ!$AH$1:$AH$379,0),51))</f>
        <v>B65D 77/00        F;B65D 77/00;B65D 81/28        C;B65D 65/46;D03D 15/00        A;C08L101/16</v>
      </c>
      <c r="K7" s="890" t="str">
        <f ca="1">INDIRECT("審判データ!"&amp;ADDRESS(MATCH(C7,審判データ!$AH$1:$AH$379,0),53))</f>
        <v>3E067 AA11;3E067 AB24;3E067 BA12A;3E067 BB05A;3E067 BB14A;3E067 CA30;3E067 EA06;3E067 EE16;3E067 EE48;3E067 FA01;3E067 FB17;3E067 FC01;3E067 GB03;3E067 GC10;3E067 GD10;3E086 AB01;3E086 AD01;3E086 BA02;3E086 BA18;3E086 BB44;3E086 BB90;3E086 CA01;4L048 AA20;4L048 AB07;4L048 AC00;4L048 BA01;4L048 BA02;4L048 CA00;4L048 DA40;4J200 AA06;4J200 BA05;4J200 BA14;4J200 CA01;4J200 CA07;4J200 DA17;4J200 DA24;4J200 EA04</v>
      </c>
      <c r="L7" s="1098" t="s">
        <v>22268</v>
      </c>
      <c r="M7" s="1070" t="s">
        <v>89</v>
      </c>
      <c r="N7" s="1071" t="s">
        <v>22269</v>
      </c>
      <c r="O7" s="974" t="s">
        <v>91</v>
      </c>
      <c r="P7" s="1099" t="s">
        <v>158</v>
      </c>
      <c r="Q7" s="604" t="s">
        <v>91</v>
      </c>
      <c r="R7" s="605" t="s">
        <v>160</v>
      </c>
      <c r="S7" s="605" t="str">
        <f>IF(OR(LEFT(R7)="特",LEFT(R7)="実"),VLOOKUP(R7,'証拠（JP特許）'!$B$2:$D$299,2,FALSE),IF(AND(OR(LEFT(R7,2)="US",LEFT(R7,2)="WO",LEFT(R7,2)="GB",LEFT(R7,2)="EP",LEFT(R7,2)="DE"),OR(MID(R7,3,1)="1",MID(R7,3,1)="2",MID(R7,3,1)="3",MID(R7,3,1)="4",MID(R7,3,1)="5",MID(R7,3,1)="6",MID(R7,3,1)="7",MID(R7,3,1)="8",MID(R7,3,1)="9",MID(R7,3,1)="0")),VLOOKUP(R7,'証拠（WW特許）'!$B$2:$C$90,2,FALSE),"_"))</f>
        <v>特願平6-129565</v>
      </c>
      <c r="T7" s="605" t="str">
        <f>IF(OR(LEFT(R7)="特",LEFT(R7)="実"),VLOOKUP(R7,'証拠（JP特許）'!$B$2:$E$299,4,FALSE),"_")</f>
        <v>JP3355026</v>
      </c>
      <c r="U7" s="606" t="s">
        <v>24</v>
      </c>
      <c r="V7" s="607" t="s">
        <v>122</v>
      </c>
      <c r="W7" s="608" t="str">
        <f>IF(LEFT(R7)="特","JP"&amp;IF(FIND("-",R7)=5,"0"&amp;MID(R7,4,1),IF(FIND("-",R7)=6,MID(R7,4,2),MID(R7,3,4)))&amp;MID(R7,FIND("-",R7)+1,LEN(R7)-FIND("-",R7))&amp;"A",IF(LEFT(R7)="実","JP"&amp;IF(FIND("-",R7)=5,"0"&amp;MID(R7,4,1),IF(FIND("-",R7)=6,MID(R7,4,2),MID(R7,3,4)))&amp;MID(R7,FIND("-",R7)+1,LEN(R7)-FIND("-",R7))&amp;"Y",""))</f>
        <v>JP07310236A</v>
      </c>
      <c r="X7" s="604"/>
      <c r="Y7" s="604" t="str">
        <f>IF(LEFT(T7,2)="JP",T7&amp;"B",IF(LEFT(T7,2)="実登",MID(T7,3,LEN(T7)-2)&amp;"U",IF(AND(OR(LEFT(R7,2)="US",LEFT(R7,2)="GB",LEFT(R7,2)="EP",LEFT(R7,2)="DE"),OR(MID(R7,3,1)="1",MID(R7,3,1)="2",MID(R7,3,1)="3",MID(R7,3,1)="4",MID(R7,3,1)="5",MID(R7,3,1)="6",MID(R7,3,1)="7",MID(R7,3,1)="8",MID(R7,3,1)="9",MID(R7,3,1)="0")),R7&amp;"B","")))</f>
        <v>JP3355026B</v>
      </c>
      <c r="Z7" s="91" t="str">
        <f ca="1">IF(OR(LEFT(R7)="特",LEFT(R7)="実",AND(OR(LEFT(R7,2)="US",LEFT(R7,2)="WO",LEFT(R7,2)="GB",LEFT(R7,2)="EP",LEFT(R7,2)="DE"),OR(MID(R7,3,1)="1",MID(R7,3,1)="2",MID(R7,3,1)="3",MID(R7,3,1)="4",MID(R7,3,1)="5",MID(R7,3,1)="6",MID(R7,3,1)="7",MID(R7,3,1)="8",MID(R7,3,1)="9",MID(R7,3,1)="0",))),IF(COUNTIF(INDIRECT("拒絶理由・拒絶査定・異議申立!"&amp;ADDRESS(MATCH(C7,拒絶理由・拒絶査定・異議申立!B$1:B$1000,0),3)&amp;":"&amp;ADDRESS(MATCH(C7,拒絶理由・拒絶査定・異議申立!B$1:B$1000,0),50)),R7)+COUNTIF(INDIRECT("拒絶理由・拒絶査定・異議申立!"&amp;ADDRESS(MATCH(C7,拒絶理由・拒絶査定・異議申立!B$1:B$1000,0),3)&amp;":"&amp;ADDRESS(MATCH(C7,拒絶理由・拒絶査定・異議申立!B$1:B$1000,0),50)),T7)&gt;0,"Yes","No"),"")</f>
        <v>No</v>
      </c>
      <c r="AA7" s="92" t="str">
        <f ca="1">IF(OR(LEFT(R7)="特",LEFT(R7)="実",AND(OR(LEFT(R7,2)="US",LEFT(R7,2)="WO",LEFT(R7,2)="GB",LEFT(R7,2)="EP",LEFT(R7,2)="DE"),OR(MID(R7,3,1)="1",MID(R7,3,1)="2",MID(R7,3,1)="3",MID(R7,3,1)="4",MID(R7,3,1)="5",MID(R7,3,1)="6",MID(R7,3,1)="7",MID(R7,3,1)="8",MID(R7,3,1)="9",MID(R7,3,1)="0",))),IF(COUNTIF(INDIRECT("先行技術調査・登録査定!"&amp;ADDRESS(MATCH(C7,先行技術調査・登録査定!B$1:B$1000,0),3)&amp;":"&amp;ADDRESS(MATCH(C7,先行技術調査・登録査定!B$1:B$1000,0),49)),R7)+COUNTIF(INDIRECT("先行技術調査・登録査定!"&amp;ADDRESS(MATCH(C7,先行技術調査・登録査定!B$1:B$1000,0),3)&amp;":"&amp;ADDRESS(MATCH(C7,先行技術調査・登録査定!B$1:B$1000,0),49)),T7)&gt;0,"Yes","No"),"")</f>
        <v>No</v>
      </c>
      <c r="AB7" s="93" t="str">
        <f t="shared" ref="AB7:AB31" ca="1" si="1">IF(Z7="","",IF(AND(Z7="No",AA7="No"),"Yes","No"))</f>
        <v>Yes</v>
      </c>
      <c r="AC7" s="94" t="str">
        <f>IF(OR(LEFT(R7)="特",LEFT(R7)="実",AND(OR(LEFT(R7,2)="US",LEFT(R7,2)="WO",LEFT(R7,2)="GB",LEFT(R7,2)="EP",LEFT(R7,2)="DE"),OR(MID(R7,3,1)="1",MID(R7,3,1)="2",MID(R7,3,1)="3",MID(R7,3,1)="4",MID(R7,3,1)="5",MID(R7,3,1)="6",MID(R7,3,1)="7",MID(R7,3,1)="8",MID(R7,3,1)="9",MID(R7,3,1)="0",))),"",VLOOKUP($C7,非特許文献リスト!$A$2:$C$196,2,FALSE))</f>
        <v/>
      </c>
      <c r="AD7" s="95" t="str">
        <f>IF(OR(LEFT(R7)="特",LEFT(R7)="実",AND(OR(LEFT(R7,2)="US",LEFT(R7,2)="WO",LEFT(R7,2)="GB",LEFT(R7,2)="EP",LEFT(R7,2)="DE"),OR(MID(R7,3,1)="1",MID(R7,3,1)="2",MID(R7,3,1)="3",MID(R7,3,1)="4",MID(R7,3,1)="5",MID(R7,3,1)="6",MID(R7,3,1)="7",MID(R7,3,1)="8",MID(R7,3,1)="9",MID(R7,3,1)="0",))),"",VLOOKUP($C7,非特許文献リスト!$A$2:$C$196,3,FALSE))</f>
        <v/>
      </c>
      <c r="AE7" s="96" t="str">
        <f t="shared" ref="AE7:AE70" si="2">IF(OR(LEFT(R7)="特",LEFT(R7)="実"),"日本特許文献",IF(AND(OR(LEFT(R7,2)="US",LEFT(R7,2)="WO",LEFT(R7,2)="GB",LEFT(R7,2)="EP",LEFT(R7,2)="DE"),OR(MID(R7,3,1)="1",MID(R7,3,1)="2",MID(R7,3,1)="3",MID(R7,3,1)="4",MID(R7,3,1)="5",MID(R7,3,1)="6",MID(R7,3,1)="7",MID(R7,3,1)="8",MID(R7,3,1)="9",MID(R7,3,1)="0",)),"外国特許文献",""))</f>
        <v>日本特許文献</v>
      </c>
      <c r="AF7" s="97" t="str">
        <f>IF(OR(LEFT(R7)="特",LEFT(R7)="実"),VLOOKUP(R7,'証拠（JP特許）'!$B$2:$AB$299,10,FALSE),IF(AND(OR(LEFT(R7,2)="US",LEFT(R7,2)="WO",LEFT(R7,2)="GB",LEFT(R7,2)="EP",LEFT(R7,2)="DE"),OR(MID(R7,3,1)="1",MID(R7,3,1)="2",MID(R7,3,1)="3",MID(R7,3,1)="4",MID(R7,3,1)="5",MID(R7,3,1)="6",MID(R7,3,1)="7",MID(R7,3,1)="8",MID(R7,3,1)="9",MID(R7,3,1)="0",)),VLOOKUP(R7,'証拠（WW特許）'!$B$2:$M$90,8,FALSE),""))</f>
        <v>東レ株式会社</v>
      </c>
      <c r="AG7" s="97" t="str">
        <f>IF(OR(LEFT(R7)="特",LEFT(R7)="実"),VLOOKUP(R7,'証拠（JP特許）'!$B$2:$AB$299,26,FALSE),IF(AND(OR(LEFT(R7,2)="US",LEFT(R7,2)="WO",LEFT(R7,2)="GB",LEFT(R7,2)="EP",LEFT(R7,2)="DE"),OR(MID(R7,3,1)="1",MID(R7,3,1)="2",MID(R7,3,1)="3",MID(R7,3,1)="4",MID(R7,3,1)="5",MID(R7,3,1)="6",MID(R7,3,1)="7",MID(R7,3,1)="8",MID(R7,3,1)="9",MID(R7,3,1)="0",)),VLOOKUP(R7,'証拠（WW特許）'!$B$2:$M$90,12,FALSE),""))</f>
        <v>吉留　英雄,大崎　拓司,近藤　義和,梶山　宏史,松井　雅男,小関　栄一,藤井　康宏</v>
      </c>
      <c r="AH7" s="97" t="str">
        <f>IF(OR(LEFT(R7)="特",LEFT(R7)="実"),VLOOKUP(R7,'証拠（JP特許）'!$B$2:$X$299,20,FALSE),IF(AND(OR(LEFT(R7,2)="US",LEFT(R7,2)="WO",LEFT(R7,2)="GB",LEFT(R7,2)="EP",LEFT(R7,2)="DE"),OR(MID(R7,3,1)="1",MID(R7,3,1)="2",MID(R7,3,1)="3",MID(R7,3,1)="4",MID(R7,3,1)="5",MID(R7,3,1)="6",MID(R7,3,1)="7",MID(R7,3,1)="8",MID(R7,3,1)="9",MID(R7,3,1)="0",)),VLOOKUP(R7,'証拠（WW特許）'!$B$2:$U$90,20,FALSE),""))</f>
        <v>D01F   6/62    (2006.01),C08L  67/04    (2006.01),D01F   8/14    (2006.01),C08L  67/00    (2006.01),C08L 101/16    (2006.01)</v>
      </c>
      <c r="AI7" s="97" t="str">
        <f>IF(OR(LEFT(R7)="特",LEFT(R7)="実"),VLOOKUP(R7,'証拠（JP特許）'!$B$2:$X$299,21,FALSE),"")</f>
        <v xml:space="preserve">D01F  6/62   305A,C08L 67/04   LPD ,D01F  8/14      B,C08L 67/00       ,C08L101/16       ,C08L 67/04       </v>
      </c>
      <c r="AJ7" s="97" t="str">
        <f>IF(OR(LEFT(R7)="特",LEFT(R7)="実"),VLOOKUP(R7,'証拠（JP特許）'!$B$2:$X$299,22,FALSE),"")</f>
        <v>4L041AA07,4L041BA04,4L041BA05,4L041BA09,4L041BA13,4L041BA22,4L041BA27,4L041BA49,4L041BA59,4L041BC04,4L041BC20,4L041BD04,4L041BD11,4L041BD14,4L041BD20,4L041CA35,4L041DD01,4L041DD05,4L041DD18,4L041DD19,4L041DD21,4L041DD22,4J002CF03W,4J002CF18W,4J002CF19W,4J002CF03X,4J002CF18X,4J002CF19X,4J002GK01,4J002GC00,4J002HA09,4L035AA09,4L035BB31,4L035CC01,4L035CC03,4L035DD19,4L035DD20,4L035EE01,4L035EE08,4L035EE20,4L035FF01,4L035FF02,4L035FF05,4L035FF10,4L035GG01,4L035HH01,4J200AA06,4J200BA01,4J200BA05,4J200BA09,4J200BA14,4J200BA21,4J200CA06,4J200EA11,4L041CA10</v>
      </c>
      <c r="AK7" s="98" t="str">
        <f>IF(OR(LEFT(R7)="特",LEFT(R7)="実"),VLOOKUP(R7,'証拠（JP特許）'!$B$2:$X$299,17,FALSE),IF(AND(OR(LEFT(R7,2)="US",LEFT(R7,2)="WO",LEFT(R7,2)="GB",LEFT(R7,2)="EP",LEFT(R7,2)="DE"),OR(MID(R7,3,1)="1",MID(R7,3,1)="2",MID(R7,3,1)="3",MID(R7,3,1)="4",MID(R7,3,1)="5",MID(R7,3,1)="6",MID(R7,3,1)="7",MID(R7,3,1)="8",MID(R7,3,1)="9",MID(R7,3,1)="0",)),VLOOKUP(R7,'証拠（WW特許）'!$B$2:$U$90,16,FALSE),""))</f>
        <v>1995.11.28</v>
      </c>
      <c r="AL7" s="190" t="s">
        <v>124</v>
      </c>
      <c r="AM7" s="594" t="s">
        <v>95</v>
      </c>
      <c r="AN7" s="594" t="s">
        <v>95</v>
      </c>
      <c r="AO7" s="100" t="str">
        <f ca="1">IF(OR(LEFT(R7)="特",LEFT(R7)="実",AND(OR(LEFT(R7,2)="US",LEFT(R7,2)="WO",LEFT(R7,2)="GB",LEFT(R7,2)="EP",LEFT(R7,2)="DE"),OR(MID(R7,3,1)="1",MID(R7,3,1)="2",MID(R7,3,1)="3",MID(R7,3,1)="4",MID(R7,3,1)="5",MID(R7,3,1)="6",MID(R7,3,1)="7",MID(R7,3,1)="8",MID(R7,3,1)="9",MID(R7,3,1)="0"))),IF(COUNTIF(INDIRECT("発明者引用!"&amp;ADDRESS(MATCH(C7,発明者引用!B$1:B$196,0),4)&amp;":"&amp;ADDRESS(MATCH(C7,発明者引用!B$1:B$196,0),17)),R7)+COUNTIF(INDIRECT("発明者引用!"&amp;ADDRESS(MATCH(C7,発明者引用!B$1:B$196,0),4)&amp;":"&amp;ADDRESS(MATCH(C7,発明者引用!B$1:B$196,0),17)),#REF!)+COUNTIF(INDIRECT("発明者引用!"&amp;ADDRESS(MATCH(C7,発明者引用!B$1:B$196,0),4)&amp;":"&amp;ADDRESS(MATCH(C7,発明者引用!B$1:B$196,0),17)),T7)&gt;0,"Yes","No"),"")</f>
        <v>No</v>
      </c>
      <c r="AP7" s="100" t="str">
        <f ca="1">IF(OR(LEFT(R7)="特",LEFT(R7)="実",AND(OR(LEFT(R7,2)="US",LEFT(R7,2)="WO",LEFT(R7,2)="GB",LEFT(R7,2)="EP",LEFT(R7,2)="DE"),OR(MID(R7,3,1)="1",MID(R7,3,1)="2",MID(R7,3,1)="3",MID(R7,3,1)="4",MID(R7,3,1)="5",MID(R7,3,1)="6",MID(R7,3,1)="7",MID(R7,3,1)="8",MID(R7,3,1)="9",MID(R7,3,1)="0"))),IF(VLOOKUP(C7,ファミリ引用特許WO!$A$2:$B$241,2,FALSE)+VLOOKUP(C7,ファミリ引用文献WO!$A$2:$C$241,3,FALSE)=0,"ISR無し",IF(COUNTIF(INDIRECT("ファミリ引用特許WO!"&amp;ADDRESS(MATCH(C7,ファミリ引用特許WO!$A$2:$A$241,0),1)&amp;":"&amp;ADDRESS(MATCH(C7,ファミリ引用特許WO!$A$2:$A$241,0),19)),R7)+COUNTIF(INDIRECT("ファミリ引用特許WO!"&amp;ADDRESS(MATCH(C7,ファミリ引用特許WO!$A$2:$A$241,0),1)&amp;":"&amp;ADDRESS(MATCH(C7,ファミリ引用特許WO!$A$2:$A$241,0),19)),S7)+COUNTIF(INDIRECT("ファミリ引用特許WO!"&amp;ADDRESS(MATCH(C7,ファミリ引用特許WO!$A$2:$A$241,0),1)&amp;":"&amp;ADDRESS(MATCH(C7,ファミリ引用特許WO!$A$2:$A$241,0),19)),T7)+COUNTIF(INDIRECT("ファミリ引用特許WO!"&amp;ADDRESS(MATCH(C7,ファミリ引用特許WO!$A$2:$A$241,0),1)&amp;":"&amp;ADDRESS(MATCH(C7,ファミリ引用特許WO!$A$2:$A$241,0),19)),W7)+COUNTIF(INDIRECT("ファミリ引用特許WO!"&amp;ADDRESS(MATCH(C7,ファミリ引用特許WO!$A$2:$A$241,0),1)&amp;":"&amp;ADDRESS(MATCH(C7,ファミリ引用特許WO!$A$2:$A$241,0),19)),Y7)&gt;0,"Yes","No")),"")</f>
        <v>No</v>
      </c>
      <c r="AQ7" s="99" t="str">
        <f ca="1">IF(OR(LEFT(R7)="特",LEFT(R7)="実",AND(OR(LEFT(R7,2)="US",LEFT(R7,2)="WO",LEFT(R7,2)="GB",LEFT(R7,2)="EP",LEFT(R7,2)="DE"),OR(MID(R7,3,1)="1",MID(R7,3,1)="2",MID(R7,3,1)="3",MID(R7,3,1)="4",MID(R7,3,1)="5",MID(R7,3,1)="6",MID(R7,3,1)="7",MID(R7,3,1)="8",MID(R7,3,1)="9",MID(R7,3,1)="0"))),IF(VLOOKUP(C7,'ファミリ引用特許表記修正（ex.A2→A）'!$A$2:$B$241,2,FALSE)=0,"family無し",IF(COUNTIF(INDIRECT("'ファミリ引用特許表記修正（ex.A2→A）'!"&amp;ADDRESS(MATCH(C7,'ファミリ引用特許表記修正（ex.A2→A）'!$A$2:$A$241,0),1)&amp;":"&amp;ADDRESS(MATCH(C7,'ファミリ引用特許表記修正（ex.A2→A）'!$A$2:$A$241,0),171)),R7)+COUNTIF(INDIRECT("'ファミリ引用特許表記修正（ex.A2→A）'!"&amp;ADDRESS(MATCH(C7,'ファミリ引用特許表記修正（ex.A2→A）'!$A$2:$A$241,0),1)&amp;":"&amp;ADDRESS(MATCH(C7,'ファミリ引用特許表記修正（ex.A2→A）'!$A$2:$A$241,0),171)),S7)+COUNTIF(INDIRECT("'ファミリ引用特許表記修正（ex.A2→A）'!"&amp;ADDRESS(MATCH(C7,'ファミリ引用特許表記修正（ex.A2→A）'!$A$2:$A$241,0),1)&amp;":"&amp;ADDRESS(MATCH(C7,'ファミリ引用特許表記修正（ex.A2→A）'!$A$2:$A$241,0),171)),T7)+COUNTIF(INDIRECT("'ファミリ引用特許表記修正（ex.A2→A）'!"&amp;ADDRESS(MATCH(C7,'ファミリ引用特許表記修正（ex.A2→A）'!$A$2:$A$241,0),1)&amp;":"&amp;ADDRESS(MATCH(C7,'ファミリ引用特許表記修正（ex.A2→A）'!$A$2:$A$241,0),171)),W7)+COUNTIF(INDIRECT("'ファミリ引用特許表記修正（ex.A2→A）'!"&amp;ADDRESS(MATCH(C7,'ファミリ引用特許表記修正（ex.A2→A）'!$A$2:$A$241,0),1)&amp;":"&amp;ADDRESS(MATCH(C7,'ファミリ引用特許表記修正（ex.A2→A）'!$A$2:$A$241,0),171)),Y7)&gt;0,"Yes","No")),"")</f>
        <v>No</v>
      </c>
      <c r="AR7" s="100" t="str">
        <f>IF(OR(LEFT(R7)="特",LEFT(R7)="実",AND(OR(LEFT(R7,2)="US",LEFT(R7,2)="WO",LEFT(R7,2)="GB",LEFT(R7,2)="EP",LEFT(R7,2)="DE"),OR(MID(R7,3,1)="1",MID(R7,3,1)="2",MID(R7,3,1)="3",MID(R7,3,1)="4",MID(R7,3,1)="5",MID(R7,3,1)="6",MID(R7,3,1)="7",MID(R7,3,1)="8",MID(R7,3,1)="9",MID(R7,3,1)="0",))),"",VLOOKUP($C7,ファミリ発明者引用文献!A$3:B$235,2,FALSE))</f>
        <v/>
      </c>
      <c r="AS7" s="94" t="str">
        <f>VLOOKUP(C7,ファミリ引用文献WO!A$2:B$241,2,FALSE)</f>
        <v/>
      </c>
      <c r="AT7" s="100" t="str">
        <f>VLOOKUP(C7,ファミリ引用文献!A$3:B$242,2,FALSE)</f>
        <v/>
      </c>
      <c r="AU7" s="100" t="str">
        <f>VLOOKUP(C7,審判データ!AH$2:BT$379,39,FALSE)</f>
        <v>AU00767321B;AU01736101A;CA02396280A;CA02396280C;CN01413161A;CN01137841C;DE60042893D;EP1260453A;EP1260453B;HK01051351A;WO01/049584;特許03770833;US2003099791;US6742660;WO2001049584A</v>
      </c>
      <c r="AV7" s="94" t="str">
        <f ca="1">IF(INDIRECT("審判データ!"&amp;ADDRESS(MATCH(C7,審判データ!$AH$1:$AH$379,0),32))="早期審査の対象とする","早期審査","")</f>
        <v/>
      </c>
      <c r="AW7" s="595" t="str">
        <f t="shared" si="0"/>
        <v>不一致</v>
      </c>
      <c r="AX7" s="596" t="str">
        <f>IF(LEFT(AE7,3)="日本特",IF(LEFT(C7)="特",VLOOKUP(C7,'本件、証拠文献テーマコード'!G$2:I$376,3,FALSE),VLOOKUP(C7,'本件、証拠文献テーマコード'!B$2:I$376,8,FALSE)),"")</f>
        <v>3E067,3E086,4L048,4J002,4J200</v>
      </c>
      <c r="AY7" s="596" t="str">
        <f>IF(LEFT(AE7,3)="日本特",IF(OR(MID(R7,2,1)="開",MID(R7,2,1)="表",MID(R7,2,1)="登"),VLOOKUP(R7,'本件、証拠文献テーマコード'!C$2:I$379,7,FALSE),VLOOKUP(R7,'本件、証拠文献テーマコード'!G$2:I$379,3,FALSE)),"")</f>
        <v>4J002,4L041,4L004,4L035,4J200</v>
      </c>
      <c r="AZ7" s="609"/>
    </row>
    <row r="8" spans="1:52" ht="27" x14ac:dyDescent="0.15">
      <c r="A8" s="948"/>
      <c r="B8" s="586" t="str">
        <f ca="1">IF(A8="",B7,INDIRECT("審判データ!"&amp;ADDRESS(MATCH(A8,審判データ!$HC$1:$HC$379,0),20))&amp;" / "&amp;INDIRECT("審判データ!"&amp;ADDRESS(MATCH(A8,審判データ!$HC$1:$HC$379,0),21)))</f>
        <v>2010 / 29-1,29-2</v>
      </c>
      <c r="C8" s="3">
        <v>3770833</v>
      </c>
      <c r="D8" s="915"/>
      <c r="E8" s="958" t="str">
        <f ca="1">INDIRECT("審判データ!"&amp;ADDRESS(MATCH(C8,審判データ!$AH$1:$AH$379,0),55))</f>
        <v>山中産業株式会社;ユニチカトレーディング株式会社</v>
      </c>
      <c r="F8" s="953" t="str">
        <f ca="1">INDIRECT("審判データ!"&amp;ADDRESS(MATCH(C8,審判データ!$AH$1:$AH$379,0),56))</f>
        <v>鈴木　嘉一;梶原　幸治;倉田　修平</v>
      </c>
      <c r="G8" s="43" t="str">
        <f ca="1">INDIRECT("審判データ!"&amp;ADDRESS(MATCH(C8,審判データ!$AH$1:$AH$379,0),72))</f>
        <v>AU00767321B;AU01736101A;CA02396280A;CA02396280C;CN01413161A;CN01137841C;DE60042893D;EP1260453A;EP1260453B;HK01051351A;WO01/049584;特許03770833;US2003099791;US6742660;WO2001049584A</v>
      </c>
      <c r="H8" s="43" t="str">
        <f ca="1">INDIRECT("審判データ!"&amp;ADDRESS(MATCH(C8,審判データ!$AH$1:$AH$379,0),41))</f>
        <v>B65D 77/00;B65D 65/46;B65D 81/28;D03D 15/00</v>
      </c>
      <c r="I8" s="953" t="str">
        <f ca="1">INDIRECT("審判データ!"&amp;ADDRESS(MATCH(C8,審判データ!$AH$1:$AH$379,0),49))</f>
        <v>B65D  77/00@AFI(JP);A01N  25/34@ALI(EP);A01N  37/36@ALI(EP);B65D  65/46@ALI(JP);B65D  81/00@ALI(EP);B65D  81/28@ALI(JP);B65D  85/808@ALI(EP);D03D  15/00@ALI(JP)</v>
      </c>
      <c r="J8" s="953" t="str">
        <f ca="1">INDIRECT("審判データ!"&amp;ADDRESS(MATCH(C8,審判データ!$AH$1:$AH$379,0),51))</f>
        <v>B65D 77/00        F;B65D 77/00;B65D 81/28        C;B65D 65/46;D03D 15/00        A;C08L101/16</v>
      </c>
      <c r="K8" s="951" t="str">
        <f ca="1">INDIRECT("審判データ!"&amp;ADDRESS(MATCH(C8,審判データ!$AH$1:$AH$379,0),53))</f>
        <v>3E067 AA11;3E067 AB24;3E067 BA12A;3E067 BB05A;3E067 BB14A;3E067 CA30;3E067 EA06;3E067 EE16;3E067 EE48;3E067 FA01;3E067 FB17;3E067 FC01;3E067 GB03;3E067 GC10;3E067 GD10;3E086 AB01;3E086 AD01;3E086 BA02;3E086 BA18;3E086 BB44;3E086 BB90;3E086 CA01;4L048 AA20;4L048 AB07;4L048 AC00;4L048 BA01;4L048 BA02;4L048 CA00;4L048 DA40;4J200 AA06;4J200 BA05;4J200 BA14;4J200 CA01;4J200 CA07;4J200 DA17;4J200 DA24;4J200 EA04</v>
      </c>
      <c r="L8" s="1098"/>
      <c r="M8" s="1070"/>
      <c r="N8" s="1071"/>
      <c r="O8" s="974"/>
      <c r="P8" s="1099"/>
      <c r="Q8" s="610" t="s">
        <v>118</v>
      </c>
      <c r="R8" s="611" t="s">
        <v>176</v>
      </c>
      <c r="S8" s="611" t="str">
        <f>IF(OR(LEFT(R8)="特",LEFT(R8)="実"),VLOOKUP(R8,'証拠（JP特許）'!$B$2:$D$299,2,FALSE),IF(AND(OR(LEFT(R8,2)="US",LEFT(R8,2)="WO",LEFT(R8,2)="GB",LEFT(R8,2)="EP",LEFT(R8,2)="DE"),OR(MID(R8,3,1)="1",MID(R8,3,1)="2",MID(R8,3,1)="3",MID(R8,3,1)="4",MID(R8,3,1)="5",MID(R8,3,1)="6",MID(R8,3,1)="7",MID(R8,3,1)="8",MID(R8,3,1)="9",MID(R8,3,1)="0")),VLOOKUP(R8,'証拠（WW特許）'!$B$2:$C$90,2,FALSE),"_"))</f>
        <v>特願平8-150313</v>
      </c>
      <c r="T8" s="611" t="str">
        <f>IF(OR(LEFT(R8)="特",LEFT(R8)="実"),VLOOKUP(R8,'証拠（JP特許）'!$B$2:$E$299,4,FALSE),"_")</f>
        <v>JP3163415</v>
      </c>
      <c r="U8" s="612" t="s">
        <v>94</v>
      </c>
      <c r="V8" s="613" t="s">
        <v>122</v>
      </c>
      <c r="W8" s="614" t="str">
        <f t="shared" ref="W8:W71" si="3">IF(LEFT(R8)="特","JP"&amp;IF(FIND("-",R8)=5,"0"&amp;MID(R8,4,1),IF(FIND("-",R8)=6,MID(R8,4,2),MID(R8,3,4)))&amp;MID(R8,FIND("-",R8)+1,LEN(R8)-FIND("-",R8))&amp;"A",IF(LEFT(R8)="実","JP"&amp;IF(FIND("-",R8)=5,"0"&amp;MID(R8,4,1),IF(FIND("-",R8)=6,MID(R8,4,2),MID(R8,3,4)))&amp;MID(R8,FIND("-",R8)+1,LEN(R8)-FIND("-",R8))&amp;"Y",""))</f>
        <v>JP09308578A</v>
      </c>
      <c r="X8" s="613"/>
      <c r="Y8" s="613" t="str">
        <f t="shared" ref="Y8:Y71" si="4">IF(LEFT(T8,2)="JP",T8&amp;"B",IF(LEFT(T8,2)="実登",MID(T8,3,LEN(T8)-2)&amp;"U",IF(AND(OR(LEFT(R8,2)="US",LEFT(R8,2)="GB",LEFT(R8,2)="EP",LEFT(R8,2)="DE"),OR(MID(R8,3,1)="1",MID(R8,3,1)="2",MID(R8,3,1)="3",MID(R8,3,1)="4",MID(R8,3,1)="5",MID(R8,3,1)="6",MID(R8,3,1)="7",MID(R8,3,1)="8",MID(R8,3,1)="9",MID(R8,3,1)="0")),R8&amp;"B","")))</f>
        <v>JP3163415B</v>
      </c>
      <c r="Z8" s="91" t="str">
        <f ca="1">IF(OR(LEFT(R8)="特",LEFT(R8)="実",AND(OR(LEFT(R8,2)="US",LEFT(R8,2)="WO",LEFT(R8,2)="GB",LEFT(R8,2)="EP",LEFT(R8,2)="DE"),OR(MID(R8,3,1)="1",MID(R8,3,1)="2",MID(R8,3,1)="3",MID(R8,3,1)="4",MID(R8,3,1)="5",MID(R8,3,1)="6",MID(R8,3,1)="7",MID(R8,3,1)="8",MID(R8,3,1)="9",MID(R8,3,1)="0",))),IF(COUNTIF(INDIRECT("拒絶理由・拒絶査定・異議申立!"&amp;ADDRESS(MATCH(C8,拒絶理由・拒絶査定・異議申立!B$1:B$1000,0),3)&amp;":"&amp;ADDRESS(MATCH(C8,拒絶理由・拒絶査定・異議申立!B$1:B$1000,0),50)),R8)+COUNTIF(INDIRECT("拒絶理由・拒絶査定・異議申立!"&amp;ADDRESS(MATCH(C8,拒絶理由・拒絶査定・異議申立!B$1:B$1000,0),3)&amp;":"&amp;ADDRESS(MATCH(C8,拒絶理由・拒絶査定・異議申立!B$1:B$1000,0),50)),T8)&gt;0,"Yes","No"),"")</f>
        <v>No</v>
      </c>
      <c r="AA8" s="92" t="str">
        <f ca="1">IF(OR(LEFT(R8)="特",LEFT(R8)="実",AND(OR(LEFT(R8,2)="US",LEFT(R8,2)="WO",LEFT(R8,2)="GB",LEFT(R8,2)="EP",LEFT(R8,2)="DE"),OR(MID(R8,3,1)="1",MID(R8,3,1)="2",MID(R8,3,1)="3",MID(R8,3,1)="4",MID(R8,3,1)="5",MID(R8,3,1)="6",MID(R8,3,1)="7",MID(R8,3,1)="8",MID(R8,3,1)="9",MID(R8,3,1)="0",))),IF(COUNTIF(INDIRECT("先行技術調査・登録査定!"&amp;ADDRESS(MATCH(C8,先行技術調査・登録査定!B$1:B$1000,0),3)&amp;":"&amp;ADDRESS(MATCH(C8,先行技術調査・登録査定!B$1:B$1000,0),49)),R8)+COUNTIF(INDIRECT("先行技術調査・登録査定!"&amp;ADDRESS(MATCH(C8,先行技術調査・登録査定!B$1:B$1000,0),3)&amp;":"&amp;ADDRESS(MATCH(C8,先行技術調査・登録査定!B$1:B$1000,0),49)),T8)&gt;0,"Yes","No"),"")</f>
        <v>No</v>
      </c>
      <c r="AB8" s="93" t="str">
        <f t="shared" ca="1" si="1"/>
        <v>Yes</v>
      </c>
      <c r="AC8" s="110" t="str">
        <f>IF(OR(LEFT(R8)="特",LEFT(R8)="実",AND(OR(LEFT(R8,2)="US",LEFT(R8,2)="WO",LEFT(R8,2)="GB",LEFT(R8,2)="EP",LEFT(R8,2)="DE"),OR(MID(R8,3,1)="1",MID(R8,3,1)="2",MID(R8,3,1)="3",MID(R8,3,1)="4",MID(R8,3,1)="5",MID(R8,3,1)="6",MID(R8,3,1)="7",MID(R8,3,1)="8",MID(R8,3,1)="9",MID(R8,3,1)="0",))),"",VLOOKUP($C8,非特許文献リスト!$A$2:$C$196,2,FALSE))</f>
        <v/>
      </c>
      <c r="AD8" s="111" t="str">
        <f>IF(OR(LEFT(R8)="特",LEFT(R8)="実",AND(OR(LEFT(R8,2)="US",LEFT(R8,2)="WO",LEFT(R8,2)="GB",LEFT(R8,2)="EP",LEFT(R8,2)="DE"),OR(MID(R8,3,1)="1",MID(R8,3,1)="2",MID(R8,3,1)="3",MID(R8,3,1)="4",MID(R8,3,1)="5",MID(R8,3,1)="6",MID(R8,3,1)="7",MID(R8,3,1)="8",MID(R8,3,1)="9",MID(R8,3,1)="0",))),"",VLOOKUP($C8,非特許文献リスト!$A$2:$C$196,3,FALSE))</f>
        <v/>
      </c>
      <c r="AE8" s="112" t="str">
        <f t="shared" si="2"/>
        <v>日本特許文献</v>
      </c>
      <c r="AF8" s="113" t="str">
        <f>IF(OR(LEFT(R8)="特",LEFT(R8)="実"),VLOOKUP(R8,'証拠（JP特許）'!$B$2:$AB$299,10,FALSE),IF(AND(OR(LEFT(R8,2)="US",LEFT(R8,2)="WO",LEFT(R8,2)="GB",LEFT(R8,2)="EP",LEFT(R8,2)="DE"),OR(MID(R8,3,1)="1",MID(R8,3,1)="2",MID(R8,3,1)="3",MID(R8,3,1)="4",MID(R8,3,1)="5",MID(R8,3,1)="6",MID(R8,3,1)="7",MID(R8,3,1)="8",MID(R8,3,1)="9",MID(R8,3,1)="0",)),VLOOKUP(R8,'証拠（WW特許）'!$B$2:$M$90,8,FALSE),""))</f>
        <v>帝人株式会社,山中産業株式会社</v>
      </c>
      <c r="AG8" s="113" t="str">
        <f>IF(OR(LEFT(R8)="特",LEFT(R8)="実"),VLOOKUP(R8,'証拠（JP特許）'!$B$2:$AB$299,26,FALSE),IF(AND(OR(LEFT(R8,2)="US",LEFT(R8,2)="WO",LEFT(R8,2)="GB",LEFT(R8,2)="EP",LEFT(R8,2)="DE"),OR(MID(R8,3,1)="1",MID(R8,3,1)="2",MID(R8,3,1)="3",MID(R8,3,1)="4",MID(R8,3,1)="5",MID(R8,3,1)="6",MID(R8,3,1)="7",MID(R8,3,1)="8",MID(R8,3,1)="9",MID(R8,3,1)="0",)),VLOOKUP(R8,'証拠（WW特許）'!$B$2:$M$90,12,FALSE),""))</f>
        <v>鈴木　嘉一,八尾　昌昭,酒井　慶治,増野　栄二</v>
      </c>
      <c r="AH8" s="113" t="str">
        <f>IF(OR(LEFT(R8)="特",LEFT(R8)="実"),VLOOKUP(R8,'証拠（JP特許）'!$B$2:$X$299,20,FALSE),IF(AND(OR(LEFT(R8,2)="US",LEFT(R8,2)="WO",LEFT(R8,2)="GB",LEFT(R8,2)="EP",LEFT(R8,2)="DE"),OR(MID(R8,3,1)="1",MID(R8,3,1)="2",MID(R8,3,1)="3",MID(R8,3,1)="4",MID(R8,3,1)="5",MID(R8,3,1)="6",MID(R8,3,1)="7",MID(R8,3,1)="8",MID(R8,3,1)="9",MID(R8,3,1)="0",)),VLOOKUP(R8,'証拠（WW特許）'!$B$2:$U$90,20,FALSE),""))</f>
        <v>B65D  77/00    (2006.01),A47J  31/06    (2006.01)</v>
      </c>
      <c r="AI8" s="113" t="str">
        <f>IF(OR(LEFT(R8)="特",LEFT(R8)="実"),VLOOKUP(R8,'証拠（JP特許）'!$B$2:$X$299,21,FALSE),"")</f>
        <v>B65D 77/00      F,A47J 31/06      A</v>
      </c>
      <c r="AJ8" s="113" t="str">
        <f>IF(OR(LEFT(R8)="特",LEFT(R8)="実"),VLOOKUP(R8,'証拠（JP特許）'!$B$2:$X$299,22,FALSE),"")</f>
        <v>3E067AA05,3E067AB24,3E067BA12A,3E067BB05A,3E067CA08,3E067FB17,3E067GD09,4B004AA20,4B004CA02,4B004CA16,4B004CA30,4B104AA10,4B104BA46,4B104BA66,4B104EA06,4B104EA25,4B104EA30,4B104EA31,4B104EA35,4B104EA37,4B104EA38</v>
      </c>
      <c r="AK8" s="114" t="str">
        <f>IF(OR(LEFT(R8)="特",LEFT(R8)="実"),VLOOKUP(R8,'証拠（JP特許）'!$B$2:$X$299,17,FALSE),IF(AND(OR(LEFT(R8,2)="US",LEFT(R8,2)="WO",LEFT(R8,2)="GB",LEFT(R8,2)="EP",LEFT(R8,2)="DE"),OR(MID(R8,3,1)="1",MID(R8,3,1)="2",MID(R8,3,1)="3",MID(R8,3,1)="4",MID(R8,3,1)="5",MID(R8,3,1)="6",MID(R8,3,1)="7",MID(R8,3,1)="8",MID(R8,3,1)="9",MID(R8,3,1)="0",)),VLOOKUP(R8,'証拠（WW特許）'!$B$2:$U$90,16,FALSE),""))</f>
        <v>1997.12.02</v>
      </c>
      <c r="AL8" s="615" t="s">
        <v>22270</v>
      </c>
      <c r="AM8" s="615" t="s">
        <v>22266</v>
      </c>
      <c r="AN8" s="615" t="s">
        <v>22266</v>
      </c>
      <c r="AO8" s="113" t="str">
        <f ca="1">IF(OR(LEFT(R8)="特",LEFT(R8)="実",AND(OR(LEFT(R8,2)="US",LEFT(R8,2)="WO",LEFT(R8,2)="GB",LEFT(R8,2)="EP",LEFT(R8,2)="DE"),OR(MID(R8,3,1)="1",MID(R8,3,1)="2",MID(R8,3,1)="3",MID(R8,3,1)="4",MID(R8,3,1)="5",MID(R8,3,1)="6",MID(R8,3,1)="7",MID(R8,3,1)="8",MID(R8,3,1)="9",MID(R8,3,1)="0"))),IF(COUNTIF(INDIRECT("発明者引用!"&amp;ADDRESS(MATCH(C8,発明者引用!B$1:B$196,0),4)&amp;":"&amp;ADDRESS(MATCH(C8,発明者引用!B$1:B$196,0),17)),R8)+COUNTIF(INDIRECT("発明者引用!"&amp;ADDRESS(MATCH(C8,発明者引用!B$1:B$196,0),4)&amp;":"&amp;ADDRESS(MATCH(C8,発明者引用!B$1:B$196,0),17)),#REF!)+COUNTIF(INDIRECT("発明者引用!"&amp;ADDRESS(MATCH(C8,発明者引用!B$1:B$196,0),4)&amp;":"&amp;ADDRESS(MATCH(C8,発明者引用!B$1:B$196,0),17)),T8)&gt;0,"Yes","No"),"")</f>
        <v>No</v>
      </c>
      <c r="AP8" s="113" t="str">
        <f ca="1">IF(OR(LEFT(R8)="特",LEFT(R8)="実",AND(OR(LEFT(R8,2)="US",LEFT(R8,2)="WO",LEFT(R8,2)="GB",LEFT(R8,2)="EP",LEFT(R8,2)="DE"),OR(MID(R8,3,1)="1",MID(R8,3,1)="2",MID(R8,3,1)="3",MID(R8,3,1)="4",MID(R8,3,1)="5",MID(R8,3,1)="6",MID(R8,3,1)="7",MID(R8,3,1)="8",MID(R8,3,1)="9",MID(R8,3,1)="0"))),IF(VLOOKUP(C8,ファミリ引用特許WO!$A$2:$B$241,2,FALSE)+VLOOKUP(C8,ファミリ引用文献WO!$A$2:$C$241,3,FALSE)=0,"ISR無し",IF(COUNTIF(INDIRECT("ファミリ引用特許WO!"&amp;ADDRESS(MATCH(C8,ファミリ引用特許WO!$A$2:$A$241,0),1)&amp;":"&amp;ADDRESS(MATCH(C8,ファミリ引用特許WO!$A$2:$A$241,0),19)),R8)+COUNTIF(INDIRECT("ファミリ引用特許WO!"&amp;ADDRESS(MATCH(C8,ファミリ引用特許WO!$A$2:$A$241,0),1)&amp;":"&amp;ADDRESS(MATCH(C8,ファミリ引用特許WO!$A$2:$A$241,0),19)),S8)+COUNTIF(INDIRECT("ファミリ引用特許WO!"&amp;ADDRESS(MATCH(C8,ファミリ引用特許WO!$A$2:$A$241,0),1)&amp;":"&amp;ADDRESS(MATCH(C8,ファミリ引用特許WO!$A$2:$A$241,0),19)),T8)+COUNTIF(INDIRECT("ファミリ引用特許WO!"&amp;ADDRESS(MATCH(C8,ファミリ引用特許WO!$A$2:$A$241,0),1)&amp;":"&amp;ADDRESS(MATCH(C8,ファミリ引用特許WO!$A$2:$A$241,0),19)),W8)+COUNTIF(INDIRECT("ファミリ引用特許WO!"&amp;ADDRESS(MATCH(C8,ファミリ引用特許WO!$A$2:$A$241,0),1)&amp;":"&amp;ADDRESS(MATCH(C8,ファミリ引用特許WO!$A$2:$A$241,0),19)),Y8)&gt;0,"Yes","No")),"")</f>
        <v>No</v>
      </c>
      <c r="AQ8" s="116" t="str">
        <f ca="1">IF(OR(LEFT(R8)="特",LEFT(R8)="実",AND(OR(LEFT(R8,2)="US",LEFT(R8,2)="WO",LEFT(R8,2)="GB",LEFT(R8,2)="EP",LEFT(R8,2)="DE"),OR(MID(R8,3,1)="1",MID(R8,3,1)="2",MID(R8,3,1)="3",MID(R8,3,1)="4",MID(R8,3,1)="5",MID(R8,3,1)="6",MID(R8,3,1)="7",MID(R8,3,1)="8",MID(R8,3,1)="9",MID(R8,3,1)="0"))),IF(VLOOKUP(C8,'ファミリ引用特許表記修正（ex.A2→A）'!$A$2:$B$241,2,FALSE)=0,"family無し",IF(COUNTIF(INDIRECT("'ファミリ引用特許表記修正（ex.A2→A）'!"&amp;ADDRESS(MATCH(C8,'ファミリ引用特許表記修正（ex.A2→A）'!$A$2:$A$241,0),1)&amp;":"&amp;ADDRESS(MATCH(C8,'ファミリ引用特許表記修正（ex.A2→A）'!$A$2:$A$241,0),171)),R8)+COUNTIF(INDIRECT("'ファミリ引用特許表記修正（ex.A2→A）'!"&amp;ADDRESS(MATCH(C8,'ファミリ引用特許表記修正（ex.A2→A）'!$A$2:$A$241,0),1)&amp;":"&amp;ADDRESS(MATCH(C8,'ファミリ引用特許表記修正（ex.A2→A）'!$A$2:$A$241,0),171)),S8)+COUNTIF(INDIRECT("'ファミリ引用特許表記修正（ex.A2→A）'!"&amp;ADDRESS(MATCH(C8,'ファミリ引用特許表記修正（ex.A2→A）'!$A$2:$A$241,0),1)&amp;":"&amp;ADDRESS(MATCH(C8,'ファミリ引用特許表記修正（ex.A2→A）'!$A$2:$A$241,0),171)),T8)+COUNTIF(INDIRECT("'ファミリ引用特許表記修正（ex.A2→A）'!"&amp;ADDRESS(MATCH(C8,'ファミリ引用特許表記修正（ex.A2→A）'!$A$2:$A$241,0),1)&amp;":"&amp;ADDRESS(MATCH(C8,'ファミリ引用特許表記修正（ex.A2→A）'!$A$2:$A$241,0),171)),W8)+COUNTIF(INDIRECT("'ファミリ引用特許表記修正（ex.A2→A）'!"&amp;ADDRESS(MATCH(C8,'ファミリ引用特許表記修正（ex.A2→A）'!$A$2:$A$241,0),1)&amp;":"&amp;ADDRESS(MATCH(C8,'ファミリ引用特許表記修正（ex.A2→A）'!$A$2:$A$241,0),171)),Y8)&gt;0,"Yes","No")),"")</f>
        <v>No</v>
      </c>
      <c r="AR8" s="113" t="str">
        <f>IF(OR(LEFT(R8)="特",LEFT(R8)="実",AND(OR(LEFT(R8,2)="US",LEFT(R8,2)="WO",LEFT(R8,2)="GB",LEFT(R8,2)="EP",LEFT(R8,2)="DE"),OR(MID(R8,3,1)="1",MID(R8,3,1)="2",MID(R8,3,1)="3",MID(R8,3,1)="4",MID(R8,3,1)="5",MID(R8,3,1)="6",MID(R8,3,1)="7",MID(R8,3,1)="8",MID(R8,3,1)="9",MID(R8,3,1)="0",))),"",VLOOKUP($C8,ファミリ発明者引用文献!A$3:B$235,2,FALSE))</f>
        <v/>
      </c>
      <c r="AS8" s="110" t="str">
        <f>VLOOKUP(C8,ファミリ引用文献WO!A$2:B$241,2,FALSE)</f>
        <v/>
      </c>
      <c r="AT8" s="113" t="str">
        <f>VLOOKUP(C8,ファミリ引用文献!A$3:B$242,2,FALSE)</f>
        <v/>
      </c>
      <c r="AU8" s="113" t="str">
        <f>VLOOKUP(C8,審判データ!AH$2:BT$379,39,FALSE)</f>
        <v>AU00767321B;AU01736101A;CA02396280A;CA02396280C;CN01413161A;CN01137841C;DE60042893D;EP1260453A;EP1260453B;HK01051351A;WO01/049584;特許03770833;US2003099791;US6742660;WO2001049584A</v>
      </c>
      <c r="AV8" s="110" t="str">
        <f ca="1">IF(INDIRECT("審判データ!"&amp;ADDRESS(MATCH(C8,審判データ!$AH$1:$AH$379,0),32))="早期審査の対象とする","早期審査","")</f>
        <v/>
      </c>
      <c r="AW8" s="595" t="str">
        <f t="shared" si="0"/>
        <v>一致</v>
      </c>
      <c r="AX8" s="616" t="str">
        <f>IF(LEFT(AE8,3)="日本特",IF(LEFT(C8)="特",VLOOKUP(C8,'本件、証拠文献テーマコード'!G$2:I$376,3,FALSE),VLOOKUP(C8,'本件、証拠文献テーマコード'!B$2:I$376,8,FALSE)),"")</f>
        <v>3E067,3E086,4L048,4J002,4J200</v>
      </c>
      <c r="AY8" s="616" t="str">
        <f>IF(LEFT(AE8,3)="日本特",IF(OR(MID(R8,2,1)="開",MID(R8,2,1)="表",MID(R8,2,1)="登"),VLOOKUP(R8,'本件、証拠文献テーマコード'!C$2:I$379,7,FALSE),VLOOKUP(R8,'本件、証拠文献テーマコード'!G$2:I$379,3,FALSE)),"")</f>
        <v>3E067,4B004,4B104</v>
      </c>
      <c r="AZ8" s="617"/>
    </row>
    <row r="9" spans="1:52" ht="27" x14ac:dyDescent="0.15">
      <c r="A9" s="948"/>
      <c r="B9" s="586" t="str">
        <f ca="1">IF(A9="",B8,INDIRECT("審判データ!"&amp;ADDRESS(MATCH(A9,審判データ!$HC$1:$HC$379,0),20))&amp;" / "&amp;INDIRECT("審判データ!"&amp;ADDRESS(MATCH(A9,審判データ!$HC$1:$HC$379,0),21)))</f>
        <v>2010 / 29-1,29-2</v>
      </c>
      <c r="C9" s="3">
        <v>3770833</v>
      </c>
      <c r="D9" s="915"/>
      <c r="E9" s="958" t="str">
        <f ca="1">INDIRECT("審判データ!"&amp;ADDRESS(MATCH(C9,審判データ!$AH$1:$AH$379,0),55))</f>
        <v>山中産業株式会社;ユニチカトレーディング株式会社</v>
      </c>
      <c r="F9" s="953" t="str">
        <f ca="1">INDIRECT("審判データ!"&amp;ADDRESS(MATCH(C9,審判データ!$AH$1:$AH$379,0),56))</f>
        <v>鈴木　嘉一;梶原　幸治;倉田　修平</v>
      </c>
      <c r="G9" s="43" t="str">
        <f ca="1">INDIRECT("審判データ!"&amp;ADDRESS(MATCH(C9,審判データ!$AH$1:$AH$379,0),72))</f>
        <v>AU00767321B;AU01736101A;CA02396280A;CA02396280C;CN01413161A;CN01137841C;DE60042893D;EP1260453A;EP1260453B;HK01051351A;WO01/049584;特許03770833;US2003099791;US6742660;WO2001049584A</v>
      </c>
      <c r="H9" s="43" t="str">
        <f ca="1">INDIRECT("審判データ!"&amp;ADDRESS(MATCH(C9,審判データ!$AH$1:$AH$379,0),41))</f>
        <v>B65D 77/00;B65D 65/46;B65D 81/28;D03D 15/00</v>
      </c>
      <c r="I9" s="953" t="str">
        <f ca="1">INDIRECT("審判データ!"&amp;ADDRESS(MATCH(C9,審判データ!$AH$1:$AH$379,0),49))</f>
        <v>B65D  77/00@AFI(JP);A01N  25/34@ALI(EP);A01N  37/36@ALI(EP);B65D  65/46@ALI(JP);B65D  81/00@ALI(EP);B65D  81/28@ALI(JP);B65D  85/808@ALI(EP);D03D  15/00@ALI(JP)</v>
      </c>
      <c r="J9" s="953" t="str">
        <f ca="1">INDIRECT("審判データ!"&amp;ADDRESS(MATCH(C9,審判データ!$AH$1:$AH$379,0),51))</f>
        <v>B65D 77/00        F;B65D 77/00;B65D 81/28        C;B65D 65/46;D03D 15/00        A;C08L101/16</v>
      </c>
      <c r="K9" s="951" t="str">
        <f ca="1">INDIRECT("審判データ!"&amp;ADDRESS(MATCH(C9,審判データ!$AH$1:$AH$379,0),53))</f>
        <v>3E067 AA11;3E067 AB24;3E067 BA12A;3E067 BB05A;3E067 BB14A;3E067 CA30;3E067 EA06;3E067 EE16;3E067 EE48;3E067 FA01;3E067 FB17;3E067 FC01;3E067 GB03;3E067 GC10;3E067 GD10;3E086 AB01;3E086 AD01;3E086 BA02;3E086 BA18;3E086 BB44;3E086 BB90;3E086 CA01;4L048 AA20;4L048 AB07;4L048 AC00;4L048 BA01;4L048 BA02;4L048 CA00;4L048 DA40;4J200 AA06;4J200 BA05;4J200 BA14;4J200 CA01;4J200 CA07;4J200 DA17;4J200 DA24;4J200 EA04</v>
      </c>
      <c r="L9" s="1098"/>
      <c r="M9" s="1070"/>
      <c r="N9" s="1071"/>
      <c r="O9" s="974"/>
      <c r="P9" s="1099"/>
      <c r="Q9" s="610" t="s">
        <v>192</v>
      </c>
      <c r="R9" s="611" t="s">
        <v>22271</v>
      </c>
      <c r="S9" s="611" t="str">
        <f>IF(OR(LEFT(R9)="特",LEFT(R9)="実"),VLOOKUP(R9,'証拠（JP特許）'!$B$2:$D$299,2,FALSE),IF(AND(OR(LEFT(R9,2)="US",LEFT(R9,2)="WO",LEFT(R9,2)="GB",LEFT(R9,2)="EP",LEFT(R9,2)="DE"),OR(MID(R9,3,1)="1",MID(R9,3,1)="2",MID(R9,3,1)="3",MID(R9,3,1)="4",MID(R9,3,1)="5",MID(R9,3,1)="6",MID(R9,3,1)="7",MID(R9,3,1)="8",MID(R9,3,1)="9",MID(R9,3,1)="0")),VLOOKUP(R9,'証拠（WW特許）'!$B$2:$C$90,2,FALSE),"_"))</f>
        <v>特願平9-281051</v>
      </c>
      <c r="T9" s="611" t="str">
        <f>IF(OR(LEFT(R9)="特",LEFT(R9)="実"),VLOOKUP(R9,'証拠（JP特許）'!$B$2:$E$299,4,FALSE),"_")</f>
        <v>_</v>
      </c>
      <c r="U9" s="612" t="s">
        <v>94</v>
      </c>
      <c r="V9" s="613" t="s">
        <v>122</v>
      </c>
      <c r="W9" s="614" t="str">
        <f t="shared" si="3"/>
        <v>JP1176065A</v>
      </c>
      <c r="X9" s="613"/>
      <c r="Y9" s="613" t="str">
        <f t="shared" si="4"/>
        <v/>
      </c>
      <c r="Z9" s="91" t="str">
        <f ca="1">IF(OR(LEFT(R9)="特",LEFT(R9)="実",AND(OR(LEFT(R9,2)="US",LEFT(R9,2)="WO",LEFT(R9,2)="GB",LEFT(R9,2)="EP",LEFT(R9,2)="DE"),OR(MID(R9,3,1)="1",MID(R9,3,1)="2",MID(R9,3,1)="3",MID(R9,3,1)="4",MID(R9,3,1)="5",MID(R9,3,1)="6",MID(R9,3,1)="7",MID(R9,3,1)="8",MID(R9,3,1)="9",MID(R9,3,1)="0",))),IF(COUNTIF(INDIRECT("拒絶理由・拒絶査定・異議申立!"&amp;ADDRESS(MATCH(C9,拒絶理由・拒絶査定・異議申立!B$1:B$1000,0),3)&amp;":"&amp;ADDRESS(MATCH(C9,拒絶理由・拒絶査定・異議申立!B$1:B$1000,0),50)),R9)+COUNTIF(INDIRECT("拒絶理由・拒絶査定・異議申立!"&amp;ADDRESS(MATCH(C9,拒絶理由・拒絶査定・異議申立!B$1:B$1000,0),3)&amp;":"&amp;ADDRESS(MATCH(C9,拒絶理由・拒絶査定・異議申立!B$1:B$1000,0),50)),T9)&gt;0,"Yes","No"),"")</f>
        <v>No</v>
      </c>
      <c r="AA9" s="92" t="str">
        <f ca="1">IF(OR(LEFT(R9)="特",LEFT(R9)="実",AND(OR(LEFT(R9,2)="US",LEFT(R9,2)="WO",LEFT(R9,2)="GB",LEFT(R9,2)="EP",LEFT(R9,2)="DE"),OR(MID(R9,3,1)="1",MID(R9,3,1)="2",MID(R9,3,1)="3",MID(R9,3,1)="4",MID(R9,3,1)="5",MID(R9,3,1)="6",MID(R9,3,1)="7",MID(R9,3,1)="8",MID(R9,3,1)="9",MID(R9,3,1)="0",))),IF(COUNTIF(INDIRECT("先行技術調査・登録査定!"&amp;ADDRESS(MATCH(C9,先行技術調査・登録査定!B$1:B$1000,0),3)&amp;":"&amp;ADDRESS(MATCH(C9,先行技術調査・登録査定!B$1:B$1000,0),49)),R9)+COUNTIF(INDIRECT("先行技術調査・登録査定!"&amp;ADDRESS(MATCH(C9,先行技術調査・登録査定!B$1:B$1000,0),3)&amp;":"&amp;ADDRESS(MATCH(C9,先行技術調査・登録査定!B$1:B$1000,0),49)),T9)&gt;0,"Yes","No"),"")</f>
        <v>No</v>
      </c>
      <c r="AB9" s="93" t="str">
        <f t="shared" ca="1" si="1"/>
        <v>Yes</v>
      </c>
      <c r="AC9" s="110" t="str">
        <f>IF(OR(LEFT(R9)="特",LEFT(R9)="実",AND(OR(LEFT(R9,2)="US",LEFT(R9,2)="WO",LEFT(R9,2)="GB",LEFT(R9,2)="EP",LEFT(R9,2)="DE"),OR(MID(R9,3,1)="1",MID(R9,3,1)="2",MID(R9,3,1)="3",MID(R9,3,1)="4",MID(R9,3,1)="5",MID(R9,3,1)="6",MID(R9,3,1)="7",MID(R9,3,1)="8",MID(R9,3,1)="9",MID(R9,3,1)="0",))),"",VLOOKUP($C9,非特許文献リスト!$A$2:$C$196,2,FALSE))</f>
        <v/>
      </c>
      <c r="AD9" s="111" t="str">
        <f>IF(OR(LEFT(R9)="特",LEFT(R9)="実",AND(OR(LEFT(R9,2)="US",LEFT(R9,2)="WO",LEFT(R9,2)="GB",LEFT(R9,2)="EP",LEFT(R9,2)="DE"),OR(MID(R9,3,1)="1",MID(R9,3,1)="2",MID(R9,3,1)="3",MID(R9,3,1)="4",MID(R9,3,1)="5",MID(R9,3,1)="6",MID(R9,3,1)="7",MID(R9,3,1)="8",MID(R9,3,1)="9",MID(R9,3,1)="0",))),"",VLOOKUP($C9,非特許文献リスト!$A$2:$C$196,3,FALSE))</f>
        <v/>
      </c>
      <c r="AE9" s="112" t="str">
        <f t="shared" si="2"/>
        <v>日本特許文献</v>
      </c>
      <c r="AF9" s="113" t="str">
        <f>IF(OR(LEFT(R9)="特",LEFT(R9)="実"),VLOOKUP(R9,'証拠（JP特許）'!$B$2:$AB$299,10,FALSE),IF(AND(OR(LEFT(R9,2)="US",LEFT(R9,2)="WO",LEFT(R9,2)="GB",LEFT(R9,2)="EP",LEFT(R9,2)="DE"),OR(MID(R9,3,1)="1",MID(R9,3,1)="2",MID(R9,3,1)="3",MID(R9,3,1)="4",MID(R9,3,1)="5",MID(R9,3,1)="6",MID(R9,3,1)="7",MID(R9,3,1)="8",MID(R9,3,1)="9",MID(R9,3,1)="0",)),VLOOKUP(R9,'証拠（WW特許）'!$B$2:$M$90,8,FALSE),""))</f>
        <v>山中産業株式会社</v>
      </c>
      <c r="AG9" s="113" t="str">
        <f>IF(OR(LEFT(R9)="特",LEFT(R9)="実"),VLOOKUP(R9,'証拠（JP特許）'!$B$2:$AB$299,26,FALSE),IF(AND(OR(LEFT(R9,2)="US",LEFT(R9,2)="WO",LEFT(R9,2)="GB",LEFT(R9,2)="EP",LEFT(R9,2)="DE"),OR(MID(R9,3,1)="1",MID(R9,3,1)="2",MID(R9,3,1)="3",MID(R9,3,1)="4",MID(R9,3,1)="5",MID(R9,3,1)="6",MID(R9,3,1)="7",MID(R9,3,1)="8",MID(R9,3,1)="9",MID(R9,3,1)="0",)),VLOOKUP(R9,'証拠（WW特許）'!$B$2:$M$90,12,FALSE),""))</f>
        <v>鈴木　嘉一</v>
      </c>
      <c r="AH9" s="113" t="str">
        <f>IF(OR(LEFT(R9)="特",LEFT(R9)="実"),VLOOKUP(R9,'証拠（JP特許）'!$B$2:$X$299,20,FALSE),IF(AND(OR(LEFT(R9,2)="US",LEFT(R9,2)="WO",LEFT(R9,2)="GB",LEFT(R9,2)="EP",LEFT(R9,2)="DE"),OR(MID(R9,3,1)="1",MID(R9,3,1)="2",MID(R9,3,1)="3",MID(R9,3,1)="4",MID(R9,3,1)="5",MID(R9,3,1)="6",MID(R9,3,1)="7",MID(R9,3,1)="8",MID(R9,3,1)="9",MID(R9,3,1)="0",)),VLOOKUP(R9,'証拠（WW特許）'!$B$2:$U$90,20,FALSE),""))</f>
        <v>B65D  77/00    (2006.01),A47J  31/06    (2006.01)</v>
      </c>
      <c r="AI9" s="113" t="str">
        <f>IF(OR(LEFT(R9)="特",LEFT(R9)="実"),VLOOKUP(R9,'証拠（JP特許）'!$B$2:$X$299,21,FALSE),"")</f>
        <v>B65D 77/00      E,B65D 77/00      F,B65D 77/00      H,A47J 31/06      A</v>
      </c>
      <c r="AJ9" s="113" t="str">
        <f>IF(OR(LEFT(R9)="特",LEFT(R9)="実"),VLOOKUP(R9,'証拠（JP特許）'!$B$2:$X$299,22,FALSE),"")</f>
        <v>3E067AA05,3E067AB24,3E067BA12A,3E067BB06A,3E067BB14A,3E067CA08,3E067CA24,3E067EE17,3E067FB17,4B004AA01,4B004BA43,4B004BA46,4B004BA50,4B004CA11,4B004CA16,4B104AA10,4B104BA45,4B104BA46,4B104BA47,4B104BA66,4B104BA77,4B104EA08,4B104EA20</v>
      </c>
      <c r="AK9" s="114" t="str">
        <f>IF(OR(LEFT(R9)="特",LEFT(R9)="実"),VLOOKUP(R9,'証拠（JP特許）'!$B$2:$X$299,17,FALSE),IF(AND(OR(LEFT(R9,2)="US",LEFT(R9,2)="WO",LEFT(R9,2)="GB",LEFT(R9,2)="EP",LEFT(R9,2)="DE"),OR(MID(R9,3,1)="1",MID(R9,3,1)="2",MID(R9,3,1)="3",MID(R9,3,1)="4",MID(R9,3,1)="5",MID(R9,3,1)="6",MID(R9,3,1)="7",MID(R9,3,1)="8",MID(R9,3,1)="9",MID(R9,3,1)="0",)),VLOOKUP(R9,'証拠（WW特許）'!$B$2:$U$90,16,FALSE),""))</f>
        <v>1999.03.23</v>
      </c>
      <c r="AL9" s="615" t="s">
        <v>22270</v>
      </c>
      <c r="AM9" s="615" t="s">
        <v>22266</v>
      </c>
      <c r="AN9" s="615" t="s">
        <v>22266</v>
      </c>
      <c r="AO9" s="113" t="str">
        <f ca="1">IF(OR(LEFT(R9)="特",LEFT(R9)="実",AND(OR(LEFT(R9,2)="US",LEFT(R9,2)="WO",LEFT(R9,2)="GB",LEFT(R9,2)="EP",LEFT(R9,2)="DE"),OR(MID(R9,3,1)="1",MID(R9,3,1)="2",MID(R9,3,1)="3",MID(R9,3,1)="4",MID(R9,3,1)="5",MID(R9,3,1)="6",MID(R9,3,1)="7",MID(R9,3,1)="8",MID(R9,3,1)="9",MID(R9,3,1)="0"))),IF(COUNTIF(INDIRECT("発明者引用!"&amp;ADDRESS(MATCH(C9,発明者引用!B$1:B$196,0),4)&amp;":"&amp;ADDRESS(MATCH(C9,発明者引用!B$1:B$196,0),17)),R9)+COUNTIF(INDIRECT("発明者引用!"&amp;ADDRESS(MATCH(C9,発明者引用!B$1:B$196,0),4)&amp;":"&amp;ADDRESS(MATCH(C9,発明者引用!B$1:B$196,0),17)),#REF!)+COUNTIF(INDIRECT("発明者引用!"&amp;ADDRESS(MATCH(C9,発明者引用!B$1:B$196,0),4)&amp;":"&amp;ADDRESS(MATCH(C9,発明者引用!B$1:B$196,0),17)),T9)&gt;0,"Yes","No"),"")</f>
        <v>No</v>
      </c>
      <c r="AP9" s="113" t="str">
        <f ca="1">IF(OR(LEFT(R9)="特",LEFT(R9)="実",AND(OR(LEFT(R9,2)="US",LEFT(R9,2)="WO",LEFT(R9,2)="GB",LEFT(R9,2)="EP",LEFT(R9,2)="DE"),OR(MID(R9,3,1)="1",MID(R9,3,1)="2",MID(R9,3,1)="3",MID(R9,3,1)="4",MID(R9,3,1)="5",MID(R9,3,1)="6",MID(R9,3,1)="7",MID(R9,3,1)="8",MID(R9,3,1)="9",MID(R9,3,1)="0"))),IF(VLOOKUP(C9,ファミリ引用特許WO!$A$2:$B$241,2,FALSE)+VLOOKUP(C9,ファミリ引用文献WO!$A$2:$C$241,3,FALSE)=0,"ISR無し",IF(COUNTIF(INDIRECT("ファミリ引用特許WO!"&amp;ADDRESS(MATCH(C9,ファミリ引用特許WO!$A$2:$A$241,0),1)&amp;":"&amp;ADDRESS(MATCH(C9,ファミリ引用特許WO!$A$2:$A$241,0),19)),R9)+COUNTIF(INDIRECT("ファミリ引用特許WO!"&amp;ADDRESS(MATCH(C9,ファミリ引用特許WO!$A$2:$A$241,0),1)&amp;":"&amp;ADDRESS(MATCH(C9,ファミリ引用特許WO!$A$2:$A$241,0),19)),S9)+COUNTIF(INDIRECT("ファミリ引用特許WO!"&amp;ADDRESS(MATCH(C9,ファミリ引用特許WO!$A$2:$A$241,0),1)&amp;":"&amp;ADDRESS(MATCH(C9,ファミリ引用特許WO!$A$2:$A$241,0),19)),T9)+COUNTIF(INDIRECT("ファミリ引用特許WO!"&amp;ADDRESS(MATCH(C9,ファミリ引用特許WO!$A$2:$A$241,0),1)&amp;":"&amp;ADDRESS(MATCH(C9,ファミリ引用特許WO!$A$2:$A$241,0),19)),W9)+COUNTIF(INDIRECT("ファミリ引用特許WO!"&amp;ADDRESS(MATCH(C9,ファミリ引用特許WO!$A$2:$A$241,0),1)&amp;":"&amp;ADDRESS(MATCH(C9,ファミリ引用特許WO!$A$2:$A$241,0),19)),Y9)&gt;0,"Yes","No")),"")</f>
        <v>Yes</v>
      </c>
      <c r="AQ9" s="116" t="str">
        <f ca="1">IF(OR(LEFT(R9)="特",LEFT(R9)="実",AND(OR(LEFT(R9,2)="US",LEFT(R9,2)="WO",LEFT(R9,2)="GB",LEFT(R9,2)="EP",LEFT(R9,2)="DE"),OR(MID(R9,3,1)="1",MID(R9,3,1)="2",MID(R9,3,1)="3",MID(R9,3,1)="4",MID(R9,3,1)="5",MID(R9,3,1)="6",MID(R9,3,1)="7",MID(R9,3,1)="8",MID(R9,3,1)="9",MID(R9,3,1)="0"))),IF(VLOOKUP(C9,'ファミリ引用特許表記修正（ex.A2→A）'!$A$2:$B$241,2,FALSE)=0,"family無し",IF(COUNTIF(INDIRECT("'ファミリ引用特許表記修正（ex.A2→A）'!"&amp;ADDRESS(MATCH(C9,'ファミリ引用特許表記修正（ex.A2→A）'!$A$2:$A$241,0),1)&amp;":"&amp;ADDRESS(MATCH(C9,'ファミリ引用特許表記修正（ex.A2→A）'!$A$2:$A$241,0),171)),R9)+COUNTIF(INDIRECT("'ファミリ引用特許表記修正（ex.A2→A）'!"&amp;ADDRESS(MATCH(C9,'ファミリ引用特許表記修正（ex.A2→A）'!$A$2:$A$241,0),1)&amp;":"&amp;ADDRESS(MATCH(C9,'ファミリ引用特許表記修正（ex.A2→A）'!$A$2:$A$241,0),171)),S9)+COUNTIF(INDIRECT("'ファミリ引用特許表記修正（ex.A2→A）'!"&amp;ADDRESS(MATCH(C9,'ファミリ引用特許表記修正（ex.A2→A）'!$A$2:$A$241,0),1)&amp;":"&amp;ADDRESS(MATCH(C9,'ファミリ引用特許表記修正（ex.A2→A）'!$A$2:$A$241,0),171)),T9)+COUNTIF(INDIRECT("'ファミリ引用特許表記修正（ex.A2→A）'!"&amp;ADDRESS(MATCH(C9,'ファミリ引用特許表記修正（ex.A2→A）'!$A$2:$A$241,0),1)&amp;":"&amp;ADDRESS(MATCH(C9,'ファミリ引用特許表記修正（ex.A2→A）'!$A$2:$A$241,0),171)),W9)+COUNTIF(INDIRECT("'ファミリ引用特許表記修正（ex.A2→A）'!"&amp;ADDRESS(MATCH(C9,'ファミリ引用特許表記修正（ex.A2→A）'!$A$2:$A$241,0),1)&amp;":"&amp;ADDRESS(MATCH(C9,'ファミリ引用特許表記修正（ex.A2→A）'!$A$2:$A$241,0),171)),Y9)&gt;0,"Yes","No")),"")</f>
        <v>Yes</v>
      </c>
      <c r="AR9" s="113" t="str">
        <f>IF(OR(LEFT(R9)="特",LEFT(R9)="実",AND(OR(LEFT(R9,2)="US",LEFT(R9,2)="WO",LEFT(R9,2)="GB",LEFT(R9,2)="EP",LEFT(R9,2)="DE"),OR(MID(R9,3,1)="1",MID(R9,3,1)="2",MID(R9,3,1)="3",MID(R9,3,1)="4",MID(R9,3,1)="5",MID(R9,3,1)="6",MID(R9,3,1)="7",MID(R9,3,1)="8",MID(R9,3,1)="9",MID(R9,3,1)="0",))),"",VLOOKUP($C9,ファミリ発明者引用文献!A$3:B$235,2,FALSE))</f>
        <v/>
      </c>
      <c r="AS9" s="110" t="str">
        <f>VLOOKUP(C9,ファミリ引用文献WO!A$2:B$241,2,FALSE)</f>
        <v/>
      </c>
      <c r="AT9" s="113" t="str">
        <f>VLOOKUP(C9,ファミリ引用文献!A$3:B$242,2,FALSE)</f>
        <v/>
      </c>
      <c r="AU9" s="113" t="str">
        <f>VLOOKUP(C9,審判データ!AH$2:BT$379,39,FALSE)</f>
        <v>AU00767321B;AU01736101A;CA02396280A;CA02396280C;CN01413161A;CN01137841C;DE60042893D;EP1260453A;EP1260453B;HK01051351A;WO01/049584;特許03770833;US2003099791;US6742660;WO2001049584A</v>
      </c>
      <c r="AV9" s="110" t="str">
        <f ca="1">IF(INDIRECT("審判データ!"&amp;ADDRESS(MATCH(C9,審判データ!$AH$1:$AH$379,0),32))="早期審査の対象とする","早期審査","")</f>
        <v/>
      </c>
      <c r="AW9" s="595" t="str">
        <f t="shared" si="0"/>
        <v>一致</v>
      </c>
      <c r="AX9" s="616" t="str">
        <f>IF(LEFT(AE9,3)="日本特",IF(LEFT(C9)="特",VLOOKUP(C9,'本件、証拠文献テーマコード'!G$2:I$376,3,FALSE),VLOOKUP(C9,'本件、証拠文献テーマコード'!B$2:I$376,8,FALSE)),"")</f>
        <v>3E067,3E086,4L048,4J002,4J200</v>
      </c>
      <c r="AY9" s="616" t="str">
        <f>IF(LEFT(AE9,3)="日本特",IF(OR(MID(R9,2,1)="開",MID(R9,2,1)="表",MID(R9,2,1)="登"),VLOOKUP(R9,'本件、証拠文献テーマコード'!C$2:I$379,7,FALSE),VLOOKUP(R9,'本件、証拠文献テーマコード'!G$2:I$379,3,FALSE)),"")</f>
        <v>3E067,4B004,4B104</v>
      </c>
      <c r="AZ9" s="617"/>
    </row>
    <row r="10" spans="1:52" ht="40.5" x14ac:dyDescent="0.15">
      <c r="A10" s="945"/>
      <c r="B10" s="586" t="str">
        <f ca="1">IF(A10="",B9,INDIRECT("審判データ!"&amp;ADDRESS(MATCH(A10,審判データ!$HC$1:$HC$379,0),20))&amp;" / "&amp;INDIRECT("審判データ!"&amp;ADDRESS(MATCH(A10,審判データ!$HC$1:$HC$379,0),21)))</f>
        <v>2010 / 29-1,29-2</v>
      </c>
      <c r="C10" s="3">
        <v>3770833</v>
      </c>
      <c r="D10" s="800"/>
      <c r="E10" s="889" t="str">
        <f ca="1">INDIRECT("審判データ!"&amp;ADDRESS(MATCH(C10,審判データ!$AH$1:$AH$379,0),55))</f>
        <v>山中産業株式会社;ユニチカトレーディング株式会社</v>
      </c>
      <c r="F10" s="889" t="str">
        <f ca="1">INDIRECT("審判データ!"&amp;ADDRESS(MATCH(C10,審判データ!$AH$1:$AH$379,0),56))</f>
        <v>鈴木　嘉一;梶原　幸治;倉田　修平</v>
      </c>
      <c r="G10" s="43" t="str">
        <f ca="1">INDIRECT("審判データ!"&amp;ADDRESS(MATCH(C10,審判データ!$AH$1:$AH$379,0),72))</f>
        <v>AU00767321B;AU01736101A;CA02396280A;CA02396280C;CN01413161A;CN01137841C;DE60042893D;EP1260453A;EP1260453B;HK01051351A;WO01/049584;特許03770833;US2003099791;US6742660;WO2001049584A</v>
      </c>
      <c r="H10" s="43" t="str">
        <f ca="1">INDIRECT("審判データ!"&amp;ADDRESS(MATCH(C10,審判データ!$AH$1:$AH$379,0),41))</f>
        <v>B65D 77/00;B65D 65/46;B65D 81/28;D03D 15/00</v>
      </c>
      <c r="I10" s="889" t="str">
        <f ca="1">INDIRECT("審判データ!"&amp;ADDRESS(MATCH(C10,審判データ!$AH$1:$AH$379,0),49))</f>
        <v>B65D  77/00@AFI(JP);A01N  25/34@ALI(EP);A01N  37/36@ALI(EP);B65D  65/46@ALI(JP);B65D  81/00@ALI(EP);B65D  81/28@ALI(JP);B65D  85/808@ALI(EP);D03D  15/00@ALI(JP)</v>
      </c>
      <c r="J10" s="889" t="str">
        <f ca="1">INDIRECT("審判データ!"&amp;ADDRESS(MATCH(C10,審判データ!$AH$1:$AH$379,0),51))</f>
        <v>B65D 77/00        F;B65D 77/00;B65D 81/28        C;B65D 65/46;D03D 15/00        A;C08L101/16</v>
      </c>
      <c r="K10" s="891" t="str">
        <f ca="1">INDIRECT("審判データ!"&amp;ADDRESS(MATCH(C10,審判データ!$AH$1:$AH$379,0),53))</f>
        <v>3E067 AA11;3E067 AB24;3E067 BA12A;3E067 BB05A;3E067 BB14A;3E067 CA30;3E067 EA06;3E067 EE16;3E067 EE48;3E067 FA01;3E067 FB17;3E067 FC01;3E067 GB03;3E067 GC10;3E067 GD10;3E086 AB01;3E086 AD01;3E086 BA02;3E086 BA18;3E086 BB44;3E086 BB90;3E086 CA01;4L048 AA20;4L048 AB07;4L048 AC00;4L048 BA01;4L048 BA02;4L048 CA00;4L048 DA40;4J200 AA06;4J200 BA05;4J200 BA14;4J200 CA01;4J200 CA07;4J200 DA17;4J200 DA24;4J200 EA04</v>
      </c>
      <c r="L10" s="1095"/>
      <c r="M10" s="1066"/>
      <c r="N10" s="1067"/>
      <c r="O10" s="975"/>
      <c r="P10" s="1097"/>
      <c r="Q10" s="618" t="s">
        <v>201</v>
      </c>
      <c r="R10" s="562" t="s">
        <v>22272</v>
      </c>
      <c r="S10" s="562" t="str">
        <f>IF(OR(LEFT(R10)="特",LEFT(R10)="実"),VLOOKUP(R10,'証拠（JP特許）'!$B$2:$D$299,2,FALSE),IF(AND(OR(LEFT(R10,2)="US",LEFT(R10,2)="WO",LEFT(R10,2)="GB",LEFT(R10,2)="EP",LEFT(R10,2)="DE"),OR(MID(R10,3,1)="1",MID(R10,3,1)="2",MID(R10,3,1)="3",MID(R10,3,1)="4",MID(R10,3,1)="5",MID(R10,3,1)="6",MID(R10,3,1)="7",MID(R10,3,1)="8",MID(R10,3,1)="9",MID(R10,3,1)="0")),VLOOKUP(R10,'証拠（WW特許）'!$B$2:$C$90,2,FALSE),"_"))</f>
        <v>_</v>
      </c>
      <c r="T10" s="562" t="str">
        <f>IF(OR(LEFT(R10)="特",LEFT(R10)="実"),VLOOKUP(R10,'証拠（JP特許）'!$B$2:$E$299,4,FALSE),"_")</f>
        <v>_</v>
      </c>
      <c r="U10" s="619" t="s">
        <v>94</v>
      </c>
      <c r="V10" s="618" t="s">
        <v>203</v>
      </c>
      <c r="W10" s="608" t="str">
        <f t="shared" si="3"/>
        <v/>
      </c>
      <c r="X10" s="604"/>
      <c r="Y10" s="604" t="str">
        <f t="shared" si="4"/>
        <v/>
      </c>
      <c r="Z10" s="91" t="str">
        <f ca="1">IF(OR(LEFT(R10)="特",LEFT(R10)="実",AND(OR(LEFT(R10,2)="US",LEFT(R10,2)="WO",LEFT(R10,2)="GB",LEFT(R10,2)="EP",LEFT(R10,2)="DE"),OR(MID(R10,3,1)="1",MID(R10,3,1)="2",MID(R10,3,1)="3",MID(R10,3,1)="4",MID(R10,3,1)="5",MID(R10,3,1)="6",MID(R10,3,1)="7",MID(R10,3,1)="8",MID(R10,3,1)="9",MID(R10,3,1)="0",))),IF(COUNTIF(INDIRECT("拒絶理由・拒絶査定・異議申立!"&amp;ADDRESS(MATCH(C10,拒絶理由・拒絶査定・異議申立!B$1:B$1000,0),3)&amp;":"&amp;ADDRESS(MATCH(C10,拒絶理由・拒絶査定・異議申立!B$1:B$1000,0),50)),R10)+COUNTIF(INDIRECT("拒絶理由・拒絶査定・異議申立!"&amp;ADDRESS(MATCH(C10,拒絶理由・拒絶査定・異議申立!B$1:B$1000,0),3)&amp;":"&amp;ADDRESS(MATCH(C10,拒絶理由・拒絶査定・異議申立!B$1:B$1000,0),50)),T10)&gt;0,"Yes","No"),"")</f>
        <v/>
      </c>
      <c r="AA10" s="92" t="str">
        <f ca="1">IF(OR(LEFT(R10)="特",LEFT(R10)="実",AND(OR(LEFT(R10,2)="US",LEFT(R10,2)="WO",LEFT(R10,2)="GB",LEFT(R10,2)="EP",LEFT(R10,2)="DE"),OR(MID(R10,3,1)="1",MID(R10,3,1)="2",MID(R10,3,1)="3",MID(R10,3,1)="4",MID(R10,3,1)="5",MID(R10,3,1)="6",MID(R10,3,1)="7",MID(R10,3,1)="8",MID(R10,3,1)="9",MID(R10,3,1)="0",))),IF(COUNTIF(INDIRECT("先行技術調査・登録査定!"&amp;ADDRESS(MATCH(C10,先行技術調査・登録査定!B$1:B$1000,0),3)&amp;":"&amp;ADDRESS(MATCH(C10,先行技術調査・登録査定!B$1:B$1000,0),49)),R10)+COUNTIF(INDIRECT("先行技術調査・登録査定!"&amp;ADDRESS(MATCH(C10,先行技術調査・登録査定!B$1:B$1000,0),3)&amp;":"&amp;ADDRESS(MATCH(C10,先行技術調査・登録査定!B$1:B$1000,0),49)),T10)&gt;0,"Yes","No"),"")</f>
        <v/>
      </c>
      <c r="AB10" s="93" t="str">
        <f t="shared" ca="1" si="1"/>
        <v/>
      </c>
      <c r="AC10" s="121" t="str">
        <f>IF(OR(LEFT(R10)="特",LEFT(R10)="実",AND(OR(LEFT(R10,2)="US",LEFT(R10,2)="WO",LEFT(R10,2)="GB",LEFT(R10,2)="EP",LEFT(R10,2)="DE"),OR(MID(R10,3,1)="1",MID(R10,3,1)="2",MID(R10,3,1)="3",MID(R10,3,1)="4",MID(R10,3,1)="5",MID(R10,3,1)="6",MID(R10,3,1)="7",MID(R10,3,1)="8",MID(R10,3,1)="9",MID(R10,3,1)="0",))),"",VLOOKUP($C10,非特許文献リスト!$A$2:$C$196,2,FALSE))</f>
        <v/>
      </c>
      <c r="AD10" s="122" t="str">
        <f>IF(OR(LEFT(R10)="特",LEFT(R10)="実",AND(OR(LEFT(R10,2)="US",LEFT(R10,2)="WO",LEFT(R10,2)="GB",LEFT(R10,2)="EP",LEFT(R10,2)="DE"),OR(MID(R10,3,1)="1",MID(R10,3,1)="2",MID(R10,3,1)="3",MID(R10,3,1)="4",MID(R10,3,1)="5",MID(R10,3,1)="6",MID(R10,3,1)="7",MID(R10,3,1)="8",MID(R10,3,1)="9",MID(R10,3,1)="0",))),"",VLOOKUP($C10,非特許文献リスト!$A$2:$C$196,3,FALSE))</f>
        <v/>
      </c>
      <c r="AE10" s="139" t="str">
        <f t="shared" si="2"/>
        <v/>
      </c>
      <c r="AF10" s="22" t="str">
        <f>IF(OR(LEFT(R10)="特",LEFT(R10)="実"),VLOOKUP(R10,'証拠（JP特許）'!$B$2:$AB$299,10,FALSE),IF(AND(OR(LEFT(R10,2)="US",LEFT(R10,2)="WO",LEFT(R10,2)="GB",LEFT(R10,2)="EP",LEFT(R10,2)="DE"),OR(MID(R10,3,1)="1",MID(R10,3,1)="2",MID(R10,3,1)="3",MID(R10,3,1)="4",MID(R10,3,1)="5",MID(R10,3,1)="6",MID(R10,3,1)="7",MID(R10,3,1)="8",MID(R10,3,1)="9",MID(R10,3,1)="0",)),VLOOKUP(R10,'証拠（WW特許）'!$B$2:$M$90,8,FALSE),""))</f>
        <v/>
      </c>
      <c r="AG10" s="22" t="str">
        <f>IF(OR(LEFT(R10)="特",LEFT(R10)="実"),VLOOKUP(R10,'証拠（JP特許）'!$B$2:$AB$299,26,FALSE),IF(AND(OR(LEFT(R10,2)="US",LEFT(R10,2)="WO",LEFT(R10,2)="GB",LEFT(R10,2)="EP",LEFT(R10,2)="DE"),OR(MID(R10,3,1)="1",MID(R10,3,1)="2",MID(R10,3,1)="3",MID(R10,3,1)="4",MID(R10,3,1)="5",MID(R10,3,1)="6",MID(R10,3,1)="7",MID(R10,3,1)="8",MID(R10,3,1)="9",MID(R10,3,1)="0",)),VLOOKUP(R10,'証拠（WW特許）'!$B$2:$M$90,12,FALSE),""))</f>
        <v/>
      </c>
      <c r="AH10" s="22" t="str">
        <f>IF(OR(LEFT(R10)="特",LEFT(R10)="実"),VLOOKUP(R10,'証拠（JP特許）'!$B$2:$X$299,20,FALSE),IF(AND(OR(LEFT(R10,2)="US",LEFT(R10,2)="WO",LEFT(R10,2)="GB",LEFT(R10,2)="EP",LEFT(R10,2)="DE"),OR(MID(R10,3,1)="1",MID(R10,3,1)="2",MID(R10,3,1)="3",MID(R10,3,1)="4",MID(R10,3,1)="5",MID(R10,3,1)="6",MID(R10,3,1)="7",MID(R10,3,1)="8",MID(R10,3,1)="9",MID(R10,3,1)="0",)),VLOOKUP(R10,'証拠（WW特許）'!$B$2:$U$90,20,FALSE),""))</f>
        <v/>
      </c>
      <c r="AI10" s="22" t="str">
        <f>IF(OR(LEFT(R10)="特",LEFT(R10)="実"),VLOOKUP(R10,'証拠（JP特許）'!$B$2:$X$299,21,FALSE),"")</f>
        <v/>
      </c>
      <c r="AJ10" s="22" t="str">
        <f>IF(OR(LEFT(R10)="特",LEFT(R10)="実"),VLOOKUP(R10,'証拠（JP特許）'!$B$2:$X$299,22,FALSE),"")</f>
        <v/>
      </c>
      <c r="AK10" s="124" t="str">
        <f>IF(OR(LEFT(R10)="特",LEFT(R10)="実"),VLOOKUP(R10,'証拠（JP特許）'!$B$2:$X$299,17,FALSE),IF(AND(OR(LEFT(R10,2)="US",LEFT(R10,2)="WO",LEFT(R10,2)="GB",LEFT(R10,2)="EP",LEFT(R10,2)="DE"),OR(MID(R10,3,1)="1",MID(R10,3,1)="2",MID(R10,3,1)="3",MID(R10,3,1)="4",MID(R10,3,1)="5",MID(R10,3,1)="6",MID(R10,3,1)="7",MID(R10,3,1)="8",MID(R10,3,1)="9",MID(R10,3,1)="0",)),VLOOKUP(R10,'証拠（WW特許）'!$B$2:$U$90,16,FALSE),""))</f>
        <v/>
      </c>
      <c r="AL10" s="615" t="s">
        <v>22270</v>
      </c>
      <c r="AM10" s="620"/>
      <c r="AN10" s="620"/>
      <c r="AO10" s="22" t="str">
        <f ca="1">IF(OR(LEFT(R10)="特",LEFT(R10)="実",AND(OR(LEFT(R10,2)="US",LEFT(R10,2)="WO",LEFT(R10,2)="GB",LEFT(R10,2)="EP",LEFT(R10,2)="DE"),OR(MID(R10,3,1)="1",MID(R10,3,1)="2",MID(R10,3,1)="3",MID(R10,3,1)="4",MID(R10,3,1)="5",MID(R10,3,1)="6",MID(R10,3,1)="7",MID(R10,3,1)="8",MID(R10,3,1)="9",MID(R10,3,1)="0"))),IF(COUNTIF(INDIRECT("発明者引用!"&amp;ADDRESS(MATCH(C10,発明者引用!B$1:B$196,0),4)&amp;":"&amp;ADDRESS(MATCH(C10,発明者引用!B$1:B$196,0),17)),R10)+COUNTIF(INDIRECT("発明者引用!"&amp;ADDRESS(MATCH(C10,発明者引用!B$1:B$196,0),4)&amp;":"&amp;ADDRESS(MATCH(C10,発明者引用!B$1:B$196,0),17)),#REF!)+COUNTIF(INDIRECT("発明者引用!"&amp;ADDRESS(MATCH(C10,発明者引用!B$1:B$196,0),4)&amp;":"&amp;ADDRESS(MATCH(C10,発明者引用!B$1:B$196,0),17)),T10)&gt;0,"Yes","No"),"")</f>
        <v/>
      </c>
      <c r="AP10" s="22" t="str">
        <f ca="1">IF(OR(LEFT(R10)="特",LEFT(R10)="実",AND(OR(LEFT(R10,2)="US",LEFT(R10,2)="WO",LEFT(R10,2)="GB",LEFT(R10,2)="EP",LEFT(R10,2)="DE"),OR(MID(R10,3,1)="1",MID(R10,3,1)="2",MID(R10,3,1)="3",MID(R10,3,1)="4",MID(R10,3,1)="5",MID(R10,3,1)="6",MID(R10,3,1)="7",MID(R10,3,1)="8",MID(R10,3,1)="9",MID(R10,3,1)="0"))),IF(VLOOKUP(C10,ファミリ引用特許WO!$A$2:$B$241,2,FALSE)+VLOOKUP(C10,ファミリ引用文献WO!$A$2:$C$241,3,FALSE)=0,"ISR無し",IF(COUNTIF(INDIRECT("ファミリ引用特許WO!"&amp;ADDRESS(MATCH(C10,ファミリ引用特許WO!$A$2:$A$241,0),1)&amp;":"&amp;ADDRESS(MATCH(C10,ファミリ引用特許WO!$A$2:$A$241,0),19)),R10)+COUNTIF(INDIRECT("ファミリ引用特許WO!"&amp;ADDRESS(MATCH(C10,ファミリ引用特許WO!$A$2:$A$241,0),1)&amp;":"&amp;ADDRESS(MATCH(C10,ファミリ引用特許WO!$A$2:$A$241,0),19)),S10)+COUNTIF(INDIRECT("ファミリ引用特許WO!"&amp;ADDRESS(MATCH(C10,ファミリ引用特許WO!$A$2:$A$241,0),1)&amp;":"&amp;ADDRESS(MATCH(C10,ファミリ引用特許WO!$A$2:$A$241,0),19)),T10)+COUNTIF(INDIRECT("ファミリ引用特許WO!"&amp;ADDRESS(MATCH(C10,ファミリ引用特許WO!$A$2:$A$241,0),1)&amp;":"&amp;ADDRESS(MATCH(C10,ファミリ引用特許WO!$A$2:$A$241,0),19)),W10)+COUNTIF(INDIRECT("ファミリ引用特許WO!"&amp;ADDRESS(MATCH(C10,ファミリ引用特許WO!$A$2:$A$241,0),1)&amp;":"&amp;ADDRESS(MATCH(C10,ファミリ引用特許WO!$A$2:$A$241,0),19)),Y10)&gt;0,"Yes","No")),"")</f>
        <v/>
      </c>
      <c r="AQ10" s="126" t="str">
        <f ca="1">IF(OR(LEFT(R10)="特",LEFT(R10)="実",AND(OR(LEFT(R10,2)="US",LEFT(R10,2)="WO",LEFT(R10,2)="GB",LEFT(R10,2)="EP",LEFT(R10,2)="DE"),OR(MID(R10,3,1)="1",MID(R10,3,1)="2",MID(R10,3,1)="3",MID(R10,3,1)="4",MID(R10,3,1)="5",MID(R10,3,1)="6",MID(R10,3,1)="7",MID(R10,3,1)="8",MID(R10,3,1)="9",MID(R10,3,1)="0"))),IF(VLOOKUP(C10,'ファミリ引用特許表記修正（ex.A2→A）'!$A$2:$B$241,2,FALSE)=0,"family無し",IF(COUNTIF(INDIRECT("'ファミリ引用特許表記修正（ex.A2→A）'!"&amp;ADDRESS(MATCH(C10,'ファミリ引用特許表記修正（ex.A2→A）'!$A$2:$A$241,0),1)&amp;":"&amp;ADDRESS(MATCH(C10,'ファミリ引用特許表記修正（ex.A2→A）'!$A$2:$A$241,0),171)),R10)+COUNTIF(INDIRECT("'ファミリ引用特許表記修正（ex.A2→A）'!"&amp;ADDRESS(MATCH(C10,'ファミリ引用特許表記修正（ex.A2→A）'!$A$2:$A$241,0),1)&amp;":"&amp;ADDRESS(MATCH(C10,'ファミリ引用特許表記修正（ex.A2→A）'!$A$2:$A$241,0),171)),S10)+COUNTIF(INDIRECT("'ファミリ引用特許表記修正（ex.A2→A）'!"&amp;ADDRESS(MATCH(C10,'ファミリ引用特許表記修正（ex.A2→A）'!$A$2:$A$241,0),1)&amp;":"&amp;ADDRESS(MATCH(C10,'ファミリ引用特許表記修正（ex.A2→A）'!$A$2:$A$241,0),171)),T10)+COUNTIF(INDIRECT("'ファミリ引用特許表記修正（ex.A2→A）'!"&amp;ADDRESS(MATCH(C10,'ファミリ引用特許表記修正（ex.A2→A）'!$A$2:$A$241,0),1)&amp;":"&amp;ADDRESS(MATCH(C10,'ファミリ引用特許表記修正（ex.A2→A）'!$A$2:$A$241,0),171)),W10)+COUNTIF(INDIRECT("'ファミリ引用特許表記修正（ex.A2→A）'!"&amp;ADDRESS(MATCH(C10,'ファミリ引用特許表記修正（ex.A2→A）'!$A$2:$A$241,0),1)&amp;":"&amp;ADDRESS(MATCH(C10,'ファミリ引用特許表記修正（ex.A2→A）'!$A$2:$A$241,0),171)),Y10)&gt;0,"Yes","No")),"")</f>
        <v/>
      </c>
      <c r="AR10" s="127" t="str">
        <f>IF(OR(LEFT(R10)="特",LEFT(R10)="実",AND(OR(LEFT(R10,2)="US",LEFT(R10,2)="WO",LEFT(R10,2)="GB",LEFT(R10,2)="EP",LEFT(R10,2)="DE"),OR(MID(R10,3,1)="1",MID(R10,3,1)="2",MID(R10,3,1)="3",MID(R10,3,1)="4",MID(R10,3,1)="5",MID(R10,3,1)="6",MID(R10,3,1)="7",MID(R10,3,1)="8",MID(R10,3,1)="9",MID(R10,3,1)="0",))),"",VLOOKUP($C10,ファミリ発明者引用文献!A$3:B$235,2,FALSE))</f>
        <v>,,</v>
      </c>
      <c r="AS10" s="128" t="str">
        <f>VLOOKUP(C10,ファミリ引用文献WO!A$2:B$241,2,FALSE)</f>
        <v/>
      </c>
      <c r="AT10" s="22" t="str">
        <f>VLOOKUP(C10,ファミリ引用文献!A$3:B$242,2,FALSE)</f>
        <v/>
      </c>
      <c r="AU10" s="22" t="str">
        <f>VLOOKUP(C10,審判データ!AH$2:BT$379,39,FALSE)</f>
        <v>AU00767321B;AU01736101A;CA02396280A;CA02396280C;CN01413161A;CN01137841C;DE60042893D;EP1260453A;EP1260453B;HK01051351A;WO01/049584;特許03770833;US2003099791;US6742660;WO2001049584A</v>
      </c>
      <c r="AV10" s="128" t="str">
        <f ca="1">IF(INDIRECT("審判データ!"&amp;ADDRESS(MATCH(C10,審判データ!$AH$1:$AH$379,0),32))="早期審査の対象とする","早期審査","")</f>
        <v/>
      </c>
      <c r="AW10" s="621" t="str">
        <f t="shared" si="0"/>
        <v/>
      </c>
      <c r="AX10" s="622" t="str">
        <f>IF(LEFT(AE10,3)="日本特",IF(LEFT(C10)="特",VLOOKUP(C10,'本件、証拠文献テーマコード'!G$2:I$376,3,FALSE),VLOOKUP(C10,'本件、証拠文献テーマコード'!B$2:I$376,8,FALSE)),"")</f>
        <v/>
      </c>
      <c r="AY10" s="622" t="str">
        <f>IF(LEFT(AE10,3)="日本特",IF(OR(MID(R10,2,1)="開",MID(R10,2,1)="表",MID(R10,2,1)="登"),VLOOKUP(R10,'本件、証拠文献テーマコード'!C$2:I$379,7,FALSE),VLOOKUP(R10,'本件、証拠文献テーマコード'!G$2:I$379,3,FALSE)),"")</f>
        <v/>
      </c>
      <c r="AZ10" s="623"/>
    </row>
    <row r="11" spans="1:52" ht="54" x14ac:dyDescent="0.15">
      <c r="A11" s="944" t="s">
        <v>22273</v>
      </c>
      <c r="B11" s="586" t="str">
        <f ca="1">IF(A11="",B10,INDIRECT("審判データ!"&amp;ADDRESS(MATCH(A11,審判データ!$HC$1:$HC$379,0),20))&amp;" / "&amp;INDIRECT("審判データ!"&amp;ADDRESS(MATCH(A11,審判データ!$HC$1:$HC$379,0),21)))</f>
        <v>2010 / 29-1,29-2</v>
      </c>
      <c r="C11" s="3">
        <v>3893292</v>
      </c>
      <c r="D11" s="799" t="s">
        <v>210</v>
      </c>
      <c r="E11" s="888" t="str">
        <f ca="1">INDIRECT("審判データ!"&amp;ADDRESS(MATCH(C11,審判データ!$AH$1:$AH$379,0),55))</f>
        <v>ホーユー株式会社</v>
      </c>
      <c r="F11" s="888" t="str">
        <f ca="1">INDIRECT("審判データ!"&amp;ADDRESS(MATCH(C11,審判データ!$AH$1:$AH$379,0),56))</f>
        <v>青木　博;北野　宏樹</v>
      </c>
      <c r="G11" s="43" t="str">
        <f ca="1">INDIRECT("審判データ!"&amp;ADDRESS(MATCH(C11,審判データ!$AH$1:$AH$379,0),72))</f>
        <v xml:space="preserve"> </v>
      </c>
      <c r="H11" s="43" t="str">
        <f ca="1">INDIRECT("審判データ!"&amp;ADDRESS(MATCH(C11,審判データ!$AH$1:$AH$379,0),41))</f>
        <v>A61K  7/06;A61K  7/08;A61K  7/09;A61K  7/13</v>
      </c>
      <c r="I11" s="888" t="str">
        <f ca="1">INDIRECT("審判データ!"&amp;ADDRESS(MATCH(C11,審判データ!$AH$1:$AH$379,0),49))</f>
        <v>A61K   8/00@AFI(JP);A61K   8/97@AFI(JP);A61K   8/26@ALI(JP);A61K   8/27@ALI(JP);A61K   8/34@ALI(JP);A61K   8/63@ALI(JP);A61Q   5/00@ALI(JP);A61Q   5/04@ALI(JP);A61Q   5/10@ALI(JP);A61Q   5/12@ALI(JP)</v>
      </c>
      <c r="J11" s="888" t="str">
        <f ca="1">INDIRECT("審判データ!"&amp;ADDRESS(MATCH(C11,審判データ!$AH$1:$AH$379,0),51))</f>
        <v>A61K  7/06;A61K  7/08;A61K  7/09;A61K  7/13;A61K  8/00;A61K  8/34;A61K  8/97;A61Q  5/00;A61Q  5/04;A61Q  5/10;A61Q  5/12;A61K  8/26;A61K  8/27;A61K  8/63</v>
      </c>
      <c r="K11" s="890" t="str">
        <f ca="1">INDIRECT("審判データ!"&amp;ADDRESS(MATCH(C11,審判データ!$AH$1:$AH$379,0),53))</f>
        <v>4C083 AA111;4C083 AA112;4C083 AB082;4C083 AB352;4C083 AB412;4C083 AC012;4C083 AC072;4C083 AC102;4C083 AC151;4C083 AC152;4C083 AC182;4C083 AC242;4C083 AC472;4C083 AC532;4C083 AC552;4C083 AC642;4C083 AC782;4C083 AC792;4C083 AD092;4C083 AD391;4C083 AD392;4C083 CC31;4C083 CC33;4C083 CC34;4C083 CC36;4C083 DD23;4C083 DD27;4C083 EE06;4C083 EE28</v>
      </c>
      <c r="L11" s="1060" t="s">
        <v>217</v>
      </c>
      <c r="M11" s="963" t="s">
        <v>89</v>
      </c>
      <c r="N11" s="965" t="s">
        <v>22274</v>
      </c>
      <c r="O11" s="963" t="s">
        <v>219</v>
      </c>
      <c r="P11" s="1096" t="s">
        <v>220</v>
      </c>
      <c r="Q11" s="607" t="s">
        <v>201</v>
      </c>
      <c r="R11" s="624" t="s">
        <v>22275</v>
      </c>
      <c r="S11" s="624" t="str">
        <f>IF(OR(LEFT(R11)="特",LEFT(R11)="実"),VLOOKUP(R11,'証拠（JP特許）'!$B$2:$D$299,2,FALSE),IF(AND(OR(LEFT(R11,2)="US",LEFT(R11,2)="WO",LEFT(R11,2)="GB",LEFT(R11,2)="EP",LEFT(R11,2)="DE"),OR(MID(R11,3,1)="1",MID(R11,3,1)="2",MID(R11,3,1)="3",MID(R11,3,1)="4",MID(R11,3,1)="5",MID(R11,3,1)="6",MID(R11,3,1)="7",MID(R11,3,1)="8",MID(R11,3,1)="9",MID(R11,3,1)="0")),VLOOKUP(R11,'証拠（WW特許）'!$B$2:$C$90,2,FALSE),"_"))</f>
        <v>_</v>
      </c>
      <c r="T11" s="624" t="str">
        <f>IF(OR(LEFT(R11)="特",LEFT(R11)="実"),VLOOKUP(R11,'証拠（JP特許）'!$B$2:$E$299,4,FALSE),"_")</f>
        <v>_</v>
      </c>
      <c r="U11" s="606" t="s">
        <v>94</v>
      </c>
      <c r="V11" s="607" t="s">
        <v>203</v>
      </c>
      <c r="W11" s="608" t="str">
        <f t="shared" si="3"/>
        <v/>
      </c>
      <c r="X11" s="604"/>
      <c r="Y11" s="604" t="str">
        <f t="shared" si="4"/>
        <v/>
      </c>
      <c r="Z11" s="91" t="str">
        <f ca="1">IF(OR(LEFT(R11)="特",LEFT(R11)="実",AND(OR(LEFT(R11,2)="US",LEFT(R11,2)="WO",LEFT(R11,2)="GB",LEFT(R11,2)="EP",LEFT(R11,2)="DE"),OR(MID(R11,3,1)="1",MID(R11,3,1)="2",MID(R11,3,1)="3",MID(R11,3,1)="4",MID(R11,3,1)="5",MID(R11,3,1)="6",MID(R11,3,1)="7",MID(R11,3,1)="8",MID(R11,3,1)="9",MID(R11,3,1)="0",))),IF(COUNTIF(INDIRECT("拒絶理由・拒絶査定・異議申立!"&amp;ADDRESS(MATCH(C11,拒絶理由・拒絶査定・異議申立!B$1:B$1000,0),3)&amp;":"&amp;ADDRESS(MATCH(C11,拒絶理由・拒絶査定・異議申立!B$1:B$1000,0),50)),R11)+COUNTIF(INDIRECT("拒絶理由・拒絶査定・異議申立!"&amp;ADDRESS(MATCH(C11,拒絶理由・拒絶査定・異議申立!B$1:B$1000,0),3)&amp;":"&amp;ADDRESS(MATCH(C11,拒絶理由・拒絶査定・異議申立!B$1:B$1000,0),50)),T11)&gt;0,"Yes","No"),"")</f>
        <v/>
      </c>
      <c r="AA11" s="92" t="str">
        <f ca="1">IF(OR(LEFT(R11)="特",LEFT(R11)="実",AND(OR(LEFT(R11,2)="US",LEFT(R11,2)="WO",LEFT(R11,2)="GB",LEFT(R11,2)="EP",LEFT(R11,2)="DE"),OR(MID(R11,3,1)="1",MID(R11,3,1)="2",MID(R11,3,1)="3",MID(R11,3,1)="4",MID(R11,3,1)="5",MID(R11,3,1)="6",MID(R11,3,1)="7",MID(R11,3,1)="8",MID(R11,3,1)="9",MID(R11,3,1)="0",))),IF(COUNTIF(INDIRECT("先行技術調査・登録査定!"&amp;ADDRESS(MATCH(C11,先行技術調査・登録査定!B$1:B$1000,0),3)&amp;":"&amp;ADDRESS(MATCH(C11,先行技術調査・登録査定!B$1:B$1000,0),49)),R11)+COUNTIF(INDIRECT("先行技術調査・登録査定!"&amp;ADDRESS(MATCH(C11,先行技術調査・登録査定!B$1:B$1000,0),3)&amp;":"&amp;ADDRESS(MATCH(C11,先行技術調査・登録査定!B$1:B$1000,0),49)),T11)&gt;0,"Yes","No"),"")</f>
        <v/>
      </c>
      <c r="AB11" s="93" t="str">
        <f t="shared" ca="1" si="1"/>
        <v/>
      </c>
      <c r="AC11" s="94" t="str">
        <f>IF(OR(LEFT(R11)="特",LEFT(R11)="実",AND(OR(LEFT(R11,2)="US",LEFT(R11,2)="WO",LEFT(R11,2)="GB",LEFT(R11,2)="EP",LEFT(R11,2)="DE"),OR(MID(R11,3,1)="1",MID(R11,3,1)="2",MID(R11,3,1)="3",MID(R11,3,1)="4",MID(R11,3,1)="5",MID(R11,3,1)="6",MID(R11,3,1)="7",MID(R11,3,1)="8",MID(R11,3,1)="9",MID(R11,3,1)="0",))),"",VLOOKUP($C11,非特許文献リスト!$A$2:$C$196,2,FALSE))</f>
        <v/>
      </c>
      <c r="AD11" s="95" t="str">
        <f>IF(OR(LEFT(R11)="特",LEFT(R11)="実",AND(OR(LEFT(R11,2)="US",LEFT(R11,2)="WO",LEFT(R11,2)="GB",LEFT(R11,2)="EP",LEFT(R11,2)="DE"),OR(MID(R11,3,1)="1",MID(R11,3,1)="2",MID(R11,3,1)="3",MID(R11,3,1)="4",MID(R11,3,1)="5",MID(R11,3,1)="6",MID(R11,3,1)="7",MID(R11,3,1)="8",MID(R11,3,1)="9",MID(R11,3,1)="0",))),"",VLOOKUP($C11,非特許文献リスト!$A$2:$C$196,3,FALSE))</f>
        <v/>
      </c>
      <c r="AE11" s="96" t="str">
        <f t="shared" si="2"/>
        <v/>
      </c>
      <c r="AF11" s="100" t="str">
        <f>IF(OR(LEFT(R11)="特",LEFT(R11)="実"),VLOOKUP(R11,'証拠（JP特許）'!$B$2:$AB$299,10,FALSE),IF(AND(OR(LEFT(R11,2)="US",LEFT(R11,2)="WO",LEFT(R11,2)="GB",LEFT(R11,2)="EP",LEFT(R11,2)="DE"),OR(MID(R11,3,1)="1",MID(R11,3,1)="2",MID(R11,3,1)="3",MID(R11,3,1)="4",MID(R11,3,1)="5",MID(R11,3,1)="6",MID(R11,3,1)="7",MID(R11,3,1)="8",MID(R11,3,1)="9",MID(R11,3,1)="0",)),VLOOKUP(R11,'証拠（WW特許）'!$B$2:$M$90,8,FALSE),""))</f>
        <v/>
      </c>
      <c r="AG11" s="100" t="str">
        <f>IF(OR(LEFT(R11)="特",LEFT(R11)="実"),VLOOKUP(R11,'証拠（JP特許）'!$B$2:$AB$299,26,FALSE),IF(AND(OR(LEFT(R11,2)="US",LEFT(R11,2)="WO",LEFT(R11,2)="GB",LEFT(R11,2)="EP",LEFT(R11,2)="DE"),OR(MID(R11,3,1)="1",MID(R11,3,1)="2",MID(R11,3,1)="3",MID(R11,3,1)="4",MID(R11,3,1)="5",MID(R11,3,1)="6",MID(R11,3,1)="7",MID(R11,3,1)="8",MID(R11,3,1)="9",MID(R11,3,1)="0",)),VLOOKUP(R11,'証拠（WW特許）'!$B$2:$M$90,12,FALSE),""))</f>
        <v/>
      </c>
      <c r="AH11" s="100" t="str">
        <f>IF(OR(LEFT(R11)="特",LEFT(R11)="実"),VLOOKUP(R11,'証拠（JP特許）'!$B$2:$X$299,20,FALSE),IF(AND(OR(LEFT(R11,2)="US",LEFT(R11,2)="WO",LEFT(R11,2)="GB",LEFT(R11,2)="EP",LEFT(R11,2)="DE"),OR(MID(R11,3,1)="1",MID(R11,3,1)="2",MID(R11,3,1)="3",MID(R11,3,1)="4",MID(R11,3,1)="5",MID(R11,3,1)="6",MID(R11,3,1)="7",MID(R11,3,1)="8",MID(R11,3,1)="9",MID(R11,3,1)="0",)),VLOOKUP(R11,'証拠（WW特許）'!$B$2:$U$90,20,FALSE),""))</f>
        <v/>
      </c>
      <c r="AI11" s="100" t="str">
        <f>IF(OR(LEFT(R11)="特",LEFT(R11)="実"),VLOOKUP(R11,'証拠（JP特許）'!$B$2:$X$299,21,FALSE),"")</f>
        <v/>
      </c>
      <c r="AJ11" s="100" t="str">
        <f>IF(OR(LEFT(R11)="特",LEFT(R11)="実"),VLOOKUP(R11,'証拠（JP特許）'!$B$2:$X$299,22,FALSE),"")</f>
        <v/>
      </c>
      <c r="AK11" s="134" t="str">
        <f>IF(OR(LEFT(R11)="特",LEFT(R11)="実"),VLOOKUP(R11,'証拠（JP特許）'!$B$2:$X$299,17,FALSE),IF(AND(OR(LEFT(R11,2)="US",LEFT(R11,2)="WO",LEFT(R11,2)="GB",LEFT(R11,2)="EP",LEFT(R11,2)="DE"),OR(MID(R11,3,1)="1",MID(R11,3,1)="2",MID(R11,3,1)="3",MID(R11,3,1)="4",MID(R11,3,1)="5",MID(R11,3,1)="6",MID(R11,3,1)="7",MID(R11,3,1)="8",MID(R11,3,1)="9",MID(R11,3,1)="0",)),VLOOKUP(R11,'証拠（WW特許）'!$B$2:$U$90,16,FALSE),""))</f>
        <v/>
      </c>
      <c r="AL11" s="190" t="s">
        <v>124</v>
      </c>
      <c r="AM11" s="594" t="s">
        <v>95</v>
      </c>
      <c r="AN11" s="594" t="s">
        <v>95</v>
      </c>
      <c r="AO11" s="100" t="str">
        <f ca="1">IF(OR(LEFT(R11)="特",LEFT(R11)="実",AND(OR(LEFT(R11,2)="US",LEFT(R11,2)="WO",LEFT(R11,2)="GB",LEFT(R11,2)="EP",LEFT(R11,2)="DE"),OR(MID(R11,3,1)="1",MID(R11,3,1)="2",MID(R11,3,1)="3",MID(R11,3,1)="4",MID(R11,3,1)="5",MID(R11,3,1)="6",MID(R11,3,1)="7",MID(R11,3,1)="8",MID(R11,3,1)="9",MID(R11,3,1)="0"))),IF(COUNTIF(INDIRECT("発明者引用!"&amp;ADDRESS(MATCH(C11,発明者引用!B$1:B$196,0),4)&amp;":"&amp;ADDRESS(MATCH(C11,発明者引用!B$1:B$196,0),17)),R11)+COUNTIF(INDIRECT("発明者引用!"&amp;ADDRESS(MATCH(C11,発明者引用!B$1:B$196,0),4)&amp;":"&amp;ADDRESS(MATCH(C11,発明者引用!B$1:B$196,0),17)),#REF!)+COUNTIF(INDIRECT("発明者引用!"&amp;ADDRESS(MATCH(C11,発明者引用!B$1:B$196,0),4)&amp;":"&amp;ADDRESS(MATCH(C11,発明者引用!B$1:B$196,0),17)),T11)&gt;0,"Yes","No"),"")</f>
        <v/>
      </c>
      <c r="AP11" s="100" t="str">
        <f ca="1">IF(OR(LEFT(R11)="特",LEFT(R11)="実",AND(OR(LEFT(R11,2)="US",LEFT(R11,2)="WO",LEFT(R11,2)="GB",LEFT(R11,2)="EP",LEFT(R11,2)="DE"),OR(MID(R11,3,1)="1",MID(R11,3,1)="2",MID(R11,3,1)="3",MID(R11,3,1)="4",MID(R11,3,1)="5",MID(R11,3,1)="6",MID(R11,3,1)="7",MID(R11,3,1)="8",MID(R11,3,1)="9",MID(R11,3,1)="0"))),IF(VLOOKUP(C11,ファミリ引用特許WO!$A$2:$B$241,2,FALSE)+VLOOKUP(C11,ファミリ引用文献WO!$A$2:$C$241,3,FALSE)=0,"ISR無し",IF(COUNTIF(INDIRECT("ファミリ引用特許WO!"&amp;ADDRESS(MATCH(C11,ファミリ引用特許WO!$A$2:$A$241,0),1)&amp;":"&amp;ADDRESS(MATCH(C11,ファミリ引用特許WO!$A$2:$A$241,0),19)),R11)+COUNTIF(INDIRECT("ファミリ引用特許WO!"&amp;ADDRESS(MATCH(C11,ファミリ引用特許WO!$A$2:$A$241,0),1)&amp;":"&amp;ADDRESS(MATCH(C11,ファミリ引用特許WO!$A$2:$A$241,0),19)),S11)+COUNTIF(INDIRECT("ファミリ引用特許WO!"&amp;ADDRESS(MATCH(C11,ファミリ引用特許WO!$A$2:$A$241,0),1)&amp;":"&amp;ADDRESS(MATCH(C11,ファミリ引用特許WO!$A$2:$A$241,0),19)),T11)+COUNTIF(INDIRECT("ファミリ引用特許WO!"&amp;ADDRESS(MATCH(C11,ファミリ引用特許WO!$A$2:$A$241,0),1)&amp;":"&amp;ADDRESS(MATCH(C11,ファミリ引用特許WO!$A$2:$A$241,0),19)),W11)+COUNTIF(INDIRECT("ファミリ引用特許WO!"&amp;ADDRESS(MATCH(C11,ファミリ引用特許WO!$A$2:$A$241,0),1)&amp;":"&amp;ADDRESS(MATCH(C11,ファミリ引用特許WO!$A$2:$A$241,0),19)),Y11)&gt;0,"Yes","No")),"")</f>
        <v/>
      </c>
      <c r="AQ11" s="99" t="str">
        <f ca="1">IF(OR(LEFT(R11)="特",LEFT(R11)="実",AND(OR(LEFT(R11,2)="US",LEFT(R11,2)="WO",LEFT(R11,2)="GB",LEFT(R11,2)="EP",LEFT(R11,2)="DE"),OR(MID(R11,3,1)="1",MID(R11,3,1)="2",MID(R11,3,1)="3",MID(R11,3,1)="4",MID(R11,3,1)="5",MID(R11,3,1)="6",MID(R11,3,1)="7",MID(R11,3,1)="8",MID(R11,3,1)="9",MID(R11,3,1)="0"))),IF(VLOOKUP(C11,'ファミリ引用特許表記修正（ex.A2→A）'!$A$2:$B$241,2,FALSE)=0,"family無し",IF(COUNTIF(INDIRECT("'ファミリ引用特許表記修正（ex.A2→A）'!"&amp;ADDRESS(MATCH(C11,'ファミリ引用特許表記修正（ex.A2→A）'!$A$2:$A$241,0),1)&amp;":"&amp;ADDRESS(MATCH(C11,'ファミリ引用特許表記修正（ex.A2→A）'!$A$2:$A$241,0),171)),R11)+COUNTIF(INDIRECT("'ファミリ引用特許表記修正（ex.A2→A）'!"&amp;ADDRESS(MATCH(C11,'ファミリ引用特許表記修正（ex.A2→A）'!$A$2:$A$241,0),1)&amp;":"&amp;ADDRESS(MATCH(C11,'ファミリ引用特許表記修正（ex.A2→A）'!$A$2:$A$241,0),171)),S11)+COUNTIF(INDIRECT("'ファミリ引用特許表記修正（ex.A2→A）'!"&amp;ADDRESS(MATCH(C11,'ファミリ引用特許表記修正（ex.A2→A）'!$A$2:$A$241,0),1)&amp;":"&amp;ADDRESS(MATCH(C11,'ファミリ引用特許表記修正（ex.A2→A）'!$A$2:$A$241,0),171)),T11)+COUNTIF(INDIRECT("'ファミリ引用特許表記修正（ex.A2→A）'!"&amp;ADDRESS(MATCH(C11,'ファミリ引用特許表記修正（ex.A2→A）'!$A$2:$A$241,0),1)&amp;":"&amp;ADDRESS(MATCH(C11,'ファミリ引用特許表記修正（ex.A2→A）'!$A$2:$A$241,0),171)),W11)+COUNTIF(INDIRECT("'ファミリ引用特許表記修正（ex.A2→A）'!"&amp;ADDRESS(MATCH(C11,'ファミリ引用特許表記修正（ex.A2→A）'!$A$2:$A$241,0),1)&amp;":"&amp;ADDRESS(MATCH(C11,'ファミリ引用特許表記修正（ex.A2→A）'!$A$2:$A$241,0),171)),Y11)&gt;0,"Yes","No")),"")</f>
        <v/>
      </c>
      <c r="AR11" s="135" t="str">
        <f>IF(OR(LEFT(R11)="特",LEFT(R11)="実",AND(OR(LEFT(R11,2)="US",LEFT(R11,2)="WO",LEFT(R11,2)="GB",LEFT(R11,2)="EP",LEFT(R11,2)="DE"),OR(MID(R11,3,1)="1",MID(R11,3,1)="2",MID(R11,3,1)="3",MID(R11,3,1)="4",MID(R11,3,1)="5",MID(R11,3,1)="6",MID(R11,3,1)="7",MID(R11,3,1)="8",MID(R11,3,1)="9",MID(R11,3,1)="0",))),"",VLOOKUP($C11,ファミリ発明者引用文献!A$3:B$235,2,FALSE))</f>
        <v>,,</v>
      </c>
      <c r="AS11" s="94" t="str">
        <f>VLOOKUP(C11,ファミリ引用文献WO!A$2:B$241,2,FALSE)</f>
        <v/>
      </c>
      <c r="AT11" s="100" t="str">
        <f>VLOOKUP(C11,ファミリ引用文献!A$3:B$242,2,FALSE)</f>
        <v/>
      </c>
      <c r="AU11" s="100" t="str">
        <f>VLOOKUP(C11,審判データ!AH$2:BT$379,39,FALSE)</f>
        <v xml:space="preserve"> </v>
      </c>
      <c r="AV11" s="94" t="str">
        <f ca="1">IF(INDIRECT("審判データ!"&amp;ADDRESS(MATCH(C11,審判データ!$AH$1:$AH$379,0),32))="早期審査の対象とする","早期審査","")</f>
        <v/>
      </c>
      <c r="AW11" s="625" t="str">
        <f t="shared" si="0"/>
        <v/>
      </c>
      <c r="AX11" s="626" t="str">
        <f>IF(LEFT(AE11,3)="日本特",IF(LEFT(C11)="特",VLOOKUP(C11,'本件、証拠文献テーマコード'!G$2:I$376,3,FALSE),VLOOKUP(C11,'本件、証拠文献テーマコード'!B$2:I$376,8,FALSE)),"")</f>
        <v/>
      </c>
      <c r="AY11" s="626" t="str">
        <f>IF(LEFT(AE11,3)="日本特",IF(OR(MID(R11,2,1)="開",MID(R11,2,1)="表",MID(R11,2,1)="登"),VLOOKUP(R11,'本件、証拠文献テーマコード'!C$2:I$379,7,FALSE),VLOOKUP(R11,'本件、証拠文献テーマコード'!G$2:I$379,3,FALSE)),"")</f>
        <v/>
      </c>
      <c r="AZ11" s="609"/>
    </row>
    <row r="12" spans="1:52" ht="27" x14ac:dyDescent="0.15">
      <c r="A12" s="948"/>
      <c r="B12" s="586" t="str">
        <f ca="1">IF(A12="",B11,INDIRECT("審判データ!"&amp;ADDRESS(MATCH(A12,審判データ!$HC$1:$HC$379,0),20))&amp;" / "&amp;INDIRECT("審判データ!"&amp;ADDRESS(MATCH(A12,審判データ!$HC$1:$HC$379,0),21)))</f>
        <v>2010 / 29-1,29-2</v>
      </c>
      <c r="C12" s="3">
        <v>3893292</v>
      </c>
      <c r="D12" s="915"/>
      <c r="E12" s="953" t="str">
        <f ca="1">INDIRECT("審判データ!"&amp;ADDRESS(MATCH(C12,審判データ!$AH$1:$AH$379,0),55))</f>
        <v>ホーユー株式会社</v>
      </c>
      <c r="F12" s="953" t="str">
        <f ca="1">INDIRECT("審判データ!"&amp;ADDRESS(MATCH(C12,審判データ!$AH$1:$AH$379,0),56))</f>
        <v>青木　博;北野　宏樹</v>
      </c>
      <c r="G12" s="43" t="str">
        <f ca="1">INDIRECT("審判データ!"&amp;ADDRESS(MATCH(C12,審判データ!$AH$1:$AH$379,0),72))</f>
        <v xml:space="preserve"> </v>
      </c>
      <c r="H12" s="43" t="str">
        <f ca="1">INDIRECT("審判データ!"&amp;ADDRESS(MATCH(C12,審判データ!$AH$1:$AH$379,0),41))</f>
        <v>A61K  7/06;A61K  7/08;A61K  7/09;A61K  7/13</v>
      </c>
      <c r="I12" s="953" t="str">
        <f ca="1">INDIRECT("審判データ!"&amp;ADDRESS(MATCH(C12,審判データ!$AH$1:$AH$379,0),49))</f>
        <v>A61K   8/00@AFI(JP);A61K   8/97@AFI(JP);A61K   8/26@ALI(JP);A61K   8/27@ALI(JP);A61K   8/34@ALI(JP);A61K   8/63@ALI(JP);A61Q   5/00@ALI(JP);A61Q   5/04@ALI(JP);A61Q   5/10@ALI(JP);A61Q   5/12@ALI(JP)</v>
      </c>
      <c r="J12" s="953" t="str">
        <f ca="1">INDIRECT("審判データ!"&amp;ADDRESS(MATCH(C12,審判データ!$AH$1:$AH$379,0),51))</f>
        <v>A61K  7/06;A61K  7/08;A61K  7/09;A61K  7/13;A61K  8/00;A61K  8/34;A61K  8/97;A61Q  5/00;A61Q  5/04;A61Q  5/10;A61Q  5/12;A61K  8/26;A61K  8/27;A61K  8/63</v>
      </c>
      <c r="K12" s="951" t="str">
        <f ca="1">INDIRECT("審判データ!"&amp;ADDRESS(MATCH(C12,審判データ!$AH$1:$AH$379,0),53))</f>
        <v>4C083 AA111;4C083 AA112;4C083 AB082;4C083 AB352;4C083 AB412;4C083 AC012;4C083 AC072;4C083 AC102;4C083 AC151;4C083 AC152;4C083 AC182;4C083 AC242;4C083 AC472;4C083 AC532;4C083 AC552;4C083 AC642;4C083 AC782;4C083 AC792;4C083 AD092;4C083 AD391;4C083 AD392;4C083 CC31;4C083 CC33;4C083 CC34;4C083 CC36;4C083 DD23;4C083 DD27;4C083 EE06;4C083 EE28</v>
      </c>
      <c r="L12" s="1098"/>
      <c r="M12" s="1070"/>
      <c r="N12" s="1071"/>
      <c r="O12" s="1070"/>
      <c r="P12" s="1099"/>
      <c r="Q12" s="610" t="s">
        <v>224</v>
      </c>
      <c r="R12" s="611" t="s">
        <v>22276</v>
      </c>
      <c r="S12" s="611" t="str">
        <f>IF(OR(LEFT(R12)="特",LEFT(R12)="実"),VLOOKUP(R12,'証拠（JP特許）'!$B$2:$D$299,2,FALSE),IF(AND(OR(LEFT(R12,2)="US",LEFT(R12,2)="WO",LEFT(R12,2)="GB",LEFT(R12,2)="EP",LEFT(R12,2)="DE"),OR(MID(R12,3,1)="1",MID(R12,3,1)="2",MID(R12,3,1)="3",MID(R12,3,1)="4",MID(R12,3,1)="5",MID(R12,3,1)="6",MID(R12,3,1)="7",MID(R12,3,1)="8",MID(R12,3,1)="9",MID(R12,3,1)="0")),VLOOKUP(R12,'証拠（WW特許）'!$B$2:$C$90,2,FALSE),"_"))</f>
        <v>特願平9-3611</v>
      </c>
      <c r="T12" s="611" t="str">
        <f>IF(OR(LEFT(R12)="特",LEFT(R12)="実"),VLOOKUP(R12,'証拠（JP特許）'!$B$2:$E$299,4,FALSE),"_")</f>
        <v>_</v>
      </c>
      <c r="U12" s="612" t="s">
        <v>24</v>
      </c>
      <c r="V12" s="613" t="s">
        <v>94</v>
      </c>
      <c r="W12" s="614" t="str">
        <f t="shared" si="3"/>
        <v>JP10194923A</v>
      </c>
      <c r="X12" s="613"/>
      <c r="Y12" s="613" t="str">
        <f t="shared" si="4"/>
        <v/>
      </c>
      <c r="Z12" s="91" t="str">
        <f ca="1">IF(OR(LEFT(R12)="特",LEFT(R12)="実",AND(OR(LEFT(R12,2)="US",LEFT(R12,2)="WO",LEFT(R12,2)="GB",LEFT(R12,2)="EP",LEFT(R12,2)="DE"),OR(MID(R12,3,1)="1",MID(R12,3,1)="2",MID(R12,3,1)="3",MID(R12,3,1)="4",MID(R12,3,1)="5",MID(R12,3,1)="6",MID(R12,3,1)="7",MID(R12,3,1)="8",MID(R12,3,1)="9",MID(R12,3,1)="0",))),IF(COUNTIF(INDIRECT("拒絶理由・拒絶査定・異議申立!"&amp;ADDRESS(MATCH(C12,拒絶理由・拒絶査定・異議申立!B$1:B$1000,0),3)&amp;":"&amp;ADDRESS(MATCH(C12,拒絶理由・拒絶査定・異議申立!B$1:B$1000,0),50)),R12)+COUNTIF(INDIRECT("拒絶理由・拒絶査定・異議申立!"&amp;ADDRESS(MATCH(C12,拒絶理由・拒絶査定・異議申立!B$1:B$1000,0),3)&amp;":"&amp;ADDRESS(MATCH(C12,拒絶理由・拒絶査定・異議申立!B$1:B$1000,0),50)),T12)&gt;0,"Yes","No"),"")</f>
        <v>No</v>
      </c>
      <c r="AA12" s="92" t="str">
        <f ca="1">IF(OR(LEFT(R12)="特",LEFT(R12)="実",AND(OR(LEFT(R12,2)="US",LEFT(R12,2)="WO",LEFT(R12,2)="GB",LEFT(R12,2)="EP",LEFT(R12,2)="DE"),OR(MID(R12,3,1)="1",MID(R12,3,1)="2",MID(R12,3,1)="3",MID(R12,3,1)="4",MID(R12,3,1)="5",MID(R12,3,1)="6",MID(R12,3,1)="7",MID(R12,3,1)="8",MID(R12,3,1)="9",MID(R12,3,1)="0",))),IF(COUNTIF(INDIRECT("先行技術調査・登録査定!"&amp;ADDRESS(MATCH(C12,先行技術調査・登録査定!B$1:B$1000,0),3)&amp;":"&amp;ADDRESS(MATCH(C12,先行技術調査・登録査定!B$1:B$1000,0),49)),R12)+COUNTIF(INDIRECT("先行技術調査・登録査定!"&amp;ADDRESS(MATCH(C12,先行技術調査・登録査定!B$1:B$1000,0),3)&amp;":"&amp;ADDRESS(MATCH(C12,先行技術調査・登録査定!B$1:B$1000,0),49)),T12)&gt;0,"Yes","No"),"")</f>
        <v>No</v>
      </c>
      <c r="AB12" s="93" t="str">
        <f t="shared" ca="1" si="1"/>
        <v>Yes</v>
      </c>
      <c r="AC12" s="137" t="str">
        <f>IF(OR(LEFT(R12)="特",LEFT(R12)="実",AND(OR(LEFT(R12,2)="US",LEFT(R12,2)="WO",LEFT(R12,2)="GB",LEFT(R12,2)="EP",LEFT(R12,2)="DE"),OR(MID(R12,3,1)="1",MID(R12,3,1)="2",MID(R12,3,1)="3",MID(R12,3,1)="4",MID(R12,3,1)="5",MID(R12,3,1)="6",MID(R12,3,1)="7",MID(R12,3,1)="8",MID(R12,3,1)="9",MID(R12,3,1)="0",))),"",VLOOKUP($C12,非特許文献リスト!$A$2:$C$196,2,FALSE))</f>
        <v/>
      </c>
      <c r="AD12" s="138" t="str">
        <f>IF(OR(LEFT(R12)="特",LEFT(R12)="実",AND(OR(LEFT(R12,2)="US",LEFT(R12,2)="WO",LEFT(R12,2)="GB",LEFT(R12,2)="EP",LEFT(R12,2)="DE"),OR(MID(R12,3,1)="1",MID(R12,3,1)="2",MID(R12,3,1)="3",MID(R12,3,1)="4",MID(R12,3,1)="5",MID(R12,3,1)="6",MID(R12,3,1)="7",MID(R12,3,1)="8",MID(R12,3,1)="9",MID(R12,3,1)="0",))),"",VLOOKUP($C12,非特許文献リスト!$A$2:$C$196,3,FALSE))</f>
        <v/>
      </c>
      <c r="AE12" s="112" t="str">
        <f t="shared" si="2"/>
        <v>日本特許文献</v>
      </c>
      <c r="AF12" s="113" t="str">
        <f>IF(OR(LEFT(R12)="特",LEFT(R12)="実"),VLOOKUP(R12,'証拠（JP特許）'!$B$2:$AB$299,10,FALSE),IF(AND(OR(LEFT(R12,2)="US",LEFT(R12,2)="WO",LEFT(R12,2)="GB",LEFT(R12,2)="EP",LEFT(R12,2)="DE"),OR(MID(R12,3,1)="1",MID(R12,3,1)="2",MID(R12,3,1)="3",MID(R12,3,1)="4",MID(R12,3,1)="5",MID(R12,3,1)="6",MID(R12,3,1)="7",MID(R12,3,1)="8",MID(R12,3,1)="9",MID(R12,3,1)="0",)),VLOOKUP(R12,'証拠（WW特許）'!$B$2:$M$90,8,FALSE),""))</f>
        <v>日本ゼトック株式会社</v>
      </c>
      <c r="AG12" s="113" t="str">
        <f>IF(OR(LEFT(R12)="特",LEFT(R12)="実"),VLOOKUP(R12,'証拠（JP特許）'!$B$2:$AB$299,26,FALSE),IF(AND(OR(LEFT(R12,2)="US",LEFT(R12,2)="WO",LEFT(R12,2)="GB",LEFT(R12,2)="EP",LEFT(R12,2)="DE"),OR(MID(R12,3,1)="1",MID(R12,3,1)="2",MID(R12,3,1)="3",MID(R12,3,1)="4",MID(R12,3,1)="5",MID(R12,3,1)="6",MID(R12,3,1)="7",MID(R12,3,1)="8",MID(R12,3,1)="9",MID(R12,3,1)="0",)),VLOOKUP(R12,'証拠（WW特許）'!$B$2:$M$90,12,FALSE),""))</f>
        <v>小宮　幸恵,土井　信幸,杉山　眞次</v>
      </c>
      <c r="AH12" s="113" t="str">
        <f>IF(OR(LEFT(R12)="特",LEFT(R12)="実"),VLOOKUP(R12,'証拠（JP特許）'!$B$2:$X$299,20,FALSE),IF(AND(OR(LEFT(R12,2)="US",LEFT(R12,2)="WO",LEFT(R12,2)="GB",LEFT(R12,2)="EP",LEFT(R12,2)="DE"),OR(MID(R12,3,1)="1",MID(R12,3,1)="2",MID(R12,3,1)="3",MID(R12,3,1)="4",MID(R12,3,1)="5",MID(R12,3,1)="6",MID(R12,3,1)="7",MID(R12,3,1)="8",MID(R12,3,1)="9",MID(R12,3,1)="0",)),VLOOKUP(R12,'証拠（WW特許）'!$B$2:$U$90,20,FALSE),""))</f>
        <v>A61K   8/96    (2006.01),A61K   8/06    (2006.01),A61K   8/00    (2006.01),A61Q  19/00    (2006.01),B01F  17/56    (2006.01),A61K   8/37    (2006.01),A61K   8/98    (2006.01),A61Q   5/00    (2006.01)</v>
      </c>
      <c r="AI12" s="113" t="str">
        <f>IF(OR(LEFT(R12)="特",LEFT(R12)="実"),VLOOKUP(R12,'証拠（JP特許）'!$B$2:$X$299,21,FALSE),"")</f>
        <v xml:space="preserve">A61K  7/00      K,A61K  7/00      N,A61K  7/48       ,B01F 17/56       ,A61K  8/00       ,A61K  8/06       ,A61K  8/37       ,A61K  8/98       ,A61Q  5/00       ,A61Q 19/00       </v>
      </c>
      <c r="AJ12" s="113" t="str">
        <f>IF(OR(LEFT(R12)="特",LEFT(R12)="実"),VLOOKUP(R12,'証拠（JP特許）'!$B$2:$X$299,22,FALSE),"")</f>
        <v>4C083AA071,4C083AA072,4C083AA081,4C083AA082,4C083AA112,4C083AA122,4C083AB032,4C083AB212,4C083AB222,4C083AC012,4C083AC022,4C083AC092,4C083AC122,4C083AC182,4C083AC242,4C083AC352,4C083AC421,4C083AC422,4C083AC442,4C083AC482,4C083AC582,4C083AD092,4C083AD512,4C083CC02,4C083CC05,4C083CC07,4C083CC31,4C083CC39,4C083DD22,4C083DD23,4C083DD27,4C083DD31,4C083DD33,4C083EE01,4C083EE06,4C083FF05,4D077AA09,4D077AB11,4D077AB20,4D077AC01,4D077BA07,4D077BA13,4D077DC02Y,4D077DC12Y,4D077DC19Y,4D077DC27Y,4D077DC32Y,4D077DC36Y,4D077DD04Y,4D077DD36Y,4D077DE09Y,4D077DE02Y</v>
      </c>
      <c r="AK12" s="114" t="str">
        <f>IF(OR(LEFT(R12)="特",LEFT(R12)="実"),VLOOKUP(R12,'証拠（JP特許）'!$B$2:$X$299,17,FALSE),IF(AND(OR(LEFT(R12,2)="US",LEFT(R12,2)="WO",LEFT(R12,2)="GB",LEFT(R12,2)="EP",LEFT(R12,2)="DE"),OR(MID(R12,3,1)="1",MID(R12,3,1)="2",MID(R12,3,1)="3",MID(R12,3,1)="4",MID(R12,3,1)="5",MID(R12,3,1)="6",MID(R12,3,1)="7",MID(R12,3,1)="8",MID(R12,3,1)="9",MID(R12,3,1)="0",)),VLOOKUP(R12,'証拠（WW特許）'!$B$2:$U$90,16,FALSE),""))</f>
        <v>1998.07.28</v>
      </c>
      <c r="AL12" s="615" t="s">
        <v>22270</v>
      </c>
      <c r="AM12" s="615" t="s">
        <v>95</v>
      </c>
      <c r="AN12" s="615" t="s">
        <v>95</v>
      </c>
      <c r="AO12" s="113" t="str">
        <f ca="1">IF(OR(LEFT(R12)="特",LEFT(R12)="実",AND(OR(LEFT(R12,2)="US",LEFT(R12,2)="WO",LEFT(R12,2)="GB",LEFT(R12,2)="EP",LEFT(R12,2)="DE"),OR(MID(R12,3,1)="1",MID(R12,3,1)="2",MID(R12,3,1)="3",MID(R12,3,1)="4",MID(R12,3,1)="5",MID(R12,3,1)="6",MID(R12,3,1)="7",MID(R12,3,1)="8",MID(R12,3,1)="9",MID(R12,3,1)="0"))),IF(COUNTIF(INDIRECT("発明者引用!"&amp;ADDRESS(MATCH(C12,発明者引用!B$1:B$196,0),4)&amp;":"&amp;ADDRESS(MATCH(C12,発明者引用!B$1:B$196,0),17)),R12)+COUNTIF(INDIRECT("発明者引用!"&amp;ADDRESS(MATCH(C12,発明者引用!B$1:B$196,0),4)&amp;":"&amp;ADDRESS(MATCH(C12,発明者引用!B$1:B$196,0),17)),#REF!)+COUNTIF(INDIRECT("発明者引用!"&amp;ADDRESS(MATCH(C12,発明者引用!B$1:B$196,0),4)&amp;":"&amp;ADDRESS(MATCH(C12,発明者引用!B$1:B$196,0),17)),T12)&gt;0,"Yes","No"),"")</f>
        <v>No</v>
      </c>
      <c r="AP12" s="113" t="str">
        <f ca="1">IF(OR(LEFT(R12)="特",LEFT(R12)="実",AND(OR(LEFT(R12,2)="US",LEFT(R12,2)="WO",LEFT(R12,2)="GB",LEFT(R12,2)="EP",LEFT(R12,2)="DE"),OR(MID(R12,3,1)="1",MID(R12,3,1)="2",MID(R12,3,1)="3",MID(R12,3,1)="4",MID(R12,3,1)="5",MID(R12,3,1)="6",MID(R12,3,1)="7",MID(R12,3,1)="8",MID(R12,3,1)="9",MID(R12,3,1)="0"))),IF(VLOOKUP(C12,ファミリ引用特許WO!$A$2:$B$241,2,FALSE)+VLOOKUP(C12,ファミリ引用文献WO!$A$2:$C$241,3,FALSE)=0,"ISR無し",IF(COUNTIF(INDIRECT("ファミリ引用特許WO!"&amp;ADDRESS(MATCH(C12,ファミリ引用特許WO!$A$2:$A$241,0),1)&amp;":"&amp;ADDRESS(MATCH(C12,ファミリ引用特許WO!$A$2:$A$241,0),19)),R12)+COUNTIF(INDIRECT("ファミリ引用特許WO!"&amp;ADDRESS(MATCH(C12,ファミリ引用特許WO!$A$2:$A$241,0),1)&amp;":"&amp;ADDRESS(MATCH(C12,ファミリ引用特許WO!$A$2:$A$241,0),19)),S12)+COUNTIF(INDIRECT("ファミリ引用特許WO!"&amp;ADDRESS(MATCH(C12,ファミリ引用特許WO!$A$2:$A$241,0),1)&amp;":"&amp;ADDRESS(MATCH(C12,ファミリ引用特許WO!$A$2:$A$241,0),19)),T12)+COUNTIF(INDIRECT("ファミリ引用特許WO!"&amp;ADDRESS(MATCH(C12,ファミリ引用特許WO!$A$2:$A$241,0),1)&amp;":"&amp;ADDRESS(MATCH(C12,ファミリ引用特許WO!$A$2:$A$241,0),19)),W12)+COUNTIF(INDIRECT("ファミリ引用特許WO!"&amp;ADDRESS(MATCH(C12,ファミリ引用特許WO!$A$2:$A$241,0),1)&amp;":"&amp;ADDRESS(MATCH(C12,ファミリ引用特許WO!$A$2:$A$241,0),19)),Y12)&gt;0,"Yes","No")),"")</f>
        <v>ISR無し</v>
      </c>
      <c r="AQ12" s="116" t="str">
        <f ca="1">IF(OR(LEFT(R12)="特",LEFT(R12)="実",AND(OR(LEFT(R12,2)="US",LEFT(R12,2)="WO",LEFT(R12,2)="GB",LEFT(R12,2)="EP",LEFT(R12,2)="DE"),OR(MID(R12,3,1)="1",MID(R12,3,1)="2",MID(R12,3,1)="3",MID(R12,3,1)="4",MID(R12,3,1)="5",MID(R12,3,1)="6",MID(R12,3,1)="7",MID(R12,3,1)="8",MID(R12,3,1)="9",MID(R12,3,1)="0"))),IF(VLOOKUP(C12,'ファミリ引用特許表記修正（ex.A2→A）'!$A$2:$B$241,2,FALSE)=0,"family無し",IF(COUNTIF(INDIRECT("'ファミリ引用特許表記修正（ex.A2→A）'!"&amp;ADDRESS(MATCH(C12,'ファミリ引用特許表記修正（ex.A2→A）'!$A$2:$A$241,0),1)&amp;":"&amp;ADDRESS(MATCH(C12,'ファミリ引用特許表記修正（ex.A2→A）'!$A$2:$A$241,0),171)),R12)+COUNTIF(INDIRECT("'ファミリ引用特許表記修正（ex.A2→A）'!"&amp;ADDRESS(MATCH(C12,'ファミリ引用特許表記修正（ex.A2→A）'!$A$2:$A$241,0),1)&amp;":"&amp;ADDRESS(MATCH(C12,'ファミリ引用特許表記修正（ex.A2→A）'!$A$2:$A$241,0),171)),S12)+COUNTIF(INDIRECT("'ファミリ引用特許表記修正（ex.A2→A）'!"&amp;ADDRESS(MATCH(C12,'ファミリ引用特許表記修正（ex.A2→A）'!$A$2:$A$241,0),1)&amp;":"&amp;ADDRESS(MATCH(C12,'ファミリ引用特許表記修正（ex.A2→A）'!$A$2:$A$241,0),171)),T12)+COUNTIF(INDIRECT("'ファミリ引用特許表記修正（ex.A2→A）'!"&amp;ADDRESS(MATCH(C12,'ファミリ引用特許表記修正（ex.A2→A）'!$A$2:$A$241,0),1)&amp;":"&amp;ADDRESS(MATCH(C12,'ファミリ引用特許表記修正（ex.A2→A）'!$A$2:$A$241,0),171)),W12)+COUNTIF(INDIRECT("'ファミリ引用特許表記修正（ex.A2→A）'!"&amp;ADDRESS(MATCH(C12,'ファミリ引用特許表記修正（ex.A2→A）'!$A$2:$A$241,0),1)&amp;":"&amp;ADDRESS(MATCH(C12,'ファミリ引用特許表記修正（ex.A2→A）'!$A$2:$A$241,0),171)),Y12)&gt;0,"Yes","No")),"")</f>
        <v>Yes</v>
      </c>
      <c r="AR12" s="113" t="str">
        <f>IF(OR(LEFT(R12)="特",LEFT(R12)="実",AND(OR(LEFT(R12,2)="US",LEFT(R12,2)="WO",LEFT(R12,2)="GB",LEFT(R12,2)="EP",LEFT(R12,2)="DE"),OR(MID(R12,3,1)="1",MID(R12,3,1)="2",MID(R12,3,1)="3",MID(R12,3,1)="4",MID(R12,3,1)="5",MID(R12,3,1)="6",MID(R12,3,1)="7",MID(R12,3,1)="8",MID(R12,3,1)="9",MID(R12,3,1)="0",))),"",VLOOKUP($C12,ファミリ発明者引用文献!A$3:B$235,2,FALSE))</f>
        <v/>
      </c>
      <c r="AS12" s="110" t="str">
        <f>VLOOKUP(C12,ファミリ引用文献WO!A$2:B$241,2,FALSE)</f>
        <v/>
      </c>
      <c r="AT12" s="113" t="str">
        <f>VLOOKUP(C12,ファミリ引用文献!A$3:B$242,2,FALSE)</f>
        <v/>
      </c>
      <c r="AU12" s="113" t="str">
        <f>VLOOKUP(C12,審判データ!AH$2:BT$379,39,FALSE)</f>
        <v xml:space="preserve"> </v>
      </c>
      <c r="AV12" s="110" t="str">
        <f ca="1">IF(INDIRECT("審判データ!"&amp;ADDRESS(MATCH(C12,審判データ!$AH$1:$AH$379,0),32))="早期審査の対象とする","早期審査","")</f>
        <v/>
      </c>
      <c r="AW12" s="627" t="str">
        <f t="shared" si="0"/>
        <v>一致</v>
      </c>
      <c r="AX12" s="616" t="str">
        <f>IF(LEFT(AE12,3)="日本特",IF(LEFT(C12)="特",VLOOKUP(C12,'本件、証拠文献テーマコード'!G$2:I$376,3,FALSE),VLOOKUP(C12,'本件、証拠文献テーマコード'!B$2:I$376,8,FALSE)),"")</f>
        <v>4C083</v>
      </c>
      <c r="AY12" s="616" t="str">
        <f>IF(LEFT(AE12,3)="日本特",IF(OR(MID(R12,2,1)="開",MID(R12,2,1)="表",MID(R12,2,1)="登"),VLOOKUP(R12,'本件、証拠文献テーマコード'!C$2:I$379,7,FALSE),VLOOKUP(R12,'本件、証拠文献テーマコード'!G$2:I$379,3,FALSE)),"")</f>
        <v>4C083,4D077,4G038</v>
      </c>
      <c r="AZ12" s="617"/>
    </row>
    <row r="13" spans="1:52" ht="27" x14ac:dyDescent="0.15">
      <c r="A13" s="948"/>
      <c r="B13" s="586" t="str">
        <f ca="1">IF(A13="",B12,INDIRECT("審判データ!"&amp;ADDRESS(MATCH(A13,審判データ!$HC$1:$HC$379,0),20))&amp;" / "&amp;INDIRECT("審判データ!"&amp;ADDRESS(MATCH(A13,審判データ!$HC$1:$HC$379,0),21)))</f>
        <v>2010 / 29-1,29-2</v>
      </c>
      <c r="C13" s="3">
        <v>3893292</v>
      </c>
      <c r="D13" s="915"/>
      <c r="E13" s="953" t="str">
        <f ca="1">INDIRECT("審判データ!"&amp;ADDRESS(MATCH(C13,審判データ!$AH$1:$AH$379,0),55))</f>
        <v>ホーユー株式会社</v>
      </c>
      <c r="F13" s="953" t="str">
        <f ca="1">INDIRECT("審判データ!"&amp;ADDRESS(MATCH(C13,審判データ!$AH$1:$AH$379,0),56))</f>
        <v>青木　博;北野　宏樹</v>
      </c>
      <c r="G13" s="43" t="str">
        <f ca="1">INDIRECT("審判データ!"&amp;ADDRESS(MATCH(C13,審判データ!$AH$1:$AH$379,0),72))</f>
        <v xml:space="preserve"> </v>
      </c>
      <c r="H13" s="43" t="str">
        <f ca="1">INDIRECT("審判データ!"&amp;ADDRESS(MATCH(C13,審判データ!$AH$1:$AH$379,0),41))</f>
        <v>A61K  7/06;A61K  7/08;A61K  7/09;A61K  7/13</v>
      </c>
      <c r="I13" s="953" t="str">
        <f ca="1">INDIRECT("審判データ!"&amp;ADDRESS(MATCH(C13,審判データ!$AH$1:$AH$379,0),49))</f>
        <v>A61K   8/00@AFI(JP);A61K   8/97@AFI(JP);A61K   8/26@ALI(JP);A61K   8/27@ALI(JP);A61K   8/34@ALI(JP);A61K   8/63@ALI(JP);A61Q   5/00@ALI(JP);A61Q   5/04@ALI(JP);A61Q   5/10@ALI(JP);A61Q   5/12@ALI(JP)</v>
      </c>
      <c r="J13" s="953" t="str">
        <f ca="1">INDIRECT("審判データ!"&amp;ADDRESS(MATCH(C13,審判データ!$AH$1:$AH$379,0),51))</f>
        <v>A61K  7/06;A61K  7/08;A61K  7/09;A61K  7/13;A61K  8/00;A61K  8/34;A61K  8/97;A61Q  5/00;A61Q  5/04;A61Q  5/10;A61Q  5/12;A61K  8/26;A61K  8/27;A61K  8/63</v>
      </c>
      <c r="K13" s="951" t="str">
        <f ca="1">INDIRECT("審判データ!"&amp;ADDRESS(MATCH(C13,審判データ!$AH$1:$AH$379,0),53))</f>
        <v>4C083 AA111;4C083 AA112;4C083 AB082;4C083 AB352;4C083 AB412;4C083 AC012;4C083 AC072;4C083 AC102;4C083 AC151;4C083 AC152;4C083 AC182;4C083 AC242;4C083 AC472;4C083 AC532;4C083 AC552;4C083 AC642;4C083 AC782;4C083 AC792;4C083 AD092;4C083 AD391;4C083 AD392;4C083 CC31;4C083 CC33;4C083 CC34;4C083 CC36;4C083 DD23;4C083 DD27;4C083 EE06;4C083 EE28</v>
      </c>
      <c r="L13" s="1098"/>
      <c r="M13" s="1070"/>
      <c r="N13" s="1071"/>
      <c r="O13" s="1070"/>
      <c r="P13" s="1099"/>
      <c r="Q13" s="610" t="s">
        <v>236</v>
      </c>
      <c r="R13" s="611" t="s">
        <v>237</v>
      </c>
      <c r="S13" s="611" t="str">
        <f>IF(OR(LEFT(R13)="特",LEFT(R13)="実"),VLOOKUP(R13,'証拠（JP特許）'!$B$2:$D$299,2,FALSE),IF(AND(OR(LEFT(R13,2)="US",LEFT(R13,2)="WO",LEFT(R13,2)="GB",LEFT(R13,2)="EP",LEFT(R13,2)="DE"),OR(MID(R13,3,1)="1",MID(R13,3,1)="2",MID(R13,3,1)="3",MID(R13,3,1)="4",MID(R13,3,1)="5",MID(R13,3,1)="6",MID(R13,3,1)="7",MID(R13,3,1)="8",MID(R13,3,1)="9",MID(R13,3,1)="0")),VLOOKUP(R13,'証拠（WW特許）'!$B$2:$C$90,2,FALSE),"_"))</f>
        <v>特願平2-183247</v>
      </c>
      <c r="T13" s="611" t="str">
        <f>IF(OR(LEFT(R13)="特",LEFT(R13)="実"),VLOOKUP(R13,'証拠（JP特許）'!$B$2:$E$299,4,FALSE),"_")</f>
        <v>JP2876247</v>
      </c>
      <c r="U13" s="612" t="s">
        <v>24</v>
      </c>
      <c r="V13" s="613" t="s">
        <v>94</v>
      </c>
      <c r="W13" s="614" t="str">
        <f t="shared" si="3"/>
        <v>JP0469324A</v>
      </c>
      <c r="X13" s="613"/>
      <c r="Y13" s="613" t="str">
        <f t="shared" si="4"/>
        <v>JP2876247B</v>
      </c>
      <c r="Z13" s="91" t="str">
        <f ca="1">IF(OR(LEFT(R13)="特",LEFT(R13)="実",AND(OR(LEFT(R13,2)="US",LEFT(R13,2)="WO",LEFT(R13,2)="GB",LEFT(R13,2)="EP",LEFT(R13,2)="DE"),OR(MID(R13,3,1)="1",MID(R13,3,1)="2",MID(R13,3,1)="3",MID(R13,3,1)="4",MID(R13,3,1)="5",MID(R13,3,1)="6",MID(R13,3,1)="7",MID(R13,3,1)="8",MID(R13,3,1)="9",MID(R13,3,1)="0",))),IF(COUNTIF(INDIRECT("拒絶理由・拒絶査定・異議申立!"&amp;ADDRESS(MATCH(C13,拒絶理由・拒絶査定・異議申立!B$1:B$1000,0),3)&amp;":"&amp;ADDRESS(MATCH(C13,拒絶理由・拒絶査定・異議申立!B$1:B$1000,0),50)),R13)+COUNTIF(INDIRECT("拒絶理由・拒絶査定・異議申立!"&amp;ADDRESS(MATCH(C13,拒絶理由・拒絶査定・異議申立!B$1:B$1000,0),3)&amp;":"&amp;ADDRESS(MATCH(C13,拒絶理由・拒絶査定・異議申立!B$1:B$1000,0),50)),T13)&gt;0,"Yes","No"),"")</f>
        <v>No</v>
      </c>
      <c r="AA13" s="92" t="str">
        <f ca="1">IF(OR(LEFT(R13)="特",LEFT(R13)="実",AND(OR(LEFT(R13,2)="US",LEFT(R13,2)="WO",LEFT(R13,2)="GB",LEFT(R13,2)="EP",LEFT(R13,2)="DE"),OR(MID(R13,3,1)="1",MID(R13,3,1)="2",MID(R13,3,1)="3",MID(R13,3,1)="4",MID(R13,3,1)="5",MID(R13,3,1)="6",MID(R13,3,1)="7",MID(R13,3,1)="8",MID(R13,3,1)="9",MID(R13,3,1)="0",))),IF(COUNTIF(INDIRECT("先行技術調査・登録査定!"&amp;ADDRESS(MATCH(C13,先行技術調査・登録査定!B$1:B$1000,0),3)&amp;":"&amp;ADDRESS(MATCH(C13,先行技術調査・登録査定!B$1:B$1000,0),49)),R13)+COUNTIF(INDIRECT("先行技術調査・登録査定!"&amp;ADDRESS(MATCH(C13,先行技術調査・登録査定!B$1:B$1000,0),3)&amp;":"&amp;ADDRESS(MATCH(C13,先行技術調査・登録査定!B$1:B$1000,0),49)),T13)&gt;0,"Yes","No"),"")</f>
        <v>No</v>
      </c>
      <c r="AB13" s="93" t="str">
        <f t="shared" ca="1" si="1"/>
        <v>Yes</v>
      </c>
      <c r="AC13" s="137" t="str">
        <f>IF(OR(LEFT(R13)="特",LEFT(R13)="実",AND(OR(LEFT(R13,2)="US",LEFT(R13,2)="WO",LEFT(R13,2)="GB",LEFT(R13,2)="EP",LEFT(R13,2)="DE"),OR(MID(R13,3,1)="1",MID(R13,3,1)="2",MID(R13,3,1)="3",MID(R13,3,1)="4",MID(R13,3,1)="5",MID(R13,3,1)="6",MID(R13,3,1)="7",MID(R13,3,1)="8",MID(R13,3,1)="9",MID(R13,3,1)="0",))),"",VLOOKUP($C13,非特許文献リスト!$A$2:$C$196,2,FALSE))</f>
        <v/>
      </c>
      <c r="AD13" s="138" t="str">
        <f>IF(OR(LEFT(R13)="特",LEFT(R13)="実",AND(OR(LEFT(R13,2)="US",LEFT(R13,2)="WO",LEFT(R13,2)="GB",LEFT(R13,2)="EP",LEFT(R13,2)="DE"),OR(MID(R13,3,1)="1",MID(R13,3,1)="2",MID(R13,3,1)="3",MID(R13,3,1)="4",MID(R13,3,1)="5",MID(R13,3,1)="6",MID(R13,3,1)="7",MID(R13,3,1)="8",MID(R13,3,1)="9",MID(R13,3,1)="0",))),"",VLOOKUP($C13,非特許文献リスト!$A$2:$C$196,3,FALSE))</f>
        <v/>
      </c>
      <c r="AE13" s="112" t="str">
        <f t="shared" si="2"/>
        <v>日本特許文献</v>
      </c>
      <c r="AF13" s="113" t="str">
        <f>IF(OR(LEFT(R13)="特",LEFT(R13)="実"),VLOOKUP(R13,'証拠（JP特許）'!$B$2:$AB$299,10,FALSE),IF(AND(OR(LEFT(R13,2)="US",LEFT(R13,2)="WO",LEFT(R13,2)="GB",LEFT(R13,2)="EP",LEFT(R13,2)="DE"),OR(MID(R13,3,1)="1",MID(R13,3,1)="2",MID(R13,3,1)="3",MID(R13,3,1)="4",MID(R13,3,1)="5",MID(R13,3,1)="6",MID(R13,3,1)="7",MID(R13,3,1)="8",MID(R13,3,1)="9",MID(R13,3,1)="0",)),VLOOKUP(R13,'証拠（WW特許）'!$B$2:$M$90,8,FALSE),""))</f>
        <v>ヘンケルライオンコスメティックス株式会社</v>
      </c>
      <c r="AG13" s="113" t="str">
        <f>IF(OR(LEFT(R13)="特",LEFT(R13)="実"),VLOOKUP(R13,'証拠（JP特許）'!$B$2:$AB$299,26,FALSE),IF(AND(OR(LEFT(R13,2)="US",LEFT(R13,2)="WO",LEFT(R13,2)="GB",LEFT(R13,2)="EP",LEFT(R13,2)="DE"),OR(MID(R13,3,1)="1",MID(R13,3,1)="2",MID(R13,3,1)="3",MID(R13,3,1)="4",MID(R13,3,1)="5",MID(R13,3,1)="6",MID(R13,3,1)="7",MID(R13,3,1)="8",MID(R13,3,1)="9",MID(R13,3,1)="0",)),VLOOKUP(R13,'証拠（WW特許）'!$B$2:$M$90,12,FALSE),""))</f>
        <v>田中　博,三木　直子</v>
      </c>
      <c r="AH13" s="113" t="str">
        <f>IF(OR(LEFT(R13)="特",LEFT(R13)="実"),VLOOKUP(R13,'証拠（JP特許）'!$B$2:$X$299,20,FALSE),IF(AND(OR(LEFT(R13,2)="US",LEFT(R13,2)="WO",LEFT(R13,2)="GB",LEFT(R13,2)="EP",LEFT(R13,2)="DE"),OR(MID(R13,3,1)="1",MID(R13,3,1)="2",MID(R13,3,1)="3",MID(R13,3,1)="4",MID(R13,3,1)="5",MID(R13,3,1)="6",MID(R13,3,1)="7",MID(R13,3,1)="8",MID(R13,3,1)="9",MID(R13,3,1)="0",)),VLOOKUP(R13,'証拠（WW特許）'!$B$2:$U$90,20,FALSE),""))</f>
        <v>A61K   8/00    (2006.01),A61Q   5/10    (2006.01),A61K   8/20    (2006.01),A61K   8/23    (2006.01),A61K   8/33    (2006.01),A61K   8/36    (2006.01),A61K   8/365   (2006.01),A61K   8/40    (2006.01),A61K   8/58    (2006.01),A61K   8/97    (2006.01)</v>
      </c>
      <c r="AI13" s="113" t="str">
        <f>IF(OR(LEFT(R13)="特",LEFT(R13)="実"),VLOOKUP(R13,'証拠（JP特許）'!$B$2:$X$299,21,FALSE),"")</f>
        <v xml:space="preserve">A61K  7/13       ,A61K  8/00       ,A61K  8/20       ,A61K  8/23       ,A61K  8/33       ,A61K  8/36       ,A61K  8/365      ,A61K  8/40       ,A61K  8/58       ,A61K  8/97       ,A61Q  5/10       </v>
      </c>
      <c r="AJ13" s="113" t="str">
        <f>IF(OR(LEFT(R13)="特",LEFT(R13)="実"),VLOOKUP(R13,'証拠（JP特許）'!$B$2:$X$299,22,FALSE),"")</f>
        <v>4C083AA111,4C083AB211,4C083AB311,4C083AB312,4C083AB331,4C083AB332,4C083AB351,4C083AB352,4C083AC271,4C083AC301,4C083AC302,4C083AC471,4C083AC472,4C083AC532,4C083AC542,4C083AC642,4C083AC692,4C083AC712,4C083AC731,4C083AC732,4C083AC792,4C083AC931,4C083AC932,4C083BB05,4C083BB07,4C083CC36,4C083DD06,4C083EE26</v>
      </c>
      <c r="AK13" s="114" t="str">
        <f>IF(OR(LEFT(R13)="特",LEFT(R13)="実"),VLOOKUP(R13,'証拠（JP特許）'!$B$2:$X$299,17,FALSE),IF(AND(OR(LEFT(R13,2)="US",LEFT(R13,2)="WO",LEFT(R13,2)="GB",LEFT(R13,2)="EP",LEFT(R13,2)="DE"),OR(MID(R13,3,1)="1",MID(R13,3,1)="2",MID(R13,3,1)="3",MID(R13,3,1)="4",MID(R13,3,1)="5",MID(R13,3,1)="6",MID(R13,3,1)="7",MID(R13,3,1)="8",MID(R13,3,1)="9",MID(R13,3,1)="0",)),VLOOKUP(R13,'証拠（WW特許）'!$B$2:$U$90,16,FALSE),""))</f>
        <v>1992.03.04</v>
      </c>
      <c r="AL13" s="615" t="s">
        <v>22270</v>
      </c>
      <c r="AM13" s="615" t="s">
        <v>95</v>
      </c>
      <c r="AN13" s="615" t="s">
        <v>95</v>
      </c>
      <c r="AO13" s="113" t="str">
        <f ca="1">IF(OR(LEFT(R13)="特",LEFT(R13)="実",AND(OR(LEFT(R13,2)="US",LEFT(R13,2)="WO",LEFT(R13,2)="GB",LEFT(R13,2)="EP",LEFT(R13,2)="DE"),OR(MID(R13,3,1)="1",MID(R13,3,1)="2",MID(R13,3,1)="3",MID(R13,3,1)="4",MID(R13,3,1)="5",MID(R13,3,1)="6",MID(R13,3,1)="7",MID(R13,3,1)="8",MID(R13,3,1)="9",MID(R13,3,1)="0"))),IF(COUNTIF(INDIRECT("発明者引用!"&amp;ADDRESS(MATCH(C13,発明者引用!B$1:B$196,0),4)&amp;":"&amp;ADDRESS(MATCH(C13,発明者引用!B$1:B$196,0),17)),R13)+COUNTIF(INDIRECT("発明者引用!"&amp;ADDRESS(MATCH(C13,発明者引用!B$1:B$196,0),4)&amp;":"&amp;ADDRESS(MATCH(C13,発明者引用!B$1:B$196,0),17)),#REF!)+COUNTIF(INDIRECT("発明者引用!"&amp;ADDRESS(MATCH(C13,発明者引用!B$1:B$196,0),4)&amp;":"&amp;ADDRESS(MATCH(C13,発明者引用!B$1:B$196,0),17)),T13)&gt;0,"Yes","No"),"")</f>
        <v>No</v>
      </c>
      <c r="AP13" s="113" t="str">
        <f ca="1">IF(OR(LEFT(R13)="特",LEFT(R13)="実",AND(OR(LEFT(R13,2)="US",LEFT(R13,2)="WO",LEFT(R13,2)="GB",LEFT(R13,2)="EP",LEFT(R13,2)="DE"),OR(MID(R13,3,1)="1",MID(R13,3,1)="2",MID(R13,3,1)="3",MID(R13,3,1)="4",MID(R13,3,1)="5",MID(R13,3,1)="6",MID(R13,3,1)="7",MID(R13,3,1)="8",MID(R13,3,1)="9",MID(R13,3,1)="0"))),IF(VLOOKUP(C13,ファミリ引用特許WO!$A$2:$B$241,2,FALSE)+VLOOKUP(C13,ファミリ引用文献WO!$A$2:$C$241,3,FALSE)=0,"ISR無し",IF(COUNTIF(INDIRECT("ファミリ引用特許WO!"&amp;ADDRESS(MATCH(C13,ファミリ引用特許WO!$A$2:$A$241,0),1)&amp;":"&amp;ADDRESS(MATCH(C13,ファミリ引用特許WO!$A$2:$A$241,0),19)),R13)+COUNTIF(INDIRECT("ファミリ引用特許WO!"&amp;ADDRESS(MATCH(C13,ファミリ引用特許WO!$A$2:$A$241,0),1)&amp;":"&amp;ADDRESS(MATCH(C13,ファミリ引用特許WO!$A$2:$A$241,0),19)),S13)+COUNTIF(INDIRECT("ファミリ引用特許WO!"&amp;ADDRESS(MATCH(C13,ファミリ引用特許WO!$A$2:$A$241,0),1)&amp;":"&amp;ADDRESS(MATCH(C13,ファミリ引用特許WO!$A$2:$A$241,0),19)),T13)+COUNTIF(INDIRECT("ファミリ引用特許WO!"&amp;ADDRESS(MATCH(C13,ファミリ引用特許WO!$A$2:$A$241,0),1)&amp;":"&amp;ADDRESS(MATCH(C13,ファミリ引用特許WO!$A$2:$A$241,0),19)),W13)+COUNTIF(INDIRECT("ファミリ引用特許WO!"&amp;ADDRESS(MATCH(C13,ファミリ引用特許WO!$A$2:$A$241,0),1)&amp;":"&amp;ADDRESS(MATCH(C13,ファミリ引用特許WO!$A$2:$A$241,0),19)),Y13)&gt;0,"Yes","No")),"")</f>
        <v>ISR無し</v>
      </c>
      <c r="AQ13" s="116" t="str">
        <f ca="1">IF(OR(LEFT(R13)="特",LEFT(R13)="実",AND(OR(LEFT(R13,2)="US",LEFT(R13,2)="WO",LEFT(R13,2)="GB",LEFT(R13,2)="EP",LEFT(R13,2)="DE"),OR(MID(R13,3,1)="1",MID(R13,3,1)="2",MID(R13,3,1)="3",MID(R13,3,1)="4",MID(R13,3,1)="5",MID(R13,3,1)="6",MID(R13,3,1)="7",MID(R13,3,1)="8",MID(R13,3,1)="9",MID(R13,3,1)="0"))),IF(VLOOKUP(C13,'ファミリ引用特許表記修正（ex.A2→A）'!$A$2:$B$241,2,FALSE)=0,"family無し",IF(COUNTIF(INDIRECT("'ファミリ引用特許表記修正（ex.A2→A）'!"&amp;ADDRESS(MATCH(C13,'ファミリ引用特許表記修正（ex.A2→A）'!$A$2:$A$241,0),1)&amp;":"&amp;ADDRESS(MATCH(C13,'ファミリ引用特許表記修正（ex.A2→A）'!$A$2:$A$241,0),171)),R13)+COUNTIF(INDIRECT("'ファミリ引用特許表記修正（ex.A2→A）'!"&amp;ADDRESS(MATCH(C13,'ファミリ引用特許表記修正（ex.A2→A）'!$A$2:$A$241,0),1)&amp;":"&amp;ADDRESS(MATCH(C13,'ファミリ引用特許表記修正（ex.A2→A）'!$A$2:$A$241,0),171)),S13)+COUNTIF(INDIRECT("'ファミリ引用特許表記修正（ex.A2→A）'!"&amp;ADDRESS(MATCH(C13,'ファミリ引用特許表記修正（ex.A2→A）'!$A$2:$A$241,0),1)&amp;":"&amp;ADDRESS(MATCH(C13,'ファミリ引用特許表記修正（ex.A2→A）'!$A$2:$A$241,0),171)),T13)+COUNTIF(INDIRECT("'ファミリ引用特許表記修正（ex.A2→A）'!"&amp;ADDRESS(MATCH(C13,'ファミリ引用特許表記修正（ex.A2→A）'!$A$2:$A$241,0),1)&amp;":"&amp;ADDRESS(MATCH(C13,'ファミリ引用特許表記修正（ex.A2→A）'!$A$2:$A$241,0),171)),W13)+COUNTIF(INDIRECT("'ファミリ引用特許表記修正（ex.A2→A）'!"&amp;ADDRESS(MATCH(C13,'ファミリ引用特許表記修正（ex.A2→A）'!$A$2:$A$241,0),1)&amp;":"&amp;ADDRESS(MATCH(C13,'ファミリ引用特許表記修正（ex.A2→A）'!$A$2:$A$241,0),171)),Y13)&gt;0,"Yes","No")),"")</f>
        <v>No</v>
      </c>
      <c r="AR13" s="113" t="str">
        <f>IF(OR(LEFT(R13)="特",LEFT(R13)="実",AND(OR(LEFT(R13,2)="US",LEFT(R13,2)="WO",LEFT(R13,2)="GB",LEFT(R13,2)="EP",LEFT(R13,2)="DE"),OR(MID(R13,3,1)="1",MID(R13,3,1)="2",MID(R13,3,1)="3",MID(R13,3,1)="4",MID(R13,3,1)="5",MID(R13,3,1)="6",MID(R13,3,1)="7",MID(R13,3,1)="8",MID(R13,3,1)="9",MID(R13,3,1)="0",))),"",VLOOKUP($C13,ファミリ発明者引用文献!A$3:B$235,2,FALSE))</f>
        <v/>
      </c>
      <c r="AS13" s="110" t="str">
        <f>VLOOKUP(C13,ファミリ引用文献WO!A$2:B$241,2,FALSE)</f>
        <v/>
      </c>
      <c r="AT13" s="113" t="str">
        <f>VLOOKUP(C13,ファミリ引用文献!A$3:B$242,2,FALSE)</f>
        <v/>
      </c>
      <c r="AU13" s="113" t="str">
        <f>VLOOKUP(C13,審判データ!AH$2:BT$379,39,FALSE)</f>
        <v xml:space="preserve"> </v>
      </c>
      <c r="AV13" s="110" t="str">
        <f ca="1">IF(INDIRECT("審判データ!"&amp;ADDRESS(MATCH(C13,審判データ!$AH$1:$AH$379,0),32))="早期審査の対象とする","早期審査","")</f>
        <v/>
      </c>
      <c r="AW13" s="627" t="str">
        <f t="shared" si="0"/>
        <v>一致</v>
      </c>
      <c r="AX13" s="616" t="str">
        <f>IF(LEFT(AE13,3)="日本特",IF(LEFT(C13)="特",VLOOKUP(C13,'本件、証拠文献テーマコード'!G$2:I$376,3,FALSE),VLOOKUP(C13,'本件、証拠文献テーマコード'!B$2:I$376,8,FALSE)),"")</f>
        <v>4C083</v>
      </c>
      <c r="AY13" s="616" t="str">
        <f>IF(LEFT(AE13,3)="日本特",IF(OR(MID(R13,2,1)="開",MID(R13,2,1)="表",MID(R13,2,1)="登"),VLOOKUP(R13,'本件、証拠文献テーマコード'!C$2:I$379,7,FALSE),VLOOKUP(R13,'本件、証拠文献テーマコード'!G$2:I$379,3,FALSE)),"")</f>
        <v>4C083</v>
      </c>
      <c r="AZ13" s="617"/>
    </row>
    <row r="14" spans="1:52" ht="27" x14ac:dyDescent="0.15">
      <c r="A14" s="945"/>
      <c r="B14" s="586" t="str">
        <f ca="1">IF(A14="",B13,INDIRECT("審判データ!"&amp;ADDRESS(MATCH(A14,審判データ!$HC$1:$HC$379,0),20))&amp;" / "&amp;INDIRECT("審判データ!"&amp;ADDRESS(MATCH(A14,審判データ!$HC$1:$HC$379,0),21)))</f>
        <v>2010 / 29-1,29-2</v>
      </c>
      <c r="C14" s="3">
        <v>3893292</v>
      </c>
      <c r="D14" s="800"/>
      <c r="E14" s="889" t="str">
        <f ca="1">INDIRECT("審判データ!"&amp;ADDRESS(MATCH(C14,審判データ!$AH$1:$AH$379,0),55))</f>
        <v>ホーユー株式会社</v>
      </c>
      <c r="F14" s="889" t="str">
        <f ca="1">INDIRECT("審判データ!"&amp;ADDRESS(MATCH(C14,審判データ!$AH$1:$AH$379,0),56))</f>
        <v>青木　博;北野　宏樹</v>
      </c>
      <c r="G14" s="43" t="str">
        <f ca="1">INDIRECT("審判データ!"&amp;ADDRESS(MATCH(C14,審判データ!$AH$1:$AH$379,0),72))</f>
        <v xml:space="preserve"> </v>
      </c>
      <c r="H14" s="43" t="str">
        <f ca="1">INDIRECT("審判データ!"&amp;ADDRESS(MATCH(C14,審判データ!$AH$1:$AH$379,0),41))</f>
        <v>A61K  7/06;A61K  7/08;A61K  7/09;A61K  7/13</v>
      </c>
      <c r="I14" s="889" t="str">
        <f ca="1">INDIRECT("審判データ!"&amp;ADDRESS(MATCH(C14,審判データ!$AH$1:$AH$379,0),49))</f>
        <v>A61K   8/00@AFI(JP);A61K   8/97@AFI(JP);A61K   8/26@ALI(JP);A61K   8/27@ALI(JP);A61K   8/34@ALI(JP);A61K   8/63@ALI(JP);A61Q   5/00@ALI(JP);A61Q   5/04@ALI(JP);A61Q   5/10@ALI(JP);A61Q   5/12@ALI(JP)</v>
      </c>
      <c r="J14" s="889" t="str">
        <f ca="1">INDIRECT("審判データ!"&amp;ADDRESS(MATCH(C14,審判データ!$AH$1:$AH$379,0),51))</f>
        <v>A61K  7/06;A61K  7/08;A61K  7/09;A61K  7/13;A61K  8/00;A61K  8/34;A61K  8/97;A61Q  5/00;A61Q  5/04;A61Q  5/10;A61Q  5/12;A61K  8/26;A61K  8/27;A61K  8/63</v>
      </c>
      <c r="K14" s="891" t="str">
        <f ca="1">INDIRECT("審判データ!"&amp;ADDRESS(MATCH(C14,審判データ!$AH$1:$AH$379,0),53))</f>
        <v>4C083 AA111;4C083 AA112;4C083 AB082;4C083 AB352;4C083 AB412;4C083 AC012;4C083 AC072;4C083 AC102;4C083 AC151;4C083 AC152;4C083 AC182;4C083 AC242;4C083 AC472;4C083 AC532;4C083 AC552;4C083 AC642;4C083 AC782;4C083 AC792;4C083 AD092;4C083 AD391;4C083 AD392;4C083 CC31;4C083 CC33;4C083 CC34;4C083 CC36;4C083 DD23;4C083 DD27;4C083 EE06;4C083 EE28</v>
      </c>
      <c r="L14" s="1095"/>
      <c r="M14" s="1066"/>
      <c r="N14" s="1067"/>
      <c r="O14" s="1066"/>
      <c r="P14" s="1097"/>
      <c r="Q14" s="618" t="s">
        <v>247</v>
      </c>
      <c r="R14" s="562" t="s">
        <v>22277</v>
      </c>
      <c r="S14" s="562" t="str">
        <f>IF(OR(LEFT(R14)="特",LEFT(R14)="実"),VLOOKUP(R14,'証拠（JP特許）'!$B$2:$D$299,2,FALSE),IF(AND(OR(LEFT(R14,2)="US",LEFT(R14,2)="WO",LEFT(R14,2)="GB",LEFT(R14,2)="EP",LEFT(R14,2)="DE"),OR(MID(R14,3,1)="1",MID(R14,3,1)="2",MID(R14,3,1)="3",MID(R14,3,1)="4",MID(R14,3,1)="5",MID(R14,3,1)="6",MID(R14,3,1)="7",MID(R14,3,1)="8",MID(R14,3,1)="9",MID(R14,3,1)="0")),VLOOKUP(R14,'証拠（WW特許）'!$B$2:$C$90,2,FALSE),"_"))</f>
        <v>特願昭54-15822</v>
      </c>
      <c r="T14" s="562" t="str">
        <f>IF(OR(LEFT(R14)="特",LEFT(R14)="実"),VLOOKUP(R14,'証拠（JP特許）'!$B$2:$E$299,4,FALSE),"_")</f>
        <v>JP1395683</v>
      </c>
      <c r="U14" s="619" t="s">
        <v>94</v>
      </c>
      <c r="V14" s="618" t="s">
        <v>122</v>
      </c>
      <c r="W14" s="608" t="str">
        <f t="shared" si="3"/>
        <v>JP55108812A</v>
      </c>
      <c r="X14" s="604"/>
      <c r="Y14" s="604" t="str">
        <f t="shared" si="4"/>
        <v>JP1395683B</v>
      </c>
      <c r="Z14" s="91" t="str">
        <f ca="1">IF(OR(LEFT(R14)="特",LEFT(R14)="実",AND(OR(LEFT(R14,2)="US",LEFT(R14,2)="WO",LEFT(R14,2)="GB",LEFT(R14,2)="EP",LEFT(R14,2)="DE"),OR(MID(R14,3,1)="1",MID(R14,3,1)="2",MID(R14,3,1)="3",MID(R14,3,1)="4",MID(R14,3,1)="5",MID(R14,3,1)="6",MID(R14,3,1)="7",MID(R14,3,1)="8",MID(R14,3,1)="9",MID(R14,3,1)="0",))),IF(COUNTIF(INDIRECT("拒絶理由・拒絶査定・異議申立!"&amp;ADDRESS(MATCH(C14,拒絶理由・拒絶査定・異議申立!B$1:B$1000,0),3)&amp;":"&amp;ADDRESS(MATCH(C14,拒絶理由・拒絶査定・異議申立!B$1:B$1000,0),50)),R14)+COUNTIF(INDIRECT("拒絶理由・拒絶査定・異議申立!"&amp;ADDRESS(MATCH(C14,拒絶理由・拒絶査定・異議申立!B$1:B$1000,0),3)&amp;":"&amp;ADDRESS(MATCH(C14,拒絶理由・拒絶査定・異議申立!B$1:B$1000,0),50)),T14)&gt;0,"Yes","No"),"")</f>
        <v>No</v>
      </c>
      <c r="AA14" s="92" t="str">
        <f ca="1">IF(OR(LEFT(R14)="特",LEFT(R14)="実",AND(OR(LEFT(R14,2)="US",LEFT(R14,2)="WO",LEFT(R14,2)="GB",LEFT(R14,2)="EP",LEFT(R14,2)="DE"),OR(MID(R14,3,1)="1",MID(R14,3,1)="2",MID(R14,3,1)="3",MID(R14,3,1)="4",MID(R14,3,1)="5",MID(R14,3,1)="6",MID(R14,3,1)="7",MID(R14,3,1)="8",MID(R14,3,1)="9",MID(R14,3,1)="0",))),IF(COUNTIF(INDIRECT("先行技術調査・登録査定!"&amp;ADDRESS(MATCH(C14,先行技術調査・登録査定!B$1:B$1000,0),3)&amp;":"&amp;ADDRESS(MATCH(C14,先行技術調査・登録査定!B$1:B$1000,0),49)),R14)+COUNTIF(INDIRECT("先行技術調査・登録査定!"&amp;ADDRESS(MATCH(C14,先行技術調査・登録査定!B$1:B$1000,0),3)&amp;":"&amp;ADDRESS(MATCH(C14,先行技術調査・登録査定!B$1:B$1000,0),49)),T14)&gt;0,"Yes","No"),"")</f>
        <v>No</v>
      </c>
      <c r="AB14" s="93" t="str">
        <f t="shared" ca="1" si="1"/>
        <v>Yes</v>
      </c>
      <c r="AC14" s="121" t="str">
        <f>IF(OR(LEFT(R14)="特",LEFT(R14)="実",AND(OR(LEFT(R14,2)="US",LEFT(R14,2)="WO",LEFT(R14,2)="GB",LEFT(R14,2)="EP",LEFT(R14,2)="DE"),OR(MID(R14,3,1)="1",MID(R14,3,1)="2",MID(R14,3,1)="3",MID(R14,3,1)="4",MID(R14,3,1)="5",MID(R14,3,1)="6",MID(R14,3,1)="7",MID(R14,3,1)="8",MID(R14,3,1)="9",MID(R14,3,1)="0",))),"",VLOOKUP($C14,非特許文献リスト!$A$2:$C$196,2,FALSE))</f>
        <v/>
      </c>
      <c r="AD14" s="122" t="str">
        <f>IF(OR(LEFT(R14)="特",LEFT(R14)="実",AND(OR(LEFT(R14,2)="US",LEFT(R14,2)="WO",LEFT(R14,2)="GB",LEFT(R14,2)="EP",LEFT(R14,2)="DE"),OR(MID(R14,3,1)="1",MID(R14,3,1)="2",MID(R14,3,1)="3",MID(R14,3,1)="4",MID(R14,3,1)="5",MID(R14,3,1)="6",MID(R14,3,1)="7",MID(R14,3,1)="8",MID(R14,3,1)="9",MID(R14,3,1)="0",))),"",VLOOKUP($C14,非特許文献リスト!$A$2:$C$196,3,FALSE))</f>
        <v/>
      </c>
      <c r="AE14" s="139" t="str">
        <f t="shared" si="2"/>
        <v>日本特許文献</v>
      </c>
      <c r="AF14" s="22" t="str">
        <f>IF(OR(LEFT(R14)="特",LEFT(R14)="実"),VLOOKUP(R14,'証拠（JP特許）'!$B$2:$AB$299,10,FALSE),IF(AND(OR(LEFT(R14,2)="US",LEFT(R14,2)="WO",LEFT(R14,2)="GB",LEFT(R14,2)="EP",LEFT(R14,2)="DE"),OR(MID(R14,3,1)="1",MID(R14,3,1)="2",MID(R14,3,1)="3",MID(R14,3,1)="4",MID(R14,3,1)="5",MID(R14,3,1)="6",MID(R14,3,1)="7",MID(R14,3,1)="8",MID(R14,3,1)="9",MID(R14,3,1)="0",)),VLOOKUP(R14,'証拠（WW特許）'!$B$2:$M$90,8,FALSE),""))</f>
        <v>梅「沢」文彦,梅沢秀文</v>
      </c>
      <c r="AG14" s="22" t="str">
        <f>IF(OR(LEFT(R14)="特",LEFT(R14)="実"),VLOOKUP(R14,'証拠（JP特許）'!$B$2:$AB$299,26,FALSE),IF(AND(OR(LEFT(R14,2)="US",LEFT(R14,2)="WO",LEFT(R14,2)="GB",LEFT(R14,2)="EP",LEFT(R14,2)="DE"),OR(MID(R14,3,1)="1",MID(R14,3,1)="2",MID(R14,3,1)="3",MID(R14,3,1)="4",MID(R14,3,1)="5",MID(R14,3,1)="6",MID(R14,3,1)="7",MID(R14,3,1)="8",MID(R14,3,1)="9",MID(R14,3,1)="0",)),VLOOKUP(R14,'証拠（WW特許）'!$B$2:$M$90,12,FALSE),""))</f>
        <v>梅澤　文雄,皆川　基,羽坂　勇司</v>
      </c>
      <c r="AH14" s="22" t="str">
        <f>IF(OR(LEFT(R14)="特",LEFT(R14)="実"),VLOOKUP(R14,'証拠（JP特許）'!$B$2:$X$299,20,FALSE),IF(AND(OR(LEFT(R14,2)="US",LEFT(R14,2)="WO",LEFT(R14,2)="GB",LEFT(R14,2)="EP",LEFT(R14,2)="DE"),OR(MID(R14,3,1)="1",MID(R14,3,1)="2",MID(R14,3,1)="3",MID(R14,3,1)="4",MID(R14,3,1)="5",MID(R14,3,1)="6",MID(R14,3,1)="7",MID(R14,3,1)="8",MID(R14,3,1)="9",MID(R14,3,1)="0",)),VLOOKUP(R14,'証拠（WW特許）'!$B$2:$U$90,20,FALSE),""))</f>
        <v>A61K   8/00    (2006.01),A61Q   5/04    (2006.01),A61Q   5/06    (2006.01),A61K   8/24    (2006.01),A61K   8/25    (2006.01),A61K   8/33    (2006.01),A61K   8/36    (2006.01),A61K   8/362   (2006.01),A61K   8/365   (2006.01),A61K   8/41    (2006.01)</v>
      </c>
      <c r="AI14" s="22" t="str">
        <f>IF(OR(LEFT(R14)="特",LEFT(R14)="実"),VLOOKUP(R14,'証拠（JP特許）'!$B$2:$X$299,21,FALSE),"")</f>
        <v xml:space="preserve">A61K  7/09       ,A61K  7/11       ,A61K  8/00       ,A61K  8/24       ,A61K  8/25       ,A61K  8/33       ,A61K  8/36       ,A61K  8/362      ,A61K  8/365      ,A61K  8/41       ,A61Q  5/04       ,A61Q  5/06       </v>
      </c>
      <c r="AJ14" s="22" t="str">
        <f>IF(OR(LEFT(R14)="特",LEFT(R14)="実"),VLOOKUP(R14,'証拠（JP特許）'!$B$2:$X$299,22,FALSE),"")</f>
        <v>4C083AC471,4C083AC472,4C083AC521,4C083AC531,4C083AC541,4C083AC542,4C083AC582,4C083AC782,4C083AC901,4C083AC902,4C083AD422,4C083AD512,4C083BB04,4C083BB05,4C083CC34,4C083DD23,4C083EE25,4C083EE29,4C083AB031,4C083AB032,4C083AB051,4C083AB082,4C083AB211,4C083AB212,4C083AB271,4C083AB281,4C083AB311,4C083AB312,4C083AB332,4C083AB342,4C083AB352,4C083AB371,4C083AC102,4C083AC122,4C083AC182,4C083AC231,4C083AC242,4C083AC272,4C083AC291,4C083AC301,4C083AC302,4C083AC392,4C083AC442</v>
      </c>
      <c r="AK14" s="124" t="str">
        <f>IF(OR(LEFT(R14)="特",LEFT(R14)="実"),VLOOKUP(R14,'証拠（JP特許）'!$B$2:$X$299,17,FALSE),IF(AND(OR(LEFT(R14,2)="US",LEFT(R14,2)="WO",LEFT(R14,2)="GB",LEFT(R14,2)="EP",LEFT(R14,2)="DE"),OR(MID(R14,3,1)="1",MID(R14,3,1)="2",MID(R14,3,1)="3",MID(R14,3,1)="4",MID(R14,3,1)="5",MID(R14,3,1)="6",MID(R14,3,1)="7",MID(R14,3,1)="8",MID(R14,3,1)="9",MID(R14,3,1)="0",)),VLOOKUP(R14,'証拠（WW特許）'!$B$2:$U$90,16,FALSE),""))</f>
        <v>1980.08.21</v>
      </c>
      <c r="AL14" s="620" t="s">
        <v>124</v>
      </c>
      <c r="AM14" s="620" t="s">
        <v>95</v>
      </c>
      <c r="AN14" s="620" t="s">
        <v>95</v>
      </c>
      <c r="AO14" s="22" t="str">
        <f ca="1">IF(OR(LEFT(R14)="特",LEFT(R14)="実",AND(OR(LEFT(R14,2)="US",LEFT(R14,2)="WO",LEFT(R14,2)="GB",LEFT(R14,2)="EP",LEFT(R14,2)="DE"),OR(MID(R14,3,1)="1",MID(R14,3,1)="2",MID(R14,3,1)="3",MID(R14,3,1)="4",MID(R14,3,1)="5",MID(R14,3,1)="6",MID(R14,3,1)="7",MID(R14,3,1)="8",MID(R14,3,1)="9",MID(R14,3,1)="0"))),IF(COUNTIF(INDIRECT("発明者引用!"&amp;ADDRESS(MATCH(C14,発明者引用!B$1:B$196,0),4)&amp;":"&amp;ADDRESS(MATCH(C14,発明者引用!B$1:B$196,0),17)),R14)+COUNTIF(INDIRECT("発明者引用!"&amp;ADDRESS(MATCH(C14,発明者引用!B$1:B$196,0),4)&amp;":"&amp;ADDRESS(MATCH(C14,発明者引用!B$1:B$196,0),17)),#REF!)+COUNTIF(INDIRECT("発明者引用!"&amp;ADDRESS(MATCH(C14,発明者引用!B$1:B$196,0),4)&amp;":"&amp;ADDRESS(MATCH(C14,発明者引用!B$1:B$196,0),17)),T14)&gt;0,"Yes","No"),"")</f>
        <v>No</v>
      </c>
      <c r="AP14" s="22" t="str">
        <f ca="1">IF(OR(LEFT(R14)="特",LEFT(R14)="実",AND(OR(LEFT(R14,2)="US",LEFT(R14,2)="WO",LEFT(R14,2)="GB",LEFT(R14,2)="EP",LEFT(R14,2)="DE"),OR(MID(R14,3,1)="1",MID(R14,3,1)="2",MID(R14,3,1)="3",MID(R14,3,1)="4",MID(R14,3,1)="5",MID(R14,3,1)="6",MID(R14,3,1)="7",MID(R14,3,1)="8",MID(R14,3,1)="9",MID(R14,3,1)="0"))),IF(VLOOKUP(C14,ファミリ引用特許WO!$A$2:$B$241,2,FALSE)+VLOOKUP(C14,ファミリ引用文献WO!$A$2:$C$241,3,FALSE)=0,"ISR無し",IF(COUNTIF(INDIRECT("ファミリ引用特許WO!"&amp;ADDRESS(MATCH(C14,ファミリ引用特許WO!$A$2:$A$241,0),1)&amp;":"&amp;ADDRESS(MATCH(C14,ファミリ引用特許WO!$A$2:$A$241,0),19)),R14)+COUNTIF(INDIRECT("ファミリ引用特許WO!"&amp;ADDRESS(MATCH(C14,ファミリ引用特許WO!$A$2:$A$241,0),1)&amp;":"&amp;ADDRESS(MATCH(C14,ファミリ引用特許WO!$A$2:$A$241,0),19)),S14)+COUNTIF(INDIRECT("ファミリ引用特許WO!"&amp;ADDRESS(MATCH(C14,ファミリ引用特許WO!$A$2:$A$241,0),1)&amp;":"&amp;ADDRESS(MATCH(C14,ファミリ引用特許WO!$A$2:$A$241,0),19)),T14)+COUNTIF(INDIRECT("ファミリ引用特許WO!"&amp;ADDRESS(MATCH(C14,ファミリ引用特許WO!$A$2:$A$241,0),1)&amp;":"&amp;ADDRESS(MATCH(C14,ファミリ引用特許WO!$A$2:$A$241,0),19)),W14)+COUNTIF(INDIRECT("ファミリ引用特許WO!"&amp;ADDRESS(MATCH(C14,ファミリ引用特許WO!$A$2:$A$241,0),1)&amp;":"&amp;ADDRESS(MATCH(C14,ファミリ引用特許WO!$A$2:$A$241,0),19)),Y14)&gt;0,"Yes","No")),"")</f>
        <v>ISR無し</v>
      </c>
      <c r="AQ14" s="126" t="str">
        <f ca="1">IF(OR(LEFT(R14)="特",LEFT(R14)="実",AND(OR(LEFT(R14,2)="US",LEFT(R14,2)="WO",LEFT(R14,2)="GB",LEFT(R14,2)="EP",LEFT(R14,2)="DE"),OR(MID(R14,3,1)="1",MID(R14,3,1)="2",MID(R14,3,1)="3",MID(R14,3,1)="4",MID(R14,3,1)="5",MID(R14,3,1)="6",MID(R14,3,1)="7",MID(R14,3,1)="8",MID(R14,3,1)="9",MID(R14,3,1)="0"))),IF(VLOOKUP(C14,'ファミリ引用特許表記修正（ex.A2→A）'!$A$2:$B$241,2,FALSE)=0,"family無し",IF(COUNTIF(INDIRECT("'ファミリ引用特許表記修正（ex.A2→A）'!"&amp;ADDRESS(MATCH(C14,'ファミリ引用特許表記修正（ex.A2→A）'!$A$2:$A$241,0),1)&amp;":"&amp;ADDRESS(MATCH(C14,'ファミリ引用特許表記修正（ex.A2→A）'!$A$2:$A$241,0),171)),R14)+COUNTIF(INDIRECT("'ファミリ引用特許表記修正（ex.A2→A）'!"&amp;ADDRESS(MATCH(C14,'ファミリ引用特許表記修正（ex.A2→A）'!$A$2:$A$241,0),1)&amp;":"&amp;ADDRESS(MATCH(C14,'ファミリ引用特許表記修正（ex.A2→A）'!$A$2:$A$241,0),171)),S14)+COUNTIF(INDIRECT("'ファミリ引用特許表記修正（ex.A2→A）'!"&amp;ADDRESS(MATCH(C14,'ファミリ引用特許表記修正（ex.A2→A）'!$A$2:$A$241,0),1)&amp;":"&amp;ADDRESS(MATCH(C14,'ファミリ引用特許表記修正（ex.A2→A）'!$A$2:$A$241,0),171)),T14)+COUNTIF(INDIRECT("'ファミリ引用特許表記修正（ex.A2→A）'!"&amp;ADDRESS(MATCH(C14,'ファミリ引用特許表記修正（ex.A2→A）'!$A$2:$A$241,0),1)&amp;":"&amp;ADDRESS(MATCH(C14,'ファミリ引用特許表記修正（ex.A2→A）'!$A$2:$A$241,0),171)),W14)+COUNTIF(INDIRECT("'ファミリ引用特許表記修正（ex.A2→A）'!"&amp;ADDRESS(MATCH(C14,'ファミリ引用特許表記修正（ex.A2→A）'!$A$2:$A$241,0),1)&amp;":"&amp;ADDRESS(MATCH(C14,'ファミリ引用特許表記修正（ex.A2→A）'!$A$2:$A$241,0),171)),Y14)&gt;0,"Yes","No")),"")</f>
        <v>No</v>
      </c>
      <c r="AR14" s="22" t="str">
        <f>IF(OR(LEFT(R14)="特",LEFT(R14)="実",AND(OR(LEFT(R14,2)="US",LEFT(R14,2)="WO",LEFT(R14,2)="GB",LEFT(R14,2)="EP",LEFT(R14,2)="DE"),OR(MID(R14,3,1)="1",MID(R14,3,1)="2",MID(R14,3,1)="3",MID(R14,3,1)="4",MID(R14,3,1)="5",MID(R14,3,1)="6",MID(R14,3,1)="7",MID(R14,3,1)="8",MID(R14,3,1)="9",MID(R14,3,1)="0",))),"",VLOOKUP($C14,ファミリ発明者引用文献!A$3:B$235,2,FALSE))</f>
        <v/>
      </c>
      <c r="AS14" s="128" t="str">
        <f>VLOOKUP(C14,ファミリ引用文献WO!A$2:B$241,2,FALSE)</f>
        <v/>
      </c>
      <c r="AT14" s="22" t="str">
        <f>VLOOKUP(C14,ファミリ引用文献!A$3:B$242,2,FALSE)</f>
        <v/>
      </c>
      <c r="AU14" s="22" t="str">
        <f>VLOOKUP(C14,審判データ!AH$2:BT$379,39,FALSE)</f>
        <v xml:space="preserve"> </v>
      </c>
      <c r="AV14" s="128" t="str">
        <f ca="1">IF(INDIRECT("審判データ!"&amp;ADDRESS(MATCH(C14,審判データ!$AH$1:$AH$379,0),32))="早期審査の対象とする","早期審査","")</f>
        <v/>
      </c>
      <c r="AW14" s="621" t="str">
        <f t="shared" si="0"/>
        <v>一致</v>
      </c>
      <c r="AX14" s="622" t="str">
        <f>IF(LEFT(AE14,3)="日本特",IF(LEFT(C14)="特",VLOOKUP(C14,'本件、証拠文献テーマコード'!G$2:I$376,3,FALSE),VLOOKUP(C14,'本件、証拠文献テーマコード'!B$2:I$376,8,FALSE)),"")</f>
        <v>4C083</v>
      </c>
      <c r="AY14" s="622" t="str">
        <f>IF(LEFT(AE14,3)="日本特",IF(OR(MID(R14,2,1)="開",MID(R14,2,1)="表",MID(R14,2,1)="登"),VLOOKUP(R14,'本件、証拠文献テーマコード'!C$2:I$379,7,FALSE),VLOOKUP(R14,'本件、証拠文献テーマコード'!G$2:I$379,3,FALSE)),"")</f>
        <v>4C083</v>
      </c>
      <c r="AZ14" s="623"/>
    </row>
    <row r="15" spans="1:52" ht="27" x14ac:dyDescent="0.15">
      <c r="A15" s="944" t="s">
        <v>22278</v>
      </c>
      <c r="B15" s="586" t="str">
        <f ca="1">IF(A15="",B14,INDIRECT("審判データ!"&amp;ADDRESS(MATCH(A15,審判データ!$HC$1:$HC$379,0),20))&amp;" / "&amp;INDIRECT("審判データ!"&amp;ADDRESS(MATCH(A15,審判データ!$HC$1:$HC$379,0),21)))</f>
        <v>2010 / 29-1,29-2</v>
      </c>
      <c r="C15" s="3">
        <v>2943048</v>
      </c>
      <c r="D15" s="799" t="s">
        <v>22279</v>
      </c>
      <c r="E15" s="888" t="str">
        <f ca="1">INDIRECT("審判データ!"&amp;ADDRESS(MATCH(C15,審判データ!$AH$1:$AH$379,0),55))</f>
        <v>日本山村硝子株式会社</v>
      </c>
      <c r="F15" s="888" t="str">
        <f ca="1">INDIRECT("審判データ!"&amp;ADDRESS(MATCH(C15,審判データ!$AH$1:$AH$379,0),56))</f>
        <v>高野　孝房</v>
      </c>
      <c r="G15" s="43" t="str">
        <f ca="1">INDIRECT("審判データ!"&amp;ADDRESS(MATCH(C15,審判データ!$AH$1:$AH$379,0),72))</f>
        <v>AU00706685B;AU02713795A;DE69534585D;DE69534585T;EP697343A;EP697343B;特開平08-048350;特許02943048;US5984124</v>
      </c>
      <c r="H15" s="43" t="str">
        <f ca="1">INDIRECT("審判データ!"&amp;ADDRESS(MATCH(C15,審判データ!$AH$1:$AH$379,0),41))</f>
        <v>B65D 41/34</v>
      </c>
      <c r="I15" s="888" t="str">
        <f ca="1">INDIRECT("審判データ!"&amp;ADDRESS(MATCH(C15,審判データ!$AH$1:$AH$379,0),49))</f>
        <v>B65D  41/04@AFI(EP);B65D  41/34@ALI(EP);B65D  53/04@ALI(EP)</v>
      </c>
      <c r="J15" s="888" t="str">
        <f ca="1">INDIRECT("審判データ!"&amp;ADDRESS(MATCH(C15,審判データ!$AH$1:$AH$379,0),51))</f>
        <v>B65D 41/34</v>
      </c>
      <c r="K15" s="890" t="str">
        <f ca="1">INDIRECT("審判データ!"&amp;ADDRESS(MATCH(C15,審判データ!$AH$1:$AH$379,0),53))</f>
        <v>3E084 AA04;3E084 AA12;3E084 AB01;3E084 BA02;3E084 CA01;3E084 CC04;3E084 CC05;3E084 DA01;3E084 DB05;3E084 DB12;3E084 DB14;3E084 DC04;3E084 DC05;3E084 EA04;3E084 FA09;3E084 FB01;3E084 GA01;3E084 GB01;3E084 GB08;3E084 HA03;3E084 HB06;3E084 HD04;3E084 KA13;3E084 KA15;3E084 KB01;3E084 LA05;3E084 LA06;3E084 LA15;3E084 LA17;3E084 LB02;3E084 LB07;3E084 LD01</v>
      </c>
      <c r="L15" s="1060" t="s">
        <v>22280</v>
      </c>
      <c r="M15" s="963" t="s">
        <v>89</v>
      </c>
      <c r="N15" s="965" t="s">
        <v>22281</v>
      </c>
      <c r="O15" s="967">
        <v>0</v>
      </c>
      <c r="P15" s="1100" t="s">
        <v>270</v>
      </c>
      <c r="Q15" s="628" t="s">
        <v>201</v>
      </c>
      <c r="R15" s="624" t="s">
        <v>271</v>
      </c>
      <c r="S15" s="624" t="str">
        <f>IF(OR(LEFT(R15)="特",LEFT(R15)="実"),VLOOKUP(R15,'証拠（JP特許）'!$B$2:$D$299,2,FALSE),IF(AND(OR(LEFT(R15,2)="US",LEFT(R15,2)="WO",LEFT(R15,2)="GB",LEFT(R15,2)="EP",LEFT(R15,2)="DE"),OR(MID(R15,3,1)="1",MID(R15,3,1)="2",MID(R15,3,1)="3",MID(R15,3,1)="4",MID(R15,3,1)="5",MID(R15,3,1)="6",MID(R15,3,1)="7",MID(R15,3,1)="8",MID(R15,3,1)="9",MID(R15,3,1)="0")),VLOOKUP(R15,'証拠（WW特許）'!$B$2:$C$90,2,FALSE),"_"))</f>
        <v>GB9200315W</v>
      </c>
      <c r="T15" s="624" t="str">
        <f>IF(OR(LEFT(R15)="特",LEFT(R15)="実"),VLOOKUP(R15,'証拠（JP特許）'!$B$2:$E$299,4,FALSE),"_")</f>
        <v>_</v>
      </c>
      <c r="U15" s="606" t="s">
        <v>94</v>
      </c>
      <c r="V15" s="607" t="s">
        <v>122</v>
      </c>
      <c r="W15" s="608" t="str">
        <f t="shared" si="3"/>
        <v/>
      </c>
      <c r="X15" s="604"/>
      <c r="Y15" s="604" t="str">
        <f t="shared" si="4"/>
        <v/>
      </c>
      <c r="Z15" s="91" t="str">
        <f ca="1">IF(OR(LEFT(R15)="特",LEFT(R15)="実",AND(OR(LEFT(R15,2)="US",LEFT(R15,2)="WO",LEFT(R15,2)="GB",LEFT(R15,2)="EP",LEFT(R15,2)="DE"),OR(MID(R15,3,1)="1",MID(R15,3,1)="2",MID(R15,3,1)="3",MID(R15,3,1)="4",MID(R15,3,1)="5",MID(R15,3,1)="6",MID(R15,3,1)="7",MID(R15,3,1)="8",MID(R15,3,1)="9",MID(R15,3,1)="0",))),IF(COUNTIF(INDIRECT("拒絶理由・拒絶査定・異議申立!"&amp;ADDRESS(MATCH(C15,拒絶理由・拒絶査定・異議申立!B$1:B$1000,0),3)&amp;":"&amp;ADDRESS(MATCH(C15,拒絶理由・拒絶査定・異議申立!B$1:B$1000,0),50)),R15)+COUNTIF(INDIRECT("拒絶理由・拒絶査定・異議申立!"&amp;ADDRESS(MATCH(C15,拒絶理由・拒絶査定・異議申立!B$1:B$1000,0),3)&amp;":"&amp;ADDRESS(MATCH(C15,拒絶理由・拒絶査定・異議申立!B$1:B$1000,0),50)),T15)&gt;0,"Yes","No"),"")</f>
        <v>No</v>
      </c>
      <c r="AA15" s="92" t="str">
        <f ca="1">IF(OR(LEFT(R15)="特",LEFT(R15)="実",AND(OR(LEFT(R15,2)="US",LEFT(R15,2)="WO",LEFT(R15,2)="GB",LEFT(R15,2)="EP",LEFT(R15,2)="DE"),OR(MID(R15,3,1)="1",MID(R15,3,1)="2",MID(R15,3,1)="3",MID(R15,3,1)="4",MID(R15,3,1)="5",MID(R15,3,1)="6",MID(R15,3,1)="7",MID(R15,3,1)="8",MID(R15,3,1)="9",MID(R15,3,1)="0",))),IF(COUNTIF(INDIRECT("先行技術調査・登録査定!"&amp;ADDRESS(MATCH(C15,先行技術調査・登録査定!B$1:B$1000,0),3)&amp;":"&amp;ADDRESS(MATCH(C15,先行技術調査・登録査定!B$1:B$1000,0),49)),R15)+COUNTIF(INDIRECT("先行技術調査・登録査定!"&amp;ADDRESS(MATCH(C15,先行技術調査・登録査定!B$1:B$1000,0),3)&amp;":"&amp;ADDRESS(MATCH(C15,先行技術調査・登録査定!B$1:B$1000,0),49)),T15)&gt;0,"Yes","No"),"")</f>
        <v>No</v>
      </c>
      <c r="AB15" s="93" t="str">
        <f t="shared" ca="1" si="1"/>
        <v>Yes</v>
      </c>
      <c r="AC15" s="94" t="str">
        <f>IF(OR(LEFT(R15)="特",LEFT(R15)="実",AND(OR(LEFT(R15,2)="US",LEFT(R15,2)="WO",LEFT(R15,2)="GB",LEFT(R15,2)="EP",LEFT(R15,2)="DE"),OR(MID(R15,3,1)="1",MID(R15,3,1)="2",MID(R15,3,1)="3",MID(R15,3,1)="4",MID(R15,3,1)="5",MID(R15,3,1)="6",MID(R15,3,1)="7",MID(R15,3,1)="8",MID(R15,3,1)="9",MID(R15,3,1)="0",))),"",VLOOKUP($C15,非特許文献リスト!$A$2:$C$196,2,FALSE))</f>
        <v/>
      </c>
      <c r="AD15" s="95" t="str">
        <f>IF(OR(LEFT(R15)="特",LEFT(R15)="実",AND(OR(LEFT(R15,2)="US",LEFT(R15,2)="WO",LEFT(R15,2)="GB",LEFT(R15,2)="EP",LEFT(R15,2)="DE"),OR(MID(R15,3,1)="1",MID(R15,3,1)="2",MID(R15,3,1)="3",MID(R15,3,1)="4",MID(R15,3,1)="5",MID(R15,3,1)="6",MID(R15,3,1)="7",MID(R15,3,1)="8",MID(R15,3,1)="9",MID(R15,3,1)="0",))),"",VLOOKUP($C15,非特許文献リスト!$A$2:$C$196,3,FALSE))</f>
        <v/>
      </c>
      <c r="AE15" s="96" t="str">
        <f t="shared" si="2"/>
        <v>外国特許文献</v>
      </c>
      <c r="AF15" s="100" t="str">
        <f>IF(OR(LEFT(R15)="特",LEFT(R15)="実"),VLOOKUP(R15,'証拠（JP特許）'!$B$2:$AB$299,10,FALSE),IF(AND(OR(LEFT(R15,2)="US",LEFT(R15,2)="WO",LEFT(R15,2)="GB",LEFT(R15,2)="EP",LEFT(R15,2)="DE"),OR(MID(R15,3,1)="1",MID(R15,3,1)="2",MID(R15,3,1)="3",MID(R15,3,1)="4",MID(R15,3,1)="5",MID(R15,3,1)="6",MID(R15,3,1)="7",MID(R15,3,1)="8",MID(R15,3,1)="9",MID(R15,3,1)="0",)),VLOOKUP(R15,'証拠（WW特許）'!$B$2:$M$90,8,FALSE),""))</f>
        <v>LAWSON MARDON (MI) LIMITED|DUDZIK, Henryk</v>
      </c>
      <c r="AG15" s="100" t="str">
        <f>IF(OR(LEFT(R15)="特",LEFT(R15)="実"),VLOOKUP(R15,'証拠（JP特許）'!$B$2:$AB$299,26,FALSE),IF(AND(OR(LEFT(R15,2)="US",LEFT(R15,2)="WO",LEFT(R15,2)="GB",LEFT(R15,2)="EP",LEFT(R15,2)="DE"),OR(MID(R15,3,1)="1",MID(R15,3,1)="2",MID(R15,3,1)="3",MID(R15,3,1)="4",MID(R15,3,1)="5",MID(R15,3,1)="6",MID(R15,3,1)="7",MID(R15,3,1)="8",MID(R15,3,1)="9",MID(R15,3,1)="0",)),VLOOKUP(R15,'証拠（WW特許）'!$B$2:$M$90,12,FALSE),""))</f>
        <v>DUDZIK, Henryk</v>
      </c>
      <c r="AH15" s="100" t="str">
        <f>IF(OR(LEFT(R15)="特",LEFT(R15)="実"),VLOOKUP(R15,'証拠（JP特許）'!$B$2:$X$299,20,FALSE),IF(AND(OR(LEFT(R15,2)="US",LEFT(R15,2)="WO",LEFT(R15,2)="GB",LEFT(R15,2)="EP",LEFT(R15,2)="DE"),OR(MID(R15,3,1)="1",MID(R15,3,1)="2",MID(R15,3,1)="3",MID(R15,3,1)="4",MID(R15,3,1)="5",MID(R15,3,1)="6",MID(R15,3,1)="7",MID(R15,3,1)="8",MID(R15,3,1)="9",MID(R15,3,1)="0",)),VLOOKUP(R15,'証拠（WW特許）'!$B$2:$U$90,20,FALSE),""))</f>
        <v>B65D  41/04(2006.01)</v>
      </c>
      <c r="AI15" s="100" t="str">
        <f>IF(OR(LEFT(R15)="特",LEFT(R15)="実"),VLOOKUP(R15,'証拠（JP特許）'!$B$2:$X$299,21,FALSE),"")</f>
        <v/>
      </c>
      <c r="AJ15" s="100" t="str">
        <f>IF(OR(LEFT(R15)="特",LEFT(R15)="実"),VLOOKUP(R15,'証拠（JP特許）'!$B$2:$X$299,22,FALSE),"")</f>
        <v/>
      </c>
      <c r="AK15" s="134">
        <f>IF(OR(LEFT(R15)="特",LEFT(R15)="実"),VLOOKUP(R15,'証拠（JP特許）'!$B$2:$X$299,17,FALSE),IF(AND(OR(LEFT(R15,2)="US",LEFT(R15,2)="WO",LEFT(R15,2)="GB",LEFT(R15,2)="EP",LEFT(R15,2)="DE"),OR(MID(R15,3,1)="1",MID(R15,3,1)="2",MID(R15,3,1)="3",MID(R15,3,1)="4",MID(R15,3,1)="5",MID(R15,3,1)="6",MID(R15,3,1)="7",MID(R15,3,1)="8",MID(R15,3,1)="9",MID(R15,3,1)="0",)),VLOOKUP(R15,'証拠（WW特許）'!$B$2:$U$90,16,FALSE),""))</f>
        <v>33864</v>
      </c>
      <c r="AL15" s="594" t="s">
        <v>99</v>
      </c>
      <c r="AM15" s="594" t="s">
        <v>95</v>
      </c>
      <c r="AN15" s="594" t="s">
        <v>95</v>
      </c>
      <c r="AO15" s="100" t="str">
        <f ca="1">IF(OR(LEFT(R15)="特",LEFT(R15)="実",AND(OR(LEFT(R15,2)="US",LEFT(R15,2)="WO",LEFT(R15,2)="GB",LEFT(R15,2)="EP",LEFT(R15,2)="DE"),OR(MID(R15,3,1)="1",MID(R15,3,1)="2",MID(R15,3,1)="3",MID(R15,3,1)="4",MID(R15,3,1)="5",MID(R15,3,1)="6",MID(R15,3,1)="7",MID(R15,3,1)="8",MID(R15,3,1)="9",MID(R15,3,1)="0"))),IF(COUNTIF(INDIRECT("発明者引用!"&amp;ADDRESS(MATCH(C15,発明者引用!B$1:B$196,0),4)&amp;":"&amp;ADDRESS(MATCH(C15,発明者引用!B$1:B$196,0),17)),R15)+COUNTIF(INDIRECT("発明者引用!"&amp;ADDRESS(MATCH(C15,発明者引用!B$1:B$196,0),4)&amp;":"&amp;ADDRESS(MATCH(C15,発明者引用!B$1:B$196,0),17)),#REF!)+COUNTIF(INDIRECT("発明者引用!"&amp;ADDRESS(MATCH(C15,発明者引用!B$1:B$196,0),4)&amp;":"&amp;ADDRESS(MATCH(C15,発明者引用!B$1:B$196,0),17)),T15)&gt;0,"Yes","No"),"")</f>
        <v>No</v>
      </c>
      <c r="AP15" s="100" t="str">
        <f ca="1">IF(OR(LEFT(R15)="特",LEFT(R15)="実",AND(OR(LEFT(R15,2)="US",LEFT(R15,2)="WO",LEFT(R15,2)="GB",LEFT(R15,2)="EP",LEFT(R15,2)="DE"),OR(MID(R15,3,1)="1",MID(R15,3,1)="2",MID(R15,3,1)="3",MID(R15,3,1)="4",MID(R15,3,1)="5",MID(R15,3,1)="6",MID(R15,3,1)="7",MID(R15,3,1)="8",MID(R15,3,1)="9",MID(R15,3,1)="0"))),IF(VLOOKUP(C15,ファミリ引用特許WO!$A$2:$B$241,2,FALSE)+VLOOKUP(C15,ファミリ引用文献WO!$A$2:$C$241,3,FALSE)=0,"ISR無し",IF(COUNTIF(INDIRECT("ファミリ引用特許WO!"&amp;ADDRESS(MATCH(C15,ファミリ引用特許WO!$A$2:$A$241,0),1)&amp;":"&amp;ADDRESS(MATCH(C15,ファミリ引用特許WO!$A$2:$A$241,0),19)),R15)+COUNTIF(INDIRECT("ファミリ引用特許WO!"&amp;ADDRESS(MATCH(C15,ファミリ引用特許WO!$A$2:$A$241,0),1)&amp;":"&amp;ADDRESS(MATCH(C15,ファミリ引用特許WO!$A$2:$A$241,0),19)),S15)+COUNTIF(INDIRECT("ファミリ引用特許WO!"&amp;ADDRESS(MATCH(C15,ファミリ引用特許WO!$A$2:$A$241,0),1)&amp;":"&amp;ADDRESS(MATCH(C15,ファミリ引用特許WO!$A$2:$A$241,0),19)),T15)+COUNTIF(INDIRECT("ファミリ引用特許WO!"&amp;ADDRESS(MATCH(C15,ファミリ引用特許WO!$A$2:$A$241,0),1)&amp;":"&amp;ADDRESS(MATCH(C15,ファミリ引用特許WO!$A$2:$A$241,0),19)),W15)+COUNTIF(INDIRECT("ファミリ引用特許WO!"&amp;ADDRESS(MATCH(C15,ファミリ引用特許WO!$A$2:$A$241,0),1)&amp;":"&amp;ADDRESS(MATCH(C15,ファミリ引用特許WO!$A$2:$A$241,0),19)),Y15)&gt;0,"Yes","No")),"")</f>
        <v>ISR無し</v>
      </c>
      <c r="AQ15" s="99" t="str">
        <f ca="1">IF(OR(LEFT(R15)="特",LEFT(R15)="実",AND(OR(LEFT(R15,2)="US",LEFT(R15,2)="WO",LEFT(R15,2)="GB",LEFT(R15,2)="EP",LEFT(R15,2)="DE"),OR(MID(R15,3,1)="1",MID(R15,3,1)="2",MID(R15,3,1)="3",MID(R15,3,1)="4",MID(R15,3,1)="5",MID(R15,3,1)="6",MID(R15,3,1)="7",MID(R15,3,1)="8",MID(R15,3,1)="9",MID(R15,3,1)="0"))),IF(VLOOKUP(C15,'ファミリ引用特許表記修正（ex.A2→A）'!$A$2:$B$241,2,FALSE)=0,"family無し",IF(COUNTIF(INDIRECT("'ファミリ引用特許表記修正（ex.A2→A）'!"&amp;ADDRESS(MATCH(C15,'ファミリ引用特許表記修正（ex.A2→A）'!$A$2:$A$241,0),1)&amp;":"&amp;ADDRESS(MATCH(C15,'ファミリ引用特許表記修正（ex.A2→A）'!$A$2:$A$241,0),171)),R15)+COUNTIF(INDIRECT("'ファミリ引用特許表記修正（ex.A2→A）'!"&amp;ADDRESS(MATCH(C15,'ファミリ引用特許表記修正（ex.A2→A）'!$A$2:$A$241,0),1)&amp;":"&amp;ADDRESS(MATCH(C15,'ファミリ引用特許表記修正（ex.A2→A）'!$A$2:$A$241,0),171)),S15)+COUNTIF(INDIRECT("'ファミリ引用特許表記修正（ex.A2→A）'!"&amp;ADDRESS(MATCH(C15,'ファミリ引用特許表記修正（ex.A2→A）'!$A$2:$A$241,0),1)&amp;":"&amp;ADDRESS(MATCH(C15,'ファミリ引用特許表記修正（ex.A2→A）'!$A$2:$A$241,0),171)),T15)+COUNTIF(INDIRECT("'ファミリ引用特許表記修正（ex.A2→A）'!"&amp;ADDRESS(MATCH(C15,'ファミリ引用特許表記修正（ex.A2→A）'!$A$2:$A$241,0),1)&amp;":"&amp;ADDRESS(MATCH(C15,'ファミリ引用特許表記修正（ex.A2→A）'!$A$2:$A$241,0),171)),W15)+COUNTIF(INDIRECT("'ファミリ引用特許表記修正（ex.A2→A）'!"&amp;ADDRESS(MATCH(C15,'ファミリ引用特許表記修正（ex.A2→A）'!$A$2:$A$241,0),1)&amp;":"&amp;ADDRESS(MATCH(C15,'ファミリ引用特許表記修正（ex.A2→A）'!$A$2:$A$241,0),171)),Y15)&gt;0,"Yes","No")),"")</f>
        <v>family無し</v>
      </c>
      <c r="AR15" s="100" t="str">
        <f>IF(OR(LEFT(R15)="特",LEFT(R15)="実",AND(OR(LEFT(R15,2)="US",LEFT(R15,2)="WO",LEFT(R15,2)="GB",LEFT(R15,2)="EP",LEFT(R15,2)="DE"),OR(MID(R15,3,1)="1",MID(R15,3,1)="2",MID(R15,3,1)="3",MID(R15,3,1)="4",MID(R15,3,1)="5",MID(R15,3,1)="6",MID(R15,3,1)="7",MID(R15,3,1)="8",MID(R15,3,1)="9",MID(R15,3,1)="0",))),"",VLOOKUP($C15,ファミリ発明者引用文献!A$3:B$235,2,FALSE))</f>
        <v/>
      </c>
      <c r="AS15" s="94" t="str">
        <f>VLOOKUP(C15,ファミリ引用文献WO!A$2:B$241,2,FALSE)</f>
        <v/>
      </c>
      <c r="AT15" s="100" t="str">
        <f>VLOOKUP(C15,ファミリ引用文献!A$3:B$242,2,FALSE)</f>
        <v/>
      </c>
      <c r="AU15" s="100" t="str">
        <f>VLOOKUP(C15,審判データ!AH$2:BT$379,39,FALSE)</f>
        <v>AU00706685B;AU02713795A;DE69534585D;DE69534585T;EP697343A;EP697343B;特開平08-048350;特許02943048;US5984124</v>
      </c>
      <c r="AV15" s="94" t="str">
        <f ca="1">IF(INDIRECT("審判データ!"&amp;ADDRESS(MATCH(C15,審判データ!$AH$1:$AH$379,0),32))="早期審査の対象とする","早期審査","")</f>
        <v/>
      </c>
      <c r="AW15" s="625" t="str">
        <f t="shared" si="0"/>
        <v/>
      </c>
      <c r="AX15" s="626" t="str">
        <f>IF(LEFT(AE15,3)="日本特",IF(LEFT(C15)="特",VLOOKUP(C15,'本件、証拠文献テーマコード'!G$2:I$376,3,FALSE),VLOOKUP(C15,'本件、証拠文献テーマコード'!B$2:I$376,8,FALSE)),"")</f>
        <v/>
      </c>
      <c r="AY15" s="626" t="str">
        <f>IF(LEFT(AE15,3)="日本特",IF(OR(MID(R15,2,1)="開",MID(R15,2,1)="表",MID(R15,2,1)="登"),VLOOKUP(R15,'本件、証拠文献テーマコード'!C$2:I$379,7,FALSE),VLOOKUP(R15,'本件、証拠文献テーマコード'!G$2:I$379,3,FALSE)),"")</f>
        <v/>
      </c>
      <c r="AZ15" s="609"/>
    </row>
    <row r="16" spans="1:52" ht="27" x14ac:dyDescent="0.15">
      <c r="A16" s="945"/>
      <c r="B16" s="586" t="str">
        <f ca="1">IF(A16="",B15,INDIRECT("審判データ!"&amp;ADDRESS(MATCH(A16,審判データ!$HC$1:$HC$379,0),20))&amp;" / "&amp;INDIRECT("審判データ!"&amp;ADDRESS(MATCH(A16,審判データ!$HC$1:$HC$379,0),21)))</f>
        <v>2010 / 29-1,29-2</v>
      </c>
      <c r="C16" s="3">
        <v>2943048</v>
      </c>
      <c r="D16" s="800"/>
      <c r="E16" s="889" t="str">
        <f ca="1">INDIRECT("審判データ!"&amp;ADDRESS(MATCH(C16,審判データ!$AH$1:$AH$379,0),55))</f>
        <v>日本山村硝子株式会社</v>
      </c>
      <c r="F16" s="889" t="str">
        <f ca="1">INDIRECT("審判データ!"&amp;ADDRESS(MATCH(C16,審判データ!$AH$1:$AH$379,0),56))</f>
        <v>高野　孝房</v>
      </c>
      <c r="G16" s="43" t="str">
        <f ca="1">INDIRECT("審判データ!"&amp;ADDRESS(MATCH(C16,審判データ!$AH$1:$AH$379,0),72))</f>
        <v>AU00706685B;AU02713795A;DE69534585D;DE69534585T;EP697343A;EP697343B;特開平08-048350;特許02943048;US5984124</v>
      </c>
      <c r="H16" s="43" t="str">
        <f ca="1">INDIRECT("審判データ!"&amp;ADDRESS(MATCH(C16,審判データ!$AH$1:$AH$379,0),41))</f>
        <v>B65D 41/34</v>
      </c>
      <c r="I16" s="889" t="str">
        <f ca="1">INDIRECT("審判データ!"&amp;ADDRESS(MATCH(C16,審判データ!$AH$1:$AH$379,0),49))</f>
        <v>B65D  41/04@AFI(EP);B65D  41/34@ALI(EP);B65D  53/04@ALI(EP)</v>
      </c>
      <c r="J16" s="889" t="str">
        <f ca="1">INDIRECT("審判データ!"&amp;ADDRESS(MATCH(C16,審判データ!$AH$1:$AH$379,0),51))</f>
        <v>B65D 41/34</v>
      </c>
      <c r="K16" s="891" t="str">
        <f ca="1">INDIRECT("審判データ!"&amp;ADDRESS(MATCH(C16,審判データ!$AH$1:$AH$379,0),53))</f>
        <v>3E084 AA04;3E084 AA12;3E084 AB01;3E084 BA02;3E084 CA01;3E084 CC04;3E084 CC05;3E084 DA01;3E084 DB05;3E084 DB12;3E084 DB14;3E084 DC04;3E084 DC05;3E084 EA04;3E084 FA09;3E084 FB01;3E084 GA01;3E084 GB01;3E084 GB08;3E084 HA03;3E084 HB06;3E084 HD04;3E084 KA13;3E084 KA15;3E084 KB01;3E084 LA05;3E084 LA06;3E084 LA15;3E084 LA17;3E084 LB02;3E084 LB07;3E084 LD01</v>
      </c>
      <c r="L16" s="1095"/>
      <c r="M16" s="1066"/>
      <c r="N16" s="1067"/>
      <c r="O16" s="975"/>
      <c r="P16" s="1101"/>
      <c r="Q16" s="629" t="s">
        <v>279</v>
      </c>
      <c r="R16" s="630" t="s">
        <v>22282</v>
      </c>
      <c r="S16" s="630" t="str">
        <f>IF(OR(LEFT(R16)="特",LEFT(R16)="実"),VLOOKUP(R16,'証拠（JP特許）'!$B$2:$D$299,2,FALSE),IF(AND(OR(LEFT(R16,2)="US",LEFT(R16,2)="WO",LEFT(R16,2)="GB",LEFT(R16,2)="EP",LEFT(R16,2)="DE"),OR(MID(R16,3,1)="1",MID(R16,3,1)="2",MID(R16,3,1)="3",MID(R16,3,1)="4",MID(R16,3,1)="5",MID(R16,3,1)="6",MID(R16,3,1)="7",MID(R16,3,1)="8",MID(R16,3,1)="9",MID(R16,3,1)="0")),VLOOKUP(R16,'証拠（WW特許）'!$B$2:$C$90,2,FALSE),"_"))</f>
        <v>実願昭60-115118</v>
      </c>
      <c r="T16" s="630" t="str">
        <f>IF(OR(LEFT(R16)="特",LEFT(R16)="実"),VLOOKUP(R16,'証拠（JP特許）'!$B$2:$E$299,4,FALSE),"_")</f>
        <v>_</v>
      </c>
      <c r="U16" s="558" t="s">
        <v>94</v>
      </c>
      <c r="V16" s="631" t="s">
        <v>203</v>
      </c>
      <c r="W16" s="632" t="str">
        <f t="shared" si="3"/>
        <v>JP6225655Y</v>
      </c>
      <c r="X16" s="633"/>
      <c r="Y16" s="633" t="str">
        <f t="shared" si="4"/>
        <v/>
      </c>
      <c r="Z16" s="91" t="str">
        <f ca="1">IF(OR(LEFT(R16)="特",LEFT(R16)="実",AND(OR(LEFT(R16,2)="US",LEFT(R16,2)="WO",LEFT(R16,2)="GB",LEFT(R16,2)="EP",LEFT(R16,2)="DE"),OR(MID(R16,3,1)="1",MID(R16,3,1)="2",MID(R16,3,1)="3",MID(R16,3,1)="4",MID(R16,3,1)="5",MID(R16,3,1)="6",MID(R16,3,1)="7",MID(R16,3,1)="8",MID(R16,3,1)="9",MID(R16,3,1)="0",))),IF(COUNTIF(INDIRECT("拒絶理由・拒絶査定・異議申立!"&amp;ADDRESS(MATCH(C16,拒絶理由・拒絶査定・異議申立!B$1:B$1000,0),3)&amp;":"&amp;ADDRESS(MATCH(C16,拒絶理由・拒絶査定・異議申立!B$1:B$1000,0),50)),R16)+COUNTIF(INDIRECT("拒絶理由・拒絶査定・異議申立!"&amp;ADDRESS(MATCH(C16,拒絶理由・拒絶査定・異議申立!B$1:B$1000,0),3)&amp;":"&amp;ADDRESS(MATCH(C16,拒絶理由・拒絶査定・異議申立!B$1:B$1000,0),50)),T16)&gt;0,"Yes","No"),"")</f>
        <v>No</v>
      </c>
      <c r="AA16" s="92" t="str">
        <f ca="1">IF(OR(LEFT(R16)="特",LEFT(R16)="実",AND(OR(LEFT(R16,2)="US",LEFT(R16,2)="WO",LEFT(R16,2)="GB",LEFT(R16,2)="EP",LEFT(R16,2)="DE"),OR(MID(R16,3,1)="1",MID(R16,3,1)="2",MID(R16,3,1)="3",MID(R16,3,1)="4",MID(R16,3,1)="5",MID(R16,3,1)="6",MID(R16,3,1)="7",MID(R16,3,1)="8",MID(R16,3,1)="9",MID(R16,3,1)="0",))),IF(COUNTIF(INDIRECT("先行技術調査・登録査定!"&amp;ADDRESS(MATCH(C16,先行技術調査・登録査定!B$1:B$1000,0),3)&amp;":"&amp;ADDRESS(MATCH(C16,先行技術調査・登録査定!B$1:B$1000,0),49)),R16)+COUNTIF(INDIRECT("先行技術調査・登録査定!"&amp;ADDRESS(MATCH(C16,先行技術調査・登録査定!B$1:B$1000,0),3)&amp;":"&amp;ADDRESS(MATCH(C16,先行技術調査・登録査定!B$1:B$1000,0),49)),T16)&gt;0,"Yes","No"),"")</f>
        <v>No</v>
      </c>
      <c r="AB16" s="93" t="str">
        <f t="shared" ca="1" si="1"/>
        <v>Yes</v>
      </c>
      <c r="AC16" s="121" t="str">
        <f>IF(OR(LEFT(R16)="特",LEFT(R16)="実",AND(OR(LEFT(R16,2)="US",LEFT(R16,2)="WO",LEFT(R16,2)="GB",LEFT(R16,2)="EP",LEFT(R16,2)="DE"),OR(MID(R16,3,1)="1",MID(R16,3,1)="2",MID(R16,3,1)="3",MID(R16,3,1)="4",MID(R16,3,1)="5",MID(R16,3,1)="6",MID(R16,3,1)="7",MID(R16,3,1)="8",MID(R16,3,1)="9",MID(R16,3,1)="0",))),"",VLOOKUP($C16,非特許文献リスト!$A$2:$C$196,2,FALSE))</f>
        <v/>
      </c>
      <c r="AD16" s="122" t="str">
        <f>IF(OR(LEFT(R16)="特",LEFT(R16)="実",AND(OR(LEFT(R16,2)="US",LEFT(R16,2)="WO",LEFT(R16,2)="GB",LEFT(R16,2)="EP",LEFT(R16,2)="DE"),OR(MID(R16,3,1)="1",MID(R16,3,1)="2",MID(R16,3,1)="3",MID(R16,3,1)="4",MID(R16,3,1)="5",MID(R16,3,1)="6",MID(R16,3,1)="7",MID(R16,3,1)="8",MID(R16,3,1)="9",MID(R16,3,1)="0",))),"",VLOOKUP($C16,非特許文献リスト!$A$2:$C$196,3,FALSE))</f>
        <v/>
      </c>
      <c r="AE16" s="148" t="str">
        <f t="shared" si="2"/>
        <v>日本特許文献</v>
      </c>
      <c r="AF16" s="149" t="str">
        <f>IF(OR(LEFT(R16)="特",LEFT(R16)="実"),VLOOKUP(R16,'証拠（JP特許）'!$B$2:$AB$299,10,FALSE),IF(AND(OR(LEFT(R16,2)="US",LEFT(R16,2)="WO",LEFT(R16,2)="GB",LEFT(R16,2)="EP",LEFT(R16,2)="DE"),OR(MID(R16,3,1)="1",MID(R16,3,1)="2",MID(R16,3,1)="3",MID(R16,3,1)="4",MID(R16,3,1)="5",MID(R16,3,1)="6",MID(R16,3,1)="7",MID(R16,3,1)="8",MID(R16,3,1)="9",MID(R16,3,1)="0",)),VLOOKUP(R16,'証拠（WW特許）'!$B$2:$M$90,8,FALSE),""))</f>
        <v>東洋製罐株式会社</v>
      </c>
      <c r="AG16" s="149" t="str">
        <f>IF(OR(LEFT(R16)="特",LEFT(R16)="実"),VLOOKUP(R16,'証拠（JP特許）'!$B$2:$AB$299,26,FALSE),IF(AND(OR(LEFT(R16,2)="US",LEFT(R16,2)="WO",LEFT(R16,2)="GB",LEFT(R16,2)="EP",LEFT(R16,2)="DE"),OR(MID(R16,3,1)="1",MID(R16,3,1)="2",MID(R16,3,1)="3",MID(R16,3,1)="4",MID(R16,3,1)="5",MID(R16,3,1)="6",MID(R16,3,1)="7",MID(R16,3,1)="8",MID(R16,3,1)="9",MID(R16,3,1)="0",)),VLOOKUP(R16,'証拠（WW特許）'!$B$2:$M$90,12,FALSE),""))</f>
        <v>坂本　義祐</v>
      </c>
      <c r="AH16" s="149" t="str">
        <f>IF(OR(LEFT(R16)="特",LEFT(R16)="実"),VLOOKUP(R16,'証拠（JP特許）'!$B$2:$X$299,20,FALSE),IF(AND(OR(LEFT(R16,2)="US",LEFT(R16,2)="WO",LEFT(R16,2)="GB",LEFT(R16,2)="EP",LEFT(R16,2)="DE"),OR(MID(R16,3,1)="1",MID(R16,3,1)="2",MID(R16,3,1)="3",MID(R16,3,1)="4",MID(R16,3,1)="5",MID(R16,3,1)="6",MID(R16,3,1)="7",MID(R16,3,1)="8",MID(R16,3,1)="9",MID(R16,3,1)="0",)),VLOOKUP(R16,'証拠（WW特許）'!$B$2:$U$90,20,FALSE),""))</f>
        <v>B65D  41/28    (2006.01)</v>
      </c>
      <c r="AI16" s="149" t="str">
        <f>IF(OR(LEFT(R16)="特",LEFT(R16)="実"),VLOOKUP(R16,'証拠（JP特許）'!$B$2:$X$299,21,FALSE),"")</f>
        <v>B65D 41/28      C</v>
      </c>
      <c r="AJ16" s="149" t="str">
        <f>IF(OR(LEFT(R16)="特",LEFT(R16)="実"),VLOOKUP(R16,'証拠（JP特許）'!$B$2:$X$299,22,FALSE),"")</f>
        <v>3E084AA04,3E084AA12,3E084AA32,3E084AB05,3E084BA02,3E084CA01,3E084CB03,3E084DA01,3E084DB12,3E084EA04,3E084FA09,3E084FB01,3E084FB05,3E084FB10,3E084GA04,3E084GB04,3E084HA03,3E084HB04,3E084HD01</v>
      </c>
      <c r="AK16" s="150" t="str">
        <f>IF(OR(LEFT(R16)="特",LEFT(R16)="実"),VLOOKUP(R16,'証拠（JP特許）'!$B$2:$X$299,17,FALSE),IF(AND(OR(LEFT(R16,2)="US",LEFT(R16,2)="WO",LEFT(R16,2)="GB",LEFT(R16,2)="EP",LEFT(R16,2)="DE"),OR(MID(R16,3,1)="1",MID(R16,3,1)="2",MID(R16,3,1)="3",MID(R16,3,1)="4",MID(R16,3,1)="5",MID(R16,3,1)="6",MID(R16,3,1)="7",MID(R16,3,1)="8",MID(R16,3,1)="9",MID(R16,3,1)="0",)),VLOOKUP(R16,'証拠（WW特許）'!$B$2:$U$90,16,FALSE),""))</f>
        <v>1987.02.17</v>
      </c>
      <c r="AL16" s="634" t="s">
        <v>124</v>
      </c>
      <c r="AM16" s="634" t="s">
        <v>95</v>
      </c>
      <c r="AN16" s="634" t="s">
        <v>95</v>
      </c>
      <c r="AO16" s="149" t="str">
        <f ca="1">IF(OR(LEFT(R16)="特",LEFT(R16)="実",AND(OR(LEFT(R16,2)="US",LEFT(R16,2)="WO",LEFT(R16,2)="GB",LEFT(R16,2)="EP",LEFT(R16,2)="DE"),OR(MID(R16,3,1)="1",MID(R16,3,1)="2",MID(R16,3,1)="3",MID(R16,3,1)="4",MID(R16,3,1)="5",MID(R16,3,1)="6",MID(R16,3,1)="7",MID(R16,3,1)="8",MID(R16,3,1)="9",MID(R16,3,1)="0"))),IF(COUNTIF(INDIRECT("発明者引用!"&amp;ADDRESS(MATCH(C16,発明者引用!B$1:B$196,0),4)&amp;":"&amp;ADDRESS(MATCH(C16,発明者引用!B$1:B$196,0),17)),R16)+COUNTIF(INDIRECT("発明者引用!"&amp;ADDRESS(MATCH(C16,発明者引用!B$1:B$196,0),4)&amp;":"&amp;ADDRESS(MATCH(C16,発明者引用!B$1:B$196,0),17)),#REF!)+COUNTIF(INDIRECT("発明者引用!"&amp;ADDRESS(MATCH(C16,発明者引用!B$1:B$196,0),4)&amp;":"&amp;ADDRESS(MATCH(C16,発明者引用!B$1:B$196,0),17)),T16)&gt;0,"Yes","No"),"")</f>
        <v>No</v>
      </c>
      <c r="AP16" s="149" t="str">
        <f ca="1">IF(OR(LEFT(R16)="特",LEFT(R16)="実",AND(OR(LEFT(R16,2)="US",LEFT(R16,2)="WO",LEFT(R16,2)="GB",LEFT(R16,2)="EP",LEFT(R16,2)="DE"),OR(MID(R16,3,1)="1",MID(R16,3,1)="2",MID(R16,3,1)="3",MID(R16,3,1)="4",MID(R16,3,1)="5",MID(R16,3,1)="6",MID(R16,3,1)="7",MID(R16,3,1)="8",MID(R16,3,1)="9",MID(R16,3,1)="0"))),IF(VLOOKUP(C16,ファミリ引用特許WO!$A$2:$B$241,2,FALSE)+VLOOKUP(C16,ファミリ引用文献WO!$A$2:$C$241,3,FALSE)=0,"ISR無し",IF(COUNTIF(INDIRECT("ファミリ引用特許WO!"&amp;ADDRESS(MATCH(C16,ファミリ引用特許WO!$A$2:$A$241,0),1)&amp;":"&amp;ADDRESS(MATCH(C16,ファミリ引用特許WO!$A$2:$A$241,0),19)),R16)+COUNTIF(INDIRECT("ファミリ引用特許WO!"&amp;ADDRESS(MATCH(C16,ファミリ引用特許WO!$A$2:$A$241,0),1)&amp;":"&amp;ADDRESS(MATCH(C16,ファミリ引用特許WO!$A$2:$A$241,0),19)),S16)+COUNTIF(INDIRECT("ファミリ引用特許WO!"&amp;ADDRESS(MATCH(C16,ファミリ引用特許WO!$A$2:$A$241,0),1)&amp;":"&amp;ADDRESS(MATCH(C16,ファミリ引用特許WO!$A$2:$A$241,0),19)),T16)+COUNTIF(INDIRECT("ファミリ引用特許WO!"&amp;ADDRESS(MATCH(C16,ファミリ引用特許WO!$A$2:$A$241,0),1)&amp;":"&amp;ADDRESS(MATCH(C16,ファミリ引用特許WO!$A$2:$A$241,0),19)),W16)+COUNTIF(INDIRECT("ファミリ引用特許WO!"&amp;ADDRESS(MATCH(C16,ファミリ引用特許WO!$A$2:$A$241,0),1)&amp;":"&amp;ADDRESS(MATCH(C16,ファミリ引用特許WO!$A$2:$A$241,0),19)),Y16)&gt;0,"Yes","No")),"")</f>
        <v>ISR無し</v>
      </c>
      <c r="AQ16" s="152" t="str">
        <f ca="1">IF(OR(LEFT(R16)="特",LEFT(R16)="実",AND(OR(LEFT(R16,2)="US",LEFT(R16,2)="WO",LEFT(R16,2)="GB",LEFT(R16,2)="EP",LEFT(R16,2)="DE"),OR(MID(R16,3,1)="1",MID(R16,3,1)="2",MID(R16,3,1)="3",MID(R16,3,1)="4",MID(R16,3,1)="5",MID(R16,3,1)="6",MID(R16,3,1)="7",MID(R16,3,1)="8",MID(R16,3,1)="9",MID(R16,3,1)="0"))),IF(VLOOKUP(C16,'ファミリ引用特許表記修正（ex.A2→A）'!$A$2:$B$241,2,FALSE)=0,"family無し",IF(COUNTIF(INDIRECT("'ファミリ引用特許表記修正（ex.A2→A）'!"&amp;ADDRESS(MATCH(C16,'ファミリ引用特許表記修正（ex.A2→A）'!$A$2:$A$241,0),1)&amp;":"&amp;ADDRESS(MATCH(C16,'ファミリ引用特許表記修正（ex.A2→A）'!$A$2:$A$241,0),171)),R16)+COUNTIF(INDIRECT("'ファミリ引用特許表記修正（ex.A2→A）'!"&amp;ADDRESS(MATCH(C16,'ファミリ引用特許表記修正（ex.A2→A）'!$A$2:$A$241,0),1)&amp;":"&amp;ADDRESS(MATCH(C16,'ファミリ引用特許表記修正（ex.A2→A）'!$A$2:$A$241,0),171)),S16)+COUNTIF(INDIRECT("'ファミリ引用特許表記修正（ex.A2→A）'!"&amp;ADDRESS(MATCH(C16,'ファミリ引用特許表記修正（ex.A2→A）'!$A$2:$A$241,0),1)&amp;":"&amp;ADDRESS(MATCH(C16,'ファミリ引用特許表記修正（ex.A2→A）'!$A$2:$A$241,0),171)),T16)+COUNTIF(INDIRECT("'ファミリ引用特許表記修正（ex.A2→A）'!"&amp;ADDRESS(MATCH(C16,'ファミリ引用特許表記修正（ex.A2→A）'!$A$2:$A$241,0),1)&amp;":"&amp;ADDRESS(MATCH(C16,'ファミリ引用特許表記修正（ex.A2→A）'!$A$2:$A$241,0),171)),W16)+COUNTIF(INDIRECT("'ファミリ引用特許表記修正（ex.A2→A）'!"&amp;ADDRESS(MATCH(C16,'ファミリ引用特許表記修正（ex.A2→A）'!$A$2:$A$241,0),1)&amp;":"&amp;ADDRESS(MATCH(C16,'ファミリ引用特許表記修正（ex.A2→A）'!$A$2:$A$241,0),171)),Y16)&gt;0,"Yes","No")),"")</f>
        <v>family無し</v>
      </c>
      <c r="AR16" s="149" t="str">
        <f>IF(OR(LEFT(R16)="特",LEFT(R16)="実",AND(OR(LEFT(R16,2)="US",LEFT(R16,2)="WO",LEFT(R16,2)="GB",LEFT(R16,2)="EP",LEFT(R16,2)="DE"),OR(MID(R16,3,1)="1",MID(R16,3,1)="2",MID(R16,3,1)="3",MID(R16,3,1)="4",MID(R16,3,1)="5",MID(R16,3,1)="6",MID(R16,3,1)="7",MID(R16,3,1)="8",MID(R16,3,1)="9",MID(R16,3,1)="0",))),"",VLOOKUP($C16,ファミリ発明者引用文献!A$3:B$235,2,FALSE))</f>
        <v/>
      </c>
      <c r="AS16" s="153" t="str">
        <f>VLOOKUP(C16,ファミリ引用文献WO!A$2:B$241,2,FALSE)</f>
        <v/>
      </c>
      <c r="AT16" s="149" t="str">
        <f>VLOOKUP(C16,ファミリ引用文献!A$3:B$242,2,FALSE)</f>
        <v/>
      </c>
      <c r="AU16" s="149" t="str">
        <f>VLOOKUP(C16,審判データ!AH$2:BT$379,39,FALSE)</f>
        <v>AU00706685B;AU02713795A;DE69534585D;DE69534585T;EP697343A;EP697343B;特開平08-048350;特許02943048;US5984124</v>
      </c>
      <c r="AV16" s="153" t="str">
        <f ca="1">IF(INDIRECT("審判データ!"&amp;ADDRESS(MATCH(C16,審判データ!$AH$1:$AH$379,0),32))="早期審査の対象とする","早期審査","")</f>
        <v/>
      </c>
      <c r="AW16" s="635" t="str">
        <f t="shared" si="0"/>
        <v>一致</v>
      </c>
      <c r="AX16" s="636" t="str">
        <f>IF(LEFT(AE16,3)="日本特",IF(LEFT(C16)="特",VLOOKUP(C16,'本件、証拠文献テーマコード'!G$2:I$376,3,FALSE),VLOOKUP(C16,'本件、証拠文献テーマコード'!B$2:I$376,8,FALSE)),"")</f>
        <v>3E084</v>
      </c>
      <c r="AY16" s="636" t="str">
        <f>IF(LEFT(AE16,3)="日本特",IF(OR(MID(R16,2,1)="開",MID(R16,2,1)="表",MID(R16,2,1)="登"),VLOOKUP(R16,'本件、証拠文献テーマコード'!C$2:I$379,7,FALSE),VLOOKUP(R16,'本件、証拠文献テーマコード'!G$2:I$379,3,FALSE)),"")</f>
        <v>3E084</v>
      </c>
      <c r="AZ16" s="637"/>
    </row>
    <row r="17" spans="1:52" ht="67.5" x14ac:dyDescent="0.15">
      <c r="A17" s="944" t="s">
        <v>22283</v>
      </c>
      <c r="B17" s="586" t="str">
        <f ca="1">IF(A17="",B16,INDIRECT("審判データ!"&amp;ADDRESS(MATCH(A17,審判データ!$HC$1:$HC$379,0),20))&amp;" / "&amp;INDIRECT("審判データ!"&amp;ADDRESS(MATCH(A17,審判データ!$HC$1:$HC$379,0),21)))</f>
        <v>2010 / 29-1,29-2</v>
      </c>
      <c r="C17" s="3">
        <v>3348192</v>
      </c>
      <c r="D17" s="799" t="s">
        <v>22284</v>
      </c>
      <c r="E17" s="888" t="str">
        <f ca="1">INDIRECT("審判データ!"&amp;ADDRESS(MATCH(C17,審判データ!$AH$1:$AH$379,0),55))</f>
        <v>株式会社宝機材</v>
      </c>
      <c r="F17" s="888" t="str">
        <f ca="1">INDIRECT("審判データ!"&amp;ADDRESS(MATCH(C17,審判データ!$AH$1:$AH$379,0),56))</f>
        <v>浅野　康徳</v>
      </c>
      <c r="G17" s="43" t="str">
        <f ca="1">INDIRECT("審判データ!"&amp;ADDRESS(MATCH(C17,審判データ!$AH$1:$AH$379,0),72))</f>
        <v xml:space="preserve"> </v>
      </c>
      <c r="H17" s="43" t="str">
        <f ca="1">INDIRECT("審判データ!"&amp;ADDRESS(MATCH(C17,審判データ!$AH$1:$AH$379,0),41))</f>
        <v>E03F  5/06;E03F  5/04</v>
      </c>
      <c r="I17" s="888" t="str">
        <f ca="1">INDIRECT("審判データ!"&amp;ADDRESS(MATCH(C17,審判データ!$AH$1:$AH$379,0),49))</f>
        <v>E03F   5/04@AFI(JP);E03F   5/06@ALI(JP)</v>
      </c>
      <c r="J17" s="888" t="str">
        <f ca="1">INDIRECT("審判データ!"&amp;ADDRESS(MATCH(C17,審判データ!$AH$1:$AH$379,0),51))</f>
        <v>E03F  5/04        G;E03F  5/06        Z</v>
      </c>
      <c r="K17" s="890" t="str">
        <f ca="1">INDIRECT("審判データ!"&amp;ADDRESS(MATCH(C17,審判データ!$AH$1:$AH$379,0),53))</f>
        <v>2D063 CB06;2D063 CB11;2D063 CB26</v>
      </c>
      <c r="L17" s="1060" t="s">
        <v>22285</v>
      </c>
      <c r="M17" s="963" t="s">
        <v>89</v>
      </c>
      <c r="N17" s="965" t="s">
        <v>22286</v>
      </c>
      <c r="O17" s="967">
        <v>0</v>
      </c>
      <c r="P17" s="1096" t="s">
        <v>302</v>
      </c>
      <c r="Q17" s="607" t="s">
        <v>304</v>
      </c>
      <c r="R17" s="624" t="s">
        <v>22287</v>
      </c>
      <c r="S17" s="624" t="str">
        <f>IF(OR(LEFT(R17)="特",LEFT(R17)="実"),VLOOKUP(R17,'証拠（JP特許）'!$B$2:$D$299,2,FALSE),IF(AND(OR(LEFT(R17,2)="US",LEFT(R17,2)="WO",LEFT(R17,2)="GB",LEFT(R17,2)="EP",LEFT(R17,2)="DE"),OR(MID(R17,3,1)="1",MID(R17,3,1)="2",MID(R17,3,1)="3",MID(R17,3,1)="4",MID(R17,3,1)="5",MID(R17,3,1)="6",MID(R17,3,1)="7",MID(R17,3,1)="8",MID(R17,3,1)="9",MID(R17,3,1)="0")),VLOOKUP(R17,'証拠（WW特許）'!$B$2:$C$90,2,FALSE),"_"))</f>
        <v>_</v>
      </c>
      <c r="T17" s="624" t="str">
        <f>IF(OR(LEFT(R17)="特",LEFT(R17)="実"),VLOOKUP(R17,'証拠（JP特許）'!$B$2:$E$299,4,FALSE),"_")</f>
        <v>_</v>
      </c>
      <c r="U17" s="606" t="s">
        <v>94</v>
      </c>
      <c r="V17" s="607" t="s">
        <v>122</v>
      </c>
      <c r="W17" s="608" t="str">
        <f t="shared" si="3"/>
        <v/>
      </c>
      <c r="X17" s="604"/>
      <c r="Y17" s="604" t="str">
        <f t="shared" si="4"/>
        <v/>
      </c>
      <c r="Z17" s="91" t="str">
        <f ca="1">IF(OR(LEFT(R17)="特",LEFT(R17)="実",AND(OR(LEFT(R17,2)="US",LEFT(R17,2)="WO",LEFT(R17,2)="GB",LEFT(R17,2)="EP",LEFT(R17,2)="DE"),OR(MID(R17,3,1)="1",MID(R17,3,1)="2",MID(R17,3,1)="3",MID(R17,3,1)="4",MID(R17,3,1)="5",MID(R17,3,1)="6",MID(R17,3,1)="7",MID(R17,3,1)="8",MID(R17,3,1)="9",MID(R17,3,1)="0",))),IF(COUNTIF(INDIRECT("拒絶理由・拒絶査定・異議申立!"&amp;ADDRESS(MATCH(C17,拒絶理由・拒絶査定・異議申立!B$1:B$1000,0),3)&amp;":"&amp;ADDRESS(MATCH(C17,拒絶理由・拒絶査定・異議申立!B$1:B$1000,0),50)),R17)+COUNTIF(INDIRECT("拒絶理由・拒絶査定・異議申立!"&amp;ADDRESS(MATCH(C17,拒絶理由・拒絶査定・異議申立!B$1:B$1000,0),3)&amp;":"&amp;ADDRESS(MATCH(C17,拒絶理由・拒絶査定・異議申立!B$1:B$1000,0),50)),T17)&gt;0,"Yes","No"),"")</f>
        <v/>
      </c>
      <c r="AA17" s="92" t="str">
        <f ca="1">IF(OR(LEFT(R17)="特",LEFT(R17)="実",AND(OR(LEFT(R17,2)="US",LEFT(R17,2)="WO",LEFT(R17,2)="GB",LEFT(R17,2)="EP",LEFT(R17,2)="DE"),OR(MID(R17,3,1)="1",MID(R17,3,1)="2",MID(R17,3,1)="3",MID(R17,3,1)="4",MID(R17,3,1)="5",MID(R17,3,1)="6",MID(R17,3,1)="7",MID(R17,3,1)="8",MID(R17,3,1)="9",MID(R17,3,1)="0",))),IF(COUNTIF(INDIRECT("先行技術調査・登録査定!"&amp;ADDRESS(MATCH(C17,先行技術調査・登録査定!B$1:B$1000,0),3)&amp;":"&amp;ADDRESS(MATCH(C17,先行技術調査・登録査定!B$1:B$1000,0),49)),R17)+COUNTIF(INDIRECT("先行技術調査・登録査定!"&amp;ADDRESS(MATCH(C17,先行技術調査・登録査定!B$1:B$1000,0),3)&amp;":"&amp;ADDRESS(MATCH(C17,先行技術調査・登録査定!B$1:B$1000,0),49)),T17)&gt;0,"Yes","No"),"")</f>
        <v/>
      </c>
      <c r="AB17" s="93" t="str">
        <f t="shared" ca="1" si="1"/>
        <v/>
      </c>
      <c r="AC17" s="94" t="str">
        <f>IF(OR(LEFT(R17)="特",LEFT(R17)="実",AND(OR(LEFT(R17,2)="US",LEFT(R17,2)="WO",LEFT(R17,2)="GB",LEFT(R17,2)="EP",LEFT(R17,2)="DE"),OR(MID(R17,3,1)="1",MID(R17,3,1)="2",MID(R17,3,1)="3",MID(R17,3,1)="4",MID(R17,3,1)="5",MID(R17,3,1)="6",MID(R17,3,1)="7",MID(R17,3,1)="8",MID(R17,3,1)="9",MID(R17,3,1)="0",))),"",VLOOKUP($C17,非特許文献リスト!$A$2:$C$196,2,FALSE))</f>
        <v/>
      </c>
      <c r="AD17" s="95" t="str">
        <f>IF(OR(LEFT(R17)="特",LEFT(R17)="実",AND(OR(LEFT(R17,2)="US",LEFT(R17,2)="WO",LEFT(R17,2)="GB",LEFT(R17,2)="EP",LEFT(R17,2)="DE"),OR(MID(R17,3,1)="1",MID(R17,3,1)="2",MID(R17,3,1)="3",MID(R17,3,1)="4",MID(R17,3,1)="5",MID(R17,3,1)="6",MID(R17,3,1)="7",MID(R17,3,1)="8",MID(R17,3,1)="9",MID(R17,3,1)="0",))),"",VLOOKUP($C17,非特許文献リスト!$A$2:$C$196,3,FALSE))</f>
        <v/>
      </c>
      <c r="AE17" s="96" t="str">
        <f t="shared" si="2"/>
        <v/>
      </c>
      <c r="AF17" s="100" t="str">
        <f>IF(OR(LEFT(R17)="特",LEFT(R17)="実"),VLOOKUP(R17,'証拠（JP特許）'!$B$2:$AB$299,10,FALSE),IF(AND(OR(LEFT(R17,2)="US",LEFT(R17,2)="WO",LEFT(R17,2)="GB",LEFT(R17,2)="EP",LEFT(R17,2)="DE"),OR(MID(R17,3,1)="1",MID(R17,3,1)="2",MID(R17,3,1)="3",MID(R17,3,1)="4",MID(R17,3,1)="5",MID(R17,3,1)="6",MID(R17,3,1)="7",MID(R17,3,1)="8",MID(R17,3,1)="9",MID(R17,3,1)="0",)),VLOOKUP(R17,'証拠（WW特許）'!$B$2:$M$90,8,FALSE),""))</f>
        <v/>
      </c>
      <c r="AG17" s="100" t="str">
        <f>IF(OR(LEFT(R17)="特",LEFT(R17)="実"),VLOOKUP(R17,'証拠（JP特許）'!$B$2:$AB$299,26,FALSE),IF(AND(OR(LEFT(R17,2)="US",LEFT(R17,2)="WO",LEFT(R17,2)="GB",LEFT(R17,2)="EP",LEFT(R17,2)="DE"),OR(MID(R17,3,1)="1",MID(R17,3,1)="2",MID(R17,3,1)="3",MID(R17,3,1)="4",MID(R17,3,1)="5",MID(R17,3,1)="6",MID(R17,3,1)="7",MID(R17,3,1)="8",MID(R17,3,1)="9",MID(R17,3,1)="0",)),VLOOKUP(R17,'証拠（WW特許）'!$B$2:$M$90,12,FALSE),""))</f>
        <v/>
      </c>
      <c r="AH17" s="100" t="str">
        <f>IF(OR(LEFT(R17)="特",LEFT(R17)="実"),VLOOKUP(R17,'証拠（JP特許）'!$B$2:$X$299,20,FALSE),IF(AND(OR(LEFT(R17,2)="US",LEFT(R17,2)="WO",LEFT(R17,2)="GB",LEFT(R17,2)="EP",LEFT(R17,2)="DE"),OR(MID(R17,3,1)="1",MID(R17,3,1)="2",MID(R17,3,1)="3",MID(R17,3,1)="4",MID(R17,3,1)="5",MID(R17,3,1)="6",MID(R17,3,1)="7",MID(R17,3,1)="8",MID(R17,3,1)="9",MID(R17,3,1)="0",)),VLOOKUP(R17,'証拠（WW特許）'!$B$2:$U$90,20,FALSE),""))</f>
        <v/>
      </c>
      <c r="AI17" s="100" t="str">
        <f>IF(OR(LEFT(R17)="特",LEFT(R17)="実"),VLOOKUP(R17,'証拠（JP特許）'!$B$2:$X$299,21,FALSE),"")</f>
        <v/>
      </c>
      <c r="AJ17" s="100" t="str">
        <f>IF(OR(LEFT(R17)="特",LEFT(R17)="実"),VLOOKUP(R17,'証拠（JP特許）'!$B$2:$X$299,22,FALSE),"")</f>
        <v/>
      </c>
      <c r="AK17" s="134" t="str">
        <f>IF(OR(LEFT(R17)="特",LEFT(R17)="実"),VLOOKUP(R17,'証拠（JP特許）'!$B$2:$X$299,17,FALSE),IF(AND(OR(LEFT(R17,2)="US",LEFT(R17,2)="WO",LEFT(R17,2)="GB",LEFT(R17,2)="EP",LEFT(R17,2)="DE"),OR(MID(R17,3,1)="1",MID(R17,3,1)="2",MID(R17,3,1)="3",MID(R17,3,1)="4",MID(R17,3,1)="5",MID(R17,3,1)="6",MID(R17,3,1)="7",MID(R17,3,1)="8",MID(R17,3,1)="9",MID(R17,3,1)="0",)),VLOOKUP(R17,'証拠（WW特許）'!$B$2:$U$90,16,FALSE),""))</f>
        <v/>
      </c>
      <c r="AL17" s="594"/>
      <c r="AM17" s="594"/>
      <c r="AN17" s="594"/>
      <c r="AO17" s="100" t="str">
        <f ca="1">IF(OR(LEFT(R17)="特",LEFT(R17)="実",AND(OR(LEFT(R17,2)="US",LEFT(R17,2)="WO",LEFT(R17,2)="GB",LEFT(R17,2)="EP",LEFT(R17,2)="DE"),OR(MID(R17,3,1)="1",MID(R17,3,1)="2",MID(R17,3,1)="3",MID(R17,3,1)="4",MID(R17,3,1)="5",MID(R17,3,1)="6",MID(R17,3,1)="7",MID(R17,3,1)="8",MID(R17,3,1)="9",MID(R17,3,1)="0"))),IF(COUNTIF(INDIRECT("発明者引用!"&amp;ADDRESS(MATCH(C17,発明者引用!B$1:B$196,0),4)&amp;":"&amp;ADDRESS(MATCH(C17,発明者引用!B$1:B$196,0),17)),R17)+COUNTIF(INDIRECT("発明者引用!"&amp;ADDRESS(MATCH(C17,発明者引用!B$1:B$196,0),4)&amp;":"&amp;ADDRESS(MATCH(C17,発明者引用!B$1:B$196,0),17)),#REF!)+COUNTIF(INDIRECT("発明者引用!"&amp;ADDRESS(MATCH(C17,発明者引用!B$1:B$196,0),4)&amp;":"&amp;ADDRESS(MATCH(C17,発明者引用!B$1:B$196,0),17)),T17)&gt;0,"Yes","No"),"")</f>
        <v/>
      </c>
      <c r="AP17" s="100" t="str">
        <f ca="1">IF(OR(LEFT(R17)="特",LEFT(R17)="実",AND(OR(LEFT(R17,2)="US",LEFT(R17,2)="WO",LEFT(R17,2)="GB",LEFT(R17,2)="EP",LEFT(R17,2)="DE"),OR(MID(R17,3,1)="1",MID(R17,3,1)="2",MID(R17,3,1)="3",MID(R17,3,1)="4",MID(R17,3,1)="5",MID(R17,3,1)="6",MID(R17,3,1)="7",MID(R17,3,1)="8",MID(R17,3,1)="9",MID(R17,3,1)="0"))),IF(VLOOKUP(C17,ファミリ引用特許WO!$A$2:$B$241,2,FALSE)+VLOOKUP(C17,ファミリ引用文献WO!$A$2:$C$241,3,FALSE)=0,"ISR無し",IF(COUNTIF(INDIRECT("ファミリ引用特許WO!"&amp;ADDRESS(MATCH(C17,ファミリ引用特許WO!$A$2:$A$241,0),1)&amp;":"&amp;ADDRESS(MATCH(C17,ファミリ引用特許WO!$A$2:$A$241,0),19)),R17)+COUNTIF(INDIRECT("ファミリ引用特許WO!"&amp;ADDRESS(MATCH(C17,ファミリ引用特許WO!$A$2:$A$241,0),1)&amp;":"&amp;ADDRESS(MATCH(C17,ファミリ引用特許WO!$A$2:$A$241,0),19)),S17)+COUNTIF(INDIRECT("ファミリ引用特許WO!"&amp;ADDRESS(MATCH(C17,ファミリ引用特許WO!$A$2:$A$241,0),1)&amp;":"&amp;ADDRESS(MATCH(C17,ファミリ引用特許WO!$A$2:$A$241,0),19)),T17)+COUNTIF(INDIRECT("ファミリ引用特許WO!"&amp;ADDRESS(MATCH(C17,ファミリ引用特許WO!$A$2:$A$241,0),1)&amp;":"&amp;ADDRESS(MATCH(C17,ファミリ引用特許WO!$A$2:$A$241,0),19)),W17)+COUNTIF(INDIRECT("ファミリ引用特許WO!"&amp;ADDRESS(MATCH(C17,ファミリ引用特許WO!$A$2:$A$241,0),1)&amp;":"&amp;ADDRESS(MATCH(C17,ファミリ引用特許WO!$A$2:$A$241,0),19)),Y17)&gt;0,"Yes","No")),"")</f>
        <v/>
      </c>
      <c r="AQ17" s="99" t="str">
        <f ca="1">IF(OR(LEFT(R17)="特",LEFT(R17)="実",AND(OR(LEFT(R17,2)="US",LEFT(R17,2)="WO",LEFT(R17,2)="GB",LEFT(R17,2)="EP",LEFT(R17,2)="DE"),OR(MID(R17,3,1)="1",MID(R17,3,1)="2",MID(R17,3,1)="3",MID(R17,3,1)="4",MID(R17,3,1)="5",MID(R17,3,1)="6",MID(R17,3,1)="7",MID(R17,3,1)="8",MID(R17,3,1)="9",MID(R17,3,1)="0"))),IF(VLOOKUP(C17,'ファミリ引用特許表記修正（ex.A2→A）'!$A$2:$B$241,2,FALSE)=0,"family無し",IF(COUNTIF(INDIRECT("'ファミリ引用特許表記修正（ex.A2→A）'!"&amp;ADDRESS(MATCH(C17,'ファミリ引用特許表記修正（ex.A2→A）'!$A$2:$A$241,0),1)&amp;":"&amp;ADDRESS(MATCH(C17,'ファミリ引用特許表記修正（ex.A2→A）'!$A$2:$A$241,0),171)),R17)+COUNTIF(INDIRECT("'ファミリ引用特許表記修正（ex.A2→A）'!"&amp;ADDRESS(MATCH(C17,'ファミリ引用特許表記修正（ex.A2→A）'!$A$2:$A$241,0),1)&amp;":"&amp;ADDRESS(MATCH(C17,'ファミリ引用特許表記修正（ex.A2→A）'!$A$2:$A$241,0),171)),S17)+COUNTIF(INDIRECT("'ファミリ引用特許表記修正（ex.A2→A）'!"&amp;ADDRESS(MATCH(C17,'ファミリ引用特許表記修正（ex.A2→A）'!$A$2:$A$241,0),1)&amp;":"&amp;ADDRESS(MATCH(C17,'ファミリ引用特許表記修正（ex.A2→A）'!$A$2:$A$241,0),171)),T17)+COUNTIF(INDIRECT("'ファミリ引用特許表記修正（ex.A2→A）'!"&amp;ADDRESS(MATCH(C17,'ファミリ引用特許表記修正（ex.A2→A）'!$A$2:$A$241,0),1)&amp;":"&amp;ADDRESS(MATCH(C17,'ファミリ引用特許表記修正（ex.A2→A）'!$A$2:$A$241,0),171)),W17)+COUNTIF(INDIRECT("'ファミリ引用特許表記修正（ex.A2→A）'!"&amp;ADDRESS(MATCH(C17,'ファミリ引用特許表記修正（ex.A2→A）'!$A$2:$A$241,0),1)&amp;":"&amp;ADDRESS(MATCH(C17,'ファミリ引用特許表記修正（ex.A2→A）'!$A$2:$A$241,0),171)),Y17)&gt;0,"Yes","No")),"")</f>
        <v/>
      </c>
      <c r="AR17" s="135" t="str">
        <f>IF(OR(LEFT(R17)="特",LEFT(R17)="実",AND(OR(LEFT(R17,2)="US",LEFT(R17,2)="WO",LEFT(R17,2)="GB",LEFT(R17,2)="EP",LEFT(R17,2)="DE"),OR(MID(R17,3,1)="1",MID(R17,3,1)="2",MID(R17,3,1)="3",MID(R17,3,1)="4",MID(R17,3,1)="5",MID(R17,3,1)="6",MID(R17,3,1)="7",MID(R17,3,1)="8",MID(R17,3,1)="9",MID(R17,3,1)="0",))),"",VLOOKUP($C17,ファミリ発明者引用文献!A$3:B$235,2,FALSE))</f>
        <v>,,</v>
      </c>
      <c r="AS17" s="94" t="str">
        <f>VLOOKUP(C17,ファミリ引用文献WO!A$2:B$241,2,FALSE)</f>
        <v/>
      </c>
      <c r="AT17" s="100" t="str">
        <f>VLOOKUP(C17,ファミリ引用文献!A$3:B$242,2,FALSE)</f>
        <v/>
      </c>
      <c r="AU17" s="100" t="str">
        <f>VLOOKUP(C17,審判データ!AH$2:BT$379,39,FALSE)</f>
        <v xml:space="preserve"> </v>
      </c>
      <c r="AV17" s="94" t="str">
        <f ca="1">IF(INDIRECT("審判データ!"&amp;ADDRESS(MATCH(C17,審判データ!$AH$1:$AH$379,0),32))="早期審査の対象とする","早期審査","")</f>
        <v/>
      </c>
      <c r="AW17" s="625" t="str">
        <f t="shared" si="0"/>
        <v/>
      </c>
      <c r="AX17" s="626" t="str">
        <f>IF(LEFT(AE17,3)="日本特",IF(LEFT(C17)="特",VLOOKUP(C17,'本件、証拠文献テーマコード'!G$2:I$376,3,FALSE),VLOOKUP(C17,'本件、証拠文献テーマコード'!B$2:I$376,8,FALSE)),"")</f>
        <v/>
      </c>
      <c r="AY17" s="626" t="str">
        <f>IF(LEFT(AE17,3)="日本特",IF(OR(MID(R17,2,1)="開",MID(R17,2,1)="表",MID(R17,2,1)="登"),VLOOKUP(R17,'本件、証拠文献テーマコード'!C$2:I$379,7,FALSE),VLOOKUP(R17,'本件、証拠文献テーマコード'!G$2:I$379,3,FALSE)),"")</f>
        <v/>
      </c>
      <c r="AZ17" s="609"/>
    </row>
    <row r="18" spans="1:52" ht="54" x14ac:dyDescent="0.15">
      <c r="A18" s="948"/>
      <c r="B18" s="586" t="str">
        <f ca="1">IF(A18="",B17,INDIRECT("審判データ!"&amp;ADDRESS(MATCH(A18,審判データ!$HC$1:$HC$379,0),20))&amp;" / "&amp;INDIRECT("審判データ!"&amp;ADDRESS(MATCH(A18,審判データ!$HC$1:$HC$379,0),21)))</f>
        <v>2010 / 29-1,29-2</v>
      </c>
      <c r="C18" s="3">
        <v>3348192</v>
      </c>
      <c r="D18" s="915"/>
      <c r="E18" s="953" t="str">
        <f ca="1">INDIRECT("審判データ!"&amp;ADDRESS(MATCH(C18,審判データ!$AH$1:$AH$379,0),55))</f>
        <v>株式会社宝機材</v>
      </c>
      <c r="F18" s="953" t="str">
        <f ca="1">INDIRECT("審判データ!"&amp;ADDRESS(MATCH(C18,審判データ!$AH$1:$AH$379,0),56))</f>
        <v>浅野　康徳</v>
      </c>
      <c r="G18" s="43" t="str">
        <f ca="1">INDIRECT("審判データ!"&amp;ADDRESS(MATCH(C18,審判データ!$AH$1:$AH$379,0),72))</f>
        <v xml:space="preserve"> </v>
      </c>
      <c r="H18" s="43" t="str">
        <f ca="1">INDIRECT("審判データ!"&amp;ADDRESS(MATCH(C18,審判データ!$AH$1:$AH$379,0),41))</f>
        <v>E03F  5/06;E03F  5/04</v>
      </c>
      <c r="I18" s="953" t="str">
        <f ca="1">INDIRECT("審判データ!"&amp;ADDRESS(MATCH(C18,審判データ!$AH$1:$AH$379,0),49))</f>
        <v>E03F   5/04@AFI(JP);E03F   5/06@ALI(JP)</v>
      </c>
      <c r="J18" s="953" t="str">
        <f ca="1">INDIRECT("審判データ!"&amp;ADDRESS(MATCH(C18,審判データ!$AH$1:$AH$379,0),51))</f>
        <v>E03F  5/04        G;E03F  5/06        Z</v>
      </c>
      <c r="K18" s="951" t="str">
        <f ca="1">INDIRECT("審判データ!"&amp;ADDRESS(MATCH(C18,審判データ!$AH$1:$AH$379,0),53))</f>
        <v>2D063 CB06;2D063 CB11;2D063 CB26</v>
      </c>
      <c r="L18" s="1098"/>
      <c r="M18" s="1070"/>
      <c r="N18" s="1071"/>
      <c r="O18" s="974"/>
      <c r="P18" s="1099"/>
      <c r="Q18" s="610" t="s">
        <v>307</v>
      </c>
      <c r="R18" s="611" t="s">
        <v>22288</v>
      </c>
      <c r="S18" s="611" t="str">
        <f>IF(OR(LEFT(R18)="特",LEFT(R18)="実"),VLOOKUP(R18,'証拠（JP特許）'!$B$2:$D$299,2,FALSE),IF(AND(OR(LEFT(R18,2)="US",LEFT(R18,2)="WO",LEFT(R18,2)="GB",LEFT(R18,2)="EP",LEFT(R18,2)="DE"),OR(MID(R18,3,1)="1",MID(R18,3,1)="2",MID(R18,3,1)="3",MID(R18,3,1)="4",MID(R18,3,1)="5",MID(R18,3,1)="6",MID(R18,3,1)="7",MID(R18,3,1)="8",MID(R18,3,1)="9",MID(R18,3,1)="0")),VLOOKUP(R18,'証拠（WW特許）'!$B$2:$C$90,2,FALSE),"_"))</f>
        <v>_</v>
      </c>
      <c r="T18" s="611" t="str">
        <f>IF(OR(LEFT(R18)="特",LEFT(R18)="実"),VLOOKUP(R18,'証拠（JP特許）'!$B$2:$E$299,4,FALSE),"_")</f>
        <v>_</v>
      </c>
      <c r="U18" s="612" t="s">
        <v>94</v>
      </c>
      <c r="V18" s="613" t="s">
        <v>122</v>
      </c>
      <c r="W18" s="614" t="str">
        <f t="shared" si="3"/>
        <v/>
      </c>
      <c r="X18" s="613"/>
      <c r="Y18" s="613" t="str">
        <f t="shared" si="4"/>
        <v/>
      </c>
      <c r="Z18" s="91" t="str">
        <f ca="1">IF(OR(LEFT(R18)="特",LEFT(R18)="実",AND(OR(LEFT(R18,2)="US",LEFT(R18,2)="WO",LEFT(R18,2)="GB",LEFT(R18,2)="EP",LEFT(R18,2)="DE"),OR(MID(R18,3,1)="1",MID(R18,3,1)="2",MID(R18,3,1)="3",MID(R18,3,1)="4",MID(R18,3,1)="5",MID(R18,3,1)="6",MID(R18,3,1)="7",MID(R18,3,1)="8",MID(R18,3,1)="9",MID(R18,3,1)="0",))),IF(COUNTIF(INDIRECT("拒絶理由・拒絶査定・異議申立!"&amp;ADDRESS(MATCH(C18,拒絶理由・拒絶査定・異議申立!B$1:B$1000,0),3)&amp;":"&amp;ADDRESS(MATCH(C18,拒絶理由・拒絶査定・異議申立!B$1:B$1000,0),50)),R18)+COUNTIF(INDIRECT("拒絶理由・拒絶査定・異議申立!"&amp;ADDRESS(MATCH(C18,拒絶理由・拒絶査定・異議申立!B$1:B$1000,0),3)&amp;":"&amp;ADDRESS(MATCH(C18,拒絶理由・拒絶査定・異議申立!B$1:B$1000,0),50)),T18)&gt;0,"Yes","No"),"")</f>
        <v/>
      </c>
      <c r="AA18" s="92" t="str">
        <f ca="1">IF(OR(LEFT(R18)="特",LEFT(R18)="実",AND(OR(LEFT(R18,2)="US",LEFT(R18,2)="WO",LEFT(R18,2)="GB",LEFT(R18,2)="EP",LEFT(R18,2)="DE"),OR(MID(R18,3,1)="1",MID(R18,3,1)="2",MID(R18,3,1)="3",MID(R18,3,1)="4",MID(R18,3,1)="5",MID(R18,3,1)="6",MID(R18,3,1)="7",MID(R18,3,1)="8",MID(R18,3,1)="9",MID(R18,3,1)="0",))),IF(COUNTIF(INDIRECT("先行技術調査・登録査定!"&amp;ADDRESS(MATCH(C18,先行技術調査・登録査定!B$1:B$1000,0),3)&amp;":"&amp;ADDRESS(MATCH(C18,先行技術調査・登録査定!B$1:B$1000,0),49)),R18)+COUNTIF(INDIRECT("先行技術調査・登録査定!"&amp;ADDRESS(MATCH(C18,先行技術調査・登録査定!B$1:B$1000,0),3)&amp;":"&amp;ADDRESS(MATCH(C18,先行技術調査・登録査定!B$1:B$1000,0),49)),T18)&gt;0,"Yes","No"),"")</f>
        <v/>
      </c>
      <c r="AB18" s="93" t="str">
        <f t="shared" ca="1" si="1"/>
        <v/>
      </c>
      <c r="AC18" s="137" t="str">
        <f>IF(OR(LEFT(R18)="特",LEFT(R18)="実",AND(OR(LEFT(R18,2)="US",LEFT(R18,2)="WO",LEFT(R18,2)="GB",LEFT(R18,2)="EP",LEFT(R18,2)="DE"),OR(MID(R18,3,1)="1",MID(R18,3,1)="2",MID(R18,3,1)="3",MID(R18,3,1)="4",MID(R18,3,1)="5",MID(R18,3,1)="6",MID(R18,3,1)="7",MID(R18,3,1)="8",MID(R18,3,1)="9",MID(R18,3,1)="0",))),"",VLOOKUP($C18,非特許文献リスト!$A$2:$C$196,2,FALSE))</f>
        <v/>
      </c>
      <c r="AD18" s="138" t="str">
        <f>IF(OR(LEFT(R18)="特",LEFT(R18)="実",AND(OR(LEFT(R18,2)="US",LEFT(R18,2)="WO",LEFT(R18,2)="GB",LEFT(R18,2)="EP",LEFT(R18,2)="DE"),OR(MID(R18,3,1)="1",MID(R18,3,1)="2",MID(R18,3,1)="3",MID(R18,3,1)="4",MID(R18,3,1)="5",MID(R18,3,1)="6",MID(R18,3,1)="7",MID(R18,3,1)="8",MID(R18,3,1)="9",MID(R18,3,1)="0",))),"",VLOOKUP($C18,非特許文献リスト!$A$2:$C$196,3,FALSE))</f>
        <v/>
      </c>
      <c r="AE18" s="112" t="str">
        <f t="shared" si="2"/>
        <v/>
      </c>
      <c r="AF18" s="113" t="str">
        <f>IF(OR(LEFT(R18)="特",LEFT(R18)="実"),VLOOKUP(R18,'証拠（JP特許）'!$B$2:$AB$299,10,FALSE),IF(AND(OR(LEFT(R18,2)="US",LEFT(R18,2)="WO",LEFT(R18,2)="GB",LEFT(R18,2)="EP",LEFT(R18,2)="DE"),OR(MID(R18,3,1)="1",MID(R18,3,1)="2",MID(R18,3,1)="3",MID(R18,3,1)="4",MID(R18,3,1)="5",MID(R18,3,1)="6",MID(R18,3,1)="7",MID(R18,3,1)="8",MID(R18,3,1)="9",MID(R18,3,1)="0",)),VLOOKUP(R18,'証拠（WW特許）'!$B$2:$M$90,8,FALSE),""))</f>
        <v/>
      </c>
      <c r="AG18" s="113" t="str">
        <f>IF(OR(LEFT(R18)="特",LEFT(R18)="実"),VLOOKUP(R18,'証拠（JP特許）'!$B$2:$AB$299,26,FALSE),IF(AND(OR(LEFT(R18,2)="US",LEFT(R18,2)="WO",LEFT(R18,2)="GB",LEFT(R18,2)="EP",LEFT(R18,2)="DE"),OR(MID(R18,3,1)="1",MID(R18,3,1)="2",MID(R18,3,1)="3",MID(R18,3,1)="4",MID(R18,3,1)="5",MID(R18,3,1)="6",MID(R18,3,1)="7",MID(R18,3,1)="8",MID(R18,3,1)="9",MID(R18,3,1)="0",)),VLOOKUP(R18,'証拠（WW特許）'!$B$2:$M$90,12,FALSE),""))</f>
        <v/>
      </c>
      <c r="AH18" s="113" t="str">
        <f>IF(OR(LEFT(R18)="特",LEFT(R18)="実"),VLOOKUP(R18,'証拠（JP特許）'!$B$2:$X$299,20,FALSE),IF(AND(OR(LEFT(R18,2)="US",LEFT(R18,2)="WO",LEFT(R18,2)="GB",LEFT(R18,2)="EP",LEFT(R18,2)="DE"),OR(MID(R18,3,1)="1",MID(R18,3,1)="2",MID(R18,3,1)="3",MID(R18,3,1)="4",MID(R18,3,1)="5",MID(R18,3,1)="6",MID(R18,3,1)="7",MID(R18,3,1)="8",MID(R18,3,1)="9",MID(R18,3,1)="0",)),VLOOKUP(R18,'証拠（WW特許）'!$B$2:$U$90,20,FALSE),""))</f>
        <v/>
      </c>
      <c r="AI18" s="113" t="str">
        <f>IF(OR(LEFT(R18)="特",LEFT(R18)="実"),VLOOKUP(R18,'証拠（JP特許）'!$B$2:$X$299,21,FALSE),"")</f>
        <v/>
      </c>
      <c r="AJ18" s="113" t="str">
        <f>IF(OR(LEFT(R18)="特",LEFT(R18)="実"),VLOOKUP(R18,'証拠（JP特許）'!$B$2:$X$299,22,FALSE),"")</f>
        <v/>
      </c>
      <c r="AK18" s="114" t="str">
        <f>IF(OR(LEFT(R18)="特",LEFT(R18)="実"),VLOOKUP(R18,'証拠（JP特許）'!$B$2:$X$299,17,FALSE),IF(AND(OR(LEFT(R18,2)="US",LEFT(R18,2)="WO",LEFT(R18,2)="GB",LEFT(R18,2)="EP",LEFT(R18,2)="DE"),OR(MID(R18,3,1)="1",MID(R18,3,1)="2",MID(R18,3,1)="3",MID(R18,3,1)="4",MID(R18,3,1)="5",MID(R18,3,1)="6",MID(R18,3,1)="7",MID(R18,3,1)="8",MID(R18,3,1)="9",MID(R18,3,1)="0",)),VLOOKUP(R18,'証拠（WW特許）'!$B$2:$U$90,16,FALSE),""))</f>
        <v/>
      </c>
      <c r="AL18" s="615"/>
      <c r="AM18" s="615"/>
      <c r="AN18" s="615"/>
      <c r="AO18" s="113" t="str">
        <f ca="1">IF(OR(LEFT(R18)="特",LEFT(R18)="実",AND(OR(LEFT(R18,2)="US",LEFT(R18,2)="WO",LEFT(R18,2)="GB",LEFT(R18,2)="EP",LEFT(R18,2)="DE"),OR(MID(R18,3,1)="1",MID(R18,3,1)="2",MID(R18,3,1)="3",MID(R18,3,1)="4",MID(R18,3,1)="5",MID(R18,3,1)="6",MID(R18,3,1)="7",MID(R18,3,1)="8",MID(R18,3,1)="9",MID(R18,3,1)="0"))),IF(COUNTIF(INDIRECT("発明者引用!"&amp;ADDRESS(MATCH(C18,発明者引用!B$1:B$196,0),4)&amp;":"&amp;ADDRESS(MATCH(C18,発明者引用!B$1:B$196,0),17)),R18)+COUNTIF(INDIRECT("発明者引用!"&amp;ADDRESS(MATCH(C18,発明者引用!B$1:B$196,0),4)&amp;":"&amp;ADDRESS(MATCH(C18,発明者引用!B$1:B$196,0),17)),#REF!)+COUNTIF(INDIRECT("発明者引用!"&amp;ADDRESS(MATCH(C18,発明者引用!B$1:B$196,0),4)&amp;":"&amp;ADDRESS(MATCH(C18,発明者引用!B$1:B$196,0),17)),T18)&gt;0,"Yes","No"),"")</f>
        <v/>
      </c>
      <c r="AP18" s="113" t="str">
        <f ca="1">IF(OR(LEFT(R18)="特",LEFT(R18)="実",AND(OR(LEFT(R18,2)="US",LEFT(R18,2)="WO",LEFT(R18,2)="GB",LEFT(R18,2)="EP",LEFT(R18,2)="DE"),OR(MID(R18,3,1)="1",MID(R18,3,1)="2",MID(R18,3,1)="3",MID(R18,3,1)="4",MID(R18,3,1)="5",MID(R18,3,1)="6",MID(R18,3,1)="7",MID(R18,3,1)="8",MID(R18,3,1)="9",MID(R18,3,1)="0"))),IF(VLOOKUP(C18,ファミリ引用特許WO!$A$2:$B$241,2,FALSE)+VLOOKUP(C18,ファミリ引用文献WO!$A$2:$C$241,3,FALSE)=0,"ISR無し",IF(COUNTIF(INDIRECT("ファミリ引用特許WO!"&amp;ADDRESS(MATCH(C18,ファミリ引用特許WO!$A$2:$A$241,0),1)&amp;":"&amp;ADDRESS(MATCH(C18,ファミリ引用特許WO!$A$2:$A$241,0),19)),R18)+COUNTIF(INDIRECT("ファミリ引用特許WO!"&amp;ADDRESS(MATCH(C18,ファミリ引用特許WO!$A$2:$A$241,0),1)&amp;":"&amp;ADDRESS(MATCH(C18,ファミリ引用特許WO!$A$2:$A$241,0),19)),S18)+COUNTIF(INDIRECT("ファミリ引用特許WO!"&amp;ADDRESS(MATCH(C18,ファミリ引用特許WO!$A$2:$A$241,0),1)&amp;":"&amp;ADDRESS(MATCH(C18,ファミリ引用特許WO!$A$2:$A$241,0),19)),T18)+COUNTIF(INDIRECT("ファミリ引用特許WO!"&amp;ADDRESS(MATCH(C18,ファミリ引用特許WO!$A$2:$A$241,0),1)&amp;":"&amp;ADDRESS(MATCH(C18,ファミリ引用特許WO!$A$2:$A$241,0),19)),W18)+COUNTIF(INDIRECT("ファミリ引用特許WO!"&amp;ADDRESS(MATCH(C18,ファミリ引用特許WO!$A$2:$A$241,0),1)&amp;":"&amp;ADDRESS(MATCH(C18,ファミリ引用特許WO!$A$2:$A$241,0),19)),Y18)&gt;0,"Yes","No")),"")</f>
        <v/>
      </c>
      <c r="AQ18" s="116" t="str">
        <f ca="1">IF(OR(LEFT(R18)="特",LEFT(R18)="実",AND(OR(LEFT(R18,2)="US",LEFT(R18,2)="WO",LEFT(R18,2)="GB",LEFT(R18,2)="EP",LEFT(R18,2)="DE"),OR(MID(R18,3,1)="1",MID(R18,3,1)="2",MID(R18,3,1)="3",MID(R18,3,1)="4",MID(R18,3,1)="5",MID(R18,3,1)="6",MID(R18,3,1)="7",MID(R18,3,1)="8",MID(R18,3,1)="9",MID(R18,3,1)="0"))),IF(VLOOKUP(C18,'ファミリ引用特許表記修正（ex.A2→A）'!$A$2:$B$241,2,FALSE)=0,"family無し",IF(COUNTIF(INDIRECT("'ファミリ引用特許表記修正（ex.A2→A）'!"&amp;ADDRESS(MATCH(C18,'ファミリ引用特許表記修正（ex.A2→A）'!$A$2:$A$241,0),1)&amp;":"&amp;ADDRESS(MATCH(C18,'ファミリ引用特許表記修正（ex.A2→A）'!$A$2:$A$241,0),171)),R18)+COUNTIF(INDIRECT("'ファミリ引用特許表記修正（ex.A2→A）'!"&amp;ADDRESS(MATCH(C18,'ファミリ引用特許表記修正（ex.A2→A）'!$A$2:$A$241,0),1)&amp;":"&amp;ADDRESS(MATCH(C18,'ファミリ引用特許表記修正（ex.A2→A）'!$A$2:$A$241,0),171)),S18)+COUNTIF(INDIRECT("'ファミリ引用特許表記修正（ex.A2→A）'!"&amp;ADDRESS(MATCH(C18,'ファミリ引用特許表記修正（ex.A2→A）'!$A$2:$A$241,0),1)&amp;":"&amp;ADDRESS(MATCH(C18,'ファミリ引用特許表記修正（ex.A2→A）'!$A$2:$A$241,0),171)),T18)+COUNTIF(INDIRECT("'ファミリ引用特許表記修正（ex.A2→A）'!"&amp;ADDRESS(MATCH(C18,'ファミリ引用特許表記修正（ex.A2→A）'!$A$2:$A$241,0),1)&amp;":"&amp;ADDRESS(MATCH(C18,'ファミリ引用特許表記修正（ex.A2→A）'!$A$2:$A$241,0),171)),W18)+COUNTIF(INDIRECT("'ファミリ引用特許表記修正（ex.A2→A）'!"&amp;ADDRESS(MATCH(C18,'ファミリ引用特許表記修正（ex.A2→A）'!$A$2:$A$241,0),1)&amp;":"&amp;ADDRESS(MATCH(C18,'ファミリ引用特許表記修正（ex.A2→A）'!$A$2:$A$241,0),171)),Y18)&gt;0,"Yes","No")),"")</f>
        <v/>
      </c>
      <c r="AR18" s="155" t="str">
        <f>IF(OR(LEFT(R18)="特",LEFT(R18)="実",AND(OR(LEFT(R18,2)="US",LEFT(R18,2)="WO",LEFT(R18,2)="GB",LEFT(R18,2)="EP",LEFT(R18,2)="DE"),OR(MID(R18,3,1)="1",MID(R18,3,1)="2",MID(R18,3,1)="3",MID(R18,3,1)="4",MID(R18,3,1)="5",MID(R18,3,1)="6",MID(R18,3,1)="7",MID(R18,3,1)="8",MID(R18,3,1)="9",MID(R18,3,1)="0",))),"",VLOOKUP($C18,ファミリ発明者引用文献!A$3:B$235,2,FALSE))</f>
        <v>,,</v>
      </c>
      <c r="AS18" s="110" t="str">
        <f>VLOOKUP(C18,ファミリ引用文献WO!A$2:B$241,2,FALSE)</f>
        <v/>
      </c>
      <c r="AT18" s="113" t="str">
        <f>VLOOKUP(C18,ファミリ引用文献!A$3:B$242,2,FALSE)</f>
        <v/>
      </c>
      <c r="AU18" s="113" t="str">
        <f>VLOOKUP(C18,審判データ!AH$2:BT$379,39,FALSE)</f>
        <v xml:space="preserve"> </v>
      </c>
      <c r="AV18" s="110" t="str">
        <f ca="1">IF(INDIRECT("審判データ!"&amp;ADDRESS(MATCH(C18,審判データ!$AH$1:$AH$379,0),32))="早期審査の対象とする","早期審査","")</f>
        <v/>
      </c>
      <c r="AW18" s="627" t="str">
        <f t="shared" si="0"/>
        <v/>
      </c>
      <c r="AX18" s="616" t="str">
        <f>IF(LEFT(AE18,3)="日本特",IF(LEFT(C18)="特",VLOOKUP(C18,'本件、証拠文献テーマコード'!G$2:I$376,3,FALSE),VLOOKUP(C18,'本件、証拠文献テーマコード'!B$2:I$376,8,FALSE)),"")</f>
        <v/>
      </c>
      <c r="AY18" s="616" t="str">
        <f>IF(LEFT(AE18,3)="日本特",IF(OR(MID(R18,2,1)="開",MID(R18,2,1)="表",MID(R18,2,1)="登"),VLOOKUP(R18,'本件、証拠文献テーマコード'!C$2:I$379,7,FALSE),VLOOKUP(R18,'本件、証拠文献テーマコード'!G$2:I$379,3,FALSE)),"")</f>
        <v/>
      </c>
      <c r="AZ18" s="617"/>
    </row>
    <row r="19" spans="1:52" ht="81" x14ac:dyDescent="0.15">
      <c r="A19" s="945"/>
      <c r="B19" s="586" t="str">
        <f ca="1">IF(A19="",B18,INDIRECT("審判データ!"&amp;ADDRESS(MATCH(A19,審判データ!$HC$1:$HC$379,0),20))&amp;" / "&amp;INDIRECT("審判データ!"&amp;ADDRESS(MATCH(A19,審判データ!$HC$1:$HC$379,0),21)))</f>
        <v>2010 / 29-1,29-2</v>
      </c>
      <c r="C19" s="3">
        <v>3348192</v>
      </c>
      <c r="D19" s="800"/>
      <c r="E19" s="889" t="str">
        <f ca="1">INDIRECT("審判データ!"&amp;ADDRESS(MATCH(C19,審判データ!$AH$1:$AH$379,0),55))</f>
        <v>株式会社宝機材</v>
      </c>
      <c r="F19" s="889" t="str">
        <f ca="1">INDIRECT("審判データ!"&amp;ADDRESS(MATCH(C19,審判データ!$AH$1:$AH$379,0),56))</f>
        <v>浅野　康徳</v>
      </c>
      <c r="G19" s="43" t="str">
        <f ca="1">INDIRECT("審判データ!"&amp;ADDRESS(MATCH(C19,審判データ!$AH$1:$AH$379,0),72))</f>
        <v xml:space="preserve"> </v>
      </c>
      <c r="H19" s="43" t="str">
        <f ca="1">INDIRECT("審判データ!"&amp;ADDRESS(MATCH(C19,審判データ!$AH$1:$AH$379,0),41))</f>
        <v>E03F  5/06;E03F  5/04</v>
      </c>
      <c r="I19" s="889" t="str">
        <f ca="1">INDIRECT("審判データ!"&amp;ADDRESS(MATCH(C19,審判データ!$AH$1:$AH$379,0),49))</f>
        <v>E03F   5/04@AFI(JP);E03F   5/06@ALI(JP)</v>
      </c>
      <c r="J19" s="889" t="str">
        <f ca="1">INDIRECT("審判データ!"&amp;ADDRESS(MATCH(C19,審判データ!$AH$1:$AH$379,0),51))</f>
        <v>E03F  5/04        G;E03F  5/06        Z</v>
      </c>
      <c r="K19" s="891" t="str">
        <f ca="1">INDIRECT("審判データ!"&amp;ADDRESS(MATCH(C19,審判データ!$AH$1:$AH$379,0),53))</f>
        <v>2D063 CB06;2D063 CB11;2D063 CB26</v>
      </c>
      <c r="L19" s="1095"/>
      <c r="M19" s="1066"/>
      <c r="N19" s="1067"/>
      <c r="O19" s="975"/>
      <c r="P19" s="1097"/>
      <c r="Q19" s="618" t="s">
        <v>309</v>
      </c>
      <c r="R19" s="562" t="s">
        <v>22289</v>
      </c>
      <c r="S19" s="562" t="str">
        <f>IF(OR(LEFT(R19)="特",LEFT(R19)="実"),VLOOKUP(R19,'証拠（JP特許）'!$B$2:$D$299,2,FALSE),IF(AND(OR(LEFT(R19,2)="US",LEFT(R19,2)="WO",LEFT(R19,2)="GB",LEFT(R19,2)="EP",LEFT(R19,2)="DE"),OR(MID(R19,3,1)="1",MID(R19,3,1)="2",MID(R19,3,1)="3",MID(R19,3,1)="4",MID(R19,3,1)="5",MID(R19,3,1)="6",MID(R19,3,1)="7",MID(R19,3,1)="8",MID(R19,3,1)="9",MID(R19,3,1)="0")),VLOOKUP(R19,'証拠（WW特許）'!$B$2:$C$90,2,FALSE),"_"))</f>
        <v>_</v>
      </c>
      <c r="T19" s="562" t="str">
        <f>IF(OR(LEFT(R19)="特",LEFT(R19)="実"),VLOOKUP(R19,'証拠（JP特許）'!$B$2:$E$299,4,FALSE),"_")</f>
        <v>_</v>
      </c>
      <c r="U19" s="619" t="s">
        <v>94</v>
      </c>
      <c r="V19" s="618" t="s">
        <v>122</v>
      </c>
      <c r="W19" s="608" t="str">
        <f t="shared" si="3"/>
        <v/>
      </c>
      <c r="X19" s="604"/>
      <c r="Y19" s="604" t="str">
        <f t="shared" si="4"/>
        <v/>
      </c>
      <c r="Z19" s="91" t="str">
        <f ca="1">IF(OR(LEFT(R19)="特",LEFT(R19)="実",AND(OR(LEFT(R19,2)="US",LEFT(R19,2)="WO",LEFT(R19,2)="GB",LEFT(R19,2)="EP",LEFT(R19,2)="DE"),OR(MID(R19,3,1)="1",MID(R19,3,1)="2",MID(R19,3,1)="3",MID(R19,3,1)="4",MID(R19,3,1)="5",MID(R19,3,1)="6",MID(R19,3,1)="7",MID(R19,3,1)="8",MID(R19,3,1)="9",MID(R19,3,1)="0",))),IF(COUNTIF(INDIRECT("拒絶理由・拒絶査定・異議申立!"&amp;ADDRESS(MATCH(C19,拒絶理由・拒絶査定・異議申立!B$1:B$1000,0),3)&amp;":"&amp;ADDRESS(MATCH(C19,拒絶理由・拒絶査定・異議申立!B$1:B$1000,0),50)),R19)+COUNTIF(INDIRECT("拒絶理由・拒絶査定・異議申立!"&amp;ADDRESS(MATCH(C19,拒絶理由・拒絶査定・異議申立!B$1:B$1000,0),3)&amp;":"&amp;ADDRESS(MATCH(C19,拒絶理由・拒絶査定・異議申立!B$1:B$1000,0),50)),T19)&gt;0,"Yes","No"),"")</f>
        <v/>
      </c>
      <c r="AA19" s="92" t="str">
        <f ca="1">IF(OR(LEFT(R19)="特",LEFT(R19)="実",AND(OR(LEFT(R19,2)="US",LEFT(R19,2)="WO",LEFT(R19,2)="GB",LEFT(R19,2)="EP",LEFT(R19,2)="DE"),OR(MID(R19,3,1)="1",MID(R19,3,1)="2",MID(R19,3,1)="3",MID(R19,3,1)="4",MID(R19,3,1)="5",MID(R19,3,1)="6",MID(R19,3,1)="7",MID(R19,3,1)="8",MID(R19,3,1)="9",MID(R19,3,1)="0",))),IF(COUNTIF(INDIRECT("先行技術調査・登録査定!"&amp;ADDRESS(MATCH(C19,先行技術調査・登録査定!B$1:B$1000,0),3)&amp;":"&amp;ADDRESS(MATCH(C19,先行技術調査・登録査定!B$1:B$1000,0),49)),R19)+COUNTIF(INDIRECT("先行技術調査・登録査定!"&amp;ADDRESS(MATCH(C19,先行技術調査・登録査定!B$1:B$1000,0),3)&amp;":"&amp;ADDRESS(MATCH(C19,先行技術調査・登録査定!B$1:B$1000,0),49)),T19)&gt;0,"Yes","No"),"")</f>
        <v/>
      </c>
      <c r="AB19" s="93" t="str">
        <f t="shared" ca="1" si="1"/>
        <v/>
      </c>
      <c r="AC19" s="121" t="str">
        <f>IF(OR(LEFT(R19)="特",LEFT(R19)="実",AND(OR(LEFT(R19,2)="US",LEFT(R19,2)="WO",LEFT(R19,2)="GB",LEFT(R19,2)="EP",LEFT(R19,2)="DE"),OR(MID(R19,3,1)="1",MID(R19,3,1)="2",MID(R19,3,1)="3",MID(R19,3,1)="4",MID(R19,3,1)="5",MID(R19,3,1)="6",MID(R19,3,1)="7",MID(R19,3,1)="8",MID(R19,3,1)="9",MID(R19,3,1)="0",))),"",VLOOKUP($C19,非特許文献リスト!$A$2:$C$196,2,FALSE))</f>
        <v/>
      </c>
      <c r="AD19" s="122" t="str">
        <f>IF(OR(LEFT(R19)="特",LEFT(R19)="実",AND(OR(LEFT(R19,2)="US",LEFT(R19,2)="WO",LEFT(R19,2)="GB",LEFT(R19,2)="EP",LEFT(R19,2)="DE"),OR(MID(R19,3,1)="1",MID(R19,3,1)="2",MID(R19,3,1)="3",MID(R19,3,1)="4",MID(R19,3,1)="5",MID(R19,3,1)="6",MID(R19,3,1)="7",MID(R19,3,1)="8",MID(R19,3,1)="9",MID(R19,3,1)="0",))),"",VLOOKUP($C19,非特許文献リスト!$A$2:$C$196,3,FALSE))</f>
        <v/>
      </c>
      <c r="AE19" s="139" t="str">
        <f t="shared" si="2"/>
        <v/>
      </c>
      <c r="AF19" s="22" t="str">
        <f>IF(OR(LEFT(R19)="特",LEFT(R19)="実"),VLOOKUP(R19,'証拠（JP特許）'!$B$2:$AB$299,10,FALSE),IF(AND(OR(LEFT(R19,2)="US",LEFT(R19,2)="WO",LEFT(R19,2)="GB",LEFT(R19,2)="EP",LEFT(R19,2)="DE"),OR(MID(R19,3,1)="1",MID(R19,3,1)="2",MID(R19,3,1)="3",MID(R19,3,1)="4",MID(R19,3,1)="5",MID(R19,3,1)="6",MID(R19,3,1)="7",MID(R19,3,1)="8",MID(R19,3,1)="9",MID(R19,3,1)="0",)),VLOOKUP(R19,'証拠（WW特許）'!$B$2:$M$90,8,FALSE),""))</f>
        <v/>
      </c>
      <c r="AG19" s="22" t="str">
        <f>IF(OR(LEFT(R19)="特",LEFT(R19)="実"),VLOOKUP(R19,'証拠（JP特許）'!$B$2:$AB$299,26,FALSE),IF(AND(OR(LEFT(R19,2)="US",LEFT(R19,2)="WO",LEFT(R19,2)="GB",LEFT(R19,2)="EP",LEFT(R19,2)="DE"),OR(MID(R19,3,1)="1",MID(R19,3,1)="2",MID(R19,3,1)="3",MID(R19,3,1)="4",MID(R19,3,1)="5",MID(R19,3,1)="6",MID(R19,3,1)="7",MID(R19,3,1)="8",MID(R19,3,1)="9",MID(R19,3,1)="0",)),VLOOKUP(R19,'証拠（WW特許）'!$B$2:$M$90,12,FALSE),""))</f>
        <v/>
      </c>
      <c r="AH19" s="22" t="str">
        <f>IF(OR(LEFT(R19)="特",LEFT(R19)="実"),VLOOKUP(R19,'証拠（JP特許）'!$B$2:$X$299,20,FALSE),IF(AND(OR(LEFT(R19,2)="US",LEFT(R19,2)="WO",LEFT(R19,2)="GB",LEFT(R19,2)="EP",LEFT(R19,2)="DE"),OR(MID(R19,3,1)="1",MID(R19,3,1)="2",MID(R19,3,1)="3",MID(R19,3,1)="4",MID(R19,3,1)="5",MID(R19,3,1)="6",MID(R19,3,1)="7",MID(R19,3,1)="8",MID(R19,3,1)="9",MID(R19,3,1)="0",)),VLOOKUP(R19,'証拠（WW特許）'!$B$2:$U$90,20,FALSE),""))</f>
        <v/>
      </c>
      <c r="AI19" s="22" t="str">
        <f>IF(OR(LEFT(R19)="特",LEFT(R19)="実"),VLOOKUP(R19,'証拠（JP特許）'!$B$2:$X$299,21,FALSE),"")</f>
        <v/>
      </c>
      <c r="AJ19" s="22" t="str">
        <f>IF(OR(LEFT(R19)="特",LEFT(R19)="実"),VLOOKUP(R19,'証拠（JP特許）'!$B$2:$X$299,22,FALSE),"")</f>
        <v/>
      </c>
      <c r="AK19" s="124" t="str">
        <f>IF(OR(LEFT(R19)="特",LEFT(R19)="実"),VLOOKUP(R19,'証拠（JP特許）'!$B$2:$X$299,17,FALSE),IF(AND(OR(LEFT(R19,2)="US",LEFT(R19,2)="WO",LEFT(R19,2)="GB",LEFT(R19,2)="EP",LEFT(R19,2)="DE"),OR(MID(R19,3,1)="1",MID(R19,3,1)="2",MID(R19,3,1)="3",MID(R19,3,1)="4",MID(R19,3,1)="5",MID(R19,3,1)="6",MID(R19,3,1)="7",MID(R19,3,1)="8",MID(R19,3,1)="9",MID(R19,3,1)="0",)),VLOOKUP(R19,'証拠（WW特許）'!$B$2:$U$90,16,FALSE),""))</f>
        <v/>
      </c>
      <c r="AL19" s="620"/>
      <c r="AM19" s="620"/>
      <c r="AN19" s="620"/>
      <c r="AO19" s="22" t="str">
        <f ca="1">IF(OR(LEFT(R19)="特",LEFT(R19)="実",AND(OR(LEFT(R19,2)="US",LEFT(R19,2)="WO",LEFT(R19,2)="GB",LEFT(R19,2)="EP",LEFT(R19,2)="DE"),OR(MID(R19,3,1)="1",MID(R19,3,1)="2",MID(R19,3,1)="3",MID(R19,3,1)="4",MID(R19,3,1)="5",MID(R19,3,1)="6",MID(R19,3,1)="7",MID(R19,3,1)="8",MID(R19,3,1)="9",MID(R19,3,1)="0"))),IF(COUNTIF(INDIRECT("発明者引用!"&amp;ADDRESS(MATCH(C19,発明者引用!B$1:B$196,0),4)&amp;":"&amp;ADDRESS(MATCH(C19,発明者引用!B$1:B$196,0),17)),R19)+COUNTIF(INDIRECT("発明者引用!"&amp;ADDRESS(MATCH(C19,発明者引用!B$1:B$196,0),4)&amp;":"&amp;ADDRESS(MATCH(C19,発明者引用!B$1:B$196,0),17)),#REF!)+COUNTIF(INDIRECT("発明者引用!"&amp;ADDRESS(MATCH(C19,発明者引用!B$1:B$196,0),4)&amp;":"&amp;ADDRESS(MATCH(C19,発明者引用!B$1:B$196,0),17)),T19)&gt;0,"Yes","No"),"")</f>
        <v/>
      </c>
      <c r="AP19" s="22" t="str">
        <f ca="1">IF(OR(LEFT(R19)="特",LEFT(R19)="実",AND(OR(LEFT(R19,2)="US",LEFT(R19,2)="WO",LEFT(R19,2)="GB",LEFT(R19,2)="EP",LEFT(R19,2)="DE"),OR(MID(R19,3,1)="1",MID(R19,3,1)="2",MID(R19,3,1)="3",MID(R19,3,1)="4",MID(R19,3,1)="5",MID(R19,3,1)="6",MID(R19,3,1)="7",MID(R19,3,1)="8",MID(R19,3,1)="9",MID(R19,3,1)="0"))),IF(VLOOKUP(C19,ファミリ引用特許WO!$A$2:$B$241,2,FALSE)+VLOOKUP(C19,ファミリ引用文献WO!$A$2:$C$241,3,FALSE)=0,"ISR無し",IF(COUNTIF(INDIRECT("ファミリ引用特許WO!"&amp;ADDRESS(MATCH(C19,ファミリ引用特許WO!$A$2:$A$241,0),1)&amp;":"&amp;ADDRESS(MATCH(C19,ファミリ引用特許WO!$A$2:$A$241,0),19)),R19)+COUNTIF(INDIRECT("ファミリ引用特許WO!"&amp;ADDRESS(MATCH(C19,ファミリ引用特許WO!$A$2:$A$241,0),1)&amp;":"&amp;ADDRESS(MATCH(C19,ファミリ引用特許WO!$A$2:$A$241,0),19)),S19)+COUNTIF(INDIRECT("ファミリ引用特許WO!"&amp;ADDRESS(MATCH(C19,ファミリ引用特許WO!$A$2:$A$241,0),1)&amp;":"&amp;ADDRESS(MATCH(C19,ファミリ引用特許WO!$A$2:$A$241,0),19)),T19)+COUNTIF(INDIRECT("ファミリ引用特許WO!"&amp;ADDRESS(MATCH(C19,ファミリ引用特許WO!$A$2:$A$241,0),1)&amp;":"&amp;ADDRESS(MATCH(C19,ファミリ引用特許WO!$A$2:$A$241,0),19)),W19)+COUNTIF(INDIRECT("ファミリ引用特許WO!"&amp;ADDRESS(MATCH(C19,ファミリ引用特許WO!$A$2:$A$241,0),1)&amp;":"&amp;ADDRESS(MATCH(C19,ファミリ引用特許WO!$A$2:$A$241,0),19)),Y19)&gt;0,"Yes","No")),"")</f>
        <v/>
      </c>
      <c r="AQ19" s="126" t="str">
        <f ca="1">IF(OR(LEFT(R19)="特",LEFT(R19)="実",AND(OR(LEFT(R19,2)="US",LEFT(R19,2)="WO",LEFT(R19,2)="GB",LEFT(R19,2)="EP",LEFT(R19,2)="DE"),OR(MID(R19,3,1)="1",MID(R19,3,1)="2",MID(R19,3,1)="3",MID(R19,3,1)="4",MID(R19,3,1)="5",MID(R19,3,1)="6",MID(R19,3,1)="7",MID(R19,3,1)="8",MID(R19,3,1)="9",MID(R19,3,1)="0"))),IF(VLOOKUP(C19,'ファミリ引用特許表記修正（ex.A2→A）'!$A$2:$B$241,2,FALSE)=0,"family無し",IF(COUNTIF(INDIRECT("'ファミリ引用特許表記修正（ex.A2→A）'!"&amp;ADDRESS(MATCH(C19,'ファミリ引用特許表記修正（ex.A2→A）'!$A$2:$A$241,0),1)&amp;":"&amp;ADDRESS(MATCH(C19,'ファミリ引用特許表記修正（ex.A2→A）'!$A$2:$A$241,0),171)),R19)+COUNTIF(INDIRECT("'ファミリ引用特許表記修正（ex.A2→A）'!"&amp;ADDRESS(MATCH(C19,'ファミリ引用特許表記修正（ex.A2→A）'!$A$2:$A$241,0),1)&amp;":"&amp;ADDRESS(MATCH(C19,'ファミリ引用特許表記修正（ex.A2→A）'!$A$2:$A$241,0),171)),S19)+COUNTIF(INDIRECT("'ファミリ引用特許表記修正（ex.A2→A）'!"&amp;ADDRESS(MATCH(C19,'ファミリ引用特許表記修正（ex.A2→A）'!$A$2:$A$241,0),1)&amp;":"&amp;ADDRESS(MATCH(C19,'ファミリ引用特許表記修正（ex.A2→A）'!$A$2:$A$241,0),171)),T19)+COUNTIF(INDIRECT("'ファミリ引用特許表記修正（ex.A2→A）'!"&amp;ADDRESS(MATCH(C19,'ファミリ引用特許表記修正（ex.A2→A）'!$A$2:$A$241,0),1)&amp;":"&amp;ADDRESS(MATCH(C19,'ファミリ引用特許表記修正（ex.A2→A）'!$A$2:$A$241,0),171)),W19)+COUNTIF(INDIRECT("'ファミリ引用特許表記修正（ex.A2→A）'!"&amp;ADDRESS(MATCH(C19,'ファミリ引用特許表記修正（ex.A2→A）'!$A$2:$A$241,0),1)&amp;":"&amp;ADDRESS(MATCH(C19,'ファミリ引用特許表記修正（ex.A2→A）'!$A$2:$A$241,0),171)),Y19)&gt;0,"Yes","No")),"")</f>
        <v/>
      </c>
      <c r="AR19" s="127" t="str">
        <f>IF(OR(LEFT(R19)="特",LEFT(R19)="実",AND(OR(LEFT(R19,2)="US",LEFT(R19,2)="WO",LEFT(R19,2)="GB",LEFT(R19,2)="EP",LEFT(R19,2)="DE"),OR(MID(R19,3,1)="1",MID(R19,3,1)="2",MID(R19,3,1)="3",MID(R19,3,1)="4",MID(R19,3,1)="5",MID(R19,3,1)="6",MID(R19,3,1)="7",MID(R19,3,1)="8",MID(R19,3,1)="9",MID(R19,3,1)="0",))),"",VLOOKUP($C19,ファミリ発明者引用文献!A$3:B$235,2,FALSE))</f>
        <v>,,</v>
      </c>
      <c r="AS19" s="128" t="str">
        <f>VLOOKUP(C19,ファミリ引用文献WO!A$2:B$241,2,FALSE)</f>
        <v/>
      </c>
      <c r="AT19" s="22" t="str">
        <f>VLOOKUP(C19,ファミリ引用文献!A$3:B$242,2,FALSE)</f>
        <v/>
      </c>
      <c r="AU19" s="22" t="str">
        <f>VLOOKUP(C19,審判データ!AH$2:BT$379,39,FALSE)</f>
        <v xml:space="preserve"> </v>
      </c>
      <c r="AV19" s="128" t="str">
        <f ca="1">IF(INDIRECT("審判データ!"&amp;ADDRESS(MATCH(C19,審判データ!$AH$1:$AH$379,0),32))="早期審査の対象とする","早期審査","")</f>
        <v/>
      </c>
      <c r="AW19" s="621" t="str">
        <f t="shared" si="0"/>
        <v/>
      </c>
      <c r="AX19" s="622" t="str">
        <f>IF(LEFT(AE19,3)="日本特",IF(LEFT(C19)="特",VLOOKUP(C19,'本件、証拠文献テーマコード'!G$2:I$376,3,FALSE),VLOOKUP(C19,'本件、証拠文献テーマコード'!B$2:I$376,8,FALSE)),"")</f>
        <v/>
      </c>
      <c r="AY19" s="622" t="str">
        <f>IF(LEFT(AE19,3)="日本特",IF(OR(MID(R19,2,1)="開",MID(R19,2,1)="表",MID(R19,2,1)="登"),VLOOKUP(R19,'本件、証拠文献テーマコード'!C$2:I$379,7,FALSE),VLOOKUP(R19,'本件、証拠文献テーマコード'!G$2:I$379,3,FALSE)),"")</f>
        <v/>
      </c>
      <c r="AZ19" s="623"/>
    </row>
    <row r="20" spans="1:52" ht="27" x14ac:dyDescent="0.15">
      <c r="A20" s="944" t="s">
        <v>22290</v>
      </c>
      <c r="B20" s="586" t="str">
        <f ca="1">IF(A20="",B19,INDIRECT("審判データ!"&amp;ADDRESS(MATCH(A20,審判データ!$HC$1:$HC$379,0),20))&amp;" / "&amp;INDIRECT("審判データ!"&amp;ADDRESS(MATCH(A20,審判データ!$HC$1:$HC$379,0),21)))</f>
        <v>2010 / 29-1,29-2</v>
      </c>
      <c r="C20" s="3">
        <v>3316492</v>
      </c>
      <c r="D20" s="799" t="s">
        <v>314</v>
      </c>
      <c r="E20" s="888" t="str">
        <f ca="1">INDIRECT("審判データ!"&amp;ADDRESS(MATCH(C20,審判データ!$AH$1:$AH$379,0),55))</f>
        <v>三菱重工業株式会社</v>
      </c>
      <c r="F20" s="888" t="str">
        <f ca="1">INDIRECT("審判データ!"&amp;ADDRESS(MATCH(C20,審判データ!$AH$1:$AH$379,0),56))</f>
        <v>林　昌照;石井　一男;大塚　実</v>
      </c>
      <c r="G20" s="43" t="str">
        <f ca="1">INDIRECT("審判データ!"&amp;ADDRESS(MATCH(C20,審判データ!$AH$1:$AH$379,0),72))</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H20" s="43" t="str">
        <f ca="1">INDIRECT("審判データ!"&amp;ADDRESS(MATCH(C20,審判データ!$AH$1:$AH$379,0),41))</f>
        <v>F28F  3/00    311;F28F  9/02    301;F25B 39/02</v>
      </c>
      <c r="I20" s="888" t="str">
        <f ca="1">INDIRECT("審判データ!"&amp;ADDRESS(MATCH(C20,審判データ!$AH$1:$AH$379,0),49))</f>
        <v>F28F   3/00@AFI(JP);F25B  39/02@ALI(JP);F28D   1/03@ALI(EP);F28F   9/02@ALI(JP)</v>
      </c>
      <c r="J20" s="888" t="str">
        <f ca="1">INDIRECT("審判データ!"&amp;ADDRESS(MATCH(C20,審判データ!$AH$1:$AH$379,0),51))</f>
        <v>F28F  3/00    311;F28F  9/02    301 J;F25B 39/02        C</v>
      </c>
      <c r="K20" s="890" t="str">
        <f ca="1">INDIRECT("審判データ!"&amp;ADDRESS(MATCH(C20,審判データ!$AH$1:$AH$379,0),53))</f>
        <v xml:space="preserve"> </v>
      </c>
      <c r="L20" s="1060" t="s">
        <v>22291</v>
      </c>
      <c r="M20" s="963" t="s">
        <v>89</v>
      </c>
      <c r="N20" s="965" t="s">
        <v>22292</v>
      </c>
      <c r="O20" s="967">
        <v>0</v>
      </c>
      <c r="P20" s="1096" t="s">
        <v>323</v>
      </c>
      <c r="Q20" s="607" t="s">
        <v>324</v>
      </c>
      <c r="R20" s="624" t="s">
        <v>325</v>
      </c>
      <c r="S20" s="624" t="str">
        <f>IF(OR(LEFT(R20)="特",LEFT(R20)="実"),VLOOKUP(R20,'証拠（JP特許）'!$B$2:$D$299,2,FALSE),IF(AND(OR(LEFT(R20,2)="US",LEFT(R20,2)="WO",LEFT(R20,2)="GB",LEFT(R20,2)="EP",LEFT(R20,2)="DE"),OR(MID(R20,3,1)="1",MID(R20,3,1)="2",MID(R20,3,1)="3",MID(R20,3,1)="4",MID(R20,3,1)="5",MID(R20,3,1)="6",MID(R20,3,1)="7",MID(R20,3,1)="8",MID(R20,3,1)="9",MID(R20,3,1)="0")),VLOOKUP(R20,'証拠（WW特許）'!$B$2:$C$90,2,FALSE),"_"))</f>
        <v>実願平1-118784</v>
      </c>
      <c r="T20" s="624" t="str">
        <f>IF(OR(LEFT(R20)="特",LEFT(R20)="実"),VLOOKUP(R20,'証拠（JP特許）'!$B$2:$E$299,4,FALSE),"_")</f>
        <v>実登2122041</v>
      </c>
      <c r="U20" s="606" t="s">
        <v>94</v>
      </c>
      <c r="V20" s="607" t="s">
        <v>122</v>
      </c>
      <c r="W20" s="608" t="str">
        <f t="shared" si="3"/>
        <v>JP0364359Y</v>
      </c>
      <c r="X20" s="604"/>
      <c r="Y20" s="604" t="str">
        <f t="shared" si="4"/>
        <v>2122041U</v>
      </c>
      <c r="Z20" s="91" t="str">
        <f ca="1">IF(OR(LEFT(R20)="特",LEFT(R20)="実",AND(OR(LEFT(R20,2)="US",LEFT(R20,2)="WO",LEFT(R20,2)="GB",LEFT(R20,2)="EP",LEFT(R20,2)="DE"),OR(MID(R20,3,1)="1",MID(R20,3,1)="2",MID(R20,3,1)="3",MID(R20,3,1)="4",MID(R20,3,1)="5",MID(R20,3,1)="6",MID(R20,3,1)="7",MID(R20,3,1)="8",MID(R20,3,1)="9",MID(R20,3,1)="0",))),IF(COUNTIF(INDIRECT("拒絶理由・拒絶査定・異議申立!"&amp;ADDRESS(MATCH(C20,拒絶理由・拒絶査定・異議申立!B$1:B$1000,0),3)&amp;":"&amp;ADDRESS(MATCH(C20,拒絶理由・拒絶査定・異議申立!B$1:B$1000,0),50)),R20)+COUNTIF(INDIRECT("拒絶理由・拒絶査定・異議申立!"&amp;ADDRESS(MATCH(C20,拒絶理由・拒絶査定・異議申立!B$1:B$1000,0),3)&amp;":"&amp;ADDRESS(MATCH(C20,拒絶理由・拒絶査定・異議申立!B$1:B$1000,0),50)),T20)&gt;0,"Yes","No"),"")</f>
        <v>No</v>
      </c>
      <c r="AA20" s="92" t="str">
        <f ca="1">IF(OR(LEFT(R20)="特",LEFT(R20)="実",AND(OR(LEFT(R20,2)="US",LEFT(R20,2)="WO",LEFT(R20,2)="GB",LEFT(R20,2)="EP",LEFT(R20,2)="DE"),OR(MID(R20,3,1)="1",MID(R20,3,1)="2",MID(R20,3,1)="3",MID(R20,3,1)="4",MID(R20,3,1)="5",MID(R20,3,1)="6",MID(R20,3,1)="7",MID(R20,3,1)="8",MID(R20,3,1)="9",MID(R20,3,1)="0",))),IF(COUNTIF(INDIRECT("先行技術調査・登録査定!"&amp;ADDRESS(MATCH(C20,先行技術調査・登録査定!B$1:B$1000,0),3)&amp;":"&amp;ADDRESS(MATCH(C20,先行技術調査・登録査定!B$1:B$1000,0),49)),R20)+COUNTIF(INDIRECT("先行技術調査・登録査定!"&amp;ADDRESS(MATCH(C20,先行技術調査・登録査定!B$1:B$1000,0),3)&amp;":"&amp;ADDRESS(MATCH(C20,先行技術調査・登録査定!B$1:B$1000,0),49)),T20)&gt;0,"Yes","No"),"")</f>
        <v>No</v>
      </c>
      <c r="AB20" s="93" t="str">
        <f t="shared" ca="1" si="1"/>
        <v>Yes</v>
      </c>
      <c r="AC20" s="94" t="str">
        <f>IF(OR(LEFT(R20)="特",LEFT(R20)="実",AND(OR(LEFT(R20,2)="US",LEFT(R20,2)="WO",LEFT(R20,2)="GB",LEFT(R20,2)="EP",LEFT(R20,2)="DE"),OR(MID(R20,3,1)="1",MID(R20,3,1)="2",MID(R20,3,1)="3",MID(R20,3,1)="4",MID(R20,3,1)="5",MID(R20,3,1)="6",MID(R20,3,1)="7",MID(R20,3,1)="8",MID(R20,3,1)="9",MID(R20,3,1)="0",))),"",VLOOKUP($C20,非特許文献リスト!$A$2:$C$196,2,FALSE))</f>
        <v/>
      </c>
      <c r="AD20" s="95" t="str">
        <f>IF(OR(LEFT(R20)="特",LEFT(R20)="実",AND(OR(LEFT(R20,2)="US",LEFT(R20,2)="WO",LEFT(R20,2)="GB",LEFT(R20,2)="EP",LEFT(R20,2)="DE"),OR(MID(R20,3,1)="1",MID(R20,3,1)="2",MID(R20,3,1)="3",MID(R20,3,1)="4",MID(R20,3,1)="5",MID(R20,3,1)="6",MID(R20,3,1)="7",MID(R20,3,1)="8",MID(R20,3,1)="9",MID(R20,3,1)="0",))),"",VLOOKUP($C20,非特許文献リスト!$A$2:$C$196,3,FALSE))</f>
        <v/>
      </c>
      <c r="AE20" s="96" t="str">
        <f t="shared" si="2"/>
        <v>日本特許文献</v>
      </c>
      <c r="AF20" s="100" t="str">
        <f>IF(OR(LEFT(R20)="特",LEFT(R20)="実"),VLOOKUP(R20,'証拠（JP特許）'!$B$2:$AB$299,10,FALSE),IF(AND(OR(LEFT(R20,2)="US",LEFT(R20,2)="WO",LEFT(R20,2)="GB",LEFT(R20,2)="EP",LEFT(R20,2)="DE"),OR(MID(R20,3,1)="1",MID(R20,3,1)="2",MID(R20,3,1)="3",MID(R20,3,1)="4",MID(R20,3,1)="5",MID(R20,3,1)="6",MID(R20,3,1)="7",MID(R20,3,1)="8",MID(R20,3,1)="9",MID(R20,3,1)="0",)),VLOOKUP(R20,'証拠（WW特許）'!$B$2:$M$90,8,FALSE),""))</f>
        <v>カルソニックカンセイ株式会社</v>
      </c>
      <c r="AG20" s="100" t="str">
        <f>IF(OR(LEFT(R20)="特",LEFT(R20)="実"),VLOOKUP(R20,'証拠（JP特許）'!$B$2:$AB$299,26,FALSE),IF(AND(OR(LEFT(R20,2)="US",LEFT(R20,2)="WO",LEFT(R20,2)="GB",LEFT(R20,2)="EP",LEFT(R20,2)="DE"),OR(MID(R20,3,1)="1",MID(R20,3,1)="2",MID(R20,3,1)="3",MID(R20,3,1)="4",MID(R20,3,1)="5",MID(R20,3,1)="6",MID(R20,3,1)="7",MID(R20,3,1)="8",MID(R20,3,1)="9",MID(R20,3,1)="0",)),VLOOKUP(R20,'証拠（WW特許）'!$B$2:$M$90,12,FALSE),""))</f>
        <v>鯨井　利定</v>
      </c>
      <c r="AH20" s="100" t="str">
        <f>IF(OR(LEFT(R20)="特",LEFT(R20)="実"),VLOOKUP(R20,'証拠（JP特許）'!$B$2:$X$299,20,FALSE),IF(AND(OR(LEFT(R20,2)="US",LEFT(R20,2)="WO",LEFT(R20,2)="GB",LEFT(R20,2)="EP",LEFT(R20,2)="DE"),OR(MID(R20,3,1)="1",MID(R20,3,1)="2",MID(R20,3,1)="3",MID(R20,3,1)="4",MID(R20,3,1)="5",MID(R20,3,1)="6",MID(R20,3,1)="7",MID(R20,3,1)="8",MID(R20,3,1)="9",MID(R20,3,1)="0",)),VLOOKUP(R20,'証拠（WW特許）'!$B$2:$U$90,20,FALSE),""))</f>
        <v>F28D   1/03    (2006.01),F28F   3/08    (2006.01)</v>
      </c>
      <c r="AI20" s="100" t="str">
        <f>IF(OR(LEFT(R20)="特",LEFT(R20)="実"),VLOOKUP(R20,'証拠（JP特許）'!$B$2:$X$299,21,FALSE),"")</f>
        <v xml:space="preserve">F28D  1/03       ,F28F  3/08   311 </v>
      </c>
      <c r="AJ20" s="100" t="str">
        <f>IF(OR(LEFT(R20)="特",LEFT(R20)="実"),VLOOKUP(R20,'証拠（JP特許）'!$B$2:$X$299,22,FALSE),"")</f>
        <v>3L103AA03,3L103AA05,3L103AA13,3L103AA18,3L103AA37,3L103AA50,3L103BB38,3L103CC18,3L103CC23,3L103DD03,3L103DD15,3L103DD18,3L103DD19,3L103DD54,3L103DD55,3L103DD57,3L103DD58,3L103DD92</v>
      </c>
      <c r="AK20" s="134" t="str">
        <f>IF(OR(LEFT(R20)="特",LEFT(R20)="実"),VLOOKUP(R20,'証拠（JP特許）'!$B$2:$X$299,17,FALSE),IF(AND(OR(LEFT(R20,2)="US",LEFT(R20,2)="WO",LEFT(R20,2)="GB",LEFT(R20,2)="EP",LEFT(R20,2)="DE"),OR(MID(R20,3,1)="1",MID(R20,3,1)="2",MID(R20,3,1)="3",MID(R20,3,1)="4",MID(R20,3,1)="5",MID(R20,3,1)="6",MID(R20,3,1)="7",MID(R20,3,1)="8",MID(R20,3,1)="9",MID(R20,3,1)="0",)),VLOOKUP(R20,'証拠（WW特許）'!$B$2:$U$90,16,FALSE),""))</f>
        <v>1991.06.24</v>
      </c>
      <c r="AL20" s="594" t="s">
        <v>124</v>
      </c>
      <c r="AM20" s="594" t="s">
        <v>95</v>
      </c>
      <c r="AN20" s="594" t="s">
        <v>95</v>
      </c>
      <c r="AO20" s="100" t="str">
        <f ca="1">IF(OR(LEFT(R20)="特",LEFT(R20)="実",AND(OR(LEFT(R20,2)="US",LEFT(R20,2)="WO",LEFT(R20,2)="GB",LEFT(R20,2)="EP",LEFT(R20,2)="DE"),OR(MID(R20,3,1)="1",MID(R20,3,1)="2",MID(R20,3,1)="3",MID(R20,3,1)="4",MID(R20,3,1)="5",MID(R20,3,1)="6",MID(R20,3,1)="7",MID(R20,3,1)="8",MID(R20,3,1)="9",MID(R20,3,1)="0"))),IF(COUNTIF(INDIRECT("発明者引用!"&amp;ADDRESS(MATCH(C20,発明者引用!B$1:B$196,0),4)&amp;":"&amp;ADDRESS(MATCH(C20,発明者引用!B$1:B$196,0),17)),R20)+COUNTIF(INDIRECT("発明者引用!"&amp;ADDRESS(MATCH(C20,発明者引用!B$1:B$196,0),4)&amp;":"&amp;ADDRESS(MATCH(C20,発明者引用!B$1:B$196,0),17)),#REF!)+COUNTIF(INDIRECT("発明者引用!"&amp;ADDRESS(MATCH(C20,発明者引用!B$1:B$196,0),4)&amp;":"&amp;ADDRESS(MATCH(C20,発明者引用!B$1:B$196,0),17)),T20)&gt;0,"Yes","No"),"")</f>
        <v>No</v>
      </c>
      <c r="AP20" s="100" t="str">
        <f ca="1">IF(OR(LEFT(R20)="特",LEFT(R20)="実",AND(OR(LEFT(R20,2)="US",LEFT(R20,2)="WO",LEFT(R20,2)="GB",LEFT(R20,2)="EP",LEFT(R20,2)="DE"),OR(MID(R20,3,1)="1",MID(R20,3,1)="2",MID(R20,3,1)="3",MID(R20,3,1)="4",MID(R20,3,1)="5",MID(R20,3,1)="6",MID(R20,3,1)="7",MID(R20,3,1)="8",MID(R20,3,1)="9",MID(R20,3,1)="0"))),IF(VLOOKUP(C20,ファミリ引用特許WO!$A$2:$B$241,2,FALSE)+VLOOKUP(C20,ファミリ引用文献WO!$A$2:$C$241,3,FALSE)=0,"ISR無し",IF(COUNTIF(INDIRECT("ファミリ引用特許WO!"&amp;ADDRESS(MATCH(C20,ファミリ引用特許WO!$A$2:$A$241,0),1)&amp;":"&amp;ADDRESS(MATCH(C20,ファミリ引用特許WO!$A$2:$A$241,0),19)),R20)+COUNTIF(INDIRECT("ファミリ引用特許WO!"&amp;ADDRESS(MATCH(C20,ファミリ引用特許WO!$A$2:$A$241,0),1)&amp;":"&amp;ADDRESS(MATCH(C20,ファミリ引用特許WO!$A$2:$A$241,0),19)),S20)+COUNTIF(INDIRECT("ファミリ引用特許WO!"&amp;ADDRESS(MATCH(C20,ファミリ引用特許WO!$A$2:$A$241,0),1)&amp;":"&amp;ADDRESS(MATCH(C20,ファミリ引用特許WO!$A$2:$A$241,0),19)),T20)+COUNTIF(INDIRECT("ファミリ引用特許WO!"&amp;ADDRESS(MATCH(C20,ファミリ引用特許WO!$A$2:$A$241,0),1)&amp;":"&amp;ADDRESS(MATCH(C20,ファミリ引用特許WO!$A$2:$A$241,0),19)),W20)+COUNTIF(INDIRECT("ファミリ引用特許WO!"&amp;ADDRESS(MATCH(C20,ファミリ引用特許WO!$A$2:$A$241,0),1)&amp;":"&amp;ADDRESS(MATCH(C20,ファミリ引用特許WO!$A$2:$A$241,0),19)),Y20)&gt;0,"Yes","No")),"")</f>
        <v>ISR無し</v>
      </c>
      <c r="AQ20" s="99" t="str">
        <f ca="1">IF(OR(LEFT(R20)="特",LEFT(R20)="実",AND(OR(LEFT(R20,2)="US",LEFT(R20,2)="WO",LEFT(R20,2)="GB",LEFT(R20,2)="EP",LEFT(R20,2)="DE"),OR(MID(R20,3,1)="1",MID(R20,3,1)="2",MID(R20,3,1)="3",MID(R20,3,1)="4",MID(R20,3,1)="5",MID(R20,3,1)="6",MID(R20,3,1)="7",MID(R20,3,1)="8",MID(R20,3,1)="9",MID(R20,3,1)="0"))),IF(VLOOKUP(C20,'ファミリ引用特許表記修正（ex.A2→A）'!$A$2:$B$241,2,FALSE)=0,"family無し",IF(COUNTIF(INDIRECT("'ファミリ引用特許表記修正（ex.A2→A）'!"&amp;ADDRESS(MATCH(C20,'ファミリ引用特許表記修正（ex.A2→A）'!$A$2:$A$241,0),1)&amp;":"&amp;ADDRESS(MATCH(C20,'ファミリ引用特許表記修正（ex.A2→A）'!$A$2:$A$241,0),171)),R20)+COUNTIF(INDIRECT("'ファミリ引用特許表記修正（ex.A2→A）'!"&amp;ADDRESS(MATCH(C20,'ファミリ引用特許表記修正（ex.A2→A）'!$A$2:$A$241,0),1)&amp;":"&amp;ADDRESS(MATCH(C20,'ファミリ引用特許表記修正（ex.A2→A）'!$A$2:$A$241,0),171)),S20)+COUNTIF(INDIRECT("'ファミリ引用特許表記修正（ex.A2→A）'!"&amp;ADDRESS(MATCH(C20,'ファミリ引用特許表記修正（ex.A2→A）'!$A$2:$A$241,0),1)&amp;":"&amp;ADDRESS(MATCH(C20,'ファミリ引用特許表記修正（ex.A2→A）'!$A$2:$A$241,0),171)),T20)+COUNTIF(INDIRECT("'ファミリ引用特許表記修正（ex.A2→A）'!"&amp;ADDRESS(MATCH(C20,'ファミリ引用特許表記修正（ex.A2→A）'!$A$2:$A$241,0),1)&amp;":"&amp;ADDRESS(MATCH(C20,'ファミリ引用特許表記修正（ex.A2→A）'!$A$2:$A$241,0),171)),W20)+COUNTIF(INDIRECT("'ファミリ引用特許表記修正（ex.A2→A）'!"&amp;ADDRESS(MATCH(C20,'ファミリ引用特許表記修正（ex.A2→A）'!$A$2:$A$241,0),1)&amp;":"&amp;ADDRESS(MATCH(C20,'ファミリ引用特許表記修正（ex.A2→A）'!$A$2:$A$241,0),171)),Y20)&gt;0,"Yes","No")),"")</f>
        <v>No</v>
      </c>
      <c r="AR20" s="100" t="str">
        <f>IF(OR(LEFT(R20)="特",LEFT(R20)="実",AND(OR(LEFT(R20,2)="US",LEFT(R20,2)="WO",LEFT(R20,2)="GB",LEFT(R20,2)="EP",LEFT(R20,2)="DE"),OR(MID(R20,3,1)="1",MID(R20,3,1)="2",MID(R20,3,1)="3",MID(R20,3,1)="4",MID(R20,3,1)="5",MID(R20,3,1)="6",MID(R20,3,1)="7",MID(R20,3,1)="8",MID(R20,3,1)="9",MID(R20,3,1)="0",))),"",VLOOKUP($C20,ファミリ発明者引用文献!A$3:B$235,2,FALSE))</f>
        <v/>
      </c>
      <c r="AS20" s="94" t="str">
        <f>VLOOKUP(C20,ファミリ引用文献WO!A$2:B$241,2,FALSE)</f>
        <v/>
      </c>
      <c r="AT20" s="100" t="str">
        <f>VLOOKUP(C20,ファミリ引用文献!A$3:B$242,2,FALSE)</f>
        <v>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v>
      </c>
      <c r="AU20" s="100" t="str">
        <f>VLOOKUP(C20,審判データ!AH$2:BT$379,39,FALSE)</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AV20" s="94" t="str">
        <f ca="1">IF(INDIRECT("審判データ!"&amp;ADDRESS(MATCH(C20,審判データ!$AH$1:$AH$379,0),32))="早期審査の対象とする","早期審査","")</f>
        <v>早期審査</v>
      </c>
      <c r="AW20" s="625" t="str">
        <f t="shared" si="0"/>
        <v>不一致</v>
      </c>
      <c r="AX20" s="626" t="str">
        <f>IF(LEFT(AE20,3)="日本特",IF(LEFT(C20)="特",VLOOKUP(C20,'本件、証拠文献テーマコード'!G$2:I$376,3,FALSE),VLOOKUP(C20,'本件、証拠文献テーマコード'!B$2:I$376,8,FALSE)),"")</f>
        <v>3L064,3L065,3L095</v>
      </c>
      <c r="AY20" s="626" t="str">
        <f>IF(LEFT(AE20,3)="日本特",IF(OR(MID(R20,2,1)="開",MID(R20,2,1)="表",MID(R20,2,1)="登"),VLOOKUP(R20,'本件、証拠文献テーマコード'!C$2:I$379,7,FALSE),VLOOKUP(R20,'本件、証拠文献テーマコード'!G$2:I$379,3,FALSE)),"")</f>
        <v>3L103,3L064</v>
      </c>
      <c r="AZ20" s="609"/>
    </row>
    <row r="21" spans="1:52" ht="27" x14ac:dyDescent="0.15">
      <c r="A21" s="948"/>
      <c r="B21" s="586" t="str">
        <f ca="1">IF(A21="",B20,INDIRECT("審判データ!"&amp;ADDRESS(MATCH(A21,審判データ!$HC$1:$HC$379,0),20))&amp;" / "&amp;INDIRECT("審判データ!"&amp;ADDRESS(MATCH(A21,審判データ!$HC$1:$HC$379,0),21)))</f>
        <v>2010 / 29-1,29-2</v>
      </c>
      <c r="C21" s="3">
        <v>3316492</v>
      </c>
      <c r="D21" s="952"/>
      <c r="E21" s="953" t="str">
        <f ca="1">INDIRECT("審判データ!"&amp;ADDRESS(MATCH(C21,審判データ!$AH$1:$AH$379,0),55))</f>
        <v>三菱重工業株式会社</v>
      </c>
      <c r="F21" s="953" t="str">
        <f ca="1">INDIRECT("審判データ!"&amp;ADDRESS(MATCH(C21,審判データ!$AH$1:$AH$379,0),56))</f>
        <v>林　昌照;石井　一男;大塚　実</v>
      </c>
      <c r="G21" s="43" t="str">
        <f ca="1">INDIRECT("審判データ!"&amp;ADDRESS(MATCH(C21,審判データ!$AH$1:$AH$379,0),72))</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H21" s="43" t="str">
        <f ca="1">INDIRECT("審判データ!"&amp;ADDRESS(MATCH(C21,審判データ!$AH$1:$AH$379,0),41))</f>
        <v>F28F  3/00    311;F28F  9/02    301;F25B 39/02</v>
      </c>
      <c r="I21" s="953" t="str">
        <f ca="1">INDIRECT("審判データ!"&amp;ADDRESS(MATCH(C21,審判データ!$AH$1:$AH$379,0),49))</f>
        <v>F28F   3/00@AFI(JP);F25B  39/02@ALI(JP);F28D   1/03@ALI(EP);F28F   9/02@ALI(JP)</v>
      </c>
      <c r="J21" s="953" t="str">
        <f ca="1">INDIRECT("審判データ!"&amp;ADDRESS(MATCH(C21,審判データ!$AH$1:$AH$379,0),51))</f>
        <v>F28F  3/00    311;F28F  9/02    301 J;F25B 39/02        C</v>
      </c>
      <c r="K21" s="951" t="str">
        <f ca="1">INDIRECT("審判データ!"&amp;ADDRESS(MATCH(C21,審判データ!$AH$1:$AH$379,0),53))</f>
        <v xml:space="preserve"> </v>
      </c>
      <c r="L21" s="1098"/>
      <c r="M21" s="1070"/>
      <c r="N21" s="1071"/>
      <c r="O21" s="974"/>
      <c r="P21" s="1099"/>
      <c r="Q21" s="610" t="s">
        <v>340</v>
      </c>
      <c r="R21" s="611" t="s">
        <v>22293</v>
      </c>
      <c r="S21" s="611" t="str">
        <f>IF(OR(LEFT(R21)="特",LEFT(R21)="実"),VLOOKUP(R21,'証拠（JP特許）'!$B$2:$D$299,2,FALSE),IF(AND(OR(LEFT(R21,2)="US",LEFT(R21,2)="WO",LEFT(R21,2)="GB",LEFT(R21,2)="EP",LEFT(R21,2)="DE"),OR(MID(R21,3,1)="1",MID(R21,3,1)="2",MID(R21,3,1)="3",MID(R21,3,1)="4",MID(R21,3,1)="5",MID(R21,3,1)="6",MID(R21,3,1)="7",MID(R21,3,1)="8",MID(R21,3,1)="9",MID(R21,3,1)="0")),VLOOKUP(R21,'証拠（WW特許）'!$B$2:$C$90,2,FALSE),"_"))</f>
        <v>DE3618225A</v>
      </c>
      <c r="T21" s="611" t="str">
        <f>IF(OR(LEFT(R21)="特",LEFT(R21)="実"),VLOOKUP(R21,'証拠（JP特許）'!$B$2:$E$299,4,FALSE),"_")</f>
        <v>_</v>
      </c>
      <c r="U21" s="612" t="s">
        <v>94</v>
      </c>
      <c r="V21" s="613" t="s">
        <v>203</v>
      </c>
      <c r="W21" s="614" t="str">
        <f t="shared" si="3"/>
        <v/>
      </c>
      <c r="X21" s="613"/>
      <c r="Y21" s="613" t="str">
        <f t="shared" si="4"/>
        <v>DE3618225B</v>
      </c>
      <c r="Z21" s="91" t="str">
        <f ca="1">IF(OR(LEFT(R21)="特",LEFT(R21)="実",AND(OR(LEFT(R21,2)="US",LEFT(R21,2)="WO",LEFT(R21,2)="GB",LEFT(R21,2)="EP",LEFT(R21,2)="DE"),OR(MID(R21,3,1)="1",MID(R21,3,1)="2",MID(R21,3,1)="3",MID(R21,3,1)="4",MID(R21,3,1)="5",MID(R21,3,1)="6",MID(R21,3,1)="7",MID(R21,3,1)="8",MID(R21,3,1)="9",MID(R21,3,1)="0",))),IF(COUNTIF(INDIRECT("拒絶理由・拒絶査定・異議申立!"&amp;ADDRESS(MATCH(C21,拒絶理由・拒絶査定・異議申立!B$1:B$1000,0),3)&amp;":"&amp;ADDRESS(MATCH(C21,拒絶理由・拒絶査定・異議申立!B$1:B$1000,0),50)),R21)+COUNTIF(INDIRECT("拒絶理由・拒絶査定・異議申立!"&amp;ADDRESS(MATCH(C21,拒絶理由・拒絶査定・異議申立!B$1:B$1000,0),3)&amp;":"&amp;ADDRESS(MATCH(C21,拒絶理由・拒絶査定・異議申立!B$1:B$1000,0),50)),T21)&gt;0,"Yes","No"),"")</f>
        <v>No</v>
      </c>
      <c r="AA21" s="92" t="str">
        <f ca="1">IF(OR(LEFT(R21)="特",LEFT(R21)="実",AND(OR(LEFT(R21,2)="US",LEFT(R21,2)="WO",LEFT(R21,2)="GB",LEFT(R21,2)="EP",LEFT(R21,2)="DE"),OR(MID(R21,3,1)="1",MID(R21,3,1)="2",MID(R21,3,1)="3",MID(R21,3,1)="4",MID(R21,3,1)="5",MID(R21,3,1)="6",MID(R21,3,1)="7",MID(R21,3,1)="8",MID(R21,3,1)="9",MID(R21,3,1)="0",))),IF(COUNTIF(INDIRECT("先行技術調査・登録査定!"&amp;ADDRESS(MATCH(C21,先行技術調査・登録査定!B$1:B$1000,0),3)&amp;":"&amp;ADDRESS(MATCH(C21,先行技術調査・登録査定!B$1:B$1000,0),49)),R21)+COUNTIF(INDIRECT("先行技術調査・登録査定!"&amp;ADDRESS(MATCH(C21,先行技術調査・登録査定!B$1:B$1000,0),3)&amp;":"&amp;ADDRESS(MATCH(C21,先行技術調査・登録査定!B$1:B$1000,0),49)),T21)&gt;0,"Yes","No"),"")</f>
        <v>No</v>
      </c>
      <c r="AB21" s="93" t="str">
        <f t="shared" ca="1" si="1"/>
        <v>Yes</v>
      </c>
      <c r="AC21" s="137" t="str">
        <f>IF(OR(LEFT(R21)="特",LEFT(R21)="実",AND(OR(LEFT(R21,2)="US",LEFT(R21,2)="WO",LEFT(R21,2)="GB",LEFT(R21,2)="EP",LEFT(R21,2)="DE"),OR(MID(R21,3,1)="1",MID(R21,3,1)="2",MID(R21,3,1)="3",MID(R21,3,1)="4",MID(R21,3,1)="5",MID(R21,3,1)="6",MID(R21,3,1)="7",MID(R21,3,1)="8",MID(R21,3,1)="9",MID(R21,3,1)="0",))),"",VLOOKUP($C21,非特許文献リスト!$A$2:$C$196,2,FALSE))</f>
        <v/>
      </c>
      <c r="AD21" s="138" t="str">
        <f>IF(OR(LEFT(R21)="特",LEFT(R21)="実",AND(OR(LEFT(R21,2)="US",LEFT(R21,2)="WO",LEFT(R21,2)="GB",LEFT(R21,2)="EP",LEFT(R21,2)="DE"),OR(MID(R21,3,1)="1",MID(R21,3,1)="2",MID(R21,3,1)="3",MID(R21,3,1)="4",MID(R21,3,1)="5",MID(R21,3,1)="6",MID(R21,3,1)="7",MID(R21,3,1)="8",MID(R21,3,1)="9",MID(R21,3,1)="0",))),"",VLOOKUP($C21,非特許文献リスト!$A$2:$C$196,3,FALSE))</f>
        <v/>
      </c>
      <c r="AE21" s="112" t="str">
        <f t="shared" si="2"/>
        <v>外国特許文献</v>
      </c>
      <c r="AF21" s="113" t="str">
        <f>IF(OR(LEFT(R21)="特",LEFT(R21)="実"),VLOOKUP(R21,'証拠（JP特許）'!$B$2:$AB$299,10,FALSE),IF(AND(OR(LEFT(R21,2)="US",LEFT(R21,2)="WO",LEFT(R21,2)="GB",LEFT(R21,2)="EP",LEFT(R21,2)="DE"),OR(MID(R21,3,1)="1",MID(R21,3,1)="2",MID(R21,3,1)="3",MID(R21,3,1)="4",MID(R21,3,1)="5",MID(R21,3,1)="6",MID(R21,3,1)="7",MID(R21,3,1)="8",MID(R21,3,1)="9",MID(R21,3,1)="0",)),VLOOKUP(R21,'証拠（WW特許）'!$B$2:$M$90,8,FALSE),""))</f>
        <v>FUNKE WAERMEAUSTAUSCHER APPARATEBAU GMBH, 3212 GRONAU, DE</v>
      </c>
      <c r="AG21" s="113" t="str">
        <f>IF(OR(LEFT(R21)="特",LEFT(R21)="実"),VLOOKUP(R21,'証拠（JP特許）'!$B$2:$AB$299,26,FALSE),IF(AND(OR(LEFT(R21,2)="US",LEFT(R21,2)="WO",LEFT(R21,2)="GB",LEFT(R21,2)="EP",LEFT(R21,2)="DE"),OR(MID(R21,3,1)="1",MID(R21,3,1)="2",MID(R21,3,1)="3",MID(R21,3,1)="4",MID(R21,3,1)="5",MID(R21,3,1)="6",MID(R21,3,1)="7",MID(R21,3,1)="8",MID(R21,3,1)="9",MID(R21,3,1)="0",)),VLOOKUP(R21,'証拠（WW特許）'!$B$2:$M$90,12,FALSE),""))</f>
        <v>FUNKE, KARL-HEINZ, 3212 GRONAU, DE</v>
      </c>
      <c r="AH21" s="113" t="str">
        <f>IF(OR(LEFT(R21)="特",LEFT(R21)="実"),VLOOKUP(R21,'証拠（JP特許）'!$B$2:$X$299,20,FALSE),IF(AND(OR(LEFT(R21,2)="US",LEFT(R21,2)="WO",LEFT(R21,2)="GB",LEFT(R21,2)="EP",LEFT(R21,2)="DE"),OR(MID(R21,3,1)="1",MID(R21,3,1)="2",MID(R21,3,1)="3",MID(R21,3,1)="4",MID(R21,3,1)="5",MID(R21,3,1)="6",MID(R21,3,1)="7",MID(R21,3,1)="8",MID(R21,3,1)="9",MID(R21,3,1)="0",)),VLOOKUP(R21,'証拠（WW特許）'!$B$2:$U$90,20,FALSE),""))</f>
        <v>F28D   9/00(2006.01),F28D   9/00(2006.01)</v>
      </c>
      <c r="AI21" s="113" t="str">
        <f>IF(OR(LEFT(R21)="特",LEFT(R21)="実"),VLOOKUP(R21,'証拠（JP特許）'!$B$2:$X$299,21,FALSE),"")</f>
        <v/>
      </c>
      <c r="AJ21" s="113" t="str">
        <f>IF(OR(LEFT(R21)="特",LEFT(R21)="実"),VLOOKUP(R21,'証拠（JP特許）'!$B$2:$X$299,22,FALSE),"")</f>
        <v/>
      </c>
      <c r="AK21" s="114">
        <f>IF(OR(LEFT(R21)="特",LEFT(R21)="実"),VLOOKUP(R21,'証拠（JP特許）'!$B$2:$X$299,17,FALSE),IF(AND(OR(LEFT(R21,2)="US",LEFT(R21,2)="WO",LEFT(R21,2)="GB",LEFT(R21,2)="EP",LEFT(R21,2)="DE"),OR(MID(R21,3,1)="1",MID(R21,3,1)="2",MID(R21,3,1)="3",MID(R21,3,1)="4",MID(R21,3,1)="5",MID(R21,3,1)="6",MID(R21,3,1)="7",MID(R21,3,1)="8",MID(R21,3,1)="9",MID(R21,3,1)="0",)),VLOOKUP(R21,'証拠（WW特許）'!$B$2:$U$90,16,FALSE),""))</f>
        <v>33010</v>
      </c>
      <c r="AL21" s="615" t="s">
        <v>347</v>
      </c>
      <c r="AM21" s="615" t="s">
        <v>95</v>
      </c>
      <c r="AN21" s="615" t="s">
        <v>95</v>
      </c>
      <c r="AO21" s="113" t="str">
        <f ca="1">IF(OR(LEFT(R21)="特",LEFT(R21)="実",AND(OR(LEFT(R21,2)="US",LEFT(R21,2)="WO",LEFT(R21,2)="GB",LEFT(R21,2)="EP",LEFT(R21,2)="DE"),OR(MID(R21,3,1)="1",MID(R21,3,1)="2",MID(R21,3,1)="3",MID(R21,3,1)="4",MID(R21,3,1)="5",MID(R21,3,1)="6",MID(R21,3,1)="7",MID(R21,3,1)="8",MID(R21,3,1)="9",MID(R21,3,1)="0"))),IF(COUNTIF(INDIRECT("発明者引用!"&amp;ADDRESS(MATCH(C21,発明者引用!B$1:B$196,0),4)&amp;":"&amp;ADDRESS(MATCH(C21,発明者引用!B$1:B$196,0),17)),R21)+COUNTIF(INDIRECT("発明者引用!"&amp;ADDRESS(MATCH(C21,発明者引用!B$1:B$196,0),4)&amp;":"&amp;ADDRESS(MATCH(C21,発明者引用!B$1:B$196,0),17)),#REF!)+COUNTIF(INDIRECT("発明者引用!"&amp;ADDRESS(MATCH(C21,発明者引用!B$1:B$196,0),4)&amp;":"&amp;ADDRESS(MATCH(C21,発明者引用!B$1:B$196,0),17)),T21)&gt;0,"Yes","No"),"")</f>
        <v>No</v>
      </c>
      <c r="AP21" s="113" t="str">
        <f ca="1">IF(OR(LEFT(R21)="特",LEFT(R21)="実",AND(OR(LEFT(R21,2)="US",LEFT(R21,2)="WO",LEFT(R21,2)="GB",LEFT(R21,2)="EP",LEFT(R21,2)="DE"),OR(MID(R21,3,1)="1",MID(R21,3,1)="2",MID(R21,3,1)="3",MID(R21,3,1)="4",MID(R21,3,1)="5",MID(R21,3,1)="6",MID(R21,3,1)="7",MID(R21,3,1)="8",MID(R21,3,1)="9",MID(R21,3,1)="0"))),IF(VLOOKUP(C21,ファミリ引用特許WO!$A$2:$B$241,2,FALSE)+VLOOKUP(C21,ファミリ引用文献WO!$A$2:$C$241,3,FALSE)=0,"ISR無し",IF(COUNTIF(INDIRECT("ファミリ引用特許WO!"&amp;ADDRESS(MATCH(C21,ファミリ引用特許WO!$A$2:$A$241,0),1)&amp;":"&amp;ADDRESS(MATCH(C21,ファミリ引用特許WO!$A$2:$A$241,0),19)),R21)+COUNTIF(INDIRECT("ファミリ引用特許WO!"&amp;ADDRESS(MATCH(C21,ファミリ引用特許WO!$A$2:$A$241,0),1)&amp;":"&amp;ADDRESS(MATCH(C21,ファミリ引用特許WO!$A$2:$A$241,0),19)),S21)+COUNTIF(INDIRECT("ファミリ引用特許WO!"&amp;ADDRESS(MATCH(C21,ファミリ引用特許WO!$A$2:$A$241,0),1)&amp;":"&amp;ADDRESS(MATCH(C21,ファミリ引用特許WO!$A$2:$A$241,0),19)),T21)+COUNTIF(INDIRECT("ファミリ引用特許WO!"&amp;ADDRESS(MATCH(C21,ファミリ引用特許WO!$A$2:$A$241,0),1)&amp;":"&amp;ADDRESS(MATCH(C21,ファミリ引用特許WO!$A$2:$A$241,0),19)),W21)+COUNTIF(INDIRECT("ファミリ引用特許WO!"&amp;ADDRESS(MATCH(C21,ファミリ引用特許WO!$A$2:$A$241,0),1)&amp;":"&amp;ADDRESS(MATCH(C21,ファミリ引用特許WO!$A$2:$A$241,0),19)),Y21)&gt;0,"Yes","No")),"")</f>
        <v>ISR無し</v>
      </c>
      <c r="AQ21" s="116" t="str">
        <f ca="1">IF(OR(LEFT(R21)="特",LEFT(R21)="実",AND(OR(LEFT(R21,2)="US",LEFT(R21,2)="WO",LEFT(R21,2)="GB",LEFT(R21,2)="EP",LEFT(R21,2)="DE"),OR(MID(R21,3,1)="1",MID(R21,3,1)="2",MID(R21,3,1)="3",MID(R21,3,1)="4",MID(R21,3,1)="5",MID(R21,3,1)="6",MID(R21,3,1)="7",MID(R21,3,1)="8",MID(R21,3,1)="9",MID(R21,3,1)="0"))),IF(VLOOKUP(C21,'ファミリ引用特許表記修正（ex.A2→A）'!$A$2:$B$241,2,FALSE)=0,"family無し",IF(COUNTIF(INDIRECT("'ファミリ引用特許表記修正（ex.A2→A）'!"&amp;ADDRESS(MATCH(C21,'ファミリ引用特許表記修正（ex.A2→A）'!$A$2:$A$241,0),1)&amp;":"&amp;ADDRESS(MATCH(C21,'ファミリ引用特許表記修正（ex.A2→A）'!$A$2:$A$241,0),171)),R21)+COUNTIF(INDIRECT("'ファミリ引用特許表記修正（ex.A2→A）'!"&amp;ADDRESS(MATCH(C21,'ファミリ引用特許表記修正（ex.A2→A）'!$A$2:$A$241,0),1)&amp;":"&amp;ADDRESS(MATCH(C21,'ファミリ引用特許表記修正（ex.A2→A）'!$A$2:$A$241,0),171)),S21)+COUNTIF(INDIRECT("'ファミリ引用特許表記修正（ex.A2→A）'!"&amp;ADDRESS(MATCH(C21,'ファミリ引用特許表記修正（ex.A2→A）'!$A$2:$A$241,0),1)&amp;":"&amp;ADDRESS(MATCH(C21,'ファミリ引用特許表記修正（ex.A2→A）'!$A$2:$A$241,0),171)),T21)+COUNTIF(INDIRECT("'ファミリ引用特許表記修正（ex.A2→A）'!"&amp;ADDRESS(MATCH(C21,'ファミリ引用特許表記修正（ex.A2→A）'!$A$2:$A$241,0),1)&amp;":"&amp;ADDRESS(MATCH(C21,'ファミリ引用特許表記修正（ex.A2→A）'!$A$2:$A$241,0),171)),W21)+COUNTIF(INDIRECT("'ファミリ引用特許表記修正（ex.A2→A）'!"&amp;ADDRESS(MATCH(C21,'ファミリ引用特許表記修正（ex.A2→A）'!$A$2:$A$241,0),1)&amp;":"&amp;ADDRESS(MATCH(C21,'ファミリ引用特許表記修正（ex.A2→A）'!$A$2:$A$241,0),171)),Y21)&gt;0,"Yes","No")),"")</f>
        <v>Yes</v>
      </c>
      <c r="AR21" s="113" t="str">
        <f>IF(OR(LEFT(R21)="特",LEFT(R21)="実",AND(OR(LEFT(R21,2)="US",LEFT(R21,2)="WO",LEFT(R21,2)="GB",LEFT(R21,2)="EP",LEFT(R21,2)="DE"),OR(MID(R21,3,1)="1",MID(R21,3,1)="2",MID(R21,3,1)="3",MID(R21,3,1)="4",MID(R21,3,1)="5",MID(R21,3,1)="6",MID(R21,3,1)="7",MID(R21,3,1)="8",MID(R21,3,1)="9",MID(R21,3,1)="0",))),"",VLOOKUP($C21,ファミリ発明者引用文献!A$3:B$235,2,FALSE))</f>
        <v/>
      </c>
      <c r="AS21" s="110" t="str">
        <f>VLOOKUP(C21,ファミリ引用文献WO!A$2:B$241,2,FALSE)</f>
        <v/>
      </c>
      <c r="AT21" s="113" t="str">
        <f>VLOOKUP(C21,ファミリ引用文献!A$3:B$242,2,FALSE)</f>
        <v>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v>
      </c>
      <c r="AU21" s="113" t="str">
        <f>VLOOKUP(C21,審判データ!AH$2:BT$379,39,FALSE)</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AV21" s="110" t="str">
        <f ca="1">IF(INDIRECT("審判データ!"&amp;ADDRESS(MATCH(C21,審判データ!$AH$1:$AH$379,0),32))="早期審査の対象とする","早期審査","")</f>
        <v>早期審査</v>
      </c>
      <c r="AW21" s="627" t="str">
        <f t="shared" si="0"/>
        <v/>
      </c>
      <c r="AX21" s="616" t="str">
        <f>IF(LEFT(AE21,3)="日本特",IF(LEFT(C21)="特",VLOOKUP(C21,'本件、証拠文献テーマコード'!G$2:I$376,3,FALSE),VLOOKUP(C21,'本件、証拠文献テーマコード'!B$2:I$376,8,FALSE)),"")</f>
        <v/>
      </c>
      <c r="AY21" s="616" t="str">
        <f>IF(LEFT(AE21,3)="日本特",IF(OR(MID(R21,2,1)="開",MID(R21,2,1)="表",MID(R21,2,1)="登"),VLOOKUP(R21,'本件、証拠文献テーマコード'!C$2:I$379,7,FALSE),VLOOKUP(R21,'本件、証拠文献テーマコード'!G$2:I$379,3,FALSE)),"")</f>
        <v/>
      </c>
      <c r="AZ21" s="617"/>
    </row>
    <row r="22" spans="1:52" ht="27" x14ac:dyDescent="0.15">
      <c r="A22" s="948"/>
      <c r="B22" s="586" t="str">
        <f ca="1">IF(A22="",B21,INDIRECT("審判データ!"&amp;ADDRESS(MATCH(A22,審判データ!$HC$1:$HC$379,0),20))&amp;" / "&amp;INDIRECT("審判データ!"&amp;ADDRESS(MATCH(A22,審判データ!$HC$1:$HC$379,0),21)))</f>
        <v>2010 / 29-1,29-2</v>
      </c>
      <c r="C22" s="3">
        <v>3316492</v>
      </c>
      <c r="D22" s="952"/>
      <c r="E22" s="953" t="str">
        <f ca="1">INDIRECT("審判データ!"&amp;ADDRESS(MATCH(C22,審判データ!$AH$1:$AH$379,0),55))</f>
        <v>三菱重工業株式会社</v>
      </c>
      <c r="F22" s="953" t="str">
        <f ca="1">INDIRECT("審判データ!"&amp;ADDRESS(MATCH(C22,審判データ!$AH$1:$AH$379,0),56))</f>
        <v>林　昌照;石井　一男;大塚　実</v>
      </c>
      <c r="G22" s="43" t="str">
        <f ca="1">INDIRECT("審判データ!"&amp;ADDRESS(MATCH(C22,審判データ!$AH$1:$AH$379,0),72))</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H22" s="43" t="str">
        <f ca="1">INDIRECT("審判データ!"&amp;ADDRESS(MATCH(C22,審判データ!$AH$1:$AH$379,0),41))</f>
        <v>F28F  3/00    311;F28F  9/02    301;F25B 39/02</v>
      </c>
      <c r="I22" s="953" t="str">
        <f ca="1">INDIRECT("審判データ!"&amp;ADDRESS(MATCH(C22,審判データ!$AH$1:$AH$379,0),49))</f>
        <v>F28F   3/00@AFI(JP);F25B  39/02@ALI(JP);F28D   1/03@ALI(EP);F28F   9/02@ALI(JP)</v>
      </c>
      <c r="J22" s="953" t="str">
        <f ca="1">INDIRECT("審判データ!"&amp;ADDRESS(MATCH(C22,審判データ!$AH$1:$AH$379,0),51))</f>
        <v>F28F  3/00    311;F28F  9/02    301 J;F25B 39/02        C</v>
      </c>
      <c r="K22" s="951" t="str">
        <f ca="1">INDIRECT("審判データ!"&amp;ADDRESS(MATCH(C22,審判データ!$AH$1:$AH$379,0),53))</f>
        <v xml:space="preserve"> </v>
      </c>
      <c r="L22" s="1098"/>
      <c r="M22" s="1070"/>
      <c r="N22" s="1071"/>
      <c r="O22" s="974"/>
      <c r="P22" s="1099"/>
      <c r="Q22" s="610" t="s">
        <v>348</v>
      </c>
      <c r="R22" s="611" t="s">
        <v>22294</v>
      </c>
      <c r="S22" s="611" t="str">
        <f>IF(OR(LEFT(R22)="特",LEFT(R22)="実"),VLOOKUP(R22,'証拠（JP特許）'!$B$2:$D$299,2,FALSE),IF(AND(OR(LEFT(R22,2)="US",LEFT(R22,2)="WO",LEFT(R22,2)="GB",LEFT(R22,2)="EP",LEFT(R22,2)="DE"),OR(MID(R22,3,1)="1",MID(R22,3,1)="2",MID(R22,3,1)="3",MID(R22,3,1)="4",MID(R22,3,1)="5",MID(R22,3,1)="6",MID(R22,3,1)="7",MID(R22,3,1)="8",MID(R22,3,1)="9",MID(R22,3,1)="0")),VLOOKUP(R22,'証拠（WW特許）'!$B$2:$C$90,2,FALSE),"_"))</f>
        <v>実願昭48-140622</v>
      </c>
      <c r="T22" s="611" t="str">
        <f>IF(OR(LEFT(R22)="特",LEFT(R22)="実"),VLOOKUP(R22,'証拠（JP特許）'!$B$2:$E$299,4,FALSE),"_")</f>
        <v>実登1131584</v>
      </c>
      <c r="U22" s="612" t="s">
        <v>94</v>
      </c>
      <c r="V22" s="613" t="s">
        <v>203</v>
      </c>
      <c r="W22" s="614" t="str">
        <f t="shared" si="3"/>
        <v>JP5032838Y</v>
      </c>
      <c r="X22" s="613"/>
      <c r="Y22" s="613" t="str">
        <f t="shared" si="4"/>
        <v>1131584U</v>
      </c>
      <c r="Z22" s="91" t="str">
        <f ca="1">IF(OR(LEFT(R22)="特",LEFT(R22)="実",AND(OR(LEFT(R22,2)="US",LEFT(R22,2)="WO",LEFT(R22,2)="GB",LEFT(R22,2)="EP",LEFT(R22,2)="DE"),OR(MID(R22,3,1)="1",MID(R22,3,1)="2",MID(R22,3,1)="3",MID(R22,3,1)="4",MID(R22,3,1)="5",MID(R22,3,1)="6",MID(R22,3,1)="7",MID(R22,3,1)="8",MID(R22,3,1)="9",MID(R22,3,1)="0",))),IF(COUNTIF(INDIRECT("拒絶理由・拒絶査定・異議申立!"&amp;ADDRESS(MATCH(C22,拒絶理由・拒絶査定・異議申立!B$1:B$1000,0),3)&amp;":"&amp;ADDRESS(MATCH(C22,拒絶理由・拒絶査定・異議申立!B$1:B$1000,0),50)),R22)+COUNTIF(INDIRECT("拒絶理由・拒絶査定・異議申立!"&amp;ADDRESS(MATCH(C22,拒絶理由・拒絶査定・異議申立!B$1:B$1000,0),3)&amp;":"&amp;ADDRESS(MATCH(C22,拒絶理由・拒絶査定・異議申立!B$1:B$1000,0),50)),T22)&gt;0,"Yes","No"),"")</f>
        <v>No</v>
      </c>
      <c r="AA22" s="92" t="str">
        <f ca="1">IF(OR(LEFT(R22)="特",LEFT(R22)="実",AND(OR(LEFT(R22,2)="US",LEFT(R22,2)="WO",LEFT(R22,2)="GB",LEFT(R22,2)="EP",LEFT(R22,2)="DE"),OR(MID(R22,3,1)="1",MID(R22,3,1)="2",MID(R22,3,1)="3",MID(R22,3,1)="4",MID(R22,3,1)="5",MID(R22,3,1)="6",MID(R22,3,1)="7",MID(R22,3,1)="8",MID(R22,3,1)="9",MID(R22,3,1)="0",))),IF(COUNTIF(INDIRECT("先行技術調査・登録査定!"&amp;ADDRESS(MATCH(C22,先行技術調査・登録査定!B$1:B$1000,0),3)&amp;":"&amp;ADDRESS(MATCH(C22,先行技術調査・登録査定!B$1:B$1000,0),49)),R22)+COUNTIF(INDIRECT("先行技術調査・登録査定!"&amp;ADDRESS(MATCH(C22,先行技術調査・登録査定!B$1:B$1000,0),3)&amp;":"&amp;ADDRESS(MATCH(C22,先行技術調査・登録査定!B$1:B$1000,0),49)),T22)&gt;0,"Yes","No"),"")</f>
        <v>No</v>
      </c>
      <c r="AB22" s="93" t="str">
        <f t="shared" ca="1" si="1"/>
        <v>Yes</v>
      </c>
      <c r="AC22" s="137" t="str">
        <f>IF(OR(LEFT(R22)="特",LEFT(R22)="実",AND(OR(LEFT(R22,2)="US",LEFT(R22,2)="WO",LEFT(R22,2)="GB",LEFT(R22,2)="EP",LEFT(R22,2)="DE"),OR(MID(R22,3,1)="1",MID(R22,3,1)="2",MID(R22,3,1)="3",MID(R22,3,1)="4",MID(R22,3,1)="5",MID(R22,3,1)="6",MID(R22,3,1)="7",MID(R22,3,1)="8",MID(R22,3,1)="9",MID(R22,3,1)="0",))),"",VLOOKUP($C22,非特許文献リスト!$A$2:$C$196,2,FALSE))</f>
        <v/>
      </c>
      <c r="AD22" s="138" t="str">
        <f>IF(OR(LEFT(R22)="特",LEFT(R22)="実",AND(OR(LEFT(R22,2)="US",LEFT(R22,2)="WO",LEFT(R22,2)="GB",LEFT(R22,2)="EP",LEFT(R22,2)="DE"),OR(MID(R22,3,1)="1",MID(R22,3,1)="2",MID(R22,3,1)="3",MID(R22,3,1)="4",MID(R22,3,1)="5",MID(R22,3,1)="6",MID(R22,3,1)="7",MID(R22,3,1)="8",MID(R22,3,1)="9",MID(R22,3,1)="0",))),"",VLOOKUP($C22,非特許文献リスト!$A$2:$C$196,3,FALSE))</f>
        <v/>
      </c>
      <c r="AE22" s="112" t="str">
        <f t="shared" si="2"/>
        <v>日本特許文献</v>
      </c>
      <c r="AF22" s="113" t="str">
        <f>IF(OR(LEFT(R22)="特",LEFT(R22)="実"),VLOOKUP(R22,'証拠（JP特許）'!$B$2:$AB$299,10,FALSE),IF(AND(OR(LEFT(R22,2)="US",LEFT(R22,2)="WO",LEFT(R22,2)="GB",LEFT(R22,2)="EP",LEFT(R22,2)="DE"),OR(MID(R22,3,1)="1",MID(R22,3,1)="2",MID(R22,3,1)="3",MID(R22,3,1)="4",MID(R22,3,1)="5",MID(R22,3,1)="6",MID(R22,3,1)="7",MID(R22,3,1)="8",MID(R22,3,1)="9",MID(R22,3,1)="0",)),VLOOKUP(R22,'証拠（WW特許）'!$B$2:$M$90,8,FALSE),""))</f>
        <v>ソシエテ　アノニム　デ　ユウジヌ　シヨソン</v>
      </c>
      <c r="AG22" s="113">
        <f>IF(OR(LEFT(R22)="特",LEFT(R22)="実"),VLOOKUP(R22,'証拠（JP特許）'!$B$2:$AB$299,26,FALSE),IF(AND(OR(LEFT(R22,2)="US",LEFT(R22,2)="WO",LEFT(R22,2)="GB",LEFT(R22,2)="EP",LEFT(R22,2)="DE"),OR(MID(R22,3,1)="1",MID(R22,3,1)="2",MID(R22,3,1)="3",MID(R22,3,1)="4",MID(R22,3,1)="5",MID(R22,3,1)="6",MID(R22,3,1)="7",MID(R22,3,1)="8",MID(R22,3,1)="9",MID(R22,3,1)="0",)),VLOOKUP(R22,'証拠（WW特許）'!$B$2:$M$90,12,FALSE),""))</f>
        <v>0</v>
      </c>
      <c r="AH22" s="113" t="str">
        <f>IF(OR(LEFT(R22)="特",LEFT(R22)="実"),VLOOKUP(R22,'証拠（JP特許）'!$B$2:$X$299,20,FALSE),IF(AND(OR(LEFT(R22,2)="US",LEFT(R22,2)="WO",LEFT(R22,2)="GB",LEFT(R22,2)="EP",LEFT(R22,2)="DE"),OR(MID(R22,3,1)="1",MID(R22,3,1)="2",MID(R22,3,1)="3",MID(R22,3,1)="4",MID(R22,3,1)="5",MID(R22,3,1)="6",MID(R22,3,1)="7",MID(R22,3,1)="8",MID(R22,3,1)="9",MID(R22,3,1)="0",)),VLOOKUP(R22,'証拠（WW特許）'!$B$2:$U$90,20,FALSE),""))</f>
        <v>F28F   9/00    (2006.01),F28D   1/03    (2006.01)</v>
      </c>
      <c r="AI22" s="113" t="str">
        <f>IF(OR(LEFT(R22)="特",LEFT(R22)="実"),VLOOKUP(R22,'証拠（JP特許）'!$B$2:$X$299,21,FALSE),"")</f>
        <v xml:space="preserve">F28F  9/00   331 ,F28D  1/03       </v>
      </c>
      <c r="AJ22" s="113" t="str">
        <f>IF(OR(LEFT(R22)="特",LEFT(R22)="実"),VLOOKUP(R22,'証拠（JP特許）'!$B$2:$X$299,22,FALSE),"")</f>
        <v>3L065BA15,3L103AA01,3L103AA11,3L103AA13,3L103CC08,3L103DD15,3L103DD19,3L103DD54,3L103DD55,3L103DD57,3L103DD61,3L103DD62,3L103DD81</v>
      </c>
      <c r="AK22" s="156" t="str">
        <f>IF(OR(LEFT(R22)="特",LEFT(R22)="実"),VLOOKUP(R22,'証拠（JP特許）'!$B$2:$X$299,17,FALSE),IF(AND(OR(LEFT(R22,2)="US",LEFT(R22,2)="WO",LEFT(R22,2)="GB",LEFT(R22,2)="EP",LEFT(R22,2)="DE"),OR(MID(R22,3,1)="1",MID(R22,3,1)="2",MID(R22,3,1)="3",MID(R22,3,1)="4",MID(R22,3,1)="5",MID(R22,3,1)="6",MID(R22,3,1)="7",MID(R22,3,1)="8",MID(R22,3,1)="9",MID(R22,3,1)="0",)),VLOOKUP(R22,'証拠（WW特許）'!$B$2:$U$90,16,FALSE),""))</f>
        <v>1976.06.14</v>
      </c>
      <c r="AL22" s="615" t="s">
        <v>124</v>
      </c>
      <c r="AM22" s="615" t="s">
        <v>95</v>
      </c>
      <c r="AN22" s="615" t="s">
        <v>95</v>
      </c>
      <c r="AO22" s="113" t="str">
        <f ca="1">IF(OR(LEFT(R22)="特",LEFT(R22)="実",AND(OR(LEFT(R22,2)="US",LEFT(R22,2)="WO",LEFT(R22,2)="GB",LEFT(R22,2)="EP",LEFT(R22,2)="DE"),OR(MID(R22,3,1)="1",MID(R22,3,1)="2",MID(R22,3,1)="3",MID(R22,3,1)="4",MID(R22,3,1)="5",MID(R22,3,1)="6",MID(R22,3,1)="7",MID(R22,3,1)="8",MID(R22,3,1)="9",MID(R22,3,1)="0"))),IF(COUNTIF(INDIRECT("発明者引用!"&amp;ADDRESS(MATCH(C22,発明者引用!B$1:B$196,0),4)&amp;":"&amp;ADDRESS(MATCH(C22,発明者引用!B$1:B$196,0),17)),R22)+COUNTIF(INDIRECT("発明者引用!"&amp;ADDRESS(MATCH(C22,発明者引用!B$1:B$196,0),4)&amp;":"&amp;ADDRESS(MATCH(C22,発明者引用!B$1:B$196,0),17)),#REF!)+COUNTIF(INDIRECT("発明者引用!"&amp;ADDRESS(MATCH(C22,発明者引用!B$1:B$196,0),4)&amp;":"&amp;ADDRESS(MATCH(C22,発明者引用!B$1:B$196,0),17)),T22)&gt;0,"Yes","No"),"")</f>
        <v>No</v>
      </c>
      <c r="AP22" s="113" t="str">
        <f ca="1">IF(OR(LEFT(R22)="特",LEFT(R22)="実",AND(OR(LEFT(R22,2)="US",LEFT(R22,2)="WO",LEFT(R22,2)="GB",LEFT(R22,2)="EP",LEFT(R22,2)="DE"),OR(MID(R22,3,1)="1",MID(R22,3,1)="2",MID(R22,3,1)="3",MID(R22,3,1)="4",MID(R22,3,1)="5",MID(R22,3,1)="6",MID(R22,3,1)="7",MID(R22,3,1)="8",MID(R22,3,1)="9",MID(R22,3,1)="0"))),IF(VLOOKUP(C22,ファミリ引用特許WO!$A$2:$B$241,2,FALSE)+VLOOKUP(C22,ファミリ引用文献WO!$A$2:$C$241,3,FALSE)=0,"ISR無し",IF(COUNTIF(INDIRECT("ファミリ引用特許WO!"&amp;ADDRESS(MATCH(C22,ファミリ引用特許WO!$A$2:$A$241,0),1)&amp;":"&amp;ADDRESS(MATCH(C22,ファミリ引用特許WO!$A$2:$A$241,0),19)),R22)+COUNTIF(INDIRECT("ファミリ引用特許WO!"&amp;ADDRESS(MATCH(C22,ファミリ引用特許WO!$A$2:$A$241,0),1)&amp;":"&amp;ADDRESS(MATCH(C22,ファミリ引用特許WO!$A$2:$A$241,0),19)),S22)+COUNTIF(INDIRECT("ファミリ引用特許WO!"&amp;ADDRESS(MATCH(C22,ファミリ引用特許WO!$A$2:$A$241,0),1)&amp;":"&amp;ADDRESS(MATCH(C22,ファミリ引用特許WO!$A$2:$A$241,0),19)),T22)+COUNTIF(INDIRECT("ファミリ引用特許WO!"&amp;ADDRESS(MATCH(C22,ファミリ引用特許WO!$A$2:$A$241,0),1)&amp;":"&amp;ADDRESS(MATCH(C22,ファミリ引用特許WO!$A$2:$A$241,0),19)),W22)+COUNTIF(INDIRECT("ファミリ引用特許WO!"&amp;ADDRESS(MATCH(C22,ファミリ引用特許WO!$A$2:$A$241,0),1)&amp;":"&amp;ADDRESS(MATCH(C22,ファミリ引用特許WO!$A$2:$A$241,0),19)),Y22)&gt;0,"Yes","No")),"")</f>
        <v>ISR無し</v>
      </c>
      <c r="AQ22" s="116" t="str">
        <f ca="1">IF(OR(LEFT(R22)="特",LEFT(R22)="実",AND(OR(LEFT(R22,2)="US",LEFT(R22,2)="WO",LEFT(R22,2)="GB",LEFT(R22,2)="EP",LEFT(R22,2)="DE"),OR(MID(R22,3,1)="1",MID(R22,3,1)="2",MID(R22,3,1)="3",MID(R22,3,1)="4",MID(R22,3,1)="5",MID(R22,3,1)="6",MID(R22,3,1)="7",MID(R22,3,1)="8",MID(R22,3,1)="9",MID(R22,3,1)="0"))),IF(VLOOKUP(C22,'ファミリ引用特許表記修正（ex.A2→A）'!$A$2:$B$241,2,FALSE)=0,"family無し",IF(COUNTIF(INDIRECT("'ファミリ引用特許表記修正（ex.A2→A）'!"&amp;ADDRESS(MATCH(C22,'ファミリ引用特許表記修正（ex.A2→A）'!$A$2:$A$241,0),1)&amp;":"&amp;ADDRESS(MATCH(C22,'ファミリ引用特許表記修正（ex.A2→A）'!$A$2:$A$241,0),171)),R22)+COUNTIF(INDIRECT("'ファミリ引用特許表記修正（ex.A2→A）'!"&amp;ADDRESS(MATCH(C22,'ファミリ引用特許表記修正（ex.A2→A）'!$A$2:$A$241,0),1)&amp;":"&amp;ADDRESS(MATCH(C22,'ファミリ引用特許表記修正（ex.A2→A）'!$A$2:$A$241,0),171)),S22)+COUNTIF(INDIRECT("'ファミリ引用特許表記修正（ex.A2→A）'!"&amp;ADDRESS(MATCH(C22,'ファミリ引用特許表記修正（ex.A2→A）'!$A$2:$A$241,0),1)&amp;":"&amp;ADDRESS(MATCH(C22,'ファミリ引用特許表記修正（ex.A2→A）'!$A$2:$A$241,0),171)),T22)+COUNTIF(INDIRECT("'ファミリ引用特許表記修正（ex.A2→A）'!"&amp;ADDRESS(MATCH(C22,'ファミリ引用特許表記修正（ex.A2→A）'!$A$2:$A$241,0),1)&amp;":"&amp;ADDRESS(MATCH(C22,'ファミリ引用特許表記修正（ex.A2→A）'!$A$2:$A$241,0),171)),W22)+COUNTIF(INDIRECT("'ファミリ引用特許表記修正（ex.A2→A）'!"&amp;ADDRESS(MATCH(C22,'ファミリ引用特許表記修正（ex.A2→A）'!$A$2:$A$241,0),1)&amp;":"&amp;ADDRESS(MATCH(C22,'ファミリ引用特許表記修正（ex.A2→A）'!$A$2:$A$241,0),171)),Y22)&gt;0,"Yes","No")),"")</f>
        <v>No</v>
      </c>
      <c r="AR22" s="113" t="str">
        <f>IF(OR(LEFT(R22)="特",LEFT(R22)="実",AND(OR(LEFT(R22,2)="US",LEFT(R22,2)="WO",LEFT(R22,2)="GB",LEFT(R22,2)="EP",LEFT(R22,2)="DE"),OR(MID(R22,3,1)="1",MID(R22,3,1)="2",MID(R22,3,1)="3",MID(R22,3,1)="4",MID(R22,3,1)="5",MID(R22,3,1)="6",MID(R22,3,1)="7",MID(R22,3,1)="8",MID(R22,3,1)="9",MID(R22,3,1)="0",))),"",VLOOKUP($C22,ファミリ発明者引用文献!A$3:B$235,2,FALSE))</f>
        <v/>
      </c>
      <c r="AS22" s="110" t="str">
        <f>VLOOKUP(C22,ファミリ引用文献WO!A$2:B$241,2,FALSE)</f>
        <v/>
      </c>
      <c r="AT22" s="113" t="str">
        <f>VLOOKUP(C22,ファミリ引用文献!A$3:B$242,2,FALSE)</f>
        <v>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v>
      </c>
      <c r="AU22" s="113" t="str">
        <f>VLOOKUP(C22,審判データ!AH$2:BT$379,39,FALSE)</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AV22" s="110" t="str">
        <f ca="1">IF(INDIRECT("審判データ!"&amp;ADDRESS(MATCH(C22,審判データ!$AH$1:$AH$379,0),32))="早期審査の対象とする","早期審査","")</f>
        <v>早期審査</v>
      </c>
      <c r="AW22" s="627" t="str">
        <f t="shared" si="0"/>
        <v>不一致</v>
      </c>
      <c r="AX22" s="616" t="str">
        <f>IF(LEFT(AE22,3)="日本特",IF(LEFT(C22)="特",VLOOKUP(C22,'本件、証拠文献テーマコード'!G$2:I$376,3,FALSE),VLOOKUP(C22,'本件、証拠文献テーマコード'!B$2:I$376,8,FALSE)),"")</f>
        <v>3L064,3L065,3L095</v>
      </c>
      <c r="AY22" s="616" t="str">
        <f>IF(LEFT(AE22,3)="日本特",IF(OR(MID(R22,2,1)="開",MID(R22,2,1)="表",MID(R22,2,1)="登"),VLOOKUP(R22,'本件、証拠文献テーマコード'!C$2:I$379,7,FALSE),VLOOKUP(R22,'本件、証拠文献テーマコード'!G$2:I$379,3,FALSE)),"")</f>
        <v>3L103,3L065</v>
      </c>
      <c r="AZ22" s="617"/>
    </row>
    <row r="23" spans="1:52" ht="27" x14ac:dyDescent="0.15">
      <c r="A23" s="948"/>
      <c r="B23" s="586" t="str">
        <f ca="1">IF(A23="",B22,INDIRECT("審判データ!"&amp;ADDRESS(MATCH(A23,審判データ!$HC$1:$HC$379,0),20))&amp;" / "&amp;INDIRECT("審判データ!"&amp;ADDRESS(MATCH(A23,審判データ!$HC$1:$HC$379,0),21)))</f>
        <v>2010 / 29-1,29-2</v>
      </c>
      <c r="C23" s="3">
        <v>3316492</v>
      </c>
      <c r="D23" s="952"/>
      <c r="E23" s="953" t="str">
        <f ca="1">INDIRECT("審判データ!"&amp;ADDRESS(MATCH(C23,審判データ!$AH$1:$AH$379,0),55))</f>
        <v>三菱重工業株式会社</v>
      </c>
      <c r="F23" s="953" t="str">
        <f ca="1">INDIRECT("審判データ!"&amp;ADDRESS(MATCH(C23,審判データ!$AH$1:$AH$379,0),56))</f>
        <v>林　昌照;石井　一男;大塚　実</v>
      </c>
      <c r="G23" s="43" t="str">
        <f ca="1">INDIRECT("審判データ!"&amp;ADDRESS(MATCH(C23,審判データ!$AH$1:$AH$379,0),72))</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H23" s="43" t="str">
        <f ca="1">INDIRECT("審判データ!"&amp;ADDRESS(MATCH(C23,審判データ!$AH$1:$AH$379,0),41))</f>
        <v>F28F  3/00    311;F28F  9/02    301;F25B 39/02</v>
      </c>
      <c r="I23" s="953" t="str">
        <f ca="1">INDIRECT("審判データ!"&amp;ADDRESS(MATCH(C23,審判データ!$AH$1:$AH$379,0),49))</f>
        <v>F28F   3/00@AFI(JP);F25B  39/02@ALI(JP);F28D   1/03@ALI(EP);F28F   9/02@ALI(JP)</v>
      </c>
      <c r="J23" s="953" t="str">
        <f ca="1">INDIRECT("審判データ!"&amp;ADDRESS(MATCH(C23,審判データ!$AH$1:$AH$379,0),51))</f>
        <v>F28F  3/00    311;F28F  9/02    301 J;F25B 39/02        C</v>
      </c>
      <c r="K23" s="951" t="str">
        <f ca="1">INDIRECT("審判データ!"&amp;ADDRESS(MATCH(C23,審判データ!$AH$1:$AH$379,0),53))</f>
        <v xml:space="preserve"> </v>
      </c>
      <c r="L23" s="1098"/>
      <c r="M23" s="1070"/>
      <c r="N23" s="1071"/>
      <c r="O23" s="974"/>
      <c r="P23" s="1099"/>
      <c r="Q23" s="610" t="s">
        <v>359</v>
      </c>
      <c r="R23" s="611" t="s">
        <v>360</v>
      </c>
      <c r="S23" s="611" t="str">
        <f>IF(OR(LEFT(R23)="特",LEFT(R23)="実"),VLOOKUP(R23,'証拠（JP特許）'!$B$2:$D$299,2,FALSE),IF(AND(OR(LEFT(R23,2)="US",LEFT(R23,2)="WO",LEFT(R23,2)="GB",LEFT(R23,2)="EP",LEFT(R23,2)="DE"),OR(MID(R23,3,1)="1",MID(R23,3,1)="2",MID(R23,3,1)="3",MID(R23,3,1)="4",MID(R23,3,1)="5",MID(R23,3,1)="6",MID(R23,3,1)="7",MID(R23,3,1)="8",MID(R23,3,1)="9",MID(R23,3,1)="0")),VLOOKUP(R23,'証拠（WW特許）'!$B$2:$C$90,2,FALSE),"_"))</f>
        <v>特願平1-109800</v>
      </c>
      <c r="T23" s="611" t="str">
        <f>IF(OR(LEFT(R23)="特",LEFT(R23)="実"),VLOOKUP(R23,'証拠（JP特許）'!$B$2:$E$299,4,FALSE),"_")</f>
        <v>_</v>
      </c>
      <c r="U23" s="612" t="s">
        <v>94</v>
      </c>
      <c r="V23" s="613" t="s">
        <v>203</v>
      </c>
      <c r="W23" s="614" t="str">
        <f t="shared" si="3"/>
        <v>JP02290496A</v>
      </c>
      <c r="X23" s="613"/>
      <c r="Y23" s="613" t="str">
        <f t="shared" si="4"/>
        <v/>
      </c>
      <c r="Z23" s="91" t="str">
        <f ca="1">IF(OR(LEFT(R23)="特",LEFT(R23)="実",AND(OR(LEFT(R23,2)="US",LEFT(R23,2)="WO",LEFT(R23,2)="GB",LEFT(R23,2)="EP",LEFT(R23,2)="DE"),OR(MID(R23,3,1)="1",MID(R23,3,1)="2",MID(R23,3,1)="3",MID(R23,3,1)="4",MID(R23,3,1)="5",MID(R23,3,1)="6",MID(R23,3,1)="7",MID(R23,3,1)="8",MID(R23,3,1)="9",MID(R23,3,1)="0",))),IF(COUNTIF(INDIRECT("拒絶理由・拒絶査定・異議申立!"&amp;ADDRESS(MATCH(C23,拒絶理由・拒絶査定・異議申立!B$1:B$1000,0),3)&amp;":"&amp;ADDRESS(MATCH(C23,拒絶理由・拒絶査定・異議申立!B$1:B$1000,0),50)),R23)+COUNTIF(INDIRECT("拒絶理由・拒絶査定・異議申立!"&amp;ADDRESS(MATCH(C23,拒絶理由・拒絶査定・異議申立!B$1:B$1000,0),3)&amp;":"&amp;ADDRESS(MATCH(C23,拒絶理由・拒絶査定・異議申立!B$1:B$1000,0),50)),T23)&gt;0,"Yes","No"),"")</f>
        <v>No</v>
      </c>
      <c r="AA23" s="92" t="str">
        <f ca="1">IF(OR(LEFT(R23)="特",LEFT(R23)="実",AND(OR(LEFT(R23,2)="US",LEFT(R23,2)="WO",LEFT(R23,2)="GB",LEFT(R23,2)="EP",LEFT(R23,2)="DE"),OR(MID(R23,3,1)="1",MID(R23,3,1)="2",MID(R23,3,1)="3",MID(R23,3,1)="4",MID(R23,3,1)="5",MID(R23,3,1)="6",MID(R23,3,1)="7",MID(R23,3,1)="8",MID(R23,3,1)="9",MID(R23,3,1)="0",))),IF(COUNTIF(INDIRECT("先行技術調査・登録査定!"&amp;ADDRESS(MATCH(C23,先行技術調査・登録査定!B$1:B$1000,0),3)&amp;":"&amp;ADDRESS(MATCH(C23,先行技術調査・登録査定!B$1:B$1000,0),49)),R23)+COUNTIF(INDIRECT("先行技術調査・登録査定!"&amp;ADDRESS(MATCH(C23,先行技術調査・登録査定!B$1:B$1000,0),3)&amp;":"&amp;ADDRESS(MATCH(C23,先行技術調査・登録査定!B$1:B$1000,0),49)),T23)&gt;0,"Yes","No"),"")</f>
        <v>No</v>
      </c>
      <c r="AB23" s="93" t="str">
        <f t="shared" ca="1" si="1"/>
        <v>Yes</v>
      </c>
      <c r="AC23" s="137" t="str">
        <f>IF(OR(LEFT(R23)="特",LEFT(R23)="実",AND(OR(LEFT(R23,2)="US",LEFT(R23,2)="WO",LEFT(R23,2)="GB",LEFT(R23,2)="EP",LEFT(R23,2)="DE"),OR(MID(R23,3,1)="1",MID(R23,3,1)="2",MID(R23,3,1)="3",MID(R23,3,1)="4",MID(R23,3,1)="5",MID(R23,3,1)="6",MID(R23,3,1)="7",MID(R23,3,1)="8",MID(R23,3,1)="9",MID(R23,3,1)="0",))),"",VLOOKUP($C23,非特許文献リスト!$A$2:$C$196,2,FALSE))</f>
        <v/>
      </c>
      <c r="AD23" s="138" t="str">
        <f>IF(OR(LEFT(R23)="特",LEFT(R23)="実",AND(OR(LEFT(R23,2)="US",LEFT(R23,2)="WO",LEFT(R23,2)="GB",LEFT(R23,2)="EP",LEFT(R23,2)="DE"),OR(MID(R23,3,1)="1",MID(R23,3,1)="2",MID(R23,3,1)="3",MID(R23,3,1)="4",MID(R23,3,1)="5",MID(R23,3,1)="6",MID(R23,3,1)="7",MID(R23,3,1)="8",MID(R23,3,1)="9",MID(R23,3,1)="0",))),"",VLOOKUP($C23,非特許文献リスト!$A$2:$C$196,3,FALSE))</f>
        <v/>
      </c>
      <c r="AE23" s="112" t="str">
        <f t="shared" si="2"/>
        <v>日本特許文献</v>
      </c>
      <c r="AF23" s="113" t="str">
        <f>IF(OR(LEFT(R23)="特",LEFT(R23)="実"),VLOOKUP(R23,'証拠（JP特許）'!$B$2:$AB$299,10,FALSE),IF(AND(OR(LEFT(R23,2)="US",LEFT(R23,2)="WO",LEFT(R23,2)="GB",LEFT(R23,2)="EP",LEFT(R23,2)="DE"),OR(MID(R23,3,1)="1",MID(R23,3,1)="2",MID(R23,3,1)="3",MID(R23,3,1)="4",MID(R23,3,1)="5",MID(R23,3,1)="6",MID(R23,3,1)="7",MID(R23,3,1)="8",MID(R23,3,1)="9",MID(R23,3,1)="0",)),VLOOKUP(R23,'証拠（WW特許）'!$B$2:$M$90,8,FALSE),""))</f>
        <v>昭和アルミニウム株式会社</v>
      </c>
      <c r="AG23" s="113" t="str">
        <f>IF(OR(LEFT(R23)="特",LEFT(R23)="実"),VLOOKUP(R23,'証拠（JP特許）'!$B$2:$AB$299,26,FALSE),IF(AND(OR(LEFT(R23,2)="US",LEFT(R23,2)="WO",LEFT(R23,2)="GB",LEFT(R23,2)="EP",LEFT(R23,2)="DE"),OR(MID(R23,3,1)="1",MID(R23,3,1)="2",MID(R23,3,1)="3",MID(R23,3,1)="4",MID(R23,3,1)="5",MID(R23,3,1)="6",MID(R23,3,1)="7",MID(R23,3,1)="8",MID(R23,3,1)="9",MID(R23,3,1)="0",)),VLOOKUP(R23,'証拠（WW特許）'!$B$2:$M$90,12,FALSE),""))</f>
        <v>大橋　忠夫,中田　圭一,岸畑　良幸</v>
      </c>
      <c r="AH23" s="113" t="str">
        <f>IF(OR(LEFT(R23)="特",LEFT(R23)="実"),VLOOKUP(R23,'証拠（JP特許）'!$B$2:$X$299,20,FALSE),IF(AND(OR(LEFT(R23,2)="US",LEFT(R23,2)="WO",LEFT(R23,2)="GB",LEFT(R23,2)="EP",LEFT(R23,2)="DE"),OR(MID(R23,3,1)="1",MID(R23,3,1)="2",MID(R23,3,1)="3",MID(R23,3,1)="4",MID(R23,3,1)="5",MID(R23,3,1)="6",MID(R23,3,1)="7",MID(R23,3,1)="8",MID(R23,3,1)="9",MID(R23,3,1)="0",)),VLOOKUP(R23,'証拠（WW特許）'!$B$2:$U$90,20,FALSE),""))</f>
        <v>F28D   9/00    (2006.01)</v>
      </c>
      <c r="AI23" s="113" t="str">
        <f>IF(OR(LEFT(R23)="特",LEFT(R23)="実"),VLOOKUP(R23,'証拠（JP特許）'!$B$2:$X$299,21,FALSE),"")</f>
        <v xml:space="preserve">F28D  9/00       </v>
      </c>
      <c r="AJ23" s="113" t="str">
        <f>IF(OR(LEFT(R23)="特",LEFT(R23)="実"),VLOOKUP(R23,'証拠（JP特許）'!$B$2:$X$299,22,FALSE),"")</f>
        <v>3L103AA01,3L103AA03,3L103AA05,3L103AA29,3L103BB40,3L103CC02,3L103CC24,3L103DD15,3L103DD54,3L103DD55,3L103DD57,3L103DD62,3L103DD92</v>
      </c>
      <c r="AK23" s="114" t="str">
        <f>IF(OR(LEFT(R23)="特",LEFT(R23)="実"),VLOOKUP(R23,'証拠（JP特許）'!$B$2:$X$299,17,FALSE),IF(AND(OR(LEFT(R23,2)="US",LEFT(R23,2)="WO",LEFT(R23,2)="GB",LEFT(R23,2)="EP",LEFT(R23,2)="DE"),OR(MID(R23,3,1)="1",MID(R23,3,1)="2",MID(R23,3,1)="3",MID(R23,3,1)="4",MID(R23,3,1)="5",MID(R23,3,1)="6",MID(R23,3,1)="7",MID(R23,3,1)="8",MID(R23,3,1)="9",MID(R23,3,1)="0",)),VLOOKUP(R23,'証拠（WW特許）'!$B$2:$U$90,16,FALSE),""))</f>
        <v>1990.11.30</v>
      </c>
      <c r="AL23" s="615" t="s">
        <v>124</v>
      </c>
      <c r="AM23" s="615" t="s">
        <v>95</v>
      </c>
      <c r="AN23" s="615" t="s">
        <v>95</v>
      </c>
      <c r="AO23" s="113" t="str">
        <f ca="1">IF(OR(LEFT(R23)="特",LEFT(R23)="実",AND(OR(LEFT(R23,2)="US",LEFT(R23,2)="WO",LEFT(R23,2)="GB",LEFT(R23,2)="EP",LEFT(R23,2)="DE"),OR(MID(R23,3,1)="1",MID(R23,3,1)="2",MID(R23,3,1)="3",MID(R23,3,1)="4",MID(R23,3,1)="5",MID(R23,3,1)="6",MID(R23,3,1)="7",MID(R23,3,1)="8",MID(R23,3,1)="9",MID(R23,3,1)="0"))),IF(COUNTIF(INDIRECT("発明者引用!"&amp;ADDRESS(MATCH(C23,発明者引用!B$1:B$196,0),4)&amp;":"&amp;ADDRESS(MATCH(C23,発明者引用!B$1:B$196,0),17)),R23)+COUNTIF(INDIRECT("発明者引用!"&amp;ADDRESS(MATCH(C23,発明者引用!B$1:B$196,0),4)&amp;":"&amp;ADDRESS(MATCH(C23,発明者引用!B$1:B$196,0),17)),#REF!)+COUNTIF(INDIRECT("発明者引用!"&amp;ADDRESS(MATCH(C23,発明者引用!B$1:B$196,0),4)&amp;":"&amp;ADDRESS(MATCH(C23,発明者引用!B$1:B$196,0),17)),T23)&gt;0,"Yes","No"),"")</f>
        <v>No</v>
      </c>
      <c r="AP23" s="113" t="str">
        <f ca="1">IF(OR(LEFT(R23)="特",LEFT(R23)="実",AND(OR(LEFT(R23,2)="US",LEFT(R23,2)="WO",LEFT(R23,2)="GB",LEFT(R23,2)="EP",LEFT(R23,2)="DE"),OR(MID(R23,3,1)="1",MID(R23,3,1)="2",MID(R23,3,1)="3",MID(R23,3,1)="4",MID(R23,3,1)="5",MID(R23,3,1)="6",MID(R23,3,1)="7",MID(R23,3,1)="8",MID(R23,3,1)="9",MID(R23,3,1)="0"))),IF(VLOOKUP(C23,ファミリ引用特許WO!$A$2:$B$241,2,FALSE)+VLOOKUP(C23,ファミリ引用文献WO!$A$2:$C$241,3,FALSE)=0,"ISR無し",IF(COUNTIF(INDIRECT("ファミリ引用特許WO!"&amp;ADDRESS(MATCH(C23,ファミリ引用特許WO!$A$2:$A$241,0),1)&amp;":"&amp;ADDRESS(MATCH(C23,ファミリ引用特許WO!$A$2:$A$241,0),19)),R23)+COUNTIF(INDIRECT("ファミリ引用特許WO!"&amp;ADDRESS(MATCH(C23,ファミリ引用特許WO!$A$2:$A$241,0),1)&amp;":"&amp;ADDRESS(MATCH(C23,ファミリ引用特許WO!$A$2:$A$241,0),19)),S23)+COUNTIF(INDIRECT("ファミリ引用特許WO!"&amp;ADDRESS(MATCH(C23,ファミリ引用特許WO!$A$2:$A$241,0),1)&amp;":"&amp;ADDRESS(MATCH(C23,ファミリ引用特許WO!$A$2:$A$241,0),19)),T23)+COUNTIF(INDIRECT("ファミリ引用特許WO!"&amp;ADDRESS(MATCH(C23,ファミリ引用特許WO!$A$2:$A$241,0),1)&amp;":"&amp;ADDRESS(MATCH(C23,ファミリ引用特許WO!$A$2:$A$241,0),19)),W23)+COUNTIF(INDIRECT("ファミリ引用特許WO!"&amp;ADDRESS(MATCH(C23,ファミリ引用特許WO!$A$2:$A$241,0),1)&amp;":"&amp;ADDRESS(MATCH(C23,ファミリ引用特許WO!$A$2:$A$241,0),19)),Y23)&gt;0,"Yes","No")),"")</f>
        <v>ISR無し</v>
      </c>
      <c r="AQ23" s="116" t="str">
        <f ca="1">IF(OR(LEFT(R23)="特",LEFT(R23)="実",AND(OR(LEFT(R23,2)="US",LEFT(R23,2)="WO",LEFT(R23,2)="GB",LEFT(R23,2)="EP",LEFT(R23,2)="DE"),OR(MID(R23,3,1)="1",MID(R23,3,1)="2",MID(R23,3,1)="3",MID(R23,3,1)="4",MID(R23,3,1)="5",MID(R23,3,1)="6",MID(R23,3,1)="7",MID(R23,3,1)="8",MID(R23,3,1)="9",MID(R23,3,1)="0"))),IF(VLOOKUP(C23,'ファミリ引用特許表記修正（ex.A2→A）'!$A$2:$B$241,2,FALSE)=0,"family無し",IF(COUNTIF(INDIRECT("'ファミリ引用特許表記修正（ex.A2→A）'!"&amp;ADDRESS(MATCH(C23,'ファミリ引用特許表記修正（ex.A2→A）'!$A$2:$A$241,0),1)&amp;":"&amp;ADDRESS(MATCH(C23,'ファミリ引用特許表記修正（ex.A2→A）'!$A$2:$A$241,0),171)),R23)+COUNTIF(INDIRECT("'ファミリ引用特許表記修正（ex.A2→A）'!"&amp;ADDRESS(MATCH(C23,'ファミリ引用特許表記修正（ex.A2→A）'!$A$2:$A$241,0),1)&amp;":"&amp;ADDRESS(MATCH(C23,'ファミリ引用特許表記修正（ex.A2→A）'!$A$2:$A$241,0),171)),S23)+COUNTIF(INDIRECT("'ファミリ引用特許表記修正（ex.A2→A）'!"&amp;ADDRESS(MATCH(C23,'ファミリ引用特許表記修正（ex.A2→A）'!$A$2:$A$241,0),1)&amp;":"&amp;ADDRESS(MATCH(C23,'ファミリ引用特許表記修正（ex.A2→A）'!$A$2:$A$241,0),171)),T23)+COUNTIF(INDIRECT("'ファミリ引用特許表記修正（ex.A2→A）'!"&amp;ADDRESS(MATCH(C23,'ファミリ引用特許表記修正（ex.A2→A）'!$A$2:$A$241,0),1)&amp;":"&amp;ADDRESS(MATCH(C23,'ファミリ引用特許表記修正（ex.A2→A）'!$A$2:$A$241,0),171)),W23)+COUNTIF(INDIRECT("'ファミリ引用特許表記修正（ex.A2→A）'!"&amp;ADDRESS(MATCH(C23,'ファミリ引用特許表記修正（ex.A2→A）'!$A$2:$A$241,0),1)&amp;":"&amp;ADDRESS(MATCH(C23,'ファミリ引用特許表記修正（ex.A2→A）'!$A$2:$A$241,0),171)),Y23)&gt;0,"Yes","No")),"")</f>
        <v>Yes</v>
      </c>
      <c r="AR23" s="113" t="str">
        <f>IF(OR(LEFT(R23)="特",LEFT(R23)="実",AND(OR(LEFT(R23,2)="US",LEFT(R23,2)="WO",LEFT(R23,2)="GB",LEFT(R23,2)="EP",LEFT(R23,2)="DE"),OR(MID(R23,3,1)="1",MID(R23,3,1)="2",MID(R23,3,1)="3",MID(R23,3,1)="4",MID(R23,3,1)="5",MID(R23,3,1)="6",MID(R23,3,1)="7",MID(R23,3,1)="8",MID(R23,3,1)="9",MID(R23,3,1)="0",))),"",VLOOKUP($C23,ファミリ発明者引用文献!A$3:B$235,2,FALSE))</f>
        <v/>
      </c>
      <c r="AS23" s="110" t="str">
        <f>VLOOKUP(C23,ファミリ引用文献WO!A$2:B$241,2,FALSE)</f>
        <v/>
      </c>
      <c r="AT23" s="113" t="str">
        <f>VLOOKUP(C23,ファミリ引用文献!A$3:B$242,2,FALSE)</f>
        <v>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v>
      </c>
      <c r="AU23" s="113" t="str">
        <f>VLOOKUP(C23,審判データ!AH$2:BT$379,39,FALSE)</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AV23" s="110" t="str">
        <f ca="1">IF(INDIRECT("審判データ!"&amp;ADDRESS(MATCH(C23,審判データ!$AH$1:$AH$379,0),32))="早期審査の対象とする","早期審査","")</f>
        <v>早期審査</v>
      </c>
      <c r="AW23" s="627" t="str">
        <f t="shared" si="0"/>
        <v>不一致</v>
      </c>
      <c r="AX23" s="616" t="str">
        <f>IF(LEFT(AE23,3)="日本特",IF(LEFT(C23)="特",VLOOKUP(C23,'本件、証拠文献テーマコード'!G$2:I$376,3,FALSE),VLOOKUP(C23,'本件、証拠文献テーマコード'!B$2:I$376,8,FALSE)),"")</f>
        <v>3L064,3L065,3L095</v>
      </c>
      <c r="AY23" s="616" t="str">
        <f>IF(LEFT(AE23,3)="日本特",IF(OR(MID(R23,2,1)="開",MID(R23,2,1)="表",MID(R23,2,1)="登"),VLOOKUP(R23,'本件、証拠文献テーマコード'!C$2:I$379,7,FALSE),VLOOKUP(R23,'本件、証拠文献テーマコード'!G$2:I$379,3,FALSE)),"")</f>
        <v>3L103</v>
      </c>
      <c r="AZ23" s="617"/>
    </row>
    <row r="24" spans="1:52" ht="27" x14ac:dyDescent="0.15">
      <c r="A24" s="948"/>
      <c r="B24" s="586" t="str">
        <f ca="1">IF(A24="",B23,INDIRECT("審判データ!"&amp;ADDRESS(MATCH(A24,審判データ!$HC$1:$HC$379,0),20))&amp;" / "&amp;INDIRECT("審判データ!"&amp;ADDRESS(MATCH(A24,審判データ!$HC$1:$HC$379,0),21)))</f>
        <v>2010 / 29-1,29-2</v>
      </c>
      <c r="C24" s="3">
        <v>3316492</v>
      </c>
      <c r="D24" s="952"/>
      <c r="E24" s="953" t="str">
        <f ca="1">INDIRECT("審判データ!"&amp;ADDRESS(MATCH(C24,審判データ!$AH$1:$AH$379,0),55))</f>
        <v>三菱重工業株式会社</v>
      </c>
      <c r="F24" s="953" t="str">
        <f ca="1">INDIRECT("審判データ!"&amp;ADDRESS(MATCH(C24,審判データ!$AH$1:$AH$379,0),56))</f>
        <v>林　昌照;石井　一男;大塚　実</v>
      </c>
      <c r="G24" s="43" t="str">
        <f ca="1">INDIRECT("審判データ!"&amp;ADDRESS(MATCH(C24,審判データ!$AH$1:$AH$379,0),72))</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H24" s="43" t="str">
        <f ca="1">INDIRECT("審判データ!"&amp;ADDRESS(MATCH(C24,審判データ!$AH$1:$AH$379,0),41))</f>
        <v>F28F  3/00    311;F28F  9/02    301;F25B 39/02</v>
      </c>
      <c r="I24" s="953" t="str">
        <f ca="1">INDIRECT("審判データ!"&amp;ADDRESS(MATCH(C24,審判データ!$AH$1:$AH$379,0),49))</f>
        <v>F28F   3/00@AFI(JP);F25B  39/02@ALI(JP);F28D   1/03@ALI(EP);F28F   9/02@ALI(JP)</v>
      </c>
      <c r="J24" s="953" t="str">
        <f ca="1">INDIRECT("審判データ!"&amp;ADDRESS(MATCH(C24,審判データ!$AH$1:$AH$379,0),51))</f>
        <v>F28F  3/00    311;F28F  9/02    301 J;F25B 39/02        C</v>
      </c>
      <c r="K24" s="951" t="str">
        <f ca="1">INDIRECT("審判データ!"&amp;ADDRESS(MATCH(C24,審判データ!$AH$1:$AH$379,0),53))</f>
        <v xml:space="preserve"> </v>
      </c>
      <c r="L24" s="1098"/>
      <c r="M24" s="1070"/>
      <c r="N24" s="1071"/>
      <c r="O24" s="974"/>
      <c r="P24" s="1099"/>
      <c r="Q24" s="610" t="s">
        <v>370</v>
      </c>
      <c r="R24" s="611" t="s">
        <v>371</v>
      </c>
      <c r="S24" s="611" t="str">
        <f>IF(OR(LEFT(R24)="特",LEFT(R24)="実"),VLOOKUP(R24,'証拠（JP特許）'!$B$2:$D$299,2,FALSE),IF(AND(OR(LEFT(R24,2)="US",LEFT(R24,2)="WO",LEFT(R24,2)="GB",LEFT(R24,2)="EP",LEFT(R24,2)="DE"),OR(MID(R24,3,1)="1",MID(R24,3,1)="2",MID(R24,3,1)="3",MID(R24,3,1)="4",MID(R24,3,1)="5",MID(R24,3,1)="6",MID(R24,3,1)="7",MID(R24,3,1)="8",MID(R24,3,1)="9",MID(R24,3,1)="0")),VLOOKUP(R24,'証拠（WW特許）'!$B$2:$C$90,2,FALSE),"_"))</f>
        <v>特願平2-40844</v>
      </c>
      <c r="T24" s="611" t="str">
        <f>IF(OR(LEFT(R24)="特",LEFT(R24)="実"),VLOOKUP(R24,'証拠（JP特許）'!$B$2:$E$299,4,FALSE),"_")</f>
        <v>_</v>
      </c>
      <c r="U24" s="612" t="s">
        <v>94</v>
      </c>
      <c r="V24" s="613" t="s">
        <v>203</v>
      </c>
      <c r="W24" s="614" t="str">
        <f t="shared" si="3"/>
        <v>JP02242089A</v>
      </c>
      <c r="X24" s="613"/>
      <c r="Y24" s="613" t="str">
        <f t="shared" si="4"/>
        <v/>
      </c>
      <c r="Z24" s="91" t="str">
        <f ca="1">IF(OR(LEFT(R24)="特",LEFT(R24)="実",AND(OR(LEFT(R24,2)="US",LEFT(R24,2)="WO",LEFT(R24,2)="GB",LEFT(R24,2)="EP",LEFT(R24,2)="DE"),OR(MID(R24,3,1)="1",MID(R24,3,1)="2",MID(R24,3,1)="3",MID(R24,3,1)="4",MID(R24,3,1)="5",MID(R24,3,1)="6",MID(R24,3,1)="7",MID(R24,3,1)="8",MID(R24,3,1)="9",MID(R24,3,1)="0",))),IF(COUNTIF(INDIRECT("拒絶理由・拒絶査定・異議申立!"&amp;ADDRESS(MATCH(C24,拒絶理由・拒絶査定・異議申立!B$1:B$1000,0),3)&amp;":"&amp;ADDRESS(MATCH(C24,拒絶理由・拒絶査定・異議申立!B$1:B$1000,0),50)),R24)+COUNTIF(INDIRECT("拒絶理由・拒絶査定・異議申立!"&amp;ADDRESS(MATCH(C24,拒絶理由・拒絶査定・異議申立!B$1:B$1000,0),3)&amp;":"&amp;ADDRESS(MATCH(C24,拒絶理由・拒絶査定・異議申立!B$1:B$1000,0),50)),T24)&gt;0,"Yes","No"),"")</f>
        <v>No</v>
      </c>
      <c r="AA24" s="92" t="str">
        <f ca="1">IF(OR(LEFT(R24)="特",LEFT(R24)="実",AND(OR(LEFT(R24,2)="US",LEFT(R24,2)="WO",LEFT(R24,2)="GB",LEFT(R24,2)="EP",LEFT(R24,2)="DE"),OR(MID(R24,3,1)="1",MID(R24,3,1)="2",MID(R24,3,1)="3",MID(R24,3,1)="4",MID(R24,3,1)="5",MID(R24,3,1)="6",MID(R24,3,1)="7",MID(R24,3,1)="8",MID(R24,3,1)="9",MID(R24,3,1)="0",))),IF(COUNTIF(INDIRECT("先行技術調査・登録査定!"&amp;ADDRESS(MATCH(C24,先行技術調査・登録査定!B$1:B$1000,0),3)&amp;":"&amp;ADDRESS(MATCH(C24,先行技術調査・登録査定!B$1:B$1000,0),49)),R24)+COUNTIF(INDIRECT("先行技術調査・登録査定!"&amp;ADDRESS(MATCH(C24,先行技術調査・登録査定!B$1:B$1000,0),3)&amp;":"&amp;ADDRESS(MATCH(C24,先行技術調査・登録査定!B$1:B$1000,0),49)),T24)&gt;0,"Yes","No"),"")</f>
        <v>No</v>
      </c>
      <c r="AB24" s="93" t="str">
        <f t="shared" ca="1" si="1"/>
        <v>Yes</v>
      </c>
      <c r="AC24" s="137" t="str">
        <f>IF(OR(LEFT(R24)="特",LEFT(R24)="実",AND(OR(LEFT(R24,2)="US",LEFT(R24,2)="WO",LEFT(R24,2)="GB",LEFT(R24,2)="EP",LEFT(R24,2)="DE"),OR(MID(R24,3,1)="1",MID(R24,3,1)="2",MID(R24,3,1)="3",MID(R24,3,1)="4",MID(R24,3,1)="5",MID(R24,3,1)="6",MID(R24,3,1)="7",MID(R24,3,1)="8",MID(R24,3,1)="9",MID(R24,3,1)="0",))),"",VLOOKUP($C24,非特許文献リスト!$A$2:$C$196,2,FALSE))</f>
        <v/>
      </c>
      <c r="AD24" s="138" t="str">
        <f>IF(OR(LEFT(R24)="特",LEFT(R24)="実",AND(OR(LEFT(R24,2)="US",LEFT(R24,2)="WO",LEFT(R24,2)="GB",LEFT(R24,2)="EP",LEFT(R24,2)="DE"),OR(MID(R24,3,1)="1",MID(R24,3,1)="2",MID(R24,3,1)="3",MID(R24,3,1)="4",MID(R24,3,1)="5",MID(R24,3,1)="6",MID(R24,3,1)="7",MID(R24,3,1)="8",MID(R24,3,1)="9",MID(R24,3,1)="0",))),"",VLOOKUP($C24,非特許文献リスト!$A$2:$C$196,3,FALSE))</f>
        <v/>
      </c>
      <c r="AE24" s="112" t="str">
        <f t="shared" si="2"/>
        <v>日本特許文献</v>
      </c>
      <c r="AF24" s="113" t="str">
        <f>IF(OR(LEFT(R24)="特",LEFT(R24)="実"),VLOOKUP(R24,'証拠（JP特許）'!$B$2:$AB$299,10,FALSE),IF(AND(OR(LEFT(R24,2)="US",LEFT(R24,2)="WO",LEFT(R24,2)="GB",LEFT(R24,2)="EP",LEFT(R24,2)="DE"),OR(MID(R24,3,1)="1",MID(R24,3,1)="2",MID(R24,3,1)="3",MID(R24,3,1)="4",MID(R24,3,1)="5",MID(R24,3,1)="6",MID(R24,3,1)="7",MID(R24,3,1)="8",MID(R24,3,1)="9",MID(R24,3,1)="0",)),VLOOKUP(R24,'証拠（WW特許）'!$B$2:$M$90,8,FALSE),""))</f>
        <v>ロング　マニュファクチュアリング　リミテッド</v>
      </c>
      <c r="AG24" s="113" t="str">
        <f>IF(OR(LEFT(R24)="特",LEFT(R24)="実"),VLOOKUP(R24,'証拠（JP特許）'!$B$2:$AB$299,26,FALSE),IF(AND(OR(LEFT(R24,2)="US",LEFT(R24,2)="WO",LEFT(R24,2)="GB",LEFT(R24,2)="EP",LEFT(R24,2)="DE"),OR(MID(R24,3,1)="1",MID(R24,3,1)="2",MID(R24,3,1)="3",MID(R24,3,1)="4",MID(R24,3,1)="5",MID(R24,3,1)="6",MID(R24,3,1)="7",MID(R24,3,1)="8",MID(R24,3,1)="9",MID(R24,3,1)="0",)),VLOOKUP(R24,'証拠（WW特許）'!$B$2:$M$90,12,FALSE),""))</f>
        <v>アレン　ケー．ソウ,ニコラス　エフ．エイヴェリィ,デイヴィド　ジー．ラウントリー</v>
      </c>
      <c r="AH24" s="113" t="str">
        <f>IF(OR(LEFT(R24)="特",LEFT(R24)="実"),VLOOKUP(R24,'証拠（JP特許）'!$B$2:$X$299,20,FALSE),IF(AND(OR(LEFT(R24,2)="US",LEFT(R24,2)="WO",LEFT(R24,2)="GB",LEFT(R24,2)="EP",LEFT(R24,2)="DE"),OR(MID(R24,3,1)="1",MID(R24,3,1)="2",MID(R24,3,1)="3",MID(R24,3,1)="4",MID(R24,3,1)="5",MID(R24,3,1)="6",MID(R24,3,1)="7",MID(R24,3,1)="8",MID(R24,3,1)="9",MID(R24,3,1)="0",)),VLOOKUP(R24,'証拠（WW特許）'!$B$2:$U$90,20,FALSE),""))</f>
        <v>F28D   1/047   (2006.01)</v>
      </c>
      <c r="AI24" s="113" t="str">
        <f>IF(OR(LEFT(R24)="特",LEFT(R24)="実"),VLOOKUP(R24,'証拠（JP特許）'!$B$2:$X$299,21,FALSE),"")</f>
        <v>F28D  1/047     B</v>
      </c>
      <c r="AJ24" s="113" t="str">
        <f>IF(OR(LEFT(R24)="特",LEFT(R24)="実"),VLOOKUP(R24,'証拠（JP特許）'!$B$2:$X$299,22,FALSE),"")</f>
        <v>3L103AA11,3L103AA37,3L103BB37,3L103BB39,3L103CC08,3L103CC09,3L103DD15,3L103DD53,3L103DD55,3L103DD56,3L103DD57,3L103DD58</v>
      </c>
      <c r="AK24" s="114" t="str">
        <f>IF(OR(LEFT(R24)="特",LEFT(R24)="実"),VLOOKUP(R24,'証拠（JP特許）'!$B$2:$X$299,17,FALSE),IF(AND(OR(LEFT(R24,2)="US",LEFT(R24,2)="WO",LEFT(R24,2)="GB",LEFT(R24,2)="EP",LEFT(R24,2)="DE"),OR(MID(R24,3,1)="1",MID(R24,3,1)="2",MID(R24,3,1)="3",MID(R24,3,1)="4",MID(R24,3,1)="5",MID(R24,3,1)="6",MID(R24,3,1)="7",MID(R24,3,1)="8",MID(R24,3,1)="9",MID(R24,3,1)="0",)),VLOOKUP(R24,'証拠（WW特許）'!$B$2:$U$90,16,FALSE),""))</f>
        <v>1990.09.26</v>
      </c>
      <c r="AL24" s="615" t="s">
        <v>124</v>
      </c>
      <c r="AM24" s="615" t="s">
        <v>95</v>
      </c>
      <c r="AN24" s="615" t="s">
        <v>95</v>
      </c>
      <c r="AO24" s="113" t="str">
        <f ca="1">IF(OR(LEFT(R24)="特",LEFT(R24)="実",AND(OR(LEFT(R24,2)="US",LEFT(R24,2)="WO",LEFT(R24,2)="GB",LEFT(R24,2)="EP",LEFT(R24,2)="DE"),OR(MID(R24,3,1)="1",MID(R24,3,1)="2",MID(R24,3,1)="3",MID(R24,3,1)="4",MID(R24,3,1)="5",MID(R24,3,1)="6",MID(R24,3,1)="7",MID(R24,3,1)="8",MID(R24,3,1)="9",MID(R24,3,1)="0"))),IF(COUNTIF(INDIRECT("発明者引用!"&amp;ADDRESS(MATCH(C24,発明者引用!B$1:B$196,0),4)&amp;":"&amp;ADDRESS(MATCH(C24,発明者引用!B$1:B$196,0),17)),R24)+COUNTIF(INDIRECT("発明者引用!"&amp;ADDRESS(MATCH(C24,発明者引用!B$1:B$196,0),4)&amp;":"&amp;ADDRESS(MATCH(C24,発明者引用!B$1:B$196,0),17)),#REF!)+COUNTIF(INDIRECT("発明者引用!"&amp;ADDRESS(MATCH(C24,発明者引用!B$1:B$196,0),4)&amp;":"&amp;ADDRESS(MATCH(C24,発明者引用!B$1:B$196,0),17)),T24)&gt;0,"Yes","No"),"")</f>
        <v>No</v>
      </c>
      <c r="AP24" s="113" t="str">
        <f ca="1">IF(OR(LEFT(R24)="特",LEFT(R24)="実",AND(OR(LEFT(R24,2)="US",LEFT(R24,2)="WO",LEFT(R24,2)="GB",LEFT(R24,2)="EP",LEFT(R24,2)="DE"),OR(MID(R24,3,1)="1",MID(R24,3,1)="2",MID(R24,3,1)="3",MID(R24,3,1)="4",MID(R24,3,1)="5",MID(R24,3,1)="6",MID(R24,3,1)="7",MID(R24,3,1)="8",MID(R24,3,1)="9",MID(R24,3,1)="0"))),IF(VLOOKUP(C24,ファミリ引用特許WO!$A$2:$B$241,2,FALSE)+VLOOKUP(C24,ファミリ引用文献WO!$A$2:$C$241,3,FALSE)=0,"ISR無し",IF(COUNTIF(INDIRECT("ファミリ引用特許WO!"&amp;ADDRESS(MATCH(C24,ファミリ引用特許WO!$A$2:$A$241,0),1)&amp;":"&amp;ADDRESS(MATCH(C24,ファミリ引用特許WO!$A$2:$A$241,0),19)),R24)+COUNTIF(INDIRECT("ファミリ引用特許WO!"&amp;ADDRESS(MATCH(C24,ファミリ引用特許WO!$A$2:$A$241,0),1)&amp;":"&amp;ADDRESS(MATCH(C24,ファミリ引用特許WO!$A$2:$A$241,0),19)),S24)+COUNTIF(INDIRECT("ファミリ引用特許WO!"&amp;ADDRESS(MATCH(C24,ファミリ引用特許WO!$A$2:$A$241,0),1)&amp;":"&amp;ADDRESS(MATCH(C24,ファミリ引用特許WO!$A$2:$A$241,0),19)),T24)+COUNTIF(INDIRECT("ファミリ引用特許WO!"&amp;ADDRESS(MATCH(C24,ファミリ引用特許WO!$A$2:$A$241,0),1)&amp;":"&amp;ADDRESS(MATCH(C24,ファミリ引用特許WO!$A$2:$A$241,0),19)),W24)+COUNTIF(INDIRECT("ファミリ引用特許WO!"&amp;ADDRESS(MATCH(C24,ファミリ引用特許WO!$A$2:$A$241,0),1)&amp;":"&amp;ADDRESS(MATCH(C24,ファミリ引用特許WO!$A$2:$A$241,0),19)),Y24)&gt;0,"Yes","No")),"")</f>
        <v>ISR無し</v>
      </c>
      <c r="AQ24" s="116" t="str">
        <f ca="1">IF(OR(LEFT(R24)="特",LEFT(R24)="実",AND(OR(LEFT(R24,2)="US",LEFT(R24,2)="WO",LEFT(R24,2)="GB",LEFT(R24,2)="EP",LEFT(R24,2)="DE"),OR(MID(R24,3,1)="1",MID(R24,3,1)="2",MID(R24,3,1)="3",MID(R24,3,1)="4",MID(R24,3,1)="5",MID(R24,3,1)="6",MID(R24,3,1)="7",MID(R24,3,1)="8",MID(R24,3,1)="9",MID(R24,3,1)="0"))),IF(VLOOKUP(C24,'ファミリ引用特許表記修正（ex.A2→A）'!$A$2:$B$241,2,FALSE)=0,"family無し",IF(COUNTIF(INDIRECT("'ファミリ引用特許表記修正（ex.A2→A）'!"&amp;ADDRESS(MATCH(C24,'ファミリ引用特許表記修正（ex.A2→A）'!$A$2:$A$241,0),1)&amp;":"&amp;ADDRESS(MATCH(C24,'ファミリ引用特許表記修正（ex.A2→A）'!$A$2:$A$241,0),171)),R24)+COUNTIF(INDIRECT("'ファミリ引用特許表記修正（ex.A2→A）'!"&amp;ADDRESS(MATCH(C24,'ファミリ引用特許表記修正（ex.A2→A）'!$A$2:$A$241,0),1)&amp;":"&amp;ADDRESS(MATCH(C24,'ファミリ引用特許表記修正（ex.A2→A）'!$A$2:$A$241,0),171)),S24)+COUNTIF(INDIRECT("'ファミリ引用特許表記修正（ex.A2→A）'!"&amp;ADDRESS(MATCH(C24,'ファミリ引用特許表記修正（ex.A2→A）'!$A$2:$A$241,0),1)&amp;":"&amp;ADDRESS(MATCH(C24,'ファミリ引用特許表記修正（ex.A2→A）'!$A$2:$A$241,0),171)),T24)+COUNTIF(INDIRECT("'ファミリ引用特許表記修正（ex.A2→A）'!"&amp;ADDRESS(MATCH(C24,'ファミリ引用特許表記修正（ex.A2→A）'!$A$2:$A$241,0),1)&amp;":"&amp;ADDRESS(MATCH(C24,'ファミリ引用特許表記修正（ex.A2→A）'!$A$2:$A$241,0),171)),W24)+COUNTIF(INDIRECT("'ファミリ引用特許表記修正（ex.A2→A）'!"&amp;ADDRESS(MATCH(C24,'ファミリ引用特許表記修正（ex.A2→A）'!$A$2:$A$241,0),1)&amp;":"&amp;ADDRESS(MATCH(C24,'ファミリ引用特許表記修正（ex.A2→A）'!$A$2:$A$241,0),171)),Y24)&gt;0,"Yes","No")),"")</f>
        <v>Yes</v>
      </c>
      <c r="AR24" s="113" t="str">
        <f>IF(OR(LEFT(R24)="特",LEFT(R24)="実",AND(OR(LEFT(R24,2)="US",LEFT(R24,2)="WO",LEFT(R24,2)="GB",LEFT(R24,2)="EP",LEFT(R24,2)="DE"),OR(MID(R24,3,1)="1",MID(R24,3,1)="2",MID(R24,3,1)="3",MID(R24,3,1)="4",MID(R24,3,1)="5",MID(R24,3,1)="6",MID(R24,3,1)="7",MID(R24,3,1)="8",MID(R24,3,1)="9",MID(R24,3,1)="0",))),"",VLOOKUP($C24,ファミリ発明者引用文献!A$3:B$235,2,FALSE))</f>
        <v/>
      </c>
      <c r="AS24" s="110" t="str">
        <f>VLOOKUP(C24,ファミリ引用文献WO!A$2:B$241,2,FALSE)</f>
        <v/>
      </c>
      <c r="AT24" s="113" t="str">
        <f>VLOOKUP(C24,ファミリ引用文献!A$3:B$242,2,FALSE)</f>
        <v>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v>
      </c>
      <c r="AU24" s="113" t="str">
        <f>VLOOKUP(C24,審判データ!AH$2:BT$379,39,FALSE)</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AV24" s="110" t="str">
        <f ca="1">IF(INDIRECT("審判データ!"&amp;ADDRESS(MATCH(C24,審判データ!$AH$1:$AH$379,0),32))="早期審査の対象とする","早期審査","")</f>
        <v>早期審査</v>
      </c>
      <c r="AW24" s="627" t="str">
        <f t="shared" si="0"/>
        <v>不一致</v>
      </c>
      <c r="AX24" s="616" t="str">
        <f>IF(LEFT(AE24,3)="日本特",IF(LEFT(C24)="特",VLOOKUP(C24,'本件、証拠文献テーマコード'!G$2:I$376,3,FALSE),VLOOKUP(C24,'本件、証拠文献テーマコード'!B$2:I$376,8,FALSE)),"")</f>
        <v>3L064,3L065,3L095</v>
      </c>
      <c r="AY24" s="616" t="str">
        <f>IF(LEFT(AE24,3)="日本特",IF(OR(MID(R24,2,1)="開",MID(R24,2,1)="表",MID(R24,2,1)="登"),VLOOKUP(R24,'本件、証拠文献テーマコード'!C$2:I$379,7,FALSE),VLOOKUP(R24,'本件、証拠文献テーマコード'!G$2:I$379,3,FALSE)),"")</f>
        <v>3L103</v>
      </c>
      <c r="AZ24" s="617"/>
    </row>
    <row r="25" spans="1:52" ht="27" x14ac:dyDescent="0.15">
      <c r="A25" s="948"/>
      <c r="B25" s="586" t="str">
        <f ca="1">IF(A25="",B24,INDIRECT("審判データ!"&amp;ADDRESS(MATCH(A25,審判データ!$HC$1:$HC$379,0),20))&amp;" / "&amp;INDIRECT("審判データ!"&amp;ADDRESS(MATCH(A25,審判データ!$HC$1:$HC$379,0),21)))</f>
        <v>2010 / 29-1,29-2</v>
      </c>
      <c r="C25" s="3">
        <v>3316492</v>
      </c>
      <c r="D25" s="952"/>
      <c r="E25" s="953" t="str">
        <f ca="1">INDIRECT("審判データ!"&amp;ADDRESS(MATCH(C25,審判データ!$AH$1:$AH$379,0),55))</f>
        <v>三菱重工業株式会社</v>
      </c>
      <c r="F25" s="953" t="str">
        <f ca="1">INDIRECT("審判データ!"&amp;ADDRESS(MATCH(C25,審判データ!$AH$1:$AH$379,0),56))</f>
        <v>林　昌照;石井　一男;大塚　実</v>
      </c>
      <c r="G25" s="43" t="str">
        <f ca="1">INDIRECT("審判データ!"&amp;ADDRESS(MATCH(C25,審判データ!$AH$1:$AH$379,0),72))</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H25" s="43" t="str">
        <f ca="1">INDIRECT("審判データ!"&amp;ADDRESS(MATCH(C25,審判データ!$AH$1:$AH$379,0),41))</f>
        <v>F28F  3/00    311;F28F  9/02    301;F25B 39/02</v>
      </c>
      <c r="I25" s="953" t="str">
        <f ca="1">INDIRECT("審判データ!"&amp;ADDRESS(MATCH(C25,審判データ!$AH$1:$AH$379,0),49))</f>
        <v>F28F   3/00@AFI(JP);F25B  39/02@ALI(JP);F28D   1/03@ALI(EP);F28F   9/02@ALI(JP)</v>
      </c>
      <c r="J25" s="953" t="str">
        <f ca="1">INDIRECT("審判データ!"&amp;ADDRESS(MATCH(C25,審判データ!$AH$1:$AH$379,0),51))</f>
        <v>F28F  3/00    311;F28F  9/02    301 J;F25B 39/02        C</v>
      </c>
      <c r="K25" s="951" t="str">
        <f ca="1">INDIRECT("審判データ!"&amp;ADDRESS(MATCH(C25,審判データ!$AH$1:$AH$379,0),53))</f>
        <v xml:space="preserve"> </v>
      </c>
      <c r="L25" s="1098"/>
      <c r="M25" s="1070"/>
      <c r="N25" s="1071"/>
      <c r="O25" s="974"/>
      <c r="P25" s="1099"/>
      <c r="Q25" s="610" t="s">
        <v>379</v>
      </c>
      <c r="R25" s="611" t="s">
        <v>22295</v>
      </c>
      <c r="S25" s="611" t="str">
        <f>IF(OR(LEFT(R25)="特",LEFT(R25)="実"),VLOOKUP(R25,'証拠（JP特許）'!$B$2:$D$299,2,FALSE),IF(AND(OR(LEFT(R25,2)="US",LEFT(R25,2)="WO",LEFT(R25,2)="GB",LEFT(R25,2)="EP",LEFT(R25,2)="DE"),OR(MID(R25,3,1)="1",MID(R25,3,1)="2",MID(R25,3,1)="3",MID(R25,3,1)="4",MID(R25,3,1)="5",MID(R25,3,1)="6",MID(R25,3,1)="7",MID(R25,3,1)="8",MID(R25,3,1)="9",MID(R25,3,1)="0")),VLOOKUP(R25,'証拠（WW特許）'!$B$2:$C$90,2,FALSE),"_"))</f>
        <v>GB5104167A</v>
      </c>
      <c r="T25" s="611" t="str">
        <f>IF(OR(LEFT(R25)="特",LEFT(R25)="実"),VLOOKUP(R25,'証拠（JP特許）'!$B$2:$E$299,4,FALSE),"_")</f>
        <v>_</v>
      </c>
      <c r="U25" s="612" t="s">
        <v>94</v>
      </c>
      <c r="V25" s="613" t="s">
        <v>203</v>
      </c>
      <c r="W25" s="614" t="str">
        <f t="shared" si="3"/>
        <v/>
      </c>
      <c r="X25" s="613"/>
      <c r="Y25" s="613" t="str">
        <f t="shared" si="4"/>
        <v>GB1204004B</v>
      </c>
      <c r="Z25" s="91" t="str">
        <f ca="1">IF(OR(LEFT(R25)="特",LEFT(R25)="実",AND(OR(LEFT(R25,2)="US",LEFT(R25,2)="WO",LEFT(R25,2)="GB",LEFT(R25,2)="EP",LEFT(R25,2)="DE"),OR(MID(R25,3,1)="1",MID(R25,3,1)="2",MID(R25,3,1)="3",MID(R25,3,1)="4",MID(R25,3,1)="5",MID(R25,3,1)="6",MID(R25,3,1)="7",MID(R25,3,1)="8",MID(R25,3,1)="9",MID(R25,3,1)="0",))),IF(COUNTIF(INDIRECT("拒絶理由・拒絶査定・異議申立!"&amp;ADDRESS(MATCH(C25,拒絶理由・拒絶査定・異議申立!B$1:B$1000,0),3)&amp;":"&amp;ADDRESS(MATCH(C25,拒絶理由・拒絶査定・異議申立!B$1:B$1000,0),50)),R25)+COUNTIF(INDIRECT("拒絶理由・拒絶査定・異議申立!"&amp;ADDRESS(MATCH(C25,拒絶理由・拒絶査定・異議申立!B$1:B$1000,0),3)&amp;":"&amp;ADDRESS(MATCH(C25,拒絶理由・拒絶査定・異議申立!B$1:B$1000,0),50)),T25)&gt;0,"Yes","No"),"")</f>
        <v>No</v>
      </c>
      <c r="AA25" s="92" t="str">
        <f ca="1">IF(OR(LEFT(R25)="特",LEFT(R25)="実",AND(OR(LEFT(R25,2)="US",LEFT(R25,2)="WO",LEFT(R25,2)="GB",LEFT(R25,2)="EP",LEFT(R25,2)="DE"),OR(MID(R25,3,1)="1",MID(R25,3,1)="2",MID(R25,3,1)="3",MID(R25,3,1)="4",MID(R25,3,1)="5",MID(R25,3,1)="6",MID(R25,3,1)="7",MID(R25,3,1)="8",MID(R25,3,1)="9",MID(R25,3,1)="0",))),IF(COUNTIF(INDIRECT("先行技術調査・登録査定!"&amp;ADDRESS(MATCH(C25,先行技術調査・登録査定!B$1:B$1000,0),3)&amp;":"&amp;ADDRESS(MATCH(C25,先行技術調査・登録査定!B$1:B$1000,0),49)),R25)+COUNTIF(INDIRECT("先行技術調査・登録査定!"&amp;ADDRESS(MATCH(C25,先行技術調査・登録査定!B$1:B$1000,0),3)&amp;":"&amp;ADDRESS(MATCH(C25,先行技術調査・登録査定!B$1:B$1000,0),49)),T25)&gt;0,"Yes","No"),"")</f>
        <v>No</v>
      </c>
      <c r="AB25" s="93" t="str">
        <f t="shared" ca="1" si="1"/>
        <v>Yes</v>
      </c>
      <c r="AC25" s="137" t="str">
        <f>IF(OR(LEFT(R25)="特",LEFT(R25)="実",AND(OR(LEFT(R25,2)="US",LEFT(R25,2)="WO",LEFT(R25,2)="GB",LEFT(R25,2)="EP",LEFT(R25,2)="DE"),OR(MID(R25,3,1)="1",MID(R25,3,1)="2",MID(R25,3,1)="3",MID(R25,3,1)="4",MID(R25,3,1)="5",MID(R25,3,1)="6",MID(R25,3,1)="7",MID(R25,3,1)="8",MID(R25,3,1)="9",MID(R25,3,1)="0",))),"",VLOOKUP($C25,非特許文献リスト!$A$2:$C$196,2,FALSE))</f>
        <v/>
      </c>
      <c r="AD25" s="138" t="str">
        <f>IF(OR(LEFT(R25)="特",LEFT(R25)="実",AND(OR(LEFT(R25,2)="US",LEFT(R25,2)="WO",LEFT(R25,2)="GB",LEFT(R25,2)="EP",LEFT(R25,2)="DE"),OR(MID(R25,3,1)="1",MID(R25,3,1)="2",MID(R25,3,1)="3",MID(R25,3,1)="4",MID(R25,3,1)="5",MID(R25,3,1)="6",MID(R25,3,1)="7",MID(R25,3,1)="8",MID(R25,3,1)="9",MID(R25,3,1)="0",))),"",VLOOKUP($C25,非特許文献リスト!$A$2:$C$196,3,FALSE))</f>
        <v/>
      </c>
      <c r="AE25" s="112" t="str">
        <f t="shared" si="2"/>
        <v>外国特許文献</v>
      </c>
      <c r="AF25" s="113" t="str">
        <f>IF(OR(LEFT(R25)="特",LEFT(R25)="実"),VLOOKUP(R25,'証拠（JP特許）'!$B$2:$AB$299,10,FALSE),IF(AND(OR(LEFT(R25,2)="US",LEFT(R25,2)="WO",LEFT(R25,2)="GB",LEFT(R25,2)="EP",LEFT(R25,2)="DE"),OR(MID(R25,3,1)="1",MID(R25,3,1)="2",MID(R25,3,1)="3",MID(R25,3,1)="4",MID(R25,3,1)="5",MID(R25,3,1)="6",MID(R25,3,1)="7",MID(R25,3,1)="8",MID(R25,3,1)="9",MID(R25,3,1)="0",)),VLOOKUP(R25,'証拠（WW特許）'!$B$2:$M$90,8,FALSE),""))</f>
        <v>CHAUSSON USINES SA</v>
      </c>
      <c r="AG25" s="113">
        <f>IF(OR(LEFT(R25)="特",LEFT(R25)="実"),VLOOKUP(R25,'証拠（JP特許）'!$B$2:$AB$299,26,FALSE),IF(AND(OR(LEFT(R25,2)="US",LEFT(R25,2)="WO",LEFT(R25,2)="GB",LEFT(R25,2)="EP",LEFT(R25,2)="DE"),OR(MID(R25,3,1)="1",MID(R25,3,1)="2",MID(R25,3,1)="3",MID(R25,3,1)="4",MID(R25,3,1)="5",MID(R25,3,1)="6",MID(R25,3,1)="7",MID(R25,3,1)="8",MID(R25,3,1)="9",MID(R25,3,1)="0",)),VLOOKUP(R25,'証拠（WW特許）'!$B$2:$M$90,12,FALSE),""))</f>
        <v>0</v>
      </c>
      <c r="AH25" s="113" t="str">
        <f>IF(OR(LEFT(R25)="特",LEFT(R25)="実"),VLOOKUP(R25,'証拠（JP特許）'!$B$2:$X$299,20,FALSE),IF(AND(OR(LEFT(R25,2)="US",LEFT(R25,2)="WO",LEFT(R25,2)="GB",LEFT(R25,2)="EP",LEFT(R25,2)="DE"),OR(MID(R25,3,1)="1",MID(R25,3,1)="2",MID(R25,3,1)="3",MID(R25,3,1)="4",MID(R25,3,1)="5",MID(R25,3,1)="6",MID(R25,3,1)="7",MID(R25,3,1)="8",MID(R25,3,1)="9",MID(R25,3,1)="0",)),VLOOKUP(R25,'証拠（WW特許）'!$B$2:$U$90,20,FALSE),""))</f>
        <v>F28D   1/03(2006.01),F28F   9/00(2006.01),F28F  21/08(2006.01)</v>
      </c>
      <c r="AI25" s="113" t="str">
        <f>IF(OR(LEFT(R25)="特",LEFT(R25)="実"),VLOOKUP(R25,'証拠（JP特許）'!$B$2:$X$299,21,FALSE),"")</f>
        <v/>
      </c>
      <c r="AJ25" s="113" t="str">
        <f>IF(OR(LEFT(R25)="特",LEFT(R25)="実"),VLOOKUP(R25,'証拠（JP特許）'!$B$2:$X$299,22,FALSE),"")</f>
        <v/>
      </c>
      <c r="AK25" s="114">
        <f>IF(OR(LEFT(R25)="特",LEFT(R25)="実"),VLOOKUP(R25,'証拠（JP特許）'!$B$2:$X$299,17,FALSE),IF(AND(OR(LEFT(R25,2)="US",LEFT(R25,2)="WO",LEFT(R25,2)="GB",LEFT(R25,2)="EP",LEFT(R25,2)="DE"),OR(MID(R25,3,1)="1",MID(R25,3,1)="2",MID(R25,3,1)="3",MID(R25,3,1)="4",MID(R25,3,1)="5",MID(R25,3,1)="6",MID(R25,3,1)="7",MID(R25,3,1)="8",MID(R25,3,1)="9",MID(R25,3,1)="0",)),VLOOKUP(R25,'証拠（WW特許）'!$B$2:$U$90,16,FALSE),""))</f>
        <v>25814</v>
      </c>
      <c r="AL25" s="615" t="s">
        <v>99</v>
      </c>
      <c r="AM25" s="615" t="s">
        <v>95</v>
      </c>
      <c r="AN25" s="615" t="s">
        <v>95</v>
      </c>
      <c r="AO25" s="113" t="str">
        <f ca="1">IF(OR(LEFT(R25)="特",LEFT(R25)="実",AND(OR(LEFT(R25,2)="US",LEFT(R25,2)="WO",LEFT(R25,2)="GB",LEFT(R25,2)="EP",LEFT(R25,2)="DE"),OR(MID(R25,3,1)="1",MID(R25,3,1)="2",MID(R25,3,1)="3",MID(R25,3,1)="4",MID(R25,3,1)="5",MID(R25,3,1)="6",MID(R25,3,1)="7",MID(R25,3,1)="8",MID(R25,3,1)="9",MID(R25,3,1)="0"))),IF(COUNTIF(INDIRECT("発明者引用!"&amp;ADDRESS(MATCH(C25,発明者引用!B$1:B$196,0),4)&amp;":"&amp;ADDRESS(MATCH(C25,発明者引用!B$1:B$196,0),17)),R25)+COUNTIF(INDIRECT("発明者引用!"&amp;ADDRESS(MATCH(C25,発明者引用!B$1:B$196,0),4)&amp;":"&amp;ADDRESS(MATCH(C25,発明者引用!B$1:B$196,0),17)),#REF!)+COUNTIF(INDIRECT("発明者引用!"&amp;ADDRESS(MATCH(C25,発明者引用!B$1:B$196,0),4)&amp;":"&amp;ADDRESS(MATCH(C25,発明者引用!B$1:B$196,0),17)),T25)&gt;0,"Yes","No"),"")</f>
        <v>No</v>
      </c>
      <c r="AP25" s="113" t="str">
        <f ca="1">IF(OR(LEFT(R25)="特",LEFT(R25)="実",AND(OR(LEFT(R25,2)="US",LEFT(R25,2)="WO",LEFT(R25,2)="GB",LEFT(R25,2)="EP",LEFT(R25,2)="DE"),OR(MID(R25,3,1)="1",MID(R25,3,1)="2",MID(R25,3,1)="3",MID(R25,3,1)="4",MID(R25,3,1)="5",MID(R25,3,1)="6",MID(R25,3,1)="7",MID(R25,3,1)="8",MID(R25,3,1)="9",MID(R25,3,1)="0"))),IF(VLOOKUP(C25,ファミリ引用特許WO!$A$2:$B$241,2,FALSE)+VLOOKUP(C25,ファミリ引用文献WO!$A$2:$C$241,3,FALSE)=0,"ISR無し",IF(COUNTIF(INDIRECT("ファミリ引用特許WO!"&amp;ADDRESS(MATCH(C25,ファミリ引用特許WO!$A$2:$A$241,0),1)&amp;":"&amp;ADDRESS(MATCH(C25,ファミリ引用特許WO!$A$2:$A$241,0),19)),R25)+COUNTIF(INDIRECT("ファミリ引用特許WO!"&amp;ADDRESS(MATCH(C25,ファミリ引用特許WO!$A$2:$A$241,0),1)&amp;":"&amp;ADDRESS(MATCH(C25,ファミリ引用特許WO!$A$2:$A$241,0),19)),S25)+COUNTIF(INDIRECT("ファミリ引用特許WO!"&amp;ADDRESS(MATCH(C25,ファミリ引用特許WO!$A$2:$A$241,0),1)&amp;":"&amp;ADDRESS(MATCH(C25,ファミリ引用特許WO!$A$2:$A$241,0),19)),T25)+COUNTIF(INDIRECT("ファミリ引用特許WO!"&amp;ADDRESS(MATCH(C25,ファミリ引用特許WO!$A$2:$A$241,0),1)&amp;":"&amp;ADDRESS(MATCH(C25,ファミリ引用特許WO!$A$2:$A$241,0),19)),W25)+COUNTIF(INDIRECT("ファミリ引用特許WO!"&amp;ADDRESS(MATCH(C25,ファミリ引用特許WO!$A$2:$A$241,0),1)&amp;":"&amp;ADDRESS(MATCH(C25,ファミリ引用特許WO!$A$2:$A$241,0),19)),Y25)&gt;0,"Yes","No")),"")</f>
        <v>ISR無し</v>
      </c>
      <c r="AQ25" s="116" t="str">
        <f ca="1">IF(OR(LEFT(R25)="特",LEFT(R25)="実",AND(OR(LEFT(R25,2)="US",LEFT(R25,2)="WO",LEFT(R25,2)="GB",LEFT(R25,2)="EP",LEFT(R25,2)="DE"),OR(MID(R25,3,1)="1",MID(R25,3,1)="2",MID(R25,3,1)="3",MID(R25,3,1)="4",MID(R25,3,1)="5",MID(R25,3,1)="6",MID(R25,3,1)="7",MID(R25,3,1)="8",MID(R25,3,1)="9",MID(R25,3,1)="0"))),IF(VLOOKUP(C25,'ファミリ引用特許表記修正（ex.A2→A）'!$A$2:$B$241,2,FALSE)=0,"family無し",IF(COUNTIF(INDIRECT("'ファミリ引用特許表記修正（ex.A2→A）'!"&amp;ADDRESS(MATCH(C25,'ファミリ引用特許表記修正（ex.A2→A）'!$A$2:$A$241,0),1)&amp;":"&amp;ADDRESS(MATCH(C25,'ファミリ引用特許表記修正（ex.A2→A）'!$A$2:$A$241,0),171)),R25)+COUNTIF(INDIRECT("'ファミリ引用特許表記修正（ex.A2→A）'!"&amp;ADDRESS(MATCH(C25,'ファミリ引用特許表記修正（ex.A2→A）'!$A$2:$A$241,0),1)&amp;":"&amp;ADDRESS(MATCH(C25,'ファミリ引用特許表記修正（ex.A2→A）'!$A$2:$A$241,0),171)),S25)+COUNTIF(INDIRECT("'ファミリ引用特許表記修正（ex.A2→A）'!"&amp;ADDRESS(MATCH(C25,'ファミリ引用特許表記修正（ex.A2→A）'!$A$2:$A$241,0),1)&amp;":"&amp;ADDRESS(MATCH(C25,'ファミリ引用特許表記修正（ex.A2→A）'!$A$2:$A$241,0),171)),T25)+COUNTIF(INDIRECT("'ファミリ引用特許表記修正（ex.A2→A）'!"&amp;ADDRESS(MATCH(C25,'ファミリ引用特許表記修正（ex.A2→A）'!$A$2:$A$241,0),1)&amp;":"&amp;ADDRESS(MATCH(C25,'ファミリ引用特許表記修正（ex.A2→A）'!$A$2:$A$241,0),171)),W25)+COUNTIF(INDIRECT("'ファミリ引用特許表記修正（ex.A2→A）'!"&amp;ADDRESS(MATCH(C25,'ファミリ引用特許表記修正（ex.A2→A）'!$A$2:$A$241,0),1)&amp;":"&amp;ADDRESS(MATCH(C25,'ファミリ引用特許表記修正（ex.A2→A）'!$A$2:$A$241,0),171)),Y25)&gt;0,"Yes","No")),"")</f>
        <v>Yes</v>
      </c>
      <c r="AR25" s="113" t="str">
        <f>IF(OR(LEFT(R25)="特",LEFT(R25)="実",AND(OR(LEFT(R25,2)="US",LEFT(R25,2)="WO",LEFT(R25,2)="GB",LEFT(R25,2)="EP",LEFT(R25,2)="DE"),OR(MID(R25,3,1)="1",MID(R25,3,1)="2",MID(R25,3,1)="3",MID(R25,3,1)="4",MID(R25,3,1)="5",MID(R25,3,1)="6",MID(R25,3,1)="7",MID(R25,3,1)="8",MID(R25,3,1)="9",MID(R25,3,1)="0",))),"",VLOOKUP($C25,ファミリ発明者引用文献!A$3:B$235,2,FALSE))</f>
        <v/>
      </c>
      <c r="AS25" s="110" t="str">
        <f>VLOOKUP(C25,ファミリ引用文献WO!A$2:B$241,2,FALSE)</f>
        <v/>
      </c>
      <c r="AT25" s="113" t="str">
        <f>VLOOKUP(C25,ファミリ引用文献!A$3:B$242,2,FALSE)</f>
        <v>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v>
      </c>
      <c r="AU25" s="113" t="str">
        <f>VLOOKUP(C25,審判データ!AH$2:BT$379,39,FALSE)</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AV25" s="110" t="str">
        <f ca="1">IF(INDIRECT("審判データ!"&amp;ADDRESS(MATCH(C25,審判データ!$AH$1:$AH$379,0),32))="早期審査の対象とする","早期審査","")</f>
        <v>早期審査</v>
      </c>
      <c r="AW25" s="627" t="str">
        <f t="shared" si="0"/>
        <v/>
      </c>
      <c r="AX25" s="616" t="str">
        <f>IF(LEFT(AE25,3)="日本特",IF(LEFT(C25)="特",VLOOKUP(C25,'本件、証拠文献テーマコード'!G$2:I$376,3,FALSE),VLOOKUP(C25,'本件、証拠文献テーマコード'!B$2:I$376,8,FALSE)),"")</f>
        <v/>
      </c>
      <c r="AY25" s="616" t="str">
        <f>IF(LEFT(AE25,3)="日本特",IF(OR(MID(R25,2,1)="開",MID(R25,2,1)="表",MID(R25,2,1)="登"),VLOOKUP(R25,'本件、証拠文献テーマコード'!C$2:I$379,7,FALSE),VLOOKUP(R25,'本件、証拠文献テーマコード'!G$2:I$379,3,FALSE)),"")</f>
        <v/>
      </c>
      <c r="AZ25" s="617"/>
    </row>
    <row r="26" spans="1:52" ht="27" x14ac:dyDescent="0.15">
      <c r="A26" s="948"/>
      <c r="B26" s="586" t="str">
        <f ca="1">IF(A26="",B25,INDIRECT("審判データ!"&amp;ADDRESS(MATCH(A26,審判データ!$HC$1:$HC$379,0),20))&amp;" / "&amp;INDIRECT("審判データ!"&amp;ADDRESS(MATCH(A26,審判データ!$HC$1:$HC$379,0),21)))</f>
        <v>2010 / 29-1,29-2</v>
      </c>
      <c r="C26" s="3">
        <v>3316492</v>
      </c>
      <c r="D26" s="952"/>
      <c r="E26" s="953" t="str">
        <f ca="1">INDIRECT("審判データ!"&amp;ADDRESS(MATCH(C26,審判データ!$AH$1:$AH$379,0),55))</f>
        <v>三菱重工業株式会社</v>
      </c>
      <c r="F26" s="953" t="str">
        <f ca="1">INDIRECT("審判データ!"&amp;ADDRESS(MATCH(C26,審判データ!$AH$1:$AH$379,0),56))</f>
        <v>林　昌照;石井　一男;大塚　実</v>
      </c>
      <c r="G26" s="43" t="str">
        <f ca="1">INDIRECT("審判データ!"&amp;ADDRESS(MATCH(C26,審判データ!$AH$1:$AH$379,0),72))</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H26" s="43" t="str">
        <f ca="1">INDIRECT("審判データ!"&amp;ADDRESS(MATCH(C26,審判データ!$AH$1:$AH$379,0),41))</f>
        <v>F28F  3/00    311;F28F  9/02    301;F25B 39/02</v>
      </c>
      <c r="I26" s="953" t="str">
        <f ca="1">INDIRECT("審判データ!"&amp;ADDRESS(MATCH(C26,審判データ!$AH$1:$AH$379,0),49))</f>
        <v>F28F   3/00@AFI(JP);F25B  39/02@ALI(JP);F28D   1/03@ALI(EP);F28F   9/02@ALI(JP)</v>
      </c>
      <c r="J26" s="953" t="str">
        <f ca="1">INDIRECT("審判データ!"&amp;ADDRESS(MATCH(C26,審判データ!$AH$1:$AH$379,0),51))</f>
        <v>F28F  3/00    311;F28F  9/02    301 J;F25B 39/02        C</v>
      </c>
      <c r="K26" s="951" t="str">
        <f ca="1">INDIRECT("審判データ!"&amp;ADDRESS(MATCH(C26,審判データ!$AH$1:$AH$379,0),53))</f>
        <v xml:space="preserve"> </v>
      </c>
      <c r="L26" s="1098"/>
      <c r="M26" s="1070"/>
      <c r="N26" s="1071"/>
      <c r="O26" s="974"/>
      <c r="P26" s="1099"/>
      <c r="Q26" s="610" t="s">
        <v>385</v>
      </c>
      <c r="R26" s="611" t="s">
        <v>386</v>
      </c>
      <c r="S26" s="611" t="str">
        <f>IF(OR(LEFT(R26)="特",LEFT(R26)="実"),VLOOKUP(R26,'証拠（JP特許）'!$B$2:$D$299,2,FALSE),IF(AND(OR(LEFT(R26,2)="US",LEFT(R26,2)="WO",LEFT(R26,2)="GB",LEFT(R26,2)="EP",LEFT(R26,2)="DE"),OR(MID(R26,3,1)="1",MID(R26,3,1)="2",MID(R26,3,1)="3",MID(R26,3,1)="4",MID(R26,3,1)="5",MID(R26,3,1)="6",MID(R26,3,1)="7",MID(R26,3,1)="8",MID(R26,3,1)="9",MID(R26,3,1)="0")),VLOOKUP(R26,'証拠（WW特許）'!$B$2:$C$90,2,FALSE),"_"))</f>
        <v>実願昭62-160677</v>
      </c>
      <c r="T26" s="611" t="str">
        <f>IF(OR(LEFT(R26)="特",LEFT(R26)="実"),VLOOKUP(R26,'証拠（JP特許）'!$B$2:$E$299,4,FALSE),"_")</f>
        <v>_</v>
      </c>
      <c r="U26" s="612" t="s">
        <v>94</v>
      </c>
      <c r="V26" s="613" t="s">
        <v>203</v>
      </c>
      <c r="W26" s="614" t="str">
        <f t="shared" si="3"/>
        <v>JP0167478Y</v>
      </c>
      <c r="X26" s="613"/>
      <c r="Y26" s="613" t="str">
        <f t="shared" si="4"/>
        <v/>
      </c>
      <c r="Z26" s="91" t="str">
        <f ca="1">IF(OR(LEFT(R26)="特",LEFT(R26)="実",AND(OR(LEFT(R26,2)="US",LEFT(R26,2)="WO",LEFT(R26,2)="GB",LEFT(R26,2)="EP",LEFT(R26,2)="DE"),OR(MID(R26,3,1)="1",MID(R26,3,1)="2",MID(R26,3,1)="3",MID(R26,3,1)="4",MID(R26,3,1)="5",MID(R26,3,1)="6",MID(R26,3,1)="7",MID(R26,3,1)="8",MID(R26,3,1)="9",MID(R26,3,1)="0",))),IF(COUNTIF(INDIRECT("拒絶理由・拒絶査定・異議申立!"&amp;ADDRESS(MATCH(C26,拒絶理由・拒絶査定・異議申立!B$1:B$1000,0),3)&amp;":"&amp;ADDRESS(MATCH(C26,拒絶理由・拒絶査定・異議申立!B$1:B$1000,0),50)),R26)+COUNTIF(INDIRECT("拒絶理由・拒絶査定・異議申立!"&amp;ADDRESS(MATCH(C26,拒絶理由・拒絶査定・異議申立!B$1:B$1000,0),3)&amp;":"&amp;ADDRESS(MATCH(C26,拒絶理由・拒絶査定・異議申立!B$1:B$1000,0),50)),T26)&gt;0,"Yes","No"),"")</f>
        <v>No</v>
      </c>
      <c r="AA26" s="92" t="str">
        <f ca="1">IF(OR(LEFT(R26)="特",LEFT(R26)="実",AND(OR(LEFT(R26,2)="US",LEFT(R26,2)="WO",LEFT(R26,2)="GB",LEFT(R26,2)="EP",LEFT(R26,2)="DE"),OR(MID(R26,3,1)="1",MID(R26,3,1)="2",MID(R26,3,1)="3",MID(R26,3,1)="4",MID(R26,3,1)="5",MID(R26,3,1)="6",MID(R26,3,1)="7",MID(R26,3,1)="8",MID(R26,3,1)="9",MID(R26,3,1)="0",))),IF(COUNTIF(INDIRECT("先行技術調査・登録査定!"&amp;ADDRESS(MATCH(C26,先行技術調査・登録査定!B$1:B$1000,0),3)&amp;":"&amp;ADDRESS(MATCH(C26,先行技術調査・登録査定!B$1:B$1000,0),49)),R26)+COUNTIF(INDIRECT("先行技術調査・登録査定!"&amp;ADDRESS(MATCH(C26,先行技術調査・登録査定!B$1:B$1000,0),3)&amp;":"&amp;ADDRESS(MATCH(C26,先行技術調査・登録査定!B$1:B$1000,0),49)),T26)&gt;0,"Yes","No"),"")</f>
        <v>No</v>
      </c>
      <c r="AB26" s="93" t="str">
        <f t="shared" ca="1" si="1"/>
        <v>Yes</v>
      </c>
      <c r="AC26" s="137" t="str">
        <f>IF(OR(LEFT(R26)="特",LEFT(R26)="実",AND(OR(LEFT(R26,2)="US",LEFT(R26,2)="WO",LEFT(R26,2)="GB",LEFT(R26,2)="EP",LEFT(R26,2)="DE"),OR(MID(R26,3,1)="1",MID(R26,3,1)="2",MID(R26,3,1)="3",MID(R26,3,1)="4",MID(R26,3,1)="5",MID(R26,3,1)="6",MID(R26,3,1)="7",MID(R26,3,1)="8",MID(R26,3,1)="9",MID(R26,3,1)="0",))),"",VLOOKUP($C26,非特許文献リスト!$A$2:$C$196,2,FALSE))</f>
        <v/>
      </c>
      <c r="AD26" s="138" t="str">
        <f>IF(OR(LEFT(R26)="特",LEFT(R26)="実",AND(OR(LEFT(R26,2)="US",LEFT(R26,2)="WO",LEFT(R26,2)="GB",LEFT(R26,2)="EP",LEFT(R26,2)="DE"),OR(MID(R26,3,1)="1",MID(R26,3,1)="2",MID(R26,3,1)="3",MID(R26,3,1)="4",MID(R26,3,1)="5",MID(R26,3,1)="6",MID(R26,3,1)="7",MID(R26,3,1)="8",MID(R26,3,1)="9",MID(R26,3,1)="0",))),"",VLOOKUP($C26,非特許文献リスト!$A$2:$C$196,3,FALSE))</f>
        <v/>
      </c>
      <c r="AE26" s="112" t="str">
        <f t="shared" si="2"/>
        <v>日本特許文献</v>
      </c>
      <c r="AF26" s="113" t="str">
        <f>IF(OR(LEFT(R26)="特",LEFT(R26)="実"),VLOOKUP(R26,'証拠（JP特許）'!$B$2:$AB$299,10,FALSE),IF(AND(OR(LEFT(R26,2)="US",LEFT(R26,2)="WO",LEFT(R26,2)="GB",LEFT(R26,2)="EP",LEFT(R26,2)="DE"),OR(MID(R26,3,1)="1",MID(R26,3,1)="2",MID(R26,3,1)="3",MID(R26,3,1)="4",MID(R26,3,1)="5",MID(R26,3,1)="6",MID(R26,3,1)="7",MID(R26,3,1)="8",MID(R26,3,1)="9",MID(R26,3,1)="0",)),VLOOKUP(R26,'証拠（WW特許）'!$B$2:$M$90,8,FALSE),""))</f>
        <v>東洋ラジエーター株式会社</v>
      </c>
      <c r="AG26" s="113" t="str">
        <f>IF(OR(LEFT(R26)="特",LEFT(R26)="実"),VLOOKUP(R26,'証拠（JP特許）'!$B$2:$AB$299,26,FALSE),IF(AND(OR(LEFT(R26,2)="US",LEFT(R26,2)="WO",LEFT(R26,2)="GB",LEFT(R26,2)="EP",LEFT(R26,2)="DE"),OR(MID(R26,3,1)="1",MID(R26,3,1)="2",MID(R26,3,1)="3",MID(R26,3,1)="4",MID(R26,3,1)="5",MID(R26,3,1)="6",MID(R26,3,1)="7",MID(R26,3,1)="8",MID(R26,3,1)="9",MID(R26,3,1)="0",)),VLOOKUP(R26,'証拠（WW特許）'!$B$2:$M$90,12,FALSE),""))</f>
        <v>菊池　孝一郎,松平　好史</v>
      </c>
      <c r="AH26" s="113" t="str">
        <f>IF(OR(LEFT(R26)="特",LEFT(R26)="実"),VLOOKUP(R26,'証拠（JP特許）'!$B$2:$X$299,20,FALSE),IF(AND(OR(LEFT(R26,2)="US",LEFT(R26,2)="WO",LEFT(R26,2)="GB",LEFT(R26,2)="EP",LEFT(R26,2)="DE"),OR(MID(R26,3,1)="1",MID(R26,3,1)="2",MID(R26,3,1)="3",MID(R26,3,1)="4",MID(R26,3,1)="5",MID(R26,3,1)="6",MID(R26,3,1)="7",MID(R26,3,1)="8",MID(R26,3,1)="9",MID(R26,3,1)="0",)),VLOOKUP(R26,'証拠（WW特許）'!$B$2:$U$90,20,FALSE),""))</f>
        <v>F28D   1/03    (2006.01),F28F   3/08    (2006.01)</v>
      </c>
      <c r="AI26" s="113" t="str">
        <f>IF(OR(LEFT(R26)="特",LEFT(R26)="実"),VLOOKUP(R26,'証拠（JP特許）'!$B$2:$X$299,21,FALSE),"")</f>
        <v xml:space="preserve">F28D  1/03       ,F28F  3/08   311 </v>
      </c>
      <c r="AJ26" s="113" t="str">
        <f>IF(OR(LEFT(R26)="特",LEFT(R26)="実"),VLOOKUP(R26,'証拠（JP特許）'!$B$2:$X$299,22,FALSE),"")</f>
        <v>3L103AA01,3L103AA06,3L103AA13,3L103BB37,3L103CC02,3L103CC09,3L103CC22,3L103CC23,3L103CC24,3L103CC28,3L103DD15,3L103DD54,3L103DD57,3L103DD58</v>
      </c>
      <c r="AK26" s="114" t="str">
        <f>IF(OR(LEFT(R26)="特",LEFT(R26)="実"),VLOOKUP(R26,'証拠（JP特許）'!$B$2:$X$299,17,FALSE),IF(AND(OR(LEFT(R26,2)="US",LEFT(R26,2)="WO",LEFT(R26,2)="GB",LEFT(R26,2)="EP",LEFT(R26,2)="DE"),OR(MID(R26,3,1)="1",MID(R26,3,1)="2",MID(R26,3,1)="3",MID(R26,3,1)="4",MID(R26,3,1)="5",MID(R26,3,1)="6",MID(R26,3,1)="7",MID(R26,3,1)="8",MID(R26,3,1)="9",MID(R26,3,1)="0",)),VLOOKUP(R26,'証拠（WW特許）'!$B$2:$U$90,16,FALSE),""))</f>
        <v>1989.04.28</v>
      </c>
      <c r="AL26" s="615" t="s">
        <v>124</v>
      </c>
      <c r="AM26" s="615" t="s">
        <v>95</v>
      </c>
      <c r="AN26" s="615" t="s">
        <v>95</v>
      </c>
      <c r="AO26" s="113" t="str">
        <f ca="1">IF(OR(LEFT(R26)="特",LEFT(R26)="実",AND(OR(LEFT(R26,2)="US",LEFT(R26,2)="WO",LEFT(R26,2)="GB",LEFT(R26,2)="EP",LEFT(R26,2)="DE"),OR(MID(R26,3,1)="1",MID(R26,3,1)="2",MID(R26,3,1)="3",MID(R26,3,1)="4",MID(R26,3,1)="5",MID(R26,3,1)="6",MID(R26,3,1)="7",MID(R26,3,1)="8",MID(R26,3,1)="9",MID(R26,3,1)="0"))),IF(COUNTIF(INDIRECT("発明者引用!"&amp;ADDRESS(MATCH(C26,発明者引用!B$1:B$196,0),4)&amp;":"&amp;ADDRESS(MATCH(C26,発明者引用!B$1:B$196,0),17)),R26)+COUNTIF(INDIRECT("発明者引用!"&amp;ADDRESS(MATCH(C26,発明者引用!B$1:B$196,0),4)&amp;":"&amp;ADDRESS(MATCH(C26,発明者引用!B$1:B$196,0),17)),#REF!)+COUNTIF(INDIRECT("発明者引用!"&amp;ADDRESS(MATCH(C26,発明者引用!B$1:B$196,0),4)&amp;":"&amp;ADDRESS(MATCH(C26,発明者引用!B$1:B$196,0),17)),T26)&gt;0,"Yes","No"),"")</f>
        <v>No</v>
      </c>
      <c r="AP26" s="113" t="str">
        <f ca="1">IF(OR(LEFT(R26)="特",LEFT(R26)="実",AND(OR(LEFT(R26,2)="US",LEFT(R26,2)="WO",LEFT(R26,2)="GB",LEFT(R26,2)="EP",LEFT(R26,2)="DE"),OR(MID(R26,3,1)="1",MID(R26,3,1)="2",MID(R26,3,1)="3",MID(R26,3,1)="4",MID(R26,3,1)="5",MID(R26,3,1)="6",MID(R26,3,1)="7",MID(R26,3,1)="8",MID(R26,3,1)="9",MID(R26,3,1)="0"))),IF(VLOOKUP(C26,ファミリ引用特許WO!$A$2:$B$241,2,FALSE)+VLOOKUP(C26,ファミリ引用文献WO!$A$2:$C$241,3,FALSE)=0,"ISR無し",IF(COUNTIF(INDIRECT("ファミリ引用特許WO!"&amp;ADDRESS(MATCH(C26,ファミリ引用特許WO!$A$2:$A$241,0),1)&amp;":"&amp;ADDRESS(MATCH(C26,ファミリ引用特許WO!$A$2:$A$241,0),19)),R26)+COUNTIF(INDIRECT("ファミリ引用特許WO!"&amp;ADDRESS(MATCH(C26,ファミリ引用特許WO!$A$2:$A$241,0),1)&amp;":"&amp;ADDRESS(MATCH(C26,ファミリ引用特許WO!$A$2:$A$241,0),19)),S26)+COUNTIF(INDIRECT("ファミリ引用特許WO!"&amp;ADDRESS(MATCH(C26,ファミリ引用特許WO!$A$2:$A$241,0),1)&amp;":"&amp;ADDRESS(MATCH(C26,ファミリ引用特許WO!$A$2:$A$241,0),19)),T26)+COUNTIF(INDIRECT("ファミリ引用特許WO!"&amp;ADDRESS(MATCH(C26,ファミリ引用特許WO!$A$2:$A$241,0),1)&amp;":"&amp;ADDRESS(MATCH(C26,ファミリ引用特許WO!$A$2:$A$241,0),19)),W26)+COUNTIF(INDIRECT("ファミリ引用特許WO!"&amp;ADDRESS(MATCH(C26,ファミリ引用特許WO!$A$2:$A$241,0),1)&amp;":"&amp;ADDRESS(MATCH(C26,ファミリ引用特許WO!$A$2:$A$241,0),19)),Y26)&gt;0,"Yes","No")),"")</f>
        <v>ISR無し</v>
      </c>
      <c r="AQ26" s="116" t="str">
        <f ca="1">IF(OR(LEFT(R26)="特",LEFT(R26)="実",AND(OR(LEFT(R26,2)="US",LEFT(R26,2)="WO",LEFT(R26,2)="GB",LEFT(R26,2)="EP",LEFT(R26,2)="DE"),OR(MID(R26,3,1)="1",MID(R26,3,1)="2",MID(R26,3,1)="3",MID(R26,3,1)="4",MID(R26,3,1)="5",MID(R26,3,1)="6",MID(R26,3,1)="7",MID(R26,3,1)="8",MID(R26,3,1)="9",MID(R26,3,1)="0"))),IF(VLOOKUP(C26,'ファミリ引用特許表記修正（ex.A2→A）'!$A$2:$B$241,2,FALSE)=0,"family無し",IF(COUNTIF(INDIRECT("'ファミリ引用特許表記修正（ex.A2→A）'!"&amp;ADDRESS(MATCH(C26,'ファミリ引用特許表記修正（ex.A2→A）'!$A$2:$A$241,0),1)&amp;":"&amp;ADDRESS(MATCH(C26,'ファミリ引用特許表記修正（ex.A2→A）'!$A$2:$A$241,0),171)),R26)+COUNTIF(INDIRECT("'ファミリ引用特許表記修正（ex.A2→A）'!"&amp;ADDRESS(MATCH(C26,'ファミリ引用特許表記修正（ex.A2→A）'!$A$2:$A$241,0),1)&amp;":"&amp;ADDRESS(MATCH(C26,'ファミリ引用特許表記修正（ex.A2→A）'!$A$2:$A$241,0),171)),S26)+COUNTIF(INDIRECT("'ファミリ引用特許表記修正（ex.A2→A）'!"&amp;ADDRESS(MATCH(C26,'ファミリ引用特許表記修正（ex.A2→A）'!$A$2:$A$241,0),1)&amp;":"&amp;ADDRESS(MATCH(C26,'ファミリ引用特許表記修正（ex.A2→A）'!$A$2:$A$241,0),171)),T26)+COUNTIF(INDIRECT("'ファミリ引用特許表記修正（ex.A2→A）'!"&amp;ADDRESS(MATCH(C26,'ファミリ引用特許表記修正（ex.A2→A）'!$A$2:$A$241,0),1)&amp;":"&amp;ADDRESS(MATCH(C26,'ファミリ引用特許表記修正（ex.A2→A）'!$A$2:$A$241,0),171)),W26)+COUNTIF(INDIRECT("'ファミリ引用特許表記修正（ex.A2→A）'!"&amp;ADDRESS(MATCH(C26,'ファミリ引用特許表記修正（ex.A2→A）'!$A$2:$A$241,0),1)&amp;":"&amp;ADDRESS(MATCH(C26,'ファミリ引用特許表記修正（ex.A2→A）'!$A$2:$A$241,0),171)),Y26)&gt;0,"Yes","No")),"")</f>
        <v>Yes</v>
      </c>
      <c r="AR26" s="113" t="str">
        <f>IF(OR(LEFT(R26)="特",LEFT(R26)="実",AND(OR(LEFT(R26,2)="US",LEFT(R26,2)="WO",LEFT(R26,2)="GB",LEFT(R26,2)="EP",LEFT(R26,2)="DE"),OR(MID(R26,3,1)="1",MID(R26,3,1)="2",MID(R26,3,1)="3",MID(R26,3,1)="4",MID(R26,3,1)="5",MID(R26,3,1)="6",MID(R26,3,1)="7",MID(R26,3,1)="8",MID(R26,3,1)="9",MID(R26,3,1)="0",))),"",VLOOKUP($C26,ファミリ発明者引用文献!A$3:B$235,2,FALSE))</f>
        <v/>
      </c>
      <c r="AS26" s="110" t="str">
        <f>VLOOKUP(C26,ファミリ引用文献WO!A$2:B$241,2,FALSE)</f>
        <v/>
      </c>
      <c r="AT26" s="113" t="str">
        <f>VLOOKUP(C26,ファミリ引用文献!A$3:B$242,2,FALSE)</f>
        <v>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v>
      </c>
      <c r="AU26" s="113" t="str">
        <f>VLOOKUP(C26,審判データ!AH$2:BT$379,39,FALSE)</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AV26" s="110" t="str">
        <f ca="1">IF(INDIRECT("審判データ!"&amp;ADDRESS(MATCH(C26,審判データ!$AH$1:$AH$379,0),32))="早期審査の対象とする","早期審査","")</f>
        <v>早期審査</v>
      </c>
      <c r="AW26" s="627" t="str">
        <f t="shared" si="0"/>
        <v>不一致</v>
      </c>
      <c r="AX26" s="616" t="str">
        <f>IF(LEFT(AE26,3)="日本特",IF(LEFT(C26)="特",VLOOKUP(C26,'本件、証拠文献テーマコード'!G$2:I$376,3,FALSE),VLOOKUP(C26,'本件、証拠文献テーマコード'!B$2:I$376,8,FALSE)),"")</f>
        <v>3L064,3L065,3L095</v>
      </c>
      <c r="AY26" s="616" t="str">
        <f>IF(LEFT(AE26,3)="日本特",IF(OR(MID(R26,2,1)="開",MID(R26,2,1)="表",MID(R26,2,1)="登"),VLOOKUP(R26,'本件、証拠文献テーマコード'!C$2:I$379,7,FALSE),VLOOKUP(R26,'本件、証拠文献テーマコード'!G$2:I$379,3,FALSE)),"")</f>
        <v>3L103,3L064</v>
      </c>
      <c r="AZ26" s="617"/>
    </row>
    <row r="27" spans="1:52" ht="27" x14ac:dyDescent="0.15">
      <c r="A27" s="945"/>
      <c r="B27" s="586" t="str">
        <f ca="1">IF(A27="",B26,INDIRECT("審判データ!"&amp;ADDRESS(MATCH(A27,審判データ!$HC$1:$HC$379,0),20))&amp;" / "&amp;INDIRECT("審判データ!"&amp;ADDRESS(MATCH(A27,審判データ!$HC$1:$HC$379,0),21)))</f>
        <v>2010 / 29-1,29-2</v>
      </c>
      <c r="C27" s="3">
        <v>3316492</v>
      </c>
      <c r="D27" s="800"/>
      <c r="E27" s="889" t="str">
        <f ca="1">INDIRECT("審判データ!"&amp;ADDRESS(MATCH(C27,審判データ!$AH$1:$AH$379,0),55))</f>
        <v>三菱重工業株式会社</v>
      </c>
      <c r="F27" s="889" t="str">
        <f ca="1">INDIRECT("審判データ!"&amp;ADDRESS(MATCH(C27,審判データ!$AH$1:$AH$379,0),56))</f>
        <v>林　昌照;石井　一男;大塚　実</v>
      </c>
      <c r="G27" s="43" t="str">
        <f ca="1">INDIRECT("審判データ!"&amp;ADDRESS(MATCH(C27,審判データ!$AH$1:$AH$379,0),72))</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H27" s="43" t="str">
        <f ca="1">INDIRECT("審判データ!"&amp;ADDRESS(MATCH(C27,審判データ!$AH$1:$AH$379,0),41))</f>
        <v>F28F  3/00    311;F28F  9/02    301;F25B 39/02</v>
      </c>
      <c r="I27" s="889" t="str">
        <f ca="1">INDIRECT("審判データ!"&amp;ADDRESS(MATCH(C27,審判データ!$AH$1:$AH$379,0),49))</f>
        <v>F28F   3/00@AFI(JP);F25B  39/02@ALI(JP);F28D   1/03@ALI(EP);F28F   9/02@ALI(JP)</v>
      </c>
      <c r="J27" s="889" t="str">
        <f ca="1">INDIRECT("審判データ!"&amp;ADDRESS(MATCH(C27,審判データ!$AH$1:$AH$379,0),51))</f>
        <v>F28F  3/00    311;F28F  9/02    301 J;F25B 39/02        C</v>
      </c>
      <c r="K27" s="891" t="str">
        <f ca="1">INDIRECT("審判データ!"&amp;ADDRESS(MATCH(C27,審判データ!$AH$1:$AH$379,0),53))</f>
        <v xml:space="preserve"> </v>
      </c>
      <c r="L27" s="1095"/>
      <c r="M27" s="1066"/>
      <c r="N27" s="1067"/>
      <c r="O27" s="975"/>
      <c r="P27" s="1097"/>
      <c r="Q27" s="618" t="s">
        <v>304</v>
      </c>
      <c r="R27" s="562" t="s">
        <v>22296</v>
      </c>
      <c r="S27" s="562" t="str">
        <f>IF(OR(LEFT(R27)="特",LEFT(R27)="実"),VLOOKUP(R27,'証拠（JP特許）'!$B$2:$D$299,2,FALSE),IF(AND(OR(LEFT(R27,2)="US",LEFT(R27,2)="WO",LEFT(R27,2)="GB",LEFT(R27,2)="EP",LEFT(R27,2)="DE"),OR(MID(R27,3,1)="1",MID(R27,3,1)="2",MID(R27,3,1)="3",MID(R27,3,1)="4",MID(R27,3,1)="5",MID(R27,3,1)="6",MID(R27,3,1)="7",MID(R27,3,1)="8",MID(R27,3,1)="9",MID(R27,3,1)="0")),VLOOKUP(R27,'証拠（WW特許）'!$B$2:$C$90,2,FALSE),"_"))</f>
        <v>GB3454672A</v>
      </c>
      <c r="T27" s="562" t="str">
        <f>IF(OR(LEFT(R27)="特",LEFT(R27)="実"),VLOOKUP(R27,'証拠（JP特許）'!$B$2:$E$299,4,FALSE),"_")</f>
        <v>_</v>
      </c>
      <c r="U27" s="619" t="s">
        <v>94</v>
      </c>
      <c r="V27" s="618" t="s">
        <v>203</v>
      </c>
      <c r="W27" s="608" t="str">
        <f t="shared" si="3"/>
        <v/>
      </c>
      <c r="X27" s="604"/>
      <c r="Y27" s="604" t="str">
        <f t="shared" si="4"/>
        <v>GB1387469B</v>
      </c>
      <c r="Z27" s="91" t="str">
        <f ca="1">IF(OR(LEFT(R27)="特",LEFT(R27)="実",AND(OR(LEFT(R27,2)="US",LEFT(R27,2)="WO",LEFT(R27,2)="GB",LEFT(R27,2)="EP",LEFT(R27,2)="DE"),OR(MID(R27,3,1)="1",MID(R27,3,1)="2",MID(R27,3,1)="3",MID(R27,3,1)="4",MID(R27,3,1)="5",MID(R27,3,1)="6",MID(R27,3,1)="7",MID(R27,3,1)="8",MID(R27,3,1)="9",MID(R27,3,1)="0",))),IF(COUNTIF(INDIRECT("拒絶理由・拒絶査定・異議申立!"&amp;ADDRESS(MATCH(C27,拒絶理由・拒絶査定・異議申立!B$1:B$1000,0),3)&amp;":"&amp;ADDRESS(MATCH(C27,拒絶理由・拒絶査定・異議申立!B$1:B$1000,0),50)),R27)+COUNTIF(INDIRECT("拒絶理由・拒絶査定・異議申立!"&amp;ADDRESS(MATCH(C27,拒絶理由・拒絶査定・異議申立!B$1:B$1000,0),3)&amp;":"&amp;ADDRESS(MATCH(C27,拒絶理由・拒絶査定・異議申立!B$1:B$1000,0),50)),T27)&gt;0,"Yes","No"),"")</f>
        <v>No</v>
      </c>
      <c r="AA27" s="92" t="str">
        <f ca="1">IF(OR(LEFT(R27)="特",LEFT(R27)="実",AND(OR(LEFT(R27,2)="US",LEFT(R27,2)="WO",LEFT(R27,2)="GB",LEFT(R27,2)="EP",LEFT(R27,2)="DE"),OR(MID(R27,3,1)="1",MID(R27,3,1)="2",MID(R27,3,1)="3",MID(R27,3,1)="4",MID(R27,3,1)="5",MID(R27,3,1)="6",MID(R27,3,1)="7",MID(R27,3,1)="8",MID(R27,3,1)="9",MID(R27,3,1)="0",))),IF(COUNTIF(INDIRECT("先行技術調査・登録査定!"&amp;ADDRESS(MATCH(C27,先行技術調査・登録査定!B$1:B$1000,0),3)&amp;":"&amp;ADDRESS(MATCH(C27,先行技術調査・登録査定!B$1:B$1000,0),49)),R27)+COUNTIF(INDIRECT("先行技術調査・登録査定!"&amp;ADDRESS(MATCH(C27,先行技術調査・登録査定!B$1:B$1000,0),3)&amp;":"&amp;ADDRESS(MATCH(C27,先行技術調査・登録査定!B$1:B$1000,0),49)),T27)&gt;0,"Yes","No"),"")</f>
        <v>No</v>
      </c>
      <c r="AB27" s="93" t="str">
        <f t="shared" ca="1" si="1"/>
        <v>Yes</v>
      </c>
      <c r="AC27" s="121" t="str">
        <f>IF(OR(LEFT(R27)="特",LEFT(R27)="実",AND(OR(LEFT(R27,2)="US",LEFT(R27,2)="WO",LEFT(R27,2)="GB",LEFT(R27,2)="EP",LEFT(R27,2)="DE"),OR(MID(R27,3,1)="1",MID(R27,3,1)="2",MID(R27,3,1)="3",MID(R27,3,1)="4",MID(R27,3,1)="5",MID(R27,3,1)="6",MID(R27,3,1)="7",MID(R27,3,1)="8",MID(R27,3,1)="9",MID(R27,3,1)="0",))),"",VLOOKUP($C27,非特許文献リスト!$A$2:$C$196,2,FALSE))</f>
        <v/>
      </c>
      <c r="AD27" s="122" t="str">
        <f>IF(OR(LEFT(R27)="特",LEFT(R27)="実",AND(OR(LEFT(R27,2)="US",LEFT(R27,2)="WO",LEFT(R27,2)="GB",LEFT(R27,2)="EP",LEFT(R27,2)="DE"),OR(MID(R27,3,1)="1",MID(R27,3,1)="2",MID(R27,3,1)="3",MID(R27,3,1)="4",MID(R27,3,1)="5",MID(R27,3,1)="6",MID(R27,3,1)="7",MID(R27,3,1)="8",MID(R27,3,1)="9",MID(R27,3,1)="0",))),"",VLOOKUP($C27,非特許文献リスト!$A$2:$C$196,3,FALSE))</f>
        <v/>
      </c>
      <c r="AE27" s="139" t="str">
        <f t="shared" si="2"/>
        <v>外国特許文献</v>
      </c>
      <c r="AF27" s="22" t="str">
        <f>IF(OR(LEFT(R27)="特",LEFT(R27)="実"),VLOOKUP(R27,'証拠（JP特許）'!$B$2:$AB$299,10,FALSE),IF(AND(OR(LEFT(R27,2)="US",LEFT(R27,2)="WO",LEFT(R27,2)="GB",LEFT(R27,2)="EP",LEFT(R27,2)="DE"),OR(MID(R27,3,1)="1",MID(R27,3,1)="2",MID(R27,3,1)="3",MID(R27,3,1)="4",MID(R27,3,1)="5",MID(R27,3,1)="6",MID(R27,3,1)="7",MID(R27,3,1)="8",MID(R27,3,1)="9",MID(R27,3,1)="0",)),VLOOKUP(R27,'証拠（WW特許）'!$B$2:$M$90,8,FALSE),""))</f>
        <v>DAIMLER BENZ AG</v>
      </c>
      <c r="AG27" s="22">
        <f>IF(OR(LEFT(R27)="特",LEFT(R27)="実"),VLOOKUP(R27,'証拠（JP特許）'!$B$2:$AB$299,26,FALSE),IF(AND(OR(LEFT(R27,2)="US",LEFT(R27,2)="WO",LEFT(R27,2)="GB",LEFT(R27,2)="EP",LEFT(R27,2)="DE"),OR(MID(R27,3,1)="1",MID(R27,3,1)="2",MID(R27,3,1)="3",MID(R27,3,1)="4",MID(R27,3,1)="5",MID(R27,3,1)="6",MID(R27,3,1)="7",MID(R27,3,1)="8",MID(R27,3,1)="9",MID(R27,3,1)="0",)),VLOOKUP(R27,'証拠（WW特許）'!$B$2:$M$90,12,FALSE),""))</f>
        <v>0</v>
      </c>
      <c r="AH27" s="22" t="str">
        <f>IF(OR(LEFT(R27)="特",LEFT(R27)="実"),VLOOKUP(R27,'証拠（JP特許）'!$B$2:$X$299,20,FALSE),IF(AND(OR(LEFT(R27,2)="US",LEFT(R27,2)="WO",LEFT(R27,2)="GB",LEFT(R27,2)="EP",LEFT(R27,2)="DE"),OR(MID(R27,3,1)="1",MID(R27,3,1)="2",MID(R27,3,1)="3",MID(R27,3,1)="4",MID(R27,3,1)="5",MID(R27,3,1)="6",MID(R27,3,1)="7",MID(R27,3,1)="8",MID(R27,3,1)="9",MID(R27,3,1)="0",)),VLOOKUP(R27,'証拠（WW特許）'!$B$2:$U$90,20,FALSE),""))</f>
        <v>F28F   9/02(2006.01)</v>
      </c>
      <c r="AI27" s="22" t="str">
        <f>IF(OR(LEFT(R27)="特",LEFT(R27)="実"),VLOOKUP(R27,'証拠（JP特許）'!$B$2:$X$299,21,FALSE),"")</f>
        <v/>
      </c>
      <c r="AJ27" s="22" t="str">
        <f>IF(OR(LEFT(R27)="特",LEFT(R27)="実"),VLOOKUP(R27,'証拠（JP特許）'!$B$2:$X$299,22,FALSE),"")</f>
        <v/>
      </c>
      <c r="AK27" s="124">
        <f>IF(OR(LEFT(R27)="特",LEFT(R27)="実"),VLOOKUP(R27,'証拠（JP特許）'!$B$2:$X$299,17,FALSE),IF(AND(OR(LEFT(R27,2)="US",LEFT(R27,2)="WO",LEFT(R27,2)="GB",LEFT(R27,2)="EP",LEFT(R27,2)="DE"),OR(MID(R27,3,1)="1",MID(R27,3,1)="2",MID(R27,3,1)="3",MID(R27,3,1)="4",MID(R27,3,1)="5",MID(R27,3,1)="6",MID(R27,3,1)="7",MID(R27,3,1)="8",MID(R27,3,1)="9",MID(R27,3,1)="0",)),VLOOKUP(R27,'証拠（WW特許）'!$B$2:$U$90,16,FALSE),""))</f>
        <v>27472</v>
      </c>
      <c r="AL27" s="620" t="s">
        <v>99</v>
      </c>
      <c r="AM27" s="615" t="s">
        <v>95</v>
      </c>
      <c r="AN27" s="615" t="s">
        <v>95</v>
      </c>
      <c r="AO27" s="22" t="str">
        <f ca="1">IF(OR(LEFT(R27)="特",LEFT(R27)="実",AND(OR(LEFT(R27,2)="US",LEFT(R27,2)="WO",LEFT(R27,2)="GB",LEFT(R27,2)="EP",LEFT(R27,2)="DE"),OR(MID(R27,3,1)="1",MID(R27,3,1)="2",MID(R27,3,1)="3",MID(R27,3,1)="4",MID(R27,3,1)="5",MID(R27,3,1)="6",MID(R27,3,1)="7",MID(R27,3,1)="8",MID(R27,3,1)="9",MID(R27,3,1)="0"))),IF(COUNTIF(INDIRECT("発明者引用!"&amp;ADDRESS(MATCH(C27,発明者引用!B$1:B$196,0),4)&amp;":"&amp;ADDRESS(MATCH(C27,発明者引用!B$1:B$196,0),17)),R27)+COUNTIF(INDIRECT("発明者引用!"&amp;ADDRESS(MATCH(C27,発明者引用!B$1:B$196,0),4)&amp;":"&amp;ADDRESS(MATCH(C27,発明者引用!B$1:B$196,0),17)),#REF!)+COUNTIF(INDIRECT("発明者引用!"&amp;ADDRESS(MATCH(C27,発明者引用!B$1:B$196,0),4)&amp;":"&amp;ADDRESS(MATCH(C27,発明者引用!B$1:B$196,0),17)),T27)&gt;0,"Yes","No"),"")</f>
        <v>No</v>
      </c>
      <c r="AP27" s="22" t="str">
        <f ca="1">IF(OR(LEFT(R27)="特",LEFT(R27)="実",AND(OR(LEFT(R27,2)="US",LEFT(R27,2)="WO",LEFT(R27,2)="GB",LEFT(R27,2)="EP",LEFT(R27,2)="DE"),OR(MID(R27,3,1)="1",MID(R27,3,1)="2",MID(R27,3,1)="3",MID(R27,3,1)="4",MID(R27,3,1)="5",MID(R27,3,1)="6",MID(R27,3,1)="7",MID(R27,3,1)="8",MID(R27,3,1)="9",MID(R27,3,1)="0"))),IF(VLOOKUP(C27,ファミリ引用特許WO!$A$2:$B$241,2,FALSE)+VLOOKUP(C27,ファミリ引用文献WO!$A$2:$C$241,3,FALSE)=0,"ISR無し",IF(COUNTIF(INDIRECT("ファミリ引用特許WO!"&amp;ADDRESS(MATCH(C27,ファミリ引用特許WO!$A$2:$A$241,0),1)&amp;":"&amp;ADDRESS(MATCH(C27,ファミリ引用特許WO!$A$2:$A$241,0),19)),R27)+COUNTIF(INDIRECT("ファミリ引用特許WO!"&amp;ADDRESS(MATCH(C27,ファミリ引用特許WO!$A$2:$A$241,0),1)&amp;":"&amp;ADDRESS(MATCH(C27,ファミリ引用特許WO!$A$2:$A$241,0),19)),S27)+COUNTIF(INDIRECT("ファミリ引用特許WO!"&amp;ADDRESS(MATCH(C27,ファミリ引用特許WO!$A$2:$A$241,0),1)&amp;":"&amp;ADDRESS(MATCH(C27,ファミリ引用特許WO!$A$2:$A$241,0),19)),T27)+COUNTIF(INDIRECT("ファミリ引用特許WO!"&amp;ADDRESS(MATCH(C27,ファミリ引用特許WO!$A$2:$A$241,0),1)&amp;":"&amp;ADDRESS(MATCH(C27,ファミリ引用特許WO!$A$2:$A$241,0),19)),W27)+COUNTIF(INDIRECT("ファミリ引用特許WO!"&amp;ADDRESS(MATCH(C27,ファミリ引用特許WO!$A$2:$A$241,0),1)&amp;":"&amp;ADDRESS(MATCH(C27,ファミリ引用特許WO!$A$2:$A$241,0),19)),Y27)&gt;0,"Yes","No")),"")</f>
        <v>ISR無し</v>
      </c>
      <c r="AQ27" s="126" t="str">
        <f ca="1">IF(OR(LEFT(R27)="特",LEFT(R27)="実",AND(OR(LEFT(R27,2)="US",LEFT(R27,2)="WO",LEFT(R27,2)="GB",LEFT(R27,2)="EP",LEFT(R27,2)="DE"),OR(MID(R27,3,1)="1",MID(R27,3,1)="2",MID(R27,3,1)="3",MID(R27,3,1)="4",MID(R27,3,1)="5",MID(R27,3,1)="6",MID(R27,3,1)="7",MID(R27,3,1)="8",MID(R27,3,1)="9",MID(R27,3,1)="0"))),IF(VLOOKUP(C27,'ファミリ引用特許表記修正（ex.A2→A）'!$A$2:$B$241,2,FALSE)=0,"family無し",IF(COUNTIF(INDIRECT("'ファミリ引用特許表記修正（ex.A2→A）'!"&amp;ADDRESS(MATCH(C27,'ファミリ引用特許表記修正（ex.A2→A）'!$A$2:$A$241,0),1)&amp;":"&amp;ADDRESS(MATCH(C27,'ファミリ引用特許表記修正（ex.A2→A）'!$A$2:$A$241,0),171)),R27)+COUNTIF(INDIRECT("'ファミリ引用特許表記修正（ex.A2→A）'!"&amp;ADDRESS(MATCH(C27,'ファミリ引用特許表記修正（ex.A2→A）'!$A$2:$A$241,0),1)&amp;":"&amp;ADDRESS(MATCH(C27,'ファミリ引用特許表記修正（ex.A2→A）'!$A$2:$A$241,0),171)),S27)+COUNTIF(INDIRECT("'ファミリ引用特許表記修正（ex.A2→A）'!"&amp;ADDRESS(MATCH(C27,'ファミリ引用特許表記修正（ex.A2→A）'!$A$2:$A$241,0),1)&amp;":"&amp;ADDRESS(MATCH(C27,'ファミリ引用特許表記修正（ex.A2→A）'!$A$2:$A$241,0),171)),T27)+COUNTIF(INDIRECT("'ファミリ引用特許表記修正（ex.A2→A）'!"&amp;ADDRESS(MATCH(C27,'ファミリ引用特許表記修正（ex.A2→A）'!$A$2:$A$241,0),1)&amp;":"&amp;ADDRESS(MATCH(C27,'ファミリ引用特許表記修正（ex.A2→A）'!$A$2:$A$241,0),171)),W27)+COUNTIF(INDIRECT("'ファミリ引用特許表記修正（ex.A2→A）'!"&amp;ADDRESS(MATCH(C27,'ファミリ引用特許表記修正（ex.A2→A）'!$A$2:$A$241,0),1)&amp;":"&amp;ADDRESS(MATCH(C27,'ファミリ引用特許表記修正（ex.A2→A）'!$A$2:$A$241,0),171)),Y27)&gt;0,"Yes","No")),"")</f>
        <v>Yes</v>
      </c>
      <c r="AR27" s="22" t="str">
        <f>IF(OR(LEFT(R27)="特",LEFT(R27)="実",AND(OR(LEFT(R27,2)="US",LEFT(R27,2)="WO",LEFT(R27,2)="GB",LEFT(R27,2)="EP",LEFT(R27,2)="DE"),OR(MID(R27,3,1)="1",MID(R27,3,1)="2",MID(R27,3,1)="3",MID(R27,3,1)="4",MID(R27,3,1)="5",MID(R27,3,1)="6",MID(R27,3,1)="7",MID(R27,3,1)="8",MID(R27,3,1)="9",MID(R27,3,1)="0",))),"",VLOOKUP($C27,ファミリ発明者引用文献!A$3:B$235,2,FALSE))</f>
        <v/>
      </c>
      <c r="AS27" s="128" t="str">
        <f>VLOOKUP(C27,ファミリ引用文献WO!A$2:B$241,2,FALSE)</f>
        <v/>
      </c>
      <c r="AT27" s="22" t="str">
        <f>VLOOKUP(C27,ファミリ引用文献!A$3:B$242,2,FALSE)</f>
        <v>PATENT ABSTRACTS OF JAPAN vol. 010, no. 368 (M-543)9 December 1986 and JP-A-61 161 398 (NIPPON DENSO CO LTD) 22 July 1986/PATENT ABSTRACTS OF JAPAN vol. 010, no. 368 (M-543)9 December 1986 &amp; JP-A-61 161 398 (NIPPON DENSO CO LTD) 22 July 1986/0/0/0/0/0/0/0/0/0/0/0/0/0/0/0/0/0/0/0/0/0/0/0/0/0/0/0/0/0/0/0/0/0/0/0/0/0/0/0/0/0/0/0/0/0/0/0/0/0/0/0/0/0/0/0/0/0/0/0/0/0/0/0/0/0/0/0/0/0/0/0/0/0/0/0/0/0/0/0/0/0/0/0/0/0/0/0/0/0/0/0/0/0/0/0/0/0/0/0/0/0/0/0/0/0/0/0/0/0/0/0/0/0/0/0/0/0/0/0/0/0/0/0/0/0/0/0/0/0/0/0/0/0/0/0/0/0/0/0/0/0/0/0/0/0/0/0/0/0/0/0/0/0/0/0/0/0/0/0/0/0/0/0/0/0/0/0/0/0/0/0/0/0/0</v>
      </c>
      <c r="AU27" s="22" t="str">
        <f>VLOOKUP(C27,審判データ!AH$2:BT$379,39,FALSE)</f>
        <v>AU00663964B;AU04481493A;AU00677910B;AU03010295A;CN01084962A;CN01057156C;DE69315301D;DE69315301T;EP590306A;EP590306B;特開平06-074686;特開平06-074676;特許02877281;特開平06-074681;特許03021205;特開平06-074601;特許03095540;特開2000-356492;特許03316492;KR19940004306A;KR00123029B;KR19970123029B;KR00125914B;US5447194;US5529119</v>
      </c>
      <c r="AV27" s="128" t="str">
        <f ca="1">IF(INDIRECT("審判データ!"&amp;ADDRESS(MATCH(C27,審判データ!$AH$1:$AH$379,0),32))="早期審査の対象とする","早期審査","")</f>
        <v>早期審査</v>
      </c>
      <c r="AW27" s="621" t="str">
        <f t="shared" si="0"/>
        <v/>
      </c>
      <c r="AX27" s="622" t="str">
        <f>IF(LEFT(AE27,3)="日本特",IF(LEFT(C27)="特",VLOOKUP(C27,'本件、証拠文献テーマコード'!G$2:I$376,3,FALSE),VLOOKUP(C27,'本件、証拠文献テーマコード'!B$2:I$376,8,FALSE)),"")</f>
        <v/>
      </c>
      <c r="AY27" s="622" t="str">
        <f>IF(LEFT(AE27,3)="日本特",IF(OR(MID(R27,2,1)="開",MID(R27,2,1)="表",MID(R27,2,1)="登"),VLOOKUP(R27,'本件、証拠文献テーマコード'!C$2:I$379,7,FALSE),VLOOKUP(R27,'本件、証拠文献テーマコード'!G$2:I$379,3,FALSE)),"")</f>
        <v/>
      </c>
      <c r="AZ27" s="623"/>
    </row>
    <row r="28" spans="1:52" ht="27" x14ac:dyDescent="0.15">
      <c r="A28" s="944" t="s">
        <v>22297</v>
      </c>
      <c r="B28" s="586" t="str">
        <f ca="1">IF(A28="",B27,INDIRECT("審判データ!"&amp;ADDRESS(MATCH(A28,審判データ!$HC$1:$HC$379,0),20))&amp;" / "&amp;INDIRECT("審判データ!"&amp;ADDRESS(MATCH(A28,審判データ!$HC$1:$HC$379,0),21)))</f>
        <v>2010 / 29-1,29-2</v>
      </c>
      <c r="C28" s="3">
        <v>4261103</v>
      </c>
      <c r="D28" s="799" t="s">
        <v>22298</v>
      </c>
      <c r="E28" s="1" t="str">
        <f ca="1">INDIRECT("審判データ!"&amp;ADDRESS(MATCH(C28,審判データ!$AH$1:$AH$379,0),55))</f>
        <v>イーコラブインコーポレイティド</v>
      </c>
      <c r="F28" s="1" t="str">
        <f ca="1">INDIRECT("審判データ!"&amp;ADDRESS(MATCH(C28,審判データ!$AH$1:$AH$379,0),56))</f>
        <v>ヘイ，キムベアリー　エル．ピー．;ハート，ジョイ　ジー．;ミンユ，リー;ロッケスモー，キース　ダーレル;ウェイ，グアン－ジョン　ジェイスン;ベッセ，マイケル　イー．</v>
      </c>
      <c r="G28" s="43" t="str">
        <f ca="1">INDIRECT("審判データ!"&amp;ADDRESS(MATCH(C28,審判データ!$AH$1:$AH$379,0),72))</f>
        <v>AT00367425T;AT00288387T;AT00535458T;AT00411227T;AU06769500A;AU00763456B;AU2003204073B;AU2004237804A;AU2004237804B;CA02381733A;CA02381733C;DE60017952D;DE60017952T;DE60035600D;DE60035600T;DE60324046D;DK01308393T;DK01350836T;DK01334914T;EP1214387A;EP1214387B;EP1308393A;EP1308393B;EP1308394A;EP1308394B;EP1350836A;EP1350836B;EP1334914A;EP1334914B;ES02237734T;ES02378848T;ES02388061T;特表2003-507270;特許04261103;US6288012;US6427826;US6495494;US6207622;US2002025912;US6673753;US6806240;US2003134752;US6780823;US2003073589;US6743758;US2004058829;US7384895;US2005277556;US7364033;US2004097382;US7371711;US2004102337;US7371712;US2009017243;US2008210522;US7600631;US2009321222;US8056703;US2012024665;US8469180;WO2001012759A</v>
      </c>
      <c r="H28" s="43" t="str">
        <f ca="1">INDIRECT("審判データ!"&amp;ADDRESS(MATCH(C28,審判データ!$AH$1:$AH$379,0),41))</f>
        <v>B65D 65/40;B65D 25/34;C08L 91/00;C08L101/00;C10M101/02;C10M101/04;C10M105/14;C10M105/40;C10M105/58;C10M105/74;C10M107/34;C10M107/50;C10M155/02;C10M173/02;B65G 15/30;C10N 20:00;C10N 20:00;C10N 40:00;C10N 40:00</v>
      </c>
      <c r="I28" s="1" t="str">
        <f ca="1">INDIRECT("審判データ!"&amp;ADDRESS(MATCH(C28,審判データ!$AH$1:$AH$379,0),49))</f>
        <v>B65D  25/34@AFI(JP);B65D  65/40@AFI(JP);B65D  23/08@ALI(EP);B65G  15/30@ALI(JP);C08L  91/00@ALI(JP);C08L 101/00@ALI(JP);C10M 101/00@ALI(EP);C10M 101/02@ALI(JP);C10M 101/04@ALI(JP);C10M 105/14@ALI(JP);C10M 105/24@ALI(EP);C10M 105/40@ALI(JP);C10M 105/58@ALI(JP);C10M 105/74@ALI(JP);C10M 107/34@ALI(JP);C10M 107/38@ALI(EP);C10M 107/50@ALI(JP);C10M 111/02@ALI(EP);C10M 111/04@ALI(EP);C10M 139/04@ALI(EP);C10M 141/12@ALI(EP);C10M 155/02@ALI(JP);C10M 157/10@ALI(EP);C10M 159/00@ALI(EP);C10M 169/04@ALI(EP);C10M 171/00@ALI(EP);C10M 173/00@ALI(EP);C10M 173/02@ALI(JP);C10N  20/00@ALN(JP);C10N  40/00@ALN(JP)</v>
      </c>
      <c r="J28" s="1" t="str">
        <f ca="1">INDIRECT("審判データ!"&amp;ADDRESS(MATCH(C28,審判データ!$AH$1:$AH$379,0),51))</f>
        <v>B65D 25/34        Z;B65D 65/40        D;B65G 15/30        Z;C10M101/02;C10M101/04;C10M105/14;C10M105/40;C10M105/58;C10M105/74;C10M107/34;C10M107/50;C10M155/02;C10M173/02;C10N 20:00        Z;C10N 40:00        Z;C08L 91/00;C08L101/00</v>
      </c>
      <c r="K28" s="1" t="str">
        <f ca="1">INDIRECT("審判データ!"&amp;ADDRESS(MATCH(C28,審判データ!$AH$1:$AH$379,0),53))</f>
        <v>3E062 AA09;3E062 AB02;3E062 AC02;3E062 AC03;3E062 AC05;3E062 AC06;3E062 AC07;3E062 BA20;3E062 BB01;3E062 BB10;3E062 CA01;3E062 JB23;3E062 JC06;3E062 JD06;3E086 AD04;3E086 BA04;3E086 BA15;3E086 BA25;3E086 BB74;3E086 CA11;3E086 DA06;3F024 AA03;3F024 AA11;3F024 AA13;3F024 AA14;4H104 BB04A;4H104 BB34A;4H104 BB42A;4H104 BH03A;4H104 CJ02C;4H104 CJ03C;4H104 CJ05A;4H104 CJ06A;4H104 DA02A;4H104 DA06A;4H104 EA17A;4H104 EB02;4H104 QA02;4J002 AE052;4J002 CF001;4J002 CF061;4J002 FD202;4J002 GG01</v>
      </c>
      <c r="L28" s="1060" t="s">
        <v>22299</v>
      </c>
      <c r="M28" s="963" t="s">
        <v>89</v>
      </c>
      <c r="N28" s="965" t="s">
        <v>410</v>
      </c>
      <c r="O28" s="963" t="s">
        <v>411</v>
      </c>
      <c r="P28" s="1062">
        <v>0</v>
      </c>
      <c r="Q28" s="607" t="s">
        <v>91</v>
      </c>
      <c r="R28" s="624" t="s">
        <v>22300</v>
      </c>
      <c r="S28" s="624" t="str">
        <f>IF(OR(LEFT(R28)="特",LEFT(R28)="実"),VLOOKUP(R28,'証拠（JP特許）'!$B$2:$D$299,2,FALSE),IF(AND(OR(LEFT(R28,2)="US",LEFT(R28,2)="WO",LEFT(R28,2)="GB",LEFT(R28,2)="EP",LEFT(R28,2)="DE"),OR(MID(R28,3,1)="1",MID(R28,3,1)="2",MID(R28,3,1)="3",MID(R28,3,1)="4",MID(R28,3,1)="5",MID(R28,3,1)="6",MID(R28,3,1)="7",MID(R28,3,1)="8",MID(R28,3,1)="9",MID(R28,3,1)="0")),VLOOKUP(R28,'証拠（WW特許）'!$B$2:$C$90,2,FALSE),"_"))</f>
        <v>特願昭45-91417</v>
      </c>
      <c r="T28" s="624" t="str">
        <f>IF(OR(LEFT(R28)="特",LEFT(R28)="実"),VLOOKUP(R28,'証拠（JP特許）'!$B$2:$E$299,4,FALSE),"_")</f>
        <v>JP754276</v>
      </c>
      <c r="U28" s="606" t="s">
        <v>24</v>
      </c>
      <c r="V28" s="607" t="s">
        <v>94</v>
      </c>
      <c r="W28" s="608" t="str">
        <f t="shared" si="3"/>
        <v>JP4917993A</v>
      </c>
      <c r="X28" s="604"/>
      <c r="Y28" s="604" t="str">
        <f t="shared" si="4"/>
        <v>JP754276B</v>
      </c>
      <c r="Z28" s="91" t="str">
        <f ca="1">IF(OR(LEFT(R28)="特",LEFT(R28)="実",AND(OR(LEFT(R28,2)="US",LEFT(R28,2)="WO",LEFT(R28,2)="GB",LEFT(R28,2)="EP",LEFT(R28,2)="DE"),OR(MID(R28,3,1)="1",MID(R28,3,1)="2",MID(R28,3,1)="3",MID(R28,3,1)="4",MID(R28,3,1)="5",MID(R28,3,1)="6",MID(R28,3,1)="7",MID(R28,3,1)="8",MID(R28,3,1)="9",MID(R28,3,1)="0",))),IF(COUNTIF(INDIRECT("拒絶理由・拒絶査定・異議申立!"&amp;ADDRESS(MATCH(C28,拒絶理由・拒絶査定・異議申立!B$1:B$1000,0),3)&amp;":"&amp;ADDRESS(MATCH(C28,拒絶理由・拒絶査定・異議申立!B$1:B$1000,0),50)),R28)+COUNTIF(INDIRECT("拒絶理由・拒絶査定・異議申立!"&amp;ADDRESS(MATCH(C28,拒絶理由・拒絶査定・異議申立!B$1:B$1000,0),3)&amp;":"&amp;ADDRESS(MATCH(C28,拒絶理由・拒絶査定・異議申立!B$1:B$1000,0),50)),T28)&gt;0,"Yes","No"),"")</f>
        <v>No</v>
      </c>
      <c r="AA28" s="92" t="str">
        <f ca="1">IF(OR(LEFT(R28)="特",LEFT(R28)="実",AND(OR(LEFT(R28,2)="US",LEFT(R28,2)="WO",LEFT(R28,2)="GB",LEFT(R28,2)="EP",LEFT(R28,2)="DE"),OR(MID(R28,3,1)="1",MID(R28,3,1)="2",MID(R28,3,1)="3",MID(R28,3,1)="4",MID(R28,3,1)="5",MID(R28,3,1)="6",MID(R28,3,1)="7",MID(R28,3,1)="8",MID(R28,3,1)="9",MID(R28,3,1)="0",))),IF(COUNTIF(INDIRECT("先行技術調査・登録査定!"&amp;ADDRESS(MATCH(C28,先行技術調査・登録査定!B$1:B$1000,0),3)&amp;":"&amp;ADDRESS(MATCH(C28,先行技術調査・登録査定!B$1:B$1000,0),49)),R28)+COUNTIF(INDIRECT("先行技術調査・登録査定!"&amp;ADDRESS(MATCH(C28,先行技術調査・登録査定!B$1:B$1000,0),3)&amp;":"&amp;ADDRESS(MATCH(C28,先行技術調査・登録査定!B$1:B$1000,0),49)),T28)&gt;0,"Yes","No"),"")</f>
        <v>No</v>
      </c>
      <c r="AB28" s="93" t="str">
        <f t="shared" ca="1" si="1"/>
        <v>Yes</v>
      </c>
      <c r="AC28" s="94" t="str">
        <f>IF(OR(LEFT(R28)="特",LEFT(R28)="実",AND(OR(LEFT(R28,2)="US",LEFT(R28,2)="WO",LEFT(R28,2)="GB",LEFT(R28,2)="EP",LEFT(R28,2)="DE"),OR(MID(R28,3,1)="1",MID(R28,3,1)="2",MID(R28,3,1)="3",MID(R28,3,1)="4",MID(R28,3,1)="5",MID(R28,3,1)="6",MID(R28,3,1)="7",MID(R28,3,1)="8",MID(R28,3,1)="9",MID(R28,3,1)="0",))),"",VLOOKUP($C28,非特許文献リスト!$A$2:$C$196,2,FALSE))</f>
        <v/>
      </c>
      <c r="AD28" s="95" t="str">
        <f>IF(OR(LEFT(R28)="特",LEFT(R28)="実",AND(OR(LEFT(R28,2)="US",LEFT(R28,2)="WO",LEFT(R28,2)="GB",LEFT(R28,2)="EP",LEFT(R28,2)="DE"),OR(MID(R28,3,1)="1",MID(R28,3,1)="2",MID(R28,3,1)="3",MID(R28,3,1)="4",MID(R28,3,1)="5",MID(R28,3,1)="6",MID(R28,3,1)="7",MID(R28,3,1)="8",MID(R28,3,1)="9",MID(R28,3,1)="0",))),"",VLOOKUP($C28,非特許文献リスト!$A$2:$C$196,3,FALSE))</f>
        <v/>
      </c>
      <c r="AE28" s="96" t="str">
        <f t="shared" si="2"/>
        <v>日本特許文献</v>
      </c>
      <c r="AF28" s="100" t="str">
        <f>IF(OR(LEFT(R28)="特",LEFT(R28)="実"),VLOOKUP(R28,'証拠（JP特許）'!$B$2:$AB$299,10,FALSE),IF(AND(OR(LEFT(R28,2)="US",LEFT(R28,2)="WO",LEFT(R28,2)="GB",LEFT(R28,2)="EP",LEFT(R28,2)="DE"),OR(MID(R28,3,1)="1",MID(R28,3,1)="2",MID(R28,3,1)="3",MID(R28,3,1)="4",MID(R28,3,1)="5",MID(R28,3,1)="6",MID(R28,3,1)="7",MID(R28,3,1)="8",MID(R28,3,1)="9",MID(R28,3,1)="0",)),VLOOKUP(R28,'証拠（WW特許）'!$B$2:$M$90,8,FALSE),""))</f>
        <v>田辺製薬株式会社,竹本油脂株式会社</v>
      </c>
      <c r="AG28" s="100">
        <f>IF(OR(LEFT(R28)="特",LEFT(R28)="実"),VLOOKUP(R28,'証拠（JP特許）'!$B$2:$AB$299,26,FALSE),IF(AND(OR(LEFT(R28,2)="US",LEFT(R28,2)="WO",LEFT(R28,2)="GB",LEFT(R28,2)="EP",LEFT(R28,2)="DE"),OR(MID(R28,3,1)="1",MID(R28,3,1)="2",MID(R28,3,1)="3",MID(R28,3,1)="4",MID(R28,3,1)="5",MID(R28,3,1)="6",MID(R28,3,1)="7",MID(R28,3,1)="8",MID(R28,3,1)="9",MID(R28,3,1)="0",)),VLOOKUP(R28,'証拠（WW特許）'!$B$2:$M$90,12,FALSE),""))</f>
        <v>0</v>
      </c>
      <c r="AH28" s="100" t="str">
        <f>IF(OR(LEFT(R28)="特",LEFT(R28)="実"),VLOOKUP(R28,'証拠（JP特許）'!$B$2:$X$299,20,FALSE),IF(AND(OR(LEFT(R28,2)="US",LEFT(R28,2)="WO",LEFT(R28,2)="GB",LEFT(R28,2)="EP",LEFT(R28,2)="DE"),OR(MID(R28,3,1)="1",MID(R28,3,1)="2",MID(R28,3,1)="3",MID(R28,3,1)="4",MID(R28,3,1)="5",MID(R28,3,1)="6",MID(R28,3,1)="7",MID(R28,3,1)="8",MID(R28,3,1)="9",MID(R28,3,1)="0",)),VLOOKUP(R28,'証拠（WW特許）'!$B$2:$U$90,20,FALSE),""))</f>
        <v>C10M 173/02    (2006.01),C10N  30/16    (2006.01),C10N  40/00    (2006.01)</v>
      </c>
      <c r="AI28" s="100" t="str">
        <f>IF(OR(LEFT(R28)="特",LEFT(R28)="実"),VLOOKUP(R28,'証拠（JP特許）'!$B$2:$X$299,21,FALSE),"")</f>
        <v>C10M173/02       ,C10N 30:16       ,C10N 40:00      Z</v>
      </c>
      <c r="AJ28" s="100" t="str">
        <f>IF(OR(LEFT(R28)="特",LEFT(R28)="実"),VLOOKUP(R28,'証拠（JP特許）'!$B$2:$X$299,22,FALSE),"")</f>
        <v>4H104AA01Z,4H104BB16A,4H104BE02A,4H104BE03C,4H104BE27C,4H104LA03,4H104LA06,4H104LA08</v>
      </c>
      <c r="AK28" s="158" t="str">
        <f>IF(OR(LEFT(R28)="特",LEFT(R28)="実"),VLOOKUP(R28,'証拠（JP特許）'!$B$2:$X$299,17,FALSE),IF(AND(OR(LEFT(R28,2)="US",LEFT(R28,2)="WO",LEFT(R28,2)="GB",LEFT(R28,2)="EP",LEFT(R28,2)="DE"),OR(MID(R28,3,1)="1",MID(R28,3,1)="2",MID(R28,3,1)="3",MID(R28,3,1)="4",MID(R28,3,1)="5",MID(R28,3,1)="6",MID(R28,3,1)="7",MID(R28,3,1)="8",MID(R28,3,1)="9",MID(R28,3,1)="0",)),VLOOKUP(R28,'証拠（WW特許）'!$B$2:$U$90,16,FALSE),""))</f>
        <v>1975.01.21</v>
      </c>
      <c r="AL28" s="594" t="s">
        <v>124</v>
      </c>
      <c r="AM28" s="594" t="s">
        <v>95</v>
      </c>
      <c r="AN28" s="594" t="s">
        <v>95</v>
      </c>
      <c r="AO28" s="100" t="str">
        <f ca="1">IF(OR(LEFT(R28)="特",LEFT(R28)="実",AND(OR(LEFT(R28,2)="US",LEFT(R28,2)="WO",LEFT(R28,2)="GB",LEFT(R28,2)="EP",LEFT(R28,2)="DE"),OR(MID(R28,3,1)="1",MID(R28,3,1)="2",MID(R28,3,1)="3",MID(R28,3,1)="4",MID(R28,3,1)="5",MID(R28,3,1)="6",MID(R28,3,1)="7",MID(R28,3,1)="8",MID(R28,3,1)="9",MID(R28,3,1)="0"))),IF(COUNTIF(INDIRECT("発明者引用!"&amp;ADDRESS(MATCH(C28,発明者引用!B$1:B$196,0),4)&amp;":"&amp;ADDRESS(MATCH(C28,発明者引用!B$1:B$196,0),17)),R28)+COUNTIF(INDIRECT("発明者引用!"&amp;ADDRESS(MATCH(C28,発明者引用!B$1:B$196,0),4)&amp;":"&amp;ADDRESS(MATCH(C28,発明者引用!B$1:B$196,0),17)),#REF!)+COUNTIF(INDIRECT("発明者引用!"&amp;ADDRESS(MATCH(C28,発明者引用!B$1:B$196,0),4)&amp;":"&amp;ADDRESS(MATCH(C28,発明者引用!B$1:B$196,0),17)),T28)&gt;0,"Yes","No"),"")</f>
        <v>No</v>
      </c>
      <c r="AP28" s="100" t="str">
        <f ca="1">IF(OR(LEFT(R28)="特",LEFT(R28)="実",AND(OR(LEFT(R28,2)="US",LEFT(R28,2)="WO",LEFT(R28,2)="GB",LEFT(R28,2)="EP",LEFT(R28,2)="DE"),OR(MID(R28,3,1)="1",MID(R28,3,1)="2",MID(R28,3,1)="3",MID(R28,3,1)="4",MID(R28,3,1)="5",MID(R28,3,1)="6",MID(R28,3,1)="7",MID(R28,3,1)="8",MID(R28,3,1)="9",MID(R28,3,1)="0"))),IF(VLOOKUP(C28,ファミリ引用特許WO!$A$2:$B$241,2,FALSE)+VLOOKUP(C28,ファミリ引用文献WO!$A$2:$C$241,3,FALSE)=0,"ISR無し",IF(COUNTIF(INDIRECT("ファミリ引用特許WO!"&amp;ADDRESS(MATCH(C28,ファミリ引用特許WO!$A$2:$A$241,0),1)&amp;":"&amp;ADDRESS(MATCH(C28,ファミリ引用特許WO!$A$2:$A$241,0),19)),R28)+COUNTIF(INDIRECT("ファミリ引用特許WO!"&amp;ADDRESS(MATCH(C28,ファミリ引用特許WO!$A$2:$A$241,0),1)&amp;":"&amp;ADDRESS(MATCH(C28,ファミリ引用特許WO!$A$2:$A$241,0),19)),S28)+COUNTIF(INDIRECT("ファミリ引用特許WO!"&amp;ADDRESS(MATCH(C28,ファミリ引用特許WO!$A$2:$A$241,0),1)&amp;":"&amp;ADDRESS(MATCH(C28,ファミリ引用特許WO!$A$2:$A$241,0),19)),T28)+COUNTIF(INDIRECT("ファミリ引用特許WO!"&amp;ADDRESS(MATCH(C28,ファミリ引用特許WO!$A$2:$A$241,0),1)&amp;":"&amp;ADDRESS(MATCH(C28,ファミリ引用特許WO!$A$2:$A$241,0),19)),W28)+COUNTIF(INDIRECT("ファミリ引用特許WO!"&amp;ADDRESS(MATCH(C28,ファミリ引用特許WO!$A$2:$A$241,0),1)&amp;":"&amp;ADDRESS(MATCH(C28,ファミリ引用特許WO!$A$2:$A$241,0),19)),Y28)&gt;0,"Yes","No")),"")</f>
        <v>No</v>
      </c>
      <c r="AQ28" s="99" t="str">
        <f ca="1">IF(OR(LEFT(R28)="特",LEFT(R28)="実",AND(OR(LEFT(R28,2)="US",LEFT(R28,2)="WO",LEFT(R28,2)="GB",LEFT(R28,2)="EP",LEFT(R28,2)="DE"),OR(MID(R28,3,1)="1",MID(R28,3,1)="2",MID(R28,3,1)="3",MID(R28,3,1)="4",MID(R28,3,1)="5",MID(R28,3,1)="6",MID(R28,3,1)="7",MID(R28,3,1)="8",MID(R28,3,1)="9",MID(R28,3,1)="0"))),IF(VLOOKUP(C28,'ファミリ引用特許表記修正（ex.A2→A）'!$A$2:$B$241,2,FALSE)=0,"family無し",IF(COUNTIF(INDIRECT("'ファミリ引用特許表記修正（ex.A2→A）'!"&amp;ADDRESS(MATCH(C28,'ファミリ引用特許表記修正（ex.A2→A）'!$A$2:$A$241,0),1)&amp;":"&amp;ADDRESS(MATCH(C28,'ファミリ引用特許表記修正（ex.A2→A）'!$A$2:$A$241,0),171)),R28)+COUNTIF(INDIRECT("'ファミリ引用特許表記修正（ex.A2→A）'!"&amp;ADDRESS(MATCH(C28,'ファミリ引用特許表記修正（ex.A2→A）'!$A$2:$A$241,0),1)&amp;":"&amp;ADDRESS(MATCH(C28,'ファミリ引用特許表記修正（ex.A2→A）'!$A$2:$A$241,0),171)),S28)+COUNTIF(INDIRECT("'ファミリ引用特許表記修正（ex.A2→A）'!"&amp;ADDRESS(MATCH(C28,'ファミリ引用特許表記修正（ex.A2→A）'!$A$2:$A$241,0),1)&amp;":"&amp;ADDRESS(MATCH(C28,'ファミリ引用特許表記修正（ex.A2→A）'!$A$2:$A$241,0),171)),T28)+COUNTIF(INDIRECT("'ファミリ引用特許表記修正（ex.A2→A）'!"&amp;ADDRESS(MATCH(C28,'ファミリ引用特許表記修正（ex.A2→A）'!$A$2:$A$241,0),1)&amp;":"&amp;ADDRESS(MATCH(C28,'ファミリ引用特許表記修正（ex.A2→A）'!$A$2:$A$241,0),171)),W28)+COUNTIF(INDIRECT("'ファミリ引用特許表記修正（ex.A2→A）'!"&amp;ADDRESS(MATCH(C28,'ファミリ引用特許表記修正（ex.A2→A）'!$A$2:$A$241,0),1)&amp;":"&amp;ADDRESS(MATCH(C28,'ファミリ引用特許表記修正（ex.A2→A）'!$A$2:$A$241,0),171)),Y28)&gt;0,"Yes","No")),"")</f>
        <v>No</v>
      </c>
      <c r="AR28" s="100" t="str">
        <f>IF(OR(LEFT(R28)="特",LEFT(R28)="実",AND(OR(LEFT(R28,2)="US",LEFT(R28,2)="WO",LEFT(R28,2)="GB",LEFT(R28,2)="EP",LEFT(R28,2)="DE"),OR(MID(R28,3,1)="1",MID(R28,3,1)="2",MID(R28,3,1)="3",MID(R28,3,1)="4",MID(R28,3,1)="5",MID(R28,3,1)="6",MID(R28,3,1)="7",MID(R28,3,1)="8",MID(R28,3,1)="9",MID(R28,3,1)="0",))),"",VLOOKUP($C28,ファミリ発明者引用文献!A$3:B$235,2,FALSE))</f>
        <v/>
      </c>
      <c r="AS28" s="94" t="str">
        <f>VLOOKUP(C28,ファミリ引用文献WO!A$2:B$241,2,FALSE)</f>
        <v/>
      </c>
      <c r="AT28" s="100" t="str">
        <f>VLOOKUP(C28,ファミリ引用文献!A$3:B$242,2,FALSE)</f>
        <v>1449 submited in U.S. Appl. No. 10/715,692 (5 pages), Oct. 28, 2004./US 5,863,871, 1/1999, Besse et al. (withdrawn)/Other Super Lube Products . . . What is Super Lube?? http://www.super-lube.com,/Minitab Output of Descriptive Statistics and Confidence Intervals on COF Data for Water, 67 ppm DPM, and 133 ppm DPM (Exhibit A to Item No. 12), 2003./Fin Food Lube Al. High Penetration Teflon? Lubricating Agent Especially Suitable for Automatic Lubrication Systems for the Food Processing Industry, Interflon, 20 pgs. (Date unknown)./Krytox? Dry Film Lubricant, DUPONT, 6 pgs. (Nov. 1997)./Moskala, E., &amp;#8220;Environmental Stress Cracking in PET Carbonated Soft Drink Containers&amp;#8221;, pp. 51-70 (1998)./DICOLUBE TPB Material Safety Data Sheet (Exhibit E to Item No. 11), Jun. 20, 2002./Ecolab Analytical &amp; Physical Chemistry Analysis Report (Exhibit D to Item No. 7), Feb. 4, 2003./“Lube Application to Conveyor Surface/Containers”,/Complaint, U.S. District Court, District of Minnesota,/JohnsonDiversey's Memorandom of Law in Opposition to Ecolab's Motion for a Preliminary Injunction, Apr. 25, 2003./Curriculum Vitae, Mark A. Kassel (Exhibit A to Item No. 23)./Tekkanat, B. et al., Environmental Stress Cracking Resistance of Blow Molded Poly(Ethylene Terephthalate) Containers, Polymer Engineering and Science, vol. 32, No. 6, pp. 393-394 (Mar. 1992)./Interflon?, http://www.interflon.nl/engels.htm, last updated Jun. 18, 1999, pp. 1-10./Dicolube System Dicolube TPB (Exhibit D to Item No. 6), 2002 or 2003./Du Pont Krytox? Brochure, &amp;#8220;Krytox? Dry FilmLubricants&amp;#8221;, pp. 1-6 (Nov. 1997)./Cirriculum Vitae, Thomas J. Hairston, Ph.D. (Exhibit E to Item No. 20), 2003./Ecolab's Appeal Brief, U.S. Court of Appeals for the Federal Circuit,/1449 submited in U.S. Appl. No. 10/715,575 (5 pages), Nov. 18, 2003./&amp;#8220;Lube Application to Conveyor Surface/Containers&amp;#8221;, Ecolab, 7 pgs. (Jun. 13, 2000)./U.S. Appl. No. 10/049,452 Notice of Allowance (May 27, 2004)./&amp;#8220;Encyclopedia Of Chemical technology, Fourth Edition, Flavor Characterization to Fuel Cells&amp;#8221;, John Wiley &amp; Sons, vol. 11, pp. 621-644, date unknown./DOWANOL DPM (Exhibit C to Item No. 11), Apr. 13, 2003./U.S. Appl. No. 09/619,261, filed Jul. 19, 2000./1449 submited in U.S. Appl. No. 10/715,575 (1 page), Aug. 31, 2007./Track Treatment Workshop, Alzey, Germany (Exibit E to Item No. 14), Mar. 31, 1998-Apr. 1, 1998./Moskala, E., Environmental Stress Cracking in PET Beverage Containers, pp. 8-1--8-15 (1996)./Report for Project A-260, M. Stanga, F, Bruschi, G. Bonaldi, Sep. 1997 (Exhibit D to Items No. 14)./Report for Project A-260, M. Stanga, F. Bruschi, G. Bonaldi, Sep. 1997 (Exhibit D to Item No. 14)./Declaration of Mario Stanga, May 9, 2003./Maintenance Products with Telflon?, http://www.interflon.nl/engels.htm, INTERFLON, 10 pgs. (Printed Jun. 18, 1999)./Lubrication and Lubricants,/U.S. Appl. No. 09/840,365 Notice of Allowance (Jun. 3, 2003)./Encyclopedia of Chemical Technology, Fourth Edition, Flavor Characterization to Fuel Cells, John Wiley &amp; Sons, vol. 11, pp. 621-644 (Date Unknown)./U.S. Appl. No. 09/840,365 Office Action (Nov. 20, 2002)./DiverseyLever Core-Euro Formulation dated Jun. 1, 2000 (2 pgs)./Claim Chart (Exhibit B to Item No. 23), 2003./Krytox? Dry Film Lubricants, Dupont, 6 pgs. (Nov. 1997)./DICOLUBE TPB Material Safety Data Sheet (Exhibit E to Item No. 7), Jun. 20, 2002./JohnsonDiversey's Memorandum of Law in Opposition to Ecolab's Motion for a Preliminary Injunction, Apr. 25, 2003./Reply Declaration of Tom Arata, May 2, 2003./Declaration of Christopher G. Hanewicz, Apr. 25, 2003./DiverseyLever Core-Euro Formulation dated Jun. 1, 2002 (2 pgs)./1449 submited in U.S. Appl. No. 10/715,692 (5 pages), Nov. 18, 2003./&amp;#8220;Environmental Stress Cracking Resistance of Blow Molded Poly(Ethylene Terephthalate) Containers,&amp;#8221;/Reply Declaration of Amy McBroom, May 2, 2003./Revised List of Conveyor Lubricants Compatible with PET Containers (Exhibit D to Item No. 13), Apr. 10, 1986./Declaration of David Cleveland, Mar. 28, 2003./1449 submited in U.S. Appl. No. 10/715,692 (1 page), Mar. 9, 2005./Declaration of Michael K. Lammers, Apr. 25, 2003./A fracture mechanics approach to environmental stress cracking in poly(ethyleneterephthalate), Polymer, vol. 39 No. 3, pp. 75-80 (1998)./Report for Project A-258, M. Stanga, Diversity S.p.A. (Exhibit B to Item No. 13), Dec. 1996.//DICOLUBE TPB Material Safety Data Sheet (Attachment E to Item No. 6-C), Jun. 20, 2002./Tekkanat B. et al., Environmental Stress Cracking Resistance of Blow Molded Poly(Ethylene Terephthalate) Containers, Polymer Engineering and Science, vol. 32, No. 6, pp. 393-397 (Mar. 1992).//Table of Anticipatory Prior Art (Appendix A to Item No. 16), 2003./U.S. Appl. No. 10/049,452 Office Action (Apr. 13, 2004)./US 5,863,871, 01/1999, Besse et al. (withdrawn)/Tekkanat, B. et al., &amp;#8220;Environmental Stress Cracking Resistance of Blow Molded Poly(Ethylene Terephthalate) Containers&amp;#8221;,/1449 submited in U.S. Appl. No. 10/715,692 (1 page), Feb. 21, 2005./Dicolube TPB (Johnson Diversey Product Information, Exhibit D to Item No. 11), 2002 or 2003./Dicolube TPB (Johnson Diversey Product Information, Exhibit C to Item No. 7), 2002 or 2003./Testing Protocol (Exhibit F to Item No. 13), believed to be 2003./Environmental Stress Cracking in PET Carbonated Soft Drink Containers, Eric J. Moskala, Ph.D., Eastman Chemical Company, presented at Bev Tech 98 (Savannah, GA)./Declaration of Jacques Rouillard, Apr. 25, 2003./1449 submited in U.S. Appl. No. 10/715,575 (5 pages), Oct. 28, 2004./Ecolab's Memorandum of Law in Support of Its Motion for a Preliminary Injunction, Mar. 28, 2003./Interflon?Fin Food Lube Al Brochure, 20 pgs., (Date Unknown)./Syneo Chemical Corporation, http://www.super-tube.com, last updated May 5, 1999, 5 pgs./&amp;#8220;MAZU EF 210 S 10% Silicone Defoamer&amp;#8221;,/Moskala, E., Environmental Stress Cracking in PET Carbonated Soft Drink Containers, Bev Tech 98, 22 pgs. (Mar. 30-Apr. 1, 1998)./Interflon &amp;#8220;Fin Food Lube Al&amp;#8221; Brochure, 20 pgs., date unknown./&amp;#8220;Encyclopedia of Chemical Technology, Fourth Edition, Flavor Characterization to Fuel Cells&amp;#8221;,/Environmental Stress Cracking Resistance of Blow Molded Poly(Ethylene Terephthalate) Containers, Polymer Engineering and Science, vol. 32, No. 6, pp. 393-399 (Mar. 1992)./Declaration of Keith W. Kennedy, Apr. 24, 2003./Curriculum Vitae, Thomas J. Hairston, Ph.D. (Exhibit E to Item No. 20), 2003./Moskala, E., &amp;#8220;Environmental Stress Cracking in PET Beverage Containers&amp;#8221;,/Track Treatment Workshop, Alzey, Germany (Exhibit E to Item No. 14), Mar. 31, 1998-Apr. 1, 1998./&amp;#8220;A fracture mechanics approach to environmental stress cracking in poly(ethyleneterephthalate),&amp;#8221;/Moskala, E., &amp;#8220;Environmental Stress Cracking in PET Beverage Containers&amp;#8221;, pp. 81-8-15 (1996)./&amp;#8220;Maintenance Products with Teflon?&amp;#8221;, http://www.interflon.nl/engels.htm,/&amp;#8220;Continuous improvement . . . the essence of success&amp;#8221;,/&amp;#8220;Fin Food Lube Al. High Penetration Teflon? Lubricating Agent: Expecially Suitable for Automatic Lubrication Systems for the Food Processing Industry&amp;#8221;,/Copy of European Search Report dated Jul. 17, 2003./1449 submited in U.S. Appl. No. 10/715,692 (1 page), May 7, 2004./Interflon? &amp;#8220;Fin Food Lube Al&amp;#8221; Brochure, 20 pgs., date unknown./Moskala, E., Environmental Stress Cracking in PET Carbonated Soft Drink Containers, pp. 51-70 (1998)./International Search Report dated Jun. 24, 2003./Second Declaration of David R. Cleveland, May 4, 2003./Synco Chemical Corporation, http://www.super-tube.com, last update May 5, 1999, 5 pgs./Moskala, E., Environmental Stress Cracking PET Beverage Containers, BEV-PAK AMERICAS '96, 14 pgs. (Apr. 15-16, 1996)./Interflon? &amp;#8220;Fin Food Lube A1&amp;#8221; Brochure, 20 pgs., date unknown./&amp;#8220;Environmental Stress Cracking in PET Carbonated Soft Drink Containers,&amp;#8221; Eric J. Moskala, Ph.D., Eastman Chemical Company, presented at Bev Tech 98 (Savannah, GA), date unknown./&amp;#8220;Environmental Stress Cracking in PET Carbonated Soft Drink Containers,&amp;#8221; Eric J. Moskala, Ph.D., Eastman Chemical Company, presented at Bev Tech 98 (Savannah, GA )./Ecolab's Reply to JohnsonDiversey's Counterclaim, U.S. District Court, District of Minnesota,/Curriculum Vitae, Mark A. Kessel (Exhibit A to Item No. 23)./JohnsonDiversey Form 8-K, Mar. 25, 2003./Docket Sheet for U.S. Court of Appeals for the Federal Circuit,/Maintenance Products with Teflon?, http://www.interflon.nl/engels.htm, Interflon, 10 pgs. (Printed Jun. 18, 1999)./Material Safety Data Sheet for Dicolube TP date Apr. 11, 1996 (1 pg)./Material Safety Data Sheet for Lubostar CP (May 3, 2000)./Graph I BIS ((Exhibit I to Item No. 22), Sep. 1997./&amp;#8220;Krytox? Dry Film Lubricants&amp;#8221;,/1449 submited in U.S. Appl. No. 10/715,575 (1 page), May 7, 2004./Lubricity Properties of DPM (Exhibit F to Item No. 7), 2003./Material Safety Data Sheet for Dicolube TP dated Apr. 11, 1996 (1 pg.)./Ecolab's Reply Brief, U.S. Court of Appeals for the Federal Circuit,/Declaration of Tom Arata, Mar. 28, 2003./EP 99305796.7, Not yet published./Gangal, S., &amp;#8220;Polytetrafluoroethylene&amp;#8221;,/Invalidity Analysis of Claims 4,7,9,14-19,24,27 and 30-32 (Appendix B to Item No. 16), 2003./Lube Application to Conveyor Surface/Containers, Ecolab, 7 pgs. (Jun. 13, 2000)./Kondoh, M., &amp;#8220;An Aerosol Lubricant&amp;#8221;, Japanese Patent Application No. 57-3892, 4 pgs. (Filed Jun. 10, 1980; Published Jan. 9, 1982)./Reply Declaration of Thomas J. Hairston, Ph.D., May 2, 2003./1520 Silicone Antifoam Brochure,/1449 submited in U.S. Appl. No. 10/715,575 (1 page), Nov. 12, 2004./Opinion Letter (Exhibit C to Item No. 6), Mar. 25, 2003./Synco Chemical Corporation, http://www.super-tube.com, last updated May 5, 1999, 5 pgs./U.S. Appl. No. 10/715,575 Office Action (May 3, 2007)./Gangal, S., Polytetrafluoroethylene, Encyclopedia of Chemical Technology, 4th Ed., vol. 11, pp. 621-644 (Date unknown)./Product Information Sheet for DOWANOL DPM (Exhibit A to Item No. 7), Aug. 2001./The Alternative to Soap and Water for Lubricating Conveyor Lines, Jan. 1998, Food and Drink Business, pp. 35-36./Lubricity Properties of DPM (Attachment F to Item No. 6-C), 2003./Du Pont Krytox? Brochure, Krytox? Dry Film Lubricants, pp. 1-6 (Nov. 1997)./JohnsonDiversey Food Group Duplicate Invoice for Dicolube TP dated May 9, 1996./Ecolab Analytical &amp; Physical Chemistry Analysis Report (Exhibit B to Item No. 7), Sep. 5, 2000./Memorandum, Opinion and Order, U.S. District Court, District of Minnesota,/Track Treatment Workshop, Alzey, Germany (Exhibit E to Item No. 14), Mar. 31, 1998&amp;#8212;Apr. 1, 1998./Lubrication and Lubricants, Encyclopedia of Chemical Technology, vol. 15, pp. 463-517./1449 submited in U.S. Appl. No. 10/715,575 (1 page), Feb. 21, 2005./Dicolube TPB (Johnson Diversey Product Information, Attachment D to Item No. 6-C), 2002 or 2003./Interflon Fin Food Lube A1 Brochure, 20 pgs., (Date Unknown)./Federal Circuit Opinion, U.S. Court of Appeals for the Federal Circuit,/Moskala, E., &amp;#8220;Environmental Stress Cracking in PET Carbonated Soft Drink Containers&amp;#8221;,/Declaration of Tim A. Osswald, Apr. 25, 2003./Declaration of Rachel Zimmerman, Mar. 28, 2003./Other Super Lube Products . . . What is Super Lube??http://www.super-lube.com, Synco Chemical Corporation, 5 pgs. (Printed May 5, 1999)./1449 submited in U.S. Appl. No. 10/715,692 (1 page), Nov. 22, 2004./Report for Project A-258, M. Stanga, Diversey S.p.A. (Exhibit B to Item No. 13), Dec. 1996./Ecolab's Reply Memorandum of Law in Support of Its Motion for a Preliminary Injunction, May 5, 2003./Product Information Sheet for DOWANOL DPM (Exhibit A to Item No. 13), Aug. 2001./1449 submited in U.S. Appl. No. 10/715,692 (1 page), Aug. 31, 2007./Dicolube TPB Material Safety Data Sheet (Exhibit B to Item No. 7), Jun. 20, 2002./Answer and Counterclaim, U.S. District Court, District of Minnesota,/T. Osswald's Prior Testimony (Exhibit B to Item No. 11), 2002 or 2003./The Alternative to Soap and Water for Lubricating Conveyor Lines, Food &amp; Drink Business, pp. 35-36 (Jan. 1998)./Ecolab's Memorandum of Law in Support of Its Motion for a Preliminary Injuction, Mar. 28, 2003./Kondoh, M., An Aerosol Lubricant, Japanese Patent Application No. 57-3892, 9 pgs. (Filed Jun. 10, 1980; Published Jan. 9, 1982)./Tekkanat, B. et al., Environmental Stress Cracking Resistance of Blow Molded Poly(Ethylene Terephthalate) Contianers, Polymer Engineering and Science, vol. 32, No. 6, pp. 393-394 (Mar. 1992)./JohnsonDiversey's Appeal Brief, U.S. Court of Appeals for the Federal Circuit,/Graph 1 BIS ((Exhibit 1 to Item No. 22), Sep. 1997./Docket Sheet for U.S. District Court, District of Minnesota,/Dicolube TPB Sales (Exhibit A to Item No. 15), Apr. 2003./Third Declaration of David R. Cleveland, May 23, 2003./&amp;#8220;The Alternative to Soap and Water for Lubricating Conveyor Lines,&amp;#8221;/Tekkanat, B. et al., &amp;#8220;Environmental Stress Cracking Resistance of Blow Molded Poly(Ethylene Terephthalate) Containers&amp;#8221;, Polymer Engineering and Science, vol. 32, No. 6, pp. 393-394 (Mar. 1992)./European Search Report dated Jul. 17, 2003./Declaration of Dr. Harriet Black Nemhard, Apr. 25, 2003./Ecolab's Amended Complaint, U.S. District Court, District of Minnesota,/Moskala, E., Environmental Stress Cracking in PET Beverage Containers, Bev-Pak Americas '96, 14 pgs. (Apr. 15-16, 1996)./Report for Project A-260, M. Stanga, F. Bruschi, G. Bonaldi (Exhibit C to Item No. 13), Sep. 1997./Kondoh, M., &amp;#8220;An Aerosol Lubricant&amp;#8221;,/U.S. Appl. No. 10/715,692 Office Action (May 3, 2007)./Declaration of Mark Kassel, May 15, 2003./JohnsonDiversey's Answer and Counterclaim to Ecolab's Amended Complaint, U.S. District Court, District of Minnesota,/U.S. Appl. No. 10/049,452 Office Action (Aug. 6, 2003)./Product Information Sheet for DOWANOL DPM (Attachment C to Item No. 6-C), Aug. 2001./Ecolab Analytical &amp; Physical Chemistry Analysis Report (Attachment B to Item No. 6-C), Feb. 4, 2003./Answer and Counterclaim, U.S. District Court, District of Minnnesota,/Curriculum Vitae, Tim Andreas Osswald (Exhibit A to Item No. 11), 2003./&amp;#8220;MAZU DF 210 S 10% Silicone Defoamer&amp;#8221;,/1449 submited in U.S. Appl. No. 10/715,575 (1 page), Mar 9, 2005./Declaration of Amy McBroom, Mar. 28, 2003./0</v>
      </c>
      <c r="AU28" s="100" t="str">
        <f>VLOOKUP(C28,審判データ!AH$2:BT$379,39,FALSE)</f>
        <v>AT00367425T;AT00288387T;AT00535458T;AT00411227T;AU06769500A;AU00763456B;AU2003204073B;AU2004237804A;AU2004237804B;CA02381733A;CA02381733C;DE60017952D;DE60017952T;DE60035600D;DE60035600T;DE60324046D;DK01308393T;DK01350836T;DK01334914T;EP1214387A;EP1214387B;EP1308393A;EP1308393B;EP1308394A;EP1308394B;EP1350836A;EP1350836B;EP1334914A;EP1334914B;ES02237734T;ES02378848T;ES02388061T;特表2003-507270;特許04261103;US6288012;US6427826;US6495494;US6207622;US2002025912;US6673753;US6806240;US2003134752;US6780823;US2003073589;US6743758;US2004058829;US7384895;US2005277556;US7364033;US2004097382;US7371711;US2004102337;US7371712;US2009017243;US2008210522;US7600631;US2009321222;US8056703;US2012024665;US8469180;WO2001012759A</v>
      </c>
      <c r="AV28" s="94" t="str">
        <f ca="1">IF(INDIRECT("審判データ!"&amp;ADDRESS(MATCH(C28,審判データ!$AH$1:$AH$379,0),32))="早期審査の対象とする","早期審査","")</f>
        <v/>
      </c>
      <c r="AW28" s="625" t="str">
        <f t="shared" si="0"/>
        <v>不一致</v>
      </c>
      <c r="AX28" s="626" t="str">
        <f>IF(LEFT(AE28,3)="日本特",IF(LEFT(C28)="特",VLOOKUP(C28,'本件、証拠文献テーマコード'!G$2:I$376,3,FALSE),VLOOKUP(C28,'本件、証拠文献テーマコード'!B$2:I$376,8,FALSE)),"")</f>
        <v>3E062,3E086,3F024,4H104,4J002</v>
      </c>
      <c r="AY28" s="626" t="str">
        <f>IF(LEFT(AE28,3)="日本特",IF(OR(MID(R28,2,1)="開",MID(R28,2,1)="表",MID(R28,2,1)="登"),VLOOKUP(R28,'本件、証拠文献テーマコード'!C$2:I$379,7,FALSE),VLOOKUP(R28,'本件、証拠文献テーマコード'!G$2:I$379,3,FALSE)),"")</f>
        <v>4H004,4H104</v>
      </c>
      <c r="AZ28" s="609"/>
    </row>
    <row r="29" spans="1:52" ht="27" x14ac:dyDescent="0.15">
      <c r="A29" s="948"/>
      <c r="B29" s="586" t="str">
        <f ca="1">IF(A29="",B28,INDIRECT("審判データ!"&amp;ADDRESS(MATCH(A29,審判データ!$HC$1:$HC$379,0),20))&amp;" / "&amp;INDIRECT("審判データ!"&amp;ADDRESS(MATCH(A29,審判データ!$HC$1:$HC$379,0),21)))</f>
        <v>2010 / 29-1,29-2</v>
      </c>
      <c r="C29" s="3">
        <v>4261103</v>
      </c>
      <c r="D29" s="915"/>
      <c r="E29" s="159" t="str">
        <f ca="1">INDIRECT("審判データ!"&amp;ADDRESS(MATCH(C29,審判データ!$AH$1:$AH$379,0),55))</f>
        <v>イーコラブインコーポレイティド</v>
      </c>
      <c r="F29" s="159" t="str">
        <f ca="1">INDIRECT("審判データ!"&amp;ADDRESS(MATCH(C29,審判データ!$AH$1:$AH$379,0),56))</f>
        <v>ヘイ，キムベアリー　エル．ピー．;ハート，ジョイ　ジー．;ミンユ，リー;ロッケスモー，キース　ダーレル;ウェイ，グアン－ジョン　ジェイスン;ベッセ，マイケル　イー．</v>
      </c>
      <c r="G29" s="43" t="str">
        <f ca="1">INDIRECT("審判データ!"&amp;ADDRESS(MATCH(C29,審判データ!$AH$1:$AH$379,0),72))</f>
        <v>AT00367425T;AT00288387T;AT00535458T;AT00411227T;AU06769500A;AU00763456B;AU2003204073B;AU2004237804A;AU2004237804B;CA02381733A;CA02381733C;DE60017952D;DE60017952T;DE60035600D;DE60035600T;DE60324046D;DK01308393T;DK01350836T;DK01334914T;EP1214387A;EP1214387B;EP1308393A;EP1308393B;EP1308394A;EP1308394B;EP1350836A;EP1350836B;EP1334914A;EP1334914B;ES02237734T;ES02378848T;ES02388061T;特表2003-507270;特許04261103;US6288012;US6427826;US6495494;US6207622;US2002025912;US6673753;US6806240;US2003134752;US6780823;US2003073589;US6743758;US2004058829;US7384895;US2005277556;US7364033;US2004097382;US7371711;US2004102337;US7371712;US2009017243;US2008210522;US7600631;US2009321222;US8056703;US2012024665;US8469180;WO2001012759A</v>
      </c>
      <c r="H29" s="43" t="str">
        <f ca="1">INDIRECT("審判データ!"&amp;ADDRESS(MATCH(C29,審判データ!$AH$1:$AH$379,0),41))</f>
        <v>B65D 65/40;B65D 25/34;C08L 91/00;C08L101/00;C10M101/02;C10M101/04;C10M105/14;C10M105/40;C10M105/58;C10M105/74;C10M107/34;C10M107/50;C10M155/02;C10M173/02;B65G 15/30;C10N 20:00;C10N 20:00;C10N 40:00;C10N 40:00</v>
      </c>
      <c r="I29" s="159" t="str">
        <f ca="1">INDIRECT("審判データ!"&amp;ADDRESS(MATCH(C29,審判データ!$AH$1:$AH$379,0),49))</f>
        <v>B65D  25/34@AFI(JP);B65D  65/40@AFI(JP);B65D  23/08@ALI(EP);B65G  15/30@ALI(JP);C08L  91/00@ALI(JP);C08L 101/00@ALI(JP);C10M 101/00@ALI(EP);C10M 101/02@ALI(JP);C10M 101/04@ALI(JP);C10M 105/14@ALI(JP);C10M 105/24@ALI(EP);C10M 105/40@ALI(JP);C10M 105/58@ALI(JP);C10M 105/74@ALI(JP);C10M 107/34@ALI(JP);C10M 107/38@ALI(EP);C10M 107/50@ALI(JP);C10M 111/02@ALI(EP);C10M 111/04@ALI(EP);C10M 139/04@ALI(EP);C10M 141/12@ALI(EP);C10M 155/02@ALI(JP);C10M 157/10@ALI(EP);C10M 159/00@ALI(EP);C10M 169/04@ALI(EP);C10M 171/00@ALI(EP);C10M 173/00@ALI(EP);C10M 173/02@ALI(JP);C10N  20/00@ALN(JP);C10N  40/00@ALN(JP)</v>
      </c>
      <c r="J29" s="159" t="str">
        <f ca="1">INDIRECT("審判データ!"&amp;ADDRESS(MATCH(C29,審判データ!$AH$1:$AH$379,0),51))</f>
        <v>B65D 25/34        Z;B65D 65/40        D;B65G 15/30        Z;C10M101/02;C10M101/04;C10M105/14;C10M105/40;C10M105/58;C10M105/74;C10M107/34;C10M107/50;C10M155/02;C10M173/02;C10N 20:00        Z;C10N 40:00        Z;C08L 91/00;C08L101/00</v>
      </c>
      <c r="K29" s="159" t="str">
        <f ca="1">INDIRECT("審判データ!"&amp;ADDRESS(MATCH(C29,審判データ!$AH$1:$AH$379,0),53))</f>
        <v>3E062 AA09;3E062 AB02;3E062 AC02;3E062 AC03;3E062 AC05;3E062 AC06;3E062 AC07;3E062 BA20;3E062 BB01;3E062 BB10;3E062 CA01;3E062 JB23;3E062 JC06;3E062 JD06;3E086 AD04;3E086 BA04;3E086 BA15;3E086 BA25;3E086 BB74;3E086 CA11;3E086 DA06;3F024 AA03;3F024 AA11;3F024 AA13;3F024 AA14;4H104 BB04A;4H104 BB34A;4H104 BB42A;4H104 BH03A;4H104 CJ02C;4H104 CJ03C;4H104 CJ05A;4H104 CJ06A;4H104 DA02A;4H104 DA06A;4H104 EA17A;4H104 EB02;4H104 QA02;4J002 AE052;4J002 CF001;4J002 CF061;4J002 FD202;4J002 GG01</v>
      </c>
      <c r="L29" s="1098"/>
      <c r="M29" s="1070"/>
      <c r="N29" s="1071"/>
      <c r="O29" s="1070"/>
      <c r="P29" s="1094"/>
      <c r="Q29" s="610" t="s">
        <v>118</v>
      </c>
      <c r="R29" s="611" t="s">
        <v>4950</v>
      </c>
      <c r="S29" s="611" t="str">
        <f>IF(OR(LEFT(R29)="特",LEFT(R29)="実"),VLOOKUP(R29,'証拠（JP特許）'!$B$2:$D$299,2,FALSE),IF(AND(OR(LEFT(R29,2)="US",LEFT(R29,2)="WO",LEFT(R29,2)="GB",LEFT(R29,2)="EP",LEFT(R29,2)="DE"),OR(MID(R29,3,1)="1",MID(R29,3,1)="2",MID(R29,3,1)="3",MID(R29,3,1)="4",MID(R29,3,1)="5",MID(R29,3,1)="6",MID(R29,3,1)="7",MID(R29,3,1)="8",MID(R29,3,1)="9",MID(R29,3,1)="0")),VLOOKUP(R29,'証拠（WW特許）'!$B$2:$C$90,2,FALSE),"_"))</f>
        <v>特願平4-502210</v>
      </c>
      <c r="T29" s="611" t="str">
        <f>IF(OR(LEFT(R29)="特",LEFT(R29)="実"),VLOOKUP(R29,'証拠（JP特許）'!$B$2:$E$299,4,FALSE),"_")</f>
        <v>JP2656856</v>
      </c>
      <c r="U29" s="612" t="s">
        <v>24</v>
      </c>
      <c r="V29" s="613" t="s">
        <v>94</v>
      </c>
      <c r="W29" s="614" t="str">
        <f t="shared" si="3"/>
        <v>JP06503116A</v>
      </c>
      <c r="X29" s="613"/>
      <c r="Y29" s="613" t="str">
        <f t="shared" si="4"/>
        <v>JP2656856B</v>
      </c>
      <c r="Z29" s="91" t="str">
        <f ca="1">IF(OR(LEFT(R29)="特",LEFT(R29)="実",AND(OR(LEFT(R29,2)="US",LEFT(R29,2)="WO",LEFT(R29,2)="GB",LEFT(R29,2)="EP",LEFT(R29,2)="DE"),OR(MID(R29,3,1)="1",MID(R29,3,1)="2",MID(R29,3,1)="3",MID(R29,3,1)="4",MID(R29,3,1)="5",MID(R29,3,1)="6",MID(R29,3,1)="7",MID(R29,3,1)="8",MID(R29,3,1)="9",MID(R29,3,1)="0",))),IF(COUNTIF(INDIRECT("拒絶理由・拒絶査定・異議申立!"&amp;ADDRESS(MATCH(C29,拒絶理由・拒絶査定・異議申立!B$1:B$1000,0),3)&amp;":"&amp;ADDRESS(MATCH(C29,拒絶理由・拒絶査定・異議申立!B$1:B$1000,0),50)),R29)+COUNTIF(INDIRECT("拒絶理由・拒絶査定・異議申立!"&amp;ADDRESS(MATCH(C29,拒絶理由・拒絶査定・異議申立!B$1:B$1000,0),3)&amp;":"&amp;ADDRESS(MATCH(C29,拒絶理由・拒絶査定・異議申立!B$1:B$1000,0),50)),T29)&gt;0,"Yes","No"),"")</f>
        <v>No</v>
      </c>
      <c r="AA29" s="92" t="str">
        <f ca="1">IF(OR(LEFT(R29)="特",LEFT(R29)="実",AND(OR(LEFT(R29,2)="US",LEFT(R29,2)="WO",LEFT(R29,2)="GB",LEFT(R29,2)="EP",LEFT(R29,2)="DE"),OR(MID(R29,3,1)="1",MID(R29,3,1)="2",MID(R29,3,1)="3",MID(R29,3,1)="4",MID(R29,3,1)="5",MID(R29,3,1)="6",MID(R29,3,1)="7",MID(R29,3,1)="8",MID(R29,3,1)="9",MID(R29,3,1)="0",))),IF(COUNTIF(INDIRECT("先行技術調査・登録査定!"&amp;ADDRESS(MATCH(C29,先行技術調査・登録査定!B$1:B$1000,0),3)&amp;":"&amp;ADDRESS(MATCH(C29,先行技術調査・登録査定!B$1:B$1000,0),49)),R29)+COUNTIF(INDIRECT("先行技術調査・登録査定!"&amp;ADDRESS(MATCH(C29,先行技術調査・登録査定!B$1:B$1000,0),3)&amp;":"&amp;ADDRESS(MATCH(C29,先行技術調査・登録査定!B$1:B$1000,0),49)),T29)&gt;0,"Yes","No"),"")</f>
        <v>Yes</v>
      </c>
      <c r="AB29" s="93" t="str">
        <f t="shared" ca="1" si="1"/>
        <v>No</v>
      </c>
      <c r="AC29" s="137" t="str">
        <f>IF(OR(LEFT(R29)="特",LEFT(R29)="実",AND(OR(LEFT(R29,2)="US",LEFT(R29,2)="WO",LEFT(R29,2)="GB",LEFT(R29,2)="EP",LEFT(R29,2)="DE"),OR(MID(R29,3,1)="1",MID(R29,3,1)="2",MID(R29,3,1)="3",MID(R29,3,1)="4",MID(R29,3,1)="5",MID(R29,3,1)="6",MID(R29,3,1)="7",MID(R29,3,1)="8",MID(R29,3,1)="9",MID(R29,3,1)="0",))),"",VLOOKUP($C29,非特許文献リスト!$A$2:$C$196,2,FALSE))</f>
        <v/>
      </c>
      <c r="AD29" s="138" t="str">
        <f>IF(OR(LEFT(R29)="特",LEFT(R29)="実",AND(OR(LEFT(R29,2)="US",LEFT(R29,2)="WO",LEFT(R29,2)="GB",LEFT(R29,2)="EP",LEFT(R29,2)="DE"),OR(MID(R29,3,1)="1",MID(R29,3,1)="2",MID(R29,3,1)="3",MID(R29,3,1)="4",MID(R29,3,1)="5",MID(R29,3,1)="6",MID(R29,3,1)="7",MID(R29,3,1)="8",MID(R29,3,1)="9",MID(R29,3,1)="0",))),"",VLOOKUP($C29,非特許文献リスト!$A$2:$C$196,3,FALSE))</f>
        <v/>
      </c>
      <c r="AE29" s="112" t="str">
        <f t="shared" si="2"/>
        <v>日本特許文献</v>
      </c>
      <c r="AF29" s="113" t="str">
        <f>IF(OR(LEFT(R29)="特",LEFT(R29)="実"),VLOOKUP(R29,'証拠（JP特許）'!$B$2:$AB$299,10,FALSE),IF(AND(OR(LEFT(R29,2)="US",LEFT(R29,2)="WO",LEFT(R29,2)="GB",LEFT(R29,2)="EP",LEFT(R29,2)="DE"),OR(MID(R29,3,1)="1",MID(R29,3,1)="2",MID(R29,3,1)="3",MID(R29,3,1)="4",MID(R29,3,1)="5",MID(R29,3,1)="6",MID(R29,3,1)="7",MID(R29,3,1)="8",MID(R29,3,1)="9",MID(R29,3,1)="0",)),VLOOKUP(R29,'証拠（WW特許）'!$B$2:$M$90,8,FALSE),""))</f>
        <v>エコラブ・インコーポレイテッド</v>
      </c>
      <c r="AG29" s="113" t="str">
        <f>IF(OR(LEFT(R29)="特",LEFT(R29)="実"),VLOOKUP(R29,'証拠（JP特許）'!$B$2:$AB$299,26,FALSE),IF(AND(OR(LEFT(R29,2)="US",LEFT(R29,2)="WO",LEFT(R29,2)="GB",LEFT(R29,2)="EP",LEFT(R29,2)="DE"),OR(MID(R29,3,1)="1",MID(R29,3,1)="2",MID(R29,3,1)="3",MID(R29,3,1)="4",MID(R29,3,1)="5",MID(R29,3,1)="6",MID(R29,3,1)="7",MID(R29,3,1)="8",MID(R29,3,1)="9",MID(R29,3,1)="0",)),VLOOKUP(R29,'証拠（WW特許）'!$B$2:$M$90,12,FALSE),""))</f>
        <v>ガツマン、ティモシー・アレン</v>
      </c>
      <c r="AH29" s="113" t="str">
        <f>IF(OR(LEFT(R29)="特",LEFT(R29)="実"),VLOOKUP(R29,'証拠（JP特許）'!$B$2:$X$299,20,FALSE),IF(AND(OR(LEFT(R29,2)="US",LEFT(R29,2)="WO",LEFT(R29,2)="GB",LEFT(R29,2)="EP",LEFT(R29,2)="DE"),OR(MID(R29,3,1)="1",MID(R29,3,1)="2",MID(R29,3,1)="3",MID(R29,3,1)="4",MID(R29,3,1)="5",MID(R29,3,1)="6",MID(R29,3,1)="7",MID(R29,3,1)="8",MID(R29,3,1)="9",MID(R29,3,1)="0",)),VLOOKUP(R29,'証拠（WW特許）'!$B$2:$U$90,20,FALSE),""))</f>
        <v>C10M 173/02    (2006.01),C10N  30/06    (2006.01),C10N  40/00    (2006.01),C10N  50/08    (2006.01),C10M 133/06    (2006.01)</v>
      </c>
      <c r="AI29" s="113" t="str">
        <f>IF(OR(LEFT(R29)="特",LEFT(R29)="実"),VLOOKUP(R29,'証拠（JP特許）'!$B$2:$X$299,21,FALSE),"")</f>
        <v xml:space="preserve">C10M105:24       ,C10M105:60       ,C10M129:16       ,C10M129:28       ,C10M135:10       ,C10M145:26       ,C10M173/02       ,C10N 30:06       ,C10N 40:00      Z,C10N 50:08       ,C10M133/06       </v>
      </c>
      <c r="AJ29" s="113" t="str">
        <f>IF(OR(LEFT(R29)="特",LEFT(R29)="実"),VLOOKUP(R29,'証拠（JP特許）'!$B$2:$X$299,22,FALSE),"")</f>
        <v>4H104AA01Z,4H104BB17C,4H104BB44C,4H104BE03C,4H104BE04C,4H104BE05C,4H104BG06C,4H104EB04,4H104EB11,4H104PA50,4H104QA01,4H104QA12,4H104LA20</v>
      </c>
      <c r="AK29" s="156" t="str">
        <f>IF(OR(LEFT(R29)="特",LEFT(R29)="実"),VLOOKUP(R29,'証拠（JP特許）'!$B$2:$X$299,17,FALSE),IF(AND(OR(LEFT(R29,2)="US",LEFT(R29,2)="WO",LEFT(R29,2)="GB",LEFT(R29,2)="EP",LEFT(R29,2)="DE"),OR(MID(R29,3,1)="1",MID(R29,3,1)="2",MID(R29,3,1)="3",MID(R29,3,1)="4",MID(R29,3,1)="5",MID(R29,3,1)="6",MID(R29,3,1)="7",MID(R29,3,1)="8",MID(R29,3,1)="9",MID(R29,3,1)="0",)),VLOOKUP(R29,'証拠（WW特許）'!$B$2:$U$90,16,FALSE),""))</f>
        <v>1992.08.06</v>
      </c>
      <c r="AL29" s="615" t="s">
        <v>124</v>
      </c>
      <c r="AM29" s="615" t="s">
        <v>95</v>
      </c>
      <c r="AN29" s="615" t="s">
        <v>95</v>
      </c>
      <c r="AO29" s="113" t="str">
        <f ca="1">IF(OR(LEFT(R29)="特",LEFT(R29)="実",AND(OR(LEFT(R29,2)="US",LEFT(R29,2)="WO",LEFT(R29,2)="GB",LEFT(R29,2)="EP",LEFT(R29,2)="DE"),OR(MID(R29,3,1)="1",MID(R29,3,1)="2",MID(R29,3,1)="3",MID(R29,3,1)="4",MID(R29,3,1)="5",MID(R29,3,1)="6",MID(R29,3,1)="7",MID(R29,3,1)="8",MID(R29,3,1)="9",MID(R29,3,1)="0"))),IF(COUNTIF(INDIRECT("発明者引用!"&amp;ADDRESS(MATCH(C29,発明者引用!B$1:B$196,0),4)&amp;":"&amp;ADDRESS(MATCH(C29,発明者引用!B$1:B$196,0),17)),R29)+COUNTIF(INDIRECT("発明者引用!"&amp;ADDRESS(MATCH(C29,発明者引用!B$1:B$196,0),4)&amp;":"&amp;ADDRESS(MATCH(C29,発明者引用!B$1:B$196,0),17)),#REF!)+COUNTIF(INDIRECT("発明者引用!"&amp;ADDRESS(MATCH(C29,発明者引用!B$1:B$196,0),4)&amp;":"&amp;ADDRESS(MATCH(C29,発明者引用!B$1:B$196,0),17)),T29)&gt;0,"Yes","No"),"")</f>
        <v>No</v>
      </c>
      <c r="AP29" s="113" t="str">
        <f ca="1">IF(OR(LEFT(R29)="特",LEFT(R29)="実",AND(OR(LEFT(R29,2)="US",LEFT(R29,2)="WO",LEFT(R29,2)="GB",LEFT(R29,2)="EP",LEFT(R29,2)="DE"),OR(MID(R29,3,1)="1",MID(R29,3,1)="2",MID(R29,3,1)="3",MID(R29,3,1)="4",MID(R29,3,1)="5",MID(R29,3,1)="6",MID(R29,3,1)="7",MID(R29,3,1)="8",MID(R29,3,1)="9",MID(R29,3,1)="0"))),IF(VLOOKUP(C29,ファミリ引用特許WO!$A$2:$B$241,2,FALSE)+VLOOKUP(C29,ファミリ引用文献WO!$A$2:$C$241,3,FALSE)=0,"ISR無し",IF(COUNTIF(INDIRECT("ファミリ引用特許WO!"&amp;ADDRESS(MATCH(C29,ファミリ引用特許WO!$A$2:$A$241,0),1)&amp;":"&amp;ADDRESS(MATCH(C29,ファミリ引用特許WO!$A$2:$A$241,0),19)),R29)+COUNTIF(INDIRECT("ファミリ引用特許WO!"&amp;ADDRESS(MATCH(C29,ファミリ引用特許WO!$A$2:$A$241,0),1)&amp;":"&amp;ADDRESS(MATCH(C29,ファミリ引用特許WO!$A$2:$A$241,0),19)),S29)+COUNTIF(INDIRECT("ファミリ引用特許WO!"&amp;ADDRESS(MATCH(C29,ファミリ引用特許WO!$A$2:$A$241,0),1)&amp;":"&amp;ADDRESS(MATCH(C29,ファミリ引用特許WO!$A$2:$A$241,0),19)),T29)+COUNTIF(INDIRECT("ファミリ引用特許WO!"&amp;ADDRESS(MATCH(C29,ファミリ引用特許WO!$A$2:$A$241,0),1)&amp;":"&amp;ADDRESS(MATCH(C29,ファミリ引用特許WO!$A$2:$A$241,0),19)),W29)+COUNTIF(INDIRECT("ファミリ引用特許WO!"&amp;ADDRESS(MATCH(C29,ファミリ引用特許WO!$A$2:$A$241,0),1)&amp;":"&amp;ADDRESS(MATCH(C29,ファミリ引用特許WO!$A$2:$A$241,0),19)),Y29)&gt;0,"Yes","No")),"")</f>
        <v>No</v>
      </c>
      <c r="AQ29" s="116" t="str">
        <f ca="1">IF(OR(LEFT(R29)="特",LEFT(R29)="実",AND(OR(LEFT(R29,2)="US",LEFT(R29,2)="WO",LEFT(R29,2)="GB",LEFT(R29,2)="EP",LEFT(R29,2)="DE"),OR(MID(R29,3,1)="1",MID(R29,3,1)="2",MID(R29,3,1)="3",MID(R29,3,1)="4",MID(R29,3,1)="5",MID(R29,3,1)="6",MID(R29,3,1)="7",MID(R29,3,1)="8",MID(R29,3,1)="9",MID(R29,3,1)="0"))),IF(VLOOKUP(C29,'ファミリ引用特許表記修正（ex.A2→A）'!$A$2:$B$241,2,FALSE)=0,"family無し",IF(COUNTIF(INDIRECT("'ファミリ引用特許表記修正（ex.A2→A）'!"&amp;ADDRESS(MATCH(C29,'ファミリ引用特許表記修正（ex.A2→A）'!$A$2:$A$241,0),1)&amp;":"&amp;ADDRESS(MATCH(C29,'ファミリ引用特許表記修正（ex.A2→A）'!$A$2:$A$241,0),171)),R29)+COUNTIF(INDIRECT("'ファミリ引用特許表記修正（ex.A2→A）'!"&amp;ADDRESS(MATCH(C29,'ファミリ引用特許表記修正（ex.A2→A）'!$A$2:$A$241,0),1)&amp;":"&amp;ADDRESS(MATCH(C29,'ファミリ引用特許表記修正（ex.A2→A）'!$A$2:$A$241,0),171)),S29)+COUNTIF(INDIRECT("'ファミリ引用特許表記修正（ex.A2→A）'!"&amp;ADDRESS(MATCH(C29,'ファミリ引用特許表記修正（ex.A2→A）'!$A$2:$A$241,0),1)&amp;":"&amp;ADDRESS(MATCH(C29,'ファミリ引用特許表記修正（ex.A2→A）'!$A$2:$A$241,0),171)),T29)+COUNTIF(INDIRECT("'ファミリ引用特許表記修正（ex.A2→A）'!"&amp;ADDRESS(MATCH(C29,'ファミリ引用特許表記修正（ex.A2→A）'!$A$2:$A$241,0),1)&amp;":"&amp;ADDRESS(MATCH(C29,'ファミリ引用特許表記修正（ex.A2→A）'!$A$2:$A$241,0),171)),W29)+COUNTIF(INDIRECT("'ファミリ引用特許表記修正（ex.A2→A）'!"&amp;ADDRESS(MATCH(C29,'ファミリ引用特許表記修正（ex.A2→A）'!$A$2:$A$241,0),1)&amp;":"&amp;ADDRESS(MATCH(C29,'ファミリ引用特許表記修正（ex.A2→A）'!$A$2:$A$241,0),171)),Y29)&gt;0,"Yes","No")),"")</f>
        <v>No</v>
      </c>
      <c r="AR29" s="113" t="str">
        <f>IF(OR(LEFT(R29)="特",LEFT(R29)="実",AND(OR(LEFT(R29,2)="US",LEFT(R29,2)="WO",LEFT(R29,2)="GB",LEFT(R29,2)="EP",LEFT(R29,2)="DE"),OR(MID(R29,3,1)="1",MID(R29,3,1)="2",MID(R29,3,1)="3",MID(R29,3,1)="4",MID(R29,3,1)="5",MID(R29,3,1)="6",MID(R29,3,1)="7",MID(R29,3,1)="8",MID(R29,3,1)="9",MID(R29,3,1)="0",))),"",VLOOKUP($C29,ファミリ発明者引用文献!A$3:B$235,2,FALSE))</f>
        <v/>
      </c>
      <c r="AS29" s="110" t="str">
        <f>VLOOKUP(C29,ファミリ引用文献WO!A$2:B$241,2,FALSE)</f>
        <v/>
      </c>
      <c r="AT29" s="113" t="str">
        <f>VLOOKUP(C29,ファミリ引用文献!A$3:B$242,2,FALSE)</f>
        <v>1449 submited in U.S. Appl. No. 10/715,692 (5 pages), Oct. 28, 2004./US 5,863,871, 1/1999, Besse et al. (withdrawn)/Other Super Lube Products . . . What is Super Lube?? http://www.super-lube.com,/Minitab Output of Descriptive Statistics and Confidence Intervals on COF Data for Water, 67 ppm DPM, and 133 ppm DPM (Exhibit A to Item No. 12), 2003./Fin Food Lube Al. High Penetration Teflon? Lubricating Agent Especially Suitable for Automatic Lubrication Systems for the Food Processing Industry, Interflon, 20 pgs. (Date unknown)./Krytox? Dry Film Lubricant, DUPONT, 6 pgs. (Nov. 1997)./Moskala, E., &amp;#8220;Environmental Stress Cracking in PET Carbonated Soft Drink Containers&amp;#8221;, pp. 51-70 (1998)./DICOLUBE TPB Material Safety Data Sheet (Exhibit E to Item No. 11), Jun. 20, 2002./Ecolab Analytical &amp; Physical Chemistry Analysis Report (Exhibit D to Item No. 7), Feb. 4, 2003./“Lube Application to Conveyor Surface/Containers”,/Complaint, U.S. District Court, District of Minnesota,/JohnsonDiversey's Memorandom of Law in Opposition to Ecolab's Motion for a Preliminary Injunction, Apr. 25, 2003./Curriculum Vitae, Mark A. Kassel (Exhibit A to Item No. 23)./Tekkanat, B. et al., Environmental Stress Cracking Resistance of Blow Molded Poly(Ethylene Terephthalate) Containers, Polymer Engineering and Science, vol. 32, No. 6, pp. 393-394 (Mar. 1992)./Interflon?, http://www.interflon.nl/engels.htm, last updated Jun. 18, 1999, pp. 1-10./Dicolube System Dicolube TPB (Exhibit D to Item No. 6), 2002 or 2003./Du Pont Krytox? Brochure, &amp;#8220;Krytox? Dry FilmLubricants&amp;#8221;, pp. 1-6 (Nov. 1997)./Cirriculum Vitae, Thomas J. Hairston, Ph.D. (Exhibit E to Item No. 20), 2003./Ecolab's Appeal Brief, U.S. Court of Appeals for the Federal Circuit,/1449 submited in U.S. Appl. No. 10/715,575 (5 pages), Nov. 18, 2003./&amp;#8220;Lube Application to Conveyor Surface/Containers&amp;#8221;, Ecolab, 7 pgs. (Jun. 13, 2000)./U.S. Appl. No. 10/049,452 Notice of Allowance (May 27, 2004)./&amp;#8220;Encyclopedia Of Chemical technology, Fourth Edition, Flavor Characterization to Fuel Cells&amp;#8221;, John Wiley &amp; Sons, vol. 11, pp. 621-644, date unknown./DOWANOL DPM (Exhibit C to Item No. 11), Apr. 13, 2003./U.S. Appl. No. 09/619,261, filed Jul. 19, 2000./1449 submited in U.S. Appl. No. 10/715,575 (1 page), Aug. 31, 2007./Track Treatment Workshop, Alzey, Germany (Exibit E to Item No. 14), Mar. 31, 1998-Apr. 1, 1998./Moskala, E., Environmental Stress Cracking in PET Beverage Containers, pp. 8-1--8-15 (1996)./Report for Project A-260, M. Stanga, F, Bruschi, G. Bonaldi, Sep. 1997 (Exhibit D to Items No. 14)./Report for Project A-260, M. Stanga, F. Bruschi, G. Bonaldi, Sep. 1997 (Exhibit D to Item No. 14)./Declaration of Mario Stanga, May 9, 2003./Maintenance Products with Telflon?, http://www.interflon.nl/engels.htm, INTERFLON, 10 pgs. (Printed Jun. 18, 1999)./Lubrication and Lubricants,/U.S. Appl. No. 09/840,365 Notice of Allowance (Jun. 3, 2003)./Encyclopedia of Chemical Technology, Fourth Edition, Flavor Characterization to Fuel Cells, John Wiley &amp; Sons, vol. 11, pp. 621-644 (Date Unknown)./U.S. Appl. No. 09/840,365 Office Action (Nov. 20, 2002)./DiverseyLever Core-Euro Formulation dated Jun. 1, 2000 (2 pgs)./Claim Chart (Exhibit B to Item No. 23), 2003./Krytox? Dry Film Lubricants, Dupont, 6 pgs. (Nov. 1997)./DICOLUBE TPB Material Safety Data Sheet (Exhibit E to Item No. 7), Jun. 20, 2002./JohnsonDiversey's Memorandum of Law in Opposition to Ecolab's Motion for a Preliminary Injunction, Apr. 25, 2003./Reply Declaration of Tom Arata, May 2, 2003./Declaration of Christopher G. Hanewicz, Apr. 25, 2003./DiverseyLever Core-Euro Formulation dated Jun. 1, 2002 (2 pgs)./1449 submited in U.S. Appl. No. 10/715,692 (5 pages), Nov. 18, 2003./&amp;#8220;Environmental Stress Cracking Resistance of Blow Molded Poly(Ethylene Terephthalate) Containers,&amp;#8221;/Reply Declaration of Amy McBroom, May 2, 2003./Revised List of Conveyor Lubricants Compatible with PET Containers (Exhibit D to Item No. 13), Apr. 10, 1986./Declaration of David Cleveland, Mar. 28, 2003./1449 submited in U.S. Appl. No. 10/715,692 (1 page), Mar. 9, 2005./Declaration of Michael K. Lammers, Apr. 25, 2003./A fracture mechanics approach to environmental stress cracking in poly(ethyleneterephthalate), Polymer, vol. 39 No. 3, pp. 75-80 (1998)./Report for Project A-258, M. Stanga, Diversity S.p.A. (Exhibit B to Item No. 13), Dec. 1996.//DICOLUBE TPB Material Safety Data Sheet (Attachment E to Item No. 6-C), Jun. 20, 2002./Tekkanat B. et al., Environmental Stress Cracking Resistance of Blow Molded Poly(Ethylene Terephthalate) Containers, Polymer Engineering and Science, vol. 32, No. 6, pp. 393-397 (Mar. 1992).//Table of Anticipatory Prior Art (Appendix A to Item No. 16), 2003./U.S. Appl. No. 10/049,452 Office Action (Apr. 13, 2004)./US 5,863,871, 01/1999, Besse et al. (withdrawn)/Tekkanat, B. et al., &amp;#8220;Environmental Stress Cracking Resistance of Blow Molded Poly(Ethylene Terephthalate) Containers&amp;#8221;,/1449 submited in U.S. Appl. No. 10/715,692 (1 page), Feb. 21, 2005./Dicolube TPB (Johnson Diversey Product Information, Exhibit D to Item No. 11), 2002 or 2003./Dicolube TPB (Johnson Diversey Product Information, Exhibit C to Item No. 7), 2002 or 2003./Testing Protocol (Exhibit F to Item No. 13), believed to be 2003./Environmental Stress Cracking in PET Carbonated Soft Drink Containers, Eric J. Moskala, Ph.D., Eastman Chemical Company, presented at Bev Tech 98 (Savannah, GA)./Declaration of Jacques Rouillard, Apr. 25, 2003./1449 submited in U.S. Appl. No. 10/715,575 (5 pages), Oct. 28, 2004./Ecolab's Memorandum of Law in Support of Its Motion for a Preliminary Injunction, Mar. 28, 2003./Interflon?Fin Food Lube Al Brochure, 20 pgs., (Date Unknown)./Syneo Chemical Corporation, http://www.super-tube.com, last updated May 5, 1999, 5 pgs./&amp;#8220;MAZU EF 210 S 10% Silicone Defoamer&amp;#8221;,/Moskala, E., Environmental Stress Cracking in PET Carbonated Soft Drink Containers, Bev Tech 98, 22 pgs. (Mar. 30-Apr. 1, 1998)./Interflon &amp;#8220;Fin Food Lube Al&amp;#8221; Brochure, 20 pgs., date unknown./&amp;#8220;Encyclopedia of Chemical Technology, Fourth Edition, Flavor Characterization to Fuel Cells&amp;#8221;,/Environmental Stress Cracking Resistance of Blow Molded Poly(Ethylene Terephthalate) Containers, Polymer Engineering and Science, vol. 32, No. 6, pp. 393-399 (Mar. 1992)./Declaration of Keith W. Kennedy, Apr. 24, 2003./Curriculum Vitae, Thomas J. Hairston, Ph.D. (Exhibit E to Item No. 20), 2003./Moskala, E., &amp;#8220;Environmental Stress Cracking in PET Beverage Containers&amp;#8221;,/Track Treatment Workshop, Alzey, Germany (Exhibit E to Item No. 14), Mar. 31, 1998-Apr. 1, 1998./&amp;#8220;A fracture mechanics approach to environmental stress cracking in poly(ethyleneterephthalate),&amp;#8221;/Moskala, E., &amp;#8220;Environmental Stress Cracking in PET Beverage Containers&amp;#8221;, pp. 81-8-15 (1996)./&amp;#8220;Maintenance Products with Teflon?&amp;#8221;, http://www.interflon.nl/engels.htm,/&amp;#8220;Continuous improvement . . . the essence of success&amp;#8221;,/&amp;#8220;Fin Food Lube Al. High Penetration Teflon? Lubricating Agent: Expecially Suitable for Automatic Lubrication Systems for the Food Processing Industry&amp;#8221;,/Copy of European Search Report dated Jul. 17, 2003./1449 submited in U.S. Appl. No. 10/715,692 (1 page), May 7, 2004./Interflon? &amp;#8220;Fin Food Lube Al&amp;#8221; Brochure, 20 pgs., date unknown./Moskala, E., Environmental Stress Cracking in PET Carbonated Soft Drink Containers, pp. 51-70 (1998)./International Search Report dated Jun. 24, 2003./Second Declaration of David R. Cleveland, May 4, 2003./Synco Chemical Corporation, http://www.super-tube.com, last update May 5, 1999, 5 pgs./Moskala, E., Environmental Stress Cracking PET Beverage Containers, BEV-PAK AMERICAS '96, 14 pgs. (Apr. 15-16, 1996)./Interflon? &amp;#8220;Fin Food Lube A1&amp;#8221; Brochure, 20 pgs., date unknown./&amp;#8220;Environmental Stress Cracking in PET Carbonated Soft Drink Containers,&amp;#8221; Eric J. Moskala, Ph.D., Eastman Chemical Company, presented at Bev Tech 98 (Savannah, GA), date unknown./&amp;#8220;Environmental Stress Cracking in PET Carbonated Soft Drink Containers,&amp;#8221; Eric J. Moskala, Ph.D., Eastman Chemical Company, presented at Bev Tech 98 (Savannah, GA )./Ecolab's Reply to JohnsonDiversey's Counterclaim, U.S. District Court, District of Minnesota,/Curriculum Vitae, Mark A. Kessel (Exhibit A to Item No. 23)./JohnsonDiversey Form 8-K, Mar. 25, 2003./Docket Sheet for U.S. Court of Appeals for the Federal Circuit,/Maintenance Products with Teflon?, http://www.interflon.nl/engels.htm, Interflon, 10 pgs. (Printed Jun. 18, 1999)./Material Safety Data Sheet for Dicolube TP date Apr. 11, 1996 (1 pg)./Material Safety Data Sheet for Lubostar CP (May 3, 2000)./Graph I BIS ((Exhibit I to Item No. 22), Sep. 1997./&amp;#8220;Krytox? Dry Film Lubricants&amp;#8221;,/1449 submited in U.S. Appl. No. 10/715,575 (1 page), May 7, 2004./Lubricity Properties of DPM (Exhibit F to Item No. 7), 2003./Material Safety Data Sheet for Dicolube TP dated Apr. 11, 1996 (1 pg.)./Ecolab's Reply Brief, U.S. Court of Appeals for the Federal Circuit,/Declaration of Tom Arata, Mar. 28, 2003./EP 99305796.7, Not yet published./Gangal, S., &amp;#8220;Polytetrafluoroethylene&amp;#8221;,/Invalidity Analysis of Claims 4,7,9,14-19,24,27 and 30-32 (Appendix B to Item No. 16), 2003./Lube Application to Conveyor Surface/Containers, Ecolab, 7 pgs. (Jun. 13, 2000)./Kondoh, M., &amp;#8220;An Aerosol Lubricant&amp;#8221;, Japanese Patent Application No. 57-3892, 4 pgs. (Filed Jun. 10, 1980; Published Jan. 9, 1982)./Reply Declaration of Thomas J. Hairston, Ph.D., May 2, 2003./1520 Silicone Antifoam Brochure,/1449 submited in U.S. Appl. No. 10/715,575 (1 page), Nov. 12, 2004./Opinion Letter (Exhibit C to Item No. 6), Mar. 25, 2003./Synco Chemical Corporation, http://www.super-tube.com, last updated May 5, 1999, 5 pgs./U.S. Appl. No. 10/715,575 Office Action (May 3, 2007)./Gangal, S., Polytetrafluoroethylene, Encyclopedia of Chemical Technology, 4th Ed., vol. 11, pp. 621-644 (Date unknown)./Product Information Sheet for DOWANOL DPM (Exhibit A to Item No. 7), Aug. 2001./The Alternative to Soap and Water for Lubricating Conveyor Lines, Jan. 1998, Food and Drink Business, pp. 35-36./Lubricity Properties of DPM (Attachment F to Item No. 6-C), 2003./Du Pont Krytox? Brochure, Krytox? Dry Film Lubricants, pp. 1-6 (Nov. 1997)./JohnsonDiversey Food Group Duplicate Invoice for Dicolube TP dated May 9, 1996./Ecolab Analytical &amp; Physical Chemistry Analysis Report (Exhibit B to Item No. 7), Sep. 5, 2000./Memorandum, Opinion and Order, U.S. District Court, District of Minnesota,/Track Treatment Workshop, Alzey, Germany (Exhibit E to Item No. 14), Mar. 31, 1998&amp;#8212;Apr. 1, 1998./Lubrication and Lubricants, Encyclopedia of Chemical Technology, vol. 15, pp. 463-517./1449 submited in U.S. Appl. No. 10/715,575 (1 page), Feb. 21, 2005./Dicolube TPB (Johnson Diversey Product Information, Attachment D to Item No. 6-C), 2002 or 2003./Interflon Fin Food Lube A1 Brochure, 20 pgs., (Date Unknown)./Federal Circuit Opinion, U.S. Court of Appeals for the Federal Circuit,/Moskala, E., &amp;#8220;Environmental Stress Cracking in PET Carbonated Soft Drink Containers&amp;#8221;,/Declaration of Tim A. Osswald, Apr. 25, 2003./Declaration of Rachel Zimmerman, Mar. 28, 2003./Other Super Lube Products . . . What is Super Lube??http://www.super-lube.com, Synco Chemical Corporation, 5 pgs. (Printed May 5, 1999)./1449 submited in U.S. Appl. No. 10/715,692 (1 page), Nov. 22, 2004./Report for Project A-258, M. Stanga, Diversey S.p.A. (Exhibit B to Item No. 13), Dec. 1996./Ecolab's Reply Memorandum of Law in Support of Its Motion for a Preliminary Injunction, May 5, 2003./Product Information Sheet for DOWANOL DPM (Exhibit A to Item No. 13), Aug. 2001./1449 submited in U.S. Appl. No. 10/715,692 (1 page), Aug. 31, 2007./Dicolube TPB Material Safety Data Sheet (Exhibit B to Item No. 7), Jun. 20, 2002./Answer and Counterclaim, U.S. District Court, District of Minnesota,/T. Osswald's Prior Testimony (Exhibit B to Item No. 11), 2002 or 2003./The Alternative to Soap and Water for Lubricating Conveyor Lines, Food &amp; Drink Business, pp. 35-36 (Jan. 1998)./Ecolab's Memorandum of Law in Support of Its Motion for a Preliminary Injuction, Mar. 28, 2003./Kondoh, M., An Aerosol Lubricant, Japanese Patent Application No. 57-3892, 9 pgs. (Filed Jun. 10, 1980; Published Jan. 9, 1982)./Tekkanat, B. et al., Environmental Stress Cracking Resistance of Blow Molded Poly(Ethylene Terephthalate) Contianers, Polymer Engineering and Science, vol. 32, No. 6, pp. 393-394 (Mar. 1992)./JohnsonDiversey's Appeal Brief, U.S. Court of Appeals for the Federal Circuit,/Graph 1 BIS ((Exhibit 1 to Item No. 22), Sep. 1997./Docket Sheet for U.S. District Court, District of Minnesota,/Dicolube TPB Sales (Exhibit A to Item No. 15), Apr. 2003./Third Declaration of David R. Cleveland, May 23, 2003./&amp;#8220;The Alternative to Soap and Water for Lubricating Conveyor Lines,&amp;#8221;/Tekkanat, B. et al., &amp;#8220;Environmental Stress Cracking Resistance of Blow Molded Poly(Ethylene Terephthalate) Containers&amp;#8221;, Polymer Engineering and Science, vol. 32, No. 6, pp. 393-394 (Mar. 1992)./European Search Report dated Jul. 17, 2003./Declaration of Dr. Harriet Black Nemhard, Apr. 25, 2003./Ecolab's Amended Complaint, U.S. District Court, District of Minnesota,/Moskala, E., Environmental Stress Cracking in PET Beverage Containers, Bev-Pak Americas '96, 14 pgs. (Apr. 15-16, 1996)./Report for Project A-260, M. Stanga, F. Bruschi, G. Bonaldi (Exhibit C to Item No. 13), Sep. 1997./Kondoh, M., &amp;#8220;An Aerosol Lubricant&amp;#8221;,/U.S. Appl. No. 10/715,692 Office Action (May 3, 2007)./Declaration of Mark Kassel, May 15, 2003./JohnsonDiversey's Answer and Counterclaim to Ecolab's Amended Complaint, U.S. District Court, District of Minnesota,/U.S. Appl. No. 10/049,452 Office Action (Aug. 6, 2003)./Product Information Sheet for DOWANOL DPM (Attachment C to Item No. 6-C), Aug. 2001./Ecolab Analytical &amp; Physical Chemistry Analysis Report (Attachment B to Item No. 6-C), Feb. 4, 2003./Answer and Counterclaim, U.S. District Court, District of Minnnesota,/Curriculum Vitae, Tim Andreas Osswald (Exhibit A to Item No. 11), 2003./&amp;#8220;MAZU DF 210 S 10% Silicone Defoamer&amp;#8221;,/1449 submited in U.S. Appl. No. 10/715,575 (1 page), Mar 9, 2005./Declaration of Amy McBroom, Mar. 28, 2003./0</v>
      </c>
      <c r="AU29" s="113" t="str">
        <f>VLOOKUP(C29,審判データ!AH$2:BT$379,39,FALSE)</f>
        <v>AT00367425T;AT00288387T;AT00535458T;AT00411227T;AU06769500A;AU00763456B;AU2003204073B;AU2004237804A;AU2004237804B;CA02381733A;CA02381733C;DE60017952D;DE60017952T;DE60035600D;DE60035600T;DE60324046D;DK01308393T;DK01350836T;DK01334914T;EP1214387A;EP1214387B;EP1308393A;EP1308393B;EP1308394A;EP1308394B;EP1350836A;EP1350836B;EP1334914A;EP1334914B;ES02237734T;ES02378848T;ES02388061T;特表2003-507270;特許04261103;US6288012;US6427826;US6495494;US6207622;US2002025912;US6673753;US6806240;US2003134752;US6780823;US2003073589;US6743758;US2004058829;US7384895;US2005277556;US7364033;US2004097382;US7371711;US2004102337;US7371712;US2009017243;US2008210522;US7600631;US2009321222;US8056703;US2012024665;US8469180;WO2001012759A</v>
      </c>
      <c r="AV29" s="110" t="str">
        <f ca="1">IF(INDIRECT("審判データ!"&amp;ADDRESS(MATCH(C29,審判データ!$AH$1:$AH$379,0),32))="早期審査の対象とする","早期審査","")</f>
        <v/>
      </c>
      <c r="AW29" s="627" t="str">
        <f t="shared" si="0"/>
        <v>不一致</v>
      </c>
      <c r="AX29" s="616" t="str">
        <f>IF(LEFT(AE29,3)="日本特",IF(LEFT(C29)="特",VLOOKUP(C29,'本件、証拠文献テーマコード'!G$2:I$376,3,FALSE),VLOOKUP(C29,'本件、証拠文献テーマコード'!B$2:I$376,8,FALSE)),"")</f>
        <v>3E062,3E086,3F024,4H104,4J002</v>
      </c>
      <c r="AY29" s="616" t="str">
        <f>IF(LEFT(AE29,3)="日本特",IF(OR(MID(R29,2,1)="開",MID(R29,2,1)="表",MID(R29,2,1)="登"),VLOOKUP(R29,'本件、証拠文献テーマコード'!C$2:I$379,7,FALSE),VLOOKUP(R29,'本件、証拠文献テーマコード'!G$2:I$379,3,FALSE)),"")</f>
        <v>4H004,4H104</v>
      </c>
      <c r="AZ29" s="617"/>
    </row>
    <row r="30" spans="1:52" ht="27" x14ac:dyDescent="0.15">
      <c r="A30" s="945"/>
      <c r="B30" s="586" t="str">
        <f ca="1">IF(A30="",B29,INDIRECT("審判データ!"&amp;ADDRESS(MATCH(A30,審判データ!$HC$1:$HC$379,0),20))&amp;" / "&amp;INDIRECT("審判データ!"&amp;ADDRESS(MATCH(A30,審判データ!$HC$1:$HC$379,0),21)))</f>
        <v>2010 / 29-1,29-2</v>
      </c>
      <c r="C30" s="3">
        <v>4261103</v>
      </c>
      <c r="D30" s="800"/>
      <c r="E30" s="163" t="str">
        <f ca="1">INDIRECT("審判データ!"&amp;ADDRESS(MATCH(C30,審判データ!$AH$1:$AH$379,0),55))</f>
        <v>イーコラブインコーポレイティド</v>
      </c>
      <c r="F30" s="163" t="str">
        <f ca="1">INDIRECT("審判データ!"&amp;ADDRESS(MATCH(C30,審判データ!$AH$1:$AH$379,0),56))</f>
        <v>ヘイ，キムベアリー　エル．ピー．;ハート，ジョイ　ジー．;ミンユ，リー;ロッケスモー，キース　ダーレル;ウェイ，グアン－ジョン　ジェイスン;ベッセ，マイケル　イー．</v>
      </c>
      <c r="G30" s="43" t="str">
        <f ca="1">INDIRECT("審判データ!"&amp;ADDRESS(MATCH(C30,審判データ!$AH$1:$AH$379,0),72))</f>
        <v>AT00367425T;AT00288387T;AT00535458T;AT00411227T;AU06769500A;AU00763456B;AU2003204073B;AU2004237804A;AU2004237804B;CA02381733A;CA02381733C;DE60017952D;DE60017952T;DE60035600D;DE60035600T;DE60324046D;DK01308393T;DK01350836T;DK01334914T;EP1214387A;EP1214387B;EP1308393A;EP1308393B;EP1308394A;EP1308394B;EP1350836A;EP1350836B;EP1334914A;EP1334914B;ES02237734T;ES02378848T;ES02388061T;特表2003-507270;特許04261103;US6288012;US6427826;US6495494;US6207622;US2002025912;US6673753;US6806240;US2003134752;US6780823;US2003073589;US6743758;US2004058829;US7384895;US2005277556;US7364033;US2004097382;US7371711;US2004102337;US7371712;US2009017243;US2008210522;US7600631;US2009321222;US8056703;US2012024665;US8469180;WO2001012759A</v>
      </c>
      <c r="H30" s="43" t="str">
        <f ca="1">INDIRECT("審判データ!"&amp;ADDRESS(MATCH(C30,審判データ!$AH$1:$AH$379,0),41))</f>
        <v>B65D 65/40;B65D 25/34;C08L 91/00;C08L101/00;C10M101/02;C10M101/04;C10M105/14;C10M105/40;C10M105/58;C10M105/74;C10M107/34;C10M107/50;C10M155/02;C10M173/02;B65G 15/30;C10N 20:00;C10N 20:00;C10N 40:00;C10N 40:00</v>
      </c>
      <c r="I30" s="163" t="str">
        <f ca="1">INDIRECT("審判データ!"&amp;ADDRESS(MATCH(C30,審判データ!$AH$1:$AH$379,0),49))</f>
        <v>B65D  25/34@AFI(JP);B65D  65/40@AFI(JP);B65D  23/08@ALI(EP);B65G  15/30@ALI(JP);C08L  91/00@ALI(JP);C08L 101/00@ALI(JP);C10M 101/00@ALI(EP);C10M 101/02@ALI(JP);C10M 101/04@ALI(JP);C10M 105/14@ALI(JP);C10M 105/24@ALI(EP);C10M 105/40@ALI(JP);C10M 105/58@ALI(JP);C10M 105/74@ALI(JP);C10M 107/34@ALI(JP);C10M 107/38@ALI(EP);C10M 107/50@ALI(JP);C10M 111/02@ALI(EP);C10M 111/04@ALI(EP);C10M 139/04@ALI(EP);C10M 141/12@ALI(EP);C10M 155/02@ALI(JP);C10M 157/10@ALI(EP);C10M 159/00@ALI(EP);C10M 169/04@ALI(EP);C10M 171/00@ALI(EP);C10M 173/00@ALI(EP);C10M 173/02@ALI(JP);C10N  20/00@ALN(JP);C10N  40/00@ALN(JP)</v>
      </c>
      <c r="J30" s="163" t="str">
        <f ca="1">INDIRECT("審判データ!"&amp;ADDRESS(MATCH(C30,審判データ!$AH$1:$AH$379,0),51))</f>
        <v>B65D 25/34        Z;B65D 65/40        D;B65G 15/30        Z;C10M101/02;C10M101/04;C10M105/14;C10M105/40;C10M105/58;C10M105/74;C10M107/34;C10M107/50;C10M155/02;C10M173/02;C10N 20:00        Z;C10N 40:00        Z;C08L 91/00;C08L101/00</v>
      </c>
      <c r="K30" s="163" t="str">
        <f ca="1">INDIRECT("審判データ!"&amp;ADDRESS(MATCH(C30,審判データ!$AH$1:$AH$379,0),53))</f>
        <v>3E062 AA09;3E062 AB02;3E062 AC02;3E062 AC03;3E062 AC05;3E062 AC06;3E062 AC07;3E062 BA20;3E062 BB01;3E062 BB10;3E062 CA01;3E062 JB23;3E062 JC06;3E062 JD06;3E086 AD04;3E086 BA04;3E086 BA15;3E086 BA25;3E086 BB74;3E086 CA11;3E086 DA06;3F024 AA03;3F024 AA11;3F024 AA13;3F024 AA14;4H104 BB04A;4H104 BB34A;4H104 BB42A;4H104 BH03A;4H104 CJ02C;4H104 CJ03C;4H104 CJ05A;4H104 CJ06A;4H104 DA02A;4H104 DA06A;4H104 EA17A;4H104 EB02;4H104 QA02;4J002 AE052;4J002 CF001;4J002 CF061;4J002 FD202;4J002 GG01</v>
      </c>
      <c r="L30" s="1095"/>
      <c r="M30" s="1066"/>
      <c r="N30" s="1067"/>
      <c r="O30" s="1066"/>
      <c r="P30" s="1068"/>
      <c r="Q30" s="618" t="s">
        <v>192</v>
      </c>
      <c r="R30" s="562" t="s">
        <v>441</v>
      </c>
      <c r="S30" s="562" t="str">
        <f>IF(OR(LEFT(R30)="特",LEFT(R30)="実"),VLOOKUP(R30,'証拠（JP特許）'!$B$2:$D$299,2,FALSE),IF(AND(OR(LEFT(R30,2)="US",LEFT(R30,2)="WO",LEFT(R30,2)="GB",LEFT(R30,2)="EP",LEFT(R30,2)="DE"),OR(MID(R30,3,1)="1",MID(R30,3,1)="2",MID(R30,3,1)="3",MID(R30,3,1)="4",MID(R30,3,1)="5",MID(R30,3,1)="6",MID(R30,3,1)="7",MID(R30,3,1)="8",MID(R30,3,1)="9",MID(R30,3,1)="0")),VLOOKUP(R30,'証拠（WW特許）'!$B$2:$C$90,2,FALSE),"_"))</f>
        <v>特願昭62-255970</v>
      </c>
      <c r="T30" s="562" t="str">
        <f>IF(OR(LEFT(R30)="特",LEFT(R30)="実"),VLOOKUP(R30,'証拠（JP特許）'!$B$2:$E$299,4,FALSE),"_")</f>
        <v>JP2575150</v>
      </c>
      <c r="U30" s="619" t="s">
        <v>24</v>
      </c>
      <c r="V30" s="618" t="s">
        <v>94</v>
      </c>
      <c r="W30" s="608" t="str">
        <f t="shared" si="3"/>
        <v>JP0196294A</v>
      </c>
      <c r="X30" s="604"/>
      <c r="Y30" s="604" t="str">
        <f t="shared" si="4"/>
        <v>JP2575150B</v>
      </c>
      <c r="Z30" s="91" t="str">
        <f ca="1">IF(OR(LEFT(R30)="特",LEFT(R30)="実",AND(OR(LEFT(R30,2)="US",LEFT(R30,2)="WO",LEFT(R30,2)="GB",LEFT(R30,2)="EP",LEFT(R30,2)="DE"),OR(MID(R30,3,1)="1",MID(R30,3,1)="2",MID(R30,3,1)="3",MID(R30,3,1)="4",MID(R30,3,1)="5",MID(R30,3,1)="6",MID(R30,3,1)="7",MID(R30,3,1)="8",MID(R30,3,1)="9",MID(R30,3,1)="0",))),IF(COUNTIF(INDIRECT("拒絶理由・拒絶査定・異議申立!"&amp;ADDRESS(MATCH(C30,拒絶理由・拒絶査定・異議申立!B$1:B$1000,0),3)&amp;":"&amp;ADDRESS(MATCH(C30,拒絶理由・拒絶査定・異議申立!B$1:B$1000,0),50)),R30)+COUNTIF(INDIRECT("拒絶理由・拒絶査定・異議申立!"&amp;ADDRESS(MATCH(C30,拒絶理由・拒絶査定・異議申立!B$1:B$1000,0),3)&amp;":"&amp;ADDRESS(MATCH(C30,拒絶理由・拒絶査定・異議申立!B$1:B$1000,0),50)),T30)&gt;0,"Yes","No"),"")</f>
        <v>No</v>
      </c>
      <c r="AA30" s="92" t="str">
        <f ca="1">IF(OR(LEFT(R30)="特",LEFT(R30)="実",AND(OR(LEFT(R30,2)="US",LEFT(R30,2)="WO",LEFT(R30,2)="GB",LEFT(R30,2)="EP",LEFT(R30,2)="DE"),OR(MID(R30,3,1)="1",MID(R30,3,1)="2",MID(R30,3,1)="3",MID(R30,3,1)="4",MID(R30,3,1)="5",MID(R30,3,1)="6",MID(R30,3,1)="7",MID(R30,3,1)="8",MID(R30,3,1)="9",MID(R30,3,1)="0",))),IF(COUNTIF(INDIRECT("先行技術調査・登録査定!"&amp;ADDRESS(MATCH(C30,先行技術調査・登録査定!B$1:B$1000,0),3)&amp;":"&amp;ADDRESS(MATCH(C30,先行技術調査・登録査定!B$1:B$1000,0),49)),R30)+COUNTIF(INDIRECT("先行技術調査・登録査定!"&amp;ADDRESS(MATCH(C30,先行技術調査・登録査定!B$1:B$1000,0),3)&amp;":"&amp;ADDRESS(MATCH(C30,先行技術調査・登録査定!B$1:B$1000,0),49)),T30)&gt;0,"Yes","No"),"")</f>
        <v>No</v>
      </c>
      <c r="AB30" s="93" t="str">
        <f t="shared" ca="1" si="1"/>
        <v>Yes</v>
      </c>
      <c r="AC30" s="121" t="str">
        <f>IF(OR(LEFT(R30)="特",LEFT(R30)="実",AND(OR(LEFT(R30,2)="US",LEFT(R30,2)="WO",LEFT(R30,2)="GB",LEFT(R30,2)="EP",LEFT(R30,2)="DE"),OR(MID(R30,3,1)="1",MID(R30,3,1)="2",MID(R30,3,1)="3",MID(R30,3,1)="4",MID(R30,3,1)="5",MID(R30,3,1)="6",MID(R30,3,1)="7",MID(R30,3,1)="8",MID(R30,3,1)="9",MID(R30,3,1)="0",))),"",VLOOKUP($C30,非特許文献リスト!$A$2:$C$196,2,FALSE))</f>
        <v/>
      </c>
      <c r="AD30" s="122" t="str">
        <f>IF(OR(LEFT(R30)="特",LEFT(R30)="実",AND(OR(LEFT(R30,2)="US",LEFT(R30,2)="WO",LEFT(R30,2)="GB",LEFT(R30,2)="EP",LEFT(R30,2)="DE"),OR(MID(R30,3,1)="1",MID(R30,3,1)="2",MID(R30,3,1)="3",MID(R30,3,1)="4",MID(R30,3,1)="5",MID(R30,3,1)="6",MID(R30,3,1)="7",MID(R30,3,1)="8",MID(R30,3,1)="9",MID(R30,3,1)="0",))),"",VLOOKUP($C30,非特許文献リスト!$A$2:$C$196,3,FALSE))</f>
        <v/>
      </c>
      <c r="AE30" s="139" t="str">
        <f t="shared" si="2"/>
        <v>日本特許文献</v>
      </c>
      <c r="AF30" s="22" t="str">
        <f>IF(OR(LEFT(R30)="特",LEFT(R30)="実"),VLOOKUP(R30,'証拠（JP特許）'!$B$2:$AB$299,10,FALSE),IF(AND(OR(LEFT(R30,2)="US",LEFT(R30,2)="WO",LEFT(R30,2)="GB",LEFT(R30,2)="EP",LEFT(R30,2)="DE"),OR(MID(R30,3,1)="1",MID(R30,3,1)="2",MID(R30,3,1)="3",MID(R30,3,1)="4",MID(R30,3,1)="5",MID(R30,3,1)="6",MID(R30,3,1)="7",MID(R30,3,1)="8",MID(R30,3,1)="9",MID(R30,3,1)="0",)),VLOOKUP(R30,'証拠（WW特許）'!$B$2:$M$90,8,FALSE),""))</f>
        <v>竹本油脂株式会社</v>
      </c>
      <c r="AG30" s="22" t="str">
        <f>IF(OR(LEFT(R30)="特",LEFT(R30)="実"),VLOOKUP(R30,'証拠（JP特許）'!$B$2:$AB$299,26,FALSE),IF(AND(OR(LEFT(R30,2)="US",LEFT(R30,2)="WO",LEFT(R30,2)="GB",LEFT(R30,2)="EP",LEFT(R30,2)="DE"),OR(MID(R30,3,1)="1",MID(R30,3,1)="2",MID(R30,3,1)="3",MID(R30,3,1)="4",MID(R30,3,1)="5",MID(R30,3,1)="6",MID(R30,3,1)="7",MID(R30,3,1)="8",MID(R30,3,1)="9",MID(R30,3,1)="0",)),VLOOKUP(R30,'証拠（WW特許）'!$B$2:$M$90,12,FALSE),""))</f>
        <v>上田　修,吉良　泰成,伊藤　博彦,谷本　丈夫</v>
      </c>
      <c r="AH30" s="22" t="str">
        <f>IF(OR(LEFT(R30)="特",LEFT(R30)="実"),VLOOKUP(R30,'証拠（JP特許）'!$B$2:$X$299,20,FALSE),IF(AND(OR(LEFT(R30,2)="US",LEFT(R30,2)="WO",LEFT(R30,2)="GB",LEFT(R30,2)="EP",LEFT(R30,2)="DE"),OR(MID(R30,3,1)="1",MID(R30,3,1)="2",MID(R30,3,1)="3",MID(R30,3,1)="4",MID(R30,3,1)="5",MID(R30,3,1)="6",MID(R30,3,1)="7",MID(R30,3,1)="8",MID(R30,3,1)="9",MID(R30,3,1)="0",)),VLOOKUP(R30,'証拠（WW特許）'!$B$2:$U$90,20,FALSE),""))</f>
        <v>C10M 141/06    (2006.01),C10N  30/00    (2006.01),A01N  25/00    (2006.01),C10N  40/00    (2006.01),C10N  30/16    (2006.01),A01N  25/30    (2006.01),A01N  25/34    (2006.01),A01N  33/12    (2006.01),A01N  37/20    (2006.01)</v>
      </c>
      <c r="AI30" s="22" t="str">
        <f>IF(OR(LEFT(R30)="特",LEFT(R30)="実"),VLOOKUP(R30,'証拠（JP特許）'!$B$2:$X$299,21,FALSE),"")</f>
        <v xml:space="preserve">C10M133:16       ,C10M129:40       ,C10M133:06       ,C10M141/06       ,C10N 30:00      Z,A01N 25/00       ,C10N 40:00      Z,C10M141/06       ,C10N 30:16       ,C10N 30:16       ,A01N 25/00       ,A01N 25/30       ,A01N 25/34      Z,A01N 33/12   101 ,A01N 37/20       </v>
      </c>
      <c r="AJ30" s="22" t="str">
        <f>IF(OR(LEFT(R30)="特",LEFT(R30)="実"),VLOOKUP(R30,'証拠（JP特許）'!$B$2:$X$299,22,FALSE),"")</f>
        <v>4H104BB17C,4H104BE02C,4H104BE11C,4H104BE38C,4H104EB04,4H104LA08,4H104PA50,4H104QA05,4H011AA02,4H011BA01,4H011BA05,4H011BB04,4H011BC03,4H011BC06,4H011BC19,4H011DA13,4H011DD05,4H011DG16,4H011DH03</v>
      </c>
      <c r="AK30" s="124" t="str">
        <f>IF(OR(LEFT(R30)="特",LEFT(R30)="実"),VLOOKUP(R30,'証拠（JP特許）'!$B$2:$X$299,17,FALSE),IF(AND(OR(LEFT(R30,2)="US",LEFT(R30,2)="WO",LEFT(R30,2)="GB",LEFT(R30,2)="EP",LEFT(R30,2)="DE"),OR(MID(R30,3,1)="1",MID(R30,3,1)="2",MID(R30,3,1)="3",MID(R30,3,1)="4",MID(R30,3,1)="5",MID(R30,3,1)="6",MID(R30,3,1)="7",MID(R30,3,1)="8",MID(R30,3,1)="9",MID(R30,3,1)="0",)),VLOOKUP(R30,'証拠（WW特許）'!$B$2:$U$90,16,FALSE),""))</f>
        <v>1989.04.14</v>
      </c>
      <c r="AL30" s="620" t="s">
        <v>124</v>
      </c>
      <c r="AM30" s="615" t="s">
        <v>95</v>
      </c>
      <c r="AN30" s="615" t="s">
        <v>95</v>
      </c>
      <c r="AO30" s="22" t="str">
        <f ca="1">IF(OR(LEFT(R30)="特",LEFT(R30)="実",AND(OR(LEFT(R30,2)="US",LEFT(R30,2)="WO",LEFT(R30,2)="GB",LEFT(R30,2)="EP",LEFT(R30,2)="DE"),OR(MID(R30,3,1)="1",MID(R30,3,1)="2",MID(R30,3,1)="3",MID(R30,3,1)="4",MID(R30,3,1)="5",MID(R30,3,1)="6",MID(R30,3,1)="7",MID(R30,3,1)="8",MID(R30,3,1)="9",MID(R30,3,1)="0"))),IF(COUNTIF(INDIRECT("発明者引用!"&amp;ADDRESS(MATCH(C30,発明者引用!B$1:B$196,0),4)&amp;":"&amp;ADDRESS(MATCH(C30,発明者引用!B$1:B$196,0),17)),R30)+COUNTIF(INDIRECT("発明者引用!"&amp;ADDRESS(MATCH(C30,発明者引用!B$1:B$196,0),4)&amp;":"&amp;ADDRESS(MATCH(C30,発明者引用!B$1:B$196,0),17)),#REF!)+COUNTIF(INDIRECT("発明者引用!"&amp;ADDRESS(MATCH(C30,発明者引用!B$1:B$196,0),4)&amp;":"&amp;ADDRESS(MATCH(C30,発明者引用!B$1:B$196,0),17)),T30)&gt;0,"Yes","No"),"")</f>
        <v>No</v>
      </c>
      <c r="AP30" s="22" t="str">
        <f ca="1">IF(OR(LEFT(R30)="特",LEFT(R30)="実",AND(OR(LEFT(R30,2)="US",LEFT(R30,2)="WO",LEFT(R30,2)="GB",LEFT(R30,2)="EP",LEFT(R30,2)="DE"),OR(MID(R30,3,1)="1",MID(R30,3,1)="2",MID(R30,3,1)="3",MID(R30,3,1)="4",MID(R30,3,1)="5",MID(R30,3,1)="6",MID(R30,3,1)="7",MID(R30,3,1)="8",MID(R30,3,1)="9",MID(R30,3,1)="0"))),IF(VLOOKUP(C30,ファミリ引用特許WO!$A$2:$B$241,2,FALSE)+VLOOKUP(C30,ファミリ引用文献WO!$A$2:$C$241,3,FALSE)=0,"ISR無し",IF(COUNTIF(INDIRECT("ファミリ引用特許WO!"&amp;ADDRESS(MATCH(C30,ファミリ引用特許WO!$A$2:$A$241,0),1)&amp;":"&amp;ADDRESS(MATCH(C30,ファミリ引用特許WO!$A$2:$A$241,0),19)),R30)+COUNTIF(INDIRECT("ファミリ引用特許WO!"&amp;ADDRESS(MATCH(C30,ファミリ引用特許WO!$A$2:$A$241,0),1)&amp;":"&amp;ADDRESS(MATCH(C30,ファミリ引用特許WO!$A$2:$A$241,0),19)),S30)+COUNTIF(INDIRECT("ファミリ引用特許WO!"&amp;ADDRESS(MATCH(C30,ファミリ引用特許WO!$A$2:$A$241,0),1)&amp;":"&amp;ADDRESS(MATCH(C30,ファミリ引用特許WO!$A$2:$A$241,0),19)),T30)+COUNTIF(INDIRECT("ファミリ引用特許WO!"&amp;ADDRESS(MATCH(C30,ファミリ引用特許WO!$A$2:$A$241,0),1)&amp;":"&amp;ADDRESS(MATCH(C30,ファミリ引用特許WO!$A$2:$A$241,0),19)),W30)+COUNTIF(INDIRECT("ファミリ引用特許WO!"&amp;ADDRESS(MATCH(C30,ファミリ引用特許WO!$A$2:$A$241,0),1)&amp;":"&amp;ADDRESS(MATCH(C30,ファミリ引用特許WO!$A$2:$A$241,0),19)),Y30)&gt;0,"Yes","No")),"")</f>
        <v>No</v>
      </c>
      <c r="AQ30" s="126" t="str">
        <f ca="1">IF(OR(LEFT(R30)="特",LEFT(R30)="実",AND(OR(LEFT(R30,2)="US",LEFT(R30,2)="WO",LEFT(R30,2)="GB",LEFT(R30,2)="EP",LEFT(R30,2)="DE"),OR(MID(R30,3,1)="1",MID(R30,3,1)="2",MID(R30,3,1)="3",MID(R30,3,1)="4",MID(R30,3,1)="5",MID(R30,3,1)="6",MID(R30,3,1)="7",MID(R30,3,1)="8",MID(R30,3,1)="9",MID(R30,3,1)="0"))),IF(VLOOKUP(C30,'ファミリ引用特許表記修正（ex.A2→A）'!$A$2:$B$241,2,FALSE)=0,"family無し",IF(COUNTIF(INDIRECT("'ファミリ引用特許表記修正（ex.A2→A）'!"&amp;ADDRESS(MATCH(C30,'ファミリ引用特許表記修正（ex.A2→A）'!$A$2:$A$241,0),1)&amp;":"&amp;ADDRESS(MATCH(C30,'ファミリ引用特許表記修正（ex.A2→A）'!$A$2:$A$241,0),171)),R30)+COUNTIF(INDIRECT("'ファミリ引用特許表記修正（ex.A2→A）'!"&amp;ADDRESS(MATCH(C30,'ファミリ引用特許表記修正（ex.A2→A）'!$A$2:$A$241,0),1)&amp;":"&amp;ADDRESS(MATCH(C30,'ファミリ引用特許表記修正（ex.A2→A）'!$A$2:$A$241,0),171)),S30)+COUNTIF(INDIRECT("'ファミリ引用特許表記修正（ex.A2→A）'!"&amp;ADDRESS(MATCH(C30,'ファミリ引用特許表記修正（ex.A2→A）'!$A$2:$A$241,0),1)&amp;":"&amp;ADDRESS(MATCH(C30,'ファミリ引用特許表記修正（ex.A2→A）'!$A$2:$A$241,0),171)),T30)+COUNTIF(INDIRECT("'ファミリ引用特許表記修正（ex.A2→A）'!"&amp;ADDRESS(MATCH(C30,'ファミリ引用特許表記修正（ex.A2→A）'!$A$2:$A$241,0),1)&amp;":"&amp;ADDRESS(MATCH(C30,'ファミリ引用特許表記修正（ex.A2→A）'!$A$2:$A$241,0),171)),W30)+COUNTIF(INDIRECT("'ファミリ引用特許表記修正（ex.A2→A）'!"&amp;ADDRESS(MATCH(C30,'ファミリ引用特許表記修正（ex.A2→A）'!$A$2:$A$241,0),1)&amp;":"&amp;ADDRESS(MATCH(C30,'ファミリ引用特許表記修正（ex.A2→A）'!$A$2:$A$241,0),171)),Y30)&gt;0,"Yes","No")),"")</f>
        <v>No</v>
      </c>
      <c r="AR30" s="22" t="str">
        <f>IF(OR(LEFT(R30)="特",LEFT(R30)="実",AND(OR(LEFT(R30,2)="US",LEFT(R30,2)="WO",LEFT(R30,2)="GB",LEFT(R30,2)="EP",LEFT(R30,2)="DE"),OR(MID(R30,3,1)="1",MID(R30,3,1)="2",MID(R30,3,1)="3",MID(R30,3,1)="4",MID(R30,3,1)="5",MID(R30,3,1)="6",MID(R30,3,1)="7",MID(R30,3,1)="8",MID(R30,3,1)="9",MID(R30,3,1)="0",))),"",VLOOKUP($C30,ファミリ発明者引用文献!A$3:B$235,2,FALSE))</f>
        <v/>
      </c>
      <c r="AS30" s="128" t="str">
        <f>VLOOKUP(C30,ファミリ引用文献WO!A$2:B$241,2,FALSE)</f>
        <v/>
      </c>
      <c r="AT30" s="22" t="str">
        <f>VLOOKUP(C30,ファミリ引用文献!A$3:B$242,2,FALSE)</f>
        <v>1449 submited in U.S. Appl. No. 10/715,692 (5 pages), Oct. 28, 2004./US 5,863,871, 1/1999, Besse et al. (withdrawn)/Other Super Lube Products . . . What is Super Lube?? http://www.super-lube.com,/Minitab Output of Descriptive Statistics and Confidence Intervals on COF Data for Water, 67 ppm DPM, and 133 ppm DPM (Exhibit A to Item No. 12), 2003./Fin Food Lube Al. High Penetration Teflon? Lubricating Agent Especially Suitable for Automatic Lubrication Systems for the Food Processing Industry, Interflon, 20 pgs. (Date unknown)./Krytox? Dry Film Lubricant, DUPONT, 6 pgs. (Nov. 1997)./Moskala, E., &amp;#8220;Environmental Stress Cracking in PET Carbonated Soft Drink Containers&amp;#8221;, pp. 51-70 (1998)./DICOLUBE TPB Material Safety Data Sheet (Exhibit E to Item No. 11), Jun. 20, 2002./Ecolab Analytical &amp; Physical Chemistry Analysis Report (Exhibit D to Item No. 7), Feb. 4, 2003./“Lube Application to Conveyor Surface/Containers”,/Complaint, U.S. District Court, District of Minnesota,/JohnsonDiversey's Memorandom of Law in Opposition to Ecolab's Motion for a Preliminary Injunction, Apr. 25, 2003./Curriculum Vitae, Mark A. Kassel (Exhibit A to Item No. 23)./Tekkanat, B. et al., Environmental Stress Cracking Resistance of Blow Molded Poly(Ethylene Terephthalate) Containers, Polymer Engineering and Science, vol. 32, No. 6, pp. 393-394 (Mar. 1992)./Interflon?, http://www.interflon.nl/engels.htm, last updated Jun. 18, 1999, pp. 1-10./Dicolube System Dicolube TPB (Exhibit D to Item No. 6), 2002 or 2003./Du Pont Krytox? Brochure, &amp;#8220;Krytox? Dry FilmLubricants&amp;#8221;, pp. 1-6 (Nov. 1997)./Cirriculum Vitae, Thomas J. Hairston, Ph.D. (Exhibit E to Item No. 20), 2003./Ecolab's Appeal Brief, U.S. Court of Appeals for the Federal Circuit,/1449 submited in U.S. Appl. No. 10/715,575 (5 pages), Nov. 18, 2003./&amp;#8220;Lube Application to Conveyor Surface/Containers&amp;#8221;, Ecolab, 7 pgs. (Jun. 13, 2000)./U.S. Appl. No. 10/049,452 Notice of Allowance (May 27, 2004)./&amp;#8220;Encyclopedia Of Chemical technology, Fourth Edition, Flavor Characterization to Fuel Cells&amp;#8221;, John Wiley &amp; Sons, vol. 11, pp. 621-644, date unknown./DOWANOL DPM (Exhibit C to Item No. 11), Apr. 13, 2003./U.S. Appl. No. 09/619,261, filed Jul. 19, 2000./1449 submited in U.S. Appl. No. 10/715,575 (1 page), Aug. 31, 2007./Track Treatment Workshop, Alzey, Germany (Exibit E to Item No. 14), Mar. 31, 1998-Apr. 1, 1998./Moskala, E., Environmental Stress Cracking in PET Beverage Containers, pp. 8-1--8-15 (1996)./Report for Project A-260, M. Stanga, F, Bruschi, G. Bonaldi, Sep. 1997 (Exhibit D to Items No. 14)./Report for Project A-260, M. Stanga, F. Bruschi, G. Bonaldi, Sep. 1997 (Exhibit D to Item No. 14)./Declaration of Mario Stanga, May 9, 2003./Maintenance Products with Telflon?, http://www.interflon.nl/engels.htm, INTERFLON, 10 pgs. (Printed Jun. 18, 1999)./Lubrication and Lubricants,/U.S. Appl. No. 09/840,365 Notice of Allowance (Jun. 3, 2003)./Encyclopedia of Chemical Technology, Fourth Edition, Flavor Characterization to Fuel Cells, John Wiley &amp; Sons, vol. 11, pp. 621-644 (Date Unknown)./U.S. Appl. No. 09/840,365 Office Action (Nov. 20, 2002)./DiverseyLever Core-Euro Formulation dated Jun. 1, 2000 (2 pgs)./Claim Chart (Exhibit B to Item No. 23), 2003./Krytox? Dry Film Lubricants, Dupont, 6 pgs. (Nov. 1997)./DICOLUBE TPB Material Safety Data Sheet (Exhibit E to Item No. 7), Jun. 20, 2002./JohnsonDiversey's Memorandum of Law in Opposition to Ecolab's Motion for a Preliminary Injunction, Apr. 25, 2003./Reply Declaration of Tom Arata, May 2, 2003./Declaration of Christopher G. Hanewicz, Apr. 25, 2003./DiverseyLever Core-Euro Formulation dated Jun. 1, 2002 (2 pgs)./1449 submited in U.S. Appl. No. 10/715,692 (5 pages), Nov. 18, 2003./&amp;#8220;Environmental Stress Cracking Resistance of Blow Molded Poly(Ethylene Terephthalate) Containers,&amp;#8221;/Reply Declaration of Amy McBroom, May 2, 2003./Revised List of Conveyor Lubricants Compatible with PET Containers (Exhibit D to Item No. 13), Apr. 10, 1986./Declaration of David Cleveland, Mar. 28, 2003./1449 submited in U.S. Appl. No. 10/715,692 (1 page), Mar. 9, 2005./Declaration of Michael K. Lammers, Apr. 25, 2003./A fracture mechanics approach to environmental stress cracking in poly(ethyleneterephthalate), Polymer, vol. 39 No. 3, pp. 75-80 (1998)./Report for Project A-258, M. Stanga, Diversity S.p.A. (Exhibit B to Item No. 13), Dec. 1996.//DICOLUBE TPB Material Safety Data Sheet (Attachment E to Item No. 6-C), Jun. 20, 2002./Tekkanat B. et al., Environmental Stress Cracking Resistance of Blow Molded Poly(Ethylene Terephthalate) Containers, Polymer Engineering and Science, vol. 32, No. 6, pp. 393-397 (Mar. 1992).//Table of Anticipatory Prior Art (Appendix A to Item No. 16), 2003./U.S. Appl. No. 10/049,452 Office Action (Apr. 13, 2004)./US 5,863,871, 01/1999, Besse et al. (withdrawn)/Tekkanat, B. et al., &amp;#8220;Environmental Stress Cracking Resistance of Blow Molded Poly(Ethylene Terephthalate) Containers&amp;#8221;,/1449 submited in U.S. Appl. No. 10/715,692 (1 page), Feb. 21, 2005./Dicolube TPB (Johnson Diversey Product Information, Exhibit D to Item No. 11), 2002 or 2003./Dicolube TPB (Johnson Diversey Product Information, Exhibit C to Item No. 7), 2002 or 2003./Testing Protocol (Exhibit F to Item No. 13), believed to be 2003./Environmental Stress Cracking in PET Carbonated Soft Drink Containers, Eric J. Moskala, Ph.D., Eastman Chemical Company, presented at Bev Tech 98 (Savannah, GA)./Declaration of Jacques Rouillard, Apr. 25, 2003./1449 submited in U.S. Appl. No. 10/715,575 (5 pages), Oct. 28, 2004./Ecolab's Memorandum of Law in Support of Its Motion for a Preliminary Injunction, Mar. 28, 2003./Interflon?Fin Food Lube Al Brochure, 20 pgs., (Date Unknown)./Syneo Chemical Corporation, http://www.super-tube.com, last updated May 5, 1999, 5 pgs./&amp;#8220;MAZU EF 210 S 10% Silicone Defoamer&amp;#8221;,/Moskala, E., Environmental Stress Cracking in PET Carbonated Soft Drink Containers, Bev Tech 98, 22 pgs. (Mar. 30-Apr. 1, 1998)./Interflon &amp;#8220;Fin Food Lube Al&amp;#8221; Brochure, 20 pgs., date unknown./&amp;#8220;Encyclopedia of Chemical Technology, Fourth Edition, Flavor Characterization to Fuel Cells&amp;#8221;,/Environmental Stress Cracking Resistance of Blow Molded Poly(Ethylene Terephthalate) Containers, Polymer Engineering and Science, vol. 32, No. 6, pp. 393-399 (Mar. 1992)./Declaration of Keith W. Kennedy, Apr. 24, 2003./Curriculum Vitae, Thomas J. Hairston, Ph.D. (Exhibit E to Item No. 20), 2003./Moskala, E., &amp;#8220;Environmental Stress Cracking in PET Beverage Containers&amp;#8221;,/Track Treatment Workshop, Alzey, Germany (Exhibit E to Item No. 14), Mar. 31, 1998-Apr. 1, 1998./&amp;#8220;A fracture mechanics approach to environmental stress cracking in poly(ethyleneterephthalate),&amp;#8221;/Moskala, E., &amp;#8220;Environmental Stress Cracking in PET Beverage Containers&amp;#8221;, pp. 81-8-15 (1996)./&amp;#8220;Maintenance Products with Teflon?&amp;#8221;, http://www.interflon.nl/engels.htm,/&amp;#8220;Continuous improvement . . . the essence of success&amp;#8221;,/&amp;#8220;Fin Food Lube Al. High Penetration Teflon? Lubricating Agent: Expecially Suitable for Automatic Lubrication Systems for the Food Processing Industry&amp;#8221;,/Copy of European Search Report dated Jul. 17, 2003./1449 submited in U.S. Appl. No. 10/715,692 (1 page), May 7, 2004./Interflon? &amp;#8220;Fin Food Lube Al&amp;#8221; Brochure, 20 pgs., date unknown./Moskala, E., Environmental Stress Cracking in PET Carbonated Soft Drink Containers, pp. 51-70 (1998)./International Search Report dated Jun. 24, 2003./Second Declaration of David R. Cleveland, May 4, 2003./Synco Chemical Corporation, http://www.super-tube.com, last update May 5, 1999, 5 pgs./Moskala, E., Environmental Stress Cracking PET Beverage Containers, BEV-PAK AMERICAS '96, 14 pgs. (Apr. 15-16, 1996)./Interflon? &amp;#8220;Fin Food Lube A1&amp;#8221; Brochure, 20 pgs., date unknown./&amp;#8220;Environmental Stress Cracking in PET Carbonated Soft Drink Containers,&amp;#8221; Eric J. Moskala, Ph.D., Eastman Chemical Company, presented at Bev Tech 98 (Savannah, GA), date unknown./&amp;#8220;Environmental Stress Cracking in PET Carbonated Soft Drink Containers,&amp;#8221; Eric J. Moskala, Ph.D., Eastman Chemical Company, presented at Bev Tech 98 (Savannah, GA )./Ecolab's Reply to JohnsonDiversey's Counterclaim, U.S. District Court, District of Minnesota,/Curriculum Vitae, Mark A. Kessel (Exhibit A to Item No. 23)./JohnsonDiversey Form 8-K, Mar. 25, 2003./Docket Sheet for U.S. Court of Appeals for the Federal Circuit,/Maintenance Products with Teflon?, http://www.interflon.nl/engels.htm, Interflon, 10 pgs. (Printed Jun. 18, 1999)./Material Safety Data Sheet for Dicolube TP date Apr. 11, 1996 (1 pg)./Material Safety Data Sheet for Lubostar CP (May 3, 2000)./Graph I BIS ((Exhibit I to Item No. 22), Sep. 1997./&amp;#8220;Krytox? Dry Film Lubricants&amp;#8221;,/1449 submited in U.S. Appl. No. 10/715,575 (1 page), May 7, 2004./Lubricity Properties of DPM (Exhibit F to Item No. 7), 2003./Material Safety Data Sheet for Dicolube TP dated Apr. 11, 1996 (1 pg.)./Ecolab's Reply Brief, U.S. Court of Appeals for the Federal Circuit,/Declaration of Tom Arata, Mar. 28, 2003./EP 99305796.7, Not yet published./Gangal, S., &amp;#8220;Polytetrafluoroethylene&amp;#8221;,/Invalidity Analysis of Claims 4,7,9,14-19,24,27 and 30-32 (Appendix B to Item No. 16), 2003./Lube Application to Conveyor Surface/Containers, Ecolab, 7 pgs. (Jun. 13, 2000)./Kondoh, M., &amp;#8220;An Aerosol Lubricant&amp;#8221;, Japanese Patent Application No. 57-3892, 4 pgs. (Filed Jun. 10, 1980; Published Jan. 9, 1982)./Reply Declaration of Thomas J. Hairston, Ph.D., May 2, 2003./1520 Silicone Antifoam Brochure,/1449 submited in U.S. Appl. No. 10/715,575 (1 page), Nov. 12, 2004./Opinion Letter (Exhibit C to Item No. 6), Mar. 25, 2003./Synco Chemical Corporation, http://www.super-tube.com, last updated May 5, 1999, 5 pgs./U.S. Appl. No. 10/715,575 Office Action (May 3, 2007)./Gangal, S., Polytetrafluoroethylene, Encyclopedia of Chemical Technology, 4th Ed., vol. 11, pp. 621-644 (Date unknown)./Product Information Sheet for DOWANOL DPM (Exhibit A to Item No. 7), Aug. 2001./The Alternative to Soap and Water for Lubricating Conveyor Lines, Jan. 1998, Food and Drink Business, pp. 35-36./Lubricity Properties of DPM (Attachment F to Item No. 6-C), 2003./Du Pont Krytox? Brochure, Krytox? Dry Film Lubricants, pp. 1-6 (Nov. 1997)./JohnsonDiversey Food Group Duplicate Invoice for Dicolube TP dated May 9, 1996./Ecolab Analytical &amp; Physical Chemistry Analysis Report (Exhibit B to Item No. 7), Sep. 5, 2000./Memorandum, Opinion and Order, U.S. District Court, District of Minnesota,/Track Treatment Workshop, Alzey, Germany (Exhibit E to Item No. 14), Mar. 31, 1998&amp;#8212;Apr. 1, 1998./Lubrication and Lubricants, Encyclopedia of Chemical Technology, vol. 15, pp. 463-517./1449 submited in U.S. Appl. No. 10/715,575 (1 page), Feb. 21, 2005./Dicolube TPB (Johnson Diversey Product Information, Attachment D to Item No. 6-C), 2002 or 2003./Interflon Fin Food Lube A1 Brochure, 20 pgs., (Date Unknown)./Federal Circuit Opinion, U.S. Court of Appeals for the Federal Circuit,/Moskala, E., &amp;#8220;Environmental Stress Cracking in PET Carbonated Soft Drink Containers&amp;#8221;,/Declaration of Tim A. Osswald, Apr. 25, 2003./Declaration of Rachel Zimmerman, Mar. 28, 2003./Other Super Lube Products . . . What is Super Lube??http://www.super-lube.com, Synco Chemical Corporation, 5 pgs. (Printed May 5, 1999)./1449 submited in U.S. Appl. No. 10/715,692 (1 page), Nov. 22, 2004./Report for Project A-258, M. Stanga, Diversey S.p.A. (Exhibit B to Item No. 13), Dec. 1996./Ecolab's Reply Memorandum of Law in Support of Its Motion for a Preliminary Injunction, May 5, 2003./Product Information Sheet for DOWANOL DPM (Exhibit A to Item No. 13), Aug. 2001./1449 submited in U.S. Appl. No. 10/715,692 (1 page), Aug. 31, 2007./Dicolube TPB Material Safety Data Sheet (Exhibit B to Item No. 7), Jun. 20, 2002./Answer and Counterclaim, U.S. District Court, District of Minnesota,/T. Osswald's Prior Testimony (Exhibit B to Item No. 11), 2002 or 2003./The Alternative to Soap and Water for Lubricating Conveyor Lines, Food &amp; Drink Business, pp. 35-36 (Jan. 1998)./Ecolab's Memorandum of Law in Support of Its Motion for a Preliminary Injuction, Mar. 28, 2003./Kondoh, M., An Aerosol Lubricant, Japanese Patent Application No. 57-3892, 9 pgs. (Filed Jun. 10, 1980; Published Jan. 9, 1982)./Tekkanat, B. et al., Environmental Stress Cracking Resistance of Blow Molded Poly(Ethylene Terephthalate) Contianers, Polymer Engineering and Science, vol. 32, No. 6, pp. 393-394 (Mar. 1992)./JohnsonDiversey's Appeal Brief, U.S. Court of Appeals for the Federal Circuit,/Graph 1 BIS ((Exhibit 1 to Item No. 22), Sep. 1997./Docket Sheet for U.S. District Court, District of Minnesota,/Dicolube TPB Sales (Exhibit A to Item No. 15), Apr. 2003./Third Declaration of David R. Cleveland, May 23, 2003./&amp;#8220;The Alternative to Soap and Water for Lubricating Conveyor Lines,&amp;#8221;/Tekkanat, B. et al., &amp;#8220;Environmental Stress Cracking Resistance of Blow Molded Poly(Ethylene Terephthalate) Containers&amp;#8221;, Polymer Engineering and Science, vol. 32, No. 6, pp. 393-394 (Mar. 1992)./European Search Report dated Jul. 17, 2003./Declaration of Dr. Harriet Black Nemhard, Apr. 25, 2003./Ecolab's Amended Complaint, U.S. District Court, District of Minnesota,/Moskala, E., Environmental Stress Cracking in PET Beverage Containers, Bev-Pak Americas '96, 14 pgs. (Apr. 15-16, 1996)./Report for Project A-260, M. Stanga, F. Bruschi, G. Bonaldi (Exhibit C to Item No. 13), Sep. 1997./Kondoh, M., &amp;#8220;An Aerosol Lubricant&amp;#8221;,/U.S. Appl. No. 10/715,692 Office Action (May 3, 2007)./Declaration of Mark Kassel, May 15, 2003./JohnsonDiversey's Answer and Counterclaim to Ecolab's Amended Complaint, U.S. District Court, District of Minnesota,/U.S. Appl. No. 10/049,452 Office Action (Aug. 6, 2003)./Product Information Sheet for DOWANOL DPM (Attachment C to Item No. 6-C), Aug. 2001./Ecolab Analytical &amp; Physical Chemistry Analysis Report (Attachment B to Item No. 6-C), Feb. 4, 2003./Answer and Counterclaim, U.S. District Court, District of Minnnesota,/Curriculum Vitae, Tim Andreas Osswald (Exhibit A to Item No. 11), 2003./&amp;#8220;MAZU DF 210 S 10% Silicone Defoamer&amp;#8221;,/1449 submited in U.S. Appl. No. 10/715,575 (1 page), Mar 9, 2005./Declaration of Amy McBroom, Mar. 28, 2003./0</v>
      </c>
      <c r="AU30" s="22" t="str">
        <f>VLOOKUP(C30,審判データ!AH$2:BT$379,39,FALSE)</f>
        <v>AT00367425T;AT00288387T;AT00535458T;AT00411227T;AU06769500A;AU00763456B;AU2003204073B;AU2004237804A;AU2004237804B;CA02381733A;CA02381733C;DE60017952D;DE60017952T;DE60035600D;DE60035600T;DE60324046D;DK01308393T;DK01350836T;DK01334914T;EP1214387A;EP1214387B;EP1308393A;EP1308393B;EP1308394A;EP1308394B;EP1350836A;EP1350836B;EP1334914A;EP1334914B;ES02237734T;ES02378848T;ES02388061T;特表2003-507270;特許04261103;US6288012;US6427826;US6495494;US6207622;US2002025912;US6673753;US6806240;US2003134752;US6780823;US2003073589;US6743758;US2004058829;US7384895;US2005277556;US7364033;US2004097382;US7371711;US2004102337;US7371712;US2009017243;US2008210522;US7600631;US2009321222;US8056703;US2012024665;US8469180;WO2001012759A</v>
      </c>
      <c r="AV30" s="128" t="str">
        <f ca="1">IF(INDIRECT("審判データ!"&amp;ADDRESS(MATCH(C30,審判データ!$AH$1:$AH$379,0),32))="早期審査の対象とする","早期審査","")</f>
        <v/>
      </c>
      <c r="AW30" s="621" t="str">
        <f t="shared" si="0"/>
        <v>不一致</v>
      </c>
      <c r="AX30" s="622" t="str">
        <f>IF(LEFT(AE30,3)="日本特",IF(LEFT(C30)="特",VLOOKUP(C30,'本件、証拠文献テーマコード'!G$2:I$376,3,FALSE),VLOOKUP(C30,'本件、証拠文献テーマコード'!B$2:I$376,8,FALSE)),"")</f>
        <v>3E062,3E086,3F024,4H104,4J002</v>
      </c>
      <c r="AY30" s="622" t="str">
        <f>IF(LEFT(AE30,3)="日本特",IF(OR(MID(R30,2,1)="開",MID(R30,2,1)="表",MID(R30,2,1)="登"),VLOOKUP(R30,'本件、証拠文献テーマコード'!C$2:I$379,7,FALSE),VLOOKUP(R30,'本件、証拠文献テーマコード'!G$2:I$379,3,FALSE)),"")</f>
        <v>4H004,4H011,4H104</v>
      </c>
      <c r="AZ30" s="623"/>
    </row>
    <row r="31" spans="1:52" ht="54" x14ac:dyDescent="0.15">
      <c r="A31" s="944" t="s">
        <v>22301</v>
      </c>
      <c r="B31" s="586" t="str">
        <f ca="1">IF(A31="",B30,INDIRECT("審判データ!"&amp;ADDRESS(MATCH(A31,審判データ!$HC$1:$HC$379,0),20))&amp;" / "&amp;INDIRECT("審判データ!"&amp;ADDRESS(MATCH(A31,審判データ!$HC$1:$HC$379,0),21)))</f>
        <v>2010 / 29-1,29-2</v>
      </c>
      <c r="C31" s="3">
        <v>3649249</v>
      </c>
      <c r="D31" s="799" t="s">
        <v>456</v>
      </c>
      <c r="E31" s="1" t="str">
        <f ca="1">INDIRECT("審判データ!"&amp;ADDRESS(MATCH(C31,審判データ!$AH$1:$AH$379,0),55))</f>
        <v>クエスト・インターナショナル・サービシーズ・ビー・ブイ</v>
      </c>
      <c r="F31" s="1" t="str">
        <f ca="1">INDIRECT("審判データ!"&amp;ADDRESS(MATCH(C31,審判データ!$AH$1:$AH$379,0),56))</f>
        <v>ブロム、ヴィルム・アール;クンスト、アントニー;ハッカート、マルセリウス・ヤコブス・ジェイ;ルリ、グレゴリー・ダブリュー;シー、バートトロメウス・ヨセフ・ヴァン</v>
      </c>
      <c r="G31" s="43" t="str">
        <f ca="1">INDIRECT("審判データ!"&amp;ADDRESS(MATCH(C31,審判データ!$AH$1:$AH$379,0),72))</f>
        <v>AU00703484B;AU04879196A;CA02211630A;DE69608668D;DE69608668T;EP811056A;EP811056B;特表平11-504504;特許03649249;US5741705;US5885835;WO1996026266A</v>
      </c>
      <c r="H31" s="43" t="str">
        <f ca="1">INDIRECT("審判データ!"&amp;ADDRESS(MATCH(C31,審判データ!$AH$1:$AH$379,0),41))</f>
        <v>C12N  5/10;C07K 14/415;C12N  5/06</v>
      </c>
      <c r="I31" s="1" t="str">
        <f ca="1">INDIRECT("審判データ!"&amp;ADDRESS(MATCH(C31,審判データ!$AH$1:$AH$379,0),49))</f>
        <v>C12N   5/10@AFI(JP);C07K  14/415@ALI(JP);C12N   5/00@ALI(EP);C12N   5/02@ALI(DE);C12N   5/06@ALI(JP)</v>
      </c>
      <c r="J31" s="1" t="str">
        <f ca="1">INDIRECT("審判データ!"&amp;ADDRESS(MATCH(C31,審判データ!$AH$1:$AH$379,0),51))</f>
        <v>C12N  5/00        B;C12N  5/00        E;C07K 14/415;C12N  5/00    202 A;C12N  5/00    102</v>
      </c>
      <c r="K31" s="1" t="str">
        <f ca="1">INDIRECT("審判データ!"&amp;ADDRESS(MATCH(C31,審判データ!$AH$1:$AH$379,0),53))</f>
        <v>4H045 AA30;4H045 BA09;4H045 CA32;4H045 EA61;4H045 FA70;4H045 GA10;4H045 HA02;4B065 AA90X;4B065 AA92X;4B065 AA94X;4B065 BB12;4B065 BB19</v>
      </c>
      <c r="L31" s="1060" t="s">
        <v>22302</v>
      </c>
      <c r="M31" s="963" t="s">
        <v>465</v>
      </c>
      <c r="N31" s="965" t="s">
        <v>22303</v>
      </c>
      <c r="O31" s="967" t="s">
        <v>91</v>
      </c>
      <c r="P31" s="1096" t="s">
        <v>467</v>
      </c>
      <c r="Q31" s="607" t="s">
        <v>91</v>
      </c>
      <c r="R31" s="624" t="s">
        <v>22304</v>
      </c>
      <c r="S31" s="624" t="str">
        <f>IF(OR(LEFT(R31)="特",LEFT(R31)="実"),VLOOKUP(R31,'証拠（JP特許）'!$B$2:$D$299,2,FALSE),IF(AND(OR(LEFT(R31,2)="US",LEFT(R31,2)="WO",LEFT(R31,2)="GB",LEFT(R31,2)="EP",LEFT(R31,2)="DE"),OR(MID(R31,3,1)="1",MID(R31,3,1)="2",MID(R31,3,1)="3",MID(R31,3,1)="4",MID(R31,3,1)="5",MID(R31,3,1)="6",MID(R31,3,1)="7",MID(R31,3,1)="8",MID(R31,3,1)="9",MID(R31,3,1)="0")),VLOOKUP(R31,'証拠（WW特許）'!$B$2:$C$90,2,FALSE),"_"))</f>
        <v>_</v>
      </c>
      <c r="T31" s="624" t="str">
        <f>IF(OR(LEFT(R31)="特",LEFT(R31)="実"),VLOOKUP(R31,'証拠（JP特許）'!$B$2:$E$299,4,FALSE),"_")</f>
        <v>_</v>
      </c>
      <c r="U31" s="606" t="s">
        <v>24</v>
      </c>
      <c r="V31" s="607" t="s">
        <v>122</v>
      </c>
      <c r="W31" s="608" t="str">
        <f t="shared" si="3"/>
        <v/>
      </c>
      <c r="X31" s="604"/>
      <c r="Y31" s="604" t="str">
        <f t="shared" si="4"/>
        <v/>
      </c>
      <c r="Z31" s="91" t="str">
        <f ca="1">IF(OR(LEFT(R31)="特",LEFT(R31)="実",AND(OR(LEFT(R31,2)="US",LEFT(R31,2)="WO",LEFT(R31,2)="GB",LEFT(R31,2)="EP",LEFT(R31,2)="DE"),OR(MID(R31,3,1)="1",MID(R31,3,1)="2",MID(R31,3,1)="3",MID(R31,3,1)="4",MID(R31,3,1)="5",MID(R31,3,1)="6",MID(R31,3,1)="7",MID(R31,3,1)="8",MID(R31,3,1)="9",MID(R31,3,1)="0",))),IF(COUNTIF(INDIRECT("拒絶理由・拒絶査定・異議申立!"&amp;ADDRESS(MATCH(C31,拒絶理由・拒絶査定・異議申立!B$1:B$1000,0),3)&amp;":"&amp;ADDRESS(MATCH(C31,拒絶理由・拒絶査定・異議申立!B$1:B$1000,0),50)),R31)+COUNTIF(INDIRECT("拒絶理由・拒絶査定・異議申立!"&amp;ADDRESS(MATCH(C31,拒絶理由・拒絶査定・異議申立!B$1:B$1000,0),3)&amp;":"&amp;ADDRESS(MATCH(C31,拒絶理由・拒絶査定・異議申立!B$1:B$1000,0),50)),T31)&gt;0,"Yes","No"),"")</f>
        <v/>
      </c>
      <c r="AA31" s="92" t="str">
        <f ca="1">IF(OR(LEFT(R31)="特",LEFT(R31)="実",AND(OR(LEFT(R31,2)="US",LEFT(R31,2)="WO",LEFT(R31,2)="GB",LEFT(R31,2)="EP",LEFT(R31,2)="DE"),OR(MID(R31,3,1)="1",MID(R31,3,1)="2",MID(R31,3,1)="3",MID(R31,3,1)="4",MID(R31,3,1)="5",MID(R31,3,1)="6",MID(R31,3,1)="7",MID(R31,3,1)="8",MID(R31,3,1)="9",MID(R31,3,1)="0",))),IF(COUNTIF(INDIRECT("先行技術調査・登録査定!"&amp;ADDRESS(MATCH(C31,先行技術調査・登録査定!B$1:B$1000,0),3)&amp;":"&amp;ADDRESS(MATCH(C31,先行技術調査・登録査定!B$1:B$1000,0),49)),R31)+COUNTIF(INDIRECT("先行技術調査・登録査定!"&amp;ADDRESS(MATCH(C31,先行技術調査・登録査定!B$1:B$1000,0),3)&amp;":"&amp;ADDRESS(MATCH(C31,先行技術調査・登録査定!B$1:B$1000,0),49)),T31)&gt;0,"Yes","No"),"")</f>
        <v/>
      </c>
      <c r="AB31" s="93" t="str">
        <f t="shared" ca="1" si="1"/>
        <v/>
      </c>
      <c r="AC31" s="94" t="str">
        <f>IF(OR(LEFT(R31)="特",LEFT(R31)="実",AND(OR(LEFT(R31,2)="US",LEFT(R31,2)="WO",LEFT(R31,2)="GB",LEFT(R31,2)="EP",LEFT(R31,2)="DE"),OR(MID(R31,3,1)="1",MID(R31,3,1)="2",MID(R31,3,1)="3",MID(R31,3,1)="4",MID(R31,3,1)="5",MID(R31,3,1)="6",MID(R31,3,1)="7",MID(R31,3,1)="8",MID(R31,3,1)="9",MID(R31,3,1)="0",))),"",VLOOKUP($C31,非特許文献リスト!$A$2:$C$196,2,FALSE))</f>
        <v/>
      </c>
      <c r="AD31" s="95" t="str">
        <f>IF(OR(LEFT(R31)="特",LEFT(R31)="実",AND(OR(LEFT(R31,2)="US",LEFT(R31,2)="WO",LEFT(R31,2)="GB",LEFT(R31,2)="EP",LEFT(R31,2)="DE"),OR(MID(R31,3,1)="1",MID(R31,3,1)="2",MID(R31,3,1)="3",MID(R31,3,1)="4",MID(R31,3,1)="5",MID(R31,3,1)="6",MID(R31,3,1)="7",MID(R31,3,1)="8",MID(R31,3,1)="9",MID(R31,3,1)="0",))),"",VLOOKUP($C31,非特許文献リスト!$A$2:$C$196,3,FALSE))</f>
        <v/>
      </c>
      <c r="AE31" s="179" t="str">
        <f t="shared" si="2"/>
        <v/>
      </c>
      <c r="AF31" s="166" t="str">
        <f>IF(OR(LEFT(R31)="特",LEFT(R31)="実"),VLOOKUP(R31,'証拠（JP特許）'!$B$2:$AB$299,10,FALSE),IF(AND(OR(LEFT(R31,2)="US",LEFT(R31,2)="WO",LEFT(R31,2)="GB",LEFT(R31,2)="EP",LEFT(R31,2)="DE"),OR(MID(R31,3,1)="1",MID(R31,3,1)="2",MID(R31,3,1)="3",MID(R31,3,1)="4",MID(R31,3,1)="5",MID(R31,3,1)="6",MID(R31,3,1)="7",MID(R31,3,1)="8",MID(R31,3,1)="9",MID(R31,3,1)="0",)),VLOOKUP(R31,'証拠（WW特許）'!$B$2:$M$90,8,FALSE),""))</f>
        <v/>
      </c>
      <c r="AG31" s="166" t="str">
        <f>IF(OR(LEFT(R31)="特",LEFT(R31)="実"),VLOOKUP(R31,'証拠（JP特許）'!$B$2:$AB$299,26,FALSE),IF(AND(OR(LEFT(R31,2)="US",LEFT(R31,2)="WO",LEFT(R31,2)="GB",LEFT(R31,2)="EP",LEFT(R31,2)="DE"),OR(MID(R31,3,1)="1",MID(R31,3,1)="2",MID(R31,3,1)="3",MID(R31,3,1)="4",MID(R31,3,1)="5",MID(R31,3,1)="6",MID(R31,3,1)="7",MID(R31,3,1)="8",MID(R31,3,1)="9",MID(R31,3,1)="0",)),VLOOKUP(R31,'証拠（WW特許）'!$B$2:$M$90,12,FALSE),""))</f>
        <v/>
      </c>
      <c r="AH31" s="100" t="str">
        <f>IF(OR(LEFT(R31)="特",LEFT(R31)="実"),VLOOKUP(R31,'証拠（JP特許）'!$B$2:$X$299,20,FALSE),IF(AND(OR(LEFT(R31,2)="US",LEFT(R31,2)="WO",LEFT(R31,2)="GB",LEFT(R31,2)="EP",LEFT(R31,2)="DE"),OR(MID(R31,3,1)="1",MID(R31,3,1)="2",MID(R31,3,1)="3",MID(R31,3,1)="4",MID(R31,3,1)="5",MID(R31,3,1)="6",MID(R31,3,1)="7",MID(R31,3,1)="8",MID(R31,3,1)="9",MID(R31,3,1)="0",)),VLOOKUP(R31,'証拠（WW特許）'!$B$2:$U$90,20,FALSE),""))</f>
        <v/>
      </c>
      <c r="AI31" s="100" t="str">
        <f>IF(OR(LEFT(R31)="特",LEFT(R31)="実"),VLOOKUP(R31,'証拠（JP特許）'!$B$2:$X$299,21,FALSE),"")</f>
        <v/>
      </c>
      <c r="AJ31" s="100" t="str">
        <f>IF(OR(LEFT(R31)="特",LEFT(R31)="実"),VLOOKUP(R31,'証拠（JP特許）'!$B$2:$X$299,22,FALSE),"")</f>
        <v/>
      </c>
      <c r="AK31" s="134" t="str">
        <f>IF(OR(LEFT(R31)="特",LEFT(R31)="実"),VLOOKUP(R31,'証拠（JP特許）'!$B$2:$X$299,17,FALSE),IF(AND(OR(LEFT(R31,2)="US",LEFT(R31,2)="WO",LEFT(R31,2)="GB",LEFT(R31,2)="EP",LEFT(R31,2)="DE"),OR(MID(R31,3,1)="1",MID(R31,3,1)="2",MID(R31,3,1)="3",MID(R31,3,1)="4",MID(R31,3,1)="5",MID(R31,3,1)="6",MID(R31,3,1)="7",MID(R31,3,1)="8",MID(R31,3,1)="9",MID(R31,3,1)="0",)),VLOOKUP(R31,'証拠（WW特許）'!$B$2:$U$90,16,FALSE),""))</f>
        <v/>
      </c>
      <c r="AL31" s="594" t="s">
        <v>99</v>
      </c>
      <c r="AM31" s="594" t="s">
        <v>95</v>
      </c>
      <c r="AN31" s="594" t="s">
        <v>95</v>
      </c>
      <c r="AO31" s="100" t="str">
        <f ca="1">IF(OR(LEFT(R31)="特",LEFT(R31)="実",AND(OR(LEFT(R31,2)="US",LEFT(R31,2)="WO",LEFT(R31,2)="GB",LEFT(R31,2)="EP",LEFT(R31,2)="DE"),OR(MID(R31,3,1)="1",MID(R31,3,1)="2",MID(R31,3,1)="3",MID(R31,3,1)="4",MID(R31,3,1)="5",MID(R31,3,1)="6",MID(R31,3,1)="7",MID(R31,3,1)="8",MID(R31,3,1)="9",MID(R31,3,1)="0"))),IF(COUNTIF(INDIRECT("発明者引用!"&amp;ADDRESS(MATCH(C31,発明者引用!B$1:B$196,0),4)&amp;":"&amp;ADDRESS(MATCH(C31,発明者引用!B$1:B$196,0),17)),R31)+COUNTIF(INDIRECT("発明者引用!"&amp;ADDRESS(MATCH(C31,発明者引用!B$1:B$196,0),4)&amp;":"&amp;ADDRESS(MATCH(C31,発明者引用!B$1:B$196,0),17)),#REF!)+COUNTIF(INDIRECT("発明者引用!"&amp;ADDRESS(MATCH(C31,発明者引用!B$1:B$196,0),4)&amp;":"&amp;ADDRESS(MATCH(C31,発明者引用!B$1:B$196,0),17)),T31)&gt;0,"Yes","No"),"")</f>
        <v/>
      </c>
      <c r="AP31" s="100" t="str">
        <f ca="1">IF(OR(LEFT(R31)="特",LEFT(R31)="実",AND(OR(LEFT(R31,2)="US",LEFT(R31,2)="WO",LEFT(R31,2)="GB",LEFT(R31,2)="EP",LEFT(R31,2)="DE"),OR(MID(R31,3,1)="1",MID(R31,3,1)="2",MID(R31,3,1)="3",MID(R31,3,1)="4",MID(R31,3,1)="5",MID(R31,3,1)="6",MID(R31,3,1)="7",MID(R31,3,1)="8",MID(R31,3,1)="9",MID(R31,3,1)="0"))),IF(VLOOKUP(C31,ファミリ引用特許WO!$A$2:$B$241,2,FALSE)+VLOOKUP(C31,ファミリ引用文献WO!$A$2:$C$241,3,FALSE)=0,"ISR無し",IF(COUNTIF(INDIRECT("ファミリ引用特許WO!"&amp;ADDRESS(MATCH(C31,ファミリ引用特許WO!$A$2:$A$241,0),1)&amp;":"&amp;ADDRESS(MATCH(C31,ファミリ引用特許WO!$A$2:$A$241,0),19)),R31)+COUNTIF(INDIRECT("ファミリ引用特許WO!"&amp;ADDRESS(MATCH(C31,ファミリ引用特許WO!$A$2:$A$241,0),1)&amp;":"&amp;ADDRESS(MATCH(C31,ファミリ引用特許WO!$A$2:$A$241,0),19)),S31)+COUNTIF(INDIRECT("ファミリ引用特許WO!"&amp;ADDRESS(MATCH(C31,ファミリ引用特許WO!$A$2:$A$241,0),1)&amp;":"&amp;ADDRESS(MATCH(C31,ファミリ引用特許WO!$A$2:$A$241,0),19)),T31)+COUNTIF(INDIRECT("ファミリ引用特許WO!"&amp;ADDRESS(MATCH(C31,ファミリ引用特許WO!$A$2:$A$241,0),1)&amp;":"&amp;ADDRESS(MATCH(C31,ファミリ引用特許WO!$A$2:$A$241,0),19)),W31)+COUNTIF(INDIRECT("ファミリ引用特許WO!"&amp;ADDRESS(MATCH(C31,ファミリ引用特許WO!$A$2:$A$241,0),1)&amp;":"&amp;ADDRESS(MATCH(C31,ファミリ引用特許WO!$A$2:$A$241,0),19)),Y31)&gt;0,"Yes","No")),"")</f>
        <v/>
      </c>
      <c r="AQ31" s="99" t="str">
        <f ca="1">IF(OR(LEFT(R31)="特",LEFT(R31)="実",AND(OR(LEFT(R31,2)="US",LEFT(R31,2)="WO",LEFT(R31,2)="GB",LEFT(R31,2)="EP",LEFT(R31,2)="DE"),OR(MID(R31,3,1)="1",MID(R31,3,1)="2",MID(R31,3,1)="3",MID(R31,3,1)="4",MID(R31,3,1)="5",MID(R31,3,1)="6",MID(R31,3,1)="7",MID(R31,3,1)="8",MID(R31,3,1)="9",MID(R31,3,1)="0"))),IF(VLOOKUP(C31,'ファミリ引用特許表記修正（ex.A2→A）'!$A$2:$B$241,2,FALSE)=0,"family無し",IF(COUNTIF(INDIRECT("'ファミリ引用特許表記修正（ex.A2→A）'!"&amp;ADDRESS(MATCH(C31,'ファミリ引用特許表記修正（ex.A2→A）'!$A$2:$A$241,0),1)&amp;":"&amp;ADDRESS(MATCH(C31,'ファミリ引用特許表記修正（ex.A2→A）'!$A$2:$A$241,0),171)),R31)+COUNTIF(INDIRECT("'ファミリ引用特許表記修正（ex.A2→A）'!"&amp;ADDRESS(MATCH(C31,'ファミリ引用特許表記修正（ex.A2→A）'!$A$2:$A$241,0),1)&amp;":"&amp;ADDRESS(MATCH(C31,'ファミリ引用特許表記修正（ex.A2→A）'!$A$2:$A$241,0),171)),S31)+COUNTIF(INDIRECT("'ファミリ引用特許表記修正（ex.A2→A）'!"&amp;ADDRESS(MATCH(C31,'ファミリ引用特許表記修正（ex.A2→A）'!$A$2:$A$241,0),1)&amp;":"&amp;ADDRESS(MATCH(C31,'ファミリ引用特許表記修正（ex.A2→A）'!$A$2:$A$241,0),171)),T31)+COUNTIF(INDIRECT("'ファミリ引用特許表記修正（ex.A2→A）'!"&amp;ADDRESS(MATCH(C31,'ファミリ引用特許表記修正（ex.A2→A）'!$A$2:$A$241,0),1)&amp;":"&amp;ADDRESS(MATCH(C31,'ファミリ引用特許表記修正（ex.A2→A）'!$A$2:$A$241,0),171)),W31)+COUNTIF(INDIRECT("'ファミリ引用特許表記修正（ex.A2→A）'!"&amp;ADDRESS(MATCH(C31,'ファミリ引用特許表記修正（ex.A2→A）'!$A$2:$A$241,0),1)&amp;":"&amp;ADDRESS(MATCH(C31,'ファミリ引用特許表記修正（ex.A2→A）'!$A$2:$A$241,0),171)),Y31)&gt;0,"Yes","No")),"")</f>
        <v/>
      </c>
      <c r="AR31" s="135" t="str">
        <f>IF(OR(LEFT(R31)="特",LEFT(R31)="実",AND(OR(LEFT(R31,2)="US",LEFT(R31,2)="WO",LEFT(R31,2)="GB",LEFT(R31,2)="EP",LEFT(R31,2)="DE"),OR(MID(R31,3,1)="1",MID(R31,3,1)="2",MID(R31,3,1)="3",MID(R31,3,1)="4",MID(R31,3,1)="5",MID(R31,3,1)="6",MID(R31,3,1)="7",MID(R31,3,1)="8",MID(R31,3,1)="9",MID(R31,3,1)="0",))),"",VLOOKUP($C31,ファミリ発明者引用文献!A$3:B$235,2,FALSE))</f>
        <v>,,</v>
      </c>
      <c r="AS31" s="94" t="str">
        <f>VLOOKUP(C31,ファミリ引用文献WO!A$2:B$241,2,FALSE)</f>
        <v>JOURNAL OF IMMUNOLOGICAL METHODS, vol. 166, no. 1, 1993, NEW YORK US, pages 85-91, XP002006664 S. HEENEMAN ET AL.: The concentrations of glutamine and ammonia in comercially available cell culture media cited in the application,JOURNAL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application,Database PAJ; 08/05/1990 MIHARA AKIRA ET AL.: Culture medium &amp; JP-A-2049579 (Kyowa Hakko Kogyo Co. Ltd.) 19/02/1990 XP002006666,Database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v>
      </c>
      <c r="AT31" s="100" t="str">
        <f>VLOOKUP(C31,ファミリ引用文献!A$3:B$242,2,FALSE)</f>
        <v>Belitz, H.P. et al, p. 285-297, plus eng. transl., source unknown, 1982./JOURNAL OF IMMUNOLOGICAL METHODS, vol. 166, no. 1, 1993, NEW YORK US, pages 85-91, XP002006664 S. HEENEMAN ET AL.: The concentrations of glutamine and ammonia in comercially available cell culture media cited in the application/Animal Cell Culture, A Practical Approach, Second Edition, ISBN 0-19-963213-8./JOURNAL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application/Yoong et al Food Chem. v. 51 #2, 1994, pp. 271-274./Brand, K., et al., Metabolism 38:29-33 (1989)./Heeneman et al, J. Immunological Methods, 116, 85-91 (1991)./Babcock et al. J. of Nutrition, v. 93, #3, Nov. 1967 pp. 368-376./Database PAJ; 08/05/1990 MIHARA AKIRA ET AL.: Culture medium &amp; JP-A-2049579 (Kyowa Hakko Kogyo Co. Ltd.) 19/02/1990 XP002006666/Tanabe et al., Journal of Food Biochemistry, 16:235-248 (1993)./Nedelkovits, J. et al., Food Investigation Gazette, v. 16(4-5) pp. 211-216, plus eng. transl. 1970./Ishii, K. et al., J. of Household Soc. of Japan, v. 45(9), pp. 791-796, plus eng. tranl., 1994./Database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rats//MacRitchie, J. Food Technol. 14, 595, 601 (1979)./Tenabe et al., Journal of Food Biochemistry, 16:235-248 (1993)./0/0/0/0/0/0/0/0/0/0/0/0/0/0/0/0/0/0/0/0/0/0/0/0/0/0/0/0/0/0/0/0/0/0/0/0/0/0/0/0/0/0/0/0/0/0/0/0/0/0/0/0/0/0/0/0/0/0/0/0/0/0/0/0/0/0/0/0/0/0/0/0/0/0/0/0/0/0/0/0/0/0/0/0/0/0/0/0/0/0/0/0/0/0/0/0/0/0/0/0/0/0/0/0/0/0/0/0/0/0/0/0/0/0/0/0/0/0/0/0/0/0/0/0/0/0/0/0/0/0/0/0/0/0/0/0/0/0/0/0/0/0/0/0/0/0/0/0/0/0/0/0/0/0/0/0/0/0</v>
      </c>
      <c r="AU31" s="100" t="str">
        <f>VLOOKUP(C31,審判データ!AH$2:BT$379,39,FALSE)</f>
        <v>AU00703484B;AU04879196A;CA02211630A;DE69608668D;DE69608668T;EP811056A;EP811056B;特表平11-504504;特許03649249;US5741705;US5885835;WO1996026266A</v>
      </c>
      <c r="AV31" s="94" t="str">
        <f ca="1">IF(INDIRECT("審判データ!"&amp;ADDRESS(MATCH(C31,審判データ!$AH$1:$AH$379,0),32))="早期審査の対象とする","早期審査","")</f>
        <v/>
      </c>
      <c r="AW31" s="625" t="str">
        <f t="shared" si="0"/>
        <v/>
      </c>
      <c r="AX31" s="626" t="str">
        <f>IF(LEFT(AE31,3)="日本特",IF(LEFT(C31)="特",VLOOKUP(C31,'本件、証拠文献テーマコード'!G$2:I$376,3,FALSE),VLOOKUP(C31,'本件、証拠文献テーマコード'!B$2:I$376,8,FALSE)),"")</f>
        <v/>
      </c>
      <c r="AY31" s="626" t="str">
        <f>IF(LEFT(AE31,3)="日本特",IF(OR(MID(R31,2,1)="開",MID(R31,2,1)="表",MID(R31,2,1)="登"),VLOOKUP(R31,'本件、証拠文献テーマコード'!C$2:I$379,7,FALSE),VLOOKUP(R31,'本件、証拠文献テーマコード'!G$2:I$379,3,FALSE)),"")</f>
        <v/>
      </c>
      <c r="AZ31" s="609"/>
    </row>
    <row r="32" spans="1:52" ht="40.5" x14ac:dyDescent="0.15">
      <c r="A32" s="948"/>
      <c r="B32" s="586" t="str">
        <f ca="1">IF(A32="",B31,INDIRECT("審判データ!"&amp;ADDRESS(MATCH(A32,審判データ!$HC$1:$HC$379,0),20))&amp;" / "&amp;INDIRECT("審判データ!"&amp;ADDRESS(MATCH(A32,審判データ!$HC$1:$HC$379,0),21)))</f>
        <v>2010 / 29-1,29-2</v>
      </c>
      <c r="C32" s="3">
        <v>3649249</v>
      </c>
      <c r="D32" s="915"/>
      <c r="E32" s="159" t="str">
        <f ca="1">INDIRECT("審判データ!"&amp;ADDRESS(MATCH(C32,審判データ!$AH$1:$AH$379,0),55))</f>
        <v>クエスト・インターナショナル・サービシーズ・ビー・ブイ</v>
      </c>
      <c r="F32" s="159" t="str">
        <f ca="1">INDIRECT("審判データ!"&amp;ADDRESS(MATCH(C32,審判データ!$AH$1:$AH$379,0),56))</f>
        <v>ブロム、ヴィルム・アール;クンスト、アントニー;ハッカート、マルセリウス・ヤコブス・ジェイ;ルリ、グレゴリー・ダブリュー;シー、バートトロメウス・ヨセフ・ヴァン</v>
      </c>
      <c r="G32" s="43" t="str">
        <f ca="1">INDIRECT("審判データ!"&amp;ADDRESS(MATCH(C32,審判データ!$AH$1:$AH$379,0),72))</f>
        <v>AU00703484B;AU04879196A;CA02211630A;DE69608668D;DE69608668T;EP811056A;EP811056B;特表平11-504504;特許03649249;US5741705;US5885835;WO1996026266A</v>
      </c>
      <c r="H32" s="43" t="str">
        <f ca="1">INDIRECT("審判データ!"&amp;ADDRESS(MATCH(C32,審判データ!$AH$1:$AH$379,0),41))</f>
        <v>C12N  5/10;C07K 14/415;C12N  5/06</v>
      </c>
      <c r="I32" s="159" t="str">
        <f ca="1">INDIRECT("審判データ!"&amp;ADDRESS(MATCH(C32,審判データ!$AH$1:$AH$379,0),49))</f>
        <v>C12N   5/10@AFI(JP);C07K  14/415@ALI(JP);C12N   5/00@ALI(EP);C12N   5/02@ALI(DE);C12N   5/06@ALI(JP)</v>
      </c>
      <c r="J32" s="159" t="str">
        <f ca="1">INDIRECT("審判データ!"&amp;ADDRESS(MATCH(C32,審判データ!$AH$1:$AH$379,0),51))</f>
        <v>C12N  5/00        B;C12N  5/00        E;C07K 14/415;C12N  5/00    202 A;C12N  5/00    102</v>
      </c>
      <c r="K32" s="159" t="str">
        <f ca="1">INDIRECT("審判データ!"&amp;ADDRESS(MATCH(C32,審判データ!$AH$1:$AH$379,0),53))</f>
        <v>4H045 AA30;4H045 BA09;4H045 CA32;4H045 EA61;4H045 FA70;4H045 GA10;4H045 HA02;4B065 AA90X;4B065 AA92X;4B065 AA94X;4B065 BB12;4B065 BB19</v>
      </c>
      <c r="L32" s="1098"/>
      <c r="M32" s="1070"/>
      <c r="N32" s="1071"/>
      <c r="O32" s="974"/>
      <c r="P32" s="1099"/>
      <c r="Q32" s="610" t="s">
        <v>118</v>
      </c>
      <c r="R32" s="611" t="s">
        <v>22305</v>
      </c>
      <c r="S32" s="611" t="str">
        <f>IF(OR(LEFT(R32)="特",LEFT(R32)="実"),VLOOKUP(R32,'証拠（JP特許）'!$B$2:$D$299,2,FALSE),IF(AND(OR(LEFT(R32,2)="US",LEFT(R32,2)="WO",LEFT(R32,2)="GB",LEFT(R32,2)="EP",LEFT(R32,2)="DE"),OR(MID(R32,3,1)="1",MID(R32,3,1)="2",MID(R32,3,1)="3",MID(R32,3,1)="4",MID(R32,3,1)="5",MID(R32,3,1)="6",MID(R32,3,1)="7",MID(R32,3,1)="8",MID(R32,3,1)="9",MID(R32,3,1)="0")),VLOOKUP(R32,'証拠（WW特許）'!$B$2:$C$90,2,FALSE),"_"))</f>
        <v>_</v>
      </c>
      <c r="T32" s="611" t="str">
        <f>IF(OR(LEFT(R32)="特",LEFT(R32)="実"),VLOOKUP(R32,'証拠（JP特許）'!$B$2:$E$299,4,FALSE),"_")</f>
        <v>_</v>
      </c>
      <c r="U32" s="612" t="s">
        <v>94</v>
      </c>
      <c r="V32" s="613" t="s">
        <v>203</v>
      </c>
      <c r="W32" s="614" t="str">
        <f t="shared" si="3"/>
        <v/>
      </c>
      <c r="X32" s="613"/>
      <c r="Y32" s="613" t="str">
        <f t="shared" si="4"/>
        <v/>
      </c>
      <c r="Z32" s="91" t="str">
        <f ca="1">IF(OR(LEFT(R32)="特",LEFT(R32)="実",AND(OR(LEFT(R32,2)="US",LEFT(R32,2)="WO",LEFT(R32,2)="GB",LEFT(R32,2)="EP",LEFT(R32,2)="DE"),OR(MID(R32,3,1)="1",MID(R32,3,1)="2",MID(R32,3,1)="3",MID(R32,3,1)="4",MID(R32,3,1)="5",MID(R32,3,1)="6",MID(R32,3,1)="7",MID(R32,3,1)="8",MID(R32,3,1)="9",MID(R32,3,1)="0",))),IF(COUNTIF(INDIRECT("拒絶理由・拒絶査定・異議申立!"&amp;ADDRESS(MATCH(C32,拒絶理由・拒絶査定・異議申立!B$1:B$1000,0),3)&amp;":"&amp;ADDRESS(MATCH(C32,拒絶理由・拒絶査定・異議申立!B$1:B$1000,0),50)),R32)+COUNTIF(INDIRECT("拒絶理由・拒絶査定・異議申立!"&amp;ADDRESS(MATCH(C32,拒絶理由・拒絶査定・異議申立!B$1:B$1000,0),3)&amp;":"&amp;ADDRESS(MATCH(C32,拒絶理由・拒絶査定・異議申立!B$1:B$1000,0),50)),T32)&gt;0,"Yes","No"),"")</f>
        <v/>
      </c>
      <c r="AA32" s="92" t="str">
        <f ca="1">IF(OR(LEFT(R32)="特",LEFT(R32)="実",AND(OR(LEFT(R32,2)="US",LEFT(R32,2)="WO",LEFT(R32,2)="GB",LEFT(R32,2)="EP",LEFT(R32,2)="DE"),OR(MID(R32,3,1)="1",MID(R32,3,1)="2",MID(R32,3,1)="3",MID(R32,3,1)="4",MID(R32,3,1)="5",MID(R32,3,1)="6",MID(R32,3,1)="7",MID(R32,3,1)="8",MID(R32,3,1)="9",MID(R32,3,1)="0",))),IF(COUNTIF(INDIRECT("先行技術調査・登録査定!"&amp;ADDRESS(MATCH(C32,先行技術調査・登録査定!B$1:B$1000,0),3)&amp;":"&amp;ADDRESS(MATCH(C32,先行技術調査・登録査定!B$1:B$1000,0),49)),R32)+COUNTIF(INDIRECT("先行技術調査・登録査定!"&amp;ADDRESS(MATCH(C32,先行技術調査・登録査定!B$1:B$1000,0),3)&amp;":"&amp;ADDRESS(MATCH(C32,先行技術調査・登録査定!B$1:B$1000,0),49)),T32)&gt;0,"Yes","No"),"")</f>
        <v/>
      </c>
      <c r="AB32" s="167" t="str">
        <f ca="1">IF(Z32="","",IF(AND(Z32="No",AA32="No"),"Yes","No"))</f>
        <v/>
      </c>
      <c r="AC32" s="137" t="str">
        <f>IF(OR(LEFT(R32)="特",LEFT(R32)="実",AND(OR(LEFT(R32,2)="US",LEFT(R32,2)="WO",LEFT(R32,2)="GB",LEFT(R32,2)="EP",LEFT(R32,2)="DE"),OR(MID(R32,3,1)="1",MID(R32,3,1)="2",MID(R32,3,1)="3",MID(R32,3,1)="4",MID(R32,3,1)="5",MID(R32,3,1)="6",MID(R32,3,1)="7",MID(R32,3,1)="8",MID(R32,3,1)="9",MID(R32,3,1)="0",))),"",VLOOKUP($C32,非特許文献リスト!$A$2:$C$196,2,FALSE))</f>
        <v/>
      </c>
      <c r="AD32" s="138" t="str">
        <f>IF(OR(LEFT(R32)="特",LEFT(R32)="実",AND(OR(LEFT(R32,2)="US",LEFT(R32,2)="WO",LEFT(R32,2)="GB",LEFT(R32,2)="EP",LEFT(R32,2)="DE"),OR(MID(R32,3,1)="1",MID(R32,3,1)="2",MID(R32,3,1)="3",MID(R32,3,1)="4",MID(R32,3,1)="5",MID(R32,3,1)="6",MID(R32,3,1)="7",MID(R32,3,1)="8",MID(R32,3,1)="9",MID(R32,3,1)="0",))),"",VLOOKUP($C32,非特許文献リスト!$A$2:$C$196,3,FALSE))</f>
        <v/>
      </c>
      <c r="AE32" s="170" t="str">
        <f t="shared" si="2"/>
        <v/>
      </c>
      <c r="AF32" s="168" t="str">
        <f>IF(OR(LEFT(R32)="特",LEFT(R32)="実"),VLOOKUP(R32,'証拠（JP特許）'!$B$2:$AB$299,10,FALSE),IF(AND(OR(LEFT(R32,2)="US",LEFT(R32,2)="WO",LEFT(R32,2)="GB",LEFT(R32,2)="EP",LEFT(R32,2)="DE"),OR(MID(R32,3,1)="1",MID(R32,3,1)="2",MID(R32,3,1)="3",MID(R32,3,1)="4",MID(R32,3,1)="5",MID(R32,3,1)="6",MID(R32,3,1)="7",MID(R32,3,1)="8",MID(R32,3,1)="9",MID(R32,3,1)="0",)),VLOOKUP(R32,'証拠（WW特許）'!$B$2:$M$90,8,FALSE),""))</f>
        <v/>
      </c>
      <c r="AG32" s="168" t="str">
        <f>IF(OR(LEFT(R32)="特",LEFT(R32)="実"),VLOOKUP(R32,'証拠（JP特許）'!$B$2:$AB$299,26,FALSE),IF(AND(OR(LEFT(R32,2)="US",LEFT(R32,2)="WO",LEFT(R32,2)="GB",LEFT(R32,2)="EP",LEFT(R32,2)="DE"),OR(MID(R32,3,1)="1",MID(R32,3,1)="2",MID(R32,3,1)="3",MID(R32,3,1)="4",MID(R32,3,1)="5",MID(R32,3,1)="6",MID(R32,3,1)="7",MID(R32,3,1)="8",MID(R32,3,1)="9",MID(R32,3,1)="0",)),VLOOKUP(R32,'証拠（WW特許）'!$B$2:$M$90,12,FALSE),""))</f>
        <v/>
      </c>
      <c r="AH32" s="113" t="str">
        <f>IF(OR(LEFT(R32)="特",LEFT(R32)="実"),VLOOKUP(R32,'証拠（JP特許）'!$B$2:$X$299,20,FALSE),IF(AND(OR(LEFT(R32,2)="US",LEFT(R32,2)="WO",LEFT(R32,2)="GB",LEFT(R32,2)="EP",LEFT(R32,2)="DE"),OR(MID(R32,3,1)="1",MID(R32,3,1)="2",MID(R32,3,1)="3",MID(R32,3,1)="4",MID(R32,3,1)="5",MID(R32,3,1)="6",MID(R32,3,1)="7",MID(R32,3,1)="8",MID(R32,3,1)="9",MID(R32,3,1)="0",)),VLOOKUP(R32,'証拠（WW特許）'!$B$2:$U$90,20,FALSE),""))</f>
        <v/>
      </c>
      <c r="AI32" s="113" t="str">
        <f>IF(OR(LEFT(R32)="特",LEFT(R32)="実"),VLOOKUP(R32,'証拠（JP特許）'!$B$2:$X$299,21,FALSE),"")</f>
        <v/>
      </c>
      <c r="AJ32" s="113" t="str">
        <f>IF(OR(LEFT(R32)="特",LEFT(R32)="実"),VLOOKUP(R32,'証拠（JP特許）'!$B$2:$X$299,22,FALSE),"")</f>
        <v/>
      </c>
      <c r="AK32" s="114" t="str">
        <f>IF(OR(LEFT(R32)="特",LEFT(R32)="実"),VLOOKUP(R32,'証拠（JP特許）'!$B$2:$X$299,17,FALSE),IF(AND(OR(LEFT(R32,2)="US",LEFT(R32,2)="WO",LEFT(R32,2)="GB",LEFT(R32,2)="EP",LEFT(R32,2)="DE"),OR(MID(R32,3,1)="1",MID(R32,3,1)="2",MID(R32,3,1)="3",MID(R32,3,1)="4",MID(R32,3,1)="5",MID(R32,3,1)="6",MID(R32,3,1)="7",MID(R32,3,1)="8",MID(R32,3,1)="9",MID(R32,3,1)="0",)),VLOOKUP(R32,'証拠（WW特許）'!$B$2:$U$90,16,FALSE),""))</f>
        <v/>
      </c>
      <c r="AL32" s="615" t="s">
        <v>99</v>
      </c>
      <c r="AM32" s="615" t="s">
        <v>95</v>
      </c>
      <c r="AN32" s="615" t="s">
        <v>95</v>
      </c>
      <c r="AO32" s="113" t="str">
        <f ca="1">IF(OR(LEFT(R32)="特",LEFT(R32)="実",AND(OR(LEFT(R32,2)="US",LEFT(R32,2)="WO",LEFT(R32,2)="GB",LEFT(R32,2)="EP",LEFT(R32,2)="DE"),OR(MID(R32,3,1)="1",MID(R32,3,1)="2",MID(R32,3,1)="3",MID(R32,3,1)="4",MID(R32,3,1)="5",MID(R32,3,1)="6",MID(R32,3,1)="7",MID(R32,3,1)="8",MID(R32,3,1)="9",MID(R32,3,1)="0"))),IF(COUNTIF(INDIRECT("発明者引用!"&amp;ADDRESS(MATCH(C32,発明者引用!B$1:B$196,0),4)&amp;":"&amp;ADDRESS(MATCH(C32,発明者引用!B$1:B$196,0),17)),R32)+COUNTIF(INDIRECT("発明者引用!"&amp;ADDRESS(MATCH(C32,発明者引用!B$1:B$196,0),4)&amp;":"&amp;ADDRESS(MATCH(C32,発明者引用!B$1:B$196,0),17)),#REF!)+COUNTIF(INDIRECT("発明者引用!"&amp;ADDRESS(MATCH(C32,発明者引用!B$1:B$196,0),4)&amp;":"&amp;ADDRESS(MATCH(C32,発明者引用!B$1:B$196,0),17)),T32)&gt;0,"Yes","No"),"")</f>
        <v/>
      </c>
      <c r="AP32" s="113" t="str">
        <f ca="1">IF(OR(LEFT(R32)="特",LEFT(R32)="実",AND(OR(LEFT(R32,2)="US",LEFT(R32,2)="WO",LEFT(R32,2)="GB",LEFT(R32,2)="EP",LEFT(R32,2)="DE"),OR(MID(R32,3,1)="1",MID(R32,3,1)="2",MID(R32,3,1)="3",MID(R32,3,1)="4",MID(R32,3,1)="5",MID(R32,3,1)="6",MID(R32,3,1)="7",MID(R32,3,1)="8",MID(R32,3,1)="9",MID(R32,3,1)="0"))),IF(VLOOKUP(C32,ファミリ引用特許WO!$A$2:$B$241,2,FALSE)+VLOOKUP(C32,ファミリ引用文献WO!$A$2:$C$241,3,FALSE)=0,"ISR無し",IF(COUNTIF(INDIRECT("ファミリ引用特許WO!"&amp;ADDRESS(MATCH(C32,ファミリ引用特許WO!$A$2:$A$241,0),1)&amp;":"&amp;ADDRESS(MATCH(C32,ファミリ引用特許WO!$A$2:$A$241,0),19)),R32)+COUNTIF(INDIRECT("ファミリ引用特許WO!"&amp;ADDRESS(MATCH(C32,ファミリ引用特許WO!$A$2:$A$241,0),1)&amp;":"&amp;ADDRESS(MATCH(C32,ファミリ引用特許WO!$A$2:$A$241,0),19)),S32)+COUNTIF(INDIRECT("ファミリ引用特許WO!"&amp;ADDRESS(MATCH(C32,ファミリ引用特許WO!$A$2:$A$241,0),1)&amp;":"&amp;ADDRESS(MATCH(C32,ファミリ引用特許WO!$A$2:$A$241,0),19)),T32)+COUNTIF(INDIRECT("ファミリ引用特許WO!"&amp;ADDRESS(MATCH(C32,ファミリ引用特許WO!$A$2:$A$241,0),1)&amp;":"&amp;ADDRESS(MATCH(C32,ファミリ引用特許WO!$A$2:$A$241,0),19)),W32)+COUNTIF(INDIRECT("ファミリ引用特許WO!"&amp;ADDRESS(MATCH(C32,ファミリ引用特許WO!$A$2:$A$241,0),1)&amp;":"&amp;ADDRESS(MATCH(C32,ファミリ引用特許WO!$A$2:$A$241,0),19)),Y32)&gt;0,"Yes","No")),"")</f>
        <v/>
      </c>
      <c r="AQ32" s="116" t="str">
        <f ca="1">IF(OR(LEFT(R32)="特",LEFT(R32)="実",AND(OR(LEFT(R32,2)="US",LEFT(R32,2)="WO",LEFT(R32,2)="GB",LEFT(R32,2)="EP",LEFT(R32,2)="DE"),OR(MID(R32,3,1)="1",MID(R32,3,1)="2",MID(R32,3,1)="3",MID(R32,3,1)="4",MID(R32,3,1)="5",MID(R32,3,1)="6",MID(R32,3,1)="7",MID(R32,3,1)="8",MID(R32,3,1)="9",MID(R32,3,1)="0"))),IF(VLOOKUP(C32,'ファミリ引用特許表記修正（ex.A2→A）'!$A$2:$B$241,2,FALSE)=0,"family無し",IF(COUNTIF(INDIRECT("'ファミリ引用特許表記修正（ex.A2→A）'!"&amp;ADDRESS(MATCH(C32,'ファミリ引用特許表記修正（ex.A2→A）'!$A$2:$A$241,0),1)&amp;":"&amp;ADDRESS(MATCH(C32,'ファミリ引用特許表記修正（ex.A2→A）'!$A$2:$A$241,0),171)),R32)+COUNTIF(INDIRECT("'ファミリ引用特許表記修正（ex.A2→A）'!"&amp;ADDRESS(MATCH(C32,'ファミリ引用特許表記修正（ex.A2→A）'!$A$2:$A$241,0),1)&amp;":"&amp;ADDRESS(MATCH(C32,'ファミリ引用特許表記修正（ex.A2→A）'!$A$2:$A$241,0),171)),S32)+COUNTIF(INDIRECT("'ファミリ引用特許表記修正（ex.A2→A）'!"&amp;ADDRESS(MATCH(C32,'ファミリ引用特許表記修正（ex.A2→A）'!$A$2:$A$241,0),1)&amp;":"&amp;ADDRESS(MATCH(C32,'ファミリ引用特許表記修正（ex.A2→A）'!$A$2:$A$241,0),171)),T32)+COUNTIF(INDIRECT("'ファミリ引用特許表記修正（ex.A2→A）'!"&amp;ADDRESS(MATCH(C32,'ファミリ引用特許表記修正（ex.A2→A）'!$A$2:$A$241,0),1)&amp;":"&amp;ADDRESS(MATCH(C32,'ファミリ引用特許表記修正（ex.A2→A）'!$A$2:$A$241,0),171)),W32)+COUNTIF(INDIRECT("'ファミリ引用特許表記修正（ex.A2→A）'!"&amp;ADDRESS(MATCH(C32,'ファミリ引用特許表記修正（ex.A2→A）'!$A$2:$A$241,0),1)&amp;":"&amp;ADDRESS(MATCH(C32,'ファミリ引用特許表記修正（ex.A2→A）'!$A$2:$A$241,0),171)),Y32)&gt;0,"Yes","No")),"")</f>
        <v/>
      </c>
      <c r="AR32" s="155" t="str">
        <f>IF(OR(LEFT(R32)="特",LEFT(R32)="実",AND(OR(LEFT(R32,2)="US",LEFT(R32,2)="WO",LEFT(R32,2)="GB",LEFT(R32,2)="EP",LEFT(R32,2)="DE"),OR(MID(R32,3,1)="1",MID(R32,3,1)="2",MID(R32,3,1)="3",MID(R32,3,1)="4",MID(R32,3,1)="5",MID(R32,3,1)="6",MID(R32,3,1)="7",MID(R32,3,1)="8",MID(R32,3,1)="9",MID(R32,3,1)="0",))),"",VLOOKUP($C32,ファミリ発明者引用文献!A$3:B$235,2,FALSE))</f>
        <v>,,</v>
      </c>
      <c r="AS32" s="110" t="str">
        <f>VLOOKUP(C32,ファミリ引用文献WO!A$2:B$241,2,FALSE)</f>
        <v>JOURNAL OF IMMUNOLOGICAL METHODS, vol. 166, no. 1, 1993, NEW YORK US, pages 85-91, XP002006664 S. HEENEMAN ET AL.: The concentrations of glutamine and ammonia in comercially available cell culture media cited in the application,JOURNAL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application,Database PAJ; 08/05/1990 MIHARA AKIRA ET AL.: Culture medium &amp; JP-A-2049579 (Kyowa Hakko Kogyo Co. Ltd.) 19/02/1990 XP002006666,Database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v>
      </c>
      <c r="AT32" s="113" t="str">
        <f>VLOOKUP(C32,ファミリ引用文献!A$3:B$242,2,FALSE)</f>
        <v>Belitz, H.P. et al, p. 285-297, plus eng. transl., source unknown, 1982./JOURNAL OF IMMUNOLOGICAL METHODS, vol. 166, no. 1, 1993, NEW YORK US, pages 85-91, XP002006664 S. HEENEMAN ET AL.: The concentrations of glutamine and ammonia in comercially available cell culture media cited in the application/Animal Cell Culture, A Practical Approach, Second Edition, ISBN 0-19-963213-8./JOURNAL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application/Yoong et al Food Chem. v. 51 #2, 1994, pp. 271-274./Brand, K., et al., Metabolism 38:29-33 (1989)./Heeneman et al, J. Immunological Methods, 116, 85-91 (1991)./Babcock et al. J. of Nutrition, v. 93, #3, Nov. 1967 pp. 368-376./Database PAJ; 08/05/1990 MIHARA AKIRA ET AL.: Culture medium &amp; JP-A-2049579 (Kyowa Hakko Kogyo Co. Ltd.) 19/02/1990 XP002006666/Tanabe et al., Journal of Food Biochemistry, 16:235-248 (1993)./Nedelkovits, J. et al., Food Investigation Gazette, v. 16(4-5) pp. 211-216, plus eng. transl. 1970./Ishii, K. et al., J. of Household Soc. of Japan, v. 45(9), pp. 791-796, plus eng. tranl., 1994./Database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rats//MacRitchie, J. Food Technol. 14, 595, 601 (1979)./Tenabe et al., Journal of Food Biochemistry, 16:235-248 (1993)./0/0/0/0/0/0/0/0/0/0/0/0/0/0/0/0/0/0/0/0/0/0/0/0/0/0/0/0/0/0/0/0/0/0/0/0/0/0/0/0/0/0/0/0/0/0/0/0/0/0/0/0/0/0/0/0/0/0/0/0/0/0/0/0/0/0/0/0/0/0/0/0/0/0/0/0/0/0/0/0/0/0/0/0/0/0/0/0/0/0/0/0/0/0/0/0/0/0/0/0/0/0/0/0/0/0/0/0/0/0/0/0/0/0/0/0/0/0/0/0/0/0/0/0/0/0/0/0/0/0/0/0/0/0/0/0/0/0/0/0/0/0/0/0/0/0/0/0/0/0/0/0/0/0/0/0/0/0</v>
      </c>
      <c r="AU32" s="113" t="str">
        <f>VLOOKUP(C32,審判データ!AH$2:BT$379,39,FALSE)</f>
        <v>AU00703484B;AU04879196A;CA02211630A;DE69608668D;DE69608668T;EP811056A;EP811056B;特表平11-504504;特許03649249;US5741705;US5885835;WO1996026266A</v>
      </c>
      <c r="AV32" s="110" t="str">
        <f ca="1">IF(INDIRECT("審判データ!"&amp;ADDRESS(MATCH(C32,審判データ!$AH$1:$AH$379,0),32))="早期審査の対象とする","早期審査","")</f>
        <v/>
      </c>
      <c r="AW32" s="627" t="str">
        <f t="shared" si="0"/>
        <v/>
      </c>
      <c r="AX32" s="616" t="str">
        <f>IF(LEFT(AE32,3)="日本特",IF(LEFT(C32)="特",VLOOKUP(C32,'本件、証拠文献テーマコード'!G$2:I$376,3,FALSE),VLOOKUP(C32,'本件、証拠文献テーマコード'!B$2:I$376,8,FALSE)),"")</f>
        <v/>
      </c>
      <c r="AY32" s="616" t="str">
        <f>IF(LEFT(AE32,3)="日本特",IF(OR(MID(R32,2,1)="開",MID(R32,2,1)="表",MID(R32,2,1)="登"),VLOOKUP(R32,'本件、証拠文献テーマコード'!C$2:I$379,7,FALSE),VLOOKUP(R32,'本件、証拠文献テーマコード'!G$2:I$379,3,FALSE)),"")</f>
        <v/>
      </c>
      <c r="AZ32" s="617"/>
    </row>
    <row r="33" spans="1:52" ht="27" x14ac:dyDescent="0.15">
      <c r="A33" s="948"/>
      <c r="B33" s="586" t="str">
        <f ca="1">IF(A33="",B32,INDIRECT("審判データ!"&amp;ADDRESS(MATCH(A33,審判データ!$HC$1:$HC$379,0),20))&amp;" / "&amp;INDIRECT("審判データ!"&amp;ADDRESS(MATCH(A33,審判データ!$HC$1:$HC$379,0),21)))</f>
        <v>2010 / 29-1,29-2</v>
      </c>
      <c r="C33" s="3">
        <v>3649249</v>
      </c>
      <c r="D33" s="915"/>
      <c r="E33" s="159" t="str">
        <f ca="1">INDIRECT("審判データ!"&amp;ADDRESS(MATCH(C33,審判データ!$AH$1:$AH$379,0),55))</f>
        <v>クエスト・インターナショナル・サービシーズ・ビー・ブイ</v>
      </c>
      <c r="F33" s="159" t="str">
        <f ca="1">INDIRECT("審判データ!"&amp;ADDRESS(MATCH(C33,審判データ!$AH$1:$AH$379,0),56))</f>
        <v>ブロム、ヴィルム・アール;クンスト、アントニー;ハッカート、マルセリウス・ヤコブス・ジェイ;ルリ、グレゴリー・ダブリュー;シー、バートトロメウス・ヨセフ・ヴァン</v>
      </c>
      <c r="G33" s="43" t="str">
        <f ca="1">INDIRECT("審判データ!"&amp;ADDRESS(MATCH(C33,審判データ!$AH$1:$AH$379,0),72))</f>
        <v>AU00703484B;AU04879196A;CA02211630A;DE69608668D;DE69608668T;EP811056A;EP811056B;特表平11-504504;特許03649249;US5741705;US5885835;WO1996026266A</v>
      </c>
      <c r="H33" s="43" t="str">
        <f ca="1">INDIRECT("審判データ!"&amp;ADDRESS(MATCH(C33,審判データ!$AH$1:$AH$379,0),41))</f>
        <v>C12N  5/10;C07K 14/415;C12N  5/06</v>
      </c>
      <c r="I33" s="159" t="str">
        <f ca="1">INDIRECT("審判データ!"&amp;ADDRESS(MATCH(C33,審判データ!$AH$1:$AH$379,0),49))</f>
        <v>C12N   5/10@AFI(JP);C07K  14/415@ALI(JP);C12N   5/00@ALI(EP);C12N   5/02@ALI(DE);C12N   5/06@ALI(JP)</v>
      </c>
      <c r="J33" s="159" t="str">
        <f ca="1">INDIRECT("審判データ!"&amp;ADDRESS(MATCH(C33,審判データ!$AH$1:$AH$379,0),51))</f>
        <v>C12N  5/00        B;C12N  5/00        E;C07K 14/415;C12N  5/00    202 A;C12N  5/00    102</v>
      </c>
      <c r="K33" s="159" t="str">
        <f ca="1">INDIRECT("審判データ!"&amp;ADDRESS(MATCH(C33,審判データ!$AH$1:$AH$379,0),53))</f>
        <v>4H045 AA30;4H045 BA09;4H045 CA32;4H045 EA61;4H045 FA70;4H045 GA10;4H045 HA02;4B065 AA90X;4B065 AA92X;4B065 AA94X;4B065 BB12;4B065 BB19</v>
      </c>
      <c r="L33" s="1098"/>
      <c r="M33" s="1070"/>
      <c r="N33" s="1071"/>
      <c r="O33" s="974"/>
      <c r="P33" s="1099"/>
      <c r="Q33" s="610" t="s">
        <v>340</v>
      </c>
      <c r="R33" s="611" t="s">
        <v>476</v>
      </c>
      <c r="S33" s="611" t="str">
        <f>IF(OR(LEFT(R33)="特",LEFT(R33)="実"),VLOOKUP(R33,'証拠（JP特許）'!$B$2:$D$299,2,FALSE),IF(AND(OR(LEFT(R33,2)="US",LEFT(R33,2)="WO",LEFT(R33,2)="GB",LEFT(R33,2)="EP",LEFT(R33,2)="DE"),OR(MID(R33,3,1)="1",MID(R33,3,1)="2",MID(R33,3,1)="3",MID(R33,3,1)="4",MID(R33,3,1)="5",MID(R33,3,1)="6",MID(R33,3,1)="7",MID(R33,3,1)="8",MID(R33,3,1)="9",MID(R33,3,1)="0")),VLOOKUP(R33,'証拠（WW特許）'!$B$2:$C$90,2,FALSE),"_"))</f>
        <v>特願平1-44393</v>
      </c>
      <c r="T33" s="611" t="str">
        <f>IF(OR(LEFT(R33)="特",LEFT(R33)="実"),VLOOKUP(R33,'証拠（JP特許）'!$B$2:$E$299,4,FALSE),"_")</f>
        <v>_</v>
      </c>
      <c r="U33" s="612" t="s">
        <v>94</v>
      </c>
      <c r="V33" s="613" t="s">
        <v>122</v>
      </c>
      <c r="W33" s="614" t="str">
        <f t="shared" si="3"/>
        <v>JP0249579A</v>
      </c>
      <c r="X33" s="613"/>
      <c r="Y33" s="613" t="str">
        <f t="shared" si="4"/>
        <v/>
      </c>
      <c r="Z33" s="91" t="str">
        <f ca="1">IF(OR(LEFT(R33)="特",LEFT(R33)="実",AND(OR(LEFT(R33,2)="US",LEFT(R33,2)="WO",LEFT(R33,2)="GB",LEFT(R33,2)="EP",LEFT(R33,2)="DE"),OR(MID(R33,3,1)="1",MID(R33,3,1)="2",MID(R33,3,1)="3",MID(R33,3,1)="4",MID(R33,3,1)="5",MID(R33,3,1)="6",MID(R33,3,1)="7",MID(R33,3,1)="8",MID(R33,3,1)="9",MID(R33,3,1)="0",))),IF(COUNTIF(INDIRECT("拒絶理由・拒絶査定・異議申立!"&amp;ADDRESS(MATCH(C33,拒絶理由・拒絶査定・異議申立!B$1:B$1000,0),3)&amp;":"&amp;ADDRESS(MATCH(C33,拒絶理由・拒絶査定・異議申立!B$1:B$1000,0),50)),R33)+COUNTIF(INDIRECT("拒絶理由・拒絶査定・異議申立!"&amp;ADDRESS(MATCH(C33,拒絶理由・拒絶査定・異議申立!B$1:B$1000,0),3)&amp;":"&amp;ADDRESS(MATCH(C33,拒絶理由・拒絶査定・異議申立!B$1:B$1000,0),50)),T33)&gt;0,"Yes","No"),"")</f>
        <v>Yes</v>
      </c>
      <c r="AA33" s="92" t="str">
        <f ca="1">IF(OR(LEFT(R33)="特",LEFT(R33)="実",AND(OR(LEFT(R33,2)="US",LEFT(R33,2)="WO",LEFT(R33,2)="GB",LEFT(R33,2)="EP",LEFT(R33,2)="DE"),OR(MID(R33,3,1)="1",MID(R33,3,1)="2",MID(R33,3,1)="3",MID(R33,3,1)="4",MID(R33,3,1)="5",MID(R33,3,1)="6",MID(R33,3,1)="7",MID(R33,3,1)="8",MID(R33,3,1)="9",MID(R33,3,1)="0",))),IF(COUNTIF(INDIRECT("先行技術調査・登録査定!"&amp;ADDRESS(MATCH(C33,先行技術調査・登録査定!B$1:B$1000,0),3)&amp;":"&amp;ADDRESS(MATCH(C33,先行技術調査・登録査定!B$1:B$1000,0),49)),R33)+COUNTIF(INDIRECT("先行技術調査・登録査定!"&amp;ADDRESS(MATCH(C33,先行技術調査・登録査定!B$1:B$1000,0),3)&amp;":"&amp;ADDRESS(MATCH(C33,先行技術調査・登録査定!B$1:B$1000,0),49)),T33)&gt;0,"Yes","No"),"")</f>
        <v>Yes</v>
      </c>
      <c r="AB33" s="169" t="str">
        <f t="shared" ref="AB33:AB96" ca="1" si="5">IF(Z33="","",IF(AND(Z33="No",AA33="No"),"Yes","No"))</f>
        <v>No</v>
      </c>
      <c r="AC33" s="137" t="str">
        <f>IF(OR(LEFT(R33)="特",LEFT(R33)="実",AND(OR(LEFT(R33,2)="US",LEFT(R33,2)="WO",LEFT(R33,2)="GB",LEFT(R33,2)="EP",LEFT(R33,2)="DE"),OR(MID(R33,3,1)="1",MID(R33,3,1)="2",MID(R33,3,1)="3",MID(R33,3,1)="4",MID(R33,3,1)="5",MID(R33,3,1)="6",MID(R33,3,1)="7",MID(R33,3,1)="8",MID(R33,3,1)="9",MID(R33,3,1)="0",))),"",VLOOKUP($C33,非特許文献リスト!$A$2:$C$196,2,FALSE))</f>
        <v/>
      </c>
      <c r="AD33" s="138" t="str">
        <f>IF(OR(LEFT(R33)="特",LEFT(R33)="実",AND(OR(LEFT(R33,2)="US",LEFT(R33,2)="WO",LEFT(R33,2)="GB",LEFT(R33,2)="EP",LEFT(R33,2)="DE"),OR(MID(R33,3,1)="1",MID(R33,3,1)="2",MID(R33,3,1)="3",MID(R33,3,1)="4",MID(R33,3,1)="5",MID(R33,3,1)="6",MID(R33,3,1)="7",MID(R33,3,1)="8",MID(R33,3,1)="9",MID(R33,3,1)="0",))),"",VLOOKUP($C33,非特許文献リスト!$A$2:$C$196,3,FALSE))</f>
        <v/>
      </c>
      <c r="AE33" s="170" t="str">
        <f t="shared" si="2"/>
        <v>日本特許文献</v>
      </c>
      <c r="AF33" s="168" t="str">
        <f>IF(OR(LEFT(R33)="特",LEFT(R33)="実"),VLOOKUP(R33,'証拠（JP特許）'!$B$2:$AB$299,10,FALSE),IF(AND(OR(LEFT(R33,2)="US",LEFT(R33,2)="WO",LEFT(R33,2)="GB",LEFT(R33,2)="EP",LEFT(R33,2)="DE"),OR(MID(R33,3,1)="1",MID(R33,3,1)="2",MID(R33,3,1)="3",MID(R33,3,1)="4",MID(R33,3,1)="5",MID(R33,3,1)="6",MID(R33,3,1)="7",MID(R33,3,1)="8",MID(R33,3,1)="9",MID(R33,3,1)="0",)),VLOOKUP(R33,'証拠（WW特許）'!$B$2:$M$90,8,FALSE),""))</f>
        <v>協和醗酵工業株式会社</v>
      </c>
      <c r="AG33" s="168" t="str">
        <f>IF(OR(LEFT(R33)="特",LEFT(R33)="実"),VLOOKUP(R33,'証拠（JP特許）'!$B$2:$AB$299,26,FALSE),IF(AND(OR(LEFT(R33,2)="US",LEFT(R33,2)="WO",LEFT(R33,2)="GB",LEFT(R33,2)="EP",LEFT(R33,2)="DE"),OR(MID(R33,3,1)="1",MID(R33,3,1)="2",MID(R33,3,1)="3",MID(R33,3,1)="4",MID(R33,3,1)="5",MID(R33,3,1)="6",MID(R33,3,1)="7",MID(R33,3,1)="8",MID(R33,3,1)="9",MID(R33,3,1)="0",)),VLOOKUP(R33,'証拠（WW特許）'!$B$2:$M$90,12,FALSE),""))</f>
        <v>見原　明,藤吉　宣男,坂戸　邦昭,古川　忠康,山根　績</v>
      </c>
      <c r="AH33" s="113" t="str">
        <f>IF(OR(LEFT(R33)="特",LEFT(R33)="実"),VLOOKUP(R33,'証拠（JP特許）'!$B$2:$X$299,20,FALSE),IF(AND(OR(LEFT(R33,2)="US",LEFT(R33,2)="WO",LEFT(R33,2)="GB",LEFT(R33,2)="EP",LEFT(R33,2)="DE"),OR(MID(R33,3,1)="1",MID(R33,3,1)="2",MID(R33,3,1)="3",MID(R33,3,1)="4",MID(R33,3,1)="5",MID(R33,3,1)="6",MID(R33,3,1)="7",MID(R33,3,1)="8",MID(R33,3,1)="9",MID(R33,3,1)="0",)),VLOOKUP(R33,'証拠（WW特許）'!$B$2:$U$90,20,FALSE),""))</f>
        <v>C12N   5/06    (2006.01)</v>
      </c>
      <c r="AI33" s="113" t="str">
        <f>IF(OR(LEFT(R33)="特",LEFT(R33)="実"),VLOOKUP(R33,'証拠（JP特許）'!$B$2:$X$299,21,FALSE),"")</f>
        <v>C12N  5/00      E,C12N  5/00   202A</v>
      </c>
      <c r="AJ33" s="113" t="str">
        <f>IF(OR(LEFT(R33)="特",LEFT(R33)="実"),VLOOKUP(R33,'証拠（JP特許）'!$B$2:$X$299,22,FALSE),"")</f>
        <v>4B065AA90X,4B065AA93X,4B065BB25,4B065BB26,4B065BB29,4B065BB40</v>
      </c>
      <c r="AK33" s="114" t="str">
        <f>IF(OR(LEFT(R33)="特",LEFT(R33)="実"),VLOOKUP(R33,'証拠（JP特許）'!$B$2:$X$299,17,FALSE),IF(AND(OR(LEFT(R33,2)="US",LEFT(R33,2)="WO",LEFT(R33,2)="GB",LEFT(R33,2)="EP",LEFT(R33,2)="DE"),OR(MID(R33,3,1)="1",MID(R33,3,1)="2",MID(R33,3,1)="3",MID(R33,3,1)="4",MID(R33,3,1)="5",MID(R33,3,1)="6",MID(R33,3,1)="7",MID(R33,3,1)="8",MID(R33,3,1)="9",MID(R33,3,1)="0",)),VLOOKUP(R33,'証拠（WW特許）'!$B$2:$U$90,16,FALSE),""))</f>
        <v>1990.02.19</v>
      </c>
      <c r="AL33" s="615" t="s">
        <v>124</v>
      </c>
      <c r="AM33" s="615" t="s">
        <v>95</v>
      </c>
      <c r="AN33" s="615" t="s">
        <v>95</v>
      </c>
      <c r="AO33" s="113" t="str">
        <f ca="1">IF(OR(LEFT(R33)="特",LEFT(R33)="実",AND(OR(LEFT(R33,2)="US",LEFT(R33,2)="WO",LEFT(R33,2)="GB",LEFT(R33,2)="EP",LEFT(R33,2)="DE"),OR(MID(R33,3,1)="1",MID(R33,3,1)="2",MID(R33,3,1)="3",MID(R33,3,1)="4",MID(R33,3,1)="5",MID(R33,3,1)="6",MID(R33,3,1)="7",MID(R33,3,1)="8",MID(R33,3,1)="9",MID(R33,3,1)="0"))),IF(COUNTIF(INDIRECT("発明者引用!"&amp;ADDRESS(MATCH(C33,発明者引用!B$1:B$196,0),4)&amp;":"&amp;ADDRESS(MATCH(C33,発明者引用!B$1:B$196,0),17)),R33)+COUNTIF(INDIRECT("発明者引用!"&amp;ADDRESS(MATCH(C33,発明者引用!B$1:B$196,0),4)&amp;":"&amp;ADDRESS(MATCH(C33,発明者引用!B$1:B$196,0),17)),#REF!)+COUNTIF(INDIRECT("発明者引用!"&amp;ADDRESS(MATCH(C33,発明者引用!B$1:B$196,0),4)&amp;":"&amp;ADDRESS(MATCH(C33,発明者引用!B$1:B$196,0),17)),T33)&gt;0,"Yes","No"),"")</f>
        <v>No</v>
      </c>
      <c r="AP33" s="113" t="str">
        <f ca="1">IF(OR(LEFT(R33)="特",LEFT(R33)="実",AND(OR(LEFT(R33,2)="US",LEFT(R33,2)="WO",LEFT(R33,2)="GB",LEFT(R33,2)="EP",LEFT(R33,2)="DE"),OR(MID(R33,3,1)="1",MID(R33,3,1)="2",MID(R33,3,1)="3",MID(R33,3,1)="4",MID(R33,3,1)="5",MID(R33,3,1)="6",MID(R33,3,1)="7",MID(R33,3,1)="8",MID(R33,3,1)="9",MID(R33,3,1)="0"))),IF(VLOOKUP(C33,ファミリ引用特許WO!$A$2:$B$241,2,FALSE)+VLOOKUP(C33,ファミリ引用文献WO!$A$2:$C$241,3,FALSE)=0,"ISR無し",IF(COUNTIF(INDIRECT("ファミリ引用特許WO!"&amp;ADDRESS(MATCH(C33,ファミリ引用特許WO!$A$2:$A$241,0),1)&amp;":"&amp;ADDRESS(MATCH(C33,ファミリ引用特許WO!$A$2:$A$241,0),19)),R33)+COUNTIF(INDIRECT("ファミリ引用特許WO!"&amp;ADDRESS(MATCH(C33,ファミリ引用特許WO!$A$2:$A$241,0),1)&amp;":"&amp;ADDRESS(MATCH(C33,ファミリ引用特許WO!$A$2:$A$241,0),19)),S33)+COUNTIF(INDIRECT("ファミリ引用特許WO!"&amp;ADDRESS(MATCH(C33,ファミリ引用特許WO!$A$2:$A$241,0),1)&amp;":"&amp;ADDRESS(MATCH(C33,ファミリ引用特許WO!$A$2:$A$241,0),19)),T33)+COUNTIF(INDIRECT("ファミリ引用特許WO!"&amp;ADDRESS(MATCH(C33,ファミリ引用特許WO!$A$2:$A$241,0),1)&amp;":"&amp;ADDRESS(MATCH(C33,ファミリ引用特許WO!$A$2:$A$241,0),19)),W33)+COUNTIF(INDIRECT("ファミリ引用特許WO!"&amp;ADDRESS(MATCH(C33,ファミリ引用特許WO!$A$2:$A$241,0),1)&amp;":"&amp;ADDRESS(MATCH(C33,ファミリ引用特許WO!$A$2:$A$241,0),19)),Y33)&gt;0,"Yes","No")),"")</f>
        <v>Yes</v>
      </c>
      <c r="AQ33" s="116" t="str">
        <f ca="1">IF(OR(LEFT(R33)="特",LEFT(R33)="実",AND(OR(LEFT(R33,2)="US",LEFT(R33,2)="WO",LEFT(R33,2)="GB",LEFT(R33,2)="EP",LEFT(R33,2)="DE"),OR(MID(R33,3,1)="1",MID(R33,3,1)="2",MID(R33,3,1)="3",MID(R33,3,1)="4",MID(R33,3,1)="5",MID(R33,3,1)="6",MID(R33,3,1)="7",MID(R33,3,1)="8",MID(R33,3,1)="9",MID(R33,3,1)="0"))),IF(VLOOKUP(C33,'ファミリ引用特許表記修正（ex.A2→A）'!$A$2:$B$241,2,FALSE)=0,"family無し",IF(COUNTIF(INDIRECT("'ファミリ引用特許表記修正（ex.A2→A）'!"&amp;ADDRESS(MATCH(C33,'ファミリ引用特許表記修正（ex.A2→A）'!$A$2:$A$241,0),1)&amp;":"&amp;ADDRESS(MATCH(C33,'ファミリ引用特許表記修正（ex.A2→A）'!$A$2:$A$241,0),171)),R33)+COUNTIF(INDIRECT("'ファミリ引用特許表記修正（ex.A2→A）'!"&amp;ADDRESS(MATCH(C33,'ファミリ引用特許表記修正（ex.A2→A）'!$A$2:$A$241,0),1)&amp;":"&amp;ADDRESS(MATCH(C33,'ファミリ引用特許表記修正（ex.A2→A）'!$A$2:$A$241,0),171)),S33)+COUNTIF(INDIRECT("'ファミリ引用特許表記修正（ex.A2→A）'!"&amp;ADDRESS(MATCH(C33,'ファミリ引用特許表記修正（ex.A2→A）'!$A$2:$A$241,0),1)&amp;":"&amp;ADDRESS(MATCH(C33,'ファミリ引用特許表記修正（ex.A2→A）'!$A$2:$A$241,0),171)),T33)+COUNTIF(INDIRECT("'ファミリ引用特許表記修正（ex.A2→A）'!"&amp;ADDRESS(MATCH(C33,'ファミリ引用特許表記修正（ex.A2→A）'!$A$2:$A$241,0),1)&amp;":"&amp;ADDRESS(MATCH(C33,'ファミリ引用特許表記修正（ex.A2→A）'!$A$2:$A$241,0),171)),W33)+COUNTIF(INDIRECT("'ファミリ引用特許表記修正（ex.A2→A）'!"&amp;ADDRESS(MATCH(C33,'ファミリ引用特許表記修正（ex.A2→A）'!$A$2:$A$241,0),1)&amp;":"&amp;ADDRESS(MATCH(C33,'ファミリ引用特許表記修正（ex.A2→A）'!$A$2:$A$241,0),171)),Y33)&gt;0,"Yes","No")),"")</f>
        <v>Yes</v>
      </c>
      <c r="AR33" s="113" t="str">
        <f>IF(OR(LEFT(R33)="特",LEFT(R33)="実",AND(OR(LEFT(R33,2)="US",LEFT(R33,2)="WO",LEFT(R33,2)="GB",LEFT(R33,2)="EP",LEFT(R33,2)="DE"),OR(MID(R33,3,1)="1",MID(R33,3,1)="2",MID(R33,3,1)="3",MID(R33,3,1)="4",MID(R33,3,1)="5",MID(R33,3,1)="6",MID(R33,3,1)="7",MID(R33,3,1)="8",MID(R33,3,1)="9",MID(R33,3,1)="0",))),"",VLOOKUP($C33,ファミリ発明者引用文献!A$3:B$235,2,FALSE))</f>
        <v/>
      </c>
      <c r="AS33" s="110" t="str">
        <f>VLOOKUP(C33,ファミリ引用文献WO!A$2:B$241,2,FALSE)</f>
        <v>JOURNAL OF IMMUNOLOGICAL METHODS, vol. 166, no. 1, 1993, NEW YORK US, pages 85-91, XP002006664 S. HEENEMAN ET AL.: The concentrations of glutamine and ammonia in comercially available cell culture media cited in the application,JOURNAL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application,Database PAJ; 08/05/1990 MIHARA AKIRA ET AL.: Culture medium &amp; JP-A-2049579 (Kyowa Hakko Kogyo Co. Ltd.) 19/02/1990 XP002006666,Database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v>
      </c>
      <c r="AT33" s="113" t="str">
        <f>VLOOKUP(C33,ファミリ引用文献!A$3:B$242,2,FALSE)</f>
        <v>Belitz, H.P. et al, p. 285-297, plus eng. transl., source unknown, 1982./JOURNAL OF IMMUNOLOGICAL METHODS, vol. 166, no. 1, 1993, NEW YORK US, pages 85-91, XP002006664 S. HEENEMAN ET AL.: The concentrations of glutamine and ammonia in comercially available cell culture media cited in the application/Animal Cell Culture, A Practical Approach, Second Edition, ISBN 0-19-963213-8./JOURNAL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application/Yoong et al Food Chem. v. 51 #2, 1994, pp. 271-274./Brand, K., et al., Metabolism 38:29-33 (1989)./Heeneman et al, J. Immunological Methods, 116, 85-91 (1991)./Babcock et al. J. of Nutrition, v. 93, #3, Nov. 1967 pp. 368-376./Database PAJ; 08/05/1990 MIHARA AKIRA ET AL.: Culture medium &amp; JP-A-2049579 (Kyowa Hakko Kogyo Co. Ltd.) 19/02/1990 XP002006666/Tanabe et al., Journal of Food Biochemistry, 16:235-248 (1993)./Nedelkovits, J. et al., Food Investigation Gazette, v. 16(4-5) pp. 211-216, plus eng. transl. 1970./Ishii, K. et al., J. of Household Soc. of Japan, v. 45(9), pp. 791-796, plus eng. tranl., 1994./Database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rats//MacRitchie, J. Food Technol. 14, 595, 601 (1979)./Tenabe et al., Journal of Food Biochemistry, 16:235-248 (1993)./0/0/0/0/0/0/0/0/0/0/0/0/0/0/0/0/0/0/0/0/0/0/0/0/0/0/0/0/0/0/0/0/0/0/0/0/0/0/0/0/0/0/0/0/0/0/0/0/0/0/0/0/0/0/0/0/0/0/0/0/0/0/0/0/0/0/0/0/0/0/0/0/0/0/0/0/0/0/0/0/0/0/0/0/0/0/0/0/0/0/0/0/0/0/0/0/0/0/0/0/0/0/0/0/0/0/0/0/0/0/0/0/0/0/0/0/0/0/0/0/0/0/0/0/0/0/0/0/0/0/0/0/0/0/0/0/0/0/0/0/0/0/0/0/0/0/0/0/0/0/0/0/0/0/0/0/0/0</v>
      </c>
      <c r="AU33" s="113" t="str">
        <f>VLOOKUP(C33,審判データ!AH$2:BT$379,39,FALSE)</f>
        <v>AU00703484B;AU04879196A;CA02211630A;DE69608668D;DE69608668T;EP811056A;EP811056B;特表平11-504504;特許03649249;US5741705;US5885835;WO1996026266A</v>
      </c>
      <c r="AV33" s="110" t="str">
        <f ca="1">IF(INDIRECT("審判データ!"&amp;ADDRESS(MATCH(C33,審判データ!$AH$1:$AH$379,0),32))="早期審査の対象とする","早期審査","")</f>
        <v/>
      </c>
      <c r="AW33" s="627" t="str">
        <f t="shared" si="0"/>
        <v>一致</v>
      </c>
      <c r="AX33" s="616" t="str">
        <f>IF(LEFT(AE33,3)="日本特",IF(LEFT(C33)="特",VLOOKUP(C33,'本件、証拠文献テーマコード'!G$2:I$376,3,FALSE),VLOOKUP(C33,'本件、証拠文献テーマコード'!B$2:I$376,8,FALSE)),"")</f>
        <v>4B065,4H045</v>
      </c>
      <c r="AY33" s="616" t="str">
        <f>IF(LEFT(AE33,3)="日本特",IF(OR(MID(R33,2,1)="開",MID(R33,2,1)="表",MID(R33,2,1)="登"),VLOOKUP(R33,'本件、証拠文献テーマコード'!C$2:I$379,7,FALSE),VLOOKUP(R33,'本件、証拠文献テーマコード'!G$2:I$379,3,FALSE)),"")</f>
        <v>4B065</v>
      </c>
      <c r="AZ33" s="617"/>
    </row>
    <row r="34" spans="1:52" ht="27" x14ac:dyDescent="0.15">
      <c r="A34" s="945"/>
      <c r="B34" s="586" t="str">
        <f ca="1">IF(A34="",B33,INDIRECT("審判データ!"&amp;ADDRESS(MATCH(A34,審判データ!$HC$1:$HC$379,0),20))&amp;" / "&amp;INDIRECT("審判データ!"&amp;ADDRESS(MATCH(A34,審判データ!$HC$1:$HC$379,0),21)))</f>
        <v>2010 / 29-1,29-2</v>
      </c>
      <c r="C34" s="3">
        <v>3649249</v>
      </c>
      <c r="D34" s="800"/>
      <c r="E34" s="163" t="str">
        <f ca="1">INDIRECT("審判データ!"&amp;ADDRESS(MATCH(C34,審判データ!$AH$1:$AH$379,0),55))</f>
        <v>クエスト・インターナショナル・サービシーズ・ビー・ブイ</v>
      </c>
      <c r="F34" s="163" t="str">
        <f ca="1">INDIRECT("審判データ!"&amp;ADDRESS(MATCH(C34,審判データ!$AH$1:$AH$379,0),56))</f>
        <v>ブロム、ヴィルム・アール;クンスト、アントニー;ハッカート、マルセリウス・ヤコブス・ジェイ;ルリ、グレゴリー・ダブリュー;シー、バートトロメウス・ヨセフ・ヴァン</v>
      </c>
      <c r="G34" s="43" t="str">
        <f ca="1">INDIRECT("審判データ!"&amp;ADDRESS(MATCH(C34,審判データ!$AH$1:$AH$379,0),72))</f>
        <v>AU00703484B;AU04879196A;CA02211630A;DE69608668D;DE69608668T;EP811056A;EP811056B;特表平11-504504;特許03649249;US5741705;US5885835;WO1996026266A</v>
      </c>
      <c r="H34" s="43" t="str">
        <f ca="1">INDIRECT("審判データ!"&amp;ADDRESS(MATCH(C34,審判データ!$AH$1:$AH$379,0),41))</f>
        <v>C12N  5/10;C07K 14/415;C12N  5/06</v>
      </c>
      <c r="I34" s="163" t="str">
        <f ca="1">INDIRECT("審判データ!"&amp;ADDRESS(MATCH(C34,審判データ!$AH$1:$AH$379,0),49))</f>
        <v>C12N   5/10@AFI(JP);C07K  14/415@ALI(JP);C12N   5/00@ALI(EP);C12N   5/02@ALI(DE);C12N   5/06@ALI(JP)</v>
      </c>
      <c r="J34" s="163" t="str">
        <f ca="1">INDIRECT("審判データ!"&amp;ADDRESS(MATCH(C34,審判データ!$AH$1:$AH$379,0),51))</f>
        <v>C12N  5/00        B;C12N  5/00        E;C07K 14/415;C12N  5/00    202 A;C12N  5/00    102</v>
      </c>
      <c r="K34" s="163" t="str">
        <f ca="1">INDIRECT("審判データ!"&amp;ADDRESS(MATCH(C34,審判データ!$AH$1:$AH$379,0),53))</f>
        <v>4H045 AA30;4H045 BA09;4H045 CA32;4H045 EA61;4H045 FA70;4H045 GA10;4H045 HA02;4B065 AA90X;4B065 AA92X;4B065 AA94X;4B065 BB12;4B065 BB19</v>
      </c>
      <c r="L34" s="1095"/>
      <c r="M34" s="1066"/>
      <c r="N34" s="1067"/>
      <c r="O34" s="975"/>
      <c r="P34" s="1097"/>
      <c r="Q34" s="618" t="s">
        <v>348</v>
      </c>
      <c r="R34" s="562" t="s">
        <v>488</v>
      </c>
      <c r="S34" s="562" t="str">
        <f>IF(OR(LEFT(R34)="特",LEFT(R34)="実"),VLOOKUP(R34,'証拠（JP特許）'!$B$2:$D$299,2,FALSE),IF(AND(OR(LEFT(R34,2)="US",LEFT(R34,2)="WO",LEFT(R34,2)="GB",LEFT(R34,2)="EP",LEFT(R34,2)="DE"),OR(MID(R34,3,1)="1",MID(R34,3,1)="2",MID(R34,3,1)="3",MID(R34,3,1)="4",MID(R34,3,1)="5",MID(R34,3,1)="6",MID(R34,3,1)="7",MID(R34,3,1)="8",MID(R34,3,1)="9",MID(R34,3,1)="0")),VLOOKUP(R34,'証拠（WW特許）'!$B$2:$C$90,2,FALSE),"_"))</f>
        <v>特願平5-61298</v>
      </c>
      <c r="T34" s="562" t="str">
        <f>IF(OR(LEFT(R34)="特",LEFT(R34)="実"),VLOOKUP(R34,'証拠（JP特許）'!$B$2:$E$299,4,FALSE),"_")</f>
        <v>JP3202093</v>
      </c>
      <c r="U34" s="619" t="s">
        <v>94</v>
      </c>
      <c r="V34" s="618" t="s">
        <v>203</v>
      </c>
      <c r="W34" s="608" t="str">
        <f t="shared" si="3"/>
        <v>JP06245790A</v>
      </c>
      <c r="X34" s="604"/>
      <c r="Y34" s="604" t="str">
        <f t="shared" si="4"/>
        <v>JP3202093B</v>
      </c>
      <c r="Z34" s="91" t="str">
        <f ca="1">IF(OR(LEFT(R34)="特",LEFT(R34)="実",AND(OR(LEFT(R34,2)="US",LEFT(R34,2)="WO",LEFT(R34,2)="GB",LEFT(R34,2)="EP",LEFT(R34,2)="DE"),OR(MID(R34,3,1)="1",MID(R34,3,1)="2",MID(R34,3,1)="3",MID(R34,3,1)="4",MID(R34,3,1)="5",MID(R34,3,1)="6",MID(R34,3,1)="7",MID(R34,3,1)="8",MID(R34,3,1)="9",MID(R34,3,1)="0",))),IF(COUNTIF(INDIRECT("拒絶理由・拒絶査定・異議申立!"&amp;ADDRESS(MATCH(C34,拒絶理由・拒絶査定・異議申立!B$1:B$1000,0),3)&amp;":"&amp;ADDRESS(MATCH(C34,拒絶理由・拒絶査定・異議申立!B$1:B$1000,0),50)),R34)+COUNTIF(INDIRECT("拒絶理由・拒絶査定・異議申立!"&amp;ADDRESS(MATCH(C34,拒絶理由・拒絶査定・異議申立!B$1:B$1000,0),3)&amp;":"&amp;ADDRESS(MATCH(C34,拒絶理由・拒絶査定・異議申立!B$1:B$1000,0),50)),T34)&gt;0,"Yes","No"),"")</f>
        <v>No</v>
      </c>
      <c r="AA34" s="92" t="str">
        <f ca="1">IF(OR(LEFT(R34)="特",LEFT(R34)="実",AND(OR(LEFT(R34,2)="US",LEFT(R34,2)="WO",LEFT(R34,2)="GB",LEFT(R34,2)="EP",LEFT(R34,2)="DE"),OR(MID(R34,3,1)="1",MID(R34,3,1)="2",MID(R34,3,1)="3",MID(R34,3,1)="4",MID(R34,3,1)="5",MID(R34,3,1)="6",MID(R34,3,1)="7",MID(R34,3,1)="8",MID(R34,3,1)="9",MID(R34,3,1)="0",))),IF(COUNTIF(INDIRECT("先行技術調査・登録査定!"&amp;ADDRESS(MATCH(C34,先行技術調査・登録査定!B$1:B$1000,0),3)&amp;":"&amp;ADDRESS(MATCH(C34,先行技術調査・登録査定!B$1:B$1000,0),49)),R34)+COUNTIF(INDIRECT("先行技術調査・登録査定!"&amp;ADDRESS(MATCH(C34,先行技術調査・登録査定!B$1:B$1000,0),3)&amp;":"&amp;ADDRESS(MATCH(C34,先行技術調査・登録査定!B$1:B$1000,0),49)),T34)&gt;0,"Yes","No"),"")</f>
        <v>No</v>
      </c>
      <c r="AB34" s="169" t="str">
        <f t="shared" ca="1" si="5"/>
        <v>Yes</v>
      </c>
      <c r="AC34" s="121" t="str">
        <f>IF(OR(LEFT(R34)="特",LEFT(R34)="実",AND(OR(LEFT(R34,2)="US",LEFT(R34,2)="WO",LEFT(R34,2)="GB",LEFT(R34,2)="EP",LEFT(R34,2)="DE"),OR(MID(R34,3,1)="1",MID(R34,3,1)="2",MID(R34,3,1)="3",MID(R34,3,1)="4",MID(R34,3,1)="5",MID(R34,3,1)="6",MID(R34,3,1)="7",MID(R34,3,1)="8",MID(R34,3,1)="9",MID(R34,3,1)="0",))),"",VLOOKUP($C34,非特許文献リスト!$A$2:$C$196,2,FALSE))</f>
        <v/>
      </c>
      <c r="AD34" s="122" t="str">
        <f>IF(OR(LEFT(R34)="特",LEFT(R34)="実",AND(OR(LEFT(R34,2)="US",LEFT(R34,2)="WO",LEFT(R34,2)="GB",LEFT(R34,2)="EP",LEFT(R34,2)="DE"),OR(MID(R34,3,1)="1",MID(R34,3,1)="2",MID(R34,3,1)="3",MID(R34,3,1)="4",MID(R34,3,1)="5",MID(R34,3,1)="6",MID(R34,3,1)="7",MID(R34,3,1)="8",MID(R34,3,1)="9",MID(R34,3,1)="0",))),"",VLOOKUP($C34,非特許文献リスト!$A$2:$C$196,3,FALSE))</f>
        <v/>
      </c>
      <c r="AE34" s="171" t="str">
        <f t="shared" si="2"/>
        <v>日本特許文献</v>
      </c>
      <c r="AF34" s="172" t="str">
        <f>IF(OR(LEFT(R34)="特",LEFT(R34)="実"),VLOOKUP(R34,'証拠（JP特許）'!$B$2:$AB$299,10,FALSE),IF(AND(OR(LEFT(R34,2)="US",LEFT(R34,2)="WO",LEFT(R34,2)="GB",LEFT(R34,2)="EP",LEFT(R34,2)="DE"),OR(MID(R34,3,1)="1",MID(R34,3,1)="2",MID(R34,3,1)="3",MID(R34,3,1)="4",MID(R34,3,1)="5",MID(R34,3,1)="6",MID(R34,3,1)="7",MID(R34,3,1)="8",MID(R34,3,1)="9",MID(R34,3,1)="0",)),VLOOKUP(R34,'証拠（WW特許）'!$B$2:$M$90,8,FALSE),""))</f>
        <v>株式会社日清製粉グループ本社</v>
      </c>
      <c r="AG34" s="172" t="str">
        <f>IF(OR(LEFT(R34)="特",LEFT(R34)="実"),VLOOKUP(R34,'証拠（JP特許）'!$B$2:$AB$299,26,FALSE),IF(AND(OR(LEFT(R34,2)="US",LEFT(R34,2)="WO",LEFT(R34,2)="GB",LEFT(R34,2)="EP",LEFT(R34,2)="DE"),OR(MID(R34,3,1)="1",MID(R34,3,1)="2",MID(R34,3,1)="3",MID(R34,3,1)="4",MID(R34,3,1)="5",MID(R34,3,1)="6",MID(R34,3,1)="7",MID(R34,3,1)="8",MID(R34,3,1)="9",MID(R34,3,1)="0",)),VLOOKUP(R34,'証拠（WW特許）'!$B$2:$M$90,12,FALSE),""))</f>
        <v>本井　博文</v>
      </c>
      <c r="AH34" s="22" t="str">
        <f>IF(OR(LEFT(R34)="特",LEFT(R34)="実"),VLOOKUP(R34,'証拠（JP特許）'!$B$2:$X$299,20,FALSE),IF(AND(OR(LEFT(R34,2)="US",LEFT(R34,2)="WO",LEFT(R34,2)="GB",LEFT(R34,2)="EP",LEFT(R34,2)="DE"),OR(MID(R34,3,1)="1",MID(R34,3,1)="2",MID(R34,3,1)="3",MID(R34,3,1)="4",MID(R34,3,1)="5",MID(R34,3,1)="6",MID(R34,3,1)="7",MID(R34,3,1)="8",MID(R34,3,1)="9",MID(R34,3,1)="0",)),VLOOKUP(R34,'証拠（WW特許）'!$B$2:$U$90,20,FALSE),""))</f>
        <v>C12P  21/06    (2006.01),A23L   1/305   (2006.01)</v>
      </c>
      <c r="AI34" s="22" t="str">
        <f>IF(OR(LEFT(R34)="特",LEFT(R34)="実"),VLOOKUP(R34,'証拠（JP特許）'!$B$2:$X$299,21,FALSE),"")</f>
        <v xml:space="preserve">C12P 21/06       ,A23L  1/305      </v>
      </c>
      <c r="AJ34" s="22" t="str">
        <f>IF(OR(LEFT(R34)="特",LEFT(R34)="実"),VLOOKUP(R34,'証拠（JP特許）'!$B$2:$X$299,22,FALSE),"")</f>
        <v>4B064AG01,4B064BA05,4B064BA06,4B064BH20,4B064CA06,4B064CA07,4B064CA21,4B064CB01,4B064DA01,4B064DA10,4B064DA11,4B018MD20,4B018ME02,4B018MF12</v>
      </c>
      <c r="AK34" s="124" t="str">
        <f>IF(OR(LEFT(R34)="特",LEFT(R34)="実"),VLOOKUP(R34,'証拠（JP特許）'!$B$2:$X$299,17,FALSE),IF(AND(OR(LEFT(R34,2)="US",LEFT(R34,2)="WO",LEFT(R34,2)="GB",LEFT(R34,2)="EP",LEFT(R34,2)="DE"),OR(MID(R34,3,1)="1",MID(R34,3,1)="2",MID(R34,3,1)="3",MID(R34,3,1)="4",MID(R34,3,1)="5",MID(R34,3,1)="6",MID(R34,3,1)="7",MID(R34,3,1)="8",MID(R34,3,1)="9",MID(R34,3,1)="0",)),VLOOKUP(R34,'証拠（WW特許）'!$B$2:$U$90,16,FALSE),""))</f>
        <v>1994.09.06</v>
      </c>
      <c r="AL34" s="620" t="s">
        <v>124</v>
      </c>
      <c r="AM34" s="620" t="s">
        <v>95</v>
      </c>
      <c r="AN34" s="620" t="s">
        <v>95</v>
      </c>
      <c r="AO34" s="22" t="str">
        <f ca="1">IF(OR(LEFT(R34)="特",LEFT(R34)="実",AND(OR(LEFT(R34,2)="US",LEFT(R34,2)="WO",LEFT(R34,2)="GB",LEFT(R34,2)="EP",LEFT(R34,2)="DE"),OR(MID(R34,3,1)="1",MID(R34,3,1)="2",MID(R34,3,1)="3",MID(R34,3,1)="4",MID(R34,3,1)="5",MID(R34,3,1)="6",MID(R34,3,1)="7",MID(R34,3,1)="8",MID(R34,3,1)="9",MID(R34,3,1)="0"))),IF(COUNTIF(INDIRECT("発明者引用!"&amp;ADDRESS(MATCH(C34,発明者引用!B$1:B$196,0),4)&amp;":"&amp;ADDRESS(MATCH(C34,発明者引用!B$1:B$196,0),17)),R34)+COUNTIF(INDIRECT("発明者引用!"&amp;ADDRESS(MATCH(C34,発明者引用!B$1:B$196,0),4)&amp;":"&amp;ADDRESS(MATCH(C34,発明者引用!B$1:B$196,0),17)),#REF!)+COUNTIF(INDIRECT("発明者引用!"&amp;ADDRESS(MATCH(C34,発明者引用!B$1:B$196,0),4)&amp;":"&amp;ADDRESS(MATCH(C34,発明者引用!B$1:B$196,0),17)),T34)&gt;0,"Yes","No"),"")</f>
        <v>No</v>
      </c>
      <c r="AP34" s="22" t="str">
        <f ca="1">IF(OR(LEFT(R34)="特",LEFT(R34)="実",AND(OR(LEFT(R34,2)="US",LEFT(R34,2)="WO",LEFT(R34,2)="GB",LEFT(R34,2)="EP",LEFT(R34,2)="DE"),OR(MID(R34,3,1)="1",MID(R34,3,1)="2",MID(R34,3,1)="3",MID(R34,3,1)="4",MID(R34,3,1)="5",MID(R34,3,1)="6",MID(R34,3,1)="7",MID(R34,3,1)="8",MID(R34,3,1)="9",MID(R34,3,1)="0"))),IF(VLOOKUP(C34,ファミリ引用特許WO!$A$2:$B$241,2,FALSE)+VLOOKUP(C34,ファミリ引用文献WO!$A$2:$C$241,3,FALSE)=0,"ISR無し",IF(COUNTIF(INDIRECT("ファミリ引用特許WO!"&amp;ADDRESS(MATCH(C34,ファミリ引用特許WO!$A$2:$A$241,0),1)&amp;":"&amp;ADDRESS(MATCH(C34,ファミリ引用特許WO!$A$2:$A$241,0),19)),R34)+COUNTIF(INDIRECT("ファミリ引用特許WO!"&amp;ADDRESS(MATCH(C34,ファミリ引用特許WO!$A$2:$A$241,0),1)&amp;":"&amp;ADDRESS(MATCH(C34,ファミリ引用特許WO!$A$2:$A$241,0),19)),S34)+COUNTIF(INDIRECT("ファミリ引用特許WO!"&amp;ADDRESS(MATCH(C34,ファミリ引用特許WO!$A$2:$A$241,0),1)&amp;":"&amp;ADDRESS(MATCH(C34,ファミリ引用特許WO!$A$2:$A$241,0),19)),T34)+COUNTIF(INDIRECT("ファミリ引用特許WO!"&amp;ADDRESS(MATCH(C34,ファミリ引用特許WO!$A$2:$A$241,0),1)&amp;":"&amp;ADDRESS(MATCH(C34,ファミリ引用特許WO!$A$2:$A$241,0),19)),W34)+COUNTIF(INDIRECT("ファミリ引用特許WO!"&amp;ADDRESS(MATCH(C34,ファミリ引用特許WO!$A$2:$A$241,0),1)&amp;":"&amp;ADDRESS(MATCH(C34,ファミリ引用特許WO!$A$2:$A$241,0),19)),Y34)&gt;0,"Yes","No")),"")</f>
        <v>No</v>
      </c>
      <c r="AQ34" s="126" t="str">
        <f ca="1">IF(OR(LEFT(R34)="特",LEFT(R34)="実",AND(OR(LEFT(R34,2)="US",LEFT(R34,2)="WO",LEFT(R34,2)="GB",LEFT(R34,2)="EP",LEFT(R34,2)="DE"),OR(MID(R34,3,1)="1",MID(R34,3,1)="2",MID(R34,3,1)="3",MID(R34,3,1)="4",MID(R34,3,1)="5",MID(R34,3,1)="6",MID(R34,3,1)="7",MID(R34,3,1)="8",MID(R34,3,1)="9",MID(R34,3,1)="0"))),IF(VLOOKUP(C34,'ファミリ引用特許表記修正（ex.A2→A）'!$A$2:$B$241,2,FALSE)=0,"family無し",IF(COUNTIF(INDIRECT("'ファミリ引用特許表記修正（ex.A2→A）'!"&amp;ADDRESS(MATCH(C34,'ファミリ引用特許表記修正（ex.A2→A）'!$A$2:$A$241,0),1)&amp;":"&amp;ADDRESS(MATCH(C34,'ファミリ引用特許表記修正（ex.A2→A）'!$A$2:$A$241,0),171)),R34)+COUNTIF(INDIRECT("'ファミリ引用特許表記修正（ex.A2→A）'!"&amp;ADDRESS(MATCH(C34,'ファミリ引用特許表記修正（ex.A2→A）'!$A$2:$A$241,0),1)&amp;":"&amp;ADDRESS(MATCH(C34,'ファミリ引用特許表記修正（ex.A2→A）'!$A$2:$A$241,0),171)),S34)+COUNTIF(INDIRECT("'ファミリ引用特許表記修正（ex.A2→A）'!"&amp;ADDRESS(MATCH(C34,'ファミリ引用特許表記修正（ex.A2→A）'!$A$2:$A$241,0),1)&amp;":"&amp;ADDRESS(MATCH(C34,'ファミリ引用特許表記修正（ex.A2→A）'!$A$2:$A$241,0),171)),T34)+COUNTIF(INDIRECT("'ファミリ引用特許表記修正（ex.A2→A）'!"&amp;ADDRESS(MATCH(C34,'ファミリ引用特許表記修正（ex.A2→A）'!$A$2:$A$241,0),1)&amp;":"&amp;ADDRESS(MATCH(C34,'ファミリ引用特許表記修正（ex.A2→A）'!$A$2:$A$241,0),171)),W34)+COUNTIF(INDIRECT("'ファミリ引用特許表記修正（ex.A2→A）'!"&amp;ADDRESS(MATCH(C34,'ファミリ引用特許表記修正（ex.A2→A）'!$A$2:$A$241,0),1)&amp;":"&amp;ADDRESS(MATCH(C34,'ファミリ引用特許表記修正（ex.A2→A）'!$A$2:$A$241,0),171)),Y34)&gt;0,"Yes","No")),"")</f>
        <v>No</v>
      </c>
      <c r="AR34" s="22" t="str">
        <f>IF(OR(LEFT(R34)="特",LEFT(R34)="実",AND(OR(LEFT(R34,2)="US",LEFT(R34,2)="WO",LEFT(R34,2)="GB",LEFT(R34,2)="EP",LEFT(R34,2)="DE"),OR(MID(R34,3,1)="1",MID(R34,3,1)="2",MID(R34,3,1)="3",MID(R34,3,1)="4",MID(R34,3,1)="5",MID(R34,3,1)="6",MID(R34,3,1)="7",MID(R34,3,1)="8",MID(R34,3,1)="9",MID(R34,3,1)="0",))),"",VLOOKUP($C34,ファミリ発明者引用文献!A$3:B$235,2,FALSE))</f>
        <v/>
      </c>
      <c r="AS34" s="128" t="str">
        <f>VLOOKUP(C34,ファミリ引用文献WO!A$2:B$241,2,FALSE)</f>
        <v>JOURNAL OF IMMUNOLOGICAL METHODS, vol. 166, no. 1, 1993, NEW YORK US, pages 85-91, XP002006664 S. HEENEMAN ET AL.: The concentrations of glutamine and ammonia in comercially available cell culture media cited in the application,JOURNAL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application,Database PAJ; 08/05/1990 MIHARA AKIRA ET AL.: Culture medium &amp; JP-A-2049579 (Kyowa Hakko Kogyo Co. Ltd.) 19/02/1990 XP002006666,Database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v>
      </c>
      <c r="AT34" s="22" t="str">
        <f>VLOOKUP(C34,ファミリ引用文献!A$3:B$242,2,FALSE)</f>
        <v>Belitz, H.P. et al, p. 285-297, plus eng. transl., source unknown, 1982./JOURNAL OF IMMUNOLOGICAL METHODS, vol. 166, no. 1, 1993, NEW YORK US, pages 85-91, XP002006664 S. HEENEMAN ET AL.: The concentrations of glutamine and ammonia in comercially available cell culture media cited in the application/Animal Cell Culture, A Practical Approach, Second Edition, ISBN 0-19-963213-8./JOURNAL OF IMMUNOLOGICAL METHODS, vol. 166, no. 1, 1993, NEW YORK US, pages 85-91, XP002006664 S. HEENEMAN ET AL.: The concentrations of glutamine and ammonia in comercially available cell culture media/JOURNAL OF FOOD BIOCHEMISTRY, vol. 16, no. 4, 1993, pages 235-248, XP002006665 SOICHI TANABE ET AL.: Production of a high-glutamine oligopeptide fraction from gluten by enzymatic treatment and evaluation of its nutritional effect on the small intestine of rats  cited in the application/Yoong et al Food Chem. v. 51 #2, 1994, pp. 271-274./Brand, K., et al., Metabolism 38:29-33 (1989)./Heeneman et al, J. Immunological Methods, 116, 85-91 (1991)./Babcock et al. J. of Nutrition, v. 93, #3, Nov. 1967 pp. 368-376./Database PAJ; 08/05/1990 MIHARA AKIRA ET AL.: Culture medium &amp; JP-A-2049579 (Kyowa Hakko Kogyo Co. Ltd.) 19/02/1990 XP002006666/Tanabe et al., Journal of Food Biochemistry, 16:235-248 (1993)./Nedelkovits, J. et al., Food Investigation Gazette, v. 16(4-5) pp. 211-216, plus eng. transl. 1970./Ishii, K. et al., J. of Household Soc. of Japan, v. 45(9), pp. 791-796, plus eng. tranl., 1994./Database PAJ; 8 May 1990 MIHARA AKIRA ET AL.: Culture medium &amp; JP-A-2049579 (Kyowa Hakko Kogyo Co. Ltd.) 19 February 1990 XP002006666/JOURNAL OF FOOD BIOCHEMISTRY, vol. 16, no. 4, 1993, pages 235-248, XP002006665 SOICHI TANABE ET AL.: Production of a high-glutamine oligopeptide fraction from gluten by enzymatic treatment and evaluation of its nutritional effect on the small intestine of rats//MacRitchie, J. Food Technol. 14, 595, 601 (1979)./Tenabe et al., Journal of Food Biochemistry, 16:235-248 (1993)./0/0/0/0/0/0/0/0/0/0/0/0/0/0/0/0/0/0/0/0/0/0/0/0/0/0/0/0/0/0/0/0/0/0/0/0/0/0/0/0/0/0/0/0/0/0/0/0/0/0/0/0/0/0/0/0/0/0/0/0/0/0/0/0/0/0/0/0/0/0/0/0/0/0/0/0/0/0/0/0/0/0/0/0/0/0/0/0/0/0/0/0/0/0/0/0/0/0/0/0/0/0/0/0/0/0/0/0/0/0/0/0/0/0/0/0/0/0/0/0/0/0/0/0/0/0/0/0/0/0/0/0/0/0/0/0/0/0/0/0/0/0/0/0/0/0/0/0/0/0/0/0/0/0/0/0/0/0</v>
      </c>
      <c r="AU34" s="22" t="str">
        <f>VLOOKUP(C34,審判データ!AH$2:BT$379,39,FALSE)</f>
        <v>AU00703484B;AU04879196A;CA02211630A;DE69608668D;DE69608668T;EP811056A;EP811056B;特表平11-504504;特許03649249;US5741705;US5885835;WO1996026266A</v>
      </c>
      <c r="AV34" s="128" t="str">
        <f ca="1">IF(INDIRECT("審判データ!"&amp;ADDRESS(MATCH(C34,審判データ!$AH$1:$AH$379,0),32))="早期審査の対象とする","早期審査","")</f>
        <v/>
      </c>
      <c r="AW34" s="621" t="str">
        <f t="shared" si="0"/>
        <v>不一致</v>
      </c>
      <c r="AX34" s="622" t="str">
        <f>IF(LEFT(AE34,3)="日本特",IF(LEFT(C34)="特",VLOOKUP(C34,'本件、証拠文献テーマコード'!G$2:I$376,3,FALSE),VLOOKUP(C34,'本件、証拠文献テーマコード'!B$2:I$376,8,FALSE)),"")</f>
        <v>4B065,4H045</v>
      </c>
      <c r="AY34" s="622" t="str">
        <f>IF(LEFT(AE34,3)="日本特",IF(OR(MID(R34,2,1)="開",MID(R34,2,1)="表",MID(R34,2,1)="登"),VLOOKUP(R34,'本件、証拠文献テーマコード'!C$2:I$379,7,FALSE),VLOOKUP(R34,'本件、証拠文献テーマコード'!G$2:I$379,3,FALSE)),"")</f>
        <v>4B064,4B018</v>
      </c>
      <c r="AZ34" s="623"/>
    </row>
    <row r="35" spans="1:52" s="38" customFormat="1" ht="108" x14ac:dyDescent="0.15">
      <c r="A35" s="173" t="s">
        <v>22306</v>
      </c>
      <c r="B35" s="586" t="str">
        <f ca="1">IF(A35="",B34,INDIRECT("審判データ!"&amp;ADDRESS(MATCH(A35,審判データ!$HC$1:$HC$379,0),20))&amp;" / "&amp;INDIRECT("審判データ!"&amp;ADDRESS(MATCH(A35,審判データ!$HC$1:$HC$379,0),21)))</f>
        <v>2010 / 29-1,29-2</v>
      </c>
      <c r="C35" s="66">
        <v>4094016</v>
      </c>
      <c r="D35" s="43" t="s">
        <v>22307</v>
      </c>
      <c r="E35" s="43" t="str">
        <f ca="1">INDIRECT("審判データ!"&amp;ADDRESS(MATCH(C35,審判データ!$AH$1:$AH$379,0),55))</f>
        <v>金玲</v>
      </c>
      <c r="F35" s="43" t="str">
        <f ca="1">INDIRECT("審判データ!"&amp;ADDRESS(MATCH(C35,審判データ!$AH$1:$AH$379,0),56))</f>
        <v>金　玲</v>
      </c>
      <c r="G35" s="43" t="str">
        <f ca="1">INDIRECT("審判データ!"&amp;ADDRESS(MATCH(C35,審判データ!$AH$1:$AH$379,0),72))</f>
        <v xml:space="preserve"> </v>
      </c>
      <c r="H35" s="43" t="str">
        <f ca="1">INDIRECT("審判データ!"&amp;ADDRESS(MATCH(C35,審判データ!$AH$1:$AH$379,0),41))</f>
        <v>B05D  5/02;A47J 36/02;B05D  1/36;C09D  1/00;C09D  7/12;C09D183/00;C09D127/18;C09D177/00;C09D 11/00</v>
      </c>
      <c r="I35" s="43" t="str">
        <f ca="1">INDIRECT("審判データ!"&amp;ADDRESS(MATCH(C35,審判データ!$AH$1:$AH$379,0),49))</f>
        <v>B05D   5/02@AFI(JP);A47J  36/02@ALI(JP);B05D   1/36@ALI(JP);C09D   1/00@ALI(JP);C09D   7/12@ALI(JP);C09D  11/00@ALI(JP);C09D 127/18@ALI(JP);C09D 177/00@ALI(JP);C09D 183/00@ALI(JP)</v>
      </c>
      <c r="J35" s="43" t="str">
        <f ca="1">INDIRECT("審判データ!"&amp;ADDRESS(MATCH(C35,審判データ!$AH$1:$AH$379,0),51))</f>
        <v>A47J 36/02        B;B05D  5/02;B05D  1/36        Z;C09D  1/00;C09D  7/12;C09D183/00;C09D127/18;C09D177/00;C09D 11/00</v>
      </c>
      <c r="K35" s="43" t="str">
        <f ca="1">INDIRECT("審判データ!"&amp;ADDRESS(MATCH(C35,審判データ!$AH$1:$AH$379,0),53))</f>
        <v>4B055 AA01;4B055 FB11;4B055 FC20;4B055 FD03;4B055 FE03;4D075 AA01;4D075 AE03;4D075 AE16;4D075 BB04X;4D075 BB20X;4D075 BB24Z;4D075 BB28Z;4D075 BB93Z;4D075 CA02;4D075 CA18;4D075 CA34;4D075 DC18;4D075 DC38;4D075 EA33;4D075 EA41;4D075 EB05;4D075 EB16;4D075 EB18;4D075 EB39;4D075 EB43;4D075 EB56;4D075 EC03;4D075 EC05;4D075 EC11;4D075 EC13;4D075 EC35;4J038 AA011;4J038 CD121;4J038 DH002;4J038 DL022;4J038 DL032;4J038 HA026;4J038 HA156;4J038 HA446;4J038 JA17;4J038 JC30;4J038 KA08;4J038 MA10;4J038 NA01;4J038 NA11;4J038 PA19;4J038 PC02;4J039 AD04;4J039 BC03;4J039 BC19;4J039 BC34;4J039 BE01;4J039 BE22;4J039 CA06;4J039 EA03</v>
      </c>
      <c r="L35" s="587" t="s">
        <v>22308</v>
      </c>
      <c r="M35" s="588" t="s">
        <v>89</v>
      </c>
      <c r="N35" s="589" t="s">
        <v>22309</v>
      </c>
      <c r="O35" s="588" t="s">
        <v>511</v>
      </c>
      <c r="P35" s="599" t="s">
        <v>512</v>
      </c>
      <c r="Q35" s="591" t="s">
        <v>91</v>
      </c>
      <c r="R35" s="592" t="s">
        <v>513</v>
      </c>
      <c r="S35" s="592" t="str">
        <f>IF(OR(LEFT(R35)="特",LEFT(R35)="実"),VLOOKUP(R35,'証拠（JP特許）'!$B$2:$D$299,2,FALSE),IF(AND(OR(LEFT(R35,2)="US",LEFT(R35,2)="WO",LEFT(R35,2)="GB",LEFT(R35,2)="EP",LEFT(R35,2)="DE"),OR(MID(R35,3,1)="1",MID(R35,3,1)="2",MID(R35,3,1)="3",MID(R35,3,1)="4",MID(R35,3,1)="5",MID(R35,3,1)="6",MID(R35,3,1)="7",MID(R35,3,1)="8",MID(R35,3,1)="9",MID(R35,3,1)="0")),VLOOKUP(R35,'証拠（WW特許）'!$B$2:$C$90,2,FALSE),"_"))</f>
        <v>特願平1-170308</v>
      </c>
      <c r="T35" s="592" t="str">
        <f>IF(OR(LEFT(R35)="特",LEFT(R35)="実"),VLOOKUP(R35,'証拠（JP特許）'!$B$2:$E$299,4,FALSE),"_")</f>
        <v>JP1945067</v>
      </c>
      <c r="U35" s="588" t="s">
        <v>24</v>
      </c>
      <c r="V35" s="591" t="s">
        <v>122</v>
      </c>
      <c r="W35" s="608" t="str">
        <f t="shared" si="3"/>
        <v>JP0332618A</v>
      </c>
      <c r="X35" s="604"/>
      <c r="Y35" s="604" t="str">
        <f t="shared" si="4"/>
        <v>JP1945067B</v>
      </c>
      <c r="Z35" s="91" t="str">
        <f ca="1">IF(OR(LEFT(R35)="特",LEFT(R35)="実",AND(OR(LEFT(R35,2)="US",LEFT(R35,2)="WO",LEFT(R35,2)="GB",LEFT(R35,2)="EP",LEFT(R35,2)="DE"),OR(MID(R35,3,1)="1",MID(R35,3,1)="2",MID(R35,3,1)="3",MID(R35,3,1)="4",MID(R35,3,1)="5",MID(R35,3,1)="6",MID(R35,3,1)="7",MID(R35,3,1)="8",MID(R35,3,1)="9",MID(R35,3,1)="0",))),IF(COUNTIF(INDIRECT("拒絶理由・拒絶査定・異議申立!"&amp;ADDRESS(MATCH(C35,拒絶理由・拒絶査定・異議申立!B$1:B$1000,0),3)&amp;":"&amp;ADDRESS(MATCH(C35,拒絶理由・拒絶査定・異議申立!B$1:B$1000,0),50)),R35)+COUNTIF(INDIRECT("拒絶理由・拒絶査定・異議申立!"&amp;ADDRESS(MATCH(C35,拒絶理由・拒絶査定・異議申立!B$1:B$1000,0),3)&amp;":"&amp;ADDRESS(MATCH(C35,拒絶理由・拒絶査定・異議申立!B$1:B$1000,0),50)),T35)&gt;0,"Yes","No"),"")</f>
        <v>No</v>
      </c>
      <c r="AA35" s="92" t="str">
        <f ca="1">IF(OR(LEFT(R35)="特",LEFT(R35)="実",AND(OR(LEFT(R35,2)="US",LEFT(R35,2)="WO",LEFT(R35,2)="GB",LEFT(R35,2)="EP",LEFT(R35,2)="DE"),OR(MID(R35,3,1)="1",MID(R35,3,1)="2",MID(R35,3,1)="3",MID(R35,3,1)="4",MID(R35,3,1)="5",MID(R35,3,1)="6",MID(R35,3,1)="7",MID(R35,3,1)="8",MID(R35,3,1)="9",MID(R35,3,1)="0",))),IF(COUNTIF(INDIRECT("先行技術調査・登録査定!"&amp;ADDRESS(MATCH(C35,先行技術調査・登録査定!B$1:B$1000,0),3)&amp;":"&amp;ADDRESS(MATCH(C35,先行技術調査・登録査定!B$1:B$1000,0),49)),R35)+COUNTIF(INDIRECT("先行技術調査・登録査定!"&amp;ADDRESS(MATCH(C35,先行技術調査・登録査定!B$1:B$1000,0),3)&amp;":"&amp;ADDRESS(MATCH(C35,先行技術調査・登録査定!B$1:B$1000,0),49)),T35)&gt;0,"Yes","No"),"")</f>
        <v>No</v>
      </c>
      <c r="AB35" s="169" t="str">
        <f t="shared" ca="1" si="5"/>
        <v>Yes</v>
      </c>
      <c r="AC35" s="94" t="str">
        <f>IF(OR(LEFT(R35)="特",LEFT(R35)="実",AND(OR(LEFT(R35,2)="US",LEFT(R35,2)="WO",LEFT(R35,2)="GB",LEFT(R35,2)="EP",LEFT(R35,2)="DE"),OR(MID(R35,3,1)="1",MID(R35,3,1)="2",MID(R35,3,1)="3",MID(R35,3,1)="4",MID(R35,3,1)="5",MID(R35,3,1)="6",MID(R35,3,1)="7",MID(R35,3,1)="8",MID(R35,3,1)="9",MID(R35,3,1)="0",))),"",VLOOKUP($C35,非特許文献リスト!$A$2:$C$196,2,FALSE))</f>
        <v/>
      </c>
      <c r="AD35" s="95" t="str">
        <f>IF(OR(LEFT(R35)="特",LEFT(R35)="実",AND(OR(LEFT(R35,2)="US",LEFT(R35,2)="WO",LEFT(R35,2)="GB",LEFT(R35,2)="EP",LEFT(R35,2)="DE"),OR(MID(R35,3,1)="1",MID(R35,3,1)="2",MID(R35,3,1)="3",MID(R35,3,1)="4",MID(R35,3,1)="5",MID(R35,3,1)="6",MID(R35,3,1)="7",MID(R35,3,1)="8",MID(R35,3,1)="9",MID(R35,3,1)="0",))),"",VLOOKUP($C35,非特許文献リスト!$A$2:$C$196,3,FALSE))</f>
        <v/>
      </c>
      <c r="AE35" s="175" t="str">
        <f t="shared" si="2"/>
        <v>日本特許文献</v>
      </c>
      <c r="AF35" s="176" t="str">
        <f>IF(OR(LEFT(R35)="特",LEFT(R35)="実"),VLOOKUP(R35,'証拠（JP特許）'!$B$2:$AB$299,10,FALSE),IF(AND(OR(LEFT(R35,2)="US",LEFT(R35,2)="WO",LEFT(R35,2)="GB",LEFT(R35,2)="EP",LEFT(R35,2)="DE"),OR(MID(R35,3,1)="1",MID(R35,3,1)="2",MID(R35,3,1)="3",MID(R35,3,1)="4",MID(R35,3,1)="5",MID(R35,3,1)="6",MID(R35,3,1)="7",MID(R35,3,1)="8",MID(R35,3,1)="9",MID(R35,3,1)="0",)),VLOOKUP(R35,'証拠（WW特許）'!$B$2:$M$90,8,FALSE),""))</f>
        <v>シャ―プ株式会社</v>
      </c>
      <c r="AG35" s="176" t="str">
        <f>IF(OR(LEFT(R35)="特",LEFT(R35)="実"),VLOOKUP(R35,'証拠（JP特許）'!$B$2:$AB$299,26,FALSE),IF(AND(OR(LEFT(R35,2)="US",LEFT(R35,2)="WO",LEFT(R35,2)="GB",LEFT(R35,2)="EP",LEFT(R35,2)="DE"),OR(MID(R35,3,1)="1",MID(R35,3,1)="2",MID(R35,3,1)="3",MID(R35,3,1)="4",MID(R35,3,1)="5",MID(R35,3,1)="6",MID(R35,3,1)="7",MID(R35,3,1)="8",MID(R35,3,1)="9",MID(R35,3,1)="0",)),VLOOKUP(R35,'証拠（WW特許）'!$B$2:$M$90,12,FALSE),""))</f>
        <v>洗　暢茂</v>
      </c>
      <c r="AH35" s="58" t="str">
        <f>IF(OR(LEFT(R35)="特",LEFT(R35)="実"),VLOOKUP(R35,'証拠（JP特許）'!$B$2:$X$299,20,FALSE),IF(AND(OR(LEFT(R35,2)="US",LEFT(R35,2)="WO",LEFT(R35,2)="GB",LEFT(R35,2)="EP",LEFT(R35,2)="DE"),OR(MID(R35,3,1)="1",MID(R35,3,1)="2",MID(R35,3,1)="3",MID(R35,3,1)="4",MID(R35,3,1)="5",MID(R35,3,1)="6",MID(R35,3,1)="7",MID(R35,3,1)="8",MID(R35,3,1)="9",MID(R35,3,1)="0",)),VLOOKUP(R35,'証拠（WW特許）'!$B$2:$U$90,20,FALSE),""))</f>
        <v>F24C  15/00    (2006.01),F24C  15/10    (2006.01),A47J  36/02    (2006.01),B32B  18/00    (2006.01)</v>
      </c>
      <c r="AI35" s="58" t="str">
        <f>IF(OR(LEFT(R35)="特",LEFT(R35)="実"),VLOOKUP(R35,'証拠（JP特許）'!$B$2:$X$299,21,FALSE),"")</f>
        <v>F24C 15/00      B,F24C 15/10      C,A47J 36/02      B,B32B 18/00      Z</v>
      </c>
      <c r="AJ35" s="58" t="str">
        <f>IF(OR(LEFT(R35)="特",LEFT(R35)="実"),VLOOKUP(R35,'証拠（JP特許）'!$B$2:$X$299,22,FALSE),"")</f>
        <v>4B055AA10,4B055AA13,4B055BA52,4B055BA56,4B055CB16,4B055FA04,4B055FB23,4B055FB36,4B055FC09,4B055FC12,4B055FD03,4B055FE03,4F100AT00A,4F100BA10A,4F100AD00B,4F100JJ03B,4F100CA13B,4F100AK17C,4F100JL14C,4F100BA10C,4F100EH462,4F100EJ862,4F100EG002,4F100EH112,4F100AK18,4F100BA03,4F100BA07,4F100EA03,4F100EA04,4F100GB71,4F100JK06,4F100JL00,4F100EJ482</v>
      </c>
      <c r="AK35" s="59" t="str">
        <f>IF(OR(LEFT(R35)="特",LEFT(R35)="実"),VLOOKUP(R35,'証拠（JP特許）'!$B$2:$X$299,17,FALSE),IF(AND(OR(LEFT(R35,2)="US",LEFT(R35,2)="WO",LEFT(R35,2)="GB",LEFT(R35,2)="EP",LEFT(R35,2)="DE"),OR(MID(R35,3,1)="1",MID(R35,3,1)="2",MID(R35,3,1)="3",MID(R35,3,1)="4",MID(R35,3,1)="5",MID(R35,3,1)="6",MID(R35,3,1)="7",MID(R35,3,1)="8",MID(R35,3,1)="9",MID(R35,3,1)="0",)),VLOOKUP(R35,'証拠（WW特許）'!$B$2:$U$90,16,FALSE),""))</f>
        <v>1991.02.13</v>
      </c>
      <c r="AL35" s="620" t="s">
        <v>124</v>
      </c>
      <c r="AM35" s="190" t="s">
        <v>95</v>
      </c>
      <c r="AN35" s="190" t="s">
        <v>95</v>
      </c>
      <c r="AO35" s="58" t="str">
        <f ca="1">IF(OR(LEFT(R35)="特",LEFT(R35)="実",AND(OR(LEFT(R35,2)="US",LEFT(R35,2)="WO",LEFT(R35,2)="GB",LEFT(R35,2)="EP",LEFT(R35,2)="DE"),OR(MID(R35,3,1)="1",MID(R35,3,1)="2",MID(R35,3,1)="3",MID(R35,3,1)="4",MID(R35,3,1)="5",MID(R35,3,1)="6",MID(R35,3,1)="7",MID(R35,3,1)="8",MID(R35,3,1)="9",MID(R35,3,1)="0"))),IF(COUNTIF(INDIRECT("発明者引用!"&amp;ADDRESS(MATCH(C35,発明者引用!B$1:B$196,0),4)&amp;":"&amp;ADDRESS(MATCH(C35,発明者引用!B$1:B$196,0),17)),R35)+COUNTIF(INDIRECT("発明者引用!"&amp;ADDRESS(MATCH(C35,発明者引用!B$1:B$196,0),4)&amp;":"&amp;ADDRESS(MATCH(C35,発明者引用!B$1:B$196,0),17)),#REF!)+COUNTIF(INDIRECT("発明者引用!"&amp;ADDRESS(MATCH(C35,発明者引用!B$1:B$196,0),4)&amp;":"&amp;ADDRESS(MATCH(C35,発明者引用!B$1:B$196,0),17)),T35)&gt;0,"Yes","No"),"")</f>
        <v>No</v>
      </c>
      <c r="AP35" s="58" t="str">
        <f ca="1">IF(OR(LEFT(R35)="特",LEFT(R35)="実",AND(OR(LEFT(R35,2)="US",LEFT(R35,2)="WO",LEFT(R35,2)="GB",LEFT(R35,2)="EP",LEFT(R35,2)="DE"),OR(MID(R35,3,1)="1",MID(R35,3,1)="2",MID(R35,3,1)="3",MID(R35,3,1)="4",MID(R35,3,1)="5",MID(R35,3,1)="6",MID(R35,3,1)="7",MID(R35,3,1)="8",MID(R35,3,1)="9",MID(R35,3,1)="0"))),IF(VLOOKUP(C35,ファミリ引用特許WO!$A$2:$B$241,2,FALSE)+VLOOKUP(C35,ファミリ引用文献WO!$A$2:$C$241,3,FALSE)=0,"ISR無し",IF(COUNTIF(INDIRECT("ファミリ引用特許WO!"&amp;ADDRESS(MATCH(C35,ファミリ引用特許WO!$A$2:$A$241,0),1)&amp;":"&amp;ADDRESS(MATCH(C35,ファミリ引用特許WO!$A$2:$A$241,0),19)),R35)+COUNTIF(INDIRECT("ファミリ引用特許WO!"&amp;ADDRESS(MATCH(C35,ファミリ引用特許WO!$A$2:$A$241,0),1)&amp;":"&amp;ADDRESS(MATCH(C35,ファミリ引用特許WO!$A$2:$A$241,0),19)),S35)+COUNTIF(INDIRECT("ファミリ引用特許WO!"&amp;ADDRESS(MATCH(C35,ファミリ引用特許WO!$A$2:$A$241,0),1)&amp;":"&amp;ADDRESS(MATCH(C35,ファミリ引用特許WO!$A$2:$A$241,0),19)),T35)+COUNTIF(INDIRECT("ファミリ引用特許WO!"&amp;ADDRESS(MATCH(C35,ファミリ引用特許WO!$A$2:$A$241,0),1)&amp;":"&amp;ADDRESS(MATCH(C35,ファミリ引用特許WO!$A$2:$A$241,0),19)),W35)+COUNTIF(INDIRECT("ファミリ引用特許WO!"&amp;ADDRESS(MATCH(C35,ファミリ引用特許WO!$A$2:$A$241,0),1)&amp;":"&amp;ADDRESS(MATCH(C35,ファミリ引用特許WO!$A$2:$A$241,0),19)),Y35)&gt;0,"Yes","No")),"")</f>
        <v>ISR無し</v>
      </c>
      <c r="AQ35" s="62" t="str">
        <f ca="1">IF(OR(LEFT(R35)="特",LEFT(R35)="実",AND(OR(LEFT(R35,2)="US",LEFT(R35,2)="WO",LEFT(R35,2)="GB",LEFT(R35,2)="EP",LEFT(R35,2)="DE"),OR(MID(R35,3,1)="1",MID(R35,3,1)="2",MID(R35,3,1)="3",MID(R35,3,1)="4",MID(R35,3,1)="5",MID(R35,3,1)="6",MID(R35,3,1)="7",MID(R35,3,1)="8",MID(R35,3,1)="9",MID(R35,3,1)="0"))),IF(VLOOKUP(C35,'ファミリ引用特許表記修正（ex.A2→A）'!$A$2:$B$241,2,FALSE)=0,"family無し",IF(COUNTIF(INDIRECT("'ファミリ引用特許表記修正（ex.A2→A）'!"&amp;ADDRESS(MATCH(C35,'ファミリ引用特許表記修正（ex.A2→A）'!$A$2:$A$241,0),1)&amp;":"&amp;ADDRESS(MATCH(C35,'ファミリ引用特許表記修正（ex.A2→A）'!$A$2:$A$241,0),171)),R35)+COUNTIF(INDIRECT("'ファミリ引用特許表記修正（ex.A2→A）'!"&amp;ADDRESS(MATCH(C35,'ファミリ引用特許表記修正（ex.A2→A）'!$A$2:$A$241,0),1)&amp;":"&amp;ADDRESS(MATCH(C35,'ファミリ引用特許表記修正（ex.A2→A）'!$A$2:$A$241,0),171)),S35)+COUNTIF(INDIRECT("'ファミリ引用特許表記修正（ex.A2→A）'!"&amp;ADDRESS(MATCH(C35,'ファミリ引用特許表記修正（ex.A2→A）'!$A$2:$A$241,0),1)&amp;":"&amp;ADDRESS(MATCH(C35,'ファミリ引用特許表記修正（ex.A2→A）'!$A$2:$A$241,0),171)),T35)+COUNTIF(INDIRECT("'ファミリ引用特許表記修正（ex.A2→A）'!"&amp;ADDRESS(MATCH(C35,'ファミリ引用特許表記修正（ex.A2→A）'!$A$2:$A$241,0),1)&amp;":"&amp;ADDRESS(MATCH(C35,'ファミリ引用特許表記修正（ex.A2→A）'!$A$2:$A$241,0),171)),W35)+COUNTIF(INDIRECT("'ファミリ引用特許表記修正（ex.A2→A）'!"&amp;ADDRESS(MATCH(C35,'ファミリ引用特許表記修正（ex.A2→A）'!$A$2:$A$241,0),1)&amp;":"&amp;ADDRESS(MATCH(C35,'ファミリ引用特許表記修正（ex.A2→A）'!$A$2:$A$241,0),171)),Y35)&gt;0,"Yes","No")),"")</f>
        <v>No</v>
      </c>
      <c r="AR35" s="58" t="str">
        <f>IF(OR(LEFT(R35)="特",LEFT(R35)="実",AND(OR(LEFT(R35,2)="US",LEFT(R35,2)="WO",LEFT(R35,2)="GB",LEFT(R35,2)="EP",LEFT(R35,2)="DE"),OR(MID(R35,3,1)="1",MID(R35,3,1)="2",MID(R35,3,1)="3",MID(R35,3,1)="4",MID(R35,3,1)="5",MID(R35,3,1)="6",MID(R35,3,1)="7",MID(R35,3,1)="8",MID(R35,3,1)="9",MID(R35,3,1)="0",))),"",VLOOKUP($C35,ファミリ発明者引用文献!A$3:B$235,2,FALSE))</f>
        <v/>
      </c>
      <c r="AS35" s="55" t="str">
        <f>VLOOKUP(C35,ファミリ引用文献WO!A$2:B$241,2,FALSE)</f>
        <v/>
      </c>
      <c r="AT35" s="58" t="str">
        <f>VLOOKUP(C35,ファミリ引用文献!A$3:B$242,2,FALSE)</f>
        <v/>
      </c>
      <c r="AU35" s="58" t="str">
        <f>VLOOKUP(C35,審判データ!AH$2:BT$379,39,FALSE)</f>
        <v xml:space="preserve"> </v>
      </c>
      <c r="AV35" s="55" t="str">
        <f ca="1">IF(INDIRECT("審判データ!"&amp;ADDRESS(MATCH(C35,審判データ!$AH$1:$AH$379,0),32))="早期審査の対象とする","早期審査","")</f>
        <v>早期審査</v>
      </c>
      <c r="AW35" s="457" t="str">
        <f t="shared" si="0"/>
        <v>不一致</v>
      </c>
      <c r="AX35" s="638" t="str">
        <f>IF(LEFT(AE35,3)="日本特",IF(LEFT(C35)="特",VLOOKUP(C35,'本件、証拠文献テーマコード'!G$2:I$376,3,FALSE),VLOOKUP(C35,'本件、証拠文献テーマコード'!B$2:I$376,8,FALSE)),"")</f>
        <v>4B055,4D075,4J038,4J039</v>
      </c>
      <c r="AY35" s="638" t="str">
        <f>IF(LEFT(AE35,3)="日本特",IF(OR(MID(R35,2,1)="開",MID(R35,2,1)="表",MID(R35,2,1)="登"),VLOOKUP(R35,'本件、証拠文献テーマコード'!C$2:I$379,7,FALSE),VLOOKUP(R35,'本件、証拠文献テーマコード'!G$2:I$379,3,FALSE)),"")</f>
        <v>3L088,4B055,4F100</v>
      </c>
      <c r="AZ35" s="639"/>
    </row>
    <row r="36" spans="1:52" ht="121.5" x14ac:dyDescent="0.15">
      <c r="A36" s="944" t="s">
        <v>22310</v>
      </c>
      <c r="B36" s="586" t="str">
        <f ca="1">IF(A36="",B35,INDIRECT("審判データ!"&amp;ADDRESS(MATCH(A36,審判データ!$HC$1:$HC$379,0),20))&amp;" / "&amp;INDIRECT("審判データ!"&amp;ADDRESS(MATCH(A36,審判データ!$HC$1:$HC$379,0),21)))</f>
        <v>2010 / 29-1</v>
      </c>
      <c r="C36" s="3">
        <v>3564019</v>
      </c>
      <c r="D36" s="799" t="s">
        <v>22311</v>
      </c>
      <c r="E36" s="1" t="str">
        <f ca="1">INDIRECT("審判データ!"&amp;ADDRESS(MATCH(C36,審判データ!$AH$1:$AH$379,0),55))</f>
        <v>貫裕充</v>
      </c>
      <c r="F36" s="1" t="str">
        <f ca="1">INDIRECT("審判データ!"&amp;ADDRESS(MATCH(C36,審判データ!$AH$1:$AH$379,0),56))</f>
        <v>貫　信篤</v>
      </c>
      <c r="G36" s="43" t="str">
        <f ca="1">INDIRECT("審判データ!"&amp;ADDRESS(MATCH(C36,審判データ!$AH$1:$AH$379,0),72))</f>
        <v xml:space="preserve"> </v>
      </c>
      <c r="H36" s="43" t="str">
        <f ca="1">INDIRECT("審判データ!"&amp;ADDRESS(MATCH(C36,審判データ!$AH$1:$AH$379,0),41))</f>
        <v>E04H 17/16    104;B44C  1/24;E04C  2/42;E04F 19/00;F16S  1/04</v>
      </c>
      <c r="I36" s="1" t="str">
        <f ca="1">INDIRECT("審判データ!"&amp;ADDRESS(MATCH(C36,審判データ!$AH$1:$AH$379,0),49))</f>
        <v>B44C   1/24@AFI(JP);E04C   2/42@ALI(JP);E04F  19/00@ALI(JP);E04H  17/16@ALI(JP);F16S   1/04@ALI(JP)</v>
      </c>
      <c r="J36" s="1" t="str">
        <f ca="1">INDIRECT("審判データ!"&amp;ADDRESS(MATCH(C36,審判データ!$AH$1:$AH$379,0),51))</f>
        <v>B44C  1/24        C;E04F 19/00        D;E04H 17/16    104;E04C  2/42        C;F16S  1/04</v>
      </c>
      <c r="K36" s="1" t="str">
        <f ca="1">INDIRECT("審判データ!"&amp;ADDRESS(MATCH(C36,審判データ!$AH$1:$AH$379,0),53))</f>
        <v>2E142 AA01;2E142 HH03;2E142 HH12;2E142 HH22;2E142 LL02;2E142 EE00;2E162 CB02;2E162 CB08;2E162 CB10;2E142 NN01</v>
      </c>
      <c r="L36" s="1060" t="s">
        <v>22312</v>
      </c>
      <c r="M36" s="963" t="s">
        <v>89</v>
      </c>
      <c r="N36" s="965" t="s">
        <v>22313</v>
      </c>
      <c r="O36" s="963" t="s">
        <v>411</v>
      </c>
      <c r="P36" s="1062">
        <v>0</v>
      </c>
      <c r="Q36" s="607" t="s">
        <v>91</v>
      </c>
      <c r="R36" s="624" t="s">
        <v>22314</v>
      </c>
      <c r="S36" s="624" t="str">
        <f>IF(OR(LEFT(R36)="特",LEFT(R36)="実"),VLOOKUP(R36,'証拠（JP特許）'!$B$2:$D$299,2,FALSE),IF(AND(OR(LEFT(R36,2)="US",LEFT(R36,2)="WO",LEFT(R36,2)="GB",LEFT(R36,2)="EP",LEFT(R36,2)="DE"),OR(MID(R36,3,1)="1",MID(R36,3,1)="2",MID(R36,3,1)="3",MID(R36,3,1)="4",MID(R36,3,1)="5",MID(R36,3,1)="6",MID(R36,3,1)="7",MID(R36,3,1)="8",MID(R36,3,1)="9",MID(R36,3,1)="0")),VLOOKUP(R36,'証拠（WW特許）'!$B$2:$C$90,2,FALSE),"_"))</f>
        <v>_</v>
      </c>
      <c r="T36" s="624" t="str">
        <f>IF(OR(LEFT(R36)="特",LEFT(R36)="実"),VLOOKUP(R36,'証拠（JP特許）'!$B$2:$E$299,4,FALSE),"_")</f>
        <v>_</v>
      </c>
      <c r="U36" s="606" t="s">
        <v>24</v>
      </c>
      <c r="V36" s="607" t="s">
        <v>94</v>
      </c>
      <c r="W36" s="608" t="str">
        <f t="shared" si="3"/>
        <v/>
      </c>
      <c r="X36" s="604"/>
      <c r="Y36" s="604" t="str">
        <f t="shared" si="4"/>
        <v/>
      </c>
      <c r="Z36" s="91" t="str">
        <f ca="1">IF(OR(LEFT(R36)="特",LEFT(R36)="実",AND(OR(LEFT(R36,2)="US",LEFT(R36,2)="WO",LEFT(R36,2)="GB",LEFT(R36,2)="EP",LEFT(R36,2)="DE"),OR(MID(R36,3,1)="1",MID(R36,3,1)="2",MID(R36,3,1)="3",MID(R36,3,1)="4",MID(R36,3,1)="5",MID(R36,3,1)="6",MID(R36,3,1)="7",MID(R36,3,1)="8",MID(R36,3,1)="9",MID(R36,3,1)="0",))),IF(COUNTIF(INDIRECT("拒絶理由・拒絶査定・異議申立!"&amp;ADDRESS(MATCH(C36,拒絶理由・拒絶査定・異議申立!B$1:B$1000,0),3)&amp;":"&amp;ADDRESS(MATCH(C36,拒絶理由・拒絶査定・異議申立!B$1:B$1000,0),50)),R36)+COUNTIF(INDIRECT("拒絶理由・拒絶査定・異議申立!"&amp;ADDRESS(MATCH(C36,拒絶理由・拒絶査定・異議申立!B$1:B$1000,0),3)&amp;":"&amp;ADDRESS(MATCH(C36,拒絶理由・拒絶査定・異議申立!B$1:B$1000,0),50)),T36)&gt;0,"Yes","No"),"")</f>
        <v/>
      </c>
      <c r="AA36" s="92" t="str">
        <f ca="1">IF(OR(LEFT(R36)="特",LEFT(R36)="実",AND(OR(LEFT(R36,2)="US",LEFT(R36,2)="WO",LEFT(R36,2)="GB",LEFT(R36,2)="EP",LEFT(R36,2)="DE"),OR(MID(R36,3,1)="1",MID(R36,3,1)="2",MID(R36,3,1)="3",MID(R36,3,1)="4",MID(R36,3,1)="5",MID(R36,3,1)="6",MID(R36,3,1)="7",MID(R36,3,1)="8",MID(R36,3,1)="9",MID(R36,3,1)="0",))),IF(COUNTIF(INDIRECT("先行技術調査・登録査定!"&amp;ADDRESS(MATCH(C36,先行技術調査・登録査定!B$1:B$1000,0),3)&amp;":"&amp;ADDRESS(MATCH(C36,先行技術調査・登録査定!B$1:B$1000,0),49)),R36)+COUNTIF(INDIRECT("先行技術調査・登録査定!"&amp;ADDRESS(MATCH(C36,先行技術調査・登録査定!B$1:B$1000,0),3)&amp;":"&amp;ADDRESS(MATCH(C36,先行技術調査・登録査定!B$1:B$1000,0),49)),T36)&gt;0,"Yes","No"),"")</f>
        <v/>
      </c>
      <c r="AB36" s="169" t="str">
        <f t="shared" ca="1" si="5"/>
        <v/>
      </c>
      <c r="AC36" s="94" t="str">
        <f>IF(OR(LEFT(R36)="特",LEFT(R36)="実",AND(OR(LEFT(R36,2)="US",LEFT(R36,2)="WO",LEFT(R36,2)="GB",LEFT(R36,2)="EP",LEFT(R36,2)="DE"),OR(MID(R36,3,1)="1",MID(R36,3,1)="2",MID(R36,3,1)="3",MID(R36,3,1)="4",MID(R36,3,1)="5",MID(R36,3,1)="6",MID(R36,3,1)="7",MID(R36,3,1)="8",MID(R36,3,1)="9",MID(R36,3,1)="0",))),"",VLOOKUP($C36,非特許文献リスト!$A$2:$C$196,2,FALSE))</f>
        <v/>
      </c>
      <c r="AD36" s="95" t="str">
        <f>IF(OR(LEFT(R36)="特",LEFT(R36)="実",AND(OR(LEFT(R36,2)="US",LEFT(R36,2)="WO",LEFT(R36,2)="GB",LEFT(R36,2)="EP",LEFT(R36,2)="DE"),OR(MID(R36,3,1)="1",MID(R36,3,1)="2",MID(R36,3,1)="3",MID(R36,3,1)="4",MID(R36,3,1)="5",MID(R36,3,1)="6",MID(R36,3,1)="7",MID(R36,3,1)="8",MID(R36,3,1)="9",MID(R36,3,1)="0",))),"",VLOOKUP($C36,非特許文献リスト!$A$2:$C$196,3,FALSE))</f>
        <v/>
      </c>
      <c r="AE36" s="179" t="str">
        <f t="shared" si="2"/>
        <v/>
      </c>
      <c r="AF36" s="166" t="str">
        <f>IF(OR(LEFT(R36)="特",LEFT(R36)="実"),VLOOKUP(R36,'証拠（JP特許）'!$B$2:$AB$299,10,FALSE),IF(AND(OR(LEFT(R36,2)="US",LEFT(R36,2)="WO",LEFT(R36,2)="GB",LEFT(R36,2)="EP",LEFT(R36,2)="DE"),OR(MID(R36,3,1)="1",MID(R36,3,1)="2",MID(R36,3,1)="3",MID(R36,3,1)="4",MID(R36,3,1)="5",MID(R36,3,1)="6",MID(R36,3,1)="7",MID(R36,3,1)="8",MID(R36,3,1)="9",MID(R36,3,1)="0",)),VLOOKUP(R36,'証拠（WW特許）'!$B$2:$M$90,8,FALSE),""))</f>
        <v/>
      </c>
      <c r="AG36" s="166" t="str">
        <f>IF(OR(LEFT(R36)="特",LEFT(R36)="実"),VLOOKUP(R36,'証拠（JP特許）'!$B$2:$AB$299,26,FALSE),IF(AND(OR(LEFT(R36,2)="US",LEFT(R36,2)="WO",LEFT(R36,2)="GB",LEFT(R36,2)="EP",LEFT(R36,2)="DE"),OR(MID(R36,3,1)="1",MID(R36,3,1)="2",MID(R36,3,1)="3",MID(R36,3,1)="4",MID(R36,3,1)="5",MID(R36,3,1)="6",MID(R36,3,1)="7",MID(R36,3,1)="8",MID(R36,3,1)="9",MID(R36,3,1)="0",)),VLOOKUP(R36,'証拠（WW特許）'!$B$2:$M$90,12,FALSE),""))</f>
        <v/>
      </c>
      <c r="AH36" s="100" t="str">
        <f>IF(OR(LEFT(R36)="特",LEFT(R36)="実"),VLOOKUP(R36,'証拠（JP特許）'!$B$2:$X$299,20,FALSE),IF(AND(OR(LEFT(R36,2)="US",LEFT(R36,2)="WO",LEFT(R36,2)="GB",LEFT(R36,2)="EP",LEFT(R36,2)="DE"),OR(MID(R36,3,1)="1",MID(R36,3,1)="2",MID(R36,3,1)="3",MID(R36,3,1)="4",MID(R36,3,1)="5",MID(R36,3,1)="6",MID(R36,3,1)="7",MID(R36,3,1)="8",MID(R36,3,1)="9",MID(R36,3,1)="0",)),VLOOKUP(R36,'証拠（WW特許）'!$B$2:$U$90,20,FALSE),""))</f>
        <v/>
      </c>
      <c r="AI36" s="100" t="str">
        <f>IF(OR(LEFT(R36)="特",LEFT(R36)="実"),VLOOKUP(R36,'証拠（JP特許）'!$B$2:$X$299,21,FALSE),"")</f>
        <v/>
      </c>
      <c r="AJ36" s="100" t="str">
        <f>IF(OR(LEFT(R36)="特",LEFT(R36)="実"),VLOOKUP(R36,'証拠（JP特許）'!$B$2:$X$299,22,FALSE),"")</f>
        <v/>
      </c>
      <c r="AK36" s="134" t="str">
        <f>IF(OR(LEFT(R36)="特",LEFT(R36)="実"),VLOOKUP(R36,'証拠（JP特許）'!$B$2:$X$299,17,FALSE),IF(AND(OR(LEFT(R36,2)="US",LEFT(R36,2)="WO",LEFT(R36,2)="GB",LEFT(R36,2)="EP",LEFT(R36,2)="DE"),OR(MID(R36,3,1)="1",MID(R36,3,1)="2",MID(R36,3,1)="3",MID(R36,3,1)="4",MID(R36,3,1)="5",MID(R36,3,1)="6",MID(R36,3,1)="7",MID(R36,3,1)="8",MID(R36,3,1)="9",MID(R36,3,1)="0",)),VLOOKUP(R36,'証拠（WW特許）'!$B$2:$U$90,16,FALSE),""))</f>
        <v/>
      </c>
      <c r="AL36" s="594" t="s">
        <v>99</v>
      </c>
      <c r="AM36" s="594" t="s">
        <v>95</v>
      </c>
      <c r="AN36" s="594" t="s">
        <v>95</v>
      </c>
      <c r="AO36" s="100" t="str">
        <f ca="1">IF(OR(LEFT(R36)="特",LEFT(R36)="実",AND(OR(LEFT(R36,2)="US",LEFT(R36,2)="WO",LEFT(R36,2)="GB",LEFT(R36,2)="EP",LEFT(R36,2)="DE"),OR(MID(R36,3,1)="1",MID(R36,3,1)="2",MID(R36,3,1)="3",MID(R36,3,1)="4",MID(R36,3,1)="5",MID(R36,3,1)="6",MID(R36,3,1)="7",MID(R36,3,1)="8",MID(R36,3,1)="9",MID(R36,3,1)="0"))),IF(COUNTIF(INDIRECT("発明者引用!"&amp;ADDRESS(MATCH(C36,発明者引用!B$1:B$196,0),4)&amp;":"&amp;ADDRESS(MATCH(C36,発明者引用!B$1:B$196,0),17)),R36)+COUNTIF(INDIRECT("発明者引用!"&amp;ADDRESS(MATCH(C36,発明者引用!B$1:B$196,0),4)&amp;":"&amp;ADDRESS(MATCH(C36,発明者引用!B$1:B$196,0),17)),#REF!)+COUNTIF(INDIRECT("発明者引用!"&amp;ADDRESS(MATCH(C36,発明者引用!B$1:B$196,0),4)&amp;":"&amp;ADDRESS(MATCH(C36,発明者引用!B$1:B$196,0),17)),T36)&gt;0,"Yes","No"),"")</f>
        <v/>
      </c>
      <c r="AP36" s="100" t="str">
        <f ca="1">IF(OR(LEFT(R36)="特",LEFT(R36)="実",AND(OR(LEFT(R36,2)="US",LEFT(R36,2)="WO",LEFT(R36,2)="GB",LEFT(R36,2)="EP",LEFT(R36,2)="DE"),OR(MID(R36,3,1)="1",MID(R36,3,1)="2",MID(R36,3,1)="3",MID(R36,3,1)="4",MID(R36,3,1)="5",MID(R36,3,1)="6",MID(R36,3,1)="7",MID(R36,3,1)="8",MID(R36,3,1)="9",MID(R36,3,1)="0"))),IF(VLOOKUP(C36,ファミリ引用特許WO!$A$2:$B$241,2,FALSE)+VLOOKUP(C36,ファミリ引用文献WO!$A$2:$C$241,3,FALSE)=0,"ISR無し",IF(COUNTIF(INDIRECT("ファミリ引用特許WO!"&amp;ADDRESS(MATCH(C36,ファミリ引用特許WO!$A$2:$A$241,0),1)&amp;":"&amp;ADDRESS(MATCH(C36,ファミリ引用特許WO!$A$2:$A$241,0),19)),R36)+COUNTIF(INDIRECT("ファミリ引用特許WO!"&amp;ADDRESS(MATCH(C36,ファミリ引用特許WO!$A$2:$A$241,0),1)&amp;":"&amp;ADDRESS(MATCH(C36,ファミリ引用特許WO!$A$2:$A$241,0),19)),S36)+COUNTIF(INDIRECT("ファミリ引用特許WO!"&amp;ADDRESS(MATCH(C36,ファミリ引用特許WO!$A$2:$A$241,0),1)&amp;":"&amp;ADDRESS(MATCH(C36,ファミリ引用特許WO!$A$2:$A$241,0),19)),T36)+COUNTIF(INDIRECT("ファミリ引用特許WO!"&amp;ADDRESS(MATCH(C36,ファミリ引用特許WO!$A$2:$A$241,0),1)&amp;":"&amp;ADDRESS(MATCH(C36,ファミリ引用特許WO!$A$2:$A$241,0),19)),W36)+COUNTIF(INDIRECT("ファミリ引用特許WO!"&amp;ADDRESS(MATCH(C36,ファミリ引用特許WO!$A$2:$A$241,0),1)&amp;":"&amp;ADDRESS(MATCH(C36,ファミリ引用特許WO!$A$2:$A$241,0),19)),Y36)&gt;0,"Yes","No")),"")</f>
        <v/>
      </c>
      <c r="AQ36" s="99" t="str">
        <f ca="1">IF(OR(LEFT(R36)="特",LEFT(R36)="実",AND(OR(LEFT(R36,2)="US",LEFT(R36,2)="WO",LEFT(R36,2)="GB",LEFT(R36,2)="EP",LEFT(R36,2)="DE"),OR(MID(R36,3,1)="1",MID(R36,3,1)="2",MID(R36,3,1)="3",MID(R36,3,1)="4",MID(R36,3,1)="5",MID(R36,3,1)="6",MID(R36,3,1)="7",MID(R36,3,1)="8",MID(R36,3,1)="9",MID(R36,3,1)="0"))),IF(VLOOKUP(C36,'ファミリ引用特許表記修正（ex.A2→A）'!$A$2:$B$241,2,FALSE)=0,"family無し",IF(COUNTIF(INDIRECT("'ファミリ引用特許表記修正（ex.A2→A）'!"&amp;ADDRESS(MATCH(C36,'ファミリ引用特許表記修正（ex.A2→A）'!$A$2:$A$241,0),1)&amp;":"&amp;ADDRESS(MATCH(C36,'ファミリ引用特許表記修正（ex.A2→A）'!$A$2:$A$241,0),171)),R36)+COUNTIF(INDIRECT("'ファミリ引用特許表記修正（ex.A2→A）'!"&amp;ADDRESS(MATCH(C36,'ファミリ引用特許表記修正（ex.A2→A）'!$A$2:$A$241,0),1)&amp;":"&amp;ADDRESS(MATCH(C36,'ファミリ引用特許表記修正（ex.A2→A）'!$A$2:$A$241,0),171)),S36)+COUNTIF(INDIRECT("'ファミリ引用特許表記修正（ex.A2→A）'!"&amp;ADDRESS(MATCH(C36,'ファミリ引用特許表記修正（ex.A2→A）'!$A$2:$A$241,0),1)&amp;":"&amp;ADDRESS(MATCH(C36,'ファミリ引用特許表記修正（ex.A2→A）'!$A$2:$A$241,0),171)),T36)+COUNTIF(INDIRECT("'ファミリ引用特許表記修正（ex.A2→A）'!"&amp;ADDRESS(MATCH(C36,'ファミリ引用特許表記修正（ex.A2→A）'!$A$2:$A$241,0),1)&amp;":"&amp;ADDRESS(MATCH(C36,'ファミリ引用特許表記修正（ex.A2→A）'!$A$2:$A$241,0),171)),W36)+COUNTIF(INDIRECT("'ファミリ引用特許表記修正（ex.A2→A）'!"&amp;ADDRESS(MATCH(C36,'ファミリ引用特許表記修正（ex.A2→A）'!$A$2:$A$241,0),1)&amp;":"&amp;ADDRESS(MATCH(C36,'ファミリ引用特許表記修正（ex.A2→A）'!$A$2:$A$241,0),171)),Y36)&gt;0,"Yes","No")),"")</f>
        <v/>
      </c>
      <c r="AR36" s="135" t="str">
        <f>IF(OR(LEFT(R36)="特",LEFT(R36)="実",AND(OR(LEFT(R36,2)="US",LEFT(R36,2)="WO",LEFT(R36,2)="GB",LEFT(R36,2)="EP",LEFT(R36,2)="DE"),OR(MID(R36,3,1)="1",MID(R36,3,1)="2",MID(R36,3,1)="3",MID(R36,3,1)="4",MID(R36,3,1)="5",MID(R36,3,1)="6",MID(R36,3,1)="7",MID(R36,3,1)="8",MID(R36,3,1)="9",MID(R36,3,1)="0",))),"",VLOOKUP($C36,ファミリ発明者引用文献!A$3:B$235,2,FALSE))</f>
        <v>,,</v>
      </c>
      <c r="AS36" s="94" t="str">
        <f>VLOOKUP(C36,ファミリ引用文献WO!A$2:B$241,2,FALSE)</f>
        <v/>
      </c>
      <c r="AT36" s="100" t="str">
        <f>VLOOKUP(C36,ファミリ引用文献!A$3:B$242,2,FALSE)</f>
        <v/>
      </c>
      <c r="AU36" s="100" t="str">
        <f>VLOOKUP(C36,審判データ!AH$2:BT$379,39,FALSE)</f>
        <v xml:space="preserve"> </v>
      </c>
      <c r="AV36" s="94" t="str">
        <f ca="1">IF(INDIRECT("審判データ!"&amp;ADDRESS(MATCH(C36,審判データ!$AH$1:$AH$379,0),32))="早期審査の対象とする","早期審査","")</f>
        <v>早期審査</v>
      </c>
      <c r="AW36" s="625" t="str">
        <f t="shared" si="0"/>
        <v/>
      </c>
      <c r="AX36" s="626" t="str">
        <f>IF(LEFT(AE36,3)="日本特",IF(LEFT(C36)="特",VLOOKUP(C36,'本件、証拠文献テーマコード'!G$2:I$376,3,FALSE),VLOOKUP(C36,'本件、証拠文献テーマコード'!B$2:I$376,8,FALSE)),"")</f>
        <v/>
      </c>
      <c r="AY36" s="626" t="str">
        <f>IF(LEFT(AE36,3)="日本特",IF(OR(MID(R36,2,1)="開",MID(R36,2,1)="表",MID(R36,2,1)="登"),VLOOKUP(R36,'本件、証拠文献テーマコード'!C$2:I$379,7,FALSE),VLOOKUP(R36,'本件、証拠文献テーマコード'!G$2:I$379,3,FALSE)),"")</f>
        <v/>
      </c>
      <c r="AZ36" s="609"/>
    </row>
    <row r="37" spans="1:52" ht="108" x14ac:dyDescent="0.15">
      <c r="A37" s="948"/>
      <c r="B37" s="586" t="str">
        <f ca="1">IF(A37="",B36,INDIRECT("審判データ!"&amp;ADDRESS(MATCH(A37,審判データ!$HC$1:$HC$379,0),20))&amp;" / "&amp;INDIRECT("審判データ!"&amp;ADDRESS(MATCH(A37,審判データ!$HC$1:$HC$379,0),21)))</f>
        <v>2010 / 29-1</v>
      </c>
      <c r="C37" s="3">
        <v>3564019</v>
      </c>
      <c r="D37" s="915"/>
      <c r="E37" s="159" t="str">
        <f ca="1">INDIRECT("審判データ!"&amp;ADDRESS(MATCH(C37,審判データ!$AH$1:$AH$379,0),55))</f>
        <v>貫裕充</v>
      </c>
      <c r="F37" s="159" t="str">
        <f ca="1">INDIRECT("審判データ!"&amp;ADDRESS(MATCH(C37,審判データ!$AH$1:$AH$379,0),56))</f>
        <v>貫　信篤</v>
      </c>
      <c r="G37" s="43" t="str">
        <f ca="1">INDIRECT("審判データ!"&amp;ADDRESS(MATCH(C37,審判データ!$AH$1:$AH$379,0),72))</f>
        <v xml:space="preserve"> </v>
      </c>
      <c r="H37" s="43" t="str">
        <f ca="1">INDIRECT("審判データ!"&amp;ADDRESS(MATCH(C37,審判データ!$AH$1:$AH$379,0),41))</f>
        <v>E04H 17/16    104;B44C  1/24;E04C  2/42;E04F 19/00;F16S  1/04</v>
      </c>
      <c r="I37" s="159" t="str">
        <f ca="1">INDIRECT("審判データ!"&amp;ADDRESS(MATCH(C37,審判データ!$AH$1:$AH$379,0),49))</f>
        <v>B44C   1/24@AFI(JP);E04C   2/42@ALI(JP);E04F  19/00@ALI(JP);E04H  17/16@ALI(JP);F16S   1/04@ALI(JP)</v>
      </c>
      <c r="J37" s="159" t="str">
        <f ca="1">INDIRECT("審判データ!"&amp;ADDRESS(MATCH(C37,審判データ!$AH$1:$AH$379,0),51))</f>
        <v>B44C  1/24        C;E04F 19/00        D;E04H 17/16    104;E04C  2/42        C;F16S  1/04</v>
      </c>
      <c r="K37" s="159" t="str">
        <f ca="1">INDIRECT("審判データ!"&amp;ADDRESS(MATCH(C37,審判データ!$AH$1:$AH$379,0),53))</f>
        <v>2E142 AA01;2E142 HH03;2E142 HH12;2E142 HH22;2E142 LL02;2E142 EE00;2E162 CB02;2E162 CB08;2E162 CB10;2E142 NN01</v>
      </c>
      <c r="L37" s="1098"/>
      <c r="M37" s="1070"/>
      <c r="N37" s="1071"/>
      <c r="O37" s="1070"/>
      <c r="P37" s="1094"/>
      <c r="Q37" s="610" t="s">
        <v>118</v>
      </c>
      <c r="R37" s="611" t="s">
        <v>22315</v>
      </c>
      <c r="S37" s="611" t="str">
        <f>IF(OR(LEFT(R37)="特",LEFT(R37)="実"),VLOOKUP(R37,'証拠（JP特許）'!$B$2:$D$299,2,FALSE),IF(AND(OR(LEFT(R37,2)="US",LEFT(R37,2)="WO",LEFT(R37,2)="GB",LEFT(R37,2)="EP",LEFT(R37,2)="DE"),OR(MID(R37,3,1)="1",MID(R37,3,1)="2",MID(R37,3,1)="3",MID(R37,3,1)="4",MID(R37,3,1)="5",MID(R37,3,1)="6",MID(R37,3,1)="7",MID(R37,3,1)="8",MID(R37,3,1)="9",MID(R37,3,1)="0")),VLOOKUP(R37,'証拠（WW特許）'!$B$2:$C$90,2,FALSE),"_"))</f>
        <v>_</v>
      </c>
      <c r="T37" s="611" t="str">
        <f>IF(OR(LEFT(R37)="特",LEFT(R37)="実"),VLOOKUP(R37,'証拠（JP特許）'!$B$2:$E$299,4,FALSE),"_")</f>
        <v>_</v>
      </c>
      <c r="U37" s="612" t="s">
        <v>24</v>
      </c>
      <c r="V37" s="613" t="s">
        <v>94</v>
      </c>
      <c r="W37" s="614" t="str">
        <f t="shared" si="3"/>
        <v/>
      </c>
      <c r="X37" s="613"/>
      <c r="Y37" s="613" t="str">
        <f t="shared" si="4"/>
        <v/>
      </c>
      <c r="Z37" s="91" t="str">
        <f ca="1">IF(OR(LEFT(R37)="特",LEFT(R37)="実",AND(OR(LEFT(R37,2)="US",LEFT(R37,2)="WO",LEFT(R37,2)="GB",LEFT(R37,2)="EP",LEFT(R37,2)="DE"),OR(MID(R37,3,1)="1",MID(R37,3,1)="2",MID(R37,3,1)="3",MID(R37,3,1)="4",MID(R37,3,1)="5",MID(R37,3,1)="6",MID(R37,3,1)="7",MID(R37,3,1)="8",MID(R37,3,1)="9",MID(R37,3,1)="0",))),IF(COUNTIF(INDIRECT("拒絶理由・拒絶査定・異議申立!"&amp;ADDRESS(MATCH(C37,拒絶理由・拒絶査定・異議申立!B$1:B$1000,0),3)&amp;":"&amp;ADDRESS(MATCH(C37,拒絶理由・拒絶査定・異議申立!B$1:B$1000,0),50)),R37)+COUNTIF(INDIRECT("拒絶理由・拒絶査定・異議申立!"&amp;ADDRESS(MATCH(C37,拒絶理由・拒絶査定・異議申立!B$1:B$1000,0),3)&amp;":"&amp;ADDRESS(MATCH(C37,拒絶理由・拒絶査定・異議申立!B$1:B$1000,0),50)),T37)&gt;0,"Yes","No"),"")</f>
        <v/>
      </c>
      <c r="AA37" s="92" t="str">
        <f ca="1">IF(OR(LEFT(R37)="特",LEFT(R37)="実",AND(OR(LEFT(R37,2)="US",LEFT(R37,2)="WO",LEFT(R37,2)="GB",LEFT(R37,2)="EP",LEFT(R37,2)="DE"),OR(MID(R37,3,1)="1",MID(R37,3,1)="2",MID(R37,3,1)="3",MID(R37,3,1)="4",MID(R37,3,1)="5",MID(R37,3,1)="6",MID(R37,3,1)="7",MID(R37,3,1)="8",MID(R37,3,1)="9",MID(R37,3,1)="0",))),IF(COUNTIF(INDIRECT("先行技術調査・登録査定!"&amp;ADDRESS(MATCH(C37,先行技術調査・登録査定!B$1:B$1000,0),3)&amp;":"&amp;ADDRESS(MATCH(C37,先行技術調査・登録査定!B$1:B$1000,0),49)),R37)+COUNTIF(INDIRECT("先行技術調査・登録査定!"&amp;ADDRESS(MATCH(C37,先行技術調査・登録査定!B$1:B$1000,0),3)&amp;":"&amp;ADDRESS(MATCH(C37,先行技術調査・登録査定!B$1:B$1000,0),49)),T37)&gt;0,"Yes","No"),"")</f>
        <v/>
      </c>
      <c r="AB37" s="169" t="str">
        <f t="shared" ca="1" si="5"/>
        <v/>
      </c>
      <c r="AC37" s="137" t="str">
        <f>IF(OR(LEFT(R37)="特",LEFT(R37)="実",AND(OR(LEFT(R37,2)="US",LEFT(R37,2)="WO",LEFT(R37,2)="GB",LEFT(R37,2)="EP",LEFT(R37,2)="DE"),OR(MID(R37,3,1)="1",MID(R37,3,1)="2",MID(R37,3,1)="3",MID(R37,3,1)="4",MID(R37,3,1)="5",MID(R37,3,1)="6",MID(R37,3,1)="7",MID(R37,3,1)="8",MID(R37,3,1)="9",MID(R37,3,1)="0",))),"",VLOOKUP($C37,非特許文献リスト!$A$2:$C$196,2,FALSE))</f>
        <v/>
      </c>
      <c r="AD37" s="138" t="str">
        <f>IF(OR(LEFT(R37)="特",LEFT(R37)="実",AND(OR(LEFT(R37,2)="US",LEFT(R37,2)="WO",LEFT(R37,2)="GB",LEFT(R37,2)="EP",LEFT(R37,2)="DE"),OR(MID(R37,3,1)="1",MID(R37,3,1)="2",MID(R37,3,1)="3",MID(R37,3,1)="4",MID(R37,3,1)="5",MID(R37,3,1)="6",MID(R37,3,1)="7",MID(R37,3,1)="8",MID(R37,3,1)="9",MID(R37,3,1)="0",))),"",VLOOKUP($C37,非特許文献リスト!$A$2:$C$196,3,FALSE))</f>
        <v/>
      </c>
      <c r="AE37" s="170" t="str">
        <f t="shared" si="2"/>
        <v/>
      </c>
      <c r="AF37" s="168" t="str">
        <f>IF(OR(LEFT(R37)="特",LEFT(R37)="実"),VLOOKUP(R37,'証拠（JP特許）'!$B$2:$AB$299,10,FALSE),IF(AND(OR(LEFT(R37,2)="US",LEFT(R37,2)="WO",LEFT(R37,2)="GB",LEFT(R37,2)="EP",LEFT(R37,2)="DE"),OR(MID(R37,3,1)="1",MID(R37,3,1)="2",MID(R37,3,1)="3",MID(R37,3,1)="4",MID(R37,3,1)="5",MID(R37,3,1)="6",MID(R37,3,1)="7",MID(R37,3,1)="8",MID(R37,3,1)="9",MID(R37,3,1)="0",)),VLOOKUP(R37,'証拠（WW特許）'!$B$2:$M$90,8,FALSE),""))</f>
        <v/>
      </c>
      <c r="AG37" s="168" t="str">
        <f>IF(OR(LEFT(R37)="特",LEFT(R37)="実"),VLOOKUP(R37,'証拠（JP特許）'!$B$2:$AB$299,26,FALSE),IF(AND(OR(LEFT(R37,2)="US",LEFT(R37,2)="WO",LEFT(R37,2)="GB",LEFT(R37,2)="EP",LEFT(R37,2)="DE"),OR(MID(R37,3,1)="1",MID(R37,3,1)="2",MID(R37,3,1)="3",MID(R37,3,1)="4",MID(R37,3,1)="5",MID(R37,3,1)="6",MID(R37,3,1)="7",MID(R37,3,1)="8",MID(R37,3,1)="9",MID(R37,3,1)="0",)),VLOOKUP(R37,'証拠（WW特許）'!$B$2:$M$90,12,FALSE),""))</f>
        <v/>
      </c>
      <c r="AH37" s="113" t="str">
        <f>IF(OR(LEFT(R37)="特",LEFT(R37)="実"),VLOOKUP(R37,'証拠（JP特許）'!$B$2:$X$299,20,FALSE),IF(AND(OR(LEFT(R37,2)="US",LEFT(R37,2)="WO",LEFT(R37,2)="GB",LEFT(R37,2)="EP",LEFT(R37,2)="DE"),OR(MID(R37,3,1)="1",MID(R37,3,1)="2",MID(R37,3,1)="3",MID(R37,3,1)="4",MID(R37,3,1)="5",MID(R37,3,1)="6",MID(R37,3,1)="7",MID(R37,3,1)="8",MID(R37,3,1)="9",MID(R37,3,1)="0",)),VLOOKUP(R37,'証拠（WW特許）'!$B$2:$U$90,20,FALSE),""))</f>
        <v/>
      </c>
      <c r="AI37" s="113" t="str">
        <f>IF(OR(LEFT(R37)="特",LEFT(R37)="実"),VLOOKUP(R37,'証拠（JP特許）'!$B$2:$X$299,21,FALSE),"")</f>
        <v/>
      </c>
      <c r="AJ37" s="113" t="str">
        <f>IF(OR(LEFT(R37)="特",LEFT(R37)="実"),VLOOKUP(R37,'証拠（JP特許）'!$B$2:$X$299,22,FALSE),"")</f>
        <v/>
      </c>
      <c r="AK37" s="114" t="str">
        <f>IF(OR(LEFT(R37)="特",LEFT(R37)="実"),VLOOKUP(R37,'証拠（JP特許）'!$B$2:$X$299,17,FALSE),IF(AND(OR(LEFT(R37,2)="US",LEFT(R37,2)="WO",LEFT(R37,2)="GB",LEFT(R37,2)="EP",LEFT(R37,2)="DE"),OR(MID(R37,3,1)="1",MID(R37,3,1)="2",MID(R37,3,1)="3",MID(R37,3,1)="4",MID(R37,3,1)="5",MID(R37,3,1)="6",MID(R37,3,1)="7",MID(R37,3,1)="8",MID(R37,3,1)="9",MID(R37,3,1)="0",)),VLOOKUP(R37,'証拠（WW特許）'!$B$2:$U$90,16,FALSE),""))</f>
        <v/>
      </c>
      <c r="AL37" s="615" t="s">
        <v>347</v>
      </c>
      <c r="AM37" s="615" t="s">
        <v>95</v>
      </c>
      <c r="AN37" s="615" t="s">
        <v>95</v>
      </c>
      <c r="AO37" s="113" t="str">
        <f ca="1">IF(OR(LEFT(R37)="特",LEFT(R37)="実",AND(OR(LEFT(R37,2)="US",LEFT(R37,2)="WO",LEFT(R37,2)="GB",LEFT(R37,2)="EP",LEFT(R37,2)="DE"),OR(MID(R37,3,1)="1",MID(R37,3,1)="2",MID(R37,3,1)="3",MID(R37,3,1)="4",MID(R37,3,1)="5",MID(R37,3,1)="6",MID(R37,3,1)="7",MID(R37,3,1)="8",MID(R37,3,1)="9",MID(R37,3,1)="0"))),IF(COUNTIF(INDIRECT("発明者引用!"&amp;ADDRESS(MATCH(C37,発明者引用!B$1:B$196,0),4)&amp;":"&amp;ADDRESS(MATCH(C37,発明者引用!B$1:B$196,0),17)),R37)+COUNTIF(INDIRECT("発明者引用!"&amp;ADDRESS(MATCH(C37,発明者引用!B$1:B$196,0),4)&amp;":"&amp;ADDRESS(MATCH(C37,発明者引用!B$1:B$196,0),17)),#REF!)+COUNTIF(INDIRECT("発明者引用!"&amp;ADDRESS(MATCH(C37,発明者引用!B$1:B$196,0),4)&amp;":"&amp;ADDRESS(MATCH(C37,発明者引用!B$1:B$196,0),17)),T37)&gt;0,"Yes","No"),"")</f>
        <v/>
      </c>
      <c r="AP37" s="113" t="str">
        <f ca="1">IF(OR(LEFT(R37)="特",LEFT(R37)="実",AND(OR(LEFT(R37,2)="US",LEFT(R37,2)="WO",LEFT(R37,2)="GB",LEFT(R37,2)="EP",LEFT(R37,2)="DE"),OR(MID(R37,3,1)="1",MID(R37,3,1)="2",MID(R37,3,1)="3",MID(R37,3,1)="4",MID(R37,3,1)="5",MID(R37,3,1)="6",MID(R37,3,1)="7",MID(R37,3,1)="8",MID(R37,3,1)="9",MID(R37,3,1)="0"))),IF(VLOOKUP(C37,ファミリ引用特許WO!$A$2:$B$241,2,FALSE)+VLOOKUP(C37,ファミリ引用文献WO!$A$2:$C$241,3,FALSE)=0,"ISR無し",IF(COUNTIF(INDIRECT("ファミリ引用特許WO!"&amp;ADDRESS(MATCH(C37,ファミリ引用特許WO!$A$2:$A$241,0),1)&amp;":"&amp;ADDRESS(MATCH(C37,ファミリ引用特許WO!$A$2:$A$241,0),19)),R37)+COUNTIF(INDIRECT("ファミリ引用特許WO!"&amp;ADDRESS(MATCH(C37,ファミリ引用特許WO!$A$2:$A$241,0),1)&amp;":"&amp;ADDRESS(MATCH(C37,ファミリ引用特許WO!$A$2:$A$241,0),19)),S37)+COUNTIF(INDIRECT("ファミリ引用特許WO!"&amp;ADDRESS(MATCH(C37,ファミリ引用特許WO!$A$2:$A$241,0),1)&amp;":"&amp;ADDRESS(MATCH(C37,ファミリ引用特許WO!$A$2:$A$241,0),19)),T37)+COUNTIF(INDIRECT("ファミリ引用特許WO!"&amp;ADDRESS(MATCH(C37,ファミリ引用特許WO!$A$2:$A$241,0),1)&amp;":"&amp;ADDRESS(MATCH(C37,ファミリ引用特許WO!$A$2:$A$241,0),19)),W37)+COUNTIF(INDIRECT("ファミリ引用特許WO!"&amp;ADDRESS(MATCH(C37,ファミリ引用特許WO!$A$2:$A$241,0),1)&amp;":"&amp;ADDRESS(MATCH(C37,ファミリ引用特許WO!$A$2:$A$241,0),19)),Y37)&gt;0,"Yes","No")),"")</f>
        <v/>
      </c>
      <c r="AQ37" s="116" t="str">
        <f ca="1">IF(OR(LEFT(R37)="特",LEFT(R37)="実",AND(OR(LEFT(R37,2)="US",LEFT(R37,2)="WO",LEFT(R37,2)="GB",LEFT(R37,2)="EP",LEFT(R37,2)="DE"),OR(MID(R37,3,1)="1",MID(R37,3,1)="2",MID(R37,3,1)="3",MID(R37,3,1)="4",MID(R37,3,1)="5",MID(R37,3,1)="6",MID(R37,3,1)="7",MID(R37,3,1)="8",MID(R37,3,1)="9",MID(R37,3,1)="0"))),IF(VLOOKUP(C37,'ファミリ引用特許表記修正（ex.A2→A）'!$A$2:$B$241,2,FALSE)=0,"family無し",IF(COUNTIF(INDIRECT("'ファミリ引用特許表記修正（ex.A2→A）'!"&amp;ADDRESS(MATCH(C37,'ファミリ引用特許表記修正（ex.A2→A）'!$A$2:$A$241,0),1)&amp;":"&amp;ADDRESS(MATCH(C37,'ファミリ引用特許表記修正（ex.A2→A）'!$A$2:$A$241,0),171)),R37)+COUNTIF(INDIRECT("'ファミリ引用特許表記修正（ex.A2→A）'!"&amp;ADDRESS(MATCH(C37,'ファミリ引用特許表記修正（ex.A2→A）'!$A$2:$A$241,0),1)&amp;":"&amp;ADDRESS(MATCH(C37,'ファミリ引用特許表記修正（ex.A2→A）'!$A$2:$A$241,0),171)),S37)+COUNTIF(INDIRECT("'ファミリ引用特許表記修正（ex.A2→A）'!"&amp;ADDRESS(MATCH(C37,'ファミリ引用特許表記修正（ex.A2→A）'!$A$2:$A$241,0),1)&amp;":"&amp;ADDRESS(MATCH(C37,'ファミリ引用特許表記修正（ex.A2→A）'!$A$2:$A$241,0),171)),T37)+COUNTIF(INDIRECT("'ファミリ引用特許表記修正（ex.A2→A）'!"&amp;ADDRESS(MATCH(C37,'ファミリ引用特許表記修正（ex.A2→A）'!$A$2:$A$241,0),1)&amp;":"&amp;ADDRESS(MATCH(C37,'ファミリ引用特許表記修正（ex.A2→A）'!$A$2:$A$241,0),171)),W37)+COUNTIF(INDIRECT("'ファミリ引用特許表記修正（ex.A2→A）'!"&amp;ADDRESS(MATCH(C37,'ファミリ引用特許表記修正（ex.A2→A）'!$A$2:$A$241,0),1)&amp;":"&amp;ADDRESS(MATCH(C37,'ファミリ引用特許表記修正（ex.A2→A）'!$A$2:$A$241,0),171)),Y37)&gt;0,"Yes","No")),"")</f>
        <v/>
      </c>
      <c r="AR37" s="155" t="str">
        <f>IF(OR(LEFT(R37)="特",LEFT(R37)="実",AND(OR(LEFT(R37,2)="US",LEFT(R37,2)="WO",LEFT(R37,2)="GB",LEFT(R37,2)="EP",LEFT(R37,2)="DE"),OR(MID(R37,3,1)="1",MID(R37,3,1)="2",MID(R37,3,1)="3",MID(R37,3,1)="4",MID(R37,3,1)="5",MID(R37,3,1)="6",MID(R37,3,1)="7",MID(R37,3,1)="8",MID(R37,3,1)="9",MID(R37,3,1)="0",))),"",VLOOKUP($C37,ファミリ発明者引用文献!A$3:B$235,2,FALSE))</f>
        <v>,,</v>
      </c>
      <c r="AS37" s="110" t="str">
        <f>VLOOKUP(C37,ファミリ引用文献WO!A$2:B$241,2,FALSE)</f>
        <v/>
      </c>
      <c r="AT37" s="113" t="str">
        <f>VLOOKUP(C37,ファミリ引用文献!A$3:B$242,2,FALSE)</f>
        <v/>
      </c>
      <c r="AU37" s="113" t="str">
        <f>VLOOKUP(C37,審判データ!AH$2:BT$379,39,FALSE)</f>
        <v xml:space="preserve"> </v>
      </c>
      <c r="AV37" s="110" t="str">
        <f ca="1">IF(INDIRECT("審判データ!"&amp;ADDRESS(MATCH(C37,審判データ!$AH$1:$AH$379,0),32))="早期審査の対象とする","早期審査","")</f>
        <v>早期審査</v>
      </c>
      <c r="AW37" s="627" t="str">
        <f t="shared" si="0"/>
        <v/>
      </c>
      <c r="AX37" s="616" t="str">
        <f>IF(LEFT(AE37,3)="日本特",IF(LEFT(C37)="特",VLOOKUP(C37,'本件、証拠文献テーマコード'!G$2:I$376,3,FALSE),VLOOKUP(C37,'本件、証拠文献テーマコード'!B$2:I$376,8,FALSE)),"")</f>
        <v/>
      </c>
      <c r="AY37" s="616" t="str">
        <f>IF(LEFT(AE37,3)="日本特",IF(OR(MID(R37,2,1)="開",MID(R37,2,1)="表",MID(R37,2,1)="登"),VLOOKUP(R37,'本件、証拠文献テーマコード'!C$2:I$379,7,FALSE),VLOOKUP(R37,'本件、証拠文献テーマコード'!G$2:I$379,3,FALSE)),"")</f>
        <v/>
      </c>
      <c r="AZ37" s="617"/>
    </row>
    <row r="38" spans="1:52" ht="94.5" x14ac:dyDescent="0.15">
      <c r="A38" s="945"/>
      <c r="B38" s="586" t="str">
        <f ca="1">IF(A38="",B37,INDIRECT("審判データ!"&amp;ADDRESS(MATCH(A38,審判データ!$HC$1:$HC$379,0),20))&amp;" / "&amp;INDIRECT("審判データ!"&amp;ADDRESS(MATCH(A38,審判データ!$HC$1:$HC$379,0),21)))</f>
        <v>2010 / 29-1</v>
      </c>
      <c r="C38" s="3">
        <v>3564019</v>
      </c>
      <c r="D38" s="800"/>
      <c r="E38" s="163" t="str">
        <f ca="1">INDIRECT("審判データ!"&amp;ADDRESS(MATCH(C38,審判データ!$AH$1:$AH$379,0),55))</f>
        <v>貫裕充</v>
      </c>
      <c r="F38" s="163" t="str">
        <f ca="1">INDIRECT("審判データ!"&amp;ADDRESS(MATCH(C38,審判データ!$AH$1:$AH$379,0),56))</f>
        <v>貫　信篤</v>
      </c>
      <c r="G38" s="43" t="str">
        <f ca="1">INDIRECT("審判データ!"&amp;ADDRESS(MATCH(C38,審判データ!$AH$1:$AH$379,0),72))</f>
        <v xml:space="preserve"> </v>
      </c>
      <c r="H38" s="43" t="str">
        <f ca="1">INDIRECT("審判データ!"&amp;ADDRESS(MATCH(C38,審判データ!$AH$1:$AH$379,0),41))</f>
        <v>E04H 17/16    104;B44C  1/24;E04C  2/42;E04F 19/00;F16S  1/04</v>
      </c>
      <c r="I38" s="163" t="str">
        <f ca="1">INDIRECT("審判データ!"&amp;ADDRESS(MATCH(C38,審判データ!$AH$1:$AH$379,0),49))</f>
        <v>B44C   1/24@AFI(JP);E04C   2/42@ALI(JP);E04F  19/00@ALI(JP);E04H  17/16@ALI(JP);F16S   1/04@ALI(JP)</v>
      </c>
      <c r="J38" s="163" t="str">
        <f ca="1">INDIRECT("審判データ!"&amp;ADDRESS(MATCH(C38,審判データ!$AH$1:$AH$379,0),51))</f>
        <v>B44C  1/24        C;E04F 19/00        D;E04H 17/16    104;E04C  2/42        C;F16S  1/04</v>
      </c>
      <c r="K38" s="163" t="str">
        <f ca="1">INDIRECT("審判データ!"&amp;ADDRESS(MATCH(C38,審判データ!$AH$1:$AH$379,0),53))</f>
        <v>2E142 AA01;2E142 HH03;2E142 HH12;2E142 HH22;2E142 LL02;2E142 EE00;2E162 CB02;2E162 CB08;2E162 CB10;2E142 NN01</v>
      </c>
      <c r="L38" s="1095"/>
      <c r="M38" s="1066"/>
      <c r="N38" s="1067"/>
      <c r="O38" s="1066"/>
      <c r="P38" s="1068"/>
      <c r="Q38" s="618" t="s">
        <v>192</v>
      </c>
      <c r="R38" s="562" t="s">
        <v>22316</v>
      </c>
      <c r="S38" s="562" t="str">
        <f>IF(OR(LEFT(R38)="特",LEFT(R38)="実"),VLOOKUP(R38,'証拠（JP特許）'!$B$2:$D$299,2,FALSE),IF(AND(OR(LEFT(R38,2)="US",LEFT(R38,2)="WO",LEFT(R38,2)="GB",LEFT(R38,2)="EP",LEFT(R38,2)="DE"),OR(MID(R38,3,1)="1",MID(R38,3,1)="2",MID(R38,3,1)="3",MID(R38,3,1)="4",MID(R38,3,1)="5",MID(R38,3,1)="6",MID(R38,3,1)="7",MID(R38,3,1)="8",MID(R38,3,1)="9",MID(R38,3,1)="0")),VLOOKUP(R38,'証拠（WW特許）'!$B$2:$C$90,2,FALSE),"_"))</f>
        <v>_</v>
      </c>
      <c r="T38" s="562" t="str">
        <f>IF(OR(LEFT(R38)="特",LEFT(R38)="実"),VLOOKUP(R38,'証拠（JP特許）'!$B$2:$E$299,4,FALSE),"_")</f>
        <v>_</v>
      </c>
      <c r="U38" s="619" t="s">
        <v>24</v>
      </c>
      <c r="V38" s="618" t="s">
        <v>94</v>
      </c>
      <c r="W38" s="608" t="str">
        <f t="shared" si="3"/>
        <v/>
      </c>
      <c r="X38" s="604"/>
      <c r="Y38" s="604" t="str">
        <f t="shared" si="4"/>
        <v/>
      </c>
      <c r="Z38" s="91" t="str">
        <f ca="1">IF(OR(LEFT(R38)="特",LEFT(R38)="実",AND(OR(LEFT(R38,2)="US",LEFT(R38,2)="WO",LEFT(R38,2)="GB",LEFT(R38,2)="EP",LEFT(R38,2)="DE"),OR(MID(R38,3,1)="1",MID(R38,3,1)="2",MID(R38,3,1)="3",MID(R38,3,1)="4",MID(R38,3,1)="5",MID(R38,3,1)="6",MID(R38,3,1)="7",MID(R38,3,1)="8",MID(R38,3,1)="9",MID(R38,3,1)="0",))),IF(COUNTIF(INDIRECT("拒絶理由・拒絶査定・異議申立!"&amp;ADDRESS(MATCH(C38,拒絶理由・拒絶査定・異議申立!B$1:B$1000,0),3)&amp;":"&amp;ADDRESS(MATCH(C38,拒絶理由・拒絶査定・異議申立!B$1:B$1000,0),50)),R38)+COUNTIF(INDIRECT("拒絶理由・拒絶査定・異議申立!"&amp;ADDRESS(MATCH(C38,拒絶理由・拒絶査定・異議申立!B$1:B$1000,0),3)&amp;":"&amp;ADDRESS(MATCH(C38,拒絶理由・拒絶査定・異議申立!B$1:B$1000,0),50)),T38)&gt;0,"Yes","No"),"")</f>
        <v/>
      </c>
      <c r="AA38" s="92" t="str">
        <f ca="1">IF(OR(LEFT(R38)="特",LEFT(R38)="実",AND(OR(LEFT(R38,2)="US",LEFT(R38,2)="WO",LEFT(R38,2)="GB",LEFT(R38,2)="EP",LEFT(R38,2)="DE"),OR(MID(R38,3,1)="1",MID(R38,3,1)="2",MID(R38,3,1)="3",MID(R38,3,1)="4",MID(R38,3,1)="5",MID(R38,3,1)="6",MID(R38,3,1)="7",MID(R38,3,1)="8",MID(R38,3,1)="9",MID(R38,3,1)="0",))),IF(COUNTIF(INDIRECT("先行技術調査・登録査定!"&amp;ADDRESS(MATCH(C38,先行技術調査・登録査定!B$1:B$1000,0),3)&amp;":"&amp;ADDRESS(MATCH(C38,先行技術調査・登録査定!B$1:B$1000,0),49)),R38)+COUNTIF(INDIRECT("先行技術調査・登録査定!"&amp;ADDRESS(MATCH(C38,先行技術調査・登録査定!B$1:B$1000,0),3)&amp;":"&amp;ADDRESS(MATCH(C38,先行技術調査・登録査定!B$1:B$1000,0),49)),T38)&gt;0,"Yes","No"),"")</f>
        <v/>
      </c>
      <c r="AB38" s="169" t="str">
        <f t="shared" ca="1" si="5"/>
        <v/>
      </c>
      <c r="AC38" s="121" t="str">
        <f>IF(OR(LEFT(R38)="特",LEFT(R38)="実",AND(OR(LEFT(R38,2)="US",LEFT(R38,2)="WO",LEFT(R38,2)="GB",LEFT(R38,2)="EP",LEFT(R38,2)="DE"),OR(MID(R38,3,1)="1",MID(R38,3,1)="2",MID(R38,3,1)="3",MID(R38,3,1)="4",MID(R38,3,1)="5",MID(R38,3,1)="6",MID(R38,3,1)="7",MID(R38,3,1)="8",MID(R38,3,1)="9",MID(R38,3,1)="0",))),"",VLOOKUP($C38,非特許文献リスト!$A$2:$C$196,2,FALSE))</f>
        <v/>
      </c>
      <c r="AD38" s="122" t="str">
        <f>IF(OR(LEFT(R38)="特",LEFT(R38)="実",AND(OR(LEFT(R38,2)="US",LEFT(R38,2)="WO",LEFT(R38,2)="GB",LEFT(R38,2)="EP",LEFT(R38,2)="DE"),OR(MID(R38,3,1)="1",MID(R38,3,1)="2",MID(R38,3,1)="3",MID(R38,3,1)="4",MID(R38,3,1)="5",MID(R38,3,1)="6",MID(R38,3,1)="7",MID(R38,3,1)="8",MID(R38,3,1)="9",MID(R38,3,1)="0",))),"",VLOOKUP($C38,非特許文献リスト!$A$2:$C$196,3,FALSE))</f>
        <v/>
      </c>
      <c r="AE38" s="171" t="str">
        <f t="shared" si="2"/>
        <v/>
      </c>
      <c r="AF38" s="172" t="str">
        <f>IF(OR(LEFT(R38)="特",LEFT(R38)="実"),VLOOKUP(R38,'証拠（JP特許）'!$B$2:$AB$299,10,FALSE),IF(AND(OR(LEFT(R38,2)="US",LEFT(R38,2)="WO",LEFT(R38,2)="GB",LEFT(R38,2)="EP",LEFT(R38,2)="DE"),OR(MID(R38,3,1)="1",MID(R38,3,1)="2",MID(R38,3,1)="3",MID(R38,3,1)="4",MID(R38,3,1)="5",MID(R38,3,1)="6",MID(R38,3,1)="7",MID(R38,3,1)="8",MID(R38,3,1)="9",MID(R38,3,1)="0",)),VLOOKUP(R38,'証拠（WW特許）'!$B$2:$M$90,8,FALSE),""))</f>
        <v/>
      </c>
      <c r="AG38" s="172" t="str">
        <f>IF(OR(LEFT(R38)="特",LEFT(R38)="実"),VLOOKUP(R38,'証拠（JP特許）'!$B$2:$AB$299,26,FALSE),IF(AND(OR(LEFT(R38,2)="US",LEFT(R38,2)="WO",LEFT(R38,2)="GB",LEFT(R38,2)="EP",LEFT(R38,2)="DE"),OR(MID(R38,3,1)="1",MID(R38,3,1)="2",MID(R38,3,1)="3",MID(R38,3,1)="4",MID(R38,3,1)="5",MID(R38,3,1)="6",MID(R38,3,1)="7",MID(R38,3,1)="8",MID(R38,3,1)="9",MID(R38,3,1)="0",)),VLOOKUP(R38,'証拠（WW特許）'!$B$2:$M$90,12,FALSE),""))</f>
        <v/>
      </c>
      <c r="AH38" s="22" t="str">
        <f>IF(OR(LEFT(R38)="特",LEFT(R38)="実"),VLOOKUP(R38,'証拠（JP特許）'!$B$2:$X$299,20,FALSE),IF(AND(OR(LEFT(R38,2)="US",LEFT(R38,2)="WO",LEFT(R38,2)="GB",LEFT(R38,2)="EP",LEFT(R38,2)="DE"),OR(MID(R38,3,1)="1",MID(R38,3,1)="2",MID(R38,3,1)="3",MID(R38,3,1)="4",MID(R38,3,1)="5",MID(R38,3,1)="6",MID(R38,3,1)="7",MID(R38,3,1)="8",MID(R38,3,1)="9",MID(R38,3,1)="0",)),VLOOKUP(R38,'証拠（WW特許）'!$B$2:$U$90,20,FALSE),""))</f>
        <v/>
      </c>
      <c r="AI38" s="22" t="str">
        <f>IF(OR(LEFT(R38)="特",LEFT(R38)="実"),VLOOKUP(R38,'証拠（JP特許）'!$B$2:$X$299,21,FALSE),"")</f>
        <v/>
      </c>
      <c r="AJ38" s="22" t="str">
        <f>IF(OR(LEFT(R38)="特",LEFT(R38)="実"),VLOOKUP(R38,'証拠（JP特許）'!$B$2:$X$299,22,FALSE),"")</f>
        <v/>
      </c>
      <c r="AK38" s="124" t="str">
        <f>IF(OR(LEFT(R38)="特",LEFT(R38)="実"),VLOOKUP(R38,'証拠（JP特許）'!$B$2:$X$299,17,FALSE),IF(AND(OR(LEFT(R38,2)="US",LEFT(R38,2)="WO",LEFT(R38,2)="GB",LEFT(R38,2)="EP",LEFT(R38,2)="DE"),OR(MID(R38,3,1)="1",MID(R38,3,1)="2",MID(R38,3,1)="3",MID(R38,3,1)="4",MID(R38,3,1)="5",MID(R38,3,1)="6",MID(R38,3,1)="7",MID(R38,3,1)="8",MID(R38,3,1)="9",MID(R38,3,1)="0",)),VLOOKUP(R38,'証拠（WW特許）'!$B$2:$U$90,16,FALSE),""))</f>
        <v/>
      </c>
      <c r="AL38" s="620" t="s">
        <v>99</v>
      </c>
      <c r="AM38" s="620" t="s">
        <v>95</v>
      </c>
      <c r="AN38" s="620" t="s">
        <v>95</v>
      </c>
      <c r="AO38" s="22" t="str">
        <f ca="1">IF(OR(LEFT(R38)="特",LEFT(R38)="実",AND(OR(LEFT(R38,2)="US",LEFT(R38,2)="WO",LEFT(R38,2)="GB",LEFT(R38,2)="EP",LEFT(R38,2)="DE"),OR(MID(R38,3,1)="1",MID(R38,3,1)="2",MID(R38,3,1)="3",MID(R38,3,1)="4",MID(R38,3,1)="5",MID(R38,3,1)="6",MID(R38,3,1)="7",MID(R38,3,1)="8",MID(R38,3,1)="9",MID(R38,3,1)="0"))),IF(COUNTIF(INDIRECT("発明者引用!"&amp;ADDRESS(MATCH(C38,発明者引用!B$1:B$196,0),4)&amp;":"&amp;ADDRESS(MATCH(C38,発明者引用!B$1:B$196,0),17)),R38)+COUNTIF(INDIRECT("発明者引用!"&amp;ADDRESS(MATCH(C38,発明者引用!B$1:B$196,0),4)&amp;":"&amp;ADDRESS(MATCH(C38,発明者引用!B$1:B$196,0),17)),#REF!)+COUNTIF(INDIRECT("発明者引用!"&amp;ADDRESS(MATCH(C38,発明者引用!B$1:B$196,0),4)&amp;":"&amp;ADDRESS(MATCH(C38,発明者引用!B$1:B$196,0),17)),T38)&gt;0,"Yes","No"),"")</f>
        <v/>
      </c>
      <c r="AP38" s="22" t="str">
        <f ca="1">IF(OR(LEFT(R38)="特",LEFT(R38)="実",AND(OR(LEFT(R38,2)="US",LEFT(R38,2)="WO",LEFT(R38,2)="GB",LEFT(R38,2)="EP",LEFT(R38,2)="DE"),OR(MID(R38,3,1)="1",MID(R38,3,1)="2",MID(R38,3,1)="3",MID(R38,3,1)="4",MID(R38,3,1)="5",MID(R38,3,1)="6",MID(R38,3,1)="7",MID(R38,3,1)="8",MID(R38,3,1)="9",MID(R38,3,1)="0"))),IF(VLOOKUP(C38,ファミリ引用特許WO!$A$2:$B$241,2,FALSE)+VLOOKUP(C38,ファミリ引用文献WO!$A$2:$C$241,3,FALSE)=0,"ISR無し",IF(COUNTIF(INDIRECT("ファミリ引用特許WO!"&amp;ADDRESS(MATCH(C38,ファミリ引用特許WO!$A$2:$A$241,0),1)&amp;":"&amp;ADDRESS(MATCH(C38,ファミリ引用特許WO!$A$2:$A$241,0),19)),R38)+COUNTIF(INDIRECT("ファミリ引用特許WO!"&amp;ADDRESS(MATCH(C38,ファミリ引用特許WO!$A$2:$A$241,0),1)&amp;":"&amp;ADDRESS(MATCH(C38,ファミリ引用特許WO!$A$2:$A$241,0),19)),S38)+COUNTIF(INDIRECT("ファミリ引用特許WO!"&amp;ADDRESS(MATCH(C38,ファミリ引用特許WO!$A$2:$A$241,0),1)&amp;":"&amp;ADDRESS(MATCH(C38,ファミリ引用特許WO!$A$2:$A$241,0),19)),T38)+COUNTIF(INDIRECT("ファミリ引用特許WO!"&amp;ADDRESS(MATCH(C38,ファミリ引用特許WO!$A$2:$A$241,0),1)&amp;":"&amp;ADDRESS(MATCH(C38,ファミリ引用特許WO!$A$2:$A$241,0),19)),W38)+COUNTIF(INDIRECT("ファミリ引用特許WO!"&amp;ADDRESS(MATCH(C38,ファミリ引用特許WO!$A$2:$A$241,0),1)&amp;":"&amp;ADDRESS(MATCH(C38,ファミリ引用特許WO!$A$2:$A$241,0),19)),Y38)&gt;0,"Yes","No")),"")</f>
        <v/>
      </c>
      <c r="AQ38" s="126" t="str">
        <f ca="1">IF(OR(LEFT(R38)="特",LEFT(R38)="実",AND(OR(LEFT(R38,2)="US",LEFT(R38,2)="WO",LEFT(R38,2)="GB",LEFT(R38,2)="EP",LEFT(R38,2)="DE"),OR(MID(R38,3,1)="1",MID(R38,3,1)="2",MID(R38,3,1)="3",MID(R38,3,1)="4",MID(R38,3,1)="5",MID(R38,3,1)="6",MID(R38,3,1)="7",MID(R38,3,1)="8",MID(R38,3,1)="9",MID(R38,3,1)="0"))),IF(VLOOKUP(C38,'ファミリ引用特許表記修正（ex.A2→A）'!$A$2:$B$241,2,FALSE)=0,"family無し",IF(COUNTIF(INDIRECT("'ファミリ引用特許表記修正（ex.A2→A）'!"&amp;ADDRESS(MATCH(C38,'ファミリ引用特許表記修正（ex.A2→A）'!$A$2:$A$241,0),1)&amp;":"&amp;ADDRESS(MATCH(C38,'ファミリ引用特許表記修正（ex.A2→A）'!$A$2:$A$241,0),171)),R38)+COUNTIF(INDIRECT("'ファミリ引用特許表記修正（ex.A2→A）'!"&amp;ADDRESS(MATCH(C38,'ファミリ引用特許表記修正（ex.A2→A）'!$A$2:$A$241,0),1)&amp;":"&amp;ADDRESS(MATCH(C38,'ファミリ引用特許表記修正（ex.A2→A）'!$A$2:$A$241,0),171)),S38)+COUNTIF(INDIRECT("'ファミリ引用特許表記修正（ex.A2→A）'!"&amp;ADDRESS(MATCH(C38,'ファミリ引用特許表記修正（ex.A2→A）'!$A$2:$A$241,0),1)&amp;":"&amp;ADDRESS(MATCH(C38,'ファミリ引用特許表記修正（ex.A2→A）'!$A$2:$A$241,0),171)),T38)+COUNTIF(INDIRECT("'ファミリ引用特許表記修正（ex.A2→A）'!"&amp;ADDRESS(MATCH(C38,'ファミリ引用特許表記修正（ex.A2→A）'!$A$2:$A$241,0),1)&amp;":"&amp;ADDRESS(MATCH(C38,'ファミリ引用特許表記修正（ex.A2→A）'!$A$2:$A$241,0),171)),W38)+COUNTIF(INDIRECT("'ファミリ引用特許表記修正（ex.A2→A）'!"&amp;ADDRESS(MATCH(C38,'ファミリ引用特許表記修正（ex.A2→A）'!$A$2:$A$241,0),1)&amp;":"&amp;ADDRESS(MATCH(C38,'ファミリ引用特許表記修正（ex.A2→A）'!$A$2:$A$241,0),171)),Y38)&gt;0,"Yes","No")),"")</f>
        <v/>
      </c>
      <c r="AR38" s="127" t="str">
        <f>IF(OR(LEFT(R38)="特",LEFT(R38)="実",AND(OR(LEFT(R38,2)="US",LEFT(R38,2)="WO",LEFT(R38,2)="GB",LEFT(R38,2)="EP",LEFT(R38,2)="DE"),OR(MID(R38,3,1)="1",MID(R38,3,1)="2",MID(R38,3,1)="3",MID(R38,3,1)="4",MID(R38,3,1)="5",MID(R38,3,1)="6",MID(R38,3,1)="7",MID(R38,3,1)="8",MID(R38,3,1)="9",MID(R38,3,1)="0",))),"",VLOOKUP($C38,ファミリ発明者引用文献!A$3:B$235,2,FALSE))</f>
        <v>,,</v>
      </c>
      <c r="AS38" s="128" t="str">
        <f>VLOOKUP(C38,ファミリ引用文献WO!A$2:B$241,2,FALSE)</f>
        <v/>
      </c>
      <c r="AT38" s="22" t="str">
        <f>VLOOKUP(C38,ファミリ引用文献!A$3:B$242,2,FALSE)</f>
        <v/>
      </c>
      <c r="AU38" s="22" t="str">
        <f>VLOOKUP(C38,審判データ!AH$2:BT$379,39,FALSE)</f>
        <v xml:space="preserve"> </v>
      </c>
      <c r="AV38" s="128" t="str">
        <f ca="1">IF(INDIRECT("審判データ!"&amp;ADDRESS(MATCH(C38,審判データ!$AH$1:$AH$379,0),32))="早期審査の対象とする","早期審査","")</f>
        <v>早期審査</v>
      </c>
      <c r="AW38" s="621" t="str">
        <f t="shared" si="0"/>
        <v/>
      </c>
      <c r="AX38" s="622" t="str">
        <f>IF(LEFT(AE38,3)="日本特",IF(LEFT(C38)="特",VLOOKUP(C38,'本件、証拠文献テーマコード'!G$2:I$376,3,FALSE),VLOOKUP(C38,'本件、証拠文献テーマコード'!B$2:I$376,8,FALSE)),"")</f>
        <v/>
      </c>
      <c r="AY38" s="622" t="str">
        <f>IF(LEFT(AE38,3)="日本特",IF(OR(MID(R38,2,1)="開",MID(R38,2,1)="表",MID(R38,2,1)="登"),VLOOKUP(R38,'本件、証拠文献テーマコード'!C$2:I$379,7,FALSE),VLOOKUP(R38,'本件、証拠文献テーマコード'!G$2:I$379,3,FALSE)),"")</f>
        <v/>
      </c>
      <c r="AZ38" s="623"/>
    </row>
    <row r="39" spans="1:52" ht="27" x14ac:dyDescent="0.15">
      <c r="A39" s="944" t="s">
        <v>22317</v>
      </c>
      <c r="B39" s="586" t="str">
        <f ca="1">IF(A39="",B38,INDIRECT("審判データ!"&amp;ADDRESS(MATCH(A39,審判データ!$HC$1:$HC$379,0),20))&amp;" / "&amp;INDIRECT("審判データ!"&amp;ADDRESS(MATCH(A39,審判データ!$HC$1:$HC$379,0),21)))</f>
        <v>2010 / 29-1,29-2</v>
      </c>
      <c r="C39" s="3">
        <v>3505460</v>
      </c>
      <c r="D39" s="799" t="s">
        <v>546</v>
      </c>
      <c r="E39" s="1" t="str">
        <f ca="1">INDIRECT("審判データ!"&amp;ADDRESS(MATCH(C39,審判データ!$AH$1:$AH$379,0),55))</f>
        <v>ＪＦＥシステムズ株式会社</v>
      </c>
      <c r="F39" s="1" t="str">
        <f ca="1">INDIRECT("審判データ!"&amp;ADDRESS(MATCH(C39,審判データ!$AH$1:$AH$379,0),56))</f>
        <v>吉澤　功;上原　謙一郎;横澤　あゆみ</v>
      </c>
      <c r="G39" s="43" t="str">
        <f ca="1">INDIRECT("審判データ!"&amp;ADDRESS(MATCH(C39,審判データ!$AH$1:$AH$379,0),72))</f>
        <v>特開2001-230872;特許03505460;WO2001061981A</v>
      </c>
      <c r="H39" s="43" t="str">
        <f ca="1">INDIRECT("審判データ!"&amp;ADDRESS(MATCH(C39,審判データ!$AH$1:$AH$379,0),41))</f>
        <v>H04M  3/51;H04M  3/42;H04M  3/46</v>
      </c>
      <c r="I39" s="1" t="str">
        <f ca="1">INDIRECT("審判データ!"&amp;ADDRESS(MATCH(C39,審判データ!$AH$1:$AH$379,0),49))</f>
        <v>H04M   3/42@AFI(JP);H04M   1/2745@ALI(EP);H04M   3/46@ALI(JP);H04M   3/51@ALI(EP)</v>
      </c>
      <c r="J39" s="1" t="str">
        <f ca="1">INDIRECT("審判データ!"&amp;ADDRESS(MATCH(C39,審判データ!$AH$1:$AH$379,0),51))</f>
        <v>H04M  3/42        Z;H04M  3/51;H04M  3/46</v>
      </c>
      <c r="K39" s="1" t="str">
        <f ca="1">INDIRECT("審判データ!"&amp;ADDRESS(MATCH(C39,審判データ!$AH$1:$AH$379,0),53))</f>
        <v>5K015 AA01;5K015 AA10;5K015 AB01;5K015 AE05;5K024 AA75;5K024 AA76;5K024 AA77;5K024 BB07;5K024 BB09;5K024 CC01;5K024 CC09;5K024 CC10;5K024 DD06;5K024 FF03;5K024 FF04;5K024 GG05;5K201 AA01;5K201 BA12;5K201 BC04;5K201 DC02;5K201 EA08;5K201 EC03;5K201 EC04;5K201 EC06</v>
      </c>
      <c r="L39" s="1060" t="s">
        <v>22318</v>
      </c>
      <c r="M39" s="963" t="s">
        <v>89</v>
      </c>
      <c r="N39" s="965" t="s">
        <v>22319</v>
      </c>
      <c r="O39" s="967">
        <v>0</v>
      </c>
      <c r="P39" s="1096" t="s">
        <v>556</v>
      </c>
      <c r="Q39" s="640" t="s">
        <v>91</v>
      </c>
      <c r="R39" s="592" t="s">
        <v>558</v>
      </c>
      <c r="S39" s="592" t="str">
        <f>IF(OR(LEFT(R39)="特",LEFT(R39)="実"),VLOOKUP(R39,'証拠（JP特許）'!$B$2:$D$299,2,FALSE),IF(AND(OR(LEFT(R39,2)="US",LEFT(R39,2)="WO",LEFT(R39,2)="GB",LEFT(R39,2)="EP",LEFT(R39,2)="DE"),OR(MID(R39,3,1)="1",MID(R39,3,1)="2",MID(R39,3,1)="3",MID(R39,3,1)="4",MID(R39,3,1)="5",MID(R39,3,1)="6",MID(R39,3,1)="7",MID(R39,3,1)="8",MID(R39,3,1)="9",MID(R39,3,1)="0")),VLOOKUP(R39,'証拠（WW特許）'!$B$2:$C$90,2,FALSE),"_"))</f>
        <v>US6294487A</v>
      </c>
      <c r="T39" s="592" t="str">
        <f>IF(OR(LEFT(R39)="特",LEFT(R39)="実"),VLOOKUP(R39,'証拠（JP特許）'!$B$2:$E$299,4,FALSE),"_")</f>
        <v>_</v>
      </c>
      <c r="U39" s="588" t="s">
        <v>94</v>
      </c>
      <c r="V39" s="591" t="s">
        <v>122</v>
      </c>
      <c r="W39" s="608" t="str">
        <f t="shared" si="3"/>
        <v/>
      </c>
      <c r="X39" s="604"/>
      <c r="Y39" s="604" t="str">
        <f t="shared" si="4"/>
        <v>US4797911B</v>
      </c>
      <c r="Z39" s="91" t="str">
        <f ca="1">IF(OR(LEFT(R39)="特",LEFT(R39)="実",AND(OR(LEFT(R39,2)="US",LEFT(R39,2)="WO",LEFT(R39,2)="GB",LEFT(R39,2)="EP",LEFT(R39,2)="DE"),OR(MID(R39,3,1)="1",MID(R39,3,1)="2",MID(R39,3,1)="3",MID(R39,3,1)="4",MID(R39,3,1)="5",MID(R39,3,1)="6",MID(R39,3,1)="7",MID(R39,3,1)="8",MID(R39,3,1)="9",MID(R39,3,1)="0",))),IF(COUNTIF(INDIRECT("拒絶理由・拒絶査定・異議申立!"&amp;ADDRESS(MATCH(C39,拒絶理由・拒絶査定・異議申立!B$1:B$1000,0),3)&amp;":"&amp;ADDRESS(MATCH(C39,拒絶理由・拒絶査定・異議申立!B$1:B$1000,0),50)),R39)+COUNTIF(INDIRECT("拒絶理由・拒絶査定・異議申立!"&amp;ADDRESS(MATCH(C39,拒絶理由・拒絶査定・異議申立!B$1:B$1000,0),3)&amp;":"&amp;ADDRESS(MATCH(C39,拒絶理由・拒絶査定・異議申立!B$1:B$1000,0),50)),T39)&gt;0,"Yes","No"),"")</f>
        <v>No</v>
      </c>
      <c r="AA39" s="92" t="str">
        <f ca="1">IF(OR(LEFT(R39)="特",LEFT(R39)="実",AND(OR(LEFT(R39,2)="US",LEFT(R39,2)="WO",LEFT(R39,2)="GB",LEFT(R39,2)="EP",LEFT(R39,2)="DE"),OR(MID(R39,3,1)="1",MID(R39,3,1)="2",MID(R39,3,1)="3",MID(R39,3,1)="4",MID(R39,3,1)="5",MID(R39,3,1)="6",MID(R39,3,1)="7",MID(R39,3,1)="8",MID(R39,3,1)="9",MID(R39,3,1)="0",))),IF(COUNTIF(INDIRECT("先行技術調査・登録査定!"&amp;ADDRESS(MATCH(C39,先行技術調査・登録査定!B$1:B$1000,0),3)&amp;":"&amp;ADDRESS(MATCH(C39,先行技術調査・登録査定!B$1:B$1000,0),49)),R39)+COUNTIF(INDIRECT("先行技術調査・登録査定!"&amp;ADDRESS(MATCH(C39,先行技術調査・登録査定!B$1:B$1000,0),3)&amp;":"&amp;ADDRESS(MATCH(C39,先行技術調査・登録査定!B$1:B$1000,0),49)),T39)&gt;0,"Yes","No"),"")</f>
        <v>No</v>
      </c>
      <c r="AB39" s="169" t="str">
        <f t="shared" ca="1" si="5"/>
        <v>Yes</v>
      </c>
      <c r="AC39" s="94" t="str">
        <f>IF(OR(LEFT(R39)="特",LEFT(R39)="実",AND(OR(LEFT(R39,2)="US",LEFT(R39,2)="WO",LEFT(R39,2)="GB",LEFT(R39,2)="EP",LEFT(R39,2)="DE"),OR(MID(R39,3,1)="1",MID(R39,3,1)="2",MID(R39,3,1)="3",MID(R39,3,1)="4",MID(R39,3,1)="5",MID(R39,3,1)="6",MID(R39,3,1)="7",MID(R39,3,1)="8",MID(R39,3,1)="9",MID(R39,3,1)="0",))),"",VLOOKUP($C39,非特許文献リスト!$A$2:$C$196,2,FALSE))</f>
        <v/>
      </c>
      <c r="AD39" s="95" t="str">
        <f>IF(OR(LEFT(R39)="特",LEFT(R39)="実",AND(OR(LEFT(R39,2)="US",LEFT(R39,2)="WO",LEFT(R39,2)="GB",LEFT(R39,2)="EP",LEFT(R39,2)="DE"),OR(MID(R39,3,1)="1",MID(R39,3,1)="2",MID(R39,3,1)="3",MID(R39,3,1)="4",MID(R39,3,1)="5",MID(R39,3,1)="6",MID(R39,3,1)="7",MID(R39,3,1)="8",MID(R39,3,1)="9",MID(R39,3,1)="0",))),"",VLOOKUP($C39,非特許文献リスト!$A$2:$C$196,3,FALSE))</f>
        <v/>
      </c>
      <c r="AE39" s="179" t="str">
        <f t="shared" si="2"/>
        <v>外国特許文献</v>
      </c>
      <c r="AF39" s="180" t="str">
        <f>IF(OR(LEFT(R39)="特",LEFT(R39)="実"),VLOOKUP(R39,'証拠（JP特許）'!$B$2:$AB$299,10,FALSE),IF(AND(OR(LEFT(R39,2)="US",LEFT(R39,2)="WO",LEFT(R39,2)="GB",LEFT(R39,2)="EP",LEFT(R39,2)="DE"),OR(MID(R39,3,1)="1",MID(R39,3,1)="2",MID(R39,3,1)="3",MID(R39,3,1)="4",MID(R39,3,1)="5",MID(R39,3,1)="6",MID(R39,3,1)="7",MID(R39,3,1)="8",MID(R39,3,1)="9",MID(R39,3,1)="0",)),VLOOKUP(R39,'証拠（WW特許）'!$B$2:$M$90,8,FALSE),""))</f>
        <v>ASPECT COMMUNICATIONS CORPORATION|ASPECT SOFTWARE, INC.|FIRSTPOINT CONTACT TECHNOLOGIES, LLC|ASPECT SOFTWARE INTERMEDIATE HOLDINGS, INC.|DEUTSCHE BANK TRUST COMPANY AMERICAS, AS SECOND LIEN ADMINISTRATIVE AGENT|CONCERTO SOFTWARE INTERMEDIATE HOLDINGS, INC., ASPECT SOFTWARE, INC., ASPECT COMMUNICATIONS CORPORATION, FIRSTPOINT CONTACT CORPORATION, FIRSTPOINT CONTACT TECHNOLOGIES, INC.|JPMORGAN CHASE BANK, N.A.|CIM LTD.|WELLS FARGO FOOTHILL, INC., AS AGENT|ALTITUDE SOFTWARE BV|INVENTIONS, INC., 4321 HAMMERSTONE COURT, NORCROSS, EORGIA 30092, A GA CORP.|INVENTIONS, INC., 4321 HAMMERSTONE COURT, NORCROSS, GEORGIA 30092, A GA CORP.|MELITA ELECTRONIC LABS, INC., 6611 BAY CIRCLE, SUITE 220, NORCROSS, EORGIA 30071, A GA CORP.|MELITA ELECTRONIC LABS, INC., 6611 BAY CIRCLE, SUITE 220, NORCROSS, GEORGIA 30071, A GA CORP.</v>
      </c>
      <c r="AG39" s="180" t="str">
        <f>IF(OR(LEFT(R39)="特",LEFT(R39)="実"),VLOOKUP(R39,'証拠（JP特許）'!$B$2:$AB$299,26,FALSE),IF(AND(OR(LEFT(R39,2)="US",LEFT(R39,2)="WO",LEFT(R39,2)="GB",LEFT(R39,2)="EP",LEFT(R39,2)="DE"),OR(MID(R39,3,1)="1",MID(R39,3,1)="2",MID(R39,3,1)="3",MID(R39,3,1)="4",MID(R39,3,1)="5",MID(R39,3,1)="6",MID(R39,3,1)="7",MID(R39,3,1)="8",MID(R39,3,1)="9",MID(R39,3,1)="0",)),VLOOKUP(R39,'証拠（WW特許）'!$B$2:$M$90,12,FALSE),""))</f>
        <v>Szlam Aleksander|Crooks, Jr. James W.|Marks Curtis G.</v>
      </c>
      <c r="AH39" s="97" t="str">
        <f>IF(OR(LEFT(R39)="特",LEFT(R39)="実"),VLOOKUP(R39,'証拠（JP特許）'!$B$2:$X$299,20,FALSE),IF(AND(OR(LEFT(R39,2)="US",LEFT(R39,2)="WO",LEFT(R39,2)="GB",LEFT(R39,2)="EP",LEFT(R39,2)="DE"),OR(MID(R39,3,1)="1",MID(R39,3,1)="2",MID(R39,3,1)="3",MID(R39,3,1)="4",MID(R39,3,1)="5",MID(R39,3,1)="6",MID(R39,3,1)="7",MID(R39,3,1)="8",MID(R39,3,1)="9",MID(R39,3,1)="0",)),VLOOKUP(R39,'証拠（WW特許）'!$B$2:$U$90,20,FALSE),""))</f>
        <v>H04M   1/274,H04M  11/10</v>
      </c>
      <c r="AI39" s="97" t="str">
        <f>IF(OR(LEFT(R39)="特",LEFT(R39)="実"),VLOOKUP(R39,'証拠（JP特許）'!$B$2:$X$299,21,FALSE),"")</f>
        <v/>
      </c>
      <c r="AJ39" s="97" t="str">
        <f>IF(OR(LEFT(R39)="特",LEFT(R39)="実"),VLOOKUP(R39,'証拠（JP特許）'!$B$2:$X$299,22,FALSE),"")</f>
        <v/>
      </c>
      <c r="AK39" s="98">
        <f>IF(OR(LEFT(R39)="特",LEFT(R39)="実"),VLOOKUP(R39,'証拠（JP特許）'!$B$2:$X$299,17,FALSE),IF(AND(OR(LEFT(R39,2)="US",LEFT(R39,2)="WO",LEFT(R39,2)="GB",LEFT(R39,2)="EP",LEFT(R39,2)="DE"),OR(MID(R39,3,1)="1",MID(R39,3,1)="2",MID(R39,3,1)="3",MID(R39,3,1)="4",MID(R39,3,1)="5",MID(R39,3,1)="6",MID(R39,3,1)="7",MID(R39,3,1)="8",MID(R39,3,1)="9",MID(R39,3,1)="0",)),VLOOKUP(R39,'証拠（WW特許）'!$B$2:$U$90,16,FALSE),""))</f>
        <v>32518</v>
      </c>
      <c r="AL39" s="594" t="s">
        <v>99</v>
      </c>
      <c r="AM39" s="594" t="s">
        <v>95</v>
      </c>
      <c r="AN39" s="594" t="s">
        <v>95</v>
      </c>
      <c r="AO39" s="100" t="str">
        <f ca="1">IF(OR(LEFT(R39)="特",LEFT(R39)="実",AND(OR(LEFT(R39,2)="US",LEFT(R39,2)="WO",LEFT(R39,2)="GB",LEFT(R39,2)="EP",LEFT(R39,2)="DE"),OR(MID(R39,3,1)="1",MID(R39,3,1)="2",MID(R39,3,1)="3",MID(R39,3,1)="4",MID(R39,3,1)="5",MID(R39,3,1)="6",MID(R39,3,1)="7",MID(R39,3,1)="8",MID(R39,3,1)="9",MID(R39,3,1)="0"))),IF(COUNTIF(INDIRECT("発明者引用!"&amp;ADDRESS(MATCH(C39,発明者引用!B$1:B$196,0),4)&amp;":"&amp;ADDRESS(MATCH(C39,発明者引用!B$1:B$196,0),17)),R39)+COUNTIF(INDIRECT("発明者引用!"&amp;ADDRESS(MATCH(C39,発明者引用!B$1:B$196,0),4)&amp;":"&amp;ADDRESS(MATCH(C39,発明者引用!B$1:B$196,0),17)),#REF!)+COUNTIF(INDIRECT("発明者引用!"&amp;ADDRESS(MATCH(C39,発明者引用!B$1:B$196,0),4)&amp;":"&amp;ADDRESS(MATCH(C39,発明者引用!B$1:B$196,0),17)),T39)&gt;0,"Yes","No"),"")</f>
        <v>No</v>
      </c>
      <c r="AP39" s="100" t="str">
        <f ca="1">IF(OR(LEFT(R39)="特",LEFT(R39)="実",AND(OR(LEFT(R39,2)="US",LEFT(R39,2)="WO",LEFT(R39,2)="GB",LEFT(R39,2)="EP",LEFT(R39,2)="DE"),OR(MID(R39,3,1)="1",MID(R39,3,1)="2",MID(R39,3,1)="3",MID(R39,3,1)="4",MID(R39,3,1)="5",MID(R39,3,1)="6",MID(R39,3,1)="7",MID(R39,3,1)="8",MID(R39,3,1)="9",MID(R39,3,1)="0"))),IF(VLOOKUP(C39,ファミリ引用特許WO!$A$2:$B$241,2,FALSE)+VLOOKUP(C39,ファミリ引用文献WO!$A$2:$C$241,3,FALSE)=0,"ISR無し",IF(COUNTIF(INDIRECT("ファミリ引用特許WO!"&amp;ADDRESS(MATCH(C39,ファミリ引用特許WO!$A$2:$A$241,0),1)&amp;":"&amp;ADDRESS(MATCH(C39,ファミリ引用特許WO!$A$2:$A$241,0),19)),R39)+COUNTIF(INDIRECT("ファミリ引用特許WO!"&amp;ADDRESS(MATCH(C39,ファミリ引用特許WO!$A$2:$A$241,0),1)&amp;":"&amp;ADDRESS(MATCH(C39,ファミリ引用特許WO!$A$2:$A$241,0),19)),S39)+COUNTIF(INDIRECT("ファミリ引用特許WO!"&amp;ADDRESS(MATCH(C39,ファミリ引用特許WO!$A$2:$A$241,0),1)&amp;":"&amp;ADDRESS(MATCH(C39,ファミリ引用特許WO!$A$2:$A$241,0),19)),T39)+COUNTIF(INDIRECT("ファミリ引用特許WO!"&amp;ADDRESS(MATCH(C39,ファミリ引用特許WO!$A$2:$A$241,0),1)&amp;":"&amp;ADDRESS(MATCH(C39,ファミリ引用特許WO!$A$2:$A$241,0),19)),W39)+COUNTIF(INDIRECT("ファミリ引用特許WO!"&amp;ADDRESS(MATCH(C39,ファミリ引用特許WO!$A$2:$A$241,0),1)&amp;":"&amp;ADDRESS(MATCH(C39,ファミリ引用特許WO!$A$2:$A$241,0),19)),Y39)&gt;0,"Yes","No")),"")</f>
        <v>Yes</v>
      </c>
      <c r="AQ39" s="99" t="str">
        <f ca="1">IF(OR(LEFT(R39)="特",LEFT(R39)="実",AND(OR(LEFT(R39,2)="US",LEFT(R39,2)="WO",LEFT(R39,2)="GB",LEFT(R39,2)="EP",LEFT(R39,2)="DE"),OR(MID(R39,3,1)="1",MID(R39,3,1)="2",MID(R39,3,1)="3",MID(R39,3,1)="4",MID(R39,3,1)="5",MID(R39,3,1)="6",MID(R39,3,1)="7",MID(R39,3,1)="8",MID(R39,3,1)="9",MID(R39,3,1)="0"))),IF(VLOOKUP(C39,'ファミリ引用特許表記修正（ex.A2→A）'!$A$2:$B$241,2,FALSE)=0,"family無し",IF(COUNTIF(INDIRECT("'ファミリ引用特許表記修正（ex.A2→A）'!"&amp;ADDRESS(MATCH(C39,'ファミリ引用特許表記修正（ex.A2→A）'!$A$2:$A$241,0),1)&amp;":"&amp;ADDRESS(MATCH(C39,'ファミリ引用特許表記修正（ex.A2→A）'!$A$2:$A$241,0),171)),R39)+COUNTIF(INDIRECT("'ファミリ引用特許表記修正（ex.A2→A）'!"&amp;ADDRESS(MATCH(C39,'ファミリ引用特許表記修正（ex.A2→A）'!$A$2:$A$241,0),1)&amp;":"&amp;ADDRESS(MATCH(C39,'ファミリ引用特許表記修正（ex.A2→A）'!$A$2:$A$241,0),171)),S39)+COUNTIF(INDIRECT("'ファミリ引用特許表記修正（ex.A2→A）'!"&amp;ADDRESS(MATCH(C39,'ファミリ引用特許表記修正（ex.A2→A）'!$A$2:$A$241,0),1)&amp;":"&amp;ADDRESS(MATCH(C39,'ファミリ引用特許表記修正（ex.A2→A）'!$A$2:$A$241,0),171)),T39)+COUNTIF(INDIRECT("'ファミリ引用特許表記修正（ex.A2→A）'!"&amp;ADDRESS(MATCH(C39,'ファミリ引用特許表記修正（ex.A2→A）'!$A$2:$A$241,0),1)&amp;":"&amp;ADDRESS(MATCH(C39,'ファミリ引用特許表記修正（ex.A2→A）'!$A$2:$A$241,0),171)),W39)+COUNTIF(INDIRECT("'ファミリ引用特許表記修正（ex.A2→A）'!"&amp;ADDRESS(MATCH(C39,'ファミリ引用特許表記修正（ex.A2→A）'!$A$2:$A$241,0),1)&amp;":"&amp;ADDRESS(MATCH(C39,'ファミリ引用特許表記修正（ex.A2→A）'!$A$2:$A$241,0),171)),Y39)&gt;0,"Yes","No")),"")</f>
        <v>Yes</v>
      </c>
      <c r="AR39" s="100" t="str">
        <f>IF(OR(LEFT(R39)="特",LEFT(R39)="実",AND(OR(LEFT(R39,2)="US",LEFT(R39,2)="WO",LEFT(R39,2)="GB",LEFT(R39,2)="EP",LEFT(R39,2)="DE"),OR(MID(R39,3,1)="1",MID(R39,3,1)="2",MID(R39,3,1)="3",MID(R39,3,1)="4",MID(R39,3,1)="5",MID(R39,3,1)="6",MID(R39,3,1)="7",MID(R39,3,1)="8",MID(R39,3,1)="9",MID(R39,3,1)="0",))),"",VLOOKUP($C39,ファミリ発明者引用文献!A$3:B$235,2,FALSE))</f>
        <v/>
      </c>
      <c r="AS39" s="94" t="str">
        <f>VLOOKUP(C39,ファミリ引用文献WO!A$2:B$241,2,FALSE)</f>
        <v/>
      </c>
      <c r="AT39" s="100" t="str">
        <f>VLOOKUP(C39,ファミリ引用文献!A$3:B$242,2,FALSE)</f>
        <v/>
      </c>
      <c r="AU39" s="100" t="str">
        <f>VLOOKUP(C39,審判データ!AH$2:BT$379,39,FALSE)</f>
        <v>特開2001-230872;特許03505460;WO2001061981A</v>
      </c>
      <c r="AV39" s="94" t="str">
        <f ca="1">IF(INDIRECT("審判データ!"&amp;ADDRESS(MATCH(C39,審判データ!$AH$1:$AH$379,0),32))="早期審査の対象とする","早期審査","")</f>
        <v/>
      </c>
      <c r="AW39" s="625" t="str">
        <f t="shared" si="0"/>
        <v/>
      </c>
      <c r="AX39" s="626" t="str">
        <f>IF(LEFT(AE39,3)="日本特",IF(LEFT(C39)="特",VLOOKUP(C39,'本件、証拠文献テーマコード'!G$2:I$376,3,FALSE),VLOOKUP(C39,'本件、証拠文献テーマコード'!B$2:I$376,8,FALSE)),"")</f>
        <v/>
      </c>
      <c r="AY39" s="626" t="str">
        <f>IF(LEFT(AE39,3)="日本特",IF(OR(MID(R39,2,1)="開",MID(R39,2,1)="表",MID(R39,2,1)="登"),VLOOKUP(R39,'本件、証拠文献テーマコード'!C$2:I$379,7,FALSE),VLOOKUP(R39,'本件、証拠文献テーマコード'!G$2:I$379,3,FALSE)),"")</f>
        <v/>
      </c>
      <c r="AZ39" s="609"/>
    </row>
    <row r="40" spans="1:52" ht="27" x14ac:dyDescent="0.15">
      <c r="A40" s="945"/>
      <c r="B40" s="586" t="str">
        <f ca="1">IF(A40="",B39,INDIRECT("審判データ!"&amp;ADDRESS(MATCH(A40,審判データ!$HC$1:$HC$379,0),20))&amp;" / "&amp;INDIRECT("審判データ!"&amp;ADDRESS(MATCH(A40,審判データ!$HC$1:$HC$379,0),21)))</f>
        <v>2010 / 29-1,29-2</v>
      </c>
      <c r="C40" s="3">
        <v>3505460</v>
      </c>
      <c r="D40" s="800"/>
      <c r="E40" s="163" t="str">
        <f ca="1">INDIRECT("審判データ!"&amp;ADDRESS(MATCH(C40,審判データ!$AH$1:$AH$379,0),55))</f>
        <v>ＪＦＥシステムズ株式会社</v>
      </c>
      <c r="F40" s="163" t="str">
        <f ca="1">INDIRECT("審判データ!"&amp;ADDRESS(MATCH(C40,審判データ!$AH$1:$AH$379,0),56))</f>
        <v>吉澤　功;上原　謙一郎;横澤　あゆみ</v>
      </c>
      <c r="G40" s="43" t="str">
        <f ca="1">INDIRECT("審判データ!"&amp;ADDRESS(MATCH(C40,審判データ!$AH$1:$AH$379,0),72))</f>
        <v>特開2001-230872;特許03505460;WO2001061981A</v>
      </c>
      <c r="H40" s="43" t="str">
        <f ca="1">INDIRECT("審判データ!"&amp;ADDRESS(MATCH(C40,審判データ!$AH$1:$AH$379,0),41))</f>
        <v>H04M  3/51;H04M  3/42;H04M  3/46</v>
      </c>
      <c r="I40" s="163" t="str">
        <f ca="1">INDIRECT("審判データ!"&amp;ADDRESS(MATCH(C40,審判データ!$AH$1:$AH$379,0),49))</f>
        <v>H04M   3/42@AFI(JP);H04M   1/2745@ALI(EP);H04M   3/46@ALI(JP);H04M   3/51@ALI(EP)</v>
      </c>
      <c r="J40" s="163" t="str">
        <f ca="1">INDIRECT("審判データ!"&amp;ADDRESS(MATCH(C40,審判データ!$AH$1:$AH$379,0),51))</f>
        <v>H04M  3/42        Z;H04M  3/51;H04M  3/46</v>
      </c>
      <c r="K40" s="163" t="str">
        <f ca="1">INDIRECT("審判データ!"&amp;ADDRESS(MATCH(C40,審判データ!$AH$1:$AH$379,0),53))</f>
        <v>5K015 AA01;5K015 AA10;5K015 AB01;5K015 AE05;5K024 AA75;5K024 AA76;5K024 AA77;5K024 BB07;5K024 BB09;5K024 CC01;5K024 CC09;5K024 CC10;5K024 DD06;5K024 FF03;5K024 FF04;5K024 GG05;5K201 AA01;5K201 BA12;5K201 BC04;5K201 DC02;5K201 EA08;5K201 EC03;5K201 EC04;5K201 EC06</v>
      </c>
      <c r="L40" s="1095"/>
      <c r="M40" s="1066"/>
      <c r="N40" s="1067"/>
      <c r="O40" s="975"/>
      <c r="P40" s="1097"/>
      <c r="Q40" s="618" t="s">
        <v>118</v>
      </c>
      <c r="R40" s="562" t="s">
        <v>564</v>
      </c>
      <c r="S40" s="562" t="str">
        <f>IF(OR(LEFT(R40)="特",LEFT(R40)="実"),VLOOKUP(R40,'証拠（JP特許）'!$B$2:$D$299,2,FALSE),IF(AND(OR(LEFT(R40,2)="US",LEFT(R40,2)="WO",LEFT(R40,2)="GB",LEFT(R40,2)="EP",LEFT(R40,2)="DE"),OR(MID(R40,3,1)="1",MID(R40,3,1)="2",MID(R40,3,1)="3",MID(R40,3,1)="4",MID(R40,3,1)="5",MID(R40,3,1)="6",MID(R40,3,1)="7",MID(R40,3,1)="8",MID(R40,3,1)="9",MID(R40,3,1)="0")),VLOOKUP(R40,'証拠（WW特許）'!$B$2:$C$90,2,FALSE),"_"))</f>
        <v>特願平8-59809</v>
      </c>
      <c r="T40" s="562" t="str">
        <f>IF(OR(LEFT(R40)="特",LEFT(R40)="実"),VLOOKUP(R40,'証拠（JP特許）'!$B$2:$E$299,4,FALSE),"_")</f>
        <v>JP3349032</v>
      </c>
      <c r="U40" s="619" t="s">
        <v>94</v>
      </c>
      <c r="V40" s="618" t="s">
        <v>203</v>
      </c>
      <c r="W40" s="608" t="str">
        <f t="shared" si="3"/>
        <v>JP09252351A</v>
      </c>
      <c r="X40" s="604"/>
      <c r="Y40" s="604" t="str">
        <f t="shared" si="4"/>
        <v>JP3349032B</v>
      </c>
      <c r="Z40" s="91" t="str">
        <f ca="1">IF(OR(LEFT(R40)="特",LEFT(R40)="実",AND(OR(LEFT(R40,2)="US",LEFT(R40,2)="WO",LEFT(R40,2)="GB",LEFT(R40,2)="EP",LEFT(R40,2)="DE"),OR(MID(R40,3,1)="1",MID(R40,3,1)="2",MID(R40,3,1)="3",MID(R40,3,1)="4",MID(R40,3,1)="5",MID(R40,3,1)="6",MID(R40,3,1)="7",MID(R40,3,1)="8",MID(R40,3,1)="9",MID(R40,3,1)="0",))),IF(COUNTIF(INDIRECT("拒絶理由・拒絶査定・異議申立!"&amp;ADDRESS(MATCH(C40,拒絶理由・拒絶査定・異議申立!B$1:B$1000,0),3)&amp;":"&amp;ADDRESS(MATCH(C40,拒絶理由・拒絶査定・異議申立!B$1:B$1000,0),50)),R40)+COUNTIF(INDIRECT("拒絶理由・拒絶査定・異議申立!"&amp;ADDRESS(MATCH(C40,拒絶理由・拒絶査定・異議申立!B$1:B$1000,0),3)&amp;":"&amp;ADDRESS(MATCH(C40,拒絶理由・拒絶査定・異議申立!B$1:B$1000,0),50)),T40)&gt;0,"Yes","No"),"")</f>
        <v>No</v>
      </c>
      <c r="AA40" s="92" t="str">
        <f ca="1">IF(OR(LEFT(R40)="特",LEFT(R40)="実",AND(OR(LEFT(R40,2)="US",LEFT(R40,2)="WO",LEFT(R40,2)="GB",LEFT(R40,2)="EP",LEFT(R40,2)="DE"),OR(MID(R40,3,1)="1",MID(R40,3,1)="2",MID(R40,3,1)="3",MID(R40,3,1)="4",MID(R40,3,1)="5",MID(R40,3,1)="6",MID(R40,3,1)="7",MID(R40,3,1)="8",MID(R40,3,1)="9",MID(R40,3,1)="0",))),IF(COUNTIF(INDIRECT("先行技術調査・登録査定!"&amp;ADDRESS(MATCH(C40,先行技術調査・登録査定!B$1:B$1000,0),3)&amp;":"&amp;ADDRESS(MATCH(C40,先行技術調査・登録査定!B$1:B$1000,0),49)),R40)+COUNTIF(INDIRECT("先行技術調査・登録査定!"&amp;ADDRESS(MATCH(C40,先行技術調査・登録査定!B$1:B$1000,0),3)&amp;":"&amp;ADDRESS(MATCH(C40,先行技術調査・登録査定!B$1:B$1000,0),49)),T40)&gt;0,"Yes","No"),"")</f>
        <v>No</v>
      </c>
      <c r="AB40" s="169" t="str">
        <f t="shared" ca="1" si="5"/>
        <v>Yes</v>
      </c>
      <c r="AC40" s="121" t="str">
        <f>IF(OR(LEFT(R40)="特",LEFT(R40)="実",AND(OR(LEFT(R40,2)="US",LEFT(R40,2)="WO",LEFT(R40,2)="GB",LEFT(R40,2)="EP",LEFT(R40,2)="DE"),OR(MID(R40,3,1)="1",MID(R40,3,1)="2",MID(R40,3,1)="3",MID(R40,3,1)="4",MID(R40,3,1)="5",MID(R40,3,1)="6",MID(R40,3,1)="7",MID(R40,3,1)="8",MID(R40,3,1)="9",MID(R40,3,1)="0",))),"",VLOOKUP($C40,非特許文献リスト!$A$2:$C$196,2,FALSE))</f>
        <v/>
      </c>
      <c r="AD40" s="122" t="str">
        <f>IF(OR(LEFT(R40)="特",LEFT(R40)="実",AND(OR(LEFT(R40,2)="US",LEFT(R40,2)="WO",LEFT(R40,2)="GB",LEFT(R40,2)="EP",LEFT(R40,2)="DE"),OR(MID(R40,3,1)="1",MID(R40,3,1)="2",MID(R40,3,1)="3",MID(R40,3,1)="4",MID(R40,3,1)="5",MID(R40,3,1)="6",MID(R40,3,1)="7",MID(R40,3,1)="8",MID(R40,3,1)="9",MID(R40,3,1)="0",))),"",VLOOKUP($C40,非特許文献リスト!$A$2:$C$196,3,FALSE))</f>
        <v/>
      </c>
      <c r="AE40" s="181" t="str">
        <f t="shared" si="2"/>
        <v>日本特許文献</v>
      </c>
      <c r="AF40" s="182" t="str">
        <f>IF(OR(LEFT(R40)="特",LEFT(R40)="実"),VLOOKUP(R40,'証拠（JP特許）'!$B$2:$AB$299,10,FALSE),IF(AND(OR(LEFT(R40,2)="US",LEFT(R40,2)="WO",LEFT(R40,2)="GB",LEFT(R40,2)="EP",LEFT(R40,2)="DE"),OR(MID(R40,3,1)="1",MID(R40,3,1)="2",MID(R40,3,1)="3",MID(R40,3,1)="4",MID(R40,3,1)="5",MID(R40,3,1)="6",MID(R40,3,1)="7",MID(R40,3,1)="8",MID(R40,3,1)="9",MID(R40,3,1)="0",)),VLOOKUP(R40,'証拠（WW特許）'!$B$2:$M$90,8,FALSE),""))</f>
        <v>株式会社東芝</v>
      </c>
      <c r="AG40" s="182" t="str">
        <f>IF(OR(LEFT(R40)="特",LEFT(R40)="実"),VLOOKUP(R40,'証拠（JP特許）'!$B$2:$AB$299,26,FALSE),IF(AND(OR(LEFT(R40,2)="US",LEFT(R40,2)="WO",LEFT(R40,2)="GB",LEFT(R40,2)="EP",LEFT(R40,2)="DE"),OR(MID(R40,3,1)="1",MID(R40,3,1)="2",MID(R40,3,1)="3",MID(R40,3,1)="4",MID(R40,3,1)="5",MID(R40,3,1)="6",MID(R40,3,1)="7",MID(R40,3,1)="8",MID(R40,3,1)="9",MID(R40,3,1)="0",)),VLOOKUP(R40,'証拠（WW特許）'!$B$2:$M$90,12,FALSE),""))</f>
        <v>小柳　滋,仲瀬　明彦,柿元　満</v>
      </c>
      <c r="AH40" s="149" t="str">
        <f>IF(OR(LEFT(R40)="特",LEFT(R40)="実"),VLOOKUP(R40,'証拠（JP特許）'!$B$2:$X$299,20,FALSE),IF(AND(OR(LEFT(R40,2)="US",LEFT(R40,2)="WO",LEFT(R40,2)="GB",LEFT(R40,2)="EP",LEFT(R40,2)="DE"),OR(MID(R40,3,1)="1",MID(R40,3,1)="2",MID(R40,3,1)="3",MID(R40,3,1)="4",MID(R40,3,1)="5",MID(R40,3,1)="6",MID(R40,3,1)="7",MID(R40,3,1)="8",MID(R40,3,1)="9",MID(R40,3,1)="0",)),VLOOKUP(R40,'証拠（WW特許）'!$B$2:$U$90,20,FALSE),""))</f>
        <v>H04M   3/48    (2006.01),H04M   3/42    (2006.01),H04Q   3/58    (2006.01),H04M   3/60    (2006.01)</v>
      </c>
      <c r="AI40" s="149" t="str">
        <f>IF(OR(LEFT(R40)="特",LEFT(R40)="実"),VLOOKUP(R40,'証拠（JP特許）'!$B$2:$X$299,21,FALSE),"")</f>
        <v>H04M  3/48      Z,H04M  3/42      Z,H04Q  3/58   101 ,H04M  3/60      D,H04M  3/60      C</v>
      </c>
      <c r="AJ40" s="149" t="str">
        <f>IF(OR(LEFT(R40)="特",LEFT(R40)="実"),VLOOKUP(R40,'証拠（JP特許）'!$B$2:$X$299,22,FALSE),"")</f>
        <v>5K015AA00,5K015AB00,5K015AF05,5K015FA00,5K024AA02,5K024BB00,5K024CC01,5K024CC07,5K024DD05,5K024GG00,5K049AA01,5K049BB04,5K049BB12,5K049BB19,5K049CC00,5K049EE01,5K049FF02,5K049FF42,5K049GG00,5K201AA01,5K201BA12,5K201BA14,5K201BC02,5K201BC06,5K201BC11,5K201BC25,5K201BC27,5K201CB13,5K201CC02,5K201CC07,5K201CC10,5K201DC04,5K201EC03,5K201EC06,5K201FA04</v>
      </c>
      <c r="AK40" s="150" t="str">
        <f>IF(OR(LEFT(R40)="特",LEFT(R40)="実"),VLOOKUP(R40,'証拠（JP特許）'!$B$2:$X$299,17,FALSE),IF(AND(OR(LEFT(R40,2)="US",LEFT(R40,2)="WO",LEFT(R40,2)="GB",LEFT(R40,2)="EP",LEFT(R40,2)="DE"),OR(MID(R40,3,1)="1",MID(R40,3,1)="2",MID(R40,3,1)="3",MID(R40,3,1)="4",MID(R40,3,1)="5",MID(R40,3,1)="6",MID(R40,3,1)="7",MID(R40,3,1)="8",MID(R40,3,1)="9",MID(R40,3,1)="0",)),VLOOKUP(R40,'証拠（WW特許）'!$B$2:$U$90,16,FALSE),""))</f>
        <v>1997.09.22</v>
      </c>
      <c r="AL40" s="634" t="s">
        <v>124</v>
      </c>
      <c r="AM40" s="634" t="s">
        <v>95</v>
      </c>
      <c r="AN40" s="634" t="s">
        <v>95</v>
      </c>
      <c r="AO40" s="149" t="str">
        <f ca="1">IF(OR(LEFT(R40)="特",LEFT(R40)="実",AND(OR(LEFT(R40,2)="US",LEFT(R40,2)="WO",LEFT(R40,2)="GB",LEFT(R40,2)="EP",LEFT(R40,2)="DE"),OR(MID(R40,3,1)="1",MID(R40,3,1)="2",MID(R40,3,1)="3",MID(R40,3,1)="4",MID(R40,3,1)="5",MID(R40,3,1)="6",MID(R40,3,1)="7",MID(R40,3,1)="8",MID(R40,3,1)="9",MID(R40,3,1)="0"))),IF(COUNTIF(INDIRECT("発明者引用!"&amp;ADDRESS(MATCH(C40,発明者引用!B$1:B$196,0),4)&amp;":"&amp;ADDRESS(MATCH(C40,発明者引用!B$1:B$196,0),17)),R40)+COUNTIF(INDIRECT("発明者引用!"&amp;ADDRESS(MATCH(C40,発明者引用!B$1:B$196,0),4)&amp;":"&amp;ADDRESS(MATCH(C40,発明者引用!B$1:B$196,0),17)),#REF!)+COUNTIF(INDIRECT("発明者引用!"&amp;ADDRESS(MATCH(C40,発明者引用!B$1:B$196,0),4)&amp;":"&amp;ADDRESS(MATCH(C40,発明者引用!B$1:B$196,0),17)),T40)&gt;0,"Yes","No"),"")</f>
        <v>No</v>
      </c>
      <c r="AP40" s="149" t="str">
        <f ca="1">IF(OR(LEFT(R40)="特",LEFT(R40)="実",AND(OR(LEFT(R40,2)="US",LEFT(R40,2)="WO",LEFT(R40,2)="GB",LEFT(R40,2)="EP",LEFT(R40,2)="DE"),OR(MID(R40,3,1)="1",MID(R40,3,1)="2",MID(R40,3,1)="3",MID(R40,3,1)="4",MID(R40,3,1)="5",MID(R40,3,1)="6",MID(R40,3,1)="7",MID(R40,3,1)="8",MID(R40,3,1)="9",MID(R40,3,1)="0"))),IF(VLOOKUP(C40,ファミリ引用特許WO!$A$2:$B$241,2,FALSE)+VLOOKUP(C40,ファミリ引用文献WO!$A$2:$C$241,3,FALSE)=0,"ISR無し",IF(COUNTIF(INDIRECT("ファミリ引用特許WO!"&amp;ADDRESS(MATCH(C40,ファミリ引用特許WO!$A$2:$A$241,0),1)&amp;":"&amp;ADDRESS(MATCH(C40,ファミリ引用特許WO!$A$2:$A$241,0),19)),R40)+COUNTIF(INDIRECT("ファミリ引用特許WO!"&amp;ADDRESS(MATCH(C40,ファミリ引用特許WO!$A$2:$A$241,0),1)&amp;":"&amp;ADDRESS(MATCH(C40,ファミリ引用特許WO!$A$2:$A$241,0),19)),S40)+COUNTIF(INDIRECT("ファミリ引用特許WO!"&amp;ADDRESS(MATCH(C40,ファミリ引用特許WO!$A$2:$A$241,0),1)&amp;":"&amp;ADDRESS(MATCH(C40,ファミリ引用特許WO!$A$2:$A$241,0),19)),T40)+COUNTIF(INDIRECT("ファミリ引用特許WO!"&amp;ADDRESS(MATCH(C40,ファミリ引用特許WO!$A$2:$A$241,0),1)&amp;":"&amp;ADDRESS(MATCH(C40,ファミリ引用特許WO!$A$2:$A$241,0),19)),W40)+COUNTIF(INDIRECT("ファミリ引用特許WO!"&amp;ADDRESS(MATCH(C40,ファミリ引用特許WO!$A$2:$A$241,0),1)&amp;":"&amp;ADDRESS(MATCH(C40,ファミリ引用特許WO!$A$2:$A$241,0),19)),Y40)&gt;0,"Yes","No")),"")</f>
        <v>No</v>
      </c>
      <c r="AQ40" s="152" t="str">
        <f ca="1">IF(OR(LEFT(R40)="特",LEFT(R40)="実",AND(OR(LEFT(R40,2)="US",LEFT(R40,2)="WO",LEFT(R40,2)="GB",LEFT(R40,2)="EP",LEFT(R40,2)="DE"),OR(MID(R40,3,1)="1",MID(R40,3,1)="2",MID(R40,3,1)="3",MID(R40,3,1)="4",MID(R40,3,1)="5",MID(R40,3,1)="6",MID(R40,3,1)="7",MID(R40,3,1)="8",MID(R40,3,1)="9",MID(R40,3,1)="0"))),IF(VLOOKUP(C40,'ファミリ引用特許表記修正（ex.A2→A）'!$A$2:$B$241,2,FALSE)=0,"family無し",IF(COUNTIF(INDIRECT("'ファミリ引用特許表記修正（ex.A2→A）'!"&amp;ADDRESS(MATCH(C40,'ファミリ引用特許表記修正（ex.A2→A）'!$A$2:$A$241,0),1)&amp;":"&amp;ADDRESS(MATCH(C40,'ファミリ引用特許表記修正（ex.A2→A）'!$A$2:$A$241,0),171)),R40)+COUNTIF(INDIRECT("'ファミリ引用特許表記修正（ex.A2→A）'!"&amp;ADDRESS(MATCH(C40,'ファミリ引用特許表記修正（ex.A2→A）'!$A$2:$A$241,0),1)&amp;":"&amp;ADDRESS(MATCH(C40,'ファミリ引用特許表記修正（ex.A2→A）'!$A$2:$A$241,0),171)),S40)+COUNTIF(INDIRECT("'ファミリ引用特許表記修正（ex.A2→A）'!"&amp;ADDRESS(MATCH(C40,'ファミリ引用特許表記修正（ex.A2→A）'!$A$2:$A$241,0),1)&amp;":"&amp;ADDRESS(MATCH(C40,'ファミリ引用特許表記修正（ex.A2→A）'!$A$2:$A$241,0),171)),T40)+COUNTIF(INDIRECT("'ファミリ引用特許表記修正（ex.A2→A）'!"&amp;ADDRESS(MATCH(C40,'ファミリ引用特許表記修正（ex.A2→A）'!$A$2:$A$241,0),1)&amp;":"&amp;ADDRESS(MATCH(C40,'ファミリ引用特許表記修正（ex.A2→A）'!$A$2:$A$241,0),171)),W40)+COUNTIF(INDIRECT("'ファミリ引用特許表記修正（ex.A2→A）'!"&amp;ADDRESS(MATCH(C40,'ファミリ引用特許表記修正（ex.A2→A）'!$A$2:$A$241,0),1)&amp;":"&amp;ADDRESS(MATCH(C40,'ファミリ引用特許表記修正（ex.A2→A）'!$A$2:$A$241,0),171)),Y40)&gt;0,"Yes","No")),"")</f>
        <v>No</v>
      </c>
      <c r="AR40" s="149" t="str">
        <f>IF(OR(LEFT(R40)="特",LEFT(R40)="実",AND(OR(LEFT(R40,2)="US",LEFT(R40,2)="WO",LEFT(R40,2)="GB",LEFT(R40,2)="EP",LEFT(R40,2)="DE"),OR(MID(R40,3,1)="1",MID(R40,3,1)="2",MID(R40,3,1)="3",MID(R40,3,1)="4",MID(R40,3,1)="5",MID(R40,3,1)="6",MID(R40,3,1)="7",MID(R40,3,1)="8",MID(R40,3,1)="9",MID(R40,3,1)="0",))),"",VLOOKUP($C40,ファミリ発明者引用文献!A$3:B$235,2,FALSE))</f>
        <v/>
      </c>
      <c r="AS40" s="153" t="str">
        <f>VLOOKUP(C40,ファミリ引用文献WO!A$2:B$241,2,FALSE)</f>
        <v/>
      </c>
      <c r="AT40" s="149" t="str">
        <f>VLOOKUP(C40,ファミリ引用文献!A$3:B$242,2,FALSE)</f>
        <v/>
      </c>
      <c r="AU40" s="149" t="str">
        <f>VLOOKUP(C40,審判データ!AH$2:BT$379,39,FALSE)</f>
        <v>特開2001-230872;特許03505460;WO2001061981A</v>
      </c>
      <c r="AV40" s="153" t="str">
        <f ca="1">IF(INDIRECT("審判データ!"&amp;ADDRESS(MATCH(C40,審判データ!$AH$1:$AH$379,0),32))="早期審査の対象とする","早期審査","")</f>
        <v/>
      </c>
      <c r="AW40" s="635" t="str">
        <f t="shared" si="0"/>
        <v>一致</v>
      </c>
      <c r="AX40" s="636" t="str">
        <f>IF(LEFT(AE40,3)="日本特",IF(LEFT(C40)="特",VLOOKUP(C40,'本件、証拠文献テーマコード'!G$2:I$376,3,FALSE),VLOOKUP(C40,'本件、証拠文献テーマコード'!B$2:I$376,8,FALSE)),"")</f>
        <v>5K015,5K024,5K201</v>
      </c>
      <c r="AY40" s="636" t="str">
        <f>IF(LEFT(AE40,3)="日本特",IF(OR(MID(R40,2,1)="開",MID(R40,2,1)="表",MID(R40,2,1)="登"),VLOOKUP(R40,'本件、証拠文献テーマコード'!C$2:I$379,7,FALSE),VLOOKUP(R40,'本件、証拠文献テーマコード'!G$2:I$379,3,FALSE)),"")</f>
        <v>5K015,5K024,5K049,5K063,5K201</v>
      </c>
      <c r="AZ40" s="637"/>
    </row>
    <row r="41" spans="1:52" ht="27" x14ac:dyDescent="0.15">
      <c r="A41" s="183" t="s">
        <v>22320</v>
      </c>
      <c r="B41" s="586" t="str">
        <f ca="1">IF(A41="",B40,INDIRECT("審判データ!"&amp;ADDRESS(MATCH(A41,審判データ!$HC$1:$HC$379,0),20))&amp;" / "&amp;INDIRECT("審判データ!"&amp;ADDRESS(MATCH(A41,審判データ!$HC$1:$HC$379,0),21)))</f>
        <v>2011 / 29-1,29-2</v>
      </c>
      <c r="C41" s="66">
        <v>2770097</v>
      </c>
      <c r="D41" s="43" t="s">
        <v>580</v>
      </c>
      <c r="E41" s="43" t="str">
        <f ca="1">INDIRECT("審判データ!"&amp;ADDRESS(MATCH(C41,審判データ!$AH$1:$AH$379,0),55))</f>
        <v>株式会社ペンタくん</v>
      </c>
      <c r="F41" s="43" t="str">
        <f ca="1">INDIRECT("審判データ!"&amp;ADDRESS(MATCH(C41,審判データ!$AH$1:$AH$379,0),56))</f>
        <v>西石垣　見治</v>
      </c>
      <c r="G41" s="43" t="str">
        <f ca="1">INDIRECT("審判データ!"&amp;ADDRESS(MATCH(C41,審判データ!$AH$1:$AH$379,0),72))</f>
        <v>AU03403193A;AU00663566B;DE69329565D;DE69329565T;EP559294A;EP559294B;GB02266024A;GB02266024B;GB09304520D;特開平05-073659;特許02770097;特開平08-106530;KR19930020297A;KR00156270B;US5377102</v>
      </c>
      <c r="H41" s="43" t="str">
        <f ca="1">INDIRECT("審判データ!"&amp;ADDRESS(MATCH(C41,審判データ!$AH$1:$AH$379,0),41))</f>
        <v>G06F 15/62    335;G06F 15/60    350;G09B 29/00</v>
      </c>
      <c r="I41" s="43" t="str">
        <f ca="1">INDIRECT("審判データ!"&amp;ADDRESS(MATCH(C41,審判データ!$AH$1:$AH$379,0),49))</f>
        <v>G09B  29/00@AFI(JP);G06F  17/50@ALI(JP);G06T   1/00@ALI(EP);G06T  11/60@ALI(JP)</v>
      </c>
      <c r="J41" s="43" t="str">
        <f ca="1">INDIRECT("審判データ!"&amp;ADDRESS(MATCH(C41,審判データ!$AH$1:$AH$379,0),51))</f>
        <v>G06F 15/60    350 D;G06F 15/62    335;G09B 29/00;G06F 15/60    602 H;G06F 17/50    602 H;G06T 11/60    300</v>
      </c>
      <c r="K41" s="43" t="str">
        <f ca="1">INDIRECT("審判データ!"&amp;ADDRESS(MATCH(C41,審判データ!$AH$1:$AH$379,0),53))</f>
        <v>5B046 DA01;5B046 EA07;5B046 GA01;5B046 GA02;5B050 AA07;5B050 BA17;5B050 CA07;5B050 DA06;5B050 EA13;5B050 FA03;2C032 GA03;2C032 GA06;2C032 GA15;2C032 GC03;2C032 GC07;2C032 HA02;2C032 HA03;2C032 HA11;2C032 HB06;2C032 HB11;2C032 HB12;2C032 HC21;2C032 HC24</v>
      </c>
      <c r="L41" s="641" t="s">
        <v>588</v>
      </c>
      <c r="M41" s="642">
        <v>0</v>
      </c>
      <c r="N41" s="643">
        <v>0</v>
      </c>
      <c r="O41" s="644">
        <v>0</v>
      </c>
      <c r="P41" s="645">
        <v>0</v>
      </c>
      <c r="Q41" s="646">
        <v>0</v>
      </c>
      <c r="R41" s="647">
        <v>0</v>
      </c>
      <c r="S41" s="644" t="str">
        <f>IF(OR(LEFT(R41)="特",LEFT(R41)="実"),VLOOKUP(R41,'証拠（JP特許）'!$B$2:$D$299,2,FALSE),IF(AND(OR(LEFT(R41,2)="US",LEFT(R41,2)="WO",LEFT(R41,2)="GB",LEFT(R41,2)="EP",LEFT(R41,2)="DE"),OR(MID(R41,3,1)="1",MID(R41,3,1)="2",MID(R41,3,1)="3",MID(R41,3,1)="4",MID(R41,3,1)="5",MID(R41,3,1)="6",MID(R41,3,1)="7",MID(R41,3,1)="8",MID(R41,3,1)="9",MID(R41,3,1)="0")),VLOOKUP(R41,'証拠（WW特許）'!$B$2:$C$90,2,FALSE),"_"))</f>
        <v>_</v>
      </c>
      <c r="T41" s="646" t="str">
        <f>IF(OR(LEFT(R41)="特",LEFT(R41)="実"),VLOOKUP(R41,'証拠（JP特許）'!$B$2:$E$299,4,FALSE),"_")</f>
        <v>_</v>
      </c>
      <c r="U41" s="644" t="s">
        <v>94</v>
      </c>
      <c r="V41" s="646" t="s">
        <v>94</v>
      </c>
      <c r="W41" s="648" t="str">
        <f t="shared" si="3"/>
        <v/>
      </c>
      <c r="X41" s="649"/>
      <c r="Y41" s="649" t="str">
        <f t="shared" si="4"/>
        <v/>
      </c>
      <c r="Z41" s="91" t="str">
        <f ca="1">IF(OR(LEFT(R41)="特",LEFT(R41)="実",AND(OR(LEFT(R41,2)="US",LEFT(R41,2)="WO",LEFT(R41,2)="GB",LEFT(R41,2)="EP",LEFT(R41,2)="DE"),OR(MID(R41,3,1)="1",MID(R41,3,1)="2",MID(R41,3,1)="3",MID(R41,3,1)="4",MID(R41,3,1)="5",MID(R41,3,1)="6",MID(R41,3,1)="7",MID(R41,3,1)="8",MID(R41,3,1)="9",MID(R41,3,1)="0",))),IF(COUNTIF(INDIRECT("拒絶理由・拒絶査定・異議申立!"&amp;ADDRESS(MATCH(C41,拒絶理由・拒絶査定・異議申立!B$1:B$1000,0),3)&amp;":"&amp;ADDRESS(MATCH(C41,拒絶理由・拒絶査定・異議申立!B$1:B$1000,0),50)),R41)+COUNTIF(INDIRECT("拒絶理由・拒絶査定・異議申立!"&amp;ADDRESS(MATCH(C41,拒絶理由・拒絶査定・異議申立!B$1:B$1000,0),3)&amp;":"&amp;ADDRESS(MATCH(C41,拒絶理由・拒絶査定・異議申立!B$1:B$1000,0),50)),T41)&gt;0,"Yes","No"),"")</f>
        <v/>
      </c>
      <c r="AA41" s="92" t="str">
        <f ca="1">IF(OR(LEFT(R41)="特",LEFT(R41)="実",AND(OR(LEFT(R41,2)="US",LEFT(R41,2)="WO",LEFT(R41,2)="GB",LEFT(R41,2)="EP",LEFT(R41,2)="DE"),OR(MID(R41,3,1)="1",MID(R41,3,1)="2",MID(R41,3,1)="3",MID(R41,3,1)="4",MID(R41,3,1)="5",MID(R41,3,1)="6",MID(R41,3,1)="7",MID(R41,3,1)="8",MID(R41,3,1)="9",MID(R41,3,1)="0",))),IF(COUNTIF(INDIRECT("先行技術調査・登録査定!"&amp;ADDRESS(MATCH(C41,先行技術調査・登録査定!B$1:B$1000,0),3)&amp;":"&amp;ADDRESS(MATCH(C41,先行技術調査・登録査定!B$1:B$1000,0),49)),R41)+COUNTIF(INDIRECT("先行技術調査・登録査定!"&amp;ADDRESS(MATCH(C41,先行技術調査・登録査定!B$1:B$1000,0),3)&amp;":"&amp;ADDRESS(MATCH(C41,先行技術調査・登録査定!B$1:B$1000,0),49)),T41)&gt;0,"Yes","No"),"")</f>
        <v/>
      </c>
      <c r="AB41" s="169" t="str">
        <f t="shared" ca="1" si="5"/>
        <v/>
      </c>
      <c r="AC41" s="94" t="str">
        <f>IF(OR(LEFT(R41)="特",LEFT(R41)="実",AND(OR(LEFT(R41,2)="US",LEFT(R41,2)="WO",LEFT(R41,2)="GB",LEFT(R41,2)="EP",LEFT(R41,2)="DE"),OR(MID(R41,3,1)="1",MID(R41,3,1)="2",MID(R41,3,1)="3",MID(R41,3,1)="4",MID(R41,3,1)="5",MID(R41,3,1)="6",MID(R41,3,1)="7",MID(R41,3,1)="8",MID(R41,3,1)="9",MID(R41,3,1)="0",))),"",VLOOKUP($C41,非特許文献リスト!$A$2:$C$196,2,FALSE))</f>
        <v/>
      </c>
      <c r="AD41" s="95" t="str">
        <f>IF(OR(LEFT(R41)="特",LEFT(R41)="実",AND(OR(LEFT(R41,2)="US",LEFT(R41,2)="WO",LEFT(R41,2)="GB",LEFT(R41,2)="EP",LEFT(R41,2)="DE"),OR(MID(R41,3,1)="1",MID(R41,3,1)="2",MID(R41,3,1)="3",MID(R41,3,1)="4",MID(R41,3,1)="5",MID(R41,3,1)="6",MID(R41,3,1)="7",MID(R41,3,1)="8",MID(R41,3,1)="9",MID(R41,3,1)="0",))),"",VLOOKUP($C41,非特許文献リスト!$A$2:$C$196,3,FALSE))</f>
        <v/>
      </c>
      <c r="AE41" s="188" t="str">
        <f t="shared" si="2"/>
        <v/>
      </c>
      <c r="AF41" s="189" t="str">
        <f>IF(OR(LEFT(R41)="特",LEFT(R41)="実"),VLOOKUP(R41,'証拠（JP特許）'!$B$2:$AB$299,10,FALSE),IF(AND(OR(LEFT(R41,2)="US",LEFT(R41,2)="WO",LEFT(R41,2)="GB",LEFT(R41,2)="EP",LEFT(R41,2)="DE"),OR(MID(R41,3,1)="1",MID(R41,3,1)="2",MID(R41,3,1)="3",MID(R41,3,1)="4",MID(R41,3,1)="5",MID(R41,3,1)="6",MID(R41,3,1)="7",MID(R41,3,1)="8",MID(R41,3,1)="9",MID(R41,3,1)="0",)),VLOOKUP(R41,'証拠（WW特許）'!$B$2:$M$90,8,FALSE),""))</f>
        <v/>
      </c>
      <c r="AG41" s="189" t="str">
        <f>IF(OR(LEFT(R41)="特",LEFT(R41)="実"),VLOOKUP(R41,'証拠（JP特許）'!$B$2:$AB$299,26,FALSE),IF(AND(OR(LEFT(R41,2)="US",LEFT(R41,2)="WO",LEFT(R41,2)="GB",LEFT(R41,2)="EP",LEFT(R41,2)="DE"),OR(MID(R41,3,1)="1",MID(R41,3,1)="2",MID(R41,3,1)="3",MID(R41,3,1)="4",MID(R41,3,1)="5",MID(R41,3,1)="6",MID(R41,3,1)="7",MID(R41,3,1)="8",MID(R41,3,1)="9",MID(R41,3,1)="0",)),VLOOKUP(R41,'証拠（WW特許）'!$B$2:$M$90,12,FALSE),""))</f>
        <v/>
      </c>
      <c r="AH41" s="190" t="str">
        <f>IF(OR(LEFT(R41)="特",LEFT(R41)="実"),VLOOKUP(R41,'証拠（JP特許）'!$B$2:$X$299,20,FALSE),IF(AND(OR(LEFT(R41,2)="US",LEFT(R41,2)="WO",LEFT(R41,2)="GB",LEFT(R41,2)="EP",LEFT(R41,2)="DE"),OR(MID(R41,3,1)="1",MID(R41,3,1)="2",MID(R41,3,1)="3",MID(R41,3,1)="4",MID(R41,3,1)="5",MID(R41,3,1)="6",MID(R41,3,1)="7",MID(R41,3,1)="8",MID(R41,3,1)="9",MID(R41,3,1)="0",)),VLOOKUP(R41,'証拠（WW特許）'!$B$2:$U$90,20,FALSE),""))</f>
        <v/>
      </c>
      <c r="AI41" s="190" t="str">
        <f>IF(OR(LEFT(R41)="特",LEFT(R41)="実"),VLOOKUP(R41,'証拠（JP特許）'!$B$2:$X$299,21,FALSE),"")</f>
        <v/>
      </c>
      <c r="AJ41" s="190" t="str">
        <f>IF(OR(LEFT(R41)="特",LEFT(R41)="実"),VLOOKUP(R41,'証拠（JP特許）'!$B$2:$X$299,22,FALSE),"")</f>
        <v/>
      </c>
      <c r="AK41" s="191" t="str">
        <f>IF(OR(LEFT(R41)="特",LEFT(R41)="実"),VLOOKUP(R41,'証拠（JP特許）'!$B$2:$X$299,17,FALSE),IF(AND(OR(LEFT(R41,2)="US",LEFT(R41,2)="WO",LEFT(R41,2)="GB",LEFT(R41,2)="EP",LEFT(R41,2)="DE"),OR(MID(R41,3,1)="1",MID(R41,3,1)="2",MID(R41,3,1)="3",MID(R41,3,1)="4",MID(R41,3,1)="5",MID(R41,3,1)="6",MID(R41,3,1)="7",MID(R41,3,1)="8",MID(R41,3,1)="9",MID(R41,3,1)="0",)),VLOOKUP(R41,'証拠（WW特許）'!$B$2:$U$90,16,FALSE),""))</f>
        <v/>
      </c>
      <c r="AL41" s="190"/>
      <c r="AM41" s="190"/>
      <c r="AN41" s="190"/>
      <c r="AO41" s="190" t="str">
        <f ca="1">IF(OR(LEFT(R41)="特",LEFT(R41)="実",AND(OR(LEFT(R41,2)="US",LEFT(R41,2)="WO",LEFT(R41,2)="GB",LEFT(R41,2)="EP",LEFT(R41,2)="DE"),OR(MID(R41,3,1)="1",MID(R41,3,1)="2",MID(R41,3,1)="3",MID(R41,3,1)="4",MID(R41,3,1)="5",MID(R41,3,1)="6",MID(R41,3,1)="7",MID(R41,3,1)="8",MID(R41,3,1)="9",MID(R41,3,1)="0"))),IF(COUNTIF(INDIRECT("発明者引用!"&amp;ADDRESS(MATCH(C41,発明者引用!B$1:B$196,0),4)&amp;":"&amp;ADDRESS(MATCH(C41,発明者引用!B$1:B$196,0),17)),R41)+COUNTIF(INDIRECT("発明者引用!"&amp;ADDRESS(MATCH(C41,発明者引用!B$1:B$196,0),4)&amp;":"&amp;ADDRESS(MATCH(C41,発明者引用!B$1:B$196,0),17)),#REF!)+COUNTIF(INDIRECT("発明者引用!"&amp;ADDRESS(MATCH(C41,発明者引用!B$1:B$196,0),4)&amp;":"&amp;ADDRESS(MATCH(C41,発明者引用!B$1:B$196,0),17)),T41)&gt;0,"Yes","No"),"")</f>
        <v/>
      </c>
      <c r="AP41" s="190" t="str">
        <f ca="1">IF(OR(LEFT(R41)="特",LEFT(R41)="実",AND(OR(LEFT(R41,2)="US",LEFT(R41,2)="WO",LEFT(R41,2)="GB",LEFT(R41,2)="EP",LEFT(R41,2)="DE"),OR(MID(R41,3,1)="1",MID(R41,3,1)="2",MID(R41,3,1)="3",MID(R41,3,1)="4",MID(R41,3,1)="5",MID(R41,3,1)="6",MID(R41,3,1)="7",MID(R41,3,1)="8",MID(R41,3,1)="9",MID(R41,3,1)="0"))),IF(VLOOKUP(C41,ファミリ引用特許WO!$A$2:$B$241,2,FALSE)+VLOOKUP(C41,ファミリ引用文献WO!$A$2:$C$241,3,FALSE)=0,"ISR無し",IF(COUNTIF(INDIRECT("ファミリ引用特許WO!"&amp;ADDRESS(MATCH(C41,ファミリ引用特許WO!$A$2:$A$241,0),1)&amp;":"&amp;ADDRESS(MATCH(C41,ファミリ引用特許WO!$A$2:$A$241,0),19)),R41)+COUNTIF(INDIRECT("ファミリ引用特許WO!"&amp;ADDRESS(MATCH(C41,ファミリ引用特許WO!$A$2:$A$241,0),1)&amp;":"&amp;ADDRESS(MATCH(C41,ファミリ引用特許WO!$A$2:$A$241,0),19)),S41)+COUNTIF(INDIRECT("ファミリ引用特許WO!"&amp;ADDRESS(MATCH(C41,ファミリ引用特許WO!$A$2:$A$241,0),1)&amp;":"&amp;ADDRESS(MATCH(C41,ファミリ引用特許WO!$A$2:$A$241,0),19)),T41)+COUNTIF(INDIRECT("ファミリ引用特許WO!"&amp;ADDRESS(MATCH(C41,ファミリ引用特許WO!$A$2:$A$241,0),1)&amp;":"&amp;ADDRESS(MATCH(C41,ファミリ引用特許WO!$A$2:$A$241,0),19)),W41)+COUNTIF(INDIRECT("ファミリ引用特許WO!"&amp;ADDRESS(MATCH(C41,ファミリ引用特許WO!$A$2:$A$241,0),1)&amp;":"&amp;ADDRESS(MATCH(C41,ファミリ引用特許WO!$A$2:$A$241,0),19)),Y41)&gt;0,"Yes","No")),"")</f>
        <v/>
      </c>
      <c r="AQ41" s="192" t="str">
        <f ca="1">IF(OR(LEFT(R41)="特",LEFT(R41)="実",AND(OR(LEFT(R41,2)="US",LEFT(R41,2)="WO",LEFT(R41,2)="GB",LEFT(R41,2)="EP",LEFT(R41,2)="DE"),OR(MID(R41,3,1)="1",MID(R41,3,1)="2",MID(R41,3,1)="3",MID(R41,3,1)="4",MID(R41,3,1)="5",MID(R41,3,1)="6",MID(R41,3,1)="7",MID(R41,3,1)="8",MID(R41,3,1)="9",MID(R41,3,1)="0"))),IF(VLOOKUP(C41,'ファミリ引用特許表記修正（ex.A2→A）'!$A$2:$B$241,2,FALSE)=0,"family無し",IF(COUNTIF(INDIRECT("'ファミリ引用特許表記修正（ex.A2→A）'!"&amp;ADDRESS(MATCH(C41,'ファミリ引用特許表記修正（ex.A2→A）'!$A$2:$A$241,0),1)&amp;":"&amp;ADDRESS(MATCH(C41,'ファミリ引用特許表記修正（ex.A2→A）'!$A$2:$A$241,0),171)),R41)+COUNTIF(INDIRECT("'ファミリ引用特許表記修正（ex.A2→A）'!"&amp;ADDRESS(MATCH(C41,'ファミリ引用特許表記修正（ex.A2→A）'!$A$2:$A$241,0),1)&amp;":"&amp;ADDRESS(MATCH(C41,'ファミリ引用特許表記修正（ex.A2→A）'!$A$2:$A$241,0),171)),S41)+COUNTIF(INDIRECT("'ファミリ引用特許表記修正（ex.A2→A）'!"&amp;ADDRESS(MATCH(C41,'ファミリ引用特許表記修正（ex.A2→A）'!$A$2:$A$241,0),1)&amp;":"&amp;ADDRESS(MATCH(C41,'ファミリ引用特許表記修正（ex.A2→A）'!$A$2:$A$241,0),171)),T41)+COUNTIF(INDIRECT("'ファミリ引用特許表記修正（ex.A2→A）'!"&amp;ADDRESS(MATCH(C41,'ファミリ引用特許表記修正（ex.A2→A）'!$A$2:$A$241,0),1)&amp;":"&amp;ADDRESS(MATCH(C41,'ファミリ引用特許表記修正（ex.A2→A）'!$A$2:$A$241,0),171)),W41)+COUNTIF(INDIRECT("'ファミリ引用特許表記修正（ex.A2→A）'!"&amp;ADDRESS(MATCH(C41,'ファミリ引用特許表記修正（ex.A2→A）'!$A$2:$A$241,0),1)&amp;":"&amp;ADDRESS(MATCH(C41,'ファミリ引用特許表記修正（ex.A2→A）'!$A$2:$A$241,0),171)),Y41)&gt;0,"Yes","No")),"")</f>
        <v/>
      </c>
      <c r="AR41" s="193" t="str">
        <f>IF(OR(LEFT(R41)="特",LEFT(R41)="実",AND(OR(LEFT(R41,2)="US",LEFT(R41,2)="WO",LEFT(R41,2)="GB",LEFT(R41,2)="EP",LEFT(R41,2)="DE"),OR(MID(R41,3,1)="1",MID(R41,3,1)="2",MID(R41,3,1)="3",MID(R41,3,1)="4",MID(R41,3,1)="5",MID(R41,3,1)="6",MID(R41,3,1)="7",MID(R41,3,1)="8",MID(R41,3,1)="9",MID(R41,3,1)="0",))),"",VLOOKUP($C41,ファミリ発明者引用文献!A$3:B$235,2,FALSE))</f>
        <v>,,</v>
      </c>
      <c r="AS41" s="194" t="str">
        <f>VLOOKUP(C41,ファミリ引用文献WO!A$2:B$241,2,FALSE)</f>
        <v/>
      </c>
      <c r="AT41" s="190" t="str">
        <f>VLOOKUP(C41,ファミリ引用文献!A$3:B$242,2,FALSE)</f>
        <v/>
      </c>
      <c r="AU41" s="190" t="str">
        <f>VLOOKUP(C41,審判データ!AH$2:BT$379,39,FALSE)</f>
        <v>AU03403193A;AU00663566B;DE69329565D;DE69329565T;EP559294A;EP559294B;GB02266024A;GB02266024B;GB09304520D;特開平05-073659;特許02770097;特開平08-106530;KR19930020297A;KR00156270B;US5377102</v>
      </c>
      <c r="AV41" s="194" t="str">
        <f ca="1">IF(INDIRECT("審判データ!"&amp;ADDRESS(MATCH(C41,審判データ!$AH$1:$AH$379,0),32))="早期審査の対象とする","早期審査","")</f>
        <v/>
      </c>
      <c r="AW41" s="650" t="str">
        <f t="shared" si="0"/>
        <v/>
      </c>
      <c r="AX41" s="651" t="str">
        <f>IF(LEFT(AE41,3)="日本特",IF(LEFT(C41)="特",VLOOKUP(C41,'本件、証拠文献テーマコード'!G$2:I$376,3,FALSE),VLOOKUP(C41,'本件、証拠文献テーマコード'!B$2:I$376,8,FALSE)),"")</f>
        <v/>
      </c>
      <c r="AY41" s="651" t="str">
        <f>IF(LEFT(AE41,3)="日本特",IF(OR(MID(R41,2,1)="開",MID(R41,2,1)="表",MID(R41,2,1)="登"),VLOOKUP(R41,'本件、証拠文献テーマコード'!C$2:I$379,7,FALSE),VLOOKUP(R41,'本件、証拠文献テーマコード'!G$2:I$379,3,FALSE)),"")</f>
        <v/>
      </c>
      <c r="AZ41" s="652"/>
    </row>
    <row r="42" spans="1:52" ht="67.5" x14ac:dyDescent="0.15">
      <c r="A42" s="173" t="s">
        <v>22321</v>
      </c>
      <c r="B42" s="586" t="str">
        <f ca="1">IF(A42="",B41,INDIRECT("審判データ!"&amp;ADDRESS(MATCH(A42,審判データ!$HC$1:$HC$379,0),20))&amp;" / "&amp;INDIRECT("審判データ!"&amp;ADDRESS(MATCH(A42,審判データ!$HC$1:$HC$379,0),21)))</f>
        <v>2011 / 29-1,29-2</v>
      </c>
      <c r="C42" s="66">
        <v>2770097</v>
      </c>
      <c r="D42" s="43" t="s">
        <v>22322</v>
      </c>
      <c r="E42" s="43" t="str">
        <f ca="1">INDIRECT("審判データ!"&amp;ADDRESS(MATCH(C42,審判データ!$AH$1:$AH$379,0),55))</f>
        <v>株式会社ペンタくん</v>
      </c>
      <c r="F42" s="43" t="str">
        <f ca="1">INDIRECT("審判データ!"&amp;ADDRESS(MATCH(C42,審判データ!$AH$1:$AH$379,0),56))</f>
        <v>西石垣　見治</v>
      </c>
      <c r="G42" s="43" t="str">
        <f ca="1">INDIRECT("審判データ!"&amp;ADDRESS(MATCH(C42,審判データ!$AH$1:$AH$379,0),72))</f>
        <v>AU03403193A;AU00663566B;DE69329565D;DE69329565T;EP559294A;EP559294B;GB02266024A;GB02266024B;GB09304520D;特開平05-073659;特許02770097;特開平08-106530;KR19930020297A;KR00156270B;US5377102</v>
      </c>
      <c r="H42" s="43" t="str">
        <f ca="1">INDIRECT("審判データ!"&amp;ADDRESS(MATCH(C42,審判データ!$AH$1:$AH$379,0),41))</f>
        <v>G06F 15/62    335;G06F 15/60    350;G09B 29/00</v>
      </c>
      <c r="I42" s="43" t="str">
        <f ca="1">INDIRECT("審判データ!"&amp;ADDRESS(MATCH(C42,審判データ!$AH$1:$AH$379,0),49))</f>
        <v>G09B  29/00@AFI(JP);G06F  17/50@ALI(JP);G06T   1/00@ALI(EP);G06T  11/60@ALI(JP)</v>
      </c>
      <c r="J42" s="43" t="str">
        <f ca="1">INDIRECT("審判データ!"&amp;ADDRESS(MATCH(C42,審判データ!$AH$1:$AH$379,0),51))</f>
        <v>G06F 15/60    350 D;G06F 15/62    335;G09B 29/00;G06F 15/60    602 H;G06F 17/50    602 H;G06T 11/60    300</v>
      </c>
      <c r="K42" s="43" t="str">
        <f ca="1">INDIRECT("審判データ!"&amp;ADDRESS(MATCH(C42,審判データ!$AH$1:$AH$379,0),53))</f>
        <v>5B046 DA01;5B046 EA07;5B046 GA01;5B046 GA02;5B050 AA07;5B050 BA17;5B050 CA07;5B050 DA06;5B050 EA13;5B050 FA03;2C032 GA03;2C032 GA06;2C032 GA15;2C032 GC03;2C032 GC07;2C032 HA02;2C032 HA03;2C032 HA11;2C032 HB06;2C032 HB11;2C032 HB12;2C032 HC21;2C032 HC24</v>
      </c>
      <c r="L42" s="641" t="s">
        <v>22323</v>
      </c>
      <c r="M42" s="642" t="s">
        <v>22324</v>
      </c>
      <c r="N42" s="643" t="s">
        <v>22325</v>
      </c>
      <c r="O42" s="644">
        <v>0</v>
      </c>
      <c r="P42" s="645" t="s">
        <v>118</v>
      </c>
      <c r="Q42" s="646" t="s">
        <v>598</v>
      </c>
      <c r="R42" s="647" t="s">
        <v>599</v>
      </c>
      <c r="S42" s="644" t="str">
        <f>IF(OR(LEFT(R42)="特",LEFT(R42)="実"),VLOOKUP(R42,'証拠（JP特許）'!$B$2:$D$299,2,FALSE),IF(AND(OR(LEFT(R42,2)="US",LEFT(R42,2)="WO",LEFT(R42,2)="GB",LEFT(R42,2)="EP",LEFT(R42,2)="DE"),OR(MID(R42,3,1)="1",MID(R42,3,1)="2",MID(R42,3,1)="3",MID(R42,3,1)="4",MID(R42,3,1)="5",MID(R42,3,1)="6",MID(R42,3,1)="7",MID(R42,3,1)="8",MID(R42,3,1)="9",MID(R42,3,1)="0")),VLOOKUP(R42,'証拠（WW特許）'!$B$2:$C$90,2,FALSE),"_"))</f>
        <v>_</v>
      </c>
      <c r="T42" s="646" t="str">
        <f>IF(OR(LEFT(R42)="特",LEFT(R42)="実"),VLOOKUP(R42,'証拠（JP特許）'!$B$2:$E$299,4,FALSE),"_")</f>
        <v>_</v>
      </c>
      <c r="U42" s="644" t="s">
        <v>94</v>
      </c>
      <c r="V42" s="646" t="s">
        <v>25</v>
      </c>
      <c r="W42" s="648" t="str">
        <f t="shared" si="3"/>
        <v/>
      </c>
      <c r="X42" s="649"/>
      <c r="Y42" s="649" t="str">
        <f t="shared" si="4"/>
        <v/>
      </c>
      <c r="Z42" s="91" t="str">
        <f ca="1">IF(OR(LEFT(R42)="特",LEFT(R42)="実",AND(OR(LEFT(R42,2)="US",LEFT(R42,2)="WO",LEFT(R42,2)="GB",LEFT(R42,2)="EP",LEFT(R42,2)="DE"),OR(MID(R42,3,1)="1",MID(R42,3,1)="2",MID(R42,3,1)="3",MID(R42,3,1)="4",MID(R42,3,1)="5",MID(R42,3,1)="6",MID(R42,3,1)="7",MID(R42,3,1)="8",MID(R42,3,1)="9",MID(R42,3,1)="0",))),IF(COUNTIF(INDIRECT("拒絶理由・拒絶査定・異議申立!"&amp;ADDRESS(MATCH(C42,拒絶理由・拒絶査定・異議申立!B$1:B$1000,0),3)&amp;":"&amp;ADDRESS(MATCH(C42,拒絶理由・拒絶査定・異議申立!B$1:B$1000,0),50)),R42)+COUNTIF(INDIRECT("拒絶理由・拒絶査定・異議申立!"&amp;ADDRESS(MATCH(C42,拒絶理由・拒絶査定・異議申立!B$1:B$1000,0),3)&amp;":"&amp;ADDRESS(MATCH(C42,拒絶理由・拒絶査定・異議申立!B$1:B$1000,0),50)),T42)&gt;0,"Yes","No"),"")</f>
        <v/>
      </c>
      <c r="AA42" s="92" t="str">
        <f ca="1">IF(OR(LEFT(R42)="特",LEFT(R42)="実",AND(OR(LEFT(R42,2)="US",LEFT(R42,2)="WO",LEFT(R42,2)="GB",LEFT(R42,2)="EP",LEFT(R42,2)="DE"),OR(MID(R42,3,1)="1",MID(R42,3,1)="2",MID(R42,3,1)="3",MID(R42,3,1)="4",MID(R42,3,1)="5",MID(R42,3,1)="6",MID(R42,3,1)="7",MID(R42,3,1)="8",MID(R42,3,1)="9",MID(R42,3,1)="0",))),IF(COUNTIF(INDIRECT("先行技術調査・登録査定!"&amp;ADDRESS(MATCH(C42,先行技術調査・登録査定!B$1:B$1000,0),3)&amp;":"&amp;ADDRESS(MATCH(C42,先行技術調査・登録査定!B$1:B$1000,0),49)),R42)+COUNTIF(INDIRECT("先行技術調査・登録査定!"&amp;ADDRESS(MATCH(C42,先行技術調査・登録査定!B$1:B$1000,0),3)&amp;":"&amp;ADDRESS(MATCH(C42,先行技術調査・登録査定!B$1:B$1000,0),49)),T42)&gt;0,"Yes","No"),"")</f>
        <v/>
      </c>
      <c r="AB42" s="169" t="str">
        <f t="shared" ca="1" si="5"/>
        <v/>
      </c>
      <c r="AC42" s="94" t="str">
        <f>IF(OR(LEFT(R42)="特",LEFT(R42)="実",AND(OR(LEFT(R42,2)="US",LEFT(R42,2)="WO",LEFT(R42,2)="GB",LEFT(R42,2)="EP",LEFT(R42,2)="DE"),OR(MID(R42,3,1)="1",MID(R42,3,1)="2",MID(R42,3,1)="3",MID(R42,3,1)="4",MID(R42,3,1)="5",MID(R42,3,1)="6",MID(R42,3,1)="7",MID(R42,3,1)="8",MID(R42,3,1)="9",MID(R42,3,1)="0",))),"",VLOOKUP($C42,非特許文献リスト!$A$2:$C$196,2,FALSE))</f>
        <v/>
      </c>
      <c r="AD42" s="95" t="str">
        <f>IF(OR(LEFT(R42)="特",LEFT(R42)="実",AND(OR(LEFT(R42,2)="US",LEFT(R42,2)="WO",LEFT(R42,2)="GB",LEFT(R42,2)="EP",LEFT(R42,2)="DE"),OR(MID(R42,3,1)="1",MID(R42,3,1)="2",MID(R42,3,1)="3",MID(R42,3,1)="4",MID(R42,3,1)="5",MID(R42,3,1)="6",MID(R42,3,1)="7",MID(R42,3,1)="8",MID(R42,3,1)="9",MID(R42,3,1)="0",))),"",VLOOKUP($C42,非特許文献リスト!$A$2:$C$196,3,FALSE))</f>
        <v/>
      </c>
      <c r="AE42" s="188" t="str">
        <f t="shared" si="2"/>
        <v/>
      </c>
      <c r="AF42" s="189" t="str">
        <f>IF(OR(LEFT(R42)="特",LEFT(R42)="実"),VLOOKUP(R42,'証拠（JP特許）'!$B$2:$AB$299,10,FALSE),IF(AND(OR(LEFT(R42,2)="US",LEFT(R42,2)="WO",LEFT(R42,2)="GB",LEFT(R42,2)="EP",LEFT(R42,2)="DE"),OR(MID(R42,3,1)="1",MID(R42,3,1)="2",MID(R42,3,1)="3",MID(R42,3,1)="4",MID(R42,3,1)="5",MID(R42,3,1)="6",MID(R42,3,1)="7",MID(R42,3,1)="8",MID(R42,3,1)="9",MID(R42,3,1)="0",)),VLOOKUP(R42,'証拠（WW特許）'!$B$2:$M$90,8,FALSE),""))</f>
        <v/>
      </c>
      <c r="AG42" s="189" t="str">
        <f>IF(OR(LEFT(R42)="特",LEFT(R42)="実"),VLOOKUP(R42,'証拠（JP特許）'!$B$2:$AB$299,26,FALSE),IF(AND(OR(LEFT(R42,2)="US",LEFT(R42,2)="WO",LEFT(R42,2)="GB",LEFT(R42,2)="EP",LEFT(R42,2)="DE"),OR(MID(R42,3,1)="1",MID(R42,3,1)="2",MID(R42,3,1)="3",MID(R42,3,1)="4",MID(R42,3,1)="5",MID(R42,3,1)="6",MID(R42,3,1)="7",MID(R42,3,1)="8",MID(R42,3,1)="9",MID(R42,3,1)="0",)),VLOOKUP(R42,'証拠（WW特許）'!$B$2:$M$90,12,FALSE),""))</f>
        <v/>
      </c>
      <c r="AH42" s="190" t="str">
        <f>IF(OR(LEFT(R42)="特",LEFT(R42)="実"),VLOOKUP(R42,'証拠（JP特許）'!$B$2:$X$299,20,FALSE),IF(AND(OR(LEFT(R42,2)="US",LEFT(R42,2)="WO",LEFT(R42,2)="GB",LEFT(R42,2)="EP",LEFT(R42,2)="DE"),OR(MID(R42,3,1)="1",MID(R42,3,1)="2",MID(R42,3,1)="3",MID(R42,3,1)="4",MID(R42,3,1)="5",MID(R42,3,1)="6",MID(R42,3,1)="7",MID(R42,3,1)="8",MID(R42,3,1)="9",MID(R42,3,1)="0",)),VLOOKUP(R42,'証拠（WW特許）'!$B$2:$U$90,20,FALSE),""))</f>
        <v/>
      </c>
      <c r="AI42" s="190" t="str">
        <f>IF(OR(LEFT(R42)="特",LEFT(R42)="実"),VLOOKUP(R42,'証拠（JP特許）'!$B$2:$X$299,21,FALSE),"")</f>
        <v/>
      </c>
      <c r="AJ42" s="190" t="str">
        <f>IF(OR(LEFT(R42)="特",LEFT(R42)="実"),VLOOKUP(R42,'証拠（JP特許）'!$B$2:$X$299,22,FALSE),"")</f>
        <v/>
      </c>
      <c r="AK42" s="191" t="str">
        <f>IF(OR(LEFT(R42)="特",LEFT(R42)="実"),VLOOKUP(R42,'証拠（JP特許）'!$B$2:$X$299,17,FALSE),IF(AND(OR(LEFT(R42,2)="US",LEFT(R42,2)="WO",LEFT(R42,2)="GB",LEFT(R42,2)="EP",LEFT(R42,2)="DE"),OR(MID(R42,3,1)="1",MID(R42,3,1)="2",MID(R42,3,1)="3",MID(R42,3,1)="4",MID(R42,3,1)="5",MID(R42,3,1)="6",MID(R42,3,1)="7",MID(R42,3,1)="8",MID(R42,3,1)="9",MID(R42,3,1)="0",)),VLOOKUP(R42,'証拠（WW特許）'!$B$2:$U$90,16,FALSE),""))</f>
        <v/>
      </c>
      <c r="AL42" s="190"/>
      <c r="AM42" s="190"/>
      <c r="AN42" s="190"/>
      <c r="AO42" s="190" t="str">
        <f ca="1">IF(OR(LEFT(R42)="特",LEFT(R42)="実",AND(OR(LEFT(R42,2)="US",LEFT(R42,2)="WO",LEFT(R42,2)="GB",LEFT(R42,2)="EP",LEFT(R42,2)="DE"),OR(MID(R42,3,1)="1",MID(R42,3,1)="2",MID(R42,3,1)="3",MID(R42,3,1)="4",MID(R42,3,1)="5",MID(R42,3,1)="6",MID(R42,3,1)="7",MID(R42,3,1)="8",MID(R42,3,1)="9",MID(R42,3,1)="0"))),IF(COUNTIF(INDIRECT("発明者引用!"&amp;ADDRESS(MATCH(C42,発明者引用!B$1:B$196,0),4)&amp;":"&amp;ADDRESS(MATCH(C42,発明者引用!B$1:B$196,0),17)),R42)+COUNTIF(INDIRECT("発明者引用!"&amp;ADDRESS(MATCH(C42,発明者引用!B$1:B$196,0),4)&amp;":"&amp;ADDRESS(MATCH(C42,発明者引用!B$1:B$196,0),17)),#REF!)+COUNTIF(INDIRECT("発明者引用!"&amp;ADDRESS(MATCH(C42,発明者引用!B$1:B$196,0),4)&amp;":"&amp;ADDRESS(MATCH(C42,発明者引用!B$1:B$196,0),17)),T42)&gt;0,"Yes","No"),"")</f>
        <v/>
      </c>
      <c r="AP42" s="190" t="str">
        <f ca="1">IF(OR(LEFT(R42)="特",LEFT(R42)="実",AND(OR(LEFT(R42,2)="US",LEFT(R42,2)="WO",LEFT(R42,2)="GB",LEFT(R42,2)="EP",LEFT(R42,2)="DE"),OR(MID(R42,3,1)="1",MID(R42,3,1)="2",MID(R42,3,1)="3",MID(R42,3,1)="4",MID(R42,3,1)="5",MID(R42,3,1)="6",MID(R42,3,1)="7",MID(R42,3,1)="8",MID(R42,3,1)="9",MID(R42,3,1)="0"))),IF(VLOOKUP(C42,ファミリ引用特許WO!$A$2:$B$241,2,FALSE)+VLOOKUP(C42,ファミリ引用文献WO!$A$2:$C$241,3,FALSE)=0,"ISR無し",IF(COUNTIF(INDIRECT("ファミリ引用特許WO!"&amp;ADDRESS(MATCH(C42,ファミリ引用特許WO!$A$2:$A$241,0),1)&amp;":"&amp;ADDRESS(MATCH(C42,ファミリ引用特許WO!$A$2:$A$241,0),19)),R42)+COUNTIF(INDIRECT("ファミリ引用特許WO!"&amp;ADDRESS(MATCH(C42,ファミリ引用特許WO!$A$2:$A$241,0),1)&amp;":"&amp;ADDRESS(MATCH(C42,ファミリ引用特許WO!$A$2:$A$241,0),19)),S42)+COUNTIF(INDIRECT("ファミリ引用特許WO!"&amp;ADDRESS(MATCH(C42,ファミリ引用特許WO!$A$2:$A$241,0),1)&amp;":"&amp;ADDRESS(MATCH(C42,ファミリ引用特許WO!$A$2:$A$241,0),19)),T42)+COUNTIF(INDIRECT("ファミリ引用特許WO!"&amp;ADDRESS(MATCH(C42,ファミリ引用特許WO!$A$2:$A$241,0),1)&amp;":"&amp;ADDRESS(MATCH(C42,ファミリ引用特許WO!$A$2:$A$241,0),19)),W42)+COUNTIF(INDIRECT("ファミリ引用特許WO!"&amp;ADDRESS(MATCH(C42,ファミリ引用特許WO!$A$2:$A$241,0),1)&amp;":"&amp;ADDRESS(MATCH(C42,ファミリ引用特許WO!$A$2:$A$241,0),19)),Y42)&gt;0,"Yes","No")),"")</f>
        <v/>
      </c>
      <c r="AQ42" s="192" t="str">
        <f ca="1">IF(OR(LEFT(R42)="特",LEFT(R42)="実",AND(OR(LEFT(R42,2)="US",LEFT(R42,2)="WO",LEFT(R42,2)="GB",LEFT(R42,2)="EP",LEFT(R42,2)="DE"),OR(MID(R42,3,1)="1",MID(R42,3,1)="2",MID(R42,3,1)="3",MID(R42,3,1)="4",MID(R42,3,1)="5",MID(R42,3,1)="6",MID(R42,3,1)="7",MID(R42,3,1)="8",MID(R42,3,1)="9",MID(R42,3,1)="0"))),IF(VLOOKUP(C42,'ファミリ引用特許表記修正（ex.A2→A）'!$A$2:$B$241,2,FALSE)=0,"family無し",IF(COUNTIF(INDIRECT("'ファミリ引用特許表記修正（ex.A2→A）'!"&amp;ADDRESS(MATCH(C42,'ファミリ引用特許表記修正（ex.A2→A）'!$A$2:$A$241,0),1)&amp;":"&amp;ADDRESS(MATCH(C42,'ファミリ引用特許表記修正（ex.A2→A）'!$A$2:$A$241,0),171)),R42)+COUNTIF(INDIRECT("'ファミリ引用特許表記修正（ex.A2→A）'!"&amp;ADDRESS(MATCH(C42,'ファミリ引用特許表記修正（ex.A2→A）'!$A$2:$A$241,0),1)&amp;":"&amp;ADDRESS(MATCH(C42,'ファミリ引用特許表記修正（ex.A2→A）'!$A$2:$A$241,0),171)),S42)+COUNTIF(INDIRECT("'ファミリ引用特許表記修正（ex.A2→A）'!"&amp;ADDRESS(MATCH(C42,'ファミリ引用特許表記修正（ex.A2→A）'!$A$2:$A$241,0),1)&amp;":"&amp;ADDRESS(MATCH(C42,'ファミリ引用特許表記修正（ex.A2→A）'!$A$2:$A$241,0),171)),T42)+COUNTIF(INDIRECT("'ファミリ引用特許表記修正（ex.A2→A）'!"&amp;ADDRESS(MATCH(C42,'ファミリ引用特許表記修正（ex.A2→A）'!$A$2:$A$241,0),1)&amp;":"&amp;ADDRESS(MATCH(C42,'ファミリ引用特許表記修正（ex.A2→A）'!$A$2:$A$241,0),171)),W42)+COUNTIF(INDIRECT("'ファミリ引用特許表記修正（ex.A2→A）'!"&amp;ADDRESS(MATCH(C42,'ファミリ引用特許表記修正（ex.A2→A）'!$A$2:$A$241,0),1)&amp;":"&amp;ADDRESS(MATCH(C42,'ファミリ引用特許表記修正（ex.A2→A）'!$A$2:$A$241,0),171)),Y42)&gt;0,"Yes","No")),"")</f>
        <v/>
      </c>
      <c r="AR42" s="193" t="str">
        <f>IF(OR(LEFT(R42)="特",LEFT(R42)="実",AND(OR(LEFT(R42,2)="US",LEFT(R42,2)="WO",LEFT(R42,2)="GB",LEFT(R42,2)="EP",LEFT(R42,2)="DE"),OR(MID(R42,3,1)="1",MID(R42,3,1)="2",MID(R42,3,1)="3",MID(R42,3,1)="4",MID(R42,3,1)="5",MID(R42,3,1)="6",MID(R42,3,1)="7",MID(R42,3,1)="8",MID(R42,3,1)="9",MID(R42,3,1)="0",))),"",VLOOKUP($C42,ファミリ発明者引用文献!A$3:B$235,2,FALSE))</f>
        <v>,,</v>
      </c>
      <c r="AS42" s="194" t="str">
        <f>VLOOKUP(C42,ファミリ引用文献WO!A$2:B$241,2,FALSE)</f>
        <v/>
      </c>
      <c r="AT42" s="190" t="str">
        <f>VLOOKUP(C42,ファミリ引用文献!A$3:B$242,2,FALSE)</f>
        <v/>
      </c>
      <c r="AU42" s="190" t="str">
        <f>VLOOKUP(C42,審判データ!AH$2:BT$379,39,FALSE)</f>
        <v>AU03403193A;AU00663566B;DE69329565D;DE69329565T;EP559294A;EP559294B;GB02266024A;GB02266024B;GB09304520D;特開平05-073659;特許02770097;特開平08-106530;KR19930020297A;KR00156270B;US5377102</v>
      </c>
      <c r="AV42" s="194" t="str">
        <f ca="1">IF(INDIRECT("審判データ!"&amp;ADDRESS(MATCH(C42,審判データ!$AH$1:$AH$379,0),32))="早期審査の対象とする","早期審査","")</f>
        <v/>
      </c>
      <c r="AW42" s="650" t="str">
        <f t="shared" si="0"/>
        <v/>
      </c>
      <c r="AX42" s="651" t="str">
        <f>IF(LEFT(AE42,3)="日本特",IF(LEFT(C42)="特",VLOOKUP(C42,'本件、証拠文献テーマコード'!G$2:I$376,3,FALSE),VLOOKUP(C42,'本件、証拠文献テーマコード'!B$2:I$376,8,FALSE)),"")</f>
        <v/>
      </c>
      <c r="AY42" s="651" t="str">
        <f>IF(LEFT(AE42,3)="日本特",IF(OR(MID(R42,2,1)="開",MID(R42,2,1)="表",MID(R42,2,1)="登"),VLOOKUP(R42,'本件、証拠文献テーマコード'!C$2:I$379,7,FALSE),VLOOKUP(R42,'本件、証拠文献テーマコード'!G$2:I$379,3,FALSE)),"")</f>
        <v/>
      </c>
      <c r="AZ42" s="652"/>
    </row>
    <row r="43" spans="1:52" ht="40.5" x14ac:dyDescent="0.15">
      <c r="A43" s="173" t="s">
        <v>22326</v>
      </c>
      <c r="B43" s="586" t="str">
        <f ca="1">IF(A43="",B42,INDIRECT("審判データ!"&amp;ADDRESS(MATCH(A43,審判データ!$HC$1:$HC$379,0),20))&amp;" / "&amp;INDIRECT("審判データ!"&amp;ADDRESS(MATCH(A43,審判データ!$HC$1:$HC$379,0),21)))</f>
        <v>2012 / 29-1</v>
      </c>
      <c r="C43" s="66">
        <v>2732519</v>
      </c>
      <c r="D43" s="43" t="s">
        <v>22327</v>
      </c>
      <c r="E43" s="43" t="str">
        <f ca="1">INDIRECT("審判データ!"&amp;ADDRESS(MATCH(C43,審判データ!$AH$1:$AH$379,0),55))</f>
        <v>株式会社リケン</v>
      </c>
      <c r="F43" s="43" t="str">
        <f ca="1">INDIRECT("審判データ!"&amp;ADDRESS(MATCH(C43,審判データ!$AH$1:$AH$379,0),56))</f>
        <v>滝口　勝美</v>
      </c>
      <c r="G43" s="43" t="str">
        <f ca="1">INDIRECT("審判データ!"&amp;ADDRESS(MATCH(C43,審判データ!$AH$1:$AH$379,0),72))</f>
        <v>特開昭61-087950;特公平06-010454;特開平07-286260;特許02732518;特開平07-286261;特許02732519;特開平07-286262;特許02692758</v>
      </c>
      <c r="H43" s="43" t="str">
        <f ca="1">INDIRECT("審判データ!"&amp;ADDRESS(MATCH(C43,審判データ!$AH$1:$AH$379,0),41))</f>
        <v>C23C 14/06;F02F  5/00;F16J  9/26</v>
      </c>
      <c r="I43" s="43" t="str">
        <f ca="1">INDIRECT("審判データ!"&amp;ADDRESS(MATCH(C43,審判データ!$AH$1:$AH$379,0),49))</f>
        <v>F02F   5/00@AFI(JP);C23C  14/06@ALI(JP);F16J   9/26@ALI(JP)</v>
      </c>
      <c r="J43" s="43" t="str">
        <f ca="1">INDIRECT("審判データ!"&amp;ADDRESS(MATCH(C43,審判データ!$AH$1:$AH$379,0),51))</f>
        <v>F02F  5/00        F;F16J  9/26        C;C23C 14/06        A</v>
      </c>
      <c r="K43" s="43" t="str">
        <f ca="1">INDIRECT("審判データ!"&amp;ADDRESS(MATCH(C43,審判データ!$AH$1:$AH$379,0),53))</f>
        <v>3J044 AA02;3J044 BA02;3J044 BA03;3J044 BB14;3J044 BC06;3J044 BC07;3J044 DA09;3J044 EA10;4K029 AA02;4K029 BA58;4K029 BB07;4K029 BC02;4K029 BC10;4K029 BD04;4K029 CA03;4K029 DD05;4K029 FA02;4K029 FA04;3J044 BB20;3J044 BB28;3J044 BB36;3J044 BB01</v>
      </c>
      <c r="L43" s="641" t="s">
        <v>22328</v>
      </c>
      <c r="M43" s="642" t="s">
        <v>22324</v>
      </c>
      <c r="N43" s="643" t="s">
        <v>22329</v>
      </c>
      <c r="O43" s="644" t="s">
        <v>22330</v>
      </c>
      <c r="P43" s="645">
        <v>0</v>
      </c>
      <c r="Q43" s="646" t="s">
        <v>201</v>
      </c>
      <c r="R43" s="647" t="s">
        <v>22331</v>
      </c>
      <c r="S43" s="644" t="str">
        <f>IF(OR(LEFT(R43)="特",LEFT(R43)="実"),VLOOKUP(R43,'証拠（JP特許）'!$B$2:$D$299,2,FALSE),IF(AND(OR(LEFT(R43,2)="US",LEFT(R43,2)="WO",LEFT(R43,2)="GB",LEFT(R43,2)="EP",LEFT(R43,2)="DE"),OR(MID(R43,3,1)="1",MID(R43,3,1)="2",MID(R43,3,1)="3",MID(R43,3,1)="4",MID(R43,3,1)="5",MID(R43,3,1)="6",MID(R43,3,1)="7",MID(R43,3,1)="8",MID(R43,3,1)="9",MID(R43,3,1)="0")),VLOOKUP(R43,'証拠（WW特許）'!$B$2:$C$90,2,FALSE),"_"))</f>
        <v>特願昭59-207986</v>
      </c>
      <c r="T43" s="646" t="str">
        <f>IF(OR(LEFT(R43)="特",LEFT(R43)="実"),VLOOKUP(R43,'証拠（JP特許）'!$B$2:$E$299,4,FALSE),"_")</f>
        <v>JP2129422</v>
      </c>
      <c r="U43" s="644" t="s">
        <v>24</v>
      </c>
      <c r="V43" s="646" t="s">
        <v>94</v>
      </c>
      <c r="W43" s="648" t="str">
        <f t="shared" si="3"/>
        <v>JP6187950A</v>
      </c>
      <c r="X43" s="649"/>
      <c r="Y43" s="649" t="str">
        <f t="shared" si="4"/>
        <v>JP2129422B</v>
      </c>
      <c r="Z43" s="91" t="str">
        <f ca="1">IF(OR(LEFT(R43)="特",LEFT(R43)="実",AND(OR(LEFT(R43,2)="US",LEFT(R43,2)="WO",LEFT(R43,2)="GB",LEFT(R43,2)="EP",LEFT(R43,2)="DE"),OR(MID(R43,3,1)="1",MID(R43,3,1)="2",MID(R43,3,1)="3",MID(R43,3,1)="4",MID(R43,3,1)="5",MID(R43,3,1)="6",MID(R43,3,1)="7",MID(R43,3,1)="8",MID(R43,3,1)="9",MID(R43,3,1)="0",))),IF(COUNTIF(INDIRECT("拒絶理由・拒絶査定・異議申立!"&amp;ADDRESS(MATCH(C43,拒絶理由・拒絶査定・異議申立!B$1:B$1000,0),3)&amp;":"&amp;ADDRESS(MATCH(C43,拒絶理由・拒絶査定・異議申立!B$1:B$1000,0),50)),R43)+COUNTIF(INDIRECT("拒絶理由・拒絶査定・異議申立!"&amp;ADDRESS(MATCH(C43,拒絶理由・拒絶査定・異議申立!B$1:B$1000,0),3)&amp;":"&amp;ADDRESS(MATCH(C43,拒絶理由・拒絶査定・異議申立!B$1:B$1000,0),50)),T43)&gt;0,"Yes","No"),"")</f>
        <v>No</v>
      </c>
      <c r="AA43" s="92" t="str">
        <f ca="1">IF(OR(LEFT(R43)="特",LEFT(R43)="実",AND(OR(LEFT(R43,2)="US",LEFT(R43,2)="WO",LEFT(R43,2)="GB",LEFT(R43,2)="EP",LEFT(R43,2)="DE"),OR(MID(R43,3,1)="1",MID(R43,3,1)="2",MID(R43,3,1)="3",MID(R43,3,1)="4",MID(R43,3,1)="5",MID(R43,3,1)="6",MID(R43,3,1)="7",MID(R43,3,1)="8",MID(R43,3,1)="9",MID(R43,3,1)="0",))),IF(COUNTIF(INDIRECT("先行技術調査・登録査定!"&amp;ADDRESS(MATCH(C43,先行技術調査・登録査定!B$1:B$1000,0),3)&amp;":"&amp;ADDRESS(MATCH(C43,先行技術調査・登録査定!B$1:B$1000,0),49)),R43)+COUNTIF(INDIRECT("先行技術調査・登録査定!"&amp;ADDRESS(MATCH(C43,先行技術調査・登録査定!B$1:B$1000,0),3)&amp;":"&amp;ADDRESS(MATCH(C43,先行技術調査・登録査定!B$1:B$1000,0),49)),T43)&gt;0,"Yes","No"),"")</f>
        <v>No</v>
      </c>
      <c r="AB43" s="169" t="str">
        <f t="shared" ca="1" si="5"/>
        <v>Yes</v>
      </c>
      <c r="AC43" s="94" t="str">
        <f>IF(OR(LEFT(R43)="特",LEFT(R43)="実",AND(OR(LEFT(R43,2)="US",LEFT(R43,2)="WO",LEFT(R43,2)="GB",LEFT(R43,2)="EP",LEFT(R43,2)="DE"),OR(MID(R43,3,1)="1",MID(R43,3,1)="2",MID(R43,3,1)="3",MID(R43,3,1)="4",MID(R43,3,1)="5",MID(R43,3,1)="6",MID(R43,3,1)="7",MID(R43,3,1)="8",MID(R43,3,1)="9",MID(R43,3,1)="0",))),"",VLOOKUP($C43,非特許文献リスト!$A$2:$C$196,2,FALSE))</f>
        <v/>
      </c>
      <c r="AD43" s="95" t="str">
        <f>IF(OR(LEFT(R43)="特",LEFT(R43)="実",AND(OR(LEFT(R43,2)="US",LEFT(R43,2)="WO",LEFT(R43,2)="GB",LEFT(R43,2)="EP",LEFT(R43,2)="DE"),OR(MID(R43,3,1)="1",MID(R43,3,1)="2",MID(R43,3,1)="3",MID(R43,3,1)="4",MID(R43,3,1)="5",MID(R43,3,1)="6",MID(R43,3,1)="7",MID(R43,3,1)="8",MID(R43,3,1)="9",MID(R43,3,1)="0",))),"",VLOOKUP($C43,非特許文献リスト!$A$2:$C$196,3,FALSE))</f>
        <v/>
      </c>
      <c r="AE43" s="188" t="str">
        <f t="shared" si="2"/>
        <v>日本特許文献</v>
      </c>
      <c r="AF43" s="189" t="str">
        <f>IF(OR(LEFT(R43)="特",LEFT(R43)="実"),VLOOKUP(R43,'証拠（JP特許）'!$B$2:$AB$299,10,FALSE),IF(AND(OR(LEFT(R43,2)="US",LEFT(R43,2)="WO",LEFT(R43,2)="GB",LEFT(R43,2)="EP",LEFT(R43,2)="DE"),OR(MID(R43,3,1)="1",MID(R43,3,1)="2",MID(R43,3,1)="3",MID(R43,3,1)="4",MID(R43,3,1)="5",MID(R43,3,1)="6",MID(R43,3,1)="7",MID(R43,3,1)="8",MID(R43,3,1)="9",MID(R43,3,1)="0",)),VLOOKUP(R43,'証拠（WW特許）'!$B$2:$M$90,8,FALSE),""))</f>
        <v>株式会社リケン</v>
      </c>
      <c r="AG43" s="189" t="str">
        <f>IF(OR(LEFT(R43)="特",LEFT(R43)="実"),VLOOKUP(R43,'証拠（JP特許）'!$B$2:$AB$299,26,FALSE),IF(AND(OR(LEFT(R43,2)="US",LEFT(R43,2)="WO",LEFT(R43,2)="GB",LEFT(R43,2)="EP",LEFT(R43,2)="DE"),OR(MID(R43,3,1)="1",MID(R43,3,1)="2",MID(R43,3,1)="3",MID(R43,3,1)="4",MID(R43,3,1)="5",MID(R43,3,1)="6",MID(R43,3,1)="7",MID(R43,3,1)="8",MID(R43,3,1)="9",MID(R43,3,1)="0",)),VLOOKUP(R43,'証拠（WW特許）'!$B$2:$M$90,12,FALSE),""))</f>
        <v>滝口　勝美</v>
      </c>
      <c r="AH43" s="190" t="str">
        <f>IF(OR(LEFT(R43)="特",LEFT(R43)="実"),VLOOKUP(R43,'証拠（JP特許）'!$B$2:$X$299,20,FALSE),IF(AND(OR(LEFT(R43,2)="US",LEFT(R43,2)="WO",LEFT(R43,2)="GB",LEFT(R43,2)="EP",LEFT(R43,2)="DE"),OR(MID(R43,3,1)="1",MID(R43,3,1)="2",MID(R43,3,1)="3",MID(R43,3,1)="4",MID(R43,3,1)="5",MID(R43,3,1)="6",MID(R43,3,1)="7",MID(R43,3,1)="8",MID(R43,3,1)="9",MID(R43,3,1)="0",)),VLOOKUP(R43,'証拠（WW特許）'!$B$2:$U$90,20,FALSE),""))</f>
        <v>F16J   9/26    (2006.01),F02F   5/00    (2006.01)</v>
      </c>
      <c r="AI43" s="190" t="str">
        <f>IF(OR(LEFT(R43)="特",LEFT(R43)="実"),VLOOKUP(R43,'証拠（JP特許）'!$B$2:$X$299,21,FALSE),"")</f>
        <v>F16J  9/26      B,F02F  5/00      F,F16J  9/26       ,F16J  9/26      C</v>
      </c>
      <c r="AJ43" s="190" t="str">
        <f>IF(OR(LEFT(R43)="特",LEFT(R43)="実"),VLOOKUP(R43,'証拠（JP特許）'!$B$2:$X$299,22,FALSE),"")</f>
        <v>3J044AA02,3J044BA01,3J044BB14,3J044BC07,3J044DA09,3J044BB23,3J044BB28,3J044BB01</v>
      </c>
      <c r="AK43" s="191" t="str">
        <f>IF(OR(LEFT(R43)="特",LEFT(R43)="実"),VLOOKUP(R43,'証拠（JP特許）'!$B$2:$X$299,17,FALSE),IF(AND(OR(LEFT(R43,2)="US",LEFT(R43,2)="WO",LEFT(R43,2)="GB",LEFT(R43,2)="EP",LEFT(R43,2)="DE"),OR(MID(R43,3,1)="1",MID(R43,3,1)="2",MID(R43,3,1)="3",MID(R43,3,1)="4",MID(R43,3,1)="5",MID(R43,3,1)="6",MID(R43,3,1)="7",MID(R43,3,1)="8",MID(R43,3,1)="9",MID(R43,3,1)="0",)),VLOOKUP(R43,'証拠（WW特許）'!$B$2:$U$90,16,FALSE),""))</f>
        <v>1986.05.06</v>
      </c>
      <c r="AL43" s="190" t="s">
        <v>124</v>
      </c>
      <c r="AM43" s="190" t="s">
        <v>96</v>
      </c>
      <c r="AN43" s="190" t="s">
        <v>96</v>
      </c>
      <c r="AO43" s="190" t="str">
        <f ca="1">IF(OR(LEFT(R43)="特",LEFT(R43)="実",AND(OR(LEFT(R43,2)="US",LEFT(R43,2)="WO",LEFT(R43,2)="GB",LEFT(R43,2)="EP",LEFT(R43,2)="DE"),OR(MID(R43,3,1)="1",MID(R43,3,1)="2",MID(R43,3,1)="3",MID(R43,3,1)="4",MID(R43,3,1)="5",MID(R43,3,1)="6",MID(R43,3,1)="7",MID(R43,3,1)="8",MID(R43,3,1)="9",MID(R43,3,1)="0"))),IF(COUNTIF(INDIRECT("発明者引用!"&amp;ADDRESS(MATCH(C43,発明者引用!B$1:B$196,0),4)&amp;":"&amp;ADDRESS(MATCH(C43,発明者引用!B$1:B$196,0),17)),R43)+COUNTIF(INDIRECT("発明者引用!"&amp;ADDRESS(MATCH(C43,発明者引用!B$1:B$196,0),4)&amp;":"&amp;ADDRESS(MATCH(C43,発明者引用!B$1:B$196,0),17)),#REF!)+COUNTIF(INDIRECT("発明者引用!"&amp;ADDRESS(MATCH(C43,発明者引用!B$1:B$196,0),4)&amp;":"&amp;ADDRESS(MATCH(C43,発明者引用!B$1:B$196,0),17)),T43)&gt;0,"Yes","No"),"")</f>
        <v>No</v>
      </c>
      <c r="AP43" s="190" t="str">
        <f ca="1">IF(OR(LEFT(R43)="特",LEFT(R43)="実",AND(OR(LEFT(R43,2)="US",LEFT(R43,2)="WO",LEFT(R43,2)="GB",LEFT(R43,2)="EP",LEFT(R43,2)="DE"),OR(MID(R43,3,1)="1",MID(R43,3,1)="2",MID(R43,3,1)="3",MID(R43,3,1)="4",MID(R43,3,1)="5",MID(R43,3,1)="6",MID(R43,3,1)="7",MID(R43,3,1)="8",MID(R43,3,1)="9",MID(R43,3,1)="0"))),IF(VLOOKUP(C43,ファミリ引用特許WO!$A$2:$B$241,2,FALSE)+VLOOKUP(C43,ファミリ引用文献WO!$A$2:$C$241,3,FALSE)=0,"ISR無し",IF(COUNTIF(INDIRECT("ファミリ引用特許WO!"&amp;ADDRESS(MATCH(C43,ファミリ引用特許WO!$A$2:$A$241,0),1)&amp;":"&amp;ADDRESS(MATCH(C43,ファミリ引用特許WO!$A$2:$A$241,0),19)),R43)+COUNTIF(INDIRECT("ファミリ引用特許WO!"&amp;ADDRESS(MATCH(C43,ファミリ引用特許WO!$A$2:$A$241,0),1)&amp;":"&amp;ADDRESS(MATCH(C43,ファミリ引用特許WO!$A$2:$A$241,0),19)),S43)+COUNTIF(INDIRECT("ファミリ引用特許WO!"&amp;ADDRESS(MATCH(C43,ファミリ引用特許WO!$A$2:$A$241,0),1)&amp;":"&amp;ADDRESS(MATCH(C43,ファミリ引用特許WO!$A$2:$A$241,0),19)),T43)+COUNTIF(INDIRECT("ファミリ引用特許WO!"&amp;ADDRESS(MATCH(C43,ファミリ引用特許WO!$A$2:$A$241,0),1)&amp;":"&amp;ADDRESS(MATCH(C43,ファミリ引用特許WO!$A$2:$A$241,0),19)),W43)+COUNTIF(INDIRECT("ファミリ引用特許WO!"&amp;ADDRESS(MATCH(C43,ファミリ引用特許WO!$A$2:$A$241,0),1)&amp;":"&amp;ADDRESS(MATCH(C43,ファミリ引用特許WO!$A$2:$A$241,0),19)),Y43)&gt;0,"Yes","No")),"")</f>
        <v>ISR無し</v>
      </c>
      <c r="AQ43" s="192" t="str">
        <f ca="1">IF(OR(LEFT(R43)="特",LEFT(R43)="実",AND(OR(LEFT(R43,2)="US",LEFT(R43,2)="WO",LEFT(R43,2)="GB",LEFT(R43,2)="EP",LEFT(R43,2)="DE"),OR(MID(R43,3,1)="1",MID(R43,3,1)="2",MID(R43,3,1)="3",MID(R43,3,1)="4",MID(R43,3,1)="5",MID(R43,3,1)="6",MID(R43,3,1)="7",MID(R43,3,1)="8",MID(R43,3,1)="9",MID(R43,3,1)="0"))),IF(VLOOKUP(C43,'ファミリ引用特許表記修正（ex.A2→A）'!$A$2:$B$241,2,FALSE)=0,"family無し",IF(COUNTIF(INDIRECT("'ファミリ引用特許表記修正（ex.A2→A）'!"&amp;ADDRESS(MATCH(C43,'ファミリ引用特許表記修正（ex.A2→A）'!$A$2:$A$241,0),1)&amp;":"&amp;ADDRESS(MATCH(C43,'ファミリ引用特許表記修正（ex.A2→A）'!$A$2:$A$241,0),171)),R43)+COUNTIF(INDIRECT("'ファミリ引用特許表記修正（ex.A2→A）'!"&amp;ADDRESS(MATCH(C43,'ファミリ引用特許表記修正（ex.A2→A）'!$A$2:$A$241,0),1)&amp;":"&amp;ADDRESS(MATCH(C43,'ファミリ引用特許表記修正（ex.A2→A）'!$A$2:$A$241,0),171)),S43)+COUNTIF(INDIRECT("'ファミリ引用特許表記修正（ex.A2→A）'!"&amp;ADDRESS(MATCH(C43,'ファミリ引用特許表記修正（ex.A2→A）'!$A$2:$A$241,0),1)&amp;":"&amp;ADDRESS(MATCH(C43,'ファミリ引用特許表記修正（ex.A2→A）'!$A$2:$A$241,0),171)),T43)+COUNTIF(INDIRECT("'ファミリ引用特許表記修正（ex.A2→A）'!"&amp;ADDRESS(MATCH(C43,'ファミリ引用特許表記修正（ex.A2→A）'!$A$2:$A$241,0),1)&amp;":"&amp;ADDRESS(MATCH(C43,'ファミリ引用特許表記修正（ex.A2→A）'!$A$2:$A$241,0),171)),W43)+COUNTIF(INDIRECT("'ファミリ引用特許表記修正（ex.A2→A）'!"&amp;ADDRESS(MATCH(C43,'ファミリ引用特許表記修正（ex.A2→A）'!$A$2:$A$241,0),1)&amp;":"&amp;ADDRESS(MATCH(C43,'ファミリ引用特許表記修正（ex.A2→A）'!$A$2:$A$241,0),171)),Y43)&gt;0,"Yes","No")),"")</f>
        <v>No</v>
      </c>
      <c r="AR43" s="58" t="str">
        <f>IF(OR(LEFT(R43)="特",LEFT(R43)="実",AND(OR(LEFT(R43,2)="US",LEFT(R43,2)="WO",LEFT(R43,2)="GB",LEFT(R43,2)="EP",LEFT(R43,2)="DE"),OR(MID(R43,3,1)="1",MID(R43,3,1)="2",MID(R43,3,1)="3",MID(R43,3,1)="4",MID(R43,3,1)="5",MID(R43,3,1)="6",MID(R43,3,1)="7",MID(R43,3,1)="8",MID(R43,3,1)="9",MID(R43,3,1)="0",))),"",VLOOKUP($C43,ファミリ発明者引用文献!A$3:B$235,2,FALSE))</f>
        <v/>
      </c>
      <c r="AS43" s="194" t="str">
        <f>VLOOKUP(C43,ファミリ引用文献WO!A$2:B$241,2,FALSE)</f>
        <v/>
      </c>
      <c r="AT43" s="190" t="str">
        <f>VLOOKUP(C43,ファミリ引用文献!A$3:B$242,2,FALSE)</f>
        <v/>
      </c>
      <c r="AU43" s="190" t="str">
        <f>VLOOKUP(C43,審判データ!AH$2:BT$379,39,FALSE)</f>
        <v>特開昭61-087950;特公平06-010454;特開平07-286260;特許02732518;特開平07-286261;特許02732519;特開平07-286262;特許02692758</v>
      </c>
      <c r="AV43" s="194" t="str">
        <f ca="1">IF(INDIRECT("審判データ!"&amp;ADDRESS(MATCH(C43,審判データ!$AH$1:$AH$379,0),32))="早期審査の対象とする","早期審査","")</f>
        <v/>
      </c>
      <c r="AW43" s="650" t="str">
        <f t="shared" si="0"/>
        <v>不一致</v>
      </c>
      <c r="AX43" s="651" t="str">
        <f>IF(LEFT(AE43,3)="日本特",IF(LEFT(C43)="特",VLOOKUP(C43,'本件、証拠文献テーマコード'!G$2:I$376,3,FALSE),VLOOKUP(C43,'本件、証拠文献テーマコード'!B$2:I$376,8,FALSE)),"")</f>
        <v>3J044,4K029,3G026</v>
      </c>
      <c r="AY43" s="651" t="str">
        <f>IF(LEFT(AE43,3)="日本特",IF(OR(MID(R43,2,1)="開",MID(R43,2,1)="表",MID(R43,2,1)="登"),VLOOKUP(R43,'本件、証拠文献テーマコード'!C$2:I$379,7,FALSE),VLOOKUP(R43,'本件、証拠文献テーマコード'!G$2:I$379,3,FALSE)),"")</f>
        <v>3G026,3J044</v>
      </c>
      <c r="AZ43" s="652"/>
    </row>
    <row r="44" spans="1:52" ht="81" x14ac:dyDescent="0.15">
      <c r="A44" s="173" t="s">
        <v>22332</v>
      </c>
      <c r="B44" s="586" t="str">
        <f ca="1">IF(A44="",B43,INDIRECT("審判データ!"&amp;ADDRESS(MATCH(A44,審判データ!$HC$1:$HC$379,0),20))&amp;" / "&amp;INDIRECT("審判データ!"&amp;ADDRESS(MATCH(A44,審判データ!$HC$1:$HC$379,0),21)))</f>
        <v>2011 / 29-1,29-2</v>
      </c>
      <c r="C44" s="66">
        <v>2818398</v>
      </c>
      <c r="D44" s="43" t="s">
        <v>22333</v>
      </c>
      <c r="E44" s="43" t="str">
        <f ca="1">INDIRECT("審判データ!"&amp;ADDRESS(MATCH(C44,審判データ!$AH$1:$AH$379,0),55))</f>
        <v>エムス―パテントアクチエンゲゼルシャフト</v>
      </c>
      <c r="F44" s="43" t="str">
        <f ca="1">INDIRECT("審判データ!"&amp;ADDRESS(MATCH(C44,審判データ!$AH$1:$AH$379,0),56))</f>
        <v>ハンス・ダッラ・トッレ</v>
      </c>
      <c r="G44" s="43" t="str">
        <f ca="1">INDIRECT("審判データ!"&amp;ADDRESS(MATCH(C44,審判データ!$AH$1:$AH$379,0),72))</f>
        <v>CA02162430A;CH00688624A;DE59501779D;EP725101A;EP725101B;特開平08-239469;特許02818398;US5696202;US6008288;US5773558;US5886087;US6277911</v>
      </c>
      <c r="H44" s="43" t="str">
        <f ca="1">INDIRECT("審判データ!"&amp;ADDRESS(MATCH(C44,審判データ!$AH$1:$AH$379,0),41))</f>
        <v>C08G 69/26;C08L 77/06</v>
      </c>
      <c r="I44" s="43" t="str">
        <f ca="1">INDIRECT("審判データ!"&amp;ADDRESS(MATCH(C44,審判データ!$AH$1:$AH$379,0),49))</f>
        <v>C08G  69/26@AFI(EP);C08L  77/00@ALI(EP);C08L  77/02@ALI(EP);C08L  77/06@ALI(EP)</v>
      </c>
      <c r="J44" s="43" t="str">
        <f ca="1">INDIRECT("審判データ!"&amp;ADDRESS(MATCH(C44,審判データ!$AH$1:$AH$379,0),51))</f>
        <v>C08G 69/26;C08L 77/06;C08L 77/00;C08G 69/26;C08L 77/06</v>
      </c>
      <c r="K44" s="43" t="str">
        <f ca="1">INDIRECT("審判データ!"&amp;ADDRESS(MATCH(C44,審判データ!$AH$1:$AH$379,0),53))</f>
        <v>4J001 DA01;4J001 DB01;4J001 DB04;4J001 DC12;4J001 DC13;4J001 DC15;4J001 DD07;4J001 DD13;4J001 EB09;4J001 EB14;4J001 EB33;4J001 EC09;4J001 EC10;4J001 EC14;4J001 FB03;4J001 FB06;4J001 FC03;4J001 GA13;4J001 HA01;4J001 JA02;4J001 JA07;4J001 JB18;4J001 JB21;4J001 JB32;4J001 JB33;4J001 JB42;4J001 JC01;4J002 CL01X;4J002 CL03W;4J002 CL03X;4J002 DL006;4J002 FD016;4J002 FD068;4J002 FD099;4J002 FD139;4J002 FD177;4J002 FD059</v>
      </c>
      <c r="L44" s="641" t="s">
        <v>22334</v>
      </c>
      <c r="M44" s="642" t="s">
        <v>22324</v>
      </c>
      <c r="N44" s="643" t="s">
        <v>22335</v>
      </c>
      <c r="O44" s="644" t="s">
        <v>118</v>
      </c>
      <c r="P44" s="645">
        <v>0</v>
      </c>
      <c r="Q44" s="646" t="s">
        <v>118</v>
      </c>
      <c r="R44" s="647" t="s">
        <v>644</v>
      </c>
      <c r="S44" s="644" t="str">
        <f>IF(OR(LEFT(R44)="特",LEFT(R44)="実"),VLOOKUP(R44,'証拠（JP特許）'!$B$2:$D$299,2,FALSE),IF(AND(OR(LEFT(R44,2)="US",LEFT(R44,2)="WO",LEFT(R44,2)="GB",LEFT(R44,2)="EP",LEFT(R44,2)="DE"),OR(MID(R44,3,1)="1",MID(R44,3,1)="2",MID(R44,3,1)="3",MID(R44,3,1)="4",MID(R44,3,1)="5",MID(R44,3,1)="6",MID(R44,3,1)="7",MID(R44,3,1)="8",MID(R44,3,1)="9",MID(R44,3,1)="0")),VLOOKUP(R44,'証拠（WW特許）'!$B$2:$C$90,2,FALSE),"_"))</f>
        <v>US62461975A</v>
      </c>
      <c r="T44" s="646" t="str">
        <f>IF(OR(LEFT(R44)="特",LEFT(R44)="実"),VLOOKUP(R44,'証拠（JP特許）'!$B$2:$E$299,4,FALSE),"_")</f>
        <v>_</v>
      </c>
      <c r="U44" s="644" t="s">
        <v>24</v>
      </c>
      <c r="V44" s="646" t="s">
        <v>94</v>
      </c>
      <c r="W44" s="648" t="str">
        <f t="shared" si="3"/>
        <v/>
      </c>
      <c r="X44" s="649"/>
      <c r="Y44" s="649" t="str">
        <f t="shared" si="4"/>
        <v>US4028476B</v>
      </c>
      <c r="Z44" s="91" t="str">
        <f ca="1">IF(OR(LEFT(R44)="特",LEFT(R44)="実",AND(OR(LEFT(R44,2)="US",LEFT(R44,2)="WO",LEFT(R44,2)="GB",LEFT(R44,2)="EP",LEFT(R44,2)="DE"),OR(MID(R44,3,1)="1",MID(R44,3,1)="2",MID(R44,3,1)="3",MID(R44,3,1)="4",MID(R44,3,1)="5",MID(R44,3,1)="6",MID(R44,3,1)="7",MID(R44,3,1)="8",MID(R44,3,1)="9",MID(R44,3,1)="0",))),IF(COUNTIF(INDIRECT("拒絶理由・拒絶査定・異議申立!"&amp;ADDRESS(MATCH(C44,拒絶理由・拒絶査定・異議申立!B$1:B$1000,0),3)&amp;":"&amp;ADDRESS(MATCH(C44,拒絶理由・拒絶査定・異議申立!B$1:B$1000,0),50)),R44)+COUNTIF(INDIRECT("拒絶理由・拒絶査定・異議申立!"&amp;ADDRESS(MATCH(C44,拒絶理由・拒絶査定・異議申立!B$1:B$1000,0),3)&amp;":"&amp;ADDRESS(MATCH(C44,拒絶理由・拒絶査定・異議申立!B$1:B$1000,0),50)),T44)&gt;0,"Yes","No"),"")</f>
        <v>No</v>
      </c>
      <c r="AA44" s="92" t="str">
        <f ca="1">IF(OR(LEFT(R44)="特",LEFT(R44)="実",AND(OR(LEFT(R44,2)="US",LEFT(R44,2)="WO",LEFT(R44,2)="GB",LEFT(R44,2)="EP",LEFT(R44,2)="DE"),OR(MID(R44,3,1)="1",MID(R44,3,1)="2",MID(R44,3,1)="3",MID(R44,3,1)="4",MID(R44,3,1)="5",MID(R44,3,1)="6",MID(R44,3,1)="7",MID(R44,3,1)="8",MID(R44,3,1)="9",MID(R44,3,1)="0",))),IF(COUNTIF(INDIRECT("先行技術調査・登録査定!"&amp;ADDRESS(MATCH(C44,先行技術調査・登録査定!B$1:B$1000,0),3)&amp;":"&amp;ADDRESS(MATCH(C44,先行技術調査・登録査定!B$1:B$1000,0),49)),R44)+COUNTIF(INDIRECT("先行技術調査・登録査定!"&amp;ADDRESS(MATCH(C44,先行技術調査・登録査定!B$1:B$1000,0),3)&amp;":"&amp;ADDRESS(MATCH(C44,先行技術調査・登録査定!B$1:B$1000,0),49)),T44)&gt;0,"Yes","No"),"")</f>
        <v>No</v>
      </c>
      <c r="AB44" s="169" t="str">
        <f t="shared" ca="1" si="5"/>
        <v>Yes</v>
      </c>
      <c r="AC44" s="94" t="str">
        <f>IF(OR(LEFT(R44)="特",LEFT(R44)="実",AND(OR(LEFT(R44,2)="US",LEFT(R44,2)="WO",LEFT(R44,2)="GB",LEFT(R44,2)="EP",LEFT(R44,2)="DE"),OR(MID(R44,3,1)="1",MID(R44,3,1)="2",MID(R44,3,1)="3",MID(R44,3,1)="4",MID(R44,3,1)="5",MID(R44,3,1)="6",MID(R44,3,1)="7",MID(R44,3,1)="8",MID(R44,3,1)="9",MID(R44,3,1)="0",))),"",VLOOKUP($C44,非特許文献リスト!$A$2:$C$196,2,FALSE))</f>
        <v/>
      </c>
      <c r="AD44" s="95" t="str">
        <f>IF(OR(LEFT(R44)="特",LEFT(R44)="実",AND(OR(LEFT(R44,2)="US",LEFT(R44,2)="WO",LEFT(R44,2)="GB",LEFT(R44,2)="EP",LEFT(R44,2)="DE"),OR(MID(R44,3,1)="1",MID(R44,3,1)="2",MID(R44,3,1)="3",MID(R44,3,1)="4",MID(R44,3,1)="5",MID(R44,3,1)="6",MID(R44,3,1)="7",MID(R44,3,1)="8",MID(R44,3,1)="9",MID(R44,3,1)="0",))),"",VLOOKUP($C44,非特許文献リスト!$A$2:$C$196,3,FALSE))</f>
        <v/>
      </c>
      <c r="AE44" s="188" t="str">
        <f t="shared" si="2"/>
        <v>外国特許文献</v>
      </c>
      <c r="AF44" s="189" t="str">
        <f>IF(OR(LEFT(R44)="特",LEFT(R44)="実"),VLOOKUP(R44,'証拠（JP特許）'!$B$2:$AB$299,10,FALSE),IF(AND(OR(LEFT(R44,2)="US",LEFT(R44,2)="WO",LEFT(R44,2)="GB",LEFT(R44,2)="EP",LEFT(R44,2)="DE"),OR(MID(R44,3,1)="1",MID(R44,3,1)="2",MID(R44,3,1)="3",MID(R44,3,1)="4",MID(R44,3,1)="5",MID(R44,3,1)="6",MID(R44,3,1)="7",MID(R44,3,1)="8",MID(R44,3,1)="9",MID(R44,3,1)="0",)),VLOOKUP(R44,'証拠（WW特許）'!$B$2:$M$90,8,FALSE),""))</f>
        <v>Phillips Petroleum Company</v>
      </c>
      <c r="AG44" s="189" t="str">
        <f>IF(OR(LEFT(R44)="特",LEFT(R44)="実"),VLOOKUP(R44,'証拠（JP特許）'!$B$2:$AB$299,26,FALSE),IF(AND(OR(LEFT(R44,2)="US",LEFT(R44,2)="WO",LEFT(R44,2)="GB",LEFT(R44,2)="EP",LEFT(R44,2)="DE"),OR(MID(R44,3,1)="1",MID(R44,3,1)="2",MID(R44,3,1)="3",MID(R44,3,1)="4",MID(R44,3,1)="5",MID(R44,3,1)="6",MID(R44,3,1)="7",MID(R44,3,1)="8",MID(R44,3,1)="9",MID(R44,3,1)="0",)),VLOOKUP(R44,'証拠（WW特許）'!$B$2:$M$90,12,FALSE),""))</f>
        <v>Kleinschmidt Roger F.|Campbell Robert W.</v>
      </c>
      <c r="AH44" s="190" t="str">
        <f>IF(OR(LEFT(R44)="特",LEFT(R44)="実"),VLOOKUP(R44,'証拠（JP特許）'!$B$2:$X$299,20,FALSE),IF(AND(OR(LEFT(R44,2)="US",LEFT(R44,2)="WO",LEFT(R44,2)="GB",LEFT(R44,2)="EP",LEFT(R44,2)="DE"),OR(MID(R44,3,1)="1",MID(R44,3,1)="2",MID(R44,3,1)="3",MID(R44,3,1)="4",MID(R44,3,1)="5",MID(R44,3,1)="6",MID(R44,3,1)="7",MID(R44,3,1)="8",MID(R44,3,1)="9",MID(R44,3,1)="0",)),VLOOKUP(R44,'証拠（WW特許）'!$B$2:$U$90,20,FALSE),""))</f>
        <v>B32B  27/34,F41H   5/02,F41H   5/06,F41H   5/08</v>
      </c>
      <c r="AI44" s="190" t="str">
        <f>IF(OR(LEFT(R44)="特",LEFT(R44)="実"),VLOOKUP(R44,'証拠（JP特許）'!$B$2:$X$299,21,FALSE),"")</f>
        <v/>
      </c>
      <c r="AJ44" s="190" t="str">
        <f>IF(OR(LEFT(R44)="特",LEFT(R44)="実"),VLOOKUP(R44,'証拠（JP特許）'!$B$2:$X$299,22,FALSE),"")</f>
        <v/>
      </c>
      <c r="AK44" s="191">
        <f>IF(OR(LEFT(R44)="特",LEFT(R44)="実"),VLOOKUP(R44,'証拠（JP特許）'!$B$2:$X$299,17,FALSE),IF(AND(OR(LEFT(R44,2)="US",LEFT(R44,2)="WO",LEFT(R44,2)="GB",LEFT(R44,2)="EP",LEFT(R44,2)="DE"),OR(MID(R44,3,1)="1",MID(R44,3,1)="2",MID(R44,3,1)="3",MID(R44,3,1)="4",MID(R44,3,1)="5",MID(R44,3,1)="6",MID(R44,3,1)="7",MID(R44,3,1)="8",MID(R44,3,1)="9",MID(R44,3,1)="0",)),VLOOKUP(R44,'証拠（WW特許）'!$B$2:$U$90,16,FALSE),""))</f>
        <v>28283</v>
      </c>
      <c r="AL44" s="190" t="s">
        <v>99</v>
      </c>
      <c r="AM44" s="190" t="s">
        <v>96</v>
      </c>
      <c r="AN44" s="190" t="s">
        <v>96</v>
      </c>
      <c r="AO44" s="190" t="str">
        <f ca="1">IF(OR(LEFT(R44)="特",LEFT(R44)="実",AND(OR(LEFT(R44,2)="US",LEFT(R44,2)="WO",LEFT(R44,2)="GB",LEFT(R44,2)="EP",LEFT(R44,2)="DE"),OR(MID(R44,3,1)="1",MID(R44,3,1)="2",MID(R44,3,1)="3",MID(R44,3,1)="4",MID(R44,3,1)="5",MID(R44,3,1)="6",MID(R44,3,1)="7",MID(R44,3,1)="8",MID(R44,3,1)="9",MID(R44,3,1)="0"))),IF(COUNTIF(INDIRECT("発明者引用!"&amp;ADDRESS(MATCH(C44,発明者引用!B$1:B$196,0),4)&amp;":"&amp;ADDRESS(MATCH(C44,発明者引用!B$1:B$196,0),17)),R44)+COUNTIF(INDIRECT("発明者引用!"&amp;ADDRESS(MATCH(C44,発明者引用!B$1:B$196,0),4)&amp;":"&amp;ADDRESS(MATCH(C44,発明者引用!B$1:B$196,0),17)),#REF!)+COUNTIF(INDIRECT("発明者引用!"&amp;ADDRESS(MATCH(C44,発明者引用!B$1:B$196,0),4)&amp;":"&amp;ADDRESS(MATCH(C44,発明者引用!B$1:B$196,0),17)),T44)&gt;0,"Yes","No"),"")</f>
        <v>No</v>
      </c>
      <c r="AP44" s="190" t="str">
        <f ca="1">IF(OR(LEFT(R44)="特",LEFT(R44)="実",AND(OR(LEFT(R44,2)="US",LEFT(R44,2)="WO",LEFT(R44,2)="GB",LEFT(R44,2)="EP",LEFT(R44,2)="DE"),OR(MID(R44,3,1)="1",MID(R44,3,1)="2",MID(R44,3,1)="3",MID(R44,3,1)="4",MID(R44,3,1)="5",MID(R44,3,1)="6",MID(R44,3,1)="7",MID(R44,3,1)="8",MID(R44,3,1)="9",MID(R44,3,1)="0"))),IF(VLOOKUP(C44,ファミリ引用特許WO!$A$2:$B$241,2,FALSE)+VLOOKUP(C44,ファミリ引用文献WO!$A$2:$C$241,3,FALSE)=0,"ISR無し",IF(COUNTIF(INDIRECT("ファミリ引用特許WO!"&amp;ADDRESS(MATCH(C44,ファミリ引用特許WO!$A$2:$A$241,0),1)&amp;":"&amp;ADDRESS(MATCH(C44,ファミリ引用特許WO!$A$2:$A$241,0),19)),R44)+COUNTIF(INDIRECT("ファミリ引用特許WO!"&amp;ADDRESS(MATCH(C44,ファミリ引用特許WO!$A$2:$A$241,0),1)&amp;":"&amp;ADDRESS(MATCH(C44,ファミリ引用特許WO!$A$2:$A$241,0),19)),S44)+COUNTIF(INDIRECT("ファミリ引用特許WO!"&amp;ADDRESS(MATCH(C44,ファミリ引用特許WO!$A$2:$A$241,0),1)&amp;":"&amp;ADDRESS(MATCH(C44,ファミリ引用特許WO!$A$2:$A$241,0),19)),T44)+COUNTIF(INDIRECT("ファミリ引用特許WO!"&amp;ADDRESS(MATCH(C44,ファミリ引用特許WO!$A$2:$A$241,0),1)&amp;":"&amp;ADDRESS(MATCH(C44,ファミリ引用特許WO!$A$2:$A$241,0),19)),W44)+COUNTIF(INDIRECT("ファミリ引用特許WO!"&amp;ADDRESS(MATCH(C44,ファミリ引用特許WO!$A$2:$A$241,0),1)&amp;":"&amp;ADDRESS(MATCH(C44,ファミリ引用特許WO!$A$2:$A$241,0),19)),Y44)&gt;0,"Yes","No")),"")</f>
        <v>ISR無し</v>
      </c>
      <c r="AQ44" s="192" t="str">
        <f ca="1">IF(OR(LEFT(R44)="特",LEFT(R44)="実",AND(OR(LEFT(R44,2)="US",LEFT(R44,2)="WO",LEFT(R44,2)="GB",LEFT(R44,2)="EP",LEFT(R44,2)="DE"),OR(MID(R44,3,1)="1",MID(R44,3,1)="2",MID(R44,3,1)="3",MID(R44,3,1)="4",MID(R44,3,1)="5",MID(R44,3,1)="6",MID(R44,3,1)="7",MID(R44,3,1)="8",MID(R44,3,1)="9",MID(R44,3,1)="0"))),IF(VLOOKUP(C44,'ファミリ引用特許表記修正（ex.A2→A）'!$A$2:$B$241,2,FALSE)=0,"family無し",IF(COUNTIF(INDIRECT("'ファミリ引用特許表記修正（ex.A2→A）'!"&amp;ADDRESS(MATCH(C44,'ファミリ引用特許表記修正（ex.A2→A）'!$A$2:$A$241,0),1)&amp;":"&amp;ADDRESS(MATCH(C44,'ファミリ引用特許表記修正（ex.A2→A）'!$A$2:$A$241,0),171)),R44)+COUNTIF(INDIRECT("'ファミリ引用特許表記修正（ex.A2→A）'!"&amp;ADDRESS(MATCH(C44,'ファミリ引用特許表記修正（ex.A2→A）'!$A$2:$A$241,0),1)&amp;":"&amp;ADDRESS(MATCH(C44,'ファミリ引用特許表記修正（ex.A2→A）'!$A$2:$A$241,0),171)),S44)+COUNTIF(INDIRECT("'ファミリ引用特許表記修正（ex.A2→A）'!"&amp;ADDRESS(MATCH(C44,'ファミリ引用特許表記修正（ex.A2→A）'!$A$2:$A$241,0),1)&amp;":"&amp;ADDRESS(MATCH(C44,'ファミリ引用特許表記修正（ex.A2→A）'!$A$2:$A$241,0),171)),T44)+COUNTIF(INDIRECT("'ファミリ引用特許表記修正（ex.A2→A）'!"&amp;ADDRESS(MATCH(C44,'ファミリ引用特許表記修正（ex.A2→A）'!$A$2:$A$241,0),1)&amp;":"&amp;ADDRESS(MATCH(C44,'ファミリ引用特許表記修正（ex.A2→A）'!$A$2:$A$241,0),171)),W44)+COUNTIF(INDIRECT("'ファミリ引用特許表記修正（ex.A2→A）'!"&amp;ADDRESS(MATCH(C44,'ファミリ引用特許表記修正（ex.A2→A）'!$A$2:$A$241,0),1)&amp;":"&amp;ADDRESS(MATCH(C44,'ファミリ引用特許表記修正（ex.A2→A）'!$A$2:$A$241,0),171)),Y44)&gt;0,"Yes","No")),"")</f>
        <v>Yes</v>
      </c>
      <c r="AR44" s="58" t="str">
        <f>IF(OR(LEFT(R44)="特",LEFT(R44)="実",AND(OR(LEFT(R44,2)="US",LEFT(R44,2)="WO",LEFT(R44,2)="GB",LEFT(R44,2)="EP",LEFT(R44,2)="DE"),OR(MID(R44,3,1)="1",MID(R44,3,1)="2",MID(R44,3,1)="3",MID(R44,3,1)="4",MID(R44,3,1)="5",MID(R44,3,1)="6",MID(R44,3,1)="7",MID(R44,3,1)="8",MID(R44,3,1)="9",MID(R44,3,1)="0",))),"",VLOOKUP($C44,ファミリ発明者引用文献!A$3:B$235,2,FALSE))</f>
        <v/>
      </c>
      <c r="AS44" s="194" t="str">
        <f>VLOOKUP(C44,ファミリ引用文献WO!A$2:B$241,2,FALSE)</f>
        <v/>
      </c>
      <c r="AT44" s="190" t="str">
        <f>VLOOKUP(C44,ファミリ引用文献!A$3:B$242,2,FALSE)</f>
        <v>R. Srinivasan et al., Polyamides Based on Cyclohexanedicarboxylic Acid, Polymer Preprints (Am. Chem. Soc., Div. Polym. Chem.) 32(1), 174-5 (1991)//0/0/0/0/0/0/0/0/0/0/0/0/0/0/0/0/0/0/0/0/0/0/0/0/0/0/0/0/0/0/0/0/0/0/0/0/0/0/0/0/0/0/0/0/0/0/0/0/0/0/0/0/0/0/0/0/0/0/0/0/0/0/0/0/0/0/0/0/0/0/0/0/0/0/0/0/0/0/0/0/0/0/0/0/0/0/0/0/0/0/0/0/0/0/0/0/0/0/0/0/0/0/0/0/0/0/0/0/0/0/0/0/0/0/0/0/0/0/0/0/0/0/0/0/0/0/0/0/0/0/0/0/0/0/0/0/0/0/0/0/0/0/0/0/0/0/0/0/0/0/0/0/0/0/0/0/0/0/0/0/0/0/0/0/0/0/0/0/0/0/0/0/0/0</v>
      </c>
      <c r="AU44" s="190" t="str">
        <f>VLOOKUP(C44,審判データ!AH$2:BT$379,39,FALSE)</f>
        <v>CA02162430A;CH00688624A;DE59501779D;EP725101A;EP725101B;特開平08-239469;特許02818398;US5696202;US6008288;US5773558;US5886087;US6277911</v>
      </c>
      <c r="AV44" s="194" t="str">
        <f ca="1">IF(INDIRECT("審判データ!"&amp;ADDRESS(MATCH(C44,審判データ!$AH$1:$AH$379,0),32))="早期審査の対象とする","早期審査","")</f>
        <v/>
      </c>
      <c r="AW44" s="650" t="str">
        <f t="shared" si="0"/>
        <v/>
      </c>
      <c r="AX44" s="651" t="str">
        <f>IF(LEFT(AE44,3)="日本特",IF(LEFT(C44)="特",VLOOKUP(C44,'本件、証拠文献テーマコード'!G$2:I$376,3,FALSE),VLOOKUP(C44,'本件、証拠文献テーマコード'!B$2:I$376,8,FALSE)),"")</f>
        <v/>
      </c>
      <c r="AY44" s="651" t="str">
        <f>IF(LEFT(AE44,3)="日本特",IF(OR(MID(R44,2,1)="開",MID(R44,2,1)="表",MID(R44,2,1)="登"),VLOOKUP(R44,'本件、証拠文献テーマコード'!C$2:I$379,7,FALSE),VLOOKUP(R44,'本件、証拠文献テーマコード'!G$2:I$379,3,FALSE)),"")</f>
        <v/>
      </c>
      <c r="AZ44" s="652"/>
    </row>
    <row r="45" spans="1:52" ht="27" x14ac:dyDescent="0.15">
      <c r="A45" s="936" t="s">
        <v>22336</v>
      </c>
      <c r="B45" s="586" t="str">
        <f ca="1">IF(A45="",B44,INDIRECT("審判データ!"&amp;ADDRESS(MATCH(A45,審判データ!$HC$1:$HC$379,0),20))&amp;" / "&amp;INDIRECT("審判データ!"&amp;ADDRESS(MATCH(A45,審判データ!$HC$1:$HC$379,0),21)))</f>
        <v>2011 / 29-1,29-2</v>
      </c>
      <c r="C45" s="3">
        <v>3904262</v>
      </c>
      <c r="D45" s="799" t="s">
        <v>22337</v>
      </c>
      <c r="E45" s="1" t="str">
        <f ca="1">INDIRECT("審判データ!"&amp;ADDRESS(MATCH(C45,審判データ!$AH$1:$AH$379,0),55))</f>
        <v>旭化成ケミカルズ株式会社</v>
      </c>
      <c r="F45" s="1" t="str">
        <f ca="1">INDIRECT("審判データ!"&amp;ADDRESS(MATCH(C45,審判データ!$AH$1:$AH$379,0),56))</f>
        <v>宮内　雅弘</v>
      </c>
      <c r="G45" s="43" t="str">
        <f ca="1">INDIRECT("審判データ!"&amp;ADDRESS(MATCH(C45,審判データ!$AH$1:$AH$379,0),72))</f>
        <v>特開平09-187906;特許03904262</v>
      </c>
      <c r="H45" s="43" t="str">
        <f ca="1">INDIRECT("審判データ!"&amp;ADDRESS(MATCH(C45,審判データ!$AH$1:$AH$379,0),41))</f>
        <v>B32B 27/36    102;B32B 27/18;B32B 27/30</v>
      </c>
      <c r="I45" s="1" t="str">
        <f ca="1">INDIRECT("審判データ!"&amp;ADDRESS(MATCH(C45,審判データ!$AH$1:$AH$379,0),49))</f>
        <v>B32B  27/18@AFI(JP);B32B  27/30@ALI(JP);B32B  27/36@ALI(JP)</v>
      </c>
      <c r="J45" s="1" t="str">
        <f ca="1">INDIRECT("審判データ!"&amp;ADDRESS(MATCH(C45,審判データ!$AH$1:$AH$379,0),51))</f>
        <v>B32B 27/18        A;B32B 27/30        A;B32B 27/36    102</v>
      </c>
      <c r="K45" s="1" t="str">
        <f ca="1">INDIRECT("審判データ!"&amp;ADDRESS(MATCH(C45,審判データ!$AH$1:$AH$379,0),53))</f>
        <v>4F100 AH03H;4F100 AK01B;4F100 AK25B;4F100 AK25C;4F100 AK45A;4F100 AK45B;4F100 AK45C;4F100 AL05C;4F100 BA02;4F100 BA03;4F100 BA10A;4F100 BA10B;4F100 BA15;4F100 BA16;4F100 CA07B;4F100 GB07;4F100 GB90;4F100 HB00;4F100 JB16B;4F100 JL09;4F100 JL10;4F100 JN01;4F100 YY00B;4F100 YY00C</v>
      </c>
      <c r="L45" s="979" t="s">
        <v>22338</v>
      </c>
      <c r="M45" s="982" t="s">
        <v>22324</v>
      </c>
      <c r="N45" s="1006" t="s">
        <v>22339</v>
      </c>
      <c r="O45" s="1021">
        <v>0</v>
      </c>
      <c r="P45" s="1023" t="s">
        <v>666</v>
      </c>
      <c r="Q45" s="646" t="s">
        <v>192</v>
      </c>
      <c r="R45" s="647" t="s">
        <v>667</v>
      </c>
      <c r="S45" s="644" t="str">
        <f>IF(OR(LEFT(R45)="特",LEFT(R45)="実"),VLOOKUP(R45,'証拠（JP特許）'!$B$2:$D$299,2,FALSE),IF(AND(OR(LEFT(R45,2)="US",LEFT(R45,2)="WO",LEFT(R45,2)="GB",LEFT(R45,2)="EP",LEFT(R45,2)="DE"),OR(MID(R45,3,1)="1",MID(R45,3,1)="2",MID(R45,3,1)="3",MID(R45,3,1)="4",MID(R45,3,1)="5",MID(R45,3,1)="6",MID(R45,3,1)="7",MID(R45,3,1)="8",MID(R45,3,1)="9",MID(R45,3,1)="0")),VLOOKUP(R45,'証拠（WW特許）'!$B$2:$C$90,2,FALSE),"_"))</f>
        <v>特願平6-17480</v>
      </c>
      <c r="T45" s="646" t="str">
        <f>IF(OR(LEFT(R45)="特",LEFT(R45)="実"),VLOOKUP(R45,'証拠（JP特許）'!$B$2:$E$299,4,FALSE),"_")</f>
        <v>_</v>
      </c>
      <c r="U45" s="644" t="s">
        <v>94</v>
      </c>
      <c r="V45" s="646" t="s">
        <v>122</v>
      </c>
      <c r="W45" s="648" t="str">
        <f t="shared" si="3"/>
        <v>JP07223298A</v>
      </c>
      <c r="X45" s="649"/>
      <c r="Y45" s="649" t="str">
        <f t="shared" si="4"/>
        <v/>
      </c>
      <c r="Z45" s="91" t="str">
        <f ca="1">IF(OR(LEFT(R45)="特",LEFT(R45)="実",AND(OR(LEFT(R45,2)="US",LEFT(R45,2)="WO",LEFT(R45,2)="GB",LEFT(R45,2)="EP",LEFT(R45,2)="DE"),OR(MID(R45,3,1)="1",MID(R45,3,1)="2",MID(R45,3,1)="3",MID(R45,3,1)="4",MID(R45,3,1)="5",MID(R45,3,1)="6",MID(R45,3,1)="7",MID(R45,3,1)="8",MID(R45,3,1)="9",MID(R45,3,1)="0",))),IF(COUNTIF(INDIRECT("拒絶理由・拒絶査定・異議申立!"&amp;ADDRESS(MATCH(C45,拒絶理由・拒絶査定・異議申立!B$1:B$1000,0),3)&amp;":"&amp;ADDRESS(MATCH(C45,拒絶理由・拒絶査定・異議申立!B$1:B$1000,0),50)),R45)+COUNTIF(INDIRECT("拒絶理由・拒絶査定・異議申立!"&amp;ADDRESS(MATCH(C45,拒絶理由・拒絶査定・異議申立!B$1:B$1000,0),3)&amp;":"&amp;ADDRESS(MATCH(C45,拒絶理由・拒絶査定・異議申立!B$1:B$1000,0),50)),T45)&gt;0,"Yes","No"),"")</f>
        <v>Yes</v>
      </c>
      <c r="AA45" s="92" t="str">
        <f ca="1">IF(OR(LEFT(R45)="特",LEFT(R45)="実",AND(OR(LEFT(R45,2)="US",LEFT(R45,2)="WO",LEFT(R45,2)="GB",LEFT(R45,2)="EP",LEFT(R45,2)="DE"),OR(MID(R45,3,1)="1",MID(R45,3,1)="2",MID(R45,3,1)="3",MID(R45,3,1)="4",MID(R45,3,1)="5",MID(R45,3,1)="6",MID(R45,3,1)="7",MID(R45,3,1)="8",MID(R45,3,1)="9",MID(R45,3,1)="0",))),IF(COUNTIF(INDIRECT("先行技術調査・登録査定!"&amp;ADDRESS(MATCH(C45,先行技術調査・登録査定!B$1:B$1000,0),3)&amp;":"&amp;ADDRESS(MATCH(C45,先行技術調査・登録査定!B$1:B$1000,0),49)),R45)+COUNTIF(INDIRECT("先行技術調査・登録査定!"&amp;ADDRESS(MATCH(C45,先行技術調査・登録査定!B$1:B$1000,0),3)&amp;":"&amp;ADDRESS(MATCH(C45,先行技術調査・登録査定!B$1:B$1000,0),49)),T45)&gt;0,"Yes","No"),"")</f>
        <v>Yes</v>
      </c>
      <c r="AB45" s="169" t="str">
        <f t="shared" ca="1" si="5"/>
        <v>No</v>
      </c>
      <c r="AC45" s="94" t="str">
        <f>IF(OR(LEFT(R45)="特",LEFT(R45)="実",AND(OR(LEFT(R45,2)="US",LEFT(R45,2)="WO",LEFT(R45,2)="GB",LEFT(R45,2)="EP",LEFT(R45,2)="DE"),OR(MID(R45,3,1)="1",MID(R45,3,1)="2",MID(R45,3,1)="3",MID(R45,3,1)="4",MID(R45,3,1)="5",MID(R45,3,1)="6",MID(R45,3,1)="7",MID(R45,3,1)="8",MID(R45,3,1)="9",MID(R45,3,1)="0",))),"",VLOOKUP($C45,非特許文献リスト!$A$2:$C$196,2,FALSE))</f>
        <v/>
      </c>
      <c r="AD45" s="95" t="str">
        <f>IF(OR(LEFT(R45)="特",LEFT(R45)="実",AND(OR(LEFT(R45,2)="US",LEFT(R45,2)="WO",LEFT(R45,2)="GB",LEFT(R45,2)="EP",LEFT(R45,2)="DE"),OR(MID(R45,3,1)="1",MID(R45,3,1)="2",MID(R45,3,1)="3",MID(R45,3,1)="4",MID(R45,3,1)="5",MID(R45,3,1)="6",MID(R45,3,1)="7",MID(R45,3,1)="8",MID(R45,3,1)="9",MID(R45,3,1)="0",))),"",VLOOKUP($C45,非特許文献リスト!$A$2:$C$196,3,FALSE))</f>
        <v/>
      </c>
      <c r="AE45" s="188" t="str">
        <f t="shared" si="2"/>
        <v>日本特許文献</v>
      </c>
      <c r="AF45" s="189" t="str">
        <f>IF(OR(LEFT(R45)="特",LEFT(R45)="実"),VLOOKUP(R45,'証拠（JP特許）'!$B$2:$AB$299,10,FALSE),IF(AND(OR(LEFT(R45,2)="US",LEFT(R45,2)="WO",LEFT(R45,2)="GB",LEFT(R45,2)="EP",LEFT(R45,2)="DE"),OR(MID(R45,3,1)="1",MID(R45,3,1)="2",MID(R45,3,1)="3",MID(R45,3,1)="4",MID(R45,3,1)="5",MID(R45,3,1)="6",MID(R45,3,1)="7",MID(R45,3,1)="8",MID(R45,3,1)="9",MID(R45,3,1)="0",)),VLOOKUP(R45,'証拠（WW特許）'!$B$2:$M$90,8,FALSE),""))</f>
        <v>旭化成株式会社</v>
      </c>
      <c r="AG45" s="189" t="str">
        <f>IF(OR(LEFT(R45)="特",LEFT(R45)="実"),VLOOKUP(R45,'証拠（JP特許）'!$B$2:$AB$299,26,FALSE),IF(AND(OR(LEFT(R45,2)="US",LEFT(R45,2)="WO",LEFT(R45,2)="GB",LEFT(R45,2)="EP",LEFT(R45,2)="DE"),OR(MID(R45,3,1)="1",MID(R45,3,1)="2",MID(R45,3,1)="3",MID(R45,3,1)="4",MID(R45,3,1)="5",MID(R45,3,1)="6",MID(R45,3,1)="7",MID(R45,3,1)="8",MID(R45,3,1)="9",MID(R45,3,1)="0",)),VLOOKUP(R45,'証拠（WW特許）'!$B$2:$M$90,12,FALSE),""))</f>
        <v>鶴田　▲巌▼一,中山　伸一</v>
      </c>
      <c r="AH45" s="190" t="str">
        <f>IF(OR(LEFT(R45)="特",LEFT(R45)="実"),VLOOKUP(R45,'証拠（JP特許）'!$B$2:$X$299,20,FALSE),IF(AND(OR(LEFT(R45,2)="US",LEFT(R45,2)="WO",LEFT(R45,2)="GB",LEFT(R45,2)="EP",LEFT(R45,2)="DE"),OR(MID(R45,3,1)="1",MID(R45,3,1)="2",MID(R45,3,1)="3",MID(R45,3,1)="4",MID(R45,3,1)="5",MID(R45,3,1)="6",MID(R45,3,1)="7",MID(R45,3,1)="8",MID(R45,3,1)="9",MID(R45,3,1)="0",)),VLOOKUP(R45,'証拠（WW特許）'!$B$2:$U$90,20,FALSE),""))</f>
        <v>B32B  27/08    (2006.01),B32B  27/30    (2006.01),B32B  27/36    (2006.01)</v>
      </c>
      <c r="AI45" s="190" t="str">
        <f>IF(OR(LEFT(R45)="特",LEFT(R45)="実"),VLOOKUP(R45,'証拠（JP特許）'!$B$2:$X$299,21,FALSE),"")</f>
        <v xml:space="preserve">B32B 27/08       ,B32B 27/30      A,B32B 27/36   102 </v>
      </c>
      <c r="AJ45" s="190" t="str">
        <f>IF(OR(LEFT(R45)="特",LEFT(R45)="実"),VLOOKUP(R45,'証拠（JP特許）'!$B$2:$X$299,22,FALSE),"")</f>
        <v>4F100BA06,4F100BA15,4F100GB48,4F100GB07,4F100GB32,4F100JN01,4F100JN30,4F100JL09,4F100AK45A,4F100JJ07A,4F100AK25B,4F100AL01B,4F100JK12B,4F100JB20B,4F100JK13B,4F100DE01B,4F100JB16B,4F100CA07B,4F100YY00B,4F100BA10B,4F100AK25C,4F100AL01C,4F100JK12C,4F100JB20C,4F100JK13C,4F100DE01C,4F100JB16C,4F100CA07C,4F100YY00C,4F100BA10C,4F100AK25J,4F100BA02,4F100BA03</v>
      </c>
      <c r="AK45" s="191" t="str">
        <f>IF(OR(LEFT(R45)="特",LEFT(R45)="実"),VLOOKUP(R45,'証拠（JP特許）'!$B$2:$X$299,17,FALSE),IF(AND(OR(LEFT(R45,2)="US",LEFT(R45,2)="WO",LEFT(R45,2)="GB",LEFT(R45,2)="EP",LEFT(R45,2)="DE"),OR(MID(R45,3,1)="1",MID(R45,3,1)="2",MID(R45,3,1)="3",MID(R45,3,1)="4",MID(R45,3,1)="5",MID(R45,3,1)="6",MID(R45,3,1)="7",MID(R45,3,1)="8",MID(R45,3,1)="9",MID(R45,3,1)="0",)),VLOOKUP(R45,'証拠（WW特許）'!$B$2:$U$90,16,FALSE),""))</f>
        <v>1995.08.22</v>
      </c>
      <c r="AL45" s="190" t="s">
        <v>124</v>
      </c>
      <c r="AM45" s="190" t="s">
        <v>95</v>
      </c>
      <c r="AN45" s="190" t="s">
        <v>96</v>
      </c>
      <c r="AO45" s="190" t="str">
        <f ca="1">IF(OR(LEFT(R45)="特",LEFT(R45)="実",AND(OR(LEFT(R45,2)="US",LEFT(R45,2)="WO",LEFT(R45,2)="GB",LEFT(R45,2)="EP",LEFT(R45,2)="DE"),OR(MID(R45,3,1)="1",MID(R45,3,1)="2",MID(R45,3,1)="3",MID(R45,3,1)="4",MID(R45,3,1)="5",MID(R45,3,1)="6",MID(R45,3,1)="7",MID(R45,3,1)="8",MID(R45,3,1)="9",MID(R45,3,1)="0"))),IF(COUNTIF(INDIRECT("発明者引用!"&amp;ADDRESS(MATCH(C45,発明者引用!B$1:B$196,0),4)&amp;":"&amp;ADDRESS(MATCH(C45,発明者引用!B$1:B$196,0),17)),R45)+COUNTIF(INDIRECT("発明者引用!"&amp;ADDRESS(MATCH(C45,発明者引用!B$1:B$196,0),4)&amp;":"&amp;ADDRESS(MATCH(C45,発明者引用!B$1:B$196,0),17)),#REF!)+COUNTIF(INDIRECT("発明者引用!"&amp;ADDRESS(MATCH(C45,発明者引用!B$1:B$196,0),4)&amp;":"&amp;ADDRESS(MATCH(C45,発明者引用!B$1:B$196,0),17)),T45)&gt;0,"Yes","No"),"")</f>
        <v>No</v>
      </c>
      <c r="AP45" s="190" t="str">
        <f ca="1">IF(OR(LEFT(R45)="特",LEFT(R45)="実",AND(OR(LEFT(R45,2)="US",LEFT(R45,2)="WO",LEFT(R45,2)="GB",LEFT(R45,2)="EP",LEFT(R45,2)="DE"),OR(MID(R45,3,1)="1",MID(R45,3,1)="2",MID(R45,3,1)="3",MID(R45,3,1)="4",MID(R45,3,1)="5",MID(R45,3,1)="6",MID(R45,3,1)="7",MID(R45,3,1)="8",MID(R45,3,1)="9",MID(R45,3,1)="0"))),IF(VLOOKUP(C45,ファミリ引用特許WO!$A$2:$B$241,2,FALSE)+VLOOKUP(C45,ファミリ引用文献WO!$A$2:$C$241,3,FALSE)=0,"ISR無し",IF(COUNTIF(INDIRECT("ファミリ引用特許WO!"&amp;ADDRESS(MATCH(C45,ファミリ引用特許WO!$A$2:$A$241,0),1)&amp;":"&amp;ADDRESS(MATCH(C45,ファミリ引用特許WO!$A$2:$A$241,0),19)),R45)+COUNTIF(INDIRECT("ファミリ引用特許WO!"&amp;ADDRESS(MATCH(C45,ファミリ引用特許WO!$A$2:$A$241,0),1)&amp;":"&amp;ADDRESS(MATCH(C45,ファミリ引用特許WO!$A$2:$A$241,0),19)),S45)+COUNTIF(INDIRECT("ファミリ引用特許WO!"&amp;ADDRESS(MATCH(C45,ファミリ引用特許WO!$A$2:$A$241,0),1)&amp;":"&amp;ADDRESS(MATCH(C45,ファミリ引用特許WO!$A$2:$A$241,0),19)),T45)+COUNTIF(INDIRECT("ファミリ引用特許WO!"&amp;ADDRESS(MATCH(C45,ファミリ引用特許WO!$A$2:$A$241,0),1)&amp;":"&amp;ADDRESS(MATCH(C45,ファミリ引用特許WO!$A$2:$A$241,0),19)),W45)+COUNTIF(INDIRECT("ファミリ引用特許WO!"&amp;ADDRESS(MATCH(C45,ファミリ引用特許WO!$A$2:$A$241,0),1)&amp;":"&amp;ADDRESS(MATCH(C45,ファミリ引用特許WO!$A$2:$A$241,0),19)),Y45)&gt;0,"Yes","No")),"")</f>
        <v>ISR無し</v>
      </c>
      <c r="AQ45" s="192" t="str">
        <f ca="1">IF(OR(LEFT(R45)="特",LEFT(R45)="実",AND(OR(LEFT(R45,2)="US",LEFT(R45,2)="WO",LEFT(R45,2)="GB",LEFT(R45,2)="EP",LEFT(R45,2)="DE"),OR(MID(R45,3,1)="1",MID(R45,3,1)="2",MID(R45,3,1)="3",MID(R45,3,1)="4",MID(R45,3,1)="5",MID(R45,3,1)="6",MID(R45,3,1)="7",MID(R45,3,1)="8",MID(R45,3,1)="9",MID(R45,3,1)="0"))),IF(VLOOKUP(C45,'ファミリ引用特許表記修正（ex.A2→A）'!$A$2:$B$241,2,FALSE)=0,"family無し",IF(COUNTIF(INDIRECT("'ファミリ引用特許表記修正（ex.A2→A）'!"&amp;ADDRESS(MATCH(C45,'ファミリ引用特許表記修正（ex.A2→A）'!$A$2:$A$241,0),1)&amp;":"&amp;ADDRESS(MATCH(C45,'ファミリ引用特許表記修正（ex.A2→A）'!$A$2:$A$241,0),171)),R45)+COUNTIF(INDIRECT("'ファミリ引用特許表記修正（ex.A2→A）'!"&amp;ADDRESS(MATCH(C45,'ファミリ引用特許表記修正（ex.A2→A）'!$A$2:$A$241,0),1)&amp;":"&amp;ADDRESS(MATCH(C45,'ファミリ引用特許表記修正（ex.A2→A）'!$A$2:$A$241,0),171)),S45)+COUNTIF(INDIRECT("'ファミリ引用特許表記修正（ex.A2→A）'!"&amp;ADDRESS(MATCH(C45,'ファミリ引用特許表記修正（ex.A2→A）'!$A$2:$A$241,0),1)&amp;":"&amp;ADDRESS(MATCH(C45,'ファミリ引用特許表記修正（ex.A2→A）'!$A$2:$A$241,0),171)),T45)+COUNTIF(INDIRECT("'ファミリ引用特許表記修正（ex.A2→A）'!"&amp;ADDRESS(MATCH(C45,'ファミリ引用特許表記修正（ex.A2→A）'!$A$2:$A$241,0),1)&amp;":"&amp;ADDRESS(MATCH(C45,'ファミリ引用特許表記修正（ex.A2→A）'!$A$2:$A$241,0),171)),W45)+COUNTIF(INDIRECT("'ファミリ引用特許表記修正（ex.A2→A）'!"&amp;ADDRESS(MATCH(C45,'ファミリ引用特許表記修正（ex.A2→A）'!$A$2:$A$241,0),1)&amp;":"&amp;ADDRESS(MATCH(C45,'ファミリ引用特許表記修正（ex.A2→A）'!$A$2:$A$241,0),171)),Y45)&gt;0,"Yes","No")),"")</f>
        <v>Yes</v>
      </c>
      <c r="AR45" s="58" t="str">
        <f>IF(OR(LEFT(R45)="特",LEFT(R45)="実",AND(OR(LEFT(R45,2)="US",LEFT(R45,2)="WO",LEFT(R45,2)="GB",LEFT(R45,2)="EP",LEFT(R45,2)="DE"),OR(MID(R45,3,1)="1",MID(R45,3,1)="2",MID(R45,3,1)="3",MID(R45,3,1)="4",MID(R45,3,1)="5",MID(R45,3,1)="6",MID(R45,3,1)="7",MID(R45,3,1)="8",MID(R45,3,1)="9",MID(R45,3,1)="0",))),"",VLOOKUP($C45,ファミリ発明者引用文献!A$3:B$235,2,FALSE))</f>
        <v/>
      </c>
      <c r="AS45" s="194" t="str">
        <f>VLOOKUP(C45,ファミリ引用文献WO!A$2:B$241,2,FALSE)</f>
        <v/>
      </c>
      <c r="AT45" s="190" t="str">
        <f>VLOOKUP(C45,ファミリ引用文献!A$3:B$242,2,FALSE)</f>
        <v/>
      </c>
      <c r="AU45" s="190" t="str">
        <f>VLOOKUP(C45,審判データ!AH$2:BT$379,39,FALSE)</f>
        <v>特開平09-187906;特許03904262</v>
      </c>
      <c r="AV45" s="194" t="str">
        <f ca="1">IF(INDIRECT("審判データ!"&amp;ADDRESS(MATCH(C45,審判データ!$AH$1:$AH$379,0),32))="早期審査の対象とする","早期審査","")</f>
        <v/>
      </c>
      <c r="AW45" s="650" t="str">
        <f t="shared" si="0"/>
        <v>一致</v>
      </c>
      <c r="AX45" s="651" t="str">
        <f>IF(LEFT(AE45,3)="日本特",IF(LEFT(C45)="特",VLOOKUP(C45,'本件、証拠文献テーマコード'!G$2:I$376,3,FALSE),VLOOKUP(C45,'本件、証拠文献テーマコード'!B$2:I$376,8,FALSE)),"")</f>
        <v>4F100</v>
      </c>
      <c r="AY45" s="651" t="str">
        <f>IF(LEFT(AE45,3)="日本特",IF(OR(MID(R45,2,1)="開",MID(R45,2,1)="表",MID(R45,2,1)="登"),VLOOKUP(R45,'本件、証拠文献テーマコード'!C$2:I$379,7,FALSE),VLOOKUP(R45,'本件、証拠文献テーマコード'!G$2:I$379,3,FALSE)),"")</f>
        <v>4F100</v>
      </c>
      <c r="AZ45" s="652"/>
    </row>
    <row r="46" spans="1:52" ht="27" x14ac:dyDescent="0.15">
      <c r="A46" s="938"/>
      <c r="B46" s="586" t="str">
        <f ca="1">IF(A46="",B45,INDIRECT("審判データ!"&amp;ADDRESS(MATCH(A46,審判データ!$HC$1:$HC$379,0),20))&amp;" / "&amp;INDIRECT("審判データ!"&amp;ADDRESS(MATCH(A46,審判データ!$HC$1:$HC$379,0),21)))</f>
        <v>2011 / 29-1,29-2</v>
      </c>
      <c r="C46" s="312">
        <v>3904262</v>
      </c>
      <c r="D46" s="800"/>
      <c r="E46" s="163" t="str">
        <f ca="1">INDIRECT("審判データ!"&amp;ADDRESS(MATCH(C46,審判データ!$AH$1:$AH$379,0),55))</f>
        <v>旭化成ケミカルズ株式会社</v>
      </c>
      <c r="F46" s="163" t="str">
        <f ca="1">INDIRECT("審判データ!"&amp;ADDRESS(MATCH(C46,審判データ!$AH$1:$AH$379,0),56))</f>
        <v>宮内　雅弘</v>
      </c>
      <c r="G46" s="43" t="str">
        <f ca="1">INDIRECT("審判データ!"&amp;ADDRESS(MATCH(C46,審判データ!$AH$1:$AH$379,0),72))</f>
        <v>特開平09-187906;特許03904262</v>
      </c>
      <c r="H46" s="43" t="str">
        <f ca="1">INDIRECT("審判データ!"&amp;ADDRESS(MATCH(C46,審判データ!$AH$1:$AH$379,0),41))</f>
        <v>B32B 27/36    102;B32B 27/18;B32B 27/30</v>
      </c>
      <c r="I46" s="163" t="str">
        <f ca="1">INDIRECT("審判データ!"&amp;ADDRESS(MATCH(C46,審判データ!$AH$1:$AH$379,0),49))</f>
        <v>B32B  27/18@AFI(JP);B32B  27/30@ALI(JP);B32B  27/36@ALI(JP)</v>
      </c>
      <c r="J46" s="163" t="str">
        <f ca="1">INDIRECT("審判データ!"&amp;ADDRESS(MATCH(C46,審判データ!$AH$1:$AH$379,0),51))</f>
        <v>B32B 27/18        A;B32B 27/30        A;B32B 27/36    102</v>
      </c>
      <c r="K46" s="163" t="str">
        <f ca="1">INDIRECT("審判データ!"&amp;ADDRESS(MATCH(C46,審判データ!$AH$1:$AH$379,0),53))</f>
        <v>4F100 AH03H;4F100 AK01B;4F100 AK25B;4F100 AK25C;4F100 AK45A;4F100 AK45B;4F100 AK45C;4F100 AL05C;4F100 BA02;4F100 BA03;4F100 BA10A;4F100 BA10B;4F100 BA15;4F100 BA16;4F100 CA07B;4F100 GB07;4F100 GB90;4F100 HB00;4F100 JB16B;4F100 JL09;4F100 JL10;4F100 JN01;4F100 YY00B;4F100 YY00C</v>
      </c>
      <c r="L46" s="981"/>
      <c r="M46" s="984"/>
      <c r="N46" s="1007"/>
      <c r="O46" s="1025"/>
      <c r="P46" s="1024"/>
      <c r="Q46" s="646" t="s">
        <v>340</v>
      </c>
      <c r="R46" s="647" t="s">
        <v>681</v>
      </c>
      <c r="S46" s="644" t="str">
        <f>IF(OR(LEFT(R46)="特",LEFT(R46)="実"),VLOOKUP(R46,'証拠（JP特許）'!$B$2:$D$299,2,FALSE),IF(AND(OR(LEFT(R46,2)="US",LEFT(R46,2)="WO",LEFT(R46,2)="GB",LEFT(R46,2)="EP",LEFT(R46,2)="DE"),OR(MID(R46,3,1)="1",MID(R46,3,1)="2",MID(R46,3,1)="3",MID(R46,3,1)="4",MID(R46,3,1)="5",MID(R46,3,1)="6",MID(R46,3,1)="7",MID(R46,3,1)="8",MID(R46,3,1)="9",MID(R46,3,1)="0")),VLOOKUP(R46,'証拠（WW特許）'!$B$2:$C$90,2,FALSE),"_"))</f>
        <v>特願平4-72703</v>
      </c>
      <c r="T46" s="646" t="str">
        <f>IF(OR(LEFT(R46)="特",LEFT(R46)="実"),VLOOKUP(R46,'証拠（JP特許）'!$B$2:$E$299,4,FALSE),"_")</f>
        <v>JP3297811</v>
      </c>
      <c r="U46" s="644" t="s">
        <v>94</v>
      </c>
      <c r="V46" s="646" t="s">
        <v>203</v>
      </c>
      <c r="W46" s="648" t="str">
        <f t="shared" si="3"/>
        <v>JP0593089A</v>
      </c>
      <c r="X46" s="649"/>
      <c r="Y46" s="649" t="str">
        <f t="shared" si="4"/>
        <v>JP3297811B</v>
      </c>
      <c r="Z46" s="91" t="str">
        <f ca="1">IF(OR(LEFT(R46)="特",LEFT(R46)="実",AND(OR(LEFT(R46,2)="US",LEFT(R46,2)="WO",LEFT(R46,2)="GB",LEFT(R46,2)="EP",LEFT(R46,2)="DE"),OR(MID(R46,3,1)="1",MID(R46,3,1)="2",MID(R46,3,1)="3",MID(R46,3,1)="4",MID(R46,3,1)="5",MID(R46,3,1)="6",MID(R46,3,1)="7",MID(R46,3,1)="8",MID(R46,3,1)="9",MID(R46,3,1)="0",))),IF(COUNTIF(INDIRECT("拒絶理由・拒絶査定・異議申立!"&amp;ADDRESS(MATCH(C46,拒絶理由・拒絶査定・異議申立!B$1:B$1000,0),3)&amp;":"&amp;ADDRESS(MATCH(C46,拒絶理由・拒絶査定・異議申立!B$1:B$1000,0),50)),R46)+COUNTIF(INDIRECT("拒絶理由・拒絶査定・異議申立!"&amp;ADDRESS(MATCH(C46,拒絶理由・拒絶査定・異議申立!B$1:B$1000,0),3)&amp;":"&amp;ADDRESS(MATCH(C46,拒絶理由・拒絶査定・異議申立!B$1:B$1000,0),50)),T46)&gt;0,"Yes","No"),"")</f>
        <v>Yes</v>
      </c>
      <c r="AA46" s="92" t="str">
        <f ca="1">IF(OR(LEFT(R46)="特",LEFT(R46)="実",AND(OR(LEFT(R46,2)="US",LEFT(R46,2)="WO",LEFT(R46,2)="GB",LEFT(R46,2)="EP",LEFT(R46,2)="DE"),OR(MID(R46,3,1)="1",MID(R46,3,1)="2",MID(R46,3,1)="3",MID(R46,3,1)="4",MID(R46,3,1)="5",MID(R46,3,1)="6",MID(R46,3,1)="7",MID(R46,3,1)="8",MID(R46,3,1)="9",MID(R46,3,1)="0",))),IF(COUNTIF(INDIRECT("先行技術調査・登録査定!"&amp;ADDRESS(MATCH(C46,先行技術調査・登録査定!B$1:B$1000,0),3)&amp;":"&amp;ADDRESS(MATCH(C46,先行技術調査・登録査定!B$1:B$1000,0),49)),R46)+COUNTIF(INDIRECT("先行技術調査・登録査定!"&amp;ADDRESS(MATCH(C46,先行技術調査・登録査定!B$1:B$1000,0),3)&amp;":"&amp;ADDRESS(MATCH(C46,先行技術調査・登録査定!B$1:B$1000,0),49)),T46)&gt;0,"Yes","No"),"")</f>
        <v>Yes</v>
      </c>
      <c r="AB46" s="169" t="str">
        <f t="shared" ca="1" si="5"/>
        <v>No</v>
      </c>
      <c r="AC46" s="121" t="str">
        <f>IF(OR(LEFT(R46)="特",LEFT(R46)="実",AND(OR(LEFT(R46,2)="US",LEFT(R46,2)="WO",LEFT(R46,2)="GB",LEFT(R46,2)="EP",LEFT(R46,2)="DE"),OR(MID(R46,3,1)="1",MID(R46,3,1)="2",MID(R46,3,1)="3",MID(R46,3,1)="4",MID(R46,3,1)="5",MID(R46,3,1)="6",MID(R46,3,1)="7",MID(R46,3,1)="8",MID(R46,3,1)="9",MID(R46,3,1)="0",))),"",VLOOKUP($C46,非特許文献リスト!$A$2:$C$196,2,FALSE))</f>
        <v/>
      </c>
      <c r="AD46" s="122" t="str">
        <f>IF(OR(LEFT(R46)="特",LEFT(R46)="実",AND(OR(LEFT(R46,2)="US",LEFT(R46,2)="WO",LEFT(R46,2)="GB",LEFT(R46,2)="EP",LEFT(R46,2)="DE"),OR(MID(R46,3,1)="1",MID(R46,3,1)="2",MID(R46,3,1)="3",MID(R46,3,1)="4",MID(R46,3,1)="5",MID(R46,3,1)="6",MID(R46,3,1)="7",MID(R46,3,1)="8",MID(R46,3,1)="9",MID(R46,3,1)="0",))),"",VLOOKUP($C46,非特許文献リスト!$A$2:$C$196,3,FALSE))</f>
        <v/>
      </c>
      <c r="AE46" s="188" t="str">
        <f t="shared" si="2"/>
        <v>日本特許文献</v>
      </c>
      <c r="AF46" s="189" t="str">
        <f>IF(OR(LEFT(R46)="特",LEFT(R46)="実"),VLOOKUP(R46,'証拠（JP特許）'!$B$2:$AB$299,10,FALSE),IF(AND(OR(LEFT(R46,2)="US",LEFT(R46,2)="WO",LEFT(R46,2)="GB",LEFT(R46,2)="EP",LEFT(R46,2)="DE"),OR(MID(R46,3,1)="1",MID(R46,3,1)="2",MID(R46,3,1)="3",MID(R46,3,1)="4",MID(R46,3,1)="5",MID(R46,3,1)="6",MID(R46,3,1)="7",MID(R46,3,1)="8",MID(R46,3,1)="9",MID(R46,3,1)="0",)),VLOOKUP(R46,'証拠（WW特許）'!$B$2:$M$90,8,FALSE),""))</f>
        <v>チバ　スペシャルティ　ケミカルズ　ホールディング　インコーポレーテッド</v>
      </c>
      <c r="AG46" s="189" t="str">
        <f>IF(OR(LEFT(R46)="特",LEFT(R46)="実"),VLOOKUP(R46,'証拠（JP特許）'!$B$2:$AB$299,26,FALSE),IF(AND(OR(LEFT(R46,2)="US",LEFT(R46,2)="WO",LEFT(R46,2)="GB",LEFT(R46,2)="EP",LEFT(R46,2)="DE"),OR(MID(R46,3,1)="1",MID(R46,3,1)="2",MID(R46,3,1)="3",MID(R46,3,1)="4",MID(R46,3,1)="5",MID(R46,3,1)="6",MID(R46,3,1)="7",MID(R46,3,1)="8",MID(R46,3,1)="9",MID(R46,3,1)="0",)),VLOOKUP(R46,'証拠（WW特許）'!$B$2:$M$90,12,FALSE),""))</f>
        <v>アンドレ　シュミッター,クルト　ブルデスカ,マリオ　スロンゴ,ジーン－ルーク　ビルバウム</v>
      </c>
      <c r="AH46" s="190" t="str">
        <f>IF(OR(LEFT(R46)="特",LEFT(R46)="実"),VLOOKUP(R46,'証拠（JP特許）'!$B$2:$X$299,20,FALSE),IF(AND(OR(LEFT(R46,2)="US",LEFT(R46,2)="WO",LEFT(R46,2)="GB",LEFT(R46,2)="EP",LEFT(R46,2)="DE"),OR(MID(R46,3,1)="1",MID(R46,3,1)="2",MID(R46,3,1)="3",MID(R46,3,1)="4",MID(R46,3,1)="5",MID(R46,3,1)="6",MID(R46,3,1)="7",MID(R46,3,1)="8",MID(R46,3,1)="9",MID(R46,3,1)="0",)),VLOOKUP(R46,'証拠（WW特許）'!$B$2:$U$90,20,FALSE),""))</f>
        <v>B32B  27/18    (2006.01),C08J   3/20    (2006.01),C08J   5/00    (2006.01),C08J   5/18    (2006.01),C08K   5/3492  (2006.01),C08K   5/3477  (2006.01),C08J   7/04    (2006.01),C08L  87/00    (2006.01)</v>
      </c>
      <c r="AI46" s="190" t="str">
        <f>IF(OR(LEFT(R46)="特",LEFT(R46)="実"),VLOOKUP(R46,'証拠（JP特許）'!$B$2:$X$299,21,FALSE),"")</f>
        <v xml:space="preserve">B32B 27/18      A,C08J  3/20   CEZZ,C08J  5/00   CEZ ,C08J  5/18   CEZ ,C08K  5/3492 KBN ,C08L 69:00       ,C08K  5/3477     ,C08K  5/3492     ,C08J  7/04      A,C08J  3/20      Z,C08J  5/00       ,C08L 87/00       </v>
      </c>
      <c r="AJ46" s="190" t="str">
        <f>IF(OR(LEFT(R46)="特",LEFT(R46)="実"),VLOOKUP(R46,'証拠（JP特許）'!$B$2:$X$299,22,FALSE),"")</f>
        <v>4J002AA011,4J002CG011,4J002CF071,4J002CL011,4J002CB001,4J002EU186,4J002FD066,4J002FD076,4J002FD046,4J002FD010,4J002FD200,4J002FD030,4J002FD040,4J002FD070,4J002GK01,4J002GG01,4F071AA02,4F071AA50,4F071AE05,4F071AC19,4F071AA54,4F071AA43,4F071AA62,4F071AA51,4F071AA40,4F071AA45,4F071AF03,4F071AF45,4F071AF57,4F071BB03,4F071BB05,4F071BB06,4F071BC01,4F071BC03,4F071BC04,4F071BC05,4F071BC12,4F070AA42,4F070AA47,4F070AA50,4F070AA52,4F070AA54,4F070AA58,4F070AC45,4F070AC66,4F070AE03,4F070FB09,4F100JB16A,4F100AK01A,4F100AH07A,4F100AK45A,4F100AK41A,4F100AK46A,4F100AK54A,4F100AK57A,4F100CA05A,4F100YY00A,4F100AT00B,4F100AH07H,4F100YY00H,4F100AK54K,4F100AK57K,4F100BA02,4F100CA07,4F100DE01,4F100JL09,4F100JL00,4F100JJ03,4J002FD050,4F006AA31,4F006AA32,4F006AA35,4F006AA36,4F006AA38,4F006AA55,4F006AA56,4F006BA03</v>
      </c>
      <c r="AK46" s="191" t="str">
        <f>IF(OR(LEFT(R46)="特",LEFT(R46)="実"),VLOOKUP(R46,'証拠（JP特許）'!$B$2:$X$299,17,FALSE),IF(AND(OR(LEFT(R46,2)="US",LEFT(R46,2)="WO",LEFT(R46,2)="GB",LEFT(R46,2)="EP",LEFT(R46,2)="DE"),OR(MID(R46,3,1)="1",MID(R46,3,1)="2",MID(R46,3,1)="3",MID(R46,3,1)="4",MID(R46,3,1)="5",MID(R46,3,1)="6",MID(R46,3,1)="7",MID(R46,3,1)="8",MID(R46,3,1)="9",MID(R46,3,1)="0",)),VLOOKUP(R46,'証拠（WW特許）'!$B$2:$U$90,16,FALSE),""))</f>
        <v>1993.04.16</v>
      </c>
      <c r="AL46" s="190" t="s">
        <v>124</v>
      </c>
      <c r="AM46" s="190" t="s">
        <v>95</v>
      </c>
      <c r="AN46" s="190" t="s">
        <v>95</v>
      </c>
      <c r="AO46" s="190" t="str">
        <f ca="1">IF(OR(LEFT(R46)="特",LEFT(R46)="実",AND(OR(LEFT(R46,2)="US",LEFT(R46,2)="WO",LEFT(R46,2)="GB",LEFT(R46,2)="EP",LEFT(R46,2)="DE"),OR(MID(R46,3,1)="1",MID(R46,3,1)="2",MID(R46,3,1)="3",MID(R46,3,1)="4",MID(R46,3,1)="5",MID(R46,3,1)="6",MID(R46,3,1)="7",MID(R46,3,1)="8",MID(R46,3,1)="9",MID(R46,3,1)="0"))),IF(COUNTIF(INDIRECT("発明者引用!"&amp;ADDRESS(MATCH(C46,発明者引用!B$1:B$196,0),4)&amp;":"&amp;ADDRESS(MATCH(C46,発明者引用!B$1:B$196,0),17)),R46)+COUNTIF(INDIRECT("発明者引用!"&amp;ADDRESS(MATCH(C46,発明者引用!B$1:B$196,0),4)&amp;":"&amp;ADDRESS(MATCH(C46,発明者引用!B$1:B$196,0),17)),#REF!)+COUNTIF(INDIRECT("発明者引用!"&amp;ADDRESS(MATCH(C46,発明者引用!B$1:B$196,0),4)&amp;":"&amp;ADDRESS(MATCH(C46,発明者引用!B$1:B$196,0),17)),T46)&gt;0,"Yes","No"),"")</f>
        <v>No</v>
      </c>
      <c r="AP46" s="190" t="str">
        <f ca="1">IF(OR(LEFT(R46)="特",LEFT(R46)="実",AND(OR(LEFT(R46,2)="US",LEFT(R46,2)="WO",LEFT(R46,2)="GB",LEFT(R46,2)="EP",LEFT(R46,2)="DE"),OR(MID(R46,3,1)="1",MID(R46,3,1)="2",MID(R46,3,1)="3",MID(R46,3,1)="4",MID(R46,3,1)="5",MID(R46,3,1)="6",MID(R46,3,1)="7",MID(R46,3,1)="8",MID(R46,3,1)="9",MID(R46,3,1)="0"))),IF(VLOOKUP(C46,ファミリ引用特許WO!$A$2:$B$241,2,FALSE)+VLOOKUP(C46,ファミリ引用文献WO!$A$2:$C$241,3,FALSE)=0,"ISR無し",IF(COUNTIF(INDIRECT("ファミリ引用特許WO!"&amp;ADDRESS(MATCH(C46,ファミリ引用特許WO!$A$2:$A$241,0),1)&amp;":"&amp;ADDRESS(MATCH(C46,ファミリ引用特許WO!$A$2:$A$241,0),19)),R46)+COUNTIF(INDIRECT("ファミリ引用特許WO!"&amp;ADDRESS(MATCH(C46,ファミリ引用特許WO!$A$2:$A$241,0),1)&amp;":"&amp;ADDRESS(MATCH(C46,ファミリ引用特許WO!$A$2:$A$241,0),19)),S46)+COUNTIF(INDIRECT("ファミリ引用特許WO!"&amp;ADDRESS(MATCH(C46,ファミリ引用特許WO!$A$2:$A$241,0),1)&amp;":"&amp;ADDRESS(MATCH(C46,ファミリ引用特許WO!$A$2:$A$241,0),19)),T46)+COUNTIF(INDIRECT("ファミリ引用特許WO!"&amp;ADDRESS(MATCH(C46,ファミリ引用特許WO!$A$2:$A$241,0),1)&amp;":"&amp;ADDRESS(MATCH(C46,ファミリ引用特許WO!$A$2:$A$241,0),19)),W46)+COUNTIF(INDIRECT("ファミリ引用特許WO!"&amp;ADDRESS(MATCH(C46,ファミリ引用特許WO!$A$2:$A$241,0),1)&amp;":"&amp;ADDRESS(MATCH(C46,ファミリ引用特許WO!$A$2:$A$241,0),19)),Y46)&gt;0,"Yes","No")),"")</f>
        <v>ISR無し</v>
      </c>
      <c r="AQ46" s="192" t="str">
        <f ca="1">IF(OR(LEFT(R46)="特",LEFT(R46)="実",AND(OR(LEFT(R46,2)="US",LEFT(R46,2)="WO",LEFT(R46,2)="GB",LEFT(R46,2)="EP",LEFT(R46,2)="DE"),OR(MID(R46,3,1)="1",MID(R46,3,1)="2",MID(R46,3,1)="3",MID(R46,3,1)="4",MID(R46,3,1)="5",MID(R46,3,1)="6",MID(R46,3,1)="7",MID(R46,3,1)="8",MID(R46,3,1)="9",MID(R46,3,1)="0"))),IF(VLOOKUP(C46,'ファミリ引用特許表記修正（ex.A2→A）'!$A$2:$B$241,2,FALSE)=0,"family無し",IF(COUNTIF(INDIRECT("'ファミリ引用特許表記修正（ex.A2→A）'!"&amp;ADDRESS(MATCH(C46,'ファミリ引用特許表記修正（ex.A2→A）'!$A$2:$A$241,0),1)&amp;":"&amp;ADDRESS(MATCH(C46,'ファミリ引用特許表記修正（ex.A2→A）'!$A$2:$A$241,0),171)),R46)+COUNTIF(INDIRECT("'ファミリ引用特許表記修正（ex.A2→A）'!"&amp;ADDRESS(MATCH(C46,'ファミリ引用特許表記修正（ex.A2→A）'!$A$2:$A$241,0),1)&amp;":"&amp;ADDRESS(MATCH(C46,'ファミリ引用特許表記修正（ex.A2→A）'!$A$2:$A$241,0),171)),S46)+COUNTIF(INDIRECT("'ファミリ引用特許表記修正（ex.A2→A）'!"&amp;ADDRESS(MATCH(C46,'ファミリ引用特許表記修正（ex.A2→A）'!$A$2:$A$241,0),1)&amp;":"&amp;ADDRESS(MATCH(C46,'ファミリ引用特許表記修正（ex.A2→A）'!$A$2:$A$241,0),171)),T46)+COUNTIF(INDIRECT("'ファミリ引用特許表記修正（ex.A2→A）'!"&amp;ADDRESS(MATCH(C46,'ファミリ引用特許表記修正（ex.A2→A）'!$A$2:$A$241,0),1)&amp;":"&amp;ADDRESS(MATCH(C46,'ファミリ引用特許表記修正（ex.A2→A）'!$A$2:$A$241,0),171)),W46)+COUNTIF(INDIRECT("'ファミリ引用特許表記修正（ex.A2→A）'!"&amp;ADDRESS(MATCH(C46,'ファミリ引用特許表記修正（ex.A2→A）'!$A$2:$A$241,0),1)&amp;":"&amp;ADDRESS(MATCH(C46,'ファミリ引用特許表記修正（ex.A2→A）'!$A$2:$A$241,0),171)),Y46)&gt;0,"Yes","No")),"")</f>
        <v>No</v>
      </c>
      <c r="AR46" s="58" t="str">
        <f>IF(OR(LEFT(R46)="特",LEFT(R46)="実",AND(OR(LEFT(R46,2)="US",LEFT(R46,2)="WO",LEFT(R46,2)="GB",LEFT(R46,2)="EP",LEFT(R46,2)="DE"),OR(MID(R46,3,1)="1",MID(R46,3,1)="2",MID(R46,3,1)="3",MID(R46,3,1)="4",MID(R46,3,1)="5",MID(R46,3,1)="6",MID(R46,3,1)="7",MID(R46,3,1)="8",MID(R46,3,1)="9",MID(R46,3,1)="0",))),"",VLOOKUP($C46,ファミリ発明者引用文献!A$3:B$235,2,FALSE))</f>
        <v/>
      </c>
      <c r="AS46" s="194" t="str">
        <f>VLOOKUP(C46,ファミリ引用文献WO!A$2:B$241,2,FALSE)</f>
        <v/>
      </c>
      <c r="AT46" s="190" t="str">
        <f>VLOOKUP(C46,ファミリ引用文献!A$3:B$242,2,FALSE)</f>
        <v/>
      </c>
      <c r="AU46" s="190" t="str">
        <f>VLOOKUP(C46,審判データ!AH$2:BT$379,39,FALSE)</f>
        <v>特開平09-187906;特許03904262</v>
      </c>
      <c r="AV46" s="194" t="str">
        <f ca="1">IF(INDIRECT("審判データ!"&amp;ADDRESS(MATCH(C46,審判データ!$AH$1:$AH$379,0),32))="早期審査の対象とする","早期審査","")</f>
        <v/>
      </c>
      <c r="AW46" s="650" t="str">
        <f t="shared" si="0"/>
        <v>不一致</v>
      </c>
      <c r="AX46" s="651" t="str">
        <f>IF(LEFT(AE46,3)="日本特",IF(LEFT(C46)="特",VLOOKUP(C46,'本件、証拠文献テーマコード'!G$2:I$376,3,FALSE),VLOOKUP(C46,'本件、証拠文献テーマコード'!B$2:I$376,8,FALSE)),"")</f>
        <v>4F100</v>
      </c>
      <c r="AY46" s="651" t="str">
        <f>IF(LEFT(AE46,3)="日本特",IF(OR(MID(R46,2,1)="開",MID(R46,2,1)="表",MID(R46,2,1)="登"),VLOOKUP(R46,'本件、証拠文献テーマコード'!C$2:I$379,7,FALSE),VLOOKUP(R46,'本件、証拠文献テーマコード'!G$2:I$379,3,FALSE)),"")</f>
        <v>4F070,4F071,4F100,4J002,4F006</v>
      </c>
      <c r="AZ46" s="652"/>
    </row>
    <row r="47" spans="1:52" ht="81" x14ac:dyDescent="0.15">
      <c r="A47" s="173" t="s">
        <v>22340</v>
      </c>
      <c r="B47" s="586" t="str">
        <f ca="1">IF(A47="",B46,INDIRECT("審判データ!"&amp;ADDRESS(MATCH(A47,審判データ!$HC$1:$HC$379,0),20))&amp;" / "&amp;INDIRECT("審判データ!"&amp;ADDRESS(MATCH(A47,審判データ!$HC$1:$HC$379,0),21)))</f>
        <v>2011 / 29-1,29-2</v>
      </c>
      <c r="C47" s="66">
        <v>3249407</v>
      </c>
      <c r="D47" s="43" t="s">
        <v>22341</v>
      </c>
      <c r="E47" s="43" t="str">
        <f ca="1">INDIRECT("審判データ!"&amp;ADDRESS(MATCH(C47,審判データ!$AH$1:$AH$379,0),55))</f>
        <v>昭和シェル石油株式会社;独立行政法人新エネルギー・産業技術総合開発機構</v>
      </c>
      <c r="F47" s="43" t="str">
        <f ca="1">INDIRECT("審判データ!"&amp;ADDRESS(MATCH(C47,審判データ!$AH$1:$AH$379,0),56))</f>
        <v>櫛屋　勝巳;田知行　宗頼;加瀬　高久</v>
      </c>
      <c r="G47" s="43" t="str">
        <f ca="1">INDIRECT("審判データ!"&amp;ADDRESS(MATCH(C47,審判データ!$AH$1:$AH$379,0),72))</f>
        <v>EP838863A;特開平10-135498;特許03249407;US5981868</v>
      </c>
      <c r="H47" s="43" t="str">
        <f ca="1">INDIRECT("審判データ!"&amp;ADDRESS(MATCH(C47,審判データ!$AH$1:$AH$379,0),41))</f>
        <v>H01L 31/04;C23C 14/06</v>
      </c>
      <c r="I47" s="43" t="str">
        <f ca="1">INDIRECT("審判データ!"&amp;ADDRESS(MATCH(C47,審判データ!$AH$1:$AH$379,0),49))</f>
        <v>C23C  14/06@AFI(JP);H01L  31/032@ALI(EP);H01L  31/0336@ALI(EP);H01L  31/04@ALI(JP)</v>
      </c>
      <c r="J47" s="43" t="str">
        <f ca="1">INDIRECT("審判データ!"&amp;ADDRESS(MATCH(C47,審判データ!$AH$1:$AH$379,0),51))</f>
        <v>C23C 14/06        D;H01L 31/04        E</v>
      </c>
      <c r="K47" s="43" t="str">
        <f ca="1">INDIRECT("審判データ!"&amp;ADDRESS(MATCH(C47,審判データ!$AH$1:$AH$379,0),53))</f>
        <v>4K029 AA09;4K029 BA21;4K029 BB02;4K029 BC07;4K029 BD00;4K029 CA05;4K029 DC03;4K029 DC04;4K029 EA05;4K029 GA01;5F051 AA09;5F051 AA10;5F051 AA16;5F051 DA01;5F051 DA15;5F051 FA02;5F051 FA06;5F051 FA15;5F051 GA03;5F151 AA09;5F151 AA10;5F151 AA16;5F151 DA01;5F151 DA15;5F151 FA02;5F151 FA06;5F151 FA15;5F151 GA03</v>
      </c>
      <c r="L47" s="641" t="s">
        <v>22342</v>
      </c>
      <c r="M47" s="642" t="s">
        <v>22343</v>
      </c>
      <c r="N47" s="643" t="s">
        <v>22344</v>
      </c>
      <c r="O47" s="644">
        <v>0</v>
      </c>
      <c r="P47" s="645">
        <v>0</v>
      </c>
      <c r="Q47" s="646">
        <v>0</v>
      </c>
      <c r="R47" s="647">
        <v>0</v>
      </c>
      <c r="S47" s="644" t="str">
        <f>IF(OR(LEFT(R47)="特",LEFT(R47)="実"),VLOOKUP(R47,'証拠（JP特許）'!$B$2:$D$299,2,FALSE),IF(AND(OR(LEFT(R47,2)="US",LEFT(R47,2)="WO",LEFT(R47,2)="GB",LEFT(R47,2)="EP",LEFT(R47,2)="DE"),OR(MID(R47,3,1)="1",MID(R47,3,1)="2",MID(R47,3,1)="3",MID(R47,3,1)="4",MID(R47,3,1)="5",MID(R47,3,1)="6",MID(R47,3,1)="7",MID(R47,3,1)="8",MID(R47,3,1)="9",MID(R47,3,1)="0")),VLOOKUP(R47,'証拠（WW特許）'!$B$2:$C$90,2,FALSE),"_"))</f>
        <v>_</v>
      </c>
      <c r="T47" s="646" t="str">
        <f>IF(OR(LEFT(R47)="特",LEFT(R47)="実"),VLOOKUP(R47,'証拠（JP特許）'!$B$2:$E$299,4,FALSE),"_")</f>
        <v>_</v>
      </c>
      <c r="U47" s="644" t="s">
        <v>94</v>
      </c>
      <c r="V47" s="646" t="s">
        <v>94</v>
      </c>
      <c r="W47" s="648" t="str">
        <f t="shared" si="3"/>
        <v/>
      </c>
      <c r="X47" s="649"/>
      <c r="Y47" s="649" t="str">
        <f t="shared" si="4"/>
        <v/>
      </c>
      <c r="Z47" s="91" t="str">
        <f ca="1">IF(OR(LEFT(R47)="特",LEFT(R47)="実",AND(OR(LEFT(R47,2)="US",LEFT(R47,2)="WO",LEFT(R47,2)="GB",LEFT(R47,2)="EP",LEFT(R47,2)="DE"),OR(MID(R47,3,1)="1",MID(R47,3,1)="2",MID(R47,3,1)="3",MID(R47,3,1)="4",MID(R47,3,1)="5",MID(R47,3,1)="6",MID(R47,3,1)="7",MID(R47,3,1)="8",MID(R47,3,1)="9",MID(R47,3,1)="0",))),IF(COUNTIF(INDIRECT("拒絶理由・拒絶査定・異議申立!"&amp;ADDRESS(MATCH(C47,拒絶理由・拒絶査定・異議申立!B$1:B$1000,0),3)&amp;":"&amp;ADDRESS(MATCH(C47,拒絶理由・拒絶査定・異議申立!B$1:B$1000,0),50)),R47)+COUNTIF(INDIRECT("拒絶理由・拒絶査定・異議申立!"&amp;ADDRESS(MATCH(C47,拒絶理由・拒絶査定・異議申立!B$1:B$1000,0),3)&amp;":"&amp;ADDRESS(MATCH(C47,拒絶理由・拒絶査定・異議申立!B$1:B$1000,0),50)),T47)&gt;0,"Yes","No"),"")</f>
        <v/>
      </c>
      <c r="AA47" s="92" t="str">
        <f ca="1">IF(OR(LEFT(R47)="特",LEFT(R47)="実",AND(OR(LEFT(R47,2)="US",LEFT(R47,2)="WO",LEFT(R47,2)="GB",LEFT(R47,2)="EP",LEFT(R47,2)="DE"),OR(MID(R47,3,1)="1",MID(R47,3,1)="2",MID(R47,3,1)="3",MID(R47,3,1)="4",MID(R47,3,1)="5",MID(R47,3,1)="6",MID(R47,3,1)="7",MID(R47,3,1)="8",MID(R47,3,1)="9",MID(R47,3,1)="0",))),IF(COUNTIF(INDIRECT("先行技術調査・登録査定!"&amp;ADDRESS(MATCH(C47,先行技術調査・登録査定!B$1:B$1000,0),3)&amp;":"&amp;ADDRESS(MATCH(C47,先行技術調査・登録査定!B$1:B$1000,0),49)),R47)+COUNTIF(INDIRECT("先行技術調査・登録査定!"&amp;ADDRESS(MATCH(C47,先行技術調査・登録査定!B$1:B$1000,0),3)&amp;":"&amp;ADDRESS(MATCH(C47,先行技術調査・登録査定!B$1:B$1000,0),49)),T47)&gt;0,"Yes","No"),"")</f>
        <v/>
      </c>
      <c r="AB47" s="169" t="str">
        <f t="shared" ca="1" si="5"/>
        <v/>
      </c>
      <c r="AC47" s="94" t="str">
        <f>IF(OR(LEFT(R47)="特",LEFT(R47)="実",AND(OR(LEFT(R47,2)="US",LEFT(R47,2)="WO",LEFT(R47,2)="GB",LEFT(R47,2)="EP",LEFT(R47,2)="DE"),OR(MID(R47,3,1)="1",MID(R47,3,1)="2",MID(R47,3,1)="3",MID(R47,3,1)="4",MID(R47,3,1)="5",MID(R47,3,1)="6",MID(R47,3,1)="7",MID(R47,3,1)="8",MID(R47,3,1)="9",MID(R47,3,1)="0",))),"",VLOOKUP($C47,非特許文献リスト!$A$2:$C$196,2,FALSE))</f>
        <v/>
      </c>
      <c r="AD47" s="95" t="str">
        <f>IF(OR(LEFT(R47)="特",LEFT(R47)="実",AND(OR(LEFT(R47,2)="US",LEFT(R47,2)="WO",LEFT(R47,2)="GB",LEFT(R47,2)="EP",LEFT(R47,2)="DE"),OR(MID(R47,3,1)="1",MID(R47,3,1)="2",MID(R47,3,1)="3",MID(R47,3,1)="4",MID(R47,3,1)="5",MID(R47,3,1)="6",MID(R47,3,1)="7",MID(R47,3,1)="8",MID(R47,3,1)="9",MID(R47,3,1)="0",))),"",VLOOKUP($C47,非特許文献リスト!$A$2:$C$196,3,FALSE))</f>
        <v/>
      </c>
      <c r="AE47" s="188" t="str">
        <f t="shared" si="2"/>
        <v/>
      </c>
      <c r="AF47" s="189" t="str">
        <f>IF(OR(LEFT(R47)="特",LEFT(R47)="実"),VLOOKUP(R47,'証拠（JP特許）'!$B$2:$AB$299,10,FALSE),IF(AND(OR(LEFT(R47,2)="US",LEFT(R47,2)="WO",LEFT(R47,2)="GB",LEFT(R47,2)="EP",LEFT(R47,2)="DE"),OR(MID(R47,3,1)="1",MID(R47,3,1)="2",MID(R47,3,1)="3",MID(R47,3,1)="4",MID(R47,3,1)="5",MID(R47,3,1)="6",MID(R47,3,1)="7",MID(R47,3,1)="8",MID(R47,3,1)="9",MID(R47,3,1)="0",)),VLOOKUP(R47,'証拠（WW特許）'!$B$2:$M$90,8,FALSE),""))</f>
        <v/>
      </c>
      <c r="AG47" s="189" t="str">
        <f>IF(OR(LEFT(R47)="特",LEFT(R47)="実"),VLOOKUP(R47,'証拠（JP特許）'!$B$2:$AB$299,26,FALSE),IF(AND(OR(LEFT(R47,2)="US",LEFT(R47,2)="WO",LEFT(R47,2)="GB",LEFT(R47,2)="EP",LEFT(R47,2)="DE"),OR(MID(R47,3,1)="1",MID(R47,3,1)="2",MID(R47,3,1)="3",MID(R47,3,1)="4",MID(R47,3,1)="5",MID(R47,3,1)="6",MID(R47,3,1)="7",MID(R47,3,1)="8",MID(R47,3,1)="9",MID(R47,3,1)="0",)),VLOOKUP(R47,'証拠（WW特許）'!$B$2:$M$90,12,FALSE),""))</f>
        <v/>
      </c>
      <c r="AH47" s="190" t="str">
        <f>IF(OR(LEFT(R47)="特",LEFT(R47)="実"),VLOOKUP(R47,'証拠（JP特許）'!$B$2:$X$299,20,FALSE),IF(AND(OR(LEFT(R47,2)="US",LEFT(R47,2)="WO",LEFT(R47,2)="GB",LEFT(R47,2)="EP",LEFT(R47,2)="DE"),OR(MID(R47,3,1)="1",MID(R47,3,1)="2",MID(R47,3,1)="3",MID(R47,3,1)="4",MID(R47,3,1)="5",MID(R47,3,1)="6",MID(R47,3,1)="7",MID(R47,3,1)="8",MID(R47,3,1)="9",MID(R47,3,1)="0",)),VLOOKUP(R47,'証拠（WW特許）'!$B$2:$U$90,20,FALSE),""))</f>
        <v/>
      </c>
      <c r="AI47" s="190" t="str">
        <f>IF(OR(LEFT(R47)="特",LEFT(R47)="実"),VLOOKUP(R47,'証拠（JP特許）'!$B$2:$X$299,21,FALSE),"")</f>
        <v/>
      </c>
      <c r="AJ47" s="190" t="str">
        <f>IF(OR(LEFT(R47)="特",LEFT(R47)="実"),VLOOKUP(R47,'証拠（JP特許）'!$B$2:$X$299,22,FALSE),"")</f>
        <v/>
      </c>
      <c r="AK47" s="191" t="str">
        <f>IF(OR(LEFT(R47)="特",LEFT(R47)="実"),VLOOKUP(R47,'証拠（JP特許）'!$B$2:$X$299,17,FALSE),IF(AND(OR(LEFT(R47,2)="US",LEFT(R47,2)="WO",LEFT(R47,2)="GB",LEFT(R47,2)="EP",LEFT(R47,2)="DE"),OR(MID(R47,3,1)="1",MID(R47,3,1)="2",MID(R47,3,1)="3",MID(R47,3,1)="4",MID(R47,3,1)="5",MID(R47,3,1)="6",MID(R47,3,1)="7",MID(R47,3,1)="8",MID(R47,3,1)="9",MID(R47,3,1)="0",)),VLOOKUP(R47,'証拠（WW特許）'!$B$2:$U$90,16,FALSE),""))</f>
        <v/>
      </c>
      <c r="AL47" s="190"/>
      <c r="AM47" s="190"/>
      <c r="AN47" s="190"/>
      <c r="AO47" s="190" t="str">
        <f ca="1">IF(OR(LEFT(R47)="特",LEFT(R47)="実",AND(OR(LEFT(R47,2)="US",LEFT(R47,2)="WO",LEFT(R47,2)="GB",LEFT(R47,2)="EP",LEFT(R47,2)="DE"),OR(MID(R47,3,1)="1",MID(R47,3,1)="2",MID(R47,3,1)="3",MID(R47,3,1)="4",MID(R47,3,1)="5",MID(R47,3,1)="6",MID(R47,3,1)="7",MID(R47,3,1)="8",MID(R47,3,1)="9",MID(R47,3,1)="0"))),IF(COUNTIF(INDIRECT("発明者引用!"&amp;ADDRESS(MATCH(C47,発明者引用!B$1:B$196,0),4)&amp;":"&amp;ADDRESS(MATCH(C47,発明者引用!B$1:B$196,0),17)),R47)+COUNTIF(INDIRECT("発明者引用!"&amp;ADDRESS(MATCH(C47,発明者引用!B$1:B$196,0),4)&amp;":"&amp;ADDRESS(MATCH(C47,発明者引用!B$1:B$196,0),17)),#REF!)+COUNTIF(INDIRECT("発明者引用!"&amp;ADDRESS(MATCH(C47,発明者引用!B$1:B$196,0),4)&amp;":"&amp;ADDRESS(MATCH(C47,発明者引用!B$1:B$196,0),17)),T47)&gt;0,"Yes","No"),"")</f>
        <v/>
      </c>
      <c r="AP47" s="190" t="str">
        <f ca="1">IF(OR(LEFT(R47)="特",LEFT(R47)="実",AND(OR(LEFT(R47,2)="US",LEFT(R47,2)="WO",LEFT(R47,2)="GB",LEFT(R47,2)="EP",LEFT(R47,2)="DE"),OR(MID(R47,3,1)="1",MID(R47,3,1)="2",MID(R47,3,1)="3",MID(R47,3,1)="4",MID(R47,3,1)="5",MID(R47,3,1)="6",MID(R47,3,1)="7",MID(R47,3,1)="8",MID(R47,3,1)="9",MID(R47,3,1)="0"))),IF(VLOOKUP(C47,ファミリ引用特許WO!$A$2:$B$241,2,FALSE)+VLOOKUP(C47,ファミリ引用文献WO!$A$2:$C$241,3,FALSE)=0,"ISR無し",IF(COUNTIF(INDIRECT("ファミリ引用特許WO!"&amp;ADDRESS(MATCH(C47,ファミリ引用特許WO!$A$2:$A$241,0),1)&amp;":"&amp;ADDRESS(MATCH(C47,ファミリ引用特許WO!$A$2:$A$241,0),19)),R47)+COUNTIF(INDIRECT("ファミリ引用特許WO!"&amp;ADDRESS(MATCH(C47,ファミリ引用特許WO!$A$2:$A$241,0),1)&amp;":"&amp;ADDRESS(MATCH(C47,ファミリ引用特許WO!$A$2:$A$241,0),19)),S47)+COUNTIF(INDIRECT("ファミリ引用特許WO!"&amp;ADDRESS(MATCH(C47,ファミリ引用特許WO!$A$2:$A$241,0),1)&amp;":"&amp;ADDRESS(MATCH(C47,ファミリ引用特許WO!$A$2:$A$241,0),19)),T47)+COUNTIF(INDIRECT("ファミリ引用特許WO!"&amp;ADDRESS(MATCH(C47,ファミリ引用特許WO!$A$2:$A$241,0),1)&amp;":"&amp;ADDRESS(MATCH(C47,ファミリ引用特許WO!$A$2:$A$241,0),19)),W47)+COUNTIF(INDIRECT("ファミリ引用特許WO!"&amp;ADDRESS(MATCH(C47,ファミリ引用特許WO!$A$2:$A$241,0),1)&amp;":"&amp;ADDRESS(MATCH(C47,ファミリ引用特許WO!$A$2:$A$241,0),19)),Y47)&gt;0,"Yes","No")),"")</f>
        <v/>
      </c>
      <c r="AQ47" s="192" t="str">
        <f ca="1">IF(OR(LEFT(R47)="特",LEFT(R47)="実",AND(OR(LEFT(R47,2)="US",LEFT(R47,2)="WO",LEFT(R47,2)="GB",LEFT(R47,2)="EP",LEFT(R47,2)="DE"),OR(MID(R47,3,1)="1",MID(R47,3,1)="2",MID(R47,3,1)="3",MID(R47,3,1)="4",MID(R47,3,1)="5",MID(R47,3,1)="6",MID(R47,3,1)="7",MID(R47,3,1)="8",MID(R47,3,1)="9",MID(R47,3,1)="0"))),IF(VLOOKUP(C47,'ファミリ引用特許表記修正（ex.A2→A）'!$A$2:$B$241,2,FALSE)=0,"family無し",IF(COUNTIF(INDIRECT("'ファミリ引用特許表記修正（ex.A2→A）'!"&amp;ADDRESS(MATCH(C47,'ファミリ引用特許表記修正（ex.A2→A）'!$A$2:$A$241,0),1)&amp;":"&amp;ADDRESS(MATCH(C47,'ファミリ引用特許表記修正（ex.A2→A）'!$A$2:$A$241,0),171)),R47)+COUNTIF(INDIRECT("'ファミリ引用特許表記修正（ex.A2→A）'!"&amp;ADDRESS(MATCH(C47,'ファミリ引用特許表記修正（ex.A2→A）'!$A$2:$A$241,0),1)&amp;":"&amp;ADDRESS(MATCH(C47,'ファミリ引用特許表記修正（ex.A2→A）'!$A$2:$A$241,0),171)),S47)+COUNTIF(INDIRECT("'ファミリ引用特許表記修正（ex.A2→A）'!"&amp;ADDRESS(MATCH(C47,'ファミリ引用特許表記修正（ex.A2→A）'!$A$2:$A$241,0),1)&amp;":"&amp;ADDRESS(MATCH(C47,'ファミリ引用特許表記修正（ex.A2→A）'!$A$2:$A$241,0),171)),T47)+COUNTIF(INDIRECT("'ファミリ引用特許表記修正（ex.A2→A）'!"&amp;ADDRESS(MATCH(C47,'ファミリ引用特許表記修正（ex.A2→A）'!$A$2:$A$241,0),1)&amp;":"&amp;ADDRESS(MATCH(C47,'ファミリ引用特許表記修正（ex.A2→A）'!$A$2:$A$241,0),171)),W47)+COUNTIF(INDIRECT("'ファミリ引用特許表記修正（ex.A2→A）'!"&amp;ADDRESS(MATCH(C47,'ファミリ引用特許表記修正（ex.A2→A）'!$A$2:$A$241,0),1)&amp;":"&amp;ADDRESS(MATCH(C47,'ファミリ引用特許表記修正（ex.A2→A）'!$A$2:$A$241,0),171)),Y47)&gt;0,"Yes","No")),"")</f>
        <v/>
      </c>
      <c r="AR47" s="193" t="str">
        <f>IF(OR(LEFT(R47)="特",LEFT(R47)="実",AND(OR(LEFT(R47,2)="US",LEFT(R47,2)="WO",LEFT(R47,2)="GB",LEFT(R47,2)="EP",LEFT(R47,2)="DE"),OR(MID(R47,3,1)="1",MID(R47,3,1)="2",MID(R47,3,1)="3",MID(R47,3,1)="4",MID(R47,3,1)="5",MID(R47,3,1)="6",MID(R47,3,1)="7",MID(R47,3,1)="8",MID(R47,3,1)="9",MID(R47,3,1)="0",))),"",VLOOKUP($C47,ファミリ発明者引用文献!A$3:B$235,2,FALSE))</f>
        <v>,,</v>
      </c>
      <c r="AS47" s="194" t="str">
        <f>VLOOKUP(C47,ファミリ引用文献WO!A$2:B$241,2,FALSE)</f>
        <v/>
      </c>
      <c r="AT47" s="190" t="str">
        <f>VLOOKUP(C47,ファミリ引用文献!A$3:B$242,2,FALSE)</f>
        <v/>
      </c>
      <c r="AU47" s="190" t="str">
        <f>VLOOKUP(C47,審判データ!AH$2:BT$379,39,FALSE)</f>
        <v>EP838863A;特開平10-135498;特許03249407;US5981868</v>
      </c>
      <c r="AV47" s="194" t="str">
        <f ca="1">IF(INDIRECT("審判データ!"&amp;ADDRESS(MATCH(C47,審判データ!$AH$1:$AH$379,0),32))="早期審査の対象とする","早期審査","")</f>
        <v/>
      </c>
      <c r="AW47" s="650" t="str">
        <f t="shared" si="0"/>
        <v/>
      </c>
      <c r="AX47" s="651" t="str">
        <f>IF(LEFT(AE47,3)="日本特",IF(LEFT(C47)="特",VLOOKUP(C47,'本件、証拠文献テーマコード'!G$2:I$376,3,FALSE),VLOOKUP(C47,'本件、証拠文献テーマコード'!B$2:I$376,8,FALSE)),"")</f>
        <v/>
      </c>
      <c r="AY47" s="651" t="str">
        <f>IF(LEFT(AE47,3)="日本特",IF(OR(MID(R47,2,1)="開",MID(R47,2,1)="表",MID(R47,2,1)="登"),VLOOKUP(R47,'本件、証拠文献テーマコード'!C$2:I$379,7,FALSE),VLOOKUP(R47,'本件、証拠文献テーマコード'!G$2:I$379,3,FALSE)),"")</f>
        <v/>
      </c>
      <c r="AZ47" s="652"/>
    </row>
    <row r="48" spans="1:52" ht="27" x14ac:dyDescent="0.15">
      <c r="A48" s="936" t="s">
        <v>22345</v>
      </c>
      <c r="B48" s="586" t="str">
        <f ca="1">IF(A48="",B47,INDIRECT("審判データ!"&amp;ADDRESS(MATCH(A48,審判データ!$HC$1:$HC$379,0),20))&amp;" / "&amp;INDIRECT("審判データ!"&amp;ADDRESS(MATCH(A48,審判データ!$HC$1:$HC$379,0),21)))</f>
        <v>2012 / 29-1,29-2</v>
      </c>
      <c r="C48" s="3">
        <v>3048964</v>
      </c>
      <c r="D48" s="928" t="s">
        <v>710</v>
      </c>
      <c r="E48" s="204" t="str">
        <f ca="1">INDIRECT("審判データ!"&amp;ADDRESS(MATCH(C48,審判データ!$AH$1:$AH$379,0),55))</f>
        <v>株式会社ＨＤＴ</v>
      </c>
      <c r="F48" s="204" t="str">
        <f ca="1">INDIRECT("審判データ!"&amp;ADDRESS(MATCH(C48,審判データ!$AH$1:$AH$379,0),56))</f>
        <v>小池　邦彦</v>
      </c>
      <c r="G48" s="43" t="str">
        <f ca="1">INDIRECT("審判データ!"&amp;ADDRESS(MATCH(C48,審判データ!$AH$1:$AH$379,0),72))</f>
        <v>EP887987A;特開平11-017790;特許03048964;特開2000-151814;US6243578</v>
      </c>
      <c r="H48" s="43" t="str">
        <f ca="1">INDIRECT("審判データ!"&amp;ADDRESS(MATCH(C48,審判データ!$AH$1:$AH$379,0),41))</f>
        <v>H04M  1/02;H04Q  7/32;H04Q  7/38;H04M  1/00;H04M  1/60</v>
      </c>
      <c r="I48" s="204" t="str">
        <f ca="1">INDIRECT("審判データ!"&amp;ADDRESS(MATCH(C48,審判データ!$AH$1:$AH$379,0),49))</f>
        <v>H04B   1/38@AFI(EP);H04M   1/00@ALI(JP);H04M   1/02@ALI(EP);H04M   1/253@ALI(JP);H04M   1/60@ALI(JP);H04M   1/725@ALI(EP);H04Q   7/32@ALI(JP);H04Q   7/38@ALI(JP)</v>
      </c>
      <c r="J48" s="204" t="str">
        <f ca="1">INDIRECT("審判データ!"&amp;ADDRESS(MATCH(C48,審判データ!$AH$1:$AH$379,0),51))</f>
        <v>H04M  1/02        C;H04M  1/02        E;H04M  1/00        L;H04M  1/00        P;H04M  1/60        A;H04B  7/26        V;H04B  7/26    109 M;H04B  7/26    109 T;H04M  1/253;H04Q  7/00    641;H04W 88/02</v>
      </c>
      <c r="K48" s="204" t="str">
        <f ca="1">INDIRECT("審判データ!"&amp;ADDRESS(MATCH(C48,審判データ!$AH$1:$AH$379,0),53))</f>
        <v>5K023 AA07;5K023 BB03;5K023 LL06;5K023 PP12;5K027 AA11;5K027 BB14;5K027 CC08;5K027 KK01;5K067 AA34;5K067 EE04;5K067 KK17;5K127 BA08;5K127 BB32;5K127 BB18;5K127 FA02;5K127 KA14;5K127 MA22;5K127 JA27;5K127 MA17;5K127 JA02;5K127 JA23;5K127 EA16;5K127 EA17;5K127 AA17;5K127 BA16;5K127 CA08;5K127 BB33;5K127 BB13;5K127 BB14;5K127 BB02;5K127 KA05;5K127 BA10;5K127 GB74;5K127 DA13;5K127 AA36</v>
      </c>
      <c r="L48" s="979" t="s">
        <v>22346</v>
      </c>
      <c r="M48" s="982" t="s">
        <v>768</v>
      </c>
      <c r="N48" s="985" t="s">
        <v>22347</v>
      </c>
      <c r="O48" s="1030">
        <v>0</v>
      </c>
      <c r="P48" s="1072" t="s">
        <v>22348</v>
      </c>
      <c r="Q48" s="646" t="s">
        <v>118</v>
      </c>
      <c r="R48" s="647" t="s">
        <v>731</v>
      </c>
      <c r="S48" s="644" t="str">
        <f>IF(OR(LEFT(R48)="特",LEFT(R48)="実"),VLOOKUP(R48,'証拠（JP特許）'!$B$2:$D$299,2,FALSE),IF(AND(OR(LEFT(R48,2)="US",LEFT(R48,2)="WO",LEFT(R48,2)="GB",LEFT(R48,2)="EP",LEFT(R48,2)="DE"),OR(MID(R48,3,1)="1",MID(R48,3,1)="2",MID(R48,3,1)="3",MID(R48,3,1)="4",MID(R48,3,1)="5",MID(R48,3,1)="6",MID(R48,3,1)="7",MID(R48,3,1)="8",MID(R48,3,1)="9",MID(R48,3,1)="0")),VLOOKUP(R48,'証拠（WW特許）'!$B$2:$C$90,2,FALSE),"_"))</f>
        <v>特願平7-326438</v>
      </c>
      <c r="T48" s="646" t="str">
        <f>IF(OR(LEFT(R48)="特",LEFT(R48)="実"),VLOOKUP(R48,'証拠（JP特許）'!$B$2:$E$299,4,FALSE),"_")</f>
        <v>_</v>
      </c>
      <c r="U48" s="644" t="s">
        <v>94</v>
      </c>
      <c r="V48" s="646" t="s">
        <v>122</v>
      </c>
      <c r="W48" s="648" t="str">
        <f t="shared" si="3"/>
        <v>JP09149109A</v>
      </c>
      <c r="X48" s="649"/>
      <c r="Y48" s="649" t="str">
        <f t="shared" si="4"/>
        <v/>
      </c>
      <c r="Z48" s="91" t="str">
        <f ca="1">IF(OR(LEFT(R48)="特",LEFT(R48)="実",AND(OR(LEFT(R48,2)="US",LEFT(R48,2)="WO",LEFT(R48,2)="GB",LEFT(R48,2)="EP",LEFT(R48,2)="DE"),OR(MID(R48,3,1)="1",MID(R48,3,1)="2",MID(R48,3,1)="3",MID(R48,3,1)="4",MID(R48,3,1)="5",MID(R48,3,1)="6",MID(R48,3,1)="7",MID(R48,3,1)="8",MID(R48,3,1)="9",MID(R48,3,1)="0",))),IF(COUNTIF(INDIRECT("拒絶理由・拒絶査定・異議申立!"&amp;ADDRESS(MATCH(C48,拒絶理由・拒絶査定・異議申立!B$1:B$1000,0),3)&amp;":"&amp;ADDRESS(MATCH(C48,拒絶理由・拒絶査定・異議申立!B$1:B$1000,0),50)),R48)+COUNTIF(INDIRECT("拒絶理由・拒絶査定・異議申立!"&amp;ADDRESS(MATCH(C48,拒絶理由・拒絶査定・異議申立!B$1:B$1000,0),3)&amp;":"&amp;ADDRESS(MATCH(C48,拒絶理由・拒絶査定・異議申立!B$1:B$1000,0),50)),T48)&gt;0,"Yes","No"),"")</f>
        <v>Yes</v>
      </c>
      <c r="AA48" s="92" t="str">
        <f ca="1">IF(OR(LEFT(R48)="特",LEFT(R48)="実",AND(OR(LEFT(R48,2)="US",LEFT(R48,2)="WO",LEFT(R48,2)="GB",LEFT(R48,2)="EP",LEFT(R48,2)="DE"),OR(MID(R48,3,1)="1",MID(R48,3,1)="2",MID(R48,3,1)="3",MID(R48,3,1)="4",MID(R48,3,1)="5",MID(R48,3,1)="6",MID(R48,3,1)="7",MID(R48,3,1)="8",MID(R48,3,1)="9",MID(R48,3,1)="0",))),IF(COUNTIF(INDIRECT("先行技術調査・登録査定!"&amp;ADDRESS(MATCH(C48,先行技術調査・登録査定!B$1:B$1000,0),3)&amp;":"&amp;ADDRESS(MATCH(C48,先行技術調査・登録査定!B$1:B$1000,0),49)),R48)+COUNTIF(INDIRECT("先行技術調査・登録査定!"&amp;ADDRESS(MATCH(C48,先行技術調査・登録査定!B$1:B$1000,0),3)&amp;":"&amp;ADDRESS(MATCH(C48,先行技術調査・登録査定!B$1:B$1000,0),49)),T48)&gt;0,"Yes","No"),"")</f>
        <v>No</v>
      </c>
      <c r="AB48" s="169" t="str">
        <f t="shared" ca="1" si="5"/>
        <v>No</v>
      </c>
      <c r="AC48" s="94" t="str">
        <f>IF(OR(LEFT(R48)="特",LEFT(R48)="実",AND(OR(LEFT(R48,2)="US",LEFT(R48,2)="WO",LEFT(R48,2)="GB",LEFT(R48,2)="EP",LEFT(R48,2)="DE"),OR(MID(R48,3,1)="1",MID(R48,3,1)="2",MID(R48,3,1)="3",MID(R48,3,1)="4",MID(R48,3,1)="5",MID(R48,3,1)="6",MID(R48,3,1)="7",MID(R48,3,1)="8",MID(R48,3,1)="9",MID(R48,3,1)="0",))),"",VLOOKUP($C48,非特許文献リスト!$A$2:$C$196,2,FALSE))</f>
        <v/>
      </c>
      <c r="AD48" s="95" t="str">
        <f>IF(OR(LEFT(R48)="特",LEFT(R48)="実",AND(OR(LEFT(R48,2)="US",LEFT(R48,2)="WO",LEFT(R48,2)="GB",LEFT(R48,2)="EP",LEFT(R48,2)="DE"),OR(MID(R48,3,1)="1",MID(R48,3,1)="2",MID(R48,3,1)="3",MID(R48,3,1)="4",MID(R48,3,1)="5",MID(R48,3,1)="6",MID(R48,3,1)="7",MID(R48,3,1)="8",MID(R48,3,1)="9",MID(R48,3,1)="0",))),"",VLOOKUP($C48,非特許文献リスト!$A$2:$C$196,3,FALSE))</f>
        <v/>
      </c>
      <c r="AE48" s="188" t="str">
        <f t="shared" si="2"/>
        <v>日本特許文献</v>
      </c>
      <c r="AF48" s="189" t="str">
        <f>IF(OR(LEFT(R48)="特",LEFT(R48)="実"),VLOOKUP(R48,'証拠（JP特許）'!$B$2:$AB$299,10,FALSE),IF(AND(OR(LEFT(R48,2)="US",LEFT(R48,2)="WO",LEFT(R48,2)="GB",LEFT(R48,2)="EP",LEFT(R48,2)="DE"),OR(MID(R48,3,1)="1",MID(R48,3,1)="2",MID(R48,3,1)="3",MID(R48,3,1)="4",MID(R48,3,1)="5",MID(R48,3,1)="6",MID(R48,3,1)="7",MID(R48,3,1)="8",MID(R48,3,1)="9",MID(R48,3,1)="0",)),VLOOKUP(R48,'証拠（WW特許）'!$B$2:$M$90,8,FALSE),""))</f>
        <v>株式会社ＴＲＩＮＣ</v>
      </c>
      <c r="AG48" s="189" t="str">
        <f>IF(OR(LEFT(R48)="特",LEFT(R48)="実"),VLOOKUP(R48,'証拠（JP特許）'!$B$2:$AB$299,26,FALSE),IF(AND(OR(LEFT(R48,2)="US",LEFT(R48,2)="WO",LEFT(R48,2)="GB",LEFT(R48,2)="EP",LEFT(R48,2)="DE"),OR(MID(R48,3,1)="1",MID(R48,3,1)="2",MID(R48,3,1)="3",MID(R48,3,1)="4",MID(R48,3,1)="5",MID(R48,3,1)="6",MID(R48,3,1)="7",MID(R48,3,1)="8",MID(R48,3,1)="9",MID(R48,3,1)="0",)),VLOOKUP(R48,'証拠（WW特許）'!$B$2:$M$90,12,FALSE),""))</f>
        <v>高柳　真</v>
      </c>
      <c r="AH48" s="190" t="str">
        <f>IF(OR(LEFT(R48)="特",LEFT(R48)="実"),VLOOKUP(R48,'証拠（JP特許）'!$B$2:$X$299,20,FALSE),IF(AND(OR(LEFT(R48,2)="US",LEFT(R48,2)="WO",LEFT(R48,2)="GB",LEFT(R48,2)="EP",LEFT(R48,2)="DE"),OR(MID(R48,3,1)="1",MID(R48,3,1)="2",MID(R48,3,1)="3",MID(R48,3,1)="4",MID(R48,3,1)="5",MID(R48,3,1)="6",MID(R48,3,1)="7",MID(R48,3,1)="8",MID(R48,3,1)="9",MID(R48,3,1)="0",)),VLOOKUP(R48,'証拠（WW特許）'!$B$2:$U$90,20,FALSE),""))</f>
        <v>H04M   1/02    (2006.01),H04Q   7/32    (2006.01)</v>
      </c>
      <c r="AI48" s="190" t="str">
        <f>IF(OR(LEFT(R48)="特",LEFT(R48)="実"),VLOOKUP(R48,'証拠（JP特許）'!$B$2:$X$299,21,FALSE),"")</f>
        <v xml:space="preserve">H04M  1/02      C,H04B  7/26      V,H04Q  7/00   641 ,H04W 88/02       </v>
      </c>
      <c r="AJ48" s="190" t="str">
        <f>IF(OR(LEFT(R48)="特",LEFT(R48)="実"),VLOOKUP(R48,'証拠（JP特許）'!$B$2:$X$299,22,FALSE),"")</f>
        <v>5K023AA07,5K023NN06,5K023PP12,5K023RR03,5K067AA34,5K067BB04,5K067BB08,5K067BB21,5K067CC04,5K067DD04,5K067EE02,5K067KK01,5K067KK05,5K067KK15,5K067KK17</v>
      </c>
      <c r="AK48" s="191" t="str">
        <f>IF(OR(LEFT(R48)="特",LEFT(R48)="実"),VLOOKUP(R48,'証拠（JP特許）'!$B$2:$X$299,17,FALSE),IF(AND(OR(LEFT(R48,2)="US",LEFT(R48,2)="WO",LEFT(R48,2)="GB",LEFT(R48,2)="EP",LEFT(R48,2)="DE"),OR(MID(R48,3,1)="1",MID(R48,3,1)="2",MID(R48,3,1)="3",MID(R48,3,1)="4",MID(R48,3,1)="5",MID(R48,3,1)="6",MID(R48,3,1)="7",MID(R48,3,1)="8",MID(R48,3,1)="9",MID(R48,3,1)="0",)),VLOOKUP(R48,'証拠（WW特許）'!$B$2:$U$90,16,FALSE),""))</f>
        <v>1997.06.06</v>
      </c>
      <c r="AL48" s="190" t="s">
        <v>124</v>
      </c>
      <c r="AM48" s="190" t="s">
        <v>95</v>
      </c>
      <c r="AN48" s="190" t="s">
        <v>95</v>
      </c>
      <c r="AO48" s="190" t="str">
        <f ca="1">IF(OR(LEFT(R48)="特",LEFT(R48)="実",AND(OR(LEFT(R48,2)="US",LEFT(R48,2)="WO",LEFT(R48,2)="GB",LEFT(R48,2)="EP",LEFT(R48,2)="DE"),OR(MID(R48,3,1)="1",MID(R48,3,1)="2",MID(R48,3,1)="3",MID(R48,3,1)="4",MID(R48,3,1)="5",MID(R48,3,1)="6",MID(R48,3,1)="7",MID(R48,3,1)="8",MID(R48,3,1)="9",MID(R48,3,1)="0"))),IF(COUNTIF(INDIRECT("発明者引用!"&amp;ADDRESS(MATCH(C48,発明者引用!B$1:B$196,0),4)&amp;":"&amp;ADDRESS(MATCH(C48,発明者引用!B$1:B$196,0),17)),R48)+COUNTIF(INDIRECT("発明者引用!"&amp;ADDRESS(MATCH(C48,発明者引用!B$1:B$196,0),4)&amp;":"&amp;ADDRESS(MATCH(C48,発明者引用!B$1:B$196,0),17)),#REF!)+COUNTIF(INDIRECT("発明者引用!"&amp;ADDRESS(MATCH(C48,発明者引用!B$1:B$196,0),4)&amp;":"&amp;ADDRESS(MATCH(C48,発明者引用!B$1:B$196,0),17)),T48)&gt;0,"Yes","No"),"")</f>
        <v>No</v>
      </c>
      <c r="AP48" s="190" t="str">
        <f ca="1">IF(OR(LEFT(R48)="特",LEFT(R48)="実",AND(OR(LEFT(R48,2)="US",LEFT(R48,2)="WO",LEFT(R48,2)="GB",LEFT(R48,2)="EP",LEFT(R48,2)="DE"),OR(MID(R48,3,1)="1",MID(R48,3,1)="2",MID(R48,3,1)="3",MID(R48,3,1)="4",MID(R48,3,1)="5",MID(R48,3,1)="6",MID(R48,3,1)="7",MID(R48,3,1)="8",MID(R48,3,1)="9",MID(R48,3,1)="0"))),IF(VLOOKUP(C48,ファミリ引用特許WO!$A$2:$B$241,2,FALSE)+VLOOKUP(C48,ファミリ引用文献WO!$A$2:$C$241,3,FALSE)=0,"ISR無し",IF(COUNTIF(INDIRECT("ファミリ引用特許WO!"&amp;ADDRESS(MATCH(C48,ファミリ引用特許WO!$A$2:$A$241,0),1)&amp;":"&amp;ADDRESS(MATCH(C48,ファミリ引用特許WO!$A$2:$A$241,0),19)),R48)+COUNTIF(INDIRECT("ファミリ引用特許WO!"&amp;ADDRESS(MATCH(C48,ファミリ引用特許WO!$A$2:$A$241,0),1)&amp;":"&amp;ADDRESS(MATCH(C48,ファミリ引用特許WO!$A$2:$A$241,0),19)),S48)+COUNTIF(INDIRECT("ファミリ引用特許WO!"&amp;ADDRESS(MATCH(C48,ファミリ引用特許WO!$A$2:$A$241,0),1)&amp;":"&amp;ADDRESS(MATCH(C48,ファミリ引用特許WO!$A$2:$A$241,0),19)),T48)+COUNTIF(INDIRECT("ファミリ引用特許WO!"&amp;ADDRESS(MATCH(C48,ファミリ引用特許WO!$A$2:$A$241,0),1)&amp;":"&amp;ADDRESS(MATCH(C48,ファミリ引用特許WO!$A$2:$A$241,0),19)),W48)+COUNTIF(INDIRECT("ファミリ引用特許WO!"&amp;ADDRESS(MATCH(C48,ファミリ引用特許WO!$A$2:$A$241,0),1)&amp;":"&amp;ADDRESS(MATCH(C48,ファミリ引用特許WO!$A$2:$A$241,0),19)),Y48)&gt;0,"Yes","No")),"")</f>
        <v>ISR無し</v>
      </c>
      <c r="AQ48" s="192" t="str">
        <f ca="1">IF(OR(LEFT(R48)="特",LEFT(R48)="実",AND(OR(LEFT(R48,2)="US",LEFT(R48,2)="WO",LEFT(R48,2)="GB",LEFT(R48,2)="EP",LEFT(R48,2)="DE"),OR(MID(R48,3,1)="1",MID(R48,3,1)="2",MID(R48,3,1)="3",MID(R48,3,1)="4",MID(R48,3,1)="5",MID(R48,3,1)="6",MID(R48,3,1)="7",MID(R48,3,1)="8",MID(R48,3,1)="9",MID(R48,3,1)="0"))),IF(VLOOKUP(C48,'ファミリ引用特許表記修正（ex.A2→A）'!$A$2:$B$241,2,FALSE)=0,"family無し",IF(COUNTIF(INDIRECT("'ファミリ引用特許表記修正（ex.A2→A）'!"&amp;ADDRESS(MATCH(C48,'ファミリ引用特許表記修正（ex.A2→A）'!$A$2:$A$241,0),1)&amp;":"&amp;ADDRESS(MATCH(C48,'ファミリ引用特許表記修正（ex.A2→A）'!$A$2:$A$241,0),171)),R48)+COUNTIF(INDIRECT("'ファミリ引用特許表記修正（ex.A2→A）'!"&amp;ADDRESS(MATCH(C48,'ファミリ引用特許表記修正（ex.A2→A）'!$A$2:$A$241,0),1)&amp;":"&amp;ADDRESS(MATCH(C48,'ファミリ引用特許表記修正（ex.A2→A）'!$A$2:$A$241,0),171)),S48)+COUNTIF(INDIRECT("'ファミリ引用特許表記修正（ex.A2→A）'!"&amp;ADDRESS(MATCH(C48,'ファミリ引用特許表記修正（ex.A2→A）'!$A$2:$A$241,0),1)&amp;":"&amp;ADDRESS(MATCH(C48,'ファミリ引用特許表記修正（ex.A2→A）'!$A$2:$A$241,0),171)),T48)+COUNTIF(INDIRECT("'ファミリ引用特許表記修正（ex.A2→A）'!"&amp;ADDRESS(MATCH(C48,'ファミリ引用特許表記修正（ex.A2→A）'!$A$2:$A$241,0),1)&amp;":"&amp;ADDRESS(MATCH(C48,'ファミリ引用特許表記修正（ex.A2→A）'!$A$2:$A$241,0),171)),W48)+COUNTIF(INDIRECT("'ファミリ引用特許表記修正（ex.A2→A）'!"&amp;ADDRESS(MATCH(C48,'ファミリ引用特許表記修正（ex.A2→A）'!$A$2:$A$241,0),1)&amp;":"&amp;ADDRESS(MATCH(C48,'ファミリ引用特許表記修正（ex.A2→A）'!$A$2:$A$241,0),171)),Y48)&gt;0,"Yes","No")),"")</f>
        <v>family無し</v>
      </c>
      <c r="AR48" s="58" t="str">
        <f>IF(OR(LEFT(R48)="特",LEFT(R48)="実",AND(OR(LEFT(R48,2)="US",LEFT(R48,2)="WO",LEFT(R48,2)="GB",LEFT(R48,2)="EP",LEFT(R48,2)="DE"),OR(MID(R48,3,1)="1",MID(R48,3,1)="2",MID(R48,3,1)="3",MID(R48,3,1)="4",MID(R48,3,1)="5",MID(R48,3,1)="6",MID(R48,3,1)="7",MID(R48,3,1)="8",MID(R48,3,1)="9",MID(R48,3,1)="0",))),"",VLOOKUP($C48,ファミリ発明者引用文献!A$3:B$235,2,FALSE))</f>
        <v/>
      </c>
      <c r="AS48" s="194" t="str">
        <f>VLOOKUP(C48,ファミリ引用文献WO!A$2:B$241,2,FALSE)</f>
        <v/>
      </c>
      <c r="AT48" s="190" t="str">
        <f>VLOOKUP(C48,ファミリ引用文献!A$3:B$242,2,FALSE)</f>
        <v/>
      </c>
      <c r="AU48" s="190" t="str">
        <f>VLOOKUP(C48,審判データ!AH$2:BT$379,39,FALSE)</f>
        <v>EP887987A;特開平11-017790;特許03048964;特開2000-151814;US6243578</v>
      </c>
      <c r="AV48" s="194" t="str">
        <f ca="1">IF(INDIRECT("審判データ!"&amp;ADDRESS(MATCH(C48,審判データ!$AH$1:$AH$379,0),32))="早期審査の対象とする","早期審査","")</f>
        <v/>
      </c>
      <c r="AW48" s="650" t="str">
        <f t="shared" si="0"/>
        <v>一致</v>
      </c>
      <c r="AX48" s="651" t="str">
        <f>IF(LEFT(AE48,3)="日本特",IF(LEFT(C48)="特",VLOOKUP(C48,'本件、証拠文献テーマコード'!G$2:I$376,3,FALSE),VLOOKUP(C48,'本件、証拠文献テーマコード'!B$2:I$376,8,FALSE)),"")</f>
        <v>5K023,5K027,5K067,5K127</v>
      </c>
      <c r="AY48" s="651" t="str">
        <f>IF(LEFT(AE48,3)="日本特",IF(OR(MID(R48,2,1)="開",MID(R48,2,1)="表",MID(R48,2,1)="登"),VLOOKUP(R48,'本件、証拠文献テーマコード'!C$2:I$379,7,FALSE),VLOOKUP(R48,'本件、証拠文献テーマコード'!G$2:I$379,3,FALSE)),"")</f>
        <v>5K023,5K067</v>
      </c>
      <c r="AZ48" s="652"/>
    </row>
    <row r="49" spans="1:52" ht="27" x14ac:dyDescent="0.15">
      <c r="A49" s="937"/>
      <c r="B49" s="586" t="str">
        <f ca="1">IF(A49="",B48,INDIRECT("審判データ!"&amp;ADDRESS(MATCH(A49,審判データ!$HC$1:$HC$379,0),20))&amp;" / "&amp;INDIRECT("審判データ!"&amp;ADDRESS(MATCH(A49,審判データ!$HC$1:$HC$379,0),21)))</f>
        <v>2012 / 29-1,29-2</v>
      </c>
      <c r="C49" s="653">
        <v>3048964</v>
      </c>
      <c r="D49" s="935"/>
      <c r="E49" s="218" t="str">
        <f ca="1">INDIRECT("審判データ!"&amp;ADDRESS(MATCH(C49,審判データ!$AH$1:$AH$379,0),55))</f>
        <v>株式会社ＨＤＴ</v>
      </c>
      <c r="F49" s="218" t="str">
        <f ca="1">INDIRECT("審判データ!"&amp;ADDRESS(MATCH(C49,審判データ!$AH$1:$AH$379,0),56))</f>
        <v>小池　邦彦</v>
      </c>
      <c r="G49" s="43" t="str">
        <f ca="1">INDIRECT("審判データ!"&amp;ADDRESS(MATCH(C49,審判データ!$AH$1:$AH$379,0),72))</f>
        <v>EP887987A;特開平11-017790;特許03048964;特開2000-151814;US6243578</v>
      </c>
      <c r="H49" s="43" t="str">
        <f ca="1">INDIRECT("審判データ!"&amp;ADDRESS(MATCH(C49,審判データ!$AH$1:$AH$379,0),41))</f>
        <v>H04M  1/02;H04Q  7/32;H04Q  7/38;H04M  1/00;H04M  1/60</v>
      </c>
      <c r="I49" s="218" t="str">
        <f ca="1">INDIRECT("審判データ!"&amp;ADDRESS(MATCH(C49,審判データ!$AH$1:$AH$379,0),49))</f>
        <v>H04B   1/38@AFI(EP);H04M   1/00@ALI(JP);H04M   1/02@ALI(EP);H04M   1/253@ALI(JP);H04M   1/60@ALI(JP);H04M   1/725@ALI(EP);H04Q   7/32@ALI(JP);H04Q   7/38@ALI(JP)</v>
      </c>
      <c r="J49" s="218" t="str">
        <f ca="1">INDIRECT("審判データ!"&amp;ADDRESS(MATCH(C49,審判データ!$AH$1:$AH$379,0),51))</f>
        <v>H04M  1/02        C;H04M  1/02        E;H04M  1/00        L;H04M  1/00        P;H04M  1/60        A;H04B  7/26        V;H04B  7/26    109 M;H04B  7/26    109 T;H04M  1/253;H04Q  7/00    641;H04W 88/02</v>
      </c>
      <c r="K49" s="218" t="str">
        <f ca="1">INDIRECT("審判データ!"&amp;ADDRESS(MATCH(C49,審判データ!$AH$1:$AH$379,0),53))</f>
        <v>5K023 AA07;5K023 BB03;5K023 LL06;5K023 PP12;5K027 AA11;5K027 BB14;5K027 CC08;5K027 KK01;5K067 AA34;5K067 EE04;5K067 KK17;5K127 BA08;5K127 BB32;5K127 BB18;5K127 FA02;5K127 KA14;5K127 MA22;5K127 JA27;5K127 MA17;5K127 JA02;5K127 JA23;5K127 EA16;5K127 EA17;5K127 AA17;5K127 BA16;5K127 CA08;5K127 BB33;5K127 BB13;5K127 BB14;5K127 BB02;5K127 KA05;5K127 BA10;5K127 GB74;5K127 DA13;5K127 AA36</v>
      </c>
      <c r="L49" s="980"/>
      <c r="M49" s="983"/>
      <c r="N49" s="986"/>
      <c r="O49" s="1031"/>
      <c r="P49" s="1073"/>
      <c r="Q49" s="646" t="s">
        <v>201</v>
      </c>
      <c r="R49" s="647" t="s">
        <v>741</v>
      </c>
      <c r="S49" s="644" t="str">
        <f>IF(OR(LEFT(R49)="特",LEFT(R49)="実"),VLOOKUP(R49,'証拠（JP特許）'!$B$2:$D$299,2,FALSE),IF(AND(OR(LEFT(R49,2)="US",LEFT(R49,2)="WO",LEFT(R49,2)="GB",LEFT(R49,2)="EP",LEFT(R49,2)="DE"),OR(MID(R49,3,1)="1",MID(R49,3,1)="2",MID(R49,3,1)="3",MID(R49,3,1)="4",MID(R49,3,1)="5",MID(R49,3,1)="6",MID(R49,3,1)="7",MID(R49,3,1)="8",MID(R49,3,1)="9",MID(R49,3,1)="0")),VLOOKUP(R49,'証拠（WW特許）'!$B$2:$C$90,2,FALSE),"_"))</f>
        <v>SE9400168W</v>
      </c>
      <c r="T49" s="646" t="str">
        <f>IF(OR(LEFT(R49)="特",LEFT(R49)="実"),VLOOKUP(R49,'証拠（JP特許）'!$B$2:$E$299,4,FALSE),"_")</f>
        <v>_</v>
      </c>
      <c r="U49" s="644" t="s">
        <v>94</v>
      </c>
      <c r="V49" s="646" t="s">
        <v>203</v>
      </c>
      <c r="W49" s="648" t="str">
        <f t="shared" si="3"/>
        <v/>
      </c>
      <c r="X49" s="649"/>
      <c r="Y49" s="649" t="str">
        <f t="shared" si="4"/>
        <v/>
      </c>
      <c r="Z49" s="91" t="str">
        <f ca="1">IF(OR(LEFT(R49)="特",LEFT(R49)="実",AND(OR(LEFT(R49,2)="US",LEFT(R49,2)="WO",LEFT(R49,2)="GB",LEFT(R49,2)="EP",LEFT(R49,2)="DE"),OR(MID(R49,3,1)="1",MID(R49,3,1)="2",MID(R49,3,1)="3",MID(R49,3,1)="4",MID(R49,3,1)="5",MID(R49,3,1)="6",MID(R49,3,1)="7",MID(R49,3,1)="8",MID(R49,3,1)="9",MID(R49,3,1)="0",))),IF(COUNTIF(INDIRECT("拒絶理由・拒絶査定・異議申立!"&amp;ADDRESS(MATCH(C49,拒絶理由・拒絶査定・異議申立!B$1:B$1000,0),3)&amp;":"&amp;ADDRESS(MATCH(C49,拒絶理由・拒絶査定・異議申立!B$1:B$1000,0),50)),R49)+COUNTIF(INDIRECT("拒絶理由・拒絶査定・異議申立!"&amp;ADDRESS(MATCH(C49,拒絶理由・拒絶査定・異議申立!B$1:B$1000,0),3)&amp;":"&amp;ADDRESS(MATCH(C49,拒絶理由・拒絶査定・異議申立!B$1:B$1000,0),50)),T49)&gt;0,"Yes","No"),"")</f>
        <v>No</v>
      </c>
      <c r="AA49" s="92" t="str">
        <f ca="1">IF(OR(LEFT(R49)="特",LEFT(R49)="実",AND(OR(LEFT(R49,2)="US",LEFT(R49,2)="WO",LEFT(R49,2)="GB",LEFT(R49,2)="EP",LEFT(R49,2)="DE"),OR(MID(R49,3,1)="1",MID(R49,3,1)="2",MID(R49,3,1)="3",MID(R49,3,1)="4",MID(R49,3,1)="5",MID(R49,3,1)="6",MID(R49,3,1)="7",MID(R49,3,1)="8",MID(R49,3,1)="9",MID(R49,3,1)="0",))),IF(COUNTIF(INDIRECT("先行技術調査・登録査定!"&amp;ADDRESS(MATCH(C49,先行技術調査・登録査定!B$1:B$1000,0),3)&amp;":"&amp;ADDRESS(MATCH(C49,先行技術調査・登録査定!B$1:B$1000,0),49)),R49)+COUNTIF(INDIRECT("先行技術調査・登録査定!"&amp;ADDRESS(MATCH(C49,先行技術調査・登録査定!B$1:B$1000,0),3)&amp;":"&amp;ADDRESS(MATCH(C49,先行技術調査・登録査定!B$1:B$1000,0),49)),T49)&gt;0,"Yes","No"),"")</f>
        <v>No</v>
      </c>
      <c r="AB49" s="169" t="str">
        <f t="shared" ca="1" si="5"/>
        <v>Yes</v>
      </c>
      <c r="AC49" s="121" t="str">
        <f>IF(OR(LEFT(R49)="特",LEFT(R49)="実",AND(OR(LEFT(R49,2)="US",LEFT(R49,2)="WO",LEFT(R49,2)="GB",LEFT(R49,2)="EP",LEFT(R49,2)="DE"),OR(MID(R49,3,1)="1",MID(R49,3,1)="2",MID(R49,3,1)="3",MID(R49,3,1)="4",MID(R49,3,1)="5",MID(R49,3,1)="6",MID(R49,3,1)="7",MID(R49,3,1)="8",MID(R49,3,1)="9",MID(R49,3,1)="0",))),"",VLOOKUP($C49,非特許文献リスト!$A$2:$C$196,2,FALSE))</f>
        <v/>
      </c>
      <c r="AD49" s="122" t="str">
        <f>IF(OR(LEFT(R49)="特",LEFT(R49)="実",AND(OR(LEFT(R49,2)="US",LEFT(R49,2)="WO",LEFT(R49,2)="GB",LEFT(R49,2)="EP",LEFT(R49,2)="DE"),OR(MID(R49,3,1)="1",MID(R49,3,1)="2",MID(R49,3,1)="3",MID(R49,3,1)="4",MID(R49,3,1)="5",MID(R49,3,1)="6",MID(R49,3,1)="7",MID(R49,3,1)="8",MID(R49,3,1)="9",MID(R49,3,1)="0",))),"",VLOOKUP($C49,非特許文献リスト!$A$2:$C$196,3,FALSE))</f>
        <v/>
      </c>
      <c r="AE49" s="188" t="str">
        <f t="shared" si="2"/>
        <v>外国特許文献</v>
      </c>
      <c r="AF49" s="189" t="str">
        <f>IF(OR(LEFT(R49)="特",LEFT(R49)="実"),VLOOKUP(R49,'証拠（JP特許）'!$B$2:$AB$299,10,FALSE),IF(AND(OR(LEFT(R49,2)="US",LEFT(R49,2)="WO",LEFT(R49,2)="GB",LEFT(R49,2)="EP",LEFT(R49,2)="DE"),OR(MID(R49,3,1)="1",MID(R49,3,1)="2",MID(R49,3,1)="3",MID(R49,3,1)="4",MID(R49,3,1)="5",MID(R49,3,1)="6",MID(R49,3,1)="7",MID(R49,3,1)="8",MID(R49,3,1)="9",MID(R49,3,1)="0",)),VLOOKUP(R49,'証拠（WW特許）'!$B$2:$M$90,8,FALSE),""))</f>
        <v>TELEFONAKTIEBOLAGET LM ERICSSON</v>
      </c>
      <c r="AG49" s="189" t="str">
        <f>IF(OR(LEFT(R49)="特",LEFT(R49)="実"),VLOOKUP(R49,'証拠（JP特許）'!$B$2:$AB$299,26,FALSE),IF(AND(OR(LEFT(R49,2)="US",LEFT(R49,2)="WO",LEFT(R49,2)="GB",LEFT(R49,2)="EP",LEFT(R49,2)="DE"),OR(MID(R49,3,1)="1",MID(R49,3,1)="2",MID(R49,3,1)="3",MID(R49,3,1)="4",MID(R49,3,1)="5",MID(R49,3,1)="6",MID(R49,3,1)="7",MID(R49,3,1)="8",MID(R49,3,1)="9",MID(R49,3,1)="0",)),VLOOKUP(R49,'証拠（WW特許）'!$B$2:$M$90,12,FALSE),""))</f>
        <v>STEIN, Per, Anders, Lennart</v>
      </c>
      <c r="AH49" s="190" t="str">
        <f>IF(OR(LEFT(R49)="特",LEFT(R49)="実"),VLOOKUP(R49,'証拠（JP特許）'!$B$2:$X$299,20,FALSE),IF(AND(OR(LEFT(R49,2)="US",LEFT(R49,2)="WO",LEFT(R49,2)="GB",LEFT(R49,2)="EP",LEFT(R49,2)="DE"),OR(MID(R49,3,1)="1",MID(R49,3,1)="2",MID(R49,3,1)="3",MID(R49,3,1)="4",MID(R49,3,1)="5",MID(R49,3,1)="6",MID(R49,3,1)="7",MID(R49,3,1)="8",MID(R49,3,1)="9",MID(R49,3,1)="0",)),VLOOKUP(R49,'証拠（WW特許）'!$B$2:$U$90,20,FALSE),""))</f>
        <v>H04B   1/38(2006.01),H04M   1/60(2006.01),H04Q   7/32(2006.01)</v>
      </c>
      <c r="AI49" s="190" t="str">
        <f>IF(OR(LEFT(R49)="特",LEFT(R49)="実"),VLOOKUP(R49,'証拠（JP特許）'!$B$2:$X$299,21,FALSE),"")</f>
        <v/>
      </c>
      <c r="AJ49" s="190" t="str">
        <f>IF(OR(LEFT(R49)="特",LEFT(R49)="実"),VLOOKUP(R49,'証拠（JP特許）'!$B$2:$X$299,22,FALSE),"")</f>
        <v/>
      </c>
      <c r="AK49" s="191">
        <f>IF(OR(LEFT(R49)="特",LEFT(R49)="実"),VLOOKUP(R49,'証拠（JP特許）'!$B$2:$X$299,17,FALSE),IF(AND(OR(LEFT(R49,2)="US",LEFT(R49,2)="WO",LEFT(R49,2)="GB",LEFT(R49,2)="EP",LEFT(R49,2)="DE"),OR(MID(R49,3,1)="1",MID(R49,3,1)="2",MID(R49,3,1)="3",MID(R49,3,1)="4",MID(R49,3,1)="5",MID(R49,3,1)="6",MID(R49,3,1)="7",MID(R49,3,1)="8",MID(R49,3,1)="9",MID(R49,3,1)="0",)),VLOOKUP(R49,'証拠（WW特許）'!$B$2:$U$90,16,FALSE),""))</f>
        <v>34592</v>
      </c>
      <c r="AL49" s="190" t="s">
        <v>99</v>
      </c>
      <c r="AM49" s="190" t="s">
        <v>95</v>
      </c>
      <c r="AN49" s="190" t="s">
        <v>95</v>
      </c>
      <c r="AO49" s="190" t="str">
        <f ca="1">IF(OR(LEFT(R49)="特",LEFT(R49)="実",AND(OR(LEFT(R49,2)="US",LEFT(R49,2)="WO",LEFT(R49,2)="GB",LEFT(R49,2)="EP",LEFT(R49,2)="DE"),OR(MID(R49,3,1)="1",MID(R49,3,1)="2",MID(R49,3,1)="3",MID(R49,3,1)="4",MID(R49,3,1)="5",MID(R49,3,1)="6",MID(R49,3,1)="7",MID(R49,3,1)="8",MID(R49,3,1)="9",MID(R49,3,1)="0"))),IF(COUNTIF(INDIRECT("発明者引用!"&amp;ADDRESS(MATCH(C49,発明者引用!B$1:B$196,0),4)&amp;":"&amp;ADDRESS(MATCH(C49,発明者引用!B$1:B$196,0),17)),R49)+COUNTIF(INDIRECT("発明者引用!"&amp;ADDRESS(MATCH(C49,発明者引用!B$1:B$196,0),4)&amp;":"&amp;ADDRESS(MATCH(C49,発明者引用!B$1:B$196,0),17)),#REF!)+COUNTIF(INDIRECT("発明者引用!"&amp;ADDRESS(MATCH(C49,発明者引用!B$1:B$196,0),4)&amp;":"&amp;ADDRESS(MATCH(C49,発明者引用!B$1:B$196,0),17)),T49)&gt;0,"Yes","No"),"")</f>
        <v>No</v>
      </c>
      <c r="AP49" s="190" t="str">
        <f ca="1">IF(OR(LEFT(R49)="特",LEFT(R49)="実",AND(OR(LEFT(R49,2)="US",LEFT(R49,2)="WO",LEFT(R49,2)="GB",LEFT(R49,2)="EP",LEFT(R49,2)="DE"),OR(MID(R49,3,1)="1",MID(R49,3,1)="2",MID(R49,3,1)="3",MID(R49,3,1)="4",MID(R49,3,1)="5",MID(R49,3,1)="6",MID(R49,3,1)="7",MID(R49,3,1)="8",MID(R49,3,1)="9",MID(R49,3,1)="0"))),IF(VLOOKUP(C49,ファミリ引用特許WO!$A$2:$B$241,2,FALSE)+VLOOKUP(C49,ファミリ引用文献WO!$A$2:$C$241,3,FALSE)=0,"ISR無し",IF(COUNTIF(INDIRECT("ファミリ引用特許WO!"&amp;ADDRESS(MATCH(C49,ファミリ引用特許WO!$A$2:$A$241,0),1)&amp;":"&amp;ADDRESS(MATCH(C49,ファミリ引用特許WO!$A$2:$A$241,0),19)),R49)+COUNTIF(INDIRECT("ファミリ引用特許WO!"&amp;ADDRESS(MATCH(C49,ファミリ引用特許WO!$A$2:$A$241,0),1)&amp;":"&amp;ADDRESS(MATCH(C49,ファミリ引用特許WO!$A$2:$A$241,0),19)),S49)+COUNTIF(INDIRECT("ファミリ引用特許WO!"&amp;ADDRESS(MATCH(C49,ファミリ引用特許WO!$A$2:$A$241,0),1)&amp;":"&amp;ADDRESS(MATCH(C49,ファミリ引用特許WO!$A$2:$A$241,0),19)),T49)+COUNTIF(INDIRECT("ファミリ引用特許WO!"&amp;ADDRESS(MATCH(C49,ファミリ引用特許WO!$A$2:$A$241,0),1)&amp;":"&amp;ADDRESS(MATCH(C49,ファミリ引用特許WO!$A$2:$A$241,0),19)),W49)+COUNTIF(INDIRECT("ファミリ引用特許WO!"&amp;ADDRESS(MATCH(C49,ファミリ引用特許WO!$A$2:$A$241,0),1)&amp;":"&amp;ADDRESS(MATCH(C49,ファミリ引用特許WO!$A$2:$A$241,0),19)),Y49)&gt;0,"Yes","No")),"")</f>
        <v>ISR無し</v>
      </c>
      <c r="AQ49" s="192" t="str">
        <f ca="1">IF(OR(LEFT(R49)="特",LEFT(R49)="実",AND(OR(LEFT(R49,2)="US",LEFT(R49,2)="WO",LEFT(R49,2)="GB",LEFT(R49,2)="EP",LEFT(R49,2)="DE"),OR(MID(R49,3,1)="1",MID(R49,3,1)="2",MID(R49,3,1)="3",MID(R49,3,1)="4",MID(R49,3,1)="5",MID(R49,3,1)="6",MID(R49,3,1)="7",MID(R49,3,1)="8",MID(R49,3,1)="9",MID(R49,3,1)="0"))),IF(VLOOKUP(C49,'ファミリ引用特許表記修正（ex.A2→A）'!$A$2:$B$241,2,FALSE)=0,"family無し",IF(COUNTIF(INDIRECT("'ファミリ引用特許表記修正（ex.A2→A）'!"&amp;ADDRESS(MATCH(C49,'ファミリ引用特許表記修正（ex.A2→A）'!$A$2:$A$241,0),1)&amp;":"&amp;ADDRESS(MATCH(C49,'ファミリ引用特許表記修正（ex.A2→A）'!$A$2:$A$241,0),171)),R49)+COUNTIF(INDIRECT("'ファミリ引用特許表記修正（ex.A2→A）'!"&amp;ADDRESS(MATCH(C49,'ファミリ引用特許表記修正（ex.A2→A）'!$A$2:$A$241,0),1)&amp;":"&amp;ADDRESS(MATCH(C49,'ファミリ引用特許表記修正（ex.A2→A）'!$A$2:$A$241,0),171)),S49)+COUNTIF(INDIRECT("'ファミリ引用特許表記修正（ex.A2→A）'!"&amp;ADDRESS(MATCH(C49,'ファミリ引用特許表記修正（ex.A2→A）'!$A$2:$A$241,0),1)&amp;":"&amp;ADDRESS(MATCH(C49,'ファミリ引用特許表記修正（ex.A2→A）'!$A$2:$A$241,0),171)),T49)+COUNTIF(INDIRECT("'ファミリ引用特許表記修正（ex.A2→A）'!"&amp;ADDRESS(MATCH(C49,'ファミリ引用特許表記修正（ex.A2→A）'!$A$2:$A$241,0),1)&amp;":"&amp;ADDRESS(MATCH(C49,'ファミリ引用特許表記修正（ex.A2→A）'!$A$2:$A$241,0),171)),W49)+COUNTIF(INDIRECT("'ファミリ引用特許表記修正（ex.A2→A）'!"&amp;ADDRESS(MATCH(C49,'ファミリ引用特許表記修正（ex.A2→A）'!$A$2:$A$241,0),1)&amp;":"&amp;ADDRESS(MATCH(C49,'ファミリ引用特許表記修正（ex.A2→A）'!$A$2:$A$241,0),171)),Y49)&gt;0,"Yes","No")),"")</f>
        <v>family無し</v>
      </c>
      <c r="AR49" s="58" t="str">
        <f>IF(OR(LEFT(R49)="特",LEFT(R49)="実",AND(OR(LEFT(R49,2)="US",LEFT(R49,2)="WO",LEFT(R49,2)="GB",LEFT(R49,2)="EP",LEFT(R49,2)="DE"),OR(MID(R49,3,1)="1",MID(R49,3,1)="2",MID(R49,3,1)="3",MID(R49,3,1)="4",MID(R49,3,1)="5",MID(R49,3,1)="6",MID(R49,3,1)="7",MID(R49,3,1)="8",MID(R49,3,1)="9",MID(R49,3,1)="0",))),"",VLOOKUP($C49,ファミリ発明者引用文献!A$3:B$235,2,FALSE))</f>
        <v/>
      </c>
      <c r="AS49" s="194" t="str">
        <f>VLOOKUP(C49,ファミリ引用文献WO!A$2:B$241,2,FALSE)</f>
        <v/>
      </c>
      <c r="AT49" s="190" t="str">
        <f>VLOOKUP(C49,ファミリ引用文献!A$3:B$242,2,FALSE)</f>
        <v/>
      </c>
      <c r="AU49" s="190" t="str">
        <f>VLOOKUP(C49,審判データ!AH$2:BT$379,39,FALSE)</f>
        <v>EP887987A;特開平11-017790;特許03048964;特開2000-151814;US6243578</v>
      </c>
      <c r="AV49" s="194" t="str">
        <f ca="1">IF(INDIRECT("審判データ!"&amp;ADDRESS(MATCH(C49,審判データ!$AH$1:$AH$379,0),32))="早期審査の対象とする","早期審査","")</f>
        <v/>
      </c>
      <c r="AW49" s="650" t="str">
        <f t="shared" si="0"/>
        <v/>
      </c>
      <c r="AX49" s="651" t="str">
        <f>IF(LEFT(AE49,3)="日本特",IF(LEFT(C49)="特",VLOOKUP(C49,'本件、証拠文献テーマコード'!G$2:I$376,3,FALSE),VLOOKUP(C49,'本件、証拠文献テーマコード'!B$2:I$376,8,FALSE)),"")</f>
        <v/>
      </c>
      <c r="AY49" s="651" t="str">
        <f>IF(LEFT(AE49,3)="日本特",IF(OR(MID(R49,2,1)="開",MID(R49,2,1)="表",MID(R49,2,1)="登"),VLOOKUP(R49,'本件、証拠文献テーマコード'!C$2:I$379,7,FALSE),VLOOKUP(R49,'本件、証拠文献テーマコード'!G$2:I$379,3,FALSE)),"")</f>
        <v/>
      </c>
      <c r="AZ49" s="652"/>
    </row>
    <row r="50" spans="1:52" ht="27" x14ac:dyDescent="0.15">
      <c r="A50" s="938"/>
      <c r="B50" s="586" t="str">
        <f ca="1">IF(A50="",B49,INDIRECT("審判データ!"&amp;ADDRESS(MATCH(A50,審判データ!$HC$1:$HC$379,0),20))&amp;" / "&amp;INDIRECT("審判データ!"&amp;ADDRESS(MATCH(A50,審判データ!$HC$1:$HC$379,0),21)))</f>
        <v>2012 / 29-1,29-2</v>
      </c>
      <c r="C50" s="312">
        <v>3048964</v>
      </c>
      <c r="D50" s="929"/>
      <c r="E50" s="222" t="str">
        <f ca="1">INDIRECT("審判データ!"&amp;ADDRESS(MATCH(C50,審判データ!$AH$1:$AH$379,0),55))</f>
        <v>株式会社ＨＤＴ</v>
      </c>
      <c r="F50" s="222" t="str">
        <f ca="1">INDIRECT("審判データ!"&amp;ADDRESS(MATCH(C50,審判データ!$AH$1:$AH$379,0),56))</f>
        <v>小池　邦彦</v>
      </c>
      <c r="G50" s="43" t="str">
        <f ca="1">INDIRECT("審判データ!"&amp;ADDRESS(MATCH(C50,審判データ!$AH$1:$AH$379,0),72))</f>
        <v>EP887987A;特開平11-017790;特許03048964;特開2000-151814;US6243578</v>
      </c>
      <c r="H50" s="43" t="str">
        <f ca="1">INDIRECT("審判データ!"&amp;ADDRESS(MATCH(C50,審判データ!$AH$1:$AH$379,0),41))</f>
        <v>H04M  1/02;H04Q  7/32;H04Q  7/38;H04M  1/00;H04M  1/60</v>
      </c>
      <c r="I50" s="222" t="str">
        <f ca="1">INDIRECT("審判データ!"&amp;ADDRESS(MATCH(C50,審判データ!$AH$1:$AH$379,0),49))</f>
        <v>H04B   1/38@AFI(EP);H04M   1/00@ALI(JP);H04M   1/02@ALI(EP);H04M   1/253@ALI(JP);H04M   1/60@ALI(JP);H04M   1/725@ALI(EP);H04Q   7/32@ALI(JP);H04Q   7/38@ALI(JP)</v>
      </c>
      <c r="J50" s="222" t="str">
        <f ca="1">INDIRECT("審判データ!"&amp;ADDRESS(MATCH(C50,審判データ!$AH$1:$AH$379,0),51))</f>
        <v>H04M  1/02        C;H04M  1/02        E;H04M  1/00        L;H04M  1/00        P;H04M  1/60        A;H04B  7/26        V;H04B  7/26    109 M;H04B  7/26    109 T;H04M  1/253;H04Q  7/00    641;H04W 88/02</v>
      </c>
      <c r="K50" s="222" t="str">
        <f ca="1">INDIRECT("審判データ!"&amp;ADDRESS(MATCH(C50,審判データ!$AH$1:$AH$379,0),53))</f>
        <v>5K023 AA07;5K023 BB03;5K023 LL06;5K023 PP12;5K027 AA11;5K027 BB14;5K027 CC08;5K027 KK01;5K067 AA34;5K067 EE04;5K067 KK17;5K127 BA08;5K127 BB32;5K127 BB18;5K127 FA02;5K127 KA14;5K127 MA22;5K127 JA27;5K127 MA17;5K127 JA02;5K127 JA23;5K127 EA16;5K127 EA17;5K127 AA17;5K127 BA16;5K127 CA08;5K127 BB33;5K127 BB13;5K127 BB14;5K127 BB02;5K127 KA05;5K127 BA10;5K127 GB74;5K127 DA13;5K127 AA36</v>
      </c>
      <c r="L50" s="981"/>
      <c r="M50" s="984"/>
      <c r="N50" s="987"/>
      <c r="O50" s="1032"/>
      <c r="P50" s="1074"/>
      <c r="Q50" s="646" t="s">
        <v>192</v>
      </c>
      <c r="R50" s="647" t="s">
        <v>747</v>
      </c>
      <c r="S50" s="644" t="str">
        <f>IF(OR(LEFT(R50)="特",LEFT(R50)="実"),VLOOKUP(R50,'証拠（JP特許）'!$B$2:$D$299,2,FALSE),IF(AND(OR(LEFT(R50,2)="US",LEFT(R50,2)="WO",LEFT(R50,2)="GB",LEFT(R50,2)="EP",LEFT(R50,2)="DE"),OR(MID(R50,3,1)="1",MID(R50,3,1)="2",MID(R50,3,1)="3",MID(R50,3,1)="4",MID(R50,3,1)="5",MID(R50,3,1)="6",MID(R50,3,1)="7",MID(R50,3,1)="8",MID(R50,3,1)="9",MID(R50,3,1)="0")),VLOOKUP(R50,'証拠（WW特許）'!$B$2:$C$90,2,FALSE),"_"))</f>
        <v>特願平7-298192</v>
      </c>
      <c r="T50" s="646" t="str">
        <f>IF(OR(LEFT(R50)="特",LEFT(R50)="実"),VLOOKUP(R50,'証拠（JP特許）'!$B$2:$E$299,4,FALSE),"_")</f>
        <v>_</v>
      </c>
      <c r="U50" s="644" t="s">
        <v>94</v>
      </c>
      <c r="V50" s="646" t="s">
        <v>203</v>
      </c>
      <c r="W50" s="648" t="str">
        <f t="shared" si="3"/>
        <v>JP09139972A</v>
      </c>
      <c r="X50" s="649"/>
      <c r="Y50" s="649" t="str">
        <f t="shared" si="4"/>
        <v/>
      </c>
      <c r="Z50" s="91" t="str">
        <f ca="1">IF(OR(LEFT(R50)="特",LEFT(R50)="実",AND(OR(LEFT(R50,2)="US",LEFT(R50,2)="WO",LEFT(R50,2)="GB",LEFT(R50,2)="EP",LEFT(R50,2)="DE"),OR(MID(R50,3,1)="1",MID(R50,3,1)="2",MID(R50,3,1)="3",MID(R50,3,1)="4",MID(R50,3,1)="5",MID(R50,3,1)="6",MID(R50,3,1)="7",MID(R50,3,1)="8",MID(R50,3,1)="9",MID(R50,3,1)="0",))),IF(COUNTIF(INDIRECT("拒絶理由・拒絶査定・異議申立!"&amp;ADDRESS(MATCH(C50,拒絶理由・拒絶査定・異議申立!B$1:B$1000,0),3)&amp;":"&amp;ADDRESS(MATCH(C50,拒絶理由・拒絶査定・異議申立!B$1:B$1000,0),50)),R50)+COUNTIF(INDIRECT("拒絶理由・拒絶査定・異議申立!"&amp;ADDRESS(MATCH(C50,拒絶理由・拒絶査定・異議申立!B$1:B$1000,0),3)&amp;":"&amp;ADDRESS(MATCH(C50,拒絶理由・拒絶査定・異議申立!B$1:B$1000,0),50)),T50)&gt;0,"Yes","No"),"")</f>
        <v>No</v>
      </c>
      <c r="AA50" s="92" t="str">
        <f ca="1">IF(OR(LEFT(R50)="特",LEFT(R50)="実",AND(OR(LEFT(R50,2)="US",LEFT(R50,2)="WO",LEFT(R50,2)="GB",LEFT(R50,2)="EP",LEFT(R50,2)="DE"),OR(MID(R50,3,1)="1",MID(R50,3,1)="2",MID(R50,3,1)="3",MID(R50,3,1)="4",MID(R50,3,1)="5",MID(R50,3,1)="6",MID(R50,3,1)="7",MID(R50,3,1)="8",MID(R50,3,1)="9",MID(R50,3,1)="0",))),IF(COUNTIF(INDIRECT("先行技術調査・登録査定!"&amp;ADDRESS(MATCH(C50,先行技術調査・登録査定!B$1:B$1000,0),3)&amp;":"&amp;ADDRESS(MATCH(C50,先行技術調査・登録査定!B$1:B$1000,0),49)),R50)+COUNTIF(INDIRECT("先行技術調査・登録査定!"&amp;ADDRESS(MATCH(C50,先行技術調査・登録査定!B$1:B$1000,0),3)&amp;":"&amp;ADDRESS(MATCH(C50,先行技術調査・登録査定!B$1:B$1000,0),49)),T50)&gt;0,"Yes","No"),"")</f>
        <v>No</v>
      </c>
      <c r="AB50" s="169" t="str">
        <f t="shared" ca="1" si="5"/>
        <v>Yes</v>
      </c>
      <c r="AC50" s="121" t="str">
        <f>IF(OR(LEFT(R50)="特",LEFT(R50)="実",AND(OR(LEFT(R50,2)="US",LEFT(R50,2)="WO",LEFT(R50,2)="GB",LEFT(R50,2)="EP",LEFT(R50,2)="DE"),OR(MID(R50,3,1)="1",MID(R50,3,1)="2",MID(R50,3,1)="3",MID(R50,3,1)="4",MID(R50,3,1)="5",MID(R50,3,1)="6",MID(R50,3,1)="7",MID(R50,3,1)="8",MID(R50,3,1)="9",MID(R50,3,1)="0",))),"",VLOOKUP($C50,非特許文献リスト!$A$2:$C$196,2,FALSE))</f>
        <v/>
      </c>
      <c r="AD50" s="122" t="str">
        <f>IF(OR(LEFT(R50)="特",LEFT(R50)="実",AND(OR(LEFT(R50,2)="US",LEFT(R50,2)="WO",LEFT(R50,2)="GB",LEFT(R50,2)="EP",LEFT(R50,2)="DE"),OR(MID(R50,3,1)="1",MID(R50,3,1)="2",MID(R50,3,1)="3",MID(R50,3,1)="4",MID(R50,3,1)="5",MID(R50,3,1)="6",MID(R50,3,1)="7",MID(R50,3,1)="8",MID(R50,3,1)="9",MID(R50,3,1)="0",))),"",VLOOKUP($C50,非特許文献リスト!$A$2:$C$196,3,FALSE))</f>
        <v/>
      </c>
      <c r="AE50" s="188" t="str">
        <f t="shared" si="2"/>
        <v>日本特許文献</v>
      </c>
      <c r="AF50" s="189" t="str">
        <f>IF(OR(LEFT(R50)="特",LEFT(R50)="実"),VLOOKUP(R50,'証拠（JP特許）'!$B$2:$AB$299,10,FALSE),IF(AND(OR(LEFT(R50,2)="US",LEFT(R50,2)="WO",LEFT(R50,2)="GB",LEFT(R50,2)="EP",LEFT(R50,2)="DE"),OR(MID(R50,3,1)="1",MID(R50,3,1)="2",MID(R50,3,1)="3",MID(R50,3,1)="4",MID(R50,3,1)="5",MID(R50,3,1)="6",MID(R50,3,1)="7",MID(R50,3,1)="8",MID(R50,3,1)="9",MID(R50,3,1)="0",)),VLOOKUP(R50,'証拠（WW特許）'!$B$2:$M$90,8,FALSE),""))</f>
        <v>ソニー株式会社</v>
      </c>
      <c r="AG50" s="189" t="str">
        <f>IF(OR(LEFT(R50)="特",LEFT(R50)="実"),VLOOKUP(R50,'証拠（JP特許）'!$B$2:$AB$299,26,FALSE),IF(AND(OR(LEFT(R50,2)="US",LEFT(R50,2)="WO",LEFT(R50,2)="GB",LEFT(R50,2)="EP",LEFT(R50,2)="DE"),OR(MID(R50,3,1)="1",MID(R50,3,1)="2",MID(R50,3,1)="3",MID(R50,3,1)="4",MID(R50,3,1)="5",MID(R50,3,1)="6",MID(R50,3,1)="7",MID(R50,3,1)="8",MID(R50,3,1)="9",MID(R50,3,1)="0",)),VLOOKUP(R50,'証拠（WW特許）'!$B$2:$M$90,12,FALSE),""))</f>
        <v>進藤　孝慈</v>
      </c>
      <c r="AH50" s="190" t="str">
        <f>IF(OR(LEFT(R50)="特",LEFT(R50)="実"),VLOOKUP(R50,'証拠（JP特許）'!$B$2:$X$299,20,FALSE),IF(AND(OR(LEFT(R50,2)="US",LEFT(R50,2)="WO",LEFT(R50,2)="GB",LEFT(R50,2)="EP",LEFT(R50,2)="DE"),OR(MID(R50,3,1)="1",MID(R50,3,1)="2",MID(R50,3,1)="3",MID(R50,3,1)="4",MID(R50,3,1)="5",MID(R50,3,1)="6",MID(R50,3,1)="7",MID(R50,3,1)="8",MID(R50,3,1)="9",MID(R50,3,1)="0",)),VLOOKUP(R50,'証拠（WW特許）'!$B$2:$U$90,20,FALSE),""))</f>
        <v>G06F   1/16    (2006.01),H04Q   7/32    (2006.01),H04Q   7/38    (2006.01)</v>
      </c>
      <c r="AI50" s="190" t="str">
        <f>IF(OR(LEFT(R50)="特",LEFT(R50)="実"),VLOOKUP(R50,'証拠（JP特許）'!$B$2:$X$299,21,FALSE),"")</f>
        <v xml:space="preserve">G06F  1/00   312E,G06F  1/00   312K,H04B  7/26      V,H04B  7/26   109M,G06F  1/00   312M,H04Q  7/00   685 ,H04W 92/08   110 </v>
      </c>
      <c r="AJ50" s="190" t="str">
        <f>IF(OR(LEFT(R50)="特",LEFT(R50)="実"),VLOOKUP(R50,'証拠（JP特許）'!$B$2:$X$299,22,FALSE),"")</f>
        <v>5K067AA34,5K067BB04,5K067BB21,5K067EE02,5K067KK01,5K067KK13,5K067KK17</v>
      </c>
      <c r="AK50" s="191" t="str">
        <f>IF(OR(LEFT(R50)="特",LEFT(R50)="実"),VLOOKUP(R50,'証拠（JP特許）'!$B$2:$X$299,17,FALSE),IF(AND(OR(LEFT(R50,2)="US",LEFT(R50,2)="WO",LEFT(R50,2)="GB",LEFT(R50,2)="EP",LEFT(R50,2)="DE"),OR(MID(R50,3,1)="1",MID(R50,3,1)="2",MID(R50,3,1)="3",MID(R50,3,1)="4",MID(R50,3,1)="5",MID(R50,3,1)="6",MID(R50,3,1)="7",MID(R50,3,1)="8",MID(R50,3,1)="9",MID(R50,3,1)="0",)),VLOOKUP(R50,'証拠（WW特許）'!$B$2:$U$90,16,FALSE),""))</f>
        <v>1997.05.27</v>
      </c>
      <c r="AL50" s="190" t="s">
        <v>124</v>
      </c>
      <c r="AM50" s="190" t="s">
        <v>95</v>
      </c>
      <c r="AN50" s="190" t="s">
        <v>95</v>
      </c>
      <c r="AO50" s="190" t="str">
        <f ca="1">IF(OR(LEFT(R50)="特",LEFT(R50)="実",AND(OR(LEFT(R50,2)="US",LEFT(R50,2)="WO",LEFT(R50,2)="GB",LEFT(R50,2)="EP",LEFT(R50,2)="DE"),OR(MID(R50,3,1)="1",MID(R50,3,1)="2",MID(R50,3,1)="3",MID(R50,3,1)="4",MID(R50,3,1)="5",MID(R50,3,1)="6",MID(R50,3,1)="7",MID(R50,3,1)="8",MID(R50,3,1)="9",MID(R50,3,1)="0"))),IF(COUNTIF(INDIRECT("発明者引用!"&amp;ADDRESS(MATCH(C50,発明者引用!B$1:B$196,0),4)&amp;":"&amp;ADDRESS(MATCH(C50,発明者引用!B$1:B$196,0),17)),R50)+COUNTIF(INDIRECT("発明者引用!"&amp;ADDRESS(MATCH(C50,発明者引用!B$1:B$196,0),4)&amp;":"&amp;ADDRESS(MATCH(C50,発明者引用!B$1:B$196,0),17)),#REF!)+COUNTIF(INDIRECT("発明者引用!"&amp;ADDRESS(MATCH(C50,発明者引用!B$1:B$196,0),4)&amp;":"&amp;ADDRESS(MATCH(C50,発明者引用!B$1:B$196,0),17)),T50)&gt;0,"Yes","No"),"")</f>
        <v>No</v>
      </c>
      <c r="AP50" s="190" t="str">
        <f ca="1">IF(OR(LEFT(R50)="特",LEFT(R50)="実",AND(OR(LEFT(R50,2)="US",LEFT(R50,2)="WO",LEFT(R50,2)="GB",LEFT(R50,2)="EP",LEFT(R50,2)="DE"),OR(MID(R50,3,1)="1",MID(R50,3,1)="2",MID(R50,3,1)="3",MID(R50,3,1)="4",MID(R50,3,1)="5",MID(R50,3,1)="6",MID(R50,3,1)="7",MID(R50,3,1)="8",MID(R50,3,1)="9",MID(R50,3,1)="0"))),IF(VLOOKUP(C50,ファミリ引用特許WO!$A$2:$B$241,2,FALSE)+VLOOKUP(C50,ファミリ引用文献WO!$A$2:$C$241,3,FALSE)=0,"ISR無し",IF(COUNTIF(INDIRECT("ファミリ引用特許WO!"&amp;ADDRESS(MATCH(C50,ファミリ引用特許WO!$A$2:$A$241,0),1)&amp;":"&amp;ADDRESS(MATCH(C50,ファミリ引用特許WO!$A$2:$A$241,0),19)),R50)+COUNTIF(INDIRECT("ファミリ引用特許WO!"&amp;ADDRESS(MATCH(C50,ファミリ引用特許WO!$A$2:$A$241,0),1)&amp;":"&amp;ADDRESS(MATCH(C50,ファミリ引用特許WO!$A$2:$A$241,0),19)),S50)+COUNTIF(INDIRECT("ファミリ引用特許WO!"&amp;ADDRESS(MATCH(C50,ファミリ引用特許WO!$A$2:$A$241,0),1)&amp;":"&amp;ADDRESS(MATCH(C50,ファミリ引用特許WO!$A$2:$A$241,0),19)),T50)+COUNTIF(INDIRECT("ファミリ引用特許WO!"&amp;ADDRESS(MATCH(C50,ファミリ引用特許WO!$A$2:$A$241,0),1)&amp;":"&amp;ADDRESS(MATCH(C50,ファミリ引用特許WO!$A$2:$A$241,0),19)),W50)+COUNTIF(INDIRECT("ファミリ引用特許WO!"&amp;ADDRESS(MATCH(C50,ファミリ引用特許WO!$A$2:$A$241,0),1)&amp;":"&amp;ADDRESS(MATCH(C50,ファミリ引用特許WO!$A$2:$A$241,0),19)),Y50)&gt;0,"Yes","No")),"")</f>
        <v>ISR無し</v>
      </c>
      <c r="AQ50" s="192" t="str">
        <f ca="1">IF(OR(LEFT(R50)="特",LEFT(R50)="実",AND(OR(LEFT(R50,2)="US",LEFT(R50,2)="WO",LEFT(R50,2)="GB",LEFT(R50,2)="EP",LEFT(R50,2)="DE"),OR(MID(R50,3,1)="1",MID(R50,3,1)="2",MID(R50,3,1)="3",MID(R50,3,1)="4",MID(R50,3,1)="5",MID(R50,3,1)="6",MID(R50,3,1)="7",MID(R50,3,1)="8",MID(R50,3,1)="9",MID(R50,3,1)="0"))),IF(VLOOKUP(C50,'ファミリ引用特許表記修正（ex.A2→A）'!$A$2:$B$241,2,FALSE)=0,"family無し",IF(COUNTIF(INDIRECT("'ファミリ引用特許表記修正（ex.A2→A）'!"&amp;ADDRESS(MATCH(C50,'ファミリ引用特許表記修正（ex.A2→A）'!$A$2:$A$241,0),1)&amp;":"&amp;ADDRESS(MATCH(C50,'ファミリ引用特許表記修正（ex.A2→A）'!$A$2:$A$241,0),171)),R50)+COUNTIF(INDIRECT("'ファミリ引用特許表記修正（ex.A2→A）'!"&amp;ADDRESS(MATCH(C50,'ファミリ引用特許表記修正（ex.A2→A）'!$A$2:$A$241,0),1)&amp;":"&amp;ADDRESS(MATCH(C50,'ファミリ引用特許表記修正（ex.A2→A）'!$A$2:$A$241,0),171)),S50)+COUNTIF(INDIRECT("'ファミリ引用特許表記修正（ex.A2→A）'!"&amp;ADDRESS(MATCH(C50,'ファミリ引用特許表記修正（ex.A2→A）'!$A$2:$A$241,0),1)&amp;":"&amp;ADDRESS(MATCH(C50,'ファミリ引用特許表記修正（ex.A2→A）'!$A$2:$A$241,0),171)),T50)+COUNTIF(INDIRECT("'ファミリ引用特許表記修正（ex.A2→A）'!"&amp;ADDRESS(MATCH(C50,'ファミリ引用特許表記修正（ex.A2→A）'!$A$2:$A$241,0),1)&amp;":"&amp;ADDRESS(MATCH(C50,'ファミリ引用特許表記修正（ex.A2→A）'!$A$2:$A$241,0),171)),W50)+COUNTIF(INDIRECT("'ファミリ引用特許表記修正（ex.A2→A）'!"&amp;ADDRESS(MATCH(C50,'ファミリ引用特許表記修正（ex.A2→A）'!$A$2:$A$241,0),1)&amp;":"&amp;ADDRESS(MATCH(C50,'ファミリ引用特許表記修正（ex.A2→A）'!$A$2:$A$241,0),171)),Y50)&gt;0,"Yes","No")),"")</f>
        <v>family無し</v>
      </c>
      <c r="AR50" s="58" t="str">
        <f>IF(OR(LEFT(R50)="特",LEFT(R50)="実",AND(OR(LEFT(R50,2)="US",LEFT(R50,2)="WO",LEFT(R50,2)="GB",LEFT(R50,2)="EP",LEFT(R50,2)="DE"),OR(MID(R50,3,1)="1",MID(R50,3,1)="2",MID(R50,3,1)="3",MID(R50,3,1)="4",MID(R50,3,1)="5",MID(R50,3,1)="6",MID(R50,3,1)="7",MID(R50,3,1)="8",MID(R50,3,1)="9",MID(R50,3,1)="0",))),"",VLOOKUP($C50,ファミリ発明者引用文献!A$3:B$235,2,FALSE))</f>
        <v/>
      </c>
      <c r="AS50" s="194" t="str">
        <f>VLOOKUP(C50,ファミリ引用文献WO!A$2:B$241,2,FALSE)</f>
        <v/>
      </c>
      <c r="AT50" s="190" t="str">
        <f>VLOOKUP(C50,ファミリ引用文献!A$3:B$242,2,FALSE)</f>
        <v/>
      </c>
      <c r="AU50" s="190" t="str">
        <f>VLOOKUP(C50,審判データ!AH$2:BT$379,39,FALSE)</f>
        <v>EP887987A;特開平11-017790;特許03048964;特開2000-151814;US6243578</v>
      </c>
      <c r="AV50" s="194" t="str">
        <f ca="1">IF(INDIRECT("審判データ!"&amp;ADDRESS(MATCH(C50,審判データ!$AH$1:$AH$379,0),32))="早期審査の対象とする","早期審査","")</f>
        <v/>
      </c>
      <c r="AW50" s="650" t="str">
        <f t="shared" si="0"/>
        <v>不一致</v>
      </c>
      <c r="AX50" s="651" t="str">
        <f>IF(LEFT(AE50,3)="日本特",IF(LEFT(C50)="特",VLOOKUP(C50,'本件、証拠文献テーマコード'!G$2:I$376,3,FALSE),VLOOKUP(C50,'本件、証拠文献テーマコード'!B$2:I$376,8,FALSE)),"")</f>
        <v>5K023,5K027,5K067,5K127</v>
      </c>
      <c r="AY50" s="651" t="str">
        <f>IF(LEFT(AE50,3)="日本特",IF(OR(MID(R50,2,1)="開",MID(R50,2,1)="表",MID(R50,2,1)="登"),VLOOKUP(R50,'本件、証拠文献テーマコード'!C$2:I$379,7,FALSE),VLOOKUP(R50,'本件、証拠文献テーマコード'!G$2:I$379,3,FALSE)),"")</f>
        <v>5B038,5K067</v>
      </c>
      <c r="AZ50" s="652"/>
    </row>
    <row r="51" spans="1:52" ht="27" x14ac:dyDescent="0.15">
      <c r="A51" s="926" t="s">
        <v>22349</v>
      </c>
      <c r="B51" s="586" t="str">
        <f ca="1">IF(A51="",B50,INDIRECT("審判データ!"&amp;ADDRESS(MATCH(A51,審判データ!$HC$1:$HC$379,0),20))&amp;" / "&amp;INDIRECT("審判データ!"&amp;ADDRESS(MATCH(A51,審判データ!$HC$1:$HC$379,0),21)))</f>
        <v>2012 / 29-1,29-2</v>
      </c>
      <c r="C51" s="3">
        <v>3048964</v>
      </c>
      <c r="D51" s="928" t="s">
        <v>710</v>
      </c>
      <c r="E51" s="204" t="str">
        <f ca="1">INDIRECT("審判データ!"&amp;ADDRESS(MATCH(C51,審判データ!$AH$1:$AH$379,0),55))</f>
        <v>株式会社ＨＤＴ</v>
      </c>
      <c r="F51" s="204" t="str">
        <f ca="1">INDIRECT("審判データ!"&amp;ADDRESS(MATCH(C51,審判データ!$AH$1:$AH$379,0),56))</f>
        <v>小池　邦彦</v>
      </c>
      <c r="G51" s="43" t="str">
        <f ca="1">INDIRECT("審判データ!"&amp;ADDRESS(MATCH(C51,審判データ!$AH$1:$AH$379,0),72))</f>
        <v>EP887987A;特開平11-017790;特許03048964;特開2000-151814;US6243578</v>
      </c>
      <c r="H51" s="43" t="str">
        <f ca="1">INDIRECT("審判データ!"&amp;ADDRESS(MATCH(C51,審判データ!$AH$1:$AH$379,0),41))</f>
        <v>H04M  1/02;H04Q  7/32;H04Q  7/38;H04M  1/00;H04M  1/60</v>
      </c>
      <c r="I51" s="204" t="str">
        <f ca="1">INDIRECT("審判データ!"&amp;ADDRESS(MATCH(C51,審判データ!$AH$1:$AH$379,0),49))</f>
        <v>H04B   1/38@AFI(EP);H04M   1/00@ALI(JP);H04M   1/02@ALI(EP);H04M   1/253@ALI(JP);H04M   1/60@ALI(JP);H04M   1/725@ALI(EP);H04Q   7/32@ALI(JP);H04Q   7/38@ALI(JP)</v>
      </c>
      <c r="J51" s="204" t="str">
        <f ca="1">INDIRECT("審判データ!"&amp;ADDRESS(MATCH(C51,審判データ!$AH$1:$AH$379,0),51))</f>
        <v>H04M  1/02        C;H04M  1/02        E;H04M  1/00        L;H04M  1/00        P;H04M  1/60        A;H04B  7/26        V;H04B  7/26    109 M;H04B  7/26    109 T;H04M  1/253;H04Q  7/00    641;H04W 88/02</v>
      </c>
      <c r="K51" s="204" t="str">
        <f ca="1">INDIRECT("審判データ!"&amp;ADDRESS(MATCH(C51,審判データ!$AH$1:$AH$379,0),53))</f>
        <v>5K023 AA07;5K023 BB03;5K023 LL06;5K023 PP12;5K027 AA11;5K027 BB14;5K027 CC08;5K027 KK01;5K067 AA34;5K067 EE04;5K067 KK17;5K127 BA08;5K127 BB32;5K127 BB18;5K127 FA02;5K127 KA14;5K127 MA22;5K127 JA27;5K127 MA17;5K127 JA02;5K127 JA23;5K127 EA16;5K127 EA17;5K127 AA17;5K127 BA16;5K127 CA08;5K127 BB33;5K127 BB13;5K127 BB14;5K127 BB02;5K127 KA05;5K127 BA10;5K127 GB74;5K127 DA13;5K127 AA36</v>
      </c>
      <c r="L51" s="979" t="s">
        <v>726</v>
      </c>
      <c r="M51" s="982" t="s">
        <v>22350</v>
      </c>
      <c r="N51" s="1006" t="s">
        <v>22351</v>
      </c>
      <c r="O51" s="1030">
        <v>0</v>
      </c>
      <c r="P51" s="1072" t="s">
        <v>729</v>
      </c>
      <c r="Q51" s="644" t="s">
        <v>279</v>
      </c>
      <c r="R51" s="647" t="s">
        <v>731</v>
      </c>
      <c r="S51" s="644" t="str">
        <f>IF(OR(LEFT(R51)="特",LEFT(R51)="実"),VLOOKUP(R51,'証拠（JP特許）'!$B$2:$D$299,2,FALSE),IF(AND(OR(LEFT(R51,2)="US",LEFT(R51,2)="WO",LEFT(R51,2)="GB",LEFT(R51,2)="EP",LEFT(R51,2)="DE"),OR(MID(R51,3,1)="1",MID(R51,3,1)="2",MID(R51,3,1)="3",MID(R51,3,1)="4",MID(R51,3,1)="5",MID(R51,3,1)="6",MID(R51,3,1)="7",MID(R51,3,1)="8",MID(R51,3,1)="9",MID(R51,3,1)="0")),VLOOKUP(R51,'証拠（WW特許）'!$B$2:$C$90,2,FALSE),"_"))</f>
        <v>特願平7-326438</v>
      </c>
      <c r="T51" s="646" t="str">
        <f>IF(OR(LEFT(R51)="特",LEFT(R51)="実"),VLOOKUP(R51,'証拠（JP特許）'!$B$2:$E$299,4,FALSE),"_")</f>
        <v>_</v>
      </c>
      <c r="U51" s="644" t="s">
        <v>94</v>
      </c>
      <c r="V51" s="646" t="s">
        <v>25</v>
      </c>
      <c r="W51" s="648" t="str">
        <f t="shared" si="3"/>
        <v>JP09149109A</v>
      </c>
      <c r="X51" s="649"/>
      <c r="Y51" s="649" t="str">
        <f t="shared" si="4"/>
        <v/>
      </c>
      <c r="Z51" s="91" t="str">
        <f ca="1">IF(OR(LEFT(R51)="特",LEFT(R51)="実",AND(OR(LEFT(R51,2)="US",LEFT(R51,2)="WO",LEFT(R51,2)="GB",LEFT(R51,2)="EP",LEFT(R51,2)="DE"),OR(MID(R51,3,1)="1",MID(R51,3,1)="2",MID(R51,3,1)="3",MID(R51,3,1)="4",MID(R51,3,1)="5",MID(R51,3,1)="6",MID(R51,3,1)="7",MID(R51,3,1)="8",MID(R51,3,1)="9",MID(R51,3,1)="0",))),IF(COUNTIF(INDIRECT("拒絶理由・拒絶査定・異議申立!"&amp;ADDRESS(MATCH(C51,拒絶理由・拒絶査定・異議申立!B$1:B$1000,0),3)&amp;":"&amp;ADDRESS(MATCH(C51,拒絶理由・拒絶査定・異議申立!B$1:B$1000,0),50)),R51)+COUNTIF(INDIRECT("拒絶理由・拒絶査定・異議申立!"&amp;ADDRESS(MATCH(C51,拒絶理由・拒絶査定・異議申立!B$1:B$1000,0),3)&amp;":"&amp;ADDRESS(MATCH(C51,拒絶理由・拒絶査定・異議申立!B$1:B$1000,0),50)),T51)&gt;0,"Yes","No"),"")</f>
        <v>Yes</v>
      </c>
      <c r="AA51" s="92" t="str">
        <f ca="1">IF(OR(LEFT(R51)="特",LEFT(R51)="実",AND(OR(LEFT(R51,2)="US",LEFT(R51,2)="WO",LEFT(R51,2)="GB",LEFT(R51,2)="EP",LEFT(R51,2)="DE"),OR(MID(R51,3,1)="1",MID(R51,3,1)="2",MID(R51,3,1)="3",MID(R51,3,1)="4",MID(R51,3,1)="5",MID(R51,3,1)="6",MID(R51,3,1)="7",MID(R51,3,1)="8",MID(R51,3,1)="9",MID(R51,3,1)="0",))),IF(COUNTIF(INDIRECT("先行技術調査・登録査定!"&amp;ADDRESS(MATCH(C51,先行技術調査・登録査定!B$1:B$1000,0),3)&amp;":"&amp;ADDRESS(MATCH(C51,先行技術調査・登録査定!B$1:B$1000,0),49)),R51)+COUNTIF(INDIRECT("先行技術調査・登録査定!"&amp;ADDRESS(MATCH(C51,先行技術調査・登録査定!B$1:B$1000,0),3)&amp;":"&amp;ADDRESS(MATCH(C51,先行技術調査・登録査定!B$1:B$1000,0),49)),T51)&gt;0,"Yes","No"),"")</f>
        <v>No</v>
      </c>
      <c r="AB51" s="169" t="str">
        <f t="shared" ca="1" si="5"/>
        <v>No</v>
      </c>
      <c r="AC51" s="94" t="str">
        <f>IF(OR(LEFT(R51)="特",LEFT(R51)="実",AND(OR(LEFT(R51,2)="US",LEFT(R51,2)="WO",LEFT(R51,2)="GB",LEFT(R51,2)="EP",LEFT(R51,2)="DE"),OR(MID(R51,3,1)="1",MID(R51,3,1)="2",MID(R51,3,1)="3",MID(R51,3,1)="4",MID(R51,3,1)="5",MID(R51,3,1)="6",MID(R51,3,1)="7",MID(R51,3,1)="8",MID(R51,3,1)="9",MID(R51,3,1)="0",))),"",VLOOKUP($C51,非特許文献リスト!$A$2:$C$196,2,FALSE))</f>
        <v/>
      </c>
      <c r="AD51" s="95" t="str">
        <f>IF(OR(LEFT(R51)="特",LEFT(R51)="実",AND(OR(LEFT(R51,2)="US",LEFT(R51,2)="WO",LEFT(R51,2)="GB",LEFT(R51,2)="EP",LEFT(R51,2)="DE"),OR(MID(R51,3,1)="1",MID(R51,3,1)="2",MID(R51,3,1)="3",MID(R51,3,1)="4",MID(R51,3,1)="5",MID(R51,3,1)="6",MID(R51,3,1)="7",MID(R51,3,1)="8",MID(R51,3,1)="9",MID(R51,3,1)="0",))),"",VLOOKUP($C51,非特許文献リスト!$A$2:$C$196,3,FALSE))</f>
        <v/>
      </c>
      <c r="AE51" s="188" t="str">
        <f t="shared" si="2"/>
        <v>日本特許文献</v>
      </c>
      <c r="AF51" s="189" t="str">
        <f>IF(OR(LEFT(R51)="特",LEFT(R51)="実"),VLOOKUP(R51,'証拠（JP特許）'!$B$2:$AB$299,10,FALSE),IF(AND(OR(LEFT(R51,2)="US",LEFT(R51,2)="WO",LEFT(R51,2)="GB",LEFT(R51,2)="EP",LEFT(R51,2)="DE"),OR(MID(R51,3,1)="1",MID(R51,3,1)="2",MID(R51,3,1)="3",MID(R51,3,1)="4",MID(R51,3,1)="5",MID(R51,3,1)="6",MID(R51,3,1)="7",MID(R51,3,1)="8",MID(R51,3,1)="9",MID(R51,3,1)="0",)),VLOOKUP(R51,'証拠（WW特許）'!$B$2:$M$90,8,FALSE),""))</f>
        <v>株式会社ＴＲＩＮＣ</v>
      </c>
      <c r="AG51" s="189" t="str">
        <f>IF(OR(LEFT(R51)="特",LEFT(R51)="実"),VLOOKUP(R51,'証拠（JP特許）'!$B$2:$AB$299,26,FALSE),IF(AND(OR(LEFT(R51,2)="US",LEFT(R51,2)="WO",LEFT(R51,2)="GB",LEFT(R51,2)="EP",LEFT(R51,2)="DE"),OR(MID(R51,3,1)="1",MID(R51,3,1)="2",MID(R51,3,1)="3",MID(R51,3,1)="4",MID(R51,3,1)="5",MID(R51,3,1)="6",MID(R51,3,1)="7",MID(R51,3,1)="8",MID(R51,3,1)="9",MID(R51,3,1)="0",)),VLOOKUP(R51,'証拠（WW特許）'!$B$2:$M$90,12,FALSE),""))</f>
        <v>高柳　真</v>
      </c>
      <c r="AH51" s="190" t="str">
        <f>IF(OR(LEFT(R51)="特",LEFT(R51)="実"),VLOOKUP(R51,'証拠（JP特許）'!$B$2:$X$299,20,FALSE),IF(AND(OR(LEFT(R51,2)="US",LEFT(R51,2)="WO",LEFT(R51,2)="GB",LEFT(R51,2)="EP",LEFT(R51,2)="DE"),OR(MID(R51,3,1)="1",MID(R51,3,1)="2",MID(R51,3,1)="3",MID(R51,3,1)="4",MID(R51,3,1)="5",MID(R51,3,1)="6",MID(R51,3,1)="7",MID(R51,3,1)="8",MID(R51,3,1)="9",MID(R51,3,1)="0",)),VLOOKUP(R51,'証拠（WW特許）'!$B$2:$U$90,20,FALSE),""))</f>
        <v>H04M   1/02    (2006.01),H04Q   7/32    (2006.01)</v>
      </c>
      <c r="AI51" s="190" t="str">
        <f>IF(OR(LEFT(R51)="特",LEFT(R51)="実"),VLOOKUP(R51,'証拠（JP特許）'!$B$2:$X$299,21,FALSE),"")</f>
        <v xml:space="preserve">H04M  1/02      C,H04B  7/26      V,H04Q  7/00   641 ,H04W 88/02       </v>
      </c>
      <c r="AJ51" s="190" t="str">
        <f>IF(OR(LEFT(R51)="特",LEFT(R51)="実"),VLOOKUP(R51,'証拠（JP特許）'!$B$2:$X$299,22,FALSE),"")</f>
        <v>5K023AA07,5K023NN06,5K023PP12,5K023RR03,5K067AA34,5K067BB04,5K067BB08,5K067BB21,5K067CC04,5K067DD04,5K067EE02,5K067KK01,5K067KK05,5K067KK15,5K067KK17</v>
      </c>
      <c r="AK51" s="191" t="str">
        <f>IF(OR(LEFT(R51)="特",LEFT(R51)="実"),VLOOKUP(R51,'証拠（JP特許）'!$B$2:$X$299,17,FALSE),IF(AND(OR(LEFT(R51,2)="US",LEFT(R51,2)="WO",LEFT(R51,2)="GB",LEFT(R51,2)="EP",LEFT(R51,2)="DE"),OR(MID(R51,3,1)="1",MID(R51,3,1)="2",MID(R51,3,1)="3",MID(R51,3,1)="4",MID(R51,3,1)="5",MID(R51,3,1)="6",MID(R51,3,1)="7",MID(R51,3,1)="8",MID(R51,3,1)="9",MID(R51,3,1)="0",)),VLOOKUP(R51,'証拠（WW特許）'!$B$2:$U$90,16,FALSE),""))</f>
        <v>1997.06.06</v>
      </c>
      <c r="AL51" s="190" t="s">
        <v>124</v>
      </c>
      <c r="AM51" s="190" t="s">
        <v>95</v>
      </c>
      <c r="AN51" s="190" t="s">
        <v>95</v>
      </c>
      <c r="AO51" s="190" t="str">
        <f ca="1">IF(OR(LEFT(R51)="特",LEFT(R51)="実",AND(OR(LEFT(R51,2)="US",LEFT(R51,2)="WO",LEFT(R51,2)="GB",LEFT(R51,2)="EP",LEFT(R51,2)="DE"),OR(MID(R51,3,1)="1",MID(R51,3,1)="2",MID(R51,3,1)="3",MID(R51,3,1)="4",MID(R51,3,1)="5",MID(R51,3,1)="6",MID(R51,3,1)="7",MID(R51,3,1)="8",MID(R51,3,1)="9",MID(R51,3,1)="0"))),IF(COUNTIF(INDIRECT("発明者引用!"&amp;ADDRESS(MATCH(C51,発明者引用!B$1:B$196,0),4)&amp;":"&amp;ADDRESS(MATCH(C51,発明者引用!B$1:B$196,0),17)),R51)+COUNTIF(INDIRECT("発明者引用!"&amp;ADDRESS(MATCH(C51,発明者引用!B$1:B$196,0),4)&amp;":"&amp;ADDRESS(MATCH(C51,発明者引用!B$1:B$196,0),17)),#REF!)+COUNTIF(INDIRECT("発明者引用!"&amp;ADDRESS(MATCH(C51,発明者引用!B$1:B$196,0),4)&amp;":"&amp;ADDRESS(MATCH(C51,発明者引用!B$1:B$196,0),17)),T51)&gt;0,"Yes","No"),"")</f>
        <v>No</v>
      </c>
      <c r="AP51" s="190" t="str">
        <f ca="1">IF(OR(LEFT(R51)="特",LEFT(R51)="実",AND(OR(LEFT(R51,2)="US",LEFT(R51,2)="WO",LEFT(R51,2)="GB",LEFT(R51,2)="EP",LEFT(R51,2)="DE"),OR(MID(R51,3,1)="1",MID(R51,3,1)="2",MID(R51,3,1)="3",MID(R51,3,1)="4",MID(R51,3,1)="5",MID(R51,3,1)="6",MID(R51,3,1)="7",MID(R51,3,1)="8",MID(R51,3,1)="9",MID(R51,3,1)="0"))),IF(VLOOKUP(C51,ファミリ引用特許WO!$A$2:$B$241,2,FALSE)+VLOOKUP(C51,ファミリ引用文献WO!$A$2:$C$241,3,FALSE)=0,"ISR無し",IF(COUNTIF(INDIRECT("ファミリ引用特許WO!"&amp;ADDRESS(MATCH(C51,ファミリ引用特許WO!$A$2:$A$241,0),1)&amp;":"&amp;ADDRESS(MATCH(C51,ファミリ引用特許WO!$A$2:$A$241,0),19)),R51)+COUNTIF(INDIRECT("ファミリ引用特許WO!"&amp;ADDRESS(MATCH(C51,ファミリ引用特許WO!$A$2:$A$241,0),1)&amp;":"&amp;ADDRESS(MATCH(C51,ファミリ引用特許WO!$A$2:$A$241,0),19)),S51)+COUNTIF(INDIRECT("ファミリ引用特許WO!"&amp;ADDRESS(MATCH(C51,ファミリ引用特許WO!$A$2:$A$241,0),1)&amp;":"&amp;ADDRESS(MATCH(C51,ファミリ引用特許WO!$A$2:$A$241,0),19)),T51)+COUNTIF(INDIRECT("ファミリ引用特許WO!"&amp;ADDRESS(MATCH(C51,ファミリ引用特許WO!$A$2:$A$241,0),1)&amp;":"&amp;ADDRESS(MATCH(C51,ファミリ引用特許WO!$A$2:$A$241,0),19)),W51)+COUNTIF(INDIRECT("ファミリ引用特許WO!"&amp;ADDRESS(MATCH(C51,ファミリ引用特許WO!$A$2:$A$241,0),1)&amp;":"&amp;ADDRESS(MATCH(C51,ファミリ引用特許WO!$A$2:$A$241,0),19)),Y51)&gt;0,"Yes","No")),"")</f>
        <v>ISR無し</v>
      </c>
      <c r="AQ51" s="192" t="str">
        <f ca="1">IF(OR(LEFT(R51)="特",LEFT(R51)="実",AND(OR(LEFT(R51,2)="US",LEFT(R51,2)="WO",LEFT(R51,2)="GB",LEFT(R51,2)="EP",LEFT(R51,2)="DE"),OR(MID(R51,3,1)="1",MID(R51,3,1)="2",MID(R51,3,1)="3",MID(R51,3,1)="4",MID(R51,3,1)="5",MID(R51,3,1)="6",MID(R51,3,1)="7",MID(R51,3,1)="8",MID(R51,3,1)="9",MID(R51,3,1)="0"))),IF(VLOOKUP(C51,'ファミリ引用特許表記修正（ex.A2→A）'!$A$2:$B$241,2,FALSE)=0,"family無し",IF(COUNTIF(INDIRECT("'ファミリ引用特許表記修正（ex.A2→A）'!"&amp;ADDRESS(MATCH(C51,'ファミリ引用特許表記修正（ex.A2→A）'!$A$2:$A$241,0),1)&amp;":"&amp;ADDRESS(MATCH(C51,'ファミリ引用特許表記修正（ex.A2→A）'!$A$2:$A$241,0),171)),R51)+COUNTIF(INDIRECT("'ファミリ引用特許表記修正（ex.A2→A）'!"&amp;ADDRESS(MATCH(C51,'ファミリ引用特許表記修正（ex.A2→A）'!$A$2:$A$241,0),1)&amp;":"&amp;ADDRESS(MATCH(C51,'ファミリ引用特許表記修正（ex.A2→A）'!$A$2:$A$241,0),171)),S51)+COUNTIF(INDIRECT("'ファミリ引用特許表記修正（ex.A2→A）'!"&amp;ADDRESS(MATCH(C51,'ファミリ引用特許表記修正（ex.A2→A）'!$A$2:$A$241,0),1)&amp;":"&amp;ADDRESS(MATCH(C51,'ファミリ引用特許表記修正（ex.A2→A）'!$A$2:$A$241,0),171)),T51)+COUNTIF(INDIRECT("'ファミリ引用特許表記修正（ex.A2→A）'!"&amp;ADDRESS(MATCH(C51,'ファミリ引用特許表記修正（ex.A2→A）'!$A$2:$A$241,0),1)&amp;":"&amp;ADDRESS(MATCH(C51,'ファミリ引用特許表記修正（ex.A2→A）'!$A$2:$A$241,0),171)),W51)+COUNTIF(INDIRECT("'ファミリ引用特許表記修正（ex.A2→A）'!"&amp;ADDRESS(MATCH(C51,'ファミリ引用特許表記修正（ex.A2→A）'!$A$2:$A$241,0),1)&amp;":"&amp;ADDRESS(MATCH(C51,'ファミリ引用特許表記修正（ex.A2→A）'!$A$2:$A$241,0),171)),Y51)&gt;0,"Yes","No")),"")</f>
        <v>family無し</v>
      </c>
      <c r="AR51" s="58" t="str">
        <f>IF(OR(LEFT(R51)="特",LEFT(R51)="実",AND(OR(LEFT(R51,2)="US",LEFT(R51,2)="WO",LEFT(R51,2)="GB",LEFT(R51,2)="EP",LEFT(R51,2)="DE"),OR(MID(R51,3,1)="1",MID(R51,3,1)="2",MID(R51,3,1)="3",MID(R51,3,1)="4",MID(R51,3,1)="5",MID(R51,3,1)="6",MID(R51,3,1)="7",MID(R51,3,1)="8",MID(R51,3,1)="9",MID(R51,3,1)="0",))),"",VLOOKUP($C51,ファミリ発明者引用文献!A$3:B$235,2,FALSE))</f>
        <v/>
      </c>
      <c r="AS51" s="194" t="str">
        <f>VLOOKUP(C51,ファミリ引用文献WO!A$2:B$241,2,FALSE)</f>
        <v/>
      </c>
      <c r="AT51" s="190" t="str">
        <f>VLOOKUP(C51,ファミリ引用文献!A$3:B$242,2,FALSE)</f>
        <v/>
      </c>
      <c r="AU51" s="190" t="str">
        <f>VLOOKUP(C51,審判データ!AH$2:BT$379,39,FALSE)</f>
        <v>EP887987A;特開平11-017790;特許03048964;特開2000-151814;US6243578</v>
      </c>
      <c r="AV51" s="194" t="str">
        <f ca="1">IF(INDIRECT("審判データ!"&amp;ADDRESS(MATCH(C51,審判データ!$AH$1:$AH$379,0),32))="早期審査の対象とする","早期審査","")</f>
        <v/>
      </c>
      <c r="AW51" s="650" t="str">
        <f t="shared" si="0"/>
        <v>一致</v>
      </c>
      <c r="AX51" s="651" t="str">
        <f>IF(LEFT(AE51,3)="日本特",IF(LEFT(C51)="特",VLOOKUP(C51,'本件、証拠文献テーマコード'!G$2:I$376,3,FALSE),VLOOKUP(C51,'本件、証拠文献テーマコード'!B$2:I$376,8,FALSE)),"")</f>
        <v>5K023,5K027,5K067,5K127</v>
      </c>
      <c r="AY51" s="651" t="str">
        <f>IF(LEFT(AE51,3)="日本特",IF(OR(MID(R51,2,1)="開",MID(R51,2,1)="表",MID(R51,2,1)="登"),VLOOKUP(R51,'本件、証拠文献テーマコード'!C$2:I$379,7,FALSE),VLOOKUP(R51,'本件、証拠文献テーマコード'!G$2:I$379,3,FALSE)),"")</f>
        <v>5K023,5K067</v>
      </c>
      <c r="AZ51" s="652"/>
    </row>
    <row r="52" spans="1:52" ht="27" x14ac:dyDescent="0.15">
      <c r="A52" s="934"/>
      <c r="B52" s="586" t="str">
        <f ca="1">IF(A52="",B51,INDIRECT("審判データ!"&amp;ADDRESS(MATCH(A52,審判データ!$HC$1:$HC$379,0),20))&amp;" / "&amp;INDIRECT("審判データ!"&amp;ADDRESS(MATCH(A52,審判データ!$HC$1:$HC$379,0),21)))</f>
        <v>2012 / 29-1,29-2</v>
      </c>
      <c r="C52" s="653">
        <v>3048964</v>
      </c>
      <c r="D52" s="935"/>
      <c r="E52" s="218" t="str">
        <f ca="1">INDIRECT("審判データ!"&amp;ADDRESS(MATCH(C52,審判データ!$AH$1:$AH$379,0),55))</f>
        <v>株式会社ＨＤＴ</v>
      </c>
      <c r="F52" s="218" t="str">
        <f ca="1">INDIRECT("審判データ!"&amp;ADDRESS(MATCH(C52,審判データ!$AH$1:$AH$379,0),56))</f>
        <v>小池　邦彦</v>
      </c>
      <c r="G52" s="43" t="str">
        <f ca="1">INDIRECT("審判データ!"&amp;ADDRESS(MATCH(C52,審判データ!$AH$1:$AH$379,0),72))</f>
        <v>EP887987A;特開平11-017790;特許03048964;特開2000-151814;US6243578</v>
      </c>
      <c r="H52" s="43" t="str">
        <f ca="1">INDIRECT("審判データ!"&amp;ADDRESS(MATCH(C52,審判データ!$AH$1:$AH$379,0),41))</f>
        <v>H04M  1/02;H04Q  7/32;H04Q  7/38;H04M  1/00;H04M  1/60</v>
      </c>
      <c r="I52" s="218" t="str">
        <f ca="1">INDIRECT("審判データ!"&amp;ADDRESS(MATCH(C52,審判データ!$AH$1:$AH$379,0),49))</f>
        <v>H04B   1/38@AFI(EP);H04M   1/00@ALI(JP);H04M   1/02@ALI(EP);H04M   1/253@ALI(JP);H04M   1/60@ALI(JP);H04M   1/725@ALI(EP);H04Q   7/32@ALI(JP);H04Q   7/38@ALI(JP)</v>
      </c>
      <c r="J52" s="218" t="str">
        <f ca="1">INDIRECT("審判データ!"&amp;ADDRESS(MATCH(C52,審判データ!$AH$1:$AH$379,0),51))</f>
        <v>H04M  1/02        C;H04M  1/02        E;H04M  1/00        L;H04M  1/00        P;H04M  1/60        A;H04B  7/26        V;H04B  7/26    109 M;H04B  7/26    109 T;H04M  1/253;H04Q  7/00    641;H04W 88/02</v>
      </c>
      <c r="K52" s="218" t="str">
        <f ca="1">INDIRECT("審判データ!"&amp;ADDRESS(MATCH(C52,審判データ!$AH$1:$AH$379,0),53))</f>
        <v>5K023 AA07;5K023 BB03;5K023 LL06;5K023 PP12;5K027 AA11;5K027 BB14;5K027 CC08;5K027 KK01;5K067 AA34;5K067 EE04;5K067 KK17;5K127 BA08;5K127 BB32;5K127 BB18;5K127 FA02;5K127 KA14;5K127 MA22;5K127 JA27;5K127 MA17;5K127 JA02;5K127 JA23;5K127 EA16;5K127 EA17;5K127 AA17;5K127 BA16;5K127 CA08;5K127 BB33;5K127 BB13;5K127 BB14;5K127 BB02;5K127 KA05;5K127 BA10;5K127 GB74;5K127 DA13;5K127 AA36</v>
      </c>
      <c r="L52" s="980"/>
      <c r="M52" s="983"/>
      <c r="N52" s="1014"/>
      <c r="O52" s="1031"/>
      <c r="P52" s="1073"/>
      <c r="Q52" s="644" t="s">
        <v>118</v>
      </c>
      <c r="R52" s="647" t="s">
        <v>741</v>
      </c>
      <c r="S52" s="644" t="str">
        <f>IF(OR(LEFT(R52)="特",LEFT(R52)="実"),VLOOKUP(R52,'証拠（JP特許）'!$B$2:$D$299,2,FALSE),IF(AND(OR(LEFT(R52,2)="US",LEFT(R52,2)="WO",LEFT(R52,2)="GB",LEFT(R52,2)="EP",LEFT(R52,2)="DE"),OR(MID(R52,3,1)="1",MID(R52,3,1)="2",MID(R52,3,1)="3",MID(R52,3,1)="4",MID(R52,3,1)="5",MID(R52,3,1)="6",MID(R52,3,1)="7",MID(R52,3,1)="8",MID(R52,3,1)="9",MID(R52,3,1)="0")),VLOOKUP(R52,'証拠（WW特許）'!$B$2:$C$90,2,FALSE),"_"))</f>
        <v>SE9400168W</v>
      </c>
      <c r="T52" s="646" t="str">
        <f>IF(OR(LEFT(R52)="特",LEFT(R52)="実"),VLOOKUP(R52,'証拠（JP特許）'!$B$2:$E$299,4,FALSE),"_")</f>
        <v>_</v>
      </c>
      <c r="U52" s="644" t="s">
        <v>94</v>
      </c>
      <c r="V52" s="646" t="s">
        <v>25</v>
      </c>
      <c r="W52" s="648" t="str">
        <f t="shared" si="3"/>
        <v/>
      </c>
      <c r="X52" s="649"/>
      <c r="Y52" s="649" t="str">
        <f t="shared" si="4"/>
        <v/>
      </c>
      <c r="Z52" s="91" t="str">
        <f ca="1">IF(OR(LEFT(R52)="特",LEFT(R52)="実",AND(OR(LEFT(R52,2)="US",LEFT(R52,2)="WO",LEFT(R52,2)="GB",LEFT(R52,2)="EP",LEFT(R52,2)="DE"),OR(MID(R52,3,1)="1",MID(R52,3,1)="2",MID(R52,3,1)="3",MID(R52,3,1)="4",MID(R52,3,1)="5",MID(R52,3,1)="6",MID(R52,3,1)="7",MID(R52,3,1)="8",MID(R52,3,1)="9",MID(R52,3,1)="0",))),IF(COUNTIF(INDIRECT("拒絶理由・拒絶査定・異議申立!"&amp;ADDRESS(MATCH(C52,拒絶理由・拒絶査定・異議申立!B$1:B$1000,0),3)&amp;":"&amp;ADDRESS(MATCH(C52,拒絶理由・拒絶査定・異議申立!B$1:B$1000,0),50)),R52)+COUNTIF(INDIRECT("拒絶理由・拒絶査定・異議申立!"&amp;ADDRESS(MATCH(C52,拒絶理由・拒絶査定・異議申立!B$1:B$1000,0),3)&amp;":"&amp;ADDRESS(MATCH(C52,拒絶理由・拒絶査定・異議申立!B$1:B$1000,0),50)),T52)&gt;0,"Yes","No"),"")</f>
        <v>No</v>
      </c>
      <c r="AA52" s="92" t="str">
        <f ca="1">IF(OR(LEFT(R52)="特",LEFT(R52)="実",AND(OR(LEFT(R52,2)="US",LEFT(R52,2)="WO",LEFT(R52,2)="GB",LEFT(R52,2)="EP",LEFT(R52,2)="DE"),OR(MID(R52,3,1)="1",MID(R52,3,1)="2",MID(R52,3,1)="3",MID(R52,3,1)="4",MID(R52,3,1)="5",MID(R52,3,1)="6",MID(R52,3,1)="7",MID(R52,3,1)="8",MID(R52,3,1)="9",MID(R52,3,1)="0",))),IF(COUNTIF(INDIRECT("先行技術調査・登録査定!"&amp;ADDRESS(MATCH(C52,先行技術調査・登録査定!B$1:B$1000,0),3)&amp;":"&amp;ADDRESS(MATCH(C52,先行技術調査・登録査定!B$1:B$1000,0),49)),R52)+COUNTIF(INDIRECT("先行技術調査・登録査定!"&amp;ADDRESS(MATCH(C52,先行技術調査・登録査定!B$1:B$1000,0),3)&amp;":"&amp;ADDRESS(MATCH(C52,先行技術調査・登録査定!B$1:B$1000,0),49)),T52)&gt;0,"Yes","No"),"")</f>
        <v>No</v>
      </c>
      <c r="AB52" s="169" t="str">
        <f t="shared" ca="1" si="5"/>
        <v>Yes</v>
      </c>
      <c r="AC52" s="121" t="str">
        <f>IF(OR(LEFT(R52)="特",LEFT(R52)="実",AND(OR(LEFT(R52,2)="US",LEFT(R52,2)="WO",LEFT(R52,2)="GB",LEFT(R52,2)="EP",LEFT(R52,2)="DE"),OR(MID(R52,3,1)="1",MID(R52,3,1)="2",MID(R52,3,1)="3",MID(R52,3,1)="4",MID(R52,3,1)="5",MID(R52,3,1)="6",MID(R52,3,1)="7",MID(R52,3,1)="8",MID(R52,3,1)="9",MID(R52,3,1)="0",))),"",VLOOKUP($C52,非特許文献リスト!$A$2:$C$196,2,FALSE))</f>
        <v/>
      </c>
      <c r="AD52" s="122" t="str">
        <f>IF(OR(LEFT(R52)="特",LEFT(R52)="実",AND(OR(LEFT(R52,2)="US",LEFT(R52,2)="WO",LEFT(R52,2)="GB",LEFT(R52,2)="EP",LEFT(R52,2)="DE"),OR(MID(R52,3,1)="1",MID(R52,3,1)="2",MID(R52,3,1)="3",MID(R52,3,1)="4",MID(R52,3,1)="5",MID(R52,3,1)="6",MID(R52,3,1)="7",MID(R52,3,1)="8",MID(R52,3,1)="9",MID(R52,3,1)="0",))),"",VLOOKUP($C52,非特許文献リスト!$A$2:$C$196,3,FALSE))</f>
        <v/>
      </c>
      <c r="AE52" s="188" t="str">
        <f t="shared" si="2"/>
        <v>外国特許文献</v>
      </c>
      <c r="AF52" s="189" t="str">
        <f>IF(OR(LEFT(R52)="特",LEFT(R52)="実"),VLOOKUP(R52,'証拠（JP特許）'!$B$2:$AB$299,10,FALSE),IF(AND(OR(LEFT(R52,2)="US",LEFT(R52,2)="WO",LEFT(R52,2)="GB",LEFT(R52,2)="EP",LEFT(R52,2)="DE"),OR(MID(R52,3,1)="1",MID(R52,3,1)="2",MID(R52,3,1)="3",MID(R52,3,1)="4",MID(R52,3,1)="5",MID(R52,3,1)="6",MID(R52,3,1)="7",MID(R52,3,1)="8",MID(R52,3,1)="9",MID(R52,3,1)="0",)),VLOOKUP(R52,'証拠（WW特許）'!$B$2:$M$90,8,FALSE),""))</f>
        <v>TELEFONAKTIEBOLAGET LM ERICSSON</v>
      </c>
      <c r="AG52" s="189" t="str">
        <f>IF(OR(LEFT(R52)="特",LEFT(R52)="実"),VLOOKUP(R52,'証拠（JP特許）'!$B$2:$AB$299,26,FALSE),IF(AND(OR(LEFT(R52,2)="US",LEFT(R52,2)="WO",LEFT(R52,2)="GB",LEFT(R52,2)="EP",LEFT(R52,2)="DE"),OR(MID(R52,3,1)="1",MID(R52,3,1)="2",MID(R52,3,1)="3",MID(R52,3,1)="4",MID(R52,3,1)="5",MID(R52,3,1)="6",MID(R52,3,1)="7",MID(R52,3,1)="8",MID(R52,3,1)="9",MID(R52,3,1)="0",)),VLOOKUP(R52,'証拠（WW特許）'!$B$2:$M$90,12,FALSE),""))</f>
        <v>STEIN, Per, Anders, Lennart</v>
      </c>
      <c r="AH52" s="190" t="str">
        <f>IF(OR(LEFT(R52)="特",LEFT(R52)="実"),VLOOKUP(R52,'証拠（JP特許）'!$B$2:$X$299,20,FALSE),IF(AND(OR(LEFT(R52,2)="US",LEFT(R52,2)="WO",LEFT(R52,2)="GB",LEFT(R52,2)="EP",LEFT(R52,2)="DE"),OR(MID(R52,3,1)="1",MID(R52,3,1)="2",MID(R52,3,1)="3",MID(R52,3,1)="4",MID(R52,3,1)="5",MID(R52,3,1)="6",MID(R52,3,1)="7",MID(R52,3,1)="8",MID(R52,3,1)="9",MID(R52,3,1)="0",)),VLOOKUP(R52,'証拠（WW特許）'!$B$2:$U$90,20,FALSE),""))</f>
        <v>H04B   1/38(2006.01),H04M   1/60(2006.01),H04Q   7/32(2006.01)</v>
      </c>
      <c r="AI52" s="190" t="str">
        <f>IF(OR(LEFT(R52)="特",LEFT(R52)="実"),VLOOKUP(R52,'証拠（JP特許）'!$B$2:$X$299,21,FALSE),"")</f>
        <v/>
      </c>
      <c r="AJ52" s="190" t="str">
        <f>IF(OR(LEFT(R52)="特",LEFT(R52)="実"),VLOOKUP(R52,'証拠（JP特許）'!$B$2:$X$299,22,FALSE),"")</f>
        <v/>
      </c>
      <c r="AK52" s="191">
        <f>IF(OR(LEFT(R52)="特",LEFT(R52)="実"),VLOOKUP(R52,'証拠（JP特許）'!$B$2:$X$299,17,FALSE),IF(AND(OR(LEFT(R52,2)="US",LEFT(R52,2)="WO",LEFT(R52,2)="GB",LEFT(R52,2)="EP",LEFT(R52,2)="DE"),OR(MID(R52,3,1)="1",MID(R52,3,1)="2",MID(R52,3,1)="3",MID(R52,3,1)="4",MID(R52,3,1)="5",MID(R52,3,1)="6",MID(R52,3,1)="7",MID(R52,3,1)="8",MID(R52,3,1)="9",MID(R52,3,1)="0",)),VLOOKUP(R52,'証拠（WW特許）'!$B$2:$U$90,16,FALSE),""))</f>
        <v>34592</v>
      </c>
      <c r="AL52" s="190" t="s">
        <v>99</v>
      </c>
      <c r="AM52" s="190" t="s">
        <v>95</v>
      </c>
      <c r="AN52" s="190" t="s">
        <v>95</v>
      </c>
      <c r="AO52" s="190" t="str">
        <f ca="1">IF(OR(LEFT(R52)="特",LEFT(R52)="実",AND(OR(LEFT(R52,2)="US",LEFT(R52,2)="WO",LEFT(R52,2)="GB",LEFT(R52,2)="EP",LEFT(R52,2)="DE"),OR(MID(R52,3,1)="1",MID(R52,3,1)="2",MID(R52,3,1)="3",MID(R52,3,1)="4",MID(R52,3,1)="5",MID(R52,3,1)="6",MID(R52,3,1)="7",MID(R52,3,1)="8",MID(R52,3,1)="9",MID(R52,3,1)="0"))),IF(COUNTIF(INDIRECT("発明者引用!"&amp;ADDRESS(MATCH(C52,発明者引用!B$1:B$196,0),4)&amp;":"&amp;ADDRESS(MATCH(C52,発明者引用!B$1:B$196,0),17)),R52)+COUNTIF(INDIRECT("発明者引用!"&amp;ADDRESS(MATCH(C52,発明者引用!B$1:B$196,0),4)&amp;":"&amp;ADDRESS(MATCH(C52,発明者引用!B$1:B$196,0),17)),#REF!)+COUNTIF(INDIRECT("発明者引用!"&amp;ADDRESS(MATCH(C52,発明者引用!B$1:B$196,0),4)&amp;":"&amp;ADDRESS(MATCH(C52,発明者引用!B$1:B$196,0),17)),T52)&gt;0,"Yes","No"),"")</f>
        <v>No</v>
      </c>
      <c r="AP52" s="190" t="str">
        <f ca="1">IF(OR(LEFT(R52)="特",LEFT(R52)="実",AND(OR(LEFT(R52,2)="US",LEFT(R52,2)="WO",LEFT(R52,2)="GB",LEFT(R52,2)="EP",LEFT(R52,2)="DE"),OR(MID(R52,3,1)="1",MID(R52,3,1)="2",MID(R52,3,1)="3",MID(R52,3,1)="4",MID(R52,3,1)="5",MID(R52,3,1)="6",MID(R52,3,1)="7",MID(R52,3,1)="8",MID(R52,3,1)="9",MID(R52,3,1)="0"))),IF(VLOOKUP(C52,ファミリ引用特許WO!$A$2:$B$241,2,FALSE)+VLOOKUP(C52,ファミリ引用文献WO!$A$2:$C$241,3,FALSE)=0,"ISR無し",IF(COUNTIF(INDIRECT("ファミリ引用特許WO!"&amp;ADDRESS(MATCH(C52,ファミリ引用特許WO!$A$2:$A$241,0),1)&amp;":"&amp;ADDRESS(MATCH(C52,ファミリ引用特許WO!$A$2:$A$241,0),19)),R52)+COUNTIF(INDIRECT("ファミリ引用特許WO!"&amp;ADDRESS(MATCH(C52,ファミリ引用特許WO!$A$2:$A$241,0),1)&amp;":"&amp;ADDRESS(MATCH(C52,ファミリ引用特許WO!$A$2:$A$241,0),19)),S52)+COUNTIF(INDIRECT("ファミリ引用特許WO!"&amp;ADDRESS(MATCH(C52,ファミリ引用特許WO!$A$2:$A$241,0),1)&amp;":"&amp;ADDRESS(MATCH(C52,ファミリ引用特許WO!$A$2:$A$241,0),19)),T52)+COUNTIF(INDIRECT("ファミリ引用特許WO!"&amp;ADDRESS(MATCH(C52,ファミリ引用特許WO!$A$2:$A$241,0),1)&amp;":"&amp;ADDRESS(MATCH(C52,ファミリ引用特許WO!$A$2:$A$241,0),19)),W52)+COUNTIF(INDIRECT("ファミリ引用特許WO!"&amp;ADDRESS(MATCH(C52,ファミリ引用特許WO!$A$2:$A$241,0),1)&amp;":"&amp;ADDRESS(MATCH(C52,ファミリ引用特許WO!$A$2:$A$241,0),19)),Y52)&gt;0,"Yes","No")),"")</f>
        <v>ISR無し</v>
      </c>
      <c r="AQ52" s="192" t="str">
        <f ca="1">IF(OR(LEFT(R52)="特",LEFT(R52)="実",AND(OR(LEFT(R52,2)="US",LEFT(R52,2)="WO",LEFT(R52,2)="GB",LEFT(R52,2)="EP",LEFT(R52,2)="DE"),OR(MID(R52,3,1)="1",MID(R52,3,1)="2",MID(R52,3,1)="3",MID(R52,3,1)="4",MID(R52,3,1)="5",MID(R52,3,1)="6",MID(R52,3,1)="7",MID(R52,3,1)="8",MID(R52,3,1)="9",MID(R52,3,1)="0"))),IF(VLOOKUP(C52,'ファミリ引用特許表記修正（ex.A2→A）'!$A$2:$B$241,2,FALSE)=0,"family無し",IF(COUNTIF(INDIRECT("'ファミリ引用特許表記修正（ex.A2→A）'!"&amp;ADDRESS(MATCH(C52,'ファミリ引用特許表記修正（ex.A2→A）'!$A$2:$A$241,0),1)&amp;":"&amp;ADDRESS(MATCH(C52,'ファミリ引用特許表記修正（ex.A2→A）'!$A$2:$A$241,0),171)),R52)+COUNTIF(INDIRECT("'ファミリ引用特許表記修正（ex.A2→A）'!"&amp;ADDRESS(MATCH(C52,'ファミリ引用特許表記修正（ex.A2→A）'!$A$2:$A$241,0),1)&amp;":"&amp;ADDRESS(MATCH(C52,'ファミリ引用特許表記修正（ex.A2→A）'!$A$2:$A$241,0),171)),S52)+COUNTIF(INDIRECT("'ファミリ引用特許表記修正（ex.A2→A）'!"&amp;ADDRESS(MATCH(C52,'ファミリ引用特許表記修正（ex.A2→A）'!$A$2:$A$241,0),1)&amp;":"&amp;ADDRESS(MATCH(C52,'ファミリ引用特許表記修正（ex.A2→A）'!$A$2:$A$241,0),171)),T52)+COUNTIF(INDIRECT("'ファミリ引用特許表記修正（ex.A2→A）'!"&amp;ADDRESS(MATCH(C52,'ファミリ引用特許表記修正（ex.A2→A）'!$A$2:$A$241,0),1)&amp;":"&amp;ADDRESS(MATCH(C52,'ファミリ引用特許表記修正（ex.A2→A）'!$A$2:$A$241,0),171)),W52)+COUNTIF(INDIRECT("'ファミリ引用特許表記修正（ex.A2→A）'!"&amp;ADDRESS(MATCH(C52,'ファミリ引用特許表記修正（ex.A2→A）'!$A$2:$A$241,0),1)&amp;":"&amp;ADDRESS(MATCH(C52,'ファミリ引用特許表記修正（ex.A2→A）'!$A$2:$A$241,0),171)),Y52)&gt;0,"Yes","No")),"")</f>
        <v>family無し</v>
      </c>
      <c r="AR52" s="58" t="str">
        <f>IF(OR(LEFT(R52)="特",LEFT(R52)="実",AND(OR(LEFT(R52,2)="US",LEFT(R52,2)="WO",LEFT(R52,2)="GB",LEFT(R52,2)="EP",LEFT(R52,2)="DE"),OR(MID(R52,3,1)="1",MID(R52,3,1)="2",MID(R52,3,1)="3",MID(R52,3,1)="4",MID(R52,3,1)="5",MID(R52,3,1)="6",MID(R52,3,1)="7",MID(R52,3,1)="8",MID(R52,3,1)="9",MID(R52,3,1)="0",))),"",VLOOKUP($C52,ファミリ発明者引用文献!A$3:B$235,2,FALSE))</f>
        <v/>
      </c>
      <c r="AS52" s="194" t="str">
        <f>VLOOKUP(C52,ファミリ引用文献WO!A$2:B$241,2,FALSE)</f>
        <v/>
      </c>
      <c r="AT52" s="190" t="str">
        <f>VLOOKUP(C52,ファミリ引用文献!A$3:B$242,2,FALSE)</f>
        <v/>
      </c>
      <c r="AU52" s="190" t="str">
        <f>VLOOKUP(C52,審判データ!AH$2:BT$379,39,FALSE)</f>
        <v>EP887987A;特開平11-017790;特許03048964;特開2000-151814;US6243578</v>
      </c>
      <c r="AV52" s="194" t="str">
        <f ca="1">IF(INDIRECT("審判データ!"&amp;ADDRESS(MATCH(C52,審判データ!$AH$1:$AH$379,0),32))="早期審査の対象とする","早期審査","")</f>
        <v/>
      </c>
      <c r="AW52" s="650" t="str">
        <f t="shared" si="0"/>
        <v/>
      </c>
      <c r="AX52" s="651" t="str">
        <f>IF(LEFT(AE52,3)="日本特",IF(LEFT(C52)="特",VLOOKUP(C52,'本件、証拠文献テーマコード'!G$2:I$376,3,FALSE),VLOOKUP(C52,'本件、証拠文献テーマコード'!B$2:I$376,8,FALSE)),"")</f>
        <v/>
      </c>
      <c r="AY52" s="651" t="str">
        <f>IF(LEFT(AE52,3)="日本特",IF(OR(MID(R52,2,1)="開",MID(R52,2,1)="表",MID(R52,2,1)="登"),VLOOKUP(R52,'本件、証拠文献テーマコード'!C$2:I$379,7,FALSE),VLOOKUP(R52,'本件、証拠文献テーマコード'!G$2:I$379,3,FALSE)),"")</f>
        <v/>
      </c>
      <c r="AZ52" s="652"/>
    </row>
    <row r="53" spans="1:52" ht="27" x14ac:dyDescent="0.15">
      <c r="A53" s="927"/>
      <c r="B53" s="586" t="str">
        <f ca="1">IF(A53="",B52,INDIRECT("審判データ!"&amp;ADDRESS(MATCH(A53,審判データ!$HC$1:$HC$379,0),20))&amp;" / "&amp;INDIRECT("審判データ!"&amp;ADDRESS(MATCH(A53,審判データ!$HC$1:$HC$379,0),21)))</f>
        <v>2012 / 29-1,29-2</v>
      </c>
      <c r="C53" s="312">
        <v>3048964</v>
      </c>
      <c r="D53" s="929"/>
      <c r="E53" s="222" t="str">
        <f ca="1">INDIRECT("審判データ!"&amp;ADDRESS(MATCH(C53,審判データ!$AH$1:$AH$379,0),55))</f>
        <v>株式会社ＨＤＴ</v>
      </c>
      <c r="F53" s="222" t="str">
        <f ca="1">INDIRECT("審判データ!"&amp;ADDRESS(MATCH(C53,審判データ!$AH$1:$AH$379,0),56))</f>
        <v>小池　邦彦</v>
      </c>
      <c r="G53" s="43" t="str">
        <f ca="1">INDIRECT("審判データ!"&amp;ADDRESS(MATCH(C53,審判データ!$AH$1:$AH$379,0),72))</f>
        <v>EP887987A;特開平11-017790;特許03048964;特開2000-151814;US6243578</v>
      </c>
      <c r="H53" s="43" t="str">
        <f ca="1">INDIRECT("審判データ!"&amp;ADDRESS(MATCH(C53,審判データ!$AH$1:$AH$379,0),41))</f>
        <v>H04M  1/02;H04Q  7/32;H04Q  7/38;H04M  1/00;H04M  1/60</v>
      </c>
      <c r="I53" s="222" t="str">
        <f ca="1">INDIRECT("審判データ!"&amp;ADDRESS(MATCH(C53,審判データ!$AH$1:$AH$379,0),49))</f>
        <v>H04B   1/38@AFI(EP);H04M   1/00@ALI(JP);H04M   1/02@ALI(EP);H04M   1/253@ALI(JP);H04M   1/60@ALI(JP);H04M   1/725@ALI(EP);H04Q   7/32@ALI(JP);H04Q   7/38@ALI(JP)</v>
      </c>
      <c r="J53" s="222" t="str">
        <f ca="1">INDIRECT("審判データ!"&amp;ADDRESS(MATCH(C53,審判データ!$AH$1:$AH$379,0),51))</f>
        <v>H04M  1/02        C;H04M  1/02        E;H04M  1/00        L;H04M  1/00        P;H04M  1/60        A;H04B  7/26        V;H04B  7/26    109 M;H04B  7/26    109 T;H04M  1/253;H04Q  7/00    641;H04W 88/02</v>
      </c>
      <c r="K53" s="222" t="str">
        <f ca="1">INDIRECT("審判データ!"&amp;ADDRESS(MATCH(C53,審判データ!$AH$1:$AH$379,0),53))</f>
        <v>5K023 AA07;5K023 BB03;5K023 LL06;5K023 PP12;5K027 AA11;5K027 BB14;5K027 CC08;5K027 KK01;5K067 AA34;5K067 EE04;5K067 KK17;5K127 BA08;5K127 BB32;5K127 BB18;5K127 FA02;5K127 KA14;5K127 MA22;5K127 JA27;5K127 MA17;5K127 JA02;5K127 JA23;5K127 EA16;5K127 EA17;5K127 AA17;5K127 BA16;5K127 CA08;5K127 BB33;5K127 BB13;5K127 BB14;5K127 BB02;5K127 KA05;5K127 BA10;5K127 GB74;5K127 DA13;5K127 AA36</v>
      </c>
      <c r="L53" s="981"/>
      <c r="M53" s="984"/>
      <c r="N53" s="1007"/>
      <c r="O53" s="1032"/>
      <c r="P53" s="1074"/>
      <c r="Q53" s="644" t="s">
        <v>22352</v>
      </c>
      <c r="R53" s="647" t="s">
        <v>747</v>
      </c>
      <c r="S53" s="644" t="str">
        <f>IF(OR(LEFT(R53)="特",LEFT(R53)="実"),VLOOKUP(R53,'証拠（JP特許）'!$B$2:$D$299,2,FALSE),IF(AND(OR(LEFT(R53,2)="US",LEFT(R53,2)="WO",LEFT(R53,2)="GB",LEFT(R53,2)="EP",LEFT(R53,2)="DE"),OR(MID(R53,3,1)="1",MID(R53,3,1)="2",MID(R53,3,1)="3",MID(R53,3,1)="4",MID(R53,3,1)="5",MID(R53,3,1)="6",MID(R53,3,1)="7",MID(R53,3,1)="8",MID(R53,3,1)="9",MID(R53,3,1)="0")),VLOOKUP(R53,'証拠（WW特許）'!$B$2:$C$90,2,FALSE),"_"))</f>
        <v>特願平7-298192</v>
      </c>
      <c r="T53" s="646" t="str">
        <f>IF(OR(LEFT(R53)="特",LEFT(R53)="実"),VLOOKUP(R53,'証拠（JP特許）'!$B$2:$E$299,4,FALSE),"_")</f>
        <v>_</v>
      </c>
      <c r="U53" s="644" t="s">
        <v>94</v>
      </c>
      <c r="V53" s="646" t="s">
        <v>25</v>
      </c>
      <c r="W53" s="648" t="str">
        <f t="shared" si="3"/>
        <v>JP09139972A</v>
      </c>
      <c r="X53" s="649"/>
      <c r="Y53" s="649" t="str">
        <f t="shared" si="4"/>
        <v/>
      </c>
      <c r="Z53" s="91" t="str">
        <f ca="1">IF(OR(LEFT(R53)="特",LEFT(R53)="実",AND(OR(LEFT(R53,2)="US",LEFT(R53,2)="WO",LEFT(R53,2)="GB",LEFT(R53,2)="EP",LEFT(R53,2)="DE"),OR(MID(R53,3,1)="1",MID(R53,3,1)="2",MID(R53,3,1)="3",MID(R53,3,1)="4",MID(R53,3,1)="5",MID(R53,3,1)="6",MID(R53,3,1)="7",MID(R53,3,1)="8",MID(R53,3,1)="9",MID(R53,3,1)="0",))),IF(COUNTIF(INDIRECT("拒絶理由・拒絶査定・異議申立!"&amp;ADDRESS(MATCH(C53,拒絶理由・拒絶査定・異議申立!B$1:B$1000,0),3)&amp;":"&amp;ADDRESS(MATCH(C53,拒絶理由・拒絶査定・異議申立!B$1:B$1000,0),50)),R53)+COUNTIF(INDIRECT("拒絶理由・拒絶査定・異議申立!"&amp;ADDRESS(MATCH(C53,拒絶理由・拒絶査定・異議申立!B$1:B$1000,0),3)&amp;":"&amp;ADDRESS(MATCH(C53,拒絶理由・拒絶査定・異議申立!B$1:B$1000,0),50)),T53)&gt;0,"Yes","No"),"")</f>
        <v>No</v>
      </c>
      <c r="AA53" s="92" t="str">
        <f ca="1">IF(OR(LEFT(R53)="特",LEFT(R53)="実",AND(OR(LEFT(R53,2)="US",LEFT(R53,2)="WO",LEFT(R53,2)="GB",LEFT(R53,2)="EP",LEFT(R53,2)="DE"),OR(MID(R53,3,1)="1",MID(R53,3,1)="2",MID(R53,3,1)="3",MID(R53,3,1)="4",MID(R53,3,1)="5",MID(R53,3,1)="6",MID(R53,3,1)="7",MID(R53,3,1)="8",MID(R53,3,1)="9",MID(R53,3,1)="0",))),IF(COUNTIF(INDIRECT("先行技術調査・登録査定!"&amp;ADDRESS(MATCH(C53,先行技術調査・登録査定!B$1:B$1000,0),3)&amp;":"&amp;ADDRESS(MATCH(C53,先行技術調査・登録査定!B$1:B$1000,0),49)),R53)+COUNTIF(INDIRECT("先行技術調査・登録査定!"&amp;ADDRESS(MATCH(C53,先行技術調査・登録査定!B$1:B$1000,0),3)&amp;":"&amp;ADDRESS(MATCH(C53,先行技術調査・登録査定!B$1:B$1000,0),49)),T53)&gt;0,"Yes","No"),"")</f>
        <v>No</v>
      </c>
      <c r="AB53" s="169" t="str">
        <f t="shared" ca="1" si="5"/>
        <v>Yes</v>
      </c>
      <c r="AC53" s="121" t="str">
        <f>IF(OR(LEFT(R53)="特",LEFT(R53)="実",AND(OR(LEFT(R53,2)="US",LEFT(R53,2)="WO",LEFT(R53,2)="GB",LEFT(R53,2)="EP",LEFT(R53,2)="DE"),OR(MID(R53,3,1)="1",MID(R53,3,1)="2",MID(R53,3,1)="3",MID(R53,3,1)="4",MID(R53,3,1)="5",MID(R53,3,1)="6",MID(R53,3,1)="7",MID(R53,3,1)="8",MID(R53,3,1)="9",MID(R53,3,1)="0",))),"",VLOOKUP($C53,非特許文献リスト!$A$2:$C$196,2,FALSE))</f>
        <v/>
      </c>
      <c r="AD53" s="122" t="str">
        <f>IF(OR(LEFT(R53)="特",LEFT(R53)="実",AND(OR(LEFT(R53,2)="US",LEFT(R53,2)="WO",LEFT(R53,2)="GB",LEFT(R53,2)="EP",LEFT(R53,2)="DE"),OR(MID(R53,3,1)="1",MID(R53,3,1)="2",MID(R53,3,1)="3",MID(R53,3,1)="4",MID(R53,3,1)="5",MID(R53,3,1)="6",MID(R53,3,1)="7",MID(R53,3,1)="8",MID(R53,3,1)="9",MID(R53,3,1)="0",))),"",VLOOKUP($C53,非特許文献リスト!$A$2:$C$196,3,FALSE))</f>
        <v/>
      </c>
      <c r="AE53" s="188" t="str">
        <f t="shared" si="2"/>
        <v>日本特許文献</v>
      </c>
      <c r="AF53" s="189" t="str">
        <f>IF(OR(LEFT(R53)="特",LEFT(R53)="実"),VLOOKUP(R53,'証拠（JP特許）'!$B$2:$AB$299,10,FALSE),IF(AND(OR(LEFT(R53,2)="US",LEFT(R53,2)="WO",LEFT(R53,2)="GB",LEFT(R53,2)="EP",LEFT(R53,2)="DE"),OR(MID(R53,3,1)="1",MID(R53,3,1)="2",MID(R53,3,1)="3",MID(R53,3,1)="4",MID(R53,3,1)="5",MID(R53,3,1)="6",MID(R53,3,1)="7",MID(R53,3,1)="8",MID(R53,3,1)="9",MID(R53,3,1)="0",)),VLOOKUP(R53,'証拠（WW特許）'!$B$2:$M$90,8,FALSE),""))</f>
        <v>ソニー株式会社</v>
      </c>
      <c r="AG53" s="189" t="str">
        <f>IF(OR(LEFT(R53)="特",LEFT(R53)="実"),VLOOKUP(R53,'証拠（JP特許）'!$B$2:$AB$299,26,FALSE),IF(AND(OR(LEFT(R53,2)="US",LEFT(R53,2)="WO",LEFT(R53,2)="GB",LEFT(R53,2)="EP",LEFT(R53,2)="DE"),OR(MID(R53,3,1)="1",MID(R53,3,1)="2",MID(R53,3,1)="3",MID(R53,3,1)="4",MID(R53,3,1)="5",MID(R53,3,1)="6",MID(R53,3,1)="7",MID(R53,3,1)="8",MID(R53,3,1)="9",MID(R53,3,1)="0",)),VLOOKUP(R53,'証拠（WW特許）'!$B$2:$M$90,12,FALSE),""))</f>
        <v>進藤　孝慈</v>
      </c>
      <c r="AH53" s="190" t="str">
        <f>IF(OR(LEFT(R53)="特",LEFT(R53)="実"),VLOOKUP(R53,'証拠（JP特許）'!$B$2:$X$299,20,FALSE),IF(AND(OR(LEFT(R53,2)="US",LEFT(R53,2)="WO",LEFT(R53,2)="GB",LEFT(R53,2)="EP",LEFT(R53,2)="DE"),OR(MID(R53,3,1)="1",MID(R53,3,1)="2",MID(R53,3,1)="3",MID(R53,3,1)="4",MID(R53,3,1)="5",MID(R53,3,1)="6",MID(R53,3,1)="7",MID(R53,3,1)="8",MID(R53,3,1)="9",MID(R53,3,1)="0",)),VLOOKUP(R53,'証拠（WW特許）'!$B$2:$U$90,20,FALSE),""))</f>
        <v>G06F   1/16    (2006.01),H04Q   7/32    (2006.01),H04Q   7/38    (2006.01)</v>
      </c>
      <c r="AI53" s="190" t="str">
        <f>IF(OR(LEFT(R53)="特",LEFT(R53)="実"),VLOOKUP(R53,'証拠（JP特許）'!$B$2:$X$299,21,FALSE),"")</f>
        <v xml:space="preserve">G06F  1/00   312E,G06F  1/00   312K,H04B  7/26      V,H04B  7/26   109M,G06F  1/00   312M,H04Q  7/00   685 ,H04W 92/08   110 </v>
      </c>
      <c r="AJ53" s="190" t="str">
        <f>IF(OR(LEFT(R53)="特",LEFT(R53)="実"),VLOOKUP(R53,'証拠（JP特許）'!$B$2:$X$299,22,FALSE),"")</f>
        <v>5K067AA34,5K067BB04,5K067BB21,5K067EE02,5K067KK01,5K067KK13,5K067KK17</v>
      </c>
      <c r="AK53" s="191" t="str">
        <f>IF(OR(LEFT(R53)="特",LEFT(R53)="実"),VLOOKUP(R53,'証拠（JP特許）'!$B$2:$X$299,17,FALSE),IF(AND(OR(LEFT(R53,2)="US",LEFT(R53,2)="WO",LEFT(R53,2)="GB",LEFT(R53,2)="EP",LEFT(R53,2)="DE"),OR(MID(R53,3,1)="1",MID(R53,3,1)="2",MID(R53,3,1)="3",MID(R53,3,1)="4",MID(R53,3,1)="5",MID(R53,3,1)="6",MID(R53,3,1)="7",MID(R53,3,1)="8",MID(R53,3,1)="9",MID(R53,3,1)="0",)),VLOOKUP(R53,'証拠（WW特許）'!$B$2:$U$90,16,FALSE),""))</f>
        <v>1997.05.27</v>
      </c>
      <c r="AL53" s="190" t="s">
        <v>124</v>
      </c>
      <c r="AM53" s="190" t="s">
        <v>95</v>
      </c>
      <c r="AN53" s="190" t="s">
        <v>95</v>
      </c>
      <c r="AO53" s="190" t="str">
        <f ca="1">IF(OR(LEFT(R53)="特",LEFT(R53)="実",AND(OR(LEFT(R53,2)="US",LEFT(R53,2)="WO",LEFT(R53,2)="GB",LEFT(R53,2)="EP",LEFT(R53,2)="DE"),OR(MID(R53,3,1)="1",MID(R53,3,1)="2",MID(R53,3,1)="3",MID(R53,3,1)="4",MID(R53,3,1)="5",MID(R53,3,1)="6",MID(R53,3,1)="7",MID(R53,3,1)="8",MID(R53,3,1)="9",MID(R53,3,1)="0"))),IF(COUNTIF(INDIRECT("発明者引用!"&amp;ADDRESS(MATCH(C53,発明者引用!B$1:B$196,0),4)&amp;":"&amp;ADDRESS(MATCH(C53,発明者引用!B$1:B$196,0),17)),R53)+COUNTIF(INDIRECT("発明者引用!"&amp;ADDRESS(MATCH(C53,発明者引用!B$1:B$196,0),4)&amp;":"&amp;ADDRESS(MATCH(C53,発明者引用!B$1:B$196,0),17)),#REF!)+COUNTIF(INDIRECT("発明者引用!"&amp;ADDRESS(MATCH(C53,発明者引用!B$1:B$196,0),4)&amp;":"&amp;ADDRESS(MATCH(C53,発明者引用!B$1:B$196,0),17)),T53)&gt;0,"Yes","No"),"")</f>
        <v>No</v>
      </c>
      <c r="AP53" s="190" t="str">
        <f ca="1">IF(OR(LEFT(R53)="特",LEFT(R53)="実",AND(OR(LEFT(R53,2)="US",LEFT(R53,2)="WO",LEFT(R53,2)="GB",LEFT(R53,2)="EP",LEFT(R53,2)="DE"),OR(MID(R53,3,1)="1",MID(R53,3,1)="2",MID(R53,3,1)="3",MID(R53,3,1)="4",MID(R53,3,1)="5",MID(R53,3,1)="6",MID(R53,3,1)="7",MID(R53,3,1)="8",MID(R53,3,1)="9",MID(R53,3,1)="0"))),IF(VLOOKUP(C53,ファミリ引用特許WO!$A$2:$B$241,2,FALSE)+VLOOKUP(C53,ファミリ引用文献WO!$A$2:$C$241,3,FALSE)=0,"ISR無し",IF(COUNTIF(INDIRECT("ファミリ引用特許WO!"&amp;ADDRESS(MATCH(C53,ファミリ引用特許WO!$A$2:$A$241,0),1)&amp;":"&amp;ADDRESS(MATCH(C53,ファミリ引用特許WO!$A$2:$A$241,0),19)),R53)+COUNTIF(INDIRECT("ファミリ引用特許WO!"&amp;ADDRESS(MATCH(C53,ファミリ引用特許WO!$A$2:$A$241,0),1)&amp;":"&amp;ADDRESS(MATCH(C53,ファミリ引用特許WO!$A$2:$A$241,0),19)),S53)+COUNTIF(INDIRECT("ファミリ引用特許WO!"&amp;ADDRESS(MATCH(C53,ファミリ引用特許WO!$A$2:$A$241,0),1)&amp;":"&amp;ADDRESS(MATCH(C53,ファミリ引用特許WO!$A$2:$A$241,0),19)),T53)+COUNTIF(INDIRECT("ファミリ引用特許WO!"&amp;ADDRESS(MATCH(C53,ファミリ引用特許WO!$A$2:$A$241,0),1)&amp;":"&amp;ADDRESS(MATCH(C53,ファミリ引用特許WO!$A$2:$A$241,0),19)),W53)+COUNTIF(INDIRECT("ファミリ引用特許WO!"&amp;ADDRESS(MATCH(C53,ファミリ引用特許WO!$A$2:$A$241,0),1)&amp;":"&amp;ADDRESS(MATCH(C53,ファミリ引用特許WO!$A$2:$A$241,0),19)),Y53)&gt;0,"Yes","No")),"")</f>
        <v>ISR無し</v>
      </c>
      <c r="AQ53" s="192" t="str">
        <f ca="1">IF(OR(LEFT(R53)="特",LEFT(R53)="実",AND(OR(LEFT(R53,2)="US",LEFT(R53,2)="WO",LEFT(R53,2)="GB",LEFT(R53,2)="EP",LEFT(R53,2)="DE"),OR(MID(R53,3,1)="1",MID(R53,3,1)="2",MID(R53,3,1)="3",MID(R53,3,1)="4",MID(R53,3,1)="5",MID(R53,3,1)="6",MID(R53,3,1)="7",MID(R53,3,1)="8",MID(R53,3,1)="9",MID(R53,3,1)="0"))),IF(VLOOKUP(C53,'ファミリ引用特許表記修正（ex.A2→A）'!$A$2:$B$241,2,FALSE)=0,"family無し",IF(COUNTIF(INDIRECT("'ファミリ引用特許表記修正（ex.A2→A）'!"&amp;ADDRESS(MATCH(C53,'ファミリ引用特許表記修正（ex.A2→A）'!$A$2:$A$241,0),1)&amp;":"&amp;ADDRESS(MATCH(C53,'ファミリ引用特許表記修正（ex.A2→A）'!$A$2:$A$241,0),171)),R53)+COUNTIF(INDIRECT("'ファミリ引用特許表記修正（ex.A2→A）'!"&amp;ADDRESS(MATCH(C53,'ファミリ引用特許表記修正（ex.A2→A）'!$A$2:$A$241,0),1)&amp;":"&amp;ADDRESS(MATCH(C53,'ファミリ引用特許表記修正（ex.A2→A）'!$A$2:$A$241,0),171)),S53)+COUNTIF(INDIRECT("'ファミリ引用特許表記修正（ex.A2→A）'!"&amp;ADDRESS(MATCH(C53,'ファミリ引用特許表記修正（ex.A2→A）'!$A$2:$A$241,0),1)&amp;":"&amp;ADDRESS(MATCH(C53,'ファミリ引用特許表記修正（ex.A2→A）'!$A$2:$A$241,0),171)),T53)+COUNTIF(INDIRECT("'ファミリ引用特許表記修正（ex.A2→A）'!"&amp;ADDRESS(MATCH(C53,'ファミリ引用特許表記修正（ex.A2→A）'!$A$2:$A$241,0),1)&amp;":"&amp;ADDRESS(MATCH(C53,'ファミリ引用特許表記修正（ex.A2→A）'!$A$2:$A$241,0),171)),W53)+COUNTIF(INDIRECT("'ファミリ引用特許表記修正（ex.A2→A）'!"&amp;ADDRESS(MATCH(C53,'ファミリ引用特許表記修正（ex.A2→A）'!$A$2:$A$241,0),1)&amp;":"&amp;ADDRESS(MATCH(C53,'ファミリ引用特許表記修正（ex.A2→A）'!$A$2:$A$241,0),171)),Y53)&gt;0,"Yes","No")),"")</f>
        <v>family無し</v>
      </c>
      <c r="AR53" s="58" t="str">
        <f>IF(OR(LEFT(R53)="特",LEFT(R53)="実",AND(OR(LEFT(R53,2)="US",LEFT(R53,2)="WO",LEFT(R53,2)="GB",LEFT(R53,2)="EP",LEFT(R53,2)="DE"),OR(MID(R53,3,1)="1",MID(R53,3,1)="2",MID(R53,3,1)="3",MID(R53,3,1)="4",MID(R53,3,1)="5",MID(R53,3,1)="6",MID(R53,3,1)="7",MID(R53,3,1)="8",MID(R53,3,1)="9",MID(R53,3,1)="0",))),"",VLOOKUP($C53,ファミリ発明者引用文献!A$3:B$235,2,FALSE))</f>
        <v/>
      </c>
      <c r="AS53" s="194" t="str">
        <f>VLOOKUP(C53,ファミリ引用文献WO!A$2:B$241,2,FALSE)</f>
        <v/>
      </c>
      <c r="AT53" s="190" t="str">
        <f>VLOOKUP(C53,ファミリ引用文献!A$3:B$242,2,FALSE)</f>
        <v/>
      </c>
      <c r="AU53" s="190" t="str">
        <f>VLOOKUP(C53,審判データ!AH$2:BT$379,39,FALSE)</f>
        <v>EP887987A;特開平11-017790;特許03048964;特開2000-151814;US6243578</v>
      </c>
      <c r="AV53" s="194" t="str">
        <f ca="1">IF(INDIRECT("審判データ!"&amp;ADDRESS(MATCH(C53,審判データ!$AH$1:$AH$379,0),32))="早期審査の対象とする","早期審査","")</f>
        <v/>
      </c>
      <c r="AW53" s="650" t="str">
        <f t="shared" si="0"/>
        <v>不一致</v>
      </c>
      <c r="AX53" s="651" t="str">
        <f>IF(LEFT(AE53,3)="日本特",IF(LEFT(C53)="特",VLOOKUP(C53,'本件、証拠文献テーマコード'!G$2:I$376,3,FALSE),VLOOKUP(C53,'本件、証拠文献テーマコード'!B$2:I$376,8,FALSE)),"")</f>
        <v>5K023,5K027,5K067,5K127</v>
      </c>
      <c r="AY53" s="651" t="str">
        <f>IF(LEFT(AE53,3)="日本特",IF(OR(MID(R53,2,1)="開",MID(R53,2,1)="表",MID(R53,2,1)="登"),VLOOKUP(R53,'本件、証拠文献テーマコード'!C$2:I$379,7,FALSE),VLOOKUP(R53,'本件、証拠文献テーマコード'!G$2:I$379,3,FALSE)),"")</f>
        <v>5B038,5K067</v>
      </c>
      <c r="AZ53" s="652"/>
    </row>
    <row r="54" spans="1:52" ht="202.5" x14ac:dyDescent="0.15">
      <c r="A54" s="173" t="s">
        <v>22353</v>
      </c>
      <c r="B54" s="586" t="str">
        <f ca="1">IF(A54="",B53,INDIRECT("審判データ!"&amp;ADDRESS(MATCH(A54,審判データ!$HC$1:$HC$379,0),20))&amp;" / "&amp;INDIRECT("審判データ!"&amp;ADDRESS(MATCH(A54,審判データ!$HC$1:$HC$379,0),21)))</f>
        <v>2012 / 29-1,29-2</v>
      </c>
      <c r="C54" s="66">
        <v>4531873</v>
      </c>
      <c r="D54" s="43" t="s">
        <v>759</v>
      </c>
      <c r="E54" s="43" t="str">
        <f ca="1">INDIRECT("審判データ!"&amp;ADDRESS(MATCH(C54,審判データ!$AH$1:$AH$379,0),55))</f>
        <v>レール・リキード－ソシエテ・アノニム・プール・レテュード・エ・レクスプロワタシオン・デ・プロセデ・ジョルジュ・クロード</v>
      </c>
      <c r="F54" s="43" t="str">
        <f ca="1">INDIRECT("審判データ!"&amp;ADDRESS(MATCH(C54,審判データ!$AH$1:$AH$379,0),56))</f>
        <v>ベンジャミン・ジュアシック;リチャード・ユーディシャス;ホァ　－　チ・ワン</v>
      </c>
      <c r="G54" s="43" t="str">
        <f ca="1">INDIRECT("審判データ!"&amp;ADDRESS(MATCH(C54,審判データ!$AH$1:$AH$379,0),72))</f>
        <v>CN01213707A;CN01109128C;DE69738817D;EP844431A;EP844431B;特開平10-277380;特許04531873;SG00055412A;SG00077230A;SG00076611A;US5761911;US6076359</v>
      </c>
      <c r="H54" s="43" t="str">
        <f ca="1">INDIRECT("審判データ!"&amp;ADDRESS(MATCH(C54,審判データ!$AH$1:$AH$379,0),41))</f>
        <v>B01J  4/00    102;C23C 16/44;F25J  5/00;G05D 23/19;H01L 21/205;H01L 21/22    501</v>
      </c>
      <c r="I54" s="43" t="str">
        <f ca="1">INDIRECT("審判データ!"&amp;ADDRESS(MATCH(C54,審判データ!$AH$1:$AH$379,0),49))</f>
        <v>B01J   4/00@AFI(JP);F25J   5/00@AFI(JP);C23C  16/44@ALI(JP);C23C  16/448@ALI(JP);C23C  16/455@ALI(JP);F17C   7/04@ALI(EP);F17C  13/02@ALI(EP);F17C  13/04@ALI(EP);F17C  13/08@ALI(EP);G05D  23/19@ALI(JP);H01L  21/205@ALI(JP);H01L  21/22@ALI(JP)</v>
      </c>
      <c r="J54" s="43" t="str">
        <f ca="1">INDIRECT("審判データ!"&amp;ADDRESS(MATCH(C54,審判データ!$AH$1:$AH$379,0),51))</f>
        <v>F25J  5/00;B01J  4/00    102;C23C 16/44        C;C23C 16/44        D;H01L 21/22    501 S;H01L 21/205;G05D 23/19        J;C23C 16/448;C23C 16/455</v>
      </c>
      <c r="K54" s="43" t="str">
        <f ca="1">INDIRECT("審判データ!"&amp;ADDRESS(MATCH(C54,審判データ!$AH$1:$AH$379,0),53))</f>
        <v>4D047 DA17;4D047 DB05;4G068 AA02;4G068 AA06;4G068 AB02;4G068 AC05;4G068 AD40;4G068 AE01;4G068 AF01;4G068 AF12;4G068 AF31;4K030 EA01;4K030 KA25;4K030 KA39;4K030 KA41;5F045 AC01;5F045 AC03;5F045 AC05;5F045 AC12;5F045 AC13;5F045 EE02;5F045 EE04;5F045 EE07;5F045 EE10;5F045 EE17;5F045 GB05;5F045 GB15;5H323 AA40;5H323 CA01;5H323 CB02;5H323 DA01;5H323 EE04;5H323 EE16;5H323 FF01;5H323 HH02;5H323 JJ10;5H323 KK01;5H323 MM02</v>
      </c>
      <c r="L54" s="641" t="s">
        <v>22354</v>
      </c>
      <c r="M54" s="642" t="s">
        <v>768</v>
      </c>
      <c r="N54" s="643" t="s">
        <v>22355</v>
      </c>
      <c r="O54" s="644" t="s">
        <v>91</v>
      </c>
      <c r="P54" s="645" t="s">
        <v>770</v>
      </c>
      <c r="Q54" s="646" t="s">
        <v>91</v>
      </c>
      <c r="R54" s="647" t="s">
        <v>7922</v>
      </c>
      <c r="S54" s="644" t="str">
        <f>IF(OR(LEFT(R54)="特",LEFT(R54)="実"),VLOOKUP(R54,'証拠（JP特許）'!$B$2:$D$299,2,FALSE),IF(AND(OR(LEFT(R54,2)="US",LEFT(R54,2)="WO",LEFT(R54,2)="GB",LEFT(R54,2)="EP",LEFT(R54,2)="DE"),OR(MID(R54,3,1)="1",MID(R54,3,1)="2",MID(R54,3,1)="3",MID(R54,3,1)="4",MID(R54,3,1)="5",MID(R54,3,1)="6",MID(R54,3,1)="7",MID(R54,3,1)="8",MID(R54,3,1)="9",MID(R54,3,1)="0")),VLOOKUP(R54,'証拠（WW特許）'!$B$2:$C$90,2,FALSE),"_"))</f>
        <v>EP81109652A</v>
      </c>
      <c r="T54" s="646" t="str">
        <f>IF(OR(LEFT(R54)="特",LEFT(R54)="実"),VLOOKUP(R54,'証拠（JP特許）'!$B$2:$E$299,4,FALSE),"_")</f>
        <v>_</v>
      </c>
      <c r="U54" s="644" t="s">
        <v>24</v>
      </c>
      <c r="V54" s="646" t="s">
        <v>25</v>
      </c>
      <c r="W54" s="648" t="str">
        <f t="shared" si="3"/>
        <v/>
      </c>
      <c r="X54" s="649"/>
      <c r="Y54" s="649" t="str">
        <f t="shared" si="4"/>
        <v>EP52351B</v>
      </c>
      <c r="Z54" s="91" t="str">
        <f ca="1">IF(OR(LEFT(R54)="特",LEFT(R54)="実",AND(OR(LEFT(R54,2)="US",LEFT(R54,2)="WO",LEFT(R54,2)="GB",LEFT(R54,2)="EP",LEFT(R54,2)="DE"),OR(MID(R54,3,1)="1",MID(R54,3,1)="2",MID(R54,3,1)="3",MID(R54,3,1)="4",MID(R54,3,1)="5",MID(R54,3,1)="6",MID(R54,3,1)="7",MID(R54,3,1)="8",MID(R54,3,1)="9",MID(R54,3,1)="0",))),IF(COUNTIF(INDIRECT("拒絶理由・拒絶査定・異議申立!"&amp;ADDRESS(MATCH(C54,拒絶理由・拒絶査定・異議申立!B$1:B$1000,0),3)&amp;":"&amp;ADDRESS(MATCH(C54,拒絶理由・拒絶査定・異議申立!B$1:B$1000,0),50)),R54)+COUNTIF(INDIRECT("拒絶理由・拒絶査定・異議申立!"&amp;ADDRESS(MATCH(C54,拒絶理由・拒絶査定・異議申立!B$1:B$1000,0),3)&amp;":"&amp;ADDRESS(MATCH(C54,拒絶理由・拒絶査定・異議申立!B$1:B$1000,0),50)),T54)&gt;0,"Yes","No"),"")</f>
        <v>No</v>
      </c>
      <c r="AA54" s="92" t="str">
        <f ca="1">IF(OR(LEFT(R54)="特",LEFT(R54)="実",AND(OR(LEFT(R54,2)="US",LEFT(R54,2)="WO",LEFT(R54,2)="GB",LEFT(R54,2)="EP",LEFT(R54,2)="DE"),OR(MID(R54,3,1)="1",MID(R54,3,1)="2",MID(R54,3,1)="3",MID(R54,3,1)="4",MID(R54,3,1)="5",MID(R54,3,1)="6",MID(R54,3,1)="7",MID(R54,3,1)="8",MID(R54,3,1)="9",MID(R54,3,1)="0",))),IF(COUNTIF(INDIRECT("先行技術調査・登録査定!"&amp;ADDRESS(MATCH(C54,先行技術調査・登録査定!B$1:B$1000,0),3)&amp;":"&amp;ADDRESS(MATCH(C54,先行技術調査・登録査定!B$1:B$1000,0),49)),R54)+COUNTIF(INDIRECT("先行技術調査・登録査定!"&amp;ADDRESS(MATCH(C54,先行技術調査・登録査定!B$1:B$1000,0),3)&amp;":"&amp;ADDRESS(MATCH(C54,先行技術調査・登録査定!B$1:B$1000,0),49)),T54)&gt;0,"Yes","No"),"")</f>
        <v>No</v>
      </c>
      <c r="AB54" s="169" t="str">
        <f t="shared" ca="1" si="5"/>
        <v>Yes</v>
      </c>
      <c r="AC54" s="94" t="str">
        <f>IF(OR(LEFT(R54)="特",LEFT(R54)="実",AND(OR(LEFT(R54,2)="US",LEFT(R54,2)="WO",LEFT(R54,2)="GB",LEFT(R54,2)="EP",LEFT(R54,2)="DE"),OR(MID(R54,3,1)="1",MID(R54,3,1)="2",MID(R54,3,1)="3",MID(R54,3,1)="4",MID(R54,3,1)="5",MID(R54,3,1)="6",MID(R54,3,1)="7",MID(R54,3,1)="8",MID(R54,3,1)="9",MID(R54,3,1)="0",))),"",VLOOKUP($C54,非特許文献リスト!$A$2:$C$196,2,FALSE))</f>
        <v/>
      </c>
      <c r="AD54" s="95" t="str">
        <f>IF(OR(LEFT(R54)="特",LEFT(R54)="実",AND(OR(LEFT(R54,2)="US",LEFT(R54,2)="WO",LEFT(R54,2)="GB",LEFT(R54,2)="EP",LEFT(R54,2)="DE"),OR(MID(R54,3,1)="1",MID(R54,3,1)="2",MID(R54,3,1)="3",MID(R54,3,1)="4",MID(R54,3,1)="5",MID(R54,3,1)="6",MID(R54,3,1)="7",MID(R54,3,1)="8",MID(R54,3,1)="9",MID(R54,3,1)="0",))),"",VLOOKUP($C54,非特許文献リスト!$A$2:$C$196,3,FALSE))</f>
        <v/>
      </c>
      <c r="AE54" s="188" t="str">
        <f t="shared" si="2"/>
        <v>外国特許文献</v>
      </c>
      <c r="AF54" s="189" t="str">
        <f>IF(OR(LEFT(R54)="特",LEFT(R54)="実"),VLOOKUP(R54,'証拠（JP特許）'!$B$2:$AB$299,10,FALSE),IF(AND(OR(LEFT(R54,2)="US",LEFT(R54,2)="WO",LEFT(R54,2)="GB",LEFT(R54,2)="EP",LEFT(R54,2)="DE"),OR(MID(R54,3,1)="1",MID(R54,3,1)="2",MID(R54,3,1)="3",MID(R54,3,1)="4",MID(R54,3,1)="5",MID(R54,3,1)="6",MID(R54,3,1)="7",MID(R54,3,1)="8",MID(R54,3,1)="9",MID(R54,3,1)="0",)),VLOOKUP(R54,'証拠（WW特許）'!$B$2:$M$90,8,FALSE),""))</f>
        <v>LINDE AKTIENGESELLSCHAFT</v>
      </c>
      <c r="AG54" s="189" t="str">
        <f>IF(OR(LEFT(R54)="特",LEFT(R54)="実"),VLOOKUP(R54,'証拠（JP特許）'!$B$2:$AB$299,26,FALSE),IF(AND(OR(LEFT(R54,2)="US",LEFT(R54,2)="WO",LEFT(R54,2)="GB",LEFT(R54,2)="EP",LEFT(R54,2)="DE"),OR(MID(R54,3,1)="1",MID(R54,3,1)="2",MID(R54,3,1)="3",MID(R54,3,1)="4",MID(R54,3,1)="5",MID(R54,3,1)="6",MID(R54,3,1)="7",MID(R54,3,1)="8",MID(R54,3,1)="9",MID(R54,3,1)="0",)),VLOOKUP(R54,'証拠（WW特許）'!$B$2:$M$90,12,FALSE),""))</f>
        <v>MEINASS, HELMUT|VOLZ, BERNHARD</v>
      </c>
      <c r="AH54" s="190" t="str">
        <f>IF(OR(LEFT(R54)="特",LEFT(R54)="実"),VLOOKUP(R54,'証拠（JP特許）'!$B$2:$X$299,20,FALSE),IF(AND(OR(LEFT(R54,2)="US",LEFT(R54,2)="WO",LEFT(R54,2)="GB",LEFT(R54,2)="EP",LEFT(R54,2)="DE"),OR(MID(R54,3,1)="1",MID(R54,3,1)="2",MID(R54,3,1)="3",MID(R54,3,1)="4",MID(R54,3,1)="5",MID(R54,3,1)="6",MID(R54,3,1)="7",MID(R54,3,1)="8",MID(R54,3,1)="9",MID(R54,3,1)="0",)),VLOOKUP(R54,'証拠（WW特許）'!$B$2:$U$90,20,FALSE),""))</f>
        <v>F17C   7/00(2006.01),F17C   7/04(2006.01),F17C  11/00(2006.01),F17C  11/00(2006.01)</v>
      </c>
      <c r="AI54" s="190" t="str">
        <f>IF(OR(LEFT(R54)="特",LEFT(R54)="実"),VLOOKUP(R54,'証拠（JP特許）'!$B$2:$X$299,21,FALSE),"")</f>
        <v/>
      </c>
      <c r="AJ54" s="190" t="str">
        <f>IF(OR(LEFT(R54)="特",LEFT(R54)="実"),VLOOKUP(R54,'証拠（JP特許）'!$B$2:$X$299,22,FALSE),"")</f>
        <v/>
      </c>
      <c r="AK54" s="191">
        <f>IF(OR(LEFT(R54)="特",LEFT(R54)="実"),VLOOKUP(R54,'証拠（JP特許）'!$B$2:$X$299,17,FALSE),IF(AND(OR(LEFT(R54,2)="US",LEFT(R54,2)="WO",LEFT(R54,2)="GB",LEFT(R54,2)="EP",LEFT(R54,2)="DE"),OR(MID(R54,3,1)="1",MID(R54,3,1)="2",MID(R54,3,1)="3",MID(R54,3,1)="4",MID(R54,3,1)="5",MID(R54,3,1)="6",MID(R54,3,1)="7",MID(R54,3,1)="8",MID(R54,3,1)="9",MID(R54,3,1)="0",)),VLOOKUP(R54,'証拠（WW特許）'!$B$2:$U$90,16,FALSE),""))</f>
        <v>31084</v>
      </c>
      <c r="AL54" s="190" t="s">
        <v>347</v>
      </c>
      <c r="AM54" s="190" t="s">
        <v>95</v>
      </c>
      <c r="AN54" s="190" t="s">
        <v>95</v>
      </c>
      <c r="AO54" s="190" t="str">
        <f ca="1">IF(OR(LEFT(R54)="特",LEFT(R54)="実",AND(OR(LEFT(R54,2)="US",LEFT(R54,2)="WO",LEFT(R54,2)="GB",LEFT(R54,2)="EP",LEFT(R54,2)="DE"),OR(MID(R54,3,1)="1",MID(R54,3,1)="2",MID(R54,3,1)="3",MID(R54,3,1)="4",MID(R54,3,1)="5",MID(R54,3,1)="6",MID(R54,3,1)="7",MID(R54,3,1)="8",MID(R54,3,1)="9",MID(R54,3,1)="0"))),IF(COUNTIF(INDIRECT("発明者引用!"&amp;ADDRESS(MATCH(C54,発明者引用!B$1:B$196,0),4)&amp;":"&amp;ADDRESS(MATCH(C54,発明者引用!B$1:B$196,0),17)),R54)+COUNTIF(INDIRECT("発明者引用!"&amp;ADDRESS(MATCH(C54,発明者引用!B$1:B$196,0),4)&amp;":"&amp;ADDRESS(MATCH(C54,発明者引用!B$1:B$196,0),17)),#REF!)+COUNTIF(INDIRECT("発明者引用!"&amp;ADDRESS(MATCH(C54,発明者引用!B$1:B$196,0),4)&amp;":"&amp;ADDRESS(MATCH(C54,発明者引用!B$1:B$196,0),17)),T54)&gt;0,"Yes","No"),"")</f>
        <v>No</v>
      </c>
      <c r="AP54" s="190" t="str">
        <f ca="1">IF(OR(LEFT(R54)="特",LEFT(R54)="実",AND(OR(LEFT(R54,2)="US",LEFT(R54,2)="WO",LEFT(R54,2)="GB",LEFT(R54,2)="EP",LEFT(R54,2)="DE"),OR(MID(R54,3,1)="1",MID(R54,3,1)="2",MID(R54,3,1)="3",MID(R54,3,1)="4",MID(R54,3,1)="5",MID(R54,3,1)="6",MID(R54,3,1)="7",MID(R54,3,1)="8",MID(R54,3,1)="9",MID(R54,3,1)="0"))),IF(VLOOKUP(C54,ファミリ引用特許WO!$A$2:$B$241,2,FALSE)+VLOOKUP(C54,ファミリ引用文献WO!$A$2:$C$241,3,FALSE)=0,"ISR無し",IF(COUNTIF(INDIRECT("ファミリ引用特許WO!"&amp;ADDRESS(MATCH(C54,ファミリ引用特許WO!$A$2:$A$241,0),1)&amp;":"&amp;ADDRESS(MATCH(C54,ファミリ引用特許WO!$A$2:$A$241,0),19)),R54)+COUNTIF(INDIRECT("ファミリ引用特許WO!"&amp;ADDRESS(MATCH(C54,ファミリ引用特許WO!$A$2:$A$241,0),1)&amp;":"&amp;ADDRESS(MATCH(C54,ファミリ引用特許WO!$A$2:$A$241,0),19)),S54)+COUNTIF(INDIRECT("ファミリ引用特許WO!"&amp;ADDRESS(MATCH(C54,ファミリ引用特許WO!$A$2:$A$241,0),1)&amp;":"&amp;ADDRESS(MATCH(C54,ファミリ引用特許WO!$A$2:$A$241,0),19)),T54)+COUNTIF(INDIRECT("ファミリ引用特許WO!"&amp;ADDRESS(MATCH(C54,ファミリ引用特許WO!$A$2:$A$241,0),1)&amp;":"&amp;ADDRESS(MATCH(C54,ファミリ引用特許WO!$A$2:$A$241,0),19)),W54)+COUNTIF(INDIRECT("ファミリ引用特許WO!"&amp;ADDRESS(MATCH(C54,ファミリ引用特許WO!$A$2:$A$241,0),1)&amp;":"&amp;ADDRESS(MATCH(C54,ファミリ引用特許WO!$A$2:$A$241,0),19)),Y54)&gt;0,"Yes","No")),"")</f>
        <v>ISR無し</v>
      </c>
      <c r="AQ54" s="192" t="str">
        <f ca="1">IF(OR(LEFT(R54)="特",LEFT(R54)="実",AND(OR(LEFT(R54,2)="US",LEFT(R54,2)="WO",LEFT(R54,2)="GB",LEFT(R54,2)="EP",LEFT(R54,2)="DE"),OR(MID(R54,3,1)="1",MID(R54,3,1)="2",MID(R54,3,1)="3",MID(R54,3,1)="4",MID(R54,3,1)="5",MID(R54,3,1)="6",MID(R54,3,1)="7",MID(R54,3,1)="8",MID(R54,3,1)="9",MID(R54,3,1)="0"))),IF(VLOOKUP(C54,'ファミリ引用特許表記修正（ex.A2→A）'!$A$2:$B$241,2,FALSE)=0,"family無し",IF(COUNTIF(INDIRECT("'ファミリ引用特許表記修正（ex.A2→A）'!"&amp;ADDRESS(MATCH(C54,'ファミリ引用特許表記修正（ex.A2→A）'!$A$2:$A$241,0),1)&amp;":"&amp;ADDRESS(MATCH(C54,'ファミリ引用特許表記修正（ex.A2→A）'!$A$2:$A$241,0),171)),R54)+COUNTIF(INDIRECT("'ファミリ引用特許表記修正（ex.A2→A）'!"&amp;ADDRESS(MATCH(C54,'ファミリ引用特許表記修正（ex.A2→A）'!$A$2:$A$241,0),1)&amp;":"&amp;ADDRESS(MATCH(C54,'ファミリ引用特許表記修正（ex.A2→A）'!$A$2:$A$241,0),171)),S54)+COUNTIF(INDIRECT("'ファミリ引用特許表記修正（ex.A2→A）'!"&amp;ADDRESS(MATCH(C54,'ファミリ引用特許表記修正（ex.A2→A）'!$A$2:$A$241,0),1)&amp;":"&amp;ADDRESS(MATCH(C54,'ファミリ引用特許表記修正（ex.A2→A）'!$A$2:$A$241,0),171)),T54)+COUNTIF(INDIRECT("'ファミリ引用特許表記修正（ex.A2→A）'!"&amp;ADDRESS(MATCH(C54,'ファミリ引用特許表記修正（ex.A2→A）'!$A$2:$A$241,0),1)&amp;":"&amp;ADDRESS(MATCH(C54,'ファミリ引用特許表記修正（ex.A2→A）'!$A$2:$A$241,0),171)),W54)+COUNTIF(INDIRECT("'ファミリ引用特許表記修正（ex.A2→A）'!"&amp;ADDRESS(MATCH(C54,'ファミリ引用特許表記修正（ex.A2→A）'!$A$2:$A$241,0),1)&amp;":"&amp;ADDRESS(MATCH(C54,'ファミリ引用特許表記修正（ex.A2→A）'!$A$2:$A$241,0),171)),Y54)&gt;0,"Yes","No")),"")</f>
        <v>Yes</v>
      </c>
      <c r="AR54" s="58" t="str">
        <f>IF(OR(LEFT(R54)="特",LEFT(R54)="実",AND(OR(LEFT(R54,2)="US",LEFT(R54,2)="WO",LEFT(R54,2)="GB",LEFT(R54,2)="EP",LEFT(R54,2)="DE"),OR(MID(R54,3,1)="1",MID(R54,3,1)="2",MID(R54,3,1)="3",MID(R54,3,1)="4",MID(R54,3,1)="5",MID(R54,3,1)="6",MID(R54,3,1)="7",MID(R54,3,1)="8",MID(R54,3,1)="9",MID(R54,3,1)="0",))),"",VLOOKUP($C54,ファミリ発明者引用文献!A$3:B$235,2,FALSE))</f>
        <v/>
      </c>
      <c r="AS54" s="194" t="str">
        <f>VLOOKUP(C54,ファミリ引用文献WO!A$2:B$241,2,FALSE)</f>
        <v/>
      </c>
      <c r="AT54" s="190" t="str">
        <f>VLOOKUP(C54,ファミリ引用文献!A$3:B$242,2,FALSE)</f>
        <v>European Search Report issued in EP 97 40 2751./S. Fine et al, Optimizing the UHP Gas Distribution System for a Plasma Etch Tool, Solid State Technology, Mar. 1996, pp. 71-81./P. Bhadha et al, Joule-Thompson Expansion and Corrosion in HCI System, Solid State Technology, Jul. 1992, pp. S3-S7./E. R. PETERSON ET AL.: VAPORIZER SYSTEM SMOOTHENS FLOW FROM GAS CYLINDERS CHEMICAL ENGINEERING, vol. 93, no. 18, 29 September 1986, pages 115-118, XP002094981/P. Bhadha et al, Joule-Thompson Expansion and Corrosion in HC1 System, Solid State Technology, Jul. 1992, pp. 53-57./N. Chowdhury et al, Developing a Bulk Distribution System for High-Purity Hydrogen Chloride, Micro, Sep. 1995, pp. 33-37./Peterson et al, Vaporizer System Smoothens Flow from Gas Cylinders, Chemical Engineering, vol. 93, No. 18, Sep. 29, 1986./S. Fine et al, Design and Operation of UHP Low Vapor Pressure and Reactive Gas Delivery Systems, Semiconductor International, Oct. 1995, pp. 138-146./S. Fine et al, Using Organosilanes to Inhibit Adsorption in Gas Delivery Systems, Solid State Technology, Apr. 1996, pp. 93-97./0/0/0/0/0/0/0/0/0/0/0/0/0/0/0/0/0/0/0/0/0/0/0/0/0/0/0/0/0/0/0/0/0/0/0/0/0/0/0/0/0/0/0/0/0/0/0/0/0/0/0/0/0/0/0/0/0/0/0/0/0/0/0/0/0/0/0/0/0/0/0/0/0/0/0/0/0/0/0/0/0/0/0/0/0/0/0/0/0/0/0/0/0/0/0/0/0/0/0/0/0/0/0/0/0/0/0/0/0/0/0/0/0/0/0/0/0/0/0/0/0/0/0/0/0/0/0/0/0/0/0/0/0/0/0/0/0/0/0/0/0/0/0/0/0/0/0/0/0/0/0/0/0/0/0/0/0/0/0/0/0/0/0/0/0/0/0</v>
      </c>
      <c r="AU54" s="190" t="str">
        <f>VLOOKUP(C54,審判データ!AH$2:BT$379,39,FALSE)</f>
        <v>CN01213707A;CN01109128C;DE69738817D;EP844431A;EP844431B;特開平10-277380;特許04531873;SG00055412A;SG00077230A;SG00076611A;US5761911;US6076359</v>
      </c>
      <c r="AV54" s="194" t="str">
        <f ca="1">IF(INDIRECT("審判データ!"&amp;ADDRESS(MATCH(C54,審判データ!$AH$1:$AH$379,0),32))="早期審査の対象とする","早期審査","")</f>
        <v/>
      </c>
      <c r="AW54" s="650" t="str">
        <f t="shared" si="0"/>
        <v/>
      </c>
      <c r="AX54" s="651" t="str">
        <f>IF(LEFT(AE54,3)="日本特",IF(LEFT(C54)="特",VLOOKUP(C54,'本件、証拠文献テーマコード'!G$2:I$376,3,FALSE),VLOOKUP(C54,'本件、証拠文献テーマコード'!B$2:I$376,8,FALSE)),"")</f>
        <v/>
      </c>
      <c r="AY54" s="651" t="str">
        <f>IF(LEFT(AE54,3)="日本特",IF(OR(MID(R54,2,1)="開",MID(R54,2,1)="表",MID(R54,2,1)="登"),VLOOKUP(R54,'本件、証拠文献テーマコード'!C$2:I$379,7,FALSE),VLOOKUP(R54,'本件、証拠文献テーマコード'!G$2:I$379,3,FALSE)),"")</f>
        <v/>
      </c>
      <c r="AZ54" s="652"/>
    </row>
    <row r="55" spans="1:52" ht="67.5" x14ac:dyDescent="0.15">
      <c r="A55" s="173" t="s">
        <v>22356</v>
      </c>
      <c r="B55" s="586" t="str">
        <f ca="1">IF(A55="",B54,INDIRECT("審判データ!"&amp;ADDRESS(MATCH(A55,審判データ!$HC$1:$HC$379,0),20))&amp;" / "&amp;INDIRECT("審判データ!"&amp;ADDRESS(MATCH(A55,審判データ!$HC$1:$HC$379,0),21)))</f>
        <v>2012 / 29-1,29-2</v>
      </c>
      <c r="C55" s="66">
        <v>4047929</v>
      </c>
      <c r="D55" s="43" t="s">
        <v>784</v>
      </c>
      <c r="E55" s="43" t="str">
        <f ca="1">INDIRECT("審判データ!"&amp;ADDRESS(MATCH(C55,審判データ!$AH$1:$AH$379,0),55))</f>
        <v>ディーエフビーバイオテック，インコーポレイテッド</v>
      </c>
      <c r="F55" s="43" t="str">
        <f ca="1">INDIRECT("審判データ!"&amp;ADDRESS(MATCH(C55,審判データ!$AH$1:$AH$379,0),56))</f>
        <v>ブリンギ，ヴェンカタラマン;カクレード，プラカシュ・ジー;プリンス，クリストファー・エル;ローチ，ブレーデン・エル</v>
      </c>
      <c r="G55" s="43" t="str">
        <f ca="1">INDIRECT("審判データ!"&amp;ADDRESS(MATCH(C55,審判データ!$AH$1:$AH$379,0),72))</f>
        <v>AT00504659T;AT00195146T;AT00256197T;AT00315097T;AU03729193A;AU00672194B;AU00727425B;AU03143097A;BR09709361A;BR09709361B;CA02130745A;CA02130745C;CA02256357A;CA02256357C;CA02638292A;DE69329154D;DE69329154T;DE69333358D;DE69333358T;DE69334352D;DE69735059D;DE69735059T;DK00672162T;DK00960944T;DK00954596T;EP1378574A;EP1378574B;EP672162A;EP672162B;EP960944A;EP960944B;EP1398384A;EP1538214A;EP954596A;EP954596B;ES02361150T;ES02150938T;ES02213328T;ES02256887T;GR03034722T;HK01024936A;HK01003718A;HU00223267B;HU00302357D;HU09901788A;IL00127062A;IL00127062D;IL00152752D;特表平07-506721;特許03513151;特表2000-511420;特許04047929;特開2004-000285;特開2005-348751;特開2007-143557;特開2008-131955;特開2008-167764;特開2009-183305;特開2011-212029;特開2013-046643;KR20090116792A;KR20100070388A;KR20100070389A;KR1020120138251A;KR20000015952A;KR100897457B;KR20070094867A;KR20070104684A;KR20090005241A;KR1020110079863A;NZ00249734A;PT00672162E;PT00960944E;PT00954596E;SG00046427A;TR09802426T;US5407816;US7264951;US2008108115;US2011086397;US8338143;US2013017582;WO1993017121A;WO1997044476A</v>
      </c>
      <c r="H55" s="43" t="str">
        <f ca="1">INDIRECT("審判データ!"&amp;ADDRESS(MATCH(C55,審判データ!$AH$1:$AH$379,0),41))</f>
        <v>C12P 15/00;C12P 15/00;C12R  1:91;C12R  1:91</v>
      </c>
      <c r="I55" s="43" t="str">
        <f ca="1">INDIRECT("審判データ!"&amp;ADDRESS(MATCH(C55,審判データ!$AH$1:$AH$379,0),49))</f>
        <v>C12P  15/00@AFI(JP);C12N   5/00@ALI(EP);C12P  17/02@ALI(EP);C12R   1/91@ALN(JP)</v>
      </c>
      <c r="J55" s="43" t="str">
        <f ca="1">INDIRECT("審判データ!"&amp;ADDRESS(MATCH(C55,審判データ!$AH$1:$AH$379,0),51))</f>
        <v>C12P 15/00;C12R  1:91</v>
      </c>
      <c r="K55" s="43" t="str">
        <f ca="1">INDIRECT("審判データ!"&amp;ADDRESS(MATCH(C55,審判データ!$AH$1:$AH$379,0),53))</f>
        <v>4B064 AE41;4B064 AE44;4B064 CA11;4B064 CC03;4B064 CC08;4B064 CD02;4B064 CD07;4B064 CD08;4B064 CD09;4B064 CD13;4B064 DA05</v>
      </c>
      <c r="L55" s="641" t="s">
        <v>22357</v>
      </c>
      <c r="M55" s="642" t="s">
        <v>768</v>
      </c>
      <c r="N55" s="643" t="s">
        <v>793</v>
      </c>
      <c r="O55" s="644" t="s">
        <v>91</v>
      </c>
      <c r="P55" s="645" t="s">
        <v>794</v>
      </c>
      <c r="Q55" s="646" t="s">
        <v>91</v>
      </c>
      <c r="R55" s="647" t="s">
        <v>796</v>
      </c>
      <c r="S55" s="644" t="str">
        <f>IF(OR(LEFT(R55)="特",LEFT(R55)="実"),VLOOKUP(R55,'証拠（JP特許）'!$B$2:$D$299,2,FALSE),IF(AND(OR(LEFT(R55,2)="US",LEFT(R55,2)="WO",LEFT(R55,2)="GB",LEFT(R55,2)="EP",LEFT(R55,2)="DE"),OR(MID(R55,3,1)="1",MID(R55,3,1)="2",MID(R55,3,1)="3",MID(R55,3,1)="4",MID(R55,3,1)="5",MID(R55,3,1)="6",MID(R55,3,1)="7",MID(R55,3,1)="8",MID(R55,3,1)="9",MID(R55,3,1)="0")),VLOOKUP(R55,'証拠（WW特許）'!$B$2:$C$90,2,FALSE),"_"))</f>
        <v>特願平6-201150</v>
      </c>
      <c r="T55" s="646" t="str">
        <f>IF(OR(LEFT(R55)="特",LEFT(R55)="実"),VLOOKUP(R55,'証拠（JP特許）'!$B$2:$E$299,4,FALSE),"_")</f>
        <v>_</v>
      </c>
      <c r="U55" s="644" t="s">
        <v>24</v>
      </c>
      <c r="V55" s="646" t="s">
        <v>25</v>
      </c>
      <c r="W55" s="648" t="str">
        <f t="shared" si="3"/>
        <v>JP0856680A</v>
      </c>
      <c r="X55" s="649"/>
      <c r="Y55" s="649" t="str">
        <f t="shared" si="4"/>
        <v/>
      </c>
      <c r="Z55" s="91" t="str">
        <f ca="1">IF(OR(LEFT(R55)="特",LEFT(R55)="実",AND(OR(LEFT(R55,2)="US",LEFT(R55,2)="WO",LEFT(R55,2)="GB",LEFT(R55,2)="EP",LEFT(R55,2)="DE"),OR(MID(R55,3,1)="1",MID(R55,3,1)="2",MID(R55,3,1)="3",MID(R55,3,1)="4",MID(R55,3,1)="5",MID(R55,3,1)="6",MID(R55,3,1)="7",MID(R55,3,1)="8",MID(R55,3,1)="9",MID(R55,3,1)="0",))),IF(COUNTIF(INDIRECT("拒絶理由・拒絶査定・異議申立!"&amp;ADDRESS(MATCH(C55,拒絶理由・拒絶査定・異議申立!B$1:B$1000,0),3)&amp;":"&amp;ADDRESS(MATCH(C55,拒絶理由・拒絶査定・異議申立!B$1:B$1000,0),50)),R55)+COUNTIF(INDIRECT("拒絶理由・拒絶査定・異議申立!"&amp;ADDRESS(MATCH(C55,拒絶理由・拒絶査定・異議申立!B$1:B$1000,0),3)&amp;":"&amp;ADDRESS(MATCH(C55,拒絶理由・拒絶査定・異議申立!B$1:B$1000,0),50)),T55)&gt;0,"Yes","No"),"")</f>
        <v>Yes</v>
      </c>
      <c r="AA55" s="92" t="str">
        <f ca="1">IF(OR(LEFT(R55)="特",LEFT(R55)="実",AND(OR(LEFT(R55,2)="US",LEFT(R55,2)="WO",LEFT(R55,2)="GB",LEFT(R55,2)="EP",LEFT(R55,2)="DE"),OR(MID(R55,3,1)="1",MID(R55,3,1)="2",MID(R55,3,1)="3",MID(R55,3,1)="4",MID(R55,3,1)="5",MID(R55,3,1)="6",MID(R55,3,1)="7",MID(R55,3,1)="8",MID(R55,3,1)="9",MID(R55,3,1)="0",))),IF(COUNTIF(INDIRECT("先行技術調査・登録査定!"&amp;ADDRESS(MATCH(C55,先行技術調査・登録査定!B$1:B$1000,0),3)&amp;":"&amp;ADDRESS(MATCH(C55,先行技術調査・登録査定!B$1:B$1000,0),49)),R55)+COUNTIF(INDIRECT("先行技術調査・登録査定!"&amp;ADDRESS(MATCH(C55,先行技術調査・登録査定!B$1:B$1000,0),3)&amp;":"&amp;ADDRESS(MATCH(C55,先行技術調査・登録査定!B$1:B$1000,0),49)),T55)&gt;0,"Yes","No"),"")</f>
        <v>Yes</v>
      </c>
      <c r="AB55" s="169" t="str">
        <f t="shared" ca="1" si="5"/>
        <v>No</v>
      </c>
      <c r="AC55" s="94" t="str">
        <f>IF(OR(LEFT(R55)="特",LEFT(R55)="実",AND(OR(LEFT(R55,2)="US",LEFT(R55,2)="WO",LEFT(R55,2)="GB",LEFT(R55,2)="EP",LEFT(R55,2)="DE"),OR(MID(R55,3,1)="1",MID(R55,3,1)="2",MID(R55,3,1)="3",MID(R55,3,1)="4",MID(R55,3,1)="5",MID(R55,3,1)="6",MID(R55,3,1)="7",MID(R55,3,1)="8",MID(R55,3,1)="9",MID(R55,3,1)="0",))),"",VLOOKUP($C55,非特許文献リスト!$A$2:$C$196,2,FALSE))</f>
        <v/>
      </c>
      <c r="AD55" s="95" t="str">
        <f>IF(OR(LEFT(R55)="特",LEFT(R55)="実",AND(OR(LEFT(R55,2)="US",LEFT(R55,2)="WO",LEFT(R55,2)="GB",LEFT(R55,2)="EP",LEFT(R55,2)="DE"),OR(MID(R55,3,1)="1",MID(R55,3,1)="2",MID(R55,3,1)="3",MID(R55,3,1)="4",MID(R55,3,1)="5",MID(R55,3,1)="6",MID(R55,3,1)="7",MID(R55,3,1)="8",MID(R55,3,1)="9",MID(R55,3,1)="0",))),"",VLOOKUP($C55,非特許文献リスト!$A$2:$C$196,3,FALSE))</f>
        <v/>
      </c>
      <c r="AE55" s="188" t="str">
        <f t="shared" si="2"/>
        <v>日本特許文献</v>
      </c>
      <c r="AF55" s="189" t="str">
        <f>IF(OR(LEFT(R55)="特",LEFT(R55)="実"),VLOOKUP(R55,'証拠（JP特許）'!$B$2:$AB$299,10,FALSE),IF(AND(OR(LEFT(R55,2)="US",LEFT(R55,2)="WO",LEFT(R55,2)="GB",LEFT(R55,2)="EP",LEFT(R55,2)="DE"),OR(MID(R55,3,1)="1",MID(R55,3,1)="2",MID(R55,3,1)="3",MID(R55,3,1)="4",MID(R55,3,1)="5",MID(R55,3,1)="6",MID(R55,3,1)="7",MID(R55,3,1)="8",MID(R55,3,1)="9",MID(R55,3,1)="0",)),VLOOKUP(R55,'証拠（WW特許）'!$B$2:$M$90,8,FALSE),""))</f>
        <v>三井化学株式会社</v>
      </c>
      <c r="AG55" s="189" t="str">
        <f>IF(OR(LEFT(R55)="特",LEFT(R55)="実"),VLOOKUP(R55,'証拠（JP特許）'!$B$2:$AB$299,26,FALSE),IF(AND(OR(LEFT(R55,2)="US",LEFT(R55,2)="WO",LEFT(R55,2)="GB",LEFT(R55,2)="EP",LEFT(R55,2)="DE"),OR(MID(R55,3,1)="1",MID(R55,3,1)="2",MID(R55,3,1)="3",MID(R55,3,1)="4",MID(R55,3,1)="5",MID(R55,3,1)="6",MID(R55,3,1)="7",MID(R55,3,1)="8",MID(R55,3,1)="9",MID(R55,3,1)="0",)),VLOOKUP(R55,'証拠（WW特許）'!$B$2:$M$90,12,FALSE),""))</f>
        <v>東　庸介,行宗　敬人</v>
      </c>
      <c r="AH55" s="190" t="str">
        <f>IF(OR(LEFT(R55)="特",LEFT(R55)="実"),VLOOKUP(R55,'証拠（JP特許）'!$B$2:$X$299,20,FALSE),IF(AND(OR(LEFT(R55,2)="US",LEFT(R55,2)="WO",LEFT(R55,2)="GB",LEFT(R55,2)="EP",LEFT(R55,2)="DE"),OR(MID(R55,3,1)="1",MID(R55,3,1)="2",MID(R55,3,1)="3",MID(R55,3,1)="4",MID(R55,3,1)="5",MID(R55,3,1)="6",MID(R55,3,1)="7",MID(R55,3,1)="8",MID(R55,3,1)="9",MID(R55,3,1)="0",)),VLOOKUP(R55,'証拠（WW特許）'!$B$2:$U$90,20,FALSE),""))</f>
        <v>C12P   7/00    (2006.01),C12P  17/02    (2006.01),C12R   1/91    (2006.01),A61K  36/00    (2006.01),A61P  35/00    (2006.01)</v>
      </c>
      <c r="AI55" s="190" t="str">
        <f>IF(OR(LEFT(R55)="特",LEFT(R55)="実"),VLOOKUP(R55,'証拠（JP特許）'!$B$2:$X$299,21,FALSE),"")</f>
        <v xml:space="preserve">C12P  7/00       ,C12P 17/02       ,C12R  1:91       ,A61K 35/78   ADUY,A61P 35/00       </v>
      </c>
      <c r="AJ55" s="190" t="str">
        <f>IF(OR(LEFT(R55)="特",LEFT(R55)="実"),VLOOKUP(R55,'証拠（JP特許）'!$B$2:$X$299,22,FALSE),"")</f>
        <v>4B064AE44,4B064CA11,4B064CC03,4B064CC09,4B064CC12,4B064CD02,4B064CD07,4B064CD11,4B064CD22,4B064DA05,4C088AB03,4C088AC20,4C088BA11,4C088CA25,4C088ZB26</v>
      </c>
      <c r="AK55" s="191" t="str">
        <f>IF(OR(LEFT(R55)="特",LEFT(R55)="実"),VLOOKUP(R55,'証拠（JP特許）'!$B$2:$X$299,17,FALSE),IF(AND(OR(LEFT(R55,2)="US",LEFT(R55,2)="WO",LEFT(R55,2)="GB",LEFT(R55,2)="EP",LEFT(R55,2)="DE"),OR(MID(R55,3,1)="1",MID(R55,3,1)="2",MID(R55,3,1)="3",MID(R55,3,1)="4",MID(R55,3,1)="5",MID(R55,3,1)="6",MID(R55,3,1)="7",MID(R55,3,1)="8",MID(R55,3,1)="9",MID(R55,3,1)="0",)),VLOOKUP(R55,'証拠（WW特許）'!$B$2:$U$90,16,FALSE),""))</f>
        <v>1996.03.05</v>
      </c>
      <c r="AL55" s="190" t="s">
        <v>124</v>
      </c>
      <c r="AM55" s="190" t="s">
        <v>95</v>
      </c>
      <c r="AN55" s="190" t="s">
        <v>95</v>
      </c>
      <c r="AO55" s="190" t="str">
        <f ca="1">IF(OR(LEFT(R55)="特",LEFT(R55)="実",AND(OR(LEFT(R55,2)="US",LEFT(R55,2)="WO",LEFT(R55,2)="GB",LEFT(R55,2)="EP",LEFT(R55,2)="DE"),OR(MID(R55,3,1)="1",MID(R55,3,1)="2",MID(R55,3,1)="3",MID(R55,3,1)="4",MID(R55,3,1)="5",MID(R55,3,1)="6",MID(R55,3,1)="7",MID(R55,3,1)="8",MID(R55,3,1)="9",MID(R55,3,1)="0"))),IF(COUNTIF(INDIRECT("発明者引用!"&amp;ADDRESS(MATCH(C55,発明者引用!B$1:B$196,0),4)&amp;":"&amp;ADDRESS(MATCH(C55,発明者引用!B$1:B$196,0),17)),R55)+COUNTIF(INDIRECT("発明者引用!"&amp;ADDRESS(MATCH(C55,発明者引用!B$1:B$196,0),4)&amp;":"&amp;ADDRESS(MATCH(C55,発明者引用!B$1:B$196,0),17)),#REF!)+COUNTIF(INDIRECT("発明者引用!"&amp;ADDRESS(MATCH(C55,発明者引用!B$1:B$196,0),4)&amp;":"&amp;ADDRESS(MATCH(C55,発明者引用!B$1:B$196,0),17)),T55)&gt;0,"Yes","No"),"")</f>
        <v>No</v>
      </c>
      <c r="AP55" s="190" t="str">
        <f ca="1">IF(OR(LEFT(R55)="特",LEFT(R55)="実",AND(OR(LEFT(R55,2)="US",LEFT(R55,2)="WO",LEFT(R55,2)="GB",LEFT(R55,2)="EP",LEFT(R55,2)="DE"),OR(MID(R55,3,1)="1",MID(R55,3,1)="2",MID(R55,3,1)="3",MID(R55,3,1)="4",MID(R55,3,1)="5",MID(R55,3,1)="6",MID(R55,3,1)="7",MID(R55,3,1)="8",MID(R55,3,1)="9",MID(R55,3,1)="0"))),IF(VLOOKUP(C55,ファミリ引用特許WO!$A$2:$B$241,2,FALSE)+VLOOKUP(C55,ファミリ引用文献WO!$A$2:$C$241,3,FALSE)=0,"ISR無し",IF(COUNTIF(INDIRECT("ファミリ引用特許WO!"&amp;ADDRESS(MATCH(C55,ファミリ引用特許WO!$A$2:$A$241,0),1)&amp;":"&amp;ADDRESS(MATCH(C55,ファミリ引用特許WO!$A$2:$A$241,0),19)),R55)+COUNTIF(INDIRECT("ファミリ引用特許WO!"&amp;ADDRESS(MATCH(C55,ファミリ引用特許WO!$A$2:$A$241,0),1)&amp;":"&amp;ADDRESS(MATCH(C55,ファミリ引用特許WO!$A$2:$A$241,0),19)),S55)+COUNTIF(INDIRECT("ファミリ引用特許WO!"&amp;ADDRESS(MATCH(C55,ファミリ引用特許WO!$A$2:$A$241,0),1)&amp;":"&amp;ADDRESS(MATCH(C55,ファミリ引用特許WO!$A$2:$A$241,0),19)),T55)+COUNTIF(INDIRECT("ファミリ引用特許WO!"&amp;ADDRESS(MATCH(C55,ファミリ引用特許WO!$A$2:$A$241,0),1)&amp;":"&amp;ADDRESS(MATCH(C55,ファミリ引用特許WO!$A$2:$A$241,0),19)),W55)+COUNTIF(INDIRECT("ファミリ引用特許WO!"&amp;ADDRESS(MATCH(C55,ファミリ引用特許WO!$A$2:$A$241,0),1)&amp;":"&amp;ADDRESS(MATCH(C55,ファミリ引用特許WO!$A$2:$A$241,0),19)),Y55)&gt;0,"Yes","No")),"")</f>
        <v>ISR無し</v>
      </c>
      <c r="AQ55" s="192" t="str">
        <f ca="1">IF(OR(LEFT(R55)="特",LEFT(R55)="実",AND(OR(LEFT(R55,2)="US",LEFT(R55,2)="WO",LEFT(R55,2)="GB",LEFT(R55,2)="EP",LEFT(R55,2)="DE"),OR(MID(R55,3,1)="1",MID(R55,3,1)="2",MID(R55,3,1)="3",MID(R55,3,1)="4",MID(R55,3,1)="5",MID(R55,3,1)="6",MID(R55,3,1)="7",MID(R55,3,1)="8",MID(R55,3,1)="9",MID(R55,3,1)="0"))),IF(VLOOKUP(C55,'ファミリ引用特許表記修正（ex.A2→A）'!$A$2:$B$241,2,FALSE)=0,"family無し",IF(COUNTIF(INDIRECT("'ファミリ引用特許表記修正（ex.A2→A）'!"&amp;ADDRESS(MATCH(C55,'ファミリ引用特許表記修正（ex.A2→A）'!$A$2:$A$241,0),1)&amp;":"&amp;ADDRESS(MATCH(C55,'ファミリ引用特許表記修正（ex.A2→A）'!$A$2:$A$241,0),171)),R55)+COUNTIF(INDIRECT("'ファミリ引用特許表記修正（ex.A2→A）'!"&amp;ADDRESS(MATCH(C55,'ファミリ引用特許表記修正（ex.A2→A）'!$A$2:$A$241,0),1)&amp;":"&amp;ADDRESS(MATCH(C55,'ファミリ引用特許表記修正（ex.A2→A）'!$A$2:$A$241,0),171)),S55)+COUNTIF(INDIRECT("'ファミリ引用特許表記修正（ex.A2→A）'!"&amp;ADDRESS(MATCH(C55,'ファミリ引用特許表記修正（ex.A2→A）'!$A$2:$A$241,0),1)&amp;":"&amp;ADDRESS(MATCH(C55,'ファミリ引用特許表記修正（ex.A2→A）'!$A$2:$A$241,0),171)),T55)+COUNTIF(INDIRECT("'ファミリ引用特許表記修正（ex.A2→A）'!"&amp;ADDRESS(MATCH(C55,'ファミリ引用特許表記修正（ex.A2→A）'!$A$2:$A$241,0),1)&amp;":"&amp;ADDRESS(MATCH(C55,'ファミリ引用特許表記修正（ex.A2→A）'!$A$2:$A$241,0),171)),W55)+COUNTIF(INDIRECT("'ファミリ引用特許表記修正（ex.A2→A）'!"&amp;ADDRESS(MATCH(C55,'ファミリ引用特許表記修正（ex.A2→A）'!$A$2:$A$241,0),1)&amp;":"&amp;ADDRESS(MATCH(C55,'ファミリ引用特許表記修正（ex.A2→A）'!$A$2:$A$241,0),171)),Y55)&gt;0,"Yes","No")),"")</f>
        <v>family無し</v>
      </c>
      <c r="AR55" s="58" t="str">
        <f>IF(OR(LEFT(R55)="特",LEFT(R55)="実",AND(OR(LEFT(R55,2)="US",LEFT(R55,2)="WO",LEFT(R55,2)="GB",LEFT(R55,2)="EP",LEFT(R55,2)="DE"),OR(MID(R55,3,1)="1",MID(R55,3,1)="2",MID(R55,3,1)="3",MID(R55,3,1)="4",MID(R55,3,1)="5",MID(R55,3,1)="6",MID(R55,3,1)="7",MID(R55,3,1)="8",MID(R55,3,1)="9",MID(R55,3,1)="0",))),"",VLOOKUP($C55,ファミリ発明者引用文献!A$3:B$235,2,FALSE))</f>
        <v/>
      </c>
      <c r="AS55" s="194" t="str">
        <f>VLOOKUP(C55,ファミリ引用文献WO!A$2:B$241,2,FALSE)</f>
        <v/>
      </c>
      <c r="AT55" s="190" t="str">
        <f>VLOOKUP(C55,ファミリ引用文献!A$3:B$242,2,FALSE)</f>
        <v/>
      </c>
      <c r="AU55" s="190" t="str">
        <f>VLOOKUP(C55,審判データ!AH$2:BT$379,39,FALSE)</f>
        <v>AT00504659T;AT00195146T;AT00256197T;AT00315097T;AU03729193A;AU00672194B;AU00727425B;AU03143097A;BR09709361A;BR09709361B;CA02130745A;CA02130745C;CA02256357A;CA02256357C;CA02638292A;DE69329154D;DE69329154T;DE69333358D;DE69333358T;DE69334352D;DE69735059D;DE69735059T;DK00672162T;DK00960944T;DK00954596T;EP1378574A;EP1378574B;EP672162A;EP672162B;EP960944A;EP960944B;EP1398384A;EP1538214A;EP954596A;EP954596B;ES02361150T;ES02150938T;ES02213328T;ES02256887T;GR03034722T;HK01024936A;HK01003718A;HU00223267B;HU00302357D;HU09901788A;IL00127062A;IL00127062D;IL00152752D;特表平07-506721;特許03513151;特表2000-511420;特許04047929;特開2004-000285;特開2005-348751;特開2007-143557;特開2008-131955;特開2008-167764;特開2009-183305;特開2011-212029;特開2013-046643;KR20090116792A;KR20100070388A;KR20100070389A;KR1020120138251A;KR20000015952A;KR100897457B;KR20070094867A;KR20070104684A;KR20090005241A;KR1020110079863A;NZ00249734A;PT00672162E;PT00960944E;PT00954596E;SG00046427A;TR09802426T;US5407816;US7264951;US2008108115;US2011086397;US8338143;US2013017582;WO1993017121A;WO1997044476A</v>
      </c>
      <c r="AV55" s="194" t="str">
        <f ca="1">IF(INDIRECT("審判データ!"&amp;ADDRESS(MATCH(C55,審判データ!$AH$1:$AH$379,0),32))="早期審査の対象とする","早期審査","")</f>
        <v/>
      </c>
      <c r="AW55" s="650" t="str">
        <f t="shared" si="0"/>
        <v>一致</v>
      </c>
      <c r="AX55" s="651" t="str">
        <f>IF(LEFT(AE55,3)="日本特",IF(LEFT(C55)="特",VLOOKUP(C55,'本件、証拠文献テーマコード'!G$2:I$376,3,FALSE),VLOOKUP(C55,'本件、証拠文献テーマコード'!B$2:I$376,8,FALSE)),"")</f>
        <v>4B064,4B065</v>
      </c>
      <c r="AY55" s="651" t="str">
        <f>IF(LEFT(AE55,3)="日本特",IF(OR(MID(R55,2,1)="開",MID(R55,2,1)="表",MID(R55,2,1)="登"),VLOOKUP(R55,'本件、証拠文献テーマコード'!C$2:I$379,7,FALSE),VLOOKUP(R55,'本件、証拠文献テーマコード'!G$2:I$379,3,FALSE)),"")</f>
        <v>4B064,4B065,4C088,4C206,4C201</v>
      </c>
      <c r="AZ55" s="652"/>
    </row>
    <row r="56" spans="1:52" ht="27" x14ac:dyDescent="0.15">
      <c r="A56" s="926" t="s">
        <v>22358</v>
      </c>
      <c r="B56" s="586" t="str">
        <f ca="1">IF(A56="",B55,INDIRECT("審判データ!"&amp;ADDRESS(MATCH(A56,審判データ!$HC$1:$HC$379,0),20))&amp;" / "&amp;INDIRECT("審判データ!"&amp;ADDRESS(MATCH(A56,審判データ!$HC$1:$HC$379,0),21)))</f>
        <v>2011 / 29-1,29-2</v>
      </c>
      <c r="C56" s="66">
        <v>3871456</v>
      </c>
      <c r="D56" s="928" t="s">
        <v>811</v>
      </c>
      <c r="E56" s="204" t="str">
        <f ca="1">INDIRECT("審判データ!"&amp;ADDRESS(MATCH(C56,審判データ!$AH$1:$AH$379,0),55))</f>
        <v>シスメックス株式会社</v>
      </c>
      <c r="F56" s="204" t="str">
        <f ca="1">INDIRECT("審判データ!"&amp;ADDRESS(MATCH(C56,審判データ!$AH$1:$AH$379,0),56))</f>
        <v>片山　雅之;法兼　正知</v>
      </c>
      <c r="G56" s="43" t="str">
        <f ca="1">INDIRECT("審判データ!"&amp;ADDRESS(MATCH(C56,審判データ!$AH$1:$AH$379,0),72))</f>
        <v>特開2000-180347;特許03871456;US6522781</v>
      </c>
      <c r="H56" s="43" t="str">
        <f ca="1">INDIRECT("審判データ!"&amp;ADDRESS(MATCH(C56,審判データ!$AH$1:$AH$379,0),41))</f>
        <v>G01N 15/02;G01N 15/14</v>
      </c>
      <c r="I56" s="204" t="str">
        <f ca="1">INDIRECT("審判データ!"&amp;ADDRESS(MATCH(C56,審判データ!$AH$1:$AH$379,0),49))</f>
        <v>G01N  15/02@AFI(JP);G01N  15/14@ALI(JP);G06T   7/00@ALI(EP)</v>
      </c>
      <c r="J56" s="204" t="str">
        <f ca="1">INDIRECT("審判データ!"&amp;ADDRESS(MATCH(C56,審判データ!$AH$1:$AH$379,0),51))</f>
        <v>G01N 15/02        B;G01N 15/14        K</v>
      </c>
      <c r="K56" s="204" t="str">
        <f ca="1">INDIRECT("審判データ!"&amp;ADDRESS(MATCH(C56,審判データ!$AH$1:$AH$379,0),53))</f>
        <v xml:space="preserve"> </v>
      </c>
      <c r="L56" s="979" t="s">
        <v>22359</v>
      </c>
      <c r="M56" s="982" t="s">
        <v>768</v>
      </c>
      <c r="N56" s="1033" t="s">
        <v>22360</v>
      </c>
      <c r="O56" s="1030" t="s">
        <v>118</v>
      </c>
      <c r="P56" s="1072" t="s">
        <v>22361</v>
      </c>
      <c r="Q56" s="646" t="s">
        <v>91</v>
      </c>
      <c r="R56" s="647" t="s">
        <v>822</v>
      </c>
      <c r="S56" s="644" t="str">
        <f>IF(OR(LEFT(R56)="特",LEFT(R56)="実"),VLOOKUP(R56,'証拠（JP特許）'!$B$2:$D$299,2,FALSE),IF(AND(OR(LEFT(R56,2)="US",LEFT(R56,2)="WO",LEFT(R56,2)="GB",LEFT(R56,2)="EP",LEFT(R56,2)="DE"),OR(MID(R56,3,1)="1",MID(R56,3,1)="2",MID(R56,3,1)="3",MID(R56,3,1)="4",MID(R56,3,1)="5",MID(R56,3,1)="6",MID(R56,3,1)="7",MID(R56,3,1)="8",MID(R56,3,1)="9",MID(R56,3,1)="0")),VLOOKUP(R56,'証拠（WW特許）'!$B$2:$C$90,2,FALSE),"_"))</f>
        <v>特願平6-271453</v>
      </c>
      <c r="T56" s="646" t="str">
        <f>IF(OR(LEFT(R56)="特",LEFT(R56)="実"),VLOOKUP(R56,'証拠（JP特許）'!$B$2:$E$299,4,FALSE),"_")</f>
        <v>JP3411112</v>
      </c>
      <c r="U56" s="644" t="s">
        <v>94</v>
      </c>
      <c r="V56" s="646" t="s">
        <v>25</v>
      </c>
      <c r="W56" s="648" t="str">
        <f t="shared" si="3"/>
        <v>JP08136439A</v>
      </c>
      <c r="X56" s="649"/>
      <c r="Y56" s="649" t="str">
        <f t="shared" si="4"/>
        <v>JP3411112B</v>
      </c>
      <c r="Z56" s="91" t="str">
        <f ca="1">IF(OR(LEFT(R56)="特",LEFT(R56)="実",AND(OR(LEFT(R56,2)="US",LEFT(R56,2)="WO",LEFT(R56,2)="GB",LEFT(R56,2)="EP",LEFT(R56,2)="DE"),OR(MID(R56,3,1)="1",MID(R56,3,1)="2",MID(R56,3,1)="3",MID(R56,3,1)="4",MID(R56,3,1)="5",MID(R56,3,1)="6",MID(R56,3,1)="7",MID(R56,3,1)="8",MID(R56,3,1)="9",MID(R56,3,1)="0",))),IF(COUNTIF(INDIRECT("拒絶理由・拒絶査定・異議申立!"&amp;ADDRESS(MATCH(C56,拒絶理由・拒絶査定・異議申立!B$1:B$1000,0),3)&amp;":"&amp;ADDRESS(MATCH(C56,拒絶理由・拒絶査定・異議申立!B$1:B$1000,0),50)),R56)+COUNTIF(INDIRECT("拒絶理由・拒絶査定・異議申立!"&amp;ADDRESS(MATCH(C56,拒絶理由・拒絶査定・異議申立!B$1:B$1000,0),3)&amp;":"&amp;ADDRESS(MATCH(C56,拒絶理由・拒絶査定・異議申立!B$1:B$1000,0),50)),T56)&gt;0,"Yes","No"),"")</f>
        <v>No</v>
      </c>
      <c r="AA56" s="92" t="str">
        <f ca="1">IF(OR(LEFT(R56)="特",LEFT(R56)="実",AND(OR(LEFT(R56,2)="US",LEFT(R56,2)="WO",LEFT(R56,2)="GB",LEFT(R56,2)="EP",LEFT(R56,2)="DE"),OR(MID(R56,3,1)="1",MID(R56,3,1)="2",MID(R56,3,1)="3",MID(R56,3,1)="4",MID(R56,3,1)="5",MID(R56,3,1)="6",MID(R56,3,1)="7",MID(R56,3,1)="8",MID(R56,3,1)="9",MID(R56,3,1)="0",))),IF(COUNTIF(INDIRECT("先行技術調査・登録査定!"&amp;ADDRESS(MATCH(C56,先行技術調査・登録査定!B$1:B$1000,0),3)&amp;":"&amp;ADDRESS(MATCH(C56,先行技術調査・登録査定!B$1:B$1000,0),49)),R56)+COUNTIF(INDIRECT("先行技術調査・登録査定!"&amp;ADDRESS(MATCH(C56,先行技術調査・登録査定!B$1:B$1000,0),3)&amp;":"&amp;ADDRESS(MATCH(C56,先行技術調査・登録査定!B$1:B$1000,0),49)),T56)&gt;0,"Yes","No"),"")</f>
        <v>No</v>
      </c>
      <c r="AB56" s="169" t="str">
        <f t="shared" ca="1" si="5"/>
        <v>Yes</v>
      </c>
      <c r="AC56" s="94" t="str">
        <f>IF(OR(LEFT(R56)="特",LEFT(R56)="実",AND(OR(LEFT(R56,2)="US",LEFT(R56,2)="WO",LEFT(R56,2)="GB",LEFT(R56,2)="EP",LEFT(R56,2)="DE"),OR(MID(R56,3,1)="1",MID(R56,3,1)="2",MID(R56,3,1)="3",MID(R56,3,1)="4",MID(R56,3,1)="5",MID(R56,3,1)="6",MID(R56,3,1)="7",MID(R56,3,1)="8",MID(R56,3,1)="9",MID(R56,3,1)="0",))),"",VLOOKUP($C56,非特許文献リスト!$A$2:$C$196,2,FALSE))</f>
        <v/>
      </c>
      <c r="AD56" s="95" t="str">
        <f>IF(OR(LEFT(R56)="特",LEFT(R56)="実",AND(OR(LEFT(R56,2)="US",LEFT(R56,2)="WO",LEFT(R56,2)="GB",LEFT(R56,2)="EP",LEFT(R56,2)="DE"),OR(MID(R56,3,1)="1",MID(R56,3,1)="2",MID(R56,3,1)="3",MID(R56,3,1)="4",MID(R56,3,1)="5",MID(R56,3,1)="6",MID(R56,3,1)="7",MID(R56,3,1)="8",MID(R56,3,1)="9",MID(R56,3,1)="0",))),"",VLOOKUP($C56,非特許文献リスト!$A$2:$C$196,3,FALSE))</f>
        <v/>
      </c>
      <c r="AE56" s="188" t="str">
        <f t="shared" si="2"/>
        <v>日本特許文献</v>
      </c>
      <c r="AF56" s="189" t="str">
        <f>IF(OR(LEFT(R56)="特",LEFT(R56)="実"),VLOOKUP(R56,'証拠（JP特許）'!$B$2:$AB$299,10,FALSE),IF(AND(OR(LEFT(R56,2)="US",LEFT(R56,2)="WO",LEFT(R56,2)="GB",LEFT(R56,2)="EP",LEFT(R56,2)="DE"),OR(MID(R56,3,1)="1",MID(R56,3,1)="2",MID(R56,3,1)="3",MID(R56,3,1)="4",MID(R56,3,1)="5",MID(R56,3,1)="6",MID(R56,3,1)="7",MID(R56,3,1)="8",MID(R56,3,1)="9",MID(R56,3,1)="0",)),VLOOKUP(R56,'証拠（WW特許）'!$B$2:$M$90,8,FALSE),""))</f>
        <v>シスメックス株式会社</v>
      </c>
      <c r="AG56" s="189" t="str">
        <f>IF(OR(LEFT(R56)="特",LEFT(R56)="実"),VLOOKUP(R56,'証拠（JP特許）'!$B$2:$AB$299,26,FALSE),IF(AND(OR(LEFT(R56,2)="US",LEFT(R56,2)="WO",LEFT(R56,2)="GB",LEFT(R56,2)="EP",LEFT(R56,2)="DE"),OR(MID(R56,3,1)="1",MID(R56,3,1)="2",MID(R56,3,1)="3",MID(R56,3,1)="4",MID(R56,3,1)="5",MID(R56,3,1)="6",MID(R56,3,1)="7",MID(R56,3,1)="8",MID(R56,3,1)="9",MID(R56,3,1)="0",)),VLOOKUP(R56,'証拠（WW特許）'!$B$2:$M$90,12,FALSE),""))</f>
        <v>小坂　時弘</v>
      </c>
      <c r="AH56" s="190" t="str">
        <f>IF(OR(LEFT(R56)="特",LEFT(R56)="実"),VLOOKUP(R56,'証拠（JP特許）'!$B$2:$X$299,20,FALSE),IF(AND(OR(LEFT(R56,2)="US",LEFT(R56,2)="WO",LEFT(R56,2)="GB",LEFT(R56,2)="EP",LEFT(R56,2)="DE"),OR(MID(R56,3,1)="1",MID(R56,3,1)="2",MID(R56,3,1)="3",MID(R56,3,1)="4",MID(R56,3,1)="5",MID(R56,3,1)="6",MID(R56,3,1)="7",MID(R56,3,1)="8",MID(R56,3,1)="9",MID(R56,3,1)="0",)),VLOOKUP(R56,'証拠（WW特許）'!$B$2:$U$90,20,FALSE),""))</f>
        <v>G01N  15/02    (2006.01),G01N  15/14    (2006.01)</v>
      </c>
      <c r="AI56" s="190" t="str">
        <f>IF(OR(LEFT(R56)="特",LEFT(R56)="実"),VLOOKUP(R56,'証拠（JP特許）'!$B$2:$X$299,21,FALSE),"")</f>
        <v>G01N 15/02      B,G01N 15/14      D,G01N 15/14      K</v>
      </c>
      <c r="AJ56" s="190">
        <f>IF(OR(LEFT(R56)="特",LEFT(R56)="実"),VLOOKUP(R56,'証拠（JP特許）'!$B$2:$X$299,22,FALSE),"")</f>
        <v>0</v>
      </c>
      <c r="AK56" s="191" t="str">
        <f>IF(OR(LEFT(R56)="特",LEFT(R56)="実"),VLOOKUP(R56,'証拠（JP特許）'!$B$2:$X$299,17,FALSE),IF(AND(OR(LEFT(R56,2)="US",LEFT(R56,2)="WO",LEFT(R56,2)="GB",LEFT(R56,2)="EP",LEFT(R56,2)="DE"),OR(MID(R56,3,1)="1",MID(R56,3,1)="2",MID(R56,3,1)="3",MID(R56,3,1)="4",MID(R56,3,1)="5",MID(R56,3,1)="6",MID(R56,3,1)="7",MID(R56,3,1)="8",MID(R56,3,1)="9",MID(R56,3,1)="0",)),VLOOKUP(R56,'証拠（WW特許）'!$B$2:$U$90,16,FALSE),""))</f>
        <v>1996.05.31</v>
      </c>
      <c r="AL56" s="190" t="s">
        <v>124</v>
      </c>
      <c r="AM56" s="190" t="s">
        <v>95</v>
      </c>
      <c r="AN56" s="190" t="s">
        <v>96</v>
      </c>
      <c r="AO56" s="190" t="str">
        <f ca="1">IF(OR(LEFT(R56)="特",LEFT(R56)="実",AND(OR(LEFT(R56,2)="US",LEFT(R56,2)="WO",LEFT(R56,2)="GB",LEFT(R56,2)="EP",LEFT(R56,2)="DE"),OR(MID(R56,3,1)="1",MID(R56,3,1)="2",MID(R56,3,1)="3",MID(R56,3,1)="4",MID(R56,3,1)="5",MID(R56,3,1)="6",MID(R56,3,1)="7",MID(R56,3,1)="8",MID(R56,3,1)="9",MID(R56,3,1)="0"))),IF(COUNTIF(INDIRECT("発明者引用!"&amp;ADDRESS(MATCH(C56,発明者引用!B$1:B$196,0),4)&amp;":"&amp;ADDRESS(MATCH(C56,発明者引用!B$1:B$196,0),17)),R56)+COUNTIF(INDIRECT("発明者引用!"&amp;ADDRESS(MATCH(C56,発明者引用!B$1:B$196,0),4)&amp;":"&amp;ADDRESS(MATCH(C56,発明者引用!B$1:B$196,0),17)),#REF!)+COUNTIF(INDIRECT("発明者引用!"&amp;ADDRESS(MATCH(C56,発明者引用!B$1:B$196,0),4)&amp;":"&amp;ADDRESS(MATCH(C56,発明者引用!B$1:B$196,0),17)),T56)&gt;0,"Yes","No"),"")</f>
        <v>Yes</v>
      </c>
      <c r="AP56" s="190" t="str">
        <f ca="1">IF(OR(LEFT(R56)="特",LEFT(R56)="実",AND(OR(LEFT(R56,2)="US",LEFT(R56,2)="WO",LEFT(R56,2)="GB",LEFT(R56,2)="EP",LEFT(R56,2)="DE"),OR(MID(R56,3,1)="1",MID(R56,3,1)="2",MID(R56,3,1)="3",MID(R56,3,1)="4",MID(R56,3,1)="5",MID(R56,3,1)="6",MID(R56,3,1)="7",MID(R56,3,1)="8",MID(R56,3,1)="9",MID(R56,3,1)="0"))),IF(VLOOKUP(C56,ファミリ引用特許WO!$A$2:$B$241,2,FALSE)+VLOOKUP(C56,ファミリ引用文献WO!$A$2:$C$241,3,FALSE)=0,"ISR無し",IF(COUNTIF(INDIRECT("ファミリ引用特許WO!"&amp;ADDRESS(MATCH(C56,ファミリ引用特許WO!$A$2:$A$241,0),1)&amp;":"&amp;ADDRESS(MATCH(C56,ファミリ引用特許WO!$A$2:$A$241,0),19)),R56)+COUNTIF(INDIRECT("ファミリ引用特許WO!"&amp;ADDRESS(MATCH(C56,ファミリ引用特許WO!$A$2:$A$241,0),1)&amp;":"&amp;ADDRESS(MATCH(C56,ファミリ引用特許WO!$A$2:$A$241,0),19)),S56)+COUNTIF(INDIRECT("ファミリ引用特許WO!"&amp;ADDRESS(MATCH(C56,ファミリ引用特許WO!$A$2:$A$241,0),1)&amp;":"&amp;ADDRESS(MATCH(C56,ファミリ引用特許WO!$A$2:$A$241,0),19)),T56)+COUNTIF(INDIRECT("ファミリ引用特許WO!"&amp;ADDRESS(MATCH(C56,ファミリ引用特許WO!$A$2:$A$241,0),1)&amp;":"&amp;ADDRESS(MATCH(C56,ファミリ引用特許WO!$A$2:$A$241,0),19)),W56)+COUNTIF(INDIRECT("ファミリ引用特許WO!"&amp;ADDRESS(MATCH(C56,ファミリ引用特許WO!$A$2:$A$241,0),1)&amp;":"&amp;ADDRESS(MATCH(C56,ファミリ引用特許WO!$A$2:$A$241,0),19)),Y56)&gt;0,"Yes","No")),"")</f>
        <v>ISR無し</v>
      </c>
      <c r="AQ56" s="192" t="str">
        <f ca="1">IF(OR(LEFT(R56)="特",LEFT(R56)="実",AND(OR(LEFT(R56,2)="US",LEFT(R56,2)="WO",LEFT(R56,2)="GB",LEFT(R56,2)="EP",LEFT(R56,2)="DE"),OR(MID(R56,3,1)="1",MID(R56,3,1)="2",MID(R56,3,1)="3",MID(R56,3,1)="4",MID(R56,3,1)="5",MID(R56,3,1)="6",MID(R56,3,1)="7",MID(R56,3,1)="8",MID(R56,3,1)="9",MID(R56,3,1)="0"))),IF(VLOOKUP(C56,'ファミリ引用特許表記修正（ex.A2→A）'!$A$2:$B$241,2,FALSE)=0,"family無し",IF(COUNTIF(INDIRECT("'ファミリ引用特許表記修正（ex.A2→A）'!"&amp;ADDRESS(MATCH(C56,'ファミリ引用特許表記修正（ex.A2→A）'!$A$2:$A$241,0),1)&amp;":"&amp;ADDRESS(MATCH(C56,'ファミリ引用特許表記修正（ex.A2→A）'!$A$2:$A$241,0),171)),R56)+COUNTIF(INDIRECT("'ファミリ引用特許表記修正（ex.A2→A）'!"&amp;ADDRESS(MATCH(C56,'ファミリ引用特許表記修正（ex.A2→A）'!$A$2:$A$241,0),1)&amp;":"&amp;ADDRESS(MATCH(C56,'ファミリ引用特許表記修正（ex.A2→A）'!$A$2:$A$241,0),171)),S56)+COUNTIF(INDIRECT("'ファミリ引用特許表記修正（ex.A2→A）'!"&amp;ADDRESS(MATCH(C56,'ファミリ引用特許表記修正（ex.A2→A）'!$A$2:$A$241,0),1)&amp;":"&amp;ADDRESS(MATCH(C56,'ファミリ引用特許表記修正（ex.A2→A）'!$A$2:$A$241,0),171)),T56)+COUNTIF(INDIRECT("'ファミリ引用特許表記修正（ex.A2→A）'!"&amp;ADDRESS(MATCH(C56,'ファミリ引用特許表記修正（ex.A2→A）'!$A$2:$A$241,0),1)&amp;":"&amp;ADDRESS(MATCH(C56,'ファミリ引用特許表記修正（ex.A2→A）'!$A$2:$A$241,0),171)),W56)+COUNTIF(INDIRECT("'ファミリ引用特許表記修正（ex.A2→A）'!"&amp;ADDRESS(MATCH(C56,'ファミリ引用特許表記修正（ex.A2→A）'!$A$2:$A$241,0),1)&amp;":"&amp;ADDRESS(MATCH(C56,'ファミリ引用特許表記修正（ex.A2→A）'!$A$2:$A$241,0),171)),Y56)&gt;0,"Yes","No")),"")</f>
        <v>No</v>
      </c>
      <c r="AR56" s="58" t="str">
        <f>IF(OR(LEFT(R56)="特",LEFT(R56)="実",AND(OR(LEFT(R56,2)="US",LEFT(R56,2)="WO",LEFT(R56,2)="GB",LEFT(R56,2)="EP",LEFT(R56,2)="DE"),OR(MID(R56,3,1)="1",MID(R56,3,1)="2",MID(R56,3,1)="3",MID(R56,3,1)="4",MID(R56,3,1)="5",MID(R56,3,1)="6",MID(R56,3,1)="7",MID(R56,3,1)="8",MID(R56,3,1)="9",MID(R56,3,1)="0",))),"",VLOOKUP($C56,ファミリ発明者引用文献!A$3:B$235,2,FALSE))</f>
        <v/>
      </c>
      <c r="AS56" s="194" t="str">
        <f>VLOOKUP(C56,ファミリ引用文献WO!A$2:B$241,2,FALSE)</f>
        <v/>
      </c>
      <c r="AT56" s="190" t="str">
        <f>VLOOKUP(C56,ファミリ引用文献!A$3:B$242,2,FALSE)</f>
        <v/>
      </c>
      <c r="AU56" s="190" t="str">
        <f>VLOOKUP(C56,審判データ!AH$2:BT$379,39,FALSE)</f>
        <v>特開2000-180347;特許03871456;US6522781</v>
      </c>
      <c r="AV56" s="194" t="str">
        <f ca="1">IF(INDIRECT("審判データ!"&amp;ADDRESS(MATCH(C56,審判データ!$AH$1:$AH$379,0),32))="早期審査の対象とする","早期審査","")</f>
        <v/>
      </c>
      <c r="AW56" s="650" t="str">
        <f t="shared" si="0"/>
        <v>一致</v>
      </c>
      <c r="AX56" s="651" t="str">
        <f>IF(LEFT(AE56,3)="日本特",IF(LEFT(C56)="特",VLOOKUP(C56,'本件、証拠文献テーマコード'!G$2:I$376,3,FALSE),VLOOKUP(C56,'本件、証拠文献テーマコード'!B$2:I$376,8,FALSE)),"")</f>
        <v>2G049</v>
      </c>
      <c r="AY56" s="651" t="str">
        <f>IF(LEFT(AE56,3)="日本特",IF(OR(MID(R56,2,1)="開",MID(R56,2,1)="表",MID(R56,2,1)="登"),VLOOKUP(R56,'本件、証拠文献テーマコード'!C$2:I$379,7,FALSE),VLOOKUP(R56,'本件、証拠文献テーマコード'!G$2:I$379,3,FALSE)),"")</f>
        <v>2G049</v>
      </c>
      <c r="AZ56" s="652"/>
    </row>
    <row r="57" spans="1:52" ht="94.5" x14ac:dyDescent="0.15">
      <c r="A57" s="927"/>
      <c r="B57" s="586" t="str">
        <f ca="1">IF(A57="",B56,INDIRECT("審判データ!"&amp;ADDRESS(MATCH(A57,審判データ!$HC$1:$HC$379,0),20))&amp;" / "&amp;INDIRECT("審判データ!"&amp;ADDRESS(MATCH(A57,審判データ!$HC$1:$HC$379,0),21)))</f>
        <v>2011 / 29-1,29-2</v>
      </c>
      <c r="C57" s="66">
        <v>3871456</v>
      </c>
      <c r="D57" s="929"/>
      <c r="E57" s="222" t="str">
        <f ca="1">INDIRECT("審判データ!"&amp;ADDRESS(MATCH(C57,審判データ!$AH$1:$AH$379,0),55))</f>
        <v>シスメックス株式会社</v>
      </c>
      <c r="F57" s="222" t="str">
        <f ca="1">INDIRECT("審判データ!"&amp;ADDRESS(MATCH(C57,審判データ!$AH$1:$AH$379,0),56))</f>
        <v>片山　雅之;法兼　正知</v>
      </c>
      <c r="G57" s="43" t="str">
        <f ca="1">INDIRECT("審判データ!"&amp;ADDRESS(MATCH(C57,審判データ!$AH$1:$AH$379,0),72))</f>
        <v>特開2000-180347;特許03871456;US6522781</v>
      </c>
      <c r="H57" s="43" t="str">
        <f ca="1">INDIRECT("審判データ!"&amp;ADDRESS(MATCH(C57,審判データ!$AH$1:$AH$379,0),41))</f>
        <v>G01N 15/02;G01N 15/14</v>
      </c>
      <c r="I57" s="222" t="str">
        <f ca="1">INDIRECT("審判データ!"&amp;ADDRESS(MATCH(C57,審判データ!$AH$1:$AH$379,0),49))</f>
        <v>G01N  15/02@AFI(JP);G01N  15/14@ALI(JP);G06T   7/00@ALI(EP)</v>
      </c>
      <c r="J57" s="222" t="str">
        <f ca="1">INDIRECT("審判データ!"&amp;ADDRESS(MATCH(C57,審判データ!$AH$1:$AH$379,0),51))</f>
        <v>G01N 15/02        B;G01N 15/14        K</v>
      </c>
      <c r="K57" s="222" t="str">
        <f ca="1">INDIRECT("審判データ!"&amp;ADDRESS(MATCH(C57,審判データ!$AH$1:$AH$379,0),53))</f>
        <v xml:space="preserve"> </v>
      </c>
      <c r="L57" s="981"/>
      <c r="M57" s="984"/>
      <c r="N57" s="1035"/>
      <c r="O57" s="1032"/>
      <c r="P57" s="1074"/>
      <c r="Q57" s="646" t="s">
        <v>22362</v>
      </c>
      <c r="R57" s="647" t="s">
        <v>22363</v>
      </c>
      <c r="S57" s="644" t="str">
        <f>IF(OR(LEFT(R57)="特",LEFT(R57)="実"),VLOOKUP(R57,'証拠（JP特許）'!$B$2:$D$299,2,FALSE),IF(AND(OR(LEFT(R57,2)="US",LEFT(R57,2)="WO",LEFT(R57,2)="GB",LEFT(R57,2)="EP",LEFT(R57,2)="DE"),OR(MID(R57,3,1)="1",MID(R57,3,1)="2",MID(R57,3,1)="3",MID(R57,3,1)="4",MID(R57,3,1)="5",MID(R57,3,1)="6",MID(R57,3,1)="7",MID(R57,3,1)="8",MID(R57,3,1)="9",MID(R57,3,1)="0")),VLOOKUP(R57,'証拠（WW特許）'!$B$2:$C$90,2,FALSE),"_"))</f>
        <v>_</v>
      </c>
      <c r="T57" s="646" t="str">
        <f>IF(OR(LEFT(R57)="特",LEFT(R57)="実"),VLOOKUP(R57,'証拠（JP特許）'!$B$2:$E$299,4,FALSE),"_")</f>
        <v>_</v>
      </c>
      <c r="U57" s="644" t="s">
        <v>24</v>
      </c>
      <c r="V57" s="646" t="s">
        <v>25</v>
      </c>
      <c r="W57" s="648" t="str">
        <f t="shared" si="3"/>
        <v/>
      </c>
      <c r="X57" s="649"/>
      <c r="Y57" s="649" t="str">
        <f t="shared" si="4"/>
        <v/>
      </c>
      <c r="Z57" s="91" t="str">
        <f ca="1">IF(OR(LEFT(R57)="特",LEFT(R57)="実",AND(OR(LEFT(R57,2)="US",LEFT(R57,2)="WO",LEFT(R57,2)="GB",LEFT(R57,2)="EP",LEFT(R57,2)="DE"),OR(MID(R57,3,1)="1",MID(R57,3,1)="2",MID(R57,3,1)="3",MID(R57,3,1)="4",MID(R57,3,1)="5",MID(R57,3,1)="6",MID(R57,3,1)="7",MID(R57,3,1)="8",MID(R57,3,1)="9",MID(R57,3,1)="0",))),IF(COUNTIF(INDIRECT("拒絶理由・拒絶査定・異議申立!"&amp;ADDRESS(MATCH(C57,拒絶理由・拒絶査定・異議申立!B$1:B$1000,0),3)&amp;":"&amp;ADDRESS(MATCH(C57,拒絶理由・拒絶査定・異議申立!B$1:B$1000,0),50)),R57)+COUNTIF(INDIRECT("拒絶理由・拒絶査定・異議申立!"&amp;ADDRESS(MATCH(C57,拒絶理由・拒絶査定・異議申立!B$1:B$1000,0),3)&amp;":"&amp;ADDRESS(MATCH(C57,拒絶理由・拒絶査定・異議申立!B$1:B$1000,0),50)),T57)&gt;0,"Yes","No"),"")</f>
        <v/>
      </c>
      <c r="AA57" s="92" t="str">
        <f ca="1">IF(OR(LEFT(R57)="特",LEFT(R57)="実",AND(OR(LEFT(R57,2)="US",LEFT(R57,2)="WO",LEFT(R57,2)="GB",LEFT(R57,2)="EP",LEFT(R57,2)="DE"),OR(MID(R57,3,1)="1",MID(R57,3,1)="2",MID(R57,3,1)="3",MID(R57,3,1)="4",MID(R57,3,1)="5",MID(R57,3,1)="6",MID(R57,3,1)="7",MID(R57,3,1)="8",MID(R57,3,1)="9",MID(R57,3,1)="0",))),IF(COUNTIF(INDIRECT("先行技術調査・登録査定!"&amp;ADDRESS(MATCH(C57,先行技術調査・登録査定!B$1:B$1000,0),3)&amp;":"&amp;ADDRESS(MATCH(C57,先行技術調査・登録査定!B$1:B$1000,0),49)),R57)+COUNTIF(INDIRECT("先行技術調査・登録査定!"&amp;ADDRESS(MATCH(C57,先行技術調査・登録査定!B$1:B$1000,0),3)&amp;":"&amp;ADDRESS(MATCH(C57,先行技術調査・登録査定!B$1:B$1000,0),49)),T57)&gt;0,"Yes","No"),"")</f>
        <v/>
      </c>
      <c r="AB57" s="169" t="str">
        <f t="shared" ca="1" si="5"/>
        <v/>
      </c>
      <c r="AC57" s="121" t="str">
        <f>IF(OR(LEFT(R57)="特",LEFT(R57)="実",AND(OR(LEFT(R57,2)="US",LEFT(R57,2)="WO",LEFT(R57,2)="GB",LEFT(R57,2)="EP",LEFT(R57,2)="DE"),OR(MID(R57,3,1)="1",MID(R57,3,1)="2",MID(R57,3,1)="3",MID(R57,3,1)="4",MID(R57,3,1)="5",MID(R57,3,1)="6",MID(R57,3,1)="7",MID(R57,3,1)="8",MID(R57,3,1)="9",MID(R57,3,1)="0",))),"",VLOOKUP($C57,非特許文献リスト!$A$2:$C$196,2,FALSE))</f>
        <v/>
      </c>
      <c r="AD57" s="122" t="str">
        <f>IF(OR(LEFT(R57)="特",LEFT(R57)="実",AND(OR(LEFT(R57,2)="US",LEFT(R57,2)="WO",LEFT(R57,2)="GB",LEFT(R57,2)="EP",LEFT(R57,2)="DE"),OR(MID(R57,3,1)="1",MID(R57,3,1)="2",MID(R57,3,1)="3",MID(R57,3,1)="4",MID(R57,3,1)="5",MID(R57,3,1)="6",MID(R57,3,1)="7",MID(R57,3,1)="8",MID(R57,3,1)="9",MID(R57,3,1)="0",))),"",VLOOKUP($C57,非特許文献リスト!$A$2:$C$196,3,FALSE))</f>
        <v/>
      </c>
      <c r="AE57" s="188" t="str">
        <f t="shared" si="2"/>
        <v/>
      </c>
      <c r="AF57" s="189" t="str">
        <f>IF(OR(LEFT(R57)="特",LEFT(R57)="実"),VLOOKUP(R57,'証拠（JP特許）'!$B$2:$AB$299,10,FALSE),IF(AND(OR(LEFT(R57,2)="US",LEFT(R57,2)="WO",LEFT(R57,2)="GB",LEFT(R57,2)="EP",LEFT(R57,2)="DE"),OR(MID(R57,3,1)="1",MID(R57,3,1)="2",MID(R57,3,1)="3",MID(R57,3,1)="4",MID(R57,3,1)="5",MID(R57,3,1)="6",MID(R57,3,1)="7",MID(R57,3,1)="8",MID(R57,3,1)="9",MID(R57,3,1)="0",)),VLOOKUP(R57,'証拠（WW特許）'!$B$2:$M$90,8,FALSE),""))</f>
        <v/>
      </c>
      <c r="AG57" s="189" t="str">
        <f>IF(OR(LEFT(R57)="特",LEFT(R57)="実"),VLOOKUP(R57,'証拠（JP特許）'!$B$2:$AB$299,26,FALSE),IF(AND(OR(LEFT(R57,2)="US",LEFT(R57,2)="WO",LEFT(R57,2)="GB",LEFT(R57,2)="EP",LEFT(R57,2)="DE"),OR(MID(R57,3,1)="1",MID(R57,3,1)="2",MID(R57,3,1)="3",MID(R57,3,1)="4",MID(R57,3,1)="5",MID(R57,3,1)="6",MID(R57,3,1)="7",MID(R57,3,1)="8",MID(R57,3,1)="9",MID(R57,3,1)="0",)),VLOOKUP(R57,'証拠（WW特許）'!$B$2:$M$90,12,FALSE),""))</f>
        <v/>
      </c>
      <c r="AH57" s="190" t="str">
        <f>IF(OR(LEFT(R57)="特",LEFT(R57)="実"),VLOOKUP(R57,'証拠（JP特許）'!$B$2:$X$299,20,FALSE),IF(AND(OR(LEFT(R57,2)="US",LEFT(R57,2)="WO",LEFT(R57,2)="GB",LEFT(R57,2)="EP",LEFT(R57,2)="DE"),OR(MID(R57,3,1)="1",MID(R57,3,1)="2",MID(R57,3,1)="3",MID(R57,3,1)="4",MID(R57,3,1)="5",MID(R57,3,1)="6",MID(R57,3,1)="7",MID(R57,3,1)="8",MID(R57,3,1)="9",MID(R57,3,1)="0",)),VLOOKUP(R57,'証拠（WW特許）'!$B$2:$U$90,20,FALSE),""))</f>
        <v/>
      </c>
      <c r="AI57" s="190" t="str">
        <f>IF(OR(LEFT(R57)="特",LEFT(R57)="実"),VLOOKUP(R57,'証拠（JP特許）'!$B$2:$X$299,21,FALSE),"")</f>
        <v/>
      </c>
      <c r="AJ57" s="190" t="str">
        <f>IF(OR(LEFT(R57)="特",LEFT(R57)="実"),VLOOKUP(R57,'証拠（JP特許）'!$B$2:$X$299,22,FALSE),"")</f>
        <v/>
      </c>
      <c r="AK57" s="191" t="str">
        <f>IF(OR(LEFT(R57)="特",LEFT(R57)="実"),VLOOKUP(R57,'証拠（JP特許）'!$B$2:$X$299,17,FALSE),IF(AND(OR(LEFT(R57,2)="US",LEFT(R57,2)="WO",LEFT(R57,2)="GB",LEFT(R57,2)="EP",LEFT(R57,2)="DE"),OR(MID(R57,3,1)="1",MID(R57,3,1)="2",MID(R57,3,1)="3",MID(R57,3,1)="4",MID(R57,3,1)="5",MID(R57,3,1)="6",MID(R57,3,1)="7",MID(R57,3,1)="8",MID(R57,3,1)="9",MID(R57,3,1)="0",)),VLOOKUP(R57,'証拠（WW特許）'!$B$2:$U$90,16,FALSE),""))</f>
        <v/>
      </c>
      <c r="AL57" s="190" t="s">
        <v>99</v>
      </c>
      <c r="AM57" s="190" t="s">
        <v>95</v>
      </c>
      <c r="AN57" s="190" t="s">
        <v>95</v>
      </c>
      <c r="AO57" s="190" t="str">
        <f ca="1">IF(OR(LEFT(R57)="特",LEFT(R57)="実",AND(OR(LEFT(R57,2)="US",LEFT(R57,2)="WO",LEFT(R57,2)="GB",LEFT(R57,2)="EP",LEFT(R57,2)="DE"),OR(MID(R57,3,1)="1",MID(R57,3,1)="2",MID(R57,3,1)="3",MID(R57,3,1)="4",MID(R57,3,1)="5",MID(R57,3,1)="6",MID(R57,3,1)="7",MID(R57,3,1)="8",MID(R57,3,1)="9",MID(R57,3,1)="0"))),IF(COUNTIF(INDIRECT("発明者引用!"&amp;ADDRESS(MATCH(C57,発明者引用!B$1:B$196,0),4)&amp;":"&amp;ADDRESS(MATCH(C57,発明者引用!B$1:B$196,0),17)),R57)+COUNTIF(INDIRECT("発明者引用!"&amp;ADDRESS(MATCH(C57,発明者引用!B$1:B$196,0),4)&amp;":"&amp;ADDRESS(MATCH(C57,発明者引用!B$1:B$196,0),17)),#REF!)+COUNTIF(INDIRECT("発明者引用!"&amp;ADDRESS(MATCH(C57,発明者引用!B$1:B$196,0),4)&amp;":"&amp;ADDRESS(MATCH(C57,発明者引用!B$1:B$196,0),17)),T57)&gt;0,"Yes","No"),"")</f>
        <v/>
      </c>
      <c r="AP57" s="190" t="str">
        <f ca="1">IF(OR(LEFT(R57)="特",LEFT(R57)="実",AND(OR(LEFT(R57,2)="US",LEFT(R57,2)="WO",LEFT(R57,2)="GB",LEFT(R57,2)="EP",LEFT(R57,2)="DE"),OR(MID(R57,3,1)="1",MID(R57,3,1)="2",MID(R57,3,1)="3",MID(R57,3,1)="4",MID(R57,3,1)="5",MID(R57,3,1)="6",MID(R57,3,1)="7",MID(R57,3,1)="8",MID(R57,3,1)="9",MID(R57,3,1)="0"))),IF(VLOOKUP(C57,ファミリ引用特許WO!$A$2:$B$241,2,FALSE)+VLOOKUP(C57,ファミリ引用文献WO!$A$2:$C$241,3,FALSE)=0,"ISR無し",IF(COUNTIF(INDIRECT("ファミリ引用特許WO!"&amp;ADDRESS(MATCH(C57,ファミリ引用特許WO!$A$2:$A$241,0),1)&amp;":"&amp;ADDRESS(MATCH(C57,ファミリ引用特許WO!$A$2:$A$241,0),19)),R57)+COUNTIF(INDIRECT("ファミリ引用特許WO!"&amp;ADDRESS(MATCH(C57,ファミリ引用特許WO!$A$2:$A$241,0),1)&amp;":"&amp;ADDRESS(MATCH(C57,ファミリ引用特許WO!$A$2:$A$241,0),19)),S57)+COUNTIF(INDIRECT("ファミリ引用特許WO!"&amp;ADDRESS(MATCH(C57,ファミリ引用特許WO!$A$2:$A$241,0),1)&amp;":"&amp;ADDRESS(MATCH(C57,ファミリ引用特許WO!$A$2:$A$241,0),19)),T57)+COUNTIF(INDIRECT("ファミリ引用特許WO!"&amp;ADDRESS(MATCH(C57,ファミリ引用特許WO!$A$2:$A$241,0),1)&amp;":"&amp;ADDRESS(MATCH(C57,ファミリ引用特許WO!$A$2:$A$241,0),19)),W57)+COUNTIF(INDIRECT("ファミリ引用特許WO!"&amp;ADDRESS(MATCH(C57,ファミリ引用特許WO!$A$2:$A$241,0),1)&amp;":"&amp;ADDRESS(MATCH(C57,ファミリ引用特許WO!$A$2:$A$241,0),19)),Y57)&gt;0,"Yes","No")),"")</f>
        <v/>
      </c>
      <c r="AQ57" s="192" t="str">
        <f ca="1">IF(OR(LEFT(R57)="特",LEFT(R57)="実",AND(OR(LEFT(R57,2)="US",LEFT(R57,2)="WO",LEFT(R57,2)="GB",LEFT(R57,2)="EP",LEFT(R57,2)="DE"),OR(MID(R57,3,1)="1",MID(R57,3,1)="2",MID(R57,3,1)="3",MID(R57,3,1)="4",MID(R57,3,1)="5",MID(R57,3,1)="6",MID(R57,3,1)="7",MID(R57,3,1)="8",MID(R57,3,1)="9",MID(R57,3,1)="0"))),IF(VLOOKUP(C57,'ファミリ引用特許表記修正（ex.A2→A）'!$A$2:$B$241,2,FALSE)=0,"family無し",IF(COUNTIF(INDIRECT("'ファミリ引用特許表記修正（ex.A2→A）'!"&amp;ADDRESS(MATCH(C57,'ファミリ引用特許表記修正（ex.A2→A）'!$A$2:$A$241,0),1)&amp;":"&amp;ADDRESS(MATCH(C57,'ファミリ引用特許表記修正（ex.A2→A）'!$A$2:$A$241,0),171)),R57)+COUNTIF(INDIRECT("'ファミリ引用特許表記修正（ex.A2→A）'!"&amp;ADDRESS(MATCH(C57,'ファミリ引用特許表記修正（ex.A2→A）'!$A$2:$A$241,0),1)&amp;":"&amp;ADDRESS(MATCH(C57,'ファミリ引用特許表記修正（ex.A2→A）'!$A$2:$A$241,0),171)),S57)+COUNTIF(INDIRECT("'ファミリ引用特許表記修正（ex.A2→A）'!"&amp;ADDRESS(MATCH(C57,'ファミリ引用特許表記修正（ex.A2→A）'!$A$2:$A$241,0),1)&amp;":"&amp;ADDRESS(MATCH(C57,'ファミリ引用特許表記修正（ex.A2→A）'!$A$2:$A$241,0),171)),T57)+COUNTIF(INDIRECT("'ファミリ引用特許表記修正（ex.A2→A）'!"&amp;ADDRESS(MATCH(C57,'ファミリ引用特許表記修正（ex.A2→A）'!$A$2:$A$241,0),1)&amp;":"&amp;ADDRESS(MATCH(C57,'ファミリ引用特許表記修正（ex.A2→A）'!$A$2:$A$241,0),171)),W57)+COUNTIF(INDIRECT("'ファミリ引用特許表記修正（ex.A2→A）'!"&amp;ADDRESS(MATCH(C57,'ファミリ引用特許表記修正（ex.A2→A）'!$A$2:$A$241,0),1)&amp;":"&amp;ADDRESS(MATCH(C57,'ファミリ引用特許表記修正（ex.A2→A）'!$A$2:$A$241,0),171)),Y57)&gt;0,"Yes","No")),"")</f>
        <v/>
      </c>
      <c r="AR57" s="193" t="str">
        <f>IF(OR(LEFT(R57)="特",LEFT(R57)="実",AND(OR(LEFT(R57,2)="US",LEFT(R57,2)="WO",LEFT(R57,2)="GB",LEFT(R57,2)="EP",LEFT(R57,2)="DE"),OR(MID(R57,3,1)="1",MID(R57,3,1)="2",MID(R57,3,1)="3",MID(R57,3,1)="4",MID(R57,3,1)="5",MID(R57,3,1)="6",MID(R57,3,1)="7",MID(R57,3,1)="8",MID(R57,3,1)="9",MID(R57,3,1)="0",))),"",VLOOKUP($C57,ファミリ発明者引用文献!A$3:B$235,2,FALSE))</f>
        <v>,,</v>
      </c>
      <c r="AS57" s="194" t="str">
        <f>VLOOKUP(C57,ファミリ引用文献WO!A$2:B$241,2,FALSE)</f>
        <v/>
      </c>
      <c r="AT57" s="190" t="str">
        <f>VLOOKUP(C57,ファミリ引用文献!A$3:B$242,2,FALSE)</f>
        <v/>
      </c>
      <c r="AU57" s="190" t="str">
        <f>VLOOKUP(C57,審判データ!AH$2:BT$379,39,FALSE)</f>
        <v>特開2000-180347;特許03871456;US6522781</v>
      </c>
      <c r="AV57" s="194" t="str">
        <f ca="1">IF(INDIRECT("審判データ!"&amp;ADDRESS(MATCH(C57,審判データ!$AH$1:$AH$379,0),32))="早期審査の対象とする","早期審査","")</f>
        <v/>
      </c>
      <c r="AW57" s="650" t="str">
        <f t="shared" si="0"/>
        <v/>
      </c>
      <c r="AX57" s="651" t="str">
        <f>IF(LEFT(AE57,3)="日本特",IF(LEFT(C57)="特",VLOOKUP(C57,'本件、証拠文献テーマコード'!G$2:I$376,3,FALSE),VLOOKUP(C57,'本件、証拠文献テーマコード'!B$2:I$376,8,FALSE)),"")</f>
        <v/>
      </c>
      <c r="AY57" s="651" t="str">
        <f>IF(LEFT(AE57,3)="日本特",IF(OR(MID(R57,2,1)="開",MID(R57,2,1)="表",MID(R57,2,1)="登"),VLOOKUP(R57,'本件、証拠文献テーマコード'!C$2:I$379,7,FALSE),VLOOKUP(R57,'本件、証拠文献テーマコード'!G$2:I$379,3,FALSE)),"")</f>
        <v/>
      </c>
      <c r="AZ57" s="652"/>
    </row>
    <row r="58" spans="1:52" ht="67.5" x14ac:dyDescent="0.15">
      <c r="A58" s="173" t="s">
        <v>22364</v>
      </c>
      <c r="B58" s="586" t="str">
        <f ca="1">IF(A58="",B57,INDIRECT("審判データ!"&amp;ADDRESS(MATCH(A58,審判データ!$HC$1:$HC$379,0),20))&amp;" / "&amp;INDIRECT("審判データ!"&amp;ADDRESS(MATCH(A58,審判データ!$HC$1:$HC$379,0),21)))</f>
        <v>2012 / 29-1</v>
      </c>
      <c r="C58" s="66">
        <v>4685201</v>
      </c>
      <c r="D58" s="43" t="s">
        <v>841</v>
      </c>
      <c r="E58" s="43" t="str">
        <f ca="1">INDIRECT("審判データ!"&amp;ADDRESS(MATCH(C58,審判データ!$AH$1:$AH$379,0),55))</f>
        <v>キッセイ薬品工業株式会社</v>
      </c>
      <c r="F58" s="43" t="str">
        <f ca="1">INDIRECT("審判データ!"&amp;ADDRESS(MATCH(C58,審判データ!$AH$1:$AH$379,0),56))</f>
        <v>赤羽　増夫;山崎　芳伸</v>
      </c>
      <c r="G58" s="43" t="str">
        <f ca="1">INDIRECT("審判データ!"&amp;ADDRESS(MATCH(C58,審判データ!$AH$1:$AH$379,0),72))</f>
        <v>AU00731391B;AU03785497A;CA02263659A;EP958835A;WO98/007445;特許04685201;特開2008-189685;WO1998007445A</v>
      </c>
      <c r="H58" s="43" t="str">
        <f ca="1">INDIRECT("審判データ!"&amp;ADDRESS(MATCH(C58,審判データ!$AH$1:$AH$379,0),41))</f>
        <v>A61K 45/00;A61K 31/415</v>
      </c>
      <c r="I58" s="43" t="str">
        <f ca="1">INDIRECT("審判データ!"&amp;ADDRESS(MATCH(C58,審判データ!$AH$1:$AH$379,0),49))</f>
        <v>A61K  45/00@AFI(JP);A61K  31/00@ALI(EP);A61K  31/137@ALI(EP);A61K  31/415@ALI(EP);A61K  31/4184@ALI(JP);A61P  13/10@ALI(JP)</v>
      </c>
      <c r="J58" s="43" t="str">
        <f ca="1">INDIRECT("審判データ!"&amp;ADDRESS(MATCH(C58,審判データ!$AH$1:$AH$379,0),51))</f>
        <v>A61K 45/00;A61K 31/415   613;A61K 31/00    615;A61K 31/00    643 D;A61K 31/4164;A61K 31/4184;A61P 15/00;A61P 43/00</v>
      </c>
      <c r="K58" s="43" t="str">
        <f ca="1">INDIRECT("審判データ!"&amp;ADDRESS(MATCH(C58,審判データ!$AH$1:$AH$379,0),53))</f>
        <v>4C086 AA01;4C086 AA02;4C086 BC39;4C086 GA13;4C086 MA01;4C086 MA04;4C086 NA14;4C086 ZA24;4C086 ZA25;4C086 ZA81;4C084 AA17;4C084 NA14;4C084 ZA252;4C084 ZA812</v>
      </c>
      <c r="L58" s="641" t="s">
        <v>22365</v>
      </c>
      <c r="M58" s="642" t="s">
        <v>768</v>
      </c>
      <c r="N58" s="643" t="s">
        <v>22366</v>
      </c>
      <c r="O58" s="644" t="s">
        <v>91</v>
      </c>
      <c r="P58" s="645">
        <v>0</v>
      </c>
      <c r="Q58" s="646" t="s">
        <v>91</v>
      </c>
      <c r="R58" s="647" t="s">
        <v>851</v>
      </c>
      <c r="S58" s="644" t="str">
        <f>IF(OR(LEFT(R58)="特",LEFT(R58)="実"),VLOOKUP(R58,'証拠（JP特許）'!$B$2:$D$299,2,FALSE),IF(AND(OR(LEFT(R58,2)="US",LEFT(R58,2)="WO",LEFT(R58,2)="GB",LEFT(R58,2)="EP",LEFT(R58,2)="DE"),OR(MID(R58,3,1)="1",MID(R58,3,1)="2",MID(R58,3,1)="3",MID(R58,3,1)="4",MID(R58,3,1)="5",MID(R58,3,1)="6",MID(R58,3,1)="7",MID(R58,3,1)="8",MID(R58,3,1)="9",MID(R58,3,1)="0")),VLOOKUP(R58,'証拠（WW特許）'!$B$2:$C$90,2,FALSE),"_"))</f>
        <v>特願平4-508075</v>
      </c>
      <c r="T58" s="646" t="str">
        <f>IF(OR(LEFT(R58)="特",LEFT(R58)="実"),VLOOKUP(R58,'証拠（JP特許）'!$B$2:$E$299,4,FALSE),"_")</f>
        <v>JP3158436</v>
      </c>
      <c r="U58" s="644"/>
      <c r="V58" s="646"/>
      <c r="W58" s="648" t="str">
        <f t="shared" si="3"/>
        <v>JP06506676A</v>
      </c>
      <c r="X58" s="649"/>
      <c r="Y58" s="649" t="str">
        <f t="shared" si="4"/>
        <v>JP3158436B</v>
      </c>
      <c r="Z58" s="91" t="str">
        <f ca="1">IF(OR(LEFT(R58)="特",LEFT(R58)="実",AND(OR(LEFT(R58,2)="US",LEFT(R58,2)="WO",LEFT(R58,2)="GB",LEFT(R58,2)="EP",LEFT(R58,2)="DE"),OR(MID(R58,3,1)="1",MID(R58,3,1)="2",MID(R58,3,1)="3",MID(R58,3,1)="4",MID(R58,3,1)="5",MID(R58,3,1)="6",MID(R58,3,1)="7",MID(R58,3,1)="8",MID(R58,3,1)="9",MID(R58,3,1)="0",))),IF(COUNTIF(INDIRECT("拒絶理由・拒絶査定・異議申立!"&amp;ADDRESS(MATCH(C58,拒絶理由・拒絶査定・異議申立!B$1:B$1000,0),3)&amp;":"&amp;ADDRESS(MATCH(C58,拒絶理由・拒絶査定・異議申立!B$1:B$1000,0),50)),R58)+COUNTIF(INDIRECT("拒絶理由・拒絶査定・異議申立!"&amp;ADDRESS(MATCH(C58,拒絶理由・拒絶査定・異議申立!B$1:B$1000,0),3)&amp;":"&amp;ADDRESS(MATCH(C58,拒絶理由・拒絶査定・異議申立!B$1:B$1000,0),50)),T58)&gt;0,"Yes","No"),"")</f>
        <v>Yes</v>
      </c>
      <c r="AA58" s="92" t="str">
        <f ca="1">IF(OR(LEFT(R58)="特",LEFT(R58)="実",AND(OR(LEFT(R58,2)="US",LEFT(R58,2)="WO",LEFT(R58,2)="GB",LEFT(R58,2)="EP",LEFT(R58,2)="DE"),OR(MID(R58,3,1)="1",MID(R58,3,1)="2",MID(R58,3,1)="3",MID(R58,3,1)="4",MID(R58,3,1)="5",MID(R58,3,1)="6",MID(R58,3,1)="7",MID(R58,3,1)="8",MID(R58,3,1)="9",MID(R58,3,1)="0",))),IF(COUNTIF(INDIRECT("先行技術調査・登録査定!"&amp;ADDRESS(MATCH(C58,先行技術調査・登録査定!B$1:B$1000,0),3)&amp;":"&amp;ADDRESS(MATCH(C58,先行技術調査・登録査定!B$1:B$1000,0),49)),R58)+COUNTIF(INDIRECT("先行技術調査・登録査定!"&amp;ADDRESS(MATCH(C58,先行技術調査・登録査定!B$1:B$1000,0),3)&amp;":"&amp;ADDRESS(MATCH(C58,先行技術調査・登録査定!B$1:B$1000,0),49)),T58)&gt;0,"Yes","No"),"")</f>
        <v>No</v>
      </c>
      <c r="AB58" s="169" t="str">
        <f t="shared" ca="1" si="5"/>
        <v>No</v>
      </c>
      <c r="AC58" s="94" t="str">
        <f>IF(OR(LEFT(R58)="特",LEFT(R58)="実",AND(OR(LEFT(R58,2)="US",LEFT(R58,2)="WO",LEFT(R58,2)="GB",LEFT(R58,2)="EP",LEFT(R58,2)="DE"),OR(MID(R58,3,1)="1",MID(R58,3,1)="2",MID(R58,3,1)="3",MID(R58,3,1)="4",MID(R58,3,1)="5",MID(R58,3,1)="6",MID(R58,3,1)="7",MID(R58,3,1)="8",MID(R58,3,1)="9",MID(R58,3,1)="0",))),"",VLOOKUP($C58,非特許文献リスト!$A$2:$C$196,2,FALSE))</f>
        <v/>
      </c>
      <c r="AD58" s="95" t="str">
        <f>IF(OR(LEFT(R58)="特",LEFT(R58)="実",AND(OR(LEFT(R58,2)="US",LEFT(R58,2)="WO",LEFT(R58,2)="GB",LEFT(R58,2)="EP",LEFT(R58,2)="DE"),OR(MID(R58,3,1)="1",MID(R58,3,1)="2",MID(R58,3,1)="3",MID(R58,3,1)="4",MID(R58,3,1)="5",MID(R58,3,1)="6",MID(R58,3,1)="7",MID(R58,3,1)="8",MID(R58,3,1)="9",MID(R58,3,1)="0",))),"",VLOOKUP($C58,非特許文献リスト!$A$2:$C$196,3,FALSE))</f>
        <v/>
      </c>
      <c r="AE58" s="188" t="str">
        <f t="shared" si="2"/>
        <v>日本特許文献</v>
      </c>
      <c r="AF58" s="189" t="str">
        <f>IF(OR(LEFT(R58)="特",LEFT(R58)="実"),VLOOKUP(R58,'証拠（JP特許）'!$B$2:$AB$299,10,FALSE),IF(AND(OR(LEFT(R58,2)="US",LEFT(R58,2)="WO",LEFT(R58,2)="GB",LEFT(R58,2)="EP",LEFT(R58,2)="DE"),OR(MID(R58,3,1)="1",MID(R58,3,1)="2",MID(R58,3,1)="3",MID(R58,3,1)="4",MID(R58,3,1)="5",MID(R58,3,1)="6",MID(R58,3,1)="7",MID(R58,3,1)="8",MID(R58,3,1)="9",MID(R58,3,1)="0",)),VLOOKUP(R58,'証拠（WW特許）'!$B$2:$M$90,8,FALSE),""))</f>
        <v>藤沢薬品工業株式会社</v>
      </c>
      <c r="AG58" s="189" t="str">
        <f>IF(OR(LEFT(R58)="特",LEFT(R58)="実"),VLOOKUP(R58,'証拠（JP特許）'!$B$2:$AB$299,26,FALSE),IF(AND(OR(LEFT(R58,2)="US",LEFT(R58,2)="WO",LEFT(R58,2)="GB",LEFT(R58,2)="EP",LEFT(R58,2)="DE"),OR(MID(R58,3,1)="1",MID(R58,3,1)="2",MID(R58,3,1)="3",MID(R58,3,1)="4",MID(R58,3,1)="5",MID(R58,3,1)="6",MID(R58,3,1)="7",MID(R58,3,1)="8",MID(R58,3,1)="9",MID(R58,3,1)="0",)),VLOOKUP(R58,'証拠（WW特許）'!$B$2:$M$90,12,FALSE),""))</f>
        <v>塩川　洋一,長野　正信,谷口　清,嶽　一彦,加藤　毅,椿　一典</v>
      </c>
      <c r="AH58" s="190" t="str">
        <f>IF(OR(LEFT(R58)="特",LEFT(R58)="実"),VLOOKUP(R58,'証拠（JP特許）'!$B$2:$X$299,20,FALSE),IF(AND(OR(LEFT(R58,2)="US",LEFT(R58,2)="WO",LEFT(R58,2)="GB",LEFT(R58,2)="EP",LEFT(R58,2)="DE"),OR(MID(R58,3,1)="1",MID(R58,3,1)="2",MID(R58,3,1)="3",MID(R58,3,1)="4",MID(R58,3,1)="5",MID(R58,3,1)="6",MID(R58,3,1)="7",MID(R58,3,1)="8",MID(R58,3,1)="9",MID(R58,3,1)="0",)),VLOOKUP(R58,'証拠（WW特許）'!$B$2:$U$90,20,FALSE),""))</f>
        <v>A61K  31/19    (2006.01),A61K  31/215   (2006.01),C07C 217/74    (2006.01),C07C 255/58    (2006.01),C07C 317/34    (2006.01),A61P   1/00    (2006.01),A61P  13/02    (2006.01),A61P  15/00    (2006.01),A61P  25/08    (2006.01),A61P   1/04    (2006.01),A61P   3/04    (2006.01),A61P  13/04    (2006.01),A61P  27/06    (2006.01)</v>
      </c>
      <c r="AI58" s="190" t="str">
        <f>IF(OR(LEFT(R58)="特",LEFT(R58)="実"),VLOOKUP(R58,'証拠（JP特許）'!$B$2:$X$299,21,FALSE),"")</f>
        <v xml:space="preserve">A61K 31/19   ACV ,A61K 31/215  AAF ,C07C217/74       ,C07C255/58       ,C07C317/34       ,A61P  1/00       ,A61P 13/02       ,A61P 15/00       ,A61P 25/08       ,A61P  1/04       ,A61P  3/04       ,A61P 13/04       ,A61P 27/06       ,A61K 31/19       ,A61K 31/215      </v>
      </c>
      <c r="AJ58" s="190" t="str">
        <f>IF(OR(LEFT(R58)="特",LEFT(R58)="実"),VLOOKUP(R58,'証拠（JP特許）'!$B$2:$X$299,22,FALSE),"")</f>
        <v>4C206AA01,4C206AA02,4C206AA03,4C206AA04,4C206FA29,4C206FA31,4C206HA14,4C206KA01,4C206KA04,4C206MA01,4C206MA04,4C206NA14,4C206ZA22,4C206ZA29,4C206ZA33,4C206ZA66,4C206ZA68,4C206ZA70,4C206ZA75,4C206ZA81,4H006BU46,4H006QN30,4H006TA02,4H006TB02,4H006TC37,4H006AA01,4H006AA02,4H006AA03,4H006AB20,4H006AB21,4H006AB26,4H006AC41,4H006AC42,4H006AC46,4H006AC52,4H006AC80,4H006BE23,4H006BJ50,4H006BM30,4H006BN10,4H006BN20,4H006BN30,4H006BP30,4H006BP60,4H006BS10,4H006BS70,4H006BT12,4H006BT14,4H006BT16,4H006BU26</v>
      </c>
      <c r="AK58" s="232" t="str">
        <f>IF(OR(LEFT(R58)="特",LEFT(R58)="実"),VLOOKUP(R58,'証拠（JP特許）'!$B$2:$X$299,17,FALSE),IF(AND(OR(LEFT(R58,2)="US",LEFT(R58,2)="WO",LEFT(R58,2)="GB",LEFT(R58,2)="EP",LEFT(R58,2)="DE"),OR(MID(R58,3,1)="1",MID(R58,3,1)="2",MID(R58,3,1)="3",MID(R58,3,1)="4",MID(R58,3,1)="5",MID(R58,3,1)="6",MID(R58,3,1)="7",MID(R58,3,1)="8",MID(R58,3,1)="9",MID(R58,3,1)="0",)),VLOOKUP(R58,'証拠（WW特許）'!$B$2:$U$90,16,FALSE),""))</f>
        <v>1992.10.29</v>
      </c>
      <c r="AL58" s="190" t="s">
        <v>124</v>
      </c>
      <c r="AM58" s="190" t="s">
        <v>95</v>
      </c>
      <c r="AN58" s="190" t="s">
        <v>95</v>
      </c>
      <c r="AO58" s="190" t="str">
        <f ca="1">IF(OR(LEFT(R58)="特",LEFT(R58)="実",AND(OR(LEFT(R58,2)="US",LEFT(R58,2)="WO",LEFT(R58,2)="GB",LEFT(R58,2)="EP",LEFT(R58,2)="DE"),OR(MID(R58,3,1)="1",MID(R58,3,1)="2",MID(R58,3,1)="3",MID(R58,3,1)="4",MID(R58,3,1)="5",MID(R58,3,1)="6",MID(R58,3,1)="7",MID(R58,3,1)="8",MID(R58,3,1)="9",MID(R58,3,1)="0"))),IF(COUNTIF(INDIRECT("発明者引用!"&amp;ADDRESS(MATCH(C58,発明者引用!B$1:B$196,0),4)&amp;":"&amp;ADDRESS(MATCH(C58,発明者引用!B$1:B$196,0),17)),R58)+COUNTIF(INDIRECT("発明者引用!"&amp;ADDRESS(MATCH(C58,発明者引用!B$1:B$196,0),4)&amp;":"&amp;ADDRESS(MATCH(C58,発明者引用!B$1:B$196,0),17)),#REF!)+COUNTIF(INDIRECT("発明者引用!"&amp;ADDRESS(MATCH(C58,発明者引用!B$1:B$196,0),4)&amp;":"&amp;ADDRESS(MATCH(C58,発明者引用!B$1:B$196,0),17)),T58)&gt;0,"Yes","No"),"")</f>
        <v>No</v>
      </c>
      <c r="AP58" s="190" t="str">
        <f ca="1">IF(OR(LEFT(R58)="特",LEFT(R58)="実",AND(OR(LEFT(R58,2)="US",LEFT(R58,2)="WO",LEFT(R58,2)="GB",LEFT(R58,2)="EP",LEFT(R58,2)="DE"),OR(MID(R58,3,1)="1",MID(R58,3,1)="2",MID(R58,3,1)="3",MID(R58,3,1)="4",MID(R58,3,1)="5",MID(R58,3,1)="6",MID(R58,3,1)="7",MID(R58,3,1)="8",MID(R58,3,1)="9",MID(R58,3,1)="0"))),IF(VLOOKUP(C58,ファミリ引用特許WO!$A$2:$B$241,2,FALSE)+VLOOKUP(C58,ファミリ引用文献WO!$A$2:$C$241,3,FALSE)=0,"ISR無し",IF(COUNTIF(INDIRECT("ファミリ引用特許WO!"&amp;ADDRESS(MATCH(C58,ファミリ引用特許WO!$A$2:$A$241,0),1)&amp;":"&amp;ADDRESS(MATCH(C58,ファミリ引用特許WO!$A$2:$A$241,0),19)),R58)+COUNTIF(INDIRECT("ファミリ引用特許WO!"&amp;ADDRESS(MATCH(C58,ファミリ引用特許WO!$A$2:$A$241,0),1)&amp;":"&amp;ADDRESS(MATCH(C58,ファミリ引用特許WO!$A$2:$A$241,0),19)),S58)+COUNTIF(INDIRECT("ファミリ引用特許WO!"&amp;ADDRESS(MATCH(C58,ファミリ引用特許WO!$A$2:$A$241,0),1)&amp;":"&amp;ADDRESS(MATCH(C58,ファミリ引用特許WO!$A$2:$A$241,0),19)),T58)+COUNTIF(INDIRECT("ファミリ引用特許WO!"&amp;ADDRESS(MATCH(C58,ファミリ引用特許WO!$A$2:$A$241,0),1)&amp;":"&amp;ADDRESS(MATCH(C58,ファミリ引用特許WO!$A$2:$A$241,0),19)),W58)+COUNTIF(INDIRECT("ファミリ引用特許WO!"&amp;ADDRESS(MATCH(C58,ファミリ引用特許WO!$A$2:$A$241,0),1)&amp;":"&amp;ADDRESS(MATCH(C58,ファミリ引用特許WO!$A$2:$A$241,0),19)),Y58)&gt;0,"Yes","No")),"")</f>
        <v>No</v>
      </c>
      <c r="AQ58" s="192" t="str">
        <f ca="1">IF(OR(LEFT(R58)="特",LEFT(R58)="実",AND(OR(LEFT(R58,2)="US",LEFT(R58,2)="WO",LEFT(R58,2)="GB",LEFT(R58,2)="EP",LEFT(R58,2)="DE"),OR(MID(R58,3,1)="1",MID(R58,3,1)="2",MID(R58,3,1)="3",MID(R58,3,1)="4",MID(R58,3,1)="5",MID(R58,3,1)="6",MID(R58,3,1)="7",MID(R58,3,1)="8",MID(R58,3,1)="9",MID(R58,3,1)="0"))),IF(VLOOKUP(C58,'ファミリ引用特許表記修正（ex.A2→A）'!$A$2:$B$241,2,FALSE)=0,"family無し",IF(COUNTIF(INDIRECT("'ファミリ引用特許表記修正（ex.A2→A）'!"&amp;ADDRESS(MATCH(C58,'ファミリ引用特許表記修正（ex.A2→A）'!$A$2:$A$241,0),1)&amp;":"&amp;ADDRESS(MATCH(C58,'ファミリ引用特許表記修正（ex.A2→A）'!$A$2:$A$241,0),171)),R58)+COUNTIF(INDIRECT("'ファミリ引用特許表記修正（ex.A2→A）'!"&amp;ADDRESS(MATCH(C58,'ファミリ引用特許表記修正（ex.A2→A）'!$A$2:$A$241,0),1)&amp;":"&amp;ADDRESS(MATCH(C58,'ファミリ引用特許表記修正（ex.A2→A）'!$A$2:$A$241,0),171)),S58)+COUNTIF(INDIRECT("'ファミリ引用特許表記修正（ex.A2→A）'!"&amp;ADDRESS(MATCH(C58,'ファミリ引用特許表記修正（ex.A2→A）'!$A$2:$A$241,0),1)&amp;":"&amp;ADDRESS(MATCH(C58,'ファミリ引用特許表記修正（ex.A2→A）'!$A$2:$A$241,0),171)),T58)+COUNTIF(INDIRECT("'ファミリ引用特許表記修正（ex.A2→A）'!"&amp;ADDRESS(MATCH(C58,'ファミリ引用特許表記修正（ex.A2→A）'!$A$2:$A$241,0),1)&amp;":"&amp;ADDRESS(MATCH(C58,'ファミリ引用特許表記修正（ex.A2→A）'!$A$2:$A$241,0),171)),W58)+COUNTIF(INDIRECT("'ファミリ引用特許表記修正（ex.A2→A）'!"&amp;ADDRESS(MATCH(C58,'ファミリ引用特許表記修正（ex.A2→A）'!$A$2:$A$241,0),1)&amp;":"&amp;ADDRESS(MATCH(C58,'ファミリ引用特許表記修正（ex.A2→A）'!$A$2:$A$241,0),171)),Y58)&gt;0,"Yes","No")),"")</f>
        <v>No</v>
      </c>
      <c r="AR58" s="58" t="str">
        <f>IF(OR(LEFT(R58)="特",LEFT(R58)="実",AND(OR(LEFT(R58,2)="US",LEFT(R58,2)="WO",LEFT(R58,2)="GB",LEFT(R58,2)="EP",LEFT(R58,2)="DE"),OR(MID(R58,3,1)="1",MID(R58,3,1)="2",MID(R58,3,1)="3",MID(R58,3,1)="4",MID(R58,3,1)="5",MID(R58,3,1)="6",MID(R58,3,1)="7",MID(R58,3,1)="8",MID(R58,3,1)="9",MID(R58,3,1)="0",))),"",VLOOKUP($C58,ファミリ発明者引用文献!A$3:B$235,2,FALSE))</f>
        <v/>
      </c>
      <c r="AS58" s="194" t="str">
        <f>VLOOKUP(C58,ファミリ引用文献WO!A$2:B$241,2,FALSE)</f>
        <v/>
      </c>
      <c r="AT58" s="190" t="str">
        <f>VLOOKUP(C58,ファミリ引用文献!A$3:B$242,2,FALSE)</f>
        <v>'Fujisawa synthesizes novel beta3-agonist' THE PROUS SCIENCE DAILY ESSENTIALS, ??Online?? 03 May 1996, XP002950045 Retrieved from the Internet: &lt;URL:http://www.prous.es./ess/detail.dbm?N_ ID-2592&amp; Structure-Yes&gt; ??retrieved on 1996-05-03??//BLIN N ET AL: STRUCTURAL AND CONFORMATIONAL FEATURES DETERMINING SELECTIVE SIGNALTRANSDUCTION IN THE BETA 3-ADRENERGIC RECEPTOR MOLECULAR PHARMACOLOGY,BALTIMORE, MD,US, vol. 44, 1993, pages 1094-1104, XP000942427 ISSN: 0026-895X/DATABASE CHEMABS ??Online?? CHEMICAL ABSTRACTS SERVICE, COLUMBUS, OHIO, US; TSUCHIYA, SUSUMU ET AL: Preparation of phenylethanolamine compounds useful as.beta.3-agonists, process for producing the same, and intermediates in the production of the same retrieved from STN Database accession no. 127:4928 HCA XP002160172 &amp; WO 97 15549 A (TOKYO TANABE COMPANY LIMITED, JAPAN;TSUCHIYA, SUSUMU; YASUDA, NOBUYUKI) 1 May 1997 (1997-05-01)//0/0/0/0/0/0/0/0/0/0/0/0/0/0/0/0/0/0/0/0/0/0/0/0/0/0/0/0/0/0/0/0/0/0/0/0/0/0/0/0/0/0/0/0/0/0/0/0/0/0/0/0/0/0/0/0/0/0/0/0/0/0/0/0/0/0/0/0/0/0/0/0/0/0/0/0/0/0/0/0/0/0/0/0/0/0/0/0/0/0/0/0/0/0/0/0/0/0/0/0/0/0/0/0/0/0/0/0/0/0/0/0/0/0/0/0/0/0/0/0/0/0/0/0/0/0/0/0/0/0/0/0/0/0/0/0/0/0/0/0/0/0/0/0/0/0/0/0/0/0/0/0/0/0/0/0/0/0/0/0/0/0/0/0/0/0/0/0/0/0/0</v>
      </c>
      <c r="AU58" s="190" t="str">
        <f>VLOOKUP(C58,審判データ!AH$2:BT$379,39,FALSE)</f>
        <v>AU00731391B;AU03785497A;CA02263659A;EP958835A;WO98/007445;特許04685201;特開2008-189685;WO1998007445A</v>
      </c>
      <c r="AV58" s="194" t="str">
        <f ca="1">IF(INDIRECT("審判データ!"&amp;ADDRESS(MATCH(C58,審判データ!$AH$1:$AH$379,0),32))="早期審査の対象とする","早期審査","")</f>
        <v/>
      </c>
      <c r="AW58" s="650" t="str">
        <f t="shared" si="0"/>
        <v>不一致</v>
      </c>
      <c r="AX58" s="651" t="str">
        <f>IF(LEFT(AE58,3)="日本特",IF(LEFT(C58)="特",VLOOKUP(C58,'本件、証拠文献テーマコード'!G$2:I$376,3,FALSE),VLOOKUP(C58,'本件、証拠文献テーマコード'!B$2:I$376,8,FALSE)),"")</f>
        <v>4C084,4C086,4C206,4C201</v>
      </c>
      <c r="AY58" s="651" t="str">
        <f>IF(LEFT(AE58,3)="日本特",IF(OR(MID(R58,2,1)="開",MID(R58,2,1)="表",MID(R58,2,1)="登"),VLOOKUP(R58,'本件、証拠文献テーマコード'!C$2:I$379,7,FALSE),VLOOKUP(R58,'本件、証拠文献テーマコード'!G$2:I$379,3,FALSE)),"")</f>
        <v>4C206,4H006,4C201</v>
      </c>
      <c r="AZ58" s="652"/>
    </row>
    <row r="59" spans="1:52" ht="54" x14ac:dyDescent="0.15">
      <c r="A59" s="233" t="s">
        <v>22367</v>
      </c>
      <c r="B59" s="586" t="str">
        <f ca="1">IF(A59="",B58,INDIRECT("審判データ!"&amp;ADDRESS(MATCH(A59,審判データ!$HC$1:$HC$379,0),20))&amp;" / "&amp;INDIRECT("審判データ!"&amp;ADDRESS(MATCH(A59,審判データ!$HC$1:$HC$379,0),21)))</f>
        <v>2012 / 29-1,29-2</v>
      </c>
      <c r="C59" s="66">
        <v>3432202</v>
      </c>
      <c r="D59" s="43" t="s">
        <v>22368</v>
      </c>
      <c r="E59" s="43" t="str">
        <f ca="1">INDIRECT("審判データ!"&amp;ADDRESS(MATCH(C59,審判データ!$AH$1:$AH$379,0),55))</f>
        <v>株式会社総合開発</v>
      </c>
      <c r="F59" s="43" t="str">
        <f ca="1">INDIRECT("審判データ!"&amp;ADDRESS(MATCH(C59,審判データ!$AH$1:$AH$379,0),56))</f>
        <v>森川　栄一</v>
      </c>
      <c r="G59" s="43" t="str">
        <f ca="1">INDIRECT("審判データ!"&amp;ADDRESS(MATCH(C59,審判データ!$AH$1:$AH$379,0),72))</f>
        <v xml:space="preserve"> </v>
      </c>
      <c r="H59" s="43" t="str">
        <f ca="1">INDIRECT("審判データ!"&amp;ADDRESS(MATCH(C59,審判データ!$AH$1:$AH$379,0),41))</f>
        <v>E01F  7/04</v>
      </c>
      <c r="I59" s="43" t="str">
        <f ca="1">INDIRECT("審判データ!"&amp;ADDRESS(MATCH(C59,審判データ!$AH$1:$AH$379,0),49))</f>
        <v>E01F   7/04@AFI(JP)</v>
      </c>
      <c r="J59" s="43" t="str">
        <f ca="1">INDIRECT("審判データ!"&amp;ADDRESS(MATCH(C59,審判データ!$AH$1:$AH$379,0),51))</f>
        <v>E01F  7/04</v>
      </c>
      <c r="K59" s="43" t="str">
        <f ca="1">INDIRECT("審判データ!"&amp;ADDRESS(MATCH(C59,審判データ!$AH$1:$AH$379,0),53))</f>
        <v>2D001 PA06;2D001 PC03;2D001 PD10;2D001 PD11;2D001 PE01</v>
      </c>
      <c r="L59" s="654" t="s">
        <v>22369</v>
      </c>
      <c r="M59" s="644" t="s">
        <v>876</v>
      </c>
      <c r="N59" s="643" t="s">
        <v>22370</v>
      </c>
      <c r="O59" s="655">
        <v>0</v>
      </c>
      <c r="P59" s="656" t="s">
        <v>22362</v>
      </c>
      <c r="Q59" s="646" t="s">
        <v>22362</v>
      </c>
      <c r="R59" s="647" t="s">
        <v>22371</v>
      </c>
      <c r="S59" s="644" t="str">
        <f>IF(OR(LEFT(R59)="特",LEFT(R59)="実"),VLOOKUP(R59,'証拠（JP特許）'!$B$2:$D$299,2,FALSE),IF(AND(OR(LEFT(R59,2)="US",LEFT(R59,2)="WO",LEFT(R59,2)="GB",LEFT(R59,2)="EP",LEFT(R59,2)="DE"),OR(MID(R59,3,1)="1",MID(R59,3,1)="2",MID(R59,3,1)="3",MID(R59,3,1)="4",MID(R59,3,1)="5",MID(R59,3,1)="6",MID(R59,3,1)="7",MID(R59,3,1)="8",MID(R59,3,1)="9",MID(R59,3,1)="0")),VLOOKUP(R59,'証拠（WW特許）'!$B$2:$C$90,2,FALSE),"_"))</f>
        <v>特願昭54-100294</v>
      </c>
      <c r="T59" s="646" t="str">
        <f>IF(OR(LEFT(R59)="特",LEFT(R59)="実"),VLOOKUP(R59,'証拠（JP特許）'!$B$2:$E$299,4,FALSE),"_")</f>
        <v>_</v>
      </c>
      <c r="U59" s="644" t="s">
        <v>94</v>
      </c>
      <c r="V59" s="646" t="s">
        <v>25</v>
      </c>
      <c r="W59" s="648" t="str">
        <f t="shared" si="3"/>
        <v>JP5625578A</v>
      </c>
      <c r="X59" s="649"/>
      <c r="Y59" s="649" t="str">
        <f t="shared" si="4"/>
        <v/>
      </c>
      <c r="Z59" s="91" t="str">
        <f ca="1">IF(OR(LEFT(R59)="特",LEFT(R59)="実",AND(OR(LEFT(R59,2)="US",LEFT(R59,2)="WO",LEFT(R59,2)="GB",LEFT(R59,2)="EP",LEFT(R59,2)="DE"),OR(MID(R59,3,1)="1",MID(R59,3,1)="2",MID(R59,3,1)="3",MID(R59,3,1)="4",MID(R59,3,1)="5",MID(R59,3,1)="6",MID(R59,3,1)="7",MID(R59,3,1)="8",MID(R59,3,1)="9",MID(R59,3,1)="0",))),IF(COUNTIF(INDIRECT("拒絶理由・拒絶査定・異議申立!"&amp;ADDRESS(MATCH(C59,拒絶理由・拒絶査定・異議申立!B$1:B$1000,0),3)&amp;":"&amp;ADDRESS(MATCH(C59,拒絶理由・拒絶査定・異議申立!B$1:B$1000,0),50)),R59)+COUNTIF(INDIRECT("拒絶理由・拒絶査定・異議申立!"&amp;ADDRESS(MATCH(C59,拒絶理由・拒絶査定・異議申立!B$1:B$1000,0),3)&amp;":"&amp;ADDRESS(MATCH(C59,拒絶理由・拒絶査定・異議申立!B$1:B$1000,0),50)),T59)&gt;0,"Yes","No"),"")</f>
        <v>No</v>
      </c>
      <c r="AA59" s="92" t="str">
        <f ca="1">IF(OR(LEFT(R59)="特",LEFT(R59)="実",AND(OR(LEFT(R59,2)="US",LEFT(R59,2)="WO",LEFT(R59,2)="GB",LEFT(R59,2)="EP",LEFT(R59,2)="DE"),OR(MID(R59,3,1)="1",MID(R59,3,1)="2",MID(R59,3,1)="3",MID(R59,3,1)="4",MID(R59,3,1)="5",MID(R59,3,1)="6",MID(R59,3,1)="7",MID(R59,3,1)="8",MID(R59,3,1)="9",MID(R59,3,1)="0",))),IF(COUNTIF(INDIRECT("先行技術調査・登録査定!"&amp;ADDRESS(MATCH(C59,先行技術調査・登録査定!B$1:B$1000,0),3)&amp;":"&amp;ADDRESS(MATCH(C59,先行技術調査・登録査定!B$1:B$1000,0),49)),R59)+COUNTIF(INDIRECT("先行技術調査・登録査定!"&amp;ADDRESS(MATCH(C59,先行技術調査・登録査定!B$1:B$1000,0),3)&amp;":"&amp;ADDRESS(MATCH(C59,先行技術調査・登録査定!B$1:B$1000,0),49)),T59)&gt;0,"Yes","No"),"")</f>
        <v>No</v>
      </c>
      <c r="AB59" s="169" t="str">
        <f t="shared" ca="1" si="5"/>
        <v>Yes</v>
      </c>
      <c r="AC59" s="94" t="str">
        <f>IF(OR(LEFT(R59)="特",LEFT(R59)="実",AND(OR(LEFT(R59,2)="US",LEFT(R59,2)="WO",LEFT(R59,2)="GB",LEFT(R59,2)="EP",LEFT(R59,2)="DE"),OR(MID(R59,3,1)="1",MID(R59,3,1)="2",MID(R59,3,1)="3",MID(R59,3,1)="4",MID(R59,3,1)="5",MID(R59,3,1)="6",MID(R59,3,1)="7",MID(R59,3,1)="8",MID(R59,3,1)="9",MID(R59,3,1)="0",))),"",VLOOKUP($C59,非特許文献リスト!$A$2:$C$196,2,FALSE))</f>
        <v/>
      </c>
      <c r="AD59" s="95" t="str">
        <f>IF(OR(LEFT(R59)="特",LEFT(R59)="実",AND(OR(LEFT(R59,2)="US",LEFT(R59,2)="WO",LEFT(R59,2)="GB",LEFT(R59,2)="EP",LEFT(R59,2)="DE"),OR(MID(R59,3,1)="1",MID(R59,3,1)="2",MID(R59,3,1)="3",MID(R59,3,1)="4",MID(R59,3,1)="5",MID(R59,3,1)="6",MID(R59,3,1)="7",MID(R59,3,1)="8",MID(R59,3,1)="9",MID(R59,3,1)="0",))),"",VLOOKUP($C59,非特許文献リスト!$A$2:$C$196,3,FALSE))</f>
        <v/>
      </c>
      <c r="AE59" s="188" t="str">
        <f t="shared" si="2"/>
        <v>日本特許文献</v>
      </c>
      <c r="AF59" s="189" t="str">
        <f>IF(OR(LEFT(R59)="特",LEFT(R59)="実"),VLOOKUP(R59,'証拠（JP特許）'!$B$2:$AB$299,10,FALSE),IF(AND(OR(LEFT(R59,2)="US",LEFT(R59,2)="WO",LEFT(R59,2)="GB",LEFT(R59,2)="EP",LEFT(R59,2)="DE"),OR(MID(R59,3,1)="1",MID(R59,3,1)="2",MID(R59,3,1)="3",MID(R59,3,1)="4",MID(R59,3,1)="5",MID(R59,3,1)="6",MID(R59,3,1)="7",MID(R59,3,1)="8",MID(R59,3,1)="9",MID(R59,3,1)="0",)),VLOOKUP(R59,'証拠（WW特許）'!$B$2:$M$90,8,FALSE),""))</f>
        <v>木内　加代子</v>
      </c>
      <c r="AG59" s="189" t="str">
        <f>IF(OR(LEFT(R59)="特",LEFT(R59)="実"),VLOOKUP(R59,'証拠（JP特許）'!$B$2:$AB$299,26,FALSE),IF(AND(OR(LEFT(R59,2)="US",LEFT(R59,2)="WO",LEFT(R59,2)="GB",LEFT(R59,2)="EP",LEFT(R59,2)="DE"),OR(MID(R59,3,1)="1",MID(R59,3,1)="2",MID(R59,3,1)="3",MID(R59,3,1)="4",MID(R59,3,1)="5",MID(R59,3,1)="6",MID(R59,3,1)="7",MID(R59,3,1)="8",MID(R59,3,1)="9",MID(R59,3,1)="0",)),VLOOKUP(R59,'証拠（WW特許）'!$B$2:$M$90,12,FALSE),""))</f>
        <v>木内　加代子</v>
      </c>
      <c r="AH59" s="190" t="str">
        <f>IF(OR(LEFT(R59)="特",LEFT(R59)="実"),VLOOKUP(R59,'証拠（JP特許）'!$B$2:$X$299,20,FALSE),IF(AND(OR(LEFT(R59,2)="US",LEFT(R59,2)="WO",LEFT(R59,2)="GB",LEFT(R59,2)="EP",LEFT(R59,2)="DE"),OR(MID(R59,3,1)="1",MID(R59,3,1)="2",MID(R59,3,1)="3",MID(R59,3,1)="4",MID(R59,3,1)="5",MID(R59,3,1)="6",MID(R59,3,1)="7",MID(R59,3,1)="8",MID(R59,3,1)="9",MID(R59,3,1)="0",)),VLOOKUP(R59,'証拠（WW特許）'!$B$2:$U$90,20,FALSE),""))</f>
        <v>E04H  17/22    (2006.01),E04F  11/18    (2006.01),E04H  12/22    (2006.01),E01F  15/04    (2006.01),E01F  15/02    (2006.01)</v>
      </c>
      <c r="AI59" s="190" t="str">
        <f>IF(OR(LEFT(R59)="特",LEFT(R59)="実"),VLOOKUP(R59,'証拠（JP特許）'!$B$2:$X$299,21,FALSE),"")</f>
        <v>E04H 17/22       ,E04F 11/18       ,E04H 12/22       ,E01F 15/00   101 ,E01F 15/02       ,E01F 15/04      A</v>
      </c>
      <c r="AJ59" s="190" t="str">
        <f>IF(OR(LEFT(R59)="特",LEFT(R59)="実"),VLOOKUP(R59,'証拠（JP特許）'!$B$2:$X$299,22,FALSE),"")</f>
        <v>2E106FF13,2E106FF15,2E106JJ01,2E142AA01,2E142AA03,2E142CC00,2E142DD21,2E142HH12,2E142JJ14,2E142MM04,2D101CA06,2D101CA11,2D101CB03,2D101EA02,2D101FA11,2D101FA21,2D101FA34,2D101FB11,2E101LL13,2E101LL15,2E101PP01</v>
      </c>
      <c r="AK59" s="191" t="str">
        <f>IF(OR(LEFT(R59)="特",LEFT(R59)="実"),VLOOKUP(R59,'証拠（JP特許）'!$B$2:$X$299,17,FALSE),IF(AND(OR(LEFT(R59,2)="US",LEFT(R59,2)="WO",LEFT(R59,2)="GB",LEFT(R59,2)="EP",LEFT(R59,2)="DE"),OR(MID(R59,3,1)="1",MID(R59,3,1)="2",MID(R59,3,1)="3",MID(R59,3,1)="4",MID(R59,3,1)="5",MID(R59,3,1)="6",MID(R59,3,1)="7",MID(R59,3,1)="8",MID(R59,3,1)="9",MID(R59,3,1)="0",)),VLOOKUP(R59,'証拠（WW特許）'!$B$2:$U$90,16,FALSE),""))</f>
        <v>1981.03.11</v>
      </c>
      <c r="AL59" s="190" t="s">
        <v>124</v>
      </c>
      <c r="AM59" s="190" t="s">
        <v>95</v>
      </c>
      <c r="AN59" s="190" t="s">
        <v>95</v>
      </c>
      <c r="AO59" s="190" t="str">
        <f ca="1">IF(OR(LEFT(R59)="特",LEFT(R59)="実",AND(OR(LEFT(R59,2)="US",LEFT(R59,2)="WO",LEFT(R59,2)="GB",LEFT(R59,2)="EP",LEFT(R59,2)="DE"),OR(MID(R59,3,1)="1",MID(R59,3,1)="2",MID(R59,3,1)="3",MID(R59,3,1)="4",MID(R59,3,1)="5",MID(R59,3,1)="6",MID(R59,3,1)="7",MID(R59,3,1)="8",MID(R59,3,1)="9",MID(R59,3,1)="0"))),IF(COUNTIF(INDIRECT("発明者引用!"&amp;ADDRESS(MATCH(C59,発明者引用!B$1:B$196,0),4)&amp;":"&amp;ADDRESS(MATCH(C59,発明者引用!B$1:B$196,0),17)),R59)+COUNTIF(INDIRECT("発明者引用!"&amp;ADDRESS(MATCH(C59,発明者引用!B$1:B$196,0),4)&amp;":"&amp;ADDRESS(MATCH(C59,発明者引用!B$1:B$196,0),17)),#REF!)+COUNTIF(INDIRECT("発明者引用!"&amp;ADDRESS(MATCH(C59,発明者引用!B$1:B$196,0),4)&amp;":"&amp;ADDRESS(MATCH(C59,発明者引用!B$1:B$196,0),17)),T59)&gt;0,"Yes","No"),"")</f>
        <v>No</v>
      </c>
      <c r="AP59" s="190" t="str">
        <f ca="1">IF(OR(LEFT(R59)="特",LEFT(R59)="実",AND(OR(LEFT(R59,2)="US",LEFT(R59,2)="WO",LEFT(R59,2)="GB",LEFT(R59,2)="EP",LEFT(R59,2)="DE"),OR(MID(R59,3,1)="1",MID(R59,3,1)="2",MID(R59,3,1)="3",MID(R59,3,1)="4",MID(R59,3,1)="5",MID(R59,3,1)="6",MID(R59,3,1)="7",MID(R59,3,1)="8",MID(R59,3,1)="9",MID(R59,3,1)="0"))),IF(VLOOKUP(C59,ファミリ引用特許WO!$A$2:$B$241,2,FALSE)+VLOOKUP(C59,ファミリ引用文献WO!$A$2:$C$241,3,FALSE)=0,"ISR無し",IF(COUNTIF(INDIRECT("ファミリ引用特許WO!"&amp;ADDRESS(MATCH(C59,ファミリ引用特許WO!$A$2:$A$241,0),1)&amp;":"&amp;ADDRESS(MATCH(C59,ファミリ引用特許WO!$A$2:$A$241,0),19)),R59)+COUNTIF(INDIRECT("ファミリ引用特許WO!"&amp;ADDRESS(MATCH(C59,ファミリ引用特許WO!$A$2:$A$241,0),1)&amp;":"&amp;ADDRESS(MATCH(C59,ファミリ引用特許WO!$A$2:$A$241,0),19)),S59)+COUNTIF(INDIRECT("ファミリ引用特許WO!"&amp;ADDRESS(MATCH(C59,ファミリ引用特許WO!$A$2:$A$241,0),1)&amp;":"&amp;ADDRESS(MATCH(C59,ファミリ引用特許WO!$A$2:$A$241,0),19)),T59)+COUNTIF(INDIRECT("ファミリ引用特許WO!"&amp;ADDRESS(MATCH(C59,ファミリ引用特許WO!$A$2:$A$241,0),1)&amp;":"&amp;ADDRESS(MATCH(C59,ファミリ引用特許WO!$A$2:$A$241,0),19)),W59)+COUNTIF(INDIRECT("ファミリ引用特許WO!"&amp;ADDRESS(MATCH(C59,ファミリ引用特許WO!$A$2:$A$241,0),1)&amp;":"&amp;ADDRESS(MATCH(C59,ファミリ引用特許WO!$A$2:$A$241,0),19)),Y59)&gt;0,"Yes","No")),"")</f>
        <v>ISR無し</v>
      </c>
      <c r="AQ59" s="194" t="str">
        <f ca="1">IF(OR(LEFT(R59)="特",LEFT(R59)="実",AND(OR(LEFT(R59,2)="US",LEFT(R59,2)="WO",LEFT(R59,2)="GB",LEFT(R59,2)="EP",LEFT(R59,2)="DE"),OR(MID(R59,3,1)="1",MID(R59,3,1)="2",MID(R59,3,1)="3",MID(R59,3,1)="4",MID(R59,3,1)="5",MID(R59,3,1)="6",MID(R59,3,1)="7",MID(R59,3,1)="8",MID(R59,3,1)="9",MID(R59,3,1)="0"))),IF(VLOOKUP(C59,'ファミリ引用特許表記修正（ex.A2→A）'!$A$2:$B$241,2,FALSE)=0,"family無し",IF(COUNTIF(INDIRECT("'ファミリ引用特許表記修正（ex.A2→A）'!"&amp;ADDRESS(MATCH(C59,'ファミリ引用特許表記修正（ex.A2→A）'!$A$2:$A$241,0),1)&amp;":"&amp;ADDRESS(MATCH(C59,'ファミリ引用特許表記修正（ex.A2→A）'!$A$2:$A$241,0),171)),R59)+COUNTIF(INDIRECT("'ファミリ引用特許表記修正（ex.A2→A）'!"&amp;ADDRESS(MATCH(C59,'ファミリ引用特許表記修正（ex.A2→A）'!$A$2:$A$241,0),1)&amp;":"&amp;ADDRESS(MATCH(C59,'ファミリ引用特許表記修正（ex.A2→A）'!$A$2:$A$241,0),171)),S59)+COUNTIF(INDIRECT("'ファミリ引用特許表記修正（ex.A2→A）'!"&amp;ADDRESS(MATCH(C59,'ファミリ引用特許表記修正（ex.A2→A）'!$A$2:$A$241,0),1)&amp;":"&amp;ADDRESS(MATCH(C59,'ファミリ引用特許表記修正（ex.A2→A）'!$A$2:$A$241,0),171)),T59)+COUNTIF(INDIRECT("'ファミリ引用特許表記修正（ex.A2→A）'!"&amp;ADDRESS(MATCH(C59,'ファミリ引用特許表記修正（ex.A2→A）'!$A$2:$A$241,0),1)&amp;":"&amp;ADDRESS(MATCH(C59,'ファミリ引用特許表記修正（ex.A2→A）'!$A$2:$A$241,0),171)),W59)+COUNTIF(INDIRECT("'ファミリ引用特許表記修正（ex.A2→A）'!"&amp;ADDRESS(MATCH(C59,'ファミリ引用特許表記修正（ex.A2→A）'!$A$2:$A$241,0),1)&amp;":"&amp;ADDRESS(MATCH(C59,'ファミリ引用特許表記修正（ex.A2→A）'!$A$2:$A$241,0),171)),Y59)&gt;0,"Yes","No")),"")</f>
        <v>Yes</v>
      </c>
      <c r="AR59" s="58" t="str">
        <f>IF(OR(LEFT(R59)="特",LEFT(R59)="実",AND(OR(LEFT(R59,2)="US",LEFT(R59,2)="WO",LEFT(R59,2)="GB",LEFT(R59,2)="EP",LEFT(R59,2)="DE"),OR(MID(R59,3,1)="1",MID(R59,3,1)="2",MID(R59,3,1)="3",MID(R59,3,1)="4",MID(R59,3,1)="5",MID(R59,3,1)="6",MID(R59,3,1)="7",MID(R59,3,1)="8",MID(R59,3,1)="9",MID(R59,3,1)="0",))),"",VLOOKUP($C59,ファミリ発明者引用文献!A$3:B$235,2,FALSE))</f>
        <v/>
      </c>
      <c r="AS59" s="194" t="str">
        <f>VLOOKUP(C59,ファミリ引用文献WO!A$2:B$241,2,FALSE)</f>
        <v/>
      </c>
      <c r="AT59" s="190" t="str">
        <f>VLOOKUP(C59,ファミリ引用文献!A$3:B$242,2,FALSE)</f>
        <v/>
      </c>
      <c r="AU59" s="190" t="str">
        <f>VLOOKUP(C59,審判データ!AH$2:BT$379,39,FALSE)</f>
        <v xml:space="preserve"> </v>
      </c>
      <c r="AV59" s="192" t="str">
        <f ca="1">IF(INDIRECT("審判データ!"&amp;ADDRESS(MATCH(C59,審判データ!$AH$1:$AH$379,0),32))="早期審査の対象とする","早期審査","")</f>
        <v/>
      </c>
      <c r="AW59" s="657" t="str">
        <f t="shared" si="0"/>
        <v>不一致</v>
      </c>
      <c r="AX59" s="658" t="str">
        <f>IF(LEFT(AE59,3)="日本特",IF(LEFT(C59)="特",VLOOKUP(C59,'本件、証拠文献テーマコード'!G$2:I$376,3,FALSE),VLOOKUP(C59,'本件、証拠文献テーマコード'!B$2:I$376,8,FALSE)),"")</f>
        <v>2D001</v>
      </c>
      <c r="AY59" s="658" t="str">
        <f>IF(LEFT(AE59,3)="日本特",IF(OR(MID(R59,2,1)="開",MID(R59,2,1)="表",MID(R59,2,1)="登"),VLOOKUP(R59,'本件、証拠文献テーマコード'!C$2:I$379,7,FALSE),VLOOKUP(R59,'本件、証拠文献テーマコード'!G$2:I$379,3,FALSE)),"")</f>
        <v>2E140,2E106,2E142,2D101,2E101</v>
      </c>
      <c r="AZ59" s="659"/>
    </row>
    <row r="60" spans="1:52" ht="108" x14ac:dyDescent="0.15">
      <c r="A60" s="236" t="s">
        <v>22372</v>
      </c>
      <c r="B60" s="586" t="str">
        <f ca="1">IF(A60="",B59,INDIRECT("審判データ!"&amp;ADDRESS(MATCH(A60,審判データ!$HC$1:$HC$379,0),20))&amp;" / "&amp;INDIRECT("審判データ!"&amp;ADDRESS(MATCH(A60,審判データ!$HC$1:$HC$379,0),21)))</f>
        <v>2012 / 29-1</v>
      </c>
      <c r="C60" s="66">
        <v>3664648</v>
      </c>
      <c r="D60" s="43" t="s">
        <v>22373</v>
      </c>
      <c r="E60" s="43" t="str">
        <f ca="1">INDIRECT("審判データ!"&amp;ADDRESS(MATCH(C60,審判データ!$AH$1:$AH$379,0),55))</f>
        <v>アボット・ラボラトリーズ;セントラル硝子株式会社</v>
      </c>
      <c r="F60" s="43" t="str">
        <f ca="1">INDIRECT("審判データ!"&amp;ADDRESS(MATCH(C60,審判データ!$AH$1:$AH$379,0),56))</f>
        <v>クリストフアー・ビエニアルツ;ステイーブ・エイチ・チヤン;キース・アール・クロマツク;シユイエン・エル・ホワン;河合　俊和;小林　真奈美;デイビツド・ロツフレド;ラジヤゴパラン・ラガバン;イアール・アール・スパイシエール;アナレイト・エイ・ステルマツハ</v>
      </c>
      <c r="G60" s="43" t="str">
        <f ca="1">INDIRECT("審判データ!"&amp;ADDRESS(MATCH(C60,審判データ!$AH$1:$AH$379,0),72))</f>
        <v>AR00011090A;AR00057610A;AT00320798T;AT00201987T;AU00726733B;AU05930098A;BG00065414B;BG00103656A;BG00109751A;BR09806996A;CA02278133A;CA02278133C;CA02352597A;CA02352597C;CA02437603A;CA02437603C;CA02626424A;CN01244797A;CN01152674C;CN01560003A;CN01321958C;CN01899271A;CO04920220A;CZ09902561A;CZ00297092B;DE69800928D;DE69800928T;DE69833884D;DE69833884T;DK01114641T;DK00967975T;EP1114641A;EP1114641B;EP967975A;EP967975B;ES02256104T;ES02170474T;GR03036190T;HK01074434A;HU00002101A;IL00130150A;IL00130150D;特表2000-510159;特許03183520;特開2001-187729;特許03664648;特開2005-279283;特開2006-143742;特開2006-137769;NO00993606A;NO00993606D;NZ00335994A;PL00334477A;PT01114641E;PT00967975E;SK00086199A;SK00284243B;TR09901579T;US5990176;US6288127;US2002016373;US6444859;US2003130359;US6677492;US2004048932;US2006148906;WO1998032430A;ZA09800418A</v>
      </c>
      <c r="H60" s="43" t="str">
        <f ca="1">INDIRECT("審判データ!"&amp;ADDRESS(MATCH(C60,審判データ!$AH$1:$AH$379,0),41))</f>
        <v>A61K 31/08;A61K  9/08;A61K 47/10;A61K 47/14</v>
      </c>
      <c r="I60" s="43" t="str">
        <f ca="1">INDIRECT("審判データ!"&amp;ADDRESS(MATCH(C60,審判データ!$AH$1:$AH$379,0),49))</f>
        <v>A61J   1/00@AFI(JP);A61J   3/00@ALI(JP);A61K   9/08@ALI(JP);A61K  31/08@ALI(EP);A61K  47/02@ALI(EP);A61K  47/04@ALI(WO);A61K  47/10@ALI(EP);A61K  47/12@ALI(EP);A61K  47/14@ALI(EP);A61P  23/00@ALI(JP);C07C  63/04@ALI(JP);C09K   3/00@ALI(JP)</v>
      </c>
      <c r="J60" s="43" t="str">
        <f ca="1">INDIRECT("審判データ!"&amp;ADDRESS(MATCH(C60,審判データ!$AH$1:$AH$379,0),51))</f>
        <v>A61K  9/08;A61K 47/10;A61K 47/14;A61K 31/08;A61P 23/00</v>
      </c>
      <c r="K60" s="43" t="str">
        <f ca="1">INDIRECT("審判データ!"&amp;ADDRESS(MATCH(C60,審判データ!$AH$1:$AH$379,0),53))</f>
        <v>4C076 AA11;4C076 CC01;4C076 DD37;4C076 DD44;4C076 FF65;4C206 AA01;4C206 AA02;4C206 CA23;4C206 MA01;4C206 MA36;4C206 MA85;4C206 NA03;4C206 ZA04</v>
      </c>
      <c r="L60" s="654" t="s">
        <v>22374</v>
      </c>
      <c r="M60" s="644" t="s">
        <v>876</v>
      </c>
      <c r="N60" s="643" t="s">
        <v>22375</v>
      </c>
      <c r="O60" s="655">
        <v>0</v>
      </c>
      <c r="P60" s="660">
        <v>0</v>
      </c>
      <c r="Q60" s="646"/>
      <c r="R60" s="647"/>
      <c r="S60" s="644" t="str">
        <f>IF(OR(LEFT(R60)="特",LEFT(R60)="実"),VLOOKUP(R60,'証拠（JP特許）'!$B$2:$D$299,2,FALSE),IF(AND(OR(LEFT(R60,2)="US",LEFT(R60,2)="WO",LEFT(R60,2)="GB",LEFT(R60,2)="EP",LEFT(R60,2)="DE"),OR(MID(R60,3,1)="1",MID(R60,3,1)="2",MID(R60,3,1)="3",MID(R60,3,1)="4",MID(R60,3,1)="5",MID(R60,3,1)="6",MID(R60,3,1)="7",MID(R60,3,1)="8",MID(R60,3,1)="9",MID(R60,3,1)="0")),VLOOKUP(R60,'証拠（WW特許）'!$B$2:$C$90,2,FALSE),"_"))</f>
        <v>_</v>
      </c>
      <c r="T60" s="646" t="str">
        <f>IF(OR(LEFT(R60)="特",LEFT(R60)="実"),VLOOKUP(R60,'証拠（JP特許）'!$B$2:$E$299,4,FALSE),"_")</f>
        <v>_</v>
      </c>
      <c r="U60" s="644"/>
      <c r="V60" s="646"/>
      <c r="W60" s="648" t="str">
        <f t="shared" si="3"/>
        <v/>
      </c>
      <c r="X60" s="649"/>
      <c r="Y60" s="649" t="str">
        <f t="shared" si="4"/>
        <v/>
      </c>
      <c r="Z60" s="91" t="str">
        <f ca="1">IF(OR(LEFT(R60)="特",LEFT(R60)="実",AND(OR(LEFT(R60,2)="US",LEFT(R60,2)="WO",LEFT(R60,2)="GB",LEFT(R60,2)="EP",LEFT(R60,2)="DE"),OR(MID(R60,3,1)="1",MID(R60,3,1)="2",MID(R60,3,1)="3",MID(R60,3,1)="4",MID(R60,3,1)="5",MID(R60,3,1)="6",MID(R60,3,1)="7",MID(R60,3,1)="8",MID(R60,3,1)="9",MID(R60,3,1)="0",))),IF(COUNTIF(INDIRECT("拒絶理由・拒絶査定・異議申立!"&amp;ADDRESS(MATCH(C60,拒絶理由・拒絶査定・異議申立!B$1:B$1000,0),3)&amp;":"&amp;ADDRESS(MATCH(C60,拒絶理由・拒絶査定・異議申立!B$1:B$1000,0),50)),R60)+COUNTIF(INDIRECT("拒絶理由・拒絶査定・異議申立!"&amp;ADDRESS(MATCH(C60,拒絶理由・拒絶査定・異議申立!B$1:B$1000,0),3)&amp;":"&amp;ADDRESS(MATCH(C60,拒絶理由・拒絶査定・異議申立!B$1:B$1000,0),50)),T60)&gt;0,"Yes","No"),"")</f>
        <v/>
      </c>
      <c r="AA60" s="92" t="str">
        <f ca="1">IF(OR(LEFT(R60)="特",LEFT(R60)="実",AND(OR(LEFT(R60,2)="US",LEFT(R60,2)="WO",LEFT(R60,2)="GB",LEFT(R60,2)="EP",LEFT(R60,2)="DE"),OR(MID(R60,3,1)="1",MID(R60,3,1)="2",MID(R60,3,1)="3",MID(R60,3,1)="4",MID(R60,3,1)="5",MID(R60,3,1)="6",MID(R60,3,1)="7",MID(R60,3,1)="8",MID(R60,3,1)="9",MID(R60,3,1)="0",))),IF(COUNTIF(INDIRECT("先行技術調査・登録査定!"&amp;ADDRESS(MATCH(C60,先行技術調査・登録査定!B$1:B$1000,0),3)&amp;":"&amp;ADDRESS(MATCH(C60,先行技術調査・登録査定!B$1:B$1000,0),49)),R60)+COUNTIF(INDIRECT("先行技術調査・登録査定!"&amp;ADDRESS(MATCH(C60,先行技術調査・登録査定!B$1:B$1000,0),3)&amp;":"&amp;ADDRESS(MATCH(C60,先行技術調査・登録査定!B$1:B$1000,0),49)),T60)&gt;0,"Yes","No"),"")</f>
        <v/>
      </c>
      <c r="AB60" s="169" t="str">
        <f t="shared" ca="1" si="5"/>
        <v/>
      </c>
      <c r="AC60" s="94" t="str">
        <f>IF(OR(LEFT(R60)="特",LEFT(R60)="実",AND(OR(LEFT(R60,2)="US",LEFT(R60,2)="WO",LEFT(R60,2)="GB",LEFT(R60,2)="EP",LEFT(R60,2)="DE"),OR(MID(R60,3,1)="1",MID(R60,3,1)="2",MID(R60,3,1)="3",MID(R60,3,1)="4",MID(R60,3,1)="5",MID(R60,3,1)="6",MID(R60,3,1)="7",MID(R60,3,1)="8",MID(R60,3,1)="9",MID(R60,3,1)="0",))),"",VLOOKUP($C60,非特許文献リスト!$A$2:$C$196,2,FALSE))</f>
        <v/>
      </c>
      <c r="AD60" s="95" t="str">
        <f>IF(OR(LEFT(R60)="特",LEFT(R60)="実",AND(OR(LEFT(R60,2)="US",LEFT(R60,2)="WO",LEFT(R60,2)="GB",LEFT(R60,2)="EP",LEFT(R60,2)="DE"),OR(MID(R60,3,1)="1",MID(R60,3,1)="2",MID(R60,3,1)="3",MID(R60,3,1)="4",MID(R60,3,1)="5",MID(R60,3,1)="6",MID(R60,3,1)="7",MID(R60,3,1)="8",MID(R60,3,1)="9",MID(R60,3,1)="0",))),"",VLOOKUP($C60,非特許文献リスト!$A$2:$C$196,3,FALSE))</f>
        <v/>
      </c>
      <c r="AE60" s="188" t="str">
        <f t="shared" si="2"/>
        <v/>
      </c>
      <c r="AF60" s="189" t="str">
        <f>IF(OR(LEFT(R60)="特",LEFT(R60)="実"),VLOOKUP(R60,'証拠（JP特許）'!$B$2:$AB$299,10,FALSE),IF(AND(OR(LEFT(R60,2)="US",LEFT(R60,2)="WO",LEFT(R60,2)="GB",LEFT(R60,2)="EP",LEFT(R60,2)="DE"),OR(MID(R60,3,1)="1",MID(R60,3,1)="2",MID(R60,3,1)="3",MID(R60,3,1)="4",MID(R60,3,1)="5",MID(R60,3,1)="6",MID(R60,3,1)="7",MID(R60,3,1)="8",MID(R60,3,1)="9",MID(R60,3,1)="0",)),VLOOKUP(R60,'証拠（WW特許）'!$B$2:$M$90,8,FALSE),""))</f>
        <v/>
      </c>
      <c r="AG60" s="189" t="str">
        <f>IF(OR(LEFT(R60)="特",LEFT(R60)="実"),VLOOKUP(R60,'証拠（JP特許）'!$B$2:$AB$299,26,FALSE),IF(AND(OR(LEFT(R60,2)="US",LEFT(R60,2)="WO",LEFT(R60,2)="GB",LEFT(R60,2)="EP",LEFT(R60,2)="DE"),OR(MID(R60,3,1)="1",MID(R60,3,1)="2",MID(R60,3,1)="3",MID(R60,3,1)="4",MID(R60,3,1)="5",MID(R60,3,1)="6",MID(R60,3,1)="7",MID(R60,3,1)="8",MID(R60,3,1)="9",MID(R60,3,1)="0",)),VLOOKUP(R60,'証拠（WW特許）'!$B$2:$M$90,12,FALSE),""))</f>
        <v/>
      </c>
      <c r="AH60" s="190" t="str">
        <f>IF(OR(LEFT(R60)="特",LEFT(R60)="実"),VLOOKUP(R60,'証拠（JP特許）'!$B$2:$X$299,20,FALSE),IF(AND(OR(LEFT(R60,2)="US",LEFT(R60,2)="WO",LEFT(R60,2)="GB",LEFT(R60,2)="EP",LEFT(R60,2)="DE"),OR(MID(R60,3,1)="1",MID(R60,3,1)="2",MID(R60,3,1)="3",MID(R60,3,1)="4",MID(R60,3,1)="5",MID(R60,3,1)="6",MID(R60,3,1)="7",MID(R60,3,1)="8",MID(R60,3,1)="9",MID(R60,3,1)="0",)),VLOOKUP(R60,'証拠（WW特許）'!$B$2:$U$90,20,FALSE),""))</f>
        <v/>
      </c>
      <c r="AI60" s="190" t="str">
        <f>IF(OR(LEFT(R60)="特",LEFT(R60)="実"),VLOOKUP(R60,'証拠（JP特許）'!$B$2:$X$299,21,FALSE),"")</f>
        <v/>
      </c>
      <c r="AJ60" s="190" t="str">
        <f>IF(OR(LEFT(R60)="特",LEFT(R60)="実"),VLOOKUP(R60,'証拠（JP特許）'!$B$2:$X$299,22,FALSE),"")</f>
        <v/>
      </c>
      <c r="AK60" s="191" t="str">
        <f>IF(OR(LEFT(R60)="特",LEFT(R60)="実"),VLOOKUP(R60,'証拠（JP特許）'!$B$2:$X$299,17,FALSE),IF(AND(OR(LEFT(R60,2)="US",LEFT(R60,2)="WO",LEFT(R60,2)="GB",LEFT(R60,2)="EP",LEFT(R60,2)="DE"),OR(MID(R60,3,1)="1",MID(R60,3,1)="2",MID(R60,3,1)="3",MID(R60,3,1)="4",MID(R60,3,1)="5",MID(R60,3,1)="6",MID(R60,3,1)="7",MID(R60,3,1)="8",MID(R60,3,1)="9",MID(R60,3,1)="0",)),VLOOKUP(R60,'証拠（WW特許）'!$B$2:$U$90,16,FALSE),""))</f>
        <v/>
      </c>
      <c r="AL60" s="190"/>
      <c r="AM60" s="190"/>
      <c r="AN60" s="190"/>
      <c r="AO60" s="190" t="str">
        <f ca="1">IF(OR(LEFT(R60)="特",LEFT(R60)="実",AND(OR(LEFT(R60,2)="US",LEFT(R60,2)="WO",LEFT(R60,2)="GB",LEFT(R60,2)="EP",LEFT(R60,2)="DE"),OR(MID(R60,3,1)="1",MID(R60,3,1)="2",MID(R60,3,1)="3",MID(R60,3,1)="4",MID(R60,3,1)="5",MID(R60,3,1)="6",MID(R60,3,1)="7",MID(R60,3,1)="8",MID(R60,3,1)="9",MID(R60,3,1)="0"))),IF(COUNTIF(INDIRECT("発明者引用!"&amp;ADDRESS(MATCH(C60,発明者引用!B$1:B$196,0),4)&amp;":"&amp;ADDRESS(MATCH(C60,発明者引用!B$1:B$196,0),17)),R60)+COUNTIF(INDIRECT("発明者引用!"&amp;ADDRESS(MATCH(C60,発明者引用!B$1:B$196,0),4)&amp;":"&amp;ADDRESS(MATCH(C60,発明者引用!B$1:B$196,0),17)),#REF!)+COUNTIF(INDIRECT("発明者引用!"&amp;ADDRESS(MATCH(C60,発明者引用!B$1:B$196,0),4)&amp;":"&amp;ADDRESS(MATCH(C60,発明者引用!B$1:B$196,0),17)),T60)&gt;0,"Yes","No"),"")</f>
        <v/>
      </c>
      <c r="AP60" s="190" t="str">
        <f ca="1">IF(OR(LEFT(R60)="特",LEFT(R60)="実",AND(OR(LEFT(R60,2)="US",LEFT(R60,2)="WO",LEFT(R60,2)="GB",LEFT(R60,2)="EP",LEFT(R60,2)="DE"),OR(MID(R60,3,1)="1",MID(R60,3,1)="2",MID(R60,3,1)="3",MID(R60,3,1)="4",MID(R60,3,1)="5",MID(R60,3,1)="6",MID(R60,3,1)="7",MID(R60,3,1)="8",MID(R60,3,1)="9",MID(R60,3,1)="0"))),IF(VLOOKUP(C60,ファミリ引用特許WO!$A$2:$B$241,2,FALSE)+VLOOKUP(C60,ファミリ引用文献WO!$A$2:$C$241,3,FALSE)=0,"ISR無し",IF(COUNTIF(INDIRECT("ファミリ引用特許WO!"&amp;ADDRESS(MATCH(C60,ファミリ引用特許WO!$A$2:$A$241,0),1)&amp;":"&amp;ADDRESS(MATCH(C60,ファミリ引用特許WO!$A$2:$A$241,0),19)),R60)+COUNTIF(INDIRECT("ファミリ引用特許WO!"&amp;ADDRESS(MATCH(C60,ファミリ引用特許WO!$A$2:$A$241,0),1)&amp;":"&amp;ADDRESS(MATCH(C60,ファミリ引用特許WO!$A$2:$A$241,0),19)),S60)+COUNTIF(INDIRECT("ファミリ引用特許WO!"&amp;ADDRESS(MATCH(C60,ファミリ引用特許WO!$A$2:$A$241,0),1)&amp;":"&amp;ADDRESS(MATCH(C60,ファミリ引用特許WO!$A$2:$A$241,0),19)),T60)+COUNTIF(INDIRECT("ファミリ引用特許WO!"&amp;ADDRESS(MATCH(C60,ファミリ引用特許WO!$A$2:$A$241,0),1)&amp;":"&amp;ADDRESS(MATCH(C60,ファミリ引用特許WO!$A$2:$A$241,0),19)),W60)+COUNTIF(INDIRECT("ファミリ引用特許WO!"&amp;ADDRESS(MATCH(C60,ファミリ引用特許WO!$A$2:$A$241,0),1)&amp;":"&amp;ADDRESS(MATCH(C60,ファミリ引用特許WO!$A$2:$A$241,0),19)),Y60)&gt;0,"Yes","No")),"")</f>
        <v/>
      </c>
      <c r="AQ60" s="194" t="str">
        <f ca="1">IF(OR(LEFT(R60)="特",LEFT(R60)="実",AND(OR(LEFT(R60,2)="US",LEFT(R60,2)="WO",LEFT(R60,2)="GB",LEFT(R60,2)="EP",LEFT(R60,2)="DE"),OR(MID(R60,3,1)="1",MID(R60,3,1)="2",MID(R60,3,1)="3",MID(R60,3,1)="4",MID(R60,3,1)="5",MID(R60,3,1)="6",MID(R60,3,1)="7",MID(R60,3,1)="8",MID(R60,3,1)="9",MID(R60,3,1)="0"))),IF(VLOOKUP(C60,'ファミリ引用特許表記修正（ex.A2→A）'!$A$2:$B$241,2,FALSE)=0,"family無し",IF(COUNTIF(INDIRECT("'ファミリ引用特許表記修正（ex.A2→A）'!"&amp;ADDRESS(MATCH(C60,'ファミリ引用特許表記修正（ex.A2→A）'!$A$2:$A$241,0),1)&amp;":"&amp;ADDRESS(MATCH(C60,'ファミリ引用特許表記修正（ex.A2→A）'!$A$2:$A$241,0),171)),R60)+COUNTIF(INDIRECT("'ファミリ引用特許表記修正（ex.A2→A）'!"&amp;ADDRESS(MATCH(C60,'ファミリ引用特許表記修正（ex.A2→A）'!$A$2:$A$241,0),1)&amp;":"&amp;ADDRESS(MATCH(C60,'ファミリ引用特許表記修正（ex.A2→A）'!$A$2:$A$241,0),171)),S60)+COUNTIF(INDIRECT("'ファミリ引用特許表記修正（ex.A2→A）'!"&amp;ADDRESS(MATCH(C60,'ファミリ引用特許表記修正（ex.A2→A）'!$A$2:$A$241,0),1)&amp;":"&amp;ADDRESS(MATCH(C60,'ファミリ引用特許表記修正（ex.A2→A）'!$A$2:$A$241,0),171)),T60)+COUNTIF(INDIRECT("'ファミリ引用特許表記修正（ex.A2→A）'!"&amp;ADDRESS(MATCH(C60,'ファミリ引用特許表記修正（ex.A2→A）'!$A$2:$A$241,0),1)&amp;":"&amp;ADDRESS(MATCH(C60,'ファミリ引用特許表記修正（ex.A2→A）'!$A$2:$A$241,0),171)),W60)+COUNTIF(INDIRECT("'ファミリ引用特許表記修正（ex.A2→A）'!"&amp;ADDRESS(MATCH(C60,'ファミリ引用特許表記修正（ex.A2→A）'!$A$2:$A$241,0),1)&amp;":"&amp;ADDRESS(MATCH(C60,'ファミリ引用特許表記修正（ex.A2→A）'!$A$2:$A$241,0),171)),Y60)&gt;0,"Yes","No")),"")</f>
        <v/>
      </c>
      <c r="AR60" s="193" t="str">
        <f>IF(OR(LEFT(R60)="特",LEFT(R60)="実",AND(OR(LEFT(R60,2)="US",LEFT(R60,2)="WO",LEFT(R60,2)="GB",LEFT(R60,2)="EP",LEFT(R60,2)="DE"),OR(MID(R60,3,1)="1",MID(R60,3,1)="2",MID(R60,3,1)="3",MID(R60,3,1)="4",MID(R60,3,1)="5",MID(R60,3,1)="6",MID(R60,3,1)="7",MID(R60,3,1)="8",MID(R60,3,1)="9",MID(R60,3,1)="0",))),"",VLOOKUP($C60,ファミリ発明者引用文献!A$3:B$235,2,FALSE))</f>
        <v>,,</v>
      </c>
      <c r="AS60" s="194" t="str">
        <f>VLOOKUP(C60,ファミリ引用文献WO!A$2:B$241,2,FALSE)</f>
        <v>,DESSING J., SPRENGER A., KIEVIET O.S: Repertorium 94/95 1994 , NL., 'S-GRAVENHAGE, SDU , THE HAGUE XP002061444 see page 713,D.V. STRUM, E.I. EGER II: The degradation, absorption, and solubility of volatile anesthetics in soda lime depend on water content ANESTHESIA AND ANALGESIA, vol. 78, no. 2, February 1994, BALTIMORE, pages 340-348, XP002061443,,,</v>
      </c>
      <c r="AT60" s="190" t="str">
        <f>VLOOKUP(C60,ファミリ引用文献!A$3:B$242,2,FALSE)</f>
        <v>XP00206144; Dressing J., Sprenger A., Kieviet O.S.: Repertorium 94/95, 1994, NL., S-Gravenhage, SDU, The Hague./XP-00206144; Dressing J., Spencer A., Kieviet O.S.: Repertorium 94/95, 1994, NL., S-Gravenhage, SDU, The Hague./Anesth.Analg.(N.Y.),Vol.78,No.2,(1994),pp.340-348/I. Chistovskaya and F. Janowski, Acidic and Catalytic Properties of Boron-Containing Porous Glasses, React. Kinet. Catal. Lett., vol. 43, No. 2, 277-282 (1991)./J. Jednacak-Biscan, V. Pravdic, and W. Haller, Adsorption Phenomena on Glass Surfaces, Journal of Colloid and Interface Science, vol. 121, No. 2, Feb. 1988./A. Carre, F. Roger, and C. Varinot, Study of Acid/Base Properties of Oxide Glass, and Glass-Ceramics Surfaces,Journal of Colloid and Interface Science,vol. 154, No. 1, Nov. 1972.//ANESTHESIA AND ANALGESIA V.78 NO.2 FEB '94 PP 340-348 STRUM, D.V. ET AL/USP XXII, Official Monograph, p. 726 (isoflurane)./A. Carre, F. Roger, and C. Varinot, Study ofAcid/Base Properties of Oxide, Oxide Glass and Glass-Ceramic Surfaces, Journal of Colloid and Interface Science, vol. 154, No. 1, Nov. 1972./J. March, Advanced Organic Chemistry, McGraw-Hill Book Company (New York)./XP-002061443; The Degradation, Absorption, and Solubility of Volatile Anesthetics in Soda Lime Depend on Water Content; David P. Strum, MD, FRCP, and Edmond I. Eger II, MD; vol. 78. No. 2; Feb. 1994; Baltimore; pp. 340-348./Smith, I. et al., Comparison of Induction, Mainteance, and Recovery Characteristics of Sevoflurane ---N2O Anesthesia. Anes. Analg. vol. 74, pp. 253-259, 1992./DESSING J., SPRENGER A., KIEVIET O.S: Repertorium 94/95 1994 , NL., 'S-GRAVENHAGE, SDU , THE HAGUE XP002061444 see page 713/Smith, I. et al.: Comparison of Induction, Maintenance, and Recovery Characteristics of Sevoflurane-N2O and Propofol-Sevoflurane-N2O with Propofol-Isoflurane-N2O Anesthesia. Anesth. Analg. vol. 74, pp. 253-259, 1992./Anesth.Analg.(N.Y.),Vol.72,No.5,(1991),pp.627-634/David P.Strum et al,&amp;#8221;The degradation,absorption,and solubility of volatile anesthetics in soda lime depend on water content&amp;#8221;/XP-002061443; The Dedgradation, Absorption and Solubility of Volatile Anesthetics in Soda Lime Depend on Water Content: David P. Strum, MD, FRCP, and Edmond I. Eger II, MD; vol. 78, No.2; Feb. 1994; Baltimore; pp. 340-348./BASU P, et al.,Fluoroalkyl ether chemistry on alumina: A transmission infrared study of the adsorption and thermal ,Langmuir,1989&amp;#24180;,Vol.5, No.2, 1989,p502-510/Sevoflurance Water Content, Abbott Laboratories./Sevoflurane Water Content, Abbott Laboratories./大阪府病院薬剤師会編「医薬品要覧 第5版 追補収載版」(平成4-4-30)(株)薬事時報社 p.6-7/D.V. STRUM, E.I. EGER II: The degradation, absorption, and solubility of volatile anesthetics in soda lime depend on water content ANESTHESIA AND ANALGESIA, vol. 78, no. 2, February 1994 (1994-02), pages 340-348, XP002061443 BALTIMORE/M. Hair, The Nature of Leached Glass Surface,Clean Surfaces: Their Preparation and Characterization for Interfacial Studies,Published by Marcel Dekker, Inc. (New York) 1970./Smith, I. et al., Comparison of Induction, Maintenance, and Recovery Characteristics of Sevoflurane-N2O and Propofol-Sevoflurane-N2O with Propofol Isoflurane-N2O Anesthesia. Anes. Analg. vol. 74, pp. 253-259, 1992./D.V. STRUM, E.I. EGER II: The degradation, absorption, and solubility of volatile anesthetics in soda lime depend on water content ANESTHESIA AND ANALGESIA, vol. 78, no. 2, February 1994, BALTIMORE, pages 340-348, XP002061443/USP XXII, Official Monographs, p. 726 (isoflurane)./DESSING J., SPRENGER A., KIEVIET O.S: Repertorium 94/95 1994 , NL., 'S-GRAVENHAGE, SDU , THE HAGUE XP002061444 /0 (Examiner)/0/0 (Examiner)/0 (Examiner)/0 (Examiner)/0 (Examiner)/0/0/0/0/0/0/0/0/0/0/0/0/0/0/0/0/0/0/0/0/0/0/0/0/0/0/0/0/0/0/0/0/0/0/0/0/0/0/0/0/0/0/0/0/0/0/0/0/0/0/0/0/0/0/0/0/0/0/0/0/0/0/0/0/0/0/0/0/0/0/0/0/0/0/0/0/0/0/0/0/0/0/0/0/0/0/0/0/0/0/0/0/0/0/0/0/0/0/0/0/0/0/0/0/0/0/0/0/0/0/0/0/0/0/0/0/0/0/0/0/0/0/0/0/0/0/0/0/0/0/0/0/0/0/0/0/0/0/0/0/0/0</v>
      </c>
      <c r="AU60" s="190" t="str">
        <f>VLOOKUP(C60,審判データ!AH$2:BT$379,39,FALSE)</f>
        <v>AR00011090A;AR00057610A;AT00320798T;AT00201987T;AU00726733B;AU05930098A;BG00065414B;BG00103656A;BG00109751A;BR09806996A;CA02278133A;CA02278133C;CA02352597A;CA02352597C;CA02437603A;CA02437603C;CA02626424A;CN01244797A;CN01152674C;CN01560003A;CN01321958C;CN01899271A;CO04920220A;CZ09902561A;CZ00297092B;DE69800928D;DE69800928T;DE69833884D;DE69833884T;DK01114641T;DK00967975T;EP1114641A;EP1114641B;EP967975A;EP967975B;ES02256104T;ES02170474T;GR03036190T;HK01074434A;HU00002101A;IL00130150A;IL00130150D;特表2000-510159;特許03183520;特開2001-187729;特許03664648;特開2005-279283;特開2006-143742;特開2006-137769;NO00993606A;NO00993606D;NZ00335994A;PL00334477A;PT01114641E;PT00967975E;SK00086199A;SK00284243B;TR09901579T;US5990176;US6288127;US2002016373;US6444859;US2003130359;US6677492;US2004048932;US2006148906;WO1998032430A;ZA09800418A</v>
      </c>
      <c r="AV60" s="192" t="str">
        <f ca="1">IF(INDIRECT("審判データ!"&amp;ADDRESS(MATCH(C60,審判データ!$AH$1:$AH$379,0),32))="早期審査の対象とする","早期審査","")</f>
        <v/>
      </c>
      <c r="AW60" s="657" t="str">
        <f t="shared" si="0"/>
        <v/>
      </c>
      <c r="AX60" s="658" t="str">
        <f>IF(LEFT(AE60,3)="日本特",IF(LEFT(C60)="特",VLOOKUP(C60,'本件、証拠文献テーマコード'!G$2:I$376,3,FALSE),VLOOKUP(C60,'本件、証拠文献テーマコード'!B$2:I$376,8,FALSE)),"")</f>
        <v/>
      </c>
      <c r="AY60" s="658" t="str">
        <f>IF(LEFT(AE60,3)="日本特",IF(OR(MID(R60,2,1)="開",MID(R60,2,1)="表",MID(R60,2,1)="登"),VLOOKUP(R60,'本件、証拠文献テーマコード'!C$2:I$379,7,FALSE),VLOOKUP(R60,'本件、証拠文献テーマコード'!G$2:I$379,3,FALSE)),"")</f>
        <v/>
      </c>
      <c r="AZ60" s="659"/>
    </row>
    <row r="61" spans="1:52" ht="67.5" x14ac:dyDescent="0.15">
      <c r="A61" s="239" t="s">
        <v>22376</v>
      </c>
      <c r="B61" s="586" t="str">
        <f ca="1">IF(A61="",B60,INDIRECT("審判データ!"&amp;ADDRESS(MATCH(A61,審判データ!$HC$1:$HC$379,0),20))&amp;" / "&amp;INDIRECT("審判データ!"&amp;ADDRESS(MATCH(A61,審判データ!$HC$1:$HC$379,0),21)))</f>
        <v>2012 / 29-1</v>
      </c>
      <c r="C61" s="66">
        <v>3664648</v>
      </c>
      <c r="D61" s="241" t="s">
        <v>22377</v>
      </c>
      <c r="E61" s="241" t="str">
        <f ca="1">INDIRECT("審判データ!"&amp;ADDRESS(MATCH(C61,審判データ!$AH$1:$AH$379,0),55))</f>
        <v>アボット・ラボラトリーズ;セントラル硝子株式会社</v>
      </c>
      <c r="F61" s="241" t="str">
        <f ca="1">INDIRECT("審判データ!"&amp;ADDRESS(MATCH(C61,審判データ!$AH$1:$AH$379,0),56))</f>
        <v>クリストフアー・ビエニアルツ;ステイーブ・エイチ・チヤン;キース・アール・クロマツク;シユイエン・エル・ホワン;河合　俊和;小林　真奈美;デイビツド・ロツフレド;ラジヤゴパラン・ラガバン;イアール・アール・スパイシエール;アナレイト・エイ・ステルマツハ</v>
      </c>
      <c r="G61" s="43" t="str">
        <f ca="1">INDIRECT("審判データ!"&amp;ADDRESS(MATCH(C61,審判データ!$AH$1:$AH$379,0),72))</f>
        <v>AR00011090A;AR00057610A;AT00320798T;AT00201987T;AU00726733B;AU05930098A;BG00065414B;BG00103656A;BG00109751A;BR09806996A;CA02278133A;CA02278133C;CA02352597A;CA02352597C;CA02437603A;CA02437603C;CA02626424A;CN01244797A;CN01152674C;CN01560003A;CN01321958C;CN01899271A;CO04920220A;CZ09902561A;CZ00297092B;DE69800928D;DE69800928T;DE69833884D;DE69833884T;DK01114641T;DK00967975T;EP1114641A;EP1114641B;EP967975A;EP967975B;ES02256104T;ES02170474T;GR03036190T;HK01074434A;HU00002101A;IL00130150A;IL00130150D;特表2000-510159;特許03183520;特開2001-187729;特許03664648;特開2005-279283;特開2006-143742;特開2006-137769;NO00993606A;NO00993606D;NZ00335994A;PL00334477A;PT01114641E;PT00967975E;SK00086199A;SK00284243B;TR09901579T;US5990176;US6288127;US2002016373;US6444859;US2003130359;US6677492;US2004048932;US2006148906;WO1998032430A;ZA09800418A</v>
      </c>
      <c r="H61" s="43" t="str">
        <f ca="1">INDIRECT("審判データ!"&amp;ADDRESS(MATCH(C61,審判データ!$AH$1:$AH$379,0),41))</f>
        <v>A61K 31/08;A61K  9/08;A61K 47/10;A61K 47/14</v>
      </c>
      <c r="I61" s="241" t="str">
        <f ca="1">INDIRECT("審判データ!"&amp;ADDRESS(MATCH(C61,審判データ!$AH$1:$AH$379,0),49))</f>
        <v>A61J   1/00@AFI(JP);A61J   3/00@ALI(JP);A61K   9/08@ALI(JP);A61K  31/08@ALI(EP);A61K  47/02@ALI(EP);A61K  47/04@ALI(WO);A61K  47/10@ALI(EP);A61K  47/12@ALI(EP);A61K  47/14@ALI(EP);A61P  23/00@ALI(JP);C07C  63/04@ALI(JP);C09K   3/00@ALI(JP)</v>
      </c>
      <c r="J61" s="241" t="str">
        <f ca="1">INDIRECT("審判データ!"&amp;ADDRESS(MATCH(C61,審判データ!$AH$1:$AH$379,0),51))</f>
        <v>A61K  9/08;A61K 47/10;A61K 47/14;A61K 31/08;A61P 23/00</v>
      </c>
      <c r="K61" s="241" t="str">
        <f ca="1">INDIRECT("審判データ!"&amp;ADDRESS(MATCH(C61,審判データ!$AH$1:$AH$379,0),53))</f>
        <v>4C076 AA11;4C076 CC01;4C076 DD37;4C076 DD44;4C076 FF65;4C206 AA01;4C206 AA02;4C206 CA23;4C206 MA01;4C206 MA36;4C206 MA85;4C206 NA03;4C206 ZA04</v>
      </c>
      <c r="L61" s="654" t="s">
        <v>22378</v>
      </c>
      <c r="M61" s="644"/>
      <c r="N61" s="643" t="s">
        <v>22379</v>
      </c>
      <c r="O61" s="661"/>
      <c r="P61" s="656"/>
      <c r="Q61" s="646"/>
      <c r="R61" s="647"/>
      <c r="S61" s="644" t="str">
        <f>IF(OR(LEFT(R61)="特",LEFT(R61)="実"),VLOOKUP(R61,'証拠（JP特許）'!$B$2:$D$299,2,FALSE),IF(AND(OR(LEFT(R61,2)="US",LEFT(R61,2)="WO",LEFT(R61,2)="GB",LEFT(R61,2)="EP",LEFT(R61,2)="DE"),OR(MID(R61,3,1)="1",MID(R61,3,1)="2",MID(R61,3,1)="3",MID(R61,3,1)="4",MID(R61,3,1)="5",MID(R61,3,1)="6",MID(R61,3,1)="7",MID(R61,3,1)="8",MID(R61,3,1)="9",MID(R61,3,1)="0")),VLOOKUP(R61,'証拠（WW特許）'!$B$2:$C$90,2,FALSE),"_"))</f>
        <v>_</v>
      </c>
      <c r="T61" s="646" t="str">
        <f>IF(OR(LEFT(R61)="特",LEFT(R61)="実"),VLOOKUP(R61,'証拠（JP特許）'!$B$2:$E$299,4,FALSE),"_")</f>
        <v>_</v>
      </c>
      <c r="U61" s="644"/>
      <c r="V61" s="646"/>
      <c r="W61" s="648" t="str">
        <f t="shared" si="3"/>
        <v/>
      </c>
      <c r="X61" s="649"/>
      <c r="Y61" s="649" t="str">
        <f t="shared" si="4"/>
        <v/>
      </c>
      <c r="Z61" s="91" t="str">
        <f ca="1">IF(OR(LEFT(R61)="特",LEFT(R61)="実",AND(OR(LEFT(R61,2)="US",LEFT(R61,2)="WO",LEFT(R61,2)="GB",LEFT(R61,2)="EP",LEFT(R61,2)="DE"),OR(MID(R61,3,1)="1",MID(R61,3,1)="2",MID(R61,3,1)="3",MID(R61,3,1)="4",MID(R61,3,1)="5",MID(R61,3,1)="6",MID(R61,3,1)="7",MID(R61,3,1)="8",MID(R61,3,1)="9",MID(R61,3,1)="0",))),IF(COUNTIF(INDIRECT("拒絶理由・拒絶査定・異議申立!"&amp;ADDRESS(MATCH(C61,拒絶理由・拒絶査定・異議申立!B$1:B$1000,0),3)&amp;":"&amp;ADDRESS(MATCH(C61,拒絶理由・拒絶査定・異議申立!B$1:B$1000,0),50)),R61)+COUNTIF(INDIRECT("拒絶理由・拒絶査定・異議申立!"&amp;ADDRESS(MATCH(C61,拒絶理由・拒絶査定・異議申立!B$1:B$1000,0),3)&amp;":"&amp;ADDRESS(MATCH(C61,拒絶理由・拒絶査定・異議申立!B$1:B$1000,0),50)),T61)&gt;0,"Yes","No"),"")</f>
        <v/>
      </c>
      <c r="AA61" s="92" t="str">
        <f ca="1">IF(OR(LEFT(R61)="特",LEFT(R61)="実",AND(OR(LEFT(R61,2)="US",LEFT(R61,2)="WO",LEFT(R61,2)="GB",LEFT(R61,2)="EP",LEFT(R61,2)="DE"),OR(MID(R61,3,1)="1",MID(R61,3,1)="2",MID(R61,3,1)="3",MID(R61,3,1)="4",MID(R61,3,1)="5",MID(R61,3,1)="6",MID(R61,3,1)="7",MID(R61,3,1)="8",MID(R61,3,1)="9",MID(R61,3,1)="0",))),IF(COUNTIF(INDIRECT("先行技術調査・登録査定!"&amp;ADDRESS(MATCH(C61,先行技術調査・登録査定!B$1:B$1000,0),3)&amp;":"&amp;ADDRESS(MATCH(C61,先行技術調査・登録査定!B$1:B$1000,0),49)),R61)+COUNTIF(INDIRECT("先行技術調査・登録査定!"&amp;ADDRESS(MATCH(C61,先行技術調査・登録査定!B$1:B$1000,0),3)&amp;":"&amp;ADDRESS(MATCH(C61,先行技術調査・登録査定!B$1:B$1000,0),49)),T61)&gt;0,"Yes","No"),"")</f>
        <v/>
      </c>
      <c r="AB61" s="169" t="str">
        <f t="shared" ca="1" si="5"/>
        <v/>
      </c>
      <c r="AC61" s="94" t="str">
        <f>IF(OR(LEFT(R61)="特",LEFT(R61)="実",AND(OR(LEFT(R61,2)="US",LEFT(R61,2)="WO",LEFT(R61,2)="GB",LEFT(R61,2)="EP",LEFT(R61,2)="DE"),OR(MID(R61,3,1)="1",MID(R61,3,1)="2",MID(R61,3,1)="3",MID(R61,3,1)="4",MID(R61,3,1)="5",MID(R61,3,1)="6",MID(R61,3,1)="7",MID(R61,3,1)="8",MID(R61,3,1)="9",MID(R61,3,1)="0",))),"",VLOOKUP($C61,非特許文献リスト!$A$2:$C$196,2,FALSE))</f>
        <v/>
      </c>
      <c r="AD61" s="95" t="str">
        <f>IF(OR(LEFT(R61)="特",LEFT(R61)="実",AND(OR(LEFT(R61,2)="US",LEFT(R61,2)="WO",LEFT(R61,2)="GB",LEFT(R61,2)="EP",LEFT(R61,2)="DE"),OR(MID(R61,3,1)="1",MID(R61,3,1)="2",MID(R61,3,1)="3",MID(R61,3,1)="4",MID(R61,3,1)="5",MID(R61,3,1)="6",MID(R61,3,1)="7",MID(R61,3,1)="8",MID(R61,3,1)="9",MID(R61,3,1)="0",))),"",VLOOKUP($C61,非特許文献リスト!$A$2:$C$196,3,FALSE))</f>
        <v/>
      </c>
      <c r="AE61" s="188" t="str">
        <f t="shared" si="2"/>
        <v/>
      </c>
      <c r="AF61" s="189" t="str">
        <f>IF(OR(LEFT(R61)="特",LEFT(R61)="実"),VLOOKUP(R61,'証拠（JP特許）'!$B$2:$AB$299,10,FALSE),IF(AND(OR(LEFT(R61,2)="US",LEFT(R61,2)="WO",LEFT(R61,2)="GB",LEFT(R61,2)="EP",LEFT(R61,2)="DE"),OR(MID(R61,3,1)="1",MID(R61,3,1)="2",MID(R61,3,1)="3",MID(R61,3,1)="4",MID(R61,3,1)="5",MID(R61,3,1)="6",MID(R61,3,1)="7",MID(R61,3,1)="8",MID(R61,3,1)="9",MID(R61,3,1)="0",)),VLOOKUP(R61,'証拠（WW特許）'!$B$2:$M$90,8,FALSE),""))</f>
        <v/>
      </c>
      <c r="AG61" s="189" t="str">
        <f>IF(OR(LEFT(R61)="特",LEFT(R61)="実"),VLOOKUP(R61,'証拠（JP特許）'!$B$2:$AB$299,26,FALSE),IF(AND(OR(LEFT(R61,2)="US",LEFT(R61,2)="WO",LEFT(R61,2)="GB",LEFT(R61,2)="EP",LEFT(R61,2)="DE"),OR(MID(R61,3,1)="1",MID(R61,3,1)="2",MID(R61,3,1)="3",MID(R61,3,1)="4",MID(R61,3,1)="5",MID(R61,3,1)="6",MID(R61,3,1)="7",MID(R61,3,1)="8",MID(R61,3,1)="9",MID(R61,3,1)="0",)),VLOOKUP(R61,'証拠（WW特許）'!$B$2:$M$90,12,FALSE),""))</f>
        <v/>
      </c>
      <c r="AH61" s="190" t="str">
        <f>IF(OR(LEFT(R61)="特",LEFT(R61)="実"),VLOOKUP(R61,'証拠（JP特許）'!$B$2:$X$299,20,FALSE),IF(AND(OR(LEFT(R61,2)="US",LEFT(R61,2)="WO",LEFT(R61,2)="GB",LEFT(R61,2)="EP",LEFT(R61,2)="DE"),OR(MID(R61,3,1)="1",MID(R61,3,1)="2",MID(R61,3,1)="3",MID(R61,3,1)="4",MID(R61,3,1)="5",MID(R61,3,1)="6",MID(R61,3,1)="7",MID(R61,3,1)="8",MID(R61,3,1)="9",MID(R61,3,1)="0",)),VLOOKUP(R61,'証拠（WW特許）'!$B$2:$U$90,20,FALSE),""))</f>
        <v/>
      </c>
      <c r="AI61" s="190" t="str">
        <f>IF(OR(LEFT(R61)="特",LEFT(R61)="実"),VLOOKUP(R61,'証拠（JP特許）'!$B$2:$X$299,21,FALSE),"")</f>
        <v/>
      </c>
      <c r="AJ61" s="190" t="str">
        <f>IF(OR(LEFT(R61)="特",LEFT(R61)="実"),VLOOKUP(R61,'証拠（JP特許）'!$B$2:$X$299,22,FALSE),"")</f>
        <v/>
      </c>
      <c r="AK61" s="191" t="str">
        <f>IF(OR(LEFT(R61)="特",LEFT(R61)="実"),VLOOKUP(R61,'証拠（JP特許）'!$B$2:$X$299,17,FALSE),IF(AND(OR(LEFT(R61,2)="US",LEFT(R61,2)="WO",LEFT(R61,2)="GB",LEFT(R61,2)="EP",LEFT(R61,2)="DE"),OR(MID(R61,3,1)="1",MID(R61,3,1)="2",MID(R61,3,1)="3",MID(R61,3,1)="4",MID(R61,3,1)="5",MID(R61,3,1)="6",MID(R61,3,1)="7",MID(R61,3,1)="8",MID(R61,3,1)="9",MID(R61,3,1)="0",)),VLOOKUP(R61,'証拠（WW特許）'!$B$2:$U$90,16,FALSE),""))</f>
        <v/>
      </c>
      <c r="AL61" s="190"/>
      <c r="AM61" s="190"/>
      <c r="AN61" s="190"/>
      <c r="AO61" s="190" t="str">
        <f ca="1">IF(OR(LEFT(R61)="特",LEFT(R61)="実",AND(OR(LEFT(R61,2)="US",LEFT(R61,2)="WO",LEFT(R61,2)="GB",LEFT(R61,2)="EP",LEFT(R61,2)="DE"),OR(MID(R61,3,1)="1",MID(R61,3,1)="2",MID(R61,3,1)="3",MID(R61,3,1)="4",MID(R61,3,1)="5",MID(R61,3,1)="6",MID(R61,3,1)="7",MID(R61,3,1)="8",MID(R61,3,1)="9",MID(R61,3,1)="0"))),IF(COUNTIF(INDIRECT("発明者引用!"&amp;ADDRESS(MATCH(C61,発明者引用!B$1:B$196,0),4)&amp;":"&amp;ADDRESS(MATCH(C61,発明者引用!B$1:B$196,0),17)),R61)+COUNTIF(INDIRECT("発明者引用!"&amp;ADDRESS(MATCH(C61,発明者引用!B$1:B$196,0),4)&amp;":"&amp;ADDRESS(MATCH(C61,発明者引用!B$1:B$196,0),17)),#REF!)+COUNTIF(INDIRECT("発明者引用!"&amp;ADDRESS(MATCH(C61,発明者引用!B$1:B$196,0),4)&amp;":"&amp;ADDRESS(MATCH(C61,発明者引用!B$1:B$196,0),17)),T61)&gt;0,"Yes","No"),"")</f>
        <v/>
      </c>
      <c r="AP61" s="190" t="str">
        <f ca="1">IF(OR(LEFT(R61)="特",LEFT(R61)="実",AND(OR(LEFT(R61,2)="US",LEFT(R61,2)="WO",LEFT(R61,2)="GB",LEFT(R61,2)="EP",LEFT(R61,2)="DE"),OR(MID(R61,3,1)="1",MID(R61,3,1)="2",MID(R61,3,1)="3",MID(R61,3,1)="4",MID(R61,3,1)="5",MID(R61,3,1)="6",MID(R61,3,1)="7",MID(R61,3,1)="8",MID(R61,3,1)="9",MID(R61,3,1)="0"))),IF(VLOOKUP(C61,ファミリ引用特許WO!$A$2:$B$241,2,FALSE)+VLOOKUP(C61,ファミリ引用文献WO!$A$2:$C$241,3,FALSE)=0,"ISR無し",IF(COUNTIF(INDIRECT("ファミリ引用特許WO!"&amp;ADDRESS(MATCH(C61,ファミリ引用特許WO!$A$2:$A$241,0),1)&amp;":"&amp;ADDRESS(MATCH(C61,ファミリ引用特許WO!$A$2:$A$241,0),19)),R61)+COUNTIF(INDIRECT("ファミリ引用特許WO!"&amp;ADDRESS(MATCH(C61,ファミリ引用特許WO!$A$2:$A$241,0),1)&amp;":"&amp;ADDRESS(MATCH(C61,ファミリ引用特許WO!$A$2:$A$241,0),19)),S61)+COUNTIF(INDIRECT("ファミリ引用特許WO!"&amp;ADDRESS(MATCH(C61,ファミリ引用特許WO!$A$2:$A$241,0),1)&amp;":"&amp;ADDRESS(MATCH(C61,ファミリ引用特許WO!$A$2:$A$241,0),19)),T61)+COUNTIF(INDIRECT("ファミリ引用特許WO!"&amp;ADDRESS(MATCH(C61,ファミリ引用特許WO!$A$2:$A$241,0),1)&amp;":"&amp;ADDRESS(MATCH(C61,ファミリ引用特許WO!$A$2:$A$241,0),19)),W61)+COUNTIF(INDIRECT("ファミリ引用特許WO!"&amp;ADDRESS(MATCH(C61,ファミリ引用特許WO!$A$2:$A$241,0),1)&amp;":"&amp;ADDRESS(MATCH(C61,ファミリ引用特許WO!$A$2:$A$241,0),19)),Y61)&gt;0,"Yes","No")),"")</f>
        <v/>
      </c>
      <c r="AQ61" s="194" t="str">
        <f ca="1">IF(OR(LEFT(R61)="特",LEFT(R61)="実",AND(OR(LEFT(R61,2)="US",LEFT(R61,2)="WO",LEFT(R61,2)="GB",LEFT(R61,2)="EP",LEFT(R61,2)="DE"),OR(MID(R61,3,1)="1",MID(R61,3,1)="2",MID(R61,3,1)="3",MID(R61,3,1)="4",MID(R61,3,1)="5",MID(R61,3,1)="6",MID(R61,3,1)="7",MID(R61,3,1)="8",MID(R61,3,1)="9",MID(R61,3,1)="0"))),IF(VLOOKUP(C61,'ファミリ引用特許表記修正（ex.A2→A）'!$A$2:$B$241,2,FALSE)=0,"family無し",IF(COUNTIF(INDIRECT("'ファミリ引用特許表記修正（ex.A2→A）'!"&amp;ADDRESS(MATCH(C61,'ファミリ引用特許表記修正（ex.A2→A）'!$A$2:$A$241,0),1)&amp;":"&amp;ADDRESS(MATCH(C61,'ファミリ引用特許表記修正（ex.A2→A）'!$A$2:$A$241,0),171)),R61)+COUNTIF(INDIRECT("'ファミリ引用特許表記修正（ex.A2→A）'!"&amp;ADDRESS(MATCH(C61,'ファミリ引用特許表記修正（ex.A2→A）'!$A$2:$A$241,0),1)&amp;":"&amp;ADDRESS(MATCH(C61,'ファミリ引用特許表記修正（ex.A2→A）'!$A$2:$A$241,0),171)),S61)+COUNTIF(INDIRECT("'ファミリ引用特許表記修正（ex.A2→A）'!"&amp;ADDRESS(MATCH(C61,'ファミリ引用特許表記修正（ex.A2→A）'!$A$2:$A$241,0),1)&amp;":"&amp;ADDRESS(MATCH(C61,'ファミリ引用特許表記修正（ex.A2→A）'!$A$2:$A$241,0),171)),T61)+COUNTIF(INDIRECT("'ファミリ引用特許表記修正（ex.A2→A）'!"&amp;ADDRESS(MATCH(C61,'ファミリ引用特許表記修正（ex.A2→A）'!$A$2:$A$241,0),1)&amp;":"&amp;ADDRESS(MATCH(C61,'ファミリ引用特許表記修正（ex.A2→A）'!$A$2:$A$241,0),171)),W61)+COUNTIF(INDIRECT("'ファミリ引用特許表記修正（ex.A2→A）'!"&amp;ADDRESS(MATCH(C61,'ファミリ引用特許表記修正（ex.A2→A）'!$A$2:$A$241,0),1)&amp;":"&amp;ADDRESS(MATCH(C61,'ファミリ引用特許表記修正（ex.A2→A）'!$A$2:$A$241,0),171)),Y61)&gt;0,"Yes","No")),"")</f>
        <v/>
      </c>
      <c r="AR61" s="193" t="str">
        <f>IF(OR(LEFT(R61)="特",LEFT(R61)="実",AND(OR(LEFT(R61,2)="US",LEFT(R61,2)="WO",LEFT(R61,2)="GB",LEFT(R61,2)="EP",LEFT(R61,2)="DE"),OR(MID(R61,3,1)="1",MID(R61,3,1)="2",MID(R61,3,1)="3",MID(R61,3,1)="4",MID(R61,3,1)="5",MID(R61,3,1)="6",MID(R61,3,1)="7",MID(R61,3,1)="8",MID(R61,3,1)="9",MID(R61,3,1)="0",))),"",VLOOKUP($C61,ファミリ発明者引用文献!A$3:B$235,2,FALSE))</f>
        <v>,,</v>
      </c>
      <c r="AS61" s="194" t="str">
        <f>VLOOKUP(C61,ファミリ引用文献WO!A$2:B$241,2,FALSE)</f>
        <v>,DESSING J., SPRENGER A., KIEVIET O.S: Repertorium 94/95 1994 , NL., 'S-GRAVENHAGE, SDU , THE HAGUE XP002061444 see page 713,D.V. STRUM, E.I. EGER II: The degradation, absorption, and solubility of volatile anesthetics in soda lime depend on water content ANESTHESIA AND ANALGESIA, vol. 78, no. 2, February 1994, BALTIMORE, pages 340-348, XP002061443,,,</v>
      </c>
      <c r="AT61" s="190" t="str">
        <f>VLOOKUP(C61,ファミリ引用文献!A$3:B$242,2,FALSE)</f>
        <v>XP00206144; Dressing J., Sprenger A., Kieviet O.S.: Repertorium 94/95, 1994, NL., S-Gravenhage, SDU, The Hague./XP-00206144; Dressing J., Spencer A., Kieviet O.S.: Repertorium 94/95, 1994, NL., S-Gravenhage, SDU, The Hague./Anesth.Analg.(N.Y.),Vol.78,No.2,(1994),pp.340-348/I. Chistovskaya and F. Janowski, Acidic and Catalytic Properties of Boron-Containing Porous Glasses, React. Kinet. Catal. Lett., vol. 43, No. 2, 277-282 (1991)./J. Jednacak-Biscan, V. Pravdic, and W. Haller, Adsorption Phenomena on Glass Surfaces, Journal of Colloid and Interface Science, vol. 121, No. 2, Feb. 1988./A. Carre, F. Roger, and C. Varinot, Study of Acid/Base Properties of Oxide Glass, and Glass-Ceramics Surfaces,Journal of Colloid and Interface Science,vol. 154, No. 1, Nov. 1972.//ANESTHESIA AND ANALGESIA V.78 NO.2 FEB '94 PP 340-348 STRUM, D.V. ET AL/USP XXII, Official Monograph, p. 726 (isoflurane)./A. Carre, F. Roger, and C. Varinot, Study ofAcid/Base Properties of Oxide, Oxide Glass and Glass-Ceramic Surfaces, Journal of Colloid and Interface Science, vol. 154, No. 1, Nov. 1972./J. March, Advanced Organic Chemistry, McGraw-Hill Book Company (New York)./XP-002061443; The Degradation, Absorption, and Solubility of Volatile Anesthetics in Soda Lime Depend on Water Content; David P. Strum, MD, FRCP, and Edmond I. Eger II, MD; vol. 78. No. 2; Feb. 1994; Baltimore; pp. 340-348./Smith, I. et al., Comparison of Induction, Mainteance, and Recovery Characteristics of Sevoflurane ---N2O Anesthesia. Anes. Analg. vol. 74, pp. 253-259, 1992./DESSING J., SPRENGER A., KIEVIET O.S: Repertorium 94/95 1994 , NL., 'S-GRAVENHAGE, SDU , THE HAGUE XP002061444 see page 713/Smith, I. et al.: Comparison of Induction, Maintenance, and Recovery Characteristics of Sevoflurane-N2O and Propofol-Sevoflurane-N2O with Propofol-Isoflurane-N2O Anesthesia. Anesth. Analg. vol. 74, pp. 253-259, 1992./Anesth.Analg.(N.Y.),Vol.72,No.5,(1991),pp.627-634/David P.Strum et al,&amp;#8221;The degradation,absorption,and solubility of volatile anesthetics in soda lime depend on water content&amp;#8221;/XP-002061443; The Dedgradation, Absorption and Solubility of Volatile Anesthetics in Soda Lime Depend on Water Content: David P. Strum, MD, FRCP, and Edmond I. Eger II, MD; vol. 78, No.2; Feb. 1994; Baltimore; pp. 340-348./BASU P, et al.,Fluoroalkyl ether chemistry on alumina: A transmission infrared study of the adsorption and thermal ,Langmuir,1989&amp;#24180;,Vol.5, No.2, 1989,p502-510/Sevoflurance Water Content, Abbott Laboratories./Sevoflurane Water Content, Abbott Laboratories./大阪府病院薬剤師会編「医薬品要覧 第5版 追補収載版」(平成4-4-30)(株)薬事時報社 p.6-7/D.V. STRUM, E.I. EGER II: The degradation, absorption, and solubility of volatile anesthetics in soda lime depend on water content ANESTHESIA AND ANALGESIA, vol. 78, no. 2, February 1994 (1994-02), pages 340-348, XP002061443 BALTIMORE/M. Hair, The Nature of Leached Glass Surface,Clean Surfaces: Their Preparation and Characterization for Interfacial Studies,Published by Marcel Dekker, Inc. (New York) 1970./Smith, I. et al., Comparison of Induction, Maintenance, and Recovery Characteristics of Sevoflurane-N2O and Propofol-Sevoflurane-N2O with Propofol Isoflurane-N2O Anesthesia. Anes. Analg. vol. 74, pp. 253-259, 1992./D.V. STRUM, E.I. EGER II: The degradation, absorption, and solubility of volatile anesthetics in soda lime depend on water content ANESTHESIA AND ANALGESIA, vol. 78, no. 2, February 1994, BALTIMORE, pages 340-348, XP002061443/USP XXII, Official Monographs, p. 726 (isoflurane)./DESSING J., SPRENGER A., KIEVIET O.S: Repertorium 94/95 1994 , NL., 'S-GRAVENHAGE, SDU , THE HAGUE XP002061444 /0 (Examiner)/0/0 (Examiner)/0 (Examiner)/0 (Examiner)/0 (Examiner)/0/0/0/0/0/0/0/0/0/0/0/0/0/0/0/0/0/0/0/0/0/0/0/0/0/0/0/0/0/0/0/0/0/0/0/0/0/0/0/0/0/0/0/0/0/0/0/0/0/0/0/0/0/0/0/0/0/0/0/0/0/0/0/0/0/0/0/0/0/0/0/0/0/0/0/0/0/0/0/0/0/0/0/0/0/0/0/0/0/0/0/0/0/0/0/0/0/0/0/0/0/0/0/0/0/0/0/0/0/0/0/0/0/0/0/0/0/0/0/0/0/0/0/0/0/0/0/0/0/0/0/0/0/0/0/0/0/0/0/0/0/0</v>
      </c>
      <c r="AU61" s="190" t="str">
        <f>VLOOKUP(C61,審判データ!AH$2:BT$379,39,FALSE)</f>
        <v>AR00011090A;AR00057610A;AT00320798T;AT00201987T;AU00726733B;AU05930098A;BG00065414B;BG00103656A;BG00109751A;BR09806996A;CA02278133A;CA02278133C;CA02352597A;CA02352597C;CA02437603A;CA02437603C;CA02626424A;CN01244797A;CN01152674C;CN01560003A;CN01321958C;CN01899271A;CO04920220A;CZ09902561A;CZ00297092B;DE69800928D;DE69800928T;DE69833884D;DE69833884T;DK01114641T;DK00967975T;EP1114641A;EP1114641B;EP967975A;EP967975B;ES02256104T;ES02170474T;GR03036190T;HK01074434A;HU00002101A;IL00130150A;IL00130150D;特表2000-510159;特許03183520;特開2001-187729;特許03664648;特開2005-279283;特開2006-143742;特開2006-137769;NO00993606A;NO00993606D;NZ00335994A;PL00334477A;PT01114641E;PT00967975E;SK00086199A;SK00284243B;TR09901579T;US5990176;US6288127;US2002016373;US6444859;US2003130359;US6677492;US2004048932;US2006148906;WO1998032430A;ZA09800418A</v>
      </c>
      <c r="AV61" s="192" t="str">
        <f ca="1">IF(INDIRECT("審判データ!"&amp;ADDRESS(MATCH(C61,審判データ!$AH$1:$AH$379,0),32))="早期審査の対象とする","早期審査","")</f>
        <v/>
      </c>
      <c r="AW61" s="657" t="str">
        <f t="shared" si="0"/>
        <v/>
      </c>
      <c r="AX61" s="658" t="str">
        <f>IF(LEFT(AE61,3)="日本特",IF(LEFT(C61)="特",VLOOKUP(C61,'本件、証拠文献テーマコード'!G$2:I$376,3,FALSE),VLOOKUP(C61,'本件、証拠文献テーマコード'!B$2:I$376,8,FALSE)),"")</f>
        <v/>
      </c>
      <c r="AY61" s="658" t="str">
        <f>IF(LEFT(AE61,3)="日本特",IF(OR(MID(R61,2,1)="開",MID(R61,2,1)="表",MID(R61,2,1)="登"),VLOOKUP(R61,'本件、証拠文献テーマコード'!C$2:I$379,7,FALSE),VLOOKUP(R61,'本件、証拠文献テーマコード'!G$2:I$379,3,FALSE)),"")</f>
        <v/>
      </c>
      <c r="AZ61" s="659"/>
    </row>
    <row r="62" spans="1:52" ht="40.5" x14ac:dyDescent="0.15">
      <c r="A62" s="233" t="s">
        <v>22380</v>
      </c>
      <c r="B62" s="586" t="str">
        <f ca="1">IF(A62="",B61,INDIRECT("審判データ!"&amp;ADDRESS(MATCH(A62,審判データ!$HC$1:$HC$379,0),20))&amp;" / "&amp;INDIRECT("審判データ!"&amp;ADDRESS(MATCH(A62,審判データ!$HC$1:$HC$379,0),21)))</f>
        <v>2012 / 29-1</v>
      </c>
      <c r="C62" s="66">
        <v>3664648</v>
      </c>
      <c r="D62" s="43" t="s">
        <v>22373</v>
      </c>
      <c r="E62" s="43" t="str">
        <f ca="1">INDIRECT("審判データ!"&amp;ADDRESS(MATCH(C62,審判データ!$AH$1:$AH$379,0),55))</f>
        <v>アボット・ラボラトリーズ;セントラル硝子株式会社</v>
      </c>
      <c r="F62" s="43" t="str">
        <f ca="1">INDIRECT("審判データ!"&amp;ADDRESS(MATCH(C62,審判データ!$AH$1:$AH$379,0),56))</f>
        <v>クリストフアー・ビエニアルツ;ステイーブ・エイチ・チヤン;キース・アール・クロマツク;シユイエン・エル・ホワン;河合　俊和;小林　真奈美;デイビツド・ロツフレド;ラジヤゴパラン・ラガバン;イアール・アール・スパイシエール;アナレイト・エイ・ステルマツハ</v>
      </c>
      <c r="G62" s="43" t="str">
        <f ca="1">INDIRECT("審判データ!"&amp;ADDRESS(MATCH(C62,審判データ!$AH$1:$AH$379,0),72))</f>
        <v>AR00011090A;AR00057610A;AT00320798T;AT00201987T;AU00726733B;AU05930098A;BG00065414B;BG00103656A;BG00109751A;BR09806996A;CA02278133A;CA02278133C;CA02352597A;CA02352597C;CA02437603A;CA02437603C;CA02626424A;CN01244797A;CN01152674C;CN01560003A;CN01321958C;CN01899271A;CO04920220A;CZ09902561A;CZ00297092B;DE69800928D;DE69800928T;DE69833884D;DE69833884T;DK01114641T;DK00967975T;EP1114641A;EP1114641B;EP967975A;EP967975B;ES02256104T;ES02170474T;GR03036190T;HK01074434A;HU00002101A;IL00130150A;IL00130150D;特表2000-510159;特許03183520;特開2001-187729;特許03664648;特開2005-279283;特開2006-143742;特開2006-137769;NO00993606A;NO00993606D;NZ00335994A;PL00334477A;PT01114641E;PT00967975E;SK00086199A;SK00284243B;TR09901579T;US5990176;US6288127;US2002016373;US6444859;US2003130359;US6677492;US2004048932;US2006148906;WO1998032430A;ZA09800418A</v>
      </c>
      <c r="H62" s="43" t="str">
        <f ca="1">INDIRECT("審判データ!"&amp;ADDRESS(MATCH(C62,審判データ!$AH$1:$AH$379,0),41))</f>
        <v>A61K 31/08;A61K  9/08;A61K 47/10;A61K 47/14</v>
      </c>
      <c r="I62" s="43" t="str">
        <f ca="1">INDIRECT("審判データ!"&amp;ADDRESS(MATCH(C62,審判データ!$AH$1:$AH$379,0),49))</f>
        <v>A61J   1/00@AFI(JP);A61J   3/00@ALI(JP);A61K   9/08@ALI(JP);A61K  31/08@ALI(EP);A61K  47/02@ALI(EP);A61K  47/04@ALI(WO);A61K  47/10@ALI(EP);A61K  47/12@ALI(EP);A61K  47/14@ALI(EP);A61P  23/00@ALI(JP);C07C  63/04@ALI(JP);C09K   3/00@ALI(JP)</v>
      </c>
      <c r="J62" s="43" t="str">
        <f ca="1">INDIRECT("審判データ!"&amp;ADDRESS(MATCH(C62,審判データ!$AH$1:$AH$379,0),51))</f>
        <v>A61K  9/08;A61K 47/10;A61K 47/14;A61K 31/08;A61P 23/00</v>
      </c>
      <c r="K62" s="43" t="str">
        <f ca="1">INDIRECT("審判データ!"&amp;ADDRESS(MATCH(C62,審判データ!$AH$1:$AH$379,0),53))</f>
        <v>4C076 AA11;4C076 CC01;4C076 DD37;4C076 DD44;4C076 FF65;4C206 AA01;4C206 AA02;4C206 CA23;4C206 MA01;4C206 MA36;4C206 MA85;4C206 NA03;4C206 ZA04</v>
      </c>
      <c r="L62" s="654" t="s">
        <v>22374</v>
      </c>
      <c r="M62" s="644" t="s">
        <v>22324</v>
      </c>
      <c r="N62" s="643" t="s">
        <v>22381</v>
      </c>
      <c r="O62" s="661" t="s">
        <v>91</v>
      </c>
      <c r="P62" s="660">
        <v>0</v>
      </c>
      <c r="Q62" s="646" t="s">
        <v>91</v>
      </c>
      <c r="R62" s="647" t="s">
        <v>912</v>
      </c>
      <c r="S62" s="644" t="str">
        <f>IF(OR(LEFT(R62)="特",LEFT(R62)="実"),VLOOKUP(R62,'証拠（JP特許）'!$B$2:$D$299,2,FALSE),IF(AND(OR(LEFT(R62,2)="US",LEFT(R62,2)="WO",LEFT(R62,2)="GB",LEFT(R62,2)="EP",LEFT(R62,2)="DE"),OR(MID(R62,3,1)="1",MID(R62,3,1)="2",MID(R62,3,1)="3",MID(R62,3,1)="4",MID(R62,3,1)="5",MID(R62,3,1)="6",MID(R62,3,1)="7",MID(R62,3,1)="8",MID(R62,3,1)="9",MID(R62,3,1)="0")),VLOOKUP(R62,'証拠（WW特許）'!$B$2:$C$90,2,FALSE),"_"))</f>
        <v>US9801376W</v>
      </c>
      <c r="T62" s="646" t="str">
        <f>IF(OR(LEFT(R62)="特",LEFT(R62)="実"),VLOOKUP(R62,'証拠（JP特許）'!$B$2:$E$299,4,FALSE),"_")</f>
        <v>_</v>
      </c>
      <c r="U62" s="644" t="s">
        <v>24</v>
      </c>
      <c r="V62" s="646" t="s">
        <v>94</v>
      </c>
      <c r="W62" s="648" t="str">
        <f t="shared" si="3"/>
        <v/>
      </c>
      <c r="X62" s="649"/>
      <c r="Y62" s="649" t="str">
        <f t="shared" si="4"/>
        <v/>
      </c>
      <c r="Z62" s="91" t="str">
        <f ca="1">IF(OR(LEFT(R62)="特",LEFT(R62)="実",AND(OR(LEFT(R62,2)="US",LEFT(R62,2)="WO",LEFT(R62,2)="GB",LEFT(R62,2)="EP",LEFT(R62,2)="DE"),OR(MID(R62,3,1)="1",MID(R62,3,1)="2",MID(R62,3,1)="3",MID(R62,3,1)="4",MID(R62,3,1)="5",MID(R62,3,1)="6",MID(R62,3,1)="7",MID(R62,3,1)="8",MID(R62,3,1)="9",MID(R62,3,1)="0",))),IF(COUNTIF(INDIRECT("拒絶理由・拒絶査定・異議申立!"&amp;ADDRESS(MATCH(C62,拒絶理由・拒絶査定・異議申立!B$1:B$1000,0),3)&amp;":"&amp;ADDRESS(MATCH(C62,拒絶理由・拒絶査定・異議申立!B$1:B$1000,0),50)),R62)+COUNTIF(INDIRECT("拒絶理由・拒絶査定・異議申立!"&amp;ADDRESS(MATCH(C62,拒絶理由・拒絶査定・異議申立!B$1:B$1000,0),3)&amp;":"&amp;ADDRESS(MATCH(C62,拒絶理由・拒絶査定・異議申立!B$1:B$1000,0),50)),T62)&gt;0,"Yes","No"),"")</f>
        <v>No</v>
      </c>
      <c r="AA62" s="92" t="str">
        <f ca="1">IF(OR(LEFT(R62)="特",LEFT(R62)="実",AND(OR(LEFT(R62,2)="US",LEFT(R62,2)="WO",LEFT(R62,2)="GB",LEFT(R62,2)="EP",LEFT(R62,2)="DE"),OR(MID(R62,3,1)="1",MID(R62,3,1)="2",MID(R62,3,1)="3",MID(R62,3,1)="4",MID(R62,3,1)="5",MID(R62,3,1)="6",MID(R62,3,1)="7",MID(R62,3,1)="8",MID(R62,3,1)="9",MID(R62,3,1)="0",))),IF(COUNTIF(INDIRECT("先行技術調査・登録査定!"&amp;ADDRESS(MATCH(C62,先行技術調査・登録査定!B$1:B$1000,0),3)&amp;":"&amp;ADDRESS(MATCH(C62,先行技術調査・登録査定!B$1:B$1000,0),49)),R62)+COUNTIF(INDIRECT("先行技術調査・登録査定!"&amp;ADDRESS(MATCH(C62,先行技術調査・登録査定!B$1:B$1000,0),3)&amp;":"&amp;ADDRESS(MATCH(C62,先行技術調査・登録査定!B$1:B$1000,0),49)),T62)&gt;0,"Yes","No"),"")</f>
        <v>No</v>
      </c>
      <c r="AB62" s="169" t="str">
        <f t="shared" ca="1" si="5"/>
        <v>Yes</v>
      </c>
      <c r="AC62" s="94" t="str">
        <f>IF(OR(LEFT(R62)="特",LEFT(R62)="実",AND(OR(LEFT(R62,2)="US",LEFT(R62,2)="WO",LEFT(R62,2)="GB",LEFT(R62,2)="EP",LEFT(R62,2)="DE"),OR(MID(R62,3,1)="1",MID(R62,3,1)="2",MID(R62,3,1)="3",MID(R62,3,1)="4",MID(R62,3,1)="5",MID(R62,3,1)="6",MID(R62,3,1)="7",MID(R62,3,1)="8",MID(R62,3,1)="9",MID(R62,3,1)="0",))),"",VLOOKUP($C62,非特許文献リスト!$A$2:$C$196,2,FALSE))</f>
        <v/>
      </c>
      <c r="AD62" s="95" t="str">
        <f>IF(OR(LEFT(R62)="特",LEFT(R62)="実",AND(OR(LEFT(R62,2)="US",LEFT(R62,2)="WO",LEFT(R62,2)="GB",LEFT(R62,2)="EP",LEFT(R62,2)="DE"),OR(MID(R62,3,1)="1",MID(R62,3,1)="2",MID(R62,3,1)="3",MID(R62,3,1)="4",MID(R62,3,1)="5",MID(R62,3,1)="6",MID(R62,3,1)="7",MID(R62,3,1)="8",MID(R62,3,1)="9",MID(R62,3,1)="0",))),"",VLOOKUP($C62,非特許文献リスト!$A$2:$C$196,3,FALSE))</f>
        <v/>
      </c>
      <c r="AE62" s="188" t="str">
        <f t="shared" si="2"/>
        <v>外国特許文献</v>
      </c>
      <c r="AF62" s="189" t="str">
        <f>IF(OR(LEFT(R62)="特",LEFT(R62)="実"),VLOOKUP(R62,'証拠（JP特許）'!$B$2:$AB$299,10,FALSE),IF(AND(OR(LEFT(R62,2)="US",LEFT(R62,2)="WO",LEFT(R62,2)="GB",LEFT(R62,2)="EP",LEFT(R62,2)="DE"),OR(MID(R62,3,1)="1",MID(R62,3,1)="2",MID(R62,3,1)="3",MID(R62,3,1)="4",MID(R62,3,1)="5",MID(R62,3,1)="6",MID(R62,3,1)="7",MID(R62,3,1)="8",MID(R62,3,1)="9",MID(R62,3,1)="0",)),VLOOKUP(R62,'証拠（WW特許）'!$B$2:$M$90,8,FALSE),""))</f>
        <v>ABBOTT LABORATORIES</v>
      </c>
      <c r="AG62" s="189" t="str">
        <f>IF(OR(LEFT(R62)="特",LEFT(R62)="実"),VLOOKUP(R62,'証拠（JP特許）'!$B$2:$AB$299,26,FALSE),IF(AND(OR(LEFT(R62,2)="US",LEFT(R62,2)="WO",LEFT(R62,2)="GB",LEFT(R62,2)="EP",LEFT(R62,2)="DE"),OR(MID(R62,3,1)="1",MID(R62,3,1)="2",MID(R62,3,1)="3",MID(R62,3,1)="4",MID(R62,3,1)="5",MID(R62,3,1)="6",MID(R62,3,1)="7",MID(R62,3,1)="8",MID(R62,3,1)="9",MID(R62,3,1)="0",)),VLOOKUP(R62,'証拠（WW特許）'!$B$2:$M$90,12,FALSE),""))</f>
        <v>BIENIARZ, Christopher|CHANG, Steve, H.|CROMACK, Keith, R.|HUANG, Shuyen, L.|KAWAI, Toshikazu|KOBAYASHI, Manami|LOFFREDO, David|RAGHAVAN, Rajagopalan|SPEICHER, Earl, R.|STELMACH, Honorate, A.</v>
      </c>
      <c r="AH62" s="190" t="str">
        <f>IF(OR(LEFT(R62)="特",LEFT(R62)="実"),VLOOKUP(R62,'証拠（JP特許）'!$B$2:$X$299,20,FALSE),IF(AND(OR(LEFT(R62,2)="US",LEFT(R62,2)="WO",LEFT(R62,2)="GB",LEFT(R62,2)="EP",LEFT(R62,2)="DE"),OR(MID(R62,3,1)="1",MID(R62,3,1)="2",MID(R62,3,1)="3",MID(R62,3,1)="4",MID(R62,3,1)="5",MID(R62,3,1)="6",MID(R62,3,1)="7",MID(R62,3,1)="8",MID(R62,3,1)="9",MID(R62,3,1)="0",)),VLOOKUP(R62,'証拠（WW特許）'!$B$2:$U$90,20,FALSE),""))</f>
        <v>A61J   1/00(2006.01),A61J   3/00(2006.01),A61K   9/08(2006.01),A61K  31/075(2006.01),A61K  31/08(2006.01),A61K  47/02(2006.01),A61K  47/04(2006.01),A61K  47/10(2006.01),A61K  47/12(2006.01),A61K  47/14(2006.01),A61P  23/00(2006.01),C07C  63/00(2006.01),C07C  63/04(2006.01),C09K   3/00(2006.01)</v>
      </c>
      <c r="AI62" s="190" t="str">
        <f>IF(OR(LEFT(R62)="特",LEFT(R62)="実"),VLOOKUP(R62,'証拠（JP特許）'!$B$2:$X$299,21,FALSE),"")</f>
        <v/>
      </c>
      <c r="AJ62" s="190" t="str">
        <f>IF(OR(LEFT(R62)="特",LEFT(R62)="実"),VLOOKUP(R62,'証拠（JP特許）'!$B$2:$X$299,22,FALSE),"")</f>
        <v/>
      </c>
      <c r="AK62" s="191">
        <f>IF(OR(LEFT(R62)="特",LEFT(R62)="実"),VLOOKUP(R62,'証拠（JP特許）'!$B$2:$X$299,17,FALSE),IF(AND(OR(LEFT(R62,2)="US",LEFT(R62,2)="WO",LEFT(R62,2)="GB",LEFT(R62,2)="EP",LEFT(R62,2)="DE"),OR(MID(R62,3,1)="1",MID(R62,3,1)="2",MID(R62,3,1)="3",MID(R62,3,1)="4",MID(R62,3,1)="5",MID(R62,3,1)="6",MID(R62,3,1)="7",MID(R62,3,1)="8",MID(R62,3,1)="9",MID(R62,3,1)="0",)),VLOOKUP(R62,'証拠（WW特許）'!$B$2:$U$90,16,FALSE),""))</f>
        <v>36006</v>
      </c>
      <c r="AL62" s="190" t="s">
        <v>99</v>
      </c>
      <c r="AM62" s="190" t="s">
        <v>96</v>
      </c>
      <c r="AN62" s="190" t="s">
        <v>96</v>
      </c>
      <c r="AO62" s="190" t="str">
        <f ca="1">IF(OR(LEFT(R62)="特",LEFT(R62)="実",AND(OR(LEFT(R62,2)="US",LEFT(R62,2)="WO",LEFT(R62,2)="GB",LEFT(R62,2)="EP",LEFT(R62,2)="DE"),OR(MID(R62,3,1)="1",MID(R62,3,1)="2",MID(R62,3,1)="3",MID(R62,3,1)="4",MID(R62,3,1)="5",MID(R62,3,1)="6",MID(R62,3,1)="7",MID(R62,3,1)="8",MID(R62,3,1)="9",MID(R62,3,1)="0"))),IF(COUNTIF(INDIRECT("発明者引用!"&amp;ADDRESS(MATCH(C62,発明者引用!B$1:B$196,0),4)&amp;":"&amp;ADDRESS(MATCH(C62,発明者引用!B$1:B$196,0),17)),R62)+COUNTIF(INDIRECT("発明者引用!"&amp;ADDRESS(MATCH(C62,発明者引用!B$1:B$196,0),4)&amp;":"&amp;ADDRESS(MATCH(C62,発明者引用!B$1:B$196,0),17)),#REF!)+COUNTIF(INDIRECT("発明者引用!"&amp;ADDRESS(MATCH(C62,発明者引用!B$1:B$196,0),4)&amp;":"&amp;ADDRESS(MATCH(C62,発明者引用!B$1:B$196,0),17)),T62)&gt;0,"Yes","No"),"")</f>
        <v>No</v>
      </c>
      <c r="AP62" s="190" t="str">
        <f ca="1">IF(OR(LEFT(R62)="特",LEFT(R62)="実",AND(OR(LEFT(R62,2)="US",LEFT(R62,2)="WO",LEFT(R62,2)="GB",LEFT(R62,2)="EP",LEFT(R62,2)="DE"),OR(MID(R62,3,1)="1",MID(R62,3,1)="2",MID(R62,3,1)="3",MID(R62,3,1)="4",MID(R62,3,1)="5",MID(R62,3,1)="6",MID(R62,3,1)="7",MID(R62,3,1)="8",MID(R62,3,1)="9",MID(R62,3,1)="0"))),IF(VLOOKUP(C62,ファミリ引用特許WO!$A$2:$B$241,2,FALSE)+VLOOKUP(C62,ファミリ引用文献WO!$A$2:$C$241,3,FALSE)=0,"ISR無し",IF(COUNTIF(INDIRECT("ファミリ引用特許WO!"&amp;ADDRESS(MATCH(C62,ファミリ引用特許WO!$A$2:$A$241,0),1)&amp;":"&amp;ADDRESS(MATCH(C62,ファミリ引用特許WO!$A$2:$A$241,0),19)),R62)+COUNTIF(INDIRECT("ファミリ引用特許WO!"&amp;ADDRESS(MATCH(C62,ファミリ引用特許WO!$A$2:$A$241,0),1)&amp;":"&amp;ADDRESS(MATCH(C62,ファミリ引用特許WO!$A$2:$A$241,0),19)),S62)+COUNTIF(INDIRECT("ファミリ引用特許WO!"&amp;ADDRESS(MATCH(C62,ファミリ引用特許WO!$A$2:$A$241,0),1)&amp;":"&amp;ADDRESS(MATCH(C62,ファミリ引用特許WO!$A$2:$A$241,0),19)),T62)+COUNTIF(INDIRECT("ファミリ引用特許WO!"&amp;ADDRESS(MATCH(C62,ファミリ引用特許WO!$A$2:$A$241,0),1)&amp;":"&amp;ADDRESS(MATCH(C62,ファミリ引用特許WO!$A$2:$A$241,0),19)),W62)+COUNTIF(INDIRECT("ファミリ引用特許WO!"&amp;ADDRESS(MATCH(C62,ファミリ引用特許WO!$A$2:$A$241,0),1)&amp;":"&amp;ADDRESS(MATCH(C62,ファミリ引用特許WO!$A$2:$A$241,0),19)),Y62)&gt;0,"Yes","No")),"")</f>
        <v>Yes</v>
      </c>
      <c r="AQ62" s="194" t="str">
        <f ca="1">IF(OR(LEFT(R62)="特",LEFT(R62)="実",AND(OR(LEFT(R62,2)="US",LEFT(R62,2)="WO",LEFT(R62,2)="GB",LEFT(R62,2)="EP",LEFT(R62,2)="DE"),OR(MID(R62,3,1)="1",MID(R62,3,1)="2",MID(R62,3,1)="3",MID(R62,3,1)="4",MID(R62,3,1)="5",MID(R62,3,1)="6",MID(R62,3,1)="7",MID(R62,3,1)="8",MID(R62,3,1)="9",MID(R62,3,1)="0"))),IF(VLOOKUP(C62,'ファミリ引用特許表記修正（ex.A2→A）'!$A$2:$B$241,2,FALSE)=0,"family無し",IF(COUNTIF(INDIRECT("'ファミリ引用特許表記修正（ex.A2→A）'!"&amp;ADDRESS(MATCH(C62,'ファミリ引用特許表記修正（ex.A2→A）'!$A$2:$A$241,0),1)&amp;":"&amp;ADDRESS(MATCH(C62,'ファミリ引用特許表記修正（ex.A2→A）'!$A$2:$A$241,0),171)),R62)+COUNTIF(INDIRECT("'ファミリ引用特許表記修正（ex.A2→A）'!"&amp;ADDRESS(MATCH(C62,'ファミリ引用特許表記修正（ex.A2→A）'!$A$2:$A$241,0),1)&amp;":"&amp;ADDRESS(MATCH(C62,'ファミリ引用特許表記修正（ex.A2→A）'!$A$2:$A$241,0),171)),S62)+COUNTIF(INDIRECT("'ファミリ引用特許表記修正（ex.A2→A）'!"&amp;ADDRESS(MATCH(C62,'ファミリ引用特許表記修正（ex.A2→A）'!$A$2:$A$241,0),1)&amp;":"&amp;ADDRESS(MATCH(C62,'ファミリ引用特許表記修正（ex.A2→A）'!$A$2:$A$241,0),171)),T62)+COUNTIF(INDIRECT("'ファミリ引用特許表記修正（ex.A2→A）'!"&amp;ADDRESS(MATCH(C62,'ファミリ引用特許表記修正（ex.A2→A）'!$A$2:$A$241,0),1)&amp;":"&amp;ADDRESS(MATCH(C62,'ファミリ引用特許表記修正（ex.A2→A）'!$A$2:$A$241,0),171)),W62)+COUNTIF(INDIRECT("'ファミリ引用特許表記修正（ex.A2→A）'!"&amp;ADDRESS(MATCH(C62,'ファミリ引用特許表記修正（ex.A2→A）'!$A$2:$A$241,0),1)&amp;":"&amp;ADDRESS(MATCH(C62,'ファミリ引用特許表記修正（ex.A2→A）'!$A$2:$A$241,0),171)),Y62)&gt;0,"Yes","No")),"")</f>
        <v>Yes</v>
      </c>
      <c r="AR62" s="58" t="str">
        <f>IF(OR(LEFT(R62)="特",LEFT(R62)="実",AND(OR(LEFT(R62,2)="US",LEFT(R62,2)="WO",LEFT(R62,2)="GB",LEFT(R62,2)="EP",LEFT(R62,2)="DE"),OR(MID(R62,3,1)="1",MID(R62,3,1)="2",MID(R62,3,1)="3",MID(R62,3,1)="4",MID(R62,3,1)="5",MID(R62,3,1)="6",MID(R62,3,1)="7",MID(R62,3,1)="8",MID(R62,3,1)="9",MID(R62,3,1)="0",))),"",VLOOKUP($C62,ファミリ発明者引用文献!A$3:B$235,2,FALSE))</f>
        <v/>
      </c>
      <c r="AS62" s="194" t="str">
        <f>VLOOKUP(C62,ファミリ引用文献WO!A$2:B$241,2,FALSE)</f>
        <v>,DESSING J., SPRENGER A., KIEVIET O.S: Repertorium 94/95 1994 , NL., 'S-GRAVENHAGE, SDU , THE HAGUE XP002061444 see page 713,D.V. STRUM, E.I. EGER II: The degradation, absorption, and solubility of volatile anesthetics in soda lime depend on water content ANESTHESIA AND ANALGESIA, vol. 78, no. 2, February 1994, BALTIMORE, pages 340-348, XP002061443,,,</v>
      </c>
      <c r="AT62" s="190" t="str">
        <f>VLOOKUP(C62,ファミリ引用文献!A$3:B$242,2,FALSE)</f>
        <v>XP00206144; Dressing J., Sprenger A., Kieviet O.S.: Repertorium 94/95, 1994, NL., S-Gravenhage, SDU, The Hague./XP-00206144; Dressing J., Spencer A., Kieviet O.S.: Repertorium 94/95, 1994, NL., S-Gravenhage, SDU, The Hague./Anesth.Analg.(N.Y.),Vol.78,No.2,(1994),pp.340-348/I. Chistovskaya and F. Janowski, Acidic and Catalytic Properties of Boron-Containing Porous Glasses, React. Kinet. Catal. Lett., vol. 43, No. 2, 277-282 (1991)./J. Jednacak-Biscan, V. Pravdic, and W. Haller, Adsorption Phenomena on Glass Surfaces, Journal of Colloid and Interface Science, vol. 121, No. 2, Feb. 1988./A. Carre, F. Roger, and C. Varinot, Study of Acid/Base Properties of Oxide Glass, and Glass-Ceramics Surfaces,Journal of Colloid and Interface Science,vol. 154, No. 1, Nov. 1972.//ANESTHESIA AND ANALGESIA V.78 NO.2 FEB '94 PP 340-348 STRUM, D.V. ET AL/USP XXII, Official Monograph, p. 726 (isoflurane)./A. Carre, F. Roger, and C. Varinot, Study ofAcid/Base Properties of Oxide, Oxide Glass and Glass-Ceramic Surfaces, Journal of Colloid and Interface Science, vol. 154, No. 1, Nov. 1972./J. March, Advanced Organic Chemistry, McGraw-Hill Book Company (New York)./XP-002061443; The Degradation, Absorption, and Solubility of Volatile Anesthetics in Soda Lime Depend on Water Content; David P. Strum, MD, FRCP, and Edmond I. Eger II, MD; vol. 78. No. 2; Feb. 1994; Baltimore; pp. 340-348./Smith, I. et al., Comparison of Induction, Mainteance, and Recovery Characteristics of Sevoflurane ---N2O Anesthesia. Anes. Analg. vol. 74, pp. 253-259, 1992./DESSING J., SPRENGER A., KIEVIET O.S: Repertorium 94/95 1994 , NL., 'S-GRAVENHAGE, SDU , THE HAGUE XP002061444 see page 713/Smith, I. et al.: Comparison of Induction, Maintenance, and Recovery Characteristics of Sevoflurane-N2O and Propofol-Sevoflurane-N2O with Propofol-Isoflurane-N2O Anesthesia. Anesth. Analg. vol. 74, pp. 253-259, 1992./Anesth.Analg.(N.Y.),Vol.72,No.5,(1991),pp.627-634/David P.Strum et al,&amp;#8221;The degradation,absorption,and solubility of volatile anesthetics in soda lime depend on water content&amp;#8221;/XP-002061443; The Dedgradation, Absorption and Solubility of Volatile Anesthetics in Soda Lime Depend on Water Content: David P. Strum, MD, FRCP, and Edmond I. Eger II, MD; vol. 78, No.2; Feb. 1994; Baltimore; pp. 340-348./BASU P, et al.,Fluoroalkyl ether chemistry on alumina: A transmission infrared study of the adsorption and thermal ,Langmuir,1989&amp;#24180;,Vol.5, No.2, 1989,p502-510/Sevoflurance Water Content, Abbott Laboratories./Sevoflurane Water Content, Abbott Laboratories./大阪府病院薬剤師会編「医薬品要覧 第5版 追補収載版」(平成4-4-30)(株)薬事時報社 p.6-7/D.V. STRUM, E.I. EGER II: The degradation, absorption, and solubility of volatile anesthetics in soda lime depend on water content ANESTHESIA AND ANALGESIA, vol. 78, no. 2, February 1994 (1994-02), pages 340-348, XP002061443 BALTIMORE/M. Hair, The Nature of Leached Glass Surface,Clean Surfaces: Their Preparation and Characterization for Interfacial Studies,Published by Marcel Dekker, Inc. (New York) 1970./Smith, I. et al., Comparison of Induction, Maintenance, and Recovery Characteristics of Sevoflurane-N2O and Propofol-Sevoflurane-N2O with Propofol Isoflurane-N2O Anesthesia. Anes. Analg. vol. 74, pp. 253-259, 1992./D.V. STRUM, E.I. EGER II: The degradation, absorption, and solubility of volatile anesthetics in soda lime depend on water content ANESTHESIA AND ANALGESIA, vol. 78, no. 2, February 1994, BALTIMORE, pages 340-348, XP002061443/USP XXII, Official Monographs, p. 726 (isoflurane)./DESSING J., SPRENGER A., KIEVIET O.S: Repertorium 94/95 1994 , NL., 'S-GRAVENHAGE, SDU , THE HAGUE XP002061444 /0 (Examiner)/0/0 (Examiner)/0 (Examiner)/0 (Examiner)/0 (Examiner)/0/0/0/0/0/0/0/0/0/0/0/0/0/0/0/0/0/0/0/0/0/0/0/0/0/0/0/0/0/0/0/0/0/0/0/0/0/0/0/0/0/0/0/0/0/0/0/0/0/0/0/0/0/0/0/0/0/0/0/0/0/0/0/0/0/0/0/0/0/0/0/0/0/0/0/0/0/0/0/0/0/0/0/0/0/0/0/0/0/0/0/0/0/0/0/0/0/0/0/0/0/0/0/0/0/0/0/0/0/0/0/0/0/0/0/0/0/0/0/0/0/0/0/0/0/0/0/0/0/0/0/0/0/0/0/0/0/0/0/0/0/0</v>
      </c>
      <c r="AU62" s="190" t="str">
        <f>VLOOKUP(C62,審判データ!AH$2:BT$379,39,FALSE)</f>
        <v>AR00011090A;AR00057610A;AT00320798T;AT00201987T;AU00726733B;AU05930098A;BG00065414B;BG00103656A;BG00109751A;BR09806996A;CA02278133A;CA02278133C;CA02352597A;CA02352597C;CA02437603A;CA02437603C;CA02626424A;CN01244797A;CN01152674C;CN01560003A;CN01321958C;CN01899271A;CO04920220A;CZ09902561A;CZ00297092B;DE69800928D;DE69800928T;DE69833884D;DE69833884T;DK01114641T;DK00967975T;EP1114641A;EP1114641B;EP967975A;EP967975B;ES02256104T;ES02170474T;GR03036190T;HK01074434A;HU00002101A;IL00130150A;IL00130150D;特表2000-510159;特許03183520;特開2001-187729;特許03664648;特開2005-279283;特開2006-143742;特開2006-137769;NO00993606A;NO00993606D;NZ00335994A;PL00334477A;PT01114641E;PT00967975E;SK00086199A;SK00284243B;TR09901579T;US5990176;US6288127;US2002016373;US6444859;US2003130359;US6677492;US2004048932;US2006148906;WO1998032430A;ZA09800418A</v>
      </c>
      <c r="AV62" s="192" t="str">
        <f ca="1">IF(INDIRECT("審判データ!"&amp;ADDRESS(MATCH(C62,審判データ!$AH$1:$AH$379,0),32))="早期審査の対象とする","早期審査","")</f>
        <v/>
      </c>
      <c r="AW62" s="657" t="str">
        <f t="shared" si="0"/>
        <v/>
      </c>
      <c r="AX62" s="658" t="str">
        <f>IF(LEFT(AE62,3)="日本特",IF(LEFT(C62)="特",VLOOKUP(C62,'本件、証拠文献テーマコード'!G$2:I$376,3,FALSE),VLOOKUP(C62,'本件、証拠文献テーマコード'!B$2:I$376,8,FALSE)),"")</f>
        <v/>
      </c>
      <c r="AY62" s="658" t="str">
        <f>IF(LEFT(AE62,3)="日本特",IF(OR(MID(R62,2,1)="開",MID(R62,2,1)="表",MID(R62,2,1)="登"),VLOOKUP(R62,'本件、証拠文献テーマコード'!C$2:I$379,7,FALSE),VLOOKUP(R62,'本件、証拠文献テーマコード'!G$2:I$379,3,FALSE)),"")</f>
        <v/>
      </c>
      <c r="AZ62" s="659"/>
    </row>
    <row r="63" spans="1:52" ht="27" x14ac:dyDescent="0.15">
      <c r="A63" s="918" t="s">
        <v>22382</v>
      </c>
      <c r="B63" s="586" t="str">
        <f ca="1">IF(A63="",B62,INDIRECT("審判データ!"&amp;ADDRESS(MATCH(A63,審判データ!$HC$1:$HC$379,0),20))&amp;" / "&amp;INDIRECT("審判データ!"&amp;ADDRESS(MATCH(A63,審判データ!$HC$1:$HC$379,0),21)))</f>
        <v>2011 / 29-1</v>
      </c>
      <c r="C63" s="3">
        <v>3527721</v>
      </c>
      <c r="D63" s="921" t="s">
        <v>22383</v>
      </c>
      <c r="E63" s="245" t="str">
        <f ca="1">INDIRECT("審判データ!"&amp;ADDRESS(MATCH(C63,審判データ!$AH$1:$AH$379,0),55))</f>
        <v>アルコンラボラトリーズインコーポレイテッド</v>
      </c>
      <c r="F63" s="245" t="str">
        <f ca="1">INDIRECT("審判データ!"&amp;ADDRESS(MATCH(C63,審判データ!$AH$1:$AH$379,0),56))</f>
        <v>チャウハン　マスード</v>
      </c>
      <c r="G63" s="43" t="str">
        <f ca="1">INDIRECT("審判データ!"&amp;ADDRESS(MATCH(C63,審判データ!$AH$1:$AH$379,0),72))</f>
        <v>AT00300936T;AU04233693A;AU00674852B;CA02132826A;CA02132826C;DE69333850D;DE69333850T;DK00639070T;EP639070A;EP639070B;ES02246491T;HK01011615A;特表平07-506377;特許03337218;特開2002-177369;特許03527721;US5342620;US5505953;US5811466;US6143799;US6365636;US2002098160;US6503497;US2003130207;US6849253;US2005074504;WO1993021903A</v>
      </c>
      <c r="H63" s="43" t="str">
        <f ca="1">INDIRECT("審判データ!"&amp;ADDRESS(MATCH(C63,審判データ!$AH$1:$AH$379,0),41))</f>
        <v>A61L  2/18;C08K  3/38;C08K  5/053;C08L 29/04;C08L 79/02;C08L101/02</v>
      </c>
      <c r="I63" s="245" t="str">
        <f ca="1">INDIRECT("審判データ!"&amp;ADDRESS(MATCH(C63,審判データ!$AH$1:$AH$379,0),49))</f>
        <v>A61K   9/08@AFI(JP);A61K   9/00@ALI(EP);A61K  33/22@ALI(JP);A61K  47/10@ALI(JP);A61K  47/30@ALI(JP);A61L   2/18@ALI(JP);A61P  27/02@ALI(JP);A61P  37/06@ALI(JP);C08K   3/38@ALI(JP);C08K   5/053@ALI(JP);C08L  29/04@ALI(JP);C08L  79/02@ALI(JP);C08L 101/02@ALI(JP)</v>
      </c>
      <c r="J63" s="245" t="str">
        <f ca="1">INDIRECT("審判データ!"&amp;ADDRESS(MATCH(C63,審判データ!$AH$1:$AH$379,0),51))</f>
        <v>A61L  2/18;C08K  3/38;C08K  5/053;C08L 29/04;C08L 79/02;C08L101/02;A61K 47/10;A61K 33/22</v>
      </c>
      <c r="K63" s="245" t="str">
        <f ca="1">INDIRECT("審判データ!"&amp;ADDRESS(MATCH(C63,審判データ!$AH$1:$AH$379,0),53))</f>
        <v>4C058 AA09;4C058 BB07;4C058 JJ06;4C058 JJ07;4C058 JJ26;4J002 AA071;4J002 BE022;4J002 CM011;4J002 DK006;4J002 EC047;4J002 EC057;4J002 FD181;4J002 FD206;4J002 FD207;4J002 GB00;4J002 HA04;4C076 AA12;4C076 BB24;4C076 CC31;4C076 DD38;4C076 FF34;4C076 FF63;4C086 AA01;4C086 AA02;4C086 HA05;4C086 HA14;4C086 MA02;4C086 MA03;4C086 MA05;4C086 MA17;4C086 MA58;4C086 NA10;4C086 ZA33;4C086 ZB35;4C086 ZC51;4C086 ZC75</v>
      </c>
      <c r="L63" s="1004" t="s">
        <v>22384</v>
      </c>
      <c r="M63" s="1021" t="s">
        <v>22385</v>
      </c>
      <c r="N63" s="1006" t="s">
        <v>22386</v>
      </c>
      <c r="O63" s="1021" t="s">
        <v>934</v>
      </c>
      <c r="P63" s="1072">
        <v>0</v>
      </c>
      <c r="Q63" s="662" t="s">
        <v>935</v>
      </c>
      <c r="R63" s="647" t="s">
        <v>936</v>
      </c>
      <c r="S63" s="644" t="str">
        <f>IF(OR(LEFT(R63)="特",LEFT(R63)="実"),VLOOKUP(R63,'証拠（JP特許）'!$B$2:$D$299,2,FALSE),IF(AND(OR(LEFT(R63,2)="US",LEFT(R63,2)="WO",LEFT(R63,2)="GB",LEFT(R63,2)="EP",LEFT(R63,2)="DE"),OR(MID(R63,3,1)="1",MID(R63,3,1)="2",MID(R63,3,1)="3",MID(R63,3,1)="4",MID(R63,3,1)="5",MID(R63,3,1)="6",MID(R63,3,1)="7",MID(R63,3,1)="8",MID(R63,3,1)="9",MID(R63,3,1)="0")),VLOOKUP(R63,'証拠（WW特許）'!$B$2:$C$90,2,FALSE),"_"))</f>
        <v>JP9000950W</v>
      </c>
      <c r="T63" s="646" t="str">
        <f>IF(OR(LEFT(R63)="特",LEFT(R63)="実"),VLOOKUP(R63,'証拠（JP特許）'!$B$2:$E$299,4,FALSE),"_")</f>
        <v>_</v>
      </c>
      <c r="U63" s="644" t="s">
        <v>24</v>
      </c>
      <c r="V63" s="646" t="s">
        <v>94</v>
      </c>
      <c r="W63" s="648" t="str">
        <f t="shared" si="3"/>
        <v/>
      </c>
      <c r="X63" s="649"/>
      <c r="Y63" s="649" t="str">
        <f t="shared" si="4"/>
        <v/>
      </c>
      <c r="Z63" s="91" t="str">
        <f ca="1">IF(OR(LEFT(R63)="特",LEFT(R63)="実",AND(OR(LEFT(R63,2)="US",LEFT(R63,2)="WO",LEFT(R63,2)="GB",LEFT(R63,2)="EP",LEFT(R63,2)="DE"),OR(MID(R63,3,1)="1",MID(R63,3,1)="2",MID(R63,3,1)="3",MID(R63,3,1)="4",MID(R63,3,1)="5",MID(R63,3,1)="6",MID(R63,3,1)="7",MID(R63,3,1)="8",MID(R63,3,1)="9",MID(R63,3,1)="0",))),IF(COUNTIF(INDIRECT("拒絶理由・拒絶査定・異議申立!"&amp;ADDRESS(MATCH(C63,拒絶理由・拒絶査定・異議申立!B$1:B$1000,0),3)&amp;":"&amp;ADDRESS(MATCH(C63,拒絶理由・拒絶査定・異議申立!B$1:B$1000,0),50)),R63)+COUNTIF(INDIRECT("拒絶理由・拒絶査定・異議申立!"&amp;ADDRESS(MATCH(C63,拒絶理由・拒絶査定・異議申立!B$1:B$1000,0),3)&amp;":"&amp;ADDRESS(MATCH(C63,拒絶理由・拒絶査定・異議申立!B$1:B$1000,0),50)),T63)&gt;0,"Yes","No"),"")</f>
        <v>No</v>
      </c>
      <c r="AA63" s="92" t="str">
        <f ca="1">IF(OR(LEFT(R63)="特",LEFT(R63)="実",AND(OR(LEFT(R63,2)="US",LEFT(R63,2)="WO",LEFT(R63,2)="GB",LEFT(R63,2)="EP",LEFT(R63,2)="DE"),OR(MID(R63,3,1)="1",MID(R63,3,1)="2",MID(R63,3,1)="3",MID(R63,3,1)="4",MID(R63,3,1)="5",MID(R63,3,1)="6",MID(R63,3,1)="7",MID(R63,3,1)="8",MID(R63,3,1)="9",MID(R63,3,1)="0",))),IF(COUNTIF(INDIRECT("先行技術調査・登録査定!"&amp;ADDRESS(MATCH(C63,先行技術調査・登録査定!B$1:B$1000,0),3)&amp;":"&amp;ADDRESS(MATCH(C63,先行技術調査・登録査定!B$1:B$1000,0),49)),R63)+COUNTIF(INDIRECT("先行技術調査・登録査定!"&amp;ADDRESS(MATCH(C63,先行技術調査・登録査定!B$1:B$1000,0),3)&amp;":"&amp;ADDRESS(MATCH(C63,先行技術調査・登録査定!B$1:B$1000,0),49)),T63)&gt;0,"Yes","No"),"")</f>
        <v>No</v>
      </c>
      <c r="AB63" s="169" t="str">
        <f t="shared" ca="1" si="5"/>
        <v>Yes</v>
      </c>
      <c r="AC63" s="94" t="str">
        <f>IF(OR(LEFT(R63)="特",LEFT(R63)="実",AND(OR(LEFT(R63,2)="US",LEFT(R63,2)="WO",LEFT(R63,2)="GB",LEFT(R63,2)="EP",LEFT(R63,2)="DE"),OR(MID(R63,3,1)="1",MID(R63,3,1)="2",MID(R63,3,1)="3",MID(R63,3,1)="4",MID(R63,3,1)="5",MID(R63,3,1)="6",MID(R63,3,1)="7",MID(R63,3,1)="8",MID(R63,3,1)="9",MID(R63,3,1)="0",))),"",VLOOKUP($C63,非特許文献リスト!$A$2:$C$196,2,FALSE))</f>
        <v/>
      </c>
      <c r="AD63" s="95" t="str">
        <f>IF(OR(LEFT(R63)="特",LEFT(R63)="実",AND(OR(LEFT(R63,2)="US",LEFT(R63,2)="WO",LEFT(R63,2)="GB",LEFT(R63,2)="EP",LEFT(R63,2)="DE"),OR(MID(R63,3,1)="1",MID(R63,3,1)="2",MID(R63,3,1)="3",MID(R63,3,1)="4",MID(R63,3,1)="5",MID(R63,3,1)="6",MID(R63,3,1)="7",MID(R63,3,1)="8",MID(R63,3,1)="9",MID(R63,3,1)="0",))),"",VLOOKUP($C63,非特許文献リスト!$A$2:$C$196,3,FALSE))</f>
        <v/>
      </c>
      <c r="AE63" s="188" t="str">
        <f t="shared" si="2"/>
        <v>外国特許文献</v>
      </c>
      <c r="AF63" s="189" t="str">
        <f>IF(OR(LEFT(R63)="特",LEFT(R63)="実"),VLOOKUP(R63,'証拠（JP特許）'!$B$2:$AB$299,10,FALSE),IF(AND(OR(LEFT(R63,2)="US",LEFT(R63,2)="WO",LEFT(R63,2)="GB",LEFT(R63,2)="EP",LEFT(R63,2)="DE"),OR(MID(R63,3,1)="1",MID(R63,3,1)="2",MID(R63,3,1)="3",MID(R63,3,1)="4",MID(R63,3,1)="5",MID(R63,3,1)="6",MID(R63,3,1)="7",MID(R63,3,1)="8",MID(R63,3,1)="9",MID(R63,3,1)="0",)),VLOOKUP(R63,'証拠（WW特許）'!$B$2:$M$90,8,FALSE),""))</f>
        <v>EISAI CO., LTD.|SANTEN PHARMACEUTICAL CO., LTD.|MORITA, Takakazu|MITA, Shiro|KAWASHIMA, Yoichi</v>
      </c>
      <c r="AG63" s="189" t="str">
        <f>IF(OR(LEFT(R63)="特",LEFT(R63)="実"),VLOOKUP(R63,'証拠（JP特許）'!$B$2:$AB$299,26,FALSE),IF(AND(OR(LEFT(R63,2)="US",LEFT(R63,2)="WO",LEFT(R63,2)="GB",LEFT(R63,2)="EP",LEFT(R63,2)="DE"),OR(MID(R63,3,1)="1",MID(R63,3,1)="2",MID(R63,3,1)="3",MID(R63,3,1)="4",MID(R63,3,1)="5",MID(R63,3,1)="6",MID(R63,3,1)="7",MID(R63,3,1)="8",MID(R63,3,1)="9",MID(R63,3,1)="0",)),VLOOKUP(R63,'証拠（WW特許）'!$B$2:$M$90,12,FALSE),""))</f>
        <v>MORITA, Takakazu|MITA, Shiro|KAWASHIMA, Yoichi</v>
      </c>
      <c r="AH63" s="190" t="str">
        <f>IF(OR(LEFT(R63)="特",LEFT(R63)="実"),VLOOKUP(R63,'証拠（JP特許）'!$B$2:$X$299,20,FALSE),IF(AND(OR(LEFT(R63,2)="US",LEFT(R63,2)="WO",LEFT(R63,2)="GB",LEFT(R63,2)="EP",LEFT(R63,2)="DE"),OR(MID(R63,3,1)="1",MID(R63,3,1)="2",MID(R63,3,1)="3",MID(R63,3,1)="4",MID(R63,3,1)="5",MID(R63,3,1)="6",MID(R63,3,1)="7",MID(R63,3,1)="8",MID(R63,3,1)="9",MID(R63,3,1)="0",)),VLOOKUP(R63,'証拠（WW特許）'!$B$2:$U$90,20,FALSE),""))</f>
        <v>A61K   9/00(2006.01),A61K  33/22(2006.01)</v>
      </c>
      <c r="AI63" s="190" t="str">
        <f>IF(OR(LEFT(R63)="特",LEFT(R63)="実"),VLOOKUP(R63,'証拠（JP特許）'!$B$2:$X$299,21,FALSE),"")</f>
        <v/>
      </c>
      <c r="AJ63" s="190" t="str">
        <f>IF(OR(LEFT(R63)="特",LEFT(R63)="実"),VLOOKUP(R63,'証拠（JP特許）'!$B$2:$X$299,22,FALSE),"")</f>
        <v/>
      </c>
      <c r="AK63" s="191">
        <f>IF(OR(LEFT(R63)="特",LEFT(R63)="実"),VLOOKUP(R63,'証拠（JP特許）'!$B$2:$X$299,17,FALSE),IF(AND(OR(LEFT(R63,2)="US",LEFT(R63,2)="WO",LEFT(R63,2)="GB",LEFT(R63,2)="EP",LEFT(R63,2)="DE"),OR(MID(R63,3,1)="1",MID(R63,3,1)="2",MID(R63,3,1)="3",MID(R63,3,1)="4",MID(R63,3,1)="5",MID(R63,3,1)="6",MID(R63,3,1)="7",MID(R63,3,1)="8",MID(R63,3,1)="9",MID(R63,3,1)="0",)),VLOOKUP(R63,'証拠（WW特許）'!$B$2:$U$90,16,FALSE),""))</f>
        <v>33290</v>
      </c>
      <c r="AL63" s="190" t="s">
        <v>124</v>
      </c>
      <c r="AM63" s="190" t="s">
        <v>95</v>
      </c>
      <c r="AN63" s="190" t="s">
        <v>95</v>
      </c>
      <c r="AO63" s="190" t="str">
        <f ca="1">IF(OR(LEFT(R63)="特",LEFT(R63)="実",AND(OR(LEFT(R63,2)="US",LEFT(R63,2)="WO",LEFT(R63,2)="GB",LEFT(R63,2)="EP",LEFT(R63,2)="DE"),OR(MID(R63,3,1)="1",MID(R63,3,1)="2",MID(R63,3,1)="3",MID(R63,3,1)="4",MID(R63,3,1)="5",MID(R63,3,1)="6",MID(R63,3,1)="7",MID(R63,3,1)="8",MID(R63,3,1)="9",MID(R63,3,1)="0"))),IF(COUNTIF(INDIRECT("発明者引用!"&amp;ADDRESS(MATCH(C63,発明者引用!B$1:B$196,0),4)&amp;":"&amp;ADDRESS(MATCH(C63,発明者引用!B$1:B$196,0),17)),R63)+COUNTIF(INDIRECT("発明者引用!"&amp;ADDRESS(MATCH(C63,発明者引用!B$1:B$196,0),4)&amp;":"&amp;ADDRESS(MATCH(C63,発明者引用!B$1:B$196,0),17)),#REF!)+COUNTIF(INDIRECT("発明者引用!"&amp;ADDRESS(MATCH(C63,発明者引用!B$1:B$196,0),4)&amp;":"&amp;ADDRESS(MATCH(C63,発明者引用!B$1:B$196,0),17)),T63)&gt;0,"Yes","No"),"")</f>
        <v>No</v>
      </c>
      <c r="AP63" s="190" t="str">
        <f ca="1">IF(OR(LEFT(R63)="特",LEFT(R63)="実",AND(OR(LEFT(R63,2)="US",LEFT(R63,2)="WO",LEFT(R63,2)="GB",LEFT(R63,2)="EP",LEFT(R63,2)="DE"),OR(MID(R63,3,1)="1",MID(R63,3,1)="2",MID(R63,3,1)="3",MID(R63,3,1)="4",MID(R63,3,1)="5",MID(R63,3,1)="6",MID(R63,3,1)="7",MID(R63,3,1)="8",MID(R63,3,1)="9",MID(R63,3,1)="0"))),IF(VLOOKUP(C63,ファミリ引用特許WO!$A$2:$B$241,2,FALSE)+VLOOKUP(C63,ファミリ引用文献WO!$A$2:$C$241,3,FALSE)=0,"ISR無し",IF(COUNTIF(INDIRECT("ファミリ引用特許WO!"&amp;ADDRESS(MATCH(C63,ファミリ引用特許WO!$A$2:$A$241,0),1)&amp;":"&amp;ADDRESS(MATCH(C63,ファミリ引用特許WO!$A$2:$A$241,0),19)),R63)+COUNTIF(INDIRECT("ファミリ引用特許WO!"&amp;ADDRESS(MATCH(C63,ファミリ引用特許WO!$A$2:$A$241,0),1)&amp;":"&amp;ADDRESS(MATCH(C63,ファミリ引用特許WO!$A$2:$A$241,0),19)),S63)+COUNTIF(INDIRECT("ファミリ引用特許WO!"&amp;ADDRESS(MATCH(C63,ファミリ引用特許WO!$A$2:$A$241,0),1)&amp;":"&amp;ADDRESS(MATCH(C63,ファミリ引用特許WO!$A$2:$A$241,0),19)),T63)+COUNTIF(INDIRECT("ファミリ引用特許WO!"&amp;ADDRESS(MATCH(C63,ファミリ引用特許WO!$A$2:$A$241,0),1)&amp;":"&amp;ADDRESS(MATCH(C63,ファミリ引用特許WO!$A$2:$A$241,0),19)),W63)+COUNTIF(INDIRECT("ファミリ引用特許WO!"&amp;ADDRESS(MATCH(C63,ファミリ引用特許WO!$A$2:$A$241,0),1)&amp;":"&amp;ADDRESS(MATCH(C63,ファミリ引用特許WO!$A$2:$A$241,0),19)),Y63)&gt;0,"Yes","No")),"")</f>
        <v>Yes</v>
      </c>
      <c r="AQ63" s="194" t="str">
        <f ca="1">IF(OR(LEFT(R63)="特",LEFT(R63)="実",AND(OR(LEFT(R63,2)="US",LEFT(R63,2)="WO",LEFT(R63,2)="GB",LEFT(R63,2)="EP",LEFT(R63,2)="DE"),OR(MID(R63,3,1)="1",MID(R63,3,1)="2",MID(R63,3,1)="3",MID(R63,3,1)="4",MID(R63,3,1)="5",MID(R63,3,1)="6",MID(R63,3,1)="7",MID(R63,3,1)="8",MID(R63,3,1)="9",MID(R63,3,1)="0"))),IF(VLOOKUP(C63,'ファミリ引用特許表記修正（ex.A2→A）'!$A$2:$B$241,2,FALSE)=0,"family無し",IF(COUNTIF(INDIRECT("'ファミリ引用特許表記修正（ex.A2→A）'!"&amp;ADDRESS(MATCH(C63,'ファミリ引用特許表記修正（ex.A2→A）'!$A$2:$A$241,0),1)&amp;":"&amp;ADDRESS(MATCH(C63,'ファミリ引用特許表記修正（ex.A2→A）'!$A$2:$A$241,0),171)),R63)+COUNTIF(INDIRECT("'ファミリ引用特許表記修正（ex.A2→A）'!"&amp;ADDRESS(MATCH(C63,'ファミリ引用特許表記修正（ex.A2→A）'!$A$2:$A$241,0),1)&amp;":"&amp;ADDRESS(MATCH(C63,'ファミリ引用特許表記修正（ex.A2→A）'!$A$2:$A$241,0),171)),S63)+COUNTIF(INDIRECT("'ファミリ引用特許表記修正（ex.A2→A）'!"&amp;ADDRESS(MATCH(C63,'ファミリ引用特許表記修正（ex.A2→A）'!$A$2:$A$241,0),1)&amp;":"&amp;ADDRESS(MATCH(C63,'ファミリ引用特許表記修正（ex.A2→A）'!$A$2:$A$241,0),171)),T63)+COUNTIF(INDIRECT("'ファミリ引用特許表記修正（ex.A2→A）'!"&amp;ADDRESS(MATCH(C63,'ファミリ引用特許表記修正（ex.A2→A）'!$A$2:$A$241,0),1)&amp;":"&amp;ADDRESS(MATCH(C63,'ファミリ引用特許表記修正（ex.A2→A）'!$A$2:$A$241,0),171)),W63)+COUNTIF(INDIRECT("'ファミリ引用特許表記修正（ex.A2→A）'!"&amp;ADDRESS(MATCH(C63,'ファミリ引用特許表記修正（ex.A2→A）'!$A$2:$A$241,0),1)&amp;":"&amp;ADDRESS(MATCH(C63,'ファミリ引用特許表記修正（ex.A2→A）'!$A$2:$A$241,0),171)),Y63)&gt;0,"Yes","No")),"")</f>
        <v>Yes</v>
      </c>
      <c r="AR63" s="58" t="str">
        <f>IF(OR(LEFT(R63)="特",LEFT(R63)="実",AND(OR(LEFT(R63,2)="US",LEFT(R63,2)="WO",LEFT(R63,2)="GB",LEFT(R63,2)="EP",LEFT(R63,2)="DE"),OR(MID(R63,3,1)="1",MID(R63,3,1)="2",MID(R63,3,1)="3",MID(R63,3,1)="4",MID(R63,3,1)="5",MID(R63,3,1)="6",MID(R63,3,1)="7",MID(R63,3,1)="8",MID(R63,3,1)="9",MID(R63,3,1)="0",))),"",VLOOKUP($C63,ファミリ発明者引用文献!A$3:B$235,2,FALSE))</f>
        <v/>
      </c>
      <c r="AS63" s="194" t="str">
        <f>VLOOKUP(C63,ファミリ引用文献WO!A$2:B$241,2,FALSE)</f>
        <v/>
      </c>
      <c r="AT63" s="190" t="str">
        <f>VLOOKUP(C63,ファミリ引用文献!A$3:B$242,2,FALSE)</f>
        <v>HOULSBY, R. DENNIS ET AL: 'Antimicrobial Activity of Borate-Buffered Solutions' ANTIMICROBIAL AGENTS AND CHEMOTHERAPY vol. 29, no. 5, May 1986, pages 803 - 806//Gilman, H. et al. (eds.), Organic Chemistry vol. II, John Wiley &amp; Sons, Inc., New York: 1950, pp. 1540-1542, 1588, 1589, 1606-1610/Rakow, P. L. Contact Lens Forum (Jun., 1988), 41-46/Sciarra, J. et al., J. Am. Pharm. Assoc., 49(2):115-117 (1960)//Gilman, H. et al. (eds.), Organic Chemistry vol. I, John Wiley &amp; Sons, Inc. New York: 1950, pp. 432-433//HOULSBY R.D. ET AL.: 'Antimicrobial activity of borate-buffered solutions' ANTIMICROBIAL AGENTS AND CHEMOTHERAPY vol. 29, no. 5, May 1986, pages 803 - 806, XP003011468//Okada, T. J. Chromatography, 403:27-33 (1987)/Morawetz, H., Macromolecules In Solution, John Wiley &amp; Sons, Inc., New York: 1974, pp. 402-404/0/0/0/0/0/0/0/0/0/0/0/0/0/0/0/0/0/0/0/0/0/0/0/0/0/0/0/0/0/0/0/0/0/0/0/0/0/0/0/0/0/0/0/0/0/0/0/0/0/0/0/0/0/0/0/0/0/0/0/0/0/0/0/0/0/0/0/0/0/0/0/0/0/0/0/0/0/0/0/0/0/0/0/0/0/0/0/0/0/0/0/0/0/0/0/0/0/0/0/0/0/0/0/0/0/0/0/0/0/0/0/0/0/0/0/0/0/0/0/0/0/0/0/0/0/0/0/0/0/0/0/0/0/0/0/0/0/0/0/0/0/0/0/0/0/0/0/0/0/0/0/0/0/0/0/0/0/0/0/0/0/0/0/0</v>
      </c>
      <c r="AU63" s="190" t="str">
        <f>VLOOKUP(C63,審判データ!AH$2:BT$379,39,FALSE)</f>
        <v>AT00300936T;AU04233693A;AU00674852B;CA02132826A;CA02132826C;DE69333850D;DE69333850T;DK00639070T;EP639070A;EP639070B;ES02246491T;HK01011615A;特表平07-506377;特許03337218;特開2002-177369;特許03527721;US5342620;US5505953;US5811466;US6143799;US6365636;US2002098160;US6503497;US2003130207;US6849253;US2005074504;WO1993021903A</v>
      </c>
      <c r="AV63" s="192" t="str">
        <f ca="1">IF(INDIRECT("審判データ!"&amp;ADDRESS(MATCH(C63,審判データ!$AH$1:$AH$379,0),32))="早期審査の対象とする","早期審査","")</f>
        <v/>
      </c>
      <c r="AW63" s="657" t="str">
        <f t="shared" si="0"/>
        <v/>
      </c>
      <c r="AX63" s="658" t="str">
        <f>IF(LEFT(AE63,3)="日本特",IF(LEFT(C63)="特",VLOOKUP(C63,'本件、証拠文献テーマコード'!G$2:I$376,3,FALSE),VLOOKUP(C63,'本件、証拠文献テーマコード'!B$2:I$376,8,FALSE)),"")</f>
        <v/>
      </c>
      <c r="AY63" s="658" t="str">
        <f>IF(LEFT(AE63,3)="日本特",IF(OR(MID(R63,2,1)="開",MID(R63,2,1)="表",MID(R63,2,1)="登"),VLOOKUP(R63,'本件、証拠文献テーマコード'!C$2:I$379,7,FALSE),VLOOKUP(R63,'本件、証拠文献テーマコード'!G$2:I$379,3,FALSE)),"")</f>
        <v/>
      </c>
      <c r="AZ63" s="659"/>
    </row>
    <row r="64" spans="1:52" ht="27" x14ac:dyDescent="0.15">
      <c r="A64" s="920"/>
      <c r="B64" s="586" t="str">
        <f ca="1">IF(A64="",B63,INDIRECT("審判データ!"&amp;ADDRESS(MATCH(A64,審判データ!$HC$1:$HC$379,0),20))&amp;" / "&amp;INDIRECT("審判データ!"&amp;ADDRESS(MATCH(A64,審判データ!$HC$1:$HC$379,0),21)))</f>
        <v>2011 / 29-1</v>
      </c>
      <c r="C64" s="312">
        <v>3527721</v>
      </c>
      <c r="D64" s="773"/>
      <c r="E64" s="248" t="str">
        <f ca="1">INDIRECT("審判データ!"&amp;ADDRESS(MATCH(C64,審判データ!$AH$1:$AH$379,0),55))</f>
        <v>アルコンラボラトリーズインコーポレイテッド</v>
      </c>
      <c r="F64" s="248" t="str">
        <f ca="1">INDIRECT("審判データ!"&amp;ADDRESS(MATCH(C64,審判データ!$AH$1:$AH$379,0),56))</f>
        <v>チャウハン　マスード</v>
      </c>
      <c r="G64" s="43" t="str">
        <f ca="1">INDIRECT("審判データ!"&amp;ADDRESS(MATCH(C64,審判データ!$AH$1:$AH$379,0),72))</f>
        <v>AT00300936T;AU04233693A;AU00674852B;CA02132826A;CA02132826C;DE69333850D;DE69333850T;DK00639070T;EP639070A;EP639070B;ES02246491T;HK01011615A;特表平07-506377;特許03337218;特開2002-177369;特許03527721;US5342620;US5505953;US5811466;US6143799;US6365636;US2002098160;US6503497;US2003130207;US6849253;US2005074504;WO1993021903A</v>
      </c>
      <c r="H64" s="43" t="str">
        <f ca="1">INDIRECT("審判データ!"&amp;ADDRESS(MATCH(C64,審判データ!$AH$1:$AH$379,0),41))</f>
        <v>A61L  2/18;C08K  3/38;C08K  5/053;C08L 29/04;C08L 79/02;C08L101/02</v>
      </c>
      <c r="I64" s="248" t="str">
        <f ca="1">INDIRECT("審判データ!"&amp;ADDRESS(MATCH(C64,審判データ!$AH$1:$AH$379,0),49))</f>
        <v>A61K   9/08@AFI(JP);A61K   9/00@ALI(EP);A61K  33/22@ALI(JP);A61K  47/10@ALI(JP);A61K  47/30@ALI(JP);A61L   2/18@ALI(JP);A61P  27/02@ALI(JP);A61P  37/06@ALI(JP);C08K   3/38@ALI(JP);C08K   5/053@ALI(JP);C08L  29/04@ALI(JP);C08L  79/02@ALI(JP);C08L 101/02@ALI(JP)</v>
      </c>
      <c r="J64" s="248" t="str">
        <f ca="1">INDIRECT("審判データ!"&amp;ADDRESS(MATCH(C64,審判データ!$AH$1:$AH$379,0),51))</f>
        <v>A61L  2/18;C08K  3/38;C08K  5/053;C08L 29/04;C08L 79/02;C08L101/02;A61K 47/10;A61K 33/22</v>
      </c>
      <c r="K64" s="248" t="str">
        <f ca="1">INDIRECT("審判データ!"&amp;ADDRESS(MATCH(C64,審判データ!$AH$1:$AH$379,0),53))</f>
        <v>4C058 AA09;4C058 BB07;4C058 JJ06;4C058 JJ07;4C058 JJ26;4J002 AA071;4J002 BE022;4J002 CM011;4J002 DK006;4J002 EC047;4J002 EC057;4J002 FD181;4J002 FD206;4J002 FD207;4J002 GB00;4J002 HA04;4C076 AA12;4C076 BB24;4C076 CC31;4C076 DD38;4C076 FF34;4C076 FF63;4C086 AA01;4C086 AA02;4C086 HA05;4C086 HA14;4C086 MA02;4C086 MA03;4C086 MA05;4C086 MA17;4C086 MA58;4C086 NA10;4C086 ZA33;4C086 ZB35;4C086 ZC51;4C086 ZC75</v>
      </c>
      <c r="L64" s="1005"/>
      <c r="M64" s="1025"/>
      <c r="N64" s="1007"/>
      <c r="O64" s="1025"/>
      <c r="P64" s="1074"/>
      <c r="Q64" s="646" t="s">
        <v>22352</v>
      </c>
      <c r="R64" s="647" t="s">
        <v>22387</v>
      </c>
      <c r="S64" s="644" t="str">
        <f>IF(OR(LEFT(R64)="特",LEFT(R64)="実"),VLOOKUP(R64,'証拠（JP特許）'!$B$2:$D$299,2,FALSE),IF(AND(OR(LEFT(R64,2)="US",LEFT(R64,2)="WO",LEFT(R64,2)="GB",LEFT(R64,2)="EP",LEFT(R64,2)="DE"),OR(MID(R64,3,1)="1",MID(R64,3,1)="2",MID(R64,3,1)="3",MID(R64,3,1)="4",MID(R64,3,1)="5",MID(R64,3,1)="6",MID(R64,3,1)="7",MID(R64,3,1)="8",MID(R64,3,1)="9",MID(R64,3,1)="0")),VLOOKUP(R64,'証拠（WW特許）'!$B$2:$C$90,2,FALSE),"_"))</f>
        <v>特願昭57-170600</v>
      </c>
      <c r="T64" s="646" t="str">
        <f>IF(OR(LEFT(R64)="特",LEFT(R64)="実"),VLOOKUP(R64,'証拠（JP特許）'!$B$2:$E$299,4,FALSE),"_")</f>
        <v>_</v>
      </c>
      <c r="U64" s="644" t="s">
        <v>22388</v>
      </c>
      <c r="V64" s="646" t="s">
        <v>22389</v>
      </c>
      <c r="W64" s="648" t="str">
        <f t="shared" si="3"/>
        <v>JP5959619A</v>
      </c>
      <c r="X64" s="649"/>
      <c r="Y64" s="649" t="str">
        <f t="shared" si="4"/>
        <v/>
      </c>
      <c r="Z64" s="91" t="str">
        <f ca="1">IF(OR(LEFT(R64)="特",LEFT(R64)="実",AND(OR(LEFT(R64,2)="US",LEFT(R64,2)="WO",LEFT(R64,2)="GB",LEFT(R64,2)="EP",LEFT(R64,2)="DE"),OR(MID(R64,3,1)="1",MID(R64,3,1)="2",MID(R64,3,1)="3",MID(R64,3,1)="4",MID(R64,3,1)="5",MID(R64,3,1)="6",MID(R64,3,1)="7",MID(R64,3,1)="8",MID(R64,3,1)="9",MID(R64,3,1)="0",))),IF(COUNTIF(INDIRECT("拒絶理由・拒絶査定・異議申立!"&amp;ADDRESS(MATCH(C64,拒絶理由・拒絶査定・異議申立!B$1:B$1000,0),3)&amp;":"&amp;ADDRESS(MATCH(C64,拒絶理由・拒絶査定・異議申立!B$1:B$1000,0),50)),R64)+COUNTIF(INDIRECT("拒絶理由・拒絶査定・異議申立!"&amp;ADDRESS(MATCH(C64,拒絶理由・拒絶査定・異議申立!B$1:B$1000,0),3)&amp;":"&amp;ADDRESS(MATCH(C64,拒絶理由・拒絶査定・異議申立!B$1:B$1000,0),50)),T64)&gt;0,"Yes","No"),"")</f>
        <v>No</v>
      </c>
      <c r="AA64" s="92" t="str">
        <f ca="1">IF(OR(LEFT(R64)="特",LEFT(R64)="実",AND(OR(LEFT(R64,2)="US",LEFT(R64,2)="WO",LEFT(R64,2)="GB",LEFT(R64,2)="EP",LEFT(R64,2)="DE"),OR(MID(R64,3,1)="1",MID(R64,3,1)="2",MID(R64,3,1)="3",MID(R64,3,1)="4",MID(R64,3,1)="5",MID(R64,3,1)="6",MID(R64,3,1)="7",MID(R64,3,1)="8",MID(R64,3,1)="9",MID(R64,3,1)="0",))),IF(COUNTIF(INDIRECT("先行技術調査・登録査定!"&amp;ADDRESS(MATCH(C64,先行技術調査・登録査定!B$1:B$1000,0),3)&amp;":"&amp;ADDRESS(MATCH(C64,先行技術調査・登録査定!B$1:B$1000,0),49)),R64)+COUNTIF(INDIRECT("先行技術調査・登録査定!"&amp;ADDRESS(MATCH(C64,先行技術調査・登録査定!B$1:B$1000,0),3)&amp;":"&amp;ADDRESS(MATCH(C64,先行技術調査・登録査定!B$1:B$1000,0),49)),T64)&gt;0,"Yes","No"),"")</f>
        <v>No</v>
      </c>
      <c r="AB64" s="169" t="str">
        <f t="shared" ca="1" si="5"/>
        <v>Yes</v>
      </c>
      <c r="AC64" s="121" t="str">
        <f>IF(OR(LEFT(R64)="特",LEFT(R64)="実",AND(OR(LEFT(R64,2)="US",LEFT(R64,2)="WO",LEFT(R64,2)="GB",LEFT(R64,2)="EP",LEFT(R64,2)="DE"),OR(MID(R64,3,1)="1",MID(R64,3,1)="2",MID(R64,3,1)="3",MID(R64,3,1)="4",MID(R64,3,1)="5",MID(R64,3,1)="6",MID(R64,3,1)="7",MID(R64,3,1)="8",MID(R64,3,1)="9",MID(R64,3,1)="0",))),"",VLOOKUP($C64,非特許文献リスト!$A$2:$C$196,2,FALSE))</f>
        <v/>
      </c>
      <c r="AD64" s="122" t="str">
        <f>IF(OR(LEFT(R64)="特",LEFT(R64)="実",AND(OR(LEFT(R64,2)="US",LEFT(R64,2)="WO",LEFT(R64,2)="GB",LEFT(R64,2)="EP",LEFT(R64,2)="DE"),OR(MID(R64,3,1)="1",MID(R64,3,1)="2",MID(R64,3,1)="3",MID(R64,3,1)="4",MID(R64,3,1)="5",MID(R64,3,1)="6",MID(R64,3,1)="7",MID(R64,3,1)="8",MID(R64,3,1)="9",MID(R64,3,1)="0",))),"",VLOOKUP($C64,非特許文献リスト!$A$2:$C$196,3,FALSE))</f>
        <v/>
      </c>
      <c r="AE64" s="188" t="str">
        <f t="shared" si="2"/>
        <v>日本特許文献</v>
      </c>
      <c r="AF64" s="189" t="str">
        <f>IF(OR(LEFT(R64)="特",LEFT(R64)="実"),VLOOKUP(R64,'証拠（JP特許）'!$B$2:$AB$299,10,FALSE),IF(AND(OR(LEFT(R64,2)="US",LEFT(R64,2)="WO",LEFT(R64,2)="GB",LEFT(R64,2)="EP",LEFT(R64,2)="DE"),OR(MID(R64,3,1)="1",MID(R64,3,1)="2",MID(R64,3,1)="3",MID(R64,3,1)="4",MID(R64,3,1)="5",MID(R64,3,1)="6",MID(R64,3,1)="7",MID(R64,3,1)="8",MID(R64,3,1)="9",MID(R64,3,1)="0",)),VLOOKUP(R64,'証拠（WW特許）'!$B$2:$M$90,8,FALSE),""))</f>
        <v>サンスタ－株式会社</v>
      </c>
      <c r="AG64" s="189" t="str">
        <f>IF(OR(LEFT(R64)="特",LEFT(R64)="実"),VLOOKUP(R64,'証拠（JP特許）'!$B$2:$AB$299,26,FALSE),IF(AND(OR(LEFT(R64,2)="US",LEFT(R64,2)="WO",LEFT(R64,2)="GB",LEFT(R64,2)="EP",LEFT(R64,2)="DE"),OR(MID(R64,3,1)="1",MID(R64,3,1)="2",MID(R64,3,1)="3",MID(R64,3,1)="4",MID(R64,3,1)="5",MID(R64,3,1)="6",MID(R64,3,1)="7",MID(R64,3,1)="8",MID(R64,3,1)="9",MID(R64,3,1)="0",)),VLOOKUP(R64,'証拠（WW特許）'!$B$2:$M$90,12,FALSE),""))</f>
        <v>政本　幸三,長谷川　健二,新納　靖規,佐藤　利夫</v>
      </c>
      <c r="AH64" s="190" t="str">
        <f>IF(OR(LEFT(R64)="特",LEFT(R64)="実"),VLOOKUP(R64,'証拠（JP特許）'!$B$2:$X$299,20,FALSE),IF(AND(OR(LEFT(R64,2)="US",LEFT(R64,2)="WO",LEFT(R64,2)="GB",LEFT(R64,2)="EP",LEFT(R64,2)="DE"),OR(MID(R64,3,1)="1",MID(R64,3,1)="2",MID(R64,3,1)="3",MID(R64,3,1)="4",MID(R64,3,1)="5",MID(R64,3,1)="6",MID(R64,3,1)="7",MID(R64,3,1)="8",MID(R64,3,1)="9",MID(R64,3,1)="0",)),VLOOKUP(R64,'証拠（WW特許）'!$B$2:$U$90,20,FALSE),""))</f>
        <v>C07H  17/04    (2006.01),A61K  31/70    (2006.01),A61K  31/7042  (2006.01),A61K  31/7048  (2006.01)</v>
      </c>
      <c r="AI64" s="190" t="str">
        <f>IF(OR(LEFT(R64)="特",LEFT(R64)="実"),VLOOKUP(R64,'証拠（JP特許）'!$B$2:$X$299,21,FALSE),"")</f>
        <v xml:space="preserve">C07H 17/04       ,A61K 31/70       ,A61K 31/7042     ,A61K 31/7048     </v>
      </c>
      <c r="AJ64" s="190" t="str">
        <f>IF(OR(LEFT(R64)="特",LEFT(R64)="実"),VLOOKUP(R64,'証拠（JP特許）'!$B$2:$X$299,22,FALSE),"")</f>
        <v>4C057BB02,4C057DD01,4C057KK02,4C086AA01,4C086AA02,4C086EA11,4C086GA16,4C086MA01,4C086MA04,4C086MA58,4C086NA03,4C086NA05,4C086NA07,4C086NA08,4C086ZA33,4C086ZB33,4C086ZC28,4C086ZC52</v>
      </c>
      <c r="AK64" s="191" t="str">
        <f>IF(OR(LEFT(R64)="特",LEFT(R64)="実"),VLOOKUP(R64,'証拠（JP特許）'!$B$2:$X$299,17,FALSE),IF(AND(OR(LEFT(R64,2)="US",LEFT(R64,2)="WO",LEFT(R64,2)="GB",LEFT(R64,2)="EP",LEFT(R64,2)="DE"),OR(MID(R64,3,1)="1",MID(R64,3,1)="2",MID(R64,3,1)="3",MID(R64,3,1)="4",MID(R64,3,1)="5",MID(R64,3,1)="6",MID(R64,3,1)="7",MID(R64,3,1)="8",MID(R64,3,1)="9",MID(R64,3,1)="0",)),VLOOKUP(R64,'証拠（WW特許）'!$B$2:$U$90,16,FALSE),""))</f>
        <v>1984.04.05</v>
      </c>
      <c r="AL64" s="190" t="s">
        <v>124</v>
      </c>
      <c r="AM64" s="190" t="s">
        <v>95</v>
      </c>
      <c r="AN64" s="190" t="s">
        <v>95</v>
      </c>
      <c r="AO64" s="190" t="str">
        <f ca="1">IF(OR(LEFT(R64)="特",LEFT(R64)="実",AND(OR(LEFT(R64,2)="US",LEFT(R64,2)="WO",LEFT(R64,2)="GB",LEFT(R64,2)="EP",LEFT(R64,2)="DE"),OR(MID(R64,3,1)="1",MID(R64,3,1)="2",MID(R64,3,1)="3",MID(R64,3,1)="4",MID(R64,3,1)="5",MID(R64,3,1)="6",MID(R64,3,1)="7",MID(R64,3,1)="8",MID(R64,3,1)="9",MID(R64,3,1)="0"))),IF(COUNTIF(INDIRECT("発明者引用!"&amp;ADDRESS(MATCH(C64,発明者引用!B$1:B$196,0),4)&amp;":"&amp;ADDRESS(MATCH(C64,発明者引用!B$1:B$196,0),17)),R64)+COUNTIF(INDIRECT("発明者引用!"&amp;ADDRESS(MATCH(C64,発明者引用!B$1:B$196,0),4)&amp;":"&amp;ADDRESS(MATCH(C64,発明者引用!B$1:B$196,0),17)),#REF!)+COUNTIF(INDIRECT("発明者引用!"&amp;ADDRESS(MATCH(C64,発明者引用!B$1:B$196,0),4)&amp;":"&amp;ADDRESS(MATCH(C64,発明者引用!B$1:B$196,0),17)),T64)&gt;0,"Yes","No"),"")</f>
        <v>No</v>
      </c>
      <c r="AP64" s="190" t="str">
        <f ca="1">IF(OR(LEFT(R64)="特",LEFT(R64)="実",AND(OR(LEFT(R64,2)="US",LEFT(R64,2)="WO",LEFT(R64,2)="GB",LEFT(R64,2)="EP",LEFT(R64,2)="DE"),OR(MID(R64,3,1)="1",MID(R64,3,1)="2",MID(R64,3,1)="3",MID(R64,3,1)="4",MID(R64,3,1)="5",MID(R64,3,1)="6",MID(R64,3,1)="7",MID(R64,3,1)="8",MID(R64,3,1)="9",MID(R64,3,1)="0"))),IF(VLOOKUP(C64,ファミリ引用特許WO!$A$2:$B$241,2,FALSE)+VLOOKUP(C64,ファミリ引用文献WO!$A$2:$C$241,3,FALSE)=0,"ISR無し",IF(COUNTIF(INDIRECT("ファミリ引用特許WO!"&amp;ADDRESS(MATCH(C64,ファミリ引用特許WO!$A$2:$A$241,0),1)&amp;":"&amp;ADDRESS(MATCH(C64,ファミリ引用特許WO!$A$2:$A$241,0),19)),R64)+COUNTIF(INDIRECT("ファミリ引用特許WO!"&amp;ADDRESS(MATCH(C64,ファミリ引用特許WO!$A$2:$A$241,0),1)&amp;":"&amp;ADDRESS(MATCH(C64,ファミリ引用特許WO!$A$2:$A$241,0),19)),S64)+COUNTIF(INDIRECT("ファミリ引用特許WO!"&amp;ADDRESS(MATCH(C64,ファミリ引用特許WO!$A$2:$A$241,0),1)&amp;":"&amp;ADDRESS(MATCH(C64,ファミリ引用特許WO!$A$2:$A$241,0),19)),T64)+COUNTIF(INDIRECT("ファミリ引用特許WO!"&amp;ADDRESS(MATCH(C64,ファミリ引用特許WO!$A$2:$A$241,0),1)&amp;":"&amp;ADDRESS(MATCH(C64,ファミリ引用特許WO!$A$2:$A$241,0),19)),W64)+COUNTIF(INDIRECT("ファミリ引用特許WO!"&amp;ADDRESS(MATCH(C64,ファミリ引用特許WO!$A$2:$A$241,0),1)&amp;":"&amp;ADDRESS(MATCH(C64,ファミリ引用特許WO!$A$2:$A$241,0),19)),Y64)&gt;0,"Yes","No")),"")</f>
        <v>Yes</v>
      </c>
      <c r="AQ64" s="194" t="str">
        <f ca="1">IF(OR(LEFT(R64)="特",LEFT(R64)="実",AND(OR(LEFT(R64,2)="US",LEFT(R64,2)="WO",LEFT(R64,2)="GB",LEFT(R64,2)="EP",LEFT(R64,2)="DE"),OR(MID(R64,3,1)="1",MID(R64,3,1)="2",MID(R64,3,1)="3",MID(R64,3,1)="4",MID(R64,3,1)="5",MID(R64,3,1)="6",MID(R64,3,1)="7",MID(R64,3,1)="8",MID(R64,3,1)="9",MID(R64,3,1)="0"))),IF(VLOOKUP(C64,'ファミリ引用特許表記修正（ex.A2→A）'!$A$2:$B$241,2,FALSE)=0,"family無し",IF(COUNTIF(INDIRECT("'ファミリ引用特許表記修正（ex.A2→A）'!"&amp;ADDRESS(MATCH(C64,'ファミリ引用特許表記修正（ex.A2→A）'!$A$2:$A$241,0),1)&amp;":"&amp;ADDRESS(MATCH(C64,'ファミリ引用特許表記修正（ex.A2→A）'!$A$2:$A$241,0),171)),R64)+COUNTIF(INDIRECT("'ファミリ引用特許表記修正（ex.A2→A）'!"&amp;ADDRESS(MATCH(C64,'ファミリ引用特許表記修正（ex.A2→A）'!$A$2:$A$241,0),1)&amp;":"&amp;ADDRESS(MATCH(C64,'ファミリ引用特許表記修正（ex.A2→A）'!$A$2:$A$241,0),171)),S64)+COUNTIF(INDIRECT("'ファミリ引用特許表記修正（ex.A2→A）'!"&amp;ADDRESS(MATCH(C64,'ファミリ引用特許表記修正（ex.A2→A）'!$A$2:$A$241,0),1)&amp;":"&amp;ADDRESS(MATCH(C64,'ファミリ引用特許表記修正（ex.A2→A）'!$A$2:$A$241,0),171)),T64)+COUNTIF(INDIRECT("'ファミリ引用特許表記修正（ex.A2→A）'!"&amp;ADDRESS(MATCH(C64,'ファミリ引用特許表記修正（ex.A2→A）'!$A$2:$A$241,0),1)&amp;":"&amp;ADDRESS(MATCH(C64,'ファミリ引用特許表記修正（ex.A2→A）'!$A$2:$A$241,0),171)),W64)+COUNTIF(INDIRECT("'ファミリ引用特許表記修正（ex.A2→A）'!"&amp;ADDRESS(MATCH(C64,'ファミリ引用特許表記修正（ex.A2→A）'!$A$2:$A$241,0),1)&amp;":"&amp;ADDRESS(MATCH(C64,'ファミリ引用特許表記修正（ex.A2→A）'!$A$2:$A$241,0),171)),Y64)&gt;0,"Yes","No")),"")</f>
        <v>Yes</v>
      </c>
      <c r="AR64" s="58" t="str">
        <f>IF(OR(LEFT(R64)="特",LEFT(R64)="実",AND(OR(LEFT(R64,2)="US",LEFT(R64,2)="WO",LEFT(R64,2)="GB",LEFT(R64,2)="EP",LEFT(R64,2)="DE"),OR(MID(R64,3,1)="1",MID(R64,3,1)="2",MID(R64,3,1)="3",MID(R64,3,1)="4",MID(R64,3,1)="5",MID(R64,3,1)="6",MID(R64,3,1)="7",MID(R64,3,1)="8",MID(R64,3,1)="9",MID(R64,3,1)="0",))),"",VLOOKUP($C64,ファミリ発明者引用文献!A$3:B$235,2,FALSE))</f>
        <v/>
      </c>
      <c r="AS64" s="194" t="str">
        <f>VLOOKUP(C64,ファミリ引用文献WO!A$2:B$241,2,FALSE)</f>
        <v/>
      </c>
      <c r="AT64" s="190" t="str">
        <f>VLOOKUP(C64,ファミリ引用文献!A$3:B$242,2,FALSE)</f>
        <v>HOULSBY, R. DENNIS ET AL: 'Antimicrobial Activity of Borate-Buffered Solutions' ANTIMICROBIAL AGENTS AND CHEMOTHERAPY vol. 29, no. 5, May 1986, pages 803 - 806//Gilman, H. et al. (eds.), Organic Chemistry vol. II, John Wiley &amp; Sons, Inc., New York: 1950, pp. 1540-1542, 1588, 1589, 1606-1610/Rakow, P. L. Contact Lens Forum (Jun., 1988), 41-46/Sciarra, J. et al., J. Am. Pharm. Assoc., 49(2):115-117 (1960)//Gilman, H. et al. (eds.), Organic Chemistry vol. I, John Wiley &amp; Sons, Inc. New York: 1950, pp. 432-433//HOULSBY R.D. ET AL.: 'Antimicrobial activity of borate-buffered solutions' ANTIMICROBIAL AGENTS AND CHEMOTHERAPY vol. 29, no. 5, May 1986, pages 803 - 806, XP003011468//Okada, T. J. Chromatography, 403:27-33 (1987)/Morawetz, H., Macromolecules In Solution, John Wiley &amp; Sons, Inc., New York: 1974, pp. 402-404/0/0/0/0/0/0/0/0/0/0/0/0/0/0/0/0/0/0/0/0/0/0/0/0/0/0/0/0/0/0/0/0/0/0/0/0/0/0/0/0/0/0/0/0/0/0/0/0/0/0/0/0/0/0/0/0/0/0/0/0/0/0/0/0/0/0/0/0/0/0/0/0/0/0/0/0/0/0/0/0/0/0/0/0/0/0/0/0/0/0/0/0/0/0/0/0/0/0/0/0/0/0/0/0/0/0/0/0/0/0/0/0/0/0/0/0/0/0/0/0/0/0/0/0/0/0/0/0/0/0/0/0/0/0/0/0/0/0/0/0/0/0/0/0/0/0/0/0/0/0/0/0/0/0/0/0/0/0/0/0/0/0/0/0</v>
      </c>
      <c r="AU64" s="190" t="str">
        <f>VLOOKUP(C64,審判データ!AH$2:BT$379,39,FALSE)</f>
        <v>AT00300936T;AU04233693A;AU00674852B;CA02132826A;CA02132826C;DE69333850D;DE69333850T;DK00639070T;EP639070A;EP639070B;ES02246491T;HK01011615A;特表平07-506377;特許03337218;特開2002-177369;特許03527721;US5342620;US5505953;US5811466;US6143799;US6365636;US2002098160;US6503497;US2003130207;US6849253;US2005074504;WO1993021903A</v>
      </c>
      <c r="AV64" s="192" t="str">
        <f ca="1">IF(INDIRECT("審判データ!"&amp;ADDRESS(MATCH(C64,審判データ!$AH$1:$AH$379,0),32))="早期審査の対象とする","早期審査","")</f>
        <v/>
      </c>
      <c r="AW64" s="657" t="str">
        <f t="shared" si="0"/>
        <v>不一致</v>
      </c>
      <c r="AX64" s="658" t="str">
        <f>IF(LEFT(AE64,3)="日本特",IF(LEFT(C64)="特",VLOOKUP(C64,'本件、証拠文献テーマコード'!G$2:I$376,3,FALSE),VLOOKUP(C64,'本件、証拠文献テーマコード'!B$2:I$376,8,FALSE)),"")</f>
        <v>4C058,4J002,4C076,4C086</v>
      </c>
      <c r="AY64" s="658" t="str">
        <f>IF(LEFT(AE64,3)="日本特",IF(OR(MID(R64,2,1)="開",MID(R64,2,1)="表",MID(R64,2,1)="登"),VLOOKUP(R64,'本件、証拠文献テーマコード'!C$2:I$379,7,FALSE),VLOOKUP(R64,'本件、証拠文献テーマコード'!G$2:I$379,3,FALSE)),"")</f>
        <v>4C086,4C057</v>
      </c>
      <c r="AZ64" s="659"/>
    </row>
    <row r="65" spans="1:52" ht="81" x14ac:dyDescent="0.15">
      <c r="A65" s="233" t="s">
        <v>22390</v>
      </c>
      <c r="B65" s="586" t="str">
        <f ca="1">IF(A65="",B64,INDIRECT("審判データ!"&amp;ADDRESS(MATCH(A65,審判データ!$HC$1:$HC$379,0),20))&amp;" / "&amp;INDIRECT("審判データ!"&amp;ADDRESS(MATCH(A65,審判データ!$HC$1:$HC$379,0),21)))</f>
        <v>2012 / 29-1,29-2</v>
      </c>
      <c r="C65" s="66">
        <v>4059688</v>
      </c>
      <c r="D65" s="43" t="s">
        <v>22391</v>
      </c>
      <c r="E65" s="43" t="str">
        <f ca="1">INDIRECT("審判データ!"&amp;ADDRESS(MATCH(C65,審判データ!$AH$1:$AH$379,0),55))</f>
        <v>大王製紙株式会社</v>
      </c>
      <c r="F65" s="43" t="str">
        <f ca="1">INDIRECT("審判データ!"&amp;ADDRESS(MATCH(C65,審判データ!$AH$1:$AH$379,0),56))</f>
        <v>前山　剛志</v>
      </c>
      <c r="G65" s="43" t="str">
        <f ca="1">INDIRECT("審判データ!"&amp;ADDRESS(MATCH(C65,審判データ!$AH$1:$AH$379,0),72))</f>
        <v xml:space="preserve"> </v>
      </c>
      <c r="H65" s="43" t="str">
        <f ca="1">INDIRECT("審判データ!"&amp;ADDRESS(MATCH(C65,審判データ!$AH$1:$AH$379,0),41))</f>
        <v>A61F 13/15;A61F  5/44;A61F 13/49;A61F 13/551;A61F 13/58</v>
      </c>
      <c r="I65" s="43" t="str">
        <f ca="1">INDIRECT("審判データ!"&amp;ADDRESS(MATCH(C65,審判データ!$AH$1:$AH$379,0),49))</f>
        <v>A61F  13/15@AFI(JP);A61F   5/44@ALI(JP);A61F  13/49@ALI(JP);A61F  13/551@ALI(JP);A61F  13/58@ALI(JP)</v>
      </c>
      <c r="J65" s="43" t="str">
        <f ca="1">INDIRECT("審判データ!"&amp;ADDRESS(MATCH(C65,審判データ!$AH$1:$AH$379,0),51))</f>
        <v>A41B 13/02        M;A41B 13/02        J;A61F  5/44        H</v>
      </c>
      <c r="K65" s="43" t="str">
        <f ca="1">INDIRECT("審判データ!"&amp;ADDRESS(MATCH(C65,審判データ!$AH$1:$AH$379,0),53))</f>
        <v>3B029 BD06;3B029 BD07;3B029 BD21;4C098 AA09;4C098 CC14;4C098 CD10;4C098 CE05;4C098 CE06;4C098 DD12;3B200 AA01;3B200 BA16;3B200 CA02;3B200 CA03;3B200 DA28;3B200 DE02;3B200 DE06;3B200 DE08;3B200 DE17</v>
      </c>
      <c r="L65" s="654" t="s">
        <v>22392</v>
      </c>
      <c r="M65" s="644" t="s">
        <v>22324</v>
      </c>
      <c r="N65" s="643" t="s">
        <v>22393</v>
      </c>
      <c r="O65" s="661" t="s">
        <v>91</v>
      </c>
      <c r="P65" s="660">
        <v>0</v>
      </c>
      <c r="Q65" s="646" t="s">
        <v>91</v>
      </c>
      <c r="R65" s="647" t="s">
        <v>972</v>
      </c>
      <c r="S65" s="644" t="str">
        <f>IF(OR(LEFT(R65)="特",LEFT(R65)="実"),VLOOKUP(R65,'証拠（JP特許）'!$B$2:$D$299,2,FALSE),IF(AND(OR(LEFT(R65,2)="US",LEFT(R65,2)="WO",LEFT(R65,2)="GB",LEFT(R65,2)="EP",LEFT(R65,2)="DE"),OR(MID(R65,3,1)="1",MID(R65,3,1)="2",MID(R65,3,1)="3",MID(R65,3,1)="4",MID(R65,3,1)="5",MID(R65,3,1)="6",MID(R65,3,1)="7",MID(R65,3,1)="8",MID(R65,3,1)="9",MID(R65,3,1)="0")),VLOOKUP(R65,'証拠（WW特許）'!$B$2:$C$90,2,FALSE),"_"))</f>
        <v>US9919523W</v>
      </c>
      <c r="T65" s="646" t="str">
        <f>IF(OR(LEFT(R65)="特",LEFT(R65)="実"),VLOOKUP(R65,'証拠（JP特許）'!$B$2:$E$299,4,FALSE),"_")</f>
        <v>_</v>
      </c>
      <c r="U65" s="644" t="s">
        <v>24</v>
      </c>
      <c r="V65" s="646" t="s">
        <v>94</v>
      </c>
      <c r="W65" s="648" t="str">
        <f t="shared" si="3"/>
        <v/>
      </c>
      <c r="X65" s="649"/>
      <c r="Y65" s="649" t="str">
        <f t="shared" si="4"/>
        <v/>
      </c>
      <c r="Z65" s="91" t="str">
        <f ca="1">IF(OR(LEFT(R65)="特",LEFT(R65)="実",AND(OR(LEFT(R65,2)="US",LEFT(R65,2)="WO",LEFT(R65,2)="GB",LEFT(R65,2)="EP",LEFT(R65,2)="DE"),OR(MID(R65,3,1)="1",MID(R65,3,1)="2",MID(R65,3,1)="3",MID(R65,3,1)="4",MID(R65,3,1)="5",MID(R65,3,1)="6",MID(R65,3,1)="7",MID(R65,3,1)="8",MID(R65,3,1)="9",MID(R65,3,1)="0",))),IF(COUNTIF(INDIRECT("拒絶理由・拒絶査定・異議申立!"&amp;ADDRESS(MATCH(C65,拒絶理由・拒絶査定・異議申立!B$1:B$1000,0),3)&amp;":"&amp;ADDRESS(MATCH(C65,拒絶理由・拒絶査定・異議申立!B$1:B$1000,0),50)),R65)+COUNTIF(INDIRECT("拒絶理由・拒絶査定・異議申立!"&amp;ADDRESS(MATCH(C65,拒絶理由・拒絶査定・異議申立!B$1:B$1000,0),3)&amp;":"&amp;ADDRESS(MATCH(C65,拒絶理由・拒絶査定・異議申立!B$1:B$1000,0),50)),T65)&gt;0,"Yes","No"),"")</f>
        <v>No</v>
      </c>
      <c r="AA65" s="92" t="str">
        <f ca="1">IF(OR(LEFT(R65)="特",LEFT(R65)="実",AND(OR(LEFT(R65,2)="US",LEFT(R65,2)="WO",LEFT(R65,2)="GB",LEFT(R65,2)="EP",LEFT(R65,2)="DE"),OR(MID(R65,3,1)="1",MID(R65,3,1)="2",MID(R65,3,1)="3",MID(R65,3,1)="4",MID(R65,3,1)="5",MID(R65,3,1)="6",MID(R65,3,1)="7",MID(R65,3,1)="8",MID(R65,3,1)="9",MID(R65,3,1)="0",))),IF(COUNTIF(INDIRECT("先行技術調査・登録査定!"&amp;ADDRESS(MATCH(C65,先行技術調査・登録査定!B$1:B$1000,0),3)&amp;":"&amp;ADDRESS(MATCH(C65,先行技術調査・登録査定!B$1:B$1000,0),49)),R65)+COUNTIF(INDIRECT("先行技術調査・登録査定!"&amp;ADDRESS(MATCH(C65,先行技術調査・登録査定!B$1:B$1000,0),3)&amp;":"&amp;ADDRESS(MATCH(C65,先行技術調査・登録査定!B$1:B$1000,0),49)),T65)&gt;0,"Yes","No"),"")</f>
        <v>No</v>
      </c>
      <c r="AB65" s="169" t="str">
        <f t="shared" ca="1" si="5"/>
        <v>Yes</v>
      </c>
      <c r="AC65" s="94" t="str">
        <f>IF(OR(LEFT(R65)="特",LEFT(R65)="実",AND(OR(LEFT(R65,2)="US",LEFT(R65,2)="WO",LEFT(R65,2)="GB",LEFT(R65,2)="EP",LEFT(R65,2)="DE"),OR(MID(R65,3,1)="1",MID(R65,3,1)="2",MID(R65,3,1)="3",MID(R65,3,1)="4",MID(R65,3,1)="5",MID(R65,3,1)="6",MID(R65,3,1)="7",MID(R65,3,1)="8",MID(R65,3,1)="9",MID(R65,3,1)="0",))),"",VLOOKUP($C65,非特許文献リスト!$A$2:$C$196,2,FALSE))</f>
        <v/>
      </c>
      <c r="AD65" s="95" t="str">
        <f>IF(OR(LEFT(R65)="特",LEFT(R65)="実",AND(OR(LEFT(R65,2)="US",LEFT(R65,2)="WO",LEFT(R65,2)="GB",LEFT(R65,2)="EP",LEFT(R65,2)="DE"),OR(MID(R65,3,1)="1",MID(R65,3,1)="2",MID(R65,3,1)="3",MID(R65,3,1)="4",MID(R65,3,1)="5",MID(R65,3,1)="6",MID(R65,3,1)="7",MID(R65,3,1)="8",MID(R65,3,1)="9",MID(R65,3,1)="0",))),"",VLOOKUP($C65,非特許文献リスト!$A$2:$C$196,3,FALSE))</f>
        <v/>
      </c>
      <c r="AE65" s="188" t="str">
        <f t="shared" si="2"/>
        <v>外国特許文献</v>
      </c>
      <c r="AF65" s="189" t="str">
        <f>IF(OR(LEFT(R65)="特",LEFT(R65)="実"),VLOOKUP(R65,'証拠（JP特許）'!$B$2:$AB$299,10,FALSE),IF(AND(OR(LEFT(R65,2)="US",LEFT(R65,2)="WO",LEFT(R65,2)="GB",LEFT(R65,2)="EP",LEFT(R65,2)="DE"),OR(MID(R65,3,1)="1",MID(R65,3,1)="2",MID(R65,3,1)="3",MID(R65,3,1)="4",MID(R65,3,1)="5",MID(R65,3,1)="6",MID(R65,3,1)="7",MID(R65,3,1)="8",MID(R65,3,1)="9",MID(R65,3,1)="0",)),VLOOKUP(R65,'証拠（WW特許）'!$B$2:$M$90,8,FALSE),""))</f>
        <v>THE PROCTER &amp; GAMBLE COMPANY|MATSUDA, Toshiyuki|SONG, Limin</v>
      </c>
      <c r="AG65" s="189" t="str">
        <f>IF(OR(LEFT(R65)="特",LEFT(R65)="実"),VLOOKUP(R65,'証拠（JP特許）'!$B$2:$AB$299,26,FALSE),IF(AND(OR(LEFT(R65,2)="US",LEFT(R65,2)="WO",LEFT(R65,2)="GB",LEFT(R65,2)="EP",LEFT(R65,2)="DE"),OR(MID(R65,3,1)="1",MID(R65,3,1)="2",MID(R65,3,1)="3",MID(R65,3,1)="4",MID(R65,3,1)="5",MID(R65,3,1)="6",MID(R65,3,1)="7",MID(R65,3,1)="8",MID(R65,3,1)="9",MID(R65,3,1)="0",)),VLOOKUP(R65,'証拠（WW特許）'!$B$2:$M$90,12,FALSE),""))</f>
        <v>MATSUDA, Toshiyuki|SONG, Limin</v>
      </c>
      <c r="AH65" s="190" t="str">
        <f>IF(OR(LEFT(R65)="特",LEFT(R65)="実"),VLOOKUP(R65,'証拠（JP特許）'!$B$2:$X$299,20,FALSE),IF(AND(OR(LEFT(R65,2)="US",LEFT(R65,2)="WO",LEFT(R65,2)="GB",LEFT(R65,2)="EP",LEFT(R65,2)="DE"),OR(MID(R65,3,1)="1",MID(R65,3,1)="2",MID(R65,3,1)="3",MID(R65,3,1)="4",MID(R65,3,1)="5",MID(R65,3,1)="6",MID(R65,3,1)="7",MID(R65,3,1)="8",MID(R65,3,1)="9",MID(R65,3,1)="0",)),VLOOKUP(R65,'証拠（WW特許）'!$B$2:$U$90,20,FALSE),""))</f>
        <v>A61F  13/15(2006.01),A61F  13/56(2006.01),A61F  13/58(2006.01)</v>
      </c>
      <c r="AI65" s="190" t="str">
        <f>IF(OR(LEFT(R65)="特",LEFT(R65)="実"),VLOOKUP(R65,'証拠（JP特許）'!$B$2:$X$299,21,FALSE),"")</f>
        <v/>
      </c>
      <c r="AJ65" s="190" t="str">
        <f>IF(OR(LEFT(R65)="特",LEFT(R65)="実"),VLOOKUP(R65,'証拠（JP特許）'!$B$2:$X$299,22,FALSE),"")</f>
        <v/>
      </c>
      <c r="AK65" s="191">
        <f>IF(OR(LEFT(R65)="特",LEFT(R65)="実"),VLOOKUP(R65,'証拠（JP特許）'!$B$2:$X$299,17,FALSE),IF(AND(OR(LEFT(R65,2)="US",LEFT(R65,2)="WO",LEFT(R65,2)="GB",LEFT(R65,2)="EP",LEFT(R65,2)="DE"),OR(MID(R65,3,1)="1",MID(R65,3,1)="2",MID(R65,3,1)="3",MID(R65,3,1)="4",MID(R65,3,1)="5",MID(R65,3,1)="6",MID(R65,3,1)="7",MID(R65,3,1)="8",MID(R65,3,1)="9",MID(R65,3,1)="0",)),VLOOKUP(R65,'証拠（WW特許）'!$B$2:$U$90,16,FALSE),""))</f>
        <v>36951</v>
      </c>
      <c r="AL65" s="190" t="s">
        <v>99</v>
      </c>
      <c r="AM65" s="190" t="s">
        <v>95</v>
      </c>
      <c r="AN65" s="190" t="s">
        <v>95</v>
      </c>
      <c r="AO65" s="190" t="str">
        <f ca="1">IF(OR(LEFT(R65)="特",LEFT(R65)="実",AND(OR(LEFT(R65,2)="US",LEFT(R65,2)="WO",LEFT(R65,2)="GB",LEFT(R65,2)="EP",LEFT(R65,2)="DE"),OR(MID(R65,3,1)="1",MID(R65,3,1)="2",MID(R65,3,1)="3",MID(R65,3,1)="4",MID(R65,3,1)="5",MID(R65,3,1)="6",MID(R65,3,1)="7",MID(R65,3,1)="8",MID(R65,3,1)="9",MID(R65,3,1)="0"))),IF(COUNTIF(INDIRECT("発明者引用!"&amp;ADDRESS(MATCH(C65,発明者引用!B$1:B$196,0),4)&amp;":"&amp;ADDRESS(MATCH(C65,発明者引用!B$1:B$196,0),17)),R65)+COUNTIF(INDIRECT("発明者引用!"&amp;ADDRESS(MATCH(C65,発明者引用!B$1:B$196,0),4)&amp;":"&amp;ADDRESS(MATCH(C65,発明者引用!B$1:B$196,0),17)),#REF!)+COUNTIF(INDIRECT("発明者引用!"&amp;ADDRESS(MATCH(C65,発明者引用!B$1:B$196,0),4)&amp;":"&amp;ADDRESS(MATCH(C65,発明者引用!B$1:B$196,0),17)),T65)&gt;0,"Yes","No"),"")</f>
        <v>No</v>
      </c>
      <c r="AP65" s="190" t="str">
        <f ca="1">IF(OR(LEFT(R65)="特",LEFT(R65)="実",AND(OR(LEFT(R65,2)="US",LEFT(R65,2)="WO",LEFT(R65,2)="GB",LEFT(R65,2)="EP",LEFT(R65,2)="DE"),OR(MID(R65,3,1)="1",MID(R65,3,1)="2",MID(R65,3,1)="3",MID(R65,3,1)="4",MID(R65,3,1)="5",MID(R65,3,1)="6",MID(R65,3,1)="7",MID(R65,3,1)="8",MID(R65,3,1)="9",MID(R65,3,1)="0"))),IF(VLOOKUP(C65,ファミリ引用特許WO!$A$2:$B$241,2,FALSE)+VLOOKUP(C65,ファミリ引用文献WO!$A$2:$C$241,3,FALSE)=0,"ISR無し",IF(COUNTIF(INDIRECT("ファミリ引用特許WO!"&amp;ADDRESS(MATCH(C65,ファミリ引用特許WO!$A$2:$A$241,0),1)&amp;":"&amp;ADDRESS(MATCH(C65,ファミリ引用特許WO!$A$2:$A$241,0),19)),R65)+COUNTIF(INDIRECT("ファミリ引用特許WO!"&amp;ADDRESS(MATCH(C65,ファミリ引用特許WO!$A$2:$A$241,0),1)&amp;":"&amp;ADDRESS(MATCH(C65,ファミリ引用特許WO!$A$2:$A$241,0),19)),S65)+COUNTIF(INDIRECT("ファミリ引用特許WO!"&amp;ADDRESS(MATCH(C65,ファミリ引用特許WO!$A$2:$A$241,0),1)&amp;":"&amp;ADDRESS(MATCH(C65,ファミリ引用特許WO!$A$2:$A$241,0),19)),T65)+COUNTIF(INDIRECT("ファミリ引用特許WO!"&amp;ADDRESS(MATCH(C65,ファミリ引用特許WO!$A$2:$A$241,0),1)&amp;":"&amp;ADDRESS(MATCH(C65,ファミリ引用特許WO!$A$2:$A$241,0),19)),W65)+COUNTIF(INDIRECT("ファミリ引用特許WO!"&amp;ADDRESS(MATCH(C65,ファミリ引用特許WO!$A$2:$A$241,0),1)&amp;":"&amp;ADDRESS(MATCH(C65,ファミリ引用特許WO!$A$2:$A$241,0),19)),Y65)&gt;0,"Yes","No")),"")</f>
        <v>ISR無し</v>
      </c>
      <c r="AQ65" s="194" t="str">
        <f ca="1">IF(OR(LEFT(R65)="特",LEFT(R65)="実",AND(OR(LEFT(R65,2)="US",LEFT(R65,2)="WO",LEFT(R65,2)="GB",LEFT(R65,2)="EP",LEFT(R65,2)="DE"),OR(MID(R65,3,1)="1",MID(R65,3,1)="2",MID(R65,3,1)="3",MID(R65,3,1)="4",MID(R65,3,1)="5",MID(R65,3,1)="6",MID(R65,3,1)="7",MID(R65,3,1)="8",MID(R65,3,1)="9",MID(R65,3,1)="0"))),IF(VLOOKUP(C65,'ファミリ引用特許表記修正（ex.A2→A）'!$A$2:$B$241,2,FALSE)=0,"family無し",IF(COUNTIF(INDIRECT("'ファミリ引用特許表記修正（ex.A2→A）'!"&amp;ADDRESS(MATCH(C65,'ファミリ引用特許表記修正（ex.A2→A）'!$A$2:$A$241,0),1)&amp;":"&amp;ADDRESS(MATCH(C65,'ファミリ引用特許表記修正（ex.A2→A）'!$A$2:$A$241,0),171)),R65)+COUNTIF(INDIRECT("'ファミリ引用特許表記修正（ex.A2→A）'!"&amp;ADDRESS(MATCH(C65,'ファミリ引用特許表記修正（ex.A2→A）'!$A$2:$A$241,0),1)&amp;":"&amp;ADDRESS(MATCH(C65,'ファミリ引用特許表記修正（ex.A2→A）'!$A$2:$A$241,0),171)),S65)+COUNTIF(INDIRECT("'ファミリ引用特許表記修正（ex.A2→A）'!"&amp;ADDRESS(MATCH(C65,'ファミリ引用特許表記修正（ex.A2→A）'!$A$2:$A$241,0),1)&amp;":"&amp;ADDRESS(MATCH(C65,'ファミリ引用特許表記修正（ex.A2→A）'!$A$2:$A$241,0),171)),T65)+COUNTIF(INDIRECT("'ファミリ引用特許表記修正（ex.A2→A）'!"&amp;ADDRESS(MATCH(C65,'ファミリ引用特許表記修正（ex.A2→A）'!$A$2:$A$241,0),1)&amp;":"&amp;ADDRESS(MATCH(C65,'ファミリ引用特許表記修正（ex.A2→A）'!$A$2:$A$241,0),171)),W65)+COUNTIF(INDIRECT("'ファミリ引用特許表記修正（ex.A2→A）'!"&amp;ADDRESS(MATCH(C65,'ファミリ引用特許表記修正（ex.A2→A）'!$A$2:$A$241,0),1)&amp;":"&amp;ADDRESS(MATCH(C65,'ファミリ引用特許表記修正（ex.A2→A）'!$A$2:$A$241,0),171)),Y65)&gt;0,"Yes","No")),"")</f>
        <v>family無し</v>
      </c>
      <c r="AR65" s="58" t="str">
        <f>IF(OR(LEFT(R65)="特",LEFT(R65)="実",AND(OR(LEFT(R65,2)="US",LEFT(R65,2)="WO",LEFT(R65,2)="GB",LEFT(R65,2)="EP",LEFT(R65,2)="DE"),OR(MID(R65,3,1)="1",MID(R65,3,1)="2",MID(R65,3,1)="3",MID(R65,3,1)="4",MID(R65,3,1)="5",MID(R65,3,1)="6",MID(R65,3,1)="7",MID(R65,3,1)="8",MID(R65,3,1)="9",MID(R65,3,1)="0",))),"",VLOOKUP($C65,ファミリ発明者引用文献!A$3:B$235,2,FALSE))</f>
        <v/>
      </c>
      <c r="AS65" s="194" t="str">
        <f>VLOOKUP(C65,ファミリ引用文献WO!A$2:B$241,2,FALSE)</f>
        <v/>
      </c>
      <c r="AT65" s="190" t="str">
        <f>VLOOKUP(C65,ファミリ引用文献!A$3:B$242,2,FALSE)</f>
        <v/>
      </c>
      <c r="AU65" s="190" t="str">
        <f>VLOOKUP(C65,審判データ!AH$2:BT$379,39,FALSE)</f>
        <v xml:space="preserve"> </v>
      </c>
      <c r="AV65" s="192" t="str">
        <f ca="1">IF(INDIRECT("審判データ!"&amp;ADDRESS(MATCH(C65,審判データ!$AH$1:$AH$379,0),32))="早期審査の対象とする","早期審査","")</f>
        <v/>
      </c>
      <c r="AW65" s="657" t="str">
        <f t="shared" si="0"/>
        <v/>
      </c>
      <c r="AX65" s="658" t="str">
        <f>IF(LEFT(AE65,3)="日本特",IF(LEFT(C65)="特",VLOOKUP(C65,'本件、証拠文献テーマコード'!G$2:I$376,3,FALSE),VLOOKUP(C65,'本件、証拠文献テーマコード'!B$2:I$376,8,FALSE)),"")</f>
        <v/>
      </c>
      <c r="AY65" s="658" t="str">
        <f>IF(LEFT(AE65,3)="日本特",IF(OR(MID(R65,2,1)="開",MID(R65,2,1)="表",MID(R65,2,1)="登"),VLOOKUP(R65,'本件、証拠文献テーマコード'!C$2:I$379,7,FALSE),VLOOKUP(R65,'本件、証拠文献テーマコード'!G$2:I$379,3,FALSE)),"")</f>
        <v/>
      </c>
      <c r="AZ65" s="659"/>
    </row>
    <row r="66" spans="1:52" x14ac:dyDescent="0.15">
      <c r="A66" s="233" t="s">
        <v>22394</v>
      </c>
      <c r="B66" s="586" t="str">
        <f ca="1">IF(A66="",B65,INDIRECT("審判データ!"&amp;ADDRESS(MATCH(A66,審判データ!$HC$1:$HC$379,0),20))&amp;" / "&amp;INDIRECT("審判データ!"&amp;ADDRESS(MATCH(A66,審判データ!$HC$1:$HC$379,0),21)))</f>
        <v>2012 / 29-1,29-2</v>
      </c>
      <c r="C66" s="66">
        <v>3552217</v>
      </c>
      <c r="D66" s="43" t="s">
        <v>22395</v>
      </c>
      <c r="E66" s="43" t="str">
        <f ca="1">INDIRECT("審判データ!"&amp;ADDRESS(MATCH(C66,審判データ!$AH$1:$AH$379,0),55))</f>
        <v>エナーテック株式会社</v>
      </c>
      <c r="F66" s="43" t="str">
        <f ca="1">INDIRECT("審判データ!"&amp;ADDRESS(MATCH(C66,審判データ!$AH$1:$AH$379,0),56))</f>
        <v>高橋　充</v>
      </c>
      <c r="G66" s="43" t="str">
        <f ca="1">INDIRECT("審判データ!"&amp;ADDRESS(MATCH(C66,審判データ!$AH$1:$AH$379,0),72))</f>
        <v xml:space="preserve"> </v>
      </c>
      <c r="H66" s="43" t="str">
        <f ca="1">INDIRECT("審判データ!"&amp;ADDRESS(MATCH(C66,審判データ!$AH$1:$AH$379,0),41))</f>
        <v>F24D 11/00;F24D 13/02;F24D 15/02;F24H  7/02    602;E04B  1/74</v>
      </c>
      <c r="I66" s="43" t="str">
        <f ca="1">INDIRECT("審判データ!"&amp;ADDRESS(MATCH(C66,審判データ!$AH$1:$AH$379,0),49))</f>
        <v>E04B   1/74@AFI(JP);F24D  11/00@ALI(JP);F24D  13/02@ALI(JP);F24D  15/02@ALI(JP);F24H   7/02@ALI(JP)</v>
      </c>
      <c r="J66" s="43" t="str">
        <f ca="1">INDIRECT("審判データ!"&amp;ADDRESS(MATCH(C66,審判データ!$AH$1:$AH$379,0),51))</f>
        <v>E04B  1/74        B;F24H  7/02    602 A;F24D 11/00        A;F24D 13/02        E;F24D 15/02        G</v>
      </c>
      <c r="K66" s="43" t="str">
        <f ca="1">INDIRECT("審判データ!"&amp;ADDRESS(MATCH(C66,審判データ!$AH$1:$AH$379,0),53))</f>
        <v>2E001 DB02;2E001 DD17;2E001 FA21;2E001 FA22;2E001 GA03;2E001 GA07;2E001 GA42;2E001 HA04;2E001 HA10;2E001 JA07;2E001 KA05;2E001 LA10;3L071 CC05;3L071 CD01;3L071 CE01;3L071 CF05;3L072 AA02;3L072 AA06;3L072 AB03;3L072 AC02;3L072 AD06</v>
      </c>
      <c r="L66" s="654" t="s">
        <v>22396</v>
      </c>
      <c r="M66" s="644"/>
      <c r="N66" s="643"/>
      <c r="O66" s="661"/>
      <c r="P66" s="656"/>
      <c r="Q66" s="646"/>
      <c r="R66" s="647"/>
      <c r="S66" s="644" t="str">
        <f>IF(OR(LEFT(R66)="特",LEFT(R66)="実"),VLOOKUP(R66,'証拠（JP特許）'!$B$2:$D$299,2,FALSE),IF(AND(OR(LEFT(R66,2)="US",LEFT(R66,2)="WO",LEFT(R66,2)="GB",LEFT(R66,2)="EP",LEFT(R66,2)="DE"),OR(MID(R66,3,1)="1",MID(R66,3,1)="2",MID(R66,3,1)="3",MID(R66,3,1)="4",MID(R66,3,1)="5",MID(R66,3,1)="6",MID(R66,3,1)="7",MID(R66,3,1)="8",MID(R66,3,1)="9",MID(R66,3,1)="0")),VLOOKUP(R66,'証拠（WW特許）'!$B$2:$C$90,2,FALSE),"_"))</f>
        <v>_</v>
      </c>
      <c r="T66" s="646" t="str">
        <f>IF(OR(LEFT(R66)="特",LEFT(R66)="実"),VLOOKUP(R66,'証拠（JP特許）'!$B$2:$E$299,4,FALSE),"_")</f>
        <v>_</v>
      </c>
      <c r="U66" s="644"/>
      <c r="V66" s="646"/>
      <c r="W66" s="648" t="str">
        <f t="shared" si="3"/>
        <v/>
      </c>
      <c r="X66" s="649"/>
      <c r="Y66" s="649" t="str">
        <f t="shared" si="4"/>
        <v/>
      </c>
      <c r="Z66" s="91" t="str">
        <f ca="1">IF(OR(LEFT(R66)="特",LEFT(R66)="実",AND(OR(LEFT(R66,2)="US",LEFT(R66,2)="WO",LEFT(R66,2)="GB",LEFT(R66,2)="EP",LEFT(R66,2)="DE"),OR(MID(R66,3,1)="1",MID(R66,3,1)="2",MID(R66,3,1)="3",MID(R66,3,1)="4",MID(R66,3,1)="5",MID(R66,3,1)="6",MID(R66,3,1)="7",MID(R66,3,1)="8",MID(R66,3,1)="9",MID(R66,3,1)="0",))),IF(COUNTIF(INDIRECT("拒絶理由・拒絶査定・異議申立!"&amp;ADDRESS(MATCH(C66,拒絶理由・拒絶査定・異議申立!B$1:B$1000,0),3)&amp;":"&amp;ADDRESS(MATCH(C66,拒絶理由・拒絶査定・異議申立!B$1:B$1000,0),50)),R66)+COUNTIF(INDIRECT("拒絶理由・拒絶査定・異議申立!"&amp;ADDRESS(MATCH(C66,拒絶理由・拒絶査定・異議申立!B$1:B$1000,0),3)&amp;":"&amp;ADDRESS(MATCH(C66,拒絶理由・拒絶査定・異議申立!B$1:B$1000,0),50)),T66)&gt;0,"Yes","No"),"")</f>
        <v/>
      </c>
      <c r="AA66" s="92" t="str">
        <f ca="1">IF(OR(LEFT(R66)="特",LEFT(R66)="実",AND(OR(LEFT(R66,2)="US",LEFT(R66,2)="WO",LEFT(R66,2)="GB",LEFT(R66,2)="EP",LEFT(R66,2)="DE"),OR(MID(R66,3,1)="1",MID(R66,3,1)="2",MID(R66,3,1)="3",MID(R66,3,1)="4",MID(R66,3,1)="5",MID(R66,3,1)="6",MID(R66,3,1)="7",MID(R66,3,1)="8",MID(R66,3,1)="9",MID(R66,3,1)="0",))),IF(COUNTIF(INDIRECT("先行技術調査・登録査定!"&amp;ADDRESS(MATCH(C66,先行技術調査・登録査定!B$1:B$1000,0),3)&amp;":"&amp;ADDRESS(MATCH(C66,先行技術調査・登録査定!B$1:B$1000,0),49)),R66)+COUNTIF(INDIRECT("先行技術調査・登録査定!"&amp;ADDRESS(MATCH(C66,先行技術調査・登録査定!B$1:B$1000,0),3)&amp;":"&amp;ADDRESS(MATCH(C66,先行技術調査・登録査定!B$1:B$1000,0),49)),T66)&gt;0,"Yes","No"),"")</f>
        <v/>
      </c>
      <c r="AB66" s="169" t="str">
        <f t="shared" ca="1" si="5"/>
        <v/>
      </c>
      <c r="AC66" s="94" t="str">
        <f>IF(OR(LEFT(R66)="特",LEFT(R66)="実",AND(OR(LEFT(R66,2)="US",LEFT(R66,2)="WO",LEFT(R66,2)="GB",LEFT(R66,2)="EP",LEFT(R66,2)="DE"),OR(MID(R66,3,1)="1",MID(R66,3,1)="2",MID(R66,3,1)="3",MID(R66,3,1)="4",MID(R66,3,1)="5",MID(R66,3,1)="6",MID(R66,3,1)="7",MID(R66,3,1)="8",MID(R66,3,1)="9",MID(R66,3,1)="0",))),"",VLOOKUP($C66,非特許文献リスト!$A$2:$C$196,2,FALSE))</f>
        <v/>
      </c>
      <c r="AD66" s="95" t="str">
        <f>IF(OR(LEFT(R66)="特",LEFT(R66)="実",AND(OR(LEFT(R66,2)="US",LEFT(R66,2)="WO",LEFT(R66,2)="GB",LEFT(R66,2)="EP",LEFT(R66,2)="DE"),OR(MID(R66,3,1)="1",MID(R66,3,1)="2",MID(R66,3,1)="3",MID(R66,3,1)="4",MID(R66,3,1)="5",MID(R66,3,1)="6",MID(R66,3,1)="7",MID(R66,3,1)="8",MID(R66,3,1)="9",MID(R66,3,1)="0",))),"",VLOOKUP($C66,非特許文献リスト!$A$2:$C$196,3,FALSE))</f>
        <v/>
      </c>
      <c r="AE66" s="188" t="str">
        <f t="shared" si="2"/>
        <v/>
      </c>
      <c r="AF66" s="189" t="str">
        <f>IF(OR(LEFT(R66)="特",LEFT(R66)="実"),VLOOKUP(R66,'証拠（JP特許）'!$B$2:$AB$299,10,FALSE),IF(AND(OR(LEFT(R66,2)="US",LEFT(R66,2)="WO",LEFT(R66,2)="GB",LEFT(R66,2)="EP",LEFT(R66,2)="DE"),OR(MID(R66,3,1)="1",MID(R66,3,1)="2",MID(R66,3,1)="3",MID(R66,3,1)="4",MID(R66,3,1)="5",MID(R66,3,1)="6",MID(R66,3,1)="7",MID(R66,3,1)="8",MID(R66,3,1)="9",MID(R66,3,1)="0",)),VLOOKUP(R66,'証拠（WW特許）'!$B$2:$M$90,8,FALSE),""))</f>
        <v/>
      </c>
      <c r="AG66" s="189" t="str">
        <f>IF(OR(LEFT(R66)="特",LEFT(R66)="実"),VLOOKUP(R66,'証拠（JP特許）'!$B$2:$AB$299,26,FALSE),IF(AND(OR(LEFT(R66,2)="US",LEFT(R66,2)="WO",LEFT(R66,2)="GB",LEFT(R66,2)="EP",LEFT(R66,2)="DE"),OR(MID(R66,3,1)="1",MID(R66,3,1)="2",MID(R66,3,1)="3",MID(R66,3,1)="4",MID(R66,3,1)="5",MID(R66,3,1)="6",MID(R66,3,1)="7",MID(R66,3,1)="8",MID(R66,3,1)="9",MID(R66,3,1)="0",)),VLOOKUP(R66,'証拠（WW特許）'!$B$2:$M$90,12,FALSE),""))</f>
        <v/>
      </c>
      <c r="AH66" s="190" t="str">
        <f>IF(OR(LEFT(R66)="特",LEFT(R66)="実"),VLOOKUP(R66,'証拠（JP特許）'!$B$2:$X$299,20,FALSE),IF(AND(OR(LEFT(R66,2)="US",LEFT(R66,2)="WO",LEFT(R66,2)="GB",LEFT(R66,2)="EP",LEFT(R66,2)="DE"),OR(MID(R66,3,1)="1",MID(R66,3,1)="2",MID(R66,3,1)="3",MID(R66,3,1)="4",MID(R66,3,1)="5",MID(R66,3,1)="6",MID(R66,3,1)="7",MID(R66,3,1)="8",MID(R66,3,1)="9",MID(R66,3,1)="0",)),VLOOKUP(R66,'証拠（WW特許）'!$B$2:$U$90,20,FALSE),""))</f>
        <v/>
      </c>
      <c r="AI66" s="190" t="str">
        <f>IF(OR(LEFT(R66)="特",LEFT(R66)="実"),VLOOKUP(R66,'証拠（JP特許）'!$B$2:$X$299,21,FALSE),"")</f>
        <v/>
      </c>
      <c r="AJ66" s="190" t="str">
        <f>IF(OR(LEFT(R66)="特",LEFT(R66)="実"),VLOOKUP(R66,'証拠（JP特許）'!$B$2:$X$299,22,FALSE),"")</f>
        <v/>
      </c>
      <c r="AK66" s="191" t="str">
        <f>IF(OR(LEFT(R66)="特",LEFT(R66)="実"),VLOOKUP(R66,'証拠（JP特許）'!$B$2:$X$299,17,FALSE),IF(AND(OR(LEFT(R66,2)="US",LEFT(R66,2)="WO",LEFT(R66,2)="GB",LEFT(R66,2)="EP",LEFT(R66,2)="DE"),OR(MID(R66,3,1)="1",MID(R66,3,1)="2",MID(R66,3,1)="3",MID(R66,3,1)="4",MID(R66,3,1)="5",MID(R66,3,1)="6",MID(R66,3,1)="7",MID(R66,3,1)="8",MID(R66,3,1)="9",MID(R66,3,1)="0",)),VLOOKUP(R66,'証拠（WW特許）'!$B$2:$U$90,16,FALSE),""))</f>
        <v/>
      </c>
      <c r="AL66" s="190"/>
      <c r="AM66" s="190"/>
      <c r="AN66" s="190"/>
      <c r="AO66" s="190" t="str">
        <f ca="1">IF(OR(LEFT(R66)="特",LEFT(R66)="実",AND(OR(LEFT(R66,2)="US",LEFT(R66,2)="WO",LEFT(R66,2)="GB",LEFT(R66,2)="EP",LEFT(R66,2)="DE"),OR(MID(R66,3,1)="1",MID(R66,3,1)="2",MID(R66,3,1)="3",MID(R66,3,1)="4",MID(R66,3,1)="5",MID(R66,3,1)="6",MID(R66,3,1)="7",MID(R66,3,1)="8",MID(R66,3,1)="9",MID(R66,3,1)="0"))),IF(COUNTIF(INDIRECT("発明者引用!"&amp;ADDRESS(MATCH(C66,発明者引用!B$1:B$196,0),4)&amp;":"&amp;ADDRESS(MATCH(C66,発明者引用!B$1:B$196,0),17)),R66)+COUNTIF(INDIRECT("発明者引用!"&amp;ADDRESS(MATCH(C66,発明者引用!B$1:B$196,0),4)&amp;":"&amp;ADDRESS(MATCH(C66,発明者引用!B$1:B$196,0),17)),#REF!)+COUNTIF(INDIRECT("発明者引用!"&amp;ADDRESS(MATCH(C66,発明者引用!B$1:B$196,0),4)&amp;":"&amp;ADDRESS(MATCH(C66,発明者引用!B$1:B$196,0),17)),T66)&gt;0,"Yes","No"),"")</f>
        <v/>
      </c>
      <c r="AP66" s="190" t="str">
        <f ca="1">IF(OR(LEFT(R66)="特",LEFT(R66)="実",AND(OR(LEFT(R66,2)="US",LEFT(R66,2)="WO",LEFT(R66,2)="GB",LEFT(R66,2)="EP",LEFT(R66,2)="DE"),OR(MID(R66,3,1)="1",MID(R66,3,1)="2",MID(R66,3,1)="3",MID(R66,3,1)="4",MID(R66,3,1)="5",MID(R66,3,1)="6",MID(R66,3,1)="7",MID(R66,3,1)="8",MID(R66,3,1)="9",MID(R66,3,1)="0"))),IF(VLOOKUP(C66,ファミリ引用特許WO!$A$2:$B$241,2,FALSE)+VLOOKUP(C66,ファミリ引用文献WO!$A$2:$C$241,3,FALSE)=0,"ISR無し",IF(COUNTIF(INDIRECT("ファミリ引用特許WO!"&amp;ADDRESS(MATCH(C66,ファミリ引用特許WO!$A$2:$A$241,0),1)&amp;":"&amp;ADDRESS(MATCH(C66,ファミリ引用特許WO!$A$2:$A$241,0),19)),R66)+COUNTIF(INDIRECT("ファミリ引用特許WO!"&amp;ADDRESS(MATCH(C66,ファミリ引用特許WO!$A$2:$A$241,0),1)&amp;":"&amp;ADDRESS(MATCH(C66,ファミリ引用特許WO!$A$2:$A$241,0),19)),S66)+COUNTIF(INDIRECT("ファミリ引用特許WO!"&amp;ADDRESS(MATCH(C66,ファミリ引用特許WO!$A$2:$A$241,0),1)&amp;":"&amp;ADDRESS(MATCH(C66,ファミリ引用特許WO!$A$2:$A$241,0),19)),T66)+COUNTIF(INDIRECT("ファミリ引用特許WO!"&amp;ADDRESS(MATCH(C66,ファミリ引用特許WO!$A$2:$A$241,0),1)&amp;":"&amp;ADDRESS(MATCH(C66,ファミリ引用特許WO!$A$2:$A$241,0),19)),W66)+COUNTIF(INDIRECT("ファミリ引用特許WO!"&amp;ADDRESS(MATCH(C66,ファミリ引用特許WO!$A$2:$A$241,0),1)&amp;":"&amp;ADDRESS(MATCH(C66,ファミリ引用特許WO!$A$2:$A$241,0),19)),Y66)&gt;0,"Yes","No")),"")</f>
        <v/>
      </c>
      <c r="AQ66" s="194" t="str">
        <f ca="1">IF(OR(LEFT(R66)="特",LEFT(R66)="実",AND(OR(LEFT(R66,2)="US",LEFT(R66,2)="WO",LEFT(R66,2)="GB",LEFT(R66,2)="EP",LEFT(R66,2)="DE"),OR(MID(R66,3,1)="1",MID(R66,3,1)="2",MID(R66,3,1)="3",MID(R66,3,1)="4",MID(R66,3,1)="5",MID(R66,3,1)="6",MID(R66,3,1)="7",MID(R66,3,1)="8",MID(R66,3,1)="9",MID(R66,3,1)="0"))),IF(VLOOKUP(C66,'ファミリ引用特許表記修正（ex.A2→A）'!$A$2:$B$241,2,FALSE)=0,"family無し",IF(COUNTIF(INDIRECT("'ファミリ引用特許表記修正（ex.A2→A）'!"&amp;ADDRESS(MATCH(C66,'ファミリ引用特許表記修正（ex.A2→A）'!$A$2:$A$241,0),1)&amp;":"&amp;ADDRESS(MATCH(C66,'ファミリ引用特許表記修正（ex.A2→A）'!$A$2:$A$241,0),171)),R66)+COUNTIF(INDIRECT("'ファミリ引用特許表記修正（ex.A2→A）'!"&amp;ADDRESS(MATCH(C66,'ファミリ引用特許表記修正（ex.A2→A）'!$A$2:$A$241,0),1)&amp;":"&amp;ADDRESS(MATCH(C66,'ファミリ引用特許表記修正（ex.A2→A）'!$A$2:$A$241,0),171)),S66)+COUNTIF(INDIRECT("'ファミリ引用特許表記修正（ex.A2→A）'!"&amp;ADDRESS(MATCH(C66,'ファミリ引用特許表記修正（ex.A2→A）'!$A$2:$A$241,0),1)&amp;":"&amp;ADDRESS(MATCH(C66,'ファミリ引用特許表記修正（ex.A2→A）'!$A$2:$A$241,0),171)),T66)+COUNTIF(INDIRECT("'ファミリ引用特許表記修正（ex.A2→A）'!"&amp;ADDRESS(MATCH(C66,'ファミリ引用特許表記修正（ex.A2→A）'!$A$2:$A$241,0),1)&amp;":"&amp;ADDRESS(MATCH(C66,'ファミリ引用特許表記修正（ex.A2→A）'!$A$2:$A$241,0),171)),W66)+COUNTIF(INDIRECT("'ファミリ引用特許表記修正（ex.A2→A）'!"&amp;ADDRESS(MATCH(C66,'ファミリ引用特許表記修正（ex.A2→A）'!$A$2:$A$241,0),1)&amp;":"&amp;ADDRESS(MATCH(C66,'ファミリ引用特許表記修正（ex.A2→A）'!$A$2:$A$241,0),171)),Y66)&gt;0,"Yes","No")),"")</f>
        <v/>
      </c>
      <c r="AR66" s="193" t="str">
        <f>IF(OR(LEFT(R66)="特",LEFT(R66)="実",AND(OR(LEFT(R66,2)="US",LEFT(R66,2)="WO",LEFT(R66,2)="GB",LEFT(R66,2)="EP",LEFT(R66,2)="DE"),OR(MID(R66,3,1)="1",MID(R66,3,1)="2",MID(R66,3,1)="3",MID(R66,3,1)="4",MID(R66,3,1)="5",MID(R66,3,1)="6",MID(R66,3,1)="7",MID(R66,3,1)="8",MID(R66,3,1)="9",MID(R66,3,1)="0",))),"",VLOOKUP($C66,ファミリ発明者引用文献!A$3:B$235,2,FALSE))</f>
        <v>,,</v>
      </c>
      <c r="AS66" s="194" t="str">
        <f>VLOOKUP(C66,ファミリ引用文献WO!A$2:B$241,2,FALSE)</f>
        <v/>
      </c>
      <c r="AT66" s="190" t="str">
        <f>VLOOKUP(C66,ファミリ引用文献!A$3:B$242,2,FALSE)</f>
        <v/>
      </c>
      <c r="AU66" s="190" t="str">
        <f>VLOOKUP(C66,審判データ!AH$2:BT$379,39,FALSE)</f>
        <v xml:space="preserve"> </v>
      </c>
      <c r="AV66" s="192" t="str">
        <f ca="1">IF(INDIRECT("審判データ!"&amp;ADDRESS(MATCH(C66,審判データ!$AH$1:$AH$379,0),32))="早期審査の対象とする","早期審査","")</f>
        <v/>
      </c>
      <c r="AW66" s="657" t="str">
        <f t="shared" si="0"/>
        <v/>
      </c>
      <c r="AX66" s="658" t="str">
        <f>IF(LEFT(AE66,3)="日本特",IF(LEFT(C66)="特",VLOOKUP(C66,'本件、証拠文献テーマコード'!G$2:I$376,3,FALSE),VLOOKUP(C66,'本件、証拠文献テーマコード'!B$2:I$376,8,FALSE)),"")</f>
        <v/>
      </c>
      <c r="AY66" s="658" t="str">
        <f>IF(LEFT(AE66,3)="日本特",IF(OR(MID(R66,2,1)="開",MID(R66,2,1)="表",MID(R66,2,1)="登"),VLOOKUP(R66,'本件、証拠文献テーマコード'!C$2:I$379,7,FALSE),VLOOKUP(R66,'本件、証拠文献テーマコード'!G$2:I$379,3,FALSE)),"")</f>
        <v/>
      </c>
      <c r="AZ66" s="659"/>
    </row>
    <row r="67" spans="1:52" ht="67.5" x14ac:dyDescent="0.15">
      <c r="A67" s="918" t="s">
        <v>22397</v>
      </c>
      <c r="B67" s="586" t="str">
        <f ca="1">IF(A67="",B66,INDIRECT("審判データ!"&amp;ADDRESS(MATCH(A67,審判データ!$HC$1:$HC$379,0),20))&amp;" / "&amp;INDIRECT("審判データ!"&amp;ADDRESS(MATCH(A67,審判データ!$HC$1:$HC$379,0),21)))</f>
        <v>2012 / 29-1,29-2</v>
      </c>
      <c r="C67" s="3">
        <v>3552217</v>
      </c>
      <c r="D67" s="921" t="s">
        <v>22398</v>
      </c>
      <c r="E67" s="245" t="str">
        <f ca="1">INDIRECT("審判データ!"&amp;ADDRESS(MATCH(C67,審判データ!$AH$1:$AH$379,0),55))</f>
        <v>エナーテック株式会社</v>
      </c>
      <c r="F67" s="245" t="str">
        <f ca="1">INDIRECT("審判データ!"&amp;ADDRESS(MATCH(C67,審判データ!$AH$1:$AH$379,0),56))</f>
        <v>高橋　充</v>
      </c>
      <c r="G67" s="43" t="str">
        <f ca="1">INDIRECT("審判データ!"&amp;ADDRESS(MATCH(C67,審判データ!$AH$1:$AH$379,0),72))</f>
        <v xml:space="preserve"> </v>
      </c>
      <c r="H67" s="43" t="str">
        <f ca="1">INDIRECT("審判データ!"&amp;ADDRESS(MATCH(C67,審判データ!$AH$1:$AH$379,0),41))</f>
        <v>F24D 11/00;F24D 13/02;F24D 15/02;F24H  7/02    602;E04B  1/74</v>
      </c>
      <c r="I67" s="245" t="str">
        <f ca="1">INDIRECT("審判データ!"&amp;ADDRESS(MATCH(C67,審判データ!$AH$1:$AH$379,0),49))</f>
        <v>E04B   1/74@AFI(JP);F24D  11/00@ALI(JP);F24D  13/02@ALI(JP);F24D  15/02@ALI(JP);F24H   7/02@ALI(JP)</v>
      </c>
      <c r="J67" s="245" t="str">
        <f ca="1">INDIRECT("審判データ!"&amp;ADDRESS(MATCH(C67,審判データ!$AH$1:$AH$379,0),51))</f>
        <v>E04B  1/74        B;F24H  7/02    602 A;F24D 11/00        A;F24D 13/02        E;F24D 15/02        G</v>
      </c>
      <c r="K67" s="245" t="str">
        <f ca="1">INDIRECT("審判データ!"&amp;ADDRESS(MATCH(C67,審判データ!$AH$1:$AH$379,0),53))</f>
        <v>2E001 DB02;2E001 DD17;2E001 FA21;2E001 FA22;2E001 GA03;2E001 GA07;2E001 GA42;2E001 HA04;2E001 HA10;2E001 JA07;2E001 KA05;2E001 LA10;3L071 CC05;3L071 CD01;3L071 CE01;3L071 CF05;3L072 AA02;3L072 AA06;3L072 AB03;3L072 AC02;3L072 AD06</v>
      </c>
      <c r="L67" s="1004" t="s">
        <v>22399</v>
      </c>
      <c r="M67" s="982" t="s">
        <v>22324</v>
      </c>
      <c r="N67" s="1006" t="s">
        <v>22400</v>
      </c>
      <c r="O67" s="1030">
        <v>0</v>
      </c>
      <c r="P67" s="991" t="s">
        <v>22401</v>
      </c>
      <c r="Q67" s="646" t="s">
        <v>91</v>
      </c>
      <c r="R67" s="647" t="s">
        <v>22402</v>
      </c>
      <c r="S67" s="644" t="str">
        <f>IF(OR(LEFT(R67)="特",LEFT(R67)="実"),VLOOKUP(R67,'証拠（JP特許）'!$B$2:$D$299,2,FALSE),IF(AND(OR(LEFT(R67,2)="US",LEFT(R67,2)="WO",LEFT(R67,2)="GB",LEFT(R67,2)="EP",LEFT(R67,2)="DE"),OR(MID(R67,3,1)="1",MID(R67,3,1)="2",MID(R67,3,1)="3",MID(R67,3,1)="4",MID(R67,3,1)="5",MID(R67,3,1)="6",MID(R67,3,1)="7",MID(R67,3,1)="8",MID(R67,3,1)="9",MID(R67,3,1)="0")),VLOOKUP(R67,'証拠（WW特許）'!$B$2:$C$90,2,FALSE),"_"))</f>
        <v>_</v>
      </c>
      <c r="T67" s="646" t="str">
        <f>IF(OR(LEFT(R67)="特",LEFT(R67)="実"),VLOOKUP(R67,'証拠（JP特許）'!$B$2:$E$299,4,FALSE),"_")</f>
        <v>_</v>
      </c>
      <c r="U67" s="644" t="s">
        <v>94</v>
      </c>
      <c r="V67" s="646" t="s">
        <v>25</v>
      </c>
      <c r="W67" s="648" t="str">
        <f t="shared" si="3"/>
        <v/>
      </c>
      <c r="X67" s="649"/>
      <c r="Y67" s="649" t="str">
        <f t="shared" si="4"/>
        <v/>
      </c>
      <c r="Z67" s="91" t="str">
        <f ca="1">IF(OR(LEFT(R67)="特",LEFT(R67)="実",AND(OR(LEFT(R67,2)="US",LEFT(R67,2)="WO",LEFT(R67,2)="GB",LEFT(R67,2)="EP",LEFT(R67,2)="DE"),OR(MID(R67,3,1)="1",MID(R67,3,1)="2",MID(R67,3,1)="3",MID(R67,3,1)="4",MID(R67,3,1)="5",MID(R67,3,1)="6",MID(R67,3,1)="7",MID(R67,3,1)="8",MID(R67,3,1)="9",MID(R67,3,1)="0",))),IF(COUNTIF(INDIRECT("拒絶理由・拒絶査定・異議申立!"&amp;ADDRESS(MATCH(C67,拒絶理由・拒絶査定・異議申立!B$1:B$1000,0),3)&amp;":"&amp;ADDRESS(MATCH(C67,拒絶理由・拒絶査定・異議申立!B$1:B$1000,0),50)),R67)+COUNTIF(INDIRECT("拒絶理由・拒絶査定・異議申立!"&amp;ADDRESS(MATCH(C67,拒絶理由・拒絶査定・異議申立!B$1:B$1000,0),3)&amp;":"&amp;ADDRESS(MATCH(C67,拒絶理由・拒絶査定・異議申立!B$1:B$1000,0),50)),T67)&gt;0,"Yes","No"),"")</f>
        <v/>
      </c>
      <c r="AA67" s="92" t="str">
        <f ca="1">IF(OR(LEFT(R67)="特",LEFT(R67)="実",AND(OR(LEFT(R67,2)="US",LEFT(R67,2)="WO",LEFT(R67,2)="GB",LEFT(R67,2)="EP",LEFT(R67,2)="DE"),OR(MID(R67,3,1)="1",MID(R67,3,1)="2",MID(R67,3,1)="3",MID(R67,3,1)="4",MID(R67,3,1)="5",MID(R67,3,1)="6",MID(R67,3,1)="7",MID(R67,3,1)="8",MID(R67,3,1)="9",MID(R67,3,1)="0",))),IF(COUNTIF(INDIRECT("先行技術調査・登録査定!"&amp;ADDRESS(MATCH(C67,先行技術調査・登録査定!B$1:B$1000,0),3)&amp;":"&amp;ADDRESS(MATCH(C67,先行技術調査・登録査定!B$1:B$1000,0),49)),R67)+COUNTIF(INDIRECT("先行技術調査・登録査定!"&amp;ADDRESS(MATCH(C67,先行技術調査・登録査定!B$1:B$1000,0),3)&amp;":"&amp;ADDRESS(MATCH(C67,先行技術調査・登録査定!B$1:B$1000,0),49)),T67)&gt;0,"Yes","No"),"")</f>
        <v/>
      </c>
      <c r="AB67" s="169" t="str">
        <f t="shared" ca="1" si="5"/>
        <v/>
      </c>
      <c r="AC67" s="94" t="str">
        <f>IF(OR(LEFT(R67)="特",LEFT(R67)="実",AND(OR(LEFT(R67,2)="US",LEFT(R67,2)="WO",LEFT(R67,2)="GB",LEFT(R67,2)="EP",LEFT(R67,2)="DE"),OR(MID(R67,3,1)="1",MID(R67,3,1)="2",MID(R67,3,1)="3",MID(R67,3,1)="4",MID(R67,3,1)="5",MID(R67,3,1)="6",MID(R67,3,1)="7",MID(R67,3,1)="8",MID(R67,3,1)="9",MID(R67,3,1)="0",))),"",VLOOKUP($C67,非特許文献リスト!$A$2:$C$196,2,FALSE))</f>
        <v/>
      </c>
      <c r="AD67" s="95" t="str">
        <f>IF(OR(LEFT(R67)="特",LEFT(R67)="実",AND(OR(LEFT(R67,2)="US",LEFT(R67,2)="WO",LEFT(R67,2)="GB",LEFT(R67,2)="EP",LEFT(R67,2)="DE"),OR(MID(R67,3,1)="1",MID(R67,3,1)="2",MID(R67,3,1)="3",MID(R67,3,1)="4",MID(R67,3,1)="5",MID(R67,3,1)="6",MID(R67,3,1)="7",MID(R67,3,1)="8",MID(R67,3,1)="9",MID(R67,3,1)="0",))),"",VLOOKUP($C67,非特許文献リスト!$A$2:$C$196,3,FALSE))</f>
        <v/>
      </c>
      <c r="AE67" s="188" t="str">
        <f t="shared" si="2"/>
        <v/>
      </c>
      <c r="AF67" s="189" t="str">
        <f>IF(OR(LEFT(R67)="特",LEFT(R67)="実"),VLOOKUP(R67,'証拠（JP特許）'!$B$2:$AB$299,10,FALSE),IF(AND(OR(LEFT(R67,2)="US",LEFT(R67,2)="WO",LEFT(R67,2)="GB",LEFT(R67,2)="EP",LEFT(R67,2)="DE"),OR(MID(R67,3,1)="1",MID(R67,3,1)="2",MID(R67,3,1)="3",MID(R67,3,1)="4",MID(R67,3,1)="5",MID(R67,3,1)="6",MID(R67,3,1)="7",MID(R67,3,1)="8",MID(R67,3,1)="9",MID(R67,3,1)="0",)),VLOOKUP(R67,'証拠（WW特許）'!$B$2:$M$90,8,FALSE),""))</f>
        <v/>
      </c>
      <c r="AG67" s="189" t="str">
        <f>IF(OR(LEFT(R67)="特",LEFT(R67)="実"),VLOOKUP(R67,'証拠（JP特許）'!$B$2:$AB$299,26,FALSE),IF(AND(OR(LEFT(R67,2)="US",LEFT(R67,2)="WO",LEFT(R67,2)="GB",LEFT(R67,2)="EP",LEFT(R67,2)="DE"),OR(MID(R67,3,1)="1",MID(R67,3,1)="2",MID(R67,3,1)="3",MID(R67,3,1)="4",MID(R67,3,1)="5",MID(R67,3,1)="6",MID(R67,3,1)="7",MID(R67,3,1)="8",MID(R67,3,1)="9",MID(R67,3,1)="0",)),VLOOKUP(R67,'証拠（WW特許）'!$B$2:$M$90,12,FALSE),""))</f>
        <v/>
      </c>
      <c r="AH67" s="190" t="str">
        <f>IF(OR(LEFT(R67)="特",LEFT(R67)="実"),VLOOKUP(R67,'証拠（JP特許）'!$B$2:$X$299,20,FALSE),IF(AND(OR(LEFT(R67,2)="US",LEFT(R67,2)="WO",LEFT(R67,2)="GB",LEFT(R67,2)="EP",LEFT(R67,2)="DE"),OR(MID(R67,3,1)="1",MID(R67,3,1)="2",MID(R67,3,1)="3",MID(R67,3,1)="4",MID(R67,3,1)="5",MID(R67,3,1)="6",MID(R67,3,1)="7",MID(R67,3,1)="8",MID(R67,3,1)="9",MID(R67,3,1)="0",)),VLOOKUP(R67,'証拠（WW特許）'!$B$2:$U$90,20,FALSE),""))</f>
        <v/>
      </c>
      <c r="AI67" s="190" t="str">
        <f>IF(OR(LEFT(R67)="特",LEFT(R67)="実"),VLOOKUP(R67,'証拠（JP特許）'!$B$2:$X$299,21,FALSE),"")</f>
        <v/>
      </c>
      <c r="AJ67" s="190" t="str">
        <f>IF(OR(LEFT(R67)="特",LEFT(R67)="実"),VLOOKUP(R67,'証拠（JP特許）'!$B$2:$X$299,22,FALSE),"")</f>
        <v/>
      </c>
      <c r="AK67" s="191" t="str">
        <f>IF(OR(LEFT(R67)="特",LEFT(R67)="実"),VLOOKUP(R67,'証拠（JP特許）'!$B$2:$X$299,17,FALSE),IF(AND(OR(LEFT(R67,2)="US",LEFT(R67,2)="WO",LEFT(R67,2)="GB",LEFT(R67,2)="EP",LEFT(R67,2)="DE"),OR(MID(R67,3,1)="1",MID(R67,3,1)="2",MID(R67,3,1)="3",MID(R67,3,1)="4",MID(R67,3,1)="5",MID(R67,3,1)="6",MID(R67,3,1)="7",MID(R67,3,1)="8",MID(R67,3,1)="9",MID(R67,3,1)="0",)),VLOOKUP(R67,'証拠（WW特許）'!$B$2:$U$90,16,FALSE),""))</f>
        <v/>
      </c>
      <c r="AL67" s="190" t="s">
        <v>124</v>
      </c>
      <c r="AM67" s="190"/>
      <c r="AN67" s="190" t="s">
        <v>96</v>
      </c>
      <c r="AO67" s="190" t="str">
        <f ca="1">IF(OR(LEFT(R67)="特",LEFT(R67)="実",AND(OR(LEFT(R67,2)="US",LEFT(R67,2)="WO",LEFT(R67,2)="GB",LEFT(R67,2)="EP",LEFT(R67,2)="DE"),OR(MID(R67,3,1)="1",MID(R67,3,1)="2",MID(R67,3,1)="3",MID(R67,3,1)="4",MID(R67,3,1)="5",MID(R67,3,1)="6",MID(R67,3,1)="7",MID(R67,3,1)="8",MID(R67,3,1)="9",MID(R67,3,1)="0"))),IF(COUNTIF(INDIRECT("発明者引用!"&amp;ADDRESS(MATCH(C67,発明者引用!B$1:B$196,0),4)&amp;":"&amp;ADDRESS(MATCH(C67,発明者引用!B$1:B$196,0),17)),R67)+COUNTIF(INDIRECT("発明者引用!"&amp;ADDRESS(MATCH(C67,発明者引用!B$1:B$196,0),4)&amp;":"&amp;ADDRESS(MATCH(C67,発明者引用!B$1:B$196,0),17)),#REF!)+COUNTIF(INDIRECT("発明者引用!"&amp;ADDRESS(MATCH(C67,発明者引用!B$1:B$196,0),4)&amp;":"&amp;ADDRESS(MATCH(C67,発明者引用!B$1:B$196,0),17)),T67)&gt;0,"Yes","No"),"")</f>
        <v/>
      </c>
      <c r="AP67" s="190" t="str">
        <f ca="1">IF(OR(LEFT(R67)="特",LEFT(R67)="実",AND(OR(LEFT(R67,2)="US",LEFT(R67,2)="WO",LEFT(R67,2)="GB",LEFT(R67,2)="EP",LEFT(R67,2)="DE"),OR(MID(R67,3,1)="1",MID(R67,3,1)="2",MID(R67,3,1)="3",MID(R67,3,1)="4",MID(R67,3,1)="5",MID(R67,3,1)="6",MID(R67,3,1)="7",MID(R67,3,1)="8",MID(R67,3,1)="9",MID(R67,3,1)="0"))),IF(VLOOKUP(C67,ファミリ引用特許WO!$A$2:$B$241,2,FALSE)+VLOOKUP(C67,ファミリ引用文献WO!$A$2:$C$241,3,FALSE)=0,"ISR無し",IF(COUNTIF(INDIRECT("ファミリ引用特許WO!"&amp;ADDRESS(MATCH(C67,ファミリ引用特許WO!$A$2:$A$241,0),1)&amp;":"&amp;ADDRESS(MATCH(C67,ファミリ引用特許WO!$A$2:$A$241,0),19)),R67)+COUNTIF(INDIRECT("ファミリ引用特許WO!"&amp;ADDRESS(MATCH(C67,ファミリ引用特許WO!$A$2:$A$241,0),1)&amp;":"&amp;ADDRESS(MATCH(C67,ファミリ引用特許WO!$A$2:$A$241,0),19)),S67)+COUNTIF(INDIRECT("ファミリ引用特許WO!"&amp;ADDRESS(MATCH(C67,ファミリ引用特許WO!$A$2:$A$241,0),1)&amp;":"&amp;ADDRESS(MATCH(C67,ファミリ引用特許WO!$A$2:$A$241,0),19)),T67)+COUNTIF(INDIRECT("ファミリ引用特許WO!"&amp;ADDRESS(MATCH(C67,ファミリ引用特許WO!$A$2:$A$241,0),1)&amp;":"&amp;ADDRESS(MATCH(C67,ファミリ引用特許WO!$A$2:$A$241,0),19)),W67)+COUNTIF(INDIRECT("ファミリ引用特許WO!"&amp;ADDRESS(MATCH(C67,ファミリ引用特許WO!$A$2:$A$241,0),1)&amp;":"&amp;ADDRESS(MATCH(C67,ファミリ引用特許WO!$A$2:$A$241,0),19)),Y67)&gt;0,"Yes","No")),"")</f>
        <v/>
      </c>
      <c r="AQ67" s="194" t="str">
        <f ca="1">IF(OR(LEFT(R67)="特",LEFT(R67)="実",AND(OR(LEFT(R67,2)="US",LEFT(R67,2)="WO",LEFT(R67,2)="GB",LEFT(R67,2)="EP",LEFT(R67,2)="DE"),OR(MID(R67,3,1)="1",MID(R67,3,1)="2",MID(R67,3,1)="3",MID(R67,3,1)="4",MID(R67,3,1)="5",MID(R67,3,1)="6",MID(R67,3,1)="7",MID(R67,3,1)="8",MID(R67,3,1)="9",MID(R67,3,1)="0"))),IF(VLOOKUP(C67,'ファミリ引用特許表記修正（ex.A2→A）'!$A$2:$B$241,2,FALSE)=0,"family無し",IF(COUNTIF(INDIRECT("'ファミリ引用特許表記修正（ex.A2→A）'!"&amp;ADDRESS(MATCH(C67,'ファミリ引用特許表記修正（ex.A2→A）'!$A$2:$A$241,0),1)&amp;":"&amp;ADDRESS(MATCH(C67,'ファミリ引用特許表記修正（ex.A2→A）'!$A$2:$A$241,0),171)),R67)+COUNTIF(INDIRECT("'ファミリ引用特許表記修正（ex.A2→A）'!"&amp;ADDRESS(MATCH(C67,'ファミリ引用特許表記修正（ex.A2→A）'!$A$2:$A$241,0),1)&amp;":"&amp;ADDRESS(MATCH(C67,'ファミリ引用特許表記修正（ex.A2→A）'!$A$2:$A$241,0),171)),S67)+COUNTIF(INDIRECT("'ファミリ引用特許表記修正（ex.A2→A）'!"&amp;ADDRESS(MATCH(C67,'ファミリ引用特許表記修正（ex.A2→A）'!$A$2:$A$241,0),1)&amp;":"&amp;ADDRESS(MATCH(C67,'ファミリ引用特許表記修正（ex.A2→A）'!$A$2:$A$241,0),171)),T67)+COUNTIF(INDIRECT("'ファミリ引用特許表記修正（ex.A2→A）'!"&amp;ADDRESS(MATCH(C67,'ファミリ引用特許表記修正（ex.A2→A）'!$A$2:$A$241,0),1)&amp;":"&amp;ADDRESS(MATCH(C67,'ファミリ引用特許表記修正（ex.A2→A）'!$A$2:$A$241,0),171)),W67)+COUNTIF(INDIRECT("'ファミリ引用特許表記修正（ex.A2→A）'!"&amp;ADDRESS(MATCH(C67,'ファミリ引用特許表記修正（ex.A2→A）'!$A$2:$A$241,0),1)&amp;":"&amp;ADDRESS(MATCH(C67,'ファミリ引用特許表記修正（ex.A2→A）'!$A$2:$A$241,0),171)),Y67)&gt;0,"Yes","No")),"")</f>
        <v/>
      </c>
      <c r="AR67" s="193" t="str">
        <f>IF(OR(LEFT(R67)="特",LEFT(R67)="実",AND(OR(LEFT(R67,2)="US",LEFT(R67,2)="WO",LEFT(R67,2)="GB",LEFT(R67,2)="EP",LEFT(R67,2)="DE"),OR(MID(R67,3,1)="1",MID(R67,3,1)="2",MID(R67,3,1)="3",MID(R67,3,1)="4",MID(R67,3,1)="5",MID(R67,3,1)="6",MID(R67,3,1)="7",MID(R67,3,1)="8",MID(R67,3,1)="9",MID(R67,3,1)="0",))),"",VLOOKUP($C67,ファミリ発明者引用文献!A$3:B$235,2,FALSE))</f>
        <v>,,</v>
      </c>
      <c r="AS67" s="194" t="str">
        <f>VLOOKUP(C67,ファミリ引用文献WO!A$2:B$241,2,FALSE)</f>
        <v/>
      </c>
      <c r="AT67" s="190" t="str">
        <f>VLOOKUP(C67,ファミリ引用文献!A$3:B$242,2,FALSE)</f>
        <v/>
      </c>
      <c r="AU67" s="190" t="str">
        <f>VLOOKUP(C67,審判データ!AH$2:BT$379,39,FALSE)</f>
        <v xml:space="preserve"> </v>
      </c>
      <c r="AV67" s="192" t="str">
        <f ca="1">IF(INDIRECT("審判データ!"&amp;ADDRESS(MATCH(C67,審判データ!$AH$1:$AH$379,0),32))="早期審査の対象とする","早期審査","")</f>
        <v/>
      </c>
      <c r="AW67" s="657" t="str">
        <f t="shared" si="0"/>
        <v/>
      </c>
      <c r="AX67" s="658" t="str">
        <f>IF(LEFT(AE67,3)="日本特",IF(LEFT(C67)="特",VLOOKUP(C67,'本件、証拠文献テーマコード'!G$2:I$376,3,FALSE),VLOOKUP(C67,'本件、証拠文献テーマコード'!B$2:I$376,8,FALSE)),"")</f>
        <v/>
      </c>
      <c r="AY67" s="658" t="str">
        <f>IF(LEFT(AE67,3)="日本特",IF(OR(MID(R67,2,1)="開",MID(R67,2,1)="表",MID(R67,2,1)="登"),VLOOKUP(R67,'本件、証拠文献テーマコード'!C$2:I$379,7,FALSE),VLOOKUP(R67,'本件、証拠文献テーマコード'!G$2:I$379,3,FALSE)),"")</f>
        <v/>
      </c>
      <c r="AZ67" s="659"/>
    </row>
    <row r="68" spans="1:52" ht="27" x14ac:dyDescent="0.15">
      <c r="A68" s="920"/>
      <c r="B68" s="586" t="str">
        <f ca="1">IF(A68="",B67,INDIRECT("審判データ!"&amp;ADDRESS(MATCH(A68,審判データ!$HC$1:$HC$379,0),20))&amp;" / "&amp;INDIRECT("審判データ!"&amp;ADDRESS(MATCH(A68,審判データ!$HC$1:$HC$379,0),21)))</f>
        <v>2012 / 29-1,29-2</v>
      </c>
      <c r="C68" s="312">
        <v>3552217</v>
      </c>
      <c r="D68" s="773"/>
      <c r="E68" s="248" t="str">
        <f ca="1">INDIRECT("審判データ!"&amp;ADDRESS(MATCH(C68,審判データ!$AH$1:$AH$379,0),55))</f>
        <v>エナーテック株式会社</v>
      </c>
      <c r="F68" s="248" t="str">
        <f ca="1">INDIRECT("審判データ!"&amp;ADDRESS(MATCH(C68,審判データ!$AH$1:$AH$379,0),56))</f>
        <v>高橋　充</v>
      </c>
      <c r="G68" s="43" t="str">
        <f ca="1">INDIRECT("審判データ!"&amp;ADDRESS(MATCH(C68,審判データ!$AH$1:$AH$379,0),72))</f>
        <v xml:space="preserve"> </v>
      </c>
      <c r="H68" s="43" t="str">
        <f ca="1">INDIRECT("審判データ!"&amp;ADDRESS(MATCH(C68,審判データ!$AH$1:$AH$379,0),41))</f>
        <v>F24D 11/00;F24D 13/02;F24D 15/02;F24H  7/02    602;E04B  1/74</v>
      </c>
      <c r="I68" s="248" t="str">
        <f ca="1">INDIRECT("審判データ!"&amp;ADDRESS(MATCH(C68,審判データ!$AH$1:$AH$379,0),49))</f>
        <v>E04B   1/74@AFI(JP);F24D  11/00@ALI(JP);F24D  13/02@ALI(JP);F24D  15/02@ALI(JP);F24H   7/02@ALI(JP)</v>
      </c>
      <c r="J68" s="248" t="str">
        <f ca="1">INDIRECT("審判データ!"&amp;ADDRESS(MATCH(C68,審判データ!$AH$1:$AH$379,0),51))</f>
        <v>E04B  1/74        B;F24H  7/02    602 A;F24D 11/00        A;F24D 13/02        E;F24D 15/02        G</v>
      </c>
      <c r="K68" s="248" t="str">
        <f ca="1">INDIRECT("審判データ!"&amp;ADDRESS(MATCH(C68,審判データ!$AH$1:$AH$379,0),53))</f>
        <v>2E001 DB02;2E001 DD17;2E001 FA21;2E001 FA22;2E001 GA03;2E001 GA07;2E001 GA42;2E001 HA04;2E001 HA10;2E001 JA07;2E001 KA05;2E001 LA10;3L071 CC05;3L071 CD01;3L071 CE01;3L071 CF05;3L072 AA02;3L072 AA06;3L072 AB03;3L072 AC02;3L072 AD06</v>
      </c>
      <c r="L68" s="1005"/>
      <c r="M68" s="984"/>
      <c r="N68" s="1007"/>
      <c r="O68" s="1032"/>
      <c r="P68" s="993"/>
      <c r="Q68" s="646" t="s">
        <v>340</v>
      </c>
      <c r="R68" s="647" t="s">
        <v>22403</v>
      </c>
      <c r="S68" s="644" t="str">
        <f>IF(OR(LEFT(R68)="特",LEFT(R68)="実"),VLOOKUP(R68,'証拠（JP特許）'!$B$2:$D$299,2,FALSE),IF(AND(OR(LEFT(R68,2)="US",LEFT(R68,2)="WO",LEFT(R68,2)="GB",LEFT(R68,2)="EP",LEFT(R68,2)="DE"),OR(MID(R68,3,1)="1",MID(R68,3,1)="2",MID(R68,3,1)="3",MID(R68,3,1)="4",MID(R68,3,1)="5",MID(R68,3,1)="6",MID(R68,3,1)="7",MID(R68,3,1)="8",MID(R68,3,1)="9",MID(R68,3,1)="0")),VLOOKUP(R68,'証拠（WW特許）'!$B$2:$C$90,2,FALSE),"_"))</f>
        <v>特願平9-256947</v>
      </c>
      <c r="T68" s="646" t="str">
        <f>IF(OR(LEFT(R68)="特",LEFT(R68)="実"),VLOOKUP(R68,'証拠（JP特許）'!$B$2:$E$299,4,FALSE),"_")</f>
        <v>JP3113843</v>
      </c>
      <c r="U68" s="644" t="s">
        <v>94</v>
      </c>
      <c r="V68" s="646" t="s">
        <v>25</v>
      </c>
      <c r="W68" s="648" t="str">
        <f t="shared" si="3"/>
        <v>JP1193109A</v>
      </c>
      <c r="X68" s="649"/>
      <c r="Y68" s="649" t="str">
        <f t="shared" si="4"/>
        <v>JP3113843B</v>
      </c>
      <c r="Z68" s="91" t="str">
        <f ca="1">IF(OR(LEFT(R68)="特",LEFT(R68)="実",AND(OR(LEFT(R68,2)="US",LEFT(R68,2)="WO",LEFT(R68,2)="GB",LEFT(R68,2)="EP",LEFT(R68,2)="DE"),OR(MID(R68,3,1)="1",MID(R68,3,1)="2",MID(R68,3,1)="3",MID(R68,3,1)="4",MID(R68,3,1)="5",MID(R68,3,1)="6",MID(R68,3,1)="7",MID(R68,3,1)="8",MID(R68,3,1)="9",MID(R68,3,1)="0",))),IF(COUNTIF(INDIRECT("拒絶理由・拒絶査定・異議申立!"&amp;ADDRESS(MATCH(C68,拒絶理由・拒絶査定・異議申立!B$1:B$1000,0),3)&amp;":"&amp;ADDRESS(MATCH(C68,拒絶理由・拒絶査定・異議申立!B$1:B$1000,0),50)),R68)+COUNTIF(INDIRECT("拒絶理由・拒絶査定・異議申立!"&amp;ADDRESS(MATCH(C68,拒絶理由・拒絶査定・異議申立!B$1:B$1000,0),3)&amp;":"&amp;ADDRESS(MATCH(C68,拒絶理由・拒絶査定・異議申立!B$1:B$1000,0),50)),T68)&gt;0,"Yes","No"),"")</f>
        <v>No</v>
      </c>
      <c r="AA68" s="92" t="str">
        <f ca="1">IF(OR(LEFT(R68)="特",LEFT(R68)="実",AND(OR(LEFT(R68,2)="US",LEFT(R68,2)="WO",LEFT(R68,2)="GB",LEFT(R68,2)="EP",LEFT(R68,2)="DE"),OR(MID(R68,3,1)="1",MID(R68,3,1)="2",MID(R68,3,1)="3",MID(R68,3,1)="4",MID(R68,3,1)="5",MID(R68,3,1)="6",MID(R68,3,1)="7",MID(R68,3,1)="8",MID(R68,3,1)="9",MID(R68,3,1)="0",))),IF(COUNTIF(INDIRECT("先行技術調査・登録査定!"&amp;ADDRESS(MATCH(C68,先行技術調査・登録査定!B$1:B$1000,0),3)&amp;":"&amp;ADDRESS(MATCH(C68,先行技術調査・登録査定!B$1:B$1000,0),49)),R68)+COUNTIF(INDIRECT("先行技術調査・登録査定!"&amp;ADDRESS(MATCH(C68,先行技術調査・登録査定!B$1:B$1000,0),3)&amp;":"&amp;ADDRESS(MATCH(C68,先行技術調査・登録査定!B$1:B$1000,0),49)),T68)&gt;0,"Yes","No"),"")</f>
        <v>No</v>
      </c>
      <c r="AB68" s="169" t="str">
        <f t="shared" ca="1" si="5"/>
        <v>Yes</v>
      </c>
      <c r="AC68" s="128" t="str">
        <f>IF(OR(LEFT(R68)="特",LEFT(R68)="実",AND(OR(LEFT(R68,2)="US",LEFT(R68,2)="WO",LEFT(R68,2)="GB",LEFT(R68,2)="EP",LEFT(R68,2)="DE"),OR(MID(R68,3,1)="1",MID(R68,3,1)="2",MID(R68,3,1)="3",MID(R68,3,1)="4",MID(R68,3,1)="5",MID(R68,3,1)="6",MID(R68,3,1)="7",MID(R68,3,1)="8",MID(R68,3,1)="9",MID(R68,3,1)="0",))),"",VLOOKUP($C68,非特許文献リスト!$A$2:$C$196,2,FALSE))</f>
        <v/>
      </c>
      <c r="AD68" s="250" t="str">
        <f>IF(OR(LEFT(R68)="特",LEFT(R68)="実",AND(OR(LEFT(R68,2)="US",LEFT(R68,2)="WO",LEFT(R68,2)="GB",LEFT(R68,2)="EP",LEFT(R68,2)="DE"),OR(MID(R68,3,1)="1",MID(R68,3,1)="2",MID(R68,3,1)="3",MID(R68,3,1)="4",MID(R68,3,1)="5",MID(R68,3,1)="6",MID(R68,3,1)="7",MID(R68,3,1)="8",MID(R68,3,1)="9",MID(R68,3,1)="0",))),"",VLOOKUP($C68,非特許文献リスト!$A$2:$C$196,3,FALSE))</f>
        <v/>
      </c>
      <c r="AE68" s="188" t="str">
        <f t="shared" si="2"/>
        <v>日本特許文献</v>
      </c>
      <c r="AF68" s="189" t="str">
        <f>IF(OR(LEFT(R68)="特",LEFT(R68)="実"),VLOOKUP(R68,'証拠（JP特許）'!$B$2:$AB$299,10,FALSE),IF(AND(OR(LEFT(R68,2)="US",LEFT(R68,2)="WO",LEFT(R68,2)="GB",LEFT(R68,2)="EP",LEFT(R68,2)="DE"),OR(MID(R68,3,1)="1",MID(R68,3,1)="2",MID(R68,3,1)="3",MID(R68,3,1)="4",MID(R68,3,1)="5",MID(R68,3,1)="6",MID(R68,3,1)="7",MID(R68,3,1)="8",MID(R68,3,1)="9",MID(R68,3,1)="0",)),VLOOKUP(R68,'証拠（WW特許）'!$B$2:$M$90,8,FALSE),""))</f>
        <v>ロングホーム株式会社</v>
      </c>
      <c r="AG68" s="189" t="str">
        <f>IF(OR(LEFT(R68)="特",LEFT(R68)="実"),VLOOKUP(R68,'証拠（JP特許）'!$B$2:$AB$299,26,FALSE),IF(AND(OR(LEFT(R68,2)="US",LEFT(R68,2)="WO",LEFT(R68,2)="GB",LEFT(R68,2)="EP",LEFT(R68,2)="DE"),OR(MID(R68,3,1)="1",MID(R68,3,1)="2",MID(R68,3,1)="3",MID(R68,3,1)="4",MID(R68,3,1)="5",MID(R68,3,1)="6",MID(R68,3,1)="7",MID(R68,3,1)="8",MID(R68,3,1)="9",MID(R68,3,1)="0",)),VLOOKUP(R68,'証拠（WW特許）'!$B$2:$M$90,12,FALSE),""))</f>
        <v>早川　義行</v>
      </c>
      <c r="AH68" s="190" t="str">
        <f>IF(OR(LEFT(R68)="特",LEFT(R68)="実"),VLOOKUP(R68,'証拠（JP特許）'!$B$2:$X$299,20,FALSE),IF(AND(OR(LEFT(R68,2)="US",LEFT(R68,2)="WO",LEFT(R68,2)="GB",LEFT(R68,2)="EP",LEFT(R68,2)="DE"),OR(MID(R68,3,1)="1",MID(R68,3,1)="2",MID(R68,3,1)="3",MID(R68,3,1)="4",MID(R68,3,1)="5",MID(R68,3,1)="6",MID(R68,3,1)="7",MID(R68,3,1)="8",MID(R68,3,1)="9",MID(R68,3,1)="0",)),VLOOKUP(R68,'証拠（WW特許）'!$B$2:$U$90,20,FALSE),""))</f>
        <v>E01C   7/14    (2006.01),E01C  11/18    (2006.01),E01C  11/26    (2006.01)</v>
      </c>
      <c r="AI68" s="190" t="str">
        <f>IF(OR(LEFT(R68)="特",LEFT(R68)="実"),VLOOKUP(R68,'証拠（JP特許）'!$B$2:$X$299,21,FALSE),"")</f>
        <v>E01C  7/14       ,E01C 11/18       ,E01C 11/26      A</v>
      </c>
      <c r="AJ68" s="190" t="str">
        <f>IF(OR(LEFT(R68)="特",LEFT(R68)="実"),VLOOKUP(R68,'証拠（JP特許）'!$B$2:$X$299,22,FALSE),"")</f>
        <v>2D051GA01,2D051GB03,2D051GC06</v>
      </c>
      <c r="AK68" s="191" t="str">
        <f>IF(OR(LEFT(R68)="特",LEFT(R68)="実"),VLOOKUP(R68,'証拠（JP特許）'!$B$2:$X$299,17,FALSE),IF(AND(OR(LEFT(R68,2)="US",LEFT(R68,2)="WO",LEFT(R68,2)="GB",LEFT(R68,2)="EP",LEFT(R68,2)="DE"),OR(MID(R68,3,1)="1",MID(R68,3,1)="2",MID(R68,3,1)="3",MID(R68,3,1)="4",MID(R68,3,1)="5",MID(R68,3,1)="6",MID(R68,3,1)="7",MID(R68,3,1)="8",MID(R68,3,1)="9",MID(R68,3,1)="0",)),VLOOKUP(R68,'証拠（WW特許）'!$B$2:$U$90,16,FALSE),""))</f>
        <v>1999.04.06</v>
      </c>
      <c r="AL68" s="190" t="s">
        <v>124</v>
      </c>
      <c r="AM68" s="190" t="s">
        <v>95</v>
      </c>
      <c r="AN68" s="190" t="s">
        <v>95</v>
      </c>
      <c r="AO68" s="190" t="str">
        <f ca="1">IF(OR(LEFT(R68)="特",LEFT(R68)="実",AND(OR(LEFT(R68,2)="US",LEFT(R68,2)="WO",LEFT(R68,2)="GB",LEFT(R68,2)="EP",LEFT(R68,2)="DE"),OR(MID(R68,3,1)="1",MID(R68,3,1)="2",MID(R68,3,1)="3",MID(R68,3,1)="4",MID(R68,3,1)="5",MID(R68,3,1)="6",MID(R68,3,1)="7",MID(R68,3,1)="8",MID(R68,3,1)="9",MID(R68,3,1)="0"))),IF(COUNTIF(INDIRECT("発明者引用!"&amp;ADDRESS(MATCH(C68,発明者引用!B$1:B$196,0),4)&amp;":"&amp;ADDRESS(MATCH(C68,発明者引用!B$1:B$196,0),17)),R68)+COUNTIF(INDIRECT("発明者引用!"&amp;ADDRESS(MATCH(C68,発明者引用!B$1:B$196,0),4)&amp;":"&amp;ADDRESS(MATCH(C68,発明者引用!B$1:B$196,0),17)),#REF!)+COUNTIF(INDIRECT("発明者引用!"&amp;ADDRESS(MATCH(C68,発明者引用!B$1:B$196,0),4)&amp;":"&amp;ADDRESS(MATCH(C68,発明者引用!B$1:B$196,0),17)),T68)&gt;0,"Yes","No"),"")</f>
        <v>No</v>
      </c>
      <c r="AP68" s="190" t="str">
        <f ca="1">IF(OR(LEFT(R68)="特",LEFT(R68)="実",AND(OR(LEFT(R68,2)="US",LEFT(R68,2)="WO",LEFT(R68,2)="GB",LEFT(R68,2)="EP",LEFT(R68,2)="DE"),OR(MID(R68,3,1)="1",MID(R68,3,1)="2",MID(R68,3,1)="3",MID(R68,3,1)="4",MID(R68,3,1)="5",MID(R68,3,1)="6",MID(R68,3,1)="7",MID(R68,3,1)="8",MID(R68,3,1)="9",MID(R68,3,1)="0"))),IF(VLOOKUP(C68,ファミリ引用特許WO!$A$2:$B$241,2,FALSE)+VLOOKUP(C68,ファミリ引用文献WO!$A$2:$C$241,3,FALSE)=0,"ISR無し",IF(COUNTIF(INDIRECT("ファミリ引用特許WO!"&amp;ADDRESS(MATCH(C68,ファミリ引用特許WO!$A$2:$A$241,0),1)&amp;":"&amp;ADDRESS(MATCH(C68,ファミリ引用特許WO!$A$2:$A$241,0),19)),R68)+COUNTIF(INDIRECT("ファミリ引用特許WO!"&amp;ADDRESS(MATCH(C68,ファミリ引用特許WO!$A$2:$A$241,0),1)&amp;":"&amp;ADDRESS(MATCH(C68,ファミリ引用特許WO!$A$2:$A$241,0),19)),S68)+COUNTIF(INDIRECT("ファミリ引用特許WO!"&amp;ADDRESS(MATCH(C68,ファミリ引用特許WO!$A$2:$A$241,0),1)&amp;":"&amp;ADDRESS(MATCH(C68,ファミリ引用特許WO!$A$2:$A$241,0),19)),T68)+COUNTIF(INDIRECT("ファミリ引用特許WO!"&amp;ADDRESS(MATCH(C68,ファミリ引用特許WO!$A$2:$A$241,0),1)&amp;":"&amp;ADDRESS(MATCH(C68,ファミリ引用特許WO!$A$2:$A$241,0),19)),W68)+COUNTIF(INDIRECT("ファミリ引用特許WO!"&amp;ADDRESS(MATCH(C68,ファミリ引用特許WO!$A$2:$A$241,0),1)&amp;":"&amp;ADDRESS(MATCH(C68,ファミリ引用特許WO!$A$2:$A$241,0),19)),Y68)&gt;0,"Yes","No")),"")</f>
        <v>ISR無し</v>
      </c>
      <c r="AQ68" s="194" t="str">
        <f ca="1">IF(OR(LEFT(R68)="特",LEFT(R68)="実",AND(OR(LEFT(R68,2)="US",LEFT(R68,2)="WO",LEFT(R68,2)="GB",LEFT(R68,2)="EP",LEFT(R68,2)="DE"),OR(MID(R68,3,1)="1",MID(R68,3,1)="2",MID(R68,3,1)="3",MID(R68,3,1)="4",MID(R68,3,1)="5",MID(R68,3,1)="6",MID(R68,3,1)="7",MID(R68,3,1)="8",MID(R68,3,1)="9",MID(R68,3,1)="0"))),IF(VLOOKUP(C68,'ファミリ引用特許表記修正（ex.A2→A）'!$A$2:$B$241,2,FALSE)=0,"family無し",IF(COUNTIF(INDIRECT("'ファミリ引用特許表記修正（ex.A2→A）'!"&amp;ADDRESS(MATCH(C68,'ファミリ引用特許表記修正（ex.A2→A）'!$A$2:$A$241,0),1)&amp;":"&amp;ADDRESS(MATCH(C68,'ファミリ引用特許表記修正（ex.A2→A）'!$A$2:$A$241,0),171)),R68)+COUNTIF(INDIRECT("'ファミリ引用特許表記修正（ex.A2→A）'!"&amp;ADDRESS(MATCH(C68,'ファミリ引用特許表記修正（ex.A2→A）'!$A$2:$A$241,0),1)&amp;":"&amp;ADDRESS(MATCH(C68,'ファミリ引用特許表記修正（ex.A2→A）'!$A$2:$A$241,0),171)),S68)+COUNTIF(INDIRECT("'ファミリ引用特許表記修正（ex.A2→A）'!"&amp;ADDRESS(MATCH(C68,'ファミリ引用特許表記修正（ex.A2→A）'!$A$2:$A$241,0),1)&amp;":"&amp;ADDRESS(MATCH(C68,'ファミリ引用特許表記修正（ex.A2→A）'!$A$2:$A$241,0),171)),T68)+COUNTIF(INDIRECT("'ファミリ引用特許表記修正（ex.A2→A）'!"&amp;ADDRESS(MATCH(C68,'ファミリ引用特許表記修正（ex.A2→A）'!$A$2:$A$241,0),1)&amp;":"&amp;ADDRESS(MATCH(C68,'ファミリ引用特許表記修正（ex.A2→A）'!$A$2:$A$241,0),171)),W68)+COUNTIF(INDIRECT("'ファミリ引用特許表記修正（ex.A2→A）'!"&amp;ADDRESS(MATCH(C68,'ファミリ引用特許表記修正（ex.A2→A）'!$A$2:$A$241,0),1)&amp;":"&amp;ADDRESS(MATCH(C68,'ファミリ引用特許表記修正（ex.A2→A）'!$A$2:$A$241,0),171)),Y68)&gt;0,"Yes","No")),"")</f>
        <v>No</v>
      </c>
      <c r="AR68" s="58" t="str">
        <f>IF(OR(LEFT(R68)="特",LEFT(R68)="実",AND(OR(LEFT(R68,2)="US",LEFT(R68,2)="WO",LEFT(R68,2)="GB",LEFT(R68,2)="EP",LEFT(R68,2)="DE"),OR(MID(R68,3,1)="1",MID(R68,3,1)="2",MID(R68,3,1)="3",MID(R68,3,1)="4",MID(R68,3,1)="5",MID(R68,3,1)="6",MID(R68,3,1)="7",MID(R68,3,1)="8",MID(R68,3,1)="9",MID(R68,3,1)="0",))),"",VLOOKUP($C68,ファミリ発明者引用文献!A$3:B$235,2,FALSE))</f>
        <v/>
      </c>
      <c r="AS68" s="194" t="str">
        <f>VLOOKUP(C68,ファミリ引用文献WO!A$2:B$241,2,FALSE)</f>
        <v/>
      </c>
      <c r="AT68" s="190" t="str">
        <f>VLOOKUP(C68,ファミリ引用文献!A$3:B$242,2,FALSE)</f>
        <v/>
      </c>
      <c r="AU68" s="190" t="str">
        <f>VLOOKUP(C68,審判データ!AH$2:BT$379,39,FALSE)</f>
        <v xml:space="preserve"> </v>
      </c>
      <c r="AV68" s="192" t="str">
        <f ca="1">IF(INDIRECT("審判データ!"&amp;ADDRESS(MATCH(C68,審判データ!$AH$1:$AH$379,0),32))="早期審査の対象とする","早期審査","")</f>
        <v/>
      </c>
      <c r="AW68" s="657" t="str">
        <f t="shared" si="0"/>
        <v>不一致</v>
      </c>
      <c r="AX68" s="658" t="str">
        <f>IF(LEFT(AE68,3)="日本特",IF(LEFT(C68)="特",VLOOKUP(C68,'本件、証拠文献テーマコード'!G$2:I$376,3,FALSE),VLOOKUP(C68,'本件、証拠文献テーマコード'!B$2:I$376,8,FALSE)),"")</f>
        <v>2E001,3L035,3L071,3L072</v>
      </c>
      <c r="AY68" s="658" t="str">
        <f>IF(LEFT(AE68,3)="日本特",IF(OR(MID(R68,2,1)="開",MID(R68,2,1)="表",MID(R68,2,1)="登"),VLOOKUP(R68,'本件、証拠文献テーマコード'!C$2:I$379,7,FALSE),VLOOKUP(R68,'本件、証拠文献テーマコード'!G$2:I$379,3,FALSE)),"")</f>
        <v>2D051</v>
      </c>
      <c r="AZ68" s="659"/>
    </row>
    <row r="69" spans="1:52" ht="175.5" x14ac:dyDescent="0.15">
      <c r="A69" s="918" t="s">
        <v>22404</v>
      </c>
      <c r="B69" s="586" t="str">
        <f ca="1">IF(A69="",B68,INDIRECT("審判データ!"&amp;ADDRESS(MATCH(A69,審判データ!$HC$1:$HC$379,0),20))&amp;" / "&amp;INDIRECT("審判データ!"&amp;ADDRESS(MATCH(A69,審判データ!$HC$1:$HC$379,0),21)))</f>
        <v>2011 / 29-1,29-2</v>
      </c>
      <c r="C69" s="3">
        <v>4249960</v>
      </c>
      <c r="D69" s="921" t="s">
        <v>22405</v>
      </c>
      <c r="E69" s="245" t="str">
        <f ca="1">INDIRECT("審判データ!"&amp;ADDRESS(MATCH(C69,審判データ!$AH$1:$AH$379,0),55))</f>
        <v>新光電気工業株式会社</v>
      </c>
      <c r="F69" s="245" t="str">
        <f ca="1">INDIRECT("審判データ!"&amp;ADDRESS(MATCH(C69,審判データ!$AH$1:$AH$379,0),56))</f>
        <v>堀内　道夫;菅沼　茂明;渡邊　美佐;山崎　修司</v>
      </c>
      <c r="G69" s="43" t="str">
        <f ca="1">INDIRECT("審判データ!"&amp;ADDRESS(MATCH(C69,審判データ!$AH$1:$AH$379,0),72))</f>
        <v>CA02437324A;DE60323022D;EP1394885A;EP1394885B;特開2004-087366;特許04249960;US2004126636;US7264899</v>
      </c>
      <c r="H69" s="43" t="str">
        <f ca="1">INDIRECT("審判データ!"&amp;ADDRESS(MATCH(C69,審判データ!$AH$1:$AH$379,0),41))</f>
        <v>H01M  8/02;H01M  8/12</v>
      </c>
      <c r="I69" s="245" t="str">
        <f ca="1">INDIRECT("審判データ!"&amp;ADDRESS(MATCH(C69,審判データ!$AH$1:$AH$379,0),49))</f>
        <v>H01M   8/02@AFI(JP);H01M   8/04@ALI(EP);H01M   8/12@ALI(JP);H01M   8/24@ALI(EP)</v>
      </c>
      <c r="J69" s="245" t="str">
        <f ca="1">INDIRECT("審判データ!"&amp;ADDRESS(MATCH(C69,審判データ!$AH$1:$AH$379,0),51))</f>
        <v>H01M  8/02        R;H01M  8/02        E;H01M  8/02        K;H01M  8/12</v>
      </c>
      <c r="K69" s="245" t="str">
        <f ca="1">INDIRECT("審判データ!"&amp;ADDRESS(MATCH(C69,審判データ!$AH$1:$AH$379,0),53))</f>
        <v>5H026 AA06;5H026 CC01;5H026 CC06;5H026 CV02;5H026 CV03;5H026 CX01</v>
      </c>
      <c r="L69" s="1004" t="s">
        <v>22406</v>
      </c>
      <c r="M69" s="982" t="s">
        <v>1022</v>
      </c>
      <c r="N69" s="1006" t="s">
        <v>22407</v>
      </c>
      <c r="O69" s="1019">
        <v>0</v>
      </c>
      <c r="P69" s="991" t="s">
        <v>22408</v>
      </c>
      <c r="Q69" s="646" t="s">
        <v>1026</v>
      </c>
      <c r="R69" s="663" t="s">
        <v>22409</v>
      </c>
      <c r="S69" s="644" t="str">
        <f>IF(OR(LEFT(R69)="特",LEFT(R69)="実"),VLOOKUP(R69,'証拠（JP特許）'!$B$2:$D$299,2,FALSE),IF(AND(OR(LEFT(R69,2)="US",LEFT(R69,2)="WO",LEFT(R69,2)="GB",LEFT(R69,2)="EP",LEFT(R69,2)="DE"),OR(MID(R69,3,1)="1",MID(R69,3,1)="2",MID(R69,3,1)="3",MID(R69,3,1)="4",MID(R69,3,1)="5",MID(R69,3,1)="6",MID(R69,3,1)="7",MID(R69,3,1)="8",MID(R69,3,1)="9",MID(R69,3,1)="0")),VLOOKUP(R69,'証拠（WW特許）'!$B$2:$C$90,2,FALSE),"_"))</f>
        <v>_</v>
      </c>
      <c r="T69" s="646" t="str">
        <f>IF(OR(LEFT(R69)="特",LEFT(R69)="実"),VLOOKUP(R69,'証拠（JP特許）'!$B$2:$E$299,4,FALSE),"_")</f>
        <v>_</v>
      </c>
      <c r="U69" s="644" t="s">
        <v>94</v>
      </c>
      <c r="V69" s="646" t="s">
        <v>25</v>
      </c>
      <c r="W69" s="648" t="str">
        <f t="shared" si="3"/>
        <v/>
      </c>
      <c r="X69" s="649"/>
      <c r="Y69" s="649" t="str">
        <f t="shared" si="4"/>
        <v/>
      </c>
      <c r="Z69" s="91" t="str">
        <f ca="1">IF(OR(LEFT(R69)="特",LEFT(R69)="実",AND(OR(LEFT(R69,2)="US",LEFT(R69,2)="WO",LEFT(R69,2)="GB",LEFT(R69,2)="EP",LEFT(R69,2)="DE"),OR(MID(R69,3,1)="1",MID(R69,3,1)="2",MID(R69,3,1)="3",MID(R69,3,1)="4",MID(R69,3,1)="5",MID(R69,3,1)="6",MID(R69,3,1)="7",MID(R69,3,1)="8",MID(R69,3,1)="9",MID(R69,3,1)="0",))),IF(COUNTIF(INDIRECT("拒絶理由・拒絶査定・異議申立!"&amp;ADDRESS(MATCH(C69,拒絶理由・拒絶査定・異議申立!B$1:B$1000,0),3)&amp;":"&amp;ADDRESS(MATCH(C69,拒絶理由・拒絶査定・異議申立!B$1:B$1000,0),50)),R69)+COUNTIF(INDIRECT("拒絶理由・拒絶査定・異議申立!"&amp;ADDRESS(MATCH(C69,拒絶理由・拒絶査定・異議申立!B$1:B$1000,0),3)&amp;":"&amp;ADDRESS(MATCH(C69,拒絶理由・拒絶査定・異議申立!B$1:B$1000,0),50)),T69)&gt;0,"Yes","No"),"")</f>
        <v/>
      </c>
      <c r="AA69" s="92" t="str">
        <f ca="1">IF(OR(LEFT(R69)="特",LEFT(R69)="実",AND(OR(LEFT(R69,2)="US",LEFT(R69,2)="WO",LEFT(R69,2)="GB",LEFT(R69,2)="EP",LEFT(R69,2)="DE"),OR(MID(R69,3,1)="1",MID(R69,3,1)="2",MID(R69,3,1)="3",MID(R69,3,1)="4",MID(R69,3,1)="5",MID(R69,3,1)="6",MID(R69,3,1)="7",MID(R69,3,1)="8",MID(R69,3,1)="9",MID(R69,3,1)="0",))),IF(COUNTIF(INDIRECT("先行技術調査・登録査定!"&amp;ADDRESS(MATCH(C69,先行技術調査・登録査定!B$1:B$1000,0),3)&amp;":"&amp;ADDRESS(MATCH(C69,先行技術調査・登録査定!B$1:B$1000,0),49)),R69)+COUNTIF(INDIRECT("先行技術調査・登録査定!"&amp;ADDRESS(MATCH(C69,先行技術調査・登録査定!B$1:B$1000,0),3)&amp;":"&amp;ADDRESS(MATCH(C69,先行技術調査・登録査定!B$1:B$1000,0),49)),T69)&gt;0,"Yes","No"),"")</f>
        <v/>
      </c>
      <c r="AB69" s="169" t="str">
        <f t="shared" ca="1" si="5"/>
        <v/>
      </c>
      <c r="AC69" s="121" t="str">
        <f>IF(OR(LEFT(R69)="特",LEFT(R69)="実",AND(OR(LEFT(R69,2)="US",LEFT(R69,2)="WO",LEFT(R69,2)="GB",LEFT(R69,2)="EP",LEFT(R69,2)="DE"),OR(MID(R69,3,1)="1",MID(R69,3,1)="2",MID(R69,3,1)="3",MID(R69,3,1)="4",MID(R69,3,1)="5",MID(R69,3,1)="6",MID(R69,3,1)="7",MID(R69,3,1)="8",MID(R69,3,1)="9",MID(R69,3,1)="0",))),"",VLOOKUP($C69,非特許文献リスト!$A$2:$C$196,2,FALSE))</f>
        <v/>
      </c>
      <c r="AD69" s="122" t="str">
        <f>IF(OR(LEFT(R69)="特",LEFT(R69)="実",AND(OR(LEFT(R69,2)="US",LEFT(R69,2)="WO",LEFT(R69,2)="GB",LEFT(R69,2)="EP",LEFT(R69,2)="DE"),OR(MID(R69,3,1)="1",MID(R69,3,1)="2",MID(R69,3,1)="3",MID(R69,3,1)="4",MID(R69,3,1)="5",MID(R69,3,1)="6",MID(R69,3,1)="7",MID(R69,3,1)="8",MID(R69,3,1)="9",MID(R69,3,1)="0",))),"",VLOOKUP($C69,非特許文献リスト!$A$2:$C$196,3,FALSE))</f>
        <v/>
      </c>
      <c r="AE69" s="188" t="str">
        <f t="shared" si="2"/>
        <v/>
      </c>
      <c r="AF69" s="189" t="str">
        <f>IF(OR(LEFT(R69)="特",LEFT(R69)="実"),VLOOKUP(R69,'証拠（JP特許）'!$B$2:$AB$299,10,FALSE),IF(AND(OR(LEFT(R69,2)="US",LEFT(R69,2)="WO",LEFT(R69,2)="GB",LEFT(R69,2)="EP",LEFT(R69,2)="DE"),OR(MID(R69,3,1)="1",MID(R69,3,1)="2",MID(R69,3,1)="3",MID(R69,3,1)="4",MID(R69,3,1)="5",MID(R69,3,1)="6",MID(R69,3,1)="7",MID(R69,3,1)="8",MID(R69,3,1)="9",MID(R69,3,1)="0",)),VLOOKUP(R69,'証拠（WW特許）'!$B$2:$M$90,8,FALSE),""))</f>
        <v/>
      </c>
      <c r="AG69" s="189" t="str">
        <f>IF(OR(LEFT(R69)="特",LEFT(R69)="実"),VLOOKUP(R69,'証拠（JP特許）'!$B$2:$AB$299,26,FALSE),IF(AND(OR(LEFT(R69,2)="US",LEFT(R69,2)="WO",LEFT(R69,2)="GB",LEFT(R69,2)="EP",LEFT(R69,2)="DE"),OR(MID(R69,3,1)="1",MID(R69,3,1)="2",MID(R69,3,1)="3",MID(R69,3,1)="4",MID(R69,3,1)="5",MID(R69,3,1)="6",MID(R69,3,1)="7",MID(R69,3,1)="8",MID(R69,3,1)="9",MID(R69,3,1)="0",)),VLOOKUP(R69,'証拠（WW特許）'!$B$2:$M$90,12,FALSE),""))</f>
        <v/>
      </c>
      <c r="AH69" s="190" t="str">
        <f>IF(OR(LEFT(R69)="特",LEFT(R69)="実"),VLOOKUP(R69,'証拠（JP特許）'!$B$2:$X$299,20,FALSE),IF(AND(OR(LEFT(R69,2)="US",LEFT(R69,2)="WO",LEFT(R69,2)="GB",LEFT(R69,2)="EP",LEFT(R69,2)="DE"),OR(MID(R69,3,1)="1",MID(R69,3,1)="2",MID(R69,3,1)="3",MID(R69,3,1)="4",MID(R69,3,1)="5",MID(R69,3,1)="6",MID(R69,3,1)="7",MID(R69,3,1)="8",MID(R69,3,1)="9",MID(R69,3,1)="0",)),VLOOKUP(R69,'証拠（WW特許）'!$B$2:$U$90,20,FALSE),""))</f>
        <v/>
      </c>
      <c r="AI69" s="190" t="str">
        <f>IF(OR(LEFT(R69)="特",LEFT(R69)="実"),VLOOKUP(R69,'証拠（JP特許）'!$B$2:$X$299,21,FALSE),"")</f>
        <v/>
      </c>
      <c r="AJ69" s="190" t="str">
        <f>IF(OR(LEFT(R69)="特",LEFT(R69)="実"),VLOOKUP(R69,'証拠（JP特許）'!$B$2:$X$299,22,FALSE),"")</f>
        <v/>
      </c>
      <c r="AK69" s="191" t="str">
        <f>IF(OR(LEFT(R69)="特",LEFT(R69)="実"),VLOOKUP(R69,'証拠（JP特許）'!$B$2:$X$299,17,FALSE),IF(AND(OR(LEFT(R69,2)="US",LEFT(R69,2)="WO",LEFT(R69,2)="GB",LEFT(R69,2)="EP",LEFT(R69,2)="DE"),OR(MID(R69,3,1)="1",MID(R69,3,1)="2",MID(R69,3,1)="3",MID(R69,3,1)="4",MID(R69,3,1)="5",MID(R69,3,1)="6",MID(R69,3,1)="7",MID(R69,3,1)="8",MID(R69,3,1)="9",MID(R69,3,1)="0",)),VLOOKUP(R69,'証拠（WW特許）'!$B$2:$U$90,16,FALSE),""))</f>
        <v/>
      </c>
      <c r="AL69" s="190" t="s">
        <v>99</v>
      </c>
      <c r="AM69" s="190" t="s">
        <v>95</v>
      </c>
      <c r="AN69" s="190" t="s">
        <v>95</v>
      </c>
      <c r="AO69" s="190" t="str">
        <f ca="1">IF(OR(LEFT(R69)="特",LEFT(R69)="実",AND(OR(LEFT(R69,2)="US",LEFT(R69,2)="WO",LEFT(R69,2)="GB",LEFT(R69,2)="EP",LEFT(R69,2)="DE"),OR(MID(R69,3,1)="1",MID(R69,3,1)="2",MID(R69,3,1)="3",MID(R69,3,1)="4",MID(R69,3,1)="5",MID(R69,3,1)="6",MID(R69,3,1)="7",MID(R69,3,1)="8",MID(R69,3,1)="9",MID(R69,3,1)="0"))),IF(COUNTIF(INDIRECT("発明者引用!"&amp;ADDRESS(MATCH(C69,発明者引用!B$1:B$196,0),4)&amp;":"&amp;ADDRESS(MATCH(C69,発明者引用!B$1:B$196,0),17)),R69)+COUNTIF(INDIRECT("発明者引用!"&amp;ADDRESS(MATCH(C69,発明者引用!B$1:B$196,0),4)&amp;":"&amp;ADDRESS(MATCH(C69,発明者引用!B$1:B$196,0),17)),#REF!)+COUNTIF(INDIRECT("発明者引用!"&amp;ADDRESS(MATCH(C69,発明者引用!B$1:B$196,0),4)&amp;":"&amp;ADDRESS(MATCH(C69,発明者引用!B$1:B$196,0),17)),T69)&gt;0,"Yes","No"),"")</f>
        <v/>
      </c>
      <c r="AP69" s="190" t="str">
        <f ca="1">IF(OR(LEFT(R69)="特",LEFT(R69)="実",AND(OR(LEFT(R69,2)="US",LEFT(R69,2)="WO",LEFT(R69,2)="GB",LEFT(R69,2)="EP",LEFT(R69,2)="DE"),OR(MID(R69,3,1)="1",MID(R69,3,1)="2",MID(R69,3,1)="3",MID(R69,3,1)="4",MID(R69,3,1)="5",MID(R69,3,1)="6",MID(R69,3,1)="7",MID(R69,3,1)="8",MID(R69,3,1)="9",MID(R69,3,1)="0"))),IF(VLOOKUP(C69,ファミリ引用特許WO!$A$2:$B$241,2,FALSE)+VLOOKUP(C69,ファミリ引用文献WO!$A$2:$C$241,3,FALSE)=0,"ISR無し",IF(COUNTIF(INDIRECT("ファミリ引用特許WO!"&amp;ADDRESS(MATCH(C69,ファミリ引用特許WO!$A$2:$A$241,0),1)&amp;":"&amp;ADDRESS(MATCH(C69,ファミリ引用特許WO!$A$2:$A$241,0),19)),R69)+COUNTIF(INDIRECT("ファミリ引用特許WO!"&amp;ADDRESS(MATCH(C69,ファミリ引用特許WO!$A$2:$A$241,0),1)&amp;":"&amp;ADDRESS(MATCH(C69,ファミリ引用特許WO!$A$2:$A$241,0),19)),S69)+COUNTIF(INDIRECT("ファミリ引用特許WO!"&amp;ADDRESS(MATCH(C69,ファミリ引用特許WO!$A$2:$A$241,0),1)&amp;":"&amp;ADDRESS(MATCH(C69,ファミリ引用特許WO!$A$2:$A$241,0),19)),T69)+COUNTIF(INDIRECT("ファミリ引用特許WO!"&amp;ADDRESS(MATCH(C69,ファミリ引用特許WO!$A$2:$A$241,0),1)&amp;":"&amp;ADDRESS(MATCH(C69,ファミリ引用特許WO!$A$2:$A$241,0),19)),W69)+COUNTIF(INDIRECT("ファミリ引用特許WO!"&amp;ADDRESS(MATCH(C69,ファミリ引用特許WO!$A$2:$A$241,0),1)&amp;":"&amp;ADDRESS(MATCH(C69,ファミリ引用特許WO!$A$2:$A$241,0),19)),Y69)&gt;0,"Yes","No")),"")</f>
        <v/>
      </c>
      <c r="AQ69" s="194" t="str">
        <f ca="1">IF(OR(LEFT(R69)="特",LEFT(R69)="実",AND(OR(LEFT(R69,2)="US",LEFT(R69,2)="WO",LEFT(R69,2)="GB",LEFT(R69,2)="EP",LEFT(R69,2)="DE"),OR(MID(R69,3,1)="1",MID(R69,3,1)="2",MID(R69,3,1)="3",MID(R69,3,1)="4",MID(R69,3,1)="5",MID(R69,3,1)="6",MID(R69,3,1)="7",MID(R69,3,1)="8",MID(R69,3,1)="9",MID(R69,3,1)="0"))),IF(VLOOKUP(C69,'ファミリ引用特許表記修正（ex.A2→A）'!$A$2:$B$241,2,FALSE)=0,"family無し",IF(COUNTIF(INDIRECT("'ファミリ引用特許表記修正（ex.A2→A）'!"&amp;ADDRESS(MATCH(C69,'ファミリ引用特許表記修正（ex.A2→A）'!$A$2:$A$241,0),1)&amp;":"&amp;ADDRESS(MATCH(C69,'ファミリ引用特許表記修正（ex.A2→A）'!$A$2:$A$241,0),171)),R69)+COUNTIF(INDIRECT("'ファミリ引用特許表記修正（ex.A2→A）'!"&amp;ADDRESS(MATCH(C69,'ファミリ引用特許表記修正（ex.A2→A）'!$A$2:$A$241,0),1)&amp;":"&amp;ADDRESS(MATCH(C69,'ファミリ引用特許表記修正（ex.A2→A）'!$A$2:$A$241,0),171)),S69)+COUNTIF(INDIRECT("'ファミリ引用特許表記修正（ex.A2→A）'!"&amp;ADDRESS(MATCH(C69,'ファミリ引用特許表記修正（ex.A2→A）'!$A$2:$A$241,0),1)&amp;":"&amp;ADDRESS(MATCH(C69,'ファミリ引用特許表記修正（ex.A2→A）'!$A$2:$A$241,0),171)),T69)+COUNTIF(INDIRECT("'ファミリ引用特許表記修正（ex.A2→A）'!"&amp;ADDRESS(MATCH(C69,'ファミリ引用特許表記修正（ex.A2→A）'!$A$2:$A$241,0),1)&amp;":"&amp;ADDRESS(MATCH(C69,'ファミリ引用特許表記修正（ex.A2→A）'!$A$2:$A$241,0),171)),W69)+COUNTIF(INDIRECT("'ファミリ引用特許表記修正（ex.A2→A）'!"&amp;ADDRESS(MATCH(C69,'ファミリ引用特許表記修正（ex.A2→A）'!$A$2:$A$241,0),1)&amp;":"&amp;ADDRESS(MATCH(C69,'ファミリ引用特許表記修正（ex.A2→A）'!$A$2:$A$241,0),171)),Y69)&gt;0,"Yes","No")),"")</f>
        <v/>
      </c>
      <c r="AR69" s="193" t="str">
        <f>IF(OR(LEFT(R69)="特",LEFT(R69)="実",AND(OR(LEFT(R69,2)="US",LEFT(R69,2)="WO",LEFT(R69,2)="GB",LEFT(R69,2)="EP",LEFT(R69,2)="DE"),OR(MID(R69,3,1)="1",MID(R69,3,1)="2",MID(R69,3,1)="3",MID(R69,3,1)="4",MID(R69,3,1)="5",MID(R69,3,1)="6",MID(R69,3,1)="7",MID(R69,3,1)="8",MID(R69,3,1)="9",MID(R69,3,1)="0",))),"",VLOOKUP($C69,ファミリ発明者引用文献!A$3:B$235,2,FALSE))</f>
        <v>,,</v>
      </c>
      <c r="AS69" s="194" t="str">
        <f>VLOOKUP(C69,ファミリ引用文献WO!A$2:B$241,2,FALSE)</f>
        <v/>
      </c>
      <c r="AT69" s="190" t="str">
        <f>VLOOKUP(C69,ファミリ引用文献!A$3:B$242,2,FALSE)</f>
        <v>'SOFCRoll An advance in Fuel Cell technology' CENTRE OF ADVANCED MATERIALS AT THE UNIVERSITY OF ST ANDREWS page 1, XP002989930/JONES, FRANCES G.E.: 'Electrode versus electrolyte supported cell concepts' 5TH EUROPEAN SOFC FORUM 01 May 2002 - 05 July 2002, LUCERNE -SWITSERLAND, pages 1 - 12, XP002989929/JONES F.G.E. AND JOHN T.S. IRVINE: 'Co-fired SOFC Electrode-electrolyte-electrode membrane rolls, combining tubular and planar technologies' 5TH EUROPEAN SOLID OXIDE FUEL CELL FORUM vol. 1, 01 July 2002 - 05 July 2002, LUCERNE - SWITZERLAND, pages 123 - 131, XP002989928/Science vol. 288 (2000) p. 2031-2033, Jun. 16, 2000./0/0/0/0/0/0/0/0/0/0/0/0/0/0/0/0/0/0/0/0/0/0/0/0/0/0/0/0/0/0/0/0/0/0/0/0/0/0/0/0/0/0/0/0/0/0/0/0/0/0/0/0/0/0/0/0/0/0/0/0/0/0/0/0/0/0/0/0/0/0/0/0/0/0/0/0/0/0/0/0/0/0/0/0/0/0/0/0/0/0/0/0/0/0/0/0/0/0/0/0/0/0/0/0/0/0/0/0/0/0/0/0/0/0/0/0/0/0/0/0/0/0/0/0/0/0/0/0/0/0/0/0/0/0/0/0/0/0/0/0/0/0/0/0/0/0/0/0/0/0/0/0/0/0/0/0/0/0/0/0/0/0/0/0/0/0/0/0/0/0/0/0</v>
      </c>
      <c r="AU69" s="190" t="str">
        <f>VLOOKUP(C69,審判データ!AH$2:BT$379,39,FALSE)</f>
        <v>CA02437324A;DE60323022D;EP1394885A;EP1394885B;特開2004-087366;特許04249960;US2004126636;US7264899</v>
      </c>
      <c r="AV69" s="192" t="str">
        <f ca="1">IF(INDIRECT("審判データ!"&amp;ADDRESS(MATCH(C69,審判データ!$AH$1:$AH$379,0),32))="早期審査の対象とする","早期審査","")</f>
        <v/>
      </c>
      <c r="AW69" s="657" t="str">
        <f t="shared" ref="AW69:AW132" si="6">IF(OR(LEFT(AY69)="証",AX69=""),"",IF(LEFT(AX69,5)=LEFT(AY69,5),"一致","不一致"))</f>
        <v/>
      </c>
      <c r="AX69" s="658" t="str">
        <f>IF(LEFT(AE69,3)="日本特",IF(LEFT(C69)="特",VLOOKUP(C69,'本件、証拠文献テーマコード'!G$2:I$376,3,FALSE),VLOOKUP(C69,'本件、証拠文献テーマコード'!B$2:I$376,8,FALSE)),"")</f>
        <v/>
      </c>
      <c r="AY69" s="658" t="str">
        <f>IF(LEFT(AE69,3)="日本特",IF(OR(MID(R69,2,1)="開",MID(R69,2,1)="表",MID(R69,2,1)="登"),VLOOKUP(R69,'本件、証拠文献テーマコード'!C$2:I$379,7,FALSE),VLOOKUP(R69,'本件、証拠文献テーマコード'!G$2:I$379,3,FALSE)),"")</f>
        <v/>
      </c>
      <c r="AZ69" s="659"/>
    </row>
    <row r="70" spans="1:52" ht="67.5" x14ac:dyDescent="0.15">
      <c r="A70" s="919"/>
      <c r="B70" s="586" t="str">
        <f ca="1">IF(A70="",B69,INDIRECT("審判データ!"&amp;ADDRESS(MATCH(A70,審判データ!$HC$1:$HC$379,0),20))&amp;" / "&amp;INDIRECT("審判データ!"&amp;ADDRESS(MATCH(A70,審判データ!$HC$1:$HC$379,0),21)))</f>
        <v>2011 / 29-1,29-2</v>
      </c>
      <c r="C70" s="653">
        <v>4249960</v>
      </c>
      <c r="D70" s="922"/>
      <c r="E70" s="253" t="str">
        <f ca="1">INDIRECT("審判データ!"&amp;ADDRESS(MATCH(C70,審判データ!$AH$1:$AH$379,0),55))</f>
        <v>新光電気工業株式会社</v>
      </c>
      <c r="F70" s="253" t="str">
        <f ca="1">INDIRECT("審判データ!"&amp;ADDRESS(MATCH(C70,審判データ!$AH$1:$AH$379,0),56))</f>
        <v>堀内　道夫;菅沼　茂明;渡邊　美佐;山崎　修司</v>
      </c>
      <c r="G70" s="43" t="str">
        <f ca="1">INDIRECT("審判データ!"&amp;ADDRESS(MATCH(C70,審判データ!$AH$1:$AH$379,0),72))</f>
        <v>CA02437324A;DE60323022D;EP1394885A;EP1394885B;特開2004-087366;特許04249960;US2004126636;US7264899</v>
      </c>
      <c r="H70" s="43" t="str">
        <f ca="1">INDIRECT("審判データ!"&amp;ADDRESS(MATCH(C70,審判データ!$AH$1:$AH$379,0),41))</f>
        <v>H01M  8/02;H01M  8/12</v>
      </c>
      <c r="I70" s="253" t="str">
        <f ca="1">INDIRECT("審判データ!"&amp;ADDRESS(MATCH(C70,審判データ!$AH$1:$AH$379,0),49))</f>
        <v>H01M   8/02@AFI(JP);H01M   8/04@ALI(EP);H01M   8/12@ALI(JP);H01M   8/24@ALI(EP)</v>
      </c>
      <c r="J70" s="253" t="str">
        <f ca="1">INDIRECT("審判データ!"&amp;ADDRESS(MATCH(C70,審判データ!$AH$1:$AH$379,0),51))</f>
        <v>H01M  8/02        R;H01M  8/02        E;H01M  8/02        K;H01M  8/12</v>
      </c>
      <c r="K70" s="253" t="str">
        <f ca="1">INDIRECT("審判データ!"&amp;ADDRESS(MATCH(C70,審判データ!$AH$1:$AH$379,0),53))</f>
        <v>5H026 AA06;5H026 CC01;5H026 CC06;5H026 CV02;5H026 CV03;5H026 CX01</v>
      </c>
      <c r="L70" s="1013"/>
      <c r="M70" s="983"/>
      <c r="N70" s="1014"/>
      <c r="O70" s="1040"/>
      <c r="P70" s="992"/>
      <c r="Q70" s="646" t="s">
        <v>1032</v>
      </c>
      <c r="R70" s="663" t="s">
        <v>22410</v>
      </c>
      <c r="S70" s="644" t="str">
        <f>IF(OR(LEFT(R70)="特",LEFT(R70)="実"),VLOOKUP(R70,'証拠（JP特許）'!$B$2:$D$299,2,FALSE),IF(AND(OR(LEFT(R70,2)="US",LEFT(R70,2)="WO",LEFT(R70,2)="GB",LEFT(R70,2)="EP",LEFT(R70,2)="DE"),OR(MID(R70,3,1)="1",MID(R70,3,1)="2",MID(R70,3,1)="3",MID(R70,3,1)="4",MID(R70,3,1)="5",MID(R70,3,1)="6",MID(R70,3,1)="7",MID(R70,3,1)="8",MID(R70,3,1)="9",MID(R70,3,1)="0")),VLOOKUP(R70,'証拠（WW特許）'!$B$2:$C$90,2,FALSE),"_"))</f>
        <v>_</v>
      </c>
      <c r="T70" s="646" t="str">
        <f>IF(OR(LEFT(R70)="特",LEFT(R70)="実"),VLOOKUP(R70,'証拠（JP特許）'!$B$2:$E$299,4,FALSE),"_")</f>
        <v>_</v>
      </c>
      <c r="U70" s="644" t="s">
        <v>94</v>
      </c>
      <c r="V70" s="646" t="s">
        <v>25</v>
      </c>
      <c r="W70" s="648" t="str">
        <f t="shared" si="3"/>
        <v/>
      </c>
      <c r="X70" s="649"/>
      <c r="Y70" s="649" t="str">
        <f t="shared" si="4"/>
        <v/>
      </c>
      <c r="Z70" s="91" t="str">
        <f ca="1">IF(OR(LEFT(R70)="特",LEFT(R70)="実",AND(OR(LEFT(R70,2)="US",LEFT(R70,2)="WO",LEFT(R70,2)="GB",LEFT(R70,2)="EP",LEFT(R70,2)="DE"),OR(MID(R70,3,1)="1",MID(R70,3,1)="2",MID(R70,3,1)="3",MID(R70,3,1)="4",MID(R70,3,1)="5",MID(R70,3,1)="6",MID(R70,3,1)="7",MID(R70,3,1)="8",MID(R70,3,1)="9",MID(R70,3,1)="0",))),IF(COUNTIF(INDIRECT("拒絶理由・拒絶査定・異議申立!"&amp;ADDRESS(MATCH(C70,拒絶理由・拒絶査定・異議申立!B$1:B$1000,0),3)&amp;":"&amp;ADDRESS(MATCH(C70,拒絶理由・拒絶査定・異議申立!B$1:B$1000,0),50)),R70)+COUNTIF(INDIRECT("拒絶理由・拒絶査定・異議申立!"&amp;ADDRESS(MATCH(C70,拒絶理由・拒絶査定・異議申立!B$1:B$1000,0),3)&amp;":"&amp;ADDRESS(MATCH(C70,拒絶理由・拒絶査定・異議申立!B$1:B$1000,0),50)),T70)&gt;0,"Yes","No"),"")</f>
        <v/>
      </c>
      <c r="AA70" s="92" t="str">
        <f ca="1">IF(OR(LEFT(R70)="特",LEFT(R70)="実",AND(OR(LEFT(R70,2)="US",LEFT(R70,2)="WO",LEFT(R70,2)="GB",LEFT(R70,2)="EP",LEFT(R70,2)="DE"),OR(MID(R70,3,1)="1",MID(R70,3,1)="2",MID(R70,3,1)="3",MID(R70,3,1)="4",MID(R70,3,1)="5",MID(R70,3,1)="6",MID(R70,3,1)="7",MID(R70,3,1)="8",MID(R70,3,1)="9",MID(R70,3,1)="0",))),IF(COUNTIF(INDIRECT("先行技術調査・登録査定!"&amp;ADDRESS(MATCH(C70,先行技術調査・登録査定!B$1:B$1000,0),3)&amp;":"&amp;ADDRESS(MATCH(C70,先行技術調査・登録査定!B$1:B$1000,0),49)),R70)+COUNTIF(INDIRECT("先行技術調査・登録査定!"&amp;ADDRESS(MATCH(C70,先行技術調査・登録査定!B$1:B$1000,0),3)&amp;":"&amp;ADDRESS(MATCH(C70,先行技術調査・登録査定!B$1:B$1000,0),49)),T70)&gt;0,"Yes","No"),"")</f>
        <v/>
      </c>
      <c r="AB70" s="169" t="str">
        <f t="shared" ca="1" si="5"/>
        <v/>
      </c>
      <c r="AC70" s="94" t="str">
        <f>IF(OR(LEFT(R70)="特",LEFT(R70)="実",AND(OR(LEFT(R70,2)="US",LEFT(R70,2)="WO",LEFT(R70,2)="GB",LEFT(R70,2)="EP",LEFT(R70,2)="DE"),OR(MID(R70,3,1)="1",MID(R70,3,1)="2",MID(R70,3,1)="3",MID(R70,3,1)="4",MID(R70,3,1)="5",MID(R70,3,1)="6",MID(R70,3,1)="7",MID(R70,3,1)="8",MID(R70,3,1)="9",MID(R70,3,1)="0",))),"",VLOOKUP($C70,非特許文献リスト!$A$2:$C$196,2,FALSE))</f>
        <v/>
      </c>
      <c r="AD70" s="95" t="str">
        <f>IF(OR(LEFT(R70)="特",LEFT(R70)="実",AND(OR(LEFT(R70,2)="US",LEFT(R70,2)="WO",LEFT(R70,2)="GB",LEFT(R70,2)="EP",LEFT(R70,2)="DE"),OR(MID(R70,3,1)="1",MID(R70,3,1)="2",MID(R70,3,1)="3",MID(R70,3,1)="4",MID(R70,3,1)="5",MID(R70,3,1)="6",MID(R70,3,1)="7",MID(R70,3,1)="8",MID(R70,3,1)="9",MID(R70,3,1)="0",))),"",VLOOKUP($C70,非特許文献リスト!$A$2:$C$196,3,FALSE))</f>
        <v/>
      </c>
      <c r="AE70" s="188" t="str">
        <f t="shared" si="2"/>
        <v/>
      </c>
      <c r="AF70" s="189" t="str">
        <f>IF(OR(LEFT(R70)="特",LEFT(R70)="実"),VLOOKUP(R70,'証拠（JP特許）'!$B$2:$AB$299,10,FALSE),IF(AND(OR(LEFT(R70,2)="US",LEFT(R70,2)="WO",LEFT(R70,2)="GB",LEFT(R70,2)="EP",LEFT(R70,2)="DE"),OR(MID(R70,3,1)="1",MID(R70,3,1)="2",MID(R70,3,1)="3",MID(R70,3,1)="4",MID(R70,3,1)="5",MID(R70,3,1)="6",MID(R70,3,1)="7",MID(R70,3,1)="8",MID(R70,3,1)="9",MID(R70,3,1)="0",)),VLOOKUP(R70,'証拠（WW特許）'!$B$2:$M$90,8,FALSE),""))</f>
        <v/>
      </c>
      <c r="AG70" s="189" t="str">
        <f>IF(OR(LEFT(R70)="特",LEFT(R70)="実"),VLOOKUP(R70,'証拠（JP特許）'!$B$2:$AB$299,26,FALSE),IF(AND(OR(LEFT(R70,2)="US",LEFT(R70,2)="WO",LEFT(R70,2)="GB",LEFT(R70,2)="EP",LEFT(R70,2)="DE"),OR(MID(R70,3,1)="1",MID(R70,3,1)="2",MID(R70,3,1)="3",MID(R70,3,1)="4",MID(R70,3,1)="5",MID(R70,3,1)="6",MID(R70,3,1)="7",MID(R70,3,1)="8",MID(R70,3,1)="9",MID(R70,3,1)="0",)),VLOOKUP(R70,'証拠（WW特許）'!$B$2:$M$90,12,FALSE),""))</f>
        <v/>
      </c>
      <c r="AH70" s="190" t="str">
        <f>IF(OR(LEFT(R70)="特",LEFT(R70)="実"),VLOOKUP(R70,'証拠（JP特許）'!$B$2:$X$299,20,FALSE),IF(AND(OR(LEFT(R70,2)="US",LEFT(R70,2)="WO",LEFT(R70,2)="GB",LEFT(R70,2)="EP",LEFT(R70,2)="DE"),OR(MID(R70,3,1)="1",MID(R70,3,1)="2",MID(R70,3,1)="3",MID(R70,3,1)="4",MID(R70,3,1)="5",MID(R70,3,1)="6",MID(R70,3,1)="7",MID(R70,3,1)="8",MID(R70,3,1)="9",MID(R70,3,1)="0",)),VLOOKUP(R70,'証拠（WW特許）'!$B$2:$U$90,20,FALSE),""))</f>
        <v/>
      </c>
      <c r="AI70" s="190" t="str">
        <f>IF(OR(LEFT(R70)="特",LEFT(R70)="実"),VLOOKUP(R70,'証拠（JP特許）'!$B$2:$X$299,21,FALSE),"")</f>
        <v/>
      </c>
      <c r="AJ70" s="190" t="str">
        <f>IF(OR(LEFT(R70)="特",LEFT(R70)="実"),VLOOKUP(R70,'証拠（JP特許）'!$B$2:$X$299,22,FALSE),"")</f>
        <v/>
      </c>
      <c r="AK70" s="191" t="str">
        <f>IF(OR(LEFT(R70)="特",LEFT(R70)="実"),VLOOKUP(R70,'証拠（JP特許）'!$B$2:$X$299,17,FALSE),IF(AND(OR(LEFT(R70,2)="US",LEFT(R70,2)="WO",LEFT(R70,2)="GB",LEFT(R70,2)="EP",LEFT(R70,2)="DE"),OR(MID(R70,3,1)="1",MID(R70,3,1)="2",MID(R70,3,1)="3",MID(R70,3,1)="4",MID(R70,3,1)="5",MID(R70,3,1)="6",MID(R70,3,1)="7",MID(R70,3,1)="8",MID(R70,3,1)="9",MID(R70,3,1)="0",)),VLOOKUP(R70,'証拠（WW特許）'!$B$2:$U$90,16,FALSE),""))</f>
        <v/>
      </c>
      <c r="AL70" s="190" t="s">
        <v>99</v>
      </c>
      <c r="AM70" s="190" t="s">
        <v>95</v>
      </c>
      <c r="AN70" s="190"/>
      <c r="AO70" s="190" t="str">
        <f ca="1">IF(OR(LEFT(R70)="特",LEFT(R70)="実",AND(OR(LEFT(R70,2)="US",LEFT(R70,2)="WO",LEFT(R70,2)="GB",LEFT(R70,2)="EP",LEFT(R70,2)="DE"),OR(MID(R70,3,1)="1",MID(R70,3,1)="2",MID(R70,3,1)="3",MID(R70,3,1)="4",MID(R70,3,1)="5",MID(R70,3,1)="6",MID(R70,3,1)="7",MID(R70,3,1)="8",MID(R70,3,1)="9",MID(R70,3,1)="0"))),IF(COUNTIF(INDIRECT("発明者引用!"&amp;ADDRESS(MATCH(C70,発明者引用!B$1:B$196,0),4)&amp;":"&amp;ADDRESS(MATCH(C70,発明者引用!B$1:B$196,0),17)),R70)+COUNTIF(INDIRECT("発明者引用!"&amp;ADDRESS(MATCH(C70,発明者引用!B$1:B$196,0),4)&amp;":"&amp;ADDRESS(MATCH(C70,発明者引用!B$1:B$196,0),17)),#REF!)+COUNTIF(INDIRECT("発明者引用!"&amp;ADDRESS(MATCH(C70,発明者引用!B$1:B$196,0),4)&amp;":"&amp;ADDRESS(MATCH(C70,発明者引用!B$1:B$196,0),17)),T70)&gt;0,"Yes","No"),"")</f>
        <v/>
      </c>
      <c r="AP70" s="190" t="str">
        <f ca="1">IF(OR(LEFT(R70)="特",LEFT(R70)="実",AND(OR(LEFT(R70,2)="US",LEFT(R70,2)="WO",LEFT(R70,2)="GB",LEFT(R70,2)="EP",LEFT(R70,2)="DE"),OR(MID(R70,3,1)="1",MID(R70,3,1)="2",MID(R70,3,1)="3",MID(R70,3,1)="4",MID(R70,3,1)="5",MID(R70,3,1)="6",MID(R70,3,1)="7",MID(R70,3,1)="8",MID(R70,3,1)="9",MID(R70,3,1)="0"))),IF(VLOOKUP(C70,ファミリ引用特許WO!$A$2:$B$241,2,FALSE)+VLOOKUP(C70,ファミリ引用文献WO!$A$2:$C$241,3,FALSE)=0,"ISR無し",IF(COUNTIF(INDIRECT("ファミリ引用特許WO!"&amp;ADDRESS(MATCH(C70,ファミリ引用特許WO!$A$2:$A$241,0),1)&amp;":"&amp;ADDRESS(MATCH(C70,ファミリ引用特許WO!$A$2:$A$241,0),19)),R70)+COUNTIF(INDIRECT("ファミリ引用特許WO!"&amp;ADDRESS(MATCH(C70,ファミリ引用特許WO!$A$2:$A$241,0),1)&amp;":"&amp;ADDRESS(MATCH(C70,ファミリ引用特許WO!$A$2:$A$241,0),19)),S70)+COUNTIF(INDIRECT("ファミリ引用特許WO!"&amp;ADDRESS(MATCH(C70,ファミリ引用特許WO!$A$2:$A$241,0),1)&amp;":"&amp;ADDRESS(MATCH(C70,ファミリ引用特許WO!$A$2:$A$241,0),19)),T70)+COUNTIF(INDIRECT("ファミリ引用特許WO!"&amp;ADDRESS(MATCH(C70,ファミリ引用特許WO!$A$2:$A$241,0),1)&amp;":"&amp;ADDRESS(MATCH(C70,ファミリ引用特許WO!$A$2:$A$241,0),19)),W70)+COUNTIF(INDIRECT("ファミリ引用特許WO!"&amp;ADDRESS(MATCH(C70,ファミリ引用特許WO!$A$2:$A$241,0),1)&amp;":"&amp;ADDRESS(MATCH(C70,ファミリ引用特許WO!$A$2:$A$241,0),19)),Y70)&gt;0,"Yes","No")),"")</f>
        <v/>
      </c>
      <c r="AQ70" s="194" t="str">
        <f ca="1">IF(OR(LEFT(R70)="特",LEFT(R70)="実",AND(OR(LEFT(R70,2)="US",LEFT(R70,2)="WO",LEFT(R70,2)="GB",LEFT(R70,2)="EP",LEFT(R70,2)="DE"),OR(MID(R70,3,1)="1",MID(R70,3,1)="2",MID(R70,3,1)="3",MID(R70,3,1)="4",MID(R70,3,1)="5",MID(R70,3,1)="6",MID(R70,3,1)="7",MID(R70,3,1)="8",MID(R70,3,1)="9",MID(R70,3,1)="0"))),IF(VLOOKUP(C70,'ファミリ引用特許表記修正（ex.A2→A）'!$A$2:$B$241,2,FALSE)=0,"family無し",IF(COUNTIF(INDIRECT("'ファミリ引用特許表記修正（ex.A2→A）'!"&amp;ADDRESS(MATCH(C70,'ファミリ引用特許表記修正（ex.A2→A）'!$A$2:$A$241,0),1)&amp;":"&amp;ADDRESS(MATCH(C70,'ファミリ引用特許表記修正（ex.A2→A）'!$A$2:$A$241,0),171)),R70)+COUNTIF(INDIRECT("'ファミリ引用特許表記修正（ex.A2→A）'!"&amp;ADDRESS(MATCH(C70,'ファミリ引用特許表記修正（ex.A2→A）'!$A$2:$A$241,0),1)&amp;":"&amp;ADDRESS(MATCH(C70,'ファミリ引用特許表記修正（ex.A2→A）'!$A$2:$A$241,0),171)),S70)+COUNTIF(INDIRECT("'ファミリ引用特許表記修正（ex.A2→A）'!"&amp;ADDRESS(MATCH(C70,'ファミリ引用特許表記修正（ex.A2→A）'!$A$2:$A$241,0),1)&amp;":"&amp;ADDRESS(MATCH(C70,'ファミリ引用特許表記修正（ex.A2→A）'!$A$2:$A$241,0),171)),T70)+COUNTIF(INDIRECT("'ファミリ引用特許表記修正（ex.A2→A）'!"&amp;ADDRESS(MATCH(C70,'ファミリ引用特許表記修正（ex.A2→A）'!$A$2:$A$241,0),1)&amp;":"&amp;ADDRESS(MATCH(C70,'ファミリ引用特許表記修正（ex.A2→A）'!$A$2:$A$241,0),171)),W70)+COUNTIF(INDIRECT("'ファミリ引用特許表記修正（ex.A2→A）'!"&amp;ADDRESS(MATCH(C70,'ファミリ引用特許表記修正（ex.A2→A）'!$A$2:$A$241,0),1)&amp;":"&amp;ADDRESS(MATCH(C70,'ファミリ引用特許表記修正（ex.A2→A）'!$A$2:$A$241,0),171)),Y70)&gt;0,"Yes","No")),"")</f>
        <v/>
      </c>
      <c r="AR70" s="193" t="str">
        <f>IF(OR(LEFT(R70)="特",LEFT(R70)="実",AND(OR(LEFT(R70,2)="US",LEFT(R70,2)="WO",LEFT(R70,2)="GB",LEFT(R70,2)="EP",LEFT(R70,2)="DE"),OR(MID(R70,3,1)="1",MID(R70,3,1)="2",MID(R70,3,1)="3",MID(R70,3,1)="4",MID(R70,3,1)="5",MID(R70,3,1)="6",MID(R70,3,1)="7",MID(R70,3,1)="8",MID(R70,3,1)="9",MID(R70,3,1)="0",))),"",VLOOKUP($C70,ファミリ発明者引用文献!A$3:B$235,2,FALSE))</f>
        <v>,,</v>
      </c>
      <c r="AS70" s="194" t="str">
        <f>VLOOKUP(C70,ファミリ引用文献WO!A$2:B$241,2,FALSE)</f>
        <v/>
      </c>
      <c r="AT70" s="190" t="str">
        <f>VLOOKUP(C70,ファミリ引用文献!A$3:B$242,2,FALSE)</f>
        <v>'SOFCRoll An advance in Fuel Cell technology' CENTRE OF ADVANCED MATERIALS AT THE UNIVERSITY OF ST ANDREWS page 1, XP002989930/JONES, FRANCES G.E.: 'Electrode versus electrolyte supported cell concepts' 5TH EUROPEAN SOFC FORUM 01 May 2002 - 05 July 2002, LUCERNE -SWITSERLAND, pages 1 - 12, XP002989929/JONES F.G.E. AND JOHN T.S. IRVINE: 'Co-fired SOFC Electrode-electrolyte-electrode membrane rolls, combining tubular and planar technologies' 5TH EUROPEAN SOLID OXIDE FUEL CELL FORUM vol. 1, 01 July 2002 - 05 July 2002, LUCERNE - SWITZERLAND, pages 123 - 131, XP002989928/Science vol. 288 (2000) p. 2031-2033, Jun. 16, 2000./0/0/0/0/0/0/0/0/0/0/0/0/0/0/0/0/0/0/0/0/0/0/0/0/0/0/0/0/0/0/0/0/0/0/0/0/0/0/0/0/0/0/0/0/0/0/0/0/0/0/0/0/0/0/0/0/0/0/0/0/0/0/0/0/0/0/0/0/0/0/0/0/0/0/0/0/0/0/0/0/0/0/0/0/0/0/0/0/0/0/0/0/0/0/0/0/0/0/0/0/0/0/0/0/0/0/0/0/0/0/0/0/0/0/0/0/0/0/0/0/0/0/0/0/0/0/0/0/0/0/0/0/0/0/0/0/0/0/0/0/0/0/0/0/0/0/0/0/0/0/0/0/0/0/0/0/0/0/0/0/0/0/0/0/0/0/0/0/0/0/0/0</v>
      </c>
      <c r="AU70" s="190" t="str">
        <f>VLOOKUP(C70,審判データ!AH$2:BT$379,39,FALSE)</f>
        <v>CA02437324A;DE60323022D;EP1394885A;EP1394885B;特開2004-087366;特許04249960;US2004126636;US7264899</v>
      </c>
      <c r="AV70" s="192" t="str">
        <f ca="1">IF(INDIRECT("審判データ!"&amp;ADDRESS(MATCH(C70,審判データ!$AH$1:$AH$379,0),32))="早期審査の対象とする","早期審査","")</f>
        <v/>
      </c>
      <c r="AW70" s="657" t="str">
        <f t="shared" si="6"/>
        <v/>
      </c>
      <c r="AX70" s="658" t="str">
        <f>IF(LEFT(AE70,3)="日本特",IF(LEFT(C70)="特",VLOOKUP(C70,'本件、証拠文献テーマコード'!G$2:I$376,3,FALSE),VLOOKUP(C70,'本件、証拠文献テーマコード'!B$2:I$376,8,FALSE)),"")</f>
        <v/>
      </c>
      <c r="AY70" s="658" t="str">
        <f>IF(LEFT(AE70,3)="日本特",IF(OR(MID(R70,2,1)="開",MID(R70,2,1)="表",MID(R70,2,1)="登"),VLOOKUP(R70,'本件、証拠文献テーマコード'!C$2:I$379,7,FALSE),VLOOKUP(R70,'本件、証拠文献テーマコード'!G$2:I$379,3,FALSE)),"")</f>
        <v/>
      </c>
      <c r="AZ70" s="659"/>
    </row>
    <row r="71" spans="1:52" ht="94.5" x14ac:dyDescent="0.15">
      <c r="A71" s="920"/>
      <c r="B71" s="586" t="str">
        <f ca="1">IF(A71="",B70,INDIRECT("審判データ!"&amp;ADDRESS(MATCH(A71,審判データ!$HC$1:$HC$379,0),20))&amp;" / "&amp;INDIRECT("審判データ!"&amp;ADDRESS(MATCH(A71,審判データ!$HC$1:$HC$379,0),21)))</f>
        <v>2011 / 29-1,29-2</v>
      </c>
      <c r="C71" s="312">
        <v>4249960</v>
      </c>
      <c r="D71" s="773"/>
      <c r="E71" s="248" t="str">
        <f ca="1">INDIRECT("審判データ!"&amp;ADDRESS(MATCH(C71,審判データ!$AH$1:$AH$379,0),55))</f>
        <v>新光電気工業株式会社</v>
      </c>
      <c r="F71" s="248" t="str">
        <f ca="1">INDIRECT("審判データ!"&amp;ADDRESS(MATCH(C71,審判データ!$AH$1:$AH$379,0),56))</f>
        <v>堀内　道夫;菅沼　茂明;渡邊　美佐;山崎　修司</v>
      </c>
      <c r="G71" s="43" t="str">
        <f ca="1">INDIRECT("審判データ!"&amp;ADDRESS(MATCH(C71,審判データ!$AH$1:$AH$379,0),72))</f>
        <v>CA02437324A;DE60323022D;EP1394885A;EP1394885B;特開2004-087366;特許04249960;US2004126636;US7264899</v>
      </c>
      <c r="H71" s="43" t="str">
        <f ca="1">INDIRECT("審判データ!"&amp;ADDRESS(MATCH(C71,審判データ!$AH$1:$AH$379,0),41))</f>
        <v>H01M  8/02;H01M  8/12</v>
      </c>
      <c r="I71" s="248" t="str">
        <f ca="1">INDIRECT("審判データ!"&amp;ADDRESS(MATCH(C71,審判データ!$AH$1:$AH$379,0),49))</f>
        <v>H01M   8/02@AFI(JP);H01M   8/04@ALI(EP);H01M   8/12@ALI(JP);H01M   8/24@ALI(EP)</v>
      </c>
      <c r="J71" s="248" t="str">
        <f ca="1">INDIRECT("審判データ!"&amp;ADDRESS(MATCH(C71,審判データ!$AH$1:$AH$379,0),51))</f>
        <v>H01M  8/02        R;H01M  8/02        E;H01M  8/02        K;H01M  8/12</v>
      </c>
      <c r="K71" s="248" t="str">
        <f ca="1">INDIRECT("審判データ!"&amp;ADDRESS(MATCH(C71,審判データ!$AH$1:$AH$379,0),53))</f>
        <v>5H026 AA06;5H026 CC01;5H026 CC06;5H026 CV02;5H026 CV03;5H026 CX01</v>
      </c>
      <c r="L71" s="1005"/>
      <c r="M71" s="984"/>
      <c r="N71" s="1007"/>
      <c r="O71" s="1020"/>
      <c r="P71" s="993"/>
      <c r="Q71" s="646" t="s">
        <v>1036</v>
      </c>
      <c r="R71" s="663" t="s">
        <v>22411</v>
      </c>
      <c r="S71" s="644" t="str">
        <f>IF(OR(LEFT(R71)="特",LEFT(R71)="実"),VLOOKUP(R71,'証拠（JP特許）'!$B$2:$D$299,2,FALSE),IF(AND(OR(LEFT(R71,2)="US",LEFT(R71,2)="WO",LEFT(R71,2)="GB",LEFT(R71,2)="EP",LEFT(R71,2)="DE"),OR(MID(R71,3,1)="1",MID(R71,3,1)="2",MID(R71,3,1)="3",MID(R71,3,1)="4",MID(R71,3,1)="5",MID(R71,3,1)="6",MID(R71,3,1)="7",MID(R71,3,1)="8",MID(R71,3,1)="9",MID(R71,3,1)="0")),VLOOKUP(R71,'証拠（WW特許）'!$B$2:$C$90,2,FALSE),"_"))</f>
        <v>_</v>
      </c>
      <c r="T71" s="646" t="str">
        <f>IF(OR(LEFT(R71)="特",LEFT(R71)="実"),VLOOKUP(R71,'証拠（JP特許）'!$B$2:$E$299,4,FALSE),"_")</f>
        <v>_</v>
      </c>
      <c r="U71" s="644" t="s">
        <v>94</v>
      </c>
      <c r="V71" s="646" t="s">
        <v>25</v>
      </c>
      <c r="W71" s="648" t="str">
        <f t="shared" si="3"/>
        <v/>
      </c>
      <c r="X71" s="649"/>
      <c r="Y71" s="649" t="str">
        <f t="shared" si="4"/>
        <v/>
      </c>
      <c r="Z71" s="91" t="str">
        <f ca="1">IF(OR(LEFT(R71)="特",LEFT(R71)="実",AND(OR(LEFT(R71,2)="US",LEFT(R71,2)="WO",LEFT(R71,2)="GB",LEFT(R71,2)="EP",LEFT(R71,2)="DE"),OR(MID(R71,3,1)="1",MID(R71,3,1)="2",MID(R71,3,1)="3",MID(R71,3,1)="4",MID(R71,3,1)="5",MID(R71,3,1)="6",MID(R71,3,1)="7",MID(R71,3,1)="8",MID(R71,3,1)="9",MID(R71,3,1)="0",))),IF(COUNTIF(INDIRECT("拒絶理由・拒絶査定・異議申立!"&amp;ADDRESS(MATCH(C71,拒絶理由・拒絶査定・異議申立!B$1:B$1000,0),3)&amp;":"&amp;ADDRESS(MATCH(C71,拒絶理由・拒絶査定・異議申立!B$1:B$1000,0),50)),R71)+COUNTIF(INDIRECT("拒絶理由・拒絶査定・異議申立!"&amp;ADDRESS(MATCH(C71,拒絶理由・拒絶査定・異議申立!B$1:B$1000,0),3)&amp;":"&amp;ADDRESS(MATCH(C71,拒絶理由・拒絶査定・異議申立!B$1:B$1000,0),50)),T71)&gt;0,"Yes","No"),"")</f>
        <v/>
      </c>
      <c r="AA71" s="92" t="str">
        <f ca="1">IF(OR(LEFT(R71)="特",LEFT(R71)="実",AND(OR(LEFT(R71,2)="US",LEFT(R71,2)="WO",LEFT(R71,2)="GB",LEFT(R71,2)="EP",LEFT(R71,2)="DE"),OR(MID(R71,3,1)="1",MID(R71,3,1)="2",MID(R71,3,1)="3",MID(R71,3,1)="4",MID(R71,3,1)="5",MID(R71,3,1)="6",MID(R71,3,1)="7",MID(R71,3,1)="8",MID(R71,3,1)="9",MID(R71,3,1)="0",))),IF(COUNTIF(INDIRECT("先行技術調査・登録査定!"&amp;ADDRESS(MATCH(C71,先行技術調査・登録査定!B$1:B$1000,0),3)&amp;":"&amp;ADDRESS(MATCH(C71,先行技術調査・登録査定!B$1:B$1000,0),49)),R71)+COUNTIF(INDIRECT("先行技術調査・登録査定!"&amp;ADDRESS(MATCH(C71,先行技術調査・登録査定!B$1:B$1000,0),3)&amp;":"&amp;ADDRESS(MATCH(C71,先行技術調査・登録査定!B$1:B$1000,0),49)),T71)&gt;0,"Yes","No"),"")</f>
        <v/>
      </c>
      <c r="AB71" s="169" t="str">
        <f t="shared" ca="1" si="5"/>
        <v/>
      </c>
      <c r="AC71" s="121" t="str">
        <f>IF(OR(LEFT(R71)="特",LEFT(R71)="実",AND(OR(LEFT(R71,2)="US",LEFT(R71,2)="WO",LEFT(R71,2)="GB",LEFT(R71,2)="EP",LEFT(R71,2)="DE"),OR(MID(R71,3,1)="1",MID(R71,3,1)="2",MID(R71,3,1)="3",MID(R71,3,1)="4",MID(R71,3,1)="5",MID(R71,3,1)="6",MID(R71,3,1)="7",MID(R71,3,1)="8",MID(R71,3,1)="9",MID(R71,3,1)="0",))),"",VLOOKUP($C71,非特許文献リスト!$A$2:$C$196,2,FALSE))</f>
        <v/>
      </c>
      <c r="AD71" s="122" t="str">
        <f>IF(OR(LEFT(R71)="特",LEFT(R71)="実",AND(OR(LEFT(R71,2)="US",LEFT(R71,2)="WO",LEFT(R71,2)="GB",LEFT(R71,2)="EP",LEFT(R71,2)="DE"),OR(MID(R71,3,1)="1",MID(R71,3,1)="2",MID(R71,3,1)="3",MID(R71,3,1)="4",MID(R71,3,1)="5",MID(R71,3,1)="6",MID(R71,3,1)="7",MID(R71,3,1)="8",MID(R71,3,1)="9",MID(R71,3,1)="0",))),"",VLOOKUP($C71,非特許文献リスト!$A$2:$C$196,3,FALSE))</f>
        <v/>
      </c>
      <c r="AE71" s="188" t="str">
        <f t="shared" ref="AE71:AE135" si="7">IF(OR(LEFT(R71)="特",LEFT(R71)="実"),"日本特許文献",IF(AND(OR(LEFT(R71,2)="US",LEFT(R71,2)="WO",LEFT(R71,2)="GB",LEFT(R71,2)="EP",LEFT(R71,2)="DE"),OR(MID(R71,3,1)="1",MID(R71,3,1)="2",MID(R71,3,1)="3",MID(R71,3,1)="4",MID(R71,3,1)="5",MID(R71,3,1)="6",MID(R71,3,1)="7",MID(R71,3,1)="8",MID(R71,3,1)="9",MID(R71,3,1)="0",)),"外国特許文献",""))</f>
        <v/>
      </c>
      <c r="AF71" s="189" t="str">
        <f>IF(OR(LEFT(R71)="特",LEFT(R71)="実"),VLOOKUP(R71,'証拠（JP特許）'!$B$2:$AB$299,10,FALSE),IF(AND(OR(LEFT(R71,2)="US",LEFT(R71,2)="WO",LEFT(R71,2)="GB",LEFT(R71,2)="EP",LEFT(R71,2)="DE"),OR(MID(R71,3,1)="1",MID(R71,3,1)="2",MID(R71,3,1)="3",MID(R71,3,1)="4",MID(R71,3,1)="5",MID(R71,3,1)="6",MID(R71,3,1)="7",MID(R71,3,1)="8",MID(R71,3,1)="9",MID(R71,3,1)="0",)),VLOOKUP(R71,'証拠（WW特許）'!$B$2:$M$90,8,FALSE),""))</f>
        <v/>
      </c>
      <c r="AG71" s="189" t="str">
        <f>IF(OR(LEFT(R71)="特",LEFT(R71)="実"),VLOOKUP(R71,'証拠（JP特許）'!$B$2:$AB$299,26,FALSE),IF(AND(OR(LEFT(R71,2)="US",LEFT(R71,2)="WO",LEFT(R71,2)="GB",LEFT(R71,2)="EP",LEFT(R71,2)="DE"),OR(MID(R71,3,1)="1",MID(R71,3,1)="2",MID(R71,3,1)="3",MID(R71,3,1)="4",MID(R71,3,1)="5",MID(R71,3,1)="6",MID(R71,3,1)="7",MID(R71,3,1)="8",MID(R71,3,1)="9",MID(R71,3,1)="0",)),VLOOKUP(R71,'証拠（WW特許）'!$B$2:$M$90,12,FALSE),""))</f>
        <v/>
      </c>
      <c r="AH71" s="190" t="str">
        <f>IF(OR(LEFT(R71)="特",LEFT(R71)="実"),VLOOKUP(R71,'証拠（JP特許）'!$B$2:$X$299,20,FALSE),IF(AND(OR(LEFT(R71,2)="US",LEFT(R71,2)="WO",LEFT(R71,2)="GB",LEFT(R71,2)="EP",LEFT(R71,2)="DE"),OR(MID(R71,3,1)="1",MID(R71,3,1)="2",MID(R71,3,1)="3",MID(R71,3,1)="4",MID(R71,3,1)="5",MID(R71,3,1)="6",MID(R71,3,1)="7",MID(R71,3,1)="8",MID(R71,3,1)="9",MID(R71,3,1)="0",)),VLOOKUP(R71,'証拠（WW特許）'!$B$2:$U$90,20,FALSE),""))</f>
        <v/>
      </c>
      <c r="AI71" s="190" t="str">
        <f>IF(OR(LEFT(R71)="特",LEFT(R71)="実"),VLOOKUP(R71,'証拠（JP特許）'!$B$2:$X$299,21,FALSE),"")</f>
        <v/>
      </c>
      <c r="AJ71" s="190" t="str">
        <f>IF(OR(LEFT(R71)="特",LEFT(R71)="実"),VLOOKUP(R71,'証拠（JP特許）'!$B$2:$X$299,22,FALSE),"")</f>
        <v/>
      </c>
      <c r="AK71" s="191" t="str">
        <f>IF(OR(LEFT(R71)="特",LEFT(R71)="実"),VLOOKUP(R71,'証拠（JP特許）'!$B$2:$X$299,17,FALSE),IF(AND(OR(LEFT(R71,2)="US",LEFT(R71,2)="WO",LEFT(R71,2)="GB",LEFT(R71,2)="EP",LEFT(R71,2)="DE"),OR(MID(R71,3,1)="1",MID(R71,3,1)="2",MID(R71,3,1)="3",MID(R71,3,1)="4",MID(R71,3,1)="5",MID(R71,3,1)="6",MID(R71,3,1)="7",MID(R71,3,1)="8",MID(R71,3,1)="9",MID(R71,3,1)="0",)),VLOOKUP(R71,'証拠（WW特許）'!$B$2:$U$90,16,FALSE),""))</f>
        <v/>
      </c>
      <c r="AL71" s="190" t="s">
        <v>99</v>
      </c>
      <c r="AM71" s="190"/>
      <c r="AN71" s="190"/>
      <c r="AO71" s="190" t="str">
        <f ca="1">IF(OR(LEFT(R71)="特",LEFT(R71)="実",AND(OR(LEFT(R71,2)="US",LEFT(R71,2)="WO",LEFT(R71,2)="GB",LEFT(R71,2)="EP",LEFT(R71,2)="DE"),OR(MID(R71,3,1)="1",MID(R71,3,1)="2",MID(R71,3,1)="3",MID(R71,3,1)="4",MID(R71,3,1)="5",MID(R71,3,1)="6",MID(R71,3,1)="7",MID(R71,3,1)="8",MID(R71,3,1)="9",MID(R71,3,1)="0"))),IF(COUNTIF(INDIRECT("発明者引用!"&amp;ADDRESS(MATCH(C71,発明者引用!B$1:B$196,0),4)&amp;":"&amp;ADDRESS(MATCH(C71,発明者引用!B$1:B$196,0),17)),R71)+COUNTIF(INDIRECT("発明者引用!"&amp;ADDRESS(MATCH(C71,発明者引用!B$1:B$196,0),4)&amp;":"&amp;ADDRESS(MATCH(C71,発明者引用!B$1:B$196,0),17)),#REF!)+COUNTIF(INDIRECT("発明者引用!"&amp;ADDRESS(MATCH(C71,発明者引用!B$1:B$196,0),4)&amp;":"&amp;ADDRESS(MATCH(C71,発明者引用!B$1:B$196,0),17)),T71)&gt;0,"Yes","No"),"")</f>
        <v/>
      </c>
      <c r="AP71" s="190" t="str">
        <f ca="1">IF(OR(LEFT(R71)="特",LEFT(R71)="実",AND(OR(LEFT(R71,2)="US",LEFT(R71,2)="WO",LEFT(R71,2)="GB",LEFT(R71,2)="EP",LEFT(R71,2)="DE"),OR(MID(R71,3,1)="1",MID(R71,3,1)="2",MID(R71,3,1)="3",MID(R71,3,1)="4",MID(R71,3,1)="5",MID(R71,3,1)="6",MID(R71,3,1)="7",MID(R71,3,1)="8",MID(R71,3,1)="9",MID(R71,3,1)="0"))),IF(VLOOKUP(C71,ファミリ引用特許WO!$A$2:$B$241,2,FALSE)+VLOOKUP(C71,ファミリ引用文献WO!$A$2:$C$241,3,FALSE)=0,"ISR無し",IF(COUNTIF(INDIRECT("ファミリ引用特許WO!"&amp;ADDRESS(MATCH(C71,ファミリ引用特許WO!$A$2:$A$241,0),1)&amp;":"&amp;ADDRESS(MATCH(C71,ファミリ引用特許WO!$A$2:$A$241,0),19)),R71)+COUNTIF(INDIRECT("ファミリ引用特許WO!"&amp;ADDRESS(MATCH(C71,ファミリ引用特許WO!$A$2:$A$241,0),1)&amp;":"&amp;ADDRESS(MATCH(C71,ファミリ引用特許WO!$A$2:$A$241,0),19)),S71)+COUNTIF(INDIRECT("ファミリ引用特許WO!"&amp;ADDRESS(MATCH(C71,ファミリ引用特許WO!$A$2:$A$241,0),1)&amp;":"&amp;ADDRESS(MATCH(C71,ファミリ引用特許WO!$A$2:$A$241,0),19)),T71)+COUNTIF(INDIRECT("ファミリ引用特許WO!"&amp;ADDRESS(MATCH(C71,ファミリ引用特許WO!$A$2:$A$241,0),1)&amp;":"&amp;ADDRESS(MATCH(C71,ファミリ引用特許WO!$A$2:$A$241,0),19)),W71)+COUNTIF(INDIRECT("ファミリ引用特許WO!"&amp;ADDRESS(MATCH(C71,ファミリ引用特許WO!$A$2:$A$241,0),1)&amp;":"&amp;ADDRESS(MATCH(C71,ファミリ引用特許WO!$A$2:$A$241,0),19)),Y71)&gt;0,"Yes","No")),"")</f>
        <v/>
      </c>
      <c r="AQ71" s="194" t="str">
        <f ca="1">IF(OR(LEFT(R71)="特",LEFT(R71)="実",AND(OR(LEFT(R71,2)="US",LEFT(R71,2)="WO",LEFT(R71,2)="GB",LEFT(R71,2)="EP",LEFT(R71,2)="DE"),OR(MID(R71,3,1)="1",MID(R71,3,1)="2",MID(R71,3,1)="3",MID(R71,3,1)="4",MID(R71,3,1)="5",MID(R71,3,1)="6",MID(R71,3,1)="7",MID(R71,3,1)="8",MID(R71,3,1)="9",MID(R71,3,1)="0"))),IF(VLOOKUP(C71,'ファミリ引用特許表記修正（ex.A2→A）'!$A$2:$B$241,2,FALSE)=0,"family無し",IF(COUNTIF(INDIRECT("'ファミリ引用特許表記修正（ex.A2→A）'!"&amp;ADDRESS(MATCH(C71,'ファミリ引用特許表記修正（ex.A2→A）'!$A$2:$A$241,0),1)&amp;":"&amp;ADDRESS(MATCH(C71,'ファミリ引用特許表記修正（ex.A2→A）'!$A$2:$A$241,0),171)),R71)+COUNTIF(INDIRECT("'ファミリ引用特許表記修正（ex.A2→A）'!"&amp;ADDRESS(MATCH(C71,'ファミリ引用特許表記修正（ex.A2→A）'!$A$2:$A$241,0),1)&amp;":"&amp;ADDRESS(MATCH(C71,'ファミリ引用特許表記修正（ex.A2→A）'!$A$2:$A$241,0),171)),S71)+COUNTIF(INDIRECT("'ファミリ引用特許表記修正（ex.A2→A）'!"&amp;ADDRESS(MATCH(C71,'ファミリ引用特許表記修正（ex.A2→A）'!$A$2:$A$241,0),1)&amp;":"&amp;ADDRESS(MATCH(C71,'ファミリ引用特許表記修正（ex.A2→A）'!$A$2:$A$241,0),171)),T71)+COUNTIF(INDIRECT("'ファミリ引用特許表記修正（ex.A2→A）'!"&amp;ADDRESS(MATCH(C71,'ファミリ引用特許表記修正（ex.A2→A）'!$A$2:$A$241,0),1)&amp;":"&amp;ADDRESS(MATCH(C71,'ファミリ引用特許表記修正（ex.A2→A）'!$A$2:$A$241,0),171)),W71)+COUNTIF(INDIRECT("'ファミリ引用特許表記修正（ex.A2→A）'!"&amp;ADDRESS(MATCH(C71,'ファミリ引用特許表記修正（ex.A2→A）'!$A$2:$A$241,0),1)&amp;":"&amp;ADDRESS(MATCH(C71,'ファミリ引用特許表記修正（ex.A2→A）'!$A$2:$A$241,0),171)),Y71)&gt;0,"Yes","No")),"")</f>
        <v/>
      </c>
      <c r="AR71" s="193" t="str">
        <f>IF(OR(LEFT(R71)="特",LEFT(R71)="実",AND(OR(LEFT(R71,2)="US",LEFT(R71,2)="WO",LEFT(R71,2)="GB",LEFT(R71,2)="EP",LEFT(R71,2)="DE"),OR(MID(R71,3,1)="1",MID(R71,3,1)="2",MID(R71,3,1)="3",MID(R71,3,1)="4",MID(R71,3,1)="5",MID(R71,3,1)="6",MID(R71,3,1)="7",MID(R71,3,1)="8",MID(R71,3,1)="9",MID(R71,3,1)="0",))),"",VLOOKUP($C71,ファミリ発明者引用文献!A$3:B$235,2,FALSE))</f>
        <v>,,</v>
      </c>
      <c r="AS71" s="194" t="str">
        <f>VLOOKUP(C71,ファミリ引用文献WO!A$2:B$241,2,FALSE)</f>
        <v/>
      </c>
      <c r="AT71" s="190" t="str">
        <f>VLOOKUP(C71,ファミリ引用文献!A$3:B$242,2,FALSE)</f>
        <v>'SOFCRoll An advance in Fuel Cell technology' CENTRE OF ADVANCED MATERIALS AT THE UNIVERSITY OF ST ANDREWS page 1, XP002989930/JONES, FRANCES G.E.: 'Electrode versus electrolyte supported cell concepts' 5TH EUROPEAN SOFC FORUM 01 May 2002 - 05 July 2002, LUCERNE -SWITSERLAND, pages 1 - 12, XP002989929/JONES F.G.E. AND JOHN T.S. IRVINE: 'Co-fired SOFC Electrode-electrolyte-electrode membrane rolls, combining tubular and planar technologies' 5TH EUROPEAN SOLID OXIDE FUEL CELL FORUM vol. 1, 01 July 2002 - 05 July 2002, LUCERNE - SWITZERLAND, pages 123 - 131, XP002989928/Science vol. 288 (2000) p. 2031-2033, Jun. 16, 2000./0/0/0/0/0/0/0/0/0/0/0/0/0/0/0/0/0/0/0/0/0/0/0/0/0/0/0/0/0/0/0/0/0/0/0/0/0/0/0/0/0/0/0/0/0/0/0/0/0/0/0/0/0/0/0/0/0/0/0/0/0/0/0/0/0/0/0/0/0/0/0/0/0/0/0/0/0/0/0/0/0/0/0/0/0/0/0/0/0/0/0/0/0/0/0/0/0/0/0/0/0/0/0/0/0/0/0/0/0/0/0/0/0/0/0/0/0/0/0/0/0/0/0/0/0/0/0/0/0/0/0/0/0/0/0/0/0/0/0/0/0/0/0/0/0/0/0/0/0/0/0/0/0/0/0/0/0/0/0/0/0/0/0/0/0/0/0/0/0/0/0/0</v>
      </c>
      <c r="AU71" s="190" t="str">
        <f>VLOOKUP(C71,審判データ!AH$2:BT$379,39,FALSE)</f>
        <v>CA02437324A;DE60323022D;EP1394885A;EP1394885B;特開2004-087366;特許04249960;US2004126636;US7264899</v>
      </c>
      <c r="AV71" s="192" t="str">
        <f ca="1">IF(INDIRECT("審判データ!"&amp;ADDRESS(MATCH(C71,審判データ!$AH$1:$AH$379,0),32))="早期審査の対象とする","早期審査","")</f>
        <v/>
      </c>
      <c r="AW71" s="657" t="str">
        <f t="shared" si="6"/>
        <v/>
      </c>
      <c r="AX71" s="658" t="str">
        <f>IF(LEFT(AE71,3)="日本特",IF(LEFT(C71)="特",VLOOKUP(C71,'本件、証拠文献テーマコード'!G$2:I$376,3,FALSE),VLOOKUP(C71,'本件、証拠文献テーマコード'!B$2:I$376,8,FALSE)),"")</f>
        <v/>
      </c>
      <c r="AY71" s="658" t="str">
        <f>IF(LEFT(AE71,3)="日本特",IF(OR(MID(R71,2,1)="開",MID(R71,2,1)="表",MID(R71,2,1)="登"),VLOOKUP(R71,'本件、証拠文献テーマコード'!C$2:I$379,7,FALSE),VLOOKUP(R71,'本件、証拠文献テーマコード'!G$2:I$379,3,FALSE)),"")</f>
        <v/>
      </c>
      <c r="AZ71" s="659"/>
    </row>
    <row r="72" spans="1:52" ht="121.5" x14ac:dyDescent="0.15">
      <c r="A72" s="233" t="s">
        <v>22412</v>
      </c>
      <c r="B72" s="586" t="str">
        <f ca="1">IF(A72="",B71,INDIRECT("審判データ!"&amp;ADDRESS(MATCH(A72,審判データ!$HC$1:$HC$379,0),20))&amp;" / "&amp;INDIRECT("審判データ!"&amp;ADDRESS(MATCH(A72,審判データ!$HC$1:$HC$379,0),21)))</f>
        <v>2011 / 29-1,29-2</v>
      </c>
      <c r="C72" s="66">
        <v>4368143</v>
      </c>
      <c r="D72" s="43" t="s">
        <v>22413</v>
      </c>
      <c r="E72" s="43" t="str">
        <f ca="1">INDIRECT("審判データ!"&amp;ADDRESS(MATCH(C72,審判データ!$AH$1:$AH$379,0),55))</f>
        <v>富士通セミコンダクター株式会社</v>
      </c>
      <c r="F72" s="43" t="str">
        <f ca="1">INDIRECT("審判データ!"&amp;ADDRESS(MATCH(C72,審判データ!$AH$1:$AH$379,0),56))</f>
        <v>小杉　眞人;石本　聡;小西　信介</v>
      </c>
      <c r="G72" s="43" t="str">
        <f ca="1">INDIRECT("審判データ!"&amp;ADDRESS(MATCH(C72,審判データ!$AH$1:$AH$379,0),72))</f>
        <v>特開2004-356510;特許04368143;KR20040100805A;KR100526926B</v>
      </c>
      <c r="H72" s="43" t="str">
        <f ca="1">INDIRECT("審判データ!"&amp;ADDRESS(MATCH(C72,審判データ!$AH$1:$AH$379,0),41))</f>
        <v>H01L 21/02;G01D  3/00</v>
      </c>
      <c r="I72" s="43" t="str">
        <f ca="1">INDIRECT("審判データ!"&amp;ADDRESS(MATCH(C72,審判データ!$AH$1:$AH$379,0),49))</f>
        <v>G01D   3/00@AFI(JP);H01L  21/02@AFI(JP);E04G  21/12@ALI(KR)</v>
      </c>
      <c r="J72" s="43" t="str">
        <f ca="1">INDIRECT("審判データ!"&amp;ADDRESS(MATCH(C72,審判データ!$AH$1:$AH$379,0),51))</f>
        <v>G01D  3/00        B;H01L 21/02        Z</v>
      </c>
      <c r="K72" s="43" t="str">
        <f ca="1">INDIRECT("審判データ!"&amp;ADDRESS(MATCH(C72,審判データ!$AH$1:$AH$379,0),53))</f>
        <v>2F075 AA10;2F075 EE15;2F075 EE18;2F075 FF02</v>
      </c>
      <c r="L72" s="654" t="s">
        <v>22414</v>
      </c>
      <c r="M72" s="644" t="s">
        <v>876</v>
      </c>
      <c r="N72" s="643" t="s">
        <v>22415</v>
      </c>
      <c r="O72" s="661" t="s">
        <v>91</v>
      </c>
      <c r="P72" s="656" t="s">
        <v>91</v>
      </c>
      <c r="Q72" s="646" t="s">
        <v>91</v>
      </c>
      <c r="R72" s="647" t="s">
        <v>22416</v>
      </c>
      <c r="S72" s="644" t="str">
        <f>IF(OR(LEFT(R72)="特",LEFT(R72)="実"),VLOOKUP(R72,'証拠（JP特許）'!$B$2:$D$299,2,FALSE),IF(AND(OR(LEFT(R72,2)="US",LEFT(R72,2)="WO",LEFT(R72,2)="GB",LEFT(R72,2)="EP",LEFT(R72,2)="DE"),OR(MID(R72,3,1)="1",MID(R72,3,1)="2",MID(R72,3,1)="3",MID(R72,3,1)="4",MID(R72,3,1)="5",MID(R72,3,1)="6",MID(R72,3,1)="7",MID(R72,3,1)="8",MID(R72,3,1)="9",MID(R72,3,1)="0")),VLOOKUP(R72,'証拠（WW特許）'!$B$2:$C$90,2,FALSE),"_"))</f>
        <v>_</v>
      </c>
      <c r="T72" s="646" t="str">
        <f>IF(OR(LEFT(R72)="特",LEFT(R72)="実"),VLOOKUP(R72,'証拠（JP特許）'!$B$2:$E$299,4,FALSE),"_")</f>
        <v>_</v>
      </c>
      <c r="U72" s="644" t="s">
        <v>24</v>
      </c>
      <c r="V72" s="646" t="s">
        <v>25</v>
      </c>
      <c r="W72" s="648" t="str">
        <f t="shared" ref="W72:W136" si="8">IF(LEFT(R72)="特","JP"&amp;IF(FIND("-",R72)=5,"0"&amp;MID(R72,4,1),IF(FIND("-",R72)=6,MID(R72,4,2),MID(R72,3,4)))&amp;MID(R72,FIND("-",R72)+1,LEN(R72)-FIND("-",R72))&amp;"A",IF(LEFT(R72)="実","JP"&amp;IF(FIND("-",R72)=5,"0"&amp;MID(R72,4,1),IF(FIND("-",R72)=6,MID(R72,4,2),MID(R72,3,4)))&amp;MID(R72,FIND("-",R72)+1,LEN(R72)-FIND("-",R72))&amp;"Y",""))</f>
        <v/>
      </c>
      <c r="X72" s="649"/>
      <c r="Y72" s="649" t="str">
        <f t="shared" ref="Y72:Y136" si="9">IF(LEFT(T72,2)="JP",T72&amp;"B",IF(LEFT(T72,2)="実登",MID(T72,3,LEN(T72)-2)&amp;"U",IF(AND(OR(LEFT(R72,2)="US",LEFT(R72,2)="GB",LEFT(R72,2)="EP",LEFT(R72,2)="DE"),OR(MID(R72,3,1)="1",MID(R72,3,1)="2",MID(R72,3,1)="3",MID(R72,3,1)="4",MID(R72,3,1)="5",MID(R72,3,1)="6",MID(R72,3,1)="7",MID(R72,3,1)="8",MID(R72,3,1)="9",MID(R72,3,1)="0")),R72&amp;"B","")))</f>
        <v/>
      </c>
      <c r="Z72" s="91" t="str">
        <f ca="1">IF(OR(LEFT(R72)="特",LEFT(R72)="実",AND(OR(LEFT(R72,2)="US",LEFT(R72,2)="WO",LEFT(R72,2)="GB",LEFT(R72,2)="EP",LEFT(R72,2)="DE"),OR(MID(R72,3,1)="1",MID(R72,3,1)="2",MID(R72,3,1)="3",MID(R72,3,1)="4",MID(R72,3,1)="5",MID(R72,3,1)="6",MID(R72,3,1)="7",MID(R72,3,1)="8",MID(R72,3,1)="9",MID(R72,3,1)="0",))),IF(COUNTIF(INDIRECT("拒絶理由・拒絶査定・異議申立!"&amp;ADDRESS(MATCH(C72,拒絶理由・拒絶査定・異議申立!B$1:B$1000,0),3)&amp;":"&amp;ADDRESS(MATCH(C72,拒絶理由・拒絶査定・異議申立!B$1:B$1000,0),50)),R72)+COUNTIF(INDIRECT("拒絶理由・拒絶査定・異議申立!"&amp;ADDRESS(MATCH(C72,拒絶理由・拒絶査定・異議申立!B$1:B$1000,0),3)&amp;":"&amp;ADDRESS(MATCH(C72,拒絶理由・拒絶査定・異議申立!B$1:B$1000,0),50)),T72)&gt;0,"Yes","No"),"")</f>
        <v/>
      </c>
      <c r="AA72" s="92" t="str">
        <f ca="1">IF(OR(LEFT(R72)="特",LEFT(R72)="実",AND(OR(LEFT(R72,2)="US",LEFT(R72,2)="WO",LEFT(R72,2)="GB",LEFT(R72,2)="EP",LEFT(R72,2)="DE"),OR(MID(R72,3,1)="1",MID(R72,3,1)="2",MID(R72,3,1)="3",MID(R72,3,1)="4",MID(R72,3,1)="5",MID(R72,3,1)="6",MID(R72,3,1)="7",MID(R72,3,1)="8",MID(R72,3,1)="9",MID(R72,3,1)="0",))),IF(COUNTIF(INDIRECT("先行技術調査・登録査定!"&amp;ADDRESS(MATCH(C72,先行技術調査・登録査定!B$1:B$1000,0),3)&amp;":"&amp;ADDRESS(MATCH(C72,先行技術調査・登録査定!B$1:B$1000,0),49)),R72)+COUNTIF(INDIRECT("先行技術調査・登録査定!"&amp;ADDRESS(MATCH(C72,先行技術調査・登録査定!B$1:B$1000,0),3)&amp;":"&amp;ADDRESS(MATCH(C72,先行技術調査・登録査定!B$1:B$1000,0),49)),T72)&gt;0,"Yes","No"),"")</f>
        <v/>
      </c>
      <c r="AB72" s="169" t="str">
        <f t="shared" ca="1" si="5"/>
        <v/>
      </c>
      <c r="AC72" s="121" t="str">
        <f>IF(OR(LEFT(R72)="特",LEFT(R72)="実",AND(OR(LEFT(R72,2)="US",LEFT(R72,2)="WO",LEFT(R72,2)="GB",LEFT(R72,2)="EP",LEFT(R72,2)="DE"),OR(MID(R72,3,1)="1",MID(R72,3,1)="2",MID(R72,3,1)="3",MID(R72,3,1)="4",MID(R72,3,1)="5",MID(R72,3,1)="6",MID(R72,3,1)="7",MID(R72,3,1)="8",MID(R72,3,1)="9",MID(R72,3,1)="0",))),"",VLOOKUP($C72,非特許文献リスト!$A$2:$C$196,2,FALSE))</f>
        <v/>
      </c>
      <c r="AD72" s="122" t="str">
        <f>IF(OR(LEFT(R72)="特",LEFT(R72)="実",AND(OR(LEFT(R72,2)="US",LEFT(R72,2)="WO",LEFT(R72,2)="GB",LEFT(R72,2)="EP",LEFT(R72,2)="DE"),OR(MID(R72,3,1)="1",MID(R72,3,1)="2",MID(R72,3,1)="3",MID(R72,3,1)="4",MID(R72,3,1)="5",MID(R72,3,1)="6",MID(R72,3,1)="7",MID(R72,3,1)="8",MID(R72,3,1)="9",MID(R72,3,1)="0",))),"",VLOOKUP($C72,非特許文献リスト!$A$2:$C$196,3,FALSE))</f>
        <v/>
      </c>
      <c r="AE72" s="188" t="str">
        <f t="shared" si="7"/>
        <v/>
      </c>
      <c r="AF72" s="189" t="str">
        <f>IF(OR(LEFT(R72)="特",LEFT(R72)="実"),VLOOKUP(R72,'証拠（JP特許）'!$B$2:$AB$299,10,FALSE),IF(AND(OR(LEFT(R72,2)="US",LEFT(R72,2)="WO",LEFT(R72,2)="GB",LEFT(R72,2)="EP",LEFT(R72,2)="DE"),OR(MID(R72,3,1)="1",MID(R72,3,1)="2",MID(R72,3,1)="3",MID(R72,3,1)="4",MID(R72,3,1)="5",MID(R72,3,1)="6",MID(R72,3,1)="7",MID(R72,3,1)="8",MID(R72,3,1)="9",MID(R72,3,1)="0",)),VLOOKUP(R72,'証拠（WW特許）'!$B$2:$M$90,8,FALSE),""))</f>
        <v/>
      </c>
      <c r="AG72" s="189" t="str">
        <f>IF(OR(LEFT(R72)="特",LEFT(R72)="実"),VLOOKUP(R72,'証拠（JP特許）'!$B$2:$AB$299,26,FALSE),IF(AND(OR(LEFT(R72,2)="US",LEFT(R72,2)="WO",LEFT(R72,2)="GB",LEFT(R72,2)="EP",LEFT(R72,2)="DE"),OR(MID(R72,3,1)="1",MID(R72,3,1)="2",MID(R72,3,1)="3",MID(R72,3,1)="4",MID(R72,3,1)="5",MID(R72,3,1)="6",MID(R72,3,1)="7",MID(R72,3,1)="8",MID(R72,3,1)="9",MID(R72,3,1)="0",)),VLOOKUP(R72,'証拠（WW特許）'!$B$2:$M$90,12,FALSE),""))</f>
        <v/>
      </c>
      <c r="AH72" s="190" t="str">
        <f>IF(OR(LEFT(R72)="特",LEFT(R72)="実"),VLOOKUP(R72,'証拠（JP特許）'!$B$2:$X$299,20,FALSE),IF(AND(OR(LEFT(R72,2)="US",LEFT(R72,2)="WO",LEFT(R72,2)="GB",LEFT(R72,2)="EP",LEFT(R72,2)="DE"),OR(MID(R72,3,1)="1",MID(R72,3,1)="2",MID(R72,3,1)="3",MID(R72,3,1)="4",MID(R72,3,1)="5",MID(R72,3,1)="6",MID(R72,3,1)="7",MID(R72,3,1)="8",MID(R72,3,1)="9",MID(R72,3,1)="0",)),VLOOKUP(R72,'証拠（WW特許）'!$B$2:$U$90,20,FALSE),""))</f>
        <v/>
      </c>
      <c r="AI72" s="190" t="str">
        <f>IF(OR(LEFT(R72)="特",LEFT(R72)="実"),VLOOKUP(R72,'証拠（JP特許）'!$B$2:$X$299,21,FALSE),"")</f>
        <v/>
      </c>
      <c r="AJ72" s="190" t="str">
        <f>IF(OR(LEFT(R72)="特",LEFT(R72)="実"),VLOOKUP(R72,'証拠（JP特許）'!$B$2:$X$299,22,FALSE),"")</f>
        <v/>
      </c>
      <c r="AK72" s="191" t="str">
        <f>IF(OR(LEFT(R72)="特",LEFT(R72)="実"),VLOOKUP(R72,'証拠（JP特許）'!$B$2:$X$299,17,FALSE),IF(AND(OR(LEFT(R72,2)="US",LEFT(R72,2)="WO",LEFT(R72,2)="GB",LEFT(R72,2)="EP",LEFT(R72,2)="DE"),OR(MID(R72,3,1)="1",MID(R72,3,1)="2",MID(R72,3,1)="3",MID(R72,3,1)="4",MID(R72,3,1)="5",MID(R72,3,1)="6",MID(R72,3,1)="7",MID(R72,3,1)="8",MID(R72,3,1)="9",MID(R72,3,1)="0",)),VLOOKUP(R72,'証拠（WW特許）'!$B$2:$U$90,16,FALSE),""))</f>
        <v/>
      </c>
      <c r="AL72" s="190" t="s">
        <v>99</v>
      </c>
      <c r="AM72" s="190" t="s">
        <v>95</v>
      </c>
      <c r="AN72" s="190" t="s">
        <v>95</v>
      </c>
      <c r="AO72" s="190" t="str">
        <f ca="1">IF(OR(LEFT(R72)="特",LEFT(R72)="実",AND(OR(LEFT(R72,2)="US",LEFT(R72,2)="WO",LEFT(R72,2)="GB",LEFT(R72,2)="EP",LEFT(R72,2)="DE"),OR(MID(R72,3,1)="1",MID(R72,3,1)="2",MID(R72,3,1)="3",MID(R72,3,1)="4",MID(R72,3,1)="5",MID(R72,3,1)="6",MID(R72,3,1)="7",MID(R72,3,1)="8",MID(R72,3,1)="9",MID(R72,3,1)="0"))),IF(COUNTIF(INDIRECT("発明者引用!"&amp;ADDRESS(MATCH(C72,発明者引用!B$1:B$196,0),4)&amp;":"&amp;ADDRESS(MATCH(C72,発明者引用!B$1:B$196,0),17)),R72)+COUNTIF(INDIRECT("発明者引用!"&amp;ADDRESS(MATCH(C72,発明者引用!B$1:B$196,0),4)&amp;":"&amp;ADDRESS(MATCH(C72,発明者引用!B$1:B$196,0),17)),#REF!)+COUNTIF(INDIRECT("発明者引用!"&amp;ADDRESS(MATCH(C72,発明者引用!B$1:B$196,0),4)&amp;":"&amp;ADDRESS(MATCH(C72,発明者引用!B$1:B$196,0),17)),T72)&gt;0,"Yes","No"),"")</f>
        <v/>
      </c>
      <c r="AP72" s="190" t="str">
        <f ca="1">IF(OR(LEFT(R72)="特",LEFT(R72)="実",AND(OR(LEFT(R72,2)="US",LEFT(R72,2)="WO",LEFT(R72,2)="GB",LEFT(R72,2)="EP",LEFT(R72,2)="DE"),OR(MID(R72,3,1)="1",MID(R72,3,1)="2",MID(R72,3,1)="3",MID(R72,3,1)="4",MID(R72,3,1)="5",MID(R72,3,1)="6",MID(R72,3,1)="7",MID(R72,3,1)="8",MID(R72,3,1)="9",MID(R72,3,1)="0"))),IF(VLOOKUP(C72,ファミリ引用特許WO!$A$2:$B$241,2,FALSE)+VLOOKUP(C72,ファミリ引用文献WO!$A$2:$C$241,3,FALSE)=0,"ISR無し",IF(COUNTIF(INDIRECT("ファミリ引用特許WO!"&amp;ADDRESS(MATCH(C72,ファミリ引用特許WO!$A$2:$A$241,0),1)&amp;":"&amp;ADDRESS(MATCH(C72,ファミリ引用特許WO!$A$2:$A$241,0),19)),R72)+COUNTIF(INDIRECT("ファミリ引用特許WO!"&amp;ADDRESS(MATCH(C72,ファミリ引用特許WO!$A$2:$A$241,0),1)&amp;":"&amp;ADDRESS(MATCH(C72,ファミリ引用特許WO!$A$2:$A$241,0),19)),S72)+COUNTIF(INDIRECT("ファミリ引用特許WO!"&amp;ADDRESS(MATCH(C72,ファミリ引用特許WO!$A$2:$A$241,0),1)&amp;":"&amp;ADDRESS(MATCH(C72,ファミリ引用特許WO!$A$2:$A$241,0),19)),T72)+COUNTIF(INDIRECT("ファミリ引用特許WO!"&amp;ADDRESS(MATCH(C72,ファミリ引用特許WO!$A$2:$A$241,0),1)&amp;":"&amp;ADDRESS(MATCH(C72,ファミリ引用特許WO!$A$2:$A$241,0),19)),W72)+COUNTIF(INDIRECT("ファミリ引用特許WO!"&amp;ADDRESS(MATCH(C72,ファミリ引用特許WO!$A$2:$A$241,0),1)&amp;":"&amp;ADDRESS(MATCH(C72,ファミリ引用特許WO!$A$2:$A$241,0),19)),Y72)&gt;0,"Yes","No")),"")</f>
        <v/>
      </c>
      <c r="AQ72" s="194" t="str">
        <f ca="1">IF(OR(LEFT(R72)="特",LEFT(R72)="実",AND(OR(LEFT(R72,2)="US",LEFT(R72,2)="WO",LEFT(R72,2)="GB",LEFT(R72,2)="EP",LEFT(R72,2)="DE"),OR(MID(R72,3,1)="1",MID(R72,3,1)="2",MID(R72,3,1)="3",MID(R72,3,1)="4",MID(R72,3,1)="5",MID(R72,3,1)="6",MID(R72,3,1)="7",MID(R72,3,1)="8",MID(R72,3,1)="9",MID(R72,3,1)="0"))),IF(VLOOKUP(C72,'ファミリ引用特許表記修正（ex.A2→A）'!$A$2:$B$241,2,FALSE)=0,"family無し",IF(COUNTIF(INDIRECT("'ファミリ引用特許表記修正（ex.A2→A）'!"&amp;ADDRESS(MATCH(C72,'ファミリ引用特許表記修正（ex.A2→A）'!$A$2:$A$241,0),1)&amp;":"&amp;ADDRESS(MATCH(C72,'ファミリ引用特許表記修正（ex.A2→A）'!$A$2:$A$241,0),171)),R72)+COUNTIF(INDIRECT("'ファミリ引用特許表記修正（ex.A2→A）'!"&amp;ADDRESS(MATCH(C72,'ファミリ引用特許表記修正（ex.A2→A）'!$A$2:$A$241,0),1)&amp;":"&amp;ADDRESS(MATCH(C72,'ファミリ引用特許表記修正（ex.A2→A）'!$A$2:$A$241,0),171)),S72)+COUNTIF(INDIRECT("'ファミリ引用特許表記修正（ex.A2→A）'!"&amp;ADDRESS(MATCH(C72,'ファミリ引用特許表記修正（ex.A2→A）'!$A$2:$A$241,0),1)&amp;":"&amp;ADDRESS(MATCH(C72,'ファミリ引用特許表記修正（ex.A2→A）'!$A$2:$A$241,0),171)),T72)+COUNTIF(INDIRECT("'ファミリ引用特許表記修正（ex.A2→A）'!"&amp;ADDRESS(MATCH(C72,'ファミリ引用特許表記修正（ex.A2→A）'!$A$2:$A$241,0),1)&amp;":"&amp;ADDRESS(MATCH(C72,'ファミリ引用特許表記修正（ex.A2→A）'!$A$2:$A$241,0),171)),W72)+COUNTIF(INDIRECT("'ファミリ引用特許表記修正（ex.A2→A）'!"&amp;ADDRESS(MATCH(C72,'ファミリ引用特許表記修正（ex.A2→A）'!$A$2:$A$241,0),1)&amp;":"&amp;ADDRESS(MATCH(C72,'ファミリ引用特許表記修正（ex.A2→A）'!$A$2:$A$241,0),171)),Y72)&gt;0,"Yes","No")),"")</f>
        <v/>
      </c>
      <c r="AR72" s="193" t="str">
        <f>IF(OR(LEFT(R72)="特",LEFT(R72)="実",AND(OR(LEFT(R72,2)="US",LEFT(R72,2)="WO",LEFT(R72,2)="GB",LEFT(R72,2)="EP",LEFT(R72,2)="DE"),OR(MID(R72,3,1)="1",MID(R72,3,1)="2",MID(R72,3,1)="3",MID(R72,3,1)="4",MID(R72,3,1)="5",MID(R72,3,1)="6",MID(R72,3,1)="7",MID(R72,3,1)="8",MID(R72,3,1)="9",MID(R72,3,1)="0",))),"",VLOOKUP($C72,ファミリ発明者引用文献!A$3:B$235,2,FALSE))</f>
        <v>,,</v>
      </c>
      <c r="AS72" s="194" t="str">
        <f>VLOOKUP(C72,ファミリ引用文献WO!A$2:B$241,2,FALSE)</f>
        <v/>
      </c>
      <c r="AT72" s="190" t="str">
        <f>VLOOKUP(C72,ファミリ引用文献!A$3:B$242,2,FALSE)</f>
        <v/>
      </c>
      <c r="AU72" s="190" t="str">
        <f>VLOOKUP(C72,審判データ!AH$2:BT$379,39,FALSE)</f>
        <v>特開2004-356510;特許04368143;KR20040100805A;KR100526926B</v>
      </c>
      <c r="AV72" s="192" t="str">
        <f ca="1">IF(INDIRECT("審判データ!"&amp;ADDRESS(MATCH(C72,審判データ!$AH$1:$AH$379,0),32))="早期審査の対象とする","早期審査","")</f>
        <v/>
      </c>
      <c r="AW72" s="657" t="str">
        <f t="shared" si="6"/>
        <v/>
      </c>
      <c r="AX72" s="658" t="str">
        <f>IF(LEFT(AE72,3)="日本特",IF(LEFT(C72)="特",VLOOKUP(C72,'本件、証拠文献テーマコード'!G$2:I$376,3,FALSE),VLOOKUP(C72,'本件、証拠文献テーマコード'!B$2:I$376,8,FALSE)),"")</f>
        <v/>
      </c>
      <c r="AY72" s="658" t="str">
        <f>IF(LEFT(AE72,3)="日本特",IF(OR(MID(R72,2,1)="開",MID(R72,2,1)="表",MID(R72,2,1)="登"),VLOOKUP(R72,'本件、証拠文献テーマコード'!C$2:I$379,7,FALSE),VLOOKUP(R72,'本件、証拠文献テーマコード'!G$2:I$379,3,FALSE)),"")</f>
        <v/>
      </c>
      <c r="AZ72" s="659"/>
    </row>
    <row r="73" spans="1:52" ht="94.5" x14ac:dyDescent="0.15">
      <c r="A73" s="233" t="s">
        <v>22417</v>
      </c>
      <c r="B73" s="586" t="str">
        <f ca="1">IF(A73="",B72,INDIRECT("審判データ!"&amp;ADDRESS(MATCH(A73,審判データ!$HC$1:$HC$379,0),20))&amp;" / "&amp;INDIRECT("審判データ!"&amp;ADDRESS(MATCH(A73,審判データ!$HC$1:$HC$379,0),21)))</f>
        <v>2012 / 29-1,29-2</v>
      </c>
      <c r="C73" s="66">
        <v>4397656</v>
      </c>
      <c r="D73" s="43" t="s">
        <v>22418</v>
      </c>
      <c r="E73" s="43" t="str">
        <f ca="1">INDIRECT("審判データ!"&amp;ADDRESS(MATCH(C73,審判データ!$AH$1:$AH$379,0),55))</f>
        <v>大日本住友製薬株式会社</v>
      </c>
      <c r="F73" s="43" t="str">
        <f ca="1">INDIRECT("審判データ!"&amp;ADDRESS(MATCH(C73,審判データ!$AH$1:$AH$379,0),56))</f>
        <v>井上　紫乃</v>
      </c>
      <c r="G73" s="43" t="str">
        <f ca="1">INDIRECT("審判データ!"&amp;ADDRESS(MATCH(C73,審判データ!$AH$1:$AH$379,0),72))</f>
        <v xml:space="preserve"> </v>
      </c>
      <c r="H73" s="43" t="str">
        <f ca="1">INDIRECT("審判データ!"&amp;ADDRESS(MATCH(C73,審判データ!$AH$1:$AH$379,0),41))</f>
        <v>G01N 33/15</v>
      </c>
      <c r="I73" s="43" t="str">
        <f ca="1">INDIRECT("審判データ!"&amp;ADDRESS(MATCH(C73,審判データ!$AH$1:$AH$379,0),49))</f>
        <v>G01N  33/15@AFI(JP)</v>
      </c>
      <c r="J73" s="43" t="str">
        <f ca="1">INDIRECT("審判データ!"&amp;ADDRESS(MATCH(C73,審判データ!$AH$1:$AH$379,0),51))</f>
        <v>G01N 33/15        A</v>
      </c>
      <c r="K73" s="43" t="str">
        <f ca="1">INDIRECT("審判データ!"&amp;ADDRESS(MATCH(C73,審判データ!$AH$1:$AH$379,0),53))</f>
        <v xml:space="preserve"> </v>
      </c>
      <c r="L73" s="654" t="s">
        <v>22419</v>
      </c>
      <c r="M73" s="644" t="s">
        <v>876</v>
      </c>
      <c r="N73" s="643" t="s">
        <v>22420</v>
      </c>
      <c r="O73" s="661" t="s">
        <v>91</v>
      </c>
      <c r="P73" s="660">
        <v>0</v>
      </c>
      <c r="Q73" s="646" t="s">
        <v>91</v>
      </c>
      <c r="R73" s="647" t="s">
        <v>22421</v>
      </c>
      <c r="S73" s="644" t="str">
        <f>IF(OR(LEFT(R73)="特",LEFT(R73)="実"),VLOOKUP(R73,'証拠（JP特許）'!$B$2:$D$299,2,FALSE),IF(AND(OR(LEFT(R73,2)="US",LEFT(R73,2)="WO",LEFT(R73,2)="GB",LEFT(R73,2)="EP",LEFT(R73,2)="DE"),OR(MID(R73,3,1)="1",MID(R73,3,1)="2",MID(R73,3,1)="3",MID(R73,3,1)="4",MID(R73,3,1)="5",MID(R73,3,1)="6",MID(R73,3,1)="7",MID(R73,3,1)="8",MID(R73,3,1)="9",MID(R73,3,1)="0")),VLOOKUP(R73,'証拠（WW特許）'!$B$2:$C$90,2,FALSE),"_"))</f>
        <v>_</v>
      </c>
      <c r="T73" s="646" t="str">
        <f>IF(OR(LEFT(R73)="特",LEFT(R73)="実"),VLOOKUP(R73,'証拠（JP特許）'!$B$2:$E$299,4,FALSE),"_")</f>
        <v>_</v>
      </c>
      <c r="U73" s="644" t="s">
        <v>24</v>
      </c>
      <c r="V73" s="646" t="s">
        <v>94</v>
      </c>
      <c r="W73" s="648" t="str">
        <f t="shared" si="8"/>
        <v/>
      </c>
      <c r="X73" s="649"/>
      <c r="Y73" s="649" t="str">
        <f t="shared" si="9"/>
        <v/>
      </c>
      <c r="Z73" s="91" t="str">
        <f ca="1">IF(OR(LEFT(R73)="特",LEFT(R73)="実",AND(OR(LEFT(R73,2)="US",LEFT(R73,2)="WO",LEFT(R73,2)="GB",LEFT(R73,2)="EP",LEFT(R73,2)="DE"),OR(MID(R73,3,1)="1",MID(R73,3,1)="2",MID(R73,3,1)="3",MID(R73,3,1)="4",MID(R73,3,1)="5",MID(R73,3,1)="6",MID(R73,3,1)="7",MID(R73,3,1)="8",MID(R73,3,1)="9",MID(R73,3,1)="0",))),IF(COUNTIF(INDIRECT("拒絶理由・拒絶査定・異議申立!"&amp;ADDRESS(MATCH(C73,拒絶理由・拒絶査定・異議申立!B$1:B$1000,0),3)&amp;":"&amp;ADDRESS(MATCH(C73,拒絶理由・拒絶査定・異議申立!B$1:B$1000,0),50)),R73)+COUNTIF(INDIRECT("拒絶理由・拒絶査定・異議申立!"&amp;ADDRESS(MATCH(C73,拒絶理由・拒絶査定・異議申立!B$1:B$1000,0),3)&amp;":"&amp;ADDRESS(MATCH(C73,拒絶理由・拒絶査定・異議申立!B$1:B$1000,0),50)),T73)&gt;0,"Yes","No"),"")</f>
        <v/>
      </c>
      <c r="AA73" s="92" t="str">
        <f ca="1">IF(OR(LEFT(R73)="特",LEFT(R73)="実",AND(OR(LEFT(R73,2)="US",LEFT(R73,2)="WO",LEFT(R73,2)="GB",LEFT(R73,2)="EP",LEFT(R73,2)="DE"),OR(MID(R73,3,1)="1",MID(R73,3,1)="2",MID(R73,3,1)="3",MID(R73,3,1)="4",MID(R73,3,1)="5",MID(R73,3,1)="6",MID(R73,3,1)="7",MID(R73,3,1)="8",MID(R73,3,1)="9",MID(R73,3,1)="0",))),IF(COUNTIF(INDIRECT("先行技術調査・登録査定!"&amp;ADDRESS(MATCH(C73,先行技術調査・登録査定!B$1:B$1000,0),3)&amp;":"&amp;ADDRESS(MATCH(C73,先行技術調査・登録査定!B$1:B$1000,0),49)),R73)+COUNTIF(INDIRECT("先行技術調査・登録査定!"&amp;ADDRESS(MATCH(C73,先行技術調査・登録査定!B$1:B$1000,0),3)&amp;":"&amp;ADDRESS(MATCH(C73,先行技術調査・登録査定!B$1:B$1000,0),49)),T73)&gt;0,"Yes","No"),"")</f>
        <v/>
      </c>
      <c r="AB73" s="169" t="str">
        <f t="shared" ca="1" si="5"/>
        <v/>
      </c>
      <c r="AC73" s="94" t="str">
        <f>IF(OR(LEFT(R73)="特",LEFT(R73)="実",AND(OR(LEFT(R73,2)="US",LEFT(R73,2)="WO",LEFT(R73,2)="GB",LEFT(R73,2)="EP",LEFT(R73,2)="DE"),OR(MID(R73,3,1)="1",MID(R73,3,1)="2",MID(R73,3,1)="3",MID(R73,3,1)="4",MID(R73,3,1)="5",MID(R73,3,1)="6",MID(R73,3,1)="7",MID(R73,3,1)="8",MID(R73,3,1)="9",MID(R73,3,1)="0",))),"",VLOOKUP($C73,非特許文献リスト!$A$2:$C$196,2,FALSE))</f>
        <v/>
      </c>
      <c r="AD73" s="95" t="str">
        <f>IF(OR(LEFT(R73)="特",LEFT(R73)="実",AND(OR(LEFT(R73,2)="US",LEFT(R73,2)="WO",LEFT(R73,2)="GB",LEFT(R73,2)="EP",LEFT(R73,2)="DE"),OR(MID(R73,3,1)="1",MID(R73,3,1)="2",MID(R73,3,1)="3",MID(R73,3,1)="4",MID(R73,3,1)="5",MID(R73,3,1)="6",MID(R73,3,1)="7",MID(R73,3,1)="8",MID(R73,3,1)="9",MID(R73,3,1)="0",))),"",VLOOKUP($C73,非特許文献リスト!$A$2:$C$196,3,FALSE))</f>
        <v/>
      </c>
      <c r="AE73" s="188" t="str">
        <f t="shared" si="7"/>
        <v/>
      </c>
      <c r="AF73" s="189" t="str">
        <f>IF(OR(LEFT(R73)="特",LEFT(R73)="実"),VLOOKUP(R73,'証拠（JP特許）'!$B$2:$AB$299,10,FALSE),IF(AND(OR(LEFT(R73,2)="US",LEFT(R73,2)="WO",LEFT(R73,2)="GB",LEFT(R73,2)="EP",LEFT(R73,2)="DE"),OR(MID(R73,3,1)="1",MID(R73,3,1)="2",MID(R73,3,1)="3",MID(R73,3,1)="4",MID(R73,3,1)="5",MID(R73,3,1)="6",MID(R73,3,1)="7",MID(R73,3,1)="8",MID(R73,3,1)="9",MID(R73,3,1)="0",)),VLOOKUP(R73,'証拠（WW特許）'!$B$2:$M$90,8,FALSE),""))</f>
        <v/>
      </c>
      <c r="AG73" s="189" t="str">
        <f>IF(OR(LEFT(R73)="特",LEFT(R73)="実"),VLOOKUP(R73,'証拠（JP特許）'!$B$2:$AB$299,26,FALSE),IF(AND(OR(LEFT(R73,2)="US",LEFT(R73,2)="WO",LEFT(R73,2)="GB",LEFT(R73,2)="EP",LEFT(R73,2)="DE"),OR(MID(R73,3,1)="1",MID(R73,3,1)="2",MID(R73,3,1)="3",MID(R73,3,1)="4",MID(R73,3,1)="5",MID(R73,3,1)="6",MID(R73,3,1)="7",MID(R73,3,1)="8",MID(R73,3,1)="9",MID(R73,3,1)="0",)),VLOOKUP(R73,'証拠（WW特許）'!$B$2:$M$90,12,FALSE),""))</f>
        <v/>
      </c>
      <c r="AH73" s="190" t="str">
        <f>IF(OR(LEFT(R73)="特",LEFT(R73)="実"),VLOOKUP(R73,'証拠（JP特許）'!$B$2:$X$299,20,FALSE),IF(AND(OR(LEFT(R73,2)="US",LEFT(R73,2)="WO",LEFT(R73,2)="GB",LEFT(R73,2)="EP",LEFT(R73,2)="DE"),OR(MID(R73,3,1)="1",MID(R73,3,1)="2",MID(R73,3,1)="3",MID(R73,3,1)="4",MID(R73,3,1)="5",MID(R73,3,1)="6",MID(R73,3,1)="7",MID(R73,3,1)="8",MID(R73,3,1)="9",MID(R73,3,1)="0",)),VLOOKUP(R73,'証拠（WW特許）'!$B$2:$U$90,20,FALSE),""))</f>
        <v/>
      </c>
      <c r="AI73" s="190" t="str">
        <f>IF(OR(LEFT(R73)="特",LEFT(R73)="実"),VLOOKUP(R73,'証拠（JP特許）'!$B$2:$X$299,21,FALSE),"")</f>
        <v/>
      </c>
      <c r="AJ73" s="190" t="str">
        <f>IF(OR(LEFT(R73)="特",LEFT(R73)="実"),VLOOKUP(R73,'証拠（JP特許）'!$B$2:$X$299,22,FALSE),"")</f>
        <v/>
      </c>
      <c r="AK73" s="191" t="str">
        <f>IF(OR(LEFT(R73)="特",LEFT(R73)="実"),VLOOKUP(R73,'証拠（JP特許）'!$B$2:$X$299,17,FALSE),IF(AND(OR(LEFT(R73,2)="US",LEFT(R73,2)="WO",LEFT(R73,2)="GB",LEFT(R73,2)="EP",LEFT(R73,2)="DE"),OR(MID(R73,3,1)="1",MID(R73,3,1)="2",MID(R73,3,1)="3",MID(R73,3,1)="4",MID(R73,3,1)="5",MID(R73,3,1)="6",MID(R73,3,1)="7",MID(R73,3,1)="8",MID(R73,3,1)="9",MID(R73,3,1)="0",)),VLOOKUP(R73,'証拠（WW特許）'!$B$2:$U$90,16,FALSE),""))</f>
        <v/>
      </c>
      <c r="AL73" s="190" t="s">
        <v>124</v>
      </c>
      <c r="AM73" s="190"/>
      <c r="AN73" s="190"/>
      <c r="AO73" s="190" t="str">
        <f ca="1">IF(OR(LEFT(R73)="特",LEFT(R73)="実",AND(OR(LEFT(R73,2)="US",LEFT(R73,2)="WO",LEFT(R73,2)="GB",LEFT(R73,2)="EP",LEFT(R73,2)="DE"),OR(MID(R73,3,1)="1",MID(R73,3,1)="2",MID(R73,3,1)="3",MID(R73,3,1)="4",MID(R73,3,1)="5",MID(R73,3,1)="6",MID(R73,3,1)="7",MID(R73,3,1)="8",MID(R73,3,1)="9",MID(R73,3,1)="0"))),IF(COUNTIF(INDIRECT("発明者引用!"&amp;ADDRESS(MATCH(C73,発明者引用!B$1:B$196,0),4)&amp;":"&amp;ADDRESS(MATCH(C73,発明者引用!B$1:B$196,0),17)),R73)+COUNTIF(INDIRECT("発明者引用!"&amp;ADDRESS(MATCH(C73,発明者引用!B$1:B$196,0),4)&amp;":"&amp;ADDRESS(MATCH(C73,発明者引用!B$1:B$196,0),17)),#REF!)+COUNTIF(INDIRECT("発明者引用!"&amp;ADDRESS(MATCH(C73,発明者引用!B$1:B$196,0),4)&amp;":"&amp;ADDRESS(MATCH(C73,発明者引用!B$1:B$196,0),17)),T73)&gt;0,"Yes","No"),"")</f>
        <v/>
      </c>
      <c r="AP73" s="190" t="str">
        <f ca="1">IF(OR(LEFT(R73)="特",LEFT(R73)="実",AND(OR(LEFT(R73,2)="US",LEFT(R73,2)="WO",LEFT(R73,2)="GB",LEFT(R73,2)="EP",LEFT(R73,2)="DE"),OR(MID(R73,3,1)="1",MID(R73,3,1)="2",MID(R73,3,1)="3",MID(R73,3,1)="4",MID(R73,3,1)="5",MID(R73,3,1)="6",MID(R73,3,1)="7",MID(R73,3,1)="8",MID(R73,3,1)="9",MID(R73,3,1)="0"))),IF(VLOOKUP(C73,ファミリ引用特許WO!$A$2:$B$241,2,FALSE)+VLOOKUP(C73,ファミリ引用文献WO!$A$2:$C$241,3,FALSE)=0,"ISR無し",IF(COUNTIF(INDIRECT("ファミリ引用特許WO!"&amp;ADDRESS(MATCH(C73,ファミリ引用特許WO!$A$2:$A$241,0),1)&amp;":"&amp;ADDRESS(MATCH(C73,ファミリ引用特許WO!$A$2:$A$241,0),19)),R73)+COUNTIF(INDIRECT("ファミリ引用特許WO!"&amp;ADDRESS(MATCH(C73,ファミリ引用特許WO!$A$2:$A$241,0),1)&amp;":"&amp;ADDRESS(MATCH(C73,ファミリ引用特許WO!$A$2:$A$241,0),19)),S73)+COUNTIF(INDIRECT("ファミリ引用特許WO!"&amp;ADDRESS(MATCH(C73,ファミリ引用特許WO!$A$2:$A$241,0),1)&amp;":"&amp;ADDRESS(MATCH(C73,ファミリ引用特許WO!$A$2:$A$241,0),19)),T73)+COUNTIF(INDIRECT("ファミリ引用特許WO!"&amp;ADDRESS(MATCH(C73,ファミリ引用特許WO!$A$2:$A$241,0),1)&amp;":"&amp;ADDRESS(MATCH(C73,ファミリ引用特許WO!$A$2:$A$241,0),19)),W73)+COUNTIF(INDIRECT("ファミリ引用特許WO!"&amp;ADDRESS(MATCH(C73,ファミリ引用特許WO!$A$2:$A$241,0),1)&amp;":"&amp;ADDRESS(MATCH(C73,ファミリ引用特許WO!$A$2:$A$241,0),19)),Y73)&gt;0,"Yes","No")),"")</f>
        <v/>
      </c>
      <c r="AQ73" s="194" t="str">
        <f ca="1">IF(OR(LEFT(R73)="特",LEFT(R73)="実",AND(OR(LEFT(R73,2)="US",LEFT(R73,2)="WO",LEFT(R73,2)="GB",LEFT(R73,2)="EP",LEFT(R73,2)="DE"),OR(MID(R73,3,1)="1",MID(R73,3,1)="2",MID(R73,3,1)="3",MID(R73,3,1)="4",MID(R73,3,1)="5",MID(R73,3,1)="6",MID(R73,3,1)="7",MID(R73,3,1)="8",MID(R73,3,1)="9",MID(R73,3,1)="0"))),IF(VLOOKUP(C73,'ファミリ引用特許表記修正（ex.A2→A）'!$A$2:$B$241,2,FALSE)=0,"family無し",IF(COUNTIF(INDIRECT("'ファミリ引用特許表記修正（ex.A2→A）'!"&amp;ADDRESS(MATCH(C73,'ファミリ引用特許表記修正（ex.A2→A）'!$A$2:$A$241,0),1)&amp;":"&amp;ADDRESS(MATCH(C73,'ファミリ引用特許表記修正（ex.A2→A）'!$A$2:$A$241,0),171)),R73)+COUNTIF(INDIRECT("'ファミリ引用特許表記修正（ex.A2→A）'!"&amp;ADDRESS(MATCH(C73,'ファミリ引用特許表記修正（ex.A2→A）'!$A$2:$A$241,0),1)&amp;":"&amp;ADDRESS(MATCH(C73,'ファミリ引用特許表記修正（ex.A2→A）'!$A$2:$A$241,0),171)),S73)+COUNTIF(INDIRECT("'ファミリ引用特許表記修正（ex.A2→A）'!"&amp;ADDRESS(MATCH(C73,'ファミリ引用特許表記修正（ex.A2→A）'!$A$2:$A$241,0),1)&amp;":"&amp;ADDRESS(MATCH(C73,'ファミリ引用特許表記修正（ex.A2→A）'!$A$2:$A$241,0),171)),T73)+COUNTIF(INDIRECT("'ファミリ引用特許表記修正（ex.A2→A）'!"&amp;ADDRESS(MATCH(C73,'ファミリ引用特許表記修正（ex.A2→A）'!$A$2:$A$241,0),1)&amp;":"&amp;ADDRESS(MATCH(C73,'ファミリ引用特許表記修正（ex.A2→A）'!$A$2:$A$241,0),171)),W73)+COUNTIF(INDIRECT("'ファミリ引用特許表記修正（ex.A2→A）'!"&amp;ADDRESS(MATCH(C73,'ファミリ引用特許表記修正（ex.A2→A）'!$A$2:$A$241,0),1)&amp;":"&amp;ADDRESS(MATCH(C73,'ファミリ引用特許表記修正（ex.A2→A）'!$A$2:$A$241,0),171)),Y73)&gt;0,"Yes","No")),"")</f>
        <v/>
      </c>
      <c r="AR73" s="193" t="str">
        <f>IF(OR(LEFT(R73)="特",LEFT(R73)="実",AND(OR(LEFT(R73,2)="US",LEFT(R73,2)="WO",LEFT(R73,2)="GB",LEFT(R73,2)="EP",LEFT(R73,2)="DE"),OR(MID(R73,3,1)="1",MID(R73,3,1)="2",MID(R73,3,1)="3",MID(R73,3,1)="4",MID(R73,3,1)="5",MID(R73,3,1)="6",MID(R73,3,1)="7",MID(R73,3,1)="8",MID(R73,3,1)="9",MID(R73,3,1)="0",))),"",VLOOKUP($C73,ファミリ発明者引用文献!A$3:B$235,2,FALSE))</f>
        <v>,,</v>
      </c>
      <c r="AS73" s="194" t="str">
        <f>VLOOKUP(C73,ファミリ引用文献WO!A$2:B$241,2,FALSE)</f>
        <v/>
      </c>
      <c r="AT73" s="190" t="str">
        <f>VLOOKUP(C73,ファミリ引用文献!A$3:B$242,2,FALSE)</f>
        <v/>
      </c>
      <c r="AU73" s="190" t="str">
        <f>VLOOKUP(C73,審判データ!AH$2:BT$379,39,FALSE)</f>
        <v xml:space="preserve"> </v>
      </c>
      <c r="AV73" s="192" t="str">
        <f ca="1">IF(INDIRECT("審判データ!"&amp;ADDRESS(MATCH(C73,審判データ!$AH$1:$AH$379,0),32))="早期審査の対象とする","早期審査","")</f>
        <v/>
      </c>
      <c r="AW73" s="657" t="str">
        <f t="shared" si="6"/>
        <v/>
      </c>
      <c r="AX73" s="658" t="str">
        <f>IF(LEFT(AE73,3)="日本特",IF(LEFT(C73)="特",VLOOKUP(C73,'本件、証拠文献テーマコード'!G$2:I$376,3,FALSE),VLOOKUP(C73,'本件、証拠文献テーマコード'!B$2:I$376,8,FALSE)),"")</f>
        <v/>
      </c>
      <c r="AY73" s="658" t="str">
        <f>IF(LEFT(AE73,3)="日本特",IF(OR(MID(R73,2,1)="開",MID(R73,2,1)="表",MID(R73,2,1)="登"),VLOOKUP(R73,'本件、証拠文献テーマコード'!C$2:I$379,7,FALSE),VLOOKUP(R73,'本件、証拠文献テーマコード'!G$2:I$379,3,FALSE)),"")</f>
        <v/>
      </c>
      <c r="AZ73" s="659"/>
    </row>
    <row r="74" spans="1:52" ht="40.5" x14ac:dyDescent="0.15">
      <c r="A74" s="233" t="s">
        <v>22422</v>
      </c>
      <c r="B74" s="586" t="str">
        <f ca="1">IF(A74="",B73,INDIRECT("審判データ!"&amp;ADDRESS(MATCH(A74,審判データ!$HC$1:$HC$379,0),20))&amp;" / "&amp;INDIRECT("審判データ!"&amp;ADDRESS(MATCH(A74,審判データ!$HC$1:$HC$379,0),21)))</f>
        <v>2012 / 29-1</v>
      </c>
      <c r="C74" s="66">
        <v>4344264</v>
      </c>
      <c r="D74" s="43" t="s">
        <v>22423</v>
      </c>
      <c r="E74" s="43" t="str">
        <f ca="1">INDIRECT("審判データ!"&amp;ADDRESS(MATCH(C74,審判データ!$AH$1:$AH$379,0),55))</f>
        <v>新日本製鐵株式会社</v>
      </c>
      <c r="F74" s="43" t="str">
        <f ca="1">INDIRECT("審判データ!"&amp;ADDRESS(MATCH(C74,審判データ!$AH$1:$AH$379,0),56))</f>
        <v>今福　宗行;岩田　圭司;藤倉　昌浩;秋田　貢一;鈴木　裕士</v>
      </c>
      <c r="G74" s="43" t="str">
        <f ca="1">INDIRECT("審判データ!"&amp;ADDRESS(MATCH(C74,審判データ!$AH$1:$AH$379,0),72))</f>
        <v xml:space="preserve"> </v>
      </c>
      <c r="H74" s="43" t="str">
        <f ca="1">INDIRECT("審判データ!"&amp;ADDRESS(MATCH(C74,審判データ!$AH$1:$AH$379,0),41))</f>
        <v>C22C 38/00;C21D  8/12;C22C 38/00    303;C22C 38/00    303</v>
      </c>
      <c r="I74" s="43" t="str">
        <f ca="1">INDIRECT("審判データ!"&amp;ADDRESS(MATCH(C74,審判データ!$AH$1:$AH$379,0),49))</f>
        <v>C21D   8/12@AFI(JP);C22C  38/00@AFI(JP)</v>
      </c>
      <c r="J74" s="43" t="str">
        <f ca="1">INDIRECT("審判データ!"&amp;ADDRESS(MATCH(C74,審判データ!$AH$1:$AH$379,0),51))</f>
        <v>C21D  8/12        D;C22C 38/00    303 U</v>
      </c>
      <c r="K74" s="43" t="str">
        <f ca="1">INDIRECT("審判データ!"&amp;ADDRESS(MATCH(C74,審判データ!$AH$1:$AH$379,0),53))</f>
        <v>4K033 AA02;4K033 PA07;4K033 PA08</v>
      </c>
      <c r="L74" s="654" t="s">
        <v>22424</v>
      </c>
      <c r="M74" s="644" t="s">
        <v>876</v>
      </c>
      <c r="N74" s="643" t="s">
        <v>22425</v>
      </c>
      <c r="O74" s="661" t="s">
        <v>91</v>
      </c>
      <c r="P74" s="660">
        <v>0</v>
      </c>
      <c r="Q74" s="646" t="s">
        <v>91</v>
      </c>
      <c r="R74" s="647" t="s">
        <v>22426</v>
      </c>
      <c r="S74" s="644" t="str">
        <f>IF(OR(LEFT(R74)="特",LEFT(R74)="実"),VLOOKUP(R74,'証拠（JP特許）'!$B$2:$D$299,2,FALSE),IF(AND(OR(LEFT(R74,2)="US",LEFT(R74,2)="WO",LEFT(R74,2)="GB",LEFT(R74,2)="EP",LEFT(R74,2)="DE"),OR(MID(R74,3,1)="1",MID(R74,3,1)="2",MID(R74,3,1)="3",MID(R74,3,1)="4",MID(R74,3,1)="5",MID(R74,3,1)="6",MID(R74,3,1)="7",MID(R74,3,1)="8",MID(R74,3,1)="9",MID(R74,3,1)="0")),VLOOKUP(R74,'証拠（WW特許）'!$B$2:$C$90,2,FALSE),"_"))</f>
        <v>_</v>
      </c>
      <c r="T74" s="646" t="str">
        <f>IF(OR(LEFT(R74)="特",LEFT(R74)="実"),VLOOKUP(R74,'証拠（JP特許）'!$B$2:$E$299,4,FALSE),"_")</f>
        <v>_</v>
      </c>
      <c r="U74" s="644" t="s">
        <v>24</v>
      </c>
      <c r="V74" s="646" t="s">
        <v>94</v>
      </c>
      <c r="W74" s="648" t="str">
        <f t="shared" si="8"/>
        <v/>
      </c>
      <c r="X74" s="649"/>
      <c r="Y74" s="649" t="str">
        <f t="shared" si="9"/>
        <v/>
      </c>
      <c r="Z74" s="91" t="str">
        <f ca="1">IF(OR(LEFT(R74)="特",LEFT(R74)="実",AND(OR(LEFT(R74,2)="US",LEFT(R74,2)="WO",LEFT(R74,2)="GB",LEFT(R74,2)="EP",LEFT(R74,2)="DE"),OR(MID(R74,3,1)="1",MID(R74,3,1)="2",MID(R74,3,1)="3",MID(R74,3,1)="4",MID(R74,3,1)="5",MID(R74,3,1)="6",MID(R74,3,1)="7",MID(R74,3,1)="8",MID(R74,3,1)="9",MID(R74,3,1)="0",))),IF(COUNTIF(INDIRECT("拒絶理由・拒絶査定・異議申立!"&amp;ADDRESS(MATCH(C74,拒絶理由・拒絶査定・異議申立!B$1:B$1000,0),3)&amp;":"&amp;ADDRESS(MATCH(C74,拒絶理由・拒絶査定・異議申立!B$1:B$1000,0),50)),R74)+COUNTIF(INDIRECT("拒絶理由・拒絶査定・異議申立!"&amp;ADDRESS(MATCH(C74,拒絶理由・拒絶査定・異議申立!B$1:B$1000,0),3)&amp;":"&amp;ADDRESS(MATCH(C74,拒絶理由・拒絶査定・異議申立!B$1:B$1000,0),50)),T74)&gt;0,"Yes","No"),"")</f>
        <v/>
      </c>
      <c r="AA74" s="92" t="str">
        <f ca="1">IF(OR(LEFT(R74)="特",LEFT(R74)="実",AND(OR(LEFT(R74,2)="US",LEFT(R74,2)="WO",LEFT(R74,2)="GB",LEFT(R74,2)="EP",LEFT(R74,2)="DE"),OR(MID(R74,3,1)="1",MID(R74,3,1)="2",MID(R74,3,1)="3",MID(R74,3,1)="4",MID(R74,3,1)="5",MID(R74,3,1)="6",MID(R74,3,1)="7",MID(R74,3,1)="8",MID(R74,3,1)="9",MID(R74,3,1)="0",))),IF(COUNTIF(INDIRECT("先行技術調査・登録査定!"&amp;ADDRESS(MATCH(C74,先行技術調査・登録査定!B$1:B$1000,0),3)&amp;":"&amp;ADDRESS(MATCH(C74,先行技術調査・登録査定!B$1:B$1000,0),49)),R74)+COUNTIF(INDIRECT("先行技術調査・登録査定!"&amp;ADDRESS(MATCH(C74,先行技術調査・登録査定!B$1:B$1000,0),3)&amp;":"&amp;ADDRESS(MATCH(C74,先行技術調査・登録査定!B$1:B$1000,0),49)),T74)&gt;0,"Yes","No"),"")</f>
        <v/>
      </c>
      <c r="AB74" s="169" t="str">
        <f t="shared" ca="1" si="5"/>
        <v/>
      </c>
      <c r="AC74" s="94" t="str">
        <f>IF(OR(LEFT(R74)="特",LEFT(R74)="実",AND(OR(LEFT(R74,2)="US",LEFT(R74,2)="WO",LEFT(R74,2)="GB",LEFT(R74,2)="EP",LEFT(R74,2)="DE"),OR(MID(R74,3,1)="1",MID(R74,3,1)="2",MID(R74,3,1)="3",MID(R74,3,1)="4",MID(R74,3,1)="5",MID(R74,3,1)="6",MID(R74,3,1)="7",MID(R74,3,1)="8",MID(R74,3,1)="9",MID(R74,3,1)="0",))),"",VLOOKUP($C74,非特許文献リスト!$A$2:$C$196,2,FALSE))</f>
        <v/>
      </c>
      <c r="AD74" s="95" t="str">
        <f>IF(OR(LEFT(R74)="特",LEFT(R74)="実",AND(OR(LEFT(R74,2)="US",LEFT(R74,2)="WO",LEFT(R74,2)="GB",LEFT(R74,2)="EP",LEFT(R74,2)="DE"),OR(MID(R74,3,1)="1",MID(R74,3,1)="2",MID(R74,3,1)="3",MID(R74,3,1)="4",MID(R74,3,1)="5",MID(R74,3,1)="6",MID(R74,3,1)="7",MID(R74,3,1)="8",MID(R74,3,1)="9",MID(R74,3,1)="0",))),"",VLOOKUP($C74,非特許文献リスト!$A$2:$C$196,3,FALSE))</f>
        <v/>
      </c>
      <c r="AE74" s="188" t="str">
        <f t="shared" si="7"/>
        <v/>
      </c>
      <c r="AF74" s="189" t="str">
        <f>IF(OR(LEFT(R74)="特",LEFT(R74)="実"),VLOOKUP(R74,'証拠（JP特許）'!$B$2:$AB$299,10,FALSE),IF(AND(OR(LEFT(R74,2)="US",LEFT(R74,2)="WO",LEFT(R74,2)="GB",LEFT(R74,2)="EP",LEFT(R74,2)="DE"),OR(MID(R74,3,1)="1",MID(R74,3,1)="2",MID(R74,3,1)="3",MID(R74,3,1)="4",MID(R74,3,1)="5",MID(R74,3,1)="6",MID(R74,3,1)="7",MID(R74,3,1)="8",MID(R74,3,1)="9",MID(R74,3,1)="0",)),VLOOKUP(R74,'証拠（WW特許）'!$B$2:$M$90,8,FALSE),""))</f>
        <v/>
      </c>
      <c r="AG74" s="189" t="str">
        <f>IF(OR(LEFT(R74)="特",LEFT(R74)="実"),VLOOKUP(R74,'証拠（JP特許）'!$B$2:$AB$299,26,FALSE),IF(AND(OR(LEFT(R74,2)="US",LEFT(R74,2)="WO",LEFT(R74,2)="GB",LEFT(R74,2)="EP",LEFT(R74,2)="DE"),OR(MID(R74,3,1)="1",MID(R74,3,1)="2",MID(R74,3,1)="3",MID(R74,3,1)="4",MID(R74,3,1)="5",MID(R74,3,1)="6",MID(R74,3,1)="7",MID(R74,3,1)="8",MID(R74,3,1)="9",MID(R74,3,1)="0",)),VLOOKUP(R74,'証拠（WW特許）'!$B$2:$M$90,12,FALSE),""))</f>
        <v/>
      </c>
      <c r="AH74" s="190" t="str">
        <f>IF(OR(LEFT(R74)="特",LEFT(R74)="実"),VLOOKUP(R74,'証拠（JP特許）'!$B$2:$X$299,20,FALSE),IF(AND(OR(LEFT(R74,2)="US",LEFT(R74,2)="WO",LEFT(R74,2)="GB",LEFT(R74,2)="EP",LEFT(R74,2)="DE"),OR(MID(R74,3,1)="1",MID(R74,3,1)="2",MID(R74,3,1)="3",MID(R74,3,1)="4",MID(R74,3,1)="5",MID(R74,3,1)="6",MID(R74,3,1)="7",MID(R74,3,1)="8",MID(R74,3,1)="9",MID(R74,3,1)="0",)),VLOOKUP(R74,'証拠（WW特許）'!$B$2:$U$90,20,FALSE),""))</f>
        <v/>
      </c>
      <c r="AI74" s="190" t="str">
        <f>IF(OR(LEFT(R74)="特",LEFT(R74)="実"),VLOOKUP(R74,'証拠（JP特許）'!$B$2:$X$299,21,FALSE),"")</f>
        <v/>
      </c>
      <c r="AJ74" s="190" t="str">
        <f>IF(OR(LEFT(R74)="特",LEFT(R74)="実"),VLOOKUP(R74,'証拠（JP特許）'!$B$2:$X$299,22,FALSE),"")</f>
        <v/>
      </c>
      <c r="AK74" s="191" t="str">
        <f>IF(OR(LEFT(R74)="特",LEFT(R74)="実"),VLOOKUP(R74,'証拠（JP特許）'!$B$2:$X$299,17,FALSE),IF(AND(OR(LEFT(R74,2)="US",LEFT(R74,2)="WO",LEFT(R74,2)="GB",LEFT(R74,2)="EP",LEFT(R74,2)="DE"),OR(MID(R74,3,1)="1",MID(R74,3,1)="2",MID(R74,3,1)="3",MID(R74,3,1)="4",MID(R74,3,1)="5",MID(R74,3,1)="6",MID(R74,3,1)="7",MID(R74,3,1)="8",MID(R74,3,1)="9",MID(R74,3,1)="0",)),VLOOKUP(R74,'証拠（WW特許）'!$B$2:$U$90,16,FALSE),""))</f>
        <v/>
      </c>
      <c r="AL74" s="190"/>
      <c r="AM74" s="190"/>
      <c r="AN74" s="190"/>
      <c r="AO74" s="190" t="str">
        <f ca="1">IF(OR(LEFT(R74)="特",LEFT(R74)="実",AND(OR(LEFT(R74,2)="US",LEFT(R74,2)="WO",LEFT(R74,2)="GB",LEFT(R74,2)="EP",LEFT(R74,2)="DE"),OR(MID(R74,3,1)="1",MID(R74,3,1)="2",MID(R74,3,1)="3",MID(R74,3,1)="4",MID(R74,3,1)="5",MID(R74,3,1)="6",MID(R74,3,1)="7",MID(R74,3,1)="8",MID(R74,3,1)="9",MID(R74,3,1)="0"))),IF(COUNTIF(INDIRECT("発明者引用!"&amp;ADDRESS(MATCH(C74,発明者引用!B$1:B$196,0),4)&amp;":"&amp;ADDRESS(MATCH(C74,発明者引用!B$1:B$196,0),17)),R74)+COUNTIF(INDIRECT("発明者引用!"&amp;ADDRESS(MATCH(C74,発明者引用!B$1:B$196,0),4)&amp;":"&amp;ADDRESS(MATCH(C74,発明者引用!B$1:B$196,0),17)),#REF!)+COUNTIF(INDIRECT("発明者引用!"&amp;ADDRESS(MATCH(C74,発明者引用!B$1:B$196,0),4)&amp;":"&amp;ADDRESS(MATCH(C74,発明者引用!B$1:B$196,0),17)),T74)&gt;0,"Yes","No"),"")</f>
        <v/>
      </c>
      <c r="AP74" s="190" t="str">
        <f ca="1">IF(OR(LEFT(R74)="特",LEFT(R74)="実",AND(OR(LEFT(R74,2)="US",LEFT(R74,2)="WO",LEFT(R74,2)="GB",LEFT(R74,2)="EP",LEFT(R74,2)="DE"),OR(MID(R74,3,1)="1",MID(R74,3,1)="2",MID(R74,3,1)="3",MID(R74,3,1)="4",MID(R74,3,1)="5",MID(R74,3,1)="6",MID(R74,3,1)="7",MID(R74,3,1)="8",MID(R74,3,1)="9",MID(R74,3,1)="0"))),IF(VLOOKUP(C74,ファミリ引用特許WO!$A$2:$B$241,2,FALSE)+VLOOKUP(C74,ファミリ引用文献WO!$A$2:$C$241,3,FALSE)=0,"ISR無し",IF(COUNTIF(INDIRECT("ファミリ引用特許WO!"&amp;ADDRESS(MATCH(C74,ファミリ引用特許WO!$A$2:$A$241,0),1)&amp;":"&amp;ADDRESS(MATCH(C74,ファミリ引用特許WO!$A$2:$A$241,0),19)),R74)+COUNTIF(INDIRECT("ファミリ引用特許WO!"&amp;ADDRESS(MATCH(C74,ファミリ引用特許WO!$A$2:$A$241,0),1)&amp;":"&amp;ADDRESS(MATCH(C74,ファミリ引用特許WO!$A$2:$A$241,0),19)),S74)+COUNTIF(INDIRECT("ファミリ引用特許WO!"&amp;ADDRESS(MATCH(C74,ファミリ引用特許WO!$A$2:$A$241,0),1)&amp;":"&amp;ADDRESS(MATCH(C74,ファミリ引用特許WO!$A$2:$A$241,0),19)),T74)+COUNTIF(INDIRECT("ファミリ引用特許WO!"&amp;ADDRESS(MATCH(C74,ファミリ引用特許WO!$A$2:$A$241,0),1)&amp;":"&amp;ADDRESS(MATCH(C74,ファミリ引用特許WO!$A$2:$A$241,0),19)),W74)+COUNTIF(INDIRECT("ファミリ引用特許WO!"&amp;ADDRESS(MATCH(C74,ファミリ引用特許WO!$A$2:$A$241,0),1)&amp;":"&amp;ADDRESS(MATCH(C74,ファミリ引用特許WO!$A$2:$A$241,0),19)),Y74)&gt;0,"Yes","No")),"")</f>
        <v/>
      </c>
      <c r="AQ74" s="194" t="str">
        <f ca="1">IF(OR(LEFT(R74)="特",LEFT(R74)="実",AND(OR(LEFT(R74,2)="US",LEFT(R74,2)="WO",LEFT(R74,2)="GB",LEFT(R74,2)="EP",LEFT(R74,2)="DE"),OR(MID(R74,3,1)="1",MID(R74,3,1)="2",MID(R74,3,1)="3",MID(R74,3,1)="4",MID(R74,3,1)="5",MID(R74,3,1)="6",MID(R74,3,1)="7",MID(R74,3,1)="8",MID(R74,3,1)="9",MID(R74,3,1)="0"))),IF(VLOOKUP(C74,'ファミリ引用特許表記修正（ex.A2→A）'!$A$2:$B$241,2,FALSE)=0,"family無し",IF(COUNTIF(INDIRECT("'ファミリ引用特許表記修正（ex.A2→A）'!"&amp;ADDRESS(MATCH(C74,'ファミリ引用特許表記修正（ex.A2→A）'!$A$2:$A$241,0),1)&amp;":"&amp;ADDRESS(MATCH(C74,'ファミリ引用特許表記修正（ex.A2→A）'!$A$2:$A$241,0),171)),R74)+COUNTIF(INDIRECT("'ファミリ引用特許表記修正（ex.A2→A）'!"&amp;ADDRESS(MATCH(C74,'ファミリ引用特許表記修正（ex.A2→A）'!$A$2:$A$241,0),1)&amp;":"&amp;ADDRESS(MATCH(C74,'ファミリ引用特許表記修正（ex.A2→A）'!$A$2:$A$241,0),171)),S74)+COUNTIF(INDIRECT("'ファミリ引用特許表記修正（ex.A2→A）'!"&amp;ADDRESS(MATCH(C74,'ファミリ引用特許表記修正（ex.A2→A）'!$A$2:$A$241,0),1)&amp;":"&amp;ADDRESS(MATCH(C74,'ファミリ引用特許表記修正（ex.A2→A）'!$A$2:$A$241,0),171)),T74)+COUNTIF(INDIRECT("'ファミリ引用特許表記修正（ex.A2→A）'!"&amp;ADDRESS(MATCH(C74,'ファミリ引用特許表記修正（ex.A2→A）'!$A$2:$A$241,0),1)&amp;":"&amp;ADDRESS(MATCH(C74,'ファミリ引用特許表記修正（ex.A2→A）'!$A$2:$A$241,0),171)),W74)+COUNTIF(INDIRECT("'ファミリ引用特許表記修正（ex.A2→A）'!"&amp;ADDRESS(MATCH(C74,'ファミリ引用特許表記修正（ex.A2→A）'!$A$2:$A$241,0),1)&amp;":"&amp;ADDRESS(MATCH(C74,'ファミリ引用特許表記修正（ex.A2→A）'!$A$2:$A$241,0),171)),Y74)&gt;0,"Yes","No")),"")</f>
        <v/>
      </c>
      <c r="AR74" s="193" t="str">
        <f>IF(OR(LEFT(R74)="特",LEFT(R74)="実",AND(OR(LEFT(R74,2)="US",LEFT(R74,2)="WO",LEFT(R74,2)="GB",LEFT(R74,2)="EP",LEFT(R74,2)="DE"),OR(MID(R74,3,1)="1",MID(R74,3,1)="2",MID(R74,3,1)="3",MID(R74,3,1)="4",MID(R74,3,1)="5",MID(R74,3,1)="6",MID(R74,3,1)="7",MID(R74,3,1)="8",MID(R74,3,1)="9",MID(R74,3,1)="0",))),"",VLOOKUP($C74,ファミリ発明者引用文献!A$3:B$235,2,FALSE))</f>
        <v>,,</v>
      </c>
      <c r="AS74" s="194" t="str">
        <f>VLOOKUP(C74,ファミリ引用文献WO!A$2:B$241,2,FALSE)</f>
        <v/>
      </c>
      <c r="AT74" s="190" t="str">
        <f>VLOOKUP(C74,ファミリ引用文献!A$3:B$242,2,FALSE)</f>
        <v/>
      </c>
      <c r="AU74" s="190" t="str">
        <f>VLOOKUP(C74,審判データ!AH$2:BT$379,39,FALSE)</f>
        <v xml:space="preserve"> </v>
      </c>
      <c r="AV74" s="192" t="str">
        <f ca="1">IF(INDIRECT("審判データ!"&amp;ADDRESS(MATCH(C74,審判データ!$AH$1:$AH$379,0),32))="早期審査の対象とする","早期審査","")</f>
        <v/>
      </c>
      <c r="AW74" s="657" t="str">
        <f t="shared" si="6"/>
        <v/>
      </c>
      <c r="AX74" s="658" t="str">
        <f>IF(LEFT(AE74,3)="日本特",IF(LEFT(C74)="特",VLOOKUP(C74,'本件、証拠文献テーマコード'!G$2:I$376,3,FALSE),VLOOKUP(C74,'本件、証拠文献テーマコード'!B$2:I$376,8,FALSE)),"")</f>
        <v/>
      </c>
      <c r="AY74" s="658" t="str">
        <f>IF(LEFT(AE74,3)="日本特",IF(OR(MID(R74,2,1)="開",MID(R74,2,1)="表",MID(R74,2,1)="登"),VLOOKUP(R74,'本件、証拠文献テーマコード'!C$2:I$379,7,FALSE),VLOOKUP(R74,'本件、証拠文献テーマコード'!G$2:I$379,3,FALSE)),"")</f>
        <v/>
      </c>
      <c r="AZ74" s="659"/>
    </row>
    <row r="75" spans="1:52" ht="94.5" x14ac:dyDescent="0.15">
      <c r="A75" s="233" t="s">
        <v>22427</v>
      </c>
      <c r="B75" s="586" t="str">
        <f ca="1">IF(A75="",B74,INDIRECT("審判データ!"&amp;ADDRESS(MATCH(A75,審判データ!$HC$1:$HC$379,0),20))&amp;" / "&amp;INDIRECT("審判データ!"&amp;ADDRESS(MATCH(A75,審判データ!$HC$1:$HC$379,0),21)))</f>
        <v>2011 / 29-1,29-2</v>
      </c>
      <c r="C75" s="66">
        <v>4324540</v>
      </c>
      <c r="D75" s="43" t="s">
        <v>22428</v>
      </c>
      <c r="E75" s="43" t="str">
        <f ca="1">INDIRECT("審判データ!"&amp;ADDRESS(MATCH(C75,審判データ!$AH$1:$AH$379,0),55))</f>
        <v>スターサイトテレキャストインコーポレイテッド</v>
      </c>
      <c r="F75" s="43" t="str">
        <f ca="1">INDIRECT("審判データ!"&amp;ADDRESS(MATCH(C75,審判データ!$AH$1:$AH$379,0),56))</f>
        <v>ケースメント，マーシー;バーゲス，アンドリュー;フォルカー，デビッド</v>
      </c>
      <c r="G75" s="43" t="str">
        <f ca="1">INDIRECT("審判データ!"&amp;ADDRESS(MATCH(C75,審判データ!$AH$1:$AH$379,0),72))</f>
        <v>AU00717191B;AU03011197A;BR09711089A;CA02255690A;CA02255690C;CA02489807A;CA02489807C;CA02793819A;CN01228901A;CN01148063C;CN01717041A;CN100479520C;CN01283043A;CN01214638C;EP1585328A;EP1746832A;EP2323385A;EP2288153A;EP2362648A;EP900499A;EP900499B;ES02377633T;HK01033402A;特表2000-511378;特開2005-065325;特許04324540;特開2009-022037;特開2011-103704;特開2012-070457;KR20000016048A;KR20050106593A;KR100680932B;US5969748;US6144401;US2005125822;US8245250;US2008178210;US2012039583;US2013014154;WO1997046016A</v>
      </c>
      <c r="H75" s="43" t="str">
        <f ca="1">INDIRECT("審判データ!"&amp;ADDRESS(MATCH(C75,審判データ!$AH$1:$AH$379,0),41))</f>
        <v>H04N  5/44</v>
      </c>
      <c r="I75" s="43" t="str">
        <f ca="1">INDIRECT("審判データ!"&amp;ADDRESS(MATCH(C75,審判データ!$AH$1:$AH$379,0),49))</f>
        <v>H04N   5/445@AFI(EP);H04N   5/76@ALI(JP);H04N   7/088@ALI(EP);H04N   7/10@ALI(EP);H04N   7/16@ALI(EP)</v>
      </c>
      <c r="J75" s="43" t="str">
        <f ca="1">INDIRECT("審判データ!"&amp;ADDRESS(MATCH(C75,審判データ!$AH$1:$AH$379,0),51))</f>
        <v>H04N  5/44        D;H04N  7/16        Z;H04N  5/76        Z;H04N 21/4545;H04N 21/472</v>
      </c>
      <c r="K75" s="43" t="str">
        <f ca="1">INDIRECT("審判データ!"&amp;ADDRESS(MATCH(C75,審判データ!$AH$1:$AH$379,0),53))</f>
        <v>5C025 AA30;5C025 BA27;5C025 CA09;5C025 CA20;5C025 CB10;5C025 DA08;5C052 DD10;5C052 AB04;5C164 FA02;5C164 FA19;5C164 UB61S;5C164 UC14P;5C164 UC25S;5C164 UD32S;5C164 UD46P;5C164 UD52S;5C164 YA08</v>
      </c>
      <c r="L75" s="654" t="s">
        <v>22429</v>
      </c>
      <c r="M75" s="644" t="s">
        <v>1093</v>
      </c>
      <c r="N75" s="643" t="s">
        <v>22430</v>
      </c>
      <c r="O75" s="661"/>
      <c r="P75" s="656"/>
      <c r="Q75" s="646"/>
      <c r="R75" s="647"/>
      <c r="S75" s="644" t="str">
        <f>IF(OR(LEFT(R75)="特",LEFT(R75)="実"),VLOOKUP(R75,'証拠（JP特許）'!$B$2:$D$299,2,FALSE),IF(AND(OR(LEFT(R75,2)="US",LEFT(R75,2)="WO",LEFT(R75,2)="GB",LEFT(R75,2)="EP",LEFT(R75,2)="DE"),OR(MID(R75,3,1)="1",MID(R75,3,1)="2",MID(R75,3,1)="3",MID(R75,3,1)="4",MID(R75,3,1)="5",MID(R75,3,1)="6",MID(R75,3,1)="7",MID(R75,3,1)="8",MID(R75,3,1)="9",MID(R75,3,1)="0")),VLOOKUP(R75,'証拠（WW特許）'!$B$2:$C$90,2,FALSE),"_"))</f>
        <v>_</v>
      </c>
      <c r="T75" s="646" t="str">
        <f>IF(OR(LEFT(R75)="特",LEFT(R75)="実"),VLOOKUP(R75,'証拠（JP特許）'!$B$2:$E$299,4,FALSE),"_")</f>
        <v>_</v>
      </c>
      <c r="U75" s="644"/>
      <c r="V75" s="646"/>
      <c r="W75" s="648" t="str">
        <f t="shared" si="8"/>
        <v/>
      </c>
      <c r="X75" s="649"/>
      <c r="Y75" s="649" t="str">
        <f t="shared" si="9"/>
        <v/>
      </c>
      <c r="Z75" s="91" t="str">
        <f ca="1">IF(OR(LEFT(R75)="特",LEFT(R75)="実",AND(OR(LEFT(R75,2)="US",LEFT(R75,2)="WO",LEFT(R75,2)="GB",LEFT(R75,2)="EP",LEFT(R75,2)="DE"),OR(MID(R75,3,1)="1",MID(R75,3,1)="2",MID(R75,3,1)="3",MID(R75,3,1)="4",MID(R75,3,1)="5",MID(R75,3,1)="6",MID(R75,3,1)="7",MID(R75,3,1)="8",MID(R75,3,1)="9",MID(R75,3,1)="0",))),IF(COUNTIF(INDIRECT("拒絶理由・拒絶査定・異議申立!"&amp;ADDRESS(MATCH(C75,拒絶理由・拒絶査定・異議申立!B$1:B$1000,0),3)&amp;":"&amp;ADDRESS(MATCH(C75,拒絶理由・拒絶査定・異議申立!B$1:B$1000,0),50)),R75)+COUNTIF(INDIRECT("拒絶理由・拒絶査定・異議申立!"&amp;ADDRESS(MATCH(C75,拒絶理由・拒絶査定・異議申立!B$1:B$1000,0),3)&amp;":"&amp;ADDRESS(MATCH(C75,拒絶理由・拒絶査定・異議申立!B$1:B$1000,0),50)),T75)&gt;0,"Yes","No"),"")</f>
        <v/>
      </c>
      <c r="AA75" s="92" t="str">
        <f ca="1">IF(OR(LEFT(R75)="特",LEFT(R75)="実",AND(OR(LEFT(R75,2)="US",LEFT(R75,2)="WO",LEFT(R75,2)="GB",LEFT(R75,2)="EP",LEFT(R75,2)="DE"),OR(MID(R75,3,1)="1",MID(R75,3,1)="2",MID(R75,3,1)="3",MID(R75,3,1)="4",MID(R75,3,1)="5",MID(R75,3,1)="6",MID(R75,3,1)="7",MID(R75,3,1)="8",MID(R75,3,1)="9",MID(R75,3,1)="0",))),IF(COUNTIF(INDIRECT("先行技術調査・登録査定!"&amp;ADDRESS(MATCH(C75,先行技術調査・登録査定!B$1:B$1000,0),3)&amp;":"&amp;ADDRESS(MATCH(C75,先行技術調査・登録査定!B$1:B$1000,0),49)),R75)+COUNTIF(INDIRECT("先行技術調査・登録査定!"&amp;ADDRESS(MATCH(C75,先行技術調査・登録査定!B$1:B$1000,0),3)&amp;":"&amp;ADDRESS(MATCH(C75,先行技術調査・登録査定!B$1:B$1000,0),49)),T75)&gt;0,"Yes","No"),"")</f>
        <v/>
      </c>
      <c r="AB75" s="169" t="str">
        <f t="shared" ca="1" si="5"/>
        <v/>
      </c>
      <c r="AC75" s="94" t="str">
        <f>IF(OR(LEFT(R75)="特",LEFT(R75)="実",AND(OR(LEFT(R75,2)="US",LEFT(R75,2)="WO",LEFT(R75,2)="GB",LEFT(R75,2)="EP",LEFT(R75,2)="DE"),OR(MID(R75,3,1)="1",MID(R75,3,1)="2",MID(R75,3,1)="3",MID(R75,3,1)="4",MID(R75,3,1)="5",MID(R75,3,1)="6",MID(R75,3,1)="7",MID(R75,3,1)="8",MID(R75,3,1)="9",MID(R75,3,1)="0",))),"",VLOOKUP($C75,非特許文献リスト!$A$2:$C$196,2,FALSE))</f>
        <v>,,,,審引用／抽論 80／10574 国内図書館 高橋史忠、カナダのケーブル・テレビ２社，暴力映像を防止する装置を開発、日経エレクトロニクス、日経ＢＰ社、19960311、第６５７号、ｐ．１３－１４,,,,,,,,,,,,,,,,,,,,,,,,</v>
      </c>
      <c r="AD75" s="95" t="str">
        <f>IF(OR(LEFT(R75)="特",LEFT(R75)="実",AND(OR(LEFT(R75,2)="US",LEFT(R75,2)="WO",LEFT(R75,2)="GB",LEFT(R75,2)="EP",LEFT(R75,2)="DE"),OR(MID(R75,3,1)="1",MID(R75,3,1)="2",MID(R75,3,1)="3",MID(R75,3,1)="4",MID(R75,3,1)="5",MID(R75,3,1)="6",MID(R75,3,1)="7",MID(R75,3,1)="8",MID(R75,3,1)="9",MID(R75,3,1)="0",))),"",VLOOKUP($C75,非特許文献リスト!$A$2:$C$196,3,FALSE))</f>
        <v>,,,,,,,,,,,,,,,,,審引用／抽論 80／10574 国内図書館 高橋史忠、カナダのケーブル・テレビ２社，暴力映像を防止する装置を開発、日経エレクトロニクス、日経ＢＰ社、19960311、第６５７号、ｐ．１３－１４,,,,,,,,,,,,,,,,,,,,,,,,,,,,</v>
      </c>
      <c r="AE75" s="188" t="str">
        <f t="shared" si="7"/>
        <v/>
      </c>
      <c r="AF75" s="189" t="str">
        <f>IF(OR(LEFT(R75)="特",LEFT(R75)="実"),VLOOKUP(R75,'証拠（JP特許）'!$B$2:$AB$299,10,FALSE),IF(AND(OR(LEFT(R75,2)="US",LEFT(R75,2)="WO",LEFT(R75,2)="GB",LEFT(R75,2)="EP",LEFT(R75,2)="DE"),OR(MID(R75,3,1)="1",MID(R75,3,1)="2",MID(R75,3,1)="3",MID(R75,3,1)="4",MID(R75,3,1)="5",MID(R75,3,1)="6",MID(R75,3,1)="7",MID(R75,3,1)="8",MID(R75,3,1)="9",MID(R75,3,1)="0",)),VLOOKUP(R75,'証拠（WW特許）'!$B$2:$M$90,8,FALSE),""))</f>
        <v/>
      </c>
      <c r="AG75" s="189" t="str">
        <f>IF(OR(LEFT(R75)="特",LEFT(R75)="実"),VLOOKUP(R75,'証拠（JP特許）'!$B$2:$AB$299,26,FALSE),IF(AND(OR(LEFT(R75,2)="US",LEFT(R75,2)="WO",LEFT(R75,2)="GB",LEFT(R75,2)="EP",LEFT(R75,2)="DE"),OR(MID(R75,3,1)="1",MID(R75,3,1)="2",MID(R75,3,1)="3",MID(R75,3,1)="4",MID(R75,3,1)="5",MID(R75,3,1)="6",MID(R75,3,1)="7",MID(R75,3,1)="8",MID(R75,3,1)="9",MID(R75,3,1)="0",)),VLOOKUP(R75,'証拠（WW特許）'!$B$2:$M$90,12,FALSE),""))</f>
        <v/>
      </c>
      <c r="AH75" s="190" t="str">
        <f>IF(OR(LEFT(R75)="特",LEFT(R75)="実"),VLOOKUP(R75,'証拠（JP特許）'!$B$2:$X$299,20,FALSE),IF(AND(OR(LEFT(R75,2)="US",LEFT(R75,2)="WO",LEFT(R75,2)="GB",LEFT(R75,2)="EP",LEFT(R75,2)="DE"),OR(MID(R75,3,1)="1",MID(R75,3,1)="2",MID(R75,3,1)="3",MID(R75,3,1)="4",MID(R75,3,1)="5",MID(R75,3,1)="6",MID(R75,3,1)="7",MID(R75,3,1)="8",MID(R75,3,1)="9",MID(R75,3,1)="0",)),VLOOKUP(R75,'証拠（WW特許）'!$B$2:$U$90,20,FALSE),""))</f>
        <v/>
      </c>
      <c r="AI75" s="190" t="str">
        <f>IF(OR(LEFT(R75)="特",LEFT(R75)="実"),VLOOKUP(R75,'証拠（JP特許）'!$B$2:$X$299,21,FALSE),"")</f>
        <v/>
      </c>
      <c r="AJ75" s="190" t="str">
        <f>IF(OR(LEFT(R75)="特",LEFT(R75)="実"),VLOOKUP(R75,'証拠（JP特許）'!$B$2:$X$299,22,FALSE),"")</f>
        <v/>
      </c>
      <c r="AK75" s="191" t="str">
        <f>IF(OR(LEFT(R75)="特",LEFT(R75)="実"),VLOOKUP(R75,'証拠（JP特許）'!$B$2:$X$299,17,FALSE),IF(AND(OR(LEFT(R75,2)="US",LEFT(R75,2)="WO",LEFT(R75,2)="GB",LEFT(R75,2)="EP",LEFT(R75,2)="DE"),OR(MID(R75,3,1)="1",MID(R75,3,1)="2",MID(R75,3,1)="3",MID(R75,3,1)="4",MID(R75,3,1)="5",MID(R75,3,1)="6",MID(R75,3,1)="7",MID(R75,3,1)="8",MID(R75,3,1)="9",MID(R75,3,1)="0",)),VLOOKUP(R75,'証拠（WW特許）'!$B$2:$U$90,16,FALSE),""))</f>
        <v/>
      </c>
      <c r="AL75" s="190"/>
      <c r="AM75" s="190"/>
      <c r="AN75" s="190"/>
      <c r="AO75" s="190" t="str">
        <f ca="1">IF(OR(LEFT(R75)="特",LEFT(R75)="実",AND(OR(LEFT(R75,2)="US",LEFT(R75,2)="WO",LEFT(R75,2)="GB",LEFT(R75,2)="EP",LEFT(R75,2)="DE"),OR(MID(R75,3,1)="1",MID(R75,3,1)="2",MID(R75,3,1)="3",MID(R75,3,1)="4",MID(R75,3,1)="5",MID(R75,3,1)="6",MID(R75,3,1)="7",MID(R75,3,1)="8",MID(R75,3,1)="9",MID(R75,3,1)="0"))),IF(COUNTIF(INDIRECT("発明者引用!"&amp;ADDRESS(MATCH(C75,発明者引用!B$1:B$196,0),4)&amp;":"&amp;ADDRESS(MATCH(C75,発明者引用!B$1:B$196,0),17)),R75)+COUNTIF(INDIRECT("発明者引用!"&amp;ADDRESS(MATCH(C75,発明者引用!B$1:B$196,0),4)&amp;":"&amp;ADDRESS(MATCH(C75,発明者引用!B$1:B$196,0),17)),#REF!)+COUNTIF(INDIRECT("発明者引用!"&amp;ADDRESS(MATCH(C75,発明者引用!B$1:B$196,0),4)&amp;":"&amp;ADDRESS(MATCH(C75,発明者引用!B$1:B$196,0),17)),T75)&gt;0,"Yes","No"),"")</f>
        <v/>
      </c>
      <c r="AP75" s="190" t="str">
        <f ca="1">IF(OR(LEFT(R75)="特",LEFT(R75)="実",AND(OR(LEFT(R75,2)="US",LEFT(R75,2)="WO",LEFT(R75,2)="GB",LEFT(R75,2)="EP",LEFT(R75,2)="DE"),OR(MID(R75,3,1)="1",MID(R75,3,1)="2",MID(R75,3,1)="3",MID(R75,3,1)="4",MID(R75,3,1)="5",MID(R75,3,1)="6",MID(R75,3,1)="7",MID(R75,3,1)="8",MID(R75,3,1)="9",MID(R75,3,1)="0"))),IF(VLOOKUP(C75,ファミリ引用特許WO!$A$2:$B$241,2,FALSE)+VLOOKUP(C75,ファミリ引用文献WO!$A$2:$C$241,3,FALSE)=0,"ISR無し",IF(COUNTIF(INDIRECT("ファミリ引用特許WO!"&amp;ADDRESS(MATCH(C75,ファミリ引用特許WO!$A$2:$A$241,0),1)&amp;":"&amp;ADDRESS(MATCH(C75,ファミリ引用特許WO!$A$2:$A$241,0),19)),R75)+COUNTIF(INDIRECT("ファミリ引用特許WO!"&amp;ADDRESS(MATCH(C75,ファミリ引用特許WO!$A$2:$A$241,0),1)&amp;":"&amp;ADDRESS(MATCH(C75,ファミリ引用特許WO!$A$2:$A$241,0),19)),S75)+COUNTIF(INDIRECT("ファミリ引用特許WO!"&amp;ADDRESS(MATCH(C75,ファミリ引用特許WO!$A$2:$A$241,0),1)&amp;":"&amp;ADDRESS(MATCH(C75,ファミリ引用特許WO!$A$2:$A$241,0),19)),T75)+COUNTIF(INDIRECT("ファミリ引用特許WO!"&amp;ADDRESS(MATCH(C75,ファミリ引用特許WO!$A$2:$A$241,0),1)&amp;":"&amp;ADDRESS(MATCH(C75,ファミリ引用特許WO!$A$2:$A$241,0),19)),W75)+COUNTIF(INDIRECT("ファミリ引用特許WO!"&amp;ADDRESS(MATCH(C75,ファミリ引用特許WO!$A$2:$A$241,0),1)&amp;":"&amp;ADDRESS(MATCH(C75,ファミリ引用特許WO!$A$2:$A$241,0),19)),Y75)&gt;0,"Yes","No")),"")</f>
        <v/>
      </c>
      <c r="AQ75" s="194" t="str">
        <f ca="1">IF(OR(LEFT(R75)="特",LEFT(R75)="実",AND(OR(LEFT(R75,2)="US",LEFT(R75,2)="WO",LEFT(R75,2)="GB",LEFT(R75,2)="EP",LEFT(R75,2)="DE"),OR(MID(R75,3,1)="1",MID(R75,3,1)="2",MID(R75,3,1)="3",MID(R75,3,1)="4",MID(R75,3,1)="5",MID(R75,3,1)="6",MID(R75,3,1)="7",MID(R75,3,1)="8",MID(R75,3,1)="9",MID(R75,3,1)="0"))),IF(VLOOKUP(C75,'ファミリ引用特許表記修正（ex.A2→A）'!$A$2:$B$241,2,FALSE)=0,"family無し",IF(COUNTIF(INDIRECT("'ファミリ引用特許表記修正（ex.A2→A）'!"&amp;ADDRESS(MATCH(C75,'ファミリ引用特許表記修正（ex.A2→A）'!$A$2:$A$241,0),1)&amp;":"&amp;ADDRESS(MATCH(C75,'ファミリ引用特許表記修正（ex.A2→A）'!$A$2:$A$241,0),171)),R75)+COUNTIF(INDIRECT("'ファミリ引用特許表記修正（ex.A2→A）'!"&amp;ADDRESS(MATCH(C75,'ファミリ引用特許表記修正（ex.A2→A）'!$A$2:$A$241,0),1)&amp;":"&amp;ADDRESS(MATCH(C75,'ファミリ引用特許表記修正（ex.A2→A）'!$A$2:$A$241,0),171)),S75)+COUNTIF(INDIRECT("'ファミリ引用特許表記修正（ex.A2→A）'!"&amp;ADDRESS(MATCH(C75,'ファミリ引用特許表記修正（ex.A2→A）'!$A$2:$A$241,0),1)&amp;":"&amp;ADDRESS(MATCH(C75,'ファミリ引用特許表記修正（ex.A2→A）'!$A$2:$A$241,0),171)),T75)+COUNTIF(INDIRECT("'ファミリ引用特許表記修正（ex.A2→A）'!"&amp;ADDRESS(MATCH(C75,'ファミリ引用特許表記修正（ex.A2→A）'!$A$2:$A$241,0),1)&amp;":"&amp;ADDRESS(MATCH(C75,'ファミリ引用特許表記修正（ex.A2→A）'!$A$2:$A$241,0),171)),W75)+COUNTIF(INDIRECT("'ファミリ引用特許表記修正（ex.A2→A）'!"&amp;ADDRESS(MATCH(C75,'ファミリ引用特許表記修正（ex.A2→A）'!$A$2:$A$241,0),1)&amp;":"&amp;ADDRESS(MATCH(C75,'ファミリ引用特許表記修正（ex.A2→A）'!$A$2:$A$241,0),171)),Y75)&gt;0,"Yes","No")),"")</f>
        <v/>
      </c>
      <c r="AR75" s="193" t="str">
        <f>IF(OR(LEFT(R75)="特",LEFT(R75)="実",AND(OR(LEFT(R75,2)="US",LEFT(R75,2)="WO",LEFT(R75,2)="GB",LEFT(R75,2)="EP",LEFT(R75,2)="DE"),OR(MID(R75,3,1)="1",MID(R75,3,1)="2",MID(R75,3,1)="3",MID(R75,3,1)="4",MID(R75,3,1)="5",MID(R75,3,1)="6",MID(R75,3,1)="7",MID(R75,3,1)="8",MID(R75,3,1)="9",MID(R75,3,1)="0",))),"",VLOOKUP($C75,ファミリ発明者引用文献!A$3:B$235,2,FALSE))</f>
        <v>,,</v>
      </c>
      <c r="AS75" s="194" t="str">
        <f>VLOOKUP(C75,ファミリ引用文献WO!A$2:B$241,2,FALSE)</f>
        <v/>
      </c>
      <c r="AT75" s="190" t="str">
        <f>VLOOKUP(C75,ファミリ引用文献!A$3:B$242,2,FALSE)</f>
        <v>高橋史忠,カナダのケ-ブル・テレビ2社,暴力映像を防止する装置を開発,日経エレクトロニクス,日本,日経BP社,1996年 3月11日,第657号,p.13-14//Jerrold Communications Publication, Cable Television Equipment, dated 1992 and 1993, pp. 8-2.1 to 8-6 and 8-14.1 to 8-14.3./CableData, Roseville Consumer Presentation, Mar. 1986.//Westar and Videotoken Network Present The CableComputer (Plaintiff's Exhibit 334)./Committee on Commerce, Communications Act of 1995, XP-002100790, Jul. 1995, pp. 1-4./Richard G. Merrell, Mack S. Daily, An Auto-Dialer Approach to Pay-Per-View Purchasing, Zenith Electronics Corporation, Glenview, Illinois, 1989 NCTA Technical Papers, pp. 34-38./V. Brugliera, Digital On-Screen Display_A New Technology for the Consumer Interface, Symposium Record Cable Sessions of the 18th International Television Symposium&amp;Technical Exhibition, Jun. 1993, pp. 571-586./Richard G. Merrell, Mack S. Daily, An Auto-Dialer Approach to Pay-Per-View Purchasing, Zenith Electronics Corporation, Glenview, Illinois, 1989 NCTA Technical Papers, pp. 34-38.//Roseville City Council Presentation, bearing a date of Mar. 13, 1985 (Defendant's Exhibit 26)./Parental Choice in Television Programming (V-Chip) Legislation RETRIEVED FROM THE INTERNET, 8 February 1996, pages 1-5, XP002100791 http://www.fcc.gov/vchip/legislation.html/Richard G. Merrll, Mack S. Daily, An Auto-Dialer Approach to Pay-Per-View Purchasing, Zenith Electronic Corporation, Glenview, Illinois, 1989 NCTA Technical Papers, pp. 34-38./CableComputer User's Guide, bearing a date of Dec. 1985 (Plaintiff's Exhibit 289)./M/A-Com, Inc., Videocipher II Satellite Descrambler Owner's Manual, dated prior to Feb. 1986./Two Cable TV companies in Canada, Development of apparatus for preventing violence video, Nikkei Electronics, Nikkei BP, Mar. 11, 1996, No. 657, p. 13-14./Daniel F. Walsh Jr., Timing Considerations in RF Two Way Data Collection and Polling, Jerrold-Applied Media Lab, 1989 NCTA Technical Papers, pp. 47-56./T. Rzeszewski et al., A Microcomputer Controlled Frequency Synthesizer for TV, Reprinted from IEEE Trans. Consum. Electron., vol. CE-24, pp. 145-153, (1978)./Videocipher Owner's Manual, M/A-Com., Publication No. 4096-048; Model No. VC-2000E or VC-2000E/B, undated./Federal Communications Commission, In the Telecommunications Act of 1996, Public Law 104-104, effective Feb. 8, 1996, in Section 551, Parental Choice in Television Programming, XP-002100791, pp. 1-5./G. Libman, Times Staff Writer Chaining the Channels, A New Generation of Television Blocking Systems Allows More Options for Parent, Seeking to Control Kids' Viewing, Aug. 9, 1993./J. A. Chiddix et al., Off-Premises Broad-Band Addressability: A CATV Industry Challenge, American Television and Communications Corporation, Stamford Connecticut 1989 NCTA Technical Papers, 1989, pp. 57-64./A New Approach to Addressability, CableData product brochure, Cable Data, Sacramento, California, undated./StarSight Telecast Inc. User's Guide, pp. 1-20 (1994)./Parental Choice in Television Programming, Federal Communications Commission, XP-002100791.//Daniel H. Smart, Innovative Aspects of a Switched Star Cabled Televislon Distribution System, British Cable Services Limited, 1987 NCTA Technical Papers, pp. 28-35./104 H. Rpt. 204, Communication Act of 1995 RETRIEVED FROM THE INTERNET,24 July 1995, pages 1-4, XP002100790 http://roscoe.law.harvard.edu/courses/tech seminar96/course/sessions/vchip/10.html/Gregory F. Vaeth, John Feras, Enertec, Inc., The Addressable Controller of the Future, General Instrument/Jerrold Communications, 1990 NCTA Technical Papers, pp. 274-279./Gregory F. Vaeth, John Feras, Enertec, Inc., The Addressable Controller of the Future, General InstrumentJerrold Communications, 1990 NCTA Technical Papers, pp. 274-279./Daniel H. Smart, Innovative Aspects of a Switched Star Cabled Television Distrubution System, British Cable Services Limited, 1987 NCTA Technical Papers, pp. 26-35./Daniel F. Walsh Jr., Timing Considerations in RF Two Way Data Collection and Polling, Jerrold-Applied Media Lab, 1989 NCTA Technical Papers, pp. 47-56./M. Dufresne, New Services: An Integrated Cable Network's Approach, Videotron Communication LTEE, Technical Papers of NCTA 31st Annual Convention&amp;Exposition, pp. 156-160 (1982)./StarSight Telecast Inc. User's Guide, pp. 1-20 (1994)./L. West et al., Off Premises Technology Comparisons, Scentific Atlanta 1989 NCTA Technical Papers, 1989, pp. 39-56./Addressable Converters: A New Development at Cable Data, Via Cable, vol. 1, No. 12, Dec. 1981, Cable Data, Sacramento, California./104 H. Rpt. 204 Communications Act of 199 Retrieved from the Internet, Jul. 24, 1995 pp. 1-4, XP002100790 http:// roscoe.law.harvard.edu/courses/tech seminar96/ course/sessions/ vonip/10. html, p. 2, paragraph 6-paragraph 7./Daniel H. Smart, Innovative Aspects of a Switched Star Cabled Television Distribution System, British Cable Services Limited, 1987 NCTA Technical Papers, pp. 26-35./0/0/0/0/0/0/0/0/0/0/0/0/0/0/0/0/0/0/0/0/0/0/0/0/0/0/0/0/0/0/0/0/0/0/0/0/0/0/0/0/0/0/0/0/0/0/0/0/0/0/0/0/0/0/0/0/0/0/0/0/0/0/0/0/0/0/0/0/0/0/0/0/0/0/0/0/0/0/0/0/0/0/0/0/0/0/0/0/0/0/0/0/0/0/0/0/0/0/0/0/0/0/0/0/0/0/0/0/0/0/0/0/0/0/0/0/0/0/0/0/0/0/0/0/0/0/0/0/0/0/0/0/0/0/0/0/0</v>
      </c>
      <c r="AU75" s="190" t="str">
        <f>VLOOKUP(C75,審判データ!AH$2:BT$379,39,FALSE)</f>
        <v>AU00717191B;AU03011197A;BR09711089A;CA02255690A;CA02255690C;CA02489807A;CA02489807C;CA02793819A;CN01228901A;CN01148063C;CN01717041A;CN100479520C;CN01283043A;CN01214638C;EP1585328A;EP1746832A;EP2323385A;EP2288153A;EP2362648A;EP900499A;EP900499B;ES02377633T;HK01033402A;特表2000-511378;特開2005-065325;特許04324540;特開2009-022037;特開2011-103704;特開2012-070457;KR20000016048A;KR20050106593A;KR100680932B;US5969748;US6144401;US2005125822;US8245250;US2008178210;US2012039583;US2013014154;WO1997046016A</v>
      </c>
      <c r="AV75" s="192" t="str">
        <f ca="1">IF(INDIRECT("審判データ!"&amp;ADDRESS(MATCH(C75,審判データ!$AH$1:$AH$379,0),32))="早期審査の対象とする","早期審査","")</f>
        <v/>
      </c>
      <c r="AW75" s="657" t="str">
        <f t="shared" si="6"/>
        <v/>
      </c>
      <c r="AX75" s="658" t="str">
        <f>IF(LEFT(AE75,3)="日本特",IF(LEFT(C75)="特",VLOOKUP(C75,'本件、証拠文献テーマコード'!G$2:I$376,3,FALSE),VLOOKUP(C75,'本件、証拠文献テーマコード'!B$2:I$376,8,FALSE)),"")</f>
        <v/>
      </c>
      <c r="AY75" s="658" t="str">
        <f>IF(LEFT(AE75,3)="日本特",IF(OR(MID(R75,2,1)="開",MID(R75,2,1)="表",MID(R75,2,1)="登"),VLOOKUP(R75,'本件、証拠文献テーマコード'!C$2:I$379,7,FALSE),VLOOKUP(R75,'本件、証拠文献テーマコード'!G$2:I$379,3,FALSE)),"")</f>
        <v/>
      </c>
      <c r="AZ75" s="659"/>
    </row>
    <row r="76" spans="1:52" ht="81" x14ac:dyDescent="0.15">
      <c r="A76" s="233" t="s">
        <v>22431</v>
      </c>
      <c r="B76" s="586" t="str">
        <f ca="1">IF(A76="",B75,INDIRECT("審判データ!"&amp;ADDRESS(MATCH(A76,審判データ!$HC$1:$HC$379,0),20))&amp;" / "&amp;INDIRECT("審判データ!"&amp;ADDRESS(MATCH(A76,審判データ!$HC$1:$HC$379,0),21)))</f>
        <v>2011 / 29-1,29-2</v>
      </c>
      <c r="C76" s="66">
        <v>4198113</v>
      </c>
      <c r="D76" s="43" t="s">
        <v>22432</v>
      </c>
      <c r="E76" s="43" t="str">
        <f ca="1">INDIRECT("審判データ!"&amp;ADDRESS(MATCH(C76,審判データ!$AH$1:$AH$379,0),55))</f>
        <v>ビーエーエスエフソシエタス・ヨーロピア</v>
      </c>
      <c r="F76" s="43" t="str">
        <f ca="1">INDIRECT("審判データ!"&amp;ADDRESS(MATCH(C76,審判データ!$AH$1:$AH$379,0),56))</f>
        <v>ディーツェン，フランツ－ヨーゼフ;エールマン，ゲルト;シュミート，ベルンハルト;ラウン，マルティン;ハーン，クラウス;ルーフ，ヨーアヒム;アルメンディンガー，マルクス;ホロッホ，ヤン;ダトコ，アヒム</v>
      </c>
      <c r="G76" s="43" t="str">
        <f ca="1">INDIRECT("審判データ!"&amp;ADDRESS(MATCH(C76,審判データ!$AH$1:$AH$379,0),72))</f>
        <v>AT00321094T;AU2003236710A;BR00311480A;BR00311480B;CA02488507A;CA02488507C;CN01662589A;CN01305944C;DE10226749A;DE50302746D;EP1517947A;EP1517947B;ES02260628T;特表2005-534733;特許04198113;KR20050024330A;KR100975495B;MXPA04011985A;PL00374432A;PL00206013B;RU2005100831A;RU02375387C;UA00081255C;US2005156344;US7776244;WO2003106544A</v>
      </c>
      <c r="H76" s="43" t="str">
        <f ca="1">INDIRECT("審判データ!"&amp;ADDRESS(MATCH(C76,審判データ!$AH$1:$AH$379,0),41))</f>
        <v>C08J  9/16;B29B  9/10;B29B 11/10;B29K 25:00;B29K 25:00;B29K105:04;B29K105:04;C08L 25:04;C08L 25:04</v>
      </c>
      <c r="I76" s="43" t="str">
        <f ca="1">INDIRECT("審判データ!"&amp;ADDRESS(MATCH(C76,審判データ!$AH$1:$AH$379,0),49))</f>
        <v>C08J   9/00@AFI(RU);C08J   9/16@AFI(JP);B29B   9/10@ALI(JP);B29B  11/10@ALI(JP);B29C  44/34@ALI(EP);B29K  25/00@ALN(JP);B29K 105/04@ALN(JP)</v>
      </c>
      <c r="J76" s="43" t="str">
        <f ca="1">INDIRECT("審判データ!"&amp;ADDRESS(MATCH(C76,審判データ!$AH$1:$AH$379,0),51))</f>
        <v>B29K 25:00;B29K105:04;C08L 25:04;C08J  9/16;B29B  9/10;B29B 11/10</v>
      </c>
      <c r="K76" s="43" t="str">
        <f ca="1">INDIRECT("審判データ!"&amp;ADDRESS(MATCH(C76,審判データ!$AH$1:$AH$379,0),53))</f>
        <v>4F074 AA32;4F074 AA33;4F074 AA77;4F074 AB01;4F074 AD11;4F074 AG02;4F074 AG06;4F074 BA34;4F074 BA35;4F074 BA36;4F074 BA37;4F074 BA38;4F074 BA39;4F074 BA40;4F074 BA42;4F074 BA73;4F074 BA74;4F074 BA75;4F201 AA13A;4F201 AB02A;4F201 AB07A;4F201 AR06;4F201 AR12;4F201 AR15;4F201 BA03;4F201 BC01;4F201 BC02;4F201 BK06;4F201 BK11;4F201 BL11;4F201 BL33;4F201 BM06;4F201 BM14</v>
      </c>
      <c r="L76" s="587" t="s">
        <v>22433</v>
      </c>
      <c r="M76" s="588" t="s">
        <v>22434</v>
      </c>
      <c r="N76" s="589" t="s">
        <v>22435</v>
      </c>
      <c r="O76" s="664">
        <v>0</v>
      </c>
      <c r="P76" s="590" t="s">
        <v>201</v>
      </c>
      <c r="Q76" s="591" t="s">
        <v>22436</v>
      </c>
      <c r="R76" s="592" t="s">
        <v>22437</v>
      </c>
      <c r="S76" s="588" t="str">
        <f>IF(OR(LEFT(R76)="特",LEFT(R76)="実"),VLOOKUP(R76,'証拠（JP特許）'!$B$2:$D$299,2,FALSE),IF(AND(OR(LEFT(R76,2)="US",LEFT(R76,2)="WO",LEFT(R76,2)="GB",LEFT(R76,2)="EP",LEFT(R76,2)="DE"),OR(MID(R76,3,1)="1",MID(R76,3,1)="2",MID(R76,3,1)="3",MID(R76,3,1)="4",MID(R76,3,1)="5",MID(R76,3,1)="6",MID(R76,3,1)="7",MID(R76,3,1)="8",MID(R76,3,1)="9",MID(R76,3,1)="0")),VLOOKUP(R76,'証拠（WW特許）'!$B$2:$C$90,2,FALSE),"_"))</f>
        <v>特願昭59-99726</v>
      </c>
      <c r="T76" s="591" t="str">
        <f>IF(OR(LEFT(R76)="特",LEFT(R76)="実"),VLOOKUP(R76,'証拠（JP特許）'!$B$2:$E$299,4,FALSE),"_")</f>
        <v>JP1957955</v>
      </c>
      <c r="U76" s="588" t="s">
        <v>94</v>
      </c>
      <c r="V76" s="591" t="s">
        <v>25</v>
      </c>
      <c r="W76" s="608" t="str">
        <f t="shared" si="8"/>
        <v>JP59221340A</v>
      </c>
      <c r="X76" s="604"/>
      <c r="Y76" s="604" t="str">
        <f t="shared" si="9"/>
        <v>JP1957955B</v>
      </c>
      <c r="Z76" s="91" t="str">
        <f ca="1">IF(OR(LEFT(R76)="特",LEFT(R76)="実",AND(OR(LEFT(R76,2)="US",LEFT(R76,2)="WO",LEFT(R76,2)="GB",LEFT(R76,2)="EP",LEFT(R76,2)="DE"),OR(MID(R76,3,1)="1",MID(R76,3,1)="2",MID(R76,3,1)="3",MID(R76,3,1)="4",MID(R76,3,1)="5",MID(R76,3,1)="6",MID(R76,3,1)="7",MID(R76,3,1)="8",MID(R76,3,1)="9",MID(R76,3,1)="0",))),IF(COUNTIF(INDIRECT("拒絶理由・拒絶査定・異議申立!"&amp;ADDRESS(MATCH(C76,拒絶理由・拒絶査定・異議申立!B$1:B$1000,0),3)&amp;":"&amp;ADDRESS(MATCH(C76,拒絶理由・拒絶査定・異議申立!B$1:B$1000,0),50)),R76)+COUNTIF(INDIRECT("拒絶理由・拒絶査定・異議申立!"&amp;ADDRESS(MATCH(C76,拒絶理由・拒絶査定・異議申立!B$1:B$1000,0),3)&amp;":"&amp;ADDRESS(MATCH(C76,拒絶理由・拒絶査定・異議申立!B$1:B$1000,0),50)),T76)&gt;0,"Yes","No"),"")</f>
        <v>No</v>
      </c>
      <c r="AA76" s="92" t="str">
        <f ca="1">IF(OR(LEFT(R76)="特",LEFT(R76)="実",AND(OR(LEFT(R76,2)="US",LEFT(R76,2)="WO",LEFT(R76,2)="GB",LEFT(R76,2)="EP",LEFT(R76,2)="DE"),OR(MID(R76,3,1)="1",MID(R76,3,1)="2",MID(R76,3,1)="3",MID(R76,3,1)="4",MID(R76,3,1)="5",MID(R76,3,1)="6",MID(R76,3,1)="7",MID(R76,3,1)="8",MID(R76,3,1)="9",MID(R76,3,1)="0",))),IF(COUNTIF(INDIRECT("先行技術調査・登録査定!"&amp;ADDRESS(MATCH(C76,先行技術調査・登録査定!B$1:B$1000,0),3)&amp;":"&amp;ADDRESS(MATCH(C76,先行技術調査・登録査定!B$1:B$1000,0),49)),R76)+COUNTIF(INDIRECT("先行技術調査・登録査定!"&amp;ADDRESS(MATCH(C76,先行技術調査・登録査定!B$1:B$1000,0),3)&amp;":"&amp;ADDRESS(MATCH(C76,先行技術調査・登録査定!B$1:B$1000,0),49)),T76)&gt;0,"Yes","No"),"")</f>
        <v>No</v>
      </c>
      <c r="AB76" s="169" t="str">
        <f t="shared" ca="1" si="5"/>
        <v>Yes</v>
      </c>
      <c r="AC76" s="94" t="str">
        <f>IF(OR(LEFT(R76)="特",LEFT(R76)="実",AND(OR(LEFT(R76,2)="US",LEFT(R76,2)="WO",LEFT(R76,2)="GB",LEFT(R76,2)="EP",LEFT(R76,2)="DE"),OR(MID(R76,3,1)="1",MID(R76,3,1)="2",MID(R76,3,1)="3",MID(R76,3,1)="4",MID(R76,3,1)="5",MID(R76,3,1)="6",MID(R76,3,1)="7",MID(R76,3,1)="8",MID(R76,3,1)="9",MID(R76,3,1)="0",))),"",VLOOKUP($C76,非特許文献リスト!$A$2:$C$196,2,FALSE))</f>
        <v/>
      </c>
      <c r="AD76" s="95" t="str">
        <f>IF(OR(LEFT(R76)="特",LEFT(R76)="実",AND(OR(LEFT(R76,2)="US",LEFT(R76,2)="WO",LEFT(R76,2)="GB",LEFT(R76,2)="EP",LEFT(R76,2)="DE"),OR(MID(R76,3,1)="1",MID(R76,3,1)="2",MID(R76,3,1)="3",MID(R76,3,1)="4",MID(R76,3,1)="5",MID(R76,3,1)="6",MID(R76,3,1)="7",MID(R76,3,1)="8",MID(R76,3,1)="9",MID(R76,3,1)="0",))),"",VLOOKUP($C76,非特許文献リスト!$A$2:$C$196,3,FALSE))</f>
        <v/>
      </c>
      <c r="AE76" s="175" t="str">
        <f t="shared" si="7"/>
        <v>日本特許文献</v>
      </c>
      <c r="AF76" s="176" t="str">
        <f>IF(OR(LEFT(R76)="特",LEFT(R76)="実"),VLOOKUP(R76,'証拠（JP特許）'!$B$2:$AB$299,10,FALSE),IF(AND(OR(LEFT(R76,2)="US",LEFT(R76,2)="WO",LEFT(R76,2)="GB",LEFT(R76,2)="EP",LEFT(R76,2)="DE"),OR(MID(R76,3,1)="1",MID(R76,3,1)="2",MID(R76,3,1)="3",MID(R76,3,1)="4",MID(R76,3,1)="5",MID(R76,3,1)="6",MID(R76,3,1)="7",MID(R76,3,1)="8",MID(R76,3,1)="9",MID(R76,3,1)="0",)),VLOOKUP(R76,'証拠（WW特許）'!$B$2:$M$90,8,FALSE),""))</f>
        <v>モンテヂソン・エス・ピイ・エイ</v>
      </c>
      <c r="AG76" s="176" t="str">
        <f>IF(OR(LEFT(R76)="特",LEFT(R76)="実"),VLOOKUP(R76,'証拠（JP特許）'!$B$2:$AB$299,26,FALSE),IF(AND(OR(LEFT(R76,2)="US",LEFT(R76,2)="WO",LEFT(R76,2)="GB",LEFT(R76,2)="EP",LEFT(R76,2)="DE"),OR(MID(R76,3,1)="1",MID(R76,3,1)="2",MID(R76,3,1)="3",MID(R76,3,1)="4",MID(R76,3,1)="5",MID(R76,3,1)="6",MID(R76,3,1)="7",MID(R76,3,1)="8",MID(R76,3,1)="9",MID(R76,3,1)="0",)),VLOOKUP(R76,'証拠（WW特許）'!$B$2:$M$90,12,FALSE),""))</f>
        <v>ジアンフランコ・ビグリオ－ネ,ギイゼツペ・シグナ,ロベルト・リナルデイ</v>
      </c>
      <c r="AH76" s="58" t="str">
        <f>IF(OR(LEFT(R76)="特",LEFT(R76)="実"),VLOOKUP(R76,'証拠（JP特許）'!$B$2:$X$299,20,FALSE),IF(AND(OR(LEFT(R76,2)="US",LEFT(R76,2)="WO",LEFT(R76,2)="GB",LEFT(R76,2)="EP",LEFT(R76,2)="DE"),OR(MID(R76,3,1)="1",MID(R76,3,1)="2",MID(R76,3,1)="3",MID(R76,3,1)="4",MID(R76,3,1)="5",MID(R76,3,1)="6",MID(R76,3,1)="7",MID(R76,3,1)="8",MID(R76,3,1)="9",MID(R76,3,1)="0",)),VLOOKUP(R76,'証拠（WW特許）'!$B$2:$U$90,20,FALSE),""))</f>
        <v>C08J   9/16    (2006.01)</v>
      </c>
      <c r="AI76" s="58" t="str">
        <f>IF(OR(LEFT(R76)="特",LEFT(R76)="実"),VLOOKUP(R76,'証拠（JP特許）'!$B$2:$X$299,21,FALSE),"")</f>
        <v xml:space="preserve">C08J  9/16   CET ,C08J  9/16       </v>
      </c>
      <c r="AJ76" s="58" t="str">
        <f>IF(OR(LEFT(R76)="特",LEFT(R76)="実"),VLOOKUP(R76,'証拠（JP特許）'!$B$2:$X$299,22,FALSE),"")</f>
        <v>4F074AA32,4F074AB05,4F074BA39,4F074BA95,4F074CA34,4F074CA38,4F074CC04Y,4F074CC05X,4F074CC32X,4F074CC34X,4F074CC44,4F074CC45,4F074CC62,4F074CC63,4F074CC64,4F074DA32,4F074DA33,4F074CA32</v>
      </c>
      <c r="AK76" s="59" t="str">
        <f>IF(OR(LEFT(R76)="特",LEFT(R76)="実"),VLOOKUP(R76,'証拠（JP特許）'!$B$2:$X$299,17,FALSE),IF(AND(OR(LEFT(R76,2)="US",LEFT(R76,2)="WO",LEFT(R76,2)="GB",LEFT(R76,2)="EP",LEFT(R76,2)="DE"),OR(MID(R76,3,1)="1",MID(R76,3,1)="2",MID(R76,3,1)="3",MID(R76,3,1)="4",MID(R76,3,1)="5",MID(R76,3,1)="6",MID(R76,3,1)="7",MID(R76,3,1)="8",MID(R76,3,1)="9",MID(R76,3,1)="0",)),VLOOKUP(R76,'証拠（WW特許）'!$B$2:$U$90,16,FALSE),""))</f>
        <v>1984.12.12</v>
      </c>
      <c r="AL76" s="190" t="s">
        <v>124</v>
      </c>
      <c r="AM76" s="190" t="s">
        <v>95</v>
      </c>
      <c r="AN76" s="190" t="s">
        <v>95</v>
      </c>
      <c r="AO76" s="58" t="str">
        <f ca="1">IF(OR(LEFT(R76)="特",LEFT(R76)="実",AND(OR(LEFT(R76,2)="US",LEFT(R76,2)="WO",LEFT(R76,2)="GB",LEFT(R76,2)="EP",LEFT(R76,2)="DE"),OR(MID(R76,3,1)="1",MID(R76,3,1)="2",MID(R76,3,1)="3",MID(R76,3,1)="4",MID(R76,3,1)="5",MID(R76,3,1)="6",MID(R76,3,1)="7",MID(R76,3,1)="8",MID(R76,3,1)="9",MID(R76,3,1)="0"))),IF(COUNTIF(INDIRECT("発明者引用!"&amp;ADDRESS(MATCH(C76,発明者引用!B$1:B$196,0),4)&amp;":"&amp;ADDRESS(MATCH(C76,発明者引用!B$1:B$196,0),17)),R76)+COUNTIF(INDIRECT("発明者引用!"&amp;ADDRESS(MATCH(C76,発明者引用!B$1:B$196,0),4)&amp;":"&amp;ADDRESS(MATCH(C76,発明者引用!B$1:B$196,0),17)),#REF!)+COUNTIF(INDIRECT("発明者引用!"&amp;ADDRESS(MATCH(C76,発明者引用!B$1:B$196,0),4)&amp;":"&amp;ADDRESS(MATCH(C76,発明者引用!B$1:B$196,0),17)),T76)&gt;0,"Yes","No"),"")</f>
        <v>No</v>
      </c>
      <c r="AP76" s="58" t="str">
        <f ca="1">IF(OR(LEFT(R76)="特",LEFT(R76)="実",AND(OR(LEFT(R76,2)="US",LEFT(R76,2)="WO",LEFT(R76,2)="GB",LEFT(R76,2)="EP",LEFT(R76,2)="DE"),OR(MID(R76,3,1)="1",MID(R76,3,1)="2",MID(R76,3,1)="3",MID(R76,3,1)="4",MID(R76,3,1)="5",MID(R76,3,1)="6",MID(R76,3,1)="7",MID(R76,3,1)="8",MID(R76,3,1)="9",MID(R76,3,1)="0"))),IF(VLOOKUP(C76,ファミリ引用特許WO!$A$2:$B$241,2,FALSE)+VLOOKUP(C76,ファミリ引用文献WO!$A$2:$C$241,3,FALSE)=0,"ISR無し",IF(COUNTIF(INDIRECT("ファミリ引用特許WO!"&amp;ADDRESS(MATCH(C76,ファミリ引用特許WO!$A$2:$A$241,0),1)&amp;":"&amp;ADDRESS(MATCH(C76,ファミリ引用特許WO!$A$2:$A$241,0),19)),R76)+COUNTIF(INDIRECT("ファミリ引用特許WO!"&amp;ADDRESS(MATCH(C76,ファミリ引用特許WO!$A$2:$A$241,0),1)&amp;":"&amp;ADDRESS(MATCH(C76,ファミリ引用特許WO!$A$2:$A$241,0),19)),S76)+COUNTIF(INDIRECT("ファミリ引用特許WO!"&amp;ADDRESS(MATCH(C76,ファミリ引用特許WO!$A$2:$A$241,0),1)&amp;":"&amp;ADDRESS(MATCH(C76,ファミリ引用特許WO!$A$2:$A$241,0),19)),T76)+COUNTIF(INDIRECT("ファミリ引用特許WO!"&amp;ADDRESS(MATCH(C76,ファミリ引用特許WO!$A$2:$A$241,0),1)&amp;":"&amp;ADDRESS(MATCH(C76,ファミリ引用特許WO!$A$2:$A$241,0),19)),W76)+COUNTIF(INDIRECT("ファミリ引用特許WO!"&amp;ADDRESS(MATCH(C76,ファミリ引用特許WO!$A$2:$A$241,0),1)&amp;":"&amp;ADDRESS(MATCH(C76,ファミリ引用特許WO!$A$2:$A$241,0),19)),Y76)&gt;0,"Yes","No")),"")</f>
        <v>No</v>
      </c>
      <c r="AQ76" s="55" t="str">
        <f ca="1">IF(OR(LEFT(R76)="特",LEFT(R76)="実",AND(OR(LEFT(R76,2)="US",LEFT(R76,2)="WO",LEFT(R76,2)="GB",LEFT(R76,2)="EP",LEFT(R76,2)="DE"),OR(MID(R76,3,1)="1",MID(R76,3,1)="2",MID(R76,3,1)="3",MID(R76,3,1)="4",MID(R76,3,1)="5",MID(R76,3,1)="6",MID(R76,3,1)="7",MID(R76,3,1)="8",MID(R76,3,1)="9",MID(R76,3,1)="0"))),IF(VLOOKUP(C76,'ファミリ引用特許表記修正（ex.A2→A）'!$A$2:$B$241,2,FALSE)=0,"family無し",IF(COUNTIF(INDIRECT("'ファミリ引用特許表記修正（ex.A2→A）'!"&amp;ADDRESS(MATCH(C76,'ファミリ引用特許表記修正（ex.A2→A）'!$A$2:$A$241,0),1)&amp;":"&amp;ADDRESS(MATCH(C76,'ファミリ引用特許表記修正（ex.A2→A）'!$A$2:$A$241,0),171)),R76)+COUNTIF(INDIRECT("'ファミリ引用特許表記修正（ex.A2→A）'!"&amp;ADDRESS(MATCH(C76,'ファミリ引用特許表記修正（ex.A2→A）'!$A$2:$A$241,0),1)&amp;":"&amp;ADDRESS(MATCH(C76,'ファミリ引用特許表記修正（ex.A2→A）'!$A$2:$A$241,0),171)),S76)+COUNTIF(INDIRECT("'ファミリ引用特許表記修正（ex.A2→A）'!"&amp;ADDRESS(MATCH(C76,'ファミリ引用特許表記修正（ex.A2→A）'!$A$2:$A$241,0),1)&amp;":"&amp;ADDRESS(MATCH(C76,'ファミリ引用特許表記修正（ex.A2→A）'!$A$2:$A$241,0),171)),T76)+COUNTIF(INDIRECT("'ファミリ引用特許表記修正（ex.A2→A）'!"&amp;ADDRESS(MATCH(C76,'ファミリ引用特許表記修正（ex.A2→A）'!$A$2:$A$241,0),1)&amp;":"&amp;ADDRESS(MATCH(C76,'ファミリ引用特許表記修正（ex.A2→A）'!$A$2:$A$241,0),171)),W76)+COUNTIF(INDIRECT("'ファミリ引用特許表記修正（ex.A2→A）'!"&amp;ADDRESS(MATCH(C76,'ファミリ引用特許表記修正（ex.A2→A）'!$A$2:$A$241,0),1)&amp;":"&amp;ADDRESS(MATCH(C76,'ファミリ引用特許表記修正（ex.A2→A）'!$A$2:$A$241,0),171)),Y76)&gt;0,"Yes","No")),"")</f>
        <v>No</v>
      </c>
      <c r="AR76" s="58" t="str">
        <f>IF(OR(LEFT(R76)="特",LEFT(R76)="実",AND(OR(LEFT(R76,2)="US",LEFT(R76,2)="WO",LEFT(R76,2)="GB",LEFT(R76,2)="EP",LEFT(R76,2)="DE"),OR(MID(R76,3,1)="1",MID(R76,3,1)="2",MID(R76,3,1)="3",MID(R76,3,1)="4",MID(R76,3,1)="5",MID(R76,3,1)="6",MID(R76,3,1)="7",MID(R76,3,1)="8",MID(R76,3,1)="9",MID(R76,3,1)="0",))),"",VLOOKUP($C76,ファミリ発明者引用文献!A$3:B$235,2,FALSE))</f>
        <v/>
      </c>
      <c r="AS76" s="55" t="str">
        <f>VLOOKUP(C76,ファミリ引用文献WO!A$2:B$241,2,FALSE)</f>
        <v/>
      </c>
      <c r="AT76" s="58" t="str">
        <f>VLOOKUP(C76,ファミリ引用文献!A$3:B$242,2,FALSE)</f>
        <v>Prof. Kulicke, Expert Opinion regarding European Patent EP 1 517 947 B1, in the version of Nov. 25, 2008 (2009)./Roempp, Chemie Lexikon, 9th edition, 1992, p. 3570-3571./Ullmann vol. 4, 1981, p. 268-270, 415-432, 131-132./Kawai et al., Spinning of Man-Made Fibers and Film Making, I Soc. Pol. Sci. JP 160-161 (1967)_including English language translation./Henderson et al., Effects if the Die Temperature on Extrudate Swell in Screw Extrusion J. Appl. Pol. Sci. 31, 353-365 (1986)./Kunststoffhandbuch Nr. 4, Polystyrol, 1996, p. 106, 342, 567, 568, 574, 575, 582, 583./Sulzer, Company brochure, 1998./EMPA-1, GPC determination of Molecular Weight_Analytical Data (2009)./Product Information Polystyrol 158K, BASF Plastics, Mar. 2001./Kohlenstoffhandbuch Nr. V Polystyrol, 1969, p. 674-675, Hanser Verlag./EMPA-2, EMPA Report on Round Robin Tests_GPC/SEC determination of Molecular Weight (2004)./EPFL, Analytical Data EPFL_GPC determination of Molecular Weight (2008/2009)./Mack et al., Trends in Underwater Pelletizer Technoloeogy: Considering New Types of Polyolefin Resins Polyolefins XI Retec, Houston, Texas, Feb. 1999./Echte, Adolf Handbuch der technischen Polymerchemie, 1993, p. 393, 476, 477.//Roempp, Chemie Lexikon, 1958, p. 3494-3495./Chang Dae Han, Flow of Molten Polymers through Circular and Slit Dies Rheology in Polymer Processing, Chap. 5, pp. 89-128, Academic Press, New York (1976)./GALA, SMUP 6D (Underwater Granulator) Manual (1994)./Deutsche Norm, DIN 55672-1 Gel permeation chromatography (GPC)_Part 1: Tetrahydrofuran (THF) as elution solvent (1995)./Bremner, T., and A. Rudin, Melt Flow Index Values and Molecular Weight Distributions of Commercial Thermoplastics, J. of Applied Polymer Science, vol. 41 (1990) pp. 1617-1627./Shenoy et al., Melt flow Index: More than just a Quality Control Rheological Parameter. Part I Adv. Pol. Tech. 6(1), 1-58 (1986)./Osswald, Materials Science of Polymers for Engineers, 2003, p. 43, Hanser Publishers, Munich./Kaiser, Kunststoffchemie for Ingenieure pp. 300-301, Carl Hanser Verlag Muenchen Wien 2006./Mori et al., Report on the cooperative determination of molecular weight averages of polymers by size exclusion chromatography. VII. A report on the forth round robin test (No. 1) Bunseki Kagaku 46(10), 837-844 (1997)./Mori, Correction Method for a Concentration Effect in the Calculation of Molecular Weight Averages from GPC Chromatograms J. Appl. Pol. Sci. 20, 2157-2164 (1976)./Henderson et al., The Effect of Die Plate Temperature Gradients on Peliet Size Distribution from Underwater Die-Face Pelletizers Advances in Polymer Technology 5(3), 53-57 (1985)./Graessley et al., Die Swell in Molten Polymers Trans. Soc. Rheol. 14(4), 519-544 (1970)./Viscotek, Analysis of two Polystyrene Samples by Tripple Detection Method Size Exclusion Chromatography Analytical Data (2009)./Ma et al., Foam Extrusion Characteristics of Thermoplastic Resin with Fluorocarbon Blowing Agent. II. Polystyrene Foam Extrusion Journal of Applied Polymer Science 28, 2983-2998 (1983)./0/0/0/0/0/0/0/0/0/0/0/0/0/0/0/0/0/0/0/0/0/0/0/0/0/0/0/0/0/0/0/0/0/0/0/0/0/0/0/0/0/0/0/0/0/0/0/0/0/0/0/0/0/0/0/0/0/0/0/0/0/0/0/0/0/0/0/0/0/0/0/0/0/0/0/0/0/0/0/0/0/0/0/0/0/0/0/0/0/0/0/0/0/0/0/0/0/0/0/0/0/0/0/0/0/0/0/0/0/0/0/0/0/0/0/0/0/0/0/0/0/0/0/0/0/0/0/0/0/0/0/0/0/0/0/0/0/0/0/0/0/0/0/0/0/0/0</v>
      </c>
      <c r="AU76" s="58" t="str">
        <f>VLOOKUP(C76,審判データ!AH$2:BT$379,39,FALSE)</f>
        <v>AT00321094T;AU2003236710A;BR00311480A;BR00311480B;CA02488507A;CA02488507C;CN01662589A;CN01305944C;DE10226749A;DE50302746D;EP1517947A;EP1517947B;ES02260628T;特表2005-534733;特許04198113;KR20050024330A;KR100975495B;MXPA04011985A;PL00374432A;PL00206013B;RU2005100831A;RU02375387C;UA00081255C;US2005156344;US7776244;WO2003106544A</v>
      </c>
      <c r="AV76" s="62" t="str">
        <f ca="1">IF(INDIRECT("審判データ!"&amp;ADDRESS(MATCH(C76,審判データ!$AH$1:$AH$379,0),32))="早期審査の対象とする","早期審査","")</f>
        <v/>
      </c>
      <c r="AW76" s="665" t="str">
        <f t="shared" si="6"/>
        <v>一致</v>
      </c>
      <c r="AX76" s="666" t="str">
        <f>IF(LEFT(AE76,3)="日本特",IF(LEFT(C76)="特",VLOOKUP(C76,'本件、証拠文献テーマコード'!G$2:I$376,3,FALSE),VLOOKUP(C76,'本件、証拠文献テーマコード'!B$2:I$376,8,FALSE)),"")</f>
        <v>4F074,4F201</v>
      </c>
      <c r="AY76" s="666" t="str">
        <f>IF(LEFT(AE76,3)="日本特",IF(OR(MID(R76,2,1)="開",MID(R76,2,1)="表",MID(R76,2,1)="登"),VLOOKUP(R76,'本件、証拠文献テーマコード'!C$2:I$379,7,FALSE),VLOOKUP(R76,'本件、証拠文献テーマコード'!G$2:I$379,3,FALSE)),"")</f>
        <v>4F074</v>
      </c>
      <c r="AZ76" s="54"/>
    </row>
    <row r="77" spans="1:52" ht="81" x14ac:dyDescent="0.15">
      <c r="A77" s="233" t="s">
        <v>22438</v>
      </c>
      <c r="B77" s="586" t="str">
        <f ca="1">IF(A77="",B76,INDIRECT("審判データ!"&amp;ADDRESS(MATCH(A77,審判データ!$HC$1:$HC$379,0),20))&amp;" / "&amp;INDIRECT("審判データ!"&amp;ADDRESS(MATCH(A77,審判データ!$HC$1:$HC$379,0),21)))</f>
        <v>2012 / 29-1</v>
      </c>
      <c r="C77" s="66">
        <v>4058072</v>
      </c>
      <c r="D77" s="43" t="s">
        <v>22439</v>
      </c>
      <c r="E77" s="43" t="str">
        <f ca="1">INDIRECT("審判データ!"&amp;ADDRESS(MATCH(C77,審判データ!$AH$1:$AH$379,0),55))</f>
        <v>アプト株式会社</v>
      </c>
      <c r="F77" s="43" t="str">
        <f ca="1">INDIRECT("審判データ!"&amp;ADDRESS(MATCH(C77,審判データ!$AH$1:$AH$379,0),56))</f>
        <v>宮本　有正;戸嶋　直樹;浅野　孝雄</v>
      </c>
      <c r="G77" s="43" t="str">
        <f ca="1">INDIRECT("審判データ!"&amp;ADDRESS(MATCH(C77,審判データ!$AH$1:$AH$379,0),72))</f>
        <v>AU2004212823A;AU2004212824A;CA02518311A;CA02518313A;CN01750837A;CN100446776C;CN01750838A;EP1598071A;EP1598072A;WO04/073722;特許04058072;WO04/073723;特開2007-176944;KR20060007365A;KR20060024343A;RU2005129265A;RU2005129269A;RU02353372C;TW0I316051B;US2006204593;US7838043;US2007141173;WO2004073722A;WO2004073723A;ZA200507288A;ZA200507289A</v>
      </c>
      <c r="H77" s="43" t="str">
        <f ca="1">INDIRECT("審判データ!"&amp;ADDRESS(MATCH(C77,審判データ!$AH$1:$AH$379,0),41))</f>
        <v>A61K 33/24;A61K 47/32;A61P  3/10;A61P 25/28;A61P 35/00;A61P 37/08;A61P 39/06;C02F  1/68</v>
      </c>
      <c r="I77" s="43" t="str">
        <f ca="1">INDIRECT("審判データ!"&amp;ADDRESS(MATCH(C77,審判データ!$AH$1:$AH$379,0),49))</f>
        <v>A61K  33/24@AFI(JP);A23L   1/304@ALI(EP);A61K   9/14@ALI(EP);A61P   3/10@ALI(JP);A61P  17/00@ALI(WO);A61P  25/28@ALI(JP);A61P  27/02@ALI(WO);A61P  35/00@ALI(JP);A61P  37/08@ALI(JP);A61P  39/06@ALI(JP);A61P  43/00@ALI(WO)</v>
      </c>
      <c r="J77" s="43" t="str">
        <f ca="1">INDIRECT("審判データ!"&amp;ADDRESS(MATCH(C77,審判データ!$AH$1:$AH$379,0),51))</f>
        <v>A61K 47/32;A61K 33/24;A61P  3/10;A61P 25/28;A61P 35/00;A61P 37/08;A61P 39/06;C02F  1/68    510 B;C02F  1/68    520 B;C02F  1/68    530 B;B82Y  5/00</v>
      </c>
      <c r="K77" s="43" t="str">
        <f ca="1">INDIRECT("審判データ!"&amp;ADDRESS(MATCH(C77,審判データ!$AH$1:$AH$379,0),53))</f>
        <v>4C076 CC50;4C076 EE06A;4C076 EE16A;4C076 FF63;4C086 AA01;4C086 AA02;4C086 HA12;4C086 MA02;4C086 MA05;4C086 NA14;4C086 ZA16;4C086 ZB13;4C086 ZB26;4C086 ZC35</v>
      </c>
      <c r="L77" s="587" t="s">
        <v>22440</v>
      </c>
      <c r="M77" s="588" t="s">
        <v>22434</v>
      </c>
      <c r="N77" s="589" t="s">
        <v>22441</v>
      </c>
      <c r="O77" s="664" t="s">
        <v>22442</v>
      </c>
      <c r="P77" s="590">
        <v>0</v>
      </c>
      <c r="Q77" s="591" t="s">
        <v>22442</v>
      </c>
      <c r="R77" s="592" t="s">
        <v>22443</v>
      </c>
      <c r="S77" s="588" t="str">
        <f>IF(OR(LEFT(R77)="特",LEFT(R77)="実"),VLOOKUP(R77,'証拠（JP特許）'!$B$2:$D$299,2,FALSE),IF(AND(OR(LEFT(R77,2)="US",LEFT(R77,2)="WO",LEFT(R77,2)="GB",LEFT(R77,2)="EP",LEFT(R77,2)="DE"),OR(MID(R77,3,1)="1",MID(R77,3,1)="2",MID(R77,3,1)="3",MID(R77,3,1)="4",MID(R77,3,1)="5",MID(R77,3,1)="6",MID(R77,3,1)="7",MID(R77,3,1)="8",MID(R77,3,1)="9",MID(R77,3,1)="0")),VLOOKUP(R77,'証拠（WW特許）'!$B$2:$C$90,2,FALSE),"_"))</f>
        <v>特願2001-14922</v>
      </c>
      <c r="T77" s="591" t="str">
        <f>IF(OR(LEFT(R77)="特",LEFT(R77)="実"),VLOOKUP(R77,'証拠（JP特許）'!$B$2:$E$299,4,FALSE),"_")</f>
        <v>_</v>
      </c>
      <c r="U77" s="588" t="s">
        <v>24</v>
      </c>
      <c r="V77" s="591" t="s">
        <v>94</v>
      </c>
      <c r="W77" s="608" t="str">
        <f t="shared" si="8"/>
        <v>JP2002212102A</v>
      </c>
      <c r="X77" s="604"/>
      <c r="Y77" s="604" t="str">
        <f t="shared" si="9"/>
        <v/>
      </c>
      <c r="Z77" s="91" t="str">
        <f ca="1">IF(OR(LEFT(R77)="特",LEFT(R77)="実",AND(OR(LEFT(R77,2)="US",LEFT(R77,2)="WO",LEFT(R77,2)="GB",LEFT(R77,2)="EP",LEFT(R77,2)="DE"),OR(MID(R77,3,1)="1",MID(R77,3,1)="2",MID(R77,3,1)="3",MID(R77,3,1)="4",MID(R77,3,1)="5",MID(R77,3,1)="6",MID(R77,3,1)="7",MID(R77,3,1)="8",MID(R77,3,1)="9",MID(R77,3,1)="0",))),IF(COUNTIF(INDIRECT("拒絶理由・拒絶査定・異議申立!"&amp;ADDRESS(MATCH(C77,拒絶理由・拒絶査定・異議申立!B$1:B$1000,0),3)&amp;":"&amp;ADDRESS(MATCH(C77,拒絶理由・拒絶査定・異議申立!B$1:B$1000,0),50)),R77)+COUNTIF(INDIRECT("拒絶理由・拒絶査定・異議申立!"&amp;ADDRESS(MATCH(C77,拒絶理由・拒絶査定・異議申立!B$1:B$1000,0),3)&amp;":"&amp;ADDRESS(MATCH(C77,拒絶理由・拒絶査定・異議申立!B$1:B$1000,0),50)),T77)&gt;0,"Yes","No"),"")</f>
        <v>No</v>
      </c>
      <c r="AA77" s="92" t="str">
        <f ca="1">IF(OR(LEFT(R77)="特",LEFT(R77)="実",AND(OR(LEFT(R77,2)="US",LEFT(R77,2)="WO",LEFT(R77,2)="GB",LEFT(R77,2)="EP",LEFT(R77,2)="DE"),OR(MID(R77,3,1)="1",MID(R77,3,1)="2",MID(R77,3,1)="3",MID(R77,3,1)="4",MID(R77,3,1)="5",MID(R77,3,1)="6",MID(R77,3,1)="7",MID(R77,3,1)="8",MID(R77,3,1)="9",MID(R77,3,1)="0",))),IF(COUNTIF(INDIRECT("先行技術調査・登録査定!"&amp;ADDRESS(MATCH(C77,先行技術調査・登録査定!B$1:B$1000,0),3)&amp;":"&amp;ADDRESS(MATCH(C77,先行技術調査・登録査定!B$1:B$1000,0),49)),R77)+COUNTIF(INDIRECT("先行技術調査・登録査定!"&amp;ADDRESS(MATCH(C77,先行技術調査・登録査定!B$1:B$1000,0),3)&amp;":"&amp;ADDRESS(MATCH(C77,先行技術調査・登録査定!B$1:B$1000,0),49)),T77)&gt;0,"Yes","No"),"")</f>
        <v>No</v>
      </c>
      <c r="AB77" s="169" t="str">
        <f t="shared" ca="1" si="5"/>
        <v>Yes</v>
      </c>
      <c r="AC77" s="94" t="str">
        <f>IF(OR(LEFT(R77)="特",LEFT(R77)="実",AND(OR(LEFT(R77,2)="US",LEFT(R77,2)="WO",LEFT(R77,2)="GB",LEFT(R77,2)="EP",LEFT(R77,2)="DE"),OR(MID(R77,3,1)="1",MID(R77,3,1)="2",MID(R77,3,1)="3",MID(R77,3,1)="4",MID(R77,3,1)="5",MID(R77,3,1)="6",MID(R77,3,1)="7",MID(R77,3,1)="8",MID(R77,3,1)="9",MID(R77,3,1)="0",))),"",VLOOKUP($C77,非特許文献リスト!$A$2:$C$196,2,FALSE))</f>
        <v/>
      </c>
      <c r="AD77" s="95" t="str">
        <f>IF(OR(LEFT(R77)="特",LEFT(R77)="実",AND(OR(LEFT(R77,2)="US",LEFT(R77,2)="WO",LEFT(R77,2)="GB",LEFT(R77,2)="EP",LEFT(R77,2)="DE"),OR(MID(R77,3,1)="1",MID(R77,3,1)="2",MID(R77,3,1)="3",MID(R77,3,1)="4",MID(R77,3,1)="5",MID(R77,3,1)="6",MID(R77,3,1)="7",MID(R77,3,1)="8",MID(R77,3,1)="9",MID(R77,3,1)="0",))),"",VLOOKUP($C77,非特許文献リスト!$A$2:$C$196,3,FALSE))</f>
        <v/>
      </c>
      <c r="AE77" s="175" t="str">
        <f t="shared" si="7"/>
        <v>日本特許文献</v>
      </c>
      <c r="AF77" s="176" t="str">
        <f>IF(OR(LEFT(R77)="特",LEFT(R77)="実"),VLOOKUP(R77,'証拠（JP特許）'!$B$2:$AB$299,10,FALSE),IF(AND(OR(LEFT(R77,2)="US",LEFT(R77,2)="WO",LEFT(R77,2)="GB",LEFT(R77,2)="EP",LEFT(R77,2)="DE"),OR(MID(R77,3,1)="1",MID(R77,3,1)="2",MID(R77,3,1)="3",MID(R77,3,1)="4",MID(R77,3,1)="5",MID(R77,3,1)="6",MID(R77,3,1)="7",MID(R77,3,1)="8",MID(R77,3,1)="9",MID(R77,3,1)="0",)),VLOOKUP(R77,'証拠（WW特許）'!$B$2:$M$90,8,FALSE),""))</f>
        <v>アイノベックス株式会社</v>
      </c>
      <c r="AG77" s="176" t="str">
        <f>IF(OR(LEFT(R77)="特",LEFT(R77)="実"),VLOOKUP(R77,'証拠（JP特許）'!$B$2:$AB$299,26,FALSE),IF(AND(OR(LEFT(R77,2)="US",LEFT(R77,2)="WO",LEFT(R77,2)="GB",LEFT(R77,2)="EP",LEFT(R77,2)="DE"),OR(MID(R77,3,1)="1",MID(R77,3,1)="2",MID(R77,3,1)="3",MID(R77,3,1)="4",MID(R77,3,1)="5",MID(R77,3,1)="6",MID(R77,3,1)="7",MID(R77,3,1)="8",MID(R77,3,1)="9",MID(R77,3,1)="0",)),VLOOKUP(R77,'証拠（WW特許）'!$B$2:$M$90,12,FALSE),""))</f>
        <v>清水　惠己</v>
      </c>
      <c r="AH77" s="58" t="str">
        <f>IF(OR(LEFT(R77)="特",LEFT(R77)="実"),VLOOKUP(R77,'証拠（JP特許）'!$B$2:$X$299,20,FALSE),IF(AND(OR(LEFT(R77,2)="US",LEFT(R77,2)="WO",LEFT(R77,2)="GB",LEFT(R77,2)="EP",LEFT(R77,2)="DE"),OR(MID(R77,3,1)="1",MID(R77,3,1)="2",MID(R77,3,1)="3",MID(R77,3,1)="4",MID(R77,3,1)="5",MID(R77,3,1)="6",MID(R77,3,1)="7",MID(R77,3,1)="8",MID(R77,3,1)="9",MID(R77,3,1)="0",)),VLOOKUP(R77,'証拠（WW特許）'!$B$2:$U$90,20,FALSE),""))</f>
        <v>A61K   9/10    (2006.01),A61K  47/04    (2006.01),A61K  47/10    (2006.01),A61K  45/00    (2006.01),A61K  33/24    (2006.01),A61P   1/00    (2006.01),A61P   9/00    (2006.01),A61P  35/00    (2006.01),A61P  43/00    (2006.01)</v>
      </c>
      <c r="AI77" s="58" t="str">
        <f>IF(OR(LEFT(R77)="特",LEFT(R77)="実"),VLOOKUP(R77,'証拠（JP特許）'!$B$2:$X$299,21,FALSE),"")</f>
        <v xml:space="preserve">A61K  9/10       ,A61K 47/04       ,A61K 47/10       ,A61K 45/00       ,A61K 33/24       ,A61P  1/00       ,A61P  9/00       ,A61P 35/00       ,A61P 43/00   105 ,A61K  9/10   ZNM ,B82Y  5/00       </v>
      </c>
      <c r="AJ77" s="58" t="str">
        <f>IF(OR(LEFT(R77)="特",LEFT(R77)="実"),VLOOKUP(R77,'証拠（JP特許）'!$B$2:$X$299,22,FALSE),"")</f>
        <v>4C076AA16,4C076AA22,4C076BB01,4C076BB05,4C076CC01,4C076CC03,4C076CC26,4C076CC27,4C076DD21,4C076DD37,4C076FF12,4C084AA17,4C084MA16,4C084MA23,4C084MA52,4C084NA05,4C084NA14,4C084ZA022,4C084ZA082,4C084ZA152,4C084ZA342,4C084ZA362,4C084ZA422,4C084ZA542,4C084ZA592,4C084ZA662,4C084ZA672,4C084ZA682,4C084ZA702,4C084ZA732,4C084ZA812,4C084ZB152,4C084ZB262,4C084ZC352,4C086AA02,4C086AA03,4C086HA01,4C086HA10,4C086HA12,4C086MA01,4C086MA02,4C086MA03,4C086MA04,4C086MA05,4C086MA16,4C086MA23,4C086MA52,4C086NA05,4C086NA10,4C086NA14,4C086ZA02,4C086ZA08,4C086ZA15,4C086ZA34,4C086ZA36,4C086ZA42,4C086ZA54,4C086ZA59,4C086ZA66,4C086ZA67,4C086ZA68,4C086ZA70,4C086ZA73,4C086ZA75,4C086ZA81,4C086ZA89,4C086ZB15,4C086ZB26,4C086ZC35</v>
      </c>
      <c r="AK77" s="59" t="str">
        <f>IF(OR(LEFT(R77)="特",LEFT(R77)="実"),VLOOKUP(R77,'証拠（JP特許）'!$B$2:$X$299,17,FALSE),IF(AND(OR(LEFT(R77,2)="US",LEFT(R77,2)="WO",LEFT(R77,2)="GB",LEFT(R77,2)="EP",LEFT(R77,2)="DE"),OR(MID(R77,3,1)="1",MID(R77,3,1)="2",MID(R77,3,1)="3",MID(R77,3,1)="4",MID(R77,3,1)="5",MID(R77,3,1)="6",MID(R77,3,1)="7",MID(R77,3,1)="8",MID(R77,3,1)="9",MID(R77,3,1)="0",)),VLOOKUP(R77,'証拠（WW特許）'!$B$2:$U$90,16,FALSE),""))</f>
        <v>2002.07.31</v>
      </c>
      <c r="AL77" s="190" t="s">
        <v>124</v>
      </c>
      <c r="AM77" s="190" t="s">
        <v>95</v>
      </c>
      <c r="AN77" s="190" t="s">
        <v>95</v>
      </c>
      <c r="AO77" s="58" t="str">
        <f ca="1">IF(OR(LEFT(R77)="特",LEFT(R77)="実",AND(OR(LEFT(R77,2)="US",LEFT(R77,2)="WO",LEFT(R77,2)="GB",LEFT(R77,2)="EP",LEFT(R77,2)="DE"),OR(MID(R77,3,1)="1",MID(R77,3,1)="2",MID(R77,3,1)="3",MID(R77,3,1)="4",MID(R77,3,1)="5",MID(R77,3,1)="6",MID(R77,3,1)="7",MID(R77,3,1)="8",MID(R77,3,1)="9",MID(R77,3,1)="0"))),IF(COUNTIF(INDIRECT("発明者引用!"&amp;ADDRESS(MATCH(C77,発明者引用!B$1:B$196,0),4)&amp;":"&amp;ADDRESS(MATCH(C77,発明者引用!B$1:B$196,0),17)),R77)+COUNTIF(INDIRECT("発明者引用!"&amp;ADDRESS(MATCH(C77,発明者引用!B$1:B$196,0),4)&amp;":"&amp;ADDRESS(MATCH(C77,発明者引用!B$1:B$196,0),17)),#REF!)+COUNTIF(INDIRECT("発明者引用!"&amp;ADDRESS(MATCH(C77,発明者引用!B$1:B$196,0),4)&amp;":"&amp;ADDRESS(MATCH(C77,発明者引用!B$1:B$196,0),17)),T77)&gt;0,"Yes","No"),"")</f>
        <v>No</v>
      </c>
      <c r="AP77" s="58" t="str">
        <f ca="1">IF(OR(LEFT(R77)="特",LEFT(R77)="実",AND(OR(LEFT(R77,2)="US",LEFT(R77,2)="WO",LEFT(R77,2)="GB",LEFT(R77,2)="EP",LEFT(R77,2)="DE"),OR(MID(R77,3,1)="1",MID(R77,3,1)="2",MID(R77,3,1)="3",MID(R77,3,1)="4",MID(R77,3,1)="5",MID(R77,3,1)="6",MID(R77,3,1)="7",MID(R77,3,1)="8",MID(R77,3,1)="9",MID(R77,3,1)="0"))),IF(VLOOKUP(C77,ファミリ引用特許WO!$A$2:$B$241,2,FALSE)+VLOOKUP(C77,ファミリ引用文献WO!$A$2:$C$241,3,FALSE)=0,"ISR無し",IF(COUNTIF(INDIRECT("ファミリ引用特許WO!"&amp;ADDRESS(MATCH(C77,ファミリ引用特許WO!$A$2:$A$241,0),1)&amp;":"&amp;ADDRESS(MATCH(C77,ファミリ引用特許WO!$A$2:$A$241,0),19)),R77)+COUNTIF(INDIRECT("ファミリ引用特許WO!"&amp;ADDRESS(MATCH(C77,ファミリ引用特許WO!$A$2:$A$241,0),1)&amp;":"&amp;ADDRESS(MATCH(C77,ファミリ引用特許WO!$A$2:$A$241,0),19)),S77)+COUNTIF(INDIRECT("ファミリ引用特許WO!"&amp;ADDRESS(MATCH(C77,ファミリ引用特許WO!$A$2:$A$241,0),1)&amp;":"&amp;ADDRESS(MATCH(C77,ファミリ引用特許WO!$A$2:$A$241,0),19)),T77)+COUNTIF(INDIRECT("ファミリ引用特許WO!"&amp;ADDRESS(MATCH(C77,ファミリ引用特許WO!$A$2:$A$241,0),1)&amp;":"&amp;ADDRESS(MATCH(C77,ファミリ引用特許WO!$A$2:$A$241,0),19)),W77)+COUNTIF(INDIRECT("ファミリ引用特許WO!"&amp;ADDRESS(MATCH(C77,ファミリ引用特許WO!$A$2:$A$241,0),1)&amp;":"&amp;ADDRESS(MATCH(C77,ファミリ引用特許WO!$A$2:$A$241,0),19)),Y77)&gt;0,"Yes","No")),"")</f>
        <v>ISR無し</v>
      </c>
      <c r="AQ77" s="55" t="str">
        <f ca="1">IF(OR(LEFT(R77)="特",LEFT(R77)="実",AND(OR(LEFT(R77,2)="US",LEFT(R77,2)="WO",LEFT(R77,2)="GB",LEFT(R77,2)="EP",LEFT(R77,2)="DE"),OR(MID(R77,3,1)="1",MID(R77,3,1)="2",MID(R77,3,1)="3",MID(R77,3,1)="4",MID(R77,3,1)="5",MID(R77,3,1)="6",MID(R77,3,1)="7",MID(R77,3,1)="8",MID(R77,3,1)="9",MID(R77,3,1)="0"))),IF(VLOOKUP(C77,'ファミリ引用特許表記修正（ex.A2→A）'!$A$2:$B$241,2,FALSE)=0,"family無し",IF(COUNTIF(INDIRECT("'ファミリ引用特許表記修正（ex.A2→A）'!"&amp;ADDRESS(MATCH(C77,'ファミリ引用特許表記修正（ex.A2→A）'!$A$2:$A$241,0),1)&amp;":"&amp;ADDRESS(MATCH(C77,'ファミリ引用特許表記修正（ex.A2→A）'!$A$2:$A$241,0),171)),R77)+COUNTIF(INDIRECT("'ファミリ引用特許表記修正（ex.A2→A）'!"&amp;ADDRESS(MATCH(C77,'ファミリ引用特許表記修正（ex.A2→A）'!$A$2:$A$241,0),1)&amp;":"&amp;ADDRESS(MATCH(C77,'ファミリ引用特許表記修正（ex.A2→A）'!$A$2:$A$241,0),171)),S77)+COUNTIF(INDIRECT("'ファミリ引用特許表記修正（ex.A2→A）'!"&amp;ADDRESS(MATCH(C77,'ファミリ引用特許表記修正（ex.A2→A）'!$A$2:$A$241,0),1)&amp;":"&amp;ADDRESS(MATCH(C77,'ファミリ引用特許表記修正（ex.A2→A）'!$A$2:$A$241,0),171)),T77)+COUNTIF(INDIRECT("'ファミリ引用特許表記修正（ex.A2→A）'!"&amp;ADDRESS(MATCH(C77,'ファミリ引用特許表記修正（ex.A2→A）'!$A$2:$A$241,0),1)&amp;":"&amp;ADDRESS(MATCH(C77,'ファミリ引用特許表記修正（ex.A2→A）'!$A$2:$A$241,0),171)),W77)+COUNTIF(INDIRECT("'ファミリ引用特許表記修正（ex.A2→A）'!"&amp;ADDRESS(MATCH(C77,'ファミリ引用特許表記修正（ex.A2→A）'!$A$2:$A$241,0),1)&amp;":"&amp;ADDRESS(MATCH(C77,'ファミリ引用特許表記修正（ex.A2→A）'!$A$2:$A$241,0),171)),Y77)&gt;0,"Yes","No")),"")</f>
        <v>family無し</v>
      </c>
      <c r="AR77" s="58" t="str">
        <f>IF(OR(LEFT(R77)="特",LEFT(R77)="実",AND(OR(LEFT(R77,2)="US",LEFT(R77,2)="WO",LEFT(R77,2)="GB",LEFT(R77,2)="EP",LEFT(R77,2)="DE"),OR(MID(R77,3,1)="1",MID(R77,3,1)="2",MID(R77,3,1)="3",MID(R77,3,1)="4",MID(R77,3,1)="5",MID(R77,3,1)="6",MID(R77,3,1)="7",MID(R77,3,1)="8",MID(R77,3,1)="9",MID(R77,3,1)="0",))),"",VLOOKUP($C77,ファミリ発明者引用文献!A$3:B$235,2,FALSE))</f>
        <v/>
      </c>
      <c r="AS77" s="55" t="str">
        <f>VLOOKUP(C77,ファミリ引用文献WO!A$2:B$241,2,FALSE)</f>
        <v/>
      </c>
      <c r="AT77" s="58" t="str">
        <f>VLOOKUP(C77,ファミリ引用文献!A$3:B$242,2,FALSE)</f>
        <v/>
      </c>
      <c r="AU77" s="58" t="str">
        <f>VLOOKUP(C77,審判データ!AH$2:BT$379,39,FALSE)</f>
        <v>AU2004212823A;AU2004212824A;CA02518311A;CA02518313A;CN01750837A;CN100446776C;CN01750838A;EP1598071A;EP1598072A;WO04/073722;特許04058072;WO04/073723;特開2007-176944;KR20060007365A;KR20060024343A;RU2005129265A;RU2005129269A;RU02353372C;TW0I316051B;US2006204593;US7838043;US2007141173;WO2004073722A;WO2004073723A;ZA200507288A;ZA200507289A</v>
      </c>
      <c r="AV77" s="62" t="str">
        <f ca="1">IF(INDIRECT("審判データ!"&amp;ADDRESS(MATCH(C77,審判データ!$AH$1:$AH$379,0),32))="早期審査の対象とする","早期審査","")</f>
        <v>早期審査</v>
      </c>
      <c r="AW77" s="665" t="str">
        <f t="shared" si="6"/>
        <v>一致</v>
      </c>
      <c r="AX77" s="666" t="str">
        <f>IF(LEFT(AE77,3)="日本特",IF(LEFT(C77)="特",VLOOKUP(C77,'本件、証拠文献テーマコード'!G$2:I$376,3,FALSE),VLOOKUP(C77,'本件、証拠文献テーマコード'!B$2:I$376,8,FALSE)),"")</f>
        <v>4C076,4C086,4C201,4D039,3C082</v>
      </c>
      <c r="AY77" s="666" t="str">
        <f>IF(LEFT(AE77,3)="日本特",IF(OR(MID(R77,2,1)="開",MID(R77,2,1)="表",MID(R77,2,1)="登"),VLOOKUP(R77,'本件、証拠文献テーマコード'!C$2:I$379,7,FALSE),VLOOKUP(R77,'本件、証拠文献テーマコード'!G$2:I$379,3,FALSE)),"")</f>
        <v>4C076,4C084,4C086,4C201,4C206,3C082</v>
      </c>
      <c r="AZ77" s="54"/>
    </row>
    <row r="78" spans="1:52" ht="27" x14ac:dyDescent="0.15">
      <c r="A78" s="233" t="s">
        <v>22444</v>
      </c>
      <c r="B78" s="586" t="str">
        <f ca="1">IF(A78="",B77,INDIRECT("審判データ!"&amp;ADDRESS(MATCH(A78,審判データ!$HC$1:$HC$379,0),20))&amp;" / "&amp;INDIRECT("審判データ!"&amp;ADDRESS(MATCH(A78,審判データ!$HC$1:$HC$379,0),21)))</f>
        <v>2011 / 29-1,29-2</v>
      </c>
      <c r="C78" s="66">
        <v>4006470</v>
      </c>
      <c r="D78" s="43" t="s">
        <v>22445</v>
      </c>
      <c r="E78" s="43" t="str">
        <f ca="1">INDIRECT("審判データ!"&amp;ADDRESS(MATCH(C78,審判データ!$AH$1:$AH$379,0),55))</f>
        <v>オーディトリィライセンシングカンパニー，エルエルシー</v>
      </c>
      <c r="F78" s="43" t="str">
        <f ca="1">INDIRECT("審判データ!"&amp;ADDRESS(MATCH(C78,審判データ!$AH$1:$AH$379,0),56))</f>
        <v>バウマン，ネイタン</v>
      </c>
      <c r="G78" s="43" t="str">
        <f ca="1">INDIRECT("審判データ!"&amp;ADDRESS(MATCH(C78,審判データ!$AH$1:$AH$379,0),72))</f>
        <v>AT00415069T;AU2003293567A;BRPI0407290A;CN01757262A;CN01757262B;DE602004017835D;DK01590988T;EP1590988A;EP1590988B;EP1988743A;特表2006-518152;特許04006470;RU2005127574A;RU02348122C;US2004047481;US7076076;US2004047482;US2004047483;US7751580;US2005078843;US2007036374;US7421086;US2008273733;US7720245;WO2004060016A;WO2004073349A</v>
      </c>
      <c r="H78" s="43" t="str">
        <f ca="1">INDIRECT("審判データ!"&amp;ADDRESS(MATCH(C78,審判データ!$AH$1:$AH$379,0),41))</f>
        <v>H04R 25/02;H04R 25/00</v>
      </c>
      <c r="I78" s="43" t="str">
        <f ca="1">INDIRECT("審判データ!"&amp;ADDRESS(MATCH(C78,審判データ!$AH$1:$AH$379,0),49))</f>
        <v>H04R  25/02@AFI(JP);H04R  25/00@ALI(JP)</v>
      </c>
      <c r="J78" s="43" t="str">
        <f ca="1">INDIRECT("審判データ!"&amp;ADDRESS(MATCH(C78,審判データ!$AH$1:$AH$379,0),51))</f>
        <v>H04R 25/02        C;H04R 25/00        E</v>
      </c>
      <c r="K78" s="43" t="str">
        <f ca="1">INDIRECT("審判データ!"&amp;ADDRESS(MATCH(C78,審判データ!$AH$1:$AH$379,0),53))</f>
        <v xml:space="preserve"> </v>
      </c>
      <c r="L78" s="587" t="s">
        <v>22446</v>
      </c>
      <c r="M78" s="588" t="s">
        <v>22447</v>
      </c>
      <c r="N78" s="589" t="s">
        <v>22448</v>
      </c>
      <c r="O78" s="664">
        <v>0</v>
      </c>
      <c r="P78" s="590">
        <v>0</v>
      </c>
      <c r="Q78" s="591">
        <v>0</v>
      </c>
      <c r="R78" s="592">
        <v>0</v>
      </c>
      <c r="S78" s="588" t="str">
        <f>IF(OR(LEFT(R78)="特",LEFT(R78)="実"),VLOOKUP(R78,'証拠（JP特許）'!$B$2:$D$299,2,FALSE),IF(AND(OR(LEFT(R78,2)="US",LEFT(R78,2)="WO",LEFT(R78,2)="GB",LEFT(R78,2)="EP",LEFT(R78,2)="DE"),OR(MID(R78,3,1)="1",MID(R78,3,1)="2",MID(R78,3,1)="3",MID(R78,3,1)="4",MID(R78,3,1)="5",MID(R78,3,1)="6",MID(R78,3,1)="7",MID(R78,3,1)="8",MID(R78,3,1)="9",MID(R78,3,1)="0")),VLOOKUP(R78,'証拠（WW特許）'!$B$2:$C$90,2,FALSE),"_"))</f>
        <v>_</v>
      </c>
      <c r="T78" s="591" t="str">
        <f>IF(OR(LEFT(R78)="特",LEFT(R78)="実"),VLOOKUP(R78,'証拠（JP特許）'!$B$2:$E$299,4,FALSE),"_")</f>
        <v>_</v>
      </c>
      <c r="U78" s="588" t="s">
        <v>94</v>
      </c>
      <c r="V78" s="591" t="s">
        <v>94</v>
      </c>
      <c r="W78" s="608" t="str">
        <f t="shared" si="8"/>
        <v/>
      </c>
      <c r="X78" s="604"/>
      <c r="Y78" s="604" t="str">
        <f t="shared" si="9"/>
        <v/>
      </c>
      <c r="Z78" s="91" t="str">
        <f ca="1">IF(OR(LEFT(R78)="特",LEFT(R78)="実",AND(OR(LEFT(R78,2)="US",LEFT(R78,2)="WO",LEFT(R78,2)="GB",LEFT(R78,2)="EP",LEFT(R78,2)="DE"),OR(MID(R78,3,1)="1",MID(R78,3,1)="2",MID(R78,3,1)="3",MID(R78,3,1)="4",MID(R78,3,1)="5",MID(R78,3,1)="6",MID(R78,3,1)="7",MID(R78,3,1)="8",MID(R78,3,1)="9",MID(R78,3,1)="0",))),IF(COUNTIF(INDIRECT("拒絶理由・拒絶査定・異議申立!"&amp;ADDRESS(MATCH(C78,拒絶理由・拒絶査定・異議申立!B$1:B$1000,0),3)&amp;":"&amp;ADDRESS(MATCH(C78,拒絶理由・拒絶査定・異議申立!B$1:B$1000,0),50)),R78)+COUNTIF(INDIRECT("拒絶理由・拒絶査定・異議申立!"&amp;ADDRESS(MATCH(C78,拒絶理由・拒絶査定・異議申立!B$1:B$1000,0),3)&amp;":"&amp;ADDRESS(MATCH(C78,拒絶理由・拒絶査定・異議申立!B$1:B$1000,0),50)),T78)&gt;0,"Yes","No"),"")</f>
        <v/>
      </c>
      <c r="AA78" s="92" t="str">
        <f ca="1">IF(OR(LEFT(R78)="特",LEFT(R78)="実",AND(OR(LEFT(R78,2)="US",LEFT(R78,2)="WO",LEFT(R78,2)="GB",LEFT(R78,2)="EP",LEFT(R78,2)="DE"),OR(MID(R78,3,1)="1",MID(R78,3,1)="2",MID(R78,3,1)="3",MID(R78,3,1)="4",MID(R78,3,1)="5",MID(R78,3,1)="6",MID(R78,3,1)="7",MID(R78,3,1)="8",MID(R78,3,1)="9",MID(R78,3,1)="0",))),IF(COUNTIF(INDIRECT("先行技術調査・登録査定!"&amp;ADDRESS(MATCH(C78,先行技術調査・登録査定!B$1:B$1000,0),3)&amp;":"&amp;ADDRESS(MATCH(C78,先行技術調査・登録査定!B$1:B$1000,0),49)),R78)+COUNTIF(INDIRECT("先行技術調査・登録査定!"&amp;ADDRESS(MATCH(C78,先行技術調査・登録査定!B$1:B$1000,0),3)&amp;":"&amp;ADDRESS(MATCH(C78,先行技術調査・登録査定!B$1:B$1000,0),49)),T78)&gt;0,"Yes","No"),"")</f>
        <v/>
      </c>
      <c r="AB78" s="169" t="str">
        <f t="shared" ca="1" si="5"/>
        <v/>
      </c>
      <c r="AC78" s="94" t="str">
        <f>IF(OR(LEFT(R78)="特",LEFT(R78)="実",AND(OR(LEFT(R78,2)="US",LEFT(R78,2)="WO",LEFT(R78,2)="GB",LEFT(R78,2)="EP",LEFT(R78,2)="DE"),OR(MID(R78,3,1)="1",MID(R78,3,1)="2",MID(R78,3,1)="3",MID(R78,3,1)="4",MID(R78,3,1)="5",MID(R78,3,1)="6",MID(R78,3,1)="7",MID(R78,3,1)="8",MID(R78,3,1)="9",MID(R78,3,1)="0",))),"",VLOOKUP($C78,非特許文献リスト!$A$2:$C$196,2,FALSE))</f>
        <v/>
      </c>
      <c r="AD78" s="95" t="str">
        <f>IF(OR(LEFT(R78)="特",LEFT(R78)="実",AND(OR(LEFT(R78,2)="US",LEFT(R78,2)="WO",LEFT(R78,2)="GB",LEFT(R78,2)="EP",LEFT(R78,2)="DE"),OR(MID(R78,3,1)="1",MID(R78,3,1)="2",MID(R78,3,1)="3",MID(R78,3,1)="4",MID(R78,3,1)="5",MID(R78,3,1)="6",MID(R78,3,1)="7",MID(R78,3,1)="8",MID(R78,3,1)="9",MID(R78,3,1)="0",))),"",VLOOKUP($C78,非特許文献リスト!$A$2:$C$196,3,FALSE))</f>
        <v/>
      </c>
      <c r="AE78" s="175" t="str">
        <f t="shared" si="7"/>
        <v/>
      </c>
      <c r="AF78" s="176" t="str">
        <f>IF(OR(LEFT(R78)="特",LEFT(R78)="実"),VLOOKUP(R78,'証拠（JP特許）'!$B$2:$AB$299,10,FALSE),IF(AND(OR(LEFT(R78,2)="US",LEFT(R78,2)="WO",LEFT(R78,2)="GB",LEFT(R78,2)="EP",LEFT(R78,2)="DE"),OR(MID(R78,3,1)="1",MID(R78,3,1)="2",MID(R78,3,1)="3",MID(R78,3,1)="4",MID(R78,3,1)="5",MID(R78,3,1)="6",MID(R78,3,1)="7",MID(R78,3,1)="8",MID(R78,3,1)="9",MID(R78,3,1)="0",)),VLOOKUP(R78,'証拠（WW特許）'!$B$2:$M$90,8,FALSE),""))</f>
        <v/>
      </c>
      <c r="AG78" s="176" t="str">
        <f>IF(OR(LEFT(R78)="特",LEFT(R78)="実"),VLOOKUP(R78,'証拠（JP特許）'!$B$2:$AB$299,26,FALSE),IF(AND(OR(LEFT(R78,2)="US",LEFT(R78,2)="WO",LEFT(R78,2)="GB",LEFT(R78,2)="EP",LEFT(R78,2)="DE"),OR(MID(R78,3,1)="1",MID(R78,3,1)="2",MID(R78,3,1)="3",MID(R78,3,1)="4",MID(R78,3,1)="5",MID(R78,3,1)="6",MID(R78,3,1)="7",MID(R78,3,1)="8",MID(R78,3,1)="9",MID(R78,3,1)="0",)),VLOOKUP(R78,'証拠（WW特許）'!$B$2:$M$90,12,FALSE),""))</f>
        <v/>
      </c>
      <c r="AH78" s="58" t="str">
        <f>IF(OR(LEFT(R78)="特",LEFT(R78)="実"),VLOOKUP(R78,'証拠（JP特許）'!$B$2:$X$299,20,FALSE),IF(AND(OR(LEFT(R78,2)="US",LEFT(R78,2)="WO",LEFT(R78,2)="GB",LEFT(R78,2)="EP",LEFT(R78,2)="DE"),OR(MID(R78,3,1)="1",MID(R78,3,1)="2",MID(R78,3,1)="3",MID(R78,3,1)="4",MID(R78,3,1)="5",MID(R78,3,1)="6",MID(R78,3,1)="7",MID(R78,3,1)="8",MID(R78,3,1)="9",MID(R78,3,1)="0",)),VLOOKUP(R78,'証拠（WW特許）'!$B$2:$U$90,20,FALSE),""))</f>
        <v/>
      </c>
      <c r="AI78" s="58" t="str">
        <f>IF(OR(LEFT(R78)="特",LEFT(R78)="実"),VLOOKUP(R78,'証拠（JP特許）'!$B$2:$X$299,21,FALSE),"")</f>
        <v/>
      </c>
      <c r="AJ78" s="58" t="str">
        <f>IF(OR(LEFT(R78)="特",LEFT(R78)="実"),VLOOKUP(R78,'証拠（JP特許）'!$B$2:$X$299,22,FALSE),"")</f>
        <v/>
      </c>
      <c r="AK78" s="59" t="str">
        <f>IF(OR(LEFT(R78)="特",LEFT(R78)="実"),VLOOKUP(R78,'証拠（JP特許）'!$B$2:$X$299,17,FALSE),IF(AND(OR(LEFT(R78,2)="US",LEFT(R78,2)="WO",LEFT(R78,2)="GB",LEFT(R78,2)="EP",LEFT(R78,2)="DE"),OR(MID(R78,3,1)="1",MID(R78,3,1)="2",MID(R78,3,1)="3",MID(R78,3,1)="4",MID(R78,3,1)="5",MID(R78,3,1)="6",MID(R78,3,1)="7",MID(R78,3,1)="8",MID(R78,3,1)="9",MID(R78,3,1)="0",)),VLOOKUP(R78,'証拠（WW特許）'!$B$2:$U$90,16,FALSE),""))</f>
        <v/>
      </c>
      <c r="AL78" s="190"/>
      <c r="AM78" s="190"/>
      <c r="AN78" s="190"/>
      <c r="AO78" s="58" t="str">
        <f ca="1">IF(OR(LEFT(R78)="特",LEFT(R78)="実",AND(OR(LEFT(R78,2)="US",LEFT(R78,2)="WO",LEFT(R78,2)="GB",LEFT(R78,2)="EP",LEFT(R78,2)="DE"),OR(MID(R78,3,1)="1",MID(R78,3,1)="2",MID(R78,3,1)="3",MID(R78,3,1)="4",MID(R78,3,1)="5",MID(R78,3,1)="6",MID(R78,3,1)="7",MID(R78,3,1)="8",MID(R78,3,1)="9",MID(R78,3,1)="0"))),IF(COUNTIF(INDIRECT("発明者引用!"&amp;ADDRESS(MATCH(C78,発明者引用!B$1:B$196,0),4)&amp;":"&amp;ADDRESS(MATCH(C78,発明者引用!B$1:B$196,0),17)),R78)+COUNTIF(INDIRECT("発明者引用!"&amp;ADDRESS(MATCH(C78,発明者引用!B$1:B$196,0),4)&amp;":"&amp;ADDRESS(MATCH(C78,発明者引用!B$1:B$196,0),17)),#REF!)+COUNTIF(INDIRECT("発明者引用!"&amp;ADDRESS(MATCH(C78,発明者引用!B$1:B$196,0),4)&amp;":"&amp;ADDRESS(MATCH(C78,発明者引用!B$1:B$196,0),17)),T78)&gt;0,"Yes","No"),"")</f>
        <v/>
      </c>
      <c r="AP78" s="58" t="str">
        <f ca="1">IF(OR(LEFT(R78)="特",LEFT(R78)="実",AND(OR(LEFT(R78,2)="US",LEFT(R78,2)="WO",LEFT(R78,2)="GB",LEFT(R78,2)="EP",LEFT(R78,2)="DE"),OR(MID(R78,3,1)="1",MID(R78,3,1)="2",MID(R78,3,1)="3",MID(R78,3,1)="4",MID(R78,3,1)="5",MID(R78,3,1)="6",MID(R78,3,1)="7",MID(R78,3,1)="8",MID(R78,3,1)="9",MID(R78,3,1)="0"))),IF(VLOOKUP(C78,ファミリ引用特許WO!$A$2:$B$241,2,FALSE)+VLOOKUP(C78,ファミリ引用文献WO!$A$2:$C$241,3,FALSE)=0,"ISR無し",IF(COUNTIF(INDIRECT("ファミリ引用特許WO!"&amp;ADDRESS(MATCH(C78,ファミリ引用特許WO!$A$2:$A$241,0),1)&amp;":"&amp;ADDRESS(MATCH(C78,ファミリ引用特許WO!$A$2:$A$241,0),19)),R78)+COUNTIF(INDIRECT("ファミリ引用特許WO!"&amp;ADDRESS(MATCH(C78,ファミリ引用特許WO!$A$2:$A$241,0),1)&amp;":"&amp;ADDRESS(MATCH(C78,ファミリ引用特許WO!$A$2:$A$241,0),19)),S78)+COUNTIF(INDIRECT("ファミリ引用特許WO!"&amp;ADDRESS(MATCH(C78,ファミリ引用特許WO!$A$2:$A$241,0),1)&amp;":"&amp;ADDRESS(MATCH(C78,ファミリ引用特許WO!$A$2:$A$241,0),19)),T78)+COUNTIF(INDIRECT("ファミリ引用特許WO!"&amp;ADDRESS(MATCH(C78,ファミリ引用特許WO!$A$2:$A$241,0),1)&amp;":"&amp;ADDRESS(MATCH(C78,ファミリ引用特許WO!$A$2:$A$241,0),19)),W78)+COUNTIF(INDIRECT("ファミリ引用特許WO!"&amp;ADDRESS(MATCH(C78,ファミリ引用特許WO!$A$2:$A$241,0),1)&amp;":"&amp;ADDRESS(MATCH(C78,ファミリ引用特許WO!$A$2:$A$241,0),19)),Y78)&gt;0,"Yes","No")),"")</f>
        <v/>
      </c>
      <c r="AQ78" s="55" t="str">
        <f ca="1">IF(OR(LEFT(R78)="特",LEFT(R78)="実",AND(OR(LEFT(R78,2)="US",LEFT(R78,2)="WO",LEFT(R78,2)="GB",LEFT(R78,2)="EP",LEFT(R78,2)="DE"),OR(MID(R78,3,1)="1",MID(R78,3,1)="2",MID(R78,3,1)="3",MID(R78,3,1)="4",MID(R78,3,1)="5",MID(R78,3,1)="6",MID(R78,3,1)="7",MID(R78,3,1)="8",MID(R78,3,1)="9",MID(R78,3,1)="0"))),IF(VLOOKUP(C78,'ファミリ引用特許表記修正（ex.A2→A）'!$A$2:$B$241,2,FALSE)=0,"family無し",IF(COUNTIF(INDIRECT("'ファミリ引用特許表記修正（ex.A2→A）'!"&amp;ADDRESS(MATCH(C78,'ファミリ引用特許表記修正（ex.A2→A）'!$A$2:$A$241,0),1)&amp;":"&amp;ADDRESS(MATCH(C78,'ファミリ引用特許表記修正（ex.A2→A）'!$A$2:$A$241,0),171)),R78)+COUNTIF(INDIRECT("'ファミリ引用特許表記修正（ex.A2→A）'!"&amp;ADDRESS(MATCH(C78,'ファミリ引用特許表記修正（ex.A2→A）'!$A$2:$A$241,0),1)&amp;":"&amp;ADDRESS(MATCH(C78,'ファミリ引用特許表記修正（ex.A2→A）'!$A$2:$A$241,0),171)),S78)+COUNTIF(INDIRECT("'ファミリ引用特許表記修正（ex.A2→A）'!"&amp;ADDRESS(MATCH(C78,'ファミリ引用特許表記修正（ex.A2→A）'!$A$2:$A$241,0),1)&amp;":"&amp;ADDRESS(MATCH(C78,'ファミリ引用特許表記修正（ex.A2→A）'!$A$2:$A$241,0),171)),T78)+COUNTIF(INDIRECT("'ファミリ引用特許表記修正（ex.A2→A）'!"&amp;ADDRESS(MATCH(C78,'ファミリ引用特許表記修正（ex.A2→A）'!$A$2:$A$241,0),1)&amp;":"&amp;ADDRESS(MATCH(C78,'ファミリ引用特許表記修正（ex.A2→A）'!$A$2:$A$241,0),171)),W78)+COUNTIF(INDIRECT("'ファミリ引用特許表記修正（ex.A2→A）'!"&amp;ADDRESS(MATCH(C78,'ファミリ引用特許表記修正（ex.A2→A）'!$A$2:$A$241,0),1)&amp;":"&amp;ADDRESS(MATCH(C78,'ファミリ引用特許表記修正（ex.A2→A）'!$A$2:$A$241,0),171)),Y78)&gt;0,"Yes","No")),"")</f>
        <v/>
      </c>
      <c r="AR78" s="193" t="str">
        <f>IF(OR(LEFT(R78)="特",LEFT(R78)="実",AND(OR(LEFT(R78,2)="US",LEFT(R78,2)="WO",LEFT(R78,2)="GB",LEFT(R78,2)="EP",LEFT(R78,2)="DE"),OR(MID(R78,3,1)="1",MID(R78,3,1)="2",MID(R78,3,1)="3",MID(R78,3,1)="4",MID(R78,3,1)="5",MID(R78,3,1)="6",MID(R78,3,1)="7",MID(R78,3,1)="8",MID(R78,3,1)="9",MID(R78,3,1)="0",))),"",VLOOKUP($C78,ファミリ発明者引用文献!A$3:B$235,2,FALSE))</f>
        <v>,,</v>
      </c>
      <c r="AS78" s="55" t="str">
        <f>VLOOKUP(C78,ファミリ引用文献WO!A$2:B$241,2,FALSE)</f>
        <v/>
      </c>
      <c r="AT78" s="58" t="str">
        <f>VLOOKUP(C78,ファミリ引用文献!A$3:B$242,2,FALSE)</f>
        <v/>
      </c>
      <c r="AU78" s="58" t="str">
        <f>VLOOKUP(C78,審判データ!AH$2:BT$379,39,FALSE)</f>
        <v>AT00415069T;AU2003293567A;BRPI0407290A;CN01757262A;CN01757262B;DE602004017835D;DK01590988T;EP1590988A;EP1590988B;EP1988743A;特表2006-518152;特許04006470;RU2005127574A;RU02348122C;US2004047481;US7076076;US2004047482;US2004047483;US7751580;US2005078843;US2007036374;US7421086;US2008273733;US7720245;WO2004060016A;WO2004073349A</v>
      </c>
      <c r="AV78" s="62" t="str">
        <f ca="1">IF(INDIRECT("審判データ!"&amp;ADDRESS(MATCH(C78,審判データ!$AH$1:$AH$379,0),32))="早期審査の対象とする","早期審査","")</f>
        <v>早期審査</v>
      </c>
      <c r="AW78" s="665" t="str">
        <f t="shared" si="6"/>
        <v/>
      </c>
      <c r="AX78" s="666" t="str">
        <f>IF(LEFT(AE78,3)="日本特",IF(LEFT(C78)="特",VLOOKUP(C78,'本件、証拠文献テーマコード'!G$2:I$376,3,FALSE),VLOOKUP(C78,'本件、証拠文献テーマコード'!B$2:I$376,8,FALSE)),"")</f>
        <v/>
      </c>
      <c r="AY78" s="666" t="str">
        <f>IF(LEFT(AE78,3)="日本特",IF(OR(MID(R78,2,1)="開",MID(R78,2,1)="表",MID(R78,2,1)="登"),VLOOKUP(R78,'本件、証拠文献テーマコード'!C$2:I$379,7,FALSE),VLOOKUP(R78,'本件、証拠文献テーマコード'!G$2:I$379,3,FALSE)),"")</f>
        <v/>
      </c>
      <c r="AZ78" s="54"/>
    </row>
    <row r="79" spans="1:52" ht="54" x14ac:dyDescent="0.15">
      <c r="A79" s="233" t="s">
        <v>22449</v>
      </c>
      <c r="B79" s="586" t="str">
        <f ca="1">IF(A79="",B78,INDIRECT("審判データ!"&amp;ADDRESS(MATCH(A79,審判データ!$HC$1:$HC$379,0),20))&amp;" / "&amp;INDIRECT("審判データ!"&amp;ADDRESS(MATCH(A79,審判データ!$HC$1:$HC$379,0),21)))</f>
        <v>2011 / 29-1,29-2</v>
      </c>
      <c r="C79" s="66">
        <v>4006470</v>
      </c>
      <c r="D79" s="43" t="s">
        <v>22450</v>
      </c>
      <c r="E79" s="43" t="str">
        <f ca="1">INDIRECT("審判データ!"&amp;ADDRESS(MATCH(C79,審判データ!$AH$1:$AH$379,0),55))</f>
        <v>オーディトリィライセンシングカンパニー，エルエルシー</v>
      </c>
      <c r="F79" s="43" t="str">
        <f ca="1">INDIRECT("審判データ!"&amp;ADDRESS(MATCH(C79,審判データ!$AH$1:$AH$379,0),56))</f>
        <v>バウマン，ネイタン</v>
      </c>
      <c r="G79" s="43" t="str">
        <f ca="1">INDIRECT("審判データ!"&amp;ADDRESS(MATCH(C79,審判データ!$AH$1:$AH$379,0),72))</f>
        <v>AT00415069T;AU2003293567A;BRPI0407290A;CN01757262A;CN01757262B;DE602004017835D;DK01590988T;EP1590988A;EP1590988B;EP1988743A;特表2006-518152;特許04006470;RU2005127574A;RU02348122C;US2004047481;US7076076;US2004047482;US2004047483;US7751580;US2005078843;US2007036374;US7421086;US2008273733;US7720245;WO2004060016A;WO2004073349A</v>
      </c>
      <c r="H79" s="43" t="str">
        <f ca="1">INDIRECT("審判データ!"&amp;ADDRESS(MATCH(C79,審判データ!$AH$1:$AH$379,0),41))</f>
        <v>H04R 25/02;H04R 25/00</v>
      </c>
      <c r="I79" s="43" t="str">
        <f ca="1">INDIRECT("審判データ!"&amp;ADDRESS(MATCH(C79,審判データ!$AH$1:$AH$379,0),49))</f>
        <v>H04R  25/02@AFI(JP);H04R  25/00@ALI(JP)</v>
      </c>
      <c r="J79" s="43" t="str">
        <f ca="1">INDIRECT("審判データ!"&amp;ADDRESS(MATCH(C79,審判データ!$AH$1:$AH$379,0),51))</f>
        <v>H04R 25/02        C;H04R 25/00        E</v>
      </c>
      <c r="K79" s="43" t="str">
        <f ca="1">INDIRECT("審判データ!"&amp;ADDRESS(MATCH(C79,審判データ!$AH$1:$AH$379,0),53))</f>
        <v xml:space="preserve"> </v>
      </c>
      <c r="L79" s="587" t="s">
        <v>22451</v>
      </c>
      <c r="M79" s="588" t="s">
        <v>22452</v>
      </c>
      <c r="N79" s="589" t="s">
        <v>22453</v>
      </c>
      <c r="O79" s="664">
        <v>0</v>
      </c>
      <c r="P79" s="590">
        <v>0</v>
      </c>
      <c r="Q79" s="591">
        <v>0</v>
      </c>
      <c r="R79" s="592">
        <v>0</v>
      </c>
      <c r="S79" s="588" t="str">
        <f>IF(OR(LEFT(R79)="特",LEFT(R79)="実"),VLOOKUP(R79,'証拠（JP特許）'!$B$2:$D$299,2,FALSE),IF(AND(OR(LEFT(R79,2)="US",LEFT(R79,2)="WO",LEFT(R79,2)="GB",LEFT(R79,2)="EP",LEFT(R79,2)="DE"),OR(MID(R79,3,1)="1",MID(R79,3,1)="2",MID(R79,3,1)="3",MID(R79,3,1)="4",MID(R79,3,1)="5",MID(R79,3,1)="6",MID(R79,3,1)="7",MID(R79,3,1)="8",MID(R79,3,1)="9",MID(R79,3,1)="0")),VLOOKUP(R79,'証拠（WW特許）'!$B$2:$C$90,2,FALSE),"_"))</f>
        <v>_</v>
      </c>
      <c r="T79" s="591" t="str">
        <f>IF(OR(LEFT(R79)="特",LEFT(R79)="実"),VLOOKUP(R79,'証拠（JP特許）'!$B$2:$E$299,4,FALSE),"_")</f>
        <v>_</v>
      </c>
      <c r="U79" s="588" t="s">
        <v>94</v>
      </c>
      <c r="V79" s="591" t="s">
        <v>94</v>
      </c>
      <c r="W79" s="608" t="str">
        <f t="shared" si="8"/>
        <v/>
      </c>
      <c r="X79" s="604"/>
      <c r="Y79" s="604" t="str">
        <f t="shared" si="9"/>
        <v/>
      </c>
      <c r="Z79" s="91" t="str">
        <f ca="1">IF(OR(LEFT(R79)="特",LEFT(R79)="実",AND(OR(LEFT(R79,2)="US",LEFT(R79,2)="WO",LEFT(R79,2)="GB",LEFT(R79,2)="EP",LEFT(R79,2)="DE"),OR(MID(R79,3,1)="1",MID(R79,3,1)="2",MID(R79,3,1)="3",MID(R79,3,1)="4",MID(R79,3,1)="5",MID(R79,3,1)="6",MID(R79,3,1)="7",MID(R79,3,1)="8",MID(R79,3,1)="9",MID(R79,3,1)="0",))),IF(COUNTIF(INDIRECT("拒絶理由・拒絶査定・異議申立!"&amp;ADDRESS(MATCH(C79,拒絶理由・拒絶査定・異議申立!B$1:B$1000,0),3)&amp;":"&amp;ADDRESS(MATCH(C79,拒絶理由・拒絶査定・異議申立!B$1:B$1000,0),50)),R79)+COUNTIF(INDIRECT("拒絶理由・拒絶査定・異議申立!"&amp;ADDRESS(MATCH(C79,拒絶理由・拒絶査定・異議申立!B$1:B$1000,0),3)&amp;":"&amp;ADDRESS(MATCH(C79,拒絶理由・拒絶査定・異議申立!B$1:B$1000,0),50)),T79)&gt;0,"Yes","No"),"")</f>
        <v/>
      </c>
      <c r="AA79" s="92" t="str">
        <f ca="1">IF(OR(LEFT(R79)="特",LEFT(R79)="実",AND(OR(LEFT(R79,2)="US",LEFT(R79,2)="WO",LEFT(R79,2)="GB",LEFT(R79,2)="EP",LEFT(R79,2)="DE"),OR(MID(R79,3,1)="1",MID(R79,3,1)="2",MID(R79,3,1)="3",MID(R79,3,1)="4",MID(R79,3,1)="5",MID(R79,3,1)="6",MID(R79,3,1)="7",MID(R79,3,1)="8",MID(R79,3,1)="9",MID(R79,3,1)="0",))),IF(COUNTIF(INDIRECT("先行技術調査・登録査定!"&amp;ADDRESS(MATCH(C79,先行技術調査・登録査定!B$1:B$1000,0),3)&amp;":"&amp;ADDRESS(MATCH(C79,先行技術調査・登録査定!B$1:B$1000,0),49)),R79)+COUNTIF(INDIRECT("先行技術調査・登録査定!"&amp;ADDRESS(MATCH(C79,先行技術調査・登録査定!B$1:B$1000,0),3)&amp;":"&amp;ADDRESS(MATCH(C79,先行技術調査・登録査定!B$1:B$1000,0),49)),T79)&gt;0,"Yes","No"),"")</f>
        <v/>
      </c>
      <c r="AB79" s="169" t="str">
        <f t="shared" ca="1" si="5"/>
        <v/>
      </c>
      <c r="AC79" s="94" t="str">
        <f>IF(OR(LEFT(R79)="特",LEFT(R79)="実",AND(OR(LEFT(R79,2)="US",LEFT(R79,2)="WO",LEFT(R79,2)="GB",LEFT(R79,2)="EP",LEFT(R79,2)="DE"),OR(MID(R79,3,1)="1",MID(R79,3,1)="2",MID(R79,3,1)="3",MID(R79,3,1)="4",MID(R79,3,1)="5",MID(R79,3,1)="6",MID(R79,3,1)="7",MID(R79,3,1)="8",MID(R79,3,1)="9",MID(R79,3,1)="0",))),"",VLOOKUP($C79,非特許文献リスト!$A$2:$C$196,2,FALSE))</f>
        <v/>
      </c>
      <c r="AD79" s="95" t="str">
        <f>IF(OR(LEFT(R79)="特",LEFT(R79)="実",AND(OR(LEFT(R79,2)="US",LEFT(R79,2)="WO",LEFT(R79,2)="GB",LEFT(R79,2)="EP",LEFT(R79,2)="DE"),OR(MID(R79,3,1)="1",MID(R79,3,1)="2",MID(R79,3,1)="3",MID(R79,3,1)="4",MID(R79,3,1)="5",MID(R79,3,1)="6",MID(R79,3,1)="7",MID(R79,3,1)="8",MID(R79,3,1)="9",MID(R79,3,1)="0",))),"",VLOOKUP($C79,非特許文献リスト!$A$2:$C$196,3,FALSE))</f>
        <v/>
      </c>
      <c r="AE79" s="175" t="str">
        <f t="shared" si="7"/>
        <v/>
      </c>
      <c r="AF79" s="176" t="str">
        <f>IF(OR(LEFT(R79)="特",LEFT(R79)="実"),VLOOKUP(R79,'証拠（JP特許）'!$B$2:$AB$299,10,FALSE),IF(AND(OR(LEFT(R79,2)="US",LEFT(R79,2)="WO",LEFT(R79,2)="GB",LEFT(R79,2)="EP",LEFT(R79,2)="DE"),OR(MID(R79,3,1)="1",MID(R79,3,1)="2",MID(R79,3,1)="3",MID(R79,3,1)="4",MID(R79,3,1)="5",MID(R79,3,1)="6",MID(R79,3,1)="7",MID(R79,3,1)="8",MID(R79,3,1)="9",MID(R79,3,1)="0",)),VLOOKUP(R79,'証拠（WW特許）'!$B$2:$M$90,8,FALSE),""))</f>
        <v/>
      </c>
      <c r="AG79" s="176" t="str">
        <f>IF(OR(LEFT(R79)="特",LEFT(R79)="実"),VLOOKUP(R79,'証拠（JP特許）'!$B$2:$AB$299,26,FALSE),IF(AND(OR(LEFT(R79,2)="US",LEFT(R79,2)="WO",LEFT(R79,2)="GB",LEFT(R79,2)="EP",LEFT(R79,2)="DE"),OR(MID(R79,3,1)="1",MID(R79,3,1)="2",MID(R79,3,1)="3",MID(R79,3,1)="4",MID(R79,3,1)="5",MID(R79,3,1)="6",MID(R79,3,1)="7",MID(R79,3,1)="8",MID(R79,3,1)="9",MID(R79,3,1)="0",)),VLOOKUP(R79,'証拠（WW特許）'!$B$2:$M$90,12,FALSE),""))</f>
        <v/>
      </c>
      <c r="AH79" s="58" t="str">
        <f>IF(OR(LEFT(R79)="特",LEFT(R79)="実"),VLOOKUP(R79,'証拠（JP特許）'!$B$2:$X$299,20,FALSE),IF(AND(OR(LEFT(R79,2)="US",LEFT(R79,2)="WO",LEFT(R79,2)="GB",LEFT(R79,2)="EP",LEFT(R79,2)="DE"),OR(MID(R79,3,1)="1",MID(R79,3,1)="2",MID(R79,3,1)="3",MID(R79,3,1)="4",MID(R79,3,1)="5",MID(R79,3,1)="6",MID(R79,3,1)="7",MID(R79,3,1)="8",MID(R79,3,1)="9",MID(R79,3,1)="0",)),VLOOKUP(R79,'証拠（WW特許）'!$B$2:$U$90,20,FALSE),""))</f>
        <v/>
      </c>
      <c r="AI79" s="58" t="str">
        <f>IF(OR(LEFT(R79)="特",LEFT(R79)="実"),VLOOKUP(R79,'証拠（JP特許）'!$B$2:$X$299,21,FALSE),"")</f>
        <v/>
      </c>
      <c r="AJ79" s="58" t="str">
        <f>IF(OR(LEFT(R79)="特",LEFT(R79)="実"),VLOOKUP(R79,'証拠（JP特許）'!$B$2:$X$299,22,FALSE),"")</f>
        <v/>
      </c>
      <c r="AK79" s="59" t="str">
        <f>IF(OR(LEFT(R79)="特",LEFT(R79)="実"),VLOOKUP(R79,'証拠（JP特許）'!$B$2:$X$299,17,FALSE),IF(AND(OR(LEFT(R79,2)="US",LEFT(R79,2)="WO",LEFT(R79,2)="GB",LEFT(R79,2)="EP",LEFT(R79,2)="DE"),OR(MID(R79,3,1)="1",MID(R79,3,1)="2",MID(R79,3,1)="3",MID(R79,3,1)="4",MID(R79,3,1)="5",MID(R79,3,1)="6",MID(R79,3,1)="7",MID(R79,3,1)="8",MID(R79,3,1)="9",MID(R79,3,1)="0",)),VLOOKUP(R79,'証拠（WW特許）'!$B$2:$U$90,16,FALSE),""))</f>
        <v/>
      </c>
      <c r="AL79" s="190"/>
      <c r="AM79" s="190"/>
      <c r="AN79" s="190"/>
      <c r="AO79" s="58" t="str">
        <f ca="1">IF(OR(LEFT(R79)="特",LEFT(R79)="実",AND(OR(LEFT(R79,2)="US",LEFT(R79,2)="WO",LEFT(R79,2)="GB",LEFT(R79,2)="EP",LEFT(R79,2)="DE"),OR(MID(R79,3,1)="1",MID(R79,3,1)="2",MID(R79,3,1)="3",MID(R79,3,1)="4",MID(R79,3,1)="5",MID(R79,3,1)="6",MID(R79,3,1)="7",MID(R79,3,1)="8",MID(R79,3,1)="9",MID(R79,3,1)="0"))),IF(COUNTIF(INDIRECT("発明者引用!"&amp;ADDRESS(MATCH(C79,発明者引用!B$1:B$196,0),4)&amp;":"&amp;ADDRESS(MATCH(C79,発明者引用!B$1:B$196,0),17)),R79)+COUNTIF(INDIRECT("発明者引用!"&amp;ADDRESS(MATCH(C79,発明者引用!B$1:B$196,0),4)&amp;":"&amp;ADDRESS(MATCH(C79,発明者引用!B$1:B$196,0),17)),#REF!)+COUNTIF(INDIRECT("発明者引用!"&amp;ADDRESS(MATCH(C79,発明者引用!B$1:B$196,0),4)&amp;":"&amp;ADDRESS(MATCH(C79,発明者引用!B$1:B$196,0),17)),T79)&gt;0,"Yes","No"),"")</f>
        <v/>
      </c>
      <c r="AP79" s="58" t="str">
        <f ca="1">IF(OR(LEFT(R79)="特",LEFT(R79)="実",AND(OR(LEFT(R79,2)="US",LEFT(R79,2)="WO",LEFT(R79,2)="GB",LEFT(R79,2)="EP",LEFT(R79,2)="DE"),OR(MID(R79,3,1)="1",MID(R79,3,1)="2",MID(R79,3,1)="3",MID(R79,3,1)="4",MID(R79,3,1)="5",MID(R79,3,1)="6",MID(R79,3,1)="7",MID(R79,3,1)="8",MID(R79,3,1)="9",MID(R79,3,1)="0"))),IF(VLOOKUP(C79,ファミリ引用特許WO!$A$2:$B$241,2,FALSE)+VLOOKUP(C79,ファミリ引用文献WO!$A$2:$C$241,3,FALSE)=0,"ISR無し",IF(COUNTIF(INDIRECT("ファミリ引用特許WO!"&amp;ADDRESS(MATCH(C79,ファミリ引用特許WO!$A$2:$A$241,0),1)&amp;":"&amp;ADDRESS(MATCH(C79,ファミリ引用特許WO!$A$2:$A$241,0),19)),R79)+COUNTIF(INDIRECT("ファミリ引用特許WO!"&amp;ADDRESS(MATCH(C79,ファミリ引用特許WO!$A$2:$A$241,0),1)&amp;":"&amp;ADDRESS(MATCH(C79,ファミリ引用特許WO!$A$2:$A$241,0),19)),S79)+COUNTIF(INDIRECT("ファミリ引用特許WO!"&amp;ADDRESS(MATCH(C79,ファミリ引用特許WO!$A$2:$A$241,0),1)&amp;":"&amp;ADDRESS(MATCH(C79,ファミリ引用特許WO!$A$2:$A$241,0),19)),T79)+COUNTIF(INDIRECT("ファミリ引用特許WO!"&amp;ADDRESS(MATCH(C79,ファミリ引用特許WO!$A$2:$A$241,0),1)&amp;":"&amp;ADDRESS(MATCH(C79,ファミリ引用特許WO!$A$2:$A$241,0),19)),W79)+COUNTIF(INDIRECT("ファミリ引用特許WO!"&amp;ADDRESS(MATCH(C79,ファミリ引用特許WO!$A$2:$A$241,0),1)&amp;":"&amp;ADDRESS(MATCH(C79,ファミリ引用特許WO!$A$2:$A$241,0),19)),Y79)&gt;0,"Yes","No")),"")</f>
        <v/>
      </c>
      <c r="AQ79" s="55" t="str">
        <f ca="1">IF(OR(LEFT(R79)="特",LEFT(R79)="実",AND(OR(LEFT(R79,2)="US",LEFT(R79,2)="WO",LEFT(R79,2)="GB",LEFT(R79,2)="EP",LEFT(R79,2)="DE"),OR(MID(R79,3,1)="1",MID(R79,3,1)="2",MID(R79,3,1)="3",MID(R79,3,1)="4",MID(R79,3,1)="5",MID(R79,3,1)="6",MID(R79,3,1)="7",MID(R79,3,1)="8",MID(R79,3,1)="9",MID(R79,3,1)="0"))),IF(VLOOKUP(C79,'ファミリ引用特許表記修正（ex.A2→A）'!$A$2:$B$241,2,FALSE)=0,"family無し",IF(COUNTIF(INDIRECT("'ファミリ引用特許表記修正（ex.A2→A）'!"&amp;ADDRESS(MATCH(C79,'ファミリ引用特許表記修正（ex.A2→A）'!$A$2:$A$241,0),1)&amp;":"&amp;ADDRESS(MATCH(C79,'ファミリ引用特許表記修正（ex.A2→A）'!$A$2:$A$241,0),171)),R79)+COUNTIF(INDIRECT("'ファミリ引用特許表記修正（ex.A2→A）'!"&amp;ADDRESS(MATCH(C79,'ファミリ引用特許表記修正（ex.A2→A）'!$A$2:$A$241,0),1)&amp;":"&amp;ADDRESS(MATCH(C79,'ファミリ引用特許表記修正（ex.A2→A）'!$A$2:$A$241,0),171)),S79)+COUNTIF(INDIRECT("'ファミリ引用特許表記修正（ex.A2→A）'!"&amp;ADDRESS(MATCH(C79,'ファミリ引用特許表記修正（ex.A2→A）'!$A$2:$A$241,0),1)&amp;":"&amp;ADDRESS(MATCH(C79,'ファミリ引用特許表記修正（ex.A2→A）'!$A$2:$A$241,0),171)),T79)+COUNTIF(INDIRECT("'ファミリ引用特許表記修正（ex.A2→A）'!"&amp;ADDRESS(MATCH(C79,'ファミリ引用特許表記修正（ex.A2→A）'!$A$2:$A$241,0),1)&amp;":"&amp;ADDRESS(MATCH(C79,'ファミリ引用特許表記修正（ex.A2→A）'!$A$2:$A$241,0),171)),W79)+COUNTIF(INDIRECT("'ファミリ引用特許表記修正（ex.A2→A）'!"&amp;ADDRESS(MATCH(C79,'ファミリ引用特許表記修正（ex.A2→A）'!$A$2:$A$241,0),1)&amp;":"&amp;ADDRESS(MATCH(C79,'ファミリ引用特許表記修正（ex.A2→A）'!$A$2:$A$241,0),171)),Y79)&gt;0,"Yes","No")),"")</f>
        <v/>
      </c>
      <c r="AR79" s="193" t="str">
        <f>IF(OR(LEFT(R79)="特",LEFT(R79)="実",AND(OR(LEFT(R79,2)="US",LEFT(R79,2)="WO",LEFT(R79,2)="GB",LEFT(R79,2)="EP",LEFT(R79,2)="DE"),OR(MID(R79,3,1)="1",MID(R79,3,1)="2",MID(R79,3,1)="3",MID(R79,3,1)="4",MID(R79,3,1)="5",MID(R79,3,1)="6",MID(R79,3,1)="7",MID(R79,3,1)="8",MID(R79,3,1)="9",MID(R79,3,1)="0",))),"",VLOOKUP($C79,ファミリ発明者引用文献!A$3:B$235,2,FALSE))</f>
        <v>,,</v>
      </c>
      <c r="AS79" s="55" t="str">
        <f>VLOOKUP(C79,ファミリ引用文献WO!A$2:B$241,2,FALSE)</f>
        <v/>
      </c>
      <c r="AT79" s="58" t="str">
        <f>VLOOKUP(C79,ファミリ引用文献!A$3:B$242,2,FALSE)</f>
        <v/>
      </c>
      <c r="AU79" s="58" t="str">
        <f>VLOOKUP(C79,審判データ!AH$2:BT$379,39,FALSE)</f>
        <v>AT00415069T;AU2003293567A;BRPI0407290A;CN01757262A;CN01757262B;DE602004017835D;DK01590988T;EP1590988A;EP1590988B;EP1988743A;特表2006-518152;特許04006470;RU2005127574A;RU02348122C;US2004047481;US7076076;US2004047482;US2004047483;US7751580;US2005078843;US2007036374;US7421086;US2008273733;US7720245;WO2004060016A;WO2004073349A</v>
      </c>
      <c r="AV79" s="62" t="str">
        <f ca="1">IF(INDIRECT("審判データ!"&amp;ADDRESS(MATCH(C79,審判データ!$AH$1:$AH$379,0),32))="早期審査の対象とする","早期審査","")</f>
        <v>早期審査</v>
      </c>
      <c r="AW79" s="665" t="str">
        <f t="shared" si="6"/>
        <v/>
      </c>
      <c r="AX79" s="666" t="str">
        <f>IF(LEFT(AE79,3)="日本特",IF(LEFT(C79)="特",VLOOKUP(C79,'本件、証拠文献テーマコード'!G$2:I$376,3,FALSE),VLOOKUP(C79,'本件、証拠文献テーマコード'!B$2:I$376,8,FALSE)),"")</f>
        <v/>
      </c>
      <c r="AY79" s="666" t="str">
        <f>IF(LEFT(AE79,3)="日本特",IF(OR(MID(R79,2,1)="開",MID(R79,2,1)="表",MID(R79,2,1)="登"),VLOOKUP(R79,'本件、証拠文献テーマコード'!C$2:I$379,7,FALSE),VLOOKUP(R79,'本件、証拠文献テーマコード'!G$2:I$379,3,FALSE)),"")</f>
        <v/>
      </c>
      <c r="AZ79" s="54"/>
    </row>
    <row r="80" spans="1:52" ht="40.5" x14ac:dyDescent="0.15">
      <c r="A80" s="911" t="s">
        <v>22454</v>
      </c>
      <c r="B80" s="586" t="str">
        <f ca="1">IF(A80="",B79,INDIRECT("審判データ!"&amp;ADDRESS(MATCH(A80,審判データ!$HC$1:$HC$379,0),20))&amp;" / "&amp;INDIRECT("審判データ!"&amp;ADDRESS(MATCH(A80,審判データ!$HC$1:$HC$379,0),21)))</f>
        <v>2012 / 29-1,29-2</v>
      </c>
      <c r="C80" s="3">
        <v>3924587</v>
      </c>
      <c r="D80" s="799" t="s">
        <v>22455</v>
      </c>
      <c r="E80" s="1" t="str">
        <f ca="1">INDIRECT("審判データ!"&amp;ADDRESS(MATCH(C80,審判データ!$AH$1:$AH$379,0),55))</f>
        <v>積水化学工業株式会社</v>
      </c>
      <c r="F80" s="1" t="str">
        <f ca="1">INDIRECT("審判データ!"&amp;ADDRESS(MATCH(C80,審判データ!$AH$1:$AH$379,0),56))</f>
        <v>上田　倫久;伊藤　和志;脇屋　武司;永井　康晴;上松　靖</v>
      </c>
      <c r="G80" s="43" t="str">
        <f ca="1">INDIRECT("審判データ!"&amp;ADDRESS(MATCH(C80,審判データ!$AH$1:$AH$379,0),72))</f>
        <v>CN101185018A;CN101185018B;WO06/126713;特許03924587;KR20080011381A;TW0I302223B;US2009104380;WO2006126713A</v>
      </c>
      <c r="H80" s="43" t="str">
        <f ca="1">INDIRECT("審判データ!"&amp;ADDRESS(MATCH(C80,審判データ!$AH$1:$AH$379,0),41))</f>
        <v>G02F  1/1339</v>
      </c>
      <c r="I80" s="1" t="str">
        <f ca="1">INDIRECT("審判データ!"&amp;ADDRESS(MATCH(C80,審判データ!$AH$1:$AH$379,0),49))</f>
        <v>G02F   1/1339@AFI(JP)</v>
      </c>
      <c r="J80" s="1" t="str">
        <f ca="1">INDIRECT("審判データ!"&amp;ADDRESS(MATCH(C80,審判データ!$AH$1:$AH$379,0),51))</f>
        <v>G02F  1/1339  500</v>
      </c>
      <c r="K80" s="1" t="str">
        <f ca="1">INDIRECT("審判データ!"&amp;ADDRESS(MATCH(C80,審判データ!$AH$1:$AH$379,0),53))</f>
        <v>2H089 LA06;2H089 LA07;2H089 LA16;2H089 NA07;2H089 NA12;2H089 NA42;2H089 PA09;2H089 QA12;2H189 DA04;2H189 DA15;2H189 DA32;2H189 DA38;2H189 DA39;2H189 DA42;2H189 DA44;2H189 DA47;2H189 DA48;2H189 DA49;2H189 EA02X;2H189 EA07X;2H189 EA11X;2H189 EA13X;2H189 FA09;2H189 FA18;2H189 FA19;2H189 FA22;2H189 FA31;2H189 FA33;2H189 FA56;2H189 FA65;2H189 FA85;2H189 GA02;2H189 GA11;2H189 GA14;2H189 HA05;2H189 HA14;2H189 HA15;2H189 LA03;2H189 LA05;2H189 LA15</v>
      </c>
      <c r="L80" s="961" t="s">
        <v>22456</v>
      </c>
      <c r="M80" s="963" t="s">
        <v>22434</v>
      </c>
      <c r="N80" s="965" t="s">
        <v>22457</v>
      </c>
      <c r="O80" s="967">
        <v>0</v>
      </c>
      <c r="P80" s="959" t="s">
        <v>1185</v>
      </c>
      <c r="Q80" s="591" t="s">
        <v>22442</v>
      </c>
      <c r="R80" s="592" t="s">
        <v>22458</v>
      </c>
      <c r="S80" s="588" t="str">
        <f>IF(OR(LEFT(R80)="特",LEFT(R80)="実"),VLOOKUP(R80,'証拠（JP特許）'!$B$2:$D$299,2,FALSE),IF(AND(OR(LEFT(R80,2)="US",LEFT(R80,2)="WO",LEFT(R80,2)="GB",LEFT(R80,2)="EP",LEFT(R80,2)="DE"),OR(MID(R80,3,1)="1",MID(R80,3,1)="2",MID(R80,3,1)="3",MID(R80,3,1)="4",MID(R80,3,1)="5",MID(R80,3,1)="6",MID(R80,3,1)="7",MID(R80,3,1)="8",MID(R80,3,1)="9",MID(R80,3,1)="0")),VLOOKUP(R80,'証拠（WW特許）'!$B$2:$C$90,2,FALSE),"_"))</f>
        <v>特願2003-173776</v>
      </c>
      <c r="T80" s="591" t="str">
        <f>IF(OR(LEFT(R80)="特",LEFT(R80)="実"),VLOOKUP(R80,'証拠（JP特許）'!$B$2:$E$299,4,FALSE),"_")</f>
        <v>_</v>
      </c>
      <c r="U80" s="588" t="s">
        <v>94</v>
      </c>
      <c r="V80" s="591" t="s">
        <v>122</v>
      </c>
      <c r="W80" s="608" t="str">
        <f t="shared" si="8"/>
        <v>JP200510412A</v>
      </c>
      <c r="X80" s="604"/>
      <c r="Y80" s="604" t="str">
        <f t="shared" si="9"/>
        <v/>
      </c>
      <c r="Z80" s="91" t="str">
        <f ca="1">IF(OR(LEFT(R80)="特",LEFT(R80)="実",AND(OR(LEFT(R80,2)="US",LEFT(R80,2)="WO",LEFT(R80,2)="GB",LEFT(R80,2)="EP",LEFT(R80,2)="DE"),OR(MID(R80,3,1)="1",MID(R80,3,1)="2",MID(R80,3,1)="3",MID(R80,3,1)="4",MID(R80,3,1)="5",MID(R80,3,1)="6",MID(R80,3,1)="7",MID(R80,3,1)="8",MID(R80,3,1)="9",MID(R80,3,1)="0",))),IF(COUNTIF(INDIRECT("拒絶理由・拒絶査定・異議申立!"&amp;ADDRESS(MATCH(C80,拒絶理由・拒絶査定・異議申立!B$1:B$1000,0),3)&amp;":"&amp;ADDRESS(MATCH(C80,拒絶理由・拒絶査定・異議申立!B$1:B$1000,0),50)),R80)+COUNTIF(INDIRECT("拒絶理由・拒絶査定・異議申立!"&amp;ADDRESS(MATCH(C80,拒絶理由・拒絶査定・異議申立!B$1:B$1000,0),3)&amp;":"&amp;ADDRESS(MATCH(C80,拒絶理由・拒絶査定・異議申立!B$1:B$1000,0),50)),T80)&gt;0,"Yes","No"),"")</f>
        <v>No</v>
      </c>
      <c r="AA80" s="92" t="str">
        <f ca="1">IF(OR(LEFT(R80)="特",LEFT(R80)="実",AND(OR(LEFT(R80,2)="US",LEFT(R80,2)="WO",LEFT(R80,2)="GB",LEFT(R80,2)="EP",LEFT(R80,2)="DE"),OR(MID(R80,3,1)="1",MID(R80,3,1)="2",MID(R80,3,1)="3",MID(R80,3,1)="4",MID(R80,3,1)="5",MID(R80,3,1)="6",MID(R80,3,1)="7",MID(R80,3,1)="8",MID(R80,3,1)="9",MID(R80,3,1)="0",))),IF(COUNTIF(INDIRECT("先行技術調査・登録査定!"&amp;ADDRESS(MATCH(C80,先行技術調査・登録査定!B$1:B$1000,0),3)&amp;":"&amp;ADDRESS(MATCH(C80,先行技術調査・登録査定!B$1:B$1000,0),49)),R80)+COUNTIF(INDIRECT("先行技術調査・登録査定!"&amp;ADDRESS(MATCH(C80,先行技術調査・登録査定!B$1:B$1000,0),3)&amp;":"&amp;ADDRESS(MATCH(C80,先行技術調査・登録査定!B$1:B$1000,0),49)),T80)&gt;0,"Yes","No"),"")</f>
        <v>No</v>
      </c>
      <c r="AB80" s="169" t="str">
        <f t="shared" ca="1" si="5"/>
        <v>Yes</v>
      </c>
      <c r="AC80" s="94" t="str">
        <f>IF(OR(LEFT(R80)="特",LEFT(R80)="実",AND(OR(LEFT(R80,2)="US",LEFT(R80,2)="WO",LEFT(R80,2)="GB",LEFT(R80,2)="EP",LEFT(R80,2)="DE"),OR(MID(R80,3,1)="1",MID(R80,3,1)="2",MID(R80,3,1)="3",MID(R80,3,1)="4",MID(R80,3,1)="5",MID(R80,3,1)="6",MID(R80,3,1)="7",MID(R80,3,1)="8",MID(R80,3,1)="9",MID(R80,3,1)="0",))),"",VLOOKUP($C80,非特許文献リスト!$A$2:$C$196,2,FALSE))</f>
        <v/>
      </c>
      <c r="AD80" s="95" t="str">
        <f>IF(OR(LEFT(R80)="特",LEFT(R80)="実",AND(OR(LEFT(R80,2)="US",LEFT(R80,2)="WO",LEFT(R80,2)="GB",LEFT(R80,2)="EP",LEFT(R80,2)="DE"),OR(MID(R80,3,1)="1",MID(R80,3,1)="2",MID(R80,3,1)="3",MID(R80,3,1)="4",MID(R80,3,1)="5",MID(R80,3,1)="6",MID(R80,3,1)="7",MID(R80,3,1)="8",MID(R80,3,1)="9",MID(R80,3,1)="0",))),"",VLOOKUP($C80,非特許文献リスト!$A$2:$C$196,3,FALSE))</f>
        <v/>
      </c>
      <c r="AE80" s="175" t="str">
        <f t="shared" si="7"/>
        <v>日本特許文献</v>
      </c>
      <c r="AF80" s="176" t="str">
        <f>IF(OR(LEFT(R80)="特",LEFT(R80)="実"),VLOOKUP(R80,'証拠（JP特許）'!$B$2:$AB$299,10,FALSE),IF(AND(OR(LEFT(R80,2)="US",LEFT(R80,2)="WO",LEFT(R80,2)="GB",LEFT(R80,2)="EP",LEFT(R80,2)="DE"),OR(MID(R80,3,1)="1",MID(R80,3,1)="2",MID(R80,3,1)="3",MID(R80,3,1)="4",MID(R80,3,1)="5",MID(R80,3,1)="6",MID(R80,3,1)="7",MID(R80,3,1)="8",MID(R80,3,1)="9",MID(R80,3,1)="0",)),VLOOKUP(R80,'証拠（WW特許）'!$B$2:$M$90,8,FALSE),""))</f>
        <v>積水化学工業株式会社</v>
      </c>
      <c r="AG80" s="176" t="str">
        <f>IF(OR(LEFT(R80)="特",LEFT(R80)="実"),VLOOKUP(R80,'証拠（JP特許）'!$B$2:$AB$299,26,FALSE),IF(AND(OR(LEFT(R80,2)="US",LEFT(R80,2)="WO",LEFT(R80,2)="GB",LEFT(R80,2)="EP",LEFT(R80,2)="DE"),OR(MID(R80,3,1)="1",MID(R80,3,1)="2",MID(R80,3,1)="3",MID(R80,3,1)="4",MID(R80,3,1)="5",MID(R80,3,1)="6",MID(R80,3,1)="7",MID(R80,3,1)="8",MID(R80,3,1)="9",MID(R80,3,1)="0",)),VLOOKUP(R80,'証拠（WW特許）'!$B$2:$M$90,12,FALSE),""))</f>
        <v>上田　倫久</v>
      </c>
      <c r="AH80" s="58" t="str">
        <f>IF(OR(LEFT(R80)="特",LEFT(R80)="実"),VLOOKUP(R80,'証拠（JP特許）'!$B$2:$X$299,20,FALSE),IF(AND(OR(LEFT(R80,2)="US",LEFT(R80,2)="WO",LEFT(R80,2)="GB",LEFT(R80,2)="EP",LEFT(R80,2)="DE"),OR(MID(R80,3,1)="1",MID(R80,3,1)="2",MID(R80,3,1)="3",MID(R80,3,1)="4",MID(R80,3,1)="5",MID(R80,3,1)="6",MID(R80,3,1)="7",MID(R80,3,1)="8",MID(R80,3,1)="9",MID(R80,3,1)="0",)),VLOOKUP(R80,'証拠（WW特許）'!$B$2:$U$90,20,FALSE),""))</f>
        <v>G02F   1/1339  (2006.01)</v>
      </c>
      <c r="AI80" s="58" t="str">
        <f>IF(OR(LEFT(R80)="特",LEFT(R80)="実"),VLOOKUP(R80,'証拠（JP特許）'!$B$2:$X$299,21,FALSE),"")</f>
        <v xml:space="preserve">G02F  1/1339 500 </v>
      </c>
      <c r="AJ80" s="58" t="str">
        <f>IF(OR(LEFT(R80)="特",LEFT(R80)="実"),VLOOKUP(R80,'証拠（JP特許）'!$B$2:$X$299,22,FALSE),"")</f>
        <v>2H089LA16,2H089LA20,2H089MA01X,2H089MA04X,2H089NA06,2H089NA17,2H089NA25,2H089PA02,2H089PA05,2H089PA06,2H089PA07,2H089QA16,2H089SA17,2H089SA19,2H089TA04,2H189DA04,2H189DA32,2H189DA48,2H189DA49,2H189EA02X,2H189FA09,2H189FA17,2H189FA25,2H189FA56,2H189FA65,2H189GA06,2H189GA11,2H189GA12,2H189GA14,2H189HA12,2H189HA14,2H189LA05,2H189LA10,2H189LA14,2H189LA15,2H189HA16,2H189GA02,2H189DA38,2H189DA39,2H189LA03</v>
      </c>
      <c r="AK80" s="59" t="str">
        <f>IF(OR(LEFT(R80)="特",LEFT(R80)="実"),VLOOKUP(R80,'証拠（JP特許）'!$B$2:$X$299,17,FALSE),IF(AND(OR(LEFT(R80,2)="US",LEFT(R80,2)="WO",LEFT(R80,2)="GB",LEFT(R80,2)="EP",LEFT(R80,2)="DE"),OR(MID(R80,3,1)="1",MID(R80,3,1)="2",MID(R80,3,1)="3",MID(R80,3,1)="4",MID(R80,3,1)="5",MID(R80,3,1)="6",MID(R80,3,1)="7",MID(R80,3,1)="8",MID(R80,3,1)="9",MID(R80,3,1)="0",)),VLOOKUP(R80,'証拠（WW特許）'!$B$2:$U$90,16,FALSE),""))</f>
        <v>2005.01.13</v>
      </c>
      <c r="AL80" s="190" t="s">
        <v>124</v>
      </c>
      <c r="AM80" s="190" t="s">
        <v>96</v>
      </c>
      <c r="AN80" s="190" t="s">
        <v>96</v>
      </c>
      <c r="AO80" s="58" t="str">
        <f ca="1">IF(OR(LEFT(R80)="特",LEFT(R80)="実",AND(OR(LEFT(R80,2)="US",LEFT(R80,2)="WO",LEFT(R80,2)="GB",LEFT(R80,2)="EP",LEFT(R80,2)="DE"),OR(MID(R80,3,1)="1",MID(R80,3,1)="2",MID(R80,3,1)="3",MID(R80,3,1)="4",MID(R80,3,1)="5",MID(R80,3,1)="6",MID(R80,3,1)="7",MID(R80,3,1)="8",MID(R80,3,1)="9",MID(R80,3,1)="0"))),IF(COUNTIF(INDIRECT("発明者引用!"&amp;ADDRESS(MATCH(C80,発明者引用!B$1:B$196,0),4)&amp;":"&amp;ADDRESS(MATCH(C80,発明者引用!B$1:B$196,0),17)),R80)+COUNTIF(INDIRECT("発明者引用!"&amp;ADDRESS(MATCH(C80,発明者引用!B$1:B$196,0),4)&amp;":"&amp;ADDRESS(MATCH(C80,発明者引用!B$1:B$196,0),17)),#REF!)+COUNTIF(INDIRECT("発明者引用!"&amp;ADDRESS(MATCH(C80,発明者引用!B$1:B$196,0),4)&amp;":"&amp;ADDRESS(MATCH(C80,発明者引用!B$1:B$196,0),17)),T80)&gt;0,"Yes","No"),"")</f>
        <v>No</v>
      </c>
      <c r="AP80" s="58" t="str">
        <f ca="1">IF(OR(LEFT(R80)="特",LEFT(R80)="実",AND(OR(LEFT(R80,2)="US",LEFT(R80,2)="WO",LEFT(R80,2)="GB",LEFT(R80,2)="EP",LEFT(R80,2)="DE"),OR(MID(R80,3,1)="1",MID(R80,3,1)="2",MID(R80,3,1)="3",MID(R80,3,1)="4",MID(R80,3,1)="5",MID(R80,3,1)="6",MID(R80,3,1)="7",MID(R80,3,1)="8",MID(R80,3,1)="9",MID(R80,3,1)="0"))),IF(VLOOKUP(C80,ファミリ引用特許WO!$A$2:$B$241,2,FALSE)+VLOOKUP(C80,ファミリ引用文献WO!$A$2:$C$241,3,FALSE)=0,"ISR無し",IF(COUNTIF(INDIRECT("ファミリ引用特許WO!"&amp;ADDRESS(MATCH(C80,ファミリ引用特許WO!$A$2:$A$241,0),1)&amp;":"&amp;ADDRESS(MATCH(C80,ファミリ引用特許WO!$A$2:$A$241,0),19)),R80)+COUNTIF(INDIRECT("ファミリ引用特許WO!"&amp;ADDRESS(MATCH(C80,ファミリ引用特許WO!$A$2:$A$241,0),1)&amp;":"&amp;ADDRESS(MATCH(C80,ファミリ引用特許WO!$A$2:$A$241,0),19)),S80)+COUNTIF(INDIRECT("ファミリ引用特許WO!"&amp;ADDRESS(MATCH(C80,ファミリ引用特許WO!$A$2:$A$241,0),1)&amp;":"&amp;ADDRESS(MATCH(C80,ファミリ引用特許WO!$A$2:$A$241,0),19)),T80)+COUNTIF(INDIRECT("ファミリ引用特許WO!"&amp;ADDRESS(MATCH(C80,ファミリ引用特許WO!$A$2:$A$241,0),1)&amp;":"&amp;ADDRESS(MATCH(C80,ファミリ引用特許WO!$A$2:$A$241,0),19)),W80)+COUNTIF(INDIRECT("ファミリ引用特許WO!"&amp;ADDRESS(MATCH(C80,ファミリ引用特許WO!$A$2:$A$241,0),1)&amp;":"&amp;ADDRESS(MATCH(C80,ファミリ引用特許WO!$A$2:$A$241,0),19)),Y80)&gt;0,"Yes","No")),"")</f>
        <v>Yes</v>
      </c>
      <c r="AQ80" s="55" t="str">
        <f ca="1">IF(OR(LEFT(R80)="特",LEFT(R80)="実",AND(OR(LEFT(R80,2)="US",LEFT(R80,2)="WO",LEFT(R80,2)="GB",LEFT(R80,2)="EP",LEFT(R80,2)="DE"),OR(MID(R80,3,1)="1",MID(R80,3,1)="2",MID(R80,3,1)="3",MID(R80,3,1)="4",MID(R80,3,1)="5",MID(R80,3,1)="6",MID(R80,3,1)="7",MID(R80,3,1)="8",MID(R80,3,1)="9",MID(R80,3,1)="0"))),IF(VLOOKUP(C80,'ファミリ引用特許表記修正（ex.A2→A）'!$A$2:$B$241,2,FALSE)=0,"family無し",IF(COUNTIF(INDIRECT("'ファミリ引用特許表記修正（ex.A2→A）'!"&amp;ADDRESS(MATCH(C80,'ファミリ引用特許表記修正（ex.A2→A）'!$A$2:$A$241,0),1)&amp;":"&amp;ADDRESS(MATCH(C80,'ファミリ引用特許表記修正（ex.A2→A）'!$A$2:$A$241,0),171)),R80)+COUNTIF(INDIRECT("'ファミリ引用特許表記修正（ex.A2→A）'!"&amp;ADDRESS(MATCH(C80,'ファミリ引用特許表記修正（ex.A2→A）'!$A$2:$A$241,0),1)&amp;":"&amp;ADDRESS(MATCH(C80,'ファミリ引用特許表記修正（ex.A2→A）'!$A$2:$A$241,0),171)),S80)+COUNTIF(INDIRECT("'ファミリ引用特許表記修正（ex.A2→A）'!"&amp;ADDRESS(MATCH(C80,'ファミリ引用特許表記修正（ex.A2→A）'!$A$2:$A$241,0),1)&amp;":"&amp;ADDRESS(MATCH(C80,'ファミリ引用特許表記修正（ex.A2→A）'!$A$2:$A$241,0),171)),T80)+COUNTIF(INDIRECT("'ファミリ引用特許表記修正（ex.A2→A）'!"&amp;ADDRESS(MATCH(C80,'ファミリ引用特許表記修正（ex.A2→A）'!$A$2:$A$241,0),1)&amp;":"&amp;ADDRESS(MATCH(C80,'ファミリ引用特許表記修正（ex.A2→A）'!$A$2:$A$241,0),171)),W80)+COUNTIF(INDIRECT("'ファミリ引用特許表記修正（ex.A2→A）'!"&amp;ADDRESS(MATCH(C80,'ファミリ引用特許表記修正（ex.A2→A）'!$A$2:$A$241,0),1)&amp;":"&amp;ADDRESS(MATCH(C80,'ファミリ引用特許表記修正（ex.A2→A）'!$A$2:$A$241,0),171)),Y80)&gt;0,"Yes","No")),"")</f>
        <v>Yes</v>
      </c>
      <c r="AR80" s="58" t="str">
        <f>IF(OR(LEFT(R80)="特",LEFT(R80)="実",AND(OR(LEFT(R80,2)="US",LEFT(R80,2)="WO",LEFT(R80,2)="GB",LEFT(R80,2)="EP",LEFT(R80,2)="DE"),OR(MID(R80,3,1)="1",MID(R80,3,1)="2",MID(R80,3,1)="3",MID(R80,3,1)="4",MID(R80,3,1)="5",MID(R80,3,1)="6",MID(R80,3,1)="7",MID(R80,3,1)="8",MID(R80,3,1)="9",MID(R80,3,1)="0",))),"",VLOOKUP($C80,ファミリ発明者引用文献!A$3:B$235,2,FALSE))</f>
        <v/>
      </c>
      <c r="AS80" s="55" t="str">
        <f>VLOOKUP(C80,ファミリ引用文献WO!A$2:B$241,2,FALSE)</f>
        <v/>
      </c>
      <c r="AT80" s="58" t="str">
        <f>VLOOKUP(C80,ファミリ引用文献!A$3:B$242,2,FALSE)</f>
        <v/>
      </c>
      <c r="AU80" s="58" t="str">
        <f>VLOOKUP(C80,審判データ!AH$2:BT$379,39,FALSE)</f>
        <v>CN101185018A;CN101185018B;WO06/126713;特許03924587;KR20080011381A;TW0I302223B;US2009104380;WO2006126713A</v>
      </c>
      <c r="AV80" s="62" t="str">
        <f ca="1">IF(INDIRECT("審判データ!"&amp;ADDRESS(MATCH(C80,審判データ!$AH$1:$AH$379,0),32))="早期審査の対象とする","早期審査","")</f>
        <v>早期審査</v>
      </c>
      <c r="AW80" s="665" t="str">
        <f t="shared" si="6"/>
        <v>一致</v>
      </c>
      <c r="AX80" s="666" t="str">
        <f>IF(LEFT(AE80,3)="日本特",IF(LEFT(C80)="特",VLOOKUP(C80,'本件、証拠文献テーマコード'!G$2:I$376,3,FALSE),VLOOKUP(C80,'本件、証拠文献テーマコード'!B$2:I$376,8,FALSE)),"")</f>
        <v>2H089,2H189</v>
      </c>
      <c r="AY80" s="666" t="str">
        <f>IF(LEFT(AE80,3)="日本特",IF(OR(MID(R80,2,1)="開",MID(R80,2,1)="表",MID(R80,2,1)="登"),VLOOKUP(R80,'本件、証拠文献テーマコード'!C$2:I$379,7,FALSE),VLOOKUP(R80,'本件、証拠文献テーマコード'!G$2:I$379,3,FALSE)),"")</f>
        <v>2H089,2H189</v>
      </c>
      <c r="AZ80" s="54"/>
    </row>
    <row r="81" spans="1:52" ht="27" x14ac:dyDescent="0.15">
      <c r="A81" s="914"/>
      <c r="B81" s="586" t="str">
        <f ca="1">IF(A81="",B80,INDIRECT("審判データ!"&amp;ADDRESS(MATCH(A81,審判データ!$HC$1:$HC$379,0),20))&amp;" / "&amp;INDIRECT("審判データ!"&amp;ADDRESS(MATCH(A81,審判データ!$HC$1:$HC$379,0),21)))</f>
        <v>2012 / 29-1,29-2</v>
      </c>
      <c r="C81" s="312">
        <v>3924587</v>
      </c>
      <c r="D81" s="800"/>
      <c r="E81" s="163" t="str">
        <f ca="1">INDIRECT("審判データ!"&amp;ADDRESS(MATCH(C81,審判データ!$AH$1:$AH$379,0),55))</f>
        <v>積水化学工業株式会社</v>
      </c>
      <c r="F81" s="163" t="str">
        <f ca="1">INDIRECT("審判データ!"&amp;ADDRESS(MATCH(C81,審判データ!$AH$1:$AH$379,0),56))</f>
        <v>上田　倫久;伊藤　和志;脇屋　武司;永井　康晴;上松　靖</v>
      </c>
      <c r="G81" s="43" t="str">
        <f ca="1">INDIRECT("審判データ!"&amp;ADDRESS(MATCH(C81,審判データ!$AH$1:$AH$379,0),72))</f>
        <v>CN101185018A;CN101185018B;WO06/126713;特許03924587;KR20080011381A;TW0I302223B;US2009104380;WO2006126713A</v>
      </c>
      <c r="H81" s="43" t="str">
        <f ca="1">INDIRECT("審判データ!"&amp;ADDRESS(MATCH(C81,審判データ!$AH$1:$AH$379,0),41))</f>
        <v>G02F  1/1339</v>
      </c>
      <c r="I81" s="163" t="str">
        <f ca="1">INDIRECT("審判データ!"&amp;ADDRESS(MATCH(C81,審判データ!$AH$1:$AH$379,0),49))</f>
        <v>G02F   1/1339@AFI(JP)</v>
      </c>
      <c r="J81" s="163" t="str">
        <f ca="1">INDIRECT("審判データ!"&amp;ADDRESS(MATCH(C81,審判データ!$AH$1:$AH$379,0),51))</f>
        <v>G02F  1/1339  500</v>
      </c>
      <c r="K81" s="163" t="str">
        <f ca="1">INDIRECT("審判データ!"&amp;ADDRESS(MATCH(C81,審判データ!$AH$1:$AH$379,0),53))</f>
        <v>2H089 LA06;2H089 LA07;2H089 LA16;2H089 NA07;2H089 NA12;2H089 NA42;2H089 PA09;2H089 QA12;2H189 DA04;2H189 DA15;2H189 DA32;2H189 DA38;2H189 DA39;2H189 DA42;2H189 DA44;2H189 DA47;2H189 DA48;2H189 DA49;2H189 EA02X;2H189 EA07X;2H189 EA11X;2H189 EA13X;2H189 FA09;2H189 FA18;2H189 FA19;2H189 FA22;2H189 FA31;2H189 FA33;2H189 FA56;2H189 FA65;2H189 FA85;2H189 GA02;2H189 GA11;2H189 GA14;2H189 HA05;2H189 HA14;2H189 HA15;2H189 LA03;2H189 LA05;2H189 LA15</v>
      </c>
      <c r="L81" s="1065"/>
      <c r="M81" s="1066"/>
      <c r="N81" s="1067"/>
      <c r="O81" s="975"/>
      <c r="P81" s="977"/>
      <c r="Q81" s="591" t="s">
        <v>22459</v>
      </c>
      <c r="R81" s="592" t="s">
        <v>1200</v>
      </c>
      <c r="S81" s="588" t="str">
        <f>IF(OR(LEFT(R81)="特",LEFT(R81)="実"),VLOOKUP(R81,'証拠（JP特許）'!$B$2:$D$299,2,FALSE),IF(AND(OR(LEFT(R81,2)="US",LEFT(R81,2)="WO",LEFT(R81,2)="GB",LEFT(R81,2)="EP",LEFT(R81,2)="DE"),OR(MID(R81,3,1)="1",MID(R81,3,1)="2",MID(R81,3,1)="3",MID(R81,3,1)="4",MID(R81,3,1)="5",MID(R81,3,1)="6",MID(R81,3,1)="7",MID(R81,3,1)="8",MID(R81,3,1)="9",MID(R81,3,1)="0")),VLOOKUP(R81,'証拠（WW特許）'!$B$2:$C$90,2,FALSE),"_"))</f>
        <v>特願昭62-317210</v>
      </c>
      <c r="T81" s="591" t="str">
        <f>IF(OR(LEFT(R81)="特",LEFT(R81)="実"),VLOOKUP(R81,'証拠（JP特許）'!$B$2:$E$299,4,FALSE),"_")</f>
        <v>_</v>
      </c>
      <c r="U81" s="588" t="s">
        <v>94</v>
      </c>
      <c r="V81" s="591" t="s">
        <v>203</v>
      </c>
      <c r="W81" s="608" t="str">
        <f t="shared" si="8"/>
        <v>JP01156723A</v>
      </c>
      <c r="X81" s="604"/>
      <c r="Y81" s="604" t="str">
        <f t="shared" si="9"/>
        <v/>
      </c>
      <c r="Z81" s="91" t="str">
        <f ca="1">IF(OR(LEFT(R81)="特",LEFT(R81)="実",AND(OR(LEFT(R81,2)="US",LEFT(R81,2)="WO",LEFT(R81,2)="GB",LEFT(R81,2)="EP",LEFT(R81,2)="DE"),OR(MID(R81,3,1)="1",MID(R81,3,1)="2",MID(R81,3,1)="3",MID(R81,3,1)="4",MID(R81,3,1)="5",MID(R81,3,1)="6",MID(R81,3,1)="7",MID(R81,3,1)="8",MID(R81,3,1)="9",MID(R81,3,1)="0",))),IF(COUNTIF(INDIRECT("拒絶理由・拒絶査定・異議申立!"&amp;ADDRESS(MATCH(C81,拒絶理由・拒絶査定・異議申立!B$1:B$1000,0),3)&amp;":"&amp;ADDRESS(MATCH(C81,拒絶理由・拒絶査定・異議申立!B$1:B$1000,0),50)),R81)+COUNTIF(INDIRECT("拒絶理由・拒絶査定・異議申立!"&amp;ADDRESS(MATCH(C81,拒絶理由・拒絶査定・異議申立!B$1:B$1000,0),3)&amp;":"&amp;ADDRESS(MATCH(C81,拒絶理由・拒絶査定・異議申立!B$1:B$1000,0),50)),T81)&gt;0,"Yes","No"),"")</f>
        <v>No</v>
      </c>
      <c r="AA81" s="92" t="str">
        <f ca="1">IF(OR(LEFT(R81)="特",LEFT(R81)="実",AND(OR(LEFT(R81,2)="US",LEFT(R81,2)="WO",LEFT(R81,2)="GB",LEFT(R81,2)="EP",LEFT(R81,2)="DE"),OR(MID(R81,3,1)="1",MID(R81,3,1)="2",MID(R81,3,1)="3",MID(R81,3,1)="4",MID(R81,3,1)="5",MID(R81,3,1)="6",MID(R81,3,1)="7",MID(R81,3,1)="8",MID(R81,3,1)="9",MID(R81,3,1)="0",))),IF(COUNTIF(INDIRECT("先行技術調査・登録査定!"&amp;ADDRESS(MATCH(C81,先行技術調査・登録査定!B$1:B$1000,0),3)&amp;":"&amp;ADDRESS(MATCH(C81,先行技術調査・登録査定!B$1:B$1000,0),49)),R81)+COUNTIF(INDIRECT("先行技術調査・登録査定!"&amp;ADDRESS(MATCH(C81,先行技術調査・登録査定!B$1:B$1000,0),3)&amp;":"&amp;ADDRESS(MATCH(C81,先行技術調査・登録査定!B$1:B$1000,0),49)),T81)&gt;0,"Yes","No"),"")</f>
        <v>No</v>
      </c>
      <c r="AB81" s="169" t="str">
        <f t="shared" ca="1" si="5"/>
        <v>Yes</v>
      </c>
      <c r="AC81" s="121" t="str">
        <f>IF(OR(LEFT(R81)="特",LEFT(R81)="実",AND(OR(LEFT(R81,2)="US",LEFT(R81,2)="WO",LEFT(R81,2)="GB",LEFT(R81,2)="EP",LEFT(R81,2)="DE"),OR(MID(R81,3,1)="1",MID(R81,3,1)="2",MID(R81,3,1)="3",MID(R81,3,1)="4",MID(R81,3,1)="5",MID(R81,3,1)="6",MID(R81,3,1)="7",MID(R81,3,1)="8",MID(R81,3,1)="9",MID(R81,3,1)="0",))),"",VLOOKUP($C81,非特許文献リスト!$A$2:$C$196,2,FALSE))</f>
        <v/>
      </c>
      <c r="AD81" s="122" t="str">
        <f>IF(OR(LEFT(R81)="特",LEFT(R81)="実",AND(OR(LEFT(R81,2)="US",LEFT(R81,2)="WO",LEFT(R81,2)="GB",LEFT(R81,2)="EP",LEFT(R81,2)="DE"),OR(MID(R81,3,1)="1",MID(R81,3,1)="2",MID(R81,3,1)="3",MID(R81,3,1)="4",MID(R81,3,1)="5",MID(R81,3,1)="6",MID(R81,3,1)="7",MID(R81,3,1)="8",MID(R81,3,1)="9",MID(R81,3,1)="0",))),"",VLOOKUP($C81,非特許文献リスト!$A$2:$C$196,3,FALSE))</f>
        <v/>
      </c>
      <c r="AE81" s="175" t="str">
        <f t="shared" si="7"/>
        <v>日本特許文献</v>
      </c>
      <c r="AF81" s="176" t="str">
        <f>IF(OR(LEFT(R81)="特",LEFT(R81)="実"),VLOOKUP(R81,'証拠（JP特許）'!$B$2:$AB$299,10,FALSE),IF(AND(OR(LEFT(R81,2)="US",LEFT(R81,2)="WO",LEFT(R81,2)="GB",LEFT(R81,2)="EP",LEFT(R81,2)="DE"),OR(MID(R81,3,1)="1",MID(R81,3,1)="2",MID(R81,3,1)="3",MID(R81,3,1)="4",MID(R81,3,1)="5",MID(R81,3,1)="6",MID(R81,3,1)="7",MID(R81,3,1)="8",MID(R81,3,1)="9",MID(R81,3,1)="0",)),VLOOKUP(R81,'証拠（WW特許）'!$B$2:$M$90,8,FALSE),""))</f>
        <v>富士通株式会社</v>
      </c>
      <c r="AG81" s="176" t="str">
        <f>IF(OR(LEFT(R81)="特",LEFT(R81)="実"),VLOOKUP(R81,'証拠（JP特許）'!$B$2:$AB$299,26,FALSE),IF(AND(OR(LEFT(R81,2)="US",LEFT(R81,2)="WO",LEFT(R81,2)="GB",LEFT(R81,2)="EP",LEFT(R81,2)="DE"),OR(MID(R81,3,1)="1",MID(R81,3,1)="2",MID(R81,3,1)="3",MID(R81,3,1)="4",MID(R81,3,1)="5",MID(R81,3,1)="6",MID(R81,3,1)="7",MID(R81,3,1)="8",MID(R81,3,1)="9",MID(R81,3,1)="0",)),VLOOKUP(R81,'証拠（WW特許）'!$B$2:$M$90,12,FALSE),""))</f>
        <v>山崎　誓一,富田　生夫,新井　薫,増田　茂</v>
      </c>
      <c r="AH81" s="58" t="str">
        <f>IF(OR(LEFT(R81)="特",LEFT(R81)="実"),VLOOKUP(R81,'証拠（JP特許）'!$B$2:$X$299,20,FALSE),IF(AND(OR(LEFT(R81,2)="US",LEFT(R81,2)="WO",LEFT(R81,2)="GB",LEFT(R81,2)="EP",LEFT(R81,2)="DE"),OR(MID(R81,3,1)="1",MID(R81,3,1)="2",MID(R81,3,1)="3",MID(R81,3,1)="4",MID(R81,3,1)="5",MID(R81,3,1)="6",MID(R81,3,1)="7",MID(R81,3,1)="8",MID(R81,3,1)="9",MID(R81,3,1)="0",)),VLOOKUP(R81,'証拠（WW特許）'!$B$2:$U$90,20,FALSE),""))</f>
        <v>G02F   1/13    (2006.01),G02F   1/1339  (2006.01)</v>
      </c>
      <c r="AI81" s="58" t="str">
        <f>IF(OR(LEFT(R81)="特",LEFT(R81)="実"),VLOOKUP(R81,'証拠（JP特許）'!$B$2:$X$299,21,FALSE),"")</f>
        <v xml:space="preserve">G02F  1/13   101 ,G02F  1/1339 500 </v>
      </c>
      <c r="AJ81" s="58" t="str">
        <f>IF(OR(LEFT(R81)="特",LEFT(R81)="実"),VLOOKUP(R81,'証拠（JP特許）'!$B$2:$X$299,22,FALSE),"")</f>
        <v>2H088BA10,2H089BA09,2H089BA15,2H089BB04X,2H089BC05,2H088FA02,2H089LA07,2H089MA04X,2H089LA14,2H088FA20,2H088MA17,2H089LA19,2H089NA09,2H089QA14,2H189DA04,2H189DA05,2H189DA31,2H189EA02X,2H189EA07X,2H189FA12,2H189FA25,2H189HA14,2H189JA08</v>
      </c>
      <c r="AK81" s="59" t="str">
        <f>IF(OR(LEFT(R81)="特",LEFT(R81)="実"),VLOOKUP(R81,'証拠（JP特許）'!$B$2:$X$299,17,FALSE),IF(AND(OR(LEFT(R81,2)="US",LEFT(R81,2)="WO",LEFT(R81,2)="GB",LEFT(R81,2)="EP",LEFT(R81,2)="DE"),OR(MID(R81,3,1)="1",MID(R81,3,1)="2",MID(R81,3,1)="3",MID(R81,3,1)="4",MID(R81,3,1)="5",MID(R81,3,1)="6",MID(R81,3,1)="7",MID(R81,3,1)="8",MID(R81,3,1)="9",MID(R81,3,1)="0",)),VLOOKUP(R81,'証拠（WW特許）'!$B$2:$U$90,16,FALSE),""))</f>
        <v>1989.06.20</v>
      </c>
      <c r="AL81" s="190" t="s">
        <v>124</v>
      </c>
      <c r="AM81" s="190" t="s">
        <v>95</v>
      </c>
      <c r="AN81" s="190" t="s">
        <v>95</v>
      </c>
      <c r="AO81" s="58" t="str">
        <f ca="1">IF(OR(LEFT(R81)="特",LEFT(R81)="実",AND(OR(LEFT(R81,2)="US",LEFT(R81,2)="WO",LEFT(R81,2)="GB",LEFT(R81,2)="EP",LEFT(R81,2)="DE"),OR(MID(R81,3,1)="1",MID(R81,3,1)="2",MID(R81,3,1)="3",MID(R81,3,1)="4",MID(R81,3,1)="5",MID(R81,3,1)="6",MID(R81,3,1)="7",MID(R81,3,1)="8",MID(R81,3,1)="9",MID(R81,3,1)="0"))),IF(COUNTIF(INDIRECT("発明者引用!"&amp;ADDRESS(MATCH(C81,発明者引用!B$1:B$196,0),4)&amp;":"&amp;ADDRESS(MATCH(C81,発明者引用!B$1:B$196,0),17)),R81)+COUNTIF(INDIRECT("発明者引用!"&amp;ADDRESS(MATCH(C81,発明者引用!B$1:B$196,0),4)&amp;":"&amp;ADDRESS(MATCH(C81,発明者引用!B$1:B$196,0),17)),#REF!)+COUNTIF(INDIRECT("発明者引用!"&amp;ADDRESS(MATCH(C81,発明者引用!B$1:B$196,0),4)&amp;":"&amp;ADDRESS(MATCH(C81,発明者引用!B$1:B$196,0),17)),T81)&gt;0,"Yes","No"),"")</f>
        <v>No</v>
      </c>
      <c r="AP81" s="58" t="str">
        <f ca="1">IF(OR(LEFT(R81)="特",LEFT(R81)="実",AND(OR(LEFT(R81,2)="US",LEFT(R81,2)="WO",LEFT(R81,2)="GB",LEFT(R81,2)="EP",LEFT(R81,2)="DE"),OR(MID(R81,3,1)="1",MID(R81,3,1)="2",MID(R81,3,1)="3",MID(R81,3,1)="4",MID(R81,3,1)="5",MID(R81,3,1)="6",MID(R81,3,1)="7",MID(R81,3,1)="8",MID(R81,3,1)="9",MID(R81,3,1)="0"))),IF(VLOOKUP(C81,ファミリ引用特許WO!$A$2:$B$241,2,FALSE)+VLOOKUP(C81,ファミリ引用文献WO!$A$2:$C$241,3,FALSE)=0,"ISR無し",IF(COUNTIF(INDIRECT("ファミリ引用特許WO!"&amp;ADDRESS(MATCH(C81,ファミリ引用特許WO!$A$2:$A$241,0),1)&amp;":"&amp;ADDRESS(MATCH(C81,ファミリ引用特許WO!$A$2:$A$241,0),19)),R81)+COUNTIF(INDIRECT("ファミリ引用特許WO!"&amp;ADDRESS(MATCH(C81,ファミリ引用特許WO!$A$2:$A$241,0),1)&amp;":"&amp;ADDRESS(MATCH(C81,ファミリ引用特許WO!$A$2:$A$241,0),19)),S81)+COUNTIF(INDIRECT("ファミリ引用特許WO!"&amp;ADDRESS(MATCH(C81,ファミリ引用特許WO!$A$2:$A$241,0),1)&amp;":"&amp;ADDRESS(MATCH(C81,ファミリ引用特許WO!$A$2:$A$241,0),19)),T81)+COUNTIF(INDIRECT("ファミリ引用特許WO!"&amp;ADDRESS(MATCH(C81,ファミリ引用特許WO!$A$2:$A$241,0),1)&amp;":"&amp;ADDRESS(MATCH(C81,ファミリ引用特許WO!$A$2:$A$241,0),19)),W81)+COUNTIF(INDIRECT("ファミリ引用特許WO!"&amp;ADDRESS(MATCH(C81,ファミリ引用特許WO!$A$2:$A$241,0),1)&amp;":"&amp;ADDRESS(MATCH(C81,ファミリ引用特許WO!$A$2:$A$241,0),19)),Y81)&gt;0,"Yes","No")),"")</f>
        <v>Yes</v>
      </c>
      <c r="AQ81" s="55" t="str">
        <f ca="1">IF(OR(LEFT(R81)="特",LEFT(R81)="実",AND(OR(LEFT(R81,2)="US",LEFT(R81,2)="WO",LEFT(R81,2)="GB",LEFT(R81,2)="EP",LEFT(R81,2)="DE"),OR(MID(R81,3,1)="1",MID(R81,3,1)="2",MID(R81,3,1)="3",MID(R81,3,1)="4",MID(R81,3,1)="5",MID(R81,3,1)="6",MID(R81,3,1)="7",MID(R81,3,1)="8",MID(R81,3,1)="9",MID(R81,3,1)="0"))),IF(VLOOKUP(C81,'ファミリ引用特許表記修正（ex.A2→A）'!$A$2:$B$241,2,FALSE)=0,"family無し",IF(COUNTIF(INDIRECT("'ファミリ引用特許表記修正（ex.A2→A）'!"&amp;ADDRESS(MATCH(C81,'ファミリ引用特許表記修正（ex.A2→A）'!$A$2:$A$241,0),1)&amp;":"&amp;ADDRESS(MATCH(C81,'ファミリ引用特許表記修正（ex.A2→A）'!$A$2:$A$241,0),171)),R81)+COUNTIF(INDIRECT("'ファミリ引用特許表記修正（ex.A2→A）'!"&amp;ADDRESS(MATCH(C81,'ファミリ引用特許表記修正（ex.A2→A）'!$A$2:$A$241,0),1)&amp;":"&amp;ADDRESS(MATCH(C81,'ファミリ引用特許表記修正（ex.A2→A）'!$A$2:$A$241,0),171)),S81)+COUNTIF(INDIRECT("'ファミリ引用特許表記修正（ex.A2→A）'!"&amp;ADDRESS(MATCH(C81,'ファミリ引用特許表記修正（ex.A2→A）'!$A$2:$A$241,0),1)&amp;":"&amp;ADDRESS(MATCH(C81,'ファミリ引用特許表記修正（ex.A2→A）'!$A$2:$A$241,0),171)),T81)+COUNTIF(INDIRECT("'ファミリ引用特許表記修正（ex.A2→A）'!"&amp;ADDRESS(MATCH(C81,'ファミリ引用特許表記修正（ex.A2→A）'!$A$2:$A$241,0),1)&amp;":"&amp;ADDRESS(MATCH(C81,'ファミリ引用特許表記修正（ex.A2→A）'!$A$2:$A$241,0),171)),W81)+COUNTIF(INDIRECT("'ファミリ引用特許表記修正（ex.A2→A）'!"&amp;ADDRESS(MATCH(C81,'ファミリ引用特許表記修正（ex.A2→A）'!$A$2:$A$241,0),1)&amp;":"&amp;ADDRESS(MATCH(C81,'ファミリ引用特許表記修正（ex.A2→A）'!$A$2:$A$241,0),171)),Y81)&gt;0,"Yes","No")),"")</f>
        <v>Yes</v>
      </c>
      <c r="AR81" s="58" t="str">
        <f>IF(OR(LEFT(R81)="特",LEFT(R81)="実",AND(OR(LEFT(R81,2)="US",LEFT(R81,2)="WO",LEFT(R81,2)="GB",LEFT(R81,2)="EP",LEFT(R81,2)="DE"),OR(MID(R81,3,1)="1",MID(R81,3,1)="2",MID(R81,3,1)="3",MID(R81,3,1)="4",MID(R81,3,1)="5",MID(R81,3,1)="6",MID(R81,3,1)="7",MID(R81,3,1)="8",MID(R81,3,1)="9",MID(R81,3,1)="0",))),"",VLOOKUP($C81,ファミリ発明者引用文献!A$3:B$235,2,FALSE))</f>
        <v/>
      </c>
      <c r="AS81" s="55" t="str">
        <f>VLOOKUP(C81,ファミリ引用文献WO!A$2:B$241,2,FALSE)</f>
        <v/>
      </c>
      <c r="AT81" s="58" t="str">
        <f>VLOOKUP(C81,ファミリ引用文献!A$3:B$242,2,FALSE)</f>
        <v/>
      </c>
      <c r="AU81" s="58" t="str">
        <f>VLOOKUP(C81,審判データ!AH$2:BT$379,39,FALSE)</f>
        <v>CN101185018A;CN101185018B;WO06/126713;特許03924587;KR20080011381A;TW0I302223B;US2009104380;WO2006126713A</v>
      </c>
      <c r="AV81" s="62" t="str">
        <f ca="1">IF(INDIRECT("審判データ!"&amp;ADDRESS(MATCH(C81,審判データ!$AH$1:$AH$379,0),32))="早期審査の対象とする","早期審査","")</f>
        <v>早期審査</v>
      </c>
      <c r="AW81" s="665" t="str">
        <f t="shared" si="6"/>
        <v>一致</v>
      </c>
      <c r="AX81" s="666" t="str">
        <f>IF(LEFT(AE81,3)="日本特",IF(LEFT(C81)="特",VLOOKUP(C81,'本件、証拠文献テーマコード'!G$2:I$376,3,FALSE),VLOOKUP(C81,'本件、証拠文献テーマコード'!B$2:I$376,8,FALSE)),"")</f>
        <v>2H089,2H189</v>
      </c>
      <c r="AY81" s="666" t="str">
        <f>IF(LEFT(AE81,3)="日本特",IF(OR(MID(R81,2,1)="開",MID(R81,2,1)="表",MID(R81,2,1)="登"),VLOOKUP(R81,'本件、証拠文献テーマコード'!C$2:I$379,7,FALSE),VLOOKUP(R81,'本件、証拠文献テーマコード'!G$2:I$379,3,FALSE)),"")</f>
        <v>2H089,2H088,2H189</v>
      </c>
      <c r="AZ81" s="54"/>
    </row>
    <row r="82" spans="1:52" ht="67.5" x14ac:dyDescent="0.15">
      <c r="A82" s="233" t="s">
        <v>22460</v>
      </c>
      <c r="B82" s="586" t="str">
        <f ca="1">IF(A82="",B81,INDIRECT("審判データ!"&amp;ADDRESS(MATCH(A82,審判データ!$HC$1:$HC$379,0),20))&amp;" / "&amp;INDIRECT("審判データ!"&amp;ADDRESS(MATCH(A82,審判データ!$HC$1:$HC$379,0),21)))</f>
        <v>2011 / 29-1</v>
      </c>
      <c r="C82" s="66">
        <v>4543046</v>
      </c>
      <c r="D82" s="43" t="s">
        <v>22461</v>
      </c>
      <c r="E82" s="43" t="str">
        <f ca="1">INDIRECT("審判データ!"&amp;ADDRESS(MATCH(C82,審判データ!$AH$1:$AH$379,0),55))</f>
        <v>村田望;株式会社ハイテック;カーリングクリエイティブコンサル株式会社</v>
      </c>
      <c r="F82" s="43" t="str">
        <f ca="1">INDIRECT("審判データ!"&amp;ADDRESS(MATCH(C82,審判データ!$AH$1:$AH$379,0),56))</f>
        <v>村田　望;村山　秀弥;大野　茂栄</v>
      </c>
      <c r="G82" s="43" t="str">
        <f ca="1">INDIRECT("審判データ!"&amp;ADDRESS(MATCH(C82,審判データ!$AH$1:$AH$379,0),72))</f>
        <v>CN01933968A;EP1870234A;IN2007006243DELW;WO06/112044;特許04543046;特開2009-214546;特開2009-241606;KR20070013988A;KR100832219B;US2008213546;WO2006112044A</v>
      </c>
      <c r="H82" s="43" t="str">
        <f ca="1">INDIRECT("審判データ!"&amp;ADDRESS(MATCH(C82,審判データ!$AH$1:$AH$379,0),41))</f>
        <v>B32B 27/00</v>
      </c>
      <c r="I82" s="43" t="str">
        <f ca="1">INDIRECT("審判データ!"&amp;ADDRESS(MATCH(C82,審判データ!$AH$1:$AH$379,0),49))</f>
        <v>B32B  27/00@AFI(JP);B32B   3/30@ALI(JP);B32B  15/08@ALI(JP)</v>
      </c>
      <c r="J82" s="43" t="str">
        <f ca="1">INDIRECT("審判データ!"&amp;ADDRESS(MATCH(C82,審判データ!$AH$1:$AH$379,0),51))</f>
        <v>B32B 27/00        E;B32B  3/30;B32B 15/08        H</v>
      </c>
      <c r="K82" s="43" t="str">
        <f ca="1">INDIRECT("審判データ!"&amp;ADDRESS(MATCH(C82,審判データ!$AH$1:$AH$379,0),53))</f>
        <v>4F100 AB01C;4F100 AB03C;4F100 AB04C;4F100 AB10C;4F100 AB17C;4F100 AK01A;4F100 AK01B;4F100 AK12A;4F100 AK25A;4F100 AK41A;4F100 AK45A;4F100 BA02;4F100 BA03;4F100 BA10A;4F100 BA10B;4F100 BA10C;4F100 EH66C;4F100 EJ91C;4F100 GB32;4F100 GB41;4F100 GB90;4F100 HB00B;4F100 HB00C;4F100 HB01B;4F100 HB06B;4F100 HB09B;4F100 HB31A;4F100 HB31B;4F100 JB12B;4F100 JB13B;4F100 JB14B;4F100 JL02;4F100 JL10A;4F100 JL10B;4F100 JN01A;4F100 YY00B</v>
      </c>
      <c r="L82" s="587" t="s">
        <v>22462</v>
      </c>
      <c r="M82" s="588" t="s">
        <v>22324</v>
      </c>
      <c r="N82" s="589" t="s">
        <v>22463</v>
      </c>
      <c r="O82" s="588" t="s">
        <v>91</v>
      </c>
      <c r="P82" s="590">
        <v>0</v>
      </c>
      <c r="Q82" s="591" t="s">
        <v>22464</v>
      </c>
      <c r="R82" s="592" t="s">
        <v>22465</v>
      </c>
      <c r="S82" s="588" t="str">
        <f>IF(OR(LEFT(R82)="特",LEFT(R82)="実"),VLOOKUP(R82,'証拠（JP特許）'!$B$2:$D$299,2,FALSE),IF(AND(OR(LEFT(R82,2)="US",LEFT(R82,2)="WO",LEFT(R82,2)="GB",LEFT(R82,2)="EP",LEFT(R82,2)="DE"),OR(MID(R82,3,1)="1",MID(R82,3,1)="2",MID(R82,3,1)="3",MID(R82,3,1)="4",MID(R82,3,1)="5",MID(R82,3,1)="6",MID(R82,3,1)="7",MID(R82,3,1)="8",MID(R82,3,1)="9",MID(R82,3,1)="0")),VLOOKUP(R82,'証拠（WW特許）'!$B$2:$C$90,2,FALSE),"_"))</f>
        <v>特願2001-304556</v>
      </c>
      <c r="T82" s="591" t="str">
        <f>IF(OR(LEFT(R82)="特",LEFT(R82)="実"),VLOOKUP(R82,'証拠（JP特許）'!$B$2:$E$299,4,FALSE),"_")</f>
        <v>JP4693317</v>
      </c>
      <c r="U82" s="588" t="s">
        <v>24</v>
      </c>
      <c r="V82" s="591" t="s">
        <v>94</v>
      </c>
      <c r="W82" s="608" t="str">
        <f t="shared" si="8"/>
        <v>JP2003103996A</v>
      </c>
      <c r="X82" s="604"/>
      <c r="Y82" s="604" t="str">
        <f t="shared" si="9"/>
        <v>JP4693317B</v>
      </c>
      <c r="Z82" s="91" t="str">
        <f ca="1">IF(OR(LEFT(R82)="特",LEFT(R82)="実",AND(OR(LEFT(R82,2)="US",LEFT(R82,2)="WO",LEFT(R82,2)="GB",LEFT(R82,2)="EP",LEFT(R82,2)="DE"),OR(MID(R82,3,1)="1",MID(R82,3,1)="2",MID(R82,3,1)="3",MID(R82,3,1)="4",MID(R82,3,1)="5",MID(R82,3,1)="6",MID(R82,3,1)="7",MID(R82,3,1)="8",MID(R82,3,1)="9",MID(R82,3,1)="0",))),IF(COUNTIF(INDIRECT("拒絶理由・拒絶査定・異議申立!"&amp;ADDRESS(MATCH(C82,拒絶理由・拒絶査定・異議申立!B$1:B$1000,0),3)&amp;":"&amp;ADDRESS(MATCH(C82,拒絶理由・拒絶査定・異議申立!B$1:B$1000,0),50)),R82)+COUNTIF(INDIRECT("拒絶理由・拒絶査定・異議申立!"&amp;ADDRESS(MATCH(C82,拒絶理由・拒絶査定・異議申立!B$1:B$1000,0),3)&amp;":"&amp;ADDRESS(MATCH(C82,拒絶理由・拒絶査定・異議申立!B$1:B$1000,0),50)),T82)&gt;0,"Yes","No"),"")</f>
        <v>No</v>
      </c>
      <c r="AA82" s="92" t="str">
        <f ca="1">IF(OR(LEFT(R82)="特",LEFT(R82)="実",AND(OR(LEFT(R82,2)="US",LEFT(R82,2)="WO",LEFT(R82,2)="GB",LEFT(R82,2)="EP",LEFT(R82,2)="DE"),OR(MID(R82,3,1)="1",MID(R82,3,1)="2",MID(R82,3,1)="3",MID(R82,3,1)="4",MID(R82,3,1)="5",MID(R82,3,1)="6",MID(R82,3,1)="7",MID(R82,3,1)="8",MID(R82,3,1)="9",MID(R82,3,1)="0",))),IF(COUNTIF(INDIRECT("先行技術調査・登録査定!"&amp;ADDRESS(MATCH(C82,先行技術調査・登録査定!B$1:B$1000,0),3)&amp;":"&amp;ADDRESS(MATCH(C82,先行技術調査・登録査定!B$1:B$1000,0),49)),R82)+COUNTIF(INDIRECT("先行技術調査・登録査定!"&amp;ADDRESS(MATCH(C82,先行技術調査・登録査定!B$1:B$1000,0),3)&amp;":"&amp;ADDRESS(MATCH(C82,先行技術調査・登録査定!B$1:B$1000,0),49)),T82)&gt;0,"Yes","No"),"")</f>
        <v>No</v>
      </c>
      <c r="AB82" s="169" t="str">
        <f t="shared" ca="1" si="5"/>
        <v>Yes</v>
      </c>
      <c r="AC82" s="94" t="str">
        <f>IF(OR(LEFT(R82)="特",LEFT(R82)="実",AND(OR(LEFT(R82,2)="US",LEFT(R82,2)="WO",LEFT(R82,2)="GB",LEFT(R82,2)="EP",LEFT(R82,2)="DE"),OR(MID(R82,3,1)="1",MID(R82,3,1)="2",MID(R82,3,1)="3",MID(R82,3,1)="4",MID(R82,3,1)="5",MID(R82,3,1)="6",MID(R82,3,1)="7",MID(R82,3,1)="8",MID(R82,3,1)="9",MID(R82,3,1)="0",))),"",VLOOKUP($C82,非特許文献リスト!$A$2:$C$196,2,FALSE))</f>
        <v/>
      </c>
      <c r="AD82" s="95" t="str">
        <f>IF(OR(LEFT(R82)="特",LEFT(R82)="実",AND(OR(LEFT(R82,2)="US",LEFT(R82,2)="WO",LEFT(R82,2)="GB",LEFT(R82,2)="EP",LEFT(R82,2)="DE"),OR(MID(R82,3,1)="1",MID(R82,3,1)="2",MID(R82,3,1)="3",MID(R82,3,1)="4",MID(R82,3,1)="5",MID(R82,3,1)="6",MID(R82,3,1)="7",MID(R82,3,1)="8",MID(R82,3,1)="9",MID(R82,3,1)="0",))),"",VLOOKUP($C82,非特許文献リスト!$A$2:$C$196,3,FALSE))</f>
        <v/>
      </c>
      <c r="AE82" s="175" t="str">
        <f t="shared" si="7"/>
        <v>日本特許文献</v>
      </c>
      <c r="AF82" s="176" t="str">
        <f>IF(OR(LEFT(R82)="特",LEFT(R82)="実"),VLOOKUP(R82,'証拠（JP特許）'!$B$2:$AB$299,10,FALSE),IF(AND(OR(LEFT(R82,2)="US",LEFT(R82,2)="WO",LEFT(R82,2)="GB",LEFT(R82,2)="EP",LEFT(R82,2)="DE"),OR(MID(R82,3,1)="1",MID(R82,3,1)="2",MID(R82,3,1)="3",MID(R82,3,1)="4",MID(R82,3,1)="5",MID(R82,3,1)="6",MID(R82,3,1)="7",MID(R82,3,1)="8",MID(R82,3,1)="9",MID(R82,3,1)="0",)),VLOOKUP(R82,'証拠（WW特許）'!$B$2:$M$90,8,FALSE),""))</f>
        <v>日本写真印刷株式会社</v>
      </c>
      <c r="AG82" s="176" t="str">
        <f>IF(OR(LEFT(R82)="特",LEFT(R82)="実"),VLOOKUP(R82,'証拠（JP特許）'!$B$2:$AB$299,26,FALSE),IF(AND(OR(LEFT(R82,2)="US",LEFT(R82,2)="WO",LEFT(R82,2)="GB",LEFT(R82,2)="EP",LEFT(R82,2)="DE"),OR(MID(R82,3,1)="1",MID(R82,3,1)="2",MID(R82,3,1)="3",MID(R82,3,1)="4",MID(R82,3,1)="5",MID(R82,3,1)="6",MID(R82,3,1)="7",MID(R82,3,1)="8",MID(R82,3,1)="9",MID(R82,3,1)="0",)),VLOOKUP(R82,'証拠（WW特許）'!$B$2:$M$90,12,FALSE),""))</f>
        <v>深田　泰秀,森　富士男</v>
      </c>
      <c r="AH82" s="58" t="str">
        <f>IF(OR(LEFT(R82)="特",LEFT(R82)="実"),VLOOKUP(R82,'証拠（JP特許）'!$B$2:$X$299,20,FALSE),IF(AND(OR(LEFT(R82,2)="US",LEFT(R82,2)="WO",LEFT(R82,2)="GB",LEFT(R82,2)="EP",LEFT(R82,2)="DE"),OR(MID(R82,3,1)="1",MID(R82,3,1)="2",MID(R82,3,1)="3",MID(R82,3,1)="4",MID(R82,3,1)="5",MID(R82,3,1)="6",MID(R82,3,1)="7",MID(R82,3,1)="8",MID(R82,3,1)="9",MID(R82,3,1)="0",)),VLOOKUP(R82,'証拠（WW特許）'!$B$2:$U$90,20,FALSE),""))</f>
        <v>B44C   1/17    (2006.01),B29C  45/14    (2006.01),B29C  51/10    (2006.01),B29L   7/00    (2006.01),B29L   9/00    (2006.01)</v>
      </c>
      <c r="AI82" s="58" t="str">
        <f>IF(OR(LEFT(R82)="特",LEFT(R82)="実"),VLOOKUP(R82,'証拠（JP特許）'!$B$2:$X$299,21,FALSE),"")</f>
        <v xml:space="preserve">B29L  7:00       ,B29L  9:00       ,B44C  1/17      G,B44C  1/17      D,B29C 45/14       ,B29C 51/10       </v>
      </c>
      <c r="AJ82" s="58" t="str">
        <f>IF(OR(LEFT(R82)="特",LEFT(R82)="実"),VLOOKUP(R82,'証拠（JP特許）'!$B$2:$X$299,22,FALSE),"")</f>
        <v>3B005EA06,3B005EA09,3B005EB01,3B005EB03,3B005EB05,3B005FA04,3B005FA17,3B005FB21,3B005FB39,3B005FD05Z,3B005GA06,3B005GB01,3B005GC01,4F206AD10,4F206AD20,4F206AD26,4F206AG03,4F206AG05,4F206AH26,4F206AR06,4F206JA07,4F206JB13,4F206JB19,4F206JB28,4F206JF05,4F208AD10,4F208AD20,4F208AD26,4F208AG03,4F208AG05,4F208AH26,4F208AR06,4F208MA01,4F208MA02,4F208MB01,4F208MG04,4F208MG11,4F208MG21,4F208MH06,4F208MK08</v>
      </c>
      <c r="AK82" s="59" t="str">
        <f>IF(OR(LEFT(R82)="特",LEFT(R82)="実"),VLOOKUP(R82,'証拠（JP特許）'!$B$2:$X$299,17,FALSE),IF(AND(OR(LEFT(R82,2)="US",LEFT(R82,2)="WO",LEFT(R82,2)="GB",LEFT(R82,2)="EP",LEFT(R82,2)="DE"),OR(MID(R82,3,1)="1",MID(R82,3,1)="2",MID(R82,3,1)="3",MID(R82,3,1)="4",MID(R82,3,1)="5",MID(R82,3,1)="6",MID(R82,3,1)="7",MID(R82,3,1)="8",MID(R82,3,1)="9",MID(R82,3,1)="0",)),VLOOKUP(R82,'証拠（WW特許）'!$B$2:$U$90,16,FALSE),""))</f>
        <v>2003.04.09</v>
      </c>
      <c r="AL82" s="190" t="s">
        <v>124</v>
      </c>
      <c r="AM82" s="190" t="s">
        <v>95</v>
      </c>
      <c r="AN82" s="190" t="s">
        <v>95</v>
      </c>
      <c r="AO82" s="58" t="str">
        <f ca="1">IF(OR(LEFT(R82)="特",LEFT(R82)="実",AND(OR(LEFT(R82,2)="US",LEFT(R82,2)="WO",LEFT(R82,2)="GB",LEFT(R82,2)="EP",LEFT(R82,2)="DE"),OR(MID(R82,3,1)="1",MID(R82,3,1)="2",MID(R82,3,1)="3",MID(R82,3,1)="4",MID(R82,3,1)="5",MID(R82,3,1)="6",MID(R82,3,1)="7",MID(R82,3,1)="8",MID(R82,3,1)="9",MID(R82,3,1)="0"))),IF(COUNTIF(INDIRECT("発明者引用!"&amp;ADDRESS(MATCH(C82,発明者引用!B$1:B$196,0),4)&amp;":"&amp;ADDRESS(MATCH(C82,発明者引用!B$1:B$196,0),17)),R82)+COUNTIF(INDIRECT("発明者引用!"&amp;ADDRESS(MATCH(C82,発明者引用!B$1:B$196,0),4)&amp;":"&amp;ADDRESS(MATCH(C82,発明者引用!B$1:B$196,0),17)),#REF!)+COUNTIF(INDIRECT("発明者引用!"&amp;ADDRESS(MATCH(C82,発明者引用!B$1:B$196,0),4)&amp;":"&amp;ADDRESS(MATCH(C82,発明者引用!B$1:B$196,0),17)),T82)&gt;0,"Yes","No"),"")</f>
        <v>No</v>
      </c>
      <c r="AP82" s="58" t="str">
        <f ca="1">IF(OR(LEFT(R82)="特",LEFT(R82)="実",AND(OR(LEFT(R82,2)="US",LEFT(R82,2)="WO",LEFT(R82,2)="GB",LEFT(R82,2)="EP",LEFT(R82,2)="DE"),OR(MID(R82,3,1)="1",MID(R82,3,1)="2",MID(R82,3,1)="3",MID(R82,3,1)="4",MID(R82,3,1)="5",MID(R82,3,1)="6",MID(R82,3,1)="7",MID(R82,3,1)="8",MID(R82,3,1)="9",MID(R82,3,1)="0"))),IF(VLOOKUP(C82,ファミリ引用特許WO!$A$2:$B$241,2,FALSE)+VLOOKUP(C82,ファミリ引用文献WO!$A$2:$C$241,3,FALSE)=0,"ISR無し",IF(COUNTIF(INDIRECT("ファミリ引用特許WO!"&amp;ADDRESS(MATCH(C82,ファミリ引用特許WO!$A$2:$A$241,0),1)&amp;":"&amp;ADDRESS(MATCH(C82,ファミリ引用特許WO!$A$2:$A$241,0),19)),R82)+COUNTIF(INDIRECT("ファミリ引用特許WO!"&amp;ADDRESS(MATCH(C82,ファミリ引用特許WO!$A$2:$A$241,0),1)&amp;":"&amp;ADDRESS(MATCH(C82,ファミリ引用特許WO!$A$2:$A$241,0),19)),S82)+COUNTIF(INDIRECT("ファミリ引用特許WO!"&amp;ADDRESS(MATCH(C82,ファミリ引用特許WO!$A$2:$A$241,0),1)&amp;":"&amp;ADDRESS(MATCH(C82,ファミリ引用特許WO!$A$2:$A$241,0),19)),T82)+COUNTIF(INDIRECT("ファミリ引用特許WO!"&amp;ADDRESS(MATCH(C82,ファミリ引用特許WO!$A$2:$A$241,0),1)&amp;":"&amp;ADDRESS(MATCH(C82,ファミリ引用特許WO!$A$2:$A$241,0),19)),W82)+COUNTIF(INDIRECT("ファミリ引用特許WO!"&amp;ADDRESS(MATCH(C82,ファミリ引用特許WO!$A$2:$A$241,0),1)&amp;":"&amp;ADDRESS(MATCH(C82,ファミリ引用特許WO!$A$2:$A$241,0),19)),Y82)&gt;0,"Yes","No")),"")</f>
        <v>No</v>
      </c>
      <c r="AQ82" s="55" t="str">
        <f ca="1">IF(OR(LEFT(R82)="特",LEFT(R82)="実",AND(OR(LEFT(R82,2)="US",LEFT(R82,2)="WO",LEFT(R82,2)="GB",LEFT(R82,2)="EP",LEFT(R82,2)="DE"),OR(MID(R82,3,1)="1",MID(R82,3,1)="2",MID(R82,3,1)="3",MID(R82,3,1)="4",MID(R82,3,1)="5",MID(R82,3,1)="6",MID(R82,3,1)="7",MID(R82,3,1)="8",MID(R82,3,1)="9",MID(R82,3,1)="0"))),IF(VLOOKUP(C82,'ファミリ引用特許表記修正（ex.A2→A）'!$A$2:$B$241,2,FALSE)=0,"family無し",IF(COUNTIF(INDIRECT("'ファミリ引用特許表記修正（ex.A2→A）'!"&amp;ADDRESS(MATCH(C82,'ファミリ引用特許表記修正（ex.A2→A）'!$A$2:$A$241,0),1)&amp;":"&amp;ADDRESS(MATCH(C82,'ファミリ引用特許表記修正（ex.A2→A）'!$A$2:$A$241,0),171)),R82)+COUNTIF(INDIRECT("'ファミリ引用特許表記修正（ex.A2→A）'!"&amp;ADDRESS(MATCH(C82,'ファミリ引用特許表記修正（ex.A2→A）'!$A$2:$A$241,0),1)&amp;":"&amp;ADDRESS(MATCH(C82,'ファミリ引用特許表記修正（ex.A2→A）'!$A$2:$A$241,0),171)),S82)+COUNTIF(INDIRECT("'ファミリ引用特許表記修正（ex.A2→A）'!"&amp;ADDRESS(MATCH(C82,'ファミリ引用特許表記修正（ex.A2→A）'!$A$2:$A$241,0),1)&amp;":"&amp;ADDRESS(MATCH(C82,'ファミリ引用特許表記修正（ex.A2→A）'!$A$2:$A$241,0),171)),T82)+COUNTIF(INDIRECT("'ファミリ引用特許表記修正（ex.A2→A）'!"&amp;ADDRESS(MATCH(C82,'ファミリ引用特許表記修正（ex.A2→A）'!$A$2:$A$241,0),1)&amp;":"&amp;ADDRESS(MATCH(C82,'ファミリ引用特許表記修正（ex.A2→A）'!$A$2:$A$241,0),171)),W82)+COUNTIF(INDIRECT("'ファミリ引用特許表記修正（ex.A2→A）'!"&amp;ADDRESS(MATCH(C82,'ファミリ引用特許表記修正（ex.A2→A）'!$A$2:$A$241,0),1)&amp;":"&amp;ADDRESS(MATCH(C82,'ファミリ引用特許表記修正（ex.A2→A）'!$A$2:$A$241,0),171)),Y82)&gt;0,"Yes","No")),"")</f>
        <v>No</v>
      </c>
      <c r="AR82" s="58" t="str">
        <f>IF(OR(LEFT(R82)="特",LEFT(R82)="実",AND(OR(LEFT(R82,2)="US",LEFT(R82,2)="WO",LEFT(R82,2)="GB",LEFT(R82,2)="EP",LEFT(R82,2)="DE"),OR(MID(R82,3,1)="1",MID(R82,3,1)="2",MID(R82,3,1)="3",MID(R82,3,1)="4",MID(R82,3,1)="5",MID(R82,3,1)="6",MID(R82,3,1)="7",MID(R82,3,1)="8",MID(R82,3,1)="9",MID(R82,3,1)="0",))),"",VLOOKUP($C82,ファミリ発明者引用文献!A$3:B$235,2,FALSE))</f>
        <v/>
      </c>
      <c r="AS82" s="55" t="str">
        <f>VLOOKUP(C82,ファミリ引用文献WO!A$2:B$241,2,FALSE)</f>
        <v/>
      </c>
      <c r="AT82" s="58" t="str">
        <f>VLOOKUP(C82,ファミリ引用文献!A$3:B$242,2,FALSE)</f>
        <v/>
      </c>
      <c r="AU82" s="58" t="str">
        <f>VLOOKUP(C82,審判データ!AH$2:BT$379,39,FALSE)</f>
        <v>CN01933968A;EP1870234A;IN2007006243DELW;WO06/112044;特許04543046;特開2009-214546;特開2009-241606;KR20070013988A;KR100832219B;US2008213546;WO2006112044A</v>
      </c>
      <c r="AV82" s="62" t="str">
        <f ca="1">IF(INDIRECT("審判データ!"&amp;ADDRESS(MATCH(C82,審判データ!$AH$1:$AH$379,0),32))="早期審査の対象とする","早期審査","")</f>
        <v/>
      </c>
      <c r="AW82" s="665" t="str">
        <f t="shared" si="6"/>
        <v>不一致</v>
      </c>
      <c r="AX82" s="666" t="str">
        <f>IF(LEFT(AE82,3)="日本特",IF(LEFT(C82)="特",VLOOKUP(C82,'本件、証拠文献テーマコード'!G$2:I$376,3,FALSE),VLOOKUP(C82,'本件、証拠文献テーマコード'!B$2:I$376,8,FALSE)),"")</f>
        <v>4F100</v>
      </c>
      <c r="AY82" s="666" t="str">
        <f>IF(LEFT(AE82,3)="日本特",IF(OR(MID(R82,2,1)="開",MID(R82,2,1)="表",MID(R82,2,1)="登"),VLOOKUP(R82,'本件、証拠文献テーマコード'!C$2:I$379,7,FALSE),VLOOKUP(R82,'本件、証拠文献テーマコード'!G$2:I$379,3,FALSE)),"")</f>
        <v>3B005,4F206,4F208</v>
      </c>
      <c r="AZ82" s="54"/>
    </row>
    <row r="83" spans="1:52" ht="162" x14ac:dyDescent="0.15">
      <c r="A83" s="911" t="s">
        <v>22466</v>
      </c>
      <c r="B83" s="586" t="str">
        <f ca="1">IF(A83="",B82,INDIRECT("審判データ!"&amp;ADDRESS(MATCH(A83,審判データ!$HC$1:$HC$379,0),20))&amp;" / "&amp;INDIRECT("審判データ!"&amp;ADDRESS(MATCH(A83,審判データ!$HC$1:$HC$379,0),21)))</f>
        <v>2012 / 29-1,29-2</v>
      </c>
      <c r="C83" s="3">
        <v>4362837</v>
      </c>
      <c r="D83" s="799" t="s">
        <v>22467</v>
      </c>
      <c r="E83" s="1" t="str">
        <f ca="1">INDIRECT("審判データ!"&amp;ADDRESS(MATCH(C83,審判データ!$AH$1:$AH$379,0),55))</f>
        <v>富士レビオ株式会社</v>
      </c>
      <c r="F83" s="1" t="str">
        <f ca="1">INDIRECT("審判データ!"&amp;ADDRESS(MATCH(C83,審判データ!$AH$1:$AH$379,0),56))</f>
        <v>品川　森一;堀内　基広</v>
      </c>
      <c r="G83" s="43" t="str">
        <f ca="1">INDIRECT("審判データ!"&amp;ADDRESS(MATCH(C83,審判データ!$AH$1:$AH$379,0),72))</f>
        <v>特開平11-032795;特開2004-325463;特許04049135;特開2008-032739;特許04362837</v>
      </c>
      <c r="H83" s="43" t="str">
        <f ca="1">INDIRECT("審判データ!"&amp;ADDRESS(MATCH(C83,審判データ!$AH$1:$AH$379,0),41))</f>
        <v>G01N 33/48;G01N 33/68;C07K 14/47;C07K  1/12;C07K  1/30</v>
      </c>
      <c r="I83" s="1" t="str">
        <f ca="1">INDIRECT("審判データ!"&amp;ADDRESS(MATCH(C83,審判データ!$AH$1:$AH$379,0),49))</f>
        <v>G01N  33/48@AFI(JP);C07K   1/12@ALN(JP);C07K   1/30@ALN(JP);C07K  14/47@ALN(JP);G01N  33/68@ALI(JP)</v>
      </c>
      <c r="J83" s="1" t="str">
        <f ca="1">INDIRECT("審判データ!"&amp;ADDRESS(MATCH(C83,審判データ!$AH$1:$AH$379,0),51))</f>
        <v>G01N 33/48        A;C07K 14/47;G01N 33/68;C07K  1/12;C07K  1/30</v>
      </c>
      <c r="K83" s="1" t="str">
        <f ca="1">INDIRECT("審判データ!"&amp;ADDRESS(MATCH(C83,審判データ!$AH$1:$AH$379,0),53))</f>
        <v>2G045 AA25;2G045 BA01;2G045 BA13;2G045 BB02;2G045 BB10;2G045 BB14;2G045 BB18;2G045 BB29;2G045 BB51;2G045 CB01;2G045 DA36;2G045 FB01;2G045 FB03;2G045 FB11;2G045 GC10;4H045 AA30;4H045 CA45;4H045 EA50;4H045 FA16;4H045 FA70;4H045 GA06</v>
      </c>
      <c r="L83" s="961" t="s">
        <v>22468</v>
      </c>
      <c r="M83" s="963" t="s">
        <v>22324</v>
      </c>
      <c r="N83" s="965" t="s">
        <v>22469</v>
      </c>
      <c r="O83" s="967">
        <v>0</v>
      </c>
      <c r="P83" s="959" t="s">
        <v>22470</v>
      </c>
      <c r="Q83" s="591" t="s">
        <v>22464</v>
      </c>
      <c r="R83" s="592" t="s">
        <v>22471</v>
      </c>
      <c r="S83" s="588" t="str">
        <f>IF(OR(LEFT(R83)="特",LEFT(R83)="実"),VLOOKUP(R83,'証拠（JP特許）'!$B$2:$D$299,2,FALSE),IF(AND(OR(LEFT(R83,2)="US",LEFT(R83,2)="WO",LEFT(R83,2)="GB",LEFT(R83,2)="EP",LEFT(R83,2)="DE"),OR(MID(R83,3,1)="1",MID(R83,3,1)="2",MID(R83,3,1)="3",MID(R83,3,1)="4",MID(R83,3,1)="5",MID(R83,3,1)="6",MID(R83,3,1)="7",MID(R83,3,1)="8",MID(R83,3,1)="9",MID(R83,3,1)="0")),VLOOKUP(R83,'証拠（WW特許）'!$B$2:$C$90,2,FALSE),"_"))</f>
        <v>_</v>
      </c>
      <c r="T83" s="591" t="str">
        <f>IF(OR(LEFT(R83)="特",LEFT(R83)="実"),VLOOKUP(R83,'証拠（JP特許）'!$B$2:$E$299,4,FALSE),"_")</f>
        <v>_</v>
      </c>
      <c r="U83" s="588" t="s">
        <v>94</v>
      </c>
      <c r="V83" s="591" t="s">
        <v>122</v>
      </c>
      <c r="W83" s="608" t="str">
        <f t="shared" si="8"/>
        <v/>
      </c>
      <c r="X83" s="604"/>
      <c r="Y83" s="604" t="str">
        <f t="shared" si="9"/>
        <v/>
      </c>
      <c r="Z83" s="91" t="str">
        <f ca="1">IF(OR(LEFT(R83)="特",LEFT(R83)="実",AND(OR(LEFT(R83,2)="US",LEFT(R83,2)="WO",LEFT(R83,2)="GB",LEFT(R83,2)="EP",LEFT(R83,2)="DE"),OR(MID(R83,3,1)="1",MID(R83,3,1)="2",MID(R83,3,1)="3",MID(R83,3,1)="4",MID(R83,3,1)="5",MID(R83,3,1)="6",MID(R83,3,1)="7",MID(R83,3,1)="8",MID(R83,3,1)="9",MID(R83,3,1)="0",))),IF(COUNTIF(INDIRECT("拒絶理由・拒絶査定・異議申立!"&amp;ADDRESS(MATCH(C83,拒絶理由・拒絶査定・異議申立!B$1:B$1000,0),3)&amp;":"&amp;ADDRESS(MATCH(C83,拒絶理由・拒絶査定・異議申立!B$1:B$1000,0),50)),R83)+COUNTIF(INDIRECT("拒絶理由・拒絶査定・異議申立!"&amp;ADDRESS(MATCH(C83,拒絶理由・拒絶査定・異議申立!B$1:B$1000,0),3)&amp;":"&amp;ADDRESS(MATCH(C83,拒絶理由・拒絶査定・異議申立!B$1:B$1000,0),50)),T83)&gt;0,"Yes","No"),"")</f>
        <v/>
      </c>
      <c r="AA83" s="92" t="str">
        <f ca="1">IF(OR(LEFT(R83)="特",LEFT(R83)="実",AND(OR(LEFT(R83,2)="US",LEFT(R83,2)="WO",LEFT(R83,2)="GB",LEFT(R83,2)="EP",LEFT(R83,2)="DE"),OR(MID(R83,3,1)="1",MID(R83,3,1)="2",MID(R83,3,1)="3",MID(R83,3,1)="4",MID(R83,3,1)="5",MID(R83,3,1)="6",MID(R83,3,1)="7",MID(R83,3,1)="8",MID(R83,3,1)="9",MID(R83,3,1)="0",))),IF(COUNTIF(INDIRECT("先行技術調査・登録査定!"&amp;ADDRESS(MATCH(C83,先行技術調査・登録査定!B$1:B$1000,0),3)&amp;":"&amp;ADDRESS(MATCH(C83,先行技術調査・登録査定!B$1:B$1000,0),49)),R83)+COUNTIF(INDIRECT("先行技術調査・登録査定!"&amp;ADDRESS(MATCH(C83,先行技術調査・登録査定!B$1:B$1000,0),3)&amp;":"&amp;ADDRESS(MATCH(C83,先行技術調査・登録査定!B$1:B$1000,0),49)),T83)&gt;0,"Yes","No"),"")</f>
        <v/>
      </c>
      <c r="AB83" s="169" t="str">
        <f t="shared" ca="1" si="5"/>
        <v/>
      </c>
      <c r="AC83" s="94" t="str">
        <f>IF(OR(LEFT(R83)="特",LEFT(R83)="実",AND(OR(LEFT(R83,2)="US",LEFT(R83,2)="WO",LEFT(R83,2)="GB",LEFT(R83,2)="EP",LEFT(R83,2)="DE"),OR(MID(R83,3,1)="1",MID(R83,3,1)="2",MID(R83,3,1)="3",MID(R83,3,1)="4",MID(R83,3,1)="5",MID(R83,3,1)="6",MID(R83,3,1)="7",MID(R83,3,1)="8",MID(R83,3,1)="9",MID(R83,3,1)="0",))),"",VLOOKUP($C83,非特許文献リスト!$A$2:$C$196,2,FALSE))</f>
        <v>,,,審引用／抽論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v>
      </c>
      <c r="AD83" s="95" t="str">
        <f>IF(OR(LEFT(R83)="特",LEFT(R83)="実",AND(OR(LEFT(R83,2)="US",LEFT(R83,2)="WO",LEFT(R83,2)="GB",LEFT(R83,2)="EP",LEFT(R83,2)="DE"),OR(MID(R83,3,1)="1",MID(R83,3,1)="2",MID(R83,3,1)="3",MID(R83,3,1)="4",MID(R83,3,1)="5",MID(R83,3,1)="6",MID(R83,3,1)="7",MID(R83,3,1)="8",MID(R83,3,1)="9",MID(R83,3,1)="0",))),"",VLOOKUP($C83,非特許文献リスト!$A$2:$C$196,3,FALSE))</f>
        <v>,,,,,,,,,,,,,,,,,,,,,,,,,,,,,,,,,,,,審引用／抽論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v>
      </c>
      <c r="AE83" s="175" t="str">
        <f t="shared" si="7"/>
        <v/>
      </c>
      <c r="AF83" s="176" t="str">
        <f>IF(OR(LEFT(R83)="特",LEFT(R83)="実"),VLOOKUP(R83,'証拠（JP特許）'!$B$2:$AB$299,10,FALSE),IF(AND(OR(LEFT(R83,2)="US",LEFT(R83,2)="WO",LEFT(R83,2)="GB",LEFT(R83,2)="EP",LEFT(R83,2)="DE"),OR(MID(R83,3,1)="1",MID(R83,3,1)="2",MID(R83,3,1)="3",MID(R83,3,1)="4",MID(R83,3,1)="5",MID(R83,3,1)="6",MID(R83,3,1)="7",MID(R83,3,1)="8",MID(R83,3,1)="9",MID(R83,3,1)="0",)),VLOOKUP(R83,'証拠（WW特許）'!$B$2:$M$90,8,FALSE),""))</f>
        <v/>
      </c>
      <c r="AG83" s="176" t="str">
        <f>IF(OR(LEFT(R83)="特",LEFT(R83)="実"),VLOOKUP(R83,'証拠（JP特許）'!$B$2:$AB$299,26,FALSE),IF(AND(OR(LEFT(R83,2)="US",LEFT(R83,2)="WO",LEFT(R83,2)="GB",LEFT(R83,2)="EP",LEFT(R83,2)="DE"),OR(MID(R83,3,1)="1",MID(R83,3,1)="2",MID(R83,3,1)="3",MID(R83,3,1)="4",MID(R83,3,1)="5",MID(R83,3,1)="6",MID(R83,3,1)="7",MID(R83,3,1)="8",MID(R83,3,1)="9",MID(R83,3,1)="0",)),VLOOKUP(R83,'証拠（WW特許）'!$B$2:$M$90,12,FALSE),""))</f>
        <v/>
      </c>
      <c r="AH83" s="58" t="str">
        <f>IF(OR(LEFT(R83)="特",LEFT(R83)="実"),VLOOKUP(R83,'証拠（JP特許）'!$B$2:$X$299,20,FALSE),IF(AND(OR(LEFT(R83,2)="US",LEFT(R83,2)="WO",LEFT(R83,2)="GB",LEFT(R83,2)="EP",LEFT(R83,2)="DE"),OR(MID(R83,3,1)="1",MID(R83,3,1)="2",MID(R83,3,1)="3",MID(R83,3,1)="4",MID(R83,3,1)="5",MID(R83,3,1)="6",MID(R83,3,1)="7",MID(R83,3,1)="8",MID(R83,3,1)="9",MID(R83,3,1)="0",)),VLOOKUP(R83,'証拠（WW特許）'!$B$2:$U$90,20,FALSE),""))</f>
        <v/>
      </c>
      <c r="AI83" s="58" t="str">
        <f>IF(OR(LEFT(R83)="特",LEFT(R83)="実"),VLOOKUP(R83,'証拠（JP特許）'!$B$2:$X$299,21,FALSE),"")</f>
        <v/>
      </c>
      <c r="AJ83" s="58" t="str">
        <f>IF(OR(LEFT(R83)="特",LEFT(R83)="実"),VLOOKUP(R83,'証拠（JP特許）'!$B$2:$X$299,22,FALSE),"")</f>
        <v/>
      </c>
      <c r="AK83" s="59" t="str">
        <f>IF(OR(LEFT(R83)="特",LEFT(R83)="実"),VLOOKUP(R83,'証拠（JP特許）'!$B$2:$X$299,17,FALSE),IF(AND(OR(LEFT(R83,2)="US",LEFT(R83,2)="WO",LEFT(R83,2)="GB",LEFT(R83,2)="EP",LEFT(R83,2)="DE"),OR(MID(R83,3,1)="1",MID(R83,3,1)="2",MID(R83,3,1)="3",MID(R83,3,1)="4",MID(R83,3,1)="5",MID(R83,3,1)="6",MID(R83,3,1)="7",MID(R83,3,1)="8",MID(R83,3,1)="9",MID(R83,3,1)="0",)),VLOOKUP(R83,'証拠（WW特許）'!$B$2:$U$90,16,FALSE),""))</f>
        <v/>
      </c>
      <c r="AL83" s="667" t="s">
        <v>99</v>
      </c>
      <c r="AM83" s="190" t="s">
        <v>96</v>
      </c>
      <c r="AN83" s="667" t="s">
        <v>96</v>
      </c>
      <c r="AO83" s="58" t="str">
        <f ca="1">IF(OR(LEFT(R83)="特",LEFT(R83)="実",AND(OR(LEFT(R83,2)="US",LEFT(R83,2)="WO",LEFT(R83,2)="GB",LEFT(R83,2)="EP",LEFT(R83,2)="DE"),OR(MID(R83,3,1)="1",MID(R83,3,1)="2",MID(R83,3,1)="3",MID(R83,3,1)="4",MID(R83,3,1)="5",MID(R83,3,1)="6",MID(R83,3,1)="7",MID(R83,3,1)="8",MID(R83,3,1)="9",MID(R83,3,1)="0"))),IF(COUNTIF(INDIRECT("発明者引用!"&amp;ADDRESS(MATCH(C83,発明者引用!B$1:B$196,0),4)&amp;":"&amp;ADDRESS(MATCH(C83,発明者引用!B$1:B$196,0),17)),R83)+COUNTIF(INDIRECT("発明者引用!"&amp;ADDRESS(MATCH(C83,発明者引用!B$1:B$196,0),4)&amp;":"&amp;ADDRESS(MATCH(C83,発明者引用!B$1:B$196,0),17)),#REF!)+COUNTIF(INDIRECT("発明者引用!"&amp;ADDRESS(MATCH(C83,発明者引用!B$1:B$196,0),4)&amp;":"&amp;ADDRESS(MATCH(C83,発明者引用!B$1:B$196,0),17)),T83)&gt;0,"Yes","No"),"")</f>
        <v/>
      </c>
      <c r="AP83" s="58" t="str">
        <f ca="1">IF(OR(LEFT(R83)="特",LEFT(R83)="実",AND(OR(LEFT(R83,2)="US",LEFT(R83,2)="WO",LEFT(R83,2)="GB",LEFT(R83,2)="EP",LEFT(R83,2)="DE"),OR(MID(R83,3,1)="1",MID(R83,3,1)="2",MID(R83,3,1)="3",MID(R83,3,1)="4",MID(R83,3,1)="5",MID(R83,3,1)="6",MID(R83,3,1)="7",MID(R83,3,1)="8",MID(R83,3,1)="9",MID(R83,3,1)="0"))),IF(VLOOKUP(C83,ファミリ引用特許WO!$A$2:$B$241,2,FALSE)+VLOOKUP(C83,ファミリ引用文献WO!$A$2:$C$241,3,FALSE)=0,"ISR無し",IF(COUNTIF(INDIRECT("ファミリ引用特許WO!"&amp;ADDRESS(MATCH(C83,ファミリ引用特許WO!$A$2:$A$241,0),1)&amp;":"&amp;ADDRESS(MATCH(C83,ファミリ引用特許WO!$A$2:$A$241,0),19)),R83)+COUNTIF(INDIRECT("ファミリ引用特許WO!"&amp;ADDRESS(MATCH(C83,ファミリ引用特許WO!$A$2:$A$241,0),1)&amp;":"&amp;ADDRESS(MATCH(C83,ファミリ引用特許WO!$A$2:$A$241,0),19)),S83)+COUNTIF(INDIRECT("ファミリ引用特許WO!"&amp;ADDRESS(MATCH(C83,ファミリ引用特許WO!$A$2:$A$241,0),1)&amp;":"&amp;ADDRESS(MATCH(C83,ファミリ引用特許WO!$A$2:$A$241,0),19)),T83)+COUNTIF(INDIRECT("ファミリ引用特許WO!"&amp;ADDRESS(MATCH(C83,ファミリ引用特許WO!$A$2:$A$241,0),1)&amp;":"&amp;ADDRESS(MATCH(C83,ファミリ引用特許WO!$A$2:$A$241,0),19)),W83)+COUNTIF(INDIRECT("ファミリ引用特許WO!"&amp;ADDRESS(MATCH(C83,ファミリ引用特許WO!$A$2:$A$241,0),1)&amp;":"&amp;ADDRESS(MATCH(C83,ファミリ引用特許WO!$A$2:$A$241,0),19)),Y83)&gt;0,"Yes","No")),"")</f>
        <v/>
      </c>
      <c r="AQ83" s="55" t="str">
        <f ca="1">IF(OR(LEFT(R83)="特",LEFT(R83)="実",AND(OR(LEFT(R83,2)="US",LEFT(R83,2)="WO",LEFT(R83,2)="GB",LEFT(R83,2)="EP",LEFT(R83,2)="DE"),OR(MID(R83,3,1)="1",MID(R83,3,1)="2",MID(R83,3,1)="3",MID(R83,3,1)="4",MID(R83,3,1)="5",MID(R83,3,1)="6",MID(R83,3,1)="7",MID(R83,3,1)="8",MID(R83,3,1)="9",MID(R83,3,1)="0"))),IF(VLOOKUP(C83,'ファミリ引用特許表記修正（ex.A2→A）'!$A$2:$B$241,2,FALSE)=0,"family無し",IF(COUNTIF(INDIRECT("'ファミリ引用特許表記修正（ex.A2→A）'!"&amp;ADDRESS(MATCH(C83,'ファミリ引用特許表記修正（ex.A2→A）'!$A$2:$A$241,0),1)&amp;":"&amp;ADDRESS(MATCH(C83,'ファミリ引用特許表記修正（ex.A2→A）'!$A$2:$A$241,0),171)),R83)+COUNTIF(INDIRECT("'ファミリ引用特許表記修正（ex.A2→A）'!"&amp;ADDRESS(MATCH(C83,'ファミリ引用特許表記修正（ex.A2→A）'!$A$2:$A$241,0),1)&amp;":"&amp;ADDRESS(MATCH(C83,'ファミリ引用特許表記修正（ex.A2→A）'!$A$2:$A$241,0),171)),S83)+COUNTIF(INDIRECT("'ファミリ引用特許表記修正（ex.A2→A）'!"&amp;ADDRESS(MATCH(C83,'ファミリ引用特許表記修正（ex.A2→A）'!$A$2:$A$241,0),1)&amp;":"&amp;ADDRESS(MATCH(C83,'ファミリ引用特許表記修正（ex.A2→A）'!$A$2:$A$241,0),171)),T83)+COUNTIF(INDIRECT("'ファミリ引用特許表記修正（ex.A2→A）'!"&amp;ADDRESS(MATCH(C83,'ファミリ引用特許表記修正（ex.A2→A）'!$A$2:$A$241,0),1)&amp;":"&amp;ADDRESS(MATCH(C83,'ファミリ引用特許表記修正（ex.A2→A）'!$A$2:$A$241,0),171)),W83)+COUNTIF(INDIRECT("'ファミリ引用特許表記修正（ex.A2→A）'!"&amp;ADDRESS(MATCH(C83,'ファミリ引用特許表記修正（ex.A2→A）'!$A$2:$A$241,0),1)&amp;":"&amp;ADDRESS(MATCH(C83,'ファミリ引用特許表記修正（ex.A2→A）'!$A$2:$A$241,0),171)),Y83)&gt;0,"Yes","No")),"")</f>
        <v/>
      </c>
      <c r="AR83" s="193" t="str">
        <f>IF(OR(LEFT(R83)="特",LEFT(R83)="実",AND(OR(LEFT(R83,2)="US",LEFT(R83,2)="WO",LEFT(R83,2)="GB",LEFT(R83,2)="EP",LEFT(R83,2)="DE"),OR(MID(R83,3,1)="1",MID(R83,3,1)="2",MID(R83,3,1)="3",MID(R83,3,1)="4",MID(R83,3,1)="5",MID(R83,3,1)="6",MID(R83,3,1)="7",MID(R83,3,1)="8",MID(R83,3,1)="9",MID(R83,3,1)="0",))),"",VLOOKUP($C83,ファミリ発明者引用文献!A$3:B$235,2,FALSE))</f>
        <v>,,</v>
      </c>
      <c r="AS83" s="55" t="str">
        <f>VLOOKUP(C83,ファミリ引用文献WO!A$2:B$241,2,FALSE)</f>
        <v/>
      </c>
      <c r="AT83" s="58" t="str">
        <f>VLOOKUP(C83,ファミリ引用文献!A$3:B$242,2,FALSE)</f>
        <v>MCKINLEY,M.P. et al.,A protease-resistant protein is a structural component of the scrapie prion.,Cell,1983&amp;#24180;,Vol.35(1),p.57-62/BESSEN,R.A. et al.,Biochemical and physical properties of the prion protein from two strains of the transmissible mink encephalopathy agent,J.Virol.,1992&amp;#24180;,Vol.66, No.4,p.2096-2101/SERBAN,D. et al.,Rapid detection of Creutzfeldt-Jakob disease and scrapie prion proteins,Neurology,1990&amp;#24180;,Vol.40, No.1,p.110-117/GRATHWOHL,K.U. et al.,Improvement of PrPSc-detection in mouse spleen early at the preclinical stage of scrapie with collagenase-completed tissue homogenization and Sarkosyl-NaCl extraction of PrPSc,Arch.Virol.,1996&amp;#24180;,Vol.141, No.10,p.1863-1874/BOLTON,D.C. et al.,Identification of a protein that purifies with the scrapie prion,Science,1982&amp;#24180;,Vol.218, No.4579,p.1309-1311/RUBENSTEIN, R. et al.,Detection of scrapie-associated fibril (SAF) proteins using anti-SAF antibody in non-purified tissue preparations,J.Gen.Virol.,1986&amp;#24180;,Vol.67 , No. Pt 4,p.671-681/TURK,E. et al.,Purification and properties of the cellular and scrapie hamster prion proteins,Eur.J.Biochem.,1988&amp;#24180;,Vol.176, No.1,p.21-30/PRUSINER,S.B. et al.,Further purification and characterization of scrapie prions,Biochemistry,1982&amp;#24180;,Vol.21, No.26,p.6942-6950/MARSH,R.F. et al.,Purification of the scrapie agent by density gradient centrifugation,J.Gen.Virol.,1984&amp;#24180;,Vol.65 , No. Pt 2,p.415-421/MCKINLEY,M.P. et al.,Scrapie prion rod formation in vitro requires both detergent extraction and limited proteolysis,J.Virol.,1991&amp;#24180;,Vol.65, No.3,p.1340-1351/0/0/0/0/0/0/0/0/0/0/0/0/0/0/0/0/0/0/0/0/0/0/0/0/0/0/0/0/0/0/0/0/0/0/0/0/0/0/0/0/0/0/0/0/0/0/0/0/0/0/0/0/0/0/0/0/0/0/0/0/0/0/0/0/0/0/0/0/0/0/0/0/0/0/0/0/0/0/0/0/0/0/0/0/0/0/0/0/0/0/0/0/0/0/0/0/0/0/0/0/0/0/0/0/0/0/0/0/0/0/0/0/0/0/0/0/0/0/0/0/0/0/0/0/0/0/0/0/0/0/0/0/0/0/0/0/0/0/0/0/0/0/0/0/0/0/0/0/0/0/0/0/0/0/0/0/0/0/0/0/0/0/0/0/0/0</v>
      </c>
      <c r="AU83" s="58" t="str">
        <f>VLOOKUP(C83,審判データ!AH$2:BT$379,39,FALSE)</f>
        <v>特開平11-032795;特開2004-325463;特許04049135;特開2008-032739;特許04362837</v>
      </c>
      <c r="AV83" s="62" t="str">
        <f ca="1">IF(INDIRECT("審判データ!"&amp;ADDRESS(MATCH(C83,審判データ!$AH$1:$AH$379,0),32))="早期審査の対象とする","早期審査","")</f>
        <v/>
      </c>
      <c r="AW83" s="665" t="str">
        <f t="shared" si="6"/>
        <v/>
      </c>
      <c r="AX83" s="666" t="str">
        <f>IF(LEFT(AE83,3)="日本特",IF(LEFT(C83)="特",VLOOKUP(C83,'本件、証拠文献テーマコード'!G$2:I$376,3,FALSE),VLOOKUP(C83,'本件、証拠文献テーマコード'!B$2:I$376,8,FALSE)),"")</f>
        <v/>
      </c>
      <c r="AY83" s="666" t="str">
        <f>IF(LEFT(AE83,3)="日本特",IF(OR(MID(R83,2,1)="開",MID(R83,2,1)="表",MID(R83,2,1)="登"),VLOOKUP(R83,'本件、証拠文献テーマコード'!C$2:I$379,7,FALSE),VLOOKUP(R83,'本件、証拠文献テーマコード'!G$2:I$379,3,FALSE)),"")</f>
        <v/>
      </c>
      <c r="AZ83" s="54"/>
    </row>
    <row r="84" spans="1:52" ht="121.5" x14ac:dyDescent="0.15">
      <c r="A84" s="913"/>
      <c r="B84" s="586" t="str">
        <f ca="1">IF(A84="",B83,INDIRECT("審判データ!"&amp;ADDRESS(MATCH(A84,審判データ!$HC$1:$HC$379,0),20))&amp;" / "&amp;INDIRECT("審判データ!"&amp;ADDRESS(MATCH(A84,審判データ!$HC$1:$HC$379,0),21)))</f>
        <v>2012 / 29-1,29-2</v>
      </c>
      <c r="C84" s="653">
        <v>4362837</v>
      </c>
      <c r="D84" s="915"/>
      <c r="E84" s="159" t="str">
        <f ca="1">INDIRECT("審判データ!"&amp;ADDRESS(MATCH(C84,審判データ!$AH$1:$AH$379,0),55))</f>
        <v>富士レビオ株式会社</v>
      </c>
      <c r="F84" s="159" t="str">
        <f ca="1">INDIRECT("審判データ!"&amp;ADDRESS(MATCH(C84,審判データ!$AH$1:$AH$379,0),56))</f>
        <v>品川　森一;堀内　基広</v>
      </c>
      <c r="G84" s="43" t="str">
        <f ca="1">INDIRECT("審判データ!"&amp;ADDRESS(MATCH(C84,審判データ!$AH$1:$AH$379,0),72))</f>
        <v>特開平11-032795;特開2004-325463;特許04049135;特開2008-032739;特許04362837</v>
      </c>
      <c r="H84" s="43" t="str">
        <f ca="1">INDIRECT("審判データ!"&amp;ADDRESS(MATCH(C84,審判データ!$AH$1:$AH$379,0),41))</f>
        <v>G01N 33/48;G01N 33/68;C07K 14/47;C07K  1/12;C07K  1/30</v>
      </c>
      <c r="I84" s="159" t="str">
        <f ca="1">INDIRECT("審判データ!"&amp;ADDRESS(MATCH(C84,審判データ!$AH$1:$AH$379,0),49))</f>
        <v>G01N  33/48@AFI(JP);C07K   1/12@ALN(JP);C07K   1/30@ALN(JP);C07K  14/47@ALN(JP);G01N  33/68@ALI(JP)</v>
      </c>
      <c r="J84" s="159" t="str">
        <f ca="1">INDIRECT("審判データ!"&amp;ADDRESS(MATCH(C84,審判データ!$AH$1:$AH$379,0),51))</f>
        <v>G01N 33/48        A;C07K 14/47;G01N 33/68;C07K  1/12;C07K  1/30</v>
      </c>
      <c r="K84" s="159" t="str">
        <f ca="1">INDIRECT("審判データ!"&amp;ADDRESS(MATCH(C84,審判データ!$AH$1:$AH$379,0),53))</f>
        <v>2G045 AA25;2G045 BA01;2G045 BA13;2G045 BB02;2G045 BB10;2G045 BB14;2G045 BB18;2G045 BB29;2G045 BB51;2G045 CB01;2G045 DA36;2G045 FB01;2G045 FB03;2G045 FB11;2G045 GC10;4H045 AA30;4H045 CA45;4H045 EA50;4H045 FA16;4H045 FA70;4H045 GA06</v>
      </c>
      <c r="L84" s="1069"/>
      <c r="M84" s="1070"/>
      <c r="N84" s="1071"/>
      <c r="O84" s="974"/>
      <c r="P84" s="976"/>
      <c r="Q84" s="591" t="s">
        <v>22472</v>
      </c>
      <c r="R84" s="592" t="s">
        <v>22473</v>
      </c>
      <c r="S84" s="588" t="str">
        <f>IF(OR(LEFT(R84)="特",LEFT(R84)="実"),VLOOKUP(R84,'証拠（JP特許）'!$B$2:$D$299,2,FALSE),IF(AND(OR(LEFT(R84,2)="US",LEFT(R84,2)="WO",LEFT(R84,2)="GB",LEFT(R84,2)="EP",LEFT(R84,2)="DE"),OR(MID(R84,3,1)="1",MID(R84,3,1)="2",MID(R84,3,1)="3",MID(R84,3,1)="4",MID(R84,3,1)="5",MID(R84,3,1)="6",MID(R84,3,1)="7",MID(R84,3,1)="8",MID(R84,3,1)="9",MID(R84,3,1)="0")),VLOOKUP(R84,'証拠（WW特許）'!$B$2:$C$90,2,FALSE),"_"))</f>
        <v>_</v>
      </c>
      <c r="T84" s="591" t="str">
        <f>IF(OR(LEFT(R84)="特",LEFT(R84)="実"),VLOOKUP(R84,'証拠（JP特許）'!$B$2:$E$299,4,FALSE),"_")</f>
        <v>_</v>
      </c>
      <c r="U84" s="588" t="s">
        <v>94</v>
      </c>
      <c r="V84" s="591" t="s">
        <v>122</v>
      </c>
      <c r="W84" s="608" t="str">
        <f t="shared" si="8"/>
        <v/>
      </c>
      <c r="X84" s="604"/>
      <c r="Y84" s="604" t="str">
        <f t="shared" si="9"/>
        <v/>
      </c>
      <c r="Z84" s="91" t="str">
        <f ca="1">IF(OR(LEFT(R84)="特",LEFT(R84)="実",AND(OR(LEFT(R84,2)="US",LEFT(R84,2)="WO",LEFT(R84,2)="GB",LEFT(R84,2)="EP",LEFT(R84,2)="DE"),OR(MID(R84,3,1)="1",MID(R84,3,1)="2",MID(R84,3,1)="3",MID(R84,3,1)="4",MID(R84,3,1)="5",MID(R84,3,1)="6",MID(R84,3,1)="7",MID(R84,3,1)="8",MID(R84,3,1)="9",MID(R84,3,1)="0",))),IF(COUNTIF(INDIRECT("拒絶理由・拒絶査定・異議申立!"&amp;ADDRESS(MATCH(C84,拒絶理由・拒絶査定・異議申立!B$1:B$1000,0),3)&amp;":"&amp;ADDRESS(MATCH(C84,拒絶理由・拒絶査定・異議申立!B$1:B$1000,0),50)),R84)+COUNTIF(INDIRECT("拒絶理由・拒絶査定・異議申立!"&amp;ADDRESS(MATCH(C84,拒絶理由・拒絶査定・異議申立!B$1:B$1000,0),3)&amp;":"&amp;ADDRESS(MATCH(C84,拒絶理由・拒絶査定・異議申立!B$1:B$1000,0),50)),T84)&gt;0,"Yes","No"),"")</f>
        <v/>
      </c>
      <c r="AA84" s="92" t="str">
        <f ca="1">IF(OR(LEFT(R84)="特",LEFT(R84)="実",AND(OR(LEFT(R84,2)="US",LEFT(R84,2)="WO",LEFT(R84,2)="GB",LEFT(R84,2)="EP",LEFT(R84,2)="DE"),OR(MID(R84,3,1)="1",MID(R84,3,1)="2",MID(R84,3,1)="3",MID(R84,3,1)="4",MID(R84,3,1)="5",MID(R84,3,1)="6",MID(R84,3,1)="7",MID(R84,3,1)="8",MID(R84,3,1)="9",MID(R84,3,1)="0",))),IF(COUNTIF(INDIRECT("先行技術調査・登録査定!"&amp;ADDRESS(MATCH(C84,先行技術調査・登録査定!B$1:B$1000,0),3)&amp;":"&amp;ADDRESS(MATCH(C84,先行技術調査・登録査定!B$1:B$1000,0),49)),R84)+COUNTIF(INDIRECT("先行技術調査・登録査定!"&amp;ADDRESS(MATCH(C84,先行技術調査・登録査定!B$1:B$1000,0),3)&amp;":"&amp;ADDRESS(MATCH(C84,先行技術調査・登録査定!B$1:B$1000,0),49)),T84)&gt;0,"Yes","No"),"")</f>
        <v/>
      </c>
      <c r="AB84" s="169" t="str">
        <f t="shared" ca="1" si="5"/>
        <v/>
      </c>
      <c r="AC84" s="121" t="str">
        <f>IF(OR(LEFT(R84)="特",LEFT(R84)="実",AND(OR(LEFT(R84,2)="US",LEFT(R84,2)="WO",LEFT(R84,2)="GB",LEFT(R84,2)="EP",LEFT(R84,2)="DE"),OR(MID(R84,3,1)="1",MID(R84,3,1)="2",MID(R84,3,1)="3",MID(R84,3,1)="4",MID(R84,3,1)="5",MID(R84,3,1)="6",MID(R84,3,1)="7",MID(R84,3,1)="8",MID(R84,3,1)="9",MID(R84,3,1)="0",))),"",VLOOKUP($C84,非特許文献リスト!$A$2:$C$196,2,FALSE))</f>
        <v>,,,審引用／抽論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v>
      </c>
      <c r="AD84" s="122" t="str">
        <f>IF(OR(LEFT(R84)="特",LEFT(R84)="実",AND(OR(LEFT(R84,2)="US",LEFT(R84,2)="WO",LEFT(R84,2)="GB",LEFT(R84,2)="EP",LEFT(R84,2)="DE"),OR(MID(R84,3,1)="1",MID(R84,3,1)="2",MID(R84,3,1)="3",MID(R84,3,1)="4",MID(R84,3,1)="5",MID(R84,3,1)="6",MID(R84,3,1)="7",MID(R84,3,1)="8",MID(R84,3,1)="9",MID(R84,3,1)="0",))),"",VLOOKUP($C84,非特許文献リスト!$A$2:$C$196,3,FALSE))</f>
        <v>,,,,,,,,,,,,,,,,,,,,,,,,,,,,,,,,,,,,審引用／抽論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v>
      </c>
      <c r="AE84" s="175" t="str">
        <f t="shared" si="7"/>
        <v/>
      </c>
      <c r="AF84" s="176" t="str">
        <f>IF(OR(LEFT(R84)="特",LEFT(R84)="実"),VLOOKUP(R84,'証拠（JP特許）'!$B$2:$AB$299,10,FALSE),IF(AND(OR(LEFT(R84,2)="US",LEFT(R84,2)="WO",LEFT(R84,2)="GB",LEFT(R84,2)="EP",LEFT(R84,2)="DE"),OR(MID(R84,3,1)="1",MID(R84,3,1)="2",MID(R84,3,1)="3",MID(R84,3,1)="4",MID(R84,3,1)="5",MID(R84,3,1)="6",MID(R84,3,1)="7",MID(R84,3,1)="8",MID(R84,3,1)="9",MID(R84,3,1)="0",)),VLOOKUP(R84,'証拠（WW特許）'!$B$2:$M$90,8,FALSE),""))</f>
        <v/>
      </c>
      <c r="AG84" s="176" t="str">
        <f>IF(OR(LEFT(R84)="特",LEFT(R84)="実"),VLOOKUP(R84,'証拠（JP特許）'!$B$2:$AB$299,26,FALSE),IF(AND(OR(LEFT(R84,2)="US",LEFT(R84,2)="WO",LEFT(R84,2)="GB",LEFT(R84,2)="EP",LEFT(R84,2)="DE"),OR(MID(R84,3,1)="1",MID(R84,3,1)="2",MID(R84,3,1)="3",MID(R84,3,1)="4",MID(R84,3,1)="5",MID(R84,3,1)="6",MID(R84,3,1)="7",MID(R84,3,1)="8",MID(R84,3,1)="9",MID(R84,3,1)="0",)),VLOOKUP(R84,'証拠（WW特許）'!$B$2:$M$90,12,FALSE),""))</f>
        <v/>
      </c>
      <c r="AH84" s="58" t="str">
        <f>IF(OR(LEFT(R84)="特",LEFT(R84)="実"),VLOOKUP(R84,'証拠（JP特許）'!$B$2:$X$299,20,FALSE),IF(AND(OR(LEFT(R84,2)="US",LEFT(R84,2)="WO",LEFT(R84,2)="GB",LEFT(R84,2)="EP",LEFT(R84,2)="DE"),OR(MID(R84,3,1)="1",MID(R84,3,1)="2",MID(R84,3,1)="3",MID(R84,3,1)="4",MID(R84,3,1)="5",MID(R84,3,1)="6",MID(R84,3,1)="7",MID(R84,3,1)="8",MID(R84,3,1)="9",MID(R84,3,1)="0",)),VLOOKUP(R84,'証拠（WW特許）'!$B$2:$U$90,20,FALSE),""))</f>
        <v/>
      </c>
      <c r="AI84" s="58" t="str">
        <f>IF(OR(LEFT(R84)="特",LEFT(R84)="実"),VLOOKUP(R84,'証拠（JP特許）'!$B$2:$X$299,21,FALSE),"")</f>
        <v/>
      </c>
      <c r="AJ84" s="58" t="str">
        <f>IF(OR(LEFT(R84)="特",LEFT(R84)="実"),VLOOKUP(R84,'証拠（JP特許）'!$B$2:$X$299,22,FALSE),"")</f>
        <v/>
      </c>
      <c r="AK84" s="59" t="str">
        <f>IF(OR(LEFT(R84)="特",LEFT(R84)="実"),VLOOKUP(R84,'証拠（JP特許）'!$B$2:$X$299,17,FALSE),IF(AND(OR(LEFT(R84,2)="US",LEFT(R84,2)="WO",LEFT(R84,2)="GB",LEFT(R84,2)="EP",LEFT(R84,2)="DE"),OR(MID(R84,3,1)="1",MID(R84,3,1)="2",MID(R84,3,1)="3",MID(R84,3,1)="4",MID(R84,3,1)="5",MID(R84,3,1)="6",MID(R84,3,1)="7",MID(R84,3,1)="8",MID(R84,3,1)="9",MID(R84,3,1)="0",)),VLOOKUP(R84,'証拠（WW特許）'!$B$2:$U$90,16,FALSE),""))</f>
        <v/>
      </c>
      <c r="AL84" s="190" t="s">
        <v>124</v>
      </c>
      <c r="AM84" s="190" t="s">
        <v>96</v>
      </c>
      <c r="AN84" s="667" t="s">
        <v>96</v>
      </c>
      <c r="AO84" s="58" t="str">
        <f ca="1">IF(OR(LEFT(R84)="特",LEFT(R84)="実",AND(OR(LEFT(R84,2)="US",LEFT(R84,2)="WO",LEFT(R84,2)="GB",LEFT(R84,2)="EP",LEFT(R84,2)="DE"),OR(MID(R84,3,1)="1",MID(R84,3,1)="2",MID(R84,3,1)="3",MID(R84,3,1)="4",MID(R84,3,1)="5",MID(R84,3,1)="6",MID(R84,3,1)="7",MID(R84,3,1)="8",MID(R84,3,1)="9",MID(R84,3,1)="0"))),IF(COUNTIF(INDIRECT("発明者引用!"&amp;ADDRESS(MATCH(C84,発明者引用!B$1:B$196,0),4)&amp;":"&amp;ADDRESS(MATCH(C84,発明者引用!B$1:B$196,0),17)),R84)+COUNTIF(INDIRECT("発明者引用!"&amp;ADDRESS(MATCH(C84,発明者引用!B$1:B$196,0),4)&amp;":"&amp;ADDRESS(MATCH(C84,発明者引用!B$1:B$196,0),17)),#REF!)+COUNTIF(INDIRECT("発明者引用!"&amp;ADDRESS(MATCH(C84,発明者引用!B$1:B$196,0),4)&amp;":"&amp;ADDRESS(MATCH(C84,発明者引用!B$1:B$196,0),17)),T84)&gt;0,"Yes","No"),"")</f>
        <v/>
      </c>
      <c r="AP84" s="58" t="str">
        <f ca="1">IF(OR(LEFT(R84)="特",LEFT(R84)="実",AND(OR(LEFT(R84,2)="US",LEFT(R84,2)="WO",LEFT(R84,2)="GB",LEFT(R84,2)="EP",LEFT(R84,2)="DE"),OR(MID(R84,3,1)="1",MID(R84,3,1)="2",MID(R84,3,1)="3",MID(R84,3,1)="4",MID(R84,3,1)="5",MID(R84,3,1)="6",MID(R84,3,1)="7",MID(R84,3,1)="8",MID(R84,3,1)="9",MID(R84,3,1)="0"))),IF(VLOOKUP(C84,ファミリ引用特許WO!$A$2:$B$241,2,FALSE)+VLOOKUP(C84,ファミリ引用文献WO!$A$2:$C$241,3,FALSE)=0,"ISR無し",IF(COUNTIF(INDIRECT("ファミリ引用特許WO!"&amp;ADDRESS(MATCH(C84,ファミリ引用特許WO!$A$2:$A$241,0),1)&amp;":"&amp;ADDRESS(MATCH(C84,ファミリ引用特許WO!$A$2:$A$241,0),19)),R84)+COUNTIF(INDIRECT("ファミリ引用特許WO!"&amp;ADDRESS(MATCH(C84,ファミリ引用特許WO!$A$2:$A$241,0),1)&amp;":"&amp;ADDRESS(MATCH(C84,ファミリ引用特許WO!$A$2:$A$241,0),19)),S84)+COUNTIF(INDIRECT("ファミリ引用特許WO!"&amp;ADDRESS(MATCH(C84,ファミリ引用特許WO!$A$2:$A$241,0),1)&amp;":"&amp;ADDRESS(MATCH(C84,ファミリ引用特許WO!$A$2:$A$241,0),19)),T84)+COUNTIF(INDIRECT("ファミリ引用特許WO!"&amp;ADDRESS(MATCH(C84,ファミリ引用特許WO!$A$2:$A$241,0),1)&amp;":"&amp;ADDRESS(MATCH(C84,ファミリ引用特許WO!$A$2:$A$241,0),19)),W84)+COUNTIF(INDIRECT("ファミリ引用特許WO!"&amp;ADDRESS(MATCH(C84,ファミリ引用特許WO!$A$2:$A$241,0),1)&amp;":"&amp;ADDRESS(MATCH(C84,ファミリ引用特許WO!$A$2:$A$241,0),19)),Y84)&gt;0,"Yes","No")),"")</f>
        <v/>
      </c>
      <c r="AQ84" s="55" t="str">
        <f ca="1">IF(OR(LEFT(R84)="特",LEFT(R84)="実",AND(OR(LEFT(R84,2)="US",LEFT(R84,2)="WO",LEFT(R84,2)="GB",LEFT(R84,2)="EP",LEFT(R84,2)="DE"),OR(MID(R84,3,1)="1",MID(R84,3,1)="2",MID(R84,3,1)="3",MID(R84,3,1)="4",MID(R84,3,1)="5",MID(R84,3,1)="6",MID(R84,3,1)="7",MID(R84,3,1)="8",MID(R84,3,1)="9",MID(R84,3,1)="0"))),IF(VLOOKUP(C84,'ファミリ引用特許表記修正（ex.A2→A）'!$A$2:$B$241,2,FALSE)=0,"family無し",IF(COUNTIF(INDIRECT("'ファミリ引用特許表記修正（ex.A2→A）'!"&amp;ADDRESS(MATCH(C84,'ファミリ引用特許表記修正（ex.A2→A）'!$A$2:$A$241,0),1)&amp;":"&amp;ADDRESS(MATCH(C84,'ファミリ引用特許表記修正（ex.A2→A）'!$A$2:$A$241,0),171)),R84)+COUNTIF(INDIRECT("'ファミリ引用特許表記修正（ex.A2→A）'!"&amp;ADDRESS(MATCH(C84,'ファミリ引用特許表記修正（ex.A2→A）'!$A$2:$A$241,0),1)&amp;":"&amp;ADDRESS(MATCH(C84,'ファミリ引用特許表記修正（ex.A2→A）'!$A$2:$A$241,0),171)),S84)+COUNTIF(INDIRECT("'ファミリ引用特許表記修正（ex.A2→A）'!"&amp;ADDRESS(MATCH(C84,'ファミリ引用特許表記修正（ex.A2→A）'!$A$2:$A$241,0),1)&amp;":"&amp;ADDRESS(MATCH(C84,'ファミリ引用特許表記修正（ex.A2→A）'!$A$2:$A$241,0),171)),T84)+COUNTIF(INDIRECT("'ファミリ引用特許表記修正（ex.A2→A）'!"&amp;ADDRESS(MATCH(C84,'ファミリ引用特許表記修正（ex.A2→A）'!$A$2:$A$241,0),1)&amp;":"&amp;ADDRESS(MATCH(C84,'ファミリ引用特許表記修正（ex.A2→A）'!$A$2:$A$241,0),171)),W84)+COUNTIF(INDIRECT("'ファミリ引用特許表記修正（ex.A2→A）'!"&amp;ADDRESS(MATCH(C84,'ファミリ引用特許表記修正（ex.A2→A）'!$A$2:$A$241,0),1)&amp;":"&amp;ADDRESS(MATCH(C84,'ファミリ引用特許表記修正（ex.A2→A）'!$A$2:$A$241,0),171)),Y84)&gt;0,"Yes","No")),"")</f>
        <v/>
      </c>
      <c r="AR84" s="193" t="str">
        <f>IF(OR(LEFT(R84)="特",LEFT(R84)="実",AND(OR(LEFT(R84,2)="US",LEFT(R84,2)="WO",LEFT(R84,2)="GB",LEFT(R84,2)="EP",LEFT(R84,2)="DE"),OR(MID(R84,3,1)="1",MID(R84,3,1)="2",MID(R84,3,1)="3",MID(R84,3,1)="4",MID(R84,3,1)="5",MID(R84,3,1)="6",MID(R84,3,1)="7",MID(R84,3,1)="8",MID(R84,3,1)="9",MID(R84,3,1)="0",))),"",VLOOKUP($C84,ファミリ発明者引用文献!A$3:B$235,2,FALSE))</f>
        <v>,,</v>
      </c>
      <c r="AS84" s="55" t="str">
        <f>VLOOKUP(C84,ファミリ引用文献WO!A$2:B$241,2,FALSE)</f>
        <v/>
      </c>
      <c r="AT84" s="58" t="str">
        <f>VLOOKUP(C84,ファミリ引用文献!A$3:B$242,2,FALSE)</f>
        <v>MCKINLEY,M.P. et al.,A protease-resistant protein is a structural component of the scrapie prion.,Cell,1983&amp;#24180;,Vol.35(1),p.57-62/BESSEN,R.A. et al.,Biochemical and physical properties of the prion protein from two strains of the transmissible mink encephalopathy agent,J.Virol.,1992&amp;#24180;,Vol.66, No.4,p.2096-2101/SERBAN,D. et al.,Rapid detection of Creutzfeldt-Jakob disease and scrapie prion proteins,Neurology,1990&amp;#24180;,Vol.40, No.1,p.110-117/GRATHWOHL,K.U. et al.,Improvement of PrPSc-detection in mouse spleen early at the preclinical stage of scrapie with collagenase-completed tissue homogenization and Sarkosyl-NaCl extraction of PrPSc,Arch.Virol.,1996&amp;#24180;,Vol.141, No.10,p.1863-1874/BOLTON,D.C. et al.,Identification of a protein that purifies with the scrapie prion,Science,1982&amp;#24180;,Vol.218, No.4579,p.1309-1311/RUBENSTEIN, R. et al.,Detection of scrapie-associated fibril (SAF) proteins using anti-SAF antibody in non-purified tissue preparations,J.Gen.Virol.,1986&amp;#24180;,Vol.67 , No. Pt 4,p.671-681/TURK,E. et al.,Purification and properties of the cellular and scrapie hamster prion proteins,Eur.J.Biochem.,1988&amp;#24180;,Vol.176, No.1,p.21-30/PRUSINER,S.B. et al.,Further purification and characterization of scrapie prions,Biochemistry,1982&amp;#24180;,Vol.21, No.26,p.6942-6950/MARSH,R.F. et al.,Purification of the scrapie agent by density gradient centrifugation,J.Gen.Virol.,1984&amp;#24180;,Vol.65 , No. Pt 2,p.415-421/MCKINLEY,M.P. et al.,Scrapie prion rod formation in vitro requires both detergent extraction and limited proteolysis,J.Virol.,1991&amp;#24180;,Vol.65, No.3,p.1340-1351/0/0/0/0/0/0/0/0/0/0/0/0/0/0/0/0/0/0/0/0/0/0/0/0/0/0/0/0/0/0/0/0/0/0/0/0/0/0/0/0/0/0/0/0/0/0/0/0/0/0/0/0/0/0/0/0/0/0/0/0/0/0/0/0/0/0/0/0/0/0/0/0/0/0/0/0/0/0/0/0/0/0/0/0/0/0/0/0/0/0/0/0/0/0/0/0/0/0/0/0/0/0/0/0/0/0/0/0/0/0/0/0/0/0/0/0/0/0/0/0/0/0/0/0/0/0/0/0/0/0/0/0/0/0/0/0/0/0/0/0/0/0/0/0/0/0/0/0/0/0/0/0/0/0/0/0/0/0/0/0/0/0/0/0/0/0</v>
      </c>
      <c r="AU84" s="58" t="str">
        <f>VLOOKUP(C84,審判データ!AH$2:BT$379,39,FALSE)</f>
        <v>特開平11-032795;特開2004-325463;特許04049135;特開2008-032739;特許04362837</v>
      </c>
      <c r="AV84" s="62" t="str">
        <f ca="1">IF(INDIRECT("審判データ!"&amp;ADDRESS(MATCH(C84,審判データ!$AH$1:$AH$379,0),32))="早期審査の対象とする","早期審査","")</f>
        <v/>
      </c>
      <c r="AW84" s="665" t="str">
        <f t="shared" si="6"/>
        <v/>
      </c>
      <c r="AX84" s="666" t="str">
        <f>IF(LEFT(AE84,3)="日本特",IF(LEFT(C84)="特",VLOOKUP(C84,'本件、証拠文献テーマコード'!G$2:I$376,3,FALSE),VLOOKUP(C84,'本件、証拠文献テーマコード'!B$2:I$376,8,FALSE)),"")</f>
        <v/>
      </c>
      <c r="AY84" s="666" t="str">
        <f>IF(LEFT(AE84,3)="日本特",IF(OR(MID(R84,2,1)="開",MID(R84,2,1)="表",MID(R84,2,1)="登"),VLOOKUP(R84,'本件、証拠文献テーマコード'!C$2:I$379,7,FALSE),VLOOKUP(R84,'本件、証拠文献テーマコード'!G$2:I$379,3,FALSE)),"")</f>
        <v/>
      </c>
      <c r="AZ84" s="54"/>
    </row>
    <row r="85" spans="1:52" ht="40.5" x14ac:dyDescent="0.15">
      <c r="A85" s="912"/>
      <c r="B85" s="586" t="str">
        <f ca="1">IF(A85="",B84,INDIRECT("審判データ!"&amp;ADDRESS(MATCH(A85,審判データ!$HC$1:$HC$379,0),20))&amp;" / "&amp;INDIRECT("審判データ!"&amp;ADDRESS(MATCH(A85,審判データ!$HC$1:$HC$379,0),21)))</f>
        <v>2012 / 29-1,29-2</v>
      </c>
      <c r="C85" s="312">
        <v>4362837</v>
      </c>
      <c r="D85" s="800"/>
      <c r="E85" s="163" t="str">
        <f ca="1">INDIRECT("審判データ!"&amp;ADDRESS(MATCH(C85,審判データ!$AH$1:$AH$379,0),55))</f>
        <v>富士レビオ株式会社</v>
      </c>
      <c r="F85" s="163" t="str">
        <f ca="1">INDIRECT("審判データ!"&amp;ADDRESS(MATCH(C85,審判データ!$AH$1:$AH$379,0),56))</f>
        <v>品川　森一;堀内　基広</v>
      </c>
      <c r="G85" s="43" t="str">
        <f ca="1">INDIRECT("審判データ!"&amp;ADDRESS(MATCH(C85,審判データ!$AH$1:$AH$379,0),72))</f>
        <v>特開平11-032795;特開2004-325463;特許04049135;特開2008-032739;特許04362837</v>
      </c>
      <c r="H85" s="43" t="str">
        <f ca="1">INDIRECT("審判データ!"&amp;ADDRESS(MATCH(C85,審判データ!$AH$1:$AH$379,0),41))</f>
        <v>G01N 33/48;G01N 33/68;C07K 14/47;C07K  1/12;C07K  1/30</v>
      </c>
      <c r="I85" s="163" t="str">
        <f ca="1">INDIRECT("審判データ!"&amp;ADDRESS(MATCH(C85,審判データ!$AH$1:$AH$379,0),49))</f>
        <v>G01N  33/48@AFI(JP);C07K   1/12@ALN(JP);C07K   1/30@ALN(JP);C07K  14/47@ALN(JP);G01N  33/68@ALI(JP)</v>
      </c>
      <c r="J85" s="163" t="str">
        <f ca="1">INDIRECT("審判データ!"&amp;ADDRESS(MATCH(C85,審判データ!$AH$1:$AH$379,0),51))</f>
        <v>G01N 33/48        A;C07K 14/47;G01N 33/68;C07K  1/12;C07K  1/30</v>
      </c>
      <c r="K85" s="163" t="str">
        <f ca="1">INDIRECT("審判データ!"&amp;ADDRESS(MATCH(C85,審判データ!$AH$1:$AH$379,0),53))</f>
        <v>2G045 AA25;2G045 BA01;2G045 BA13;2G045 BB02;2G045 BB10;2G045 BB14;2G045 BB18;2G045 BB29;2G045 BB51;2G045 CB01;2G045 DA36;2G045 FB01;2G045 FB03;2G045 FB11;2G045 GC10;4H045 AA30;4H045 CA45;4H045 EA50;4H045 FA16;4H045 FA70;4H045 GA06</v>
      </c>
      <c r="L85" s="962"/>
      <c r="M85" s="964"/>
      <c r="N85" s="966"/>
      <c r="O85" s="968"/>
      <c r="P85" s="960"/>
      <c r="Q85" s="591" t="s">
        <v>22474</v>
      </c>
      <c r="R85" s="592" t="s">
        <v>22475</v>
      </c>
      <c r="S85" s="588" t="str">
        <f>IF(OR(LEFT(R85)="特",LEFT(R85)="実"),VLOOKUP(R85,'証拠（JP特許）'!$B$2:$D$299,2,FALSE),IF(AND(OR(LEFT(R85,2)="US",LEFT(R85,2)="WO",LEFT(R85,2)="GB",LEFT(R85,2)="EP",LEFT(R85,2)="DE"),OR(MID(R85,3,1)="1",MID(R85,3,1)="2",MID(R85,3,1)="3",MID(R85,3,1)="4",MID(R85,3,1)="5",MID(R85,3,1)="6",MID(R85,3,1)="7",MID(R85,3,1)="8",MID(R85,3,1)="9",MID(R85,3,1)="0")),VLOOKUP(R85,'証拠（WW特許）'!$B$2:$C$90,2,FALSE),"_"))</f>
        <v>_</v>
      </c>
      <c r="T85" s="591" t="str">
        <f>IF(OR(LEFT(R85)="特",LEFT(R85)="実"),VLOOKUP(R85,'証拠（JP特許）'!$B$2:$E$299,4,FALSE),"_")</f>
        <v>_</v>
      </c>
      <c r="U85" s="588" t="s">
        <v>94</v>
      </c>
      <c r="V85" s="591" t="s">
        <v>122</v>
      </c>
      <c r="W85" s="608" t="str">
        <f t="shared" si="8"/>
        <v/>
      </c>
      <c r="X85" s="604"/>
      <c r="Y85" s="604" t="str">
        <f t="shared" si="9"/>
        <v/>
      </c>
      <c r="Z85" s="91" t="str">
        <f ca="1">IF(OR(LEFT(R85)="特",LEFT(R85)="実",AND(OR(LEFT(R85,2)="US",LEFT(R85,2)="WO",LEFT(R85,2)="GB",LEFT(R85,2)="EP",LEFT(R85,2)="DE"),OR(MID(R85,3,1)="1",MID(R85,3,1)="2",MID(R85,3,1)="3",MID(R85,3,1)="4",MID(R85,3,1)="5",MID(R85,3,1)="6",MID(R85,3,1)="7",MID(R85,3,1)="8",MID(R85,3,1)="9",MID(R85,3,1)="0",))),IF(COUNTIF(INDIRECT("拒絶理由・拒絶査定・異議申立!"&amp;ADDRESS(MATCH(C85,拒絶理由・拒絶査定・異議申立!B$1:B$1000,0),3)&amp;":"&amp;ADDRESS(MATCH(C85,拒絶理由・拒絶査定・異議申立!B$1:B$1000,0),50)),R85)+COUNTIF(INDIRECT("拒絶理由・拒絶査定・異議申立!"&amp;ADDRESS(MATCH(C85,拒絶理由・拒絶査定・異議申立!B$1:B$1000,0),3)&amp;":"&amp;ADDRESS(MATCH(C85,拒絶理由・拒絶査定・異議申立!B$1:B$1000,0),50)),T85)&gt;0,"Yes","No"),"")</f>
        <v/>
      </c>
      <c r="AA85" s="92" t="str">
        <f ca="1">IF(OR(LEFT(R85)="特",LEFT(R85)="実",AND(OR(LEFT(R85,2)="US",LEFT(R85,2)="WO",LEFT(R85,2)="GB",LEFT(R85,2)="EP",LEFT(R85,2)="DE"),OR(MID(R85,3,1)="1",MID(R85,3,1)="2",MID(R85,3,1)="3",MID(R85,3,1)="4",MID(R85,3,1)="5",MID(R85,3,1)="6",MID(R85,3,1)="7",MID(R85,3,1)="8",MID(R85,3,1)="9",MID(R85,3,1)="0",))),IF(COUNTIF(INDIRECT("先行技術調査・登録査定!"&amp;ADDRESS(MATCH(C85,先行技術調査・登録査定!B$1:B$1000,0),3)&amp;":"&amp;ADDRESS(MATCH(C85,先行技術調査・登録査定!B$1:B$1000,0),49)),R85)+COUNTIF(INDIRECT("先行技術調査・登録査定!"&amp;ADDRESS(MATCH(C85,先行技術調査・登録査定!B$1:B$1000,0),3)&amp;":"&amp;ADDRESS(MATCH(C85,先行技術調査・登録査定!B$1:B$1000,0),49)),T85)&gt;0,"Yes","No"),"")</f>
        <v/>
      </c>
      <c r="AB85" s="169" t="str">
        <f t="shared" ca="1" si="5"/>
        <v/>
      </c>
      <c r="AC85" s="128" t="str">
        <f>IF(OR(LEFT(R85)="特",LEFT(R85)="実",AND(OR(LEFT(R85,2)="US",LEFT(R85,2)="WO",LEFT(R85,2)="GB",LEFT(R85,2)="EP",LEFT(R85,2)="DE"),OR(MID(R85,3,1)="1",MID(R85,3,1)="2",MID(R85,3,1)="3",MID(R85,3,1)="4",MID(R85,3,1)="5",MID(R85,3,1)="6",MID(R85,3,1)="7",MID(R85,3,1)="8",MID(R85,3,1)="9",MID(R85,3,1)="0",))),"",VLOOKUP($C85,非特許文献リスト!$A$2:$C$196,2,FALSE))</f>
        <v>,,,審引用／抽論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v>
      </c>
      <c r="AD85" s="250" t="str">
        <f>IF(OR(LEFT(R85)="特",LEFT(R85)="実",AND(OR(LEFT(R85,2)="US",LEFT(R85,2)="WO",LEFT(R85,2)="GB",LEFT(R85,2)="EP",LEFT(R85,2)="DE"),OR(MID(R85,3,1)="1",MID(R85,3,1)="2",MID(R85,3,1)="3",MID(R85,3,1)="4",MID(R85,3,1)="5",MID(R85,3,1)="6",MID(R85,3,1)="7",MID(R85,3,1)="8",MID(R85,3,1)="9",MID(R85,3,1)="0",))),"",VLOOKUP($C85,非特許文献リスト!$A$2:$C$196,3,FALSE))</f>
        <v>,,,,,,,,,,,,,,,,,,,,,,,,,,,,,,,,,,,,審引用／抽論 90／12110 外国雑誌 ＢＯＬＴＯＮ，Ｄ．Ｃ．　ｅｔ　ａｌ．、Ｉｄｅｎｔｉｆｉｃａｔｉｏｎ　ｏｆ　ａ　ｐｒｏｔｅｉｎ　ｔｈａｔ　ｐｕｒｉｆｉｅｓ　ｗｉｔｈ　ｔｈｅ　ｓｃｒａｐｉｅ　ｐｒｉｏｎ、Ｓｃｉｅｎｃｅ、1982、Ｖｏｌ．２１８，　Ｎｏ．４５７９、ｐ．１３０９－１３１１,審引用／抽論 90／12116 外国雑誌 ＳＥＲＢＡＮ，Ｄ．　ｅｔ　ａｌ．、Ｒａｐｉｄ　ｄｅｔｅｃｔｉｏｎ　ｏｆ　Ｃｒｅｕｔｚｆｅｌｄｔ－Ｊａｋｏｂ　ｄｉｓｅａｓｅ　ａｎｄ　ｓｃｒａｐｉｅ　ｐｒｉｏｎ　ｐｒｏｔｅｉｎｓ、Ｎｅｕｒｏｌｏｇｙ、1990、Ｖｏｌ．４０，　Ｎｏ．１、ｐ．１１０－１１７,審引用／抽論 90／12117 外国雑誌 ＴＵＲＫ，Ｅ．　ｅｔ　ａｌ．、Ｐｕｒｉｆｉｃａｔｉｏｎ　ａｎｄ　ｐｒｏｐｅｒｔｉｅｓ　ｏｆ　ｔｈｅ　ｃｅｌｌｕｌａｒ　ａｎｄ　ｓｃｒａｐｉｅ　ｈａｍｓｔｅｒ　ｐｒｉｏｎ　ｐｒｏｔｅｉｎｓ、Ｅｕｒ．Ｊ．Ｂｉｏｃｈｅｍ．、1988、Ｖｏｌ．１７６，　Ｎｏ．１、ｐ．２１－３０,審引用／抽論 90／12126 外国雑誌 ＭＣＫＩＮＬＥＹ，Ｍ．Ｐ．　ｅｔ　ａｌ．、Ｓｃｒａｐｉｅ　ｐｒｉｏｎ　ｒｏｄ　ｆｏｒｍａｔｉｏｎ　ｉｎ　ｖｉｔｒｏ　ｒｅｑｕｉｒｅｓ　ｂｏｔｈ　ｄｅｔｅｒｇｅｎｔ　ｅｘｔｒａｃｔｉｏｎ　ａｎｄ　ｌｉｍｉｔｅｄ　ｐｒｏｔｅｏｌｙｓｉｓ、Ｊ．Ｖｉｒｏｌ．、1991、Ｖｏｌ．６５，　Ｎｏ．３、ｐ．１３４０－１３５１,審引用／抽論 90／01361 外国雑誌 ＧＲＡＴＨＷＯＨＬ，Ｋ．Ｕ．　ｅｔ　ａｌ．、Ｉｍｐｒｏｖｅｍｅｎｔ　ｏｆ　ＰｒＰＳｃ－ｄｅｔｅｃｔｉｏｎ　ｉｎ　ｍｏｕｓｅ　ｓｐｌｅｅｎ　ｅａｒｌｙ　ａｔ　ｔｈｅ　ｐｒｅｃｌｉｎｉｃａｌ　ｓｔａｇｅ　ｏｆ　ｓｃｒａｐｉｅ　ｗｉｔｈ　ｃｏｌｌａｇ、Ａｒｃｈ．Ｖｉｒｏｌ．、1996、Ｖｏｌ．１４１，　Ｎｏ．１０、ｐ．１８６３－１８７４,審引用／抽論 90／01363 外国雑誌 ＭＣＫＩＮＬＥＹ，Ｍ．Ｐ．　ｅｔ　ａｌ．、Ａ　ｐｒｏｔｅａｓｅ－ｒｅｓｉｓｔａｎｔ　ｐｒｏｔｅｉｎ　ｉｓ　ａ　ｓｔｒｕｃｔｕｒａｌ　ｃｏｍｐｏｎｅｎｔ　ｏｆ　ｔｈｅ　ｓｃｒａｐｉｅ　ｐｒｉｏｎ．、Ｃｅｌｌ、1983、Ｖｏｌ．３５（１）、ｐ．５７－６２,審引用／抽論 90／01364 外国雑誌 ＭＡＲＳＨ，Ｒ．Ｆ．　ｅｔ　ａｌ．、Ｐｕｒｉｆｉｃａｔｉｏｎ　ｏｆ　ｔｈｅ　ｓｃｒａｐｉｅ　ａｇｅｎｔ　ｂｙ　ｄｅｎｓｉｔｙ　ｇｒａｄｉｅｎｔ　ｃｅｎｔｒｉｆｕｇａｔｉｏｎ、Ｊ．Ｇｅｎ．Ｖｉｒｏｌ．、1984、Ｖｏｌ．６５　，　Ｎｏ．　Ｐｔ　２、ｐ．４１５－４２１,審引用／抽論 90／01365 外国雑誌 ＢＥＳＳＥＮ，Ｒ．Ａ．　ｅｔ　ａｌ．、Ｂｉｏｃｈｅｍｉｃａｌ　ａｎｄ　ｐｈｙｓｉｃａｌ　ｐｒｏｐｅｒｔｉｅｓ　ｏｆ　ｔｈｅ　ｐｒｉｏｎ　ｐｒｏｔｅｉｎ　ｆｒｏｍ　ｔｗｏ　ｓｔｒａｉｎｓ　ｏｆ　ｔｈｅ　ｔｒａｎｓｍｉｓｓｉｂｌｅ　ｍｉｎｋ、Ｊ．Ｖｉｒｏｌ．、1992、Ｖｏｌ．６６，　Ｎｏ．４、ｐ．２０９６－２１０１,審引用／抽論 90／01366 外国雑誌 ＲＵＢＥＮＳＴＥＩＮ，　Ｒ．　ｅｔ　ａｌ．、Ｄｅｔｅｃｔｉｏｎ　ｏｆ　ｓｃｒａｐｉｅ－ａｓｓｏｃｉａｔｅｄ　ｆｉｂｒｉｌ　（ＳＡＦ）　ｐｒｏｔｅｉｎｓ　ｕｓｉｎｇ　ａｎｔｉ－ＳＡＦ　ａｎｔｉｂｏｄｙ　ｉｎ　ｎｏｎ－ｐｕｒｉｆｉｅｄ　ｔｉｓｓｕｅ、Ｊ．Ｇｅｎ．Ｖｉｒｏｌ．、1986、Ｖｏｌ．６７　，　Ｎｏ．　Ｐｔ　４、ｐ．６７１－６８１,審引用／抽論 90／01367 外国雑誌 ＰＲＵＳＩＮＥＲ，Ｓ．Ｂ．　ｅｔ　ａｌ．、Ｆｕｒｔｈｅｒ　ｐｕｒｉｆｉｃａｔｉｏｎ　ａｎｄ　ｃｈａｒａｃｔｅｒｉｚａｔｉｏｎ　ｏｆ　ｓｃｒａｐｉｅ　ｐｒｉｏｎｓ、Ｂｉｏｃｈｅｍｉｓｔｒｙ、1982、Ｖｏｌ．２１，　Ｎｏ．２６、ｐ．６９４２－６９５０</v>
      </c>
      <c r="AE85" s="175" t="str">
        <f t="shared" si="7"/>
        <v/>
      </c>
      <c r="AF85" s="176" t="str">
        <f>IF(OR(LEFT(R85)="特",LEFT(R85)="実"),VLOOKUP(R85,'証拠（JP特許）'!$B$2:$AB$299,10,FALSE),IF(AND(OR(LEFT(R85,2)="US",LEFT(R85,2)="WO",LEFT(R85,2)="GB",LEFT(R85,2)="EP",LEFT(R85,2)="DE"),OR(MID(R85,3,1)="1",MID(R85,3,1)="2",MID(R85,3,1)="3",MID(R85,3,1)="4",MID(R85,3,1)="5",MID(R85,3,1)="6",MID(R85,3,1)="7",MID(R85,3,1)="8",MID(R85,3,1)="9",MID(R85,3,1)="0",)),VLOOKUP(R85,'証拠（WW特許）'!$B$2:$M$90,8,FALSE),""))</f>
        <v/>
      </c>
      <c r="AG85" s="176" t="str">
        <f>IF(OR(LEFT(R85)="特",LEFT(R85)="実"),VLOOKUP(R85,'証拠（JP特許）'!$B$2:$AB$299,26,FALSE),IF(AND(OR(LEFT(R85,2)="US",LEFT(R85,2)="WO",LEFT(R85,2)="GB",LEFT(R85,2)="EP",LEFT(R85,2)="DE"),OR(MID(R85,3,1)="1",MID(R85,3,1)="2",MID(R85,3,1)="3",MID(R85,3,1)="4",MID(R85,3,1)="5",MID(R85,3,1)="6",MID(R85,3,1)="7",MID(R85,3,1)="8",MID(R85,3,1)="9",MID(R85,3,1)="0",)),VLOOKUP(R85,'証拠（WW特許）'!$B$2:$M$90,12,FALSE),""))</f>
        <v/>
      </c>
      <c r="AH85" s="58" t="str">
        <f>IF(OR(LEFT(R85)="特",LEFT(R85)="実"),VLOOKUP(R85,'証拠（JP特許）'!$B$2:$X$299,20,FALSE),IF(AND(OR(LEFT(R85,2)="US",LEFT(R85,2)="WO",LEFT(R85,2)="GB",LEFT(R85,2)="EP",LEFT(R85,2)="DE"),OR(MID(R85,3,1)="1",MID(R85,3,1)="2",MID(R85,3,1)="3",MID(R85,3,1)="4",MID(R85,3,1)="5",MID(R85,3,1)="6",MID(R85,3,1)="7",MID(R85,3,1)="8",MID(R85,3,1)="9",MID(R85,3,1)="0",)),VLOOKUP(R85,'証拠（WW特許）'!$B$2:$U$90,20,FALSE),""))</f>
        <v/>
      </c>
      <c r="AI85" s="58" t="str">
        <f>IF(OR(LEFT(R85)="特",LEFT(R85)="実"),VLOOKUP(R85,'証拠（JP特許）'!$B$2:$X$299,21,FALSE),"")</f>
        <v/>
      </c>
      <c r="AJ85" s="58" t="str">
        <f>IF(OR(LEFT(R85)="特",LEFT(R85)="実"),VLOOKUP(R85,'証拠（JP特許）'!$B$2:$X$299,22,FALSE),"")</f>
        <v/>
      </c>
      <c r="AK85" s="59" t="str">
        <f>IF(OR(LEFT(R85)="特",LEFT(R85)="実"),VLOOKUP(R85,'証拠（JP特許）'!$B$2:$X$299,17,FALSE),IF(AND(OR(LEFT(R85,2)="US",LEFT(R85,2)="WO",LEFT(R85,2)="GB",LEFT(R85,2)="EP",LEFT(R85,2)="DE"),OR(MID(R85,3,1)="1",MID(R85,3,1)="2",MID(R85,3,1)="3",MID(R85,3,1)="4",MID(R85,3,1)="5",MID(R85,3,1)="6",MID(R85,3,1)="7",MID(R85,3,1)="8",MID(R85,3,1)="9",MID(R85,3,1)="0",)),VLOOKUP(R85,'証拠（WW特許）'!$B$2:$U$90,16,FALSE),""))</f>
        <v/>
      </c>
      <c r="AL85" s="190" t="s">
        <v>124</v>
      </c>
      <c r="AM85" s="190" t="s">
        <v>96</v>
      </c>
      <c r="AN85" s="190"/>
      <c r="AO85" s="58" t="str">
        <f ca="1">IF(OR(LEFT(R85)="特",LEFT(R85)="実",AND(OR(LEFT(R85,2)="US",LEFT(R85,2)="WO",LEFT(R85,2)="GB",LEFT(R85,2)="EP",LEFT(R85,2)="DE"),OR(MID(R85,3,1)="1",MID(R85,3,1)="2",MID(R85,3,1)="3",MID(R85,3,1)="4",MID(R85,3,1)="5",MID(R85,3,1)="6",MID(R85,3,1)="7",MID(R85,3,1)="8",MID(R85,3,1)="9",MID(R85,3,1)="0"))),IF(COUNTIF(INDIRECT("発明者引用!"&amp;ADDRESS(MATCH(C85,発明者引用!B$1:B$196,0),4)&amp;":"&amp;ADDRESS(MATCH(C85,発明者引用!B$1:B$196,0),17)),R85)+COUNTIF(INDIRECT("発明者引用!"&amp;ADDRESS(MATCH(C85,発明者引用!B$1:B$196,0),4)&amp;":"&amp;ADDRESS(MATCH(C85,発明者引用!B$1:B$196,0),17)),#REF!)+COUNTIF(INDIRECT("発明者引用!"&amp;ADDRESS(MATCH(C85,発明者引用!B$1:B$196,0),4)&amp;":"&amp;ADDRESS(MATCH(C85,発明者引用!B$1:B$196,0),17)),T85)&gt;0,"Yes","No"),"")</f>
        <v/>
      </c>
      <c r="AP85" s="58" t="str">
        <f ca="1">IF(OR(LEFT(R85)="特",LEFT(R85)="実",AND(OR(LEFT(R85,2)="US",LEFT(R85,2)="WO",LEFT(R85,2)="GB",LEFT(R85,2)="EP",LEFT(R85,2)="DE"),OR(MID(R85,3,1)="1",MID(R85,3,1)="2",MID(R85,3,1)="3",MID(R85,3,1)="4",MID(R85,3,1)="5",MID(R85,3,1)="6",MID(R85,3,1)="7",MID(R85,3,1)="8",MID(R85,3,1)="9",MID(R85,3,1)="0"))),IF(VLOOKUP(C85,ファミリ引用特許WO!$A$2:$B$241,2,FALSE)+VLOOKUP(C85,ファミリ引用文献WO!$A$2:$C$241,3,FALSE)=0,"ISR無し",IF(COUNTIF(INDIRECT("ファミリ引用特許WO!"&amp;ADDRESS(MATCH(C85,ファミリ引用特許WO!$A$2:$A$241,0),1)&amp;":"&amp;ADDRESS(MATCH(C85,ファミリ引用特許WO!$A$2:$A$241,0),19)),R85)+COUNTIF(INDIRECT("ファミリ引用特許WO!"&amp;ADDRESS(MATCH(C85,ファミリ引用特許WO!$A$2:$A$241,0),1)&amp;":"&amp;ADDRESS(MATCH(C85,ファミリ引用特許WO!$A$2:$A$241,0),19)),S85)+COUNTIF(INDIRECT("ファミリ引用特許WO!"&amp;ADDRESS(MATCH(C85,ファミリ引用特許WO!$A$2:$A$241,0),1)&amp;":"&amp;ADDRESS(MATCH(C85,ファミリ引用特許WO!$A$2:$A$241,0),19)),T85)+COUNTIF(INDIRECT("ファミリ引用特許WO!"&amp;ADDRESS(MATCH(C85,ファミリ引用特許WO!$A$2:$A$241,0),1)&amp;":"&amp;ADDRESS(MATCH(C85,ファミリ引用特許WO!$A$2:$A$241,0),19)),W85)+COUNTIF(INDIRECT("ファミリ引用特許WO!"&amp;ADDRESS(MATCH(C85,ファミリ引用特許WO!$A$2:$A$241,0),1)&amp;":"&amp;ADDRESS(MATCH(C85,ファミリ引用特許WO!$A$2:$A$241,0),19)),Y85)&gt;0,"Yes","No")),"")</f>
        <v/>
      </c>
      <c r="AQ85" s="55" t="str">
        <f ca="1">IF(OR(LEFT(R85)="特",LEFT(R85)="実",AND(OR(LEFT(R85,2)="US",LEFT(R85,2)="WO",LEFT(R85,2)="GB",LEFT(R85,2)="EP",LEFT(R85,2)="DE"),OR(MID(R85,3,1)="1",MID(R85,3,1)="2",MID(R85,3,1)="3",MID(R85,3,1)="4",MID(R85,3,1)="5",MID(R85,3,1)="6",MID(R85,3,1)="7",MID(R85,3,1)="8",MID(R85,3,1)="9",MID(R85,3,1)="0"))),IF(VLOOKUP(C85,'ファミリ引用特許表記修正（ex.A2→A）'!$A$2:$B$241,2,FALSE)=0,"family無し",IF(COUNTIF(INDIRECT("'ファミリ引用特許表記修正（ex.A2→A）'!"&amp;ADDRESS(MATCH(C85,'ファミリ引用特許表記修正（ex.A2→A）'!$A$2:$A$241,0),1)&amp;":"&amp;ADDRESS(MATCH(C85,'ファミリ引用特許表記修正（ex.A2→A）'!$A$2:$A$241,0),171)),R85)+COUNTIF(INDIRECT("'ファミリ引用特許表記修正（ex.A2→A）'!"&amp;ADDRESS(MATCH(C85,'ファミリ引用特許表記修正（ex.A2→A）'!$A$2:$A$241,0),1)&amp;":"&amp;ADDRESS(MATCH(C85,'ファミリ引用特許表記修正（ex.A2→A）'!$A$2:$A$241,0),171)),S85)+COUNTIF(INDIRECT("'ファミリ引用特許表記修正（ex.A2→A）'!"&amp;ADDRESS(MATCH(C85,'ファミリ引用特許表記修正（ex.A2→A）'!$A$2:$A$241,0),1)&amp;":"&amp;ADDRESS(MATCH(C85,'ファミリ引用特許表記修正（ex.A2→A）'!$A$2:$A$241,0),171)),T85)+COUNTIF(INDIRECT("'ファミリ引用特許表記修正（ex.A2→A）'!"&amp;ADDRESS(MATCH(C85,'ファミリ引用特許表記修正（ex.A2→A）'!$A$2:$A$241,0),1)&amp;":"&amp;ADDRESS(MATCH(C85,'ファミリ引用特許表記修正（ex.A2→A）'!$A$2:$A$241,0),171)),W85)+COUNTIF(INDIRECT("'ファミリ引用特許表記修正（ex.A2→A）'!"&amp;ADDRESS(MATCH(C85,'ファミリ引用特許表記修正（ex.A2→A）'!$A$2:$A$241,0),1)&amp;":"&amp;ADDRESS(MATCH(C85,'ファミリ引用特許表記修正（ex.A2→A）'!$A$2:$A$241,0),171)),Y85)&gt;0,"Yes","No")),"")</f>
        <v/>
      </c>
      <c r="AR85" s="193" t="str">
        <f>IF(OR(LEFT(R85)="特",LEFT(R85)="実",AND(OR(LEFT(R85,2)="US",LEFT(R85,2)="WO",LEFT(R85,2)="GB",LEFT(R85,2)="EP",LEFT(R85,2)="DE"),OR(MID(R85,3,1)="1",MID(R85,3,1)="2",MID(R85,3,1)="3",MID(R85,3,1)="4",MID(R85,3,1)="5",MID(R85,3,1)="6",MID(R85,3,1)="7",MID(R85,3,1)="8",MID(R85,3,1)="9",MID(R85,3,1)="0",))),"",VLOOKUP($C85,ファミリ発明者引用文献!A$3:B$235,2,FALSE))</f>
        <v>,,</v>
      </c>
      <c r="AS85" s="55" t="str">
        <f>VLOOKUP(C85,ファミリ引用文献WO!A$2:B$241,2,FALSE)</f>
        <v/>
      </c>
      <c r="AT85" s="58" t="str">
        <f>VLOOKUP(C85,ファミリ引用文献!A$3:B$242,2,FALSE)</f>
        <v>MCKINLEY,M.P. et al.,A protease-resistant protein is a structural component of the scrapie prion.,Cell,1983&amp;#24180;,Vol.35(1),p.57-62/BESSEN,R.A. et al.,Biochemical and physical properties of the prion protein from two strains of the transmissible mink encephalopathy agent,J.Virol.,1992&amp;#24180;,Vol.66, No.4,p.2096-2101/SERBAN,D. et al.,Rapid detection of Creutzfeldt-Jakob disease and scrapie prion proteins,Neurology,1990&amp;#24180;,Vol.40, No.1,p.110-117/GRATHWOHL,K.U. et al.,Improvement of PrPSc-detection in mouse spleen early at the preclinical stage of scrapie with collagenase-completed tissue homogenization and Sarkosyl-NaCl extraction of PrPSc,Arch.Virol.,1996&amp;#24180;,Vol.141, No.10,p.1863-1874/BOLTON,D.C. et al.,Identification of a protein that purifies with the scrapie prion,Science,1982&amp;#24180;,Vol.218, No.4579,p.1309-1311/RUBENSTEIN, R. et al.,Detection of scrapie-associated fibril (SAF) proteins using anti-SAF antibody in non-purified tissue preparations,J.Gen.Virol.,1986&amp;#24180;,Vol.67 , No. Pt 4,p.671-681/TURK,E. et al.,Purification and properties of the cellular and scrapie hamster prion proteins,Eur.J.Biochem.,1988&amp;#24180;,Vol.176, No.1,p.21-30/PRUSINER,S.B. et al.,Further purification and characterization of scrapie prions,Biochemistry,1982&amp;#24180;,Vol.21, No.26,p.6942-6950/MARSH,R.F. et al.,Purification of the scrapie agent by density gradient centrifugation,J.Gen.Virol.,1984&amp;#24180;,Vol.65 , No. Pt 2,p.415-421/MCKINLEY,M.P. et al.,Scrapie prion rod formation in vitro requires both detergent extraction and limited proteolysis,J.Virol.,1991&amp;#24180;,Vol.65, No.3,p.1340-1351/0/0/0/0/0/0/0/0/0/0/0/0/0/0/0/0/0/0/0/0/0/0/0/0/0/0/0/0/0/0/0/0/0/0/0/0/0/0/0/0/0/0/0/0/0/0/0/0/0/0/0/0/0/0/0/0/0/0/0/0/0/0/0/0/0/0/0/0/0/0/0/0/0/0/0/0/0/0/0/0/0/0/0/0/0/0/0/0/0/0/0/0/0/0/0/0/0/0/0/0/0/0/0/0/0/0/0/0/0/0/0/0/0/0/0/0/0/0/0/0/0/0/0/0/0/0/0/0/0/0/0/0/0/0/0/0/0/0/0/0/0/0/0/0/0/0/0/0/0/0/0/0/0/0/0/0/0/0/0/0/0/0/0/0/0/0</v>
      </c>
      <c r="AU85" s="58" t="str">
        <f>VLOOKUP(C85,審判データ!AH$2:BT$379,39,FALSE)</f>
        <v>特開平11-032795;特開2004-325463;特許04049135;特開2008-032739;特許04362837</v>
      </c>
      <c r="AV85" s="62" t="str">
        <f ca="1">IF(INDIRECT("審判データ!"&amp;ADDRESS(MATCH(C85,審判データ!$AH$1:$AH$379,0),32))="早期審査の対象とする","早期審査","")</f>
        <v/>
      </c>
      <c r="AW85" s="665" t="str">
        <f t="shared" si="6"/>
        <v/>
      </c>
      <c r="AX85" s="666" t="str">
        <f>IF(LEFT(AE85,3)="日本特",IF(LEFT(C85)="特",VLOOKUP(C85,'本件、証拠文献テーマコード'!G$2:I$376,3,FALSE),VLOOKUP(C85,'本件、証拠文献テーマコード'!B$2:I$376,8,FALSE)),"")</f>
        <v/>
      </c>
      <c r="AY85" s="666" t="str">
        <f>IF(LEFT(AE85,3)="日本特",IF(OR(MID(R85,2,1)="開",MID(R85,2,1)="表",MID(R85,2,1)="登"),VLOOKUP(R85,'本件、証拠文献テーマコード'!C$2:I$379,7,FALSE),VLOOKUP(R85,'本件、証拠文献テーマコード'!G$2:I$379,3,FALSE)),"")</f>
        <v/>
      </c>
      <c r="AZ85" s="54"/>
    </row>
    <row r="86" spans="1:52" ht="27" x14ac:dyDescent="0.15">
      <c r="A86" s="911" t="s">
        <v>22476</v>
      </c>
      <c r="B86" s="586" t="str">
        <f ca="1">IF(A86="",B85,INDIRECT("審判データ!"&amp;ADDRESS(MATCH(A86,審判データ!$HC$1:$HC$379,0),20))&amp;" / "&amp;INDIRECT("審判データ!"&amp;ADDRESS(MATCH(A86,審判データ!$HC$1:$HC$379,0),21)))</f>
        <v>2011 / 29-1,29-2</v>
      </c>
      <c r="C86" s="3">
        <v>4501035</v>
      </c>
      <c r="D86" s="799" t="s">
        <v>22477</v>
      </c>
      <c r="E86" s="1" t="str">
        <f ca="1">INDIRECT("審判データ!"&amp;ADDRESS(MATCH(C86,審判データ!$AH$1:$AH$379,0),55))</f>
        <v>日清オイリオグループ株式会社</v>
      </c>
      <c r="F86" s="1" t="str">
        <f ca="1">INDIRECT("審判データ!"&amp;ADDRESS(MATCH(C86,審判データ!$AH$1:$AH$379,0),56))</f>
        <v>亀谷　剛;中村　麗子;岩沢　哲朗;笠井　通雄</v>
      </c>
      <c r="G86" s="43" t="str">
        <f ca="1">INDIRECT("審判データ!"&amp;ADDRESS(MATCH(C86,審判データ!$AH$1:$AH$379,0),72))</f>
        <v>CN101854809A;特開2009-100734;特許04501035;KR20100075594A;TW200917969A;US2010227026;WO2009044858A</v>
      </c>
      <c r="H86" s="43" t="str">
        <f ca="1">INDIRECT("審判データ!"&amp;ADDRESS(MATCH(C86,審判データ!$AH$1:$AH$379,0),41))</f>
        <v>A23D  9/00</v>
      </c>
      <c r="I86" s="1" t="str">
        <f ca="1">INDIRECT("審判データ!"&amp;ADDRESS(MATCH(C86,審判データ!$AH$1:$AH$379,0),49))</f>
        <v>A23D   9/00@AFI(JP)</v>
      </c>
      <c r="J86" s="1" t="str">
        <f ca="1">INDIRECT("審判データ!"&amp;ADDRESS(MATCH(C86,審判データ!$AH$1:$AH$379,0),51))</f>
        <v>A23D  9/00    506</v>
      </c>
      <c r="K86" s="1" t="str">
        <f ca="1">INDIRECT("審判データ!"&amp;ADDRESS(MATCH(C86,審判データ!$AH$1:$AH$379,0),53))</f>
        <v>4B026 DC01;4B026 DC04;4B026 DG02;4B026 DG04;4B026 DH05;4B026 DH10;4B026 DL02;4B026 DP06</v>
      </c>
      <c r="L86" s="961" t="s">
        <v>22478</v>
      </c>
      <c r="M86" s="963" t="s">
        <v>22479</v>
      </c>
      <c r="N86" s="965" t="s">
        <v>22480</v>
      </c>
      <c r="O86" s="963">
        <v>0</v>
      </c>
      <c r="P86" s="959" t="s">
        <v>22481</v>
      </c>
      <c r="Q86" s="591" t="s">
        <v>91</v>
      </c>
      <c r="R86" s="592" t="s">
        <v>22482</v>
      </c>
      <c r="S86" s="588" t="str">
        <f>IF(OR(LEFT(R86)="特",LEFT(R86)="実"),VLOOKUP(R86,'証拠（JP特許）'!$B$2:$D$299,2,FALSE),IF(AND(OR(LEFT(R86,2)="US",LEFT(R86,2)="WO",LEFT(R86,2)="GB",LEFT(R86,2)="EP",LEFT(R86,2)="DE"),OR(MID(R86,3,1)="1",MID(R86,3,1)="2",MID(R86,3,1)="3",MID(R86,3,1)="4",MID(R86,3,1)="5",MID(R86,3,1)="6",MID(R86,3,1)="7",MID(R86,3,1)="8",MID(R86,3,1)="9",MID(R86,3,1)="0")),VLOOKUP(R86,'証拠（WW特許）'!$B$2:$C$90,2,FALSE),"_"))</f>
        <v>_</v>
      </c>
      <c r="T86" s="591" t="str">
        <f>IF(OR(LEFT(R86)="特",LEFT(R86)="実"),VLOOKUP(R86,'証拠（JP特許）'!$B$2:$E$299,4,FALSE),"_")</f>
        <v>_</v>
      </c>
      <c r="U86" s="588" t="s">
        <v>94</v>
      </c>
      <c r="V86" s="591" t="s">
        <v>122</v>
      </c>
      <c r="W86" s="608" t="str">
        <f t="shared" si="8"/>
        <v/>
      </c>
      <c r="X86" s="604"/>
      <c r="Y86" s="604" t="str">
        <f t="shared" si="9"/>
        <v/>
      </c>
      <c r="Z86" s="91" t="str">
        <f ca="1">IF(OR(LEFT(R86)="特",LEFT(R86)="実",AND(OR(LEFT(R86,2)="US",LEFT(R86,2)="WO",LEFT(R86,2)="GB",LEFT(R86,2)="EP",LEFT(R86,2)="DE"),OR(MID(R86,3,1)="1",MID(R86,3,1)="2",MID(R86,3,1)="3",MID(R86,3,1)="4",MID(R86,3,1)="5",MID(R86,3,1)="6",MID(R86,3,1)="7",MID(R86,3,1)="8",MID(R86,3,1)="9",MID(R86,3,1)="0",))),IF(COUNTIF(INDIRECT("拒絶理由・拒絶査定・異議申立!"&amp;ADDRESS(MATCH(C86,拒絶理由・拒絶査定・異議申立!B$1:B$1000,0),3)&amp;":"&amp;ADDRESS(MATCH(C86,拒絶理由・拒絶査定・異議申立!B$1:B$1000,0),50)),R86)+COUNTIF(INDIRECT("拒絶理由・拒絶査定・異議申立!"&amp;ADDRESS(MATCH(C86,拒絶理由・拒絶査定・異議申立!B$1:B$1000,0),3)&amp;":"&amp;ADDRESS(MATCH(C86,拒絶理由・拒絶査定・異議申立!B$1:B$1000,0),50)),T86)&gt;0,"Yes","No"),"")</f>
        <v/>
      </c>
      <c r="AA86" s="92" t="str">
        <f ca="1">IF(OR(LEFT(R86)="特",LEFT(R86)="実",AND(OR(LEFT(R86,2)="US",LEFT(R86,2)="WO",LEFT(R86,2)="GB",LEFT(R86,2)="EP",LEFT(R86,2)="DE"),OR(MID(R86,3,1)="1",MID(R86,3,1)="2",MID(R86,3,1)="3",MID(R86,3,1)="4",MID(R86,3,1)="5",MID(R86,3,1)="6",MID(R86,3,1)="7",MID(R86,3,1)="8",MID(R86,3,1)="9",MID(R86,3,1)="0",))),IF(COUNTIF(INDIRECT("先行技術調査・登録査定!"&amp;ADDRESS(MATCH(C86,先行技術調査・登録査定!B$1:B$1000,0),3)&amp;":"&amp;ADDRESS(MATCH(C86,先行技術調査・登録査定!B$1:B$1000,0),49)),R86)+COUNTIF(INDIRECT("先行技術調査・登録査定!"&amp;ADDRESS(MATCH(C86,先行技術調査・登録査定!B$1:B$1000,0),3)&amp;":"&amp;ADDRESS(MATCH(C86,先行技術調査・登録査定!B$1:B$1000,0),49)),T86)&gt;0,"Yes","No"),"")</f>
        <v/>
      </c>
      <c r="AB86" s="169" t="str">
        <f t="shared" ca="1" si="5"/>
        <v/>
      </c>
      <c r="AC86" s="121" t="str">
        <f>IF(OR(LEFT(R86)="特",LEFT(R86)="実",AND(OR(LEFT(R86,2)="US",LEFT(R86,2)="WO",LEFT(R86,2)="GB",LEFT(R86,2)="EP",LEFT(R86,2)="DE"),OR(MID(R86,3,1)="1",MID(R86,3,1)="2",MID(R86,3,1)="3",MID(R86,3,1)="4",MID(R86,3,1)="5",MID(R86,3,1)="6",MID(R86,3,1)="7",MID(R86,3,1)="8",MID(R86,3,1)="9",MID(R86,3,1)="0",))),"",VLOOKUP($C86,非特許文献リスト!$A$2:$C$196,2,FALSE))</f>
        <v/>
      </c>
      <c r="AD86" s="122" t="str">
        <f>IF(OR(LEFT(R86)="特",LEFT(R86)="実",AND(OR(LEFT(R86,2)="US",LEFT(R86,2)="WO",LEFT(R86,2)="GB",LEFT(R86,2)="EP",LEFT(R86,2)="DE"),OR(MID(R86,3,1)="1",MID(R86,3,1)="2",MID(R86,3,1)="3",MID(R86,3,1)="4",MID(R86,3,1)="5",MID(R86,3,1)="6",MID(R86,3,1)="7",MID(R86,3,1)="8",MID(R86,3,1)="9",MID(R86,3,1)="0",))),"",VLOOKUP($C86,非特許文献リスト!$A$2:$C$196,3,FALSE))</f>
        <v>,,,,,,,,,,審引用／抽論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v>
      </c>
      <c r="AE86" s="175" t="str">
        <f t="shared" si="7"/>
        <v/>
      </c>
      <c r="AF86" s="176" t="str">
        <f>IF(OR(LEFT(R86)="特",LEFT(R86)="実"),VLOOKUP(R86,'証拠（JP特許）'!$B$2:$AB$299,10,FALSE),IF(AND(OR(LEFT(R86,2)="US",LEFT(R86,2)="WO",LEFT(R86,2)="GB",LEFT(R86,2)="EP",LEFT(R86,2)="DE"),OR(MID(R86,3,1)="1",MID(R86,3,1)="2",MID(R86,3,1)="3",MID(R86,3,1)="4",MID(R86,3,1)="5",MID(R86,3,1)="6",MID(R86,3,1)="7",MID(R86,3,1)="8",MID(R86,3,1)="9",MID(R86,3,1)="0",)),VLOOKUP(R86,'証拠（WW特許）'!$B$2:$M$90,8,FALSE),""))</f>
        <v/>
      </c>
      <c r="AG86" s="176" t="str">
        <f>IF(OR(LEFT(R86)="特",LEFT(R86)="実"),VLOOKUP(R86,'証拠（JP特許）'!$B$2:$AB$299,26,FALSE),IF(AND(OR(LEFT(R86,2)="US",LEFT(R86,2)="WO",LEFT(R86,2)="GB",LEFT(R86,2)="EP",LEFT(R86,2)="DE"),OR(MID(R86,3,1)="1",MID(R86,3,1)="2",MID(R86,3,1)="3",MID(R86,3,1)="4",MID(R86,3,1)="5",MID(R86,3,1)="6",MID(R86,3,1)="7",MID(R86,3,1)="8",MID(R86,3,1)="9",MID(R86,3,1)="0",)),VLOOKUP(R86,'証拠（WW特許）'!$B$2:$M$90,12,FALSE),""))</f>
        <v/>
      </c>
      <c r="AH86" s="58" t="str">
        <f>IF(OR(LEFT(R86)="特",LEFT(R86)="実"),VLOOKUP(R86,'証拠（JP特許）'!$B$2:$X$299,20,FALSE),IF(AND(OR(LEFT(R86,2)="US",LEFT(R86,2)="WO",LEFT(R86,2)="GB",LEFT(R86,2)="EP",LEFT(R86,2)="DE"),OR(MID(R86,3,1)="1",MID(R86,3,1)="2",MID(R86,3,1)="3",MID(R86,3,1)="4",MID(R86,3,1)="5",MID(R86,3,1)="6",MID(R86,3,1)="7",MID(R86,3,1)="8",MID(R86,3,1)="9",MID(R86,3,1)="0",)),VLOOKUP(R86,'証拠（WW特許）'!$B$2:$U$90,20,FALSE),""))</f>
        <v/>
      </c>
      <c r="AI86" s="58" t="str">
        <f>IF(OR(LEFT(R86)="特",LEFT(R86)="実"),VLOOKUP(R86,'証拠（JP特許）'!$B$2:$X$299,21,FALSE),"")</f>
        <v/>
      </c>
      <c r="AJ86" s="58" t="str">
        <f>IF(OR(LEFT(R86)="特",LEFT(R86)="実"),VLOOKUP(R86,'証拠（JP特許）'!$B$2:$X$299,22,FALSE),"")</f>
        <v/>
      </c>
      <c r="AK86" s="59" t="str">
        <f>IF(OR(LEFT(R86)="特",LEFT(R86)="実"),VLOOKUP(R86,'証拠（JP特許）'!$B$2:$X$299,17,FALSE),IF(AND(OR(LEFT(R86,2)="US",LEFT(R86,2)="WO",LEFT(R86,2)="GB",LEFT(R86,2)="EP",LEFT(R86,2)="DE"),OR(MID(R86,3,1)="1",MID(R86,3,1)="2",MID(R86,3,1)="3",MID(R86,3,1)="4",MID(R86,3,1)="5",MID(R86,3,1)="6",MID(R86,3,1)="7",MID(R86,3,1)="8",MID(R86,3,1)="9",MID(R86,3,1)="0",)),VLOOKUP(R86,'証拠（WW特許）'!$B$2:$U$90,16,FALSE),""))</f>
        <v/>
      </c>
      <c r="AL86" s="190"/>
      <c r="AM86" s="190"/>
      <c r="AN86" s="190"/>
      <c r="AO86" s="58" t="str">
        <f ca="1">IF(OR(LEFT(R86)="特",LEFT(R86)="実",AND(OR(LEFT(R86,2)="US",LEFT(R86,2)="WO",LEFT(R86,2)="GB",LEFT(R86,2)="EP",LEFT(R86,2)="DE"),OR(MID(R86,3,1)="1",MID(R86,3,1)="2",MID(R86,3,1)="3",MID(R86,3,1)="4",MID(R86,3,1)="5",MID(R86,3,1)="6",MID(R86,3,1)="7",MID(R86,3,1)="8",MID(R86,3,1)="9",MID(R86,3,1)="0"))),IF(COUNTIF(INDIRECT("発明者引用!"&amp;ADDRESS(MATCH(C86,発明者引用!B$1:B$196,0),4)&amp;":"&amp;ADDRESS(MATCH(C86,発明者引用!B$1:B$196,0),17)),R86)+COUNTIF(INDIRECT("発明者引用!"&amp;ADDRESS(MATCH(C86,発明者引用!B$1:B$196,0),4)&amp;":"&amp;ADDRESS(MATCH(C86,発明者引用!B$1:B$196,0),17)),#REF!)+COUNTIF(INDIRECT("発明者引用!"&amp;ADDRESS(MATCH(C86,発明者引用!B$1:B$196,0),4)&amp;":"&amp;ADDRESS(MATCH(C86,発明者引用!B$1:B$196,0),17)),T86)&gt;0,"Yes","No"),"")</f>
        <v/>
      </c>
      <c r="AP86" s="58" t="str">
        <f ca="1">IF(OR(LEFT(R86)="特",LEFT(R86)="実",AND(OR(LEFT(R86,2)="US",LEFT(R86,2)="WO",LEFT(R86,2)="GB",LEFT(R86,2)="EP",LEFT(R86,2)="DE"),OR(MID(R86,3,1)="1",MID(R86,3,1)="2",MID(R86,3,1)="3",MID(R86,3,1)="4",MID(R86,3,1)="5",MID(R86,3,1)="6",MID(R86,3,1)="7",MID(R86,3,1)="8",MID(R86,3,1)="9",MID(R86,3,1)="0"))),IF(VLOOKUP(C86,ファミリ引用特許WO!$A$2:$B$241,2,FALSE)+VLOOKUP(C86,ファミリ引用文献WO!$A$2:$C$241,3,FALSE)=0,"ISR無し",IF(COUNTIF(INDIRECT("ファミリ引用特許WO!"&amp;ADDRESS(MATCH(C86,ファミリ引用特許WO!$A$2:$A$241,0),1)&amp;":"&amp;ADDRESS(MATCH(C86,ファミリ引用特許WO!$A$2:$A$241,0),19)),R86)+COUNTIF(INDIRECT("ファミリ引用特許WO!"&amp;ADDRESS(MATCH(C86,ファミリ引用特許WO!$A$2:$A$241,0),1)&amp;":"&amp;ADDRESS(MATCH(C86,ファミリ引用特許WO!$A$2:$A$241,0),19)),S86)+COUNTIF(INDIRECT("ファミリ引用特許WO!"&amp;ADDRESS(MATCH(C86,ファミリ引用特許WO!$A$2:$A$241,0),1)&amp;":"&amp;ADDRESS(MATCH(C86,ファミリ引用特許WO!$A$2:$A$241,0),19)),T86)+COUNTIF(INDIRECT("ファミリ引用特許WO!"&amp;ADDRESS(MATCH(C86,ファミリ引用特許WO!$A$2:$A$241,0),1)&amp;":"&amp;ADDRESS(MATCH(C86,ファミリ引用特許WO!$A$2:$A$241,0),19)),W86)+COUNTIF(INDIRECT("ファミリ引用特許WO!"&amp;ADDRESS(MATCH(C86,ファミリ引用特許WO!$A$2:$A$241,0),1)&amp;":"&amp;ADDRESS(MATCH(C86,ファミリ引用特許WO!$A$2:$A$241,0),19)),Y86)&gt;0,"Yes","No")),"")</f>
        <v/>
      </c>
      <c r="AQ86" s="55" t="str">
        <f ca="1">IF(OR(LEFT(R86)="特",LEFT(R86)="実",AND(OR(LEFT(R86,2)="US",LEFT(R86,2)="WO",LEFT(R86,2)="GB",LEFT(R86,2)="EP",LEFT(R86,2)="DE"),OR(MID(R86,3,1)="1",MID(R86,3,1)="2",MID(R86,3,1)="3",MID(R86,3,1)="4",MID(R86,3,1)="5",MID(R86,3,1)="6",MID(R86,3,1)="7",MID(R86,3,1)="8",MID(R86,3,1)="9",MID(R86,3,1)="0"))),IF(VLOOKUP(C86,'ファミリ引用特許表記修正（ex.A2→A）'!$A$2:$B$241,2,FALSE)=0,"family無し",IF(COUNTIF(INDIRECT("'ファミリ引用特許表記修正（ex.A2→A）'!"&amp;ADDRESS(MATCH(C86,'ファミリ引用特許表記修正（ex.A2→A）'!$A$2:$A$241,0),1)&amp;":"&amp;ADDRESS(MATCH(C86,'ファミリ引用特許表記修正（ex.A2→A）'!$A$2:$A$241,0),171)),R86)+COUNTIF(INDIRECT("'ファミリ引用特許表記修正（ex.A2→A）'!"&amp;ADDRESS(MATCH(C86,'ファミリ引用特許表記修正（ex.A2→A）'!$A$2:$A$241,0),1)&amp;":"&amp;ADDRESS(MATCH(C86,'ファミリ引用特許表記修正（ex.A2→A）'!$A$2:$A$241,0),171)),S86)+COUNTIF(INDIRECT("'ファミリ引用特許表記修正（ex.A2→A）'!"&amp;ADDRESS(MATCH(C86,'ファミリ引用特許表記修正（ex.A2→A）'!$A$2:$A$241,0),1)&amp;":"&amp;ADDRESS(MATCH(C86,'ファミリ引用特許表記修正（ex.A2→A）'!$A$2:$A$241,0),171)),T86)+COUNTIF(INDIRECT("'ファミリ引用特許表記修正（ex.A2→A）'!"&amp;ADDRESS(MATCH(C86,'ファミリ引用特許表記修正（ex.A2→A）'!$A$2:$A$241,0),1)&amp;":"&amp;ADDRESS(MATCH(C86,'ファミリ引用特許表記修正（ex.A2→A）'!$A$2:$A$241,0),171)),W86)+COUNTIF(INDIRECT("'ファミリ引用特許表記修正（ex.A2→A）'!"&amp;ADDRESS(MATCH(C86,'ファミリ引用特許表記修正（ex.A2→A）'!$A$2:$A$241,0),1)&amp;":"&amp;ADDRESS(MATCH(C86,'ファミリ引用特許表記修正（ex.A2→A）'!$A$2:$A$241,0),171)),Y86)&gt;0,"Yes","No")),"")</f>
        <v/>
      </c>
      <c r="AR86" s="193" t="str">
        <f>IF(OR(LEFT(R86)="特",LEFT(R86)="実",AND(OR(LEFT(R86,2)="US",LEFT(R86,2)="WO",LEFT(R86,2)="GB",LEFT(R86,2)="EP",LEFT(R86,2)="DE"),OR(MID(R86,3,1)="1",MID(R86,3,1)="2",MID(R86,3,1)="3",MID(R86,3,1)="4",MID(R86,3,1)="5",MID(R86,3,1)="6",MID(R86,3,1)="7",MID(R86,3,1)="8",MID(R86,3,1)="9",MID(R86,3,1)="0",))),"",VLOOKUP($C86,ファミリ発明者引用文献!A$3:B$235,2,FALSE))</f>
        <v>,,</v>
      </c>
      <c r="AS86" s="55" t="str">
        <f>VLOOKUP(C86,ファミリ引用文献WO!A$2:B$241,2,FALSE)</f>
        <v/>
      </c>
      <c r="AT86" s="58" t="str">
        <f>VLOOKUP(C86,ファミリ引用文献!A$3:B$242,2,FALSE)</f>
        <v/>
      </c>
      <c r="AU86" s="58" t="str">
        <f>VLOOKUP(C86,審判データ!AH$2:BT$379,39,FALSE)</f>
        <v>CN101854809A;特開2009-100734;特許04501035;KR20100075594A;TW200917969A;US2010227026;WO2009044858A</v>
      </c>
      <c r="AV86" s="62" t="str">
        <f ca="1">IF(INDIRECT("審判データ!"&amp;ADDRESS(MATCH(C86,審判データ!$AH$1:$AH$379,0),32))="早期審査の対象とする","早期審査","")</f>
        <v>早期審査</v>
      </c>
      <c r="AW86" s="665" t="str">
        <f t="shared" si="6"/>
        <v/>
      </c>
      <c r="AX86" s="666" t="str">
        <f>IF(LEFT(AE86,3)="日本特",IF(LEFT(C86)="特",VLOOKUP(C86,'本件、証拠文献テーマコード'!G$2:I$376,3,FALSE),VLOOKUP(C86,'本件、証拠文献テーマコード'!B$2:I$376,8,FALSE)),"")</f>
        <v/>
      </c>
      <c r="AY86" s="666" t="str">
        <f>IF(LEFT(AE86,3)="日本特",IF(OR(MID(R86,2,1)="開",MID(R86,2,1)="表",MID(R86,2,1)="登"),VLOOKUP(R86,'本件、証拠文献テーマコード'!C$2:I$379,7,FALSE),VLOOKUP(R86,'本件、証拠文献テーマコード'!G$2:I$379,3,FALSE)),"")</f>
        <v/>
      </c>
      <c r="AZ86" s="54"/>
    </row>
    <row r="87" spans="1:52" ht="54" x14ac:dyDescent="0.15">
      <c r="A87" s="913"/>
      <c r="B87" s="586" t="str">
        <f ca="1">IF(A87="",B86,INDIRECT("審判データ!"&amp;ADDRESS(MATCH(A87,審判データ!$HC$1:$HC$379,0),20))&amp;" / "&amp;INDIRECT("審判データ!"&amp;ADDRESS(MATCH(A87,審判データ!$HC$1:$HC$379,0),21)))</f>
        <v>2011 / 29-1,29-2</v>
      </c>
      <c r="C87" s="653">
        <v>4501035</v>
      </c>
      <c r="D87" s="915"/>
      <c r="E87" s="159" t="str">
        <f ca="1">INDIRECT("審判データ!"&amp;ADDRESS(MATCH(C87,審判データ!$AH$1:$AH$379,0),55))</f>
        <v>日清オイリオグループ株式会社</v>
      </c>
      <c r="F87" s="159" t="str">
        <f ca="1">INDIRECT("審判データ!"&amp;ADDRESS(MATCH(C87,審判データ!$AH$1:$AH$379,0),56))</f>
        <v>亀谷　剛;中村　麗子;岩沢　哲朗;笠井　通雄</v>
      </c>
      <c r="G87" s="43" t="str">
        <f ca="1">INDIRECT("審判データ!"&amp;ADDRESS(MATCH(C87,審判データ!$AH$1:$AH$379,0),72))</f>
        <v>CN101854809A;特開2009-100734;特許04501035;KR20100075594A;TW200917969A;US2010227026;WO2009044858A</v>
      </c>
      <c r="H87" s="43" t="str">
        <f ca="1">INDIRECT("審判データ!"&amp;ADDRESS(MATCH(C87,審判データ!$AH$1:$AH$379,0),41))</f>
        <v>A23D  9/00</v>
      </c>
      <c r="I87" s="159" t="str">
        <f ca="1">INDIRECT("審判データ!"&amp;ADDRESS(MATCH(C87,審判データ!$AH$1:$AH$379,0),49))</f>
        <v>A23D   9/00@AFI(JP)</v>
      </c>
      <c r="J87" s="159" t="str">
        <f ca="1">INDIRECT("審判データ!"&amp;ADDRESS(MATCH(C87,審判データ!$AH$1:$AH$379,0),51))</f>
        <v>A23D  9/00    506</v>
      </c>
      <c r="K87" s="159" t="str">
        <f ca="1">INDIRECT("審判データ!"&amp;ADDRESS(MATCH(C87,審判データ!$AH$1:$AH$379,0),53))</f>
        <v>4B026 DC01;4B026 DC04;4B026 DG02;4B026 DG04;4B026 DH05;4B026 DH10;4B026 DL02;4B026 DP06</v>
      </c>
      <c r="L87" s="1069"/>
      <c r="M87" s="1070"/>
      <c r="N87" s="1071"/>
      <c r="O87" s="1070"/>
      <c r="P87" s="976"/>
      <c r="Q87" s="591" t="s">
        <v>118</v>
      </c>
      <c r="R87" s="592" t="s">
        <v>22483</v>
      </c>
      <c r="S87" s="588" t="str">
        <f>IF(OR(LEFT(R87)="特",LEFT(R87)="実"),VLOOKUP(R87,'証拠（JP特許）'!$B$2:$D$299,2,FALSE),IF(AND(OR(LEFT(R87,2)="US",LEFT(R87,2)="WO",LEFT(R87,2)="GB",LEFT(R87,2)="EP",LEFT(R87,2)="DE"),OR(MID(R87,3,1)="1",MID(R87,3,1)="2",MID(R87,3,1)="3",MID(R87,3,1)="4",MID(R87,3,1)="5",MID(R87,3,1)="6",MID(R87,3,1)="7",MID(R87,3,1)="8",MID(R87,3,1)="9",MID(R87,3,1)="0")),VLOOKUP(R87,'証拠（WW特許）'!$B$2:$C$90,2,FALSE),"_"))</f>
        <v>_</v>
      </c>
      <c r="T87" s="591" t="str">
        <f>IF(OR(LEFT(R87)="特",LEFT(R87)="実"),VLOOKUP(R87,'証拠（JP特許）'!$B$2:$E$299,4,FALSE),"_")</f>
        <v>_</v>
      </c>
      <c r="U87" s="588" t="s">
        <v>94</v>
      </c>
      <c r="V87" s="591" t="s">
        <v>203</v>
      </c>
      <c r="W87" s="608" t="str">
        <f t="shared" si="8"/>
        <v/>
      </c>
      <c r="X87" s="604"/>
      <c r="Y87" s="604" t="str">
        <f t="shared" si="9"/>
        <v/>
      </c>
      <c r="Z87" s="91" t="str">
        <f ca="1">IF(OR(LEFT(R87)="特",LEFT(R87)="実",AND(OR(LEFT(R87,2)="US",LEFT(R87,2)="WO",LEFT(R87,2)="GB",LEFT(R87,2)="EP",LEFT(R87,2)="DE"),OR(MID(R87,3,1)="1",MID(R87,3,1)="2",MID(R87,3,1)="3",MID(R87,3,1)="4",MID(R87,3,1)="5",MID(R87,3,1)="6",MID(R87,3,1)="7",MID(R87,3,1)="8",MID(R87,3,1)="9",MID(R87,3,1)="0",))),IF(COUNTIF(INDIRECT("拒絶理由・拒絶査定・異議申立!"&amp;ADDRESS(MATCH(C87,拒絶理由・拒絶査定・異議申立!B$1:B$1000,0),3)&amp;":"&amp;ADDRESS(MATCH(C87,拒絶理由・拒絶査定・異議申立!B$1:B$1000,0),50)),R87)+COUNTIF(INDIRECT("拒絶理由・拒絶査定・異議申立!"&amp;ADDRESS(MATCH(C87,拒絶理由・拒絶査定・異議申立!B$1:B$1000,0),3)&amp;":"&amp;ADDRESS(MATCH(C87,拒絶理由・拒絶査定・異議申立!B$1:B$1000,0),50)),T87)&gt;0,"Yes","No"),"")</f>
        <v/>
      </c>
      <c r="AA87" s="92" t="str">
        <f ca="1">IF(OR(LEFT(R87)="特",LEFT(R87)="実",AND(OR(LEFT(R87,2)="US",LEFT(R87,2)="WO",LEFT(R87,2)="GB",LEFT(R87,2)="EP",LEFT(R87,2)="DE"),OR(MID(R87,3,1)="1",MID(R87,3,1)="2",MID(R87,3,1)="3",MID(R87,3,1)="4",MID(R87,3,1)="5",MID(R87,3,1)="6",MID(R87,3,1)="7",MID(R87,3,1)="8",MID(R87,3,1)="9",MID(R87,3,1)="0",))),IF(COUNTIF(INDIRECT("先行技術調査・登録査定!"&amp;ADDRESS(MATCH(C87,先行技術調査・登録査定!B$1:B$1000,0),3)&amp;":"&amp;ADDRESS(MATCH(C87,先行技術調査・登録査定!B$1:B$1000,0),49)),R87)+COUNTIF(INDIRECT("先行技術調査・登録査定!"&amp;ADDRESS(MATCH(C87,先行技術調査・登録査定!B$1:B$1000,0),3)&amp;":"&amp;ADDRESS(MATCH(C87,先行技術調査・登録査定!B$1:B$1000,0),49)),T87)&gt;0,"Yes","No"),"")</f>
        <v/>
      </c>
      <c r="AB87" s="169" t="str">
        <f t="shared" ca="1" si="5"/>
        <v/>
      </c>
      <c r="AC87" s="121" t="str">
        <f>IF(OR(LEFT(R87)="特",LEFT(R87)="実",AND(OR(LEFT(R87,2)="US",LEFT(R87,2)="WO",LEFT(R87,2)="GB",LEFT(R87,2)="EP",LEFT(R87,2)="DE"),OR(MID(R87,3,1)="1",MID(R87,3,1)="2",MID(R87,3,1)="3",MID(R87,3,1)="4",MID(R87,3,1)="5",MID(R87,3,1)="6",MID(R87,3,1)="7",MID(R87,3,1)="8",MID(R87,3,1)="9",MID(R87,3,1)="0",))),"",VLOOKUP($C87,非特許文献リスト!$A$2:$C$196,2,FALSE))</f>
        <v/>
      </c>
      <c r="AD87" s="122" t="str">
        <f>IF(OR(LEFT(R87)="特",LEFT(R87)="実",AND(OR(LEFT(R87,2)="US",LEFT(R87,2)="WO",LEFT(R87,2)="GB",LEFT(R87,2)="EP",LEFT(R87,2)="DE"),OR(MID(R87,3,1)="1",MID(R87,3,1)="2",MID(R87,3,1)="3",MID(R87,3,1)="4",MID(R87,3,1)="5",MID(R87,3,1)="6",MID(R87,3,1)="7",MID(R87,3,1)="8",MID(R87,3,1)="9",MID(R87,3,1)="0",))),"",VLOOKUP($C87,非特許文献リスト!$A$2:$C$196,3,FALSE))</f>
        <v>,,,,,,,,,,審引用／抽論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v>
      </c>
      <c r="AE87" s="175" t="str">
        <f t="shared" si="7"/>
        <v/>
      </c>
      <c r="AF87" s="176" t="str">
        <f>IF(OR(LEFT(R87)="特",LEFT(R87)="実"),VLOOKUP(R87,'証拠（JP特許）'!$B$2:$AB$299,10,FALSE),IF(AND(OR(LEFT(R87,2)="US",LEFT(R87,2)="WO",LEFT(R87,2)="GB",LEFT(R87,2)="EP",LEFT(R87,2)="DE"),OR(MID(R87,3,1)="1",MID(R87,3,1)="2",MID(R87,3,1)="3",MID(R87,3,1)="4",MID(R87,3,1)="5",MID(R87,3,1)="6",MID(R87,3,1)="7",MID(R87,3,1)="8",MID(R87,3,1)="9",MID(R87,3,1)="0",)),VLOOKUP(R87,'証拠（WW特許）'!$B$2:$M$90,8,FALSE),""))</f>
        <v/>
      </c>
      <c r="AG87" s="176" t="str">
        <f>IF(OR(LEFT(R87)="特",LEFT(R87)="実"),VLOOKUP(R87,'証拠（JP特許）'!$B$2:$AB$299,26,FALSE),IF(AND(OR(LEFT(R87,2)="US",LEFT(R87,2)="WO",LEFT(R87,2)="GB",LEFT(R87,2)="EP",LEFT(R87,2)="DE"),OR(MID(R87,3,1)="1",MID(R87,3,1)="2",MID(R87,3,1)="3",MID(R87,3,1)="4",MID(R87,3,1)="5",MID(R87,3,1)="6",MID(R87,3,1)="7",MID(R87,3,1)="8",MID(R87,3,1)="9",MID(R87,3,1)="0",)),VLOOKUP(R87,'証拠（WW特許）'!$B$2:$M$90,12,FALSE),""))</f>
        <v/>
      </c>
      <c r="AH87" s="58" t="str">
        <f>IF(OR(LEFT(R87)="特",LEFT(R87)="実"),VLOOKUP(R87,'証拠（JP特許）'!$B$2:$X$299,20,FALSE),IF(AND(OR(LEFT(R87,2)="US",LEFT(R87,2)="WO",LEFT(R87,2)="GB",LEFT(R87,2)="EP",LEFT(R87,2)="DE"),OR(MID(R87,3,1)="1",MID(R87,3,1)="2",MID(R87,3,1)="3",MID(R87,3,1)="4",MID(R87,3,1)="5",MID(R87,3,1)="6",MID(R87,3,1)="7",MID(R87,3,1)="8",MID(R87,3,1)="9",MID(R87,3,1)="0",)),VLOOKUP(R87,'証拠（WW特許）'!$B$2:$U$90,20,FALSE),""))</f>
        <v/>
      </c>
      <c r="AI87" s="58" t="str">
        <f>IF(OR(LEFT(R87)="特",LEFT(R87)="実"),VLOOKUP(R87,'証拠（JP特許）'!$B$2:$X$299,21,FALSE),"")</f>
        <v/>
      </c>
      <c r="AJ87" s="58" t="str">
        <f>IF(OR(LEFT(R87)="特",LEFT(R87)="実"),VLOOKUP(R87,'証拠（JP特許）'!$B$2:$X$299,22,FALSE),"")</f>
        <v/>
      </c>
      <c r="AK87" s="59" t="str">
        <f>IF(OR(LEFT(R87)="特",LEFT(R87)="実"),VLOOKUP(R87,'証拠（JP特許）'!$B$2:$X$299,17,FALSE),IF(AND(OR(LEFT(R87,2)="US",LEFT(R87,2)="WO",LEFT(R87,2)="GB",LEFT(R87,2)="EP",LEFT(R87,2)="DE"),OR(MID(R87,3,1)="1",MID(R87,3,1)="2",MID(R87,3,1)="3",MID(R87,3,1)="4",MID(R87,3,1)="5",MID(R87,3,1)="6",MID(R87,3,1)="7",MID(R87,3,1)="8",MID(R87,3,1)="9",MID(R87,3,1)="0",)),VLOOKUP(R87,'証拠（WW特許）'!$B$2:$U$90,16,FALSE),""))</f>
        <v/>
      </c>
      <c r="AL87" s="190"/>
      <c r="AM87" s="190"/>
      <c r="AN87" s="190"/>
      <c r="AO87" s="58" t="str">
        <f ca="1">IF(OR(LEFT(R87)="特",LEFT(R87)="実",AND(OR(LEFT(R87,2)="US",LEFT(R87,2)="WO",LEFT(R87,2)="GB",LEFT(R87,2)="EP",LEFT(R87,2)="DE"),OR(MID(R87,3,1)="1",MID(R87,3,1)="2",MID(R87,3,1)="3",MID(R87,3,1)="4",MID(R87,3,1)="5",MID(R87,3,1)="6",MID(R87,3,1)="7",MID(R87,3,1)="8",MID(R87,3,1)="9",MID(R87,3,1)="0"))),IF(COUNTIF(INDIRECT("発明者引用!"&amp;ADDRESS(MATCH(C87,発明者引用!B$1:B$196,0),4)&amp;":"&amp;ADDRESS(MATCH(C87,発明者引用!B$1:B$196,0),17)),R87)+COUNTIF(INDIRECT("発明者引用!"&amp;ADDRESS(MATCH(C87,発明者引用!B$1:B$196,0),4)&amp;":"&amp;ADDRESS(MATCH(C87,発明者引用!B$1:B$196,0),17)),#REF!)+COUNTIF(INDIRECT("発明者引用!"&amp;ADDRESS(MATCH(C87,発明者引用!B$1:B$196,0),4)&amp;":"&amp;ADDRESS(MATCH(C87,発明者引用!B$1:B$196,0),17)),T87)&gt;0,"Yes","No"),"")</f>
        <v/>
      </c>
      <c r="AP87" s="58" t="str">
        <f ca="1">IF(OR(LEFT(R87)="特",LEFT(R87)="実",AND(OR(LEFT(R87,2)="US",LEFT(R87,2)="WO",LEFT(R87,2)="GB",LEFT(R87,2)="EP",LEFT(R87,2)="DE"),OR(MID(R87,3,1)="1",MID(R87,3,1)="2",MID(R87,3,1)="3",MID(R87,3,1)="4",MID(R87,3,1)="5",MID(R87,3,1)="6",MID(R87,3,1)="7",MID(R87,3,1)="8",MID(R87,3,1)="9",MID(R87,3,1)="0"))),IF(VLOOKUP(C87,ファミリ引用特許WO!$A$2:$B$241,2,FALSE)+VLOOKUP(C87,ファミリ引用文献WO!$A$2:$C$241,3,FALSE)=0,"ISR無し",IF(COUNTIF(INDIRECT("ファミリ引用特許WO!"&amp;ADDRESS(MATCH(C87,ファミリ引用特許WO!$A$2:$A$241,0),1)&amp;":"&amp;ADDRESS(MATCH(C87,ファミリ引用特許WO!$A$2:$A$241,0),19)),R87)+COUNTIF(INDIRECT("ファミリ引用特許WO!"&amp;ADDRESS(MATCH(C87,ファミリ引用特許WO!$A$2:$A$241,0),1)&amp;":"&amp;ADDRESS(MATCH(C87,ファミリ引用特許WO!$A$2:$A$241,0),19)),S87)+COUNTIF(INDIRECT("ファミリ引用特許WO!"&amp;ADDRESS(MATCH(C87,ファミリ引用特許WO!$A$2:$A$241,0),1)&amp;":"&amp;ADDRESS(MATCH(C87,ファミリ引用特許WO!$A$2:$A$241,0),19)),T87)+COUNTIF(INDIRECT("ファミリ引用特許WO!"&amp;ADDRESS(MATCH(C87,ファミリ引用特許WO!$A$2:$A$241,0),1)&amp;":"&amp;ADDRESS(MATCH(C87,ファミリ引用特許WO!$A$2:$A$241,0),19)),W87)+COUNTIF(INDIRECT("ファミリ引用特許WO!"&amp;ADDRESS(MATCH(C87,ファミリ引用特許WO!$A$2:$A$241,0),1)&amp;":"&amp;ADDRESS(MATCH(C87,ファミリ引用特許WO!$A$2:$A$241,0),19)),Y87)&gt;0,"Yes","No")),"")</f>
        <v/>
      </c>
      <c r="AQ87" s="55" t="str">
        <f ca="1">IF(OR(LEFT(R87)="特",LEFT(R87)="実",AND(OR(LEFT(R87,2)="US",LEFT(R87,2)="WO",LEFT(R87,2)="GB",LEFT(R87,2)="EP",LEFT(R87,2)="DE"),OR(MID(R87,3,1)="1",MID(R87,3,1)="2",MID(R87,3,1)="3",MID(R87,3,1)="4",MID(R87,3,1)="5",MID(R87,3,1)="6",MID(R87,3,1)="7",MID(R87,3,1)="8",MID(R87,3,1)="9",MID(R87,3,1)="0"))),IF(VLOOKUP(C87,'ファミリ引用特許表記修正（ex.A2→A）'!$A$2:$B$241,2,FALSE)=0,"family無し",IF(COUNTIF(INDIRECT("'ファミリ引用特許表記修正（ex.A2→A）'!"&amp;ADDRESS(MATCH(C87,'ファミリ引用特許表記修正（ex.A2→A）'!$A$2:$A$241,0),1)&amp;":"&amp;ADDRESS(MATCH(C87,'ファミリ引用特許表記修正（ex.A2→A）'!$A$2:$A$241,0),171)),R87)+COUNTIF(INDIRECT("'ファミリ引用特許表記修正（ex.A2→A）'!"&amp;ADDRESS(MATCH(C87,'ファミリ引用特許表記修正（ex.A2→A）'!$A$2:$A$241,0),1)&amp;":"&amp;ADDRESS(MATCH(C87,'ファミリ引用特許表記修正（ex.A2→A）'!$A$2:$A$241,0),171)),S87)+COUNTIF(INDIRECT("'ファミリ引用特許表記修正（ex.A2→A）'!"&amp;ADDRESS(MATCH(C87,'ファミリ引用特許表記修正（ex.A2→A）'!$A$2:$A$241,0),1)&amp;":"&amp;ADDRESS(MATCH(C87,'ファミリ引用特許表記修正（ex.A2→A）'!$A$2:$A$241,0),171)),T87)+COUNTIF(INDIRECT("'ファミリ引用特許表記修正（ex.A2→A）'!"&amp;ADDRESS(MATCH(C87,'ファミリ引用特許表記修正（ex.A2→A）'!$A$2:$A$241,0),1)&amp;":"&amp;ADDRESS(MATCH(C87,'ファミリ引用特許表記修正（ex.A2→A）'!$A$2:$A$241,0),171)),W87)+COUNTIF(INDIRECT("'ファミリ引用特許表記修正（ex.A2→A）'!"&amp;ADDRESS(MATCH(C87,'ファミリ引用特許表記修正（ex.A2→A）'!$A$2:$A$241,0),1)&amp;":"&amp;ADDRESS(MATCH(C87,'ファミリ引用特許表記修正（ex.A2→A）'!$A$2:$A$241,0),171)),Y87)&gt;0,"Yes","No")),"")</f>
        <v/>
      </c>
      <c r="AR87" s="193" t="str">
        <f>IF(OR(LEFT(R87)="特",LEFT(R87)="実",AND(OR(LEFT(R87,2)="US",LEFT(R87,2)="WO",LEFT(R87,2)="GB",LEFT(R87,2)="EP",LEFT(R87,2)="DE"),OR(MID(R87,3,1)="1",MID(R87,3,1)="2",MID(R87,3,1)="3",MID(R87,3,1)="4",MID(R87,3,1)="5",MID(R87,3,1)="6",MID(R87,3,1)="7",MID(R87,3,1)="8",MID(R87,3,1)="9",MID(R87,3,1)="0",))),"",VLOOKUP($C87,ファミリ発明者引用文献!A$3:B$235,2,FALSE))</f>
        <v>,,</v>
      </c>
      <c r="AS87" s="55" t="str">
        <f>VLOOKUP(C87,ファミリ引用文献WO!A$2:B$241,2,FALSE)</f>
        <v/>
      </c>
      <c r="AT87" s="58" t="str">
        <f>VLOOKUP(C87,ファミリ引用文献!A$3:B$242,2,FALSE)</f>
        <v/>
      </c>
      <c r="AU87" s="58" t="str">
        <f>VLOOKUP(C87,審判データ!AH$2:BT$379,39,FALSE)</f>
        <v>CN101854809A;特開2009-100734;特許04501035;KR20100075594A;TW200917969A;US2010227026;WO2009044858A</v>
      </c>
      <c r="AV87" s="62" t="str">
        <f ca="1">IF(INDIRECT("審判データ!"&amp;ADDRESS(MATCH(C87,審判データ!$AH$1:$AH$379,0),32))="早期審査の対象とする","早期審査","")</f>
        <v>早期審査</v>
      </c>
      <c r="AW87" s="665" t="str">
        <f t="shared" si="6"/>
        <v/>
      </c>
      <c r="AX87" s="666" t="str">
        <f>IF(LEFT(AE87,3)="日本特",IF(LEFT(C87)="特",VLOOKUP(C87,'本件、証拠文献テーマコード'!G$2:I$376,3,FALSE),VLOOKUP(C87,'本件、証拠文献テーマコード'!B$2:I$376,8,FALSE)),"")</f>
        <v/>
      </c>
      <c r="AY87" s="666" t="str">
        <f>IF(LEFT(AE87,3)="日本特",IF(OR(MID(R87,2,1)="開",MID(R87,2,1)="表",MID(R87,2,1)="登"),VLOOKUP(R87,'本件、証拠文献テーマコード'!C$2:I$379,7,FALSE),VLOOKUP(R87,'本件、証拠文献テーマコード'!G$2:I$379,3,FALSE)),"")</f>
        <v/>
      </c>
      <c r="AZ87" s="54"/>
    </row>
    <row r="88" spans="1:52" ht="27" x14ac:dyDescent="0.15">
      <c r="A88" s="914"/>
      <c r="B88" s="586" t="str">
        <f ca="1">IF(A88="",B87,INDIRECT("審判データ!"&amp;ADDRESS(MATCH(A88,審判データ!$HC$1:$HC$379,0),20))&amp;" / "&amp;INDIRECT("審判データ!"&amp;ADDRESS(MATCH(A88,審判データ!$HC$1:$HC$379,0),21)))</f>
        <v>2011 / 29-1,29-2</v>
      </c>
      <c r="C88" s="312">
        <v>4501035</v>
      </c>
      <c r="D88" s="800"/>
      <c r="E88" s="163" t="str">
        <f ca="1">INDIRECT("審判データ!"&amp;ADDRESS(MATCH(C88,審判データ!$AH$1:$AH$379,0),55))</f>
        <v>日清オイリオグループ株式会社</v>
      </c>
      <c r="F88" s="163" t="str">
        <f ca="1">INDIRECT("審判データ!"&amp;ADDRESS(MATCH(C88,審判データ!$AH$1:$AH$379,0),56))</f>
        <v>亀谷　剛;中村　麗子;岩沢　哲朗;笠井　通雄</v>
      </c>
      <c r="G88" s="43" t="str">
        <f ca="1">INDIRECT("審判データ!"&amp;ADDRESS(MATCH(C88,審判データ!$AH$1:$AH$379,0),72))</f>
        <v>CN101854809A;特開2009-100734;特許04501035;KR20100075594A;TW200917969A;US2010227026;WO2009044858A</v>
      </c>
      <c r="H88" s="43" t="str">
        <f ca="1">INDIRECT("審判データ!"&amp;ADDRESS(MATCH(C88,審判データ!$AH$1:$AH$379,0),41))</f>
        <v>A23D  9/00</v>
      </c>
      <c r="I88" s="163" t="str">
        <f ca="1">INDIRECT("審判データ!"&amp;ADDRESS(MATCH(C88,審判データ!$AH$1:$AH$379,0),49))</f>
        <v>A23D   9/00@AFI(JP)</v>
      </c>
      <c r="J88" s="163" t="str">
        <f ca="1">INDIRECT("審判データ!"&amp;ADDRESS(MATCH(C88,審判データ!$AH$1:$AH$379,0),51))</f>
        <v>A23D  9/00    506</v>
      </c>
      <c r="K88" s="163" t="str">
        <f ca="1">INDIRECT("審判データ!"&amp;ADDRESS(MATCH(C88,審判データ!$AH$1:$AH$379,0),53))</f>
        <v>4B026 DC01;4B026 DC04;4B026 DG02;4B026 DG04;4B026 DH05;4B026 DH10;4B026 DL02;4B026 DP06</v>
      </c>
      <c r="L88" s="1065"/>
      <c r="M88" s="1066"/>
      <c r="N88" s="1067"/>
      <c r="O88" s="1066"/>
      <c r="P88" s="977"/>
      <c r="Q88" s="591" t="s">
        <v>192</v>
      </c>
      <c r="R88" s="592" t="s">
        <v>22484</v>
      </c>
      <c r="S88" s="588" t="str">
        <f>IF(OR(LEFT(R88)="特",LEFT(R88)="実"),VLOOKUP(R88,'証拠（JP特許）'!$B$2:$D$299,2,FALSE),IF(AND(OR(LEFT(R88,2)="US",LEFT(R88,2)="WO",LEFT(R88,2)="GB",LEFT(R88,2)="EP",LEFT(R88,2)="DE"),OR(MID(R88,3,1)="1",MID(R88,3,1)="2",MID(R88,3,1)="3",MID(R88,3,1)="4",MID(R88,3,1)="5",MID(R88,3,1)="6",MID(R88,3,1)="7",MID(R88,3,1)="8",MID(R88,3,1)="9",MID(R88,3,1)="0")),VLOOKUP(R88,'証拠（WW特許）'!$B$2:$C$90,2,FALSE),"_"))</f>
        <v>_</v>
      </c>
      <c r="T88" s="591" t="str">
        <f>IF(OR(LEFT(R88)="特",LEFT(R88)="実"),VLOOKUP(R88,'証拠（JP特許）'!$B$2:$E$299,4,FALSE),"_")</f>
        <v>_</v>
      </c>
      <c r="U88" s="588" t="s">
        <v>94</v>
      </c>
      <c r="V88" s="591" t="s">
        <v>203</v>
      </c>
      <c r="W88" s="608" t="str">
        <f t="shared" si="8"/>
        <v/>
      </c>
      <c r="X88" s="604"/>
      <c r="Y88" s="604" t="str">
        <f t="shared" si="9"/>
        <v/>
      </c>
      <c r="Z88" s="91" t="str">
        <f ca="1">IF(OR(LEFT(R88)="特",LEFT(R88)="実",AND(OR(LEFT(R88,2)="US",LEFT(R88,2)="WO",LEFT(R88,2)="GB",LEFT(R88,2)="EP",LEFT(R88,2)="DE"),OR(MID(R88,3,1)="1",MID(R88,3,1)="2",MID(R88,3,1)="3",MID(R88,3,1)="4",MID(R88,3,1)="5",MID(R88,3,1)="6",MID(R88,3,1)="7",MID(R88,3,1)="8",MID(R88,3,1)="9",MID(R88,3,1)="0",))),IF(COUNTIF(INDIRECT("拒絶理由・拒絶査定・異議申立!"&amp;ADDRESS(MATCH(C88,拒絶理由・拒絶査定・異議申立!B$1:B$1000,0),3)&amp;":"&amp;ADDRESS(MATCH(C88,拒絶理由・拒絶査定・異議申立!B$1:B$1000,0),50)),R88)+COUNTIF(INDIRECT("拒絶理由・拒絶査定・異議申立!"&amp;ADDRESS(MATCH(C88,拒絶理由・拒絶査定・異議申立!B$1:B$1000,0),3)&amp;":"&amp;ADDRESS(MATCH(C88,拒絶理由・拒絶査定・異議申立!B$1:B$1000,0),50)),T88)&gt;0,"Yes","No"),"")</f>
        <v/>
      </c>
      <c r="AA88" s="92" t="str">
        <f ca="1">IF(OR(LEFT(R88)="特",LEFT(R88)="実",AND(OR(LEFT(R88,2)="US",LEFT(R88,2)="WO",LEFT(R88,2)="GB",LEFT(R88,2)="EP",LEFT(R88,2)="DE"),OR(MID(R88,3,1)="1",MID(R88,3,1)="2",MID(R88,3,1)="3",MID(R88,3,1)="4",MID(R88,3,1)="5",MID(R88,3,1)="6",MID(R88,3,1)="7",MID(R88,3,1)="8",MID(R88,3,1)="9",MID(R88,3,1)="0",))),IF(COUNTIF(INDIRECT("先行技術調査・登録査定!"&amp;ADDRESS(MATCH(C88,先行技術調査・登録査定!B$1:B$1000,0),3)&amp;":"&amp;ADDRESS(MATCH(C88,先行技術調査・登録査定!B$1:B$1000,0),49)),R88)+COUNTIF(INDIRECT("先行技術調査・登録査定!"&amp;ADDRESS(MATCH(C88,先行技術調査・登録査定!B$1:B$1000,0),3)&amp;":"&amp;ADDRESS(MATCH(C88,先行技術調査・登録査定!B$1:B$1000,0),49)),T88)&gt;0,"Yes","No"),"")</f>
        <v/>
      </c>
      <c r="AB88" s="169" t="str">
        <f t="shared" ca="1" si="5"/>
        <v/>
      </c>
      <c r="AC88" s="121" t="str">
        <f>IF(OR(LEFT(R88)="特",LEFT(R88)="実",AND(OR(LEFT(R88,2)="US",LEFT(R88,2)="WO",LEFT(R88,2)="GB",LEFT(R88,2)="EP",LEFT(R88,2)="DE"),OR(MID(R88,3,1)="1",MID(R88,3,1)="2",MID(R88,3,1)="3",MID(R88,3,1)="4",MID(R88,3,1)="5",MID(R88,3,1)="6",MID(R88,3,1)="7",MID(R88,3,1)="8",MID(R88,3,1)="9",MID(R88,3,1)="0",))),"",VLOOKUP($C88,非特許文献リスト!$A$2:$C$196,2,FALSE))</f>
        <v/>
      </c>
      <c r="AD88" s="122" t="str">
        <f>IF(OR(LEFT(R88)="特",LEFT(R88)="実",AND(OR(LEFT(R88,2)="US",LEFT(R88,2)="WO",LEFT(R88,2)="GB",LEFT(R88,2)="EP",LEFT(R88,2)="DE"),OR(MID(R88,3,1)="1",MID(R88,3,1)="2",MID(R88,3,1)="3",MID(R88,3,1)="4",MID(R88,3,1)="5",MID(R88,3,1)="6",MID(R88,3,1)="7",MID(R88,3,1)="8",MID(R88,3,1)="9",MID(R88,3,1)="0",))),"",VLOOKUP($C88,非特許文献リスト!$A$2:$C$196,3,FALSE))</f>
        <v>,,,,,,,,,,審引用／抽論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Ｎｏ．８、ｐ．３６５－３７２,,,,,,,,,,,審引用／抽論 90／68066 国内図書館 講談社編、ヘルシーオイル「カロチーノ」Ｃｏｏｋｉｎｇ　Ｂｏｏｋ、株式会社講談社、20060301、第１１頁、第４４頁,審引用／抽論 90／68067 その他 カロチーノについて（ホームページ）、イエナ商事株式会社、20091222,審引用／抽論 90／68068 国内カタログ ＲＥＤ　ＰＡＬＭ　ＯＩＬ　ＣＡＲＯＴＩＮＯ　カロチーノ、イエナ商事株式会社、199802,審引用／抽論 90／68069 外国雑誌 Ｊ．　Ｏｌｅｏ　Ｓｃｉ．、2001、Ｖｏｌ．５０，　Ｎｏ．１０、ｐ．７８１－７８５,審引用／抽論 90／68070 国内雑誌 食品と技術、20030925、Ｖｏｌ．３８７、ｐ．１－８,審引用／抽論 90／68072 外国雑誌 Ｆｏｏｄ　Ａｕｓｔｒａｌｉａ、200408、Ｖｏｌ．５６，　Ｎｏ．８、ｐ．３６５－３７２,,,,,,,,,,,,,,</v>
      </c>
      <c r="AE88" s="175" t="str">
        <f t="shared" si="7"/>
        <v/>
      </c>
      <c r="AF88" s="176" t="str">
        <f>IF(OR(LEFT(R88)="特",LEFT(R88)="実"),VLOOKUP(R88,'証拠（JP特許）'!$B$2:$AB$299,10,FALSE),IF(AND(OR(LEFT(R88,2)="US",LEFT(R88,2)="WO",LEFT(R88,2)="GB",LEFT(R88,2)="EP",LEFT(R88,2)="DE"),OR(MID(R88,3,1)="1",MID(R88,3,1)="2",MID(R88,3,1)="3",MID(R88,3,1)="4",MID(R88,3,1)="5",MID(R88,3,1)="6",MID(R88,3,1)="7",MID(R88,3,1)="8",MID(R88,3,1)="9",MID(R88,3,1)="0",)),VLOOKUP(R88,'証拠（WW特許）'!$B$2:$M$90,8,FALSE),""))</f>
        <v/>
      </c>
      <c r="AG88" s="176" t="str">
        <f>IF(OR(LEFT(R88)="特",LEFT(R88)="実"),VLOOKUP(R88,'証拠（JP特許）'!$B$2:$AB$299,26,FALSE),IF(AND(OR(LEFT(R88,2)="US",LEFT(R88,2)="WO",LEFT(R88,2)="GB",LEFT(R88,2)="EP",LEFT(R88,2)="DE"),OR(MID(R88,3,1)="1",MID(R88,3,1)="2",MID(R88,3,1)="3",MID(R88,3,1)="4",MID(R88,3,1)="5",MID(R88,3,1)="6",MID(R88,3,1)="7",MID(R88,3,1)="8",MID(R88,3,1)="9",MID(R88,3,1)="0",)),VLOOKUP(R88,'証拠（WW特許）'!$B$2:$M$90,12,FALSE),""))</f>
        <v/>
      </c>
      <c r="AH88" s="58" t="str">
        <f>IF(OR(LEFT(R88)="特",LEFT(R88)="実"),VLOOKUP(R88,'証拠（JP特許）'!$B$2:$X$299,20,FALSE),IF(AND(OR(LEFT(R88,2)="US",LEFT(R88,2)="WO",LEFT(R88,2)="GB",LEFT(R88,2)="EP",LEFT(R88,2)="DE"),OR(MID(R88,3,1)="1",MID(R88,3,1)="2",MID(R88,3,1)="3",MID(R88,3,1)="4",MID(R88,3,1)="5",MID(R88,3,1)="6",MID(R88,3,1)="7",MID(R88,3,1)="8",MID(R88,3,1)="9",MID(R88,3,1)="0",)),VLOOKUP(R88,'証拠（WW特許）'!$B$2:$U$90,20,FALSE),""))</f>
        <v/>
      </c>
      <c r="AI88" s="58" t="str">
        <f>IF(OR(LEFT(R88)="特",LEFT(R88)="実"),VLOOKUP(R88,'証拠（JP特許）'!$B$2:$X$299,21,FALSE),"")</f>
        <v/>
      </c>
      <c r="AJ88" s="58" t="str">
        <f>IF(OR(LEFT(R88)="特",LEFT(R88)="実"),VLOOKUP(R88,'証拠（JP特許）'!$B$2:$X$299,22,FALSE),"")</f>
        <v/>
      </c>
      <c r="AK88" s="59" t="str">
        <f>IF(OR(LEFT(R88)="特",LEFT(R88)="実"),VLOOKUP(R88,'証拠（JP特許）'!$B$2:$X$299,17,FALSE),IF(AND(OR(LEFT(R88,2)="US",LEFT(R88,2)="WO",LEFT(R88,2)="GB",LEFT(R88,2)="EP",LEFT(R88,2)="DE"),OR(MID(R88,3,1)="1",MID(R88,3,1)="2",MID(R88,3,1)="3",MID(R88,3,1)="4",MID(R88,3,1)="5",MID(R88,3,1)="6",MID(R88,3,1)="7",MID(R88,3,1)="8",MID(R88,3,1)="9",MID(R88,3,1)="0",)),VLOOKUP(R88,'証拠（WW特許）'!$B$2:$U$90,16,FALSE),""))</f>
        <v/>
      </c>
      <c r="AL88" s="190"/>
      <c r="AM88" s="190"/>
      <c r="AN88" s="190"/>
      <c r="AO88" s="58" t="str">
        <f ca="1">IF(OR(LEFT(R88)="特",LEFT(R88)="実",AND(OR(LEFT(R88,2)="US",LEFT(R88,2)="WO",LEFT(R88,2)="GB",LEFT(R88,2)="EP",LEFT(R88,2)="DE"),OR(MID(R88,3,1)="1",MID(R88,3,1)="2",MID(R88,3,1)="3",MID(R88,3,1)="4",MID(R88,3,1)="5",MID(R88,3,1)="6",MID(R88,3,1)="7",MID(R88,3,1)="8",MID(R88,3,1)="9",MID(R88,3,1)="0"))),IF(COUNTIF(INDIRECT("発明者引用!"&amp;ADDRESS(MATCH(C88,発明者引用!B$1:B$196,0),4)&amp;":"&amp;ADDRESS(MATCH(C88,発明者引用!B$1:B$196,0),17)),R88)+COUNTIF(INDIRECT("発明者引用!"&amp;ADDRESS(MATCH(C88,発明者引用!B$1:B$196,0),4)&amp;":"&amp;ADDRESS(MATCH(C88,発明者引用!B$1:B$196,0),17)),#REF!)+COUNTIF(INDIRECT("発明者引用!"&amp;ADDRESS(MATCH(C88,発明者引用!B$1:B$196,0),4)&amp;":"&amp;ADDRESS(MATCH(C88,発明者引用!B$1:B$196,0),17)),T88)&gt;0,"Yes","No"),"")</f>
        <v/>
      </c>
      <c r="AP88" s="58" t="str">
        <f ca="1">IF(OR(LEFT(R88)="特",LEFT(R88)="実",AND(OR(LEFT(R88,2)="US",LEFT(R88,2)="WO",LEFT(R88,2)="GB",LEFT(R88,2)="EP",LEFT(R88,2)="DE"),OR(MID(R88,3,1)="1",MID(R88,3,1)="2",MID(R88,3,1)="3",MID(R88,3,1)="4",MID(R88,3,1)="5",MID(R88,3,1)="6",MID(R88,3,1)="7",MID(R88,3,1)="8",MID(R88,3,1)="9",MID(R88,3,1)="0"))),IF(VLOOKUP(C88,ファミリ引用特許WO!$A$2:$B$241,2,FALSE)+VLOOKUP(C88,ファミリ引用文献WO!$A$2:$C$241,3,FALSE)=0,"ISR無し",IF(COUNTIF(INDIRECT("ファミリ引用特許WO!"&amp;ADDRESS(MATCH(C88,ファミリ引用特許WO!$A$2:$A$241,0),1)&amp;":"&amp;ADDRESS(MATCH(C88,ファミリ引用特許WO!$A$2:$A$241,0),19)),R88)+COUNTIF(INDIRECT("ファミリ引用特許WO!"&amp;ADDRESS(MATCH(C88,ファミリ引用特許WO!$A$2:$A$241,0),1)&amp;":"&amp;ADDRESS(MATCH(C88,ファミリ引用特許WO!$A$2:$A$241,0),19)),S88)+COUNTIF(INDIRECT("ファミリ引用特許WO!"&amp;ADDRESS(MATCH(C88,ファミリ引用特許WO!$A$2:$A$241,0),1)&amp;":"&amp;ADDRESS(MATCH(C88,ファミリ引用特許WO!$A$2:$A$241,0),19)),T88)+COUNTIF(INDIRECT("ファミリ引用特許WO!"&amp;ADDRESS(MATCH(C88,ファミリ引用特許WO!$A$2:$A$241,0),1)&amp;":"&amp;ADDRESS(MATCH(C88,ファミリ引用特許WO!$A$2:$A$241,0),19)),W88)+COUNTIF(INDIRECT("ファミリ引用特許WO!"&amp;ADDRESS(MATCH(C88,ファミリ引用特許WO!$A$2:$A$241,0),1)&amp;":"&amp;ADDRESS(MATCH(C88,ファミリ引用特許WO!$A$2:$A$241,0),19)),Y88)&gt;0,"Yes","No")),"")</f>
        <v/>
      </c>
      <c r="AQ88" s="55" t="str">
        <f ca="1">IF(OR(LEFT(R88)="特",LEFT(R88)="実",AND(OR(LEFT(R88,2)="US",LEFT(R88,2)="WO",LEFT(R88,2)="GB",LEFT(R88,2)="EP",LEFT(R88,2)="DE"),OR(MID(R88,3,1)="1",MID(R88,3,1)="2",MID(R88,3,1)="3",MID(R88,3,1)="4",MID(R88,3,1)="5",MID(R88,3,1)="6",MID(R88,3,1)="7",MID(R88,3,1)="8",MID(R88,3,1)="9",MID(R88,3,1)="0"))),IF(VLOOKUP(C88,'ファミリ引用特許表記修正（ex.A2→A）'!$A$2:$B$241,2,FALSE)=0,"family無し",IF(COUNTIF(INDIRECT("'ファミリ引用特許表記修正（ex.A2→A）'!"&amp;ADDRESS(MATCH(C88,'ファミリ引用特許表記修正（ex.A2→A）'!$A$2:$A$241,0),1)&amp;":"&amp;ADDRESS(MATCH(C88,'ファミリ引用特許表記修正（ex.A2→A）'!$A$2:$A$241,0),171)),R88)+COUNTIF(INDIRECT("'ファミリ引用特許表記修正（ex.A2→A）'!"&amp;ADDRESS(MATCH(C88,'ファミリ引用特許表記修正（ex.A2→A）'!$A$2:$A$241,0),1)&amp;":"&amp;ADDRESS(MATCH(C88,'ファミリ引用特許表記修正（ex.A2→A）'!$A$2:$A$241,0),171)),S88)+COUNTIF(INDIRECT("'ファミリ引用特許表記修正（ex.A2→A）'!"&amp;ADDRESS(MATCH(C88,'ファミリ引用特許表記修正（ex.A2→A）'!$A$2:$A$241,0),1)&amp;":"&amp;ADDRESS(MATCH(C88,'ファミリ引用特許表記修正（ex.A2→A）'!$A$2:$A$241,0),171)),T88)+COUNTIF(INDIRECT("'ファミリ引用特許表記修正（ex.A2→A）'!"&amp;ADDRESS(MATCH(C88,'ファミリ引用特許表記修正（ex.A2→A）'!$A$2:$A$241,0),1)&amp;":"&amp;ADDRESS(MATCH(C88,'ファミリ引用特許表記修正（ex.A2→A）'!$A$2:$A$241,0),171)),W88)+COUNTIF(INDIRECT("'ファミリ引用特許表記修正（ex.A2→A）'!"&amp;ADDRESS(MATCH(C88,'ファミリ引用特許表記修正（ex.A2→A）'!$A$2:$A$241,0),1)&amp;":"&amp;ADDRESS(MATCH(C88,'ファミリ引用特許表記修正（ex.A2→A）'!$A$2:$A$241,0),171)),Y88)&gt;0,"Yes","No")),"")</f>
        <v/>
      </c>
      <c r="AR88" s="193" t="str">
        <f>IF(OR(LEFT(R88)="特",LEFT(R88)="実",AND(OR(LEFT(R88,2)="US",LEFT(R88,2)="WO",LEFT(R88,2)="GB",LEFT(R88,2)="EP",LEFT(R88,2)="DE"),OR(MID(R88,3,1)="1",MID(R88,3,1)="2",MID(R88,3,1)="3",MID(R88,3,1)="4",MID(R88,3,1)="5",MID(R88,3,1)="6",MID(R88,3,1)="7",MID(R88,3,1)="8",MID(R88,3,1)="9",MID(R88,3,1)="0",))),"",VLOOKUP($C88,ファミリ発明者引用文献!A$3:B$235,2,FALSE))</f>
        <v>,,</v>
      </c>
      <c r="AS88" s="55" t="str">
        <f>VLOOKUP(C88,ファミリ引用文献WO!A$2:B$241,2,FALSE)</f>
        <v/>
      </c>
      <c r="AT88" s="58" t="str">
        <f>VLOOKUP(C88,ファミリ引用文献!A$3:B$242,2,FALSE)</f>
        <v/>
      </c>
      <c r="AU88" s="58" t="str">
        <f>VLOOKUP(C88,審判データ!AH$2:BT$379,39,FALSE)</f>
        <v>CN101854809A;特開2009-100734;特許04501035;KR20100075594A;TW200917969A;US2010227026;WO2009044858A</v>
      </c>
      <c r="AV88" s="62" t="str">
        <f ca="1">IF(INDIRECT("審判データ!"&amp;ADDRESS(MATCH(C88,審判データ!$AH$1:$AH$379,0),32))="早期審査の対象とする","早期審査","")</f>
        <v>早期審査</v>
      </c>
      <c r="AW88" s="665" t="str">
        <f t="shared" si="6"/>
        <v/>
      </c>
      <c r="AX88" s="666" t="str">
        <f>IF(LEFT(AE88,3)="日本特",IF(LEFT(C88)="特",VLOOKUP(C88,'本件、証拠文献テーマコード'!G$2:I$376,3,FALSE),VLOOKUP(C88,'本件、証拠文献テーマコード'!B$2:I$376,8,FALSE)),"")</f>
        <v/>
      </c>
      <c r="AY88" s="666" t="str">
        <f>IF(LEFT(AE88,3)="日本特",IF(OR(MID(R88,2,1)="開",MID(R88,2,1)="表",MID(R88,2,1)="登"),VLOOKUP(R88,'本件、証拠文献テーマコード'!C$2:I$379,7,FALSE),VLOOKUP(R88,'本件、証拠文献テーマコード'!G$2:I$379,3,FALSE)),"")</f>
        <v/>
      </c>
      <c r="AZ88" s="54"/>
    </row>
    <row r="89" spans="1:52" ht="94.5" x14ac:dyDescent="0.15">
      <c r="A89" s="233" t="s">
        <v>22485</v>
      </c>
      <c r="B89" s="586" t="str">
        <f ca="1">IF(A89="",B88,INDIRECT("審判データ!"&amp;ADDRESS(MATCH(A89,審判データ!$HC$1:$HC$379,0),20))&amp;" / "&amp;INDIRECT("審判データ!"&amp;ADDRESS(MATCH(A89,審判データ!$HC$1:$HC$379,0),21)))</f>
        <v>2011 / 29-1,29-2</v>
      </c>
      <c r="C89" s="66">
        <v>4344001</v>
      </c>
      <c r="D89" s="43" t="s">
        <v>22486</v>
      </c>
      <c r="E89" s="43" t="str">
        <f ca="1">INDIRECT("審判データ!"&amp;ADDRESS(MATCH(C89,審判データ!$AH$1:$AH$379,0),55))</f>
        <v>ＤＯＷＡエレクトロニクス株式会社</v>
      </c>
      <c r="F89" s="43" t="str">
        <f ca="1">INDIRECT("審判データ!"&amp;ADDRESS(MATCH(C89,審判データ!$AH$1:$AH$379,0),56))</f>
        <v>久枝　穣;上山　俊彦</v>
      </c>
      <c r="G89" s="43" t="str">
        <f ca="1">INDIRECT("審判データ!"&amp;ADDRESS(MATCH(C89,審判データ!$AH$1:$AH$379,0),72))</f>
        <v>CN101835557A;EP2208559A;特開2009-120949;特許04344001;KR20100046285A;KR101004553B;KR20100110884A;KR101239563B;TW200930482A;US2010243967;US8293144;US2011278508;US8293142;US2011272642;WO2009054453A</v>
      </c>
      <c r="H89" s="43" t="str">
        <f ca="1">INDIRECT("審判データ!"&amp;ADDRESS(MATCH(C89,審判データ!$AH$1:$AH$379,0),41))</f>
        <v>B22F  9/24;H01B  1/22;H01B  1/00;H01B 13/00</v>
      </c>
      <c r="I89" s="43" t="str">
        <f ca="1">INDIRECT("審判データ!"&amp;ADDRESS(MATCH(C89,審判データ!$AH$1:$AH$379,0),49))</f>
        <v>B22F   9/24@AFI(JP);H01B   1/00@ALI(JP);H01B   1/22@ALI(JP);H01B  13/00@ALI(JP)</v>
      </c>
      <c r="J89" s="43" t="str">
        <f ca="1">INDIRECT("審判データ!"&amp;ADDRESS(MATCH(C89,審判データ!$AH$1:$AH$379,0),51))</f>
        <v>B22F  9/24        F;H01B  1/22        A;H01B 13/00        Z;B22F  9/24        E;H01B  1/22        Z;H01B 13/00    501 Z;H01B  1/00        E</v>
      </c>
      <c r="K89" s="43" t="str">
        <f ca="1">INDIRECT("審判データ!"&amp;ADDRESS(MATCH(C89,審判データ!$AH$1:$AH$379,0),53))</f>
        <v>4K017 AA03;4K017 AA06;4K017 AA08;4K017 BA02;4K017 CA07;4K017 CA08;4K017 DA01;4K017 DA07;4K017 EJ01;4K017 FB03;4K017 FB07;5G301 DA03;5G301 DA42;5G301 DD01;5G301 DD02</v>
      </c>
      <c r="L89" s="587" t="s">
        <v>22487</v>
      </c>
      <c r="M89" s="588" t="s">
        <v>22324</v>
      </c>
      <c r="N89" s="589" t="s">
        <v>22488</v>
      </c>
      <c r="O89" s="664" t="s">
        <v>91</v>
      </c>
      <c r="P89" s="590">
        <v>0</v>
      </c>
      <c r="Q89" s="591" t="s">
        <v>22464</v>
      </c>
      <c r="R89" s="592" t="s">
        <v>22489</v>
      </c>
      <c r="S89" s="588" t="str">
        <f>IF(OR(LEFT(R89)="特",LEFT(R89)="実"),VLOOKUP(R89,'証拠（JP特許）'!$B$2:$D$299,2,FALSE),IF(AND(OR(LEFT(R89,2)="US",LEFT(R89,2)="WO",LEFT(R89,2)="GB",LEFT(R89,2)="EP",LEFT(R89,2)="DE"),OR(MID(R89,3,1)="1",MID(R89,3,1)="2",MID(R89,3,1)="3",MID(R89,3,1)="4",MID(R89,3,1)="5",MID(R89,3,1)="6",MID(R89,3,1)="7",MID(R89,3,1)="8",MID(R89,3,1)="9",MID(R89,3,1)="0")),VLOOKUP(R89,'証拠（WW特許）'!$B$2:$C$90,2,FALSE),"_"))</f>
        <v>_</v>
      </c>
      <c r="T89" s="591" t="str">
        <f>IF(OR(LEFT(R89)="特",LEFT(R89)="実"),VLOOKUP(R89,'証拠（JP特許）'!$B$2:$E$299,4,FALSE),"_")</f>
        <v>_</v>
      </c>
      <c r="U89" s="588" t="s">
        <v>24</v>
      </c>
      <c r="V89" s="591" t="s">
        <v>94</v>
      </c>
      <c r="W89" s="608" t="str">
        <f t="shared" si="8"/>
        <v/>
      </c>
      <c r="X89" s="604"/>
      <c r="Y89" s="604" t="str">
        <f t="shared" si="9"/>
        <v/>
      </c>
      <c r="Z89" s="91" t="str">
        <f ca="1">IF(OR(LEFT(R89)="特",LEFT(R89)="実",AND(OR(LEFT(R89,2)="US",LEFT(R89,2)="WO",LEFT(R89,2)="GB",LEFT(R89,2)="EP",LEFT(R89,2)="DE"),OR(MID(R89,3,1)="1",MID(R89,3,1)="2",MID(R89,3,1)="3",MID(R89,3,1)="4",MID(R89,3,1)="5",MID(R89,3,1)="6",MID(R89,3,1)="7",MID(R89,3,1)="8",MID(R89,3,1)="9",MID(R89,3,1)="0",))),IF(COUNTIF(INDIRECT("拒絶理由・拒絶査定・異議申立!"&amp;ADDRESS(MATCH(C89,拒絶理由・拒絶査定・異議申立!B$1:B$1000,0),3)&amp;":"&amp;ADDRESS(MATCH(C89,拒絶理由・拒絶査定・異議申立!B$1:B$1000,0),50)),R89)+COUNTIF(INDIRECT("拒絶理由・拒絶査定・異議申立!"&amp;ADDRESS(MATCH(C89,拒絶理由・拒絶査定・異議申立!B$1:B$1000,0),3)&amp;":"&amp;ADDRESS(MATCH(C89,拒絶理由・拒絶査定・異議申立!B$1:B$1000,0),50)),T89)&gt;0,"Yes","No"),"")</f>
        <v/>
      </c>
      <c r="AA89" s="92" t="str">
        <f ca="1">IF(OR(LEFT(R89)="特",LEFT(R89)="実",AND(OR(LEFT(R89,2)="US",LEFT(R89,2)="WO",LEFT(R89,2)="GB",LEFT(R89,2)="EP",LEFT(R89,2)="DE"),OR(MID(R89,3,1)="1",MID(R89,3,1)="2",MID(R89,3,1)="3",MID(R89,3,1)="4",MID(R89,3,1)="5",MID(R89,3,1)="6",MID(R89,3,1)="7",MID(R89,3,1)="8",MID(R89,3,1)="9",MID(R89,3,1)="0",))),IF(COUNTIF(INDIRECT("先行技術調査・登録査定!"&amp;ADDRESS(MATCH(C89,先行技術調査・登録査定!B$1:B$1000,0),3)&amp;":"&amp;ADDRESS(MATCH(C89,先行技術調査・登録査定!B$1:B$1000,0),49)),R89)+COUNTIF(INDIRECT("先行技術調査・登録査定!"&amp;ADDRESS(MATCH(C89,先行技術調査・登録査定!B$1:B$1000,0),3)&amp;":"&amp;ADDRESS(MATCH(C89,先行技術調査・登録査定!B$1:B$1000,0),49)),T89)&gt;0,"Yes","No"),"")</f>
        <v/>
      </c>
      <c r="AB89" s="169" t="str">
        <f t="shared" ca="1" si="5"/>
        <v/>
      </c>
      <c r="AC89" s="94" t="str">
        <f>IF(OR(LEFT(R89)="特",LEFT(R89)="実",AND(OR(LEFT(R89,2)="US",LEFT(R89,2)="WO",LEFT(R89,2)="GB",LEFT(R89,2)="EP",LEFT(R89,2)="DE"),OR(MID(R89,3,1)="1",MID(R89,3,1)="2",MID(R89,3,1)="3",MID(R89,3,1)="4",MID(R89,3,1)="5",MID(R89,3,1)="6",MID(R89,3,1)="7",MID(R89,3,1)="8",MID(R89,3,1)="9",MID(R89,3,1)="0",))),"",VLOOKUP($C89,非特許文献リスト!$A$2:$C$196,2,FALSE))</f>
        <v/>
      </c>
      <c r="AD89" s="95" t="str">
        <f>IF(OR(LEFT(R89)="特",LEFT(R89)="実",AND(OR(LEFT(R89,2)="US",LEFT(R89,2)="WO",LEFT(R89,2)="GB",LEFT(R89,2)="EP",LEFT(R89,2)="DE"),OR(MID(R89,3,1)="1",MID(R89,3,1)="2",MID(R89,3,1)="3",MID(R89,3,1)="4",MID(R89,3,1)="5",MID(R89,3,1)="6",MID(R89,3,1)="7",MID(R89,3,1)="8",MID(R89,3,1)="9",MID(R89,3,1)="0",))),"",VLOOKUP($C89,非特許文献リスト!$A$2:$C$196,3,FALSE))</f>
        <v/>
      </c>
      <c r="AE89" s="175" t="str">
        <f t="shared" si="7"/>
        <v/>
      </c>
      <c r="AF89" s="176" t="str">
        <f>IF(OR(LEFT(R89)="特",LEFT(R89)="実"),VLOOKUP(R89,'証拠（JP特許）'!$B$2:$AB$299,10,FALSE),IF(AND(OR(LEFT(R89,2)="US",LEFT(R89,2)="WO",LEFT(R89,2)="GB",LEFT(R89,2)="EP",LEFT(R89,2)="DE"),OR(MID(R89,3,1)="1",MID(R89,3,1)="2",MID(R89,3,1)="3",MID(R89,3,1)="4",MID(R89,3,1)="5",MID(R89,3,1)="6",MID(R89,3,1)="7",MID(R89,3,1)="8",MID(R89,3,1)="9",MID(R89,3,1)="0",)),VLOOKUP(R89,'証拠（WW特許）'!$B$2:$M$90,8,FALSE),""))</f>
        <v/>
      </c>
      <c r="AG89" s="176" t="str">
        <f>IF(OR(LEFT(R89)="特",LEFT(R89)="実"),VLOOKUP(R89,'証拠（JP特許）'!$B$2:$AB$299,26,FALSE),IF(AND(OR(LEFT(R89,2)="US",LEFT(R89,2)="WO",LEFT(R89,2)="GB",LEFT(R89,2)="EP",LEFT(R89,2)="DE"),OR(MID(R89,3,1)="1",MID(R89,3,1)="2",MID(R89,3,1)="3",MID(R89,3,1)="4",MID(R89,3,1)="5",MID(R89,3,1)="6",MID(R89,3,1)="7",MID(R89,3,1)="8",MID(R89,3,1)="9",MID(R89,3,1)="0",)),VLOOKUP(R89,'証拠（WW特許）'!$B$2:$M$90,12,FALSE),""))</f>
        <v/>
      </c>
      <c r="AH89" s="58" t="str">
        <f>IF(OR(LEFT(R89)="特",LEFT(R89)="実"),VLOOKUP(R89,'証拠（JP特許）'!$B$2:$X$299,20,FALSE),IF(AND(OR(LEFT(R89,2)="US",LEFT(R89,2)="WO",LEFT(R89,2)="GB",LEFT(R89,2)="EP",LEFT(R89,2)="DE"),OR(MID(R89,3,1)="1",MID(R89,3,1)="2",MID(R89,3,1)="3",MID(R89,3,1)="4",MID(R89,3,1)="5",MID(R89,3,1)="6",MID(R89,3,1)="7",MID(R89,3,1)="8",MID(R89,3,1)="9",MID(R89,3,1)="0",)),VLOOKUP(R89,'証拠（WW特許）'!$B$2:$U$90,20,FALSE),""))</f>
        <v/>
      </c>
      <c r="AI89" s="58" t="str">
        <f>IF(OR(LEFT(R89)="特",LEFT(R89)="実"),VLOOKUP(R89,'証拠（JP特許）'!$B$2:$X$299,21,FALSE),"")</f>
        <v/>
      </c>
      <c r="AJ89" s="58" t="str">
        <f>IF(OR(LEFT(R89)="特",LEFT(R89)="実"),VLOOKUP(R89,'証拠（JP特許）'!$B$2:$X$299,22,FALSE),"")</f>
        <v/>
      </c>
      <c r="AK89" s="59" t="str">
        <f>IF(OR(LEFT(R89)="特",LEFT(R89)="実"),VLOOKUP(R89,'証拠（JP特許）'!$B$2:$X$299,17,FALSE),IF(AND(OR(LEFT(R89,2)="US",LEFT(R89,2)="WO",LEFT(R89,2)="GB",LEFT(R89,2)="EP",LEFT(R89,2)="DE"),OR(MID(R89,3,1)="1",MID(R89,3,1)="2",MID(R89,3,1)="3",MID(R89,3,1)="4",MID(R89,3,1)="5",MID(R89,3,1)="6",MID(R89,3,1)="7",MID(R89,3,1)="8",MID(R89,3,1)="9",MID(R89,3,1)="0",)),VLOOKUP(R89,'証拠（WW特許）'!$B$2:$U$90,16,FALSE),""))</f>
        <v/>
      </c>
      <c r="AL89" s="190"/>
      <c r="AM89" s="190"/>
      <c r="AN89" s="190"/>
      <c r="AO89" s="58" t="str">
        <f ca="1">IF(OR(LEFT(R89)="特",LEFT(R89)="実",AND(OR(LEFT(R89,2)="US",LEFT(R89,2)="WO",LEFT(R89,2)="GB",LEFT(R89,2)="EP",LEFT(R89,2)="DE"),OR(MID(R89,3,1)="1",MID(R89,3,1)="2",MID(R89,3,1)="3",MID(R89,3,1)="4",MID(R89,3,1)="5",MID(R89,3,1)="6",MID(R89,3,1)="7",MID(R89,3,1)="8",MID(R89,3,1)="9",MID(R89,3,1)="0"))),IF(COUNTIF(INDIRECT("発明者引用!"&amp;ADDRESS(MATCH(C89,発明者引用!B$1:B$196,0),4)&amp;":"&amp;ADDRESS(MATCH(C89,発明者引用!B$1:B$196,0),17)),R89)+COUNTIF(INDIRECT("発明者引用!"&amp;ADDRESS(MATCH(C89,発明者引用!B$1:B$196,0),4)&amp;":"&amp;ADDRESS(MATCH(C89,発明者引用!B$1:B$196,0),17)),#REF!)+COUNTIF(INDIRECT("発明者引用!"&amp;ADDRESS(MATCH(C89,発明者引用!B$1:B$196,0),4)&amp;":"&amp;ADDRESS(MATCH(C89,発明者引用!B$1:B$196,0),17)),T89)&gt;0,"Yes","No"),"")</f>
        <v/>
      </c>
      <c r="AP89" s="58" t="str">
        <f ca="1">IF(OR(LEFT(R89)="特",LEFT(R89)="実",AND(OR(LEFT(R89,2)="US",LEFT(R89,2)="WO",LEFT(R89,2)="GB",LEFT(R89,2)="EP",LEFT(R89,2)="DE"),OR(MID(R89,3,1)="1",MID(R89,3,1)="2",MID(R89,3,1)="3",MID(R89,3,1)="4",MID(R89,3,1)="5",MID(R89,3,1)="6",MID(R89,3,1)="7",MID(R89,3,1)="8",MID(R89,3,1)="9",MID(R89,3,1)="0"))),IF(VLOOKUP(C89,ファミリ引用特許WO!$A$2:$B$241,2,FALSE)+VLOOKUP(C89,ファミリ引用文献WO!$A$2:$C$241,3,FALSE)=0,"ISR無し",IF(COUNTIF(INDIRECT("ファミリ引用特許WO!"&amp;ADDRESS(MATCH(C89,ファミリ引用特許WO!$A$2:$A$241,0),1)&amp;":"&amp;ADDRESS(MATCH(C89,ファミリ引用特許WO!$A$2:$A$241,0),19)),R89)+COUNTIF(INDIRECT("ファミリ引用特許WO!"&amp;ADDRESS(MATCH(C89,ファミリ引用特許WO!$A$2:$A$241,0),1)&amp;":"&amp;ADDRESS(MATCH(C89,ファミリ引用特許WO!$A$2:$A$241,0),19)),S89)+COUNTIF(INDIRECT("ファミリ引用特許WO!"&amp;ADDRESS(MATCH(C89,ファミリ引用特許WO!$A$2:$A$241,0),1)&amp;":"&amp;ADDRESS(MATCH(C89,ファミリ引用特許WO!$A$2:$A$241,0),19)),T89)+COUNTIF(INDIRECT("ファミリ引用特許WO!"&amp;ADDRESS(MATCH(C89,ファミリ引用特許WO!$A$2:$A$241,0),1)&amp;":"&amp;ADDRESS(MATCH(C89,ファミリ引用特許WO!$A$2:$A$241,0),19)),W89)+COUNTIF(INDIRECT("ファミリ引用特許WO!"&amp;ADDRESS(MATCH(C89,ファミリ引用特許WO!$A$2:$A$241,0),1)&amp;":"&amp;ADDRESS(MATCH(C89,ファミリ引用特許WO!$A$2:$A$241,0),19)),Y89)&gt;0,"Yes","No")),"")</f>
        <v/>
      </c>
      <c r="AQ89" s="55" t="str">
        <f ca="1">IF(OR(LEFT(R89)="特",LEFT(R89)="実",AND(OR(LEFT(R89,2)="US",LEFT(R89,2)="WO",LEFT(R89,2)="GB",LEFT(R89,2)="EP",LEFT(R89,2)="DE"),OR(MID(R89,3,1)="1",MID(R89,3,1)="2",MID(R89,3,1)="3",MID(R89,3,1)="4",MID(R89,3,1)="5",MID(R89,3,1)="6",MID(R89,3,1)="7",MID(R89,3,1)="8",MID(R89,3,1)="9",MID(R89,3,1)="0"))),IF(VLOOKUP(C89,'ファミリ引用特許表記修正（ex.A2→A）'!$A$2:$B$241,2,FALSE)=0,"family無し",IF(COUNTIF(INDIRECT("'ファミリ引用特許表記修正（ex.A2→A）'!"&amp;ADDRESS(MATCH(C89,'ファミリ引用特許表記修正（ex.A2→A）'!$A$2:$A$241,0),1)&amp;":"&amp;ADDRESS(MATCH(C89,'ファミリ引用特許表記修正（ex.A2→A）'!$A$2:$A$241,0),171)),R89)+COUNTIF(INDIRECT("'ファミリ引用特許表記修正（ex.A2→A）'!"&amp;ADDRESS(MATCH(C89,'ファミリ引用特許表記修正（ex.A2→A）'!$A$2:$A$241,0),1)&amp;":"&amp;ADDRESS(MATCH(C89,'ファミリ引用特許表記修正（ex.A2→A）'!$A$2:$A$241,0),171)),S89)+COUNTIF(INDIRECT("'ファミリ引用特許表記修正（ex.A2→A）'!"&amp;ADDRESS(MATCH(C89,'ファミリ引用特許表記修正（ex.A2→A）'!$A$2:$A$241,0),1)&amp;":"&amp;ADDRESS(MATCH(C89,'ファミリ引用特許表記修正（ex.A2→A）'!$A$2:$A$241,0),171)),T89)+COUNTIF(INDIRECT("'ファミリ引用特許表記修正（ex.A2→A）'!"&amp;ADDRESS(MATCH(C89,'ファミリ引用特許表記修正（ex.A2→A）'!$A$2:$A$241,0),1)&amp;":"&amp;ADDRESS(MATCH(C89,'ファミリ引用特許表記修正（ex.A2→A）'!$A$2:$A$241,0),171)),W89)+COUNTIF(INDIRECT("'ファミリ引用特許表記修正（ex.A2→A）'!"&amp;ADDRESS(MATCH(C89,'ファミリ引用特許表記修正（ex.A2→A）'!$A$2:$A$241,0),1)&amp;":"&amp;ADDRESS(MATCH(C89,'ファミリ引用特許表記修正（ex.A2→A）'!$A$2:$A$241,0),171)),Y89)&gt;0,"Yes","No")),"")</f>
        <v/>
      </c>
      <c r="AR89" s="193" t="str">
        <f>IF(OR(LEFT(R89)="特",LEFT(R89)="実",AND(OR(LEFT(R89,2)="US",LEFT(R89,2)="WO",LEFT(R89,2)="GB",LEFT(R89,2)="EP",LEFT(R89,2)="DE"),OR(MID(R89,3,1)="1",MID(R89,3,1)="2",MID(R89,3,1)="3",MID(R89,3,1)="4",MID(R89,3,1)="5",MID(R89,3,1)="6",MID(R89,3,1)="7",MID(R89,3,1)="8",MID(R89,3,1)="9",MID(R89,3,1)="0",))),"",VLOOKUP($C89,ファミリ発明者引用文献!A$3:B$235,2,FALSE))</f>
        <v>,,</v>
      </c>
      <c r="AS89" s="55" t="str">
        <f>VLOOKUP(C89,ファミリ引用文献WO!A$2:B$241,2,FALSE)</f>
        <v/>
      </c>
      <c r="AT89" s="58" t="str">
        <f>VLOOKUP(C89,ファミリ引用文献!A$3:B$242,2,FALSE)</f>
        <v>U.S. Appl. No. 13/187,159, filed Jul. 20, 2011 to Hisaeda et al./Supplementary European Search Report for counterpart EP08843155, mailed Jul. 8, 2011./U.S. Appl. No. 13/187,141, filed Jul. 20, 2011 to Hisaeda et al.//Abe et al. Two-dimensional array of silver nanoparticles. Thin Solid Films. vol. 327-329, pp. 524-527, 1998./Japanese Office Action (Decision of Patent Grant) that issued with respect to patent family member Japanese Patent Application No. 2008-274653, along with an English language translation, mailed Jun. 30, 2009./International Search Report, International Preliminary Report on Patentability and Written Opinion that issued with respect to PCT/JP2008/069234 (in Japanese and English Translation), 2010./English language translation of Trail Decision for invalidation of parts of claims in counterpart Japanese Patent No. 4344001, mailed Mar. 15, 2011./Itoh et al., Ultrafine Particle and Cluster Symposium, 5th Conference, Collection of Lecture Papers (Jun. 2001), Stabilized Shell Structure of Nanoscale Silver Particles Dispersed in Organic Solvent accompanied by English translation of marked portions./Trail Decision for invalidation of parts of claims in counterpart Japanese Patent No. 4344001, mailed Mar. 15, 2011./Chinese Office action issued in Chinese Patent Application No. 200880113477.3, mailed Aug. 24, 2011./0/0/0/0/0/0/0/0/0/0/0/0/0/0/0/0/0/0/0/0/0/0/0/0/0/0/0/0/0/0/0/0/0/0/0/0/0/0/0/0/0/0/0/0/0/0/0/0/0/0/0/0/0/0/0/0/0/0/0/0/0/0/0/0/0/0/0/0/0/0/0/0/0/0/0/0/0/0/0/0/0/0/0/0/0/0/0/0/0/0/0/0/0/0/0/0/0/0/0/0/0/0/0/0/0/0/0/0/0/0/0/0/0/0/0/0/0/0/0/0/0/0/0/0/0/0/0/0/0/0/0/0/0/0/0/0/0/0/0/0/0/0/0/0/0/0/0/0/0/0/0/0/0/0/0/0/0/0/0/0/0/0/0/0/0</v>
      </c>
      <c r="AU89" s="58" t="str">
        <f>VLOOKUP(C89,審判データ!AH$2:BT$379,39,FALSE)</f>
        <v>CN101835557A;EP2208559A;特開2009-120949;特許04344001;KR20100046285A;KR101004553B;KR20100110884A;KR101239563B;TW200930482A;US2010243967;US8293144;US2011278508;US8293142;US2011272642;WO2009054453A</v>
      </c>
      <c r="AV89" s="62" t="str">
        <f ca="1">IF(INDIRECT("審判データ!"&amp;ADDRESS(MATCH(C89,審判データ!$AH$1:$AH$379,0),32))="早期審査の対象とする","早期審査","")</f>
        <v>早期審査</v>
      </c>
      <c r="AW89" s="665" t="str">
        <f t="shared" si="6"/>
        <v/>
      </c>
      <c r="AX89" s="666" t="str">
        <f>IF(LEFT(AE89,3)="日本特",IF(LEFT(C89)="特",VLOOKUP(C89,'本件、証拠文献テーマコード'!G$2:I$376,3,FALSE),VLOOKUP(C89,'本件、証拠文献テーマコード'!B$2:I$376,8,FALSE)),"")</f>
        <v/>
      </c>
      <c r="AY89" s="666" t="str">
        <f>IF(LEFT(AE89,3)="日本特",IF(OR(MID(R89,2,1)="開",MID(R89,2,1)="表",MID(R89,2,1)="登"),VLOOKUP(R89,'本件、証拠文献テーマコード'!C$2:I$379,7,FALSE),VLOOKUP(R89,'本件、証拠文献テーマコード'!G$2:I$379,3,FALSE)),"")</f>
        <v/>
      </c>
      <c r="AZ89" s="54"/>
    </row>
    <row r="90" spans="1:52" ht="94.5" x14ac:dyDescent="0.15">
      <c r="A90" s="233" t="s">
        <v>22490</v>
      </c>
      <c r="B90" s="586" t="str">
        <f ca="1">IF(A90="",B89,INDIRECT("審判データ!"&amp;ADDRESS(MATCH(A90,審判データ!$HC$1:$HC$379,0),20))&amp;" / "&amp;INDIRECT("審判データ!"&amp;ADDRESS(MATCH(A90,審判データ!$HC$1:$HC$379,0),21)))</f>
        <v>2011 / 29-1,29-2</v>
      </c>
      <c r="C90" s="66">
        <v>4324237</v>
      </c>
      <c r="D90" s="43" t="s">
        <v>22491</v>
      </c>
      <c r="E90" s="43" t="str">
        <f ca="1">INDIRECT("審判データ!"&amp;ADDRESS(MATCH(C90,審判データ!$AH$1:$AH$379,0),55))</f>
        <v>株式会社福盛ドゥ</v>
      </c>
      <c r="F90" s="43" t="str">
        <f ca="1">INDIRECT("審判データ!"&amp;ADDRESS(MATCH(C90,審判データ!$AH$1:$AH$379,0),56))</f>
        <v>福盛　幸一</v>
      </c>
      <c r="G90" s="43" t="str">
        <f ca="1">INDIRECT("審判データ!"&amp;ADDRESS(MATCH(C90,審判データ!$AH$1:$AH$379,0),72))</f>
        <v>AU2003241685A;AU2003241688A;CN01466890A;CN01665399A;EP1552750A;EP1568281A;特開2003-199497;特開2004-267194;特許04323875;特開2009-022306;特許04324237;US2005042358;US2005037122;US2006029708;WO2004006681A;WO2004004477A</v>
      </c>
      <c r="H90" s="43" t="str">
        <f ca="1">INDIRECT("審判データ!"&amp;ADDRESS(MATCH(C90,審判データ!$AH$1:$AH$379,0),41))</f>
        <v>A21D  2/18;A21D  6/00;A21D 13/00</v>
      </c>
      <c r="I90" s="43" t="str">
        <f ca="1">INDIRECT("審判データ!"&amp;ADDRESS(MATCH(C90,審判データ!$AH$1:$AH$379,0),49))</f>
        <v>A21D   6/00@AFI(JP);A21D   2/18@ALN(JP);A21D  13/04@ALN(JP);A23G   3/00@ALN(JP);A23G   3/34@ALN(JP)</v>
      </c>
      <c r="J90" s="43" t="str">
        <f ca="1">INDIRECT("審判データ!"&amp;ADDRESS(MATCH(C90,審判データ!$AH$1:$AH$379,0),51))</f>
        <v>A21D  2/18;A21D  6/00;A21D 13/00;A23G  3/00;A21D 13/04</v>
      </c>
      <c r="K90" s="43" t="str">
        <f ca="1">INDIRECT("審判データ!"&amp;ADDRESS(MATCH(C90,審判データ!$AH$1:$AH$379,0),53))</f>
        <v>4B032 DB01;4B032 DB13;4B032 DG08;4B032 DK12;4B032 DK54;4B032 DP33;4B014 GG03;4B014 GL09;4B014 GL10;4B014 GP14;4B014 GP15</v>
      </c>
      <c r="L90" s="587" t="s">
        <v>22492</v>
      </c>
      <c r="M90" s="588" t="s">
        <v>22324</v>
      </c>
      <c r="N90" s="589" t="s">
        <v>22493</v>
      </c>
      <c r="O90" s="664" t="s">
        <v>22464</v>
      </c>
      <c r="P90" s="590">
        <v>0</v>
      </c>
      <c r="Q90" s="591" t="s">
        <v>22464</v>
      </c>
      <c r="R90" s="592" t="s">
        <v>22494</v>
      </c>
      <c r="S90" s="588" t="str">
        <f>IF(OR(LEFT(R90)="特",LEFT(R90)="実"),VLOOKUP(R90,'証拠（JP特許）'!$B$2:$D$299,2,FALSE),IF(AND(OR(LEFT(R90,2)="US",LEFT(R90,2)="WO",LEFT(R90,2)="GB",LEFT(R90,2)="EP",LEFT(R90,2)="DE"),OR(MID(R90,3,1)="1",MID(R90,3,1)="2",MID(R90,3,1)="3",MID(R90,3,1)="4",MID(R90,3,1)="5",MID(R90,3,1)="6",MID(R90,3,1)="7",MID(R90,3,1)="8",MID(R90,3,1)="9",MID(R90,3,1)="0")),VLOOKUP(R90,'証拠（WW特許）'!$B$2:$C$90,2,FALSE),"_"))</f>
        <v>_</v>
      </c>
      <c r="T90" s="591" t="str">
        <f>IF(OR(LEFT(R90)="特",LEFT(R90)="実"),VLOOKUP(R90,'証拠（JP特許）'!$B$2:$E$299,4,FALSE),"_")</f>
        <v>_</v>
      </c>
      <c r="U90" s="588" t="s">
        <v>24</v>
      </c>
      <c r="V90" s="591" t="s">
        <v>94</v>
      </c>
      <c r="W90" s="608" t="str">
        <f t="shared" si="8"/>
        <v/>
      </c>
      <c r="X90" s="604"/>
      <c r="Y90" s="604" t="str">
        <f t="shared" si="9"/>
        <v/>
      </c>
      <c r="Z90" s="91" t="str">
        <f ca="1">IF(OR(LEFT(R90)="特",LEFT(R90)="実",AND(OR(LEFT(R90,2)="US",LEFT(R90,2)="WO",LEFT(R90,2)="GB",LEFT(R90,2)="EP",LEFT(R90,2)="DE"),OR(MID(R90,3,1)="1",MID(R90,3,1)="2",MID(R90,3,1)="3",MID(R90,3,1)="4",MID(R90,3,1)="5",MID(R90,3,1)="6",MID(R90,3,1)="7",MID(R90,3,1)="8",MID(R90,3,1)="9",MID(R90,3,1)="0",))),IF(COUNTIF(INDIRECT("拒絶理由・拒絶査定・異議申立!"&amp;ADDRESS(MATCH(C90,拒絶理由・拒絶査定・異議申立!B$1:B$1000,0),3)&amp;":"&amp;ADDRESS(MATCH(C90,拒絶理由・拒絶査定・異議申立!B$1:B$1000,0),50)),R90)+COUNTIF(INDIRECT("拒絶理由・拒絶査定・異議申立!"&amp;ADDRESS(MATCH(C90,拒絶理由・拒絶査定・異議申立!B$1:B$1000,0),3)&amp;":"&amp;ADDRESS(MATCH(C90,拒絶理由・拒絶査定・異議申立!B$1:B$1000,0),50)),T90)&gt;0,"Yes","No"),"")</f>
        <v/>
      </c>
      <c r="AA90" s="92" t="str">
        <f ca="1">IF(OR(LEFT(R90)="特",LEFT(R90)="実",AND(OR(LEFT(R90,2)="US",LEFT(R90,2)="WO",LEFT(R90,2)="GB",LEFT(R90,2)="EP",LEFT(R90,2)="DE"),OR(MID(R90,3,1)="1",MID(R90,3,1)="2",MID(R90,3,1)="3",MID(R90,3,1)="4",MID(R90,3,1)="5",MID(R90,3,1)="6",MID(R90,3,1)="7",MID(R90,3,1)="8",MID(R90,3,1)="9",MID(R90,3,1)="0",))),IF(COUNTIF(INDIRECT("先行技術調査・登録査定!"&amp;ADDRESS(MATCH(C90,先行技術調査・登録査定!B$1:B$1000,0),3)&amp;":"&amp;ADDRESS(MATCH(C90,先行技術調査・登録査定!B$1:B$1000,0),49)),R90)+COUNTIF(INDIRECT("先行技術調査・登録査定!"&amp;ADDRESS(MATCH(C90,先行技術調査・登録査定!B$1:B$1000,0),3)&amp;":"&amp;ADDRESS(MATCH(C90,先行技術調査・登録査定!B$1:B$1000,0),49)),T90)&gt;0,"Yes","No"),"")</f>
        <v/>
      </c>
      <c r="AB90" s="169" t="str">
        <f t="shared" ca="1" si="5"/>
        <v/>
      </c>
      <c r="AC90" s="55" t="str">
        <f>IF(OR(LEFT(R90)="特",LEFT(R90)="実",AND(OR(LEFT(R90,2)="US",LEFT(R90,2)="WO",LEFT(R90,2)="GB",LEFT(R90,2)="EP",LEFT(R90,2)="DE"),OR(MID(R90,3,1)="1",MID(R90,3,1)="2",MID(R90,3,1)="3",MID(R90,3,1)="4",MID(R90,3,1)="5",MID(R90,3,1)="6",MID(R90,3,1)="7",MID(R90,3,1)="8",MID(R90,3,1)="9",MID(R90,3,1)="0",))),"",VLOOKUP($C90,非特許文献リスト!$A$2:$C$196,2,FALSE))</f>
        <v>,,審引用／抽論 90／08502 国内雑誌 四宮陽子、外３名，米粉粒径による随伴空気量の変化と米粉発酵蒸しパンの膨化に及ぼす影響，日本食品工業学,審引用／抽論 90／08506 国内雑誌 中村幸一，米粉パンの開発，ジャパンフードサイエンス，２００１年１１月　５日，Ｖｏｌ．４０，Ｎｏ．１１,,,,,,,,,,,,,,,,,,,,,,,,,</v>
      </c>
      <c r="AD90" s="56" t="str">
        <f>IF(OR(LEFT(R90)="特",LEFT(R90)="実",AND(OR(LEFT(R90,2)="US",LEFT(R90,2)="WO",LEFT(R90,2)="GB",LEFT(R90,2)="EP",LEFT(R90,2)="DE"),OR(MID(R90,3,1)="1",MID(R90,3,1)="2",MID(R90,3,1)="3",MID(R90,3,1)="4",MID(R90,3,1)="5",MID(R90,3,1)="6",MID(R90,3,1)="7",MID(R90,3,1)="8",MID(R90,3,1)="9",MID(R90,3,1)="0",))),"",VLOOKUP($C90,非特許文献リスト!$A$2:$C$196,3,FALSE))</f>
        <v>,,,,審引用／抽論 90／08407 国内雑誌 産経新聞　夕刊（大阪），２００３年１月１４日，８頁,,,審引用／抽論 90／08407 国内雑誌 産経新聞　夕刊（大阪），２００３年１月１４日，８頁,審引用／抽論 90／08502 国内雑誌 四宮陽子、外３名，米粉粒径による随伴空気量の変化と米粉発酵蒸しパンの膨化に及ぼす影響，日本食品工業学,審引用／抽論 90／08506 国内雑誌 中村幸一，米粉パンの開発，ジャパンフードサイエンス，２００１年１１月　５日，Ｖｏｌ．４０，Ｎｏ．１１,,,,,,,,,,,,,,,,,,,,,,,,,,,,,,,,,,,,</v>
      </c>
      <c r="AE90" s="175" t="str">
        <f t="shared" si="7"/>
        <v/>
      </c>
      <c r="AF90" s="176" t="str">
        <f>IF(OR(LEFT(R90)="特",LEFT(R90)="実"),VLOOKUP(R90,'証拠（JP特許）'!$B$2:$AB$299,10,FALSE),IF(AND(OR(LEFT(R90,2)="US",LEFT(R90,2)="WO",LEFT(R90,2)="GB",LEFT(R90,2)="EP",LEFT(R90,2)="DE"),OR(MID(R90,3,1)="1",MID(R90,3,1)="2",MID(R90,3,1)="3",MID(R90,3,1)="4",MID(R90,3,1)="5",MID(R90,3,1)="6",MID(R90,3,1)="7",MID(R90,3,1)="8",MID(R90,3,1)="9",MID(R90,3,1)="0",)),VLOOKUP(R90,'証拠（WW特許）'!$B$2:$M$90,8,FALSE),""))</f>
        <v/>
      </c>
      <c r="AG90" s="176" t="str">
        <f>IF(OR(LEFT(R90)="特",LEFT(R90)="実"),VLOOKUP(R90,'証拠（JP特許）'!$B$2:$AB$299,26,FALSE),IF(AND(OR(LEFT(R90,2)="US",LEFT(R90,2)="WO",LEFT(R90,2)="GB",LEFT(R90,2)="EP",LEFT(R90,2)="DE"),OR(MID(R90,3,1)="1",MID(R90,3,1)="2",MID(R90,3,1)="3",MID(R90,3,1)="4",MID(R90,3,1)="5",MID(R90,3,1)="6",MID(R90,3,1)="7",MID(R90,3,1)="8",MID(R90,3,1)="9",MID(R90,3,1)="0",)),VLOOKUP(R90,'証拠（WW特許）'!$B$2:$M$90,12,FALSE),""))</f>
        <v/>
      </c>
      <c r="AH90" s="58" t="str">
        <f>IF(OR(LEFT(R90)="特",LEFT(R90)="実"),VLOOKUP(R90,'証拠（JP特許）'!$B$2:$X$299,20,FALSE),IF(AND(OR(LEFT(R90,2)="US",LEFT(R90,2)="WO",LEFT(R90,2)="GB",LEFT(R90,2)="EP",LEFT(R90,2)="DE"),OR(MID(R90,3,1)="1",MID(R90,3,1)="2",MID(R90,3,1)="3",MID(R90,3,1)="4",MID(R90,3,1)="5",MID(R90,3,1)="6",MID(R90,3,1)="7",MID(R90,3,1)="8",MID(R90,3,1)="9",MID(R90,3,1)="0",)),VLOOKUP(R90,'証拠（WW特許）'!$B$2:$U$90,20,FALSE),""))</f>
        <v/>
      </c>
      <c r="AI90" s="58" t="str">
        <f>IF(OR(LEFT(R90)="特",LEFT(R90)="実"),VLOOKUP(R90,'証拠（JP特許）'!$B$2:$X$299,21,FALSE),"")</f>
        <v/>
      </c>
      <c r="AJ90" s="58" t="str">
        <f>IF(OR(LEFT(R90)="特",LEFT(R90)="実"),VLOOKUP(R90,'証拠（JP特許）'!$B$2:$X$299,22,FALSE),"")</f>
        <v/>
      </c>
      <c r="AK90" s="59" t="str">
        <f>IF(OR(LEFT(R90)="特",LEFT(R90)="実"),VLOOKUP(R90,'証拠（JP特許）'!$B$2:$X$299,17,FALSE),IF(AND(OR(LEFT(R90,2)="US",LEFT(R90,2)="WO",LEFT(R90,2)="GB",LEFT(R90,2)="EP",LEFT(R90,2)="DE"),OR(MID(R90,3,1)="1",MID(R90,3,1)="2",MID(R90,3,1)="3",MID(R90,3,1)="4",MID(R90,3,1)="5",MID(R90,3,1)="6",MID(R90,3,1)="7",MID(R90,3,1)="8",MID(R90,3,1)="9",MID(R90,3,1)="0",)),VLOOKUP(R90,'証拠（WW特許）'!$B$2:$U$90,16,FALSE),""))</f>
        <v/>
      </c>
      <c r="AL90" s="190"/>
      <c r="AM90" s="190"/>
      <c r="AN90" s="190"/>
      <c r="AO90" s="58" t="str">
        <f ca="1">IF(OR(LEFT(R90)="特",LEFT(R90)="実",AND(OR(LEFT(R90,2)="US",LEFT(R90,2)="WO",LEFT(R90,2)="GB",LEFT(R90,2)="EP",LEFT(R90,2)="DE"),OR(MID(R90,3,1)="1",MID(R90,3,1)="2",MID(R90,3,1)="3",MID(R90,3,1)="4",MID(R90,3,1)="5",MID(R90,3,1)="6",MID(R90,3,1)="7",MID(R90,3,1)="8",MID(R90,3,1)="9",MID(R90,3,1)="0"))),IF(COUNTIF(INDIRECT("発明者引用!"&amp;ADDRESS(MATCH(C90,発明者引用!B$1:B$196,0),4)&amp;":"&amp;ADDRESS(MATCH(C90,発明者引用!B$1:B$196,0),17)),R90)+COUNTIF(INDIRECT("発明者引用!"&amp;ADDRESS(MATCH(C90,発明者引用!B$1:B$196,0),4)&amp;":"&amp;ADDRESS(MATCH(C90,発明者引用!B$1:B$196,0),17)),#REF!)+COUNTIF(INDIRECT("発明者引用!"&amp;ADDRESS(MATCH(C90,発明者引用!B$1:B$196,0),4)&amp;":"&amp;ADDRESS(MATCH(C90,発明者引用!B$1:B$196,0),17)),T90)&gt;0,"Yes","No"),"")</f>
        <v/>
      </c>
      <c r="AP90" s="58" t="str">
        <f ca="1">IF(OR(LEFT(R90)="特",LEFT(R90)="実",AND(OR(LEFT(R90,2)="US",LEFT(R90,2)="WO",LEFT(R90,2)="GB",LEFT(R90,2)="EP",LEFT(R90,2)="DE"),OR(MID(R90,3,1)="1",MID(R90,3,1)="2",MID(R90,3,1)="3",MID(R90,3,1)="4",MID(R90,3,1)="5",MID(R90,3,1)="6",MID(R90,3,1)="7",MID(R90,3,1)="8",MID(R90,3,1)="9",MID(R90,3,1)="0"))),IF(VLOOKUP(C90,ファミリ引用特許WO!$A$2:$B$241,2,FALSE)+VLOOKUP(C90,ファミリ引用文献WO!$A$2:$C$241,3,FALSE)=0,"ISR無し",IF(COUNTIF(INDIRECT("ファミリ引用特許WO!"&amp;ADDRESS(MATCH(C90,ファミリ引用特許WO!$A$2:$A$241,0),1)&amp;":"&amp;ADDRESS(MATCH(C90,ファミリ引用特許WO!$A$2:$A$241,0),19)),R90)+COUNTIF(INDIRECT("ファミリ引用特許WO!"&amp;ADDRESS(MATCH(C90,ファミリ引用特許WO!$A$2:$A$241,0),1)&amp;":"&amp;ADDRESS(MATCH(C90,ファミリ引用特許WO!$A$2:$A$241,0),19)),S90)+COUNTIF(INDIRECT("ファミリ引用特許WO!"&amp;ADDRESS(MATCH(C90,ファミリ引用特許WO!$A$2:$A$241,0),1)&amp;":"&amp;ADDRESS(MATCH(C90,ファミリ引用特許WO!$A$2:$A$241,0),19)),T90)+COUNTIF(INDIRECT("ファミリ引用特許WO!"&amp;ADDRESS(MATCH(C90,ファミリ引用特許WO!$A$2:$A$241,0),1)&amp;":"&amp;ADDRESS(MATCH(C90,ファミリ引用特許WO!$A$2:$A$241,0),19)),W90)+COUNTIF(INDIRECT("ファミリ引用特許WO!"&amp;ADDRESS(MATCH(C90,ファミリ引用特許WO!$A$2:$A$241,0),1)&amp;":"&amp;ADDRESS(MATCH(C90,ファミリ引用特許WO!$A$2:$A$241,0),19)),Y90)&gt;0,"Yes","No")),"")</f>
        <v/>
      </c>
      <c r="AQ90" s="55" t="str">
        <f ca="1">IF(OR(LEFT(R90)="特",LEFT(R90)="実",AND(OR(LEFT(R90,2)="US",LEFT(R90,2)="WO",LEFT(R90,2)="GB",LEFT(R90,2)="EP",LEFT(R90,2)="DE"),OR(MID(R90,3,1)="1",MID(R90,3,1)="2",MID(R90,3,1)="3",MID(R90,3,1)="4",MID(R90,3,1)="5",MID(R90,3,1)="6",MID(R90,3,1)="7",MID(R90,3,1)="8",MID(R90,3,1)="9",MID(R90,3,1)="0"))),IF(VLOOKUP(C90,'ファミリ引用特許表記修正（ex.A2→A）'!$A$2:$B$241,2,FALSE)=0,"family無し",IF(COUNTIF(INDIRECT("'ファミリ引用特許表記修正（ex.A2→A）'!"&amp;ADDRESS(MATCH(C90,'ファミリ引用特許表記修正（ex.A2→A）'!$A$2:$A$241,0),1)&amp;":"&amp;ADDRESS(MATCH(C90,'ファミリ引用特許表記修正（ex.A2→A）'!$A$2:$A$241,0),171)),R90)+COUNTIF(INDIRECT("'ファミリ引用特許表記修正（ex.A2→A）'!"&amp;ADDRESS(MATCH(C90,'ファミリ引用特許表記修正（ex.A2→A）'!$A$2:$A$241,0),1)&amp;":"&amp;ADDRESS(MATCH(C90,'ファミリ引用特許表記修正（ex.A2→A）'!$A$2:$A$241,0),171)),S90)+COUNTIF(INDIRECT("'ファミリ引用特許表記修正（ex.A2→A）'!"&amp;ADDRESS(MATCH(C90,'ファミリ引用特許表記修正（ex.A2→A）'!$A$2:$A$241,0),1)&amp;":"&amp;ADDRESS(MATCH(C90,'ファミリ引用特許表記修正（ex.A2→A）'!$A$2:$A$241,0),171)),T90)+COUNTIF(INDIRECT("'ファミリ引用特許表記修正（ex.A2→A）'!"&amp;ADDRESS(MATCH(C90,'ファミリ引用特許表記修正（ex.A2→A）'!$A$2:$A$241,0),1)&amp;":"&amp;ADDRESS(MATCH(C90,'ファミリ引用特許表記修正（ex.A2→A）'!$A$2:$A$241,0),171)),W90)+COUNTIF(INDIRECT("'ファミリ引用特許表記修正（ex.A2→A）'!"&amp;ADDRESS(MATCH(C90,'ファミリ引用特許表記修正（ex.A2→A）'!$A$2:$A$241,0),1)&amp;":"&amp;ADDRESS(MATCH(C90,'ファミリ引用特許表記修正（ex.A2→A）'!$A$2:$A$241,0),171)),Y90)&gt;0,"Yes","No")),"")</f>
        <v/>
      </c>
      <c r="AR90" s="193" t="str">
        <f>IF(OR(LEFT(R90)="特",LEFT(R90)="実",AND(OR(LEFT(R90,2)="US",LEFT(R90,2)="WO",LEFT(R90,2)="GB",LEFT(R90,2)="EP",LEFT(R90,2)="DE"),OR(MID(R90,3,1)="1",MID(R90,3,1)="2",MID(R90,3,1)="3",MID(R90,3,1)="4",MID(R90,3,1)="5",MID(R90,3,1)="6",MID(R90,3,1)="7",MID(R90,3,1)="8",MID(R90,3,1)="9",MID(R90,3,1)="0",))),"",VLOOKUP($C90,ファミリ発明者引用文献!A$3:B$235,2,FALSE))</f>
        <v>,,</v>
      </c>
      <c r="AS90" s="55" t="str">
        <f>VLOOKUP(C90,ファミリ引用文献WO!A$2:B$241,2,FALSE)</f>
        <v/>
      </c>
      <c r="AT90" s="58" t="str">
        <f>VLOOKUP(C90,ファミリ引用文献!A$3:B$242,2,FALSE)</f>
        <v>松本博 他,バイオテクノロジ-による食品副産物の高度利用に関する研究;(第3報 酒糠,白糠のパン・菓子への利用),平成8年度高知県工業技術ンタ-研究報告第28号,1997年11月 1日,p.111-113//上村光男 編,製パン技術資料 No.363,日本パン技術者協会,1993年12月,p.8-10//四宮陽子,外3名,米粉粒径による随伴空気量の変化と米粉発酵蒸しパンの膨化に及ぼす影響,日本食品工業学会誌,1993年 1月15日,第40巻,第1号,p.28-34/産経新聞 夕刊(大阪),2003年1月14日,8頁/米粉製品の紹介. [online]. [Retrieved on 2008-9-1]. Retrieved from the internet:&lt;URL: http://www.maff.go.jp/hokuriku/food/komeko/document/2008_01.pdf&gt;/中村幸一,米粉パンの開発,ジャパンフ-ドサイエンス,2001年11月 5日,Vol.40,No.11,p.55-59/PATENT ABSTRACTS OF JAPAN vol. 2002, no. 03, 3 April 2002 (2002-04-03) &amp; JP 2001 327242 A (NIIGATA GOURMET:KK), 27 November 2001 (2001-11-27)/0/0/0/0/0/0/0/0/0/0/0/0/0/0/0/0/0/0/0/0/0/0/0/0/0/0/0/0/0/0/0/0/0/0/0/0/0/0/0/0/0/0/0/0/0/0/0/0/0/0/0/0/0/0/0/0/0/0/0/0/0/0/0/0/0/0/0/0/0/0/0/0/0/0/0/0/0/0/0/0/0/0/0/0/0/0/0/0/0/0/0/0/0/0/0/0/0/0/0/0/0/0/0/0/0/0/0/0/0/0/0/0/0/0/0/0/0/0/0/0/0/0/0/0/0/0/0/0/0/0/0/0/0/0/0/0/0/0/0/0/0/0/0/0/0/0/0/0/0/0/0/0/0/0/0/0/0/0/0/0/0/0/0/0/0/0/0</v>
      </c>
      <c r="AU90" s="58" t="str">
        <f>VLOOKUP(C90,審判データ!AH$2:BT$379,39,FALSE)</f>
        <v>AU2003241685A;AU2003241688A;CN01466890A;CN01665399A;EP1552750A;EP1568281A;特開2003-199497;特開2004-267194;特許04323875;特開2009-022306;特許04324237;US2005042358;US2005037122;US2006029708;WO2004006681A;WO2004004477A</v>
      </c>
      <c r="AV90" s="62" t="str">
        <f ca="1">IF(INDIRECT("審判データ!"&amp;ADDRESS(MATCH(C90,審判データ!$AH$1:$AH$379,0),32))="早期審査の対象とする","早期審査","")</f>
        <v>早期審査</v>
      </c>
      <c r="AW90" s="665" t="str">
        <f t="shared" si="6"/>
        <v/>
      </c>
      <c r="AX90" s="666" t="str">
        <f>IF(LEFT(AE90,3)="日本特",IF(LEFT(C90)="特",VLOOKUP(C90,'本件、証拠文献テーマコード'!G$2:I$376,3,FALSE),VLOOKUP(C90,'本件、証拠文献テーマコード'!B$2:I$376,8,FALSE)),"")</f>
        <v/>
      </c>
      <c r="AY90" s="666" t="str">
        <f>IF(LEFT(AE90,3)="日本特",IF(OR(MID(R90,2,1)="開",MID(R90,2,1)="表",MID(R90,2,1)="登"),VLOOKUP(R90,'本件、証拠文献テーマコード'!C$2:I$379,7,FALSE),VLOOKUP(R90,'本件、証拠文献テーマコード'!G$2:I$379,3,FALSE)),"")</f>
        <v/>
      </c>
      <c r="AZ90" s="54"/>
    </row>
    <row r="91" spans="1:52" ht="27" x14ac:dyDescent="0.15">
      <c r="A91" s="911" t="s">
        <v>22495</v>
      </c>
      <c r="B91" s="586" t="str">
        <f ca="1">IF(A91="",B90,INDIRECT("審判データ!"&amp;ADDRESS(MATCH(A91,審判データ!$HC$1:$HC$379,0),20))&amp;" / "&amp;INDIRECT("審判データ!"&amp;ADDRESS(MATCH(A91,審判データ!$HC$1:$HC$379,0),21)))</f>
        <v>2011 / 29-1,29-2</v>
      </c>
      <c r="C91" s="3">
        <v>4290222</v>
      </c>
      <c r="D91" s="799" t="s">
        <v>22496</v>
      </c>
      <c r="E91" s="1" t="str">
        <f ca="1">INDIRECT("審判データ!"&amp;ADDRESS(MATCH(C91,審判データ!$AH$1:$AH$379,0),55))</f>
        <v>日清オイリオグループ株式会社</v>
      </c>
      <c r="F91" s="1" t="str">
        <f ca="1">INDIRECT("審判データ!"&amp;ADDRESS(MATCH(C91,審判データ!$AH$1:$AH$379,0),56))</f>
        <v>亀谷　剛;嶋田　初美;生稲　淳一</v>
      </c>
      <c r="G91" s="43" t="str">
        <f ca="1">INDIRECT("審判データ!"&amp;ADDRESS(MATCH(C91,審判データ!$AH$1:$AH$379,0),72))</f>
        <v>AU2008220159A;CA02679306A;CN101662943A;EP2127532A;WO08/105399;特許04290222;KR20090117928A;TW200845910A;US2010074999;WO2008105399A</v>
      </c>
      <c r="H91" s="43" t="str">
        <f ca="1">INDIRECT("審判データ!"&amp;ADDRESS(MATCH(C91,審判データ!$AH$1:$AH$379,0),41))</f>
        <v>A23D  9/06;A23D  9/00</v>
      </c>
      <c r="I91" s="1" t="str">
        <f ca="1">INDIRECT("審判データ!"&amp;ADDRESS(MATCH(C91,審判データ!$AH$1:$AH$379,0),49))</f>
        <v>A23D   9/00@AFI(JP);A23D   9/06@ALI(JP)</v>
      </c>
      <c r="J91" s="1" t="str">
        <f ca="1">INDIRECT("審判データ!"&amp;ADDRESS(MATCH(C91,審判データ!$AH$1:$AH$379,0),51))</f>
        <v>A23D  9/00    506;A23D  9/06</v>
      </c>
      <c r="K91" s="1" t="str">
        <f ca="1">INDIRECT("審判データ!"&amp;ADDRESS(MATCH(C91,審判データ!$AH$1:$AH$379,0),53))</f>
        <v>4B026 DC01;4B026 DG02;4B026 DG05;4B026 DH02;4B026 DX01</v>
      </c>
      <c r="L91" s="961" t="s">
        <v>22497</v>
      </c>
      <c r="M91" s="963" t="s">
        <v>22324</v>
      </c>
      <c r="N91" s="965" t="s">
        <v>22498</v>
      </c>
      <c r="O91" s="967">
        <v>0</v>
      </c>
      <c r="P91" s="959" t="s">
        <v>22499</v>
      </c>
      <c r="Q91" s="591" t="s">
        <v>22464</v>
      </c>
      <c r="R91" s="592" t="s">
        <v>22500</v>
      </c>
      <c r="S91" s="588" t="str">
        <f>IF(OR(LEFT(R91)="特",LEFT(R91)="実"),VLOOKUP(R91,'証拠（JP特許）'!$B$2:$D$299,2,FALSE),IF(AND(OR(LEFT(R91,2)="US",LEFT(R91,2)="WO",LEFT(R91,2)="GB",LEFT(R91,2)="EP",LEFT(R91,2)="DE"),OR(MID(R91,3,1)="1",MID(R91,3,1)="2",MID(R91,3,1)="3",MID(R91,3,1)="4",MID(R91,3,1)="5",MID(R91,3,1)="6",MID(R91,3,1)="7",MID(R91,3,1)="8",MID(R91,3,1)="9",MID(R91,3,1)="0")),VLOOKUP(R91,'証拠（WW特許）'!$B$2:$C$90,2,FALSE),"_"))</f>
        <v>_</v>
      </c>
      <c r="T91" s="591" t="str">
        <f>IF(OR(LEFT(R91)="特",LEFT(R91)="実"),VLOOKUP(R91,'証拠（JP特許）'!$B$2:$E$299,4,FALSE),"_")</f>
        <v>_</v>
      </c>
      <c r="U91" s="588" t="s">
        <v>94</v>
      </c>
      <c r="V91" s="591" t="s">
        <v>203</v>
      </c>
      <c r="W91" s="608" t="str">
        <f t="shared" si="8"/>
        <v/>
      </c>
      <c r="X91" s="604"/>
      <c r="Y91" s="604" t="str">
        <f t="shared" si="9"/>
        <v/>
      </c>
      <c r="Z91" s="91" t="str">
        <f ca="1">IF(OR(LEFT(R91)="特",LEFT(R91)="実",AND(OR(LEFT(R91,2)="US",LEFT(R91,2)="WO",LEFT(R91,2)="GB",LEFT(R91,2)="EP",LEFT(R91,2)="DE"),OR(MID(R91,3,1)="1",MID(R91,3,1)="2",MID(R91,3,1)="3",MID(R91,3,1)="4",MID(R91,3,1)="5",MID(R91,3,1)="6",MID(R91,3,1)="7",MID(R91,3,1)="8",MID(R91,3,1)="9",MID(R91,3,1)="0",))),IF(COUNTIF(INDIRECT("拒絶理由・拒絶査定・異議申立!"&amp;ADDRESS(MATCH(C91,拒絶理由・拒絶査定・異議申立!B$1:B$1000,0),3)&amp;":"&amp;ADDRESS(MATCH(C91,拒絶理由・拒絶査定・異議申立!B$1:B$1000,0),50)),R91)+COUNTIF(INDIRECT("拒絶理由・拒絶査定・異議申立!"&amp;ADDRESS(MATCH(C91,拒絶理由・拒絶査定・異議申立!B$1:B$1000,0),3)&amp;":"&amp;ADDRESS(MATCH(C91,拒絶理由・拒絶査定・異議申立!B$1:B$1000,0),50)),T91)&gt;0,"Yes","No"),"")</f>
        <v/>
      </c>
      <c r="AA91" s="92" t="str">
        <f ca="1">IF(OR(LEFT(R91)="特",LEFT(R91)="実",AND(OR(LEFT(R91,2)="US",LEFT(R91,2)="WO",LEFT(R91,2)="GB",LEFT(R91,2)="EP",LEFT(R91,2)="DE"),OR(MID(R91,3,1)="1",MID(R91,3,1)="2",MID(R91,3,1)="3",MID(R91,3,1)="4",MID(R91,3,1)="5",MID(R91,3,1)="6",MID(R91,3,1)="7",MID(R91,3,1)="8",MID(R91,3,1)="9",MID(R91,3,1)="0",))),IF(COUNTIF(INDIRECT("先行技術調査・登録査定!"&amp;ADDRESS(MATCH(C91,先行技術調査・登録査定!B$1:B$1000,0),3)&amp;":"&amp;ADDRESS(MATCH(C91,先行技術調査・登録査定!B$1:B$1000,0),49)),R91)+COUNTIF(INDIRECT("先行技術調査・登録査定!"&amp;ADDRESS(MATCH(C91,先行技術調査・登録査定!B$1:B$1000,0),3)&amp;":"&amp;ADDRESS(MATCH(C91,先行技術調査・登録査定!B$1:B$1000,0),49)),T91)&gt;0,"Yes","No"),"")</f>
        <v/>
      </c>
      <c r="AB91" s="169" t="str">
        <f t="shared" ca="1" si="5"/>
        <v/>
      </c>
      <c r="AC91" s="121" t="str">
        <f>IF(OR(LEFT(R91)="特",LEFT(R91)="実",AND(OR(LEFT(R91,2)="US",LEFT(R91,2)="WO",LEFT(R91,2)="GB",LEFT(R91,2)="EP",LEFT(R91,2)="DE"),OR(MID(R91,3,1)="1",MID(R91,3,1)="2",MID(R91,3,1)="3",MID(R91,3,1)="4",MID(R91,3,1)="5",MID(R91,3,1)="6",MID(R91,3,1)="7",MID(R91,3,1)="8",MID(R91,3,1)="9",MID(R91,3,1)="0",))),"",VLOOKUP($C91,非特許文献リスト!$A$2:$C$196,2,FALSE))</f>
        <v/>
      </c>
      <c r="AD91" s="122" t="str">
        <f>IF(OR(LEFT(R91)="特",LEFT(R91)="実",AND(OR(LEFT(R91,2)="US",LEFT(R91,2)="WO",LEFT(R91,2)="GB",LEFT(R91,2)="EP",LEFT(R91,2)="DE"),OR(MID(R91,3,1)="1",MID(R91,3,1)="2",MID(R91,3,1)="3",MID(R91,3,1)="4",MID(R91,3,1)="5",MID(R91,3,1)="6",MID(R91,3,1)="7",MID(R91,3,1)="8",MID(R91,3,1)="9",MID(R91,3,1)="0",))),"",VLOOKUP($C91,非特許文献リスト!$A$2:$C$196,3,FALSE))</f>
        <v/>
      </c>
      <c r="AE91" s="171" t="str">
        <f t="shared" si="7"/>
        <v/>
      </c>
      <c r="AF91" s="172" t="str">
        <f>IF(OR(LEFT(R91)="特",LEFT(R91)="実"),VLOOKUP(R91,'証拠（JP特許）'!$B$2:$AB$299,10,FALSE),IF(AND(OR(LEFT(R91,2)="US",LEFT(R91,2)="WO",LEFT(R91,2)="GB",LEFT(R91,2)="EP",LEFT(R91,2)="DE"),OR(MID(R91,3,1)="1",MID(R91,3,1)="2",MID(R91,3,1)="3",MID(R91,3,1)="4",MID(R91,3,1)="5",MID(R91,3,1)="6",MID(R91,3,1)="7",MID(R91,3,1)="8",MID(R91,3,1)="9",MID(R91,3,1)="0",)),VLOOKUP(R91,'証拠（WW特許）'!$B$2:$M$90,8,FALSE),""))</f>
        <v/>
      </c>
      <c r="AG91" s="172" t="str">
        <f>IF(OR(LEFT(R91)="特",LEFT(R91)="実"),VLOOKUP(R91,'証拠（JP特許）'!$B$2:$AB$299,26,FALSE),IF(AND(OR(LEFT(R91,2)="US",LEFT(R91,2)="WO",LEFT(R91,2)="GB",LEFT(R91,2)="EP",LEFT(R91,2)="DE"),OR(MID(R91,3,1)="1",MID(R91,3,1)="2",MID(R91,3,1)="3",MID(R91,3,1)="4",MID(R91,3,1)="5",MID(R91,3,1)="6",MID(R91,3,1)="7",MID(R91,3,1)="8",MID(R91,3,1)="9",MID(R91,3,1)="0",)),VLOOKUP(R91,'証拠（WW特許）'!$B$2:$M$90,12,FALSE),""))</f>
        <v/>
      </c>
      <c r="AH91" s="22" t="str">
        <f>IF(OR(LEFT(R91)="特",LEFT(R91)="実"),VLOOKUP(R91,'証拠（JP特許）'!$B$2:$X$299,20,FALSE),IF(AND(OR(LEFT(R91,2)="US",LEFT(R91,2)="WO",LEFT(R91,2)="GB",LEFT(R91,2)="EP",LEFT(R91,2)="DE"),OR(MID(R91,3,1)="1",MID(R91,3,1)="2",MID(R91,3,1)="3",MID(R91,3,1)="4",MID(R91,3,1)="5",MID(R91,3,1)="6",MID(R91,3,1)="7",MID(R91,3,1)="8",MID(R91,3,1)="9",MID(R91,3,1)="0",)),VLOOKUP(R91,'証拠（WW特許）'!$B$2:$U$90,20,FALSE),""))</f>
        <v/>
      </c>
      <c r="AI91" s="22" t="str">
        <f>IF(OR(LEFT(R91)="特",LEFT(R91)="実"),VLOOKUP(R91,'証拠（JP特許）'!$B$2:$X$299,21,FALSE),"")</f>
        <v/>
      </c>
      <c r="AJ91" s="22" t="str">
        <f>IF(OR(LEFT(R91)="特",LEFT(R91)="実"),VLOOKUP(R91,'証拠（JP特許）'!$B$2:$X$299,22,FALSE),"")</f>
        <v/>
      </c>
      <c r="AK91" s="124" t="str">
        <f>IF(OR(LEFT(R91)="特",LEFT(R91)="実"),VLOOKUP(R91,'証拠（JP特許）'!$B$2:$X$299,17,FALSE),IF(AND(OR(LEFT(R91,2)="US",LEFT(R91,2)="WO",LEFT(R91,2)="GB",LEFT(R91,2)="EP",LEFT(R91,2)="DE"),OR(MID(R91,3,1)="1",MID(R91,3,1)="2",MID(R91,3,1)="3",MID(R91,3,1)="4",MID(R91,3,1)="5",MID(R91,3,1)="6",MID(R91,3,1)="7",MID(R91,3,1)="8",MID(R91,3,1)="9",MID(R91,3,1)="0",)),VLOOKUP(R91,'証拠（WW特許）'!$B$2:$U$90,16,FALSE),""))</f>
        <v/>
      </c>
      <c r="AL91" s="620"/>
      <c r="AM91" s="620"/>
      <c r="AN91" s="620"/>
      <c r="AO91" s="22" t="str">
        <f ca="1">IF(OR(LEFT(R91)="特",LEFT(R91)="実",AND(OR(LEFT(R91,2)="US",LEFT(R91,2)="WO",LEFT(R91,2)="GB",LEFT(R91,2)="EP",LEFT(R91,2)="DE"),OR(MID(R91,3,1)="1",MID(R91,3,1)="2",MID(R91,3,1)="3",MID(R91,3,1)="4",MID(R91,3,1)="5",MID(R91,3,1)="6",MID(R91,3,1)="7",MID(R91,3,1)="8",MID(R91,3,1)="9",MID(R91,3,1)="0"))),IF(COUNTIF(INDIRECT("発明者引用!"&amp;ADDRESS(MATCH(C91,発明者引用!B$1:B$196,0),4)&amp;":"&amp;ADDRESS(MATCH(C91,発明者引用!B$1:B$196,0),17)),R91)+COUNTIF(INDIRECT("発明者引用!"&amp;ADDRESS(MATCH(C91,発明者引用!B$1:B$196,0),4)&amp;":"&amp;ADDRESS(MATCH(C91,発明者引用!B$1:B$196,0),17)),#REF!)+COUNTIF(INDIRECT("発明者引用!"&amp;ADDRESS(MATCH(C91,発明者引用!B$1:B$196,0),4)&amp;":"&amp;ADDRESS(MATCH(C91,発明者引用!B$1:B$196,0),17)),T91)&gt;0,"Yes","No"),"")</f>
        <v/>
      </c>
      <c r="AP91" s="22" t="str">
        <f ca="1">IF(OR(LEFT(R91)="特",LEFT(R91)="実",AND(OR(LEFT(R91,2)="US",LEFT(R91,2)="WO",LEFT(R91,2)="GB",LEFT(R91,2)="EP",LEFT(R91,2)="DE"),OR(MID(R91,3,1)="1",MID(R91,3,1)="2",MID(R91,3,1)="3",MID(R91,3,1)="4",MID(R91,3,1)="5",MID(R91,3,1)="6",MID(R91,3,1)="7",MID(R91,3,1)="8",MID(R91,3,1)="9",MID(R91,3,1)="0"))),IF(VLOOKUP(C91,ファミリ引用特許WO!$A$2:$B$241,2,FALSE)+VLOOKUP(C91,ファミリ引用文献WO!$A$2:$C$241,3,FALSE)=0,"ISR無し",IF(COUNTIF(INDIRECT("ファミリ引用特許WO!"&amp;ADDRESS(MATCH(C91,ファミリ引用特許WO!$A$2:$A$241,0),1)&amp;":"&amp;ADDRESS(MATCH(C91,ファミリ引用特許WO!$A$2:$A$241,0),19)),R91)+COUNTIF(INDIRECT("ファミリ引用特許WO!"&amp;ADDRESS(MATCH(C91,ファミリ引用特許WO!$A$2:$A$241,0),1)&amp;":"&amp;ADDRESS(MATCH(C91,ファミリ引用特許WO!$A$2:$A$241,0),19)),S91)+COUNTIF(INDIRECT("ファミリ引用特許WO!"&amp;ADDRESS(MATCH(C91,ファミリ引用特許WO!$A$2:$A$241,0),1)&amp;":"&amp;ADDRESS(MATCH(C91,ファミリ引用特許WO!$A$2:$A$241,0),19)),T91)+COUNTIF(INDIRECT("ファミリ引用特許WO!"&amp;ADDRESS(MATCH(C91,ファミリ引用特許WO!$A$2:$A$241,0),1)&amp;":"&amp;ADDRESS(MATCH(C91,ファミリ引用特許WO!$A$2:$A$241,0),19)),W91)+COUNTIF(INDIRECT("ファミリ引用特許WO!"&amp;ADDRESS(MATCH(C91,ファミリ引用特許WO!$A$2:$A$241,0),1)&amp;":"&amp;ADDRESS(MATCH(C91,ファミリ引用特許WO!$A$2:$A$241,0),19)),Y91)&gt;0,"Yes","No")),"")</f>
        <v/>
      </c>
      <c r="AQ91" s="128" t="str">
        <f ca="1">IF(OR(LEFT(R91)="特",LEFT(R91)="実",AND(OR(LEFT(R91,2)="US",LEFT(R91,2)="WO",LEFT(R91,2)="GB",LEFT(R91,2)="EP",LEFT(R91,2)="DE"),OR(MID(R91,3,1)="1",MID(R91,3,1)="2",MID(R91,3,1)="3",MID(R91,3,1)="4",MID(R91,3,1)="5",MID(R91,3,1)="6",MID(R91,3,1)="7",MID(R91,3,1)="8",MID(R91,3,1)="9",MID(R91,3,1)="0"))),IF(VLOOKUP(C91,'ファミリ引用特許表記修正（ex.A2→A）'!$A$2:$B$241,2,FALSE)=0,"family無し",IF(COUNTIF(INDIRECT("'ファミリ引用特許表記修正（ex.A2→A）'!"&amp;ADDRESS(MATCH(C91,'ファミリ引用特許表記修正（ex.A2→A）'!$A$2:$A$241,0),1)&amp;":"&amp;ADDRESS(MATCH(C91,'ファミリ引用特許表記修正（ex.A2→A）'!$A$2:$A$241,0),171)),R91)+COUNTIF(INDIRECT("'ファミリ引用特許表記修正（ex.A2→A）'!"&amp;ADDRESS(MATCH(C91,'ファミリ引用特許表記修正（ex.A2→A）'!$A$2:$A$241,0),1)&amp;":"&amp;ADDRESS(MATCH(C91,'ファミリ引用特許表記修正（ex.A2→A）'!$A$2:$A$241,0),171)),S91)+COUNTIF(INDIRECT("'ファミリ引用特許表記修正（ex.A2→A）'!"&amp;ADDRESS(MATCH(C91,'ファミリ引用特許表記修正（ex.A2→A）'!$A$2:$A$241,0),1)&amp;":"&amp;ADDRESS(MATCH(C91,'ファミリ引用特許表記修正（ex.A2→A）'!$A$2:$A$241,0),171)),T91)+COUNTIF(INDIRECT("'ファミリ引用特許表記修正（ex.A2→A）'!"&amp;ADDRESS(MATCH(C91,'ファミリ引用特許表記修正（ex.A2→A）'!$A$2:$A$241,0),1)&amp;":"&amp;ADDRESS(MATCH(C91,'ファミリ引用特許表記修正（ex.A2→A）'!$A$2:$A$241,0),171)),W91)+COUNTIF(INDIRECT("'ファミリ引用特許表記修正（ex.A2→A）'!"&amp;ADDRESS(MATCH(C91,'ファミリ引用特許表記修正（ex.A2→A）'!$A$2:$A$241,0),1)&amp;":"&amp;ADDRESS(MATCH(C91,'ファミリ引用特許表記修正（ex.A2→A）'!$A$2:$A$241,0),171)),Y91)&gt;0,"Yes","No")),"")</f>
        <v/>
      </c>
      <c r="AR91" s="22" t="str">
        <f>IF(OR(LEFT(R91)="特",LEFT(R91)="実",AND(OR(LEFT(R91,2)="US",LEFT(R91,2)="WO",LEFT(R91,2)="GB",LEFT(R91,2)="EP",LEFT(R91,2)="DE"),OR(MID(R91,3,1)="1",MID(R91,3,1)="2",MID(R91,3,1)="3",MID(R91,3,1)="4",MID(R91,3,1)="5",MID(R91,3,1)="6",MID(R91,3,1)="7",MID(R91,3,1)="8",MID(R91,3,1)="9",MID(R91,3,1)="0",))),"",VLOOKUP($C91,ファミリ発明者引用文献!A$3:B$235,2,FALSE))</f>
        <v>YUSHI FATS AND OILS vol. 50, no. 5, 1997, pages 41 - 50,JAOCS vol. 70, no. 11, 1993, pages 1111 - 1114,</v>
      </c>
      <c r="AS91" s="128" t="str">
        <f>VLOOKUP(C91,ファミリ引用文献WO!A$2:B$241,2,FALSE)</f>
        <v/>
      </c>
      <c r="AT91" s="22" t="str">
        <f>VLOOKUP(C91,ファミリ引用文献!A$3:B$242,2,FALSE)</f>
        <v/>
      </c>
      <c r="AU91" s="22" t="str">
        <f>VLOOKUP(C91,審判データ!AH$2:BT$379,39,FALSE)</f>
        <v>AU2008220159A;CA02679306A;CN101662943A;EP2127532A;WO08/105399;特許04290222;KR20090117928A;TW200845910A;US2010074999;WO2008105399A</v>
      </c>
      <c r="AV91" s="126" t="str">
        <f ca="1">IF(INDIRECT("審判データ!"&amp;ADDRESS(MATCH(C91,審判データ!$AH$1:$AH$379,0),32))="早期審査の対象とする","早期審査","")</f>
        <v>早期審査</v>
      </c>
      <c r="AW91" s="668" t="str">
        <f t="shared" si="6"/>
        <v/>
      </c>
      <c r="AX91" s="669" t="str">
        <f>IF(LEFT(AE91,3)="日本特",IF(LEFT(C91)="特",VLOOKUP(C91,'本件、証拠文献テーマコード'!G$2:I$376,3,FALSE),VLOOKUP(C91,'本件、証拠文献テーマコード'!B$2:I$376,8,FALSE)),"")</f>
        <v/>
      </c>
      <c r="AY91" s="669" t="str">
        <f>IF(LEFT(AE91,3)="日本特",IF(OR(MID(R91,2,1)="開",MID(R91,2,1)="表",MID(R91,2,1)="登"),VLOOKUP(R91,'本件、証拠文献テーマコード'!C$2:I$379,7,FALSE),VLOOKUP(R91,'本件、証拠文献テーマコード'!G$2:I$379,3,FALSE)),"")</f>
        <v/>
      </c>
      <c r="AZ91" s="670"/>
    </row>
    <row r="92" spans="1:52" ht="27" x14ac:dyDescent="0.15">
      <c r="A92" s="912"/>
      <c r="B92" s="586" t="str">
        <f ca="1">IF(A92="",B91,INDIRECT("審判データ!"&amp;ADDRESS(MATCH(A92,審判データ!$HC$1:$HC$379,0),20))&amp;" / "&amp;INDIRECT("審判データ!"&amp;ADDRESS(MATCH(A92,審判データ!$HC$1:$HC$379,0),21)))</f>
        <v>2011 / 29-1,29-2</v>
      </c>
      <c r="C92" s="312">
        <v>4290222</v>
      </c>
      <c r="D92" s="800"/>
      <c r="E92" s="163" t="str">
        <f ca="1">INDIRECT("審判データ!"&amp;ADDRESS(MATCH(C92,審判データ!$AH$1:$AH$379,0),55))</f>
        <v>日清オイリオグループ株式会社</v>
      </c>
      <c r="F92" s="163" t="str">
        <f ca="1">INDIRECT("審判データ!"&amp;ADDRESS(MATCH(C92,審判データ!$AH$1:$AH$379,0),56))</f>
        <v>亀谷　剛;嶋田　初美;生稲　淳一</v>
      </c>
      <c r="G92" s="43" t="str">
        <f ca="1">INDIRECT("審判データ!"&amp;ADDRESS(MATCH(C92,審判データ!$AH$1:$AH$379,0),72))</f>
        <v>AU2008220159A;CA02679306A;CN101662943A;EP2127532A;WO08/105399;特許04290222;KR20090117928A;TW200845910A;US2010074999;WO2008105399A</v>
      </c>
      <c r="H92" s="43" t="str">
        <f ca="1">INDIRECT("審判データ!"&amp;ADDRESS(MATCH(C92,審判データ!$AH$1:$AH$379,0),41))</f>
        <v>A23D  9/06;A23D  9/00</v>
      </c>
      <c r="I92" s="163" t="str">
        <f ca="1">INDIRECT("審判データ!"&amp;ADDRESS(MATCH(C92,審判データ!$AH$1:$AH$379,0),49))</f>
        <v>A23D   9/00@AFI(JP);A23D   9/06@ALI(JP)</v>
      </c>
      <c r="J92" s="163" t="str">
        <f ca="1">INDIRECT("審判データ!"&amp;ADDRESS(MATCH(C92,審判データ!$AH$1:$AH$379,0),51))</f>
        <v>A23D  9/00    506;A23D  9/06</v>
      </c>
      <c r="K92" s="163" t="str">
        <f ca="1">INDIRECT("審判データ!"&amp;ADDRESS(MATCH(C92,審判データ!$AH$1:$AH$379,0),53))</f>
        <v>4B026 DC01;4B026 DG02;4B026 DG05;4B026 DH02;4B026 DX01</v>
      </c>
      <c r="L92" s="962"/>
      <c r="M92" s="964"/>
      <c r="N92" s="966"/>
      <c r="O92" s="968"/>
      <c r="P92" s="960"/>
      <c r="Q92" s="618" t="s">
        <v>22459</v>
      </c>
      <c r="R92" s="562" t="s">
        <v>22501</v>
      </c>
      <c r="S92" s="619" t="str">
        <f>IF(OR(LEFT(R92)="特",LEFT(R92)="実"),VLOOKUP(R92,'証拠（JP特許）'!$B$2:$D$299,2,FALSE),IF(AND(OR(LEFT(R92,2)="US",LEFT(R92,2)="WO",LEFT(R92,2)="GB",LEFT(R92,2)="EP",LEFT(R92,2)="DE"),OR(MID(R92,3,1)="1",MID(R92,3,1)="2",MID(R92,3,1)="3",MID(R92,3,1)="4",MID(R92,3,1)="5",MID(R92,3,1)="6",MID(R92,3,1)="7",MID(R92,3,1)="8",MID(R92,3,1)="9",MID(R92,3,1)="0")),VLOOKUP(R92,'証拠（WW特許）'!$B$2:$C$90,2,FALSE),"_"))</f>
        <v>_</v>
      </c>
      <c r="T92" s="618" t="str">
        <f>IF(OR(LEFT(R92)="特",LEFT(R92)="実"),VLOOKUP(R92,'証拠（JP特許）'!$B$2:$E$299,4,FALSE),"_")</f>
        <v>_</v>
      </c>
      <c r="U92" s="619" t="s">
        <v>94</v>
      </c>
      <c r="V92" s="618" t="s">
        <v>122</v>
      </c>
      <c r="W92" s="608" t="str">
        <f t="shared" si="8"/>
        <v/>
      </c>
      <c r="X92" s="604"/>
      <c r="Y92" s="604" t="str">
        <f t="shared" si="9"/>
        <v/>
      </c>
      <c r="Z92" s="91" t="str">
        <f ca="1">IF(OR(LEFT(R92)="特",LEFT(R92)="実",AND(OR(LEFT(R92,2)="US",LEFT(R92,2)="WO",LEFT(R92,2)="GB",LEFT(R92,2)="EP",LEFT(R92,2)="DE"),OR(MID(R92,3,1)="1",MID(R92,3,1)="2",MID(R92,3,1)="3",MID(R92,3,1)="4",MID(R92,3,1)="5",MID(R92,3,1)="6",MID(R92,3,1)="7",MID(R92,3,1)="8",MID(R92,3,1)="9",MID(R92,3,1)="0",))),IF(COUNTIF(INDIRECT("拒絶理由・拒絶査定・異議申立!"&amp;ADDRESS(MATCH(C92,拒絶理由・拒絶査定・異議申立!B$1:B$1000,0),3)&amp;":"&amp;ADDRESS(MATCH(C92,拒絶理由・拒絶査定・異議申立!B$1:B$1000,0),50)),R92)+COUNTIF(INDIRECT("拒絶理由・拒絶査定・異議申立!"&amp;ADDRESS(MATCH(C92,拒絶理由・拒絶査定・異議申立!B$1:B$1000,0),3)&amp;":"&amp;ADDRESS(MATCH(C92,拒絶理由・拒絶査定・異議申立!B$1:B$1000,0),50)),T92)&gt;0,"Yes","No"),"")</f>
        <v/>
      </c>
      <c r="AA92" s="92" t="str">
        <f ca="1">IF(OR(LEFT(R92)="特",LEFT(R92)="実",AND(OR(LEFT(R92,2)="US",LEFT(R92,2)="WO",LEFT(R92,2)="GB",LEFT(R92,2)="EP",LEFT(R92,2)="DE"),OR(MID(R92,3,1)="1",MID(R92,3,1)="2",MID(R92,3,1)="3",MID(R92,3,1)="4",MID(R92,3,1)="5",MID(R92,3,1)="6",MID(R92,3,1)="7",MID(R92,3,1)="8",MID(R92,3,1)="9",MID(R92,3,1)="0",))),IF(COUNTIF(INDIRECT("先行技術調査・登録査定!"&amp;ADDRESS(MATCH(C92,先行技術調査・登録査定!B$1:B$1000,0),3)&amp;":"&amp;ADDRESS(MATCH(C92,先行技術調査・登録査定!B$1:B$1000,0),49)),R92)+COUNTIF(INDIRECT("先行技術調査・登録査定!"&amp;ADDRESS(MATCH(C92,先行技術調査・登録査定!B$1:B$1000,0),3)&amp;":"&amp;ADDRESS(MATCH(C92,先行技術調査・登録査定!B$1:B$1000,0),49)),T92)&gt;0,"Yes","No"),"")</f>
        <v/>
      </c>
      <c r="AB92" s="169" t="str">
        <f t="shared" ca="1" si="5"/>
        <v/>
      </c>
      <c r="AC92" s="128" t="str">
        <f>IF(OR(LEFT(R92)="特",LEFT(R92)="実",AND(OR(LEFT(R92,2)="US",LEFT(R92,2)="WO",LEFT(R92,2)="GB",LEFT(R92,2)="EP",LEFT(R92,2)="DE"),OR(MID(R92,3,1)="1",MID(R92,3,1)="2",MID(R92,3,1)="3",MID(R92,3,1)="4",MID(R92,3,1)="5",MID(R92,3,1)="6",MID(R92,3,1)="7",MID(R92,3,1)="8",MID(R92,3,1)="9",MID(R92,3,1)="0",))),"",VLOOKUP($C92,非特許文献リスト!$A$2:$C$196,2,FALSE))</f>
        <v/>
      </c>
      <c r="AD92" s="250" t="str">
        <f>IF(OR(LEFT(R92)="特",LEFT(R92)="実",AND(OR(LEFT(R92,2)="US",LEFT(R92,2)="WO",LEFT(R92,2)="GB",LEFT(R92,2)="EP",LEFT(R92,2)="DE"),OR(MID(R92,3,1)="1",MID(R92,3,1)="2",MID(R92,3,1)="3",MID(R92,3,1)="4",MID(R92,3,1)="5",MID(R92,3,1)="6",MID(R92,3,1)="7",MID(R92,3,1)="8",MID(R92,3,1)="9",MID(R92,3,1)="0",))),"",VLOOKUP($C92,非特許文献リスト!$A$2:$C$196,3,FALSE))</f>
        <v/>
      </c>
      <c r="AE92" s="171" t="str">
        <f t="shared" si="7"/>
        <v/>
      </c>
      <c r="AF92" s="172" t="str">
        <f>IF(OR(LEFT(R92)="特",LEFT(R92)="実"),VLOOKUP(R92,'証拠（JP特許）'!$B$2:$AB$299,10,FALSE),IF(AND(OR(LEFT(R92,2)="US",LEFT(R92,2)="WO",LEFT(R92,2)="GB",LEFT(R92,2)="EP",LEFT(R92,2)="DE"),OR(MID(R92,3,1)="1",MID(R92,3,1)="2",MID(R92,3,1)="3",MID(R92,3,1)="4",MID(R92,3,1)="5",MID(R92,3,1)="6",MID(R92,3,1)="7",MID(R92,3,1)="8",MID(R92,3,1)="9",MID(R92,3,1)="0",)),VLOOKUP(R92,'証拠（WW特許）'!$B$2:$M$90,8,FALSE),""))</f>
        <v/>
      </c>
      <c r="AG92" s="172" t="str">
        <f>IF(OR(LEFT(R92)="特",LEFT(R92)="実"),VLOOKUP(R92,'証拠（JP特許）'!$B$2:$AB$299,26,FALSE),IF(AND(OR(LEFT(R92,2)="US",LEFT(R92,2)="WO",LEFT(R92,2)="GB",LEFT(R92,2)="EP",LEFT(R92,2)="DE"),OR(MID(R92,3,1)="1",MID(R92,3,1)="2",MID(R92,3,1)="3",MID(R92,3,1)="4",MID(R92,3,1)="5",MID(R92,3,1)="6",MID(R92,3,1)="7",MID(R92,3,1)="8",MID(R92,3,1)="9",MID(R92,3,1)="0",)),VLOOKUP(R92,'証拠（WW特許）'!$B$2:$M$90,12,FALSE),""))</f>
        <v/>
      </c>
      <c r="AH92" s="22" t="str">
        <f>IF(OR(LEFT(R92)="特",LEFT(R92)="実"),VLOOKUP(R92,'証拠（JP特許）'!$B$2:$X$299,20,FALSE),IF(AND(OR(LEFT(R92,2)="US",LEFT(R92,2)="WO",LEFT(R92,2)="GB",LEFT(R92,2)="EP",LEFT(R92,2)="DE"),OR(MID(R92,3,1)="1",MID(R92,3,1)="2",MID(R92,3,1)="3",MID(R92,3,1)="4",MID(R92,3,1)="5",MID(R92,3,1)="6",MID(R92,3,1)="7",MID(R92,3,1)="8",MID(R92,3,1)="9",MID(R92,3,1)="0",)),VLOOKUP(R92,'証拠（WW特許）'!$B$2:$U$90,20,FALSE),""))</f>
        <v/>
      </c>
      <c r="AI92" s="22" t="str">
        <f>IF(OR(LEFT(R92)="特",LEFT(R92)="実"),VLOOKUP(R92,'証拠（JP特許）'!$B$2:$X$299,21,FALSE),"")</f>
        <v/>
      </c>
      <c r="AJ92" s="22" t="str">
        <f>IF(OR(LEFT(R92)="特",LEFT(R92)="実"),VLOOKUP(R92,'証拠（JP特許）'!$B$2:$X$299,22,FALSE),"")</f>
        <v/>
      </c>
      <c r="AK92" s="124" t="str">
        <f>IF(OR(LEFT(R92)="特",LEFT(R92)="実"),VLOOKUP(R92,'証拠（JP特許）'!$B$2:$X$299,17,FALSE),IF(AND(OR(LEFT(R92,2)="US",LEFT(R92,2)="WO",LEFT(R92,2)="GB",LEFT(R92,2)="EP",LEFT(R92,2)="DE"),OR(MID(R92,3,1)="1",MID(R92,3,1)="2",MID(R92,3,1)="3",MID(R92,3,1)="4",MID(R92,3,1)="5",MID(R92,3,1)="6",MID(R92,3,1)="7",MID(R92,3,1)="8",MID(R92,3,1)="9",MID(R92,3,1)="0",)),VLOOKUP(R92,'証拠（WW特許）'!$B$2:$U$90,16,FALSE),""))</f>
        <v/>
      </c>
      <c r="AL92" s="620"/>
      <c r="AM92" s="620"/>
      <c r="AN92" s="620"/>
      <c r="AO92" s="22" t="str">
        <f ca="1">IF(OR(LEFT(R92)="特",LEFT(R92)="実",AND(OR(LEFT(R92,2)="US",LEFT(R92,2)="WO",LEFT(R92,2)="GB",LEFT(R92,2)="EP",LEFT(R92,2)="DE"),OR(MID(R92,3,1)="1",MID(R92,3,1)="2",MID(R92,3,1)="3",MID(R92,3,1)="4",MID(R92,3,1)="5",MID(R92,3,1)="6",MID(R92,3,1)="7",MID(R92,3,1)="8",MID(R92,3,1)="9",MID(R92,3,1)="0"))),IF(COUNTIF(INDIRECT("発明者引用!"&amp;ADDRESS(MATCH(C92,発明者引用!B$1:B$196,0),4)&amp;":"&amp;ADDRESS(MATCH(C92,発明者引用!B$1:B$196,0),17)),R92)+COUNTIF(INDIRECT("発明者引用!"&amp;ADDRESS(MATCH(C92,発明者引用!B$1:B$196,0),4)&amp;":"&amp;ADDRESS(MATCH(C92,発明者引用!B$1:B$196,0),17)),#REF!)+COUNTIF(INDIRECT("発明者引用!"&amp;ADDRESS(MATCH(C92,発明者引用!B$1:B$196,0),4)&amp;":"&amp;ADDRESS(MATCH(C92,発明者引用!B$1:B$196,0),17)),T92)&gt;0,"Yes","No"),"")</f>
        <v/>
      </c>
      <c r="AP92" s="22" t="str">
        <f ca="1">IF(OR(LEFT(R92)="特",LEFT(R92)="実",AND(OR(LEFT(R92,2)="US",LEFT(R92,2)="WO",LEFT(R92,2)="GB",LEFT(R92,2)="EP",LEFT(R92,2)="DE"),OR(MID(R92,3,1)="1",MID(R92,3,1)="2",MID(R92,3,1)="3",MID(R92,3,1)="4",MID(R92,3,1)="5",MID(R92,3,1)="6",MID(R92,3,1)="7",MID(R92,3,1)="8",MID(R92,3,1)="9",MID(R92,3,1)="0"))),IF(VLOOKUP(C92,ファミリ引用特許WO!$A$2:$B$241,2,FALSE)+VLOOKUP(C92,ファミリ引用文献WO!$A$2:$C$241,3,FALSE)=0,"ISR無し",IF(COUNTIF(INDIRECT("ファミリ引用特許WO!"&amp;ADDRESS(MATCH(C92,ファミリ引用特許WO!$A$2:$A$241,0),1)&amp;":"&amp;ADDRESS(MATCH(C92,ファミリ引用特許WO!$A$2:$A$241,0),19)),R92)+COUNTIF(INDIRECT("ファミリ引用特許WO!"&amp;ADDRESS(MATCH(C92,ファミリ引用特許WO!$A$2:$A$241,0),1)&amp;":"&amp;ADDRESS(MATCH(C92,ファミリ引用特許WO!$A$2:$A$241,0),19)),S92)+COUNTIF(INDIRECT("ファミリ引用特許WO!"&amp;ADDRESS(MATCH(C92,ファミリ引用特許WO!$A$2:$A$241,0),1)&amp;":"&amp;ADDRESS(MATCH(C92,ファミリ引用特許WO!$A$2:$A$241,0),19)),T92)+COUNTIF(INDIRECT("ファミリ引用特許WO!"&amp;ADDRESS(MATCH(C92,ファミリ引用特許WO!$A$2:$A$241,0),1)&amp;":"&amp;ADDRESS(MATCH(C92,ファミリ引用特許WO!$A$2:$A$241,0),19)),W92)+COUNTIF(INDIRECT("ファミリ引用特許WO!"&amp;ADDRESS(MATCH(C92,ファミリ引用特許WO!$A$2:$A$241,0),1)&amp;":"&amp;ADDRESS(MATCH(C92,ファミリ引用特許WO!$A$2:$A$241,0),19)),Y92)&gt;0,"Yes","No")),"")</f>
        <v/>
      </c>
      <c r="AQ92" s="128" t="str">
        <f ca="1">IF(OR(LEFT(R92)="特",LEFT(R92)="実",AND(OR(LEFT(R92,2)="US",LEFT(R92,2)="WO",LEFT(R92,2)="GB",LEFT(R92,2)="EP",LEFT(R92,2)="DE"),OR(MID(R92,3,1)="1",MID(R92,3,1)="2",MID(R92,3,1)="3",MID(R92,3,1)="4",MID(R92,3,1)="5",MID(R92,3,1)="6",MID(R92,3,1)="7",MID(R92,3,1)="8",MID(R92,3,1)="9",MID(R92,3,1)="0"))),IF(VLOOKUP(C92,'ファミリ引用特許表記修正（ex.A2→A）'!$A$2:$B$241,2,FALSE)=0,"family無し",IF(COUNTIF(INDIRECT("'ファミリ引用特許表記修正（ex.A2→A）'!"&amp;ADDRESS(MATCH(C92,'ファミリ引用特許表記修正（ex.A2→A）'!$A$2:$A$241,0),1)&amp;":"&amp;ADDRESS(MATCH(C92,'ファミリ引用特許表記修正（ex.A2→A）'!$A$2:$A$241,0),171)),R92)+COUNTIF(INDIRECT("'ファミリ引用特許表記修正（ex.A2→A）'!"&amp;ADDRESS(MATCH(C92,'ファミリ引用特許表記修正（ex.A2→A）'!$A$2:$A$241,0),1)&amp;":"&amp;ADDRESS(MATCH(C92,'ファミリ引用特許表記修正（ex.A2→A）'!$A$2:$A$241,0),171)),S92)+COUNTIF(INDIRECT("'ファミリ引用特許表記修正（ex.A2→A）'!"&amp;ADDRESS(MATCH(C92,'ファミリ引用特許表記修正（ex.A2→A）'!$A$2:$A$241,0),1)&amp;":"&amp;ADDRESS(MATCH(C92,'ファミリ引用特許表記修正（ex.A2→A）'!$A$2:$A$241,0),171)),T92)+COUNTIF(INDIRECT("'ファミリ引用特許表記修正（ex.A2→A）'!"&amp;ADDRESS(MATCH(C92,'ファミリ引用特許表記修正（ex.A2→A）'!$A$2:$A$241,0),1)&amp;":"&amp;ADDRESS(MATCH(C92,'ファミリ引用特許表記修正（ex.A2→A）'!$A$2:$A$241,0),171)),W92)+COUNTIF(INDIRECT("'ファミリ引用特許表記修正（ex.A2→A）'!"&amp;ADDRESS(MATCH(C92,'ファミリ引用特許表記修正（ex.A2→A）'!$A$2:$A$241,0),1)&amp;":"&amp;ADDRESS(MATCH(C92,'ファミリ引用特許表記修正（ex.A2→A）'!$A$2:$A$241,0),171)),Y92)&gt;0,"Yes","No")),"")</f>
        <v/>
      </c>
      <c r="AR92" s="22" t="str">
        <f>IF(OR(LEFT(R92)="特",LEFT(R92)="実",AND(OR(LEFT(R92,2)="US",LEFT(R92,2)="WO",LEFT(R92,2)="GB",LEFT(R92,2)="EP",LEFT(R92,2)="DE"),OR(MID(R92,3,1)="1",MID(R92,3,1)="2",MID(R92,3,1)="3",MID(R92,3,1)="4",MID(R92,3,1)="5",MID(R92,3,1)="6",MID(R92,3,1)="7",MID(R92,3,1)="8",MID(R92,3,1)="9",MID(R92,3,1)="0",))),"",VLOOKUP($C92,ファミリ発明者引用文献!A$3:B$235,2,FALSE))</f>
        <v>YUSHI FATS AND OILS vol. 50, no. 5, 1997, pages 41 - 50,JAOCS vol. 70, no. 11, 1993, pages 1111 - 1114,</v>
      </c>
      <c r="AS92" s="128" t="str">
        <f>VLOOKUP(C92,ファミリ引用文献WO!A$2:B$241,2,FALSE)</f>
        <v/>
      </c>
      <c r="AT92" s="22" t="str">
        <f>VLOOKUP(C92,ファミリ引用文献!A$3:B$242,2,FALSE)</f>
        <v/>
      </c>
      <c r="AU92" s="22" t="str">
        <f>VLOOKUP(C92,審判データ!AH$2:BT$379,39,FALSE)</f>
        <v>AU2008220159A;CA02679306A;CN101662943A;EP2127532A;WO08/105399;特許04290222;KR20090117928A;TW200845910A;US2010074999;WO2008105399A</v>
      </c>
      <c r="AV92" s="126" t="str">
        <f ca="1">IF(INDIRECT("審判データ!"&amp;ADDRESS(MATCH(C92,審判データ!$AH$1:$AH$379,0),32))="早期審査の対象とする","早期審査","")</f>
        <v>早期審査</v>
      </c>
      <c r="AW92" s="668" t="str">
        <f t="shared" si="6"/>
        <v/>
      </c>
      <c r="AX92" s="669" t="str">
        <f>IF(LEFT(AE92,3)="日本特",IF(LEFT(C92)="特",VLOOKUP(C92,'本件、証拠文献テーマコード'!G$2:I$376,3,FALSE),VLOOKUP(C92,'本件、証拠文献テーマコード'!B$2:I$376,8,FALSE)),"")</f>
        <v/>
      </c>
      <c r="AY92" s="669" t="str">
        <f>IF(LEFT(AE92,3)="日本特",IF(OR(MID(R92,2,1)="開",MID(R92,2,1)="表",MID(R92,2,1)="登"),VLOOKUP(R92,'本件、証拠文献テーマコード'!C$2:I$379,7,FALSE),VLOOKUP(R92,'本件、証拠文献テーマコード'!G$2:I$379,3,FALSE)),"")</f>
        <v/>
      </c>
      <c r="AZ92" s="670"/>
    </row>
    <row r="93" spans="1:52" ht="40.5" x14ac:dyDescent="0.15">
      <c r="A93" s="265" t="s">
        <v>22502</v>
      </c>
      <c r="B93" s="586" t="str">
        <f ca="1">IF(A93="",B92,INDIRECT("審判データ!"&amp;ADDRESS(MATCH(A93,審判データ!$HC$1:$HC$379,0),20))&amp;" / "&amp;INDIRECT("審判データ!"&amp;ADDRESS(MATCH(A93,審判データ!$HC$1:$HC$379,0),21)))</f>
        <v>2011 / 29-1,29-2</v>
      </c>
      <c r="C93" s="312">
        <v>4290222</v>
      </c>
      <c r="D93" s="163" t="s">
        <v>22496</v>
      </c>
      <c r="E93" s="163" t="str">
        <f ca="1">INDIRECT("審判データ!"&amp;ADDRESS(MATCH(C93,審判データ!$AH$1:$AH$379,0),55))</f>
        <v>日清オイリオグループ株式会社</v>
      </c>
      <c r="F93" s="163" t="str">
        <f ca="1">INDIRECT("審判データ!"&amp;ADDRESS(MATCH(C93,審判データ!$AH$1:$AH$379,0),56))</f>
        <v>亀谷　剛;嶋田　初美;生稲　淳一</v>
      </c>
      <c r="G93" s="43" t="str">
        <f ca="1">INDIRECT("審判データ!"&amp;ADDRESS(MATCH(C93,審判データ!$AH$1:$AH$379,0),72))</f>
        <v>AU2008220159A;CA02679306A;CN101662943A;EP2127532A;WO08/105399;特許04290222;KR20090117928A;TW200845910A;US2010074999;WO2008105399A</v>
      </c>
      <c r="H93" s="43" t="str">
        <f ca="1">INDIRECT("審判データ!"&amp;ADDRESS(MATCH(C93,審判データ!$AH$1:$AH$379,0),41))</f>
        <v>A23D  9/06;A23D  9/00</v>
      </c>
      <c r="I93" s="163" t="str">
        <f ca="1">INDIRECT("審判データ!"&amp;ADDRESS(MATCH(C93,審判データ!$AH$1:$AH$379,0),49))</f>
        <v>A23D   9/00@AFI(JP);A23D   9/06@ALI(JP)</v>
      </c>
      <c r="J93" s="163" t="str">
        <f ca="1">INDIRECT("審判データ!"&amp;ADDRESS(MATCH(C93,審判データ!$AH$1:$AH$379,0),51))</f>
        <v>A23D  9/00    506;A23D  9/06</v>
      </c>
      <c r="K93" s="163" t="str">
        <f ca="1">INDIRECT("審判データ!"&amp;ADDRESS(MATCH(C93,審判データ!$AH$1:$AH$379,0),53))</f>
        <v>4B026 DC01;4B026 DG02;4B026 DG05;4B026 DH02;4B026 DX01</v>
      </c>
      <c r="L93" s="671" t="s">
        <v>22497</v>
      </c>
      <c r="M93" s="619" t="s">
        <v>22324</v>
      </c>
      <c r="N93" s="672" t="s">
        <v>22503</v>
      </c>
      <c r="O93" s="673">
        <v>0</v>
      </c>
      <c r="P93" s="674" t="s">
        <v>22504</v>
      </c>
      <c r="Q93" s="618" t="s">
        <v>22464</v>
      </c>
      <c r="R93" s="562" t="s">
        <v>22501</v>
      </c>
      <c r="S93" s="619" t="str">
        <f>IF(OR(LEFT(R93)="特",LEFT(R93)="実"),VLOOKUP(R93,'証拠（JP特許）'!$B$2:$D$299,2,FALSE),IF(AND(OR(LEFT(R93,2)="US",LEFT(R93,2)="WO",LEFT(R93,2)="GB",LEFT(R93,2)="EP",LEFT(R93,2)="DE"),OR(MID(R93,3,1)="1",MID(R93,3,1)="2",MID(R93,3,1)="3",MID(R93,3,1)="4",MID(R93,3,1)="5",MID(R93,3,1)="6",MID(R93,3,1)="7",MID(R93,3,1)="8",MID(R93,3,1)="9",MID(R93,3,1)="0")),VLOOKUP(R93,'証拠（WW特許）'!$B$2:$C$90,2,FALSE),"_"))</f>
        <v>_</v>
      </c>
      <c r="T93" s="618" t="str">
        <f>IF(OR(LEFT(R93)="特",LEFT(R93)="実"),VLOOKUP(R93,'証拠（JP特許）'!$B$2:$E$299,4,FALSE),"_")</f>
        <v>_</v>
      </c>
      <c r="U93" s="619" t="s">
        <v>94</v>
      </c>
      <c r="V93" s="618" t="s">
        <v>122</v>
      </c>
      <c r="W93" s="608" t="str">
        <f t="shared" si="8"/>
        <v/>
      </c>
      <c r="X93" s="604"/>
      <c r="Y93" s="604" t="str">
        <f t="shared" si="9"/>
        <v/>
      </c>
      <c r="Z93" s="91" t="str">
        <f ca="1">IF(OR(LEFT(R93)="特",LEFT(R93)="実",AND(OR(LEFT(R93,2)="US",LEFT(R93,2)="WO",LEFT(R93,2)="GB",LEFT(R93,2)="EP",LEFT(R93,2)="DE"),OR(MID(R93,3,1)="1",MID(R93,3,1)="2",MID(R93,3,1)="3",MID(R93,3,1)="4",MID(R93,3,1)="5",MID(R93,3,1)="6",MID(R93,3,1)="7",MID(R93,3,1)="8",MID(R93,3,1)="9",MID(R93,3,1)="0",))),IF(COUNTIF(INDIRECT("拒絶理由・拒絶査定・異議申立!"&amp;ADDRESS(MATCH(C93,拒絶理由・拒絶査定・異議申立!B$1:B$1000,0),3)&amp;":"&amp;ADDRESS(MATCH(C93,拒絶理由・拒絶査定・異議申立!B$1:B$1000,0),50)),R93)+COUNTIF(INDIRECT("拒絶理由・拒絶査定・異議申立!"&amp;ADDRESS(MATCH(C93,拒絶理由・拒絶査定・異議申立!B$1:B$1000,0),3)&amp;":"&amp;ADDRESS(MATCH(C93,拒絶理由・拒絶査定・異議申立!B$1:B$1000,0),50)),T93)&gt;0,"Yes","No"),"")</f>
        <v/>
      </c>
      <c r="AA93" s="92" t="str">
        <f ca="1">IF(OR(LEFT(R93)="特",LEFT(R93)="実",AND(OR(LEFT(R93,2)="US",LEFT(R93,2)="WO",LEFT(R93,2)="GB",LEFT(R93,2)="EP",LEFT(R93,2)="DE"),OR(MID(R93,3,1)="1",MID(R93,3,1)="2",MID(R93,3,1)="3",MID(R93,3,1)="4",MID(R93,3,1)="5",MID(R93,3,1)="6",MID(R93,3,1)="7",MID(R93,3,1)="8",MID(R93,3,1)="9",MID(R93,3,1)="0",))),IF(COUNTIF(INDIRECT("先行技術調査・登録査定!"&amp;ADDRESS(MATCH(C93,先行技術調査・登録査定!B$1:B$1000,0),3)&amp;":"&amp;ADDRESS(MATCH(C93,先行技術調査・登録査定!B$1:B$1000,0),49)),R93)+COUNTIF(INDIRECT("先行技術調査・登録査定!"&amp;ADDRESS(MATCH(C93,先行技術調査・登録査定!B$1:B$1000,0),3)&amp;":"&amp;ADDRESS(MATCH(C93,先行技術調査・登録査定!B$1:B$1000,0),49)),T93)&gt;0,"Yes","No"),"")</f>
        <v/>
      </c>
      <c r="AB93" s="169" t="str">
        <f t="shared" ca="1" si="5"/>
        <v/>
      </c>
      <c r="AC93" s="128" t="str">
        <f>IF(OR(LEFT(R93)="特",LEFT(R93)="実",AND(OR(LEFT(R93,2)="US",LEFT(R93,2)="WO",LEFT(R93,2)="GB",LEFT(R93,2)="EP",LEFT(R93,2)="DE"),OR(MID(R93,3,1)="1",MID(R93,3,1)="2",MID(R93,3,1)="3",MID(R93,3,1)="4",MID(R93,3,1)="5",MID(R93,3,1)="6",MID(R93,3,1)="7",MID(R93,3,1)="8",MID(R93,3,1)="9",MID(R93,3,1)="0",))),"",VLOOKUP($C93,非特許文献リスト!$A$2:$C$196,2,FALSE))</f>
        <v/>
      </c>
      <c r="AD93" s="250" t="str">
        <f>IF(OR(LEFT(R93)="特",LEFT(R93)="実",AND(OR(LEFT(R93,2)="US",LEFT(R93,2)="WO",LEFT(R93,2)="GB",LEFT(R93,2)="EP",LEFT(R93,2)="DE"),OR(MID(R93,3,1)="1",MID(R93,3,1)="2",MID(R93,3,1)="3",MID(R93,3,1)="4",MID(R93,3,1)="5",MID(R93,3,1)="6",MID(R93,3,1)="7",MID(R93,3,1)="8",MID(R93,3,1)="9",MID(R93,3,1)="0",))),"",VLOOKUP($C93,非特許文献リスト!$A$2:$C$196,3,FALSE))</f>
        <v/>
      </c>
      <c r="AE93" s="171" t="str">
        <f t="shared" si="7"/>
        <v/>
      </c>
      <c r="AF93" s="172" t="str">
        <f>IF(OR(LEFT(R93)="特",LEFT(R93)="実"),VLOOKUP(R93,'証拠（JP特許）'!$B$2:$AB$299,10,FALSE),IF(AND(OR(LEFT(R93,2)="US",LEFT(R93,2)="WO",LEFT(R93,2)="GB",LEFT(R93,2)="EP",LEFT(R93,2)="DE"),OR(MID(R93,3,1)="1",MID(R93,3,1)="2",MID(R93,3,1)="3",MID(R93,3,1)="4",MID(R93,3,1)="5",MID(R93,3,1)="6",MID(R93,3,1)="7",MID(R93,3,1)="8",MID(R93,3,1)="9",MID(R93,3,1)="0",)),VLOOKUP(R93,'証拠（WW特許）'!$B$2:$M$90,8,FALSE),""))</f>
        <v/>
      </c>
      <c r="AG93" s="172" t="str">
        <f>IF(OR(LEFT(R93)="特",LEFT(R93)="実"),VLOOKUP(R93,'証拠（JP特許）'!$B$2:$AB$299,26,FALSE),IF(AND(OR(LEFT(R93,2)="US",LEFT(R93,2)="WO",LEFT(R93,2)="GB",LEFT(R93,2)="EP",LEFT(R93,2)="DE"),OR(MID(R93,3,1)="1",MID(R93,3,1)="2",MID(R93,3,1)="3",MID(R93,3,1)="4",MID(R93,3,1)="5",MID(R93,3,1)="6",MID(R93,3,1)="7",MID(R93,3,1)="8",MID(R93,3,1)="9",MID(R93,3,1)="0",)),VLOOKUP(R93,'証拠（WW特許）'!$B$2:$M$90,12,FALSE),""))</f>
        <v/>
      </c>
      <c r="AH93" s="22" t="str">
        <f>IF(OR(LEFT(R93)="特",LEFT(R93)="実"),VLOOKUP(R93,'証拠（JP特許）'!$B$2:$X$299,20,FALSE),IF(AND(OR(LEFT(R93,2)="US",LEFT(R93,2)="WO",LEFT(R93,2)="GB",LEFT(R93,2)="EP",LEFT(R93,2)="DE"),OR(MID(R93,3,1)="1",MID(R93,3,1)="2",MID(R93,3,1)="3",MID(R93,3,1)="4",MID(R93,3,1)="5",MID(R93,3,1)="6",MID(R93,3,1)="7",MID(R93,3,1)="8",MID(R93,3,1)="9",MID(R93,3,1)="0",)),VLOOKUP(R93,'証拠（WW特許）'!$B$2:$U$90,20,FALSE),""))</f>
        <v/>
      </c>
      <c r="AI93" s="22" t="str">
        <f>IF(OR(LEFT(R93)="特",LEFT(R93)="実"),VLOOKUP(R93,'証拠（JP特許）'!$B$2:$X$299,21,FALSE),"")</f>
        <v/>
      </c>
      <c r="AJ93" s="22" t="str">
        <f>IF(OR(LEFT(R93)="特",LEFT(R93)="実"),VLOOKUP(R93,'証拠（JP特許）'!$B$2:$X$299,22,FALSE),"")</f>
        <v/>
      </c>
      <c r="AK93" s="124" t="str">
        <f>IF(OR(LEFT(R93)="特",LEFT(R93)="実"),VLOOKUP(R93,'証拠（JP特許）'!$B$2:$X$299,17,FALSE),IF(AND(OR(LEFT(R93,2)="US",LEFT(R93,2)="WO",LEFT(R93,2)="GB",LEFT(R93,2)="EP",LEFT(R93,2)="DE"),OR(MID(R93,3,1)="1",MID(R93,3,1)="2",MID(R93,3,1)="3",MID(R93,3,1)="4",MID(R93,3,1)="5",MID(R93,3,1)="6",MID(R93,3,1)="7",MID(R93,3,1)="8",MID(R93,3,1)="9",MID(R93,3,1)="0",)),VLOOKUP(R93,'証拠（WW特許）'!$B$2:$U$90,16,FALSE),""))</f>
        <v/>
      </c>
      <c r="AL93" s="22"/>
      <c r="AM93" s="22"/>
      <c r="AN93" s="22"/>
      <c r="AO93" s="22" t="str">
        <f ca="1">IF(OR(LEFT(R93)="特",LEFT(R93)="実",AND(OR(LEFT(R93,2)="US",LEFT(R93,2)="WO",LEFT(R93,2)="GB",LEFT(R93,2)="EP",LEFT(R93,2)="DE"),OR(MID(R93,3,1)="1",MID(R93,3,1)="2",MID(R93,3,1)="3",MID(R93,3,1)="4",MID(R93,3,1)="5",MID(R93,3,1)="6",MID(R93,3,1)="7",MID(R93,3,1)="8",MID(R93,3,1)="9",MID(R93,3,1)="0"))),IF(COUNTIF(INDIRECT("発明者引用!"&amp;ADDRESS(MATCH(C93,発明者引用!B$1:B$196,0),4)&amp;":"&amp;ADDRESS(MATCH(C93,発明者引用!B$1:B$196,0),17)),R93)+COUNTIF(INDIRECT("発明者引用!"&amp;ADDRESS(MATCH(C93,発明者引用!B$1:B$196,0),4)&amp;":"&amp;ADDRESS(MATCH(C93,発明者引用!B$1:B$196,0),17)),#REF!)+COUNTIF(INDIRECT("発明者引用!"&amp;ADDRESS(MATCH(C93,発明者引用!B$1:B$196,0),4)&amp;":"&amp;ADDRESS(MATCH(C93,発明者引用!B$1:B$196,0),17)),T93)&gt;0,"Yes","No"),"")</f>
        <v/>
      </c>
      <c r="AP93" s="22" t="str">
        <f ca="1">IF(OR(LEFT(R93)="特",LEFT(R93)="実",AND(OR(LEFT(R93,2)="US",LEFT(R93,2)="WO",LEFT(R93,2)="GB",LEFT(R93,2)="EP",LEFT(R93,2)="DE"),OR(MID(R93,3,1)="1",MID(R93,3,1)="2",MID(R93,3,1)="3",MID(R93,3,1)="4",MID(R93,3,1)="5",MID(R93,3,1)="6",MID(R93,3,1)="7",MID(R93,3,1)="8",MID(R93,3,1)="9",MID(R93,3,1)="0"))),IF(VLOOKUP(C93,ファミリ引用特許WO!$A$2:$B$241,2,FALSE)+VLOOKUP(C93,ファミリ引用文献WO!$A$2:$C$241,3,FALSE)=0,"ISR無し",IF(COUNTIF(INDIRECT("ファミリ引用特許WO!"&amp;ADDRESS(MATCH(C93,ファミリ引用特許WO!$A$2:$A$241,0),1)&amp;":"&amp;ADDRESS(MATCH(C93,ファミリ引用特許WO!$A$2:$A$241,0),19)),R93)+COUNTIF(INDIRECT("ファミリ引用特許WO!"&amp;ADDRESS(MATCH(C93,ファミリ引用特許WO!$A$2:$A$241,0),1)&amp;":"&amp;ADDRESS(MATCH(C93,ファミリ引用特許WO!$A$2:$A$241,0),19)),S93)+COUNTIF(INDIRECT("ファミリ引用特許WO!"&amp;ADDRESS(MATCH(C93,ファミリ引用特許WO!$A$2:$A$241,0),1)&amp;":"&amp;ADDRESS(MATCH(C93,ファミリ引用特許WO!$A$2:$A$241,0),19)),T93)+COUNTIF(INDIRECT("ファミリ引用特許WO!"&amp;ADDRESS(MATCH(C93,ファミリ引用特許WO!$A$2:$A$241,0),1)&amp;":"&amp;ADDRESS(MATCH(C93,ファミリ引用特許WO!$A$2:$A$241,0),19)),W93)+COUNTIF(INDIRECT("ファミリ引用特許WO!"&amp;ADDRESS(MATCH(C93,ファミリ引用特許WO!$A$2:$A$241,0),1)&amp;":"&amp;ADDRESS(MATCH(C93,ファミリ引用特許WO!$A$2:$A$241,0),19)),Y93)&gt;0,"Yes","No")),"")</f>
        <v/>
      </c>
      <c r="AQ93" s="128" t="str">
        <f ca="1">IF(OR(LEFT(R93)="特",LEFT(R93)="実",AND(OR(LEFT(R93,2)="US",LEFT(R93,2)="WO",LEFT(R93,2)="GB",LEFT(R93,2)="EP",LEFT(R93,2)="DE"),OR(MID(R93,3,1)="1",MID(R93,3,1)="2",MID(R93,3,1)="3",MID(R93,3,1)="4",MID(R93,3,1)="5",MID(R93,3,1)="6",MID(R93,3,1)="7",MID(R93,3,1)="8",MID(R93,3,1)="9",MID(R93,3,1)="0"))),IF(VLOOKUP(C93,'ファミリ引用特許表記修正（ex.A2→A）'!$A$2:$B$241,2,FALSE)=0,"family無し",IF(COUNTIF(INDIRECT("'ファミリ引用特許表記修正（ex.A2→A）'!"&amp;ADDRESS(MATCH(C93,'ファミリ引用特許表記修正（ex.A2→A）'!$A$2:$A$241,0),1)&amp;":"&amp;ADDRESS(MATCH(C93,'ファミリ引用特許表記修正（ex.A2→A）'!$A$2:$A$241,0),171)),R93)+COUNTIF(INDIRECT("'ファミリ引用特許表記修正（ex.A2→A）'!"&amp;ADDRESS(MATCH(C93,'ファミリ引用特許表記修正（ex.A2→A）'!$A$2:$A$241,0),1)&amp;":"&amp;ADDRESS(MATCH(C93,'ファミリ引用特許表記修正（ex.A2→A）'!$A$2:$A$241,0),171)),S93)+COUNTIF(INDIRECT("'ファミリ引用特許表記修正（ex.A2→A）'!"&amp;ADDRESS(MATCH(C93,'ファミリ引用特許表記修正（ex.A2→A）'!$A$2:$A$241,0),1)&amp;":"&amp;ADDRESS(MATCH(C93,'ファミリ引用特許表記修正（ex.A2→A）'!$A$2:$A$241,0),171)),T93)+COUNTIF(INDIRECT("'ファミリ引用特許表記修正（ex.A2→A）'!"&amp;ADDRESS(MATCH(C93,'ファミリ引用特許表記修正（ex.A2→A）'!$A$2:$A$241,0),1)&amp;":"&amp;ADDRESS(MATCH(C93,'ファミリ引用特許表記修正（ex.A2→A）'!$A$2:$A$241,0),171)),W93)+COUNTIF(INDIRECT("'ファミリ引用特許表記修正（ex.A2→A）'!"&amp;ADDRESS(MATCH(C93,'ファミリ引用特許表記修正（ex.A2→A）'!$A$2:$A$241,0),1)&amp;":"&amp;ADDRESS(MATCH(C93,'ファミリ引用特許表記修正（ex.A2→A）'!$A$2:$A$241,0),171)),Y93)&gt;0,"Yes","No")),"")</f>
        <v/>
      </c>
      <c r="AR93" s="22" t="str">
        <f>IF(OR(LEFT(R93)="特",LEFT(R93)="実",AND(OR(LEFT(R93,2)="US",LEFT(R93,2)="WO",LEFT(R93,2)="GB",LEFT(R93,2)="EP",LEFT(R93,2)="DE"),OR(MID(R93,3,1)="1",MID(R93,3,1)="2",MID(R93,3,1)="3",MID(R93,3,1)="4",MID(R93,3,1)="5",MID(R93,3,1)="6",MID(R93,3,1)="7",MID(R93,3,1)="8",MID(R93,3,1)="9",MID(R93,3,1)="0",))),"",VLOOKUP($C93,ファミリ発明者引用文献!A$3:B$235,2,FALSE))</f>
        <v>YUSHI FATS AND OILS vol. 50, no. 5, 1997, pages 41 - 50,JAOCS vol. 70, no. 11, 1993, pages 1111 - 1114,</v>
      </c>
      <c r="AS93" s="128" t="str">
        <f>VLOOKUP(C93,ファミリ引用文献WO!A$2:B$241,2,FALSE)</f>
        <v/>
      </c>
      <c r="AT93" s="22" t="str">
        <f>VLOOKUP(C93,ファミリ引用文献!A$3:B$242,2,FALSE)</f>
        <v/>
      </c>
      <c r="AU93" s="22" t="str">
        <f>VLOOKUP(C93,審判データ!AH$2:BT$379,39,FALSE)</f>
        <v>AU2008220159A;CA02679306A;CN101662943A;EP2127532A;WO08/105399;特許04290222;KR20090117928A;TW200845910A;US2010074999;WO2008105399A</v>
      </c>
      <c r="AV93" s="126" t="str">
        <f ca="1">IF(INDIRECT("審判データ!"&amp;ADDRESS(MATCH(C93,審判データ!$AH$1:$AH$379,0),32))="早期審査の対象とする","早期審査","")</f>
        <v>早期審査</v>
      </c>
      <c r="AW93" s="668" t="str">
        <f t="shared" si="6"/>
        <v/>
      </c>
      <c r="AX93" s="669" t="str">
        <f>IF(LEFT(AE93,3)="日本特",IF(LEFT(C93)="特",VLOOKUP(C93,'本件、証拠文献テーマコード'!G$2:I$376,3,FALSE),VLOOKUP(C93,'本件、証拠文献テーマコード'!B$2:I$376,8,FALSE)),"")</f>
        <v/>
      </c>
      <c r="AY93" s="669" t="str">
        <f>IF(LEFT(AE93,3)="日本特",IF(OR(MID(R93,2,1)="開",MID(R93,2,1)="表",MID(R93,2,1)="登"),VLOOKUP(R93,'本件、証拠文献テーマコード'!C$2:I$379,7,FALSE),VLOOKUP(R93,'本件、証拠文献テーマコード'!G$2:I$379,3,FALSE)),"")</f>
        <v/>
      </c>
      <c r="AZ93" s="670"/>
    </row>
    <row r="94" spans="1:52" ht="121.5" x14ac:dyDescent="0.15">
      <c r="A94" s="907" t="s">
        <v>22505</v>
      </c>
      <c r="B94" s="586" t="str">
        <f ca="1">IF(A94="",B93,INDIRECT("審判データ!"&amp;ADDRESS(MATCH(A94,審判データ!$HC$1:$HC$379,0),20))&amp;" / "&amp;INDIRECT("審判データ!"&amp;ADDRESS(MATCH(A94,審判データ!$HC$1:$HC$379,0),21)))</f>
        <v>2012 / 29-2</v>
      </c>
      <c r="C94" s="675">
        <v>2898643</v>
      </c>
      <c r="D94" s="274" t="s">
        <v>1347</v>
      </c>
      <c r="E94" s="163" t="str">
        <f ca="1">INDIRECT("審判データ!"&amp;ADDRESS(MATCH(C94,審判データ!$AH$1:$AH$379,0),55))</f>
        <v>古河電気工業株式会社</v>
      </c>
      <c r="F94" s="1" t="str">
        <f ca="1">INDIRECT("審判データ!"&amp;ADDRESS(MATCH(C94,審判データ!$AH$1:$AH$379,0),56))</f>
        <v>イアン・ジョン・マーガットロイド;牧野　俊彦</v>
      </c>
      <c r="G94" s="43" t="str">
        <f ca="1">INDIRECT("審判データ!"&amp;ADDRESS(MATCH(C94,審判データ!$AH$1:$AH$379,0),72))</f>
        <v>特開平02-130988;特許02898643;特開平10-084170;特許03041381;特開平10-070342;特許03033717</v>
      </c>
      <c r="H94" s="1" t="str">
        <f ca="1">INDIRECT("審判データ!"&amp;ADDRESS(MATCH(C94,審判データ!$AH$1:$AH$379,0),41))</f>
        <v>H01S  3/18</v>
      </c>
      <c r="I94" s="1" t="str">
        <f ca="1">INDIRECT("審判データ!"&amp;ADDRESS(MATCH(C94,審判データ!$AH$1:$AH$379,0),49))</f>
        <v>H01S   5/00@AFI(JP);H01S   5/042@ALI(JP)</v>
      </c>
      <c r="J94" s="1" t="str">
        <f ca="1">INDIRECT("審判データ!"&amp;ADDRESS(MATCH(C94,審判データ!$AH$1:$AH$379,0),51))</f>
        <v>H01S  3/18;H01S  3/19;H01S  5/00;H01S  5/042   612;B82Y 20/00</v>
      </c>
      <c r="K94" s="5" t="str">
        <f ca="1">INDIRECT("審判データ!"&amp;ADDRESS(MATCH(C94,審判データ!$AH$1:$AH$379,0),53))</f>
        <v>5F073 AA02;5F073 AA55;5F073 AA61;5F073 AA74;5F073 AB16;5F073 BA02;5F073 BA06;5F073 CA12;5F073 CA13;5F073 CA15;5F073 CB07;5F073 CB19;5F073 DA35;5F073 EA02;5F173 AA01;5F173 AF04;5F173 AF43;5F173 AF58;5F173 AG12;5F173 AG21;5F173 AH14;5F173 AH41;5F173 AH49;5F173 AR02;5F173 AR82;5F173 AJ45</v>
      </c>
      <c r="L94" s="979" t="s">
        <v>1355</v>
      </c>
      <c r="M94" s="982" t="s">
        <v>89</v>
      </c>
      <c r="N94" s="985" t="s">
        <v>1356</v>
      </c>
      <c r="O94" s="1008">
        <v>0</v>
      </c>
      <c r="P94" s="1085" t="s">
        <v>1357</v>
      </c>
      <c r="Q94" s="676" t="s">
        <v>1358</v>
      </c>
      <c r="R94" s="644" t="s">
        <v>22506</v>
      </c>
      <c r="S94" s="677" t="str">
        <f>IF(OR(LEFT(R94)="特",LEFT(R94)="実"),VLOOKUP(R94,'証拠（JP特許）'!$B$2:$D$299,2,FALSE),IF(AND(OR(LEFT(R94,2)="US",LEFT(R94,2)="WO",LEFT(R94,2)="GB",LEFT(R94,2)="EP",LEFT(R94,2)="DE"),OR(MID(R94,3,1)="1",MID(R94,3,1)="2",MID(R94,3,1)="3",MID(R94,3,1)="4",MID(R94,3,1)="5",MID(R94,3,1)="6",MID(R94,3,1)="7",MID(R94,3,1)="8",MID(R94,3,1)="9",MID(R94,3,1)="0")),VLOOKUP(R94,'証拠（WW特許）'!$B$2:$C$90,2,FALSE),"_"))</f>
        <v>_</v>
      </c>
      <c r="T94" s="678" t="str">
        <f>IF(OR(LEFT(R94)="特",LEFT(R94)="実"),VLOOKUP(R94,'証拠（JP特許）'!$B$2:$E$299,4,FALSE),"_")</f>
        <v>_</v>
      </c>
      <c r="U94" s="677" t="s">
        <v>94</v>
      </c>
      <c r="V94" s="678" t="s">
        <v>122</v>
      </c>
      <c r="W94" s="648" t="str">
        <f t="shared" si="8"/>
        <v/>
      </c>
      <c r="X94" s="649"/>
      <c r="Y94" s="649" t="str">
        <f t="shared" si="9"/>
        <v/>
      </c>
      <c r="Z94" s="91" t="str">
        <f ca="1">IF(OR(LEFT(R94)="特",LEFT(R94)="実",AND(OR(LEFT(R94,2)="US",LEFT(R94,2)="WO",LEFT(R94,2)="GB",LEFT(R94,2)="EP",LEFT(R94,2)="DE"),OR(MID(R94,3,1)="1",MID(R94,3,1)="2",MID(R94,3,1)="3",MID(R94,3,1)="4",MID(R94,3,1)="5",MID(R94,3,1)="6",MID(R94,3,1)="7",MID(R94,3,1)="8",MID(R94,3,1)="9",MID(R94,3,1)="0",))),IF(COUNTIF(INDIRECT("拒絶理由・拒絶査定・異議申立!"&amp;ADDRESS(MATCH(C94,拒絶理由・拒絶査定・異議申立!B$1:B$1000,0),3)&amp;":"&amp;ADDRESS(MATCH(C94,拒絶理由・拒絶査定・異議申立!B$1:B$1000,0),50)),R94)+COUNTIF(INDIRECT("拒絶理由・拒絶査定・異議申立!"&amp;ADDRESS(MATCH(C94,拒絶理由・拒絶査定・異議申立!B$1:B$1000,0),3)&amp;":"&amp;ADDRESS(MATCH(C94,拒絶理由・拒絶査定・異議申立!B$1:B$1000,0),50)),T94)&gt;0,"Yes","No"),"")</f>
        <v/>
      </c>
      <c r="AA94" s="92" t="str">
        <f ca="1">IF(OR(LEFT(R94)="特",LEFT(R94)="実",AND(OR(LEFT(R94,2)="US",LEFT(R94,2)="WO",LEFT(R94,2)="GB",LEFT(R94,2)="EP",LEFT(R94,2)="DE"),OR(MID(R94,3,1)="1",MID(R94,3,1)="2",MID(R94,3,1)="3",MID(R94,3,1)="4",MID(R94,3,1)="5",MID(R94,3,1)="6",MID(R94,3,1)="7",MID(R94,3,1)="8",MID(R94,3,1)="9",MID(R94,3,1)="0",))),IF(COUNTIF(INDIRECT("先行技術調査・登録査定!"&amp;ADDRESS(MATCH(C94,先行技術調査・登録査定!B$1:B$1000,0),3)&amp;":"&amp;ADDRESS(MATCH(C94,先行技術調査・登録査定!B$1:B$1000,0),49)),R94)+COUNTIF(INDIRECT("先行技術調査・登録査定!"&amp;ADDRESS(MATCH(C94,先行技術調査・登録査定!B$1:B$1000,0),3)&amp;":"&amp;ADDRESS(MATCH(C94,先行技術調査・登録査定!B$1:B$1000,0),49)),T94)&gt;0,"Yes","No"),"")</f>
        <v/>
      </c>
      <c r="AB94" s="169" t="str">
        <f t="shared" ca="1" si="5"/>
        <v/>
      </c>
      <c r="AC94" s="94" t="str">
        <f>IF(OR(LEFT(R94)="特",LEFT(R94)="実",AND(OR(LEFT(R94,2)="US",LEFT(R94,2)="WO",LEFT(R94,2)="GB",LEFT(R94,2)="EP",LEFT(R94,2)="DE"),OR(MID(R94,3,1)="1",MID(R94,3,1)="2",MID(R94,3,1)="3",MID(R94,3,1)="4",MID(R94,3,1)="5",MID(R94,3,1)="6",MID(R94,3,1)="7",MID(R94,3,1)="8",MID(R94,3,1)="9",MID(R94,3,1)="0",))),"",VLOOKUP($C94,非特許文献リスト!$A$2:$C$196,2,FALSE))</f>
        <v/>
      </c>
      <c r="AD94" s="95" t="str">
        <f>IF(OR(LEFT(R94)="特",LEFT(R94)="実",AND(OR(LEFT(R94,2)="US",LEFT(R94,2)="WO",LEFT(R94,2)="GB",LEFT(R94,2)="EP",LEFT(R94,2)="DE"),OR(MID(R94,3,1)="1",MID(R94,3,1)="2",MID(R94,3,1)="3",MID(R94,3,1)="4",MID(R94,3,1)="5",MID(R94,3,1)="6",MID(R94,3,1)="7",MID(R94,3,1)="8",MID(R94,3,1)="9",MID(R94,3,1)="0",))),"",VLOOKUP($C94,非特許文献リスト!$A$2:$C$196,3,FALSE))</f>
        <v/>
      </c>
      <c r="AE94" s="175" t="str">
        <f t="shared" si="7"/>
        <v/>
      </c>
      <c r="AF94" s="176" t="str">
        <f>IF(OR(LEFT(R94)="特",LEFT(R94)="実"),VLOOKUP(R94,'証拠（JP特許）'!$B$2:$AB$299,10,FALSE),IF(AND(OR(LEFT(R94,2)="US",LEFT(R94,2)="WO",LEFT(R94,2)="GB",LEFT(R94,2)="EP",LEFT(R94,2)="DE"),OR(MID(R94,3,1)="1",MID(R94,3,1)="2",MID(R94,3,1)="3",MID(R94,3,1)="4",MID(R94,3,1)="5",MID(R94,3,1)="6",MID(R94,3,1)="7",MID(R94,3,1)="8",MID(R94,3,1)="9",MID(R94,3,1)="0",)),VLOOKUP(R94,'証拠（WW特許）'!$B$2:$M$90,8,FALSE),""))</f>
        <v/>
      </c>
      <c r="AG94" s="176" t="str">
        <f>IF(OR(LEFT(R94)="特",LEFT(R94)="実"),VLOOKUP(R94,'証拠（JP特許）'!$B$2:$AB$299,26,FALSE),IF(AND(OR(LEFT(R94,2)="US",LEFT(R94,2)="WO",LEFT(R94,2)="GB",LEFT(R94,2)="EP",LEFT(R94,2)="DE"),OR(MID(R94,3,1)="1",MID(R94,3,1)="2",MID(R94,3,1)="3",MID(R94,3,1)="4",MID(R94,3,1)="5",MID(R94,3,1)="6",MID(R94,3,1)="7",MID(R94,3,1)="8",MID(R94,3,1)="9",MID(R94,3,1)="0",)),VLOOKUP(R94,'証拠（WW特許）'!$B$2:$M$90,12,FALSE),""))</f>
        <v/>
      </c>
      <c r="AH94" s="58" t="str">
        <f>IF(OR(LEFT(R94)="特",LEFT(R94)="実"),VLOOKUP(R94,'証拠（JP特許）'!$B$2:$X$299,20,FALSE),IF(AND(OR(LEFT(R94,2)="US",LEFT(R94,2)="WO",LEFT(R94,2)="GB",LEFT(R94,2)="EP",LEFT(R94,2)="DE"),OR(MID(R94,3,1)="1",MID(R94,3,1)="2",MID(R94,3,1)="3",MID(R94,3,1)="4",MID(R94,3,1)="5",MID(R94,3,1)="6",MID(R94,3,1)="7",MID(R94,3,1)="8",MID(R94,3,1)="9",MID(R94,3,1)="0",)),VLOOKUP(R94,'証拠（WW特許）'!$B$2:$U$90,20,FALSE),""))</f>
        <v/>
      </c>
      <c r="AI94" s="58" t="str">
        <f>IF(OR(LEFT(R94)="特",LEFT(R94)="実"),VLOOKUP(R94,'証拠（JP特許）'!$B$2:$X$299,21,FALSE),"")</f>
        <v/>
      </c>
      <c r="AJ94" s="58" t="str">
        <f>IF(OR(LEFT(R94)="特",LEFT(R94)="実"),VLOOKUP(R94,'証拠（JP特許）'!$B$2:$X$299,22,FALSE),"")</f>
        <v/>
      </c>
      <c r="AK94" s="59" t="str">
        <f>IF(OR(LEFT(R94)="特",LEFT(R94)="実"),VLOOKUP(R94,'証拠（JP特許）'!$B$2:$X$299,17,FALSE),IF(AND(OR(LEFT(R94,2)="US",LEFT(R94,2)="WO",LEFT(R94,2)="GB",LEFT(R94,2)="EP",LEFT(R94,2)="DE"),OR(MID(R94,3,1)="1",MID(R94,3,1)="2",MID(R94,3,1)="3",MID(R94,3,1)="4",MID(R94,3,1)="5",MID(R94,3,1)="6",MID(R94,3,1)="7",MID(R94,3,1)="8",MID(R94,3,1)="9",MID(R94,3,1)="0",)),VLOOKUP(R94,'証拠（WW特許）'!$B$2:$U$90,16,FALSE),""))</f>
        <v/>
      </c>
      <c r="AL94" s="58"/>
      <c r="AM94" s="58" t="s">
        <v>96</v>
      </c>
      <c r="AN94" s="58" t="s">
        <v>96</v>
      </c>
      <c r="AO94" s="58" t="str">
        <f ca="1">IF(OR(LEFT(R94)="特",LEFT(R94)="実",AND(OR(LEFT(R94,2)="US",LEFT(R94,2)="WO",LEFT(R94,2)="GB",LEFT(R94,2)="EP",LEFT(R94,2)="DE"),OR(MID(R94,3,1)="1",MID(R94,3,1)="2",MID(R94,3,1)="3",MID(R94,3,1)="4",MID(R94,3,1)="5",MID(R94,3,1)="6",MID(R94,3,1)="7",MID(R94,3,1)="8",MID(R94,3,1)="9",MID(R94,3,1)="0"))),IF(COUNTIF(INDIRECT("発明者引用!"&amp;ADDRESS(MATCH(C94,発明者引用!B$1:B$196,0),4)&amp;":"&amp;ADDRESS(MATCH(C94,発明者引用!B$1:B$196,0),17)),R94)+COUNTIF(INDIRECT("発明者引用!"&amp;ADDRESS(MATCH(C94,発明者引用!B$1:B$196,0),4)&amp;":"&amp;ADDRESS(MATCH(C94,発明者引用!B$1:B$196,0),17)),#REF!)+COUNTIF(INDIRECT("発明者引用!"&amp;ADDRESS(MATCH(C94,発明者引用!B$1:B$196,0),4)&amp;":"&amp;ADDRESS(MATCH(C94,発明者引用!B$1:B$196,0),17)),T94)&gt;0,"Yes","No"),"")</f>
        <v/>
      </c>
      <c r="AP94" s="58" t="str">
        <f ca="1">IF(OR(LEFT(R94)="特",LEFT(R94)="実",AND(OR(LEFT(R94,2)="US",LEFT(R94,2)="WO",LEFT(R94,2)="GB",LEFT(R94,2)="EP",LEFT(R94,2)="DE"),OR(MID(R94,3,1)="1",MID(R94,3,1)="2",MID(R94,3,1)="3",MID(R94,3,1)="4",MID(R94,3,1)="5",MID(R94,3,1)="6",MID(R94,3,1)="7",MID(R94,3,1)="8",MID(R94,3,1)="9",MID(R94,3,1)="0"))),IF(VLOOKUP(C94,ファミリ引用特許WO!$A$2:$B$241,2,FALSE)+VLOOKUP(C94,ファミリ引用文献WO!$A$2:$C$241,3,FALSE)=0,"ISR無し",IF(COUNTIF(INDIRECT("ファミリ引用特許WO!"&amp;ADDRESS(MATCH(C94,ファミリ引用特許WO!$A$2:$A$241,0),1)&amp;":"&amp;ADDRESS(MATCH(C94,ファミリ引用特許WO!$A$2:$A$241,0),19)),R94)+COUNTIF(INDIRECT("ファミリ引用特許WO!"&amp;ADDRESS(MATCH(C94,ファミリ引用特許WO!$A$2:$A$241,0),1)&amp;":"&amp;ADDRESS(MATCH(C94,ファミリ引用特許WO!$A$2:$A$241,0),19)),S94)+COUNTIF(INDIRECT("ファミリ引用特許WO!"&amp;ADDRESS(MATCH(C94,ファミリ引用特許WO!$A$2:$A$241,0),1)&amp;":"&amp;ADDRESS(MATCH(C94,ファミリ引用特許WO!$A$2:$A$241,0),19)),T94)+COUNTIF(INDIRECT("ファミリ引用特許WO!"&amp;ADDRESS(MATCH(C94,ファミリ引用特許WO!$A$2:$A$241,0),1)&amp;":"&amp;ADDRESS(MATCH(C94,ファミリ引用特許WO!$A$2:$A$241,0),19)),W94)+COUNTIF(INDIRECT("ファミリ引用特許WO!"&amp;ADDRESS(MATCH(C94,ファミリ引用特許WO!$A$2:$A$241,0),1)&amp;":"&amp;ADDRESS(MATCH(C94,ファミリ引用特許WO!$A$2:$A$241,0),19)),Y94)&gt;0,"Yes","No")),"")</f>
        <v/>
      </c>
      <c r="AQ94" s="55" t="str">
        <f ca="1">IF(OR(LEFT(R94)="特",LEFT(R94)="実",AND(OR(LEFT(R94,2)="US",LEFT(R94,2)="WO",LEFT(R94,2)="GB",LEFT(R94,2)="EP",LEFT(R94,2)="DE"),OR(MID(R94,3,1)="1",MID(R94,3,1)="2",MID(R94,3,1)="3",MID(R94,3,1)="4",MID(R94,3,1)="5",MID(R94,3,1)="6",MID(R94,3,1)="7",MID(R94,3,1)="8",MID(R94,3,1)="9",MID(R94,3,1)="0"))),IF(VLOOKUP(C94,'ファミリ引用特許表記修正（ex.A2→A）'!$A$2:$B$241,2,FALSE)=0,"family無し",IF(COUNTIF(INDIRECT("'ファミリ引用特許表記修正（ex.A2→A）'!"&amp;ADDRESS(MATCH(C94,'ファミリ引用特許表記修正（ex.A2→A）'!$A$2:$A$241,0),1)&amp;":"&amp;ADDRESS(MATCH(C94,'ファミリ引用特許表記修正（ex.A2→A）'!$A$2:$A$241,0),171)),R94)+COUNTIF(INDIRECT("'ファミリ引用特許表記修正（ex.A2→A）'!"&amp;ADDRESS(MATCH(C94,'ファミリ引用特許表記修正（ex.A2→A）'!$A$2:$A$241,0),1)&amp;":"&amp;ADDRESS(MATCH(C94,'ファミリ引用特許表記修正（ex.A2→A）'!$A$2:$A$241,0),171)),S94)+COUNTIF(INDIRECT("'ファミリ引用特許表記修正（ex.A2→A）'!"&amp;ADDRESS(MATCH(C94,'ファミリ引用特許表記修正（ex.A2→A）'!$A$2:$A$241,0),1)&amp;":"&amp;ADDRESS(MATCH(C94,'ファミリ引用特許表記修正（ex.A2→A）'!$A$2:$A$241,0),171)),T94)+COUNTIF(INDIRECT("'ファミリ引用特許表記修正（ex.A2→A）'!"&amp;ADDRESS(MATCH(C94,'ファミリ引用特許表記修正（ex.A2→A）'!$A$2:$A$241,0),1)&amp;":"&amp;ADDRESS(MATCH(C94,'ファミリ引用特許表記修正（ex.A2→A）'!$A$2:$A$241,0),171)),W94)+COUNTIF(INDIRECT("'ファミリ引用特許表記修正（ex.A2→A）'!"&amp;ADDRESS(MATCH(C94,'ファミリ引用特許表記修正（ex.A2→A）'!$A$2:$A$241,0),1)&amp;":"&amp;ADDRESS(MATCH(C94,'ファミリ引用特許表記修正（ex.A2→A）'!$A$2:$A$241,0),171)),Y94)&gt;0,"Yes","No")),"")</f>
        <v/>
      </c>
      <c r="AR94" s="193" t="str">
        <f>IF(OR(LEFT(R94)="特",LEFT(R94)="実",AND(OR(LEFT(R94,2)="US",LEFT(R94,2)="WO",LEFT(R94,2)="GB",LEFT(R94,2)="EP",LEFT(R94,2)="DE"),OR(MID(R94,3,1)="1",MID(R94,3,1)="2",MID(R94,3,1)="3",MID(R94,3,1)="4",MID(R94,3,1)="5",MID(R94,3,1)="6",MID(R94,3,1)="7",MID(R94,3,1)="8",MID(R94,3,1)="9",MID(R94,3,1)="0",))),"",VLOOKUP($C94,ファミリ発明者引用文献!A$3:B$235,2,FALSE))</f>
        <v>,,</v>
      </c>
      <c r="AS94" s="55" t="str">
        <f>VLOOKUP(C94,ファミリ引用文献WO!A$2:B$241,2,FALSE)</f>
        <v/>
      </c>
      <c r="AT94" s="58" t="str">
        <f>VLOOKUP(C94,ファミリ引用文献!A$3:B$242,2,FALSE)</f>
        <v/>
      </c>
      <c r="AU94" s="58" t="str">
        <f>VLOOKUP(C94,審判データ!AH$2:BT$379,39,FALSE)</f>
        <v>特開平02-130988;特許02898643;特開平10-084170;特許03041381;特開平10-070342;特許03033717</v>
      </c>
      <c r="AV94" s="62" t="str">
        <f ca="1">IF(INDIRECT("審判データ!"&amp;ADDRESS(MATCH(C94,審判データ!$AH$1:$AH$379,0),32))="早期審査の対象とする","早期審査","")</f>
        <v/>
      </c>
      <c r="AW94" s="665" t="str">
        <f t="shared" si="6"/>
        <v/>
      </c>
      <c r="AX94" s="666" t="str">
        <f>IF(LEFT(AE94,3)="日本特",IF(LEFT(C94)="特",VLOOKUP(C94,'本件、証拠文献テーマコード'!G$2:I$376,3,FALSE),VLOOKUP(C94,'本件、証拠文献テーマコード'!B$2:I$376,8,FALSE)),"")</f>
        <v/>
      </c>
      <c r="AY94" s="666" t="str">
        <f>IF(LEFT(AE94,3)="日本特",IF(OR(MID(R94,2,1)="開",MID(R94,2,1)="表",MID(R94,2,1)="登"),VLOOKUP(R94,'本件、証拠文献テーマコード'!C$2:I$379,7,FALSE),VLOOKUP(R94,'本件、証拠文献テーマコード'!G$2:I$379,3,FALSE)),"")</f>
        <v/>
      </c>
      <c r="AZ94" s="54"/>
    </row>
    <row r="95" spans="1:52" ht="94.5" x14ac:dyDescent="0.15">
      <c r="A95" s="908"/>
      <c r="B95" s="586" t="str">
        <f ca="1">IF(A95="",B94,INDIRECT("審判データ!"&amp;ADDRESS(MATCH(A95,審判データ!$HC$1:$HC$379,0),20))&amp;" / "&amp;INDIRECT("審判データ!"&amp;ADDRESS(MATCH(A95,審判データ!$HC$1:$HC$379,0),21)))</f>
        <v>2012 / 29-2</v>
      </c>
      <c r="C95" s="675">
        <v>2898643</v>
      </c>
      <c r="D95" s="274" t="s">
        <v>1347</v>
      </c>
      <c r="E95" s="163" t="str">
        <f ca="1">INDIRECT("審判データ!"&amp;ADDRESS(MATCH(C95,審判データ!$AH$1:$AH$379,0),55))</f>
        <v>古河電気工業株式会社</v>
      </c>
      <c r="F95" s="1" t="str">
        <f ca="1">INDIRECT("審判データ!"&amp;ADDRESS(MATCH(C95,審判データ!$AH$1:$AH$379,0),56))</f>
        <v>イアン・ジョン・マーガットロイド;牧野　俊彦</v>
      </c>
      <c r="G95" s="43" t="str">
        <f ca="1">INDIRECT("審判データ!"&amp;ADDRESS(MATCH(C95,審判データ!$AH$1:$AH$379,0),72))</f>
        <v>特開平02-130988;特許02898643;特開平10-084170;特許03041381;特開平10-070342;特許03033717</v>
      </c>
      <c r="H95" s="1" t="str">
        <f ca="1">INDIRECT("審判データ!"&amp;ADDRESS(MATCH(C95,審判データ!$AH$1:$AH$379,0),41))</f>
        <v>H01S  3/18</v>
      </c>
      <c r="I95" s="1" t="str">
        <f ca="1">INDIRECT("審判データ!"&amp;ADDRESS(MATCH(C95,審判データ!$AH$1:$AH$379,0),49))</f>
        <v>H01S   5/00@AFI(JP);H01S   5/042@ALI(JP)</v>
      </c>
      <c r="J95" s="1" t="str">
        <f ca="1">INDIRECT("審判データ!"&amp;ADDRESS(MATCH(C95,審判データ!$AH$1:$AH$379,0),51))</f>
        <v>H01S  3/18;H01S  3/19;H01S  5/00;H01S  5/042   612;B82Y 20/00</v>
      </c>
      <c r="K95" s="5" t="str">
        <f ca="1">INDIRECT("審判データ!"&amp;ADDRESS(MATCH(C95,審判データ!$AH$1:$AH$379,0),53))</f>
        <v>5F073 AA02;5F073 AA55;5F073 AA61;5F073 AA74;5F073 AB16;5F073 BA02;5F073 BA06;5F073 CA12;5F073 CA13;5F073 CA15;5F073 CB07;5F073 CB19;5F073 DA35;5F073 EA02;5F173 AA01;5F173 AF04;5F173 AF43;5F173 AF58;5F173 AG12;5F173 AG21;5F173 AH14;5F173 AH41;5F173 AH49;5F173 AR02;5F173 AR82;5F173 AJ45</v>
      </c>
      <c r="L95" s="981"/>
      <c r="M95" s="984"/>
      <c r="N95" s="987"/>
      <c r="O95" s="1009"/>
      <c r="P95" s="1079"/>
      <c r="Q95" s="676" t="s">
        <v>1361</v>
      </c>
      <c r="R95" s="644" t="s">
        <v>22507</v>
      </c>
      <c r="S95" s="677" t="str">
        <f>IF(OR(LEFT(R95)="特",LEFT(R95)="実"),VLOOKUP(R95,'証拠（JP特許）'!$B$2:$D$299,2,FALSE),IF(AND(OR(LEFT(R95,2)="US",LEFT(R95,2)="WO",LEFT(R95,2)="GB",LEFT(R95,2)="EP",LEFT(R95,2)="DE"),OR(MID(R95,3,1)="1",MID(R95,3,1)="2",MID(R95,3,1)="3",MID(R95,3,1)="4",MID(R95,3,1)="5",MID(R95,3,1)="6",MID(R95,3,1)="7",MID(R95,3,1)="8",MID(R95,3,1)="9",MID(R95,3,1)="0")),VLOOKUP(R95,'証拠（WW特許）'!$B$2:$C$90,2,FALSE),"_"))</f>
        <v>_</v>
      </c>
      <c r="T95" s="678" t="str">
        <f>IF(OR(LEFT(R95)="特",LEFT(R95)="実"),VLOOKUP(R95,'証拠（JP特許）'!$B$2:$E$299,4,FALSE),"_")</f>
        <v>_</v>
      </c>
      <c r="U95" s="677" t="s">
        <v>94</v>
      </c>
      <c r="V95" s="678" t="s">
        <v>203</v>
      </c>
      <c r="W95" s="648" t="str">
        <f t="shared" si="8"/>
        <v/>
      </c>
      <c r="X95" s="649"/>
      <c r="Y95" s="649" t="str">
        <f t="shared" si="9"/>
        <v/>
      </c>
      <c r="Z95" s="91" t="str">
        <f ca="1">IF(OR(LEFT(R95)="特",LEFT(R95)="実",AND(OR(LEFT(R95,2)="US",LEFT(R95,2)="WO",LEFT(R95,2)="GB",LEFT(R95,2)="EP",LEFT(R95,2)="DE"),OR(MID(R95,3,1)="1",MID(R95,3,1)="2",MID(R95,3,1)="3",MID(R95,3,1)="4",MID(R95,3,1)="5",MID(R95,3,1)="6",MID(R95,3,1)="7",MID(R95,3,1)="8",MID(R95,3,1)="9",MID(R95,3,1)="0",))),IF(COUNTIF(INDIRECT("拒絶理由・拒絶査定・異議申立!"&amp;ADDRESS(MATCH(C95,拒絶理由・拒絶査定・異議申立!B$1:B$1000,0),3)&amp;":"&amp;ADDRESS(MATCH(C95,拒絶理由・拒絶査定・異議申立!B$1:B$1000,0),50)),R95)+COUNTIF(INDIRECT("拒絶理由・拒絶査定・異議申立!"&amp;ADDRESS(MATCH(C95,拒絶理由・拒絶査定・異議申立!B$1:B$1000,0),3)&amp;":"&amp;ADDRESS(MATCH(C95,拒絶理由・拒絶査定・異議申立!B$1:B$1000,0),50)),T95)&gt;0,"Yes","No"),"")</f>
        <v/>
      </c>
      <c r="AA95" s="92" t="str">
        <f ca="1">IF(OR(LEFT(R95)="特",LEFT(R95)="実",AND(OR(LEFT(R95,2)="US",LEFT(R95,2)="WO",LEFT(R95,2)="GB",LEFT(R95,2)="EP",LEFT(R95,2)="DE"),OR(MID(R95,3,1)="1",MID(R95,3,1)="2",MID(R95,3,1)="3",MID(R95,3,1)="4",MID(R95,3,1)="5",MID(R95,3,1)="6",MID(R95,3,1)="7",MID(R95,3,1)="8",MID(R95,3,1)="9",MID(R95,3,1)="0",))),IF(COUNTIF(INDIRECT("先行技術調査・登録査定!"&amp;ADDRESS(MATCH(C95,先行技術調査・登録査定!B$1:B$1000,0),3)&amp;":"&amp;ADDRESS(MATCH(C95,先行技術調査・登録査定!B$1:B$1000,0),49)),R95)+COUNTIF(INDIRECT("先行技術調査・登録査定!"&amp;ADDRESS(MATCH(C95,先行技術調査・登録査定!B$1:B$1000,0),3)&amp;":"&amp;ADDRESS(MATCH(C95,先行技術調査・登録査定!B$1:B$1000,0),49)),T95)&gt;0,"Yes","No"),"")</f>
        <v/>
      </c>
      <c r="AB95" s="169" t="str">
        <f t="shared" ca="1" si="5"/>
        <v/>
      </c>
      <c r="AC95" s="94" t="str">
        <f>IF(OR(LEFT(R95)="特",LEFT(R95)="実",AND(OR(LEFT(R95,2)="US",LEFT(R95,2)="WO",LEFT(R95,2)="GB",LEFT(R95,2)="EP",LEFT(R95,2)="DE"),OR(MID(R95,3,1)="1",MID(R95,3,1)="2",MID(R95,3,1)="3",MID(R95,3,1)="4",MID(R95,3,1)="5",MID(R95,3,1)="6",MID(R95,3,1)="7",MID(R95,3,1)="8",MID(R95,3,1)="9",MID(R95,3,1)="0",))),"",VLOOKUP($C95,非特許文献リスト!$A$2:$C$196,2,FALSE))</f>
        <v/>
      </c>
      <c r="AD95" s="95" t="str">
        <f>IF(OR(LEFT(R95)="特",LEFT(R95)="実",AND(OR(LEFT(R95,2)="US",LEFT(R95,2)="WO",LEFT(R95,2)="GB",LEFT(R95,2)="EP",LEFT(R95,2)="DE"),OR(MID(R95,3,1)="1",MID(R95,3,1)="2",MID(R95,3,1)="3",MID(R95,3,1)="4",MID(R95,3,1)="5",MID(R95,3,1)="6",MID(R95,3,1)="7",MID(R95,3,1)="8",MID(R95,3,1)="9",MID(R95,3,1)="0",))),"",VLOOKUP($C95,非特許文献リスト!$A$2:$C$196,3,FALSE))</f>
        <v/>
      </c>
      <c r="AE95" s="175" t="str">
        <f t="shared" si="7"/>
        <v/>
      </c>
      <c r="AF95" s="176" t="str">
        <f>IF(OR(LEFT(R95)="特",LEFT(R95)="実"),VLOOKUP(R95,'証拠（JP特許）'!$B$2:$AB$299,10,FALSE),IF(AND(OR(LEFT(R95,2)="US",LEFT(R95,2)="WO",LEFT(R95,2)="GB",LEFT(R95,2)="EP",LEFT(R95,2)="DE"),OR(MID(R95,3,1)="1",MID(R95,3,1)="2",MID(R95,3,1)="3",MID(R95,3,1)="4",MID(R95,3,1)="5",MID(R95,3,1)="6",MID(R95,3,1)="7",MID(R95,3,1)="8",MID(R95,3,1)="9",MID(R95,3,1)="0",)),VLOOKUP(R95,'証拠（WW特許）'!$B$2:$M$90,8,FALSE),""))</f>
        <v/>
      </c>
      <c r="AG95" s="176" t="str">
        <f>IF(OR(LEFT(R95)="特",LEFT(R95)="実"),VLOOKUP(R95,'証拠（JP特許）'!$B$2:$AB$299,26,FALSE),IF(AND(OR(LEFT(R95,2)="US",LEFT(R95,2)="WO",LEFT(R95,2)="GB",LEFT(R95,2)="EP",LEFT(R95,2)="DE"),OR(MID(R95,3,1)="1",MID(R95,3,1)="2",MID(R95,3,1)="3",MID(R95,3,1)="4",MID(R95,3,1)="5",MID(R95,3,1)="6",MID(R95,3,1)="7",MID(R95,3,1)="8",MID(R95,3,1)="9",MID(R95,3,1)="0",)),VLOOKUP(R95,'証拠（WW特許）'!$B$2:$M$90,12,FALSE),""))</f>
        <v/>
      </c>
      <c r="AH95" s="58" t="str">
        <f>IF(OR(LEFT(R95)="特",LEFT(R95)="実"),VLOOKUP(R95,'証拠（JP特許）'!$B$2:$X$299,20,FALSE),IF(AND(OR(LEFT(R95,2)="US",LEFT(R95,2)="WO",LEFT(R95,2)="GB",LEFT(R95,2)="EP",LEFT(R95,2)="DE"),OR(MID(R95,3,1)="1",MID(R95,3,1)="2",MID(R95,3,1)="3",MID(R95,3,1)="4",MID(R95,3,1)="5",MID(R95,3,1)="6",MID(R95,3,1)="7",MID(R95,3,1)="8",MID(R95,3,1)="9",MID(R95,3,1)="0",)),VLOOKUP(R95,'証拠（WW特許）'!$B$2:$U$90,20,FALSE),""))</f>
        <v/>
      </c>
      <c r="AI95" s="58" t="str">
        <f>IF(OR(LEFT(R95)="特",LEFT(R95)="実"),VLOOKUP(R95,'証拠（JP特許）'!$B$2:$X$299,21,FALSE),"")</f>
        <v/>
      </c>
      <c r="AJ95" s="58" t="str">
        <f>IF(OR(LEFT(R95)="特",LEFT(R95)="実"),VLOOKUP(R95,'証拠（JP特許）'!$B$2:$X$299,22,FALSE),"")</f>
        <v/>
      </c>
      <c r="AK95" s="59" t="str">
        <f>IF(OR(LEFT(R95)="特",LEFT(R95)="実"),VLOOKUP(R95,'証拠（JP特許）'!$B$2:$X$299,17,FALSE),IF(AND(OR(LEFT(R95,2)="US",LEFT(R95,2)="WO",LEFT(R95,2)="GB",LEFT(R95,2)="EP",LEFT(R95,2)="DE"),OR(MID(R95,3,1)="1",MID(R95,3,1)="2",MID(R95,3,1)="3",MID(R95,3,1)="4",MID(R95,3,1)="5",MID(R95,3,1)="6",MID(R95,3,1)="7",MID(R95,3,1)="8",MID(R95,3,1)="9",MID(R95,3,1)="0",)),VLOOKUP(R95,'証拠（WW特許）'!$B$2:$U$90,16,FALSE),""))</f>
        <v/>
      </c>
      <c r="AL95" s="58"/>
      <c r="AM95" s="58" t="s">
        <v>96</v>
      </c>
      <c r="AN95" s="58" t="s">
        <v>95</v>
      </c>
      <c r="AO95" s="58" t="str">
        <f ca="1">IF(OR(LEFT(R95)="特",LEFT(R95)="実",AND(OR(LEFT(R95,2)="US",LEFT(R95,2)="WO",LEFT(R95,2)="GB",LEFT(R95,2)="EP",LEFT(R95,2)="DE"),OR(MID(R95,3,1)="1",MID(R95,3,1)="2",MID(R95,3,1)="3",MID(R95,3,1)="4",MID(R95,3,1)="5",MID(R95,3,1)="6",MID(R95,3,1)="7",MID(R95,3,1)="8",MID(R95,3,1)="9",MID(R95,3,1)="0"))),IF(COUNTIF(INDIRECT("発明者引用!"&amp;ADDRESS(MATCH(C95,発明者引用!B$1:B$196,0),4)&amp;":"&amp;ADDRESS(MATCH(C95,発明者引用!B$1:B$196,0),17)),R95)+COUNTIF(INDIRECT("発明者引用!"&amp;ADDRESS(MATCH(C95,発明者引用!B$1:B$196,0),4)&amp;":"&amp;ADDRESS(MATCH(C95,発明者引用!B$1:B$196,0),17)),#REF!)+COUNTIF(INDIRECT("発明者引用!"&amp;ADDRESS(MATCH(C95,発明者引用!B$1:B$196,0),4)&amp;":"&amp;ADDRESS(MATCH(C95,発明者引用!B$1:B$196,0),17)),T95)&gt;0,"Yes","No"),"")</f>
        <v/>
      </c>
      <c r="AP95" s="58" t="str">
        <f ca="1">IF(OR(LEFT(R95)="特",LEFT(R95)="実",AND(OR(LEFT(R95,2)="US",LEFT(R95,2)="WO",LEFT(R95,2)="GB",LEFT(R95,2)="EP",LEFT(R95,2)="DE"),OR(MID(R95,3,1)="1",MID(R95,3,1)="2",MID(R95,3,1)="3",MID(R95,3,1)="4",MID(R95,3,1)="5",MID(R95,3,1)="6",MID(R95,3,1)="7",MID(R95,3,1)="8",MID(R95,3,1)="9",MID(R95,3,1)="0"))),IF(VLOOKUP(C95,ファミリ引用特許WO!$A$2:$B$241,2,FALSE)+VLOOKUP(C95,ファミリ引用文献WO!$A$2:$C$241,3,FALSE)=0,"ISR無し",IF(COUNTIF(INDIRECT("ファミリ引用特許WO!"&amp;ADDRESS(MATCH(C95,ファミリ引用特許WO!$A$2:$A$241,0),1)&amp;":"&amp;ADDRESS(MATCH(C95,ファミリ引用特許WO!$A$2:$A$241,0),19)),R95)+COUNTIF(INDIRECT("ファミリ引用特許WO!"&amp;ADDRESS(MATCH(C95,ファミリ引用特許WO!$A$2:$A$241,0),1)&amp;":"&amp;ADDRESS(MATCH(C95,ファミリ引用特許WO!$A$2:$A$241,0),19)),S95)+COUNTIF(INDIRECT("ファミリ引用特許WO!"&amp;ADDRESS(MATCH(C95,ファミリ引用特許WO!$A$2:$A$241,0),1)&amp;":"&amp;ADDRESS(MATCH(C95,ファミリ引用特許WO!$A$2:$A$241,0),19)),T95)+COUNTIF(INDIRECT("ファミリ引用特許WO!"&amp;ADDRESS(MATCH(C95,ファミリ引用特許WO!$A$2:$A$241,0),1)&amp;":"&amp;ADDRESS(MATCH(C95,ファミリ引用特許WO!$A$2:$A$241,0),19)),W95)+COUNTIF(INDIRECT("ファミリ引用特許WO!"&amp;ADDRESS(MATCH(C95,ファミリ引用特許WO!$A$2:$A$241,0),1)&amp;":"&amp;ADDRESS(MATCH(C95,ファミリ引用特許WO!$A$2:$A$241,0),19)),Y95)&gt;0,"Yes","No")),"")</f>
        <v/>
      </c>
      <c r="AQ95" s="55" t="str">
        <f ca="1">IF(OR(LEFT(R95)="特",LEFT(R95)="実",AND(OR(LEFT(R95,2)="US",LEFT(R95,2)="WO",LEFT(R95,2)="GB",LEFT(R95,2)="EP",LEFT(R95,2)="DE"),OR(MID(R95,3,1)="1",MID(R95,3,1)="2",MID(R95,3,1)="3",MID(R95,3,1)="4",MID(R95,3,1)="5",MID(R95,3,1)="6",MID(R95,3,1)="7",MID(R95,3,1)="8",MID(R95,3,1)="9",MID(R95,3,1)="0"))),IF(VLOOKUP(C95,'ファミリ引用特許表記修正（ex.A2→A）'!$A$2:$B$241,2,FALSE)=0,"family無し",IF(COUNTIF(INDIRECT("'ファミリ引用特許表記修正（ex.A2→A）'!"&amp;ADDRESS(MATCH(C95,'ファミリ引用特許表記修正（ex.A2→A）'!$A$2:$A$241,0),1)&amp;":"&amp;ADDRESS(MATCH(C95,'ファミリ引用特許表記修正（ex.A2→A）'!$A$2:$A$241,0),171)),R95)+COUNTIF(INDIRECT("'ファミリ引用特許表記修正（ex.A2→A）'!"&amp;ADDRESS(MATCH(C95,'ファミリ引用特許表記修正（ex.A2→A）'!$A$2:$A$241,0),1)&amp;":"&amp;ADDRESS(MATCH(C95,'ファミリ引用特許表記修正（ex.A2→A）'!$A$2:$A$241,0),171)),S95)+COUNTIF(INDIRECT("'ファミリ引用特許表記修正（ex.A2→A）'!"&amp;ADDRESS(MATCH(C95,'ファミリ引用特許表記修正（ex.A2→A）'!$A$2:$A$241,0),1)&amp;":"&amp;ADDRESS(MATCH(C95,'ファミリ引用特許表記修正（ex.A2→A）'!$A$2:$A$241,0),171)),T95)+COUNTIF(INDIRECT("'ファミリ引用特許表記修正（ex.A2→A）'!"&amp;ADDRESS(MATCH(C95,'ファミリ引用特許表記修正（ex.A2→A）'!$A$2:$A$241,0),1)&amp;":"&amp;ADDRESS(MATCH(C95,'ファミリ引用特許表記修正（ex.A2→A）'!$A$2:$A$241,0),171)),W95)+COUNTIF(INDIRECT("'ファミリ引用特許表記修正（ex.A2→A）'!"&amp;ADDRESS(MATCH(C95,'ファミリ引用特許表記修正（ex.A2→A）'!$A$2:$A$241,0),1)&amp;":"&amp;ADDRESS(MATCH(C95,'ファミリ引用特許表記修正（ex.A2→A）'!$A$2:$A$241,0),171)),Y95)&gt;0,"Yes","No")),"")</f>
        <v/>
      </c>
      <c r="AR95" s="193" t="str">
        <f>IF(OR(LEFT(R95)="特",LEFT(R95)="実",AND(OR(LEFT(R95,2)="US",LEFT(R95,2)="WO",LEFT(R95,2)="GB",LEFT(R95,2)="EP",LEFT(R95,2)="DE"),OR(MID(R95,3,1)="1",MID(R95,3,1)="2",MID(R95,3,1)="3",MID(R95,3,1)="4",MID(R95,3,1)="5",MID(R95,3,1)="6",MID(R95,3,1)="7",MID(R95,3,1)="8",MID(R95,3,1)="9",MID(R95,3,1)="0",))),"",VLOOKUP($C95,ファミリ発明者引用文献!A$3:B$235,2,FALSE))</f>
        <v>,,</v>
      </c>
      <c r="AS95" s="55" t="str">
        <f>VLOOKUP(C95,ファミリ引用文献WO!A$2:B$241,2,FALSE)</f>
        <v/>
      </c>
      <c r="AT95" s="58" t="str">
        <f>VLOOKUP(C95,ファミリ引用文献!A$3:B$242,2,FALSE)</f>
        <v/>
      </c>
      <c r="AU95" s="58" t="str">
        <f>VLOOKUP(C95,審判データ!AH$2:BT$379,39,FALSE)</f>
        <v>特開平02-130988;特許02898643;特開平10-084170;特許03041381;特開平10-070342;特許03033717</v>
      </c>
      <c r="AV95" s="62" t="str">
        <f ca="1">IF(INDIRECT("審判データ!"&amp;ADDRESS(MATCH(C95,審判データ!$AH$1:$AH$379,0),32))="早期審査の対象とする","早期審査","")</f>
        <v/>
      </c>
      <c r="AW95" s="665" t="str">
        <f t="shared" si="6"/>
        <v/>
      </c>
      <c r="AX95" s="666" t="str">
        <f>IF(LEFT(AE95,3)="日本特",IF(LEFT(C95)="特",VLOOKUP(C95,'本件、証拠文献テーマコード'!G$2:I$376,3,FALSE),VLOOKUP(C95,'本件、証拠文献テーマコード'!B$2:I$376,8,FALSE)),"")</f>
        <v/>
      </c>
      <c r="AY95" s="666" t="str">
        <f>IF(LEFT(AE95,3)="日本特",IF(OR(MID(R95,2,1)="開",MID(R95,2,1)="表",MID(R95,2,1)="登"),VLOOKUP(R95,'本件、証拠文献テーマコード'!C$2:I$379,7,FALSE),VLOOKUP(R95,'本件、証拠文献テーマコード'!G$2:I$379,3,FALSE)),"")</f>
        <v/>
      </c>
      <c r="AZ95" s="54"/>
    </row>
    <row r="96" spans="1:52" ht="81" x14ac:dyDescent="0.15">
      <c r="A96" s="275" t="s">
        <v>22508</v>
      </c>
      <c r="B96" s="586" t="str">
        <f ca="1">IF(A96="",B95,INDIRECT("審判データ!"&amp;ADDRESS(MATCH(A96,審判データ!$HC$1:$HC$379,0),20))&amp;" / "&amp;INDIRECT("審判データ!"&amp;ADDRESS(MATCH(A96,審判データ!$HC$1:$HC$379,0),21)))</f>
        <v>2012 / 29-2</v>
      </c>
      <c r="C96" s="679">
        <v>2535311</v>
      </c>
      <c r="D96" s="279" t="s">
        <v>1367</v>
      </c>
      <c r="E96" s="163" t="str">
        <f ca="1">INDIRECT("審判データ!"&amp;ADDRESS(MATCH(C96,審判データ!$AH$1:$AH$379,0),55))</f>
        <v>ヨシトメ産業株式会社</v>
      </c>
      <c r="F96" s="43" t="str">
        <f ca="1">INDIRECT("審判データ!"&amp;ADDRESS(MATCH(C96,審判データ!$AH$1:$AH$379,0),56))</f>
        <v>吉留　嵩</v>
      </c>
      <c r="G96" s="43" t="str">
        <f ca="1">INDIRECT("審判データ!"&amp;ADDRESS(MATCH(C96,審判データ!$AH$1:$AH$379,0),72))</f>
        <v xml:space="preserve"> </v>
      </c>
      <c r="H96" s="43" t="str">
        <f ca="1">INDIRECT("審判データ!"&amp;ADDRESS(MATCH(C96,審判データ!$AH$1:$AH$379,0),41))</f>
        <v>A23L  2/38;A61K 35/78</v>
      </c>
      <c r="I96" s="43" t="str">
        <f ca="1">INDIRECT("審判データ!"&amp;ADDRESS(MATCH(C96,審判データ!$AH$1:$AH$379,0),49))</f>
        <v>A23L   2/38@AFI(JP);A61K  36/00@ALI(JP);A61K  36/18@ALI(JP);A61K  36/47@ALI(JP);A61K  36/48@ALI(JP);A61K  36/899@ALI(JP);A61P   1/00@ALI(JP);A61P   1/12@ALI(JP);A61P   9/00@ALI(JP);A61P  11/10@ALI(JP);A61P  11/14@ALI(JP);A61P  17/00@ALI(JP);A61P  25/04@ALI(JP);A61P  29/00@ALI(JP);A61P  39/02@ALI(JP)</v>
      </c>
      <c r="J96" s="43" t="str">
        <f ca="1">INDIRECT("審判データ!"&amp;ADDRESS(MATCH(C96,審判データ!$AH$1:$AH$379,0),51))</f>
        <v>A23L  2/38        C;A61K 35/78;A61K 35/78        W;A61K 35/78;A61K 35/78        C;A61K 35/78        J;A61K 35/78        L;A61K 35/78        U;A61K 35/78;A61K 35/78;A61K 35/78;A61K 35/78;A61P  1/00;A61P  1/12;A61P  9/00;A61P 11/10;A61P 11/14;A61P 17/00;A61P 25/04;A61P 29/00;A61P 39/02</v>
      </c>
      <c r="K96" s="43" t="str">
        <f ca="1">INDIRECT("審判データ!"&amp;ADDRESS(MATCH(C96,審判データ!$AH$1:$AH$379,0),53))</f>
        <v>4B017 LC03;4B017 LC10;4B017 LE01;4B017 LE09;4B017 LG08;4B017 LG15;4B017 LP04;4B017 LP18;4C088 AB14;4C088 AB22;4C088 AB46;4C088 AB59;4C088 AB77;4C088 AB99;4C088 AC04;4C088 AC05;4C088 BA07;4C088 CA01;4C088 CA02;4C088 MA07;4C088 MA52;4C088 NA05;4C088 NA06;4C088 ZA08;4C088 ZA34;4C088 ZA62;4C088 ZA63;4C088 ZA67;4C088 ZA72;4C088 ZA73;4C088 ZA81;4C088 ZB11;4C088 ZC21;4C088 ZC75;4C088 ZC80</v>
      </c>
      <c r="L96" s="641" t="s">
        <v>1374</v>
      </c>
      <c r="M96" s="642" t="s">
        <v>22324</v>
      </c>
      <c r="N96" s="680" t="s">
        <v>22509</v>
      </c>
      <c r="O96" s="681">
        <v>0</v>
      </c>
      <c r="P96" s="662" t="s">
        <v>1376</v>
      </c>
      <c r="Q96" s="676" t="s">
        <v>1377</v>
      </c>
      <c r="R96" s="644" t="s">
        <v>1378</v>
      </c>
      <c r="S96" s="677" t="str">
        <f>IF(OR(LEFT(R96)="特",LEFT(R96)="実"),VLOOKUP(R96,'証拠（JP特許）'!$B$2:$D$299,2,FALSE),IF(AND(OR(LEFT(R96,2)="US",LEFT(R96,2)="WO",LEFT(R96,2)="GB",LEFT(R96,2)="EP",LEFT(R96,2)="DE"),OR(MID(R96,3,1)="1",MID(R96,3,1)="2",MID(R96,3,1)="3",MID(R96,3,1)="4",MID(R96,3,1)="5",MID(R96,3,1)="6",MID(R96,3,1)="7",MID(R96,3,1)="8",MID(R96,3,1)="9",MID(R96,3,1)="0")),VLOOKUP(R96,'証拠（WW特許）'!$B$2:$C$90,2,FALSE),"_"))</f>
        <v>_</v>
      </c>
      <c r="T96" s="678" t="str">
        <f>IF(OR(LEFT(R96)="特",LEFT(R96)="実"),VLOOKUP(R96,'証拠（JP特許）'!$B$2:$E$299,4,FALSE),"_")</f>
        <v>_</v>
      </c>
      <c r="U96" s="677" t="s">
        <v>94</v>
      </c>
      <c r="V96" s="678" t="s">
        <v>122</v>
      </c>
      <c r="W96" s="648" t="str">
        <f t="shared" si="8"/>
        <v/>
      </c>
      <c r="X96" s="649"/>
      <c r="Y96" s="649" t="str">
        <f t="shared" si="9"/>
        <v/>
      </c>
      <c r="Z96" s="91" t="str">
        <f ca="1">IF(OR(LEFT(R96)="特",LEFT(R96)="実",AND(OR(LEFT(R96,2)="US",LEFT(R96,2)="WO",LEFT(R96,2)="GB",LEFT(R96,2)="EP",LEFT(R96,2)="DE"),OR(MID(R96,3,1)="1",MID(R96,3,1)="2",MID(R96,3,1)="3",MID(R96,3,1)="4",MID(R96,3,1)="5",MID(R96,3,1)="6",MID(R96,3,1)="7",MID(R96,3,1)="8",MID(R96,3,1)="9",MID(R96,3,1)="0",))),IF(COUNTIF(INDIRECT("拒絶理由・拒絶査定・異議申立!"&amp;ADDRESS(MATCH(C96,拒絶理由・拒絶査定・異議申立!B$1:B$1000,0),3)&amp;":"&amp;ADDRESS(MATCH(C96,拒絶理由・拒絶査定・異議申立!B$1:B$1000,0),50)),R96)+COUNTIF(INDIRECT("拒絶理由・拒絶査定・異議申立!"&amp;ADDRESS(MATCH(C96,拒絶理由・拒絶査定・異議申立!B$1:B$1000,0),3)&amp;":"&amp;ADDRESS(MATCH(C96,拒絶理由・拒絶査定・異議申立!B$1:B$1000,0),50)),T96)&gt;0,"Yes","No"),"")</f>
        <v/>
      </c>
      <c r="AA96" s="92" t="str">
        <f ca="1">IF(OR(LEFT(R96)="特",LEFT(R96)="実",AND(OR(LEFT(R96,2)="US",LEFT(R96,2)="WO",LEFT(R96,2)="GB",LEFT(R96,2)="EP",LEFT(R96,2)="DE"),OR(MID(R96,3,1)="1",MID(R96,3,1)="2",MID(R96,3,1)="3",MID(R96,3,1)="4",MID(R96,3,1)="5",MID(R96,3,1)="6",MID(R96,3,1)="7",MID(R96,3,1)="8",MID(R96,3,1)="9",MID(R96,3,1)="0",))),IF(COUNTIF(INDIRECT("先行技術調査・登録査定!"&amp;ADDRESS(MATCH(C96,先行技術調査・登録査定!B$1:B$1000,0),3)&amp;":"&amp;ADDRESS(MATCH(C96,先行技術調査・登録査定!B$1:B$1000,0),49)),R96)+COUNTIF(INDIRECT("先行技術調査・登録査定!"&amp;ADDRESS(MATCH(C96,先行技術調査・登録査定!B$1:B$1000,0),3)&amp;":"&amp;ADDRESS(MATCH(C96,先行技術調査・登録査定!B$1:B$1000,0),49)),T96)&gt;0,"Yes","No"),"")</f>
        <v/>
      </c>
      <c r="AB96" s="169" t="str">
        <f t="shared" ca="1" si="5"/>
        <v/>
      </c>
      <c r="AC96" s="94" t="str">
        <f>IF(OR(LEFT(R96)="特",LEFT(R96)="実",AND(OR(LEFT(R96,2)="US",LEFT(R96,2)="WO",LEFT(R96,2)="GB",LEFT(R96,2)="EP",LEFT(R96,2)="DE"),OR(MID(R96,3,1)="1",MID(R96,3,1)="2",MID(R96,3,1)="3",MID(R96,3,1)="4",MID(R96,3,1)="5",MID(R96,3,1)="6",MID(R96,3,1)="7",MID(R96,3,1)="8",MID(R96,3,1)="9",MID(R96,3,1)="0",))),"",VLOOKUP($C96,非特許文献リスト!$A$2:$C$196,2,FALSE))</f>
        <v/>
      </c>
      <c r="AD96" s="95" t="str">
        <f>IF(OR(LEFT(R96)="特",LEFT(R96)="実",AND(OR(LEFT(R96,2)="US",LEFT(R96,2)="WO",LEFT(R96,2)="GB",LEFT(R96,2)="EP",LEFT(R96,2)="DE"),OR(MID(R96,3,1)="1",MID(R96,3,1)="2",MID(R96,3,1)="3",MID(R96,3,1)="4",MID(R96,3,1)="5",MID(R96,3,1)="6",MID(R96,3,1)="7",MID(R96,3,1)="8",MID(R96,3,1)="9",MID(R96,3,1)="0",))),"",VLOOKUP($C96,非特許文献リスト!$A$2:$C$196,3,FALSE))</f>
        <v/>
      </c>
      <c r="AE96" s="175" t="str">
        <f t="shared" si="7"/>
        <v/>
      </c>
      <c r="AF96" s="176" t="str">
        <f>IF(OR(LEFT(R96)="特",LEFT(R96)="実"),VLOOKUP(R96,'証拠（JP特許）'!$B$2:$AB$299,10,FALSE),IF(AND(OR(LEFT(R96,2)="US",LEFT(R96,2)="WO",LEFT(R96,2)="GB",LEFT(R96,2)="EP",LEFT(R96,2)="DE"),OR(MID(R96,3,1)="1",MID(R96,3,1)="2",MID(R96,3,1)="3",MID(R96,3,1)="4",MID(R96,3,1)="5",MID(R96,3,1)="6",MID(R96,3,1)="7",MID(R96,3,1)="8",MID(R96,3,1)="9",MID(R96,3,1)="0",)),VLOOKUP(R96,'証拠（WW特許）'!$B$2:$M$90,8,FALSE),""))</f>
        <v/>
      </c>
      <c r="AG96" s="176" t="str">
        <f>IF(OR(LEFT(R96)="特",LEFT(R96)="実"),VLOOKUP(R96,'証拠（JP特許）'!$B$2:$AB$299,26,FALSE),IF(AND(OR(LEFT(R96,2)="US",LEFT(R96,2)="WO",LEFT(R96,2)="GB",LEFT(R96,2)="EP",LEFT(R96,2)="DE"),OR(MID(R96,3,1)="1",MID(R96,3,1)="2",MID(R96,3,1)="3",MID(R96,3,1)="4",MID(R96,3,1)="5",MID(R96,3,1)="6",MID(R96,3,1)="7",MID(R96,3,1)="8",MID(R96,3,1)="9",MID(R96,3,1)="0",)),VLOOKUP(R96,'証拠（WW特許）'!$B$2:$M$90,12,FALSE),""))</f>
        <v/>
      </c>
      <c r="AH96" s="58" t="str">
        <f>IF(OR(LEFT(R96)="特",LEFT(R96)="実"),VLOOKUP(R96,'証拠（JP特許）'!$B$2:$X$299,20,FALSE),IF(AND(OR(LEFT(R96,2)="US",LEFT(R96,2)="WO",LEFT(R96,2)="GB",LEFT(R96,2)="EP",LEFT(R96,2)="DE"),OR(MID(R96,3,1)="1",MID(R96,3,1)="2",MID(R96,3,1)="3",MID(R96,3,1)="4",MID(R96,3,1)="5",MID(R96,3,1)="6",MID(R96,3,1)="7",MID(R96,3,1)="8",MID(R96,3,1)="9",MID(R96,3,1)="0",)),VLOOKUP(R96,'証拠（WW特許）'!$B$2:$U$90,20,FALSE),""))</f>
        <v/>
      </c>
      <c r="AI96" s="58" t="str">
        <f>IF(OR(LEFT(R96)="特",LEFT(R96)="実"),VLOOKUP(R96,'証拠（JP特許）'!$B$2:$X$299,21,FALSE),"")</f>
        <v/>
      </c>
      <c r="AJ96" s="58" t="str">
        <f>IF(OR(LEFT(R96)="特",LEFT(R96)="実"),VLOOKUP(R96,'証拠（JP特許）'!$B$2:$X$299,22,FALSE),"")</f>
        <v/>
      </c>
      <c r="AK96" s="59" t="str">
        <f>IF(OR(LEFT(R96)="特",LEFT(R96)="実"),VLOOKUP(R96,'証拠（JP特許）'!$B$2:$X$299,17,FALSE),IF(AND(OR(LEFT(R96,2)="US",LEFT(R96,2)="WO",LEFT(R96,2)="GB",LEFT(R96,2)="EP",LEFT(R96,2)="DE"),OR(MID(R96,3,1)="1",MID(R96,3,1)="2",MID(R96,3,1)="3",MID(R96,3,1)="4",MID(R96,3,1)="5",MID(R96,3,1)="6",MID(R96,3,1)="7",MID(R96,3,1)="8",MID(R96,3,1)="9",MID(R96,3,1)="0",)),VLOOKUP(R96,'証拠（WW特許）'!$B$2:$U$90,16,FALSE),""))</f>
        <v/>
      </c>
      <c r="AL96" s="58"/>
      <c r="AM96" s="58" t="s">
        <v>95</v>
      </c>
      <c r="AN96" s="58" t="s">
        <v>95</v>
      </c>
      <c r="AO96" s="58" t="str">
        <f ca="1">IF(OR(LEFT(R96)="特",LEFT(R96)="実",AND(OR(LEFT(R96,2)="US",LEFT(R96,2)="WO",LEFT(R96,2)="GB",LEFT(R96,2)="EP",LEFT(R96,2)="DE"),OR(MID(R96,3,1)="1",MID(R96,3,1)="2",MID(R96,3,1)="3",MID(R96,3,1)="4",MID(R96,3,1)="5",MID(R96,3,1)="6",MID(R96,3,1)="7",MID(R96,3,1)="8",MID(R96,3,1)="9",MID(R96,3,1)="0"))),IF(COUNTIF(INDIRECT("発明者引用!"&amp;ADDRESS(MATCH(C96,発明者引用!B$1:B$196,0),4)&amp;":"&amp;ADDRESS(MATCH(C96,発明者引用!B$1:B$196,0),17)),R96)+COUNTIF(INDIRECT("発明者引用!"&amp;ADDRESS(MATCH(C96,発明者引用!B$1:B$196,0),4)&amp;":"&amp;ADDRESS(MATCH(C96,発明者引用!B$1:B$196,0),17)),#REF!)+COUNTIF(INDIRECT("発明者引用!"&amp;ADDRESS(MATCH(C96,発明者引用!B$1:B$196,0),4)&amp;":"&amp;ADDRESS(MATCH(C96,発明者引用!B$1:B$196,0),17)),T96)&gt;0,"Yes","No"),"")</f>
        <v/>
      </c>
      <c r="AP96" s="58" t="str">
        <f ca="1">IF(OR(LEFT(R96)="特",LEFT(R96)="実",AND(OR(LEFT(R96,2)="US",LEFT(R96,2)="WO",LEFT(R96,2)="GB",LEFT(R96,2)="EP",LEFT(R96,2)="DE"),OR(MID(R96,3,1)="1",MID(R96,3,1)="2",MID(R96,3,1)="3",MID(R96,3,1)="4",MID(R96,3,1)="5",MID(R96,3,1)="6",MID(R96,3,1)="7",MID(R96,3,1)="8",MID(R96,3,1)="9",MID(R96,3,1)="0"))),IF(VLOOKUP(C96,ファミリ引用特許WO!$A$2:$B$241,2,FALSE)+VLOOKUP(C96,ファミリ引用文献WO!$A$2:$C$241,3,FALSE)=0,"ISR無し",IF(COUNTIF(INDIRECT("ファミリ引用特許WO!"&amp;ADDRESS(MATCH(C96,ファミリ引用特許WO!$A$2:$A$241,0),1)&amp;":"&amp;ADDRESS(MATCH(C96,ファミリ引用特許WO!$A$2:$A$241,0),19)),R96)+COUNTIF(INDIRECT("ファミリ引用特許WO!"&amp;ADDRESS(MATCH(C96,ファミリ引用特許WO!$A$2:$A$241,0),1)&amp;":"&amp;ADDRESS(MATCH(C96,ファミリ引用特許WO!$A$2:$A$241,0),19)),S96)+COUNTIF(INDIRECT("ファミリ引用特許WO!"&amp;ADDRESS(MATCH(C96,ファミリ引用特許WO!$A$2:$A$241,0),1)&amp;":"&amp;ADDRESS(MATCH(C96,ファミリ引用特許WO!$A$2:$A$241,0),19)),T96)+COUNTIF(INDIRECT("ファミリ引用特許WO!"&amp;ADDRESS(MATCH(C96,ファミリ引用特許WO!$A$2:$A$241,0),1)&amp;":"&amp;ADDRESS(MATCH(C96,ファミリ引用特許WO!$A$2:$A$241,0),19)),W96)+COUNTIF(INDIRECT("ファミリ引用特許WO!"&amp;ADDRESS(MATCH(C96,ファミリ引用特許WO!$A$2:$A$241,0),1)&amp;":"&amp;ADDRESS(MATCH(C96,ファミリ引用特許WO!$A$2:$A$241,0),19)),Y96)&gt;0,"Yes","No")),"")</f>
        <v/>
      </c>
      <c r="AQ96" s="55" t="str">
        <f ca="1">IF(OR(LEFT(R96)="特",LEFT(R96)="実",AND(OR(LEFT(R96,2)="US",LEFT(R96,2)="WO",LEFT(R96,2)="GB",LEFT(R96,2)="EP",LEFT(R96,2)="DE"),OR(MID(R96,3,1)="1",MID(R96,3,1)="2",MID(R96,3,1)="3",MID(R96,3,1)="4",MID(R96,3,1)="5",MID(R96,3,1)="6",MID(R96,3,1)="7",MID(R96,3,1)="8",MID(R96,3,1)="9",MID(R96,3,1)="0"))),IF(VLOOKUP(C96,'ファミリ引用特許表記修正（ex.A2→A）'!$A$2:$B$241,2,FALSE)=0,"family無し",IF(COUNTIF(INDIRECT("'ファミリ引用特許表記修正（ex.A2→A）'!"&amp;ADDRESS(MATCH(C96,'ファミリ引用特許表記修正（ex.A2→A）'!$A$2:$A$241,0),1)&amp;":"&amp;ADDRESS(MATCH(C96,'ファミリ引用特許表記修正（ex.A2→A）'!$A$2:$A$241,0),171)),R96)+COUNTIF(INDIRECT("'ファミリ引用特許表記修正（ex.A2→A）'!"&amp;ADDRESS(MATCH(C96,'ファミリ引用特許表記修正（ex.A2→A）'!$A$2:$A$241,0),1)&amp;":"&amp;ADDRESS(MATCH(C96,'ファミリ引用特許表記修正（ex.A2→A）'!$A$2:$A$241,0),171)),S96)+COUNTIF(INDIRECT("'ファミリ引用特許表記修正（ex.A2→A）'!"&amp;ADDRESS(MATCH(C96,'ファミリ引用特許表記修正（ex.A2→A）'!$A$2:$A$241,0),1)&amp;":"&amp;ADDRESS(MATCH(C96,'ファミリ引用特許表記修正（ex.A2→A）'!$A$2:$A$241,0),171)),T96)+COUNTIF(INDIRECT("'ファミリ引用特許表記修正（ex.A2→A）'!"&amp;ADDRESS(MATCH(C96,'ファミリ引用特許表記修正（ex.A2→A）'!$A$2:$A$241,0),1)&amp;":"&amp;ADDRESS(MATCH(C96,'ファミリ引用特許表記修正（ex.A2→A）'!$A$2:$A$241,0),171)),W96)+COUNTIF(INDIRECT("'ファミリ引用特許表記修正（ex.A2→A）'!"&amp;ADDRESS(MATCH(C96,'ファミリ引用特許表記修正（ex.A2→A）'!$A$2:$A$241,0),1)&amp;":"&amp;ADDRESS(MATCH(C96,'ファミリ引用特許表記修正（ex.A2→A）'!$A$2:$A$241,0),171)),Y96)&gt;0,"Yes","No")),"")</f>
        <v/>
      </c>
      <c r="AR96" s="193" t="str">
        <f>IF(OR(LEFT(R96)="特",LEFT(R96)="実",AND(OR(LEFT(R96,2)="US",LEFT(R96,2)="WO",LEFT(R96,2)="GB",LEFT(R96,2)="EP",LEFT(R96,2)="DE"),OR(MID(R96,3,1)="1",MID(R96,3,1)="2",MID(R96,3,1)="3",MID(R96,3,1)="4",MID(R96,3,1)="5",MID(R96,3,1)="6",MID(R96,3,1)="7",MID(R96,3,1)="8",MID(R96,3,1)="9",MID(R96,3,1)="0",))),"",VLOOKUP($C96,ファミリ発明者引用文献!A$3:B$235,2,FALSE))</f>
        <v>,,</v>
      </c>
      <c r="AS96" s="55" t="str">
        <f>VLOOKUP(C96,ファミリ引用文献WO!A$2:B$241,2,FALSE)</f>
        <v/>
      </c>
      <c r="AT96" s="58" t="str">
        <f>VLOOKUP(C96,ファミリ引用文献!A$3:B$242,2,FALSE)</f>
        <v>堀田満他編「世界有用植物事典」(平1-8-25)平凡社P.210左欄L.12/0/0/0/0/0/0/0/0/0/0/0/0/0/0/0/0/0/0/0/0/0/0/0/0/0/0/0/0/0/0/0/0/0/0/0/0/0/0/0/0/0/0/0/0/0/0/0/0/0/0/0/0/0/0/0/0/0/0/0/0/0/0/0/0/0/0/0/0/0/0/0/0/0/0/0/0/0/0/0/0/0/0/0/0/0/0/0/0/0/0/0/0/0/0/0/0/0/0/0/0/0/0/0/0/0/0/0/0/0/0/0/0/0/0/0/0/0/0/0/0/0/0/0/0/0/0/0/0/0/0/0/0/0/0/0/0/0/0/0/0/0/0/0/0/0/0/0/0/0/0/0/0/0/0/0/0/0/0/0/0/0/0/0/0/0/0/0/0/0/0/0/0/0/0/0</v>
      </c>
      <c r="AU96" s="58" t="str">
        <f>VLOOKUP(C96,審判データ!AH$2:BT$379,39,FALSE)</f>
        <v xml:space="preserve"> </v>
      </c>
      <c r="AV96" s="62" t="str">
        <f ca="1">IF(INDIRECT("審判データ!"&amp;ADDRESS(MATCH(C96,審判データ!$AH$1:$AH$379,0),32))="早期審査の対象とする","早期審査","")</f>
        <v/>
      </c>
      <c r="AW96" s="665" t="str">
        <f t="shared" si="6"/>
        <v/>
      </c>
      <c r="AX96" s="666" t="str">
        <f>IF(LEFT(AE96,3)="日本特",IF(LEFT(C96)="特",VLOOKUP(C96,'本件、証拠文献テーマコード'!G$2:I$376,3,FALSE),VLOOKUP(C96,'本件、証拠文献テーマコード'!B$2:I$376,8,FALSE)),"")</f>
        <v/>
      </c>
      <c r="AY96" s="666" t="str">
        <f>IF(LEFT(AE96,3)="日本特",IF(OR(MID(R96,2,1)="開",MID(R96,2,1)="表",MID(R96,2,1)="登"),VLOOKUP(R96,'本件、証拠文献テーマコード'!C$2:I$379,7,FALSE),VLOOKUP(R96,'本件、証拠文献テーマコード'!G$2:I$379,3,FALSE)),"")</f>
        <v/>
      </c>
      <c r="AZ96" s="54"/>
    </row>
    <row r="97" spans="1:52" ht="27" x14ac:dyDescent="0.15">
      <c r="A97" s="895" t="s">
        <v>22510</v>
      </c>
      <c r="B97" s="586" t="str">
        <f ca="1">IF(A97="",B96,INDIRECT("審判データ!"&amp;ADDRESS(MATCH(A97,審判データ!$HC$1:$HC$379,0),20))&amp;" / "&amp;INDIRECT("審判データ!"&amp;ADDRESS(MATCH(A97,審判データ!$HC$1:$HC$379,0),21)))</f>
        <v>2011 / 29-2</v>
      </c>
      <c r="C97" s="675">
        <v>2588375</v>
      </c>
      <c r="D97" s="274" t="s">
        <v>1385</v>
      </c>
      <c r="E97" s="163" t="str">
        <f ca="1">INDIRECT("審判データ!"&amp;ADDRESS(MATCH(C97,審判データ!$AH$1:$AH$379,0),55))</f>
        <v>フェイズ・メディカル・インコーポレーテッド</v>
      </c>
      <c r="F97" s="888" t="str">
        <f ca="1">INDIRECT("審判データ!"&amp;ADDRESS(MATCH(C97,審判データ!$AH$1:$AH$379,0),56))</f>
        <v>ウォルター・イー・カヴァー;アラン・エイ・デヴィッドナー</v>
      </c>
      <c r="G97" s="43" t="str">
        <f ca="1">INDIRECT("審判データ!"&amp;ADDRESS(MATCH(C97,審判データ!$AH$1:$AH$379,0),72))</f>
        <v>CA02135706A;CA02135706C;DE69425220D;DE69425220T;DE69433217D;DE69433217T;EP653220A;EP653220B;EP922466A;EP922466B;ES02149242T;ES02209259T;特開平07-308386;特許02588375;US5575777;US5702367</v>
      </c>
      <c r="H97" s="888" t="str">
        <f ca="1">INDIRECT("審判データ!"&amp;ADDRESS(MATCH(C97,審判データ!$AH$1:$AH$379,0),41))</f>
        <v>A61M 25/08;A61M  5/158;A61M  5/31</v>
      </c>
      <c r="I97" s="888" t="str">
        <f ca="1">INDIRECT("審判データ!"&amp;ADDRESS(MATCH(C97,審判データ!$AH$1:$AH$379,0),49))</f>
        <v>A61M   5/158@AFI(JP);A61M   5/31@ALI(JP);A61M   5/32@ALN(EP);A61M  25/00@ALI(JP);A61M  25/06@ALI(EP);A61M  25/08@ALI(JP)</v>
      </c>
      <c r="J97" s="888" t="str">
        <f ca="1">INDIRECT("審判データ!"&amp;ADDRESS(MATCH(C97,審判データ!$AH$1:$AH$379,0),51))</f>
        <v>A61M  5/14    369 Z;A61M  5/31;A61M 25/00    450 N;A61M 25/00    420 R</v>
      </c>
      <c r="K97" s="890" t="str">
        <f ca="1">INDIRECT("審判データ!"&amp;ADDRESS(MATCH(C97,審判データ!$AH$1:$AH$379,0),53))</f>
        <v>4C066 AA07;4C066 BB05;4C066 FF01;4C066 FF04;4C066 LL13;4C066 LL16;4C066 LL30;4C167 AA17;4C167 AA24;4C167 AA31;4C167 BB02;4C167 BB04;4C167 BB05;4C167 BB11;4C167 BB12;4C167 BB20;4C167 BB21;4C167 BB31;4C167 BB32;4C167 BB36;4C167 BB37;4C167 BB38;4C167 BB39;4C167 BB40;4C167 BB45;4C167 DD10;4C167 GG14;4C167 GG31;4C167 GG36;4C167 HH04;4C167 HH09;4C167 HH12;4C167 HH15;4C167 HH16;4C167 HH17;4C167 HH20;4C167 HH30;4C167 CC08</v>
      </c>
      <c r="L97" s="979" t="s">
        <v>1393</v>
      </c>
      <c r="M97" s="982" t="s">
        <v>22324</v>
      </c>
      <c r="N97" s="985" t="s">
        <v>22511</v>
      </c>
      <c r="O97" s="1008">
        <v>0</v>
      </c>
      <c r="P97" s="1085" t="s">
        <v>1395</v>
      </c>
      <c r="Q97" s="676" t="s">
        <v>91</v>
      </c>
      <c r="R97" s="644" t="s">
        <v>1433</v>
      </c>
      <c r="S97" s="677" t="str">
        <f>IF(OR(LEFT(R97)="特",LEFT(R97)="実"),VLOOKUP(R97,'証拠（JP特許）'!$B$2:$D$299,2,FALSE),IF(AND(OR(LEFT(R97,2)="US",LEFT(R97,2)="WO",LEFT(R97,2)="GB",LEFT(R97,2)="EP",LEFT(R97,2)="DE"),OR(MID(R97,3,1)="1",MID(R97,3,1)="2",MID(R97,3,1)="3",MID(R97,3,1)="4",MID(R97,3,1)="5",MID(R97,3,1)="6",MID(R97,3,1)="7",MID(R97,3,1)="8",MID(R97,3,1)="9",MID(R97,3,1)="0")),VLOOKUP(R97,'証拠（WW特許）'!$B$2:$C$90,2,FALSE),"_"))</f>
        <v>特願昭63-107382</v>
      </c>
      <c r="T97" s="678" t="str">
        <f>IF(OR(LEFT(R97)="特",LEFT(R97)="実"),VLOOKUP(R97,'証拠（JP特許）'!$B$2:$E$299,4,FALSE),"_")</f>
        <v>JP2647132</v>
      </c>
      <c r="U97" s="677" t="s">
        <v>94</v>
      </c>
      <c r="V97" s="678" t="s">
        <v>122</v>
      </c>
      <c r="W97" s="648" t="str">
        <f t="shared" si="8"/>
        <v>JP0315481A</v>
      </c>
      <c r="X97" s="649"/>
      <c r="Y97" s="649" t="str">
        <f t="shared" si="9"/>
        <v>JP2647132B</v>
      </c>
      <c r="Z97" s="91" t="str">
        <f ca="1">IF(OR(LEFT(R97)="特",LEFT(R97)="実",AND(OR(LEFT(R97,2)="US",LEFT(R97,2)="WO",LEFT(R97,2)="GB",LEFT(R97,2)="EP",LEFT(R97,2)="DE"),OR(MID(R97,3,1)="1",MID(R97,3,1)="2",MID(R97,3,1)="3",MID(R97,3,1)="4",MID(R97,3,1)="5",MID(R97,3,1)="6",MID(R97,3,1)="7",MID(R97,3,1)="8",MID(R97,3,1)="9",MID(R97,3,1)="0",))),IF(COUNTIF(INDIRECT("拒絶理由・拒絶査定・異議申立!"&amp;ADDRESS(MATCH(C97,拒絶理由・拒絶査定・異議申立!B$1:B$1000,0),3)&amp;":"&amp;ADDRESS(MATCH(C97,拒絶理由・拒絶査定・異議申立!B$1:B$1000,0),50)),R97)+COUNTIF(INDIRECT("拒絶理由・拒絶査定・異議申立!"&amp;ADDRESS(MATCH(C97,拒絶理由・拒絶査定・異議申立!B$1:B$1000,0),3)&amp;":"&amp;ADDRESS(MATCH(C97,拒絶理由・拒絶査定・異議申立!B$1:B$1000,0),50)),T97)&gt;0,"Yes","No"),"")</f>
        <v>No</v>
      </c>
      <c r="AA97" s="92" t="str">
        <f ca="1">IF(OR(LEFT(R97)="特",LEFT(R97)="実",AND(OR(LEFT(R97,2)="US",LEFT(R97,2)="WO",LEFT(R97,2)="GB",LEFT(R97,2)="EP",LEFT(R97,2)="DE"),OR(MID(R97,3,1)="1",MID(R97,3,1)="2",MID(R97,3,1)="3",MID(R97,3,1)="4",MID(R97,3,1)="5",MID(R97,3,1)="6",MID(R97,3,1)="7",MID(R97,3,1)="8",MID(R97,3,1)="9",MID(R97,3,1)="0",))),IF(COUNTIF(INDIRECT("先行技術調査・登録査定!"&amp;ADDRESS(MATCH(C97,先行技術調査・登録査定!B$1:B$1000,0),3)&amp;":"&amp;ADDRESS(MATCH(C97,先行技術調査・登録査定!B$1:B$1000,0),49)),R97)+COUNTIF(INDIRECT("先行技術調査・登録査定!"&amp;ADDRESS(MATCH(C97,先行技術調査・登録査定!B$1:B$1000,0),3)&amp;":"&amp;ADDRESS(MATCH(C97,先行技術調査・登録査定!B$1:B$1000,0),49)),T97)&gt;0,"Yes","No"),"")</f>
        <v>No</v>
      </c>
      <c r="AB97" s="169" t="str">
        <f t="shared" ref="AB97:AB161" ca="1" si="10">IF(Z97="","",IF(AND(Z97="No",AA97="No"),"Yes","No"))</f>
        <v>Yes</v>
      </c>
      <c r="AC97" s="94" t="str">
        <f>IF(OR(LEFT(R97)="特",LEFT(R97)="実",AND(OR(LEFT(R97,2)="US",LEFT(R97,2)="WO",LEFT(R97,2)="GB",LEFT(R97,2)="EP",LEFT(R97,2)="DE"),OR(MID(R97,3,1)="1",MID(R97,3,1)="2",MID(R97,3,1)="3",MID(R97,3,1)="4",MID(R97,3,1)="5",MID(R97,3,1)="6",MID(R97,3,1)="7",MID(R97,3,1)="8",MID(R97,3,1)="9",MID(R97,3,1)="0",))),"",VLOOKUP($C97,非特許文献リスト!$A$2:$C$196,2,FALSE))</f>
        <v/>
      </c>
      <c r="AD97" s="95" t="str">
        <f>IF(OR(LEFT(R97)="特",LEFT(R97)="実",AND(OR(LEFT(R97,2)="US",LEFT(R97,2)="WO",LEFT(R97,2)="GB",LEFT(R97,2)="EP",LEFT(R97,2)="DE"),OR(MID(R97,3,1)="1",MID(R97,3,1)="2",MID(R97,3,1)="3",MID(R97,3,1)="4",MID(R97,3,1)="5",MID(R97,3,1)="6",MID(R97,3,1)="7",MID(R97,3,1)="8",MID(R97,3,1)="9",MID(R97,3,1)="0",))),"",VLOOKUP($C97,非特許文献リスト!$A$2:$C$196,3,FALSE))</f>
        <v/>
      </c>
      <c r="AE97" s="175" t="str">
        <f t="shared" si="7"/>
        <v>日本特許文献</v>
      </c>
      <c r="AF97" s="176" t="str">
        <f>IF(OR(LEFT(R97)="特",LEFT(R97)="実"),VLOOKUP(R97,'証拠（JP特許）'!$B$2:$AB$299,10,FALSE),IF(AND(OR(LEFT(R97,2)="US",LEFT(R97,2)="WO",LEFT(R97,2)="GB",LEFT(R97,2)="EP",LEFT(R97,2)="DE"),OR(MID(R97,3,1)="1",MID(R97,3,1)="2",MID(R97,3,1)="3",MID(R97,3,1)="4",MID(R97,3,1)="5",MID(R97,3,1)="6",MID(R97,3,1)="7",MID(R97,3,1)="8",MID(R97,3,1)="9",MID(R97,3,1)="0",)),VLOOKUP(R97,'証拠（WW特許）'!$B$2:$M$90,8,FALSE),""))</f>
        <v>ジョン　シー．クリー</v>
      </c>
      <c r="AG97" s="176" t="str">
        <f>IF(OR(LEFT(R97)="特",LEFT(R97)="実"),VLOOKUP(R97,'証拠（JP特許）'!$B$2:$AB$299,26,FALSE),IF(AND(OR(LEFT(R97,2)="US",LEFT(R97,2)="WO",LEFT(R97,2)="GB",LEFT(R97,2)="EP",LEFT(R97,2)="DE"),OR(MID(R97,3,1)="1",MID(R97,3,1)="2",MID(R97,3,1)="3",MID(R97,3,1)="4",MID(R97,3,1)="5",MID(R97,3,1)="6",MID(R97,3,1)="7",MID(R97,3,1)="8",MID(R97,3,1)="9",MID(R97,3,1)="0",)),VLOOKUP(R97,'証拠（WW特許）'!$B$2:$M$90,12,FALSE),""))</f>
        <v>ジョン　シー．クリー</v>
      </c>
      <c r="AH97" s="58" t="str">
        <f>IF(OR(LEFT(R97)="特",LEFT(R97)="実"),VLOOKUP(R97,'証拠（JP特許）'!$B$2:$X$299,20,FALSE),IF(AND(OR(LEFT(R97,2)="US",LEFT(R97,2)="WO",LEFT(R97,2)="GB",LEFT(R97,2)="EP",LEFT(R97,2)="DE"),OR(MID(R97,3,1)="1",MID(R97,3,1)="2",MID(R97,3,1)="3",MID(R97,3,1)="4",MID(R97,3,1)="5",MID(R97,3,1)="6",MID(R97,3,1)="7",MID(R97,3,1)="8",MID(R97,3,1)="9",MID(R97,3,1)="0",)),VLOOKUP(R97,'証拠（WW特許）'!$B$2:$U$90,20,FALSE),""))</f>
        <v>A61M   5/178   (2006.01),A61M   5/32    (2006.01),A61M   5/158   (2006.01),A61M  25/00    (2006.01)</v>
      </c>
      <c r="AI97" s="58" t="str">
        <f>IF(OR(LEFT(R97)="特",LEFT(R97)="実"),VLOOKUP(R97,'証拠（JP特許）'!$B$2:$X$299,21,FALSE),"")</f>
        <v>A61M  5/18       ,A61M  5/32       ,A61M  5/14   369Z,A61M 25/00   420R,A61M 25/00   420F</v>
      </c>
      <c r="AJ97" s="58" t="str">
        <f>IF(OR(LEFT(R97)="特",LEFT(R97)="実"),VLOOKUP(R97,'証拠（JP特許）'!$B$2:$X$299,22,FALSE),"")</f>
        <v>4C066AA07,4C066BB01,4C066CC01,4C066FF03,4C066KK01,4C066KK08,4C066LL13,4C167AA24,4C167BB37,4C167BB51,4C167CC08,4C167HH09</v>
      </c>
      <c r="AK97" s="59" t="str">
        <f>IF(OR(LEFT(R97)="特",LEFT(R97)="実"),VLOOKUP(R97,'証拠（JP特許）'!$B$2:$X$299,17,FALSE),IF(AND(OR(LEFT(R97,2)="US",LEFT(R97,2)="WO",LEFT(R97,2)="GB",LEFT(R97,2)="EP",LEFT(R97,2)="DE"),OR(MID(R97,3,1)="1",MID(R97,3,1)="2",MID(R97,3,1)="3",MID(R97,3,1)="4",MID(R97,3,1)="5",MID(R97,3,1)="6",MID(R97,3,1)="7",MID(R97,3,1)="8",MID(R97,3,1)="9",MID(R97,3,1)="0",)),VLOOKUP(R97,'証拠（WW特許）'!$B$2:$U$90,16,FALSE),""))</f>
        <v>1991.01.23</v>
      </c>
      <c r="AL97" s="58"/>
      <c r="AM97" s="58" t="s">
        <v>95</v>
      </c>
      <c r="AN97" s="58" t="s">
        <v>95</v>
      </c>
      <c r="AO97" s="58" t="str">
        <f ca="1">IF(OR(LEFT(R97)="特",LEFT(R97)="実",AND(OR(LEFT(R97,2)="US",LEFT(R97,2)="WO",LEFT(R97,2)="GB",LEFT(R97,2)="EP",LEFT(R97,2)="DE"),OR(MID(R97,3,1)="1",MID(R97,3,1)="2",MID(R97,3,1)="3",MID(R97,3,1)="4",MID(R97,3,1)="5",MID(R97,3,1)="6",MID(R97,3,1)="7",MID(R97,3,1)="8",MID(R97,3,1)="9",MID(R97,3,1)="0"))),IF(COUNTIF(INDIRECT("発明者引用!"&amp;ADDRESS(MATCH(C97,発明者引用!B$1:B$196,0),4)&amp;":"&amp;ADDRESS(MATCH(C97,発明者引用!B$1:B$196,0),17)),R97)+COUNTIF(INDIRECT("発明者引用!"&amp;ADDRESS(MATCH(C97,発明者引用!B$1:B$196,0),4)&amp;":"&amp;ADDRESS(MATCH(C97,発明者引用!B$1:B$196,0),17)),#REF!)+COUNTIF(INDIRECT("発明者引用!"&amp;ADDRESS(MATCH(C97,発明者引用!B$1:B$196,0),4)&amp;":"&amp;ADDRESS(MATCH(C97,発明者引用!B$1:B$196,0),17)),T97)&gt;0,"Yes","No"),"")</f>
        <v>No</v>
      </c>
      <c r="AP97" s="58" t="str">
        <f ca="1">IF(OR(LEFT(R97)="特",LEFT(R97)="実",AND(OR(LEFT(R97,2)="US",LEFT(R97,2)="WO",LEFT(R97,2)="GB",LEFT(R97,2)="EP",LEFT(R97,2)="DE"),OR(MID(R97,3,1)="1",MID(R97,3,1)="2",MID(R97,3,1)="3",MID(R97,3,1)="4",MID(R97,3,1)="5",MID(R97,3,1)="6",MID(R97,3,1)="7",MID(R97,3,1)="8",MID(R97,3,1)="9",MID(R97,3,1)="0"))),IF(VLOOKUP(C97,ファミリ引用特許WO!$A$2:$B$241,2,FALSE)+VLOOKUP(C97,ファミリ引用文献WO!$A$2:$C$241,3,FALSE)=0,"ISR無し",IF(COUNTIF(INDIRECT("ファミリ引用特許WO!"&amp;ADDRESS(MATCH(C97,ファミリ引用特許WO!$A$2:$A$241,0),1)&amp;":"&amp;ADDRESS(MATCH(C97,ファミリ引用特許WO!$A$2:$A$241,0),19)),R97)+COUNTIF(INDIRECT("ファミリ引用特許WO!"&amp;ADDRESS(MATCH(C97,ファミリ引用特許WO!$A$2:$A$241,0),1)&amp;":"&amp;ADDRESS(MATCH(C97,ファミリ引用特許WO!$A$2:$A$241,0),19)),S97)+COUNTIF(INDIRECT("ファミリ引用特許WO!"&amp;ADDRESS(MATCH(C97,ファミリ引用特許WO!$A$2:$A$241,0),1)&amp;":"&amp;ADDRESS(MATCH(C97,ファミリ引用特許WO!$A$2:$A$241,0),19)),T97)+COUNTIF(INDIRECT("ファミリ引用特許WO!"&amp;ADDRESS(MATCH(C97,ファミリ引用特許WO!$A$2:$A$241,0),1)&amp;":"&amp;ADDRESS(MATCH(C97,ファミリ引用特許WO!$A$2:$A$241,0),19)),W97)+COUNTIF(INDIRECT("ファミリ引用特許WO!"&amp;ADDRESS(MATCH(C97,ファミリ引用特許WO!$A$2:$A$241,0),1)&amp;":"&amp;ADDRESS(MATCH(C97,ファミリ引用特許WO!$A$2:$A$241,0),19)),Y97)&gt;0,"Yes","No")),"")</f>
        <v>ISR無し</v>
      </c>
      <c r="AQ97" s="55" t="str">
        <f ca="1">IF(OR(LEFT(R97)="特",LEFT(R97)="実",AND(OR(LEFT(R97,2)="US",LEFT(R97,2)="WO",LEFT(R97,2)="GB",LEFT(R97,2)="EP",LEFT(R97,2)="DE"),OR(MID(R97,3,1)="1",MID(R97,3,1)="2",MID(R97,3,1)="3",MID(R97,3,1)="4",MID(R97,3,1)="5",MID(R97,3,1)="6",MID(R97,3,1)="7",MID(R97,3,1)="8",MID(R97,3,1)="9",MID(R97,3,1)="0"))),IF(VLOOKUP(C97,'ファミリ引用特許表記修正（ex.A2→A）'!$A$2:$B$241,2,FALSE)=0,"family無し",IF(COUNTIF(INDIRECT("'ファミリ引用特許表記修正（ex.A2→A）'!"&amp;ADDRESS(MATCH(C97,'ファミリ引用特許表記修正（ex.A2→A）'!$A$2:$A$241,0),1)&amp;":"&amp;ADDRESS(MATCH(C97,'ファミリ引用特許表記修正（ex.A2→A）'!$A$2:$A$241,0),171)),R97)+COUNTIF(INDIRECT("'ファミリ引用特許表記修正（ex.A2→A）'!"&amp;ADDRESS(MATCH(C97,'ファミリ引用特許表記修正（ex.A2→A）'!$A$2:$A$241,0),1)&amp;":"&amp;ADDRESS(MATCH(C97,'ファミリ引用特許表記修正（ex.A2→A）'!$A$2:$A$241,0),171)),S97)+COUNTIF(INDIRECT("'ファミリ引用特許表記修正（ex.A2→A）'!"&amp;ADDRESS(MATCH(C97,'ファミリ引用特許表記修正（ex.A2→A）'!$A$2:$A$241,0),1)&amp;":"&amp;ADDRESS(MATCH(C97,'ファミリ引用特許表記修正（ex.A2→A）'!$A$2:$A$241,0),171)),T97)+COUNTIF(INDIRECT("'ファミリ引用特許表記修正（ex.A2→A）'!"&amp;ADDRESS(MATCH(C97,'ファミリ引用特許表記修正（ex.A2→A）'!$A$2:$A$241,0),1)&amp;":"&amp;ADDRESS(MATCH(C97,'ファミリ引用特許表記修正（ex.A2→A）'!$A$2:$A$241,0),171)),W97)+COUNTIF(INDIRECT("'ファミリ引用特許表記修正（ex.A2→A）'!"&amp;ADDRESS(MATCH(C97,'ファミリ引用特許表記修正（ex.A2→A）'!$A$2:$A$241,0),1)&amp;":"&amp;ADDRESS(MATCH(C97,'ファミリ引用特許表記修正（ex.A2→A）'!$A$2:$A$241,0),171)),Y97)&gt;0,"Yes","No")),"")</f>
        <v>family無し</v>
      </c>
      <c r="AR97" s="58" t="str">
        <f>IF(OR(LEFT(R97)="特",LEFT(R97)="実",AND(OR(LEFT(R97,2)="US",LEFT(R97,2)="WO",LEFT(R97,2)="GB",LEFT(R97,2)="EP",LEFT(R97,2)="DE"),OR(MID(R97,3,1)="1",MID(R97,3,1)="2",MID(R97,3,1)="3",MID(R97,3,1)="4",MID(R97,3,1)="5",MID(R97,3,1)="6",MID(R97,3,1)="7",MID(R97,3,1)="8",MID(R97,3,1)="9",MID(R97,3,1)="0",))),"",VLOOKUP($C97,ファミリ発明者引用文献!A$3:B$235,2,FALSE))</f>
        <v/>
      </c>
      <c r="AS97" s="55" t="str">
        <f>VLOOKUP(C97,ファミリ引用文献WO!A$2:B$241,2,FALSE)</f>
        <v/>
      </c>
      <c r="AT97" s="58" t="str">
        <f>VLOOKUP(C97,ファミリ引用文献!A$3:B$242,2,FALSE)</f>
        <v/>
      </c>
      <c r="AU97" s="58" t="str">
        <f>VLOOKUP(C97,審判データ!AH$2:BT$379,39,FALSE)</f>
        <v>CA02135706A;CA02135706C;DE69425220D;DE69425220T;DE69433217D;DE69433217T;EP653220A;EP653220B;EP922466A;EP922466B;ES02149242T;ES02209259T;特開平07-308386;特許02588375;US5575777;US5702367</v>
      </c>
      <c r="AV97" s="62" t="str">
        <f ca="1">IF(INDIRECT("審判データ!"&amp;ADDRESS(MATCH(C97,審判データ!$AH$1:$AH$379,0),32))="早期審査の対象とする","早期審査","")</f>
        <v/>
      </c>
      <c r="AW97" s="665" t="str">
        <f t="shared" si="6"/>
        <v>一致</v>
      </c>
      <c r="AX97" s="666" t="str">
        <f>IF(LEFT(AE97,3)="日本特",IF(LEFT(C97)="特",VLOOKUP(C97,'本件、証拠文献テーマコード'!G$2:I$376,3,FALSE),VLOOKUP(C97,'本件、証拠文献テーマコード'!B$2:I$376,8,FALSE)),"")</f>
        <v>4C066,4C067,4C167</v>
      </c>
      <c r="AY97" s="666" t="str">
        <f>IF(LEFT(AE97,3)="日本特",IF(OR(MID(R97,2,1)="開",MID(R97,2,1)="表",MID(R97,2,1)="登"),VLOOKUP(R97,'本件、証拠文献テーマコード'!C$2:I$379,7,FALSE),VLOOKUP(R97,'本件、証拠文献テーマコード'!G$2:I$379,3,FALSE)),"")</f>
        <v>4C066,4C067,4C167</v>
      </c>
      <c r="AZ97" s="54"/>
    </row>
    <row r="98" spans="1:52" ht="27" x14ac:dyDescent="0.15">
      <c r="A98" s="896"/>
      <c r="B98" s="586" t="str">
        <f ca="1">IF(A98="",B97,INDIRECT("審判データ!"&amp;ADDRESS(MATCH(A98,審判データ!$HC$1:$HC$379,0),20))&amp;" / "&amp;INDIRECT("審判データ!"&amp;ADDRESS(MATCH(A98,審判データ!$HC$1:$HC$379,0),21)))</f>
        <v>2011 / 29-2</v>
      </c>
      <c r="C98" s="682">
        <v>2588375</v>
      </c>
      <c r="D98" s="284" t="s">
        <v>1385</v>
      </c>
      <c r="E98" s="163" t="str">
        <f ca="1">INDIRECT("審判データ!"&amp;ADDRESS(MATCH(C98,審判データ!$AH$1:$AH$379,0),55))</f>
        <v>フェイズ・メディカル・インコーポレーテッド</v>
      </c>
      <c r="F98" s="889"/>
      <c r="G98" s="43" t="str">
        <f ca="1">INDIRECT("審判データ!"&amp;ADDRESS(MATCH(C98,審判データ!$AH$1:$AH$379,0),72))</f>
        <v>CA02135706A;CA02135706C;DE69425220D;DE69425220T;DE69433217D;DE69433217T;EP653220A;EP653220B;EP922466A;EP922466B;ES02149242T;ES02209259T;特開平07-308386;特許02588375;US5575777;US5702367</v>
      </c>
      <c r="H98" s="889"/>
      <c r="I98" s="889"/>
      <c r="J98" s="889"/>
      <c r="K98" s="891"/>
      <c r="L98" s="981"/>
      <c r="M98" s="984"/>
      <c r="N98" s="987"/>
      <c r="O98" s="1009"/>
      <c r="P98" s="1079"/>
      <c r="Q98" s="676" t="s">
        <v>118</v>
      </c>
      <c r="R98" s="644" t="s">
        <v>1411</v>
      </c>
      <c r="S98" s="677" t="str">
        <f>IF(OR(LEFT(R98)="特",LEFT(R98)="実"),VLOOKUP(R98,'証拠（JP特許）'!$B$2:$D$299,2,FALSE),IF(AND(OR(LEFT(R98,2)="US",LEFT(R98,2)="WO",LEFT(R98,2)="GB",LEFT(R98,2)="EP",LEFT(R98,2)="DE"),OR(MID(R98,3,1)="1",MID(R98,3,1)="2",MID(R98,3,1)="3",MID(R98,3,1)="4",MID(R98,3,1)="5",MID(R98,3,1)="6",MID(R98,3,1)="7",MID(R98,3,1)="8",MID(R98,3,1)="9",MID(R98,3,1)="0")),VLOOKUP(R98,'証拠（WW特許）'!$B$2:$C$90,2,FALSE),"_"))</f>
        <v>特願平2-513196</v>
      </c>
      <c r="T98" s="678" t="str">
        <f>IF(OR(LEFT(R98)="特",LEFT(R98)="実"),VLOOKUP(R98,'証拠（JP特許）'!$B$2:$E$299,4,FALSE),"_")</f>
        <v>JP3002531</v>
      </c>
      <c r="U98" s="677" t="s">
        <v>94</v>
      </c>
      <c r="V98" s="678" t="s">
        <v>203</v>
      </c>
      <c r="W98" s="648" t="str">
        <f t="shared" si="8"/>
        <v>JP05500621A</v>
      </c>
      <c r="X98" s="649"/>
      <c r="Y98" s="649" t="str">
        <f t="shared" si="9"/>
        <v>JP3002531B</v>
      </c>
      <c r="Z98" s="91" t="str">
        <f ca="1">IF(OR(LEFT(R98)="特",LEFT(R98)="実",AND(OR(LEFT(R98,2)="US",LEFT(R98,2)="WO",LEFT(R98,2)="GB",LEFT(R98,2)="EP",LEFT(R98,2)="DE"),OR(MID(R98,3,1)="1",MID(R98,3,1)="2",MID(R98,3,1)="3",MID(R98,3,1)="4",MID(R98,3,1)="5",MID(R98,3,1)="6",MID(R98,3,1)="7",MID(R98,3,1)="8",MID(R98,3,1)="9",MID(R98,3,1)="0",))),IF(COUNTIF(INDIRECT("拒絶理由・拒絶査定・異議申立!"&amp;ADDRESS(MATCH(C98,拒絶理由・拒絶査定・異議申立!B$1:B$1000,0),3)&amp;":"&amp;ADDRESS(MATCH(C98,拒絶理由・拒絶査定・異議申立!B$1:B$1000,0),50)),R98)+COUNTIF(INDIRECT("拒絶理由・拒絶査定・異議申立!"&amp;ADDRESS(MATCH(C98,拒絶理由・拒絶査定・異議申立!B$1:B$1000,0),3)&amp;":"&amp;ADDRESS(MATCH(C98,拒絶理由・拒絶査定・異議申立!B$1:B$1000,0),50)),T98)&gt;0,"Yes","No"),"")</f>
        <v>No</v>
      </c>
      <c r="AA98" s="92" t="str">
        <f ca="1">IF(OR(LEFT(R98)="特",LEFT(R98)="実",AND(OR(LEFT(R98,2)="US",LEFT(R98,2)="WO",LEFT(R98,2)="GB",LEFT(R98,2)="EP",LEFT(R98,2)="DE"),OR(MID(R98,3,1)="1",MID(R98,3,1)="2",MID(R98,3,1)="3",MID(R98,3,1)="4",MID(R98,3,1)="5",MID(R98,3,1)="6",MID(R98,3,1)="7",MID(R98,3,1)="8",MID(R98,3,1)="9",MID(R98,3,1)="0",))),IF(COUNTIF(INDIRECT("先行技術調査・登録査定!"&amp;ADDRESS(MATCH(C98,先行技術調査・登録査定!B$1:B$1000,0),3)&amp;":"&amp;ADDRESS(MATCH(C98,先行技術調査・登録査定!B$1:B$1000,0),49)),R98)+COUNTIF(INDIRECT("先行技術調査・登録査定!"&amp;ADDRESS(MATCH(C98,先行技術調査・登録査定!B$1:B$1000,0),3)&amp;":"&amp;ADDRESS(MATCH(C98,先行技術調査・登録査定!B$1:B$1000,0),49)),T98)&gt;0,"Yes","No"),"")</f>
        <v>No</v>
      </c>
      <c r="AB98" s="169" t="str">
        <f t="shared" ca="1" si="10"/>
        <v>Yes</v>
      </c>
      <c r="AC98" s="94" t="str">
        <f>IF(OR(LEFT(R98)="特",LEFT(R98)="実",AND(OR(LEFT(R98,2)="US",LEFT(R98,2)="WO",LEFT(R98,2)="GB",LEFT(R98,2)="EP",LEFT(R98,2)="DE"),OR(MID(R98,3,1)="1",MID(R98,3,1)="2",MID(R98,3,1)="3",MID(R98,3,1)="4",MID(R98,3,1)="5",MID(R98,3,1)="6",MID(R98,3,1)="7",MID(R98,3,1)="8",MID(R98,3,1)="9",MID(R98,3,1)="0",))),"",VLOOKUP($C98,非特許文献リスト!$A$2:$C$196,2,FALSE))</f>
        <v/>
      </c>
      <c r="AD98" s="95" t="str">
        <f>IF(OR(LEFT(R98)="特",LEFT(R98)="実",AND(OR(LEFT(R98,2)="US",LEFT(R98,2)="WO",LEFT(R98,2)="GB",LEFT(R98,2)="EP",LEFT(R98,2)="DE"),OR(MID(R98,3,1)="1",MID(R98,3,1)="2",MID(R98,3,1)="3",MID(R98,3,1)="4",MID(R98,3,1)="5",MID(R98,3,1)="6",MID(R98,3,1)="7",MID(R98,3,1)="8",MID(R98,3,1)="9",MID(R98,3,1)="0",))),"",VLOOKUP($C98,非特許文献リスト!$A$2:$C$196,3,FALSE))</f>
        <v/>
      </c>
      <c r="AE98" s="175" t="str">
        <f t="shared" si="7"/>
        <v>日本特許文献</v>
      </c>
      <c r="AF98" s="176" t="str">
        <f>IF(OR(LEFT(R98)="特",LEFT(R98)="実"),VLOOKUP(R98,'証拠（JP特許）'!$B$2:$AB$299,10,FALSE),IF(AND(OR(LEFT(R98,2)="US",LEFT(R98,2)="WO",LEFT(R98,2)="GB",LEFT(R98,2)="EP",LEFT(R98,2)="DE"),OR(MID(R98,3,1)="1",MID(R98,3,1)="2",MID(R98,3,1)="3",MID(R98,3,1)="4",MID(R98,3,1)="5",MID(R98,3,1)="6",MID(R98,3,1)="7",MID(R98,3,1)="8",MID(R98,3,1)="9",MID(R98,3,1)="0",)),VLOOKUP(R98,'証拠（WW特許）'!$B$2:$M$90,8,FALSE),""))</f>
        <v>ロブ　パスカル　パテント　プロプライエタリー　リミテッド</v>
      </c>
      <c r="AG98" s="176" t="str">
        <f>IF(OR(LEFT(R98)="特",LEFT(R98)="実"),VLOOKUP(R98,'証拠（JP特許）'!$B$2:$AB$299,26,FALSE),IF(AND(OR(LEFT(R98,2)="US",LEFT(R98,2)="WO",LEFT(R98,2)="GB",LEFT(R98,2)="EP",LEFT(R98,2)="DE"),OR(MID(R98,3,1)="1",MID(R98,3,1)="2",MID(R98,3,1)="3",MID(R98,3,1)="4",MID(R98,3,1)="5",MID(R98,3,1)="6",MID(R98,3,1)="7",MID(R98,3,1)="8",MID(R98,3,1)="9",MID(R98,3,1)="0",)),VLOOKUP(R98,'証拠（WW特許）'!$B$2:$M$90,12,FALSE),""))</f>
        <v>ロブ　ダレイ　ゴードン</v>
      </c>
      <c r="AH98" s="58" t="str">
        <f>IF(OR(LEFT(R98)="特",LEFT(R98)="実"),VLOOKUP(R98,'証拠（JP特許）'!$B$2:$X$299,20,FALSE),IF(AND(OR(LEFT(R98,2)="US",LEFT(R98,2)="WO",LEFT(R98,2)="GB",LEFT(R98,2)="EP",LEFT(R98,2)="DE"),OR(MID(R98,3,1)="1",MID(R98,3,1)="2",MID(R98,3,1)="3",MID(R98,3,1)="4",MID(R98,3,1)="5",MID(R98,3,1)="6",MID(R98,3,1)="7",MID(R98,3,1)="8",MID(R98,3,1)="9",MID(R98,3,1)="0",)),VLOOKUP(R98,'証拠（WW特許）'!$B$2:$U$90,20,FALSE),""))</f>
        <v>A61M   5/315   (2006.01)</v>
      </c>
      <c r="AI98" s="58" t="str">
        <f>IF(OR(LEFT(R98)="特",LEFT(R98)="実"),VLOOKUP(R98,'証拠（JP特許）'!$B$2:$X$299,21,FALSE),"")</f>
        <v xml:space="preserve">A61M  5/315      </v>
      </c>
      <c r="AJ98" s="58" t="str">
        <f>IF(OR(LEFT(R98)="特",LEFT(R98)="実"),VLOOKUP(R98,'証拠（JP特許）'!$B$2:$X$299,22,FALSE),"")</f>
        <v>4C066AA09,4C066BB01,4C066CC01,4C066DD08,4C066EE14,4C066FF05,4C066HH14,4C066KK05,4C066LL25</v>
      </c>
      <c r="AK98" s="59" t="str">
        <f>IF(OR(LEFT(R98)="特",LEFT(R98)="実"),VLOOKUP(R98,'証拠（JP特許）'!$B$2:$X$299,17,FALSE),IF(AND(OR(LEFT(R98,2)="US",LEFT(R98,2)="WO",LEFT(R98,2)="GB",LEFT(R98,2)="EP",LEFT(R98,2)="DE"),OR(MID(R98,3,1)="1",MID(R98,3,1)="2",MID(R98,3,1)="3",MID(R98,3,1)="4",MID(R98,3,1)="5",MID(R98,3,1)="6",MID(R98,3,1)="7",MID(R98,3,1)="8",MID(R98,3,1)="9",MID(R98,3,1)="0",)),VLOOKUP(R98,'証拠（WW特許）'!$B$2:$U$90,16,FALSE),""))</f>
        <v>1991.04.04</v>
      </c>
      <c r="AL98" s="58"/>
      <c r="AM98" s="58" t="s">
        <v>95</v>
      </c>
      <c r="AN98" s="58" t="s">
        <v>95</v>
      </c>
      <c r="AO98" s="58" t="str">
        <f ca="1">IF(OR(LEFT(R98)="特",LEFT(R98)="実",AND(OR(LEFT(R98,2)="US",LEFT(R98,2)="WO",LEFT(R98,2)="GB",LEFT(R98,2)="EP",LEFT(R98,2)="DE"),OR(MID(R98,3,1)="1",MID(R98,3,1)="2",MID(R98,3,1)="3",MID(R98,3,1)="4",MID(R98,3,1)="5",MID(R98,3,1)="6",MID(R98,3,1)="7",MID(R98,3,1)="8",MID(R98,3,1)="9",MID(R98,3,1)="0"))),IF(COUNTIF(INDIRECT("発明者引用!"&amp;ADDRESS(MATCH(C98,発明者引用!B$1:B$196,0),4)&amp;":"&amp;ADDRESS(MATCH(C98,発明者引用!B$1:B$196,0),17)),R98)+COUNTIF(INDIRECT("発明者引用!"&amp;ADDRESS(MATCH(C98,発明者引用!B$1:B$196,0),4)&amp;":"&amp;ADDRESS(MATCH(C98,発明者引用!B$1:B$196,0),17)),#REF!)+COUNTIF(INDIRECT("発明者引用!"&amp;ADDRESS(MATCH(C98,発明者引用!B$1:B$196,0),4)&amp;":"&amp;ADDRESS(MATCH(C98,発明者引用!B$1:B$196,0),17)),T98)&gt;0,"Yes","No"),"")</f>
        <v>No</v>
      </c>
      <c r="AP98" s="58" t="str">
        <f ca="1">IF(OR(LEFT(R98)="特",LEFT(R98)="実",AND(OR(LEFT(R98,2)="US",LEFT(R98,2)="WO",LEFT(R98,2)="GB",LEFT(R98,2)="EP",LEFT(R98,2)="DE"),OR(MID(R98,3,1)="1",MID(R98,3,1)="2",MID(R98,3,1)="3",MID(R98,3,1)="4",MID(R98,3,1)="5",MID(R98,3,1)="6",MID(R98,3,1)="7",MID(R98,3,1)="8",MID(R98,3,1)="9",MID(R98,3,1)="0"))),IF(VLOOKUP(C98,ファミリ引用特許WO!$A$2:$B$241,2,FALSE)+VLOOKUP(C98,ファミリ引用文献WO!$A$2:$C$241,3,FALSE)=0,"ISR無し",IF(COUNTIF(INDIRECT("ファミリ引用特許WO!"&amp;ADDRESS(MATCH(C98,ファミリ引用特許WO!$A$2:$A$241,0),1)&amp;":"&amp;ADDRESS(MATCH(C98,ファミリ引用特許WO!$A$2:$A$241,0),19)),R98)+COUNTIF(INDIRECT("ファミリ引用特許WO!"&amp;ADDRESS(MATCH(C98,ファミリ引用特許WO!$A$2:$A$241,0),1)&amp;":"&amp;ADDRESS(MATCH(C98,ファミリ引用特許WO!$A$2:$A$241,0),19)),S98)+COUNTIF(INDIRECT("ファミリ引用特許WO!"&amp;ADDRESS(MATCH(C98,ファミリ引用特許WO!$A$2:$A$241,0),1)&amp;":"&amp;ADDRESS(MATCH(C98,ファミリ引用特許WO!$A$2:$A$241,0),19)),T98)+COUNTIF(INDIRECT("ファミリ引用特許WO!"&amp;ADDRESS(MATCH(C98,ファミリ引用特許WO!$A$2:$A$241,0),1)&amp;":"&amp;ADDRESS(MATCH(C98,ファミリ引用特許WO!$A$2:$A$241,0),19)),W98)+COUNTIF(INDIRECT("ファミリ引用特許WO!"&amp;ADDRESS(MATCH(C98,ファミリ引用特許WO!$A$2:$A$241,0),1)&amp;":"&amp;ADDRESS(MATCH(C98,ファミリ引用特許WO!$A$2:$A$241,0),19)),Y98)&gt;0,"Yes","No")),"")</f>
        <v>ISR無し</v>
      </c>
      <c r="AQ98" s="55" t="str">
        <f ca="1">IF(OR(LEFT(R98)="特",LEFT(R98)="実",AND(OR(LEFT(R98,2)="US",LEFT(R98,2)="WO",LEFT(R98,2)="GB",LEFT(R98,2)="EP",LEFT(R98,2)="DE"),OR(MID(R98,3,1)="1",MID(R98,3,1)="2",MID(R98,3,1)="3",MID(R98,3,1)="4",MID(R98,3,1)="5",MID(R98,3,1)="6",MID(R98,3,1)="7",MID(R98,3,1)="8",MID(R98,3,1)="9",MID(R98,3,1)="0"))),IF(VLOOKUP(C98,'ファミリ引用特許表記修正（ex.A2→A）'!$A$2:$B$241,2,FALSE)=0,"family無し",IF(COUNTIF(INDIRECT("'ファミリ引用特許表記修正（ex.A2→A）'!"&amp;ADDRESS(MATCH(C98,'ファミリ引用特許表記修正（ex.A2→A）'!$A$2:$A$241,0),1)&amp;":"&amp;ADDRESS(MATCH(C98,'ファミリ引用特許表記修正（ex.A2→A）'!$A$2:$A$241,0),171)),R98)+COUNTIF(INDIRECT("'ファミリ引用特許表記修正（ex.A2→A）'!"&amp;ADDRESS(MATCH(C98,'ファミリ引用特許表記修正（ex.A2→A）'!$A$2:$A$241,0),1)&amp;":"&amp;ADDRESS(MATCH(C98,'ファミリ引用特許表記修正（ex.A2→A）'!$A$2:$A$241,0),171)),S98)+COUNTIF(INDIRECT("'ファミリ引用特許表記修正（ex.A2→A）'!"&amp;ADDRESS(MATCH(C98,'ファミリ引用特許表記修正（ex.A2→A）'!$A$2:$A$241,0),1)&amp;":"&amp;ADDRESS(MATCH(C98,'ファミリ引用特許表記修正（ex.A2→A）'!$A$2:$A$241,0),171)),T98)+COUNTIF(INDIRECT("'ファミリ引用特許表記修正（ex.A2→A）'!"&amp;ADDRESS(MATCH(C98,'ファミリ引用特許表記修正（ex.A2→A）'!$A$2:$A$241,0),1)&amp;":"&amp;ADDRESS(MATCH(C98,'ファミリ引用特許表記修正（ex.A2→A）'!$A$2:$A$241,0),171)),W98)+COUNTIF(INDIRECT("'ファミリ引用特許表記修正（ex.A2→A）'!"&amp;ADDRESS(MATCH(C98,'ファミリ引用特許表記修正（ex.A2→A）'!$A$2:$A$241,0),1)&amp;":"&amp;ADDRESS(MATCH(C98,'ファミリ引用特許表記修正（ex.A2→A）'!$A$2:$A$241,0),171)),Y98)&gt;0,"Yes","No")),"")</f>
        <v>family無し</v>
      </c>
      <c r="AR98" s="58" t="str">
        <f>IF(OR(LEFT(R98)="特",LEFT(R98)="実",AND(OR(LEFT(R98,2)="US",LEFT(R98,2)="WO",LEFT(R98,2)="GB",LEFT(R98,2)="EP",LEFT(R98,2)="DE"),OR(MID(R98,3,1)="1",MID(R98,3,1)="2",MID(R98,3,1)="3",MID(R98,3,1)="4",MID(R98,3,1)="5",MID(R98,3,1)="6",MID(R98,3,1)="7",MID(R98,3,1)="8",MID(R98,3,1)="9",MID(R98,3,1)="0",))),"",VLOOKUP($C98,ファミリ発明者引用文献!A$3:B$235,2,FALSE))</f>
        <v/>
      </c>
      <c r="AS98" s="55" t="str">
        <f>VLOOKUP(C98,ファミリ引用文献WO!A$2:B$241,2,FALSE)</f>
        <v/>
      </c>
      <c r="AT98" s="58" t="str">
        <f>VLOOKUP(C98,ファミリ引用文献!A$3:B$242,2,FALSE)</f>
        <v/>
      </c>
      <c r="AU98" s="58" t="str">
        <f>VLOOKUP(C98,審判データ!AH$2:BT$379,39,FALSE)</f>
        <v>CA02135706A;CA02135706C;DE69425220D;DE69425220T;DE69433217D;DE69433217T;EP653220A;EP653220B;EP922466A;EP922466B;ES02149242T;ES02209259T;特開平07-308386;特許02588375;US5575777;US5702367</v>
      </c>
      <c r="AV98" s="62" t="str">
        <f ca="1">IF(INDIRECT("審判データ!"&amp;ADDRESS(MATCH(C98,審判データ!$AH$1:$AH$379,0),32))="早期審査の対象とする","早期審査","")</f>
        <v/>
      </c>
      <c r="AW98" s="665" t="str">
        <f t="shared" si="6"/>
        <v>一致</v>
      </c>
      <c r="AX98" s="666" t="str">
        <f>IF(LEFT(AE98,3)="日本特",IF(LEFT(C98)="特",VLOOKUP(C98,'本件、証拠文献テーマコード'!G$2:I$376,3,FALSE),VLOOKUP(C98,'本件、証拠文献テーマコード'!B$2:I$376,8,FALSE)),"")</f>
        <v>4C066,4C067,4C167</v>
      </c>
      <c r="AY98" s="666" t="str">
        <f>IF(LEFT(AE98,3)="日本特",IF(OR(MID(R98,2,1)="開",MID(R98,2,1)="表",MID(R98,2,1)="登"),VLOOKUP(R98,'本件、証拠文献テーマコード'!C$2:I$379,7,FALSE),VLOOKUP(R98,'本件、証拠文献テーマコード'!G$2:I$379,3,FALSE)),"")</f>
        <v>4C066</v>
      </c>
      <c r="AZ98" s="54"/>
    </row>
    <row r="99" spans="1:52" x14ac:dyDescent="0.15">
      <c r="A99" s="275" t="s">
        <v>22512</v>
      </c>
      <c r="B99" s="586" t="str">
        <f ca="1">IF(A99="",B98,INDIRECT("審判データ!"&amp;ADDRESS(MATCH(A99,審判データ!$HC$1:$HC$379,0),20))&amp;" / "&amp;INDIRECT("審判データ!"&amp;ADDRESS(MATCH(A99,審判データ!$HC$1:$HC$379,0),21)))</f>
        <v>2011 / 29-2</v>
      </c>
      <c r="C99" s="679">
        <v>2588375</v>
      </c>
      <c r="D99" s="279" t="s">
        <v>1385</v>
      </c>
      <c r="E99" s="163" t="str">
        <f ca="1">INDIRECT("審判データ!"&amp;ADDRESS(MATCH(C99,審判データ!$AH$1:$AH$379,0),55))</f>
        <v>フェイズ・メディカル・インコーポレーテッド</v>
      </c>
      <c r="F99" s="43" t="str">
        <f ca="1">INDIRECT("審判データ!"&amp;ADDRESS(MATCH(C99,審判データ!$AH$1:$AH$379,0),56))</f>
        <v>ウォルター・イー・カヴァー;アラン・エイ・デヴィッドナー</v>
      </c>
      <c r="G99" s="43" t="str">
        <f ca="1">INDIRECT("審判データ!"&amp;ADDRESS(MATCH(C99,審判データ!$AH$1:$AH$379,0),72))</f>
        <v>CA02135706A;CA02135706C;DE69425220D;DE69425220T;DE69433217D;DE69433217T;EP653220A;EP653220B;EP922466A;EP922466B;ES02149242T;ES02209259T;特開平07-308386;特許02588375;US5575777;US5702367</v>
      </c>
      <c r="H99" s="43" t="str">
        <f ca="1">INDIRECT("審判データ!"&amp;ADDRESS(MATCH(C99,審判データ!$AH$1:$AH$379,0),41))</f>
        <v>A61M 25/08;A61M  5/158;A61M  5/31</v>
      </c>
      <c r="I99" s="43" t="str">
        <f ca="1">INDIRECT("審判データ!"&amp;ADDRESS(MATCH(C99,審判データ!$AH$1:$AH$379,0),49))</f>
        <v>A61M   5/158@AFI(JP);A61M   5/31@ALI(JP);A61M   5/32@ALN(EP);A61M  25/00@ALI(JP);A61M  25/06@ALI(EP);A61M  25/08@ALI(JP)</v>
      </c>
      <c r="J99" s="43" t="str">
        <f ca="1">INDIRECT("審判データ!"&amp;ADDRESS(MATCH(C99,審判データ!$AH$1:$AH$379,0),51))</f>
        <v>A61M  5/14    369 Z;A61M  5/31;A61M 25/00    450 N;A61M 25/00    420 R</v>
      </c>
      <c r="K99" s="43" t="str">
        <f ca="1">INDIRECT("審判データ!"&amp;ADDRESS(MATCH(C99,審判データ!$AH$1:$AH$379,0),53))</f>
        <v>4C066 AA07;4C066 BB05;4C066 FF01;4C066 FF04;4C066 LL13;4C066 LL16;4C066 LL30;4C167 AA17;4C167 AA24;4C167 AA31;4C167 BB02;4C167 BB04;4C167 BB05;4C167 BB11;4C167 BB12;4C167 BB20;4C167 BB21;4C167 BB31;4C167 BB32;4C167 BB36;4C167 BB37;4C167 BB38;4C167 BB39;4C167 BB40;4C167 BB45;4C167 DD10;4C167 GG14;4C167 GG31;4C167 GG36;4C167 HH04;4C167 HH09;4C167 HH12;4C167 HH15;4C167 HH16;4C167 HH17;4C167 HH20;4C167 HH30;4C167 CC08</v>
      </c>
      <c r="L99" s="641" t="s">
        <v>1423</v>
      </c>
      <c r="M99" s="642">
        <v>0</v>
      </c>
      <c r="N99" s="680">
        <v>0</v>
      </c>
      <c r="O99" s="681">
        <v>0</v>
      </c>
      <c r="P99" s="662">
        <v>0</v>
      </c>
      <c r="Q99" s="676">
        <v>0</v>
      </c>
      <c r="R99" s="644">
        <v>0</v>
      </c>
      <c r="S99" s="677" t="str">
        <f>IF(OR(LEFT(R99)="特",LEFT(R99)="実"),VLOOKUP(R99,'証拠（JP特許）'!$B$2:$D$299,2,FALSE),IF(AND(OR(LEFT(R99,2)="US",LEFT(R99,2)="WO",LEFT(R99,2)="GB",LEFT(R99,2)="EP",LEFT(R99,2)="DE"),OR(MID(R99,3,1)="1",MID(R99,3,1)="2",MID(R99,3,1)="3",MID(R99,3,1)="4",MID(R99,3,1)="5",MID(R99,3,1)="6",MID(R99,3,1)="7",MID(R99,3,1)="8",MID(R99,3,1)="9",MID(R99,3,1)="0")),VLOOKUP(R99,'証拠（WW特許）'!$B$2:$C$90,2,FALSE),"_"))</f>
        <v>_</v>
      </c>
      <c r="T99" s="678" t="str">
        <f>IF(OR(LEFT(R99)="特",LEFT(R99)="実"),VLOOKUP(R99,'証拠（JP特許）'!$B$2:$E$299,4,FALSE),"_")</f>
        <v>_</v>
      </c>
      <c r="U99" s="677" t="s">
        <v>94</v>
      </c>
      <c r="V99" s="678" t="s">
        <v>94</v>
      </c>
      <c r="W99" s="648" t="str">
        <f t="shared" si="8"/>
        <v/>
      </c>
      <c r="X99" s="649"/>
      <c r="Y99" s="649" t="str">
        <f t="shared" si="9"/>
        <v/>
      </c>
      <c r="Z99" s="91" t="str">
        <f ca="1">IF(OR(LEFT(R99)="特",LEFT(R99)="実",AND(OR(LEFT(R99,2)="US",LEFT(R99,2)="WO",LEFT(R99,2)="GB",LEFT(R99,2)="EP",LEFT(R99,2)="DE"),OR(MID(R99,3,1)="1",MID(R99,3,1)="2",MID(R99,3,1)="3",MID(R99,3,1)="4",MID(R99,3,1)="5",MID(R99,3,1)="6",MID(R99,3,1)="7",MID(R99,3,1)="8",MID(R99,3,1)="9",MID(R99,3,1)="0",))),IF(COUNTIF(INDIRECT("拒絶理由・拒絶査定・異議申立!"&amp;ADDRESS(MATCH(C99,拒絶理由・拒絶査定・異議申立!B$1:B$1000,0),3)&amp;":"&amp;ADDRESS(MATCH(C99,拒絶理由・拒絶査定・異議申立!B$1:B$1000,0),50)),R99)+COUNTIF(INDIRECT("拒絶理由・拒絶査定・異議申立!"&amp;ADDRESS(MATCH(C99,拒絶理由・拒絶査定・異議申立!B$1:B$1000,0),3)&amp;":"&amp;ADDRESS(MATCH(C99,拒絶理由・拒絶査定・異議申立!B$1:B$1000,0),50)),T99)&gt;0,"Yes","No"),"")</f>
        <v/>
      </c>
      <c r="AA99" s="92" t="str">
        <f ca="1">IF(OR(LEFT(R99)="特",LEFT(R99)="実",AND(OR(LEFT(R99,2)="US",LEFT(R99,2)="WO",LEFT(R99,2)="GB",LEFT(R99,2)="EP",LEFT(R99,2)="DE"),OR(MID(R99,3,1)="1",MID(R99,3,1)="2",MID(R99,3,1)="3",MID(R99,3,1)="4",MID(R99,3,1)="5",MID(R99,3,1)="6",MID(R99,3,1)="7",MID(R99,3,1)="8",MID(R99,3,1)="9",MID(R99,3,1)="0",))),IF(COUNTIF(INDIRECT("先行技術調査・登録査定!"&amp;ADDRESS(MATCH(C99,先行技術調査・登録査定!B$1:B$1000,0),3)&amp;":"&amp;ADDRESS(MATCH(C99,先行技術調査・登録査定!B$1:B$1000,0),49)),R99)+COUNTIF(INDIRECT("先行技術調査・登録査定!"&amp;ADDRESS(MATCH(C99,先行技術調査・登録査定!B$1:B$1000,0),3)&amp;":"&amp;ADDRESS(MATCH(C99,先行技術調査・登録査定!B$1:B$1000,0),49)),T99)&gt;0,"Yes","No"),"")</f>
        <v/>
      </c>
      <c r="AB99" s="169" t="str">
        <f t="shared" ca="1" si="10"/>
        <v/>
      </c>
      <c r="AC99" s="94" t="str">
        <f>IF(OR(LEFT(R99)="特",LEFT(R99)="実",AND(OR(LEFT(R99,2)="US",LEFT(R99,2)="WO",LEFT(R99,2)="GB",LEFT(R99,2)="EP",LEFT(R99,2)="DE"),OR(MID(R99,3,1)="1",MID(R99,3,1)="2",MID(R99,3,1)="3",MID(R99,3,1)="4",MID(R99,3,1)="5",MID(R99,3,1)="6",MID(R99,3,1)="7",MID(R99,3,1)="8",MID(R99,3,1)="9",MID(R99,3,1)="0",))),"",VLOOKUP($C99,非特許文献リスト!$A$2:$C$196,2,FALSE))</f>
        <v/>
      </c>
      <c r="AD99" s="95" t="str">
        <f>IF(OR(LEFT(R99)="特",LEFT(R99)="実",AND(OR(LEFT(R99,2)="US",LEFT(R99,2)="WO",LEFT(R99,2)="GB",LEFT(R99,2)="EP",LEFT(R99,2)="DE"),OR(MID(R99,3,1)="1",MID(R99,3,1)="2",MID(R99,3,1)="3",MID(R99,3,1)="4",MID(R99,3,1)="5",MID(R99,3,1)="6",MID(R99,3,1)="7",MID(R99,3,1)="8",MID(R99,3,1)="9",MID(R99,3,1)="0",))),"",VLOOKUP($C99,非特許文献リスト!$A$2:$C$196,3,FALSE))</f>
        <v/>
      </c>
      <c r="AE99" s="175" t="str">
        <f t="shared" si="7"/>
        <v/>
      </c>
      <c r="AF99" s="176" t="str">
        <f>IF(OR(LEFT(R99)="特",LEFT(R99)="実"),VLOOKUP(R99,'証拠（JP特許）'!$B$2:$AB$299,10,FALSE),IF(AND(OR(LEFT(R99,2)="US",LEFT(R99,2)="WO",LEFT(R99,2)="GB",LEFT(R99,2)="EP",LEFT(R99,2)="DE"),OR(MID(R99,3,1)="1",MID(R99,3,1)="2",MID(R99,3,1)="3",MID(R99,3,1)="4",MID(R99,3,1)="5",MID(R99,3,1)="6",MID(R99,3,1)="7",MID(R99,3,1)="8",MID(R99,3,1)="9",MID(R99,3,1)="0",)),VLOOKUP(R99,'証拠（WW特許）'!$B$2:$M$90,8,FALSE),""))</f>
        <v/>
      </c>
      <c r="AG99" s="176" t="str">
        <f>IF(OR(LEFT(R99)="特",LEFT(R99)="実"),VLOOKUP(R99,'証拠（JP特許）'!$B$2:$AB$299,26,FALSE),IF(AND(OR(LEFT(R99,2)="US",LEFT(R99,2)="WO",LEFT(R99,2)="GB",LEFT(R99,2)="EP",LEFT(R99,2)="DE"),OR(MID(R99,3,1)="1",MID(R99,3,1)="2",MID(R99,3,1)="3",MID(R99,3,1)="4",MID(R99,3,1)="5",MID(R99,3,1)="6",MID(R99,3,1)="7",MID(R99,3,1)="8",MID(R99,3,1)="9",MID(R99,3,1)="0",)),VLOOKUP(R99,'証拠（WW特許）'!$B$2:$M$90,12,FALSE),""))</f>
        <v/>
      </c>
      <c r="AH99" s="58" t="str">
        <f>IF(OR(LEFT(R99)="特",LEFT(R99)="実"),VLOOKUP(R99,'証拠（JP特許）'!$B$2:$X$299,20,FALSE),IF(AND(OR(LEFT(R99,2)="US",LEFT(R99,2)="WO",LEFT(R99,2)="GB",LEFT(R99,2)="EP",LEFT(R99,2)="DE"),OR(MID(R99,3,1)="1",MID(R99,3,1)="2",MID(R99,3,1)="3",MID(R99,3,1)="4",MID(R99,3,1)="5",MID(R99,3,1)="6",MID(R99,3,1)="7",MID(R99,3,1)="8",MID(R99,3,1)="9",MID(R99,3,1)="0",)),VLOOKUP(R99,'証拠（WW特許）'!$B$2:$U$90,20,FALSE),""))</f>
        <v/>
      </c>
      <c r="AI99" s="58" t="str">
        <f>IF(OR(LEFT(R99)="特",LEFT(R99)="実"),VLOOKUP(R99,'証拠（JP特許）'!$B$2:$X$299,21,FALSE),"")</f>
        <v/>
      </c>
      <c r="AJ99" s="58" t="str">
        <f>IF(OR(LEFT(R99)="特",LEFT(R99)="実"),VLOOKUP(R99,'証拠（JP特許）'!$B$2:$X$299,22,FALSE),"")</f>
        <v/>
      </c>
      <c r="AK99" s="59" t="str">
        <f>IF(OR(LEFT(R99)="特",LEFT(R99)="実"),VLOOKUP(R99,'証拠（JP特許）'!$B$2:$X$299,17,FALSE),IF(AND(OR(LEFT(R99,2)="US",LEFT(R99,2)="WO",LEFT(R99,2)="GB",LEFT(R99,2)="EP",LEFT(R99,2)="DE"),OR(MID(R99,3,1)="1",MID(R99,3,1)="2",MID(R99,3,1)="3",MID(R99,3,1)="4",MID(R99,3,1)="5",MID(R99,3,1)="6",MID(R99,3,1)="7",MID(R99,3,1)="8",MID(R99,3,1)="9",MID(R99,3,1)="0",)),VLOOKUP(R99,'証拠（WW特許）'!$B$2:$U$90,16,FALSE),""))</f>
        <v/>
      </c>
      <c r="AL99" s="58"/>
      <c r="AM99" s="58"/>
      <c r="AN99" s="58"/>
      <c r="AO99" s="58" t="str">
        <f ca="1">IF(OR(LEFT(R99)="特",LEFT(R99)="実",AND(OR(LEFT(R99,2)="US",LEFT(R99,2)="WO",LEFT(R99,2)="GB",LEFT(R99,2)="EP",LEFT(R99,2)="DE"),OR(MID(R99,3,1)="1",MID(R99,3,1)="2",MID(R99,3,1)="3",MID(R99,3,1)="4",MID(R99,3,1)="5",MID(R99,3,1)="6",MID(R99,3,1)="7",MID(R99,3,1)="8",MID(R99,3,1)="9",MID(R99,3,1)="0"))),IF(COUNTIF(INDIRECT("発明者引用!"&amp;ADDRESS(MATCH(C99,発明者引用!B$1:B$196,0),4)&amp;":"&amp;ADDRESS(MATCH(C99,発明者引用!B$1:B$196,0),17)),R99)+COUNTIF(INDIRECT("発明者引用!"&amp;ADDRESS(MATCH(C99,発明者引用!B$1:B$196,0),4)&amp;":"&amp;ADDRESS(MATCH(C99,発明者引用!B$1:B$196,0),17)),#REF!)+COUNTIF(INDIRECT("発明者引用!"&amp;ADDRESS(MATCH(C99,発明者引用!B$1:B$196,0),4)&amp;":"&amp;ADDRESS(MATCH(C99,発明者引用!B$1:B$196,0),17)),T99)&gt;0,"Yes","No"),"")</f>
        <v/>
      </c>
      <c r="AP99" s="58" t="str">
        <f ca="1">IF(OR(LEFT(R99)="特",LEFT(R99)="実",AND(OR(LEFT(R99,2)="US",LEFT(R99,2)="WO",LEFT(R99,2)="GB",LEFT(R99,2)="EP",LEFT(R99,2)="DE"),OR(MID(R99,3,1)="1",MID(R99,3,1)="2",MID(R99,3,1)="3",MID(R99,3,1)="4",MID(R99,3,1)="5",MID(R99,3,1)="6",MID(R99,3,1)="7",MID(R99,3,1)="8",MID(R99,3,1)="9",MID(R99,3,1)="0"))),IF(VLOOKUP(C99,ファミリ引用特許WO!$A$2:$B$241,2,FALSE)+VLOOKUP(C99,ファミリ引用文献WO!$A$2:$C$241,3,FALSE)=0,"ISR無し",IF(COUNTIF(INDIRECT("ファミリ引用特許WO!"&amp;ADDRESS(MATCH(C99,ファミリ引用特許WO!$A$2:$A$241,0),1)&amp;":"&amp;ADDRESS(MATCH(C99,ファミリ引用特許WO!$A$2:$A$241,0),19)),R99)+COUNTIF(INDIRECT("ファミリ引用特許WO!"&amp;ADDRESS(MATCH(C99,ファミリ引用特許WO!$A$2:$A$241,0),1)&amp;":"&amp;ADDRESS(MATCH(C99,ファミリ引用特許WO!$A$2:$A$241,0),19)),S99)+COUNTIF(INDIRECT("ファミリ引用特許WO!"&amp;ADDRESS(MATCH(C99,ファミリ引用特許WO!$A$2:$A$241,0),1)&amp;":"&amp;ADDRESS(MATCH(C99,ファミリ引用特許WO!$A$2:$A$241,0),19)),T99)+COUNTIF(INDIRECT("ファミリ引用特許WO!"&amp;ADDRESS(MATCH(C99,ファミリ引用特許WO!$A$2:$A$241,0),1)&amp;":"&amp;ADDRESS(MATCH(C99,ファミリ引用特許WO!$A$2:$A$241,0),19)),W99)+COUNTIF(INDIRECT("ファミリ引用特許WO!"&amp;ADDRESS(MATCH(C99,ファミリ引用特許WO!$A$2:$A$241,0),1)&amp;":"&amp;ADDRESS(MATCH(C99,ファミリ引用特許WO!$A$2:$A$241,0),19)),Y99)&gt;0,"Yes","No")),"")</f>
        <v/>
      </c>
      <c r="AQ99" s="55" t="str">
        <f ca="1">IF(OR(LEFT(R99)="特",LEFT(R99)="実",AND(OR(LEFT(R99,2)="US",LEFT(R99,2)="WO",LEFT(R99,2)="GB",LEFT(R99,2)="EP",LEFT(R99,2)="DE"),OR(MID(R99,3,1)="1",MID(R99,3,1)="2",MID(R99,3,1)="3",MID(R99,3,1)="4",MID(R99,3,1)="5",MID(R99,3,1)="6",MID(R99,3,1)="7",MID(R99,3,1)="8",MID(R99,3,1)="9",MID(R99,3,1)="0"))),IF(VLOOKUP(C99,'ファミリ引用特許表記修正（ex.A2→A）'!$A$2:$B$241,2,FALSE)=0,"family無し",IF(COUNTIF(INDIRECT("'ファミリ引用特許表記修正（ex.A2→A）'!"&amp;ADDRESS(MATCH(C99,'ファミリ引用特許表記修正（ex.A2→A）'!$A$2:$A$241,0),1)&amp;":"&amp;ADDRESS(MATCH(C99,'ファミリ引用特許表記修正（ex.A2→A）'!$A$2:$A$241,0),171)),R99)+COUNTIF(INDIRECT("'ファミリ引用特許表記修正（ex.A2→A）'!"&amp;ADDRESS(MATCH(C99,'ファミリ引用特許表記修正（ex.A2→A）'!$A$2:$A$241,0),1)&amp;":"&amp;ADDRESS(MATCH(C99,'ファミリ引用特許表記修正（ex.A2→A）'!$A$2:$A$241,0),171)),S99)+COUNTIF(INDIRECT("'ファミリ引用特許表記修正（ex.A2→A）'!"&amp;ADDRESS(MATCH(C99,'ファミリ引用特許表記修正（ex.A2→A）'!$A$2:$A$241,0),1)&amp;":"&amp;ADDRESS(MATCH(C99,'ファミリ引用特許表記修正（ex.A2→A）'!$A$2:$A$241,0),171)),T99)+COUNTIF(INDIRECT("'ファミリ引用特許表記修正（ex.A2→A）'!"&amp;ADDRESS(MATCH(C99,'ファミリ引用特許表記修正（ex.A2→A）'!$A$2:$A$241,0),1)&amp;":"&amp;ADDRESS(MATCH(C99,'ファミリ引用特許表記修正（ex.A2→A）'!$A$2:$A$241,0),171)),W99)+COUNTIF(INDIRECT("'ファミリ引用特許表記修正（ex.A2→A）'!"&amp;ADDRESS(MATCH(C99,'ファミリ引用特許表記修正（ex.A2→A）'!$A$2:$A$241,0),1)&amp;":"&amp;ADDRESS(MATCH(C99,'ファミリ引用特許表記修正（ex.A2→A）'!$A$2:$A$241,0),171)),Y99)&gt;0,"Yes","No")),"")</f>
        <v/>
      </c>
      <c r="AR99" s="193" t="str">
        <f>IF(OR(LEFT(R99)="特",LEFT(R99)="実",AND(OR(LEFT(R99,2)="US",LEFT(R99,2)="WO",LEFT(R99,2)="GB",LEFT(R99,2)="EP",LEFT(R99,2)="DE"),OR(MID(R99,3,1)="1",MID(R99,3,1)="2",MID(R99,3,1)="3",MID(R99,3,1)="4",MID(R99,3,1)="5",MID(R99,3,1)="6",MID(R99,3,1)="7",MID(R99,3,1)="8",MID(R99,3,1)="9",MID(R99,3,1)="0",))),"",VLOOKUP($C99,ファミリ発明者引用文献!A$3:B$235,2,FALSE))</f>
        <v>,,</v>
      </c>
      <c r="AS99" s="55" t="str">
        <f>VLOOKUP(C99,ファミリ引用文献WO!A$2:B$241,2,FALSE)</f>
        <v/>
      </c>
      <c r="AT99" s="58" t="str">
        <f>VLOOKUP(C99,ファミリ引用文献!A$3:B$242,2,FALSE)</f>
        <v/>
      </c>
      <c r="AU99" s="58" t="str">
        <f>VLOOKUP(C99,審判データ!AH$2:BT$379,39,FALSE)</f>
        <v>CA02135706A;CA02135706C;DE69425220D;DE69425220T;DE69433217D;DE69433217T;EP653220A;EP653220B;EP922466A;EP922466B;ES02149242T;ES02209259T;特開平07-308386;特許02588375;US5575777;US5702367</v>
      </c>
      <c r="AV99" s="62" t="str">
        <f ca="1">IF(INDIRECT("審判データ!"&amp;ADDRESS(MATCH(C99,審判データ!$AH$1:$AH$379,0),32))="早期審査の対象とする","早期審査","")</f>
        <v/>
      </c>
      <c r="AW99" s="665" t="str">
        <f t="shared" si="6"/>
        <v/>
      </c>
      <c r="AX99" s="666" t="str">
        <f>IF(LEFT(AE99,3)="日本特",IF(LEFT(C99)="特",VLOOKUP(C99,'本件、証拠文献テーマコード'!G$2:I$376,3,FALSE),VLOOKUP(C99,'本件、証拠文献テーマコード'!B$2:I$376,8,FALSE)),"")</f>
        <v/>
      </c>
      <c r="AY99" s="666" t="str">
        <f>IF(LEFT(AE99,3)="日本特",IF(OR(MID(R99,2,1)="開",MID(R99,2,1)="表",MID(R99,2,1)="登"),VLOOKUP(R99,'本件、証拠文献テーマコード'!C$2:I$379,7,FALSE),VLOOKUP(R99,'本件、証拠文献テーマコード'!G$2:I$379,3,FALSE)),"")</f>
        <v/>
      </c>
      <c r="AZ99" s="54"/>
    </row>
    <row r="100" spans="1:52" ht="27" x14ac:dyDescent="0.15">
      <c r="A100" s="907" t="s">
        <v>22513</v>
      </c>
      <c r="B100" s="586" t="str">
        <f ca="1">IF(A100="",B99,INDIRECT("審判データ!"&amp;ADDRESS(MATCH(A100,審判データ!$HC$1:$HC$379,0),20))&amp;" / "&amp;INDIRECT("審判データ!"&amp;ADDRESS(MATCH(A100,審判データ!$HC$1:$HC$379,0),21)))</f>
        <v>2011 / 29-2</v>
      </c>
      <c r="C100" s="675">
        <v>2588375</v>
      </c>
      <c r="D100" s="274" t="s">
        <v>1385</v>
      </c>
      <c r="E100" s="163" t="str">
        <f ca="1">INDIRECT("審判データ!"&amp;ADDRESS(MATCH(C100,審判データ!$AH$1:$AH$379,0),55))</f>
        <v>フェイズ・メディカル・インコーポレーテッド</v>
      </c>
      <c r="F100" s="888" t="str">
        <f ca="1">INDIRECT("審判データ!"&amp;ADDRESS(MATCH(C100,審判データ!$AH$1:$AH$379,0),56))</f>
        <v>ウォルター・イー・カヴァー;アラン・エイ・デヴィッドナー</v>
      </c>
      <c r="G100" s="43" t="str">
        <f ca="1">INDIRECT("審判データ!"&amp;ADDRESS(MATCH(C100,審判データ!$AH$1:$AH$379,0),72))</f>
        <v>CA02135706A;CA02135706C;DE69425220D;DE69425220T;DE69433217D;DE69433217T;EP653220A;EP653220B;EP922466A;EP922466B;ES02149242T;ES02209259T;特開平07-308386;特許02588375;US5575777;US5702367</v>
      </c>
      <c r="H100" s="888" t="str">
        <f ca="1">INDIRECT("審判データ!"&amp;ADDRESS(MATCH(C100,審判データ!$AH$1:$AH$379,0),41))</f>
        <v>A61M 25/08;A61M  5/158;A61M  5/31</v>
      </c>
      <c r="I100" s="888" t="str">
        <f ca="1">INDIRECT("審判データ!"&amp;ADDRESS(MATCH(C100,審判データ!$AH$1:$AH$379,0),49))</f>
        <v>A61M   5/158@AFI(JP);A61M   5/31@ALI(JP);A61M   5/32@ALN(EP);A61M  25/00@ALI(JP);A61M  25/06@ALI(EP);A61M  25/08@ALI(JP)</v>
      </c>
      <c r="J100" s="888" t="str">
        <f ca="1">INDIRECT("審判データ!"&amp;ADDRESS(MATCH(C100,審判データ!$AH$1:$AH$379,0),51))</f>
        <v>A61M  5/14    369 Z;A61M  5/31;A61M 25/00    450 N;A61M 25/00    420 R</v>
      </c>
      <c r="K100" s="890" t="str">
        <f ca="1">INDIRECT("審判データ!"&amp;ADDRESS(MATCH(C100,審判データ!$AH$1:$AH$379,0),53))</f>
        <v>4C066 AA07;4C066 BB05;4C066 FF01;4C066 FF04;4C066 LL13;4C066 LL16;4C066 LL30;4C167 AA17;4C167 AA24;4C167 AA31;4C167 BB02;4C167 BB04;4C167 BB05;4C167 BB11;4C167 BB12;4C167 BB20;4C167 BB21;4C167 BB31;4C167 BB32;4C167 BB36;4C167 BB37;4C167 BB38;4C167 BB39;4C167 BB40;4C167 BB45;4C167 DD10;4C167 GG14;4C167 GG31;4C167 GG36;4C167 HH04;4C167 HH09;4C167 HH12;4C167 HH15;4C167 HH16;4C167 HH17;4C167 HH20;4C167 HH30;4C167 CC08</v>
      </c>
      <c r="L100" s="979" t="s">
        <v>1428</v>
      </c>
      <c r="M100" s="982" t="s">
        <v>22324</v>
      </c>
      <c r="N100" s="985" t="s">
        <v>22514</v>
      </c>
      <c r="O100" s="1008">
        <v>0</v>
      </c>
      <c r="P100" s="1085" t="s">
        <v>1395</v>
      </c>
      <c r="Q100" s="676" t="s">
        <v>91</v>
      </c>
      <c r="R100" s="644" t="s">
        <v>1433</v>
      </c>
      <c r="S100" s="677" t="str">
        <f>IF(OR(LEFT(R100)="特",LEFT(R100)="実"),VLOOKUP(R100,'証拠（JP特許）'!$B$2:$D$299,2,FALSE),IF(AND(OR(LEFT(R100,2)="US",LEFT(R100,2)="WO",LEFT(R100,2)="GB",LEFT(R100,2)="EP",LEFT(R100,2)="DE"),OR(MID(R100,3,1)="1",MID(R100,3,1)="2",MID(R100,3,1)="3",MID(R100,3,1)="4",MID(R100,3,1)="5",MID(R100,3,1)="6",MID(R100,3,1)="7",MID(R100,3,1)="8",MID(R100,3,1)="9",MID(R100,3,1)="0")),VLOOKUP(R100,'証拠（WW特許）'!$B$2:$C$90,2,FALSE),"_"))</f>
        <v>特願昭63-107382</v>
      </c>
      <c r="T100" s="678" t="str">
        <f>IF(OR(LEFT(R100)="特",LEFT(R100)="実"),VLOOKUP(R100,'証拠（JP特許）'!$B$2:$E$299,4,FALSE),"_")</f>
        <v>JP2647132</v>
      </c>
      <c r="U100" s="677" t="s">
        <v>94</v>
      </c>
      <c r="V100" s="678" t="s">
        <v>25</v>
      </c>
      <c r="W100" s="648" t="str">
        <f t="shared" si="8"/>
        <v>JP0315481A</v>
      </c>
      <c r="X100" s="649"/>
      <c r="Y100" s="649" t="str">
        <f t="shared" si="9"/>
        <v>JP2647132B</v>
      </c>
      <c r="Z100" s="91" t="str">
        <f ca="1">IF(OR(LEFT(R100)="特",LEFT(R100)="実",AND(OR(LEFT(R100,2)="US",LEFT(R100,2)="WO",LEFT(R100,2)="GB",LEFT(R100,2)="EP",LEFT(R100,2)="DE"),OR(MID(R100,3,1)="1",MID(R100,3,1)="2",MID(R100,3,1)="3",MID(R100,3,1)="4",MID(R100,3,1)="5",MID(R100,3,1)="6",MID(R100,3,1)="7",MID(R100,3,1)="8",MID(R100,3,1)="9",MID(R100,3,1)="0",))),IF(COUNTIF(INDIRECT("拒絶理由・拒絶査定・異議申立!"&amp;ADDRESS(MATCH(C100,拒絶理由・拒絶査定・異議申立!B$1:B$1000,0),3)&amp;":"&amp;ADDRESS(MATCH(C100,拒絶理由・拒絶査定・異議申立!B$1:B$1000,0),50)),R100)+COUNTIF(INDIRECT("拒絶理由・拒絶査定・異議申立!"&amp;ADDRESS(MATCH(C100,拒絶理由・拒絶査定・異議申立!B$1:B$1000,0),3)&amp;":"&amp;ADDRESS(MATCH(C100,拒絶理由・拒絶査定・異議申立!B$1:B$1000,0),50)),T100)&gt;0,"Yes","No"),"")</f>
        <v>No</v>
      </c>
      <c r="AA100" s="92" t="str">
        <f ca="1">IF(OR(LEFT(R100)="特",LEFT(R100)="実",AND(OR(LEFT(R100,2)="US",LEFT(R100,2)="WO",LEFT(R100,2)="GB",LEFT(R100,2)="EP",LEFT(R100,2)="DE"),OR(MID(R100,3,1)="1",MID(R100,3,1)="2",MID(R100,3,1)="3",MID(R100,3,1)="4",MID(R100,3,1)="5",MID(R100,3,1)="6",MID(R100,3,1)="7",MID(R100,3,1)="8",MID(R100,3,1)="9",MID(R100,3,1)="0",))),IF(COUNTIF(INDIRECT("先行技術調査・登録査定!"&amp;ADDRESS(MATCH(C100,先行技術調査・登録査定!B$1:B$1000,0),3)&amp;":"&amp;ADDRESS(MATCH(C100,先行技術調査・登録査定!B$1:B$1000,0),49)),R100)+COUNTIF(INDIRECT("先行技術調査・登録査定!"&amp;ADDRESS(MATCH(C100,先行技術調査・登録査定!B$1:B$1000,0),3)&amp;":"&amp;ADDRESS(MATCH(C100,先行技術調査・登録査定!B$1:B$1000,0),49)),T100)&gt;0,"Yes","No"),"")</f>
        <v>No</v>
      </c>
      <c r="AB100" s="169" t="str">
        <f t="shared" ca="1" si="10"/>
        <v>Yes</v>
      </c>
      <c r="AC100" s="94" t="str">
        <f>IF(OR(LEFT(R100)="特",LEFT(R100)="実",AND(OR(LEFT(R100,2)="US",LEFT(R100,2)="WO",LEFT(R100,2)="GB",LEFT(R100,2)="EP",LEFT(R100,2)="DE"),OR(MID(R100,3,1)="1",MID(R100,3,1)="2",MID(R100,3,1)="3",MID(R100,3,1)="4",MID(R100,3,1)="5",MID(R100,3,1)="6",MID(R100,3,1)="7",MID(R100,3,1)="8",MID(R100,3,1)="9",MID(R100,3,1)="0",))),"",VLOOKUP($C100,非特許文献リスト!$A$2:$C$196,2,FALSE))</f>
        <v/>
      </c>
      <c r="AD100" s="95" t="str">
        <f>IF(OR(LEFT(R100)="特",LEFT(R100)="実",AND(OR(LEFT(R100,2)="US",LEFT(R100,2)="WO",LEFT(R100,2)="GB",LEFT(R100,2)="EP",LEFT(R100,2)="DE"),OR(MID(R100,3,1)="1",MID(R100,3,1)="2",MID(R100,3,1)="3",MID(R100,3,1)="4",MID(R100,3,1)="5",MID(R100,3,1)="6",MID(R100,3,1)="7",MID(R100,3,1)="8",MID(R100,3,1)="9",MID(R100,3,1)="0",))),"",VLOOKUP($C100,非特許文献リスト!$A$2:$C$196,3,FALSE))</f>
        <v/>
      </c>
      <c r="AE100" s="175" t="str">
        <f t="shared" si="7"/>
        <v>日本特許文献</v>
      </c>
      <c r="AF100" s="176" t="str">
        <f>IF(OR(LEFT(R100)="特",LEFT(R100)="実"),VLOOKUP(R100,'証拠（JP特許）'!$B$2:$AB$299,10,FALSE),IF(AND(OR(LEFT(R100,2)="US",LEFT(R100,2)="WO",LEFT(R100,2)="GB",LEFT(R100,2)="EP",LEFT(R100,2)="DE"),OR(MID(R100,3,1)="1",MID(R100,3,1)="2",MID(R100,3,1)="3",MID(R100,3,1)="4",MID(R100,3,1)="5",MID(R100,3,1)="6",MID(R100,3,1)="7",MID(R100,3,1)="8",MID(R100,3,1)="9",MID(R100,3,1)="0",)),VLOOKUP(R100,'証拠（WW特許）'!$B$2:$M$90,8,FALSE),""))</f>
        <v>ジョン　シー．クリー</v>
      </c>
      <c r="AG100" s="176" t="str">
        <f>IF(OR(LEFT(R100)="特",LEFT(R100)="実"),VLOOKUP(R100,'証拠（JP特許）'!$B$2:$AB$299,26,FALSE),IF(AND(OR(LEFT(R100,2)="US",LEFT(R100,2)="WO",LEFT(R100,2)="GB",LEFT(R100,2)="EP",LEFT(R100,2)="DE"),OR(MID(R100,3,1)="1",MID(R100,3,1)="2",MID(R100,3,1)="3",MID(R100,3,1)="4",MID(R100,3,1)="5",MID(R100,3,1)="6",MID(R100,3,1)="7",MID(R100,3,1)="8",MID(R100,3,1)="9",MID(R100,3,1)="0",)),VLOOKUP(R100,'証拠（WW特許）'!$B$2:$M$90,12,FALSE),""))</f>
        <v>ジョン　シー．クリー</v>
      </c>
      <c r="AH100" s="58" t="str">
        <f>IF(OR(LEFT(R100)="特",LEFT(R100)="実"),VLOOKUP(R100,'証拠（JP特許）'!$B$2:$X$299,20,FALSE),IF(AND(OR(LEFT(R100,2)="US",LEFT(R100,2)="WO",LEFT(R100,2)="GB",LEFT(R100,2)="EP",LEFT(R100,2)="DE"),OR(MID(R100,3,1)="1",MID(R100,3,1)="2",MID(R100,3,1)="3",MID(R100,3,1)="4",MID(R100,3,1)="5",MID(R100,3,1)="6",MID(R100,3,1)="7",MID(R100,3,1)="8",MID(R100,3,1)="9",MID(R100,3,1)="0",)),VLOOKUP(R100,'証拠（WW特許）'!$B$2:$U$90,20,FALSE),""))</f>
        <v>A61M   5/178   (2006.01),A61M   5/32    (2006.01),A61M   5/158   (2006.01),A61M  25/00    (2006.01)</v>
      </c>
      <c r="AI100" s="58" t="str">
        <f>IF(OR(LEFT(R100)="特",LEFT(R100)="実"),VLOOKUP(R100,'証拠（JP特許）'!$B$2:$X$299,21,FALSE),"")</f>
        <v>A61M  5/18       ,A61M  5/32       ,A61M  5/14   369Z,A61M 25/00   420R,A61M 25/00   420F</v>
      </c>
      <c r="AJ100" s="58" t="str">
        <f>IF(OR(LEFT(R100)="特",LEFT(R100)="実"),VLOOKUP(R100,'証拠（JP特許）'!$B$2:$X$299,22,FALSE),"")</f>
        <v>4C066AA07,4C066BB01,4C066CC01,4C066FF03,4C066KK01,4C066KK08,4C066LL13,4C167AA24,4C167BB37,4C167BB51,4C167CC08,4C167HH09</v>
      </c>
      <c r="AK100" s="59" t="str">
        <f>IF(OR(LEFT(R100)="特",LEFT(R100)="実"),VLOOKUP(R100,'証拠（JP特許）'!$B$2:$X$299,17,FALSE),IF(AND(OR(LEFT(R100,2)="US",LEFT(R100,2)="WO",LEFT(R100,2)="GB",LEFT(R100,2)="EP",LEFT(R100,2)="DE"),OR(MID(R100,3,1)="1",MID(R100,3,1)="2",MID(R100,3,1)="3",MID(R100,3,1)="4",MID(R100,3,1)="5",MID(R100,3,1)="6",MID(R100,3,1)="7",MID(R100,3,1)="8",MID(R100,3,1)="9",MID(R100,3,1)="0",)),VLOOKUP(R100,'証拠（WW特許）'!$B$2:$U$90,16,FALSE),""))</f>
        <v>1991.01.23</v>
      </c>
      <c r="AL100" s="58"/>
      <c r="AM100" s="58" t="s">
        <v>95</v>
      </c>
      <c r="AN100" s="58" t="s">
        <v>95</v>
      </c>
      <c r="AO100" s="58" t="str">
        <f ca="1">IF(OR(LEFT(R100)="特",LEFT(R100)="実",AND(OR(LEFT(R100,2)="US",LEFT(R100,2)="WO",LEFT(R100,2)="GB",LEFT(R100,2)="EP",LEFT(R100,2)="DE"),OR(MID(R100,3,1)="1",MID(R100,3,1)="2",MID(R100,3,1)="3",MID(R100,3,1)="4",MID(R100,3,1)="5",MID(R100,3,1)="6",MID(R100,3,1)="7",MID(R100,3,1)="8",MID(R100,3,1)="9",MID(R100,3,1)="0"))),IF(COUNTIF(INDIRECT("発明者引用!"&amp;ADDRESS(MATCH(C100,発明者引用!B$1:B$196,0),4)&amp;":"&amp;ADDRESS(MATCH(C100,発明者引用!B$1:B$196,0),17)),R100)+COUNTIF(INDIRECT("発明者引用!"&amp;ADDRESS(MATCH(C100,発明者引用!B$1:B$196,0),4)&amp;":"&amp;ADDRESS(MATCH(C100,発明者引用!B$1:B$196,0),17)),#REF!)+COUNTIF(INDIRECT("発明者引用!"&amp;ADDRESS(MATCH(C100,発明者引用!B$1:B$196,0),4)&amp;":"&amp;ADDRESS(MATCH(C100,発明者引用!B$1:B$196,0),17)),T100)&gt;0,"Yes","No"),"")</f>
        <v>No</v>
      </c>
      <c r="AP100" s="58" t="str">
        <f ca="1">IF(OR(LEFT(R100)="特",LEFT(R100)="実",AND(OR(LEFT(R100,2)="US",LEFT(R100,2)="WO",LEFT(R100,2)="GB",LEFT(R100,2)="EP",LEFT(R100,2)="DE"),OR(MID(R100,3,1)="1",MID(R100,3,1)="2",MID(R100,3,1)="3",MID(R100,3,1)="4",MID(R100,3,1)="5",MID(R100,3,1)="6",MID(R100,3,1)="7",MID(R100,3,1)="8",MID(R100,3,1)="9",MID(R100,3,1)="0"))),IF(VLOOKUP(C100,ファミリ引用特許WO!$A$2:$B$241,2,FALSE)+VLOOKUP(C100,ファミリ引用文献WO!$A$2:$C$241,3,FALSE)=0,"ISR無し",IF(COUNTIF(INDIRECT("ファミリ引用特許WO!"&amp;ADDRESS(MATCH(C100,ファミリ引用特許WO!$A$2:$A$241,0),1)&amp;":"&amp;ADDRESS(MATCH(C100,ファミリ引用特許WO!$A$2:$A$241,0),19)),R100)+COUNTIF(INDIRECT("ファミリ引用特許WO!"&amp;ADDRESS(MATCH(C100,ファミリ引用特許WO!$A$2:$A$241,0),1)&amp;":"&amp;ADDRESS(MATCH(C100,ファミリ引用特許WO!$A$2:$A$241,0),19)),S100)+COUNTIF(INDIRECT("ファミリ引用特許WO!"&amp;ADDRESS(MATCH(C100,ファミリ引用特許WO!$A$2:$A$241,0),1)&amp;":"&amp;ADDRESS(MATCH(C100,ファミリ引用特許WO!$A$2:$A$241,0),19)),T100)+COUNTIF(INDIRECT("ファミリ引用特許WO!"&amp;ADDRESS(MATCH(C100,ファミリ引用特許WO!$A$2:$A$241,0),1)&amp;":"&amp;ADDRESS(MATCH(C100,ファミリ引用特許WO!$A$2:$A$241,0),19)),W100)+COUNTIF(INDIRECT("ファミリ引用特許WO!"&amp;ADDRESS(MATCH(C100,ファミリ引用特許WO!$A$2:$A$241,0),1)&amp;":"&amp;ADDRESS(MATCH(C100,ファミリ引用特許WO!$A$2:$A$241,0),19)),Y100)&gt;0,"Yes","No")),"")</f>
        <v>ISR無し</v>
      </c>
      <c r="AQ100" s="55" t="str">
        <f ca="1">IF(OR(LEFT(R100)="特",LEFT(R100)="実",AND(OR(LEFT(R100,2)="US",LEFT(R100,2)="WO",LEFT(R100,2)="GB",LEFT(R100,2)="EP",LEFT(R100,2)="DE"),OR(MID(R100,3,1)="1",MID(R100,3,1)="2",MID(R100,3,1)="3",MID(R100,3,1)="4",MID(R100,3,1)="5",MID(R100,3,1)="6",MID(R100,3,1)="7",MID(R100,3,1)="8",MID(R100,3,1)="9",MID(R100,3,1)="0"))),IF(VLOOKUP(C100,'ファミリ引用特許表記修正（ex.A2→A）'!$A$2:$B$241,2,FALSE)=0,"family無し",IF(COUNTIF(INDIRECT("'ファミリ引用特許表記修正（ex.A2→A）'!"&amp;ADDRESS(MATCH(C100,'ファミリ引用特許表記修正（ex.A2→A）'!$A$2:$A$241,0),1)&amp;":"&amp;ADDRESS(MATCH(C100,'ファミリ引用特許表記修正（ex.A2→A）'!$A$2:$A$241,0),171)),R100)+COUNTIF(INDIRECT("'ファミリ引用特許表記修正（ex.A2→A）'!"&amp;ADDRESS(MATCH(C100,'ファミリ引用特許表記修正（ex.A2→A）'!$A$2:$A$241,0),1)&amp;":"&amp;ADDRESS(MATCH(C100,'ファミリ引用特許表記修正（ex.A2→A）'!$A$2:$A$241,0),171)),S100)+COUNTIF(INDIRECT("'ファミリ引用特許表記修正（ex.A2→A）'!"&amp;ADDRESS(MATCH(C100,'ファミリ引用特許表記修正（ex.A2→A）'!$A$2:$A$241,0),1)&amp;":"&amp;ADDRESS(MATCH(C100,'ファミリ引用特許表記修正（ex.A2→A）'!$A$2:$A$241,0),171)),T100)+COUNTIF(INDIRECT("'ファミリ引用特許表記修正（ex.A2→A）'!"&amp;ADDRESS(MATCH(C100,'ファミリ引用特許表記修正（ex.A2→A）'!$A$2:$A$241,0),1)&amp;":"&amp;ADDRESS(MATCH(C100,'ファミリ引用特許表記修正（ex.A2→A）'!$A$2:$A$241,0),171)),W100)+COUNTIF(INDIRECT("'ファミリ引用特許表記修正（ex.A2→A）'!"&amp;ADDRESS(MATCH(C100,'ファミリ引用特許表記修正（ex.A2→A）'!$A$2:$A$241,0),1)&amp;":"&amp;ADDRESS(MATCH(C100,'ファミリ引用特許表記修正（ex.A2→A）'!$A$2:$A$241,0),171)),Y100)&gt;0,"Yes","No")),"")</f>
        <v>family無し</v>
      </c>
      <c r="AR100" s="58" t="str">
        <f>IF(OR(LEFT(R100)="特",LEFT(R100)="実",AND(OR(LEFT(R100,2)="US",LEFT(R100,2)="WO",LEFT(R100,2)="GB",LEFT(R100,2)="EP",LEFT(R100,2)="DE"),OR(MID(R100,3,1)="1",MID(R100,3,1)="2",MID(R100,3,1)="3",MID(R100,3,1)="4",MID(R100,3,1)="5",MID(R100,3,1)="6",MID(R100,3,1)="7",MID(R100,3,1)="8",MID(R100,3,1)="9",MID(R100,3,1)="0",))),"",VLOOKUP($C100,ファミリ発明者引用文献!A$3:B$235,2,FALSE))</f>
        <v/>
      </c>
      <c r="AS100" s="55" t="str">
        <f>VLOOKUP(C100,ファミリ引用文献WO!A$2:B$241,2,FALSE)</f>
        <v/>
      </c>
      <c r="AT100" s="58" t="str">
        <f>VLOOKUP(C100,ファミリ引用文献!A$3:B$242,2,FALSE)</f>
        <v/>
      </c>
      <c r="AU100" s="58" t="str">
        <f>VLOOKUP(C100,審判データ!AH$2:BT$379,39,FALSE)</f>
        <v>CA02135706A;CA02135706C;DE69425220D;DE69425220T;DE69433217D;DE69433217T;EP653220A;EP653220B;EP922466A;EP922466B;ES02149242T;ES02209259T;特開平07-308386;特許02588375;US5575777;US5702367</v>
      </c>
      <c r="AV100" s="62" t="str">
        <f ca="1">IF(INDIRECT("審判データ!"&amp;ADDRESS(MATCH(C100,審判データ!$AH$1:$AH$379,0),32))="早期審査の対象とする","早期審査","")</f>
        <v/>
      </c>
      <c r="AW100" s="665" t="str">
        <f t="shared" si="6"/>
        <v>一致</v>
      </c>
      <c r="AX100" s="666" t="str">
        <f>IF(LEFT(AE100,3)="日本特",IF(LEFT(C100)="特",VLOOKUP(C100,'本件、証拠文献テーマコード'!G$2:I$376,3,FALSE),VLOOKUP(C100,'本件、証拠文献テーマコード'!B$2:I$376,8,FALSE)),"")</f>
        <v>4C066,4C067,4C167</v>
      </c>
      <c r="AY100" s="666" t="str">
        <f>IF(LEFT(AE100,3)="日本特",IF(OR(MID(R100,2,1)="開",MID(R100,2,1)="表",MID(R100,2,1)="登"),VLOOKUP(R100,'本件、証拠文献テーマコード'!C$2:I$379,7,FALSE),VLOOKUP(R100,'本件、証拠文献テーマコード'!G$2:I$379,3,FALSE)),"")</f>
        <v>4C066,4C067,4C167</v>
      </c>
      <c r="AZ100" s="54"/>
    </row>
    <row r="101" spans="1:52" ht="27" x14ac:dyDescent="0.15">
      <c r="A101" s="908"/>
      <c r="B101" s="586" t="str">
        <f ca="1">IF(A101="",B100,INDIRECT("審判データ!"&amp;ADDRESS(MATCH(A101,審判データ!$HC$1:$HC$379,0),20))&amp;" / "&amp;INDIRECT("審判データ!"&amp;ADDRESS(MATCH(A101,審判データ!$HC$1:$HC$379,0),21)))</f>
        <v>2011 / 29-2</v>
      </c>
      <c r="C101" s="682">
        <v>2588375</v>
      </c>
      <c r="D101" s="284" t="s">
        <v>1385</v>
      </c>
      <c r="E101" s="163" t="str">
        <f ca="1">INDIRECT("審判データ!"&amp;ADDRESS(MATCH(C101,審判データ!$AH$1:$AH$379,0),55))</f>
        <v>フェイズ・メディカル・インコーポレーテッド</v>
      </c>
      <c r="F101" s="889"/>
      <c r="G101" s="43" t="str">
        <f ca="1">INDIRECT("審判データ!"&amp;ADDRESS(MATCH(C101,審判データ!$AH$1:$AH$379,0),72))</f>
        <v>CA02135706A;CA02135706C;DE69425220D;DE69425220T;DE69433217D;DE69433217T;EP653220A;EP653220B;EP922466A;EP922466B;ES02149242T;ES02209259T;特開平07-308386;特許02588375;US5575777;US5702367</v>
      </c>
      <c r="H101" s="889"/>
      <c r="I101" s="889"/>
      <c r="J101" s="889"/>
      <c r="K101" s="891"/>
      <c r="L101" s="981"/>
      <c r="M101" s="984"/>
      <c r="N101" s="987"/>
      <c r="O101" s="1009"/>
      <c r="P101" s="1079"/>
      <c r="Q101" s="676" t="s">
        <v>118</v>
      </c>
      <c r="R101" s="644" t="s">
        <v>1437</v>
      </c>
      <c r="S101" s="677" t="str">
        <f>IF(OR(LEFT(R101)="特",LEFT(R101)="実"),VLOOKUP(R101,'証拠（JP特許）'!$B$2:$D$299,2,FALSE),IF(AND(OR(LEFT(R101,2)="US",LEFT(R101,2)="WO",LEFT(R101,2)="GB",LEFT(R101,2)="EP",LEFT(R101,2)="DE"),OR(MID(R101,3,1)="1",MID(R101,3,1)="2",MID(R101,3,1)="3",MID(R101,3,1)="4",MID(R101,3,1)="5",MID(R101,3,1)="6",MID(R101,3,1)="7",MID(R101,3,1)="8",MID(R101,3,1)="9",MID(R101,3,1)="0")),VLOOKUP(R101,'証拠（WW特許）'!$B$2:$C$90,2,FALSE),"_"))</f>
        <v>US81311591A</v>
      </c>
      <c r="T101" s="678" t="str">
        <f>IF(OR(LEFT(R101)="特",LEFT(R101)="実"),VLOOKUP(R101,'証拠（JP特許）'!$B$2:$E$299,4,FALSE),"_")</f>
        <v>_</v>
      </c>
      <c r="U101" s="677" t="s">
        <v>94</v>
      </c>
      <c r="V101" s="678" t="s">
        <v>25</v>
      </c>
      <c r="W101" s="648" t="str">
        <f t="shared" si="8"/>
        <v/>
      </c>
      <c r="X101" s="649"/>
      <c r="Y101" s="649" t="str">
        <f t="shared" si="9"/>
        <v>US5211629B</v>
      </c>
      <c r="Z101" s="91" t="str">
        <f ca="1">IF(OR(LEFT(R101)="特",LEFT(R101)="実",AND(OR(LEFT(R101,2)="US",LEFT(R101,2)="WO",LEFT(R101,2)="GB",LEFT(R101,2)="EP",LEFT(R101,2)="DE"),OR(MID(R101,3,1)="1",MID(R101,3,1)="2",MID(R101,3,1)="3",MID(R101,3,1)="4",MID(R101,3,1)="5",MID(R101,3,1)="6",MID(R101,3,1)="7",MID(R101,3,1)="8",MID(R101,3,1)="9",MID(R101,3,1)="0",))),IF(COUNTIF(INDIRECT("拒絶理由・拒絶査定・異議申立!"&amp;ADDRESS(MATCH(C101,拒絶理由・拒絶査定・異議申立!B$1:B$1000,0),3)&amp;":"&amp;ADDRESS(MATCH(C101,拒絶理由・拒絶査定・異議申立!B$1:B$1000,0),50)),R101)+COUNTIF(INDIRECT("拒絶理由・拒絶査定・異議申立!"&amp;ADDRESS(MATCH(C101,拒絶理由・拒絶査定・異議申立!B$1:B$1000,0),3)&amp;":"&amp;ADDRESS(MATCH(C101,拒絶理由・拒絶査定・異議申立!B$1:B$1000,0),50)),T101)&gt;0,"Yes","No"),"")</f>
        <v>No</v>
      </c>
      <c r="AA101" s="92" t="str">
        <f ca="1">IF(OR(LEFT(R101)="特",LEFT(R101)="実",AND(OR(LEFT(R101,2)="US",LEFT(R101,2)="WO",LEFT(R101,2)="GB",LEFT(R101,2)="EP",LEFT(R101,2)="DE"),OR(MID(R101,3,1)="1",MID(R101,3,1)="2",MID(R101,3,1)="3",MID(R101,3,1)="4",MID(R101,3,1)="5",MID(R101,3,1)="6",MID(R101,3,1)="7",MID(R101,3,1)="8",MID(R101,3,1)="9",MID(R101,3,1)="0",))),IF(COUNTIF(INDIRECT("先行技術調査・登録査定!"&amp;ADDRESS(MATCH(C101,先行技術調査・登録査定!B$1:B$1000,0),3)&amp;":"&amp;ADDRESS(MATCH(C101,先行技術調査・登録査定!B$1:B$1000,0),49)),R101)+COUNTIF(INDIRECT("先行技術調査・登録査定!"&amp;ADDRESS(MATCH(C101,先行技術調査・登録査定!B$1:B$1000,0),3)&amp;":"&amp;ADDRESS(MATCH(C101,先行技術調査・登録査定!B$1:B$1000,0),49)),T101)&gt;0,"Yes","No"),"")</f>
        <v>No</v>
      </c>
      <c r="AB101" s="169" t="str">
        <f t="shared" ca="1" si="10"/>
        <v>Yes</v>
      </c>
      <c r="AC101" s="94" t="str">
        <f>IF(OR(LEFT(R101)="特",LEFT(R101)="実",AND(OR(LEFT(R101,2)="US",LEFT(R101,2)="WO",LEFT(R101,2)="GB",LEFT(R101,2)="EP",LEFT(R101,2)="DE"),OR(MID(R101,3,1)="1",MID(R101,3,1)="2",MID(R101,3,1)="3",MID(R101,3,1)="4",MID(R101,3,1)="5",MID(R101,3,1)="6",MID(R101,3,1)="7",MID(R101,3,1)="8",MID(R101,3,1)="9",MID(R101,3,1)="0",))),"",VLOOKUP($C101,非特許文献リスト!$A$2:$C$196,2,FALSE))</f>
        <v/>
      </c>
      <c r="AD101" s="95" t="str">
        <f>IF(OR(LEFT(R101)="特",LEFT(R101)="実",AND(OR(LEFT(R101,2)="US",LEFT(R101,2)="WO",LEFT(R101,2)="GB",LEFT(R101,2)="EP",LEFT(R101,2)="DE"),OR(MID(R101,3,1)="1",MID(R101,3,1)="2",MID(R101,3,1)="3",MID(R101,3,1)="4",MID(R101,3,1)="5",MID(R101,3,1)="6",MID(R101,3,1)="7",MID(R101,3,1)="8",MID(R101,3,1)="9",MID(R101,3,1)="0",))),"",VLOOKUP($C101,非特許文献リスト!$A$2:$C$196,3,FALSE))</f>
        <v/>
      </c>
      <c r="AE101" s="175" t="str">
        <f t="shared" si="7"/>
        <v>外国特許文献</v>
      </c>
      <c r="AF101" s="176" t="str">
        <f>IF(OR(LEFT(R101)="特",LEFT(R101)="実"),VLOOKUP(R101,'証拠（JP特許）'!$B$2:$AB$299,10,FALSE),IF(AND(OR(LEFT(R101,2)="US",LEFT(R101,2)="WO",LEFT(R101,2)="GB",LEFT(R101,2)="EP",LEFT(R101,2)="DE"),OR(MID(R101,3,1)="1",MID(R101,3,1)="2",MID(R101,3,1)="3",MID(R101,3,1)="4",MID(R101,3,1)="5",MID(R101,3,1)="6",MID(R101,3,1)="7",MID(R101,3,1)="8",MID(R101,3,1)="9",MID(R101,3,1)="0",)),VLOOKUP(R101,'証拠（WW特許）'!$B$2:$M$90,8,FALSE),""))</f>
        <v>RETRACTABLE TECHNOLOGIES, INC.|SYRINGE DEVELOPMENT PARTNERS L.L.C.</v>
      </c>
      <c r="AG101" s="176" t="str">
        <f>IF(OR(LEFT(R101)="特",LEFT(R101)="実"),VLOOKUP(R101,'証拠（JP特許）'!$B$2:$AB$299,26,FALSE),IF(AND(OR(LEFT(R101,2)="US",LEFT(R101,2)="WO",LEFT(R101,2)="GB",LEFT(R101,2)="EP",LEFT(R101,2)="DE"),OR(MID(R101,3,1)="1",MID(R101,3,1)="2",MID(R101,3,1)="3",MID(R101,3,1)="4",MID(R101,3,1)="5",MID(R101,3,1)="6",MID(R101,3,1)="7",MID(R101,3,1)="8",MID(R101,3,1)="9",MID(R101,3,1)="0",)),VLOOKUP(R101,'証拠（WW特許）'!$B$2:$M$90,12,FALSE),""))</f>
        <v>Pressly William B. S.|Vaughn, Sr. Charles A.</v>
      </c>
      <c r="AH101" s="58" t="str">
        <f>IF(OR(LEFT(R101)="特",LEFT(R101)="実"),VLOOKUP(R101,'証拠（JP特許）'!$B$2:$X$299,20,FALSE),IF(AND(OR(LEFT(R101,2)="US",LEFT(R101,2)="WO",LEFT(R101,2)="GB",LEFT(R101,2)="EP",LEFT(R101,2)="DE"),OR(MID(R101,3,1)="1",MID(R101,3,1)="2",MID(R101,3,1)="3",MID(R101,3,1)="4",MID(R101,3,1)="5",MID(R101,3,1)="6",MID(R101,3,1)="7",MID(R101,3,1)="8",MID(R101,3,1)="9",MID(R101,3,1)="0",)),VLOOKUP(R101,'証拠（WW特許）'!$B$2:$U$90,20,FALSE),""))</f>
        <v>A61M   5/00</v>
      </c>
      <c r="AI101" s="58" t="str">
        <f>IF(OR(LEFT(R101)="特",LEFT(R101)="実"),VLOOKUP(R101,'証拠（JP特許）'!$B$2:$X$299,21,FALSE),"")</f>
        <v/>
      </c>
      <c r="AJ101" s="58" t="str">
        <f>IF(OR(LEFT(R101)="特",LEFT(R101)="実"),VLOOKUP(R101,'証拠（JP特許）'!$B$2:$X$299,22,FALSE),"")</f>
        <v/>
      </c>
      <c r="AK101" s="59">
        <f>IF(OR(LEFT(R101)="特",LEFT(R101)="実"),VLOOKUP(R101,'証拠（JP特許）'!$B$2:$X$299,17,FALSE),IF(AND(OR(LEFT(R101,2)="US",LEFT(R101,2)="WO",LEFT(R101,2)="GB",LEFT(R101,2)="EP",LEFT(R101,2)="DE"),OR(MID(R101,3,1)="1",MID(R101,3,1)="2",MID(R101,3,1)="3",MID(R101,3,1)="4",MID(R101,3,1)="5",MID(R101,3,1)="6",MID(R101,3,1)="7",MID(R101,3,1)="8",MID(R101,3,1)="9",MID(R101,3,1)="0",)),VLOOKUP(R101,'証拠（WW特許）'!$B$2:$U$90,16,FALSE),""))</f>
        <v>34107</v>
      </c>
      <c r="AL101" s="58"/>
      <c r="AM101" s="58" t="s">
        <v>95</v>
      </c>
      <c r="AN101" s="58" t="s">
        <v>95</v>
      </c>
      <c r="AO101" s="58" t="str">
        <f ca="1">IF(OR(LEFT(R101)="特",LEFT(R101)="実",AND(OR(LEFT(R101,2)="US",LEFT(R101,2)="WO",LEFT(R101,2)="GB",LEFT(R101,2)="EP",LEFT(R101,2)="DE"),OR(MID(R101,3,1)="1",MID(R101,3,1)="2",MID(R101,3,1)="3",MID(R101,3,1)="4",MID(R101,3,1)="5",MID(R101,3,1)="6",MID(R101,3,1)="7",MID(R101,3,1)="8",MID(R101,3,1)="9",MID(R101,3,1)="0"))),IF(COUNTIF(INDIRECT("発明者引用!"&amp;ADDRESS(MATCH(C101,発明者引用!B$1:B$196,0),4)&amp;":"&amp;ADDRESS(MATCH(C101,発明者引用!B$1:B$196,0),17)),R101)+COUNTIF(INDIRECT("発明者引用!"&amp;ADDRESS(MATCH(C101,発明者引用!B$1:B$196,0),4)&amp;":"&amp;ADDRESS(MATCH(C101,発明者引用!B$1:B$196,0),17)),#REF!)+COUNTIF(INDIRECT("発明者引用!"&amp;ADDRESS(MATCH(C101,発明者引用!B$1:B$196,0),4)&amp;":"&amp;ADDRESS(MATCH(C101,発明者引用!B$1:B$196,0),17)),T101)&gt;0,"Yes","No"),"")</f>
        <v>No</v>
      </c>
      <c r="AP101" s="58" t="str">
        <f ca="1">IF(OR(LEFT(R101)="特",LEFT(R101)="実",AND(OR(LEFT(R101,2)="US",LEFT(R101,2)="WO",LEFT(R101,2)="GB",LEFT(R101,2)="EP",LEFT(R101,2)="DE"),OR(MID(R101,3,1)="1",MID(R101,3,1)="2",MID(R101,3,1)="3",MID(R101,3,1)="4",MID(R101,3,1)="5",MID(R101,3,1)="6",MID(R101,3,1)="7",MID(R101,3,1)="8",MID(R101,3,1)="9",MID(R101,3,1)="0"))),IF(VLOOKUP(C101,ファミリ引用特許WO!$A$2:$B$241,2,FALSE)+VLOOKUP(C101,ファミリ引用文献WO!$A$2:$C$241,3,FALSE)=0,"ISR無し",IF(COUNTIF(INDIRECT("ファミリ引用特許WO!"&amp;ADDRESS(MATCH(C101,ファミリ引用特許WO!$A$2:$A$241,0),1)&amp;":"&amp;ADDRESS(MATCH(C101,ファミリ引用特許WO!$A$2:$A$241,0),19)),R101)+COUNTIF(INDIRECT("ファミリ引用特許WO!"&amp;ADDRESS(MATCH(C101,ファミリ引用特許WO!$A$2:$A$241,0),1)&amp;":"&amp;ADDRESS(MATCH(C101,ファミリ引用特許WO!$A$2:$A$241,0),19)),S101)+COUNTIF(INDIRECT("ファミリ引用特許WO!"&amp;ADDRESS(MATCH(C101,ファミリ引用特許WO!$A$2:$A$241,0),1)&amp;":"&amp;ADDRESS(MATCH(C101,ファミリ引用特許WO!$A$2:$A$241,0),19)),T101)+COUNTIF(INDIRECT("ファミリ引用特許WO!"&amp;ADDRESS(MATCH(C101,ファミリ引用特許WO!$A$2:$A$241,0),1)&amp;":"&amp;ADDRESS(MATCH(C101,ファミリ引用特許WO!$A$2:$A$241,0),19)),W101)+COUNTIF(INDIRECT("ファミリ引用特許WO!"&amp;ADDRESS(MATCH(C101,ファミリ引用特許WO!$A$2:$A$241,0),1)&amp;":"&amp;ADDRESS(MATCH(C101,ファミリ引用特許WO!$A$2:$A$241,0),19)),Y101)&gt;0,"Yes","No")),"")</f>
        <v>ISR無し</v>
      </c>
      <c r="AQ101" s="55" t="str">
        <f ca="1">IF(OR(LEFT(R101)="特",LEFT(R101)="実",AND(OR(LEFT(R101,2)="US",LEFT(R101,2)="WO",LEFT(R101,2)="GB",LEFT(R101,2)="EP",LEFT(R101,2)="DE"),OR(MID(R101,3,1)="1",MID(R101,3,1)="2",MID(R101,3,1)="3",MID(R101,3,1)="4",MID(R101,3,1)="5",MID(R101,3,1)="6",MID(R101,3,1)="7",MID(R101,3,1)="8",MID(R101,3,1)="9",MID(R101,3,1)="0"))),IF(VLOOKUP(C101,'ファミリ引用特許表記修正（ex.A2→A）'!$A$2:$B$241,2,FALSE)=0,"family無し",IF(COUNTIF(INDIRECT("'ファミリ引用特許表記修正（ex.A2→A）'!"&amp;ADDRESS(MATCH(C101,'ファミリ引用特許表記修正（ex.A2→A）'!$A$2:$A$241,0),1)&amp;":"&amp;ADDRESS(MATCH(C101,'ファミリ引用特許表記修正（ex.A2→A）'!$A$2:$A$241,0),171)),R101)+COUNTIF(INDIRECT("'ファミリ引用特許表記修正（ex.A2→A）'!"&amp;ADDRESS(MATCH(C101,'ファミリ引用特許表記修正（ex.A2→A）'!$A$2:$A$241,0),1)&amp;":"&amp;ADDRESS(MATCH(C101,'ファミリ引用特許表記修正（ex.A2→A）'!$A$2:$A$241,0),171)),S101)+COUNTIF(INDIRECT("'ファミリ引用特許表記修正（ex.A2→A）'!"&amp;ADDRESS(MATCH(C101,'ファミリ引用特許表記修正（ex.A2→A）'!$A$2:$A$241,0),1)&amp;":"&amp;ADDRESS(MATCH(C101,'ファミリ引用特許表記修正（ex.A2→A）'!$A$2:$A$241,0),171)),T101)+COUNTIF(INDIRECT("'ファミリ引用特許表記修正（ex.A2→A）'!"&amp;ADDRESS(MATCH(C101,'ファミリ引用特許表記修正（ex.A2→A）'!$A$2:$A$241,0),1)&amp;":"&amp;ADDRESS(MATCH(C101,'ファミリ引用特許表記修正（ex.A2→A）'!$A$2:$A$241,0),171)),W101)+COUNTIF(INDIRECT("'ファミリ引用特許表記修正（ex.A2→A）'!"&amp;ADDRESS(MATCH(C101,'ファミリ引用特許表記修正（ex.A2→A）'!$A$2:$A$241,0),1)&amp;":"&amp;ADDRESS(MATCH(C101,'ファミリ引用特許表記修正（ex.A2→A）'!$A$2:$A$241,0),171)),Y101)&gt;0,"Yes","No")),"")</f>
        <v>family無し</v>
      </c>
      <c r="AR101" s="58" t="str">
        <f>IF(OR(LEFT(R101)="特",LEFT(R101)="実",AND(OR(LEFT(R101,2)="US",LEFT(R101,2)="WO",LEFT(R101,2)="GB",LEFT(R101,2)="EP",LEFT(R101,2)="DE"),OR(MID(R101,3,1)="1",MID(R101,3,1)="2",MID(R101,3,1)="3",MID(R101,3,1)="4",MID(R101,3,1)="5",MID(R101,3,1)="6",MID(R101,3,1)="7",MID(R101,3,1)="8",MID(R101,3,1)="9",MID(R101,3,1)="0",))),"",VLOOKUP($C101,ファミリ発明者引用文献!A$3:B$235,2,FALSE))</f>
        <v/>
      </c>
      <c r="AS101" s="55" t="str">
        <f>VLOOKUP(C101,ファミリ引用文献WO!A$2:B$241,2,FALSE)</f>
        <v/>
      </c>
      <c r="AT101" s="58" t="str">
        <f>VLOOKUP(C101,ファミリ引用文献!A$3:B$242,2,FALSE)</f>
        <v/>
      </c>
      <c r="AU101" s="58" t="str">
        <f>VLOOKUP(C101,審判データ!AH$2:BT$379,39,FALSE)</f>
        <v>CA02135706A;CA02135706C;DE69425220D;DE69425220T;DE69433217D;DE69433217T;EP653220A;EP653220B;EP922466A;EP922466B;ES02149242T;ES02209259T;特開平07-308386;特許02588375;US5575777;US5702367</v>
      </c>
      <c r="AV101" s="62" t="str">
        <f ca="1">IF(INDIRECT("審判データ!"&amp;ADDRESS(MATCH(C101,審判データ!$AH$1:$AH$379,0),32))="早期審査の対象とする","早期審査","")</f>
        <v/>
      </c>
      <c r="AW101" s="665" t="str">
        <f t="shared" si="6"/>
        <v/>
      </c>
      <c r="AX101" s="666" t="str">
        <f>IF(LEFT(AE101,3)="日本特",IF(LEFT(C101)="特",VLOOKUP(C101,'本件、証拠文献テーマコード'!G$2:I$376,3,FALSE),VLOOKUP(C101,'本件、証拠文献テーマコード'!B$2:I$376,8,FALSE)),"")</f>
        <v/>
      </c>
      <c r="AY101" s="666" t="str">
        <f>IF(LEFT(AE101,3)="日本特",IF(OR(MID(R101,2,1)="開",MID(R101,2,1)="表",MID(R101,2,1)="登"),VLOOKUP(R101,'本件、証拠文献テーマコード'!C$2:I$379,7,FALSE),VLOOKUP(R101,'本件、証拠文献テーマコード'!G$2:I$379,3,FALSE)),"")</f>
        <v/>
      </c>
      <c r="AZ101" s="54"/>
    </row>
    <row r="102" spans="1:52" ht="40.5" x14ac:dyDescent="0.15">
      <c r="A102" s="301" t="s">
        <v>22515</v>
      </c>
      <c r="B102" s="586" t="str">
        <f ca="1">IF(A102="",B101,INDIRECT("審判データ!"&amp;ADDRESS(MATCH(A102,審判データ!$HC$1:$HC$379,0),20))&amp;" / "&amp;INDIRECT("審判データ!"&amp;ADDRESS(MATCH(A102,審判データ!$HC$1:$HC$379,0),21)))</f>
        <v>2011 / 29-2</v>
      </c>
      <c r="C102" s="679">
        <v>2588375</v>
      </c>
      <c r="D102" s="279" t="s">
        <v>22516</v>
      </c>
      <c r="E102" s="163" t="str">
        <f ca="1">INDIRECT("審判データ!"&amp;ADDRESS(MATCH(C102,審判データ!$AH$1:$AH$379,0),55))</f>
        <v>フェイズ・メディカル・インコーポレーテッド</v>
      </c>
      <c r="F102" s="43" t="str">
        <f ca="1">INDIRECT("審判データ!"&amp;ADDRESS(MATCH(C102,審判データ!$AH$1:$AH$379,0),56))</f>
        <v>ウォルター・イー・カヴァー;アラン・エイ・デヴィッドナー</v>
      </c>
      <c r="G102" s="43" t="str">
        <f ca="1">INDIRECT("審判データ!"&amp;ADDRESS(MATCH(C102,審判データ!$AH$1:$AH$379,0),72))</f>
        <v>CA02135706A;CA02135706C;DE69425220D;DE69425220T;DE69433217D;DE69433217T;EP653220A;EP653220B;EP922466A;EP922466B;ES02149242T;ES02209259T;特開平07-308386;特許02588375;US5575777;US5702367</v>
      </c>
      <c r="H102" s="43" t="str">
        <f ca="1">INDIRECT("審判データ!"&amp;ADDRESS(MATCH(C102,審判データ!$AH$1:$AH$379,0),41))</f>
        <v>A61M 25/08;A61M  5/158;A61M  5/31</v>
      </c>
      <c r="I102" s="43" t="str">
        <f ca="1">INDIRECT("審判データ!"&amp;ADDRESS(MATCH(C102,審判データ!$AH$1:$AH$379,0),49))</f>
        <v>A61M   5/158@AFI(JP);A61M   5/31@ALI(JP);A61M   5/32@ALN(EP);A61M  25/00@ALI(JP);A61M  25/06@ALI(EP);A61M  25/08@ALI(JP)</v>
      </c>
      <c r="J102" s="43" t="str">
        <f ca="1">INDIRECT("審判データ!"&amp;ADDRESS(MATCH(C102,審判データ!$AH$1:$AH$379,0),51))</f>
        <v>A61M  5/14    369 Z;A61M  5/31;A61M 25/00    450 N;A61M 25/00    420 R</v>
      </c>
      <c r="K102" s="43" t="str">
        <f ca="1">INDIRECT("審判データ!"&amp;ADDRESS(MATCH(C102,審判データ!$AH$1:$AH$379,0),53))</f>
        <v>4C066 AA07;4C066 BB05;4C066 FF01;4C066 FF04;4C066 LL13;4C066 LL16;4C066 LL30;4C167 AA17;4C167 AA24;4C167 AA31;4C167 BB02;4C167 BB04;4C167 BB05;4C167 BB11;4C167 BB12;4C167 BB20;4C167 BB21;4C167 BB31;4C167 BB32;4C167 BB36;4C167 BB37;4C167 BB38;4C167 BB39;4C167 BB40;4C167 BB45;4C167 DD10;4C167 GG14;4C167 GG31;4C167 GG36;4C167 HH04;4C167 HH09;4C167 HH12;4C167 HH15;4C167 HH16;4C167 HH17;4C167 HH20;4C167 HH30;4C167 CC08</v>
      </c>
      <c r="L102" s="641" t="s">
        <v>1445</v>
      </c>
      <c r="M102" s="642">
        <v>0</v>
      </c>
      <c r="N102" s="680" t="s">
        <v>1446</v>
      </c>
      <c r="O102" s="681">
        <v>0</v>
      </c>
      <c r="P102" s="662">
        <v>0</v>
      </c>
      <c r="Q102" s="676">
        <v>0</v>
      </c>
      <c r="R102" s="644">
        <v>0</v>
      </c>
      <c r="S102" s="677" t="str">
        <f>IF(OR(LEFT(R102)="特",LEFT(R102)="実"),VLOOKUP(R102,'証拠（JP特許）'!$B$2:$D$299,2,FALSE),IF(AND(OR(LEFT(R102,2)="US",LEFT(R102,2)="WO",LEFT(R102,2)="GB",LEFT(R102,2)="EP",LEFT(R102,2)="DE"),OR(MID(R102,3,1)="1",MID(R102,3,1)="2",MID(R102,3,1)="3",MID(R102,3,1)="4",MID(R102,3,1)="5",MID(R102,3,1)="6",MID(R102,3,1)="7",MID(R102,3,1)="8",MID(R102,3,1)="9",MID(R102,3,1)="0")),VLOOKUP(R102,'証拠（WW特許）'!$B$2:$C$90,2,FALSE),"_"))</f>
        <v>_</v>
      </c>
      <c r="T102" s="678" t="str">
        <f>IF(OR(LEFT(R102)="特",LEFT(R102)="実"),VLOOKUP(R102,'証拠（JP特許）'!$B$2:$E$299,4,FALSE),"_")</f>
        <v>_</v>
      </c>
      <c r="U102" s="677" t="s">
        <v>94</v>
      </c>
      <c r="V102" s="678" t="s">
        <v>94</v>
      </c>
      <c r="W102" s="648" t="str">
        <f t="shared" si="8"/>
        <v/>
      </c>
      <c r="X102" s="649"/>
      <c r="Y102" s="649" t="str">
        <f t="shared" si="9"/>
        <v/>
      </c>
      <c r="Z102" s="91" t="str">
        <f ca="1">IF(OR(LEFT(R102)="特",LEFT(R102)="実",AND(OR(LEFT(R102,2)="US",LEFT(R102,2)="WO",LEFT(R102,2)="GB",LEFT(R102,2)="EP",LEFT(R102,2)="DE"),OR(MID(R102,3,1)="1",MID(R102,3,1)="2",MID(R102,3,1)="3",MID(R102,3,1)="4",MID(R102,3,1)="5",MID(R102,3,1)="6",MID(R102,3,1)="7",MID(R102,3,1)="8",MID(R102,3,1)="9",MID(R102,3,1)="0",))),IF(COUNTIF(INDIRECT("拒絶理由・拒絶査定・異議申立!"&amp;ADDRESS(MATCH(C102,拒絶理由・拒絶査定・異議申立!B$1:B$1000,0),3)&amp;":"&amp;ADDRESS(MATCH(C102,拒絶理由・拒絶査定・異議申立!B$1:B$1000,0),50)),R102)+COUNTIF(INDIRECT("拒絶理由・拒絶査定・異議申立!"&amp;ADDRESS(MATCH(C102,拒絶理由・拒絶査定・異議申立!B$1:B$1000,0),3)&amp;":"&amp;ADDRESS(MATCH(C102,拒絶理由・拒絶査定・異議申立!B$1:B$1000,0),50)),T102)&gt;0,"Yes","No"),"")</f>
        <v/>
      </c>
      <c r="AA102" s="92" t="str">
        <f ca="1">IF(OR(LEFT(R102)="特",LEFT(R102)="実",AND(OR(LEFT(R102,2)="US",LEFT(R102,2)="WO",LEFT(R102,2)="GB",LEFT(R102,2)="EP",LEFT(R102,2)="DE"),OR(MID(R102,3,1)="1",MID(R102,3,1)="2",MID(R102,3,1)="3",MID(R102,3,1)="4",MID(R102,3,1)="5",MID(R102,3,1)="6",MID(R102,3,1)="7",MID(R102,3,1)="8",MID(R102,3,1)="9",MID(R102,3,1)="0",))),IF(COUNTIF(INDIRECT("先行技術調査・登録査定!"&amp;ADDRESS(MATCH(C102,先行技術調査・登録査定!B$1:B$1000,0),3)&amp;":"&amp;ADDRESS(MATCH(C102,先行技術調査・登録査定!B$1:B$1000,0),49)),R102)+COUNTIF(INDIRECT("先行技術調査・登録査定!"&amp;ADDRESS(MATCH(C102,先行技術調査・登録査定!B$1:B$1000,0),3)&amp;":"&amp;ADDRESS(MATCH(C102,先行技術調査・登録査定!B$1:B$1000,0),49)),T102)&gt;0,"Yes","No"),"")</f>
        <v/>
      </c>
      <c r="AB102" s="169" t="str">
        <f t="shared" ca="1" si="10"/>
        <v/>
      </c>
      <c r="AC102" s="94" t="str">
        <f>IF(OR(LEFT(R102)="特",LEFT(R102)="実",AND(OR(LEFT(R102,2)="US",LEFT(R102,2)="WO",LEFT(R102,2)="GB",LEFT(R102,2)="EP",LEFT(R102,2)="DE"),OR(MID(R102,3,1)="1",MID(R102,3,1)="2",MID(R102,3,1)="3",MID(R102,3,1)="4",MID(R102,3,1)="5",MID(R102,3,1)="6",MID(R102,3,1)="7",MID(R102,3,1)="8",MID(R102,3,1)="9",MID(R102,3,1)="0",))),"",VLOOKUP($C102,非特許文献リスト!$A$2:$C$196,2,FALSE))</f>
        <v/>
      </c>
      <c r="AD102" s="95" t="str">
        <f>IF(OR(LEFT(R102)="特",LEFT(R102)="実",AND(OR(LEFT(R102,2)="US",LEFT(R102,2)="WO",LEFT(R102,2)="GB",LEFT(R102,2)="EP",LEFT(R102,2)="DE"),OR(MID(R102,3,1)="1",MID(R102,3,1)="2",MID(R102,3,1)="3",MID(R102,3,1)="4",MID(R102,3,1)="5",MID(R102,3,1)="6",MID(R102,3,1)="7",MID(R102,3,1)="8",MID(R102,3,1)="9",MID(R102,3,1)="0",))),"",VLOOKUP($C102,非特許文献リスト!$A$2:$C$196,3,FALSE))</f>
        <v/>
      </c>
      <c r="AE102" s="175" t="str">
        <f t="shared" si="7"/>
        <v/>
      </c>
      <c r="AF102" s="176" t="str">
        <f>IF(OR(LEFT(R102)="特",LEFT(R102)="実"),VLOOKUP(R102,'証拠（JP特許）'!$B$2:$AB$299,10,FALSE),IF(AND(OR(LEFT(R102,2)="US",LEFT(R102,2)="WO",LEFT(R102,2)="GB",LEFT(R102,2)="EP",LEFT(R102,2)="DE"),OR(MID(R102,3,1)="1",MID(R102,3,1)="2",MID(R102,3,1)="3",MID(R102,3,1)="4",MID(R102,3,1)="5",MID(R102,3,1)="6",MID(R102,3,1)="7",MID(R102,3,1)="8",MID(R102,3,1)="9",MID(R102,3,1)="0",)),VLOOKUP(R102,'証拠（WW特許）'!$B$2:$M$90,8,FALSE),""))</f>
        <v/>
      </c>
      <c r="AG102" s="176" t="str">
        <f>IF(OR(LEFT(R102)="特",LEFT(R102)="実"),VLOOKUP(R102,'証拠（JP特許）'!$B$2:$AB$299,26,FALSE),IF(AND(OR(LEFT(R102,2)="US",LEFT(R102,2)="WO",LEFT(R102,2)="GB",LEFT(R102,2)="EP",LEFT(R102,2)="DE"),OR(MID(R102,3,1)="1",MID(R102,3,1)="2",MID(R102,3,1)="3",MID(R102,3,1)="4",MID(R102,3,1)="5",MID(R102,3,1)="6",MID(R102,3,1)="7",MID(R102,3,1)="8",MID(R102,3,1)="9",MID(R102,3,1)="0",)),VLOOKUP(R102,'証拠（WW特許）'!$B$2:$M$90,12,FALSE),""))</f>
        <v/>
      </c>
      <c r="AH102" s="58" t="str">
        <f>IF(OR(LEFT(R102)="特",LEFT(R102)="実"),VLOOKUP(R102,'証拠（JP特許）'!$B$2:$X$299,20,FALSE),IF(AND(OR(LEFT(R102,2)="US",LEFT(R102,2)="WO",LEFT(R102,2)="GB",LEFT(R102,2)="EP",LEFT(R102,2)="DE"),OR(MID(R102,3,1)="1",MID(R102,3,1)="2",MID(R102,3,1)="3",MID(R102,3,1)="4",MID(R102,3,1)="5",MID(R102,3,1)="6",MID(R102,3,1)="7",MID(R102,3,1)="8",MID(R102,3,1)="9",MID(R102,3,1)="0",)),VLOOKUP(R102,'証拠（WW特許）'!$B$2:$U$90,20,FALSE),""))</f>
        <v/>
      </c>
      <c r="AI102" s="58" t="str">
        <f>IF(OR(LEFT(R102)="特",LEFT(R102)="実"),VLOOKUP(R102,'証拠（JP特許）'!$B$2:$X$299,21,FALSE),"")</f>
        <v/>
      </c>
      <c r="AJ102" s="58" t="str">
        <f>IF(OR(LEFT(R102)="特",LEFT(R102)="実"),VLOOKUP(R102,'証拠（JP特許）'!$B$2:$X$299,22,FALSE),"")</f>
        <v/>
      </c>
      <c r="AK102" s="59" t="str">
        <f>IF(OR(LEFT(R102)="特",LEFT(R102)="実"),VLOOKUP(R102,'証拠（JP特許）'!$B$2:$X$299,17,FALSE),IF(AND(OR(LEFT(R102,2)="US",LEFT(R102,2)="WO",LEFT(R102,2)="GB",LEFT(R102,2)="EP",LEFT(R102,2)="DE"),OR(MID(R102,3,1)="1",MID(R102,3,1)="2",MID(R102,3,1)="3",MID(R102,3,1)="4",MID(R102,3,1)="5",MID(R102,3,1)="6",MID(R102,3,1)="7",MID(R102,3,1)="8",MID(R102,3,1)="9",MID(R102,3,1)="0",)),VLOOKUP(R102,'証拠（WW特許）'!$B$2:$U$90,16,FALSE),""))</f>
        <v/>
      </c>
      <c r="AL102" s="58"/>
      <c r="AM102" s="58"/>
      <c r="AN102" s="58"/>
      <c r="AO102" s="58" t="str">
        <f ca="1">IF(OR(LEFT(R102)="特",LEFT(R102)="実",AND(OR(LEFT(R102,2)="US",LEFT(R102,2)="WO",LEFT(R102,2)="GB",LEFT(R102,2)="EP",LEFT(R102,2)="DE"),OR(MID(R102,3,1)="1",MID(R102,3,1)="2",MID(R102,3,1)="3",MID(R102,3,1)="4",MID(R102,3,1)="5",MID(R102,3,1)="6",MID(R102,3,1)="7",MID(R102,3,1)="8",MID(R102,3,1)="9",MID(R102,3,1)="0"))),IF(COUNTIF(INDIRECT("発明者引用!"&amp;ADDRESS(MATCH(C102,発明者引用!B$1:B$196,0),4)&amp;":"&amp;ADDRESS(MATCH(C102,発明者引用!B$1:B$196,0),17)),R102)+COUNTIF(INDIRECT("発明者引用!"&amp;ADDRESS(MATCH(C102,発明者引用!B$1:B$196,0),4)&amp;":"&amp;ADDRESS(MATCH(C102,発明者引用!B$1:B$196,0),17)),#REF!)+COUNTIF(INDIRECT("発明者引用!"&amp;ADDRESS(MATCH(C102,発明者引用!B$1:B$196,0),4)&amp;":"&amp;ADDRESS(MATCH(C102,発明者引用!B$1:B$196,0),17)),T102)&gt;0,"Yes","No"),"")</f>
        <v/>
      </c>
      <c r="AP102" s="58" t="str">
        <f ca="1">IF(OR(LEFT(R102)="特",LEFT(R102)="実",AND(OR(LEFT(R102,2)="US",LEFT(R102,2)="WO",LEFT(R102,2)="GB",LEFT(R102,2)="EP",LEFT(R102,2)="DE"),OR(MID(R102,3,1)="1",MID(R102,3,1)="2",MID(R102,3,1)="3",MID(R102,3,1)="4",MID(R102,3,1)="5",MID(R102,3,1)="6",MID(R102,3,1)="7",MID(R102,3,1)="8",MID(R102,3,1)="9",MID(R102,3,1)="0"))),IF(VLOOKUP(C102,ファミリ引用特許WO!$A$2:$B$241,2,FALSE)+VLOOKUP(C102,ファミリ引用文献WO!$A$2:$C$241,3,FALSE)=0,"ISR無し",IF(COUNTIF(INDIRECT("ファミリ引用特許WO!"&amp;ADDRESS(MATCH(C102,ファミリ引用特許WO!$A$2:$A$241,0),1)&amp;":"&amp;ADDRESS(MATCH(C102,ファミリ引用特許WO!$A$2:$A$241,0),19)),R102)+COUNTIF(INDIRECT("ファミリ引用特許WO!"&amp;ADDRESS(MATCH(C102,ファミリ引用特許WO!$A$2:$A$241,0),1)&amp;":"&amp;ADDRESS(MATCH(C102,ファミリ引用特許WO!$A$2:$A$241,0),19)),S102)+COUNTIF(INDIRECT("ファミリ引用特許WO!"&amp;ADDRESS(MATCH(C102,ファミリ引用特許WO!$A$2:$A$241,0),1)&amp;":"&amp;ADDRESS(MATCH(C102,ファミリ引用特許WO!$A$2:$A$241,0),19)),T102)+COUNTIF(INDIRECT("ファミリ引用特許WO!"&amp;ADDRESS(MATCH(C102,ファミリ引用特許WO!$A$2:$A$241,0),1)&amp;":"&amp;ADDRESS(MATCH(C102,ファミリ引用特許WO!$A$2:$A$241,0),19)),W102)+COUNTIF(INDIRECT("ファミリ引用特許WO!"&amp;ADDRESS(MATCH(C102,ファミリ引用特許WO!$A$2:$A$241,0),1)&amp;":"&amp;ADDRESS(MATCH(C102,ファミリ引用特許WO!$A$2:$A$241,0),19)),Y102)&gt;0,"Yes","No")),"")</f>
        <v/>
      </c>
      <c r="AQ102" s="55" t="str">
        <f ca="1">IF(OR(LEFT(R102)="特",LEFT(R102)="実",AND(OR(LEFT(R102,2)="US",LEFT(R102,2)="WO",LEFT(R102,2)="GB",LEFT(R102,2)="EP",LEFT(R102,2)="DE"),OR(MID(R102,3,1)="1",MID(R102,3,1)="2",MID(R102,3,1)="3",MID(R102,3,1)="4",MID(R102,3,1)="5",MID(R102,3,1)="6",MID(R102,3,1)="7",MID(R102,3,1)="8",MID(R102,3,1)="9",MID(R102,3,1)="0"))),IF(VLOOKUP(C102,'ファミリ引用特許表記修正（ex.A2→A）'!$A$2:$B$241,2,FALSE)=0,"family無し",IF(COUNTIF(INDIRECT("'ファミリ引用特許表記修正（ex.A2→A）'!"&amp;ADDRESS(MATCH(C102,'ファミリ引用特許表記修正（ex.A2→A）'!$A$2:$A$241,0),1)&amp;":"&amp;ADDRESS(MATCH(C102,'ファミリ引用特許表記修正（ex.A2→A）'!$A$2:$A$241,0),171)),R102)+COUNTIF(INDIRECT("'ファミリ引用特許表記修正（ex.A2→A）'!"&amp;ADDRESS(MATCH(C102,'ファミリ引用特許表記修正（ex.A2→A）'!$A$2:$A$241,0),1)&amp;":"&amp;ADDRESS(MATCH(C102,'ファミリ引用特許表記修正（ex.A2→A）'!$A$2:$A$241,0),171)),S102)+COUNTIF(INDIRECT("'ファミリ引用特許表記修正（ex.A2→A）'!"&amp;ADDRESS(MATCH(C102,'ファミリ引用特許表記修正（ex.A2→A）'!$A$2:$A$241,0),1)&amp;":"&amp;ADDRESS(MATCH(C102,'ファミリ引用特許表記修正（ex.A2→A）'!$A$2:$A$241,0),171)),T102)+COUNTIF(INDIRECT("'ファミリ引用特許表記修正（ex.A2→A）'!"&amp;ADDRESS(MATCH(C102,'ファミリ引用特許表記修正（ex.A2→A）'!$A$2:$A$241,0),1)&amp;":"&amp;ADDRESS(MATCH(C102,'ファミリ引用特許表記修正（ex.A2→A）'!$A$2:$A$241,0),171)),W102)+COUNTIF(INDIRECT("'ファミリ引用特許表記修正（ex.A2→A）'!"&amp;ADDRESS(MATCH(C102,'ファミリ引用特許表記修正（ex.A2→A）'!$A$2:$A$241,0),1)&amp;":"&amp;ADDRESS(MATCH(C102,'ファミリ引用特許表記修正（ex.A2→A）'!$A$2:$A$241,0),171)),Y102)&gt;0,"Yes","No")),"")</f>
        <v/>
      </c>
      <c r="AR102" s="193" t="str">
        <f>IF(OR(LEFT(R102)="特",LEFT(R102)="実",AND(OR(LEFT(R102,2)="US",LEFT(R102,2)="WO",LEFT(R102,2)="GB",LEFT(R102,2)="EP",LEFT(R102,2)="DE"),OR(MID(R102,3,1)="1",MID(R102,3,1)="2",MID(R102,3,1)="3",MID(R102,3,1)="4",MID(R102,3,1)="5",MID(R102,3,1)="6",MID(R102,3,1)="7",MID(R102,3,1)="8",MID(R102,3,1)="9",MID(R102,3,1)="0",))),"",VLOOKUP($C102,ファミリ発明者引用文献!A$3:B$235,2,FALSE))</f>
        <v>,,</v>
      </c>
      <c r="AS102" s="55" t="str">
        <f>VLOOKUP(C102,ファミリ引用文献WO!A$2:B$241,2,FALSE)</f>
        <v/>
      </c>
      <c r="AT102" s="58" t="str">
        <f>VLOOKUP(C102,ファミリ引用文献!A$3:B$242,2,FALSE)</f>
        <v/>
      </c>
      <c r="AU102" s="58" t="str">
        <f>VLOOKUP(C102,審判データ!AH$2:BT$379,39,FALSE)</f>
        <v>CA02135706A;CA02135706C;DE69425220D;DE69425220T;DE69433217D;DE69433217T;EP653220A;EP653220B;EP922466A;EP922466B;ES02149242T;ES02209259T;特開平07-308386;特許02588375;US5575777;US5702367</v>
      </c>
      <c r="AV102" s="62" t="str">
        <f ca="1">IF(INDIRECT("審判データ!"&amp;ADDRESS(MATCH(C102,審判データ!$AH$1:$AH$379,0),32))="早期審査の対象とする","早期審査","")</f>
        <v/>
      </c>
      <c r="AW102" s="665" t="str">
        <f t="shared" si="6"/>
        <v/>
      </c>
      <c r="AX102" s="666" t="str">
        <f>IF(LEFT(AE102,3)="日本特",IF(LEFT(C102)="特",VLOOKUP(C102,'本件、証拠文献テーマコード'!G$2:I$376,3,FALSE),VLOOKUP(C102,'本件、証拠文献テーマコード'!B$2:I$376,8,FALSE)),"")</f>
        <v/>
      </c>
      <c r="AY102" s="666" t="str">
        <f>IF(LEFT(AE102,3)="日本特",IF(OR(MID(R102,2,1)="開",MID(R102,2,1)="表",MID(R102,2,1)="登"),VLOOKUP(R102,'本件、証拠文献テーマコード'!C$2:I$379,7,FALSE),VLOOKUP(R102,'本件、証拠文献テーマコード'!G$2:I$379,3,FALSE)),"")</f>
        <v/>
      </c>
      <c r="AZ102" s="54"/>
    </row>
    <row r="103" spans="1:52" ht="81" x14ac:dyDescent="0.15">
      <c r="A103" s="301" t="s">
        <v>22517</v>
      </c>
      <c r="B103" s="586" t="str">
        <f ca="1">IF(A103="",B102,INDIRECT("審判データ!"&amp;ADDRESS(MATCH(A103,審判データ!$HC$1:$HC$379,0),20))&amp;" / "&amp;INDIRECT("審判データ!"&amp;ADDRESS(MATCH(A103,審判データ!$HC$1:$HC$379,0),21)))</f>
        <v>2011 / 29-2</v>
      </c>
      <c r="C103" s="679">
        <v>2588375</v>
      </c>
      <c r="D103" s="279" t="s">
        <v>1385</v>
      </c>
      <c r="E103" s="163" t="str">
        <f ca="1">INDIRECT("審判データ!"&amp;ADDRESS(MATCH(C103,審判データ!$AH$1:$AH$379,0),55))</f>
        <v>フェイズ・メディカル・インコーポレーテッド</v>
      </c>
      <c r="F103" s="43" t="str">
        <f ca="1">INDIRECT("審判データ!"&amp;ADDRESS(MATCH(C103,審判データ!$AH$1:$AH$379,0),56))</f>
        <v>ウォルター・イー・カヴァー;アラン・エイ・デヴィッドナー</v>
      </c>
      <c r="G103" s="43" t="str">
        <f ca="1">INDIRECT("審判データ!"&amp;ADDRESS(MATCH(C103,審判データ!$AH$1:$AH$379,0),72))</f>
        <v>CA02135706A;CA02135706C;DE69425220D;DE69425220T;DE69433217D;DE69433217T;EP653220A;EP653220B;EP922466A;EP922466B;ES02149242T;ES02209259T;特開平07-308386;特許02588375;US5575777;US5702367</v>
      </c>
      <c r="H103" s="43" t="str">
        <f ca="1">INDIRECT("審判データ!"&amp;ADDRESS(MATCH(C103,審判データ!$AH$1:$AH$379,0),41))</f>
        <v>A61M 25/08;A61M  5/158;A61M  5/31</v>
      </c>
      <c r="I103" s="43" t="str">
        <f ca="1">INDIRECT("審判データ!"&amp;ADDRESS(MATCH(C103,審判データ!$AH$1:$AH$379,0),49))</f>
        <v>A61M   5/158@AFI(JP);A61M   5/31@ALI(JP);A61M   5/32@ALN(EP);A61M  25/00@ALI(JP);A61M  25/06@ALI(EP);A61M  25/08@ALI(JP)</v>
      </c>
      <c r="J103" s="43" t="str">
        <f ca="1">INDIRECT("審判データ!"&amp;ADDRESS(MATCH(C103,審判データ!$AH$1:$AH$379,0),51))</f>
        <v>A61M  5/14    369 Z;A61M  5/31;A61M 25/00    450 N;A61M 25/00    420 R</v>
      </c>
      <c r="K103" s="43" t="str">
        <f ca="1">INDIRECT("審判データ!"&amp;ADDRESS(MATCH(C103,審判データ!$AH$1:$AH$379,0),53))</f>
        <v>4C066 AA07;4C066 BB05;4C066 FF01;4C066 FF04;4C066 LL13;4C066 LL16;4C066 LL30;4C167 AA17;4C167 AA24;4C167 AA31;4C167 BB02;4C167 BB04;4C167 BB05;4C167 BB11;4C167 BB12;4C167 BB20;4C167 BB21;4C167 BB31;4C167 BB32;4C167 BB36;4C167 BB37;4C167 BB38;4C167 BB39;4C167 BB40;4C167 BB45;4C167 DD10;4C167 GG14;4C167 GG31;4C167 GG36;4C167 HH04;4C167 HH09;4C167 HH12;4C167 HH15;4C167 HH16;4C167 HH17;4C167 HH20;4C167 HH30;4C167 CC08</v>
      </c>
      <c r="L103" s="641" t="s">
        <v>1445</v>
      </c>
      <c r="M103" s="642">
        <v>0</v>
      </c>
      <c r="N103" s="680" t="s">
        <v>22518</v>
      </c>
      <c r="O103" s="681">
        <v>0</v>
      </c>
      <c r="P103" s="662">
        <v>0</v>
      </c>
      <c r="Q103" s="676">
        <v>0</v>
      </c>
      <c r="R103" s="644">
        <v>0</v>
      </c>
      <c r="S103" s="677" t="str">
        <f>IF(OR(LEFT(R103)="特",LEFT(R103)="実"),VLOOKUP(R103,'証拠（JP特許）'!$B$2:$D$299,2,FALSE),IF(AND(OR(LEFT(R103,2)="US",LEFT(R103,2)="WO",LEFT(R103,2)="GB",LEFT(R103,2)="EP",LEFT(R103,2)="DE"),OR(MID(R103,3,1)="1",MID(R103,3,1)="2",MID(R103,3,1)="3",MID(R103,3,1)="4",MID(R103,3,1)="5",MID(R103,3,1)="6",MID(R103,3,1)="7",MID(R103,3,1)="8",MID(R103,3,1)="9",MID(R103,3,1)="0")),VLOOKUP(R103,'証拠（WW特許）'!$B$2:$C$90,2,FALSE),"_"))</f>
        <v>_</v>
      </c>
      <c r="T103" s="678" t="str">
        <f>IF(OR(LEFT(R103)="特",LEFT(R103)="実"),VLOOKUP(R103,'証拠（JP特許）'!$B$2:$E$299,4,FALSE),"_")</f>
        <v>_</v>
      </c>
      <c r="U103" s="677" t="s">
        <v>94</v>
      </c>
      <c r="V103" s="678" t="s">
        <v>94</v>
      </c>
      <c r="W103" s="648" t="str">
        <f t="shared" si="8"/>
        <v/>
      </c>
      <c r="X103" s="649"/>
      <c r="Y103" s="649" t="str">
        <f t="shared" si="9"/>
        <v/>
      </c>
      <c r="Z103" s="91" t="str">
        <f ca="1">IF(OR(LEFT(R103)="特",LEFT(R103)="実",AND(OR(LEFT(R103,2)="US",LEFT(R103,2)="WO",LEFT(R103,2)="GB",LEFT(R103,2)="EP",LEFT(R103,2)="DE"),OR(MID(R103,3,1)="1",MID(R103,3,1)="2",MID(R103,3,1)="3",MID(R103,3,1)="4",MID(R103,3,1)="5",MID(R103,3,1)="6",MID(R103,3,1)="7",MID(R103,3,1)="8",MID(R103,3,1)="9",MID(R103,3,1)="0",))),IF(COUNTIF(INDIRECT("拒絶理由・拒絶査定・異議申立!"&amp;ADDRESS(MATCH(C103,拒絶理由・拒絶査定・異議申立!B$1:B$1000,0),3)&amp;":"&amp;ADDRESS(MATCH(C103,拒絶理由・拒絶査定・異議申立!B$1:B$1000,0),50)),R103)+COUNTIF(INDIRECT("拒絶理由・拒絶査定・異議申立!"&amp;ADDRESS(MATCH(C103,拒絶理由・拒絶査定・異議申立!B$1:B$1000,0),3)&amp;":"&amp;ADDRESS(MATCH(C103,拒絶理由・拒絶査定・異議申立!B$1:B$1000,0),50)),T103)&gt;0,"Yes","No"),"")</f>
        <v/>
      </c>
      <c r="AA103" s="92" t="str">
        <f ca="1">IF(OR(LEFT(R103)="特",LEFT(R103)="実",AND(OR(LEFT(R103,2)="US",LEFT(R103,2)="WO",LEFT(R103,2)="GB",LEFT(R103,2)="EP",LEFT(R103,2)="DE"),OR(MID(R103,3,1)="1",MID(R103,3,1)="2",MID(R103,3,1)="3",MID(R103,3,1)="4",MID(R103,3,1)="5",MID(R103,3,1)="6",MID(R103,3,1)="7",MID(R103,3,1)="8",MID(R103,3,1)="9",MID(R103,3,1)="0",))),IF(COUNTIF(INDIRECT("先行技術調査・登録査定!"&amp;ADDRESS(MATCH(C103,先行技術調査・登録査定!B$1:B$1000,0),3)&amp;":"&amp;ADDRESS(MATCH(C103,先行技術調査・登録査定!B$1:B$1000,0),49)),R103)+COUNTIF(INDIRECT("先行技術調査・登録査定!"&amp;ADDRESS(MATCH(C103,先行技術調査・登録査定!B$1:B$1000,0),3)&amp;":"&amp;ADDRESS(MATCH(C103,先行技術調査・登録査定!B$1:B$1000,0),49)),T103)&gt;0,"Yes","No"),"")</f>
        <v/>
      </c>
      <c r="AB103" s="169" t="str">
        <f t="shared" ca="1" si="10"/>
        <v/>
      </c>
      <c r="AC103" s="94" t="str">
        <f>IF(OR(LEFT(R103)="特",LEFT(R103)="実",AND(OR(LEFT(R103,2)="US",LEFT(R103,2)="WO",LEFT(R103,2)="GB",LEFT(R103,2)="EP",LEFT(R103,2)="DE"),OR(MID(R103,3,1)="1",MID(R103,3,1)="2",MID(R103,3,1)="3",MID(R103,3,1)="4",MID(R103,3,1)="5",MID(R103,3,1)="6",MID(R103,3,1)="7",MID(R103,3,1)="8",MID(R103,3,1)="9",MID(R103,3,1)="0",))),"",VLOOKUP($C103,非特許文献リスト!$A$2:$C$196,2,FALSE))</f>
        <v/>
      </c>
      <c r="AD103" s="95" t="str">
        <f>IF(OR(LEFT(R103)="特",LEFT(R103)="実",AND(OR(LEFT(R103,2)="US",LEFT(R103,2)="WO",LEFT(R103,2)="GB",LEFT(R103,2)="EP",LEFT(R103,2)="DE"),OR(MID(R103,3,1)="1",MID(R103,3,1)="2",MID(R103,3,1)="3",MID(R103,3,1)="4",MID(R103,3,1)="5",MID(R103,3,1)="6",MID(R103,3,1)="7",MID(R103,3,1)="8",MID(R103,3,1)="9",MID(R103,3,1)="0",))),"",VLOOKUP($C103,非特許文献リスト!$A$2:$C$196,3,FALSE))</f>
        <v/>
      </c>
      <c r="AE103" s="175" t="str">
        <f t="shared" si="7"/>
        <v/>
      </c>
      <c r="AF103" s="176" t="str">
        <f>IF(OR(LEFT(R103)="特",LEFT(R103)="実"),VLOOKUP(R103,'証拠（JP特許）'!$B$2:$AB$299,10,FALSE),IF(AND(OR(LEFT(R103,2)="US",LEFT(R103,2)="WO",LEFT(R103,2)="GB",LEFT(R103,2)="EP",LEFT(R103,2)="DE"),OR(MID(R103,3,1)="1",MID(R103,3,1)="2",MID(R103,3,1)="3",MID(R103,3,1)="4",MID(R103,3,1)="5",MID(R103,3,1)="6",MID(R103,3,1)="7",MID(R103,3,1)="8",MID(R103,3,1)="9",MID(R103,3,1)="0",)),VLOOKUP(R103,'証拠（WW特許）'!$B$2:$M$90,8,FALSE),""))</f>
        <v/>
      </c>
      <c r="AG103" s="176" t="str">
        <f>IF(OR(LEFT(R103)="特",LEFT(R103)="実"),VLOOKUP(R103,'証拠（JP特許）'!$B$2:$AB$299,26,FALSE),IF(AND(OR(LEFT(R103,2)="US",LEFT(R103,2)="WO",LEFT(R103,2)="GB",LEFT(R103,2)="EP",LEFT(R103,2)="DE"),OR(MID(R103,3,1)="1",MID(R103,3,1)="2",MID(R103,3,1)="3",MID(R103,3,1)="4",MID(R103,3,1)="5",MID(R103,3,1)="6",MID(R103,3,1)="7",MID(R103,3,1)="8",MID(R103,3,1)="9",MID(R103,3,1)="0",)),VLOOKUP(R103,'証拠（WW特許）'!$B$2:$M$90,12,FALSE),""))</f>
        <v/>
      </c>
      <c r="AH103" s="58" t="str">
        <f>IF(OR(LEFT(R103)="特",LEFT(R103)="実"),VLOOKUP(R103,'証拠（JP特許）'!$B$2:$X$299,20,FALSE),IF(AND(OR(LEFT(R103,2)="US",LEFT(R103,2)="WO",LEFT(R103,2)="GB",LEFT(R103,2)="EP",LEFT(R103,2)="DE"),OR(MID(R103,3,1)="1",MID(R103,3,1)="2",MID(R103,3,1)="3",MID(R103,3,1)="4",MID(R103,3,1)="5",MID(R103,3,1)="6",MID(R103,3,1)="7",MID(R103,3,1)="8",MID(R103,3,1)="9",MID(R103,3,1)="0",)),VLOOKUP(R103,'証拠（WW特許）'!$B$2:$U$90,20,FALSE),""))</f>
        <v/>
      </c>
      <c r="AI103" s="58" t="str">
        <f>IF(OR(LEFT(R103)="特",LEFT(R103)="実"),VLOOKUP(R103,'証拠（JP特許）'!$B$2:$X$299,21,FALSE),"")</f>
        <v/>
      </c>
      <c r="AJ103" s="58" t="str">
        <f>IF(OR(LEFT(R103)="特",LEFT(R103)="実"),VLOOKUP(R103,'証拠（JP特許）'!$B$2:$X$299,22,FALSE),"")</f>
        <v/>
      </c>
      <c r="AK103" s="59" t="str">
        <f>IF(OR(LEFT(R103)="特",LEFT(R103)="実"),VLOOKUP(R103,'証拠（JP特許）'!$B$2:$X$299,17,FALSE),IF(AND(OR(LEFT(R103,2)="US",LEFT(R103,2)="WO",LEFT(R103,2)="GB",LEFT(R103,2)="EP",LEFT(R103,2)="DE"),OR(MID(R103,3,1)="1",MID(R103,3,1)="2",MID(R103,3,1)="3",MID(R103,3,1)="4",MID(R103,3,1)="5",MID(R103,3,1)="6",MID(R103,3,1)="7",MID(R103,3,1)="8",MID(R103,3,1)="9",MID(R103,3,1)="0",)),VLOOKUP(R103,'証拠（WW特許）'!$B$2:$U$90,16,FALSE),""))</f>
        <v/>
      </c>
      <c r="AL103" s="58"/>
      <c r="AM103" s="58"/>
      <c r="AN103" s="58"/>
      <c r="AO103" s="58" t="str">
        <f ca="1">IF(OR(LEFT(R103)="特",LEFT(R103)="実",AND(OR(LEFT(R103,2)="US",LEFT(R103,2)="WO",LEFT(R103,2)="GB",LEFT(R103,2)="EP",LEFT(R103,2)="DE"),OR(MID(R103,3,1)="1",MID(R103,3,1)="2",MID(R103,3,1)="3",MID(R103,3,1)="4",MID(R103,3,1)="5",MID(R103,3,1)="6",MID(R103,3,1)="7",MID(R103,3,1)="8",MID(R103,3,1)="9",MID(R103,3,1)="0"))),IF(COUNTIF(INDIRECT("発明者引用!"&amp;ADDRESS(MATCH(C103,発明者引用!B$1:B$196,0),4)&amp;":"&amp;ADDRESS(MATCH(C103,発明者引用!B$1:B$196,0),17)),R103)+COUNTIF(INDIRECT("発明者引用!"&amp;ADDRESS(MATCH(C103,発明者引用!B$1:B$196,0),4)&amp;":"&amp;ADDRESS(MATCH(C103,発明者引用!B$1:B$196,0),17)),#REF!)+COUNTIF(INDIRECT("発明者引用!"&amp;ADDRESS(MATCH(C103,発明者引用!B$1:B$196,0),4)&amp;":"&amp;ADDRESS(MATCH(C103,発明者引用!B$1:B$196,0),17)),T103)&gt;0,"Yes","No"),"")</f>
        <v/>
      </c>
      <c r="AP103" s="58" t="str">
        <f ca="1">IF(OR(LEFT(R103)="特",LEFT(R103)="実",AND(OR(LEFT(R103,2)="US",LEFT(R103,2)="WO",LEFT(R103,2)="GB",LEFT(R103,2)="EP",LEFT(R103,2)="DE"),OR(MID(R103,3,1)="1",MID(R103,3,1)="2",MID(R103,3,1)="3",MID(R103,3,1)="4",MID(R103,3,1)="5",MID(R103,3,1)="6",MID(R103,3,1)="7",MID(R103,3,1)="8",MID(R103,3,1)="9",MID(R103,3,1)="0"))),IF(VLOOKUP(C103,ファミリ引用特許WO!$A$2:$B$241,2,FALSE)+VLOOKUP(C103,ファミリ引用文献WO!$A$2:$C$241,3,FALSE)=0,"ISR無し",IF(COUNTIF(INDIRECT("ファミリ引用特許WO!"&amp;ADDRESS(MATCH(C103,ファミリ引用特許WO!$A$2:$A$241,0),1)&amp;":"&amp;ADDRESS(MATCH(C103,ファミリ引用特許WO!$A$2:$A$241,0),19)),R103)+COUNTIF(INDIRECT("ファミリ引用特許WO!"&amp;ADDRESS(MATCH(C103,ファミリ引用特許WO!$A$2:$A$241,0),1)&amp;":"&amp;ADDRESS(MATCH(C103,ファミリ引用特許WO!$A$2:$A$241,0),19)),S103)+COUNTIF(INDIRECT("ファミリ引用特許WO!"&amp;ADDRESS(MATCH(C103,ファミリ引用特許WO!$A$2:$A$241,0),1)&amp;":"&amp;ADDRESS(MATCH(C103,ファミリ引用特許WO!$A$2:$A$241,0),19)),T103)+COUNTIF(INDIRECT("ファミリ引用特許WO!"&amp;ADDRESS(MATCH(C103,ファミリ引用特許WO!$A$2:$A$241,0),1)&amp;":"&amp;ADDRESS(MATCH(C103,ファミリ引用特許WO!$A$2:$A$241,0),19)),W103)+COUNTIF(INDIRECT("ファミリ引用特許WO!"&amp;ADDRESS(MATCH(C103,ファミリ引用特許WO!$A$2:$A$241,0),1)&amp;":"&amp;ADDRESS(MATCH(C103,ファミリ引用特許WO!$A$2:$A$241,0),19)),Y103)&gt;0,"Yes","No")),"")</f>
        <v/>
      </c>
      <c r="AQ103" s="55" t="str">
        <f ca="1">IF(OR(LEFT(R103)="特",LEFT(R103)="実",AND(OR(LEFT(R103,2)="US",LEFT(R103,2)="WO",LEFT(R103,2)="GB",LEFT(R103,2)="EP",LEFT(R103,2)="DE"),OR(MID(R103,3,1)="1",MID(R103,3,1)="2",MID(R103,3,1)="3",MID(R103,3,1)="4",MID(R103,3,1)="5",MID(R103,3,1)="6",MID(R103,3,1)="7",MID(R103,3,1)="8",MID(R103,3,1)="9",MID(R103,3,1)="0"))),IF(VLOOKUP(C103,'ファミリ引用特許表記修正（ex.A2→A）'!$A$2:$B$241,2,FALSE)=0,"family無し",IF(COUNTIF(INDIRECT("'ファミリ引用特許表記修正（ex.A2→A）'!"&amp;ADDRESS(MATCH(C103,'ファミリ引用特許表記修正（ex.A2→A）'!$A$2:$A$241,0),1)&amp;":"&amp;ADDRESS(MATCH(C103,'ファミリ引用特許表記修正（ex.A2→A）'!$A$2:$A$241,0),171)),R103)+COUNTIF(INDIRECT("'ファミリ引用特許表記修正（ex.A2→A）'!"&amp;ADDRESS(MATCH(C103,'ファミリ引用特許表記修正（ex.A2→A）'!$A$2:$A$241,0),1)&amp;":"&amp;ADDRESS(MATCH(C103,'ファミリ引用特許表記修正（ex.A2→A）'!$A$2:$A$241,0),171)),S103)+COUNTIF(INDIRECT("'ファミリ引用特許表記修正（ex.A2→A）'!"&amp;ADDRESS(MATCH(C103,'ファミリ引用特許表記修正（ex.A2→A）'!$A$2:$A$241,0),1)&amp;":"&amp;ADDRESS(MATCH(C103,'ファミリ引用特許表記修正（ex.A2→A）'!$A$2:$A$241,0),171)),T103)+COUNTIF(INDIRECT("'ファミリ引用特許表記修正（ex.A2→A）'!"&amp;ADDRESS(MATCH(C103,'ファミリ引用特許表記修正（ex.A2→A）'!$A$2:$A$241,0),1)&amp;":"&amp;ADDRESS(MATCH(C103,'ファミリ引用特許表記修正（ex.A2→A）'!$A$2:$A$241,0),171)),W103)+COUNTIF(INDIRECT("'ファミリ引用特許表記修正（ex.A2→A）'!"&amp;ADDRESS(MATCH(C103,'ファミリ引用特許表記修正（ex.A2→A）'!$A$2:$A$241,0),1)&amp;":"&amp;ADDRESS(MATCH(C103,'ファミリ引用特許表記修正（ex.A2→A）'!$A$2:$A$241,0),171)),Y103)&gt;0,"Yes","No")),"")</f>
        <v/>
      </c>
      <c r="AR103" s="193" t="str">
        <f>IF(OR(LEFT(R103)="特",LEFT(R103)="実",AND(OR(LEFT(R103,2)="US",LEFT(R103,2)="WO",LEFT(R103,2)="GB",LEFT(R103,2)="EP",LEFT(R103,2)="DE"),OR(MID(R103,3,1)="1",MID(R103,3,1)="2",MID(R103,3,1)="3",MID(R103,3,1)="4",MID(R103,3,1)="5",MID(R103,3,1)="6",MID(R103,3,1)="7",MID(R103,3,1)="8",MID(R103,3,1)="9",MID(R103,3,1)="0",))),"",VLOOKUP($C103,ファミリ発明者引用文献!A$3:B$235,2,FALSE))</f>
        <v>,,</v>
      </c>
      <c r="AS103" s="55" t="str">
        <f>VLOOKUP(C103,ファミリ引用文献WO!A$2:B$241,2,FALSE)</f>
        <v/>
      </c>
      <c r="AT103" s="58" t="str">
        <f>VLOOKUP(C103,ファミリ引用文献!A$3:B$242,2,FALSE)</f>
        <v/>
      </c>
      <c r="AU103" s="58" t="str">
        <f>VLOOKUP(C103,審判データ!AH$2:BT$379,39,FALSE)</f>
        <v>CA02135706A;CA02135706C;DE69425220D;DE69425220T;DE69433217D;DE69433217T;EP653220A;EP653220B;EP922466A;EP922466B;ES02149242T;ES02209259T;特開平07-308386;特許02588375;US5575777;US5702367</v>
      </c>
      <c r="AV103" s="62" t="str">
        <f ca="1">IF(INDIRECT("審判データ!"&amp;ADDRESS(MATCH(C103,審判データ!$AH$1:$AH$379,0),32))="早期審査の対象とする","早期審査","")</f>
        <v/>
      </c>
      <c r="AW103" s="665" t="str">
        <f t="shared" si="6"/>
        <v/>
      </c>
      <c r="AX103" s="666" t="str">
        <f>IF(LEFT(AE103,3)="日本特",IF(LEFT(C103)="特",VLOOKUP(C103,'本件、証拠文献テーマコード'!G$2:I$376,3,FALSE),VLOOKUP(C103,'本件、証拠文献テーマコード'!B$2:I$376,8,FALSE)),"")</f>
        <v/>
      </c>
      <c r="AY103" s="666" t="str">
        <f>IF(LEFT(AE103,3)="日本特",IF(OR(MID(R103,2,1)="開",MID(R103,2,1)="表",MID(R103,2,1)="登"),VLOOKUP(R103,'本件、証拠文献テーマコード'!C$2:I$379,7,FALSE),VLOOKUP(R103,'本件、証拠文献テーマコード'!G$2:I$379,3,FALSE)),"")</f>
        <v/>
      </c>
      <c r="AZ103" s="54"/>
    </row>
    <row r="104" spans="1:52" ht="27" x14ac:dyDescent="0.15">
      <c r="A104" s="895" t="s">
        <v>22519</v>
      </c>
      <c r="B104" s="586" t="str">
        <f ca="1">IF(A104="",B103,INDIRECT("審判データ!"&amp;ADDRESS(MATCH(A104,審判データ!$HC$1:$HC$379,0),20))&amp;" / "&amp;INDIRECT("審判データ!"&amp;ADDRESS(MATCH(A104,審判データ!$HC$1:$HC$379,0),21)))</f>
        <v>2012 / 29-2</v>
      </c>
      <c r="C104" s="683">
        <v>4027451</v>
      </c>
      <c r="D104" s="304" t="s">
        <v>1454</v>
      </c>
      <c r="E104" s="1" t="str">
        <f ca="1">INDIRECT("審判データ!"&amp;ADDRESS(MATCH(C104,審判データ!$AH$1:$AH$379,0),55))</f>
        <v>フマキラー株式会社</v>
      </c>
      <c r="F104" s="1" t="str">
        <f ca="1">INDIRECT("審判データ!"&amp;ADDRESS(MATCH(C104,審判データ!$AH$1:$AH$379,0),56))</f>
        <v>杉浦　正昭</v>
      </c>
      <c r="G104" s="43" t="str">
        <f ca="1">INDIRECT("審判データ!"&amp;ADDRESS(MATCH(C104,審判データ!$AH$1:$AH$379,0),72))</f>
        <v xml:space="preserve"> </v>
      </c>
      <c r="H104" s="1" t="str">
        <f ca="1">INDIRECT("審判データ!"&amp;ADDRESS(MATCH(C104,審判データ!$AH$1:$AH$379,0),41))</f>
        <v>A01N 25/02;A01N 25/04    101;A01N 25/04    102;A01N 53/02;B05B  9/04</v>
      </c>
      <c r="I104" s="1" t="str">
        <f ca="1">INDIRECT("審判データ!"&amp;ADDRESS(MATCH(C104,審判データ!$AH$1:$AH$379,0),49))</f>
        <v>A01N  25/02@AFI(JP);B05B   9/04@AFI(JP);A01N  25/04@ALI(JP);A01N  53/02@ALI(JP)</v>
      </c>
      <c r="J104" s="1" t="str">
        <f ca="1">INDIRECT("審判データ!"&amp;ADDRESS(MATCH(C104,審判データ!$AH$1:$AH$379,0),51))</f>
        <v>B05B  9/04;A01N 25/02;A01N 25/04    101;A01N 25/04    102;A01N 53/00    502</v>
      </c>
      <c r="K104" s="5" t="str">
        <f ca="1">INDIRECT("審判データ!"&amp;ADDRESS(MATCH(C104,審判データ!$AH$1:$AH$379,0),53))</f>
        <v>4F037 AA02;4H011 AC02;4H011 BA01;4H011 BB15;4H011 BC01;4H011 BC02;4H011 BC03;4H011 BC05;4F033 RA02</v>
      </c>
      <c r="L104" s="979" t="s">
        <v>1461</v>
      </c>
      <c r="M104" s="985" t="s">
        <v>22324</v>
      </c>
      <c r="N104" s="985" t="s">
        <v>22520</v>
      </c>
      <c r="O104" s="1091">
        <v>0</v>
      </c>
      <c r="P104" s="1088" t="s">
        <v>22521</v>
      </c>
      <c r="Q104" s="676" t="s">
        <v>91</v>
      </c>
      <c r="R104" s="644" t="s">
        <v>1464</v>
      </c>
      <c r="S104" s="677" t="str">
        <f>IF(OR(LEFT(R104)="特",LEFT(R104)="実"),VLOOKUP(R104,'証拠（JP特許）'!$B$2:$D$299,2,FALSE),IF(AND(OR(LEFT(R104,2)="US",LEFT(R104,2)="WO",LEFT(R104,2)="GB",LEFT(R104,2)="EP",LEFT(R104,2)="DE"),OR(MID(R104,3,1)="1",MID(R104,3,1)="2",MID(R104,3,1)="3",MID(R104,3,1)="4",MID(R104,3,1)="5",MID(R104,3,1)="6",MID(R104,3,1)="7",MID(R104,3,1)="8",MID(R104,3,1)="9",MID(R104,3,1)="0")),VLOOKUP(R104,'証拠（WW特許）'!$B$2:$C$90,2,FALSE),"_"))</f>
        <v>特願昭63-28988</v>
      </c>
      <c r="T104" s="678" t="str">
        <f>IF(OR(LEFT(R104)="特",LEFT(R104)="実"),VLOOKUP(R104,'証拠（JP特許）'!$B$2:$E$299,4,FALSE),"_")</f>
        <v>JP2647411</v>
      </c>
      <c r="U104" s="677" t="s">
        <v>1467</v>
      </c>
      <c r="V104" s="678" t="s">
        <v>1479</v>
      </c>
      <c r="W104" s="648" t="str">
        <f t="shared" si="8"/>
        <v>JP63203649A</v>
      </c>
      <c r="X104" s="649"/>
      <c r="Y104" s="649" t="str">
        <f t="shared" si="9"/>
        <v>JP2647411B</v>
      </c>
      <c r="Z104" s="91" t="str">
        <f ca="1">IF(OR(LEFT(R104)="特",LEFT(R104)="実",AND(OR(LEFT(R104,2)="US",LEFT(R104,2)="WO",LEFT(R104,2)="GB",LEFT(R104,2)="EP",LEFT(R104,2)="DE"),OR(MID(R104,3,1)="1",MID(R104,3,1)="2",MID(R104,3,1)="3",MID(R104,3,1)="4",MID(R104,3,1)="5",MID(R104,3,1)="6",MID(R104,3,1)="7",MID(R104,3,1)="8",MID(R104,3,1)="9",MID(R104,3,1)="0",))),IF(COUNTIF(INDIRECT("拒絶理由・拒絶査定・異議申立!"&amp;ADDRESS(MATCH(C104,拒絶理由・拒絶査定・異議申立!B$1:B$1000,0),3)&amp;":"&amp;ADDRESS(MATCH(C104,拒絶理由・拒絶査定・異議申立!B$1:B$1000,0),50)),R104)+COUNTIF(INDIRECT("拒絶理由・拒絶査定・異議申立!"&amp;ADDRESS(MATCH(C104,拒絶理由・拒絶査定・異議申立!B$1:B$1000,0),3)&amp;":"&amp;ADDRESS(MATCH(C104,拒絶理由・拒絶査定・異議申立!B$1:B$1000,0),50)),T104)&gt;0,"Yes","No"),"")</f>
        <v>No</v>
      </c>
      <c r="AA104" s="92" t="str">
        <f ca="1">IF(OR(LEFT(R104)="特",LEFT(R104)="実",AND(OR(LEFT(R104,2)="US",LEFT(R104,2)="WO",LEFT(R104,2)="GB",LEFT(R104,2)="EP",LEFT(R104,2)="DE"),OR(MID(R104,3,1)="1",MID(R104,3,1)="2",MID(R104,3,1)="3",MID(R104,3,1)="4",MID(R104,3,1)="5",MID(R104,3,1)="6",MID(R104,3,1)="7",MID(R104,3,1)="8",MID(R104,3,1)="9",MID(R104,3,1)="0",))),IF(COUNTIF(INDIRECT("先行技術調査・登録査定!"&amp;ADDRESS(MATCH(C104,先行技術調査・登録査定!B$1:B$1000,0),3)&amp;":"&amp;ADDRESS(MATCH(C104,先行技術調査・登録査定!B$1:B$1000,0),49)),R104)+COUNTIF(INDIRECT("先行技術調査・登録査定!"&amp;ADDRESS(MATCH(C104,先行技術調査・登録査定!B$1:B$1000,0),3)&amp;":"&amp;ADDRESS(MATCH(C104,先行技術調査・登録査定!B$1:B$1000,0),49)),T104)&gt;0,"Yes","No"),"")</f>
        <v>No</v>
      </c>
      <c r="AB104" s="169" t="str">
        <f t="shared" ca="1" si="10"/>
        <v>Yes</v>
      </c>
      <c r="AC104" s="94" t="str">
        <f>IF(OR(LEFT(R104)="特",LEFT(R104)="実",AND(OR(LEFT(R104,2)="US",LEFT(R104,2)="WO",LEFT(R104,2)="GB",LEFT(R104,2)="EP",LEFT(R104,2)="DE"),OR(MID(R104,3,1)="1",MID(R104,3,1)="2",MID(R104,3,1)="3",MID(R104,3,1)="4",MID(R104,3,1)="5",MID(R104,3,1)="6",MID(R104,3,1)="7",MID(R104,3,1)="8",MID(R104,3,1)="9",MID(R104,3,1)="0",))),"",VLOOKUP($C104,非特許文献リスト!$A$2:$C$196,2,FALSE))</f>
        <v/>
      </c>
      <c r="AD104" s="95" t="str">
        <f>IF(OR(LEFT(R104)="特",LEFT(R104)="実",AND(OR(LEFT(R104,2)="US",LEFT(R104,2)="WO",LEFT(R104,2)="GB",LEFT(R104,2)="EP",LEFT(R104,2)="DE"),OR(MID(R104,3,1)="1",MID(R104,3,1)="2",MID(R104,3,1)="3",MID(R104,3,1)="4",MID(R104,3,1)="5",MID(R104,3,1)="6",MID(R104,3,1)="7",MID(R104,3,1)="8",MID(R104,3,1)="9",MID(R104,3,1)="0",))),"",VLOOKUP($C104,非特許文献リスト!$A$2:$C$196,3,FALSE))</f>
        <v/>
      </c>
      <c r="AE104" s="175" t="str">
        <f t="shared" si="7"/>
        <v>日本特許文献</v>
      </c>
      <c r="AF104" s="176" t="str">
        <f>IF(OR(LEFT(R104)="特",LEFT(R104)="実"),VLOOKUP(R104,'証拠（JP特許）'!$B$2:$AB$299,10,FALSE),IF(AND(OR(LEFT(R104,2)="US",LEFT(R104,2)="WO",LEFT(R104,2)="GB",LEFT(R104,2)="EP",LEFT(R104,2)="DE"),OR(MID(R104,3,1)="1",MID(R104,3,1)="2",MID(R104,3,1)="3",MID(R104,3,1)="4",MID(R104,3,1)="5",MID(R104,3,1)="6",MID(R104,3,1)="7",MID(R104,3,1)="8",MID(R104,3,1)="9",MID(R104,3,1)="0",)),VLOOKUP(R104,'証拠（WW特許）'!$B$2:$M$90,8,FALSE),""))</f>
        <v>バイエル・シエリング・フアーマ・アクチエンゲゼルシヤフト</v>
      </c>
      <c r="AG104" s="176" t="str">
        <f>IF(OR(LEFT(R104)="特",LEFT(R104)="実"),VLOOKUP(R104,'証拠（JP特許）'!$B$2:$AB$299,26,FALSE),IF(AND(OR(LEFT(R104,2)="US",LEFT(R104,2)="WO",LEFT(R104,2)="GB",LEFT(R104,2)="EP",LEFT(R104,2)="DE"),OR(MID(R104,3,1)="1",MID(R104,3,1)="2",MID(R104,3,1)="3",MID(R104,3,1)="4",MID(R104,3,1)="5",MID(R104,3,1)="6",MID(R104,3,1)="7",MID(R104,3,1)="8",MID(R104,3,1)="9",MID(R104,3,1)="0",)),VLOOKUP(R104,'証拠（WW特許）'!$B$2:$M$90,12,FALSE),""))</f>
        <v>クラウス・ナウマン,ボルフガング・ベーレンツ</v>
      </c>
      <c r="AH104" s="58" t="str">
        <f>IF(OR(LEFT(R104)="特",LEFT(R104)="実"),VLOOKUP(R104,'証拠（JP特許）'!$B$2:$X$299,20,FALSE),IF(AND(OR(LEFT(R104,2)="US",LEFT(R104,2)="WO",LEFT(R104,2)="GB",LEFT(R104,2)="EP",LEFT(R104,2)="DE"),OR(MID(R104,3,1)="1",MID(R104,3,1)="2",MID(R104,3,1)="3",MID(R104,3,1)="4",MID(R104,3,1)="5",MID(R104,3,1)="6",MID(R104,3,1)="7",MID(R104,3,1)="8",MID(R104,3,1)="9",MID(R104,3,1)="0",)),VLOOKUP(R104,'証拠（WW特許）'!$B$2:$U$90,20,FALSE),""))</f>
        <v>C07C  69/743   (2006.01),C07C  67/10    (2006.01),C07C  67/14    (2006.01),A01N  53/00    (2006.01),A01N  53/06    (2006.01)</v>
      </c>
      <c r="AI104" s="58" t="str">
        <f>IF(OR(LEFT(R104)="特",LEFT(R104)="実"),VLOOKUP(R104,'証拠（JP特許）'!$B$2:$X$299,21,FALSE),"")</f>
        <v>C07C 69/743      ,C07C 67/10       ,C07C 67/14       ,A01N 53/00   102A,A01N 53/00   506Z</v>
      </c>
      <c r="AJ104" s="58" t="str">
        <f>IF(OR(LEFT(R104)="特",LEFT(R104)="実"),VLOOKUP(R104,'証拠（JP特許）'!$B$2:$X$299,22,FALSE),"")</f>
        <v>4H006AA01,4H006AA02,4H006AA03,4H006BJ20,4H006BJ50,4H006BM10,4H006BM30,4H006BM71,4H006BM72,4H006AB02,4H006AC48,4H006BC10,4H006KA14,4H006KA05,4H011AC01,4H011AC02,4H011BA01,4H011BA05,4H011BA06,4H011BB06,4H011BB15,4H011BB17,4H011BC01,4H011BC02,4H011BC06,4H011BC19,4H011DA03,4H011DA21,4H011DB05,4H011DD05,4H011DE06,4H011DE15,4H011DF04,4H011DH10</v>
      </c>
      <c r="AK104" s="59" t="str">
        <f>IF(OR(LEFT(R104)="特",LEFT(R104)="実"),VLOOKUP(R104,'証拠（JP特許）'!$B$2:$X$299,17,FALSE),IF(AND(OR(LEFT(R104,2)="US",LEFT(R104,2)="WO",LEFT(R104,2)="GB",LEFT(R104,2)="EP",LEFT(R104,2)="DE"),OR(MID(R104,3,1)="1",MID(R104,3,1)="2",MID(R104,3,1)="3",MID(R104,3,1)="4",MID(R104,3,1)="5",MID(R104,3,1)="6",MID(R104,3,1)="7",MID(R104,3,1)="8",MID(R104,3,1)="9",MID(R104,3,1)="0",)),VLOOKUP(R104,'証拠（WW特許）'!$B$2:$U$90,16,FALSE),""))</f>
        <v>1988.08.23</v>
      </c>
      <c r="AL104" s="58"/>
      <c r="AM104" s="58" t="s">
        <v>95</v>
      </c>
      <c r="AN104" s="58" t="s">
        <v>95</v>
      </c>
      <c r="AO104" s="58" t="str">
        <f ca="1">IF(OR(LEFT(R104)="特",LEFT(R104)="実",AND(OR(LEFT(R104,2)="US",LEFT(R104,2)="WO",LEFT(R104,2)="GB",LEFT(R104,2)="EP",LEFT(R104,2)="DE"),OR(MID(R104,3,1)="1",MID(R104,3,1)="2",MID(R104,3,1)="3",MID(R104,3,1)="4",MID(R104,3,1)="5",MID(R104,3,1)="6",MID(R104,3,1)="7",MID(R104,3,1)="8",MID(R104,3,1)="9",MID(R104,3,1)="0"))),IF(COUNTIF(INDIRECT("発明者引用!"&amp;ADDRESS(MATCH(C104,発明者引用!B$1:B$196,0),4)&amp;":"&amp;ADDRESS(MATCH(C104,発明者引用!B$1:B$196,0),17)),R104)+COUNTIF(INDIRECT("発明者引用!"&amp;ADDRESS(MATCH(C104,発明者引用!B$1:B$196,0),4)&amp;":"&amp;ADDRESS(MATCH(C104,発明者引用!B$1:B$196,0),17)),#REF!)+COUNTIF(INDIRECT("発明者引用!"&amp;ADDRESS(MATCH(C104,発明者引用!B$1:B$196,0),4)&amp;":"&amp;ADDRESS(MATCH(C104,発明者引用!B$1:B$196,0),17)),T104)&gt;0,"Yes","No"),"")</f>
        <v>No</v>
      </c>
      <c r="AP104" s="58" t="str">
        <f ca="1">IF(OR(LEFT(R104)="特",LEFT(R104)="実",AND(OR(LEFT(R104,2)="US",LEFT(R104,2)="WO",LEFT(R104,2)="GB",LEFT(R104,2)="EP",LEFT(R104,2)="DE"),OR(MID(R104,3,1)="1",MID(R104,3,1)="2",MID(R104,3,1)="3",MID(R104,3,1)="4",MID(R104,3,1)="5",MID(R104,3,1)="6",MID(R104,3,1)="7",MID(R104,3,1)="8",MID(R104,3,1)="9",MID(R104,3,1)="0"))),IF(VLOOKUP(C104,ファミリ引用特許WO!$A$2:$B$241,2,FALSE)+VLOOKUP(C104,ファミリ引用文献WO!$A$2:$C$241,3,FALSE)=0,"ISR無し",IF(COUNTIF(INDIRECT("ファミリ引用特許WO!"&amp;ADDRESS(MATCH(C104,ファミリ引用特許WO!$A$2:$A$241,0),1)&amp;":"&amp;ADDRESS(MATCH(C104,ファミリ引用特許WO!$A$2:$A$241,0),19)),R104)+COUNTIF(INDIRECT("ファミリ引用特許WO!"&amp;ADDRESS(MATCH(C104,ファミリ引用特許WO!$A$2:$A$241,0),1)&amp;":"&amp;ADDRESS(MATCH(C104,ファミリ引用特許WO!$A$2:$A$241,0),19)),S104)+COUNTIF(INDIRECT("ファミリ引用特許WO!"&amp;ADDRESS(MATCH(C104,ファミリ引用特許WO!$A$2:$A$241,0),1)&amp;":"&amp;ADDRESS(MATCH(C104,ファミリ引用特許WO!$A$2:$A$241,0),19)),T104)+COUNTIF(INDIRECT("ファミリ引用特許WO!"&amp;ADDRESS(MATCH(C104,ファミリ引用特許WO!$A$2:$A$241,0),1)&amp;":"&amp;ADDRESS(MATCH(C104,ファミリ引用特許WO!$A$2:$A$241,0),19)),W104)+COUNTIF(INDIRECT("ファミリ引用特許WO!"&amp;ADDRESS(MATCH(C104,ファミリ引用特許WO!$A$2:$A$241,0),1)&amp;":"&amp;ADDRESS(MATCH(C104,ファミリ引用特許WO!$A$2:$A$241,0),19)),Y104)&gt;0,"Yes","No")),"")</f>
        <v>ISR無し</v>
      </c>
      <c r="AQ104" s="55" t="str">
        <f ca="1">IF(OR(LEFT(R104)="特",LEFT(R104)="実",AND(OR(LEFT(R104,2)="US",LEFT(R104,2)="WO",LEFT(R104,2)="GB",LEFT(R104,2)="EP",LEFT(R104,2)="DE"),OR(MID(R104,3,1)="1",MID(R104,3,1)="2",MID(R104,3,1)="3",MID(R104,3,1)="4",MID(R104,3,1)="5",MID(R104,3,1)="6",MID(R104,3,1)="7",MID(R104,3,1)="8",MID(R104,3,1)="9",MID(R104,3,1)="0"))),IF(VLOOKUP(C104,'ファミリ引用特許表記修正（ex.A2→A）'!$A$2:$B$241,2,FALSE)=0,"family無し",IF(COUNTIF(INDIRECT("'ファミリ引用特許表記修正（ex.A2→A）'!"&amp;ADDRESS(MATCH(C104,'ファミリ引用特許表記修正（ex.A2→A）'!$A$2:$A$241,0),1)&amp;":"&amp;ADDRESS(MATCH(C104,'ファミリ引用特許表記修正（ex.A2→A）'!$A$2:$A$241,0),171)),R104)+COUNTIF(INDIRECT("'ファミリ引用特許表記修正（ex.A2→A）'!"&amp;ADDRESS(MATCH(C104,'ファミリ引用特許表記修正（ex.A2→A）'!$A$2:$A$241,0),1)&amp;":"&amp;ADDRESS(MATCH(C104,'ファミリ引用特許表記修正（ex.A2→A）'!$A$2:$A$241,0),171)),S104)+COUNTIF(INDIRECT("'ファミリ引用特許表記修正（ex.A2→A）'!"&amp;ADDRESS(MATCH(C104,'ファミリ引用特許表記修正（ex.A2→A）'!$A$2:$A$241,0),1)&amp;":"&amp;ADDRESS(MATCH(C104,'ファミリ引用特許表記修正（ex.A2→A）'!$A$2:$A$241,0),171)),T104)+COUNTIF(INDIRECT("'ファミリ引用特許表記修正（ex.A2→A）'!"&amp;ADDRESS(MATCH(C104,'ファミリ引用特許表記修正（ex.A2→A）'!$A$2:$A$241,0),1)&amp;":"&amp;ADDRESS(MATCH(C104,'ファミリ引用特許表記修正（ex.A2→A）'!$A$2:$A$241,0),171)),W104)+COUNTIF(INDIRECT("'ファミリ引用特許表記修正（ex.A2→A）'!"&amp;ADDRESS(MATCH(C104,'ファミリ引用特許表記修正（ex.A2→A）'!$A$2:$A$241,0),1)&amp;":"&amp;ADDRESS(MATCH(C104,'ファミリ引用特許表記修正（ex.A2→A）'!$A$2:$A$241,0),171)),Y104)&gt;0,"Yes","No")),"")</f>
        <v>family無し</v>
      </c>
      <c r="AR104" s="58" t="str">
        <f>IF(OR(LEFT(R104)="特",LEFT(R104)="実",AND(OR(LEFT(R104,2)="US",LEFT(R104,2)="WO",LEFT(R104,2)="GB",LEFT(R104,2)="EP",LEFT(R104,2)="DE"),OR(MID(R104,3,1)="1",MID(R104,3,1)="2",MID(R104,3,1)="3",MID(R104,3,1)="4",MID(R104,3,1)="5",MID(R104,3,1)="6",MID(R104,3,1)="7",MID(R104,3,1)="8",MID(R104,3,1)="9",MID(R104,3,1)="0",))),"",VLOOKUP($C104,ファミリ発明者引用文献!A$3:B$235,2,FALSE))</f>
        <v/>
      </c>
      <c r="AS104" s="55" t="str">
        <f>VLOOKUP(C104,ファミリ引用文献WO!A$2:B$241,2,FALSE)</f>
        <v/>
      </c>
      <c r="AT104" s="58" t="str">
        <f>VLOOKUP(C104,ファミリ引用文献!A$3:B$242,2,FALSE)</f>
        <v/>
      </c>
      <c r="AU104" s="58" t="str">
        <f>VLOOKUP(C104,審判データ!AH$2:BT$379,39,FALSE)</f>
        <v xml:space="preserve"> </v>
      </c>
      <c r="AV104" s="62" t="str">
        <f ca="1">IF(INDIRECT("審判データ!"&amp;ADDRESS(MATCH(C104,審判データ!$AH$1:$AH$379,0),32))="早期審査の対象とする","早期審査","")</f>
        <v/>
      </c>
      <c r="AW104" s="665" t="str">
        <f t="shared" si="6"/>
        <v>不一致</v>
      </c>
      <c r="AX104" s="666" t="str">
        <f>IF(LEFT(AE104,3)="日本特",IF(LEFT(C104)="特",VLOOKUP(C104,'本件、証拠文献テーマコード'!G$2:I$376,3,FALSE),VLOOKUP(C104,'本件、証拠文献テーマコード'!B$2:I$376,8,FALSE)),"")</f>
        <v>4F037,4H011,4F033</v>
      </c>
      <c r="AY104" s="666" t="str">
        <f>IF(LEFT(AE104,3)="日本特",IF(OR(MID(R104,2,1)="開",MID(R104,2,1)="表",MID(R104,2,1)="登"),VLOOKUP(R104,'本件、証拠文献テーマコード'!C$2:I$379,7,FALSE),VLOOKUP(R104,'本件、証拠文献テーマコード'!G$2:I$379,3,FALSE)),"")</f>
        <v>4H006,4H011</v>
      </c>
      <c r="AZ104" s="54"/>
    </row>
    <row r="105" spans="1:52" ht="27" x14ac:dyDescent="0.15">
      <c r="A105" s="900"/>
      <c r="B105" s="586" t="str">
        <f ca="1">IF(A105="",B104,INDIRECT("審判データ!"&amp;ADDRESS(MATCH(A105,審判データ!$HC$1:$HC$379,0),20))&amp;" / "&amp;INDIRECT("審判データ!"&amp;ADDRESS(MATCH(A105,審判データ!$HC$1:$HC$379,0),21)))</f>
        <v>2012 / 29-2</v>
      </c>
      <c r="C105" s="684">
        <v>4027451</v>
      </c>
      <c r="D105" s="306" t="s">
        <v>1454</v>
      </c>
      <c r="E105" s="159" t="str">
        <f ca="1">INDIRECT("審判データ!"&amp;ADDRESS(MATCH(C105,審判データ!$AH$1:$AH$379,0),55))</f>
        <v>フマキラー株式会社</v>
      </c>
      <c r="F105" s="307" t="str">
        <f ca="1">INDIRECT("審判データ!"&amp;ADDRESS(MATCH(C105,審判データ!$AH$1:$AH$379,0),56))</f>
        <v>杉浦　正昭</v>
      </c>
      <c r="G105" s="43" t="str">
        <f ca="1">INDIRECT("審判データ!"&amp;ADDRESS(MATCH(C105,審判データ!$AH$1:$AH$379,0),72))</f>
        <v xml:space="preserve"> </v>
      </c>
      <c r="H105" s="307" t="str">
        <f ca="1">INDIRECT("審判データ!"&amp;ADDRESS(MATCH(C105,審判データ!$AH$1:$AH$379,0),41))</f>
        <v>A01N 25/02;A01N 25/04    101;A01N 25/04    102;A01N 53/02;B05B  9/04</v>
      </c>
      <c r="I105" s="307" t="str">
        <f ca="1">INDIRECT("審判データ!"&amp;ADDRESS(MATCH(C105,審判データ!$AH$1:$AH$379,0),49))</f>
        <v>A01N  25/02@AFI(JP);B05B   9/04@AFI(JP);A01N  25/04@ALI(JP);A01N  53/02@ALI(JP)</v>
      </c>
      <c r="J105" s="307" t="str">
        <f ca="1">INDIRECT("審判データ!"&amp;ADDRESS(MATCH(C105,審判データ!$AH$1:$AH$379,0),51))</f>
        <v>B05B  9/04;A01N 25/02;A01N 25/04    101;A01N 25/04    102;A01N 53/00    502</v>
      </c>
      <c r="K105" s="308" t="str">
        <f ca="1">INDIRECT("審判データ!"&amp;ADDRESS(MATCH(C105,審判データ!$AH$1:$AH$379,0),53))</f>
        <v>4F037 AA02;4H011 AC02;4H011 BA01;4H011 BB15;4H011 BC01;4H011 BC02;4H011 BC03;4H011 BC05;4F033 RA02</v>
      </c>
      <c r="L105" s="980"/>
      <c r="M105" s="986"/>
      <c r="N105" s="986"/>
      <c r="O105" s="1092"/>
      <c r="P105" s="1089"/>
      <c r="Q105" s="676" t="s">
        <v>118</v>
      </c>
      <c r="R105" s="67" t="s">
        <v>22522</v>
      </c>
      <c r="S105" s="677" t="str">
        <f>IF(OR(LEFT(R105)="特",LEFT(R105)="実"),VLOOKUP(R105,'証拠（JP特許）'!$B$2:$D$299,2,FALSE),IF(AND(OR(LEFT(R105,2)="US",LEFT(R105,2)="WO",LEFT(R105,2)="GB",LEFT(R105,2)="EP",LEFT(R105,2)="DE"),OR(MID(R105,3,1)="1",MID(R105,3,1)="2",MID(R105,3,1)="3",MID(R105,3,1)="4",MID(R105,3,1)="5",MID(R105,3,1)="6",MID(R105,3,1)="7",MID(R105,3,1)="8",MID(R105,3,1)="9",MID(R105,3,1)="0")),VLOOKUP(R105,'証拠（WW特許）'!$B$2:$C$90,2,FALSE),"_"))</f>
        <v>_</v>
      </c>
      <c r="T105" s="678" t="str">
        <f>IF(OR(LEFT(R105)="特",LEFT(R105)="実"),VLOOKUP(R105,'証拠（JP特許）'!$B$2:$E$299,4,FALSE),"_")</f>
        <v>_</v>
      </c>
      <c r="U105" s="677" t="s">
        <v>1467</v>
      </c>
      <c r="V105" s="678" t="s">
        <v>1479</v>
      </c>
      <c r="W105" s="648" t="str">
        <f t="shared" si="8"/>
        <v>JP282650A</v>
      </c>
      <c r="X105" s="649"/>
      <c r="Y105" s="649" t="str">
        <f t="shared" si="9"/>
        <v/>
      </c>
      <c r="Z105" s="91" t="str">
        <f ca="1">IF(OR(LEFT(R105)="特",LEFT(R105)="実",AND(OR(LEFT(R105,2)="US",LEFT(R105,2)="WO",LEFT(R105,2)="GB",LEFT(R105,2)="EP",LEFT(R105,2)="DE"),OR(MID(R105,3,1)="1",MID(R105,3,1)="2",MID(R105,3,1)="3",MID(R105,3,1)="4",MID(R105,3,1)="5",MID(R105,3,1)="6",MID(R105,3,1)="7",MID(R105,3,1)="8",MID(R105,3,1)="9",MID(R105,3,1)="0",))),IF(COUNTIF(INDIRECT("拒絶理由・拒絶査定・異議申立!"&amp;ADDRESS(MATCH(C105,拒絶理由・拒絶査定・異議申立!B$1:B$1000,0),3)&amp;":"&amp;ADDRESS(MATCH(C105,拒絶理由・拒絶査定・異議申立!B$1:B$1000,0),50)),R105)+COUNTIF(INDIRECT("拒絶理由・拒絶査定・異議申立!"&amp;ADDRESS(MATCH(C105,拒絶理由・拒絶査定・異議申立!B$1:B$1000,0),3)&amp;":"&amp;ADDRESS(MATCH(C105,拒絶理由・拒絶査定・異議申立!B$1:B$1000,0),50)),T105)&gt;0,"Yes","No"),"")</f>
        <v>No</v>
      </c>
      <c r="AA105" s="92" t="str">
        <f ca="1">IF(OR(LEFT(R105)="特",LEFT(R105)="実",AND(OR(LEFT(R105,2)="US",LEFT(R105,2)="WO",LEFT(R105,2)="GB",LEFT(R105,2)="EP",LEFT(R105,2)="DE"),OR(MID(R105,3,1)="1",MID(R105,3,1)="2",MID(R105,3,1)="3",MID(R105,3,1)="4",MID(R105,3,1)="5",MID(R105,3,1)="6",MID(R105,3,1)="7",MID(R105,3,1)="8",MID(R105,3,1)="9",MID(R105,3,1)="0",))),IF(COUNTIF(INDIRECT("先行技術調査・登録査定!"&amp;ADDRESS(MATCH(C105,先行技術調査・登録査定!B$1:B$1000,0),3)&amp;":"&amp;ADDRESS(MATCH(C105,先行技術調査・登録査定!B$1:B$1000,0),49)),R105)+COUNTIF(INDIRECT("先行技術調査・登録査定!"&amp;ADDRESS(MATCH(C105,先行技術調査・登録査定!B$1:B$1000,0),3)&amp;":"&amp;ADDRESS(MATCH(C105,先行技術調査・登録査定!B$1:B$1000,0),49)),T105)&gt;0,"Yes","No"),"")</f>
        <v>No</v>
      </c>
      <c r="AB105" s="169" t="str">
        <f t="shared" ca="1" si="10"/>
        <v>Yes</v>
      </c>
      <c r="AC105" s="94" t="str">
        <f>IF(OR(LEFT(R105)="特",LEFT(R105)="実",AND(OR(LEFT(R105,2)="US",LEFT(R105,2)="WO",LEFT(R105,2)="GB",LEFT(R105,2)="EP",LEFT(R105,2)="DE"),OR(MID(R105,3,1)="1",MID(R105,3,1)="2",MID(R105,3,1)="3",MID(R105,3,1)="4",MID(R105,3,1)="5",MID(R105,3,1)="6",MID(R105,3,1)="7",MID(R105,3,1)="8",MID(R105,3,1)="9",MID(R105,3,1)="0",))),"",VLOOKUP($C105,非特許文献リスト!$A$2:$C$196,2,FALSE))</f>
        <v/>
      </c>
      <c r="AD105" s="95" t="str">
        <f>IF(OR(LEFT(R105)="特",LEFT(R105)="実",AND(OR(LEFT(R105,2)="US",LEFT(R105,2)="WO",LEFT(R105,2)="GB",LEFT(R105,2)="EP",LEFT(R105,2)="DE"),OR(MID(R105,3,1)="1",MID(R105,3,1)="2",MID(R105,3,1)="3",MID(R105,3,1)="4",MID(R105,3,1)="5",MID(R105,3,1)="6",MID(R105,3,1)="7",MID(R105,3,1)="8",MID(R105,3,1)="9",MID(R105,3,1)="0",))),"",VLOOKUP($C105,非特許文献リスト!$A$2:$C$196,3,FALSE))</f>
        <v/>
      </c>
      <c r="AE105" s="175" t="str">
        <f t="shared" si="7"/>
        <v>日本特許文献</v>
      </c>
      <c r="AF105" s="176">
        <f>IF(OR(LEFT(R105)="特",LEFT(R105)="実"),VLOOKUP(R105,'証拠（JP特許）'!$B$2:$AB$299,10,FALSE),IF(AND(OR(LEFT(R105,2)="US",LEFT(R105,2)="WO",LEFT(R105,2)="GB",LEFT(R105,2)="EP",LEFT(R105,2)="DE"),OR(MID(R105,3,1)="1",MID(R105,3,1)="2",MID(R105,3,1)="3",MID(R105,3,1)="4",MID(R105,3,1)="5",MID(R105,3,1)="6",MID(R105,3,1)="7",MID(R105,3,1)="8",MID(R105,3,1)="9",MID(R105,3,1)="0",)),VLOOKUP(R105,'証拠（WW特許）'!$B$2:$M$90,8,FALSE),""))</f>
        <v>0</v>
      </c>
      <c r="AG105" s="176">
        <f>IF(OR(LEFT(R105)="特",LEFT(R105)="実"),VLOOKUP(R105,'証拠（JP特許）'!$B$2:$AB$299,26,FALSE),IF(AND(OR(LEFT(R105,2)="US",LEFT(R105,2)="WO",LEFT(R105,2)="GB",LEFT(R105,2)="EP",LEFT(R105,2)="DE"),OR(MID(R105,3,1)="1",MID(R105,3,1)="2",MID(R105,3,1)="3",MID(R105,3,1)="4",MID(R105,3,1)="5",MID(R105,3,1)="6",MID(R105,3,1)="7",MID(R105,3,1)="8",MID(R105,3,1)="9",MID(R105,3,1)="0",)),VLOOKUP(R105,'証拠（WW特許）'!$B$2:$M$90,12,FALSE),""))</f>
        <v>0</v>
      </c>
      <c r="AH105" s="58">
        <f>IF(OR(LEFT(R105)="特",LEFT(R105)="実"),VLOOKUP(R105,'証拠（JP特許）'!$B$2:$X$299,20,FALSE),IF(AND(OR(LEFT(R105,2)="US",LEFT(R105,2)="WO",LEFT(R105,2)="GB",LEFT(R105,2)="EP",LEFT(R105,2)="DE"),OR(MID(R105,3,1)="1",MID(R105,3,1)="2",MID(R105,3,1)="3",MID(R105,3,1)="4",MID(R105,3,1)="5",MID(R105,3,1)="6",MID(R105,3,1)="7",MID(R105,3,1)="8",MID(R105,3,1)="9",MID(R105,3,1)="0",)),VLOOKUP(R105,'証拠（WW特許）'!$B$2:$U$90,20,FALSE),""))</f>
        <v>0</v>
      </c>
      <c r="AI105" s="58">
        <f>IF(OR(LEFT(R105)="特",LEFT(R105)="実"),VLOOKUP(R105,'証拠（JP特許）'!$B$2:$X$299,21,FALSE),"")</f>
        <v>0</v>
      </c>
      <c r="AJ105" s="58">
        <f>IF(OR(LEFT(R105)="特",LEFT(R105)="実"),VLOOKUP(R105,'証拠（JP特許）'!$B$2:$X$299,22,FALSE),"")</f>
        <v>0</v>
      </c>
      <c r="AK105" s="59">
        <f>IF(OR(LEFT(R105)="特",LEFT(R105)="実"),VLOOKUP(R105,'証拠（JP特許）'!$B$2:$X$299,17,FALSE),IF(AND(OR(LEFT(R105,2)="US",LEFT(R105,2)="WO",LEFT(R105,2)="GB",LEFT(R105,2)="EP",LEFT(R105,2)="DE"),OR(MID(R105,3,1)="1",MID(R105,3,1)="2",MID(R105,3,1)="3",MID(R105,3,1)="4",MID(R105,3,1)="5",MID(R105,3,1)="6",MID(R105,3,1)="7",MID(R105,3,1)="8",MID(R105,3,1)="9",MID(R105,3,1)="0",)),VLOOKUP(R105,'証拠（WW特許）'!$B$2:$U$90,16,FALSE),""))</f>
        <v>15867</v>
      </c>
      <c r="AL105" s="58"/>
      <c r="AM105" s="58"/>
      <c r="AN105" s="58"/>
      <c r="AO105" s="58" t="str">
        <f ca="1">IF(OR(LEFT(R105)="特",LEFT(R105)="実",AND(OR(LEFT(R105,2)="US",LEFT(R105,2)="WO",LEFT(R105,2)="GB",LEFT(R105,2)="EP",LEFT(R105,2)="DE"),OR(MID(R105,3,1)="1",MID(R105,3,1)="2",MID(R105,3,1)="3",MID(R105,3,1)="4",MID(R105,3,1)="5",MID(R105,3,1)="6",MID(R105,3,1)="7",MID(R105,3,1)="8",MID(R105,3,1)="9",MID(R105,3,1)="0"))),IF(COUNTIF(INDIRECT("発明者引用!"&amp;ADDRESS(MATCH(C105,発明者引用!B$1:B$196,0),4)&amp;":"&amp;ADDRESS(MATCH(C105,発明者引用!B$1:B$196,0),17)),R105)+COUNTIF(INDIRECT("発明者引用!"&amp;ADDRESS(MATCH(C105,発明者引用!B$1:B$196,0),4)&amp;":"&amp;ADDRESS(MATCH(C105,発明者引用!B$1:B$196,0),17)),#REF!)+COUNTIF(INDIRECT("発明者引用!"&amp;ADDRESS(MATCH(C105,発明者引用!B$1:B$196,0),4)&amp;":"&amp;ADDRESS(MATCH(C105,発明者引用!B$1:B$196,0),17)),T105)&gt;0,"Yes","No"),"")</f>
        <v>No</v>
      </c>
      <c r="AP105" s="58" t="str">
        <f ca="1">IF(OR(LEFT(R105)="特",LEFT(R105)="実",AND(OR(LEFT(R105,2)="US",LEFT(R105,2)="WO",LEFT(R105,2)="GB",LEFT(R105,2)="EP",LEFT(R105,2)="DE"),OR(MID(R105,3,1)="1",MID(R105,3,1)="2",MID(R105,3,1)="3",MID(R105,3,1)="4",MID(R105,3,1)="5",MID(R105,3,1)="6",MID(R105,3,1)="7",MID(R105,3,1)="8",MID(R105,3,1)="9",MID(R105,3,1)="0"))),IF(VLOOKUP(C105,ファミリ引用特許WO!$A$2:$B$241,2,FALSE)+VLOOKUP(C105,ファミリ引用文献WO!$A$2:$C$241,3,FALSE)=0,"ISR無し",IF(COUNTIF(INDIRECT("ファミリ引用特許WO!"&amp;ADDRESS(MATCH(C105,ファミリ引用特許WO!$A$2:$A$241,0),1)&amp;":"&amp;ADDRESS(MATCH(C105,ファミリ引用特許WO!$A$2:$A$241,0),19)),R105)+COUNTIF(INDIRECT("ファミリ引用特許WO!"&amp;ADDRESS(MATCH(C105,ファミリ引用特許WO!$A$2:$A$241,0),1)&amp;":"&amp;ADDRESS(MATCH(C105,ファミリ引用特許WO!$A$2:$A$241,0),19)),S105)+COUNTIF(INDIRECT("ファミリ引用特許WO!"&amp;ADDRESS(MATCH(C105,ファミリ引用特許WO!$A$2:$A$241,0),1)&amp;":"&amp;ADDRESS(MATCH(C105,ファミリ引用特許WO!$A$2:$A$241,0),19)),T105)+COUNTIF(INDIRECT("ファミリ引用特許WO!"&amp;ADDRESS(MATCH(C105,ファミリ引用特許WO!$A$2:$A$241,0),1)&amp;":"&amp;ADDRESS(MATCH(C105,ファミリ引用特許WO!$A$2:$A$241,0),19)),W105)+COUNTIF(INDIRECT("ファミリ引用特許WO!"&amp;ADDRESS(MATCH(C105,ファミリ引用特許WO!$A$2:$A$241,0),1)&amp;":"&amp;ADDRESS(MATCH(C105,ファミリ引用特許WO!$A$2:$A$241,0),19)),Y105)&gt;0,"Yes","No")),"")</f>
        <v>ISR無し</v>
      </c>
      <c r="AQ105" s="55" t="str">
        <f ca="1">IF(OR(LEFT(R105)="特",LEFT(R105)="実",AND(OR(LEFT(R105,2)="US",LEFT(R105,2)="WO",LEFT(R105,2)="GB",LEFT(R105,2)="EP",LEFT(R105,2)="DE"),OR(MID(R105,3,1)="1",MID(R105,3,1)="2",MID(R105,3,1)="3",MID(R105,3,1)="4",MID(R105,3,1)="5",MID(R105,3,1)="6",MID(R105,3,1)="7",MID(R105,3,1)="8",MID(R105,3,1)="9",MID(R105,3,1)="0"))),IF(VLOOKUP(C105,'ファミリ引用特許表記修正（ex.A2→A）'!$A$2:$B$241,2,FALSE)=0,"family無し",IF(COUNTIF(INDIRECT("'ファミリ引用特許表記修正（ex.A2→A）'!"&amp;ADDRESS(MATCH(C105,'ファミリ引用特許表記修正（ex.A2→A）'!$A$2:$A$241,0),1)&amp;":"&amp;ADDRESS(MATCH(C105,'ファミリ引用特許表記修正（ex.A2→A）'!$A$2:$A$241,0),171)),R105)+COUNTIF(INDIRECT("'ファミリ引用特許表記修正（ex.A2→A）'!"&amp;ADDRESS(MATCH(C105,'ファミリ引用特許表記修正（ex.A2→A）'!$A$2:$A$241,0),1)&amp;":"&amp;ADDRESS(MATCH(C105,'ファミリ引用特許表記修正（ex.A2→A）'!$A$2:$A$241,0),171)),S105)+COUNTIF(INDIRECT("'ファミリ引用特許表記修正（ex.A2→A）'!"&amp;ADDRESS(MATCH(C105,'ファミリ引用特許表記修正（ex.A2→A）'!$A$2:$A$241,0),1)&amp;":"&amp;ADDRESS(MATCH(C105,'ファミリ引用特許表記修正（ex.A2→A）'!$A$2:$A$241,0),171)),T105)+COUNTIF(INDIRECT("'ファミリ引用特許表記修正（ex.A2→A）'!"&amp;ADDRESS(MATCH(C105,'ファミリ引用特許表記修正（ex.A2→A）'!$A$2:$A$241,0),1)&amp;":"&amp;ADDRESS(MATCH(C105,'ファミリ引用特許表記修正（ex.A2→A）'!$A$2:$A$241,0),171)),W105)+COUNTIF(INDIRECT("'ファミリ引用特許表記修正（ex.A2→A）'!"&amp;ADDRESS(MATCH(C105,'ファミリ引用特許表記修正（ex.A2→A）'!$A$2:$A$241,0),1)&amp;":"&amp;ADDRESS(MATCH(C105,'ファミリ引用特許表記修正（ex.A2→A）'!$A$2:$A$241,0),171)),Y105)&gt;0,"Yes","No")),"")</f>
        <v>family無し</v>
      </c>
      <c r="AR105" s="58" t="str">
        <f>IF(OR(LEFT(R105)="特",LEFT(R105)="実",AND(OR(LEFT(R105,2)="US",LEFT(R105,2)="WO",LEFT(R105,2)="GB",LEFT(R105,2)="EP",LEFT(R105,2)="DE"),OR(MID(R105,3,1)="1",MID(R105,3,1)="2",MID(R105,3,1)="3",MID(R105,3,1)="4",MID(R105,3,1)="5",MID(R105,3,1)="6",MID(R105,3,1)="7",MID(R105,3,1)="8",MID(R105,3,1)="9",MID(R105,3,1)="0",))),"",VLOOKUP($C105,ファミリ発明者引用文献!A$3:B$235,2,FALSE))</f>
        <v/>
      </c>
      <c r="AS105" s="55" t="str">
        <f>VLOOKUP(C105,ファミリ引用文献WO!A$2:B$241,2,FALSE)</f>
        <v/>
      </c>
      <c r="AT105" s="58" t="str">
        <f>VLOOKUP(C105,ファミリ引用文献!A$3:B$242,2,FALSE)</f>
        <v/>
      </c>
      <c r="AU105" s="58" t="str">
        <f>VLOOKUP(C105,審判データ!AH$2:BT$379,39,FALSE)</f>
        <v xml:space="preserve"> </v>
      </c>
      <c r="AV105" s="62" t="str">
        <f ca="1">IF(INDIRECT("審判データ!"&amp;ADDRESS(MATCH(C105,審判データ!$AH$1:$AH$379,0),32))="早期審査の対象とする","早期審査","")</f>
        <v/>
      </c>
      <c r="AW105" s="665" t="str">
        <f t="shared" si="6"/>
        <v/>
      </c>
      <c r="AX105" s="666" t="str">
        <f>IF(LEFT(AE105,3)="日本特",IF(LEFT(C105)="特",VLOOKUP(C105,'本件、証拠文献テーマコード'!G$2:I$376,3,FALSE),VLOOKUP(C105,'本件、証拠文献テーマコード'!B$2:I$376,8,FALSE)),"")</f>
        <v>4F037,4H011,4F033</v>
      </c>
      <c r="AY105" s="666" t="str">
        <f>IF(LEFT(AE105,3)="日本特",IF(OR(MID(R105,2,1)="開",MID(R105,2,1)="表",MID(R105,2,1)="登"),VLOOKUP(R105,'本件、証拠文献テーマコード'!C$2:I$379,7,FALSE),VLOOKUP(R105,'本件、証拠文献テーマコード'!G$2:I$379,3,FALSE)),"")</f>
        <v>証拠が古すぎてデータ無し</v>
      </c>
      <c r="AZ105" s="54"/>
    </row>
    <row r="106" spans="1:52" ht="27" x14ac:dyDescent="0.15">
      <c r="A106" s="900"/>
      <c r="B106" s="586" t="str">
        <f ca="1">IF(A106="",B105,INDIRECT("審判データ!"&amp;ADDRESS(MATCH(A106,審判データ!$HC$1:$HC$379,0),20))&amp;" / "&amp;INDIRECT("審判データ!"&amp;ADDRESS(MATCH(A106,審判データ!$HC$1:$HC$379,0),21)))</f>
        <v>2012 / 29-2</v>
      </c>
      <c r="C106" s="684">
        <v>4027451</v>
      </c>
      <c r="D106" s="306" t="s">
        <v>1454</v>
      </c>
      <c r="E106" s="159" t="str">
        <f ca="1">INDIRECT("審判データ!"&amp;ADDRESS(MATCH(C106,審判データ!$AH$1:$AH$379,0),55))</f>
        <v>フマキラー株式会社</v>
      </c>
      <c r="F106" s="307" t="str">
        <f ca="1">INDIRECT("審判データ!"&amp;ADDRESS(MATCH(C106,審判データ!$AH$1:$AH$379,0),56))</f>
        <v>杉浦　正昭</v>
      </c>
      <c r="G106" s="43" t="str">
        <f ca="1">INDIRECT("審判データ!"&amp;ADDRESS(MATCH(C106,審判データ!$AH$1:$AH$379,0),72))</f>
        <v xml:space="preserve"> </v>
      </c>
      <c r="H106" s="307" t="str">
        <f ca="1">INDIRECT("審判データ!"&amp;ADDRESS(MATCH(C106,審判データ!$AH$1:$AH$379,0),41))</f>
        <v>A01N 25/02;A01N 25/04    101;A01N 25/04    102;A01N 53/02;B05B  9/04</v>
      </c>
      <c r="I106" s="307" t="str">
        <f ca="1">INDIRECT("審判データ!"&amp;ADDRESS(MATCH(C106,審判データ!$AH$1:$AH$379,0),49))</f>
        <v>A01N  25/02@AFI(JP);B05B   9/04@AFI(JP);A01N  25/04@ALI(JP);A01N  53/02@ALI(JP)</v>
      </c>
      <c r="J106" s="307" t="str">
        <f ca="1">INDIRECT("審判データ!"&amp;ADDRESS(MATCH(C106,審判データ!$AH$1:$AH$379,0),51))</f>
        <v>B05B  9/04;A01N 25/02;A01N 25/04    101;A01N 25/04    102;A01N 53/00    502</v>
      </c>
      <c r="K106" s="308" t="str">
        <f ca="1">INDIRECT("審判データ!"&amp;ADDRESS(MATCH(C106,審判データ!$AH$1:$AH$379,0),53))</f>
        <v>4F037 AA02;4H011 AC02;4H011 BA01;4H011 BB15;4H011 BC01;4H011 BC02;4H011 BC03;4H011 BC05;4F033 RA02</v>
      </c>
      <c r="L106" s="980"/>
      <c r="M106" s="986"/>
      <c r="N106" s="986"/>
      <c r="O106" s="1092"/>
      <c r="P106" s="1089"/>
      <c r="Q106" s="676" t="s">
        <v>192</v>
      </c>
      <c r="R106" s="644" t="s">
        <v>1483</v>
      </c>
      <c r="S106" s="677" t="str">
        <f>IF(OR(LEFT(R106)="特",LEFT(R106)="実"),VLOOKUP(R106,'証拠（JP特許）'!$B$2:$D$299,2,FALSE),IF(AND(OR(LEFT(R106,2)="US",LEFT(R106,2)="WO",LEFT(R106,2)="GB",LEFT(R106,2)="EP",LEFT(R106,2)="DE"),OR(MID(R106,3,1)="1",MID(R106,3,1)="2",MID(R106,3,1)="3",MID(R106,3,1)="4",MID(R106,3,1)="5",MID(R106,3,1)="6",MID(R106,3,1)="7",MID(R106,3,1)="8",MID(R106,3,1)="9",MID(R106,3,1)="0")),VLOOKUP(R106,'証拠（WW特許）'!$B$2:$C$90,2,FALSE),"_"))</f>
        <v>特願昭58-47278</v>
      </c>
      <c r="T106" s="678" t="str">
        <f>IF(OR(LEFT(R106)="特",LEFT(R106)="実"),VLOOKUP(R106,'証拠（JP特許）'!$B$2:$E$299,4,FALSE),"_")</f>
        <v>_</v>
      </c>
      <c r="U106" s="677" t="s">
        <v>1467</v>
      </c>
      <c r="V106" s="678" t="s">
        <v>1479</v>
      </c>
      <c r="W106" s="648" t="str">
        <f t="shared" si="8"/>
        <v>JP59175403A</v>
      </c>
      <c r="X106" s="649"/>
      <c r="Y106" s="649" t="str">
        <f t="shared" si="9"/>
        <v/>
      </c>
      <c r="Z106" s="91" t="str">
        <f ca="1">IF(OR(LEFT(R106)="特",LEFT(R106)="実",AND(OR(LEFT(R106,2)="US",LEFT(R106,2)="WO",LEFT(R106,2)="GB",LEFT(R106,2)="EP",LEFT(R106,2)="DE"),OR(MID(R106,3,1)="1",MID(R106,3,1)="2",MID(R106,3,1)="3",MID(R106,3,1)="4",MID(R106,3,1)="5",MID(R106,3,1)="6",MID(R106,3,1)="7",MID(R106,3,1)="8",MID(R106,3,1)="9",MID(R106,3,1)="0",))),IF(COUNTIF(INDIRECT("拒絶理由・拒絶査定・異議申立!"&amp;ADDRESS(MATCH(C106,拒絶理由・拒絶査定・異議申立!B$1:B$1000,0),3)&amp;":"&amp;ADDRESS(MATCH(C106,拒絶理由・拒絶査定・異議申立!B$1:B$1000,0),50)),R106)+COUNTIF(INDIRECT("拒絶理由・拒絶査定・異議申立!"&amp;ADDRESS(MATCH(C106,拒絶理由・拒絶査定・異議申立!B$1:B$1000,0),3)&amp;":"&amp;ADDRESS(MATCH(C106,拒絶理由・拒絶査定・異議申立!B$1:B$1000,0),50)),T106)&gt;0,"Yes","No"),"")</f>
        <v>Yes</v>
      </c>
      <c r="AA106" s="92" t="str">
        <f ca="1">IF(OR(LEFT(R106)="特",LEFT(R106)="実",AND(OR(LEFT(R106,2)="US",LEFT(R106,2)="WO",LEFT(R106,2)="GB",LEFT(R106,2)="EP",LEFT(R106,2)="DE"),OR(MID(R106,3,1)="1",MID(R106,3,1)="2",MID(R106,3,1)="3",MID(R106,3,1)="4",MID(R106,3,1)="5",MID(R106,3,1)="6",MID(R106,3,1)="7",MID(R106,3,1)="8",MID(R106,3,1)="9",MID(R106,3,1)="0",))),IF(COUNTIF(INDIRECT("先行技術調査・登録査定!"&amp;ADDRESS(MATCH(C106,先行技術調査・登録査定!B$1:B$1000,0),3)&amp;":"&amp;ADDRESS(MATCH(C106,先行技術調査・登録査定!B$1:B$1000,0),49)),R106)+COUNTIF(INDIRECT("先行技術調査・登録査定!"&amp;ADDRESS(MATCH(C106,先行技術調査・登録査定!B$1:B$1000,0),3)&amp;":"&amp;ADDRESS(MATCH(C106,先行技術調査・登録査定!B$1:B$1000,0),49)),T106)&gt;0,"Yes","No"),"")</f>
        <v>Yes</v>
      </c>
      <c r="AB106" s="169" t="str">
        <f t="shared" ca="1" si="10"/>
        <v>No</v>
      </c>
      <c r="AC106" s="94" t="str">
        <f>IF(OR(LEFT(R106)="特",LEFT(R106)="実",AND(OR(LEFT(R106,2)="US",LEFT(R106,2)="WO",LEFT(R106,2)="GB",LEFT(R106,2)="EP",LEFT(R106,2)="DE"),OR(MID(R106,3,1)="1",MID(R106,3,1)="2",MID(R106,3,1)="3",MID(R106,3,1)="4",MID(R106,3,1)="5",MID(R106,3,1)="6",MID(R106,3,1)="7",MID(R106,3,1)="8",MID(R106,3,1)="9",MID(R106,3,1)="0",))),"",VLOOKUP($C106,非特許文献リスト!$A$2:$C$196,2,FALSE))</f>
        <v/>
      </c>
      <c r="AD106" s="95" t="str">
        <f>IF(OR(LEFT(R106)="特",LEFT(R106)="実",AND(OR(LEFT(R106,2)="US",LEFT(R106,2)="WO",LEFT(R106,2)="GB",LEFT(R106,2)="EP",LEFT(R106,2)="DE"),OR(MID(R106,3,1)="1",MID(R106,3,1)="2",MID(R106,3,1)="3",MID(R106,3,1)="4",MID(R106,3,1)="5",MID(R106,3,1)="6",MID(R106,3,1)="7",MID(R106,3,1)="8",MID(R106,3,1)="9",MID(R106,3,1)="0",))),"",VLOOKUP($C106,非特許文献リスト!$A$2:$C$196,3,FALSE))</f>
        <v/>
      </c>
      <c r="AE106" s="175" t="str">
        <f t="shared" si="7"/>
        <v>日本特許文献</v>
      </c>
      <c r="AF106" s="176" t="str">
        <f>IF(OR(LEFT(R106)="特",LEFT(R106)="実"),VLOOKUP(R106,'証拠（JP特許）'!$B$2:$AB$299,10,FALSE),IF(AND(OR(LEFT(R106,2)="US",LEFT(R106,2)="WO",LEFT(R106,2)="GB",LEFT(R106,2)="EP",LEFT(R106,2)="DE"),OR(MID(R106,3,1)="1",MID(R106,3,1)="2",MID(R106,3,1)="3",MID(R106,3,1)="4",MID(R106,3,1)="5",MID(R106,3,1)="6",MID(R106,3,1)="7",MID(R106,3,1)="8",MID(R106,3,1)="9",MID(R106,3,1)="0",)),VLOOKUP(R106,'証拠（WW特許）'!$B$2:$M$90,8,FALSE),""))</f>
        <v>フマキラ－株式会社</v>
      </c>
      <c r="AG106" s="176" t="str">
        <f>IF(OR(LEFT(R106)="特",LEFT(R106)="実"),VLOOKUP(R106,'証拠（JP特許）'!$B$2:$AB$299,26,FALSE),IF(AND(OR(LEFT(R106,2)="US",LEFT(R106,2)="WO",LEFT(R106,2)="GB",LEFT(R106,2)="EP",LEFT(R106,2)="DE"),OR(MID(R106,3,1)="1",MID(R106,3,1)="2",MID(R106,3,1)="3",MID(R106,3,1)="4",MID(R106,3,1)="5",MID(R106,3,1)="6",MID(R106,3,1)="7",MID(R106,3,1)="8",MID(R106,3,1)="9",MID(R106,3,1)="0",)),VLOOKUP(R106,'証拠（WW特許）'!$B$2:$M$90,12,FALSE),""))</f>
        <v>村上　幸雄</v>
      </c>
      <c r="AH106" s="58" t="str">
        <f>IF(OR(LEFT(R106)="特",LEFT(R106)="実"),VLOOKUP(R106,'証拠（JP特許）'!$B$2:$X$299,20,FALSE),IF(AND(OR(LEFT(R106,2)="US",LEFT(R106,2)="WO",LEFT(R106,2)="GB",LEFT(R106,2)="EP",LEFT(R106,2)="DE"),OR(MID(R106,3,1)="1",MID(R106,3,1)="2",MID(R106,3,1)="3",MID(R106,3,1)="4",MID(R106,3,1)="5",MID(R106,3,1)="6",MID(R106,3,1)="7",MID(R106,3,1)="8",MID(R106,3,1)="9",MID(R106,3,1)="0",)),VLOOKUP(R106,'証拠（WW特許）'!$B$2:$U$90,20,FALSE),""))</f>
        <v>C09K   3/30    (2006.01),A01N  25/06    (2006.01)</v>
      </c>
      <c r="AI106" s="58" t="str">
        <f>IF(OR(LEFT(R106)="特",LEFT(R106)="実"),VLOOKUP(R106,'証拠（JP特許）'!$B$2:$X$299,21,FALSE),"")</f>
        <v>C09K  3/30       ,A01N 25/06       ,C09K  3/30      F,C09K  3/30      G,C09K  3/30      H,C09K  3/30      M,C09K  3/30      P,C09K  3/30      Q,C09K  3/30      R,C09K  3/30      S</v>
      </c>
      <c r="AJ106" s="58" t="str">
        <f>IF(OR(LEFT(R106)="特",LEFT(R106)="実"),VLOOKUP(R106,'証拠（JP特許）'!$B$2:$X$299,22,FALSE),"")</f>
        <v>4H016DA06,4H016DA07,4H016DA08,4H016DA12,4H016DA14,4H016DA15,4H016DA16,4H016DA17,4H011DG08,4H011DG16,4H011AC01,4H011AC02,4H011AC03,4H011AC04,4H011BA01,4H011BA02,4H011BA06,4H011BB15,4H011BC01,4H011BC02,4H011BC03,4H011BC05,4H011BC06,4H011BC08,4H011BC09,4H011DA21,4H011DB05,4H011DC05,4H011DD05,4H011DE10,4H011DE16,4H011DF03,4H011DF04,4H011DG04,4H011DG05</v>
      </c>
      <c r="AK106" s="59" t="str">
        <f>IF(OR(LEFT(R106)="特",LEFT(R106)="実"),VLOOKUP(R106,'証拠（JP特許）'!$B$2:$X$299,17,FALSE),IF(AND(OR(LEFT(R106,2)="US",LEFT(R106,2)="WO",LEFT(R106,2)="GB",LEFT(R106,2)="EP",LEFT(R106,2)="DE"),OR(MID(R106,3,1)="1",MID(R106,3,1)="2",MID(R106,3,1)="3",MID(R106,3,1)="4",MID(R106,3,1)="5",MID(R106,3,1)="6",MID(R106,3,1)="7",MID(R106,3,1)="8",MID(R106,3,1)="9",MID(R106,3,1)="0",)),VLOOKUP(R106,'証拠（WW特許）'!$B$2:$U$90,16,FALSE),""))</f>
        <v>1984.10.04</v>
      </c>
      <c r="AL106" s="58"/>
      <c r="AM106" s="58" t="s">
        <v>95</v>
      </c>
      <c r="AN106" s="58" t="s">
        <v>96</v>
      </c>
      <c r="AO106" s="58" t="str">
        <f ca="1">IF(OR(LEFT(R106)="特",LEFT(R106)="実",AND(OR(LEFT(R106,2)="US",LEFT(R106,2)="WO",LEFT(R106,2)="GB",LEFT(R106,2)="EP",LEFT(R106,2)="DE"),OR(MID(R106,3,1)="1",MID(R106,3,1)="2",MID(R106,3,1)="3",MID(R106,3,1)="4",MID(R106,3,1)="5",MID(R106,3,1)="6",MID(R106,3,1)="7",MID(R106,3,1)="8",MID(R106,3,1)="9",MID(R106,3,1)="0"))),IF(COUNTIF(INDIRECT("発明者引用!"&amp;ADDRESS(MATCH(C106,発明者引用!B$1:B$196,0),4)&amp;":"&amp;ADDRESS(MATCH(C106,発明者引用!B$1:B$196,0),17)),R106)+COUNTIF(INDIRECT("発明者引用!"&amp;ADDRESS(MATCH(C106,発明者引用!B$1:B$196,0),4)&amp;":"&amp;ADDRESS(MATCH(C106,発明者引用!B$1:B$196,0),17)),#REF!)+COUNTIF(INDIRECT("発明者引用!"&amp;ADDRESS(MATCH(C106,発明者引用!B$1:B$196,0),4)&amp;":"&amp;ADDRESS(MATCH(C106,発明者引用!B$1:B$196,0),17)),T106)&gt;0,"Yes","No"),"")</f>
        <v>No</v>
      </c>
      <c r="AP106" s="58" t="str">
        <f ca="1">IF(OR(LEFT(R106)="特",LEFT(R106)="実",AND(OR(LEFT(R106,2)="US",LEFT(R106,2)="WO",LEFT(R106,2)="GB",LEFT(R106,2)="EP",LEFT(R106,2)="DE"),OR(MID(R106,3,1)="1",MID(R106,3,1)="2",MID(R106,3,1)="3",MID(R106,3,1)="4",MID(R106,3,1)="5",MID(R106,3,1)="6",MID(R106,3,1)="7",MID(R106,3,1)="8",MID(R106,3,1)="9",MID(R106,3,1)="0"))),IF(VLOOKUP(C106,ファミリ引用特許WO!$A$2:$B$241,2,FALSE)+VLOOKUP(C106,ファミリ引用文献WO!$A$2:$C$241,3,FALSE)=0,"ISR無し",IF(COUNTIF(INDIRECT("ファミリ引用特許WO!"&amp;ADDRESS(MATCH(C106,ファミリ引用特許WO!$A$2:$A$241,0),1)&amp;":"&amp;ADDRESS(MATCH(C106,ファミリ引用特許WO!$A$2:$A$241,0),19)),R106)+COUNTIF(INDIRECT("ファミリ引用特許WO!"&amp;ADDRESS(MATCH(C106,ファミリ引用特許WO!$A$2:$A$241,0),1)&amp;":"&amp;ADDRESS(MATCH(C106,ファミリ引用特許WO!$A$2:$A$241,0),19)),S106)+COUNTIF(INDIRECT("ファミリ引用特許WO!"&amp;ADDRESS(MATCH(C106,ファミリ引用特許WO!$A$2:$A$241,0),1)&amp;":"&amp;ADDRESS(MATCH(C106,ファミリ引用特許WO!$A$2:$A$241,0),19)),T106)+COUNTIF(INDIRECT("ファミリ引用特許WO!"&amp;ADDRESS(MATCH(C106,ファミリ引用特許WO!$A$2:$A$241,0),1)&amp;":"&amp;ADDRESS(MATCH(C106,ファミリ引用特許WO!$A$2:$A$241,0),19)),W106)+COUNTIF(INDIRECT("ファミリ引用特許WO!"&amp;ADDRESS(MATCH(C106,ファミリ引用特許WO!$A$2:$A$241,0),1)&amp;":"&amp;ADDRESS(MATCH(C106,ファミリ引用特許WO!$A$2:$A$241,0),19)),Y106)&gt;0,"Yes","No")),"")</f>
        <v>ISR無し</v>
      </c>
      <c r="AQ106" s="55" t="str">
        <f ca="1">IF(OR(LEFT(R106)="特",LEFT(R106)="実",AND(OR(LEFT(R106,2)="US",LEFT(R106,2)="WO",LEFT(R106,2)="GB",LEFT(R106,2)="EP",LEFT(R106,2)="DE"),OR(MID(R106,3,1)="1",MID(R106,3,1)="2",MID(R106,3,1)="3",MID(R106,3,1)="4",MID(R106,3,1)="5",MID(R106,3,1)="6",MID(R106,3,1)="7",MID(R106,3,1)="8",MID(R106,3,1)="9",MID(R106,3,1)="0"))),IF(VLOOKUP(C106,'ファミリ引用特許表記修正（ex.A2→A）'!$A$2:$B$241,2,FALSE)=0,"family無し",IF(COUNTIF(INDIRECT("'ファミリ引用特許表記修正（ex.A2→A）'!"&amp;ADDRESS(MATCH(C106,'ファミリ引用特許表記修正（ex.A2→A）'!$A$2:$A$241,0),1)&amp;":"&amp;ADDRESS(MATCH(C106,'ファミリ引用特許表記修正（ex.A2→A）'!$A$2:$A$241,0),171)),R106)+COUNTIF(INDIRECT("'ファミリ引用特許表記修正（ex.A2→A）'!"&amp;ADDRESS(MATCH(C106,'ファミリ引用特許表記修正（ex.A2→A）'!$A$2:$A$241,0),1)&amp;":"&amp;ADDRESS(MATCH(C106,'ファミリ引用特許表記修正（ex.A2→A）'!$A$2:$A$241,0),171)),S106)+COUNTIF(INDIRECT("'ファミリ引用特許表記修正（ex.A2→A）'!"&amp;ADDRESS(MATCH(C106,'ファミリ引用特許表記修正（ex.A2→A）'!$A$2:$A$241,0),1)&amp;":"&amp;ADDRESS(MATCH(C106,'ファミリ引用特許表記修正（ex.A2→A）'!$A$2:$A$241,0),171)),T106)+COUNTIF(INDIRECT("'ファミリ引用特許表記修正（ex.A2→A）'!"&amp;ADDRESS(MATCH(C106,'ファミリ引用特許表記修正（ex.A2→A）'!$A$2:$A$241,0),1)&amp;":"&amp;ADDRESS(MATCH(C106,'ファミリ引用特許表記修正（ex.A2→A）'!$A$2:$A$241,0),171)),W106)+COUNTIF(INDIRECT("'ファミリ引用特許表記修正（ex.A2→A）'!"&amp;ADDRESS(MATCH(C106,'ファミリ引用特許表記修正（ex.A2→A）'!$A$2:$A$241,0),1)&amp;":"&amp;ADDRESS(MATCH(C106,'ファミリ引用特許表記修正（ex.A2→A）'!$A$2:$A$241,0),171)),Y106)&gt;0,"Yes","No")),"")</f>
        <v>family無し</v>
      </c>
      <c r="AR106" s="58" t="str">
        <f>IF(OR(LEFT(R106)="特",LEFT(R106)="実",AND(OR(LEFT(R106,2)="US",LEFT(R106,2)="WO",LEFT(R106,2)="GB",LEFT(R106,2)="EP",LEFT(R106,2)="DE"),OR(MID(R106,3,1)="1",MID(R106,3,1)="2",MID(R106,3,1)="3",MID(R106,3,1)="4",MID(R106,3,1)="5",MID(R106,3,1)="6",MID(R106,3,1)="7",MID(R106,3,1)="8",MID(R106,3,1)="9",MID(R106,3,1)="0",))),"",VLOOKUP($C106,ファミリ発明者引用文献!A$3:B$235,2,FALSE))</f>
        <v/>
      </c>
      <c r="AS106" s="55" t="str">
        <f>VLOOKUP(C106,ファミリ引用文献WO!A$2:B$241,2,FALSE)</f>
        <v/>
      </c>
      <c r="AT106" s="58" t="str">
        <f>VLOOKUP(C106,ファミリ引用文献!A$3:B$242,2,FALSE)</f>
        <v/>
      </c>
      <c r="AU106" s="58" t="str">
        <f>VLOOKUP(C106,審判データ!AH$2:BT$379,39,FALSE)</f>
        <v xml:space="preserve"> </v>
      </c>
      <c r="AV106" s="62" t="str">
        <f ca="1">IF(INDIRECT("審判データ!"&amp;ADDRESS(MATCH(C106,審判データ!$AH$1:$AH$379,0),32))="早期審査の対象とする","早期審査","")</f>
        <v/>
      </c>
      <c r="AW106" s="665" t="str">
        <f t="shared" si="6"/>
        <v>不一致</v>
      </c>
      <c r="AX106" s="666" t="str">
        <f>IF(LEFT(AE106,3)="日本特",IF(LEFT(C106)="特",VLOOKUP(C106,'本件、証拠文献テーマコード'!G$2:I$376,3,FALSE),VLOOKUP(C106,'本件、証拠文献テーマコード'!B$2:I$376,8,FALSE)),"")</f>
        <v>4F037,4H011,4F033</v>
      </c>
      <c r="AY106" s="666" t="str">
        <f>IF(LEFT(AE106,3)="日本特",IF(OR(MID(R106,2,1)="開",MID(R106,2,1)="表",MID(R106,2,1)="登"),VLOOKUP(R106,'本件、証拠文献テーマコード'!C$2:I$379,7,FALSE),VLOOKUP(R106,'本件、証拠文献テーマコード'!G$2:I$379,3,FALSE)),"")</f>
        <v>4H016,4H011</v>
      </c>
      <c r="AZ106" s="54"/>
    </row>
    <row r="107" spans="1:52" ht="27" x14ac:dyDescent="0.15">
      <c r="A107" s="900"/>
      <c r="B107" s="586" t="str">
        <f ca="1">IF(A107="",B106,INDIRECT("審判データ!"&amp;ADDRESS(MATCH(A107,審判データ!$HC$1:$HC$379,0),20))&amp;" / "&amp;INDIRECT("審判データ!"&amp;ADDRESS(MATCH(A107,審判データ!$HC$1:$HC$379,0),21)))</f>
        <v>2012 / 29-2</v>
      </c>
      <c r="C107" s="684">
        <v>4027451</v>
      </c>
      <c r="D107" s="306" t="s">
        <v>1454</v>
      </c>
      <c r="E107" s="159" t="str">
        <f ca="1">INDIRECT("審判データ!"&amp;ADDRESS(MATCH(C107,審判データ!$AH$1:$AH$379,0),55))</f>
        <v>フマキラー株式会社</v>
      </c>
      <c r="F107" s="307" t="str">
        <f ca="1">INDIRECT("審判データ!"&amp;ADDRESS(MATCH(C107,審判データ!$AH$1:$AH$379,0),56))</f>
        <v>杉浦　正昭</v>
      </c>
      <c r="G107" s="43" t="str">
        <f ca="1">INDIRECT("審判データ!"&amp;ADDRESS(MATCH(C107,審判データ!$AH$1:$AH$379,0),72))</f>
        <v xml:space="preserve"> </v>
      </c>
      <c r="H107" s="307" t="str">
        <f ca="1">INDIRECT("審判データ!"&amp;ADDRESS(MATCH(C107,審判データ!$AH$1:$AH$379,0),41))</f>
        <v>A01N 25/02;A01N 25/04    101;A01N 25/04    102;A01N 53/02;B05B  9/04</v>
      </c>
      <c r="I107" s="307" t="str">
        <f ca="1">INDIRECT("審判データ!"&amp;ADDRESS(MATCH(C107,審判データ!$AH$1:$AH$379,0),49))</f>
        <v>A01N  25/02@AFI(JP);B05B   9/04@AFI(JP);A01N  25/04@ALI(JP);A01N  53/02@ALI(JP)</v>
      </c>
      <c r="J107" s="307" t="str">
        <f ca="1">INDIRECT("審判データ!"&amp;ADDRESS(MATCH(C107,審判データ!$AH$1:$AH$379,0),51))</f>
        <v>B05B  9/04;A01N 25/02;A01N 25/04    101;A01N 25/04    102;A01N 53/00    502</v>
      </c>
      <c r="K107" s="308" t="str">
        <f ca="1">INDIRECT("審判データ!"&amp;ADDRESS(MATCH(C107,審判データ!$AH$1:$AH$379,0),53))</f>
        <v>4F037 AA02;4H011 AC02;4H011 BA01;4H011 BB15;4H011 BC01;4H011 BC02;4H011 BC03;4H011 BC05;4F033 RA02</v>
      </c>
      <c r="L107" s="980"/>
      <c r="M107" s="986"/>
      <c r="N107" s="986"/>
      <c r="O107" s="1092"/>
      <c r="P107" s="1089"/>
      <c r="Q107" s="676" t="s">
        <v>201</v>
      </c>
      <c r="R107" s="644" t="s">
        <v>22523</v>
      </c>
      <c r="S107" s="677" t="str">
        <f>IF(OR(LEFT(R107)="特",LEFT(R107)="実"),VLOOKUP(R107,'証拠（JP特許）'!$B$2:$D$299,2,FALSE),IF(AND(OR(LEFT(R107,2)="US",LEFT(R107,2)="WO",LEFT(R107,2)="GB",LEFT(R107,2)="EP",LEFT(R107,2)="DE"),OR(MID(R107,3,1)="1",MID(R107,3,1)="2",MID(R107,3,1)="3",MID(R107,3,1)="4",MID(R107,3,1)="5",MID(R107,3,1)="6",MID(R107,3,1)="7",MID(R107,3,1)="8",MID(R107,3,1)="9",MID(R107,3,1)="0")),VLOOKUP(R107,'証拠（WW特許）'!$B$2:$C$90,2,FALSE),"_"))</f>
        <v>_</v>
      </c>
      <c r="T107" s="678" t="str">
        <f>IF(OR(LEFT(R107)="特",LEFT(R107)="実"),VLOOKUP(R107,'証拠（JP特許）'!$B$2:$E$299,4,FALSE),"_")</f>
        <v>_</v>
      </c>
      <c r="U107" s="677" t="s">
        <v>1467</v>
      </c>
      <c r="V107" s="678" t="s">
        <v>1479</v>
      </c>
      <c r="W107" s="648" t="str">
        <f t="shared" si="8"/>
        <v/>
      </c>
      <c r="X107" s="649"/>
      <c r="Y107" s="649" t="str">
        <f t="shared" si="9"/>
        <v/>
      </c>
      <c r="Z107" s="91" t="str">
        <f ca="1">IF(OR(LEFT(R107)="特",LEFT(R107)="実",AND(OR(LEFT(R107,2)="US",LEFT(R107,2)="WO",LEFT(R107,2)="GB",LEFT(R107,2)="EP",LEFT(R107,2)="DE"),OR(MID(R107,3,1)="1",MID(R107,3,1)="2",MID(R107,3,1)="3",MID(R107,3,1)="4",MID(R107,3,1)="5",MID(R107,3,1)="6",MID(R107,3,1)="7",MID(R107,3,1)="8",MID(R107,3,1)="9",MID(R107,3,1)="0",))),IF(COUNTIF(INDIRECT("拒絶理由・拒絶査定・異議申立!"&amp;ADDRESS(MATCH(C107,拒絶理由・拒絶査定・異議申立!B$1:B$1000,0),3)&amp;":"&amp;ADDRESS(MATCH(C107,拒絶理由・拒絶査定・異議申立!B$1:B$1000,0),50)),R107)+COUNTIF(INDIRECT("拒絶理由・拒絶査定・異議申立!"&amp;ADDRESS(MATCH(C107,拒絶理由・拒絶査定・異議申立!B$1:B$1000,0),3)&amp;":"&amp;ADDRESS(MATCH(C107,拒絶理由・拒絶査定・異議申立!B$1:B$1000,0),50)),T107)&gt;0,"Yes","No"),"")</f>
        <v/>
      </c>
      <c r="AA107" s="92" t="str">
        <f ca="1">IF(OR(LEFT(R107)="特",LEFT(R107)="実",AND(OR(LEFT(R107,2)="US",LEFT(R107,2)="WO",LEFT(R107,2)="GB",LEFT(R107,2)="EP",LEFT(R107,2)="DE"),OR(MID(R107,3,1)="1",MID(R107,3,1)="2",MID(R107,3,1)="3",MID(R107,3,1)="4",MID(R107,3,1)="5",MID(R107,3,1)="6",MID(R107,3,1)="7",MID(R107,3,1)="8",MID(R107,3,1)="9",MID(R107,3,1)="0",))),IF(COUNTIF(INDIRECT("先行技術調査・登録査定!"&amp;ADDRESS(MATCH(C107,先行技術調査・登録査定!B$1:B$1000,0),3)&amp;":"&amp;ADDRESS(MATCH(C107,先行技術調査・登録査定!B$1:B$1000,0),49)),R107)+COUNTIF(INDIRECT("先行技術調査・登録査定!"&amp;ADDRESS(MATCH(C107,先行技術調査・登録査定!B$1:B$1000,0),3)&amp;":"&amp;ADDRESS(MATCH(C107,先行技術調査・登録査定!B$1:B$1000,0),49)),T107)&gt;0,"Yes","No"),"")</f>
        <v/>
      </c>
      <c r="AB107" s="169" t="str">
        <f t="shared" ca="1" si="10"/>
        <v/>
      </c>
      <c r="AC107" s="94" t="str">
        <f>IF(OR(LEFT(R107)="特",LEFT(R107)="実",AND(OR(LEFT(R107,2)="US",LEFT(R107,2)="WO",LEFT(R107,2)="GB",LEFT(R107,2)="EP",LEFT(R107,2)="DE"),OR(MID(R107,3,1)="1",MID(R107,3,1)="2",MID(R107,3,1)="3",MID(R107,3,1)="4",MID(R107,3,1)="5",MID(R107,3,1)="6",MID(R107,3,1)="7",MID(R107,3,1)="8",MID(R107,3,1)="9",MID(R107,3,1)="0",))),"",VLOOKUP($C107,非特許文献リスト!$A$2:$C$196,2,FALSE))</f>
        <v/>
      </c>
      <c r="AD107" s="95" t="str">
        <f>IF(OR(LEFT(R107)="特",LEFT(R107)="実",AND(OR(LEFT(R107,2)="US",LEFT(R107,2)="WO",LEFT(R107,2)="GB",LEFT(R107,2)="EP",LEFT(R107,2)="DE"),OR(MID(R107,3,1)="1",MID(R107,3,1)="2",MID(R107,3,1)="3",MID(R107,3,1)="4",MID(R107,3,1)="5",MID(R107,3,1)="6",MID(R107,3,1)="7",MID(R107,3,1)="8",MID(R107,3,1)="9",MID(R107,3,1)="0",))),"",VLOOKUP($C107,非特許文献リスト!$A$2:$C$196,3,FALSE))</f>
        <v/>
      </c>
      <c r="AE107" s="175" t="str">
        <f t="shared" si="7"/>
        <v/>
      </c>
      <c r="AF107" s="176" t="str">
        <f>IF(OR(LEFT(R107)="特",LEFT(R107)="実"),VLOOKUP(R107,'証拠（JP特許）'!$B$2:$AB$299,10,FALSE),IF(AND(OR(LEFT(R107,2)="US",LEFT(R107,2)="WO",LEFT(R107,2)="GB",LEFT(R107,2)="EP",LEFT(R107,2)="DE"),OR(MID(R107,3,1)="1",MID(R107,3,1)="2",MID(R107,3,1)="3",MID(R107,3,1)="4",MID(R107,3,1)="5",MID(R107,3,1)="6",MID(R107,3,1)="7",MID(R107,3,1)="8",MID(R107,3,1)="9",MID(R107,3,1)="0",)),VLOOKUP(R107,'証拠（WW特許）'!$B$2:$M$90,8,FALSE),""))</f>
        <v/>
      </c>
      <c r="AG107" s="176" t="str">
        <f>IF(OR(LEFT(R107)="特",LEFT(R107)="実"),VLOOKUP(R107,'証拠（JP特許）'!$B$2:$AB$299,26,FALSE),IF(AND(OR(LEFT(R107,2)="US",LEFT(R107,2)="WO",LEFT(R107,2)="GB",LEFT(R107,2)="EP",LEFT(R107,2)="DE"),OR(MID(R107,3,1)="1",MID(R107,3,1)="2",MID(R107,3,1)="3",MID(R107,3,1)="4",MID(R107,3,1)="5",MID(R107,3,1)="6",MID(R107,3,1)="7",MID(R107,3,1)="8",MID(R107,3,1)="9",MID(R107,3,1)="0",)),VLOOKUP(R107,'証拠（WW特許）'!$B$2:$M$90,12,FALSE),""))</f>
        <v/>
      </c>
      <c r="AH107" s="58" t="str">
        <f>IF(OR(LEFT(R107)="特",LEFT(R107)="実"),VLOOKUP(R107,'証拠（JP特許）'!$B$2:$X$299,20,FALSE),IF(AND(OR(LEFT(R107,2)="US",LEFT(R107,2)="WO",LEFT(R107,2)="GB",LEFT(R107,2)="EP",LEFT(R107,2)="DE"),OR(MID(R107,3,1)="1",MID(R107,3,1)="2",MID(R107,3,1)="3",MID(R107,3,1)="4",MID(R107,3,1)="5",MID(R107,3,1)="6",MID(R107,3,1)="7",MID(R107,3,1)="8",MID(R107,3,1)="9",MID(R107,3,1)="0",)),VLOOKUP(R107,'証拠（WW特許）'!$B$2:$U$90,20,FALSE),""))</f>
        <v/>
      </c>
      <c r="AI107" s="58" t="str">
        <f>IF(OR(LEFT(R107)="特",LEFT(R107)="実"),VLOOKUP(R107,'証拠（JP特許）'!$B$2:$X$299,21,FALSE),"")</f>
        <v/>
      </c>
      <c r="AJ107" s="58" t="str">
        <f>IF(OR(LEFT(R107)="特",LEFT(R107)="実"),VLOOKUP(R107,'証拠（JP特許）'!$B$2:$X$299,22,FALSE),"")</f>
        <v/>
      </c>
      <c r="AK107" s="59" t="str">
        <f>IF(OR(LEFT(R107)="特",LEFT(R107)="実"),VLOOKUP(R107,'証拠（JP特許）'!$B$2:$X$299,17,FALSE),IF(AND(OR(LEFT(R107,2)="US",LEFT(R107,2)="WO",LEFT(R107,2)="GB",LEFT(R107,2)="EP",LEFT(R107,2)="DE"),OR(MID(R107,3,1)="1",MID(R107,3,1)="2",MID(R107,3,1)="3",MID(R107,3,1)="4",MID(R107,3,1)="5",MID(R107,3,1)="6",MID(R107,3,1)="7",MID(R107,3,1)="8",MID(R107,3,1)="9",MID(R107,3,1)="0",)),VLOOKUP(R107,'証拠（WW特許）'!$B$2:$U$90,16,FALSE),""))</f>
        <v/>
      </c>
      <c r="AL107" s="58"/>
      <c r="AM107" s="58"/>
      <c r="AN107" s="58"/>
      <c r="AO107" s="58" t="str">
        <f ca="1">IF(OR(LEFT(R107)="特",LEFT(R107)="実",AND(OR(LEFT(R107,2)="US",LEFT(R107,2)="WO",LEFT(R107,2)="GB",LEFT(R107,2)="EP",LEFT(R107,2)="DE"),OR(MID(R107,3,1)="1",MID(R107,3,1)="2",MID(R107,3,1)="3",MID(R107,3,1)="4",MID(R107,3,1)="5",MID(R107,3,1)="6",MID(R107,3,1)="7",MID(R107,3,1)="8",MID(R107,3,1)="9",MID(R107,3,1)="0"))),IF(COUNTIF(INDIRECT("発明者引用!"&amp;ADDRESS(MATCH(C107,発明者引用!B$1:B$196,0),4)&amp;":"&amp;ADDRESS(MATCH(C107,発明者引用!B$1:B$196,0),17)),R107)+COUNTIF(INDIRECT("発明者引用!"&amp;ADDRESS(MATCH(C107,発明者引用!B$1:B$196,0),4)&amp;":"&amp;ADDRESS(MATCH(C107,発明者引用!B$1:B$196,0),17)),#REF!)+COUNTIF(INDIRECT("発明者引用!"&amp;ADDRESS(MATCH(C107,発明者引用!B$1:B$196,0),4)&amp;":"&amp;ADDRESS(MATCH(C107,発明者引用!B$1:B$196,0),17)),T107)&gt;0,"Yes","No"),"")</f>
        <v/>
      </c>
      <c r="AP107" s="58" t="str">
        <f ca="1">IF(OR(LEFT(R107)="特",LEFT(R107)="実",AND(OR(LEFT(R107,2)="US",LEFT(R107,2)="WO",LEFT(R107,2)="GB",LEFT(R107,2)="EP",LEFT(R107,2)="DE"),OR(MID(R107,3,1)="1",MID(R107,3,1)="2",MID(R107,3,1)="3",MID(R107,3,1)="4",MID(R107,3,1)="5",MID(R107,3,1)="6",MID(R107,3,1)="7",MID(R107,3,1)="8",MID(R107,3,1)="9",MID(R107,3,1)="0"))),IF(VLOOKUP(C107,ファミリ引用特許WO!$A$2:$B$241,2,FALSE)+VLOOKUP(C107,ファミリ引用文献WO!$A$2:$C$241,3,FALSE)=0,"ISR無し",IF(COUNTIF(INDIRECT("ファミリ引用特許WO!"&amp;ADDRESS(MATCH(C107,ファミリ引用特許WO!$A$2:$A$241,0),1)&amp;":"&amp;ADDRESS(MATCH(C107,ファミリ引用特許WO!$A$2:$A$241,0),19)),R107)+COUNTIF(INDIRECT("ファミリ引用特許WO!"&amp;ADDRESS(MATCH(C107,ファミリ引用特許WO!$A$2:$A$241,0),1)&amp;":"&amp;ADDRESS(MATCH(C107,ファミリ引用特許WO!$A$2:$A$241,0),19)),S107)+COUNTIF(INDIRECT("ファミリ引用特許WO!"&amp;ADDRESS(MATCH(C107,ファミリ引用特許WO!$A$2:$A$241,0),1)&amp;":"&amp;ADDRESS(MATCH(C107,ファミリ引用特許WO!$A$2:$A$241,0),19)),T107)+COUNTIF(INDIRECT("ファミリ引用特許WO!"&amp;ADDRESS(MATCH(C107,ファミリ引用特許WO!$A$2:$A$241,0),1)&amp;":"&amp;ADDRESS(MATCH(C107,ファミリ引用特許WO!$A$2:$A$241,0),19)),W107)+COUNTIF(INDIRECT("ファミリ引用特許WO!"&amp;ADDRESS(MATCH(C107,ファミリ引用特許WO!$A$2:$A$241,0),1)&amp;":"&amp;ADDRESS(MATCH(C107,ファミリ引用特許WO!$A$2:$A$241,0),19)),Y107)&gt;0,"Yes","No")),"")</f>
        <v/>
      </c>
      <c r="AQ107" s="55" t="str">
        <f ca="1">IF(OR(LEFT(R107)="特",LEFT(R107)="実",AND(OR(LEFT(R107,2)="US",LEFT(R107,2)="WO",LEFT(R107,2)="GB",LEFT(R107,2)="EP",LEFT(R107,2)="DE"),OR(MID(R107,3,1)="1",MID(R107,3,1)="2",MID(R107,3,1)="3",MID(R107,3,1)="4",MID(R107,3,1)="5",MID(R107,3,1)="6",MID(R107,3,1)="7",MID(R107,3,1)="8",MID(R107,3,1)="9",MID(R107,3,1)="0"))),IF(VLOOKUP(C107,'ファミリ引用特許表記修正（ex.A2→A）'!$A$2:$B$241,2,FALSE)=0,"family無し",IF(COUNTIF(INDIRECT("'ファミリ引用特許表記修正（ex.A2→A）'!"&amp;ADDRESS(MATCH(C107,'ファミリ引用特許表記修正（ex.A2→A）'!$A$2:$A$241,0),1)&amp;":"&amp;ADDRESS(MATCH(C107,'ファミリ引用特許表記修正（ex.A2→A）'!$A$2:$A$241,0),171)),R107)+COUNTIF(INDIRECT("'ファミリ引用特許表記修正（ex.A2→A）'!"&amp;ADDRESS(MATCH(C107,'ファミリ引用特許表記修正（ex.A2→A）'!$A$2:$A$241,0),1)&amp;":"&amp;ADDRESS(MATCH(C107,'ファミリ引用特許表記修正（ex.A2→A）'!$A$2:$A$241,0),171)),S107)+COUNTIF(INDIRECT("'ファミリ引用特許表記修正（ex.A2→A）'!"&amp;ADDRESS(MATCH(C107,'ファミリ引用特許表記修正（ex.A2→A）'!$A$2:$A$241,0),1)&amp;":"&amp;ADDRESS(MATCH(C107,'ファミリ引用特許表記修正（ex.A2→A）'!$A$2:$A$241,0),171)),T107)+COUNTIF(INDIRECT("'ファミリ引用特許表記修正（ex.A2→A）'!"&amp;ADDRESS(MATCH(C107,'ファミリ引用特許表記修正（ex.A2→A）'!$A$2:$A$241,0),1)&amp;":"&amp;ADDRESS(MATCH(C107,'ファミリ引用特許表記修正（ex.A2→A）'!$A$2:$A$241,0),171)),W107)+COUNTIF(INDIRECT("'ファミリ引用特許表記修正（ex.A2→A）'!"&amp;ADDRESS(MATCH(C107,'ファミリ引用特許表記修正（ex.A2→A）'!$A$2:$A$241,0),1)&amp;":"&amp;ADDRESS(MATCH(C107,'ファミリ引用特許表記修正（ex.A2→A）'!$A$2:$A$241,0),171)),Y107)&gt;0,"Yes","No")),"")</f>
        <v/>
      </c>
      <c r="AR107" s="193" t="str">
        <f>IF(OR(LEFT(R107)="特",LEFT(R107)="実",AND(OR(LEFT(R107,2)="US",LEFT(R107,2)="WO",LEFT(R107,2)="GB",LEFT(R107,2)="EP",LEFT(R107,2)="DE"),OR(MID(R107,3,1)="1",MID(R107,3,1)="2",MID(R107,3,1)="3",MID(R107,3,1)="4",MID(R107,3,1)="5",MID(R107,3,1)="6",MID(R107,3,1)="7",MID(R107,3,1)="8",MID(R107,3,1)="9",MID(R107,3,1)="0",))),"",VLOOKUP($C107,ファミリ発明者引用文献!A$3:B$235,2,FALSE))</f>
        <v>,,</v>
      </c>
      <c r="AS107" s="55" t="str">
        <f>VLOOKUP(C107,ファミリ引用文献WO!A$2:B$241,2,FALSE)</f>
        <v/>
      </c>
      <c r="AT107" s="58" t="str">
        <f>VLOOKUP(C107,ファミリ引用文献!A$3:B$242,2,FALSE)</f>
        <v/>
      </c>
      <c r="AU107" s="58" t="str">
        <f>VLOOKUP(C107,審判データ!AH$2:BT$379,39,FALSE)</f>
        <v xml:space="preserve"> </v>
      </c>
      <c r="AV107" s="62" t="str">
        <f ca="1">IF(INDIRECT("審判データ!"&amp;ADDRESS(MATCH(C107,審判データ!$AH$1:$AH$379,0),32))="早期審査の対象とする","早期審査","")</f>
        <v/>
      </c>
      <c r="AW107" s="665" t="str">
        <f t="shared" si="6"/>
        <v/>
      </c>
      <c r="AX107" s="666" t="str">
        <f>IF(LEFT(AE107,3)="日本特",IF(LEFT(C107)="特",VLOOKUP(C107,'本件、証拠文献テーマコード'!G$2:I$376,3,FALSE),VLOOKUP(C107,'本件、証拠文献テーマコード'!B$2:I$376,8,FALSE)),"")</f>
        <v/>
      </c>
      <c r="AY107" s="666" t="str">
        <f>IF(LEFT(AE107,3)="日本特",IF(OR(MID(R107,2,1)="開",MID(R107,2,1)="表",MID(R107,2,1)="登"),VLOOKUP(R107,'本件、証拠文献テーマコード'!C$2:I$379,7,FALSE),VLOOKUP(R107,'本件、証拠文献テーマコード'!G$2:I$379,3,FALSE)),"")</f>
        <v/>
      </c>
      <c r="AZ107" s="54"/>
    </row>
    <row r="108" spans="1:52" ht="27" x14ac:dyDescent="0.15">
      <c r="A108" s="900"/>
      <c r="B108" s="586" t="str">
        <f ca="1">IF(A108="",B107,INDIRECT("審判データ!"&amp;ADDRESS(MATCH(A108,審判データ!$HC$1:$HC$379,0),20))&amp;" / "&amp;INDIRECT("審判データ!"&amp;ADDRESS(MATCH(A108,審判データ!$HC$1:$HC$379,0),21)))</f>
        <v>2012 / 29-2</v>
      </c>
      <c r="C108" s="684">
        <v>4027451</v>
      </c>
      <c r="D108" s="306" t="s">
        <v>1454</v>
      </c>
      <c r="E108" s="159" t="str">
        <f ca="1">INDIRECT("審判データ!"&amp;ADDRESS(MATCH(C108,審判データ!$AH$1:$AH$379,0),55))</f>
        <v>フマキラー株式会社</v>
      </c>
      <c r="F108" s="307" t="str">
        <f ca="1">INDIRECT("審判データ!"&amp;ADDRESS(MATCH(C108,審判データ!$AH$1:$AH$379,0),56))</f>
        <v>杉浦　正昭</v>
      </c>
      <c r="G108" s="43" t="str">
        <f ca="1">INDIRECT("審判データ!"&amp;ADDRESS(MATCH(C108,審判データ!$AH$1:$AH$379,0),72))</f>
        <v xml:space="preserve"> </v>
      </c>
      <c r="H108" s="307" t="str">
        <f ca="1">INDIRECT("審判データ!"&amp;ADDRESS(MATCH(C108,審判データ!$AH$1:$AH$379,0),41))</f>
        <v>A01N 25/02;A01N 25/04    101;A01N 25/04    102;A01N 53/02;B05B  9/04</v>
      </c>
      <c r="I108" s="307" t="str">
        <f ca="1">INDIRECT("審判データ!"&amp;ADDRESS(MATCH(C108,審判データ!$AH$1:$AH$379,0),49))</f>
        <v>A01N  25/02@AFI(JP);B05B   9/04@AFI(JP);A01N  25/04@ALI(JP);A01N  53/02@ALI(JP)</v>
      </c>
      <c r="J108" s="307" t="str">
        <f ca="1">INDIRECT("審判データ!"&amp;ADDRESS(MATCH(C108,審判データ!$AH$1:$AH$379,0),51))</f>
        <v>B05B  9/04;A01N 25/02;A01N 25/04    101;A01N 25/04    102;A01N 53/00    502</v>
      </c>
      <c r="K108" s="308" t="str">
        <f ca="1">INDIRECT("審判データ!"&amp;ADDRESS(MATCH(C108,審判データ!$AH$1:$AH$379,0),53))</f>
        <v>4F037 AA02;4H011 AC02;4H011 BA01;4H011 BB15;4H011 BC01;4H011 BC02;4H011 BC03;4H011 BC05;4F033 RA02</v>
      </c>
      <c r="L108" s="980"/>
      <c r="M108" s="986"/>
      <c r="N108" s="986"/>
      <c r="O108" s="1092"/>
      <c r="P108" s="1089"/>
      <c r="Q108" s="676" t="s">
        <v>279</v>
      </c>
      <c r="R108" s="644" t="s">
        <v>22524</v>
      </c>
      <c r="S108" s="677" t="str">
        <f>IF(OR(LEFT(R108)="特",LEFT(R108)="実"),VLOOKUP(R108,'証拠（JP特許）'!$B$2:$D$299,2,FALSE),IF(AND(OR(LEFT(R108,2)="US",LEFT(R108,2)="WO",LEFT(R108,2)="GB",LEFT(R108,2)="EP",LEFT(R108,2)="DE"),OR(MID(R108,3,1)="1",MID(R108,3,1)="2",MID(R108,3,1)="3",MID(R108,3,1)="4",MID(R108,3,1)="5",MID(R108,3,1)="6",MID(R108,3,1)="7",MID(R108,3,1)="8",MID(R108,3,1)="9",MID(R108,3,1)="0")),VLOOKUP(R108,'証拠（WW特許）'!$B$2:$C$90,2,FALSE),"_"))</f>
        <v>_</v>
      </c>
      <c r="T108" s="678" t="str">
        <f>IF(OR(LEFT(R108)="特",LEFT(R108)="実"),VLOOKUP(R108,'証拠（JP特許）'!$B$2:$E$299,4,FALSE),"_")</f>
        <v>_</v>
      </c>
      <c r="U108" s="677" t="s">
        <v>1467</v>
      </c>
      <c r="V108" s="678" t="s">
        <v>1479</v>
      </c>
      <c r="W108" s="648" t="str">
        <f t="shared" si="8"/>
        <v/>
      </c>
      <c r="X108" s="649"/>
      <c r="Y108" s="649" t="str">
        <f t="shared" si="9"/>
        <v/>
      </c>
      <c r="Z108" s="91" t="str">
        <f ca="1">IF(OR(LEFT(R108)="特",LEFT(R108)="実",AND(OR(LEFT(R108,2)="US",LEFT(R108,2)="WO",LEFT(R108,2)="GB",LEFT(R108,2)="EP",LEFT(R108,2)="DE"),OR(MID(R108,3,1)="1",MID(R108,3,1)="2",MID(R108,3,1)="3",MID(R108,3,1)="4",MID(R108,3,1)="5",MID(R108,3,1)="6",MID(R108,3,1)="7",MID(R108,3,1)="8",MID(R108,3,1)="9",MID(R108,3,1)="0",))),IF(COUNTIF(INDIRECT("拒絶理由・拒絶査定・異議申立!"&amp;ADDRESS(MATCH(C108,拒絶理由・拒絶査定・異議申立!B$1:B$1000,0),3)&amp;":"&amp;ADDRESS(MATCH(C108,拒絶理由・拒絶査定・異議申立!B$1:B$1000,0),50)),R108)+COUNTIF(INDIRECT("拒絶理由・拒絶査定・異議申立!"&amp;ADDRESS(MATCH(C108,拒絶理由・拒絶査定・異議申立!B$1:B$1000,0),3)&amp;":"&amp;ADDRESS(MATCH(C108,拒絶理由・拒絶査定・異議申立!B$1:B$1000,0),50)),T108)&gt;0,"Yes","No"),"")</f>
        <v/>
      </c>
      <c r="AA108" s="92" t="str">
        <f ca="1">IF(OR(LEFT(R108)="特",LEFT(R108)="実",AND(OR(LEFT(R108,2)="US",LEFT(R108,2)="WO",LEFT(R108,2)="GB",LEFT(R108,2)="EP",LEFT(R108,2)="DE"),OR(MID(R108,3,1)="1",MID(R108,3,1)="2",MID(R108,3,1)="3",MID(R108,3,1)="4",MID(R108,3,1)="5",MID(R108,3,1)="6",MID(R108,3,1)="7",MID(R108,3,1)="8",MID(R108,3,1)="9",MID(R108,3,1)="0",))),IF(COUNTIF(INDIRECT("先行技術調査・登録査定!"&amp;ADDRESS(MATCH(C108,先行技術調査・登録査定!B$1:B$1000,0),3)&amp;":"&amp;ADDRESS(MATCH(C108,先行技術調査・登録査定!B$1:B$1000,0),49)),R108)+COUNTIF(INDIRECT("先行技術調査・登録査定!"&amp;ADDRESS(MATCH(C108,先行技術調査・登録査定!B$1:B$1000,0),3)&amp;":"&amp;ADDRESS(MATCH(C108,先行技術調査・登録査定!B$1:B$1000,0),49)),T108)&gt;0,"Yes","No"),"")</f>
        <v/>
      </c>
      <c r="AB108" s="169" t="str">
        <f t="shared" ca="1" si="10"/>
        <v/>
      </c>
      <c r="AC108" s="94" t="str">
        <f>IF(OR(LEFT(R108)="特",LEFT(R108)="実",AND(OR(LEFT(R108,2)="US",LEFT(R108,2)="WO",LEFT(R108,2)="GB",LEFT(R108,2)="EP",LEFT(R108,2)="DE"),OR(MID(R108,3,1)="1",MID(R108,3,1)="2",MID(R108,3,1)="3",MID(R108,3,1)="4",MID(R108,3,1)="5",MID(R108,3,1)="6",MID(R108,3,1)="7",MID(R108,3,1)="8",MID(R108,3,1)="9",MID(R108,3,1)="0",))),"",VLOOKUP($C108,非特許文献リスト!$A$2:$C$196,2,FALSE))</f>
        <v/>
      </c>
      <c r="AD108" s="95" t="str">
        <f>IF(OR(LEFT(R108)="特",LEFT(R108)="実",AND(OR(LEFT(R108,2)="US",LEFT(R108,2)="WO",LEFT(R108,2)="GB",LEFT(R108,2)="EP",LEFT(R108,2)="DE"),OR(MID(R108,3,1)="1",MID(R108,3,1)="2",MID(R108,3,1)="3",MID(R108,3,1)="4",MID(R108,3,1)="5",MID(R108,3,1)="6",MID(R108,3,1)="7",MID(R108,3,1)="8",MID(R108,3,1)="9",MID(R108,3,1)="0",))),"",VLOOKUP($C108,非特許文献リスト!$A$2:$C$196,3,FALSE))</f>
        <v/>
      </c>
      <c r="AE108" s="175" t="str">
        <f t="shared" si="7"/>
        <v/>
      </c>
      <c r="AF108" s="176" t="str">
        <f>IF(OR(LEFT(R108)="特",LEFT(R108)="実"),VLOOKUP(R108,'証拠（JP特許）'!$B$2:$AB$299,10,FALSE),IF(AND(OR(LEFT(R108,2)="US",LEFT(R108,2)="WO",LEFT(R108,2)="GB",LEFT(R108,2)="EP",LEFT(R108,2)="DE"),OR(MID(R108,3,1)="1",MID(R108,3,1)="2",MID(R108,3,1)="3",MID(R108,3,1)="4",MID(R108,3,1)="5",MID(R108,3,1)="6",MID(R108,3,1)="7",MID(R108,3,1)="8",MID(R108,3,1)="9",MID(R108,3,1)="0",)),VLOOKUP(R108,'証拠（WW特許）'!$B$2:$M$90,8,FALSE),""))</f>
        <v/>
      </c>
      <c r="AG108" s="176" t="str">
        <f>IF(OR(LEFT(R108)="特",LEFT(R108)="実"),VLOOKUP(R108,'証拠（JP特許）'!$B$2:$AB$299,26,FALSE),IF(AND(OR(LEFT(R108,2)="US",LEFT(R108,2)="WO",LEFT(R108,2)="GB",LEFT(R108,2)="EP",LEFT(R108,2)="DE"),OR(MID(R108,3,1)="1",MID(R108,3,1)="2",MID(R108,3,1)="3",MID(R108,3,1)="4",MID(R108,3,1)="5",MID(R108,3,1)="6",MID(R108,3,1)="7",MID(R108,3,1)="8",MID(R108,3,1)="9",MID(R108,3,1)="0",)),VLOOKUP(R108,'証拠（WW特許）'!$B$2:$M$90,12,FALSE),""))</f>
        <v/>
      </c>
      <c r="AH108" s="58" t="str">
        <f>IF(OR(LEFT(R108)="特",LEFT(R108)="実"),VLOOKUP(R108,'証拠（JP特許）'!$B$2:$X$299,20,FALSE),IF(AND(OR(LEFT(R108,2)="US",LEFT(R108,2)="WO",LEFT(R108,2)="GB",LEFT(R108,2)="EP",LEFT(R108,2)="DE"),OR(MID(R108,3,1)="1",MID(R108,3,1)="2",MID(R108,3,1)="3",MID(R108,3,1)="4",MID(R108,3,1)="5",MID(R108,3,1)="6",MID(R108,3,1)="7",MID(R108,3,1)="8",MID(R108,3,1)="9",MID(R108,3,1)="0",)),VLOOKUP(R108,'証拠（WW特許）'!$B$2:$U$90,20,FALSE),""))</f>
        <v/>
      </c>
      <c r="AI108" s="58" t="str">
        <f>IF(OR(LEFT(R108)="特",LEFT(R108)="実"),VLOOKUP(R108,'証拠（JP特許）'!$B$2:$X$299,21,FALSE),"")</f>
        <v/>
      </c>
      <c r="AJ108" s="58" t="str">
        <f>IF(OR(LEFT(R108)="特",LEFT(R108)="実"),VLOOKUP(R108,'証拠（JP特許）'!$B$2:$X$299,22,FALSE),"")</f>
        <v/>
      </c>
      <c r="AK108" s="59" t="str">
        <f>IF(OR(LEFT(R108)="特",LEFT(R108)="実"),VLOOKUP(R108,'証拠（JP特許）'!$B$2:$X$299,17,FALSE),IF(AND(OR(LEFT(R108,2)="US",LEFT(R108,2)="WO",LEFT(R108,2)="GB",LEFT(R108,2)="EP",LEFT(R108,2)="DE"),OR(MID(R108,3,1)="1",MID(R108,3,1)="2",MID(R108,3,1)="3",MID(R108,3,1)="4",MID(R108,3,1)="5",MID(R108,3,1)="6",MID(R108,3,1)="7",MID(R108,3,1)="8",MID(R108,3,1)="9",MID(R108,3,1)="0",)),VLOOKUP(R108,'証拠（WW特許）'!$B$2:$U$90,16,FALSE),""))</f>
        <v/>
      </c>
      <c r="AL108" s="58"/>
      <c r="AM108" s="58"/>
      <c r="AN108" s="58"/>
      <c r="AO108" s="58" t="str">
        <f ca="1">IF(OR(LEFT(R108)="特",LEFT(R108)="実",AND(OR(LEFT(R108,2)="US",LEFT(R108,2)="WO",LEFT(R108,2)="GB",LEFT(R108,2)="EP",LEFT(R108,2)="DE"),OR(MID(R108,3,1)="1",MID(R108,3,1)="2",MID(R108,3,1)="3",MID(R108,3,1)="4",MID(R108,3,1)="5",MID(R108,3,1)="6",MID(R108,3,1)="7",MID(R108,3,1)="8",MID(R108,3,1)="9",MID(R108,3,1)="0"))),IF(COUNTIF(INDIRECT("発明者引用!"&amp;ADDRESS(MATCH(C108,発明者引用!B$1:B$196,0),4)&amp;":"&amp;ADDRESS(MATCH(C108,発明者引用!B$1:B$196,0),17)),R108)+COUNTIF(INDIRECT("発明者引用!"&amp;ADDRESS(MATCH(C108,発明者引用!B$1:B$196,0),4)&amp;":"&amp;ADDRESS(MATCH(C108,発明者引用!B$1:B$196,0),17)),#REF!)+COUNTIF(INDIRECT("発明者引用!"&amp;ADDRESS(MATCH(C108,発明者引用!B$1:B$196,0),4)&amp;":"&amp;ADDRESS(MATCH(C108,発明者引用!B$1:B$196,0),17)),T108)&gt;0,"Yes","No"),"")</f>
        <v/>
      </c>
      <c r="AP108" s="58" t="str">
        <f ca="1">IF(OR(LEFT(R108)="特",LEFT(R108)="実",AND(OR(LEFT(R108,2)="US",LEFT(R108,2)="WO",LEFT(R108,2)="GB",LEFT(R108,2)="EP",LEFT(R108,2)="DE"),OR(MID(R108,3,1)="1",MID(R108,3,1)="2",MID(R108,3,1)="3",MID(R108,3,1)="4",MID(R108,3,1)="5",MID(R108,3,1)="6",MID(R108,3,1)="7",MID(R108,3,1)="8",MID(R108,3,1)="9",MID(R108,3,1)="0"))),IF(VLOOKUP(C108,ファミリ引用特許WO!$A$2:$B$241,2,FALSE)+VLOOKUP(C108,ファミリ引用文献WO!$A$2:$C$241,3,FALSE)=0,"ISR無し",IF(COUNTIF(INDIRECT("ファミリ引用特許WO!"&amp;ADDRESS(MATCH(C108,ファミリ引用特許WO!$A$2:$A$241,0),1)&amp;":"&amp;ADDRESS(MATCH(C108,ファミリ引用特許WO!$A$2:$A$241,0),19)),R108)+COUNTIF(INDIRECT("ファミリ引用特許WO!"&amp;ADDRESS(MATCH(C108,ファミリ引用特許WO!$A$2:$A$241,0),1)&amp;":"&amp;ADDRESS(MATCH(C108,ファミリ引用特許WO!$A$2:$A$241,0),19)),S108)+COUNTIF(INDIRECT("ファミリ引用特許WO!"&amp;ADDRESS(MATCH(C108,ファミリ引用特許WO!$A$2:$A$241,0),1)&amp;":"&amp;ADDRESS(MATCH(C108,ファミリ引用特許WO!$A$2:$A$241,0),19)),T108)+COUNTIF(INDIRECT("ファミリ引用特許WO!"&amp;ADDRESS(MATCH(C108,ファミリ引用特許WO!$A$2:$A$241,0),1)&amp;":"&amp;ADDRESS(MATCH(C108,ファミリ引用特許WO!$A$2:$A$241,0),19)),W108)+COUNTIF(INDIRECT("ファミリ引用特許WO!"&amp;ADDRESS(MATCH(C108,ファミリ引用特許WO!$A$2:$A$241,0),1)&amp;":"&amp;ADDRESS(MATCH(C108,ファミリ引用特許WO!$A$2:$A$241,0),19)),Y108)&gt;0,"Yes","No")),"")</f>
        <v/>
      </c>
      <c r="AQ108" s="55" t="str">
        <f ca="1">IF(OR(LEFT(R108)="特",LEFT(R108)="実",AND(OR(LEFT(R108,2)="US",LEFT(R108,2)="WO",LEFT(R108,2)="GB",LEFT(R108,2)="EP",LEFT(R108,2)="DE"),OR(MID(R108,3,1)="1",MID(R108,3,1)="2",MID(R108,3,1)="3",MID(R108,3,1)="4",MID(R108,3,1)="5",MID(R108,3,1)="6",MID(R108,3,1)="7",MID(R108,3,1)="8",MID(R108,3,1)="9",MID(R108,3,1)="0"))),IF(VLOOKUP(C108,'ファミリ引用特許表記修正（ex.A2→A）'!$A$2:$B$241,2,FALSE)=0,"family無し",IF(COUNTIF(INDIRECT("'ファミリ引用特許表記修正（ex.A2→A）'!"&amp;ADDRESS(MATCH(C108,'ファミリ引用特許表記修正（ex.A2→A）'!$A$2:$A$241,0),1)&amp;":"&amp;ADDRESS(MATCH(C108,'ファミリ引用特許表記修正（ex.A2→A）'!$A$2:$A$241,0),171)),R108)+COUNTIF(INDIRECT("'ファミリ引用特許表記修正（ex.A2→A）'!"&amp;ADDRESS(MATCH(C108,'ファミリ引用特許表記修正（ex.A2→A）'!$A$2:$A$241,0),1)&amp;":"&amp;ADDRESS(MATCH(C108,'ファミリ引用特許表記修正（ex.A2→A）'!$A$2:$A$241,0),171)),S108)+COUNTIF(INDIRECT("'ファミリ引用特許表記修正（ex.A2→A）'!"&amp;ADDRESS(MATCH(C108,'ファミリ引用特許表記修正（ex.A2→A）'!$A$2:$A$241,0),1)&amp;":"&amp;ADDRESS(MATCH(C108,'ファミリ引用特許表記修正（ex.A2→A）'!$A$2:$A$241,0),171)),T108)+COUNTIF(INDIRECT("'ファミリ引用特許表記修正（ex.A2→A）'!"&amp;ADDRESS(MATCH(C108,'ファミリ引用特許表記修正（ex.A2→A）'!$A$2:$A$241,0),1)&amp;":"&amp;ADDRESS(MATCH(C108,'ファミリ引用特許表記修正（ex.A2→A）'!$A$2:$A$241,0),171)),W108)+COUNTIF(INDIRECT("'ファミリ引用特許表記修正（ex.A2→A）'!"&amp;ADDRESS(MATCH(C108,'ファミリ引用特許表記修正（ex.A2→A）'!$A$2:$A$241,0),1)&amp;":"&amp;ADDRESS(MATCH(C108,'ファミリ引用特許表記修正（ex.A2→A）'!$A$2:$A$241,0),171)),Y108)&gt;0,"Yes","No")),"")</f>
        <v/>
      </c>
      <c r="AR108" s="193" t="str">
        <f>IF(OR(LEFT(R108)="特",LEFT(R108)="実",AND(OR(LEFT(R108,2)="US",LEFT(R108,2)="WO",LEFT(R108,2)="GB",LEFT(R108,2)="EP",LEFT(R108,2)="DE"),OR(MID(R108,3,1)="1",MID(R108,3,1)="2",MID(R108,3,1)="3",MID(R108,3,1)="4",MID(R108,3,1)="5",MID(R108,3,1)="6",MID(R108,3,1)="7",MID(R108,3,1)="8",MID(R108,3,1)="9",MID(R108,3,1)="0",))),"",VLOOKUP($C108,ファミリ発明者引用文献!A$3:B$235,2,FALSE))</f>
        <v>,,</v>
      </c>
      <c r="AS108" s="55" t="str">
        <f>VLOOKUP(C108,ファミリ引用文献WO!A$2:B$241,2,FALSE)</f>
        <v/>
      </c>
      <c r="AT108" s="58" t="str">
        <f>VLOOKUP(C108,ファミリ引用文献!A$3:B$242,2,FALSE)</f>
        <v/>
      </c>
      <c r="AU108" s="58" t="str">
        <f>VLOOKUP(C108,審判データ!AH$2:BT$379,39,FALSE)</f>
        <v xml:space="preserve"> </v>
      </c>
      <c r="AV108" s="62" t="str">
        <f ca="1">IF(INDIRECT("審判データ!"&amp;ADDRESS(MATCH(C108,審判データ!$AH$1:$AH$379,0),32))="早期審査の対象とする","早期審査","")</f>
        <v/>
      </c>
      <c r="AW108" s="665" t="str">
        <f t="shared" si="6"/>
        <v/>
      </c>
      <c r="AX108" s="666" t="str">
        <f>IF(LEFT(AE108,3)="日本特",IF(LEFT(C108)="特",VLOOKUP(C108,'本件、証拠文献テーマコード'!G$2:I$376,3,FALSE),VLOOKUP(C108,'本件、証拠文献テーマコード'!B$2:I$376,8,FALSE)),"")</f>
        <v/>
      </c>
      <c r="AY108" s="666" t="str">
        <f>IF(LEFT(AE108,3)="日本特",IF(OR(MID(R108,2,1)="開",MID(R108,2,1)="表",MID(R108,2,1)="登"),VLOOKUP(R108,'本件、証拠文献テーマコード'!C$2:I$379,7,FALSE),VLOOKUP(R108,'本件、証拠文献テーマコード'!G$2:I$379,3,FALSE)),"")</f>
        <v/>
      </c>
      <c r="AZ108" s="54"/>
    </row>
    <row r="109" spans="1:52" ht="54" x14ac:dyDescent="0.15">
      <c r="A109" s="900"/>
      <c r="B109" s="586" t="str">
        <f ca="1">IF(A109="",B108,INDIRECT("審判データ!"&amp;ADDRESS(MATCH(A109,審判データ!$HC$1:$HC$379,0),20))&amp;" / "&amp;INDIRECT("審判データ!"&amp;ADDRESS(MATCH(A109,審判データ!$HC$1:$HC$379,0),21)))</f>
        <v>2012 / 29-2</v>
      </c>
      <c r="C109" s="684">
        <v>4027451</v>
      </c>
      <c r="D109" s="306" t="s">
        <v>1454</v>
      </c>
      <c r="E109" s="159" t="str">
        <f ca="1">INDIRECT("審判データ!"&amp;ADDRESS(MATCH(C109,審判データ!$AH$1:$AH$379,0),55))</f>
        <v>フマキラー株式会社</v>
      </c>
      <c r="F109" s="307" t="str">
        <f ca="1">INDIRECT("審判データ!"&amp;ADDRESS(MATCH(C109,審判データ!$AH$1:$AH$379,0),56))</f>
        <v>杉浦　正昭</v>
      </c>
      <c r="G109" s="43" t="str">
        <f ca="1">INDIRECT("審判データ!"&amp;ADDRESS(MATCH(C109,審判データ!$AH$1:$AH$379,0),72))</f>
        <v xml:space="preserve"> </v>
      </c>
      <c r="H109" s="307" t="str">
        <f ca="1">INDIRECT("審判データ!"&amp;ADDRESS(MATCH(C109,審判データ!$AH$1:$AH$379,0),41))</f>
        <v>A01N 25/02;A01N 25/04    101;A01N 25/04    102;A01N 53/02;B05B  9/04</v>
      </c>
      <c r="I109" s="307" t="str">
        <f ca="1">INDIRECT("審判データ!"&amp;ADDRESS(MATCH(C109,審判データ!$AH$1:$AH$379,0),49))</f>
        <v>A01N  25/02@AFI(JP);B05B   9/04@AFI(JP);A01N  25/04@ALI(JP);A01N  53/02@ALI(JP)</v>
      </c>
      <c r="J109" s="307" t="str">
        <f ca="1">INDIRECT("審判データ!"&amp;ADDRESS(MATCH(C109,審判データ!$AH$1:$AH$379,0),51))</f>
        <v>B05B  9/04;A01N 25/02;A01N 25/04    101;A01N 25/04    102;A01N 53/00    502</v>
      </c>
      <c r="K109" s="308" t="str">
        <f ca="1">INDIRECT("審判データ!"&amp;ADDRESS(MATCH(C109,審判データ!$AH$1:$AH$379,0),53))</f>
        <v>4F037 AA02;4H011 AC02;4H011 BA01;4H011 BB15;4H011 BC01;4H011 BC02;4H011 BC03;4H011 BC05;4F033 RA02</v>
      </c>
      <c r="L109" s="980"/>
      <c r="M109" s="986"/>
      <c r="N109" s="986"/>
      <c r="O109" s="1092"/>
      <c r="P109" s="1089"/>
      <c r="Q109" s="676" t="s">
        <v>324</v>
      </c>
      <c r="R109" s="644" t="s">
        <v>22525</v>
      </c>
      <c r="S109" s="677" t="str">
        <f>IF(OR(LEFT(R109)="特",LEFT(R109)="実"),VLOOKUP(R109,'証拠（JP特許）'!$B$2:$D$299,2,FALSE),IF(AND(OR(LEFT(R109,2)="US",LEFT(R109,2)="WO",LEFT(R109,2)="GB",LEFT(R109,2)="EP",LEFT(R109,2)="DE"),OR(MID(R109,3,1)="1",MID(R109,3,1)="2",MID(R109,3,1)="3",MID(R109,3,1)="4",MID(R109,3,1)="5",MID(R109,3,1)="6",MID(R109,3,1)="7",MID(R109,3,1)="8",MID(R109,3,1)="9",MID(R109,3,1)="0")),VLOOKUP(R109,'証拠（WW特許）'!$B$2:$C$90,2,FALSE),"_"))</f>
        <v>_</v>
      </c>
      <c r="T109" s="678" t="str">
        <f>IF(OR(LEFT(R109)="特",LEFT(R109)="実"),VLOOKUP(R109,'証拠（JP特許）'!$B$2:$E$299,4,FALSE),"_")</f>
        <v>_</v>
      </c>
      <c r="U109" s="677" t="s">
        <v>1467</v>
      </c>
      <c r="V109" s="678" t="s">
        <v>1479</v>
      </c>
      <c r="W109" s="648" t="str">
        <f t="shared" si="8"/>
        <v/>
      </c>
      <c r="X109" s="649"/>
      <c r="Y109" s="649" t="str">
        <f t="shared" si="9"/>
        <v/>
      </c>
      <c r="Z109" s="91" t="str">
        <f ca="1">IF(OR(LEFT(R109)="特",LEFT(R109)="実",AND(OR(LEFT(R109,2)="US",LEFT(R109,2)="WO",LEFT(R109,2)="GB",LEFT(R109,2)="EP",LEFT(R109,2)="DE"),OR(MID(R109,3,1)="1",MID(R109,3,1)="2",MID(R109,3,1)="3",MID(R109,3,1)="4",MID(R109,3,1)="5",MID(R109,3,1)="6",MID(R109,3,1)="7",MID(R109,3,1)="8",MID(R109,3,1)="9",MID(R109,3,1)="0",))),IF(COUNTIF(INDIRECT("拒絶理由・拒絶査定・異議申立!"&amp;ADDRESS(MATCH(C109,拒絶理由・拒絶査定・異議申立!B$1:B$1000,0),3)&amp;":"&amp;ADDRESS(MATCH(C109,拒絶理由・拒絶査定・異議申立!B$1:B$1000,0),50)),R109)+COUNTIF(INDIRECT("拒絶理由・拒絶査定・異議申立!"&amp;ADDRESS(MATCH(C109,拒絶理由・拒絶査定・異議申立!B$1:B$1000,0),3)&amp;":"&amp;ADDRESS(MATCH(C109,拒絶理由・拒絶査定・異議申立!B$1:B$1000,0),50)),T109)&gt;0,"Yes","No"),"")</f>
        <v/>
      </c>
      <c r="AA109" s="92" t="str">
        <f ca="1">IF(OR(LEFT(R109)="特",LEFT(R109)="実",AND(OR(LEFT(R109,2)="US",LEFT(R109,2)="WO",LEFT(R109,2)="GB",LEFT(R109,2)="EP",LEFT(R109,2)="DE"),OR(MID(R109,3,1)="1",MID(R109,3,1)="2",MID(R109,3,1)="3",MID(R109,3,1)="4",MID(R109,3,1)="5",MID(R109,3,1)="6",MID(R109,3,1)="7",MID(R109,3,1)="8",MID(R109,3,1)="9",MID(R109,3,1)="0",))),IF(COUNTIF(INDIRECT("先行技術調査・登録査定!"&amp;ADDRESS(MATCH(C109,先行技術調査・登録査定!B$1:B$1000,0),3)&amp;":"&amp;ADDRESS(MATCH(C109,先行技術調査・登録査定!B$1:B$1000,0),49)),R109)+COUNTIF(INDIRECT("先行技術調査・登録査定!"&amp;ADDRESS(MATCH(C109,先行技術調査・登録査定!B$1:B$1000,0),3)&amp;":"&amp;ADDRESS(MATCH(C109,先行技術調査・登録査定!B$1:B$1000,0),49)),T109)&gt;0,"Yes","No"),"")</f>
        <v/>
      </c>
      <c r="AB109" s="169" t="str">
        <f t="shared" ca="1" si="10"/>
        <v/>
      </c>
      <c r="AC109" s="94" t="str">
        <f>IF(OR(LEFT(R109)="特",LEFT(R109)="実",AND(OR(LEFT(R109,2)="US",LEFT(R109,2)="WO",LEFT(R109,2)="GB",LEFT(R109,2)="EP",LEFT(R109,2)="DE"),OR(MID(R109,3,1)="1",MID(R109,3,1)="2",MID(R109,3,1)="3",MID(R109,3,1)="4",MID(R109,3,1)="5",MID(R109,3,1)="6",MID(R109,3,1)="7",MID(R109,3,1)="8",MID(R109,3,1)="9",MID(R109,3,1)="0",))),"",VLOOKUP($C109,非特許文献リスト!$A$2:$C$196,2,FALSE))</f>
        <v/>
      </c>
      <c r="AD109" s="95" t="str">
        <f>IF(OR(LEFT(R109)="特",LEFT(R109)="実",AND(OR(LEFT(R109,2)="US",LEFT(R109,2)="WO",LEFT(R109,2)="GB",LEFT(R109,2)="EP",LEFT(R109,2)="DE"),OR(MID(R109,3,1)="1",MID(R109,3,1)="2",MID(R109,3,1)="3",MID(R109,3,1)="4",MID(R109,3,1)="5",MID(R109,3,1)="6",MID(R109,3,1)="7",MID(R109,3,1)="8",MID(R109,3,1)="9",MID(R109,3,1)="0",))),"",VLOOKUP($C109,非特許文献リスト!$A$2:$C$196,3,FALSE))</f>
        <v/>
      </c>
      <c r="AE109" s="175" t="str">
        <f t="shared" si="7"/>
        <v/>
      </c>
      <c r="AF109" s="176" t="str">
        <f>IF(OR(LEFT(R109)="特",LEFT(R109)="実"),VLOOKUP(R109,'証拠（JP特許）'!$B$2:$AB$299,10,FALSE),IF(AND(OR(LEFT(R109,2)="US",LEFT(R109,2)="WO",LEFT(R109,2)="GB",LEFT(R109,2)="EP",LEFT(R109,2)="DE"),OR(MID(R109,3,1)="1",MID(R109,3,1)="2",MID(R109,3,1)="3",MID(R109,3,1)="4",MID(R109,3,1)="5",MID(R109,3,1)="6",MID(R109,3,1)="7",MID(R109,3,1)="8",MID(R109,3,1)="9",MID(R109,3,1)="0",)),VLOOKUP(R109,'証拠（WW特許）'!$B$2:$M$90,8,FALSE),""))</f>
        <v/>
      </c>
      <c r="AG109" s="176" t="str">
        <f>IF(OR(LEFT(R109)="特",LEFT(R109)="実"),VLOOKUP(R109,'証拠（JP特許）'!$B$2:$AB$299,26,FALSE),IF(AND(OR(LEFT(R109,2)="US",LEFT(R109,2)="WO",LEFT(R109,2)="GB",LEFT(R109,2)="EP",LEFT(R109,2)="DE"),OR(MID(R109,3,1)="1",MID(R109,3,1)="2",MID(R109,3,1)="3",MID(R109,3,1)="4",MID(R109,3,1)="5",MID(R109,3,1)="6",MID(R109,3,1)="7",MID(R109,3,1)="8",MID(R109,3,1)="9",MID(R109,3,1)="0",)),VLOOKUP(R109,'証拠（WW特許）'!$B$2:$M$90,12,FALSE),""))</f>
        <v/>
      </c>
      <c r="AH109" s="58" t="str">
        <f>IF(OR(LEFT(R109)="特",LEFT(R109)="実"),VLOOKUP(R109,'証拠（JP特許）'!$B$2:$X$299,20,FALSE),IF(AND(OR(LEFT(R109,2)="US",LEFT(R109,2)="WO",LEFT(R109,2)="GB",LEFT(R109,2)="EP",LEFT(R109,2)="DE"),OR(MID(R109,3,1)="1",MID(R109,3,1)="2",MID(R109,3,1)="3",MID(R109,3,1)="4",MID(R109,3,1)="5",MID(R109,3,1)="6",MID(R109,3,1)="7",MID(R109,3,1)="8",MID(R109,3,1)="9",MID(R109,3,1)="0",)),VLOOKUP(R109,'証拠（WW特許）'!$B$2:$U$90,20,FALSE),""))</f>
        <v/>
      </c>
      <c r="AI109" s="58" t="str">
        <f>IF(OR(LEFT(R109)="特",LEFT(R109)="実"),VLOOKUP(R109,'証拠（JP特許）'!$B$2:$X$299,21,FALSE),"")</f>
        <v/>
      </c>
      <c r="AJ109" s="58" t="str">
        <f>IF(OR(LEFT(R109)="特",LEFT(R109)="実"),VLOOKUP(R109,'証拠（JP特許）'!$B$2:$X$299,22,FALSE),"")</f>
        <v/>
      </c>
      <c r="AK109" s="59" t="str">
        <f>IF(OR(LEFT(R109)="特",LEFT(R109)="実"),VLOOKUP(R109,'証拠（JP特許）'!$B$2:$X$299,17,FALSE),IF(AND(OR(LEFT(R109,2)="US",LEFT(R109,2)="WO",LEFT(R109,2)="GB",LEFT(R109,2)="EP",LEFT(R109,2)="DE"),OR(MID(R109,3,1)="1",MID(R109,3,1)="2",MID(R109,3,1)="3",MID(R109,3,1)="4",MID(R109,3,1)="5",MID(R109,3,1)="6",MID(R109,3,1)="7",MID(R109,3,1)="8",MID(R109,3,1)="9",MID(R109,3,1)="0",)),VLOOKUP(R109,'証拠（WW特許）'!$B$2:$U$90,16,FALSE),""))</f>
        <v/>
      </c>
      <c r="AL109" s="58"/>
      <c r="AM109" s="58"/>
      <c r="AN109" s="58"/>
      <c r="AO109" s="58" t="str">
        <f ca="1">IF(OR(LEFT(R109)="特",LEFT(R109)="実",AND(OR(LEFT(R109,2)="US",LEFT(R109,2)="WO",LEFT(R109,2)="GB",LEFT(R109,2)="EP",LEFT(R109,2)="DE"),OR(MID(R109,3,1)="1",MID(R109,3,1)="2",MID(R109,3,1)="3",MID(R109,3,1)="4",MID(R109,3,1)="5",MID(R109,3,1)="6",MID(R109,3,1)="7",MID(R109,3,1)="8",MID(R109,3,1)="9",MID(R109,3,1)="0"))),IF(COUNTIF(INDIRECT("発明者引用!"&amp;ADDRESS(MATCH(C109,発明者引用!B$1:B$196,0),4)&amp;":"&amp;ADDRESS(MATCH(C109,発明者引用!B$1:B$196,0),17)),R109)+COUNTIF(INDIRECT("発明者引用!"&amp;ADDRESS(MATCH(C109,発明者引用!B$1:B$196,0),4)&amp;":"&amp;ADDRESS(MATCH(C109,発明者引用!B$1:B$196,0),17)),#REF!)+COUNTIF(INDIRECT("発明者引用!"&amp;ADDRESS(MATCH(C109,発明者引用!B$1:B$196,0),4)&amp;":"&amp;ADDRESS(MATCH(C109,発明者引用!B$1:B$196,0),17)),T109)&gt;0,"Yes","No"),"")</f>
        <v/>
      </c>
      <c r="AP109" s="58" t="str">
        <f ca="1">IF(OR(LEFT(R109)="特",LEFT(R109)="実",AND(OR(LEFT(R109,2)="US",LEFT(R109,2)="WO",LEFT(R109,2)="GB",LEFT(R109,2)="EP",LEFT(R109,2)="DE"),OR(MID(R109,3,1)="1",MID(R109,3,1)="2",MID(R109,3,1)="3",MID(R109,3,1)="4",MID(R109,3,1)="5",MID(R109,3,1)="6",MID(R109,3,1)="7",MID(R109,3,1)="8",MID(R109,3,1)="9",MID(R109,3,1)="0"))),IF(VLOOKUP(C109,ファミリ引用特許WO!$A$2:$B$241,2,FALSE)+VLOOKUP(C109,ファミリ引用文献WO!$A$2:$C$241,3,FALSE)=0,"ISR無し",IF(COUNTIF(INDIRECT("ファミリ引用特許WO!"&amp;ADDRESS(MATCH(C109,ファミリ引用特許WO!$A$2:$A$241,0),1)&amp;":"&amp;ADDRESS(MATCH(C109,ファミリ引用特許WO!$A$2:$A$241,0),19)),R109)+COUNTIF(INDIRECT("ファミリ引用特許WO!"&amp;ADDRESS(MATCH(C109,ファミリ引用特許WO!$A$2:$A$241,0),1)&amp;":"&amp;ADDRESS(MATCH(C109,ファミリ引用特許WO!$A$2:$A$241,0),19)),S109)+COUNTIF(INDIRECT("ファミリ引用特許WO!"&amp;ADDRESS(MATCH(C109,ファミリ引用特許WO!$A$2:$A$241,0),1)&amp;":"&amp;ADDRESS(MATCH(C109,ファミリ引用特許WO!$A$2:$A$241,0),19)),T109)+COUNTIF(INDIRECT("ファミリ引用特許WO!"&amp;ADDRESS(MATCH(C109,ファミリ引用特許WO!$A$2:$A$241,0),1)&amp;":"&amp;ADDRESS(MATCH(C109,ファミリ引用特許WO!$A$2:$A$241,0),19)),W109)+COUNTIF(INDIRECT("ファミリ引用特許WO!"&amp;ADDRESS(MATCH(C109,ファミリ引用特許WO!$A$2:$A$241,0),1)&amp;":"&amp;ADDRESS(MATCH(C109,ファミリ引用特許WO!$A$2:$A$241,0),19)),Y109)&gt;0,"Yes","No")),"")</f>
        <v/>
      </c>
      <c r="AQ109" s="55" t="str">
        <f ca="1">IF(OR(LEFT(R109)="特",LEFT(R109)="実",AND(OR(LEFT(R109,2)="US",LEFT(R109,2)="WO",LEFT(R109,2)="GB",LEFT(R109,2)="EP",LEFT(R109,2)="DE"),OR(MID(R109,3,1)="1",MID(R109,3,1)="2",MID(R109,3,1)="3",MID(R109,3,1)="4",MID(R109,3,1)="5",MID(R109,3,1)="6",MID(R109,3,1)="7",MID(R109,3,1)="8",MID(R109,3,1)="9",MID(R109,3,1)="0"))),IF(VLOOKUP(C109,'ファミリ引用特許表記修正（ex.A2→A）'!$A$2:$B$241,2,FALSE)=0,"family無し",IF(COUNTIF(INDIRECT("'ファミリ引用特許表記修正（ex.A2→A）'!"&amp;ADDRESS(MATCH(C109,'ファミリ引用特許表記修正（ex.A2→A）'!$A$2:$A$241,0),1)&amp;":"&amp;ADDRESS(MATCH(C109,'ファミリ引用特許表記修正（ex.A2→A）'!$A$2:$A$241,0),171)),R109)+COUNTIF(INDIRECT("'ファミリ引用特許表記修正（ex.A2→A）'!"&amp;ADDRESS(MATCH(C109,'ファミリ引用特許表記修正（ex.A2→A）'!$A$2:$A$241,0),1)&amp;":"&amp;ADDRESS(MATCH(C109,'ファミリ引用特許表記修正（ex.A2→A）'!$A$2:$A$241,0),171)),S109)+COUNTIF(INDIRECT("'ファミリ引用特許表記修正（ex.A2→A）'!"&amp;ADDRESS(MATCH(C109,'ファミリ引用特許表記修正（ex.A2→A）'!$A$2:$A$241,0),1)&amp;":"&amp;ADDRESS(MATCH(C109,'ファミリ引用特許表記修正（ex.A2→A）'!$A$2:$A$241,0),171)),T109)+COUNTIF(INDIRECT("'ファミリ引用特許表記修正（ex.A2→A）'!"&amp;ADDRESS(MATCH(C109,'ファミリ引用特許表記修正（ex.A2→A）'!$A$2:$A$241,0),1)&amp;":"&amp;ADDRESS(MATCH(C109,'ファミリ引用特許表記修正（ex.A2→A）'!$A$2:$A$241,0),171)),W109)+COUNTIF(INDIRECT("'ファミリ引用特許表記修正（ex.A2→A）'!"&amp;ADDRESS(MATCH(C109,'ファミリ引用特許表記修正（ex.A2→A）'!$A$2:$A$241,0),1)&amp;":"&amp;ADDRESS(MATCH(C109,'ファミリ引用特許表記修正（ex.A2→A）'!$A$2:$A$241,0),171)),Y109)&gt;0,"Yes","No")),"")</f>
        <v/>
      </c>
      <c r="AR109" s="193" t="str">
        <f>IF(OR(LEFT(R109)="特",LEFT(R109)="実",AND(OR(LEFT(R109,2)="US",LEFT(R109,2)="WO",LEFT(R109,2)="GB",LEFT(R109,2)="EP",LEFT(R109,2)="DE"),OR(MID(R109,3,1)="1",MID(R109,3,1)="2",MID(R109,3,1)="3",MID(R109,3,1)="4",MID(R109,3,1)="5",MID(R109,3,1)="6",MID(R109,3,1)="7",MID(R109,3,1)="8",MID(R109,3,1)="9",MID(R109,3,1)="0",))),"",VLOOKUP($C109,ファミリ発明者引用文献!A$3:B$235,2,FALSE))</f>
        <v>,,</v>
      </c>
      <c r="AS109" s="55" t="str">
        <f>VLOOKUP(C109,ファミリ引用文献WO!A$2:B$241,2,FALSE)</f>
        <v/>
      </c>
      <c r="AT109" s="58" t="str">
        <f>VLOOKUP(C109,ファミリ引用文献!A$3:B$242,2,FALSE)</f>
        <v/>
      </c>
      <c r="AU109" s="58" t="str">
        <f>VLOOKUP(C109,審判データ!AH$2:BT$379,39,FALSE)</f>
        <v xml:space="preserve"> </v>
      </c>
      <c r="AV109" s="62" t="str">
        <f ca="1">IF(INDIRECT("審判データ!"&amp;ADDRESS(MATCH(C109,審判データ!$AH$1:$AH$379,0),32))="早期審査の対象とする","早期審査","")</f>
        <v/>
      </c>
      <c r="AW109" s="665" t="str">
        <f t="shared" si="6"/>
        <v/>
      </c>
      <c r="AX109" s="666" t="str">
        <f>IF(LEFT(AE109,3)="日本特",IF(LEFT(C109)="特",VLOOKUP(C109,'本件、証拠文献テーマコード'!G$2:I$376,3,FALSE),VLOOKUP(C109,'本件、証拠文献テーマコード'!B$2:I$376,8,FALSE)),"")</f>
        <v/>
      </c>
      <c r="AY109" s="666" t="str">
        <f>IF(LEFT(AE109,3)="日本特",IF(OR(MID(R109,2,1)="開",MID(R109,2,1)="表",MID(R109,2,1)="登"),VLOOKUP(R109,'本件、証拠文献テーマコード'!C$2:I$379,7,FALSE),VLOOKUP(R109,'本件、証拠文献テーマコード'!G$2:I$379,3,FALSE)),"")</f>
        <v/>
      </c>
      <c r="AZ109" s="54"/>
    </row>
    <row r="110" spans="1:52" ht="54" x14ac:dyDescent="0.15">
      <c r="A110" s="900"/>
      <c r="B110" s="586" t="str">
        <f ca="1">IF(A110="",B109,INDIRECT("審判データ!"&amp;ADDRESS(MATCH(A110,審判データ!$HC$1:$HC$379,0),20))&amp;" / "&amp;INDIRECT("審判データ!"&amp;ADDRESS(MATCH(A110,審判データ!$HC$1:$HC$379,0),21)))</f>
        <v>2012 / 29-2</v>
      </c>
      <c r="C110" s="684">
        <v>4027451</v>
      </c>
      <c r="D110" s="306" t="s">
        <v>1454</v>
      </c>
      <c r="E110" s="159" t="str">
        <f ca="1">INDIRECT("審判データ!"&amp;ADDRESS(MATCH(C110,審判データ!$AH$1:$AH$379,0),55))</f>
        <v>フマキラー株式会社</v>
      </c>
      <c r="F110" s="307" t="str">
        <f ca="1">INDIRECT("審判データ!"&amp;ADDRESS(MATCH(C110,審判データ!$AH$1:$AH$379,0),56))</f>
        <v>杉浦　正昭</v>
      </c>
      <c r="G110" s="43" t="str">
        <f ca="1">INDIRECT("審判データ!"&amp;ADDRESS(MATCH(C110,審判データ!$AH$1:$AH$379,0),72))</f>
        <v xml:space="preserve"> </v>
      </c>
      <c r="H110" s="307" t="str">
        <f ca="1">INDIRECT("審判データ!"&amp;ADDRESS(MATCH(C110,審判データ!$AH$1:$AH$379,0),41))</f>
        <v>A01N 25/02;A01N 25/04    101;A01N 25/04    102;A01N 53/02;B05B  9/04</v>
      </c>
      <c r="I110" s="307" t="str">
        <f ca="1">INDIRECT("審判データ!"&amp;ADDRESS(MATCH(C110,審判データ!$AH$1:$AH$379,0),49))</f>
        <v>A01N  25/02@AFI(JP);B05B   9/04@AFI(JP);A01N  25/04@ALI(JP);A01N  53/02@ALI(JP)</v>
      </c>
      <c r="J110" s="307" t="str">
        <f ca="1">INDIRECT("審判データ!"&amp;ADDRESS(MATCH(C110,審判データ!$AH$1:$AH$379,0),51))</f>
        <v>B05B  9/04;A01N 25/02;A01N 25/04    101;A01N 25/04    102;A01N 53/00    502</v>
      </c>
      <c r="K110" s="308" t="str">
        <f ca="1">INDIRECT("審判データ!"&amp;ADDRESS(MATCH(C110,審判データ!$AH$1:$AH$379,0),53))</f>
        <v>4F037 AA02;4H011 AC02;4H011 BA01;4H011 BB15;4H011 BC01;4H011 BC02;4H011 BC03;4H011 BC05;4F033 RA02</v>
      </c>
      <c r="L110" s="980"/>
      <c r="M110" s="986"/>
      <c r="N110" s="986"/>
      <c r="O110" s="1092"/>
      <c r="P110" s="1089"/>
      <c r="Q110" s="676" t="s">
        <v>340</v>
      </c>
      <c r="R110" s="644" t="s">
        <v>22526</v>
      </c>
      <c r="S110" s="677" t="str">
        <f>IF(OR(LEFT(R110)="特",LEFT(R110)="実"),VLOOKUP(R110,'証拠（JP特許）'!$B$2:$D$299,2,FALSE),IF(AND(OR(LEFT(R110,2)="US",LEFT(R110,2)="WO",LEFT(R110,2)="GB",LEFT(R110,2)="EP",LEFT(R110,2)="DE"),OR(MID(R110,3,1)="1",MID(R110,3,1)="2",MID(R110,3,1)="3",MID(R110,3,1)="4",MID(R110,3,1)="5",MID(R110,3,1)="6",MID(R110,3,1)="7",MID(R110,3,1)="8",MID(R110,3,1)="9",MID(R110,3,1)="0")),VLOOKUP(R110,'証拠（WW特許）'!$B$2:$C$90,2,FALSE),"_"))</f>
        <v>_</v>
      </c>
      <c r="T110" s="678" t="str">
        <f>IF(OR(LEFT(R110)="特",LEFT(R110)="実"),VLOOKUP(R110,'証拠（JP特許）'!$B$2:$E$299,4,FALSE),"_")</f>
        <v>_</v>
      </c>
      <c r="U110" s="677" t="s">
        <v>1467</v>
      </c>
      <c r="V110" s="678" t="s">
        <v>1479</v>
      </c>
      <c r="W110" s="648" t="str">
        <f t="shared" si="8"/>
        <v/>
      </c>
      <c r="X110" s="649"/>
      <c r="Y110" s="649" t="str">
        <f t="shared" si="9"/>
        <v/>
      </c>
      <c r="Z110" s="91" t="str">
        <f ca="1">IF(OR(LEFT(R110)="特",LEFT(R110)="実",AND(OR(LEFT(R110,2)="US",LEFT(R110,2)="WO",LEFT(R110,2)="GB",LEFT(R110,2)="EP",LEFT(R110,2)="DE"),OR(MID(R110,3,1)="1",MID(R110,3,1)="2",MID(R110,3,1)="3",MID(R110,3,1)="4",MID(R110,3,1)="5",MID(R110,3,1)="6",MID(R110,3,1)="7",MID(R110,3,1)="8",MID(R110,3,1)="9",MID(R110,3,1)="0",))),IF(COUNTIF(INDIRECT("拒絶理由・拒絶査定・異議申立!"&amp;ADDRESS(MATCH(C110,拒絶理由・拒絶査定・異議申立!B$1:B$1000,0),3)&amp;":"&amp;ADDRESS(MATCH(C110,拒絶理由・拒絶査定・異議申立!B$1:B$1000,0),50)),R110)+COUNTIF(INDIRECT("拒絶理由・拒絶査定・異議申立!"&amp;ADDRESS(MATCH(C110,拒絶理由・拒絶査定・異議申立!B$1:B$1000,0),3)&amp;":"&amp;ADDRESS(MATCH(C110,拒絶理由・拒絶査定・異議申立!B$1:B$1000,0),50)),T110)&gt;0,"Yes","No"),"")</f>
        <v/>
      </c>
      <c r="AA110" s="92" t="str">
        <f ca="1">IF(OR(LEFT(R110)="特",LEFT(R110)="実",AND(OR(LEFT(R110,2)="US",LEFT(R110,2)="WO",LEFT(R110,2)="GB",LEFT(R110,2)="EP",LEFT(R110,2)="DE"),OR(MID(R110,3,1)="1",MID(R110,3,1)="2",MID(R110,3,1)="3",MID(R110,3,1)="4",MID(R110,3,1)="5",MID(R110,3,1)="6",MID(R110,3,1)="7",MID(R110,3,1)="8",MID(R110,3,1)="9",MID(R110,3,1)="0",))),IF(COUNTIF(INDIRECT("先行技術調査・登録査定!"&amp;ADDRESS(MATCH(C110,先行技術調査・登録査定!B$1:B$1000,0),3)&amp;":"&amp;ADDRESS(MATCH(C110,先行技術調査・登録査定!B$1:B$1000,0),49)),R110)+COUNTIF(INDIRECT("先行技術調査・登録査定!"&amp;ADDRESS(MATCH(C110,先行技術調査・登録査定!B$1:B$1000,0),3)&amp;":"&amp;ADDRESS(MATCH(C110,先行技術調査・登録査定!B$1:B$1000,0),49)),T110)&gt;0,"Yes","No"),"")</f>
        <v/>
      </c>
      <c r="AB110" s="169" t="str">
        <f t="shared" ca="1" si="10"/>
        <v/>
      </c>
      <c r="AC110" s="94" t="str">
        <f>IF(OR(LEFT(R110)="特",LEFT(R110)="実",AND(OR(LEFT(R110,2)="US",LEFT(R110,2)="WO",LEFT(R110,2)="GB",LEFT(R110,2)="EP",LEFT(R110,2)="DE"),OR(MID(R110,3,1)="1",MID(R110,3,1)="2",MID(R110,3,1)="3",MID(R110,3,1)="4",MID(R110,3,1)="5",MID(R110,3,1)="6",MID(R110,3,1)="7",MID(R110,3,1)="8",MID(R110,3,1)="9",MID(R110,3,1)="0",))),"",VLOOKUP($C110,非特許文献リスト!$A$2:$C$196,2,FALSE))</f>
        <v/>
      </c>
      <c r="AD110" s="95" t="str">
        <f>IF(OR(LEFT(R110)="特",LEFT(R110)="実",AND(OR(LEFT(R110,2)="US",LEFT(R110,2)="WO",LEFT(R110,2)="GB",LEFT(R110,2)="EP",LEFT(R110,2)="DE"),OR(MID(R110,3,1)="1",MID(R110,3,1)="2",MID(R110,3,1)="3",MID(R110,3,1)="4",MID(R110,3,1)="5",MID(R110,3,1)="6",MID(R110,3,1)="7",MID(R110,3,1)="8",MID(R110,3,1)="9",MID(R110,3,1)="0",))),"",VLOOKUP($C110,非特許文献リスト!$A$2:$C$196,3,FALSE))</f>
        <v/>
      </c>
      <c r="AE110" s="175" t="str">
        <f t="shared" si="7"/>
        <v/>
      </c>
      <c r="AF110" s="176" t="str">
        <f>IF(OR(LEFT(R110)="特",LEFT(R110)="実"),VLOOKUP(R110,'証拠（JP特許）'!$B$2:$AB$299,10,FALSE),IF(AND(OR(LEFT(R110,2)="US",LEFT(R110,2)="WO",LEFT(R110,2)="GB",LEFT(R110,2)="EP",LEFT(R110,2)="DE"),OR(MID(R110,3,1)="1",MID(R110,3,1)="2",MID(R110,3,1)="3",MID(R110,3,1)="4",MID(R110,3,1)="5",MID(R110,3,1)="6",MID(R110,3,1)="7",MID(R110,3,1)="8",MID(R110,3,1)="9",MID(R110,3,1)="0",)),VLOOKUP(R110,'証拠（WW特許）'!$B$2:$M$90,8,FALSE),""))</f>
        <v/>
      </c>
      <c r="AG110" s="176" t="str">
        <f>IF(OR(LEFT(R110)="特",LEFT(R110)="実"),VLOOKUP(R110,'証拠（JP特許）'!$B$2:$AB$299,26,FALSE),IF(AND(OR(LEFT(R110,2)="US",LEFT(R110,2)="WO",LEFT(R110,2)="GB",LEFT(R110,2)="EP",LEFT(R110,2)="DE"),OR(MID(R110,3,1)="1",MID(R110,3,1)="2",MID(R110,3,1)="3",MID(R110,3,1)="4",MID(R110,3,1)="5",MID(R110,3,1)="6",MID(R110,3,1)="7",MID(R110,3,1)="8",MID(R110,3,1)="9",MID(R110,3,1)="0",)),VLOOKUP(R110,'証拠（WW特許）'!$B$2:$M$90,12,FALSE),""))</f>
        <v/>
      </c>
      <c r="AH110" s="58" t="str">
        <f>IF(OR(LEFT(R110)="特",LEFT(R110)="実"),VLOOKUP(R110,'証拠（JP特許）'!$B$2:$X$299,20,FALSE),IF(AND(OR(LEFT(R110,2)="US",LEFT(R110,2)="WO",LEFT(R110,2)="GB",LEFT(R110,2)="EP",LEFT(R110,2)="DE"),OR(MID(R110,3,1)="1",MID(R110,3,1)="2",MID(R110,3,1)="3",MID(R110,3,1)="4",MID(R110,3,1)="5",MID(R110,3,1)="6",MID(R110,3,1)="7",MID(R110,3,1)="8",MID(R110,3,1)="9",MID(R110,3,1)="0",)),VLOOKUP(R110,'証拠（WW特許）'!$B$2:$U$90,20,FALSE),""))</f>
        <v/>
      </c>
      <c r="AI110" s="58" t="str">
        <f>IF(OR(LEFT(R110)="特",LEFT(R110)="実"),VLOOKUP(R110,'証拠（JP特許）'!$B$2:$X$299,21,FALSE),"")</f>
        <v/>
      </c>
      <c r="AJ110" s="58" t="str">
        <f>IF(OR(LEFT(R110)="特",LEFT(R110)="実"),VLOOKUP(R110,'証拠（JP特許）'!$B$2:$X$299,22,FALSE),"")</f>
        <v/>
      </c>
      <c r="AK110" s="59" t="str">
        <f>IF(OR(LEFT(R110)="特",LEFT(R110)="実"),VLOOKUP(R110,'証拠（JP特許）'!$B$2:$X$299,17,FALSE),IF(AND(OR(LEFT(R110,2)="US",LEFT(R110,2)="WO",LEFT(R110,2)="GB",LEFT(R110,2)="EP",LEFT(R110,2)="DE"),OR(MID(R110,3,1)="1",MID(R110,3,1)="2",MID(R110,3,1)="3",MID(R110,3,1)="4",MID(R110,3,1)="5",MID(R110,3,1)="6",MID(R110,3,1)="7",MID(R110,3,1)="8",MID(R110,3,1)="9",MID(R110,3,1)="0",)),VLOOKUP(R110,'証拠（WW特許）'!$B$2:$U$90,16,FALSE),""))</f>
        <v/>
      </c>
      <c r="AL110" s="58"/>
      <c r="AM110" s="58"/>
      <c r="AN110" s="58"/>
      <c r="AO110" s="58" t="str">
        <f ca="1">IF(OR(LEFT(R110)="特",LEFT(R110)="実",AND(OR(LEFT(R110,2)="US",LEFT(R110,2)="WO",LEFT(R110,2)="GB",LEFT(R110,2)="EP",LEFT(R110,2)="DE"),OR(MID(R110,3,1)="1",MID(R110,3,1)="2",MID(R110,3,1)="3",MID(R110,3,1)="4",MID(R110,3,1)="5",MID(R110,3,1)="6",MID(R110,3,1)="7",MID(R110,3,1)="8",MID(R110,3,1)="9",MID(R110,3,1)="0"))),IF(COUNTIF(INDIRECT("発明者引用!"&amp;ADDRESS(MATCH(C110,発明者引用!B$1:B$196,0),4)&amp;":"&amp;ADDRESS(MATCH(C110,発明者引用!B$1:B$196,0),17)),R110)+COUNTIF(INDIRECT("発明者引用!"&amp;ADDRESS(MATCH(C110,発明者引用!B$1:B$196,0),4)&amp;":"&amp;ADDRESS(MATCH(C110,発明者引用!B$1:B$196,0),17)),#REF!)+COUNTIF(INDIRECT("発明者引用!"&amp;ADDRESS(MATCH(C110,発明者引用!B$1:B$196,0),4)&amp;":"&amp;ADDRESS(MATCH(C110,発明者引用!B$1:B$196,0),17)),T110)&gt;0,"Yes","No"),"")</f>
        <v/>
      </c>
      <c r="AP110" s="58" t="str">
        <f ca="1">IF(OR(LEFT(R110)="特",LEFT(R110)="実",AND(OR(LEFT(R110,2)="US",LEFT(R110,2)="WO",LEFT(R110,2)="GB",LEFT(R110,2)="EP",LEFT(R110,2)="DE"),OR(MID(R110,3,1)="1",MID(R110,3,1)="2",MID(R110,3,1)="3",MID(R110,3,1)="4",MID(R110,3,1)="5",MID(R110,3,1)="6",MID(R110,3,1)="7",MID(R110,3,1)="8",MID(R110,3,1)="9",MID(R110,3,1)="0"))),IF(VLOOKUP(C110,ファミリ引用特許WO!$A$2:$B$241,2,FALSE)+VLOOKUP(C110,ファミリ引用文献WO!$A$2:$C$241,3,FALSE)=0,"ISR無し",IF(COUNTIF(INDIRECT("ファミリ引用特許WO!"&amp;ADDRESS(MATCH(C110,ファミリ引用特許WO!$A$2:$A$241,0),1)&amp;":"&amp;ADDRESS(MATCH(C110,ファミリ引用特許WO!$A$2:$A$241,0),19)),R110)+COUNTIF(INDIRECT("ファミリ引用特許WO!"&amp;ADDRESS(MATCH(C110,ファミリ引用特許WO!$A$2:$A$241,0),1)&amp;":"&amp;ADDRESS(MATCH(C110,ファミリ引用特許WO!$A$2:$A$241,0),19)),S110)+COUNTIF(INDIRECT("ファミリ引用特許WO!"&amp;ADDRESS(MATCH(C110,ファミリ引用特許WO!$A$2:$A$241,0),1)&amp;":"&amp;ADDRESS(MATCH(C110,ファミリ引用特許WO!$A$2:$A$241,0),19)),T110)+COUNTIF(INDIRECT("ファミリ引用特許WO!"&amp;ADDRESS(MATCH(C110,ファミリ引用特許WO!$A$2:$A$241,0),1)&amp;":"&amp;ADDRESS(MATCH(C110,ファミリ引用特許WO!$A$2:$A$241,0),19)),W110)+COUNTIF(INDIRECT("ファミリ引用特許WO!"&amp;ADDRESS(MATCH(C110,ファミリ引用特許WO!$A$2:$A$241,0),1)&amp;":"&amp;ADDRESS(MATCH(C110,ファミリ引用特許WO!$A$2:$A$241,0),19)),Y110)&gt;0,"Yes","No")),"")</f>
        <v/>
      </c>
      <c r="AQ110" s="55" t="str">
        <f ca="1">IF(OR(LEFT(R110)="特",LEFT(R110)="実",AND(OR(LEFT(R110,2)="US",LEFT(R110,2)="WO",LEFT(R110,2)="GB",LEFT(R110,2)="EP",LEFT(R110,2)="DE"),OR(MID(R110,3,1)="1",MID(R110,3,1)="2",MID(R110,3,1)="3",MID(R110,3,1)="4",MID(R110,3,1)="5",MID(R110,3,1)="6",MID(R110,3,1)="7",MID(R110,3,1)="8",MID(R110,3,1)="9",MID(R110,3,1)="0"))),IF(VLOOKUP(C110,'ファミリ引用特許表記修正（ex.A2→A）'!$A$2:$B$241,2,FALSE)=0,"family無し",IF(COUNTIF(INDIRECT("'ファミリ引用特許表記修正（ex.A2→A）'!"&amp;ADDRESS(MATCH(C110,'ファミリ引用特許表記修正（ex.A2→A）'!$A$2:$A$241,0),1)&amp;":"&amp;ADDRESS(MATCH(C110,'ファミリ引用特許表記修正（ex.A2→A）'!$A$2:$A$241,0),171)),R110)+COUNTIF(INDIRECT("'ファミリ引用特許表記修正（ex.A2→A）'!"&amp;ADDRESS(MATCH(C110,'ファミリ引用特許表記修正（ex.A2→A）'!$A$2:$A$241,0),1)&amp;":"&amp;ADDRESS(MATCH(C110,'ファミリ引用特許表記修正（ex.A2→A）'!$A$2:$A$241,0),171)),S110)+COUNTIF(INDIRECT("'ファミリ引用特許表記修正（ex.A2→A）'!"&amp;ADDRESS(MATCH(C110,'ファミリ引用特許表記修正（ex.A2→A）'!$A$2:$A$241,0),1)&amp;":"&amp;ADDRESS(MATCH(C110,'ファミリ引用特許表記修正（ex.A2→A）'!$A$2:$A$241,0),171)),T110)+COUNTIF(INDIRECT("'ファミリ引用特許表記修正（ex.A2→A）'!"&amp;ADDRESS(MATCH(C110,'ファミリ引用特許表記修正（ex.A2→A）'!$A$2:$A$241,0),1)&amp;":"&amp;ADDRESS(MATCH(C110,'ファミリ引用特許表記修正（ex.A2→A）'!$A$2:$A$241,0),171)),W110)+COUNTIF(INDIRECT("'ファミリ引用特許表記修正（ex.A2→A）'!"&amp;ADDRESS(MATCH(C110,'ファミリ引用特許表記修正（ex.A2→A）'!$A$2:$A$241,0),1)&amp;":"&amp;ADDRESS(MATCH(C110,'ファミリ引用特許表記修正（ex.A2→A）'!$A$2:$A$241,0),171)),Y110)&gt;0,"Yes","No")),"")</f>
        <v/>
      </c>
      <c r="AR110" s="193" t="str">
        <f>IF(OR(LEFT(R110)="特",LEFT(R110)="実",AND(OR(LEFT(R110,2)="US",LEFT(R110,2)="WO",LEFT(R110,2)="GB",LEFT(R110,2)="EP",LEFT(R110,2)="DE"),OR(MID(R110,3,1)="1",MID(R110,3,1)="2",MID(R110,3,1)="3",MID(R110,3,1)="4",MID(R110,3,1)="5",MID(R110,3,1)="6",MID(R110,3,1)="7",MID(R110,3,1)="8",MID(R110,3,1)="9",MID(R110,3,1)="0",))),"",VLOOKUP($C110,ファミリ発明者引用文献!A$3:B$235,2,FALSE))</f>
        <v>,,</v>
      </c>
      <c r="AS110" s="55" t="str">
        <f>VLOOKUP(C110,ファミリ引用文献WO!A$2:B$241,2,FALSE)</f>
        <v/>
      </c>
      <c r="AT110" s="58" t="str">
        <f>VLOOKUP(C110,ファミリ引用文献!A$3:B$242,2,FALSE)</f>
        <v/>
      </c>
      <c r="AU110" s="58" t="str">
        <f>VLOOKUP(C110,審判データ!AH$2:BT$379,39,FALSE)</f>
        <v xml:space="preserve"> </v>
      </c>
      <c r="AV110" s="62" t="str">
        <f ca="1">IF(INDIRECT("審判データ!"&amp;ADDRESS(MATCH(C110,審判データ!$AH$1:$AH$379,0),32))="早期審査の対象とする","早期審査","")</f>
        <v/>
      </c>
      <c r="AW110" s="665" t="str">
        <f t="shared" si="6"/>
        <v/>
      </c>
      <c r="AX110" s="666" t="str">
        <f>IF(LEFT(AE110,3)="日本特",IF(LEFT(C110)="特",VLOOKUP(C110,'本件、証拠文献テーマコード'!G$2:I$376,3,FALSE),VLOOKUP(C110,'本件、証拠文献テーマコード'!B$2:I$376,8,FALSE)),"")</f>
        <v/>
      </c>
      <c r="AY110" s="666" t="str">
        <f>IF(LEFT(AE110,3)="日本特",IF(OR(MID(R110,2,1)="開",MID(R110,2,1)="表",MID(R110,2,1)="登"),VLOOKUP(R110,'本件、証拠文献テーマコード'!C$2:I$379,7,FALSE),VLOOKUP(R110,'本件、証拠文献テーマコード'!G$2:I$379,3,FALSE)),"")</f>
        <v/>
      </c>
      <c r="AZ110" s="54"/>
    </row>
    <row r="111" spans="1:52" ht="67.5" x14ac:dyDescent="0.15">
      <c r="A111" s="900"/>
      <c r="B111" s="586" t="str">
        <f ca="1">IF(A111="",B110,INDIRECT("審判データ!"&amp;ADDRESS(MATCH(A111,審判データ!$HC$1:$HC$379,0),20))&amp;" / "&amp;INDIRECT("審判データ!"&amp;ADDRESS(MATCH(A111,審判データ!$HC$1:$HC$379,0),21)))</f>
        <v>2012 / 29-2</v>
      </c>
      <c r="C111" s="684">
        <v>4027451</v>
      </c>
      <c r="D111" s="306" t="s">
        <v>1454</v>
      </c>
      <c r="E111" s="159" t="str">
        <f ca="1">INDIRECT("審判データ!"&amp;ADDRESS(MATCH(C111,審判データ!$AH$1:$AH$379,0),55))</f>
        <v>フマキラー株式会社</v>
      </c>
      <c r="F111" s="307" t="str">
        <f ca="1">INDIRECT("審判データ!"&amp;ADDRESS(MATCH(C111,審判データ!$AH$1:$AH$379,0),56))</f>
        <v>杉浦　正昭</v>
      </c>
      <c r="G111" s="43" t="str">
        <f ca="1">INDIRECT("審判データ!"&amp;ADDRESS(MATCH(C111,審判データ!$AH$1:$AH$379,0),72))</f>
        <v xml:space="preserve"> </v>
      </c>
      <c r="H111" s="307" t="str">
        <f ca="1">INDIRECT("審判データ!"&amp;ADDRESS(MATCH(C111,審判データ!$AH$1:$AH$379,0),41))</f>
        <v>A01N 25/02;A01N 25/04    101;A01N 25/04    102;A01N 53/02;B05B  9/04</v>
      </c>
      <c r="I111" s="307" t="str">
        <f ca="1">INDIRECT("審判データ!"&amp;ADDRESS(MATCH(C111,審判データ!$AH$1:$AH$379,0),49))</f>
        <v>A01N  25/02@AFI(JP);B05B   9/04@AFI(JP);A01N  25/04@ALI(JP);A01N  53/02@ALI(JP)</v>
      </c>
      <c r="J111" s="307" t="str">
        <f ca="1">INDIRECT("審判データ!"&amp;ADDRESS(MATCH(C111,審判データ!$AH$1:$AH$379,0),51))</f>
        <v>B05B  9/04;A01N 25/02;A01N 25/04    101;A01N 25/04    102;A01N 53/00    502</v>
      </c>
      <c r="K111" s="308" t="str">
        <f ca="1">INDIRECT("審判データ!"&amp;ADDRESS(MATCH(C111,審判データ!$AH$1:$AH$379,0),53))</f>
        <v>4F037 AA02;4H011 AC02;4H011 BA01;4H011 BB15;4H011 BC01;4H011 BC02;4H011 BC03;4H011 BC05;4F033 RA02</v>
      </c>
      <c r="L111" s="980"/>
      <c r="M111" s="986"/>
      <c r="N111" s="986"/>
      <c r="O111" s="1092"/>
      <c r="P111" s="1089"/>
      <c r="Q111" s="676" t="s">
        <v>348</v>
      </c>
      <c r="R111" s="644" t="s">
        <v>1502</v>
      </c>
      <c r="S111" s="677" t="str">
        <f>IF(OR(LEFT(R111)="特",LEFT(R111)="実"),VLOOKUP(R111,'証拠（JP特許）'!$B$2:$D$299,2,FALSE),IF(AND(OR(LEFT(R111,2)="US",LEFT(R111,2)="WO",LEFT(R111,2)="GB",LEFT(R111,2)="EP",LEFT(R111,2)="DE"),OR(MID(R111,3,1)="1",MID(R111,3,1)="2",MID(R111,3,1)="3",MID(R111,3,1)="4",MID(R111,3,1)="5",MID(R111,3,1)="6",MID(R111,3,1)="7",MID(R111,3,1)="8",MID(R111,3,1)="9",MID(R111,3,1)="0")),VLOOKUP(R111,'証拠（WW特許）'!$B$2:$C$90,2,FALSE),"_"))</f>
        <v>_</v>
      </c>
      <c r="T111" s="678" t="str">
        <f>IF(OR(LEFT(R111)="特",LEFT(R111)="実"),VLOOKUP(R111,'証拠（JP特許）'!$B$2:$E$299,4,FALSE),"_")</f>
        <v>_</v>
      </c>
      <c r="U111" s="677" t="s">
        <v>1467</v>
      </c>
      <c r="V111" s="678" t="s">
        <v>1479</v>
      </c>
      <c r="W111" s="648" t="str">
        <f t="shared" si="8"/>
        <v/>
      </c>
      <c r="X111" s="649"/>
      <c r="Y111" s="649" t="str">
        <f t="shared" si="9"/>
        <v/>
      </c>
      <c r="Z111" s="91" t="str">
        <f ca="1">IF(OR(LEFT(R111)="特",LEFT(R111)="実",AND(OR(LEFT(R111,2)="US",LEFT(R111,2)="WO",LEFT(R111,2)="GB",LEFT(R111,2)="EP",LEFT(R111,2)="DE"),OR(MID(R111,3,1)="1",MID(R111,3,1)="2",MID(R111,3,1)="3",MID(R111,3,1)="4",MID(R111,3,1)="5",MID(R111,3,1)="6",MID(R111,3,1)="7",MID(R111,3,1)="8",MID(R111,3,1)="9",MID(R111,3,1)="0",))),IF(COUNTIF(INDIRECT("拒絶理由・拒絶査定・異議申立!"&amp;ADDRESS(MATCH(C111,拒絶理由・拒絶査定・異議申立!B$1:B$1000,0),3)&amp;":"&amp;ADDRESS(MATCH(C111,拒絶理由・拒絶査定・異議申立!B$1:B$1000,0),50)),R111)+COUNTIF(INDIRECT("拒絶理由・拒絶査定・異議申立!"&amp;ADDRESS(MATCH(C111,拒絶理由・拒絶査定・異議申立!B$1:B$1000,0),3)&amp;":"&amp;ADDRESS(MATCH(C111,拒絶理由・拒絶査定・異議申立!B$1:B$1000,0),50)),T111)&gt;0,"Yes","No"),"")</f>
        <v/>
      </c>
      <c r="AA111" s="92" t="str">
        <f ca="1">IF(OR(LEFT(R111)="特",LEFT(R111)="実",AND(OR(LEFT(R111,2)="US",LEFT(R111,2)="WO",LEFT(R111,2)="GB",LEFT(R111,2)="EP",LEFT(R111,2)="DE"),OR(MID(R111,3,1)="1",MID(R111,3,1)="2",MID(R111,3,1)="3",MID(R111,3,1)="4",MID(R111,3,1)="5",MID(R111,3,1)="6",MID(R111,3,1)="7",MID(R111,3,1)="8",MID(R111,3,1)="9",MID(R111,3,1)="0",))),IF(COUNTIF(INDIRECT("先行技術調査・登録査定!"&amp;ADDRESS(MATCH(C111,先行技術調査・登録査定!B$1:B$1000,0),3)&amp;":"&amp;ADDRESS(MATCH(C111,先行技術調査・登録査定!B$1:B$1000,0),49)),R111)+COUNTIF(INDIRECT("先行技術調査・登録査定!"&amp;ADDRESS(MATCH(C111,先行技術調査・登録査定!B$1:B$1000,0),3)&amp;":"&amp;ADDRESS(MATCH(C111,先行技術調査・登録査定!B$1:B$1000,0),49)),T111)&gt;0,"Yes","No"),"")</f>
        <v/>
      </c>
      <c r="AB111" s="169" t="str">
        <f t="shared" ca="1" si="10"/>
        <v/>
      </c>
      <c r="AC111" s="94" t="str">
        <f>IF(OR(LEFT(R111)="特",LEFT(R111)="実",AND(OR(LEFT(R111,2)="US",LEFT(R111,2)="WO",LEFT(R111,2)="GB",LEFT(R111,2)="EP",LEFT(R111,2)="DE"),OR(MID(R111,3,1)="1",MID(R111,3,1)="2",MID(R111,3,1)="3",MID(R111,3,1)="4",MID(R111,3,1)="5",MID(R111,3,1)="6",MID(R111,3,1)="7",MID(R111,3,1)="8",MID(R111,3,1)="9",MID(R111,3,1)="0",))),"",VLOOKUP($C111,非特許文献リスト!$A$2:$C$196,2,FALSE))</f>
        <v/>
      </c>
      <c r="AD111" s="95" t="str">
        <f>IF(OR(LEFT(R111)="特",LEFT(R111)="実",AND(OR(LEFT(R111,2)="US",LEFT(R111,2)="WO",LEFT(R111,2)="GB",LEFT(R111,2)="EP",LEFT(R111,2)="DE"),OR(MID(R111,3,1)="1",MID(R111,3,1)="2",MID(R111,3,1)="3",MID(R111,3,1)="4",MID(R111,3,1)="5",MID(R111,3,1)="6",MID(R111,3,1)="7",MID(R111,3,1)="8",MID(R111,3,1)="9",MID(R111,3,1)="0",))),"",VLOOKUP($C111,非特許文献リスト!$A$2:$C$196,3,FALSE))</f>
        <v/>
      </c>
      <c r="AE111" s="175" t="str">
        <f t="shared" si="7"/>
        <v/>
      </c>
      <c r="AF111" s="176" t="str">
        <f>IF(OR(LEFT(R111)="特",LEFT(R111)="実"),VLOOKUP(R111,'証拠（JP特許）'!$B$2:$AB$299,10,FALSE),IF(AND(OR(LEFT(R111,2)="US",LEFT(R111,2)="WO",LEFT(R111,2)="GB",LEFT(R111,2)="EP",LEFT(R111,2)="DE"),OR(MID(R111,3,1)="1",MID(R111,3,1)="2",MID(R111,3,1)="3",MID(R111,3,1)="4",MID(R111,3,1)="5",MID(R111,3,1)="6",MID(R111,3,1)="7",MID(R111,3,1)="8",MID(R111,3,1)="9",MID(R111,3,1)="0",)),VLOOKUP(R111,'証拠（WW特許）'!$B$2:$M$90,8,FALSE),""))</f>
        <v/>
      </c>
      <c r="AG111" s="176" t="str">
        <f>IF(OR(LEFT(R111)="特",LEFT(R111)="実"),VLOOKUP(R111,'証拠（JP特許）'!$B$2:$AB$299,26,FALSE),IF(AND(OR(LEFT(R111,2)="US",LEFT(R111,2)="WO",LEFT(R111,2)="GB",LEFT(R111,2)="EP",LEFT(R111,2)="DE"),OR(MID(R111,3,1)="1",MID(R111,3,1)="2",MID(R111,3,1)="3",MID(R111,3,1)="4",MID(R111,3,1)="5",MID(R111,3,1)="6",MID(R111,3,1)="7",MID(R111,3,1)="8",MID(R111,3,1)="9",MID(R111,3,1)="0",)),VLOOKUP(R111,'証拠（WW特許）'!$B$2:$M$90,12,FALSE),""))</f>
        <v/>
      </c>
      <c r="AH111" s="58" t="str">
        <f>IF(OR(LEFT(R111)="特",LEFT(R111)="実"),VLOOKUP(R111,'証拠（JP特許）'!$B$2:$X$299,20,FALSE),IF(AND(OR(LEFT(R111,2)="US",LEFT(R111,2)="WO",LEFT(R111,2)="GB",LEFT(R111,2)="EP",LEFT(R111,2)="DE"),OR(MID(R111,3,1)="1",MID(R111,3,1)="2",MID(R111,3,1)="3",MID(R111,3,1)="4",MID(R111,3,1)="5",MID(R111,3,1)="6",MID(R111,3,1)="7",MID(R111,3,1)="8",MID(R111,3,1)="9",MID(R111,3,1)="0",)),VLOOKUP(R111,'証拠（WW特許）'!$B$2:$U$90,20,FALSE),""))</f>
        <v/>
      </c>
      <c r="AI111" s="58" t="str">
        <f>IF(OR(LEFT(R111)="特",LEFT(R111)="実"),VLOOKUP(R111,'証拠（JP特許）'!$B$2:$X$299,21,FALSE),"")</f>
        <v/>
      </c>
      <c r="AJ111" s="58" t="str">
        <f>IF(OR(LEFT(R111)="特",LEFT(R111)="実"),VLOOKUP(R111,'証拠（JP特許）'!$B$2:$X$299,22,FALSE),"")</f>
        <v/>
      </c>
      <c r="AK111" s="59" t="str">
        <f>IF(OR(LEFT(R111)="特",LEFT(R111)="実"),VLOOKUP(R111,'証拠（JP特許）'!$B$2:$X$299,17,FALSE),IF(AND(OR(LEFT(R111,2)="US",LEFT(R111,2)="WO",LEFT(R111,2)="GB",LEFT(R111,2)="EP",LEFT(R111,2)="DE"),OR(MID(R111,3,1)="1",MID(R111,3,1)="2",MID(R111,3,1)="3",MID(R111,3,1)="4",MID(R111,3,1)="5",MID(R111,3,1)="6",MID(R111,3,1)="7",MID(R111,3,1)="8",MID(R111,3,1)="9",MID(R111,3,1)="0",)),VLOOKUP(R111,'証拠（WW特許）'!$B$2:$U$90,16,FALSE),""))</f>
        <v/>
      </c>
      <c r="AL111" s="58"/>
      <c r="AM111" s="58"/>
      <c r="AN111" s="58"/>
      <c r="AO111" s="58" t="str">
        <f ca="1">IF(OR(LEFT(R111)="特",LEFT(R111)="実",AND(OR(LEFT(R111,2)="US",LEFT(R111,2)="WO",LEFT(R111,2)="GB",LEFT(R111,2)="EP",LEFT(R111,2)="DE"),OR(MID(R111,3,1)="1",MID(R111,3,1)="2",MID(R111,3,1)="3",MID(R111,3,1)="4",MID(R111,3,1)="5",MID(R111,3,1)="6",MID(R111,3,1)="7",MID(R111,3,1)="8",MID(R111,3,1)="9",MID(R111,3,1)="0"))),IF(COUNTIF(INDIRECT("発明者引用!"&amp;ADDRESS(MATCH(C111,発明者引用!B$1:B$196,0),4)&amp;":"&amp;ADDRESS(MATCH(C111,発明者引用!B$1:B$196,0),17)),R111)+COUNTIF(INDIRECT("発明者引用!"&amp;ADDRESS(MATCH(C111,発明者引用!B$1:B$196,0),4)&amp;":"&amp;ADDRESS(MATCH(C111,発明者引用!B$1:B$196,0),17)),#REF!)+COUNTIF(INDIRECT("発明者引用!"&amp;ADDRESS(MATCH(C111,発明者引用!B$1:B$196,0),4)&amp;":"&amp;ADDRESS(MATCH(C111,発明者引用!B$1:B$196,0),17)),T111)&gt;0,"Yes","No"),"")</f>
        <v/>
      </c>
      <c r="AP111" s="58" t="str">
        <f ca="1">IF(OR(LEFT(R111)="特",LEFT(R111)="実",AND(OR(LEFT(R111,2)="US",LEFT(R111,2)="WO",LEFT(R111,2)="GB",LEFT(R111,2)="EP",LEFT(R111,2)="DE"),OR(MID(R111,3,1)="1",MID(R111,3,1)="2",MID(R111,3,1)="3",MID(R111,3,1)="4",MID(R111,3,1)="5",MID(R111,3,1)="6",MID(R111,3,1)="7",MID(R111,3,1)="8",MID(R111,3,1)="9",MID(R111,3,1)="0"))),IF(VLOOKUP(C111,ファミリ引用特許WO!$A$2:$B$241,2,FALSE)+VLOOKUP(C111,ファミリ引用文献WO!$A$2:$C$241,3,FALSE)=0,"ISR無し",IF(COUNTIF(INDIRECT("ファミリ引用特許WO!"&amp;ADDRESS(MATCH(C111,ファミリ引用特許WO!$A$2:$A$241,0),1)&amp;":"&amp;ADDRESS(MATCH(C111,ファミリ引用特許WO!$A$2:$A$241,0),19)),R111)+COUNTIF(INDIRECT("ファミリ引用特許WO!"&amp;ADDRESS(MATCH(C111,ファミリ引用特許WO!$A$2:$A$241,0),1)&amp;":"&amp;ADDRESS(MATCH(C111,ファミリ引用特許WO!$A$2:$A$241,0),19)),S111)+COUNTIF(INDIRECT("ファミリ引用特許WO!"&amp;ADDRESS(MATCH(C111,ファミリ引用特許WO!$A$2:$A$241,0),1)&amp;":"&amp;ADDRESS(MATCH(C111,ファミリ引用特許WO!$A$2:$A$241,0),19)),T111)+COUNTIF(INDIRECT("ファミリ引用特許WO!"&amp;ADDRESS(MATCH(C111,ファミリ引用特許WO!$A$2:$A$241,0),1)&amp;":"&amp;ADDRESS(MATCH(C111,ファミリ引用特許WO!$A$2:$A$241,0),19)),W111)+COUNTIF(INDIRECT("ファミリ引用特許WO!"&amp;ADDRESS(MATCH(C111,ファミリ引用特許WO!$A$2:$A$241,0),1)&amp;":"&amp;ADDRESS(MATCH(C111,ファミリ引用特許WO!$A$2:$A$241,0),19)),Y111)&gt;0,"Yes","No")),"")</f>
        <v/>
      </c>
      <c r="AQ111" s="55" t="str">
        <f ca="1">IF(OR(LEFT(R111)="特",LEFT(R111)="実",AND(OR(LEFT(R111,2)="US",LEFT(R111,2)="WO",LEFT(R111,2)="GB",LEFT(R111,2)="EP",LEFT(R111,2)="DE"),OR(MID(R111,3,1)="1",MID(R111,3,1)="2",MID(R111,3,1)="3",MID(R111,3,1)="4",MID(R111,3,1)="5",MID(R111,3,1)="6",MID(R111,3,1)="7",MID(R111,3,1)="8",MID(R111,3,1)="9",MID(R111,3,1)="0"))),IF(VLOOKUP(C111,'ファミリ引用特許表記修正（ex.A2→A）'!$A$2:$B$241,2,FALSE)=0,"family無し",IF(COUNTIF(INDIRECT("'ファミリ引用特許表記修正（ex.A2→A）'!"&amp;ADDRESS(MATCH(C111,'ファミリ引用特許表記修正（ex.A2→A）'!$A$2:$A$241,0),1)&amp;":"&amp;ADDRESS(MATCH(C111,'ファミリ引用特許表記修正（ex.A2→A）'!$A$2:$A$241,0),171)),R111)+COUNTIF(INDIRECT("'ファミリ引用特許表記修正（ex.A2→A）'!"&amp;ADDRESS(MATCH(C111,'ファミリ引用特許表記修正（ex.A2→A）'!$A$2:$A$241,0),1)&amp;":"&amp;ADDRESS(MATCH(C111,'ファミリ引用特許表記修正（ex.A2→A）'!$A$2:$A$241,0),171)),S111)+COUNTIF(INDIRECT("'ファミリ引用特許表記修正（ex.A2→A）'!"&amp;ADDRESS(MATCH(C111,'ファミリ引用特許表記修正（ex.A2→A）'!$A$2:$A$241,0),1)&amp;":"&amp;ADDRESS(MATCH(C111,'ファミリ引用特許表記修正（ex.A2→A）'!$A$2:$A$241,0),171)),T111)+COUNTIF(INDIRECT("'ファミリ引用特許表記修正（ex.A2→A）'!"&amp;ADDRESS(MATCH(C111,'ファミリ引用特許表記修正（ex.A2→A）'!$A$2:$A$241,0),1)&amp;":"&amp;ADDRESS(MATCH(C111,'ファミリ引用特許表記修正（ex.A2→A）'!$A$2:$A$241,0),171)),W111)+COUNTIF(INDIRECT("'ファミリ引用特許表記修正（ex.A2→A）'!"&amp;ADDRESS(MATCH(C111,'ファミリ引用特許表記修正（ex.A2→A）'!$A$2:$A$241,0),1)&amp;":"&amp;ADDRESS(MATCH(C111,'ファミリ引用特許表記修正（ex.A2→A）'!$A$2:$A$241,0),171)),Y111)&gt;0,"Yes","No")),"")</f>
        <v/>
      </c>
      <c r="AR111" s="193" t="str">
        <f>IF(OR(LEFT(R111)="特",LEFT(R111)="実",AND(OR(LEFT(R111,2)="US",LEFT(R111,2)="WO",LEFT(R111,2)="GB",LEFT(R111,2)="EP",LEFT(R111,2)="DE"),OR(MID(R111,3,1)="1",MID(R111,3,1)="2",MID(R111,3,1)="3",MID(R111,3,1)="4",MID(R111,3,1)="5",MID(R111,3,1)="6",MID(R111,3,1)="7",MID(R111,3,1)="8",MID(R111,3,1)="9",MID(R111,3,1)="0",))),"",VLOOKUP($C111,ファミリ発明者引用文献!A$3:B$235,2,FALSE))</f>
        <v>,,</v>
      </c>
      <c r="AS111" s="55" t="str">
        <f>VLOOKUP(C111,ファミリ引用文献WO!A$2:B$241,2,FALSE)</f>
        <v/>
      </c>
      <c r="AT111" s="58" t="str">
        <f>VLOOKUP(C111,ファミリ引用文献!A$3:B$242,2,FALSE)</f>
        <v/>
      </c>
      <c r="AU111" s="58" t="str">
        <f>VLOOKUP(C111,審判データ!AH$2:BT$379,39,FALSE)</f>
        <v xml:space="preserve"> </v>
      </c>
      <c r="AV111" s="62" t="str">
        <f ca="1">IF(INDIRECT("審判データ!"&amp;ADDRESS(MATCH(C111,審判データ!$AH$1:$AH$379,0),32))="早期審査の対象とする","早期審査","")</f>
        <v/>
      </c>
      <c r="AW111" s="665" t="str">
        <f t="shared" si="6"/>
        <v/>
      </c>
      <c r="AX111" s="666" t="str">
        <f>IF(LEFT(AE111,3)="日本特",IF(LEFT(C111)="特",VLOOKUP(C111,'本件、証拠文献テーマコード'!G$2:I$376,3,FALSE),VLOOKUP(C111,'本件、証拠文献テーマコード'!B$2:I$376,8,FALSE)),"")</f>
        <v/>
      </c>
      <c r="AY111" s="666" t="str">
        <f>IF(LEFT(AE111,3)="日本特",IF(OR(MID(R111,2,1)="開",MID(R111,2,1)="表",MID(R111,2,1)="登"),VLOOKUP(R111,'本件、証拠文献テーマコード'!C$2:I$379,7,FALSE),VLOOKUP(R111,'本件、証拠文献テーマコード'!G$2:I$379,3,FALSE)),"")</f>
        <v/>
      </c>
      <c r="AZ111" s="54"/>
    </row>
    <row r="112" spans="1:52" ht="94.5" x14ac:dyDescent="0.15">
      <c r="A112" s="900"/>
      <c r="B112" s="586" t="str">
        <f ca="1">IF(A112="",B111,INDIRECT("審判データ!"&amp;ADDRESS(MATCH(A112,審判データ!$HC$1:$HC$379,0),20))&amp;" / "&amp;INDIRECT("審判データ!"&amp;ADDRESS(MATCH(A112,審判データ!$HC$1:$HC$379,0),21)))</f>
        <v>2012 / 29-2</v>
      </c>
      <c r="C112" s="684">
        <v>4027451</v>
      </c>
      <c r="D112" s="306" t="s">
        <v>1454</v>
      </c>
      <c r="E112" s="159" t="str">
        <f ca="1">INDIRECT("審判データ!"&amp;ADDRESS(MATCH(C112,審判データ!$AH$1:$AH$379,0),55))</f>
        <v>フマキラー株式会社</v>
      </c>
      <c r="F112" s="307" t="str">
        <f ca="1">INDIRECT("審判データ!"&amp;ADDRESS(MATCH(C112,審判データ!$AH$1:$AH$379,0),56))</f>
        <v>杉浦　正昭</v>
      </c>
      <c r="G112" s="43" t="str">
        <f ca="1">INDIRECT("審判データ!"&amp;ADDRESS(MATCH(C112,審判データ!$AH$1:$AH$379,0),72))</f>
        <v xml:space="preserve"> </v>
      </c>
      <c r="H112" s="307" t="str">
        <f ca="1">INDIRECT("審判データ!"&amp;ADDRESS(MATCH(C112,審判データ!$AH$1:$AH$379,0),41))</f>
        <v>A01N 25/02;A01N 25/04    101;A01N 25/04    102;A01N 53/02;B05B  9/04</v>
      </c>
      <c r="I112" s="307" t="str">
        <f ca="1">INDIRECT("審判データ!"&amp;ADDRESS(MATCH(C112,審判データ!$AH$1:$AH$379,0),49))</f>
        <v>A01N  25/02@AFI(JP);B05B   9/04@AFI(JP);A01N  25/04@ALI(JP);A01N  53/02@ALI(JP)</v>
      </c>
      <c r="J112" s="307" t="str">
        <f ca="1">INDIRECT("審判データ!"&amp;ADDRESS(MATCH(C112,審判データ!$AH$1:$AH$379,0),51))</f>
        <v>B05B  9/04;A01N 25/02;A01N 25/04    101;A01N 25/04    102;A01N 53/00    502</v>
      </c>
      <c r="K112" s="308" t="str">
        <f ca="1">INDIRECT("審判データ!"&amp;ADDRESS(MATCH(C112,審判データ!$AH$1:$AH$379,0),53))</f>
        <v>4F037 AA02;4H011 AC02;4H011 BA01;4H011 BB15;4H011 BC01;4H011 BC02;4H011 BC03;4H011 BC05;4F033 RA02</v>
      </c>
      <c r="L112" s="980"/>
      <c r="M112" s="986"/>
      <c r="N112" s="986"/>
      <c r="O112" s="1092"/>
      <c r="P112" s="1089"/>
      <c r="Q112" s="676" t="s">
        <v>359</v>
      </c>
      <c r="R112" s="644" t="s">
        <v>22527</v>
      </c>
      <c r="S112" s="677" t="str">
        <f>IF(OR(LEFT(R112)="特",LEFT(R112)="実"),VLOOKUP(R112,'証拠（JP特許）'!$B$2:$D$299,2,FALSE),IF(AND(OR(LEFT(R112,2)="US",LEFT(R112,2)="WO",LEFT(R112,2)="GB",LEFT(R112,2)="EP",LEFT(R112,2)="DE"),OR(MID(R112,3,1)="1",MID(R112,3,1)="2",MID(R112,3,1)="3",MID(R112,3,1)="4",MID(R112,3,1)="5",MID(R112,3,1)="6",MID(R112,3,1)="7",MID(R112,3,1)="8",MID(R112,3,1)="9",MID(R112,3,1)="0")),VLOOKUP(R112,'証拠（WW特許）'!$B$2:$C$90,2,FALSE),"_"))</f>
        <v>_</v>
      </c>
      <c r="T112" s="678" t="str">
        <f>IF(OR(LEFT(R112)="特",LEFT(R112)="実"),VLOOKUP(R112,'証拠（JP特許）'!$B$2:$E$299,4,FALSE),"_")</f>
        <v>_</v>
      </c>
      <c r="U112" s="677" t="s">
        <v>1467</v>
      </c>
      <c r="V112" s="678" t="s">
        <v>1479</v>
      </c>
      <c r="W112" s="648" t="str">
        <f t="shared" si="8"/>
        <v/>
      </c>
      <c r="X112" s="649"/>
      <c r="Y112" s="649" t="str">
        <f t="shared" si="9"/>
        <v/>
      </c>
      <c r="Z112" s="91" t="str">
        <f ca="1">IF(OR(LEFT(R112)="特",LEFT(R112)="実",AND(OR(LEFT(R112,2)="US",LEFT(R112,2)="WO",LEFT(R112,2)="GB",LEFT(R112,2)="EP",LEFT(R112,2)="DE"),OR(MID(R112,3,1)="1",MID(R112,3,1)="2",MID(R112,3,1)="3",MID(R112,3,1)="4",MID(R112,3,1)="5",MID(R112,3,1)="6",MID(R112,3,1)="7",MID(R112,3,1)="8",MID(R112,3,1)="9",MID(R112,3,1)="0",))),IF(COUNTIF(INDIRECT("拒絶理由・拒絶査定・異議申立!"&amp;ADDRESS(MATCH(C112,拒絶理由・拒絶査定・異議申立!B$1:B$1000,0),3)&amp;":"&amp;ADDRESS(MATCH(C112,拒絶理由・拒絶査定・異議申立!B$1:B$1000,0),50)),R112)+COUNTIF(INDIRECT("拒絶理由・拒絶査定・異議申立!"&amp;ADDRESS(MATCH(C112,拒絶理由・拒絶査定・異議申立!B$1:B$1000,0),3)&amp;":"&amp;ADDRESS(MATCH(C112,拒絶理由・拒絶査定・異議申立!B$1:B$1000,0),50)),T112)&gt;0,"Yes","No"),"")</f>
        <v/>
      </c>
      <c r="AA112" s="92" t="str">
        <f ca="1">IF(OR(LEFT(R112)="特",LEFT(R112)="実",AND(OR(LEFT(R112,2)="US",LEFT(R112,2)="WO",LEFT(R112,2)="GB",LEFT(R112,2)="EP",LEFT(R112,2)="DE"),OR(MID(R112,3,1)="1",MID(R112,3,1)="2",MID(R112,3,1)="3",MID(R112,3,1)="4",MID(R112,3,1)="5",MID(R112,3,1)="6",MID(R112,3,1)="7",MID(R112,3,1)="8",MID(R112,3,1)="9",MID(R112,3,1)="0",))),IF(COUNTIF(INDIRECT("先行技術調査・登録査定!"&amp;ADDRESS(MATCH(C112,先行技術調査・登録査定!B$1:B$1000,0),3)&amp;":"&amp;ADDRESS(MATCH(C112,先行技術調査・登録査定!B$1:B$1000,0),49)),R112)+COUNTIF(INDIRECT("先行技術調査・登録査定!"&amp;ADDRESS(MATCH(C112,先行技術調査・登録査定!B$1:B$1000,0),3)&amp;":"&amp;ADDRESS(MATCH(C112,先行技術調査・登録査定!B$1:B$1000,0),49)),T112)&gt;0,"Yes","No"),"")</f>
        <v/>
      </c>
      <c r="AB112" s="169" t="str">
        <f t="shared" ca="1" si="10"/>
        <v/>
      </c>
      <c r="AC112" s="94" t="str">
        <f>IF(OR(LEFT(R112)="特",LEFT(R112)="実",AND(OR(LEFT(R112,2)="US",LEFT(R112,2)="WO",LEFT(R112,2)="GB",LEFT(R112,2)="EP",LEFT(R112,2)="DE"),OR(MID(R112,3,1)="1",MID(R112,3,1)="2",MID(R112,3,1)="3",MID(R112,3,1)="4",MID(R112,3,1)="5",MID(R112,3,1)="6",MID(R112,3,1)="7",MID(R112,3,1)="8",MID(R112,3,1)="9",MID(R112,3,1)="0",))),"",VLOOKUP($C112,非特許文献リスト!$A$2:$C$196,2,FALSE))</f>
        <v/>
      </c>
      <c r="AD112" s="95" t="str">
        <f>IF(OR(LEFT(R112)="特",LEFT(R112)="実",AND(OR(LEFT(R112,2)="US",LEFT(R112,2)="WO",LEFT(R112,2)="GB",LEFT(R112,2)="EP",LEFT(R112,2)="DE"),OR(MID(R112,3,1)="1",MID(R112,3,1)="2",MID(R112,3,1)="3",MID(R112,3,1)="4",MID(R112,3,1)="5",MID(R112,3,1)="6",MID(R112,3,1)="7",MID(R112,3,1)="8",MID(R112,3,1)="9",MID(R112,3,1)="0",))),"",VLOOKUP($C112,非特許文献リスト!$A$2:$C$196,3,FALSE))</f>
        <v/>
      </c>
      <c r="AE112" s="175" t="str">
        <f t="shared" si="7"/>
        <v/>
      </c>
      <c r="AF112" s="176" t="str">
        <f>IF(OR(LEFT(R112)="特",LEFT(R112)="実"),VLOOKUP(R112,'証拠（JP特許）'!$B$2:$AB$299,10,FALSE),IF(AND(OR(LEFT(R112,2)="US",LEFT(R112,2)="WO",LEFT(R112,2)="GB",LEFT(R112,2)="EP",LEFT(R112,2)="DE"),OR(MID(R112,3,1)="1",MID(R112,3,1)="2",MID(R112,3,1)="3",MID(R112,3,1)="4",MID(R112,3,1)="5",MID(R112,3,1)="6",MID(R112,3,1)="7",MID(R112,3,1)="8",MID(R112,3,1)="9",MID(R112,3,1)="0",)),VLOOKUP(R112,'証拠（WW特許）'!$B$2:$M$90,8,FALSE),""))</f>
        <v/>
      </c>
      <c r="AG112" s="176" t="str">
        <f>IF(OR(LEFT(R112)="特",LEFT(R112)="実"),VLOOKUP(R112,'証拠（JP特許）'!$B$2:$AB$299,26,FALSE),IF(AND(OR(LEFT(R112,2)="US",LEFT(R112,2)="WO",LEFT(R112,2)="GB",LEFT(R112,2)="EP",LEFT(R112,2)="DE"),OR(MID(R112,3,1)="1",MID(R112,3,1)="2",MID(R112,3,1)="3",MID(R112,3,1)="4",MID(R112,3,1)="5",MID(R112,3,1)="6",MID(R112,3,1)="7",MID(R112,3,1)="8",MID(R112,3,1)="9",MID(R112,3,1)="0",)),VLOOKUP(R112,'証拠（WW特許）'!$B$2:$M$90,12,FALSE),""))</f>
        <v/>
      </c>
      <c r="AH112" s="58" t="str">
        <f>IF(OR(LEFT(R112)="特",LEFT(R112)="実"),VLOOKUP(R112,'証拠（JP特許）'!$B$2:$X$299,20,FALSE),IF(AND(OR(LEFT(R112,2)="US",LEFT(R112,2)="WO",LEFT(R112,2)="GB",LEFT(R112,2)="EP",LEFT(R112,2)="DE"),OR(MID(R112,3,1)="1",MID(R112,3,1)="2",MID(R112,3,1)="3",MID(R112,3,1)="4",MID(R112,3,1)="5",MID(R112,3,1)="6",MID(R112,3,1)="7",MID(R112,3,1)="8",MID(R112,3,1)="9",MID(R112,3,1)="0",)),VLOOKUP(R112,'証拠（WW特許）'!$B$2:$U$90,20,FALSE),""))</f>
        <v/>
      </c>
      <c r="AI112" s="58" t="str">
        <f>IF(OR(LEFT(R112)="特",LEFT(R112)="実"),VLOOKUP(R112,'証拠（JP特許）'!$B$2:$X$299,21,FALSE),"")</f>
        <v/>
      </c>
      <c r="AJ112" s="58" t="str">
        <f>IF(OR(LEFT(R112)="特",LEFT(R112)="実"),VLOOKUP(R112,'証拠（JP特許）'!$B$2:$X$299,22,FALSE),"")</f>
        <v/>
      </c>
      <c r="AK112" s="59" t="str">
        <f>IF(OR(LEFT(R112)="特",LEFT(R112)="実"),VLOOKUP(R112,'証拠（JP特許）'!$B$2:$X$299,17,FALSE),IF(AND(OR(LEFT(R112,2)="US",LEFT(R112,2)="WO",LEFT(R112,2)="GB",LEFT(R112,2)="EP",LEFT(R112,2)="DE"),OR(MID(R112,3,1)="1",MID(R112,3,1)="2",MID(R112,3,1)="3",MID(R112,3,1)="4",MID(R112,3,1)="5",MID(R112,3,1)="6",MID(R112,3,1)="7",MID(R112,3,1)="8",MID(R112,3,1)="9",MID(R112,3,1)="0",)),VLOOKUP(R112,'証拠（WW特許）'!$B$2:$U$90,16,FALSE),""))</f>
        <v/>
      </c>
      <c r="AL112" s="58"/>
      <c r="AM112" s="58"/>
      <c r="AN112" s="58"/>
      <c r="AO112" s="58" t="str">
        <f ca="1">IF(OR(LEFT(R112)="特",LEFT(R112)="実",AND(OR(LEFT(R112,2)="US",LEFT(R112,2)="WO",LEFT(R112,2)="GB",LEFT(R112,2)="EP",LEFT(R112,2)="DE"),OR(MID(R112,3,1)="1",MID(R112,3,1)="2",MID(R112,3,1)="3",MID(R112,3,1)="4",MID(R112,3,1)="5",MID(R112,3,1)="6",MID(R112,3,1)="7",MID(R112,3,1)="8",MID(R112,3,1)="9",MID(R112,3,1)="0"))),IF(COUNTIF(INDIRECT("発明者引用!"&amp;ADDRESS(MATCH(C112,発明者引用!B$1:B$196,0),4)&amp;":"&amp;ADDRESS(MATCH(C112,発明者引用!B$1:B$196,0),17)),R112)+COUNTIF(INDIRECT("発明者引用!"&amp;ADDRESS(MATCH(C112,発明者引用!B$1:B$196,0),4)&amp;":"&amp;ADDRESS(MATCH(C112,発明者引用!B$1:B$196,0),17)),#REF!)+COUNTIF(INDIRECT("発明者引用!"&amp;ADDRESS(MATCH(C112,発明者引用!B$1:B$196,0),4)&amp;":"&amp;ADDRESS(MATCH(C112,発明者引用!B$1:B$196,0),17)),T112)&gt;0,"Yes","No"),"")</f>
        <v/>
      </c>
      <c r="AP112" s="58" t="str">
        <f ca="1">IF(OR(LEFT(R112)="特",LEFT(R112)="実",AND(OR(LEFT(R112,2)="US",LEFT(R112,2)="WO",LEFT(R112,2)="GB",LEFT(R112,2)="EP",LEFT(R112,2)="DE"),OR(MID(R112,3,1)="1",MID(R112,3,1)="2",MID(R112,3,1)="3",MID(R112,3,1)="4",MID(R112,3,1)="5",MID(R112,3,1)="6",MID(R112,3,1)="7",MID(R112,3,1)="8",MID(R112,3,1)="9",MID(R112,3,1)="0"))),IF(VLOOKUP(C112,ファミリ引用特許WO!$A$2:$B$241,2,FALSE)+VLOOKUP(C112,ファミリ引用文献WO!$A$2:$C$241,3,FALSE)=0,"ISR無し",IF(COUNTIF(INDIRECT("ファミリ引用特許WO!"&amp;ADDRESS(MATCH(C112,ファミリ引用特許WO!$A$2:$A$241,0),1)&amp;":"&amp;ADDRESS(MATCH(C112,ファミリ引用特許WO!$A$2:$A$241,0),19)),R112)+COUNTIF(INDIRECT("ファミリ引用特許WO!"&amp;ADDRESS(MATCH(C112,ファミリ引用特許WO!$A$2:$A$241,0),1)&amp;":"&amp;ADDRESS(MATCH(C112,ファミリ引用特許WO!$A$2:$A$241,0),19)),S112)+COUNTIF(INDIRECT("ファミリ引用特許WO!"&amp;ADDRESS(MATCH(C112,ファミリ引用特許WO!$A$2:$A$241,0),1)&amp;":"&amp;ADDRESS(MATCH(C112,ファミリ引用特許WO!$A$2:$A$241,0),19)),T112)+COUNTIF(INDIRECT("ファミリ引用特許WO!"&amp;ADDRESS(MATCH(C112,ファミリ引用特許WO!$A$2:$A$241,0),1)&amp;":"&amp;ADDRESS(MATCH(C112,ファミリ引用特許WO!$A$2:$A$241,0),19)),W112)+COUNTIF(INDIRECT("ファミリ引用特許WO!"&amp;ADDRESS(MATCH(C112,ファミリ引用特許WO!$A$2:$A$241,0),1)&amp;":"&amp;ADDRESS(MATCH(C112,ファミリ引用特許WO!$A$2:$A$241,0),19)),Y112)&gt;0,"Yes","No")),"")</f>
        <v/>
      </c>
      <c r="AQ112" s="55" t="str">
        <f ca="1">IF(OR(LEFT(R112)="特",LEFT(R112)="実",AND(OR(LEFT(R112,2)="US",LEFT(R112,2)="WO",LEFT(R112,2)="GB",LEFT(R112,2)="EP",LEFT(R112,2)="DE"),OR(MID(R112,3,1)="1",MID(R112,3,1)="2",MID(R112,3,1)="3",MID(R112,3,1)="4",MID(R112,3,1)="5",MID(R112,3,1)="6",MID(R112,3,1)="7",MID(R112,3,1)="8",MID(R112,3,1)="9",MID(R112,3,1)="0"))),IF(VLOOKUP(C112,'ファミリ引用特許表記修正（ex.A2→A）'!$A$2:$B$241,2,FALSE)=0,"family無し",IF(COUNTIF(INDIRECT("'ファミリ引用特許表記修正（ex.A2→A）'!"&amp;ADDRESS(MATCH(C112,'ファミリ引用特許表記修正（ex.A2→A）'!$A$2:$A$241,0),1)&amp;":"&amp;ADDRESS(MATCH(C112,'ファミリ引用特許表記修正（ex.A2→A）'!$A$2:$A$241,0),171)),R112)+COUNTIF(INDIRECT("'ファミリ引用特許表記修正（ex.A2→A）'!"&amp;ADDRESS(MATCH(C112,'ファミリ引用特許表記修正（ex.A2→A）'!$A$2:$A$241,0),1)&amp;":"&amp;ADDRESS(MATCH(C112,'ファミリ引用特許表記修正（ex.A2→A）'!$A$2:$A$241,0),171)),S112)+COUNTIF(INDIRECT("'ファミリ引用特許表記修正（ex.A2→A）'!"&amp;ADDRESS(MATCH(C112,'ファミリ引用特許表記修正（ex.A2→A）'!$A$2:$A$241,0),1)&amp;":"&amp;ADDRESS(MATCH(C112,'ファミリ引用特許表記修正（ex.A2→A）'!$A$2:$A$241,0),171)),T112)+COUNTIF(INDIRECT("'ファミリ引用特許表記修正（ex.A2→A）'!"&amp;ADDRESS(MATCH(C112,'ファミリ引用特許表記修正（ex.A2→A）'!$A$2:$A$241,0),1)&amp;":"&amp;ADDRESS(MATCH(C112,'ファミリ引用特許表記修正（ex.A2→A）'!$A$2:$A$241,0),171)),W112)+COUNTIF(INDIRECT("'ファミリ引用特許表記修正（ex.A2→A）'!"&amp;ADDRESS(MATCH(C112,'ファミリ引用特許表記修正（ex.A2→A）'!$A$2:$A$241,0),1)&amp;":"&amp;ADDRESS(MATCH(C112,'ファミリ引用特許表記修正（ex.A2→A）'!$A$2:$A$241,0),171)),Y112)&gt;0,"Yes","No")),"")</f>
        <v/>
      </c>
      <c r="AR112" s="193" t="str">
        <f>IF(OR(LEFT(R112)="特",LEFT(R112)="実",AND(OR(LEFT(R112,2)="US",LEFT(R112,2)="WO",LEFT(R112,2)="GB",LEFT(R112,2)="EP",LEFT(R112,2)="DE"),OR(MID(R112,3,1)="1",MID(R112,3,1)="2",MID(R112,3,1)="3",MID(R112,3,1)="4",MID(R112,3,1)="5",MID(R112,3,1)="6",MID(R112,3,1)="7",MID(R112,3,1)="8",MID(R112,3,1)="9",MID(R112,3,1)="0",))),"",VLOOKUP($C112,ファミリ発明者引用文献!A$3:B$235,2,FALSE))</f>
        <v>,,</v>
      </c>
      <c r="AS112" s="55" t="str">
        <f>VLOOKUP(C112,ファミリ引用文献WO!A$2:B$241,2,FALSE)</f>
        <v/>
      </c>
      <c r="AT112" s="58" t="str">
        <f>VLOOKUP(C112,ファミリ引用文献!A$3:B$242,2,FALSE)</f>
        <v/>
      </c>
      <c r="AU112" s="58" t="str">
        <f>VLOOKUP(C112,審判データ!AH$2:BT$379,39,FALSE)</f>
        <v xml:space="preserve"> </v>
      </c>
      <c r="AV112" s="62" t="str">
        <f ca="1">IF(INDIRECT("審判データ!"&amp;ADDRESS(MATCH(C112,審判データ!$AH$1:$AH$379,0),32))="早期審査の対象とする","早期審査","")</f>
        <v/>
      </c>
      <c r="AW112" s="665" t="str">
        <f t="shared" si="6"/>
        <v/>
      </c>
      <c r="AX112" s="666" t="str">
        <f>IF(LEFT(AE112,3)="日本特",IF(LEFT(C112)="特",VLOOKUP(C112,'本件、証拠文献テーマコード'!G$2:I$376,3,FALSE),VLOOKUP(C112,'本件、証拠文献テーマコード'!B$2:I$376,8,FALSE)),"")</f>
        <v/>
      </c>
      <c r="AY112" s="666" t="str">
        <f>IF(LEFT(AE112,3)="日本特",IF(OR(MID(R112,2,1)="開",MID(R112,2,1)="表",MID(R112,2,1)="登"),VLOOKUP(R112,'本件、証拠文献テーマコード'!C$2:I$379,7,FALSE),VLOOKUP(R112,'本件、証拠文献テーマコード'!G$2:I$379,3,FALSE)),"")</f>
        <v/>
      </c>
      <c r="AZ112" s="54"/>
    </row>
    <row r="113" spans="1:52" ht="40.5" x14ac:dyDescent="0.15">
      <c r="A113" s="900"/>
      <c r="B113" s="586" t="str">
        <f ca="1">IF(A113="",B112,INDIRECT("審判データ!"&amp;ADDRESS(MATCH(A113,審判データ!$HC$1:$HC$379,0),20))&amp;" / "&amp;INDIRECT("審判データ!"&amp;ADDRESS(MATCH(A113,審判データ!$HC$1:$HC$379,0),21)))</f>
        <v>2012 / 29-2</v>
      </c>
      <c r="C113" s="684">
        <v>4027451</v>
      </c>
      <c r="D113" s="306" t="s">
        <v>1454</v>
      </c>
      <c r="E113" s="159" t="str">
        <f ca="1">INDIRECT("審判データ!"&amp;ADDRESS(MATCH(C113,審判データ!$AH$1:$AH$379,0),55))</f>
        <v>フマキラー株式会社</v>
      </c>
      <c r="F113" s="307" t="str">
        <f ca="1">INDIRECT("審判データ!"&amp;ADDRESS(MATCH(C113,審判データ!$AH$1:$AH$379,0),56))</f>
        <v>杉浦　正昭</v>
      </c>
      <c r="G113" s="43" t="str">
        <f ca="1">INDIRECT("審判データ!"&amp;ADDRESS(MATCH(C113,審判データ!$AH$1:$AH$379,0),72))</f>
        <v xml:space="preserve"> </v>
      </c>
      <c r="H113" s="307" t="str">
        <f ca="1">INDIRECT("審判データ!"&amp;ADDRESS(MATCH(C113,審判データ!$AH$1:$AH$379,0),41))</f>
        <v>A01N 25/02;A01N 25/04    101;A01N 25/04    102;A01N 53/02;B05B  9/04</v>
      </c>
      <c r="I113" s="307" t="str">
        <f ca="1">INDIRECT("審判データ!"&amp;ADDRESS(MATCH(C113,審判データ!$AH$1:$AH$379,0),49))</f>
        <v>A01N  25/02@AFI(JP);B05B   9/04@AFI(JP);A01N  25/04@ALI(JP);A01N  53/02@ALI(JP)</v>
      </c>
      <c r="J113" s="307" t="str">
        <f ca="1">INDIRECT("審判データ!"&amp;ADDRESS(MATCH(C113,審判データ!$AH$1:$AH$379,0),51))</f>
        <v>B05B  9/04;A01N 25/02;A01N 25/04    101;A01N 25/04    102;A01N 53/00    502</v>
      </c>
      <c r="K113" s="308" t="str">
        <f ca="1">INDIRECT("審判データ!"&amp;ADDRESS(MATCH(C113,審判データ!$AH$1:$AH$379,0),53))</f>
        <v>4F037 AA02;4H011 AC02;4H011 BA01;4H011 BB15;4H011 BC01;4H011 BC02;4H011 BC03;4H011 BC05;4F033 RA02</v>
      </c>
      <c r="L113" s="980"/>
      <c r="M113" s="986"/>
      <c r="N113" s="986"/>
      <c r="O113" s="1092"/>
      <c r="P113" s="1089"/>
      <c r="Q113" s="676" t="s">
        <v>1506</v>
      </c>
      <c r="R113" s="644" t="s">
        <v>1507</v>
      </c>
      <c r="S113" s="677" t="str">
        <f>IF(OR(LEFT(R113)="特",LEFT(R113)="実"),VLOOKUP(R113,'証拠（JP特許）'!$B$2:$D$299,2,FALSE),IF(AND(OR(LEFT(R113,2)="US",LEFT(R113,2)="WO",LEFT(R113,2)="GB",LEFT(R113,2)="EP",LEFT(R113,2)="DE"),OR(MID(R113,3,1)="1",MID(R113,3,1)="2",MID(R113,3,1)="3",MID(R113,3,1)="4",MID(R113,3,1)="5",MID(R113,3,1)="6",MID(R113,3,1)="7",MID(R113,3,1)="8",MID(R113,3,1)="9",MID(R113,3,1)="0")),VLOOKUP(R113,'証拠（WW特許）'!$B$2:$C$90,2,FALSE),"_"))</f>
        <v>_</v>
      </c>
      <c r="T113" s="678" t="str">
        <f>IF(OR(LEFT(R113)="特",LEFT(R113)="実"),VLOOKUP(R113,'証拠（JP特許）'!$B$2:$E$299,4,FALSE),"_")</f>
        <v>_</v>
      </c>
      <c r="U113" s="677" t="s">
        <v>1467</v>
      </c>
      <c r="V113" s="678" t="s">
        <v>1479</v>
      </c>
      <c r="W113" s="648" t="str">
        <f t="shared" si="8"/>
        <v/>
      </c>
      <c r="X113" s="649"/>
      <c r="Y113" s="649" t="str">
        <f t="shared" si="9"/>
        <v/>
      </c>
      <c r="Z113" s="91" t="str">
        <f ca="1">IF(OR(LEFT(R113)="特",LEFT(R113)="実",AND(OR(LEFT(R113,2)="US",LEFT(R113,2)="WO",LEFT(R113,2)="GB",LEFT(R113,2)="EP",LEFT(R113,2)="DE"),OR(MID(R113,3,1)="1",MID(R113,3,1)="2",MID(R113,3,1)="3",MID(R113,3,1)="4",MID(R113,3,1)="5",MID(R113,3,1)="6",MID(R113,3,1)="7",MID(R113,3,1)="8",MID(R113,3,1)="9",MID(R113,3,1)="0",))),IF(COUNTIF(INDIRECT("拒絶理由・拒絶査定・異議申立!"&amp;ADDRESS(MATCH(C113,拒絶理由・拒絶査定・異議申立!B$1:B$1000,0),3)&amp;":"&amp;ADDRESS(MATCH(C113,拒絶理由・拒絶査定・異議申立!B$1:B$1000,0),50)),R113)+COUNTIF(INDIRECT("拒絶理由・拒絶査定・異議申立!"&amp;ADDRESS(MATCH(C113,拒絶理由・拒絶査定・異議申立!B$1:B$1000,0),3)&amp;":"&amp;ADDRESS(MATCH(C113,拒絶理由・拒絶査定・異議申立!B$1:B$1000,0),50)),T113)&gt;0,"Yes","No"),"")</f>
        <v/>
      </c>
      <c r="AA113" s="92" t="str">
        <f ca="1">IF(OR(LEFT(R113)="特",LEFT(R113)="実",AND(OR(LEFT(R113,2)="US",LEFT(R113,2)="WO",LEFT(R113,2)="GB",LEFT(R113,2)="EP",LEFT(R113,2)="DE"),OR(MID(R113,3,1)="1",MID(R113,3,1)="2",MID(R113,3,1)="3",MID(R113,3,1)="4",MID(R113,3,1)="5",MID(R113,3,1)="6",MID(R113,3,1)="7",MID(R113,3,1)="8",MID(R113,3,1)="9",MID(R113,3,1)="0",))),IF(COUNTIF(INDIRECT("先行技術調査・登録査定!"&amp;ADDRESS(MATCH(C113,先行技術調査・登録査定!B$1:B$1000,0),3)&amp;":"&amp;ADDRESS(MATCH(C113,先行技術調査・登録査定!B$1:B$1000,0),49)),R113)+COUNTIF(INDIRECT("先行技術調査・登録査定!"&amp;ADDRESS(MATCH(C113,先行技術調査・登録査定!B$1:B$1000,0),3)&amp;":"&amp;ADDRESS(MATCH(C113,先行技術調査・登録査定!B$1:B$1000,0),49)),T113)&gt;0,"Yes","No"),"")</f>
        <v/>
      </c>
      <c r="AB113" s="169" t="str">
        <f t="shared" ca="1" si="10"/>
        <v/>
      </c>
      <c r="AC113" s="94" t="str">
        <f>IF(OR(LEFT(R113)="特",LEFT(R113)="実",AND(OR(LEFT(R113,2)="US",LEFT(R113,2)="WO",LEFT(R113,2)="GB",LEFT(R113,2)="EP",LEFT(R113,2)="DE"),OR(MID(R113,3,1)="1",MID(R113,3,1)="2",MID(R113,3,1)="3",MID(R113,3,1)="4",MID(R113,3,1)="5",MID(R113,3,1)="6",MID(R113,3,1)="7",MID(R113,3,1)="8",MID(R113,3,1)="9",MID(R113,3,1)="0",))),"",VLOOKUP($C113,非特許文献リスト!$A$2:$C$196,2,FALSE))</f>
        <v/>
      </c>
      <c r="AD113" s="95" t="str">
        <f>IF(OR(LEFT(R113)="特",LEFT(R113)="実",AND(OR(LEFT(R113,2)="US",LEFT(R113,2)="WO",LEFT(R113,2)="GB",LEFT(R113,2)="EP",LEFT(R113,2)="DE"),OR(MID(R113,3,1)="1",MID(R113,3,1)="2",MID(R113,3,1)="3",MID(R113,3,1)="4",MID(R113,3,1)="5",MID(R113,3,1)="6",MID(R113,3,1)="7",MID(R113,3,1)="8",MID(R113,3,1)="9",MID(R113,3,1)="0",))),"",VLOOKUP($C113,非特許文献リスト!$A$2:$C$196,3,FALSE))</f>
        <v/>
      </c>
      <c r="AE113" s="175" t="str">
        <f t="shared" si="7"/>
        <v/>
      </c>
      <c r="AF113" s="176" t="str">
        <f>IF(OR(LEFT(R113)="特",LEFT(R113)="実"),VLOOKUP(R113,'証拠（JP特許）'!$B$2:$AB$299,10,FALSE),IF(AND(OR(LEFT(R113,2)="US",LEFT(R113,2)="WO",LEFT(R113,2)="GB",LEFT(R113,2)="EP",LEFT(R113,2)="DE"),OR(MID(R113,3,1)="1",MID(R113,3,1)="2",MID(R113,3,1)="3",MID(R113,3,1)="4",MID(R113,3,1)="5",MID(R113,3,1)="6",MID(R113,3,1)="7",MID(R113,3,1)="8",MID(R113,3,1)="9",MID(R113,3,1)="0",)),VLOOKUP(R113,'証拠（WW特許）'!$B$2:$M$90,8,FALSE),""))</f>
        <v/>
      </c>
      <c r="AG113" s="176" t="str">
        <f>IF(OR(LEFT(R113)="特",LEFT(R113)="実"),VLOOKUP(R113,'証拠（JP特許）'!$B$2:$AB$299,26,FALSE),IF(AND(OR(LEFT(R113,2)="US",LEFT(R113,2)="WO",LEFT(R113,2)="GB",LEFT(R113,2)="EP",LEFT(R113,2)="DE"),OR(MID(R113,3,1)="1",MID(R113,3,1)="2",MID(R113,3,1)="3",MID(R113,3,1)="4",MID(R113,3,1)="5",MID(R113,3,1)="6",MID(R113,3,1)="7",MID(R113,3,1)="8",MID(R113,3,1)="9",MID(R113,3,1)="0",)),VLOOKUP(R113,'証拠（WW特許）'!$B$2:$M$90,12,FALSE),""))</f>
        <v/>
      </c>
      <c r="AH113" s="58" t="str">
        <f>IF(OR(LEFT(R113)="特",LEFT(R113)="実"),VLOOKUP(R113,'証拠（JP特許）'!$B$2:$X$299,20,FALSE),IF(AND(OR(LEFT(R113,2)="US",LEFT(R113,2)="WO",LEFT(R113,2)="GB",LEFT(R113,2)="EP",LEFT(R113,2)="DE"),OR(MID(R113,3,1)="1",MID(R113,3,1)="2",MID(R113,3,1)="3",MID(R113,3,1)="4",MID(R113,3,1)="5",MID(R113,3,1)="6",MID(R113,3,1)="7",MID(R113,3,1)="8",MID(R113,3,1)="9",MID(R113,3,1)="0",)),VLOOKUP(R113,'証拠（WW特許）'!$B$2:$U$90,20,FALSE),""))</f>
        <v/>
      </c>
      <c r="AI113" s="58" t="str">
        <f>IF(OR(LEFT(R113)="特",LEFT(R113)="実"),VLOOKUP(R113,'証拠（JP特許）'!$B$2:$X$299,21,FALSE),"")</f>
        <v/>
      </c>
      <c r="AJ113" s="58" t="str">
        <f>IF(OR(LEFT(R113)="特",LEFT(R113)="実"),VLOOKUP(R113,'証拠（JP特許）'!$B$2:$X$299,22,FALSE),"")</f>
        <v/>
      </c>
      <c r="AK113" s="59" t="str">
        <f>IF(OR(LEFT(R113)="特",LEFT(R113)="実"),VLOOKUP(R113,'証拠（JP特許）'!$B$2:$X$299,17,FALSE),IF(AND(OR(LEFT(R113,2)="US",LEFT(R113,2)="WO",LEFT(R113,2)="GB",LEFT(R113,2)="EP",LEFT(R113,2)="DE"),OR(MID(R113,3,1)="1",MID(R113,3,1)="2",MID(R113,3,1)="3",MID(R113,3,1)="4",MID(R113,3,1)="5",MID(R113,3,1)="6",MID(R113,3,1)="7",MID(R113,3,1)="8",MID(R113,3,1)="9",MID(R113,3,1)="0",)),VLOOKUP(R113,'証拠（WW特許）'!$B$2:$U$90,16,FALSE),""))</f>
        <v/>
      </c>
      <c r="AL113" s="58"/>
      <c r="AM113" s="58"/>
      <c r="AN113" s="58"/>
      <c r="AO113" s="58" t="str">
        <f ca="1">IF(OR(LEFT(R113)="特",LEFT(R113)="実",AND(OR(LEFT(R113,2)="US",LEFT(R113,2)="WO",LEFT(R113,2)="GB",LEFT(R113,2)="EP",LEFT(R113,2)="DE"),OR(MID(R113,3,1)="1",MID(R113,3,1)="2",MID(R113,3,1)="3",MID(R113,3,1)="4",MID(R113,3,1)="5",MID(R113,3,1)="6",MID(R113,3,1)="7",MID(R113,3,1)="8",MID(R113,3,1)="9",MID(R113,3,1)="0"))),IF(COUNTIF(INDIRECT("発明者引用!"&amp;ADDRESS(MATCH(C113,発明者引用!B$1:B$196,0),4)&amp;":"&amp;ADDRESS(MATCH(C113,発明者引用!B$1:B$196,0),17)),R113)+COUNTIF(INDIRECT("発明者引用!"&amp;ADDRESS(MATCH(C113,発明者引用!B$1:B$196,0),4)&amp;":"&amp;ADDRESS(MATCH(C113,発明者引用!B$1:B$196,0),17)),#REF!)+COUNTIF(INDIRECT("発明者引用!"&amp;ADDRESS(MATCH(C113,発明者引用!B$1:B$196,0),4)&amp;":"&amp;ADDRESS(MATCH(C113,発明者引用!B$1:B$196,0),17)),T113)&gt;0,"Yes","No"),"")</f>
        <v/>
      </c>
      <c r="AP113" s="58" t="str">
        <f ca="1">IF(OR(LEFT(R113)="特",LEFT(R113)="実",AND(OR(LEFT(R113,2)="US",LEFT(R113,2)="WO",LEFT(R113,2)="GB",LEFT(R113,2)="EP",LEFT(R113,2)="DE"),OR(MID(R113,3,1)="1",MID(R113,3,1)="2",MID(R113,3,1)="3",MID(R113,3,1)="4",MID(R113,3,1)="5",MID(R113,3,1)="6",MID(R113,3,1)="7",MID(R113,3,1)="8",MID(R113,3,1)="9",MID(R113,3,1)="0"))),IF(VLOOKUP(C113,ファミリ引用特許WO!$A$2:$B$241,2,FALSE)+VLOOKUP(C113,ファミリ引用文献WO!$A$2:$C$241,3,FALSE)=0,"ISR無し",IF(COUNTIF(INDIRECT("ファミリ引用特許WO!"&amp;ADDRESS(MATCH(C113,ファミリ引用特許WO!$A$2:$A$241,0),1)&amp;":"&amp;ADDRESS(MATCH(C113,ファミリ引用特許WO!$A$2:$A$241,0),19)),R113)+COUNTIF(INDIRECT("ファミリ引用特許WO!"&amp;ADDRESS(MATCH(C113,ファミリ引用特許WO!$A$2:$A$241,0),1)&amp;":"&amp;ADDRESS(MATCH(C113,ファミリ引用特許WO!$A$2:$A$241,0),19)),S113)+COUNTIF(INDIRECT("ファミリ引用特許WO!"&amp;ADDRESS(MATCH(C113,ファミリ引用特許WO!$A$2:$A$241,0),1)&amp;":"&amp;ADDRESS(MATCH(C113,ファミリ引用特許WO!$A$2:$A$241,0),19)),T113)+COUNTIF(INDIRECT("ファミリ引用特許WO!"&amp;ADDRESS(MATCH(C113,ファミリ引用特許WO!$A$2:$A$241,0),1)&amp;":"&amp;ADDRESS(MATCH(C113,ファミリ引用特許WO!$A$2:$A$241,0),19)),W113)+COUNTIF(INDIRECT("ファミリ引用特許WO!"&amp;ADDRESS(MATCH(C113,ファミリ引用特許WO!$A$2:$A$241,0),1)&amp;":"&amp;ADDRESS(MATCH(C113,ファミリ引用特許WO!$A$2:$A$241,0),19)),Y113)&gt;0,"Yes","No")),"")</f>
        <v/>
      </c>
      <c r="AQ113" s="55" t="str">
        <f ca="1">IF(OR(LEFT(R113)="特",LEFT(R113)="実",AND(OR(LEFT(R113,2)="US",LEFT(R113,2)="WO",LEFT(R113,2)="GB",LEFT(R113,2)="EP",LEFT(R113,2)="DE"),OR(MID(R113,3,1)="1",MID(R113,3,1)="2",MID(R113,3,1)="3",MID(R113,3,1)="4",MID(R113,3,1)="5",MID(R113,3,1)="6",MID(R113,3,1)="7",MID(R113,3,1)="8",MID(R113,3,1)="9",MID(R113,3,1)="0"))),IF(VLOOKUP(C113,'ファミリ引用特許表記修正（ex.A2→A）'!$A$2:$B$241,2,FALSE)=0,"family無し",IF(COUNTIF(INDIRECT("'ファミリ引用特許表記修正（ex.A2→A）'!"&amp;ADDRESS(MATCH(C113,'ファミリ引用特許表記修正（ex.A2→A）'!$A$2:$A$241,0),1)&amp;":"&amp;ADDRESS(MATCH(C113,'ファミリ引用特許表記修正（ex.A2→A）'!$A$2:$A$241,0),171)),R113)+COUNTIF(INDIRECT("'ファミリ引用特許表記修正（ex.A2→A）'!"&amp;ADDRESS(MATCH(C113,'ファミリ引用特許表記修正（ex.A2→A）'!$A$2:$A$241,0),1)&amp;":"&amp;ADDRESS(MATCH(C113,'ファミリ引用特許表記修正（ex.A2→A）'!$A$2:$A$241,0),171)),S113)+COUNTIF(INDIRECT("'ファミリ引用特許表記修正（ex.A2→A）'!"&amp;ADDRESS(MATCH(C113,'ファミリ引用特許表記修正（ex.A2→A）'!$A$2:$A$241,0),1)&amp;":"&amp;ADDRESS(MATCH(C113,'ファミリ引用特許表記修正（ex.A2→A）'!$A$2:$A$241,0),171)),T113)+COUNTIF(INDIRECT("'ファミリ引用特許表記修正（ex.A2→A）'!"&amp;ADDRESS(MATCH(C113,'ファミリ引用特許表記修正（ex.A2→A）'!$A$2:$A$241,0),1)&amp;":"&amp;ADDRESS(MATCH(C113,'ファミリ引用特許表記修正（ex.A2→A）'!$A$2:$A$241,0),171)),W113)+COUNTIF(INDIRECT("'ファミリ引用特許表記修正（ex.A2→A）'!"&amp;ADDRESS(MATCH(C113,'ファミリ引用特許表記修正（ex.A2→A）'!$A$2:$A$241,0),1)&amp;":"&amp;ADDRESS(MATCH(C113,'ファミリ引用特許表記修正（ex.A2→A）'!$A$2:$A$241,0),171)),Y113)&gt;0,"Yes","No")),"")</f>
        <v/>
      </c>
      <c r="AR113" s="193" t="str">
        <f>IF(OR(LEFT(R113)="特",LEFT(R113)="実",AND(OR(LEFT(R113,2)="US",LEFT(R113,2)="WO",LEFT(R113,2)="GB",LEFT(R113,2)="EP",LEFT(R113,2)="DE"),OR(MID(R113,3,1)="1",MID(R113,3,1)="2",MID(R113,3,1)="3",MID(R113,3,1)="4",MID(R113,3,1)="5",MID(R113,3,1)="6",MID(R113,3,1)="7",MID(R113,3,1)="8",MID(R113,3,1)="9",MID(R113,3,1)="0",))),"",VLOOKUP($C113,ファミリ発明者引用文献!A$3:B$235,2,FALSE))</f>
        <v>,,</v>
      </c>
      <c r="AS113" s="55" t="str">
        <f>VLOOKUP(C113,ファミリ引用文献WO!A$2:B$241,2,FALSE)</f>
        <v/>
      </c>
      <c r="AT113" s="58" t="str">
        <f>VLOOKUP(C113,ファミリ引用文献!A$3:B$242,2,FALSE)</f>
        <v/>
      </c>
      <c r="AU113" s="58" t="str">
        <f>VLOOKUP(C113,審判データ!AH$2:BT$379,39,FALSE)</f>
        <v xml:space="preserve"> </v>
      </c>
      <c r="AV113" s="62" t="str">
        <f ca="1">IF(INDIRECT("審判データ!"&amp;ADDRESS(MATCH(C113,審判データ!$AH$1:$AH$379,0),32))="早期審査の対象とする","早期審査","")</f>
        <v/>
      </c>
      <c r="AW113" s="665" t="str">
        <f t="shared" si="6"/>
        <v/>
      </c>
      <c r="AX113" s="666" t="str">
        <f>IF(LEFT(AE113,3)="日本特",IF(LEFT(C113)="特",VLOOKUP(C113,'本件、証拠文献テーマコード'!G$2:I$376,3,FALSE),VLOOKUP(C113,'本件、証拠文献テーマコード'!B$2:I$376,8,FALSE)),"")</f>
        <v/>
      </c>
      <c r="AY113" s="666" t="str">
        <f>IF(LEFT(AE113,3)="日本特",IF(OR(MID(R113,2,1)="開",MID(R113,2,1)="表",MID(R113,2,1)="登"),VLOOKUP(R113,'本件、証拠文献テーマコード'!C$2:I$379,7,FALSE),VLOOKUP(R113,'本件、証拠文献テーマコード'!G$2:I$379,3,FALSE)),"")</f>
        <v/>
      </c>
      <c r="AZ113" s="54"/>
    </row>
    <row r="114" spans="1:52" ht="81" x14ac:dyDescent="0.15">
      <c r="A114" s="900"/>
      <c r="B114" s="586" t="str">
        <f ca="1">IF(A114="",B113,INDIRECT("審判データ!"&amp;ADDRESS(MATCH(A114,審判データ!$HC$1:$HC$379,0),20))&amp;" / "&amp;INDIRECT("審判データ!"&amp;ADDRESS(MATCH(A114,審判データ!$HC$1:$HC$379,0),21)))</f>
        <v>2012 / 29-2</v>
      </c>
      <c r="C114" s="684">
        <v>4027451</v>
      </c>
      <c r="D114" s="306" t="s">
        <v>1454</v>
      </c>
      <c r="E114" s="159" t="str">
        <f ca="1">INDIRECT("審判データ!"&amp;ADDRESS(MATCH(C114,審判データ!$AH$1:$AH$379,0),55))</f>
        <v>フマキラー株式会社</v>
      </c>
      <c r="F114" s="307" t="str">
        <f ca="1">INDIRECT("審判データ!"&amp;ADDRESS(MATCH(C114,審判データ!$AH$1:$AH$379,0),56))</f>
        <v>杉浦　正昭</v>
      </c>
      <c r="G114" s="43" t="str">
        <f ca="1">INDIRECT("審判データ!"&amp;ADDRESS(MATCH(C114,審判データ!$AH$1:$AH$379,0),72))</f>
        <v xml:space="preserve"> </v>
      </c>
      <c r="H114" s="307" t="str">
        <f ca="1">INDIRECT("審判データ!"&amp;ADDRESS(MATCH(C114,審判データ!$AH$1:$AH$379,0),41))</f>
        <v>A01N 25/02;A01N 25/04    101;A01N 25/04    102;A01N 53/02;B05B  9/04</v>
      </c>
      <c r="I114" s="307" t="str">
        <f ca="1">INDIRECT("審判データ!"&amp;ADDRESS(MATCH(C114,審判データ!$AH$1:$AH$379,0),49))</f>
        <v>A01N  25/02@AFI(JP);B05B   9/04@AFI(JP);A01N  25/04@ALI(JP);A01N  53/02@ALI(JP)</v>
      </c>
      <c r="J114" s="307" t="str">
        <f ca="1">INDIRECT("審判データ!"&amp;ADDRESS(MATCH(C114,審判データ!$AH$1:$AH$379,0),51))</f>
        <v>B05B  9/04;A01N 25/02;A01N 25/04    101;A01N 25/04    102;A01N 53/00    502</v>
      </c>
      <c r="K114" s="308" t="str">
        <f ca="1">INDIRECT("審判データ!"&amp;ADDRESS(MATCH(C114,審判データ!$AH$1:$AH$379,0),53))</f>
        <v>4F037 AA02;4H011 AC02;4H011 BA01;4H011 BB15;4H011 BC01;4H011 BC02;4H011 BC03;4H011 BC05;4F033 RA02</v>
      </c>
      <c r="L114" s="980"/>
      <c r="M114" s="986"/>
      <c r="N114" s="986"/>
      <c r="O114" s="1092"/>
      <c r="P114" s="1089"/>
      <c r="Q114" s="676" t="s">
        <v>1508</v>
      </c>
      <c r="R114" s="644" t="s">
        <v>1509</v>
      </c>
      <c r="S114" s="677" t="str">
        <f>IF(OR(LEFT(R114)="特",LEFT(R114)="実"),VLOOKUP(R114,'証拠（JP特許）'!$B$2:$D$299,2,FALSE),IF(AND(OR(LEFT(R114,2)="US",LEFT(R114,2)="WO",LEFT(R114,2)="GB",LEFT(R114,2)="EP",LEFT(R114,2)="DE"),OR(MID(R114,3,1)="1",MID(R114,3,1)="2",MID(R114,3,1)="3",MID(R114,3,1)="4",MID(R114,3,1)="5",MID(R114,3,1)="6",MID(R114,3,1)="7",MID(R114,3,1)="8",MID(R114,3,1)="9",MID(R114,3,1)="0")),VLOOKUP(R114,'証拠（WW特許）'!$B$2:$C$90,2,FALSE),"_"))</f>
        <v>_</v>
      </c>
      <c r="T114" s="678" t="str">
        <f>IF(OR(LEFT(R114)="特",LEFT(R114)="実"),VLOOKUP(R114,'証拠（JP特許）'!$B$2:$E$299,4,FALSE),"_")</f>
        <v>_</v>
      </c>
      <c r="U114" s="677" t="s">
        <v>1467</v>
      </c>
      <c r="V114" s="678" t="s">
        <v>1479</v>
      </c>
      <c r="W114" s="648" t="str">
        <f t="shared" si="8"/>
        <v/>
      </c>
      <c r="X114" s="649"/>
      <c r="Y114" s="649" t="str">
        <f t="shared" si="9"/>
        <v/>
      </c>
      <c r="Z114" s="91" t="str">
        <f ca="1">IF(OR(LEFT(R114)="特",LEFT(R114)="実",AND(OR(LEFT(R114,2)="US",LEFT(R114,2)="WO",LEFT(R114,2)="GB",LEFT(R114,2)="EP",LEFT(R114,2)="DE"),OR(MID(R114,3,1)="1",MID(R114,3,1)="2",MID(R114,3,1)="3",MID(R114,3,1)="4",MID(R114,3,1)="5",MID(R114,3,1)="6",MID(R114,3,1)="7",MID(R114,3,1)="8",MID(R114,3,1)="9",MID(R114,3,1)="0",))),IF(COUNTIF(INDIRECT("拒絶理由・拒絶査定・異議申立!"&amp;ADDRESS(MATCH(C114,拒絶理由・拒絶査定・異議申立!B$1:B$1000,0),3)&amp;":"&amp;ADDRESS(MATCH(C114,拒絶理由・拒絶査定・異議申立!B$1:B$1000,0),50)),R114)+COUNTIF(INDIRECT("拒絶理由・拒絶査定・異議申立!"&amp;ADDRESS(MATCH(C114,拒絶理由・拒絶査定・異議申立!B$1:B$1000,0),3)&amp;":"&amp;ADDRESS(MATCH(C114,拒絶理由・拒絶査定・異議申立!B$1:B$1000,0),50)),T114)&gt;0,"Yes","No"),"")</f>
        <v/>
      </c>
      <c r="AA114" s="92" t="str">
        <f ca="1">IF(OR(LEFT(R114)="特",LEFT(R114)="実",AND(OR(LEFT(R114,2)="US",LEFT(R114,2)="WO",LEFT(R114,2)="GB",LEFT(R114,2)="EP",LEFT(R114,2)="DE"),OR(MID(R114,3,1)="1",MID(R114,3,1)="2",MID(R114,3,1)="3",MID(R114,3,1)="4",MID(R114,3,1)="5",MID(R114,3,1)="6",MID(R114,3,1)="7",MID(R114,3,1)="8",MID(R114,3,1)="9",MID(R114,3,1)="0",))),IF(COUNTIF(INDIRECT("先行技術調査・登録査定!"&amp;ADDRESS(MATCH(C114,先行技術調査・登録査定!B$1:B$1000,0),3)&amp;":"&amp;ADDRESS(MATCH(C114,先行技術調査・登録査定!B$1:B$1000,0),49)),R114)+COUNTIF(INDIRECT("先行技術調査・登録査定!"&amp;ADDRESS(MATCH(C114,先行技術調査・登録査定!B$1:B$1000,0),3)&amp;":"&amp;ADDRESS(MATCH(C114,先行技術調査・登録査定!B$1:B$1000,0),49)),T114)&gt;0,"Yes","No"),"")</f>
        <v/>
      </c>
      <c r="AB114" s="169" t="str">
        <f t="shared" ca="1" si="10"/>
        <v/>
      </c>
      <c r="AC114" s="94" t="str">
        <f>IF(OR(LEFT(R114)="特",LEFT(R114)="実",AND(OR(LEFT(R114,2)="US",LEFT(R114,2)="WO",LEFT(R114,2)="GB",LEFT(R114,2)="EP",LEFT(R114,2)="DE"),OR(MID(R114,3,1)="1",MID(R114,3,1)="2",MID(R114,3,1)="3",MID(R114,3,1)="4",MID(R114,3,1)="5",MID(R114,3,1)="6",MID(R114,3,1)="7",MID(R114,3,1)="8",MID(R114,3,1)="9",MID(R114,3,1)="0",))),"",VLOOKUP($C114,非特許文献リスト!$A$2:$C$196,2,FALSE))</f>
        <v/>
      </c>
      <c r="AD114" s="95" t="str">
        <f>IF(OR(LEFT(R114)="特",LEFT(R114)="実",AND(OR(LEFT(R114,2)="US",LEFT(R114,2)="WO",LEFT(R114,2)="GB",LEFT(R114,2)="EP",LEFT(R114,2)="DE"),OR(MID(R114,3,1)="1",MID(R114,3,1)="2",MID(R114,3,1)="3",MID(R114,3,1)="4",MID(R114,3,1)="5",MID(R114,3,1)="6",MID(R114,3,1)="7",MID(R114,3,1)="8",MID(R114,3,1)="9",MID(R114,3,1)="0",))),"",VLOOKUP($C114,非特許文献リスト!$A$2:$C$196,3,FALSE))</f>
        <v/>
      </c>
      <c r="AE114" s="175" t="str">
        <f t="shared" si="7"/>
        <v/>
      </c>
      <c r="AF114" s="176" t="str">
        <f>IF(OR(LEFT(R114)="特",LEFT(R114)="実"),VLOOKUP(R114,'証拠（JP特許）'!$B$2:$AB$299,10,FALSE),IF(AND(OR(LEFT(R114,2)="US",LEFT(R114,2)="WO",LEFT(R114,2)="GB",LEFT(R114,2)="EP",LEFT(R114,2)="DE"),OR(MID(R114,3,1)="1",MID(R114,3,1)="2",MID(R114,3,1)="3",MID(R114,3,1)="4",MID(R114,3,1)="5",MID(R114,3,1)="6",MID(R114,3,1)="7",MID(R114,3,1)="8",MID(R114,3,1)="9",MID(R114,3,1)="0",)),VLOOKUP(R114,'証拠（WW特許）'!$B$2:$M$90,8,FALSE),""))</f>
        <v/>
      </c>
      <c r="AG114" s="176" t="str">
        <f>IF(OR(LEFT(R114)="特",LEFT(R114)="実"),VLOOKUP(R114,'証拠（JP特許）'!$B$2:$AB$299,26,FALSE),IF(AND(OR(LEFT(R114,2)="US",LEFT(R114,2)="WO",LEFT(R114,2)="GB",LEFT(R114,2)="EP",LEFT(R114,2)="DE"),OR(MID(R114,3,1)="1",MID(R114,3,1)="2",MID(R114,3,1)="3",MID(R114,3,1)="4",MID(R114,3,1)="5",MID(R114,3,1)="6",MID(R114,3,1)="7",MID(R114,3,1)="8",MID(R114,3,1)="9",MID(R114,3,1)="0",)),VLOOKUP(R114,'証拠（WW特許）'!$B$2:$M$90,12,FALSE),""))</f>
        <v/>
      </c>
      <c r="AH114" s="58" t="str">
        <f>IF(OR(LEFT(R114)="特",LEFT(R114)="実"),VLOOKUP(R114,'証拠（JP特許）'!$B$2:$X$299,20,FALSE),IF(AND(OR(LEFT(R114,2)="US",LEFT(R114,2)="WO",LEFT(R114,2)="GB",LEFT(R114,2)="EP",LEFT(R114,2)="DE"),OR(MID(R114,3,1)="1",MID(R114,3,1)="2",MID(R114,3,1)="3",MID(R114,3,1)="4",MID(R114,3,1)="5",MID(R114,3,1)="6",MID(R114,3,1)="7",MID(R114,3,1)="8",MID(R114,3,1)="9",MID(R114,3,1)="0",)),VLOOKUP(R114,'証拠（WW特許）'!$B$2:$U$90,20,FALSE),""))</f>
        <v/>
      </c>
      <c r="AI114" s="58" t="str">
        <f>IF(OR(LEFT(R114)="特",LEFT(R114)="実"),VLOOKUP(R114,'証拠（JP特許）'!$B$2:$X$299,21,FALSE),"")</f>
        <v/>
      </c>
      <c r="AJ114" s="58" t="str">
        <f>IF(OR(LEFT(R114)="特",LEFT(R114)="実"),VLOOKUP(R114,'証拠（JP特許）'!$B$2:$X$299,22,FALSE),"")</f>
        <v/>
      </c>
      <c r="AK114" s="59" t="str">
        <f>IF(OR(LEFT(R114)="特",LEFT(R114)="実"),VLOOKUP(R114,'証拠（JP特許）'!$B$2:$X$299,17,FALSE),IF(AND(OR(LEFT(R114,2)="US",LEFT(R114,2)="WO",LEFT(R114,2)="GB",LEFT(R114,2)="EP",LEFT(R114,2)="DE"),OR(MID(R114,3,1)="1",MID(R114,3,1)="2",MID(R114,3,1)="3",MID(R114,3,1)="4",MID(R114,3,1)="5",MID(R114,3,1)="6",MID(R114,3,1)="7",MID(R114,3,1)="8",MID(R114,3,1)="9",MID(R114,3,1)="0",)),VLOOKUP(R114,'証拠（WW特許）'!$B$2:$U$90,16,FALSE),""))</f>
        <v/>
      </c>
      <c r="AL114" s="58"/>
      <c r="AM114" s="58"/>
      <c r="AN114" s="58"/>
      <c r="AO114" s="58" t="str">
        <f ca="1">IF(OR(LEFT(R114)="特",LEFT(R114)="実",AND(OR(LEFT(R114,2)="US",LEFT(R114,2)="WO",LEFT(R114,2)="GB",LEFT(R114,2)="EP",LEFT(R114,2)="DE"),OR(MID(R114,3,1)="1",MID(R114,3,1)="2",MID(R114,3,1)="3",MID(R114,3,1)="4",MID(R114,3,1)="5",MID(R114,3,1)="6",MID(R114,3,1)="7",MID(R114,3,1)="8",MID(R114,3,1)="9",MID(R114,3,1)="0"))),IF(COUNTIF(INDIRECT("発明者引用!"&amp;ADDRESS(MATCH(C114,発明者引用!B$1:B$196,0),4)&amp;":"&amp;ADDRESS(MATCH(C114,発明者引用!B$1:B$196,0),17)),R114)+COUNTIF(INDIRECT("発明者引用!"&amp;ADDRESS(MATCH(C114,発明者引用!B$1:B$196,0),4)&amp;":"&amp;ADDRESS(MATCH(C114,発明者引用!B$1:B$196,0),17)),#REF!)+COUNTIF(INDIRECT("発明者引用!"&amp;ADDRESS(MATCH(C114,発明者引用!B$1:B$196,0),4)&amp;":"&amp;ADDRESS(MATCH(C114,発明者引用!B$1:B$196,0),17)),T114)&gt;0,"Yes","No"),"")</f>
        <v/>
      </c>
      <c r="AP114" s="58" t="str">
        <f ca="1">IF(OR(LEFT(R114)="特",LEFT(R114)="実",AND(OR(LEFT(R114,2)="US",LEFT(R114,2)="WO",LEFT(R114,2)="GB",LEFT(R114,2)="EP",LEFT(R114,2)="DE"),OR(MID(R114,3,1)="1",MID(R114,3,1)="2",MID(R114,3,1)="3",MID(R114,3,1)="4",MID(R114,3,1)="5",MID(R114,3,1)="6",MID(R114,3,1)="7",MID(R114,3,1)="8",MID(R114,3,1)="9",MID(R114,3,1)="0"))),IF(VLOOKUP(C114,ファミリ引用特許WO!$A$2:$B$241,2,FALSE)+VLOOKUP(C114,ファミリ引用文献WO!$A$2:$C$241,3,FALSE)=0,"ISR無し",IF(COUNTIF(INDIRECT("ファミリ引用特許WO!"&amp;ADDRESS(MATCH(C114,ファミリ引用特許WO!$A$2:$A$241,0),1)&amp;":"&amp;ADDRESS(MATCH(C114,ファミリ引用特許WO!$A$2:$A$241,0),19)),R114)+COUNTIF(INDIRECT("ファミリ引用特許WO!"&amp;ADDRESS(MATCH(C114,ファミリ引用特許WO!$A$2:$A$241,0),1)&amp;":"&amp;ADDRESS(MATCH(C114,ファミリ引用特許WO!$A$2:$A$241,0),19)),S114)+COUNTIF(INDIRECT("ファミリ引用特許WO!"&amp;ADDRESS(MATCH(C114,ファミリ引用特許WO!$A$2:$A$241,0),1)&amp;":"&amp;ADDRESS(MATCH(C114,ファミリ引用特許WO!$A$2:$A$241,0),19)),T114)+COUNTIF(INDIRECT("ファミリ引用特許WO!"&amp;ADDRESS(MATCH(C114,ファミリ引用特許WO!$A$2:$A$241,0),1)&amp;":"&amp;ADDRESS(MATCH(C114,ファミリ引用特許WO!$A$2:$A$241,0),19)),W114)+COUNTIF(INDIRECT("ファミリ引用特許WO!"&amp;ADDRESS(MATCH(C114,ファミリ引用特許WO!$A$2:$A$241,0),1)&amp;":"&amp;ADDRESS(MATCH(C114,ファミリ引用特許WO!$A$2:$A$241,0),19)),Y114)&gt;0,"Yes","No")),"")</f>
        <v/>
      </c>
      <c r="AQ114" s="55" t="str">
        <f ca="1">IF(OR(LEFT(R114)="特",LEFT(R114)="実",AND(OR(LEFT(R114,2)="US",LEFT(R114,2)="WO",LEFT(R114,2)="GB",LEFT(R114,2)="EP",LEFT(R114,2)="DE"),OR(MID(R114,3,1)="1",MID(R114,3,1)="2",MID(R114,3,1)="3",MID(R114,3,1)="4",MID(R114,3,1)="5",MID(R114,3,1)="6",MID(R114,3,1)="7",MID(R114,3,1)="8",MID(R114,3,1)="9",MID(R114,3,1)="0"))),IF(VLOOKUP(C114,'ファミリ引用特許表記修正（ex.A2→A）'!$A$2:$B$241,2,FALSE)=0,"family無し",IF(COUNTIF(INDIRECT("'ファミリ引用特許表記修正（ex.A2→A）'!"&amp;ADDRESS(MATCH(C114,'ファミリ引用特許表記修正（ex.A2→A）'!$A$2:$A$241,0),1)&amp;":"&amp;ADDRESS(MATCH(C114,'ファミリ引用特許表記修正（ex.A2→A）'!$A$2:$A$241,0),171)),R114)+COUNTIF(INDIRECT("'ファミリ引用特許表記修正（ex.A2→A）'!"&amp;ADDRESS(MATCH(C114,'ファミリ引用特許表記修正（ex.A2→A）'!$A$2:$A$241,0),1)&amp;":"&amp;ADDRESS(MATCH(C114,'ファミリ引用特許表記修正（ex.A2→A）'!$A$2:$A$241,0),171)),S114)+COUNTIF(INDIRECT("'ファミリ引用特許表記修正（ex.A2→A）'!"&amp;ADDRESS(MATCH(C114,'ファミリ引用特許表記修正（ex.A2→A）'!$A$2:$A$241,0),1)&amp;":"&amp;ADDRESS(MATCH(C114,'ファミリ引用特許表記修正（ex.A2→A）'!$A$2:$A$241,0),171)),T114)+COUNTIF(INDIRECT("'ファミリ引用特許表記修正（ex.A2→A）'!"&amp;ADDRESS(MATCH(C114,'ファミリ引用特許表記修正（ex.A2→A）'!$A$2:$A$241,0),1)&amp;":"&amp;ADDRESS(MATCH(C114,'ファミリ引用特許表記修正（ex.A2→A）'!$A$2:$A$241,0),171)),W114)+COUNTIF(INDIRECT("'ファミリ引用特許表記修正（ex.A2→A）'!"&amp;ADDRESS(MATCH(C114,'ファミリ引用特許表記修正（ex.A2→A）'!$A$2:$A$241,0),1)&amp;":"&amp;ADDRESS(MATCH(C114,'ファミリ引用特許表記修正（ex.A2→A）'!$A$2:$A$241,0),171)),Y114)&gt;0,"Yes","No")),"")</f>
        <v/>
      </c>
      <c r="AR114" s="193" t="str">
        <f>IF(OR(LEFT(R114)="特",LEFT(R114)="実",AND(OR(LEFT(R114,2)="US",LEFT(R114,2)="WO",LEFT(R114,2)="GB",LEFT(R114,2)="EP",LEFT(R114,2)="DE"),OR(MID(R114,3,1)="1",MID(R114,3,1)="2",MID(R114,3,1)="3",MID(R114,3,1)="4",MID(R114,3,1)="5",MID(R114,3,1)="6",MID(R114,3,1)="7",MID(R114,3,1)="8",MID(R114,3,1)="9",MID(R114,3,1)="0",))),"",VLOOKUP($C114,ファミリ発明者引用文献!A$3:B$235,2,FALSE))</f>
        <v>,,</v>
      </c>
      <c r="AS114" s="55" t="str">
        <f>VLOOKUP(C114,ファミリ引用文献WO!A$2:B$241,2,FALSE)</f>
        <v/>
      </c>
      <c r="AT114" s="58" t="str">
        <f>VLOOKUP(C114,ファミリ引用文献!A$3:B$242,2,FALSE)</f>
        <v/>
      </c>
      <c r="AU114" s="58" t="str">
        <f>VLOOKUP(C114,審判データ!AH$2:BT$379,39,FALSE)</f>
        <v xml:space="preserve"> </v>
      </c>
      <c r="AV114" s="62" t="str">
        <f ca="1">IF(INDIRECT("審判データ!"&amp;ADDRESS(MATCH(C114,審判データ!$AH$1:$AH$379,0),32))="早期審査の対象とする","早期審査","")</f>
        <v/>
      </c>
      <c r="AW114" s="665" t="str">
        <f t="shared" si="6"/>
        <v/>
      </c>
      <c r="AX114" s="666" t="str">
        <f>IF(LEFT(AE114,3)="日本特",IF(LEFT(C114)="特",VLOOKUP(C114,'本件、証拠文献テーマコード'!G$2:I$376,3,FALSE),VLOOKUP(C114,'本件、証拠文献テーマコード'!B$2:I$376,8,FALSE)),"")</f>
        <v/>
      </c>
      <c r="AY114" s="666" t="str">
        <f>IF(LEFT(AE114,3)="日本特",IF(OR(MID(R114,2,1)="開",MID(R114,2,1)="表",MID(R114,2,1)="登"),VLOOKUP(R114,'本件、証拠文献テーマコード'!C$2:I$379,7,FALSE),VLOOKUP(R114,'本件、証拠文献テーマコード'!G$2:I$379,3,FALSE)),"")</f>
        <v/>
      </c>
      <c r="AZ114" s="54"/>
    </row>
    <row r="115" spans="1:52" ht="67.5" x14ac:dyDescent="0.15">
      <c r="A115" s="900"/>
      <c r="B115" s="586" t="str">
        <f ca="1">IF(A115="",B114,INDIRECT("審判データ!"&amp;ADDRESS(MATCH(A115,審判データ!$HC$1:$HC$379,0),20))&amp;" / "&amp;INDIRECT("審判データ!"&amp;ADDRESS(MATCH(A115,審判データ!$HC$1:$HC$379,0),21)))</f>
        <v>2012 / 29-2</v>
      </c>
      <c r="C115" s="684">
        <v>4027451</v>
      </c>
      <c r="D115" s="306" t="s">
        <v>1454</v>
      </c>
      <c r="E115" s="159" t="str">
        <f ca="1">INDIRECT("審判データ!"&amp;ADDRESS(MATCH(C115,審判データ!$AH$1:$AH$379,0),55))</f>
        <v>フマキラー株式会社</v>
      </c>
      <c r="F115" s="307" t="str">
        <f ca="1">INDIRECT("審判データ!"&amp;ADDRESS(MATCH(C115,審判データ!$AH$1:$AH$379,0),56))</f>
        <v>杉浦　正昭</v>
      </c>
      <c r="G115" s="43" t="str">
        <f ca="1">INDIRECT("審判データ!"&amp;ADDRESS(MATCH(C115,審判データ!$AH$1:$AH$379,0),72))</f>
        <v xml:space="preserve"> </v>
      </c>
      <c r="H115" s="307" t="str">
        <f ca="1">INDIRECT("審判データ!"&amp;ADDRESS(MATCH(C115,審判データ!$AH$1:$AH$379,0),41))</f>
        <v>A01N 25/02;A01N 25/04    101;A01N 25/04    102;A01N 53/02;B05B  9/04</v>
      </c>
      <c r="I115" s="307" t="str">
        <f ca="1">INDIRECT("審判データ!"&amp;ADDRESS(MATCH(C115,審判データ!$AH$1:$AH$379,0),49))</f>
        <v>A01N  25/02@AFI(JP);B05B   9/04@AFI(JP);A01N  25/04@ALI(JP);A01N  53/02@ALI(JP)</v>
      </c>
      <c r="J115" s="307" t="str">
        <f ca="1">INDIRECT("審判データ!"&amp;ADDRESS(MATCH(C115,審判データ!$AH$1:$AH$379,0),51))</f>
        <v>B05B  9/04;A01N 25/02;A01N 25/04    101;A01N 25/04    102;A01N 53/00    502</v>
      </c>
      <c r="K115" s="308" t="str">
        <f ca="1">INDIRECT("審判データ!"&amp;ADDRESS(MATCH(C115,審判データ!$AH$1:$AH$379,0),53))</f>
        <v>4F037 AA02;4H011 AC02;4H011 BA01;4H011 BB15;4H011 BC01;4H011 BC02;4H011 BC03;4H011 BC05;4F033 RA02</v>
      </c>
      <c r="L115" s="980"/>
      <c r="M115" s="986"/>
      <c r="N115" s="986"/>
      <c r="O115" s="1092"/>
      <c r="P115" s="1089"/>
      <c r="Q115" s="676" t="s">
        <v>1510</v>
      </c>
      <c r="R115" s="644" t="s">
        <v>1511</v>
      </c>
      <c r="S115" s="677" t="str">
        <f>IF(OR(LEFT(R115)="特",LEFT(R115)="実"),VLOOKUP(R115,'証拠（JP特許）'!$B$2:$D$299,2,FALSE),IF(AND(OR(LEFT(R115,2)="US",LEFT(R115,2)="WO",LEFT(R115,2)="GB",LEFT(R115,2)="EP",LEFT(R115,2)="DE"),OR(MID(R115,3,1)="1",MID(R115,3,1)="2",MID(R115,3,1)="3",MID(R115,3,1)="4",MID(R115,3,1)="5",MID(R115,3,1)="6",MID(R115,3,1)="7",MID(R115,3,1)="8",MID(R115,3,1)="9",MID(R115,3,1)="0")),VLOOKUP(R115,'証拠（WW特許）'!$B$2:$C$90,2,FALSE),"_"))</f>
        <v>_</v>
      </c>
      <c r="T115" s="678" t="str">
        <f>IF(OR(LEFT(R115)="特",LEFT(R115)="実"),VLOOKUP(R115,'証拠（JP特許）'!$B$2:$E$299,4,FALSE),"_")</f>
        <v>_</v>
      </c>
      <c r="U115" s="677" t="s">
        <v>1467</v>
      </c>
      <c r="V115" s="678" t="s">
        <v>1479</v>
      </c>
      <c r="W115" s="648" t="str">
        <f t="shared" si="8"/>
        <v/>
      </c>
      <c r="X115" s="649"/>
      <c r="Y115" s="649" t="str">
        <f t="shared" si="9"/>
        <v/>
      </c>
      <c r="Z115" s="91" t="str">
        <f ca="1">IF(OR(LEFT(R115)="特",LEFT(R115)="実",AND(OR(LEFT(R115,2)="US",LEFT(R115,2)="WO",LEFT(R115,2)="GB",LEFT(R115,2)="EP",LEFT(R115,2)="DE"),OR(MID(R115,3,1)="1",MID(R115,3,1)="2",MID(R115,3,1)="3",MID(R115,3,1)="4",MID(R115,3,1)="5",MID(R115,3,1)="6",MID(R115,3,1)="7",MID(R115,3,1)="8",MID(R115,3,1)="9",MID(R115,3,1)="0",))),IF(COUNTIF(INDIRECT("拒絶理由・拒絶査定・異議申立!"&amp;ADDRESS(MATCH(C115,拒絶理由・拒絶査定・異議申立!B$1:B$1000,0),3)&amp;":"&amp;ADDRESS(MATCH(C115,拒絶理由・拒絶査定・異議申立!B$1:B$1000,0),50)),R115)+COUNTIF(INDIRECT("拒絶理由・拒絶査定・異議申立!"&amp;ADDRESS(MATCH(C115,拒絶理由・拒絶査定・異議申立!B$1:B$1000,0),3)&amp;":"&amp;ADDRESS(MATCH(C115,拒絶理由・拒絶査定・異議申立!B$1:B$1000,0),50)),T115)&gt;0,"Yes","No"),"")</f>
        <v/>
      </c>
      <c r="AA115" s="92" t="str">
        <f ca="1">IF(OR(LEFT(R115)="特",LEFT(R115)="実",AND(OR(LEFT(R115,2)="US",LEFT(R115,2)="WO",LEFT(R115,2)="GB",LEFT(R115,2)="EP",LEFT(R115,2)="DE"),OR(MID(R115,3,1)="1",MID(R115,3,1)="2",MID(R115,3,1)="3",MID(R115,3,1)="4",MID(R115,3,1)="5",MID(R115,3,1)="6",MID(R115,3,1)="7",MID(R115,3,1)="8",MID(R115,3,1)="9",MID(R115,3,1)="0",))),IF(COUNTIF(INDIRECT("先行技術調査・登録査定!"&amp;ADDRESS(MATCH(C115,先行技術調査・登録査定!B$1:B$1000,0),3)&amp;":"&amp;ADDRESS(MATCH(C115,先行技術調査・登録査定!B$1:B$1000,0),49)),R115)+COUNTIF(INDIRECT("先行技術調査・登録査定!"&amp;ADDRESS(MATCH(C115,先行技術調査・登録査定!B$1:B$1000,0),3)&amp;":"&amp;ADDRESS(MATCH(C115,先行技術調査・登録査定!B$1:B$1000,0),49)),T115)&gt;0,"Yes","No"),"")</f>
        <v/>
      </c>
      <c r="AB115" s="169" t="str">
        <f t="shared" ca="1" si="10"/>
        <v/>
      </c>
      <c r="AC115" s="94" t="str">
        <f>IF(OR(LEFT(R115)="特",LEFT(R115)="実",AND(OR(LEFT(R115,2)="US",LEFT(R115,2)="WO",LEFT(R115,2)="GB",LEFT(R115,2)="EP",LEFT(R115,2)="DE"),OR(MID(R115,3,1)="1",MID(R115,3,1)="2",MID(R115,3,1)="3",MID(R115,3,1)="4",MID(R115,3,1)="5",MID(R115,3,1)="6",MID(R115,3,1)="7",MID(R115,3,1)="8",MID(R115,3,1)="9",MID(R115,3,1)="0",))),"",VLOOKUP($C115,非特許文献リスト!$A$2:$C$196,2,FALSE))</f>
        <v/>
      </c>
      <c r="AD115" s="95" t="str">
        <f>IF(OR(LEFT(R115)="特",LEFT(R115)="実",AND(OR(LEFT(R115,2)="US",LEFT(R115,2)="WO",LEFT(R115,2)="GB",LEFT(R115,2)="EP",LEFT(R115,2)="DE"),OR(MID(R115,3,1)="1",MID(R115,3,1)="2",MID(R115,3,1)="3",MID(R115,3,1)="4",MID(R115,3,1)="5",MID(R115,3,1)="6",MID(R115,3,1)="7",MID(R115,3,1)="8",MID(R115,3,1)="9",MID(R115,3,1)="0",))),"",VLOOKUP($C115,非特許文献リスト!$A$2:$C$196,3,FALSE))</f>
        <v/>
      </c>
      <c r="AE115" s="175" t="str">
        <f t="shared" si="7"/>
        <v/>
      </c>
      <c r="AF115" s="176" t="str">
        <f>IF(OR(LEFT(R115)="特",LEFT(R115)="実"),VLOOKUP(R115,'証拠（JP特許）'!$B$2:$AB$299,10,FALSE),IF(AND(OR(LEFT(R115,2)="US",LEFT(R115,2)="WO",LEFT(R115,2)="GB",LEFT(R115,2)="EP",LEFT(R115,2)="DE"),OR(MID(R115,3,1)="1",MID(R115,3,1)="2",MID(R115,3,1)="3",MID(R115,3,1)="4",MID(R115,3,1)="5",MID(R115,3,1)="6",MID(R115,3,1)="7",MID(R115,3,1)="8",MID(R115,3,1)="9",MID(R115,3,1)="0",)),VLOOKUP(R115,'証拠（WW特許）'!$B$2:$M$90,8,FALSE),""))</f>
        <v/>
      </c>
      <c r="AG115" s="176" t="str">
        <f>IF(OR(LEFT(R115)="特",LEFT(R115)="実"),VLOOKUP(R115,'証拠（JP特許）'!$B$2:$AB$299,26,FALSE),IF(AND(OR(LEFT(R115,2)="US",LEFT(R115,2)="WO",LEFT(R115,2)="GB",LEFT(R115,2)="EP",LEFT(R115,2)="DE"),OR(MID(R115,3,1)="1",MID(R115,3,1)="2",MID(R115,3,1)="3",MID(R115,3,1)="4",MID(R115,3,1)="5",MID(R115,3,1)="6",MID(R115,3,1)="7",MID(R115,3,1)="8",MID(R115,3,1)="9",MID(R115,3,1)="0",)),VLOOKUP(R115,'証拠（WW特許）'!$B$2:$M$90,12,FALSE),""))</f>
        <v/>
      </c>
      <c r="AH115" s="58" t="str">
        <f>IF(OR(LEFT(R115)="特",LEFT(R115)="実"),VLOOKUP(R115,'証拠（JP特許）'!$B$2:$X$299,20,FALSE),IF(AND(OR(LEFT(R115,2)="US",LEFT(R115,2)="WO",LEFT(R115,2)="GB",LEFT(R115,2)="EP",LEFT(R115,2)="DE"),OR(MID(R115,3,1)="1",MID(R115,3,1)="2",MID(R115,3,1)="3",MID(R115,3,1)="4",MID(R115,3,1)="5",MID(R115,3,1)="6",MID(R115,3,1)="7",MID(R115,3,1)="8",MID(R115,3,1)="9",MID(R115,3,1)="0",)),VLOOKUP(R115,'証拠（WW特許）'!$B$2:$U$90,20,FALSE),""))</f>
        <v/>
      </c>
      <c r="AI115" s="58" t="str">
        <f>IF(OR(LEFT(R115)="特",LEFT(R115)="実"),VLOOKUP(R115,'証拠（JP特許）'!$B$2:$X$299,21,FALSE),"")</f>
        <v/>
      </c>
      <c r="AJ115" s="58" t="str">
        <f>IF(OR(LEFT(R115)="特",LEFT(R115)="実"),VLOOKUP(R115,'証拠（JP特許）'!$B$2:$X$299,22,FALSE),"")</f>
        <v/>
      </c>
      <c r="AK115" s="59" t="str">
        <f>IF(OR(LEFT(R115)="特",LEFT(R115)="実"),VLOOKUP(R115,'証拠（JP特許）'!$B$2:$X$299,17,FALSE),IF(AND(OR(LEFT(R115,2)="US",LEFT(R115,2)="WO",LEFT(R115,2)="GB",LEFT(R115,2)="EP",LEFT(R115,2)="DE"),OR(MID(R115,3,1)="1",MID(R115,3,1)="2",MID(R115,3,1)="3",MID(R115,3,1)="4",MID(R115,3,1)="5",MID(R115,3,1)="6",MID(R115,3,1)="7",MID(R115,3,1)="8",MID(R115,3,1)="9",MID(R115,3,1)="0",)),VLOOKUP(R115,'証拠（WW特許）'!$B$2:$U$90,16,FALSE),""))</f>
        <v/>
      </c>
      <c r="AL115" s="58"/>
      <c r="AM115" s="58"/>
      <c r="AN115" s="58"/>
      <c r="AO115" s="58" t="str">
        <f ca="1">IF(OR(LEFT(R115)="特",LEFT(R115)="実",AND(OR(LEFT(R115,2)="US",LEFT(R115,2)="WO",LEFT(R115,2)="GB",LEFT(R115,2)="EP",LEFT(R115,2)="DE"),OR(MID(R115,3,1)="1",MID(R115,3,1)="2",MID(R115,3,1)="3",MID(R115,3,1)="4",MID(R115,3,1)="5",MID(R115,3,1)="6",MID(R115,3,1)="7",MID(R115,3,1)="8",MID(R115,3,1)="9",MID(R115,3,1)="0"))),IF(COUNTIF(INDIRECT("発明者引用!"&amp;ADDRESS(MATCH(C115,発明者引用!B$1:B$196,0),4)&amp;":"&amp;ADDRESS(MATCH(C115,発明者引用!B$1:B$196,0),17)),R115)+COUNTIF(INDIRECT("発明者引用!"&amp;ADDRESS(MATCH(C115,発明者引用!B$1:B$196,0),4)&amp;":"&amp;ADDRESS(MATCH(C115,発明者引用!B$1:B$196,0),17)),#REF!)+COUNTIF(INDIRECT("発明者引用!"&amp;ADDRESS(MATCH(C115,発明者引用!B$1:B$196,0),4)&amp;":"&amp;ADDRESS(MATCH(C115,発明者引用!B$1:B$196,0),17)),T115)&gt;0,"Yes","No"),"")</f>
        <v/>
      </c>
      <c r="AP115" s="58" t="str">
        <f ca="1">IF(OR(LEFT(R115)="特",LEFT(R115)="実",AND(OR(LEFT(R115,2)="US",LEFT(R115,2)="WO",LEFT(R115,2)="GB",LEFT(R115,2)="EP",LEFT(R115,2)="DE"),OR(MID(R115,3,1)="1",MID(R115,3,1)="2",MID(R115,3,1)="3",MID(R115,3,1)="4",MID(R115,3,1)="5",MID(R115,3,1)="6",MID(R115,3,1)="7",MID(R115,3,1)="8",MID(R115,3,1)="9",MID(R115,3,1)="0"))),IF(VLOOKUP(C115,ファミリ引用特許WO!$A$2:$B$241,2,FALSE)+VLOOKUP(C115,ファミリ引用文献WO!$A$2:$C$241,3,FALSE)=0,"ISR無し",IF(COUNTIF(INDIRECT("ファミリ引用特許WO!"&amp;ADDRESS(MATCH(C115,ファミリ引用特許WO!$A$2:$A$241,0),1)&amp;":"&amp;ADDRESS(MATCH(C115,ファミリ引用特許WO!$A$2:$A$241,0),19)),R115)+COUNTIF(INDIRECT("ファミリ引用特許WO!"&amp;ADDRESS(MATCH(C115,ファミリ引用特許WO!$A$2:$A$241,0),1)&amp;":"&amp;ADDRESS(MATCH(C115,ファミリ引用特許WO!$A$2:$A$241,0),19)),S115)+COUNTIF(INDIRECT("ファミリ引用特許WO!"&amp;ADDRESS(MATCH(C115,ファミリ引用特許WO!$A$2:$A$241,0),1)&amp;":"&amp;ADDRESS(MATCH(C115,ファミリ引用特許WO!$A$2:$A$241,0),19)),T115)+COUNTIF(INDIRECT("ファミリ引用特許WO!"&amp;ADDRESS(MATCH(C115,ファミリ引用特許WO!$A$2:$A$241,0),1)&amp;":"&amp;ADDRESS(MATCH(C115,ファミリ引用特許WO!$A$2:$A$241,0),19)),W115)+COUNTIF(INDIRECT("ファミリ引用特許WO!"&amp;ADDRESS(MATCH(C115,ファミリ引用特許WO!$A$2:$A$241,0),1)&amp;":"&amp;ADDRESS(MATCH(C115,ファミリ引用特許WO!$A$2:$A$241,0),19)),Y115)&gt;0,"Yes","No")),"")</f>
        <v/>
      </c>
      <c r="AQ115" s="55" t="str">
        <f ca="1">IF(OR(LEFT(R115)="特",LEFT(R115)="実",AND(OR(LEFT(R115,2)="US",LEFT(R115,2)="WO",LEFT(R115,2)="GB",LEFT(R115,2)="EP",LEFT(R115,2)="DE"),OR(MID(R115,3,1)="1",MID(R115,3,1)="2",MID(R115,3,1)="3",MID(R115,3,1)="4",MID(R115,3,1)="5",MID(R115,3,1)="6",MID(R115,3,1)="7",MID(R115,3,1)="8",MID(R115,3,1)="9",MID(R115,3,1)="0"))),IF(VLOOKUP(C115,'ファミリ引用特許表記修正（ex.A2→A）'!$A$2:$B$241,2,FALSE)=0,"family無し",IF(COUNTIF(INDIRECT("'ファミリ引用特許表記修正（ex.A2→A）'!"&amp;ADDRESS(MATCH(C115,'ファミリ引用特許表記修正（ex.A2→A）'!$A$2:$A$241,0),1)&amp;":"&amp;ADDRESS(MATCH(C115,'ファミリ引用特許表記修正（ex.A2→A）'!$A$2:$A$241,0),171)),R115)+COUNTIF(INDIRECT("'ファミリ引用特許表記修正（ex.A2→A）'!"&amp;ADDRESS(MATCH(C115,'ファミリ引用特許表記修正（ex.A2→A）'!$A$2:$A$241,0),1)&amp;":"&amp;ADDRESS(MATCH(C115,'ファミリ引用特許表記修正（ex.A2→A）'!$A$2:$A$241,0),171)),S115)+COUNTIF(INDIRECT("'ファミリ引用特許表記修正（ex.A2→A）'!"&amp;ADDRESS(MATCH(C115,'ファミリ引用特許表記修正（ex.A2→A）'!$A$2:$A$241,0),1)&amp;":"&amp;ADDRESS(MATCH(C115,'ファミリ引用特許表記修正（ex.A2→A）'!$A$2:$A$241,0),171)),T115)+COUNTIF(INDIRECT("'ファミリ引用特許表記修正（ex.A2→A）'!"&amp;ADDRESS(MATCH(C115,'ファミリ引用特許表記修正（ex.A2→A）'!$A$2:$A$241,0),1)&amp;":"&amp;ADDRESS(MATCH(C115,'ファミリ引用特許表記修正（ex.A2→A）'!$A$2:$A$241,0),171)),W115)+COUNTIF(INDIRECT("'ファミリ引用特許表記修正（ex.A2→A）'!"&amp;ADDRESS(MATCH(C115,'ファミリ引用特許表記修正（ex.A2→A）'!$A$2:$A$241,0),1)&amp;":"&amp;ADDRESS(MATCH(C115,'ファミリ引用特許表記修正（ex.A2→A）'!$A$2:$A$241,0),171)),Y115)&gt;0,"Yes","No")),"")</f>
        <v/>
      </c>
      <c r="AR115" s="193" t="str">
        <f>IF(OR(LEFT(R115)="特",LEFT(R115)="実",AND(OR(LEFT(R115,2)="US",LEFT(R115,2)="WO",LEFT(R115,2)="GB",LEFT(R115,2)="EP",LEFT(R115,2)="DE"),OR(MID(R115,3,1)="1",MID(R115,3,1)="2",MID(R115,3,1)="3",MID(R115,3,1)="4",MID(R115,3,1)="5",MID(R115,3,1)="6",MID(R115,3,1)="7",MID(R115,3,1)="8",MID(R115,3,1)="9",MID(R115,3,1)="0",))),"",VLOOKUP($C115,ファミリ発明者引用文献!A$3:B$235,2,FALSE))</f>
        <v>,,</v>
      </c>
      <c r="AS115" s="55" t="str">
        <f>VLOOKUP(C115,ファミリ引用文献WO!A$2:B$241,2,FALSE)</f>
        <v/>
      </c>
      <c r="AT115" s="58" t="str">
        <f>VLOOKUP(C115,ファミリ引用文献!A$3:B$242,2,FALSE)</f>
        <v/>
      </c>
      <c r="AU115" s="58" t="str">
        <f>VLOOKUP(C115,審判データ!AH$2:BT$379,39,FALSE)</f>
        <v xml:space="preserve"> </v>
      </c>
      <c r="AV115" s="62" t="str">
        <f ca="1">IF(INDIRECT("審判データ!"&amp;ADDRESS(MATCH(C115,審判データ!$AH$1:$AH$379,0),32))="早期審査の対象とする","早期審査","")</f>
        <v/>
      </c>
      <c r="AW115" s="665" t="str">
        <f t="shared" si="6"/>
        <v/>
      </c>
      <c r="AX115" s="666" t="str">
        <f>IF(LEFT(AE115,3)="日本特",IF(LEFT(C115)="特",VLOOKUP(C115,'本件、証拠文献テーマコード'!G$2:I$376,3,FALSE),VLOOKUP(C115,'本件、証拠文献テーマコード'!B$2:I$376,8,FALSE)),"")</f>
        <v/>
      </c>
      <c r="AY115" s="666" t="str">
        <f>IF(LEFT(AE115,3)="日本特",IF(OR(MID(R115,2,1)="開",MID(R115,2,1)="表",MID(R115,2,1)="登"),VLOOKUP(R115,'本件、証拠文献テーマコード'!C$2:I$379,7,FALSE),VLOOKUP(R115,'本件、証拠文献テーマコード'!G$2:I$379,3,FALSE)),"")</f>
        <v/>
      </c>
      <c r="AZ115" s="54"/>
    </row>
    <row r="116" spans="1:52" ht="40.5" x14ac:dyDescent="0.15">
      <c r="A116" s="900"/>
      <c r="B116" s="586" t="str">
        <f ca="1">IF(A116="",B115,INDIRECT("審判データ!"&amp;ADDRESS(MATCH(A116,審判データ!$HC$1:$HC$379,0),20))&amp;" / "&amp;INDIRECT("審判データ!"&amp;ADDRESS(MATCH(A116,審判データ!$HC$1:$HC$379,0),21)))</f>
        <v>2012 / 29-2</v>
      </c>
      <c r="C116" s="684">
        <v>4027451</v>
      </c>
      <c r="D116" s="306" t="s">
        <v>1454</v>
      </c>
      <c r="E116" s="159" t="str">
        <f ca="1">INDIRECT("審判データ!"&amp;ADDRESS(MATCH(C116,審判データ!$AH$1:$AH$379,0),55))</f>
        <v>フマキラー株式会社</v>
      </c>
      <c r="F116" s="307" t="str">
        <f ca="1">INDIRECT("審判データ!"&amp;ADDRESS(MATCH(C116,審判データ!$AH$1:$AH$379,0),56))</f>
        <v>杉浦　正昭</v>
      </c>
      <c r="G116" s="43" t="str">
        <f ca="1">INDIRECT("審判データ!"&amp;ADDRESS(MATCH(C116,審判データ!$AH$1:$AH$379,0),72))</f>
        <v xml:space="preserve"> </v>
      </c>
      <c r="H116" s="307" t="str">
        <f ca="1">INDIRECT("審判データ!"&amp;ADDRESS(MATCH(C116,審判データ!$AH$1:$AH$379,0),41))</f>
        <v>A01N 25/02;A01N 25/04    101;A01N 25/04    102;A01N 53/02;B05B  9/04</v>
      </c>
      <c r="I116" s="307" t="str">
        <f ca="1">INDIRECT("審判データ!"&amp;ADDRESS(MATCH(C116,審判データ!$AH$1:$AH$379,0),49))</f>
        <v>A01N  25/02@AFI(JP);B05B   9/04@AFI(JP);A01N  25/04@ALI(JP);A01N  53/02@ALI(JP)</v>
      </c>
      <c r="J116" s="307" t="str">
        <f ca="1">INDIRECT("審判データ!"&amp;ADDRESS(MATCH(C116,審判データ!$AH$1:$AH$379,0),51))</f>
        <v>B05B  9/04;A01N 25/02;A01N 25/04    101;A01N 25/04    102;A01N 53/00    502</v>
      </c>
      <c r="K116" s="308" t="str">
        <f ca="1">INDIRECT("審判データ!"&amp;ADDRESS(MATCH(C116,審判データ!$AH$1:$AH$379,0),53))</f>
        <v>4F037 AA02;4H011 AC02;4H011 BA01;4H011 BB15;4H011 BC01;4H011 BC02;4H011 BC03;4H011 BC05;4F033 RA02</v>
      </c>
      <c r="L116" s="980"/>
      <c r="M116" s="986"/>
      <c r="N116" s="986"/>
      <c r="O116" s="1092"/>
      <c r="P116" s="1089"/>
      <c r="Q116" s="676" t="s">
        <v>1514</v>
      </c>
      <c r="R116" s="644" t="s">
        <v>1515</v>
      </c>
      <c r="S116" s="677" t="str">
        <f>IF(OR(LEFT(R116)="特",LEFT(R116)="実"),VLOOKUP(R116,'証拠（JP特許）'!$B$2:$D$299,2,FALSE),IF(AND(OR(LEFT(R116,2)="US",LEFT(R116,2)="WO",LEFT(R116,2)="GB",LEFT(R116,2)="EP",LEFT(R116,2)="DE"),OR(MID(R116,3,1)="1",MID(R116,3,1)="2",MID(R116,3,1)="3",MID(R116,3,1)="4",MID(R116,3,1)="5",MID(R116,3,1)="6",MID(R116,3,1)="7",MID(R116,3,1)="8",MID(R116,3,1)="9",MID(R116,3,1)="0")),VLOOKUP(R116,'証拠（WW特許）'!$B$2:$C$90,2,FALSE),"_"))</f>
        <v>_</v>
      </c>
      <c r="T116" s="678" t="str">
        <f>IF(OR(LEFT(R116)="特",LEFT(R116)="実"),VLOOKUP(R116,'証拠（JP特許）'!$B$2:$E$299,4,FALSE),"_")</f>
        <v>_</v>
      </c>
      <c r="U116" s="677" t="s">
        <v>1467</v>
      </c>
      <c r="V116" s="678" t="s">
        <v>1479</v>
      </c>
      <c r="W116" s="648" t="str">
        <f t="shared" si="8"/>
        <v/>
      </c>
      <c r="X116" s="649"/>
      <c r="Y116" s="649" t="str">
        <f t="shared" si="9"/>
        <v/>
      </c>
      <c r="Z116" s="91" t="str">
        <f ca="1">IF(OR(LEFT(R116)="特",LEFT(R116)="実",AND(OR(LEFT(R116,2)="US",LEFT(R116,2)="WO",LEFT(R116,2)="GB",LEFT(R116,2)="EP",LEFT(R116,2)="DE"),OR(MID(R116,3,1)="1",MID(R116,3,1)="2",MID(R116,3,1)="3",MID(R116,3,1)="4",MID(R116,3,1)="5",MID(R116,3,1)="6",MID(R116,3,1)="7",MID(R116,3,1)="8",MID(R116,3,1)="9",MID(R116,3,1)="0",))),IF(COUNTIF(INDIRECT("拒絶理由・拒絶査定・異議申立!"&amp;ADDRESS(MATCH(C116,拒絶理由・拒絶査定・異議申立!B$1:B$1000,0),3)&amp;":"&amp;ADDRESS(MATCH(C116,拒絶理由・拒絶査定・異議申立!B$1:B$1000,0),50)),R116)+COUNTIF(INDIRECT("拒絶理由・拒絶査定・異議申立!"&amp;ADDRESS(MATCH(C116,拒絶理由・拒絶査定・異議申立!B$1:B$1000,0),3)&amp;":"&amp;ADDRESS(MATCH(C116,拒絶理由・拒絶査定・異議申立!B$1:B$1000,0),50)),T116)&gt;0,"Yes","No"),"")</f>
        <v/>
      </c>
      <c r="AA116" s="92" t="str">
        <f ca="1">IF(OR(LEFT(R116)="特",LEFT(R116)="実",AND(OR(LEFT(R116,2)="US",LEFT(R116,2)="WO",LEFT(R116,2)="GB",LEFT(R116,2)="EP",LEFT(R116,2)="DE"),OR(MID(R116,3,1)="1",MID(R116,3,1)="2",MID(R116,3,1)="3",MID(R116,3,1)="4",MID(R116,3,1)="5",MID(R116,3,1)="6",MID(R116,3,1)="7",MID(R116,3,1)="8",MID(R116,3,1)="9",MID(R116,3,1)="0",))),IF(COUNTIF(INDIRECT("先行技術調査・登録査定!"&amp;ADDRESS(MATCH(C116,先行技術調査・登録査定!B$1:B$1000,0),3)&amp;":"&amp;ADDRESS(MATCH(C116,先行技術調査・登録査定!B$1:B$1000,0),49)),R116)+COUNTIF(INDIRECT("先行技術調査・登録査定!"&amp;ADDRESS(MATCH(C116,先行技術調査・登録査定!B$1:B$1000,0),3)&amp;":"&amp;ADDRESS(MATCH(C116,先行技術調査・登録査定!B$1:B$1000,0),49)),T116)&gt;0,"Yes","No"),"")</f>
        <v/>
      </c>
      <c r="AB116" s="169" t="str">
        <f t="shared" ca="1" si="10"/>
        <v/>
      </c>
      <c r="AC116" s="94" t="str">
        <f>IF(OR(LEFT(R116)="特",LEFT(R116)="実",AND(OR(LEFT(R116,2)="US",LEFT(R116,2)="WO",LEFT(R116,2)="GB",LEFT(R116,2)="EP",LEFT(R116,2)="DE"),OR(MID(R116,3,1)="1",MID(R116,3,1)="2",MID(R116,3,1)="3",MID(R116,3,1)="4",MID(R116,3,1)="5",MID(R116,3,1)="6",MID(R116,3,1)="7",MID(R116,3,1)="8",MID(R116,3,1)="9",MID(R116,3,1)="0",))),"",VLOOKUP($C116,非特許文献リスト!$A$2:$C$196,2,FALSE))</f>
        <v/>
      </c>
      <c r="AD116" s="95" t="str">
        <f>IF(OR(LEFT(R116)="特",LEFT(R116)="実",AND(OR(LEFT(R116,2)="US",LEFT(R116,2)="WO",LEFT(R116,2)="GB",LEFT(R116,2)="EP",LEFT(R116,2)="DE"),OR(MID(R116,3,1)="1",MID(R116,3,1)="2",MID(R116,3,1)="3",MID(R116,3,1)="4",MID(R116,3,1)="5",MID(R116,3,1)="6",MID(R116,3,1)="7",MID(R116,3,1)="8",MID(R116,3,1)="9",MID(R116,3,1)="0",))),"",VLOOKUP($C116,非特許文献リスト!$A$2:$C$196,3,FALSE))</f>
        <v/>
      </c>
      <c r="AE116" s="175" t="str">
        <f t="shared" si="7"/>
        <v/>
      </c>
      <c r="AF116" s="176" t="str">
        <f>IF(OR(LEFT(R116)="特",LEFT(R116)="実"),VLOOKUP(R116,'証拠（JP特許）'!$B$2:$AB$299,10,FALSE),IF(AND(OR(LEFT(R116,2)="US",LEFT(R116,2)="WO",LEFT(R116,2)="GB",LEFT(R116,2)="EP",LEFT(R116,2)="DE"),OR(MID(R116,3,1)="1",MID(R116,3,1)="2",MID(R116,3,1)="3",MID(R116,3,1)="4",MID(R116,3,1)="5",MID(R116,3,1)="6",MID(R116,3,1)="7",MID(R116,3,1)="8",MID(R116,3,1)="9",MID(R116,3,1)="0",)),VLOOKUP(R116,'証拠（WW特許）'!$B$2:$M$90,8,FALSE),""))</f>
        <v/>
      </c>
      <c r="AG116" s="176" t="str">
        <f>IF(OR(LEFT(R116)="特",LEFT(R116)="実"),VLOOKUP(R116,'証拠（JP特許）'!$B$2:$AB$299,26,FALSE),IF(AND(OR(LEFT(R116,2)="US",LEFT(R116,2)="WO",LEFT(R116,2)="GB",LEFT(R116,2)="EP",LEFT(R116,2)="DE"),OR(MID(R116,3,1)="1",MID(R116,3,1)="2",MID(R116,3,1)="3",MID(R116,3,1)="4",MID(R116,3,1)="5",MID(R116,3,1)="6",MID(R116,3,1)="7",MID(R116,3,1)="8",MID(R116,3,1)="9",MID(R116,3,1)="0",)),VLOOKUP(R116,'証拠（WW特許）'!$B$2:$M$90,12,FALSE),""))</f>
        <v/>
      </c>
      <c r="AH116" s="58" t="str">
        <f>IF(OR(LEFT(R116)="特",LEFT(R116)="実"),VLOOKUP(R116,'証拠（JP特許）'!$B$2:$X$299,20,FALSE),IF(AND(OR(LEFT(R116,2)="US",LEFT(R116,2)="WO",LEFT(R116,2)="GB",LEFT(R116,2)="EP",LEFT(R116,2)="DE"),OR(MID(R116,3,1)="1",MID(R116,3,1)="2",MID(R116,3,1)="3",MID(R116,3,1)="4",MID(R116,3,1)="5",MID(R116,3,1)="6",MID(R116,3,1)="7",MID(R116,3,1)="8",MID(R116,3,1)="9",MID(R116,3,1)="0",)),VLOOKUP(R116,'証拠（WW特許）'!$B$2:$U$90,20,FALSE),""))</f>
        <v/>
      </c>
      <c r="AI116" s="58" t="str">
        <f>IF(OR(LEFT(R116)="特",LEFT(R116)="実"),VLOOKUP(R116,'証拠（JP特許）'!$B$2:$X$299,21,FALSE),"")</f>
        <v/>
      </c>
      <c r="AJ116" s="58" t="str">
        <f>IF(OR(LEFT(R116)="特",LEFT(R116)="実"),VLOOKUP(R116,'証拠（JP特許）'!$B$2:$X$299,22,FALSE),"")</f>
        <v/>
      </c>
      <c r="AK116" s="59" t="str">
        <f>IF(OR(LEFT(R116)="特",LEFT(R116)="実"),VLOOKUP(R116,'証拠（JP特許）'!$B$2:$X$299,17,FALSE),IF(AND(OR(LEFT(R116,2)="US",LEFT(R116,2)="WO",LEFT(R116,2)="GB",LEFT(R116,2)="EP",LEFT(R116,2)="DE"),OR(MID(R116,3,1)="1",MID(R116,3,1)="2",MID(R116,3,1)="3",MID(R116,3,1)="4",MID(R116,3,1)="5",MID(R116,3,1)="6",MID(R116,3,1)="7",MID(R116,3,1)="8",MID(R116,3,1)="9",MID(R116,3,1)="0",)),VLOOKUP(R116,'証拠（WW特許）'!$B$2:$U$90,16,FALSE),""))</f>
        <v/>
      </c>
      <c r="AL116" s="58"/>
      <c r="AM116" s="58"/>
      <c r="AN116" s="58"/>
      <c r="AO116" s="58" t="str">
        <f ca="1">IF(OR(LEFT(R116)="特",LEFT(R116)="実",AND(OR(LEFT(R116,2)="US",LEFT(R116,2)="WO",LEFT(R116,2)="GB",LEFT(R116,2)="EP",LEFT(R116,2)="DE"),OR(MID(R116,3,1)="1",MID(R116,3,1)="2",MID(R116,3,1)="3",MID(R116,3,1)="4",MID(R116,3,1)="5",MID(R116,3,1)="6",MID(R116,3,1)="7",MID(R116,3,1)="8",MID(R116,3,1)="9",MID(R116,3,1)="0"))),IF(COUNTIF(INDIRECT("発明者引用!"&amp;ADDRESS(MATCH(C116,発明者引用!B$1:B$196,0),4)&amp;":"&amp;ADDRESS(MATCH(C116,発明者引用!B$1:B$196,0),17)),R116)+COUNTIF(INDIRECT("発明者引用!"&amp;ADDRESS(MATCH(C116,発明者引用!B$1:B$196,0),4)&amp;":"&amp;ADDRESS(MATCH(C116,発明者引用!B$1:B$196,0),17)),#REF!)+COUNTIF(INDIRECT("発明者引用!"&amp;ADDRESS(MATCH(C116,発明者引用!B$1:B$196,0),4)&amp;":"&amp;ADDRESS(MATCH(C116,発明者引用!B$1:B$196,0),17)),T116)&gt;0,"Yes","No"),"")</f>
        <v/>
      </c>
      <c r="AP116" s="58" t="str">
        <f ca="1">IF(OR(LEFT(R116)="特",LEFT(R116)="実",AND(OR(LEFT(R116,2)="US",LEFT(R116,2)="WO",LEFT(R116,2)="GB",LEFT(R116,2)="EP",LEFT(R116,2)="DE"),OR(MID(R116,3,1)="1",MID(R116,3,1)="2",MID(R116,3,1)="3",MID(R116,3,1)="4",MID(R116,3,1)="5",MID(R116,3,1)="6",MID(R116,3,1)="7",MID(R116,3,1)="8",MID(R116,3,1)="9",MID(R116,3,1)="0"))),IF(VLOOKUP(C116,ファミリ引用特許WO!$A$2:$B$241,2,FALSE)+VLOOKUP(C116,ファミリ引用文献WO!$A$2:$C$241,3,FALSE)=0,"ISR無し",IF(COUNTIF(INDIRECT("ファミリ引用特許WO!"&amp;ADDRESS(MATCH(C116,ファミリ引用特許WO!$A$2:$A$241,0),1)&amp;":"&amp;ADDRESS(MATCH(C116,ファミリ引用特許WO!$A$2:$A$241,0),19)),R116)+COUNTIF(INDIRECT("ファミリ引用特許WO!"&amp;ADDRESS(MATCH(C116,ファミリ引用特許WO!$A$2:$A$241,0),1)&amp;":"&amp;ADDRESS(MATCH(C116,ファミリ引用特許WO!$A$2:$A$241,0),19)),S116)+COUNTIF(INDIRECT("ファミリ引用特許WO!"&amp;ADDRESS(MATCH(C116,ファミリ引用特許WO!$A$2:$A$241,0),1)&amp;":"&amp;ADDRESS(MATCH(C116,ファミリ引用特許WO!$A$2:$A$241,0),19)),T116)+COUNTIF(INDIRECT("ファミリ引用特許WO!"&amp;ADDRESS(MATCH(C116,ファミリ引用特許WO!$A$2:$A$241,0),1)&amp;":"&amp;ADDRESS(MATCH(C116,ファミリ引用特許WO!$A$2:$A$241,0),19)),W116)+COUNTIF(INDIRECT("ファミリ引用特許WO!"&amp;ADDRESS(MATCH(C116,ファミリ引用特許WO!$A$2:$A$241,0),1)&amp;":"&amp;ADDRESS(MATCH(C116,ファミリ引用特許WO!$A$2:$A$241,0),19)),Y116)&gt;0,"Yes","No")),"")</f>
        <v/>
      </c>
      <c r="AQ116" s="55" t="str">
        <f ca="1">IF(OR(LEFT(R116)="特",LEFT(R116)="実",AND(OR(LEFT(R116,2)="US",LEFT(R116,2)="WO",LEFT(R116,2)="GB",LEFT(R116,2)="EP",LEFT(R116,2)="DE"),OR(MID(R116,3,1)="1",MID(R116,3,1)="2",MID(R116,3,1)="3",MID(R116,3,1)="4",MID(R116,3,1)="5",MID(R116,3,1)="6",MID(R116,3,1)="7",MID(R116,3,1)="8",MID(R116,3,1)="9",MID(R116,3,1)="0"))),IF(VLOOKUP(C116,'ファミリ引用特許表記修正（ex.A2→A）'!$A$2:$B$241,2,FALSE)=0,"family無し",IF(COUNTIF(INDIRECT("'ファミリ引用特許表記修正（ex.A2→A）'!"&amp;ADDRESS(MATCH(C116,'ファミリ引用特許表記修正（ex.A2→A）'!$A$2:$A$241,0),1)&amp;":"&amp;ADDRESS(MATCH(C116,'ファミリ引用特許表記修正（ex.A2→A）'!$A$2:$A$241,0),171)),R116)+COUNTIF(INDIRECT("'ファミリ引用特許表記修正（ex.A2→A）'!"&amp;ADDRESS(MATCH(C116,'ファミリ引用特許表記修正（ex.A2→A）'!$A$2:$A$241,0),1)&amp;":"&amp;ADDRESS(MATCH(C116,'ファミリ引用特許表記修正（ex.A2→A）'!$A$2:$A$241,0),171)),S116)+COUNTIF(INDIRECT("'ファミリ引用特許表記修正（ex.A2→A）'!"&amp;ADDRESS(MATCH(C116,'ファミリ引用特許表記修正（ex.A2→A）'!$A$2:$A$241,0),1)&amp;":"&amp;ADDRESS(MATCH(C116,'ファミリ引用特許表記修正（ex.A2→A）'!$A$2:$A$241,0),171)),T116)+COUNTIF(INDIRECT("'ファミリ引用特許表記修正（ex.A2→A）'!"&amp;ADDRESS(MATCH(C116,'ファミリ引用特許表記修正（ex.A2→A）'!$A$2:$A$241,0),1)&amp;":"&amp;ADDRESS(MATCH(C116,'ファミリ引用特許表記修正（ex.A2→A）'!$A$2:$A$241,0),171)),W116)+COUNTIF(INDIRECT("'ファミリ引用特許表記修正（ex.A2→A）'!"&amp;ADDRESS(MATCH(C116,'ファミリ引用特許表記修正（ex.A2→A）'!$A$2:$A$241,0),1)&amp;":"&amp;ADDRESS(MATCH(C116,'ファミリ引用特許表記修正（ex.A2→A）'!$A$2:$A$241,0),171)),Y116)&gt;0,"Yes","No")),"")</f>
        <v/>
      </c>
      <c r="AR116" s="193" t="str">
        <f>IF(OR(LEFT(R116)="特",LEFT(R116)="実",AND(OR(LEFT(R116,2)="US",LEFT(R116,2)="WO",LEFT(R116,2)="GB",LEFT(R116,2)="EP",LEFT(R116,2)="DE"),OR(MID(R116,3,1)="1",MID(R116,3,1)="2",MID(R116,3,1)="3",MID(R116,3,1)="4",MID(R116,3,1)="5",MID(R116,3,1)="6",MID(R116,3,1)="7",MID(R116,3,1)="8",MID(R116,3,1)="9",MID(R116,3,1)="0",))),"",VLOOKUP($C116,ファミリ発明者引用文献!A$3:B$235,2,FALSE))</f>
        <v>,,</v>
      </c>
      <c r="AS116" s="55" t="str">
        <f>VLOOKUP(C116,ファミリ引用文献WO!A$2:B$241,2,FALSE)</f>
        <v/>
      </c>
      <c r="AT116" s="58" t="str">
        <f>VLOOKUP(C116,ファミリ引用文献!A$3:B$242,2,FALSE)</f>
        <v/>
      </c>
      <c r="AU116" s="58" t="str">
        <f>VLOOKUP(C116,審判データ!AH$2:BT$379,39,FALSE)</f>
        <v xml:space="preserve"> </v>
      </c>
      <c r="AV116" s="62" t="str">
        <f ca="1">IF(INDIRECT("審判データ!"&amp;ADDRESS(MATCH(C116,審判データ!$AH$1:$AH$379,0),32))="早期審査の対象とする","早期審査","")</f>
        <v/>
      </c>
      <c r="AW116" s="665" t="str">
        <f t="shared" si="6"/>
        <v/>
      </c>
      <c r="AX116" s="666" t="str">
        <f>IF(LEFT(AE116,3)="日本特",IF(LEFT(C116)="特",VLOOKUP(C116,'本件、証拠文献テーマコード'!G$2:I$376,3,FALSE),VLOOKUP(C116,'本件、証拠文献テーマコード'!B$2:I$376,8,FALSE)),"")</f>
        <v/>
      </c>
      <c r="AY116" s="666" t="str">
        <f>IF(LEFT(AE116,3)="日本特",IF(OR(MID(R116,2,1)="開",MID(R116,2,1)="表",MID(R116,2,1)="登"),VLOOKUP(R116,'本件、証拠文献テーマコード'!C$2:I$379,7,FALSE),VLOOKUP(R116,'本件、証拠文献テーマコード'!G$2:I$379,3,FALSE)),"")</f>
        <v/>
      </c>
      <c r="AZ116" s="54"/>
    </row>
    <row r="117" spans="1:52" ht="27" x14ac:dyDescent="0.15">
      <c r="A117" s="896"/>
      <c r="B117" s="586" t="str">
        <f ca="1">IF(A117="",B116,INDIRECT("審判データ!"&amp;ADDRESS(MATCH(A117,審判データ!$HC$1:$HC$379,0),20))&amp;" / "&amp;INDIRECT("審判データ!"&amp;ADDRESS(MATCH(A117,審判データ!$HC$1:$HC$379,0),21)))</f>
        <v>2012 / 29-2</v>
      </c>
      <c r="C117" s="685">
        <v>4027451</v>
      </c>
      <c r="D117" s="310" t="s">
        <v>1454</v>
      </c>
      <c r="E117" s="163" t="str">
        <f ca="1">INDIRECT("審判データ!"&amp;ADDRESS(MATCH(C117,審判データ!$AH$1:$AH$379,0),55))</f>
        <v>フマキラー株式会社</v>
      </c>
      <c r="F117" s="163" t="str">
        <f ca="1">INDIRECT("審判データ!"&amp;ADDRESS(MATCH(C117,審判データ!$AH$1:$AH$379,0),56))</f>
        <v>杉浦　正昭</v>
      </c>
      <c r="G117" s="43" t="str">
        <f ca="1">INDIRECT("審判データ!"&amp;ADDRESS(MATCH(C117,審判データ!$AH$1:$AH$379,0),72))</f>
        <v xml:space="preserve"> </v>
      </c>
      <c r="H117" s="163" t="str">
        <f ca="1">INDIRECT("審判データ!"&amp;ADDRESS(MATCH(C117,審判データ!$AH$1:$AH$379,0),41))</f>
        <v>A01N 25/02;A01N 25/04    101;A01N 25/04    102;A01N 53/02;B05B  9/04</v>
      </c>
      <c r="I117" s="163" t="str">
        <f ca="1">INDIRECT("審判データ!"&amp;ADDRESS(MATCH(C117,審判データ!$AH$1:$AH$379,0),49))</f>
        <v>A01N  25/02@AFI(JP);B05B   9/04@AFI(JP);A01N  25/04@ALI(JP);A01N  53/02@ALI(JP)</v>
      </c>
      <c r="J117" s="163" t="str">
        <f ca="1">INDIRECT("審判データ!"&amp;ADDRESS(MATCH(C117,審判データ!$AH$1:$AH$379,0),51))</f>
        <v>B05B  9/04;A01N 25/02;A01N 25/04    101;A01N 25/04    102;A01N 53/00    502</v>
      </c>
      <c r="K117" s="311" t="str">
        <f ca="1">INDIRECT("審判データ!"&amp;ADDRESS(MATCH(C117,審判データ!$AH$1:$AH$379,0),53))</f>
        <v>4F037 AA02;4H011 AC02;4H011 BA01;4H011 BB15;4H011 BC01;4H011 BC02;4H011 BC03;4H011 BC05;4F033 RA02</v>
      </c>
      <c r="L117" s="981"/>
      <c r="M117" s="987"/>
      <c r="N117" s="987"/>
      <c r="O117" s="1093"/>
      <c r="P117" s="1090"/>
      <c r="Q117" s="676" t="s">
        <v>1518</v>
      </c>
      <c r="R117" s="644" t="s">
        <v>1519</v>
      </c>
      <c r="S117" s="677" t="str">
        <f>IF(OR(LEFT(R117)="特",LEFT(R117)="実"),VLOOKUP(R117,'証拠（JP特許）'!$B$2:$D$299,2,FALSE),IF(AND(OR(LEFT(R117,2)="US",LEFT(R117,2)="WO",LEFT(R117,2)="GB",LEFT(R117,2)="EP",LEFT(R117,2)="DE"),OR(MID(R117,3,1)="1",MID(R117,3,1)="2",MID(R117,3,1)="3",MID(R117,3,1)="4",MID(R117,3,1)="5",MID(R117,3,1)="6",MID(R117,3,1)="7",MID(R117,3,1)="8",MID(R117,3,1)="9",MID(R117,3,1)="0")),VLOOKUP(R117,'証拠（WW特許）'!$B$2:$C$90,2,FALSE),"_"))</f>
        <v>特願昭57-196625</v>
      </c>
      <c r="T117" s="678" t="str">
        <f>IF(OR(LEFT(R117)="特",LEFT(R117)="実"),VLOOKUP(R117,'証拠（JP特許）'!$B$2:$E$299,4,FALSE),"_")</f>
        <v>_</v>
      </c>
      <c r="U117" s="677" t="s">
        <v>1467</v>
      </c>
      <c r="V117" s="678" t="s">
        <v>1479</v>
      </c>
      <c r="W117" s="648" t="str">
        <f t="shared" si="8"/>
        <v>JP5984801A</v>
      </c>
      <c r="X117" s="649"/>
      <c r="Y117" s="649" t="str">
        <f t="shared" si="9"/>
        <v/>
      </c>
      <c r="Z117" s="91" t="str">
        <f ca="1">IF(OR(LEFT(R117)="特",LEFT(R117)="実",AND(OR(LEFT(R117,2)="US",LEFT(R117,2)="WO",LEFT(R117,2)="GB",LEFT(R117,2)="EP",LEFT(R117,2)="DE"),OR(MID(R117,3,1)="1",MID(R117,3,1)="2",MID(R117,3,1)="3",MID(R117,3,1)="4",MID(R117,3,1)="5",MID(R117,3,1)="6",MID(R117,3,1)="7",MID(R117,3,1)="8",MID(R117,3,1)="9",MID(R117,3,1)="0",))),IF(COUNTIF(INDIRECT("拒絶理由・拒絶査定・異議申立!"&amp;ADDRESS(MATCH(C117,拒絶理由・拒絶査定・異議申立!B$1:B$1000,0),3)&amp;":"&amp;ADDRESS(MATCH(C117,拒絶理由・拒絶査定・異議申立!B$1:B$1000,0),50)),R117)+COUNTIF(INDIRECT("拒絶理由・拒絶査定・異議申立!"&amp;ADDRESS(MATCH(C117,拒絶理由・拒絶査定・異議申立!B$1:B$1000,0),3)&amp;":"&amp;ADDRESS(MATCH(C117,拒絶理由・拒絶査定・異議申立!B$1:B$1000,0),50)),T117)&gt;0,"Yes","No"),"")</f>
        <v>No</v>
      </c>
      <c r="AA117" s="92" t="str">
        <f ca="1">IF(OR(LEFT(R117)="特",LEFT(R117)="実",AND(OR(LEFT(R117,2)="US",LEFT(R117,2)="WO",LEFT(R117,2)="GB",LEFT(R117,2)="EP",LEFT(R117,2)="DE"),OR(MID(R117,3,1)="1",MID(R117,3,1)="2",MID(R117,3,1)="3",MID(R117,3,1)="4",MID(R117,3,1)="5",MID(R117,3,1)="6",MID(R117,3,1)="7",MID(R117,3,1)="8",MID(R117,3,1)="9",MID(R117,3,1)="0",))),IF(COUNTIF(INDIRECT("先行技術調査・登録査定!"&amp;ADDRESS(MATCH(C117,先行技術調査・登録査定!B$1:B$1000,0),3)&amp;":"&amp;ADDRESS(MATCH(C117,先行技術調査・登録査定!B$1:B$1000,0),49)),R117)+COUNTIF(INDIRECT("先行技術調査・登録査定!"&amp;ADDRESS(MATCH(C117,先行技術調査・登録査定!B$1:B$1000,0),3)&amp;":"&amp;ADDRESS(MATCH(C117,先行技術調査・登録査定!B$1:B$1000,0),49)),T117)&gt;0,"Yes","No"),"")</f>
        <v>No</v>
      </c>
      <c r="AB117" s="169" t="str">
        <f t="shared" ca="1" si="10"/>
        <v>Yes</v>
      </c>
      <c r="AC117" s="94" t="str">
        <f>IF(OR(LEFT(R117)="特",LEFT(R117)="実",AND(OR(LEFT(R117,2)="US",LEFT(R117,2)="WO",LEFT(R117,2)="GB",LEFT(R117,2)="EP",LEFT(R117,2)="DE"),OR(MID(R117,3,1)="1",MID(R117,3,1)="2",MID(R117,3,1)="3",MID(R117,3,1)="4",MID(R117,3,1)="5",MID(R117,3,1)="6",MID(R117,3,1)="7",MID(R117,3,1)="8",MID(R117,3,1)="9",MID(R117,3,1)="0",))),"",VLOOKUP($C117,非特許文献リスト!$A$2:$C$196,2,FALSE))</f>
        <v/>
      </c>
      <c r="AD117" s="95" t="str">
        <f>IF(OR(LEFT(R117)="特",LEFT(R117)="実",AND(OR(LEFT(R117,2)="US",LEFT(R117,2)="WO",LEFT(R117,2)="GB",LEFT(R117,2)="EP",LEFT(R117,2)="DE"),OR(MID(R117,3,1)="1",MID(R117,3,1)="2",MID(R117,3,1)="3",MID(R117,3,1)="4",MID(R117,3,1)="5",MID(R117,3,1)="6",MID(R117,3,1)="7",MID(R117,3,1)="8",MID(R117,3,1)="9",MID(R117,3,1)="0",))),"",VLOOKUP($C117,非特許文献リスト!$A$2:$C$196,3,FALSE))</f>
        <v/>
      </c>
      <c r="AE117" s="175" t="str">
        <f t="shared" si="7"/>
        <v>日本特許文献</v>
      </c>
      <c r="AF117" s="176" t="str">
        <f>IF(OR(LEFT(R117)="特",LEFT(R117)="実"),VLOOKUP(R117,'証拠（JP特許）'!$B$2:$AB$299,10,FALSE),IF(AND(OR(LEFT(R117,2)="US",LEFT(R117,2)="WO",LEFT(R117,2)="GB",LEFT(R117,2)="EP",LEFT(R117,2)="DE"),OR(MID(R117,3,1)="1",MID(R117,3,1)="2",MID(R117,3,1)="3",MID(R117,3,1)="4",MID(R117,3,1)="5",MID(R117,3,1)="6",MID(R117,3,1)="7",MID(R117,3,1)="8",MID(R117,3,1)="9",MID(R117,3,1)="0",)),VLOOKUP(R117,'証拠（WW特許）'!$B$2:$M$90,8,FALSE),""))</f>
        <v>住友化学工業株式会社</v>
      </c>
      <c r="AG117" s="176" t="str">
        <f>IF(OR(LEFT(R117)="特",LEFT(R117)="実"),VLOOKUP(R117,'証拠（JP特許）'!$B$2:$AB$299,26,FALSE),IF(AND(OR(LEFT(R117,2)="US",LEFT(R117,2)="WO",LEFT(R117,2)="GB",LEFT(R117,2)="EP",LEFT(R117,2)="DE"),OR(MID(R117,3,1)="1",MID(R117,3,1)="2",MID(R117,3,1)="3",MID(R117,3,1)="4",MID(R117,3,1)="5",MID(R117,3,1)="6",MID(R117,3,1)="7",MID(R117,3,1)="8",MID(R117,3,1)="9",MID(R117,3,1)="0",)),VLOOKUP(R117,'証拠（WW特許）'!$B$2:$M$90,12,FALSE),""))</f>
        <v>津田　重典,奥野　吉俊</v>
      </c>
      <c r="AH117" s="58" t="str">
        <f>IF(OR(LEFT(R117)="特",LEFT(R117)="実"),VLOOKUP(R117,'証拠（JP特許）'!$B$2:$X$299,20,FALSE),IF(AND(OR(LEFT(R117,2)="US",LEFT(R117,2)="WO",LEFT(R117,2)="GB",LEFT(R117,2)="EP",LEFT(R117,2)="DE"),OR(MID(R117,3,1)="1",MID(R117,3,1)="2",MID(R117,3,1)="3",MID(R117,3,1)="4",MID(R117,3,1)="5",MID(R117,3,1)="6",MID(R117,3,1)="7",MID(R117,3,1)="8",MID(R117,3,1)="9",MID(R117,3,1)="0",)),VLOOKUP(R117,'証拠（WW特許）'!$B$2:$U$90,20,FALSE),""))</f>
        <v>C09K   3/30    (2006.01),A01N  25/06    (2006.01)</v>
      </c>
      <c r="AI117" s="58" t="str">
        <f>IF(OR(LEFT(R117)="特",LEFT(R117)="実"),VLOOKUP(R117,'証拠（JP特許）'!$B$2:$X$299,21,FALSE),"")</f>
        <v>C09K  3/30       ,A01N 25/06       ,C09K  3/30      H,C09K  3/30      R</v>
      </c>
      <c r="AJ117" s="58" t="str">
        <f>IF(OR(LEFT(R117)="特",LEFT(R117)="実"),VLOOKUP(R117,'証拠（JP特許）'!$B$2:$X$299,22,FALSE),"")</f>
        <v>4H016DA08,4H016DA16,4H011AC01,4H011AC02,4H011BA01,4H011BA02,4H011BA06,4H011BB15,4H011BB17,4H011BC01,4H011BC03,4H011BC08,4H011DA21,4H011DB05,4H011DC05,4H011DE10,4H011DE16,4H011DF04,4H011DG04,4H011DG05,4H011DG08,4H011DG16</v>
      </c>
      <c r="AK117" s="59" t="str">
        <f>IF(OR(LEFT(R117)="特",LEFT(R117)="実"),VLOOKUP(R117,'証拠（JP特許）'!$B$2:$X$299,17,FALSE),IF(AND(OR(LEFT(R117,2)="US",LEFT(R117,2)="WO",LEFT(R117,2)="GB",LEFT(R117,2)="EP",LEFT(R117,2)="DE"),OR(MID(R117,3,1)="1",MID(R117,3,1)="2",MID(R117,3,1)="3",MID(R117,3,1)="4",MID(R117,3,1)="5",MID(R117,3,1)="6",MID(R117,3,1)="7",MID(R117,3,1)="8",MID(R117,3,1)="9",MID(R117,3,1)="0",)),VLOOKUP(R117,'証拠（WW特許）'!$B$2:$U$90,16,FALSE),""))</f>
        <v>1984.05.16</v>
      </c>
      <c r="AL117" s="58"/>
      <c r="AM117" s="58" t="s">
        <v>95</v>
      </c>
      <c r="AN117" s="58" t="s">
        <v>95</v>
      </c>
      <c r="AO117" s="58" t="str">
        <f ca="1">IF(OR(LEFT(R117)="特",LEFT(R117)="実",AND(OR(LEFT(R117,2)="US",LEFT(R117,2)="WO",LEFT(R117,2)="GB",LEFT(R117,2)="EP",LEFT(R117,2)="DE"),OR(MID(R117,3,1)="1",MID(R117,3,1)="2",MID(R117,3,1)="3",MID(R117,3,1)="4",MID(R117,3,1)="5",MID(R117,3,1)="6",MID(R117,3,1)="7",MID(R117,3,1)="8",MID(R117,3,1)="9",MID(R117,3,1)="0"))),IF(COUNTIF(INDIRECT("発明者引用!"&amp;ADDRESS(MATCH(C117,発明者引用!B$1:B$196,0),4)&amp;":"&amp;ADDRESS(MATCH(C117,発明者引用!B$1:B$196,0),17)),R117)+COUNTIF(INDIRECT("発明者引用!"&amp;ADDRESS(MATCH(C117,発明者引用!B$1:B$196,0),4)&amp;":"&amp;ADDRESS(MATCH(C117,発明者引用!B$1:B$196,0),17)),#REF!)+COUNTIF(INDIRECT("発明者引用!"&amp;ADDRESS(MATCH(C117,発明者引用!B$1:B$196,0),4)&amp;":"&amp;ADDRESS(MATCH(C117,発明者引用!B$1:B$196,0),17)),T117)&gt;0,"Yes","No"),"")</f>
        <v>No</v>
      </c>
      <c r="AP117" s="58" t="str">
        <f ca="1">IF(OR(LEFT(R117)="特",LEFT(R117)="実",AND(OR(LEFT(R117,2)="US",LEFT(R117,2)="WO",LEFT(R117,2)="GB",LEFT(R117,2)="EP",LEFT(R117,2)="DE"),OR(MID(R117,3,1)="1",MID(R117,3,1)="2",MID(R117,3,1)="3",MID(R117,3,1)="4",MID(R117,3,1)="5",MID(R117,3,1)="6",MID(R117,3,1)="7",MID(R117,3,1)="8",MID(R117,3,1)="9",MID(R117,3,1)="0"))),IF(VLOOKUP(C117,ファミリ引用特許WO!$A$2:$B$241,2,FALSE)+VLOOKUP(C117,ファミリ引用文献WO!$A$2:$C$241,3,FALSE)=0,"ISR無し",IF(COUNTIF(INDIRECT("ファミリ引用特許WO!"&amp;ADDRESS(MATCH(C117,ファミリ引用特許WO!$A$2:$A$241,0),1)&amp;":"&amp;ADDRESS(MATCH(C117,ファミリ引用特許WO!$A$2:$A$241,0),19)),R117)+COUNTIF(INDIRECT("ファミリ引用特許WO!"&amp;ADDRESS(MATCH(C117,ファミリ引用特許WO!$A$2:$A$241,0),1)&amp;":"&amp;ADDRESS(MATCH(C117,ファミリ引用特許WO!$A$2:$A$241,0),19)),S117)+COUNTIF(INDIRECT("ファミリ引用特許WO!"&amp;ADDRESS(MATCH(C117,ファミリ引用特許WO!$A$2:$A$241,0),1)&amp;":"&amp;ADDRESS(MATCH(C117,ファミリ引用特許WO!$A$2:$A$241,0),19)),T117)+COUNTIF(INDIRECT("ファミリ引用特許WO!"&amp;ADDRESS(MATCH(C117,ファミリ引用特許WO!$A$2:$A$241,0),1)&amp;":"&amp;ADDRESS(MATCH(C117,ファミリ引用特許WO!$A$2:$A$241,0),19)),W117)+COUNTIF(INDIRECT("ファミリ引用特許WO!"&amp;ADDRESS(MATCH(C117,ファミリ引用特許WO!$A$2:$A$241,0),1)&amp;":"&amp;ADDRESS(MATCH(C117,ファミリ引用特許WO!$A$2:$A$241,0),19)),Y117)&gt;0,"Yes","No")),"")</f>
        <v>ISR無し</v>
      </c>
      <c r="AQ117" s="55" t="str">
        <f ca="1">IF(OR(LEFT(R117)="特",LEFT(R117)="実",AND(OR(LEFT(R117,2)="US",LEFT(R117,2)="WO",LEFT(R117,2)="GB",LEFT(R117,2)="EP",LEFT(R117,2)="DE"),OR(MID(R117,3,1)="1",MID(R117,3,1)="2",MID(R117,3,1)="3",MID(R117,3,1)="4",MID(R117,3,1)="5",MID(R117,3,1)="6",MID(R117,3,1)="7",MID(R117,3,1)="8",MID(R117,3,1)="9",MID(R117,3,1)="0"))),IF(VLOOKUP(C117,'ファミリ引用特許表記修正（ex.A2→A）'!$A$2:$B$241,2,FALSE)=0,"family無し",IF(COUNTIF(INDIRECT("'ファミリ引用特許表記修正（ex.A2→A）'!"&amp;ADDRESS(MATCH(C117,'ファミリ引用特許表記修正（ex.A2→A）'!$A$2:$A$241,0),1)&amp;":"&amp;ADDRESS(MATCH(C117,'ファミリ引用特許表記修正（ex.A2→A）'!$A$2:$A$241,0),171)),R117)+COUNTIF(INDIRECT("'ファミリ引用特許表記修正（ex.A2→A）'!"&amp;ADDRESS(MATCH(C117,'ファミリ引用特許表記修正（ex.A2→A）'!$A$2:$A$241,0),1)&amp;":"&amp;ADDRESS(MATCH(C117,'ファミリ引用特許表記修正（ex.A2→A）'!$A$2:$A$241,0),171)),S117)+COUNTIF(INDIRECT("'ファミリ引用特許表記修正（ex.A2→A）'!"&amp;ADDRESS(MATCH(C117,'ファミリ引用特許表記修正（ex.A2→A）'!$A$2:$A$241,0),1)&amp;":"&amp;ADDRESS(MATCH(C117,'ファミリ引用特許表記修正（ex.A2→A）'!$A$2:$A$241,0),171)),T117)+COUNTIF(INDIRECT("'ファミリ引用特許表記修正（ex.A2→A）'!"&amp;ADDRESS(MATCH(C117,'ファミリ引用特許表記修正（ex.A2→A）'!$A$2:$A$241,0),1)&amp;":"&amp;ADDRESS(MATCH(C117,'ファミリ引用特許表記修正（ex.A2→A）'!$A$2:$A$241,0),171)),W117)+COUNTIF(INDIRECT("'ファミリ引用特許表記修正（ex.A2→A）'!"&amp;ADDRESS(MATCH(C117,'ファミリ引用特許表記修正（ex.A2→A）'!$A$2:$A$241,0),1)&amp;":"&amp;ADDRESS(MATCH(C117,'ファミリ引用特許表記修正（ex.A2→A）'!$A$2:$A$241,0),171)),Y117)&gt;0,"Yes","No")),"")</f>
        <v>family無し</v>
      </c>
      <c r="AR117" s="58" t="str">
        <f>IF(OR(LEFT(R117)="特",LEFT(R117)="実",AND(OR(LEFT(R117,2)="US",LEFT(R117,2)="WO",LEFT(R117,2)="GB",LEFT(R117,2)="EP",LEFT(R117,2)="DE"),OR(MID(R117,3,1)="1",MID(R117,3,1)="2",MID(R117,3,1)="3",MID(R117,3,1)="4",MID(R117,3,1)="5",MID(R117,3,1)="6",MID(R117,3,1)="7",MID(R117,3,1)="8",MID(R117,3,1)="9",MID(R117,3,1)="0",))),"",VLOOKUP($C117,ファミリ発明者引用文献!A$3:B$235,2,FALSE))</f>
        <v/>
      </c>
      <c r="AS117" s="55" t="str">
        <f>VLOOKUP(C117,ファミリ引用文献WO!A$2:B$241,2,FALSE)</f>
        <v/>
      </c>
      <c r="AT117" s="58" t="str">
        <f>VLOOKUP(C117,ファミリ引用文献!A$3:B$242,2,FALSE)</f>
        <v/>
      </c>
      <c r="AU117" s="58" t="str">
        <f>VLOOKUP(C117,審判データ!AH$2:BT$379,39,FALSE)</f>
        <v xml:space="preserve"> </v>
      </c>
      <c r="AV117" s="62" t="str">
        <f ca="1">IF(INDIRECT("審判データ!"&amp;ADDRESS(MATCH(C117,審判データ!$AH$1:$AH$379,0),32))="早期審査の対象とする","早期審査","")</f>
        <v/>
      </c>
      <c r="AW117" s="665" t="str">
        <f t="shared" si="6"/>
        <v>不一致</v>
      </c>
      <c r="AX117" s="666" t="str">
        <f>IF(LEFT(AE117,3)="日本特",IF(LEFT(C117)="特",VLOOKUP(C117,'本件、証拠文献テーマコード'!G$2:I$376,3,FALSE),VLOOKUP(C117,'本件、証拠文献テーマコード'!B$2:I$376,8,FALSE)),"")</f>
        <v>4F037,4H011,4F033</v>
      </c>
      <c r="AY117" s="666" t="str">
        <f>IF(LEFT(AE117,3)="日本特",IF(OR(MID(R117,2,1)="開",MID(R117,2,1)="表",MID(R117,2,1)="登"),VLOOKUP(R117,'本件、証拠文献テーマコード'!C$2:I$379,7,FALSE),VLOOKUP(R117,'本件、証拠文献テーマコード'!G$2:I$379,3,FALSE)),"")</f>
        <v>4H016,4H011</v>
      </c>
      <c r="AZ117" s="54"/>
    </row>
    <row r="118" spans="1:52" ht="27" x14ac:dyDescent="0.15">
      <c r="A118" s="895" t="s">
        <v>22528</v>
      </c>
      <c r="B118" s="586" t="str">
        <f ca="1">IF(A118="",B117,INDIRECT("審判データ!"&amp;ADDRESS(MATCH(A118,審判データ!$HC$1:$HC$379,0),20))&amp;" / "&amp;INDIRECT("審判データ!"&amp;ADDRESS(MATCH(A118,審判データ!$HC$1:$HC$379,0),21)))</f>
        <v>2012 / 29-2</v>
      </c>
      <c r="C118" s="675">
        <v>3213882</v>
      </c>
      <c r="D118" s="274" t="s">
        <v>1531</v>
      </c>
      <c r="E118" s="1" t="str">
        <f ca="1">INDIRECT("審判データ!"&amp;ADDRESS(MATCH(C118,審判データ!$AH$1:$AH$379,0),55))</f>
        <v>住友重機械工業株式会社</v>
      </c>
      <c r="F118" s="1" t="str">
        <f ca="1">INDIRECT("審判データ!"&amp;ADDRESS(MATCH(C118,審判データ!$AH$1:$AH$379,0),56))</f>
        <v>礒　圭二</v>
      </c>
      <c r="G118" s="43" t="str">
        <f ca="1">INDIRECT("審判データ!"&amp;ADDRESS(MATCH(C118,審判データ!$AH$1:$AH$379,0),72))</f>
        <v>CN01195591A;CN01161203C;CN01519075A;CN01274450C;特開平10-323785;特許03213882;特開2000-301374;特許03341114;US6087625</v>
      </c>
      <c r="H118" s="1" t="str">
        <f ca="1">INDIRECT("審判データ!"&amp;ADDRESS(MATCH(C118,審判データ!$AH$1:$AH$379,0),41))</f>
        <v>B23K 26/06;B23K 26/00    330;G02B 26/10    104;H05K  3/00</v>
      </c>
      <c r="I118" s="1" t="str">
        <f ca="1">INDIRECT("審判データ!"&amp;ADDRESS(MATCH(C118,審判データ!$AH$1:$AH$379,0),49))</f>
        <v>G02B  26/10@AFI(JP);B23K  26/00@ALI(JP);B23K  26/06@ALI(JP);B23K  26/067@ALI(EP);B23K  26/38@ALI(JP);H05K   3/00@ALI(EP)</v>
      </c>
      <c r="J118" s="1" t="str">
        <f ca="1">INDIRECT("審判データ!"&amp;ADDRESS(MATCH(C118,審判データ!$AH$1:$AH$379,0),51))</f>
        <v>G02B 26/10    104;B23K 26/00    330;B23K 26/06        C;H05K  3/00        N;B23K 26/38    330;B23K 26/067</v>
      </c>
      <c r="K118" s="5" t="str">
        <f ca="1">INDIRECT("審判データ!"&amp;ADDRESS(MATCH(C118,審判データ!$AH$1:$AH$379,0),53))</f>
        <v>2H045 AB01;2H045 BA26;2H045 BA34;2H045 CB65;2H045 DA04;2H045 DA31;4E068 AF00;4E068 CA09;4E068 CA12;4E068 CA16;4E068 CD04;4E068 CE05;4E068 DA11</v>
      </c>
      <c r="L118" s="979" t="s">
        <v>1539</v>
      </c>
      <c r="M118" s="985" t="s">
        <v>876</v>
      </c>
      <c r="N118" s="985" t="s">
        <v>1540</v>
      </c>
      <c r="O118" s="1008">
        <v>0</v>
      </c>
      <c r="P118" s="1085" t="s">
        <v>22529</v>
      </c>
      <c r="Q118" s="676" t="s">
        <v>91</v>
      </c>
      <c r="R118" s="644" t="s">
        <v>1543</v>
      </c>
      <c r="S118" s="677" t="str">
        <f>IF(OR(LEFT(R118)="特",LEFT(R118)="実"),VLOOKUP(R118,'証拠（JP特許）'!$B$2:$D$299,2,FALSE),IF(AND(OR(LEFT(R118,2)="US",LEFT(R118,2)="WO",LEFT(R118,2)="GB",LEFT(R118,2)="EP",LEFT(R118,2)="DE"),OR(MID(R118,3,1)="1",MID(R118,3,1)="2",MID(R118,3,1)="3",MID(R118,3,1)="4",MID(R118,3,1)="5",MID(R118,3,1)="6",MID(R118,3,1)="7",MID(R118,3,1)="8",MID(R118,3,1)="9",MID(R118,3,1)="0")),VLOOKUP(R118,'証拠（WW特許）'!$B$2:$C$90,2,FALSE),"_"))</f>
        <v>特願平7-47788</v>
      </c>
      <c r="T118" s="678" t="str">
        <f>IF(OR(LEFT(R118)="特",LEFT(R118)="実"),VLOOKUP(R118,'証拠（JP特許）'!$B$2:$E$299,4,FALSE),"_")</f>
        <v>_</v>
      </c>
      <c r="U118" s="677" t="s">
        <v>94</v>
      </c>
      <c r="V118" s="678" t="s">
        <v>25</v>
      </c>
      <c r="W118" s="648" t="str">
        <f t="shared" si="8"/>
        <v>JP08215875A</v>
      </c>
      <c r="X118" s="649"/>
      <c r="Y118" s="649" t="str">
        <f t="shared" si="9"/>
        <v/>
      </c>
      <c r="Z118" s="91" t="str">
        <f ca="1">IF(OR(LEFT(R118)="特",LEFT(R118)="実",AND(OR(LEFT(R118,2)="US",LEFT(R118,2)="WO",LEFT(R118,2)="GB",LEFT(R118,2)="EP",LEFT(R118,2)="DE"),OR(MID(R118,3,1)="1",MID(R118,3,1)="2",MID(R118,3,1)="3",MID(R118,3,1)="4",MID(R118,3,1)="5",MID(R118,3,1)="6",MID(R118,3,1)="7",MID(R118,3,1)="8",MID(R118,3,1)="9",MID(R118,3,1)="0",))),IF(COUNTIF(INDIRECT("拒絶理由・拒絶査定・異議申立!"&amp;ADDRESS(MATCH(C118,拒絶理由・拒絶査定・異議申立!B$1:B$1000,0),3)&amp;":"&amp;ADDRESS(MATCH(C118,拒絶理由・拒絶査定・異議申立!B$1:B$1000,0),50)),R118)+COUNTIF(INDIRECT("拒絶理由・拒絶査定・異議申立!"&amp;ADDRESS(MATCH(C118,拒絶理由・拒絶査定・異議申立!B$1:B$1000,0),3)&amp;":"&amp;ADDRESS(MATCH(C118,拒絶理由・拒絶査定・異議申立!B$1:B$1000,0),50)),T118)&gt;0,"Yes","No"),"")</f>
        <v>No</v>
      </c>
      <c r="AA118" s="92" t="str">
        <f ca="1">IF(OR(LEFT(R118)="特",LEFT(R118)="実",AND(OR(LEFT(R118,2)="US",LEFT(R118,2)="WO",LEFT(R118,2)="GB",LEFT(R118,2)="EP",LEFT(R118,2)="DE"),OR(MID(R118,3,1)="1",MID(R118,3,1)="2",MID(R118,3,1)="3",MID(R118,3,1)="4",MID(R118,3,1)="5",MID(R118,3,1)="6",MID(R118,3,1)="7",MID(R118,3,1)="8",MID(R118,3,1)="9",MID(R118,3,1)="0",))),IF(COUNTIF(INDIRECT("先行技術調査・登録査定!"&amp;ADDRESS(MATCH(C118,先行技術調査・登録査定!B$1:B$1000,0),3)&amp;":"&amp;ADDRESS(MATCH(C118,先行技術調査・登録査定!B$1:B$1000,0),49)),R118)+COUNTIF(INDIRECT("先行技術調査・登録査定!"&amp;ADDRESS(MATCH(C118,先行技術調査・登録査定!B$1:B$1000,0),3)&amp;":"&amp;ADDRESS(MATCH(C118,先行技術調査・登録査定!B$1:B$1000,0),49)),T118)&gt;0,"Yes","No"),"")</f>
        <v>No</v>
      </c>
      <c r="AB118" s="169" t="str">
        <f t="shared" ca="1" si="10"/>
        <v>Yes</v>
      </c>
      <c r="AC118" s="94" t="str">
        <f>IF(OR(LEFT(R118)="特",LEFT(R118)="実",AND(OR(LEFT(R118,2)="US",LEFT(R118,2)="WO",LEFT(R118,2)="GB",LEFT(R118,2)="EP",LEFT(R118,2)="DE"),OR(MID(R118,3,1)="1",MID(R118,3,1)="2",MID(R118,3,1)="3",MID(R118,3,1)="4",MID(R118,3,1)="5",MID(R118,3,1)="6",MID(R118,3,1)="7",MID(R118,3,1)="8",MID(R118,3,1)="9",MID(R118,3,1)="0",))),"",VLOOKUP($C118,非特許文献リスト!$A$2:$C$196,2,FALSE))</f>
        <v/>
      </c>
      <c r="AD118" s="95" t="str">
        <f>IF(OR(LEFT(R118)="特",LEFT(R118)="実",AND(OR(LEFT(R118,2)="US",LEFT(R118,2)="WO",LEFT(R118,2)="GB",LEFT(R118,2)="EP",LEFT(R118,2)="DE"),OR(MID(R118,3,1)="1",MID(R118,3,1)="2",MID(R118,3,1)="3",MID(R118,3,1)="4",MID(R118,3,1)="5",MID(R118,3,1)="6",MID(R118,3,1)="7",MID(R118,3,1)="8",MID(R118,3,1)="9",MID(R118,3,1)="0",))),"",VLOOKUP($C118,非特許文献リスト!$A$2:$C$196,3,FALSE))</f>
        <v/>
      </c>
      <c r="AE118" s="175" t="str">
        <f t="shared" si="7"/>
        <v>日本特許文献</v>
      </c>
      <c r="AF118" s="176" t="str">
        <f>IF(OR(LEFT(R118)="特",LEFT(R118)="実"),VLOOKUP(R118,'証拠（JP特許）'!$B$2:$AB$299,10,FALSE),IF(AND(OR(LEFT(R118,2)="US",LEFT(R118,2)="WO",LEFT(R118,2)="GB",LEFT(R118,2)="EP",LEFT(R118,2)="DE"),OR(MID(R118,3,1)="1",MID(R118,3,1)="2",MID(R118,3,1)="3",MID(R118,3,1)="4",MID(R118,3,1)="5",MID(R118,3,1)="6",MID(R118,3,1)="7",MID(R118,3,1)="8",MID(R118,3,1)="9",MID(R118,3,1)="0",)),VLOOKUP(R118,'証拠（WW特許）'!$B$2:$M$90,8,FALSE),""))</f>
        <v>株式会社ニコン</v>
      </c>
      <c r="AG118" s="176" t="str">
        <f>IF(OR(LEFT(R118)="特",LEFT(R118)="実"),VLOOKUP(R118,'証拠（JP特許）'!$B$2:$AB$299,26,FALSE),IF(AND(OR(LEFT(R118,2)="US",LEFT(R118,2)="WO",LEFT(R118,2)="GB",LEFT(R118,2)="EP",LEFT(R118,2)="DE"),OR(MID(R118,3,1)="1",MID(R118,3,1)="2",MID(R118,3,1)="3",MID(R118,3,1)="4",MID(R118,3,1)="5",MID(R118,3,1)="6",MID(R118,3,1)="7",MID(R118,3,1)="8",MID(R118,3,1)="9",MID(R118,3,1)="0",)),VLOOKUP(R118,'証拠（WW特許）'!$B$2:$M$90,12,FALSE),""))</f>
        <v>岩本　譲治,引間　郁雄</v>
      </c>
      <c r="AH118" s="58" t="str">
        <f>IF(OR(LEFT(R118)="特",LEFT(R118)="実"),VLOOKUP(R118,'証拠（JP特許）'!$B$2:$X$299,20,FALSE),IF(AND(OR(LEFT(R118,2)="US",LEFT(R118,2)="WO",LEFT(R118,2)="GB",LEFT(R118,2)="EP",LEFT(R118,2)="DE"),OR(MID(R118,3,1)="1",MID(R118,3,1)="2",MID(R118,3,1)="3",MID(R118,3,1)="4",MID(R118,3,1)="5",MID(R118,3,1)="6",MID(R118,3,1)="7",MID(R118,3,1)="8",MID(R118,3,1)="9",MID(R118,3,1)="0",)),VLOOKUP(R118,'証拠（WW特許）'!$B$2:$U$90,20,FALSE),""))</f>
        <v>B23K  26/00    (2006.01),B23K  26/02    (2006.01),B23K  26/06    (2006.01),B23K  26/08    (2006.01),B23K  26/067   (2006.01)</v>
      </c>
      <c r="AI118" s="58" t="str">
        <f>IF(OR(LEFT(R118)="特",LEFT(R118)="実"),VLOOKUP(R118,'証拠（JP特許）'!$B$2:$X$299,21,FALSE),"")</f>
        <v xml:space="preserve">B23K 26/00      M,B23K 26/02      A,B23K 26/06      C,B23K 26/08      D,B23K 26/067      </v>
      </c>
      <c r="AJ118" s="58" t="str">
        <f>IF(OR(LEFT(R118)="特",LEFT(R118)="実"),VLOOKUP(R118,'証拠（JP特許）'!$B$2:$X$299,22,FALSE),"")</f>
        <v>4E068AA00,4E068CA08,4E068CA14,4E068CB05,4E068CD03,4E068CD04,4E068CD14,4E068CE04,4E068CE09</v>
      </c>
      <c r="AK118" s="59" t="str">
        <f>IF(OR(LEFT(R118)="特",LEFT(R118)="実"),VLOOKUP(R118,'証拠（JP特許）'!$B$2:$X$299,17,FALSE),IF(AND(OR(LEFT(R118,2)="US",LEFT(R118,2)="WO",LEFT(R118,2)="GB",LEFT(R118,2)="EP",LEFT(R118,2)="DE"),OR(MID(R118,3,1)="1",MID(R118,3,1)="2",MID(R118,3,1)="3",MID(R118,3,1)="4",MID(R118,3,1)="5",MID(R118,3,1)="6",MID(R118,3,1)="7",MID(R118,3,1)="8",MID(R118,3,1)="9",MID(R118,3,1)="0",)),VLOOKUP(R118,'証拠（WW特許）'!$B$2:$U$90,16,FALSE),""))</f>
        <v>1996.08.27</v>
      </c>
      <c r="AL118" s="58"/>
      <c r="AM118" s="58" t="s">
        <v>95</v>
      </c>
      <c r="AN118" s="58" t="s">
        <v>95</v>
      </c>
      <c r="AO118" s="58" t="str">
        <f ca="1">IF(OR(LEFT(R118)="特",LEFT(R118)="実",AND(OR(LEFT(R118,2)="US",LEFT(R118,2)="WO",LEFT(R118,2)="GB",LEFT(R118,2)="EP",LEFT(R118,2)="DE"),OR(MID(R118,3,1)="1",MID(R118,3,1)="2",MID(R118,3,1)="3",MID(R118,3,1)="4",MID(R118,3,1)="5",MID(R118,3,1)="6",MID(R118,3,1)="7",MID(R118,3,1)="8",MID(R118,3,1)="9",MID(R118,3,1)="0"))),IF(COUNTIF(INDIRECT("発明者引用!"&amp;ADDRESS(MATCH(C118,発明者引用!B$1:B$196,0),4)&amp;":"&amp;ADDRESS(MATCH(C118,発明者引用!B$1:B$196,0),17)),R118)+COUNTIF(INDIRECT("発明者引用!"&amp;ADDRESS(MATCH(C118,発明者引用!B$1:B$196,0),4)&amp;":"&amp;ADDRESS(MATCH(C118,発明者引用!B$1:B$196,0),17)),#REF!)+COUNTIF(INDIRECT("発明者引用!"&amp;ADDRESS(MATCH(C118,発明者引用!B$1:B$196,0),4)&amp;":"&amp;ADDRESS(MATCH(C118,発明者引用!B$1:B$196,0),17)),T118)&gt;0,"Yes","No"),"")</f>
        <v>No</v>
      </c>
      <c r="AP118" s="58" t="str">
        <f ca="1">IF(OR(LEFT(R118)="特",LEFT(R118)="実",AND(OR(LEFT(R118,2)="US",LEFT(R118,2)="WO",LEFT(R118,2)="GB",LEFT(R118,2)="EP",LEFT(R118,2)="DE"),OR(MID(R118,3,1)="1",MID(R118,3,1)="2",MID(R118,3,1)="3",MID(R118,3,1)="4",MID(R118,3,1)="5",MID(R118,3,1)="6",MID(R118,3,1)="7",MID(R118,3,1)="8",MID(R118,3,1)="9",MID(R118,3,1)="0"))),IF(VLOOKUP(C118,ファミリ引用特許WO!$A$2:$B$241,2,FALSE)+VLOOKUP(C118,ファミリ引用文献WO!$A$2:$C$241,3,FALSE)=0,"ISR無し",IF(COUNTIF(INDIRECT("ファミリ引用特許WO!"&amp;ADDRESS(MATCH(C118,ファミリ引用特許WO!$A$2:$A$241,0),1)&amp;":"&amp;ADDRESS(MATCH(C118,ファミリ引用特許WO!$A$2:$A$241,0),19)),R118)+COUNTIF(INDIRECT("ファミリ引用特許WO!"&amp;ADDRESS(MATCH(C118,ファミリ引用特許WO!$A$2:$A$241,0),1)&amp;":"&amp;ADDRESS(MATCH(C118,ファミリ引用特許WO!$A$2:$A$241,0),19)),S118)+COUNTIF(INDIRECT("ファミリ引用特許WO!"&amp;ADDRESS(MATCH(C118,ファミリ引用特許WO!$A$2:$A$241,0),1)&amp;":"&amp;ADDRESS(MATCH(C118,ファミリ引用特許WO!$A$2:$A$241,0),19)),T118)+COUNTIF(INDIRECT("ファミリ引用特許WO!"&amp;ADDRESS(MATCH(C118,ファミリ引用特許WO!$A$2:$A$241,0),1)&amp;":"&amp;ADDRESS(MATCH(C118,ファミリ引用特許WO!$A$2:$A$241,0),19)),W118)+COUNTIF(INDIRECT("ファミリ引用特許WO!"&amp;ADDRESS(MATCH(C118,ファミリ引用特許WO!$A$2:$A$241,0),1)&amp;":"&amp;ADDRESS(MATCH(C118,ファミリ引用特許WO!$A$2:$A$241,0),19)),Y118)&gt;0,"Yes","No")),"")</f>
        <v>ISR無し</v>
      </c>
      <c r="AQ118" s="55" t="str">
        <f ca="1">IF(OR(LEFT(R118)="特",LEFT(R118)="実",AND(OR(LEFT(R118,2)="US",LEFT(R118,2)="WO",LEFT(R118,2)="GB",LEFT(R118,2)="EP",LEFT(R118,2)="DE"),OR(MID(R118,3,1)="1",MID(R118,3,1)="2",MID(R118,3,1)="3",MID(R118,3,1)="4",MID(R118,3,1)="5",MID(R118,3,1)="6",MID(R118,3,1)="7",MID(R118,3,1)="8",MID(R118,3,1)="9",MID(R118,3,1)="0"))),IF(VLOOKUP(C118,'ファミリ引用特許表記修正（ex.A2→A）'!$A$2:$B$241,2,FALSE)=0,"family無し",IF(COUNTIF(INDIRECT("'ファミリ引用特許表記修正（ex.A2→A）'!"&amp;ADDRESS(MATCH(C118,'ファミリ引用特許表記修正（ex.A2→A）'!$A$2:$A$241,0),1)&amp;":"&amp;ADDRESS(MATCH(C118,'ファミリ引用特許表記修正（ex.A2→A）'!$A$2:$A$241,0),171)),R118)+COUNTIF(INDIRECT("'ファミリ引用特許表記修正（ex.A2→A）'!"&amp;ADDRESS(MATCH(C118,'ファミリ引用特許表記修正（ex.A2→A）'!$A$2:$A$241,0),1)&amp;":"&amp;ADDRESS(MATCH(C118,'ファミリ引用特許表記修正（ex.A2→A）'!$A$2:$A$241,0),171)),S118)+COUNTIF(INDIRECT("'ファミリ引用特許表記修正（ex.A2→A）'!"&amp;ADDRESS(MATCH(C118,'ファミリ引用特許表記修正（ex.A2→A）'!$A$2:$A$241,0),1)&amp;":"&amp;ADDRESS(MATCH(C118,'ファミリ引用特許表記修正（ex.A2→A）'!$A$2:$A$241,0),171)),T118)+COUNTIF(INDIRECT("'ファミリ引用特許表記修正（ex.A2→A）'!"&amp;ADDRESS(MATCH(C118,'ファミリ引用特許表記修正（ex.A2→A）'!$A$2:$A$241,0),1)&amp;":"&amp;ADDRESS(MATCH(C118,'ファミリ引用特許表記修正（ex.A2→A）'!$A$2:$A$241,0),171)),W118)+COUNTIF(INDIRECT("'ファミリ引用特許表記修正（ex.A2→A）'!"&amp;ADDRESS(MATCH(C118,'ファミリ引用特許表記修正（ex.A2→A）'!$A$2:$A$241,0),1)&amp;":"&amp;ADDRESS(MATCH(C118,'ファミリ引用特許表記修正（ex.A2→A）'!$A$2:$A$241,0),171)),Y118)&gt;0,"Yes","No")),"")</f>
        <v>Yes</v>
      </c>
      <c r="AR118" s="58" t="str">
        <f>IF(OR(LEFT(R118)="特",LEFT(R118)="実",AND(OR(LEFT(R118,2)="US",LEFT(R118,2)="WO",LEFT(R118,2)="GB",LEFT(R118,2)="EP",LEFT(R118,2)="DE"),OR(MID(R118,3,1)="1",MID(R118,3,1)="2",MID(R118,3,1)="3",MID(R118,3,1)="4",MID(R118,3,1)="5",MID(R118,3,1)="6",MID(R118,3,1)="7",MID(R118,3,1)="8",MID(R118,3,1)="9",MID(R118,3,1)="0",))),"",VLOOKUP($C118,ファミリ発明者引用文献!A$3:B$235,2,FALSE))</f>
        <v/>
      </c>
      <c r="AS118" s="55" t="str">
        <f>VLOOKUP(C118,ファミリ引用文献WO!A$2:B$241,2,FALSE)</f>
        <v/>
      </c>
      <c r="AT118" s="58" t="str">
        <f>VLOOKUP(C118,ファミリ引用文献!A$3:B$242,2,FALSE)</f>
        <v/>
      </c>
      <c r="AU118" s="58" t="str">
        <f>VLOOKUP(C118,審判データ!AH$2:BT$379,39,FALSE)</f>
        <v>CN01195591A;CN01161203C;CN01519075A;CN01274450C;特開平10-323785;特許03213882;特開2000-301374;特許03341114;US6087625</v>
      </c>
      <c r="AV118" s="62" t="str">
        <f ca="1">IF(INDIRECT("審判データ!"&amp;ADDRESS(MATCH(C118,審判データ!$AH$1:$AH$379,0),32))="早期審査の対象とする","早期審査","")</f>
        <v/>
      </c>
      <c r="AW118" s="665" t="str">
        <f t="shared" si="6"/>
        <v>不一致</v>
      </c>
      <c r="AX118" s="666" t="str">
        <f>IF(LEFT(AE118,3)="日本特",IF(LEFT(C118)="特",VLOOKUP(C118,'本件、証拠文献テーマコード'!G$2:I$376,3,FALSE),VLOOKUP(C118,'本件、証拠文献テーマコード'!B$2:I$376,8,FALSE)),"")</f>
        <v>2H045,4E068,5E342,4E168</v>
      </c>
      <c r="AY118" s="666" t="str">
        <f>IF(LEFT(AE118,3)="日本特",IF(OR(MID(R118,2,1)="開",MID(R118,2,1)="表",MID(R118,2,1)="登"),VLOOKUP(R118,'本件、証拠文献テーマコード'!C$2:I$379,7,FALSE),VLOOKUP(R118,'本件、証拠文献テーマコード'!G$2:I$379,3,FALSE)),"")</f>
        <v>4E068,4E168</v>
      </c>
      <c r="AZ118" s="54"/>
    </row>
    <row r="119" spans="1:52" ht="27" x14ac:dyDescent="0.15">
      <c r="A119" s="896"/>
      <c r="B119" s="586" t="str">
        <f ca="1">IF(A119="",B118,INDIRECT("審判データ!"&amp;ADDRESS(MATCH(A119,審判データ!$HC$1:$HC$379,0),20))&amp;" / "&amp;INDIRECT("審判データ!"&amp;ADDRESS(MATCH(A119,審判データ!$HC$1:$HC$379,0),21)))</f>
        <v>2012 / 29-2</v>
      </c>
      <c r="C119" s="682">
        <v>3213882</v>
      </c>
      <c r="D119" s="284" t="s">
        <v>1531</v>
      </c>
      <c r="E119" s="163" t="str">
        <f ca="1">INDIRECT("審判データ!"&amp;ADDRESS(MATCH(C119,審判データ!$AH$1:$AH$379,0),55))</f>
        <v>住友重機械工業株式会社</v>
      </c>
      <c r="F119" s="163" t="str">
        <f ca="1">INDIRECT("審判データ!"&amp;ADDRESS(MATCH(C119,審判データ!$AH$1:$AH$379,0),56))</f>
        <v>礒　圭二</v>
      </c>
      <c r="G119" s="43" t="str">
        <f ca="1">INDIRECT("審判データ!"&amp;ADDRESS(MATCH(C119,審判データ!$AH$1:$AH$379,0),72))</f>
        <v>CN01195591A;CN01161203C;CN01519075A;CN01274450C;特開平10-323785;特許03213882;特開2000-301374;特許03341114;US6087625</v>
      </c>
      <c r="H119" s="163" t="str">
        <f ca="1">INDIRECT("審判データ!"&amp;ADDRESS(MATCH(C119,審判データ!$AH$1:$AH$379,0),41))</f>
        <v>B23K 26/06;B23K 26/00    330;G02B 26/10    104;H05K  3/00</v>
      </c>
      <c r="I119" s="163" t="str">
        <f ca="1">INDIRECT("審判データ!"&amp;ADDRESS(MATCH(C119,審判データ!$AH$1:$AH$379,0),49))</f>
        <v>G02B  26/10@AFI(JP);B23K  26/00@ALI(JP);B23K  26/06@ALI(JP);B23K  26/067@ALI(EP);B23K  26/38@ALI(JP);H05K   3/00@ALI(EP)</v>
      </c>
      <c r="J119" s="163" t="str">
        <f ca="1">INDIRECT("審判データ!"&amp;ADDRESS(MATCH(C119,審判データ!$AH$1:$AH$379,0),51))</f>
        <v>G02B 26/10    104;B23K 26/00    330;B23K 26/06        C;H05K  3/00        N;B23K 26/38    330;B23K 26/067</v>
      </c>
      <c r="K119" s="311" t="str">
        <f ca="1">INDIRECT("審判データ!"&amp;ADDRESS(MATCH(C119,審判データ!$AH$1:$AH$379,0),53))</f>
        <v>2H045 AB01;2H045 BA26;2H045 BA34;2H045 CB65;2H045 DA04;2H045 DA31;4E068 AF00;4E068 CA09;4E068 CA12;4E068 CA16;4E068 CD04;4E068 CE05;4E068 DA11</v>
      </c>
      <c r="L119" s="981"/>
      <c r="M119" s="987"/>
      <c r="N119" s="987"/>
      <c r="O119" s="1009"/>
      <c r="P119" s="1079"/>
      <c r="Q119" s="676" t="s">
        <v>118</v>
      </c>
      <c r="R119" s="644" t="s">
        <v>1556</v>
      </c>
      <c r="S119" s="677" t="str">
        <f>IF(OR(LEFT(R119)="特",LEFT(R119)="実"),VLOOKUP(R119,'証拠（JP特許）'!$B$2:$D$299,2,FALSE),IF(AND(OR(LEFT(R119,2)="US",LEFT(R119,2)="WO",LEFT(R119,2)="GB",LEFT(R119,2)="EP",LEFT(R119,2)="DE"),OR(MID(R119,3,1)="1",MID(R119,3,1)="2",MID(R119,3,1)="3",MID(R119,3,1)="4",MID(R119,3,1)="5",MID(R119,3,1)="6",MID(R119,3,1)="7",MID(R119,3,1)="8",MID(R119,3,1)="9",MID(R119,3,1)="0")),VLOOKUP(R119,'証拠（WW特許）'!$B$2:$C$90,2,FALSE),"_"))</f>
        <v>特願平5-176455</v>
      </c>
      <c r="T119" s="678" t="str">
        <f>IF(OR(LEFT(R119)="特",LEFT(R119)="実"),VLOOKUP(R119,'証拠（JP特許）'!$B$2:$E$299,4,FALSE),"_")</f>
        <v>JP3257157</v>
      </c>
      <c r="U119" s="677" t="s">
        <v>94</v>
      </c>
      <c r="V119" s="678" t="s">
        <v>25</v>
      </c>
      <c r="W119" s="648" t="str">
        <f t="shared" si="8"/>
        <v>JP0732183A</v>
      </c>
      <c r="X119" s="649"/>
      <c r="Y119" s="649" t="str">
        <f t="shared" si="9"/>
        <v>JP3257157B</v>
      </c>
      <c r="Z119" s="91" t="str">
        <f ca="1">IF(OR(LEFT(R119)="特",LEFT(R119)="実",AND(OR(LEFT(R119,2)="US",LEFT(R119,2)="WO",LEFT(R119,2)="GB",LEFT(R119,2)="EP",LEFT(R119,2)="DE"),OR(MID(R119,3,1)="1",MID(R119,3,1)="2",MID(R119,3,1)="3",MID(R119,3,1)="4",MID(R119,3,1)="5",MID(R119,3,1)="6",MID(R119,3,1)="7",MID(R119,3,1)="8",MID(R119,3,1)="9",MID(R119,3,1)="0",))),IF(COUNTIF(INDIRECT("拒絶理由・拒絶査定・異議申立!"&amp;ADDRESS(MATCH(C119,拒絶理由・拒絶査定・異議申立!B$1:B$1000,0),3)&amp;":"&amp;ADDRESS(MATCH(C119,拒絶理由・拒絶査定・異議申立!B$1:B$1000,0),50)),R119)+COUNTIF(INDIRECT("拒絶理由・拒絶査定・異議申立!"&amp;ADDRESS(MATCH(C119,拒絶理由・拒絶査定・異議申立!B$1:B$1000,0),3)&amp;":"&amp;ADDRESS(MATCH(C119,拒絶理由・拒絶査定・異議申立!B$1:B$1000,0),50)),T119)&gt;0,"Yes","No"),"")</f>
        <v>No</v>
      </c>
      <c r="AA119" s="92" t="str">
        <f ca="1">IF(OR(LEFT(R119)="特",LEFT(R119)="実",AND(OR(LEFT(R119,2)="US",LEFT(R119,2)="WO",LEFT(R119,2)="GB",LEFT(R119,2)="EP",LEFT(R119,2)="DE"),OR(MID(R119,3,1)="1",MID(R119,3,1)="2",MID(R119,3,1)="3",MID(R119,3,1)="4",MID(R119,3,1)="5",MID(R119,3,1)="6",MID(R119,3,1)="7",MID(R119,3,1)="8",MID(R119,3,1)="9",MID(R119,3,1)="0",))),IF(COUNTIF(INDIRECT("先行技術調査・登録査定!"&amp;ADDRESS(MATCH(C119,先行技術調査・登録査定!B$1:B$1000,0),3)&amp;":"&amp;ADDRESS(MATCH(C119,先行技術調査・登録査定!B$1:B$1000,0),49)),R119)+COUNTIF(INDIRECT("先行技術調査・登録査定!"&amp;ADDRESS(MATCH(C119,先行技術調査・登録査定!B$1:B$1000,0),3)&amp;":"&amp;ADDRESS(MATCH(C119,先行技術調査・登録査定!B$1:B$1000,0),49)),T119)&gt;0,"Yes","No"),"")</f>
        <v>No</v>
      </c>
      <c r="AB119" s="169" t="str">
        <f t="shared" ca="1" si="10"/>
        <v>Yes</v>
      </c>
      <c r="AC119" s="94" t="str">
        <f>IF(OR(LEFT(R119)="特",LEFT(R119)="実",AND(OR(LEFT(R119,2)="US",LEFT(R119,2)="WO",LEFT(R119,2)="GB",LEFT(R119,2)="EP",LEFT(R119,2)="DE"),OR(MID(R119,3,1)="1",MID(R119,3,1)="2",MID(R119,3,1)="3",MID(R119,3,1)="4",MID(R119,3,1)="5",MID(R119,3,1)="6",MID(R119,3,1)="7",MID(R119,3,1)="8",MID(R119,3,1)="9",MID(R119,3,1)="0",))),"",VLOOKUP($C119,非特許文献リスト!$A$2:$C$196,2,FALSE))</f>
        <v/>
      </c>
      <c r="AD119" s="95" t="str">
        <f>IF(OR(LEFT(R119)="特",LEFT(R119)="実",AND(OR(LEFT(R119,2)="US",LEFT(R119,2)="WO",LEFT(R119,2)="GB",LEFT(R119,2)="EP",LEFT(R119,2)="DE"),OR(MID(R119,3,1)="1",MID(R119,3,1)="2",MID(R119,3,1)="3",MID(R119,3,1)="4",MID(R119,3,1)="5",MID(R119,3,1)="6",MID(R119,3,1)="7",MID(R119,3,1)="8",MID(R119,3,1)="9",MID(R119,3,1)="0",))),"",VLOOKUP($C119,非特許文献リスト!$A$2:$C$196,3,FALSE))</f>
        <v/>
      </c>
      <c r="AE119" s="175" t="str">
        <f t="shared" si="7"/>
        <v>日本特許文献</v>
      </c>
      <c r="AF119" s="176" t="str">
        <f>IF(OR(LEFT(R119)="特",LEFT(R119)="実"),VLOOKUP(R119,'証拠（JP特許）'!$B$2:$AB$299,10,FALSE),IF(AND(OR(LEFT(R119,2)="US",LEFT(R119,2)="WO",LEFT(R119,2)="GB",LEFT(R119,2)="EP",LEFT(R119,2)="DE"),OR(MID(R119,3,1)="1",MID(R119,3,1)="2",MID(R119,3,1)="3",MID(R119,3,1)="4",MID(R119,3,1)="5",MID(R119,3,1)="6",MID(R119,3,1)="7",MID(R119,3,1)="8",MID(R119,3,1)="9",MID(R119,3,1)="0",)),VLOOKUP(R119,'証拠（WW特許）'!$B$2:$M$90,8,FALSE),""))</f>
        <v>松下電器産業株式会社</v>
      </c>
      <c r="AG119" s="176" t="str">
        <f>IF(OR(LEFT(R119)="特",LEFT(R119)="実"),VLOOKUP(R119,'証拠（JP特許）'!$B$2:$AB$299,26,FALSE),IF(AND(OR(LEFT(R119,2)="US",LEFT(R119,2)="WO",LEFT(R119,2)="GB",LEFT(R119,2)="EP",LEFT(R119,2)="DE"),OR(MID(R119,3,1)="1",MID(R119,3,1)="2",MID(R119,3,1)="3",MID(R119,3,1)="4",MID(R119,3,1)="5",MID(R119,3,1)="6",MID(R119,3,1)="7",MID(R119,3,1)="8",MID(R119,3,1)="9",MID(R119,3,1)="0",)),VLOOKUP(R119,'証拠（WW特許）'!$B$2:$M$90,12,FALSE),""))</f>
        <v>岡田　俊治,中井　出,植杉　雄二,持田　省郎</v>
      </c>
      <c r="AH119" s="58" t="str">
        <f>IF(OR(LEFT(R119)="特",LEFT(R119)="実"),VLOOKUP(R119,'証拠（JP特許）'!$B$2:$X$299,20,FALSE),IF(AND(OR(LEFT(R119,2)="US",LEFT(R119,2)="WO",LEFT(R119,2)="GB",LEFT(R119,2)="EP",LEFT(R119,2)="DE"),OR(MID(R119,3,1)="1",MID(R119,3,1)="2",MID(R119,3,1)="3",MID(R119,3,1)="4",MID(R119,3,1)="5",MID(R119,3,1)="6",MID(R119,3,1)="7",MID(R119,3,1)="8",MID(R119,3,1)="9",MID(R119,3,1)="0",)),VLOOKUP(R119,'証拠（WW特許）'!$B$2:$U$90,20,FALSE),""))</f>
        <v>B23K  26/06    (2006.01),B23K  26/08    (2006.01)</v>
      </c>
      <c r="AI119" s="58" t="str">
        <f>IF(OR(LEFT(R119)="特",LEFT(R119)="実"),VLOOKUP(R119,'証拠（JP特許）'!$B$2:$X$299,21,FALSE),"")</f>
        <v>B23K 26/06      A,B23K 26/08      B</v>
      </c>
      <c r="AJ119" s="58" t="str">
        <f>IF(OR(LEFT(R119)="特",LEFT(R119)="実"),VLOOKUP(R119,'証拠（JP特許）'!$B$2:$X$299,22,FALSE),"")</f>
        <v>4E068CD01,4E068CD04,4E068CD12,4E068CE02,4E068DA09</v>
      </c>
      <c r="AK119" s="59" t="str">
        <f>IF(OR(LEFT(R119)="特",LEFT(R119)="実"),VLOOKUP(R119,'証拠（JP特許）'!$B$2:$X$299,17,FALSE),IF(AND(OR(LEFT(R119,2)="US",LEFT(R119,2)="WO",LEFT(R119,2)="GB",LEFT(R119,2)="EP",LEFT(R119,2)="DE"),OR(MID(R119,3,1)="1",MID(R119,3,1)="2",MID(R119,3,1)="3",MID(R119,3,1)="4",MID(R119,3,1)="5",MID(R119,3,1)="6",MID(R119,3,1)="7",MID(R119,3,1)="8",MID(R119,3,1)="9",MID(R119,3,1)="0",)),VLOOKUP(R119,'証拠（WW特許）'!$B$2:$U$90,16,FALSE),""))</f>
        <v>1995.02.03</v>
      </c>
      <c r="AL119" s="58"/>
      <c r="AM119" s="58" t="s">
        <v>95</v>
      </c>
      <c r="AN119" s="58" t="s">
        <v>95</v>
      </c>
      <c r="AO119" s="58" t="str">
        <f ca="1">IF(OR(LEFT(R119)="特",LEFT(R119)="実",AND(OR(LEFT(R119,2)="US",LEFT(R119,2)="WO",LEFT(R119,2)="GB",LEFT(R119,2)="EP",LEFT(R119,2)="DE"),OR(MID(R119,3,1)="1",MID(R119,3,1)="2",MID(R119,3,1)="3",MID(R119,3,1)="4",MID(R119,3,1)="5",MID(R119,3,1)="6",MID(R119,3,1)="7",MID(R119,3,1)="8",MID(R119,3,1)="9",MID(R119,3,1)="0"))),IF(COUNTIF(INDIRECT("発明者引用!"&amp;ADDRESS(MATCH(C119,発明者引用!B$1:B$196,0),4)&amp;":"&amp;ADDRESS(MATCH(C119,発明者引用!B$1:B$196,0),17)),R119)+COUNTIF(INDIRECT("発明者引用!"&amp;ADDRESS(MATCH(C119,発明者引用!B$1:B$196,0),4)&amp;":"&amp;ADDRESS(MATCH(C119,発明者引用!B$1:B$196,0),17)),#REF!)+COUNTIF(INDIRECT("発明者引用!"&amp;ADDRESS(MATCH(C119,発明者引用!B$1:B$196,0),4)&amp;":"&amp;ADDRESS(MATCH(C119,発明者引用!B$1:B$196,0),17)),T119)&gt;0,"Yes","No"),"")</f>
        <v>No</v>
      </c>
      <c r="AP119" s="58" t="str">
        <f ca="1">IF(OR(LEFT(R119)="特",LEFT(R119)="実",AND(OR(LEFT(R119,2)="US",LEFT(R119,2)="WO",LEFT(R119,2)="GB",LEFT(R119,2)="EP",LEFT(R119,2)="DE"),OR(MID(R119,3,1)="1",MID(R119,3,1)="2",MID(R119,3,1)="3",MID(R119,3,1)="4",MID(R119,3,1)="5",MID(R119,3,1)="6",MID(R119,3,1)="7",MID(R119,3,1)="8",MID(R119,3,1)="9",MID(R119,3,1)="0"))),IF(VLOOKUP(C119,ファミリ引用特許WO!$A$2:$B$241,2,FALSE)+VLOOKUP(C119,ファミリ引用文献WO!$A$2:$C$241,3,FALSE)=0,"ISR無し",IF(COUNTIF(INDIRECT("ファミリ引用特許WO!"&amp;ADDRESS(MATCH(C119,ファミリ引用特許WO!$A$2:$A$241,0),1)&amp;":"&amp;ADDRESS(MATCH(C119,ファミリ引用特許WO!$A$2:$A$241,0),19)),R119)+COUNTIF(INDIRECT("ファミリ引用特許WO!"&amp;ADDRESS(MATCH(C119,ファミリ引用特許WO!$A$2:$A$241,0),1)&amp;":"&amp;ADDRESS(MATCH(C119,ファミリ引用特許WO!$A$2:$A$241,0),19)),S119)+COUNTIF(INDIRECT("ファミリ引用特許WO!"&amp;ADDRESS(MATCH(C119,ファミリ引用特許WO!$A$2:$A$241,0),1)&amp;":"&amp;ADDRESS(MATCH(C119,ファミリ引用特許WO!$A$2:$A$241,0),19)),T119)+COUNTIF(INDIRECT("ファミリ引用特許WO!"&amp;ADDRESS(MATCH(C119,ファミリ引用特許WO!$A$2:$A$241,0),1)&amp;":"&amp;ADDRESS(MATCH(C119,ファミリ引用特許WO!$A$2:$A$241,0),19)),W119)+COUNTIF(INDIRECT("ファミリ引用特許WO!"&amp;ADDRESS(MATCH(C119,ファミリ引用特許WO!$A$2:$A$241,0),1)&amp;":"&amp;ADDRESS(MATCH(C119,ファミリ引用特許WO!$A$2:$A$241,0),19)),Y119)&gt;0,"Yes","No")),"")</f>
        <v>ISR無し</v>
      </c>
      <c r="AQ119" s="55" t="str">
        <f ca="1">IF(OR(LEFT(R119)="特",LEFT(R119)="実",AND(OR(LEFT(R119,2)="US",LEFT(R119,2)="WO",LEFT(R119,2)="GB",LEFT(R119,2)="EP",LEFT(R119,2)="DE"),OR(MID(R119,3,1)="1",MID(R119,3,1)="2",MID(R119,3,1)="3",MID(R119,3,1)="4",MID(R119,3,1)="5",MID(R119,3,1)="6",MID(R119,3,1)="7",MID(R119,3,1)="8",MID(R119,3,1)="9",MID(R119,3,1)="0"))),IF(VLOOKUP(C119,'ファミリ引用特許表記修正（ex.A2→A）'!$A$2:$B$241,2,FALSE)=0,"family無し",IF(COUNTIF(INDIRECT("'ファミリ引用特許表記修正（ex.A2→A）'!"&amp;ADDRESS(MATCH(C119,'ファミリ引用特許表記修正（ex.A2→A）'!$A$2:$A$241,0),1)&amp;":"&amp;ADDRESS(MATCH(C119,'ファミリ引用特許表記修正（ex.A2→A）'!$A$2:$A$241,0),171)),R119)+COUNTIF(INDIRECT("'ファミリ引用特許表記修正（ex.A2→A）'!"&amp;ADDRESS(MATCH(C119,'ファミリ引用特許表記修正（ex.A2→A）'!$A$2:$A$241,0),1)&amp;":"&amp;ADDRESS(MATCH(C119,'ファミリ引用特許表記修正（ex.A2→A）'!$A$2:$A$241,0),171)),S119)+COUNTIF(INDIRECT("'ファミリ引用特許表記修正（ex.A2→A）'!"&amp;ADDRESS(MATCH(C119,'ファミリ引用特許表記修正（ex.A2→A）'!$A$2:$A$241,0),1)&amp;":"&amp;ADDRESS(MATCH(C119,'ファミリ引用特許表記修正（ex.A2→A）'!$A$2:$A$241,0),171)),T119)+COUNTIF(INDIRECT("'ファミリ引用特許表記修正（ex.A2→A）'!"&amp;ADDRESS(MATCH(C119,'ファミリ引用特許表記修正（ex.A2→A）'!$A$2:$A$241,0),1)&amp;":"&amp;ADDRESS(MATCH(C119,'ファミリ引用特許表記修正（ex.A2→A）'!$A$2:$A$241,0),171)),W119)+COUNTIF(INDIRECT("'ファミリ引用特許表記修正（ex.A2→A）'!"&amp;ADDRESS(MATCH(C119,'ファミリ引用特許表記修正（ex.A2→A）'!$A$2:$A$241,0),1)&amp;":"&amp;ADDRESS(MATCH(C119,'ファミリ引用特許表記修正（ex.A2→A）'!$A$2:$A$241,0),171)),Y119)&gt;0,"Yes","No")),"")</f>
        <v>No</v>
      </c>
      <c r="AR119" s="58" t="str">
        <f>IF(OR(LEFT(R119)="特",LEFT(R119)="実",AND(OR(LEFT(R119,2)="US",LEFT(R119,2)="WO",LEFT(R119,2)="GB",LEFT(R119,2)="EP",LEFT(R119,2)="DE"),OR(MID(R119,3,1)="1",MID(R119,3,1)="2",MID(R119,3,1)="3",MID(R119,3,1)="4",MID(R119,3,1)="5",MID(R119,3,1)="6",MID(R119,3,1)="7",MID(R119,3,1)="8",MID(R119,3,1)="9",MID(R119,3,1)="0",))),"",VLOOKUP($C119,ファミリ発明者引用文献!A$3:B$235,2,FALSE))</f>
        <v/>
      </c>
      <c r="AS119" s="55" t="str">
        <f>VLOOKUP(C119,ファミリ引用文献WO!A$2:B$241,2,FALSE)</f>
        <v/>
      </c>
      <c r="AT119" s="58" t="str">
        <f>VLOOKUP(C119,ファミリ引用文献!A$3:B$242,2,FALSE)</f>
        <v/>
      </c>
      <c r="AU119" s="58" t="str">
        <f>VLOOKUP(C119,審判データ!AH$2:BT$379,39,FALSE)</f>
        <v>CN01195591A;CN01161203C;CN01519075A;CN01274450C;特開平10-323785;特許03213882;特開2000-301374;特許03341114;US6087625</v>
      </c>
      <c r="AV119" s="62" t="str">
        <f ca="1">IF(INDIRECT("審判データ!"&amp;ADDRESS(MATCH(C119,審判データ!$AH$1:$AH$379,0),32))="早期審査の対象とする","早期審査","")</f>
        <v/>
      </c>
      <c r="AW119" s="665" t="str">
        <f t="shared" si="6"/>
        <v>不一致</v>
      </c>
      <c r="AX119" s="666" t="str">
        <f>IF(LEFT(AE119,3)="日本特",IF(LEFT(C119)="特",VLOOKUP(C119,'本件、証拠文献テーマコード'!G$2:I$376,3,FALSE),VLOOKUP(C119,'本件、証拠文献テーマコード'!B$2:I$376,8,FALSE)),"")</f>
        <v>2H045,4E068,5E342,4E168</v>
      </c>
      <c r="AY119" s="666" t="str">
        <f>IF(LEFT(AE119,3)="日本特",IF(OR(MID(R119,2,1)="開",MID(R119,2,1)="表",MID(R119,2,1)="登"),VLOOKUP(R119,'本件、証拠文献テーマコード'!C$2:I$379,7,FALSE),VLOOKUP(R119,'本件、証拠文献テーマコード'!G$2:I$379,3,FALSE)),"")</f>
        <v>4E068,4E168</v>
      </c>
      <c r="AZ119" s="54"/>
    </row>
    <row r="120" spans="1:52" ht="27" x14ac:dyDescent="0.15">
      <c r="A120" s="39" t="s">
        <v>22530</v>
      </c>
      <c r="B120" s="586" t="str">
        <f ca="1">IF(A120="",B119,INDIRECT("審判データ!"&amp;ADDRESS(MATCH(A120,審判データ!$HC$1:$HC$379,0),20))&amp;" / "&amp;INDIRECT("審判データ!"&amp;ADDRESS(MATCH(A120,審判データ!$HC$1:$HC$379,0),21)))</f>
        <v>2012 / 29-2</v>
      </c>
      <c r="C120" s="686">
        <v>3767993</v>
      </c>
      <c r="D120" s="279" t="s">
        <v>1569</v>
      </c>
      <c r="E120" s="163" t="str">
        <f ca="1">INDIRECT("審判データ!"&amp;ADDRESS(MATCH(C120,審判データ!$AH$1:$AH$379,0),55))</f>
        <v>株式会社松井製作所</v>
      </c>
      <c r="F120" s="43" t="str">
        <f ca="1">INDIRECT("審判データ!"&amp;ADDRESS(MATCH(C120,審判データ!$AH$1:$AH$379,0),56))</f>
        <v>坂下　博之;松井　治</v>
      </c>
      <c r="G120" s="43" t="str">
        <f ca="1">INDIRECT("審判データ!"&amp;ADDRESS(MATCH(C120,審判データ!$AH$1:$AH$379,0),72))</f>
        <v xml:space="preserve"> </v>
      </c>
      <c r="H120" s="43" t="str">
        <f ca="1">INDIRECT("審判データ!"&amp;ADDRESS(MATCH(C120,審判データ!$AH$1:$AH$379,0),41))</f>
        <v>B01F 13/02;B01F 15/02;B07B  7/086</v>
      </c>
      <c r="I120" s="43" t="str">
        <f ca="1">INDIRECT("審判データ!"&amp;ADDRESS(MATCH(C120,審判データ!$AH$1:$AH$379,0),49))</f>
        <v>B01F  13/02@AFI(JP);B07B   7/086@AFI(JP);B01F  15/02@ALI(JP)</v>
      </c>
      <c r="J120" s="43" t="str">
        <f ca="1">INDIRECT("審判データ!"&amp;ADDRESS(MATCH(C120,審判データ!$AH$1:$AH$379,0),51))</f>
        <v>B07B  7/086;B01F 13/02        B;B01F 15/02        B;B01F 15/02        C</v>
      </c>
      <c r="K120" s="43" t="str">
        <f ca="1">INDIRECT("審判データ!"&amp;ADDRESS(MATCH(C120,審判データ!$AH$1:$AH$379,0),53))</f>
        <v>4D021 FA25;4D021 GA02;4D021 HA10;4G036 AC16;4G037 AA03;4G037 AA11</v>
      </c>
      <c r="L120" s="641" t="s">
        <v>1575</v>
      </c>
      <c r="M120" s="687" t="s">
        <v>1093</v>
      </c>
      <c r="N120" s="680" t="s">
        <v>1576</v>
      </c>
      <c r="O120" s="681">
        <v>0</v>
      </c>
      <c r="P120" s="662" t="s">
        <v>201</v>
      </c>
      <c r="Q120" s="676" t="s">
        <v>1577</v>
      </c>
      <c r="R120" s="644" t="s">
        <v>1578</v>
      </c>
      <c r="S120" s="677" t="str">
        <f>IF(OR(LEFT(R120)="特",LEFT(R120)="実"),VLOOKUP(R120,'証拠（JP特許）'!$B$2:$D$299,2,FALSE),IF(AND(OR(LEFT(R120,2)="US",LEFT(R120,2)="WO",LEFT(R120,2)="GB",LEFT(R120,2)="EP",LEFT(R120,2)="DE"),OR(MID(R120,3,1)="1",MID(R120,3,1)="2",MID(R120,3,1)="3",MID(R120,3,1)="4",MID(R120,3,1)="5",MID(R120,3,1)="6",MID(R120,3,1)="7",MID(R120,3,1)="8",MID(R120,3,1)="9",MID(R120,3,1)="0")),VLOOKUP(R120,'証拠（WW特許）'!$B$2:$C$90,2,FALSE),"_"))</f>
        <v>特願平8-137596</v>
      </c>
      <c r="T120" s="678" t="str">
        <f>IF(OR(LEFT(R120)="特",LEFT(R120)="実"),VLOOKUP(R120,'証拠（JP特許）'!$B$2:$E$299,4,FALSE),"_")</f>
        <v>JP3754129</v>
      </c>
      <c r="U120" s="677" t="s">
        <v>94</v>
      </c>
      <c r="V120" s="678" t="s">
        <v>1479</v>
      </c>
      <c r="W120" s="648" t="str">
        <f t="shared" si="8"/>
        <v>JP09294926A</v>
      </c>
      <c r="X120" s="649"/>
      <c r="Y120" s="649" t="str">
        <f t="shared" si="9"/>
        <v>JP3754129B</v>
      </c>
      <c r="Z120" s="91" t="str">
        <f ca="1">IF(OR(LEFT(R120)="特",LEFT(R120)="実",AND(OR(LEFT(R120,2)="US",LEFT(R120,2)="WO",LEFT(R120,2)="GB",LEFT(R120,2)="EP",LEFT(R120,2)="DE"),OR(MID(R120,3,1)="1",MID(R120,3,1)="2",MID(R120,3,1)="3",MID(R120,3,1)="4",MID(R120,3,1)="5",MID(R120,3,1)="6",MID(R120,3,1)="7",MID(R120,3,1)="8",MID(R120,3,1)="9",MID(R120,3,1)="0",))),IF(COUNTIF(INDIRECT("拒絶理由・拒絶査定・異議申立!"&amp;ADDRESS(MATCH(C120,拒絶理由・拒絶査定・異議申立!B$1:B$1000,0),3)&amp;":"&amp;ADDRESS(MATCH(C120,拒絶理由・拒絶査定・異議申立!B$1:B$1000,0),50)),R120)+COUNTIF(INDIRECT("拒絶理由・拒絶査定・異議申立!"&amp;ADDRESS(MATCH(C120,拒絶理由・拒絶査定・異議申立!B$1:B$1000,0),3)&amp;":"&amp;ADDRESS(MATCH(C120,拒絶理由・拒絶査定・異議申立!B$1:B$1000,0),50)),T120)&gt;0,"Yes","No"),"")</f>
        <v>Yes</v>
      </c>
      <c r="AA120" s="92" t="str">
        <f ca="1">IF(OR(LEFT(R120)="特",LEFT(R120)="実",AND(OR(LEFT(R120,2)="US",LEFT(R120,2)="WO",LEFT(R120,2)="GB",LEFT(R120,2)="EP",LEFT(R120,2)="DE"),OR(MID(R120,3,1)="1",MID(R120,3,1)="2",MID(R120,3,1)="3",MID(R120,3,1)="4",MID(R120,3,1)="5",MID(R120,3,1)="6",MID(R120,3,1)="7",MID(R120,3,1)="8",MID(R120,3,1)="9",MID(R120,3,1)="0",))),IF(COUNTIF(INDIRECT("先行技術調査・登録査定!"&amp;ADDRESS(MATCH(C120,先行技術調査・登録査定!B$1:B$1000,0),3)&amp;":"&amp;ADDRESS(MATCH(C120,先行技術調査・登録査定!B$1:B$1000,0),49)),R120)+COUNTIF(INDIRECT("先行技術調査・登録査定!"&amp;ADDRESS(MATCH(C120,先行技術調査・登録査定!B$1:B$1000,0),3)&amp;":"&amp;ADDRESS(MATCH(C120,先行技術調査・登録査定!B$1:B$1000,0),49)),T120)&gt;0,"Yes","No"),"")</f>
        <v>Yes</v>
      </c>
      <c r="AB120" s="169" t="str">
        <f t="shared" ca="1" si="10"/>
        <v>No</v>
      </c>
      <c r="AC120" s="94" t="str">
        <f>IF(OR(LEFT(R120)="特",LEFT(R120)="実",AND(OR(LEFT(R120,2)="US",LEFT(R120,2)="WO",LEFT(R120,2)="GB",LEFT(R120,2)="EP",LEFT(R120,2)="DE"),OR(MID(R120,3,1)="1",MID(R120,3,1)="2",MID(R120,3,1)="3",MID(R120,3,1)="4",MID(R120,3,1)="5",MID(R120,3,1)="6",MID(R120,3,1)="7",MID(R120,3,1)="8",MID(R120,3,1)="9",MID(R120,3,1)="0",))),"",VLOOKUP($C120,非特許文献リスト!$A$2:$C$196,2,FALSE))</f>
        <v/>
      </c>
      <c r="AD120" s="95" t="str">
        <f>IF(OR(LEFT(R120)="特",LEFT(R120)="実",AND(OR(LEFT(R120,2)="US",LEFT(R120,2)="WO",LEFT(R120,2)="GB",LEFT(R120,2)="EP",LEFT(R120,2)="DE"),OR(MID(R120,3,1)="1",MID(R120,3,1)="2",MID(R120,3,1)="3",MID(R120,3,1)="4",MID(R120,3,1)="5",MID(R120,3,1)="6",MID(R120,3,1)="7",MID(R120,3,1)="8",MID(R120,3,1)="9",MID(R120,3,1)="0",))),"",VLOOKUP($C120,非特許文献リスト!$A$2:$C$196,3,FALSE))</f>
        <v/>
      </c>
      <c r="AE120" s="175" t="str">
        <f t="shared" si="7"/>
        <v>日本特許文献</v>
      </c>
      <c r="AF120" s="176" t="str">
        <f>IF(OR(LEFT(R120)="特",LEFT(R120)="実"),VLOOKUP(R120,'証拠（JP特許）'!$B$2:$AB$299,10,FALSE),IF(AND(OR(LEFT(R120,2)="US",LEFT(R120,2)="WO",LEFT(R120,2)="GB",LEFT(R120,2)="EP",LEFT(R120,2)="DE"),OR(MID(R120,3,1)="1",MID(R120,3,1)="2",MID(R120,3,1)="3",MID(R120,3,1)="4",MID(R120,3,1)="5",MID(R120,3,1)="6",MID(R120,3,1)="7",MID(R120,3,1)="8",MID(R120,3,1)="9",MID(R120,3,1)="0",)),VLOOKUP(R120,'証拠（WW特許）'!$B$2:$M$90,8,FALSE),""))</f>
        <v>株式会社松井製作所</v>
      </c>
      <c r="AG120" s="176" t="str">
        <f>IF(OR(LEFT(R120)="特",LEFT(R120)="実"),VLOOKUP(R120,'証拠（JP特許）'!$B$2:$AB$299,26,FALSE),IF(AND(OR(LEFT(R120,2)="US",LEFT(R120,2)="WO",LEFT(R120,2)="GB",LEFT(R120,2)="EP",LEFT(R120,2)="DE"),OR(MID(R120,3,1)="1",MID(R120,3,1)="2",MID(R120,3,1)="3",MID(R120,3,1)="4",MID(R120,3,1)="5",MID(R120,3,1)="6",MID(R120,3,1)="7",MID(R120,3,1)="8",MID(R120,3,1)="9",MID(R120,3,1)="0",)),VLOOKUP(R120,'証拠（WW特許）'!$B$2:$M$90,12,FALSE),""))</f>
        <v>坂下　博之,松井　治</v>
      </c>
      <c r="AH120" s="58" t="str">
        <f>IF(OR(LEFT(R120)="特",LEFT(R120)="実"),VLOOKUP(R120,'証拠（JP特許）'!$B$2:$X$299,20,FALSE),IF(AND(OR(LEFT(R120,2)="US",LEFT(R120,2)="WO",LEFT(R120,2)="GB",LEFT(R120,2)="EP",LEFT(R120,2)="DE"),OR(MID(R120,3,1)="1",MID(R120,3,1)="2",MID(R120,3,1)="3",MID(R120,3,1)="4",MID(R120,3,1)="5",MID(R120,3,1)="6",MID(R120,3,1)="7",MID(R120,3,1)="8",MID(R120,3,1)="9",MID(R120,3,1)="0",)),VLOOKUP(R120,'証拠（WW特許）'!$B$2:$U$90,20,FALSE),""))</f>
        <v>B01F  13/02    (2006.01),B01F   3/18    (2006.01),B29B   7/60    (2006.01),B29C  31/04    (2006.01)</v>
      </c>
      <c r="AI120" s="58" t="str">
        <f>IF(OR(LEFT(R120)="特",LEFT(R120)="実"),VLOOKUP(R120,'証拠（JP特許）'!$B$2:$X$299,21,FALSE),"")</f>
        <v>B29B  7/60       ,B29C 31/04       ,B01F  3/18       ,B01F 13/02      B</v>
      </c>
      <c r="AJ120" s="58" t="str">
        <f>IF(OR(LEFT(R120)="特",LEFT(R120)="実"),VLOOKUP(R120,'証拠（JP特許）'!$B$2:$X$299,22,FALSE),"")</f>
        <v>4F201AC04,4F201BA01,4F201BA06,4F201BC02,4F201BC12,4F201BC15,4F201BK01,4F201BK05,4F201BK63,4F201BK66,4F201BK67,4F201BK70,4F201BQ04,4F201BQ05,4F201BQ08,4F201BQ11,4F201BQ15,4F201BQ18,4F201BQ21,4F201BQ32,4G035AB49,4G035AC53,4G036AC16</v>
      </c>
      <c r="AK120" s="59" t="str">
        <f>IF(OR(LEFT(R120)="特",LEFT(R120)="実"),VLOOKUP(R120,'証拠（JP特許）'!$B$2:$X$299,17,FALSE),IF(AND(OR(LEFT(R120,2)="US",LEFT(R120,2)="WO",LEFT(R120,2)="GB",LEFT(R120,2)="EP",LEFT(R120,2)="DE"),OR(MID(R120,3,1)="1",MID(R120,3,1)="2",MID(R120,3,1)="3",MID(R120,3,1)="4",MID(R120,3,1)="5",MID(R120,3,1)="6",MID(R120,3,1)="7",MID(R120,3,1)="8",MID(R120,3,1)="9",MID(R120,3,1)="0",)),VLOOKUP(R120,'証拠（WW特許）'!$B$2:$U$90,16,FALSE),""))</f>
        <v>1997.11.18</v>
      </c>
      <c r="AL120" s="58"/>
      <c r="AM120" s="58" t="s">
        <v>96</v>
      </c>
      <c r="AN120" s="58" t="s">
        <v>96</v>
      </c>
      <c r="AO120" s="58" t="str">
        <f ca="1">IF(OR(LEFT(R120)="特",LEFT(R120)="実",AND(OR(LEFT(R120,2)="US",LEFT(R120,2)="WO",LEFT(R120,2)="GB",LEFT(R120,2)="EP",LEFT(R120,2)="DE"),OR(MID(R120,3,1)="1",MID(R120,3,1)="2",MID(R120,3,1)="3",MID(R120,3,1)="4",MID(R120,3,1)="5",MID(R120,3,1)="6",MID(R120,3,1)="7",MID(R120,3,1)="8",MID(R120,3,1)="9",MID(R120,3,1)="0"))),IF(COUNTIF(INDIRECT("発明者引用!"&amp;ADDRESS(MATCH(C120,発明者引用!B$1:B$196,0),4)&amp;":"&amp;ADDRESS(MATCH(C120,発明者引用!B$1:B$196,0),17)),R120)+COUNTIF(INDIRECT("発明者引用!"&amp;ADDRESS(MATCH(C120,発明者引用!B$1:B$196,0),4)&amp;":"&amp;ADDRESS(MATCH(C120,発明者引用!B$1:B$196,0),17)),#REF!)+COUNTIF(INDIRECT("発明者引用!"&amp;ADDRESS(MATCH(C120,発明者引用!B$1:B$196,0),4)&amp;":"&amp;ADDRESS(MATCH(C120,発明者引用!B$1:B$196,0),17)),T120)&gt;0,"Yes","No"),"")</f>
        <v>No</v>
      </c>
      <c r="AP120" s="58" t="str">
        <f ca="1">IF(OR(LEFT(R120)="特",LEFT(R120)="実",AND(OR(LEFT(R120,2)="US",LEFT(R120,2)="WO",LEFT(R120,2)="GB",LEFT(R120,2)="EP",LEFT(R120,2)="DE"),OR(MID(R120,3,1)="1",MID(R120,3,1)="2",MID(R120,3,1)="3",MID(R120,3,1)="4",MID(R120,3,1)="5",MID(R120,3,1)="6",MID(R120,3,1)="7",MID(R120,3,1)="8",MID(R120,3,1)="9",MID(R120,3,1)="0"))),IF(VLOOKUP(C120,ファミリ引用特許WO!$A$2:$B$241,2,FALSE)+VLOOKUP(C120,ファミリ引用文献WO!$A$2:$C$241,3,FALSE)=0,"ISR無し",IF(COUNTIF(INDIRECT("ファミリ引用特許WO!"&amp;ADDRESS(MATCH(C120,ファミリ引用特許WO!$A$2:$A$241,0),1)&amp;":"&amp;ADDRESS(MATCH(C120,ファミリ引用特許WO!$A$2:$A$241,0),19)),R120)+COUNTIF(INDIRECT("ファミリ引用特許WO!"&amp;ADDRESS(MATCH(C120,ファミリ引用特許WO!$A$2:$A$241,0),1)&amp;":"&amp;ADDRESS(MATCH(C120,ファミリ引用特許WO!$A$2:$A$241,0),19)),S120)+COUNTIF(INDIRECT("ファミリ引用特許WO!"&amp;ADDRESS(MATCH(C120,ファミリ引用特許WO!$A$2:$A$241,0),1)&amp;":"&amp;ADDRESS(MATCH(C120,ファミリ引用特許WO!$A$2:$A$241,0),19)),T120)+COUNTIF(INDIRECT("ファミリ引用特許WO!"&amp;ADDRESS(MATCH(C120,ファミリ引用特許WO!$A$2:$A$241,0),1)&amp;":"&amp;ADDRESS(MATCH(C120,ファミリ引用特許WO!$A$2:$A$241,0),19)),W120)+COUNTIF(INDIRECT("ファミリ引用特許WO!"&amp;ADDRESS(MATCH(C120,ファミリ引用特許WO!$A$2:$A$241,0),1)&amp;":"&amp;ADDRESS(MATCH(C120,ファミリ引用特許WO!$A$2:$A$241,0),19)),Y120)&gt;0,"Yes","No")),"")</f>
        <v>ISR無し</v>
      </c>
      <c r="AQ120" s="55" t="str">
        <f ca="1">IF(OR(LEFT(R120)="特",LEFT(R120)="実",AND(OR(LEFT(R120,2)="US",LEFT(R120,2)="WO",LEFT(R120,2)="GB",LEFT(R120,2)="EP",LEFT(R120,2)="DE"),OR(MID(R120,3,1)="1",MID(R120,3,1)="2",MID(R120,3,1)="3",MID(R120,3,1)="4",MID(R120,3,1)="5",MID(R120,3,1)="6",MID(R120,3,1)="7",MID(R120,3,1)="8",MID(R120,3,1)="9",MID(R120,3,1)="0"))),IF(VLOOKUP(C120,'ファミリ引用特許表記修正（ex.A2→A）'!$A$2:$B$241,2,FALSE)=0,"family無し",IF(COUNTIF(INDIRECT("'ファミリ引用特許表記修正（ex.A2→A）'!"&amp;ADDRESS(MATCH(C120,'ファミリ引用特許表記修正（ex.A2→A）'!$A$2:$A$241,0),1)&amp;":"&amp;ADDRESS(MATCH(C120,'ファミリ引用特許表記修正（ex.A2→A）'!$A$2:$A$241,0),171)),R120)+COUNTIF(INDIRECT("'ファミリ引用特許表記修正（ex.A2→A）'!"&amp;ADDRESS(MATCH(C120,'ファミリ引用特許表記修正（ex.A2→A）'!$A$2:$A$241,0),1)&amp;":"&amp;ADDRESS(MATCH(C120,'ファミリ引用特許表記修正（ex.A2→A）'!$A$2:$A$241,0),171)),S120)+COUNTIF(INDIRECT("'ファミリ引用特許表記修正（ex.A2→A）'!"&amp;ADDRESS(MATCH(C120,'ファミリ引用特許表記修正（ex.A2→A）'!$A$2:$A$241,0),1)&amp;":"&amp;ADDRESS(MATCH(C120,'ファミリ引用特許表記修正（ex.A2→A）'!$A$2:$A$241,0),171)),T120)+COUNTIF(INDIRECT("'ファミリ引用特許表記修正（ex.A2→A）'!"&amp;ADDRESS(MATCH(C120,'ファミリ引用特許表記修正（ex.A2→A）'!$A$2:$A$241,0),1)&amp;":"&amp;ADDRESS(MATCH(C120,'ファミリ引用特許表記修正（ex.A2→A）'!$A$2:$A$241,0),171)),W120)+COUNTIF(INDIRECT("'ファミリ引用特許表記修正（ex.A2→A）'!"&amp;ADDRESS(MATCH(C120,'ファミリ引用特許表記修正（ex.A2→A）'!$A$2:$A$241,0),1)&amp;":"&amp;ADDRESS(MATCH(C120,'ファミリ引用特許表記修正（ex.A2→A）'!$A$2:$A$241,0),171)),Y120)&gt;0,"Yes","No")),"")</f>
        <v>No</v>
      </c>
      <c r="AR120" s="58" t="str">
        <f>IF(OR(LEFT(R120)="特",LEFT(R120)="実",AND(OR(LEFT(R120,2)="US",LEFT(R120,2)="WO",LEFT(R120,2)="GB",LEFT(R120,2)="EP",LEFT(R120,2)="DE"),OR(MID(R120,3,1)="1",MID(R120,3,1)="2",MID(R120,3,1)="3",MID(R120,3,1)="4",MID(R120,3,1)="5",MID(R120,3,1)="6",MID(R120,3,1)="7",MID(R120,3,1)="8",MID(R120,3,1)="9",MID(R120,3,1)="0",))),"",VLOOKUP($C120,ファミリ発明者引用文献!A$3:B$235,2,FALSE))</f>
        <v/>
      </c>
      <c r="AS120" s="55" t="str">
        <f>VLOOKUP(C120,ファミリ引用文献WO!A$2:B$241,2,FALSE)</f>
        <v/>
      </c>
      <c r="AT120" s="58" t="str">
        <f>VLOOKUP(C120,ファミリ引用文献!A$3:B$242,2,FALSE)</f>
        <v/>
      </c>
      <c r="AU120" s="58" t="str">
        <f>VLOOKUP(C120,審判データ!AH$2:BT$379,39,FALSE)</f>
        <v xml:space="preserve"> </v>
      </c>
      <c r="AV120" s="62" t="str">
        <f ca="1">IF(INDIRECT("審判データ!"&amp;ADDRESS(MATCH(C120,審判データ!$AH$1:$AH$379,0),32))="早期審査の対象とする","早期審査","")</f>
        <v/>
      </c>
      <c r="AW120" s="665" t="str">
        <f t="shared" si="6"/>
        <v>不一致</v>
      </c>
      <c r="AX120" s="666" t="str">
        <f>IF(LEFT(AE120,3)="日本特",IF(LEFT(C120)="特",VLOOKUP(C120,'本件、証拠文献テーマコード'!G$2:I$376,3,FALSE),VLOOKUP(C120,'本件、証拠文献テーマコード'!B$2:I$376,8,FALSE)),"")</f>
        <v>4D021,4G036,4G037</v>
      </c>
      <c r="AY120" s="666" t="str">
        <f>IF(LEFT(AE120,3)="日本特",IF(OR(MID(R120,2,1)="開",MID(R120,2,1)="表",MID(R120,2,1)="登"),VLOOKUP(R120,'本件、証拠文献テーマコード'!C$2:I$379,7,FALSE),VLOOKUP(R120,'本件、証拠文献テーマコード'!G$2:I$379,3,FALSE)),"")</f>
        <v>4F201,4G035,4G036</v>
      </c>
      <c r="AZ120" s="54"/>
    </row>
    <row r="121" spans="1:52" ht="94.5" x14ac:dyDescent="0.15">
      <c r="A121" s="275" t="s">
        <v>22531</v>
      </c>
      <c r="B121" s="586" t="str">
        <f ca="1">IF(A121="",B120,INDIRECT("審判データ!"&amp;ADDRESS(MATCH(A121,審判データ!$HC$1:$HC$379,0),20))&amp;" / "&amp;INDIRECT("審判データ!"&amp;ADDRESS(MATCH(A121,審判データ!$HC$1:$HC$379,0),21)))</f>
        <v>2012 / 29-2</v>
      </c>
      <c r="C121" s="679">
        <v>3767993</v>
      </c>
      <c r="D121" s="279" t="s">
        <v>1569</v>
      </c>
      <c r="E121" s="163" t="str">
        <f ca="1">INDIRECT("審判データ!"&amp;ADDRESS(MATCH(C121,審判データ!$AH$1:$AH$379,0),55))</f>
        <v>株式会社松井製作所</v>
      </c>
      <c r="F121" s="43" t="str">
        <f ca="1">INDIRECT("審判データ!"&amp;ADDRESS(MATCH(C121,審判データ!$AH$1:$AH$379,0),56))</f>
        <v>坂下　博之;松井　治</v>
      </c>
      <c r="G121" s="43" t="str">
        <f ca="1">INDIRECT("審判データ!"&amp;ADDRESS(MATCH(C121,審判データ!$AH$1:$AH$379,0),72))</f>
        <v xml:space="preserve"> </v>
      </c>
      <c r="H121" s="43" t="str">
        <f ca="1">INDIRECT("審判データ!"&amp;ADDRESS(MATCH(C121,審判データ!$AH$1:$AH$379,0),41))</f>
        <v>B01F 13/02;B01F 15/02;B07B  7/086</v>
      </c>
      <c r="I121" s="43" t="str">
        <f ca="1">INDIRECT("審判データ!"&amp;ADDRESS(MATCH(C121,審判データ!$AH$1:$AH$379,0),49))</f>
        <v>B01F  13/02@AFI(JP);B07B   7/086@AFI(JP);B01F  15/02@ALI(JP)</v>
      </c>
      <c r="J121" s="43" t="str">
        <f ca="1">INDIRECT("審判データ!"&amp;ADDRESS(MATCH(C121,審判データ!$AH$1:$AH$379,0),51))</f>
        <v>B07B  7/086;B01F 13/02        B;B01F 15/02        B;B01F 15/02        C</v>
      </c>
      <c r="K121" s="43" t="str">
        <f ca="1">INDIRECT("審判データ!"&amp;ADDRESS(MATCH(C121,審判データ!$AH$1:$AH$379,0),53))</f>
        <v>4D021 FA25;4D021 GA02;4D021 HA10;4G036 AC16;4G037 AA03;4G037 AA11</v>
      </c>
      <c r="L121" s="641" t="s">
        <v>22532</v>
      </c>
      <c r="M121" s="687" t="s">
        <v>1093</v>
      </c>
      <c r="N121" s="680" t="s">
        <v>22533</v>
      </c>
      <c r="O121" s="681">
        <v>0</v>
      </c>
      <c r="P121" s="662" t="s">
        <v>201</v>
      </c>
      <c r="Q121" s="676" t="s">
        <v>1577</v>
      </c>
      <c r="R121" s="644" t="s">
        <v>1578</v>
      </c>
      <c r="S121" s="677" t="str">
        <f>IF(OR(LEFT(R121)="特",LEFT(R121)="実"),VLOOKUP(R121,'証拠（JP特許）'!$B$2:$D$299,2,FALSE),IF(AND(OR(LEFT(R121,2)="US",LEFT(R121,2)="WO",LEFT(R121,2)="GB",LEFT(R121,2)="EP",LEFT(R121,2)="DE"),OR(MID(R121,3,1)="1",MID(R121,3,1)="2",MID(R121,3,1)="3",MID(R121,3,1)="4",MID(R121,3,1)="5",MID(R121,3,1)="6",MID(R121,3,1)="7",MID(R121,3,1)="8",MID(R121,3,1)="9",MID(R121,3,1)="0")),VLOOKUP(R121,'証拠（WW特許）'!$B$2:$C$90,2,FALSE),"_"))</f>
        <v>特願平8-137596</v>
      </c>
      <c r="T121" s="678" t="str">
        <f>IF(OR(LEFT(R121)="特",LEFT(R121)="実"),VLOOKUP(R121,'証拠（JP特許）'!$B$2:$E$299,4,FALSE),"_")</f>
        <v>JP3754129</v>
      </c>
      <c r="U121" s="677" t="s">
        <v>94</v>
      </c>
      <c r="V121" s="678" t="s">
        <v>1479</v>
      </c>
      <c r="W121" s="648" t="str">
        <f t="shared" si="8"/>
        <v>JP09294926A</v>
      </c>
      <c r="X121" s="649"/>
      <c r="Y121" s="649" t="str">
        <f t="shared" si="9"/>
        <v>JP3754129B</v>
      </c>
      <c r="Z121" s="91" t="str">
        <f ca="1">IF(OR(LEFT(R121)="特",LEFT(R121)="実",AND(OR(LEFT(R121,2)="US",LEFT(R121,2)="WO",LEFT(R121,2)="GB",LEFT(R121,2)="EP",LEFT(R121,2)="DE"),OR(MID(R121,3,1)="1",MID(R121,3,1)="2",MID(R121,3,1)="3",MID(R121,3,1)="4",MID(R121,3,1)="5",MID(R121,3,1)="6",MID(R121,3,1)="7",MID(R121,3,1)="8",MID(R121,3,1)="9",MID(R121,3,1)="0",))),IF(COUNTIF(INDIRECT("拒絶理由・拒絶査定・異議申立!"&amp;ADDRESS(MATCH(C121,拒絶理由・拒絶査定・異議申立!B$1:B$1000,0),3)&amp;":"&amp;ADDRESS(MATCH(C121,拒絶理由・拒絶査定・異議申立!B$1:B$1000,0),50)),R121)+COUNTIF(INDIRECT("拒絶理由・拒絶査定・異議申立!"&amp;ADDRESS(MATCH(C121,拒絶理由・拒絶査定・異議申立!B$1:B$1000,0),3)&amp;":"&amp;ADDRESS(MATCH(C121,拒絶理由・拒絶査定・異議申立!B$1:B$1000,0),50)),T121)&gt;0,"Yes","No"),"")</f>
        <v>Yes</v>
      </c>
      <c r="AA121" s="92" t="str">
        <f ca="1">IF(OR(LEFT(R121)="特",LEFT(R121)="実",AND(OR(LEFT(R121,2)="US",LEFT(R121,2)="WO",LEFT(R121,2)="GB",LEFT(R121,2)="EP",LEFT(R121,2)="DE"),OR(MID(R121,3,1)="1",MID(R121,3,1)="2",MID(R121,3,1)="3",MID(R121,3,1)="4",MID(R121,3,1)="5",MID(R121,3,1)="6",MID(R121,3,1)="7",MID(R121,3,1)="8",MID(R121,3,1)="9",MID(R121,3,1)="0",))),IF(COUNTIF(INDIRECT("先行技術調査・登録査定!"&amp;ADDRESS(MATCH(C121,先行技術調査・登録査定!B$1:B$1000,0),3)&amp;":"&amp;ADDRESS(MATCH(C121,先行技術調査・登録査定!B$1:B$1000,0),49)),R121)+COUNTIF(INDIRECT("先行技術調査・登録査定!"&amp;ADDRESS(MATCH(C121,先行技術調査・登録査定!B$1:B$1000,0),3)&amp;":"&amp;ADDRESS(MATCH(C121,先行技術調査・登録査定!B$1:B$1000,0),49)),T121)&gt;0,"Yes","No"),"")</f>
        <v>Yes</v>
      </c>
      <c r="AB121" s="169" t="str">
        <f t="shared" ca="1" si="10"/>
        <v>No</v>
      </c>
      <c r="AC121" s="94" t="str">
        <f>IF(OR(LEFT(R121)="特",LEFT(R121)="実",AND(OR(LEFT(R121,2)="US",LEFT(R121,2)="WO",LEFT(R121,2)="GB",LEFT(R121,2)="EP",LEFT(R121,2)="DE"),OR(MID(R121,3,1)="1",MID(R121,3,1)="2",MID(R121,3,1)="3",MID(R121,3,1)="4",MID(R121,3,1)="5",MID(R121,3,1)="6",MID(R121,3,1)="7",MID(R121,3,1)="8",MID(R121,3,1)="9",MID(R121,3,1)="0",))),"",VLOOKUP($C121,非特許文献リスト!$A$2:$C$196,2,FALSE))</f>
        <v/>
      </c>
      <c r="AD121" s="95" t="str">
        <f>IF(OR(LEFT(R121)="特",LEFT(R121)="実",AND(OR(LEFT(R121,2)="US",LEFT(R121,2)="WO",LEFT(R121,2)="GB",LEFT(R121,2)="EP",LEFT(R121,2)="DE"),OR(MID(R121,3,1)="1",MID(R121,3,1)="2",MID(R121,3,1)="3",MID(R121,3,1)="4",MID(R121,3,1)="5",MID(R121,3,1)="6",MID(R121,3,1)="7",MID(R121,3,1)="8",MID(R121,3,1)="9",MID(R121,3,1)="0",))),"",VLOOKUP($C121,非特許文献リスト!$A$2:$C$196,3,FALSE))</f>
        <v/>
      </c>
      <c r="AE121" s="175" t="str">
        <f t="shared" si="7"/>
        <v>日本特許文献</v>
      </c>
      <c r="AF121" s="176" t="str">
        <f>IF(OR(LEFT(R121)="特",LEFT(R121)="実"),VLOOKUP(R121,'証拠（JP特許）'!$B$2:$AB$299,10,FALSE),IF(AND(OR(LEFT(R121,2)="US",LEFT(R121,2)="WO",LEFT(R121,2)="GB",LEFT(R121,2)="EP",LEFT(R121,2)="DE"),OR(MID(R121,3,1)="1",MID(R121,3,1)="2",MID(R121,3,1)="3",MID(R121,3,1)="4",MID(R121,3,1)="5",MID(R121,3,1)="6",MID(R121,3,1)="7",MID(R121,3,1)="8",MID(R121,3,1)="9",MID(R121,3,1)="0",)),VLOOKUP(R121,'証拠（WW特許）'!$B$2:$M$90,8,FALSE),""))</f>
        <v>株式会社松井製作所</v>
      </c>
      <c r="AG121" s="176" t="str">
        <f>IF(OR(LEFT(R121)="特",LEFT(R121)="実"),VLOOKUP(R121,'証拠（JP特許）'!$B$2:$AB$299,26,FALSE),IF(AND(OR(LEFT(R121,2)="US",LEFT(R121,2)="WO",LEFT(R121,2)="GB",LEFT(R121,2)="EP",LEFT(R121,2)="DE"),OR(MID(R121,3,1)="1",MID(R121,3,1)="2",MID(R121,3,1)="3",MID(R121,3,1)="4",MID(R121,3,1)="5",MID(R121,3,1)="6",MID(R121,3,1)="7",MID(R121,3,1)="8",MID(R121,3,1)="9",MID(R121,3,1)="0",)),VLOOKUP(R121,'証拠（WW特許）'!$B$2:$M$90,12,FALSE),""))</f>
        <v>坂下　博之,松井　治</v>
      </c>
      <c r="AH121" s="58" t="str">
        <f>IF(OR(LEFT(R121)="特",LEFT(R121)="実"),VLOOKUP(R121,'証拠（JP特許）'!$B$2:$X$299,20,FALSE),IF(AND(OR(LEFT(R121,2)="US",LEFT(R121,2)="WO",LEFT(R121,2)="GB",LEFT(R121,2)="EP",LEFT(R121,2)="DE"),OR(MID(R121,3,1)="1",MID(R121,3,1)="2",MID(R121,3,1)="3",MID(R121,3,1)="4",MID(R121,3,1)="5",MID(R121,3,1)="6",MID(R121,3,1)="7",MID(R121,3,1)="8",MID(R121,3,1)="9",MID(R121,3,1)="0",)),VLOOKUP(R121,'証拠（WW特許）'!$B$2:$U$90,20,FALSE),""))</f>
        <v>B01F  13/02    (2006.01),B01F   3/18    (2006.01),B29B   7/60    (2006.01),B29C  31/04    (2006.01)</v>
      </c>
      <c r="AI121" s="58" t="str">
        <f>IF(OR(LEFT(R121)="特",LEFT(R121)="実"),VLOOKUP(R121,'証拠（JP特許）'!$B$2:$X$299,21,FALSE),"")</f>
        <v>B29B  7/60       ,B29C 31/04       ,B01F  3/18       ,B01F 13/02      B</v>
      </c>
      <c r="AJ121" s="58" t="str">
        <f>IF(OR(LEFT(R121)="特",LEFT(R121)="実"),VLOOKUP(R121,'証拠（JP特許）'!$B$2:$X$299,22,FALSE),"")</f>
        <v>4F201AC04,4F201BA01,4F201BA06,4F201BC02,4F201BC12,4F201BC15,4F201BK01,4F201BK05,4F201BK63,4F201BK66,4F201BK67,4F201BK70,4F201BQ04,4F201BQ05,4F201BQ08,4F201BQ11,4F201BQ15,4F201BQ18,4F201BQ21,4F201BQ32,4G035AB49,4G035AC53,4G036AC16</v>
      </c>
      <c r="AK121" s="59" t="str">
        <f>IF(OR(LEFT(R121)="特",LEFT(R121)="実"),VLOOKUP(R121,'証拠（JP特許）'!$B$2:$X$299,17,FALSE),IF(AND(OR(LEFT(R121,2)="US",LEFT(R121,2)="WO",LEFT(R121,2)="GB",LEFT(R121,2)="EP",LEFT(R121,2)="DE"),OR(MID(R121,3,1)="1",MID(R121,3,1)="2",MID(R121,3,1)="3",MID(R121,3,1)="4",MID(R121,3,1)="5",MID(R121,3,1)="6",MID(R121,3,1)="7",MID(R121,3,1)="8",MID(R121,3,1)="9",MID(R121,3,1)="0",)),VLOOKUP(R121,'証拠（WW特許）'!$B$2:$U$90,16,FALSE),""))</f>
        <v>1997.11.18</v>
      </c>
      <c r="AL121" s="58"/>
      <c r="AM121" s="58" t="s">
        <v>96</v>
      </c>
      <c r="AN121" s="58" t="s">
        <v>96</v>
      </c>
      <c r="AO121" s="58" t="str">
        <f ca="1">IF(OR(LEFT(R121)="特",LEFT(R121)="実",AND(OR(LEFT(R121,2)="US",LEFT(R121,2)="WO",LEFT(R121,2)="GB",LEFT(R121,2)="EP",LEFT(R121,2)="DE"),OR(MID(R121,3,1)="1",MID(R121,3,1)="2",MID(R121,3,1)="3",MID(R121,3,1)="4",MID(R121,3,1)="5",MID(R121,3,1)="6",MID(R121,3,1)="7",MID(R121,3,1)="8",MID(R121,3,1)="9",MID(R121,3,1)="0"))),IF(COUNTIF(INDIRECT("発明者引用!"&amp;ADDRESS(MATCH(C121,発明者引用!B$1:B$196,0),4)&amp;":"&amp;ADDRESS(MATCH(C121,発明者引用!B$1:B$196,0),17)),R121)+COUNTIF(INDIRECT("発明者引用!"&amp;ADDRESS(MATCH(C121,発明者引用!B$1:B$196,0),4)&amp;":"&amp;ADDRESS(MATCH(C121,発明者引用!B$1:B$196,0),17)),#REF!)+COUNTIF(INDIRECT("発明者引用!"&amp;ADDRESS(MATCH(C121,発明者引用!B$1:B$196,0),4)&amp;":"&amp;ADDRESS(MATCH(C121,発明者引用!B$1:B$196,0),17)),T121)&gt;0,"Yes","No"),"")</f>
        <v>No</v>
      </c>
      <c r="AP121" s="58" t="str">
        <f ca="1">IF(OR(LEFT(R121)="特",LEFT(R121)="実",AND(OR(LEFT(R121,2)="US",LEFT(R121,2)="WO",LEFT(R121,2)="GB",LEFT(R121,2)="EP",LEFT(R121,2)="DE"),OR(MID(R121,3,1)="1",MID(R121,3,1)="2",MID(R121,3,1)="3",MID(R121,3,1)="4",MID(R121,3,1)="5",MID(R121,3,1)="6",MID(R121,3,1)="7",MID(R121,3,1)="8",MID(R121,3,1)="9",MID(R121,3,1)="0"))),IF(VLOOKUP(C121,ファミリ引用特許WO!$A$2:$B$241,2,FALSE)+VLOOKUP(C121,ファミリ引用文献WO!$A$2:$C$241,3,FALSE)=0,"ISR無し",IF(COUNTIF(INDIRECT("ファミリ引用特許WO!"&amp;ADDRESS(MATCH(C121,ファミリ引用特許WO!$A$2:$A$241,0),1)&amp;":"&amp;ADDRESS(MATCH(C121,ファミリ引用特許WO!$A$2:$A$241,0),19)),R121)+COUNTIF(INDIRECT("ファミリ引用特許WO!"&amp;ADDRESS(MATCH(C121,ファミリ引用特許WO!$A$2:$A$241,0),1)&amp;":"&amp;ADDRESS(MATCH(C121,ファミリ引用特許WO!$A$2:$A$241,0),19)),S121)+COUNTIF(INDIRECT("ファミリ引用特許WO!"&amp;ADDRESS(MATCH(C121,ファミリ引用特許WO!$A$2:$A$241,0),1)&amp;":"&amp;ADDRESS(MATCH(C121,ファミリ引用特許WO!$A$2:$A$241,0),19)),T121)+COUNTIF(INDIRECT("ファミリ引用特許WO!"&amp;ADDRESS(MATCH(C121,ファミリ引用特許WO!$A$2:$A$241,0),1)&amp;":"&amp;ADDRESS(MATCH(C121,ファミリ引用特許WO!$A$2:$A$241,0),19)),W121)+COUNTIF(INDIRECT("ファミリ引用特許WO!"&amp;ADDRESS(MATCH(C121,ファミリ引用特許WO!$A$2:$A$241,0),1)&amp;":"&amp;ADDRESS(MATCH(C121,ファミリ引用特許WO!$A$2:$A$241,0),19)),Y121)&gt;0,"Yes","No")),"")</f>
        <v>ISR無し</v>
      </c>
      <c r="AQ121" s="55" t="str">
        <f ca="1">IF(OR(LEFT(R121)="特",LEFT(R121)="実",AND(OR(LEFT(R121,2)="US",LEFT(R121,2)="WO",LEFT(R121,2)="GB",LEFT(R121,2)="EP",LEFT(R121,2)="DE"),OR(MID(R121,3,1)="1",MID(R121,3,1)="2",MID(R121,3,1)="3",MID(R121,3,1)="4",MID(R121,3,1)="5",MID(R121,3,1)="6",MID(R121,3,1)="7",MID(R121,3,1)="8",MID(R121,3,1)="9",MID(R121,3,1)="0"))),IF(VLOOKUP(C121,'ファミリ引用特許表記修正（ex.A2→A）'!$A$2:$B$241,2,FALSE)=0,"family無し",IF(COUNTIF(INDIRECT("'ファミリ引用特許表記修正（ex.A2→A）'!"&amp;ADDRESS(MATCH(C121,'ファミリ引用特許表記修正（ex.A2→A）'!$A$2:$A$241,0),1)&amp;":"&amp;ADDRESS(MATCH(C121,'ファミリ引用特許表記修正（ex.A2→A）'!$A$2:$A$241,0),171)),R121)+COUNTIF(INDIRECT("'ファミリ引用特許表記修正（ex.A2→A）'!"&amp;ADDRESS(MATCH(C121,'ファミリ引用特許表記修正（ex.A2→A）'!$A$2:$A$241,0),1)&amp;":"&amp;ADDRESS(MATCH(C121,'ファミリ引用特許表記修正（ex.A2→A）'!$A$2:$A$241,0),171)),S121)+COUNTIF(INDIRECT("'ファミリ引用特許表記修正（ex.A2→A）'!"&amp;ADDRESS(MATCH(C121,'ファミリ引用特許表記修正（ex.A2→A）'!$A$2:$A$241,0),1)&amp;":"&amp;ADDRESS(MATCH(C121,'ファミリ引用特許表記修正（ex.A2→A）'!$A$2:$A$241,0),171)),T121)+COUNTIF(INDIRECT("'ファミリ引用特許表記修正（ex.A2→A）'!"&amp;ADDRESS(MATCH(C121,'ファミリ引用特許表記修正（ex.A2→A）'!$A$2:$A$241,0),1)&amp;":"&amp;ADDRESS(MATCH(C121,'ファミリ引用特許表記修正（ex.A2→A）'!$A$2:$A$241,0),171)),W121)+COUNTIF(INDIRECT("'ファミリ引用特許表記修正（ex.A2→A）'!"&amp;ADDRESS(MATCH(C121,'ファミリ引用特許表記修正（ex.A2→A）'!$A$2:$A$241,0),1)&amp;":"&amp;ADDRESS(MATCH(C121,'ファミリ引用特許表記修正（ex.A2→A）'!$A$2:$A$241,0),171)),Y121)&gt;0,"Yes","No")),"")</f>
        <v>No</v>
      </c>
      <c r="AR121" s="58" t="str">
        <f>IF(OR(LEFT(R121)="特",LEFT(R121)="実",AND(OR(LEFT(R121,2)="US",LEFT(R121,2)="WO",LEFT(R121,2)="GB",LEFT(R121,2)="EP",LEFT(R121,2)="DE"),OR(MID(R121,3,1)="1",MID(R121,3,1)="2",MID(R121,3,1)="3",MID(R121,3,1)="4",MID(R121,3,1)="5",MID(R121,3,1)="6",MID(R121,3,1)="7",MID(R121,3,1)="8",MID(R121,3,1)="9",MID(R121,3,1)="0",))),"",VLOOKUP($C121,ファミリ発明者引用文献!A$3:B$235,2,FALSE))</f>
        <v/>
      </c>
      <c r="AS121" s="55" t="str">
        <f>VLOOKUP(C121,ファミリ引用文献WO!A$2:B$241,2,FALSE)</f>
        <v/>
      </c>
      <c r="AT121" s="58" t="str">
        <f>VLOOKUP(C121,ファミリ引用文献!A$3:B$242,2,FALSE)</f>
        <v/>
      </c>
      <c r="AU121" s="58" t="str">
        <f>VLOOKUP(C121,審判データ!AH$2:BT$379,39,FALSE)</f>
        <v xml:space="preserve"> </v>
      </c>
      <c r="AV121" s="62" t="str">
        <f ca="1">IF(INDIRECT("審判データ!"&amp;ADDRESS(MATCH(C121,審判データ!$AH$1:$AH$379,0),32))="早期審査の対象とする","早期審査","")</f>
        <v/>
      </c>
      <c r="AW121" s="665" t="str">
        <f t="shared" si="6"/>
        <v>不一致</v>
      </c>
      <c r="AX121" s="666" t="str">
        <f>IF(LEFT(AE121,3)="日本特",IF(LEFT(C121)="特",VLOOKUP(C121,'本件、証拠文献テーマコード'!G$2:I$376,3,FALSE),VLOOKUP(C121,'本件、証拠文献テーマコード'!B$2:I$376,8,FALSE)),"")</f>
        <v>4D021,4G036,4G037</v>
      </c>
      <c r="AY121" s="666" t="str">
        <f>IF(LEFT(AE121,3)="日本特",IF(OR(MID(R121,2,1)="開",MID(R121,2,1)="表",MID(R121,2,1)="登"),VLOOKUP(R121,'本件、証拠文献テーマコード'!C$2:I$379,7,FALSE),VLOOKUP(R121,'本件、証拠文献テーマコード'!G$2:I$379,3,FALSE)),"")</f>
        <v>4F201,4G035,4G036</v>
      </c>
      <c r="AZ121" s="54"/>
    </row>
    <row r="122" spans="1:52" ht="27" x14ac:dyDescent="0.15">
      <c r="A122" s="895" t="s">
        <v>22534</v>
      </c>
      <c r="B122" s="586" t="str">
        <f ca="1">IF(A122="",B121,INDIRECT("審判データ!"&amp;ADDRESS(MATCH(A122,審判データ!$HC$1:$HC$379,0),20))&amp;" / "&amp;INDIRECT("審判データ!"&amp;ADDRESS(MATCH(A122,審判データ!$HC$1:$HC$379,0),21)))</f>
        <v>2012 / 29-2</v>
      </c>
      <c r="C122" s="675">
        <v>2896369</v>
      </c>
      <c r="D122" s="897" t="s">
        <v>1596</v>
      </c>
      <c r="E122" s="888" t="str">
        <f ca="1">INDIRECT("審判データ!"&amp;ADDRESS(MATCH(C122,審判データ!$AH$1:$AH$379,0),55))</f>
        <v>株式会社三共</v>
      </c>
      <c r="F122" s="888" t="str">
        <f ca="1">INDIRECT("審判データ!"&amp;ADDRESS(MATCH(C122,審判データ!$AH$1:$AH$379,0),56))</f>
        <v>鵜川　詔八;関根　史高</v>
      </c>
      <c r="G122" s="43" t="str">
        <f ca="1">INDIRECT("審判データ!"&amp;ADDRESS(MATCH(C122,審判データ!$AH$1:$AH$379,0),72))</f>
        <v xml:space="preserve"> </v>
      </c>
      <c r="H122" s="888" t="str">
        <f ca="1">INDIRECT("審判データ!"&amp;ADDRESS(MATCH(C122,審判データ!$AH$1:$AH$379,0),41))</f>
        <v>A63F  7/02    334;A63F  7/02    326</v>
      </c>
      <c r="I122" s="888" t="str">
        <f ca="1">INDIRECT("審判データ!"&amp;ADDRESS(MATCH(C122,審判データ!$AH$1:$AH$379,0),49))</f>
        <v>A63F   7/02@AFI(JP)</v>
      </c>
      <c r="J122" s="888" t="str">
        <f ca="1">INDIRECT("審判データ!"&amp;ADDRESS(MATCH(C122,審判データ!$AH$1:$AH$379,0),51))</f>
        <v>A63F  7/02    326 Z;A63F  7/02    334</v>
      </c>
      <c r="K122" s="890" t="str">
        <f ca="1">INDIRECT("審判データ!"&amp;ADDRESS(MATCH(C122,審判データ!$AH$1:$AH$379,0),53))</f>
        <v>2C088 AA42;2C088 AA44;2C088 BC47;2C088 CA13</v>
      </c>
      <c r="L122" s="979" t="s">
        <v>22535</v>
      </c>
      <c r="M122" s="985" t="s">
        <v>876</v>
      </c>
      <c r="N122" s="985" t="s">
        <v>22536</v>
      </c>
      <c r="O122" s="1008">
        <v>0</v>
      </c>
      <c r="P122" s="1085" t="s">
        <v>22537</v>
      </c>
      <c r="Q122" s="676" t="s">
        <v>192</v>
      </c>
      <c r="R122" s="644" t="s">
        <v>1607</v>
      </c>
      <c r="S122" s="677" t="str">
        <f>IF(OR(LEFT(R122)="特",LEFT(R122)="実"),VLOOKUP(R122,'証拠（JP特許）'!$B$2:$D$299,2,FALSE),IF(AND(OR(LEFT(R122,2)="US",LEFT(R122,2)="WO",LEFT(R122,2)="GB",LEFT(R122,2)="EP",LEFT(R122,2)="DE"),OR(MID(R122,3,1)="1",MID(R122,3,1)="2",MID(R122,3,1)="3",MID(R122,3,1)="4",MID(R122,3,1)="5",MID(R122,3,1)="6",MID(R122,3,1)="7",MID(R122,3,1)="8",MID(R122,3,1)="9",MID(R122,3,1)="0")),VLOOKUP(R122,'証拠（WW特許）'!$B$2:$C$90,2,FALSE),"_"))</f>
        <v>特願平7-58238</v>
      </c>
      <c r="T122" s="678" t="str">
        <f>IF(OR(LEFT(R122)="特",LEFT(R122)="実"),VLOOKUP(R122,'証拠（JP特許）'!$B$2:$E$299,4,FALSE),"_")</f>
        <v>JP3793834</v>
      </c>
      <c r="U122" s="677" t="s">
        <v>94</v>
      </c>
      <c r="V122" s="678" t="s">
        <v>1610</v>
      </c>
      <c r="W122" s="648" t="str">
        <f t="shared" si="8"/>
        <v>JP08224339A</v>
      </c>
      <c r="X122" s="649"/>
      <c r="Y122" s="649" t="str">
        <f t="shared" si="9"/>
        <v>JP3793834B</v>
      </c>
      <c r="Z122" s="91" t="str">
        <f ca="1">IF(OR(LEFT(R122)="特",LEFT(R122)="実",AND(OR(LEFT(R122,2)="US",LEFT(R122,2)="WO",LEFT(R122,2)="GB",LEFT(R122,2)="EP",LEFT(R122,2)="DE"),OR(MID(R122,3,1)="1",MID(R122,3,1)="2",MID(R122,3,1)="3",MID(R122,3,1)="4",MID(R122,3,1)="5",MID(R122,3,1)="6",MID(R122,3,1)="7",MID(R122,3,1)="8",MID(R122,3,1)="9",MID(R122,3,1)="0",))),IF(COUNTIF(INDIRECT("拒絶理由・拒絶査定・異議申立!"&amp;ADDRESS(MATCH(C122,拒絶理由・拒絶査定・異議申立!B$1:B$1000,0),3)&amp;":"&amp;ADDRESS(MATCH(C122,拒絶理由・拒絶査定・異議申立!B$1:B$1000,0),50)),R122)+COUNTIF(INDIRECT("拒絶理由・拒絶査定・異議申立!"&amp;ADDRESS(MATCH(C122,拒絶理由・拒絶査定・異議申立!B$1:B$1000,0),3)&amp;":"&amp;ADDRESS(MATCH(C122,拒絶理由・拒絶査定・異議申立!B$1:B$1000,0),50)),T122)&gt;0,"Yes","No"),"")</f>
        <v>Yes</v>
      </c>
      <c r="AA122" s="92" t="str">
        <f ca="1">IF(OR(LEFT(R122)="特",LEFT(R122)="実",AND(OR(LEFT(R122,2)="US",LEFT(R122,2)="WO",LEFT(R122,2)="GB",LEFT(R122,2)="EP",LEFT(R122,2)="DE"),OR(MID(R122,3,1)="1",MID(R122,3,1)="2",MID(R122,3,1)="3",MID(R122,3,1)="4",MID(R122,3,1)="5",MID(R122,3,1)="6",MID(R122,3,1)="7",MID(R122,3,1)="8",MID(R122,3,1)="9",MID(R122,3,1)="0",))),IF(COUNTIF(INDIRECT("先行技術調査・登録査定!"&amp;ADDRESS(MATCH(C122,先行技術調査・登録査定!B$1:B$1000,0),3)&amp;":"&amp;ADDRESS(MATCH(C122,先行技術調査・登録査定!B$1:B$1000,0),49)),R122)+COUNTIF(INDIRECT("先行技術調査・登録査定!"&amp;ADDRESS(MATCH(C122,先行技術調査・登録査定!B$1:B$1000,0),3)&amp;":"&amp;ADDRESS(MATCH(C122,先行技術調査・登録査定!B$1:B$1000,0),49)),T122)&gt;0,"Yes","No"),"")</f>
        <v>No</v>
      </c>
      <c r="AB122" s="169" t="str">
        <f t="shared" ca="1" si="10"/>
        <v>No</v>
      </c>
      <c r="AC122" s="94" t="str">
        <f>IF(OR(LEFT(R122)="特",LEFT(R122)="実",AND(OR(LEFT(R122,2)="US",LEFT(R122,2)="WO",LEFT(R122,2)="GB",LEFT(R122,2)="EP",LEFT(R122,2)="DE"),OR(MID(R122,3,1)="1",MID(R122,3,1)="2",MID(R122,3,1)="3",MID(R122,3,1)="4",MID(R122,3,1)="5",MID(R122,3,1)="6",MID(R122,3,1)="7",MID(R122,3,1)="8",MID(R122,3,1)="9",MID(R122,3,1)="0",))),"",VLOOKUP($C122,非特許文献リスト!$A$2:$C$196,2,FALSE))</f>
        <v/>
      </c>
      <c r="AD122" s="95" t="str">
        <f>IF(OR(LEFT(R122)="特",LEFT(R122)="実",AND(OR(LEFT(R122,2)="US",LEFT(R122,2)="WO",LEFT(R122,2)="GB",LEFT(R122,2)="EP",LEFT(R122,2)="DE"),OR(MID(R122,3,1)="1",MID(R122,3,1)="2",MID(R122,3,1)="3",MID(R122,3,1)="4",MID(R122,3,1)="5",MID(R122,3,1)="6",MID(R122,3,1)="7",MID(R122,3,1)="8",MID(R122,3,1)="9",MID(R122,3,1)="0",))),"",VLOOKUP($C122,非特許文献リスト!$A$2:$C$196,3,FALSE))</f>
        <v/>
      </c>
      <c r="AE122" s="175" t="str">
        <f t="shared" si="7"/>
        <v>日本特許文献</v>
      </c>
      <c r="AF122" s="176" t="str">
        <f>IF(OR(LEFT(R122)="特",LEFT(R122)="実"),VLOOKUP(R122,'証拠（JP特許）'!$B$2:$AB$299,10,FALSE),IF(AND(OR(LEFT(R122,2)="US",LEFT(R122,2)="WO",LEFT(R122,2)="GB",LEFT(R122,2)="EP",LEFT(R122,2)="DE"),OR(MID(R122,3,1)="1",MID(R122,3,1)="2",MID(R122,3,1)="3",MID(R122,3,1)="4",MID(R122,3,1)="5",MID(R122,3,1)="6",MID(R122,3,1)="7",MID(R122,3,1)="8",MID(R122,3,1)="9",MID(R122,3,1)="0",)),VLOOKUP(R122,'証拠（WW特許）'!$B$2:$M$90,8,FALSE),""))</f>
        <v>株式会社大一商会</v>
      </c>
      <c r="AG122" s="176" t="str">
        <f>IF(OR(LEFT(R122)="特",LEFT(R122)="実"),VLOOKUP(R122,'証拠（JP特許）'!$B$2:$AB$299,26,FALSE),IF(AND(OR(LEFT(R122,2)="US",LEFT(R122,2)="WO",LEFT(R122,2)="GB",LEFT(R122,2)="EP",LEFT(R122,2)="DE"),OR(MID(R122,3,1)="1",MID(R122,3,1)="2",MID(R122,3,1)="3",MID(R122,3,1)="4",MID(R122,3,1)="5",MID(R122,3,1)="6",MID(R122,3,1)="7",MID(R122,3,1)="8",MID(R122,3,1)="9",MID(R122,3,1)="0",)),VLOOKUP(R122,'証拠（WW特許）'!$B$2:$M$90,12,FALSE),""))</f>
        <v>市原　高明,堀井　渉</v>
      </c>
      <c r="AH122" s="58" t="str">
        <f>IF(OR(LEFT(R122)="特",LEFT(R122)="実"),VLOOKUP(R122,'証拠（JP特許）'!$B$2:$X$299,20,FALSE),IF(AND(OR(LEFT(R122,2)="US",LEFT(R122,2)="WO",LEFT(R122,2)="GB",LEFT(R122,2)="EP",LEFT(R122,2)="DE"),OR(MID(R122,3,1)="1",MID(R122,3,1)="2",MID(R122,3,1)="3",MID(R122,3,1)="4",MID(R122,3,1)="5",MID(R122,3,1)="6",MID(R122,3,1)="7",MID(R122,3,1)="8",MID(R122,3,1)="9",MID(R122,3,1)="0",)),VLOOKUP(R122,'証拠（WW特許）'!$B$2:$U$90,20,FALSE),""))</f>
        <v>A63F   7/02    (2006.01)</v>
      </c>
      <c r="AI122" s="58" t="str">
        <f>IF(OR(LEFT(R122)="特",LEFT(R122)="実"),VLOOKUP(R122,'証拠（JP特許）'!$B$2:$X$299,21,FALSE),"")</f>
        <v xml:space="preserve">A63F  7/02   320 </v>
      </c>
      <c r="AJ122" s="58" t="str">
        <f>IF(OR(LEFT(R122)="特",LEFT(R122)="実"),VLOOKUP(R122,'証拠（JP特許）'!$B$2:$X$299,22,FALSE),"")</f>
        <v>2C088AA10,2C088AA33,2C088AA36,2C088AA39,2C088AA41,2C088AA55,2C088BC15,2C088BC18,2C088BC25,2C088BC49,2C088BC64,2C088CA02,2C088CA31,2C088CA35,2C088EA10,2C088EB15,2C088EB56</v>
      </c>
      <c r="AK122" s="59" t="str">
        <f>IF(OR(LEFT(R122)="特",LEFT(R122)="実"),VLOOKUP(R122,'証拠（JP特許）'!$B$2:$X$299,17,FALSE),IF(AND(OR(LEFT(R122,2)="US",LEFT(R122,2)="WO",LEFT(R122,2)="GB",LEFT(R122,2)="EP",LEFT(R122,2)="DE"),OR(MID(R122,3,1)="1",MID(R122,3,1)="2",MID(R122,3,1)="3",MID(R122,3,1)="4",MID(R122,3,1)="5",MID(R122,3,1)="6",MID(R122,3,1)="7",MID(R122,3,1)="8",MID(R122,3,1)="9",MID(R122,3,1)="0",)),VLOOKUP(R122,'証拠（WW特許）'!$B$2:$U$90,16,FALSE),""))</f>
        <v>1996.09.03</v>
      </c>
      <c r="AL122" s="58"/>
      <c r="AM122" s="58" t="s">
        <v>95</v>
      </c>
      <c r="AN122" s="58" t="s">
        <v>95</v>
      </c>
      <c r="AO122" s="58" t="str">
        <f ca="1">IF(OR(LEFT(R122)="特",LEFT(R122)="実",AND(OR(LEFT(R122,2)="US",LEFT(R122,2)="WO",LEFT(R122,2)="GB",LEFT(R122,2)="EP",LEFT(R122,2)="DE"),OR(MID(R122,3,1)="1",MID(R122,3,1)="2",MID(R122,3,1)="3",MID(R122,3,1)="4",MID(R122,3,1)="5",MID(R122,3,1)="6",MID(R122,3,1)="7",MID(R122,3,1)="8",MID(R122,3,1)="9",MID(R122,3,1)="0"))),IF(COUNTIF(INDIRECT("発明者引用!"&amp;ADDRESS(MATCH(C122,発明者引用!B$1:B$196,0),4)&amp;":"&amp;ADDRESS(MATCH(C122,発明者引用!B$1:B$196,0),17)),R122)+COUNTIF(INDIRECT("発明者引用!"&amp;ADDRESS(MATCH(C122,発明者引用!B$1:B$196,0),4)&amp;":"&amp;ADDRESS(MATCH(C122,発明者引用!B$1:B$196,0),17)),#REF!)+COUNTIF(INDIRECT("発明者引用!"&amp;ADDRESS(MATCH(C122,発明者引用!B$1:B$196,0),4)&amp;":"&amp;ADDRESS(MATCH(C122,発明者引用!B$1:B$196,0),17)),T122)&gt;0,"Yes","No"),"")</f>
        <v>No</v>
      </c>
      <c r="AP122" s="58" t="str">
        <f ca="1">IF(OR(LEFT(R122)="特",LEFT(R122)="実",AND(OR(LEFT(R122,2)="US",LEFT(R122,2)="WO",LEFT(R122,2)="GB",LEFT(R122,2)="EP",LEFT(R122,2)="DE"),OR(MID(R122,3,1)="1",MID(R122,3,1)="2",MID(R122,3,1)="3",MID(R122,3,1)="4",MID(R122,3,1)="5",MID(R122,3,1)="6",MID(R122,3,1)="7",MID(R122,3,1)="8",MID(R122,3,1)="9",MID(R122,3,1)="0"))),IF(VLOOKUP(C122,ファミリ引用特許WO!$A$2:$B$241,2,FALSE)+VLOOKUP(C122,ファミリ引用文献WO!$A$2:$C$241,3,FALSE)=0,"ISR無し",IF(COUNTIF(INDIRECT("ファミリ引用特許WO!"&amp;ADDRESS(MATCH(C122,ファミリ引用特許WO!$A$2:$A$241,0),1)&amp;":"&amp;ADDRESS(MATCH(C122,ファミリ引用特許WO!$A$2:$A$241,0),19)),R122)+COUNTIF(INDIRECT("ファミリ引用特許WO!"&amp;ADDRESS(MATCH(C122,ファミリ引用特許WO!$A$2:$A$241,0),1)&amp;":"&amp;ADDRESS(MATCH(C122,ファミリ引用特許WO!$A$2:$A$241,0),19)),S122)+COUNTIF(INDIRECT("ファミリ引用特許WO!"&amp;ADDRESS(MATCH(C122,ファミリ引用特許WO!$A$2:$A$241,0),1)&amp;":"&amp;ADDRESS(MATCH(C122,ファミリ引用特許WO!$A$2:$A$241,0),19)),T122)+COUNTIF(INDIRECT("ファミリ引用特許WO!"&amp;ADDRESS(MATCH(C122,ファミリ引用特許WO!$A$2:$A$241,0),1)&amp;":"&amp;ADDRESS(MATCH(C122,ファミリ引用特許WO!$A$2:$A$241,0),19)),W122)+COUNTIF(INDIRECT("ファミリ引用特許WO!"&amp;ADDRESS(MATCH(C122,ファミリ引用特許WO!$A$2:$A$241,0),1)&amp;":"&amp;ADDRESS(MATCH(C122,ファミリ引用特許WO!$A$2:$A$241,0),19)),Y122)&gt;0,"Yes","No")),"")</f>
        <v>ISR無し</v>
      </c>
      <c r="AQ122" s="55" t="str">
        <f ca="1">IF(OR(LEFT(R122)="特",LEFT(R122)="実",AND(OR(LEFT(R122,2)="US",LEFT(R122,2)="WO",LEFT(R122,2)="GB",LEFT(R122,2)="EP",LEFT(R122,2)="DE"),OR(MID(R122,3,1)="1",MID(R122,3,1)="2",MID(R122,3,1)="3",MID(R122,3,1)="4",MID(R122,3,1)="5",MID(R122,3,1)="6",MID(R122,3,1)="7",MID(R122,3,1)="8",MID(R122,3,1)="9",MID(R122,3,1)="0"))),IF(VLOOKUP(C122,'ファミリ引用特許表記修正（ex.A2→A）'!$A$2:$B$241,2,FALSE)=0,"family無し",IF(COUNTIF(INDIRECT("'ファミリ引用特許表記修正（ex.A2→A）'!"&amp;ADDRESS(MATCH(C122,'ファミリ引用特許表記修正（ex.A2→A）'!$A$2:$A$241,0),1)&amp;":"&amp;ADDRESS(MATCH(C122,'ファミリ引用特許表記修正（ex.A2→A）'!$A$2:$A$241,0),171)),R122)+COUNTIF(INDIRECT("'ファミリ引用特許表記修正（ex.A2→A）'!"&amp;ADDRESS(MATCH(C122,'ファミリ引用特許表記修正（ex.A2→A）'!$A$2:$A$241,0),1)&amp;":"&amp;ADDRESS(MATCH(C122,'ファミリ引用特許表記修正（ex.A2→A）'!$A$2:$A$241,0),171)),S122)+COUNTIF(INDIRECT("'ファミリ引用特許表記修正（ex.A2→A）'!"&amp;ADDRESS(MATCH(C122,'ファミリ引用特許表記修正（ex.A2→A）'!$A$2:$A$241,0),1)&amp;":"&amp;ADDRESS(MATCH(C122,'ファミリ引用特許表記修正（ex.A2→A）'!$A$2:$A$241,0),171)),T122)+COUNTIF(INDIRECT("'ファミリ引用特許表記修正（ex.A2→A）'!"&amp;ADDRESS(MATCH(C122,'ファミリ引用特許表記修正（ex.A2→A）'!$A$2:$A$241,0),1)&amp;":"&amp;ADDRESS(MATCH(C122,'ファミリ引用特許表記修正（ex.A2→A）'!$A$2:$A$241,0),171)),W122)+COUNTIF(INDIRECT("'ファミリ引用特許表記修正（ex.A2→A）'!"&amp;ADDRESS(MATCH(C122,'ファミリ引用特許表記修正（ex.A2→A）'!$A$2:$A$241,0),1)&amp;":"&amp;ADDRESS(MATCH(C122,'ファミリ引用特許表記修正（ex.A2→A）'!$A$2:$A$241,0),171)),Y122)&gt;0,"Yes","No")),"")</f>
        <v>family無し</v>
      </c>
      <c r="AR122" s="58" t="str">
        <f>IF(OR(LEFT(R122)="特",LEFT(R122)="実",AND(OR(LEFT(R122,2)="US",LEFT(R122,2)="WO",LEFT(R122,2)="GB",LEFT(R122,2)="EP",LEFT(R122,2)="DE"),OR(MID(R122,3,1)="1",MID(R122,3,1)="2",MID(R122,3,1)="3",MID(R122,3,1)="4",MID(R122,3,1)="5",MID(R122,3,1)="6",MID(R122,3,1)="7",MID(R122,3,1)="8",MID(R122,3,1)="9",MID(R122,3,1)="0",))),"",VLOOKUP($C122,ファミリ発明者引用文献!A$3:B$235,2,FALSE))</f>
        <v/>
      </c>
      <c r="AS122" s="55" t="str">
        <f>VLOOKUP(C122,ファミリ引用文献WO!A$2:B$241,2,FALSE)</f>
        <v/>
      </c>
      <c r="AT122" s="58" t="str">
        <f>VLOOKUP(C122,ファミリ引用文献!A$3:B$242,2,FALSE)</f>
        <v/>
      </c>
      <c r="AU122" s="58" t="str">
        <f>VLOOKUP(C122,審判データ!AH$2:BT$379,39,FALSE)</f>
        <v xml:space="preserve"> </v>
      </c>
      <c r="AV122" s="62" t="str">
        <f ca="1">IF(INDIRECT("審判データ!"&amp;ADDRESS(MATCH(C122,審判データ!$AH$1:$AH$379,0),32))="早期審査の対象とする","早期審査","")</f>
        <v/>
      </c>
      <c r="AW122" s="665" t="str">
        <f t="shared" si="6"/>
        <v>一致</v>
      </c>
      <c r="AX122" s="666" t="str">
        <f>IF(LEFT(AE122,3)="日本特",IF(LEFT(C122)="特",VLOOKUP(C122,'本件、証拠文献テーマコード'!G$2:I$376,3,FALSE),VLOOKUP(C122,'本件、証拠文献テーマコード'!B$2:I$376,8,FALSE)),"")</f>
        <v>2C088</v>
      </c>
      <c r="AY122" s="666" t="str">
        <f>IF(LEFT(AE122,3)="日本特",IF(OR(MID(R122,2,1)="開",MID(R122,2,1)="表",MID(R122,2,1)="登"),VLOOKUP(R122,'本件、証拠文献テーマコード'!C$2:I$379,7,FALSE),VLOOKUP(R122,'本件、証拠文献テーマコード'!G$2:I$379,3,FALSE)),"")</f>
        <v>2C088,2C333</v>
      </c>
      <c r="AZ122" s="54"/>
    </row>
    <row r="123" spans="1:52" ht="27" x14ac:dyDescent="0.15">
      <c r="A123" s="896"/>
      <c r="B123" s="586" t="str">
        <f ca="1">IF(A123="",B122,INDIRECT("審判データ!"&amp;ADDRESS(MATCH(A123,審判データ!$HC$1:$HC$379,0),20))&amp;" / "&amp;INDIRECT("審判データ!"&amp;ADDRESS(MATCH(A123,審判データ!$HC$1:$HC$379,0),21)))</f>
        <v>2012 / 29-2</v>
      </c>
      <c r="C123" s="682">
        <v>2896369</v>
      </c>
      <c r="D123" s="898"/>
      <c r="E123" s="889"/>
      <c r="F123" s="889"/>
      <c r="G123" s="43" t="str">
        <f ca="1">INDIRECT("審判データ!"&amp;ADDRESS(MATCH(C123,審判データ!$AH$1:$AH$379,0),72))</f>
        <v xml:space="preserve"> </v>
      </c>
      <c r="H123" s="889"/>
      <c r="I123" s="889"/>
      <c r="J123" s="889"/>
      <c r="K123" s="891"/>
      <c r="L123" s="1086"/>
      <c r="M123" s="1087"/>
      <c r="N123" s="1084"/>
      <c r="O123" s="1084"/>
      <c r="P123" s="1079"/>
      <c r="Q123" s="676" t="s">
        <v>359</v>
      </c>
      <c r="R123" s="644" t="s">
        <v>1622</v>
      </c>
      <c r="S123" s="677" t="str">
        <f>IF(OR(LEFT(R123)="特",LEFT(R123)="実"),VLOOKUP(R123,'証拠（JP特許）'!$B$2:$D$299,2,FALSE),IF(AND(OR(LEFT(R123,2)="US",LEFT(R123,2)="WO",LEFT(R123,2)="GB",LEFT(R123,2)="EP",LEFT(R123,2)="DE"),OR(MID(R123,3,1)="1",MID(R123,3,1)="2",MID(R123,3,1)="3",MID(R123,3,1)="4",MID(R123,3,1)="5",MID(R123,3,1)="6",MID(R123,3,1)="7",MID(R123,3,1)="8",MID(R123,3,1)="9",MID(R123,3,1)="0")),VLOOKUP(R123,'証拠（WW特許）'!$B$2:$C$90,2,FALSE),"_"))</f>
        <v>特願平7-339407</v>
      </c>
      <c r="T123" s="678" t="str">
        <f>IF(OR(LEFT(R123)="特",LEFT(R123)="実"),VLOOKUP(R123,'証拠（JP特許）'!$B$2:$E$299,4,FALSE),"_")</f>
        <v>_</v>
      </c>
      <c r="U123" s="677" t="s">
        <v>1467</v>
      </c>
      <c r="V123" s="678" t="s">
        <v>1624</v>
      </c>
      <c r="W123" s="648" t="str">
        <f t="shared" si="8"/>
        <v>JP09173564A</v>
      </c>
      <c r="X123" s="649"/>
      <c r="Y123" s="649" t="str">
        <f t="shared" si="9"/>
        <v/>
      </c>
      <c r="Z123" s="91" t="str">
        <f ca="1">IF(OR(LEFT(R123)="特",LEFT(R123)="実",AND(OR(LEFT(R123,2)="US",LEFT(R123,2)="WO",LEFT(R123,2)="GB",LEFT(R123,2)="EP",LEFT(R123,2)="DE"),OR(MID(R123,3,1)="1",MID(R123,3,1)="2",MID(R123,3,1)="3",MID(R123,3,1)="4",MID(R123,3,1)="5",MID(R123,3,1)="6",MID(R123,3,1)="7",MID(R123,3,1)="8",MID(R123,3,1)="9",MID(R123,3,1)="0",))),IF(COUNTIF(INDIRECT("拒絶理由・拒絶査定・異議申立!"&amp;ADDRESS(MATCH(C123,拒絶理由・拒絶査定・異議申立!B$1:B$1000,0),3)&amp;":"&amp;ADDRESS(MATCH(C123,拒絶理由・拒絶査定・異議申立!B$1:B$1000,0),50)),R123)+COUNTIF(INDIRECT("拒絶理由・拒絶査定・異議申立!"&amp;ADDRESS(MATCH(C123,拒絶理由・拒絶査定・異議申立!B$1:B$1000,0),3)&amp;":"&amp;ADDRESS(MATCH(C123,拒絶理由・拒絶査定・異議申立!B$1:B$1000,0),50)),T123)&gt;0,"Yes","No"),"")</f>
        <v>No</v>
      </c>
      <c r="AA123" s="92" t="str">
        <f ca="1">IF(OR(LEFT(R123)="特",LEFT(R123)="実",AND(OR(LEFT(R123,2)="US",LEFT(R123,2)="WO",LEFT(R123,2)="GB",LEFT(R123,2)="EP",LEFT(R123,2)="DE"),OR(MID(R123,3,1)="1",MID(R123,3,1)="2",MID(R123,3,1)="3",MID(R123,3,1)="4",MID(R123,3,1)="5",MID(R123,3,1)="6",MID(R123,3,1)="7",MID(R123,3,1)="8",MID(R123,3,1)="9",MID(R123,3,1)="0",))),IF(COUNTIF(INDIRECT("先行技術調査・登録査定!"&amp;ADDRESS(MATCH(C123,先行技術調査・登録査定!B$1:B$1000,0),3)&amp;":"&amp;ADDRESS(MATCH(C123,先行技術調査・登録査定!B$1:B$1000,0),49)),R123)+COUNTIF(INDIRECT("先行技術調査・登録査定!"&amp;ADDRESS(MATCH(C123,先行技術調査・登録査定!B$1:B$1000,0),3)&amp;":"&amp;ADDRESS(MATCH(C123,先行技術調査・登録査定!B$1:B$1000,0),49)),T123)&gt;0,"Yes","No"),"")</f>
        <v>No</v>
      </c>
      <c r="AB123" s="169" t="str">
        <f t="shared" ca="1" si="10"/>
        <v>Yes</v>
      </c>
      <c r="AC123" s="94" t="str">
        <f>IF(OR(LEFT(R123)="特",LEFT(R123)="実",AND(OR(LEFT(R123,2)="US",LEFT(R123,2)="WO",LEFT(R123,2)="GB",LEFT(R123,2)="EP",LEFT(R123,2)="DE"),OR(MID(R123,3,1)="1",MID(R123,3,1)="2",MID(R123,3,1)="3",MID(R123,3,1)="4",MID(R123,3,1)="5",MID(R123,3,1)="6",MID(R123,3,1)="7",MID(R123,3,1)="8",MID(R123,3,1)="9",MID(R123,3,1)="0",))),"",VLOOKUP($C123,非特許文献リスト!$A$2:$C$196,2,FALSE))</f>
        <v/>
      </c>
      <c r="AD123" s="95" t="str">
        <f>IF(OR(LEFT(R123)="特",LEFT(R123)="実",AND(OR(LEFT(R123,2)="US",LEFT(R123,2)="WO",LEFT(R123,2)="GB",LEFT(R123,2)="EP",LEFT(R123,2)="DE"),OR(MID(R123,3,1)="1",MID(R123,3,1)="2",MID(R123,3,1)="3",MID(R123,3,1)="4",MID(R123,3,1)="5",MID(R123,3,1)="6",MID(R123,3,1)="7",MID(R123,3,1)="8",MID(R123,3,1)="9",MID(R123,3,1)="0",))),"",VLOOKUP($C123,非特許文献リスト!$A$2:$C$196,3,FALSE))</f>
        <v/>
      </c>
      <c r="AE123" s="175" t="str">
        <f t="shared" si="7"/>
        <v>日本特許文献</v>
      </c>
      <c r="AF123" s="176" t="str">
        <f>IF(OR(LEFT(R123)="特",LEFT(R123)="実"),VLOOKUP(R123,'証拠（JP特許）'!$B$2:$AB$299,10,FALSE),IF(AND(OR(LEFT(R123,2)="US",LEFT(R123,2)="WO",LEFT(R123,2)="GB",LEFT(R123,2)="EP",LEFT(R123,2)="DE"),OR(MID(R123,3,1)="1",MID(R123,3,1)="2",MID(R123,3,1)="3",MID(R123,3,1)="4",MID(R123,3,1)="5",MID(R123,3,1)="6",MID(R123,3,1)="7",MID(R123,3,1)="8",MID(R123,3,1)="9",MID(R123,3,1)="0",)),VLOOKUP(R123,'証拠（WW特許）'!$B$2:$M$90,8,FALSE),""))</f>
        <v>株式会社三共</v>
      </c>
      <c r="AG123" s="176" t="str">
        <f>IF(OR(LEFT(R123)="特",LEFT(R123)="実"),VLOOKUP(R123,'証拠（JP特許）'!$B$2:$AB$299,26,FALSE),IF(AND(OR(LEFT(R123,2)="US",LEFT(R123,2)="WO",LEFT(R123,2)="GB",LEFT(R123,2)="EP",LEFT(R123,2)="DE"),OR(MID(R123,3,1)="1",MID(R123,3,1)="2",MID(R123,3,1)="3",MID(R123,3,1)="4",MID(R123,3,1)="5",MID(R123,3,1)="6",MID(R123,3,1)="7",MID(R123,3,1)="8",MID(R123,3,1)="9",MID(R123,3,1)="0",)),VLOOKUP(R123,'証拠（WW特許）'!$B$2:$M$90,12,FALSE),""))</f>
        <v>鵜川　詔八</v>
      </c>
      <c r="AH123" s="58" t="str">
        <f>IF(OR(LEFT(R123)="特",LEFT(R123)="実"),VLOOKUP(R123,'証拠（JP特許）'!$B$2:$X$299,20,FALSE),IF(AND(OR(LEFT(R123,2)="US",LEFT(R123,2)="WO",LEFT(R123,2)="GB",LEFT(R123,2)="EP",LEFT(R123,2)="DE"),OR(MID(R123,3,1)="1",MID(R123,3,1)="2",MID(R123,3,1)="3",MID(R123,3,1)="4",MID(R123,3,1)="5",MID(R123,3,1)="6",MID(R123,3,1)="7",MID(R123,3,1)="8",MID(R123,3,1)="9",MID(R123,3,1)="0",)),VLOOKUP(R123,'証拠（WW特許）'!$B$2:$U$90,20,FALSE),""))</f>
        <v>A63F   7/02    (2006.01)</v>
      </c>
      <c r="AI123" s="58" t="str">
        <f>IF(OR(LEFT(R123)="特",LEFT(R123)="実"),VLOOKUP(R123,'証拠（JP特許）'!$B$2:$X$299,21,FALSE),"")</f>
        <v xml:space="preserve">A63F  7/02   321Z,A63F  7/02   324E,A63F  7/02   334 </v>
      </c>
      <c r="AJ123" s="58" t="str">
        <f>IF(OR(LEFT(R123)="特",LEFT(R123)="実"),VLOOKUP(R123,'証拠（JP特許）'!$B$2:$X$299,22,FALSE),"")</f>
        <v>2C088AA05,2C088AA08,2C088AA17,2C088AA42,2C088BA02,2C088BA04,2C088BA20,2C088BA21,2C088BA24,2C088BA35,2C088BA56,2C088BA78,2C088BA88,2C088BA89,2C088BB14,2C088BB20,2C088BB27,2C088BC03,2C088BC22,2C088BC23,2C088BC33,2C088BC37,2C088BC45,2C088BC68,2C088CA11,2C088CA31,2C088EB68</v>
      </c>
      <c r="AK123" s="59" t="str">
        <f>IF(OR(LEFT(R123)="特",LEFT(R123)="実"),VLOOKUP(R123,'証拠（JP特許）'!$B$2:$X$299,17,FALSE),IF(AND(OR(LEFT(R123,2)="US",LEFT(R123,2)="WO",LEFT(R123,2)="GB",LEFT(R123,2)="EP",LEFT(R123,2)="DE"),OR(MID(R123,3,1)="1",MID(R123,3,1)="2",MID(R123,3,1)="3",MID(R123,3,1)="4",MID(R123,3,1)="5",MID(R123,3,1)="6",MID(R123,3,1)="7",MID(R123,3,1)="8",MID(R123,3,1)="9",MID(R123,3,1)="0",)),VLOOKUP(R123,'証拠（WW特許）'!$B$2:$U$90,16,FALSE),""))</f>
        <v>1997.07.08</v>
      </c>
      <c r="AL123" s="58"/>
      <c r="AM123" s="58" t="s">
        <v>96</v>
      </c>
      <c r="AN123" s="58" t="s">
        <v>96</v>
      </c>
      <c r="AO123" s="58" t="str">
        <f ca="1">IF(OR(LEFT(R123)="特",LEFT(R123)="実",AND(OR(LEFT(R123,2)="US",LEFT(R123,2)="WO",LEFT(R123,2)="GB",LEFT(R123,2)="EP",LEFT(R123,2)="DE"),OR(MID(R123,3,1)="1",MID(R123,3,1)="2",MID(R123,3,1)="3",MID(R123,3,1)="4",MID(R123,3,1)="5",MID(R123,3,1)="6",MID(R123,3,1)="7",MID(R123,3,1)="8",MID(R123,3,1)="9",MID(R123,3,1)="0"))),IF(COUNTIF(INDIRECT("発明者引用!"&amp;ADDRESS(MATCH(C123,発明者引用!B$1:B$196,0),4)&amp;":"&amp;ADDRESS(MATCH(C123,発明者引用!B$1:B$196,0),17)),R123)+COUNTIF(INDIRECT("発明者引用!"&amp;ADDRESS(MATCH(C123,発明者引用!B$1:B$196,0),4)&amp;":"&amp;ADDRESS(MATCH(C123,発明者引用!B$1:B$196,0),17)),#REF!)+COUNTIF(INDIRECT("発明者引用!"&amp;ADDRESS(MATCH(C123,発明者引用!B$1:B$196,0),4)&amp;":"&amp;ADDRESS(MATCH(C123,発明者引用!B$1:B$196,0),17)),T123)&gt;0,"Yes","No"),"")</f>
        <v>No</v>
      </c>
      <c r="AP123" s="58" t="str">
        <f ca="1">IF(OR(LEFT(R123)="特",LEFT(R123)="実",AND(OR(LEFT(R123,2)="US",LEFT(R123,2)="WO",LEFT(R123,2)="GB",LEFT(R123,2)="EP",LEFT(R123,2)="DE"),OR(MID(R123,3,1)="1",MID(R123,3,1)="2",MID(R123,3,1)="3",MID(R123,3,1)="4",MID(R123,3,1)="5",MID(R123,3,1)="6",MID(R123,3,1)="7",MID(R123,3,1)="8",MID(R123,3,1)="9",MID(R123,3,1)="0"))),IF(VLOOKUP(C123,ファミリ引用特許WO!$A$2:$B$241,2,FALSE)+VLOOKUP(C123,ファミリ引用文献WO!$A$2:$C$241,3,FALSE)=0,"ISR無し",IF(COUNTIF(INDIRECT("ファミリ引用特許WO!"&amp;ADDRESS(MATCH(C123,ファミリ引用特許WO!$A$2:$A$241,0),1)&amp;":"&amp;ADDRESS(MATCH(C123,ファミリ引用特許WO!$A$2:$A$241,0),19)),R123)+COUNTIF(INDIRECT("ファミリ引用特許WO!"&amp;ADDRESS(MATCH(C123,ファミリ引用特許WO!$A$2:$A$241,0),1)&amp;":"&amp;ADDRESS(MATCH(C123,ファミリ引用特許WO!$A$2:$A$241,0),19)),S123)+COUNTIF(INDIRECT("ファミリ引用特許WO!"&amp;ADDRESS(MATCH(C123,ファミリ引用特許WO!$A$2:$A$241,0),1)&amp;":"&amp;ADDRESS(MATCH(C123,ファミリ引用特許WO!$A$2:$A$241,0),19)),T123)+COUNTIF(INDIRECT("ファミリ引用特許WO!"&amp;ADDRESS(MATCH(C123,ファミリ引用特許WO!$A$2:$A$241,0),1)&amp;":"&amp;ADDRESS(MATCH(C123,ファミリ引用特許WO!$A$2:$A$241,0),19)),W123)+COUNTIF(INDIRECT("ファミリ引用特許WO!"&amp;ADDRESS(MATCH(C123,ファミリ引用特許WO!$A$2:$A$241,0),1)&amp;":"&amp;ADDRESS(MATCH(C123,ファミリ引用特許WO!$A$2:$A$241,0),19)),Y123)&gt;0,"Yes","No")),"")</f>
        <v>ISR無し</v>
      </c>
      <c r="AQ123" s="55" t="str">
        <f ca="1">IF(OR(LEFT(R123)="特",LEFT(R123)="実",AND(OR(LEFT(R123,2)="US",LEFT(R123,2)="WO",LEFT(R123,2)="GB",LEFT(R123,2)="EP",LEFT(R123,2)="DE"),OR(MID(R123,3,1)="1",MID(R123,3,1)="2",MID(R123,3,1)="3",MID(R123,3,1)="4",MID(R123,3,1)="5",MID(R123,3,1)="6",MID(R123,3,1)="7",MID(R123,3,1)="8",MID(R123,3,1)="9",MID(R123,3,1)="0"))),IF(VLOOKUP(C123,'ファミリ引用特許表記修正（ex.A2→A）'!$A$2:$B$241,2,FALSE)=0,"family無し",IF(COUNTIF(INDIRECT("'ファミリ引用特許表記修正（ex.A2→A）'!"&amp;ADDRESS(MATCH(C123,'ファミリ引用特許表記修正（ex.A2→A）'!$A$2:$A$241,0),1)&amp;":"&amp;ADDRESS(MATCH(C123,'ファミリ引用特許表記修正（ex.A2→A）'!$A$2:$A$241,0),171)),R123)+COUNTIF(INDIRECT("'ファミリ引用特許表記修正（ex.A2→A）'!"&amp;ADDRESS(MATCH(C123,'ファミリ引用特許表記修正（ex.A2→A）'!$A$2:$A$241,0),1)&amp;":"&amp;ADDRESS(MATCH(C123,'ファミリ引用特許表記修正（ex.A2→A）'!$A$2:$A$241,0),171)),S123)+COUNTIF(INDIRECT("'ファミリ引用特許表記修正（ex.A2→A）'!"&amp;ADDRESS(MATCH(C123,'ファミリ引用特許表記修正（ex.A2→A）'!$A$2:$A$241,0),1)&amp;":"&amp;ADDRESS(MATCH(C123,'ファミリ引用特許表記修正（ex.A2→A）'!$A$2:$A$241,0),171)),T123)+COUNTIF(INDIRECT("'ファミリ引用特許表記修正（ex.A2→A）'!"&amp;ADDRESS(MATCH(C123,'ファミリ引用特許表記修正（ex.A2→A）'!$A$2:$A$241,0),1)&amp;":"&amp;ADDRESS(MATCH(C123,'ファミリ引用特許表記修正（ex.A2→A）'!$A$2:$A$241,0),171)),W123)+COUNTIF(INDIRECT("'ファミリ引用特許表記修正（ex.A2→A）'!"&amp;ADDRESS(MATCH(C123,'ファミリ引用特許表記修正（ex.A2→A）'!$A$2:$A$241,0),1)&amp;":"&amp;ADDRESS(MATCH(C123,'ファミリ引用特許表記修正（ex.A2→A）'!$A$2:$A$241,0),171)),Y123)&gt;0,"Yes","No")),"")</f>
        <v>family無し</v>
      </c>
      <c r="AR123" s="58" t="str">
        <f>IF(OR(LEFT(R123)="特",LEFT(R123)="実",AND(OR(LEFT(R123,2)="US",LEFT(R123,2)="WO",LEFT(R123,2)="GB",LEFT(R123,2)="EP",LEFT(R123,2)="DE"),OR(MID(R123,3,1)="1",MID(R123,3,1)="2",MID(R123,3,1)="3",MID(R123,3,1)="4",MID(R123,3,1)="5",MID(R123,3,1)="6",MID(R123,3,1)="7",MID(R123,3,1)="8",MID(R123,3,1)="9",MID(R123,3,1)="0",))),"",VLOOKUP($C123,ファミリ発明者引用文献!A$3:B$235,2,FALSE))</f>
        <v/>
      </c>
      <c r="AS123" s="55" t="str">
        <f>VLOOKUP(C123,ファミリ引用文献WO!A$2:B$241,2,FALSE)</f>
        <v/>
      </c>
      <c r="AT123" s="58" t="str">
        <f>VLOOKUP(C123,ファミリ引用文献!A$3:B$242,2,FALSE)</f>
        <v/>
      </c>
      <c r="AU123" s="58" t="str">
        <f>VLOOKUP(C123,審判データ!AH$2:BT$379,39,FALSE)</f>
        <v xml:space="preserve"> </v>
      </c>
      <c r="AV123" s="62" t="str">
        <f ca="1">IF(INDIRECT("審判データ!"&amp;ADDRESS(MATCH(C123,審判データ!$AH$1:$AH$379,0),32))="早期審査の対象とする","早期審査","")</f>
        <v/>
      </c>
      <c r="AW123" s="665" t="str">
        <f t="shared" si="6"/>
        <v>一致</v>
      </c>
      <c r="AX123" s="666" t="str">
        <f>IF(LEFT(AE123,3)="日本特",IF(LEFT(C123)="特",VLOOKUP(C123,'本件、証拠文献テーマコード'!G$2:I$376,3,FALSE),VLOOKUP(C123,'本件、証拠文献テーマコード'!B$2:I$376,8,FALSE)),"")</f>
        <v>2C088</v>
      </c>
      <c r="AY123" s="666" t="str">
        <f>IF(LEFT(AE123,3)="日本特",IF(OR(MID(R123,2,1)="開",MID(R123,2,1)="表",MID(R123,2,1)="登"),VLOOKUP(R123,'本件、証拠文献テーマコード'!C$2:I$379,7,FALSE),VLOOKUP(R123,'本件、証拠文献テーマコード'!G$2:I$379,3,FALSE)),"")</f>
        <v>2C088</v>
      </c>
      <c r="AZ123" s="54"/>
    </row>
    <row r="124" spans="1:52" ht="27" x14ac:dyDescent="0.15">
      <c r="A124" s="858" t="s">
        <v>22538</v>
      </c>
      <c r="B124" s="586" t="str">
        <f ca="1">IF(A124="",B123,INDIRECT("審判データ!"&amp;ADDRESS(MATCH(A124,審判データ!$HC$1:$HC$379,0),20))&amp;" / "&amp;INDIRECT("審判データ!"&amp;ADDRESS(MATCH(A124,審判データ!$HC$1:$HC$379,0),21)))</f>
        <v>2012 / 29-2</v>
      </c>
      <c r="C124" s="675">
        <v>4017273</v>
      </c>
      <c r="D124" s="274" t="s">
        <v>1632</v>
      </c>
      <c r="E124" s="163" t="str">
        <f ca="1">INDIRECT("審判データ!"&amp;ADDRESS(MATCH(C124,審判データ!$AH$1:$AH$379,0),55))</f>
        <v>株式会社巴川製紙所</v>
      </c>
      <c r="F124" s="43" t="str">
        <f ca="1">INDIRECT("審判データ!"&amp;ADDRESS(MATCH(C124,審判データ!$AH$1:$AH$379,0),56))</f>
        <v>村田　力</v>
      </c>
      <c r="G124" s="43" t="str">
        <f ca="1">INDIRECT("審判データ!"&amp;ADDRESS(MATCH(C124,審判データ!$AH$1:$AH$379,0),72))</f>
        <v xml:space="preserve"> </v>
      </c>
      <c r="H124" s="43" t="str">
        <f ca="1">INDIRECT("審判データ!"&amp;ADDRESS(MATCH(C124,審判データ!$AH$1:$AH$379,0),41))</f>
        <v>G02B  5/02;B32B  7/02    103;G02B  1/10;G02B  5/30;G02B 26/08;G02B 27/26;G09F  9/00    314</v>
      </c>
      <c r="I124" s="43" t="str">
        <f ca="1">INDIRECT("審判データ!"&amp;ADDRESS(MATCH(C124,審判データ!$AH$1:$AH$379,0),49))</f>
        <v>B32B   7/02@AFI(JP);G02B   5/02@AFI(JP);G02B   1/10@ALI(JP);G02B   5/30@ALI(JP);G02B  26/08@ALI(JP);G02B  27/26@ALI(JP);G09F   9/00@ALI(JP)</v>
      </c>
      <c r="J124" s="43" t="str">
        <f ca="1">INDIRECT("審判データ!"&amp;ADDRESS(MATCH(C124,審判データ!$AH$1:$AH$379,0),51))</f>
        <v>B32B  7/02    103;G09F  9/00    314;G02B  5/02        B;G02B  5/30;G02B 27/26;G02B  1/10        Z</v>
      </c>
      <c r="K124" s="43" t="str">
        <f ca="1">INDIRECT("審判データ!"&amp;ADDRESS(MATCH(C124,審判データ!$AH$1:$AH$379,0),53))</f>
        <v>5G435 AA00;5G435 AA01;5G435 AA02;5G435 AA14;5G435 BB12;5G435 BB15;5G435 CC12;5G435 DD12;5G435 EE26;5G435 EE33;5G435 FF05;5G435 GG22;5G435 HH02;5G435 HH03;5G435 KK07;2H042 BA02;2H042 BA03;2H042 BA13;2H042 BA20;2H049 BB63;2H049 BC22;2H049 BC24;2K009 AA12;2K009 BB02;2K009 BB11;2K009 BB24;2K009 CC03;2K009 CC14;2K009 CC21;2K009 CC23;2K009 CC24;2K009 CC33;2K009 CC34;2K009 DD02;2K009 DD05;2K009 EE00;2K009 EE03;4F100 JN01A;4F100 AK01B;4F100 CA23B;4F100 EJ34B;4F100 JK14B;4F100 JN18B;4F100 YY00B;4F100 DE01B;4F100 BA10B;4F100 JN10C;4F100 BA10C;4F100 AJ06;4F100 AA20;4F100 AK25;4F100 BA03;4F100 CC02;4F100 EJ91;4F100 EH46;4F100 EJ54;4F100 EJ08;4F100 GB41;4F100 JN30;4F100 JB01;4F100 JK09;2H199 AB12;2H199 AB52;2H199 AB62;2H149 AA01;2H149 AB01;2H149 BA02;2H149 FC06</v>
      </c>
      <c r="L124" s="1004" t="s">
        <v>22539</v>
      </c>
      <c r="M124" s="982" t="s">
        <v>1640</v>
      </c>
      <c r="N124" s="1006" t="s">
        <v>22540</v>
      </c>
      <c r="O124" s="1021">
        <v>0</v>
      </c>
      <c r="P124" s="991" t="s">
        <v>22541</v>
      </c>
      <c r="Q124" s="676" t="s">
        <v>91</v>
      </c>
      <c r="R124" s="644" t="s">
        <v>1643</v>
      </c>
      <c r="S124" s="646" t="str">
        <f>IF(OR(LEFT(R124)="特",LEFT(R124)="実"),VLOOKUP(R124,'証拠（JP特許）'!$B$2:$D$299,2,FALSE),IF(AND(OR(LEFT(R124,2)="US",LEFT(R124,2)="WO",LEFT(R124,2)="GB",LEFT(R124,2)="EP",LEFT(R124,2)="DE"),OR(MID(R124,3,1)="1",MID(R124,3,1)="2",MID(R124,3,1)="3",MID(R124,3,1)="4",MID(R124,3,1)="5",MID(R124,3,1)="6",MID(R124,3,1)="7",MID(R124,3,1)="8",MID(R124,3,1)="9",MID(R124,3,1)="0")),VLOOKUP(R124,'証拠（WW特許）'!$B$2:$C$90,2,FALSE),"_"))</f>
        <v>特願平9-74908</v>
      </c>
      <c r="T124" s="644" t="str">
        <f>IF(OR(LEFT(R124)="特",LEFT(R124)="実"),VLOOKUP(R124,'証拠（JP特許）'!$B$2:$E$299,4,FALSE),"_")</f>
        <v>JP2967474</v>
      </c>
      <c r="U124" s="688" t="s">
        <v>94</v>
      </c>
      <c r="V124" s="689" t="s">
        <v>25</v>
      </c>
      <c r="W124" s="690" t="str">
        <f t="shared" si="8"/>
        <v>JP10264284A</v>
      </c>
      <c r="X124" s="691"/>
      <c r="Y124" s="691" t="str">
        <f t="shared" si="9"/>
        <v>JP2967474B</v>
      </c>
      <c r="Z124" s="91" t="str">
        <f ca="1">IF(OR(LEFT(R124)="特",LEFT(R124)="実",AND(OR(LEFT(R124,2)="US",LEFT(R124,2)="WO",LEFT(R124,2)="GB",LEFT(R124,2)="EP",LEFT(R124,2)="DE"),OR(MID(R124,3,1)="1",MID(R124,3,1)="2",MID(R124,3,1)="3",MID(R124,3,1)="4",MID(R124,3,1)="5",MID(R124,3,1)="6",MID(R124,3,1)="7",MID(R124,3,1)="8",MID(R124,3,1)="9",MID(R124,3,1)="0",))),IF(COUNTIF(INDIRECT("拒絶理由・拒絶査定・異議申立!"&amp;ADDRESS(MATCH(C124,拒絶理由・拒絶査定・異議申立!B$1:B$1000,0),3)&amp;":"&amp;ADDRESS(MATCH(C124,拒絶理由・拒絶査定・異議申立!B$1:B$1000,0),50)),R124)+COUNTIF(INDIRECT("拒絶理由・拒絶査定・異議申立!"&amp;ADDRESS(MATCH(C124,拒絶理由・拒絶査定・異議申立!B$1:B$1000,0),3)&amp;":"&amp;ADDRESS(MATCH(C124,拒絶理由・拒絶査定・異議申立!B$1:B$1000,0),50)),T124)&gt;0,"Yes","No"),"")</f>
        <v>Yes</v>
      </c>
      <c r="AA124" s="92" t="str">
        <f ca="1">IF(OR(LEFT(R124)="特",LEFT(R124)="実",AND(OR(LEFT(R124,2)="US",LEFT(R124,2)="WO",LEFT(R124,2)="GB",LEFT(R124,2)="EP",LEFT(R124,2)="DE"),OR(MID(R124,3,1)="1",MID(R124,3,1)="2",MID(R124,3,1)="3",MID(R124,3,1)="4",MID(R124,3,1)="5",MID(R124,3,1)="6",MID(R124,3,1)="7",MID(R124,3,1)="8",MID(R124,3,1)="9",MID(R124,3,1)="0",))),IF(COUNTIF(INDIRECT("先行技術調査・登録査定!"&amp;ADDRESS(MATCH(C124,先行技術調査・登録査定!B$1:B$1000,0),3)&amp;":"&amp;ADDRESS(MATCH(C124,先行技術調査・登録査定!B$1:B$1000,0),49)),R124)+COUNTIF(INDIRECT("先行技術調査・登録査定!"&amp;ADDRESS(MATCH(C124,先行技術調査・登録査定!B$1:B$1000,0),3)&amp;":"&amp;ADDRESS(MATCH(C124,先行技術調査・登録査定!B$1:B$1000,0),49)),T124)&gt;0,"Yes","No"),"")</f>
        <v>Yes</v>
      </c>
      <c r="AB124" s="169" t="str">
        <f t="shared" ca="1" si="10"/>
        <v>No</v>
      </c>
      <c r="AC124" s="94" t="str">
        <f>IF(OR(LEFT(R124)="特",LEFT(R124)="実",AND(OR(LEFT(R124,2)="US",LEFT(R124,2)="WO",LEFT(R124,2)="GB",LEFT(R124,2)="EP",LEFT(R124,2)="DE"),OR(MID(R124,3,1)="1",MID(R124,3,1)="2",MID(R124,3,1)="3",MID(R124,3,1)="4",MID(R124,3,1)="5",MID(R124,3,1)="6",MID(R124,3,1)="7",MID(R124,3,1)="8",MID(R124,3,1)="9",MID(R124,3,1)="0",))),"",VLOOKUP($C124,非特許文献リスト!$A$2:$C$196,2,FALSE))</f>
        <v/>
      </c>
      <c r="AD124" s="95" t="str">
        <f>IF(OR(LEFT(R124)="特",LEFT(R124)="実",AND(OR(LEFT(R124,2)="US",LEFT(R124,2)="WO",LEFT(R124,2)="GB",LEFT(R124,2)="EP",LEFT(R124,2)="DE"),OR(MID(R124,3,1)="1",MID(R124,3,1)="2",MID(R124,3,1)="3",MID(R124,3,1)="4",MID(R124,3,1)="5",MID(R124,3,1)="6",MID(R124,3,1)="7",MID(R124,3,1)="8",MID(R124,3,1)="9",MID(R124,3,1)="0",))),"",VLOOKUP($C124,非特許文献リスト!$A$2:$C$196,3,FALSE))</f>
        <v/>
      </c>
      <c r="AE124" s="175" t="str">
        <f t="shared" si="7"/>
        <v>日本特許文献</v>
      </c>
      <c r="AF124" s="176" t="str">
        <f>IF(OR(LEFT(R124)="特",LEFT(R124)="実"),VLOOKUP(R124,'証拠（JP特許）'!$B$2:$AB$299,10,FALSE),IF(AND(OR(LEFT(R124,2)="US",LEFT(R124,2)="WO",LEFT(R124,2)="GB",LEFT(R124,2)="EP",LEFT(R124,2)="DE"),OR(MID(R124,3,1)="1",MID(R124,3,1)="2",MID(R124,3,1)="3",MID(R124,3,1)="4",MID(R124,3,1)="5",MID(R124,3,1)="6",MID(R124,3,1)="7",MID(R124,3,1)="8",MID(R124,3,1)="9",MID(R124,3,1)="0",)),VLOOKUP(R124,'証拠（WW特許）'!$B$2:$M$90,8,FALSE),""))</f>
        <v>株式会社巴川製紙所</v>
      </c>
      <c r="AG124" s="176" t="str">
        <f>IF(OR(LEFT(R124)="特",LEFT(R124)="実"),VLOOKUP(R124,'証拠（JP特許）'!$B$2:$AB$299,26,FALSE),IF(AND(OR(LEFT(R124,2)="US",LEFT(R124,2)="WO",LEFT(R124,2)="GB",LEFT(R124,2)="EP",LEFT(R124,2)="DE"),OR(MID(R124,3,1)="1",MID(R124,3,1)="2",MID(R124,3,1)="3",MID(R124,3,1)="4",MID(R124,3,1)="5",MID(R124,3,1)="6",MID(R124,3,1)="7",MID(R124,3,1)="8",MID(R124,3,1)="9",MID(R124,3,1)="0",)),VLOOKUP(R124,'証拠（WW特許）'!$B$2:$M$90,12,FALSE),""))</f>
        <v>村田　力,大石　和也,松永　康弘,山崎　和弘,作本　征則</v>
      </c>
      <c r="AH124" s="58" t="str">
        <f>IF(OR(LEFT(R124)="特",LEFT(R124)="実"),VLOOKUP(R124,'証拠（JP特許）'!$B$2:$X$299,20,FALSE),IF(AND(OR(LEFT(R124,2)="US",LEFT(R124,2)="WO",LEFT(R124,2)="GB",LEFT(R124,2)="EP",LEFT(R124,2)="DE"),OR(MID(R124,3,1)="1",MID(R124,3,1)="2",MID(R124,3,1)="3",MID(R124,3,1)="4",MID(R124,3,1)="5",MID(R124,3,1)="6",MID(R124,3,1)="7",MID(R124,3,1)="8",MID(R124,3,1)="9",MID(R124,3,1)="0",)),VLOOKUP(R124,'証拠（WW特許）'!$B$2:$U$90,20,FALSE),""))</f>
        <v>G02B   5/30    (2006.01),G02B   1/04    (2006.01),B32B   7/02    (2006.01),B32B  27/30    (2006.01),B32B  27/38    (2006.01)</v>
      </c>
      <c r="AI124" s="58" t="str">
        <f>IF(OR(LEFT(R124)="特",LEFT(R124)="実"),VLOOKUP(R124,'証拠（JP特許）'!$B$2:$X$299,21,FALSE),"")</f>
        <v xml:space="preserve">G02B  5/30       ,G02B  1/04       ,B32B  7/02   103 ,B32B 27/30      A,B32B 27/38       </v>
      </c>
      <c r="AJ124" s="58" t="str">
        <f>IF(OR(LEFT(R124)="特",LEFT(R124)="実"),VLOOKUP(R124,'証拠（JP特許）'!$B$2:$X$299,22,FALSE),"")</f>
        <v>2H049BA02,2H049BB17,2H049BB25,2H049BB28,2H049BB63,2H049BC22,4F100AJ06,4F100AK01B,4F100AK25B,4F100AK53B,4F100AR00A,4F100AR00B,4F100AR00C,4F100BA02,4F100BA03,4F100BA06,4F100BA10B,4F100DE04B,4F100EJ05,4F100EJ08,4F100EJ54,4F100EJ91,4F100JB01,4F100JB14B,4F100JK09,4F100JK14B,4F100JL06,4F100JN01A,4F100JN10C,4F100JN30,4F100YY00B,2H149AA01,2H149AB01,2H149AB11,2H149BA02,2H149CA02,2H149EA12,2H149FA66,2H149FC06</v>
      </c>
      <c r="AK124" s="59" t="str">
        <f>IF(OR(LEFT(R124)="特",LEFT(R124)="実"),VLOOKUP(R124,'証拠（JP特許）'!$B$2:$X$299,17,FALSE),IF(AND(OR(LEFT(R124,2)="US",LEFT(R124,2)="WO",LEFT(R124,2)="GB",LEFT(R124,2)="EP",LEFT(R124,2)="DE"),OR(MID(R124,3,1)="1",MID(R124,3,1)="2",MID(R124,3,1)="3",MID(R124,3,1)="4",MID(R124,3,1)="5",MID(R124,3,1)="6",MID(R124,3,1)="7",MID(R124,3,1)="8",MID(R124,3,1)="9",MID(R124,3,1)="0",)),VLOOKUP(R124,'証拠（WW特許）'!$B$2:$U$90,16,FALSE),""))</f>
        <v>1998.10.06</v>
      </c>
      <c r="AL124" s="58"/>
      <c r="AM124" s="58" t="s">
        <v>96</v>
      </c>
      <c r="AN124" s="58" t="s">
        <v>96</v>
      </c>
      <c r="AO124" s="58" t="str">
        <f ca="1">IF(OR(LEFT(R124)="特",LEFT(R124)="実",AND(OR(LEFT(R124,2)="US",LEFT(R124,2)="WO",LEFT(R124,2)="GB",LEFT(R124,2)="EP",LEFT(R124,2)="DE"),OR(MID(R124,3,1)="1",MID(R124,3,1)="2",MID(R124,3,1)="3",MID(R124,3,1)="4",MID(R124,3,1)="5",MID(R124,3,1)="6",MID(R124,3,1)="7",MID(R124,3,1)="8",MID(R124,3,1)="9",MID(R124,3,1)="0"))),IF(COUNTIF(INDIRECT("発明者引用!"&amp;ADDRESS(MATCH(C124,発明者引用!B$1:B$196,0),4)&amp;":"&amp;ADDRESS(MATCH(C124,発明者引用!B$1:B$196,0),17)),R124)+COUNTIF(INDIRECT("発明者引用!"&amp;ADDRESS(MATCH(C124,発明者引用!B$1:B$196,0),4)&amp;":"&amp;ADDRESS(MATCH(C124,発明者引用!B$1:B$196,0),17)),#REF!)+COUNTIF(INDIRECT("発明者引用!"&amp;ADDRESS(MATCH(C124,発明者引用!B$1:B$196,0),4)&amp;":"&amp;ADDRESS(MATCH(C124,発明者引用!B$1:B$196,0),17)),T124)&gt;0,"Yes","No"),"")</f>
        <v>No</v>
      </c>
      <c r="AP124" s="58" t="str">
        <f ca="1">IF(OR(LEFT(R124)="特",LEFT(R124)="実",AND(OR(LEFT(R124,2)="US",LEFT(R124,2)="WO",LEFT(R124,2)="GB",LEFT(R124,2)="EP",LEFT(R124,2)="DE"),OR(MID(R124,3,1)="1",MID(R124,3,1)="2",MID(R124,3,1)="3",MID(R124,3,1)="4",MID(R124,3,1)="5",MID(R124,3,1)="6",MID(R124,3,1)="7",MID(R124,3,1)="8",MID(R124,3,1)="9",MID(R124,3,1)="0"))),IF(VLOOKUP(C124,ファミリ引用特許WO!$A$2:$B$241,2,FALSE)+VLOOKUP(C124,ファミリ引用文献WO!$A$2:$C$241,3,FALSE)=0,"ISR無し",IF(COUNTIF(INDIRECT("ファミリ引用特許WO!"&amp;ADDRESS(MATCH(C124,ファミリ引用特許WO!$A$2:$A$241,0),1)&amp;":"&amp;ADDRESS(MATCH(C124,ファミリ引用特許WO!$A$2:$A$241,0),19)),R124)+COUNTIF(INDIRECT("ファミリ引用特許WO!"&amp;ADDRESS(MATCH(C124,ファミリ引用特許WO!$A$2:$A$241,0),1)&amp;":"&amp;ADDRESS(MATCH(C124,ファミリ引用特許WO!$A$2:$A$241,0),19)),S124)+COUNTIF(INDIRECT("ファミリ引用特許WO!"&amp;ADDRESS(MATCH(C124,ファミリ引用特許WO!$A$2:$A$241,0),1)&amp;":"&amp;ADDRESS(MATCH(C124,ファミリ引用特許WO!$A$2:$A$241,0),19)),T124)+COUNTIF(INDIRECT("ファミリ引用特許WO!"&amp;ADDRESS(MATCH(C124,ファミリ引用特許WO!$A$2:$A$241,0),1)&amp;":"&amp;ADDRESS(MATCH(C124,ファミリ引用特許WO!$A$2:$A$241,0),19)),W124)+COUNTIF(INDIRECT("ファミリ引用特許WO!"&amp;ADDRESS(MATCH(C124,ファミリ引用特許WO!$A$2:$A$241,0),1)&amp;":"&amp;ADDRESS(MATCH(C124,ファミリ引用特許WO!$A$2:$A$241,0),19)),Y124)&gt;0,"Yes","No")),"")</f>
        <v>ISR無し</v>
      </c>
      <c r="AQ124" s="55" t="str">
        <f ca="1">IF(OR(LEFT(R124)="特",LEFT(R124)="実",AND(OR(LEFT(R124,2)="US",LEFT(R124,2)="WO",LEFT(R124,2)="GB",LEFT(R124,2)="EP",LEFT(R124,2)="DE"),OR(MID(R124,3,1)="1",MID(R124,3,1)="2",MID(R124,3,1)="3",MID(R124,3,1)="4",MID(R124,3,1)="5",MID(R124,3,1)="6",MID(R124,3,1)="7",MID(R124,3,1)="8",MID(R124,3,1)="9",MID(R124,3,1)="0"))),IF(VLOOKUP(C124,'ファミリ引用特許表記修正（ex.A2→A）'!$A$2:$B$241,2,FALSE)=0,"family無し",IF(COUNTIF(INDIRECT("'ファミリ引用特許表記修正（ex.A2→A）'!"&amp;ADDRESS(MATCH(C124,'ファミリ引用特許表記修正（ex.A2→A）'!$A$2:$A$241,0),1)&amp;":"&amp;ADDRESS(MATCH(C124,'ファミリ引用特許表記修正（ex.A2→A）'!$A$2:$A$241,0),171)),R124)+COUNTIF(INDIRECT("'ファミリ引用特許表記修正（ex.A2→A）'!"&amp;ADDRESS(MATCH(C124,'ファミリ引用特許表記修正（ex.A2→A）'!$A$2:$A$241,0),1)&amp;":"&amp;ADDRESS(MATCH(C124,'ファミリ引用特許表記修正（ex.A2→A）'!$A$2:$A$241,0),171)),S124)+COUNTIF(INDIRECT("'ファミリ引用特許表記修正（ex.A2→A）'!"&amp;ADDRESS(MATCH(C124,'ファミリ引用特許表記修正（ex.A2→A）'!$A$2:$A$241,0),1)&amp;":"&amp;ADDRESS(MATCH(C124,'ファミリ引用特許表記修正（ex.A2→A）'!$A$2:$A$241,0),171)),T124)+COUNTIF(INDIRECT("'ファミリ引用特許表記修正（ex.A2→A）'!"&amp;ADDRESS(MATCH(C124,'ファミリ引用特許表記修正（ex.A2→A）'!$A$2:$A$241,0),1)&amp;":"&amp;ADDRESS(MATCH(C124,'ファミリ引用特許表記修正（ex.A2→A）'!$A$2:$A$241,0),171)),W124)+COUNTIF(INDIRECT("'ファミリ引用特許表記修正（ex.A2→A）'!"&amp;ADDRESS(MATCH(C124,'ファミリ引用特許表記修正（ex.A2→A）'!$A$2:$A$241,0),1)&amp;":"&amp;ADDRESS(MATCH(C124,'ファミリ引用特許表記修正（ex.A2→A）'!$A$2:$A$241,0),171)),Y124)&gt;0,"Yes","No")),"")</f>
        <v>family無し</v>
      </c>
      <c r="AR124" s="58" t="str">
        <f>IF(OR(LEFT(R124)="特",LEFT(R124)="実",AND(OR(LEFT(R124,2)="US",LEFT(R124,2)="WO",LEFT(R124,2)="GB",LEFT(R124,2)="EP",LEFT(R124,2)="DE"),OR(MID(R124,3,1)="1",MID(R124,3,1)="2",MID(R124,3,1)="3",MID(R124,3,1)="4",MID(R124,3,1)="5",MID(R124,3,1)="6",MID(R124,3,1)="7",MID(R124,3,1)="8",MID(R124,3,1)="9",MID(R124,3,1)="0",))),"",VLOOKUP($C124,ファミリ発明者引用文献!A$3:B$235,2,FALSE))</f>
        <v/>
      </c>
      <c r="AS124" s="55" t="str">
        <f>VLOOKUP(C124,ファミリ引用文献WO!A$2:B$241,2,FALSE)</f>
        <v/>
      </c>
      <c r="AT124" s="58" t="str">
        <f>VLOOKUP(C124,ファミリ引用文献!A$3:B$242,2,FALSE)</f>
        <v/>
      </c>
      <c r="AU124" s="58" t="str">
        <f>VLOOKUP(C124,審判データ!AH$2:BT$379,39,FALSE)</f>
        <v xml:space="preserve"> </v>
      </c>
      <c r="AV124" s="62" t="str">
        <f ca="1">IF(INDIRECT("審判データ!"&amp;ADDRESS(MATCH(C124,審判データ!$AH$1:$AH$379,0),32))="早期審査の対象とする","早期審査","")</f>
        <v/>
      </c>
      <c r="AW124" s="665" t="str">
        <f t="shared" si="6"/>
        <v>不一致</v>
      </c>
      <c r="AX124" s="666" t="str">
        <f>IF(LEFT(AE124,3)="日本特",IF(LEFT(C124)="特",VLOOKUP(C124,'本件、証拠文献テーマコード'!G$2:I$376,3,FALSE),VLOOKUP(C124,'本件、証拠文献テーマコード'!B$2:I$376,8,FALSE)),"")</f>
        <v>5G435,2H042,2H049,2K009,4F100,2H099,2H199,2H149</v>
      </c>
      <c r="AY124" s="666" t="str">
        <f>IF(LEFT(AE124,3)="日本特",IF(OR(MID(R124,2,1)="開",MID(R124,2,1)="表",MID(R124,2,1)="登"),VLOOKUP(R124,'本件、証拠文献テーマコード'!C$2:I$379,7,FALSE),VLOOKUP(R124,'本件、証拠文献テーマコード'!G$2:I$379,3,FALSE)),"")</f>
        <v>2H049,2K010,4F100,2H149</v>
      </c>
      <c r="AZ124" s="54"/>
    </row>
    <row r="125" spans="1:52" ht="27" x14ac:dyDescent="0.15">
      <c r="A125" s="859"/>
      <c r="B125" s="586" t="str">
        <f ca="1">IF(A125="",B124,INDIRECT("審判データ!"&amp;ADDRESS(MATCH(A125,審判データ!$HC$1:$HC$379,0),20))&amp;" / "&amp;INDIRECT("審判データ!"&amp;ADDRESS(MATCH(A125,審判データ!$HC$1:$HC$379,0),21)))</f>
        <v>2012 / 29-2</v>
      </c>
      <c r="C125" s="692">
        <v>4017273</v>
      </c>
      <c r="D125" s="320" t="s">
        <v>1632</v>
      </c>
      <c r="E125" s="163" t="str">
        <f ca="1">INDIRECT("審判データ!"&amp;ADDRESS(MATCH(C125,審判データ!$AH$1:$AH$379,0),55))</f>
        <v>株式会社巴川製紙所</v>
      </c>
      <c r="F125" s="43" t="str">
        <f ca="1">INDIRECT("審判データ!"&amp;ADDRESS(MATCH(C125,審判データ!$AH$1:$AH$379,0),56))</f>
        <v>村田　力</v>
      </c>
      <c r="G125" s="43" t="str">
        <f ca="1">INDIRECT("審判データ!"&amp;ADDRESS(MATCH(C125,審判データ!$AH$1:$AH$379,0),72))</f>
        <v xml:space="preserve"> </v>
      </c>
      <c r="H125" s="43" t="str">
        <f ca="1">INDIRECT("審判データ!"&amp;ADDRESS(MATCH(C125,審判データ!$AH$1:$AH$379,0),41))</f>
        <v>G02B  5/02;B32B  7/02    103;G02B  1/10;G02B  5/30;G02B 26/08;G02B 27/26;G09F  9/00    314</v>
      </c>
      <c r="I125" s="43" t="str">
        <f ca="1">INDIRECT("審判データ!"&amp;ADDRESS(MATCH(C125,審判データ!$AH$1:$AH$379,0),49))</f>
        <v>B32B   7/02@AFI(JP);G02B   5/02@AFI(JP);G02B   1/10@ALI(JP);G02B   5/30@ALI(JP);G02B  26/08@ALI(JP);G02B  27/26@ALI(JP);G09F   9/00@ALI(JP)</v>
      </c>
      <c r="J125" s="43" t="str">
        <f ca="1">INDIRECT("審判データ!"&amp;ADDRESS(MATCH(C125,審判データ!$AH$1:$AH$379,0),51))</f>
        <v>B32B  7/02    103;G09F  9/00    314;G02B  5/02        B;G02B  5/30;G02B 27/26;G02B  1/10        Z</v>
      </c>
      <c r="K125" s="43" t="str">
        <f ca="1">INDIRECT("審判データ!"&amp;ADDRESS(MATCH(C125,審判データ!$AH$1:$AH$379,0),53))</f>
        <v>5G435 AA00;5G435 AA01;5G435 AA02;5G435 AA14;5G435 BB12;5G435 BB15;5G435 CC12;5G435 DD12;5G435 EE26;5G435 EE33;5G435 FF05;5G435 GG22;5G435 HH02;5G435 HH03;5G435 KK07;2H042 BA02;2H042 BA03;2H042 BA13;2H042 BA20;2H049 BB63;2H049 BC22;2H049 BC24;2K009 AA12;2K009 BB02;2K009 BB11;2K009 BB24;2K009 CC03;2K009 CC14;2K009 CC21;2K009 CC23;2K009 CC24;2K009 CC33;2K009 CC34;2K009 DD02;2K009 DD05;2K009 EE00;2K009 EE03;4F100 JN01A;4F100 AK01B;4F100 CA23B;4F100 EJ34B;4F100 JK14B;4F100 JN18B;4F100 YY00B;4F100 DE01B;4F100 BA10B;4F100 JN10C;4F100 BA10C;4F100 AJ06;4F100 AA20;4F100 AK25;4F100 BA03;4F100 CC02;4F100 EJ91;4F100 EH46;4F100 EJ54;4F100 EJ08;4F100 GB41;4F100 JN30;4F100 JB01;4F100 JK09;2H199 AB12;2H199 AB52;2H199 AB62;2H149 AA01;2H149 AB01;2H149 BA02;2H149 FC06</v>
      </c>
      <c r="L125" s="1013"/>
      <c r="M125" s="983"/>
      <c r="N125" s="1014"/>
      <c r="O125" s="1029"/>
      <c r="P125" s="1078"/>
      <c r="Q125" s="676" t="s">
        <v>192</v>
      </c>
      <c r="R125" s="644" t="s">
        <v>1655</v>
      </c>
      <c r="S125" s="646" t="str">
        <f>IF(OR(LEFT(R125)="特",LEFT(R125)="実"),VLOOKUP(R125,'証拠（JP特許）'!$B$2:$D$299,2,FALSE),IF(AND(OR(LEFT(R125,2)="US",LEFT(R125,2)="WO",LEFT(R125,2)="GB",LEFT(R125,2)="EP",LEFT(R125,2)="DE"),OR(MID(R125,3,1)="1",MID(R125,3,1)="2",MID(R125,3,1)="3",MID(R125,3,1)="4",MID(R125,3,1)="5",MID(R125,3,1)="6",MID(R125,3,1)="7",MID(R125,3,1)="8",MID(R125,3,1)="9",MID(R125,3,1)="0")),VLOOKUP(R125,'証拠（WW特許）'!$B$2:$C$90,2,FALSE),"_"))</f>
        <v>特願平4-314591</v>
      </c>
      <c r="T125" s="644" t="str">
        <f>IF(OR(LEFT(R125)="特",LEFT(R125)="実"),VLOOKUP(R125,'証拠（JP特許）'!$B$2:$E$299,4,FALSE),"_")</f>
        <v>_</v>
      </c>
      <c r="U125" s="661" t="s">
        <v>94</v>
      </c>
      <c r="V125" s="689" t="s">
        <v>25</v>
      </c>
      <c r="W125" s="690" t="str">
        <f t="shared" si="8"/>
        <v>JP0618706A</v>
      </c>
      <c r="X125" s="691"/>
      <c r="Y125" s="691" t="str">
        <f t="shared" si="9"/>
        <v/>
      </c>
      <c r="Z125" s="91" t="str">
        <f ca="1">IF(OR(LEFT(R125)="特",LEFT(R125)="実",AND(OR(LEFT(R125,2)="US",LEFT(R125,2)="WO",LEFT(R125,2)="GB",LEFT(R125,2)="EP",LEFT(R125,2)="DE"),OR(MID(R125,3,1)="1",MID(R125,3,1)="2",MID(R125,3,1)="3",MID(R125,3,1)="4",MID(R125,3,1)="5",MID(R125,3,1)="6",MID(R125,3,1)="7",MID(R125,3,1)="8",MID(R125,3,1)="9",MID(R125,3,1)="0",))),IF(COUNTIF(INDIRECT("拒絶理由・拒絶査定・異議申立!"&amp;ADDRESS(MATCH(C125,拒絶理由・拒絶査定・異議申立!B$1:B$1000,0),3)&amp;":"&amp;ADDRESS(MATCH(C125,拒絶理由・拒絶査定・異議申立!B$1:B$1000,0),50)),R125)+COUNTIF(INDIRECT("拒絶理由・拒絶査定・異議申立!"&amp;ADDRESS(MATCH(C125,拒絶理由・拒絶査定・異議申立!B$1:B$1000,0),3)&amp;":"&amp;ADDRESS(MATCH(C125,拒絶理由・拒絶査定・異議申立!B$1:B$1000,0),50)),T125)&gt;0,"Yes","No"),"")</f>
        <v>No</v>
      </c>
      <c r="AA125" s="92" t="str">
        <f ca="1">IF(OR(LEFT(R125)="特",LEFT(R125)="実",AND(OR(LEFT(R125,2)="US",LEFT(R125,2)="WO",LEFT(R125,2)="GB",LEFT(R125,2)="EP",LEFT(R125,2)="DE"),OR(MID(R125,3,1)="1",MID(R125,3,1)="2",MID(R125,3,1)="3",MID(R125,3,1)="4",MID(R125,3,1)="5",MID(R125,3,1)="6",MID(R125,3,1)="7",MID(R125,3,1)="8",MID(R125,3,1)="9",MID(R125,3,1)="0",))),IF(COUNTIF(INDIRECT("先行技術調査・登録査定!"&amp;ADDRESS(MATCH(C125,先行技術調査・登録査定!B$1:B$1000,0),3)&amp;":"&amp;ADDRESS(MATCH(C125,先行技術調査・登録査定!B$1:B$1000,0),49)),R125)+COUNTIF(INDIRECT("先行技術調査・登録査定!"&amp;ADDRESS(MATCH(C125,先行技術調査・登録査定!B$1:B$1000,0),3)&amp;":"&amp;ADDRESS(MATCH(C125,先行技術調査・登録査定!B$1:B$1000,0),49)),T125)&gt;0,"Yes","No"),"")</f>
        <v>No</v>
      </c>
      <c r="AB125" s="169" t="str">
        <f t="shared" ca="1" si="10"/>
        <v>Yes</v>
      </c>
      <c r="AC125" s="94" t="str">
        <f>IF(OR(LEFT(R125)="特",LEFT(R125)="実",AND(OR(LEFT(R125,2)="US",LEFT(R125,2)="WO",LEFT(R125,2)="GB",LEFT(R125,2)="EP",LEFT(R125,2)="DE"),OR(MID(R125,3,1)="1",MID(R125,3,1)="2",MID(R125,3,1)="3",MID(R125,3,1)="4",MID(R125,3,1)="5",MID(R125,3,1)="6",MID(R125,3,1)="7",MID(R125,3,1)="8",MID(R125,3,1)="9",MID(R125,3,1)="0",))),"",VLOOKUP($C125,非特許文献リスト!$A$2:$C$196,2,FALSE))</f>
        <v/>
      </c>
      <c r="AD125" s="95" t="str">
        <f>IF(OR(LEFT(R125)="特",LEFT(R125)="実",AND(OR(LEFT(R125,2)="US",LEFT(R125,2)="WO",LEFT(R125,2)="GB",LEFT(R125,2)="EP",LEFT(R125,2)="DE"),OR(MID(R125,3,1)="1",MID(R125,3,1)="2",MID(R125,3,1)="3",MID(R125,3,1)="4",MID(R125,3,1)="5",MID(R125,3,1)="6",MID(R125,3,1)="7",MID(R125,3,1)="8",MID(R125,3,1)="9",MID(R125,3,1)="0",))),"",VLOOKUP($C125,非特許文献リスト!$A$2:$C$196,3,FALSE))</f>
        <v/>
      </c>
      <c r="AE125" s="175" t="str">
        <f t="shared" si="7"/>
        <v>日本特許文献</v>
      </c>
      <c r="AF125" s="176" t="str">
        <f>IF(OR(LEFT(R125)="特",LEFT(R125)="実"),VLOOKUP(R125,'証拠（JP特許）'!$B$2:$AB$299,10,FALSE),IF(AND(OR(LEFT(R125,2)="US",LEFT(R125,2)="WO",LEFT(R125,2)="GB",LEFT(R125,2)="EP",LEFT(R125,2)="DE"),OR(MID(R125,3,1)="1",MID(R125,3,1)="2",MID(R125,3,1)="3",MID(R125,3,1)="4",MID(R125,3,1)="5",MID(R125,3,1)="6",MID(R125,3,1)="7",MID(R125,3,1)="8",MID(R125,3,1)="9",MID(R125,3,1)="0",)),VLOOKUP(R125,'証拠（WW特許）'!$B$2:$M$90,8,FALSE),""))</f>
        <v>大日本印刷株式会社</v>
      </c>
      <c r="AG125" s="176" t="str">
        <f>IF(OR(LEFT(R125)="特",LEFT(R125)="実"),VLOOKUP(R125,'証拠（JP特許）'!$B$2:$AB$299,26,FALSE),IF(AND(OR(LEFT(R125,2)="US",LEFT(R125,2)="WO",LEFT(R125,2)="GB",LEFT(R125,2)="EP",LEFT(R125,2)="DE"),OR(MID(R125,3,1)="1",MID(R125,3,1)="2",MID(R125,3,1)="3",MID(R125,3,1)="4",MID(R125,3,1)="5",MID(R125,3,1)="6",MID(R125,3,1)="7",MID(R125,3,1)="8",MID(R125,3,1)="9",MID(R125,3,1)="0",)),VLOOKUP(R125,'証拠（WW特許）'!$B$2:$M$90,12,FALSE),""))</f>
        <v>中村　典永,乗竹　祐吾</v>
      </c>
      <c r="AH125" s="58" t="str">
        <f>IF(OR(LEFT(R125)="特",LEFT(R125)="実"),VLOOKUP(R125,'証拠（JP特許）'!$B$2:$X$299,20,FALSE),IF(AND(OR(LEFT(R125,2)="US",LEFT(R125,2)="WO",LEFT(R125,2)="GB",LEFT(R125,2)="EP",LEFT(R125,2)="DE"),OR(MID(R125,3,1)="1",MID(R125,3,1)="2",MID(R125,3,1)="3",MID(R125,3,1)="4",MID(R125,3,1)="5",MID(R125,3,1)="6",MID(R125,3,1)="7",MID(R125,3,1)="8",MID(R125,3,1)="9",MID(R125,3,1)="0",)),VLOOKUP(R125,'証拠（WW特許）'!$B$2:$U$90,20,FALSE),""))</f>
        <v>C08J   7/04    (2006.01),G02B   1/10    (2006.01),G02B   5/30    (2006.01)</v>
      </c>
      <c r="AI125" s="58" t="str">
        <f>IF(OR(LEFT(R125)="特",LEFT(R125)="実"),VLOOKUP(R125,'証拠（JP特許）'!$B$2:$X$299,21,FALSE),"")</f>
        <v xml:space="preserve">C08J  7/04      Z,G02B  1/10      Z,G02B  5/30       </v>
      </c>
      <c r="AJ125" s="58" t="str">
        <f>IF(OR(LEFT(R125)="特",LEFT(R125)="実"),VLOOKUP(R125,'証拠（JP特許）'!$B$2:$X$299,22,FALSE),"")</f>
        <v>2H049BA02,2H049BB17,2H049BB23,2H049BB24,2H049BB65,2H049BB68,2H049BC24,4F006AA02,4F006AB03,4F006AB19,4F006AB24,4F006AB54,4F006AB56,4F006BA01,4F006BA02,4F006BA05,4F006BA07,4F006BA14,4F006BA16,4F006CA05,4F006DA01,2K009AA12,2K009AA15,2K009BB28,2K009CC01,2K009CC03,2K009CC14,2K009CC22,2K009CC23,2K009CC24,2K009CC26,2K009CC32,2K009CC34,2K009CC35,2K009CC38,2K009DD02,2K009EE00,2K009EE01,2K009EE03,2K009FF02,2H149AA02,2H149AB15,2H149BA02,2H149CA03,2H149FA02X,2H149FA03W,2H149FC06,2H149FC03,2H149FC04</v>
      </c>
      <c r="AK125" s="59" t="str">
        <f>IF(OR(LEFT(R125)="特",LEFT(R125)="実"),VLOOKUP(R125,'証拠（JP特許）'!$B$2:$X$299,17,FALSE),IF(AND(OR(LEFT(R125,2)="US",LEFT(R125,2)="WO",LEFT(R125,2)="GB",LEFT(R125,2)="EP",LEFT(R125,2)="DE"),OR(MID(R125,3,1)="1",MID(R125,3,1)="2",MID(R125,3,1)="3",MID(R125,3,1)="4",MID(R125,3,1)="5",MID(R125,3,1)="6",MID(R125,3,1)="7",MID(R125,3,1)="8",MID(R125,3,1)="9",MID(R125,3,1)="0",)),VLOOKUP(R125,'証拠（WW特許）'!$B$2:$U$90,16,FALSE),""))</f>
        <v>1994.01.28</v>
      </c>
      <c r="AL125" s="58"/>
      <c r="AM125" s="58" t="s">
        <v>95</v>
      </c>
      <c r="AN125" s="58" t="s">
        <v>95</v>
      </c>
      <c r="AO125" s="58" t="str">
        <f ca="1">IF(OR(LEFT(R125)="特",LEFT(R125)="実",AND(OR(LEFT(R125,2)="US",LEFT(R125,2)="WO",LEFT(R125,2)="GB",LEFT(R125,2)="EP",LEFT(R125,2)="DE"),OR(MID(R125,3,1)="1",MID(R125,3,1)="2",MID(R125,3,1)="3",MID(R125,3,1)="4",MID(R125,3,1)="5",MID(R125,3,1)="6",MID(R125,3,1)="7",MID(R125,3,1)="8",MID(R125,3,1)="9",MID(R125,3,1)="0"))),IF(COUNTIF(INDIRECT("発明者引用!"&amp;ADDRESS(MATCH(C125,発明者引用!B$1:B$196,0),4)&amp;":"&amp;ADDRESS(MATCH(C125,発明者引用!B$1:B$196,0),17)),R125)+COUNTIF(INDIRECT("発明者引用!"&amp;ADDRESS(MATCH(C125,発明者引用!B$1:B$196,0),4)&amp;":"&amp;ADDRESS(MATCH(C125,発明者引用!B$1:B$196,0),17)),#REF!)+COUNTIF(INDIRECT("発明者引用!"&amp;ADDRESS(MATCH(C125,発明者引用!B$1:B$196,0),4)&amp;":"&amp;ADDRESS(MATCH(C125,発明者引用!B$1:B$196,0),17)),T125)&gt;0,"Yes","No"),"")</f>
        <v>No</v>
      </c>
      <c r="AP125" s="58" t="str">
        <f ca="1">IF(OR(LEFT(R125)="特",LEFT(R125)="実",AND(OR(LEFT(R125,2)="US",LEFT(R125,2)="WO",LEFT(R125,2)="GB",LEFT(R125,2)="EP",LEFT(R125,2)="DE"),OR(MID(R125,3,1)="1",MID(R125,3,1)="2",MID(R125,3,1)="3",MID(R125,3,1)="4",MID(R125,3,1)="5",MID(R125,3,1)="6",MID(R125,3,1)="7",MID(R125,3,1)="8",MID(R125,3,1)="9",MID(R125,3,1)="0"))),IF(VLOOKUP(C125,ファミリ引用特許WO!$A$2:$B$241,2,FALSE)+VLOOKUP(C125,ファミリ引用文献WO!$A$2:$C$241,3,FALSE)=0,"ISR無し",IF(COUNTIF(INDIRECT("ファミリ引用特許WO!"&amp;ADDRESS(MATCH(C125,ファミリ引用特許WO!$A$2:$A$241,0),1)&amp;":"&amp;ADDRESS(MATCH(C125,ファミリ引用特許WO!$A$2:$A$241,0),19)),R125)+COUNTIF(INDIRECT("ファミリ引用特許WO!"&amp;ADDRESS(MATCH(C125,ファミリ引用特許WO!$A$2:$A$241,0),1)&amp;":"&amp;ADDRESS(MATCH(C125,ファミリ引用特許WO!$A$2:$A$241,0),19)),S125)+COUNTIF(INDIRECT("ファミリ引用特許WO!"&amp;ADDRESS(MATCH(C125,ファミリ引用特許WO!$A$2:$A$241,0),1)&amp;":"&amp;ADDRESS(MATCH(C125,ファミリ引用特許WO!$A$2:$A$241,0),19)),T125)+COUNTIF(INDIRECT("ファミリ引用特許WO!"&amp;ADDRESS(MATCH(C125,ファミリ引用特許WO!$A$2:$A$241,0),1)&amp;":"&amp;ADDRESS(MATCH(C125,ファミリ引用特許WO!$A$2:$A$241,0),19)),W125)+COUNTIF(INDIRECT("ファミリ引用特許WO!"&amp;ADDRESS(MATCH(C125,ファミリ引用特許WO!$A$2:$A$241,0),1)&amp;":"&amp;ADDRESS(MATCH(C125,ファミリ引用特許WO!$A$2:$A$241,0),19)),Y125)&gt;0,"Yes","No")),"")</f>
        <v>ISR無し</v>
      </c>
      <c r="AQ125" s="55" t="str">
        <f ca="1">IF(OR(LEFT(R125)="特",LEFT(R125)="実",AND(OR(LEFT(R125,2)="US",LEFT(R125,2)="WO",LEFT(R125,2)="GB",LEFT(R125,2)="EP",LEFT(R125,2)="DE"),OR(MID(R125,3,1)="1",MID(R125,3,1)="2",MID(R125,3,1)="3",MID(R125,3,1)="4",MID(R125,3,1)="5",MID(R125,3,1)="6",MID(R125,3,1)="7",MID(R125,3,1)="8",MID(R125,3,1)="9",MID(R125,3,1)="0"))),IF(VLOOKUP(C125,'ファミリ引用特許表記修正（ex.A2→A）'!$A$2:$B$241,2,FALSE)=0,"family無し",IF(COUNTIF(INDIRECT("'ファミリ引用特許表記修正（ex.A2→A）'!"&amp;ADDRESS(MATCH(C125,'ファミリ引用特許表記修正（ex.A2→A）'!$A$2:$A$241,0),1)&amp;":"&amp;ADDRESS(MATCH(C125,'ファミリ引用特許表記修正（ex.A2→A）'!$A$2:$A$241,0),171)),R125)+COUNTIF(INDIRECT("'ファミリ引用特許表記修正（ex.A2→A）'!"&amp;ADDRESS(MATCH(C125,'ファミリ引用特許表記修正（ex.A2→A）'!$A$2:$A$241,0),1)&amp;":"&amp;ADDRESS(MATCH(C125,'ファミリ引用特許表記修正（ex.A2→A）'!$A$2:$A$241,0),171)),S125)+COUNTIF(INDIRECT("'ファミリ引用特許表記修正（ex.A2→A）'!"&amp;ADDRESS(MATCH(C125,'ファミリ引用特許表記修正（ex.A2→A）'!$A$2:$A$241,0),1)&amp;":"&amp;ADDRESS(MATCH(C125,'ファミリ引用特許表記修正（ex.A2→A）'!$A$2:$A$241,0),171)),T125)+COUNTIF(INDIRECT("'ファミリ引用特許表記修正（ex.A2→A）'!"&amp;ADDRESS(MATCH(C125,'ファミリ引用特許表記修正（ex.A2→A）'!$A$2:$A$241,0),1)&amp;":"&amp;ADDRESS(MATCH(C125,'ファミリ引用特許表記修正（ex.A2→A）'!$A$2:$A$241,0),171)),W125)+COUNTIF(INDIRECT("'ファミリ引用特許表記修正（ex.A2→A）'!"&amp;ADDRESS(MATCH(C125,'ファミリ引用特許表記修正（ex.A2→A）'!$A$2:$A$241,0),1)&amp;":"&amp;ADDRESS(MATCH(C125,'ファミリ引用特許表記修正（ex.A2→A）'!$A$2:$A$241,0),171)),Y125)&gt;0,"Yes","No")),"")</f>
        <v>family無し</v>
      </c>
      <c r="AR125" s="58" t="str">
        <f>IF(OR(LEFT(R125)="特",LEFT(R125)="実",AND(OR(LEFT(R125,2)="US",LEFT(R125,2)="WO",LEFT(R125,2)="GB",LEFT(R125,2)="EP",LEFT(R125,2)="DE"),OR(MID(R125,3,1)="1",MID(R125,3,1)="2",MID(R125,3,1)="3",MID(R125,3,1)="4",MID(R125,3,1)="5",MID(R125,3,1)="6",MID(R125,3,1)="7",MID(R125,3,1)="8",MID(R125,3,1)="9",MID(R125,3,1)="0",))),"",VLOOKUP($C125,ファミリ発明者引用文献!A$3:B$235,2,FALSE))</f>
        <v/>
      </c>
      <c r="AS125" s="55" t="str">
        <f>VLOOKUP(C125,ファミリ引用文献WO!A$2:B$241,2,FALSE)</f>
        <v/>
      </c>
      <c r="AT125" s="58" t="str">
        <f>VLOOKUP(C125,ファミリ引用文献!A$3:B$242,2,FALSE)</f>
        <v/>
      </c>
      <c r="AU125" s="58" t="str">
        <f>VLOOKUP(C125,審判データ!AH$2:BT$379,39,FALSE)</f>
        <v xml:space="preserve"> </v>
      </c>
      <c r="AV125" s="62" t="str">
        <f ca="1">IF(INDIRECT("審判データ!"&amp;ADDRESS(MATCH(C125,審判データ!$AH$1:$AH$379,0),32))="早期審査の対象とする","早期審査","")</f>
        <v/>
      </c>
      <c r="AW125" s="665" t="str">
        <f t="shared" si="6"/>
        <v>不一致</v>
      </c>
      <c r="AX125" s="666" t="str">
        <f>IF(LEFT(AE125,3)="日本特",IF(LEFT(C125)="特",VLOOKUP(C125,'本件、証拠文献テーマコード'!G$2:I$376,3,FALSE),VLOOKUP(C125,'本件、証拠文献テーマコード'!B$2:I$376,8,FALSE)),"")</f>
        <v>5G435,2H042,2H049,2K009,4F100,2H099,2H199,2H149</v>
      </c>
      <c r="AY125" s="666" t="str">
        <f>IF(LEFT(AE125,3)="日本特",IF(OR(MID(R125,2,1)="開",MID(R125,2,1)="表",MID(R125,2,1)="登"),VLOOKUP(R125,'本件、証拠文献テーマコード'!C$2:I$379,7,FALSE),VLOOKUP(R125,'本件、証拠文献テーマコード'!G$2:I$379,3,FALSE)),"")</f>
        <v>2H049,2K009,4F006,2H149</v>
      </c>
      <c r="AZ125" s="54"/>
    </row>
    <row r="126" spans="1:52" ht="27" x14ac:dyDescent="0.15">
      <c r="A126" s="860"/>
      <c r="B126" s="586" t="str">
        <f ca="1">IF(A126="",B125,INDIRECT("審判データ!"&amp;ADDRESS(MATCH(A126,審判データ!$HC$1:$HC$379,0),20))&amp;" / "&amp;INDIRECT("審判データ!"&amp;ADDRESS(MATCH(A126,審判データ!$HC$1:$HC$379,0),21)))</f>
        <v>2012 / 29-2</v>
      </c>
      <c r="C126" s="682">
        <v>4017273</v>
      </c>
      <c r="D126" s="284" t="s">
        <v>1632</v>
      </c>
      <c r="E126" s="163" t="str">
        <f ca="1">INDIRECT("審判データ!"&amp;ADDRESS(MATCH(C126,審判データ!$AH$1:$AH$379,0),55))</f>
        <v>株式会社巴川製紙所</v>
      </c>
      <c r="F126" s="43" t="str">
        <f ca="1">INDIRECT("審判データ!"&amp;ADDRESS(MATCH(C126,審判データ!$AH$1:$AH$379,0),56))</f>
        <v>村田　力</v>
      </c>
      <c r="G126" s="43" t="str">
        <f ca="1">INDIRECT("審判データ!"&amp;ADDRESS(MATCH(C126,審判データ!$AH$1:$AH$379,0),72))</f>
        <v xml:space="preserve"> </v>
      </c>
      <c r="H126" s="43" t="str">
        <f ca="1">INDIRECT("審判データ!"&amp;ADDRESS(MATCH(C126,審判データ!$AH$1:$AH$379,0),41))</f>
        <v>G02B  5/02;B32B  7/02    103;G02B  1/10;G02B  5/30;G02B 26/08;G02B 27/26;G09F  9/00    314</v>
      </c>
      <c r="I126" s="43" t="str">
        <f ca="1">INDIRECT("審判データ!"&amp;ADDRESS(MATCH(C126,審判データ!$AH$1:$AH$379,0),49))</f>
        <v>B32B   7/02@AFI(JP);G02B   5/02@AFI(JP);G02B   1/10@ALI(JP);G02B   5/30@ALI(JP);G02B  26/08@ALI(JP);G02B  27/26@ALI(JP);G09F   9/00@ALI(JP)</v>
      </c>
      <c r="J126" s="43" t="str">
        <f ca="1">INDIRECT("審判データ!"&amp;ADDRESS(MATCH(C126,審判データ!$AH$1:$AH$379,0),51))</f>
        <v>B32B  7/02    103;G09F  9/00    314;G02B  5/02        B;G02B  5/30;G02B 27/26;G02B  1/10        Z</v>
      </c>
      <c r="K126" s="43" t="str">
        <f ca="1">INDIRECT("審判データ!"&amp;ADDRESS(MATCH(C126,審判データ!$AH$1:$AH$379,0),53))</f>
        <v>5G435 AA00;5G435 AA01;5G435 AA02;5G435 AA14;5G435 BB12;5G435 BB15;5G435 CC12;5G435 DD12;5G435 EE26;5G435 EE33;5G435 FF05;5G435 GG22;5G435 HH02;5G435 HH03;5G435 KK07;2H042 BA02;2H042 BA03;2H042 BA13;2H042 BA20;2H049 BB63;2H049 BC22;2H049 BC24;2K009 AA12;2K009 BB02;2K009 BB11;2K009 BB24;2K009 CC03;2K009 CC14;2K009 CC21;2K009 CC23;2K009 CC24;2K009 CC33;2K009 CC34;2K009 DD02;2K009 DD05;2K009 EE00;2K009 EE03;4F100 JN01A;4F100 AK01B;4F100 CA23B;4F100 EJ34B;4F100 JK14B;4F100 JN18B;4F100 YY00B;4F100 DE01B;4F100 BA10B;4F100 JN10C;4F100 BA10C;4F100 AJ06;4F100 AA20;4F100 AK25;4F100 BA03;4F100 CC02;4F100 EJ91;4F100 EH46;4F100 EJ54;4F100 EJ08;4F100 GB41;4F100 JN30;4F100 JB01;4F100 JK09;2H199 AB12;2H199 AB52;2H199 AB62;2H149 AA01;2H149 AB01;2H149 BA02;2H149 FC06</v>
      </c>
      <c r="L126" s="1005"/>
      <c r="M126" s="984"/>
      <c r="N126" s="1007"/>
      <c r="O126" s="1026"/>
      <c r="P126" s="1079"/>
      <c r="Q126" s="676" t="s">
        <v>279</v>
      </c>
      <c r="R126" s="644" t="s">
        <v>1664</v>
      </c>
      <c r="S126" s="646" t="str">
        <f>IF(OR(LEFT(R126)="特",LEFT(R126)="実"),VLOOKUP(R126,'証拠（JP特許）'!$B$2:$D$299,2,FALSE),IF(AND(OR(LEFT(R126,2)="US",LEFT(R126,2)="WO",LEFT(R126,2)="GB",LEFT(R126,2)="EP",LEFT(R126,2)="DE"),OR(MID(R126,3,1)="1",MID(R126,3,1)="2",MID(R126,3,1)="3",MID(R126,3,1)="4",MID(R126,3,1)="5",MID(R126,3,1)="6",MID(R126,3,1)="7",MID(R126,3,1)="8",MID(R126,3,1)="9",MID(R126,3,1)="0")),VLOOKUP(R126,'証拠（WW特許）'!$B$2:$C$90,2,FALSE),"_"))</f>
        <v>特願平9-90062</v>
      </c>
      <c r="T126" s="644" t="str">
        <f>IF(OR(LEFT(R126)="特",LEFT(R126)="実"),VLOOKUP(R126,'証拠（JP特許）'!$B$2:$E$299,4,FALSE),"_")</f>
        <v>JP2984916</v>
      </c>
      <c r="U126" s="693" t="s">
        <v>94</v>
      </c>
      <c r="V126" s="689" t="s">
        <v>25</v>
      </c>
      <c r="W126" s="690" t="str">
        <f t="shared" si="8"/>
        <v>JP10264322A</v>
      </c>
      <c r="X126" s="691"/>
      <c r="Y126" s="691" t="str">
        <f t="shared" si="9"/>
        <v>JP2984916B</v>
      </c>
      <c r="Z126" s="91" t="str">
        <f ca="1">IF(OR(LEFT(R126)="特",LEFT(R126)="実",AND(OR(LEFT(R126,2)="US",LEFT(R126,2)="WO",LEFT(R126,2)="GB",LEFT(R126,2)="EP",LEFT(R126,2)="DE"),OR(MID(R126,3,1)="1",MID(R126,3,1)="2",MID(R126,3,1)="3",MID(R126,3,1)="4",MID(R126,3,1)="5",MID(R126,3,1)="6",MID(R126,3,1)="7",MID(R126,3,1)="8",MID(R126,3,1)="9",MID(R126,3,1)="0",))),IF(COUNTIF(INDIRECT("拒絶理由・拒絶査定・異議申立!"&amp;ADDRESS(MATCH(C126,拒絶理由・拒絶査定・異議申立!B$1:B$1000,0),3)&amp;":"&amp;ADDRESS(MATCH(C126,拒絶理由・拒絶査定・異議申立!B$1:B$1000,0),50)),R126)+COUNTIF(INDIRECT("拒絶理由・拒絶査定・異議申立!"&amp;ADDRESS(MATCH(C126,拒絶理由・拒絶査定・異議申立!B$1:B$1000,0),3)&amp;":"&amp;ADDRESS(MATCH(C126,拒絶理由・拒絶査定・異議申立!B$1:B$1000,0),50)),T126)&gt;0,"Yes","No"),"")</f>
        <v>No</v>
      </c>
      <c r="AA126" s="92" t="str">
        <f ca="1">IF(OR(LEFT(R126)="特",LEFT(R126)="実",AND(OR(LEFT(R126,2)="US",LEFT(R126,2)="WO",LEFT(R126,2)="GB",LEFT(R126,2)="EP",LEFT(R126,2)="DE"),OR(MID(R126,3,1)="1",MID(R126,3,1)="2",MID(R126,3,1)="3",MID(R126,3,1)="4",MID(R126,3,1)="5",MID(R126,3,1)="6",MID(R126,3,1)="7",MID(R126,3,1)="8",MID(R126,3,1)="9",MID(R126,3,1)="0",))),IF(COUNTIF(INDIRECT("先行技術調査・登録査定!"&amp;ADDRESS(MATCH(C126,先行技術調査・登録査定!B$1:B$1000,0),3)&amp;":"&amp;ADDRESS(MATCH(C126,先行技術調査・登録査定!B$1:B$1000,0),49)),R126)+COUNTIF(INDIRECT("先行技術調査・登録査定!"&amp;ADDRESS(MATCH(C126,先行技術調査・登録査定!B$1:B$1000,0),3)&amp;":"&amp;ADDRESS(MATCH(C126,先行技術調査・登録査定!B$1:B$1000,0),49)),T126)&gt;0,"Yes","No"),"")</f>
        <v>No</v>
      </c>
      <c r="AB126" s="169" t="str">
        <f t="shared" ca="1" si="10"/>
        <v>Yes</v>
      </c>
      <c r="AC126" s="94" t="str">
        <f>IF(OR(LEFT(R126)="特",LEFT(R126)="実",AND(OR(LEFT(R126,2)="US",LEFT(R126,2)="WO",LEFT(R126,2)="GB",LEFT(R126,2)="EP",LEFT(R126,2)="DE"),OR(MID(R126,3,1)="1",MID(R126,3,1)="2",MID(R126,3,1)="3",MID(R126,3,1)="4",MID(R126,3,1)="5",MID(R126,3,1)="6",MID(R126,3,1)="7",MID(R126,3,1)="8",MID(R126,3,1)="9",MID(R126,3,1)="0",))),"",VLOOKUP($C126,非特許文献リスト!$A$2:$C$196,2,FALSE))</f>
        <v/>
      </c>
      <c r="AD126" s="95" t="str">
        <f>IF(OR(LEFT(R126)="特",LEFT(R126)="実",AND(OR(LEFT(R126,2)="US",LEFT(R126,2)="WO",LEFT(R126,2)="GB",LEFT(R126,2)="EP",LEFT(R126,2)="DE"),OR(MID(R126,3,1)="1",MID(R126,3,1)="2",MID(R126,3,1)="3",MID(R126,3,1)="4",MID(R126,3,1)="5",MID(R126,3,1)="6",MID(R126,3,1)="7",MID(R126,3,1)="8",MID(R126,3,1)="9",MID(R126,3,1)="0",))),"",VLOOKUP($C126,非特許文献リスト!$A$2:$C$196,3,FALSE))</f>
        <v/>
      </c>
      <c r="AE126" s="175" t="str">
        <f t="shared" si="7"/>
        <v>日本特許文献</v>
      </c>
      <c r="AF126" s="176" t="str">
        <f>IF(OR(LEFT(R126)="特",LEFT(R126)="実"),VLOOKUP(R126,'証拠（JP特許）'!$B$2:$AB$299,10,FALSE),IF(AND(OR(LEFT(R126,2)="US",LEFT(R126,2)="WO",LEFT(R126,2)="GB",LEFT(R126,2)="EP",LEFT(R126,2)="DE"),OR(MID(R126,3,1)="1",MID(R126,3,1)="2",MID(R126,3,1)="3",MID(R126,3,1)="4",MID(R126,3,1)="5",MID(R126,3,1)="6",MID(R126,3,1)="7",MID(R126,3,1)="8",MID(R126,3,1)="9",MID(R126,3,1)="0",)),VLOOKUP(R126,'証拠（WW特許）'!$B$2:$M$90,8,FALSE),""))</f>
        <v>日本製紙株式会社</v>
      </c>
      <c r="AG126" s="176" t="str">
        <f>IF(OR(LEFT(R126)="特",LEFT(R126)="実"),VLOOKUP(R126,'証拠（JP特許）'!$B$2:$AB$299,26,FALSE),IF(AND(OR(LEFT(R126,2)="US",LEFT(R126,2)="WO",LEFT(R126,2)="GB",LEFT(R126,2)="EP",LEFT(R126,2)="DE"),OR(MID(R126,3,1)="1",MID(R126,3,1)="2",MID(R126,3,1)="3",MID(R126,3,1)="4",MID(R126,3,1)="5",MID(R126,3,1)="6",MID(R126,3,1)="7",MID(R126,3,1)="8",MID(R126,3,1)="9",MID(R126,3,1)="0",)),VLOOKUP(R126,'証拠（WW特許）'!$B$2:$M$90,12,FALSE),""))</f>
        <v>長屋　賢司,森屋　三千正,畠田　利彦,久々津　裕</v>
      </c>
      <c r="AH126" s="58" t="str">
        <f>IF(OR(LEFT(R126)="特",LEFT(R126)="実"),VLOOKUP(R126,'証拠（JP特許）'!$B$2:$X$299,20,FALSE),IF(AND(OR(LEFT(R126,2)="US",LEFT(R126,2)="WO",LEFT(R126,2)="GB",LEFT(R126,2)="EP",LEFT(R126,2)="DE"),OR(MID(R126,3,1)="1",MID(R126,3,1)="2",MID(R126,3,1)="3",MID(R126,3,1)="4",MID(R126,3,1)="5",MID(R126,3,1)="6",MID(R126,3,1)="7",MID(R126,3,1)="8",MID(R126,3,1)="9",MID(R126,3,1)="0",)),VLOOKUP(R126,'証拠（WW特許）'!$B$2:$U$90,20,FALSE),""))</f>
        <v>G02F   1/1335  (2006.01),G02B   1/10    (2006.01),C08J   7/04    (2006.01),B32B  27/16    (2006.01),B32B  27/20    (2006.01),G09F   3/02    (2006.01),G09F   9/00    (2006.01),B32B   7/02    (2006.01)</v>
      </c>
      <c r="AI126" s="58" t="str">
        <f>IF(OR(LEFT(R126)="特",LEFT(R126)="実"),VLOOKUP(R126,'証拠（JP特許）'!$B$2:$X$299,21,FALSE),"")</f>
        <v xml:space="preserve">G02F  1/1335     ,G02B  1/10      Z,C08J  7/04      L,B32B 27/16       ,B32B 27/20      Z,G09F  3/02      B,G09F  9/00   318 ,B32B  7/02   103 </v>
      </c>
      <c r="AJ126" s="58" t="str">
        <f>IF(OR(LEFT(R126)="特",LEFT(R126)="実"),VLOOKUP(R126,'証拠（JP特許）'!$B$2:$X$299,22,FALSE),"")</f>
        <v>2H091FA37X,2H091FC23,2H091GA01,2H091GA16,2H091LA03,2H091LA16,2H091MA03,2K009AA15,2K009BB11,2K009CC09,2K009DD02,2K009DD06,2K009EE00,4F006AA02,4F006AB37,4F006AB67,4F006AB76,4F006BA14,4F006DA04,4F006EA06,4F100AA20B,4F100AA20C,4F100AJ06,4F100AK01A,4F100AK01B,4F100AK01C,4F100AK51,4F100BA02,4F100BA03,4F100BA06,4F100BA10B,4F100BA10C,4F100CA30,4F100DE01B,4F100DE01C,4F100GB41,4F100JB14B,4F100JB14C,4F100JK14,4F100JN01A,4F100JN06,4F100JN30,4F100YY00B,4F100YY00C,5G435AA01,5G435BB02,5G435BB05,5G435BB06,5G435BB12,5G435GG01,5G435HH02,5G435HH03,5G435KK07,2H191FA40X,2H191FC33,2H191GA01,2H191GA22,2H191LA03,2H191LA21,2H191MA03</v>
      </c>
      <c r="AK126" s="59" t="str">
        <f>IF(OR(LEFT(R126)="特",LEFT(R126)="実"),VLOOKUP(R126,'証拠（JP特許）'!$B$2:$X$299,17,FALSE),IF(AND(OR(LEFT(R126,2)="US",LEFT(R126,2)="WO",LEFT(R126,2)="GB",LEFT(R126,2)="EP",LEFT(R126,2)="DE"),OR(MID(R126,3,1)="1",MID(R126,3,1)="2",MID(R126,3,1)="3",MID(R126,3,1)="4",MID(R126,3,1)="5",MID(R126,3,1)="6",MID(R126,3,1)="7",MID(R126,3,1)="8",MID(R126,3,1)="9",MID(R126,3,1)="0",)),VLOOKUP(R126,'証拠（WW特許）'!$B$2:$U$90,16,FALSE),""))</f>
        <v>1998.10.06</v>
      </c>
      <c r="AL126" s="58"/>
      <c r="AM126" s="58" t="s">
        <v>95</v>
      </c>
      <c r="AN126" s="58" t="s">
        <v>95</v>
      </c>
      <c r="AO126" s="58" t="str">
        <f ca="1">IF(OR(LEFT(R126)="特",LEFT(R126)="実",AND(OR(LEFT(R126,2)="US",LEFT(R126,2)="WO",LEFT(R126,2)="GB",LEFT(R126,2)="EP",LEFT(R126,2)="DE"),OR(MID(R126,3,1)="1",MID(R126,3,1)="2",MID(R126,3,1)="3",MID(R126,3,1)="4",MID(R126,3,1)="5",MID(R126,3,1)="6",MID(R126,3,1)="7",MID(R126,3,1)="8",MID(R126,3,1)="9",MID(R126,3,1)="0"))),IF(COUNTIF(INDIRECT("発明者引用!"&amp;ADDRESS(MATCH(C126,発明者引用!B$1:B$196,0),4)&amp;":"&amp;ADDRESS(MATCH(C126,発明者引用!B$1:B$196,0),17)),R126)+COUNTIF(INDIRECT("発明者引用!"&amp;ADDRESS(MATCH(C126,発明者引用!B$1:B$196,0),4)&amp;":"&amp;ADDRESS(MATCH(C126,発明者引用!B$1:B$196,0),17)),#REF!)+COUNTIF(INDIRECT("発明者引用!"&amp;ADDRESS(MATCH(C126,発明者引用!B$1:B$196,0),4)&amp;":"&amp;ADDRESS(MATCH(C126,発明者引用!B$1:B$196,0),17)),T126)&gt;0,"Yes","No"),"")</f>
        <v>No</v>
      </c>
      <c r="AP126" s="58" t="str">
        <f ca="1">IF(OR(LEFT(R126)="特",LEFT(R126)="実",AND(OR(LEFT(R126,2)="US",LEFT(R126,2)="WO",LEFT(R126,2)="GB",LEFT(R126,2)="EP",LEFT(R126,2)="DE"),OR(MID(R126,3,1)="1",MID(R126,3,1)="2",MID(R126,3,1)="3",MID(R126,3,1)="4",MID(R126,3,1)="5",MID(R126,3,1)="6",MID(R126,3,1)="7",MID(R126,3,1)="8",MID(R126,3,1)="9",MID(R126,3,1)="0"))),IF(VLOOKUP(C126,ファミリ引用特許WO!$A$2:$B$241,2,FALSE)+VLOOKUP(C126,ファミリ引用文献WO!$A$2:$C$241,3,FALSE)=0,"ISR無し",IF(COUNTIF(INDIRECT("ファミリ引用特許WO!"&amp;ADDRESS(MATCH(C126,ファミリ引用特許WO!$A$2:$A$241,0),1)&amp;":"&amp;ADDRESS(MATCH(C126,ファミリ引用特許WO!$A$2:$A$241,0),19)),R126)+COUNTIF(INDIRECT("ファミリ引用特許WO!"&amp;ADDRESS(MATCH(C126,ファミリ引用特許WO!$A$2:$A$241,0),1)&amp;":"&amp;ADDRESS(MATCH(C126,ファミリ引用特許WO!$A$2:$A$241,0),19)),S126)+COUNTIF(INDIRECT("ファミリ引用特許WO!"&amp;ADDRESS(MATCH(C126,ファミリ引用特許WO!$A$2:$A$241,0),1)&amp;":"&amp;ADDRESS(MATCH(C126,ファミリ引用特許WO!$A$2:$A$241,0),19)),T126)+COUNTIF(INDIRECT("ファミリ引用特許WO!"&amp;ADDRESS(MATCH(C126,ファミリ引用特許WO!$A$2:$A$241,0),1)&amp;":"&amp;ADDRESS(MATCH(C126,ファミリ引用特許WO!$A$2:$A$241,0),19)),W126)+COUNTIF(INDIRECT("ファミリ引用特許WO!"&amp;ADDRESS(MATCH(C126,ファミリ引用特許WO!$A$2:$A$241,0),1)&amp;":"&amp;ADDRESS(MATCH(C126,ファミリ引用特許WO!$A$2:$A$241,0),19)),Y126)&gt;0,"Yes","No")),"")</f>
        <v>ISR無し</v>
      </c>
      <c r="AQ126" s="55" t="str">
        <f ca="1">IF(OR(LEFT(R126)="特",LEFT(R126)="実",AND(OR(LEFT(R126,2)="US",LEFT(R126,2)="WO",LEFT(R126,2)="GB",LEFT(R126,2)="EP",LEFT(R126,2)="DE"),OR(MID(R126,3,1)="1",MID(R126,3,1)="2",MID(R126,3,1)="3",MID(R126,3,1)="4",MID(R126,3,1)="5",MID(R126,3,1)="6",MID(R126,3,1)="7",MID(R126,3,1)="8",MID(R126,3,1)="9",MID(R126,3,1)="0"))),IF(VLOOKUP(C126,'ファミリ引用特許表記修正（ex.A2→A）'!$A$2:$B$241,2,FALSE)=0,"family無し",IF(COUNTIF(INDIRECT("'ファミリ引用特許表記修正（ex.A2→A）'!"&amp;ADDRESS(MATCH(C126,'ファミリ引用特許表記修正（ex.A2→A）'!$A$2:$A$241,0),1)&amp;":"&amp;ADDRESS(MATCH(C126,'ファミリ引用特許表記修正（ex.A2→A）'!$A$2:$A$241,0),171)),R126)+COUNTIF(INDIRECT("'ファミリ引用特許表記修正（ex.A2→A）'!"&amp;ADDRESS(MATCH(C126,'ファミリ引用特許表記修正（ex.A2→A）'!$A$2:$A$241,0),1)&amp;":"&amp;ADDRESS(MATCH(C126,'ファミリ引用特許表記修正（ex.A2→A）'!$A$2:$A$241,0),171)),S126)+COUNTIF(INDIRECT("'ファミリ引用特許表記修正（ex.A2→A）'!"&amp;ADDRESS(MATCH(C126,'ファミリ引用特許表記修正（ex.A2→A）'!$A$2:$A$241,0),1)&amp;":"&amp;ADDRESS(MATCH(C126,'ファミリ引用特許表記修正（ex.A2→A）'!$A$2:$A$241,0),171)),T126)+COUNTIF(INDIRECT("'ファミリ引用特許表記修正（ex.A2→A）'!"&amp;ADDRESS(MATCH(C126,'ファミリ引用特許表記修正（ex.A2→A）'!$A$2:$A$241,0),1)&amp;":"&amp;ADDRESS(MATCH(C126,'ファミリ引用特許表記修正（ex.A2→A）'!$A$2:$A$241,0),171)),W126)+COUNTIF(INDIRECT("'ファミリ引用特許表記修正（ex.A2→A）'!"&amp;ADDRESS(MATCH(C126,'ファミリ引用特許表記修正（ex.A2→A）'!$A$2:$A$241,0),1)&amp;":"&amp;ADDRESS(MATCH(C126,'ファミリ引用特許表記修正（ex.A2→A）'!$A$2:$A$241,0),171)),Y126)&gt;0,"Yes","No")),"")</f>
        <v>family無し</v>
      </c>
      <c r="AR126" s="58" t="str">
        <f>IF(OR(LEFT(R126)="特",LEFT(R126)="実",AND(OR(LEFT(R126,2)="US",LEFT(R126,2)="WO",LEFT(R126,2)="GB",LEFT(R126,2)="EP",LEFT(R126,2)="DE"),OR(MID(R126,3,1)="1",MID(R126,3,1)="2",MID(R126,3,1)="3",MID(R126,3,1)="4",MID(R126,3,1)="5",MID(R126,3,1)="6",MID(R126,3,1)="7",MID(R126,3,1)="8",MID(R126,3,1)="9",MID(R126,3,1)="0",))),"",VLOOKUP($C126,ファミリ発明者引用文献!A$3:B$235,2,FALSE))</f>
        <v/>
      </c>
      <c r="AS126" s="55" t="str">
        <f>VLOOKUP(C126,ファミリ引用文献WO!A$2:B$241,2,FALSE)</f>
        <v/>
      </c>
      <c r="AT126" s="58" t="str">
        <f>VLOOKUP(C126,ファミリ引用文献!A$3:B$242,2,FALSE)</f>
        <v/>
      </c>
      <c r="AU126" s="58" t="str">
        <f>VLOOKUP(C126,審判データ!AH$2:BT$379,39,FALSE)</f>
        <v xml:space="preserve"> </v>
      </c>
      <c r="AV126" s="62" t="str">
        <f ca="1">IF(INDIRECT("審判データ!"&amp;ADDRESS(MATCH(C126,審判データ!$AH$1:$AH$379,0),32))="早期審査の対象とする","早期審査","")</f>
        <v/>
      </c>
      <c r="AW126" s="665" t="str">
        <f t="shared" si="6"/>
        <v>不一致</v>
      </c>
      <c r="AX126" s="666" t="str">
        <f>IF(LEFT(AE126,3)="日本特",IF(LEFT(C126)="特",VLOOKUP(C126,'本件、証拠文献テーマコード'!G$2:I$376,3,FALSE),VLOOKUP(C126,'本件、証拠文献テーマコード'!B$2:I$376,8,FALSE)),"")</f>
        <v>5G435,2H042,2H049,2K009,4F100,2H099,2H199,2H149</v>
      </c>
      <c r="AY126" s="666" t="str">
        <f>IF(LEFT(AE126,3)="日本特",IF(OR(MID(R126,2,1)="開",MID(R126,2,1)="表",MID(R126,2,1)="登"),VLOOKUP(R126,'本件、証拠文献テーマコード'!C$2:I$379,7,FALSE),VLOOKUP(R126,'本件、証拠文献テーマコード'!G$2:I$379,3,FALSE)),"")</f>
        <v>2H091,2K009,4F006,4F100,5C091,5G435,2H191</v>
      </c>
      <c r="AZ126" s="54"/>
    </row>
    <row r="127" spans="1:52" ht="27" x14ac:dyDescent="0.15">
      <c r="A127" s="858" t="s">
        <v>22542</v>
      </c>
      <c r="B127" s="586" t="str">
        <f ca="1">IF(A127="",B126,INDIRECT("審判データ!"&amp;ADDRESS(MATCH(A127,審判データ!$HC$1:$HC$379,0),20))&amp;" / "&amp;INDIRECT("審判データ!"&amp;ADDRESS(MATCH(A127,審判データ!$HC$1:$HC$379,0),21)))</f>
        <v>2012 / 29-2</v>
      </c>
      <c r="C127" s="675">
        <v>3341114</v>
      </c>
      <c r="D127" s="274" t="s">
        <v>1678</v>
      </c>
      <c r="E127" s="163" t="str">
        <f ca="1">INDIRECT("審判データ!"&amp;ADDRESS(MATCH(C127,審判データ!$AH$1:$AH$379,0),55))</f>
        <v>住友重機械工業株式会社</v>
      </c>
      <c r="F127" s="43" t="str">
        <f ca="1">INDIRECT("審判データ!"&amp;ADDRESS(MATCH(C127,審判データ!$AH$1:$AH$379,0),56))</f>
        <v>礒　圭二</v>
      </c>
      <c r="G127" s="43" t="str">
        <f ca="1">INDIRECT("審判データ!"&amp;ADDRESS(MATCH(C127,審判データ!$AH$1:$AH$379,0),72))</f>
        <v>CN01195591A;CN01161203C;CN01519075A;CN01274450C;特開平10-323785;特許03213882;特開2000-301374;特許03341114;US6087625</v>
      </c>
      <c r="H127" s="43" t="str">
        <f ca="1">INDIRECT("審判データ!"&amp;ADDRESS(MATCH(C127,審判データ!$AH$1:$AH$379,0),41))</f>
        <v>B23K 26/08;B23K 26/00;B23K 26/00    330;H05K  3/00;B23K101:42;B23K101:42</v>
      </c>
      <c r="I127" s="43" t="str">
        <f ca="1">INDIRECT("審判データ!"&amp;ADDRESS(MATCH(C127,審判データ!$AH$1:$AH$379,0),49))</f>
        <v>B23K  26/08@AFI(JP);B23K  26/00@ALI(JP);B23K  26/38@ALI(JP);B23K 101/42@ALN(JP);H05K   3/00@ALI(JP)</v>
      </c>
      <c r="J127" s="43" t="str">
        <f ca="1">INDIRECT("審判データ!"&amp;ADDRESS(MATCH(C127,審判データ!$AH$1:$AH$379,0),51))</f>
        <v>B23K101:42;B23K 26/08        B;B23K 26/00        H;B23K 26/00    330;H05K  3/00        N;H05K  3/00        M;B23K 26/38    330</v>
      </c>
      <c r="K127" s="43" t="str">
        <f ca="1">INDIRECT("審判データ!"&amp;ADDRESS(MATCH(C127,審判データ!$AH$1:$AH$379,0),53))</f>
        <v>4E068 AF01;4E068 CE03;4E068 CE04;4E068 DA11</v>
      </c>
      <c r="L127" s="1004" t="s">
        <v>22543</v>
      </c>
      <c r="M127" s="982" t="s">
        <v>1684</v>
      </c>
      <c r="N127" s="1006" t="s">
        <v>22544</v>
      </c>
      <c r="O127" s="1008">
        <v>0</v>
      </c>
      <c r="P127" s="991" t="s">
        <v>22545</v>
      </c>
      <c r="Q127" s="676" t="s">
        <v>91</v>
      </c>
      <c r="R127" s="644" t="s">
        <v>22546</v>
      </c>
      <c r="S127" s="646" t="str">
        <f>IF(OR(LEFT(R127)="特",LEFT(R127)="実"),VLOOKUP(R127,'証拠（JP特許）'!$B$2:$D$299,2,FALSE),IF(AND(OR(LEFT(R127,2)="US",LEFT(R127,2)="WO",LEFT(R127,2)="GB",LEFT(R127,2)="EP",LEFT(R127,2)="DE"),OR(MID(R127,3,1)="1",MID(R127,3,1)="2",MID(R127,3,1)="3",MID(R127,3,1)="4",MID(R127,3,1)="5",MID(R127,3,1)="6",MID(R127,3,1)="7",MID(R127,3,1)="8",MID(R127,3,1)="9",MID(R127,3,1)="0")),VLOOKUP(R127,'証拠（WW特許）'!$B$2:$C$90,2,FALSE),"_"))</f>
        <v>特願平7-47788</v>
      </c>
      <c r="T127" s="644" t="str">
        <f>IF(OR(LEFT(R127)="特",LEFT(R127)="実"),VLOOKUP(R127,'証拠（JP特許）'!$B$2:$E$299,4,FALSE),"_")</f>
        <v>_</v>
      </c>
      <c r="U127" s="694" t="s">
        <v>94</v>
      </c>
      <c r="V127" s="689" t="s">
        <v>25</v>
      </c>
      <c r="W127" s="690" t="str">
        <f t="shared" si="8"/>
        <v>JP08215875A</v>
      </c>
      <c r="X127" s="691"/>
      <c r="Y127" s="691" t="str">
        <f t="shared" si="9"/>
        <v/>
      </c>
      <c r="Z127" s="91" t="str">
        <f ca="1">IF(OR(LEFT(R127)="特",LEFT(R127)="実",AND(OR(LEFT(R127,2)="US",LEFT(R127,2)="WO",LEFT(R127,2)="GB",LEFT(R127,2)="EP",LEFT(R127,2)="DE"),OR(MID(R127,3,1)="1",MID(R127,3,1)="2",MID(R127,3,1)="3",MID(R127,3,1)="4",MID(R127,3,1)="5",MID(R127,3,1)="6",MID(R127,3,1)="7",MID(R127,3,1)="8",MID(R127,3,1)="9",MID(R127,3,1)="0",))),IF(COUNTIF(INDIRECT("拒絶理由・拒絶査定・異議申立!"&amp;ADDRESS(MATCH(C127,拒絶理由・拒絶査定・異議申立!B$1:B$1000,0),3)&amp;":"&amp;ADDRESS(MATCH(C127,拒絶理由・拒絶査定・異議申立!B$1:B$1000,0),50)),R127)+COUNTIF(INDIRECT("拒絶理由・拒絶査定・異議申立!"&amp;ADDRESS(MATCH(C127,拒絶理由・拒絶査定・異議申立!B$1:B$1000,0),3)&amp;":"&amp;ADDRESS(MATCH(C127,拒絶理由・拒絶査定・異議申立!B$1:B$1000,0),50)),T127)&gt;0,"Yes","No"),"")</f>
        <v>No</v>
      </c>
      <c r="AA127" s="92" t="str">
        <f ca="1">IF(OR(LEFT(R127)="特",LEFT(R127)="実",AND(OR(LEFT(R127,2)="US",LEFT(R127,2)="WO",LEFT(R127,2)="GB",LEFT(R127,2)="EP",LEFT(R127,2)="DE"),OR(MID(R127,3,1)="1",MID(R127,3,1)="2",MID(R127,3,1)="3",MID(R127,3,1)="4",MID(R127,3,1)="5",MID(R127,3,1)="6",MID(R127,3,1)="7",MID(R127,3,1)="8",MID(R127,3,1)="9",MID(R127,3,1)="0",))),IF(COUNTIF(INDIRECT("先行技術調査・登録査定!"&amp;ADDRESS(MATCH(C127,先行技術調査・登録査定!B$1:B$1000,0),3)&amp;":"&amp;ADDRESS(MATCH(C127,先行技術調査・登録査定!B$1:B$1000,0),49)),R127)+COUNTIF(INDIRECT("先行技術調査・登録査定!"&amp;ADDRESS(MATCH(C127,先行技術調査・登録査定!B$1:B$1000,0),3)&amp;":"&amp;ADDRESS(MATCH(C127,先行技術調査・登録査定!B$1:B$1000,0),49)),T127)&gt;0,"Yes","No"),"")</f>
        <v>No</v>
      </c>
      <c r="AB127" s="169" t="str">
        <f t="shared" ca="1" si="10"/>
        <v>Yes</v>
      </c>
      <c r="AC127" s="94" t="str">
        <f>IF(OR(LEFT(R127)="特",LEFT(R127)="実",AND(OR(LEFT(R127,2)="US",LEFT(R127,2)="WO",LEFT(R127,2)="GB",LEFT(R127,2)="EP",LEFT(R127,2)="DE"),OR(MID(R127,3,1)="1",MID(R127,3,1)="2",MID(R127,3,1)="3",MID(R127,3,1)="4",MID(R127,3,1)="5",MID(R127,3,1)="6",MID(R127,3,1)="7",MID(R127,3,1)="8",MID(R127,3,1)="9",MID(R127,3,1)="0",))),"",VLOOKUP($C127,非特許文献リスト!$A$2:$C$196,2,FALSE))</f>
        <v/>
      </c>
      <c r="AD127" s="95" t="str">
        <f>IF(OR(LEFT(R127)="特",LEFT(R127)="実",AND(OR(LEFT(R127,2)="US",LEFT(R127,2)="WO",LEFT(R127,2)="GB",LEFT(R127,2)="EP",LEFT(R127,2)="DE"),OR(MID(R127,3,1)="1",MID(R127,3,1)="2",MID(R127,3,1)="3",MID(R127,3,1)="4",MID(R127,3,1)="5",MID(R127,3,1)="6",MID(R127,3,1)="7",MID(R127,3,1)="8",MID(R127,3,1)="9",MID(R127,3,1)="0",))),"",VLOOKUP($C127,非特許文献リスト!$A$2:$C$196,3,FALSE))</f>
        <v/>
      </c>
      <c r="AE127" s="175" t="str">
        <f t="shared" si="7"/>
        <v>日本特許文献</v>
      </c>
      <c r="AF127" s="176" t="str">
        <f>IF(OR(LEFT(R127)="特",LEFT(R127)="実"),VLOOKUP(R127,'証拠（JP特許）'!$B$2:$AB$299,10,FALSE),IF(AND(OR(LEFT(R127,2)="US",LEFT(R127,2)="WO",LEFT(R127,2)="GB",LEFT(R127,2)="EP",LEFT(R127,2)="DE"),OR(MID(R127,3,1)="1",MID(R127,3,1)="2",MID(R127,3,1)="3",MID(R127,3,1)="4",MID(R127,3,1)="5",MID(R127,3,1)="6",MID(R127,3,1)="7",MID(R127,3,1)="8",MID(R127,3,1)="9",MID(R127,3,1)="0",)),VLOOKUP(R127,'証拠（WW特許）'!$B$2:$M$90,8,FALSE),""))</f>
        <v>株式会社ニコン</v>
      </c>
      <c r="AG127" s="176" t="str">
        <f>IF(OR(LEFT(R127)="特",LEFT(R127)="実"),VLOOKUP(R127,'証拠（JP特許）'!$B$2:$AB$299,26,FALSE),IF(AND(OR(LEFT(R127,2)="US",LEFT(R127,2)="WO",LEFT(R127,2)="GB",LEFT(R127,2)="EP",LEFT(R127,2)="DE"),OR(MID(R127,3,1)="1",MID(R127,3,1)="2",MID(R127,3,1)="3",MID(R127,3,1)="4",MID(R127,3,1)="5",MID(R127,3,1)="6",MID(R127,3,1)="7",MID(R127,3,1)="8",MID(R127,3,1)="9",MID(R127,3,1)="0",)),VLOOKUP(R127,'証拠（WW特許）'!$B$2:$M$90,12,FALSE),""))</f>
        <v>岩本　譲治,引間　郁雄</v>
      </c>
      <c r="AH127" s="58" t="str">
        <f>IF(OR(LEFT(R127)="特",LEFT(R127)="実"),VLOOKUP(R127,'証拠（JP特許）'!$B$2:$X$299,20,FALSE),IF(AND(OR(LEFT(R127,2)="US",LEFT(R127,2)="WO",LEFT(R127,2)="GB",LEFT(R127,2)="EP",LEFT(R127,2)="DE"),OR(MID(R127,3,1)="1",MID(R127,3,1)="2",MID(R127,3,1)="3",MID(R127,3,1)="4",MID(R127,3,1)="5",MID(R127,3,1)="6",MID(R127,3,1)="7",MID(R127,3,1)="8",MID(R127,3,1)="9",MID(R127,3,1)="0",)),VLOOKUP(R127,'証拠（WW特許）'!$B$2:$U$90,20,FALSE),""))</f>
        <v>B23K  26/00    (2006.01),B23K  26/02    (2006.01),B23K  26/06    (2006.01),B23K  26/08    (2006.01),B23K  26/067   (2006.01)</v>
      </c>
      <c r="AI127" s="58" t="str">
        <f>IF(OR(LEFT(R127)="特",LEFT(R127)="実"),VLOOKUP(R127,'証拠（JP特許）'!$B$2:$X$299,21,FALSE),"")</f>
        <v xml:space="preserve">B23K 26/00      M,B23K 26/02      A,B23K 26/06      C,B23K 26/08      D,B23K 26/067      </v>
      </c>
      <c r="AJ127" s="58" t="str">
        <f>IF(OR(LEFT(R127)="特",LEFT(R127)="実"),VLOOKUP(R127,'証拠（JP特許）'!$B$2:$X$299,22,FALSE),"")</f>
        <v>4E068AA00,4E068CA08,4E068CA14,4E068CB05,4E068CD03,4E068CD04,4E068CD14,4E068CE04,4E068CE09</v>
      </c>
      <c r="AK127" s="59" t="str">
        <f>IF(OR(LEFT(R127)="特",LEFT(R127)="実"),VLOOKUP(R127,'証拠（JP特許）'!$B$2:$X$299,17,FALSE),IF(AND(OR(LEFT(R127,2)="US",LEFT(R127,2)="WO",LEFT(R127,2)="GB",LEFT(R127,2)="EP",LEFT(R127,2)="DE"),OR(MID(R127,3,1)="1",MID(R127,3,1)="2",MID(R127,3,1)="3",MID(R127,3,1)="4",MID(R127,3,1)="5",MID(R127,3,1)="6",MID(R127,3,1)="7",MID(R127,3,1)="8",MID(R127,3,1)="9",MID(R127,3,1)="0",)),VLOOKUP(R127,'証拠（WW特許）'!$B$2:$U$90,16,FALSE),""))</f>
        <v>1996.08.27</v>
      </c>
      <c r="AL127" s="58"/>
      <c r="AM127" s="58" t="s">
        <v>95</v>
      </c>
      <c r="AN127" s="58" t="s">
        <v>95</v>
      </c>
      <c r="AO127" s="58" t="str">
        <f ca="1">IF(OR(LEFT(R127)="特",LEFT(R127)="実",AND(OR(LEFT(R127,2)="US",LEFT(R127,2)="WO",LEFT(R127,2)="GB",LEFT(R127,2)="EP",LEFT(R127,2)="DE"),OR(MID(R127,3,1)="1",MID(R127,3,1)="2",MID(R127,3,1)="3",MID(R127,3,1)="4",MID(R127,3,1)="5",MID(R127,3,1)="6",MID(R127,3,1)="7",MID(R127,3,1)="8",MID(R127,3,1)="9",MID(R127,3,1)="0"))),IF(COUNTIF(INDIRECT("発明者引用!"&amp;ADDRESS(MATCH(C127,発明者引用!B$1:B$196,0),4)&amp;":"&amp;ADDRESS(MATCH(C127,発明者引用!B$1:B$196,0),17)),R127)+COUNTIF(INDIRECT("発明者引用!"&amp;ADDRESS(MATCH(C127,発明者引用!B$1:B$196,0),4)&amp;":"&amp;ADDRESS(MATCH(C127,発明者引用!B$1:B$196,0),17)),#REF!)+COUNTIF(INDIRECT("発明者引用!"&amp;ADDRESS(MATCH(C127,発明者引用!B$1:B$196,0),4)&amp;":"&amp;ADDRESS(MATCH(C127,発明者引用!B$1:B$196,0),17)),T127)&gt;0,"Yes","No"),"")</f>
        <v>No</v>
      </c>
      <c r="AP127" s="58" t="str">
        <f ca="1">IF(OR(LEFT(R127)="特",LEFT(R127)="実",AND(OR(LEFT(R127,2)="US",LEFT(R127,2)="WO",LEFT(R127,2)="GB",LEFT(R127,2)="EP",LEFT(R127,2)="DE"),OR(MID(R127,3,1)="1",MID(R127,3,1)="2",MID(R127,3,1)="3",MID(R127,3,1)="4",MID(R127,3,1)="5",MID(R127,3,1)="6",MID(R127,3,1)="7",MID(R127,3,1)="8",MID(R127,3,1)="9",MID(R127,3,1)="0"))),IF(VLOOKUP(C127,ファミリ引用特許WO!$A$2:$B$241,2,FALSE)+VLOOKUP(C127,ファミリ引用文献WO!$A$2:$C$241,3,FALSE)=0,"ISR無し",IF(COUNTIF(INDIRECT("ファミリ引用特許WO!"&amp;ADDRESS(MATCH(C127,ファミリ引用特許WO!$A$2:$A$241,0),1)&amp;":"&amp;ADDRESS(MATCH(C127,ファミリ引用特許WO!$A$2:$A$241,0),19)),R127)+COUNTIF(INDIRECT("ファミリ引用特許WO!"&amp;ADDRESS(MATCH(C127,ファミリ引用特許WO!$A$2:$A$241,0),1)&amp;":"&amp;ADDRESS(MATCH(C127,ファミリ引用特許WO!$A$2:$A$241,0),19)),S127)+COUNTIF(INDIRECT("ファミリ引用特許WO!"&amp;ADDRESS(MATCH(C127,ファミリ引用特許WO!$A$2:$A$241,0),1)&amp;":"&amp;ADDRESS(MATCH(C127,ファミリ引用特許WO!$A$2:$A$241,0),19)),T127)+COUNTIF(INDIRECT("ファミリ引用特許WO!"&amp;ADDRESS(MATCH(C127,ファミリ引用特許WO!$A$2:$A$241,0),1)&amp;":"&amp;ADDRESS(MATCH(C127,ファミリ引用特許WO!$A$2:$A$241,0),19)),W127)+COUNTIF(INDIRECT("ファミリ引用特許WO!"&amp;ADDRESS(MATCH(C127,ファミリ引用特許WO!$A$2:$A$241,0),1)&amp;":"&amp;ADDRESS(MATCH(C127,ファミリ引用特許WO!$A$2:$A$241,0),19)),Y127)&gt;0,"Yes","No")),"")</f>
        <v>ISR無し</v>
      </c>
      <c r="AQ127" s="55" t="str">
        <f ca="1">IF(OR(LEFT(R127)="特",LEFT(R127)="実",AND(OR(LEFT(R127,2)="US",LEFT(R127,2)="WO",LEFT(R127,2)="GB",LEFT(R127,2)="EP",LEFT(R127,2)="DE"),OR(MID(R127,3,1)="1",MID(R127,3,1)="2",MID(R127,3,1)="3",MID(R127,3,1)="4",MID(R127,3,1)="5",MID(R127,3,1)="6",MID(R127,3,1)="7",MID(R127,3,1)="8",MID(R127,3,1)="9",MID(R127,3,1)="0"))),IF(VLOOKUP(C127,'ファミリ引用特許表記修正（ex.A2→A）'!$A$2:$B$241,2,FALSE)=0,"family無し",IF(COUNTIF(INDIRECT("'ファミリ引用特許表記修正（ex.A2→A）'!"&amp;ADDRESS(MATCH(C127,'ファミリ引用特許表記修正（ex.A2→A）'!$A$2:$A$241,0),1)&amp;":"&amp;ADDRESS(MATCH(C127,'ファミリ引用特許表記修正（ex.A2→A）'!$A$2:$A$241,0),171)),R127)+COUNTIF(INDIRECT("'ファミリ引用特許表記修正（ex.A2→A）'!"&amp;ADDRESS(MATCH(C127,'ファミリ引用特許表記修正（ex.A2→A）'!$A$2:$A$241,0),1)&amp;":"&amp;ADDRESS(MATCH(C127,'ファミリ引用特許表記修正（ex.A2→A）'!$A$2:$A$241,0),171)),S127)+COUNTIF(INDIRECT("'ファミリ引用特許表記修正（ex.A2→A）'!"&amp;ADDRESS(MATCH(C127,'ファミリ引用特許表記修正（ex.A2→A）'!$A$2:$A$241,0),1)&amp;":"&amp;ADDRESS(MATCH(C127,'ファミリ引用特許表記修正（ex.A2→A）'!$A$2:$A$241,0),171)),T127)+COUNTIF(INDIRECT("'ファミリ引用特許表記修正（ex.A2→A）'!"&amp;ADDRESS(MATCH(C127,'ファミリ引用特許表記修正（ex.A2→A）'!$A$2:$A$241,0),1)&amp;":"&amp;ADDRESS(MATCH(C127,'ファミリ引用特許表記修正（ex.A2→A）'!$A$2:$A$241,0),171)),W127)+COUNTIF(INDIRECT("'ファミリ引用特許表記修正（ex.A2→A）'!"&amp;ADDRESS(MATCH(C127,'ファミリ引用特許表記修正（ex.A2→A）'!$A$2:$A$241,0),1)&amp;":"&amp;ADDRESS(MATCH(C127,'ファミリ引用特許表記修正（ex.A2→A）'!$A$2:$A$241,0),171)),Y127)&gt;0,"Yes","No")),"")</f>
        <v>Yes</v>
      </c>
      <c r="AR127" s="58" t="str">
        <f>IF(OR(LEFT(R127)="特",LEFT(R127)="実",AND(OR(LEFT(R127,2)="US",LEFT(R127,2)="WO",LEFT(R127,2)="GB",LEFT(R127,2)="EP",LEFT(R127,2)="DE"),OR(MID(R127,3,1)="1",MID(R127,3,1)="2",MID(R127,3,1)="3",MID(R127,3,1)="4",MID(R127,3,1)="5",MID(R127,3,1)="6",MID(R127,3,1)="7",MID(R127,3,1)="8",MID(R127,3,1)="9",MID(R127,3,1)="0",))),"",VLOOKUP($C127,ファミリ発明者引用文献!A$3:B$235,2,FALSE))</f>
        <v/>
      </c>
      <c r="AS127" s="55" t="str">
        <f>VLOOKUP(C127,ファミリ引用文献WO!A$2:B$241,2,FALSE)</f>
        <v/>
      </c>
      <c r="AT127" s="58" t="str">
        <f>VLOOKUP(C127,ファミリ引用文献!A$3:B$242,2,FALSE)</f>
        <v/>
      </c>
      <c r="AU127" s="58" t="str">
        <f>VLOOKUP(C127,審判データ!AH$2:BT$379,39,FALSE)</f>
        <v>CN01195591A;CN01161203C;CN01519075A;CN01274450C;特開平10-323785;特許03213882;特開2000-301374;特許03341114;US6087625</v>
      </c>
      <c r="AV127" s="62" t="str">
        <f ca="1">IF(INDIRECT("審判データ!"&amp;ADDRESS(MATCH(C127,審判データ!$AH$1:$AH$379,0),32))="早期審査の対象とする","早期審査","")</f>
        <v/>
      </c>
      <c r="AW127" s="665" t="str">
        <f t="shared" si="6"/>
        <v>一致</v>
      </c>
      <c r="AX127" s="666" t="str">
        <f>IF(LEFT(AE127,3)="日本特",IF(LEFT(C127)="特",VLOOKUP(C127,'本件、証拠文献テーマコード'!G$2:I$376,3,FALSE),VLOOKUP(C127,'本件、証拠文献テーマコード'!B$2:I$376,8,FALSE)),"")</f>
        <v>4E068,5E342,4E168</v>
      </c>
      <c r="AY127" s="666" t="str">
        <f>IF(LEFT(AE127,3)="日本特",IF(OR(MID(R127,2,1)="開",MID(R127,2,1)="表",MID(R127,2,1)="登"),VLOOKUP(R127,'本件、証拠文献テーマコード'!C$2:I$379,7,FALSE),VLOOKUP(R127,'本件、証拠文献テーマコード'!G$2:I$379,3,FALSE)),"")</f>
        <v>4E068,4E168</v>
      </c>
      <c r="AZ127" s="54"/>
    </row>
    <row r="128" spans="1:52" ht="27" x14ac:dyDescent="0.15">
      <c r="A128" s="860"/>
      <c r="B128" s="586" t="str">
        <f ca="1">IF(A128="",B127,INDIRECT("審判データ!"&amp;ADDRESS(MATCH(A128,審判データ!$HC$1:$HC$379,0),20))&amp;" / "&amp;INDIRECT("審判データ!"&amp;ADDRESS(MATCH(A128,審判データ!$HC$1:$HC$379,0),21)))</f>
        <v>2012 / 29-2</v>
      </c>
      <c r="C128" s="682">
        <v>3341114</v>
      </c>
      <c r="D128" s="284" t="s">
        <v>1678</v>
      </c>
      <c r="E128" s="163" t="str">
        <f ca="1">INDIRECT("審判データ!"&amp;ADDRESS(MATCH(C128,審判データ!$AH$1:$AH$379,0),55))</f>
        <v>住友重機械工業株式会社</v>
      </c>
      <c r="F128" s="43" t="str">
        <f ca="1">INDIRECT("審判データ!"&amp;ADDRESS(MATCH(C128,審判データ!$AH$1:$AH$379,0),56))</f>
        <v>礒　圭二</v>
      </c>
      <c r="G128" s="43" t="str">
        <f ca="1">INDIRECT("審判データ!"&amp;ADDRESS(MATCH(C128,審判データ!$AH$1:$AH$379,0),72))</f>
        <v>CN01195591A;CN01161203C;CN01519075A;CN01274450C;特開平10-323785;特許03213882;特開2000-301374;特許03341114;US6087625</v>
      </c>
      <c r="H128" s="43" t="str">
        <f ca="1">INDIRECT("審判データ!"&amp;ADDRESS(MATCH(C128,審判データ!$AH$1:$AH$379,0),41))</f>
        <v>B23K 26/08;B23K 26/00;B23K 26/00    330;H05K  3/00;B23K101:42;B23K101:42</v>
      </c>
      <c r="I128" s="43" t="str">
        <f ca="1">INDIRECT("審判データ!"&amp;ADDRESS(MATCH(C128,審判データ!$AH$1:$AH$379,0),49))</f>
        <v>B23K  26/08@AFI(JP);B23K  26/00@ALI(JP);B23K  26/38@ALI(JP);B23K 101/42@ALN(JP);H05K   3/00@ALI(JP)</v>
      </c>
      <c r="J128" s="43" t="str">
        <f ca="1">INDIRECT("審判データ!"&amp;ADDRESS(MATCH(C128,審判データ!$AH$1:$AH$379,0),51))</f>
        <v>B23K101:42;B23K 26/08        B;B23K 26/00        H;B23K 26/00    330;H05K  3/00        N;H05K  3/00        M;B23K 26/38    330</v>
      </c>
      <c r="K128" s="43" t="str">
        <f ca="1">INDIRECT("審判データ!"&amp;ADDRESS(MATCH(C128,審判データ!$AH$1:$AH$379,0),53))</f>
        <v>4E068 AF01;4E068 CE03;4E068 CE04;4E068 DA11</v>
      </c>
      <c r="L128" s="1005"/>
      <c r="M128" s="984"/>
      <c r="N128" s="1007"/>
      <c r="O128" s="1009"/>
      <c r="P128" s="1079"/>
      <c r="Q128" s="676" t="s">
        <v>118</v>
      </c>
      <c r="R128" s="644" t="s">
        <v>1556</v>
      </c>
      <c r="S128" s="646" t="str">
        <f>IF(OR(LEFT(R128)="特",LEFT(R128)="実"),VLOOKUP(R128,'証拠（JP特許）'!$B$2:$D$299,2,FALSE),IF(AND(OR(LEFT(R128,2)="US",LEFT(R128,2)="WO",LEFT(R128,2)="GB",LEFT(R128,2)="EP",LEFT(R128,2)="DE"),OR(MID(R128,3,1)="1",MID(R128,3,1)="2",MID(R128,3,1)="3",MID(R128,3,1)="4",MID(R128,3,1)="5",MID(R128,3,1)="6",MID(R128,3,1)="7",MID(R128,3,1)="8",MID(R128,3,1)="9",MID(R128,3,1)="0")),VLOOKUP(R128,'証拠（WW特許）'!$B$2:$C$90,2,FALSE),"_"))</f>
        <v>特願平5-176455</v>
      </c>
      <c r="T128" s="644" t="str">
        <f>IF(OR(LEFT(R128)="特",LEFT(R128)="実"),VLOOKUP(R128,'証拠（JP特許）'!$B$2:$E$299,4,FALSE),"_")</f>
        <v>JP3257157</v>
      </c>
      <c r="U128" s="694" t="s">
        <v>94</v>
      </c>
      <c r="V128" s="689" t="s">
        <v>25</v>
      </c>
      <c r="W128" s="690" t="str">
        <f t="shared" si="8"/>
        <v>JP0732183A</v>
      </c>
      <c r="X128" s="691"/>
      <c r="Y128" s="691" t="str">
        <f t="shared" si="9"/>
        <v>JP3257157B</v>
      </c>
      <c r="Z128" s="91" t="str">
        <f ca="1">IF(OR(LEFT(R128)="特",LEFT(R128)="実",AND(OR(LEFT(R128,2)="US",LEFT(R128,2)="WO",LEFT(R128,2)="GB",LEFT(R128,2)="EP",LEFT(R128,2)="DE"),OR(MID(R128,3,1)="1",MID(R128,3,1)="2",MID(R128,3,1)="3",MID(R128,3,1)="4",MID(R128,3,1)="5",MID(R128,3,1)="6",MID(R128,3,1)="7",MID(R128,3,1)="8",MID(R128,3,1)="9",MID(R128,3,1)="0",))),IF(COUNTIF(INDIRECT("拒絶理由・拒絶査定・異議申立!"&amp;ADDRESS(MATCH(C128,拒絶理由・拒絶査定・異議申立!B$1:B$1000,0),3)&amp;":"&amp;ADDRESS(MATCH(C128,拒絶理由・拒絶査定・異議申立!B$1:B$1000,0),50)),R128)+COUNTIF(INDIRECT("拒絶理由・拒絶査定・異議申立!"&amp;ADDRESS(MATCH(C128,拒絶理由・拒絶査定・異議申立!B$1:B$1000,0),3)&amp;":"&amp;ADDRESS(MATCH(C128,拒絶理由・拒絶査定・異議申立!B$1:B$1000,0),50)),T128)&gt;0,"Yes","No"),"")</f>
        <v>Yes</v>
      </c>
      <c r="AA128" s="92" t="str">
        <f ca="1">IF(OR(LEFT(R128)="特",LEFT(R128)="実",AND(OR(LEFT(R128,2)="US",LEFT(R128,2)="WO",LEFT(R128,2)="GB",LEFT(R128,2)="EP",LEFT(R128,2)="DE"),OR(MID(R128,3,1)="1",MID(R128,3,1)="2",MID(R128,3,1)="3",MID(R128,3,1)="4",MID(R128,3,1)="5",MID(R128,3,1)="6",MID(R128,3,1)="7",MID(R128,3,1)="8",MID(R128,3,1)="9",MID(R128,3,1)="0",))),IF(COUNTIF(INDIRECT("先行技術調査・登録査定!"&amp;ADDRESS(MATCH(C128,先行技術調査・登録査定!B$1:B$1000,0),3)&amp;":"&amp;ADDRESS(MATCH(C128,先行技術調査・登録査定!B$1:B$1000,0),49)),R128)+COUNTIF(INDIRECT("先行技術調査・登録査定!"&amp;ADDRESS(MATCH(C128,先行技術調査・登録査定!B$1:B$1000,0),3)&amp;":"&amp;ADDRESS(MATCH(C128,先行技術調査・登録査定!B$1:B$1000,0),49)),T128)&gt;0,"Yes","No"),"")</f>
        <v>No</v>
      </c>
      <c r="AB128" s="169" t="str">
        <f t="shared" ca="1" si="10"/>
        <v>No</v>
      </c>
      <c r="AC128" s="94" t="str">
        <f>IF(OR(LEFT(R128)="特",LEFT(R128)="実",AND(OR(LEFT(R128,2)="US",LEFT(R128,2)="WO",LEFT(R128,2)="GB",LEFT(R128,2)="EP",LEFT(R128,2)="DE"),OR(MID(R128,3,1)="1",MID(R128,3,1)="2",MID(R128,3,1)="3",MID(R128,3,1)="4",MID(R128,3,1)="5",MID(R128,3,1)="6",MID(R128,3,1)="7",MID(R128,3,1)="8",MID(R128,3,1)="9",MID(R128,3,1)="0",))),"",VLOOKUP($C128,非特許文献リスト!$A$2:$C$196,2,FALSE))</f>
        <v/>
      </c>
      <c r="AD128" s="95" t="str">
        <f>IF(OR(LEFT(R128)="特",LEFT(R128)="実",AND(OR(LEFT(R128,2)="US",LEFT(R128,2)="WO",LEFT(R128,2)="GB",LEFT(R128,2)="EP",LEFT(R128,2)="DE"),OR(MID(R128,3,1)="1",MID(R128,3,1)="2",MID(R128,3,1)="3",MID(R128,3,1)="4",MID(R128,3,1)="5",MID(R128,3,1)="6",MID(R128,3,1)="7",MID(R128,3,1)="8",MID(R128,3,1)="9",MID(R128,3,1)="0",))),"",VLOOKUP($C128,非特許文献リスト!$A$2:$C$196,3,FALSE))</f>
        <v/>
      </c>
      <c r="AE128" s="175" t="str">
        <f t="shared" si="7"/>
        <v>日本特許文献</v>
      </c>
      <c r="AF128" s="176" t="str">
        <f>IF(OR(LEFT(R128)="特",LEFT(R128)="実"),VLOOKUP(R128,'証拠（JP特許）'!$B$2:$AB$299,10,FALSE),IF(AND(OR(LEFT(R128,2)="US",LEFT(R128,2)="WO",LEFT(R128,2)="GB",LEFT(R128,2)="EP",LEFT(R128,2)="DE"),OR(MID(R128,3,1)="1",MID(R128,3,1)="2",MID(R128,3,1)="3",MID(R128,3,1)="4",MID(R128,3,1)="5",MID(R128,3,1)="6",MID(R128,3,1)="7",MID(R128,3,1)="8",MID(R128,3,1)="9",MID(R128,3,1)="0",)),VLOOKUP(R128,'証拠（WW特許）'!$B$2:$M$90,8,FALSE),""))</f>
        <v>松下電器産業株式会社</v>
      </c>
      <c r="AG128" s="176" t="str">
        <f>IF(OR(LEFT(R128)="特",LEFT(R128)="実"),VLOOKUP(R128,'証拠（JP特許）'!$B$2:$AB$299,26,FALSE),IF(AND(OR(LEFT(R128,2)="US",LEFT(R128,2)="WO",LEFT(R128,2)="GB",LEFT(R128,2)="EP",LEFT(R128,2)="DE"),OR(MID(R128,3,1)="1",MID(R128,3,1)="2",MID(R128,3,1)="3",MID(R128,3,1)="4",MID(R128,3,1)="5",MID(R128,3,1)="6",MID(R128,3,1)="7",MID(R128,3,1)="8",MID(R128,3,1)="9",MID(R128,3,1)="0",)),VLOOKUP(R128,'証拠（WW特許）'!$B$2:$M$90,12,FALSE),""))</f>
        <v>岡田　俊治,中井　出,植杉　雄二,持田　省郎</v>
      </c>
      <c r="AH128" s="58" t="str">
        <f>IF(OR(LEFT(R128)="特",LEFT(R128)="実"),VLOOKUP(R128,'証拠（JP特許）'!$B$2:$X$299,20,FALSE),IF(AND(OR(LEFT(R128,2)="US",LEFT(R128,2)="WO",LEFT(R128,2)="GB",LEFT(R128,2)="EP",LEFT(R128,2)="DE"),OR(MID(R128,3,1)="1",MID(R128,3,1)="2",MID(R128,3,1)="3",MID(R128,3,1)="4",MID(R128,3,1)="5",MID(R128,3,1)="6",MID(R128,3,1)="7",MID(R128,3,1)="8",MID(R128,3,1)="9",MID(R128,3,1)="0",)),VLOOKUP(R128,'証拠（WW特許）'!$B$2:$U$90,20,FALSE),""))</f>
        <v>B23K  26/06    (2006.01),B23K  26/08    (2006.01)</v>
      </c>
      <c r="AI128" s="58" t="str">
        <f>IF(OR(LEFT(R128)="特",LEFT(R128)="実"),VLOOKUP(R128,'証拠（JP特許）'!$B$2:$X$299,21,FALSE),"")</f>
        <v>B23K 26/06      A,B23K 26/08      B</v>
      </c>
      <c r="AJ128" s="58" t="str">
        <f>IF(OR(LEFT(R128)="特",LEFT(R128)="実"),VLOOKUP(R128,'証拠（JP特許）'!$B$2:$X$299,22,FALSE),"")</f>
        <v>4E068CD01,4E068CD04,4E068CD12,4E068CE02,4E068DA09</v>
      </c>
      <c r="AK128" s="59" t="str">
        <f>IF(OR(LEFT(R128)="特",LEFT(R128)="実"),VLOOKUP(R128,'証拠（JP特許）'!$B$2:$X$299,17,FALSE),IF(AND(OR(LEFT(R128,2)="US",LEFT(R128,2)="WO",LEFT(R128,2)="GB",LEFT(R128,2)="EP",LEFT(R128,2)="DE"),OR(MID(R128,3,1)="1",MID(R128,3,1)="2",MID(R128,3,1)="3",MID(R128,3,1)="4",MID(R128,3,1)="5",MID(R128,3,1)="6",MID(R128,3,1)="7",MID(R128,3,1)="8",MID(R128,3,1)="9",MID(R128,3,1)="0",)),VLOOKUP(R128,'証拠（WW特許）'!$B$2:$U$90,16,FALSE),""))</f>
        <v>1995.02.03</v>
      </c>
      <c r="AL128" s="58"/>
      <c r="AM128" s="58" t="s">
        <v>95</v>
      </c>
      <c r="AN128" s="58" t="s">
        <v>95</v>
      </c>
      <c r="AO128" s="58" t="str">
        <f ca="1">IF(OR(LEFT(R128)="特",LEFT(R128)="実",AND(OR(LEFT(R128,2)="US",LEFT(R128,2)="WO",LEFT(R128,2)="GB",LEFT(R128,2)="EP",LEFT(R128,2)="DE"),OR(MID(R128,3,1)="1",MID(R128,3,1)="2",MID(R128,3,1)="3",MID(R128,3,1)="4",MID(R128,3,1)="5",MID(R128,3,1)="6",MID(R128,3,1)="7",MID(R128,3,1)="8",MID(R128,3,1)="9",MID(R128,3,1)="0"))),IF(COUNTIF(INDIRECT("発明者引用!"&amp;ADDRESS(MATCH(C128,発明者引用!B$1:B$196,0),4)&amp;":"&amp;ADDRESS(MATCH(C128,発明者引用!B$1:B$196,0),17)),R128)+COUNTIF(INDIRECT("発明者引用!"&amp;ADDRESS(MATCH(C128,発明者引用!B$1:B$196,0),4)&amp;":"&amp;ADDRESS(MATCH(C128,発明者引用!B$1:B$196,0),17)),#REF!)+COUNTIF(INDIRECT("発明者引用!"&amp;ADDRESS(MATCH(C128,発明者引用!B$1:B$196,0),4)&amp;":"&amp;ADDRESS(MATCH(C128,発明者引用!B$1:B$196,0),17)),T128)&gt;0,"Yes","No"),"")</f>
        <v>No</v>
      </c>
      <c r="AP128" s="58" t="str">
        <f ca="1">IF(OR(LEFT(R128)="特",LEFT(R128)="実",AND(OR(LEFT(R128,2)="US",LEFT(R128,2)="WO",LEFT(R128,2)="GB",LEFT(R128,2)="EP",LEFT(R128,2)="DE"),OR(MID(R128,3,1)="1",MID(R128,3,1)="2",MID(R128,3,1)="3",MID(R128,3,1)="4",MID(R128,3,1)="5",MID(R128,3,1)="6",MID(R128,3,1)="7",MID(R128,3,1)="8",MID(R128,3,1)="9",MID(R128,3,1)="0"))),IF(VLOOKUP(C128,ファミリ引用特許WO!$A$2:$B$241,2,FALSE)+VLOOKUP(C128,ファミリ引用文献WO!$A$2:$C$241,3,FALSE)=0,"ISR無し",IF(COUNTIF(INDIRECT("ファミリ引用特許WO!"&amp;ADDRESS(MATCH(C128,ファミリ引用特許WO!$A$2:$A$241,0),1)&amp;":"&amp;ADDRESS(MATCH(C128,ファミリ引用特許WO!$A$2:$A$241,0),19)),R128)+COUNTIF(INDIRECT("ファミリ引用特許WO!"&amp;ADDRESS(MATCH(C128,ファミリ引用特許WO!$A$2:$A$241,0),1)&amp;":"&amp;ADDRESS(MATCH(C128,ファミリ引用特許WO!$A$2:$A$241,0),19)),S128)+COUNTIF(INDIRECT("ファミリ引用特許WO!"&amp;ADDRESS(MATCH(C128,ファミリ引用特許WO!$A$2:$A$241,0),1)&amp;":"&amp;ADDRESS(MATCH(C128,ファミリ引用特許WO!$A$2:$A$241,0),19)),T128)+COUNTIF(INDIRECT("ファミリ引用特許WO!"&amp;ADDRESS(MATCH(C128,ファミリ引用特許WO!$A$2:$A$241,0),1)&amp;":"&amp;ADDRESS(MATCH(C128,ファミリ引用特許WO!$A$2:$A$241,0),19)),W128)+COUNTIF(INDIRECT("ファミリ引用特許WO!"&amp;ADDRESS(MATCH(C128,ファミリ引用特許WO!$A$2:$A$241,0),1)&amp;":"&amp;ADDRESS(MATCH(C128,ファミリ引用特許WO!$A$2:$A$241,0),19)),Y128)&gt;0,"Yes","No")),"")</f>
        <v>ISR無し</v>
      </c>
      <c r="AQ128" s="55" t="str">
        <f ca="1">IF(OR(LEFT(R128)="特",LEFT(R128)="実",AND(OR(LEFT(R128,2)="US",LEFT(R128,2)="WO",LEFT(R128,2)="GB",LEFT(R128,2)="EP",LEFT(R128,2)="DE"),OR(MID(R128,3,1)="1",MID(R128,3,1)="2",MID(R128,3,1)="3",MID(R128,3,1)="4",MID(R128,3,1)="5",MID(R128,3,1)="6",MID(R128,3,1)="7",MID(R128,3,1)="8",MID(R128,3,1)="9",MID(R128,3,1)="0"))),IF(VLOOKUP(C128,'ファミリ引用特許表記修正（ex.A2→A）'!$A$2:$B$241,2,FALSE)=0,"family無し",IF(COUNTIF(INDIRECT("'ファミリ引用特許表記修正（ex.A2→A）'!"&amp;ADDRESS(MATCH(C128,'ファミリ引用特許表記修正（ex.A2→A）'!$A$2:$A$241,0),1)&amp;":"&amp;ADDRESS(MATCH(C128,'ファミリ引用特許表記修正（ex.A2→A）'!$A$2:$A$241,0),171)),R128)+COUNTIF(INDIRECT("'ファミリ引用特許表記修正（ex.A2→A）'!"&amp;ADDRESS(MATCH(C128,'ファミリ引用特許表記修正（ex.A2→A）'!$A$2:$A$241,0),1)&amp;":"&amp;ADDRESS(MATCH(C128,'ファミリ引用特許表記修正（ex.A2→A）'!$A$2:$A$241,0),171)),S128)+COUNTIF(INDIRECT("'ファミリ引用特許表記修正（ex.A2→A）'!"&amp;ADDRESS(MATCH(C128,'ファミリ引用特許表記修正（ex.A2→A）'!$A$2:$A$241,0),1)&amp;":"&amp;ADDRESS(MATCH(C128,'ファミリ引用特許表記修正（ex.A2→A）'!$A$2:$A$241,0),171)),T128)+COUNTIF(INDIRECT("'ファミリ引用特許表記修正（ex.A2→A）'!"&amp;ADDRESS(MATCH(C128,'ファミリ引用特許表記修正（ex.A2→A）'!$A$2:$A$241,0),1)&amp;":"&amp;ADDRESS(MATCH(C128,'ファミリ引用特許表記修正（ex.A2→A）'!$A$2:$A$241,0),171)),W128)+COUNTIF(INDIRECT("'ファミリ引用特許表記修正（ex.A2→A）'!"&amp;ADDRESS(MATCH(C128,'ファミリ引用特許表記修正（ex.A2→A）'!$A$2:$A$241,0),1)&amp;":"&amp;ADDRESS(MATCH(C128,'ファミリ引用特許表記修正（ex.A2→A）'!$A$2:$A$241,0),171)),Y128)&gt;0,"Yes","No")),"")</f>
        <v>No</v>
      </c>
      <c r="AR128" s="58" t="str">
        <f>IF(OR(LEFT(R128)="特",LEFT(R128)="実",AND(OR(LEFT(R128,2)="US",LEFT(R128,2)="WO",LEFT(R128,2)="GB",LEFT(R128,2)="EP",LEFT(R128,2)="DE"),OR(MID(R128,3,1)="1",MID(R128,3,1)="2",MID(R128,3,1)="3",MID(R128,3,1)="4",MID(R128,3,1)="5",MID(R128,3,1)="6",MID(R128,3,1)="7",MID(R128,3,1)="8",MID(R128,3,1)="9",MID(R128,3,1)="0",))),"",VLOOKUP($C128,ファミリ発明者引用文献!A$3:B$235,2,FALSE))</f>
        <v/>
      </c>
      <c r="AS128" s="55" t="str">
        <f>VLOOKUP(C128,ファミリ引用文献WO!A$2:B$241,2,FALSE)</f>
        <v/>
      </c>
      <c r="AT128" s="58" t="str">
        <f>VLOOKUP(C128,ファミリ引用文献!A$3:B$242,2,FALSE)</f>
        <v/>
      </c>
      <c r="AU128" s="58" t="str">
        <f>VLOOKUP(C128,審判データ!AH$2:BT$379,39,FALSE)</f>
        <v>CN01195591A;CN01161203C;CN01519075A;CN01274450C;特開平10-323785;特許03213882;特開2000-301374;特許03341114;US6087625</v>
      </c>
      <c r="AV128" s="62" t="str">
        <f ca="1">IF(INDIRECT("審判データ!"&amp;ADDRESS(MATCH(C128,審判データ!$AH$1:$AH$379,0),32))="早期審査の対象とする","早期審査","")</f>
        <v/>
      </c>
      <c r="AW128" s="665" t="str">
        <f t="shared" si="6"/>
        <v>一致</v>
      </c>
      <c r="AX128" s="666" t="str">
        <f>IF(LEFT(AE128,3)="日本特",IF(LEFT(C128)="特",VLOOKUP(C128,'本件、証拠文献テーマコード'!G$2:I$376,3,FALSE),VLOOKUP(C128,'本件、証拠文献テーマコード'!B$2:I$376,8,FALSE)),"")</f>
        <v>4E068,5E342,4E168</v>
      </c>
      <c r="AY128" s="666" t="str">
        <f>IF(LEFT(AE128,3)="日本特",IF(OR(MID(R128,2,1)="開",MID(R128,2,1)="表",MID(R128,2,1)="登"),VLOOKUP(R128,'本件、証拠文献テーマコード'!C$2:I$379,7,FALSE),VLOOKUP(R128,'本件、証拠文献テーマコード'!G$2:I$379,3,FALSE)),"")</f>
        <v>4E068,4E168</v>
      </c>
      <c r="AZ128" s="54"/>
    </row>
    <row r="129" spans="1:52" ht="67.5" x14ac:dyDescent="0.15">
      <c r="A129" s="322" t="s">
        <v>22547</v>
      </c>
      <c r="B129" s="586" t="str">
        <f ca="1">IF(A129="",B128,INDIRECT("審判データ!"&amp;ADDRESS(MATCH(A129,審判データ!$HC$1:$HC$379,0),20))&amp;" / "&amp;INDIRECT("審判データ!"&amp;ADDRESS(MATCH(A129,審判データ!$HC$1:$HC$379,0),21)))</f>
        <v>2012 / 29-2</v>
      </c>
      <c r="C129" s="695">
        <v>3973006</v>
      </c>
      <c r="D129" s="325" t="s">
        <v>1692</v>
      </c>
      <c r="E129" s="163" t="str">
        <f ca="1">INDIRECT("審判データ!"&amp;ADDRESS(MATCH(C129,審判データ!$AH$1:$AH$379,0),55))</f>
        <v>日本電産サンキョー株式会社</v>
      </c>
      <c r="F129" s="43" t="str">
        <f ca="1">INDIRECT("審判データ!"&amp;ADDRESS(MATCH(C129,審判データ!$AH$1:$AH$379,0),56))</f>
        <v>矢澤　隆之</v>
      </c>
      <c r="G129" s="43" t="str">
        <f ca="1">INDIRECT("審判データ!"&amp;ADDRESS(MATCH(C129,審判データ!$AH$1:$AH$379,0),72))</f>
        <v>特開2001-274218;特許03973006;特開2006-198768;特許03973048;特開2007-030163;特許04519824;KR20010092685A;KR100425364B;TW00501969B</v>
      </c>
      <c r="H129" s="43" t="str">
        <f ca="1">INDIRECT("審判データ!"&amp;ADDRESS(MATCH(C129,審判データ!$AH$1:$AH$379,0),41))</f>
        <v>H01L 21/68;B25J  9/06;B65G 49/06;B65G 49/07</v>
      </c>
      <c r="I129" s="43" t="str">
        <f ca="1">INDIRECT("審判データ!"&amp;ADDRESS(MATCH(C129,審判データ!$AH$1:$AH$379,0),49))</f>
        <v>B65G  49/06@AFI(JP);H01L  21/677@AFI(JP);B25J   9/06@ALI(JP);B25J  17/00@ALI(KR);B65G  49/07@ALI(JP);H01L  21/68@ALI(EP)</v>
      </c>
      <c r="J129" s="43" t="str">
        <f ca="1">INDIRECT("審判データ!"&amp;ADDRESS(MATCH(C129,審判データ!$AH$1:$AH$379,0),51))</f>
        <v>B65G 49/06        Z;B65G 49/07        C;B25J  9/06        D;H01L 21/68        A</v>
      </c>
      <c r="K129" s="43" t="str">
        <f ca="1">INDIRECT("審判データ!"&amp;ADDRESS(MATCH(C129,審判データ!$AH$1:$AH$379,0),53))</f>
        <v>3F060 AA01;3F060 AA07;3F060 AA08;3F060 BA06;3F060 DA07;3F060 EB07;3F060 EB12;3F060 EC08;3F060 EC12;3F060 FA02;3F060 DA10;5F031 CA02;5F031 CA05;5F031 FA01;5F031 FA02;5F031 FA07;5F031 FA11;5F031 GA43;5F031 GA47;5F031 GA48;5F031 GA49;5F031 GA50;5F031 PA18;3C007 AS03;3C007 BS15;3C007 BS26;3C007 BT11;3C007 CT02;3C007 CT04;3C007 CT05;3C007 CT07;3C007 CV07;3C007 CW07;3C007 CY36;3C007 HT02;3C007 MS05;3C007 NS12;3C007 NS13;3C707 AS03;3C707 BS15;3C707 BS26;3C707 BT11;3C707 CT02;3C707 CT04;3C707 CT05;3C707 CT07;3C707 CV07;3C707 CW07;3C707 CY36;3C707 HT02;3C707 MS05;3C707 NS12;3C707 NS13</v>
      </c>
      <c r="L129" s="654" t="s">
        <v>22548</v>
      </c>
      <c r="M129" s="644" t="s">
        <v>876</v>
      </c>
      <c r="N129" s="696" t="s">
        <v>22549</v>
      </c>
      <c r="O129" s="661">
        <v>0</v>
      </c>
      <c r="P129" s="694" t="s">
        <v>91</v>
      </c>
      <c r="Q129" s="676" t="s">
        <v>91</v>
      </c>
      <c r="R129" s="644" t="s">
        <v>1703</v>
      </c>
      <c r="S129" s="646" t="str">
        <f>IF(OR(LEFT(R129)="特",LEFT(R129)="実"),VLOOKUP(R129,'証拠（JP特許）'!$B$2:$D$299,2,FALSE),IF(AND(OR(LEFT(R129,2)="US",LEFT(R129,2)="WO",LEFT(R129,2)="GB",LEFT(R129,2)="EP",LEFT(R129,2)="DE"),OR(MID(R129,3,1)="1",MID(R129,3,1)="2",MID(R129,3,1)="3",MID(R129,3,1)="4",MID(R129,3,1)="5",MID(R129,3,1)="6",MID(R129,3,1)="7",MID(R129,3,1)="8",MID(R129,3,1)="9",MID(R129,3,1)="0")),VLOOKUP(R129,'証拠（WW特許）'!$B$2:$C$90,2,FALSE),"_"))</f>
        <v>特願平2-201703</v>
      </c>
      <c r="T129" s="644" t="str">
        <f>IF(OR(LEFT(R129)="特",LEFT(R129)="実"),VLOOKUP(R129,'証拠（JP特許）'!$B$2:$E$299,4,FALSE),"_")</f>
        <v>JP2831820</v>
      </c>
      <c r="U129" s="694" t="s">
        <v>94</v>
      </c>
      <c r="V129" s="689" t="s">
        <v>25</v>
      </c>
      <c r="W129" s="690" t="str">
        <f t="shared" si="8"/>
        <v>JP0487785A</v>
      </c>
      <c r="X129" s="691"/>
      <c r="Y129" s="691" t="str">
        <f t="shared" si="9"/>
        <v>JP2831820B</v>
      </c>
      <c r="Z129" s="91" t="str">
        <f ca="1">IF(OR(LEFT(R129)="特",LEFT(R129)="実",AND(OR(LEFT(R129,2)="US",LEFT(R129,2)="WO",LEFT(R129,2)="GB",LEFT(R129,2)="EP",LEFT(R129,2)="DE"),OR(MID(R129,3,1)="1",MID(R129,3,1)="2",MID(R129,3,1)="3",MID(R129,3,1)="4",MID(R129,3,1)="5",MID(R129,3,1)="6",MID(R129,3,1)="7",MID(R129,3,1)="8",MID(R129,3,1)="9",MID(R129,3,1)="0",))),IF(COUNTIF(INDIRECT("拒絶理由・拒絶査定・異議申立!"&amp;ADDRESS(MATCH(C129,拒絶理由・拒絶査定・異議申立!B$1:B$1000,0),3)&amp;":"&amp;ADDRESS(MATCH(C129,拒絶理由・拒絶査定・異議申立!B$1:B$1000,0),50)),R129)+COUNTIF(INDIRECT("拒絶理由・拒絶査定・異議申立!"&amp;ADDRESS(MATCH(C129,拒絶理由・拒絶査定・異議申立!B$1:B$1000,0),3)&amp;":"&amp;ADDRESS(MATCH(C129,拒絶理由・拒絶査定・異議申立!B$1:B$1000,0),50)),T129)&gt;0,"Yes","No"),"")</f>
        <v>No</v>
      </c>
      <c r="AA129" s="92" t="str">
        <f ca="1">IF(OR(LEFT(R129)="特",LEFT(R129)="実",AND(OR(LEFT(R129,2)="US",LEFT(R129,2)="WO",LEFT(R129,2)="GB",LEFT(R129,2)="EP",LEFT(R129,2)="DE"),OR(MID(R129,3,1)="1",MID(R129,3,1)="2",MID(R129,3,1)="3",MID(R129,3,1)="4",MID(R129,3,1)="5",MID(R129,3,1)="6",MID(R129,3,1)="7",MID(R129,3,1)="8",MID(R129,3,1)="9",MID(R129,3,1)="0",))),IF(COUNTIF(INDIRECT("先行技術調査・登録査定!"&amp;ADDRESS(MATCH(C129,先行技術調査・登録査定!B$1:B$1000,0),3)&amp;":"&amp;ADDRESS(MATCH(C129,先行技術調査・登録査定!B$1:B$1000,0),49)),R129)+COUNTIF(INDIRECT("先行技術調査・登録査定!"&amp;ADDRESS(MATCH(C129,先行技術調査・登録査定!B$1:B$1000,0),3)&amp;":"&amp;ADDRESS(MATCH(C129,先行技術調査・登録査定!B$1:B$1000,0),49)),T129)&gt;0,"Yes","No"),"")</f>
        <v>Yes</v>
      </c>
      <c r="AB129" s="169" t="str">
        <f t="shared" ca="1" si="10"/>
        <v>No</v>
      </c>
      <c r="AC129" s="94" t="str">
        <f>IF(OR(LEFT(R129)="特",LEFT(R129)="実",AND(OR(LEFT(R129,2)="US",LEFT(R129,2)="WO",LEFT(R129,2)="GB",LEFT(R129,2)="EP",LEFT(R129,2)="DE"),OR(MID(R129,3,1)="1",MID(R129,3,1)="2",MID(R129,3,1)="3",MID(R129,3,1)="4",MID(R129,3,1)="5",MID(R129,3,1)="6",MID(R129,3,1)="7",MID(R129,3,1)="8",MID(R129,3,1)="9",MID(R129,3,1)="0",))),"",VLOOKUP($C129,非特許文献リスト!$A$2:$C$196,2,FALSE))</f>
        <v/>
      </c>
      <c r="AD129" s="95" t="str">
        <f>IF(OR(LEFT(R129)="特",LEFT(R129)="実",AND(OR(LEFT(R129,2)="US",LEFT(R129,2)="WO",LEFT(R129,2)="GB",LEFT(R129,2)="EP",LEFT(R129,2)="DE"),OR(MID(R129,3,1)="1",MID(R129,3,1)="2",MID(R129,3,1)="3",MID(R129,3,1)="4",MID(R129,3,1)="5",MID(R129,3,1)="6",MID(R129,3,1)="7",MID(R129,3,1)="8",MID(R129,3,1)="9",MID(R129,3,1)="0",))),"",VLOOKUP($C129,非特許文献リスト!$A$2:$C$196,3,FALSE))</f>
        <v/>
      </c>
      <c r="AE129" s="175" t="str">
        <f t="shared" si="7"/>
        <v>日本特許文献</v>
      </c>
      <c r="AF129" s="176" t="str">
        <f>IF(OR(LEFT(R129)="特",LEFT(R129)="実"),VLOOKUP(R129,'証拠（JP特許）'!$B$2:$AB$299,10,FALSE),IF(AND(OR(LEFT(R129,2)="US",LEFT(R129,2)="WO",LEFT(R129,2)="GB",LEFT(R129,2)="EP",LEFT(R129,2)="DE"),OR(MID(R129,3,1)="1",MID(R129,3,1)="2",MID(R129,3,1)="3",MID(R129,3,1)="4",MID(R129,3,1)="5",MID(R129,3,1)="6",MID(R129,3,1)="7",MID(R129,3,1)="8",MID(R129,3,1)="9",MID(R129,3,1)="0",)),VLOOKUP(R129,'証拠（WW特許）'!$B$2:$M$90,8,FALSE),""))</f>
        <v>ワイエイシイ株式会社</v>
      </c>
      <c r="AG129" s="176" t="str">
        <f>IF(OR(LEFT(R129)="特",LEFT(R129)="実"),VLOOKUP(R129,'証拠（JP特許）'!$B$2:$AB$299,26,FALSE),IF(AND(OR(LEFT(R129,2)="US",LEFT(R129,2)="WO",LEFT(R129,2)="GB",LEFT(R129,2)="EP",LEFT(R129,2)="DE"),OR(MID(R129,3,1)="1",MID(R129,3,1)="2",MID(R129,3,1)="3",MID(R129,3,1)="4",MID(R129,3,1)="5",MID(R129,3,1)="6",MID(R129,3,1)="7",MID(R129,3,1)="8",MID(R129,3,1)="9",MID(R129,3,1)="0",)),VLOOKUP(R129,'証拠（WW特許）'!$B$2:$M$90,12,FALSE),""))</f>
        <v>小島　健一</v>
      </c>
      <c r="AH129" s="58" t="str">
        <f>IF(OR(LEFT(R129)="特",LEFT(R129)="実"),VLOOKUP(R129,'証拠（JP特許）'!$B$2:$X$299,20,FALSE),IF(AND(OR(LEFT(R129,2)="US",LEFT(R129,2)="WO",LEFT(R129,2)="GB",LEFT(R129,2)="EP",LEFT(R129,2)="DE"),OR(MID(R129,3,1)="1",MID(R129,3,1)="2",MID(R129,3,1)="3",MID(R129,3,1)="4",MID(R129,3,1)="5",MID(R129,3,1)="6",MID(R129,3,1)="7",MID(R129,3,1)="8",MID(R129,3,1)="9",MID(R129,3,1)="0",)),VLOOKUP(R129,'証拠（WW特許）'!$B$2:$U$90,20,FALSE),""))</f>
        <v>B25J   9/06    (2006.01),H01L  21/677   (2006.01),B25J  21/00    (2006.01)</v>
      </c>
      <c r="AI129" s="58" t="str">
        <f>IF(OR(LEFT(R129)="特",LEFT(R129)="実"),VLOOKUP(R129,'証拠（JP特許）'!$B$2:$X$299,21,FALSE),"")</f>
        <v xml:space="preserve">B25J  9/06      D,H01L 21/68      A,B25J 21/00       </v>
      </c>
      <c r="AJ129" s="58" t="str">
        <f>IF(OR(LEFT(R129)="特",LEFT(R129)="実"),VLOOKUP(R129,'証拠（JP特許）'!$B$2:$X$299,22,FALSE),"")</f>
        <v>5F031BB01,5F031BB05,5F031CC12,5F031CC13,5F031CC20,5F031EE01,5F031EE12,5F031KK06,5F031LL05,3F060AA00,3F060AA01,3F060BA06,3F060CA00,3F060DA00,3F060EA00,3F060EB12,3F060EC12,3F060FA02,3F060GA05,3F060GA13,3F060GB02,3F060HA28,5F031MA09,5F031MA13,5F031MA16,5F031MA32,5F031NA05,5F031NA09,5F031PA02,5F031CA02,5F031CA05,5F031DA01,5F031FA01,5F031FA02,5F031FA07,5F031FA11,5F031FA12,5F031FA14,5F031GA05,5F031GA10,5F031GA13,5F031GA15,5F031GA44,5F031GA45,5F031GA47,5F031GA48,5F031GA49,5F031GA50,5F031GA55,5F031LA04,5F031LA09,5F031LA13,5F031MA04,5F031MA07,3C007AS05,3C007AS25,3C007BS15,3C007BS26,3C007BT11,3C007CV07,3C007CW07,3C007CY36,3C007ES17,3C007HS27,3C007HT02,3C007HT16,3C007KV01,3C007LV01,3C007LV02,3C007LV23,3C007MT02,3C007NS12,3C707AS05,3C707AS25,3C707BS15,3C707BS26,3C707BT11,3C707CV07,3C707CW07,3C707CY36,3C707ES17,3C707HS27,3C707HT02,3C707HT16,3C707KV01,3C707LV01,3C707LV02,3C707LV23,3C707MT02,3C707NS12</v>
      </c>
      <c r="AK129" s="59" t="str">
        <f>IF(OR(LEFT(R129)="特",LEFT(R129)="実"),VLOOKUP(R129,'証拠（JP特許）'!$B$2:$X$299,17,FALSE),IF(AND(OR(LEFT(R129,2)="US",LEFT(R129,2)="WO",LEFT(R129,2)="GB",LEFT(R129,2)="EP",LEFT(R129,2)="DE"),OR(MID(R129,3,1)="1",MID(R129,3,1)="2",MID(R129,3,1)="3",MID(R129,3,1)="4",MID(R129,3,1)="5",MID(R129,3,1)="6",MID(R129,3,1)="7",MID(R129,3,1)="8",MID(R129,3,1)="9",MID(R129,3,1)="0",)),VLOOKUP(R129,'証拠（WW特許）'!$B$2:$U$90,16,FALSE),""))</f>
        <v>1992.03.19</v>
      </c>
      <c r="AL129" s="58"/>
      <c r="AM129" s="58" t="s">
        <v>95</v>
      </c>
      <c r="AN129" s="58" t="s">
        <v>95</v>
      </c>
      <c r="AO129" s="58" t="str">
        <f ca="1">IF(OR(LEFT(R129)="特",LEFT(R129)="実",AND(OR(LEFT(R129,2)="US",LEFT(R129,2)="WO",LEFT(R129,2)="GB",LEFT(R129,2)="EP",LEFT(R129,2)="DE"),OR(MID(R129,3,1)="1",MID(R129,3,1)="2",MID(R129,3,1)="3",MID(R129,3,1)="4",MID(R129,3,1)="5",MID(R129,3,1)="6",MID(R129,3,1)="7",MID(R129,3,1)="8",MID(R129,3,1)="9",MID(R129,3,1)="0"))),IF(COUNTIF(INDIRECT("発明者引用!"&amp;ADDRESS(MATCH(C129,発明者引用!B$1:B$196,0),4)&amp;":"&amp;ADDRESS(MATCH(C129,発明者引用!B$1:B$196,0),17)),R129)+COUNTIF(INDIRECT("発明者引用!"&amp;ADDRESS(MATCH(C129,発明者引用!B$1:B$196,0),4)&amp;":"&amp;ADDRESS(MATCH(C129,発明者引用!B$1:B$196,0),17)),#REF!)+COUNTIF(INDIRECT("発明者引用!"&amp;ADDRESS(MATCH(C129,発明者引用!B$1:B$196,0),4)&amp;":"&amp;ADDRESS(MATCH(C129,発明者引用!B$1:B$196,0),17)),T129)&gt;0,"Yes","No"),"")</f>
        <v>No</v>
      </c>
      <c r="AP129" s="58" t="str">
        <f ca="1">IF(OR(LEFT(R129)="特",LEFT(R129)="実",AND(OR(LEFT(R129,2)="US",LEFT(R129,2)="WO",LEFT(R129,2)="GB",LEFT(R129,2)="EP",LEFT(R129,2)="DE"),OR(MID(R129,3,1)="1",MID(R129,3,1)="2",MID(R129,3,1)="3",MID(R129,3,1)="4",MID(R129,3,1)="5",MID(R129,3,1)="6",MID(R129,3,1)="7",MID(R129,3,1)="8",MID(R129,3,1)="9",MID(R129,3,1)="0"))),IF(VLOOKUP(C129,ファミリ引用特許WO!$A$2:$B$241,2,FALSE)+VLOOKUP(C129,ファミリ引用文献WO!$A$2:$C$241,3,FALSE)=0,"ISR無し",IF(COUNTIF(INDIRECT("ファミリ引用特許WO!"&amp;ADDRESS(MATCH(C129,ファミリ引用特許WO!$A$2:$A$241,0),1)&amp;":"&amp;ADDRESS(MATCH(C129,ファミリ引用特許WO!$A$2:$A$241,0),19)),R129)+COUNTIF(INDIRECT("ファミリ引用特許WO!"&amp;ADDRESS(MATCH(C129,ファミリ引用特許WO!$A$2:$A$241,0),1)&amp;":"&amp;ADDRESS(MATCH(C129,ファミリ引用特許WO!$A$2:$A$241,0),19)),S129)+COUNTIF(INDIRECT("ファミリ引用特許WO!"&amp;ADDRESS(MATCH(C129,ファミリ引用特許WO!$A$2:$A$241,0),1)&amp;":"&amp;ADDRESS(MATCH(C129,ファミリ引用特許WO!$A$2:$A$241,0),19)),T129)+COUNTIF(INDIRECT("ファミリ引用特許WO!"&amp;ADDRESS(MATCH(C129,ファミリ引用特許WO!$A$2:$A$241,0),1)&amp;":"&amp;ADDRESS(MATCH(C129,ファミリ引用特許WO!$A$2:$A$241,0),19)),W129)+COUNTIF(INDIRECT("ファミリ引用特許WO!"&amp;ADDRESS(MATCH(C129,ファミリ引用特許WO!$A$2:$A$241,0),1)&amp;":"&amp;ADDRESS(MATCH(C129,ファミリ引用特許WO!$A$2:$A$241,0),19)),Y129)&gt;0,"Yes","No")),"")</f>
        <v>ISR無し</v>
      </c>
      <c r="AQ129" s="55" t="str">
        <f ca="1">IF(OR(LEFT(R129)="特",LEFT(R129)="実",AND(OR(LEFT(R129,2)="US",LEFT(R129,2)="WO",LEFT(R129,2)="GB",LEFT(R129,2)="EP",LEFT(R129,2)="DE"),OR(MID(R129,3,1)="1",MID(R129,3,1)="2",MID(R129,3,1)="3",MID(R129,3,1)="4",MID(R129,3,1)="5",MID(R129,3,1)="6",MID(R129,3,1)="7",MID(R129,3,1)="8",MID(R129,3,1)="9",MID(R129,3,1)="0"))),IF(VLOOKUP(C129,'ファミリ引用特許表記修正（ex.A2→A）'!$A$2:$B$241,2,FALSE)=0,"family無し",IF(COUNTIF(INDIRECT("'ファミリ引用特許表記修正（ex.A2→A）'!"&amp;ADDRESS(MATCH(C129,'ファミリ引用特許表記修正（ex.A2→A）'!$A$2:$A$241,0),1)&amp;":"&amp;ADDRESS(MATCH(C129,'ファミリ引用特許表記修正（ex.A2→A）'!$A$2:$A$241,0),171)),R129)+COUNTIF(INDIRECT("'ファミリ引用特許表記修正（ex.A2→A）'!"&amp;ADDRESS(MATCH(C129,'ファミリ引用特許表記修正（ex.A2→A）'!$A$2:$A$241,0),1)&amp;":"&amp;ADDRESS(MATCH(C129,'ファミリ引用特許表記修正（ex.A2→A）'!$A$2:$A$241,0),171)),S129)+COUNTIF(INDIRECT("'ファミリ引用特許表記修正（ex.A2→A）'!"&amp;ADDRESS(MATCH(C129,'ファミリ引用特許表記修正（ex.A2→A）'!$A$2:$A$241,0),1)&amp;":"&amp;ADDRESS(MATCH(C129,'ファミリ引用特許表記修正（ex.A2→A）'!$A$2:$A$241,0),171)),T129)+COUNTIF(INDIRECT("'ファミリ引用特許表記修正（ex.A2→A）'!"&amp;ADDRESS(MATCH(C129,'ファミリ引用特許表記修正（ex.A2→A）'!$A$2:$A$241,0),1)&amp;":"&amp;ADDRESS(MATCH(C129,'ファミリ引用特許表記修正（ex.A2→A）'!$A$2:$A$241,0),171)),W129)+COUNTIF(INDIRECT("'ファミリ引用特許表記修正（ex.A2→A）'!"&amp;ADDRESS(MATCH(C129,'ファミリ引用特許表記修正（ex.A2→A）'!$A$2:$A$241,0),1)&amp;":"&amp;ADDRESS(MATCH(C129,'ファミリ引用特許表記修正（ex.A2→A）'!$A$2:$A$241,0),171)),Y129)&gt;0,"Yes","No")),"")</f>
        <v>No</v>
      </c>
      <c r="AR129" s="58" t="str">
        <f>IF(OR(LEFT(R129)="特",LEFT(R129)="実",AND(OR(LEFT(R129,2)="US",LEFT(R129,2)="WO",LEFT(R129,2)="GB",LEFT(R129,2)="EP",LEFT(R129,2)="DE"),OR(MID(R129,3,1)="1",MID(R129,3,1)="2",MID(R129,3,1)="3",MID(R129,3,1)="4",MID(R129,3,1)="5",MID(R129,3,1)="6",MID(R129,3,1)="7",MID(R129,3,1)="8",MID(R129,3,1)="9",MID(R129,3,1)="0",))),"",VLOOKUP($C129,ファミリ発明者引用文献!A$3:B$235,2,FALSE))</f>
        <v/>
      </c>
      <c r="AS129" s="55" t="str">
        <f>VLOOKUP(C129,ファミリ引用文献WO!A$2:B$241,2,FALSE)</f>
        <v/>
      </c>
      <c r="AT129" s="58" t="str">
        <f>VLOOKUP(C129,ファミリ引用文献!A$3:B$242,2,FALSE)</f>
        <v/>
      </c>
      <c r="AU129" s="58" t="str">
        <f>VLOOKUP(C129,審判データ!AH$2:BT$379,39,FALSE)</f>
        <v>特開2001-274218;特許03973006;特開2006-198768;特許03973048;特開2007-030163;特許04519824;KR20010092685A;KR100425364B;TW00501969B</v>
      </c>
      <c r="AV129" s="62" t="str">
        <f ca="1">IF(INDIRECT("審判データ!"&amp;ADDRESS(MATCH(C129,審判データ!$AH$1:$AH$379,0),32))="早期審査の対象とする","早期審査","")</f>
        <v>早期審査</v>
      </c>
      <c r="AW129" s="665" t="str">
        <f t="shared" si="6"/>
        <v>不一致</v>
      </c>
      <c r="AX129" s="666" t="str">
        <f>IF(LEFT(AE129,3)="日本特",IF(LEFT(C129)="特",VLOOKUP(C129,'本件、証拠文献テーマコード'!G$2:I$376,3,FALSE),VLOOKUP(C129,'本件、証拠文献テーマコード'!B$2:I$376,8,FALSE)),"")</f>
        <v>3F045,3F060,5F031,3C007,3C707,5F131</v>
      </c>
      <c r="AY129" s="666" t="str">
        <f>IF(LEFT(AE129,3)="日本特",IF(OR(MID(R129,2,1)="開",MID(R129,2,1)="表",MID(R129,2,1)="登"),VLOOKUP(R129,'本件、証拠文献テーマコード'!C$2:I$379,7,FALSE),VLOOKUP(R129,'本件、証拠文献テーマコード'!G$2:I$379,3,FALSE)),"")</f>
        <v>3F060,5F031,3C007,3C707,5F131</v>
      </c>
      <c r="AZ129" s="54"/>
    </row>
    <row r="130" spans="1:52" ht="40.5" x14ac:dyDescent="0.15">
      <c r="A130" s="327" t="s">
        <v>22550</v>
      </c>
      <c r="B130" s="586" t="str">
        <f ca="1">IF(A130="",B129,INDIRECT("審判データ!"&amp;ADDRESS(MATCH(A130,審判データ!$HC$1:$HC$379,0),20))&amp;" / "&amp;INDIRECT("審判データ!"&amp;ADDRESS(MATCH(A130,審判データ!$HC$1:$HC$379,0),21)))</f>
        <v>2012 / 29-2</v>
      </c>
      <c r="C130" s="695">
        <v>3973006</v>
      </c>
      <c r="D130" s="325" t="s">
        <v>1692</v>
      </c>
      <c r="E130" s="163" t="str">
        <f ca="1">INDIRECT("審判データ!"&amp;ADDRESS(MATCH(C130,審判データ!$AH$1:$AH$379,0),55))</f>
        <v>日本電産サンキョー株式会社</v>
      </c>
      <c r="F130" s="43" t="str">
        <f ca="1">INDIRECT("審判データ!"&amp;ADDRESS(MATCH(C130,審判データ!$AH$1:$AH$379,0),56))</f>
        <v>矢澤　隆之</v>
      </c>
      <c r="G130" s="43" t="str">
        <f ca="1">INDIRECT("審判データ!"&amp;ADDRESS(MATCH(C130,審判データ!$AH$1:$AH$379,0),72))</f>
        <v>特開2001-274218;特許03973006;特開2006-198768;特許03973048;特開2007-030163;特許04519824;KR20010092685A;KR100425364B;TW00501969B</v>
      </c>
      <c r="H130" s="43" t="str">
        <f ca="1">INDIRECT("審判データ!"&amp;ADDRESS(MATCH(C130,審判データ!$AH$1:$AH$379,0),41))</f>
        <v>H01L 21/68;B25J  9/06;B65G 49/06;B65G 49/07</v>
      </c>
      <c r="I130" s="43" t="str">
        <f ca="1">INDIRECT("審判データ!"&amp;ADDRESS(MATCH(C130,審判データ!$AH$1:$AH$379,0),49))</f>
        <v>B65G  49/06@AFI(JP);H01L  21/677@AFI(JP);B25J   9/06@ALI(JP);B25J  17/00@ALI(KR);B65G  49/07@ALI(JP);H01L  21/68@ALI(EP)</v>
      </c>
      <c r="J130" s="43" t="str">
        <f ca="1">INDIRECT("審判データ!"&amp;ADDRESS(MATCH(C130,審判データ!$AH$1:$AH$379,0),51))</f>
        <v>B65G 49/06        Z;B65G 49/07        C;B25J  9/06        D;H01L 21/68        A</v>
      </c>
      <c r="K130" s="43" t="str">
        <f ca="1">INDIRECT("審判データ!"&amp;ADDRESS(MATCH(C130,審判データ!$AH$1:$AH$379,0),53))</f>
        <v>3F060 AA01;3F060 AA07;3F060 AA08;3F060 BA06;3F060 DA07;3F060 EB07;3F060 EB12;3F060 EC08;3F060 EC12;3F060 FA02;3F060 DA10;5F031 CA02;5F031 CA05;5F031 FA01;5F031 FA02;5F031 FA07;5F031 FA11;5F031 GA43;5F031 GA47;5F031 GA48;5F031 GA49;5F031 GA50;5F031 PA18;3C007 AS03;3C007 BS15;3C007 BS26;3C007 BT11;3C007 CT02;3C007 CT04;3C007 CT05;3C007 CT07;3C007 CV07;3C007 CW07;3C007 CY36;3C007 HT02;3C007 MS05;3C007 NS12;3C007 NS13;3C707 AS03;3C707 BS15;3C707 BS26;3C707 BT11;3C707 CT02;3C707 CT04;3C707 CT05;3C707 CT07;3C707 CV07;3C707 CW07;3C707 CY36;3C707 HT02;3C707 MS05;3C707 NS12;3C707 NS13</v>
      </c>
      <c r="L130" s="654" t="s">
        <v>22551</v>
      </c>
      <c r="M130" s="644"/>
      <c r="N130" s="696"/>
      <c r="O130" s="661"/>
      <c r="P130" s="694"/>
      <c r="Q130" s="676"/>
      <c r="R130" s="644"/>
      <c r="S130" s="646" t="str">
        <f>IF(OR(LEFT(R130)="特",LEFT(R130)="実"),VLOOKUP(R130,'証拠（JP特許）'!$B$2:$D$299,2,FALSE),IF(AND(OR(LEFT(R130,2)="US",LEFT(R130,2)="WO",LEFT(R130,2)="GB",LEFT(R130,2)="EP",LEFT(R130,2)="DE"),OR(MID(R130,3,1)="1",MID(R130,3,1)="2",MID(R130,3,1)="3",MID(R130,3,1)="4",MID(R130,3,1)="5",MID(R130,3,1)="6",MID(R130,3,1)="7",MID(R130,3,1)="8",MID(R130,3,1)="9",MID(R130,3,1)="0")),VLOOKUP(R130,'証拠（WW特許）'!$B$2:$C$90,2,FALSE),"_"))</f>
        <v>_</v>
      </c>
      <c r="T130" s="644" t="str">
        <f>IF(OR(LEFT(R130)="特",LEFT(R130)="実"),VLOOKUP(R130,'証拠（JP特許）'!$B$2:$E$299,4,FALSE),"_")</f>
        <v>_</v>
      </c>
      <c r="U130" s="694"/>
      <c r="V130" s="689"/>
      <c r="W130" s="690" t="str">
        <f t="shared" si="8"/>
        <v/>
      </c>
      <c r="X130" s="691"/>
      <c r="Y130" s="691" t="str">
        <f t="shared" si="9"/>
        <v/>
      </c>
      <c r="Z130" s="91" t="str">
        <f ca="1">IF(OR(LEFT(R130)="特",LEFT(R130)="実",AND(OR(LEFT(R130,2)="US",LEFT(R130,2)="WO",LEFT(R130,2)="GB",LEFT(R130,2)="EP",LEFT(R130,2)="DE"),OR(MID(R130,3,1)="1",MID(R130,3,1)="2",MID(R130,3,1)="3",MID(R130,3,1)="4",MID(R130,3,1)="5",MID(R130,3,1)="6",MID(R130,3,1)="7",MID(R130,3,1)="8",MID(R130,3,1)="9",MID(R130,3,1)="0",))),IF(COUNTIF(INDIRECT("拒絶理由・拒絶査定・異議申立!"&amp;ADDRESS(MATCH(C130,拒絶理由・拒絶査定・異議申立!B$1:B$1000,0),3)&amp;":"&amp;ADDRESS(MATCH(C130,拒絶理由・拒絶査定・異議申立!B$1:B$1000,0),50)),R130)+COUNTIF(INDIRECT("拒絶理由・拒絶査定・異議申立!"&amp;ADDRESS(MATCH(C130,拒絶理由・拒絶査定・異議申立!B$1:B$1000,0),3)&amp;":"&amp;ADDRESS(MATCH(C130,拒絶理由・拒絶査定・異議申立!B$1:B$1000,0),50)),T130)&gt;0,"Yes","No"),"")</f>
        <v/>
      </c>
      <c r="AA130" s="92" t="str">
        <f ca="1">IF(OR(LEFT(R130)="特",LEFT(R130)="実",AND(OR(LEFT(R130,2)="US",LEFT(R130,2)="WO",LEFT(R130,2)="GB",LEFT(R130,2)="EP",LEFT(R130,2)="DE"),OR(MID(R130,3,1)="1",MID(R130,3,1)="2",MID(R130,3,1)="3",MID(R130,3,1)="4",MID(R130,3,1)="5",MID(R130,3,1)="6",MID(R130,3,1)="7",MID(R130,3,1)="8",MID(R130,3,1)="9",MID(R130,3,1)="0",))),IF(COUNTIF(INDIRECT("先行技術調査・登録査定!"&amp;ADDRESS(MATCH(C130,先行技術調査・登録査定!B$1:B$1000,0),3)&amp;":"&amp;ADDRESS(MATCH(C130,先行技術調査・登録査定!B$1:B$1000,0),49)),R130)+COUNTIF(INDIRECT("先行技術調査・登録査定!"&amp;ADDRESS(MATCH(C130,先行技術調査・登録査定!B$1:B$1000,0),3)&amp;":"&amp;ADDRESS(MATCH(C130,先行技術調査・登録査定!B$1:B$1000,0),49)),T130)&gt;0,"Yes","No"),"")</f>
        <v/>
      </c>
      <c r="AB130" s="169" t="str">
        <f t="shared" ca="1" si="10"/>
        <v/>
      </c>
      <c r="AC130" s="94" t="str">
        <f>IF(OR(LEFT(R130)="特",LEFT(R130)="実",AND(OR(LEFT(R130,2)="US",LEFT(R130,2)="WO",LEFT(R130,2)="GB",LEFT(R130,2)="EP",LEFT(R130,2)="DE"),OR(MID(R130,3,1)="1",MID(R130,3,1)="2",MID(R130,3,1)="3",MID(R130,3,1)="4",MID(R130,3,1)="5",MID(R130,3,1)="6",MID(R130,3,1)="7",MID(R130,3,1)="8",MID(R130,3,1)="9",MID(R130,3,1)="0",))),"",VLOOKUP($C130,非特許文献リスト!$A$2:$C$196,2,FALSE))</f>
        <v/>
      </c>
      <c r="AD130" s="95" t="str">
        <f>IF(OR(LEFT(R130)="特",LEFT(R130)="実",AND(OR(LEFT(R130,2)="US",LEFT(R130,2)="WO",LEFT(R130,2)="GB",LEFT(R130,2)="EP",LEFT(R130,2)="DE"),OR(MID(R130,3,1)="1",MID(R130,3,1)="2",MID(R130,3,1)="3",MID(R130,3,1)="4",MID(R130,3,1)="5",MID(R130,3,1)="6",MID(R130,3,1)="7",MID(R130,3,1)="8",MID(R130,3,1)="9",MID(R130,3,1)="0",))),"",VLOOKUP($C130,非特許文献リスト!$A$2:$C$196,3,FALSE))</f>
        <v/>
      </c>
      <c r="AE130" s="175" t="str">
        <f t="shared" si="7"/>
        <v/>
      </c>
      <c r="AF130" s="176" t="str">
        <f>IF(OR(LEFT(R130)="特",LEFT(R130)="実"),VLOOKUP(R130,'証拠（JP特許）'!$B$2:$AB$299,10,FALSE),IF(AND(OR(LEFT(R130,2)="US",LEFT(R130,2)="WO",LEFT(R130,2)="GB",LEFT(R130,2)="EP",LEFT(R130,2)="DE"),OR(MID(R130,3,1)="1",MID(R130,3,1)="2",MID(R130,3,1)="3",MID(R130,3,1)="4",MID(R130,3,1)="5",MID(R130,3,1)="6",MID(R130,3,1)="7",MID(R130,3,1)="8",MID(R130,3,1)="9",MID(R130,3,1)="0",)),VLOOKUP(R130,'証拠（WW特許）'!$B$2:$M$90,8,FALSE),""))</f>
        <v/>
      </c>
      <c r="AG130" s="176" t="str">
        <f>IF(OR(LEFT(R130)="特",LEFT(R130)="実"),VLOOKUP(R130,'証拠（JP特許）'!$B$2:$AB$299,26,FALSE),IF(AND(OR(LEFT(R130,2)="US",LEFT(R130,2)="WO",LEFT(R130,2)="GB",LEFT(R130,2)="EP",LEFT(R130,2)="DE"),OR(MID(R130,3,1)="1",MID(R130,3,1)="2",MID(R130,3,1)="3",MID(R130,3,1)="4",MID(R130,3,1)="5",MID(R130,3,1)="6",MID(R130,3,1)="7",MID(R130,3,1)="8",MID(R130,3,1)="9",MID(R130,3,1)="0",)),VLOOKUP(R130,'証拠（WW特許）'!$B$2:$M$90,12,FALSE),""))</f>
        <v/>
      </c>
      <c r="AH130" s="58" t="str">
        <f>IF(OR(LEFT(R130)="特",LEFT(R130)="実"),VLOOKUP(R130,'証拠（JP特許）'!$B$2:$X$299,20,FALSE),IF(AND(OR(LEFT(R130,2)="US",LEFT(R130,2)="WO",LEFT(R130,2)="GB",LEFT(R130,2)="EP",LEFT(R130,2)="DE"),OR(MID(R130,3,1)="1",MID(R130,3,1)="2",MID(R130,3,1)="3",MID(R130,3,1)="4",MID(R130,3,1)="5",MID(R130,3,1)="6",MID(R130,3,1)="7",MID(R130,3,1)="8",MID(R130,3,1)="9",MID(R130,3,1)="0",)),VLOOKUP(R130,'証拠（WW特許）'!$B$2:$U$90,20,FALSE),""))</f>
        <v/>
      </c>
      <c r="AI130" s="58" t="str">
        <f>IF(OR(LEFT(R130)="特",LEFT(R130)="実"),VLOOKUP(R130,'証拠（JP特許）'!$B$2:$X$299,21,FALSE),"")</f>
        <v/>
      </c>
      <c r="AJ130" s="58" t="str">
        <f>IF(OR(LEFT(R130)="特",LEFT(R130)="実"),VLOOKUP(R130,'証拠（JP特許）'!$B$2:$X$299,22,FALSE),"")</f>
        <v/>
      </c>
      <c r="AK130" s="59" t="str">
        <f>IF(OR(LEFT(R130)="特",LEFT(R130)="実"),VLOOKUP(R130,'証拠（JP特許）'!$B$2:$X$299,17,FALSE),IF(AND(OR(LEFT(R130,2)="US",LEFT(R130,2)="WO",LEFT(R130,2)="GB",LEFT(R130,2)="EP",LEFT(R130,2)="DE"),OR(MID(R130,3,1)="1",MID(R130,3,1)="2",MID(R130,3,1)="3",MID(R130,3,1)="4",MID(R130,3,1)="5",MID(R130,3,1)="6",MID(R130,3,1)="7",MID(R130,3,1)="8",MID(R130,3,1)="9",MID(R130,3,1)="0",)),VLOOKUP(R130,'証拠（WW特許）'!$B$2:$U$90,16,FALSE),""))</f>
        <v/>
      </c>
      <c r="AL130" s="58"/>
      <c r="AM130" s="58"/>
      <c r="AN130" s="58"/>
      <c r="AO130" s="58" t="str">
        <f ca="1">IF(OR(LEFT(R130)="特",LEFT(R130)="実",AND(OR(LEFT(R130,2)="US",LEFT(R130,2)="WO",LEFT(R130,2)="GB",LEFT(R130,2)="EP",LEFT(R130,2)="DE"),OR(MID(R130,3,1)="1",MID(R130,3,1)="2",MID(R130,3,1)="3",MID(R130,3,1)="4",MID(R130,3,1)="5",MID(R130,3,1)="6",MID(R130,3,1)="7",MID(R130,3,1)="8",MID(R130,3,1)="9",MID(R130,3,1)="0"))),IF(COUNTIF(INDIRECT("発明者引用!"&amp;ADDRESS(MATCH(C130,発明者引用!B$1:B$196,0),4)&amp;":"&amp;ADDRESS(MATCH(C130,発明者引用!B$1:B$196,0),17)),R130)+COUNTIF(INDIRECT("発明者引用!"&amp;ADDRESS(MATCH(C130,発明者引用!B$1:B$196,0),4)&amp;":"&amp;ADDRESS(MATCH(C130,発明者引用!B$1:B$196,0),17)),#REF!)+COUNTIF(INDIRECT("発明者引用!"&amp;ADDRESS(MATCH(C130,発明者引用!B$1:B$196,0),4)&amp;":"&amp;ADDRESS(MATCH(C130,発明者引用!B$1:B$196,0),17)),T130)&gt;0,"Yes","No"),"")</f>
        <v/>
      </c>
      <c r="AP130" s="58" t="str">
        <f ca="1">IF(OR(LEFT(R130)="特",LEFT(R130)="実",AND(OR(LEFT(R130,2)="US",LEFT(R130,2)="WO",LEFT(R130,2)="GB",LEFT(R130,2)="EP",LEFT(R130,2)="DE"),OR(MID(R130,3,1)="1",MID(R130,3,1)="2",MID(R130,3,1)="3",MID(R130,3,1)="4",MID(R130,3,1)="5",MID(R130,3,1)="6",MID(R130,3,1)="7",MID(R130,3,1)="8",MID(R130,3,1)="9",MID(R130,3,1)="0"))),IF(VLOOKUP(C130,ファミリ引用特許WO!$A$2:$B$241,2,FALSE)+VLOOKUP(C130,ファミリ引用文献WO!$A$2:$C$241,3,FALSE)=0,"ISR無し",IF(COUNTIF(INDIRECT("ファミリ引用特許WO!"&amp;ADDRESS(MATCH(C130,ファミリ引用特許WO!$A$2:$A$241,0),1)&amp;":"&amp;ADDRESS(MATCH(C130,ファミリ引用特許WO!$A$2:$A$241,0),19)),R130)+COUNTIF(INDIRECT("ファミリ引用特許WO!"&amp;ADDRESS(MATCH(C130,ファミリ引用特許WO!$A$2:$A$241,0),1)&amp;":"&amp;ADDRESS(MATCH(C130,ファミリ引用特許WO!$A$2:$A$241,0),19)),S130)+COUNTIF(INDIRECT("ファミリ引用特許WO!"&amp;ADDRESS(MATCH(C130,ファミリ引用特許WO!$A$2:$A$241,0),1)&amp;":"&amp;ADDRESS(MATCH(C130,ファミリ引用特許WO!$A$2:$A$241,0),19)),T130)+COUNTIF(INDIRECT("ファミリ引用特許WO!"&amp;ADDRESS(MATCH(C130,ファミリ引用特許WO!$A$2:$A$241,0),1)&amp;":"&amp;ADDRESS(MATCH(C130,ファミリ引用特許WO!$A$2:$A$241,0),19)),W130)+COUNTIF(INDIRECT("ファミリ引用特許WO!"&amp;ADDRESS(MATCH(C130,ファミリ引用特許WO!$A$2:$A$241,0),1)&amp;":"&amp;ADDRESS(MATCH(C130,ファミリ引用特許WO!$A$2:$A$241,0),19)),Y130)&gt;0,"Yes","No")),"")</f>
        <v/>
      </c>
      <c r="AQ130" s="55" t="str">
        <f ca="1">IF(OR(LEFT(R130)="特",LEFT(R130)="実",AND(OR(LEFT(R130,2)="US",LEFT(R130,2)="WO",LEFT(R130,2)="GB",LEFT(R130,2)="EP",LEFT(R130,2)="DE"),OR(MID(R130,3,1)="1",MID(R130,3,1)="2",MID(R130,3,1)="3",MID(R130,3,1)="4",MID(R130,3,1)="5",MID(R130,3,1)="6",MID(R130,3,1)="7",MID(R130,3,1)="8",MID(R130,3,1)="9",MID(R130,3,1)="0"))),IF(VLOOKUP(C130,'ファミリ引用特許表記修正（ex.A2→A）'!$A$2:$B$241,2,FALSE)=0,"family無し",IF(COUNTIF(INDIRECT("'ファミリ引用特許表記修正（ex.A2→A）'!"&amp;ADDRESS(MATCH(C130,'ファミリ引用特許表記修正（ex.A2→A）'!$A$2:$A$241,0),1)&amp;":"&amp;ADDRESS(MATCH(C130,'ファミリ引用特許表記修正（ex.A2→A）'!$A$2:$A$241,0),171)),R130)+COUNTIF(INDIRECT("'ファミリ引用特許表記修正（ex.A2→A）'!"&amp;ADDRESS(MATCH(C130,'ファミリ引用特許表記修正（ex.A2→A）'!$A$2:$A$241,0),1)&amp;":"&amp;ADDRESS(MATCH(C130,'ファミリ引用特許表記修正（ex.A2→A）'!$A$2:$A$241,0),171)),S130)+COUNTIF(INDIRECT("'ファミリ引用特許表記修正（ex.A2→A）'!"&amp;ADDRESS(MATCH(C130,'ファミリ引用特許表記修正（ex.A2→A）'!$A$2:$A$241,0),1)&amp;":"&amp;ADDRESS(MATCH(C130,'ファミリ引用特許表記修正（ex.A2→A）'!$A$2:$A$241,0),171)),T130)+COUNTIF(INDIRECT("'ファミリ引用特許表記修正（ex.A2→A）'!"&amp;ADDRESS(MATCH(C130,'ファミリ引用特許表記修正（ex.A2→A）'!$A$2:$A$241,0),1)&amp;":"&amp;ADDRESS(MATCH(C130,'ファミリ引用特許表記修正（ex.A2→A）'!$A$2:$A$241,0),171)),W130)+COUNTIF(INDIRECT("'ファミリ引用特許表記修正（ex.A2→A）'!"&amp;ADDRESS(MATCH(C130,'ファミリ引用特許表記修正（ex.A2→A）'!$A$2:$A$241,0),1)&amp;":"&amp;ADDRESS(MATCH(C130,'ファミリ引用特許表記修正（ex.A2→A）'!$A$2:$A$241,0),171)),Y130)&gt;0,"Yes","No")),"")</f>
        <v/>
      </c>
      <c r="AR130" s="193" t="str">
        <f>IF(OR(LEFT(R130)="特",LEFT(R130)="実",AND(OR(LEFT(R130,2)="US",LEFT(R130,2)="WO",LEFT(R130,2)="GB",LEFT(R130,2)="EP",LEFT(R130,2)="DE"),OR(MID(R130,3,1)="1",MID(R130,3,1)="2",MID(R130,3,1)="3",MID(R130,3,1)="4",MID(R130,3,1)="5",MID(R130,3,1)="6",MID(R130,3,1)="7",MID(R130,3,1)="8",MID(R130,3,1)="9",MID(R130,3,1)="0",))),"",VLOOKUP($C130,ファミリ発明者引用文献!A$3:B$235,2,FALSE))</f>
        <v>,,</v>
      </c>
      <c r="AS130" s="55" t="str">
        <f>VLOOKUP(C130,ファミリ引用文献WO!A$2:B$241,2,FALSE)</f>
        <v/>
      </c>
      <c r="AT130" s="58" t="str">
        <f>VLOOKUP(C130,ファミリ引用文献!A$3:B$242,2,FALSE)</f>
        <v/>
      </c>
      <c r="AU130" s="58" t="str">
        <f>VLOOKUP(C130,審判データ!AH$2:BT$379,39,FALSE)</f>
        <v>特開2001-274218;特許03973006;特開2006-198768;特許03973048;特開2007-030163;特許04519824;KR20010092685A;KR100425364B;TW00501969B</v>
      </c>
      <c r="AV130" s="62" t="str">
        <f ca="1">IF(INDIRECT("審判データ!"&amp;ADDRESS(MATCH(C130,審判データ!$AH$1:$AH$379,0),32))="早期審査の対象とする","早期審査","")</f>
        <v>早期審査</v>
      </c>
      <c r="AW130" s="665" t="str">
        <f t="shared" si="6"/>
        <v/>
      </c>
      <c r="AX130" s="666" t="str">
        <f>IF(LEFT(AE130,3)="日本特",IF(LEFT(C130)="特",VLOOKUP(C130,'本件、証拠文献テーマコード'!G$2:I$376,3,FALSE),VLOOKUP(C130,'本件、証拠文献テーマコード'!B$2:I$376,8,FALSE)),"")</f>
        <v/>
      </c>
      <c r="AY130" s="666" t="str">
        <f>IF(LEFT(AE130,3)="日本特",IF(OR(MID(R130,2,1)="開",MID(R130,2,1)="表",MID(R130,2,1)="登"),VLOOKUP(R130,'本件、証拠文献テーマコード'!C$2:I$379,7,FALSE),VLOOKUP(R130,'本件、証拠文献テーマコード'!G$2:I$379,3,FALSE)),"")</f>
        <v/>
      </c>
      <c r="AZ130" s="54"/>
    </row>
    <row r="131" spans="1:52" ht="27" x14ac:dyDescent="0.15">
      <c r="A131" s="848" t="s">
        <v>22552</v>
      </c>
      <c r="B131" s="586" t="str">
        <f ca="1">IF(A131="",B130,INDIRECT("審判データ!"&amp;ADDRESS(MATCH(A131,審判データ!$HC$1:$HC$379,0),20))&amp;" / "&amp;INDIRECT("審判データ!"&amp;ADDRESS(MATCH(A131,審判データ!$HC$1:$HC$379,0),21)))</f>
        <v>2012 / 29-2</v>
      </c>
      <c r="C131" s="324">
        <v>3190321</v>
      </c>
      <c r="D131" s="325" t="s">
        <v>1722</v>
      </c>
      <c r="E131" s="163" t="s">
        <v>1723</v>
      </c>
      <c r="F131" s="43" t="s">
        <v>1724</v>
      </c>
      <c r="G131" s="43" t="s">
        <v>138</v>
      </c>
      <c r="H131" s="43" t="s">
        <v>1725</v>
      </c>
      <c r="I131" s="43" t="s">
        <v>1726</v>
      </c>
      <c r="J131" s="43" t="s">
        <v>1727</v>
      </c>
      <c r="K131" s="43" t="s">
        <v>138</v>
      </c>
      <c r="L131" s="1004" t="s">
        <v>22553</v>
      </c>
      <c r="M131" s="1021" t="s">
        <v>876</v>
      </c>
      <c r="N131" s="1006" t="s">
        <v>22554</v>
      </c>
      <c r="O131" s="1022">
        <v>0</v>
      </c>
      <c r="P131" s="1082" t="s">
        <v>22555</v>
      </c>
      <c r="Q131" s="697" t="s">
        <v>22556</v>
      </c>
      <c r="R131" s="698" t="s">
        <v>22557</v>
      </c>
      <c r="S131" s="699" t="s">
        <v>195</v>
      </c>
      <c r="T131" s="299" t="s">
        <v>195</v>
      </c>
      <c r="U131" s="694" t="s">
        <v>94</v>
      </c>
      <c r="V131" s="700" t="s">
        <v>122</v>
      </c>
      <c r="W131" s="701" t="s">
        <v>102</v>
      </c>
      <c r="X131" s="702"/>
      <c r="Y131" s="702" t="s">
        <v>102</v>
      </c>
      <c r="Z131" s="91" t="str">
        <f ca="1">IF(OR(LEFT(R131)="特",LEFT(R131)="実",AND(OR(LEFT(R131,2)="US",LEFT(R131,2)="WO",LEFT(R131,2)="GB",LEFT(R131,2)="EP",LEFT(R131,2)="DE"),OR(MID(R131,3,1)="1",MID(R131,3,1)="2",MID(R131,3,1)="3",MID(R131,3,1)="4",MID(R131,3,1)="5",MID(R131,3,1)="6",MID(R131,3,1)="7",MID(R131,3,1)="8",MID(R131,3,1)="9",MID(R131,3,1)="0",))),IF(COUNTIF(INDIRECT("拒絶理由・拒絶査定・異議申立!"&amp;ADDRESS(MATCH(C131,拒絶理由・拒絶査定・異議申立!B$1:B$1000,0),3)&amp;":"&amp;ADDRESS(MATCH(C131,拒絶理由・拒絶査定・異議申立!B$1:B$1000,0),50)),R131)+COUNTIF(INDIRECT("拒絶理由・拒絶査定・異議申立!"&amp;ADDRESS(MATCH(C131,拒絶理由・拒絶査定・異議申立!B$1:B$1000,0),3)&amp;":"&amp;ADDRESS(MATCH(C131,拒絶理由・拒絶査定・異議申立!B$1:B$1000,0),50)),T131)&gt;0,"Yes","No"),"")</f>
        <v/>
      </c>
      <c r="AA131" s="92" t="str">
        <f ca="1">IF(OR(LEFT(R131)="特",LEFT(R131)="実",AND(OR(LEFT(R131,2)="US",LEFT(R131,2)="WO",LEFT(R131,2)="GB",LEFT(R131,2)="EP",LEFT(R131,2)="DE"),OR(MID(R131,3,1)="1",MID(R131,3,1)="2",MID(R131,3,1)="3",MID(R131,3,1)="4",MID(R131,3,1)="5",MID(R131,3,1)="6",MID(R131,3,1)="7",MID(R131,3,1)="8",MID(R131,3,1)="9",MID(R131,3,1)="0",))),IF(COUNTIF(INDIRECT("先行技術調査・登録査定!"&amp;ADDRESS(MATCH(C131,先行技術調査・登録査定!B$1:B$1000,0),3)&amp;":"&amp;ADDRESS(MATCH(C131,先行技術調査・登録査定!B$1:B$1000,0),49)),R131)+COUNTIF(INDIRECT("先行技術調査・登録査定!"&amp;ADDRESS(MATCH(C131,先行技術調査・登録査定!B$1:B$1000,0),3)&amp;":"&amp;ADDRESS(MATCH(C131,先行技術調査・登録査定!B$1:B$1000,0),49)),T131)&gt;0,"Yes","No"),"")</f>
        <v/>
      </c>
      <c r="AB131" s="169" t="str">
        <f t="shared" ca="1" si="10"/>
        <v/>
      </c>
      <c r="AC131" s="94" t="str">
        <f>IF(OR(LEFT(R131)="特",LEFT(R131)="実",AND(OR(LEFT(R131,2)="US",LEFT(R131,2)="WO",LEFT(R131,2)="GB",LEFT(R131,2)="EP",LEFT(R131,2)="DE"),OR(MID(R131,3,1)="1",MID(R131,3,1)="2",MID(R131,3,1)="3",MID(R131,3,1)="4",MID(R131,3,1)="5",MID(R131,3,1)="6",MID(R131,3,1)="7",MID(R131,3,1)="8",MID(R131,3,1)="9",MID(R131,3,1)="0",))),"",VLOOKUP($C131,非特許文献リスト!$A$2:$C$196,2,FALSE))</f>
        <v/>
      </c>
      <c r="AD131" s="95" t="str">
        <f>IF(OR(LEFT(R131)="特",LEFT(R131)="実",AND(OR(LEFT(R131,2)="US",LEFT(R131,2)="WO",LEFT(R131,2)="GB",LEFT(R131,2)="EP",LEFT(R131,2)="DE"),OR(MID(R131,3,1)="1",MID(R131,3,1)="2",MID(R131,3,1)="3",MID(R131,3,1)="4",MID(R131,3,1)="5",MID(R131,3,1)="6",MID(R131,3,1)="7",MID(R131,3,1)="8",MID(R131,3,1)="9",MID(R131,3,1)="0",))),"",VLOOKUP($C131,非特許文献リスト!$A$2:$C$196,3,FALSE))</f>
        <v/>
      </c>
      <c r="AE131" s="175" t="str">
        <f t="shared" si="7"/>
        <v/>
      </c>
      <c r="AF131" s="176" t="str">
        <f>IF(OR(LEFT(R131)="特",LEFT(R131)="実"),VLOOKUP(R131,'証拠（JP特許）'!$B$2:$AB$299,10,FALSE),IF(AND(OR(LEFT(R131,2)="US",LEFT(R131,2)="WO",LEFT(R131,2)="GB",LEFT(R131,2)="EP",LEFT(R131,2)="DE"),OR(MID(R131,3,1)="1",MID(R131,3,1)="2",MID(R131,3,1)="3",MID(R131,3,1)="4",MID(R131,3,1)="5",MID(R131,3,1)="6",MID(R131,3,1)="7",MID(R131,3,1)="8",MID(R131,3,1)="9",MID(R131,3,1)="0",)),VLOOKUP(R131,'証拠（WW特許）'!$B$2:$M$90,8,FALSE),""))</f>
        <v/>
      </c>
      <c r="AG131" s="176" t="str">
        <f>IF(OR(LEFT(R131)="特",LEFT(R131)="実"),VLOOKUP(R131,'証拠（JP特許）'!$B$2:$AB$299,26,FALSE),IF(AND(OR(LEFT(R131,2)="US",LEFT(R131,2)="WO",LEFT(R131,2)="GB",LEFT(R131,2)="EP",LEFT(R131,2)="DE"),OR(MID(R131,3,1)="1",MID(R131,3,1)="2",MID(R131,3,1)="3",MID(R131,3,1)="4",MID(R131,3,1)="5",MID(R131,3,1)="6",MID(R131,3,1)="7",MID(R131,3,1)="8",MID(R131,3,1)="9",MID(R131,3,1)="0",)),VLOOKUP(R131,'証拠（WW特許）'!$B$2:$M$90,12,FALSE),""))</f>
        <v/>
      </c>
      <c r="AH131" s="58" t="str">
        <f>IF(OR(LEFT(R131)="特",LEFT(R131)="実"),VLOOKUP(R131,'証拠（JP特許）'!$B$2:$X$299,20,FALSE),IF(AND(OR(LEFT(R131,2)="US",LEFT(R131,2)="WO",LEFT(R131,2)="GB",LEFT(R131,2)="EP",LEFT(R131,2)="DE"),OR(MID(R131,3,1)="1",MID(R131,3,1)="2",MID(R131,3,1)="3",MID(R131,3,1)="4",MID(R131,3,1)="5",MID(R131,3,1)="6",MID(R131,3,1)="7",MID(R131,3,1)="8",MID(R131,3,1)="9",MID(R131,3,1)="0",)),VLOOKUP(R131,'証拠（WW特許）'!$B$2:$U$90,20,FALSE),""))</f>
        <v/>
      </c>
      <c r="AI131" s="58" t="str">
        <f>IF(OR(LEFT(R131)="特",LEFT(R131)="実"),VLOOKUP(R131,'証拠（JP特許）'!$B$2:$X$299,21,FALSE),"")</f>
        <v/>
      </c>
      <c r="AJ131" s="58" t="str">
        <f>IF(OR(LEFT(R131)="特",LEFT(R131)="実"),VLOOKUP(R131,'証拠（JP特許）'!$B$2:$X$299,22,FALSE),"")</f>
        <v/>
      </c>
      <c r="AK131" s="59" t="str">
        <f>IF(OR(LEFT(R131)="特",LEFT(R131)="実"),VLOOKUP(R131,'証拠（JP特許）'!$B$2:$X$299,17,FALSE),IF(AND(OR(LEFT(R131,2)="US",LEFT(R131,2)="WO",LEFT(R131,2)="GB",LEFT(R131,2)="EP",LEFT(R131,2)="DE"),OR(MID(R131,3,1)="1",MID(R131,3,1)="2",MID(R131,3,1)="3",MID(R131,3,1)="4",MID(R131,3,1)="5",MID(R131,3,1)="6",MID(R131,3,1)="7",MID(R131,3,1)="8",MID(R131,3,1)="9",MID(R131,3,1)="0",)),VLOOKUP(R131,'証拠（WW特許）'!$B$2:$U$90,16,FALSE),""))</f>
        <v/>
      </c>
      <c r="AL131" s="58"/>
      <c r="AM131" s="58"/>
      <c r="AN131" s="58"/>
      <c r="AO131" s="58" t="str">
        <f ca="1">IF(OR(LEFT(R131)="特",LEFT(R131)="実",AND(OR(LEFT(R131,2)="US",LEFT(R131,2)="WO",LEFT(R131,2)="GB",LEFT(R131,2)="EP",LEFT(R131,2)="DE"),OR(MID(R131,3,1)="1",MID(R131,3,1)="2",MID(R131,3,1)="3",MID(R131,3,1)="4",MID(R131,3,1)="5",MID(R131,3,1)="6",MID(R131,3,1)="7",MID(R131,3,1)="8",MID(R131,3,1)="9",MID(R131,3,1)="0"))),IF(COUNTIF(INDIRECT("発明者引用!"&amp;ADDRESS(MATCH(C131,発明者引用!B$1:B$196,0),4)&amp;":"&amp;ADDRESS(MATCH(C131,発明者引用!B$1:B$196,0),17)),R131)+COUNTIF(INDIRECT("発明者引用!"&amp;ADDRESS(MATCH(C131,発明者引用!B$1:B$196,0),4)&amp;":"&amp;ADDRESS(MATCH(C131,発明者引用!B$1:B$196,0),17)),#REF!)+COUNTIF(INDIRECT("発明者引用!"&amp;ADDRESS(MATCH(C131,発明者引用!B$1:B$196,0),4)&amp;":"&amp;ADDRESS(MATCH(C131,発明者引用!B$1:B$196,0),17)),T131)&gt;0,"Yes","No"),"")</f>
        <v/>
      </c>
      <c r="AP131" s="58" t="str">
        <f ca="1">IF(OR(LEFT(R131)="特",LEFT(R131)="実",AND(OR(LEFT(R131,2)="US",LEFT(R131,2)="WO",LEFT(R131,2)="GB",LEFT(R131,2)="EP",LEFT(R131,2)="DE"),OR(MID(R131,3,1)="1",MID(R131,3,1)="2",MID(R131,3,1)="3",MID(R131,3,1)="4",MID(R131,3,1)="5",MID(R131,3,1)="6",MID(R131,3,1)="7",MID(R131,3,1)="8",MID(R131,3,1)="9",MID(R131,3,1)="0"))),IF(VLOOKUP(C131,ファミリ引用特許WO!$A$2:$B$241,2,FALSE)+VLOOKUP(C131,ファミリ引用文献WO!$A$2:$C$241,3,FALSE)=0,"ISR無し",IF(COUNTIF(INDIRECT("ファミリ引用特許WO!"&amp;ADDRESS(MATCH(C131,ファミリ引用特許WO!$A$2:$A$241,0),1)&amp;":"&amp;ADDRESS(MATCH(C131,ファミリ引用特許WO!$A$2:$A$241,0),19)),R131)+COUNTIF(INDIRECT("ファミリ引用特許WO!"&amp;ADDRESS(MATCH(C131,ファミリ引用特許WO!$A$2:$A$241,0),1)&amp;":"&amp;ADDRESS(MATCH(C131,ファミリ引用特許WO!$A$2:$A$241,0),19)),S131)+COUNTIF(INDIRECT("ファミリ引用特許WO!"&amp;ADDRESS(MATCH(C131,ファミリ引用特許WO!$A$2:$A$241,0),1)&amp;":"&amp;ADDRESS(MATCH(C131,ファミリ引用特許WO!$A$2:$A$241,0),19)),T131)+COUNTIF(INDIRECT("ファミリ引用特許WO!"&amp;ADDRESS(MATCH(C131,ファミリ引用特許WO!$A$2:$A$241,0),1)&amp;":"&amp;ADDRESS(MATCH(C131,ファミリ引用特許WO!$A$2:$A$241,0),19)),W131)+COUNTIF(INDIRECT("ファミリ引用特許WO!"&amp;ADDRESS(MATCH(C131,ファミリ引用特許WO!$A$2:$A$241,0),1)&amp;":"&amp;ADDRESS(MATCH(C131,ファミリ引用特許WO!$A$2:$A$241,0),19)),Y131)&gt;0,"Yes","No")),"")</f>
        <v/>
      </c>
      <c r="AQ131" s="55" t="str">
        <f ca="1">IF(OR(LEFT(R131)="特",LEFT(R131)="実",AND(OR(LEFT(R131,2)="US",LEFT(R131,2)="WO",LEFT(R131,2)="GB",LEFT(R131,2)="EP",LEFT(R131,2)="DE"),OR(MID(R131,3,1)="1",MID(R131,3,1)="2",MID(R131,3,1)="3",MID(R131,3,1)="4",MID(R131,3,1)="5",MID(R131,3,1)="6",MID(R131,3,1)="7",MID(R131,3,1)="8",MID(R131,3,1)="9",MID(R131,3,1)="0"))),IF(VLOOKUP(C131,'ファミリ引用特許表記修正（ex.A2→A）'!$A$2:$B$241,2,FALSE)=0,"family無し",IF(COUNTIF(INDIRECT("'ファミリ引用特許表記修正（ex.A2→A）'!"&amp;ADDRESS(MATCH(C131,'ファミリ引用特許表記修正（ex.A2→A）'!$A$2:$A$241,0),1)&amp;":"&amp;ADDRESS(MATCH(C131,'ファミリ引用特許表記修正（ex.A2→A）'!$A$2:$A$241,0),171)),R131)+COUNTIF(INDIRECT("'ファミリ引用特許表記修正（ex.A2→A）'!"&amp;ADDRESS(MATCH(C131,'ファミリ引用特許表記修正（ex.A2→A）'!$A$2:$A$241,0),1)&amp;":"&amp;ADDRESS(MATCH(C131,'ファミリ引用特許表記修正（ex.A2→A）'!$A$2:$A$241,0),171)),S131)+COUNTIF(INDIRECT("'ファミリ引用特許表記修正（ex.A2→A）'!"&amp;ADDRESS(MATCH(C131,'ファミリ引用特許表記修正（ex.A2→A）'!$A$2:$A$241,0),1)&amp;":"&amp;ADDRESS(MATCH(C131,'ファミリ引用特許表記修正（ex.A2→A）'!$A$2:$A$241,0),171)),T131)+COUNTIF(INDIRECT("'ファミリ引用特許表記修正（ex.A2→A）'!"&amp;ADDRESS(MATCH(C131,'ファミリ引用特許表記修正（ex.A2→A）'!$A$2:$A$241,0),1)&amp;":"&amp;ADDRESS(MATCH(C131,'ファミリ引用特許表記修正（ex.A2→A）'!$A$2:$A$241,0),171)),W131)+COUNTIF(INDIRECT("'ファミリ引用特許表記修正（ex.A2→A）'!"&amp;ADDRESS(MATCH(C131,'ファミリ引用特許表記修正（ex.A2→A）'!$A$2:$A$241,0),1)&amp;":"&amp;ADDRESS(MATCH(C131,'ファミリ引用特許表記修正（ex.A2→A）'!$A$2:$A$241,0),171)),Y131)&gt;0,"Yes","No")),"")</f>
        <v/>
      </c>
      <c r="AR131" s="193" t="str">
        <f>IF(OR(LEFT(R131)="特",LEFT(R131)="実",AND(OR(LEFT(R131,2)="US",LEFT(R131,2)="WO",LEFT(R131,2)="GB",LEFT(R131,2)="EP",LEFT(R131,2)="DE"),OR(MID(R131,3,1)="1",MID(R131,3,1)="2",MID(R131,3,1)="3",MID(R131,3,1)="4",MID(R131,3,1)="5",MID(R131,3,1)="6",MID(R131,3,1)="7",MID(R131,3,1)="8",MID(R131,3,1)="9",MID(R131,3,1)="0",))),"",VLOOKUP($C131,ファミリ発明者引用文献!A$3:B$235,2,FALSE))</f>
        <v>,,</v>
      </c>
      <c r="AS131" s="55" t="str">
        <f>VLOOKUP(C131,ファミリ引用文献WO!A$2:B$241,2,FALSE)</f>
        <v/>
      </c>
      <c r="AT131" s="58" t="str">
        <f>VLOOKUP(C131,ファミリ引用文献!A$3:B$242,2,FALSE)</f>
        <v/>
      </c>
      <c r="AU131" s="58" t="str">
        <f>VLOOKUP(C131,審判データ!AH$2:BT$379,39,FALSE)</f>
        <v xml:space="preserve"> </v>
      </c>
      <c r="AV131" s="62" t="str">
        <f ca="1">IF(INDIRECT("審判データ!"&amp;ADDRESS(MATCH(C131,審判データ!$AH$1:$AH$379,0),32))="早期審査の対象とする","早期審査","")</f>
        <v>早期審査</v>
      </c>
      <c r="AW131" s="665" t="str">
        <f t="shared" si="6"/>
        <v/>
      </c>
      <c r="AX131" s="666" t="str">
        <f>IF(LEFT(AE131,3)="日本特",IF(LEFT(C131)="特",VLOOKUP(C131,'本件、証拠文献テーマコード'!G$2:I$376,3,FALSE),VLOOKUP(C131,'本件、証拠文献テーマコード'!B$2:I$376,8,FALSE)),"")</f>
        <v/>
      </c>
      <c r="AY131" s="666" t="str">
        <f>IF(LEFT(AE131,3)="日本特",IF(OR(MID(R131,2,1)="開",MID(R131,2,1)="表",MID(R131,2,1)="登"),VLOOKUP(R131,'本件、証拠文献テーマコード'!C$2:I$379,7,FALSE),VLOOKUP(R131,'本件、証拠文献テーマコード'!G$2:I$379,3,FALSE)),"")</f>
        <v/>
      </c>
      <c r="AZ131" s="54"/>
    </row>
    <row r="132" spans="1:52" ht="27" x14ac:dyDescent="0.15">
      <c r="A132" s="879"/>
      <c r="B132" s="586" t="str">
        <f ca="1">IF(A132="",B131,INDIRECT("審判データ!"&amp;ADDRESS(MATCH(A132,審判データ!$HC$1:$HC$379,0),20))&amp;" / "&amp;INDIRECT("審判データ!"&amp;ADDRESS(MATCH(A132,審判データ!$HC$1:$HC$379,0),21)))</f>
        <v>2012 / 29-2</v>
      </c>
      <c r="C132" s="324">
        <v>3190321</v>
      </c>
      <c r="D132" s="325" t="s">
        <v>1722</v>
      </c>
      <c r="E132" s="163" t="s">
        <v>1723</v>
      </c>
      <c r="F132" s="43" t="s">
        <v>1724</v>
      </c>
      <c r="G132" s="43" t="s">
        <v>138</v>
      </c>
      <c r="H132" s="43" t="s">
        <v>1725</v>
      </c>
      <c r="I132" s="43" t="s">
        <v>1726</v>
      </c>
      <c r="J132" s="43" t="s">
        <v>1727</v>
      </c>
      <c r="K132" s="43" t="s">
        <v>138</v>
      </c>
      <c r="L132" s="962"/>
      <c r="M132" s="964"/>
      <c r="N132" s="966"/>
      <c r="O132" s="968"/>
      <c r="P132" s="1083"/>
      <c r="Q132" s="697" t="s">
        <v>22558</v>
      </c>
      <c r="R132" s="698" t="s">
        <v>22559</v>
      </c>
      <c r="S132" s="699" t="s">
        <v>195</v>
      </c>
      <c r="T132" s="299" t="s">
        <v>195</v>
      </c>
      <c r="U132" s="694" t="s">
        <v>94</v>
      </c>
      <c r="V132" s="700" t="s">
        <v>122</v>
      </c>
      <c r="W132" s="701"/>
      <c r="X132" s="702"/>
      <c r="Y132" s="702"/>
      <c r="Z132" s="91" t="str">
        <f ca="1">IF(OR(LEFT(R132)="特",LEFT(R132)="実",AND(OR(LEFT(R132,2)="US",LEFT(R132,2)="WO",LEFT(R132,2)="GB",LEFT(R132,2)="EP",LEFT(R132,2)="DE"),OR(MID(R132,3,1)="1",MID(R132,3,1)="2",MID(R132,3,1)="3",MID(R132,3,1)="4",MID(R132,3,1)="5",MID(R132,3,1)="6",MID(R132,3,1)="7",MID(R132,3,1)="8",MID(R132,3,1)="9",MID(R132,3,1)="0",))),IF(COUNTIF(INDIRECT("拒絶理由・拒絶査定・異議申立!"&amp;ADDRESS(MATCH(C132,拒絶理由・拒絶査定・異議申立!B$1:B$1000,0),3)&amp;":"&amp;ADDRESS(MATCH(C132,拒絶理由・拒絶査定・異議申立!B$1:B$1000,0),50)),R132)+COUNTIF(INDIRECT("拒絶理由・拒絶査定・異議申立!"&amp;ADDRESS(MATCH(C132,拒絶理由・拒絶査定・異議申立!B$1:B$1000,0),3)&amp;":"&amp;ADDRESS(MATCH(C132,拒絶理由・拒絶査定・異議申立!B$1:B$1000,0),50)),T132)&gt;0,"Yes","No"),"")</f>
        <v/>
      </c>
      <c r="AA132" s="92" t="str">
        <f ca="1">IF(OR(LEFT(R132)="特",LEFT(R132)="実",AND(OR(LEFT(R132,2)="US",LEFT(R132,2)="WO",LEFT(R132,2)="GB",LEFT(R132,2)="EP",LEFT(R132,2)="DE"),OR(MID(R132,3,1)="1",MID(R132,3,1)="2",MID(R132,3,1)="3",MID(R132,3,1)="4",MID(R132,3,1)="5",MID(R132,3,1)="6",MID(R132,3,1)="7",MID(R132,3,1)="8",MID(R132,3,1)="9",MID(R132,3,1)="0",))),IF(COUNTIF(INDIRECT("先行技術調査・登録査定!"&amp;ADDRESS(MATCH(C132,先行技術調査・登録査定!B$1:B$1000,0),3)&amp;":"&amp;ADDRESS(MATCH(C132,先行技術調査・登録査定!B$1:B$1000,0),49)),R132)+COUNTIF(INDIRECT("先行技術調査・登録査定!"&amp;ADDRESS(MATCH(C132,先行技術調査・登録査定!B$1:B$1000,0),3)&amp;":"&amp;ADDRESS(MATCH(C132,先行技術調査・登録査定!B$1:B$1000,0),49)),T132)&gt;0,"Yes","No"),"")</f>
        <v/>
      </c>
      <c r="AB132" s="169" t="str">
        <f t="shared" ca="1" si="10"/>
        <v/>
      </c>
      <c r="AC132" s="94" t="str">
        <f>IF(OR(LEFT(R132)="特",LEFT(R132)="実",AND(OR(LEFT(R132,2)="US",LEFT(R132,2)="WO",LEFT(R132,2)="GB",LEFT(R132,2)="EP",LEFT(R132,2)="DE"),OR(MID(R132,3,1)="1",MID(R132,3,1)="2",MID(R132,3,1)="3",MID(R132,3,1)="4",MID(R132,3,1)="5",MID(R132,3,1)="6",MID(R132,3,1)="7",MID(R132,3,1)="8",MID(R132,3,1)="9",MID(R132,3,1)="0",))),"",VLOOKUP($C132,非特許文献リスト!$A$2:$C$196,2,FALSE))</f>
        <v/>
      </c>
      <c r="AD132" s="95" t="str">
        <f>IF(OR(LEFT(R132)="特",LEFT(R132)="実",AND(OR(LEFT(R132,2)="US",LEFT(R132,2)="WO",LEFT(R132,2)="GB",LEFT(R132,2)="EP",LEFT(R132,2)="DE"),OR(MID(R132,3,1)="1",MID(R132,3,1)="2",MID(R132,3,1)="3",MID(R132,3,1)="4",MID(R132,3,1)="5",MID(R132,3,1)="6",MID(R132,3,1)="7",MID(R132,3,1)="8",MID(R132,3,1)="9",MID(R132,3,1)="0",))),"",VLOOKUP($C132,非特許文献リスト!$A$2:$C$196,3,FALSE))</f>
        <v/>
      </c>
      <c r="AE132" s="175" t="str">
        <f t="shared" si="7"/>
        <v/>
      </c>
      <c r="AF132" s="176" t="str">
        <f>IF(OR(LEFT(R132)="特",LEFT(R132)="実"),VLOOKUP(R132,'証拠（JP特許）'!$B$2:$AB$299,10,FALSE),IF(AND(OR(LEFT(R132,2)="US",LEFT(R132,2)="WO",LEFT(R132,2)="GB",LEFT(R132,2)="EP",LEFT(R132,2)="DE"),OR(MID(R132,3,1)="1",MID(R132,3,1)="2",MID(R132,3,1)="3",MID(R132,3,1)="4",MID(R132,3,1)="5",MID(R132,3,1)="6",MID(R132,3,1)="7",MID(R132,3,1)="8",MID(R132,3,1)="9",MID(R132,3,1)="0",)),VLOOKUP(R132,'証拠（WW特許）'!$B$2:$M$90,8,FALSE),""))</f>
        <v/>
      </c>
      <c r="AG132" s="176" t="str">
        <f>IF(OR(LEFT(R132)="特",LEFT(R132)="実"),VLOOKUP(R132,'証拠（JP特許）'!$B$2:$AB$299,26,FALSE),IF(AND(OR(LEFT(R132,2)="US",LEFT(R132,2)="WO",LEFT(R132,2)="GB",LEFT(R132,2)="EP",LEFT(R132,2)="DE"),OR(MID(R132,3,1)="1",MID(R132,3,1)="2",MID(R132,3,1)="3",MID(R132,3,1)="4",MID(R132,3,1)="5",MID(R132,3,1)="6",MID(R132,3,1)="7",MID(R132,3,1)="8",MID(R132,3,1)="9",MID(R132,3,1)="0",)),VLOOKUP(R132,'証拠（WW特許）'!$B$2:$M$90,12,FALSE),""))</f>
        <v/>
      </c>
      <c r="AH132" s="58" t="str">
        <f>IF(OR(LEFT(R132)="特",LEFT(R132)="実"),VLOOKUP(R132,'証拠（JP特許）'!$B$2:$X$299,20,FALSE),IF(AND(OR(LEFT(R132,2)="US",LEFT(R132,2)="WO",LEFT(R132,2)="GB",LEFT(R132,2)="EP",LEFT(R132,2)="DE"),OR(MID(R132,3,1)="1",MID(R132,3,1)="2",MID(R132,3,1)="3",MID(R132,3,1)="4",MID(R132,3,1)="5",MID(R132,3,1)="6",MID(R132,3,1)="7",MID(R132,3,1)="8",MID(R132,3,1)="9",MID(R132,3,1)="0",)),VLOOKUP(R132,'証拠（WW特許）'!$B$2:$U$90,20,FALSE),""))</f>
        <v/>
      </c>
      <c r="AI132" s="58" t="str">
        <f>IF(OR(LEFT(R132)="特",LEFT(R132)="実"),VLOOKUP(R132,'証拠（JP特許）'!$B$2:$X$299,21,FALSE),"")</f>
        <v/>
      </c>
      <c r="AJ132" s="58" t="str">
        <f>IF(OR(LEFT(R132)="特",LEFT(R132)="実"),VLOOKUP(R132,'証拠（JP特許）'!$B$2:$X$299,22,FALSE),"")</f>
        <v/>
      </c>
      <c r="AK132" s="59" t="str">
        <f>IF(OR(LEFT(R132)="特",LEFT(R132)="実"),VLOOKUP(R132,'証拠（JP特許）'!$B$2:$X$299,17,FALSE),IF(AND(OR(LEFT(R132,2)="US",LEFT(R132,2)="WO",LEFT(R132,2)="GB",LEFT(R132,2)="EP",LEFT(R132,2)="DE"),OR(MID(R132,3,1)="1",MID(R132,3,1)="2",MID(R132,3,1)="3",MID(R132,3,1)="4",MID(R132,3,1)="5",MID(R132,3,1)="6",MID(R132,3,1)="7",MID(R132,3,1)="8",MID(R132,3,1)="9",MID(R132,3,1)="0",)),VLOOKUP(R132,'証拠（WW特許）'!$B$2:$U$90,16,FALSE),""))</f>
        <v/>
      </c>
      <c r="AL132" s="58"/>
      <c r="AM132" s="58"/>
      <c r="AN132" s="58"/>
      <c r="AO132" s="58" t="str">
        <f ca="1">IF(OR(LEFT(R132)="特",LEFT(R132)="実",AND(OR(LEFT(R132,2)="US",LEFT(R132,2)="WO",LEFT(R132,2)="GB",LEFT(R132,2)="EP",LEFT(R132,2)="DE"),OR(MID(R132,3,1)="1",MID(R132,3,1)="2",MID(R132,3,1)="3",MID(R132,3,1)="4",MID(R132,3,1)="5",MID(R132,3,1)="6",MID(R132,3,1)="7",MID(R132,3,1)="8",MID(R132,3,1)="9",MID(R132,3,1)="0"))),IF(COUNTIF(INDIRECT("発明者引用!"&amp;ADDRESS(MATCH(C132,発明者引用!B$1:B$196,0),4)&amp;":"&amp;ADDRESS(MATCH(C132,発明者引用!B$1:B$196,0),17)),R132)+COUNTIF(INDIRECT("発明者引用!"&amp;ADDRESS(MATCH(C132,発明者引用!B$1:B$196,0),4)&amp;":"&amp;ADDRESS(MATCH(C132,発明者引用!B$1:B$196,0),17)),#REF!)+COUNTIF(INDIRECT("発明者引用!"&amp;ADDRESS(MATCH(C132,発明者引用!B$1:B$196,0),4)&amp;":"&amp;ADDRESS(MATCH(C132,発明者引用!B$1:B$196,0),17)),T132)&gt;0,"Yes","No"),"")</f>
        <v/>
      </c>
      <c r="AP132" s="58" t="str">
        <f ca="1">IF(OR(LEFT(R132)="特",LEFT(R132)="実",AND(OR(LEFT(R132,2)="US",LEFT(R132,2)="WO",LEFT(R132,2)="GB",LEFT(R132,2)="EP",LEFT(R132,2)="DE"),OR(MID(R132,3,1)="1",MID(R132,3,1)="2",MID(R132,3,1)="3",MID(R132,3,1)="4",MID(R132,3,1)="5",MID(R132,3,1)="6",MID(R132,3,1)="7",MID(R132,3,1)="8",MID(R132,3,1)="9",MID(R132,3,1)="0"))),IF(VLOOKUP(C132,ファミリ引用特許WO!$A$2:$B$241,2,FALSE)+VLOOKUP(C132,ファミリ引用文献WO!$A$2:$C$241,3,FALSE)=0,"ISR無し",IF(COUNTIF(INDIRECT("ファミリ引用特許WO!"&amp;ADDRESS(MATCH(C132,ファミリ引用特許WO!$A$2:$A$241,0),1)&amp;":"&amp;ADDRESS(MATCH(C132,ファミリ引用特許WO!$A$2:$A$241,0),19)),R132)+COUNTIF(INDIRECT("ファミリ引用特許WO!"&amp;ADDRESS(MATCH(C132,ファミリ引用特許WO!$A$2:$A$241,0),1)&amp;":"&amp;ADDRESS(MATCH(C132,ファミリ引用特許WO!$A$2:$A$241,0),19)),S132)+COUNTIF(INDIRECT("ファミリ引用特許WO!"&amp;ADDRESS(MATCH(C132,ファミリ引用特許WO!$A$2:$A$241,0),1)&amp;":"&amp;ADDRESS(MATCH(C132,ファミリ引用特許WO!$A$2:$A$241,0),19)),T132)+COUNTIF(INDIRECT("ファミリ引用特許WO!"&amp;ADDRESS(MATCH(C132,ファミリ引用特許WO!$A$2:$A$241,0),1)&amp;":"&amp;ADDRESS(MATCH(C132,ファミリ引用特許WO!$A$2:$A$241,0),19)),W132)+COUNTIF(INDIRECT("ファミリ引用特許WO!"&amp;ADDRESS(MATCH(C132,ファミリ引用特許WO!$A$2:$A$241,0),1)&amp;":"&amp;ADDRESS(MATCH(C132,ファミリ引用特許WO!$A$2:$A$241,0),19)),Y132)&gt;0,"Yes","No")),"")</f>
        <v/>
      </c>
      <c r="AQ132" s="55" t="str">
        <f ca="1">IF(OR(LEFT(R132)="特",LEFT(R132)="実",AND(OR(LEFT(R132,2)="US",LEFT(R132,2)="WO",LEFT(R132,2)="GB",LEFT(R132,2)="EP",LEFT(R132,2)="DE"),OR(MID(R132,3,1)="1",MID(R132,3,1)="2",MID(R132,3,1)="3",MID(R132,3,1)="4",MID(R132,3,1)="5",MID(R132,3,1)="6",MID(R132,3,1)="7",MID(R132,3,1)="8",MID(R132,3,1)="9",MID(R132,3,1)="0"))),IF(VLOOKUP(C132,'ファミリ引用特許表記修正（ex.A2→A）'!$A$2:$B$241,2,FALSE)=0,"family無し",IF(COUNTIF(INDIRECT("'ファミリ引用特許表記修正（ex.A2→A）'!"&amp;ADDRESS(MATCH(C132,'ファミリ引用特許表記修正（ex.A2→A）'!$A$2:$A$241,0),1)&amp;":"&amp;ADDRESS(MATCH(C132,'ファミリ引用特許表記修正（ex.A2→A）'!$A$2:$A$241,0),171)),R132)+COUNTIF(INDIRECT("'ファミリ引用特許表記修正（ex.A2→A）'!"&amp;ADDRESS(MATCH(C132,'ファミリ引用特許表記修正（ex.A2→A）'!$A$2:$A$241,0),1)&amp;":"&amp;ADDRESS(MATCH(C132,'ファミリ引用特許表記修正（ex.A2→A）'!$A$2:$A$241,0),171)),S132)+COUNTIF(INDIRECT("'ファミリ引用特許表記修正（ex.A2→A）'!"&amp;ADDRESS(MATCH(C132,'ファミリ引用特許表記修正（ex.A2→A）'!$A$2:$A$241,0),1)&amp;":"&amp;ADDRESS(MATCH(C132,'ファミリ引用特許表記修正（ex.A2→A）'!$A$2:$A$241,0),171)),T132)+COUNTIF(INDIRECT("'ファミリ引用特許表記修正（ex.A2→A）'!"&amp;ADDRESS(MATCH(C132,'ファミリ引用特許表記修正（ex.A2→A）'!$A$2:$A$241,0),1)&amp;":"&amp;ADDRESS(MATCH(C132,'ファミリ引用特許表記修正（ex.A2→A）'!$A$2:$A$241,0),171)),W132)+COUNTIF(INDIRECT("'ファミリ引用特許表記修正（ex.A2→A）'!"&amp;ADDRESS(MATCH(C132,'ファミリ引用特許表記修正（ex.A2→A）'!$A$2:$A$241,0),1)&amp;":"&amp;ADDRESS(MATCH(C132,'ファミリ引用特許表記修正（ex.A2→A）'!$A$2:$A$241,0),171)),Y132)&gt;0,"Yes","No")),"")</f>
        <v/>
      </c>
      <c r="AR132" s="193" t="str">
        <f>IF(OR(LEFT(R132)="特",LEFT(R132)="実",AND(OR(LEFT(R132,2)="US",LEFT(R132,2)="WO",LEFT(R132,2)="GB",LEFT(R132,2)="EP",LEFT(R132,2)="DE"),OR(MID(R132,3,1)="1",MID(R132,3,1)="2",MID(R132,3,1)="3",MID(R132,3,1)="4",MID(R132,3,1)="5",MID(R132,3,1)="6",MID(R132,3,1)="7",MID(R132,3,1)="8",MID(R132,3,1)="9",MID(R132,3,1)="0",))),"",VLOOKUP($C132,ファミリ発明者引用文献!A$3:B$235,2,FALSE))</f>
        <v>,,</v>
      </c>
      <c r="AS132" s="55" t="str">
        <f>VLOOKUP(C132,ファミリ引用文献WO!A$2:B$241,2,FALSE)</f>
        <v/>
      </c>
      <c r="AT132" s="58" t="str">
        <f>VLOOKUP(C132,ファミリ引用文献!A$3:B$242,2,FALSE)</f>
        <v/>
      </c>
      <c r="AU132" s="58" t="str">
        <f>VLOOKUP(C132,審判データ!AH$2:BT$379,39,FALSE)</f>
        <v xml:space="preserve"> </v>
      </c>
      <c r="AV132" s="62" t="str">
        <f ca="1">IF(INDIRECT("審判データ!"&amp;ADDRESS(MATCH(C132,審判データ!$AH$1:$AH$379,0),32))="早期審査の対象とする","早期審査","")</f>
        <v>早期審査</v>
      </c>
      <c r="AW132" s="665" t="str">
        <f t="shared" si="6"/>
        <v/>
      </c>
      <c r="AX132" s="666" t="str">
        <f>IF(LEFT(AE132,3)="日本特",IF(LEFT(C132)="特",VLOOKUP(C132,'本件、証拠文献テーマコード'!G$2:I$376,3,FALSE),VLOOKUP(C132,'本件、証拠文献テーマコード'!B$2:I$376,8,FALSE)),"")</f>
        <v/>
      </c>
      <c r="AY132" s="666" t="str">
        <f>IF(LEFT(AE132,3)="日本特",IF(OR(MID(R132,2,1)="開",MID(R132,2,1)="表",MID(R132,2,1)="登"),VLOOKUP(R132,'本件、証拠文献テーマコード'!C$2:I$379,7,FALSE),VLOOKUP(R132,'本件、証拠文献テーマコード'!G$2:I$379,3,FALSE)),"")</f>
        <v/>
      </c>
      <c r="AZ132" s="54"/>
    </row>
    <row r="133" spans="1:52" ht="27" x14ac:dyDescent="0.15">
      <c r="A133" s="858" t="s">
        <v>22560</v>
      </c>
      <c r="B133" s="586" t="str">
        <f ca="1">IF(A133="",B132,INDIRECT("審判データ!"&amp;ADDRESS(MATCH(A133,審判データ!$HC$1:$HC$379,0),20))&amp;" / "&amp;INDIRECT("審判データ!"&amp;ADDRESS(MATCH(A133,審判データ!$HC$1:$HC$379,0),21)))</f>
        <v>2012 / 29-2</v>
      </c>
      <c r="C133" s="675">
        <v>3392390</v>
      </c>
      <c r="D133" s="274" t="s">
        <v>1743</v>
      </c>
      <c r="E133" s="163" t="str">
        <f ca="1">INDIRECT("審判データ!"&amp;ADDRESS(MATCH(C133,審判データ!$AH$1:$AH$379,0),55))</f>
        <v>株式会社日立産機システム</v>
      </c>
      <c r="F133" s="43" t="str">
        <f ca="1">INDIRECT("審判データ!"&amp;ADDRESS(MATCH(C133,審判データ!$AH$1:$AH$379,0),56))</f>
        <v>佐藤　幸一;國井　寛</v>
      </c>
      <c r="G133" s="43" t="str">
        <f ca="1">INDIRECT("審判データ!"&amp;ADDRESS(MATCH(C133,審判データ!$AH$1:$AH$379,0),72))</f>
        <v>特開平07-331711;特許03301860;特開2000-303514;特許03302004;特開2000-303515;特許03392390</v>
      </c>
      <c r="H133" s="43" t="str">
        <f ca="1">INDIRECT("審判データ!"&amp;ADDRESS(MATCH(C133,審判データ!$AH$1:$AH$379,0),41))</f>
        <v>E03C  1/00;E03B  5/00</v>
      </c>
      <c r="I133" s="43" t="str">
        <f ca="1">INDIRECT("審判データ!"&amp;ADDRESS(MATCH(C133,審判データ!$AH$1:$AH$379,0),49))</f>
        <v>E03B   5/00@AFI(JP);E03B  11/16@ALI(JP);E03C   1/00@ALI(JP)</v>
      </c>
      <c r="J133" s="43" t="str">
        <f ca="1">INDIRECT("審判データ!"&amp;ADDRESS(MATCH(C133,審判データ!$AH$1:$AH$379,0),51))</f>
        <v>E03B  5/00        A;E03C  1/00;E03B 11/16</v>
      </c>
      <c r="K133" s="43" t="str">
        <f ca="1">INDIRECT("審判データ!"&amp;ADDRESS(MATCH(C133,審判データ!$AH$1:$AH$379,0),53))</f>
        <v>2D060 AA01</v>
      </c>
      <c r="L133" s="1004" t="s">
        <v>22561</v>
      </c>
      <c r="M133" s="982" t="s">
        <v>876</v>
      </c>
      <c r="N133" s="1006" t="s">
        <v>22562</v>
      </c>
      <c r="O133" s="1030">
        <v>0</v>
      </c>
      <c r="P133" s="1072" t="s">
        <v>22563</v>
      </c>
      <c r="Q133" s="676" t="s">
        <v>118</v>
      </c>
      <c r="R133" s="644" t="s">
        <v>22564</v>
      </c>
      <c r="S133" s="646" t="str">
        <f>IF(OR(LEFT(R133)="特",LEFT(R133)="実"),VLOOKUP(R133,'証拠（JP特許）'!$B$2:$D$299,2,FALSE),IF(AND(OR(LEFT(R133,2)="US",LEFT(R133,2)="WO",LEFT(R133,2)="GB",LEFT(R133,2)="EP",LEFT(R133,2)="DE"),OR(MID(R133,3,1)="1",MID(R133,3,1)="2",MID(R133,3,1)="3",MID(R133,3,1)="4",MID(R133,3,1)="5",MID(R133,3,1)="6",MID(R133,3,1)="7",MID(R133,3,1)="8",MID(R133,3,1)="9",MID(R133,3,1)="0")),VLOOKUP(R133,'証拠（WW特許）'!$B$2:$C$90,2,FALSE),"_"))</f>
        <v>実願昭58-1506</v>
      </c>
      <c r="T133" s="644" t="str">
        <f>IF(OR(LEFT(R133)="特",LEFT(R133)="実"),VLOOKUP(R133,'証拠（JP特許）'!$B$2:$E$299,4,FALSE),"_")</f>
        <v>_</v>
      </c>
      <c r="U133" s="694" t="s">
        <v>94</v>
      </c>
      <c r="V133" s="689" t="s">
        <v>25</v>
      </c>
      <c r="W133" s="690" t="str">
        <f t="shared" si="8"/>
        <v>JP59107072Y</v>
      </c>
      <c r="X133" s="691"/>
      <c r="Y133" s="691" t="str">
        <f t="shared" si="9"/>
        <v/>
      </c>
      <c r="Z133" s="91" t="str">
        <f ca="1">IF(OR(LEFT(R133)="特",LEFT(R133)="実",AND(OR(LEFT(R133,2)="US",LEFT(R133,2)="WO",LEFT(R133,2)="GB",LEFT(R133,2)="EP",LEFT(R133,2)="DE"),OR(MID(R133,3,1)="1",MID(R133,3,1)="2",MID(R133,3,1)="3",MID(R133,3,1)="4",MID(R133,3,1)="5",MID(R133,3,1)="6",MID(R133,3,1)="7",MID(R133,3,1)="8",MID(R133,3,1)="9",MID(R133,3,1)="0",))),IF(COUNTIF(INDIRECT("拒絶理由・拒絶査定・異議申立!"&amp;ADDRESS(MATCH(C133,拒絶理由・拒絶査定・異議申立!B$1:B$1000,0),3)&amp;":"&amp;ADDRESS(MATCH(C133,拒絶理由・拒絶査定・異議申立!B$1:B$1000,0),50)),R133)+COUNTIF(INDIRECT("拒絶理由・拒絶査定・異議申立!"&amp;ADDRESS(MATCH(C133,拒絶理由・拒絶査定・異議申立!B$1:B$1000,0),3)&amp;":"&amp;ADDRESS(MATCH(C133,拒絶理由・拒絶査定・異議申立!B$1:B$1000,0),50)),T133)&gt;0,"Yes","No"),"")</f>
        <v>No</v>
      </c>
      <c r="AA133" s="92" t="str">
        <f ca="1">IF(OR(LEFT(R133)="特",LEFT(R133)="実",AND(OR(LEFT(R133,2)="US",LEFT(R133,2)="WO",LEFT(R133,2)="GB",LEFT(R133,2)="EP",LEFT(R133,2)="DE"),OR(MID(R133,3,1)="1",MID(R133,3,1)="2",MID(R133,3,1)="3",MID(R133,3,1)="4",MID(R133,3,1)="5",MID(R133,3,1)="6",MID(R133,3,1)="7",MID(R133,3,1)="8",MID(R133,3,1)="9",MID(R133,3,1)="0",))),IF(COUNTIF(INDIRECT("先行技術調査・登録査定!"&amp;ADDRESS(MATCH(C133,先行技術調査・登録査定!B$1:B$1000,0),3)&amp;":"&amp;ADDRESS(MATCH(C133,先行技術調査・登録査定!B$1:B$1000,0),49)),R133)+COUNTIF(INDIRECT("先行技術調査・登録査定!"&amp;ADDRESS(MATCH(C133,先行技術調査・登録査定!B$1:B$1000,0),3)&amp;":"&amp;ADDRESS(MATCH(C133,先行技術調査・登録査定!B$1:B$1000,0),49)),T133)&gt;0,"Yes","No"),"")</f>
        <v>No</v>
      </c>
      <c r="AB133" s="169" t="str">
        <f t="shared" ca="1" si="10"/>
        <v>Yes</v>
      </c>
      <c r="AC133" s="94" t="str">
        <f>IF(OR(LEFT(R133)="特",LEFT(R133)="実",AND(OR(LEFT(R133,2)="US",LEFT(R133,2)="WO",LEFT(R133,2)="GB",LEFT(R133,2)="EP",LEFT(R133,2)="DE"),OR(MID(R133,3,1)="1",MID(R133,3,1)="2",MID(R133,3,1)="3",MID(R133,3,1)="4",MID(R133,3,1)="5",MID(R133,3,1)="6",MID(R133,3,1)="7",MID(R133,3,1)="8",MID(R133,3,1)="9",MID(R133,3,1)="0",))),"",VLOOKUP($C133,非特許文献リスト!$A$2:$C$196,2,FALSE))</f>
        <v/>
      </c>
      <c r="AD133" s="95" t="str">
        <f>IF(OR(LEFT(R133)="特",LEFT(R133)="実",AND(OR(LEFT(R133,2)="US",LEFT(R133,2)="WO",LEFT(R133,2)="GB",LEFT(R133,2)="EP",LEFT(R133,2)="DE"),OR(MID(R133,3,1)="1",MID(R133,3,1)="2",MID(R133,3,1)="3",MID(R133,3,1)="4",MID(R133,3,1)="5",MID(R133,3,1)="6",MID(R133,3,1)="7",MID(R133,3,1)="8",MID(R133,3,1)="9",MID(R133,3,1)="0",))),"",VLOOKUP($C133,非特許文献リスト!$A$2:$C$196,3,FALSE))</f>
        <v/>
      </c>
      <c r="AE133" s="175" t="str">
        <f t="shared" si="7"/>
        <v>日本特許文献</v>
      </c>
      <c r="AF133" s="176" t="str">
        <f>IF(OR(LEFT(R133)="特",LEFT(R133)="実"),VLOOKUP(R133,'証拠（JP特許）'!$B$2:$AB$299,10,FALSE),IF(AND(OR(LEFT(R133,2)="US",LEFT(R133,2)="WO",LEFT(R133,2)="GB",LEFT(R133,2)="EP",LEFT(R133,2)="DE"),OR(MID(R133,3,1)="1",MID(R133,3,1)="2",MID(R133,3,1)="3",MID(R133,3,1)="4",MID(R133,3,1)="5",MID(R133,3,1)="6",MID(R133,3,1)="7",MID(R133,3,1)="8",MID(R133,3,1)="9",MID(R133,3,1)="0",)),VLOOKUP(R133,'証拠（WW特許）'!$B$2:$M$90,8,FALSE),""))</f>
        <v>日立金属株式会社</v>
      </c>
      <c r="AG133" s="176" t="str">
        <f>IF(OR(LEFT(R133)="特",LEFT(R133)="実"),VLOOKUP(R133,'証拠（JP特許）'!$B$2:$AB$299,26,FALSE),IF(AND(OR(LEFT(R133,2)="US",LEFT(R133,2)="WO",LEFT(R133,2)="GB",LEFT(R133,2)="EP",LEFT(R133,2)="DE"),OR(MID(R133,3,1)="1",MID(R133,3,1)="2",MID(R133,3,1)="3",MID(R133,3,1)="4",MID(R133,3,1)="5",MID(R133,3,1)="6",MID(R133,3,1)="7",MID(R133,3,1)="8",MID(R133,3,1)="9",MID(R133,3,1)="0",)),VLOOKUP(R133,'証拠（WW特許）'!$B$2:$M$90,12,FALSE),""))</f>
        <v>福島　修司</v>
      </c>
      <c r="AH133" s="58" t="str">
        <f>IF(OR(LEFT(R133)="特",LEFT(R133)="実"),VLOOKUP(R133,'証拠（JP特許）'!$B$2:$X$299,20,FALSE),IF(AND(OR(LEFT(R133,2)="US",LEFT(R133,2)="WO",LEFT(R133,2)="GB",LEFT(R133,2)="EP",LEFT(R133,2)="DE"),OR(MID(R133,3,1)="1",MID(R133,3,1)="2",MID(R133,3,1)="3",MID(R133,3,1)="4",MID(R133,3,1)="5",MID(R133,3,1)="6",MID(R133,3,1)="7",MID(R133,3,1)="8",MID(R133,3,1)="9",MID(R133,3,1)="0",)),VLOOKUP(R133,'証拠（WW特許）'!$B$2:$U$90,20,FALSE),""))</f>
        <v>E03B  11/16    (2006.01),F04D  13/12    (2006.01),F04B  23/04    (2006.01),F16J  12/00    (2006.01)</v>
      </c>
      <c r="AI133" s="58" t="str">
        <f>IF(OR(LEFT(R133)="特",LEFT(R133)="実"),VLOOKUP(R133,'証拠（JP特許）'!$B$2:$X$299,21,FALSE),"")</f>
        <v>E03B 11/16       ,F04B 23/04       ,F16J 12/00      Z</v>
      </c>
      <c r="AJ133" s="58" t="str">
        <f>IF(OR(LEFT(R133)="特",LEFT(R133)="実"),VLOOKUP(R133,'証拠（JP特許）'!$B$2:$X$299,22,FALSE),"")</f>
        <v>3J046AA14,3J046AA20,3J046BA10,3J046BD05,3J046CA03,3J046DA10,3H071AA01,3H071BB11,3H071CC21,3H071CC44,3H071DD14,3H071DD31,3H071DD73,3H071DD89</v>
      </c>
      <c r="AK133" s="59" t="str">
        <f>IF(OR(LEFT(R133)="特",LEFT(R133)="実"),VLOOKUP(R133,'証拠（JP特許）'!$B$2:$X$299,17,FALSE),IF(AND(OR(LEFT(R133,2)="US",LEFT(R133,2)="WO",LEFT(R133,2)="GB",LEFT(R133,2)="EP",LEFT(R133,2)="DE"),OR(MID(R133,3,1)="1",MID(R133,3,1)="2",MID(R133,3,1)="3",MID(R133,3,1)="4",MID(R133,3,1)="5",MID(R133,3,1)="6",MID(R133,3,1)="7",MID(R133,3,1)="8",MID(R133,3,1)="9",MID(R133,3,1)="0",)),VLOOKUP(R133,'証拠（WW特許）'!$B$2:$U$90,16,FALSE),""))</f>
        <v>1984.07.19</v>
      </c>
      <c r="AL133" s="58"/>
      <c r="AM133" s="58"/>
      <c r="AN133" s="58"/>
      <c r="AO133" s="58" t="str">
        <f ca="1">IF(OR(LEFT(R133)="特",LEFT(R133)="実",AND(OR(LEFT(R133,2)="US",LEFT(R133,2)="WO",LEFT(R133,2)="GB",LEFT(R133,2)="EP",LEFT(R133,2)="DE"),OR(MID(R133,3,1)="1",MID(R133,3,1)="2",MID(R133,3,1)="3",MID(R133,3,1)="4",MID(R133,3,1)="5",MID(R133,3,1)="6",MID(R133,3,1)="7",MID(R133,3,1)="8",MID(R133,3,1)="9",MID(R133,3,1)="0"))),IF(COUNTIF(INDIRECT("発明者引用!"&amp;ADDRESS(MATCH(C133,発明者引用!B$1:B$196,0),4)&amp;":"&amp;ADDRESS(MATCH(C133,発明者引用!B$1:B$196,0),17)),R133)+COUNTIF(INDIRECT("発明者引用!"&amp;ADDRESS(MATCH(C133,発明者引用!B$1:B$196,0),4)&amp;":"&amp;ADDRESS(MATCH(C133,発明者引用!B$1:B$196,0),17)),#REF!)+COUNTIF(INDIRECT("発明者引用!"&amp;ADDRESS(MATCH(C133,発明者引用!B$1:B$196,0),4)&amp;":"&amp;ADDRESS(MATCH(C133,発明者引用!B$1:B$196,0),17)),T133)&gt;0,"Yes","No"),"")</f>
        <v>No</v>
      </c>
      <c r="AP133" s="58" t="str">
        <f ca="1">IF(OR(LEFT(R133)="特",LEFT(R133)="実",AND(OR(LEFT(R133,2)="US",LEFT(R133,2)="WO",LEFT(R133,2)="GB",LEFT(R133,2)="EP",LEFT(R133,2)="DE"),OR(MID(R133,3,1)="1",MID(R133,3,1)="2",MID(R133,3,1)="3",MID(R133,3,1)="4",MID(R133,3,1)="5",MID(R133,3,1)="6",MID(R133,3,1)="7",MID(R133,3,1)="8",MID(R133,3,1)="9",MID(R133,3,1)="0"))),IF(VLOOKUP(C133,ファミリ引用特許WO!$A$2:$B$241,2,FALSE)+VLOOKUP(C133,ファミリ引用文献WO!$A$2:$C$241,3,FALSE)=0,"ISR無し",IF(COUNTIF(INDIRECT("ファミリ引用特許WO!"&amp;ADDRESS(MATCH(C133,ファミリ引用特許WO!$A$2:$A$241,0),1)&amp;":"&amp;ADDRESS(MATCH(C133,ファミリ引用特許WO!$A$2:$A$241,0),19)),R133)+COUNTIF(INDIRECT("ファミリ引用特許WO!"&amp;ADDRESS(MATCH(C133,ファミリ引用特許WO!$A$2:$A$241,0),1)&amp;":"&amp;ADDRESS(MATCH(C133,ファミリ引用特許WO!$A$2:$A$241,0),19)),S133)+COUNTIF(INDIRECT("ファミリ引用特許WO!"&amp;ADDRESS(MATCH(C133,ファミリ引用特許WO!$A$2:$A$241,0),1)&amp;":"&amp;ADDRESS(MATCH(C133,ファミリ引用特許WO!$A$2:$A$241,0),19)),T133)+COUNTIF(INDIRECT("ファミリ引用特許WO!"&amp;ADDRESS(MATCH(C133,ファミリ引用特許WO!$A$2:$A$241,0),1)&amp;":"&amp;ADDRESS(MATCH(C133,ファミリ引用特許WO!$A$2:$A$241,0),19)),W133)+COUNTIF(INDIRECT("ファミリ引用特許WO!"&amp;ADDRESS(MATCH(C133,ファミリ引用特許WO!$A$2:$A$241,0),1)&amp;":"&amp;ADDRESS(MATCH(C133,ファミリ引用特許WO!$A$2:$A$241,0),19)),Y133)&gt;0,"Yes","No")),"")</f>
        <v>ISR無し</v>
      </c>
      <c r="AQ133" s="55" t="str">
        <f ca="1">IF(OR(LEFT(R133)="特",LEFT(R133)="実",AND(OR(LEFT(R133,2)="US",LEFT(R133,2)="WO",LEFT(R133,2)="GB",LEFT(R133,2)="EP",LEFT(R133,2)="DE"),OR(MID(R133,3,1)="1",MID(R133,3,1)="2",MID(R133,3,1)="3",MID(R133,3,1)="4",MID(R133,3,1)="5",MID(R133,3,1)="6",MID(R133,3,1)="7",MID(R133,3,1)="8",MID(R133,3,1)="9",MID(R133,3,1)="0"))),IF(VLOOKUP(C133,'ファミリ引用特許表記修正（ex.A2→A）'!$A$2:$B$241,2,FALSE)=0,"family無し",IF(COUNTIF(INDIRECT("'ファミリ引用特許表記修正（ex.A2→A）'!"&amp;ADDRESS(MATCH(C133,'ファミリ引用特許表記修正（ex.A2→A）'!$A$2:$A$241,0),1)&amp;":"&amp;ADDRESS(MATCH(C133,'ファミリ引用特許表記修正（ex.A2→A）'!$A$2:$A$241,0),171)),R133)+COUNTIF(INDIRECT("'ファミリ引用特許表記修正（ex.A2→A）'!"&amp;ADDRESS(MATCH(C133,'ファミリ引用特許表記修正（ex.A2→A）'!$A$2:$A$241,0),1)&amp;":"&amp;ADDRESS(MATCH(C133,'ファミリ引用特許表記修正（ex.A2→A）'!$A$2:$A$241,0),171)),S133)+COUNTIF(INDIRECT("'ファミリ引用特許表記修正（ex.A2→A）'!"&amp;ADDRESS(MATCH(C133,'ファミリ引用特許表記修正（ex.A2→A）'!$A$2:$A$241,0),1)&amp;":"&amp;ADDRESS(MATCH(C133,'ファミリ引用特許表記修正（ex.A2→A）'!$A$2:$A$241,0),171)),T133)+COUNTIF(INDIRECT("'ファミリ引用特許表記修正（ex.A2→A）'!"&amp;ADDRESS(MATCH(C133,'ファミリ引用特許表記修正（ex.A2→A）'!$A$2:$A$241,0),1)&amp;":"&amp;ADDRESS(MATCH(C133,'ファミリ引用特許表記修正（ex.A2→A）'!$A$2:$A$241,0),171)),W133)+COUNTIF(INDIRECT("'ファミリ引用特許表記修正（ex.A2→A）'!"&amp;ADDRESS(MATCH(C133,'ファミリ引用特許表記修正（ex.A2→A）'!$A$2:$A$241,0),1)&amp;":"&amp;ADDRESS(MATCH(C133,'ファミリ引用特許表記修正（ex.A2→A）'!$A$2:$A$241,0),171)),Y133)&gt;0,"Yes","No")),"")</f>
        <v>Yes</v>
      </c>
      <c r="AR133" s="58" t="str">
        <f>IF(OR(LEFT(R133)="特",LEFT(R133)="実",AND(OR(LEFT(R133,2)="US",LEFT(R133,2)="WO",LEFT(R133,2)="GB",LEFT(R133,2)="EP",LEFT(R133,2)="DE"),OR(MID(R133,3,1)="1",MID(R133,3,1)="2",MID(R133,3,1)="3",MID(R133,3,1)="4",MID(R133,3,1)="5",MID(R133,3,1)="6",MID(R133,3,1)="7",MID(R133,3,1)="8",MID(R133,3,1)="9",MID(R133,3,1)="0",))),"",VLOOKUP($C133,ファミリ発明者引用文献!A$3:B$235,2,FALSE))</f>
        <v/>
      </c>
      <c r="AS133" s="55" t="str">
        <f>VLOOKUP(C133,ファミリ引用文献WO!A$2:B$241,2,FALSE)</f>
        <v/>
      </c>
      <c r="AT133" s="58" t="str">
        <f>VLOOKUP(C133,ファミリ引用文献!A$3:B$242,2,FALSE)</f>
        <v/>
      </c>
      <c r="AU133" s="58" t="str">
        <f>VLOOKUP(C133,審判データ!AH$2:BT$379,39,FALSE)</f>
        <v>特開平07-331711;特許03301860;特開2000-303514;特許03302004;特開2000-303515;特許03392390</v>
      </c>
      <c r="AV133" s="62" t="str">
        <f ca="1">IF(INDIRECT("審判データ!"&amp;ADDRESS(MATCH(C133,審判データ!$AH$1:$AH$379,0),32))="早期審査の対象とする","早期審査","")</f>
        <v/>
      </c>
      <c r="AW133" s="665" t="str">
        <f t="shared" ref="AW133:AW196" si="11">IF(OR(LEFT(AY133)="証",AX133=""),"",IF(LEFT(AX133,5)=LEFT(AY133,5),"一致","不一致"))</f>
        <v>不一致</v>
      </c>
      <c r="AX133" s="666" t="str">
        <f>IF(LEFT(AE133,3)="日本特",IF(LEFT(C133)="特",VLOOKUP(C133,'本件、証拠文献テーマコード'!G$2:I$376,3,FALSE),VLOOKUP(C133,'本件、証拠文献テーマコード'!B$2:I$376,8,FALSE)),"")</f>
        <v>2D020,2D060</v>
      </c>
      <c r="AY133" s="666" t="str">
        <f>IF(LEFT(AE133,3)="日本特",IF(OR(MID(R133,2,1)="開",MID(R133,2,1)="表",MID(R133,2,1)="登"),VLOOKUP(R133,'本件、証拠文献テーマコード'!C$2:I$379,7,FALSE),VLOOKUP(R133,'本件、証拠文献テーマコード'!G$2:I$379,3,FALSE)),"")</f>
        <v>3H071,3H030,2D020,3J046</v>
      </c>
      <c r="AZ133" s="54"/>
    </row>
    <row r="134" spans="1:52" ht="40.5" x14ac:dyDescent="0.15">
      <c r="A134" s="860"/>
      <c r="B134" s="586" t="str">
        <f ca="1">IF(A134="",B133,INDIRECT("審判データ!"&amp;ADDRESS(MATCH(A134,審判データ!$HC$1:$HC$379,0),20))&amp;" / "&amp;INDIRECT("審判データ!"&amp;ADDRESS(MATCH(A134,審判データ!$HC$1:$HC$379,0),21)))</f>
        <v>2012 / 29-2</v>
      </c>
      <c r="C134" s="682">
        <v>3392390</v>
      </c>
      <c r="D134" s="284" t="s">
        <v>1743</v>
      </c>
      <c r="E134" s="163" t="str">
        <f ca="1">INDIRECT("審判データ!"&amp;ADDRESS(MATCH(C134,審判データ!$AH$1:$AH$379,0),55))</f>
        <v>株式会社日立産機システム</v>
      </c>
      <c r="F134" s="43" t="str">
        <f ca="1">INDIRECT("審判データ!"&amp;ADDRESS(MATCH(C134,審判データ!$AH$1:$AH$379,0),56))</f>
        <v>佐藤　幸一;國井　寛</v>
      </c>
      <c r="G134" s="43" t="str">
        <f ca="1">INDIRECT("審判データ!"&amp;ADDRESS(MATCH(C134,審判データ!$AH$1:$AH$379,0),72))</f>
        <v>特開平07-331711;特許03301860;特開2000-303514;特許03302004;特開2000-303515;特許03392390</v>
      </c>
      <c r="H134" s="43" t="str">
        <f ca="1">INDIRECT("審判データ!"&amp;ADDRESS(MATCH(C134,審判データ!$AH$1:$AH$379,0),41))</f>
        <v>E03C  1/00;E03B  5/00</v>
      </c>
      <c r="I134" s="43" t="str">
        <f ca="1">INDIRECT("審判データ!"&amp;ADDRESS(MATCH(C134,審判データ!$AH$1:$AH$379,0),49))</f>
        <v>E03B   5/00@AFI(JP);E03B  11/16@ALI(JP);E03C   1/00@ALI(JP)</v>
      </c>
      <c r="J134" s="43" t="str">
        <f ca="1">INDIRECT("審判データ!"&amp;ADDRESS(MATCH(C134,審判データ!$AH$1:$AH$379,0),51))</f>
        <v>E03B  5/00        A;E03C  1/00;E03B 11/16</v>
      </c>
      <c r="K134" s="43" t="str">
        <f ca="1">INDIRECT("審判データ!"&amp;ADDRESS(MATCH(C134,審判データ!$AH$1:$AH$379,0),53))</f>
        <v>2D060 AA01</v>
      </c>
      <c r="L134" s="1005"/>
      <c r="M134" s="984"/>
      <c r="N134" s="1007"/>
      <c r="O134" s="1032"/>
      <c r="P134" s="1074"/>
      <c r="Q134" s="676" t="s">
        <v>192</v>
      </c>
      <c r="R134" s="644" t="s">
        <v>22565</v>
      </c>
      <c r="S134" s="646" t="str">
        <f>IF(OR(LEFT(R134)="特",LEFT(R134)="実"),VLOOKUP(R134,'証拠（JP特許）'!$B$2:$D$299,2,FALSE),IF(AND(OR(LEFT(R134,2)="US",LEFT(R134,2)="WO",LEFT(R134,2)="GB",LEFT(R134,2)="EP",LEFT(R134,2)="DE"),OR(MID(R134,3,1)="1",MID(R134,3,1)="2",MID(R134,3,1)="3",MID(R134,3,1)="4",MID(R134,3,1)="5",MID(R134,3,1)="6",MID(R134,3,1)="7",MID(R134,3,1)="8",MID(R134,3,1)="9",MID(R134,3,1)="0")),VLOOKUP(R134,'証拠（WW特許）'!$B$2:$C$90,2,FALSE),"_"))</f>
        <v>_</v>
      </c>
      <c r="T134" s="644" t="str">
        <f>IF(OR(LEFT(R134)="特",LEFT(R134)="実"),VLOOKUP(R134,'証拠（JP特許）'!$B$2:$E$299,4,FALSE),"_")</f>
        <v>_</v>
      </c>
      <c r="U134" s="694" t="s">
        <v>94</v>
      </c>
      <c r="V134" s="689" t="s">
        <v>25</v>
      </c>
      <c r="W134" s="690" t="str">
        <f t="shared" si="8"/>
        <v/>
      </c>
      <c r="X134" s="691"/>
      <c r="Y134" s="691" t="str">
        <f t="shared" si="9"/>
        <v/>
      </c>
      <c r="Z134" s="91" t="str">
        <f ca="1">IF(OR(LEFT(R134)="特",LEFT(R134)="実",AND(OR(LEFT(R134,2)="US",LEFT(R134,2)="WO",LEFT(R134,2)="GB",LEFT(R134,2)="EP",LEFT(R134,2)="DE"),OR(MID(R134,3,1)="1",MID(R134,3,1)="2",MID(R134,3,1)="3",MID(R134,3,1)="4",MID(R134,3,1)="5",MID(R134,3,1)="6",MID(R134,3,1)="7",MID(R134,3,1)="8",MID(R134,3,1)="9",MID(R134,3,1)="0",))),IF(COUNTIF(INDIRECT("拒絶理由・拒絶査定・異議申立!"&amp;ADDRESS(MATCH(C134,拒絶理由・拒絶査定・異議申立!B$1:B$1000,0),3)&amp;":"&amp;ADDRESS(MATCH(C134,拒絶理由・拒絶査定・異議申立!B$1:B$1000,0),50)),R134)+COUNTIF(INDIRECT("拒絶理由・拒絶査定・異議申立!"&amp;ADDRESS(MATCH(C134,拒絶理由・拒絶査定・異議申立!B$1:B$1000,0),3)&amp;":"&amp;ADDRESS(MATCH(C134,拒絶理由・拒絶査定・異議申立!B$1:B$1000,0),50)),T134)&gt;0,"Yes","No"),"")</f>
        <v/>
      </c>
      <c r="AA134" s="92" t="str">
        <f ca="1">IF(OR(LEFT(R134)="特",LEFT(R134)="実",AND(OR(LEFT(R134,2)="US",LEFT(R134,2)="WO",LEFT(R134,2)="GB",LEFT(R134,2)="EP",LEFT(R134,2)="DE"),OR(MID(R134,3,1)="1",MID(R134,3,1)="2",MID(R134,3,1)="3",MID(R134,3,1)="4",MID(R134,3,1)="5",MID(R134,3,1)="6",MID(R134,3,1)="7",MID(R134,3,1)="8",MID(R134,3,1)="9",MID(R134,3,1)="0",))),IF(COUNTIF(INDIRECT("先行技術調査・登録査定!"&amp;ADDRESS(MATCH(C134,先行技術調査・登録査定!B$1:B$1000,0),3)&amp;":"&amp;ADDRESS(MATCH(C134,先行技術調査・登録査定!B$1:B$1000,0),49)),R134)+COUNTIF(INDIRECT("先行技術調査・登録査定!"&amp;ADDRESS(MATCH(C134,先行技術調査・登録査定!B$1:B$1000,0),3)&amp;":"&amp;ADDRESS(MATCH(C134,先行技術調査・登録査定!B$1:B$1000,0),49)),T134)&gt;0,"Yes","No"),"")</f>
        <v/>
      </c>
      <c r="AB134" s="169" t="str">
        <f t="shared" ca="1" si="10"/>
        <v/>
      </c>
      <c r="AC134" s="94" t="str">
        <f>IF(OR(LEFT(R134)="特",LEFT(R134)="実",AND(OR(LEFT(R134,2)="US",LEFT(R134,2)="WO",LEFT(R134,2)="GB",LEFT(R134,2)="EP",LEFT(R134,2)="DE"),OR(MID(R134,3,1)="1",MID(R134,3,1)="2",MID(R134,3,1)="3",MID(R134,3,1)="4",MID(R134,3,1)="5",MID(R134,3,1)="6",MID(R134,3,1)="7",MID(R134,3,1)="8",MID(R134,3,1)="9",MID(R134,3,1)="0",))),"",VLOOKUP($C134,非特許文献リスト!$A$2:$C$196,2,FALSE))</f>
        <v/>
      </c>
      <c r="AD134" s="95" t="str">
        <f>IF(OR(LEFT(R134)="特",LEFT(R134)="実",AND(OR(LEFT(R134,2)="US",LEFT(R134,2)="WO",LEFT(R134,2)="GB",LEFT(R134,2)="EP",LEFT(R134,2)="DE"),OR(MID(R134,3,1)="1",MID(R134,3,1)="2",MID(R134,3,1)="3",MID(R134,3,1)="4",MID(R134,3,1)="5",MID(R134,3,1)="6",MID(R134,3,1)="7",MID(R134,3,1)="8",MID(R134,3,1)="9",MID(R134,3,1)="0",))),"",VLOOKUP($C134,非特許文献リスト!$A$2:$C$196,3,FALSE))</f>
        <v/>
      </c>
      <c r="AE134" s="175" t="str">
        <f t="shared" si="7"/>
        <v/>
      </c>
      <c r="AF134" s="176" t="str">
        <f>IF(OR(LEFT(R134)="特",LEFT(R134)="実"),VLOOKUP(R134,'証拠（JP特許）'!$B$2:$AB$299,10,FALSE),IF(AND(OR(LEFT(R134,2)="US",LEFT(R134,2)="WO",LEFT(R134,2)="GB",LEFT(R134,2)="EP",LEFT(R134,2)="DE"),OR(MID(R134,3,1)="1",MID(R134,3,1)="2",MID(R134,3,1)="3",MID(R134,3,1)="4",MID(R134,3,1)="5",MID(R134,3,1)="6",MID(R134,3,1)="7",MID(R134,3,1)="8",MID(R134,3,1)="9",MID(R134,3,1)="0",)),VLOOKUP(R134,'証拠（WW特許）'!$B$2:$M$90,8,FALSE),""))</f>
        <v/>
      </c>
      <c r="AG134" s="176" t="str">
        <f>IF(OR(LEFT(R134)="特",LEFT(R134)="実"),VLOOKUP(R134,'証拠（JP特許）'!$B$2:$AB$299,26,FALSE),IF(AND(OR(LEFT(R134,2)="US",LEFT(R134,2)="WO",LEFT(R134,2)="GB",LEFT(R134,2)="EP",LEFT(R134,2)="DE"),OR(MID(R134,3,1)="1",MID(R134,3,1)="2",MID(R134,3,1)="3",MID(R134,3,1)="4",MID(R134,3,1)="5",MID(R134,3,1)="6",MID(R134,3,1)="7",MID(R134,3,1)="8",MID(R134,3,1)="9",MID(R134,3,1)="0",)),VLOOKUP(R134,'証拠（WW特許）'!$B$2:$M$90,12,FALSE),""))</f>
        <v/>
      </c>
      <c r="AH134" s="58" t="str">
        <f>IF(OR(LEFT(R134)="特",LEFT(R134)="実"),VLOOKUP(R134,'証拠（JP特許）'!$B$2:$X$299,20,FALSE),IF(AND(OR(LEFT(R134,2)="US",LEFT(R134,2)="WO",LEFT(R134,2)="GB",LEFT(R134,2)="EP",LEFT(R134,2)="DE"),OR(MID(R134,3,1)="1",MID(R134,3,1)="2",MID(R134,3,1)="3",MID(R134,3,1)="4",MID(R134,3,1)="5",MID(R134,3,1)="6",MID(R134,3,1)="7",MID(R134,3,1)="8",MID(R134,3,1)="9",MID(R134,3,1)="0",)),VLOOKUP(R134,'証拠（WW特許）'!$B$2:$U$90,20,FALSE),""))</f>
        <v/>
      </c>
      <c r="AI134" s="58" t="str">
        <f>IF(OR(LEFT(R134)="特",LEFT(R134)="実"),VLOOKUP(R134,'証拠（JP特許）'!$B$2:$X$299,21,FALSE),"")</f>
        <v/>
      </c>
      <c r="AJ134" s="58" t="str">
        <f>IF(OR(LEFT(R134)="特",LEFT(R134)="実"),VLOOKUP(R134,'証拠（JP特許）'!$B$2:$X$299,22,FALSE),"")</f>
        <v/>
      </c>
      <c r="AK134" s="59" t="str">
        <f>IF(OR(LEFT(R134)="特",LEFT(R134)="実"),VLOOKUP(R134,'証拠（JP特許）'!$B$2:$X$299,17,FALSE),IF(AND(OR(LEFT(R134,2)="US",LEFT(R134,2)="WO",LEFT(R134,2)="GB",LEFT(R134,2)="EP",LEFT(R134,2)="DE"),OR(MID(R134,3,1)="1",MID(R134,3,1)="2",MID(R134,3,1)="3",MID(R134,3,1)="4",MID(R134,3,1)="5",MID(R134,3,1)="6",MID(R134,3,1)="7",MID(R134,3,1)="8",MID(R134,3,1)="9",MID(R134,3,1)="0",)),VLOOKUP(R134,'証拠（WW特許）'!$B$2:$U$90,16,FALSE),""))</f>
        <v/>
      </c>
      <c r="AL134" s="58"/>
      <c r="AM134" s="58"/>
      <c r="AN134" s="58"/>
      <c r="AO134" s="58" t="str">
        <f ca="1">IF(OR(LEFT(R134)="特",LEFT(R134)="実",AND(OR(LEFT(R134,2)="US",LEFT(R134,2)="WO",LEFT(R134,2)="GB",LEFT(R134,2)="EP",LEFT(R134,2)="DE"),OR(MID(R134,3,1)="1",MID(R134,3,1)="2",MID(R134,3,1)="3",MID(R134,3,1)="4",MID(R134,3,1)="5",MID(R134,3,1)="6",MID(R134,3,1)="7",MID(R134,3,1)="8",MID(R134,3,1)="9",MID(R134,3,1)="0"))),IF(COUNTIF(INDIRECT("発明者引用!"&amp;ADDRESS(MATCH(C134,発明者引用!B$1:B$196,0),4)&amp;":"&amp;ADDRESS(MATCH(C134,発明者引用!B$1:B$196,0),17)),R134)+COUNTIF(INDIRECT("発明者引用!"&amp;ADDRESS(MATCH(C134,発明者引用!B$1:B$196,0),4)&amp;":"&amp;ADDRESS(MATCH(C134,発明者引用!B$1:B$196,0),17)),#REF!)+COUNTIF(INDIRECT("発明者引用!"&amp;ADDRESS(MATCH(C134,発明者引用!B$1:B$196,0),4)&amp;":"&amp;ADDRESS(MATCH(C134,発明者引用!B$1:B$196,0),17)),T134)&gt;0,"Yes","No"),"")</f>
        <v/>
      </c>
      <c r="AP134" s="58" t="str">
        <f ca="1">IF(OR(LEFT(R134)="特",LEFT(R134)="実",AND(OR(LEFT(R134,2)="US",LEFT(R134,2)="WO",LEFT(R134,2)="GB",LEFT(R134,2)="EP",LEFT(R134,2)="DE"),OR(MID(R134,3,1)="1",MID(R134,3,1)="2",MID(R134,3,1)="3",MID(R134,3,1)="4",MID(R134,3,1)="5",MID(R134,3,1)="6",MID(R134,3,1)="7",MID(R134,3,1)="8",MID(R134,3,1)="9",MID(R134,3,1)="0"))),IF(VLOOKUP(C134,ファミリ引用特許WO!$A$2:$B$241,2,FALSE)+VLOOKUP(C134,ファミリ引用文献WO!$A$2:$C$241,3,FALSE)=0,"ISR無し",IF(COUNTIF(INDIRECT("ファミリ引用特許WO!"&amp;ADDRESS(MATCH(C134,ファミリ引用特許WO!$A$2:$A$241,0),1)&amp;":"&amp;ADDRESS(MATCH(C134,ファミリ引用特許WO!$A$2:$A$241,0),19)),R134)+COUNTIF(INDIRECT("ファミリ引用特許WO!"&amp;ADDRESS(MATCH(C134,ファミリ引用特許WO!$A$2:$A$241,0),1)&amp;":"&amp;ADDRESS(MATCH(C134,ファミリ引用特許WO!$A$2:$A$241,0),19)),S134)+COUNTIF(INDIRECT("ファミリ引用特許WO!"&amp;ADDRESS(MATCH(C134,ファミリ引用特許WO!$A$2:$A$241,0),1)&amp;":"&amp;ADDRESS(MATCH(C134,ファミリ引用特許WO!$A$2:$A$241,0),19)),T134)+COUNTIF(INDIRECT("ファミリ引用特許WO!"&amp;ADDRESS(MATCH(C134,ファミリ引用特許WO!$A$2:$A$241,0),1)&amp;":"&amp;ADDRESS(MATCH(C134,ファミリ引用特許WO!$A$2:$A$241,0),19)),W134)+COUNTIF(INDIRECT("ファミリ引用特許WO!"&amp;ADDRESS(MATCH(C134,ファミリ引用特許WO!$A$2:$A$241,0),1)&amp;":"&amp;ADDRESS(MATCH(C134,ファミリ引用特許WO!$A$2:$A$241,0),19)),Y134)&gt;0,"Yes","No")),"")</f>
        <v/>
      </c>
      <c r="AQ134" s="55" t="str">
        <f ca="1">IF(OR(LEFT(R134)="特",LEFT(R134)="実",AND(OR(LEFT(R134,2)="US",LEFT(R134,2)="WO",LEFT(R134,2)="GB",LEFT(R134,2)="EP",LEFT(R134,2)="DE"),OR(MID(R134,3,1)="1",MID(R134,3,1)="2",MID(R134,3,1)="3",MID(R134,3,1)="4",MID(R134,3,1)="5",MID(R134,3,1)="6",MID(R134,3,1)="7",MID(R134,3,1)="8",MID(R134,3,1)="9",MID(R134,3,1)="0"))),IF(VLOOKUP(C134,'ファミリ引用特許表記修正（ex.A2→A）'!$A$2:$B$241,2,FALSE)=0,"family無し",IF(COUNTIF(INDIRECT("'ファミリ引用特許表記修正（ex.A2→A）'!"&amp;ADDRESS(MATCH(C134,'ファミリ引用特許表記修正（ex.A2→A）'!$A$2:$A$241,0),1)&amp;":"&amp;ADDRESS(MATCH(C134,'ファミリ引用特許表記修正（ex.A2→A）'!$A$2:$A$241,0),171)),R134)+COUNTIF(INDIRECT("'ファミリ引用特許表記修正（ex.A2→A）'!"&amp;ADDRESS(MATCH(C134,'ファミリ引用特許表記修正（ex.A2→A）'!$A$2:$A$241,0),1)&amp;":"&amp;ADDRESS(MATCH(C134,'ファミリ引用特許表記修正（ex.A2→A）'!$A$2:$A$241,0),171)),S134)+COUNTIF(INDIRECT("'ファミリ引用特許表記修正（ex.A2→A）'!"&amp;ADDRESS(MATCH(C134,'ファミリ引用特許表記修正（ex.A2→A）'!$A$2:$A$241,0),1)&amp;":"&amp;ADDRESS(MATCH(C134,'ファミリ引用特許表記修正（ex.A2→A）'!$A$2:$A$241,0),171)),T134)+COUNTIF(INDIRECT("'ファミリ引用特許表記修正（ex.A2→A）'!"&amp;ADDRESS(MATCH(C134,'ファミリ引用特許表記修正（ex.A2→A）'!$A$2:$A$241,0),1)&amp;":"&amp;ADDRESS(MATCH(C134,'ファミリ引用特許表記修正（ex.A2→A）'!$A$2:$A$241,0),171)),W134)+COUNTIF(INDIRECT("'ファミリ引用特許表記修正（ex.A2→A）'!"&amp;ADDRESS(MATCH(C134,'ファミリ引用特許表記修正（ex.A2→A）'!$A$2:$A$241,0),1)&amp;":"&amp;ADDRESS(MATCH(C134,'ファミリ引用特許表記修正（ex.A2→A）'!$A$2:$A$241,0),171)),Y134)&gt;0,"Yes","No")),"")</f>
        <v/>
      </c>
      <c r="AR134" s="193" t="str">
        <f>IF(OR(LEFT(R134)="特",LEFT(R134)="実",AND(OR(LEFT(R134,2)="US",LEFT(R134,2)="WO",LEFT(R134,2)="GB",LEFT(R134,2)="EP",LEFT(R134,2)="DE"),OR(MID(R134,3,1)="1",MID(R134,3,1)="2",MID(R134,3,1)="3",MID(R134,3,1)="4",MID(R134,3,1)="5",MID(R134,3,1)="6",MID(R134,3,1)="7",MID(R134,3,1)="8",MID(R134,3,1)="9",MID(R134,3,1)="0",))),"",VLOOKUP($C134,ファミリ発明者引用文献!A$3:B$235,2,FALSE))</f>
        <v>,,</v>
      </c>
      <c r="AS134" s="55" t="str">
        <f>VLOOKUP(C134,ファミリ引用文献WO!A$2:B$241,2,FALSE)</f>
        <v/>
      </c>
      <c r="AT134" s="58" t="str">
        <f>VLOOKUP(C134,ファミリ引用文献!A$3:B$242,2,FALSE)</f>
        <v/>
      </c>
      <c r="AU134" s="58" t="str">
        <f>VLOOKUP(C134,審判データ!AH$2:BT$379,39,FALSE)</f>
        <v>特開平07-331711;特許03301860;特開2000-303514;特許03302004;特開2000-303515;特許03392390</v>
      </c>
      <c r="AV134" s="62" t="str">
        <f ca="1">IF(INDIRECT("審判データ!"&amp;ADDRESS(MATCH(C134,審判データ!$AH$1:$AH$379,0),32))="早期審査の対象とする","早期審査","")</f>
        <v/>
      </c>
      <c r="AW134" s="665" t="str">
        <f t="shared" si="11"/>
        <v/>
      </c>
      <c r="AX134" s="666" t="str">
        <f>IF(LEFT(AE134,3)="日本特",IF(LEFT(C134)="特",VLOOKUP(C134,'本件、証拠文献テーマコード'!G$2:I$376,3,FALSE),VLOOKUP(C134,'本件、証拠文献テーマコード'!B$2:I$376,8,FALSE)),"")</f>
        <v/>
      </c>
      <c r="AY134" s="666" t="str">
        <f>IF(LEFT(AE134,3)="日本特",IF(OR(MID(R134,2,1)="開",MID(R134,2,1)="表",MID(R134,2,1)="登"),VLOOKUP(R134,'本件、証拠文献テーマコード'!C$2:I$379,7,FALSE),VLOOKUP(R134,'本件、証拠文献テーマコード'!G$2:I$379,3,FALSE)),"")</f>
        <v/>
      </c>
      <c r="AZ134" s="54"/>
    </row>
    <row r="135" spans="1:52" ht="108" x14ac:dyDescent="0.15">
      <c r="A135" s="858" t="s">
        <v>22566</v>
      </c>
      <c r="B135" s="586" t="str">
        <f ca="1">IF(A135="",B134,INDIRECT("審判データ!"&amp;ADDRESS(MATCH(A135,審判データ!$HC$1:$HC$379,0),20))&amp;" / "&amp;INDIRECT("審判データ!"&amp;ADDRESS(MATCH(A135,審判データ!$HC$1:$HC$379,0),21)))</f>
        <v>2012 / 29-2</v>
      </c>
      <c r="C135" s="675">
        <v>4536223</v>
      </c>
      <c r="D135" s="274" t="s">
        <v>1773</v>
      </c>
      <c r="E135" s="163" t="str">
        <f ca="1">INDIRECT("審判データ!"&amp;ADDRESS(MATCH(C135,審判データ!$AH$1:$AH$379,0),55))</f>
        <v>アース製薬株式会社</v>
      </c>
      <c r="F135" s="43" t="str">
        <f ca="1">INDIRECT("審判データ!"&amp;ADDRESS(MATCH(C135,審判データ!$AH$1:$AH$379,0),56))</f>
        <v>根岸　務;岡野　隆治;山本　輝樹;河本　尚一</v>
      </c>
      <c r="G135" s="43" t="str">
        <f ca="1">INDIRECT("審判データ!"&amp;ADDRESS(MATCH(C135,審判データ!$AH$1:$AH$379,0),72))</f>
        <v>特開2001-233709;特許04536223</v>
      </c>
      <c r="H135" s="43" t="str">
        <f ca="1">INDIRECT("審判データ!"&amp;ADDRESS(MATCH(C135,審判データ!$AH$1:$AH$379,0),41))</f>
        <v>A01N 35/02;A01M  1/02;A01N 63/02;A01N 65/00</v>
      </c>
      <c r="I135" s="43" t="str">
        <f ca="1">INDIRECT("審判データ!"&amp;ADDRESS(MATCH(C135,審判データ!$AH$1:$AH$379,0),49))</f>
        <v>A01M   1/02@AFI(JP);A01N  35/02@AFI(JP);A01N  37/02@ALI(JP);A01N  63/02@ALI(JP);A01N  65/00@ALI(JP);A01P  19/00@ALI(JP)</v>
      </c>
      <c r="J135" s="43" t="str">
        <f ca="1">INDIRECT("審判データ!"&amp;ADDRESS(MATCH(C135,審判データ!$AH$1:$AH$379,0),51))</f>
        <v>A01M  1/02        A;A01N 35/02;A01N 63/02        Z;A01N 65/00        G;A01N 65/00        Z;A01N 37/02;A01P 19/00</v>
      </c>
      <c r="K135" s="43" t="str">
        <f ca="1">INDIRECT("審判データ!"&amp;ADDRESS(MATCH(C135,審判データ!$AH$1:$AH$379,0),53))</f>
        <v>2B121 AA14;2B121 BA03;2B121 BA04;2B121 BA60;2B121 CC13;2B121 CC28;2B121 CC29;2B121 CC31;2B121 EA01;2B121 FA02;4H011 AC07;4H011 BA06;4H011 BA08;4H011 BB21;4H011 BB22;4H011 DA12;4H011 DD05;4H011 DG03</v>
      </c>
      <c r="L135" s="1004" t="s">
        <v>22567</v>
      </c>
      <c r="M135" s="982" t="s">
        <v>876</v>
      </c>
      <c r="N135" s="1006" t="s">
        <v>22568</v>
      </c>
      <c r="O135" s="1019">
        <v>0</v>
      </c>
      <c r="P135" s="1072" t="s">
        <v>22569</v>
      </c>
      <c r="Q135" s="676" t="s">
        <v>1785</v>
      </c>
      <c r="R135" s="644" t="s">
        <v>22570</v>
      </c>
      <c r="S135" s="646" t="str">
        <f>IF(OR(LEFT(R135)="特",LEFT(R135)="実"),VLOOKUP(R135,'証拠（JP特許）'!$B$2:$D$299,2,FALSE),IF(AND(OR(LEFT(R135,2)="US",LEFT(R135,2)="WO",LEFT(R135,2)="GB",LEFT(R135,2)="EP",LEFT(R135,2)="DE"),OR(MID(R135,3,1)="1",MID(R135,3,1)="2",MID(R135,3,1)="3",MID(R135,3,1)="4",MID(R135,3,1)="5",MID(R135,3,1)="6",MID(R135,3,1)="7",MID(R135,3,1)="8",MID(R135,3,1)="9",MID(R135,3,1)="0")),VLOOKUP(R135,'証拠（WW特許）'!$B$2:$C$90,2,FALSE),"_"))</f>
        <v>_</v>
      </c>
      <c r="T135" s="644" t="str">
        <f>IF(OR(LEFT(R135)="特",LEFT(R135)="実"),VLOOKUP(R135,'証拠（JP特許）'!$B$2:$E$299,4,FALSE),"_")</f>
        <v>_</v>
      </c>
      <c r="U135" s="694" t="s">
        <v>94</v>
      </c>
      <c r="V135" s="689" t="s">
        <v>25</v>
      </c>
      <c r="W135" s="690" t="str">
        <f t="shared" si="8"/>
        <v/>
      </c>
      <c r="X135" s="691"/>
      <c r="Y135" s="691" t="str">
        <f t="shared" si="9"/>
        <v/>
      </c>
      <c r="Z135" s="91" t="str">
        <f ca="1">IF(OR(LEFT(R135)="特",LEFT(R135)="実",AND(OR(LEFT(R135,2)="US",LEFT(R135,2)="WO",LEFT(R135,2)="GB",LEFT(R135,2)="EP",LEFT(R135,2)="DE"),OR(MID(R135,3,1)="1",MID(R135,3,1)="2",MID(R135,3,1)="3",MID(R135,3,1)="4",MID(R135,3,1)="5",MID(R135,3,1)="6",MID(R135,3,1)="7",MID(R135,3,1)="8",MID(R135,3,1)="9",MID(R135,3,1)="0",))),IF(COUNTIF(INDIRECT("拒絶理由・拒絶査定・異議申立!"&amp;ADDRESS(MATCH(C135,拒絶理由・拒絶査定・異議申立!B$1:B$1000,0),3)&amp;":"&amp;ADDRESS(MATCH(C135,拒絶理由・拒絶査定・異議申立!B$1:B$1000,0),50)),R135)+COUNTIF(INDIRECT("拒絶理由・拒絶査定・異議申立!"&amp;ADDRESS(MATCH(C135,拒絶理由・拒絶査定・異議申立!B$1:B$1000,0),3)&amp;":"&amp;ADDRESS(MATCH(C135,拒絶理由・拒絶査定・異議申立!B$1:B$1000,0),50)),T135)&gt;0,"Yes","No"),"")</f>
        <v/>
      </c>
      <c r="AA135" s="92" t="str">
        <f ca="1">IF(OR(LEFT(R135)="特",LEFT(R135)="実",AND(OR(LEFT(R135,2)="US",LEFT(R135,2)="WO",LEFT(R135,2)="GB",LEFT(R135,2)="EP",LEFT(R135,2)="DE"),OR(MID(R135,3,1)="1",MID(R135,3,1)="2",MID(R135,3,1)="3",MID(R135,3,1)="4",MID(R135,3,1)="5",MID(R135,3,1)="6",MID(R135,3,1)="7",MID(R135,3,1)="8",MID(R135,3,1)="9",MID(R135,3,1)="0",))),IF(COUNTIF(INDIRECT("先行技術調査・登録査定!"&amp;ADDRESS(MATCH(C135,先行技術調査・登録査定!B$1:B$1000,0),3)&amp;":"&amp;ADDRESS(MATCH(C135,先行技術調査・登録査定!B$1:B$1000,0),49)),R135)+COUNTIF(INDIRECT("先行技術調査・登録査定!"&amp;ADDRESS(MATCH(C135,先行技術調査・登録査定!B$1:B$1000,0),3)&amp;":"&amp;ADDRESS(MATCH(C135,先行技術調査・登録査定!B$1:B$1000,0),49)),T135)&gt;0,"Yes","No"),"")</f>
        <v/>
      </c>
      <c r="AB135" s="169" t="str">
        <f t="shared" ca="1" si="10"/>
        <v/>
      </c>
      <c r="AC135" s="94" t="str">
        <f>IF(OR(LEFT(R135)="特",LEFT(R135)="実",AND(OR(LEFT(R135,2)="US",LEFT(R135,2)="WO",LEFT(R135,2)="GB",LEFT(R135,2)="EP",LEFT(R135,2)="DE"),OR(MID(R135,3,1)="1",MID(R135,3,1)="2",MID(R135,3,1)="3",MID(R135,3,1)="4",MID(R135,3,1)="5",MID(R135,3,1)="6",MID(R135,3,1)="7",MID(R135,3,1)="8",MID(R135,3,1)="9",MID(R135,3,1)="0",))),"",VLOOKUP($C135,非特許文献リスト!$A$2:$C$196,2,FALSE))</f>
        <v/>
      </c>
      <c r="AD135" s="95" t="str">
        <f>IF(OR(LEFT(R135)="特",LEFT(R135)="実",AND(OR(LEFT(R135,2)="US",LEFT(R135,2)="WO",LEFT(R135,2)="GB",LEFT(R135,2)="EP",LEFT(R135,2)="DE"),OR(MID(R135,3,1)="1",MID(R135,3,1)="2",MID(R135,3,1)="3",MID(R135,3,1)="4",MID(R135,3,1)="5",MID(R135,3,1)="6",MID(R135,3,1)="7",MID(R135,3,1)="8",MID(R135,3,1)="9",MID(R135,3,1)="0",))),"",VLOOKUP($C135,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35" s="175" t="str">
        <f t="shared" si="7"/>
        <v/>
      </c>
      <c r="AF135" s="176" t="str">
        <f>IF(OR(LEFT(R135)="特",LEFT(R135)="実"),VLOOKUP(R135,'証拠（JP特許）'!$B$2:$AB$299,10,FALSE),IF(AND(OR(LEFT(R135,2)="US",LEFT(R135,2)="WO",LEFT(R135,2)="GB",LEFT(R135,2)="EP",LEFT(R135,2)="DE"),OR(MID(R135,3,1)="1",MID(R135,3,1)="2",MID(R135,3,1)="3",MID(R135,3,1)="4",MID(R135,3,1)="5",MID(R135,3,1)="6",MID(R135,3,1)="7",MID(R135,3,1)="8",MID(R135,3,1)="9",MID(R135,3,1)="0",)),VLOOKUP(R135,'証拠（WW特許）'!$B$2:$M$90,8,FALSE),""))</f>
        <v/>
      </c>
      <c r="AG135" s="176" t="str">
        <f>IF(OR(LEFT(R135)="特",LEFT(R135)="実"),VLOOKUP(R135,'証拠（JP特許）'!$B$2:$AB$299,26,FALSE),IF(AND(OR(LEFT(R135,2)="US",LEFT(R135,2)="WO",LEFT(R135,2)="GB",LEFT(R135,2)="EP",LEFT(R135,2)="DE"),OR(MID(R135,3,1)="1",MID(R135,3,1)="2",MID(R135,3,1)="3",MID(R135,3,1)="4",MID(R135,3,1)="5",MID(R135,3,1)="6",MID(R135,3,1)="7",MID(R135,3,1)="8",MID(R135,3,1)="9",MID(R135,3,1)="0",)),VLOOKUP(R135,'証拠（WW特許）'!$B$2:$M$90,12,FALSE),""))</f>
        <v/>
      </c>
      <c r="AH135" s="58" t="str">
        <f>IF(OR(LEFT(R135)="特",LEFT(R135)="実"),VLOOKUP(R135,'証拠（JP特許）'!$B$2:$X$299,20,FALSE),IF(AND(OR(LEFT(R135,2)="US",LEFT(R135,2)="WO",LEFT(R135,2)="GB",LEFT(R135,2)="EP",LEFT(R135,2)="DE"),OR(MID(R135,3,1)="1",MID(R135,3,1)="2",MID(R135,3,1)="3",MID(R135,3,1)="4",MID(R135,3,1)="5",MID(R135,3,1)="6",MID(R135,3,1)="7",MID(R135,3,1)="8",MID(R135,3,1)="9",MID(R135,3,1)="0",)),VLOOKUP(R135,'証拠（WW特許）'!$B$2:$U$90,20,FALSE),""))</f>
        <v/>
      </c>
      <c r="AI135" s="58" t="str">
        <f>IF(OR(LEFT(R135)="特",LEFT(R135)="実"),VLOOKUP(R135,'証拠（JP特許）'!$B$2:$X$299,21,FALSE),"")</f>
        <v/>
      </c>
      <c r="AJ135" s="58" t="str">
        <f>IF(OR(LEFT(R135)="特",LEFT(R135)="実"),VLOOKUP(R135,'証拠（JP特許）'!$B$2:$X$299,22,FALSE),"")</f>
        <v/>
      </c>
      <c r="AK135" s="59" t="str">
        <f>IF(OR(LEFT(R135)="特",LEFT(R135)="実"),VLOOKUP(R135,'証拠（JP特許）'!$B$2:$X$299,17,FALSE),IF(AND(OR(LEFT(R135,2)="US",LEFT(R135,2)="WO",LEFT(R135,2)="GB",LEFT(R135,2)="EP",LEFT(R135,2)="DE"),OR(MID(R135,3,1)="1",MID(R135,3,1)="2",MID(R135,3,1)="3",MID(R135,3,1)="4",MID(R135,3,1)="5",MID(R135,3,1)="6",MID(R135,3,1)="7",MID(R135,3,1)="8",MID(R135,3,1)="9",MID(R135,3,1)="0",)),VLOOKUP(R135,'証拠（WW特許）'!$B$2:$U$90,16,FALSE),""))</f>
        <v/>
      </c>
      <c r="AL135" s="58"/>
      <c r="AM135" s="58"/>
      <c r="AN135" s="58"/>
      <c r="AO135" s="58" t="str">
        <f ca="1">IF(OR(LEFT(R135)="特",LEFT(R135)="実",AND(OR(LEFT(R135,2)="US",LEFT(R135,2)="WO",LEFT(R135,2)="GB",LEFT(R135,2)="EP",LEFT(R135,2)="DE"),OR(MID(R135,3,1)="1",MID(R135,3,1)="2",MID(R135,3,1)="3",MID(R135,3,1)="4",MID(R135,3,1)="5",MID(R135,3,1)="6",MID(R135,3,1)="7",MID(R135,3,1)="8",MID(R135,3,1)="9",MID(R135,3,1)="0"))),IF(COUNTIF(INDIRECT("発明者引用!"&amp;ADDRESS(MATCH(C135,発明者引用!B$1:B$196,0),4)&amp;":"&amp;ADDRESS(MATCH(C135,発明者引用!B$1:B$196,0),17)),R135)+COUNTIF(INDIRECT("発明者引用!"&amp;ADDRESS(MATCH(C135,発明者引用!B$1:B$196,0),4)&amp;":"&amp;ADDRESS(MATCH(C135,発明者引用!B$1:B$196,0),17)),#REF!)+COUNTIF(INDIRECT("発明者引用!"&amp;ADDRESS(MATCH(C135,発明者引用!B$1:B$196,0),4)&amp;":"&amp;ADDRESS(MATCH(C135,発明者引用!B$1:B$196,0),17)),T135)&gt;0,"Yes","No"),"")</f>
        <v/>
      </c>
      <c r="AP135" s="58" t="str">
        <f ca="1">IF(OR(LEFT(R135)="特",LEFT(R135)="実",AND(OR(LEFT(R135,2)="US",LEFT(R135,2)="WO",LEFT(R135,2)="GB",LEFT(R135,2)="EP",LEFT(R135,2)="DE"),OR(MID(R135,3,1)="1",MID(R135,3,1)="2",MID(R135,3,1)="3",MID(R135,3,1)="4",MID(R135,3,1)="5",MID(R135,3,1)="6",MID(R135,3,1)="7",MID(R135,3,1)="8",MID(R135,3,1)="9",MID(R135,3,1)="0"))),IF(VLOOKUP(C135,ファミリ引用特許WO!$A$2:$B$241,2,FALSE)+VLOOKUP(C135,ファミリ引用文献WO!$A$2:$C$241,3,FALSE)=0,"ISR無し",IF(COUNTIF(INDIRECT("ファミリ引用特許WO!"&amp;ADDRESS(MATCH(C135,ファミリ引用特許WO!$A$2:$A$241,0),1)&amp;":"&amp;ADDRESS(MATCH(C135,ファミリ引用特許WO!$A$2:$A$241,0),19)),R135)+COUNTIF(INDIRECT("ファミリ引用特許WO!"&amp;ADDRESS(MATCH(C135,ファミリ引用特許WO!$A$2:$A$241,0),1)&amp;":"&amp;ADDRESS(MATCH(C135,ファミリ引用特許WO!$A$2:$A$241,0),19)),S135)+COUNTIF(INDIRECT("ファミリ引用特許WO!"&amp;ADDRESS(MATCH(C135,ファミリ引用特許WO!$A$2:$A$241,0),1)&amp;":"&amp;ADDRESS(MATCH(C135,ファミリ引用特許WO!$A$2:$A$241,0),19)),T135)+COUNTIF(INDIRECT("ファミリ引用特許WO!"&amp;ADDRESS(MATCH(C135,ファミリ引用特許WO!$A$2:$A$241,0),1)&amp;":"&amp;ADDRESS(MATCH(C135,ファミリ引用特許WO!$A$2:$A$241,0),19)),W135)+COUNTIF(INDIRECT("ファミリ引用特許WO!"&amp;ADDRESS(MATCH(C135,ファミリ引用特許WO!$A$2:$A$241,0),1)&amp;":"&amp;ADDRESS(MATCH(C135,ファミリ引用特許WO!$A$2:$A$241,0),19)),Y135)&gt;0,"Yes","No")),"")</f>
        <v/>
      </c>
      <c r="AQ135" s="55" t="str">
        <f ca="1">IF(OR(LEFT(R135)="特",LEFT(R135)="実",AND(OR(LEFT(R135,2)="US",LEFT(R135,2)="WO",LEFT(R135,2)="GB",LEFT(R135,2)="EP",LEFT(R135,2)="DE"),OR(MID(R135,3,1)="1",MID(R135,3,1)="2",MID(R135,3,1)="3",MID(R135,3,1)="4",MID(R135,3,1)="5",MID(R135,3,1)="6",MID(R135,3,1)="7",MID(R135,3,1)="8",MID(R135,3,1)="9",MID(R135,3,1)="0"))),IF(VLOOKUP(C135,'ファミリ引用特許表記修正（ex.A2→A）'!$A$2:$B$241,2,FALSE)=0,"family無し",IF(COUNTIF(INDIRECT("'ファミリ引用特許表記修正（ex.A2→A）'!"&amp;ADDRESS(MATCH(C135,'ファミリ引用特許表記修正（ex.A2→A）'!$A$2:$A$241,0),1)&amp;":"&amp;ADDRESS(MATCH(C135,'ファミリ引用特許表記修正（ex.A2→A）'!$A$2:$A$241,0),171)),R135)+COUNTIF(INDIRECT("'ファミリ引用特許表記修正（ex.A2→A）'!"&amp;ADDRESS(MATCH(C135,'ファミリ引用特許表記修正（ex.A2→A）'!$A$2:$A$241,0),1)&amp;":"&amp;ADDRESS(MATCH(C135,'ファミリ引用特許表記修正（ex.A2→A）'!$A$2:$A$241,0),171)),S135)+COUNTIF(INDIRECT("'ファミリ引用特許表記修正（ex.A2→A）'!"&amp;ADDRESS(MATCH(C135,'ファミリ引用特許表記修正（ex.A2→A）'!$A$2:$A$241,0),1)&amp;":"&amp;ADDRESS(MATCH(C135,'ファミリ引用特許表記修正（ex.A2→A）'!$A$2:$A$241,0),171)),T135)+COUNTIF(INDIRECT("'ファミリ引用特許表記修正（ex.A2→A）'!"&amp;ADDRESS(MATCH(C135,'ファミリ引用特許表記修正（ex.A2→A）'!$A$2:$A$241,0),1)&amp;":"&amp;ADDRESS(MATCH(C135,'ファミリ引用特許表記修正（ex.A2→A）'!$A$2:$A$241,0),171)),W135)+COUNTIF(INDIRECT("'ファミリ引用特許表記修正（ex.A2→A）'!"&amp;ADDRESS(MATCH(C135,'ファミリ引用特許表記修正（ex.A2→A）'!$A$2:$A$241,0),1)&amp;":"&amp;ADDRESS(MATCH(C135,'ファミリ引用特許表記修正（ex.A2→A）'!$A$2:$A$241,0),171)),Y135)&gt;0,"Yes","No")),"")</f>
        <v/>
      </c>
      <c r="AR135" s="193" t="str">
        <f>IF(OR(LEFT(R135)="特",LEFT(R135)="実",AND(OR(LEFT(R135,2)="US",LEFT(R135,2)="WO",LEFT(R135,2)="GB",LEFT(R135,2)="EP",LEFT(R135,2)="DE"),OR(MID(R135,3,1)="1",MID(R135,3,1)="2",MID(R135,3,1)="3",MID(R135,3,1)="4",MID(R135,3,1)="5",MID(R135,3,1)="6",MID(R135,3,1)="7",MID(R135,3,1)="8",MID(R135,3,1)="9",MID(R135,3,1)="0",))),"",VLOOKUP($C135,ファミリ発明者引用文献!A$3:B$235,2,FALSE))</f>
        <v>,,</v>
      </c>
      <c r="AS135" s="55" t="str">
        <f>VLOOKUP(C135,ファミリ引用文献WO!A$2:B$241,2,FALSE)</f>
        <v/>
      </c>
      <c r="AT135" s="58" t="str">
        <f>VLOOKUP(C135,ファミリ引用文献!A$3:B$242,2,FALSE)</f>
        <v/>
      </c>
      <c r="AU135" s="58" t="str">
        <f>VLOOKUP(C135,審判データ!AH$2:BT$379,39,FALSE)</f>
        <v>特開2001-233709;特許04536223</v>
      </c>
      <c r="AV135" s="62" t="str">
        <f ca="1">IF(INDIRECT("審判データ!"&amp;ADDRESS(MATCH(C135,審判データ!$AH$1:$AH$379,0),32))="早期審査の対象とする","早期審査","")</f>
        <v/>
      </c>
      <c r="AW135" s="665" t="str">
        <f t="shared" si="11"/>
        <v/>
      </c>
      <c r="AX135" s="666" t="str">
        <f>IF(LEFT(AE135,3)="日本特",IF(LEFT(C135)="特",VLOOKUP(C135,'本件、証拠文献テーマコード'!G$2:I$376,3,FALSE),VLOOKUP(C135,'本件、証拠文献テーマコード'!B$2:I$376,8,FALSE)),"")</f>
        <v/>
      </c>
      <c r="AY135" s="666" t="str">
        <f>IF(LEFT(AE135,3)="日本特",IF(OR(MID(R135,2,1)="開",MID(R135,2,1)="表",MID(R135,2,1)="登"),VLOOKUP(R135,'本件、証拠文献テーマコード'!C$2:I$379,7,FALSE),VLOOKUP(R135,'本件、証拠文献テーマコード'!G$2:I$379,3,FALSE)),"")</f>
        <v/>
      </c>
      <c r="AZ135" s="54"/>
    </row>
    <row r="136" spans="1:52" ht="121.5" x14ac:dyDescent="0.15">
      <c r="A136" s="859"/>
      <c r="B136" s="586" t="str">
        <f ca="1">IF(A136="",B135,INDIRECT("審判データ!"&amp;ADDRESS(MATCH(A136,審判データ!$HC$1:$HC$379,0),20))&amp;" / "&amp;INDIRECT("審判データ!"&amp;ADDRESS(MATCH(A136,審判データ!$HC$1:$HC$379,0),21)))</f>
        <v>2012 / 29-2</v>
      </c>
      <c r="C136" s="692">
        <v>4536223</v>
      </c>
      <c r="D136" s="320" t="s">
        <v>1773</v>
      </c>
      <c r="E136" s="163" t="str">
        <f ca="1">INDIRECT("審判データ!"&amp;ADDRESS(MATCH(C136,審判データ!$AH$1:$AH$379,0),55))</f>
        <v>アース製薬株式会社</v>
      </c>
      <c r="F136" s="43" t="str">
        <f ca="1">INDIRECT("審判データ!"&amp;ADDRESS(MATCH(C136,審判データ!$AH$1:$AH$379,0),56))</f>
        <v>根岸　務;岡野　隆治;山本　輝樹;河本　尚一</v>
      </c>
      <c r="G136" s="43" t="str">
        <f ca="1">INDIRECT("審判データ!"&amp;ADDRESS(MATCH(C136,審判データ!$AH$1:$AH$379,0),72))</f>
        <v>特開2001-233709;特許04536223</v>
      </c>
      <c r="H136" s="43" t="str">
        <f ca="1">INDIRECT("審判データ!"&amp;ADDRESS(MATCH(C136,審判データ!$AH$1:$AH$379,0),41))</f>
        <v>A01N 35/02;A01M  1/02;A01N 63/02;A01N 65/00</v>
      </c>
      <c r="I136" s="43" t="str">
        <f ca="1">INDIRECT("審判データ!"&amp;ADDRESS(MATCH(C136,審判データ!$AH$1:$AH$379,0),49))</f>
        <v>A01M   1/02@AFI(JP);A01N  35/02@AFI(JP);A01N  37/02@ALI(JP);A01N  63/02@ALI(JP);A01N  65/00@ALI(JP);A01P  19/00@ALI(JP)</v>
      </c>
      <c r="J136" s="43" t="str">
        <f ca="1">INDIRECT("審判データ!"&amp;ADDRESS(MATCH(C136,審判データ!$AH$1:$AH$379,0),51))</f>
        <v>A01M  1/02        A;A01N 35/02;A01N 63/02        Z;A01N 65/00        G;A01N 65/00        Z;A01N 37/02;A01P 19/00</v>
      </c>
      <c r="K136" s="43" t="str">
        <f ca="1">INDIRECT("審判データ!"&amp;ADDRESS(MATCH(C136,審判データ!$AH$1:$AH$379,0),53))</f>
        <v>2B121 AA14;2B121 BA03;2B121 BA04;2B121 BA60;2B121 CC13;2B121 CC28;2B121 CC29;2B121 CC31;2B121 EA01;2B121 FA02;4H011 AC07;4H011 BA06;4H011 BA08;4H011 BB21;4H011 BB22;4H011 DA12;4H011 DD05;4H011 DG03</v>
      </c>
      <c r="L136" s="1013"/>
      <c r="M136" s="983"/>
      <c r="N136" s="1014"/>
      <c r="O136" s="1040"/>
      <c r="P136" s="1080"/>
      <c r="Q136" s="676" t="s">
        <v>1791</v>
      </c>
      <c r="R136" s="644" t="s">
        <v>22571</v>
      </c>
      <c r="S136" s="646" t="str">
        <f>IF(OR(LEFT(R136)="特",LEFT(R136)="実"),VLOOKUP(R136,'証拠（JP特許）'!$B$2:$D$299,2,FALSE),IF(AND(OR(LEFT(R136,2)="US",LEFT(R136,2)="WO",LEFT(R136,2)="GB",LEFT(R136,2)="EP",LEFT(R136,2)="DE"),OR(MID(R136,3,1)="1",MID(R136,3,1)="2",MID(R136,3,1)="3",MID(R136,3,1)="4",MID(R136,3,1)="5",MID(R136,3,1)="6",MID(R136,3,1)="7",MID(R136,3,1)="8",MID(R136,3,1)="9",MID(R136,3,1)="0")),VLOOKUP(R136,'証拠（WW特許）'!$B$2:$C$90,2,FALSE),"_"))</f>
        <v>_</v>
      </c>
      <c r="T136" s="644" t="str">
        <f>IF(OR(LEFT(R136)="特",LEFT(R136)="実"),VLOOKUP(R136,'証拠（JP特許）'!$B$2:$E$299,4,FALSE),"_")</f>
        <v>_</v>
      </c>
      <c r="U136" s="694" t="s">
        <v>94</v>
      </c>
      <c r="V136" s="689" t="s">
        <v>25</v>
      </c>
      <c r="W136" s="690" t="str">
        <f t="shared" si="8"/>
        <v/>
      </c>
      <c r="X136" s="691"/>
      <c r="Y136" s="691" t="str">
        <f t="shared" si="9"/>
        <v/>
      </c>
      <c r="Z136" s="91" t="str">
        <f ca="1">IF(OR(LEFT(R136)="特",LEFT(R136)="実",AND(OR(LEFT(R136,2)="US",LEFT(R136,2)="WO",LEFT(R136,2)="GB",LEFT(R136,2)="EP",LEFT(R136,2)="DE"),OR(MID(R136,3,1)="1",MID(R136,3,1)="2",MID(R136,3,1)="3",MID(R136,3,1)="4",MID(R136,3,1)="5",MID(R136,3,1)="6",MID(R136,3,1)="7",MID(R136,3,1)="8",MID(R136,3,1)="9",MID(R136,3,1)="0",))),IF(COUNTIF(INDIRECT("拒絶理由・拒絶査定・異議申立!"&amp;ADDRESS(MATCH(C136,拒絶理由・拒絶査定・異議申立!B$1:B$1000,0),3)&amp;":"&amp;ADDRESS(MATCH(C136,拒絶理由・拒絶査定・異議申立!B$1:B$1000,0),50)),R136)+COUNTIF(INDIRECT("拒絶理由・拒絶査定・異議申立!"&amp;ADDRESS(MATCH(C136,拒絶理由・拒絶査定・異議申立!B$1:B$1000,0),3)&amp;":"&amp;ADDRESS(MATCH(C136,拒絶理由・拒絶査定・異議申立!B$1:B$1000,0),50)),T136)&gt;0,"Yes","No"),"")</f>
        <v/>
      </c>
      <c r="AA136" s="92" t="str">
        <f ca="1">IF(OR(LEFT(R136)="特",LEFT(R136)="実",AND(OR(LEFT(R136,2)="US",LEFT(R136,2)="WO",LEFT(R136,2)="GB",LEFT(R136,2)="EP",LEFT(R136,2)="DE"),OR(MID(R136,3,1)="1",MID(R136,3,1)="2",MID(R136,3,1)="3",MID(R136,3,1)="4",MID(R136,3,1)="5",MID(R136,3,1)="6",MID(R136,3,1)="7",MID(R136,3,1)="8",MID(R136,3,1)="9",MID(R136,3,1)="0",))),IF(COUNTIF(INDIRECT("先行技術調査・登録査定!"&amp;ADDRESS(MATCH(C136,先行技術調査・登録査定!B$1:B$1000,0),3)&amp;":"&amp;ADDRESS(MATCH(C136,先行技術調査・登録査定!B$1:B$1000,0),49)),R136)+COUNTIF(INDIRECT("先行技術調査・登録査定!"&amp;ADDRESS(MATCH(C136,先行技術調査・登録査定!B$1:B$1000,0),3)&amp;":"&amp;ADDRESS(MATCH(C136,先行技術調査・登録査定!B$1:B$1000,0),49)),T136)&gt;0,"Yes","No"),"")</f>
        <v/>
      </c>
      <c r="AB136" s="169" t="str">
        <f t="shared" ca="1" si="10"/>
        <v/>
      </c>
      <c r="AC136" s="94" t="str">
        <f>IF(OR(LEFT(R136)="特",LEFT(R136)="実",AND(OR(LEFT(R136,2)="US",LEFT(R136,2)="WO",LEFT(R136,2)="GB",LEFT(R136,2)="EP",LEFT(R136,2)="DE"),OR(MID(R136,3,1)="1",MID(R136,3,1)="2",MID(R136,3,1)="3",MID(R136,3,1)="4",MID(R136,3,1)="5",MID(R136,3,1)="6",MID(R136,3,1)="7",MID(R136,3,1)="8",MID(R136,3,1)="9",MID(R136,3,1)="0",))),"",VLOOKUP($C136,非特許文献リスト!$A$2:$C$196,2,FALSE))</f>
        <v/>
      </c>
      <c r="AD136" s="95" t="str">
        <f>IF(OR(LEFT(R136)="特",LEFT(R136)="実",AND(OR(LEFT(R136,2)="US",LEFT(R136,2)="WO",LEFT(R136,2)="GB",LEFT(R136,2)="EP",LEFT(R136,2)="DE"),OR(MID(R136,3,1)="1",MID(R136,3,1)="2",MID(R136,3,1)="3",MID(R136,3,1)="4",MID(R136,3,1)="5",MID(R136,3,1)="6",MID(R136,3,1)="7",MID(R136,3,1)="8",MID(R136,3,1)="9",MID(R136,3,1)="0",))),"",VLOOKUP($C136,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36" s="175" t="str">
        <f t="shared" ref="AE136:AE199" si="12">IF(OR(LEFT(R136)="特",LEFT(R136)="実"),"日本特許文献",IF(AND(OR(LEFT(R136,2)="US",LEFT(R136,2)="WO",LEFT(R136,2)="GB",LEFT(R136,2)="EP",LEFT(R136,2)="DE"),OR(MID(R136,3,1)="1",MID(R136,3,1)="2",MID(R136,3,1)="3",MID(R136,3,1)="4",MID(R136,3,1)="5",MID(R136,3,1)="6",MID(R136,3,1)="7",MID(R136,3,1)="8",MID(R136,3,1)="9",MID(R136,3,1)="0",)),"外国特許文献",""))</f>
        <v/>
      </c>
      <c r="AF136" s="176" t="str">
        <f>IF(OR(LEFT(R136)="特",LEFT(R136)="実"),VLOOKUP(R136,'証拠（JP特許）'!$B$2:$AB$299,10,FALSE),IF(AND(OR(LEFT(R136,2)="US",LEFT(R136,2)="WO",LEFT(R136,2)="GB",LEFT(R136,2)="EP",LEFT(R136,2)="DE"),OR(MID(R136,3,1)="1",MID(R136,3,1)="2",MID(R136,3,1)="3",MID(R136,3,1)="4",MID(R136,3,1)="5",MID(R136,3,1)="6",MID(R136,3,1)="7",MID(R136,3,1)="8",MID(R136,3,1)="9",MID(R136,3,1)="0",)),VLOOKUP(R136,'証拠（WW特許）'!$B$2:$M$90,8,FALSE),""))</f>
        <v/>
      </c>
      <c r="AG136" s="176" t="str">
        <f>IF(OR(LEFT(R136)="特",LEFT(R136)="実"),VLOOKUP(R136,'証拠（JP特許）'!$B$2:$AB$299,26,FALSE),IF(AND(OR(LEFT(R136,2)="US",LEFT(R136,2)="WO",LEFT(R136,2)="GB",LEFT(R136,2)="EP",LEFT(R136,2)="DE"),OR(MID(R136,3,1)="1",MID(R136,3,1)="2",MID(R136,3,1)="3",MID(R136,3,1)="4",MID(R136,3,1)="5",MID(R136,3,1)="6",MID(R136,3,1)="7",MID(R136,3,1)="8",MID(R136,3,1)="9",MID(R136,3,1)="0",)),VLOOKUP(R136,'証拠（WW特許）'!$B$2:$M$90,12,FALSE),""))</f>
        <v/>
      </c>
      <c r="AH136" s="58" t="str">
        <f>IF(OR(LEFT(R136)="特",LEFT(R136)="実"),VLOOKUP(R136,'証拠（JP特許）'!$B$2:$X$299,20,FALSE),IF(AND(OR(LEFT(R136,2)="US",LEFT(R136,2)="WO",LEFT(R136,2)="GB",LEFT(R136,2)="EP",LEFT(R136,2)="DE"),OR(MID(R136,3,1)="1",MID(R136,3,1)="2",MID(R136,3,1)="3",MID(R136,3,1)="4",MID(R136,3,1)="5",MID(R136,3,1)="6",MID(R136,3,1)="7",MID(R136,3,1)="8",MID(R136,3,1)="9",MID(R136,3,1)="0",)),VLOOKUP(R136,'証拠（WW特許）'!$B$2:$U$90,20,FALSE),""))</f>
        <v/>
      </c>
      <c r="AI136" s="58" t="str">
        <f>IF(OR(LEFT(R136)="特",LEFT(R136)="実"),VLOOKUP(R136,'証拠（JP特許）'!$B$2:$X$299,21,FALSE),"")</f>
        <v/>
      </c>
      <c r="AJ136" s="58" t="str">
        <f>IF(OR(LEFT(R136)="特",LEFT(R136)="実"),VLOOKUP(R136,'証拠（JP特許）'!$B$2:$X$299,22,FALSE),"")</f>
        <v/>
      </c>
      <c r="AK136" s="59" t="str">
        <f>IF(OR(LEFT(R136)="特",LEFT(R136)="実"),VLOOKUP(R136,'証拠（JP特許）'!$B$2:$X$299,17,FALSE),IF(AND(OR(LEFT(R136,2)="US",LEFT(R136,2)="WO",LEFT(R136,2)="GB",LEFT(R136,2)="EP",LEFT(R136,2)="DE"),OR(MID(R136,3,1)="1",MID(R136,3,1)="2",MID(R136,3,1)="3",MID(R136,3,1)="4",MID(R136,3,1)="5",MID(R136,3,1)="6",MID(R136,3,1)="7",MID(R136,3,1)="8",MID(R136,3,1)="9",MID(R136,3,1)="0",)),VLOOKUP(R136,'証拠（WW特許）'!$B$2:$U$90,16,FALSE),""))</f>
        <v/>
      </c>
      <c r="AL136" s="58"/>
      <c r="AM136" s="58"/>
      <c r="AN136" s="58"/>
      <c r="AO136" s="58" t="str">
        <f ca="1">IF(OR(LEFT(R136)="特",LEFT(R136)="実",AND(OR(LEFT(R136,2)="US",LEFT(R136,2)="WO",LEFT(R136,2)="GB",LEFT(R136,2)="EP",LEFT(R136,2)="DE"),OR(MID(R136,3,1)="1",MID(R136,3,1)="2",MID(R136,3,1)="3",MID(R136,3,1)="4",MID(R136,3,1)="5",MID(R136,3,1)="6",MID(R136,3,1)="7",MID(R136,3,1)="8",MID(R136,3,1)="9",MID(R136,3,1)="0"))),IF(COUNTIF(INDIRECT("発明者引用!"&amp;ADDRESS(MATCH(C136,発明者引用!B$1:B$196,0),4)&amp;":"&amp;ADDRESS(MATCH(C136,発明者引用!B$1:B$196,0),17)),R136)+COUNTIF(INDIRECT("発明者引用!"&amp;ADDRESS(MATCH(C136,発明者引用!B$1:B$196,0),4)&amp;":"&amp;ADDRESS(MATCH(C136,発明者引用!B$1:B$196,0),17)),#REF!)+COUNTIF(INDIRECT("発明者引用!"&amp;ADDRESS(MATCH(C136,発明者引用!B$1:B$196,0),4)&amp;":"&amp;ADDRESS(MATCH(C136,発明者引用!B$1:B$196,0),17)),T136)&gt;0,"Yes","No"),"")</f>
        <v/>
      </c>
      <c r="AP136" s="58" t="str">
        <f ca="1">IF(OR(LEFT(R136)="特",LEFT(R136)="実",AND(OR(LEFT(R136,2)="US",LEFT(R136,2)="WO",LEFT(R136,2)="GB",LEFT(R136,2)="EP",LEFT(R136,2)="DE"),OR(MID(R136,3,1)="1",MID(R136,3,1)="2",MID(R136,3,1)="3",MID(R136,3,1)="4",MID(R136,3,1)="5",MID(R136,3,1)="6",MID(R136,3,1)="7",MID(R136,3,1)="8",MID(R136,3,1)="9",MID(R136,3,1)="0"))),IF(VLOOKUP(C136,ファミリ引用特許WO!$A$2:$B$241,2,FALSE)+VLOOKUP(C136,ファミリ引用文献WO!$A$2:$C$241,3,FALSE)=0,"ISR無し",IF(COUNTIF(INDIRECT("ファミリ引用特許WO!"&amp;ADDRESS(MATCH(C136,ファミリ引用特許WO!$A$2:$A$241,0),1)&amp;":"&amp;ADDRESS(MATCH(C136,ファミリ引用特許WO!$A$2:$A$241,0),19)),R136)+COUNTIF(INDIRECT("ファミリ引用特許WO!"&amp;ADDRESS(MATCH(C136,ファミリ引用特許WO!$A$2:$A$241,0),1)&amp;":"&amp;ADDRESS(MATCH(C136,ファミリ引用特許WO!$A$2:$A$241,0),19)),S136)+COUNTIF(INDIRECT("ファミリ引用特許WO!"&amp;ADDRESS(MATCH(C136,ファミリ引用特許WO!$A$2:$A$241,0),1)&amp;":"&amp;ADDRESS(MATCH(C136,ファミリ引用特許WO!$A$2:$A$241,0),19)),T136)+COUNTIF(INDIRECT("ファミリ引用特許WO!"&amp;ADDRESS(MATCH(C136,ファミリ引用特許WO!$A$2:$A$241,0),1)&amp;":"&amp;ADDRESS(MATCH(C136,ファミリ引用特許WO!$A$2:$A$241,0),19)),W136)+COUNTIF(INDIRECT("ファミリ引用特許WO!"&amp;ADDRESS(MATCH(C136,ファミリ引用特許WO!$A$2:$A$241,0),1)&amp;":"&amp;ADDRESS(MATCH(C136,ファミリ引用特許WO!$A$2:$A$241,0),19)),Y136)&gt;0,"Yes","No")),"")</f>
        <v/>
      </c>
      <c r="AQ136" s="55" t="str">
        <f ca="1">IF(OR(LEFT(R136)="特",LEFT(R136)="実",AND(OR(LEFT(R136,2)="US",LEFT(R136,2)="WO",LEFT(R136,2)="GB",LEFT(R136,2)="EP",LEFT(R136,2)="DE"),OR(MID(R136,3,1)="1",MID(R136,3,1)="2",MID(R136,3,1)="3",MID(R136,3,1)="4",MID(R136,3,1)="5",MID(R136,3,1)="6",MID(R136,3,1)="7",MID(R136,3,1)="8",MID(R136,3,1)="9",MID(R136,3,1)="0"))),IF(VLOOKUP(C136,'ファミリ引用特許表記修正（ex.A2→A）'!$A$2:$B$241,2,FALSE)=0,"family無し",IF(COUNTIF(INDIRECT("'ファミリ引用特許表記修正（ex.A2→A）'!"&amp;ADDRESS(MATCH(C136,'ファミリ引用特許表記修正（ex.A2→A）'!$A$2:$A$241,0),1)&amp;":"&amp;ADDRESS(MATCH(C136,'ファミリ引用特許表記修正（ex.A2→A）'!$A$2:$A$241,0),171)),R136)+COUNTIF(INDIRECT("'ファミリ引用特許表記修正（ex.A2→A）'!"&amp;ADDRESS(MATCH(C136,'ファミリ引用特許表記修正（ex.A2→A）'!$A$2:$A$241,0),1)&amp;":"&amp;ADDRESS(MATCH(C136,'ファミリ引用特許表記修正（ex.A2→A）'!$A$2:$A$241,0),171)),S136)+COUNTIF(INDIRECT("'ファミリ引用特許表記修正（ex.A2→A）'!"&amp;ADDRESS(MATCH(C136,'ファミリ引用特許表記修正（ex.A2→A）'!$A$2:$A$241,0),1)&amp;":"&amp;ADDRESS(MATCH(C136,'ファミリ引用特許表記修正（ex.A2→A）'!$A$2:$A$241,0),171)),T136)+COUNTIF(INDIRECT("'ファミリ引用特許表記修正（ex.A2→A）'!"&amp;ADDRESS(MATCH(C136,'ファミリ引用特許表記修正（ex.A2→A）'!$A$2:$A$241,0),1)&amp;":"&amp;ADDRESS(MATCH(C136,'ファミリ引用特許表記修正（ex.A2→A）'!$A$2:$A$241,0),171)),W136)+COUNTIF(INDIRECT("'ファミリ引用特許表記修正（ex.A2→A）'!"&amp;ADDRESS(MATCH(C136,'ファミリ引用特許表記修正（ex.A2→A）'!$A$2:$A$241,0),1)&amp;":"&amp;ADDRESS(MATCH(C136,'ファミリ引用特許表記修正（ex.A2→A）'!$A$2:$A$241,0),171)),Y136)&gt;0,"Yes","No")),"")</f>
        <v/>
      </c>
      <c r="AR136" s="193" t="str">
        <f>IF(OR(LEFT(R136)="特",LEFT(R136)="実",AND(OR(LEFT(R136,2)="US",LEFT(R136,2)="WO",LEFT(R136,2)="GB",LEFT(R136,2)="EP",LEFT(R136,2)="DE"),OR(MID(R136,3,1)="1",MID(R136,3,1)="2",MID(R136,3,1)="3",MID(R136,3,1)="4",MID(R136,3,1)="5",MID(R136,3,1)="6",MID(R136,3,1)="7",MID(R136,3,1)="8",MID(R136,3,1)="9",MID(R136,3,1)="0",))),"",VLOOKUP($C136,ファミリ発明者引用文献!A$3:B$235,2,FALSE))</f>
        <v>,,</v>
      </c>
      <c r="AS136" s="55" t="str">
        <f>VLOOKUP(C136,ファミリ引用文献WO!A$2:B$241,2,FALSE)</f>
        <v/>
      </c>
      <c r="AT136" s="58" t="str">
        <f>VLOOKUP(C136,ファミリ引用文献!A$3:B$242,2,FALSE)</f>
        <v/>
      </c>
      <c r="AU136" s="58" t="str">
        <f>VLOOKUP(C136,審判データ!AH$2:BT$379,39,FALSE)</f>
        <v>特開2001-233709;特許04536223</v>
      </c>
      <c r="AV136" s="62" t="str">
        <f ca="1">IF(INDIRECT("審判データ!"&amp;ADDRESS(MATCH(C136,審判データ!$AH$1:$AH$379,0),32))="早期審査の対象とする","早期審査","")</f>
        <v/>
      </c>
      <c r="AW136" s="665" t="str">
        <f t="shared" si="11"/>
        <v/>
      </c>
      <c r="AX136" s="666" t="str">
        <f>IF(LEFT(AE136,3)="日本特",IF(LEFT(C136)="特",VLOOKUP(C136,'本件、証拠文献テーマコード'!G$2:I$376,3,FALSE),VLOOKUP(C136,'本件、証拠文献テーマコード'!B$2:I$376,8,FALSE)),"")</f>
        <v/>
      </c>
      <c r="AY136" s="666" t="str">
        <f>IF(LEFT(AE136,3)="日本特",IF(OR(MID(R136,2,1)="開",MID(R136,2,1)="表",MID(R136,2,1)="登"),VLOOKUP(R136,'本件、証拠文献テーマコード'!C$2:I$379,7,FALSE),VLOOKUP(R136,'本件、証拠文献テーマコード'!G$2:I$379,3,FALSE)),"")</f>
        <v/>
      </c>
      <c r="AZ136" s="54"/>
    </row>
    <row r="137" spans="1:52" ht="94.5" x14ac:dyDescent="0.15">
      <c r="A137" s="859"/>
      <c r="B137" s="586" t="str">
        <f ca="1">IF(A137="",B136,INDIRECT("審判データ!"&amp;ADDRESS(MATCH(A137,審判データ!$HC$1:$HC$379,0),20))&amp;" / "&amp;INDIRECT("審判データ!"&amp;ADDRESS(MATCH(A137,審判データ!$HC$1:$HC$379,0),21)))</f>
        <v>2012 / 29-2</v>
      </c>
      <c r="C137" s="692">
        <v>4536223</v>
      </c>
      <c r="D137" s="320" t="s">
        <v>1773</v>
      </c>
      <c r="E137" s="163" t="str">
        <f ca="1">INDIRECT("審判データ!"&amp;ADDRESS(MATCH(C137,審判データ!$AH$1:$AH$379,0),55))</f>
        <v>アース製薬株式会社</v>
      </c>
      <c r="F137" s="43" t="str">
        <f ca="1">INDIRECT("審判データ!"&amp;ADDRESS(MATCH(C137,審判データ!$AH$1:$AH$379,0),56))</f>
        <v>根岸　務;岡野　隆治;山本　輝樹;河本　尚一</v>
      </c>
      <c r="G137" s="43" t="str">
        <f ca="1">INDIRECT("審判データ!"&amp;ADDRESS(MATCH(C137,審判データ!$AH$1:$AH$379,0),72))</f>
        <v>特開2001-233709;特許04536223</v>
      </c>
      <c r="H137" s="43" t="str">
        <f ca="1">INDIRECT("審判データ!"&amp;ADDRESS(MATCH(C137,審判データ!$AH$1:$AH$379,0),41))</f>
        <v>A01N 35/02;A01M  1/02;A01N 63/02;A01N 65/00</v>
      </c>
      <c r="I137" s="43" t="str">
        <f ca="1">INDIRECT("審判データ!"&amp;ADDRESS(MATCH(C137,審判データ!$AH$1:$AH$379,0),49))</f>
        <v>A01M   1/02@AFI(JP);A01N  35/02@AFI(JP);A01N  37/02@ALI(JP);A01N  63/02@ALI(JP);A01N  65/00@ALI(JP);A01P  19/00@ALI(JP)</v>
      </c>
      <c r="J137" s="43" t="str">
        <f ca="1">INDIRECT("審判データ!"&amp;ADDRESS(MATCH(C137,審判データ!$AH$1:$AH$379,0),51))</f>
        <v>A01M  1/02        A;A01N 35/02;A01N 63/02        Z;A01N 65/00        G;A01N 65/00        Z;A01N 37/02;A01P 19/00</v>
      </c>
      <c r="K137" s="43" t="str">
        <f ca="1">INDIRECT("審判データ!"&amp;ADDRESS(MATCH(C137,審判データ!$AH$1:$AH$379,0),53))</f>
        <v>2B121 AA14;2B121 BA03;2B121 BA04;2B121 BA60;2B121 CC13;2B121 CC28;2B121 CC29;2B121 CC31;2B121 EA01;2B121 FA02;4H011 AC07;4H011 BA06;4H011 BA08;4H011 BB21;4H011 BB22;4H011 DA12;4H011 DD05;4H011 DG03</v>
      </c>
      <c r="L137" s="1013"/>
      <c r="M137" s="983"/>
      <c r="N137" s="1014"/>
      <c r="O137" s="1040"/>
      <c r="P137" s="1080"/>
      <c r="Q137" s="676" t="s">
        <v>1795</v>
      </c>
      <c r="R137" s="644" t="s">
        <v>22572</v>
      </c>
      <c r="S137" s="646" t="str">
        <f>IF(OR(LEFT(R137)="特",LEFT(R137)="実"),VLOOKUP(R137,'証拠（JP特許）'!$B$2:$D$299,2,FALSE),IF(AND(OR(LEFT(R137,2)="US",LEFT(R137,2)="WO",LEFT(R137,2)="GB",LEFT(R137,2)="EP",LEFT(R137,2)="DE"),OR(MID(R137,3,1)="1",MID(R137,3,1)="2",MID(R137,3,1)="3",MID(R137,3,1)="4",MID(R137,3,1)="5",MID(R137,3,1)="6",MID(R137,3,1)="7",MID(R137,3,1)="8",MID(R137,3,1)="9",MID(R137,3,1)="0")),VLOOKUP(R137,'証拠（WW特許）'!$B$2:$C$90,2,FALSE),"_"))</f>
        <v>_</v>
      </c>
      <c r="T137" s="644" t="str">
        <f>IF(OR(LEFT(R137)="特",LEFT(R137)="実"),VLOOKUP(R137,'証拠（JP特許）'!$B$2:$E$299,4,FALSE),"_")</f>
        <v>_</v>
      </c>
      <c r="U137" s="694" t="s">
        <v>94</v>
      </c>
      <c r="V137" s="689" t="s">
        <v>25</v>
      </c>
      <c r="W137" s="690" t="str">
        <f t="shared" ref="W137:W200" si="13">IF(LEFT(R137)="特","JP"&amp;IF(FIND("-",R137)=5,"0"&amp;MID(R137,4,1),IF(FIND("-",R137)=6,MID(R137,4,2),MID(R137,3,4)))&amp;MID(R137,FIND("-",R137)+1,LEN(R137)-FIND("-",R137))&amp;"A",IF(LEFT(R137)="実","JP"&amp;IF(FIND("-",R137)=5,"0"&amp;MID(R137,4,1),IF(FIND("-",R137)=6,MID(R137,4,2),MID(R137,3,4)))&amp;MID(R137,FIND("-",R137)+1,LEN(R137)-FIND("-",R137))&amp;"Y",""))</f>
        <v/>
      </c>
      <c r="X137" s="691"/>
      <c r="Y137" s="691" t="str">
        <f t="shared" ref="Y137:Y200" si="14">IF(LEFT(T137,2)="JP",T137&amp;"B",IF(LEFT(T137,2)="実登",MID(T137,3,LEN(T137)-2)&amp;"U",IF(AND(OR(LEFT(R137,2)="US",LEFT(R137,2)="GB",LEFT(R137,2)="EP",LEFT(R137,2)="DE"),OR(MID(R137,3,1)="1",MID(R137,3,1)="2",MID(R137,3,1)="3",MID(R137,3,1)="4",MID(R137,3,1)="5",MID(R137,3,1)="6",MID(R137,3,1)="7",MID(R137,3,1)="8",MID(R137,3,1)="9",MID(R137,3,1)="0")),R137&amp;"B","")))</f>
        <v/>
      </c>
      <c r="Z137" s="91" t="str">
        <f ca="1">IF(OR(LEFT(R137)="特",LEFT(R137)="実",AND(OR(LEFT(R137,2)="US",LEFT(R137,2)="WO",LEFT(R137,2)="GB",LEFT(R137,2)="EP",LEFT(R137,2)="DE"),OR(MID(R137,3,1)="1",MID(R137,3,1)="2",MID(R137,3,1)="3",MID(R137,3,1)="4",MID(R137,3,1)="5",MID(R137,3,1)="6",MID(R137,3,1)="7",MID(R137,3,1)="8",MID(R137,3,1)="9",MID(R137,3,1)="0",))),IF(COUNTIF(INDIRECT("拒絶理由・拒絶査定・異議申立!"&amp;ADDRESS(MATCH(C137,拒絶理由・拒絶査定・異議申立!B$1:B$1000,0),3)&amp;":"&amp;ADDRESS(MATCH(C137,拒絶理由・拒絶査定・異議申立!B$1:B$1000,0),50)),R137)+COUNTIF(INDIRECT("拒絶理由・拒絶査定・異議申立!"&amp;ADDRESS(MATCH(C137,拒絶理由・拒絶査定・異議申立!B$1:B$1000,0),3)&amp;":"&amp;ADDRESS(MATCH(C137,拒絶理由・拒絶査定・異議申立!B$1:B$1000,0),50)),T137)&gt;0,"Yes","No"),"")</f>
        <v/>
      </c>
      <c r="AA137" s="92" t="str">
        <f ca="1">IF(OR(LEFT(R137)="特",LEFT(R137)="実",AND(OR(LEFT(R137,2)="US",LEFT(R137,2)="WO",LEFT(R137,2)="GB",LEFT(R137,2)="EP",LEFT(R137,2)="DE"),OR(MID(R137,3,1)="1",MID(R137,3,1)="2",MID(R137,3,1)="3",MID(R137,3,1)="4",MID(R137,3,1)="5",MID(R137,3,1)="6",MID(R137,3,1)="7",MID(R137,3,1)="8",MID(R137,3,1)="9",MID(R137,3,1)="0",))),IF(COUNTIF(INDIRECT("先行技術調査・登録査定!"&amp;ADDRESS(MATCH(C137,先行技術調査・登録査定!B$1:B$1000,0),3)&amp;":"&amp;ADDRESS(MATCH(C137,先行技術調査・登録査定!B$1:B$1000,0),49)),R137)+COUNTIF(INDIRECT("先行技術調査・登録査定!"&amp;ADDRESS(MATCH(C137,先行技術調査・登録査定!B$1:B$1000,0),3)&amp;":"&amp;ADDRESS(MATCH(C137,先行技術調査・登録査定!B$1:B$1000,0),49)),T137)&gt;0,"Yes","No"),"")</f>
        <v/>
      </c>
      <c r="AB137" s="169" t="str">
        <f t="shared" ca="1" si="10"/>
        <v/>
      </c>
      <c r="AC137" s="94" t="str">
        <f>IF(OR(LEFT(R137)="特",LEFT(R137)="実",AND(OR(LEFT(R137,2)="US",LEFT(R137,2)="WO",LEFT(R137,2)="GB",LEFT(R137,2)="EP",LEFT(R137,2)="DE"),OR(MID(R137,3,1)="1",MID(R137,3,1)="2",MID(R137,3,1)="3",MID(R137,3,1)="4",MID(R137,3,1)="5",MID(R137,3,1)="6",MID(R137,3,1)="7",MID(R137,3,1)="8",MID(R137,3,1)="9",MID(R137,3,1)="0",))),"",VLOOKUP($C137,非特許文献リスト!$A$2:$C$196,2,FALSE))</f>
        <v/>
      </c>
      <c r="AD137" s="95" t="str">
        <f>IF(OR(LEFT(R137)="特",LEFT(R137)="実",AND(OR(LEFT(R137,2)="US",LEFT(R137,2)="WO",LEFT(R137,2)="GB",LEFT(R137,2)="EP",LEFT(R137,2)="DE"),OR(MID(R137,3,1)="1",MID(R137,3,1)="2",MID(R137,3,1)="3",MID(R137,3,1)="4",MID(R137,3,1)="5",MID(R137,3,1)="6",MID(R137,3,1)="7",MID(R137,3,1)="8",MID(R137,3,1)="9",MID(R137,3,1)="0",))),"",VLOOKUP($C137,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37" s="175" t="str">
        <f t="shared" si="12"/>
        <v/>
      </c>
      <c r="AF137" s="176" t="str">
        <f>IF(OR(LEFT(R137)="特",LEFT(R137)="実"),VLOOKUP(R137,'証拠（JP特許）'!$B$2:$AB$299,10,FALSE),IF(AND(OR(LEFT(R137,2)="US",LEFT(R137,2)="WO",LEFT(R137,2)="GB",LEFT(R137,2)="EP",LEFT(R137,2)="DE"),OR(MID(R137,3,1)="1",MID(R137,3,1)="2",MID(R137,3,1)="3",MID(R137,3,1)="4",MID(R137,3,1)="5",MID(R137,3,1)="6",MID(R137,3,1)="7",MID(R137,3,1)="8",MID(R137,3,1)="9",MID(R137,3,1)="0",)),VLOOKUP(R137,'証拠（WW特許）'!$B$2:$M$90,8,FALSE),""))</f>
        <v/>
      </c>
      <c r="AG137" s="176" t="str">
        <f>IF(OR(LEFT(R137)="特",LEFT(R137)="実"),VLOOKUP(R137,'証拠（JP特許）'!$B$2:$AB$299,26,FALSE),IF(AND(OR(LEFT(R137,2)="US",LEFT(R137,2)="WO",LEFT(R137,2)="GB",LEFT(R137,2)="EP",LEFT(R137,2)="DE"),OR(MID(R137,3,1)="1",MID(R137,3,1)="2",MID(R137,3,1)="3",MID(R137,3,1)="4",MID(R137,3,1)="5",MID(R137,3,1)="6",MID(R137,3,1)="7",MID(R137,3,1)="8",MID(R137,3,1)="9",MID(R137,3,1)="0",)),VLOOKUP(R137,'証拠（WW特許）'!$B$2:$M$90,12,FALSE),""))</f>
        <v/>
      </c>
      <c r="AH137" s="58" t="str">
        <f>IF(OR(LEFT(R137)="特",LEFT(R137)="実"),VLOOKUP(R137,'証拠（JP特許）'!$B$2:$X$299,20,FALSE),IF(AND(OR(LEFT(R137,2)="US",LEFT(R137,2)="WO",LEFT(R137,2)="GB",LEFT(R137,2)="EP",LEFT(R137,2)="DE"),OR(MID(R137,3,1)="1",MID(R137,3,1)="2",MID(R137,3,1)="3",MID(R137,3,1)="4",MID(R137,3,1)="5",MID(R137,3,1)="6",MID(R137,3,1)="7",MID(R137,3,1)="8",MID(R137,3,1)="9",MID(R137,3,1)="0",)),VLOOKUP(R137,'証拠（WW特許）'!$B$2:$U$90,20,FALSE),""))</f>
        <v/>
      </c>
      <c r="AI137" s="58" t="str">
        <f>IF(OR(LEFT(R137)="特",LEFT(R137)="実"),VLOOKUP(R137,'証拠（JP特許）'!$B$2:$X$299,21,FALSE),"")</f>
        <v/>
      </c>
      <c r="AJ137" s="58" t="str">
        <f>IF(OR(LEFT(R137)="特",LEFT(R137)="実"),VLOOKUP(R137,'証拠（JP特許）'!$B$2:$X$299,22,FALSE),"")</f>
        <v/>
      </c>
      <c r="AK137" s="59" t="str">
        <f>IF(OR(LEFT(R137)="特",LEFT(R137)="実"),VLOOKUP(R137,'証拠（JP特許）'!$B$2:$X$299,17,FALSE),IF(AND(OR(LEFT(R137,2)="US",LEFT(R137,2)="WO",LEFT(R137,2)="GB",LEFT(R137,2)="EP",LEFT(R137,2)="DE"),OR(MID(R137,3,1)="1",MID(R137,3,1)="2",MID(R137,3,1)="3",MID(R137,3,1)="4",MID(R137,3,1)="5",MID(R137,3,1)="6",MID(R137,3,1)="7",MID(R137,3,1)="8",MID(R137,3,1)="9",MID(R137,3,1)="0",)),VLOOKUP(R137,'証拠（WW特許）'!$B$2:$U$90,16,FALSE),""))</f>
        <v/>
      </c>
      <c r="AL137" s="58"/>
      <c r="AM137" s="58"/>
      <c r="AN137" s="58"/>
      <c r="AO137" s="58" t="str">
        <f ca="1">IF(OR(LEFT(R137)="特",LEFT(R137)="実",AND(OR(LEFT(R137,2)="US",LEFT(R137,2)="WO",LEFT(R137,2)="GB",LEFT(R137,2)="EP",LEFT(R137,2)="DE"),OR(MID(R137,3,1)="1",MID(R137,3,1)="2",MID(R137,3,1)="3",MID(R137,3,1)="4",MID(R137,3,1)="5",MID(R137,3,1)="6",MID(R137,3,1)="7",MID(R137,3,1)="8",MID(R137,3,1)="9",MID(R137,3,1)="0"))),IF(COUNTIF(INDIRECT("発明者引用!"&amp;ADDRESS(MATCH(C137,発明者引用!B$1:B$196,0),4)&amp;":"&amp;ADDRESS(MATCH(C137,発明者引用!B$1:B$196,0),17)),R137)+COUNTIF(INDIRECT("発明者引用!"&amp;ADDRESS(MATCH(C137,発明者引用!B$1:B$196,0),4)&amp;":"&amp;ADDRESS(MATCH(C137,発明者引用!B$1:B$196,0),17)),#REF!)+COUNTIF(INDIRECT("発明者引用!"&amp;ADDRESS(MATCH(C137,発明者引用!B$1:B$196,0),4)&amp;":"&amp;ADDRESS(MATCH(C137,発明者引用!B$1:B$196,0),17)),T137)&gt;0,"Yes","No"),"")</f>
        <v/>
      </c>
      <c r="AP137" s="58" t="str">
        <f ca="1">IF(OR(LEFT(R137)="特",LEFT(R137)="実",AND(OR(LEFT(R137,2)="US",LEFT(R137,2)="WO",LEFT(R137,2)="GB",LEFT(R137,2)="EP",LEFT(R137,2)="DE"),OR(MID(R137,3,1)="1",MID(R137,3,1)="2",MID(R137,3,1)="3",MID(R137,3,1)="4",MID(R137,3,1)="5",MID(R137,3,1)="6",MID(R137,3,1)="7",MID(R137,3,1)="8",MID(R137,3,1)="9",MID(R137,3,1)="0"))),IF(VLOOKUP(C137,ファミリ引用特許WO!$A$2:$B$241,2,FALSE)+VLOOKUP(C137,ファミリ引用文献WO!$A$2:$C$241,3,FALSE)=0,"ISR無し",IF(COUNTIF(INDIRECT("ファミリ引用特許WO!"&amp;ADDRESS(MATCH(C137,ファミリ引用特許WO!$A$2:$A$241,0),1)&amp;":"&amp;ADDRESS(MATCH(C137,ファミリ引用特許WO!$A$2:$A$241,0),19)),R137)+COUNTIF(INDIRECT("ファミリ引用特許WO!"&amp;ADDRESS(MATCH(C137,ファミリ引用特許WO!$A$2:$A$241,0),1)&amp;":"&amp;ADDRESS(MATCH(C137,ファミリ引用特許WO!$A$2:$A$241,0),19)),S137)+COUNTIF(INDIRECT("ファミリ引用特許WO!"&amp;ADDRESS(MATCH(C137,ファミリ引用特許WO!$A$2:$A$241,0),1)&amp;":"&amp;ADDRESS(MATCH(C137,ファミリ引用特許WO!$A$2:$A$241,0),19)),T137)+COUNTIF(INDIRECT("ファミリ引用特許WO!"&amp;ADDRESS(MATCH(C137,ファミリ引用特許WO!$A$2:$A$241,0),1)&amp;":"&amp;ADDRESS(MATCH(C137,ファミリ引用特許WO!$A$2:$A$241,0),19)),W137)+COUNTIF(INDIRECT("ファミリ引用特許WO!"&amp;ADDRESS(MATCH(C137,ファミリ引用特許WO!$A$2:$A$241,0),1)&amp;":"&amp;ADDRESS(MATCH(C137,ファミリ引用特許WO!$A$2:$A$241,0),19)),Y137)&gt;0,"Yes","No")),"")</f>
        <v/>
      </c>
      <c r="AQ137" s="55" t="str">
        <f ca="1">IF(OR(LEFT(R137)="特",LEFT(R137)="実",AND(OR(LEFT(R137,2)="US",LEFT(R137,2)="WO",LEFT(R137,2)="GB",LEFT(R137,2)="EP",LEFT(R137,2)="DE"),OR(MID(R137,3,1)="1",MID(R137,3,1)="2",MID(R137,3,1)="3",MID(R137,3,1)="4",MID(R137,3,1)="5",MID(R137,3,1)="6",MID(R137,3,1)="7",MID(R137,3,1)="8",MID(R137,3,1)="9",MID(R137,3,1)="0"))),IF(VLOOKUP(C137,'ファミリ引用特許表記修正（ex.A2→A）'!$A$2:$B$241,2,FALSE)=0,"family無し",IF(COUNTIF(INDIRECT("'ファミリ引用特許表記修正（ex.A2→A）'!"&amp;ADDRESS(MATCH(C137,'ファミリ引用特許表記修正（ex.A2→A）'!$A$2:$A$241,0),1)&amp;":"&amp;ADDRESS(MATCH(C137,'ファミリ引用特許表記修正（ex.A2→A）'!$A$2:$A$241,0),171)),R137)+COUNTIF(INDIRECT("'ファミリ引用特許表記修正（ex.A2→A）'!"&amp;ADDRESS(MATCH(C137,'ファミリ引用特許表記修正（ex.A2→A）'!$A$2:$A$241,0),1)&amp;":"&amp;ADDRESS(MATCH(C137,'ファミリ引用特許表記修正（ex.A2→A）'!$A$2:$A$241,0),171)),S137)+COUNTIF(INDIRECT("'ファミリ引用特許表記修正（ex.A2→A）'!"&amp;ADDRESS(MATCH(C137,'ファミリ引用特許表記修正（ex.A2→A）'!$A$2:$A$241,0),1)&amp;":"&amp;ADDRESS(MATCH(C137,'ファミリ引用特許表記修正（ex.A2→A）'!$A$2:$A$241,0),171)),T137)+COUNTIF(INDIRECT("'ファミリ引用特許表記修正（ex.A2→A）'!"&amp;ADDRESS(MATCH(C137,'ファミリ引用特許表記修正（ex.A2→A）'!$A$2:$A$241,0),1)&amp;":"&amp;ADDRESS(MATCH(C137,'ファミリ引用特許表記修正（ex.A2→A）'!$A$2:$A$241,0),171)),W137)+COUNTIF(INDIRECT("'ファミリ引用特許表記修正（ex.A2→A）'!"&amp;ADDRESS(MATCH(C137,'ファミリ引用特許表記修正（ex.A2→A）'!$A$2:$A$241,0),1)&amp;":"&amp;ADDRESS(MATCH(C137,'ファミリ引用特許表記修正（ex.A2→A）'!$A$2:$A$241,0),171)),Y137)&gt;0,"Yes","No")),"")</f>
        <v/>
      </c>
      <c r="AR137" s="193" t="str">
        <f>IF(OR(LEFT(R137)="特",LEFT(R137)="実",AND(OR(LEFT(R137,2)="US",LEFT(R137,2)="WO",LEFT(R137,2)="GB",LEFT(R137,2)="EP",LEFT(R137,2)="DE"),OR(MID(R137,3,1)="1",MID(R137,3,1)="2",MID(R137,3,1)="3",MID(R137,3,1)="4",MID(R137,3,1)="5",MID(R137,3,1)="6",MID(R137,3,1)="7",MID(R137,3,1)="8",MID(R137,3,1)="9",MID(R137,3,1)="0",))),"",VLOOKUP($C137,ファミリ発明者引用文献!A$3:B$235,2,FALSE))</f>
        <v>,,</v>
      </c>
      <c r="AS137" s="55" t="str">
        <f>VLOOKUP(C137,ファミリ引用文献WO!A$2:B$241,2,FALSE)</f>
        <v/>
      </c>
      <c r="AT137" s="58" t="str">
        <f>VLOOKUP(C137,ファミリ引用文献!A$3:B$242,2,FALSE)</f>
        <v/>
      </c>
      <c r="AU137" s="58" t="str">
        <f>VLOOKUP(C137,審判データ!AH$2:BT$379,39,FALSE)</f>
        <v>特開2001-233709;特許04536223</v>
      </c>
      <c r="AV137" s="62" t="str">
        <f ca="1">IF(INDIRECT("審判データ!"&amp;ADDRESS(MATCH(C137,審判データ!$AH$1:$AH$379,0),32))="早期審査の対象とする","早期審査","")</f>
        <v/>
      </c>
      <c r="AW137" s="665" t="str">
        <f t="shared" si="11"/>
        <v/>
      </c>
      <c r="AX137" s="666" t="str">
        <f>IF(LEFT(AE137,3)="日本特",IF(LEFT(C137)="特",VLOOKUP(C137,'本件、証拠文献テーマコード'!G$2:I$376,3,FALSE),VLOOKUP(C137,'本件、証拠文献テーマコード'!B$2:I$376,8,FALSE)),"")</f>
        <v/>
      </c>
      <c r="AY137" s="666" t="str">
        <f>IF(LEFT(AE137,3)="日本特",IF(OR(MID(R137,2,1)="開",MID(R137,2,1)="表",MID(R137,2,1)="登"),VLOOKUP(R137,'本件、証拠文献テーマコード'!C$2:I$379,7,FALSE),VLOOKUP(R137,'本件、証拠文献テーマコード'!G$2:I$379,3,FALSE)),"")</f>
        <v/>
      </c>
      <c r="AZ137" s="54"/>
    </row>
    <row r="138" spans="1:52" ht="67.5" x14ac:dyDescent="0.15">
      <c r="A138" s="859"/>
      <c r="B138" s="586" t="str">
        <f ca="1">IF(A138="",B137,INDIRECT("審判データ!"&amp;ADDRESS(MATCH(A138,審判データ!$HC$1:$HC$379,0),20))&amp;" / "&amp;INDIRECT("審判データ!"&amp;ADDRESS(MATCH(A138,審判データ!$HC$1:$HC$379,0),21)))</f>
        <v>2012 / 29-2</v>
      </c>
      <c r="C138" s="692">
        <v>4536223</v>
      </c>
      <c r="D138" s="320" t="s">
        <v>1773</v>
      </c>
      <c r="E138" s="163" t="str">
        <f ca="1">INDIRECT("審判データ!"&amp;ADDRESS(MATCH(C138,審判データ!$AH$1:$AH$379,0),55))</f>
        <v>アース製薬株式会社</v>
      </c>
      <c r="F138" s="43" t="str">
        <f ca="1">INDIRECT("審判データ!"&amp;ADDRESS(MATCH(C138,審判データ!$AH$1:$AH$379,0),56))</f>
        <v>根岸　務;岡野　隆治;山本　輝樹;河本　尚一</v>
      </c>
      <c r="G138" s="43" t="str">
        <f ca="1">INDIRECT("審判データ!"&amp;ADDRESS(MATCH(C138,審判データ!$AH$1:$AH$379,0),72))</f>
        <v>特開2001-233709;特許04536223</v>
      </c>
      <c r="H138" s="43" t="str">
        <f ca="1">INDIRECT("審判データ!"&amp;ADDRESS(MATCH(C138,審判データ!$AH$1:$AH$379,0),41))</f>
        <v>A01N 35/02;A01M  1/02;A01N 63/02;A01N 65/00</v>
      </c>
      <c r="I138" s="43" t="str">
        <f ca="1">INDIRECT("審判データ!"&amp;ADDRESS(MATCH(C138,審判データ!$AH$1:$AH$379,0),49))</f>
        <v>A01M   1/02@AFI(JP);A01N  35/02@AFI(JP);A01N  37/02@ALI(JP);A01N  63/02@ALI(JP);A01N  65/00@ALI(JP);A01P  19/00@ALI(JP)</v>
      </c>
      <c r="J138" s="43" t="str">
        <f ca="1">INDIRECT("審判データ!"&amp;ADDRESS(MATCH(C138,審判データ!$AH$1:$AH$379,0),51))</f>
        <v>A01M  1/02        A;A01N 35/02;A01N 63/02        Z;A01N 65/00        G;A01N 65/00        Z;A01N 37/02;A01P 19/00</v>
      </c>
      <c r="K138" s="43" t="str">
        <f ca="1">INDIRECT("審判データ!"&amp;ADDRESS(MATCH(C138,審判データ!$AH$1:$AH$379,0),53))</f>
        <v>2B121 AA14;2B121 BA03;2B121 BA04;2B121 BA60;2B121 CC13;2B121 CC28;2B121 CC29;2B121 CC31;2B121 EA01;2B121 FA02;4H011 AC07;4H011 BA06;4H011 BA08;4H011 BB21;4H011 BB22;4H011 DA12;4H011 DD05;4H011 DG03</v>
      </c>
      <c r="L138" s="1013"/>
      <c r="M138" s="983"/>
      <c r="N138" s="1014"/>
      <c r="O138" s="1040"/>
      <c r="P138" s="1080"/>
      <c r="Q138" s="676" t="s">
        <v>1797</v>
      </c>
      <c r="R138" s="644" t="s">
        <v>22573</v>
      </c>
      <c r="S138" s="646" t="str">
        <f>IF(OR(LEFT(R138)="特",LEFT(R138)="実"),VLOOKUP(R138,'証拠（JP特許）'!$B$2:$D$299,2,FALSE),IF(AND(OR(LEFT(R138,2)="US",LEFT(R138,2)="WO",LEFT(R138,2)="GB",LEFT(R138,2)="EP",LEFT(R138,2)="DE"),OR(MID(R138,3,1)="1",MID(R138,3,1)="2",MID(R138,3,1)="3",MID(R138,3,1)="4",MID(R138,3,1)="5",MID(R138,3,1)="6",MID(R138,3,1)="7",MID(R138,3,1)="8",MID(R138,3,1)="9",MID(R138,3,1)="0")),VLOOKUP(R138,'証拠（WW特許）'!$B$2:$C$90,2,FALSE),"_"))</f>
        <v>_</v>
      </c>
      <c r="T138" s="644" t="str">
        <f>IF(OR(LEFT(R138)="特",LEFT(R138)="実"),VLOOKUP(R138,'証拠（JP特許）'!$B$2:$E$299,4,FALSE),"_")</f>
        <v>_</v>
      </c>
      <c r="U138" s="694" t="s">
        <v>94</v>
      </c>
      <c r="V138" s="689" t="s">
        <v>25</v>
      </c>
      <c r="W138" s="690" t="str">
        <f t="shared" si="13"/>
        <v/>
      </c>
      <c r="X138" s="691"/>
      <c r="Y138" s="691" t="str">
        <f t="shared" si="14"/>
        <v/>
      </c>
      <c r="Z138" s="91" t="str">
        <f ca="1">IF(OR(LEFT(R138)="特",LEFT(R138)="実",AND(OR(LEFT(R138,2)="US",LEFT(R138,2)="WO",LEFT(R138,2)="GB",LEFT(R138,2)="EP",LEFT(R138,2)="DE"),OR(MID(R138,3,1)="1",MID(R138,3,1)="2",MID(R138,3,1)="3",MID(R138,3,1)="4",MID(R138,3,1)="5",MID(R138,3,1)="6",MID(R138,3,1)="7",MID(R138,3,1)="8",MID(R138,3,1)="9",MID(R138,3,1)="0",))),IF(COUNTIF(INDIRECT("拒絶理由・拒絶査定・異議申立!"&amp;ADDRESS(MATCH(C138,拒絶理由・拒絶査定・異議申立!B$1:B$1000,0),3)&amp;":"&amp;ADDRESS(MATCH(C138,拒絶理由・拒絶査定・異議申立!B$1:B$1000,0),50)),R138)+COUNTIF(INDIRECT("拒絶理由・拒絶査定・異議申立!"&amp;ADDRESS(MATCH(C138,拒絶理由・拒絶査定・異議申立!B$1:B$1000,0),3)&amp;":"&amp;ADDRESS(MATCH(C138,拒絶理由・拒絶査定・異議申立!B$1:B$1000,0),50)),T138)&gt;0,"Yes","No"),"")</f>
        <v/>
      </c>
      <c r="AA138" s="92" t="str">
        <f ca="1">IF(OR(LEFT(R138)="特",LEFT(R138)="実",AND(OR(LEFT(R138,2)="US",LEFT(R138,2)="WO",LEFT(R138,2)="GB",LEFT(R138,2)="EP",LEFT(R138,2)="DE"),OR(MID(R138,3,1)="1",MID(R138,3,1)="2",MID(R138,3,1)="3",MID(R138,3,1)="4",MID(R138,3,1)="5",MID(R138,3,1)="6",MID(R138,3,1)="7",MID(R138,3,1)="8",MID(R138,3,1)="9",MID(R138,3,1)="0",))),IF(COUNTIF(INDIRECT("先行技術調査・登録査定!"&amp;ADDRESS(MATCH(C138,先行技術調査・登録査定!B$1:B$1000,0),3)&amp;":"&amp;ADDRESS(MATCH(C138,先行技術調査・登録査定!B$1:B$1000,0),49)),R138)+COUNTIF(INDIRECT("先行技術調査・登録査定!"&amp;ADDRESS(MATCH(C138,先行技術調査・登録査定!B$1:B$1000,0),3)&amp;":"&amp;ADDRESS(MATCH(C138,先行技術調査・登録査定!B$1:B$1000,0),49)),T138)&gt;0,"Yes","No"),"")</f>
        <v/>
      </c>
      <c r="AB138" s="169" t="str">
        <f t="shared" ca="1" si="10"/>
        <v/>
      </c>
      <c r="AC138" s="94" t="str">
        <f>IF(OR(LEFT(R138)="特",LEFT(R138)="実",AND(OR(LEFT(R138,2)="US",LEFT(R138,2)="WO",LEFT(R138,2)="GB",LEFT(R138,2)="EP",LEFT(R138,2)="DE"),OR(MID(R138,3,1)="1",MID(R138,3,1)="2",MID(R138,3,1)="3",MID(R138,3,1)="4",MID(R138,3,1)="5",MID(R138,3,1)="6",MID(R138,3,1)="7",MID(R138,3,1)="8",MID(R138,3,1)="9",MID(R138,3,1)="0",))),"",VLOOKUP($C138,非特許文献リスト!$A$2:$C$196,2,FALSE))</f>
        <v/>
      </c>
      <c r="AD138" s="95" t="str">
        <f>IF(OR(LEFT(R138)="特",LEFT(R138)="実",AND(OR(LEFT(R138,2)="US",LEFT(R138,2)="WO",LEFT(R138,2)="GB",LEFT(R138,2)="EP",LEFT(R138,2)="DE"),OR(MID(R138,3,1)="1",MID(R138,3,1)="2",MID(R138,3,1)="3",MID(R138,3,1)="4",MID(R138,3,1)="5",MID(R138,3,1)="6",MID(R138,3,1)="7",MID(R138,3,1)="8",MID(R138,3,1)="9",MID(R138,3,1)="0",))),"",VLOOKUP($C138,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38" s="175" t="str">
        <f t="shared" si="12"/>
        <v/>
      </c>
      <c r="AF138" s="176" t="str">
        <f>IF(OR(LEFT(R138)="特",LEFT(R138)="実"),VLOOKUP(R138,'証拠（JP特許）'!$B$2:$AB$299,10,FALSE),IF(AND(OR(LEFT(R138,2)="US",LEFT(R138,2)="WO",LEFT(R138,2)="GB",LEFT(R138,2)="EP",LEFT(R138,2)="DE"),OR(MID(R138,3,1)="1",MID(R138,3,1)="2",MID(R138,3,1)="3",MID(R138,3,1)="4",MID(R138,3,1)="5",MID(R138,3,1)="6",MID(R138,3,1)="7",MID(R138,3,1)="8",MID(R138,3,1)="9",MID(R138,3,1)="0",)),VLOOKUP(R138,'証拠（WW特許）'!$B$2:$M$90,8,FALSE),""))</f>
        <v/>
      </c>
      <c r="AG138" s="176" t="str">
        <f>IF(OR(LEFT(R138)="特",LEFT(R138)="実"),VLOOKUP(R138,'証拠（JP特許）'!$B$2:$AB$299,26,FALSE),IF(AND(OR(LEFT(R138,2)="US",LEFT(R138,2)="WO",LEFT(R138,2)="GB",LEFT(R138,2)="EP",LEFT(R138,2)="DE"),OR(MID(R138,3,1)="1",MID(R138,3,1)="2",MID(R138,3,1)="3",MID(R138,3,1)="4",MID(R138,3,1)="5",MID(R138,3,1)="6",MID(R138,3,1)="7",MID(R138,3,1)="8",MID(R138,3,1)="9",MID(R138,3,1)="0",)),VLOOKUP(R138,'証拠（WW特許）'!$B$2:$M$90,12,FALSE),""))</f>
        <v/>
      </c>
      <c r="AH138" s="58" t="str">
        <f>IF(OR(LEFT(R138)="特",LEFT(R138)="実"),VLOOKUP(R138,'証拠（JP特許）'!$B$2:$X$299,20,FALSE),IF(AND(OR(LEFT(R138,2)="US",LEFT(R138,2)="WO",LEFT(R138,2)="GB",LEFT(R138,2)="EP",LEFT(R138,2)="DE"),OR(MID(R138,3,1)="1",MID(R138,3,1)="2",MID(R138,3,1)="3",MID(R138,3,1)="4",MID(R138,3,1)="5",MID(R138,3,1)="6",MID(R138,3,1)="7",MID(R138,3,1)="8",MID(R138,3,1)="9",MID(R138,3,1)="0",)),VLOOKUP(R138,'証拠（WW特許）'!$B$2:$U$90,20,FALSE),""))</f>
        <v/>
      </c>
      <c r="AI138" s="58" t="str">
        <f>IF(OR(LEFT(R138)="特",LEFT(R138)="実"),VLOOKUP(R138,'証拠（JP特許）'!$B$2:$X$299,21,FALSE),"")</f>
        <v/>
      </c>
      <c r="AJ138" s="58" t="str">
        <f>IF(OR(LEFT(R138)="特",LEFT(R138)="実"),VLOOKUP(R138,'証拠（JP特許）'!$B$2:$X$299,22,FALSE),"")</f>
        <v/>
      </c>
      <c r="AK138" s="59" t="str">
        <f>IF(OR(LEFT(R138)="特",LEFT(R138)="実"),VLOOKUP(R138,'証拠（JP特許）'!$B$2:$X$299,17,FALSE),IF(AND(OR(LEFT(R138,2)="US",LEFT(R138,2)="WO",LEFT(R138,2)="GB",LEFT(R138,2)="EP",LEFT(R138,2)="DE"),OR(MID(R138,3,1)="1",MID(R138,3,1)="2",MID(R138,3,1)="3",MID(R138,3,1)="4",MID(R138,3,1)="5",MID(R138,3,1)="6",MID(R138,3,1)="7",MID(R138,3,1)="8",MID(R138,3,1)="9",MID(R138,3,1)="0",)),VLOOKUP(R138,'証拠（WW特許）'!$B$2:$U$90,16,FALSE),""))</f>
        <v/>
      </c>
      <c r="AL138" s="58"/>
      <c r="AM138" s="58"/>
      <c r="AN138" s="58"/>
      <c r="AO138" s="58" t="str">
        <f ca="1">IF(OR(LEFT(R138)="特",LEFT(R138)="実",AND(OR(LEFT(R138,2)="US",LEFT(R138,2)="WO",LEFT(R138,2)="GB",LEFT(R138,2)="EP",LEFT(R138,2)="DE"),OR(MID(R138,3,1)="1",MID(R138,3,1)="2",MID(R138,3,1)="3",MID(R138,3,1)="4",MID(R138,3,1)="5",MID(R138,3,1)="6",MID(R138,3,1)="7",MID(R138,3,1)="8",MID(R138,3,1)="9",MID(R138,3,1)="0"))),IF(COUNTIF(INDIRECT("発明者引用!"&amp;ADDRESS(MATCH(C138,発明者引用!B$1:B$196,0),4)&amp;":"&amp;ADDRESS(MATCH(C138,発明者引用!B$1:B$196,0),17)),R138)+COUNTIF(INDIRECT("発明者引用!"&amp;ADDRESS(MATCH(C138,発明者引用!B$1:B$196,0),4)&amp;":"&amp;ADDRESS(MATCH(C138,発明者引用!B$1:B$196,0),17)),#REF!)+COUNTIF(INDIRECT("発明者引用!"&amp;ADDRESS(MATCH(C138,発明者引用!B$1:B$196,0),4)&amp;":"&amp;ADDRESS(MATCH(C138,発明者引用!B$1:B$196,0),17)),T138)&gt;0,"Yes","No"),"")</f>
        <v/>
      </c>
      <c r="AP138" s="58" t="str">
        <f ca="1">IF(OR(LEFT(R138)="特",LEFT(R138)="実",AND(OR(LEFT(R138,2)="US",LEFT(R138,2)="WO",LEFT(R138,2)="GB",LEFT(R138,2)="EP",LEFT(R138,2)="DE"),OR(MID(R138,3,1)="1",MID(R138,3,1)="2",MID(R138,3,1)="3",MID(R138,3,1)="4",MID(R138,3,1)="5",MID(R138,3,1)="6",MID(R138,3,1)="7",MID(R138,3,1)="8",MID(R138,3,1)="9",MID(R138,3,1)="0"))),IF(VLOOKUP(C138,ファミリ引用特許WO!$A$2:$B$241,2,FALSE)+VLOOKUP(C138,ファミリ引用文献WO!$A$2:$C$241,3,FALSE)=0,"ISR無し",IF(COUNTIF(INDIRECT("ファミリ引用特許WO!"&amp;ADDRESS(MATCH(C138,ファミリ引用特許WO!$A$2:$A$241,0),1)&amp;":"&amp;ADDRESS(MATCH(C138,ファミリ引用特許WO!$A$2:$A$241,0),19)),R138)+COUNTIF(INDIRECT("ファミリ引用特許WO!"&amp;ADDRESS(MATCH(C138,ファミリ引用特許WO!$A$2:$A$241,0),1)&amp;":"&amp;ADDRESS(MATCH(C138,ファミリ引用特許WO!$A$2:$A$241,0),19)),S138)+COUNTIF(INDIRECT("ファミリ引用特許WO!"&amp;ADDRESS(MATCH(C138,ファミリ引用特許WO!$A$2:$A$241,0),1)&amp;":"&amp;ADDRESS(MATCH(C138,ファミリ引用特許WO!$A$2:$A$241,0),19)),T138)+COUNTIF(INDIRECT("ファミリ引用特許WO!"&amp;ADDRESS(MATCH(C138,ファミリ引用特許WO!$A$2:$A$241,0),1)&amp;":"&amp;ADDRESS(MATCH(C138,ファミリ引用特許WO!$A$2:$A$241,0),19)),W138)+COUNTIF(INDIRECT("ファミリ引用特許WO!"&amp;ADDRESS(MATCH(C138,ファミリ引用特許WO!$A$2:$A$241,0),1)&amp;":"&amp;ADDRESS(MATCH(C138,ファミリ引用特許WO!$A$2:$A$241,0),19)),Y138)&gt;0,"Yes","No")),"")</f>
        <v/>
      </c>
      <c r="AQ138" s="55" t="str">
        <f ca="1">IF(OR(LEFT(R138)="特",LEFT(R138)="実",AND(OR(LEFT(R138,2)="US",LEFT(R138,2)="WO",LEFT(R138,2)="GB",LEFT(R138,2)="EP",LEFT(R138,2)="DE"),OR(MID(R138,3,1)="1",MID(R138,3,1)="2",MID(R138,3,1)="3",MID(R138,3,1)="4",MID(R138,3,1)="5",MID(R138,3,1)="6",MID(R138,3,1)="7",MID(R138,3,1)="8",MID(R138,3,1)="9",MID(R138,3,1)="0"))),IF(VLOOKUP(C138,'ファミリ引用特許表記修正（ex.A2→A）'!$A$2:$B$241,2,FALSE)=0,"family無し",IF(COUNTIF(INDIRECT("'ファミリ引用特許表記修正（ex.A2→A）'!"&amp;ADDRESS(MATCH(C138,'ファミリ引用特許表記修正（ex.A2→A）'!$A$2:$A$241,0),1)&amp;":"&amp;ADDRESS(MATCH(C138,'ファミリ引用特許表記修正（ex.A2→A）'!$A$2:$A$241,0),171)),R138)+COUNTIF(INDIRECT("'ファミリ引用特許表記修正（ex.A2→A）'!"&amp;ADDRESS(MATCH(C138,'ファミリ引用特許表記修正（ex.A2→A）'!$A$2:$A$241,0),1)&amp;":"&amp;ADDRESS(MATCH(C138,'ファミリ引用特許表記修正（ex.A2→A）'!$A$2:$A$241,0),171)),S138)+COUNTIF(INDIRECT("'ファミリ引用特許表記修正（ex.A2→A）'!"&amp;ADDRESS(MATCH(C138,'ファミリ引用特許表記修正（ex.A2→A）'!$A$2:$A$241,0),1)&amp;":"&amp;ADDRESS(MATCH(C138,'ファミリ引用特許表記修正（ex.A2→A）'!$A$2:$A$241,0),171)),T138)+COUNTIF(INDIRECT("'ファミリ引用特許表記修正（ex.A2→A）'!"&amp;ADDRESS(MATCH(C138,'ファミリ引用特許表記修正（ex.A2→A）'!$A$2:$A$241,0),1)&amp;":"&amp;ADDRESS(MATCH(C138,'ファミリ引用特許表記修正（ex.A2→A）'!$A$2:$A$241,0),171)),W138)+COUNTIF(INDIRECT("'ファミリ引用特許表記修正（ex.A2→A）'!"&amp;ADDRESS(MATCH(C138,'ファミリ引用特許表記修正（ex.A2→A）'!$A$2:$A$241,0),1)&amp;":"&amp;ADDRESS(MATCH(C138,'ファミリ引用特許表記修正（ex.A2→A）'!$A$2:$A$241,0),171)),Y138)&gt;0,"Yes","No")),"")</f>
        <v/>
      </c>
      <c r="AR138" s="193" t="str">
        <f>IF(OR(LEFT(R138)="特",LEFT(R138)="実",AND(OR(LEFT(R138,2)="US",LEFT(R138,2)="WO",LEFT(R138,2)="GB",LEFT(R138,2)="EP",LEFT(R138,2)="DE"),OR(MID(R138,3,1)="1",MID(R138,3,1)="2",MID(R138,3,1)="3",MID(R138,3,1)="4",MID(R138,3,1)="5",MID(R138,3,1)="6",MID(R138,3,1)="7",MID(R138,3,1)="8",MID(R138,3,1)="9",MID(R138,3,1)="0",))),"",VLOOKUP($C138,ファミリ発明者引用文献!A$3:B$235,2,FALSE))</f>
        <v>,,</v>
      </c>
      <c r="AS138" s="55" t="str">
        <f>VLOOKUP(C138,ファミリ引用文献WO!A$2:B$241,2,FALSE)</f>
        <v/>
      </c>
      <c r="AT138" s="58" t="str">
        <f>VLOOKUP(C138,ファミリ引用文献!A$3:B$242,2,FALSE)</f>
        <v/>
      </c>
      <c r="AU138" s="58" t="str">
        <f>VLOOKUP(C138,審判データ!AH$2:BT$379,39,FALSE)</f>
        <v>特開2001-233709;特許04536223</v>
      </c>
      <c r="AV138" s="62" t="str">
        <f ca="1">IF(INDIRECT("審判データ!"&amp;ADDRESS(MATCH(C138,審判データ!$AH$1:$AH$379,0),32))="早期審査の対象とする","早期審査","")</f>
        <v/>
      </c>
      <c r="AW138" s="665" t="str">
        <f t="shared" si="11"/>
        <v/>
      </c>
      <c r="AX138" s="666" t="str">
        <f>IF(LEFT(AE138,3)="日本特",IF(LEFT(C138)="特",VLOOKUP(C138,'本件、証拠文献テーマコード'!G$2:I$376,3,FALSE),VLOOKUP(C138,'本件、証拠文献テーマコード'!B$2:I$376,8,FALSE)),"")</f>
        <v/>
      </c>
      <c r="AY138" s="666" t="str">
        <f>IF(LEFT(AE138,3)="日本特",IF(OR(MID(R138,2,1)="開",MID(R138,2,1)="表",MID(R138,2,1)="登"),VLOOKUP(R138,'本件、証拠文献テーマコード'!C$2:I$379,7,FALSE),VLOOKUP(R138,'本件、証拠文献テーマコード'!G$2:I$379,3,FALSE)),"")</f>
        <v/>
      </c>
      <c r="AZ138" s="54"/>
    </row>
    <row r="139" spans="1:52" ht="54" x14ac:dyDescent="0.15">
      <c r="A139" s="859"/>
      <c r="B139" s="586" t="str">
        <f ca="1">IF(A139="",B138,INDIRECT("審判データ!"&amp;ADDRESS(MATCH(A139,審判データ!$HC$1:$HC$379,0),20))&amp;" / "&amp;INDIRECT("審判データ!"&amp;ADDRESS(MATCH(A139,審判データ!$HC$1:$HC$379,0),21)))</f>
        <v>2012 / 29-2</v>
      </c>
      <c r="C139" s="692">
        <v>4536223</v>
      </c>
      <c r="D139" s="320" t="s">
        <v>1773</v>
      </c>
      <c r="E139" s="163" t="str">
        <f ca="1">INDIRECT("審判データ!"&amp;ADDRESS(MATCH(C139,審判データ!$AH$1:$AH$379,0),55))</f>
        <v>アース製薬株式会社</v>
      </c>
      <c r="F139" s="43" t="str">
        <f ca="1">INDIRECT("審判データ!"&amp;ADDRESS(MATCH(C139,審判データ!$AH$1:$AH$379,0),56))</f>
        <v>根岸　務;岡野　隆治;山本　輝樹;河本　尚一</v>
      </c>
      <c r="G139" s="43" t="str">
        <f ca="1">INDIRECT("審判データ!"&amp;ADDRESS(MATCH(C139,審判データ!$AH$1:$AH$379,0),72))</f>
        <v>特開2001-233709;特許04536223</v>
      </c>
      <c r="H139" s="43" t="str">
        <f ca="1">INDIRECT("審判データ!"&amp;ADDRESS(MATCH(C139,審判データ!$AH$1:$AH$379,0),41))</f>
        <v>A01N 35/02;A01M  1/02;A01N 63/02;A01N 65/00</v>
      </c>
      <c r="I139" s="43" t="str">
        <f ca="1">INDIRECT("審判データ!"&amp;ADDRESS(MATCH(C139,審判データ!$AH$1:$AH$379,0),49))</f>
        <v>A01M   1/02@AFI(JP);A01N  35/02@AFI(JP);A01N  37/02@ALI(JP);A01N  63/02@ALI(JP);A01N  65/00@ALI(JP);A01P  19/00@ALI(JP)</v>
      </c>
      <c r="J139" s="43" t="str">
        <f ca="1">INDIRECT("審判データ!"&amp;ADDRESS(MATCH(C139,審判データ!$AH$1:$AH$379,0),51))</f>
        <v>A01M  1/02        A;A01N 35/02;A01N 63/02        Z;A01N 65/00        G;A01N 65/00        Z;A01N 37/02;A01P 19/00</v>
      </c>
      <c r="K139" s="43" t="str">
        <f ca="1">INDIRECT("審判データ!"&amp;ADDRESS(MATCH(C139,審判データ!$AH$1:$AH$379,0),53))</f>
        <v>2B121 AA14;2B121 BA03;2B121 BA04;2B121 BA60;2B121 CC13;2B121 CC28;2B121 CC29;2B121 CC31;2B121 EA01;2B121 FA02;4H011 AC07;4H011 BA06;4H011 BA08;4H011 BB21;4H011 BB22;4H011 DA12;4H011 DD05;4H011 DG03</v>
      </c>
      <c r="L139" s="1013"/>
      <c r="M139" s="983"/>
      <c r="N139" s="1014"/>
      <c r="O139" s="1040"/>
      <c r="P139" s="1080"/>
      <c r="Q139" s="676" t="s">
        <v>1799</v>
      </c>
      <c r="R139" s="644" t="s">
        <v>22574</v>
      </c>
      <c r="S139" s="646" t="str">
        <f>IF(OR(LEFT(R139)="特",LEFT(R139)="実"),VLOOKUP(R139,'証拠（JP特許）'!$B$2:$D$299,2,FALSE),IF(AND(OR(LEFT(R139,2)="US",LEFT(R139,2)="WO",LEFT(R139,2)="GB",LEFT(R139,2)="EP",LEFT(R139,2)="DE"),OR(MID(R139,3,1)="1",MID(R139,3,1)="2",MID(R139,3,1)="3",MID(R139,3,1)="4",MID(R139,3,1)="5",MID(R139,3,1)="6",MID(R139,3,1)="7",MID(R139,3,1)="8",MID(R139,3,1)="9",MID(R139,3,1)="0")),VLOOKUP(R139,'証拠（WW特許）'!$B$2:$C$90,2,FALSE),"_"))</f>
        <v>_</v>
      </c>
      <c r="T139" s="644" t="str">
        <f>IF(OR(LEFT(R139)="特",LEFT(R139)="実"),VLOOKUP(R139,'証拠（JP特許）'!$B$2:$E$299,4,FALSE),"_")</f>
        <v>_</v>
      </c>
      <c r="U139" s="694" t="s">
        <v>94</v>
      </c>
      <c r="V139" s="689" t="s">
        <v>25</v>
      </c>
      <c r="W139" s="690" t="str">
        <f t="shared" si="13"/>
        <v/>
      </c>
      <c r="X139" s="691"/>
      <c r="Y139" s="691" t="str">
        <f t="shared" si="14"/>
        <v/>
      </c>
      <c r="Z139" s="91" t="str">
        <f ca="1">IF(OR(LEFT(R139)="特",LEFT(R139)="実",AND(OR(LEFT(R139,2)="US",LEFT(R139,2)="WO",LEFT(R139,2)="GB",LEFT(R139,2)="EP",LEFT(R139,2)="DE"),OR(MID(R139,3,1)="1",MID(R139,3,1)="2",MID(R139,3,1)="3",MID(R139,3,1)="4",MID(R139,3,1)="5",MID(R139,3,1)="6",MID(R139,3,1)="7",MID(R139,3,1)="8",MID(R139,3,1)="9",MID(R139,3,1)="0",))),IF(COUNTIF(INDIRECT("拒絶理由・拒絶査定・異議申立!"&amp;ADDRESS(MATCH(C139,拒絶理由・拒絶査定・異議申立!B$1:B$1000,0),3)&amp;":"&amp;ADDRESS(MATCH(C139,拒絶理由・拒絶査定・異議申立!B$1:B$1000,0),50)),R139)+COUNTIF(INDIRECT("拒絶理由・拒絶査定・異議申立!"&amp;ADDRESS(MATCH(C139,拒絶理由・拒絶査定・異議申立!B$1:B$1000,0),3)&amp;":"&amp;ADDRESS(MATCH(C139,拒絶理由・拒絶査定・異議申立!B$1:B$1000,0),50)),T139)&gt;0,"Yes","No"),"")</f>
        <v/>
      </c>
      <c r="AA139" s="92" t="str">
        <f ca="1">IF(OR(LEFT(R139)="特",LEFT(R139)="実",AND(OR(LEFT(R139,2)="US",LEFT(R139,2)="WO",LEFT(R139,2)="GB",LEFT(R139,2)="EP",LEFT(R139,2)="DE"),OR(MID(R139,3,1)="1",MID(R139,3,1)="2",MID(R139,3,1)="3",MID(R139,3,1)="4",MID(R139,3,1)="5",MID(R139,3,1)="6",MID(R139,3,1)="7",MID(R139,3,1)="8",MID(R139,3,1)="9",MID(R139,3,1)="0",))),IF(COUNTIF(INDIRECT("先行技術調査・登録査定!"&amp;ADDRESS(MATCH(C139,先行技術調査・登録査定!B$1:B$1000,0),3)&amp;":"&amp;ADDRESS(MATCH(C139,先行技術調査・登録査定!B$1:B$1000,0),49)),R139)+COUNTIF(INDIRECT("先行技術調査・登録査定!"&amp;ADDRESS(MATCH(C139,先行技術調査・登録査定!B$1:B$1000,0),3)&amp;":"&amp;ADDRESS(MATCH(C139,先行技術調査・登録査定!B$1:B$1000,0),49)),T139)&gt;0,"Yes","No"),"")</f>
        <v/>
      </c>
      <c r="AB139" s="169" t="str">
        <f t="shared" ca="1" si="10"/>
        <v/>
      </c>
      <c r="AC139" s="94" t="str">
        <f>IF(OR(LEFT(R139)="特",LEFT(R139)="実",AND(OR(LEFT(R139,2)="US",LEFT(R139,2)="WO",LEFT(R139,2)="GB",LEFT(R139,2)="EP",LEFT(R139,2)="DE"),OR(MID(R139,3,1)="1",MID(R139,3,1)="2",MID(R139,3,1)="3",MID(R139,3,1)="4",MID(R139,3,1)="5",MID(R139,3,1)="6",MID(R139,3,1)="7",MID(R139,3,1)="8",MID(R139,3,1)="9",MID(R139,3,1)="0",))),"",VLOOKUP($C139,非特許文献リスト!$A$2:$C$196,2,FALSE))</f>
        <v/>
      </c>
      <c r="AD139" s="95" t="str">
        <f>IF(OR(LEFT(R139)="特",LEFT(R139)="実",AND(OR(LEFT(R139,2)="US",LEFT(R139,2)="WO",LEFT(R139,2)="GB",LEFT(R139,2)="EP",LEFT(R139,2)="DE"),OR(MID(R139,3,1)="1",MID(R139,3,1)="2",MID(R139,3,1)="3",MID(R139,3,1)="4",MID(R139,3,1)="5",MID(R139,3,1)="6",MID(R139,3,1)="7",MID(R139,3,1)="8",MID(R139,3,1)="9",MID(R139,3,1)="0",))),"",VLOOKUP($C139,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39" s="175" t="str">
        <f t="shared" si="12"/>
        <v/>
      </c>
      <c r="AF139" s="176" t="str">
        <f>IF(OR(LEFT(R139)="特",LEFT(R139)="実"),VLOOKUP(R139,'証拠（JP特許）'!$B$2:$AB$299,10,FALSE),IF(AND(OR(LEFT(R139,2)="US",LEFT(R139,2)="WO",LEFT(R139,2)="GB",LEFT(R139,2)="EP",LEFT(R139,2)="DE"),OR(MID(R139,3,1)="1",MID(R139,3,1)="2",MID(R139,3,1)="3",MID(R139,3,1)="4",MID(R139,3,1)="5",MID(R139,3,1)="6",MID(R139,3,1)="7",MID(R139,3,1)="8",MID(R139,3,1)="9",MID(R139,3,1)="0",)),VLOOKUP(R139,'証拠（WW特許）'!$B$2:$M$90,8,FALSE),""))</f>
        <v/>
      </c>
      <c r="AG139" s="176" t="str">
        <f>IF(OR(LEFT(R139)="特",LEFT(R139)="実"),VLOOKUP(R139,'証拠（JP特許）'!$B$2:$AB$299,26,FALSE),IF(AND(OR(LEFT(R139,2)="US",LEFT(R139,2)="WO",LEFT(R139,2)="GB",LEFT(R139,2)="EP",LEFT(R139,2)="DE"),OR(MID(R139,3,1)="1",MID(R139,3,1)="2",MID(R139,3,1)="3",MID(R139,3,1)="4",MID(R139,3,1)="5",MID(R139,3,1)="6",MID(R139,3,1)="7",MID(R139,3,1)="8",MID(R139,3,1)="9",MID(R139,3,1)="0",)),VLOOKUP(R139,'証拠（WW特許）'!$B$2:$M$90,12,FALSE),""))</f>
        <v/>
      </c>
      <c r="AH139" s="58" t="str">
        <f>IF(OR(LEFT(R139)="特",LEFT(R139)="実"),VLOOKUP(R139,'証拠（JP特許）'!$B$2:$X$299,20,FALSE),IF(AND(OR(LEFT(R139,2)="US",LEFT(R139,2)="WO",LEFT(R139,2)="GB",LEFT(R139,2)="EP",LEFT(R139,2)="DE"),OR(MID(R139,3,1)="1",MID(R139,3,1)="2",MID(R139,3,1)="3",MID(R139,3,1)="4",MID(R139,3,1)="5",MID(R139,3,1)="6",MID(R139,3,1)="7",MID(R139,3,1)="8",MID(R139,3,1)="9",MID(R139,3,1)="0",)),VLOOKUP(R139,'証拠（WW特許）'!$B$2:$U$90,20,FALSE),""))</f>
        <v/>
      </c>
      <c r="AI139" s="58" t="str">
        <f>IF(OR(LEFT(R139)="特",LEFT(R139)="実"),VLOOKUP(R139,'証拠（JP特許）'!$B$2:$X$299,21,FALSE),"")</f>
        <v/>
      </c>
      <c r="AJ139" s="58" t="str">
        <f>IF(OR(LEFT(R139)="特",LEFT(R139)="実"),VLOOKUP(R139,'証拠（JP特許）'!$B$2:$X$299,22,FALSE),"")</f>
        <v/>
      </c>
      <c r="AK139" s="59" t="str">
        <f>IF(OR(LEFT(R139)="特",LEFT(R139)="実"),VLOOKUP(R139,'証拠（JP特許）'!$B$2:$X$299,17,FALSE),IF(AND(OR(LEFT(R139,2)="US",LEFT(R139,2)="WO",LEFT(R139,2)="GB",LEFT(R139,2)="EP",LEFT(R139,2)="DE"),OR(MID(R139,3,1)="1",MID(R139,3,1)="2",MID(R139,3,1)="3",MID(R139,3,1)="4",MID(R139,3,1)="5",MID(R139,3,1)="6",MID(R139,3,1)="7",MID(R139,3,1)="8",MID(R139,3,1)="9",MID(R139,3,1)="0",)),VLOOKUP(R139,'証拠（WW特許）'!$B$2:$U$90,16,FALSE),""))</f>
        <v/>
      </c>
      <c r="AL139" s="58"/>
      <c r="AM139" s="58"/>
      <c r="AN139" s="58"/>
      <c r="AO139" s="58" t="str">
        <f ca="1">IF(OR(LEFT(R139)="特",LEFT(R139)="実",AND(OR(LEFT(R139,2)="US",LEFT(R139,2)="WO",LEFT(R139,2)="GB",LEFT(R139,2)="EP",LEFT(R139,2)="DE"),OR(MID(R139,3,1)="1",MID(R139,3,1)="2",MID(R139,3,1)="3",MID(R139,3,1)="4",MID(R139,3,1)="5",MID(R139,3,1)="6",MID(R139,3,1)="7",MID(R139,3,1)="8",MID(R139,3,1)="9",MID(R139,3,1)="0"))),IF(COUNTIF(INDIRECT("発明者引用!"&amp;ADDRESS(MATCH(C139,発明者引用!B$1:B$196,0),4)&amp;":"&amp;ADDRESS(MATCH(C139,発明者引用!B$1:B$196,0),17)),R139)+COUNTIF(INDIRECT("発明者引用!"&amp;ADDRESS(MATCH(C139,発明者引用!B$1:B$196,0),4)&amp;":"&amp;ADDRESS(MATCH(C139,発明者引用!B$1:B$196,0),17)),#REF!)+COUNTIF(INDIRECT("発明者引用!"&amp;ADDRESS(MATCH(C139,発明者引用!B$1:B$196,0),4)&amp;":"&amp;ADDRESS(MATCH(C139,発明者引用!B$1:B$196,0),17)),T139)&gt;0,"Yes","No"),"")</f>
        <v/>
      </c>
      <c r="AP139" s="58" t="str">
        <f ca="1">IF(OR(LEFT(R139)="特",LEFT(R139)="実",AND(OR(LEFT(R139,2)="US",LEFT(R139,2)="WO",LEFT(R139,2)="GB",LEFT(R139,2)="EP",LEFT(R139,2)="DE"),OR(MID(R139,3,1)="1",MID(R139,3,1)="2",MID(R139,3,1)="3",MID(R139,3,1)="4",MID(R139,3,1)="5",MID(R139,3,1)="6",MID(R139,3,1)="7",MID(R139,3,1)="8",MID(R139,3,1)="9",MID(R139,3,1)="0"))),IF(VLOOKUP(C139,ファミリ引用特許WO!$A$2:$B$241,2,FALSE)+VLOOKUP(C139,ファミリ引用文献WO!$A$2:$C$241,3,FALSE)=0,"ISR無し",IF(COUNTIF(INDIRECT("ファミリ引用特許WO!"&amp;ADDRESS(MATCH(C139,ファミリ引用特許WO!$A$2:$A$241,0),1)&amp;":"&amp;ADDRESS(MATCH(C139,ファミリ引用特許WO!$A$2:$A$241,0),19)),R139)+COUNTIF(INDIRECT("ファミリ引用特許WO!"&amp;ADDRESS(MATCH(C139,ファミリ引用特許WO!$A$2:$A$241,0),1)&amp;":"&amp;ADDRESS(MATCH(C139,ファミリ引用特許WO!$A$2:$A$241,0),19)),S139)+COUNTIF(INDIRECT("ファミリ引用特許WO!"&amp;ADDRESS(MATCH(C139,ファミリ引用特許WO!$A$2:$A$241,0),1)&amp;":"&amp;ADDRESS(MATCH(C139,ファミリ引用特許WO!$A$2:$A$241,0),19)),T139)+COUNTIF(INDIRECT("ファミリ引用特許WO!"&amp;ADDRESS(MATCH(C139,ファミリ引用特許WO!$A$2:$A$241,0),1)&amp;":"&amp;ADDRESS(MATCH(C139,ファミリ引用特許WO!$A$2:$A$241,0),19)),W139)+COUNTIF(INDIRECT("ファミリ引用特許WO!"&amp;ADDRESS(MATCH(C139,ファミリ引用特許WO!$A$2:$A$241,0),1)&amp;":"&amp;ADDRESS(MATCH(C139,ファミリ引用特許WO!$A$2:$A$241,0),19)),Y139)&gt;0,"Yes","No")),"")</f>
        <v/>
      </c>
      <c r="AQ139" s="55" t="str">
        <f ca="1">IF(OR(LEFT(R139)="特",LEFT(R139)="実",AND(OR(LEFT(R139,2)="US",LEFT(R139,2)="WO",LEFT(R139,2)="GB",LEFT(R139,2)="EP",LEFT(R139,2)="DE"),OR(MID(R139,3,1)="1",MID(R139,3,1)="2",MID(R139,3,1)="3",MID(R139,3,1)="4",MID(R139,3,1)="5",MID(R139,3,1)="6",MID(R139,3,1)="7",MID(R139,3,1)="8",MID(R139,3,1)="9",MID(R139,3,1)="0"))),IF(VLOOKUP(C139,'ファミリ引用特許表記修正（ex.A2→A）'!$A$2:$B$241,2,FALSE)=0,"family無し",IF(COUNTIF(INDIRECT("'ファミリ引用特許表記修正（ex.A2→A）'!"&amp;ADDRESS(MATCH(C139,'ファミリ引用特許表記修正（ex.A2→A）'!$A$2:$A$241,0),1)&amp;":"&amp;ADDRESS(MATCH(C139,'ファミリ引用特許表記修正（ex.A2→A）'!$A$2:$A$241,0),171)),R139)+COUNTIF(INDIRECT("'ファミリ引用特許表記修正（ex.A2→A）'!"&amp;ADDRESS(MATCH(C139,'ファミリ引用特許表記修正（ex.A2→A）'!$A$2:$A$241,0),1)&amp;":"&amp;ADDRESS(MATCH(C139,'ファミリ引用特許表記修正（ex.A2→A）'!$A$2:$A$241,0),171)),S139)+COUNTIF(INDIRECT("'ファミリ引用特許表記修正（ex.A2→A）'!"&amp;ADDRESS(MATCH(C139,'ファミリ引用特許表記修正（ex.A2→A）'!$A$2:$A$241,0),1)&amp;":"&amp;ADDRESS(MATCH(C139,'ファミリ引用特許表記修正（ex.A2→A）'!$A$2:$A$241,0),171)),T139)+COUNTIF(INDIRECT("'ファミリ引用特許表記修正（ex.A2→A）'!"&amp;ADDRESS(MATCH(C139,'ファミリ引用特許表記修正（ex.A2→A）'!$A$2:$A$241,0),1)&amp;":"&amp;ADDRESS(MATCH(C139,'ファミリ引用特許表記修正（ex.A2→A）'!$A$2:$A$241,0),171)),W139)+COUNTIF(INDIRECT("'ファミリ引用特許表記修正（ex.A2→A）'!"&amp;ADDRESS(MATCH(C139,'ファミリ引用特許表記修正（ex.A2→A）'!$A$2:$A$241,0),1)&amp;":"&amp;ADDRESS(MATCH(C139,'ファミリ引用特許表記修正（ex.A2→A）'!$A$2:$A$241,0),171)),Y139)&gt;0,"Yes","No")),"")</f>
        <v/>
      </c>
      <c r="AR139" s="193" t="str">
        <f>IF(OR(LEFT(R139)="特",LEFT(R139)="実",AND(OR(LEFT(R139,2)="US",LEFT(R139,2)="WO",LEFT(R139,2)="GB",LEFT(R139,2)="EP",LEFT(R139,2)="DE"),OR(MID(R139,3,1)="1",MID(R139,3,1)="2",MID(R139,3,1)="3",MID(R139,3,1)="4",MID(R139,3,1)="5",MID(R139,3,1)="6",MID(R139,3,1)="7",MID(R139,3,1)="8",MID(R139,3,1)="9",MID(R139,3,1)="0",))),"",VLOOKUP($C139,ファミリ発明者引用文献!A$3:B$235,2,FALSE))</f>
        <v>,,</v>
      </c>
      <c r="AS139" s="55" t="str">
        <f>VLOOKUP(C139,ファミリ引用文献WO!A$2:B$241,2,FALSE)</f>
        <v/>
      </c>
      <c r="AT139" s="58" t="str">
        <f>VLOOKUP(C139,ファミリ引用文献!A$3:B$242,2,FALSE)</f>
        <v/>
      </c>
      <c r="AU139" s="58" t="str">
        <f>VLOOKUP(C139,審判データ!AH$2:BT$379,39,FALSE)</f>
        <v>特開2001-233709;特許04536223</v>
      </c>
      <c r="AV139" s="62" t="str">
        <f ca="1">IF(INDIRECT("審判データ!"&amp;ADDRESS(MATCH(C139,審判データ!$AH$1:$AH$379,0),32))="早期審査の対象とする","早期審査","")</f>
        <v/>
      </c>
      <c r="AW139" s="665" t="str">
        <f t="shared" si="11"/>
        <v/>
      </c>
      <c r="AX139" s="666" t="str">
        <f>IF(LEFT(AE139,3)="日本特",IF(LEFT(C139)="特",VLOOKUP(C139,'本件、証拠文献テーマコード'!G$2:I$376,3,FALSE),VLOOKUP(C139,'本件、証拠文献テーマコード'!B$2:I$376,8,FALSE)),"")</f>
        <v/>
      </c>
      <c r="AY139" s="666" t="str">
        <f>IF(LEFT(AE139,3)="日本特",IF(OR(MID(R139,2,1)="開",MID(R139,2,1)="表",MID(R139,2,1)="登"),VLOOKUP(R139,'本件、証拠文献テーマコード'!C$2:I$379,7,FALSE),VLOOKUP(R139,'本件、証拠文献テーマコード'!G$2:I$379,3,FALSE)),"")</f>
        <v/>
      </c>
      <c r="AZ139" s="54"/>
    </row>
    <row r="140" spans="1:52" ht="81" x14ac:dyDescent="0.15">
      <c r="A140" s="859"/>
      <c r="B140" s="586" t="str">
        <f ca="1">IF(A140="",B139,INDIRECT("審判データ!"&amp;ADDRESS(MATCH(A140,審判データ!$HC$1:$HC$379,0),20))&amp;" / "&amp;INDIRECT("審判データ!"&amp;ADDRESS(MATCH(A140,審判データ!$HC$1:$HC$379,0),21)))</f>
        <v>2012 / 29-2</v>
      </c>
      <c r="C140" s="692">
        <v>4536223</v>
      </c>
      <c r="D140" s="320" t="s">
        <v>1773</v>
      </c>
      <c r="E140" s="163" t="str">
        <f ca="1">INDIRECT("審判データ!"&amp;ADDRESS(MATCH(C140,審判データ!$AH$1:$AH$379,0),55))</f>
        <v>アース製薬株式会社</v>
      </c>
      <c r="F140" s="43" t="str">
        <f ca="1">INDIRECT("審判データ!"&amp;ADDRESS(MATCH(C140,審判データ!$AH$1:$AH$379,0),56))</f>
        <v>根岸　務;岡野　隆治;山本　輝樹;河本　尚一</v>
      </c>
      <c r="G140" s="43" t="str">
        <f ca="1">INDIRECT("審判データ!"&amp;ADDRESS(MATCH(C140,審判データ!$AH$1:$AH$379,0),72))</f>
        <v>特開2001-233709;特許04536223</v>
      </c>
      <c r="H140" s="43" t="str">
        <f ca="1">INDIRECT("審判データ!"&amp;ADDRESS(MATCH(C140,審判データ!$AH$1:$AH$379,0),41))</f>
        <v>A01N 35/02;A01M  1/02;A01N 63/02;A01N 65/00</v>
      </c>
      <c r="I140" s="43" t="str">
        <f ca="1">INDIRECT("審判データ!"&amp;ADDRESS(MATCH(C140,審判データ!$AH$1:$AH$379,0),49))</f>
        <v>A01M   1/02@AFI(JP);A01N  35/02@AFI(JP);A01N  37/02@ALI(JP);A01N  63/02@ALI(JP);A01N  65/00@ALI(JP);A01P  19/00@ALI(JP)</v>
      </c>
      <c r="J140" s="43" t="str">
        <f ca="1">INDIRECT("審判データ!"&amp;ADDRESS(MATCH(C140,審判データ!$AH$1:$AH$379,0),51))</f>
        <v>A01M  1/02        A;A01N 35/02;A01N 63/02        Z;A01N 65/00        G;A01N 65/00        Z;A01N 37/02;A01P 19/00</v>
      </c>
      <c r="K140" s="43" t="str">
        <f ca="1">INDIRECT("審判データ!"&amp;ADDRESS(MATCH(C140,審判データ!$AH$1:$AH$379,0),53))</f>
        <v>2B121 AA14;2B121 BA03;2B121 BA04;2B121 BA60;2B121 CC13;2B121 CC28;2B121 CC29;2B121 CC31;2B121 EA01;2B121 FA02;4H011 AC07;4H011 BA06;4H011 BA08;4H011 BB21;4H011 BB22;4H011 DA12;4H011 DD05;4H011 DG03</v>
      </c>
      <c r="L140" s="1013"/>
      <c r="M140" s="983"/>
      <c r="N140" s="1014"/>
      <c r="O140" s="1040"/>
      <c r="P140" s="1080"/>
      <c r="Q140" s="676" t="s">
        <v>1803</v>
      </c>
      <c r="R140" s="644" t="s">
        <v>22575</v>
      </c>
      <c r="S140" s="646" t="str">
        <f>IF(OR(LEFT(R140)="特",LEFT(R140)="実"),VLOOKUP(R140,'証拠（JP特許）'!$B$2:$D$299,2,FALSE),IF(AND(OR(LEFT(R140,2)="US",LEFT(R140,2)="WO",LEFT(R140,2)="GB",LEFT(R140,2)="EP",LEFT(R140,2)="DE"),OR(MID(R140,3,1)="1",MID(R140,3,1)="2",MID(R140,3,1)="3",MID(R140,3,1)="4",MID(R140,3,1)="5",MID(R140,3,1)="6",MID(R140,3,1)="7",MID(R140,3,1)="8",MID(R140,3,1)="9",MID(R140,3,1)="0")),VLOOKUP(R140,'証拠（WW特許）'!$B$2:$C$90,2,FALSE),"_"))</f>
        <v>_</v>
      </c>
      <c r="T140" s="644" t="str">
        <f>IF(OR(LEFT(R140)="特",LEFT(R140)="実"),VLOOKUP(R140,'証拠（JP特許）'!$B$2:$E$299,4,FALSE),"_")</f>
        <v>_</v>
      </c>
      <c r="U140" s="694" t="s">
        <v>94</v>
      </c>
      <c r="V140" s="689" t="s">
        <v>25</v>
      </c>
      <c r="W140" s="690" t="str">
        <f t="shared" si="13"/>
        <v/>
      </c>
      <c r="X140" s="691"/>
      <c r="Y140" s="691" t="str">
        <f t="shared" si="14"/>
        <v/>
      </c>
      <c r="Z140" s="91" t="str">
        <f ca="1">IF(OR(LEFT(R140)="特",LEFT(R140)="実",AND(OR(LEFT(R140,2)="US",LEFT(R140,2)="WO",LEFT(R140,2)="GB",LEFT(R140,2)="EP",LEFT(R140,2)="DE"),OR(MID(R140,3,1)="1",MID(R140,3,1)="2",MID(R140,3,1)="3",MID(R140,3,1)="4",MID(R140,3,1)="5",MID(R140,3,1)="6",MID(R140,3,1)="7",MID(R140,3,1)="8",MID(R140,3,1)="9",MID(R140,3,1)="0",))),IF(COUNTIF(INDIRECT("拒絶理由・拒絶査定・異議申立!"&amp;ADDRESS(MATCH(C140,拒絶理由・拒絶査定・異議申立!B$1:B$1000,0),3)&amp;":"&amp;ADDRESS(MATCH(C140,拒絶理由・拒絶査定・異議申立!B$1:B$1000,0),50)),R140)+COUNTIF(INDIRECT("拒絶理由・拒絶査定・異議申立!"&amp;ADDRESS(MATCH(C140,拒絶理由・拒絶査定・異議申立!B$1:B$1000,0),3)&amp;":"&amp;ADDRESS(MATCH(C140,拒絶理由・拒絶査定・異議申立!B$1:B$1000,0),50)),T140)&gt;0,"Yes","No"),"")</f>
        <v/>
      </c>
      <c r="AA140" s="92" t="str">
        <f ca="1">IF(OR(LEFT(R140)="特",LEFT(R140)="実",AND(OR(LEFT(R140,2)="US",LEFT(R140,2)="WO",LEFT(R140,2)="GB",LEFT(R140,2)="EP",LEFT(R140,2)="DE"),OR(MID(R140,3,1)="1",MID(R140,3,1)="2",MID(R140,3,1)="3",MID(R140,3,1)="4",MID(R140,3,1)="5",MID(R140,3,1)="6",MID(R140,3,1)="7",MID(R140,3,1)="8",MID(R140,3,1)="9",MID(R140,3,1)="0",))),IF(COUNTIF(INDIRECT("先行技術調査・登録査定!"&amp;ADDRESS(MATCH(C140,先行技術調査・登録査定!B$1:B$1000,0),3)&amp;":"&amp;ADDRESS(MATCH(C140,先行技術調査・登録査定!B$1:B$1000,0),49)),R140)+COUNTIF(INDIRECT("先行技術調査・登録査定!"&amp;ADDRESS(MATCH(C140,先行技術調査・登録査定!B$1:B$1000,0),3)&amp;":"&amp;ADDRESS(MATCH(C140,先行技術調査・登録査定!B$1:B$1000,0),49)),T140)&gt;0,"Yes","No"),"")</f>
        <v/>
      </c>
      <c r="AB140" s="169" t="str">
        <f t="shared" ca="1" si="10"/>
        <v/>
      </c>
      <c r="AC140" s="94" t="str">
        <f>IF(OR(LEFT(R140)="特",LEFT(R140)="実",AND(OR(LEFT(R140,2)="US",LEFT(R140,2)="WO",LEFT(R140,2)="GB",LEFT(R140,2)="EP",LEFT(R140,2)="DE"),OR(MID(R140,3,1)="1",MID(R140,3,1)="2",MID(R140,3,1)="3",MID(R140,3,1)="4",MID(R140,3,1)="5",MID(R140,3,1)="6",MID(R140,3,1)="7",MID(R140,3,1)="8",MID(R140,3,1)="9",MID(R140,3,1)="0",))),"",VLOOKUP($C140,非特許文献リスト!$A$2:$C$196,2,FALSE))</f>
        <v/>
      </c>
      <c r="AD140" s="95" t="str">
        <f>IF(OR(LEFT(R140)="特",LEFT(R140)="実",AND(OR(LEFT(R140,2)="US",LEFT(R140,2)="WO",LEFT(R140,2)="GB",LEFT(R140,2)="EP",LEFT(R140,2)="DE"),OR(MID(R140,3,1)="1",MID(R140,3,1)="2",MID(R140,3,1)="3",MID(R140,3,1)="4",MID(R140,3,1)="5",MID(R140,3,1)="6",MID(R140,3,1)="7",MID(R140,3,1)="8",MID(R140,3,1)="9",MID(R140,3,1)="0",))),"",VLOOKUP($C140,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40" s="175" t="str">
        <f t="shared" si="12"/>
        <v/>
      </c>
      <c r="AF140" s="176" t="str">
        <f>IF(OR(LEFT(R140)="特",LEFT(R140)="実"),VLOOKUP(R140,'証拠（JP特許）'!$B$2:$AB$299,10,FALSE),IF(AND(OR(LEFT(R140,2)="US",LEFT(R140,2)="WO",LEFT(R140,2)="GB",LEFT(R140,2)="EP",LEFT(R140,2)="DE"),OR(MID(R140,3,1)="1",MID(R140,3,1)="2",MID(R140,3,1)="3",MID(R140,3,1)="4",MID(R140,3,1)="5",MID(R140,3,1)="6",MID(R140,3,1)="7",MID(R140,3,1)="8",MID(R140,3,1)="9",MID(R140,3,1)="0",)),VLOOKUP(R140,'証拠（WW特許）'!$B$2:$M$90,8,FALSE),""))</f>
        <v/>
      </c>
      <c r="AG140" s="176" t="str">
        <f>IF(OR(LEFT(R140)="特",LEFT(R140)="実"),VLOOKUP(R140,'証拠（JP特許）'!$B$2:$AB$299,26,FALSE),IF(AND(OR(LEFT(R140,2)="US",LEFT(R140,2)="WO",LEFT(R140,2)="GB",LEFT(R140,2)="EP",LEFT(R140,2)="DE"),OR(MID(R140,3,1)="1",MID(R140,3,1)="2",MID(R140,3,1)="3",MID(R140,3,1)="4",MID(R140,3,1)="5",MID(R140,3,1)="6",MID(R140,3,1)="7",MID(R140,3,1)="8",MID(R140,3,1)="9",MID(R140,3,1)="0",)),VLOOKUP(R140,'証拠（WW特許）'!$B$2:$M$90,12,FALSE),""))</f>
        <v/>
      </c>
      <c r="AH140" s="58" t="str">
        <f>IF(OR(LEFT(R140)="特",LEFT(R140)="実"),VLOOKUP(R140,'証拠（JP特許）'!$B$2:$X$299,20,FALSE),IF(AND(OR(LEFT(R140,2)="US",LEFT(R140,2)="WO",LEFT(R140,2)="GB",LEFT(R140,2)="EP",LEFT(R140,2)="DE"),OR(MID(R140,3,1)="1",MID(R140,3,1)="2",MID(R140,3,1)="3",MID(R140,3,1)="4",MID(R140,3,1)="5",MID(R140,3,1)="6",MID(R140,3,1)="7",MID(R140,3,1)="8",MID(R140,3,1)="9",MID(R140,3,1)="0",)),VLOOKUP(R140,'証拠（WW特許）'!$B$2:$U$90,20,FALSE),""))</f>
        <v/>
      </c>
      <c r="AI140" s="58" t="str">
        <f>IF(OR(LEFT(R140)="特",LEFT(R140)="実"),VLOOKUP(R140,'証拠（JP特許）'!$B$2:$X$299,21,FALSE),"")</f>
        <v/>
      </c>
      <c r="AJ140" s="58" t="str">
        <f>IF(OR(LEFT(R140)="特",LEFT(R140)="実"),VLOOKUP(R140,'証拠（JP特許）'!$B$2:$X$299,22,FALSE),"")</f>
        <v/>
      </c>
      <c r="AK140" s="59" t="str">
        <f>IF(OR(LEFT(R140)="特",LEFT(R140)="実"),VLOOKUP(R140,'証拠（JP特許）'!$B$2:$X$299,17,FALSE),IF(AND(OR(LEFT(R140,2)="US",LEFT(R140,2)="WO",LEFT(R140,2)="GB",LEFT(R140,2)="EP",LEFT(R140,2)="DE"),OR(MID(R140,3,1)="1",MID(R140,3,1)="2",MID(R140,3,1)="3",MID(R140,3,1)="4",MID(R140,3,1)="5",MID(R140,3,1)="6",MID(R140,3,1)="7",MID(R140,3,1)="8",MID(R140,3,1)="9",MID(R140,3,1)="0",)),VLOOKUP(R140,'証拠（WW特許）'!$B$2:$U$90,16,FALSE),""))</f>
        <v/>
      </c>
      <c r="AL140" s="58"/>
      <c r="AM140" s="58"/>
      <c r="AN140" s="58"/>
      <c r="AO140" s="58" t="str">
        <f ca="1">IF(OR(LEFT(R140)="特",LEFT(R140)="実",AND(OR(LEFT(R140,2)="US",LEFT(R140,2)="WO",LEFT(R140,2)="GB",LEFT(R140,2)="EP",LEFT(R140,2)="DE"),OR(MID(R140,3,1)="1",MID(R140,3,1)="2",MID(R140,3,1)="3",MID(R140,3,1)="4",MID(R140,3,1)="5",MID(R140,3,1)="6",MID(R140,3,1)="7",MID(R140,3,1)="8",MID(R140,3,1)="9",MID(R140,3,1)="0"))),IF(COUNTIF(INDIRECT("発明者引用!"&amp;ADDRESS(MATCH(C140,発明者引用!B$1:B$196,0),4)&amp;":"&amp;ADDRESS(MATCH(C140,発明者引用!B$1:B$196,0),17)),R140)+COUNTIF(INDIRECT("発明者引用!"&amp;ADDRESS(MATCH(C140,発明者引用!B$1:B$196,0),4)&amp;":"&amp;ADDRESS(MATCH(C140,発明者引用!B$1:B$196,0),17)),#REF!)+COUNTIF(INDIRECT("発明者引用!"&amp;ADDRESS(MATCH(C140,発明者引用!B$1:B$196,0),4)&amp;":"&amp;ADDRESS(MATCH(C140,発明者引用!B$1:B$196,0),17)),T140)&gt;0,"Yes","No"),"")</f>
        <v/>
      </c>
      <c r="AP140" s="58" t="str">
        <f ca="1">IF(OR(LEFT(R140)="特",LEFT(R140)="実",AND(OR(LEFT(R140,2)="US",LEFT(R140,2)="WO",LEFT(R140,2)="GB",LEFT(R140,2)="EP",LEFT(R140,2)="DE"),OR(MID(R140,3,1)="1",MID(R140,3,1)="2",MID(R140,3,1)="3",MID(R140,3,1)="4",MID(R140,3,1)="5",MID(R140,3,1)="6",MID(R140,3,1)="7",MID(R140,3,1)="8",MID(R140,3,1)="9",MID(R140,3,1)="0"))),IF(VLOOKUP(C140,ファミリ引用特許WO!$A$2:$B$241,2,FALSE)+VLOOKUP(C140,ファミリ引用文献WO!$A$2:$C$241,3,FALSE)=0,"ISR無し",IF(COUNTIF(INDIRECT("ファミリ引用特許WO!"&amp;ADDRESS(MATCH(C140,ファミリ引用特許WO!$A$2:$A$241,0),1)&amp;":"&amp;ADDRESS(MATCH(C140,ファミリ引用特許WO!$A$2:$A$241,0),19)),R140)+COUNTIF(INDIRECT("ファミリ引用特許WO!"&amp;ADDRESS(MATCH(C140,ファミリ引用特許WO!$A$2:$A$241,0),1)&amp;":"&amp;ADDRESS(MATCH(C140,ファミリ引用特許WO!$A$2:$A$241,0),19)),S140)+COUNTIF(INDIRECT("ファミリ引用特許WO!"&amp;ADDRESS(MATCH(C140,ファミリ引用特許WO!$A$2:$A$241,0),1)&amp;":"&amp;ADDRESS(MATCH(C140,ファミリ引用特許WO!$A$2:$A$241,0),19)),T140)+COUNTIF(INDIRECT("ファミリ引用特許WO!"&amp;ADDRESS(MATCH(C140,ファミリ引用特許WO!$A$2:$A$241,0),1)&amp;":"&amp;ADDRESS(MATCH(C140,ファミリ引用特許WO!$A$2:$A$241,0),19)),W140)+COUNTIF(INDIRECT("ファミリ引用特許WO!"&amp;ADDRESS(MATCH(C140,ファミリ引用特許WO!$A$2:$A$241,0),1)&amp;":"&amp;ADDRESS(MATCH(C140,ファミリ引用特許WO!$A$2:$A$241,0),19)),Y140)&gt;0,"Yes","No")),"")</f>
        <v/>
      </c>
      <c r="AQ140" s="55" t="str">
        <f ca="1">IF(OR(LEFT(R140)="特",LEFT(R140)="実",AND(OR(LEFT(R140,2)="US",LEFT(R140,2)="WO",LEFT(R140,2)="GB",LEFT(R140,2)="EP",LEFT(R140,2)="DE"),OR(MID(R140,3,1)="1",MID(R140,3,1)="2",MID(R140,3,1)="3",MID(R140,3,1)="4",MID(R140,3,1)="5",MID(R140,3,1)="6",MID(R140,3,1)="7",MID(R140,3,1)="8",MID(R140,3,1)="9",MID(R140,3,1)="0"))),IF(VLOOKUP(C140,'ファミリ引用特許表記修正（ex.A2→A）'!$A$2:$B$241,2,FALSE)=0,"family無し",IF(COUNTIF(INDIRECT("'ファミリ引用特許表記修正（ex.A2→A）'!"&amp;ADDRESS(MATCH(C140,'ファミリ引用特許表記修正（ex.A2→A）'!$A$2:$A$241,0),1)&amp;":"&amp;ADDRESS(MATCH(C140,'ファミリ引用特許表記修正（ex.A2→A）'!$A$2:$A$241,0),171)),R140)+COUNTIF(INDIRECT("'ファミリ引用特許表記修正（ex.A2→A）'!"&amp;ADDRESS(MATCH(C140,'ファミリ引用特許表記修正（ex.A2→A）'!$A$2:$A$241,0),1)&amp;":"&amp;ADDRESS(MATCH(C140,'ファミリ引用特許表記修正（ex.A2→A）'!$A$2:$A$241,0),171)),S140)+COUNTIF(INDIRECT("'ファミリ引用特許表記修正（ex.A2→A）'!"&amp;ADDRESS(MATCH(C140,'ファミリ引用特許表記修正（ex.A2→A）'!$A$2:$A$241,0),1)&amp;":"&amp;ADDRESS(MATCH(C140,'ファミリ引用特許表記修正（ex.A2→A）'!$A$2:$A$241,0),171)),T140)+COUNTIF(INDIRECT("'ファミリ引用特許表記修正（ex.A2→A）'!"&amp;ADDRESS(MATCH(C140,'ファミリ引用特許表記修正（ex.A2→A）'!$A$2:$A$241,0),1)&amp;":"&amp;ADDRESS(MATCH(C140,'ファミリ引用特許表記修正（ex.A2→A）'!$A$2:$A$241,0),171)),W140)+COUNTIF(INDIRECT("'ファミリ引用特許表記修正（ex.A2→A）'!"&amp;ADDRESS(MATCH(C140,'ファミリ引用特許表記修正（ex.A2→A）'!$A$2:$A$241,0),1)&amp;":"&amp;ADDRESS(MATCH(C140,'ファミリ引用特許表記修正（ex.A2→A）'!$A$2:$A$241,0),171)),Y140)&gt;0,"Yes","No")),"")</f>
        <v/>
      </c>
      <c r="AR140" s="193" t="str">
        <f>IF(OR(LEFT(R140)="特",LEFT(R140)="実",AND(OR(LEFT(R140,2)="US",LEFT(R140,2)="WO",LEFT(R140,2)="GB",LEFT(R140,2)="EP",LEFT(R140,2)="DE"),OR(MID(R140,3,1)="1",MID(R140,3,1)="2",MID(R140,3,1)="3",MID(R140,3,1)="4",MID(R140,3,1)="5",MID(R140,3,1)="6",MID(R140,3,1)="7",MID(R140,3,1)="8",MID(R140,3,1)="9",MID(R140,3,1)="0",))),"",VLOOKUP($C140,ファミリ発明者引用文献!A$3:B$235,2,FALSE))</f>
        <v>,,</v>
      </c>
      <c r="AS140" s="55" t="str">
        <f>VLOOKUP(C140,ファミリ引用文献WO!A$2:B$241,2,FALSE)</f>
        <v/>
      </c>
      <c r="AT140" s="58" t="str">
        <f>VLOOKUP(C140,ファミリ引用文献!A$3:B$242,2,FALSE)</f>
        <v/>
      </c>
      <c r="AU140" s="58" t="str">
        <f>VLOOKUP(C140,審判データ!AH$2:BT$379,39,FALSE)</f>
        <v>特開2001-233709;特許04536223</v>
      </c>
      <c r="AV140" s="62" t="str">
        <f ca="1">IF(INDIRECT("審判データ!"&amp;ADDRESS(MATCH(C140,審判データ!$AH$1:$AH$379,0),32))="早期審査の対象とする","早期審査","")</f>
        <v/>
      </c>
      <c r="AW140" s="665" t="str">
        <f t="shared" si="11"/>
        <v/>
      </c>
      <c r="AX140" s="666" t="str">
        <f>IF(LEFT(AE140,3)="日本特",IF(LEFT(C140)="特",VLOOKUP(C140,'本件、証拠文献テーマコード'!G$2:I$376,3,FALSE),VLOOKUP(C140,'本件、証拠文献テーマコード'!B$2:I$376,8,FALSE)),"")</f>
        <v/>
      </c>
      <c r="AY140" s="666" t="str">
        <f>IF(LEFT(AE140,3)="日本特",IF(OR(MID(R140,2,1)="開",MID(R140,2,1)="表",MID(R140,2,1)="登"),VLOOKUP(R140,'本件、証拠文献テーマコード'!C$2:I$379,7,FALSE),VLOOKUP(R140,'本件、証拠文献テーマコード'!G$2:I$379,3,FALSE)),"")</f>
        <v/>
      </c>
      <c r="AZ140" s="54"/>
    </row>
    <row r="141" spans="1:52" ht="108" x14ac:dyDescent="0.15">
      <c r="A141" s="859"/>
      <c r="B141" s="586" t="str">
        <f ca="1">IF(A141="",B140,INDIRECT("審判データ!"&amp;ADDRESS(MATCH(A141,審判データ!$HC$1:$HC$379,0),20))&amp;" / "&amp;INDIRECT("審判データ!"&amp;ADDRESS(MATCH(A141,審判データ!$HC$1:$HC$379,0),21)))</f>
        <v>2012 / 29-2</v>
      </c>
      <c r="C141" s="692">
        <v>4536223</v>
      </c>
      <c r="D141" s="320" t="s">
        <v>1773</v>
      </c>
      <c r="E141" s="163" t="str">
        <f ca="1">INDIRECT("審判データ!"&amp;ADDRESS(MATCH(C141,審判データ!$AH$1:$AH$379,0),55))</f>
        <v>アース製薬株式会社</v>
      </c>
      <c r="F141" s="43" t="str">
        <f ca="1">INDIRECT("審判データ!"&amp;ADDRESS(MATCH(C141,審判データ!$AH$1:$AH$379,0),56))</f>
        <v>根岸　務;岡野　隆治;山本　輝樹;河本　尚一</v>
      </c>
      <c r="G141" s="43" t="str">
        <f ca="1">INDIRECT("審判データ!"&amp;ADDRESS(MATCH(C141,審判データ!$AH$1:$AH$379,0),72))</f>
        <v>特開2001-233709;特許04536223</v>
      </c>
      <c r="H141" s="43" t="str">
        <f ca="1">INDIRECT("審判データ!"&amp;ADDRESS(MATCH(C141,審判データ!$AH$1:$AH$379,0),41))</f>
        <v>A01N 35/02;A01M  1/02;A01N 63/02;A01N 65/00</v>
      </c>
      <c r="I141" s="43" t="str">
        <f ca="1">INDIRECT("審判データ!"&amp;ADDRESS(MATCH(C141,審判データ!$AH$1:$AH$379,0),49))</f>
        <v>A01M   1/02@AFI(JP);A01N  35/02@AFI(JP);A01N  37/02@ALI(JP);A01N  63/02@ALI(JP);A01N  65/00@ALI(JP);A01P  19/00@ALI(JP)</v>
      </c>
      <c r="J141" s="43" t="str">
        <f ca="1">INDIRECT("審判データ!"&amp;ADDRESS(MATCH(C141,審判データ!$AH$1:$AH$379,0),51))</f>
        <v>A01M  1/02        A;A01N 35/02;A01N 63/02        Z;A01N 65/00        G;A01N 65/00        Z;A01N 37/02;A01P 19/00</v>
      </c>
      <c r="K141" s="43" t="str">
        <f ca="1">INDIRECT("審判データ!"&amp;ADDRESS(MATCH(C141,審判データ!$AH$1:$AH$379,0),53))</f>
        <v>2B121 AA14;2B121 BA03;2B121 BA04;2B121 BA60;2B121 CC13;2B121 CC28;2B121 CC29;2B121 CC31;2B121 EA01;2B121 FA02;4H011 AC07;4H011 BA06;4H011 BA08;4H011 BB21;4H011 BB22;4H011 DA12;4H011 DD05;4H011 DG03</v>
      </c>
      <c r="L141" s="1013"/>
      <c r="M141" s="983"/>
      <c r="N141" s="1014"/>
      <c r="O141" s="1040"/>
      <c r="P141" s="1080"/>
      <c r="Q141" s="676" t="s">
        <v>1808</v>
      </c>
      <c r="R141" s="644" t="s">
        <v>22576</v>
      </c>
      <c r="S141" s="646" t="str">
        <f>IF(OR(LEFT(R141)="特",LEFT(R141)="実"),VLOOKUP(R141,'証拠（JP特許）'!$B$2:$D$299,2,FALSE),IF(AND(OR(LEFT(R141,2)="US",LEFT(R141,2)="WO",LEFT(R141,2)="GB",LEFT(R141,2)="EP",LEFT(R141,2)="DE"),OR(MID(R141,3,1)="1",MID(R141,3,1)="2",MID(R141,3,1)="3",MID(R141,3,1)="4",MID(R141,3,1)="5",MID(R141,3,1)="6",MID(R141,3,1)="7",MID(R141,3,1)="8",MID(R141,3,1)="9",MID(R141,3,1)="0")),VLOOKUP(R141,'証拠（WW特許）'!$B$2:$C$90,2,FALSE),"_"))</f>
        <v>_</v>
      </c>
      <c r="T141" s="644" t="str">
        <f>IF(OR(LEFT(R141)="特",LEFT(R141)="実"),VLOOKUP(R141,'証拠（JP特許）'!$B$2:$E$299,4,FALSE),"_")</f>
        <v>_</v>
      </c>
      <c r="U141" s="694" t="s">
        <v>94</v>
      </c>
      <c r="V141" s="689" t="s">
        <v>25</v>
      </c>
      <c r="W141" s="690" t="str">
        <f t="shared" si="13"/>
        <v/>
      </c>
      <c r="X141" s="691"/>
      <c r="Y141" s="691" t="str">
        <f t="shared" si="14"/>
        <v/>
      </c>
      <c r="Z141" s="91" t="str">
        <f ca="1">IF(OR(LEFT(R141)="特",LEFT(R141)="実",AND(OR(LEFT(R141,2)="US",LEFT(R141,2)="WO",LEFT(R141,2)="GB",LEFT(R141,2)="EP",LEFT(R141,2)="DE"),OR(MID(R141,3,1)="1",MID(R141,3,1)="2",MID(R141,3,1)="3",MID(R141,3,1)="4",MID(R141,3,1)="5",MID(R141,3,1)="6",MID(R141,3,1)="7",MID(R141,3,1)="8",MID(R141,3,1)="9",MID(R141,3,1)="0",))),IF(COUNTIF(INDIRECT("拒絶理由・拒絶査定・異議申立!"&amp;ADDRESS(MATCH(C141,拒絶理由・拒絶査定・異議申立!B$1:B$1000,0),3)&amp;":"&amp;ADDRESS(MATCH(C141,拒絶理由・拒絶査定・異議申立!B$1:B$1000,0),50)),R141)+COUNTIF(INDIRECT("拒絶理由・拒絶査定・異議申立!"&amp;ADDRESS(MATCH(C141,拒絶理由・拒絶査定・異議申立!B$1:B$1000,0),3)&amp;":"&amp;ADDRESS(MATCH(C141,拒絶理由・拒絶査定・異議申立!B$1:B$1000,0),50)),T141)&gt;0,"Yes","No"),"")</f>
        <v/>
      </c>
      <c r="AA141" s="92" t="str">
        <f ca="1">IF(OR(LEFT(R141)="特",LEFT(R141)="実",AND(OR(LEFT(R141,2)="US",LEFT(R141,2)="WO",LEFT(R141,2)="GB",LEFT(R141,2)="EP",LEFT(R141,2)="DE"),OR(MID(R141,3,1)="1",MID(R141,3,1)="2",MID(R141,3,1)="3",MID(R141,3,1)="4",MID(R141,3,1)="5",MID(R141,3,1)="6",MID(R141,3,1)="7",MID(R141,3,1)="8",MID(R141,3,1)="9",MID(R141,3,1)="0",))),IF(COUNTIF(INDIRECT("先行技術調査・登録査定!"&amp;ADDRESS(MATCH(C141,先行技術調査・登録査定!B$1:B$1000,0),3)&amp;":"&amp;ADDRESS(MATCH(C141,先行技術調査・登録査定!B$1:B$1000,0),49)),R141)+COUNTIF(INDIRECT("先行技術調査・登録査定!"&amp;ADDRESS(MATCH(C141,先行技術調査・登録査定!B$1:B$1000,0),3)&amp;":"&amp;ADDRESS(MATCH(C141,先行技術調査・登録査定!B$1:B$1000,0),49)),T141)&gt;0,"Yes","No"),"")</f>
        <v/>
      </c>
      <c r="AB141" s="169" t="str">
        <f t="shared" ca="1" si="10"/>
        <v/>
      </c>
      <c r="AC141" s="94" t="str">
        <f>IF(OR(LEFT(R141)="特",LEFT(R141)="実",AND(OR(LEFT(R141,2)="US",LEFT(R141,2)="WO",LEFT(R141,2)="GB",LEFT(R141,2)="EP",LEFT(R141,2)="DE"),OR(MID(R141,3,1)="1",MID(R141,3,1)="2",MID(R141,3,1)="3",MID(R141,3,1)="4",MID(R141,3,1)="5",MID(R141,3,1)="6",MID(R141,3,1)="7",MID(R141,3,1)="8",MID(R141,3,1)="9",MID(R141,3,1)="0",))),"",VLOOKUP($C141,非特許文献リスト!$A$2:$C$196,2,FALSE))</f>
        <v/>
      </c>
      <c r="AD141" s="95" t="str">
        <f>IF(OR(LEFT(R141)="特",LEFT(R141)="実",AND(OR(LEFT(R141,2)="US",LEFT(R141,2)="WO",LEFT(R141,2)="GB",LEFT(R141,2)="EP",LEFT(R141,2)="DE"),OR(MID(R141,3,1)="1",MID(R141,3,1)="2",MID(R141,3,1)="3",MID(R141,3,1)="4",MID(R141,3,1)="5",MID(R141,3,1)="6",MID(R141,3,1)="7",MID(R141,3,1)="8",MID(R141,3,1)="9",MID(R141,3,1)="0",))),"",VLOOKUP($C141,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41" s="175" t="str">
        <f t="shared" si="12"/>
        <v/>
      </c>
      <c r="AF141" s="176" t="str">
        <f>IF(OR(LEFT(R141)="特",LEFT(R141)="実"),VLOOKUP(R141,'証拠（JP特許）'!$B$2:$AB$299,10,FALSE),IF(AND(OR(LEFT(R141,2)="US",LEFT(R141,2)="WO",LEFT(R141,2)="GB",LEFT(R141,2)="EP",LEFT(R141,2)="DE"),OR(MID(R141,3,1)="1",MID(R141,3,1)="2",MID(R141,3,1)="3",MID(R141,3,1)="4",MID(R141,3,1)="5",MID(R141,3,1)="6",MID(R141,3,1)="7",MID(R141,3,1)="8",MID(R141,3,1)="9",MID(R141,3,1)="0",)),VLOOKUP(R141,'証拠（WW特許）'!$B$2:$M$90,8,FALSE),""))</f>
        <v/>
      </c>
      <c r="AG141" s="176" t="str">
        <f>IF(OR(LEFT(R141)="特",LEFT(R141)="実"),VLOOKUP(R141,'証拠（JP特許）'!$B$2:$AB$299,26,FALSE),IF(AND(OR(LEFT(R141,2)="US",LEFT(R141,2)="WO",LEFT(R141,2)="GB",LEFT(R141,2)="EP",LEFT(R141,2)="DE"),OR(MID(R141,3,1)="1",MID(R141,3,1)="2",MID(R141,3,1)="3",MID(R141,3,1)="4",MID(R141,3,1)="5",MID(R141,3,1)="6",MID(R141,3,1)="7",MID(R141,3,1)="8",MID(R141,3,1)="9",MID(R141,3,1)="0",)),VLOOKUP(R141,'証拠（WW特許）'!$B$2:$M$90,12,FALSE),""))</f>
        <v/>
      </c>
      <c r="AH141" s="58" t="str">
        <f>IF(OR(LEFT(R141)="特",LEFT(R141)="実"),VLOOKUP(R141,'証拠（JP特許）'!$B$2:$X$299,20,FALSE),IF(AND(OR(LEFT(R141,2)="US",LEFT(R141,2)="WO",LEFT(R141,2)="GB",LEFT(R141,2)="EP",LEFT(R141,2)="DE"),OR(MID(R141,3,1)="1",MID(R141,3,1)="2",MID(R141,3,1)="3",MID(R141,3,1)="4",MID(R141,3,1)="5",MID(R141,3,1)="6",MID(R141,3,1)="7",MID(R141,3,1)="8",MID(R141,3,1)="9",MID(R141,3,1)="0",)),VLOOKUP(R141,'証拠（WW特許）'!$B$2:$U$90,20,FALSE),""))</f>
        <v/>
      </c>
      <c r="AI141" s="58" t="str">
        <f>IF(OR(LEFT(R141)="特",LEFT(R141)="実"),VLOOKUP(R141,'証拠（JP特許）'!$B$2:$X$299,21,FALSE),"")</f>
        <v/>
      </c>
      <c r="AJ141" s="58" t="str">
        <f>IF(OR(LEFT(R141)="特",LEFT(R141)="実"),VLOOKUP(R141,'証拠（JP特許）'!$B$2:$X$299,22,FALSE),"")</f>
        <v/>
      </c>
      <c r="AK141" s="59" t="str">
        <f>IF(OR(LEFT(R141)="特",LEFT(R141)="実"),VLOOKUP(R141,'証拠（JP特許）'!$B$2:$X$299,17,FALSE),IF(AND(OR(LEFT(R141,2)="US",LEFT(R141,2)="WO",LEFT(R141,2)="GB",LEFT(R141,2)="EP",LEFT(R141,2)="DE"),OR(MID(R141,3,1)="1",MID(R141,3,1)="2",MID(R141,3,1)="3",MID(R141,3,1)="4",MID(R141,3,1)="5",MID(R141,3,1)="6",MID(R141,3,1)="7",MID(R141,3,1)="8",MID(R141,3,1)="9",MID(R141,3,1)="0",)),VLOOKUP(R141,'証拠（WW特許）'!$B$2:$U$90,16,FALSE),""))</f>
        <v/>
      </c>
      <c r="AL141" s="58"/>
      <c r="AM141" s="58"/>
      <c r="AN141" s="58"/>
      <c r="AO141" s="58" t="str">
        <f ca="1">IF(OR(LEFT(R141)="特",LEFT(R141)="実",AND(OR(LEFT(R141,2)="US",LEFT(R141,2)="WO",LEFT(R141,2)="GB",LEFT(R141,2)="EP",LEFT(R141,2)="DE"),OR(MID(R141,3,1)="1",MID(R141,3,1)="2",MID(R141,3,1)="3",MID(R141,3,1)="4",MID(R141,3,1)="5",MID(R141,3,1)="6",MID(R141,3,1)="7",MID(R141,3,1)="8",MID(R141,3,1)="9",MID(R141,3,1)="0"))),IF(COUNTIF(INDIRECT("発明者引用!"&amp;ADDRESS(MATCH(C141,発明者引用!B$1:B$196,0),4)&amp;":"&amp;ADDRESS(MATCH(C141,発明者引用!B$1:B$196,0),17)),R141)+COUNTIF(INDIRECT("発明者引用!"&amp;ADDRESS(MATCH(C141,発明者引用!B$1:B$196,0),4)&amp;":"&amp;ADDRESS(MATCH(C141,発明者引用!B$1:B$196,0),17)),#REF!)+COUNTIF(INDIRECT("発明者引用!"&amp;ADDRESS(MATCH(C141,発明者引用!B$1:B$196,0),4)&amp;":"&amp;ADDRESS(MATCH(C141,発明者引用!B$1:B$196,0),17)),T141)&gt;0,"Yes","No"),"")</f>
        <v/>
      </c>
      <c r="AP141" s="58" t="str">
        <f ca="1">IF(OR(LEFT(R141)="特",LEFT(R141)="実",AND(OR(LEFT(R141,2)="US",LEFT(R141,2)="WO",LEFT(R141,2)="GB",LEFT(R141,2)="EP",LEFT(R141,2)="DE"),OR(MID(R141,3,1)="1",MID(R141,3,1)="2",MID(R141,3,1)="3",MID(R141,3,1)="4",MID(R141,3,1)="5",MID(R141,3,1)="6",MID(R141,3,1)="7",MID(R141,3,1)="8",MID(R141,3,1)="9",MID(R141,3,1)="0"))),IF(VLOOKUP(C141,ファミリ引用特許WO!$A$2:$B$241,2,FALSE)+VLOOKUP(C141,ファミリ引用文献WO!$A$2:$C$241,3,FALSE)=0,"ISR無し",IF(COUNTIF(INDIRECT("ファミリ引用特許WO!"&amp;ADDRESS(MATCH(C141,ファミリ引用特許WO!$A$2:$A$241,0),1)&amp;":"&amp;ADDRESS(MATCH(C141,ファミリ引用特許WO!$A$2:$A$241,0),19)),R141)+COUNTIF(INDIRECT("ファミリ引用特許WO!"&amp;ADDRESS(MATCH(C141,ファミリ引用特許WO!$A$2:$A$241,0),1)&amp;":"&amp;ADDRESS(MATCH(C141,ファミリ引用特許WO!$A$2:$A$241,0),19)),S141)+COUNTIF(INDIRECT("ファミリ引用特許WO!"&amp;ADDRESS(MATCH(C141,ファミリ引用特許WO!$A$2:$A$241,0),1)&amp;":"&amp;ADDRESS(MATCH(C141,ファミリ引用特許WO!$A$2:$A$241,0),19)),T141)+COUNTIF(INDIRECT("ファミリ引用特許WO!"&amp;ADDRESS(MATCH(C141,ファミリ引用特許WO!$A$2:$A$241,0),1)&amp;":"&amp;ADDRESS(MATCH(C141,ファミリ引用特許WO!$A$2:$A$241,0),19)),W141)+COUNTIF(INDIRECT("ファミリ引用特許WO!"&amp;ADDRESS(MATCH(C141,ファミリ引用特許WO!$A$2:$A$241,0),1)&amp;":"&amp;ADDRESS(MATCH(C141,ファミリ引用特許WO!$A$2:$A$241,0),19)),Y141)&gt;0,"Yes","No")),"")</f>
        <v/>
      </c>
      <c r="AQ141" s="55" t="str">
        <f ca="1">IF(OR(LEFT(R141)="特",LEFT(R141)="実",AND(OR(LEFT(R141,2)="US",LEFT(R141,2)="WO",LEFT(R141,2)="GB",LEFT(R141,2)="EP",LEFT(R141,2)="DE"),OR(MID(R141,3,1)="1",MID(R141,3,1)="2",MID(R141,3,1)="3",MID(R141,3,1)="4",MID(R141,3,1)="5",MID(R141,3,1)="6",MID(R141,3,1)="7",MID(R141,3,1)="8",MID(R141,3,1)="9",MID(R141,3,1)="0"))),IF(VLOOKUP(C141,'ファミリ引用特許表記修正（ex.A2→A）'!$A$2:$B$241,2,FALSE)=0,"family無し",IF(COUNTIF(INDIRECT("'ファミリ引用特許表記修正（ex.A2→A）'!"&amp;ADDRESS(MATCH(C141,'ファミリ引用特許表記修正（ex.A2→A）'!$A$2:$A$241,0),1)&amp;":"&amp;ADDRESS(MATCH(C141,'ファミリ引用特許表記修正（ex.A2→A）'!$A$2:$A$241,0),171)),R141)+COUNTIF(INDIRECT("'ファミリ引用特許表記修正（ex.A2→A）'!"&amp;ADDRESS(MATCH(C141,'ファミリ引用特許表記修正（ex.A2→A）'!$A$2:$A$241,0),1)&amp;":"&amp;ADDRESS(MATCH(C141,'ファミリ引用特許表記修正（ex.A2→A）'!$A$2:$A$241,0),171)),S141)+COUNTIF(INDIRECT("'ファミリ引用特許表記修正（ex.A2→A）'!"&amp;ADDRESS(MATCH(C141,'ファミリ引用特許表記修正（ex.A2→A）'!$A$2:$A$241,0),1)&amp;":"&amp;ADDRESS(MATCH(C141,'ファミリ引用特許表記修正（ex.A2→A）'!$A$2:$A$241,0),171)),T141)+COUNTIF(INDIRECT("'ファミリ引用特許表記修正（ex.A2→A）'!"&amp;ADDRESS(MATCH(C141,'ファミリ引用特許表記修正（ex.A2→A）'!$A$2:$A$241,0),1)&amp;":"&amp;ADDRESS(MATCH(C141,'ファミリ引用特許表記修正（ex.A2→A）'!$A$2:$A$241,0),171)),W141)+COUNTIF(INDIRECT("'ファミリ引用特許表記修正（ex.A2→A）'!"&amp;ADDRESS(MATCH(C141,'ファミリ引用特許表記修正（ex.A2→A）'!$A$2:$A$241,0),1)&amp;":"&amp;ADDRESS(MATCH(C141,'ファミリ引用特許表記修正（ex.A2→A）'!$A$2:$A$241,0),171)),Y141)&gt;0,"Yes","No")),"")</f>
        <v/>
      </c>
      <c r="AR141" s="193" t="str">
        <f>IF(OR(LEFT(R141)="特",LEFT(R141)="実",AND(OR(LEFT(R141,2)="US",LEFT(R141,2)="WO",LEFT(R141,2)="GB",LEFT(R141,2)="EP",LEFT(R141,2)="DE"),OR(MID(R141,3,1)="1",MID(R141,3,1)="2",MID(R141,3,1)="3",MID(R141,3,1)="4",MID(R141,3,1)="5",MID(R141,3,1)="6",MID(R141,3,1)="7",MID(R141,3,1)="8",MID(R141,3,1)="9",MID(R141,3,1)="0",))),"",VLOOKUP($C141,ファミリ発明者引用文献!A$3:B$235,2,FALSE))</f>
        <v>,,</v>
      </c>
      <c r="AS141" s="55" t="str">
        <f>VLOOKUP(C141,ファミリ引用文献WO!A$2:B$241,2,FALSE)</f>
        <v/>
      </c>
      <c r="AT141" s="58" t="str">
        <f>VLOOKUP(C141,ファミリ引用文献!A$3:B$242,2,FALSE)</f>
        <v/>
      </c>
      <c r="AU141" s="58" t="str">
        <f>VLOOKUP(C141,審判データ!AH$2:BT$379,39,FALSE)</f>
        <v>特開2001-233709;特許04536223</v>
      </c>
      <c r="AV141" s="62" t="str">
        <f ca="1">IF(INDIRECT("審判データ!"&amp;ADDRESS(MATCH(C141,審判データ!$AH$1:$AH$379,0),32))="早期審査の対象とする","早期審査","")</f>
        <v/>
      </c>
      <c r="AW141" s="665" t="str">
        <f t="shared" si="11"/>
        <v/>
      </c>
      <c r="AX141" s="666" t="str">
        <f>IF(LEFT(AE141,3)="日本特",IF(LEFT(C141)="特",VLOOKUP(C141,'本件、証拠文献テーマコード'!G$2:I$376,3,FALSE),VLOOKUP(C141,'本件、証拠文献テーマコード'!B$2:I$376,8,FALSE)),"")</f>
        <v/>
      </c>
      <c r="AY141" s="666" t="str">
        <f>IF(LEFT(AE141,3)="日本特",IF(OR(MID(R141,2,1)="開",MID(R141,2,1)="表",MID(R141,2,1)="登"),VLOOKUP(R141,'本件、証拠文献テーマコード'!C$2:I$379,7,FALSE),VLOOKUP(R141,'本件、証拠文献テーマコード'!G$2:I$379,3,FALSE)),"")</f>
        <v/>
      </c>
      <c r="AZ141" s="54"/>
    </row>
    <row r="142" spans="1:52" ht="81" x14ac:dyDescent="0.15">
      <c r="A142" s="859"/>
      <c r="B142" s="586" t="str">
        <f ca="1">IF(A142="",B141,INDIRECT("審判データ!"&amp;ADDRESS(MATCH(A142,審判データ!$HC$1:$HC$379,0),20))&amp;" / "&amp;INDIRECT("審判データ!"&amp;ADDRESS(MATCH(A142,審判データ!$HC$1:$HC$379,0),21)))</f>
        <v>2012 / 29-2</v>
      </c>
      <c r="C142" s="692">
        <v>4536223</v>
      </c>
      <c r="D142" s="320" t="s">
        <v>1773</v>
      </c>
      <c r="E142" s="163" t="str">
        <f ca="1">INDIRECT("審判データ!"&amp;ADDRESS(MATCH(C142,審判データ!$AH$1:$AH$379,0),55))</f>
        <v>アース製薬株式会社</v>
      </c>
      <c r="F142" s="43" t="str">
        <f ca="1">INDIRECT("審判データ!"&amp;ADDRESS(MATCH(C142,審判データ!$AH$1:$AH$379,0),56))</f>
        <v>根岸　務;岡野　隆治;山本　輝樹;河本　尚一</v>
      </c>
      <c r="G142" s="43" t="str">
        <f ca="1">INDIRECT("審判データ!"&amp;ADDRESS(MATCH(C142,審判データ!$AH$1:$AH$379,0),72))</f>
        <v>特開2001-233709;特許04536223</v>
      </c>
      <c r="H142" s="43" t="str">
        <f ca="1">INDIRECT("審判データ!"&amp;ADDRESS(MATCH(C142,審判データ!$AH$1:$AH$379,0),41))</f>
        <v>A01N 35/02;A01M  1/02;A01N 63/02;A01N 65/00</v>
      </c>
      <c r="I142" s="43" t="str">
        <f ca="1">INDIRECT("審判データ!"&amp;ADDRESS(MATCH(C142,審判データ!$AH$1:$AH$379,0),49))</f>
        <v>A01M   1/02@AFI(JP);A01N  35/02@AFI(JP);A01N  37/02@ALI(JP);A01N  63/02@ALI(JP);A01N  65/00@ALI(JP);A01P  19/00@ALI(JP)</v>
      </c>
      <c r="J142" s="43" t="str">
        <f ca="1">INDIRECT("審判データ!"&amp;ADDRESS(MATCH(C142,審判データ!$AH$1:$AH$379,0),51))</f>
        <v>A01M  1/02        A;A01N 35/02;A01N 63/02        Z;A01N 65/00        G;A01N 65/00        Z;A01N 37/02;A01P 19/00</v>
      </c>
      <c r="K142" s="43" t="str">
        <f ca="1">INDIRECT("審判データ!"&amp;ADDRESS(MATCH(C142,審判データ!$AH$1:$AH$379,0),53))</f>
        <v>2B121 AA14;2B121 BA03;2B121 BA04;2B121 BA60;2B121 CC13;2B121 CC28;2B121 CC29;2B121 CC31;2B121 EA01;2B121 FA02;4H011 AC07;4H011 BA06;4H011 BA08;4H011 BB21;4H011 BB22;4H011 DA12;4H011 DD05;4H011 DG03</v>
      </c>
      <c r="L142" s="1013"/>
      <c r="M142" s="983"/>
      <c r="N142" s="1014"/>
      <c r="O142" s="1040"/>
      <c r="P142" s="1080"/>
      <c r="Q142" s="676" t="s">
        <v>1812</v>
      </c>
      <c r="R142" s="644" t="s">
        <v>22577</v>
      </c>
      <c r="S142" s="646" t="str">
        <f>IF(OR(LEFT(R142)="特",LEFT(R142)="実"),VLOOKUP(R142,'証拠（JP特許）'!$B$2:$D$299,2,FALSE),IF(AND(OR(LEFT(R142,2)="US",LEFT(R142,2)="WO",LEFT(R142,2)="GB",LEFT(R142,2)="EP",LEFT(R142,2)="DE"),OR(MID(R142,3,1)="1",MID(R142,3,1)="2",MID(R142,3,1)="3",MID(R142,3,1)="4",MID(R142,3,1)="5",MID(R142,3,1)="6",MID(R142,3,1)="7",MID(R142,3,1)="8",MID(R142,3,1)="9",MID(R142,3,1)="0")),VLOOKUP(R142,'証拠（WW特許）'!$B$2:$C$90,2,FALSE),"_"))</f>
        <v>_</v>
      </c>
      <c r="T142" s="644" t="str">
        <f>IF(OR(LEFT(R142)="特",LEFT(R142)="実"),VLOOKUP(R142,'証拠（JP特許）'!$B$2:$E$299,4,FALSE),"_")</f>
        <v>_</v>
      </c>
      <c r="U142" s="694" t="s">
        <v>94</v>
      </c>
      <c r="V142" s="689" t="s">
        <v>25</v>
      </c>
      <c r="W142" s="690" t="str">
        <f t="shared" si="13"/>
        <v/>
      </c>
      <c r="X142" s="691"/>
      <c r="Y142" s="691" t="str">
        <f t="shared" si="14"/>
        <v/>
      </c>
      <c r="Z142" s="91" t="str">
        <f ca="1">IF(OR(LEFT(R142)="特",LEFT(R142)="実",AND(OR(LEFT(R142,2)="US",LEFT(R142,2)="WO",LEFT(R142,2)="GB",LEFT(R142,2)="EP",LEFT(R142,2)="DE"),OR(MID(R142,3,1)="1",MID(R142,3,1)="2",MID(R142,3,1)="3",MID(R142,3,1)="4",MID(R142,3,1)="5",MID(R142,3,1)="6",MID(R142,3,1)="7",MID(R142,3,1)="8",MID(R142,3,1)="9",MID(R142,3,1)="0",))),IF(COUNTIF(INDIRECT("拒絶理由・拒絶査定・異議申立!"&amp;ADDRESS(MATCH(C142,拒絶理由・拒絶査定・異議申立!B$1:B$1000,0),3)&amp;":"&amp;ADDRESS(MATCH(C142,拒絶理由・拒絶査定・異議申立!B$1:B$1000,0),50)),R142)+COUNTIF(INDIRECT("拒絶理由・拒絶査定・異議申立!"&amp;ADDRESS(MATCH(C142,拒絶理由・拒絶査定・異議申立!B$1:B$1000,0),3)&amp;":"&amp;ADDRESS(MATCH(C142,拒絶理由・拒絶査定・異議申立!B$1:B$1000,0),50)),T142)&gt;0,"Yes","No"),"")</f>
        <v/>
      </c>
      <c r="AA142" s="92" t="str">
        <f ca="1">IF(OR(LEFT(R142)="特",LEFT(R142)="実",AND(OR(LEFT(R142,2)="US",LEFT(R142,2)="WO",LEFT(R142,2)="GB",LEFT(R142,2)="EP",LEFT(R142,2)="DE"),OR(MID(R142,3,1)="1",MID(R142,3,1)="2",MID(R142,3,1)="3",MID(R142,3,1)="4",MID(R142,3,1)="5",MID(R142,3,1)="6",MID(R142,3,1)="7",MID(R142,3,1)="8",MID(R142,3,1)="9",MID(R142,3,1)="0",))),IF(COUNTIF(INDIRECT("先行技術調査・登録査定!"&amp;ADDRESS(MATCH(C142,先行技術調査・登録査定!B$1:B$1000,0),3)&amp;":"&amp;ADDRESS(MATCH(C142,先行技術調査・登録査定!B$1:B$1000,0),49)),R142)+COUNTIF(INDIRECT("先行技術調査・登録査定!"&amp;ADDRESS(MATCH(C142,先行技術調査・登録査定!B$1:B$1000,0),3)&amp;":"&amp;ADDRESS(MATCH(C142,先行技術調査・登録査定!B$1:B$1000,0),49)),T142)&gt;0,"Yes","No"),"")</f>
        <v/>
      </c>
      <c r="AB142" s="169" t="str">
        <f t="shared" ca="1" si="10"/>
        <v/>
      </c>
      <c r="AC142" s="94" t="str">
        <f>IF(OR(LEFT(R142)="特",LEFT(R142)="実",AND(OR(LEFT(R142,2)="US",LEFT(R142,2)="WO",LEFT(R142,2)="GB",LEFT(R142,2)="EP",LEFT(R142,2)="DE"),OR(MID(R142,3,1)="1",MID(R142,3,1)="2",MID(R142,3,1)="3",MID(R142,3,1)="4",MID(R142,3,1)="5",MID(R142,3,1)="6",MID(R142,3,1)="7",MID(R142,3,1)="8",MID(R142,3,1)="9",MID(R142,3,1)="0",))),"",VLOOKUP($C142,非特許文献リスト!$A$2:$C$196,2,FALSE))</f>
        <v/>
      </c>
      <c r="AD142" s="95" t="str">
        <f>IF(OR(LEFT(R142)="特",LEFT(R142)="実",AND(OR(LEFT(R142,2)="US",LEFT(R142,2)="WO",LEFT(R142,2)="GB",LEFT(R142,2)="EP",LEFT(R142,2)="DE"),OR(MID(R142,3,1)="1",MID(R142,3,1)="2",MID(R142,3,1)="3",MID(R142,3,1)="4",MID(R142,3,1)="5",MID(R142,3,1)="6",MID(R142,3,1)="7",MID(R142,3,1)="8",MID(R142,3,1)="9",MID(R142,3,1)="0",))),"",VLOOKUP($C142,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42" s="175" t="str">
        <f t="shared" si="12"/>
        <v/>
      </c>
      <c r="AF142" s="176" t="str">
        <f>IF(OR(LEFT(R142)="特",LEFT(R142)="実"),VLOOKUP(R142,'証拠（JP特許）'!$B$2:$AB$299,10,FALSE),IF(AND(OR(LEFT(R142,2)="US",LEFT(R142,2)="WO",LEFT(R142,2)="GB",LEFT(R142,2)="EP",LEFT(R142,2)="DE"),OR(MID(R142,3,1)="1",MID(R142,3,1)="2",MID(R142,3,1)="3",MID(R142,3,1)="4",MID(R142,3,1)="5",MID(R142,3,1)="6",MID(R142,3,1)="7",MID(R142,3,1)="8",MID(R142,3,1)="9",MID(R142,3,1)="0",)),VLOOKUP(R142,'証拠（WW特許）'!$B$2:$M$90,8,FALSE),""))</f>
        <v/>
      </c>
      <c r="AG142" s="176" t="str">
        <f>IF(OR(LEFT(R142)="特",LEFT(R142)="実"),VLOOKUP(R142,'証拠（JP特許）'!$B$2:$AB$299,26,FALSE),IF(AND(OR(LEFT(R142,2)="US",LEFT(R142,2)="WO",LEFT(R142,2)="GB",LEFT(R142,2)="EP",LEFT(R142,2)="DE"),OR(MID(R142,3,1)="1",MID(R142,3,1)="2",MID(R142,3,1)="3",MID(R142,3,1)="4",MID(R142,3,1)="5",MID(R142,3,1)="6",MID(R142,3,1)="7",MID(R142,3,1)="8",MID(R142,3,1)="9",MID(R142,3,1)="0",)),VLOOKUP(R142,'証拠（WW特許）'!$B$2:$M$90,12,FALSE),""))</f>
        <v/>
      </c>
      <c r="AH142" s="58" t="str">
        <f>IF(OR(LEFT(R142)="特",LEFT(R142)="実"),VLOOKUP(R142,'証拠（JP特許）'!$B$2:$X$299,20,FALSE),IF(AND(OR(LEFT(R142,2)="US",LEFT(R142,2)="WO",LEFT(R142,2)="GB",LEFT(R142,2)="EP",LEFT(R142,2)="DE"),OR(MID(R142,3,1)="1",MID(R142,3,1)="2",MID(R142,3,1)="3",MID(R142,3,1)="4",MID(R142,3,1)="5",MID(R142,3,1)="6",MID(R142,3,1)="7",MID(R142,3,1)="8",MID(R142,3,1)="9",MID(R142,3,1)="0",)),VLOOKUP(R142,'証拠（WW特許）'!$B$2:$U$90,20,FALSE),""))</f>
        <v/>
      </c>
      <c r="AI142" s="58" t="str">
        <f>IF(OR(LEFT(R142)="特",LEFT(R142)="実"),VLOOKUP(R142,'証拠（JP特許）'!$B$2:$X$299,21,FALSE),"")</f>
        <v/>
      </c>
      <c r="AJ142" s="58" t="str">
        <f>IF(OR(LEFT(R142)="特",LEFT(R142)="実"),VLOOKUP(R142,'証拠（JP特許）'!$B$2:$X$299,22,FALSE),"")</f>
        <v/>
      </c>
      <c r="AK142" s="59" t="str">
        <f>IF(OR(LEFT(R142)="特",LEFT(R142)="実"),VLOOKUP(R142,'証拠（JP特許）'!$B$2:$X$299,17,FALSE),IF(AND(OR(LEFT(R142,2)="US",LEFT(R142,2)="WO",LEFT(R142,2)="GB",LEFT(R142,2)="EP",LEFT(R142,2)="DE"),OR(MID(R142,3,1)="1",MID(R142,3,1)="2",MID(R142,3,1)="3",MID(R142,3,1)="4",MID(R142,3,1)="5",MID(R142,3,1)="6",MID(R142,3,1)="7",MID(R142,3,1)="8",MID(R142,3,1)="9",MID(R142,3,1)="0",)),VLOOKUP(R142,'証拠（WW特許）'!$B$2:$U$90,16,FALSE),""))</f>
        <v/>
      </c>
      <c r="AL142" s="58"/>
      <c r="AM142" s="58"/>
      <c r="AN142" s="58"/>
      <c r="AO142" s="58" t="str">
        <f ca="1">IF(OR(LEFT(R142)="特",LEFT(R142)="実",AND(OR(LEFT(R142,2)="US",LEFT(R142,2)="WO",LEFT(R142,2)="GB",LEFT(R142,2)="EP",LEFT(R142,2)="DE"),OR(MID(R142,3,1)="1",MID(R142,3,1)="2",MID(R142,3,1)="3",MID(R142,3,1)="4",MID(R142,3,1)="5",MID(R142,3,1)="6",MID(R142,3,1)="7",MID(R142,3,1)="8",MID(R142,3,1)="9",MID(R142,3,1)="0"))),IF(COUNTIF(INDIRECT("発明者引用!"&amp;ADDRESS(MATCH(C142,発明者引用!B$1:B$196,0),4)&amp;":"&amp;ADDRESS(MATCH(C142,発明者引用!B$1:B$196,0),17)),R142)+COUNTIF(INDIRECT("発明者引用!"&amp;ADDRESS(MATCH(C142,発明者引用!B$1:B$196,0),4)&amp;":"&amp;ADDRESS(MATCH(C142,発明者引用!B$1:B$196,0),17)),#REF!)+COUNTIF(INDIRECT("発明者引用!"&amp;ADDRESS(MATCH(C142,発明者引用!B$1:B$196,0),4)&amp;":"&amp;ADDRESS(MATCH(C142,発明者引用!B$1:B$196,0),17)),T142)&gt;0,"Yes","No"),"")</f>
        <v/>
      </c>
      <c r="AP142" s="58" t="str">
        <f ca="1">IF(OR(LEFT(R142)="特",LEFT(R142)="実",AND(OR(LEFT(R142,2)="US",LEFT(R142,2)="WO",LEFT(R142,2)="GB",LEFT(R142,2)="EP",LEFT(R142,2)="DE"),OR(MID(R142,3,1)="1",MID(R142,3,1)="2",MID(R142,3,1)="3",MID(R142,3,1)="4",MID(R142,3,1)="5",MID(R142,3,1)="6",MID(R142,3,1)="7",MID(R142,3,1)="8",MID(R142,3,1)="9",MID(R142,3,1)="0"))),IF(VLOOKUP(C142,ファミリ引用特許WO!$A$2:$B$241,2,FALSE)+VLOOKUP(C142,ファミリ引用文献WO!$A$2:$C$241,3,FALSE)=0,"ISR無し",IF(COUNTIF(INDIRECT("ファミリ引用特許WO!"&amp;ADDRESS(MATCH(C142,ファミリ引用特許WO!$A$2:$A$241,0),1)&amp;":"&amp;ADDRESS(MATCH(C142,ファミリ引用特許WO!$A$2:$A$241,0),19)),R142)+COUNTIF(INDIRECT("ファミリ引用特許WO!"&amp;ADDRESS(MATCH(C142,ファミリ引用特許WO!$A$2:$A$241,0),1)&amp;":"&amp;ADDRESS(MATCH(C142,ファミリ引用特許WO!$A$2:$A$241,0),19)),S142)+COUNTIF(INDIRECT("ファミリ引用特許WO!"&amp;ADDRESS(MATCH(C142,ファミリ引用特許WO!$A$2:$A$241,0),1)&amp;":"&amp;ADDRESS(MATCH(C142,ファミリ引用特許WO!$A$2:$A$241,0),19)),T142)+COUNTIF(INDIRECT("ファミリ引用特許WO!"&amp;ADDRESS(MATCH(C142,ファミリ引用特許WO!$A$2:$A$241,0),1)&amp;":"&amp;ADDRESS(MATCH(C142,ファミリ引用特許WO!$A$2:$A$241,0),19)),W142)+COUNTIF(INDIRECT("ファミリ引用特許WO!"&amp;ADDRESS(MATCH(C142,ファミリ引用特許WO!$A$2:$A$241,0),1)&amp;":"&amp;ADDRESS(MATCH(C142,ファミリ引用特許WO!$A$2:$A$241,0),19)),Y142)&gt;0,"Yes","No")),"")</f>
        <v/>
      </c>
      <c r="AQ142" s="55" t="str">
        <f ca="1">IF(OR(LEFT(R142)="特",LEFT(R142)="実",AND(OR(LEFT(R142,2)="US",LEFT(R142,2)="WO",LEFT(R142,2)="GB",LEFT(R142,2)="EP",LEFT(R142,2)="DE"),OR(MID(R142,3,1)="1",MID(R142,3,1)="2",MID(R142,3,1)="3",MID(R142,3,1)="4",MID(R142,3,1)="5",MID(R142,3,1)="6",MID(R142,3,1)="7",MID(R142,3,1)="8",MID(R142,3,1)="9",MID(R142,3,1)="0"))),IF(VLOOKUP(C142,'ファミリ引用特許表記修正（ex.A2→A）'!$A$2:$B$241,2,FALSE)=0,"family無し",IF(COUNTIF(INDIRECT("'ファミリ引用特許表記修正（ex.A2→A）'!"&amp;ADDRESS(MATCH(C142,'ファミリ引用特許表記修正（ex.A2→A）'!$A$2:$A$241,0),1)&amp;":"&amp;ADDRESS(MATCH(C142,'ファミリ引用特許表記修正（ex.A2→A）'!$A$2:$A$241,0),171)),R142)+COUNTIF(INDIRECT("'ファミリ引用特許表記修正（ex.A2→A）'!"&amp;ADDRESS(MATCH(C142,'ファミリ引用特許表記修正（ex.A2→A）'!$A$2:$A$241,0),1)&amp;":"&amp;ADDRESS(MATCH(C142,'ファミリ引用特許表記修正（ex.A2→A）'!$A$2:$A$241,0),171)),S142)+COUNTIF(INDIRECT("'ファミリ引用特許表記修正（ex.A2→A）'!"&amp;ADDRESS(MATCH(C142,'ファミリ引用特許表記修正（ex.A2→A）'!$A$2:$A$241,0),1)&amp;":"&amp;ADDRESS(MATCH(C142,'ファミリ引用特許表記修正（ex.A2→A）'!$A$2:$A$241,0),171)),T142)+COUNTIF(INDIRECT("'ファミリ引用特許表記修正（ex.A2→A）'!"&amp;ADDRESS(MATCH(C142,'ファミリ引用特許表記修正（ex.A2→A）'!$A$2:$A$241,0),1)&amp;":"&amp;ADDRESS(MATCH(C142,'ファミリ引用特許表記修正（ex.A2→A）'!$A$2:$A$241,0),171)),W142)+COUNTIF(INDIRECT("'ファミリ引用特許表記修正（ex.A2→A）'!"&amp;ADDRESS(MATCH(C142,'ファミリ引用特許表記修正（ex.A2→A）'!$A$2:$A$241,0),1)&amp;":"&amp;ADDRESS(MATCH(C142,'ファミリ引用特許表記修正（ex.A2→A）'!$A$2:$A$241,0),171)),Y142)&gt;0,"Yes","No")),"")</f>
        <v/>
      </c>
      <c r="AR142" s="193" t="str">
        <f>IF(OR(LEFT(R142)="特",LEFT(R142)="実",AND(OR(LEFT(R142,2)="US",LEFT(R142,2)="WO",LEFT(R142,2)="GB",LEFT(R142,2)="EP",LEFT(R142,2)="DE"),OR(MID(R142,3,1)="1",MID(R142,3,1)="2",MID(R142,3,1)="3",MID(R142,3,1)="4",MID(R142,3,1)="5",MID(R142,3,1)="6",MID(R142,3,1)="7",MID(R142,3,1)="8",MID(R142,3,1)="9",MID(R142,3,1)="0",))),"",VLOOKUP($C142,ファミリ発明者引用文献!A$3:B$235,2,FALSE))</f>
        <v>,,</v>
      </c>
      <c r="AS142" s="55" t="str">
        <f>VLOOKUP(C142,ファミリ引用文献WO!A$2:B$241,2,FALSE)</f>
        <v/>
      </c>
      <c r="AT142" s="58" t="str">
        <f>VLOOKUP(C142,ファミリ引用文献!A$3:B$242,2,FALSE)</f>
        <v/>
      </c>
      <c r="AU142" s="58" t="str">
        <f>VLOOKUP(C142,審判データ!AH$2:BT$379,39,FALSE)</f>
        <v>特開2001-233709;特許04536223</v>
      </c>
      <c r="AV142" s="62" t="str">
        <f ca="1">IF(INDIRECT("審判データ!"&amp;ADDRESS(MATCH(C142,審判データ!$AH$1:$AH$379,0),32))="早期審査の対象とする","早期審査","")</f>
        <v/>
      </c>
      <c r="AW142" s="665" t="str">
        <f t="shared" si="11"/>
        <v/>
      </c>
      <c r="AX142" s="666" t="str">
        <f>IF(LEFT(AE142,3)="日本特",IF(LEFT(C142)="特",VLOOKUP(C142,'本件、証拠文献テーマコード'!G$2:I$376,3,FALSE),VLOOKUP(C142,'本件、証拠文献テーマコード'!B$2:I$376,8,FALSE)),"")</f>
        <v/>
      </c>
      <c r="AY142" s="666" t="str">
        <f>IF(LEFT(AE142,3)="日本特",IF(OR(MID(R142,2,1)="開",MID(R142,2,1)="表",MID(R142,2,1)="登"),VLOOKUP(R142,'本件、証拠文献テーマコード'!C$2:I$379,7,FALSE),VLOOKUP(R142,'本件、証拠文献テーマコード'!G$2:I$379,3,FALSE)),"")</f>
        <v/>
      </c>
      <c r="AZ142" s="54"/>
    </row>
    <row r="143" spans="1:52" ht="54" x14ac:dyDescent="0.15">
      <c r="A143" s="859"/>
      <c r="B143" s="586" t="str">
        <f ca="1">IF(A143="",B142,INDIRECT("審判データ!"&amp;ADDRESS(MATCH(A143,審判データ!$HC$1:$HC$379,0),20))&amp;" / "&amp;INDIRECT("審判データ!"&amp;ADDRESS(MATCH(A143,審判データ!$HC$1:$HC$379,0),21)))</f>
        <v>2012 / 29-2</v>
      </c>
      <c r="C143" s="692">
        <v>4536223</v>
      </c>
      <c r="D143" s="320" t="s">
        <v>1773</v>
      </c>
      <c r="E143" s="163" t="str">
        <f ca="1">INDIRECT("審判データ!"&amp;ADDRESS(MATCH(C143,審判データ!$AH$1:$AH$379,0),55))</f>
        <v>アース製薬株式会社</v>
      </c>
      <c r="F143" s="43" t="str">
        <f ca="1">INDIRECT("審判データ!"&amp;ADDRESS(MATCH(C143,審判データ!$AH$1:$AH$379,0),56))</f>
        <v>根岸　務;岡野　隆治;山本　輝樹;河本　尚一</v>
      </c>
      <c r="G143" s="43" t="str">
        <f ca="1">INDIRECT("審判データ!"&amp;ADDRESS(MATCH(C143,審判データ!$AH$1:$AH$379,0),72))</f>
        <v>特開2001-233709;特許04536223</v>
      </c>
      <c r="H143" s="43" t="str">
        <f ca="1">INDIRECT("審判データ!"&amp;ADDRESS(MATCH(C143,審判データ!$AH$1:$AH$379,0),41))</f>
        <v>A01N 35/02;A01M  1/02;A01N 63/02;A01N 65/00</v>
      </c>
      <c r="I143" s="43" t="str">
        <f ca="1">INDIRECT("審判データ!"&amp;ADDRESS(MATCH(C143,審判データ!$AH$1:$AH$379,0),49))</f>
        <v>A01M   1/02@AFI(JP);A01N  35/02@AFI(JP);A01N  37/02@ALI(JP);A01N  63/02@ALI(JP);A01N  65/00@ALI(JP);A01P  19/00@ALI(JP)</v>
      </c>
      <c r="J143" s="43" t="str">
        <f ca="1">INDIRECT("審判データ!"&amp;ADDRESS(MATCH(C143,審判データ!$AH$1:$AH$379,0),51))</f>
        <v>A01M  1/02        A;A01N 35/02;A01N 63/02        Z;A01N 65/00        G;A01N 65/00        Z;A01N 37/02;A01P 19/00</v>
      </c>
      <c r="K143" s="43" t="str">
        <f ca="1">INDIRECT("審判データ!"&amp;ADDRESS(MATCH(C143,審判データ!$AH$1:$AH$379,0),53))</f>
        <v>2B121 AA14;2B121 BA03;2B121 BA04;2B121 BA60;2B121 CC13;2B121 CC28;2B121 CC29;2B121 CC31;2B121 EA01;2B121 FA02;4H011 AC07;4H011 BA06;4H011 BA08;4H011 BB21;4H011 BB22;4H011 DA12;4H011 DD05;4H011 DG03</v>
      </c>
      <c r="L143" s="1013"/>
      <c r="M143" s="983"/>
      <c r="N143" s="1014"/>
      <c r="O143" s="1040"/>
      <c r="P143" s="1080"/>
      <c r="Q143" s="676" t="s">
        <v>1814</v>
      </c>
      <c r="R143" s="644" t="s">
        <v>22578</v>
      </c>
      <c r="S143" s="646" t="str">
        <f>IF(OR(LEFT(R143)="特",LEFT(R143)="実"),VLOOKUP(R143,'証拠（JP特許）'!$B$2:$D$299,2,FALSE),IF(AND(OR(LEFT(R143,2)="US",LEFT(R143,2)="WO",LEFT(R143,2)="GB",LEFT(R143,2)="EP",LEFT(R143,2)="DE"),OR(MID(R143,3,1)="1",MID(R143,3,1)="2",MID(R143,3,1)="3",MID(R143,3,1)="4",MID(R143,3,1)="5",MID(R143,3,1)="6",MID(R143,3,1)="7",MID(R143,3,1)="8",MID(R143,3,1)="9",MID(R143,3,1)="0")),VLOOKUP(R143,'証拠（WW特許）'!$B$2:$C$90,2,FALSE),"_"))</f>
        <v>_</v>
      </c>
      <c r="T143" s="644" t="str">
        <f>IF(OR(LEFT(R143)="特",LEFT(R143)="実"),VLOOKUP(R143,'証拠（JP特許）'!$B$2:$E$299,4,FALSE),"_")</f>
        <v>_</v>
      </c>
      <c r="U143" s="694" t="s">
        <v>94</v>
      </c>
      <c r="V143" s="689" t="s">
        <v>25</v>
      </c>
      <c r="W143" s="690" t="str">
        <f t="shared" si="13"/>
        <v/>
      </c>
      <c r="X143" s="691"/>
      <c r="Y143" s="691" t="str">
        <f t="shared" si="14"/>
        <v/>
      </c>
      <c r="Z143" s="91" t="str">
        <f ca="1">IF(OR(LEFT(R143)="特",LEFT(R143)="実",AND(OR(LEFT(R143,2)="US",LEFT(R143,2)="WO",LEFT(R143,2)="GB",LEFT(R143,2)="EP",LEFT(R143,2)="DE"),OR(MID(R143,3,1)="1",MID(R143,3,1)="2",MID(R143,3,1)="3",MID(R143,3,1)="4",MID(R143,3,1)="5",MID(R143,3,1)="6",MID(R143,3,1)="7",MID(R143,3,1)="8",MID(R143,3,1)="9",MID(R143,3,1)="0",))),IF(COUNTIF(INDIRECT("拒絶理由・拒絶査定・異議申立!"&amp;ADDRESS(MATCH(C143,拒絶理由・拒絶査定・異議申立!B$1:B$1000,0),3)&amp;":"&amp;ADDRESS(MATCH(C143,拒絶理由・拒絶査定・異議申立!B$1:B$1000,0),50)),R143)+COUNTIF(INDIRECT("拒絶理由・拒絶査定・異議申立!"&amp;ADDRESS(MATCH(C143,拒絶理由・拒絶査定・異議申立!B$1:B$1000,0),3)&amp;":"&amp;ADDRESS(MATCH(C143,拒絶理由・拒絶査定・異議申立!B$1:B$1000,0),50)),T143)&gt;0,"Yes","No"),"")</f>
        <v/>
      </c>
      <c r="AA143" s="92" t="str">
        <f ca="1">IF(OR(LEFT(R143)="特",LEFT(R143)="実",AND(OR(LEFT(R143,2)="US",LEFT(R143,2)="WO",LEFT(R143,2)="GB",LEFT(R143,2)="EP",LEFT(R143,2)="DE"),OR(MID(R143,3,1)="1",MID(R143,3,1)="2",MID(R143,3,1)="3",MID(R143,3,1)="4",MID(R143,3,1)="5",MID(R143,3,1)="6",MID(R143,3,1)="7",MID(R143,3,1)="8",MID(R143,3,1)="9",MID(R143,3,1)="0",))),IF(COUNTIF(INDIRECT("先行技術調査・登録査定!"&amp;ADDRESS(MATCH(C143,先行技術調査・登録査定!B$1:B$1000,0),3)&amp;":"&amp;ADDRESS(MATCH(C143,先行技術調査・登録査定!B$1:B$1000,0),49)),R143)+COUNTIF(INDIRECT("先行技術調査・登録査定!"&amp;ADDRESS(MATCH(C143,先行技術調査・登録査定!B$1:B$1000,0),3)&amp;":"&amp;ADDRESS(MATCH(C143,先行技術調査・登録査定!B$1:B$1000,0),49)),T143)&gt;0,"Yes","No"),"")</f>
        <v/>
      </c>
      <c r="AB143" s="169" t="str">
        <f t="shared" ca="1" si="10"/>
        <v/>
      </c>
      <c r="AC143" s="94" t="str">
        <f>IF(OR(LEFT(R143)="特",LEFT(R143)="実",AND(OR(LEFT(R143,2)="US",LEFT(R143,2)="WO",LEFT(R143,2)="GB",LEFT(R143,2)="EP",LEFT(R143,2)="DE"),OR(MID(R143,3,1)="1",MID(R143,3,1)="2",MID(R143,3,1)="3",MID(R143,3,1)="4",MID(R143,3,1)="5",MID(R143,3,1)="6",MID(R143,3,1)="7",MID(R143,3,1)="8",MID(R143,3,1)="9",MID(R143,3,1)="0",))),"",VLOOKUP($C143,非特許文献リスト!$A$2:$C$196,2,FALSE))</f>
        <v/>
      </c>
      <c r="AD143" s="95" t="str">
        <f>IF(OR(LEFT(R143)="特",LEFT(R143)="実",AND(OR(LEFT(R143,2)="US",LEFT(R143,2)="WO",LEFT(R143,2)="GB",LEFT(R143,2)="EP",LEFT(R143,2)="DE"),OR(MID(R143,3,1)="1",MID(R143,3,1)="2",MID(R143,3,1)="3",MID(R143,3,1)="4",MID(R143,3,1)="5",MID(R143,3,1)="6",MID(R143,3,1)="7",MID(R143,3,1)="8",MID(R143,3,1)="9",MID(R143,3,1)="0",))),"",VLOOKUP($C143,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43" s="175" t="str">
        <f t="shared" si="12"/>
        <v/>
      </c>
      <c r="AF143" s="176" t="str">
        <f>IF(OR(LEFT(R143)="特",LEFT(R143)="実"),VLOOKUP(R143,'証拠（JP特許）'!$B$2:$AB$299,10,FALSE),IF(AND(OR(LEFT(R143,2)="US",LEFT(R143,2)="WO",LEFT(R143,2)="GB",LEFT(R143,2)="EP",LEFT(R143,2)="DE"),OR(MID(R143,3,1)="1",MID(R143,3,1)="2",MID(R143,3,1)="3",MID(R143,3,1)="4",MID(R143,3,1)="5",MID(R143,3,1)="6",MID(R143,3,1)="7",MID(R143,3,1)="8",MID(R143,3,1)="9",MID(R143,3,1)="0",)),VLOOKUP(R143,'証拠（WW特許）'!$B$2:$M$90,8,FALSE),""))</f>
        <v/>
      </c>
      <c r="AG143" s="176" t="str">
        <f>IF(OR(LEFT(R143)="特",LEFT(R143)="実"),VLOOKUP(R143,'証拠（JP特許）'!$B$2:$AB$299,26,FALSE),IF(AND(OR(LEFT(R143,2)="US",LEFT(R143,2)="WO",LEFT(R143,2)="GB",LEFT(R143,2)="EP",LEFT(R143,2)="DE"),OR(MID(R143,3,1)="1",MID(R143,3,1)="2",MID(R143,3,1)="3",MID(R143,3,1)="4",MID(R143,3,1)="5",MID(R143,3,1)="6",MID(R143,3,1)="7",MID(R143,3,1)="8",MID(R143,3,1)="9",MID(R143,3,1)="0",)),VLOOKUP(R143,'証拠（WW特許）'!$B$2:$M$90,12,FALSE),""))</f>
        <v/>
      </c>
      <c r="AH143" s="58" t="str">
        <f>IF(OR(LEFT(R143)="特",LEFT(R143)="実"),VLOOKUP(R143,'証拠（JP特許）'!$B$2:$X$299,20,FALSE),IF(AND(OR(LEFT(R143,2)="US",LEFT(R143,2)="WO",LEFT(R143,2)="GB",LEFT(R143,2)="EP",LEFT(R143,2)="DE"),OR(MID(R143,3,1)="1",MID(R143,3,1)="2",MID(R143,3,1)="3",MID(R143,3,1)="4",MID(R143,3,1)="5",MID(R143,3,1)="6",MID(R143,3,1)="7",MID(R143,3,1)="8",MID(R143,3,1)="9",MID(R143,3,1)="0",)),VLOOKUP(R143,'証拠（WW特許）'!$B$2:$U$90,20,FALSE),""))</f>
        <v/>
      </c>
      <c r="AI143" s="58" t="str">
        <f>IF(OR(LEFT(R143)="特",LEFT(R143)="実"),VLOOKUP(R143,'証拠（JP特許）'!$B$2:$X$299,21,FALSE),"")</f>
        <v/>
      </c>
      <c r="AJ143" s="58" t="str">
        <f>IF(OR(LEFT(R143)="特",LEFT(R143)="実"),VLOOKUP(R143,'証拠（JP特許）'!$B$2:$X$299,22,FALSE),"")</f>
        <v/>
      </c>
      <c r="AK143" s="59" t="str">
        <f>IF(OR(LEFT(R143)="特",LEFT(R143)="実"),VLOOKUP(R143,'証拠（JP特許）'!$B$2:$X$299,17,FALSE),IF(AND(OR(LEFT(R143,2)="US",LEFT(R143,2)="WO",LEFT(R143,2)="GB",LEFT(R143,2)="EP",LEFT(R143,2)="DE"),OR(MID(R143,3,1)="1",MID(R143,3,1)="2",MID(R143,3,1)="3",MID(R143,3,1)="4",MID(R143,3,1)="5",MID(R143,3,1)="6",MID(R143,3,1)="7",MID(R143,3,1)="8",MID(R143,3,1)="9",MID(R143,3,1)="0",)),VLOOKUP(R143,'証拠（WW特許）'!$B$2:$U$90,16,FALSE),""))</f>
        <v/>
      </c>
      <c r="AL143" s="58"/>
      <c r="AM143" s="58"/>
      <c r="AN143" s="58"/>
      <c r="AO143" s="58" t="str">
        <f ca="1">IF(OR(LEFT(R143)="特",LEFT(R143)="実",AND(OR(LEFT(R143,2)="US",LEFT(R143,2)="WO",LEFT(R143,2)="GB",LEFT(R143,2)="EP",LEFT(R143,2)="DE"),OR(MID(R143,3,1)="1",MID(R143,3,1)="2",MID(R143,3,1)="3",MID(R143,3,1)="4",MID(R143,3,1)="5",MID(R143,3,1)="6",MID(R143,3,1)="7",MID(R143,3,1)="8",MID(R143,3,1)="9",MID(R143,3,1)="0"))),IF(COUNTIF(INDIRECT("発明者引用!"&amp;ADDRESS(MATCH(C143,発明者引用!B$1:B$196,0),4)&amp;":"&amp;ADDRESS(MATCH(C143,発明者引用!B$1:B$196,0),17)),R143)+COUNTIF(INDIRECT("発明者引用!"&amp;ADDRESS(MATCH(C143,発明者引用!B$1:B$196,0),4)&amp;":"&amp;ADDRESS(MATCH(C143,発明者引用!B$1:B$196,0),17)),#REF!)+COUNTIF(INDIRECT("発明者引用!"&amp;ADDRESS(MATCH(C143,発明者引用!B$1:B$196,0),4)&amp;":"&amp;ADDRESS(MATCH(C143,発明者引用!B$1:B$196,0),17)),T143)&gt;0,"Yes","No"),"")</f>
        <v/>
      </c>
      <c r="AP143" s="58" t="str">
        <f ca="1">IF(OR(LEFT(R143)="特",LEFT(R143)="実",AND(OR(LEFT(R143,2)="US",LEFT(R143,2)="WO",LEFT(R143,2)="GB",LEFT(R143,2)="EP",LEFT(R143,2)="DE"),OR(MID(R143,3,1)="1",MID(R143,3,1)="2",MID(R143,3,1)="3",MID(R143,3,1)="4",MID(R143,3,1)="5",MID(R143,3,1)="6",MID(R143,3,1)="7",MID(R143,3,1)="8",MID(R143,3,1)="9",MID(R143,3,1)="0"))),IF(VLOOKUP(C143,ファミリ引用特許WO!$A$2:$B$241,2,FALSE)+VLOOKUP(C143,ファミリ引用文献WO!$A$2:$C$241,3,FALSE)=0,"ISR無し",IF(COUNTIF(INDIRECT("ファミリ引用特許WO!"&amp;ADDRESS(MATCH(C143,ファミリ引用特許WO!$A$2:$A$241,0),1)&amp;":"&amp;ADDRESS(MATCH(C143,ファミリ引用特許WO!$A$2:$A$241,0),19)),R143)+COUNTIF(INDIRECT("ファミリ引用特許WO!"&amp;ADDRESS(MATCH(C143,ファミリ引用特許WO!$A$2:$A$241,0),1)&amp;":"&amp;ADDRESS(MATCH(C143,ファミリ引用特許WO!$A$2:$A$241,0),19)),S143)+COUNTIF(INDIRECT("ファミリ引用特許WO!"&amp;ADDRESS(MATCH(C143,ファミリ引用特許WO!$A$2:$A$241,0),1)&amp;":"&amp;ADDRESS(MATCH(C143,ファミリ引用特許WO!$A$2:$A$241,0),19)),T143)+COUNTIF(INDIRECT("ファミリ引用特許WO!"&amp;ADDRESS(MATCH(C143,ファミリ引用特許WO!$A$2:$A$241,0),1)&amp;":"&amp;ADDRESS(MATCH(C143,ファミリ引用特許WO!$A$2:$A$241,0),19)),W143)+COUNTIF(INDIRECT("ファミリ引用特許WO!"&amp;ADDRESS(MATCH(C143,ファミリ引用特許WO!$A$2:$A$241,0),1)&amp;":"&amp;ADDRESS(MATCH(C143,ファミリ引用特許WO!$A$2:$A$241,0),19)),Y143)&gt;0,"Yes","No")),"")</f>
        <v/>
      </c>
      <c r="AQ143" s="55" t="str">
        <f ca="1">IF(OR(LEFT(R143)="特",LEFT(R143)="実",AND(OR(LEFT(R143,2)="US",LEFT(R143,2)="WO",LEFT(R143,2)="GB",LEFT(R143,2)="EP",LEFT(R143,2)="DE"),OR(MID(R143,3,1)="1",MID(R143,3,1)="2",MID(R143,3,1)="3",MID(R143,3,1)="4",MID(R143,3,1)="5",MID(R143,3,1)="6",MID(R143,3,1)="7",MID(R143,3,1)="8",MID(R143,3,1)="9",MID(R143,3,1)="0"))),IF(VLOOKUP(C143,'ファミリ引用特許表記修正（ex.A2→A）'!$A$2:$B$241,2,FALSE)=0,"family無し",IF(COUNTIF(INDIRECT("'ファミリ引用特許表記修正（ex.A2→A）'!"&amp;ADDRESS(MATCH(C143,'ファミリ引用特許表記修正（ex.A2→A）'!$A$2:$A$241,0),1)&amp;":"&amp;ADDRESS(MATCH(C143,'ファミリ引用特許表記修正（ex.A2→A）'!$A$2:$A$241,0),171)),R143)+COUNTIF(INDIRECT("'ファミリ引用特許表記修正（ex.A2→A）'!"&amp;ADDRESS(MATCH(C143,'ファミリ引用特許表記修正（ex.A2→A）'!$A$2:$A$241,0),1)&amp;":"&amp;ADDRESS(MATCH(C143,'ファミリ引用特許表記修正（ex.A2→A）'!$A$2:$A$241,0),171)),S143)+COUNTIF(INDIRECT("'ファミリ引用特許表記修正（ex.A2→A）'!"&amp;ADDRESS(MATCH(C143,'ファミリ引用特許表記修正（ex.A2→A）'!$A$2:$A$241,0),1)&amp;":"&amp;ADDRESS(MATCH(C143,'ファミリ引用特許表記修正（ex.A2→A）'!$A$2:$A$241,0),171)),T143)+COUNTIF(INDIRECT("'ファミリ引用特許表記修正（ex.A2→A）'!"&amp;ADDRESS(MATCH(C143,'ファミリ引用特許表記修正（ex.A2→A）'!$A$2:$A$241,0),1)&amp;":"&amp;ADDRESS(MATCH(C143,'ファミリ引用特許表記修正（ex.A2→A）'!$A$2:$A$241,0),171)),W143)+COUNTIF(INDIRECT("'ファミリ引用特許表記修正（ex.A2→A）'!"&amp;ADDRESS(MATCH(C143,'ファミリ引用特許表記修正（ex.A2→A）'!$A$2:$A$241,0),1)&amp;":"&amp;ADDRESS(MATCH(C143,'ファミリ引用特許表記修正（ex.A2→A）'!$A$2:$A$241,0),171)),Y143)&gt;0,"Yes","No")),"")</f>
        <v/>
      </c>
      <c r="AR143" s="193" t="str">
        <f>IF(OR(LEFT(R143)="特",LEFT(R143)="実",AND(OR(LEFT(R143,2)="US",LEFT(R143,2)="WO",LEFT(R143,2)="GB",LEFT(R143,2)="EP",LEFT(R143,2)="DE"),OR(MID(R143,3,1)="1",MID(R143,3,1)="2",MID(R143,3,1)="3",MID(R143,3,1)="4",MID(R143,3,1)="5",MID(R143,3,1)="6",MID(R143,3,1)="7",MID(R143,3,1)="8",MID(R143,3,1)="9",MID(R143,3,1)="0",))),"",VLOOKUP($C143,ファミリ発明者引用文献!A$3:B$235,2,FALSE))</f>
        <v>,,</v>
      </c>
      <c r="AS143" s="55" t="str">
        <f>VLOOKUP(C143,ファミリ引用文献WO!A$2:B$241,2,FALSE)</f>
        <v/>
      </c>
      <c r="AT143" s="58" t="str">
        <f>VLOOKUP(C143,ファミリ引用文献!A$3:B$242,2,FALSE)</f>
        <v/>
      </c>
      <c r="AU143" s="58" t="str">
        <f>VLOOKUP(C143,審判データ!AH$2:BT$379,39,FALSE)</f>
        <v>特開2001-233709;特許04536223</v>
      </c>
      <c r="AV143" s="62" t="str">
        <f ca="1">IF(INDIRECT("審判データ!"&amp;ADDRESS(MATCH(C143,審判データ!$AH$1:$AH$379,0),32))="早期審査の対象とする","早期審査","")</f>
        <v/>
      </c>
      <c r="AW143" s="665" t="str">
        <f t="shared" si="11"/>
        <v/>
      </c>
      <c r="AX143" s="666" t="str">
        <f>IF(LEFT(AE143,3)="日本特",IF(LEFT(C143)="特",VLOOKUP(C143,'本件、証拠文献テーマコード'!G$2:I$376,3,FALSE),VLOOKUP(C143,'本件、証拠文献テーマコード'!B$2:I$376,8,FALSE)),"")</f>
        <v/>
      </c>
      <c r="AY143" s="666" t="str">
        <f>IF(LEFT(AE143,3)="日本特",IF(OR(MID(R143,2,1)="開",MID(R143,2,1)="表",MID(R143,2,1)="登"),VLOOKUP(R143,'本件、証拠文献テーマコード'!C$2:I$379,7,FALSE),VLOOKUP(R143,'本件、証拠文献テーマコード'!G$2:I$379,3,FALSE)),"")</f>
        <v/>
      </c>
      <c r="AZ143" s="54"/>
    </row>
    <row r="144" spans="1:52" ht="40.5" x14ac:dyDescent="0.15">
      <c r="A144" s="859"/>
      <c r="B144" s="586" t="str">
        <f ca="1">IF(A144="",B143,INDIRECT("審判データ!"&amp;ADDRESS(MATCH(A144,審判データ!$HC$1:$HC$379,0),20))&amp;" / "&amp;INDIRECT("審判データ!"&amp;ADDRESS(MATCH(A144,審判データ!$HC$1:$HC$379,0),21)))</f>
        <v>2012 / 29-2</v>
      </c>
      <c r="C144" s="692">
        <v>4536223</v>
      </c>
      <c r="D144" s="320" t="s">
        <v>1773</v>
      </c>
      <c r="E144" s="163" t="str">
        <f ca="1">INDIRECT("審判データ!"&amp;ADDRESS(MATCH(C144,審判データ!$AH$1:$AH$379,0),55))</f>
        <v>アース製薬株式会社</v>
      </c>
      <c r="F144" s="43" t="str">
        <f ca="1">INDIRECT("審判データ!"&amp;ADDRESS(MATCH(C144,審判データ!$AH$1:$AH$379,0),56))</f>
        <v>根岸　務;岡野　隆治;山本　輝樹;河本　尚一</v>
      </c>
      <c r="G144" s="43" t="str">
        <f ca="1">INDIRECT("審判データ!"&amp;ADDRESS(MATCH(C144,審判データ!$AH$1:$AH$379,0),72))</f>
        <v>特開2001-233709;特許04536223</v>
      </c>
      <c r="H144" s="43" t="str">
        <f ca="1">INDIRECT("審判データ!"&amp;ADDRESS(MATCH(C144,審判データ!$AH$1:$AH$379,0),41))</f>
        <v>A01N 35/02;A01M  1/02;A01N 63/02;A01N 65/00</v>
      </c>
      <c r="I144" s="43" t="str">
        <f ca="1">INDIRECT("審判データ!"&amp;ADDRESS(MATCH(C144,審判データ!$AH$1:$AH$379,0),49))</f>
        <v>A01M   1/02@AFI(JP);A01N  35/02@AFI(JP);A01N  37/02@ALI(JP);A01N  63/02@ALI(JP);A01N  65/00@ALI(JP);A01P  19/00@ALI(JP)</v>
      </c>
      <c r="J144" s="43" t="str">
        <f ca="1">INDIRECT("審判データ!"&amp;ADDRESS(MATCH(C144,審判データ!$AH$1:$AH$379,0),51))</f>
        <v>A01M  1/02        A;A01N 35/02;A01N 63/02        Z;A01N 65/00        G;A01N 65/00        Z;A01N 37/02;A01P 19/00</v>
      </c>
      <c r="K144" s="43" t="str">
        <f ca="1">INDIRECT("審判データ!"&amp;ADDRESS(MATCH(C144,審判データ!$AH$1:$AH$379,0),53))</f>
        <v>2B121 AA14;2B121 BA03;2B121 BA04;2B121 BA60;2B121 CC13;2B121 CC28;2B121 CC29;2B121 CC31;2B121 EA01;2B121 FA02;4H011 AC07;4H011 BA06;4H011 BA08;4H011 BB21;4H011 BB22;4H011 DA12;4H011 DD05;4H011 DG03</v>
      </c>
      <c r="L144" s="1013"/>
      <c r="M144" s="983"/>
      <c r="N144" s="1014"/>
      <c r="O144" s="1040"/>
      <c r="P144" s="1080"/>
      <c r="Q144" s="676" t="s">
        <v>1819</v>
      </c>
      <c r="R144" s="644" t="s">
        <v>22579</v>
      </c>
      <c r="S144" s="646" t="str">
        <f>IF(OR(LEFT(R144)="特",LEFT(R144)="実"),VLOOKUP(R144,'証拠（JP特許）'!$B$2:$D$299,2,FALSE),IF(AND(OR(LEFT(R144,2)="US",LEFT(R144,2)="WO",LEFT(R144,2)="GB",LEFT(R144,2)="EP",LEFT(R144,2)="DE"),OR(MID(R144,3,1)="1",MID(R144,3,1)="2",MID(R144,3,1)="3",MID(R144,3,1)="4",MID(R144,3,1)="5",MID(R144,3,1)="6",MID(R144,3,1)="7",MID(R144,3,1)="8",MID(R144,3,1)="9",MID(R144,3,1)="0")),VLOOKUP(R144,'証拠（WW特許）'!$B$2:$C$90,2,FALSE),"_"))</f>
        <v>_</v>
      </c>
      <c r="T144" s="644" t="str">
        <f>IF(OR(LEFT(R144)="特",LEFT(R144)="実"),VLOOKUP(R144,'証拠（JP特許）'!$B$2:$E$299,4,FALSE),"_")</f>
        <v>_</v>
      </c>
      <c r="U144" s="694" t="s">
        <v>94</v>
      </c>
      <c r="V144" s="689" t="s">
        <v>25</v>
      </c>
      <c r="W144" s="690" t="str">
        <f t="shared" si="13"/>
        <v/>
      </c>
      <c r="X144" s="691"/>
      <c r="Y144" s="691" t="str">
        <f t="shared" si="14"/>
        <v/>
      </c>
      <c r="Z144" s="91" t="str">
        <f ca="1">IF(OR(LEFT(R144)="特",LEFT(R144)="実",AND(OR(LEFT(R144,2)="US",LEFT(R144,2)="WO",LEFT(R144,2)="GB",LEFT(R144,2)="EP",LEFT(R144,2)="DE"),OR(MID(R144,3,1)="1",MID(R144,3,1)="2",MID(R144,3,1)="3",MID(R144,3,1)="4",MID(R144,3,1)="5",MID(R144,3,1)="6",MID(R144,3,1)="7",MID(R144,3,1)="8",MID(R144,3,1)="9",MID(R144,3,1)="0",))),IF(COUNTIF(INDIRECT("拒絶理由・拒絶査定・異議申立!"&amp;ADDRESS(MATCH(C144,拒絶理由・拒絶査定・異議申立!B$1:B$1000,0),3)&amp;":"&amp;ADDRESS(MATCH(C144,拒絶理由・拒絶査定・異議申立!B$1:B$1000,0),50)),R144)+COUNTIF(INDIRECT("拒絶理由・拒絶査定・異議申立!"&amp;ADDRESS(MATCH(C144,拒絶理由・拒絶査定・異議申立!B$1:B$1000,0),3)&amp;":"&amp;ADDRESS(MATCH(C144,拒絶理由・拒絶査定・異議申立!B$1:B$1000,0),50)),T144)&gt;0,"Yes","No"),"")</f>
        <v/>
      </c>
      <c r="AA144" s="92" t="str">
        <f ca="1">IF(OR(LEFT(R144)="特",LEFT(R144)="実",AND(OR(LEFT(R144,2)="US",LEFT(R144,2)="WO",LEFT(R144,2)="GB",LEFT(R144,2)="EP",LEFT(R144,2)="DE"),OR(MID(R144,3,1)="1",MID(R144,3,1)="2",MID(R144,3,1)="3",MID(R144,3,1)="4",MID(R144,3,1)="5",MID(R144,3,1)="6",MID(R144,3,1)="7",MID(R144,3,1)="8",MID(R144,3,1)="9",MID(R144,3,1)="0",))),IF(COUNTIF(INDIRECT("先行技術調査・登録査定!"&amp;ADDRESS(MATCH(C144,先行技術調査・登録査定!B$1:B$1000,0),3)&amp;":"&amp;ADDRESS(MATCH(C144,先行技術調査・登録査定!B$1:B$1000,0),49)),R144)+COUNTIF(INDIRECT("先行技術調査・登録査定!"&amp;ADDRESS(MATCH(C144,先行技術調査・登録査定!B$1:B$1000,0),3)&amp;":"&amp;ADDRESS(MATCH(C144,先行技術調査・登録査定!B$1:B$1000,0),49)),T144)&gt;0,"Yes","No"),"")</f>
        <v/>
      </c>
      <c r="AB144" s="169" t="str">
        <f t="shared" ca="1" si="10"/>
        <v/>
      </c>
      <c r="AC144" s="94" t="str">
        <f>IF(OR(LEFT(R144)="特",LEFT(R144)="実",AND(OR(LEFT(R144,2)="US",LEFT(R144,2)="WO",LEFT(R144,2)="GB",LEFT(R144,2)="EP",LEFT(R144,2)="DE"),OR(MID(R144,3,1)="1",MID(R144,3,1)="2",MID(R144,3,1)="3",MID(R144,3,1)="4",MID(R144,3,1)="5",MID(R144,3,1)="6",MID(R144,3,1)="7",MID(R144,3,1)="8",MID(R144,3,1)="9",MID(R144,3,1)="0",))),"",VLOOKUP($C144,非特許文献リスト!$A$2:$C$196,2,FALSE))</f>
        <v/>
      </c>
      <c r="AD144" s="95" t="str">
        <f>IF(OR(LEFT(R144)="特",LEFT(R144)="実",AND(OR(LEFT(R144,2)="US",LEFT(R144,2)="WO",LEFT(R144,2)="GB",LEFT(R144,2)="EP",LEFT(R144,2)="DE"),OR(MID(R144,3,1)="1",MID(R144,3,1)="2",MID(R144,3,1)="3",MID(R144,3,1)="4",MID(R144,3,1)="5",MID(R144,3,1)="6",MID(R144,3,1)="7",MID(R144,3,1)="8",MID(R144,3,1)="9",MID(R144,3,1)="0",))),"",VLOOKUP($C144,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44" s="175" t="str">
        <f t="shared" si="12"/>
        <v/>
      </c>
      <c r="AF144" s="176" t="str">
        <f>IF(OR(LEFT(R144)="特",LEFT(R144)="実"),VLOOKUP(R144,'証拠（JP特許）'!$B$2:$AB$299,10,FALSE),IF(AND(OR(LEFT(R144,2)="US",LEFT(R144,2)="WO",LEFT(R144,2)="GB",LEFT(R144,2)="EP",LEFT(R144,2)="DE"),OR(MID(R144,3,1)="1",MID(R144,3,1)="2",MID(R144,3,1)="3",MID(R144,3,1)="4",MID(R144,3,1)="5",MID(R144,3,1)="6",MID(R144,3,1)="7",MID(R144,3,1)="8",MID(R144,3,1)="9",MID(R144,3,1)="0",)),VLOOKUP(R144,'証拠（WW特許）'!$B$2:$M$90,8,FALSE),""))</f>
        <v/>
      </c>
      <c r="AG144" s="176" t="str">
        <f>IF(OR(LEFT(R144)="特",LEFT(R144)="実"),VLOOKUP(R144,'証拠（JP特許）'!$B$2:$AB$299,26,FALSE),IF(AND(OR(LEFT(R144,2)="US",LEFT(R144,2)="WO",LEFT(R144,2)="GB",LEFT(R144,2)="EP",LEFT(R144,2)="DE"),OR(MID(R144,3,1)="1",MID(R144,3,1)="2",MID(R144,3,1)="3",MID(R144,3,1)="4",MID(R144,3,1)="5",MID(R144,3,1)="6",MID(R144,3,1)="7",MID(R144,3,1)="8",MID(R144,3,1)="9",MID(R144,3,1)="0",)),VLOOKUP(R144,'証拠（WW特許）'!$B$2:$M$90,12,FALSE),""))</f>
        <v/>
      </c>
      <c r="AH144" s="58" t="str">
        <f>IF(OR(LEFT(R144)="特",LEFT(R144)="実"),VLOOKUP(R144,'証拠（JP特許）'!$B$2:$X$299,20,FALSE),IF(AND(OR(LEFT(R144,2)="US",LEFT(R144,2)="WO",LEFT(R144,2)="GB",LEFT(R144,2)="EP",LEFT(R144,2)="DE"),OR(MID(R144,3,1)="1",MID(R144,3,1)="2",MID(R144,3,1)="3",MID(R144,3,1)="4",MID(R144,3,1)="5",MID(R144,3,1)="6",MID(R144,3,1)="7",MID(R144,3,1)="8",MID(R144,3,1)="9",MID(R144,3,1)="0",)),VLOOKUP(R144,'証拠（WW特許）'!$B$2:$U$90,20,FALSE),""))</f>
        <v/>
      </c>
      <c r="AI144" s="58" t="str">
        <f>IF(OR(LEFT(R144)="特",LEFT(R144)="実"),VLOOKUP(R144,'証拠（JP特許）'!$B$2:$X$299,21,FALSE),"")</f>
        <v/>
      </c>
      <c r="AJ144" s="58" t="str">
        <f>IF(OR(LEFT(R144)="特",LEFT(R144)="実"),VLOOKUP(R144,'証拠（JP特許）'!$B$2:$X$299,22,FALSE),"")</f>
        <v/>
      </c>
      <c r="AK144" s="59" t="str">
        <f>IF(OR(LEFT(R144)="特",LEFT(R144)="実"),VLOOKUP(R144,'証拠（JP特許）'!$B$2:$X$299,17,FALSE),IF(AND(OR(LEFT(R144,2)="US",LEFT(R144,2)="WO",LEFT(R144,2)="GB",LEFT(R144,2)="EP",LEFT(R144,2)="DE"),OR(MID(R144,3,1)="1",MID(R144,3,1)="2",MID(R144,3,1)="3",MID(R144,3,1)="4",MID(R144,3,1)="5",MID(R144,3,1)="6",MID(R144,3,1)="7",MID(R144,3,1)="8",MID(R144,3,1)="9",MID(R144,3,1)="0",)),VLOOKUP(R144,'証拠（WW特許）'!$B$2:$U$90,16,FALSE),""))</f>
        <v/>
      </c>
      <c r="AL144" s="58"/>
      <c r="AM144" s="58"/>
      <c r="AN144" s="58"/>
      <c r="AO144" s="58" t="str">
        <f ca="1">IF(OR(LEFT(R144)="特",LEFT(R144)="実",AND(OR(LEFT(R144,2)="US",LEFT(R144,2)="WO",LEFT(R144,2)="GB",LEFT(R144,2)="EP",LEFT(R144,2)="DE"),OR(MID(R144,3,1)="1",MID(R144,3,1)="2",MID(R144,3,1)="3",MID(R144,3,1)="4",MID(R144,3,1)="5",MID(R144,3,1)="6",MID(R144,3,1)="7",MID(R144,3,1)="8",MID(R144,3,1)="9",MID(R144,3,1)="0"))),IF(COUNTIF(INDIRECT("発明者引用!"&amp;ADDRESS(MATCH(C144,発明者引用!B$1:B$196,0),4)&amp;":"&amp;ADDRESS(MATCH(C144,発明者引用!B$1:B$196,0),17)),R144)+COUNTIF(INDIRECT("発明者引用!"&amp;ADDRESS(MATCH(C144,発明者引用!B$1:B$196,0),4)&amp;":"&amp;ADDRESS(MATCH(C144,発明者引用!B$1:B$196,0),17)),#REF!)+COUNTIF(INDIRECT("発明者引用!"&amp;ADDRESS(MATCH(C144,発明者引用!B$1:B$196,0),4)&amp;":"&amp;ADDRESS(MATCH(C144,発明者引用!B$1:B$196,0),17)),T144)&gt;0,"Yes","No"),"")</f>
        <v/>
      </c>
      <c r="AP144" s="58" t="str">
        <f ca="1">IF(OR(LEFT(R144)="特",LEFT(R144)="実",AND(OR(LEFT(R144,2)="US",LEFT(R144,2)="WO",LEFT(R144,2)="GB",LEFT(R144,2)="EP",LEFT(R144,2)="DE"),OR(MID(R144,3,1)="1",MID(R144,3,1)="2",MID(R144,3,1)="3",MID(R144,3,1)="4",MID(R144,3,1)="5",MID(R144,3,1)="6",MID(R144,3,1)="7",MID(R144,3,1)="8",MID(R144,3,1)="9",MID(R144,3,1)="0"))),IF(VLOOKUP(C144,ファミリ引用特許WO!$A$2:$B$241,2,FALSE)+VLOOKUP(C144,ファミリ引用文献WO!$A$2:$C$241,3,FALSE)=0,"ISR無し",IF(COUNTIF(INDIRECT("ファミリ引用特許WO!"&amp;ADDRESS(MATCH(C144,ファミリ引用特許WO!$A$2:$A$241,0),1)&amp;":"&amp;ADDRESS(MATCH(C144,ファミリ引用特許WO!$A$2:$A$241,0),19)),R144)+COUNTIF(INDIRECT("ファミリ引用特許WO!"&amp;ADDRESS(MATCH(C144,ファミリ引用特許WO!$A$2:$A$241,0),1)&amp;":"&amp;ADDRESS(MATCH(C144,ファミリ引用特許WO!$A$2:$A$241,0),19)),S144)+COUNTIF(INDIRECT("ファミリ引用特許WO!"&amp;ADDRESS(MATCH(C144,ファミリ引用特許WO!$A$2:$A$241,0),1)&amp;":"&amp;ADDRESS(MATCH(C144,ファミリ引用特許WO!$A$2:$A$241,0),19)),T144)+COUNTIF(INDIRECT("ファミリ引用特許WO!"&amp;ADDRESS(MATCH(C144,ファミリ引用特許WO!$A$2:$A$241,0),1)&amp;":"&amp;ADDRESS(MATCH(C144,ファミリ引用特許WO!$A$2:$A$241,0),19)),W144)+COUNTIF(INDIRECT("ファミリ引用特許WO!"&amp;ADDRESS(MATCH(C144,ファミリ引用特許WO!$A$2:$A$241,0),1)&amp;":"&amp;ADDRESS(MATCH(C144,ファミリ引用特許WO!$A$2:$A$241,0),19)),Y144)&gt;0,"Yes","No")),"")</f>
        <v/>
      </c>
      <c r="AQ144" s="55" t="str">
        <f ca="1">IF(OR(LEFT(R144)="特",LEFT(R144)="実",AND(OR(LEFT(R144,2)="US",LEFT(R144,2)="WO",LEFT(R144,2)="GB",LEFT(R144,2)="EP",LEFT(R144,2)="DE"),OR(MID(R144,3,1)="1",MID(R144,3,1)="2",MID(R144,3,1)="3",MID(R144,3,1)="4",MID(R144,3,1)="5",MID(R144,3,1)="6",MID(R144,3,1)="7",MID(R144,3,1)="8",MID(R144,3,1)="9",MID(R144,3,1)="0"))),IF(VLOOKUP(C144,'ファミリ引用特許表記修正（ex.A2→A）'!$A$2:$B$241,2,FALSE)=0,"family無し",IF(COUNTIF(INDIRECT("'ファミリ引用特許表記修正（ex.A2→A）'!"&amp;ADDRESS(MATCH(C144,'ファミリ引用特許表記修正（ex.A2→A）'!$A$2:$A$241,0),1)&amp;":"&amp;ADDRESS(MATCH(C144,'ファミリ引用特許表記修正（ex.A2→A）'!$A$2:$A$241,0),171)),R144)+COUNTIF(INDIRECT("'ファミリ引用特許表記修正（ex.A2→A）'!"&amp;ADDRESS(MATCH(C144,'ファミリ引用特許表記修正（ex.A2→A）'!$A$2:$A$241,0),1)&amp;":"&amp;ADDRESS(MATCH(C144,'ファミリ引用特許表記修正（ex.A2→A）'!$A$2:$A$241,0),171)),S144)+COUNTIF(INDIRECT("'ファミリ引用特許表記修正（ex.A2→A）'!"&amp;ADDRESS(MATCH(C144,'ファミリ引用特許表記修正（ex.A2→A）'!$A$2:$A$241,0),1)&amp;":"&amp;ADDRESS(MATCH(C144,'ファミリ引用特許表記修正（ex.A2→A）'!$A$2:$A$241,0),171)),T144)+COUNTIF(INDIRECT("'ファミリ引用特許表記修正（ex.A2→A）'!"&amp;ADDRESS(MATCH(C144,'ファミリ引用特許表記修正（ex.A2→A）'!$A$2:$A$241,0),1)&amp;":"&amp;ADDRESS(MATCH(C144,'ファミリ引用特許表記修正（ex.A2→A）'!$A$2:$A$241,0),171)),W144)+COUNTIF(INDIRECT("'ファミリ引用特許表記修正（ex.A2→A）'!"&amp;ADDRESS(MATCH(C144,'ファミリ引用特許表記修正（ex.A2→A）'!$A$2:$A$241,0),1)&amp;":"&amp;ADDRESS(MATCH(C144,'ファミリ引用特許表記修正（ex.A2→A）'!$A$2:$A$241,0),171)),Y144)&gt;0,"Yes","No")),"")</f>
        <v/>
      </c>
      <c r="AR144" s="193" t="str">
        <f>IF(OR(LEFT(R144)="特",LEFT(R144)="実",AND(OR(LEFT(R144,2)="US",LEFT(R144,2)="WO",LEFT(R144,2)="GB",LEFT(R144,2)="EP",LEFT(R144,2)="DE"),OR(MID(R144,3,1)="1",MID(R144,3,1)="2",MID(R144,3,1)="3",MID(R144,3,1)="4",MID(R144,3,1)="5",MID(R144,3,1)="6",MID(R144,3,1)="7",MID(R144,3,1)="8",MID(R144,3,1)="9",MID(R144,3,1)="0",))),"",VLOOKUP($C144,ファミリ発明者引用文献!A$3:B$235,2,FALSE))</f>
        <v>,,</v>
      </c>
      <c r="AS144" s="55" t="str">
        <f>VLOOKUP(C144,ファミリ引用文献WO!A$2:B$241,2,FALSE)</f>
        <v/>
      </c>
      <c r="AT144" s="58" t="str">
        <f>VLOOKUP(C144,ファミリ引用文献!A$3:B$242,2,FALSE)</f>
        <v/>
      </c>
      <c r="AU144" s="58" t="str">
        <f>VLOOKUP(C144,審判データ!AH$2:BT$379,39,FALSE)</f>
        <v>特開2001-233709;特許04536223</v>
      </c>
      <c r="AV144" s="62" t="str">
        <f ca="1">IF(INDIRECT("審判データ!"&amp;ADDRESS(MATCH(C144,審判データ!$AH$1:$AH$379,0),32))="早期審査の対象とする","早期審査","")</f>
        <v/>
      </c>
      <c r="AW144" s="665" t="str">
        <f t="shared" si="11"/>
        <v/>
      </c>
      <c r="AX144" s="666" t="str">
        <f>IF(LEFT(AE144,3)="日本特",IF(LEFT(C144)="特",VLOOKUP(C144,'本件、証拠文献テーマコード'!G$2:I$376,3,FALSE),VLOOKUP(C144,'本件、証拠文献テーマコード'!B$2:I$376,8,FALSE)),"")</f>
        <v/>
      </c>
      <c r="AY144" s="666" t="str">
        <f>IF(LEFT(AE144,3)="日本特",IF(OR(MID(R144,2,1)="開",MID(R144,2,1)="表",MID(R144,2,1)="登"),VLOOKUP(R144,'本件、証拠文献テーマコード'!C$2:I$379,7,FALSE),VLOOKUP(R144,'本件、証拠文献テーマコード'!G$2:I$379,3,FALSE)),"")</f>
        <v/>
      </c>
      <c r="AZ144" s="54"/>
    </row>
    <row r="145" spans="1:52" ht="27" x14ac:dyDescent="0.15">
      <c r="A145" s="859"/>
      <c r="B145" s="586" t="str">
        <f ca="1">IF(A145="",B144,INDIRECT("審判データ!"&amp;ADDRESS(MATCH(A145,審判データ!$HC$1:$HC$379,0),20))&amp;" / "&amp;INDIRECT("審判データ!"&amp;ADDRESS(MATCH(A145,審判データ!$HC$1:$HC$379,0),21)))</f>
        <v>2012 / 29-2</v>
      </c>
      <c r="C145" s="692">
        <v>4536223</v>
      </c>
      <c r="D145" s="320" t="s">
        <v>1773</v>
      </c>
      <c r="E145" s="163" t="str">
        <f ca="1">INDIRECT("審判データ!"&amp;ADDRESS(MATCH(C145,審判データ!$AH$1:$AH$379,0),55))</f>
        <v>アース製薬株式会社</v>
      </c>
      <c r="F145" s="43" t="str">
        <f ca="1">INDIRECT("審判データ!"&amp;ADDRESS(MATCH(C145,審判データ!$AH$1:$AH$379,0),56))</f>
        <v>根岸　務;岡野　隆治;山本　輝樹;河本　尚一</v>
      </c>
      <c r="G145" s="43" t="str">
        <f ca="1">INDIRECT("審判データ!"&amp;ADDRESS(MATCH(C145,審判データ!$AH$1:$AH$379,0),72))</f>
        <v>特開2001-233709;特許04536223</v>
      </c>
      <c r="H145" s="43" t="str">
        <f ca="1">INDIRECT("審判データ!"&amp;ADDRESS(MATCH(C145,審判データ!$AH$1:$AH$379,0),41))</f>
        <v>A01N 35/02;A01M  1/02;A01N 63/02;A01N 65/00</v>
      </c>
      <c r="I145" s="43" t="str">
        <f ca="1">INDIRECT("審判データ!"&amp;ADDRESS(MATCH(C145,審判データ!$AH$1:$AH$379,0),49))</f>
        <v>A01M   1/02@AFI(JP);A01N  35/02@AFI(JP);A01N  37/02@ALI(JP);A01N  63/02@ALI(JP);A01N  65/00@ALI(JP);A01P  19/00@ALI(JP)</v>
      </c>
      <c r="J145" s="43" t="str">
        <f ca="1">INDIRECT("審判データ!"&amp;ADDRESS(MATCH(C145,審判データ!$AH$1:$AH$379,0),51))</f>
        <v>A01M  1/02        A;A01N 35/02;A01N 63/02        Z;A01N 65/00        G;A01N 65/00        Z;A01N 37/02;A01P 19/00</v>
      </c>
      <c r="K145" s="43" t="str">
        <f ca="1">INDIRECT("審判データ!"&amp;ADDRESS(MATCH(C145,審判データ!$AH$1:$AH$379,0),53))</f>
        <v>2B121 AA14;2B121 BA03;2B121 BA04;2B121 BA60;2B121 CC13;2B121 CC28;2B121 CC29;2B121 CC31;2B121 EA01;2B121 FA02;4H011 AC07;4H011 BA06;4H011 BA08;4H011 BB21;4H011 BB22;4H011 DA12;4H011 DD05;4H011 DG03</v>
      </c>
      <c r="L145" s="1013"/>
      <c r="M145" s="983"/>
      <c r="N145" s="1014"/>
      <c r="O145" s="1040"/>
      <c r="P145" s="1080"/>
      <c r="Q145" s="676" t="s">
        <v>1821</v>
      </c>
      <c r="R145" s="67" t="s">
        <v>22580</v>
      </c>
      <c r="S145" s="646">
        <f>IF(OR(LEFT(R145)="特",LEFT(R145)="実"),VLOOKUP(R145,'証拠（JP特許）'!$B$2:$D$299,2,FALSE),IF(AND(OR(LEFT(R145,2)="US",LEFT(R145,2)="WO",LEFT(R145,2)="GB",LEFT(R145,2)="EP",LEFT(R145,2)="DE"),OR(MID(R145,3,1)="1",MID(R145,3,1)="2",MID(R145,3,1)="3",MID(R145,3,1)="4",MID(R145,3,1)="5",MID(R145,3,1)="6",MID(R145,3,1)="7",MID(R145,3,1)="8",MID(R145,3,1)="9",MID(R145,3,1)="0")),VLOOKUP(R145,'証拠（WW特許）'!$B$2:$C$90,2,FALSE),"_"))</f>
        <v>0</v>
      </c>
      <c r="T145" s="644">
        <f>IF(OR(LEFT(R145)="特",LEFT(R145)="実"),VLOOKUP(R145,'証拠（JP特許）'!$B$2:$E$299,4,FALSE),"_")</f>
        <v>0</v>
      </c>
      <c r="U145" s="694" t="s">
        <v>94</v>
      </c>
      <c r="V145" s="689" t="s">
        <v>25</v>
      </c>
      <c r="W145" s="690" t="str">
        <f t="shared" si="13"/>
        <v>JP135325Y</v>
      </c>
      <c r="X145" s="691"/>
      <c r="Y145" s="691" t="str">
        <f t="shared" si="14"/>
        <v/>
      </c>
      <c r="Z145" s="91" t="str">
        <f ca="1">IF(OR(LEFT(R145)="特",LEFT(R145)="実",AND(OR(LEFT(R145,2)="US",LEFT(R145,2)="WO",LEFT(R145,2)="GB",LEFT(R145,2)="EP",LEFT(R145,2)="DE"),OR(MID(R145,3,1)="1",MID(R145,3,1)="2",MID(R145,3,1)="3",MID(R145,3,1)="4",MID(R145,3,1)="5",MID(R145,3,1)="6",MID(R145,3,1)="7",MID(R145,3,1)="8",MID(R145,3,1)="9",MID(R145,3,1)="0",))),IF(COUNTIF(INDIRECT("拒絶理由・拒絶査定・異議申立!"&amp;ADDRESS(MATCH(C145,拒絶理由・拒絶査定・異議申立!B$1:B$1000,0),3)&amp;":"&amp;ADDRESS(MATCH(C145,拒絶理由・拒絶査定・異議申立!B$1:B$1000,0),50)),R145)+COUNTIF(INDIRECT("拒絶理由・拒絶査定・異議申立!"&amp;ADDRESS(MATCH(C145,拒絶理由・拒絶査定・異議申立!B$1:B$1000,0),3)&amp;":"&amp;ADDRESS(MATCH(C145,拒絶理由・拒絶査定・異議申立!B$1:B$1000,0),50)),T145)&gt;0,"Yes","No"),"")</f>
        <v>No</v>
      </c>
      <c r="AA145" s="92" t="str">
        <f ca="1">IF(OR(LEFT(R145)="特",LEFT(R145)="実",AND(OR(LEFT(R145,2)="US",LEFT(R145,2)="WO",LEFT(R145,2)="GB",LEFT(R145,2)="EP",LEFT(R145,2)="DE"),OR(MID(R145,3,1)="1",MID(R145,3,1)="2",MID(R145,3,1)="3",MID(R145,3,1)="4",MID(R145,3,1)="5",MID(R145,3,1)="6",MID(R145,3,1)="7",MID(R145,3,1)="8",MID(R145,3,1)="9",MID(R145,3,1)="0",))),IF(COUNTIF(INDIRECT("先行技術調査・登録査定!"&amp;ADDRESS(MATCH(C145,先行技術調査・登録査定!B$1:B$1000,0),3)&amp;":"&amp;ADDRESS(MATCH(C145,先行技術調査・登録査定!B$1:B$1000,0),49)),R145)+COUNTIF(INDIRECT("先行技術調査・登録査定!"&amp;ADDRESS(MATCH(C145,先行技術調査・登録査定!B$1:B$1000,0),3)&amp;":"&amp;ADDRESS(MATCH(C145,先行技術調査・登録査定!B$1:B$1000,0),49)),T145)&gt;0,"Yes","No"),"")</f>
        <v>No</v>
      </c>
      <c r="AB145" s="169" t="str">
        <f t="shared" ca="1" si="10"/>
        <v>Yes</v>
      </c>
      <c r="AC145" s="94" t="str">
        <f>IF(OR(LEFT(R145)="特",LEFT(R145)="実",AND(OR(LEFT(R145,2)="US",LEFT(R145,2)="WO",LEFT(R145,2)="GB",LEFT(R145,2)="EP",LEFT(R145,2)="DE"),OR(MID(R145,3,1)="1",MID(R145,3,1)="2",MID(R145,3,1)="3",MID(R145,3,1)="4",MID(R145,3,1)="5",MID(R145,3,1)="6",MID(R145,3,1)="7",MID(R145,3,1)="8",MID(R145,3,1)="9",MID(R145,3,1)="0",))),"",VLOOKUP($C145,非特許文献リスト!$A$2:$C$196,2,FALSE))</f>
        <v/>
      </c>
      <c r="AD145" s="95" t="str">
        <f>IF(OR(LEFT(R145)="特",LEFT(R145)="実",AND(OR(LEFT(R145,2)="US",LEFT(R145,2)="WO",LEFT(R145,2)="GB",LEFT(R145,2)="EP",LEFT(R145,2)="DE"),OR(MID(R145,3,1)="1",MID(R145,3,1)="2",MID(R145,3,1)="3",MID(R145,3,1)="4",MID(R145,3,1)="5",MID(R145,3,1)="6",MID(R145,3,1)="7",MID(R145,3,1)="8",MID(R145,3,1)="9",MID(R145,3,1)="0",))),"",VLOOKUP($C145,非特許文献リスト!$A$2:$C$196,3,FALSE))</f>
        <v/>
      </c>
      <c r="AE145" s="175" t="str">
        <f t="shared" si="12"/>
        <v>日本特許文献</v>
      </c>
      <c r="AF145" s="176">
        <f>IF(OR(LEFT(R145)="特",LEFT(R145)="実"),VLOOKUP(R145,'証拠（JP特許）'!$B$2:$AB$299,10,FALSE),IF(AND(OR(LEFT(R145,2)="US",LEFT(R145,2)="WO",LEFT(R145,2)="GB",LEFT(R145,2)="EP",LEFT(R145,2)="DE"),OR(MID(R145,3,1)="1",MID(R145,3,1)="2",MID(R145,3,1)="3",MID(R145,3,1)="4",MID(R145,3,1)="5",MID(R145,3,1)="6",MID(R145,3,1)="7",MID(R145,3,1)="8",MID(R145,3,1)="9",MID(R145,3,1)="0",)),VLOOKUP(R145,'証拠（WW特許）'!$B$2:$M$90,8,FALSE),""))</f>
        <v>0</v>
      </c>
      <c r="AG145" s="176">
        <f>IF(OR(LEFT(R145)="特",LEFT(R145)="実"),VLOOKUP(R145,'証拠（JP特許）'!$B$2:$AB$299,26,FALSE),IF(AND(OR(LEFT(R145,2)="US",LEFT(R145,2)="WO",LEFT(R145,2)="GB",LEFT(R145,2)="EP",LEFT(R145,2)="DE"),OR(MID(R145,3,1)="1",MID(R145,3,1)="2",MID(R145,3,1)="3",MID(R145,3,1)="4",MID(R145,3,1)="5",MID(R145,3,1)="6",MID(R145,3,1)="7",MID(R145,3,1)="8",MID(R145,3,1)="9",MID(R145,3,1)="0",)),VLOOKUP(R145,'証拠（WW特許）'!$B$2:$M$90,12,FALSE),""))</f>
        <v>0</v>
      </c>
      <c r="AH145" s="58">
        <f>IF(OR(LEFT(R145)="特",LEFT(R145)="実"),VLOOKUP(R145,'証拠（JP特許）'!$B$2:$X$299,20,FALSE),IF(AND(OR(LEFT(R145,2)="US",LEFT(R145,2)="WO",LEFT(R145,2)="GB",LEFT(R145,2)="EP",LEFT(R145,2)="DE"),OR(MID(R145,3,1)="1",MID(R145,3,1)="2",MID(R145,3,1)="3",MID(R145,3,1)="4",MID(R145,3,1)="5",MID(R145,3,1)="6",MID(R145,3,1)="7",MID(R145,3,1)="8",MID(R145,3,1)="9",MID(R145,3,1)="0",)),VLOOKUP(R145,'証拠（WW特許）'!$B$2:$U$90,20,FALSE),""))</f>
        <v>0</v>
      </c>
      <c r="AI145" s="58">
        <f>IF(OR(LEFT(R145)="特",LEFT(R145)="実"),VLOOKUP(R145,'証拠（JP特許）'!$B$2:$X$299,21,FALSE),"")</f>
        <v>0</v>
      </c>
      <c r="AJ145" s="58">
        <f>IF(OR(LEFT(R145)="特",LEFT(R145)="実"),VLOOKUP(R145,'証拠（JP特許）'!$B$2:$X$299,22,FALSE),"")</f>
        <v>0</v>
      </c>
      <c r="AK145" s="59">
        <f>IF(OR(LEFT(R145)="特",LEFT(R145)="実"),VLOOKUP(R145,'証拠（JP特許）'!$B$2:$X$299,17,FALSE),IF(AND(OR(LEFT(R145,2)="US",LEFT(R145,2)="WO",LEFT(R145,2)="GB",LEFT(R145,2)="EP",LEFT(R145,2)="DE"),OR(MID(R145,3,1)="1",MID(R145,3,1)="2",MID(R145,3,1)="3",MID(R145,3,1)="4",MID(R145,3,1)="5",MID(R145,3,1)="6",MID(R145,3,1)="7",MID(R145,3,1)="8",MID(R145,3,1)="9",MID(R145,3,1)="0",)),VLOOKUP(R145,'証拠（WW特許）'!$B$2:$U$90,16,FALSE),""))</f>
        <v>9109</v>
      </c>
      <c r="AL145" s="58"/>
      <c r="AM145" s="58"/>
      <c r="AN145" s="58"/>
      <c r="AO145" s="58" t="str">
        <f ca="1">IF(OR(LEFT(R145)="特",LEFT(R145)="実",AND(OR(LEFT(R145,2)="US",LEFT(R145,2)="WO",LEFT(R145,2)="GB",LEFT(R145,2)="EP",LEFT(R145,2)="DE"),OR(MID(R145,3,1)="1",MID(R145,3,1)="2",MID(R145,3,1)="3",MID(R145,3,1)="4",MID(R145,3,1)="5",MID(R145,3,1)="6",MID(R145,3,1)="7",MID(R145,3,1)="8",MID(R145,3,1)="9",MID(R145,3,1)="0"))),IF(COUNTIF(INDIRECT("発明者引用!"&amp;ADDRESS(MATCH(C145,発明者引用!B$1:B$196,0),4)&amp;":"&amp;ADDRESS(MATCH(C145,発明者引用!B$1:B$196,0),17)),R145)+COUNTIF(INDIRECT("発明者引用!"&amp;ADDRESS(MATCH(C145,発明者引用!B$1:B$196,0),4)&amp;":"&amp;ADDRESS(MATCH(C145,発明者引用!B$1:B$196,0),17)),#REF!)+COUNTIF(INDIRECT("発明者引用!"&amp;ADDRESS(MATCH(C145,発明者引用!B$1:B$196,0),4)&amp;":"&amp;ADDRESS(MATCH(C145,発明者引用!B$1:B$196,0),17)),T145)&gt;0,"Yes","No"),"")</f>
        <v>No</v>
      </c>
      <c r="AP145" s="58" t="str">
        <f ca="1">IF(OR(LEFT(R145)="特",LEFT(R145)="実",AND(OR(LEFT(R145,2)="US",LEFT(R145,2)="WO",LEFT(R145,2)="GB",LEFT(R145,2)="EP",LEFT(R145,2)="DE"),OR(MID(R145,3,1)="1",MID(R145,3,1)="2",MID(R145,3,1)="3",MID(R145,3,1)="4",MID(R145,3,1)="5",MID(R145,3,1)="6",MID(R145,3,1)="7",MID(R145,3,1)="8",MID(R145,3,1)="9",MID(R145,3,1)="0"))),IF(VLOOKUP(C145,ファミリ引用特許WO!$A$2:$B$241,2,FALSE)+VLOOKUP(C145,ファミリ引用文献WO!$A$2:$C$241,3,FALSE)=0,"ISR無し",IF(COUNTIF(INDIRECT("ファミリ引用特許WO!"&amp;ADDRESS(MATCH(C145,ファミリ引用特許WO!$A$2:$A$241,0),1)&amp;":"&amp;ADDRESS(MATCH(C145,ファミリ引用特許WO!$A$2:$A$241,0),19)),R145)+COUNTIF(INDIRECT("ファミリ引用特許WO!"&amp;ADDRESS(MATCH(C145,ファミリ引用特許WO!$A$2:$A$241,0),1)&amp;":"&amp;ADDRESS(MATCH(C145,ファミリ引用特許WO!$A$2:$A$241,0),19)),S145)+COUNTIF(INDIRECT("ファミリ引用特許WO!"&amp;ADDRESS(MATCH(C145,ファミリ引用特許WO!$A$2:$A$241,0),1)&amp;":"&amp;ADDRESS(MATCH(C145,ファミリ引用特許WO!$A$2:$A$241,0),19)),T145)+COUNTIF(INDIRECT("ファミリ引用特許WO!"&amp;ADDRESS(MATCH(C145,ファミリ引用特許WO!$A$2:$A$241,0),1)&amp;":"&amp;ADDRESS(MATCH(C145,ファミリ引用特許WO!$A$2:$A$241,0),19)),W145)+COUNTIF(INDIRECT("ファミリ引用特許WO!"&amp;ADDRESS(MATCH(C145,ファミリ引用特許WO!$A$2:$A$241,0),1)&amp;":"&amp;ADDRESS(MATCH(C145,ファミリ引用特許WO!$A$2:$A$241,0),19)),Y145)&gt;0,"Yes","No")),"")</f>
        <v>ISR無し</v>
      </c>
      <c r="AQ145" s="55" t="str">
        <f ca="1">IF(OR(LEFT(R145)="特",LEFT(R145)="実",AND(OR(LEFT(R145,2)="US",LEFT(R145,2)="WO",LEFT(R145,2)="GB",LEFT(R145,2)="EP",LEFT(R145,2)="DE"),OR(MID(R145,3,1)="1",MID(R145,3,1)="2",MID(R145,3,1)="3",MID(R145,3,1)="4",MID(R145,3,1)="5",MID(R145,3,1)="6",MID(R145,3,1)="7",MID(R145,3,1)="8",MID(R145,3,1)="9",MID(R145,3,1)="0"))),IF(VLOOKUP(C145,'ファミリ引用特許表記修正（ex.A2→A）'!$A$2:$B$241,2,FALSE)=0,"family無し",IF(COUNTIF(INDIRECT("'ファミリ引用特許表記修正（ex.A2→A）'!"&amp;ADDRESS(MATCH(C145,'ファミリ引用特許表記修正（ex.A2→A）'!$A$2:$A$241,0),1)&amp;":"&amp;ADDRESS(MATCH(C145,'ファミリ引用特許表記修正（ex.A2→A）'!$A$2:$A$241,0),171)),R145)+COUNTIF(INDIRECT("'ファミリ引用特許表記修正（ex.A2→A）'!"&amp;ADDRESS(MATCH(C145,'ファミリ引用特許表記修正（ex.A2→A）'!$A$2:$A$241,0),1)&amp;":"&amp;ADDRESS(MATCH(C145,'ファミリ引用特許表記修正（ex.A2→A）'!$A$2:$A$241,0),171)),S145)+COUNTIF(INDIRECT("'ファミリ引用特許表記修正（ex.A2→A）'!"&amp;ADDRESS(MATCH(C145,'ファミリ引用特許表記修正（ex.A2→A）'!$A$2:$A$241,0),1)&amp;":"&amp;ADDRESS(MATCH(C145,'ファミリ引用特許表記修正（ex.A2→A）'!$A$2:$A$241,0),171)),T145)+COUNTIF(INDIRECT("'ファミリ引用特許表記修正（ex.A2→A）'!"&amp;ADDRESS(MATCH(C145,'ファミリ引用特許表記修正（ex.A2→A）'!$A$2:$A$241,0),1)&amp;":"&amp;ADDRESS(MATCH(C145,'ファミリ引用特許表記修正（ex.A2→A）'!$A$2:$A$241,0),171)),W145)+COUNTIF(INDIRECT("'ファミリ引用特許表記修正（ex.A2→A）'!"&amp;ADDRESS(MATCH(C145,'ファミリ引用特許表記修正（ex.A2→A）'!$A$2:$A$241,0),1)&amp;":"&amp;ADDRESS(MATCH(C145,'ファミリ引用特許表記修正（ex.A2→A）'!$A$2:$A$241,0),171)),Y145)&gt;0,"Yes","No")),"")</f>
        <v>family無し</v>
      </c>
      <c r="AR145" s="193" t="str">
        <f>IF(OR(LEFT(R145)="特",LEFT(R145)="実",AND(OR(LEFT(R145,2)="US",LEFT(R145,2)="WO",LEFT(R145,2)="GB",LEFT(R145,2)="EP",LEFT(R145,2)="DE"),OR(MID(R145,3,1)="1",MID(R145,3,1)="2",MID(R145,3,1)="3",MID(R145,3,1)="4",MID(R145,3,1)="5",MID(R145,3,1)="6",MID(R145,3,1)="7",MID(R145,3,1)="8",MID(R145,3,1)="9",MID(R145,3,1)="0",))),"",VLOOKUP($C145,ファミリ発明者引用文献!A$3:B$235,2,FALSE))</f>
        <v/>
      </c>
      <c r="AS145" s="55" t="str">
        <f>VLOOKUP(C145,ファミリ引用文献WO!A$2:B$241,2,FALSE)</f>
        <v/>
      </c>
      <c r="AT145" s="58" t="str">
        <f>VLOOKUP(C145,ファミリ引用文献!A$3:B$242,2,FALSE)</f>
        <v/>
      </c>
      <c r="AU145" s="58" t="str">
        <f>VLOOKUP(C145,審判データ!AH$2:BT$379,39,FALSE)</f>
        <v>特開2001-233709;特許04536223</v>
      </c>
      <c r="AV145" s="62" t="str">
        <f ca="1">IF(INDIRECT("審判データ!"&amp;ADDRESS(MATCH(C145,審判データ!$AH$1:$AH$379,0),32))="早期審査の対象とする","早期審査","")</f>
        <v/>
      </c>
      <c r="AW145" s="665" t="str">
        <f t="shared" si="11"/>
        <v/>
      </c>
      <c r="AX145" s="666" t="str">
        <f>IF(LEFT(AE145,3)="日本特",IF(LEFT(C145)="特",VLOOKUP(C145,'本件、証拠文献テーマコード'!G$2:I$376,3,FALSE),VLOOKUP(C145,'本件、証拠文献テーマコード'!B$2:I$376,8,FALSE)),"")</f>
        <v>2B121,4H011</v>
      </c>
      <c r="AY145" s="666" t="str">
        <f>IF(LEFT(AE145,3)="日本特",IF(OR(MID(R145,2,1)="開",MID(R145,2,1)="表",MID(R145,2,1)="登"),VLOOKUP(R145,'本件、証拠文献テーマコード'!C$2:I$379,7,FALSE),VLOOKUP(R145,'本件、証拠文献テーマコード'!G$2:I$379,3,FALSE)),"")</f>
        <v>証拠が古すぎてデータ無し</v>
      </c>
      <c r="AZ145" s="54"/>
    </row>
    <row r="146" spans="1:52" ht="54" x14ac:dyDescent="0.15">
      <c r="A146" s="860"/>
      <c r="B146" s="586" t="str">
        <f ca="1">IF(A146="",B145,INDIRECT("審判データ!"&amp;ADDRESS(MATCH(A146,審判データ!$HC$1:$HC$379,0),20))&amp;" / "&amp;INDIRECT("審判データ!"&amp;ADDRESS(MATCH(A146,審判データ!$HC$1:$HC$379,0),21)))</f>
        <v>2012 / 29-2</v>
      </c>
      <c r="C146" s="682">
        <v>4536223</v>
      </c>
      <c r="D146" s="284" t="s">
        <v>1773</v>
      </c>
      <c r="E146" s="163" t="str">
        <f ca="1">INDIRECT("審判データ!"&amp;ADDRESS(MATCH(C146,審判データ!$AH$1:$AH$379,0),55))</f>
        <v>アース製薬株式会社</v>
      </c>
      <c r="F146" s="43" t="str">
        <f ca="1">INDIRECT("審判データ!"&amp;ADDRESS(MATCH(C146,審判データ!$AH$1:$AH$379,0),56))</f>
        <v>根岸　務;岡野　隆治;山本　輝樹;河本　尚一</v>
      </c>
      <c r="G146" s="43" t="str">
        <f ca="1">INDIRECT("審判データ!"&amp;ADDRESS(MATCH(C146,審判データ!$AH$1:$AH$379,0),72))</f>
        <v>特開2001-233709;特許04536223</v>
      </c>
      <c r="H146" s="43" t="str">
        <f ca="1">INDIRECT("審判データ!"&amp;ADDRESS(MATCH(C146,審判データ!$AH$1:$AH$379,0),41))</f>
        <v>A01N 35/02;A01M  1/02;A01N 63/02;A01N 65/00</v>
      </c>
      <c r="I146" s="43" t="str">
        <f ca="1">INDIRECT("審判データ!"&amp;ADDRESS(MATCH(C146,審判データ!$AH$1:$AH$379,0),49))</f>
        <v>A01M   1/02@AFI(JP);A01N  35/02@AFI(JP);A01N  37/02@ALI(JP);A01N  63/02@ALI(JP);A01N  65/00@ALI(JP);A01P  19/00@ALI(JP)</v>
      </c>
      <c r="J146" s="43" t="str">
        <f ca="1">INDIRECT("審判データ!"&amp;ADDRESS(MATCH(C146,審判データ!$AH$1:$AH$379,0),51))</f>
        <v>A01M  1/02        A;A01N 35/02;A01N 63/02        Z;A01N 65/00        G;A01N 65/00        Z;A01N 37/02;A01P 19/00</v>
      </c>
      <c r="K146" s="43" t="str">
        <f ca="1">INDIRECT("審判データ!"&amp;ADDRESS(MATCH(C146,審判データ!$AH$1:$AH$379,0),53))</f>
        <v>2B121 AA14;2B121 BA03;2B121 BA04;2B121 BA60;2B121 CC13;2B121 CC28;2B121 CC29;2B121 CC31;2B121 EA01;2B121 FA02;4H011 AC07;4H011 BA06;4H011 BA08;4H011 BB21;4H011 BB22;4H011 DA12;4H011 DD05;4H011 DG03</v>
      </c>
      <c r="L146" s="1005"/>
      <c r="M146" s="984"/>
      <c r="N146" s="1007"/>
      <c r="O146" s="1020"/>
      <c r="P146" s="1081"/>
      <c r="Q146" s="676" t="s">
        <v>1824</v>
      </c>
      <c r="R146" s="644" t="s">
        <v>22581</v>
      </c>
      <c r="S146" s="646" t="str">
        <f>IF(OR(LEFT(R146)="特",LEFT(R146)="実"),VLOOKUP(R146,'証拠（JP特許）'!$B$2:$D$299,2,FALSE),IF(AND(OR(LEFT(R146,2)="US",LEFT(R146,2)="WO",LEFT(R146,2)="GB",LEFT(R146,2)="EP",LEFT(R146,2)="DE"),OR(MID(R146,3,1)="1",MID(R146,3,1)="2",MID(R146,3,1)="3",MID(R146,3,1)="4",MID(R146,3,1)="5",MID(R146,3,1)="6",MID(R146,3,1)="7",MID(R146,3,1)="8",MID(R146,3,1)="9",MID(R146,3,1)="0")),VLOOKUP(R146,'証拠（WW特許）'!$B$2:$C$90,2,FALSE),"_"))</f>
        <v>_</v>
      </c>
      <c r="T146" s="644" t="str">
        <f>IF(OR(LEFT(R146)="特",LEFT(R146)="実"),VLOOKUP(R146,'証拠（JP特許）'!$B$2:$E$299,4,FALSE),"_")</f>
        <v>_</v>
      </c>
      <c r="U146" s="694" t="s">
        <v>94</v>
      </c>
      <c r="V146" s="689" t="s">
        <v>25</v>
      </c>
      <c r="W146" s="690" t="str">
        <f t="shared" si="13"/>
        <v/>
      </c>
      <c r="X146" s="691"/>
      <c r="Y146" s="691" t="str">
        <f t="shared" si="14"/>
        <v/>
      </c>
      <c r="Z146" s="91" t="str">
        <f ca="1">IF(OR(LEFT(R146)="特",LEFT(R146)="実",AND(OR(LEFT(R146,2)="US",LEFT(R146,2)="WO",LEFT(R146,2)="GB",LEFT(R146,2)="EP",LEFT(R146,2)="DE"),OR(MID(R146,3,1)="1",MID(R146,3,1)="2",MID(R146,3,1)="3",MID(R146,3,1)="4",MID(R146,3,1)="5",MID(R146,3,1)="6",MID(R146,3,1)="7",MID(R146,3,1)="8",MID(R146,3,1)="9",MID(R146,3,1)="0",))),IF(COUNTIF(INDIRECT("拒絶理由・拒絶査定・異議申立!"&amp;ADDRESS(MATCH(C146,拒絶理由・拒絶査定・異議申立!B$1:B$1000,0),3)&amp;":"&amp;ADDRESS(MATCH(C146,拒絶理由・拒絶査定・異議申立!B$1:B$1000,0),50)),R146)+COUNTIF(INDIRECT("拒絶理由・拒絶査定・異議申立!"&amp;ADDRESS(MATCH(C146,拒絶理由・拒絶査定・異議申立!B$1:B$1000,0),3)&amp;":"&amp;ADDRESS(MATCH(C146,拒絶理由・拒絶査定・異議申立!B$1:B$1000,0),50)),T146)&gt;0,"Yes","No"),"")</f>
        <v/>
      </c>
      <c r="AA146" s="92" t="str">
        <f ca="1">IF(OR(LEFT(R146)="特",LEFT(R146)="実",AND(OR(LEFT(R146,2)="US",LEFT(R146,2)="WO",LEFT(R146,2)="GB",LEFT(R146,2)="EP",LEFT(R146,2)="DE"),OR(MID(R146,3,1)="1",MID(R146,3,1)="2",MID(R146,3,1)="3",MID(R146,3,1)="4",MID(R146,3,1)="5",MID(R146,3,1)="6",MID(R146,3,1)="7",MID(R146,3,1)="8",MID(R146,3,1)="9",MID(R146,3,1)="0",))),IF(COUNTIF(INDIRECT("先行技術調査・登録査定!"&amp;ADDRESS(MATCH(C146,先行技術調査・登録査定!B$1:B$1000,0),3)&amp;":"&amp;ADDRESS(MATCH(C146,先行技術調査・登録査定!B$1:B$1000,0),49)),R146)+COUNTIF(INDIRECT("先行技術調査・登録査定!"&amp;ADDRESS(MATCH(C146,先行技術調査・登録査定!B$1:B$1000,0),3)&amp;":"&amp;ADDRESS(MATCH(C146,先行技術調査・登録査定!B$1:B$1000,0),49)),T146)&gt;0,"Yes","No"),"")</f>
        <v/>
      </c>
      <c r="AB146" s="169" t="str">
        <f t="shared" ca="1" si="10"/>
        <v/>
      </c>
      <c r="AC146" s="94" t="str">
        <f>IF(OR(LEFT(R146)="特",LEFT(R146)="実",AND(OR(LEFT(R146,2)="US",LEFT(R146,2)="WO",LEFT(R146,2)="GB",LEFT(R146,2)="EP",LEFT(R146,2)="DE"),OR(MID(R146,3,1)="1",MID(R146,3,1)="2",MID(R146,3,1)="3",MID(R146,3,1)="4",MID(R146,3,1)="5",MID(R146,3,1)="6",MID(R146,3,1)="7",MID(R146,3,1)="8",MID(R146,3,1)="9",MID(R146,3,1)="0",))),"",VLOOKUP($C146,非特許文献リスト!$A$2:$C$196,2,FALSE))</f>
        <v/>
      </c>
      <c r="AD146" s="95" t="str">
        <f>IF(OR(LEFT(R146)="特",LEFT(R146)="実",AND(OR(LEFT(R146,2)="US",LEFT(R146,2)="WO",LEFT(R146,2)="GB",LEFT(R146,2)="EP",LEFT(R146,2)="DE"),OR(MID(R146,3,1)="1",MID(R146,3,1)="2",MID(R146,3,1)="3",MID(R146,3,1)="4",MID(R146,3,1)="5",MID(R146,3,1)="6",MID(R146,3,1)="7",MID(R146,3,1)="8",MID(R146,3,1)="9",MID(R146,3,1)="0",))),"",VLOOKUP($C146,非特許文献リスト!$A$2:$C$196,3,FALSE))</f>
        <v>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Ｎｏ．２、ｐ．４９－５２,審引用／抽論 00／17380 国内雑誌 京都府畜産研究所試験研究成績、199312、Ｎｏ．３３、ｐ．１１７－１２０,審引用／抽論 00／17381 国内雑誌 畜産の研究、199901、Ｖｏｌ．５３，　Ｎｏ．１、ｐ．２２０－４,審引用／抽論 00／17382 外国雑誌 Ａｌｉｍｅｎｔａ、1977、Ｖｏｌ．１６，　Ｎｏ．２、ｐ．４９－５２,,,,,,,,,,,,,,,,,,,,,,,,,,,,,,,,,,,,,,,,</v>
      </c>
      <c r="AE146" s="175" t="str">
        <f t="shared" si="12"/>
        <v/>
      </c>
      <c r="AF146" s="176" t="str">
        <f>IF(OR(LEFT(R146)="特",LEFT(R146)="実"),VLOOKUP(R146,'証拠（JP特許）'!$B$2:$AB$299,10,FALSE),IF(AND(OR(LEFT(R146,2)="US",LEFT(R146,2)="WO",LEFT(R146,2)="GB",LEFT(R146,2)="EP",LEFT(R146,2)="DE"),OR(MID(R146,3,1)="1",MID(R146,3,1)="2",MID(R146,3,1)="3",MID(R146,3,1)="4",MID(R146,3,1)="5",MID(R146,3,1)="6",MID(R146,3,1)="7",MID(R146,3,1)="8",MID(R146,3,1)="9",MID(R146,3,1)="0",)),VLOOKUP(R146,'証拠（WW特許）'!$B$2:$M$90,8,FALSE),""))</f>
        <v/>
      </c>
      <c r="AG146" s="176" t="str">
        <f>IF(OR(LEFT(R146)="特",LEFT(R146)="実"),VLOOKUP(R146,'証拠（JP特許）'!$B$2:$AB$299,26,FALSE),IF(AND(OR(LEFT(R146,2)="US",LEFT(R146,2)="WO",LEFT(R146,2)="GB",LEFT(R146,2)="EP",LEFT(R146,2)="DE"),OR(MID(R146,3,1)="1",MID(R146,3,1)="2",MID(R146,3,1)="3",MID(R146,3,1)="4",MID(R146,3,1)="5",MID(R146,3,1)="6",MID(R146,3,1)="7",MID(R146,3,1)="8",MID(R146,3,1)="9",MID(R146,3,1)="0",)),VLOOKUP(R146,'証拠（WW特許）'!$B$2:$M$90,12,FALSE),""))</f>
        <v/>
      </c>
      <c r="AH146" s="58" t="str">
        <f>IF(OR(LEFT(R146)="特",LEFT(R146)="実"),VLOOKUP(R146,'証拠（JP特許）'!$B$2:$X$299,20,FALSE),IF(AND(OR(LEFT(R146,2)="US",LEFT(R146,2)="WO",LEFT(R146,2)="GB",LEFT(R146,2)="EP",LEFT(R146,2)="DE"),OR(MID(R146,3,1)="1",MID(R146,3,1)="2",MID(R146,3,1)="3",MID(R146,3,1)="4",MID(R146,3,1)="5",MID(R146,3,1)="6",MID(R146,3,1)="7",MID(R146,3,1)="8",MID(R146,3,1)="9",MID(R146,3,1)="0",)),VLOOKUP(R146,'証拠（WW特許）'!$B$2:$U$90,20,FALSE),""))</f>
        <v/>
      </c>
      <c r="AI146" s="58" t="str">
        <f>IF(OR(LEFT(R146)="特",LEFT(R146)="実"),VLOOKUP(R146,'証拠（JP特許）'!$B$2:$X$299,21,FALSE),"")</f>
        <v/>
      </c>
      <c r="AJ146" s="58" t="str">
        <f>IF(OR(LEFT(R146)="特",LEFT(R146)="実"),VLOOKUP(R146,'証拠（JP特許）'!$B$2:$X$299,22,FALSE),"")</f>
        <v/>
      </c>
      <c r="AK146" s="59" t="str">
        <f>IF(OR(LEFT(R146)="特",LEFT(R146)="実"),VLOOKUP(R146,'証拠（JP特許）'!$B$2:$X$299,17,FALSE),IF(AND(OR(LEFT(R146,2)="US",LEFT(R146,2)="WO",LEFT(R146,2)="GB",LEFT(R146,2)="EP",LEFT(R146,2)="DE"),OR(MID(R146,3,1)="1",MID(R146,3,1)="2",MID(R146,3,1)="3",MID(R146,3,1)="4",MID(R146,3,1)="5",MID(R146,3,1)="6",MID(R146,3,1)="7",MID(R146,3,1)="8",MID(R146,3,1)="9",MID(R146,3,1)="0",)),VLOOKUP(R146,'証拠（WW特許）'!$B$2:$U$90,16,FALSE),""))</f>
        <v/>
      </c>
      <c r="AL146" s="58"/>
      <c r="AM146" s="58"/>
      <c r="AN146" s="58"/>
      <c r="AO146" s="58" t="str">
        <f ca="1">IF(OR(LEFT(R146)="特",LEFT(R146)="実",AND(OR(LEFT(R146,2)="US",LEFT(R146,2)="WO",LEFT(R146,2)="GB",LEFT(R146,2)="EP",LEFT(R146,2)="DE"),OR(MID(R146,3,1)="1",MID(R146,3,1)="2",MID(R146,3,1)="3",MID(R146,3,1)="4",MID(R146,3,1)="5",MID(R146,3,1)="6",MID(R146,3,1)="7",MID(R146,3,1)="8",MID(R146,3,1)="9",MID(R146,3,1)="0"))),IF(COUNTIF(INDIRECT("発明者引用!"&amp;ADDRESS(MATCH(C146,発明者引用!B$1:B$196,0),4)&amp;":"&amp;ADDRESS(MATCH(C146,発明者引用!B$1:B$196,0),17)),R146)+COUNTIF(INDIRECT("発明者引用!"&amp;ADDRESS(MATCH(C146,発明者引用!B$1:B$196,0),4)&amp;":"&amp;ADDRESS(MATCH(C146,発明者引用!B$1:B$196,0),17)),#REF!)+COUNTIF(INDIRECT("発明者引用!"&amp;ADDRESS(MATCH(C146,発明者引用!B$1:B$196,0),4)&amp;":"&amp;ADDRESS(MATCH(C146,発明者引用!B$1:B$196,0),17)),T146)&gt;0,"Yes","No"),"")</f>
        <v/>
      </c>
      <c r="AP146" s="58" t="str">
        <f ca="1">IF(OR(LEFT(R146)="特",LEFT(R146)="実",AND(OR(LEFT(R146,2)="US",LEFT(R146,2)="WO",LEFT(R146,2)="GB",LEFT(R146,2)="EP",LEFT(R146,2)="DE"),OR(MID(R146,3,1)="1",MID(R146,3,1)="2",MID(R146,3,1)="3",MID(R146,3,1)="4",MID(R146,3,1)="5",MID(R146,3,1)="6",MID(R146,3,1)="7",MID(R146,3,1)="8",MID(R146,3,1)="9",MID(R146,3,1)="0"))),IF(VLOOKUP(C146,ファミリ引用特許WO!$A$2:$B$241,2,FALSE)+VLOOKUP(C146,ファミリ引用文献WO!$A$2:$C$241,3,FALSE)=0,"ISR無し",IF(COUNTIF(INDIRECT("ファミリ引用特許WO!"&amp;ADDRESS(MATCH(C146,ファミリ引用特許WO!$A$2:$A$241,0),1)&amp;":"&amp;ADDRESS(MATCH(C146,ファミリ引用特許WO!$A$2:$A$241,0),19)),R146)+COUNTIF(INDIRECT("ファミリ引用特許WO!"&amp;ADDRESS(MATCH(C146,ファミリ引用特許WO!$A$2:$A$241,0),1)&amp;":"&amp;ADDRESS(MATCH(C146,ファミリ引用特許WO!$A$2:$A$241,0),19)),S146)+COUNTIF(INDIRECT("ファミリ引用特許WO!"&amp;ADDRESS(MATCH(C146,ファミリ引用特許WO!$A$2:$A$241,0),1)&amp;":"&amp;ADDRESS(MATCH(C146,ファミリ引用特許WO!$A$2:$A$241,0),19)),T146)+COUNTIF(INDIRECT("ファミリ引用特許WO!"&amp;ADDRESS(MATCH(C146,ファミリ引用特許WO!$A$2:$A$241,0),1)&amp;":"&amp;ADDRESS(MATCH(C146,ファミリ引用特許WO!$A$2:$A$241,0),19)),W146)+COUNTIF(INDIRECT("ファミリ引用特許WO!"&amp;ADDRESS(MATCH(C146,ファミリ引用特許WO!$A$2:$A$241,0),1)&amp;":"&amp;ADDRESS(MATCH(C146,ファミリ引用特許WO!$A$2:$A$241,0),19)),Y146)&gt;0,"Yes","No")),"")</f>
        <v/>
      </c>
      <c r="AQ146" s="55" t="str">
        <f ca="1">IF(OR(LEFT(R146)="特",LEFT(R146)="実",AND(OR(LEFT(R146,2)="US",LEFT(R146,2)="WO",LEFT(R146,2)="GB",LEFT(R146,2)="EP",LEFT(R146,2)="DE"),OR(MID(R146,3,1)="1",MID(R146,3,1)="2",MID(R146,3,1)="3",MID(R146,3,1)="4",MID(R146,3,1)="5",MID(R146,3,1)="6",MID(R146,3,1)="7",MID(R146,3,1)="8",MID(R146,3,1)="9",MID(R146,3,1)="0"))),IF(VLOOKUP(C146,'ファミリ引用特許表記修正（ex.A2→A）'!$A$2:$B$241,2,FALSE)=0,"family無し",IF(COUNTIF(INDIRECT("'ファミリ引用特許表記修正（ex.A2→A）'!"&amp;ADDRESS(MATCH(C146,'ファミリ引用特許表記修正（ex.A2→A）'!$A$2:$A$241,0),1)&amp;":"&amp;ADDRESS(MATCH(C146,'ファミリ引用特許表記修正（ex.A2→A）'!$A$2:$A$241,0),171)),R146)+COUNTIF(INDIRECT("'ファミリ引用特許表記修正（ex.A2→A）'!"&amp;ADDRESS(MATCH(C146,'ファミリ引用特許表記修正（ex.A2→A）'!$A$2:$A$241,0),1)&amp;":"&amp;ADDRESS(MATCH(C146,'ファミリ引用特許表記修正（ex.A2→A）'!$A$2:$A$241,0),171)),S146)+COUNTIF(INDIRECT("'ファミリ引用特許表記修正（ex.A2→A）'!"&amp;ADDRESS(MATCH(C146,'ファミリ引用特許表記修正（ex.A2→A）'!$A$2:$A$241,0),1)&amp;":"&amp;ADDRESS(MATCH(C146,'ファミリ引用特許表記修正（ex.A2→A）'!$A$2:$A$241,0),171)),T146)+COUNTIF(INDIRECT("'ファミリ引用特許表記修正（ex.A2→A）'!"&amp;ADDRESS(MATCH(C146,'ファミリ引用特許表記修正（ex.A2→A）'!$A$2:$A$241,0),1)&amp;":"&amp;ADDRESS(MATCH(C146,'ファミリ引用特許表記修正（ex.A2→A）'!$A$2:$A$241,0),171)),W146)+COUNTIF(INDIRECT("'ファミリ引用特許表記修正（ex.A2→A）'!"&amp;ADDRESS(MATCH(C146,'ファミリ引用特許表記修正（ex.A2→A）'!$A$2:$A$241,0),1)&amp;":"&amp;ADDRESS(MATCH(C146,'ファミリ引用特許表記修正（ex.A2→A）'!$A$2:$A$241,0),171)),Y146)&gt;0,"Yes","No")),"")</f>
        <v/>
      </c>
      <c r="AR146" s="193" t="str">
        <f>IF(OR(LEFT(R146)="特",LEFT(R146)="実",AND(OR(LEFT(R146,2)="US",LEFT(R146,2)="WO",LEFT(R146,2)="GB",LEFT(R146,2)="EP",LEFT(R146,2)="DE"),OR(MID(R146,3,1)="1",MID(R146,3,1)="2",MID(R146,3,1)="3",MID(R146,3,1)="4",MID(R146,3,1)="5",MID(R146,3,1)="6",MID(R146,3,1)="7",MID(R146,3,1)="8",MID(R146,3,1)="9",MID(R146,3,1)="0",))),"",VLOOKUP($C146,ファミリ発明者引用文献!A$3:B$235,2,FALSE))</f>
        <v>,,</v>
      </c>
      <c r="AS146" s="55" t="str">
        <f>VLOOKUP(C146,ファミリ引用文献WO!A$2:B$241,2,FALSE)</f>
        <v/>
      </c>
      <c r="AT146" s="58" t="str">
        <f>VLOOKUP(C146,ファミリ引用文献!A$3:B$242,2,FALSE)</f>
        <v/>
      </c>
      <c r="AU146" s="58" t="str">
        <f>VLOOKUP(C146,審判データ!AH$2:BT$379,39,FALSE)</f>
        <v>特開2001-233709;特許04536223</v>
      </c>
      <c r="AV146" s="62" t="str">
        <f ca="1">IF(INDIRECT("審判データ!"&amp;ADDRESS(MATCH(C146,審判データ!$AH$1:$AH$379,0),32))="早期審査の対象とする","早期審査","")</f>
        <v/>
      </c>
      <c r="AW146" s="665" t="str">
        <f t="shared" si="11"/>
        <v/>
      </c>
      <c r="AX146" s="666" t="str">
        <f>IF(LEFT(AE146,3)="日本特",IF(LEFT(C146)="特",VLOOKUP(C146,'本件、証拠文献テーマコード'!G$2:I$376,3,FALSE),VLOOKUP(C146,'本件、証拠文献テーマコード'!B$2:I$376,8,FALSE)),"")</f>
        <v/>
      </c>
      <c r="AY146" s="666" t="str">
        <f>IF(LEFT(AE146,3)="日本特",IF(OR(MID(R146,2,1)="開",MID(R146,2,1)="表",MID(R146,2,1)="登"),VLOOKUP(R146,'本件、証拠文献テーマコード'!C$2:I$379,7,FALSE),VLOOKUP(R146,'本件、証拠文献テーマコード'!G$2:I$379,3,FALSE)),"")</f>
        <v/>
      </c>
      <c r="AZ146" s="54"/>
    </row>
    <row r="147" spans="1:52" ht="54" x14ac:dyDescent="0.15">
      <c r="A147" s="858" t="s">
        <v>22582</v>
      </c>
      <c r="B147" s="586" t="str">
        <f ca="1">IF(A147="",B146,INDIRECT("審判データ!"&amp;ADDRESS(MATCH(A147,審判データ!$HC$1:$HC$379,0),20))&amp;" / "&amp;INDIRECT("審判データ!"&amp;ADDRESS(MATCH(A147,審判データ!$HC$1:$HC$379,0),21)))</f>
        <v>2012 / 29-2</v>
      </c>
      <c r="C147" s="675">
        <v>4334115</v>
      </c>
      <c r="D147" s="274" t="s">
        <v>1830</v>
      </c>
      <c r="E147" s="163" t="str">
        <f ca="1">INDIRECT("審判データ!"&amp;ADDRESS(MATCH(C147,審判データ!$AH$1:$AH$379,0),55))</f>
        <v>大日本印刷株式会社</v>
      </c>
      <c r="F147" s="43" t="str">
        <f ca="1">INDIRECT("審判データ!"&amp;ADDRESS(MATCH(C147,審判データ!$AH$1:$AH$379,0),56))</f>
        <v>岡本　秀彦;桑野　誠司</v>
      </c>
      <c r="G147" s="43" t="str">
        <f ca="1">INDIRECT("審判データ!"&amp;ADDRESS(MATCH(C147,審判データ!$AH$1:$AH$379,0),72))</f>
        <v xml:space="preserve"> </v>
      </c>
      <c r="H147" s="43" t="str">
        <f ca="1">INDIRECT("審判データ!"&amp;ADDRESS(MATCH(C147,審判データ!$AH$1:$AH$379,0),41))</f>
        <v>B65B 43/52;B65B  7/16;B65G 43/00</v>
      </c>
      <c r="I147" s="43" t="str">
        <f ca="1">INDIRECT("審判データ!"&amp;ADDRESS(MATCH(C147,審判データ!$AH$1:$AH$379,0),49))</f>
        <v>B65B  43/52@AFI(JP);B65B   7/16@ALI(JP);B65G  43/00@ALI(JP)</v>
      </c>
      <c r="J147" s="43" t="str">
        <f ca="1">INDIRECT("審判データ!"&amp;ADDRESS(MATCH(C147,審判データ!$AH$1:$AH$379,0),51))</f>
        <v>B65B 43/52        B;B65B  7/16        A;B65G 43/00        D</v>
      </c>
      <c r="K147" s="43" t="str">
        <f ca="1">INDIRECT("審判データ!"&amp;ADDRESS(MATCH(C147,審判データ!$AH$1:$AH$379,0),53))</f>
        <v>3E030 AA03;3E030 DA06;3E030 DA08;3E030 EA01;3E030 GA04;3E049 AA04;3E049 BA01;3E049 CA05;3E049 DA02;3E049 DB01;3F027 AA04;3F027 CA03;3F027 DA01;3F027 EA01</v>
      </c>
      <c r="L147" s="1004" t="s">
        <v>22583</v>
      </c>
      <c r="M147" s="982" t="s">
        <v>876</v>
      </c>
      <c r="N147" s="1006" t="s">
        <v>22584</v>
      </c>
      <c r="O147" s="1008">
        <v>0</v>
      </c>
      <c r="P147" s="1075" t="s">
        <v>22585</v>
      </c>
      <c r="Q147" s="676" t="s">
        <v>91</v>
      </c>
      <c r="R147" s="644" t="s">
        <v>22586</v>
      </c>
      <c r="S147" s="646" t="str">
        <f>IF(OR(LEFT(R147)="特",LEFT(R147)="実"),VLOOKUP(R147,'証拠（JP特許）'!$B$2:$D$299,2,FALSE),IF(AND(OR(LEFT(R147,2)="US",LEFT(R147,2)="WO",LEFT(R147,2)="GB",LEFT(R147,2)="EP",LEFT(R147,2)="DE"),OR(MID(R147,3,1)="1",MID(R147,3,1)="2",MID(R147,3,1)="3",MID(R147,3,1)="4",MID(R147,3,1)="5",MID(R147,3,1)="6",MID(R147,3,1)="7",MID(R147,3,1)="8",MID(R147,3,1)="9",MID(R147,3,1)="0")),VLOOKUP(R147,'証拠（WW特許）'!$B$2:$C$90,2,FALSE),"_"))</f>
        <v>_</v>
      </c>
      <c r="T147" s="644" t="str">
        <f>IF(OR(LEFT(R147)="特",LEFT(R147)="実"),VLOOKUP(R147,'証拠（JP特許）'!$B$2:$E$299,4,FALSE),"_")</f>
        <v>_</v>
      </c>
      <c r="U147" s="694" t="s">
        <v>94</v>
      </c>
      <c r="V147" s="689" t="s">
        <v>25</v>
      </c>
      <c r="W147" s="690" t="str">
        <f t="shared" si="13"/>
        <v/>
      </c>
      <c r="X147" s="691"/>
      <c r="Y147" s="691" t="str">
        <f t="shared" si="14"/>
        <v/>
      </c>
      <c r="Z147" s="91" t="str">
        <f ca="1">IF(OR(LEFT(R147)="特",LEFT(R147)="実",AND(OR(LEFT(R147,2)="US",LEFT(R147,2)="WO",LEFT(R147,2)="GB",LEFT(R147,2)="EP",LEFT(R147,2)="DE"),OR(MID(R147,3,1)="1",MID(R147,3,1)="2",MID(R147,3,1)="3",MID(R147,3,1)="4",MID(R147,3,1)="5",MID(R147,3,1)="6",MID(R147,3,1)="7",MID(R147,3,1)="8",MID(R147,3,1)="9",MID(R147,3,1)="0",))),IF(COUNTIF(INDIRECT("拒絶理由・拒絶査定・異議申立!"&amp;ADDRESS(MATCH(C147,拒絶理由・拒絶査定・異議申立!B$1:B$1000,0),3)&amp;":"&amp;ADDRESS(MATCH(C147,拒絶理由・拒絶査定・異議申立!B$1:B$1000,0),50)),R147)+COUNTIF(INDIRECT("拒絶理由・拒絶査定・異議申立!"&amp;ADDRESS(MATCH(C147,拒絶理由・拒絶査定・異議申立!B$1:B$1000,0),3)&amp;":"&amp;ADDRESS(MATCH(C147,拒絶理由・拒絶査定・異議申立!B$1:B$1000,0),50)),T147)&gt;0,"Yes","No"),"")</f>
        <v/>
      </c>
      <c r="AA147" s="92" t="str">
        <f ca="1">IF(OR(LEFT(R147)="特",LEFT(R147)="実",AND(OR(LEFT(R147,2)="US",LEFT(R147,2)="WO",LEFT(R147,2)="GB",LEFT(R147,2)="EP",LEFT(R147,2)="DE"),OR(MID(R147,3,1)="1",MID(R147,3,1)="2",MID(R147,3,1)="3",MID(R147,3,1)="4",MID(R147,3,1)="5",MID(R147,3,1)="6",MID(R147,3,1)="7",MID(R147,3,1)="8",MID(R147,3,1)="9",MID(R147,3,1)="0",))),IF(COUNTIF(INDIRECT("先行技術調査・登録査定!"&amp;ADDRESS(MATCH(C147,先行技術調査・登録査定!B$1:B$1000,0),3)&amp;":"&amp;ADDRESS(MATCH(C147,先行技術調査・登録査定!B$1:B$1000,0),49)),R147)+COUNTIF(INDIRECT("先行技術調査・登録査定!"&amp;ADDRESS(MATCH(C147,先行技術調査・登録査定!B$1:B$1000,0),3)&amp;":"&amp;ADDRESS(MATCH(C147,先行技術調査・登録査定!B$1:B$1000,0),49)),T147)&gt;0,"Yes","No"),"")</f>
        <v/>
      </c>
      <c r="AB147" s="169" t="str">
        <f t="shared" ca="1" si="10"/>
        <v/>
      </c>
      <c r="AC147" s="94" t="str">
        <f>IF(OR(LEFT(R147)="特",LEFT(R147)="実",AND(OR(LEFT(R147,2)="US",LEFT(R147,2)="WO",LEFT(R147,2)="GB",LEFT(R147,2)="EP",LEFT(R147,2)="DE"),OR(MID(R147,3,1)="1",MID(R147,3,1)="2",MID(R147,3,1)="3",MID(R147,3,1)="4",MID(R147,3,1)="5",MID(R147,3,1)="6",MID(R147,3,1)="7",MID(R147,3,1)="8",MID(R147,3,1)="9",MID(R147,3,1)="0",))),"",VLOOKUP($C147,非特許文献リスト!$A$2:$C$196,2,FALSE))</f>
        <v/>
      </c>
      <c r="AD147" s="95" t="str">
        <f>IF(OR(LEFT(R147)="特",LEFT(R147)="実",AND(OR(LEFT(R147,2)="US",LEFT(R147,2)="WO",LEFT(R147,2)="GB",LEFT(R147,2)="EP",LEFT(R147,2)="DE"),OR(MID(R147,3,1)="1",MID(R147,3,1)="2",MID(R147,3,1)="3",MID(R147,3,1)="4",MID(R147,3,1)="5",MID(R147,3,1)="6",MID(R147,3,1)="7",MID(R147,3,1)="8",MID(R147,3,1)="9",MID(R147,3,1)="0",))),"",VLOOKUP($C147,非特許文献リスト!$A$2:$C$196,3,FALSE))</f>
        <v/>
      </c>
      <c r="AE147" s="175" t="str">
        <f t="shared" si="12"/>
        <v/>
      </c>
      <c r="AF147" s="176" t="str">
        <f>IF(OR(LEFT(R147)="特",LEFT(R147)="実"),VLOOKUP(R147,'証拠（JP特許）'!$B$2:$AB$299,10,FALSE),IF(AND(OR(LEFT(R147,2)="US",LEFT(R147,2)="WO",LEFT(R147,2)="GB",LEFT(R147,2)="EP",LEFT(R147,2)="DE"),OR(MID(R147,3,1)="1",MID(R147,3,1)="2",MID(R147,3,1)="3",MID(R147,3,1)="4",MID(R147,3,1)="5",MID(R147,3,1)="6",MID(R147,3,1)="7",MID(R147,3,1)="8",MID(R147,3,1)="9",MID(R147,3,1)="0",)),VLOOKUP(R147,'証拠（WW特許）'!$B$2:$M$90,8,FALSE),""))</f>
        <v/>
      </c>
      <c r="AG147" s="176" t="str">
        <f>IF(OR(LEFT(R147)="特",LEFT(R147)="実"),VLOOKUP(R147,'証拠（JP特許）'!$B$2:$AB$299,26,FALSE),IF(AND(OR(LEFT(R147,2)="US",LEFT(R147,2)="WO",LEFT(R147,2)="GB",LEFT(R147,2)="EP",LEFT(R147,2)="DE"),OR(MID(R147,3,1)="1",MID(R147,3,1)="2",MID(R147,3,1)="3",MID(R147,3,1)="4",MID(R147,3,1)="5",MID(R147,3,1)="6",MID(R147,3,1)="7",MID(R147,3,1)="8",MID(R147,3,1)="9",MID(R147,3,1)="0",)),VLOOKUP(R147,'証拠（WW特許）'!$B$2:$M$90,12,FALSE),""))</f>
        <v/>
      </c>
      <c r="AH147" s="58" t="str">
        <f>IF(OR(LEFT(R147)="特",LEFT(R147)="実"),VLOOKUP(R147,'証拠（JP特許）'!$B$2:$X$299,20,FALSE),IF(AND(OR(LEFT(R147,2)="US",LEFT(R147,2)="WO",LEFT(R147,2)="GB",LEFT(R147,2)="EP",LEFT(R147,2)="DE"),OR(MID(R147,3,1)="1",MID(R147,3,1)="2",MID(R147,3,1)="3",MID(R147,3,1)="4",MID(R147,3,1)="5",MID(R147,3,1)="6",MID(R147,3,1)="7",MID(R147,3,1)="8",MID(R147,3,1)="9",MID(R147,3,1)="0",)),VLOOKUP(R147,'証拠（WW特許）'!$B$2:$U$90,20,FALSE),""))</f>
        <v/>
      </c>
      <c r="AI147" s="58" t="str">
        <f>IF(OR(LEFT(R147)="特",LEFT(R147)="実"),VLOOKUP(R147,'証拠（JP特許）'!$B$2:$X$299,21,FALSE),"")</f>
        <v/>
      </c>
      <c r="AJ147" s="58" t="str">
        <f>IF(OR(LEFT(R147)="特",LEFT(R147)="実"),VLOOKUP(R147,'証拠（JP特許）'!$B$2:$X$299,22,FALSE),"")</f>
        <v/>
      </c>
      <c r="AK147" s="59" t="str">
        <f>IF(OR(LEFT(R147)="特",LEFT(R147)="実"),VLOOKUP(R147,'証拠（JP特許）'!$B$2:$X$299,17,FALSE),IF(AND(OR(LEFT(R147,2)="US",LEFT(R147,2)="WO",LEFT(R147,2)="GB",LEFT(R147,2)="EP",LEFT(R147,2)="DE"),OR(MID(R147,3,1)="1",MID(R147,3,1)="2",MID(R147,3,1)="3",MID(R147,3,1)="4",MID(R147,3,1)="5",MID(R147,3,1)="6",MID(R147,3,1)="7",MID(R147,3,1)="8",MID(R147,3,1)="9",MID(R147,3,1)="0",)),VLOOKUP(R147,'証拠（WW特許）'!$B$2:$U$90,16,FALSE),""))</f>
        <v/>
      </c>
      <c r="AL147" s="58"/>
      <c r="AM147" s="58"/>
      <c r="AN147" s="58"/>
      <c r="AO147" s="58" t="str">
        <f ca="1">IF(OR(LEFT(R147)="特",LEFT(R147)="実",AND(OR(LEFT(R147,2)="US",LEFT(R147,2)="WO",LEFT(R147,2)="GB",LEFT(R147,2)="EP",LEFT(R147,2)="DE"),OR(MID(R147,3,1)="1",MID(R147,3,1)="2",MID(R147,3,1)="3",MID(R147,3,1)="4",MID(R147,3,1)="5",MID(R147,3,1)="6",MID(R147,3,1)="7",MID(R147,3,1)="8",MID(R147,3,1)="9",MID(R147,3,1)="0"))),IF(COUNTIF(INDIRECT("発明者引用!"&amp;ADDRESS(MATCH(C147,発明者引用!B$1:B$196,0),4)&amp;":"&amp;ADDRESS(MATCH(C147,発明者引用!B$1:B$196,0),17)),R147)+COUNTIF(INDIRECT("発明者引用!"&amp;ADDRESS(MATCH(C147,発明者引用!B$1:B$196,0),4)&amp;":"&amp;ADDRESS(MATCH(C147,発明者引用!B$1:B$196,0),17)),#REF!)+COUNTIF(INDIRECT("発明者引用!"&amp;ADDRESS(MATCH(C147,発明者引用!B$1:B$196,0),4)&amp;":"&amp;ADDRESS(MATCH(C147,発明者引用!B$1:B$196,0),17)),T147)&gt;0,"Yes","No"),"")</f>
        <v/>
      </c>
      <c r="AP147" s="58" t="str">
        <f ca="1">IF(OR(LEFT(R147)="特",LEFT(R147)="実",AND(OR(LEFT(R147,2)="US",LEFT(R147,2)="WO",LEFT(R147,2)="GB",LEFT(R147,2)="EP",LEFT(R147,2)="DE"),OR(MID(R147,3,1)="1",MID(R147,3,1)="2",MID(R147,3,1)="3",MID(R147,3,1)="4",MID(R147,3,1)="5",MID(R147,3,1)="6",MID(R147,3,1)="7",MID(R147,3,1)="8",MID(R147,3,1)="9",MID(R147,3,1)="0"))),IF(VLOOKUP(C147,ファミリ引用特許WO!$A$2:$B$241,2,FALSE)+VLOOKUP(C147,ファミリ引用文献WO!$A$2:$C$241,3,FALSE)=0,"ISR無し",IF(COUNTIF(INDIRECT("ファミリ引用特許WO!"&amp;ADDRESS(MATCH(C147,ファミリ引用特許WO!$A$2:$A$241,0),1)&amp;":"&amp;ADDRESS(MATCH(C147,ファミリ引用特許WO!$A$2:$A$241,0),19)),R147)+COUNTIF(INDIRECT("ファミリ引用特許WO!"&amp;ADDRESS(MATCH(C147,ファミリ引用特許WO!$A$2:$A$241,0),1)&amp;":"&amp;ADDRESS(MATCH(C147,ファミリ引用特許WO!$A$2:$A$241,0),19)),S147)+COUNTIF(INDIRECT("ファミリ引用特許WO!"&amp;ADDRESS(MATCH(C147,ファミリ引用特許WO!$A$2:$A$241,0),1)&amp;":"&amp;ADDRESS(MATCH(C147,ファミリ引用特許WO!$A$2:$A$241,0),19)),T147)+COUNTIF(INDIRECT("ファミリ引用特許WO!"&amp;ADDRESS(MATCH(C147,ファミリ引用特許WO!$A$2:$A$241,0),1)&amp;":"&amp;ADDRESS(MATCH(C147,ファミリ引用特許WO!$A$2:$A$241,0),19)),W147)+COUNTIF(INDIRECT("ファミリ引用特許WO!"&amp;ADDRESS(MATCH(C147,ファミリ引用特許WO!$A$2:$A$241,0),1)&amp;":"&amp;ADDRESS(MATCH(C147,ファミリ引用特許WO!$A$2:$A$241,0),19)),Y147)&gt;0,"Yes","No")),"")</f>
        <v/>
      </c>
      <c r="AQ147" s="55" t="str">
        <f ca="1">IF(OR(LEFT(R147)="特",LEFT(R147)="実",AND(OR(LEFT(R147,2)="US",LEFT(R147,2)="WO",LEFT(R147,2)="GB",LEFT(R147,2)="EP",LEFT(R147,2)="DE"),OR(MID(R147,3,1)="1",MID(R147,3,1)="2",MID(R147,3,1)="3",MID(R147,3,1)="4",MID(R147,3,1)="5",MID(R147,3,1)="6",MID(R147,3,1)="7",MID(R147,3,1)="8",MID(R147,3,1)="9",MID(R147,3,1)="0"))),IF(VLOOKUP(C147,'ファミリ引用特許表記修正（ex.A2→A）'!$A$2:$B$241,2,FALSE)=0,"family無し",IF(COUNTIF(INDIRECT("'ファミリ引用特許表記修正（ex.A2→A）'!"&amp;ADDRESS(MATCH(C147,'ファミリ引用特許表記修正（ex.A2→A）'!$A$2:$A$241,0),1)&amp;":"&amp;ADDRESS(MATCH(C147,'ファミリ引用特許表記修正（ex.A2→A）'!$A$2:$A$241,0),171)),R147)+COUNTIF(INDIRECT("'ファミリ引用特許表記修正（ex.A2→A）'!"&amp;ADDRESS(MATCH(C147,'ファミリ引用特許表記修正（ex.A2→A）'!$A$2:$A$241,0),1)&amp;":"&amp;ADDRESS(MATCH(C147,'ファミリ引用特許表記修正（ex.A2→A）'!$A$2:$A$241,0),171)),S147)+COUNTIF(INDIRECT("'ファミリ引用特許表記修正（ex.A2→A）'!"&amp;ADDRESS(MATCH(C147,'ファミリ引用特許表記修正（ex.A2→A）'!$A$2:$A$241,0),1)&amp;":"&amp;ADDRESS(MATCH(C147,'ファミリ引用特許表記修正（ex.A2→A）'!$A$2:$A$241,0),171)),T147)+COUNTIF(INDIRECT("'ファミリ引用特許表記修正（ex.A2→A）'!"&amp;ADDRESS(MATCH(C147,'ファミリ引用特許表記修正（ex.A2→A）'!$A$2:$A$241,0),1)&amp;":"&amp;ADDRESS(MATCH(C147,'ファミリ引用特許表記修正（ex.A2→A）'!$A$2:$A$241,0),171)),W147)+COUNTIF(INDIRECT("'ファミリ引用特許表記修正（ex.A2→A）'!"&amp;ADDRESS(MATCH(C147,'ファミリ引用特許表記修正（ex.A2→A）'!$A$2:$A$241,0),1)&amp;":"&amp;ADDRESS(MATCH(C147,'ファミリ引用特許表記修正（ex.A2→A）'!$A$2:$A$241,0),171)),Y147)&gt;0,"Yes","No")),"")</f>
        <v/>
      </c>
      <c r="AR147" s="193" t="str">
        <f>IF(OR(LEFT(R147)="特",LEFT(R147)="実",AND(OR(LEFT(R147,2)="US",LEFT(R147,2)="WO",LEFT(R147,2)="GB",LEFT(R147,2)="EP",LEFT(R147,2)="DE"),OR(MID(R147,3,1)="1",MID(R147,3,1)="2",MID(R147,3,1)="3",MID(R147,3,1)="4",MID(R147,3,1)="5",MID(R147,3,1)="6",MID(R147,3,1)="7",MID(R147,3,1)="8",MID(R147,3,1)="9",MID(R147,3,1)="0",))),"",VLOOKUP($C147,ファミリ発明者引用文献!A$3:B$235,2,FALSE))</f>
        <v>,,</v>
      </c>
      <c r="AS147" s="55" t="str">
        <f>VLOOKUP(C147,ファミリ引用文献WO!A$2:B$241,2,FALSE)</f>
        <v/>
      </c>
      <c r="AT147" s="58" t="str">
        <f>VLOOKUP(C147,ファミリ引用文献!A$3:B$242,2,FALSE)</f>
        <v/>
      </c>
      <c r="AU147" s="58" t="str">
        <f>VLOOKUP(C147,審判データ!AH$2:BT$379,39,FALSE)</f>
        <v xml:space="preserve"> </v>
      </c>
      <c r="AV147" s="62" t="str">
        <f ca="1">IF(INDIRECT("審判データ!"&amp;ADDRESS(MATCH(C147,審判データ!$AH$1:$AH$379,0),32))="早期審査の対象とする","早期審査","")</f>
        <v/>
      </c>
      <c r="AW147" s="665" t="str">
        <f t="shared" si="11"/>
        <v/>
      </c>
      <c r="AX147" s="666" t="str">
        <f>IF(LEFT(AE147,3)="日本特",IF(LEFT(C147)="特",VLOOKUP(C147,'本件、証拠文献テーマコード'!G$2:I$376,3,FALSE),VLOOKUP(C147,'本件、証拠文献テーマコード'!B$2:I$376,8,FALSE)),"")</f>
        <v/>
      </c>
      <c r="AY147" s="666" t="str">
        <f>IF(LEFT(AE147,3)="日本特",IF(OR(MID(R147,2,1)="開",MID(R147,2,1)="表",MID(R147,2,1)="登"),VLOOKUP(R147,'本件、証拠文献テーマコード'!C$2:I$379,7,FALSE),VLOOKUP(R147,'本件、証拠文献テーマコード'!G$2:I$379,3,FALSE)),"")</f>
        <v/>
      </c>
      <c r="AZ147" s="54"/>
    </row>
    <row r="148" spans="1:52" ht="54" x14ac:dyDescent="0.15">
      <c r="A148" s="859"/>
      <c r="B148" s="586" t="str">
        <f ca="1">IF(A148="",B147,INDIRECT("審判データ!"&amp;ADDRESS(MATCH(A148,審判データ!$HC$1:$HC$379,0),20))&amp;" / "&amp;INDIRECT("審判データ!"&amp;ADDRESS(MATCH(A148,審判データ!$HC$1:$HC$379,0),21)))</f>
        <v>2012 / 29-2</v>
      </c>
      <c r="C148" s="692">
        <v>4334115</v>
      </c>
      <c r="D148" s="320" t="s">
        <v>1830</v>
      </c>
      <c r="E148" s="163" t="str">
        <f ca="1">INDIRECT("審判データ!"&amp;ADDRESS(MATCH(C148,審判データ!$AH$1:$AH$379,0),55))</f>
        <v>大日本印刷株式会社</v>
      </c>
      <c r="F148" s="43" t="str">
        <f ca="1">INDIRECT("審判データ!"&amp;ADDRESS(MATCH(C148,審判データ!$AH$1:$AH$379,0),56))</f>
        <v>岡本　秀彦;桑野　誠司</v>
      </c>
      <c r="G148" s="43" t="str">
        <f ca="1">INDIRECT("審判データ!"&amp;ADDRESS(MATCH(C148,審判データ!$AH$1:$AH$379,0),72))</f>
        <v xml:space="preserve"> </v>
      </c>
      <c r="H148" s="43" t="str">
        <f ca="1">INDIRECT("審判データ!"&amp;ADDRESS(MATCH(C148,審判データ!$AH$1:$AH$379,0),41))</f>
        <v>B65B 43/52;B65B  7/16;B65G 43/00</v>
      </c>
      <c r="I148" s="43" t="str">
        <f ca="1">INDIRECT("審判データ!"&amp;ADDRESS(MATCH(C148,審判データ!$AH$1:$AH$379,0),49))</f>
        <v>B65B  43/52@AFI(JP);B65B   7/16@ALI(JP);B65G  43/00@ALI(JP)</v>
      </c>
      <c r="J148" s="43" t="str">
        <f ca="1">INDIRECT("審判データ!"&amp;ADDRESS(MATCH(C148,審判データ!$AH$1:$AH$379,0),51))</f>
        <v>B65B 43/52        B;B65B  7/16        A;B65G 43/00        D</v>
      </c>
      <c r="K148" s="43" t="str">
        <f ca="1">INDIRECT("審判データ!"&amp;ADDRESS(MATCH(C148,審判データ!$AH$1:$AH$379,0),53))</f>
        <v>3E030 AA03;3E030 DA06;3E030 DA08;3E030 EA01;3E030 GA04;3E049 AA04;3E049 BA01;3E049 CA05;3E049 DA02;3E049 DB01;3F027 AA04;3F027 CA03;3F027 DA01;3F027 EA01</v>
      </c>
      <c r="L148" s="1013"/>
      <c r="M148" s="983"/>
      <c r="N148" s="1014"/>
      <c r="O148" s="1015"/>
      <c r="P148" s="1076"/>
      <c r="Q148" s="676" t="s">
        <v>192</v>
      </c>
      <c r="R148" s="644" t="s">
        <v>22587</v>
      </c>
      <c r="S148" s="646" t="str">
        <f>IF(OR(LEFT(R148)="特",LEFT(R148)="実"),VLOOKUP(R148,'証拠（JP特許）'!$B$2:$D$299,2,FALSE),IF(AND(OR(LEFT(R148,2)="US",LEFT(R148,2)="WO",LEFT(R148,2)="GB",LEFT(R148,2)="EP",LEFT(R148,2)="DE"),OR(MID(R148,3,1)="1",MID(R148,3,1)="2",MID(R148,3,1)="3",MID(R148,3,1)="4",MID(R148,3,1)="5",MID(R148,3,1)="6",MID(R148,3,1)="7",MID(R148,3,1)="8",MID(R148,3,1)="9",MID(R148,3,1)="0")),VLOOKUP(R148,'証拠（WW特許）'!$B$2:$C$90,2,FALSE),"_"))</f>
        <v>_</v>
      </c>
      <c r="T148" s="644" t="str">
        <f>IF(OR(LEFT(R148)="特",LEFT(R148)="実"),VLOOKUP(R148,'証拠（JP特許）'!$B$2:$E$299,4,FALSE),"_")</f>
        <v>_</v>
      </c>
      <c r="U148" s="694" t="s">
        <v>94</v>
      </c>
      <c r="V148" s="689" t="s">
        <v>25</v>
      </c>
      <c r="W148" s="690" t="str">
        <f t="shared" si="13"/>
        <v/>
      </c>
      <c r="X148" s="691"/>
      <c r="Y148" s="691" t="str">
        <f t="shared" si="14"/>
        <v/>
      </c>
      <c r="Z148" s="91" t="str">
        <f ca="1">IF(OR(LEFT(R148)="特",LEFT(R148)="実",AND(OR(LEFT(R148,2)="US",LEFT(R148,2)="WO",LEFT(R148,2)="GB",LEFT(R148,2)="EP",LEFT(R148,2)="DE"),OR(MID(R148,3,1)="1",MID(R148,3,1)="2",MID(R148,3,1)="3",MID(R148,3,1)="4",MID(R148,3,1)="5",MID(R148,3,1)="6",MID(R148,3,1)="7",MID(R148,3,1)="8",MID(R148,3,1)="9",MID(R148,3,1)="0",))),IF(COUNTIF(INDIRECT("拒絶理由・拒絶査定・異議申立!"&amp;ADDRESS(MATCH(C148,拒絶理由・拒絶査定・異議申立!B$1:B$1000,0),3)&amp;":"&amp;ADDRESS(MATCH(C148,拒絶理由・拒絶査定・異議申立!B$1:B$1000,0),50)),R148)+COUNTIF(INDIRECT("拒絶理由・拒絶査定・異議申立!"&amp;ADDRESS(MATCH(C148,拒絶理由・拒絶査定・異議申立!B$1:B$1000,0),3)&amp;":"&amp;ADDRESS(MATCH(C148,拒絶理由・拒絶査定・異議申立!B$1:B$1000,0),50)),T148)&gt;0,"Yes","No"),"")</f>
        <v/>
      </c>
      <c r="AA148" s="92" t="str">
        <f ca="1">IF(OR(LEFT(R148)="特",LEFT(R148)="実",AND(OR(LEFT(R148,2)="US",LEFT(R148,2)="WO",LEFT(R148,2)="GB",LEFT(R148,2)="EP",LEFT(R148,2)="DE"),OR(MID(R148,3,1)="1",MID(R148,3,1)="2",MID(R148,3,1)="3",MID(R148,3,1)="4",MID(R148,3,1)="5",MID(R148,3,1)="6",MID(R148,3,1)="7",MID(R148,3,1)="8",MID(R148,3,1)="9",MID(R148,3,1)="0",))),IF(COUNTIF(INDIRECT("先行技術調査・登録査定!"&amp;ADDRESS(MATCH(C148,先行技術調査・登録査定!B$1:B$1000,0),3)&amp;":"&amp;ADDRESS(MATCH(C148,先行技術調査・登録査定!B$1:B$1000,0),49)),R148)+COUNTIF(INDIRECT("先行技術調査・登録査定!"&amp;ADDRESS(MATCH(C148,先行技術調査・登録査定!B$1:B$1000,0),3)&amp;":"&amp;ADDRESS(MATCH(C148,先行技術調査・登録査定!B$1:B$1000,0),49)),T148)&gt;0,"Yes","No"),"")</f>
        <v/>
      </c>
      <c r="AB148" s="169" t="str">
        <f t="shared" ca="1" si="10"/>
        <v/>
      </c>
      <c r="AC148" s="94" t="str">
        <f>IF(OR(LEFT(R148)="特",LEFT(R148)="実",AND(OR(LEFT(R148,2)="US",LEFT(R148,2)="WO",LEFT(R148,2)="GB",LEFT(R148,2)="EP",LEFT(R148,2)="DE"),OR(MID(R148,3,1)="1",MID(R148,3,1)="2",MID(R148,3,1)="3",MID(R148,3,1)="4",MID(R148,3,1)="5",MID(R148,3,1)="6",MID(R148,3,1)="7",MID(R148,3,1)="8",MID(R148,3,1)="9",MID(R148,3,1)="0",))),"",VLOOKUP($C148,非特許文献リスト!$A$2:$C$196,2,FALSE))</f>
        <v/>
      </c>
      <c r="AD148" s="95" t="str">
        <f>IF(OR(LEFT(R148)="特",LEFT(R148)="実",AND(OR(LEFT(R148,2)="US",LEFT(R148,2)="WO",LEFT(R148,2)="GB",LEFT(R148,2)="EP",LEFT(R148,2)="DE"),OR(MID(R148,3,1)="1",MID(R148,3,1)="2",MID(R148,3,1)="3",MID(R148,3,1)="4",MID(R148,3,1)="5",MID(R148,3,1)="6",MID(R148,3,1)="7",MID(R148,3,1)="8",MID(R148,3,1)="9",MID(R148,3,1)="0",))),"",VLOOKUP($C148,非特許文献リスト!$A$2:$C$196,3,FALSE))</f>
        <v/>
      </c>
      <c r="AE148" s="175" t="str">
        <f t="shared" si="12"/>
        <v/>
      </c>
      <c r="AF148" s="176" t="str">
        <f>IF(OR(LEFT(R148)="特",LEFT(R148)="実"),VLOOKUP(R148,'証拠（JP特許）'!$B$2:$AB$299,10,FALSE),IF(AND(OR(LEFT(R148,2)="US",LEFT(R148,2)="WO",LEFT(R148,2)="GB",LEFT(R148,2)="EP",LEFT(R148,2)="DE"),OR(MID(R148,3,1)="1",MID(R148,3,1)="2",MID(R148,3,1)="3",MID(R148,3,1)="4",MID(R148,3,1)="5",MID(R148,3,1)="6",MID(R148,3,1)="7",MID(R148,3,1)="8",MID(R148,3,1)="9",MID(R148,3,1)="0",)),VLOOKUP(R148,'証拠（WW特許）'!$B$2:$M$90,8,FALSE),""))</f>
        <v/>
      </c>
      <c r="AG148" s="176" t="str">
        <f>IF(OR(LEFT(R148)="特",LEFT(R148)="実"),VLOOKUP(R148,'証拠（JP特許）'!$B$2:$AB$299,26,FALSE),IF(AND(OR(LEFT(R148,2)="US",LEFT(R148,2)="WO",LEFT(R148,2)="GB",LEFT(R148,2)="EP",LEFT(R148,2)="DE"),OR(MID(R148,3,1)="1",MID(R148,3,1)="2",MID(R148,3,1)="3",MID(R148,3,1)="4",MID(R148,3,1)="5",MID(R148,3,1)="6",MID(R148,3,1)="7",MID(R148,3,1)="8",MID(R148,3,1)="9",MID(R148,3,1)="0",)),VLOOKUP(R148,'証拠（WW特許）'!$B$2:$M$90,12,FALSE),""))</f>
        <v/>
      </c>
      <c r="AH148" s="58" t="str">
        <f>IF(OR(LEFT(R148)="特",LEFT(R148)="実"),VLOOKUP(R148,'証拠（JP特許）'!$B$2:$X$299,20,FALSE),IF(AND(OR(LEFT(R148,2)="US",LEFT(R148,2)="WO",LEFT(R148,2)="GB",LEFT(R148,2)="EP",LEFT(R148,2)="DE"),OR(MID(R148,3,1)="1",MID(R148,3,1)="2",MID(R148,3,1)="3",MID(R148,3,1)="4",MID(R148,3,1)="5",MID(R148,3,1)="6",MID(R148,3,1)="7",MID(R148,3,1)="8",MID(R148,3,1)="9",MID(R148,3,1)="0",)),VLOOKUP(R148,'証拠（WW特許）'!$B$2:$U$90,20,FALSE),""))</f>
        <v/>
      </c>
      <c r="AI148" s="58" t="str">
        <f>IF(OR(LEFT(R148)="特",LEFT(R148)="実"),VLOOKUP(R148,'証拠（JP特許）'!$B$2:$X$299,21,FALSE),"")</f>
        <v/>
      </c>
      <c r="AJ148" s="58" t="str">
        <f>IF(OR(LEFT(R148)="特",LEFT(R148)="実"),VLOOKUP(R148,'証拠（JP特許）'!$B$2:$X$299,22,FALSE),"")</f>
        <v/>
      </c>
      <c r="AK148" s="59" t="str">
        <f>IF(OR(LEFT(R148)="特",LEFT(R148)="実"),VLOOKUP(R148,'証拠（JP特許）'!$B$2:$X$299,17,FALSE),IF(AND(OR(LEFT(R148,2)="US",LEFT(R148,2)="WO",LEFT(R148,2)="GB",LEFT(R148,2)="EP",LEFT(R148,2)="DE"),OR(MID(R148,3,1)="1",MID(R148,3,1)="2",MID(R148,3,1)="3",MID(R148,3,1)="4",MID(R148,3,1)="5",MID(R148,3,1)="6",MID(R148,3,1)="7",MID(R148,3,1)="8",MID(R148,3,1)="9",MID(R148,3,1)="0",)),VLOOKUP(R148,'証拠（WW特許）'!$B$2:$U$90,16,FALSE),""))</f>
        <v/>
      </c>
      <c r="AL148" s="58"/>
      <c r="AM148" s="58"/>
      <c r="AN148" s="58"/>
      <c r="AO148" s="58" t="str">
        <f ca="1">IF(OR(LEFT(R148)="特",LEFT(R148)="実",AND(OR(LEFT(R148,2)="US",LEFT(R148,2)="WO",LEFT(R148,2)="GB",LEFT(R148,2)="EP",LEFT(R148,2)="DE"),OR(MID(R148,3,1)="1",MID(R148,3,1)="2",MID(R148,3,1)="3",MID(R148,3,1)="4",MID(R148,3,1)="5",MID(R148,3,1)="6",MID(R148,3,1)="7",MID(R148,3,1)="8",MID(R148,3,1)="9",MID(R148,3,1)="0"))),IF(COUNTIF(INDIRECT("発明者引用!"&amp;ADDRESS(MATCH(C148,発明者引用!B$1:B$196,0),4)&amp;":"&amp;ADDRESS(MATCH(C148,発明者引用!B$1:B$196,0),17)),R148)+COUNTIF(INDIRECT("発明者引用!"&amp;ADDRESS(MATCH(C148,発明者引用!B$1:B$196,0),4)&amp;":"&amp;ADDRESS(MATCH(C148,発明者引用!B$1:B$196,0),17)),#REF!)+COUNTIF(INDIRECT("発明者引用!"&amp;ADDRESS(MATCH(C148,発明者引用!B$1:B$196,0),4)&amp;":"&amp;ADDRESS(MATCH(C148,発明者引用!B$1:B$196,0),17)),T148)&gt;0,"Yes","No"),"")</f>
        <v/>
      </c>
      <c r="AP148" s="58" t="str">
        <f ca="1">IF(OR(LEFT(R148)="特",LEFT(R148)="実",AND(OR(LEFT(R148,2)="US",LEFT(R148,2)="WO",LEFT(R148,2)="GB",LEFT(R148,2)="EP",LEFT(R148,2)="DE"),OR(MID(R148,3,1)="1",MID(R148,3,1)="2",MID(R148,3,1)="3",MID(R148,3,1)="4",MID(R148,3,1)="5",MID(R148,3,1)="6",MID(R148,3,1)="7",MID(R148,3,1)="8",MID(R148,3,1)="9",MID(R148,3,1)="0"))),IF(VLOOKUP(C148,ファミリ引用特許WO!$A$2:$B$241,2,FALSE)+VLOOKUP(C148,ファミリ引用文献WO!$A$2:$C$241,3,FALSE)=0,"ISR無し",IF(COUNTIF(INDIRECT("ファミリ引用特許WO!"&amp;ADDRESS(MATCH(C148,ファミリ引用特許WO!$A$2:$A$241,0),1)&amp;":"&amp;ADDRESS(MATCH(C148,ファミリ引用特許WO!$A$2:$A$241,0),19)),R148)+COUNTIF(INDIRECT("ファミリ引用特許WO!"&amp;ADDRESS(MATCH(C148,ファミリ引用特許WO!$A$2:$A$241,0),1)&amp;":"&amp;ADDRESS(MATCH(C148,ファミリ引用特許WO!$A$2:$A$241,0),19)),S148)+COUNTIF(INDIRECT("ファミリ引用特許WO!"&amp;ADDRESS(MATCH(C148,ファミリ引用特許WO!$A$2:$A$241,0),1)&amp;":"&amp;ADDRESS(MATCH(C148,ファミリ引用特許WO!$A$2:$A$241,0),19)),T148)+COUNTIF(INDIRECT("ファミリ引用特許WO!"&amp;ADDRESS(MATCH(C148,ファミリ引用特許WO!$A$2:$A$241,0),1)&amp;":"&amp;ADDRESS(MATCH(C148,ファミリ引用特許WO!$A$2:$A$241,0),19)),W148)+COUNTIF(INDIRECT("ファミリ引用特許WO!"&amp;ADDRESS(MATCH(C148,ファミリ引用特許WO!$A$2:$A$241,0),1)&amp;":"&amp;ADDRESS(MATCH(C148,ファミリ引用特許WO!$A$2:$A$241,0),19)),Y148)&gt;0,"Yes","No")),"")</f>
        <v/>
      </c>
      <c r="AQ148" s="55" t="str">
        <f ca="1">IF(OR(LEFT(R148)="特",LEFT(R148)="実",AND(OR(LEFT(R148,2)="US",LEFT(R148,2)="WO",LEFT(R148,2)="GB",LEFT(R148,2)="EP",LEFT(R148,2)="DE"),OR(MID(R148,3,1)="1",MID(R148,3,1)="2",MID(R148,3,1)="3",MID(R148,3,1)="4",MID(R148,3,1)="5",MID(R148,3,1)="6",MID(R148,3,1)="7",MID(R148,3,1)="8",MID(R148,3,1)="9",MID(R148,3,1)="0"))),IF(VLOOKUP(C148,'ファミリ引用特許表記修正（ex.A2→A）'!$A$2:$B$241,2,FALSE)=0,"family無し",IF(COUNTIF(INDIRECT("'ファミリ引用特許表記修正（ex.A2→A）'!"&amp;ADDRESS(MATCH(C148,'ファミリ引用特許表記修正（ex.A2→A）'!$A$2:$A$241,0),1)&amp;":"&amp;ADDRESS(MATCH(C148,'ファミリ引用特許表記修正（ex.A2→A）'!$A$2:$A$241,0),171)),R148)+COUNTIF(INDIRECT("'ファミリ引用特許表記修正（ex.A2→A）'!"&amp;ADDRESS(MATCH(C148,'ファミリ引用特許表記修正（ex.A2→A）'!$A$2:$A$241,0),1)&amp;":"&amp;ADDRESS(MATCH(C148,'ファミリ引用特許表記修正（ex.A2→A）'!$A$2:$A$241,0),171)),S148)+COUNTIF(INDIRECT("'ファミリ引用特許表記修正（ex.A2→A）'!"&amp;ADDRESS(MATCH(C148,'ファミリ引用特許表記修正（ex.A2→A）'!$A$2:$A$241,0),1)&amp;":"&amp;ADDRESS(MATCH(C148,'ファミリ引用特許表記修正（ex.A2→A）'!$A$2:$A$241,0),171)),T148)+COUNTIF(INDIRECT("'ファミリ引用特許表記修正（ex.A2→A）'!"&amp;ADDRESS(MATCH(C148,'ファミリ引用特許表記修正（ex.A2→A）'!$A$2:$A$241,0),1)&amp;":"&amp;ADDRESS(MATCH(C148,'ファミリ引用特許表記修正（ex.A2→A）'!$A$2:$A$241,0),171)),W148)+COUNTIF(INDIRECT("'ファミリ引用特許表記修正（ex.A2→A）'!"&amp;ADDRESS(MATCH(C148,'ファミリ引用特許表記修正（ex.A2→A）'!$A$2:$A$241,0),1)&amp;":"&amp;ADDRESS(MATCH(C148,'ファミリ引用特許表記修正（ex.A2→A）'!$A$2:$A$241,0),171)),Y148)&gt;0,"Yes","No")),"")</f>
        <v/>
      </c>
      <c r="AR148" s="193" t="str">
        <f>IF(OR(LEFT(R148)="特",LEFT(R148)="実",AND(OR(LEFT(R148,2)="US",LEFT(R148,2)="WO",LEFT(R148,2)="GB",LEFT(R148,2)="EP",LEFT(R148,2)="DE"),OR(MID(R148,3,1)="1",MID(R148,3,1)="2",MID(R148,3,1)="3",MID(R148,3,1)="4",MID(R148,3,1)="5",MID(R148,3,1)="6",MID(R148,3,1)="7",MID(R148,3,1)="8",MID(R148,3,1)="9",MID(R148,3,1)="0",))),"",VLOOKUP($C148,ファミリ発明者引用文献!A$3:B$235,2,FALSE))</f>
        <v>,,</v>
      </c>
      <c r="AS148" s="55" t="str">
        <f>VLOOKUP(C148,ファミリ引用文献WO!A$2:B$241,2,FALSE)</f>
        <v/>
      </c>
      <c r="AT148" s="58" t="str">
        <f>VLOOKUP(C148,ファミリ引用文献!A$3:B$242,2,FALSE)</f>
        <v/>
      </c>
      <c r="AU148" s="58" t="str">
        <f>VLOOKUP(C148,審判データ!AH$2:BT$379,39,FALSE)</f>
        <v xml:space="preserve"> </v>
      </c>
      <c r="AV148" s="62" t="str">
        <f ca="1">IF(INDIRECT("審判データ!"&amp;ADDRESS(MATCH(C148,審判データ!$AH$1:$AH$379,0),32))="早期審査の対象とする","早期審査","")</f>
        <v/>
      </c>
      <c r="AW148" s="665" t="str">
        <f t="shared" si="11"/>
        <v/>
      </c>
      <c r="AX148" s="666" t="str">
        <f>IF(LEFT(AE148,3)="日本特",IF(LEFT(C148)="特",VLOOKUP(C148,'本件、証拠文献テーマコード'!G$2:I$376,3,FALSE),VLOOKUP(C148,'本件、証拠文献テーマコード'!B$2:I$376,8,FALSE)),"")</f>
        <v/>
      </c>
      <c r="AY148" s="666" t="str">
        <f>IF(LEFT(AE148,3)="日本特",IF(OR(MID(R148,2,1)="開",MID(R148,2,1)="表",MID(R148,2,1)="登"),VLOOKUP(R148,'本件、証拠文献テーマコード'!C$2:I$379,7,FALSE),VLOOKUP(R148,'本件、証拠文献テーマコード'!G$2:I$379,3,FALSE)),"")</f>
        <v/>
      </c>
      <c r="AZ148" s="54"/>
    </row>
    <row r="149" spans="1:52" ht="81" x14ac:dyDescent="0.15">
      <c r="A149" s="859"/>
      <c r="B149" s="586" t="str">
        <f ca="1">IF(A149="",B148,INDIRECT("審判データ!"&amp;ADDRESS(MATCH(A149,審判データ!$HC$1:$HC$379,0),20))&amp;" / "&amp;INDIRECT("審判データ!"&amp;ADDRESS(MATCH(A149,審判データ!$HC$1:$HC$379,0),21)))</f>
        <v>2012 / 29-2</v>
      </c>
      <c r="C149" s="692">
        <v>4334115</v>
      </c>
      <c r="D149" s="320" t="s">
        <v>1830</v>
      </c>
      <c r="E149" s="163" t="str">
        <f ca="1">INDIRECT("審判データ!"&amp;ADDRESS(MATCH(C149,審判データ!$AH$1:$AH$379,0),55))</f>
        <v>大日本印刷株式会社</v>
      </c>
      <c r="F149" s="43" t="str">
        <f ca="1">INDIRECT("審判データ!"&amp;ADDRESS(MATCH(C149,審判データ!$AH$1:$AH$379,0),56))</f>
        <v>岡本　秀彦;桑野　誠司</v>
      </c>
      <c r="G149" s="43" t="str">
        <f ca="1">INDIRECT("審判データ!"&amp;ADDRESS(MATCH(C149,審判データ!$AH$1:$AH$379,0),72))</f>
        <v xml:space="preserve"> </v>
      </c>
      <c r="H149" s="43" t="str">
        <f ca="1">INDIRECT("審判データ!"&amp;ADDRESS(MATCH(C149,審判データ!$AH$1:$AH$379,0),41))</f>
        <v>B65B 43/52;B65B  7/16;B65G 43/00</v>
      </c>
      <c r="I149" s="43" t="str">
        <f ca="1">INDIRECT("審判データ!"&amp;ADDRESS(MATCH(C149,審判データ!$AH$1:$AH$379,0),49))</f>
        <v>B65B  43/52@AFI(JP);B65B   7/16@ALI(JP);B65G  43/00@ALI(JP)</v>
      </c>
      <c r="J149" s="43" t="str">
        <f ca="1">INDIRECT("審判データ!"&amp;ADDRESS(MATCH(C149,審判データ!$AH$1:$AH$379,0),51))</f>
        <v>B65B 43/52        B;B65B  7/16        A;B65G 43/00        D</v>
      </c>
      <c r="K149" s="43" t="str">
        <f ca="1">INDIRECT("審判データ!"&amp;ADDRESS(MATCH(C149,審判データ!$AH$1:$AH$379,0),53))</f>
        <v>3E030 AA03;3E030 DA06;3E030 DA08;3E030 EA01;3E030 GA04;3E049 AA04;3E049 BA01;3E049 CA05;3E049 DA02;3E049 DB01;3F027 AA04;3F027 CA03;3F027 DA01;3F027 EA01</v>
      </c>
      <c r="L149" s="1013"/>
      <c r="M149" s="983"/>
      <c r="N149" s="1014"/>
      <c r="O149" s="1015"/>
      <c r="P149" s="1076"/>
      <c r="Q149" s="676" t="s">
        <v>279</v>
      </c>
      <c r="R149" s="644" t="s">
        <v>22588</v>
      </c>
      <c r="S149" s="646" t="str">
        <f>IF(OR(LEFT(R149)="特",LEFT(R149)="実"),VLOOKUP(R149,'証拠（JP特許）'!$B$2:$D$299,2,FALSE),IF(AND(OR(LEFT(R149,2)="US",LEFT(R149,2)="WO",LEFT(R149,2)="GB",LEFT(R149,2)="EP",LEFT(R149,2)="DE"),OR(MID(R149,3,1)="1",MID(R149,3,1)="2",MID(R149,3,1)="3",MID(R149,3,1)="4",MID(R149,3,1)="5",MID(R149,3,1)="6",MID(R149,3,1)="7",MID(R149,3,1)="8",MID(R149,3,1)="9",MID(R149,3,1)="0")),VLOOKUP(R149,'証拠（WW特許）'!$B$2:$C$90,2,FALSE),"_"))</f>
        <v>_</v>
      </c>
      <c r="T149" s="644" t="str">
        <f>IF(OR(LEFT(R149)="特",LEFT(R149)="実"),VLOOKUP(R149,'証拠（JP特許）'!$B$2:$E$299,4,FALSE),"_")</f>
        <v>_</v>
      </c>
      <c r="U149" s="694" t="s">
        <v>94</v>
      </c>
      <c r="V149" s="689" t="s">
        <v>25</v>
      </c>
      <c r="W149" s="690" t="str">
        <f t="shared" si="13"/>
        <v/>
      </c>
      <c r="X149" s="691"/>
      <c r="Y149" s="691" t="str">
        <f t="shared" si="14"/>
        <v/>
      </c>
      <c r="Z149" s="91" t="str">
        <f ca="1">IF(OR(LEFT(R149)="特",LEFT(R149)="実",AND(OR(LEFT(R149,2)="US",LEFT(R149,2)="WO",LEFT(R149,2)="GB",LEFT(R149,2)="EP",LEFT(R149,2)="DE"),OR(MID(R149,3,1)="1",MID(R149,3,1)="2",MID(R149,3,1)="3",MID(R149,3,1)="4",MID(R149,3,1)="5",MID(R149,3,1)="6",MID(R149,3,1)="7",MID(R149,3,1)="8",MID(R149,3,1)="9",MID(R149,3,1)="0",))),IF(COUNTIF(INDIRECT("拒絶理由・拒絶査定・異議申立!"&amp;ADDRESS(MATCH(C149,拒絶理由・拒絶査定・異議申立!B$1:B$1000,0),3)&amp;":"&amp;ADDRESS(MATCH(C149,拒絶理由・拒絶査定・異議申立!B$1:B$1000,0),50)),R149)+COUNTIF(INDIRECT("拒絶理由・拒絶査定・異議申立!"&amp;ADDRESS(MATCH(C149,拒絶理由・拒絶査定・異議申立!B$1:B$1000,0),3)&amp;":"&amp;ADDRESS(MATCH(C149,拒絶理由・拒絶査定・異議申立!B$1:B$1000,0),50)),T149)&gt;0,"Yes","No"),"")</f>
        <v/>
      </c>
      <c r="AA149" s="92" t="str">
        <f ca="1">IF(OR(LEFT(R149)="特",LEFT(R149)="実",AND(OR(LEFT(R149,2)="US",LEFT(R149,2)="WO",LEFT(R149,2)="GB",LEFT(R149,2)="EP",LEFT(R149,2)="DE"),OR(MID(R149,3,1)="1",MID(R149,3,1)="2",MID(R149,3,1)="3",MID(R149,3,1)="4",MID(R149,3,1)="5",MID(R149,3,1)="6",MID(R149,3,1)="7",MID(R149,3,1)="8",MID(R149,3,1)="9",MID(R149,3,1)="0",))),IF(COUNTIF(INDIRECT("先行技術調査・登録査定!"&amp;ADDRESS(MATCH(C149,先行技術調査・登録査定!B$1:B$1000,0),3)&amp;":"&amp;ADDRESS(MATCH(C149,先行技術調査・登録査定!B$1:B$1000,0),49)),R149)+COUNTIF(INDIRECT("先行技術調査・登録査定!"&amp;ADDRESS(MATCH(C149,先行技術調査・登録査定!B$1:B$1000,0),3)&amp;":"&amp;ADDRESS(MATCH(C149,先行技術調査・登録査定!B$1:B$1000,0),49)),T149)&gt;0,"Yes","No"),"")</f>
        <v/>
      </c>
      <c r="AB149" s="169" t="str">
        <f t="shared" ca="1" si="10"/>
        <v/>
      </c>
      <c r="AC149" s="94" t="str">
        <f>IF(OR(LEFT(R149)="特",LEFT(R149)="実",AND(OR(LEFT(R149,2)="US",LEFT(R149,2)="WO",LEFT(R149,2)="GB",LEFT(R149,2)="EP",LEFT(R149,2)="DE"),OR(MID(R149,3,1)="1",MID(R149,3,1)="2",MID(R149,3,1)="3",MID(R149,3,1)="4",MID(R149,3,1)="5",MID(R149,3,1)="6",MID(R149,3,1)="7",MID(R149,3,1)="8",MID(R149,3,1)="9",MID(R149,3,1)="0",))),"",VLOOKUP($C149,非特許文献リスト!$A$2:$C$196,2,FALSE))</f>
        <v/>
      </c>
      <c r="AD149" s="95" t="str">
        <f>IF(OR(LEFT(R149)="特",LEFT(R149)="実",AND(OR(LEFT(R149,2)="US",LEFT(R149,2)="WO",LEFT(R149,2)="GB",LEFT(R149,2)="EP",LEFT(R149,2)="DE"),OR(MID(R149,3,1)="1",MID(R149,3,1)="2",MID(R149,3,1)="3",MID(R149,3,1)="4",MID(R149,3,1)="5",MID(R149,3,1)="6",MID(R149,3,1)="7",MID(R149,3,1)="8",MID(R149,3,1)="9",MID(R149,3,1)="0",))),"",VLOOKUP($C149,非特許文献リスト!$A$2:$C$196,3,FALSE))</f>
        <v/>
      </c>
      <c r="AE149" s="175" t="str">
        <f t="shared" si="12"/>
        <v/>
      </c>
      <c r="AF149" s="176" t="str">
        <f>IF(OR(LEFT(R149)="特",LEFT(R149)="実"),VLOOKUP(R149,'証拠（JP特許）'!$B$2:$AB$299,10,FALSE),IF(AND(OR(LEFT(R149,2)="US",LEFT(R149,2)="WO",LEFT(R149,2)="GB",LEFT(R149,2)="EP",LEFT(R149,2)="DE"),OR(MID(R149,3,1)="1",MID(R149,3,1)="2",MID(R149,3,1)="3",MID(R149,3,1)="4",MID(R149,3,1)="5",MID(R149,3,1)="6",MID(R149,3,1)="7",MID(R149,3,1)="8",MID(R149,3,1)="9",MID(R149,3,1)="0",)),VLOOKUP(R149,'証拠（WW特許）'!$B$2:$M$90,8,FALSE),""))</f>
        <v/>
      </c>
      <c r="AG149" s="176" t="str">
        <f>IF(OR(LEFT(R149)="特",LEFT(R149)="実"),VLOOKUP(R149,'証拠（JP特許）'!$B$2:$AB$299,26,FALSE),IF(AND(OR(LEFT(R149,2)="US",LEFT(R149,2)="WO",LEFT(R149,2)="GB",LEFT(R149,2)="EP",LEFT(R149,2)="DE"),OR(MID(R149,3,1)="1",MID(R149,3,1)="2",MID(R149,3,1)="3",MID(R149,3,1)="4",MID(R149,3,1)="5",MID(R149,3,1)="6",MID(R149,3,1)="7",MID(R149,3,1)="8",MID(R149,3,1)="9",MID(R149,3,1)="0",)),VLOOKUP(R149,'証拠（WW特許）'!$B$2:$M$90,12,FALSE),""))</f>
        <v/>
      </c>
      <c r="AH149" s="58" t="str">
        <f>IF(OR(LEFT(R149)="特",LEFT(R149)="実"),VLOOKUP(R149,'証拠（JP特許）'!$B$2:$X$299,20,FALSE),IF(AND(OR(LEFT(R149,2)="US",LEFT(R149,2)="WO",LEFT(R149,2)="GB",LEFT(R149,2)="EP",LEFT(R149,2)="DE"),OR(MID(R149,3,1)="1",MID(R149,3,1)="2",MID(R149,3,1)="3",MID(R149,3,1)="4",MID(R149,3,1)="5",MID(R149,3,1)="6",MID(R149,3,1)="7",MID(R149,3,1)="8",MID(R149,3,1)="9",MID(R149,3,1)="0",)),VLOOKUP(R149,'証拠（WW特許）'!$B$2:$U$90,20,FALSE),""))</f>
        <v/>
      </c>
      <c r="AI149" s="58" t="str">
        <f>IF(OR(LEFT(R149)="特",LEFT(R149)="実"),VLOOKUP(R149,'証拠（JP特許）'!$B$2:$X$299,21,FALSE),"")</f>
        <v/>
      </c>
      <c r="AJ149" s="58" t="str">
        <f>IF(OR(LEFT(R149)="特",LEFT(R149)="実"),VLOOKUP(R149,'証拠（JP特許）'!$B$2:$X$299,22,FALSE),"")</f>
        <v/>
      </c>
      <c r="AK149" s="59" t="str">
        <f>IF(OR(LEFT(R149)="特",LEFT(R149)="実"),VLOOKUP(R149,'証拠（JP特許）'!$B$2:$X$299,17,FALSE),IF(AND(OR(LEFT(R149,2)="US",LEFT(R149,2)="WO",LEFT(R149,2)="GB",LEFT(R149,2)="EP",LEFT(R149,2)="DE"),OR(MID(R149,3,1)="1",MID(R149,3,1)="2",MID(R149,3,1)="3",MID(R149,3,1)="4",MID(R149,3,1)="5",MID(R149,3,1)="6",MID(R149,3,1)="7",MID(R149,3,1)="8",MID(R149,3,1)="9",MID(R149,3,1)="0",)),VLOOKUP(R149,'証拠（WW特許）'!$B$2:$U$90,16,FALSE),""))</f>
        <v/>
      </c>
      <c r="AL149" s="58"/>
      <c r="AM149" s="58"/>
      <c r="AN149" s="58"/>
      <c r="AO149" s="58" t="str">
        <f ca="1">IF(OR(LEFT(R149)="特",LEFT(R149)="実",AND(OR(LEFT(R149,2)="US",LEFT(R149,2)="WO",LEFT(R149,2)="GB",LEFT(R149,2)="EP",LEFT(R149,2)="DE"),OR(MID(R149,3,1)="1",MID(R149,3,1)="2",MID(R149,3,1)="3",MID(R149,3,1)="4",MID(R149,3,1)="5",MID(R149,3,1)="6",MID(R149,3,1)="7",MID(R149,3,1)="8",MID(R149,3,1)="9",MID(R149,3,1)="0"))),IF(COUNTIF(INDIRECT("発明者引用!"&amp;ADDRESS(MATCH(C149,発明者引用!B$1:B$196,0),4)&amp;":"&amp;ADDRESS(MATCH(C149,発明者引用!B$1:B$196,0),17)),R149)+COUNTIF(INDIRECT("発明者引用!"&amp;ADDRESS(MATCH(C149,発明者引用!B$1:B$196,0),4)&amp;":"&amp;ADDRESS(MATCH(C149,発明者引用!B$1:B$196,0),17)),#REF!)+COUNTIF(INDIRECT("発明者引用!"&amp;ADDRESS(MATCH(C149,発明者引用!B$1:B$196,0),4)&amp;":"&amp;ADDRESS(MATCH(C149,発明者引用!B$1:B$196,0),17)),T149)&gt;0,"Yes","No"),"")</f>
        <v/>
      </c>
      <c r="AP149" s="58" t="str">
        <f ca="1">IF(OR(LEFT(R149)="特",LEFT(R149)="実",AND(OR(LEFT(R149,2)="US",LEFT(R149,2)="WO",LEFT(R149,2)="GB",LEFT(R149,2)="EP",LEFT(R149,2)="DE"),OR(MID(R149,3,1)="1",MID(R149,3,1)="2",MID(R149,3,1)="3",MID(R149,3,1)="4",MID(R149,3,1)="5",MID(R149,3,1)="6",MID(R149,3,1)="7",MID(R149,3,1)="8",MID(R149,3,1)="9",MID(R149,3,1)="0"))),IF(VLOOKUP(C149,ファミリ引用特許WO!$A$2:$B$241,2,FALSE)+VLOOKUP(C149,ファミリ引用文献WO!$A$2:$C$241,3,FALSE)=0,"ISR無し",IF(COUNTIF(INDIRECT("ファミリ引用特許WO!"&amp;ADDRESS(MATCH(C149,ファミリ引用特許WO!$A$2:$A$241,0),1)&amp;":"&amp;ADDRESS(MATCH(C149,ファミリ引用特許WO!$A$2:$A$241,0),19)),R149)+COUNTIF(INDIRECT("ファミリ引用特許WO!"&amp;ADDRESS(MATCH(C149,ファミリ引用特許WO!$A$2:$A$241,0),1)&amp;":"&amp;ADDRESS(MATCH(C149,ファミリ引用特許WO!$A$2:$A$241,0),19)),S149)+COUNTIF(INDIRECT("ファミリ引用特許WO!"&amp;ADDRESS(MATCH(C149,ファミリ引用特許WO!$A$2:$A$241,0),1)&amp;":"&amp;ADDRESS(MATCH(C149,ファミリ引用特許WO!$A$2:$A$241,0),19)),T149)+COUNTIF(INDIRECT("ファミリ引用特許WO!"&amp;ADDRESS(MATCH(C149,ファミリ引用特許WO!$A$2:$A$241,0),1)&amp;":"&amp;ADDRESS(MATCH(C149,ファミリ引用特許WO!$A$2:$A$241,0),19)),W149)+COUNTIF(INDIRECT("ファミリ引用特許WO!"&amp;ADDRESS(MATCH(C149,ファミリ引用特許WO!$A$2:$A$241,0),1)&amp;":"&amp;ADDRESS(MATCH(C149,ファミリ引用特許WO!$A$2:$A$241,0),19)),Y149)&gt;0,"Yes","No")),"")</f>
        <v/>
      </c>
      <c r="AQ149" s="55" t="str">
        <f ca="1">IF(OR(LEFT(R149)="特",LEFT(R149)="実",AND(OR(LEFT(R149,2)="US",LEFT(R149,2)="WO",LEFT(R149,2)="GB",LEFT(R149,2)="EP",LEFT(R149,2)="DE"),OR(MID(R149,3,1)="1",MID(R149,3,1)="2",MID(R149,3,1)="3",MID(R149,3,1)="4",MID(R149,3,1)="5",MID(R149,3,1)="6",MID(R149,3,1)="7",MID(R149,3,1)="8",MID(R149,3,1)="9",MID(R149,3,1)="0"))),IF(VLOOKUP(C149,'ファミリ引用特許表記修正（ex.A2→A）'!$A$2:$B$241,2,FALSE)=0,"family無し",IF(COUNTIF(INDIRECT("'ファミリ引用特許表記修正（ex.A2→A）'!"&amp;ADDRESS(MATCH(C149,'ファミリ引用特許表記修正（ex.A2→A）'!$A$2:$A$241,0),1)&amp;":"&amp;ADDRESS(MATCH(C149,'ファミリ引用特許表記修正（ex.A2→A）'!$A$2:$A$241,0),171)),R149)+COUNTIF(INDIRECT("'ファミリ引用特許表記修正（ex.A2→A）'!"&amp;ADDRESS(MATCH(C149,'ファミリ引用特許表記修正（ex.A2→A）'!$A$2:$A$241,0),1)&amp;":"&amp;ADDRESS(MATCH(C149,'ファミリ引用特許表記修正（ex.A2→A）'!$A$2:$A$241,0),171)),S149)+COUNTIF(INDIRECT("'ファミリ引用特許表記修正（ex.A2→A）'!"&amp;ADDRESS(MATCH(C149,'ファミリ引用特許表記修正（ex.A2→A）'!$A$2:$A$241,0),1)&amp;":"&amp;ADDRESS(MATCH(C149,'ファミリ引用特許表記修正（ex.A2→A）'!$A$2:$A$241,0),171)),T149)+COUNTIF(INDIRECT("'ファミリ引用特許表記修正（ex.A2→A）'!"&amp;ADDRESS(MATCH(C149,'ファミリ引用特許表記修正（ex.A2→A）'!$A$2:$A$241,0),1)&amp;":"&amp;ADDRESS(MATCH(C149,'ファミリ引用特許表記修正（ex.A2→A）'!$A$2:$A$241,0),171)),W149)+COUNTIF(INDIRECT("'ファミリ引用特許表記修正（ex.A2→A）'!"&amp;ADDRESS(MATCH(C149,'ファミリ引用特許表記修正（ex.A2→A）'!$A$2:$A$241,0),1)&amp;":"&amp;ADDRESS(MATCH(C149,'ファミリ引用特許表記修正（ex.A2→A）'!$A$2:$A$241,0),171)),Y149)&gt;0,"Yes","No")),"")</f>
        <v/>
      </c>
      <c r="AR149" s="193" t="str">
        <f>IF(OR(LEFT(R149)="特",LEFT(R149)="実",AND(OR(LEFT(R149,2)="US",LEFT(R149,2)="WO",LEFT(R149,2)="GB",LEFT(R149,2)="EP",LEFT(R149,2)="DE"),OR(MID(R149,3,1)="1",MID(R149,3,1)="2",MID(R149,3,1)="3",MID(R149,3,1)="4",MID(R149,3,1)="5",MID(R149,3,1)="6",MID(R149,3,1)="7",MID(R149,3,1)="8",MID(R149,3,1)="9",MID(R149,3,1)="0",))),"",VLOOKUP($C149,ファミリ発明者引用文献!A$3:B$235,2,FALSE))</f>
        <v>,,</v>
      </c>
      <c r="AS149" s="55" t="str">
        <f>VLOOKUP(C149,ファミリ引用文献WO!A$2:B$241,2,FALSE)</f>
        <v/>
      </c>
      <c r="AT149" s="58" t="str">
        <f>VLOOKUP(C149,ファミリ引用文献!A$3:B$242,2,FALSE)</f>
        <v/>
      </c>
      <c r="AU149" s="58" t="str">
        <f>VLOOKUP(C149,審判データ!AH$2:BT$379,39,FALSE)</f>
        <v xml:space="preserve"> </v>
      </c>
      <c r="AV149" s="62" t="str">
        <f ca="1">IF(INDIRECT("審判データ!"&amp;ADDRESS(MATCH(C149,審判データ!$AH$1:$AH$379,0),32))="早期審査の対象とする","早期審査","")</f>
        <v/>
      </c>
      <c r="AW149" s="665" t="str">
        <f t="shared" si="11"/>
        <v/>
      </c>
      <c r="AX149" s="666" t="str">
        <f>IF(LEFT(AE149,3)="日本特",IF(LEFT(C149)="特",VLOOKUP(C149,'本件、証拠文献テーマコード'!G$2:I$376,3,FALSE),VLOOKUP(C149,'本件、証拠文献テーマコード'!B$2:I$376,8,FALSE)),"")</f>
        <v/>
      </c>
      <c r="AY149" s="666" t="str">
        <f>IF(LEFT(AE149,3)="日本特",IF(OR(MID(R149,2,1)="開",MID(R149,2,1)="表",MID(R149,2,1)="登"),VLOOKUP(R149,'本件、証拠文献テーマコード'!C$2:I$379,7,FALSE),VLOOKUP(R149,'本件、証拠文献テーマコード'!G$2:I$379,3,FALSE)),"")</f>
        <v/>
      </c>
      <c r="AZ149" s="54"/>
    </row>
    <row r="150" spans="1:52" ht="81" x14ac:dyDescent="0.15">
      <c r="A150" s="859"/>
      <c r="B150" s="586" t="str">
        <f ca="1">IF(A150="",B149,INDIRECT("審判データ!"&amp;ADDRESS(MATCH(A150,審判データ!$HC$1:$HC$379,0),20))&amp;" / "&amp;INDIRECT("審判データ!"&amp;ADDRESS(MATCH(A150,審判データ!$HC$1:$HC$379,0),21)))</f>
        <v>2012 / 29-2</v>
      </c>
      <c r="C150" s="692">
        <v>4334115</v>
      </c>
      <c r="D150" s="320" t="s">
        <v>1830</v>
      </c>
      <c r="E150" s="163" t="str">
        <f ca="1">INDIRECT("審判データ!"&amp;ADDRESS(MATCH(C150,審判データ!$AH$1:$AH$379,0),55))</f>
        <v>大日本印刷株式会社</v>
      </c>
      <c r="F150" s="43" t="str">
        <f ca="1">INDIRECT("審判データ!"&amp;ADDRESS(MATCH(C150,審判データ!$AH$1:$AH$379,0),56))</f>
        <v>岡本　秀彦;桑野　誠司</v>
      </c>
      <c r="G150" s="43" t="str">
        <f ca="1">INDIRECT("審判データ!"&amp;ADDRESS(MATCH(C150,審判データ!$AH$1:$AH$379,0),72))</f>
        <v xml:space="preserve"> </v>
      </c>
      <c r="H150" s="43" t="str">
        <f ca="1">INDIRECT("審判データ!"&amp;ADDRESS(MATCH(C150,審判データ!$AH$1:$AH$379,0),41))</f>
        <v>B65B 43/52;B65B  7/16;B65G 43/00</v>
      </c>
      <c r="I150" s="43" t="str">
        <f ca="1">INDIRECT("審判データ!"&amp;ADDRESS(MATCH(C150,審判データ!$AH$1:$AH$379,0),49))</f>
        <v>B65B  43/52@AFI(JP);B65B   7/16@ALI(JP);B65G  43/00@ALI(JP)</v>
      </c>
      <c r="J150" s="43" t="str">
        <f ca="1">INDIRECT("審判データ!"&amp;ADDRESS(MATCH(C150,審判データ!$AH$1:$AH$379,0),51))</f>
        <v>B65B 43/52        B;B65B  7/16        A;B65G 43/00        D</v>
      </c>
      <c r="K150" s="43" t="str">
        <f ca="1">INDIRECT("審判データ!"&amp;ADDRESS(MATCH(C150,審判データ!$AH$1:$AH$379,0),53))</f>
        <v>3E030 AA03;3E030 DA06;3E030 DA08;3E030 EA01;3E030 GA04;3E049 AA04;3E049 BA01;3E049 CA05;3E049 DA02;3E049 DB01;3F027 AA04;3F027 CA03;3F027 DA01;3F027 EA01</v>
      </c>
      <c r="L150" s="1013"/>
      <c r="M150" s="983"/>
      <c r="N150" s="1014"/>
      <c r="O150" s="1015"/>
      <c r="P150" s="1076"/>
      <c r="Q150" s="676" t="s">
        <v>340</v>
      </c>
      <c r="R150" s="644" t="s">
        <v>22589</v>
      </c>
      <c r="S150" s="646" t="str">
        <f>IF(OR(LEFT(R150)="特",LEFT(R150)="実"),VLOOKUP(R150,'証拠（JP特許）'!$B$2:$D$299,2,FALSE),IF(AND(OR(LEFT(R150,2)="US",LEFT(R150,2)="WO",LEFT(R150,2)="GB",LEFT(R150,2)="EP",LEFT(R150,2)="DE"),OR(MID(R150,3,1)="1",MID(R150,3,1)="2",MID(R150,3,1)="3",MID(R150,3,1)="4",MID(R150,3,1)="5",MID(R150,3,1)="6",MID(R150,3,1)="7",MID(R150,3,1)="8",MID(R150,3,1)="9",MID(R150,3,1)="0")),VLOOKUP(R150,'証拠（WW特許）'!$B$2:$C$90,2,FALSE),"_"))</f>
        <v>_</v>
      </c>
      <c r="T150" s="644" t="str">
        <f>IF(OR(LEFT(R150)="特",LEFT(R150)="実"),VLOOKUP(R150,'証拠（JP特許）'!$B$2:$E$299,4,FALSE),"_")</f>
        <v>_</v>
      </c>
      <c r="U150" s="694" t="s">
        <v>94</v>
      </c>
      <c r="V150" s="689" t="s">
        <v>25</v>
      </c>
      <c r="W150" s="690" t="str">
        <f t="shared" si="13"/>
        <v/>
      </c>
      <c r="X150" s="691"/>
      <c r="Y150" s="691" t="str">
        <f t="shared" si="14"/>
        <v/>
      </c>
      <c r="Z150" s="91" t="str">
        <f ca="1">IF(OR(LEFT(R150)="特",LEFT(R150)="実",AND(OR(LEFT(R150,2)="US",LEFT(R150,2)="WO",LEFT(R150,2)="GB",LEFT(R150,2)="EP",LEFT(R150,2)="DE"),OR(MID(R150,3,1)="1",MID(R150,3,1)="2",MID(R150,3,1)="3",MID(R150,3,1)="4",MID(R150,3,1)="5",MID(R150,3,1)="6",MID(R150,3,1)="7",MID(R150,3,1)="8",MID(R150,3,1)="9",MID(R150,3,1)="0",))),IF(COUNTIF(INDIRECT("拒絶理由・拒絶査定・異議申立!"&amp;ADDRESS(MATCH(C150,拒絶理由・拒絶査定・異議申立!B$1:B$1000,0),3)&amp;":"&amp;ADDRESS(MATCH(C150,拒絶理由・拒絶査定・異議申立!B$1:B$1000,0),50)),R150)+COUNTIF(INDIRECT("拒絶理由・拒絶査定・異議申立!"&amp;ADDRESS(MATCH(C150,拒絶理由・拒絶査定・異議申立!B$1:B$1000,0),3)&amp;":"&amp;ADDRESS(MATCH(C150,拒絶理由・拒絶査定・異議申立!B$1:B$1000,0),50)),T150)&gt;0,"Yes","No"),"")</f>
        <v/>
      </c>
      <c r="AA150" s="92" t="str">
        <f ca="1">IF(OR(LEFT(R150)="特",LEFT(R150)="実",AND(OR(LEFT(R150,2)="US",LEFT(R150,2)="WO",LEFT(R150,2)="GB",LEFT(R150,2)="EP",LEFT(R150,2)="DE"),OR(MID(R150,3,1)="1",MID(R150,3,1)="2",MID(R150,3,1)="3",MID(R150,3,1)="4",MID(R150,3,1)="5",MID(R150,3,1)="6",MID(R150,3,1)="7",MID(R150,3,1)="8",MID(R150,3,1)="9",MID(R150,3,1)="0",))),IF(COUNTIF(INDIRECT("先行技術調査・登録査定!"&amp;ADDRESS(MATCH(C150,先行技術調査・登録査定!B$1:B$1000,0),3)&amp;":"&amp;ADDRESS(MATCH(C150,先行技術調査・登録査定!B$1:B$1000,0),49)),R150)+COUNTIF(INDIRECT("先行技術調査・登録査定!"&amp;ADDRESS(MATCH(C150,先行技術調査・登録査定!B$1:B$1000,0),3)&amp;":"&amp;ADDRESS(MATCH(C150,先行技術調査・登録査定!B$1:B$1000,0),49)),T150)&gt;0,"Yes","No"),"")</f>
        <v/>
      </c>
      <c r="AB150" s="169" t="str">
        <f t="shared" ca="1" si="10"/>
        <v/>
      </c>
      <c r="AC150" s="94" t="str">
        <f>IF(OR(LEFT(R150)="特",LEFT(R150)="実",AND(OR(LEFT(R150,2)="US",LEFT(R150,2)="WO",LEFT(R150,2)="GB",LEFT(R150,2)="EP",LEFT(R150,2)="DE"),OR(MID(R150,3,1)="1",MID(R150,3,1)="2",MID(R150,3,1)="3",MID(R150,3,1)="4",MID(R150,3,1)="5",MID(R150,3,1)="6",MID(R150,3,1)="7",MID(R150,3,1)="8",MID(R150,3,1)="9",MID(R150,3,1)="0",))),"",VLOOKUP($C150,非特許文献リスト!$A$2:$C$196,2,FALSE))</f>
        <v/>
      </c>
      <c r="AD150" s="95" t="str">
        <f>IF(OR(LEFT(R150)="特",LEFT(R150)="実",AND(OR(LEFT(R150,2)="US",LEFT(R150,2)="WO",LEFT(R150,2)="GB",LEFT(R150,2)="EP",LEFT(R150,2)="DE"),OR(MID(R150,3,1)="1",MID(R150,3,1)="2",MID(R150,3,1)="3",MID(R150,3,1)="4",MID(R150,3,1)="5",MID(R150,3,1)="6",MID(R150,3,1)="7",MID(R150,3,1)="8",MID(R150,3,1)="9",MID(R150,3,1)="0",))),"",VLOOKUP($C150,非特許文献リスト!$A$2:$C$196,3,FALSE))</f>
        <v/>
      </c>
      <c r="AE150" s="175" t="str">
        <f t="shared" si="12"/>
        <v/>
      </c>
      <c r="AF150" s="176" t="str">
        <f>IF(OR(LEFT(R150)="特",LEFT(R150)="実"),VLOOKUP(R150,'証拠（JP特許）'!$B$2:$AB$299,10,FALSE),IF(AND(OR(LEFT(R150,2)="US",LEFT(R150,2)="WO",LEFT(R150,2)="GB",LEFT(R150,2)="EP",LEFT(R150,2)="DE"),OR(MID(R150,3,1)="1",MID(R150,3,1)="2",MID(R150,3,1)="3",MID(R150,3,1)="4",MID(R150,3,1)="5",MID(R150,3,1)="6",MID(R150,3,1)="7",MID(R150,3,1)="8",MID(R150,3,1)="9",MID(R150,3,1)="0",)),VLOOKUP(R150,'証拠（WW特許）'!$B$2:$M$90,8,FALSE),""))</f>
        <v/>
      </c>
      <c r="AG150" s="176" t="str">
        <f>IF(OR(LEFT(R150)="特",LEFT(R150)="実"),VLOOKUP(R150,'証拠（JP特許）'!$B$2:$AB$299,26,FALSE),IF(AND(OR(LEFT(R150,2)="US",LEFT(R150,2)="WO",LEFT(R150,2)="GB",LEFT(R150,2)="EP",LEFT(R150,2)="DE"),OR(MID(R150,3,1)="1",MID(R150,3,1)="2",MID(R150,3,1)="3",MID(R150,3,1)="4",MID(R150,3,1)="5",MID(R150,3,1)="6",MID(R150,3,1)="7",MID(R150,3,1)="8",MID(R150,3,1)="9",MID(R150,3,1)="0",)),VLOOKUP(R150,'証拠（WW特許）'!$B$2:$M$90,12,FALSE),""))</f>
        <v/>
      </c>
      <c r="AH150" s="58" t="str">
        <f>IF(OR(LEFT(R150)="特",LEFT(R150)="実"),VLOOKUP(R150,'証拠（JP特許）'!$B$2:$X$299,20,FALSE),IF(AND(OR(LEFT(R150,2)="US",LEFT(R150,2)="WO",LEFT(R150,2)="GB",LEFT(R150,2)="EP",LEFT(R150,2)="DE"),OR(MID(R150,3,1)="1",MID(R150,3,1)="2",MID(R150,3,1)="3",MID(R150,3,1)="4",MID(R150,3,1)="5",MID(R150,3,1)="6",MID(R150,3,1)="7",MID(R150,3,1)="8",MID(R150,3,1)="9",MID(R150,3,1)="0",)),VLOOKUP(R150,'証拠（WW特許）'!$B$2:$U$90,20,FALSE),""))</f>
        <v/>
      </c>
      <c r="AI150" s="58" t="str">
        <f>IF(OR(LEFT(R150)="特",LEFT(R150)="実"),VLOOKUP(R150,'証拠（JP特許）'!$B$2:$X$299,21,FALSE),"")</f>
        <v/>
      </c>
      <c r="AJ150" s="58" t="str">
        <f>IF(OR(LEFT(R150)="特",LEFT(R150)="実"),VLOOKUP(R150,'証拠（JP特許）'!$B$2:$X$299,22,FALSE),"")</f>
        <v/>
      </c>
      <c r="AK150" s="59" t="str">
        <f>IF(OR(LEFT(R150)="特",LEFT(R150)="実"),VLOOKUP(R150,'証拠（JP特許）'!$B$2:$X$299,17,FALSE),IF(AND(OR(LEFT(R150,2)="US",LEFT(R150,2)="WO",LEFT(R150,2)="GB",LEFT(R150,2)="EP",LEFT(R150,2)="DE"),OR(MID(R150,3,1)="1",MID(R150,3,1)="2",MID(R150,3,1)="3",MID(R150,3,1)="4",MID(R150,3,1)="5",MID(R150,3,1)="6",MID(R150,3,1)="7",MID(R150,3,1)="8",MID(R150,3,1)="9",MID(R150,3,1)="0",)),VLOOKUP(R150,'証拠（WW特許）'!$B$2:$U$90,16,FALSE),""))</f>
        <v/>
      </c>
      <c r="AL150" s="58"/>
      <c r="AM150" s="58"/>
      <c r="AN150" s="58"/>
      <c r="AO150" s="58" t="str">
        <f ca="1">IF(OR(LEFT(R150)="特",LEFT(R150)="実",AND(OR(LEFT(R150,2)="US",LEFT(R150,2)="WO",LEFT(R150,2)="GB",LEFT(R150,2)="EP",LEFT(R150,2)="DE"),OR(MID(R150,3,1)="1",MID(R150,3,1)="2",MID(R150,3,1)="3",MID(R150,3,1)="4",MID(R150,3,1)="5",MID(R150,3,1)="6",MID(R150,3,1)="7",MID(R150,3,1)="8",MID(R150,3,1)="9",MID(R150,3,1)="0"))),IF(COUNTIF(INDIRECT("発明者引用!"&amp;ADDRESS(MATCH(C150,発明者引用!B$1:B$196,0),4)&amp;":"&amp;ADDRESS(MATCH(C150,発明者引用!B$1:B$196,0),17)),R150)+COUNTIF(INDIRECT("発明者引用!"&amp;ADDRESS(MATCH(C150,発明者引用!B$1:B$196,0),4)&amp;":"&amp;ADDRESS(MATCH(C150,発明者引用!B$1:B$196,0),17)),#REF!)+COUNTIF(INDIRECT("発明者引用!"&amp;ADDRESS(MATCH(C150,発明者引用!B$1:B$196,0),4)&amp;":"&amp;ADDRESS(MATCH(C150,発明者引用!B$1:B$196,0),17)),T150)&gt;0,"Yes","No"),"")</f>
        <v/>
      </c>
      <c r="AP150" s="58" t="str">
        <f ca="1">IF(OR(LEFT(R150)="特",LEFT(R150)="実",AND(OR(LEFT(R150,2)="US",LEFT(R150,2)="WO",LEFT(R150,2)="GB",LEFT(R150,2)="EP",LEFT(R150,2)="DE"),OR(MID(R150,3,1)="1",MID(R150,3,1)="2",MID(R150,3,1)="3",MID(R150,3,1)="4",MID(R150,3,1)="5",MID(R150,3,1)="6",MID(R150,3,1)="7",MID(R150,3,1)="8",MID(R150,3,1)="9",MID(R150,3,1)="0"))),IF(VLOOKUP(C150,ファミリ引用特許WO!$A$2:$B$241,2,FALSE)+VLOOKUP(C150,ファミリ引用文献WO!$A$2:$C$241,3,FALSE)=0,"ISR無し",IF(COUNTIF(INDIRECT("ファミリ引用特許WO!"&amp;ADDRESS(MATCH(C150,ファミリ引用特許WO!$A$2:$A$241,0),1)&amp;":"&amp;ADDRESS(MATCH(C150,ファミリ引用特許WO!$A$2:$A$241,0),19)),R150)+COUNTIF(INDIRECT("ファミリ引用特許WO!"&amp;ADDRESS(MATCH(C150,ファミリ引用特許WO!$A$2:$A$241,0),1)&amp;":"&amp;ADDRESS(MATCH(C150,ファミリ引用特許WO!$A$2:$A$241,0),19)),S150)+COUNTIF(INDIRECT("ファミリ引用特許WO!"&amp;ADDRESS(MATCH(C150,ファミリ引用特許WO!$A$2:$A$241,0),1)&amp;":"&amp;ADDRESS(MATCH(C150,ファミリ引用特許WO!$A$2:$A$241,0),19)),T150)+COUNTIF(INDIRECT("ファミリ引用特許WO!"&amp;ADDRESS(MATCH(C150,ファミリ引用特許WO!$A$2:$A$241,0),1)&amp;":"&amp;ADDRESS(MATCH(C150,ファミリ引用特許WO!$A$2:$A$241,0),19)),W150)+COUNTIF(INDIRECT("ファミリ引用特許WO!"&amp;ADDRESS(MATCH(C150,ファミリ引用特許WO!$A$2:$A$241,0),1)&amp;":"&amp;ADDRESS(MATCH(C150,ファミリ引用特許WO!$A$2:$A$241,0),19)),Y150)&gt;0,"Yes","No")),"")</f>
        <v/>
      </c>
      <c r="AQ150" s="55" t="str">
        <f ca="1">IF(OR(LEFT(R150)="特",LEFT(R150)="実",AND(OR(LEFT(R150,2)="US",LEFT(R150,2)="WO",LEFT(R150,2)="GB",LEFT(R150,2)="EP",LEFT(R150,2)="DE"),OR(MID(R150,3,1)="1",MID(R150,3,1)="2",MID(R150,3,1)="3",MID(R150,3,1)="4",MID(R150,3,1)="5",MID(R150,3,1)="6",MID(R150,3,1)="7",MID(R150,3,1)="8",MID(R150,3,1)="9",MID(R150,3,1)="0"))),IF(VLOOKUP(C150,'ファミリ引用特許表記修正（ex.A2→A）'!$A$2:$B$241,2,FALSE)=0,"family無し",IF(COUNTIF(INDIRECT("'ファミリ引用特許表記修正（ex.A2→A）'!"&amp;ADDRESS(MATCH(C150,'ファミリ引用特許表記修正（ex.A2→A）'!$A$2:$A$241,0),1)&amp;":"&amp;ADDRESS(MATCH(C150,'ファミリ引用特許表記修正（ex.A2→A）'!$A$2:$A$241,0),171)),R150)+COUNTIF(INDIRECT("'ファミリ引用特許表記修正（ex.A2→A）'!"&amp;ADDRESS(MATCH(C150,'ファミリ引用特許表記修正（ex.A2→A）'!$A$2:$A$241,0),1)&amp;":"&amp;ADDRESS(MATCH(C150,'ファミリ引用特許表記修正（ex.A2→A）'!$A$2:$A$241,0),171)),S150)+COUNTIF(INDIRECT("'ファミリ引用特許表記修正（ex.A2→A）'!"&amp;ADDRESS(MATCH(C150,'ファミリ引用特許表記修正（ex.A2→A）'!$A$2:$A$241,0),1)&amp;":"&amp;ADDRESS(MATCH(C150,'ファミリ引用特許表記修正（ex.A2→A）'!$A$2:$A$241,0),171)),T150)+COUNTIF(INDIRECT("'ファミリ引用特許表記修正（ex.A2→A）'!"&amp;ADDRESS(MATCH(C150,'ファミリ引用特許表記修正（ex.A2→A）'!$A$2:$A$241,0),1)&amp;":"&amp;ADDRESS(MATCH(C150,'ファミリ引用特許表記修正（ex.A2→A）'!$A$2:$A$241,0),171)),W150)+COUNTIF(INDIRECT("'ファミリ引用特許表記修正（ex.A2→A）'!"&amp;ADDRESS(MATCH(C150,'ファミリ引用特許表記修正（ex.A2→A）'!$A$2:$A$241,0),1)&amp;":"&amp;ADDRESS(MATCH(C150,'ファミリ引用特許表記修正（ex.A2→A）'!$A$2:$A$241,0),171)),Y150)&gt;0,"Yes","No")),"")</f>
        <v/>
      </c>
      <c r="AR150" s="193" t="str">
        <f>IF(OR(LEFT(R150)="特",LEFT(R150)="実",AND(OR(LEFT(R150,2)="US",LEFT(R150,2)="WO",LEFT(R150,2)="GB",LEFT(R150,2)="EP",LEFT(R150,2)="DE"),OR(MID(R150,3,1)="1",MID(R150,3,1)="2",MID(R150,3,1)="3",MID(R150,3,1)="4",MID(R150,3,1)="5",MID(R150,3,1)="6",MID(R150,3,1)="7",MID(R150,3,1)="8",MID(R150,3,1)="9",MID(R150,3,1)="0",))),"",VLOOKUP($C150,ファミリ発明者引用文献!A$3:B$235,2,FALSE))</f>
        <v>,,</v>
      </c>
      <c r="AS150" s="55" t="str">
        <f>VLOOKUP(C150,ファミリ引用文献WO!A$2:B$241,2,FALSE)</f>
        <v/>
      </c>
      <c r="AT150" s="58" t="str">
        <f>VLOOKUP(C150,ファミリ引用文献!A$3:B$242,2,FALSE)</f>
        <v/>
      </c>
      <c r="AU150" s="58" t="str">
        <f>VLOOKUP(C150,審判データ!AH$2:BT$379,39,FALSE)</f>
        <v xml:space="preserve"> </v>
      </c>
      <c r="AV150" s="62" t="str">
        <f ca="1">IF(INDIRECT("審判データ!"&amp;ADDRESS(MATCH(C150,審判データ!$AH$1:$AH$379,0),32))="早期審査の対象とする","早期審査","")</f>
        <v/>
      </c>
      <c r="AW150" s="665" t="str">
        <f t="shared" si="11"/>
        <v/>
      </c>
      <c r="AX150" s="666" t="str">
        <f>IF(LEFT(AE150,3)="日本特",IF(LEFT(C150)="特",VLOOKUP(C150,'本件、証拠文献テーマコード'!G$2:I$376,3,FALSE),VLOOKUP(C150,'本件、証拠文献テーマコード'!B$2:I$376,8,FALSE)),"")</f>
        <v/>
      </c>
      <c r="AY150" s="666" t="str">
        <f>IF(LEFT(AE150,3)="日本特",IF(OR(MID(R150,2,1)="開",MID(R150,2,1)="表",MID(R150,2,1)="登"),VLOOKUP(R150,'本件、証拠文献テーマコード'!C$2:I$379,7,FALSE),VLOOKUP(R150,'本件、証拠文献テーマコード'!G$2:I$379,3,FALSE)),"")</f>
        <v/>
      </c>
      <c r="AZ150" s="54"/>
    </row>
    <row r="151" spans="1:52" ht="40.5" x14ac:dyDescent="0.15">
      <c r="A151" s="859"/>
      <c r="B151" s="586" t="str">
        <f ca="1">IF(A151="",B150,INDIRECT("審判データ!"&amp;ADDRESS(MATCH(A151,審判データ!$HC$1:$HC$379,0),20))&amp;" / "&amp;INDIRECT("審判データ!"&amp;ADDRESS(MATCH(A151,審判データ!$HC$1:$HC$379,0),21)))</f>
        <v>2012 / 29-2</v>
      </c>
      <c r="C151" s="692">
        <v>4334115</v>
      </c>
      <c r="D151" s="320" t="s">
        <v>1830</v>
      </c>
      <c r="E151" s="163" t="str">
        <f ca="1">INDIRECT("審判データ!"&amp;ADDRESS(MATCH(C151,審判データ!$AH$1:$AH$379,0),55))</f>
        <v>大日本印刷株式会社</v>
      </c>
      <c r="F151" s="43" t="str">
        <f ca="1">INDIRECT("審判データ!"&amp;ADDRESS(MATCH(C151,審判データ!$AH$1:$AH$379,0),56))</f>
        <v>岡本　秀彦;桑野　誠司</v>
      </c>
      <c r="G151" s="43" t="str">
        <f ca="1">INDIRECT("審判データ!"&amp;ADDRESS(MATCH(C151,審判データ!$AH$1:$AH$379,0),72))</f>
        <v xml:space="preserve"> </v>
      </c>
      <c r="H151" s="43" t="str">
        <f ca="1">INDIRECT("審判データ!"&amp;ADDRESS(MATCH(C151,審判データ!$AH$1:$AH$379,0),41))</f>
        <v>B65B 43/52;B65B  7/16;B65G 43/00</v>
      </c>
      <c r="I151" s="43" t="str">
        <f ca="1">INDIRECT("審判データ!"&amp;ADDRESS(MATCH(C151,審判データ!$AH$1:$AH$379,0),49))</f>
        <v>B65B  43/52@AFI(JP);B65B   7/16@ALI(JP);B65G  43/00@ALI(JP)</v>
      </c>
      <c r="J151" s="43" t="str">
        <f ca="1">INDIRECT("審判データ!"&amp;ADDRESS(MATCH(C151,審判データ!$AH$1:$AH$379,0),51))</f>
        <v>B65B 43/52        B;B65B  7/16        A;B65G 43/00        D</v>
      </c>
      <c r="K151" s="43" t="str">
        <f ca="1">INDIRECT("審判データ!"&amp;ADDRESS(MATCH(C151,審判データ!$AH$1:$AH$379,0),53))</f>
        <v>3E030 AA03;3E030 DA06;3E030 DA08;3E030 EA01;3E030 GA04;3E049 AA04;3E049 BA01;3E049 CA05;3E049 DA02;3E049 DB01;3F027 AA04;3F027 CA03;3F027 DA01;3F027 EA01</v>
      </c>
      <c r="L151" s="1013"/>
      <c r="M151" s="983"/>
      <c r="N151" s="1014"/>
      <c r="O151" s="1015"/>
      <c r="P151" s="1076"/>
      <c r="Q151" s="676" t="s">
        <v>359</v>
      </c>
      <c r="R151" s="644" t="s">
        <v>22590</v>
      </c>
      <c r="S151" s="646" t="str">
        <f>IF(OR(LEFT(R151)="特",LEFT(R151)="実"),VLOOKUP(R151,'証拠（JP特許）'!$B$2:$D$299,2,FALSE),IF(AND(OR(LEFT(R151,2)="US",LEFT(R151,2)="WO",LEFT(R151,2)="GB",LEFT(R151,2)="EP",LEFT(R151,2)="DE"),OR(MID(R151,3,1)="1",MID(R151,3,1)="2",MID(R151,3,1)="3",MID(R151,3,1)="4",MID(R151,3,1)="5",MID(R151,3,1)="6",MID(R151,3,1)="7",MID(R151,3,1)="8",MID(R151,3,1)="9",MID(R151,3,1)="0")),VLOOKUP(R151,'証拠（WW特許）'!$B$2:$C$90,2,FALSE),"_"))</f>
        <v>_</v>
      </c>
      <c r="T151" s="644" t="str">
        <f>IF(OR(LEFT(R151)="特",LEFT(R151)="実"),VLOOKUP(R151,'証拠（JP特許）'!$B$2:$E$299,4,FALSE),"_")</f>
        <v>_</v>
      </c>
      <c r="U151" s="694" t="s">
        <v>94</v>
      </c>
      <c r="V151" s="689" t="s">
        <v>25</v>
      </c>
      <c r="W151" s="690" t="str">
        <f t="shared" si="13"/>
        <v/>
      </c>
      <c r="X151" s="691"/>
      <c r="Y151" s="691" t="str">
        <f t="shared" si="14"/>
        <v/>
      </c>
      <c r="Z151" s="91" t="str">
        <f ca="1">IF(OR(LEFT(R151)="特",LEFT(R151)="実",AND(OR(LEFT(R151,2)="US",LEFT(R151,2)="WO",LEFT(R151,2)="GB",LEFT(R151,2)="EP",LEFT(R151,2)="DE"),OR(MID(R151,3,1)="1",MID(R151,3,1)="2",MID(R151,3,1)="3",MID(R151,3,1)="4",MID(R151,3,1)="5",MID(R151,3,1)="6",MID(R151,3,1)="7",MID(R151,3,1)="8",MID(R151,3,1)="9",MID(R151,3,1)="0",))),IF(COUNTIF(INDIRECT("拒絶理由・拒絶査定・異議申立!"&amp;ADDRESS(MATCH(C151,拒絶理由・拒絶査定・異議申立!B$1:B$1000,0),3)&amp;":"&amp;ADDRESS(MATCH(C151,拒絶理由・拒絶査定・異議申立!B$1:B$1000,0),50)),R151)+COUNTIF(INDIRECT("拒絶理由・拒絶査定・異議申立!"&amp;ADDRESS(MATCH(C151,拒絶理由・拒絶査定・異議申立!B$1:B$1000,0),3)&amp;":"&amp;ADDRESS(MATCH(C151,拒絶理由・拒絶査定・異議申立!B$1:B$1000,0),50)),T151)&gt;0,"Yes","No"),"")</f>
        <v/>
      </c>
      <c r="AA151" s="92" t="str">
        <f ca="1">IF(OR(LEFT(R151)="特",LEFT(R151)="実",AND(OR(LEFT(R151,2)="US",LEFT(R151,2)="WO",LEFT(R151,2)="GB",LEFT(R151,2)="EP",LEFT(R151,2)="DE"),OR(MID(R151,3,1)="1",MID(R151,3,1)="2",MID(R151,3,1)="3",MID(R151,3,1)="4",MID(R151,3,1)="5",MID(R151,3,1)="6",MID(R151,3,1)="7",MID(R151,3,1)="8",MID(R151,3,1)="9",MID(R151,3,1)="0",))),IF(COUNTIF(INDIRECT("先行技術調査・登録査定!"&amp;ADDRESS(MATCH(C151,先行技術調査・登録査定!B$1:B$1000,0),3)&amp;":"&amp;ADDRESS(MATCH(C151,先行技術調査・登録査定!B$1:B$1000,0),49)),R151)+COUNTIF(INDIRECT("先行技術調査・登録査定!"&amp;ADDRESS(MATCH(C151,先行技術調査・登録査定!B$1:B$1000,0),3)&amp;":"&amp;ADDRESS(MATCH(C151,先行技術調査・登録査定!B$1:B$1000,0),49)),T151)&gt;0,"Yes","No"),"")</f>
        <v/>
      </c>
      <c r="AB151" s="169" t="str">
        <f t="shared" ca="1" si="10"/>
        <v/>
      </c>
      <c r="AC151" s="94" t="str">
        <f>IF(OR(LEFT(R151)="特",LEFT(R151)="実",AND(OR(LEFT(R151,2)="US",LEFT(R151,2)="WO",LEFT(R151,2)="GB",LEFT(R151,2)="EP",LEFT(R151,2)="DE"),OR(MID(R151,3,1)="1",MID(R151,3,1)="2",MID(R151,3,1)="3",MID(R151,3,1)="4",MID(R151,3,1)="5",MID(R151,3,1)="6",MID(R151,3,1)="7",MID(R151,3,1)="8",MID(R151,3,1)="9",MID(R151,3,1)="0",))),"",VLOOKUP($C151,非特許文献リスト!$A$2:$C$196,2,FALSE))</f>
        <v/>
      </c>
      <c r="AD151" s="95" t="str">
        <f>IF(OR(LEFT(R151)="特",LEFT(R151)="実",AND(OR(LEFT(R151,2)="US",LEFT(R151,2)="WO",LEFT(R151,2)="GB",LEFT(R151,2)="EP",LEFT(R151,2)="DE"),OR(MID(R151,3,1)="1",MID(R151,3,1)="2",MID(R151,3,1)="3",MID(R151,3,1)="4",MID(R151,3,1)="5",MID(R151,3,1)="6",MID(R151,3,1)="7",MID(R151,3,1)="8",MID(R151,3,1)="9",MID(R151,3,1)="0",))),"",VLOOKUP($C151,非特許文献リスト!$A$2:$C$196,3,FALSE))</f>
        <v/>
      </c>
      <c r="AE151" s="175" t="str">
        <f t="shared" si="12"/>
        <v/>
      </c>
      <c r="AF151" s="176" t="str">
        <f>IF(OR(LEFT(R151)="特",LEFT(R151)="実"),VLOOKUP(R151,'証拠（JP特許）'!$B$2:$AB$299,10,FALSE),IF(AND(OR(LEFT(R151,2)="US",LEFT(R151,2)="WO",LEFT(R151,2)="GB",LEFT(R151,2)="EP",LEFT(R151,2)="DE"),OR(MID(R151,3,1)="1",MID(R151,3,1)="2",MID(R151,3,1)="3",MID(R151,3,1)="4",MID(R151,3,1)="5",MID(R151,3,1)="6",MID(R151,3,1)="7",MID(R151,3,1)="8",MID(R151,3,1)="9",MID(R151,3,1)="0",)),VLOOKUP(R151,'証拠（WW特許）'!$B$2:$M$90,8,FALSE),""))</f>
        <v/>
      </c>
      <c r="AG151" s="176" t="str">
        <f>IF(OR(LEFT(R151)="特",LEFT(R151)="実"),VLOOKUP(R151,'証拠（JP特許）'!$B$2:$AB$299,26,FALSE),IF(AND(OR(LEFT(R151,2)="US",LEFT(R151,2)="WO",LEFT(R151,2)="GB",LEFT(R151,2)="EP",LEFT(R151,2)="DE"),OR(MID(R151,3,1)="1",MID(R151,3,1)="2",MID(R151,3,1)="3",MID(R151,3,1)="4",MID(R151,3,1)="5",MID(R151,3,1)="6",MID(R151,3,1)="7",MID(R151,3,1)="8",MID(R151,3,1)="9",MID(R151,3,1)="0",)),VLOOKUP(R151,'証拠（WW特許）'!$B$2:$M$90,12,FALSE),""))</f>
        <v/>
      </c>
      <c r="AH151" s="58" t="str">
        <f>IF(OR(LEFT(R151)="特",LEFT(R151)="実"),VLOOKUP(R151,'証拠（JP特許）'!$B$2:$X$299,20,FALSE),IF(AND(OR(LEFT(R151,2)="US",LEFT(R151,2)="WO",LEFT(R151,2)="GB",LEFT(R151,2)="EP",LEFT(R151,2)="DE"),OR(MID(R151,3,1)="1",MID(R151,3,1)="2",MID(R151,3,1)="3",MID(R151,3,1)="4",MID(R151,3,1)="5",MID(R151,3,1)="6",MID(R151,3,1)="7",MID(R151,3,1)="8",MID(R151,3,1)="9",MID(R151,3,1)="0",)),VLOOKUP(R151,'証拠（WW特許）'!$B$2:$U$90,20,FALSE),""))</f>
        <v/>
      </c>
      <c r="AI151" s="58" t="str">
        <f>IF(OR(LEFT(R151)="特",LEFT(R151)="実"),VLOOKUP(R151,'証拠（JP特許）'!$B$2:$X$299,21,FALSE),"")</f>
        <v/>
      </c>
      <c r="AJ151" s="58" t="str">
        <f>IF(OR(LEFT(R151)="特",LEFT(R151)="実"),VLOOKUP(R151,'証拠（JP特許）'!$B$2:$X$299,22,FALSE),"")</f>
        <v/>
      </c>
      <c r="AK151" s="59" t="str">
        <f>IF(OR(LEFT(R151)="特",LEFT(R151)="実"),VLOOKUP(R151,'証拠（JP特許）'!$B$2:$X$299,17,FALSE),IF(AND(OR(LEFT(R151,2)="US",LEFT(R151,2)="WO",LEFT(R151,2)="GB",LEFT(R151,2)="EP",LEFT(R151,2)="DE"),OR(MID(R151,3,1)="1",MID(R151,3,1)="2",MID(R151,3,1)="3",MID(R151,3,1)="4",MID(R151,3,1)="5",MID(R151,3,1)="6",MID(R151,3,1)="7",MID(R151,3,1)="8",MID(R151,3,1)="9",MID(R151,3,1)="0",)),VLOOKUP(R151,'証拠（WW特許）'!$B$2:$U$90,16,FALSE),""))</f>
        <v/>
      </c>
      <c r="AL151" s="58"/>
      <c r="AM151" s="58"/>
      <c r="AN151" s="58"/>
      <c r="AO151" s="58" t="str">
        <f ca="1">IF(OR(LEFT(R151)="特",LEFT(R151)="実",AND(OR(LEFT(R151,2)="US",LEFT(R151,2)="WO",LEFT(R151,2)="GB",LEFT(R151,2)="EP",LEFT(R151,2)="DE"),OR(MID(R151,3,1)="1",MID(R151,3,1)="2",MID(R151,3,1)="3",MID(R151,3,1)="4",MID(R151,3,1)="5",MID(R151,3,1)="6",MID(R151,3,1)="7",MID(R151,3,1)="8",MID(R151,3,1)="9",MID(R151,3,1)="0"))),IF(COUNTIF(INDIRECT("発明者引用!"&amp;ADDRESS(MATCH(C151,発明者引用!B$1:B$196,0),4)&amp;":"&amp;ADDRESS(MATCH(C151,発明者引用!B$1:B$196,0),17)),R151)+COUNTIF(INDIRECT("発明者引用!"&amp;ADDRESS(MATCH(C151,発明者引用!B$1:B$196,0),4)&amp;":"&amp;ADDRESS(MATCH(C151,発明者引用!B$1:B$196,0),17)),#REF!)+COUNTIF(INDIRECT("発明者引用!"&amp;ADDRESS(MATCH(C151,発明者引用!B$1:B$196,0),4)&amp;":"&amp;ADDRESS(MATCH(C151,発明者引用!B$1:B$196,0),17)),T151)&gt;0,"Yes","No"),"")</f>
        <v/>
      </c>
      <c r="AP151" s="58" t="str">
        <f ca="1">IF(OR(LEFT(R151)="特",LEFT(R151)="実",AND(OR(LEFT(R151,2)="US",LEFT(R151,2)="WO",LEFT(R151,2)="GB",LEFT(R151,2)="EP",LEFT(R151,2)="DE"),OR(MID(R151,3,1)="1",MID(R151,3,1)="2",MID(R151,3,1)="3",MID(R151,3,1)="4",MID(R151,3,1)="5",MID(R151,3,1)="6",MID(R151,3,1)="7",MID(R151,3,1)="8",MID(R151,3,1)="9",MID(R151,3,1)="0"))),IF(VLOOKUP(C151,ファミリ引用特許WO!$A$2:$B$241,2,FALSE)+VLOOKUP(C151,ファミリ引用文献WO!$A$2:$C$241,3,FALSE)=0,"ISR無し",IF(COUNTIF(INDIRECT("ファミリ引用特許WO!"&amp;ADDRESS(MATCH(C151,ファミリ引用特許WO!$A$2:$A$241,0),1)&amp;":"&amp;ADDRESS(MATCH(C151,ファミリ引用特許WO!$A$2:$A$241,0),19)),R151)+COUNTIF(INDIRECT("ファミリ引用特許WO!"&amp;ADDRESS(MATCH(C151,ファミリ引用特許WO!$A$2:$A$241,0),1)&amp;":"&amp;ADDRESS(MATCH(C151,ファミリ引用特許WO!$A$2:$A$241,0),19)),S151)+COUNTIF(INDIRECT("ファミリ引用特許WO!"&amp;ADDRESS(MATCH(C151,ファミリ引用特許WO!$A$2:$A$241,0),1)&amp;":"&amp;ADDRESS(MATCH(C151,ファミリ引用特許WO!$A$2:$A$241,0),19)),T151)+COUNTIF(INDIRECT("ファミリ引用特許WO!"&amp;ADDRESS(MATCH(C151,ファミリ引用特許WO!$A$2:$A$241,0),1)&amp;":"&amp;ADDRESS(MATCH(C151,ファミリ引用特許WO!$A$2:$A$241,0),19)),W151)+COUNTIF(INDIRECT("ファミリ引用特許WO!"&amp;ADDRESS(MATCH(C151,ファミリ引用特許WO!$A$2:$A$241,0),1)&amp;":"&amp;ADDRESS(MATCH(C151,ファミリ引用特許WO!$A$2:$A$241,0),19)),Y151)&gt;0,"Yes","No")),"")</f>
        <v/>
      </c>
      <c r="AQ151" s="55" t="str">
        <f ca="1">IF(OR(LEFT(R151)="特",LEFT(R151)="実",AND(OR(LEFT(R151,2)="US",LEFT(R151,2)="WO",LEFT(R151,2)="GB",LEFT(R151,2)="EP",LEFT(R151,2)="DE"),OR(MID(R151,3,1)="1",MID(R151,3,1)="2",MID(R151,3,1)="3",MID(R151,3,1)="4",MID(R151,3,1)="5",MID(R151,3,1)="6",MID(R151,3,1)="7",MID(R151,3,1)="8",MID(R151,3,1)="9",MID(R151,3,1)="0"))),IF(VLOOKUP(C151,'ファミリ引用特許表記修正（ex.A2→A）'!$A$2:$B$241,2,FALSE)=0,"family無し",IF(COUNTIF(INDIRECT("'ファミリ引用特許表記修正（ex.A2→A）'!"&amp;ADDRESS(MATCH(C151,'ファミリ引用特許表記修正（ex.A2→A）'!$A$2:$A$241,0),1)&amp;":"&amp;ADDRESS(MATCH(C151,'ファミリ引用特許表記修正（ex.A2→A）'!$A$2:$A$241,0),171)),R151)+COUNTIF(INDIRECT("'ファミリ引用特許表記修正（ex.A2→A）'!"&amp;ADDRESS(MATCH(C151,'ファミリ引用特許表記修正（ex.A2→A）'!$A$2:$A$241,0),1)&amp;":"&amp;ADDRESS(MATCH(C151,'ファミリ引用特許表記修正（ex.A2→A）'!$A$2:$A$241,0),171)),S151)+COUNTIF(INDIRECT("'ファミリ引用特許表記修正（ex.A2→A）'!"&amp;ADDRESS(MATCH(C151,'ファミリ引用特許表記修正（ex.A2→A）'!$A$2:$A$241,0),1)&amp;":"&amp;ADDRESS(MATCH(C151,'ファミリ引用特許表記修正（ex.A2→A）'!$A$2:$A$241,0),171)),T151)+COUNTIF(INDIRECT("'ファミリ引用特許表記修正（ex.A2→A）'!"&amp;ADDRESS(MATCH(C151,'ファミリ引用特許表記修正（ex.A2→A）'!$A$2:$A$241,0),1)&amp;":"&amp;ADDRESS(MATCH(C151,'ファミリ引用特許表記修正（ex.A2→A）'!$A$2:$A$241,0),171)),W151)+COUNTIF(INDIRECT("'ファミリ引用特許表記修正（ex.A2→A）'!"&amp;ADDRESS(MATCH(C151,'ファミリ引用特許表記修正（ex.A2→A）'!$A$2:$A$241,0),1)&amp;":"&amp;ADDRESS(MATCH(C151,'ファミリ引用特許表記修正（ex.A2→A）'!$A$2:$A$241,0),171)),Y151)&gt;0,"Yes","No")),"")</f>
        <v/>
      </c>
      <c r="AR151" s="193" t="str">
        <f>IF(OR(LEFT(R151)="特",LEFT(R151)="実",AND(OR(LEFT(R151,2)="US",LEFT(R151,2)="WO",LEFT(R151,2)="GB",LEFT(R151,2)="EP",LEFT(R151,2)="DE"),OR(MID(R151,3,1)="1",MID(R151,3,1)="2",MID(R151,3,1)="3",MID(R151,3,1)="4",MID(R151,3,1)="5",MID(R151,3,1)="6",MID(R151,3,1)="7",MID(R151,3,1)="8",MID(R151,3,1)="9",MID(R151,3,1)="0",))),"",VLOOKUP($C151,ファミリ発明者引用文献!A$3:B$235,2,FALSE))</f>
        <v>,,</v>
      </c>
      <c r="AS151" s="55" t="str">
        <f>VLOOKUP(C151,ファミリ引用文献WO!A$2:B$241,2,FALSE)</f>
        <v/>
      </c>
      <c r="AT151" s="58" t="str">
        <f>VLOOKUP(C151,ファミリ引用文献!A$3:B$242,2,FALSE)</f>
        <v/>
      </c>
      <c r="AU151" s="58" t="str">
        <f>VLOOKUP(C151,審判データ!AH$2:BT$379,39,FALSE)</f>
        <v xml:space="preserve"> </v>
      </c>
      <c r="AV151" s="62" t="str">
        <f ca="1">IF(INDIRECT("審判データ!"&amp;ADDRESS(MATCH(C151,審判データ!$AH$1:$AH$379,0),32))="早期審査の対象とする","早期審査","")</f>
        <v/>
      </c>
      <c r="AW151" s="665" t="str">
        <f t="shared" si="11"/>
        <v/>
      </c>
      <c r="AX151" s="666" t="str">
        <f>IF(LEFT(AE151,3)="日本特",IF(LEFT(C151)="特",VLOOKUP(C151,'本件、証拠文献テーマコード'!G$2:I$376,3,FALSE),VLOOKUP(C151,'本件、証拠文献テーマコード'!B$2:I$376,8,FALSE)),"")</f>
        <v/>
      </c>
      <c r="AY151" s="666" t="str">
        <f>IF(LEFT(AE151,3)="日本特",IF(OR(MID(R151,2,1)="開",MID(R151,2,1)="表",MID(R151,2,1)="登"),VLOOKUP(R151,'本件、証拠文献テーマコード'!C$2:I$379,7,FALSE),VLOOKUP(R151,'本件、証拠文献テーマコード'!G$2:I$379,3,FALSE)),"")</f>
        <v/>
      </c>
      <c r="AZ151" s="54"/>
    </row>
    <row r="152" spans="1:52" ht="40.5" x14ac:dyDescent="0.15">
      <c r="A152" s="859"/>
      <c r="B152" s="586" t="str">
        <f ca="1">IF(A152="",B151,INDIRECT("審判データ!"&amp;ADDRESS(MATCH(A152,審判データ!$HC$1:$HC$379,0),20))&amp;" / "&amp;INDIRECT("審判データ!"&amp;ADDRESS(MATCH(A152,審判データ!$HC$1:$HC$379,0),21)))</f>
        <v>2012 / 29-2</v>
      </c>
      <c r="C152" s="692">
        <v>4334115</v>
      </c>
      <c r="D152" s="320" t="s">
        <v>1830</v>
      </c>
      <c r="E152" s="163" t="str">
        <f ca="1">INDIRECT("審判データ!"&amp;ADDRESS(MATCH(C152,審判データ!$AH$1:$AH$379,0),55))</f>
        <v>大日本印刷株式会社</v>
      </c>
      <c r="F152" s="43" t="str">
        <f ca="1">INDIRECT("審判データ!"&amp;ADDRESS(MATCH(C152,審判データ!$AH$1:$AH$379,0),56))</f>
        <v>岡本　秀彦;桑野　誠司</v>
      </c>
      <c r="G152" s="43" t="str">
        <f ca="1">INDIRECT("審判データ!"&amp;ADDRESS(MATCH(C152,審判データ!$AH$1:$AH$379,0),72))</f>
        <v xml:space="preserve"> </v>
      </c>
      <c r="H152" s="43" t="str">
        <f ca="1">INDIRECT("審判データ!"&amp;ADDRESS(MATCH(C152,審判データ!$AH$1:$AH$379,0),41))</f>
        <v>B65B 43/52;B65B  7/16;B65G 43/00</v>
      </c>
      <c r="I152" s="43" t="str">
        <f ca="1">INDIRECT("審判データ!"&amp;ADDRESS(MATCH(C152,審判データ!$AH$1:$AH$379,0),49))</f>
        <v>B65B  43/52@AFI(JP);B65B   7/16@ALI(JP);B65G  43/00@ALI(JP)</v>
      </c>
      <c r="J152" s="43" t="str">
        <f ca="1">INDIRECT("審判データ!"&amp;ADDRESS(MATCH(C152,審判データ!$AH$1:$AH$379,0),51))</f>
        <v>B65B 43/52        B;B65B  7/16        A;B65G 43/00        D</v>
      </c>
      <c r="K152" s="43" t="str">
        <f ca="1">INDIRECT("審判データ!"&amp;ADDRESS(MATCH(C152,審判データ!$AH$1:$AH$379,0),53))</f>
        <v>3E030 AA03;3E030 DA06;3E030 DA08;3E030 EA01;3E030 GA04;3E049 AA04;3E049 BA01;3E049 CA05;3E049 DA02;3E049 DB01;3F027 AA04;3F027 CA03;3F027 DA01;3F027 EA01</v>
      </c>
      <c r="L152" s="1013"/>
      <c r="M152" s="983"/>
      <c r="N152" s="1014"/>
      <c r="O152" s="1015"/>
      <c r="P152" s="1076"/>
      <c r="Q152" s="676" t="s">
        <v>370</v>
      </c>
      <c r="R152" s="644" t="s">
        <v>22591</v>
      </c>
      <c r="S152" s="646" t="str">
        <f>IF(OR(LEFT(R152)="特",LEFT(R152)="実"),VLOOKUP(R152,'証拠（JP特許）'!$B$2:$D$299,2,FALSE),IF(AND(OR(LEFT(R152,2)="US",LEFT(R152,2)="WO",LEFT(R152,2)="GB",LEFT(R152,2)="EP",LEFT(R152,2)="DE"),OR(MID(R152,3,1)="1",MID(R152,3,1)="2",MID(R152,3,1)="3",MID(R152,3,1)="4",MID(R152,3,1)="5",MID(R152,3,1)="6",MID(R152,3,1)="7",MID(R152,3,1)="8",MID(R152,3,1)="9",MID(R152,3,1)="0")),VLOOKUP(R152,'証拠（WW特許）'!$B$2:$C$90,2,FALSE),"_"))</f>
        <v>_</v>
      </c>
      <c r="T152" s="644" t="str">
        <f>IF(OR(LEFT(R152)="特",LEFT(R152)="実"),VLOOKUP(R152,'証拠（JP特許）'!$B$2:$E$299,4,FALSE),"_")</f>
        <v>_</v>
      </c>
      <c r="U152" s="694" t="s">
        <v>94</v>
      </c>
      <c r="V152" s="689" t="s">
        <v>25</v>
      </c>
      <c r="W152" s="690" t="str">
        <f t="shared" si="13"/>
        <v/>
      </c>
      <c r="X152" s="691"/>
      <c r="Y152" s="691" t="str">
        <f t="shared" si="14"/>
        <v/>
      </c>
      <c r="Z152" s="91" t="str">
        <f ca="1">IF(OR(LEFT(R152)="特",LEFT(R152)="実",AND(OR(LEFT(R152,2)="US",LEFT(R152,2)="WO",LEFT(R152,2)="GB",LEFT(R152,2)="EP",LEFT(R152,2)="DE"),OR(MID(R152,3,1)="1",MID(R152,3,1)="2",MID(R152,3,1)="3",MID(R152,3,1)="4",MID(R152,3,1)="5",MID(R152,3,1)="6",MID(R152,3,1)="7",MID(R152,3,1)="8",MID(R152,3,1)="9",MID(R152,3,1)="0",))),IF(COUNTIF(INDIRECT("拒絶理由・拒絶査定・異議申立!"&amp;ADDRESS(MATCH(C152,拒絶理由・拒絶査定・異議申立!B$1:B$1000,0),3)&amp;":"&amp;ADDRESS(MATCH(C152,拒絶理由・拒絶査定・異議申立!B$1:B$1000,0),50)),R152)+COUNTIF(INDIRECT("拒絶理由・拒絶査定・異議申立!"&amp;ADDRESS(MATCH(C152,拒絶理由・拒絶査定・異議申立!B$1:B$1000,0),3)&amp;":"&amp;ADDRESS(MATCH(C152,拒絶理由・拒絶査定・異議申立!B$1:B$1000,0),50)),T152)&gt;0,"Yes","No"),"")</f>
        <v/>
      </c>
      <c r="AA152" s="92" t="str">
        <f ca="1">IF(OR(LEFT(R152)="特",LEFT(R152)="実",AND(OR(LEFT(R152,2)="US",LEFT(R152,2)="WO",LEFT(R152,2)="GB",LEFT(R152,2)="EP",LEFT(R152,2)="DE"),OR(MID(R152,3,1)="1",MID(R152,3,1)="2",MID(R152,3,1)="3",MID(R152,3,1)="4",MID(R152,3,1)="5",MID(R152,3,1)="6",MID(R152,3,1)="7",MID(R152,3,1)="8",MID(R152,3,1)="9",MID(R152,3,1)="0",))),IF(COUNTIF(INDIRECT("先行技術調査・登録査定!"&amp;ADDRESS(MATCH(C152,先行技術調査・登録査定!B$1:B$1000,0),3)&amp;":"&amp;ADDRESS(MATCH(C152,先行技術調査・登録査定!B$1:B$1000,0),49)),R152)+COUNTIF(INDIRECT("先行技術調査・登録査定!"&amp;ADDRESS(MATCH(C152,先行技術調査・登録査定!B$1:B$1000,0),3)&amp;":"&amp;ADDRESS(MATCH(C152,先行技術調査・登録査定!B$1:B$1000,0),49)),T152)&gt;0,"Yes","No"),"")</f>
        <v/>
      </c>
      <c r="AB152" s="169" t="str">
        <f t="shared" ca="1" si="10"/>
        <v/>
      </c>
      <c r="AC152" s="94" t="str">
        <f>IF(OR(LEFT(R152)="特",LEFT(R152)="実",AND(OR(LEFT(R152,2)="US",LEFT(R152,2)="WO",LEFT(R152,2)="GB",LEFT(R152,2)="EP",LEFT(R152,2)="DE"),OR(MID(R152,3,1)="1",MID(R152,3,1)="2",MID(R152,3,1)="3",MID(R152,3,1)="4",MID(R152,3,1)="5",MID(R152,3,1)="6",MID(R152,3,1)="7",MID(R152,3,1)="8",MID(R152,3,1)="9",MID(R152,3,1)="0",))),"",VLOOKUP($C152,非特許文献リスト!$A$2:$C$196,2,FALSE))</f>
        <v/>
      </c>
      <c r="AD152" s="95" t="str">
        <f>IF(OR(LEFT(R152)="特",LEFT(R152)="実",AND(OR(LEFT(R152,2)="US",LEFT(R152,2)="WO",LEFT(R152,2)="GB",LEFT(R152,2)="EP",LEFT(R152,2)="DE"),OR(MID(R152,3,1)="1",MID(R152,3,1)="2",MID(R152,3,1)="3",MID(R152,3,1)="4",MID(R152,3,1)="5",MID(R152,3,1)="6",MID(R152,3,1)="7",MID(R152,3,1)="8",MID(R152,3,1)="9",MID(R152,3,1)="0",))),"",VLOOKUP($C152,非特許文献リスト!$A$2:$C$196,3,FALSE))</f>
        <v/>
      </c>
      <c r="AE152" s="175" t="str">
        <f t="shared" si="12"/>
        <v/>
      </c>
      <c r="AF152" s="176" t="str">
        <f>IF(OR(LEFT(R152)="特",LEFT(R152)="実"),VLOOKUP(R152,'証拠（JP特許）'!$B$2:$AB$299,10,FALSE),IF(AND(OR(LEFT(R152,2)="US",LEFT(R152,2)="WO",LEFT(R152,2)="GB",LEFT(R152,2)="EP",LEFT(R152,2)="DE"),OR(MID(R152,3,1)="1",MID(R152,3,1)="2",MID(R152,3,1)="3",MID(R152,3,1)="4",MID(R152,3,1)="5",MID(R152,3,1)="6",MID(R152,3,1)="7",MID(R152,3,1)="8",MID(R152,3,1)="9",MID(R152,3,1)="0",)),VLOOKUP(R152,'証拠（WW特許）'!$B$2:$M$90,8,FALSE),""))</f>
        <v/>
      </c>
      <c r="AG152" s="176" t="str">
        <f>IF(OR(LEFT(R152)="特",LEFT(R152)="実"),VLOOKUP(R152,'証拠（JP特許）'!$B$2:$AB$299,26,FALSE),IF(AND(OR(LEFT(R152,2)="US",LEFT(R152,2)="WO",LEFT(R152,2)="GB",LEFT(R152,2)="EP",LEFT(R152,2)="DE"),OR(MID(R152,3,1)="1",MID(R152,3,1)="2",MID(R152,3,1)="3",MID(R152,3,1)="4",MID(R152,3,1)="5",MID(R152,3,1)="6",MID(R152,3,1)="7",MID(R152,3,1)="8",MID(R152,3,1)="9",MID(R152,3,1)="0",)),VLOOKUP(R152,'証拠（WW特許）'!$B$2:$M$90,12,FALSE),""))</f>
        <v/>
      </c>
      <c r="AH152" s="58" t="str">
        <f>IF(OR(LEFT(R152)="特",LEFT(R152)="実"),VLOOKUP(R152,'証拠（JP特許）'!$B$2:$X$299,20,FALSE),IF(AND(OR(LEFT(R152,2)="US",LEFT(R152,2)="WO",LEFT(R152,2)="GB",LEFT(R152,2)="EP",LEFT(R152,2)="DE"),OR(MID(R152,3,1)="1",MID(R152,3,1)="2",MID(R152,3,1)="3",MID(R152,3,1)="4",MID(R152,3,1)="5",MID(R152,3,1)="6",MID(R152,3,1)="7",MID(R152,3,1)="8",MID(R152,3,1)="9",MID(R152,3,1)="0",)),VLOOKUP(R152,'証拠（WW特許）'!$B$2:$U$90,20,FALSE),""))</f>
        <v/>
      </c>
      <c r="AI152" s="58" t="str">
        <f>IF(OR(LEFT(R152)="特",LEFT(R152)="実"),VLOOKUP(R152,'証拠（JP特許）'!$B$2:$X$299,21,FALSE),"")</f>
        <v/>
      </c>
      <c r="AJ152" s="58" t="str">
        <f>IF(OR(LEFT(R152)="特",LEFT(R152)="実"),VLOOKUP(R152,'証拠（JP特許）'!$B$2:$X$299,22,FALSE),"")</f>
        <v/>
      </c>
      <c r="AK152" s="59" t="str">
        <f>IF(OR(LEFT(R152)="特",LEFT(R152)="実"),VLOOKUP(R152,'証拠（JP特許）'!$B$2:$X$299,17,FALSE),IF(AND(OR(LEFT(R152,2)="US",LEFT(R152,2)="WO",LEFT(R152,2)="GB",LEFT(R152,2)="EP",LEFT(R152,2)="DE"),OR(MID(R152,3,1)="1",MID(R152,3,1)="2",MID(R152,3,1)="3",MID(R152,3,1)="4",MID(R152,3,1)="5",MID(R152,3,1)="6",MID(R152,3,1)="7",MID(R152,3,1)="8",MID(R152,3,1)="9",MID(R152,3,1)="0",)),VLOOKUP(R152,'証拠（WW特許）'!$B$2:$U$90,16,FALSE),""))</f>
        <v/>
      </c>
      <c r="AL152" s="58"/>
      <c r="AM152" s="58"/>
      <c r="AN152" s="58"/>
      <c r="AO152" s="58" t="str">
        <f ca="1">IF(OR(LEFT(R152)="特",LEFT(R152)="実",AND(OR(LEFT(R152,2)="US",LEFT(R152,2)="WO",LEFT(R152,2)="GB",LEFT(R152,2)="EP",LEFT(R152,2)="DE"),OR(MID(R152,3,1)="1",MID(R152,3,1)="2",MID(R152,3,1)="3",MID(R152,3,1)="4",MID(R152,3,1)="5",MID(R152,3,1)="6",MID(R152,3,1)="7",MID(R152,3,1)="8",MID(R152,3,1)="9",MID(R152,3,1)="0"))),IF(COUNTIF(INDIRECT("発明者引用!"&amp;ADDRESS(MATCH(C152,発明者引用!B$1:B$196,0),4)&amp;":"&amp;ADDRESS(MATCH(C152,発明者引用!B$1:B$196,0),17)),R152)+COUNTIF(INDIRECT("発明者引用!"&amp;ADDRESS(MATCH(C152,発明者引用!B$1:B$196,0),4)&amp;":"&amp;ADDRESS(MATCH(C152,発明者引用!B$1:B$196,0),17)),#REF!)+COUNTIF(INDIRECT("発明者引用!"&amp;ADDRESS(MATCH(C152,発明者引用!B$1:B$196,0),4)&amp;":"&amp;ADDRESS(MATCH(C152,発明者引用!B$1:B$196,0),17)),T152)&gt;0,"Yes","No"),"")</f>
        <v/>
      </c>
      <c r="AP152" s="58" t="str">
        <f ca="1">IF(OR(LEFT(R152)="特",LEFT(R152)="実",AND(OR(LEFT(R152,2)="US",LEFT(R152,2)="WO",LEFT(R152,2)="GB",LEFT(R152,2)="EP",LEFT(R152,2)="DE"),OR(MID(R152,3,1)="1",MID(R152,3,1)="2",MID(R152,3,1)="3",MID(R152,3,1)="4",MID(R152,3,1)="5",MID(R152,3,1)="6",MID(R152,3,1)="7",MID(R152,3,1)="8",MID(R152,3,1)="9",MID(R152,3,1)="0"))),IF(VLOOKUP(C152,ファミリ引用特許WO!$A$2:$B$241,2,FALSE)+VLOOKUP(C152,ファミリ引用文献WO!$A$2:$C$241,3,FALSE)=0,"ISR無し",IF(COUNTIF(INDIRECT("ファミリ引用特許WO!"&amp;ADDRESS(MATCH(C152,ファミリ引用特許WO!$A$2:$A$241,0),1)&amp;":"&amp;ADDRESS(MATCH(C152,ファミリ引用特許WO!$A$2:$A$241,0),19)),R152)+COUNTIF(INDIRECT("ファミリ引用特許WO!"&amp;ADDRESS(MATCH(C152,ファミリ引用特許WO!$A$2:$A$241,0),1)&amp;":"&amp;ADDRESS(MATCH(C152,ファミリ引用特許WO!$A$2:$A$241,0),19)),S152)+COUNTIF(INDIRECT("ファミリ引用特許WO!"&amp;ADDRESS(MATCH(C152,ファミリ引用特許WO!$A$2:$A$241,0),1)&amp;":"&amp;ADDRESS(MATCH(C152,ファミリ引用特許WO!$A$2:$A$241,0),19)),T152)+COUNTIF(INDIRECT("ファミリ引用特許WO!"&amp;ADDRESS(MATCH(C152,ファミリ引用特許WO!$A$2:$A$241,0),1)&amp;":"&amp;ADDRESS(MATCH(C152,ファミリ引用特許WO!$A$2:$A$241,0),19)),W152)+COUNTIF(INDIRECT("ファミリ引用特許WO!"&amp;ADDRESS(MATCH(C152,ファミリ引用特許WO!$A$2:$A$241,0),1)&amp;":"&amp;ADDRESS(MATCH(C152,ファミリ引用特許WO!$A$2:$A$241,0),19)),Y152)&gt;0,"Yes","No")),"")</f>
        <v/>
      </c>
      <c r="AQ152" s="55" t="str">
        <f ca="1">IF(OR(LEFT(R152)="特",LEFT(R152)="実",AND(OR(LEFT(R152,2)="US",LEFT(R152,2)="WO",LEFT(R152,2)="GB",LEFT(R152,2)="EP",LEFT(R152,2)="DE"),OR(MID(R152,3,1)="1",MID(R152,3,1)="2",MID(R152,3,1)="3",MID(R152,3,1)="4",MID(R152,3,1)="5",MID(R152,3,1)="6",MID(R152,3,1)="7",MID(R152,3,1)="8",MID(R152,3,1)="9",MID(R152,3,1)="0"))),IF(VLOOKUP(C152,'ファミリ引用特許表記修正（ex.A2→A）'!$A$2:$B$241,2,FALSE)=0,"family無し",IF(COUNTIF(INDIRECT("'ファミリ引用特許表記修正（ex.A2→A）'!"&amp;ADDRESS(MATCH(C152,'ファミリ引用特許表記修正（ex.A2→A）'!$A$2:$A$241,0),1)&amp;":"&amp;ADDRESS(MATCH(C152,'ファミリ引用特許表記修正（ex.A2→A）'!$A$2:$A$241,0),171)),R152)+COUNTIF(INDIRECT("'ファミリ引用特許表記修正（ex.A2→A）'!"&amp;ADDRESS(MATCH(C152,'ファミリ引用特許表記修正（ex.A2→A）'!$A$2:$A$241,0),1)&amp;":"&amp;ADDRESS(MATCH(C152,'ファミリ引用特許表記修正（ex.A2→A）'!$A$2:$A$241,0),171)),S152)+COUNTIF(INDIRECT("'ファミリ引用特許表記修正（ex.A2→A）'!"&amp;ADDRESS(MATCH(C152,'ファミリ引用特許表記修正（ex.A2→A）'!$A$2:$A$241,0),1)&amp;":"&amp;ADDRESS(MATCH(C152,'ファミリ引用特許表記修正（ex.A2→A）'!$A$2:$A$241,0),171)),T152)+COUNTIF(INDIRECT("'ファミリ引用特許表記修正（ex.A2→A）'!"&amp;ADDRESS(MATCH(C152,'ファミリ引用特許表記修正（ex.A2→A）'!$A$2:$A$241,0),1)&amp;":"&amp;ADDRESS(MATCH(C152,'ファミリ引用特許表記修正（ex.A2→A）'!$A$2:$A$241,0),171)),W152)+COUNTIF(INDIRECT("'ファミリ引用特許表記修正（ex.A2→A）'!"&amp;ADDRESS(MATCH(C152,'ファミリ引用特許表記修正（ex.A2→A）'!$A$2:$A$241,0),1)&amp;":"&amp;ADDRESS(MATCH(C152,'ファミリ引用特許表記修正（ex.A2→A）'!$A$2:$A$241,0),171)),Y152)&gt;0,"Yes","No")),"")</f>
        <v/>
      </c>
      <c r="AR152" s="193" t="str">
        <f>IF(OR(LEFT(R152)="特",LEFT(R152)="実",AND(OR(LEFT(R152,2)="US",LEFT(R152,2)="WO",LEFT(R152,2)="GB",LEFT(R152,2)="EP",LEFT(R152,2)="DE"),OR(MID(R152,3,1)="1",MID(R152,3,1)="2",MID(R152,3,1)="3",MID(R152,3,1)="4",MID(R152,3,1)="5",MID(R152,3,1)="6",MID(R152,3,1)="7",MID(R152,3,1)="8",MID(R152,3,1)="9",MID(R152,3,1)="0",))),"",VLOOKUP($C152,ファミリ発明者引用文献!A$3:B$235,2,FALSE))</f>
        <v>,,</v>
      </c>
      <c r="AS152" s="55" t="str">
        <f>VLOOKUP(C152,ファミリ引用文献WO!A$2:B$241,2,FALSE)</f>
        <v/>
      </c>
      <c r="AT152" s="58" t="str">
        <f>VLOOKUP(C152,ファミリ引用文献!A$3:B$242,2,FALSE)</f>
        <v/>
      </c>
      <c r="AU152" s="58" t="str">
        <f>VLOOKUP(C152,審判データ!AH$2:BT$379,39,FALSE)</f>
        <v xml:space="preserve"> </v>
      </c>
      <c r="AV152" s="62" t="str">
        <f ca="1">IF(INDIRECT("審判データ!"&amp;ADDRESS(MATCH(C152,審判データ!$AH$1:$AH$379,0),32))="早期審査の対象とする","早期審査","")</f>
        <v/>
      </c>
      <c r="AW152" s="665" t="str">
        <f t="shared" si="11"/>
        <v/>
      </c>
      <c r="AX152" s="666" t="str">
        <f>IF(LEFT(AE152,3)="日本特",IF(LEFT(C152)="特",VLOOKUP(C152,'本件、証拠文献テーマコード'!G$2:I$376,3,FALSE),VLOOKUP(C152,'本件、証拠文献テーマコード'!B$2:I$376,8,FALSE)),"")</f>
        <v/>
      </c>
      <c r="AY152" s="666" t="str">
        <f>IF(LEFT(AE152,3)="日本特",IF(OR(MID(R152,2,1)="開",MID(R152,2,1)="表",MID(R152,2,1)="登"),VLOOKUP(R152,'本件、証拠文献テーマコード'!C$2:I$379,7,FALSE),VLOOKUP(R152,'本件、証拠文献テーマコード'!G$2:I$379,3,FALSE)),"")</f>
        <v/>
      </c>
      <c r="AZ152" s="54"/>
    </row>
    <row r="153" spans="1:52" ht="40.5" x14ac:dyDescent="0.15">
      <c r="A153" s="859"/>
      <c r="B153" s="586" t="str">
        <f ca="1">IF(A153="",B152,INDIRECT("審判データ!"&amp;ADDRESS(MATCH(A153,審判データ!$HC$1:$HC$379,0),20))&amp;" / "&amp;INDIRECT("審判データ!"&amp;ADDRESS(MATCH(A153,審判データ!$HC$1:$HC$379,0),21)))</f>
        <v>2012 / 29-2</v>
      </c>
      <c r="C153" s="692">
        <v>4334115</v>
      </c>
      <c r="D153" s="320" t="s">
        <v>1830</v>
      </c>
      <c r="E153" s="163" t="str">
        <f ca="1">INDIRECT("審判データ!"&amp;ADDRESS(MATCH(C153,審判データ!$AH$1:$AH$379,0),55))</f>
        <v>大日本印刷株式会社</v>
      </c>
      <c r="F153" s="43" t="str">
        <f ca="1">INDIRECT("審判データ!"&amp;ADDRESS(MATCH(C153,審判データ!$AH$1:$AH$379,0),56))</f>
        <v>岡本　秀彦;桑野　誠司</v>
      </c>
      <c r="G153" s="43" t="str">
        <f ca="1">INDIRECT("審判データ!"&amp;ADDRESS(MATCH(C153,審判データ!$AH$1:$AH$379,0),72))</f>
        <v xml:space="preserve"> </v>
      </c>
      <c r="H153" s="43" t="str">
        <f ca="1">INDIRECT("審判データ!"&amp;ADDRESS(MATCH(C153,審判データ!$AH$1:$AH$379,0),41))</f>
        <v>B65B 43/52;B65B  7/16;B65G 43/00</v>
      </c>
      <c r="I153" s="43" t="str">
        <f ca="1">INDIRECT("審判データ!"&amp;ADDRESS(MATCH(C153,審判データ!$AH$1:$AH$379,0),49))</f>
        <v>B65B  43/52@AFI(JP);B65B   7/16@ALI(JP);B65G  43/00@ALI(JP)</v>
      </c>
      <c r="J153" s="43" t="str">
        <f ca="1">INDIRECT("審判データ!"&amp;ADDRESS(MATCH(C153,審判データ!$AH$1:$AH$379,0),51))</f>
        <v>B65B 43/52        B;B65B  7/16        A;B65G 43/00        D</v>
      </c>
      <c r="K153" s="43" t="str">
        <f ca="1">INDIRECT("審判データ!"&amp;ADDRESS(MATCH(C153,審判データ!$AH$1:$AH$379,0),53))</f>
        <v>3E030 AA03;3E030 DA06;3E030 DA08;3E030 EA01;3E030 GA04;3E049 AA04;3E049 BA01;3E049 CA05;3E049 DA02;3E049 DB01;3F027 AA04;3F027 CA03;3F027 DA01;3F027 EA01</v>
      </c>
      <c r="L153" s="1013"/>
      <c r="M153" s="983"/>
      <c r="N153" s="1014"/>
      <c r="O153" s="1015"/>
      <c r="P153" s="1076"/>
      <c r="Q153" s="676" t="s">
        <v>379</v>
      </c>
      <c r="R153" s="644" t="s">
        <v>22592</v>
      </c>
      <c r="S153" s="646" t="str">
        <f>IF(OR(LEFT(R153)="特",LEFT(R153)="実"),VLOOKUP(R153,'証拠（JP特許）'!$B$2:$D$299,2,FALSE),IF(AND(OR(LEFT(R153,2)="US",LEFT(R153,2)="WO",LEFT(R153,2)="GB",LEFT(R153,2)="EP",LEFT(R153,2)="DE"),OR(MID(R153,3,1)="1",MID(R153,3,1)="2",MID(R153,3,1)="3",MID(R153,3,1)="4",MID(R153,3,1)="5",MID(R153,3,1)="6",MID(R153,3,1)="7",MID(R153,3,1)="8",MID(R153,3,1)="9",MID(R153,3,1)="0")),VLOOKUP(R153,'証拠（WW特許）'!$B$2:$C$90,2,FALSE),"_"))</f>
        <v>_</v>
      </c>
      <c r="T153" s="644" t="str">
        <f>IF(OR(LEFT(R153)="特",LEFT(R153)="実"),VLOOKUP(R153,'証拠（JP特許）'!$B$2:$E$299,4,FALSE),"_")</f>
        <v>_</v>
      </c>
      <c r="U153" s="694" t="s">
        <v>94</v>
      </c>
      <c r="V153" s="689" t="s">
        <v>25</v>
      </c>
      <c r="W153" s="690" t="str">
        <f t="shared" si="13"/>
        <v/>
      </c>
      <c r="X153" s="691"/>
      <c r="Y153" s="691" t="str">
        <f t="shared" si="14"/>
        <v/>
      </c>
      <c r="Z153" s="91" t="str">
        <f ca="1">IF(OR(LEFT(R153)="特",LEFT(R153)="実",AND(OR(LEFT(R153,2)="US",LEFT(R153,2)="WO",LEFT(R153,2)="GB",LEFT(R153,2)="EP",LEFT(R153,2)="DE"),OR(MID(R153,3,1)="1",MID(R153,3,1)="2",MID(R153,3,1)="3",MID(R153,3,1)="4",MID(R153,3,1)="5",MID(R153,3,1)="6",MID(R153,3,1)="7",MID(R153,3,1)="8",MID(R153,3,1)="9",MID(R153,3,1)="0",))),IF(COUNTIF(INDIRECT("拒絶理由・拒絶査定・異議申立!"&amp;ADDRESS(MATCH(C153,拒絶理由・拒絶査定・異議申立!B$1:B$1000,0),3)&amp;":"&amp;ADDRESS(MATCH(C153,拒絶理由・拒絶査定・異議申立!B$1:B$1000,0),50)),R153)+COUNTIF(INDIRECT("拒絶理由・拒絶査定・異議申立!"&amp;ADDRESS(MATCH(C153,拒絶理由・拒絶査定・異議申立!B$1:B$1000,0),3)&amp;":"&amp;ADDRESS(MATCH(C153,拒絶理由・拒絶査定・異議申立!B$1:B$1000,0),50)),T153)&gt;0,"Yes","No"),"")</f>
        <v/>
      </c>
      <c r="AA153" s="92" t="str">
        <f ca="1">IF(OR(LEFT(R153)="特",LEFT(R153)="実",AND(OR(LEFT(R153,2)="US",LEFT(R153,2)="WO",LEFT(R153,2)="GB",LEFT(R153,2)="EP",LEFT(R153,2)="DE"),OR(MID(R153,3,1)="1",MID(R153,3,1)="2",MID(R153,3,1)="3",MID(R153,3,1)="4",MID(R153,3,1)="5",MID(R153,3,1)="6",MID(R153,3,1)="7",MID(R153,3,1)="8",MID(R153,3,1)="9",MID(R153,3,1)="0",))),IF(COUNTIF(INDIRECT("先行技術調査・登録査定!"&amp;ADDRESS(MATCH(C153,先行技術調査・登録査定!B$1:B$1000,0),3)&amp;":"&amp;ADDRESS(MATCH(C153,先行技術調査・登録査定!B$1:B$1000,0),49)),R153)+COUNTIF(INDIRECT("先行技術調査・登録査定!"&amp;ADDRESS(MATCH(C153,先行技術調査・登録査定!B$1:B$1000,0),3)&amp;":"&amp;ADDRESS(MATCH(C153,先行技術調査・登録査定!B$1:B$1000,0),49)),T153)&gt;0,"Yes","No"),"")</f>
        <v/>
      </c>
      <c r="AB153" s="169" t="str">
        <f t="shared" ca="1" si="10"/>
        <v/>
      </c>
      <c r="AC153" s="94" t="str">
        <f>IF(OR(LEFT(R153)="特",LEFT(R153)="実",AND(OR(LEFT(R153,2)="US",LEFT(R153,2)="WO",LEFT(R153,2)="GB",LEFT(R153,2)="EP",LEFT(R153,2)="DE"),OR(MID(R153,3,1)="1",MID(R153,3,1)="2",MID(R153,3,1)="3",MID(R153,3,1)="4",MID(R153,3,1)="5",MID(R153,3,1)="6",MID(R153,3,1)="7",MID(R153,3,1)="8",MID(R153,3,1)="9",MID(R153,3,1)="0",))),"",VLOOKUP($C153,非特許文献リスト!$A$2:$C$196,2,FALSE))</f>
        <v/>
      </c>
      <c r="AD153" s="95" t="str">
        <f>IF(OR(LEFT(R153)="特",LEFT(R153)="実",AND(OR(LEFT(R153,2)="US",LEFT(R153,2)="WO",LEFT(R153,2)="GB",LEFT(R153,2)="EP",LEFT(R153,2)="DE"),OR(MID(R153,3,1)="1",MID(R153,3,1)="2",MID(R153,3,1)="3",MID(R153,3,1)="4",MID(R153,3,1)="5",MID(R153,3,1)="6",MID(R153,3,1)="7",MID(R153,3,1)="8",MID(R153,3,1)="9",MID(R153,3,1)="0",))),"",VLOOKUP($C153,非特許文献リスト!$A$2:$C$196,3,FALSE))</f>
        <v/>
      </c>
      <c r="AE153" s="175" t="str">
        <f t="shared" si="12"/>
        <v/>
      </c>
      <c r="AF153" s="176" t="str">
        <f>IF(OR(LEFT(R153)="特",LEFT(R153)="実"),VLOOKUP(R153,'証拠（JP特許）'!$B$2:$AB$299,10,FALSE),IF(AND(OR(LEFT(R153,2)="US",LEFT(R153,2)="WO",LEFT(R153,2)="GB",LEFT(R153,2)="EP",LEFT(R153,2)="DE"),OR(MID(R153,3,1)="1",MID(R153,3,1)="2",MID(R153,3,1)="3",MID(R153,3,1)="4",MID(R153,3,1)="5",MID(R153,3,1)="6",MID(R153,3,1)="7",MID(R153,3,1)="8",MID(R153,3,1)="9",MID(R153,3,1)="0",)),VLOOKUP(R153,'証拠（WW特許）'!$B$2:$M$90,8,FALSE),""))</f>
        <v/>
      </c>
      <c r="AG153" s="176" t="str">
        <f>IF(OR(LEFT(R153)="特",LEFT(R153)="実"),VLOOKUP(R153,'証拠（JP特許）'!$B$2:$AB$299,26,FALSE),IF(AND(OR(LEFT(R153,2)="US",LEFT(R153,2)="WO",LEFT(R153,2)="GB",LEFT(R153,2)="EP",LEFT(R153,2)="DE"),OR(MID(R153,3,1)="1",MID(R153,3,1)="2",MID(R153,3,1)="3",MID(R153,3,1)="4",MID(R153,3,1)="5",MID(R153,3,1)="6",MID(R153,3,1)="7",MID(R153,3,1)="8",MID(R153,3,1)="9",MID(R153,3,1)="0",)),VLOOKUP(R153,'証拠（WW特許）'!$B$2:$M$90,12,FALSE),""))</f>
        <v/>
      </c>
      <c r="AH153" s="58" t="str">
        <f>IF(OR(LEFT(R153)="特",LEFT(R153)="実"),VLOOKUP(R153,'証拠（JP特許）'!$B$2:$X$299,20,FALSE),IF(AND(OR(LEFT(R153,2)="US",LEFT(R153,2)="WO",LEFT(R153,2)="GB",LEFT(R153,2)="EP",LEFT(R153,2)="DE"),OR(MID(R153,3,1)="1",MID(R153,3,1)="2",MID(R153,3,1)="3",MID(R153,3,1)="4",MID(R153,3,1)="5",MID(R153,3,1)="6",MID(R153,3,1)="7",MID(R153,3,1)="8",MID(R153,3,1)="9",MID(R153,3,1)="0",)),VLOOKUP(R153,'証拠（WW特許）'!$B$2:$U$90,20,FALSE),""))</f>
        <v/>
      </c>
      <c r="AI153" s="58" t="str">
        <f>IF(OR(LEFT(R153)="特",LEFT(R153)="実"),VLOOKUP(R153,'証拠（JP特許）'!$B$2:$X$299,21,FALSE),"")</f>
        <v/>
      </c>
      <c r="AJ153" s="58" t="str">
        <f>IF(OR(LEFT(R153)="特",LEFT(R153)="実"),VLOOKUP(R153,'証拠（JP特許）'!$B$2:$X$299,22,FALSE),"")</f>
        <v/>
      </c>
      <c r="AK153" s="59" t="str">
        <f>IF(OR(LEFT(R153)="特",LEFT(R153)="実"),VLOOKUP(R153,'証拠（JP特許）'!$B$2:$X$299,17,FALSE),IF(AND(OR(LEFT(R153,2)="US",LEFT(R153,2)="WO",LEFT(R153,2)="GB",LEFT(R153,2)="EP",LEFT(R153,2)="DE"),OR(MID(R153,3,1)="1",MID(R153,3,1)="2",MID(R153,3,1)="3",MID(R153,3,1)="4",MID(R153,3,1)="5",MID(R153,3,1)="6",MID(R153,3,1)="7",MID(R153,3,1)="8",MID(R153,3,1)="9",MID(R153,3,1)="0",)),VLOOKUP(R153,'証拠（WW特許）'!$B$2:$U$90,16,FALSE),""))</f>
        <v/>
      </c>
      <c r="AL153" s="58"/>
      <c r="AM153" s="58"/>
      <c r="AN153" s="58"/>
      <c r="AO153" s="58" t="str">
        <f ca="1">IF(OR(LEFT(R153)="特",LEFT(R153)="実",AND(OR(LEFT(R153,2)="US",LEFT(R153,2)="WO",LEFT(R153,2)="GB",LEFT(R153,2)="EP",LEFT(R153,2)="DE"),OR(MID(R153,3,1)="1",MID(R153,3,1)="2",MID(R153,3,1)="3",MID(R153,3,1)="4",MID(R153,3,1)="5",MID(R153,3,1)="6",MID(R153,3,1)="7",MID(R153,3,1)="8",MID(R153,3,1)="9",MID(R153,3,1)="0"))),IF(COUNTIF(INDIRECT("発明者引用!"&amp;ADDRESS(MATCH(C153,発明者引用!B$1:B$196,0),4)&amp;":"&amp;ADDRESS(MATCH(C153,発明者引用!B$1:B$196,0),17)),R153)+COUNTIF(INDIRECT("発明者引用!"&amp;ADDRESS(MATCH(C153,発明者引用!B$1:B$196,0),4)&amp;":"&amp;ADDRESS(MATCH(C153,発明者引用!B$1:B$196,0),17)),#REF!)+COUNTIF(INDIRECT("発明者引用!"&amp;ADDRESS(MATCH(C153,発明者引用!B$1:B$196,0),4)&amp;":"&amp;ADDRESS(MATCH(C153,発明者引用!B$1:B$196,0),17)),T153)&gt;0,"Yes","No"),"")</f>
        <v/>
      </c>
      <c r="AP153" s="58" t="str">
        <f ca="1">IF(OR(LEFT(R153)="特",LEFT(R153)="実",AND(OR(LEFT(R153,2)="US",LEFT(R153,2)="WO",LEFT(R153,2)="GB",LEFT(R153,2)="EP",LEFT(R153,2)="DE"),OR(MID(R153,3,1)="1",MID(R153,3,1)="2",MID(R153,3,1)="3",MID(R153,3,1)="4",MID(R153,3,1)="5",MID(R153,3,1)="6",MID(R153,3,1)="7",MID(R153,3,1)="8",MID(R153,3,1)="9",MID(R153,3,1)="0"))),IF(VLOOKUP(C153,ファミリ引用特許WO!$A$2:$B$241,2,FALSE)+VLOOKUP(C153,ファミリ引用文献WO!$A$2:$C$241,3,FALSE)=0,"ISR無し",IF(COUNTIF(INDIRECT("ファミリ引用特許WO!"&amp;ADDRESS(MATCH(C153,ファミリ引用特許WO!$A$2:$A$241,0),1)&amp;":"&amp;ADDRESS(MATCH(C153,ファミリ引用特許WO!$A$2:$A$241,0),19)),R153)+COUNTIF(INDIRECT("ファミリ引用特許WO!"&amp;ADDRESS(MATCH(C153,ファミリ引用特許WO!$A$2:$A$241,0),1)&amp;":"&amp;ADDRESS(MATCH(C153,ファミリ引用特許WO!$A$2:$A$241,0),19)),S153)+COUNTIF(INDIRECT("ファミリ引用特許WO!"&amp;ADDRESS(MATCH(C153,ファミリ引用特許WO!$A$2:$A$241,0),1)&amp;":"&amp;ADDRESS(MATCH(C153,ファミリ引用特許WO!$A$2:$A$241,0),19)),T153)+COUNTIF(INDIRECT("ファミリ引用特許WO!"&amp;ADDRESS(MATCH(C153,ファミリ引用特許WO!$A$2:$A$241,0),1)&amp;":"&amp;ADDRESS(MATCH(C153,ファミリ引用特許WO!$A$2:$A$241,0),19)),W153)+COUNTIF(INDIRECT("ファミリ引用特許WO!"&amp;ADDRESS(MATCH(C153,ファミリ引用特許WO!$A$2:$A$241,0),1)&amp;":"&amp;ADDRESS(MATCH(C153,ファミリ引用特許WO!$A$2:$A$241,0),19)),Y153)&gt;0,"Yes","No")),"")</f>
        <v/>
      </c>
      <c r="AQ153" s="55" t="str">
        <f ca="1">IF(OR(LEFT(R153)="特",LEFT(R153)="実",AND(OR(LEFT(R153,2)="US",LEFT(R153,2)="WO",LEFT(R153,2)="GB",LEFT(R153,2)="EP",LEFT(R153,2)="DE"),OR(MID(R153,3,1)="1",MID(R153,3,1)="2",MID(R153,3,1)="3",MID(R153,3,1)="4",MID(R153,3,1)="5",MID(R153,3,1)="6",MID(R153,3,1)="7",MID(R153,3,1)="8",MID(R153,3,1)="9",MID(R153,3,1)="0"))),IF(VLOOKUP(C153,'ファミリ引用特許表記修正（ex.A2→A）'!$A$2:$B$241,2,FALSE)=0,"family無し",IF(COUNTIF(INDIRECT("'ファミリ引用特許表記修正（ex.A2→A）'!"&amp;ADDRESS(MATCH(C153,'ファミリ引用特許表記修正（ex.A2→A）'!$A$2:$A$241,0),1)&amp;":"&amp;ADDRESS(MATCH(C153,'ファミリ引用特許表記修正（ex.A2→A）'!$A$2:$A$241,0),171)),R153)+COUNTIF(INDIRECT("'ファミリ引用特許表記修正（ex.A2→A）'!"&amp;ADDRESS(MATCH(C153,'ファミリ引用特許表記修正（ex.A2→A）'!$A$2:$A$241,0),1)&amp;":"&amp;ADDRESS(MATCH(C153,'ファミリ引用特許表記修正（ex.A2→A）'!$A$2:$A$241,0),171)),S153)+COUNTIF(INDIRECT("'ファミリ引用特許表記修正（ex.A2→A）'!"&amp;ADDRESS(MATCH(C153,'ファミリ引用特許表記修正（ex.A2→A）'!$A$2:$A$241,0),1)&amp;":"&amp;ADDRESS(MATCH(C153,'ファミリ引用特許表記修正（ex.A2→A）'!$A$2:$A$241,0),171)),T153)+COUNTIF(INDIRECT("'ファミリ引用特許表記修正（ex.A2→A）'!"&amp;ADDRESS(MATCH(C153,'ファミリ引用特許表記修正（ex.A2→A）'!$A$2:$A$241,0),1)&amp;":"&amp;ADDRESS(MATCH(C153,'ファミリ引用特許表記修正（ex.A2→A）'!$A$2:$A$241,0),171)),W153)+COUNTIF(INDIRECT("'ファミリ引用特許表記修正（ex.A2→A）'!"&amp;ADDRESS(MATCH(C153,'ファミリ引用特許表記修正（ex.A2→A）'!$A$2:$A$241,0),1)&amp;":"&amp;ADDRESS(MATCH(C153,'ファミリ引用特許表記修正（ex.A2→A）'!$A$2:$A$241,0),171)),Y153)&gt;0,"Yes","No")),"")</f>
        <v/>
      </c>
      <c r="AR153" s="193" t="str">
        <f>IF(OR(LEFT(R153)="特",LEFT(R153)="実",AND(OR(LEFT(R153,2)="US",LEFT(R153,2)="WO",LEFT(R153,2)="GB",LEFT(R153,2)="EP",LEFT(R153,2)="DE"),OR(MID(R153,3,1)="1",MID(R153,3,1)="2",MID(R153,3,1)="3",MID(R153,3,1)="4",MID(R153,3,1)="5",MID(R153,3,1)="6",MID(R153,3,1)="7",MID(R153,3,1)="8",MID(R153,3,1)="9",MID(R153,3,1)="0",))),"",VLOOKUP($C153,ファミリ発明者引用文献!A$3:B$235,2,FALSE))</f>
        <v>,,</v>
      </c>
      <c r="AS153" s="55" t="str">
        <f>VLOOKUP(C153,ファミリ引用文献WO!A$2:B$241,2,FALSE)</f>
        <v/>
      </c>
      <c r="AT153" s="58" t="str">
        <f>VLOOKUP(C153,ファミリ引用文献!A$3:B$242,2,FALSE)</f>
        <v/>
      </c>
      <c r="AU153" s="58" t="str">
        <f>VLOOKUP(C153,審判データ!AH$2:BT$379,39,FALSE)</f>
        <v xml:space="preserve"> </v>
      </c>
      <c r="AV153" s="62" t="str">
        <f ca="1">IF(INDIRECT("審判データ!"&amp;ADDRESS(MATCH(C153,審判データ!$AH$1:$AH$379,0),32))="早期審査の対象とする","早期審査","")</f>
        <v/>
      </c>
      <c r="AW153" s="665" t="str">
        <f t="shared" si="11"/>
        <v/>
      </c>
      <c r="AX153" s="666" t="str">
        <f>IF(LEFT(AE153,3)="日本特",IF(LEFT(C153)="特",VLOOKUP(C153,'本件、証拠文献テーマコード'!G$2:I$376,3,FALSE),VLOOKUP(C153,'本件、証拠文献テーマコード'!B$2:I$376,8,FALSE)),"")</f>
        <v/>
      </c>
      <c r="AY153" s="666" t="str">
        <f>IF(LEFT(AE153,3)="日本特",IF(OR(MID(R153,2,1)="開",MID(R153,2,1)="表",MID(R153,2,1)="登"),VLOOKUP(R153,'本件、証拠文献テーマコード'!C$2:I$379,7,FALSE),VLOOKUP(R153,'本件、証拠文献テーマコード'!G$2:I$379,3,FALSE)),"")</f>
        <v/>
      </c>
      <c r="AZ153" s="54"/>
    </row>
    <row r="154" spans="1:52" ht="40.5" x14ac:dyDescent="0.15">
      <c r="A154" s="859"/>
      <c r="B154" s="586" t="str">
        <f ca="1">IF(A154="",B153,INDIRECT("審判データ!"&amp;ADDRESS(MATCH(A154,審判データ!$HC$1:$HC$379,0),20))&amp;" / "&amp;INDIRECT("審判データ!"&amp;ADDRESS(MATCH(A154,審判データ!$HC$1:$HC$379,0),21)))</f>
        <v>2012 / 29-2</v>
      </c>
      <c r="C154" s="692">
        <v>4334115</v>
      </c>
      <c r="D154" s="320" t="s">
        <v>1830</v>
      </c>
      <c r="E154" s="163" t="str">
        <f ca="1">INDIRECT("審判データ!"&amp;ADDRESS(MATCH(C154,審判データ!$AH$1:$AH$379,0),55))</f>
        <v>大日本印刷株式会社</v>
      </c>
      <c r="F154" s="43" t="str">
        <f ca="1">INDIRECT("審判データ!"&amp;ADDRESS(MATCH(C154,審判データ!$AH$1:$AH$379,0),56))</f>
        <v>岡本　秀彦;桑野　誠司</v>
      </c>
      <c r="G154" s="43" t="str">
        <f ca="1">INDIRECT("審判データ!"&amp;ADDRESS(MATCH(C154,審判データ!$AH$1:$AH$379,0),72))</f>
        <v xml:space="preserve"> </v>
      </c>
      <c r="H154" s="43" t="str">
        <f ca="1">INDIRECT("審判データ!"&amp;ADDRESS(MATCH(C154,審判データ!$AH$1:$AH$379,0),41))</f>
        <v>B65B 43/52;B65B  7/16;B65G 43/00</v>
      </c>
      <c r="I154" s="43" t="str">
        <f ca="1">INDIRECT("審判データ!"&amp;ADDRESS(MATCH(C154,審判データ!$AH$1:$AH$379,0),49))</f>
        <v>B65B  43/52@AFI(JP);B65B   7/16@ALI(JP);B65G  43/00@ALI(JP)</v>
      </c>
      <c r="J154" s="43" t="str">
        <f ca="1">INDIRECT("審判データ!"&amp;ADDRESS(MATCH(C154,審判データ!$AH$1:$AH$379,0),51))</f>
        <v>B65B 43/52        B;B65B  7/16        A;B65G 43/00        D</v>
      </c>
      <c r="K154" s="43" t="str">
        <f ca="1">INDIRECT("審判データ!"&amp;ADDRESS(MATCH(C154,審判データ!$AH$1:$AH$379,0),53))</f>
        <v>3E030 AA03;3E030 DA06;3E030 DA08;3E030 EA01;3E030 GA04;3E049 AA04;3E049 BA01;3E049 CA05;3E049 DA02;3E049 DB01;3F027 AA04;3F027 CA03;3F027 DA01;3F027 EA01</v>
      </c>
      <c r="L154" s="1013"/>
      <c r="M154" s="983"/>
      <c r="N154" s="1014"/>
      <c r="O154" s="1015"/>
      <c r="P154" s="1076"/>
      <c r="Q154" s="676" t="s">
        <v>385</v>
      </c>
      <c r="R154" s="644" t="s">
        <v>22593</v>
      </c>
      <c r="S154" s="646" t="str">
        <f>IF(OR(LEFT(R154)="特",LEFT(R154)="実"),VLOOKUP(R154,'証拠（JP特許）'!$B$2:$D$299,2,FALSE),IF(AND(OR(LEFT(R154,2)="US",LEFT(R154,2)="WO",LEFT(R154,2)="GB",LEFT(R154,2)="EP",LEFT(R154,2)="DE"),OR(MID(R154,3,1)="1",MID(R154,3,1)="2",MID(R154,3,1)="3",MID(R154,3,1)="4",MID(R154,3,1)="5",MID(R154,3,1)="6",MID(R154,3,1)="7",MID(R154,3,1)="8",MID(R154,3,1)="9",MID(R154,3,1)="0")),VLOOKUP(R154,'証拠（WW特許）'!$B$2:$C$90,2,FALSE),"_"))</f>
        <v>_</v>
      </c>
      <c r="T154" s="644" t="str">
        <f>IF(OR(LEFT(R154)="特",LEFT(R154)="実"),VLOOKUP(R154,'証拠（JP特許）'!$B$2:$E$299,4,FALSE),"_")</f>
        <v>_</v>
      </c>
      <c r="U154" s="694" t="s">
        <v>94</v>
      </c>
      <c r="V154" s="689" t="s">
        <v>25</v>
      </c>
      <c r="W154" s="690" t="str">
        <f t="shared" si="13"/>
        <v/>
      </c>
      <c r="X154" s="691"/>
      <c r="Y154" s="691" t="str">
        <f t="shared" si="14"/>
        <v/>
      </c>
      <c r="Z154" s="91" t="str">
        <f ca="1">IF(OR(LEFT(R154)="特",LEFT(R154)="実",AND(OR(LEFT(R154,2)="US",LEFT(R154,2)="WO",LEFT(R154,2)="GB",LEFT(R154,2)="EP",LEFT(R154,2)="DE"),OR(MID(R154,3,1)="1",MID(R154,3,1)="2",MID(R154,3,1)="3",MID(R154,3,1)="4",MID(R154,3,1)="5",MID(R154,3,1)="6",MID(R154,3,1)="7",MID(R154,3,1)="8",MID(R154,3,1)="9",MID(R154,3,1)="0",))),IF(COUNTIF(INDIRECT("拒絶理由・拒絶査定・異議申立!"&amp;ADDRESS(MATCH(C154,拒絶理由・拒絶査定・異議申立!B$1:B$1000,0),3)&amp;":"&amp;ADDRESS(MATCH(C154,拒絶理由・拒絶査定・異議申立!B$1:B$1000,0),50)),R154)+COUNTIF(INDIRECT("拒絶理由・拒絶査定・異議申立!"&amp;ADDRESS(MATCH(C154,拒絶理由・拒絶査定・異議申立!B$1:B$1000,0),3)&amp;":"&amp;ADDRESS(MATCH(C154,拒絶理由・拒絶査定・異議申立!B$1:B$1000,0),50)),T154)&gt;0,"Yes","No"),"")</f>
        <v/>
      </c>
      <c r="AA154" s="92" t="str">
        <f ca="1">IF(OR(LEFT(R154)="特",LEFT(R154)="実",AND(OR(LEFT(R154,2)="US",LEFT(R154,2)="WO",LEFT(R154,2)="GB",LEFT(R154,2)="EP",LEFT(R154,2)="DE"),OR(MID(R154,3,1)="1",MID(R154,3,1)="2",MID(R154,3,1)="3",MID(R154,3,1)="4",MID(R154,3,1)="5",MID(R154,3,1)="6",MID(R154,3,1)="7",MID(R154,3,1)="8",MID(R154,3,1)="9",MID(R154,3,1)="0",))),IF(COUNTIF(INDIRECT("先行技術調査・登録査定!"&amp;ADDRESS(MATCH(C154,先行技術調査・登録査定!B$1:B$1000,0),3)&amp;":"&amp;ADDRESS(MATCH(C154,先行技術調査・登録査定!B$1:B$1000,0),49)),R154)+COUNTIF(INDIRECT("先行技術調査・登録査定!"&amp;ADDRESS(MATCH(C154,先行技術調査・登録査定!B$1:B$1000,0),3)&amp;":"&amp;ADDRESS(MATCH(C154,先行技術調査・登録査定!B$1:B$1000,0),49)),T154)&gt;0,"Yes","No"),"")</f>
        <v/>
      </c>
      <c r="AB154" s="169" t="str">
        <f t="shared" ca="1" si="10"/>
        <v/>
      </c>
      <c r="AC154" s="94" t="str">
        <f>IF(OR(LEFT(R154)="特",LEFT(R154)="実",AND(OR(LEFT(R154,2)="US",LEFT(R154,2)="WO",LEFT(R154,2)="GB",LEFT(R154,2)="EP",LEFT(R154,2)="DE"),OR(MID(R154,3,1)="1",MID(R154,3,1)="2",MID(R154,3,1)="3",MID(R154,3,1)="4",MID(R154,3,1)="5",MID(R154,3,1)="6",MID(R154,3,1)="7",MID(R154,3,1)="8",MID(R154,3,1)="9",MID(R154,3,1)="0",))),"",VLOOKUP($C154,非特許文献リスト!$A$2:$C$196,2,FALSE))</f>
        <v/>
      </c>
      <c r="AD154" s="95" t="str">
        <f>IF(OR(LEFT(R154)="特",LEFT(R154)="実",AND(OR(LEFT(R154,2)="US",LEFT(R154,2)="WO",LEFT(R154,2)="GB",LEFT(R154,2)="EP",LEFT(R154,2)="DE"),OR(MID(R154,3,1)="1",MID(R154,3,1)="2",MID(R154,3,1)="3",MID(R154,3,1)="4",MID(R154,3,1)="5",MID(R154,3,1)="6",MID(R154,3,1)="7",MID(R154,3,1)="8",MID(R154,3,1)="9",MID(R154,3,1)="0",))),"",VLOOKUP($C154,非特許文献リスト!$A$2:$C$196,3,FALSE))</f>
        <v/>
      </c>
      <c r="AE154" s="175" t="str">
        <f t="shared" si="12"/>
        <v/>
      </c>
      <c r="AF154" s="176" t="str">
        <f>IF(OR(LEFT(R154)="特",LEFT(R154)="実"),VLOOKUP(R154,'証拠（JP特許）'!$B$2:$AB$299,10,FALSE),IF(AND(OR(LEFT(R154,2)="US",LEFT(R154,2)="WO",LEFT(R154,2)="GB",LEFT(R154,2)="EP",LEFT(R154,2)="DE"),OR(MID(R154,3,1)="1",MID(R154,3,1)="2",MID(R154,3,1)="3",MID(R154,3,1)="4",MID(R154,3,1)="5",MID(R154,3,1)="6",MID(R154,3,1)="7",MID(R154,3,1)="8",MID(R154,3,1)="9",MID(R154,3,1)="0",)),VLOOKUP(R154,'証拠（WW特許）'!$B$2:$M$90,8,FALSE),""))</f>
        <v/>
      </c>
      <c r="AG154" s="176" t="str">
        <f>IF(OR(LEFT(R154)="特",LEFT(R154)="実"),VLOOKUP(R154,'証拠（JP特許）'!$B$2:$AB$299,26,FALSE),IF(AND(OR(LEFT(R154,2)="US",LEFT(R154,2)="WO",LEFT(R154,2)="GB",LEFT(R154,2)="EP",LEFT(R154,2)="DE"),OR(MID(R154,3,1)="1",MID(R154,3,1)="2",MID(R154,3,1)="3",MID(R154,3,1)="4",MID(R154,3,1)="5",MID(R154,3,1)="6",MID(R154,3,1)="7",MID(R154,3,1)="8",MID(R154,3,1)="9",MID(R154,3,1)="0",)),VLOOKUP(R154,'証拠（WW特許）'!$B$2:$M$90,12,FALSE),""))</f>
        <v/>
      </c>
      <c r="AH154" s="58" t="str">
        <f>IF(OR(LEFT(R154)="特",LEFT(R154)="実"),VLOOKUP(R154,'証拠（JP特許）'!$B$2:$X$299,20,FALSE),IF(AND(OR(LEFT(R154,2)="US",LEFT(R154,2)="WO",LEFT(R154,2)="GB",LEFT(R154,2)="EP",LEFT(R154,2)="DE"),OR(MID(R154,3,1)="1",MID(R154,3,1)="2",MID(R154,3,1)="3",MID(R154,3,1)="4",MID(R154,3,1)="5",MID(R154,3,1)="6",MID(R154,3,1)="7",MID(R154,3,1)="8",MID(R154,3,1)="9",MID(R154,3,1)="0",)),VLOOKUP(R154,'証拠（WW特許）'!$B$2:$U$90,20,FALSE),""))</f>
        <v/>
      </c>
      <c r="AI154" s="58" t="str">
        <f>IF(OR(LEFT(R154)="特",LEFT(R154)="実"),VLOOKUP(R154,'証拠（JP特許）'!$B$2:$X$299,21,FALSE),"")</f>
        <v/>
      </c>
      <c r="AJ154" s="58" t="str">
        <f>IF(OR(LEFT(R154)="特",LEFT(R154)="実"),VLOOKUP(R154,'証拠（JP特許）'!$B$2:$X$299,22,FALSE),"")</f>
        <v/>
      </c>
      <c r="AK154" s="59" t="str">
        <f>IF(OR(LEFT(R154)="特",LEFT(R154)="実"),VLOOKUP(R154,'証拠（JP特許）'!$B$2:$X$299,17,FALSE),IF(AND(OR(LEFT(R154,2)="US",LEFT(R154,2)="WO",LEFT(R154,2)="GB",LEFT(R154,2)="EP",LEFT(R154,2)="DE"),OR(MID(R154,3,1)="1",MID(R154,3,1)="2",MID(R154,3,1)="3",MID(R154,3,1)="4",MID(R154,3,1)="5",MID(R154,3,1)="6",MID(R154,3,1)="7",MID(R154,3,1)="8",MID(R154,3,1)="9",MID(R154,3,1)="0",)),VLOOKUP(R154,'証拠（WW特許）'!$B$2:$U$90,16,FALSE),""))</f>
        <v/>
      </c>
      <c r="AL154" s="58"/>
      <c r="AM154" s="58"/>
      <c r="AN154" s="58"/>
      <c r="AO154" s="58" t="str">
        <f ca="1">IF(OR(LEFT(R154)="特",LEFT(R154)="実",AND(OR(LEFT(R154,2)="US",LEFT(R154,2)="WO",LEFT(R154,2)="GB",LEFT(R154,2)="EP",LEFT(R154,2)="DE"),OR(MID(R154,3,1)="1",MID(R154,3,1)="2",MID(R154,3,1)="3",MID(R154,3,1)="4",MID(R154,3,1)="5",MID(R154,3,1)="6",MID(R154,3,1)="7",MID(R154,3,1)="8",MID(R154,3,1)="9",MID(R154,3,1)="0"))),IF(COUNTIF(INDIRECT("発明者引用!"&amp;ADDRESS(MATCH(C154,発明者引用!B$1:B$196,0),4)&amp;":"&amp;ADDRESS(MATCH(C154,発明者引用!B$1:B$196,0),17)),R154)+COUNTIF(INDIRECT("発明者引用!"&amp;ADDRESS(MATCH(C154,発明者引用!B$1:B$196,0),4)&amp;":"&amp;ADDRESS(MATCH(C154,発明者引用!B$1:B$196,0),17)),#REF!)+COUNTIF(INDIRECT("発明者引用!"&amp;ADDRESS(MATCH(C154,発明者引用!B$1:B$196,0),4)&amp;":"&amp;ADDRESS(MATCH(C154,発明者引用!B$1:B$196,0),17)),T154)&gt;0,"Yes","No"),"")</f>
        <v/>
      </c>
      <c r="AP154" s="58" t="str">
        <f ca="1">IF(OR(LEFT(R154)="特",LEFT(R154)="実",AND(OR(LEFT(R154,2)="US",LEFT(R154,2)="WO",LEFT(R154,2)="GB",LEFT(R154,2)="EP",LEFT(R154,2)="DE"),OR(MID(R154,3,1)="1",MID(R154,3,1)="2",MID(R154,3,1)="3",MID(R154,3,1)="4",MID(R154,3,1)="5",MID(R154,3,1)="6",MID(R154,3,1)="7",MID(R154,3,1)="8",MID(R154,3,1)="9",MID(R154,3,1)="0"))),IF(VLOOKUP(C154,ファミリ引用特許WO!$A$2:$B$241,2,FALSE)+VLOOKUP(C154,ファミリ引用文献WO!$A$2:$C$241,3,FALSE)=0,"ISR無し",IF(COUNTIF(INDIRECT("ファミリ引用特許WO!"&amp;ADDRESS(MATCH(C154,ファミリ引用特許WO!$A$2:$A$241,0),1)&amp;":"&amp;ADDRESS(MATCH(C154,ファミリ引用特許WO!$A$2:$A$241,0),19)),R154)+COUNTIF(INDIRECT("ファミリ引用特許WO!"&amp;ADDRESS(MATCH(C154,ファミリ引用特許WO!$A$2:$A$241,0),1)&amp;":"&amp;ADDRESS(MATCH(C154,ファミリ引用特許WO!$A$2:$A$241,0),19)),S154)+COUNTIF(INDIRECT("ファミリ引用特許WO!"&amp;ADDRESS(MATCH(C154,ファミリ引用特許WO!$A$2:$A$241,0),1)&amp;":"&amp;ADDRESS(MATCH(C154,ファミリ引用特許WO!$A$2:$A$241,0),19)),T154)+COUNTIF(INDIRECT("ファミリ引用特許WO!"&amp;ADDRESS(MATCH(C154,ファミリ引用特許WO!$A$2:$A$241,0),1)&amp;":"&amp;ADDRESS(MATCH(C154,ファミリ引用特許WO!$A$2:$A$241,0),19)),W154)+COUNTIF(INDIRECT("ファミリ引用特許WO!"&amp;ADDRESS(MATCH(C154,ファミリ引用特許WO!$A$2:$A$241,0),1)&amp;":"&amp;ADDRESS(MATCH(C154,ファミリ引用特許WO!$A$2:$A$241,0),19)),Y154)&gt;0,"Yes","No")),"")</f>
        <v/>
      </c>
      <c r="AQ154" s="55" t="str">
        <f ca="1">IF(OR(LEFT(R154)="特",LEFT(R154)="実",AND(OR(LEFT(R154,2)="US",LEFT(R154,2)="WO",LEFT(R154,2)="GB",LEFT(R154,2)="EP",LEFT(R154,2)="DE"),OR(MID(R154,3,1)="1",MID(R154,3,1)="2",MID(R154,3,1)="3",MID(R154,3,1)="4",MID(R154,3,1)="5",MID(R154,3,1)="6",MID(R154,3,1)="7",MID(R154,3,1)="8",MID(R154,3,1)="9",MID(R154,3,1)="0"))),IF(VLOOKUP(C154,'ファミリ引用特許表記修正（ex.A2→A）'!$A$2:$B$241,2,FALSE)=0,"family無し",IF(COUNTIF(INDIRECT("'ファミリ引用特許表記修正（ex.A2→A）'!"&amp;ADDRESS(MATCH(C154,'ファミリ引用特許表記修正（ex.A2→A）'!$A$2:$A$241,0),1)&amp;":"&amp;ADDRESS(MATCH(C154,'ファミリ引用特許表記修正（ex.A2→A）'!$A$2:$A$241,0),171)),R154)+COUNTIF(INDIRECT("'ファミリ引用特許表記修正（ex.A2→A）'!"&amp;ADDRESS(MATCH(C154,'ファミリ引用特許表記修正（ex.A2→A）'!$A$2:$A$241,0),1)&amp;":"&amp;ADDRESS(MATCH(C154,'ファミリ引用特許表記修正（ex.A2→A）'!$A$2:$A$241,0),171)),S154)+COUNTIF(INDIRECT("'ファミリ引用特許表記修正（ex.A2→A）'!"&amp;ADDRESS(MATCH(C154,'ファミリ引用特許表記修正（ex.A2→A）'!$A$2:$A$241,0),1)&amp;":"&amp;ADDRESS(MATCH(C154,'ファミリ引用特許表記修正（ex.A2→A）'!$A$2:$A$241,0),171)),T154)+COUNTIF(INDIRECT("'ファミリ引用特許表記修正（ex.A2→A）'!"&amp;ADDRESS(MATCH(C154,'ファミリ引用特許表記修正（ex.A2→A）'!$A$2:$A$241,0),1)&amp;":"&amp;ADDRESS(MATCH(C154,'ファミリ引用特許表記修正（ex.A2→A）'!$A$2:$A$241,0),171)),W154)+COUNTIF(INDIRECT("'ファミリ引用特許表記修正（ex.A2→A）'!"&amp;ADDRESS(MATCH(C154,'ファミリ引用特許表記修正（ex.A2→A）'!$A$2:$A$241,0),1)&amp;":"&amp;ADDRESS(MATCH(C154,'ファミリ引用特許表記修正（ex.A2→A）'!$A$2:$A$241,0),171)),Y154)&gt;0,"Yes","No")),"")</f>
        <v/>
      </c>
      <c r="AR154" s="193" t="str">
        <f>IF(OR(LEFT(R154)="特",LEFT(R154)="実",AND(OR(LEFT(R154,2)="US",LEFT(R154,2)="WO",LEFT(R154,2)="GB",LEFT(R154,2)="EP",LEFT(R154,2)="DE"),OR(MID(R154,3,1)="1",MID(R154,3,1)="2",MID(R154,3,1)="3",MID(R154,3,1)="4",MID(R154,3,1)="5",MID(R154,3,1)="6",MID(R154,3,1)="7",MID(R154,3,1)="8",MID(R154,3,1)="9",MID(R154,3,1)="0",))),"",VLOOKUP($C154,ファミリ発明者引用文献!A$3:B$235,2,FALSE))</f>
        <v>,,</v>
      </c>
      <c r="AS154" s="55" t="str">
        <f>VLOOKUP(C154,ファミリ引用文献WO!A$2:B$241,2,FALSE)</f>
        <v/>
      </c>
      <c r="AT154" s="58" t="str">
        <f>VLOOKUP(C154,ファミリ引用文献!A$3:B$242,2,FALSE)</f>
        <v/>
      </c>
      <c r="AU154" s="58" t="str">
        <f>VLOOKUP(C154,審判データ!AH$2:BT$379,39,FALSE)</f>
        <v xml:space="preserve"> </v>
      </c>
      <c r="AV154" s="62" t="str">
        <f ca="1">IF(INDIRECT("審判データ!"&amp;ADDRESS(MATCH(C154,審判データ!$AH$1:$AH$379,0),32))="早期審査の対象とする","早期審査","")</f>
        <v/>
      </c>
      <c r="AW154" s="665" t="str">
        <f t="shared" si="11"/>
        <v/>
      </c>
      <c r="AX154" s="666" t="str">
        <f>IF(LEFT(AE154,3)="日本特",IF(LEFT(C154)="特",VLOOKUP(C154,'本件、証拠文献テーマコード'!G$2:I$376,3,FALSE),VLOOKUP(C154,'本件、証拠文献テーマコード'!B$2:I$376,8,FALSE)),"")</f>
        <v/>
      </c>
      <c r="AY154" s="666" t="str">
        <f>IF(LEFT(AE154,3)="日本特",IF(OR(MID(R154,2,1)="開",MID(R154,2,1)="表",MID(R154,2,1)="登"),VLOOKUP(R154,'本件、証拠文献テーマコード'!C$2:I$379,7,FALSE),VLOOKUP(R154,'本件、証拠文献テーマコード'!G$2:I$379,3,FALSE)),"")</f>
        <v/>
      </c>
      <c r="AZ154" s="54"/>
    </row>
    <row r="155" spans="1:52" ht="94.5" x14ac:dyDescent="0.15">
      <c r="A155" s="859"/>
      <c r="B155" s="586" t="str">
        <f ca="1">IF(A155="",B154,INDIRECT("審判データ!"&amp;ADDRESS(MATCH(A155,審判データ!$HC$1:$HC$379,0),20))&amp;" / "&amp;INDIRECT("審判データ!"&amp;ADDRESS(MATCH(A155,審判データ!$HC$1:$HC$379,0),21)))</f>
        <v>2012 / 29-2</v>
      </c>
      <c r="C155" s="692">
        <v>4334115</v>
      </c>
      <c r="D155" s="320" t="s">
        <v>1830</v>
      </c>
      <c r="E155" s="163" t="str">
        <f ca="1">INDIRECT("審判データ!"&amp;ADDRESS(MATCH(C155,審判データ!$AH$1:$AH$379,0),55))</f>
        <v>大日本印刷株式会社</v>
      </c>
      <c r="F155" s="43" t="str">
        <f ca="1">INDIRECT("審判データ!"&amp;ADDRESS(MATCH(C155,審判データ!$AH$1:$AH$379,0),56))</f>
        <v>岡本　秀彦;桑野　誠司</v>
      </c>
      <c r="G155" s="43" t="str">
        <f ca="1">INDIRECT("審判データ!"&amp;ADDRESS(MATCH(C155,審判データ!$AH$1:$AH$379,0),72))</f>
        <v xml:space="preserve"> </v>
      </c>
      <c r="H155" s="43" t="str">
        <f ca="1">INDIRECT("審判データ!"&amp;ADDRESS(MATCH(C155,審判データ!$AH$1:$AH$379,0),41))</f>
        <v>B65B 43/52;B65B  7/16;B65G 43/00</v>
      </c>
      <c r="I155" s="43" t="str">
        <f ca="1">INDIRECT("審判データ!"&amp;ADDRESS(MATCH(C155,審判データ!$AH$1:$AH$379,0),49))</f>
        <v>B65B  43/52@AFI(JP);B65B   7/16@ALI(JP);B65G  43/00@ALI(JP)</v>
      </c>
      <c r="J155" s="43" t="str">
        <f ca="1">INDIRECT("審判データ!"&amp;ADDRESS(MATCH(C155,審判データ!$AH$1:$AH$379,0),51))</f>
        <v>B65B 43/52        B;B65B  7/16        A;B65G 43/00        D</v>
      </c>
      <c r="K155" s="43" t="str">
        <f ca="1">INDIRECT("審判データ!"&amp;ADDRESS(MATCH(C155,審判データ!$AH$1:$AH$379,0),53))</f>
        <v>3E030 AA03;3E030 DA06;3E030 DA08;3E030 EA01;3E030 GA04;3E049 AA04;3E049 BA01;3E049 CA05;3E049 DA02;3E049 DB01;3F027 AA04;3F027 CA03;3F027 DA01;3F027 EA01</v>
      </c>
      <c r="L155" s="1013"/>
      <c r="M155" s="983"/>
      <c r="N155" s="1014"/>
      <c r="O155" s="1015"/>
      <c r="P155" s="1076"/>
      <c r="Q155" s="676" t="s">
        <v>1857</v>
      </c>
      <c r="R155" s="644" t="s">
        <v>22594</v>
      </c>
      <c r="S155" s="646" t="str">
        <f>IF(OR(LEFT(R155)="特",LEFT(R155)="実"),VLOOKUP(R155,'証拠（JP特許）'!$B$2:$D$299,2,FALSE),IF(AND(OR(LEFT(R155,2)="US",LEFT(R155,2)="WO",LEFT(R155,2)="GB",LEFT(R155,2)="EP",LEFT(R155,2)="DE"),OR(MID(R155,3,1)="1",MID(R155,3,1)="2",MID(R155,3,1)="3",MID(R155,3,1)="4",MID(R155,3,1)="5",MID(R155,3,1)="6",MID(R155,3,1)="7",MID(R155,3,1)="8",MID(R155,3,1)="9",MID(R155,3,1)="0")),VLOOKUP(R155,'証拠（WW特許）'!$B$2:$C$90,2,FALSE),"_"))</f>
        <v>_</v>
      </c>
      <c r="T155" s="644" t="str">
        <f>IF(OR(LEFT(R155)="特",LEFT(R155)="実"),VLOOKUP(R155,'証拠（JP特許）'!$B$2:$E$299,4,FALSE),"_")</f>
        <v>_</v>
      </c>
      <c r="U155" s="694" t="s">
        <v>94</v>
      </c>
      <c r="V155" s="689" t="s">
        <v>25</v>
      </c>
      <c r="W155" s="690" t="str">
        <f t="shared" si="13"/>
        <v/>
      </c>
      <c r="X155" s="691"/>
      <c r="Y155" s="691" t="str">
        <f t="shared" si="14"/>
        <v/>
      </c>
      <c r="Z155" s="91" t="str">
        <f ca="1">IF(OR(LEFT(R155)="特",LEFT(R155)="実",AND(OR(LEFT(R155,2)="US",LEFT(R155,2)="WO",LEFT(R155,2)="GB",LEFT(R155,2)="EP",LEFT(R155,2)="DE"),OR(MID(R155,3,1)="1",MID(R155,3,1)="2",MID(R155,3,1)="3",MID(R155,3,1)="4",MID(R155,3,1)="5",MID(R155,3,1)="6",MID(R155,3,1)="7",MID(R155,3,1)="8",MID(R155,3,1)="9",MID(R155,3,1)="0",))),IF(COUNTIF(INDIRECT("拒絶理由・拒絶査定・異議申立!"&amp;ADDRESS(MATCH(C155,拒絶理由・拒絶査定・異議申立!B$1:B$1000,0),3)&amp;":"&amp;ADDRESS(MATCH(C155,拒絶理由・拒絶査定・異議申立!B$1:B$1000,0),50)),R155)+COUNTIF(INDIRECT("拒絶理由・拒絶査定・異議申立!"&amp;ADDRESS(MATCH(C155,拒絶理由・拒絶査定・異議申立!B$1:B$1000,0),3)&amp;":"&amp;ADDRESS(MATCH(C155,拒絶理由・拒絶査定・異議申立!B$1:B$1000,0),50)),T155)&gt;0,"Yes","No"),"")</f>
        <v/>
      </c>
      <c r="AA155" s="92" t="str">
        <f ca="1">IF(OR(LEFT(R155)="特",LEFT(R155)="実",AND(OR(LEFT(R155,2)="US",LEFT(R155,2)="WO",LEFT(R155,2)="GB",LEFT(R155,2)="EP",LEFT(R155,2)="DE"),OR(MID(R155,3,1)="1",MID(R155,3,1)="2",MID(R155,3,1)="3",MID(R155,3,1)="4",MID(R155,3,1)="5",MID(R155,3,1)="6",MID(R155,3,1)="7",MID(R155,3,1)="8",MID(R155,3,1)="9",MID(R155,3,1)="0",))),IF(COUNTIF(INDIRECT("先行技術調査・登録査定!"&amp;ADDRESS(MATCH(C155,先行技術調査・登録査定!B$1:B$1000,0),3)&amp;":"&amp;ADDRESS(MATCH(C155,先行技術調査・登録査定!B$1:B$1000,0),49)),R155)+COUNTIF(INDIRECT("先行技術調査・登録査定!"&amp;ADDRESS(MATCH(C155,先行技術調査・登録査定!B$1:B$1000,0),3)&amp;":"&amp;ADDRESS(MATCH(C155,先行技術調査・登録査定!B$1:B$1000,0),49)),T155)&gt;0,"Yes","No"),"")</f>
        <v/>
      </c>
      <c r="AB155" s="169" t="str">
        <f t="shared" ca="1" si="10"/>
        <v/>
      </c>
      <c r="AC155" s="94" t="str">
        <f>IF(OR(LEFT(R155)="特",LEFT(R155)="実",AND(OR(LEFT(R155,2)="US",LEFT(R155,2)="WO",LEFT(R155,2)="GB",LEFT(R155,2)="EP",LEFT(R155,2)="DE"),OR(MID(R155,3,1)="1",MID(R155,3,1)="2",MID(R155,3,1)="3",MID(R155,3,1)="4",MID(R155,3,1)="5",MID(R155,3,1)="6",MID(R155,3,1)="7",MID(R155,3,1)="8",MID(R155,3,1)="9",MID(R155,3,1)="0",))),"",VLOOKUP($C155,非特許文献リスト!$A$2:$C$196,2,FALSE))</f>
        <v/>
      </c>
      <c r="AD155" s="95" t="str">
        <f>IF(OR(LEFT(R155)="特",LEFT(R155)="実",AND(OR(LEFT(R155,2)="US",LEFT(R155,2)="WO",LEFT(R155,2)="GB",LEFT(R155,2)="EP",LEFT(R155,2)="DE"),OR(MID(R155,3,1)="1",MID(R155,3,1)="2",MID(R155,3,1)="3",MID(R155,3,1)="4",MID(R155,3,1)="5",MID(R155,3,1)="6",MID(R155,3,1)="7",MID(R155,3,1)="8",MID(R155,3,1)="9",MID(R155,3,1)="0",))),"",VLOOKUP($C155,非特許文献リスト!$A$2:$C$196,3,FALSE))</f>
        <v/>
      </c>
      <c r="AE155" s="175" t="str">
        <f t="shared" si="12"/>
        <v/>
      </c>
      <c r="AF155" s="176" t="str">
        <f>IF(OR(LEFT(R155)="特",LEFT(R155)="実"),VLOOKUP(R155,'証拠（JP特許）'!$B$2:$AB$299,10,FALSE),IF(AND(OR(LEFT(R155,2)="US",LEFT(R155,2)="WO",LEFT(R155,2)="GB",LEFT(R155,2)="EP",LEFT(R155,2)="DE"),OR(MID(R155,3,1)="1",MID(R155,3,1)="2",MID(R155,3,1)="3",MID(R155,3,1)="4",MID(R155,3,1)="5",MID(R155,3,1)="6",MID(R155,3,1)="7",MID(R155,3,1)="8",MID(R155,3,1)="9",MID(R155,3,1)="0",)),VLOOKUP(R155,'証拠（WW特許）'!$B$2:$M$90,8,FALSE),""))</f>
        <v/>
      </c>
      <c r="AG155" s="176" t="str">
        <f>IF(OR(LEFT(R155)="特",LEFT(R155)="実"),VLOOKUP(R155,'証拠（JP特許）'!$B$2:$AB$299,26,FALSE),IF(AND(OR(LEFT(R155,2)="US",LEFT(R155,2)="WO",LEFT(R155,2)="GB",LEFT(R155,2)="EP",LEFT(R155,2)="DE"),OR(MID(R155,3,1)="1",MID(R155,3,1)="2",MID(R155,3,1)="3",MID(R155,3,1)="4",MID(R155,3,1)="5",MID(R155,3,1)="6",MID(R155,3,1)="7",MID(R155,3,1)="8",MID(R155,3,1)="9",MID(R155,3,1)="0",)),VLOOKUP(R155,'証拠（WW特許）'!$B$2:$M$90,12,FALSE),""))</f>
        <v/>
      </c>
      <c r="AH155" s="58" t="str">
        <f>IF(OR(LEFT(R155)="特",LEFT(R155)="実"),VLOOKUP(R155,'証拠（JP特許）'!$B$2:$X$299,20,FALSE),IF(AND(OR(LEFT(R155,2)="US",LEFT(R155,2)="WO",LEFT(R155,2)="GB",LEFT(R155,2)="EP",LEFT(R155,2)="DE"),OR(MID(R155,3,1)="1",MID(R155,3,1)="2",MID(R155,3,1)="3",MID(R155,3,1)="4",MID(R155,3,1)="5",MID(R155,3,1)="6",MID(R155,3,1)="7",MID(R155,3,1)="8",MID(R155,3,1)="9",MID(R155,3,1)="0",)),VLOOKUP(R155,'証拠（WW特許）'!$B$2:$U$90,20,FALSE),""))</f>
        <v/>
      </c>
      <c r="AI155" s="58" t="str">
        <f>IF(OR(LEFT(R155)="特",LEFT(R155)="実"),VLOOKUP(R155,'証拠（JP特許）'!$B$2:$X$299,21,FALSE),"")</f>
        <v/>
      </c>
      <c r="AJ155" s="58" t="str">
        <f>IF(OR(LEFT(R155)="特",LEFT(R155)="実"),VLOOKUP(R155,'証拠（JP特許）'!$B$2:$X$299,22,FALSE),"")</f>
        <v/>
      </c>
      <c r="AK155" s="59" t="str">
        <f>IF(OR(LEFT(R155)="特",LEFT(R155)="実"),VLOOKUP(R155,'証拠（JP特許）'!$B$2:$X$299,17,FALSE),IF(AND(OR(LEFT(R155,2)="US",LEFT(R155,2)="WO",LEFT(R155,2)="GB",LEFT(R155,2)="EP",LEFT(R155,2)="DE"),OR(MID(R155,3,1)="1",MID(R155,3,1)="2",MID(R155,3,1)="3",MID(R155,3,1)="4",MID(R155,3,1)="5",MID(R155,3,1)="6",MID(R155,3,1)="7",MID(R155,3,1)="8",MID(R155,3,1)="9",MID(R155,3,1)="0",)),VLOOKUP(R155,'証拠（WW特許）'!$B$2:$U$90,16,FALSE),""))</f>
        <v/>
      </c>
      <c r="AL155" s="58"/>
      <c r="AM155" s="58"/>
      <c r="AN155" s="58"/>
      <c r="AO155" s="58" t="str">
        <f ca="1">IF(OR(LEFT(R155)="特",LEFT(R155)="実",AND(OR(LEFT(R155,2)="US",LEFT(R155,2)="WO",LEFT(R155,2)="GB",LEFT(R155,2)="EP",LEFT(R155,2)="DE"),OR(MID(R155,3,1)="1",MID(R155,3,1)="2",MID(R155,3,1)="3",MID(R155,3,1)="4",MID(R155,3,1)="5",MID(R155,3,1)="6",MID(R155,3,1)="7",MID(R155,3,1)="8",MID(R155,3,1)="9",MID(R155,3,1)="0"))),IF(COUNTIF(INDIRECT("発明者引用!"&amp;ADDRESS(MATCH(C155,発明者引用!B$1:B$196,0),4)&amp;":"&amp;ADDRESS(MATCH(C155,発明者引用!B$1:B$196,0),17)),R155)+COUNTIF(INDIRECT("発明者引用!"&amp;ADDRESS(MATCH(C155,発明者引用!B$1:B$196,0),4)&amp;":"&amp;ADDRESS(MATCH(C155,発明者引用!B$1:B$196,0),17)),#REF!)+COUNTIF(INDIRECT("発明者引用!"&amp;ADDRESS(MATCH(C155,発明者引用!B$1:B$196,0),4)&amp;":"&amp;ADDRESS(MATCH(C155,発明者引用!B$1:B$196,0),17)),T155)&gt;0,"Yes","No"),"")</f>
        <v/>
      </c>
      <c r="AP155" s="58" t="str">
        <f ca="1">IF(OR(LEFT(R155)="特",LEFT(R155)="実",AND(OR(LEFT(R155,2)="US",LEFT(R155,2)="WO",LEFT(R155,2)="GB",LEFT(R155,2)="EP",LEFT(R155,2)="DE"),OR(MID(R155,3,1)="1",MID(R155,3,1)="2",MID(R155,3,1)="3",MID(R155,3,1)="4",MID(R155,3,1)="5",MID(R155,3,1)="6",MID(R155,3,1)="7",MID(R155,3,1)="8",MID(R155,3,1)="9",MID(R155,3,1)="0"))),IF(VLOOKUP(C155,ファミリ引用特許WO!$A$2:$B$241,2,FALSE)+VLOOKUP(C155,ファミリ引用文献WO!$A$2:$C$241,3,FALSE)=0,"ISR無し",IF(COUNTIF(INDIRECT("ファミリ引用特許WO!"&amp;ADDRESS(MATCH(C155,ファミリ引用特許WO!$A$2:$A$241,0),1)&amp;":"&amp;ADDRESS(MATCH(C155,ファミリ引用特許WO!$A$2:$A$241,0),19)),R155)+COUNTIF(INDIRECT("ファミリ引用特許WO!"&amp;ADDRESS(MATCH(C155,ファミリ引用特許WO!$A$2:$A$241,0),1)&amp;":"&amp;ADDRESS(MATCH(C155,ファミリ引用特許WO!$A$2:$A$241,0),19)),S155)+COUNTIF(INDIRECT("ファミリ引用特許WO!"&amp;ADDRESS(MATCH(C155,ファミリ引用特許WO!$A$2:$A$241,0),1)&amp;":"&amp;ADDRESS(MATCH(C155,ファミリ引用特許WO!$A$2:$A$241,0),19)),T155)+COUNTIF(INDIRECT("ファミリ引用特許WO!"&amp;ADDRESS(MATCH(C155,ファミリ引用特許WO!$A$2:$A$241,0),1)&amp;":"&amp;ADDRESS(MATCH(C155,ファミリ引用特許WO!$A$2:$A$241,0),19)),W155)+COUNTIF(INDIRECT("ファミリ引用特許WO!"&amp;ADDRESS(MATCH(C155,ファミリ引用特許WO!$A$2:$A$241,0),1)&amp;":"&amp;ADDRESS(MATCH(C155,ファミリ引用特許WO!$A$2:$A$241,0),19)),Y155)&gt;0,"Yes","No")),"")</f>
        <v/>
      </c>
      <c r="AQ155" s="55" t="str">
        <f ca="1">IF(OR(LEFT(R155)="特",LEFT(R155)="実",AND(OR(LEFT(R155,2)="US",LEFT(R155,2)="WO",LEFT(R155,2)="GB",LEFT(R155,2)="EP",LEFT(R155,2)="DE"),OR(MID(R155,3,1)="1",MID(R155,3,1)="2",MID(R155,3,1)="3",MID(R155,3,1)="4",MID(R155,3,1)="5",MID(R155,3,1)="6",MID(R155,3,1)="7",MID(R155,3,1)="8",MID(R155,3,1)="9",MID(R155,3,1)="0"))),IF(VLOOKUP(C155,'ファミリ引用特許表記修正（ex.A2→A）'!$A$2:$B$241,2,FALSE)=0,"family無し",IF(COUNTIF(INDIRECT("'ファミリ引用特許表記修正（ex.A2→A）'!"&amp;ADDRESS(MATCH(C155,'ファミリ引用特許表記修正（ex.A2→A）'!$A$2:$A$241,0),1)&amp;":"&amp;ADDRESS(MATCH(C155,'ファミリ引用特許表記修正（ex.A2→A）'!$A$2:$A$241,0),171)),R155)+COUNTIF(INDIRECT("'ファミリ引用特許表記修正（ex.A2→A）'!"&amp;ADDRESS(MATCH(C155,'ファミリ引用特許表記修正（ex.A2→A）'!$A$2:$A$241,0),1)&amp;":"&amp;ADDRESS(MATCH(C155,'ファミリ引用特許表記修正（ex.A2→A）'!$A$2:$A$241,0),171)),S155)+COUNTIF(INDIRECT("'ファミリ引用特許表記修正（ex.A2→A）'!"&amp;ADDRESS(MATCH(C155,'ファミリ引用特許表記修正（ex.A2→A）'!$A$2:$A$241,0),1)&amp;":"&amp;ADDRESS(MATCH(C155,'ファミリ引用特許表記修正（ex.A2→A）'!$A$2:$A$241,0),171)),T155)+COUNTIF(INDIRECT("'ファミリ引用特許表記修正（ex.A2→A）'!"&amp;ADDRESS(MATCH(C155,'ファミリ引用特許表記修正（ex.A2→A）'!$A$2:$A$241,0),1)&amp;":"&amp;ADDRESS(MATCH(C155,'ファミリ引用特許表記修正（ex.A2→A）'!$A$2:$A$241,0),171)),W155)+COUNTIF(INDIRECT("'ファミリ引用特許表記修正（ex.A2→A）'!"&amp;ADDRESS(MATCH(C155,'ファミリ引用特許表記修正（ex.A2→A）'!$A$2:$A$241,0),1)&amp;":"&amp;ADDRESS(MATCH(C155,'ファミリ引用特許表記修正（ex.A2→A）'!$A$2:$A$241,0),171)),Y155)&gt;0,"Yes","No")),"")</f>
        <v/>
      </c>
      <c r="AR155" s="193" t="str">
        <f>IF(OR(LEFT(R155)="特",LEFT(R155)="実",AND(OR(LEFT(R155,2)="US",LEFT(R155,2)="WO",LEFT(R155,2)="GB",LEFT(R155,2)="EP",LEFT(R155,2)="DE"),OR(MID(R155,3,1)="1",MID(R155,3,1)="2",MID(R155,3,1)="3",MID(R155,3,1)="4",MID(R155,3,1)="5",MID(R155,3,1)="6",MID(R155,3,1)="7",MID(R155,3,1)="8",MID(R155,3,1)="9",MID(R155,3,1)="0",))),"",VLOOKUP($C155,ファミリ発明者引用文献!A$3:B$235,2,FALSE))</f>
        <v>,,</v>
      </c>
      <c r="AS155" s="55" t="str">
        <f>VLOOKUP(C155,ファミリ引用文献WO!A$2:B$241,2,FALSE)</f>
        <v/>
      </c>
      <c r="AT155" s="58" t="str">
        <f>VLOOKUP(C155,ファミリ引用文献!A$3:B$242,2,FALSE)</f>
        <v/>
      </c>
      <c r="AU155" s="58" t="str">
        <f>VLOOKUP(C155,審判データ!AH$2:BT$379,39,FALSE)</f>
        <v xml:space="preserve"> </v>
      </c>
      <c r="AV155" s="62" t="str">
        <f ca="1">IF(INDIRECT("審判データ!"&amp;ADDRESS(MATCH(C155,審判データ!$AH$1:$AH$379,0),32))="早期審査の対象とする","早期審査","")</f>
        <v/>
      </c>
      <c r="AW155" s="665" t="str">
        <f t="shared" si="11"/>
        <v/>
      </c>
      <c r="AX155" s="666" t="str">
        <f>IF(LEFT(AE155,3)="日本特",IF(LEFT(C155)="特",VLOOKUP(C155,'本件、証拠文献テーマコード'!G$2:I$376,3,FALSE),VLOOKUP(C155,'本件、証拠文献テーマコード'!B$2:I$376,8,FALSE)),"")</f>
        <v/>
      </c>
      <c r="AY155" s="666" t="str">
        <f>IF(LEFT(AE155,3)="日本特",IF(OR(MID(R155,2,1)="開",MID(R155,2,1)="表",MID(R155,2,1)="登"),VLOOKUP(R155,'本件、証拠文献テーマコード'!C$2:I$379,7,FALSE),VLOOKUP(R155,'本件、証拠文献テーマコード'!G$2:I$379,3,FALSE)),"")</f>
        <v/>
      </c>
      <c r="AZ155" s="54"/>
    </row>
    <row r="156" spans="1:52" ht="94.5" x14ac:dyDescent="0.15">
      <c r="A156" s="859"/>
      <c r="B156" s="586" t="str">
        <f ca="1">IF(A156="",B155,INDIRECT("審判データ!"&amp;ADDRESS(MATCH(A156,審判データ!$HC$1:$HC$379,0),20))&amp;" / "&amp;INDIRECT("審判データ!"&amp;ADDRESS(MATCH(A156,審判データ!$HC$1:$HC$379,0),21)))</f>
        <v>2012 / 29-2</v>
      </c>
      <c r="C156" s="692">
        <v>4334115</v>
      </c>
      <c r="D156" s="320" t="s">
        <v>1830</v>
      </c>
      <c r="E156" s="163" t="str">
        <f ca="1">INDIRECT("審判データ!"&amp;ADDRESS(MATCH(C156,審判データ!$AH$1:$AH$379,0),55))</f>
        <v>大日本印刷株式会社</v>
      </c>
      <c r="F156" s="43" t="str">
        <f ca="1">INDIRECT("審判データ!"&amp;ADDRESS(MATCH(C156,審判データ!$AH$1:$AH$379,0),56))</f>
        <v>岡本　秀彦;桑野　誠司</v>
      </c>
      <c r="G156" s="43" t="str">
        <f ca="1">INDIRECT("審判データ!"&amp;ADDRESS(MATCH(C156,審判データ!$AH$1:$AH$379,0),72))</f>
        <v xml:space="preserve"> </v>
      </c>
      <c r="H156" s="43" t="str">
        <f ca="1">INDIRECT("審判データ!"&amp;ADDRESS(MATCH(C156,審判データ!$AH$1:$AH$379,0),41))</f>
        <v>B65B 43/52;B65B  7/16;B65G 43/00</v>
      </c>
      <c r="I156" s="43" t="str">
        <f ca="1">INDIRECT("審判データ!"&amp;ADDRESS(MATCH(C156,審判データ!$AH$1:$AH$379,0),49))</f>
        <v>B65B  43/52@AFI(JP);B65B   7/16@ALI(JP);B65G  43/00@ALI(JP)</v>
      </c>
      <c r="J156" s="43" t="str">
        <f ca="1">INDIRECT("審判データ!"&amp;ADDRESS(MATCH(C156,審判データ!$AH$1:$AH$379,0),51))</f>
        <v>B65B 43/52        B;B65B  7/16        A;B65G 43/00        D</v>
      </c>
      <c r="K156" s="43" t="str">
        <f ca="1">INDIRECT("審判データ!"&amp;ADDRESS(MATCH(C156,審判データ!$AH$1:$AH$379,0),53))</f>
        <v>3E030 AA03;3E030 DA06;3E030 DA08;3E030 EA01;3E030 GA04;3E049 AA04;3E049 BA01;3E049 CA05;3E049 DA02;3E049 DB01;3F027 AA04;3F027 CA03;3F027 DA01;3F027 EA01</v>
      </c>
      <c r="L156" s="1013"/>
      <c r="M156" s="983"/>
      <c r="N156" s="1014"/>
      <c r="O156" s="1015"/>
      <c r="P156" s="1076"/>
      <c r="Q156" s="676" t="s">
        <v>224</v>
      </c>
      <c r="R156" s="644" t="s">
        <v>22595</v>
      </c>
      <c r="S156" s="646" t="str">
        <f>IF(OR(LEFT(R156)="特",LEFT(R156)="実"),VLOOKUP(R156,'証拠（JP特許）'!$B$2:$D$299,2,FALSE),IF(AND(OR(LEFT(R156,2)="US",LEFT(R156,2)="WO",LEFT(R156,2)="GB",LEFT(R156,2)="EP",LEFT(R156,2)="DE"),OR(MID(R156,3,1)="1",MID(R156,3,1)="2",MID(R156,3,1)="3",MID(R156,3,1)="4",MID(R156,3,1)="5",MID(R156,3,1)="6",MID(R156,3,1)="7",MID(R156,3,1)="8",MID(R156,3,1)="9",MID(R156,3,1)="0")),VLOOKUP(R156,'証拠（WW特許）'!$B$2:$C$90,2,FALSE),"_"))</f>
        <v>_</v>
      </c>
      <c r="T156" s="644" t="str">
        <f>IF(OR(LEFT(R156)="特",LEFT(R156)="実"),VLOOKUP(R156,'証拠（JP特許）'!$B$2:$E$299,4,FALSE),"_")</f>
        <v>_</v>
      </c>
      <c r="U156" s="694" t="s">
        <v>94</v>
      </c>
      <c r="V156" s="689" t="s">
        <v>25</v>
      </c>
      <c r="W156" s="690" t="str">
        <f t="shared" si="13"/>
        <v/>
      </c>
      <c r="X156" s="691"/>
      <c r="Y156" s="691" t="str">
        <f t="shared" si="14"/>
        <v/>
      </c>
      <c r="Z156" s="91" t="str">
        <f ca="1">IF(OR(LEFT(R156)="特",LEFT(R156)="実",AND(OR(LEFT(R156,2)="US",LEFT(R156,2)="WO",LEFT(R156,2)="GB",LEFT(R156,2)="EP",LEFT(R156,2)="DE"),OR(MID(R156,3,1)="1",MID(R156,3,1)="2",MID(R156,3,1)="3",MID(R156,3,1)="4",MID(R156,3,1)="5",MID(R156,3,1)="6",MID(R156,3,1)="7",MID(R156,3,1)="8",MID(R156,3,1)="9",MID(R156,3,1)="0",))),IF(COUNTIF(INDIRECT("拒絶理由・拒絶査定・異議申立!"&amp;ADDRESS(MATCH(C156,拒絶理由・拒絶査定・異議申立!B$1:B$1000,0),3)&amp;":"&amp;ADDRESS(MATCH(C156,拒絶理由・拒絶査定・異議申立!B$1:B$1000,0),50)),R156)+COUNTIF(INDIRECT("拒絶理由・拒絶査定・異議申立!"&amp;ADDRESS(MATCH(C156,拒絶理由・拒絶査定・異議申立!B$1:B$1000,0),3)&amp;":"&amp;ADDRESS(MATCH(C156,拒絶理由・拒絶査定・異議申立!B$1:B$1000,0),50)),T156)&gt;0,"Yes","No"),"")</f>
        <v/>
      </c>
      <c r="AA156" s="92" t="str">
        <f ca="1">IF(OR(LEFT(R156)="特",LEFT(R156)="実",AND(OR(LEFT(R156,2)="US",LEFT(R156,2)="WO",LEFT(R156,2)="GB",LEFT(R156,2)="EP",LEFT(R156,2)="DE"),OR(MID(R156,3,1)="1",MID(R156,3,1)="2",MID(R156,3,1)="3",MID(R156,3,1)="4",MID(R156,3,1)="5",MID(R156,3,1)="6",MID(R156,3,1)="7",MID(R156,3,1)="8",MID(R156,3,1)="9",MID(R156,3,1)="0",))),IF(COUNTIF(INDIRECT("先行技術調査・登録査定!"&amp;ADDRESS(MATCH(C156,先行技術調査・登録査定!B$1:B$1000,0),3)&amp;":"&amp;ADDRESS(MATCH(C156,先行技術調査・登録査定!B$1:B$1000,0),49)),R156)+COUNTIF(INDIRECT("先行技術調査・登録査定!"&amp;ADDRESS(MATCH(C156,先行技術調査・登録査定!B$1:B$1000,0),3)&amp;":"&amp;ADDRESS(MATCH(C156,先行技術調査・登録査定!B$1:B$1000,0),49)),T156)&gt;0,"Yes","No"),"")</f>
        <v/>
      </c>
      <c r="AB156" s="169" t="str">
        <f t="shared" ca="1" si="10"/>
        <v/>
      </c>
      <c r="AC156" s="94" t="str">
        <f>IF(OR(LEFT(R156)="特",LEFT(R156)="実",AND(OR(LEFT(R156,2)="US",LEFT(R156,2)="WO",LEFT(R156,2)="GB",LEFT(R156,2)="EP",LEFT(R156,2)="DE"),OR(MID(R156,3,1)="1",MID(R156,3,1)="2",MID(R156,3,1)="3",MID(R156,3,1)="4",MID(R156,3,1)="5",MID(R156,3,1)="6",MID(R156,3,1)="7",MID(R156,3,1)="8",MID(R156,3,1)="9",MID(R156,3,1)="0",))),"",VLOOKUP($C156,非特許文献リスト!$A$2:$C$196,2,FALSE))</f>
        <v/>
      </c>
      <c r="AD156" s="95" t="str">
        <f>IF(OR(LEFT(R156)="特",LEFT(R156)="実",AND(OR(LEFT(R156,2)="US",LEFT(R156,2)="WO",LEFT(R156,2)="GB",LEFT(R156,2)="EP",LEFT(R156,2)="DE"),OR(MID(R156,3,1)="1",MID(R156,3,1)="2",MID(R156,3,1)="3",MID(R156,3,1)="4",MID(R156,3,1)="5",MID(R156,3,1)="6",MID(R156,3,1)="7",MID(R156,3,1)="8",MID(R156,3,1)="9",MID(R156,3,1)="0",))),"",VLOOKUP($C156,非特許文献リスト!$A$2:$C$196,3,FALSE))</f>
        <v/>
      </c>
      <c r="AE156" s="175" t="str">
        <f t="shared" si="12"/>
        <v/>
      </c>
      <c r="AF156" s="176" t="str">
        <f>IF(OR(LEFT(R156)="特",LEFT(R156)="実"),VLOOKUP(R156,'証拠（JP特許）'!$B$2:$AB$299,10,FALSE),IF(AND(OR(LEFT(R156,2)="US",LEFT(R156,2)="WO",LEFT(R156,2)="GB",LEFT(R156,2)="EP",LEFT(R156,2)="DE"),OR(MID(R156,3,1)="1",MID(R156,3,1)="2",MID(R156,3,1)="3",MID(R156,3,1)="4",MID(R156,3,1)="5",MID(R156,3,1)="6",MID(R156,3,1)="7",MID(R156,3,1)="8",MID(R156,3,1)="9",MID(R156,3,1)="0",)),VLOOKUP(R156,'証拠（WW特許）'!$B$2:$M$90,8,FALSE),""))</f>
        <v/>
      </c>
      <c r="AG156" s="176" t="str">
        <f>IF(OR(LEFT(R156)="特",LEFT(R156)="実"),VLOOKUP(R156,'証拠（JP特許）'!$B$2:$AB$299,26,FALSE),IF(AND(OR(LEFT(R156,2)="US",LEFT(R156,2)="WO",LEFT(R156,2)="GB",LEFT(R156,2)="EP",LEFT(R156,2)="DE"),OR(MID(R156,3,1)="1",MID(R156,3,1)="2",MID(R156,3,1)="3",MID(R156,3,1)="4",MID(R156,3,1)="5",MID(R156,3,1)="6",MID(R156,3,1)="7",MID(R156,3,1)="8",MID(R156,3,1)="9",MID(R156,3,1)="0",)),VLOOKUP(R156,'証拠（WW特許）'!$B$2:$M$90,12,FALSE),""))</f>
        <v/>
      </c>
      <c r="AH156" s="58" t="str">
        <f>IF(OR(LEFT(R156)="特",LEFT(R156)="実"),VLOOKUP(R156,'証拠（JP特許）'!$B$2:$X$299,20,FALSE),IF(AND(OR(LEFT(R156,2)="US",LEFT(R156,2)="WO",LEFT(R156,2)="GB",LEFT(R156,2)="EP",LEFT(R156,2)="DE"),OR(MID(R156,3,1)="1",MID(R156,3,1)="2",MID(R156,3,1)="3",MID(R156,3,1)="4",MID(R156,3,1)="5",MID(R156,3,1)="6",MID(R156,3,1)="7",MID(R156,3,1)="8",MID(R156,3,1)="9",MID(R156,3,1)="0",)),VLOOKUP(R156,'証拠（WW特許）'!$B$2:$U$90,20,FALSE),""))</f>
        <v/>
      </c>
      <c r="AI156" s="58" t="str">
        <f>IF(OR(LEFT(R156)="特",LEFT(R156)="実"),VLOOKUP(R156,'証拠（JP特許）'!$B$2:$X$299,21,FALSE),"")</f>
        <v/>
      </c>
      <c r="AJ156" s="58" t="str">
        <f>IF(OR(LEFT(R156)="特",LEFT(R156)="実"),VLOOKUP(R156,'証拠（JP特許）'!$B$2:$X$299,22,FALSE),"")</f>
        <v/>
      </c>
      <c r="AK156" s="59" t="str">
        <f>IF(OR(LEFT(R156)="特",LEFT(R156)="実"),VLOOKUP(R156,'証拠（JP特許）'!$B$2:$X$299,17,FALSE),IF(AND(OR(LEFT(R156,2)="US",LEFT(R156,2)="WO",LEFT(R156,2)="GB",LEFT(R156,2)="EP",LEFT(R156,2)="DE"),OR(MID(R156,3,1)="1",MID(R156,3,1)="2",MID(R156,3,1)="3",MID(R156,3,1)="4",MID(R156,3,1)="5",MID(R156,3,1)="6",MID(R156,3,1)="7",MID(R156,3,1)="8",MID(R156,3,1)="9",MID(R156,3,1)="0",)),VLOOKUP(R156,'証拠（WW特許）'!$B$2:$U$90,16,FALSE),""))</f>
        <v/>
      </c>
      <c r="AL156" s="58"/>
      <c r="AM156" s="58"/>
      <c r="AN156" s="58"/>
      <c r="AO156" s="58" t="str">
        <f ca="1">IF(OR(LEFT(R156)="特",LEFT(R156)="実",AND(OR(LEFT(R156,2)="US",LEFT(R156,2)="WO",LEFT(R156,2)="GB",LEFT(R156,2)="EP",LEFT(R156,2)="DE"),OR(MID(R156,3,1)="1",MID(R156,3,1)="2",MID(R156,3,1)="3",MID(R156,3,1)="4",MID(R156,3,1)="5",MID(R156,3,1)="6",MID(R156,3,1)="7",MID(R156,3,1)="8",MID(R156,3,1)="9",MID(R156,3,1)="0"))),IF(COUNTIF(INDIRECT("発明者引用!"&amp;ADDRESS(MATCH(C156,発明者引用!B$1:B$196,0),4)&amp;":"&amp;ADDRESS(MATCH(C156,発明者引用!B$1:B$196,0),17)),R156)+COUNTIF(INDIRECT("発明者引用!"&amp;ADDRESS(MATCH(C156,発明者引用!B$1:B$196,0),4)&amp;":"&amp;ADDRESS(MATCH(C156,発明者引用!B$1:B$196,0),17)),#REF!)+COUNTIF(INDIRECT("発明者引用!"&amp;ADDRESS(MATCH(C156,発明者引用!B$1:B$196,0),4)&amp;":"&amp;ADDRESS(MATCH(C156,発明者引用!B$1:B$196,0),17)),T156)&gt;0,"Yes","No"),"")</f>
        <v/>
      </c>
      <c r="AP156" s="58" t="str">
        <f ca="1">IF(OR(LEFT(R156)="特",LEFT(R156)="実",AND(OR(LEFT(R156,2)="US",LEFT(R156,2)="WO",LEFT(R156,2)="GB",LEFT(R156,2)="EP",LEFT(R156,2)="DE"),OR(MID(R156,3,1)="1",MID(R156,3,1)="2",MID(R156,3,1)="3",MID(R156,3,1)="4",MID(R156,3,1)="5",MID(R156,3,1)="6",MID(R156,3,1)="7",MID(R156,3,1)="8",MID(R156,3,1)="9",MID(R156,3,1)="0"))),IF(VLOOKUP(C156,ファミリ引用特許WO!$A$2:$B$241,2,FALSE)+VLOOKUP(C156,ファミリ引用文献WO!$A$2:$C$241,3,FALSE)=0,"ISR無し",IF(COUNTIF(INDIRECT("ファミリ引用特許WO!"&amp;ADDRESS(MATCH(C156,ファミリ引用特許WO!$A$2:$A$241,0),1)&amp;":"&amp;ADDRESS(MATCH(C156,ファミリ引用特許WO!$A$2:$A$241,0),19)),R156)+COUNTIF(INDIRECT("ファミリ引用特許WO!"&amp;ADDRESS(MATCH(C156,ファミリ引用特許WO!$A$2:$A$241,0),1)&amp;":"&amp;ADDRESS(MATCH(C156,ファミリ引用特許WO!$A$2:$A$241,0),19)),S156)+COUNTIF(INDIRECT("ファミリ引用特許WO!"&amp;ADDRESS(MATCH(C156,ファミリ引用特許WO!$A$2:$A$241,0),1)&amp;":"&amp;ADDRESS(MATCH(C156,ファミリ引用特許WO!$A$2:$A$241,0),19)),T156)+COUNTIF(INDIRECT("ファミリ引用特許WO!"&amp;ADDRESS(MATCH(C156,ファミリ引用特許WO!$A$2:$A$241,0),1)&amp;":"&amp;ADDRESS(MATCH(C156,ファミリ引用特許WO!$A$2:$A$241,0),19)),W156)+COUNTIF(INDIRECT("ファミリ引用特許WO!"&amp;ADDRESS(MATCH(C156,ファミリ引用特許WO!$A$2:$A$241,0),1)&amp;":"&amp;ADDRESS(MATCH(C156,ファミリ引用特許WO!$A$2:$A$241,0),19)),Y156)&gt;0,"Yes","No")),"")</f>
        <v/>
      </c>
      <c r="AQ156" s="55" t="str">
        <f ca="1">IF(OR(LEFT(R156)="特",LEFT(R156)="実",AND(OR(LEFT(R156,2)="US",LEFT(R156,2)="WO",LEFT(R156,2)="GB",LEFT(R156,2)="EP",LEFT(R156,2)="DE"),OR(MID(R156,3,1)="1",MID(R156,3,1)="2",MID(R156,3,1)="3",MID(R156,3,1)="4",MID(R156,3,1)="5",MID(R156,3,1)="6",MID(R156,3,1)="7",MID(R156,3,1)="8",MID(R156,3,1)="9",MID(R156,3,1)="0"))),IF(VLOOKUP(C156,'ファミリ引用特許表記修正（ex.A2→A）'!$A$2:$B$241,2,FALSE)=0,"family無し",IF(COUNTIF(INDIRECT("'ファミリ引用特許表記修正（ex.A2→A）'!"&amp;ADDRESS(MATCH(C156,'ファミリ引用特許表記修正（ex.A2→A）'!$A$2:$A$241,0),1)&amp;":"&amp;ADDRESS(MATCH(C156,'ファミリ引用特許表記修正（ex.A2→A）'!$A$2:$A$241,0),171)),R156)+COUNTIF(INDIRECT("'ファミリ引用特許表記修正（ex.A2→A）'!"&amp;ADDRESS(MATCH(C156,'ファミリ引用特許表記修正（ex.A2→A）'!$A$2:$A$241,0),1)&amp;":"&amp;ADDRESS(MATCH(C156,'ファミリ引用特許表記修正（ex.A2→A）'!$A$2:$A$241,0),171)),S156)+COUNTIF(INDIRECT("'ファミリ引用特許表記修正（ex.A2→A）'!"&amp;ADDRESS(MATCH(C156,'ファミリ引用特許表記修正（ex.A2→A）'!$A$2:$A$241,0),1)&amp;":"&amp;ADDRESS(MATCH(C156,'ファミリ引用特許表記修正（ex.A2→A）'!$A$2:$A$241,0),171)),T156)+COUNTIF(INDIRECT("'ファミリ引用特許表記修正（ex.A2→A）'!"&amp;ADDRESS(MATCH(C156,'ファミリ引用特許表記修正（ex.A2→A）'!$A$2:$A$241,0),1)&amp;":"&amp;ADDRESS(MATCH(C156,'ファミリ引用特許表記修正（ex.A2→A）'!$A$2:$A$241,0),171)),W156)+COUNTIF(INDIRECT("'ファミリ引用特許表記修正（ex.A2→A）'!"&amp;ADDRESS(MATCH(C156,'ファミリ引用特許表記修正（ex.A2→A）'!$A$2:$A$241,0),1)&amp;":"&amp;ADDRESS(MATCH(C156,'ファミリ引用特許表記修正（ex.A2→A）'!$A$2:$A$241,0),171)),Y156)&gt;0,"Yes","No")),"")</f>
        <v/>
      </c>
      <c r="AR156" s="193" t="str">
        <f>IF(OR(LEFT(R156)="特",LEFT(R156)="実",AND(OR(LEFT(R156,2)="US",LEFT(R156,2)="WO",LEFT(R156,2)="GB",LEFT(R156,2)="EP",LEFT(R156,2)="DE"),OR(MID(R156,3,1)="1",MID(R156,3,1)="2",MID(R156,3,1)="3",MID(R156,3,1)="4",MID(R156,3,1)="5",MID(R156,3,1)="6",MID(R156,3,1)="7",MID(R156,3,1)="8",MID(R156,3,1)="9",MID(R156,3,1)="0",))),"",VLOOKUP($C156,ファミリ発明者引用文献!A$3:B$235,2,FALSE))</f>
        <v>,,</v>
      </c>
      <c r="AS156" s="55" t="str">
        <f>VLOOKUP(C156,ファミリ引用文献WO!A$2:B$241,2,FALSE)</f>
        <v/>
      </c>
      <c r="AT156" s="58" t="str">
        <f>VLOOKUP(C156,ファミリ引用文献!A$3:B$242,2,FALSE)</f>
        <v/>
      </c>
      <c r="AU156" s="58" t="str">
        <f>VLOOKUP(C156,審判データ!AH$2:BT$379,39,FALSE)</f>
        <v xml:space="preserve"> </v>
      </c>
      <c r="AV156" s="62" t="str">
        <f ca="1">IF(INDIRECT("審判データ!"&amp;ADDRESS(MATCH(C156,審判データ!$AH$1:$AH$379,0),32))="早期審査の対象とする","早期審査","")</f>
        <v/>
      </c>
      <c r="AW156" s="665" t="str">
        <f t="shared" si="11"/>
        <v/>
      </c>
      <c r="AX156" s="666" t="str">
        <f>IF(LEFT(AE156,3)="日本特",IF(LEFT(C156)="特",VLOOKUP(C156,'本件、証拠文献テーマコード'!G$2:I$376,3,FALSE),VLOOKUP(C156,'本件、証拠文献テーマコード'!B$2:I$376,8,FALSE)),"")</f>
        <v/>
      </c>
      <c r="AY156" s="666" t="str">
        <f>IF(LEFT(AE156,3)="日本特",IF(OR(MID(R156,2,1)="開",MID(R156,2,1)="表",MID(R156,2,1)="登"),VLOOKUP(R156,'本件、証拠文献テーマコード'!C$2:I$379,7,FALSE),VLOOKUP(R156,'本件、証拠文献テーマコード'!G$2:I$379,3,FALSE)),"")</f>
        <v/>
      </c>
      <c r="AZ156" s="54"/>
    </row>
    <row r="157" spans="1:52" ht="27" x14ac:dyDescent="0.15">
      <c r="A157" s="859"/>
      <c r="B157" s="586" t="str">
        <f ca="1">IF(A157="",B156,INDIRECT("審判データ!"&amp;ADDRESS(MATCH(A157,審判データ!$HC$1:$HC$379,0),20))&amp;" / "&amp;INDIRECT("審判データ!"&amp;ADDRESS(MATCH(A157,審判データ!$HC$1:$HC$379,0),21)))</f>
        <v>2012 / 29-2</v>
      </c>
      <c r="C157" s="692">
        <v>4334115</v>
      </c>
      <c r="D157" s="320" t="s">
        <v>1830</v>
      </c>
      <c r="E157" s="163" t="str">
        <f ca="1">INDIRECT("審判データ!"&amp;ADDRESS(MATCH(C157,審判データ!$AH$1:$AH$379,0),55))</f>
        <v>大日本印刷株式会社</v>
      </c>
      <c r="F157" s="43" t="str">
        <f ca="1">INDIRECT("審判データ!"&amp;ADDRESS(MATCH(C157,審判データ!$AH$1:$AH$379,0),56))</f>
        <v>岡本　秀彦;桑野　誠司</v>
      </c>
      <c r="G157" s="43" t="str">
        <f ca="1">INDIRECT("審判データ!"&amp;ADDRESS(MATCH(C157,審判データ!$AH$1:$AH$379,0),72))</f>
        <v xml:space="preserve"> </v>
      </c>
      <c r="H157" s="43" t="str">
        <f ca="1">INDIRECT("審判データ!"&amp;ADDRESS(MATCH(C157,審判データ!$AH$1:$AH$379,0),41))</f>
        <v>B65B 43/52;B65B  7/16;B65G 43/00</v>
      </c>
      <c r="I157" s="43" t="str">
        <f ca="1">INDIRECT("審判データ!"&amp;ADDRESS(MATCH(C157,審判データ!$AH$1:$AH$379,0),49))</f>
        <v>B65B  43/52@AFI(JP);B65B   7/16@ALI(JP);B65G  43/00@ALI(JP)</v>
      </c>
      <c r="J157" s="43" t="str">
        <f ca="1">INDIRECT("審判データ!"&amp;ADDRESS(MATCH(C157,審判データ!$AH$1:$AH$379,0),51))</f>
        <v>B65B 43/52        B;B65B  7/16        A;B65G 43/00        D</v>
      </c>
      <c r="K157" s="43" t="str">
        <f ca="1">INDIRECT("審判データ!"&amp;ADDRESS(MATCH(C157,審判データ!$AH$1:$AH$379,0),53))</f>
        <v>3E030 AA03;3E030 DA06;3E030 DA08;3E030 EA01;3E030 GA04;3E049 AA04;3E049 BA01;3E049 CA05;3E049 DA02;3E049 DB01;3F027 AA04;3F027 CA03;3F027 DA01;3F027 EA01</v>
      </c>
      <c r="L157" s="1013"/>
      <c r="M157" s="983"/>
      <c r="N157" s="1014"/>
      <c r="O157" s="1015"/>
      <c r="P157" s="1076"/>
      <c r="Q157" s="676" t="s">
        <v>1862</v>
      </c>
      <c r="R157" s="644" t="s">
        <v>22596</v>
      </c>
      <c r="S157" s="646" t="str">
        <f>IF(OR(LEFT(R157)="特",LEFT(R157)="実"),VLOOKUP(R157,'証拠（JP特許）'!$B$2:$D$299,2,FALSE),IF(AND(OR(LEFT(R157,2)="US",LEFT(R157,2)="WO",LEFT(R157,2)="GB",LEFT(R157,2)="EP",LEFT(R157,2)="DE"),OR(MID(R157,3,1)="1",MID(R157,3,1)="2",MID(R157,3,1)="3",MID(R157,3,1)="4",MID(R157,3,1)="5",MID(R157,3,1)="6",MID(R157,3,1)="7",MID(R157,3,1)="8",MID(R157,3,1)="9",MID(R157,3,1)="0")),VLOOKUP(R157,'証拠（WW特許）'!$B$2:$C$90,2,FALSE),"_"))</f>
        <v>_</v>
      </c>
      <c r="T157" s="644" t="str">
        <f>IF(OR(LEFT(R157)="特",LEFT(R157)="実"),VLOOKUP(R157,'証拠（JP特許）'!$B$2:$E$299,4,FALSE),"_")</f>
        <v>_</v>
      </c>
      <c r="U157" s="694" t="s">
        <v>94</v>
      </c>
      <c r="V157" s="689" t="s">
        <v>25</v>
      </c>
      <c r="W157" s="690" t="str">
        <f t="shared" si="13"/>
        <v/>
      </c>
      <c r="X157" s="691"/>
      <c r="Y157" s="691" t="str">
        <f t="shared" si="14"/>
        <v/>
      </c>
      <c r="Z157" s="91" t="str">
        <f ca="1">IF(OR(LEFT(R157)="特",LEFT(R157)="実",AND(OR(LEFT(R157,2)="US",LEFT(R157,2)="WO",LEFT(R157,2)="GB",LEFT(R157,2)="EP",LEFT(R157,2)="DE"),OR(MID(R157,3,1)="1",MID(R157,3,1)="2",MID(R157,3,1)="3",MID(R157,3,1)="4",MID(R157,3,1)="5",MID(R157,3,1)="6",MID(R157,3,1)="7",MID(R157,3,1)="8",MID(R157,3,1)="9",MID(R157,3,1)="0",))),IF(COUNTIF(INDIRECT("拒絶理由・拒絶査定・異議申立!"&amp;ADDRESS(MATCH(C157,拒絶理由・拒絶査定・異議申立!B$1:B$1000,0),3)&amp;":"&amp;ADDRESS(MATCH(C157,拒絶理由・拒絶査定・異議申立!B$1:B$1000,0),50)),R157)+COUNTIF(INDIRECT("拒絶理由・拒絶査定・異議申立!"&amp;ADDRESS(MATCH(C157,拒絶理由・拒絶査定・異議申立!B$1:B$1000,0),3)&amp;":"&amp;ADDRESS(MATCH(C157,拒絶理由・拒絶査定・異議申立!B$1:B$1000,0),50)),T157)&gt;0,"Yes","No"),"")</f>
        <v/>
      </c>
      <c r="AA157" s="92" t="str">
        <f ca="1">IF(OR(LEFT(R157)="特",LEFT(R157)="実",AND(OR(LEFT(R157,2)="US",LEFT(R157,2)="WO",LEFT(R157,2)="GB",LEFT(R157,2)="EP",LEFT(R157,2)="DE"),OR(MID(R157,3,1)="1",MID(R157,3,1)="2",MID(R157,3,1)="3",MID(R157,3,1)="4",MID(R157,3,1)="5",MID(R157,3,1)="6",MID(R157,3,1)="7",MID(R157,3,1)="8",MID(R157,3,1)="9",MID(R157,3,1)="0",))),IF(COUNTIF(INDIRECT("先行技術調査・登録査定!"&amp;ADDRESS(MATCH(C157,先行技術調査・登録査定!B$1:B$1000,0),3)&amp;":"&amp;ADDRESS(MATCH(C157,先行技術調査・登録査定!B$1:B$1000,0),49)),R157)+COUNTIF(INDIRECT("先行技術調査・登録査定!"&amp;ADDRESS(MATCH(C157,先行技術調査・登録査定!B$1:B$1000,0),3)&amp;":"&amp;ADDRESS(MATCH(C157,先行技術調査・登録査定!B$1:B$1000,0),49)),T157)&gt;0,"Yes","No"),"")</f>
        <v/>
      </c>
      <c r="AB157" s="169" t="str">
        <f t="shared" ca="1" si="10"/>
        <v/>
      </c>
      <c r="AC157" s="94" t="str">
        <f>IF(OR(LEFT(R157)="特",LEFT(R157)="実",AND(OR(LEFT(R157,2)="US",LEFT(R157,2)="WO",LEFT(R157,2)="GB",LEFT(R157,2)="EP",LEFT(R157,2)="DE"),OR(MID(R157,3,1)="1",MID(R157,3,1)="2",MID(R157,3,1)="3",MID(R157,3,1)="4",MID(R157,3,1)="5",MID(R157,3,1)="6",MID(R157,3,1)="7",MID(R157,3,1)="8",MID(R157,3,1)="9",MID(R157,3,1)="0",))),"",VLOOKUP($C157,非特許文献リスト!$A$2:$C$196,2,FALSE))</f>
        <v/>
      </c>
      <c r="AD157" s="95" t="str">
        <f>IF(OR(LEFT(R157)="特",LEFT(R157)="実",AND(OR(LEFT(R157,2)="US",LEFT(R157,2)="WO",LEFT(R157,2)="GB",LEFT(R157,2)="EP",LEFT(R157,2)="DE"),OR(MID(R157,3,1)="1",MID(R157,3,1)="2",MID(R157,3,1)="3",MID(R157,3,1)="4",MID(R157,3,1)="5",MID(R157,3,1)="6",MID(R157,3,1)="7",MID(R157,3,1)="8",MID(R157,3,1)="9",MID(R157,3,1)="0",))),"",VLOOKUP($C157,非特許文献リスト!$A$2:$C$196,3,FALSE))</f>
        <v/>
      </c>
      <c r="AE157" s="175" t="str">
        <f t="shared" si="12"/>
        <v/>
      </c>
      <c r="AF157" s="176" t="str">
        <f>IF(OR(LEFT(R157)="特",LEFT(R157)="実"),VLOOKUP(R157,'証拠（JP特許）'!$B$2:$AB$299,10,FALSE),IF(AND(OR(LEFT(R157,2)="US",LEFT(R157,2)="WO",LEFT(R157,2)="GB",LEFT(R157,2)="EP",LEFT(R157,2)="DE"),OR(MID(R157,3,1)="1",MID(R157,3,1)="2",MID(R157,3,1)="3",MID(R157,3,1)="4",MID(R157,3,1)="5",MID(R157,3,1)="6",MID(R157,3,1)="7",MID(R157,3,1)="8",MID(R157,3,1)="9",MID(R157,3,1)="0",)),VLOOKUP(R157,'証拠（WW特許）'!$B$2:$M$90,8,FALSE),""))</f>
        <v/>
      </c>
      <c r="AG157" s="176" t="str">
        <f>IF(OR(LEFT(R157)="特",LEFT(R157)="実"),VLOOKUP(R157,'証拠（JP特許）'!$B$2:$AB$299,26,FALSE),IF(AND(OR(LEFT(R157,2)="US",LEFT(R157,2)="WO",LEFT(R157,2)="GB",LEFT(R157,2)="EP",LEFT(R157,2)="DE"),OR(MID(R157,3,1)="1",MID(R157,3,1)="2",MID(R157,3,1)="3",MID(R157,3,1)="4",MID(R157,3,1)="5",MID(R157,3,1)="6",MID(R157,3,1)="7",MID(R157,3,1)="8",MID(R157,3,1)="9",MID(R157,3,1)="0",)),VLOOKUP(R157,'証拠（WW特許）'!$B$2:$M$90,12,FALSE),""))</f>
        <v/>
      </c>
      <c r="AH157" s="58" t="str">
        <f>IF(OR(LEFT(R157)="特",LEFT(R157)="実"),VLOOKUP(R157,'証拠（JP特許）'!$B$2:$X$299,20,FALSE),IF(AND(OR(LEFT(R157,2)="US",LEFT(R157,2)="WO",LEFT(R157,2)="GB",LEFT(R157,2)="EP",LEFT(R157,2)="DE"),OR(MID(R157,3,1)="1",MID(R157,3,1)="2",MID(R157,3,1)="3",MID(R157,3,1)="4",MID(R157,3,1)="5",MID(R157,3,1)="6",MID(R157,3,1)="7",MID(R157,3,1)="8",MID(R157,3,1)="9",MID(R157,3,1)="0",)),VLOOKUP(R157,'証拠（WW特許）'!$B$2:$U$90,20,FALSE),""))</f>
        <v/>
      </c>
      <c r="AI157" s="58" t="str">
        <f>IF(OR(LEFT(R157)="特",LEFT(R157)="実"),VLOOKUP(R157,'証拠（JP特許）'!$B$2:$X$299,21,FALSE),"")</f>
        <v/>
      </c>
      <c r="AJ157" s="58" t="str">
        <f>IF(OR(LEFT(R157)="特",LEFT(R157)="実"),VLOOKUP(R157,'証拠（JP特許）'!$B$2:$X$299,22,FALSE),"")</f>
        <v/>
      </c>
      <c r="AK157" s="59" t="str">
        <f>IF(OR(LEFT(R157)="特",LEFT(R157)="実"),VLOOKUP(R157,'証拠（JP特許）'!$B$2:$X$299,17,FALSE),IF(AND(OR(LEFT(R157,2)="US",LEFT(R157,2)="WO",LEFT(R157,2)="GB",LEFT(R157,2)="EP",LEFT(R157,2)="DE"),OR(MID(R157,3,1)="1",MID(R157,3,1)="2",MID(R157,3,1)="3",MID(R157,3,1)="4",MID(R157,3,1)="5",MID(R157,3,1)="6",MID(R157,3,1)="7",MID(R157,3,1)="8",MID(R157,3,1)="9",MID(R157,3,1)="0",)),VLOOKUP(R157,'証拠（WW特許）'!$B$2:$U$90,16,FALSE),""))</f>
        <v/>
      </c>
      <c r="AL157" s="58"/>
      <c r="AM157" s="58"/>
      <c r="AN157" s="58"/>
      <c r="AO157" s="58" t="str">
        <f ca="1">IF(OR(LEFT(R157)="特",LEFT(R157)="実",AND(OR(LEFT(R157,2)="US",LEFT(R157,2)="WO",LEFT(R157,2)="GB",LEFT(R157,2)="EP",LEFT(R157,2)="DE"),OR(MID(R157,3,1)="1",MID(R157,3,1)="2",MID(R157,3,1)="3",MID(R157,3,1)="4",MID(R157,3,1)="5",MID(R157,3,1)="6",MID(R157,3,1)="7",MID(R157,3,1)="8",MID(R157,3,1)="9",MID(R157,3,1)="0"))),IF(COUNTIF(INDIRECT("発明者引用!"&amp;ADDRESS(MATCH(C157,発明者引用!B$1:B$196,0),4)&amp;":"&amp;ADDRESS(MATCH(C157,発明者引用!B$1:B$196,0),17)),R157)+COUNTIF(INDIRECT("発明者引用!"&amp;ADDRESS(MATCH(C157,発明者引用!B$1:B$196,0),4)&amp;":"&amp;ADDRESS(MATCH(C157,発明者引用!B$1:B$196,0),17)),#REF!)+COUNTIF(INDIRECT("発明者引用!"&amp;ADDRESS(MATCH(C157,発明者引用!B$1:B$196,0),4)&amp;":"&amp;ADDRESS(MATCH(C157,発明者引用!B$1:B$196,0),17)),T157)&gt;0,"Yes","No"),"")</f>
        <v/>
      </c>
      <c r="AP157" s="58" t="str">
        <f ca="1">IF(OR(LEFT(R157)="特",LEFT(R157)="実",AND(OR(LEFT(R157,2)="US",LEFT(R157,2)="WO",LEFT(R157,2)="GB",LEFT(R157,2)="EP",LEFT(R157,2)="DE"),OR(MID(R157,3,1)="1",MID(R157,3,1)="2",MID(R157,3,1)="3",MID(R157,3,1)="4",MID(R157,3,1)="5",MID(R157,3,1)="6",MID(R157,3,1)="7",MID(R157,3,1)="8",MID(R157,3,1)="9",MID(R157,3,1)="0"))),IF(VLOOKUP(C157,ファミリ引用特許WO!$A$2:$B$241,2,FALSE)+VLOOKUP(C157,ファミリ引用文献WO!$A$2:$C$241,3,FALSE)=0,"ISR無し",IF(COUNTIF(INDIRECT("ファミリ引用特許WO!"&amp;ADDRESS(MATCH(C157,ファミリ引用特許WO!$A$2:$A$241,0),1)&amp;":"&amp;ADDRESS(MATCH(C157,ファミリ引用特許WO!$A$2:$A$241,0),19)),R157)+COUNTIF(INDIRECT("ファミリ引用特許WO!"&amp;ADDRESS(MATCH(C157,ファミリ引用特許WO!$A$2:$A$241,0),1)&amp;":"&amp;ADDRESS(MATCH(C157,ファミリ引用特許WO!$A$2:$A$241,0),19)),S157)+COUNTIF(INDIRECT("ファミリ引用特許WO!"&amp;ADDRESS(MATCH(C157,ファミリ引用特許WO!$A$2:$A$241,0),1)&amp;":"&amp;ADDRESS(MATCH(C157,ファミリ引用特許WO!$A$2:$A$241,0),19)),T157)+COUNTIF(INDIRECT("ファミリ引用特許WO!"&amp;ADDRESS(MATCH(C157,ファミリ引用特許WO!$A$2:$A$241,0),1)&amp;":"&amp;ADDRESS(MATCH(C157,ファミリ引用特許WO!$A$2:$A$241,0),19)),W157)+COUNTIF(INDIRECT("ファミリ引用特許WO!"&amp;ADDRESS(MATCH(C157,ファミリ引用特許WO!$A$2:$A$241,0),1)&amp;":"&amp;ADDRESS(MATCH(C157,ファミリ引用特許WO!$A$2:$A$241,0),19)),Y157)&gt;0,"Yes","No")),"")</f>
        <v/>
      </c>
      <c r="AQ157" s="55" t="str">
        <f ca="1">IF(OR(LEFT(R157)="特",LEFT(R157)="実",AND(OR(LEFT(R157,2)="US",LEFT(R157,2)="WO",LEFT(R157,2)="GB",LEFT(R157,2)="EP",LEFT(R157,2)="DE"),OR(MID(R157,3,1)="1",MID(R157,3,1)="2",MID(R157,3,1)="3",MID(R157,3,1)="4",MID(R157,3,1)="5",MID(R157,3,1)="6",MID(R157,3,1)="7",MID(R157,3,1)="8",MID(R157,3,1)="9",MID(R157,3,1)="0"))),IF(VLOOKUP(C157,'ファミリ引用特許表記修正（ex.A2→A）'!$A$2:$B$241,2,FALSE)=0,"family無し",IF(COUNTIF(INDIRECT("'ファミリ引用特許表記修正（ex.A2→A）'!"&amp;ADDRESS(MATCH(C157,'ファミリ引用特許表記修正（ex.A2→A）'!$A$2:$A$241,0),1)&amp;":"&amp;ADDRESS(MATCH(C157,'ファミリ引用特許表記修正（ex.A2→A）'!$A$2:$A$241,0),171)),R157)+COUNTIF(INDIRECT("'ファミリ引用特許表記修正（ex.A2→A）'!"&amp;ADDRESS(MATCH(C157,'ファミリ引用特許表記修正（ex.A2→A）'!$A$2:$A$241,0),1)&amp;":"&amp;ADDRESS(MATCH(C157,'ファミリ引用特許表記修正（ex.A2→A）'!$A$2:$A$241,0),171)),S157)+COUNTIF(INDIRECT("'ファミリ引用特許表記修正（ex.A2→A）'!"&amp;ADDRESS(MATCH(C157,'ファミリ引用特許表記修正（ex.A2→A）'!$A$2:$A$241,0),1)&amp;":"&amp;ADDRESS(MATCH(C157,'ファミリ引用特許表記修正（ex.A2→A）'!$A$2:$A$241,0),171)),T157)+COUNTIF(INDIRECT("'ファミリ引用特許表記修正（ex.A2→A）'!"&amp;ADDRESS(MATCH(C157,'ファミリ引用特許表記修正（ex.A2→A）'!$A$2:$A$241,0),1)&amp;":"&amp;ADDRESS(MATCH(C157,'ファミリ引用特許表記修正（ex.A2→A）'!$A$2:$A$241,0),171)),W157)+COUNTIF(INDIRECT("'ファミリ引用特許表記修正（ex.A2→A）'!"&amp;ADDRESS(MATCH(C157,'ファミリ引用特許表記修正（ex.A2→A）'!$A$2:$A$241,0),1)&amp;":"&amp;ADDRESS(MATCH(C157,'ファミリ引用特許表記修正（ex.A2→A）'!$A$2:$A$241,0),171)),Y157)&gt;0,"Yes","No")),"")</f>
        <v/>
      </c>
      <c r="AR157" s="193" t="str">
        <f>IF(OR(LEFT(R157)="特",LEFT(R157)="実",AND(OR(LEFT(R157,2)="US",LEFT(R157,2)="WO",LEFT(R157,2)="GB",LEFT(R157,2)="EP",LEFT(R157,2)="DE"),OR(MID(R157,3,1)="1",MID(R157,3,1)="2",MID(R157,3,1)="3",MID(R157,3,1)="4",MID(R157,3,1)="5",MID(R157,3,1)="6",MID(R157,3,1)="7",MID(R157,3,1)="8",MID(R157,3,1)="9",MID(R157,3,1)="0",))),"",VLOOKUP($C157,ファミリ発明者引用文献!A$3:B$235,2,FALSE))</f>
        <v>,,</v>
      </c>
      <c r="AS157" s="55" t="str">
        <f>VLOOKUP(C157,ファミリ引用文献WO!A$2:B$241,2,FALSE)</f>
        <v/>
      </c>
      <c r="AT157" s="58" t="str">
        <f>VLOOKUP(C157,ファミリ引用文献!A$3:B$242,2,FALSE)</f>
        <v/>
      </c>
      <c r="AU157" s="58" t="str">
        <f>VLOOKUP(C157,審判データ!AH$2:BT$379,39,FALSE)</f>
        <v xml:space="preserve"> </v>
      </c>
      <c r="AV157" s="62" t="str">
        <f ca="1">IF(INDIRECT("審判データ!"&amp;ADDRESS(MATCH(C157,審判データ!$AH$1:$AH$379,0),32))="早期審査の対象とする","早期審査","")</f>
        <v/>
      </c>
      <c r="AW157" s="665" t="str">
        <f t="shared" si="11"/>
        <v/>
      </c>
      <c r="AX157" s="666" t="str">
        <f>IF(LEFT(AE157,3)="日本特",IF(LEFT(C157)="特",VLOOKUP(C157,'本件、証拠文献テーマコード'!G$2:I$376,3,FALSE),VLOOKUP(C157,'本件、証拠文献テーマコード'!B$2:I$376,8,FALSE)),"")</f>
        <v/>
      </c>
      <c r="AY157" s="666" t="str">
        <f>IF(LEFT(AE157,3)="日本特",IF(OR(MID(R157,2,1)="開",MID(R157,2,1)="表",MID(R157,2,1)="登"),VLOOKUP(R157,'本件、証拠文献テーマコード'!C$2:I$379,7,FALSE),VLOOKUP(R157,'本件、証拠文献テーマコード'!G$2:I$379,3,FALSE)),"")</f>
        <v/>
      </c>
      <c r="AZ157" s="54"/>
    </row>
    <row r="158" spans="1:52" ht="40.5" x14ac:dyDescent="0.15">
      <c r="A158" s="860"/>
      <c r="B158" s="586" t="str">
        <f ca="1">IF(A158="",B157,INDIRECT("審判データ!"&amp;ADDRESS(MATCH(A158,審判データ!$HC$1:$HC$379,0),20))&amp;" / "&amp;INDIRECT("審判データ!"&amp;ADDRESS(MATCH(A158,審判データ!$HC$1:$HC$379,0),21)))</f>
        <v>2012 / 29-2</v>
      </c>
      <c r="C158" s="682">
        <v>4334115</v>
      </c>
      <c r="D158" s="284" t="s">
        <v>1830</v>
      </c>
      <c r="E158" s="163" t="str">
        <f ca="1">INDIRECT("審判データ!"&amp;ADDRESS(MATCH(C158,審判データ!$AH$1:$AH$379,0),55))</f>
        <v>大日本印刷株式会社</v>
      </c>
      <c r="F158" s="43" t="str">
        <f ca="1">INDIRECT("審判データ!"&amp;ADDRESS(MATCH(C158,審判データ!$AH$1:$AH$379,0),56))</f>
        <v>岡本　秀彦;桑野　誠司</v>
      </c>
      <c r="G158" s="43" t="str">
        <f ca="1">INDIRECT("審判データ!"&amp;ADDRESS(MATCH(C158,審判データ!$AH$1:$AH$379,0),72))</f>
        <v xml:space="preserve"> </v>
      </c>
      <c r="H158" s="43" t="str">
        <f ca="1">INDIRECT("審判データ!"&amp;ADDRESS(MATCH(C158,審判データ!$AH$1:$AH$379,0),41))</f>
        <v>B65B 43/52;B65B  7/16;B65G 43/00</v>
      </c>
      <c r="I158" s="43" t="str">
        <f ca="1">INDIRECT("審判データ!"&amp;ADDRESS(MATCH(C158,審判データ!$AH$1:$AH$379,0),49))</f>
        <v>B65B  43/52@AFI(JP);B65B   7/16@ALI(JP);B65G  43/00@ALI(JP)</v>
      </c>
      <c r="J158" s="43" t="str">
        <f ca="1">INDIRECT("審判データ!"&amp;ADDRESS(MATCH(C158,審判データ!$AH$1:$AH$379,0),51))</f>
        <v>B65B 43/52        B;B65B  7/16        A;B65G 43/00        D</v>
      </c>
      <c r="K158" s="43" t="str">
        <f ca="1">INDIRECT("審判データ!"&amp;ADDRESS(MATCH(C158,審判データ!$AH$1:$AH$379,0),53))</f>
        <v>3E030 AA03;3E030 DA06;3E030 DA08;3E030 EA01;3E030 GA04;3E049 AA04;3E049 BA01;3E049 CA05;3E049 DA02;3E049 DB01;3F027 AA04;3F027 CA03;3F027 DA01;3F027 EA01</v>
      </c>
      <c r="L158" s="1005"/>
      <c r="M158" s="984"/>
      <c r="N158" s="1007"/>
      <c r="O158" s="1009"/>
      <c r="P158" s="1077"/>
      <c r="Q158" s="676" t="s">
        <v>1864</v>
      </c>
      <c r="R158" s="644" t="s">
        <v>22597</v>
      </c>
      <c r="S158" s="646" t="str">
        <f>IF(OR(LEFT(R158)="特",LEFT(R158)="実"),VLOOKUP(R158,'証拠（JP特許）'!$B$2:$D$299,2,FALSE),IF(AND(OR(LEFT(R158,2)="US",LEFT(R158,2)="WO",LEFT(R158,2)="GB",LEFT(R158,2)="EP",LEFT(R158,2)="DE"),OR(MID(R158,3,1)="1",MID(R158,3,1)="2",MID(R158,3,1)="3",MID(R158,3,1)="4",MID(R158,3,1)="5",MID(R158,3,1)="6",MID(R158,3,1)="7",MID(R158,3,1)="8",MID(R158,3,1)="9",MID(R158,3,1)="0")),VLOOKUP(R158,'証拠（WW特許）'!$B$2:$C$90,2,FALSE),"_"))</f>
        <v>_</v>
      </c>
      <c r="T158" s="644" t="str">
        <f>IF(OR(LEFT(R158)="特",LEFT(R158)="実"),VLOOKUP(R158,'証拠（JP特許）'!$B$2:$E$299,4,FALSE),"_")</f>
        <v>_</v>
      </c>
      <c r="U158" s="694" t="s">
        <v>94</v>
      </c>
      <c r="V158" s="689" t="s">
        <v>25</v>
      </c>
      <c r="W158" s="690" t="str">
        <f t="shared" si="13"/>
        <v/>
      </c>
      <c r="X158" s="691"/>
      <c r="Y158" s="691" t="str">
        <f t="shared" si="14"/>
        <v/>
      </c>
      <c r="Z158" s="91" t="str">
        <f ca="1">IF(OR(LEFT(R158)="特",LEFT(R158)="実",AND(OR(LEFT(R158,2)="US",LEFT(R158,2)="WO",LEFT(R158,2)="GB",LEFT(R158,2)="EP",LEFT(R158,2)="DE"),OR(MID(R158,3,1)="1",MID(R158,3,1)="2",MID(R158,3,1)="3",MID(R158,3,1)="4",MID(R158,3,1)="5",MID(R158,3,1)="6",MID(R158,3,1)="7",MID(R158,3,1)="8",MID(R158,3,1)="9",MID(R158,3,1)="0",))),IF(COUNTIF(INDIRECT("拒絶理由・拒絶査定・異議申立!"&amp;ADDRESS(MATCH(C158,拒絶理由・拒絶査定・異議申立!B$1:B$1000,0),3)&amp;":"&amp;ADDRESS(MATCH(C158,拒絶理由・拒絶査定・異議申立!B$1:B$1000,0),50)),R158)+COUNTIF(INDIRECT("拒絶理由・拒絶査定・異議申立!"&amp;ADDRESS(MATCH(C158,拒絶理由・拒絶査定・異議申立!B$1:B$1000,0),3)&amp;":"&amp;ADDRESS(MATCH(C158,拒絶理由・拒絶査定・異議申立!B$1:B$1000,0),50)),T158)&gt;0,"Yes","No"),"")</f>
        <v/>
      </c>
      <c r="AA158" s="92" t="str">
        <f ca="1">IF(OR(LEFT(R158)="特",LEFT(R158)="実",AND(OR(LEFT(R158,2)="US",LEFT(R158,2)="WO",LEFT(R158,2)="GB",LEFT(R158,2)="EP",LEFT(R158,2)="DE"),OR(MID(R158,3,1)="1",MID(R158,3,1)="2",MID(R158,3,1)="3",MID(R158,3,1)="4",MID(R158,3,1)="5",MID(R158,3,1)="6",MID(R158,3,1)="7",MID(R158,3,1)="8",MID(R158,3,1)="9",MID(R158,3,1)="0",))),IF(COUNTIF(INDIRECT("先行技術調査・登録査定!"&amp;ADDRESS(MATCH(C158,先行技術調査・登録査定!B$1:B$1000,0),3)&amp;":"&amp;ADDRESS(MATCH(C158,先行技術調査・登録査定!B$1:B$1000,0),49)),R158)+COUNTIF(INDIRECT("先行技術調査・登録査定!"&amp;ADDRESS(MATCH(C158,先行技術調査・登録査定!B$1:B$1000,0),3)&amp;":"&amp;ADDRESS(MATCH(C158,先行技術調査・登録査定!B$1:B$1000,0),49)),T158)&gt;0,"Yes","No"),"")</f>
        <v/>
      </c>
      <c r="AB158" s="169" t="str">
        <f t="shared" ca="1" si="10"/>
        <v/>
      </c>
      <c r="AC158" s="94" t="str">
        <f>IF(OR(LEFT(R158)="特",LEFT(R158)="実",AND(OR(LEFT(R158,2)="US",LEFT(R158,2)="WO",LEFT(R158,2)="GB",LEFT(R158,2)="EP",LEFT(R158,2)="DE"),OR(MID(R158,3,1)="1",MID(R158,3,1)="2",MID(R158,3,1)="3",MID(R158,3,1)="4",MID(R158,3,1)="5",MID(R158,3,1)="6",MID(R158,3,1)="7",MID(R158,3,1)="8",MID(R158,3,1)="9",MID(R158,3,1)="0",))),"",VLOOKUP($C158,非特許文献リスト!$A$2:$C$196,2,FALSE))</f>
        <v/>
      </c>
      <c r="AD158" s="95" t="str">
        <f>IF(OR(LEFT(R158)="特",LEFT(R158)="実",AND(OR(LEFT(R158,2)="US",LEFT(R158,2)="WO",LEFT(R158,2)="GB",LEFT(R158,2)="EP",LEFT(R158,2)="DE"),OR(MID(R158,3,1)="1",MID(R158,3,1)="2",MID(R158,3,1)="3",MID(R158,3,1)="4",MID(R158,3,1)="5",MID(R158,3,1)="6",MID(R158,3,1)="7",MID(R158,3,1)="8",MID(R158,3,1)="9",MID(R158,3,1)="0",))),"",VLOOKUP($C158,非特許文献リスト!$A$2:$C$196,3,FALSE))</f>
        <v/>
      </c>
      <c r="AE158" s="175" t="str">
        <f t="shared" si="12"/>
        <v/>
      </c>
      <c r="AF158" s="176" t="str">
        <f>IF(OR(LEFT(R158)="特",LEFT(R158)="実"),VLOOKUP(R158,'証拠（JP特許）'!$B$2:$AB$299,10,FALSE),IF(AND(OR(LEFT(R158,2)="US",LEFT(R158,2)="WO",LEFT(R158,2)="GB",LEFT(R158,2)="EP",LEFT(R158,2)="DE"),OR(MID(R158,3,1)="1",MID(R158,3,1)="2",MID(R158,3,1)="3",MID(R158,3,1)="4",MID(R158,3,1)="5",MID(R158,3,1)="6",MID(R158,3,1)="7",MID(R158,3,1)="8",MID(R158,3,1)="9",MID(R158,3,1)="0",)),VLOOKUP(R158,'証拠（WW特許）'!$B$2:$M$90,8,FALSE),""))</f>
        <v/>
      </c>
      <c r="AG158" s="176" t="str">
        <f>IF(OR(LEFT(R158)="特",LEFT(R158)="実"),VLOOKUP(R158,'証拠（JP特許）'!$B$2:$AB$299,26,FALSE),IF(AND(OR(LEFT(R158,2)="US",LEFT(R158,2)="WO",LEFT(R158,2)="GB",LEFT(R158,2)="EP",LEFT(R158,2)="DE"),OR(MID(R158,3,1)="1",MID(R158,3,1)="2",MID(R158,3,1)="3",MID(R158,3,1)="4",MID(R158,3,1)="5",MID(R158,3,1)="6",MID(R158,3,1)="7",MID(R158,3,1)="8",MID(R158,3,1)="9",MID(R158,3,1)="0",)),VLOOKUP(R158,'証拠（WW特許）'!$B$2:$M$90,12,FALSE),""))</f>
        <v/>
      </c>
      <c r="AH158" s="58" t="str">
        <f>IF(OR(LEFT(R158)="特",LEFT(R158)="実"),VLOOKUP(R158,'証拠（JP特許）'!$B$2:$X$299,20,FALSE),IF(AND(OR(LEFT(R158,2)="US",LEFT(R158,2)="WO",LEFT(R158,2)="GB",LEFT(R158,2)="EP",LEFT(R158,2)="DE"),OR(MID(R158,3,1)="1",MID(R158,3,1)="2",MID(R158,3,1)="3",MID(R158,3,1)="4",MID(R158,3,1)="5",MID(R158,3,1)="6",MID(R158,3,1)="7",MID(R158,3,1)="8",MID(R158,3,1)="9",MID(R158,3,1)="0",)),VLOOKUP(R158,'証拠（WW特許）'!$B$2:$U$90,20,FALSE),""))</f>
        <v/>
      </c>
      <c r="AI158" s="58" t="str">
        <f>IF(OR(LEFT(R158)="特",LEFT(R158)="実"),VLOOKUP(R158,'証拠（JP特許）'!$B$2:$X$299,21,FALSE),"")</f>
        <v/>
      </c>
      <c r="AJ158" s="58" t="str">
        <f>IF(OR(LEFT(R158)="特",LEFT(R158)="実"),VLOOKUP(R158,'証拠（JP特許）'!$B$2:$X$299,22,FALSE),"")</f>
        <v/>
      </c>
      <c r="AK158" s="59" t="str">
        <f>IF(OR(LEFT(R158)="特",LEFT(R158)="実"),VLOOKUP(R158,'証拠（JP特許）'!$B$2:$X$299,17,FALSE),IF(AND(OR(LEFT(R158,2)="US",LEFT(R158,2)="WO",LEFT(R158,2)="GB",LEFT(R158,2)="EP",LEFT(R158,2)="DE"),OR(MID(R158,3,1)="1",MID(R158,3,1)="2",MID(R158,3,1)="3",MID(R158,3,1)="4",MID(R158,3,1)="5",MID(R158,3,1)="6",MID(R158,3,1)="7",MID(R158,3,1)="8",MID(R158,3,1)="9",MID(R158,3,1)="0",)),VLOOKUP(R158,'証拠（WW特許）'!$B$2:$U$90,16,FALSE),""))</f>
        <v/>
      </c>
      <c r="AL158" s="58"/>
      <c r="AM158" s="58"/>
      <c r="AN158" s="58"/>
      <c r="AO158" s="58" t="str">
        <f ca="1">IF(OR(LEFT(R158)="特",LEFT(R158)="実",AND(OR(LEFT(R158,2)="US",LEFT(R158,2)="WO",LEFT(R158,2)="GB",LEFT(R158,2)="EP",LEFT(R158,2)="DE"),OR(MID(R158,3,1)="1",MID(R158,3,1)="2",MID(R158,3,1)="3",MID(R158,3,1)="4",MID(R158,3,1)="5",MID(R158,3,1)="6",MID(R158,3,1)="7",MID(R158,3,1)="8",MID(R158,3,1)="9",MID(R158,3,1)="0"))),IF(COUNTIF(INDIRECT("発明者引用!"&amp;ADDRESS(MATCH(C158,発明者引用!B$1:B$196,0),4)&amp;":"&amp;ADDRESS(MATCH(C158,発明者引用!B$1:B$196,0),17)),R158)+COUNTIF(INDIRECT("発明者引用!"&amp;ADDRESS(MATCH(C158,発明者引用!B$1:B$196,0),4)&amp;":"&amp;ADDRESS(MATCH(C158,発明者引用!B$1:B$196,0),17)),#REF!)+COUNTIF(INDIRECT("発明者引用!"&amp;ADDRESS(MATCH(C158,発明者引用!B$1:B$196,0),4)&amp;":"&amp;ADDRESS(MATCH(C158,発明者引用!B$1:B$196,0),17)),T158)&gt;0,"Yes","No"),"")</f>
        <v/>
      </c>
      <c r="AP158" s="58" t="str">
        <f ca="1">IF(OR(LEFT(R158)="特",LEFT(R158)="実",AND(OR(LEFT(R158,2)="US",LEFT(R158,2)="WO",LEFT(R158,2)="GB",LEFT(R158,2)="EP",LEFT(R158,2)="DE"),OR(MID(R158,3,1)="1",MID(R158,3,1)="2",MID(R158,3,1)="3",MID(R158,3,1)="4",MID(R158,3,1)="5",MID(R158,3,1)="6",MID(R158,3,1)="7",MID(R158,3,1)="8",MID(R158,3,1)="9",MID(R158,3,1)="0"))),IF(VLOOKUP(C158,ファミリ引用特許WO!$A$2:$B$241,2,FALSE)+VLOOKUP(C158,ファミリ引用文献WO!$A$2:$C$241,3,FALSE)=0,"ISR無し",IF(COUNTIF(INDIRECT("ファミリ引用特許WO!"&amp;ADDRESS(MATCH(C158,ファミリ引用特許WO!$A$2:$A$241,0),1)&amp;":"&amp;ADDRESS(MATCH(C158,ファミリ引用特許WO!$A$2:$A$241,0),19)),R158)+COUNTIF(INDIRECT("ファミリ引用特許WO!"&amp;ADDRESS(MATCH(C158,ファミリ引用特許WO!$A$2:$A$241,0),1)&amp;":"&amp;ADDRESS(MATCH(C158,ファミリ引用特許WO!$A$2:$A$241,0),19)),S158)+COUNTIF(INDIRECT("ファミリ引用特許WO!"&amp;ADDRESS(MATCH(C158,ファミリ引用特許WO!$A$2:$A$241,0),1)&amp;":"&amp;ADDRESS(MATCH(C158,ファミリ引用特許WO!$A$2:$A$241,0),19)),T158)+COUNTIF(INDIRECT("ファミリ引用特許WO!"&amp;ADDRESS(MATCH(C158,ファミリ引用特許WO!$A$2:$A$241,0),1)&amp;":"&amp;ADDRESS(MATCH(C158,ファミリ引用特許WO!$A$2:$A$241,0),19)),W158)+COUNTIF(INDIRECT("ファミリ引用特許WO!"&amp;ADDRESS(MATCH(C158,ファミリ引用特許WO!$A$2:$A$241,0),1)&amp;":"&amp;ADDRESS(MATCH(C158,ファミリ引用特許WO!$A$2:$A$241,0),19)),Y158)&gt;0,"Yes","No")),"")</f>
        <v/>
      </c>
      <c r="AQ158" s="55" t="str">
        <f ca="1">IF(OR(LEFT(R158)="特",LEFT(R158)="実",AND(OR(LEFT(R158,2)="US",LEFT(R158,2)="WO",LEFT(R158,2)="GB",LEFT(R158,2)="EP",LEFT(R158,2)="DE"),OR(MID(R158,3,1)="1",MID(R158,3,1)="2",MID(R158,3,1)="3",MID(R158,3,1)="4",MID(R158,3,1)="5",MID(R158,3,1)="6",MID(R158,3,1)="7",MID(R158,3,1)="8",MID(R158,3,1)="9",MID(R158,3,1)="0"))),IF(VLOOKUP(C158,'ファミリ引用特許表記修正（ex.A2→A）'!$A$2:$B$241,2,FALSE)=0,"family無し",IF(COUNTIF(INDIRECT("'ファミリ引用特許表記修正（ex.A2→A）'!"&amp;ADDRESS(MATCH(C158,'ファミリ引用特許表記修正（ex.A2→A）'!$A$2:$A$241,0),1)&amp;":"&amp;ADDRESS(MATCH(C158,'ファミリ引用特許表記修正（ex.A2→A）'!$A$2:$A$241,0),171)),R158)+COUNTIF(INDIRECT("'ファミリ引用特許表記修正（ex.A2→A）'!"&amp;ADDRESS(MATCH(C158,'ファミリ引用特許表記修正（ex.A2→A）'!$A$2:$A$241,0),1)&amp;":"&amp;ADDRESS(MATCH(C158,'ファミリ引用特許表記修正（ex.A2→A）'!$A$2:$A$241,0),171)),S158)+COUNTIF(INDIRECT("'ファミリ引用特許表記修正（ex.A2→A）'!"&amp;ADDRESS(MATCH(C158,'ファミリ引用特許表記修正（ex.A2→A）'!$A$2:$A$241,0),1)&amp;":"&amp;ADDRESS(MATCH(C158,'ファミリ引用特許表記修正（ex.A2→A）'!$A$2:$A$241,0),171)),T158)+COUNTIF(INDIRECT("'ファミリ引用特許表記修正（ex.A2→A）'!"&amp;ADDRESS(MATCH(C158,'ファミリ引用特許表記修正（ex.A2→A）'!$A$2:$A$241,0),1)&amp;":"&amp;ADDRESS(MATCH(C158,'ファミリ引用特許表記修正（ex.A2→A）'!$A$2:$A$241,0),171)),W158)+COUNTIF(INDIRECT("'ファミリ引用特許表記修正（ex.A2→A）'!"&amp;ADDRESS(MATCH(C158,'ファミリ引用特許表記修正（ex.A2→A）'!$A$2:$A$241,0),1)&amp;":"&amp;ADDRESS(MATCH(C158,'ファミリ引用特許表記修正（ex.A2→A）'!$A$2:$A$241,0),171)),Y158)&gt;0,"Yes","No")),"")</f>
        <v/>
      </c>
      <c r="AR158" s="193" t="str">
        <f>IF(OR(LEFT(R158)="特",LEFT(R158)="実",AND(OR(LEFT(R158,2)="US",LEFT(R158,2)="WO",LEFT(R158,2)="GB",LEFT(R158,2)="EP",LEFT(R158,2)="DE"),OR(MID(R158,3,1)="1",MID(R158,3,1)="2",MID(R158,3,1)="3",MID(R158,3,1)="4",MID(R158,3,1)="5",MID(R158,3,1)="6",MID(R158,3,1)="7",MID(R158,3,1)="8",MID(R158,3,1)="9",MID(R158,3,1)="0",))),"",VLOOKUP($C158,ファミリ発明者引用文献!A$3:B$235,2,FALSE))</f>
        <v>,,</v>
      </c>
      <c r="AS158" s="55" t="str">
        <f>VLOOKUP(C158,ファミリ引用文献WO!A$2:B$241,2,FALSE)</f>
        <v/>
      </c>
      <c r="AT158" s="58" t="str">
        <f>VLOOKUP(C158,ファミリ引用文献!A$3:B$242,2,FALSE)</f>
        <v/>
      </c>
      <c r="AU158" s="58" t="str">
        <f>VLOOKUP(C158,審判データ!AH$2:BT$379,39,FALSE)</f>
        <v xml:space="preserve"> </v>
      </c>
      <c r="AV158" s="62" t="str">
        <f ca="1">IF(INDIRECT("審判データ!"&amp;ADDRESS(MATCH(C158,審判データ!$AH$1:$AH$379,0),32))="早期審査の対象とする","早期審査","")</f>
        <v/>
      </c>
      <c r="AW158" s="665" t="str">
        <f t="shared" si="11"/>
        <v/>
      </c>
      <c r="AX158" s="666" t="str">
        <f>IF(LEFT(AE158,3)="日本特",IF(LEFT(C158)="特",VLOOKUP(C158,'本件、証拠文献テーマコード'!G$2:I$376,3,FALSE),VLOOKUP(C158,'本件、証拠文献テーマコード'!B$2:I$376,8,FALSE)),"")</f>
        <v/>
      </c>
      <c r="AY158" s="666" t="str">
        <f>IF(LEFT(AE158,3)="日本特",IF(OR(MID(R158,2,1)="開",MID(R158,2,1)="表",MID(R158,2,1)="登"),VLOOKUP(R158,'本件、証拠文献テーマコード'!C$2:I$379,7,FALSE),VLOOKUP(R158,'本件、証拠文献テーマコード'!G$2:I$379,3,FALSE)),"")</f>
        <v/>
      </c>
      <c r="AZ158" s="54"/>
    </row>
    <row r="159" spans="1:52" ht="27" x14ac:dyDescent="0.15">
      <c r="A159" s="858" t="s">
        <v>22598</v>
      </c>
      <c r="B159" s="586" t="str">
        <f ca="1">IF(A159="",B158,INDIRECT("審判データ!"&amp;ADDRESS(MATCH(A159,審判データ!$HC$1:$HC$379,0),20))&amp;" / "&amp;INDIRECT("審判データ!"&amp;ADDRESS(MATCH(A159,審判データ!$HC$1:$HC$379,0),21)))</f>
        <v>2012 / 29-2</v>
      </c>
      <c r="C159" s="675">
        <v>4087060</v>
      </c>
      <c r="D159" s="274" t="s">
        <v>1870</v>
      </c>
      <c r="E159" s="163" t="str">
        <f ca="1">INDIRECT("審判データ!"&amp;ADDRESS(MATCH(C159,審判データ!$AH$1:$AH$379,0),55))</f>
        <v>スサ・エス・アー</v>
      </c>
      <c r="F159" s="43" t="str">
        <f ca="1">INDIRECT("審判データ!"&amp;ADDRESS(MATCH(C159,審判データ!$AH$1:$AH$379,0),56))</f>
        <v>プレ，ドミニク</v>
      </c>
      <c r="G159" s="43" t="str">
        <f ca="1">INDIRECT("審判データ!"&amp;ADDRESS(MATCH(C159,審判データ!$AH$1:$AH$379,0),72))</f>
        <v>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v>
      </c>
      <c r="H159" s="43" t="str">
        <f ca="1">INDIRECT("審判データ!"&amp;ADDRESS(MATCH(C159,審判データ!$AH$1:$AH$379,0),41))</f>
        <v>B01D 53/02;B01J 20/18;C01B 39/22</v>
      </c>
      <c r="I159" s="43" t="str">
        <f ca="1">INDIRECT("審判データ!"&amp;ADDRESS(MATCH(C159,審判データ!$AH$1:$AH$379,0),49))</f>
        <v>B01D  53/02@AFI(JP);B01D  53/04@ALI(EP);B01D  53/047@ALI(EP);B01J  20/18@ALI(JP);C01B  39/22@ALI(JP)</v>
      </c>
      <c r="J159" s="43" t="str">
        <f ca="1">INDIRECT("審判データ!"&amp;ADDRESS(MATCH(C159,審判データ!$AH$1:$AH$379,0),51))</f>
        <v>B01D 53/02        Z;B01J 20/18        Z;C01B 39/22</v>
      </c>
      <c r="K159" s="43" t="str">
        <f ca="1">INDIRECT("審判データ!"&amp;ADDRESS(MATCH(C159,審判データ!$AH$1:$AH$379,0),53))</f>
        <v>4D012 BA02;4G066 AA61A;4G066 AA61B;4G066 AA62A;4G066 AA62B;4G066 BA50;4G066 CA35;4G066 DA03;4G066 GA14;4G066 GA16;4G073 BA04;4G073 BA05;4G073 CZ04;4G073 GA01;4G073 GA21;4G073 UA06;4D012 CA03</v>
      </c>
      <c r="L159" s="1004" t="s">
        <v>22599</v>
      </c>
      <c r="M159" s="982" t="s">
        <v>876</v>
      </c>
      <c r="N159" s="1006" t="s">
        <v>22600</v>
      </c>
      <c r="O159" s="1019">
        <v>0</v>
      </c>
      <c r="P159" s="991" t="s">
        <v>1880</v>
      </c>
      <c r="Q159" s="676" t="s">
        <v>91</v>
      </c>
      <c r="R159" s="644" t="s">
        <v>1881</v>
      </c>
      <c r="S159" s="646" t="str">
        <f>IF(OR(LEFT(R159)="特",LEFT(R159)="実"),VLOOKUP(R159,'証拠（JP特許）'!$B$2:$D$299,2,FALSE),IF(AND(OR(LEFT(R159,2)="US",LEFT(R159,2)="WO",LEFT(R159,2)="GB",LEFT(R159,2)="EP",LEFT(R159,2)="DE"),OR(MID(R159,3,1)="1",MID(R159,3,1)="2",MID(R159,3,1)="3",MID(R159,3,1)="4",MID(R159,3,1)="5",MID(R159,3,1)="6",MID(R159,3,1)="7",MID(R159,3,1)="8",MID(R159,3,1)="9",MID(R159,3,1)="0")),VLOOKUP(R159,'証拠（WW特許）'!$B$2:$C$90,2,FALSE),"_"))</f>
        <v>特願平7-330720</v>
      </c>
      <c r="T159" s="644" t="str">
        <f>IF(OR(LEFT(R159)="特",LEFT(R159)="実"),VLOOKUP(R159,'証拠（JP特許）'!$B$2:$E$299,4,FALSE),"_")</f>
        <v>JP3983310</v>
      </c>
      <c r="U159" s="694" t="s">
        <v>94</v>
      </c>
      <c r="V159" s="689" t="s">
        <v>25</v>
      </c>
      <c r="W159" s="690" t="str">
        <f t="shared" si="13"/>
        <v>JP08252419A</v>
      </c>
      <c r="X159" s="691"/>
      <c r="Y159" s="691" t="str">
        <f t="shared" si="14"/>
        <v>JP3983310B</v>
      </c>
      <c r="Z159" s="91" t="str">
        <f ca="1">IF(OR(LEFT(R159)="特",LEFT(R159)="実",AND(OR(LEFT(R159,2)="US",LEFT(R159,2)="WO",LEFT(R159,2)="GB",LEFT(R159,2)="EP",LEFT(R159,2)="DE"),OR(MID(R159,3,1)="1",MID(R159,3,1)="2",MID(R159,3,1)="3",MID(R159,3,1)="4",MID(R159,3,1)="5",MID(R159,3,1)="6",MID(R159,3,1)="7",MID(R159,3,1)="8",MID(R159,3,1)="9",MID(R159,3,1)="0",))),IF(COUNTIF(INDIRECT("拒絶理由・拒絶査定・異議申立!"&amp;ADDRESS(MATCH(C159,拒絶理由・拒絶査定・異議申立!B$1:B$1000,0),3)&amp;":"&amp;ADDRESS(MATCH(C159,拒絶理由・拒絶査定・異議申立!B$1:B$1000,0),50)),R159)+COUNTIF(INDIRECT("拒絶理由・拒絶査定・異議申立!"&amp;ADDRESS(MATCH(C159,拒絶理由・拒絶査定・異議申立!B$1:B$1000,0),3)&amp;":"&amp;ADDRESS(MATCH(C159,拒絶理由・拒絶査定・異議申立!B$1:B$1000,0),50)),T159)&gt;0,"Yes","No"),"")</f>
        <v>Yes</v>
      </c>
      <c r="AA159" s="92" t="str">
        <f ca="1">IF(OR(LEFT(R159)="特",LEFT(R159)="実",AND(OR(LEFT(R159,2)="US",LEFT(R159,2)="WO",LEFT(R159,2)="GB",LEFT(R159,2)="EP",LEFT(R159,2)="DE"),OR(MID(R159,3,1)="1",MID(R159,3,1)="2",MID(R159,3,1)="3",MID(R159,3,1)="4",MID(R159,3,1)="5",MID(R159,3,1)="6",MID(R159,3,1)="7",MID(R159,3,1)="8",MID(R159,3,1)="9",MID(R159,3,1)="0",))),IF(COUNTIF(INDIRECT("先行技術調査・登録査定!"&amp;ADDRESS(MATCH(C159,先行技術調査・登録査定!B$1:B$1000,0),3)&amp;":"&amp;ADDRESS(MATCH(C159,先行技術調査・登録査定!B$1:B$1000,0),49)),R159)+COUNTIF(INDIRECT("先行技術調査・登録査定!"&amp;ADDRESS(MATCH(C159,先行技術調査・登録査定!B$1:B$1000,0),3)&amp;":"&amp;ADDRESS(MATCH(C159,先行技術調査・登録査定!B$1:B$1000,0),49)),T159)&gt;0,"Yes","No"),"")</f>
        <v>No</v>
      </c>
      <c r="AB159" s="169" t="str">
        <f t="shared" ca="1" si="10"/>
        <v>No</v>
      </c>
      <c r="AC159" s="94" t="str">
        <f>IF(OR(LEFT(R159)="特",LEFT(R159)="実",AND(OR(LEFT(R159,2)="US",LEFT(R159,2)="WO",LEFT(R159,2)="GB",LEFT(R159,2)="EP",LEFT(R159,2)="DE"),OR(MID(R159,3,1)="1",MID(R159,3,1)="2",MID(R159,3,1)="3",MID(R159,3,1)="4",MID(R159,3,1)="5",MID(R159,3,1)="6",MID(R159,3,1)="7",MID(R159,3,1)="8",MID(R159,3,1)="9",MID(R159,3,1)="0",))),"",VLOOKUP($C159,非特許文献リスト!$A$2:$C$196,2,FALSE))</f>
        <v/>
      </c>
      <c r="AD159" s="95" t="str">
        <f>IF(OR(LEFT(R159)="特",LEFT(R159)="実",AND(OR(LEFT(R159,2)="US",LEFT(R159,2)="WO",LEFT(R159,2)="GB",LEFT(R159,2)="EP",LEFT(R159,2)="DE"),OR(MID(R159,3,1)="1",MID(R159,3,1)="2",MID(R159,3,1)="3",MID(R159,3,1)="4",MID(R159,3,1)="5",MID(R159,3,1)="6",MID(R159,3,1)="7",MID(R159,3,1)="8",MID(R159,3,1)="9",MID(R159,3,1)="0",))),"",VLOOKUP($C159,非特許文献リスト!$A$2:$C$196,3,FALSE))</f>
        <v/>
      </c>
      <c r="AE159" s="175" t="str">
        <f t="shared" si="12"/>
        <v>日本特許文献</v>
      </c>
      <c r="AF159" s="176" t="str">
        <f>IF(OR(LEFT(R159)="特",LEFT(R159)="実"),VLOOKUP(R159,'証拠（JP特許）'!$B$2:$AB$299,10,FALSE),IF(AND(OR(LEFT(R159,2)="US",LEFT(R159,2)="WO",LEFT(R159,2)="GB",LEFT(R159,2)="EP",LEFT(R159,2)="DE"),OR(MID(R159,3,1)="1",MID(R159,3,1)="2",MID(R159,3,1)="3",MID(R159,3,1)="4",MID(R159,3,1)="5",MID(R159,3,1)="6",MID(R159,3,1)="7",MID(R159,3,1)="8",MID(R159,3,1)="9",MID(R159,3,1)="0",)),VLOOKUP(R159,'証拠（WW特許）'!$B$2:$M$90,8,FALSE),""))</f>
        <v>ザ・ビーオーシー・グループ・インコーポレーテッド</v>
      </c>
      <c r="AG159" s="176" t="str">
        <f>IF(OR(LEFT(R159)="特",LEFT(R159)="実"),VLOOKUP(R159,'証拠（JP特許）'!$B$2:$AB$299,26,FALSE),IF(AND(OR(LEFT(R159,2)="US",LEFT(R159,2)="WO",LEFT(R159,2)="GB",LEFT(R159,2)="EP",LEFT(R159,2)="DE"),OR(MID(R159,3,1)="1",MID(R159,3,1)="2",MID(R159,3,1)="3",MID(R159,3,1)="4",MID(R159,3,1)="5",MID(R159,3,1)="6",MID(R159,3,1)="7",MID(R159,3,1)="8",MID(R159,3,1)="9",MID(R159,3,1)="0",)),VLOOKUP(R159,'証拠（WW特許）'!$B$2:$M$90,12,FALSE),""))</f>
        <v>アデオラ・エフ・オジョ,フランク・アール・フィッチ</v>
      </c>
      <c r="AH159" s="58" t="str">
        <f>IF(OR(LEFT(R159)="特",LEFT(R159)="実"),VLOOKUP(R159,'証拠（JP特許）'!$B$2:$X$299,20,FALSE),IF(AND(OR(LEFT(R159,2)="US",LEFT(R159,2)="WO",LEFT(R159,2)="GB",LEFT(R159,2)="EP",LEFT(R159,2)="DE"),OR(MID(R159,3,1)="1",MID(R159,3,1)="2",MID(R159,3,1)="3",MID(R159,3,1)="4",MID(R159,3,1)="5",MID(R159,3,1)="6",MID(R159,3,1)="7",MID(R159,3,1)="8",MID(R159,3,1)="9",MID(R159,3,1)="0",)),VLOOKUP(R159,'証拠（WW特許）'!$B$2:$U$90,20,FALSE),""))</f>
        <v>B01D  53/02    (2006.01),B01D  53/04    (2006.01),B01D  53/26    (2006.01),B01J  20/08    (2006.01),B01J  20/10    (2006.01),B01J  20/18    (2006.01),F25J   3/04    (2006.01),F25J   3/08    (2006.01)</v>
      </c>
      <c r="AI159" s="58" t="str">
        <f>IF(OR(LEFT(R159)="特",LEFT(R159)="実"),VLOOKUP(R159,'証拠（JP特許）'!$B$2:$X$299,21,FALSE),"")</f>
        <v>B01D 53/02      Z,B01D 53/04      B,B01D 53/04      E,B01D 53/04      J,F25J  3/04   101 ,F25J  3/04   102 ,F25J  3/04   103 ,F25J  3/08       ,B01D 53/26   101C,B01J 20/08       ,B01J 20/10      D,B01J 20/18      B,B01J 20/18      D,B01D 53/04      A</v>
      </c>
      <c r="AJ159" s="58" t="str">
        <f>IF(OR(LEFT(R159)="特",LEFT(R159)="実"),VLOOKUP(R159,'証拠（JP特許）'!$B$2:$X$299,22,FALSE),"")</f>
        <v>4D012BA02,4D012CA01,4D012CA03,4D012CA05,4D012CA06,4D012CB16,4D012CD01,4D012CD07,4D012CE01,4D012CF08,4D012CG02,4D012CH02,4D047AA08,4D047AB01,4D047AB02,4D047BA01,4D047BB04,4D047DA03,4D052CD00,4D052DA05,4D052DA06,4D052DB01,4D052HA01,4D052HA02,4D052HA03,4G066AA20A,4G066AA20B,4G066AA22A,4G066AA22B,4G066AA30A,4G066AA30B,4G066AA61A,4G066AA61B,4G066AA62B,4G066AA80A,4G066AA80B,4G066AE10B,4G066CA35,4G066CA43,4G066DA03,4G066GA01,4G066GA06,4G066GA14,4G066GA16</v>
      </c>
      <c r="AK159" s="59" t="str">
        <f>IF(OR(LEFT(R159)="特",LEFT(R159)="実"),VLOOKUP(R159,'証拠（JP特許）'!$B$2:$X$299,17,FALSE),IF(AND(OR(LEFT(R159,2)="US",LEFT(R159,2)="WO",LEFT(R159,2)="GB",LEFT(R159,2)="EP",LEFT(R159,2)="DE"),OR(MID(R159,3,1)="1",MID(R159,3,1)="2",MID(R159,3,1)="3",MID(R159,3,1)="4",MID(R159,3,1)="5",MID(R159,3,1)="6",MID(R159,3,1)="7",MID(R159,3,1)="8",MID(R159,3,1)="9",MID(R159,3,1)="0",)),VLOOKUP(R159,'証拠（WW特許）'!$B$2:$U$90,16,FALSE),""))</f>
        <v>1996.10.01</v>
      </c>
      <c r="AL159" s="58"/>
      <c r="AM159" s="58" t="s">
        <v>95</v>
      </c>
      <c r="AN159" s="58" t="s">
        <v>95</v>
      </c>
      <c r="AO159" s="58" t="str">
        <f ca="1">IF(OR(LEFT(R159)="特",LEFT(R159)="実",AND(OR(LEFT(R159,2)="US",LEFT(R159,2)="WO",LEFT(R159,2)="GB",LEFT(R159,2)="EP",LEFT(R159,2)="DE"),OR(MID(R159,3,1)="1",MID(R159,3,1)="2",MID(R159,3,1)="3",MID(R159,3,1)="4",MID(R159,3,1)="5",MID(R159,3,1)="6",MID(R159,3,1)="7",MID(R159,3,1)="8",MID(R159,3,1)="9",MID(R159,3,1)="0"))),IF(COUNTIF(INDIRECT("発明者引用!"&amp;ADDRESS(MATCH(C159,発明者引用!B$1:B$196,0),4)&amp;":"&amp;ADDRESS(MATCH(C159,発明者引用!B$1:B$196,0),17)),R159)+COUNTIF(INDIRECT("発明者引用!"&amp;ADDRESS(MATCH(C159,発明者引用!B$1:B$196,0),4)&amp;":"&amp;ADDRESS(MATCH(C159,発明者引用!B$1:B$196,0),17)),#REF!)+COUNTIF(INDIRECT("発明者引用!"&amp;ADDRESS(MATCH(C159,発明者引用!B$1:B$196,0),4)&amp;":"&amp;ADDRESS(MATCH(C159,発明者引用!B$1:B$196,0),17)),T159)&gt;0,"Yes","No"),"")</f>
        <v>No</v>
      </c>
      <c r="AP159" s="58" t="str">
        <f ca="1">IF(OR(LEFT(R159)="特",LEFT(R159)="実",AND(OR(LEFT(R159,2)="US",LEFT(R159,2)="WO",LEFT(R159,2)="GB",LEFT(R159,2)="EP",LEFT(R159,2)="DE"),OR(MID(R159,3,1)="1",MID(R159,3,1)="2",MID(R159,3,1)="3",MID(R159,3,1)="4",MID(R159,3,1)="5",MID(R159,3,1)="6",MID(R159,3,1)="7",MID(R159,3,1)="8",MID(R159,3,1)="9",MID(R159,3,1)="0"))),IF(VLOOKUP(C159,ファミリ引用特許WO!$A$2:$B$241,2,FALSE)+VLOOKUP(C159,ファミリ引用文献WO!$A$2:$C$241,3,FALSE)=0,"ISR無し",IF(COUNTIF(INDIRECT("ファミリ引用特許WO!"&amp;ADDRESS(MATCH(C159,ファミリ引用特許WO!$A$2:$A$241,0),1)&amp;":"&amp;ADDRESS(MATCH(C159,ファミリ引用特許WO!$A$2:$A$241,0),19)),R159)+COUNTIF(INDIRECT("ファミリ引用特許WO!"&amp;ADDRESS(MATCH(C159,ファミリ引用特許WO!$A$2:$A$241,0),1)&amp;":"&amp;ADDRESS(MATCH(C159,ファミリ引用特許WO!$A$2:$A$241,0),19)),S159)+COUNTIF(INDIRECT("ファミリ引用特許WO!"&amp;ADDRESS(MATCH(C159,ファミリ引用特許WO!$A$2:$A$241,0),1)&amp;":"&amp;ADDRESS(MATCH(C159,ファミリ引用特許WO!$A$2:$A$241,0),19)),T159)+COUNTIF(INDIRECT("ファミリ引用特許WO!"&amp;ADDRESS(MATCH(C159,ファミリ引用特許WO!$A$2:$A$241,0),1)&amp;":"&amp;ADDRESS(MATCH(C159,ファミリ引用特許WO!$A$2:$A$241,0),19)),W159)+COUNTIF(INDIRECT("ファミリ引用特許WO!"&amp;ADDRESS(MATCH(C159,ファミリ引用特許WO!$A$2:$A$241,0),1)&amp;":"&amp;ADDRESS(MATCH(C159,ファミリ引用特許WO!$A$2:$A$241,0),19)),Y159)&gt;0,"Yes","No")),"")</f>
        <v>No</v>
      </c>
      <c r="AQ159" s="55" t="str">
        <f ca="1">IF(OR(LEFT(R159)="特",LEFT(R159)="実",AND(OR(LEFT(R159,2)="US",LEFT(R159,2)="WO",LEFT(R159,2)="GB",LEFT(R159,2)="EP",LEFT(R159,2)="DE"),OR(MID(R159,3,1)="1",MID(R159,3,1)="2",MID(R159,3,1)="3",MID(R159,3,1)="4",MID(R159,3,1)="5",MID(R159,3,1)="6",MID(R159,3,1)="7",MID(R159,3,1)="8",MID(R159,3,1)="9",MID(R159,3,1)="0"))),IF(VLOOKUP(C159,'ファミリ引用特許表記修正（ex.A2→A）'!$A$2:$B$241,2,FALSE)=0,"family無し",IF(COUNTIF(INDIRECT("'ファミリ引用特許表記修正（ex.A2→A）'!"&amp;ADDRESS(MATCH(C159,'ファミリ引用特許表記修正（ex.A2→A）'!$A$2:$A$241,0),1)&amp;":"&amp;ADDRESS(MATCH(C159,'ファミリ引用特許表記修正（ex.A2→A）'!$A$2:$A$241,0),171)),R159)+COUNTIF(INDIRECT("'ファミリ引用特許表記修正（ex.A2→A）'!"&amp;ADDRESS(MATCH(C159,'ファミリ引用特許表記修正（ex.A2→A）'!$A$2:$A$241,0),1)&amp;":"&amp;ADDRESS(MATCH(C159,'ファミリ引用特許表記修正（ex.A2→A）'!$A$2:$A$241,0),171)),S159)+COUNTIF(INDIRECT("'ファミリ引用特許表記修正（ex.A2→A）'!"&amp;ADDRESS(MATCH(C159,'ファミリ引用特許表記修正（ex.A2→A）'!$A$2:$A$241,0),1)&amp;":"&amp;ADDRESS(MATCH(C159,'ファミリ引用特許表記修正（ex.A2→A）'!$A$2:$A$241,0),171)),T159)+COUNTIF(INDIRECT("'ファミリ引用特許表記修正（ex.A2→A）'!"&amp;ADDRESS(MATCH(C159,'ファミリ引用特許表記修正（ex.A2→A）'!$A$2:$A$241,0),1)&amp;":"&amp;ADDRESS(MATCH(C159,'ファミリ引用特許表記修正（ex.A2→A）'!$A$2:$A$241,0),171)),W159)+COUNTIF(INDIRECT("'ファミリ引用特許表記修正（ex.A2→A）'!"&amp;ADDRESS(MATCH(C159,'ファミリ引用特許表記修正（ex.A2→A）'!$A$2:$A$241,0),1)&amp;":"&amp;ADDRESS(MATCH(C159,'ファミリ引用特許表記修正（ex.A2→A）'!$A$2:$A$241,0),171)),Y159)&gt;0,"Yes","No")),"")</f>
        <v>No</v>
      </c>
      <c r="AR159" s="58" t="str">
        <f>IF(OR(LEFT(R159)="特",LEFT(R159)="実",AND(OR(LEFT(R159,2)="US",LEFT(R159,2)="WO",LEFT(R159,2)="GB",LEFT(R159,2)="EP",LEFT(R159,2)="DE"),OR(MID(R159,3,1)="1",MID(R159,3,1)="2",MID(R159,3,1)="3",MID(R159,3,1)="4",MID(R159,3,1)="5",MID(R159,3,1)="6",MID(R159,3,1)="7",MID(R159,3,1)="8",MID(R159,3,1)="9",MID(R159,3,1)="0",))),"",VLOOKUP($C159,ファミリ発明者引用文献!A$3:B$235,2,FALSE))</f>
        <v/>
      </c>
      <c r="AS159" s="55" t="str">
        <f>VLOOKUP(C159,ファミリ引用文献WO!A$2:B$241,2,FALSE)</f>
        <v/>
      </c>
      <c r="AT159" s="58" t="str">
        <f>VLOOKUP(C159,ファミリ引用文献!A$3:B$242,2,FALSE)</f>
        <v>/International Search Report for PCT/FR99/00497 dated Jun. 15, 1999./0/0/0/0/0/0/0/0/0/0/0/0/0/0/0/0/0/0/0/0/0/0/0/0/0/0/0/0/0/0/0/0/0/0/0/0/0/0/0/0/0/0/0/0/0/0/0/0/0/0/0/0/0/0/0/0/0/0/0/0/0/0/0/0/0/0/0/0/0/0/0/0/0/0/0/0/0/0/0/0/0/0/0/0/0/0/0/0/0/0/0/0/0/0/0/0/0/0/0/0/0/0/0/0/0/0/0/0/0/0/0/0/0/0/0/0/0/0/0/0/0/0/0/0/0/0/0/0/0/0/0/0/0/0/0/0/0/0/0/0/0/0/0/0/0/0/0/0/0/0/0/0/0/0/0/0/0/0/0/0/0/0/0/0/0/0/0/0/0/0/0/0/0/0</v>
      </c>
      <c r="AU159" s="58" t="str">
        <f>VLOOKUP(C159,審判データ!AH$2:BT$379,39,FALSE)</f>
        <v>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v>
      </c>
      <c r="AV159" s="62" t="str">
        <f ca="1">IF(INDIRECT("審判データ!"&amp;ADDRESS(MATCH(C159,審判データ!$AH$1:$AH$379,0),32))="早期審査の対象とする","早期審査","")</f>
        <v>早期審査</v>
      </c>
      <c r="AW159" s="665" t="str">
        <f t="shared" si="11"/>
        <v>一致</v>
      </c>
      <c r="AX159" s="666" t="str">
        <f>IF(LEFT(AE159,3)="日本特",IF(LEFT(C159)="特",VLOOKUP(C159,'本件、証拠文献テーマコード'!G$2:I$376,3,FALSE),VLOOKUP(C159,'本件、証拠文献テーマコード'!B$2:I$376,8,FALSE)),"")</f>
        <v>4D012,4G066,4G073</v>
      </c>
      <c r="AY159" s="666" t="str">
        <f>IF(LEFT(AE159,3)="日本特",IF(OR(MID(R159,2,1)="開",MID(R159,2,1)="表",MID(R159,2,1)="登"),VLOOKUP(R159,'本件、証拠文献テーマコード'!C$2:I$379,7,FALSE),VLOOKUP(R159,'本件、証拠文献テーマコード'!G$2:I$379,3,FALSE)),"")</f>
        <v>4D012,4D047,4D052,4G066</v>
      </c>
      <c r="AZ159" s="54"/>
    </row>
    <row r="160" spans="1:52" ht="40.5" x14ac:dyDescent="0.15">
      <c r="A160" s="859"/>
      <c r="B160" s="586" t="str">
        <f ca="1">IF(A160="",B159,INDIRECT("審判データ!"&amp;ADDRESS(MATCH(A160,審判データ!$HC$1:$HC$379,0),20))&amp;" / "&amp;INDIRECT("審判データ!"&amp;ADDRESS(MATCH(A160,審判データ!$HC$1:$HC$379,0),21)))</f>
        <v>2012 / 29-2</v>
      </c>
      <c r="C160" s="692">
        <v>4087060</v>
      </c>
      <c r="D160" s="320" t="s">
        <v>1870</v>
      </c>
      <c r="E160" s="163" t="str">
        <f ca="1">INDIRECT("審判データ!"&amp;ADDRESS(MATCH(C160,審判データ!$AH$1:$AH$379,0),55))</f>
        <v>スサ・エス・アー</v>
      </c>
      <c r="F160" s="43" t="str">
        <f ca="1">INDIRECT("審判データ!"&amp;ADDRESS(MATCH(C160,審判データ!$AH$1:$AH$379,0),56))</f>
        <v>プレ，ドミニク</v>
      </c>
      <c r="G160" s="43" t="str">
        <f ca="1">INDIRECT("審判データ!"&amp;ADDRESS(MATCH(C160,審判データ!$AH$1:$AH$379,0),72))</f>
        <v>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v>
      </c>
      <c r="H160" s="43" t="str">
        <f ca="1">INDIRECT("審判データ!"&amp;ADDRESS(MATCH(C160,審判データ!$AH$1:$AH$379,0),41))</f>
        <v>B01D 53/02;B01J 20/18;C01B 39/22</v>
      </c>
      <c r="I160" s="43" t="str">
        <f ca="1">INDIRECT("審判データ!"&amp;ADDRESS(MATCH(C160,審判データ!$AH$1:$AH$379,0),49))</f>
        <v>B01D  53/02@AFI(JP);B01D  53/04@ALI(EP);B01D  53/047@ALI(EP);B01J  20/18@ALI(JP);C01B  39/22@ALI(JP)</v>
      </c>
      <c r="J160" s="43" t="str">
        <f ca="1">INDIRECT("審判データ!"&amp;ADDRESS(MATCH(C160,審判データ!$AH$1:$AH$379,0),51))</f>
        <v>B01D 53/02        Z;B01J 20/18        Z;C01B 39/22</v>
      </c>
      <c r="K160" s="43" t="str">
        <f ca="1">INDIRECT("審判データ!"&amp;ADDRESS(MATCH(C160,審判データ!$AH$1:$AH$379,0),53))</f>
        <v>4D012 BA02;4G066 AA61A;4G066 AA61B;4G066 AA62A;4G066 AA62B;4G066 BA50;4G066 CA35;4G066 DA03;4G066 GA14;4G066 GA16;4G073 BA04;4G073 BA05;4G073 CZ04;4G073 GA01;4G073 GA21;4G073 UA06;4D012 CA03</v>
      </c>
      <c r="L160" s="1013"/>
      <c r="M160" s="983"/>
      <c r="N160" s="1014"/>
      <c r="O160" s="1040"/>
      <c r="P160" s="1078"/>
      <c r="Q160" s="676" t="s">
        <v>192</v>
      </c>
      <c r="R160" s="644" t="s">
        <v>22601</v>
      </c>
      <c r="S160" s="646" t="str">
        <f>IF(OR(LEFT(R160)="特",LEFT(R160)="実"),VLOOKUP(R160,'証拠（JP特許）'!$B$2:$D$299,2,FALSE),IF(AND(OR(LEFT(R160,2)="US",LEFT(R160,2)="WO",LEFT(R160,2)="GB",LEFT(R160,2)="EP",LEFT(R160,2)="DE"),OR(MID(R160,3,1)="1",MID(R160,3,1)="2",MID(R160,3,1)="3",MID(R160,3,1)="4",MID(R160,3,1)="5",MID(R160,3,1)="6",MID(R160,3,1)="7",MID(R160,3,1)="8",MID(R160,3,1)="9",MID(R160,3,1)="0")),VLOOKUP(R160,'証拠（WW特許）'!$B$2:$C$90,2,FALSE),"_"))</f>
        <v>_</v>
      </c>
      <c r="T160" s="644" t="str">
        <f>IF(OR(LEFT(R160)="特",LEFT(R160)="実"),VLOOKUP(R160,'証拠（JP特許）'!$B$2:$E$299,4,FALSE),"_")</f>
        <v>_</v>
      </c>
      <c r="U160" s="694" t="s">
        <v>94</v>
      </c>
      <c r="V160" s="689" t="s">
        <v>25</v>
      </c>
      <c r="W160" s="690" t="str">
        <f t="shared" si="13"/>
        <v/>
      </c>
      <c r="X160" s="691"/>
      <c r="Y160" s="691" t="str">
        <f t="shared" si="14"/>
        <v/>
      </c>
      <c r="Z160" s="91" t="str">
        <f ca="1">IF(OR(LEFT(R160)="特",LEFT(R160)="実",AND(OR(LEFT(R160,2)="US",LEFT(R160,2)="WO",LEFT(R160,2)="GB",LEFT(R160,2)="EP",LEFT(R160,2)="DE"),OR(MID(R160,3,1)="1",MID(R160,3,1)="2",MID(R160,3,1)="3",MID(R160,3,1)="4",MID(R160,3,1)="5",MID(R160,3,1)="6",MID(R160,3,1)="7",MID(R160,3,1)="8",MID(R160,3,1)="9",MID(R160,3,1)="0",))),IF(COUNTIF(INDIRECT("拒絶理由・拒絶査定・異議申立!"&amp;ADDRESS(MATCH(C160,拒絶理由・拒絶査定・異議申立!B$1:B$1000,0),3)&amp;":"&amp;ADDRESS(MATCH(C160,拒絶理由・拒絶査定・異議申立!B$1:B$1000,0),50)),R160)+COUNTIF(INDIRECT("拒絶理由・拒絶査定・異議申立!"&amp;ADDRESS(MATCH(C160,拒絶理由・拒絶査定・異議申立!B$1:B$1000,0),3)&amp;":"&amp;ADDRESS(MATCH(C160,拒絶理由・拒絶査定・異議申立!B$1:B$1000,0),50)),T160)&gt;0,"Yes","No"),"")</f>
        <v/>
      </c>
      <c r="AA160" s="92" t="str">
        <f ca="1">IF(OR(LEFT(R160)="特",LEFT(R160)="実",AND(OR(LEFT(R160,2)="US",LEFT(R160,2)="WO",LEFT(R160,2)="GB",LEFT(R160,2)="EP",LEFT(R160,2)="DE"),OR(MID(R160,3,1)="1",MID(R160,3,1)="2",MID(R160,3,1)="3",MID(R160,3,1)="4",MID(R160,3,1)="5",MID(R160,3,1)="6",MID(R160,3,1)="7",MID(R160,3,1)="8",MID(R160,3,1)="9",MID(R160,3,1)="0",))),IF(COUNTIF(INDIRECT("先行技術調査・登録査定!"&amp;ADDRESS(MATCH(C160,先行技術調査・登録査定!B$1:B$1000,0),3)&amp;":"&amp;ADDRESS(MATCH(C160,先行技術調査・登録査定!B$1:B$1000,0),49)),R160)+COUNTIF(INDIRECT("先行技術調査・登録査定!"&amp;ADDRESS(MATCH(C160,先行技術調査・登録査定!B$1:B$1000,0),3)&amp;":"&amp;ADDRESS(MATCH(C160,先行技術調査・登録査定!B$1:B$1000,0),49)),T160)&gt;0,"Yes","No"),"")</f>
        <v/>
      </c>
      <c r="AB160" s="169" t="str">
        <f t="shared" ca="1" si="10"/>
        <v/>
      </c>
      <c r="AC160" s="94" t="str">
        <f>IF(OR(LEFT(R160)="特",LEFT(R160)="実",AND(OR(LEFT(R160,2)="US",LEFT(R160,2)="WO",LEFT(R160,2)="GB",LEFT(R160,2)="EP",LEFT(R160,2)="DE"),OR(MID(R160,3,1)="1",MID(R160,3,1)="2",MID(R160,3,1)="3",MID(R160,3,1)="4",MID(R160,3,1)="5",MID(R160,3,1)="6",MID(R160,3,1)="7",MID(R160,3,1)="8",MID(R160,3,1)="9",MID(R160,3,1)="0",))),"",VLOOKUP($C160,非特許文献リスト!$A$2:$C$196,2,FALSE))</f>
        <v/>
      </c>
      <c r="AD160" s="95" t="str">
        <f>IF(OR(LEFT(R160)="特",LEFT(R160)="実",AND(OR(LEFT(R160,2)="US",LEFT(R160,2)="WO",LEFT(R160,2)="GB",LEFT(R160,2)="EP",LEFT(R160,2)="DE"),OR(MID(R160,3,1)="1",MID(R160,3,1)="2",MID(R160,3,1)="3",MID(R160,3,1)="4",MID(R160,3,1)="5",MID(R160,3,1)="6",MID(R160,3,1)="7",MID(R160,3,1)="8",MID(R160,3,1)="9",MID(R160,3,1)="0",))),"",VLOOKUP($C160,非特許文献リスト!$A$2:$C$196,3,FALSE))</f>
        <v/>
      </c>
      <c r="AE160" s="175" t="str">
        <f t="shared" si="12"/>
        <v/>
      </c>
      <c r="AF160" s="176" t="str">
        <f>IF(OR(LEFT(R160)="特",LEFT(R160)="実"),VLOOKUP(R160,'証拠（JP特許）'!$B$2:$AB$299,10,FALSE),IF(AND(OR(LEFT(R160,2)="US",LEFT(R160,2)="WO",LEFT(R160,2)="GB",LEFT(R160,2)="EP",LEFT(R160,2)="DE"),OR(MID(R160,3,1)="1",MID(R160,3,1)="2",MID(R160,3,1)="3",MID(R160,3,1)="4",MID(R160,3,1)="5",MID(R160,3,1)="6",MID(R160,3,1)="7",MID(R160,3,1)="8",MID(R160,3,1)="9",MID(R160,3,1)="0",)),VLOOKUP(R160,'証拠（WW特許）'!$B$2:$M$90,8,FALSE),""))</f>
        <v/>
      </c>
      <c r="AG160" s="176" t="str">
        <f>IF(OR(LEFT(R160)="特",LEFT(R160)="実"),VLOOKUP(R160,'証拠（JP特許）'!$B$2:$AB$299,26,FALSE),IF(AND(OR(LEFT(R160,2)="US",LEFT(R160,2)="WO",LEFT(R160,2)="GB",LEFT(R160,2)="EP",LEFT(R160,2)="DE"),OR(MID(R160,3,1)="1",MID(R160,3,1)="2",MID(R160,3,1)="3",MID(R160,3,1)="4",MID(R160,3,1)="5",MID(R160,3,1)="6",MID(R160,3,1)="7",MID(R160,3,1)="8",MID(R160,3,1)="9",MID(R160,3,1)="0",)),VLOOKUP(R160,'証拠（WW特許）'!$B$2:$M$90,12,FALSE),""))</f>
        <v/>
      </c>
      <c r="AH160" s="58" t="str">
        <f>IF(OR(LEFT(R160)="特",LEFT(R160)="実"),VLOOKUP(R160,'証拠（JP特許）'!$B$2:$X$299,20,FALSE),IF(AND(OR(LEFT(R160,2)="US",LEFT(R160,2)="WO",LEFT(R160,2)="GB",LEFT(R160,2)="EP",LEFT(R160,2)="DE"),OR(MID(R160,3,1)="1",MID(R160,3,1)="2",MID(R160,3,1)="3",MID(R160,3,1)="4",MID(R160,3,1)="5",MID(R160,3,1)="6",MID(R160,3,1)="7",MID(R160,3,1)="8",MID(R160,3,1)="9",MID(R160,3,1)="0",)),VLOOKUP(R160,'証拠（WW特許）'!$B$2:$U$90,20,FALSE),""))</f>
        <v/>
      </c>
      <c r="AI160" s="58" t="str">
        <f>IF(OR(LEFT(R160)="特",LEFT(R160)="実"),VLOOKUP(R160,'証拠（JP特許）'!$B$2:$X$299,21,FALSE),"")</f>
        <v/>
      </c>
      <c r="AJ160" s="58" t="str">
        <f>IF(OR(LEFT(R160)="特",LEFT(R160)="実"),VLOOKUP(R160,'証拠（JP特許）'!$B$2:$X$299,22,FALSE),"")</f>
        <v/>
      </c>
      <c r="AK160" s="59" t="str">
        <f>IF(OR(LEFT(R160)="特",LEFT(R160)="実"),VLOOKUP(R160,'証拠（JP特許）'!$B$2:$X$299,17,FALSE),IF(AND(OR(LEFT(R160,2)="US",LEFT(R160,2)="WO",LEFT(R160,2)="GB",LEFT(R160,2)="EP",LEFT(R160,2)="DE"),OR(MID(R160,3,1)="1",MID(R160,3,1)="2",MID(R160,3,1)="3",MID(R160,3,1)="4",MID(R160,3,1)="5",MID(R160,3,1)="6",MID(R160,3,1)="7",MID(R160,3,1)="8",MID(R160,3,1)="9",MID(R160,3,1)="0",)),VLOOKUP(R160,'証拠（WW特許）'!$B$2:$U$90,16,FALSE),""))</f>
        <v/>
      </c>
      <c r="AL160" s="58"/>
      <c r="AM160" s="58"/>
      <c r="AN160" s="58"/>
      <c r="AO160" s="58" t="str">
        <f ca="1">IF(OR(LEFT(R160)="特",LEFT(R160)="実",AND(OR(LEFT(R160,2)="US",LEFT(R160,2)="WO",LEFT(R160,2)="GB",LEFT(R160,2)="EP",LEFT(R160,2)="DE"),OR(MID(R160,3,1)="1",MID(R160,3,1)="2",MID(R160,3,1)="3",MID(R160,3,1)="4",MID(R160,3,1)="5",MID(R160,3,1)="6",MID(R160,3,1)="7",MID(R160,3,1)="8",MID(R160,3,1)="9",MID(R160,3,1)="0"))),IF(COUNTIF(INDIRECT("発明者引用!"&amp;ADDRESS(MATCH(C160,発明者引用!B$1:B$196,0),4)&amp;":"&amp;ADDRESS(MATCH(C160,発明者引用!B$1:B$196,0),17)),R160)+COUNTIF(INDIRECT("発明者引用!"&amp;ADDRESS(MATCH(C160,発明者引用!B$1:B$196,0),4)&amp;":"&amp;ADDRESS(MATCH(C160,発明者引用!B$1:B$196,0),17)),#REF!)+COUNTIF(INDIRECT("発明者引用!"&amp;ADDRESS(MATCH(C160,発明者引用!B$1:B$196,0),4)&amp;":"&amp;ADDRESS(MATCH(C160,発明者引用!B$1:B$196,0),17)),T160)&gt;0,"Yes","No"),"")</f>
        <v/>
      </c>
      <c r="AP160" s="58" t="str">
        <f ca="1">IF(OR(LEFT(R160)="特",LEFT(R160)="実",AND(OR(LEFT(R160,2)="US",LEFT(R160,2)="WO",LEFT(R160,2)="GB",LEFT(R160,2)="EP",LEFT(R160,2)="DE"),OR(MID(R160,3,1)="1",MID(R160,3,1)="2",MID(R160,3,1)="3",MID(R160,3,1)="4",MID(R160,3,1)="5",MID(R160,3,1)="6",MID(R160,3,1)="7",MID(R160,3,1)="8",MID(R160,3,1)="9",MID(R160,3,1)="0"))),IF(VLOOKUP(C160,ファミリ引用特許WO!$A$2:$B$241,2,FALSE)+VLOOKUP(C160,ファミリ引用文献WO!$A$2:$C$241,3,FALSE)=0,"ISR無し",IF(COUNTIF(INDIRECT("ファミリ引用特許WO!"&amp;ADDRESS(MATCH(C160,ファミリ引用特許WO!$A$2:$A$241,0),1)&amp;":"&amp;ADDRESS(MATCH(C160,ファミリ引用特許WO!$A$2:$A$241,0),19)),R160)+COUNTIF(INDIRECT("ファミリ引用特許WO!"&amp;ADDRESS(MATCH(C160,ファミリ引用特許WO!$A$2:$A$241,0),1)&amp;":"&amp;ADDRESS(MATCH(C160,ファミリ引用特許WO!$A$2:$A$241,0),19)),S160)+COUNTIF(INDIRECT("ファミリ引用特許WO!"&amp;ADDRESS(MATCH(C160,ファミリ引用特許WO!$A$2:$A$241,0),1)&amp;":"&amp;ADDRESS(MATCH(C160,ファミリ引用特許WO!$A$2:$A$241,0),19)),T160)+COUNTIF(INDIRECT("ファミリ引用特許WO!"&amp;ADDRESS(MATCH(C160,ファミリ引用特許WO!$A$2:$A$241,0),1)&amp;":"&amp;ADDRESS(MATCH(C160,ファミリ引用特許WO!$A$2:$A$241,0),19)),W160)+COUNTIF(INDIRECT("ファミリ引用特許WO!"&amp;ADDRESS(MATCH(C160,ファミリ引用特許WO!$A$2:$A$241,0),1)&amp;":"&amp;ADDRESS(MATCH(C160,ファミリ引用特許WO!$A$2:$A$241,0),19)),Y160)&gt;0,"Yes","No")),"")</f>
        <v/>
      </c>
      <c r="AQ160" s="55" t="str">
        <f ca="1">IF(OR(LEFT(R160)="特",LEFT(R160)="実",AND(OR(LEFT(R160,2)="US",LEFT(R160,2)="WO",LEFT(R160,2)="GB",LEFT(R160,2)="EP",LEFT(R160,2)="DE"),OR(MID(R160,3,1)="1",MID(R160,3,1)="2",MID(R160,3,1)="3",MID(R160,3,1)="4",MID(R160,3,1)="5",MID(R160,3,1)="6",MID(R160,3,1)="7",MID(R160,3,1)="8",MID(R160,3,1)="9",MID(R160,3,1)="0"))),IF(VLOOKUP(C160,'ファミリ引用特許表記修正（ex.A2→A）'!$A$2:$B$241,2,FALSE)=0,"family無し",IF(COUNTIF(INDIRECT("'ファミリ引用特許表記修正（ex.A2→A）'!"&amp;ADDRESS(MATCH(C160,'ファミリ引用特許表記修正（ex.A2→A）'!$A$2:$A$241,0),1)&amp;":"&amp;ADDRESS(MATCH(C160,'ファミリ引用特許表記修正（ex.A2→A）'!$A$2:$A$241,0),171)),R160)+COUNTIF(INDIRECT("'ファミリ引用特許表記修正（ex.A2→A）'!"&amp;ADDRESS(MATCH(C160,'ファミリ引用特許表記修正（ex.A2→A）'!$A$2:$A$241,0),1)&amp;":"&amp;ADDRESS(MATCH(C160,'ファミリ引用特許表記修正（ex.A2→A）'!$A$2:$A$241,0),171)),S160)+COUNTIF(INDIRECT("'ファミリ引用特許表記修正（ex.A2→A）'!"&amp;ADDRESS(MATCH(C160,'ファミリ引用特許表記修正（ex.A2→A）'!$A$2:$A$241,0),1)&amp;":"&amp;ADDRESS(MATCH(C160,'ファミリ引用特許表記修正（ex.A2→A）'!$A$2:$A$241,0),171)),T160)+COUNTIF(INDIRECT("'ファミリ引用特許表記修正（ex.A2→A）'!"&amp;ADDRESS(MATCH(C160,'ファミリ引用特許表記修正（ex.A2→A）'!$A$2:$A$241,0),1)&amp;":"&amp;ADDRESS(MATCH(C160,'ファミリ引用特許表記修正（ex.A2→A）'!$A$2:$A$241,0),171)),W160)+COUNTIF(INDIRECT("'ファミリ引用特許表記修正（ex.A2→A）'!"&amp;ADDRESS(MATCH(C160,'ファミリ引用特許表記修正（ex.A2→A）'!$A$2:$A$241,0),1)&amp;":"&amp;ADDRESS(MATCH(C160,'ファミリ引用特許表記修正（ex.A2→A）'!$A$2:$A$241,0),171)),Y160)&gt;0,"Yes","No")),"")</f>
        <v/>
      </c>
      <c r="AR160" s="193" t="str">
        <f>IF(OR(LEFT(R160)="特",LEFT(R160)="実",AND(OR(LEFT(R160,2)="US",LEFT(R160,2)="WO",LEFT(R160,2)="GB",LEFT(R160,2)="EP",LEFT(R160,2)="DE"),OR(MID(R160,3,1)="1",MID(R160,3,1)="2",MID(R160,3,1)="3",MID(R160,3,1)="4",MID(R160,3,1)="5",MID(R160,3,1)="6",MID(R160,3,1)="7",MID(R160,3,1)="8",MID(R160,3,1)="9",MID(R160,3,1)="0",))),"",VLOOKUP($C160,ファミリ発明者引用文献!A$3:B$235,2,FALSE))</f>
        <v>,,</v>
      </c>
      <c r="AS160" s="55" t="str">
        <f>VLOOKUP(C160,ファミリ引用文献WO!A$2:B$241,2,FALSE)</f>
        <v/>
      </c>
      <c r="AT160" s="58" t="str">
        <f>VLOOKUP(C160,ファミリ引用文献!A$3:B$242,2,FALSE)</f>
        <v>/International Search Report for PCT/FR99/00497 dated Jun. 15, 1999./0/0/0/0/0/0/0/0/0/0/0/0/0/0/0/0/0/0/0/0/0/0/0/0/0/0/0/0/0/0/0/0/0/0/0/0/0/0/0/0/0/0/0/0/0/0/0/0/0/0/0/0/0/0/0/0/0/0/0/0/0/0/0/0/0/0/0/0/0/0/0/0/0/0/0/0/0/0/0/0/0/0/0/0/0/0/0/0/0/0/0/0/0/0/0/0/0/0/0/0/0/0/0/0/0/0/0/0/0/0/0/0/0/0/0/0/0/0/0/0/0/0/0/0/0/0/0/0/0/0/0/0/0/0/0/0/0/0/0/0/0/0/0/0/0/0/0/0/0/0/0/0/0/0/0/0/0/0/0/0/0/0/0/0/0/0/0/0/0/0/0/0/0/0</v>
      </c>
      <c r="AU160" s="58" t="str">
        <f>VLOOKUP(C160,審判データ!AH$2:BT$379,39,FALSE)</f>
        <v>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v>
      </c>
      <c r="AV160" s="62" t="str">
        <f ca="1">IF(INDIRECT("審判データ!"&amp;ADDRESS(MATCH(C160,審判データ!$AH$1:$AH$379,0),32))="早期審査の対象とする","早期審査","")</f>
        <v>早期審査</v>
      </c>
      <c r="AW160" s="665" t="str">
        <f t="shared" si="11"/>
        <v/>
      </c>
      <c r="AX160" s="666" t="str">
        <f>IF(LEFT(AE160,3)="日本特",IF(LEFT(C160)="特",VLOOKUP(C160,'本件、証拠文献テーマコード'!G$2:I$376,3,FALSE),VLOOKUP(C160,'本件、証拠文献テーマコード'!B$2:I$376,8,FALSE)),"")</f>
        <v/>
      </c>
      <c r="AY160" s="666" t="str">
        <f>IF(LEFT(AE160,3)="日本特",IF(OR(MID(R160,2,1)="開",MID(R160,2,1)="表",MID(R160,2,1)="登"),VLOOKUP(R160,'本件、証拠文献テーマコード'!C$2:I$379,7,FALSE),VLOOKUP(R160,'本件、証拠文献テーマコード'!G$2:I$379,3,FALSE)),"")</f>
        <v/>
      </c>
      <c r="AZ160" s="54"/>
    </row>
    <row r="161" spans="1:52" ht="27" x14ac:dyDescent="0.15">
      <c r="A161" s="859"/>
      <c r="B161" s="586" t="str">
        <f ca="1">IF(A161="",B160,INDIRECT("審判データ!"&amp;ADDRESS(MATCH(A161,審判データ!$HC$1:$HC$379,0),20))&amp;" / "&amp;INDIRECT("審判データ!"&amp;ADDRESS(MATCH(A161,審判データ!$HC$1:$HC$379,0),21)))</f>
        <v>2012 / 29-2</v>
      </c>
      <c r="C161" s="692">
        <v>4087060</v>
      </c>
      <c r="D161" s="320" t="s">
        <v>1870</v>
      </c>
      <c r="E161" s="163" t="str">
        <f ca="1">INDIRECT("審判データ!"&amp;ADDRESS(MATCH(C161,審判データ!$AH$1:$AH$379,0),55))</f>
        <v>スサ・エス・アー</v>
      </c>
      <c r="F161" s="43" t="str">
        <f ca="1">INDIRECT("審判データ!"&amp;ADDRESS(MATCH(C161,審判データ!$AH$1:$AH$379,0),56))</f>
        <v>プレ，ドミニク</v>
      </c>
      <c r="G161" s="43" t="str">
        <f ca="1">INDIRECT("審判データ!"&amp;ADDRESS(MATCH(C161,審判データ!$AH$1:$AH$379,0),72))</f>
        <v>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v>
      </c>
      <c r="H161" s="43" t="str">
        <f ca="1">INDIRECT("審判データ!"&amp;ADDRESS(MATCH(C161,審判データ!$AH$1:$AH$379,0),41))</f>
        <v>B01D 53/02;B01J 20/18;C01B 39/22</v>
      </c>
      <c r="I161" s="43" t="str">
        <f ca="1">INDIRECT("審判データ!"&amp;ADDRESS(MATCH(C161,審判データ!$AH$1:$AH$379,0),49))</f>
        <v>B01D  53/02@AFI(JP);B01D  53/04@ALI(EP);B01D  53/047@ALI(EP);B01J  20/18@ALI(JP);C01B  39/22@ALI(JP)</v>
      </c>
      <c r="J161" s="43" t="str">
        <f ca="1">INDIRECT("審判データ!"&amp;ADDRESS(MATCH(C161,審判データ!$AH$1:$AH$379,0),51))</f>
        <v>B01D 53/02        Z;B01J 20/18        Z;C01B 39/22</v>
      </c>
      <c r="K161" s="43" t="str">
        <f ca="1">INDIRECT("審判データ!"&amp;ADDRESS(MATCH(C161,審判データ!$AH$1:$AH$379,0),53))</f>
        <v>4D012 BA02;4G066 AA61A;4G066 AA61B;4G066 AA62A;4G066 AA62B;4G066 BA50;4G066 CA35;4G066 DA03;4G066 GA14;4G066 GA16;4G073 BA04;4G073 BA05;4G073 CZ04;4G073 GA01;4G073 GA21;4G073 UA06;4D012 CA03</v>
      </c>
      <c r="L161" s="1013"/>
      <c r="M161" s="983"/>
      <c r="N161" s="1014"/>
      <c r="O161" s="1040"/>
      <c r="P161" s="1078"/>
      <c r="Q161" s="676" t="s">
        <v>279</v>
      </c>
      <c r="R161" s="644" t="s">
        <v>1902</v>
      </c>
      <c r="S161" s="646" t="str">
        <f>IF(OR(LEFT(R161)="特",LEFT(R161)="実"),VLOOKUP(R161,'証拠（JP特許）'!$B$2:$D$299,2,FALSE),IF(AND(OR(LEFT(R161,2)="US",LEFT(R161,2)="WO",LEFT(R161,2)="GB",LEFT(R161,2)="EP",LEFT(R161,2)="DE"),OR(MID(R161,3,1)="1",MID(R161,3,1)="2",MID(R161,3,1)="3",MID(R161,3,1)="4",MID(R161,3,1)="5",MID(R161,3,1)="6",MID(R161,3,1)="7",MID(R161,3,1)="8",MID(R161,3,1)="9",MID(R161,3,1)="0")),VLOOKUP(R161,'証拠（WW特許）'!$B$2:$C$90,2,FALSE),"_"))</f>
        <v>特願平3-349742</v>
      </c>
      <c r="T161" s="644" t="str">
        <f>IF(OR(LEFT(R161)="特",LEFT(R161)="実"),VLOOKUP(R161,'証拠（JP特許）'!$B$2:$E$299,4,FALSE),"_")</f>
        <v>JP3066430</v>
      </c>
      <c r="U161" s="694" t="s">
        <v>94</v>
      </c>
      <c r="V161" s="689" t="s">
        <v>25</v>
      </c>
      <c r="W161" s="690" t="str">
        <f t="shared" si="13"/>
        <v>JP05163015A</v>
      </c>
      <c r="X161" s="691"/>
      <c r="Y161" s="691" t="str">
        <f t="shared" si="14"/>
        <v>JP3066430B</v>
      </c>
      <c r="Z161" s="91" t="str">
        <f ca="1">IF(OR(LEFT(R161)="特",LEFT(R161)="実",AND(OR(LEFT(R161,2)="US",LEFT(R161,2)="WO",LEFT(R161,2)="GB",LEFT(R161,2)="EP",LEFT(R161,2)="DE"),OR(MID(R161,3,1)="1",MID(R161,3,1)="2",MID(R161,3,1)="3",MID(R161,3,1)="4",MID(R161,3,1)="5",MID(R161,3,1)="6",MID(R161,3,1)="7",MID(R161,3,1)="8",MID(R161,3,1)="9",MID(R161,3,1)="0",))),IF(COUNTIF(INDIRECT("拒絶理由・拒絶査定・異議申立!"&amp;ADDRESS(MATCH(C161,拒絶理由・拒絶査定・異議申立!B$1:B$1000,0),3)&amp;":"&amp;ADDRESS(MATCH(C161,拒絶理由・拒絶査定・異議申立!B$1:B$1000,0),50)),R161)+COUNTIF(INDIRECT("拒絶理由・拒絶査定・異議申立!"&amp;ADDRESS(MATCH(C161,拒絶理由・拒絶査定・異議申立!B$1:B$1000,0),3)&amp;":"&amp;ADDRESS(MATCH(C161,拒絶理由・拒絶査定・異議申立!B$1:B$1000,0),50)),T161)&gt;0,"Yes","No"),"")</f>
        <v>Yes</v>
      </c>
      <c r="AA161" s="92" t="str">
        <f ca="1">IF(OR(LEFT(R161)="特",LEFT(R161)="実",AND(OR(LEFT(R161,2)="US",LEFT(R161,2)="WO",LEFT(R161,2)="GB",LEFT(R161,2)="EP",LEFT(R161,2)="DE"),OR(MID(R161,3,1)="1",MID(R161,3,1)="2",MID(R161,3,1)="3",MID(R161,3,1)="4",MID(R161,3,1)="5",MID(R161,3,1)="6",MID(R161,3,1)="7",MID(R161,3,1)="8",MID(R161,3,1)="9",MID(R161,3,1)="0",))),IF(COUNTIF(INDIRECT("先行技術調査・登録査定!"&amp;ADDRESS(MATCH(C161,先行技術調査・登録査定!B$1:B$1000,0),3)&amp;":"&amp;ADDRESS(MATCH(C161,先行技術調査・登録査定!B$1:B$1000,0),49)),R161)+COUNTIF(INDIRECT("先行技術調査・登録査定!"&amp;ADDRESS(MATCH(C161,先行技術調査・登録査定!B$1:B$1000,0),3)&amp;":"&amp;ADDRESS(MATCH(C161,先行技術調査・登録査定!B$1:B$1000,0),49)),T161)&gt;0,"Yes","No"),"")</f>
        <v>No</v>
      </c>
      <c r="AB161" s="169" t="str">
        <f t="shared" ca="1" si="10"/>
        <v>No</v>
      </c>
      <c r="AC161" s="94" t="str">
        <f>IF(OR(LEFT(R161)="特",LEFT(R161)="実",AND(OR(LEFT(R161,2)="US",LEFT(R161,2)="WO",LEFT(R161,2)="GB",LEFT(R161,2)="EP",LEFT(R161,2)="DE"),OR(MID(R161,3,1)="1",MID(R161,3,1)="2",MID(R161,3,1)="3",MID(R161,3,1)="4",MID(R161,3,1)="5",MID(R161,3,1)="6",MID(R161,3,1)="7",MID(R161,3,1)="8",MID(R161,3,1)="9",MID(R161,3,1)="0",))),"",VLOOKUP($C161,非特許文献リスト!$A$2:$C$196,2,FALSE))</f>
        <v/>
      </c>
      <c r="AD161" s="95" t="str">
        <f>IF(OR(LEFT(R161)="特",LEFT(R161)="実",AND(OR(LEFT(R161,2)="US",LEFT(R161,2)="WO",LEFT(R161,2)="GB",LEFT(R161,2)="EP",LEFT(R161,2)="DE"),OR(MID(R161,3,1)="1",MID(R161,3,1)="2",MID(R161,3,1)="3",MID(R161,3,1)="4",MID(R161,3,1)="5",MID(R161,3,1)="6",MID(R161,3,1)="7",MID(R161,3,1)="8",MID(R161,3,1)="9",MID(R161,3,1)="0",))),"",VLOOKUP($C161,非特許文献リスト!$A$2:$C$196,3,FALSE))</f>
        <v/>
      </c>
      <c r="AE161" s="175" t="str">
        <f t="shared" si="12"/>
        <v>日本特許文献</v>
      </c>
      <c r="AF161" s="176" t="str">
        <f>IF(OR(LEFT(R161)="特",LEFT(R161)="実"),VLOOKUP(R161,'証拠（JP特許）'!$B$2:$AB$299,10,FALSE),IF(AND(OR(LEFT(R161,2)="US",LEFT(R161,2)="WO",LEFT(R161,2)="GB",LEFT(R161,2)="EP",LEFT(R161,2)="DE"),OR(MID(R161,3,1)="1",MID(R161,3,1)="2",MID(R161,3,1)="3",MID(R161,3,1)="4",MID(R161,3,1)="5",MID(R161,3,1)="6",MID(R161,3,1)="7",MID(R161,3,1)="8",MID(R161,3,1)="9",MID(R161,3,1)="0",)),VLOOKUP(R161,'証拠（WW特許）'!$B$2:$M$90,8,FALSE),""))</f>
        <v>東ソー株式会社</v>
      </c>
      <c r="AG161" s="176" t="str">
        <f>IF(OR(LEFT(R161)="特",LEFT(R161)="実"),VLOOKUP(R161,'証拠（JP特許）'!$B$2:$AB$299,26,FALSE),IF(AND(OR(LEFT(R161,2)="US",LEFT(R161,2)="WO",LEFT(R161,2)="GB",LEFT(R161,2)="EP",LEFT(R161,2)="DE"),OR(MID(R161,3,1)="1",MID(R161,3,1)="2",MID(R161,3,1)="3",MID(R161,3,1)="4",MID(R161,3,1)="5",MID(R161,3,1)="6",MID(R161,3,1)="7",MID(R161,3,1)="8",MID(R161,3,1)="9",MID(R161,3,1)="0",)),VLOOKUP(R161,'証拠（WW特許）'!$B$2:$M$90,12,FALSE),""))</f>
        <v>稲岡　亘,原田　敦</v>
      </c>
      <c r="AH161" s="58" t="str">
        <f>IF(OR(LEFT(R161)="特",LEFT(R161)="実"),VLOOKUP(R161,'証拠（JP特許）'!$B$2:$X$299,20,FALSE),IF(AND(OR(LEFT(R161,2)="US",LEFT(R161,2)="WO",LEFT(R161,2)="GB",LEFT(R161,2)="EP",LEFT(R161,2)="DE"),OR(MID(R161,3,1)="1",MID(R161,3,1)="2",MID(R161,3,1)="3",MID(R161,3,1)="4",MID(R161,3,1)="5",MID(R161,3,1)="6",MID(R161,3,1)="7",MID(R161,3,1)="8",MID(R161,3,1)="9",MID(R161,3,1)="0",)),VLOOKUP(R161,'証拠（WW特許）'!$B$2:$U$90,20,FALSE),""))</f>
        <v>B01J  20/18    (2006.01),C01B  39/22    (2006.01)</v>
      </c>
      <c r="AI161" s="58" t="str">
        <f>IF(OR(LEFT(R161)="特",LEFT(R161)="実"),VLOOKUP(R161,'証拠（JP特許）'!$B$2:$X$299,21,FALSE),"")</f>
        <v xml:space="preserve">B01J 20/18      C,C01B 39/22       </v>
      </c>
      <c r="AJ161" s="58" t="str">
        <f>IF(OR(LEFT(R161)="特",LEFT(R161)="実"),VLOOKUP(R161,'証拠（JP特許）'!$B$2:$X$299,22,FALSE),"")</f>
        <v>4G073BA04,4G073BA05,4G073BA57,4G073BA63,4G073BD21,4G073BD26,4G073CM09,4G073CZ04,4G073CZ51,4G073FB03,4G073FB04,4G073FB29,4G073FB36,4G073FD12,4G073GA01,4G073GA05,4G073UA06,4G066AA13A,4G066AA14D,4G066AA20A,4G066AA30A,4G066AA61B,4G066AA64A,4G066AC02D,4G066BA20,4G066BA28,4G066BA31,4G066BA38,4G066CA43,4G066DA01,4G066DA03,4G066FA03,4G066FA11,4G066FA21,4G066FA22,4G066FA25,4G066FA27,4G066FA28</v>
      </c>
      <c r="AK161" s="59" t="str">
        <f>IF(OR(LEFT(R161)="特",LEFT(R161)="実"),VLOOKUP(R161,'証拠（JP特許）'!$B$2:$X$299,17,FALSE),IF(AND(OR(LEFT(R161,2)="US",LEFT(R161,2)="WO",LEFT(R161,2)="GB",LEFT(R161,2)="EP",LEFT(R161,2)="DE"),OR(MID(R161,3,1)="1",MID(R161,3,1)="2",MID(R161,3,1)="3",MID(R161,3,1)="4",MID(R161,3,1)="5",MID(R161,3,1)="6",MID(R161,3,1)="7",MID(R161,3,1)="8",MID(R161,3,1)="9",MID(R161,3,1)="0",)),VLOOKUP(R161,'証拠（WW特許）'!$B$2:$U$90,16,FALSE),""))</f>
        <v>1993.06.29</v>
      </c>
      <c r="AL161" s="58"/>
      <c r="AM161" s="58" t="s">
        <v>95</v>
      </c>
      <c r="AN161" s="58" t="s">
        <v>95</v>
      </c>
      <c r="AO161" s="58" t="str">
        <f ca="1">IF(OR(LEFT(R161)="特",LEFT(R161)="実",AND(OR(LEFT(R161,2)="US",LEFT(R161,2)="WO",LEFT(R161,2)="GB",LEFT(R161,2)="EP",LEFT(R161,2)="DE"),OR(MID(R161,3,1)="1",MID(R161,3,1)="2",MID(R161,3,1)="3",MID(R161,3,1)="4",MID(R161,3,1)="5",MID(R161,3,1)="6",MID(R161,3,1)="7",MID(R161,3,1)="8",MID(R161,3,1)="9",MID(R161,3,1)="0"))),IF(COUNTIF(INDIRECT("発明者引用!"&amp;ADDRESS(MATCH(C161,発明者引用!B$1:B$196,0),4)&amp;":"&amp;ADDRESS(MATCH(C161,発明者引用!B$1:B$196,0),17)),R161)+COUNTIF(INDIRECT("発明者引用!"&amp;ADDRESS(MATCH(C161,発明者引用!B$1:B$196,0),4)&amp;":"&amp;ADDRESS(MATCH(C161,発明者引用!B$1:B$196,0),17)),#REF!)+COUNTIF(INDIRECT("発明者引用!"&amp;ADDRESS(MATCH(C161,発明者引用!B$1:B$196,0),4)&amp;":"&amp;ADDRESS(MATCH(C161,発明者引用!B$1:B$196,0),17)),T161)&gt;0,"Yes","No"),"")</f>
        <v>No</v>
      </c>
      <c r="AP161" s="58" t="str">
        <f ca="1">IF(OR(LEFT(R161)="特",LEFT(R161)="実",AND(OR(LEFT(R161,2)="US",LEFT(R161,2)="WO",LEFT(R161,2)="GB",LEFT(R161,2)="EP",LEFT(R161,2)="DE"),OR(MID(R161,3,1)="1",MID(R161,3,1)="2",MID(R161,3,1)="3",MID(R161,3,1)="4",MID(R161,3,1)="5",MID(R161,3,1)="6",MID(R161,3,1)="7",MID(R161,3,1)="8",MID(R161,3,1)="9",MID(R161,3,1)="0"))),IF(VLOOKUP(C161,ファミリ引用特許WO!$A$2:$B$241,2,FALSE)+VLOOKUP(C161,ファミリ引用文献WO!$A$2:$C$241,3,FALSE)=0,"ISR無し",IF(COUNTIF(INDIRECT("ファミリ引用特許WO!"&amp;ADDRESS(MATCH(C161,ファミリ引用特許WO!$A$2:$A$241,0),1)&amp;":"&amp;ADDRESS(MATCH(C161,ファミリ引用特許WO!$A$2:$A$241,0),19)),R161)+COUNTIF(INDIRECT("ファミリ引用特許WO!"&amp;ADDRESS(MATCH(C161,ファミリ引用特許WO!$A$2:$A$241,0),1)&amp;":"&amp;ADDRESS(MATCH(C161,ファミリ引用特許WO!$A$2:$A$241,0),19)),S161)+COUNTIF(INDIRECT("ファミリ引用特許WO!"&amp;ADDRESS(MATCH(C161,ファミリ引用特許WO!$A$2:$A$241,0),1)&amp;":"&amp;ADDRESS(MATCH(C161,ファミリ引用特許WO!$A$2:$A$241,0),19)),T161)+COUNTIF(INDIRECT("ファミリ引用特許WO!"&amp;ADDRESS(MATCH(C161,ファミリ引用特許WO!$A$2:$A$241,0),1)&amp;":"&amp;ADDRESS(MATCH(C161,ファミリ引用特許WO!$A$2:$A$241,0),19)),W161)+COUNTIF(INDIRECT("ファミリ引用特許WO!"&amp;ADDRESS(MATCH(C161,ファミリ引用特許WO!$A$2:$A$241,0),1)&amp;":"&amp;ADDRESS(MATCH(C161,ファミリ引用特許WO!$A$2:$A$241,0),19)),Y161)&gt;0,"Yes","No")),"")</f>
        <v>No</v>
      </c>
      <c r="AQ161" s="55" t="str">
        <f ca="1">IF(OR(LEFT(R161)="特",LEFT(R161)="実",AND(OR(LEFT(R161,2)="US",LEFT(R161,2)="WO",LEFT(R161,2)="GB",LEFT(R161,2)="EP",LEFT(R161,2)="DE"),OR(MID(R161,3,1)="1",MID(R161,3,1)="2",MID(R161,3,1)="3",MID(R161,3,1)="4",MID(R161,3,1)="5",MID(R161,3,1)="6",MID(R161,3,1)="7",MID(R161,3,1)="8",MID(R161,3,1)="9",MID(R161,3,1)="0"))),IF(VLOOKUP(C161,'ファミリ引用特許表記修正（ex.A2→A）'!$A$2:$B$241,2,FALSE)=0,"family無し",IF(COUNTIF(INDIRECT("'ファミリ引用特許表記修正（ex.A2→A）'!"&amp;ADDRESS(MATCH(C161,'ファミリ引用特許表記修正（ex.A2→A）'!$A$2:$A$241,0),1)&amp;":"&amp;ADDRESS(MATCH(C161,'ファミリ引用特許表記修正（ex.A2→A）'!$A$2:$A$241,0),171)),R161)+COUNTIF(INDIRECT("'ファミリ引用特許表記修正（ex.A2→A）'!"&amp;ADDRESS(MATCH(C161,'ファミリ引用特許表記修正（ex.A2→A）'!$A$2:$A$241,0),1)&amp;":"&amp;ADDRESS(MATCH(C161,'ファミリ引用特許表記修正（ex.A2→A）'!$A$2:$A$241,0),171)),S161)+COUNTIF(INDIRECT("'ファミリ引用特許表記修正（ex.A2→A）'!"&amp;ADDRESS(MATCH(C161,'ファミリ引用特許表記修正（ex.A2→A）'!$A$2:$A$241,0),1)&amp;":"&amp;ADDRESS(MATCH(C161,'ファミリ引用特許表記修正（ex.A2→A）'!$A$2:$A$241,0),171)),T161)+COUNTIF(INDIRECT("'ファミリ引用特許表記修正（ex.A2→A）'!"&amp;ADDRESS(MATCH(C161,'ファミリ引用特許表記修正（ex.A2→A）'!$A$2:$A$241,0),1)&amp;":"&amp;ADDRESS(MATCH(C161,'ファミリ引用特許表記修正（ex.A2→A）'!$A$2:$A$241,0),171)),W161)+COUNTIF(INDIRECT("'ファミリ引用特許表記修正（ex.A2→A）'!"&amp;ADDRESS(MATCH(C161,'ファミリ引用特許表記修正（ex.A2→A）'!$A$2:$A$241,0),1)&amp;":"&amp;ADDRESS(MATCH(C161,'ファミリ引用特許表記修正（ex.A2→A）'!$A$2:$A$241,0),171)),Y161)&gt;0,"Yes","No")),"")</f>
        <v>No</v>
      </c>
      <c r="AR161" s="58" t="str">
        <f>IF(OR(LEFT(R161)="特",LEFT(R161)="実",AND(OR(LEFT(R161,2)="US",LEFT(R161,2)="WO",LEFT(R161,2)="GB",LEFT(R161,2)="EP",LEFT(R161,2)="DE"),OR(MID(R161,3,1)="1",MID(R161,3,1)="2",MID(R161,3,1)="3",MID(R161,3,1)="4",MID(R161,3,1)="5",MID(R161,3,1)="6",MID(R161,3,1)="7",MID(R161,3,1)="8",MID(R161,3,1)="9",MID(R161,3,1)="0",))),"",VLOOKUP($C161,ファミリ発明者引用文献!A$3:B$235,2,FALSE))</f>
        <v/>
      </c>
      <c r="AS161" s="55" t="str">
        <f>VLOOKUP(C161,ファミリ引用文献WO!A$2:B$241,2,FALSE)</f>
        <v/>
      </c>
      <c r="AT161" s="58" t="str">
        <f>VLOOKUP(C161,ファミリ引用文献!A$3:B$242,2,FALSE)</f>
        <v>/International Search Report for PCT/FR99/00497 dated Jun. 15, 1999./0/0/0/0/0/0/0/0/0/0/0/0/0/0/0/0/0/0/0/0/0/0/0/0/0/0/0/0/0/0/0/0/0/0/0/0/0/0/0/0/0/0/0/0/0/0/0/0/0/0/0/0/0/0/0/0/0/0/0/0/0/0/0/0/0/0/0/0/0/0/0/0/0/0/0/0/0/0/0/0/0/0/0/0/0/0/0/0/0/0/0/0/0/0/0/0/0/0/0/0/0/0/0/0/0/0/0/0/0/0/0/0/0/0/0/0/0/0/0/0/0/0/0/0/0/0/0/0/0/0/0/0/0/0/0/0/0/0/0/0/0/0/0/0/0/0/0/0/0/0/0/0/0/0/0/0/0/0/0/0/0/0/0/0/0/0/0/0/0/0/0/0/0/0</v>
      </c>
      <c r="AU161" s="58" t="str">
        <f>VLOOKUP(C161,審判データ!AH$2:BT$379,39,FALSE)</f>
        <v>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v>
      </c>
      <c r="AV161" s="62" t="str">
        <f ca="1">IF(INDIRECT("審判データ!"&amp;ADDRESS(MATCH(C161,審判データ!$AH$1:$AH$379,0),32))="早期審査の対象とする","早期審査","")</f>
        <v>早期審査</v>
      </c>
      <c r="AW161" s="665" t="str">
        <f t="shared" si="11"/>
        <v>不一致</v>
      </c>
      <c r="AX161" s="666" t="str">
        <f>IF(LEFT(AE161,3)="日本特",IF(LEFT(C161)="特",VLOOKUP(C161,'本件、証拠文献テーマコード'!G$2:I$376,3,FALSE),VLOOKUP(C161,'本件、証拠文献テーマコード'!B$2:I$376,8,FALSE)),"")</f>
        <v>4D012,4G066,4G073</v>
      </c>
      <c r="AY161" s="666" t="str">
        <f>IF(LEFT(AE161,3)="日本特",IF(OR(MID(R161,2,1)="開",MID(R161,2,1)="表",MID(R161,2,1)="登"),VLOOKUP(R161,'本件、証拠文献テーマコード'!C$2:I$379,7,FALSE),VLOOKUP(R161,'本件、証拠文献テーマコード'!G$2:I$379,3,FALSE)),"")</f>
        <v>4G066,4G073</v>
      </c>
      <c r="AZ161" s="54"/>
    </row>
    <row r="162" spans="1:52" ht="27" x14ac:dyDescent="0.15">
      <c r="A162" s="860"/>
      <c r="B162" s="586" t="str">
        <f ca="1">IF(A162="",B161,INDIRECT("審判データ!"&amp;ADDRESS(MATCH(A162,審判データ!$HC$1:$HC$379,0),20))&amp;" / "&amp;INDIRECT("審判データ!"&amp;ADDRESS(MATCH(A162,審判データ!$HC$1:$HC$379,0),21)))</f>
        <v>2012 / 29-2</v>
      </c>
      <c r="C162" s="682">
        <v>4087060</v>
      </c>
      <c r="D162" s="284" t="s">
        <v>1870</v>
      </c>
      <c r="E162" s="163" t="str">
        <f ca="1">INDIRECT("審判データ!"&amp;ADDRESS(MATCH(C162,審判データ!$AH$1:$AH$379,0),55))</f>
        <v>スサ・エス・アー</v>
      </c>
      <c r="F162" s="43" t="str">
        <f ca="1">INDIRECT("審判データ!"&amp;ADDRESS(MATCH(C162,審判データ!$AH$1:$AH$379,0),56))</f>
        <v>プレ，ドミニク</v>
      </c>
      <c r="G162" s="43" t="str">
        <f ca="1">INDIRECT("審判データ!"&amp;ADDRESS(MATCH(C162,審判データ!$AH$1:$AH$379,0),72))</f>
        <v>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v>
      </c>
      <c r="H162" s="43" t="str">
        <f ca="1">INDIRECT("審判データ!"&amp;ADDRESS(MATCH(C162,審判データ!$AH$1:$AH$379,0),41))</f>
        <v>B01D 53/02;B01J 20/18;C01B 39/22</v>
      </c>
      <c r="I162" s="43" t="str">
        <f ca="1">INDIRECT("審判データ!"&amp;ADDRESS(MATCH(C162,審判データ!$AH$1:$AH$379,0),49))</f>
        <v>B01D  53/02@AFI(JP);B01D  53/04@ALI(EP);B01D  53/047@ALI(EP);B01J  20/18@ALI(JP);C01B  39/22@ALI(JP)</v>
      </c>
      <c r="J162" s="43" t="str">
        <f ca="1">INDIRECT("審判データ!"&amp;ADDRESS(MATCH(C162,審判データ!$AH$1:$AH$379,0),51))</f>
        <v>B01D 53/02        Z;B01J 20/18        Z;C01B 39/22</v>
      </c>
      <c r="K162" s="43" t="str">
        <f ca="1">INDIRECT("審判データ!"&amp;ADDRESS(MATCH(C162,審判データ!$AH$1:$AH$379,0),53))</f>
        <v>4D012 BA02;4G066 AA61A;4G066 AA61B;4G066 AA62A;4G066 AA62B;4G066 BA50;4G066 CA35;4G066 DA03;4G066 GA14;4G066 GA16;4G073 BA04;4G073 BA05;4G073 CZ04;4G073 GA01;4G073 GA21;4G073 UA06;4D012 CA03</v>
      </c>
      <c r="L162" s="1005"/>
      <c r="M162" s="984"/>
      <c r="N162" s="1007"/>
      <c r="O162" s="1020"/>
      <c r="P162" s="1079"/>
      <c r="Q162" s="676" t="s">
        <v>324</v>
      </c>
      <c r="R162" s="644" t="s">
        <v>1914</v>
      </c>
      <c r="S162" s="646" t="str">
        <f>IF(OR(LEFT(R162)="特",LEFT(R162)="実"),VLOOKUP(R162,'証拠（JP特許）'!$B$2:$D$299,2,FALSE),IF(AND(OR(LEFT(R162,2)="US",LEFT(R162,2)="WO",LEFT(R162,2)="GB",LEFT(R162,2)="EP",LEFT(R162,2)="DE"),OR(MID(R162,3,1)="1",MID(R162,3,1)="2",MID(R162,3,1)="3",MID(R162,3,1)="4",MID(R162,3,1)="5",MID(R162,3,1)="6",MID(R162,3,1)="7",MID(R162,3,1)="8",MID(R162,3,1)="9",MID(R162,3,1)="0")),VLOOKUP(R162,'証拠（WW特許）'!$B$2:$C$90,2,FALSE),"_"))</f>
        <v>特願平3-142299</v>
      </c>
      <c r="T162" s="644" t="str">
        <f>IF(OR(LEFT(R162)="特",LEFT(R162)="実"),VLOOKUP(R162,'証拠（JP特許）'!$B$2:$E$299,4,FALSE),"_")</f>
        <v>_</v>
      </c>
      <c r="U162" s="694" t="s">
        <v>94</v>
      </c>
      <c r="V162" s="689" t="s">
        <v>25</v>
      </c>
      <c r="W162" s="690" t="str">
        <f t="shared" si="13"/>
        <v>JP0568833A</v>
      </c>
      <c r="X162" s="691"/>
      <c r="Y162" s="691" t="str">
        <f t="shared" si="14"/>
        <v/>
      </c>
      <c r="Z162" s="91" t="str">
        <f ca="1">IF(OR(LEFT(R162)="特",LEFT(R162)="実",AND(OR(LEFT(R162,2)="US",LEFT(R162,2)="WO",LEFT(R162,2)="GB",LEFT(R162,2)="EP",LEFT(R162,2)="DE"),OR(MID(R162,3,1)="1",MID(R162,3,1)="2",MID(R162,3,1)="3",MID(R162,3,1)="4",MID(R162,3,1)="5",MID(R162,3,1)="6",MID(R162,3,1)="7",MID(R162,3,1)="8",MID(R162,3,1)="9",MID(R162,3,1)="0",))),IF(COUNTIF(INDIRECT("拒絶理由・拒絶査定・異議申立!"&amp;ADDRESS(MATCH(C162,拒絶理由・拒絶査定・異議申立!B$1:B$1000,0),3)&amp;":"&amp;ADDRESS(MATCH(C162,拒絶理由・拒絶査定・異議申立!B$1:B$1000,0),50)),R162)+COUNTIF(INDIRECT("拒絶理由・拒絶査定・異議申立!"&amp;ADDRESS(MATCH(C162,拒絶理由・拒絶査定・異議申立!B$1:B$1000,0),3)&amp;":"&amp;ADDRESS(MATCH(C162,拒絶理由・拒絶査定・異議申立!B$1:B$1000,0),50)),T162)&gt;0,"Yes","No"),"")</f>
        <v>No</v>
      </c>
      <c r="AA162" s="92" t="str">
        <f ca="1">IF(OR(LEFT(R162)="特",LEFT(R162)="実",AND(OR(LEFT(R162,2)="US",LEFT(R162,2)="WO",LEFT(R162,2)="GB",LEFT(R162,2)="EP",LEFT(R162,2)="DE"),OR(MID(R162,3,1)="1",MID(R162,3,1)="2",MID(R162,3,1)="3",MID(R162,3,1)="4",MID(R162,3,1)="5",MID(R162,3,1)="6",MID(R162,3,1)="7",MID(R162,3,1)="8",MID(R162,3,1)="9",MID(R162,3,1)="0",))),IF(COUNTIF(INDIRECT("先行技術調査・登録査定!"&amp;ADDRESS(MATCH(C162,先行技術調査・登録査定!B$1:B$1000,0),3)&amp;":"&amp;ADDRESS(MATCH(C162,先行技術調査・登録査定!B$1:B$1000,0),49)),R162)+COUNTIF(INDIRECT("先行技術調査・登録査定!"&amp;ADDRESS(MATCH(C162,先行技術調査・登録査定!B$1:B$1000,0),3)&amp;":"&amp;ADDRESS(MATCH(C162,先行技術調査・登録査定!B$1:B$1000,0),49)),T162)&gt;0,"Yes","No"),"")</f>
        <v>No</v>
      </c>
      <c r="AB162" s="169" t="str">
        <f t="shared" ref="AB162:AB225" ca="1" si="15">IF(Z162="","",IF(AND(Z162="No",AA162="No"),"Yes","No"))</f>
        <v>Yes</v>
      </c>
      <c r="AC162" s="94" t="str">
        <f>IF(OR(LEFT(R162)="特",LEFT(R162)="実",AND(OR(LEFT(R162,2)="US",LEFT(R162,2)="WO",LEFT(R162,2)="GB",LEFT(R162,2)="EP",LEFT(R162,2)="DE"),OR(MID(R162,3,1)="1",MID(R162,3,1)="2",MID(R162,3,1)="3",MID(R162,3,1)="4",MID(R162,3,1)="5",MID(R162,3,1)="6",MID(R162,3,1)="7",MID(R162,3,1)="8",MID(R162,3,1)="9",MID(R162,3,1)="0",))),"",VLOOKUP($C162,非特許文献リスト!$A$2:$C$196,2,FALSE))</f>
        <v/>
      </c>
      <c r="AD162" s="95" t="str">
        <f>IF(OR(LEFT(R162)="特",LEFT(R162)="実",AND(OR(LEFT(R162,2)="US",LEFT(R162,2)="WO",LEFT(R162,2)="GB",LEFT(R162,2)="EP",LEFT(R162,2)="DE"),OR(MID(R162,3,1)="1",MID(R162,3,1)="2",MID(R162,3,1)="3",MID(R162,3,1)="4",MID(R162,3,1)="5",MID(R162,3,1)="6",MID(R162,3,1)="7",MID(R162,3,1)="8",MID(R162,3,1)="9",MID(R162,3,1)="0",))),"",VLOOKUP($C162,非特許文献リスト!$A$2:$C$196,3,FALSE))</f>
        <v/>
      </c>
      <c r="AE162" s="175" t="str">
        <f t="shared" si="12"/>
        <v>日本特許文献</v>
      </c>
      <c r="AF162" s="176" t="str">
        <f>IF(OR(LEFT(R162)="特",LEFT(R162)="実"),VLOOKUP(R162,'証拠（JP特許）'!$B$2:$AB$299,10,FALSE),IF(AND(OR(LEFT(R162,2)="US",LEFT(R162,2)="WO",LEFT(R162,2)="GB",LEFT(R162,2)="EP",LEFT(R162,2)="DE"),OR(MID(R162,3,1)="1",MID(R162,3,1)="2",MID(R162,3,1)="3",MID(R162,3,1)="4",MID(R162,3,1)="5",MID(R162,3,1)="6",MID(R162,3,1)="7",MID(R162,3,1)="8",MID(R162,3,1)="9",MID(R162,3,1)="0",)),VLOOKUP(R162,'証拠（WW特許）'!$B$2:$M$90,8,FALSE),""))</f>
        <v>ザ・ビーオーシー・グループ・インコーポレーテッド</v>
      </c>
      <c r="AG162" s="176" t="str">
        <f>IF(OR(LEFT(R162)="特",LEFT(R162)="実"),VLOOKUP(R162,'証拠（JP特許）'!$B$2:$AB$299,26,FALSE),IF(AND(OR(LEFT(R162,2)="US",LEFT(R162,2)="WO",LEFT(R162,2)="GB",LEFT(R162,2)="EP",LEFT(R162,2)="DE"),OR(MID(R162,3,1)="1",MID(R162,3,1)="2",MID(R162,3,1)="3",MID(R162,3,1)="4",MID(R162,3,1)="5",MID(R162,3,1)="6",MID(R162,3,1)="7",MID(R162,3,1)="8",MID(R162,3,1)="9",MID(R162,3,1)="0",)),VLOOKUP(R162,'証拠（WW特許）'!$B$2:$M$90,12,FALSE),""))</f>
        <v>ラヴィ・ジャイン,アルバート・アイ・ラカヴァ</v>
      </c>
      <c r="AH162" s="58" t="str">
        <f>IF(OR(LEFT(R162)="特",LEFT(R162)="実"),VLOOKUP(R162,'証拠（JP特許）'!$B$2:$X$299,20,FALSE),IF(AND(OR(LEFT(R162,2)="US",LEFT(R162,2)="WO",LEFT(R162,2)="GB",LEFT(R162,2)="EP",LEFT(R162,2)="DE"),OR(MID(R162,3,1)="1",MID(R162,3,1)="2",MID(R162,3,1)="3",MID(R162,3,1)="4",MID(R162,3,1)="5",MID(R162,3,1)="6",MID(R162,3,1)="7",MID(R162,3,1)="8",MID(R162,3,1)="9",MID(R162,3,1)="0",)),VLOOKUP(R162,'証拠（WW特許）'!$B$2:$U$90,20,FALSE),""))</f>
        <v>B01D  53/04    (2006.01)</v>
      </c>
      <c r="AI162" s="58" t="str">
        <f>IF(OR(LEFT(R162)="特",LEFT(R162)="実"),VLOOKUP(R162,'証拠（JP特許）'!$B$2:$X$299,21,FALSE),"")</f>
        <v>B01D 53/04      B</v>
      </c>
      <c r="AJ162" s="58" t="str">
        <f>IF(OR(LEFT(R162)="特",LEFT(R162)="実"),VLOOKUP(R162,'証拠（JP特許）'!$B$2:$X$299,22,FALSE),"")</f>
        <v>4D012CB13,4D012CB16,4D012CA01,4D012CA03,4D012CD07,4D012CG05,4D012CH02,4D012CJ01,4D012CJ02,4D012CJ03,4D012CJ07</v>
      </c>
      <c r="AK162" s="59" t="str">
        <f>IF(OR(LEFT(R162)="特",LEFT(R162)="実"),VLOOKUP(R162,'証拠（JP特許）'!$B$2:$X$299,17,FALSE),IF(AND(OR(LEFT(R162,2)="US",LEFT(R162,2)="WO",LEFT(R162,2)="GB",LEFT(R162,2)="EP",LEFT(R162,2)="DE"),OR(MID(R162,3,1)="1",MID(R162,3,1)="2",MID(R162,3,1)="3",MID(R162,3,1)="4",MID(R162,3,1)="5",MID(R162,3,1)="6",MID(R162,3,1)="7",MID(R162,3,1)="8",MID(R162,3,1)="9",MID(R162,3,1)="0",)),VLOOKUP(R162,'証拠（WW特許）'!$B$2:$U$90,16,FALSE),""))</f>
        <v>1993.03.23</v>
      </c>
      <c r="AL162" s="58"/>
      <c r="AM162" s="58" t="s">
        <v>95</v>
      </c>
      <c r="AN162" s="58" t="s">
        <v>95</v>
      </c>
      <c r="AO162" s="58" t="str">
        <f ca="1">IF(OR(LEFT(R162)="特",LEFT(R162)="実",AND(OR(LEFT(R162,2)="US",LEFT(R162,2)="WO",LEFT(R162,2)="GB",LEFT(R162,2)="EP",LEFT(R162,2)="DE"),OR(MID(R162,3,1)="1",MID(R162,3,1)="2",MID(R162,3,1)="3",MID(R162,3,1)="4",MID(R162,3,1)="5",MID(R162,3,1)="6",MID(R162,3,1)="7",MID(R162,3,1)="8",MID(R162,3,1)="9",MID(R162,3,1)="0"))),IF(COUNTIF(INDIRECT("発明者引用!"&amp;ADDRESS(MATCH(C162,発明者引用!B$1:B$196,0),4)&amp;":"&amp;ADDRESS(MATCH(C162,発明者引用!B$1:B$196,0),17)),R162)+COUNTIF(INDIRECT("発明者引用!"&amp;ADDRESS(MATCH(C162,発明者引用!B$1:B$196,0),4)&amp;":"&amp;ADDRESS(MATCH(C162,発明者引用!B$1:B$196,0),17)),#REF!)+COUNTIF(INDIRECT("発明者引用!"&amp;ADDRESS(MATCH(C162,発明者引用!B$1:B$196,0),4)&amp;":"&amp;ADDRESS(MATCH(C162,発明者引用!B$1:B$196,0),17)),T162)&gt;0,"Yes","No"),"")</f>
        <v>No</v>
      </c>
      <c r="AP162" s="58" t="str">
        <f ca="1">IF(OR(LEFT(R162)="特",LEFT(R162)="実",AND(OR(LEFT(R162,2)="US",LEFT(R162,2)="WO",LEFT(R162,2)="GB",LEFT(R162,2)="EP",LEFT(R162,2)="DE"),OR(MID(R162,3,1)="1",MID(R162,3,1)="2",MID(R162,3,1)="3",MID(R162,3,1)="4",MID(R162,3,1)="5",MID(R162,3,1)="6",MID(R162,3,1)="7",MID(R162,3,1)="8",MID(R162,3,1)="9",MID(R162,3,1)="0"))),IF(VLOOKUP(C162,ファミリ引用特許WO!$A$2:$B$241,2,FALSE)+VLOOKUP(C162,ファミリ引用文献WO!$A$2:$C$241,3,FALSE)=0,"ISR無し",IF(COUNTIF(INDIRECT("ファミリ引用特許WO!"&amp;ADDRESS(MATCH(C162,ファミリ引用特許WO!$A$2:$A$241,0),1)&amp;":"&amp;ADDRESS(MATCH(C162,ファミリ引用特許WO!$A$2:$A$241,0),19)),R162)+COUNTIF(INDIRECT("ファミリ引用特許WO!"&amp;ADDRESS(MATCH(C162,ファミリ引用特許WO!$A$2:$A$241,0),1)&amp;":"&amp;ADDRESS(MATCH(C162,ファミリ引用特許WO!$A$2:$A$241,0),19)),S162)+COUNTIF(INDIRECT("ファミリ引用特許WO!"&amp;ADDRESS(MATCH(C162,ファミリ引用特許WO!$A$2:$A$241,0),1)&amp;":"&amp;ADDRESS(MATCH(C162,ファミリ引用特許WO!$A$2:$A$241,0),19)),T162)+COUNTIF(INDIRECT("ファミリ引用特許WO!"&amp;ADDRESS(MATCH(C162,ファミリ引用特許WO!$A$2:$A$241,0),1)&amp;":"&amp;ADDRESS(MATCH(C162,ファミリ引用特許WO!$A$2:$A$241,0),19)),W162)+COUNTIF(INDIRECT("ファミリ引用特許WO!"&amp;ADDRESS(MATCH(C162,ファミリ引用特許WO!$A$2:$A$241,0),1)&amp;":"&amp;ADDRESS(MATCH(C162,ファミリ引用特許WO!$A$2:$A$241,0),19)),Y162)&gt;0,"Yes","No")),"")</f>
        <v>Yes</v>
      </c>
      <c r="AQ162" s="55" t="str">
        <f ca="1">IF(OR(LEFT(R162)="特",LEFT(R162)="実",AND(OR(LEFT(R162,2)="US",LEFT(R162,2)="WO",LEFT(R162,2)="GB",LEFT(R162,2)="EP",LEFT(R162,2)="DE"),OR(MID(R162,3,1)="1",MID(R162,3,1)="2",MID(R162,3,1)="3",MID(R162,3,1)="4",MID(R162,3,1)="5",MID(R162,3,1)="6",MID(R162,3,1)="7",MID(R162,3,1)="8",MID(R162,3,1)="9",MID(R162,3,1)="0"))),IF(VLOOKUP(C162,'ファミリ引用特許表記修正（ex.A2→A）'!$A$2:$B$241,2,FALSE)=0,"family無し",IF(COUNTIF(INDIRECT("'ファミリ引用特許表記修正（ex.A2→A）'!"&amp;ADDRESS(MATCH(C162,'ファミリ引用特許表記修正（ex.A2→A）'!$A$2:$A$241,0),1)&amp;":"&amp;ADDRESS(MATCH(C162,'ファミリ引用特許表記修正（ex.A2→A）'!$A$2:$A$241,0),171)),R162)+COUNTIF(INDIRECT("'ファミリ引用特許表記修正（ex.A2→A）'!"&amp;ADDRESS(MATCH(C162,'ファミリ引用特許表記修正（ex.A2→A）'!$A$2:$A$241,0),1)&amp;":"&amp;ADDRESS(MATCH(C162,'ファミリ引用特許表記修正（ex.A2→A）'!$A$2:$A$241,0),171)),S162)+COUNTIF(INDIRECT("'ファミリ引用特許表記修正（ex.A2→A）'!"&amp;ADDRESS(MATCH(C162,'ファミリ引用特許表記修正（ex.A2→A）'!$A$2:$A$241,0),1)&amp;":"&amp;ADDRESS(MATCH(C162,'ファミリ引用特許表記修正（ex.A2→A）'!$A$2:$A$241,0),171)),T162)+COUNTIF(INDIRECT("'ファミリ引用特許表記修正（ex.A2→A）'!"&amp;ADDRESS(MATCH(C162,'ファミリ引用特許表記修正（ex.A2→A）'!$A$2:$A$241,0),1)&amp;":"&amp;ADDRESS(MATCH(C162,'ファミリ引用特許表記修正（ex.A2→A）'!$A$2:$A$241,0),171)),W162)+COUNTIF(INDIRECT("'ファミリ引用特許表記修正（ex.A2→A）'!"&amp;ADDRESS(MATCH(C162,'ファミリ引用特許表記修正（ex.A2→A）'!$A$2:$A$241,0),1)&amp;":"&amp;ADDRESS(MATCH(C162,'ファミリ引用特許表記修正（ex.A2→A）'!$A$2:$A$241,0),171)),Y162)&gt;0,"Yes","No")),"")</f>
        <v>Yes</v>
      </c>
      <c r="AR162" s="58" t="str">
        <f>IF(OR(LEFT(R162)="特",LEFT(R162)="実",AND(OR(LEFT(R162,2)="US",LEFT(R162,2)="WO",LEFT(R162,2)="GB",LEFT(R162,2)="EP",LEFT(R162,2)="DE"),OR(MID(R162,3,1)="1",MID(R162,3,1)="2",MID(R162,3,1)="3",MID(R162,3,1)="4",MID(R162,3,1)="5",MID(R162,3,1)="6",MID(R162,3,1)="7",MID(R162,3,1)="8",MID(R162,3,1)="9",MID(R162,3,1)="0",))),"",VLOOKUP($C162,ファミリ発明者引用文献!A$3:B$235,2,FALSE))</f>
        <v/>
      </c>
      <c r="AS162" s="55" t="str">
        <f>VLOOKUP(C162,ファミリ引用文献WO!A$2:B$241,2,FALSE)</f>
        <v/>
      </c>
      <c r="AT162" s="58" t="str">
        <f>VLOOKUP(C162,ファミリ引用文献!A$3:B$242,2,FALSE)</f>
        <v>/International Search Report for PCT/FR99/00497 dated Jun. 15, 1999./0/0/0/0/0/0/0/0/0/0/0/0/0/0/0/0/0/0/0/0/0/0/0/0/0/0/0/0/0/0/0/0/0/0/0/0/0/0/0/0/0/0/0/0/0/0/0/0/0/0/0/0/0/0/0/0/0/0/0/0/0/0/0/0/0/0/0/0/0/0/0/0/0/0/0/0/0/0/0/0/0/0/0/0/0/0/0/0/0/0/0/0/0/0/0/0/0/0/0/0/0/0/0/0/0/0/0/0/0/0/0/0/0/0/0/0/0/0/0/0/0/0/0/0/0/0/0/0/0/0/0/0/0/0/0/0/0/0/0/0/0/0/0/0/0/0/0/0/0/0/0/0/0/0/0/0/0/0/0/0/0/0/0/0/0/0/0/0/0/0/0/0/0/0</v>
      </c>
      <c r="AU162" s="58" t="str">
        <f>VLOOKUP(C162,審判データ!AH$2:BT$379,39,FALSE)</f>
        <v>AR00019835A;AU00742832B;AU00742832C;AU03258399A;BR09908607A;BR09908607B;CA02322981A;CA02322981C;CN01292722A;CN01127367C;CZ20003286A;CZ00295899B;DE69903410D;DE69903410T;DK01062022T;E000002045B;EP1062022A;EP1062022B;ES02182558T;FR02775617A;FR02775617B;IN2000000114DELW;特表2002-505942;特許04087060;MY00118219A;NO20004418A;NO00317783B;NO20004418D;PL00342878A;PL00193807B;SK13272000A;SK00285328B;TW00555587B;US7608134;WO1999046031A;ZA09901844A</v>
      </c>
      <c r="AV162" s="62" t="str">
        <f ca="1">IF(INDIRECT("審判データ!"&amp;ADDRESS(MATCH(C162,審判データ!$AH$1:$AH$379,0),32))="早期審査の対象とする","早期審査","")</f>
        <v>早期審査</v>
      </c>
      <c r="AW162" s="665" t="str">
        <f t="shared" si="11"/>
        <v>一致</v>
      </c>
      <c r="AX162" s="666" t="str">
        <f>IF(LEFT(AE162,3)="日本特",IF(LEFT(C162)="特",VLOOKUP(C162,'本件、証拠文献テーマコード'!G$2:I$376,3,FALSE),VLOOKUP(C162,'本件、証拠文献テーマコード'!B$2:I$376,8,FALSE)),"")</f>
        <v>4D012,4G066,4G073</v>
      </c>
      <c r="AY162" s="666" t="str">
        <f>IF(LEFT(AE162,3)="日本特",IF(OR(MID(R162,2,1)="開",MID(R162,2,1)="表",MID(R162,2,1)="登"),VLOOKUP(R162,'本件、証拠文献テーマコード'!C$2:I$379,7,FALSE),VLOOKUP(R162,'本件、証拠文献テーマコード'!G$2:I$379,3,FALSE)),"")</f>
        <v>4D012</v>
      </c>
      <c r="AZ162" s="54"/>
    </row>
    <row r="163" spans="1:52" ht="27" x14ac:dyDescent="0.15">
      <c r="A163" s="864" t="s">
        <v>22602</v>
      </c>
      <c r="B163" s="586" t="str">
        <f ca="1">IF(A163="",B162,INDIRECT("審判データ!"&amp;ADDRESS(MATCH(A163,審判データ!$HC$1:$HC$379,0),20))&amp;" / "&amp;INDIRECT("審判データ!"&amp;ADDRESS(MATCH(A163,審判データ!$HC$1:$HC$379,0),21)))</f>
        <v>2012 / 29-2</v>
      </c>
      <c r="C163" s="675">
        <v>4206716</v>
      </c>
      <c r="D163" s="274" t="s">
        <v>1926</v>
      </c>
      <c r="E163" s="163" t="str">
        <f ca="1">INDIRECT("審判データ!"&amp;ADDRESS(MATCH(C163,審判データ!$AH$1:$AH$379,0),55))</f>
        <v>株式会社ジェイテクト</v>
      </c>
      <c r="F163" s="43" t="str">
        <f ca="1">INDIRECT("審判データ!"&amp;ADDRESS(MATCH(C163,審判データ!$AH$1:$AH$379,0),56))</f>
        <v>曽和　正典</v>
      </c>
      <c r="G163" s="43" t="str">
        <f ca="1">INDIRECT("審判データ!"&amp;ADDRESS(MATCH(C163,審判データ!$AH$1:$AH$379,0),72))</f>
        <v>特開2004-108449;特許04206716;特開2008-292001;特許04305562;特開2009-103325;特開2011-153716</v>
      </c>
      <c r="H163" s="43" t="str">
        <f ca="1">INDIRECT("審判データ!"&amp;ADDRESS(MATCH(C163,審判データ!$AH$1:$AH$379,0),41))</f>
        <v>F16C 33/58;B60B 35/18;F16C 19/18;F16C 19/38;F16C 33/36</v>
      </c>
      <c r="I163" s="43" t="str">
        <f ca="1">INDIRECT("審判データ!"&amp;ADDRESS(MATCH(C163,審判データ!$AH$1:$AH$379,0),49))</f>
        <v>B60B  35/18@AFI(JP);F16C  19/18@AFI(JP);F16C  19/38@ALI(JP);F16C  19/50@ALI(EP);F16C  33/36@ALI(JP);F16C  33/58@ALI(JP)</v>
      </c>
      <c r="J163" s="43" t="str">
        <f ca="1">INDIRECT("審判データ!"&amp;ADDRESS(MATCH(C163,審判データ!$AH$1:$AH$379,0),51))</f>
        <v>B60B 35/18        A;F16C 33/58;F16C 19/18;F16C 19/38;F16C 33/36</v>
      </c>
      <c r="K163" s="43" t="str">
        <f ca="1">INDIRECT("審判データ!"&amp;ADDRESS(MATCH(C163,審判データ!$AH$1:$AH$379,0),53))</f>
        <v>3J101 AA03;3J101 AA16;3J101 AA25;3J101 AA32;3J101 AA43;3J101 AA54;3J101 AA62;3J101 AA72;3J101 AA82;3J101 BA01;3J101 BA53;3J101 BA54;3J101 BA55;3J101 FA31;3J101 GA03;3J701 AA03;3J701 AA16;3J701 AA25;3J701 AA32;3J701 AA43;3J701 AA54;3J701 AA62;3J701 AA72;3J701 AA82;3J701 BA01;3J701 BA53;3J701 BA54;3J701 BA55;3J701 FA31;3J701 GA03;3J701 BA09;3J701 BA79;3J701 XB01;3J701 XB03;3J701 XB13;3J701 XB14;3J701 XB35;3J701 XB42;3J701 XB50</v>
      </c>
      <c r="L163" s="1004" t="s">
        <v>22603</v>
      </c>
      <c r="M163" s="982" t="s">
        <v>876</v>
      </c>
      <c r="N163" s="1006" t="s">
        <v>22604</v>
      </c>
      <c r="O163" s="1019">
        <v>0</v>
      </c>
      <c r="P163" s="1072" t="s">
        <v>22605</v>
      </c>
      <c r="Q163" s="676" t="s">
        <v>91</v>
      </c>
      <c r="R163" s="644" t="s">
        <v>1937</v>
      </c>
      <c r="S163" s="646" t="str">
        <f>IF(OR(LEFT(R163)="特",LEFT(R163)="実"),VLOOKUP(R163,'証拠（JP特許）'!$B$2:$D$299,2,FALSE),IF(AND(OR(LEFT(R163,2)="US",LEFT(R163,2)="WO",LEFT(R163,2)="GB",LEFT(R163,2)="EP",LEFT(R163,2)="DE"),OR(MID(R163,3,1)="1",MID(R163,3,1)="2",MID(R163,3,1)="3",MID(R163,3,1)="4",MID(R163,3,1)="5",MID(R163,3,1)="6",MID(R163,3,1)="7",MID(R163,3,1)="8",MID(R163,3,1)="9",MID(R163,3,1)="0")),VLOOKUP(R163,'証拠（WW特許）'!$B$2:$C$90,2,FALSE),"_"))</f>
        <v>特願昭55-80624</v>
      </c>
      <c r="T163" s="644" t="str">
        <f>IF(OR(LEFT(R163)="特",LEFT(R163)="実"),VLOOKUP(R163,'証拠（JP特許）'!$B$2:$E$299,4,FALSE),"_")</f>
        <v>_</v>
      </c>
      <c r="U163" s="694" t="s">
        <v>94</v>
      </c>
      <c r="V163" s="689" t="s">
        <v>25</v>
      </c>
      <c r="W163" s="690" t="str">
        <f t="shared" si="13"/>
        <v>JP576125A</v>
      </c>
      <c r="X163" s="691"/>
      <c r="Y163" s="691" t="str">
        <f t="shared" si="14"/>
        <v/>
      </c>
      <c r="Z163" s="91" t="str">
        <f ca="1">IF(OR(LEFT(R163)="特",LEFT(R163)="実",AND(OR(LEFT(R163,2)="US",LEFT(R163,2)="WO",LEFT(R163,2)="GB",LEFT(R163,2)="EP",LEFT(R163,2)="DE"),OR(MID(R163,3,1)="1",MID(R163,3,1)="2",MID(R163,3,1)="3",MID(R163,3,1)="4",MID(R163,3,1)="5",MID(R163,3,1)="6",MID(R163,3,1)="7",MID(R163,3,1)="8",MID(R163,3,1)="9",MID(R163,3,1)="0",))),IF(COUNTIF(INDIRECT("拒絶理由・拒絶査定・異議申立!"&amp;ADDRESS(MATCH(C163,拒絶理由・拒絶査定・異議申立!B$1:B$1000,0),3)&amp;":"&amp;ADDRESS(MATCH(C163,拒絶理由・拒絶査定・異議申立!B$1:B$1000,0),50)),R163)+COUNTIF(INDIRECT("拒絶理由・拒絶査定・異議申立!"&amp;ADDRESS(MATCH(C163,拒絶理由・拒絶査定・異議申立!B$1:B$1000,0),3)&amp;":"&amp;ADDRESS(MATCH(C163,拒絶理由・拒絶査定・異議申立!B$1:B$1000,0),50)),T163)&gt;0,"Yes","No"),"")</f>
        <v>Yes</v>
      </c>
      <c r="AA163" s="92" t="str">
        <f ca="1">IF(OR(LEFT(R163)="特",LEFT(R163)="実",AND(OR(LEFT(R163,2)="US",LEFT(R163,2)="WO",LEFT(R163,2)="GB",LEFT(R163,2)="EP",LEFT(R163,2)="DE"),OR(MID(R163,3,1)="1",MID(R163,3,1)="2",MID(R163,3,1)="3",MID(R163,3,1)="4",MID(R163,3,1)="5",MID(R163,3,1)="6",MID(R163,3,1)="7",MID(R163,3,1)="8",MID(R163,3,1)="9",MID(R163,3,1)="0",))),IF(COUNTIF(INDIRECT("先行技術調査・登録査定!"&amp;ADDRESS(MATCH(C163,先行技術調査・登録査定!B$1:B$1000,0),3)&amp;":"&amp;ADDRESS(MATCH(C163,先行技術調査・登録査定!B$1:B$1000,0),49)),R163)+COUNTIF(INDIRECT("先行技術調査・登録査定!"&amp;ADDRESS(MATCH(C163,先行技術調査・登録査定!B$1:B$1000,0),3)&amp;":"&amp;ADDRESS(MATCH(C163,先行技術調査・登録査定!B$1:B$1000,0),49)),T163)&gt;0,"Yes","No"),"")</f>
        <v>Yes</v>
      </c>
      <c r="AB163" s="169" t="str">
        <f t="shared" ca="1" si="15"/>
        <v>No</v>
      </c>
      <c r="AC163" s="94" t="str">
        <f>IF(OR(LEFT(R163)="特",LEFT(R163)="実",AND(OR(LEFT(R163,2)="US",LEFT(R163,2)="WO",LEFT(R163,2)="GB",LEFT(R163,2)="EP",LEFT(R163,2)="DE"),OR(MID(R163,3,1)="1",MID(R163,3,1)="2",MID(R163,3,1)="3",MID(R163,3,1)="4",MID(R163,3,1)="5",MID(R163,3,1)="6",MID(R163,3,1)="7",MID(R163,3,1)="8",MID(R163,3,1)="9",MID(R163,3,1)="0",))),"",VLOOKUP($C163,非特許文献リスト!$A$2:$C$196,2,FALSE))</f>
        <v/>
      </c>
      <c r="AD163" s="95" t="str">
        <f>IF(OR(LEFT(R163)="特",LEFT(R163)="実",AND(OR(LEFT(R163,2)="US",LEFT(R163,2)="WO",LEFT(R163,2)="GB",LEFT(R163,2)="EP",LEFT(R163,2)="DE"),OR(MID(R163,3,1)="1",MID(R163,3,1)="2",MID(R163,3,1)="3",MID(R163,3,1)="4",MID(R163,3,1)="5",MID(R163,3,1)="6",MID(R163,3,1)="7",MID(R163,3,1)="8",MID(R163,3,1)="9",MID(R163,3,1)="0",))),"",VLOOKUP($C163,非特許文献リスト!$A$2:$C$196,3,FALSE))</f>
        <v/>
      </c>
      <c r="AE163" s="175" t="str">
        <f t="shared" si="12"/>
        <v>日本特許文献</v>
      </c>
      <c r="AF163" s="176" t="str">
        <f>IF(OR(LEFT(R163)="特",LEFT(R163)="実"),VLOOKUP(R163,'証拠（JP特許）'!$B$2:$AB$299,10,FALSE),IF(AND(OR(LEFT(R163,2)="US",LEFT(R163,2)="WO",LEFT(R163,2)="GB",LEFT(R163,2)="EP",LEFT(R163,2)="DE"),OR(MID(R163,3,1)="1",MID(R163,3,1)="2",MID(R163,3,1)="3",MID(R163,3,1)="4",MID(R163,3,1)="5",MID(R163,3,1)="6",MID(R163,3,1)="7",MID(R163,3,1)="8",MID(R163,3,1)="9",MID(R163,3,1)="0",)),VLOOKUP(R163,'証拠（WW特許）'!$B$2:$M$90,8,FALSE),""))</f>
        <v>株式会社不二越</v>
      </c>
      <c r="AG163" s="176" t="str">
        <f>IF(OR(LEFT(R163)="特",LEFT(R163)="実"),VLOOKUP(R163,'証拠（JP特許）'!$B$2:$AB$299,26,FALSE),IF(AND(OR(LEFT(R163,2)="US",LEFT(R163,2)="WO",LEFT(R163,2)="GB",LEFT(R163,2)="EP",LEFT(R163,2)="DE"),OR(MID(R163,3,1)="1",MID(R163,3,1)="2",MID(R163,3,1)="3",MID(R163,3,1)="4",MID(R163,3,1)="5",MID(R163,3,1)="6",MID(R163,3,1)="7",MID(R163,3,1)="8",MID(R163,3,1)="9",MID(R163,3,1)="0",)),VLOOKUP(R163,'証拠（WW特許）'!$B$2:$M$90,12,FALSE),""))</f>
        <v>平田　実,武田　「つたえ」</v>
      </c>
      <c r="AH163" s="58" t="str">
        <f>IF(OR(LEFT(R163)="特",LEFT(R163)="実"),VLOOKUP(R163,'証拠（JP特許）'!$B$2:$X$299,20,FALSE),IF(AND(OR(LEFT(R163,2)="US",LEFT(R163,2)="WO",LEFT(R163,2)="GB",LEFT(R163,2)="EP",LEFT(R163,2)="DE"),OR(MID(R163,3,1)="1",MID(R163,3,1)="2",MID(R163,3,1)="3",MID(R163,3,1)="4",MID(R163,3,1)="5",MID(R163,3,1)="6",MID(R163,3,1)="7",MID(R163,3,1)="8",MID(R163,3,1)="9",MID(R163,3,1)="0",)),VLOOKUP(R163,'証拠（WW特許）'!$B$2:$U$90,20,FALSE),""))</f>
        <v>F16C  19/18    (2006.01),F16C  43/04    (2006.01)</v>
      </c>
      <c r="AI163" s="58" t="str">
        <f>IF(OR(LEFT(R163)="特",LEFT(R163)="実"),VLOOKUP(R163,'証拠（JP特許）'!$B$2:$X$299,21,FALSE),"")</f>
        <v xml:space="preserve">F16C 19/18       ,F16C 43/04       </v>
      </c>
      <c r="AJ163" s="58" t="str">
        <f>IF(OR(LEFT(R163)="特",LEFT(R163)="実"),VLOOKUP(R163,'証拠（JP特許）'!$B$2:$X$299,22,FALSE),"")</f>
        <v>3J017HA02,3J017HA03,3J101GA02,3J101AA02,3J101AA32,3J101AA43,3J101AA54,3J101AA62,3J101BA22,3J101BA25,3J101BA34,3J101BA44,3J101BA50,3J101BA53,3J101BA54,3J101BA56,3J101BA57,3J101BA64,3J101BA73,3J101CA14,3J101DA16,3J101EA36,3J101EA63,3J101FA04,3J101FA13,3J101FA15,3J101FA31,3J101FA60,3J701AA02,3J701AA32,3J701AA43,3J701AA54,3J701AA62,3J701BA22,3J701BA25,3J701BA34,3J701BA44,3J701BA50,3J701BA53,3J701BA54,3J701BA56,3J701BA57,3J701BA64,3J701BA73,3J701CA14,3J701DA16,3J701EA36,3J701EA63,3J701FA04,3J701FA13,3J701FA15,3J701FA31,3J701FA60,3J701GA02,3J117HA02,3J117HA03,3J701BA09,3J701BA69,3J701XB03,3J701XB12,3J701XB50</v>
      </c>
      <c r="AK163" s="59" t="str">
        <f>IF(OR(LEFT(R163)="特",LEFT(R163)="実"),VLOOKUP(R163,'証拠（JP特許）'!$B$2:$X$299,17,FALSE),IF(AND(OR(LEFT(R163,2)="US",LEFT(R163,2)="WO",LEFT(R163,2)="GB",LEFT(R163,2)="EP",LEFT(R163,2)="DE"),OR(MID(R163,3,1)="1",MID(R163,3,1)="2",MID(R163,3,1)="3",MID(R163,3,1)="4",MID(R163,3,1)="5",MID(R163,3,1)="6",MID(R163,3,1)="7",MID(R163,3,1)="8",MID(R163,3,1)="9",MID(R163,3,1)="0",)),VLOOKUP(R163,'証拠（WW特許）'!$B$2:$U$90,16,FALSE),""))</f>
        <v>1982.01.13</v>
      </c>
      <c r="AL163" s="58"/>
      <c r="AM163" s="58" t="s">
        <v>95</v>
      </c>
      <c r="AN163" s="58" t="s">
        <v>95</v>
      </c>
      <c r="AO163" s="58" t="str">
        <f ca="1">IF(OR(LEFT(R163)="特",LEFT(R163)="実",AND(OR(LEFT(R163,2)="US",LEFT(R163,2)="WO",LEFT(R163,2)="GB",LEFT(R163,2)="EP",LEFT(R163,2)="DE"),OR(MID(R163,3,1)="1",MID(R163,3,1)="2",MID(R163,3,1)="3",MID(R163,3,1)="4",MID(R163,3,1)="5",MID(R163,3,1)="6",MID(R163,3,1)="7",MID(R163,3,1)="8",MID(R163,3,1)="9",MID(R163,3,1)="0"))),IF(COUNTIF(INDIRECT("発明者引用!"&amp;ADDRESS(MATCH(C163,発明者引用!B$1:B$196,0),4)&amp;":"&amp;ADDRESS(MATCH(C163,発明者引用!B$1:B$196,0),17)),R163)+COUNTIF(INDIRECT("発明者引用!"&amp;ADDRESS(MATCH(C163,発明者引用!B$1:B$196,0),4)&amp;":"&amp;ADDRESS(MATCH(C163,発明者引用!B$1:B$196,0),17)),#REF!)+COUNTIF(INDIRECT("発明者引用!"&amp;ADDRESS(MATCH(C163,発明者引用!B$1:B$196,0),4)&amp;":"&amp;ADDRESS(MATCH(C163,発明者引用!B$1:B$196,0),17)),T163)&gt;0,"Yes","No"),"")</f>
        <v>No</v>
      </c>
      <c r="AP163" s="58" t="str">
        <f ca="1">IF(OR(LEFT(R163)="特",LEFT(R163)="実",AND(OR(LEFT(R163,2)="US",LEFT(R163,2)="WO",LEFT(R163,2)="GB",LEFT(R163,2)="EP",LEFT(R163,2)="DE"),OR(MID(R163,3,1)="1",MID(R163,3,1)="2",MID(R163,3,1)="3",MID(R163,3,1)="4",MID(R163,3,1)="5",MID(R163,3,1)="6",MID(R163,3,1)="7",MID(R163,3,1)="8",MID(R163,3,1)="9",MID(R163,3,1)="0"))),IF(VLOOKUP(C163,ファミリ引用特許WO!$A$2:$B$241,2,FALSE)+VLOOKUP(C163,ファミリ引用文献WO!$A$2:$C$241,3,FALSE)=0,"ISR無し",IF(COUNTIF(INDIRECT("ファミリ引用特許WO!"&amp;ADDRESS(MATCH(C163,ファミリ引用特許WO!$A$2:$A$241,0),1)&amp;":"&amp;ADDRESS(MATCH(C163,ファミリ引用特許WO!$A$2:$A$241,0),19)),R163)+COUNTIF(INDIRECT("ファミリ引用特許WO!"&amp;ADDRESS(MATCH(C163,ファミリ引用特許WO!$A$2:$A$241,0),1)&amp;":"&amp;ADDRESS(MATCH(C163,ファミリ引用特許WO!$A$2:$A$241,0),19)),S163)+COUNTIF(INDIRECT("ファミリ引用特許WO!"&amp;ADDRESS(MATCH(C163,ファミリ引用特許WO!$A$2:$A$241,0),1)&amp;":"&amp;ADDRESS(MATCH(C163,ファミリ引用特許WO!$A$2:$A$241,0),19)),T163)+COUNTIF(INDIRECT("ファミリ引用特許WO!"&amp;ADDRESS(MATCH(C163,ファミリ引用特許WO!$A$2:$A$241,0),1)&amp;":"&amp;ADDRESS(MATCH(C163,ファミリ引用特許WO!$A$2:$A$241,0),19)),W163)+COUNTIF(INDIRECT("ファミリ引用特許WO!"&amp;ADDRESS(MATCH(C163,ファミリ引用特許WO!$A$2:$A$241,0),1)&amp;":"&amp;ADDRESS(MATCH(C163,ファミリ引用特許WO!$A$2:$A$241,0),19)),Y163)&gt;0,"Yes","No")),"")</f>
        <v>ISR無し</v>
      </c>
      <c r="AQ163" s="55" t="str">
        <f ca="1">IF(OR(LEFT(R163)="特",LEFT(R163)="実",AND(OR(LEFT(R163,2)="US",LEFT(R163,2)="WO",LEFT(R163,2)="GB",LEFT(R163,2)="EP",LEFT(R163,2)="DE"),OR(MID(R163,3,1)="1",MID(R163,3,1)="2",MID(R163,3,1)="3",MID(R163,3,1)="4",MID(R163,3,1)="5",MID(R163,3,1)="6",MID(R163,3,1)="7",MID(R163,3,1)="8",MID(R163,3,1)="9",MID(R163,3,1)="0"))),IF(VLOOKUP(C163,'ファミリ引用特許表記修正（ex.A2→A）'!$A$2:$B$241,2,FALSE)=0,"family無し",IF(COUNTIF(INDIRECT("'ファミリ引用特許表記修正（ex.A2→A）'!"&amp;ADDRESS(MATCH(C163,'ファミリ引用特許表記修正（ex.A2→A）'!$A$2:$A$241,0),1)&amp;":"&amp;ADDRESS(MATCH(C163,'ファミリ引用特許表記修正（ex.A2→A）'!$A$2:$A$241,0),171)),R163)+COUNTIF(INDIRECT("'ファミリ引用特許表記修正（ex.A2→A）'!"&amp;ADDRESS(MATCH(C163,'ファミリ引用特許表記修正（ex.A2→A）'!$A$2:$A$241,0),1)&amp;":"&amp;ADDRESS(MATCH(C163,'ファミリ引用特許表記修正（ex.A2→A）'!$A$2:$A$241,0),171)),S163)+COUNTIF(INDIRECT("'ファミリ引用特許表記修正（ex.A2→A）'!"&amp;ADDRESS(MATCH(C163,'ファミリ引用特許表記修正（ex.A2→A）'!$A$2:$A$241,0),1)&amp;":"&amp;ADDRESS(MATCH(C163,'ファミリ引用特許表記修正（ex.A2→A）'!$A$2:$A$241,0),171)),T163)+COUNTIF(INDIRECT("'ファミリ引用特許表記修正（ex.A2→A）'!"&amp;ADDRESS(MATCH(C163,'ファミリ引用特許表記修正（ex.A2→A）'!$A$2:$A$241,0),1)&amp;":"&amp;ADDRESS(MATCH(C163,'ファミリ引用特許表記修正（ex.A2→A）'!$A$2:$A$241,0),171)),W163)+COUNTIF(INDIRECT("'ファミリ引用特許表記修正（ex.A2→A）'!"&amp;ADDRESS(MATCH(C163,'ファミリ引用特許表記修正（ex.A2→A）'!$A$2:$A$241,0),1)&amp;":"&amp;ADDRESS(MATCH(C163,'ファミリ引用特許表記修正（ex.A2→A）'!$A$2:$A$241,0),171)),Y163)&gt;0,"Yes","No")),"")</f>
        <v>Yes</v>
      </c>
      <c r="AR163" s="58" t="str">
        <f>IF(OR(LEFT(R163)="特",LEFT(R163)="実",AND(OR(LEFT(R163,2)="US",LEFT(R163,2)="WO",LEFT(R163,2)="GB",LEFT(R163,2)="EP",LEFT(R163,2)="DE"),OR(MID(R163,3,1)="1",MID(R163,3,1)="2",MID(R163,3,1)="3",MID(R163,3,1)="4",MID(R163,3,1)="5",MID(R163,3,1)="6",MID(R163,3,1)="7",MID(R163,3,1)="8",MID(R163,3,1)="9",MID(R163,3,1)="0",))),"",VLOOKUP($C163,ファミリ発明者引用文献!A$3:B$235,2,FALSE))</f>
        <v/>
      </c>
      <c r="AS163" s="55" t="str">
        <f>VLOOKUP(C163,ファミリ引用文献WO!A$2:B$241,2,FALSE)</f>
        <v/>
      </c>
      <c r="AT163" s="58" t="str">
        <f>VLOOKUP(C163,ファミリ引用文献!A$3:B$242,2,FALSE)</f>
        <v/>
      </c>
      <c r="AU163" s="58" t="str">
        <f>VLOOKUP(C163,審判データ!AH$2:BT$379,39,FALSE)</f>
        <v>特開2004-108449;特許04206716;特開2008-292001;特許04305562;特開2009-103325;特開2011-153716</v>
      </c>
      <c r="AV163" s="62" t="str">
        <f ca="1">IF(INDIRECT("審判データ!"&amp;ADDRESS(MATCH(C163,審判データ!$AH$1:$AH$379,0),32))="早期審査の対象とする","早期審査","")</f>
        <v/>
      </c>
      <c r="AW163" s="665" t="str">
        <f t="shared" si="11"/>
        <v>不一致</v>
      </c>
      <c r="AX163" s="666" t="str">
        <f>IF(LEFT(AE163,3)="日本特",IF(LEFT(C163)="特",VLOOKUP(C163,'本件、証拠文献テーマコード'!G$2:I$376,3,FALSE),VLOOKUP(C163,'本件、証拠文献テーマコード'!B$2:I$376,8,FALSE)),"")</f>
        <v>3D029,3J101,3J701</v>
      </c>
      <c r="AY163" s="666" t="str">
        <f>IF(LEFT(AE163,3)="日本特",IF(OR(MID(R163,2,1)="開",MID(R163,2,1)="表",MID(R163,2,1)="登"),VLOOKUP(R163,'本件、証拠文献テーマコード'!C$2:I$379,7,FALSE),VLOOKUP(R163,'本件、証拠文献テーマコード'!G$2:I$379,3,FALSE)),"")</f>
        <v>3J101,3J017,3J701,3J117</v>
      </c>
      <c r="AZ163" s="54"/>
    </row>
    <row r="164" spans="1:52" ht="27" x14ac:dyDescent="0.15">
      <c r="A164" s="865"/>
      <c r="B164" s="586" t="str">
        <f ca="1">IF(A164="",B163,INDIRECT("審判データ!"&amp;ADDRESS(MATCH(A164,審判データ!$HC$1:$HC$379,0),20))&amp;" / "&amp;INDIRECT("審判データ!"&amp;ADDRESS(MATCH(A164,審判データ!$HC$1:$HC$379,0),21)))</f>
        <v>2012 / 29-2</v>
      </c>
      <c r="C164" s="692">
        <v>4206716</v>
      </c>
      <c r="D164" s="320" t="s">
        <v>1926</v>
      </c>
      <c r="E164" s="163" t="str">
        <f ca="1">INDIRECT("審判データ!"&amp;ADDRESS(MATCH(C164,審判データ!$AH$1:$AH$379,0),55))</f>
        <v>株式会社ジェイテクト</v>
      </c>
      <c r="F164" s="43" t="str">
        <f ca="1">INDIRECT("審判データ!"&amp;ADDRESS(MATCH(C164,審判データ!$AH$1:$AH$379,0),56))</f>
        <v>曽和　正典</v>
      </c>
      <c r="G164" s="43" t="str">
        <f ca="1">INDIRECT("審判データ!"&amp;ADDRESS(MATCH(C164,審判データ!$AH$1:$AH$379,0),72))</f>
        <v>特開2004-108449;特許04206716;特開2008-292001;特許04305562;特開2009-103325;特開2011-153716</v>
      </c>
      <c r="H164" s="43" t="str">
        <f ca="1">INDIRECT("審判データ!"&amp;ADDRESS(MATCH(C164,審判データ!$AH$1:$AH$379,0),41))</f>
        <v>F16C 33/58;B60B 35/18;F16C 19/18;F16C 19/38;F16C 33/36</v>
      </c>
      <c r="I164" s="43" t="str">
        <f ca="1">INDIRECT("審判データ!"&amp;ADDRESS(MATCH(C164,審判データ!$AH$1:$AH$379,0),49))</f>
        <v>B60B  35/18@AFI(JP);F16C  19/18@AFI(JP);F16C  19/38@ALI(JP);F16C  19/50@ALI(EP);F16C  33/36@ALI(JP);F16C  33/58@ALI(JP)</v>
      </c>
      <c r="J164" s="43" t="str">
        <f ca="1">INDIRECT("審判データ!"&amp;ADDRESS(MATCH(C164,審判データ!$AH$1:$AH$379,0),51))</f>
        <v>B60B 35/18        A;F16C 33/58;F16C 19/18;F16C 19/38;F16C 33/36</v>
      </c>
      <c r="K164" s="43" t="str">
        <f ca="1">INDIRECT("審判データ!"&amp;ADDRESS(MATCH(C164,審判データ!$AH$1:$AH$379,0),53))</f>
        <v>3J101 AA03;3J101 AA16;3J101 AA25;3J101 AA32;3J101 AA43;3J101 AA54;3J101 AA62;3J101 AA72;3J101 AA82;3J101 BA01;3J101 BA53;3J101 BA54;3J101 BA55;3J101 FA31;3J101 GA03;3J701 AA03;3J701 AA16;3J701 AA25;3J701 AA32;3J701 AA43;3J701 AA54;3J701 AA62;3J701 AA72;3J701 AA82;3J701 BA01;3J701 BA53;3J701 BA54;3J701 BA55;3J701 FA31;3J701 GA03;3J701 BA09;3J701 BA79;3J701 XB01;3J701 XB03;3J701 XB13;3J701 XB14;3J701 XB35;3J701 XB42;3J701 XB50</v>
      </c>
      <c r="L164" s="1013"/>
      <c r="M164" s="983"/>
      <c r="N164" s="1014"/>
      <c r="O164" s="1040"/>
      <c r="P164" s="1073"/>
      <c r="Q164" s="676" t="s">
        <v>118</v>
      </c>
      <c r="R164" s="644" t="s">
        <v>22606</v>
      </c>
      <c r="S164" s="646" t="str">
        <f>IF(OR(LEFT(R164)="特",LEFT(R164)="実"),VLOOKUP(R164,'証拠（JP特許）'!$B$2:$D$299,2,FALSE),IF(AND(OR(LEFT(R164,2)="US",LEFT(R164,2)="WO",LEFT(R164,2)="GB",LEFT(R164,2)="EP",LEFT(R164,2)="DE"),OR(MID(R164,3,1)="1",MID(R164,3,1)="2",MID(R164,3,1)="3",MID(R164,3,1)="4",MID(R164,3,1)="5",MID(R164,3,1)="6",MID(R164,3,1)="7",MID(R164,3,1)="8",MID(R164,3,1)="9",MID(R164,3,1)="0")),VLOOKUP(R164,'証拠（WW特許）'!$B$2:$C$90,2,FALSE),"_"))</f>
        <v>US88797092A</v>
      </c>
      <c r="T164" s="644" t="str">
        <f>IF(OR(LEFT(R164)="特",LEFT(R164)="実"),VLOOKUP(R164,'証拠（JP特許）'!$B$2:$E$299,4,FALSE),"_")</f>
        <v>_</v>
      </c>
      <c r="U164" s="694" t="s">
        <v>94</v>
      </c>
      <c r="V164" s="689" t="s">
        <v>25</v>
      </c>
      <c r="W164" s="690" t="str">
        <f t="shared" si="13"/>
        <v/>
      </c>
      <c r="X164" s="691"/>
      <c r="Y164" s="691" t="str">
        <f t="shared" si="14"/>
        <v>US5226737B</v>
      </c>
      <c r="Z164" s="91" t="str">
        <f ca="1">IF(OR(LEFT(R164)="特",LEFT(R164)="実",AND(OR(LEFT(R164,2)="US",LEFT(R164,2)="WO",LEFT(R164,2)="GB",LEFT(R164,2)="EP",LEFT(R164,2)="DE"),OR(MID(R164,3,1)="1",MID(R164,3,1)="2",MID(R164,3,1)="3",MID(R164,3,1)="4",MID(R164,3,1)="5",MID(R164,3,1)="6",MID(R164,3,1)="7",MID(R164,3,1)="8",MID(R164,3,1)="9",MID(R164,3,1)="0",))),IF(COUNTIF(INDIRECT("拒絶理由・拒絶査定・異議申立!"&amp;ADDRESS(MATCH(C164,拒絶理由・拒絶査定・異議申立!B$1:B$1000,0),3)&amp;":"&amp;ADDRESS(MATCH(C164,拒絶理由・拒絶査定・異議申立!B$1:B$1000,0),50)),R164)+COUNTIF(INDIRECT("拒絶理由・拒絶査定・異議申立!"&amp;ADDRESS(MATCH(C164,拒絶理由・拒絶査定・異議申立!B$1:B$1000,0),3)&amp;":"&amp;ADDRESS(MATCH(C164,拒絶理由・拒絶査定・異議申立!B$1:B$1000,0),50)),T164)&gt;0,"Yes","No"),"")</f>
        <v>No</v>
      </c>
      <c r="AA164" s="92" t="str">
        <f ca="1">IF(OR(LEFT(R164)="特",LEFT(R164)="実",AND(OR(LEFT(R164,2)="US",LEFT(R164,2)="WO",LEFT(R164,2)="GB",LEFT(R164,2)="EP",LEFT(R164,2)="DE"),OR(MID(R164,3,1)="1",MID(R164,3,1)="2",MID(R164,3,1)="3",MID(R164,3,1)="4",MID(R164,3,1)="5",MID(R164,3,1)="6",MID(R164,3,1)="7",MID(R164,3,1)="8",MID(R164,3,1)="9",MID(R164,3,1)="0",))),IF(COUNTIF(INDIRECT("先行技術調査・登録査定!"&amp;ADDRESS(MATCH(C164,先行技術調査・登録査定!B$1:B$1000,0),3)&amp;":"&amp;ADDRESS(MATCH(C164,先行技術調査・登録査定!B$1:B$1000,0),49)),R164)+COUNTIF(INDIRECT("先行技術調査・登録査定!"&amp;ADDRESS(MATCH(C164,先行技術調査・登録査定!B$1:B$1000,0),3)&amp;":"&amp;ADDRESS(MATCH(C164,先行技術調査・登録査定!B$1:B$1000,0),49)),T164)&gt;0,"Yes","No"),"")</f>
        <v>No</v>
      </c>
      <c r="AB164" s="169" t="str">
        <f t="shared" ca="1" si="15"/>
        <v>Yes</v>
      </c>
      <c r="AC164" s="94" t="str">
        <f>IF(OR(LEFT(R164)="特",LEFT(R164)="実",AND(OR(LEFT(R164,2)="US",LEFT(R164,2)="WO",LEFT(R164,2)="GB",LEFT(R164,2)="EP",LEFT(R164,2)="DE"),OR(MID(R164,3,1)="1",MID(R164,3,1)="2",MID(R164,3,1)="3",MID(R164,3,1)="4",MID(R164,3,1)="5",MID(R164,3,1)="6",MID(R164,3,1)="7",MID(R164,3,1)="8",MID(R164,3,1)="9",MID(R164,3,1)="0",))),"",VLOOKUP($C164,非特許文献リスト!$A$2:$C$196,2,FALSE))</f>
        <v/>
      </c>
      <c r="AD164" s="95" t="str">
        <f>IF(OR(LEFT(R164)="特",LEFT(R164)="実",AND(OR(LEFT(R164,2)="US",LEFT(R164,2)="WO",LEFT(R164,2)="GB",LEFT(R164,2)="EP",LEFT(R164,2)="DE"),OR(MID(R164,3,1)="1",MID(R164,3,1)="2",MID(R164,3,1)="3",MID(R164,3,1)="4",MID(R164,3,1)="5",MID(R164,3,1)="6",MID(R164,3,1)="7",MID(R164,3,1)="8",MID(R164,3,1)="9",MID(R164,3,1)="0",))),"",VLOOKUP($C164,非特許文献リスト!$A$2:$C$196,3,FALSE))</f>
        <v/>
      </c>
      <c r="AE164" s="175" t="str">
        <f t="shared" si="12"/>
        <v>外国特許文献</v>
      </c>
      <c r="AF164" s="176" t="str">
        <f>IF(OR(LEFT(R164)="特",LEFT(R164)="実"),VLOOKUP(R164,'証拠（JP特許）'!$B$2:$AB$299,10,FALSE),IF(AND(OR(LEFT(R164,2)="US",LEFT(R164,2)="WO",LEFT(R164,2)="GB",LEFT(R164,2)="EP",LEFT(R164,2)="DE"),OR(MID(R164,3,1)="1",MID(R164,3,1)="2",MID(R164,3,1)="3",MID(R164,3,1)="4",MID(R164,3,1)="5",MID(R164,3,1)="6",MID(R164,3,1)="7",MID(R164,3,1)="8",MID(R164,3,1)="9",MID(R164,3,1)="0",)),VLOOKUP(R164,'証拠（WW特許）'!$B$2:$M$90,8,FALSE),""))</f>
        <v>GENERAL MOTORS CORPORATION, A CORP. OF DELAWARE</v>
      </c>
      <c r="AG164" s="176" t="str">
        <f>IF(OR(LEFT(R164)="特",LEFT(R164)="実"),VLOOKUP(R164,'証拠（JP特許）'!$B$2:$AB$299,26,FALSE),IF(AND(OR(LEFT(R164,2)="US",LEFT(R164,2)="WO",LEFT(R164,2)="GB",LEFT(R164,2)="EP",LEFT(R164,2)="DE"),OR(MID(R164,3,1)="1",MID(R164,3,1)="2",MID(R164,3,1)="3",MID(R164,3,1)="4",MID(R164,3,1)="5",MID(R164,3,1)="6",MID(R164,3,1)="7",MID(R164,3,1)="8",MID(R164,3,1)="9",MID(R164,3,1)="0",)),VLOOKUP(R164,'証拠（WW特許）'!$B$2:$M$90,12,FALSE),""))</f>
        <v>Sandy, Jr. William M.</v>
      </c>
      <c r="AH164" s="58" t="str">
        <f>IF(OR(LEFT(R164)="特",LEFT(R164)="実"),VLOOKUP(R164,'証拠（JP特許）'!$B$2:$X$299,20,FALSE),IF(AND(OR(LEFT(R164,2)="US",LEFT(R164,2)="WO",LEFT(R164,2)="GB",LEFT(R164,2)="EP",LEFT(R164,2)="DE"),OR(MID(R164,3,1)="1",MID(R164,3,1)="2",MID(R164,3,1)="3",MID(R164,3,1)="4",MID(R164,3,1)="5",MID(R164,3,1)="6",MID(R164,3,1)="7",MID(R164,3,1)="8",MID(R164,3,1)="9",MID(R164,3,1)="0",)),VLOOKUP(R164,'証拠（WW特許）'!$B$2:$U$90,20,FALSE),""))</f>
        <v>F16C  19/08</v>
      </c>
      <c r="AI164" s="58" t="str">
        <f>IF(OR(LEFT(R164)="特",LEFT(R164)="実"),VLOOKUP(R164,'証拠（JP特許）'!$B$2:$X$299,21,FALSE),"")</f>
        <v/>
      </c>
      <c r="AJ164" s="58" t="str">
        <f>IF(OR(LEFT(R164)="特",LEFT(R164)="実"),VLOOKUP(R164,'証拠（JP特許）'!$B$2:$X$299,22,FALSE),"")</f>
        <v/>
      </c>
      <c r="AK164" s="59">
        <f>IF(OR(LEFT(R164)="特",LEFT(R164)="実"),VLOOKUP(R164,'証拠（JP特許）'!$B$2:$X$299,17,FALSE),IF(AND(OR(LEFT(R164,2)="US",LEFT(R164,2)="WO",LEFT(R164,2)="GB",LEFT(R164,2)="EP",LEFT(R164,2)="DE"),OR(MID(R164,3,1)="1",MID(R164,3,1)="2",MID(R164,3,1)="3",MID(R164,3,1)="4",MID(R164,3,1)="5",MID(R164,3,1)="6",MID(R164,3,1)="7",MID(R164,3,1)="8",MID(R164,3,1)="9",MID(R164,3,1)="0",)),VLOOKUP(R164,'証拠（WW特許）'!$B$2:$U$90,16,FALSE),""))</f>
        <v>34163</v>
      </c>
      <c r="AL164" s="58"/>
      <c r="AM164" s="58" t="s">
        <v>95</v>
      </c>
      <c r="AN164" s="58" t="s">
        <v>95</v>
      </c>
      <c r="AO164" s="58" t="str">
        <f ca="1">IF(OR(LEFT(R164)="特",LEFT(R164)="実",AND(OR(LEFT(R164,2)="US",LEFT(R164,2)="WO",LEFT(R164,2)="GB",LEFT(R164,2)="EP",LEFT(R164,2)="DE"),OR(MID(R164,3,1)="1",MID(R164,3,1)="2",MID(R164,3,1)="3",MID(R164,3,1)="4",MID(R164,3,1)="5",MID(R164,3,1)="6",MID(R164,3,1)="7",MID(R164,3,1)="8",MID(R164,3,1)="9",MID(R164,3,1)="0"))),IF(COUNTIF(INDIRECT("発明者引用!"&amp;ADDRESS(MATCH(C164,発明者引用!B$1:B$196,0),4)&amp;":"&amp;ADDRESS(MATCH(C164,発明者引用!B$1:B$196,0),17)),R164)+COUNTIF(INDIRECT("発明者引用!"&amp;ADDRESS(MATCH(C164,発明者引用!B$1:B$196,0),4)&amp;":"&amp;ADDRESS(MATCH(C164,発明者引用!B$1:B$196,0),17)),#REF!)+COUNTIF(INDIRECT("発明者引用!"&amp;ADDRESS(MATCH(C164,発明者引用!B$1:B$196,0),4)&amp;":"&amp;ADDRESS(MATCH(C164,発明者引用!B$1:B$196,0),17)),T164)&gt;0,"Yes","No"),"")</f>
        <v>No</v>
      </c>
      <c r="AP164" s="58" t="str">
        <f ca="1">IF(OR(LEFT(R164)="特",LEFT(R164)="実",AND(OR(LEFT(R164,2)="US",LEFT(R164,2)="WO",LEFT(R164,2)="GB",LEFT(R164,2)="EP",LEFT(R164,2)="DE"),OR(MID(R164,3,1)="1",MID(R164,3,1)="2",MID(R164,3,1)="3",MID(R164,3,1)="4",MID(R164,3,1)="5",MID(R164,3,1)="6",MID(R164,3,1)="7",MID(R164,3,1)="8",MID(R164,3,1)="9",MID(R164,3,1)="0"))),IF(VLOOKUP(C164,ファミリ引用特許WO!$A$2:$B$241,2,FALSE)+VLOOKUP(C164,ファミリ引用文献WO!$A$2:$C$241,3,FALSE)=0,"ISR無し",IF(COUNTIF(INDIRECT("ファミリ引用特許WO!"&amp;ADDRESS(MATCH(C164,ファミリ引用特許WO!$A$2:$A$241,0),1)&amp;":"&amp;ADDRESS(MATCH(C164,ファミリ引用特許WO!$A$2:$A$241,0),19)),R164)+COUNTIF(INDIRECT("ファミリ引用特許WO!"&amp;ADDRESS(MATCH(C164,ファミリ引用特許WO!$A$2:$A$241,0),1)&amp;":"&amp;ADDRESS(MATCH(C164,ファミリ引用特許WO!$A$2:$A$241,0),19)),S164)+COUNTIF(INDIRECT("ファミリ引用特許WO!"&amp;ADDRESS(MATCH(C164,ファミリ引用特許WO!$A$2:$A$241,0),1)&amp;":"&amp;ADDRESS(MATCH(C164,ファミリ引用特許WO!$A$2:$A$241,0),19)),T164)+COUNTIF(INDIRECT("ファミリ引用特許WO!"&amp;ADDRESS(MATCH(C164,ファミリ引用特許WO!$A$2:$A$241,0),1)&amp;":"&amp;ADDRESS(MATCH(C164,ファミリ引用特許WO!$A$2:$A$241,0),19)),W164)+COUNTIF(INDIRECT("ファミリ引用特許WO!"&amp;ADDRESS(MATCH(C164,ファミリ引用特許WO!$A$2:$A$241,0),1)&amp;":"&amp;ADDRESS(MATCH(C164,ファミリ引用特許WO!$A$2:$A$241,0),19)),Y164)&gt;0,"Yes","No")),"")</f>
        <v>ISR無し</v>
      </c>
      <c r="AQ164" s="55" t="str">
        <f ca="1">IF(OR(LEFT(R164)="特",LEFT(R164)="実",AND(OR(LEFT(R164,2)="US",LEFT(R164,2)="WO",LEFT(R164,2)="GB",LEFT(R164,2)="EP",LEFT(R164,2)="DE"),OR(MID(R164,3,1)="1",MID(R164,3,1)="2",MID(R164,3,1)="3",MID(R164,3,1)="4",MID(R164,3,1)="5",MID(R164,3,1)="6",MID(R164,3,1)="7",MID(R164,3,1)="8",MID(R164,3,1)="9",MID(R164,3,1)="0"))),IF(VLOOKUP(C164,'ファミリ引用特許表記修正（ex.A2→A）'!$A$2:$B$241,2,FALSE)=0,"family無し",IF(COUNTIF(INDIRECT("'ファミリ引用特許表記修正（ex.A2→A）'!"&amp;ADDRESS(MATCH(C164,'ファミリ引用特許表記修正（ex.A2→A）'!$A$2:$A$241,0),1)&amp;":"&amp;ADDRESS(MATCH(C164,'ファミリ引用特許表記修正（ex.A2→A）'!$A$2:$A$241,0),171)),R164)+COUNTIF(INDIRECT("'ファミリ引用特許表記修正（ex.A2→A）'!"&amp;ADDRESS(MATCH(C164,'ファミリ引用特許表記修正（ex.A2→A）'!$A$2:$A$241,0),1)&amp;":"&amp;ADDRESS(MATCH(C164,'ファミリ引用特許表記修正（ex.A2→A）'!$A$2:$A$241,0),171)),S164)+COUNTIF(INDIRECT("'ファミリ引用特許表記修正（ex.A2→A）'!"&amp;ADDRESS(MATCH(C164,'ファミリ引用特許表記修正（ex.A2→A）'!$A$2:$A$241,0),1)&amp;":"&amp;ADDRESS(MATCH(C164,'ファミリ引用特許表記修正（ex.A2→A）'!$A$2:$A$241,0),171)),T164)+COUNTIF(INDIRECT("'ファミリ引用特許表記修正（ex.A2→A）'!"&amp;ADDRESS(MATCH(C164,'ファミリ引用特許表記修正（ex.A2→A）'!$A$2:$A$241,0),1)&amp;":"&amp;ADDRESS(MATCH(C164,'ファミリ引用特許表記修正（ex.A2→A）'!$A$2:$A$241,0),171)),W164)+COUNTIF(INDIRECT("'ファミリ引用特許表記修正（ex.A2→A）'!"&amp;ADDRESS(MATCH(C164,'ファミリ引用特許表記修正（ex.A2→A）'!$A$2:$A$241,0),1)&amp;":"&amp;ADDRESS(MATCH(C164,'ファミリ引用特許表記修正（ex.A2→A）'!$A$2:$A$241,0),171)),Y164)&gt;0,"Yes","No")),"")</f>
        <v>Yes</v>
      </c>
      <c r="AR164" s="58" t="str">
        <f>IF(OR(LEFT(R164)="特",LEFT(R164)="実",AND(OR(LEFT(R164,2)="US",LEFT(R164,2)="WO",LEFT(R164,2)="GB",LEFT(R164,2)="EP",LEFT(R164,2)="DE"),OR(MID(R164,3,1)="1",MID(R164,3,1)="2",MID(R164,3,1)="3",MID(R164,3,1)="4",MID(R164,3,1)="5",MID(R164,3,1)="6",MID(R164,3,1)="7",MID(R164,3,1)="8",MID(R164,3,1)="9",MID(R164,3,1)="0",))),"",VLOOKUP($C164,ファミリ発明者引用文献!A$3:B$235,2,FALSE))</f>
        <v/>
      </c>
      <c r="AS164" s="55" t="str">
        <f>VLOOKUP(C164,ファミリ引用文献WO!A$2:B$241,2,FALSE)</f>
        <v/>
      </c>
      <c r="AT164" s="58" t="str">
        <f>VLOOKUP(C164,ファミリ引用文献!A$3:B$242,2,FALSE)</f>
        <v/>
      </c>
      <c r="AU164" s="58" t="str">
        <f>VLOOKUP(C164,審判データ!AH$2:BT$379,39,FALSE)</f>
        <v>特開2004-108449;特許04206716;特開2008-292001;特許04305562;特開2009-103325;特開2011-153716</v>
      </c>
      <c r="AV164" s="62" t="str">
        <f ca="1">IF(INDIRECT("審判データ!"&amp;ADDRESS(MATCH(C164,審判データ!$AH$1:$AH$379,0),32))="早期審査の対象とする","早期審査","")</f>
        <v/>
      </c>
      <c r="AW164" s="665" t="str">
        <f t="shared" si="11"/>
        <v/>
      </c>
      <c r="AX164" s="666" t="str">
        <f>IF(LEFT(AE164,3)="日本特",IF(LEFT(C164)="特",VLOOKUP(C164,'本件、証拠文献テーマコード'!G$2:I$376,3,FALSE),VLOOKUP(C164,'本件、証拠文献テーマコード'!B$2:I$376,8,FALSE)),"")</f>
        <v/>
      </c>
      <c r="AY164" s="666" t="str">
        <f>IF(LEFT(AE164,3)="日本特",IF(OR(MID(R164,2,1)="開",MID(R164,2,1)="表",MID(R164,2,1)="登"),VLOOKUP(R164,'本件、証拠文献テーマコード'!C$2:I$379,7,FALSE),VLOOKUP(R164,'本件、証拠文献テーマコード'!G$2:I$379,3,FALSE)),"")</f>
        <v/>
      </c>
      <c r="AZ164" s="54"/>
    </row>
    <row r="165" spans="1:52" ht="94.5" x14ac:dyDescent="0.15">
      <c r="A165" s="865"/>
      <c r="B165" s="586" t="str">
        <f ca="1">IF(A165="",B164,INDIRECT("審判データ!"&amp;ADDRESS(MATCH(A165,審判データ!$HC$1:$HC$379,0),20))&amp;" / "&amp;INDIRECT("審判データ!"&amp;ADDRESS(MATCH(A165,審判データ!$HC$1:$HC$379,0),21)))</f>
        <v>2012 / 29-2</v>
      </c>
      <c r="C165" s="692">
        <v>4206716</v>
      </c>
      <c r="D165" s="320" t="s">
        <v>1926</v>
      </c>
      <c r="E165" s="163" t="str">
        <f ca="1">INDIRECT("審判データ!"&amp;ADDRESS(MATCH(C165,審判データ!$AH$1:$AH$379,0),55))</f>
        <v>株式会社ジェイテクト</v>
      </c>
      <c r="F165" s="43" t="str">
        <f ca="1">INDIRECT("審判データ!"&amp;ADDRESS(MATCH(C165,審判データ!$AH$1:$AH$379,0),56))</f>
        <v>曽和　正典</v>
      </c>
      <c r="G165" s="43" t="str">
        <f ca="1">INDIRECT("審判データ!"&amp;ADDRESS(MATCH(C165,審判データ!$AH$1:$AH$379,0),72))</f>
        <v>特開2004-108449;特許04206716;特開2008-292001;特許04305562;特開2009-103325;特開2011-153716</v>
      </c>
      <c r="H165" s="43" t="str">
        <f ca="1">INDIRECT("審判データ!"&amp;ADDRESS(MATCH(C165,審判データ!$AH$1:$AH$379,0),41))</f>
        <v>F16C 33/58;B60B 35/18;F16C 19/18;F16C 19/38;F16C 33/36</v>
      </c>
      <c r="I165" s="43" t="str">
        <f ca="1">INDIRECT("審判データ!"&amp;ADDRESS(MATCH(C165,審判データ!$AH$1:$AH$379,0),49))</f>
        <v>B60B  35/18@AFI(JP);F16C  19/18@AFI(JP);F16C  19/38@ALI(JP);F16C  19/50@ALI(EP);F16C  33/36@ALI(JP);F16C  33/58@ALI(JP)</v>
      </c>
      <c r="J165" s="43" t="str">
        <f ca="1">INDIRECT("審判データ!"&amp;ADDRESS(MATCH(C165,審判データ!$AH$1:$AH$379,0),51))</f>
        <v>B60B 35/18        A;F16C 33/58;F16C 19/18;F16C 19/38;F16C 33/36</v>
      </c>
      <c r="K165" s="43" t="str">
        <f ca="1">INDIRECT("審判データ!"&amp;ADDRESS(MATCH(C165,審判データ!$AH$1:$AH$379,0),53))</f>
        <v>3J101 AA03;3J101 AA16;3J101 AA25;3J101 AA32;3J101 AA43;3J101 AA54;3J101 AA62;3J101 AA72;3J101 AA82;3J101 BA01;3J101 BA53;3J101 BA54;3J101 BA55;3J101 FA31;3J101 GA03;3J701 AA03;3J701 AA16;3J701 AA25;3J701 AA32;3J701 AA43;3J701 AA54;3J701 AA62;3J701 AA72;3J701 AA82;3J701 BA01;3J701 BA53;3J701 BA54;3J701 BA55;3J701 FA31;3J701 GA03;3J701 BA09;3J701 BA79;3J701 XB01;3J701 XB03;3J701 XB13;3J701 XB14;3J701 XB35;3J701 XB42;3J701 XB50</v>
      </c>
      <c r="L165" s="1013"/>
      <c r="M165" s="983"/>
      <c r="N165" s="1014"/>
      <c r="O165" s="1040"/>
      <c r="P165" s="1073"/>
      <c r="Q165" s="676" t="s">
        <v>192</v>
      </c>
      <c r="R165" s="643" t="s">
        <v>22607</v>
      </c>
      <c r="S165" s="646" t="str">
        <f>IF(OR(LEFT(R165)="特",LEFT(R165)="実"),VLOOKUP(R165,'証拠（JP特許）'!$B$2:$D$299,2,FALSE),IF(AND(OR(LEFT(R165,2)="US",LEFT(R165,2)="WO",LEFT(R165,2)="GB",LEFT(R165,2)="EP",LEFT(R165,2)="DE"),OR(MID(R165,3,1)="1",MID(R165,3,1)="2",MID(R165,3,1)="3",MID(R165,3,1)="4",MID(R165,3,1)="5",MID(R165,3,1)="6",MID(R165,3,1)="7",MID(R165,3,1)="8",MID(R165,3,1)="9",MID(R165,3,1)="0")),VLOOKUP(R165,'証拠（WW特許）'!$B$2:$C$90,2,FALSE),"_"))</f>
        <v>_</v>
      </c>
      <c r="T165" s="644" t="str">
        <f>IF(OR(LEFT(R165)="特",LEFT(R165)="実"),VLOOKUP(R165,'証拠（JP特許）'!$B$2:$E$299,4,FALSE),"_")</f>
        <v>_</v>
      </c>
      <c r="U165" s="694" t="s">
        <v>94</v>
      </c>
      <c r="V165" s="689" t="s">
        <v>25</v>
      </c>
      <c r="W165" s="690" t="str">
        <f t="shared" si="13"/>
        <v/>
      </c>
      <c r="X165" s="691"/>
      <c r="Y165" s="691" t="str">
        <f t="shared" si="14"/>
        <v/>
      </c>
      <c r="Z165" s="91" t="str">
        <f ca="1">IF(OR(LEFT(R165)="特",LEFT(R165)="実",AND(OR(LEFT(R165,2)="US",LEFT(R165,2)="WO",LEFT(R165,2)="GB",LEFT(R165,2)="EP",LEFT(R165,2)="DE"),OR(MID(R165,3,1)="1",MID(R165,3,1)="2",MID(R165,3,1)="3",MID(R165,3,1)="4",MID(R165,3,1)="5",MID(R165,3,1)="6",MID(R165,3,1)="7",MID(R165,3,1)="8",MID(R165,3,1)="9",MID(R165,3,1)="0",))),IF(COUNTIF(INDIRECT("拒絶理由・拒絶査定・異議申立!"&amp;ADDRESS(MATCH(C165,拒絶理由・拒絶査定・異議申立!B$1:B$1000,0),3)&amp;":"&amp;ADDRESS(MATCH(C165,拒絶理由・拒絶査定・異議申立!B$1:B$1000,0),50)),R165)+COUNTIF(INDIRECT("拒絶理由・拒絶査定・異議申立!"&amp;ADDRESS(MATCH(C165,拒絶理由・拒絶査定・異議申立!B$1:B$1000,0),3)&amp;":"&amp;ADDRESS(MATCH(C165,拒絶理由・拒絶査定・異議申立!B$1:B$1000,0),50)),T165)&gt;0,"Yes","No"),"")</f>
        <v/>
      </c>
      <c r="AA165" s="92" t="str">
        <f ca="1">IF(OR(LEFT(R165)="特",LEFT(R165)="実",AND(OR(LEFT(R165,2)="US",LEFT(R165,2)="WO",LEFT(R165,2)="GB",LEFT(R165,2)="EP",LEFT(R165,2)="DE"),OR(MID(R165,3,1)="1",MID(R165,3,1)="2",MID(R165,3,1)="3",MID(R165,3,1)="4",MID(R165,3,1)="5",MID(R165,3,1)="6",MID(R165,3,1)="7",MID(R165,3,1)="8",MID(R165,3,1)="9",MID(R165,3,1)="0",))),IF(COUNTIF(INDIRECT("先行技術調査・登録査定!"&amp;ADDRESS(MATCH(C165,先行技術調査・登録査定!B$1:B$1000,0),3)&amp;":"&amp;ADDRESS(MATCH(C165,先行技術調査・登録査定!B$1:B$1000,0),49)),R165)+COUNTIF(INDIRECT("先行技術調査・登録査定!"&amp;ADDRESS(MATCH(C165,先行技術調査・登録査定!B$1:B$1000,0),3)&amp;":"&amp;ADDRESS(MATCH(C165,先行技術調査・登録査定!B$1:B$1000,0),49)),T165)&gt;0,"Yes","No"),"")</f>
        <v/>
      </c>
      <c r="AB165" s="169" t="str">
        <f t="shared" ca="1" si="15"/>
        <v/>
      </c>
      <c r="AC165" s="94" t="str">
        <f>IF(OR(LEFT(R165)="特",LEFT(R165)="実",AND(OR(LEFT(R165,2)="US",LEFT(R165,2)="WO",LEFT(R165,2)="GB",LEFT(R165,2)="EP",LEFT(R165,2)="DE"),OR(MID(R165,3,1)="1",MID(R165,3,1)="2",MID(R165,3,1)="3",MID(R165,3,1)="4",MID(R165,3,1)="5",MID(R165,3,1)="6",MID(R165,3,1)="7",MID(R165,3,1)="8",MID(R165,3,1)="9",MID(R165,3,1)="0",))),"",VLOOKUP($C165,非特許文献リスト!$A$2:$C$196,2,FALSE))</f>
        <v/>
      </c>
      <c r="AD165" s="95" t="str">
        <f>IF(OR(LEFT(R165)="特",LEFT(R165)="実",AND(OR(LEFT(R165,2)="US",LEFT(R165,2)="WO",LEFT(R165,2)="GB",LEFT(R165,2)="EP",LEFT(R165,2)="DE"),OR(MID(R165,3,1)="1",MID(R165,3,1)="2",MID(R165,3,1)="3",MID(R165,3,1)="4",MID(R165,3,1)="5",MID(R165,3,1)="6",MID(R165,3,1)="7",MID(R165,3,1)="8",MID(R165,3,1)="9",MID(R165,3,1)="0",))),"",VLOOKUP($C165,非特許文献リスト!$A$2:$C$196,3,FALSE))</f>
        <v/>
      </c>
      <c r="AE165" s="175" t="str">
        <f t="shared" si="12"/>
        <v/>
      </c>
      <c r="AF165" s="176" t="str">
        <f>IF(OR(LEFT(R165)="特",LEFT(R165)="実"),VLOOKUP(R165,'証拠（JP特許）'!$B$2:$AB$299,10,FALSE),IF(AND(OR(LEFT(R165,2)="US",LEFT(R165,2)="WO",LEFT(R165,2)="GB",LEFT(R165,2)="EP",LEFT(R165,2)="DE"),OR(MID(R165,3,1)="1",MID(R165,3,1)="2",MID(R165,3,1)="3",MID(R165,3,1)="4",MID(R165,3,1)="5",MID(R165,3,1)="6",MID(R165,3,1)="7",MID(R165,3,1)="8",MID(R165,3,1)="9",MID(R165,3,1)="0",)),VLOOKUP(R165,'証拠（WW特許）'!$B$2:$M$90,8,FALSE),""))</f>
        <v/>
      </c>
      <c r="AG165" s="176" t="str">
        <f>IF(OR(LEFT(R165)="特",LEFT(R165)="実"),VLOOKUP(R165,'証拠（JP特許）'!$B$2:$AB$299,26,FALSE),IF(AND(OR(LEFT(R165,2)="US",LEFT(R165,2)="WO",LEFT(R165,2)="GB",LEFT(R165,2)="EP",LEFT(R165,2)="DE"),OR(MID(R165,3,1)="1",MID(R165,3,1)="2",MID(R165,3,1)="3",MID(R165,3,1)="4",MID(R165,3,1)="5",MID(R165,3,1)="6",MID(R165,3,1)="7",MID(R165,3,1)="8",MID(R165,3,1)="9",MID(R165,3,1)="0",)),VLOOKUP(R165,'証拠（WW特許）'!$B$2:$M$90,12,FALSE),""))</f>
        <v/>
      </c>
      <c r="AH165" s="58" t="str">
        <f>IF(OR(LEFT(R165)="特",LEFT(R165)="実"),VLOOKUP(R165,'証拠（JP特許）'!$B$2:$X$299,20,FALSE),IF(AND(OR(LEFT(R165,2)="US",LEFT(R165,2)="WO",LEFT(R165,2)="GB",LEFT(R165,2)="EP",LEFT(R165,2)="DE"),OR(MID(R165,3,1)="1",MID(R165,3,1)="2",MID(R165,3,1)="3",MID(R165,3,1)="4",MID(R165,3,1)="5",MID(R165,3,1)="6",MID(R165,3,1)="7",MID(R165,3,1)="8",MID(R165,3,1)="9",MID(R165,3,1)="0",)),VLOOKUP(R165,'証拠（WW特許）'!$B$2:$U$90,20,FALSE),""))</f>
        <v/>
      </c>
      <c r="AI165" s="58" t="str">
        <f>IF(OR(LEFT(R165)="特",LEFT(R165)="実"),VLOOKUP(R165,'証拠（JP特許）'!$B$2:$X$299,21,FALSE),"")</f>
        <v/>
      </c>
      <c r="AJ165" s="58" t="str">
        <f>IF(OR(LEFT(R165)="特",LEFT(R165)="実"),VLOOKUP(R165,'証拠（JP特許）'!$B$2:$X$299,22,FALSE),"")</f>
        <v/>
      </c>
      <c r="AK165" s="59" t="str">
        <f>IF(OR(LEFT(R165)="特",LEFT(R165)="実"),VLOOKUP(R165,'証拠（JP特許）'!$B$2:$X$299,17,FALSE),IF(AND(OR(LEFT(R165,2)="US",LEFT(R165,2)="WO",LEFT(R165,2)="GB",LEFT(R165,2)="EP",LEFT(R165,2)="DE"),OR(MID(R165,3,1)="1",MID(R165,3,1)="2",MID(R165,3,1)="3",MID(R165,3,1)="4",MID(R165,3,1)="5",MID(R165,3,1)="6",MID(R165,3,1)="7",MID(R165,3,1)="8",MID(R165,3,1)="9",MID(R165,3,1)="0",)),VLOOKUP(R165,'証拠（WW特許）'!$B$2:$U$90,16,FALSE),""))</f>
        <v/>
      </c>
      <c r="AL165" s="58"/>
      <c r="AM165" s="58"/>
      <c r="AN165" s="58"/>
      <c r="AO165" s="58" t="str">
        <f ca="1">IF(OR(LEFT(R165)="特",LEFT(R165)="実",AND(OR(LEFT(R165,2)="US",LEFT(R165,2)="WO",LEFT(R165,2)="GB",LEFT(R165,2)="EP",LEFT(R165,2)="DE"),OR(MID(R165,3,1)="1",MID(R165,3,1)="2",MID(R165,3,1)="3",MID(R165,3,1)="4",MID(R165,3,1)="5",MID(R165,3,1)="6",MID(R165,3,1)="7",MID(R165,3,1)="8",MID(R165,3,1)="9",MID(R165,3,1)="0"))),IF(COUNTIF(INDIRECT("発明者引用!"&amp;ADDRESS(MATCH(C165,発明者引用!B$1:B$196,0),4)&amp;":"&amp;ADDRESS(MATCH(C165,発明者引用!B$1:B$196,0),17)),R165)+COUNTIF(INDIRECT("発明者引用!"&amp;ADDRESS(MATCH(C165,発明者引用!B$1:B$196,0),4)&amp;":"&amp;ADDRESS(MATCH(C165,発明者引用!B$1:B$196,0),17)),#REF!)+COUNTIF(INDIRECT("発明者引用!"&amp;ADDRESS(MATCH(C165,発明者引用!B$1:B$196,0),4)&amp;":"&amp;ADDRESS(MATCH(C165,発明者引用!B$1:B$196,0),17)),T165)&gt;0,"Yes","No"),"")</f>
        <v/>
      </c>
      <c r="AP165" s="58" t="str">
        <f ca="1">IF(OR(LEFT(R165)="特",LEFT(R165)="実",AND(OR(LEFT(R165,2)="US",LEFT(R165,2)="WO",LEFT(R165,2)="GB",LEFT(R165,2)="EP",LEFT(R165,2)="DE"),OR(MID(R165,3,1)="1",MID(R165,3,1)="2",MID(R165,3,1)="3",MID(R165,3,1)="4",MID(R165,3,1)="5",MID(R165,3,1)="6",MID(R165,3,1)="7",MID(R165,3,1)="8",MID(R165,3,1)="9",MID(R165,3,1)="0"))),IF(VLOOKUP(C165,ファミリ引用特許WO!$A$2:$B$241,2,FALSE)+VLOOKUP(C165,ファミリ引用文献WO!$A$2:$C$241,3,FALSE)=0,"ISR無し",IF(COUNTIF(INDIRECT("ファミリ引用特許WO!"&amp;ADDRESS(MATCH(C165,ファミリ引用特許WO!$A$2:$A$241,0),1)&amp;":"&amp;ADDRESS(MATCH(C165,ファミリ引用特許WO!$A$2:$A$241,0),19)),R165)+COUNTIF(INDIRECT("ファミリ引用特許WO!"&amp;ADDRESS(MATCH(C165,ファミリ引用特許WO!$A$2:$A$241,0),1)&amp;":"&amp;ADDRESS(MATCH(C165,ファミリ引用特許WO!$A$2:$A$241,0),19)),S165)+COUNTIF(INDIRECT("ファミリ引用特許WO!"&amp;ADDRESS(MATCH(C165,ファミリ引用特許WO!$A$2:$A$241,0),1)&amp;":"&amp;ADDRESS(MATCH(C165,ファミリ引用特許WO!$A$2:$A$241,0),19)),T165)+COUNTIF(INDIRECT("ファミリ引用特許WO!"&amp;ADDRESS(MATCH(C165,ファミリ引用特許WO!$A$2:$A$241,0),1)&amp;":"&amp;ADDRESS(MATCH(C165,ファミリ引用特許WO!$A$2:$A$241,0),19)),W165)+COUNTIF(INDIRECT("ファミリ引用特許WO!"&amp;ADDRESS(MATCH(C165,ファミリ引用特許WO!$A$2:$A$241,0),1)&amp;":"&amp;ADDRESS(MATCH(C165,ファミリ引用特許WO!$A$2:$A$241,0),19)),Y165)&gt;0,"Yes","No")),"")</f>
        <v/>
      </c>
      <c r="AQ165" s="55" t="str">
        <f ca="1">IF(OR(LEFT(R165)="特",LEFT(R165)="実",AND(OR(LEFT(R165,2)="US",LEFT(R165,2)="WO",LEFT(R165,2)="GB",LEFT(R165,2)="EP",LEFT(R165,2)="DE"),OR(MID(R165,3,1)="1",MID(R165,3,1)="2",MID(R165,3,1)="3",MID(R165,3,1)="4",MID(R165,3,1)="5",MID(R165,3,1)="6",MID(R165,3,1)="7",MID(R165,3,1)="8",MID(R165,3,1)="9",MID(R165,3,1)="0"))),IF(VLOOKUP(C165,'ファミリ引用特許表記修正（ex.A2→A）'!$A$2:$B$241,2,FALSE)=0,"family無し",IF(COUNTIF(INDIRECT("'ファミリ引用特許表記修正（ex.A2→A）'!"&amp;ADDRESS(MATCH(C165,'ファミリ引用特許表記修正（ex.A2→A）'!$A$2:$A$241,0),1)&amp;":"&amp;ADDRESS(MATCH(C165,'ファミリ引用特許表記修正（ex.A2→A）'!$A$2:$A$241,0),171)),R165)+COUNTIF(INDIRECT("'ファミリ引用特許表記修正（ex.A2→A）'!"&amp;ADDRESS(MATCH(C165,'ファミリ引用特許表記修正（ex.A2→A）'!$A$2:$A$241,0),1)&amp;":"&amp;ADDRESS(MATCH(C165,'ファミリ引用特許表記修正（ex.A2→A）'!$A$2:$A$241,0),171)),S165)+COUNTIF(INDIRECT("'ファミリ引用特許表記修正（ex.A2→A）'!"&amp;ADDRESS(MATCH(C165,'ファミリ引用特許表記修正（ex.A2→A）'!$A$2:$A$241,0),1)&amp;":"&amp;ADDRESS(MATCH(C165,'ファミリ引用特許表記修正（ex.A2→A）'!$A$2:$A$241,0),171)),T165)+COUNTIF(INDIRECT("'ファミリ引用特許表記修正（ex.A2→A）'!"&amp;ADDRESS(MATCH(C165,'ファミリ引用特許表記修正（ex.A2→A）'!$A$2:$A$241,0),1)&amp;":"&amp;ADDRESS(MATCH(C165,'ファミリ引用特許表記修正（ex.A2→A）'!$A$2:$A$241,0),171)),W165)+COUNTIF(INDIRECT("'ファミリ引用特許表記修正（ex.A2→A）'!"&amp;ADDRESS(MATCH(C165,'ファミリ引用特許表記修正（ex.A2→A）'!$A$2:$A$241,0),1)&amp;":"&amp;ADDRESS(MATCH(C165,'ファミリ引用特許表記修正（ex.A2→A）'!$A$2:$A$241,0),171)),Y165)&gt;0,"Yes","No")),"")</f>
        <v/>
      </c>
      <c r="AR165" s="193" t="str">
        <f>IF(OR(LEFT(R165)="特",LEFT(R165)="実",AND(OR(LEFT(R165,2)="US",LEFT(R165,2)="WO",LEFT(R165,2)="GB",LEFT(R165,2)="EP",LEFT(R165,2)="DE"),OR(MID(R165,3,1)="1",MID(R165,3,1)="2",MID(R165,3,1)="3",MID(R165,3,1)="4",MID(R165,3,1)="5",MID(R165,3,1)="6",MID(R165,3,1)="7",MID(R165,3,1)="8",MID(R165,3,1)="9",MID(R165,3,1)="0",))),"",VLOOKUP($C165,ファミリ発明者引用文献!A$3:B$235,2,FALSE))</f>
        <v>,,</v>
      </c>
      <c r="AS165" s="55" t="str">
        <f>VLOOKUP(C165,ファミリ引用文献WO!A$2:B$241,2,FALSE)</f>
        <v/>
      </c>
      <c r="AT165" s="58" t="str">
        <f>VLOOKUP(C165,ファミリ引用文献!A$3:B$242,2,FALSE)</f>
        <v/>
      </c>
      <c r="AU165" s="58" t="str">
        <f>VLOOKUP(C165,審判データ!AH$2:BT$379,39,FALSE)</f>
        <v>特開2004-108449;特許04206716;特開2008-292001;特許04305562;特開2009-103325;特開2011-153716</v>
      </c>
      <c r="AV165" s="62" t="str">
        <f ca="1">IF(INDIRECT("審判データ!"&amp;ADDRESS(MATCH(C165,審判データ!$AH$1:$AH$379,0),32))="早期審査の対象とする","早期審査","")</f>
        <v/>
      </c>
      <c r="AW165" s="665" t="str">
        <f t="shared" si="11"/>
        <v/>
      </c>
      <c r="AX165" s="666" t="str">
        <f>IF(LEFT(AE165,3)="日本特",IF(LEFT(C165)="特",VLOOKUP(C165,'本件、証拠文献テーマコード'!G$2:I$376,3,FALSE),VLOOKUP(C165,'本件、証拠文献テーマコード'!B$2:I$376,8,FALSE)),"")</f>
        <v/>
      </c>
      <c r="AY165" s="666" t="str">
        <f>IF(LEFT(AE165,3)="日本特",IF(OR(MID(R165,2,1)="開",MID(R165,2,1)="表",MID(R165,2,1)="登"),VLOOKUP(R165,'本件、証拠文献テーマコード'!C$2:I$379,7,FALSE),VLOOKUP(R165,'本件、証拠文献テーマコード'!G$2:I$379,3,FALSE)),"")</f>
        <v/>
      </c>
      <c r="AZ165" s="54"/>
    </row>
    <row r="166" spans="1:52" ht="27" x14ac:dyDescent="0.15">
      <c r="A166" s="865"/>
      <c r="B166" s="586" t="str">
        <f ca="1">IF(A166="",B165,INDIRECT("審判データ!"&amp;ADDRESS(MATCH(A166,審判データ!$HC$1:$HC$379,0),20))&amp;" / "&amp;INDIRECT("審判データ!"&amp;ADDRESS(MATCH(A166,審判データ!$HC$1:$HC$379,0),21)))</f>
        <v>2012 / 29-2</v>
      </c>
      <c r="C166" s="692">
        <v>4206716</v>
      </c>
      <c r="D166" s="320" t="s">
        <v>1926</v>
      </c>
      <c r="E166" s="163" t="str">
        <f ca="1">INDIRECT("審判データ!"&amp;ADDRESS(MATCH(C166,審判データ!$AH$1:$AH$379,0),55))</f>
        <v>株式会社ジェイテクト</v>
      </c>
      <c r="F166" s="43" t="str">
        <f ca="1">INDIRECT("審判データ!"&amp;ADDRESS(MATCH(C166,審判データ!$AH$1:$AH$379,0),56))</f>
        <v>曽和　正典</v>
      </c>
      <c r="G166" s="43" t="str">
        <f ca="1">INDIRECT("審判データ!"&amp;ADDRESS(MATCH(C166,審判データ!$AH$1:$AH$379,0),72))</f>
        <v>特開2004-108449;特許04206716;特開2008-292001;特許04305562;特開2009-103325;特開2011-153716</v>
      </c>
      <c r="H166" s="43" t="str">
        <f ca="1">INDIRECT("審判データ!"&amp;ADDRESS(MATCH(C166,審判データ!$AH$1:$AH$379,0),41))</f>
        <v>F16C 33/58;B60B 35/18;F16C 19/18;F16C 19/38;F16C 33/36</v>
      </c>
      <c r="I166" s="43" t="str">
        <f ca="1">INDIRECT("審判データ!"&amp;ADDRESS(MATCH(C166,審判データ!$AH$1:$AH$379,0),49))</f>
        <v>B60B  35/18@AFI(JP);F16C  19/18@AFI(JP);F16C  19/38@ALI(JP);F16C  19/50@ALI(EP);F16C  33/36@ALI(JP);F16C  33/58@ALI(JP)</v>
      </c>
      <c r="J166" s="43" t="str">
        <f ca="1">INDIRECT("審判データ!"&amp;ADDRESS(MATCH(C166,審判データ!$AH$1:$AH$379,0),51))</f>
        <v>B60B 35/18        A;F16C 33/58;F16C 19/18;F16C 19/38;F16C 33/36</v>
      </c>
      <c r="K166" s="43" t="str">
        <f ca="1">INDIRECT("審判データ!"&amp;ADDRESS(MATCH(C166,審判データ!$AH$1:$AH$379,0),53))</f>
        <v>3J101 AA03;3J101 AA16;3J101 AA25;3J101 AA32;3J101 AA43;3J101 AA54;3J101 AA62;3J101 AA72;3J101 AA82;3J101 BA01;3J101 BA53;3J101 BA54;3J101 BA55;3J101 FA31;3J101 GA03;3J701 AA03;3J701 AA16;3J701 AA25;3J701 AA32;3J701 AA43;3J701 AA54;3J701 AA62;3J701 AA72;3J701 AA82;3J701 BA01;3J701 BA53;3J701 BA54;3J701 BA55;3J701 FA31;3J701 GA03;3J701 BA09;3J701 BA79;3J701 XB01;3J701 XB03;3J701 XB13;3J701 XB14;3J701 XB35;3J701 XB42;3J701 XB50</v>
      </c>
      <c r="L166" s="1013"/>
      <c r="M166" s="983"/>
      <c r="N166" s="1014"/>
      <c r="O166" s="1040"/>
      <c r="P166" s="1073"/>
      <c r="Q166" s="676" t="s">
        <v>22352</v>
      </c>
      <c r="R166" s="644" t="s">
        <v>22608</v>
      </c>
      <c r="S166" s="646" t="str">
        <f>IF(OR(LEFT(R166)="特",LEFT(R166)="実"),VLOOKUP(R166,'証拠（JP特許）'!$B$2:$D$299,2,FALSE),IF(AND(OR(LEFT(R166,2)="US",LEFT(R166,2)="WO",LEFT(R166,2)="GB",LEFT(R166,2)="EP",LEFT(R166,2)="DE"),OR(MID(R166,3,1)="1",MID(R166,3,1)="2",MID(R166,3,1)="3",MID(R166,3,1)="4",MID(R166,3,1)="5",MID(R166,3,1)="6",MID(R166,3,1)="7",MID(R166,3,1)="8",MID(R166,3,1)="9",MID(R166,3,1)="0")),VLOOKUP(R166,'証拠（WW特許）'!$B$2:$C$90,2,FALSE),"_"))</f>
        <v>US45407389A</v>
      </c>
      <c r="T166" s="644" t="str">
        <f>IF(OR(LEFT(R166)="特",LEFT(R166)="実"),VLOOKUP(R166,'証拠（JP特許）'!$B$2:$E$299,4,FALSE),"_")</f>
        <v>_</v>
      </c>
      <c r="U166" s="694" t="s">
        <v>94</v>
      </c>
      <c r="V166" s="689" t="s">
        <v>25</v>
      </c>
      <c r="W166" s="690" t="str">
        <f t="shared" si="13"/>
        <v/>
      </c>
      <c r="X166" s="691"/>
      <c r="Y166" s="691" t="str">
        <f t="shared" si="14"/>
        <v>US4958944B</v>
      </c>
      <c r="Z166" s="91" t="str">
        <f ca="1">IF(OR(LEFT(R166)="特",LEFT(R166)="実",AND(OR(LEFT(R166,2)="US",LEFT(R166,2)="WO",LEFT(R166,2)="GB",LEFT(R166,2)="EP",LEFT(R166,2)="DE"),OR(MID(R166,3,1)="1",MID(R166,3,1)="2",MID(R166,3,1)="3",MID(R166,3,1)="4",MID(R166,3,1)="5",MID(R166,3,1)="6",MID(R166,3,1)="7",MID(R166,3,1)="8",MID(R166,3,1)="9",MID(R166,3,1)="0",))),IF(COUNTIF(INDIRECT("拒絶理由・拒絶査定・異議申立!"&amp;ADDRESS(MATCH(C166,拒絶理由・拒絶査定・異議申立!B$1:B$1000,0),3)&amp;":"&amp;ADDRESS(MATCH(C166,拒絶理由・拒絶査定・異議申立!B$1:B$1000,0),50)),R166)+COUNTIF(INDIRECT("拒絶理由・拒絶査定・異議申立!"&amp;ADDRESS(MATCH(C166,拒絶理由・拒絶査定・異議申立!B$1:B$1000,0),3)&amp;":"&amp;ADDRESS(MATCH(C166,拒絶理由・拒絶査定・異議申立!B$1:B$1000,0),50)),T166)&gt;0,"Yes","No"),"")</f>
        <v>No</v>
      </c>
      <c r="AA166" s="92" t="str">
        <f ca="1">IF(OR(LEFT(R166)="特",LEFT(R166)="実",AND(OR(LEFT(R166,2)="US",LEFT(R166,2)="WO",LEFT(R166,2)="GB",LEFT(R166,2)="EP",LEFT(R166,2)="DE"),OR(MID(R166,3,1)="1",MID(R166,3,1)="2",MID(R166,3,1)="3",MID(R166,3,1)="4",MID(R166,3,1)="5",MID(R166,3,1)="6",MID(R166,3,1)="7",MID(R166,3,1)="8",MID(R166,3,1)="9",MID(R166,3,1)="0",))),IF(COUNTIF(INDIRECT("先行技術調査・登録査定!"&amp;ADDRESS(MATCH(C166,先行技術調査・登録査定!B$1:B$1000,0),3)&amp;":"&amp;ADDRESS(MATCH(C166,先行技術調査・登録査定!B$1:B$1000,0),49)),R166)+COUNTIF(INDIRECT("先行技術調査・登録査定!"&amp;ADDRESS(MATCH(C166,先行技術調査・登録査定!B$1:B$1000,0),3)&amp;":"&amp;ADDRESS(MATCH(C166,先行技術調査・登録査定!B$1:B$1000,0),49)),T166)&gt;0,"Yes","No"),"")</f>
        <v>No</v>
      </c>
      <c r="AB166" s="169" t="str">
        <f t="shared" ca="1" si="15"/>
        <v>Yes</v>
      </c>
      <c r="AC166" s="94" t="str">
        <f>IF(OR(LEFT(R166)="特",LEFT(R166)="実",AND(OR(LEFT(R166,2)="US",LEFT(R166,2)="WO",LEFT(R166,2)="GB",LEFT(R166,2)="EP",LEFT(R166,2)="DE"),OR(MID(R166,3,1)="1",MID(R166,3,1)="2",MID(R166,3,1)="3",MID(R166,3,1)="4",MID(R166,3,1)="5",MID(R166,3,1)="6",MID(R166,3,1)="7",MID(R166,3,1)="8",MID(R166,3,1)="9",MID(R166,3,1)="0",))),"",VLOOKUP($C166,非特許文献リスト!$A$2:$C$196,2,FALSE))</f>
        <v/>
      </c>
      <c r="AD166" s="95" t="str">
        <f>IF(OR(LEFT(R166)="特",LEFT(R166)="実",AND(OR(LEFT(R166,2)="US",LEFT(R166,2)="WO",LEFT(R166,2)="GB",LEFT(R166,2)="EP",LEFT(R166,2)="DE"),OR(MID(R166,3,1)="1",MID(R166,3,1)="2",MID(R166,3,1)="3",MID(R166,3,1)="4",MID(R166,3,1)="5",MID(R166,3,1)="6",MID(R166,3,1)="7",MID(R166,3,1)="8",MID(R166,3,1)="9",MID(R166,3,1)="0",))),"",VLOOKUP($C166,非特許文献リスト!$A$2:$C$196,3,FALSE))</f>
        <v/>
      </c>
      <c r="AE166" s="175" t="str">
        <f t="shared" si="12"/>
        <v>外国特許文献</v>
      </c>
      <c r="AF166" s="176" t="str">
        <f>IF(OR(LEFT(R166)="特",LEFT(R166)="実"),VLOOKUP(R166,'証拠（JP特許）'!$B$2:$AB$299,10,FALSE),IF(AND(OR(LEFT(R166,2)="US",LEFT(R166,2)="WO",LEFT(R166,2)="GB",LEFT(R166,2)="EP",LEFT(R166,2)="DE"),OR(MID(R166,3,1)="1",MID(R166,3,1)="2",MID(R166,3,1)="3",MID(R166,3,1)="4",MID(R166,3,1)="5",MID(R166,3,1)="6",MID(R166,3,1)="7",MID(R166,3,1)="8",MID(R166,3,1)="9",MID(R166,3,1)="0",)),VLOOKUP(R166,'証拠（WW特許）'!$B$2:$M$90,8,FALSE),""))</f>
        <v>FAG KUGELFISCHER GEORG SCHAFER</v>
      </c>
      <c r="AG166" s="176" t="str">
        <f>IF(OR(LEFT(R166)="特",LEFT(R166)="実"),VLOOKUP(R166,'証拠（JP特許）'!$B$2:$AB$299,26,FALSE),IF(AND(OR(LEFT(R166,2)="US",LEFT(R166,2)="WO",LEFT(R166,2)="GB",LEFT(R166,2)="EP",LEFT(R166,2)="DE"),OR(MID(R166,3,1)="1",MID(R166,3,1)="2",MID(R166,3,1)="3",MID(R166,3,1)="4",MID(R166,3,1)="5",MID(R166,3,1)="6",MID(R166,3,1)="7",MID(R166,3,1)="8",MID(R166,3,1)="9",MID(R166,3,1)="0",)),VLOOKUP(R166,'証拠（WW特許）'!$B$2:$M$90,12,FALSE),""))</f>
        <v>Hofmann Heinrich|Tr&amp;ouml;ster Manfred</v>
      </c>
      <c r="AH166" s="58" t="str">
        <f>IF(OR(LEFT(R166)="特",LEFT(R166)="実"),VLOOKUP(R166,'証拠（JP特許）'!$B$2:$X$299,20,FALSE),IF(AND(OR(LEFT(R166,2)="US",LEFT(R166,2)="WO",LEFT(R166,2)="GB",LEFT(R166,2)="EP",LEFT(R166,2)="DE"),OR(MID(R166,3,1)="1",MID(R166,3,1)="2",MID(R166,3,1)="3",MID(R166,3,1)="4",MID(R166,3,1)="5",MID(R166,3,1)="6",MID(R166,3,1)="7",MID(R166,3,1)="8",MID(R166,3,1)="9",MID(R166,3,1)="0",)),VLOOKUP(R166,'証拠（WW特許）'!$B$2:$U$90,20,FALSE),""))</f>
        <v>F16C  33/58</v>
      </c>
      <c r="AI166" s="58" t="str">
        <f>IF(OR(LEFT(R166)="特",LEFT(R166)="実"),VLOOKUP(R166,'証拠（JP特許）'!$B$2:$X$299,21,FALSE),"")</f>
        <v/>
      </c>
      <c r="AJ166" s="58" t="str">
        <f>IF(OR(LEFT(R166)="特",LEFT(R166)="実"),VLOOKUP(R166,'証拠（JP特許）'!$B$2:$X$299,22,FALSE),"")</f>
        <v/>
      </c>
      <c r="AK166" s="59">
        <f>IF(OR(LEFT(R166)="特",LEFT(R166)="実"),VLOOKUP(R166,'証拠（JP特許）'!$B$2:$X$299,17,FALSE),IF(AND(OR(LEFT(R166,2)="US",LEFT(R166,2)="WO",LEFT(R166,2)="GB",LEFT(R166,2)="EP",LEFT(R166,2)="DE"),OR(MID(R166,3,1)="1",MID(R166,3,1)="2",MID(R166,3,1)="3",MID(R166,3,1)="4",MID(R166,3,1)="5",MID(R166,3,1)="6",MID(R166,3,1)="7",MID(R166,3,1)="8",MID(R166,3,1)="9",MID(R166,3,1)="0",)),VLOOKUP(R166,'証拠（WW特許）'!$B$2:$U$90,16,FALSE),""))</f>
        <v>33141</v>
      </c>
      <c r="AL166" s="58"/>
      <c r="AM166" s="58" t="s">
        <v>95</v>
      </c>
      <c r="AN166" s="58" t="s">
        <v>95</v>
      </c>
      <c r="AO166" s="58" t="str">
        <f ca="1">IF(OR(LEFT(R166)="特",LEFT(R166)="実",AND(OR(LEFT(R166,2)="US",LEFT(R166,2)="WO",LEFT(R166,2)="GB",LEFT(R166,2)="EP",LEFT(R166,2)="DE"),OR(MID(R166,3,1)="1",MID(R166,3,1)="2",MID(R166,3,1)="3",MID(R166,3,1)="4",MID(R166,3,1)="5",MID(R166,3,1)="6",MID(R166,3,1)="7",MID(R166,3,1)="8",MID(R166,3,1)="9",MID(R166,3,1)="0"))),IF(COUNTIF(INDIRECT("発明者引用!"&amp;ADDRESS(MATCH(C166,発明者引用!B$1:B$196,0),4)&amp;":"&amp;ADDRESS(MATCH(C166,発明者引用!B$1:B$196,0),17)),R166)+COUNTIF(INDIRECT("発明者引用!"&amp;ADDRESS(MATCH(C166,発明者引用!B$1:B$196,0),4)&amp;":"&amp;ADDRESS(MATCH(C166,発明者引用!B$1:B$196,0),17)),#REF!)+COUNTIF(INDIRECT("発明者引用!"&amp;ADDRESS(MATCH(C166,発明者引用!B$1:B$196,0),4)&amp;":"&amp;ADDRESS(MATCH(C166,発明者引用!B$1:B$196,0),17)),T166)&gt;0,"Yes","No"),"")</f>
        <v>No</v>
      </c>
      <c r="AP166" s="58" t="str">
        <f ca="1">IF(OR(LEFT(R166)="特",LEFT(R166)="実",AND(OR(LEFT(R166,2)="US",LEFT(R166,2)="WO",LEFT(R166,2)="GB",LEFT(R166,2)="EP",LEFT(R166,2)="DE"),OR(MID(R166,3,1)="1",MID(R166,3,1)="2",MID(R166,3,1)="3",MID(R166,3,1)="4",MID(R166,3,1)="5",MID(R166,3,1)="6",MID(R166,3,1)="7",MID(R166,3,1)="8",MID(R166,3,1)="9",MID(R166,3,1)="0"))),IF(VLOOKUP(C166,ファミリ引用特許WO!$A$2:$B$241,2,FALSE)+VLOOKUP(C166,ファミリ引用文献WO!$A$2:$C$241,3,FALSE)=0,"ISR無し",IF(COUNTIF(INDIRECT("ファミリ引用特許WO!"&amp;ADDRESS(MATCH(C166,ファミリ引用特許WO!$A$2:$A$241,0),1)&amp;":"&amp;ADDRESS(MATCH(C166,ファミリ引用特許WO!$A$2:$A$241,0),19)),R166)+COUNTIF(INDIRECT("ファミリ引用特許WO!"&amp;ADDRESS(MATCH(C166,ファミリ引用特許WO!$A$2:$A$241,0),1)&amp;":"&amp;ADDRESS(MATCH(C166,ファミリ引用特許WO!$A$2:$A$241,0),19)),S166)+COUNTIF(INDIRECT("ファミリ引用特許WO!"&amp;ADDRESS(MATCH(C166,ファミリ引用特許WO!$A$2:$A$241,0),1)&amp;":"&amp;ADDRESS(MATCH(C166,ファミリ引用特許WO!$A$2:$A$241,0),19)),T166)+COUNTIF(INDIRECT("ファミリ引用特許WO!"&amp;ADDRESS(MATCH(C166,ファミリ引用特許WO!$A$2:$A$241,0),1)&amp;":"&amp;ADDRESS(MATCH(C166,ファミリ引用特許WO!$A$2:$A$241,0),19)),W166)+COUNTIF(INDIRECT("ファミリ引用特許WO!"&amp;ADDRESS(MATCH(C166,ファミリ引用特許WO!$A$2:$A$241,0),1)&amp;":"&amp;ADDRESS(MATCH(C166,ファミリ引用特許WO!$A$2:$A$241,0),19)),Y166)&gt;0,"Yes","No")),"")</f>
        <v>ISR無し</v>
      </c>
      <c r="AQ166" s="55" t="str">
        <f ca="1">IF(OR(LEFT(R166)="特",LEFT(R166)="実",AND(OR(LEFT(R166,2)="US",LEFT(R166,2)="WO",LEFT(R166,2)="GB",LEFT(R166,2)="EP",LEFT(R166,2)="DE"),OR(MID(R166,3,1)="1",MID(R166,3,1)="2",MID(R166,3,1)="3",MID(R166,3,1)="4",MID(R166,3,1)="5",MID(R166,3,1)="6",MID(R166,3,1)="7",MID(R166,3,1)="8",MID(R166,3,1)="9",MID(R166,3,1)="0"))),IF(VLOOKUP(C166,'ファミリ引用特許表記修正（ex.A2→A）'!$A$2:$B$241,2,FALSE)=0,"family無し",IF(COUNTIF(INDIRECT("'ファミリ引用特許表記修正（ex.A2→A）'!"&amp;ADDRESS(MATCH(C166,'ファミリ引用特許表記修正（ex.A2→A）'!$A$2:$A$241,0),1)&amp;":"&amp;ADDRESS(MATCH(C166,'ファミリ引用特許表記修正（ex.A2→A）'!$A$2:$A$241,0),171)),R166)+COUNTIF(INDIRECT("'ファミリ引用特許表記修正（ex.A2→A）'!"&amp;ADDRESS(MATCH(C166,'ファミリ引用特許表記修正（ex.A2→A）'!$A$2:$A$241,0),1)&amp;":"&amp;ADDRESS(MATCH(C166,'ファミリ引用特許表記修正（ex.A2→A）'!$A$2:$A$241,0),171)),S166)+COUNTIF(INDIRECT("'ファミリ引用特許表記修正（ex.A2→A）'!"&amp;ADDRESS(MATCH(C166,'ファミリ引用特許表記修正（ex.A2→A）'!$A$2:$A$241,0),1)&amp;":"&amp;ADDRESS(MATCH(C166,'ファミリ引用特許表記修正（ex.A2→A）'!$A$2:$A$241,0),171)),T166)+COUNTIF(INDIRECT("'ファミリ引用特許表記修正（ex.A2→A）'!"&amp;ADDRESS(MATCH(C166,'ファミリ引用特許表記修正（ex.A2→A）'!$A$2:$A$241,0),1)&amp;":"&amp;ADDRESS(MATCH(C166,'ファミリ引用特許表記修正（ex.A2→A）'!$A$2:$A$241,0),171)),W166)+COUNTIF(INDIRECT("'ファミリ引用特許表記修正（ex.A2→A）'!"&amp;ADDRESS(MATCH(C166,'ファミリ引用特許表記修正（ex.A2→A）'!$A$2:$A$241,0),1)&amp;":"&amp;ADDRESS(MATCH(C166,'ファミリ引用特許表記修正（ex.A2→A）'!$A$2:$A$241,0),171)),Y166)&gt;0,"Yes","No")),"")</f>
        <v>Yes</v>
      </c>
      <c r="AR166" s="58" t="str">
        <f>IF(OR(LEFT(R166)="特",LEFT(R166)="実",AND(OR(LEFT(R166,2)="US",LEFT(R166,2)="WO",LEFT(R166,2)="GB",LEFT(R166,2)="EP",LEFT(R166,2)="DE"),OR(MID(R166,3,1)="1",MID(R166,3,1)="2",MID(R166,3,1)="3",MID(R166,3,1)="4",MID(R166,3,1)="5",MID(R166,3,1)="6",MID(R166,3,1)="7",MID(R166,3,1)="8",MID(R166,3,1)="9",MID(R166,3,1)="0",))),"",VLOOKUP($C166,ファミリ発明者引用文献!A$3:B$235,2,FALSE))</f>
        <v/>
      </c>
      <c r="AS166" s="55" t="str">
        <f>VLOOKUP(C166,ファミリ引用文献WO!A$2:B$241,2,FALSE)</f>
        <v/>
      </c>
      <c r="AT166" s="58" t="str">
        <f>VLOOKUP(C166,ファミリ引用文献!A$3:B$242,2,FALSE)</f>
        <v/>
      </c>
      <c r="AU166" s="58" t="str">
        <f>VLOOKUP(C166,審判データ!AH$2:BT$379,39,FALSE)</f>
        <v>特開2004-108449;特許04206716;特開2008-292001;特許04305562;特開2009-103325;特開2011-153716</v>
      </c>
      <c r="AV166" s="62" t="str">
        <f ca="1">IF(INDIRECT("審判データ!"&amp;ADDRESS(MATCH(C166,審判データ!$AH$1:$AH$379,0),32))="早期審査の対象とする","早期審査","")</f>
        <v/>
      </c>
      <c r="AW166" s="665" t="str">
        <f t="shared" si="11"/>
        <v/>
      </c>
      <c r="AX166" s="666" t="str">
        <f>IF(LEFT(AE166,3)="日本特",IF(LEFT(C166)="特",VLOOKUP(C166,'本件、証拠文献テーマコード'!G$2:I$376,3,FALSE),VLOOKUP(C166,'本件、証拠文献テーマコード'!B$2:I$376,8,FALSE)),"")</f>
        <v/>
      </c>
      <c r="AY166" s="666" t="str">
        <f>IF(LEFT(AE166,3)="日本特",IF(OR(MID(R166,2,1)="開",MID(R166,2,1)="表",MID(R166,2,1)="登"),VLOOKUP(R166,'本件、証拠文献テーマコード'!C$2:I$379,7,FALSE),VLOOKUP(R166,'本件、証拠文献テーマコード'!G$2:I$379,3,FALSE)),"")</f>
        <v/>
      </c>
      <c r="AZ166" s="54"/>
    </row>
    <row r="167" spans="1:52" ht="27" x14ac:dyDescent="0.15">
      <c r="A167" s="866"/>
      <c r="B167" s="586" t="str">
        <f ca="1">IF(A167="",B166,INDIRECT("審判データ!"&amp;ADDRESS(MATCH(A167,審判データ!$HC$1:$HC$379,0),20))&amp;" / "&amp;INDIRECT("審判データ!"&amp;ADDRESS(MATCH(A167,審判データ!$HC$1:$HC$379,0),21)))</f>
        <v>2012 / 29-2</v>
      </c>
      <c r="C167" s="682">
        <v>4206716</v>
      </c>
      <c r="D167" s="284" t="s">
        <v>1926</v>
      </c>
      <c r="E167" s="163" t="str">
        <f ca="1">INDIRECT("審判データ!"&amp;ADDRESS(MATCH(C167,審判データ!$AH$1:$AH$379,0),55))</f>
        <v>株式会社ジェイテクト</v>
      </c>
      <c r="F167" s="43" t="str">
        <f ca="1">INDIRECT("審判データ!"&amp;ADDRESS(MATCH(C167,審判データ!$AH$1:$AH$379,0),56))</f>
        <v>曽和　正典</v>
      </c>
      <c r="G167" s="43" t="str">
        <f ca="1">INDIRECT("審判データ!"&amp;ADDRESS(MATCH(C167,審判データ!$AH$1:$AH$379,0),72))</f>
        <v>特開2004-108449;特許04206716;特開2008-292001;特許04305562;特開2009-103325;特開2011-153716</v>
      </c>
      <c r="H167" s="43" t="str">
        <f ca="1">INDIRECT("審判データ!"&amp;ADDRESS(MATCH(C167,審判データ!$AH$1:$AH$379,0),41))</f>
        <v>F16C 33/58;B60B 35/18;F16C 19/18;F16C 19/38;F16C 33/36</v>
      </c>
      <c r="I167" s="43" t="str">
        <f ca="1">INDIRECT("審判データ!"&amp;ADDRESS(MATCH(C167,審判データ!$AH$1:$AH$379,0),49))</f>
        <v>B60B  35/18@AFI(JP);F16C  19/18@AFI(JP);F16C  19/38@ALI(JP);F16C  19/50@ALI(EP);F16C  33/36@ALI(JP);F16C  33/58@ALI(JP)</v>
      </c>
      <c r="J167" s="43" t="str">
        <f ca="1">INDIRECT("審判データ!"&amp;ADDRESS(MATCH(C167,審判データ!$AH$1:$AH$379,0),51))</f>
        <v>B60B 35/18        A;F16C 33/58;F16C 19/18;F16C 19/38;F16C 33/36</v>
      </c>
      <c r="K167" s="43" t="str">
        <f ca="1">INDIRECT("審判データ!"&amp;ADDRESS(MATCH(C167,審判データ!$AH$1:$AH$379,0),53))</f>
        <v>3J101 AA03;3J101 AA16;3J101 AA25;3J101 AA32;3J101 AA43;3J101 AA54;3J101 AA62;3J101 AA72;3J101 AA82;3J101 BA01;3J101 BA53;3J101 BA54;3J101 BA55;3J101 FA31;3J101 GA03;3J701 AA03;3J701 AA16;3J701 AA25;3J701 AA32;3J701 AA43;3J701 AA54;3J701 AA62;3J701 AA72;3J701 AA82;3J701 BA01;3J701 BA53;3J701 BA54;3J701 BA55;3J701 FA31;3J701 GA03;3J701 BA09;3J701 BA79;3J701 XB01;3J701 XB03;3J701 XB13;3J701 XB14;3J701 XB35;3J701 XB42;3J701 XB50</v>
      </c>
      <c r="L167" s="1005"/>
      <c r="M167" s="984"/>
      <c r="N167" s="1007"/>
      <c r="O167" s="1020"/>
      <c r="P167" s="1074"/>
      <c r="Q167" s="676" t="s">
        <v>279</v>
      </c>
      <c r="R167" s="644" t="s">
        <v>1965</v>
      </c>
      <c r="S167" s="646" t="str">
        <f>IF(OR(LEFT(R167)="特",LEFT(R167)="実"),VLOOKUP(R167,'証拠（JP特許）'!$B$2:$D$299,2,FALSE),IF(AND(OR(LEFT(R167,2)="US",LEFT(R167,2)="WO",LEFT(R167,2)="GB",LEFT(R167,2)="EP",LEFT(R167,2)="DE"),OR(MID(R167,3,1)="1",MID(R167,3,1)="2",MID(R167,3,1)="3",MID(R167,3,1)="4",MID(R167,3,1)="5",MID(R167,3,1)="6",MID(R167,3,1)="7",MID(R167,3,1)="8",MID(R167,3,1)="9",MID(R167,3,1)="0")),VLOOKUP(R167,'証拠（WW特許）'!$B$2:$C$90,2,FALSE),"_"))</f>
        <v>特願平9-310321</v>
      </c>
      <c r="T167" s="644" t="str">
        <f>IF(OR(LEFT(R167)="特",LEFT(R167)="実"),VLOOKUP(R167,'証拠（JP特許）'!$B$2:$E$299,4,FALSE),"_")</f>
        <v>JP3932630</v>
      </c>
      <c r="U167" s="694" t="s">
        <v>94</v>
      </c>
      <c r="V167" s="689" t="s">
        <v>25</v>
      </c>
      <c r="W167" s="690" t="str">
        <f t="shared" si="13"/>
        <v>JP11151904A</v>
      </c>
      <c r="X167" s="691"/>
      <c r="Y167" s="691" t="str">
        <f t="shared" si="14"/>
        <v>JP3932630B</v>
      </c>
      <c r="Z167" s="91" t="str">
        <f ca="1">IF(OR(LEFT(R167)="特",LEFT(R167)="実",AND(OR(LEFT(R167,2)="US",LEFT(R167,2)="WO",LEFT(R167,2)="GB",LEFT(R167,2)="EP",LEFT(R167,2)="DE"),OR(MID(R167,3,1)="1",MID(R167,3,1)="2",MID(R167,3,1)="3",MID(R167,3,1)="4",MID(R167,3,1)="5",MID(R167,3,1)="6",MID(R167,3,1)="7",MID(R167,3,1)="8",MID(R167,3,1)="9",MID(R167,3,1)="0",))),IF(COUNTIF(INDIRECT("拒絶理由・拒絶査定・異議申立!"&amp;ADDRESS(MATCH(C167,拒絶理由・拒絶査定・異議申立!B$1:B$1000,0),3)&amp;":"&amp;ADDRESS(MATCH(C167,拒絶理由・拒絶査定・異議申立!B$1:B$1000,0),50)),R167)+COUNTIF(INDIRECT("拒絶理由・拒絶査定・異議申立!"&amp;ADDRESS(MATCH(C167,拒絶理由・拒絶査定・異議申立!B$1:B$1000,0),3)&amp;":"&amp;ADDRESS(MATCH(C167,拒絶理由・拒絶査定・異議申立!B$1:B$1000,0),50)),T167)&gt;0,"Yes","No"),"")</f>
        <v>No</v>
      </c>
      <c r="AA167" s="92" t="str">
        <f ca="1">IF(OR(LEFT(R167)="特",LEFT(R167)="実",AND(OR(LEFT(R167,2)="US",LEFT(R167,2)="WO",LEFT(R167,2)="GB",LEFT(R167,2)="EP",LEFT(R167,2)="DE"),OR(MID(R167,3,1)="1",MID(R167,3,1)="2",MID(R167,3,1)="3",MID(R167,3,1)="4",MID(R167,3,1)="5",MID(R167,3,1)="6",MID(R167,3,1)="7",MID(R167,3,1)="8",MID(R167,3,1)="9",MID(R167,3,1)="0",))),IF(COUNTIF(INDIRECT("先行技術調査・登録査定!"&amp;ADDRESS(MATCH(C167,先行技術調査・登録査定!B$1:B$1000,0),3)&amp;":"&amp;ADDRESS(MATCH(C167,先行技術調査・登録査定!B$1:B$1000,0),49)),R167)+COUNTIF(INDIRECT("先行技術調査・登録査定!"&amp;ADDRESS(MATCH(C167,先行技術調査・登録査定!B$1:B$1000,0),3)&amp;":"&amp;ADDRESS(MATCH(C167,先行技術調査・登録査定!B$1:B$1000,0),49)),T167)&gt;0,"Yes","No"),"")</f>
        <v>No</v>
      </c>
      <c r="AB167" s="169" t="str">
        <f t="shared" ca="1" si="15"/>
        <v>Yes</v>
      </c>
      <c r="AC167" s="94" t="str">
        <f>IF(OR(LEFT(R167)="特",LEFT(R167)="実",AND(OR(LEFT(R167,2)="US",LEFT(R167,2)="WO",LEFT(R167,2)="GB",LEFT(R167,2)="EP",LEFT(R167,2)="DE"),OR(MID(R167,3,1)="1",MID(R167,3,1)="2",MID(R167,3,1)="3",MID(R167,3,1)="4",MID(R167,3,1)="5",MID(R167,3,1)="6",MID(R167,3,1)="7",MID(R167,3,1)="8",MID(R167,3,1)="9",MID(R167,3,1)="0",))),"",VLOOKUP($C167,非特許文献リスト!$A$2:$C$196,2,FALSE))</f>
        <v/>
      </c>
      <c r="AD167" s="95" t="str">
        <f>IF(OR(LEFT(R167)="特",LEFT(R167)="実",AND(OR(LEFT(R167,2)="US",LEFT(R167,2)="WO",LEFT(R167,2)="GB",LEFT(R167,2)="EP",LEFT(R167,2)="DE"),OR(MID(R167,3,1)="1",MID(R167,3,1)="2",MID(R167,3,1)="3",MID(R167,3,1)="4",MID(R167,3,1)="5",MID(R167,3,1)="6",MID(R167,3,1)="7",MID(R167,3,1)="8",MID(R167,3,1)="9",MID(R167,3,1)="0",))),"",VLOOKUP($C167,非特許文献リスト!$A$2:$C$196,3,FALSE))</f>
        <v/>
      </c>
      <c r="AE167" s="175" t="str">
        <f t="shared" si="12"/>
        <v>日本特許文献</v>
      </c>
      <c r="AF167" s="176" t="str">
        <f>IF(OR(LEFT(R167)="特",LEFT(R167)="実"),VLOOKUP(R167,'証拠（JP特許）'!$B$2:$AB$299,10,FALSE),IF(AND(OR(LEFT(R167,2)="US",LEFT(R167,2)="WO",LEFT(R167,2)="GB",LEFT(R167,2)="EP",LEFT(R167,2)="DE"),OR(MID(R167,3,1)="1",MID(R167,3,1)="2",MID(R167,3,1)="3",MID(R167,3,1)="4",MID(R167,3,1)="5",MID(R167,3,1)="6",MID(R167,3,1)="7",MID(R167,3,1)="8",MID(R167,3,1)="9",MID(R167,3,1)="0",)),VLOOKUP(R167,'証拠（WW特許）'!$B$2:$M$90,8,FALSE),""))</f>
        <v>日本精工株式会社</v>
      </c>
      <c r="AG167" s="176" t="str">
        <f>IF(OR(LEFT(R167)="特",LEFT(R167)="実"),VLOOKUP(R167,'証拠（JP特許）'!$B$2:$AB$299,26,FALSE),IF(AND(OR(LEFT(R167,2)="US",LEFT(R167,2)="WO",LEFT(R167,2)="GB",LEFT(R167,2)="EP",LEFT(R167,2)="DE"),OR(MID(R167,3,1)="1",MID(R167,3,1)="2",MID(R167,3,1)="3",MID(R167,3,1)="4",MID(R167,3,1)="5",MID(R167,3,1)="6",MID(R167,3,1)="7",MID(R167,3,1)="8",MID(R167,3,1)="9",MID(R167,3,1)="0",)),VLOOKUP(R167,'証拠（WW特許）'!$B$2:$M$90,12,FALSE),""))</f>
        <v>水越　康允,小野瀬　喜章,満江　直樹,大内　英男</v>
      </c>
      <c r="AH167" s="58" t="str">
        <f>IF(OR(LEFT(R167)="特",LEFT(R167)="実"),VLOOKUP(R167,'証拠（JP特許）'!$B$2:$X$299,20,FALSE),IF(AND(OR(LEFT(R167,2)="US",LEFT(R167,2)="WO",LEFT(R167,2)="GB",LEFT(R167,2)="EP",LEFT(R167,2)="DE"),OR(MID(R167,3,1)="1",MID(R167,3,1)="2",MID(R167,3,1)="3",MID(R167,3,1)="4",MID(R167,3,1)="5",MID(R167,3,1)="6",MID(R167,3,1)="7",MID(R167,3,1)="8",MID(R167,3,1)="9",MID(R167,3,1)="0",)),VLOOKUP(R167,'証拠（WW特許）'!$B$2:$U$90,20,FALSE),""))</f>
        <v>B60B  35/18    (2006.01),B60B  27/00    (2006.01),F16C  19/18    (2006.01),B60B  27/02    (2006.01),F16D   3/20    (2006.01)</v>
      </c>
      <c r="AI167" s="58" t="str">
        <f>IF(OR(LEFT(R167)="特",LEFT(R167)="実"),VLOOKUP(R167,'証拠（JP特許）'!$B$2:$X$299,21,FALSE),"")</f>
        <v>B60B 27/02      E,B60B 35/18      A,F16D  3/20      Z,F16C 19/18       ,B60B 27/00      B</v>
      </c>
      <c r="AJ167" s="58" t="str">
        <f>IF(OR(LEFT(R167)="特",LEFT(R167)="実"),VLOOKUP(R167,'証拠（JP特許）'!$B$2:$X$299,22,FALSE),"")</f>
        <v>3J101AA02,3J101AA43,3J101AA62,3J101AA72,3J101BA02,3J101BA53,3J101BA77,3J101FA51,3J101FA53,3J101GA03,3J701AA02,3J701AA43,3J701AA62,3J701AA72,3J701BA02,3J701BA53,3J701BA77,3J701FA51,3J701FA53,3J701GA03,3J701BA09,3J701BA69,3J701BA78,3J701XB03,3J701XB12,3J701XB13,3J701XB37</v>
      </c>
      <c r="AK167" s="59" t="str">
        <f>IF(OR(LEFT(R167)="特",LEFT(R167)="実"),VLOOKUP(R167,'証拠（JP特許）'!$B$2:$X$299,17,FALSE),IF(AND(OR(LEFT(R167,2)="US",LEFT(R167,2)="WO",LEFT(R167,2)="GB",LEFT(R167,2)="EP",LEFT(R167,2)="DE"),OR(MID(R167,3,1)="1",MID(R167,3,1)="2",MID(R167,3,1)="3",MID(R167,3,1)="4",MID(R167,3,1)="5",MID(R167,3,1)="6",MID(R167,3,1)="7",MID(R167,3,1)="8",MID(R167,3,1)="9",MID(R167,3,1)="0",)),VLOOKUP(R167,'証拠（WW特許）'!$B$2:$U$90,16,FALSE),""))</f>
        <v>1999.06.08</v>
      </c>
      <c r="AL167" s="58"/>
      <c r="AM167" s="58" t="s">
        <v>95</v>
      </c>
      <c r="AN167" s="58" t="s">
        <v>95</v>
      </c>
      <c r="AO167" s="58" t="str">
        <f ca="1">IF(OR(LEFT(R167)="特",LEFT(R167)="実",AND(OR(LEFT(R167,2)="US",LEFT(R167,2)="WO",LEFT(R167,2)="GB",LEFT(R167,2)="EP",LEFT(R167,2)="DE"),OR(MID(R167,3,1)="1",MID(R167,3,1)="2",MID(R167,3,1)="3",MID(R167,3,1)="4",MID(R167,3,1)="5",MID(R167,3,1)="6",MID(R167,3,1)="7",MID(R167,3,1)="8",MID(R167,3,1)="9",MID(R167,3,1)="0"))),IF(COUNTIF(INDIRECT("発明者引用!"&amp;ADDRESS(MATCH(C167,発明者引用!B$1:B$196,0),4)&amp;":"&amp;ADDRESS(MATCH(C167,発明者引用!B$1:B$196,0),17)),R167)+COUNTIF(INDIRECT("発明者引用!"&amp;ADDRESS(MATCH(C167,発明者引用!B$1:B$196,0),4)&amp;":"&amp;ADDRESS(MATCH(C167,発明者引用!B$1:B$196,0),17)),#REF!)+COUNTIF(INDIRECT("発明者引用!"&amp;ADDRESS(MATCH(C167,発明者引用!B$1:B$196,0),4)&amp;":"&amp;ADDRESS(MATCH(C167,発明者引用!B$1:B$196,0),17)),T167)&gt;0,"Yes","No"),"")</f>
        <v>No</v>
      </c>
      <c r="AP167" s="58" t="str">
        <f ca="1">IF(OR(LEFT(R167)="特",LEFT(R167)="実",AND(OR(LEFT(R167,2)="US",LEFT(R167,2)="WO",LEFT(R167,2)="GB",LEFT(R167,2)="EP",LEFT(R167,2)="DE"),OR(MID(R167,3,1)="1",MID(R167,3,1)="2",MID(R167,3,1)="3",MID(R167,3,1)="4",MID(R167,3,1)="5",MID(R167,3,1)="6",MID(R167,3,1)="7",MID(R167,3,1)="8",MID(R167,3,1)="9",MID(R167,3,1)="0"))),IF(VLOOKUP(C167,ファミリ引用特許WO!$A$2:$B$241,2,FALSE)+VLOOKUP(C167,ファミリ引用文献WO!$A$2:$C$241,3,FALSE)=0,"ISR無し",IF(COUNTIF(INDIRECT("ファミリ引用特許WO!"&amp;ADDRESS(MATCH(C167,ファミリ引用特許WO!$A$2:$A$241,0),1)&amp;":"&amp;ADDRESS(MATCH(C167,ファミリ引用特許WO!$A$2:$A$241,0),19)),R167)+COUNTIF(INDIRECT("ファミリ引用特許WO!"&amp;ADDRESS(MATCH(C167,ファミリ引用特許WO!$A$2:$A$241,0),1)&amp;":"&amp;ADDRESS(MATCH(C167,ファミリ引用特許WO!$A$2:$A$241,0),19)),S167)+COUNTIF(INDIRECT("ファミリ引用特許WO!"&amp;ADDRESS(MATCH(C167,ファミリ引用特許WO!$A$2:$A$241,0),1)&amp;":"&amp;ADDRESS(MATCH(C167,ファミリ引用特許WO!$A$2:$A$241,0),19)),T167)+COUNTIF(INDIRECT("ファミリ引用特許WO!"&amp;ADDRESS(MATCH(C167,ファミリ引用特許WO!$A$2:$A$241,0),1)&amp;":"&amp;ADDRESS(MATCH(C167,ファミリ引用特許WO!$A$2:$A$241,0),19)),W167)+COUNTIF(INDIRECT("ファミリ引用特許WO!"&amp;ADDRESS(MATCH(C167,ファミリ引用特許WO!$A$2:$A$241,0),1)&amp;":"&amp;ADDRESS(MATCH(C167,ファミリ引用特許WO!$A$2:$A$241,0),19)),Y167)&gt;0,"Yes","No")),"")</f>
        <v>ISR無し</v>
      </c>
      <c r="AQ167" s="55" t="str">
        <f ca="1">IF(OR(LEFT(R167)="特",LEFT(R167)="実",AND(OR(LEFT(R167,2)="US",LEFT(R167,2)="WO",LEFT(R167,2)="GB",LEFT(R167,2)="EP",LEFT(R167,2)="DE"),OR(MID(R167,3,1)="1",MID(R167,3,1)="2",MID(R167,3,1)="3",MID(R167,3,1)="4",MID(R167,3,1)="5",MID(R167,3,1)="6",MID(R167,3,1)="7",MID(R167,3,1)="8",MID(R167,3,1)="9",MID(R167,3,1)="0"))),IF(VLOOKUP(C167,'ファミリ引用特許表記修正（ex.A2→A）'!$A$2:$B$241,2,FALSE)=0,"family無し",IF(COUNTIF(INDIRECT("'ファミリ引用特許表記修正（ex.A2→A）'!"&amp;ADDRESS(MATCH(C167,'ファミリ引用特許表記修正（ex.A2→A）'!$A$2:$A$241,0),1)&amp;":"&amp;ADDRESS(MATCH(C167,'ファミリ引用特許表記修正（ex.A2→A）'!$A$2:$A$241,0),171)),R167)+COUNTIF(INDIRECT("'ファミリ引用特許表記修正（ex.A2→A）'!"&amp;ADDRESS(MATCH(C167,'ファミリ引用特許表記修正（ex.A2→A）'!$A$2:$A$241,0),1)&amp;":"&amp;ADDRESS(MATCH(C167,'ファミリ引用特許表記修正（ex.A2→A）'!$A$2:$A$241,0),171)),S167)+COUNTIF(INDIRECT("'ファミリ引用特許表記修正（ex.A2→A）'!"&amp;ADDRESS(MATCH(C167,'ファミリ引用特許表記修正（ex.A2→A）'!$A$2:$A$241,0),1)&amp;":"&amp;ADDRESS(MATCH(C167,'ファミリ引用特許表記修正（ex.A2→A）'!$A$2:$A$241,0),171)),T167)+COUNTIF(INDIRECT("'ファミリ引用特許表記修正（ex.A2→A）'!"&amp;ADDRESS(MATCH(C167,'ファミリ引用特許表記修正（ex.A2→A）'!$A$2:$A$241,0),1)&amp;":"&amp;ADDRESS(MATCH(C167,'ファミリ引用特許表記修正（ex.A2→A）'!$A$2:$A$241,0),171)),W167)+COUNTIF(INDIRECT("'ファミリ引用特許表記修正（ex.A2→A）'!"&amp;ADDRESS(MATCH(C167,'ファミリ引用特許表記修正（ex.A2→A）'!$A$2:$A$241,0),1)&amp;":"&amp;ADDRESS(MATCH(C167,'ファミリ引用特許表記修正（ex.A2→A）'!$A$2:$A$241,0),171)),Y167)&gt;0,"Yes","No")),"")</f>
        <v>No</v>
      </c>
      <c r="AR167" s="58" t="str">
        <f>IF(OR(LEFT(R167)="特",LEFT(R167)="実",AND(OR(LEFT(R167,2)="US",LEFT(R167,2)="WO",LEFT(R167,2)="GB",LEFT(R167,2)="EP",LEFT(R167,2)="DE"),OR(MID(R167,3,1)="1",MID(R167,3,1)="2",MID(R167,3,1)="3",MID(R167,3,1)="4",MID(R167,3,1)="5",MID(R167,3,1)="6",MID(R167,3,1)="7",MID(R167,3,1)="8",MID(R167,3,1)="9",MID(R167,3,1)="0",))),"",VLOOKUP($C167,ファミリ発明者引用文献!A$3:B$235,2,FALSE))</f>
        <v/>
      </c>
      <c r="AS167" s="55" t="str">
        <f>VLOOKUP(C167,ファミリ引用文献WO!A$2:B$241,2,FALSE)</f>
        <v/>
      </c>
      <c r="AT167" s="58" t="str">
        <f>VLOOKUP(C167,ファミリ引用文献!A$3:B$242,2,FALSE)</f>
        <v/>
      </c>
      <c r="AU167" s="58" t="str">
        <f>VLOOKUP(C167,審判データ!AH$2:BT$379,39,FALSE)</f>
        <v>特開2004-108449;特許04206716;特開2008-292001;特許04305562;特開2009-103325;特開2011-153716</v>
      </c>
      <c r="AV167" s="62" t="str">
        <f ca="1">IF(INDIRECT("審判データ!"&amp;ADDRESS(MATCH(C167,審判データ!$AH$1:$AH$379,0),32))="早期審査の対象とする","早期審査","")</f>
        <v/>
      </c>
      <c r="AW167" s="665" t="str">
        <f t="shared" si="11"/>
        <v>一致</v>
      </c>
      <c r="AX167" s="666" t="str">
        <f>IF(LEFT(AE167,3)="日本特",IF(LEFT(C167)="特",VLOOKUP(C167,'本件、証拠文献テーマコード'!G$2:I$376,3,FALSE),VLOOKUP(C167,'本件、証拠文献テーマコード'!B$2:I$376,8,FALSE)),"")</f>
        <v>3D029,3J101,3J701</v>
      </c>
      <c r="AY167" s="666" t="str">
        <f>IF(LEFT(AE167,3)="日本特",IF(OR(MID(R167,2,1)="開",MID(R167,2,1)="表",MID(R167,2,1)="登"),VLOOKUP(R167,'本件、証拠文献テーマコード'!C$2:I$379,7,FALSE),VLOOKUP(R167,'本件、証拠文献テーマコード'!G$2:I$379,3,FALSE)),"")</f>
        <v>3D029,3J055,3J101,3J701</v>
      </c>
      <c r="AZ167" s="54"/>
    </row>
    <row r="168" spans="1:52" ht="27" x14ac:dyDescent="0.15">
      <c r="A168" s="858" t="s">
        <v>22609</v>
      </c>
      <c r="B168" s="586" t="str">
        <f ca="1">IF(A168="",B167,INDIRECT("審判データ!"&amp;ADDRESS(MATCH(A168,審判データ!$HC$1:$HC$379,0),20))&amp;" / "&amp;INDIRECT("審判データ!"&amp;ADDRESS(MATCH(A168,審判データ!$HC$1:$HC$379,0),21)))</f>
        <v>2012 / 29-2</v>
      </c>
      <c r="C168" s="675">
        <v>4038108</v>
      </c>
      <c r="D168" s="274" t="s">
        <v>1980</v>
      </c>
      <c r="E168" s="163" t="str">
        <f ca="1">INDIRECT("審判データ!"&amp;ADDRESS(MATCH(C168,審判データ!$AH$1:$AH$379,0),55))</f>
        <v>株式会社コスメック</v>
      </c>
      <c r="F168" s="43" t="str">
        <f ca="1">INDIRECT("審判データ!"&amp;ADDRESS(MATCH(C168,審判データ!$AH$1:$AH$379,0),56))</f>
        <v>米澤　慶多朗;横田　英明;春名　陽介</v>
      </c>
      <c r="G168" s="43" t="str">
        <f ca="1">INDIRECT("審判データ!"&amp;ADDRESS(MATCH(C168,審判データ!$AH$1:$AH$379,0),72))</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H168" s="43" t="str">
        <f ca="1">INDIRECT("審判データ!"&amp;ADDRESS(MATCH(C168,審判データ!$AH$1:$AH$379,0),41))</f>
        <v>B23Q  3/06    302;B23Q  3/06    304</v>
      </c>
      <c r="I168" s="43" t="str">
        <f ca="1">INDIRECT("審判データ!"&amp;ADDRESS(MATCH(C168,審判データ!$AH$1:$AH$379,0),49))</f>
        <v>B23Q   3/06@AFI(JP)</v>
      </c>
      <c r="J168" s="43" t="str">
        <f ca="1">INDIRECT("審判データ!"&amp;ADDRESS(MATCH(C168,審判データ!$AH$1:$AH$379,0),51))</f>
        <v>B23Q  3/06    302 B;B23Q  3/06    304 B</v>
      </c>
      <c r="K168" s="43" t="str">
        <f ca="1">INDIRECT("審判データ!"&amp;ADDRESS(MATCH(C168,審判データ!$AH$1:$AH$379,0),53))</f>
        <v>3C016 CA03;3C016 CB02;3C016 CB11;3C016 CC01;3C016 CC04</v>
      </c>
      <c r="L168" s="1004" t="s">
        <v>22610</v>
      </c>
      <c r="M168" s="1030" t="s">
        <v>876</v>
      </c>
      <c r="N168" s="1006" t="s">
        <v>22611</v>
      </c>
      <c r="O168" s="1019" t="s">
        <v>236</v>
      </c>
      <c r="P168" s="1072" t="s">
        <v>1990</v>
      </c>
      <c r="Q168" s="676" t="s">
        <v>385</v>
      </c>
      <c r="R168" s="644" t="s">
        <v>22612</v>
      </c>
      <c r="S168" s="646" t="str">
        <f>IF(OR(LEFT(R168)="特",LEFT(R168)="実"),VLOOKUP(R168,'証拠（JP特許）'!$B$2:$D$299,2,FALSE),IF(AND(OR(LEFT(R168,2)="US",LEFT(R168,2)="WO",LEFT(R168,2)="GB",LEFT(R168,2)="EP",LEFT(R168,2)="DE"),OR(MID(R168,3,1)="1",MID(R168,3,1)="2",MID(R168,3,1)="3",MID(R168,3,1)="4",MID(R168,3,1)="5",MID(R168,3,1)="6",MID(R168,3,1)="7",MID(R168,3,1)="8",MID(R168,3,1)="9",MID(R168,3,1)="0")),VLOOKUP(R168,'証拠（WW特許）'!$B$2:$C$90,2,FALSE),"_"))</f>
        <v>実願昭63-130286</v>
      </c>
      <c r="T168" s="644" t="str">
        <f>IF(OR(LEFT(R168)="特",LEFT(R168)="実"),VLOOKUP(R168,'証拠（JP特許）'!$B$2:$E$299,4,FALSE),"_")</f>
        <v>_</v>
      </c>
      <c r="U168" s="694" t="s">
        <v>94</v>
      </c>
      <c r="V168" s="689" t="s">
        <v>25</v>
      </c>
      <c r="W168" s="690" t="str">
        <f t="shared" si="13"/>
        <v>JP0251043Y</v>
      </c>
      <c r="X168" s="691"/>
      <c r="Y168" s="691" t="str">
        <f t="shared" si="14"/>
        <v/>
      </c>
      <c r="Z168" s="91" t="str">
        <f ca="1">IF(OR(LEFT(R168)="特",LEFT(R168)="実",AND(OR(LEFT(R168,2)="US",LEFT(R168,2)="WO",LEFT(R168,2)="GB",LEFT(R168,2)="EP",LEFT(R168,2)="DE"),OR(MID(R168,3,1)="1",MID(R168,3,1)="2",MID(R168,3,1)="3",MID(R168,3,1)="4",MID(R168,3,1)="5",MID(R168,3,1)="6",MID(R168,3,1)="7",MID(R168,3,1)="8",MID(R168,3,1)="9",MID(R168,3,1)="0",))),IF(COUNTIF(INDIRECT("拒絶理由・拒絶査定・異議申立!"&amp;ADDRESS(MATCH(C168,拒絶理由・拒絶査定・異議申立!B$1:B$1000,0),3)&amp;":"&amp;ADDRESS(MATCH(C168,拒絶理由・拒絶査定・異議申立!B$1:B$1000,0),50)),R168)+COUNTIF(INDIRECT("拒絶理由・拒絶査定・異議申立!"&amp;ADDRESS(MATCH(C168,拒絶理由・拒絶査定・異議申立!B$1:B$1000,0),3)&amp;":"&amp;ADDRESS(MATCH(C168,拒絶理由・拒絶査定・異議申立!B$1:B$1000,0),50)),T168)&gt;0,"Yes","No"),"")</f>
        <v>No</v>
      </c>
      <c r="AA168" s="92" t="str">
        <f ca="1">IF(OR(LEFT(R168)="特",LEFT(R168)="実",AND(OR(LEFT(R168,2)="US",LEFT(R168,2)="WO",LEFT(R168,2)="GB",LEFT(R168,2)="EP",LEFT(R168,2)="DE"),OR(MID(R168,3,1)="1",MID(R168,3,1)="2",MID(R168,3,1)="3",MID(R168,3,1)="4",MID(R168,3,1)="5",MID(R168,3,1)="6",MID(R168,3,1)="7",MID(R168,3,1)="8",MID(R168,3,1)="9",MID(R168,3,1)="0",))),IF(COUNTIF(INDIRECT("先行技術調査・登録査定!"&amp;ADDRESS(MATCH(C168,先行技術調査・登録査定!B$1:B$1000,0),3)&amp;":"&amp;ADDRESS(MATCH(C168,先行技術調査・登録査定!B$1:B$1000,0),49)),R168)+COUNTIF(INDIRECT("先行技術調査・登録査定!"&amp;ADDRESS(MATCH(C168,先行技術調査・登録査定!B$1:B$1000,0),3)&amp;":"&amp;ADDRESS(MATCH(C168,先行技術調査・登録査定!B$1:B$1000,0),49)),T168)&gt;0,"Yes","No"),"")</f>
        <v>No</v>
      </c>
      <c r="AB168" s="169" t="str">
        <f t="shared" ca="1" si="15"/>
        <v>Yes</v>
      </c>
      <c r="AC168" s="94" t="str">
        <f>IF(OR(LEFT(R168)="特",LEFT(R168)="実",AND(OR(LEFT(R168,2)="US",LEFT(R168,2)="WO",LEFT(R168,2)="GB",LEFT(R168,2)="EP",LEFT(R168,2)="DE"),OR(MID(R168,3,1)="1",MID(R168,3,1)="2",MID(R168,3,1)="3",MID(R168,3,1)="4",MID(R168,3,1)="5",MID(R168,3,1)="6",MID(R168,3,1)="7",MID(R168,3,1)="8",MID(R168,3,1)="9",MID(R168,3,1)="0",))),"",VLOOKUP($C168,非特許文献リスト!$A$2:$C$196,2,FALSE))</f>
        <v/>
      </c>
      <c r="AD168" s="95" t="str">
        <f>IF(OR(LEFT(R168)="特",LEFT(R168)="実",AND(OR(LEFT(R168,2)="US",LEFT(R168,2)="WO",LEFT(R168,2)="GB",LEFT(R168,2)="EP",LEFT(R168,2)="DE"),OR(MID(R168,3,1)="1",MID(R168,3,1)="2",MID(R168,3,1)="3",MID(R168,3,1)="4",MID(R168,3,1)="5",MID(R168,3,1)="6",MID(R168,3,1)="7",MID(R168,3,1)="8",MID(R168,3,1)="9",MID(R168,3,1)="0",))),"",VLOOKUP($C168,非特許文献リスト!$A$2:$C$196,3,FALSE))</f>
        <v/>
      </c>
      <c r="AE168" s="175" t="str">
        <f t="shared" si="12"/>
        <v>日本特許文献</v>
      </c>
      <c r="AF168" s="176" t="str">
        <f>IF(OR(LEFT(R168)="特",LEFT(R168)="実"),VLOOKUP(R168,'証拠（JP特許）'!$B$2:$AB$299,10,FALSE),IF(AND(OR(LEFT(R168,2)="US",LEFT(R168,2)="WO",LEFT(R168,2)="GB",LEFT(R168,2)="EP",LEFT(R168,2)="DE"),OR(MID(R168,3,1)="1",MID(R168,3,1)="2",MID(R168,3,1)="3",MID(R168,3,1)="4",MID(R168,3,1)="5",MID(R168,3,1)="6",MID(R168,3,1)="7",MID(R168,3,1)="8",MID(R168,3,1)="9",MID(R168,3,1)="0",)),VLOOKUP(R168,'証拠（WW特許）'!$B$2:$M$90,8,FALSE),""))</f>
        <v>日立精機株式会社</v>
      </c>
      <c r="AG168" s="176" t="str">
        <f>IF(OR(LEFT(R168)="特",LEFT(R168)="実"),VLOOKUP(R168,'証拠（JP特許）'!$B$2:$AB$299,26,FALSE),IF(AND(OR(LEFT(R168,2)="US",LEFT(R168,2)="WO",LEFT(R168,2)="GB",LEFT(R168,2)="EP",LEFT(R168,2)="DE"),OR(MID(R168,3,1)="1",MID(R168,3,1)="2",MID(R168,3,1)="3",MID(R168,3,1)="4",MID(R168,3,1)="5",MID(R168,3,1)="6",MID(R168,3,1)="7",MID(R168,3,1)="8",MID(R168,3,1)="9",MID(R168,3,1)="0",)),VLOOKUP(R168,'証拠（WW特許）'!$B$2:$M$90,12,FALSE),""))</f>
        <v>内田　耕年,柳沢　洋</v>
      </c>
      <c r="AH168" s="58" t="str">
        <f>IF(OR(LEFT(R168)="特",LEFT(R168)="実"),VLOOKUP(R168,'証拠（JP特許）'!$B$2:$X$299,20,FALSE),IF(AND(OR(LEFT(R168,2)="US",LEFT(R168,2)="WO",LEFT(R168,2)="GB",LEFT(R168,2)="EP",LEFT(R168,2)="DE"),OR(MID(R168,3,1)="1",MID(R168,3,1)="2",MID(R168,3,1)="3",MID(R168,3,1)="4",MID(R168,3,1)="5",MID(R168,3,1)="6",MID(R168,3,1)="7",MID(R168,3,1)="8",MID(R168,3,1)="9",MID(R168,3,1)="0",)),VLOOKUP(R168,'証拠（WW特許）'!$B$2:$U$90,20,FALSE),""))</f>
        <v>B23Q   3/06    (2006.01)</v>
      </c>
      <c r="AI168" s="58" t="str">
        <f>IF(OR(LEFT(R168)="特",LEFT(R168)="実"),VLOOKUP(R168,'証拠（JP特許）'!$B$2:$X$299,21,FALSE),"")</f>
        <v>B23Q  3/06   304G</v>
      </c>
      <c r="AJ168" s="58" t="str">
        <f>IF(OR(LEFT(R168)="特",LEFT(R168)="実"),VLOOKUP(R168,'証拠（JP特許）'!$B$2:$X$299,22,FALSE),"")</f>
        <v>3C016CA03,3C016CB03,3C016CB04,3C016CC01,3C016CC04,3C016CE02</v>
      </c>
      <c r="AK168" s="59" t="str">
        <f>IF(OR(LEFT(R168)="特",LEFT(R168)="実"),VLOOKUP(R168,'証拠（JP特許）'!$B$2:$X$299,17,FALSE),IF(AND(OR(LEFT(R168,2)="US",LEFT(R168,2)="WO",LEFT(R168,2)="GB",LEFT(R168,2)="EP",LEFT(R168,2)="DE"),OR(MID(R168,3,1)="1",MID(R168,3,1)="2",MID(R168,3,1)="3",MID(R168,3,1)="4",MID(R168,3,1)="5",MID(R168,3,1)="6",MID(R168,3,1)="7",MID(R168,3,1)="8",MID(R168,3,1)="9",MID(R168,3,1)="0",)),VLOOKUP(R168,'証拠（WW特許）'!$B$2:$U$90,16,FALSE),""))</f>
        <v>1990.04.10</v>
      </c>
      <c r="AL168" s="58"/>
      <c r="AM168" s="58" t="s">
        <v>95</v>
      </c>
      <c r="AN168" s="58" t="s">
        <v>95</v>
      </c>
      <c r="AO168" s="58" t="str">
        <f ca="1">IF(OR(LEFT(R168)="特",LEFT(R168)="実",AND(OR(LEFT(R168,2)="US",LEFT(R168,2)="WO",LEFT(R168,2)="GB",LEFT(R168,2)="EP",LEFT(R168,2)="DE"),OR(MID(R168,3,1)="1",MID(R168,3,1)="2",MID(R168,3,1)="3",MID(R168,3,1)="4",MID(R168,3,1)="5",MID(R168,3,1)="6",MID(R168,3,1)="7",MID(R168,3,1)="8",MID(R168,3,1)="9",MID(R168,3,1)="0"))),IF(COUNTIF(INDIRECT("発明者引用!"&amp;ADDRESS(MATCH(C168,発明者引用!B$1:B$196,0),4)&amp;":"&amp;ADDRESS(MATCH(C168,発明者引用!B$1:B$196,0),17)),R168)+COUNTIF(INDIRECT("発明者引用!"&amp;ADDRESS(MATCH(C168,発明者引用!B$1:B$196,0),4)&amp;":"&amp;ADDRESS(MATCH(C168,発明者引用!B$1:B$196,0),17)),#REF!)+COUNTIF(INDIRECT("発明者引用!"&amp;ADDRESS(MATCH(C168,発明者引用!B$1:B$196,0),4)&amp;":"&amp;ADDRESS(MATCH(C168,発明者引用!B$1:B$196,0),17)),T168)&gt;0,"Yes","No"),"")</f>
        <v>No</v>
      </c>
      <c r="AP168" s="58" t="str">
        <f ca="1">IF(OR(LEFT(R168)="特",LEFT(R168)="実",AND(OR(LEFT(R168,2)="US",LEFT(R168,2)="WO",LEFT(R168,2)="GB",LEFT(R168,2)="EP",LEFT(R168,2)="DE"),OR(MID(R168,3,1)="1",MID(R168,3,1)="2",MID(R168,3,1)="3",MID(R168,3,1)="4",MID(R168,3,1)="5",MID(R168,3,1)="6",MID(R168,3,1)="7",MID(R168,3,1)="8",MID(R168,3,1)="9",MID(R168,3,1)="0"))),IF(VLOOKUP(C168,ファミリ引用特許WO!$A$2:$B$241,2,FALSE)+VLOOKUP(C168,ファミリ引用文献WO!$A$2:$C$241,3,FALSE)=0,"ISR無し",IF(COUNTIF(INDIRECT("ファミリ引用特許WO!"&amp;ADDRESS(MATCH(C168,ファミリ引用特許WO!$A$2:$A$241,0),1)&amp;":"&amp;ADDRESS(MATCH(C168,ファミリ引用特許WO!$A$2:$A$241,0),19)),R168)+COUNTIF(INDIRECT("ファミリ引用特許WO!"&amp;ADDRESS(MATCH(C168,ファミリ引用特許WO!$A$2:$A$241,0),1)&amp;":"&amp;ADDRESS(MATCH(C168,ファミリ引用特許WO!$A$2:$A$241,0),19)),S168)+COUNTIF(INDIRECT("ファミリ引用特許WO!"&amp;ADDRESS(MATCH(C168,ファミリ引用特許WO!$A$2:$A$241,0),1)&amp;":"&amp;ADDRESS(MATCH(C168,ファミリ引用特許WO!$A$2:$A$241,0),19)),T168)+COUNTIF(INDIRECT("ファミリ引用特許WO!"&amp;ADDRESS(MATCH(C168,ファミリ引用特許WO!$A$2:$A$241,0),1)&amp;":"&amp;ADDRESS(MATCH(C168,ファミリ引用特許WO!$A$2:$A$241,0),19)),W168)+COUNTIF(INDIRECT("ファミリ引用特許WO!"&amp;ADDRESS(MATCH(C168,ファミリ引用特許WO!$A$2:$A$241,0),1)&amp;":"&amp;ADDRESS(MATCH(C168,ファミリ引用特許WO!$A$2:$A$241,0),19)),Y168)&gt;0,"Yes","No")),"")</f>
        <v>ISR無し</v>
      </c>
      <c r="AQ168" s="55" t="str">
        <f ca="1">IF(OR(LEFT(R168)="特",LEFT(R168)="実",AND(OR(LEFT(R168,2)="US",LEFT(R168,2)="WO",LEFT(R168,2)="GB",LEFT(R168,2)="EP",LEFT(R168,2)="DE"),OR(MID(R168,3,1)="1",MID(R168,3,1)="2",MID(R168,3,1)="3",MID(R168,3,1)="4",MID(R168,3,1)="5",MID(R168,3,1)="6",MID(R168,3,1)="7",MID(R168,3,1)="8",MID(R168,3,1)="9",MID(R168,3,1)="0"))),IF(VLOOKUP(C168,'ファミリ引用特許表記修正（ex.A2→A）'!$A$2:$B$241,2,FALSE)=0,"family無し",IF(COUNTIF(INDIRECT("'ファミリ引用特許表記修正（ex.A2→A）'!"&amp;ADDRESS(MATCH(C168,'ファミリ引用特許表記修正（ex.A2→A）'!$A$2:$A$241,0),1)&amp;":"&amp;ADDRESS(MATCH(C168,'ファミリ引用特許表記修正（ex.A2→A）'!$A$2:$A$241,0),171)),R168)+COUNTIF(INDIRECT("'ファミリ引用特許表記修正（ex.A2→A）'!"&amp;ADDRESS(MATCH(C168,'ファミリ引用特許表記修正（ex.A2→A）'!$A$2:$A$241,0),1)&amp;":"&amp;ADDRESS(MATCH(C168,'ファミリ引用特許表記修正（ex.A2→A）'!$A$2:$A$241,0),171)),S168)+COUNTIF(INDIRECT("'ファミリ引用特許表記修正（ex.A2→A）'!"&amp;ADDRESS(MATCH(C168,'ファミリ引用特許表記修正（ex.A2→A）'!$A$2:$A$241,0),1)&amp;":"&amp;ADDRESS(MATCH(C168,'ファミリ引用特許表記修正（ex.A2→A）'!$A$2:$A$241,0),171)),T168)+COUNTIF(INDIRECT("'ファミリ引用特許表記修正（ex.A2→A）'!"&amp;ADDRESS(MATCH(C168,'ファミリ引用特許表記修正（ex.A2→A）'!$A$2:$A$241,0),1)&amp;":"&amp;ADDRESS(MATCH(C168,'ファミリ引用特許表記修正（ex.A2→A）'!$A$2:$A$241,0),171)),W168)+COUNTIF(INDIRECT("'ファミリ引用特許表記修正（ex.A2→A）'!"&amp;ADDRESS(MATCH(C168,'ファミリ引用特許表記修正（ex.A2→A）'!$A$2:$A$241,0),1)&amp;":"&amp;ADDRESS(MATCH(C168,'ファミリ引用特許表記修正（ex.A2→A）'!$A$2:$A$241,0),171)),Y168)&gt;0,"Yes","No")),"")</f>
        <v>family無し</v>
      </c>
      <c r="AR168" s="58" t="str">
        <f>IF(OR(LEFT(R168)="特",LEFT(R168)="実",AND(OR(LEFT(R168,2)="US",LEFT(R168,2)="WO",LEFT(R168,2)="GB",LEFT(R168,2)="EP",LEFT(R168,2)="DE"),OR(MID(R168,3,1)="1",MID(R168,3,1)="2",MID(R168,3,1)="3",MID(R168,3,1)="4",MID(R168,3,1)="5",MID(R168,3,1)="6",MID(R168,3,1)="7",MID(R168,3,1)="8",MID(R168,3,1)="9",MID(R168,3,1)="0",))),"",VLOOKUP($C168,ファミリ発明者引用文献!A$3:B$235,2,FALSE))</f>
        <v/>
      </c>
      <c r="AS168" s="55" t="str">
        <f>VLOOKUP(C168,ファミリ引用文献WO!A$2:B$241,2,FALSE)</f>
        <v/>
      </c>
      <c r="AT168" s="58" t="str">
        <f>VLOOKUP(C168,ファミリ引用文献!A$3:B$242,2,FALSE)</f>
        <v/>
      </c>
      <c r="AU168" s="58" t="str">
        <f>VLOOKUP(C168,審判データ!AH$2:BT$379,39,FALSE)</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AV168" s="62" t="str">
        <f ca="1">IF(INDIRECT("審判データ!"&amp;ADDRESS(MATCH(C168,審判データ!$AH$1:$AH$379,0),32))="早期審査の対象とする","早期審査","")</f>
        <v>早期審査</v>
      </c>
      <c r="AW168" s="665" t="str">
        <f t="shared" si="11"/>
        <v>一致</v>
      </c>
      <c r="AX168" s="666" t="str">
        <f>IF(LEFT(AE168,3)="日本特",IF(LEFT(C168)="特",VLOOKUP(C168,'本件、証拠文献テーマコード'!G$2:I$376,3,FALSE),VLOOKUP(C168,'本件、証拠文献テーマコード'!B$2:I$376,8,FALSE)),"")</f>
        <v>3C016</v>
      </c>
      <c r="AY168" s="666" t="str">
        <f>IF(LEFT(AE168,3)="日本特",IF(OR(MID(R168,2,1)="開",MID(R168,2,1)="表",MID(R168,2,1)="登"),VLOOKUP(R168,'本件、証拠文献テーマコード'!C$2:I$379,7,FALSE),VLOOKUP(R168,'本件、証拠文献テーマコード'!G$2:I$379,3,FALSE)),"")</f>
        <v>3C016</v>
      </c>
      <c r="AZ168" s="54"/>
    </row>
    <row r="169" spans="1:52" ht="27" x14ac:dyDescent="0.15">
      <c r="A169" s="859"/>
      <c r="B169" s="586" t="str">
        <f ca="1">IF(A169="",B168,INDIRECT("審判データ!"&amp;ADDRESS(MATCH(A169,審判データ!$HC$1:$HC$379,0),20))&amp;" / "&amp;INDIRECT("審判データ!"&amp;ADDRESS(MATCH(A169,審判データ!$HC$1:$HC$379,0),21)))</f>
        <v>2012 / 29-2</v>
      </c>
      <c r="C169" s="692">
        <v>4038108</v>
      </c>
      <c r="D169" s="320" t="s">
        <v>1980</v>
      </c>
      <c r="E169" s="163" t="str">
        <f ca="1">INDIRECT("審判データ!"&amp;ADDRESS(MATCH(C169,審判データ!$AH$1:$AH$379,0),55))</f>
        <v>株式会社コスメック</v>
      </c>
      <c r="F169" s="43" t="str">
        <f ca="1">INDIRECT("審判データ!"&amp;ADDRESS(MATCH(C169,審判データ!$AH$1:$AH$379,0),56))</f>
        <v>米澤　慶多朗;横田　英明;春名　陽介</v>
      </c>
      <c r="G169" s="43" t="str">
        <f ca="1">INDIRECT("審判データ!"&amp;ADDRESS(MATCH(C169,審判データ!$AH$1:$AH$379,0),72))</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H169" s="43" t="str">
        <f ca="1">INDIRECT("審判データ!"&amp;ADDRESS(MATCH(C169,審判データ!$AH$1:$AH$379,0),41))</f>
        <v>B23Q  3/06    302;B23Q  3/06    304</v>
      </c>
      <c r="I169" s="43" t="str">
        <f ca="1">INDIRECT("審判データ!"&amp;ADDRESS(MATCH(C169,審判データ!$AH$1:$AH$379,0),49))</f>
        <v>B23Q   3/06@AFI(JP)</v>
      </c>
      <c r="J169" s="43" t="str">
        <f ca="1">INDIRECT("審判データ!"&amp;ADDRESS(MATCH(C169,審判データ!$AH$1:$AH$379,0),51))</f>
        <v>B23Q  3/06    302 B;B23Q  3/06    304 B</v>
      </c>
      <c r="K169" s="43" t="str">
        <f ca="1">INDIRECT("審判データ!"&amp;ADDRESS(MATCH(C169,審判データ!$AH$1:$AH$379,0),53))</f>
        <v>3C016 CA03;3C016 CB02;3C016 CB11;3C016 CC01;3C016 CC04</v>
      </c>
      <c r="L169" s="1013"/>
      <c r="M169" s="1031"/>
      <c r="N169" s="1014"/>
      <c r="O169" s="1040"/>
      <c r="P169" s="1073"/>
      <c r="Q169" s="676" t="s">
        <v>304</v>
      </c>
      <c r="R169" s="644" t="s">
        <v>2001</v>
      </c>
      <c r="S169" s="646" t="str">
        <f>IF(OR(LEFT(R169)="特",LEFT(R169)="実"),VLOOKUP(R169,'証拠（JP特許）'!$B$2:$D$299,2,FALSE),IF(AND(OR(LEFT(R169,2)="US",LEFT(R169,2)="WO",LEFT(R169,2)="GB",LEFT(R169,2)="EP",LEFT(R169,2)="DE"),OR(MID(R169,3,1)="1",MID(R169,3,1)="2",MID(R169,3,1)="3",MID(R169,3,1)="4",MID(R169,3,1)="5",MID(R169,3,1)="6",MID(R169,3,1)="7",MID(R169,3,1)="8",MID(R169,3,1)="9",MID(R169,3,1)="0")),VLOOKUP(R169,'証拠（WW特許）'!$B$2:$C$90,2,FALSE),"_"))</f>
        <v>特願平8-190481</v>
      </c>
      <c r="T169" s="644" t="str">
        <f>IF(OR(LEFT(R169)="特",LEFT(R169)="実"),VLOOKUP(R169,'証拠（JP特許）'!$B$2:$E$299,4,FALSE),"_")</f>
        <v>JP3585656</v>
      </c>
      <c r="U169" s="694" t="s">
        <v>94</v>
      </c>
      <c r="V169" s="689" t="s">
        <v>25</v>
      </c>
      <c r="W169" s="690" t="str">
        <f t="shared" si="13"/>
        <v>JP1034469A</v>
      </c>
      <c r="X169" s="691"/>
      <c r="Y169" s="691" t="str">
        <f t="shared" si="14"/>
        <v>JP3585656B</v>
      </c>
      <c r="Z169" s="91" t="str">
        <f ca="1">IF(OR(LEFT(R169)="特",LEFT(R169)="実",AND(OR(LEFT(R169,2)="US",LEFT(R169,2)="WO",LEFT(R169,2)="GB",LEFT(R169,2)="EP",LEFT(R169,2)="DE"),OR(MID(R169,3,1)="1",MID(R169,3,1)="2",MID(R169,3,1)="3",MID(R169,3,1)="4",MID(R169,3,1)="5",MID(R169,3,1)="6",MID(R169,3,1)="7",MID(R169,3,1)="8",MID(R169,3,1)="9",MID(R169,3,1)="0",))),IF(COUNTIF(INDIRECT("拒絶理由・拒絶査定・異議申立!"&amp;ADDRESS(MATCH(C169,拒絶理由・拒絶査定・異議申立!B$1:B$1000,0),3)&amp;":"&amp;ADDRESS(MATCH(C169,拒絶理由・拒絶査定・異議申立!B$1:B$1000,0),50)),R169)+COUNTIF(INDIRECT("拒絶理由・拒絶査定・異議申立!"&amp;ADDRESS(MATCH(C169,拒絶理由・拒絶査定・異議申立!B$1:B$1000,0),3)&amp;":"&amp;ADDRESS(MATCH(C169,拒絶理由・拒絶査定・異議申立!B$1:B$1000,0),50)),T169)&gt;0,"Yes","No"),"")</f>
        <v>No</v>
      </c>
      <c r="AA169" s="92" t="str">
        <f ca="1">IF(OR(LEFT(R169)="特",LEFT(R169)="実",AND(OR(LEFT(R169,2)="US",LEFT(R169,2)="WO",LEFT(R169,2)="GB",LEFT(R169,2)="EP",LEFT(R169,2)="DE"),OR(MID(R169,3,1)="1",MID(R169,3,1)="2",MID(R169,3,1)="3",MID(R169,3,1)="4",MID(R169,3,1)="5",MID(R169,3,1)="6",MID(R169,3,1)="7",MID(R169,3,1)="8",MID(R169,3,1)="9",MID(R169,3,1)="0",))),IF(COUNTIF(INDIRECT("先行技術調査・登録査定!"&amp;ADDRESS(MATCH(C169,先行技術調査・登録査定!B$1:B$1000,0),3)&amp;":"&amp;ADDRESS(MATCH(C169,先行技術調査・登録査定!B$1:B$1000,0),49)),R169)+COUNTIF(INDIRECT("先行技術調査・登録査定!"&amp;ADDRESS(MATCH(C169,先行技術調査・登録査定!B$1:B$1000,0),3)&amp;":"&amp;ADDRESS(MATCH(C169,先行技術調査・登録査定!B$1:B$1000,0),49)),T169)&gt;0,"Yes","No"),"")</f>
        <v>No</v>
      </c>
      <c r="AB169" s="169" t="str">
        <f t="shared" ca="1" si="15"/>
        <v>Yes</v>
      </c>
      <c r="AC169" s="94" t="str">
        <f>IF(OR(LEFT(R169)="特",LEFT(R169)="実",AND(OR(LEFT(R169,2)="US",LEFT(R169,2)="WO",LEFT(R169,2)="GB",LEFT(R169,2)="EP",LEFT(R169,2)="DE"),OR(MID(R169,3,1)="1",MID(R169,3,1)="2",MID(R169,3,1)="3",MID(R169,3,1)="4",MID(R169,3,1)="5",MID(R169,3,1)="6",MID(R169,3,1)="7",MID(R169,3,1)="8",MID(R169,3,1)="9",MID(R169,3,1)="0",))),"",VLOOKUP($C169,非特許文献リスト!$A$2:$C$196,2,FALSE))</f>
        <v/>
      </c>
      <c r="AD169" s="95" t="str">
        <f>IF(OR(LEFT(R169)="特",LEFT(R169)="実",AND(OR(LEFT(R169,2)="US",LEFT(R169,2)="WO",LEFT(R169,2)="GB",LEFT(R169,2)="EP",LEFT(R169,2)="DE"),OR(MID(R169,3,1)="1",MID(R169,3,1)="2",MID(R169,3,1)="3",MID(R169,3,1)="4",MID(R169,3,1)="5",MID(R169,3,1)="6",MID(R169,3,1)="7",MID(R169,3,1)="8",MID(R169,3,1)="9",MID(R169,3,1)="0",))),"",VLOOKUP($C169,非特許文献リスト!$A$2:$C$196,3,FALSE))</f>
        <v/>
      </c>
      <c r="AE169" s="175" t="str">
        <f t="shared" si="12"/>
        <v>日本特許文献</v>
      </c>
      <c r="AF169" s="176" t="str">
        <f>IF(OR(LEFT(R169)="特",LEFT(R169)="実"),VLOOKUP(R169,'証拠（JP特許）'!$B$2:$AB$299,10,FALSE),IF(AND(OR(LEFT(R169,2)="US",LEFT(R169,2)="WO",LEFT(R169,2)="GB",LEFT(R169,2)="EP",LEFT(R169,2)="DE"),OR(MID(R169,3,1)="1",MID(R169,3,1)="2",MID(R169,3,1)="3",MID(R169,3,1)="4",MID(R169,3,1)="5",MID(R169,3,1)="6",MID(R169,3,1)="7",MID(R169,3,1)="8",MID(R169,3,1)="9",MID(R169,3,1)="0",)),VLOOKUP(R169,'証拠（WW特許）'!$B$2:$M$90,8,FALSE),""))</f>
        <v>株式会社コスメック</v>
      </c>
      <c r="AG169" s="176" t="str">
        <f>IF(OR(LEFT(R169)="特",LEFT(R169)="実"),VLOOKUP(R169,'証拠（JP特許）'!$B$2:$AB$299,26,FALSE),IF(AND(OR(LEFT(R169,2)="US",LEFT(R169,2)="WO",LEFT(R169,2)="GB",LEFT(R169,2)="EP",LEFT(R169,2)="DE"),OR(MID(R169,3,1)="1",MID(R169,3,1)="2",MID(R169,3,1)="3",MID(R169,3,1)="4",MID(R169,3,1)="5",MID(R169,3,1)="6",MID(R169,3,1)="7",MID(R169,3,1)="8",MID(R169,3,1)="9",MID(R169,3,1)="0",)),VLOOKUP(R169,'証拠（WW特許）'!$B$2:$M$90,12,FALSE),""))</f>
        <v>米澤　慶多朗</v>
      </c>
      <c r="AH169" s="58" t="str">
        <f>IF(OR(LEFT(R169)="特",LEFT(R169)="実"),VLOOKUP(R169,'証拠（JP特許）'!$B$2:$X$299,20,FALSE),IF(AND(OR(LEFT(R169,2)="US",LEFT(R169,2)="WO",LEFT(R169,2)="GB",LEFT(R169,2)="EP",LEFT(R169,2)="DE"),OR(MID(R169,3,1)="1",MID(R169,3,1)="2",MID(R169,3,1)="3",MID(R169,3,1)="4",MID(R169,3,1)="5",MID(R169,3,1)="6",MID(R169,3,1)="7",MID(R169,3,1)="8",MID(R169,3,1)="9",MID(R169,3,1)="0",)),VLOOKUP(R169,'証拠（WW特許）'!$B$2:$U$90,20,FALSE),""))</f>
        <v>B23Q   3/06    (2006.01)</v>
      </c>
      <c r="AI169" s="58" t="str">
        <f>IF(OR(LEFT(R169)="特",LEFT(R169)="実"),VLOOKUP(R169,'証拠（JP特許）'!$B$2:$X$299,21,FALSE),"")</f>
        <v>B23Q  3/06   304B</v>
      </c>
      <c r="AJ169" s="58" t="str">
        <f>IF(OR(LEFT(R169)="特",LEFT(R169)="実"),VLOOKUP(R169,'証拠（JP特許）'!$B$2:$X$299,22,FALSE),"")</f>
        <v>3C016CA01,3C016CB02,3C016CC01,3C016CC04,3C016CD02</v>
      </c>
      <c r="AK169" s="59" t="str">
        <f>IF(OR(LEFT(R169)="特",LEFT(R169)="実"),VLOOKUP(R169,'証拠（JP特許）'!$B$2:$X$299,17,FALSE),IF(AND(OR(LEFT(R169,2)="US",LEFT(R169,2)="WO",LEFT(R169,2)="GB",LEFT(R169,2)="EP",LEFT(R169,2)="DE"),OR(MID(R169,3,1)="1",MID(R169,3,1)="2",MID(R169,3,1)="3",MID(R169,3,1)="4",MID(R169,3,1)="5",MID(R169,3,1)="6",MID(R169,3,1)="7",MID(R169,3,1)="8",MID(R169,3,1)="9",MID(R169,3,1)="0",)),VLOOKUP(R169,'証拠（WW特許）'!$B$2:$U$90,16,FALSE),""))</f>
        <v>1998.02.10</v>
      </c>
      <c r="AL169" s="58"/>
      <c r="AM169" s="58" t="s">
        <v>96</v>
      </c>
      <c r="AN169" s="58" t="s">
        <v>96</v>
      </c>
      <c r="AO169" s="58" t="str">
        <f ca="1">IF(OR(LEFT(R169)="特",LEFT(R169)="実",AND(OR(LEFT(R169,2)="US",LEFT(R169,2)="WO",LEFT(R169,2)="GB",LEFT(R169,2)="EP",LEFT(R169,2)="DE"),OR(MID(R169,3,1)="1",MID(R169,3,1)="2",MID(R169,3,1)="3",MID(R169,3,1)="4",MID(R169,3,1)="5",MID(R169,3,1)="6",MID(R169,3,1)="7",MID(R169,3,1)="8",MID(R169,3,1)="9",MID(R169,3,1)="0"))),IF(COUNTIF(INDIRECT("発明者引用!"&amp;ADDRESS(MATCH(C169,発明者引用!B$1:B$196,0),4)&amp;":"&amp;ADDRESS(MATCH(C169,発明者引用!B$1:B$196,0),17)),R169)+COUNTIF(INDIRECT("発明者引用!"&amp;ADDRESS(MATCH(C169,発明者引用!B$1:B$196,0),4)&amp;":"&amp;ADDRESS(MATCH(C169,発明者引用!B$1:B$196,0),17)),#REF!)+COUNTIF(INDIRECT("発明者引用!"&amp;ADDRESS(MATCH(C169,発明者引用!B$1:B$196,0),4)&amp;":"&amp;ADDRESS(MATCH(C169,発明者引用!B$1:B$196,0),17)),T169)&gt;0,"Yes","No"),"")</f>
        <v>No</v>
      </c>
      <c r="AP169" s="58" t="str">
        <f ca="1">IF(OR(LEFT(R169)="特",LEFT(R169)="実",AND(OR(LEFT(R169,2)="US",LEFT(R169,2)="WO",LEFT(R169,2)="GB",LEFT(R169,2)="EP",LEFT(R169,2)="DE"),OR(MID(R169,3,1)="1",MID(R169,3,1)="2",MID(R169,3,1)="3",MID(R169,3,1)="4",MID(R169,3,1)="5",MID(R169,3,1)="6",MID(R169,3,1)="7",MID(R169,3,1)="8",MID(R169,3,1)="9",MID(R169,3,1)="0"))),IF(VLOOKUP(C169,ファミリ引用特許WO!$A$2:$B$241,2,FALSE)+VLOOKUP(C169,ファミリ引用文献WO!$A$2:$C$241,3,FALSE)=0,"ISR無し",IF(COUNTIF(INDIRECT("ファミリ引用特許WO!"&amp;ADDRESS(MATCH(C169,ファミリ引用特許WO!$A$2:$A$241,0),1)&amp;":"&amp;ADDRESS(MATCH(C169,ファミリ引用特許WO!$A$2:$A$241,0),19)),R169)+COUNTIF(INDIRECT("ファミリ引用特許WO!"&amp;ADDRESS(MATCH(C169,ファミリ引用特許WO!$A$2:$A$241,0),1)&amp;":"&amp;ADDRESS(MATCH(C169,ファミリ引用特許WO!$A$2:$A$241,0),19)),S169)+COUNTIF(INDIRECT("ファミリ引用特許WO!"&amp;ADDRESS(MATCH(C169,ファミリ引用特許WO!$A$2:$A$241,0),1)&amp;":"&amp;ADDRESS(MATCH(C169,ファミリ引用特許WO!$A$2:$A$241,0),19)),T169)+COUNTIF(INDIRECT("ファミリ引用特許WO!"&amp;ADDRESS(MATCH(C169,ファミリ引用特許WO!$A$2:$A$241,0),1)&amp;":"&amp;ADDRESS(MATCH(C169,ファミリ引用特許WO!$A$2:$A$241,0),19)),W169)+COUNTIF(INDIRECT("ファミリ引用特許WO!"&amp;ADDRESS(MATCH(C169,ファミリ引用特許WO!$A$2:$A$241,0),1)&amp;":"&amp;ADDRESS(MATCH(C169,ファミリ引用特許WO!$A$2:$A$241,0),19)),Y169)&gt;0,"Yes","No")),"")</f>
        <v>ISR無し</v>
      </c>
      <c r="AQ169" s="55" t="str">
        <f ca="1">IF(OR(LEFT(R169)="特",LEFT(R169)="実",AND(OR(LEFT(R169,2)="US",LEFT(R169,2)="WO",LEFT(R169,2)="GB",LEFT(R169,2)="EP",LEFT(R169,2)="DE"),OR(MID(R169,3,1)="1",MID(R169,3,1)="2",MID(R169,3,1)="3",MID(R169,3,1)="4",MID(R169,3,1)="5",MID(R169,3,1)="6",MID(R169,3,1)="7",MID(R169,3,1)="8",MID(R169,3,1)="9",MID(R169,3,1)="0"))),IF(VLOOKUP(C169,'ファミリ引用特許表記修正（ex.A2→A）'!$A$2:$B$241,2,FALSE)=0,"family無し",IF(COUNTIF(INDIRECT("'ファミリ引用特許表記修正（ex.A2→A）'!"&amp;ADDRESS(MATCH(C169,'ファミリ引用特許表記修正（ex.A2→A）'!$A$2:$A$241,0),1)&amp;":"&amp;ADDRESS(MATCH(C169,'ファミリ引用特許表記修正（ex.A2→A）'!$A$2:$A$241,0),171)),R169)+COUNTIF(INDIRECT("'ファミリ引用特許表記修正（ex.A2→A）'!"&amp;ADDRESS(MATCH(C169,'ファミリ引用特許表記修正（ex.A2→A）'!$A$2:$A$241,0),1)&amp;":"&amp;ADDRESS(MATCH(C169,'ファミリ引用特許表記修正（ex.A2→A）'!$A$2:$A$241,0),171)),S169)+COUNTIF(INDIRECT("'ファミリ引用特許表記修正（ex.A2→A）'!"&amp;ADDRESS(MATCH(C169,'ファミリ引用特許表記修正（ex.A2→A）'!$A$2:$A$241,0),1)&amp;":"&amp;ADDRESS(MATCH(C169,'ファミリ引用特許表記修正（ex.A2→A）'!$A$2:$A$241,0),171)),T169)+COUNTIF(INDIRECT("'ファミリ引用特許表記修正（ex.A2→A）'!"&amp;ADDRESS(MATCH(C169,'ファミリ引用特許表記修正（ex.A2→A）'!$A$2:$A$241,0),1)&amp;":"&amp;ADDRESS(MATCH(C169,'ファミリ引用特許表記修正（ex.A2→A）'!$A$2:$A$241,0),171)),W169)+COUNTIF(INDIRECT("'ファミリ引用特許表記修正（ex.A2→A）'!"&amp;ADDRESS(MATCH(C169,'ファミリ引用特許表記修正（ex.A2→A）'!$A$2:$A$241,0),1)&amp;":"&amp;ADDRESS(MATCH(C169,'ファミリ引用特許表記修正（ex.A2→A）'!$A$2:$A$241,0),171)),Y169)&gt;0,"Yes","No")),"")</f>
        <v>family無し</v>
      </c>
      <c r="AR169" s="58" t="str">
        <f>IF(OR(LEFT(R169)="特",LEFT(R169)="実",AND(OR(LEFT(R169,2)="US",LEFT(R169,2)="WO",LEFT(R169,2)="GB",LEFT(R169,2)="EP",LEFT(R169,2)="DE"),OR(MID(R169,3,1)="1",MID(R169,3,1)="2",MID(R169,3,1)="3",MID(R169,3,1)="4",MID(R169,3,1)="5",MID(R169,3,1)="6",MID(R169,3,1)="7",MID(R169,3,1)="8",MID(R169,3,1)="9",MID(R169,3,1)="0",))),"",VLOOKUP($C169,ファミリ発明者引用文献!A$3:B$235,2,FALSE))</f>
        <v/>
      </c>
      <c r="AS169" s="55" t="str">
        <f>VLOOKUP(C169,ファミリ引用文献WO!A$2:B$241,2,FALSE)</f>
        <v/>
      </c>
      <c r="AT169" s="58" t="str">
        <f>VLOOKUP(C169,ファミリ引用文献!A$3:B$242,2,FALSE)</f>
        <v/>
      </c>
      <c r="AU169" s="58" t="str">
        <f>VLOOKUP(C169,審判データ!AH$2:BT$379,39,FALSE)</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AV169" s="62" t="str">
        <f ca="1">IF(INDIRECT("審判データ!"&amp;ADDRESS(MATCH(C169,審判データ!$AH$1:$AH$379,0),32))="早期審査の対象とする","早期審査","")</f>
        <v>早期審査</v>
      </c>
      <c r="AW169" s="665" t="str">
        <f t="shared" si="11"/>
        <v>一致</v>
      </c>
      <c r="AX169" s="666" t="str">
        <f>IF(LEFT(AE169,3)="日本特",IF(LEFT(C169)="特",VLOOKUP(C169,'本件、証拠文献テーマコード'!G$2:I$376,3,FALSE),VLOOKUP(C169,'本件、証拠文献テーマコード'!B$2:I$376,8,FALSE)),"")</f>
        <v>3C016</v>
      </c>
      <c r="AY169" s="666" t="str">
        <f>IF(LEFT(AE169,3)="日本特",IF(OR(MID(R169,2,1)="開",MID(R169,2,1)="表",MID(R169,2,1)="登"),VLOOKUP(R169,'本件、証拠文献テーマコード'!C$2:I$379,7,FALSE),VLOOKUP(R169,'本件、証拠文献テーマコード'!G$2:I$379,3,FALSE)),"")</f>
        <v>3C016</v>
      </c>
      <c r="AZ169" s="54"/>
    </row>
    <row r="170" spans="1:52" ht="40.5" x14ac:dyDescent="0.15">
      <c r="A170" s="859"/>
      <c r="B170" s="586" t="str">
        <f ca="1">IF(A170="",B169,INDIRECT("審判データ!"&amp;ADDRESS(MATCH(A170,審判データ!$HC$1:$HC$379,0),20))&amp;" / "&amp;INDIRECT("審判データ!"&amp;ADDRESS(MATCH(A170,審判データ!$HC$1:$HC$379,0),21)))</f>
        <v>2012 / 29-2</v>
      </c>
      <c r="C170" s="692">
        <v>4038108</v>
      </c>
      <c r="D170" s="320" t="s">
        <v>1980</v>
      </c>
      <c r="E170" s="163" t="str">
        <f ca="1">INDIRECT("審判データ!"&amp;ADDRESS(MATCH(C170,審判データ!$AH$1:$AH$379,0),55))</f>
        <v>株式会社コスメック</v>
      </c>
      <c r="F170" s="43" t="str">
        <f ca="1">INDIRECT("審判データ!"&amp;ADDRESS(MATCH(C170,審判データ!$AH$1:$AH$379,0),56))</f>
        <v>米澤　慶多朗;横田　英明;春名　陽介</v>
      </c>
      <c r="G170" s="43" t="str">
        <f ca="1">INDIRECT("審判データ!"&amp;ADDRESS(MATCH(C170,審判データ!$AH$1:$AH$379,0),72))</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H170" s="43" t="str">
        <f ca="1">INDIRECT("審判データ!"&amp;ADDRESS(MATCH(C170,審判データ!$AH$1:$AH$379,0),41))</f>
        <v>B23Q  3/06    302;B23Q  3/06    304</v>
      </c>
      <c r="I170" s="43" t="str">
        <f ca="1">INDIRECT("審判データ!"&amp;ADDRESS(MATCH(C170,審判データ!$AH$1:$AH$379,0),49))</f>
        <v>B23Q   3/06@AFI(JP)</v>
      </c>
      <c r="J170" s="43" t="str">
        <f ca="1">INDIRECT("審判データ!"&amp;ADDRESS(MATCH(C170,審判データ!$AH$1:$AH$379,0),51))</f>
        <v>B23Q  3/06    302 B;B23Q  3/06    304 B</v>
      </c>
      <c r="K170" s="43" t="str">
        <f ca="1">INDIRECT("審判データ!"&amp;ADDRESS(MATCH(C170,審判データ!$AH$1:$AH$379,0),53))</f>
        <v>3C016 CA03;3C016 CB02;3C016 CB11;3C016 CC01;3C016 CC04</v>
      </c>
      <c r="L170" s="1013"/>
      <c r="M170" s="1031"/>
      <c r="N170" s="1014"/>
      <c r="O170" s="1040"/>
      <c r="P170" s="1073"/>
      <c r="Q170" s="676" t="s">
        <v>307</v>
      </c>
      <c r="R170" s="644" t="s">
        <v>2009</v>
      </c>
      <c r="S170" s="646" t="str">
        <f>IF(OR(LEFT(R170)="特",LEFT(R170)="実"),VLOOKUP(R170,'証拠（JP特許）'!$B$2:$D$299,2,FALSE),IF(AND(OR(LEFT(R170,2)="US",LEFT(R170,2)="WO",LEFT(R170,2)="GB",LEFT(R170,2)="EP",LEFT(R170,2)="DE"),OR(MID(R170,3,1)="1",MID(R170,3,1)="2",MID(R170,3,1)="3",MID(R170,3,1)="4",MID(R170,3,1)="5",MID(R170,3,1)="6",MID(R170,3,1)="7",MID(R170,3,1)="8",MID(R170,3,1)="9",MID(R170,3,1)="0")),VLOOKUP(R170,'証拠（WW特許）'!$B$2:$C$90,2,FALSE),"_"))</f>
        <v>特願2000-10319</v>
      </c>
      <c r="T170" s="644" t="str">
        <f>IF(OR(LEFT(R170)="特",LEFT(R170)="実"),VLOOKUP(R170,'証拠（JP特許）'!$B$2:$E$299,4,FALSE),"_")</f>
        <v>_</v>
      </c>
      <c r="U170" s="694" t="s">
        <v>94</v>
      </c>
      <c r="V170" s="689" t="s">
        <v>25</v>
      </c>
      <c r="W170" s="690" t="str">
        <f t="shared" si="13"/>
        <v>JP2001198754A</v>
      </c>
      <c r="X170" s="691"/>
      <c r="Y170" s="691" t="str">
        <f t="shared" si="14"/>
        <v/>
      </c>
      <c r="Z170" s="91" t="str">
        <f ca="1">IF(OR(LEFT(R170)="特",LEFT(R170)="実",AND(OR(LEFT(R170,2)="US",LEFT(R170,2)="WO",LEFT(R170,2)="GB",LEFT(R170,2)="EP",LEFT(R170,2)="DE"),OR(MID(R170,3,1)="1",MID(R170,3,1)="2",MID(R170,3,1)="3",MID(R170,3,1)="4",MID(R170,3,1)="5",MID(R170,3,1)="6",MID(R170,3,1)="7",MID(R170,3,1)="8",MID(R170,3,1)="9",MID(R170,3,1)="0",))),IF(COUNTIF(INDIRECT("拒絶理由・拒絶査定・異議申立!"&amp;ADDRESS(MATCH(C170,拒絶理由・拒絶査定・異議申立!B$1:B$1000,0),3)&amp;":"&amp;ADDRESS(MATCH(C170,拒絶理由・拒絶査定・異議申立!B$1:B$1000,0),50)),R170)+COUNTIF(INDIRECT("拒絶理由・拒絶査定・異議申立!"&amp;ADDRESS(MATCH(C170,拒絶理由・拒絶査定・異議申立!B$1:B$1000,0),3)&amp;":"&amp;ADDRESS(MATCH(C170,拒絶理由・拒絶査定・異議申立!B$1:B$1000,0),50)),T170)&gt;0,"Yes","No"),"")</f>
        <v>No</v>
      </c>
      <c r="AA170" s="92" t="str">
        <f ca="1">IF(OR(LEFT(R170)="特",LEFT(R170)="実",AND(OR(LEFT(R170,2)="US",LEFT(R170,2)="WO",LEFT(R170,2)="GB",LEFT(R170,2)="EP",LEFT(R170,2)="DE"),OR(MID(R170,3,1)="1",MID(R170,3,1)="2",MID(R170,3,1)="3",MID(R170,3,1)="4",MID(R170,3,1)="5",MID(R170,3,1)="6",MID(R170,3,1)="7",MID(R170,3,1)="8",MID(R170,3,1)="9",MID(R170,3,1)="0",))),IF(COUNTIF(INDIRECT("先行技術調査・登録査定!"&amp;ADDRESS(MATCH(C170,先行技術調査・登録査定!B$1:B$1000,0),3)&amp;":"&amp;ADDRESS(MATCH(C170,先行技術調査・登録査定!B$1:B$1000,0),49)),R170)+COUNTIF(INDIRECT("先行技術調査・登録査定!"&amp;ADDRESS(MATCH(C170,先行技術調査・登録査定!B$1:B$1000,0),3)&amp;":"&amp;ADDRESS(MATCH(C170,先行技術調査・登録査定!B$1:B$1000,0),49)),T170)&gt;0,"Yes","No"),"")</f>
        <v>No</v>
      </c>
      <c r="AB170" s="169" t="str">
        <f t="shared" ca="1" si="15"/>
        <v>Yes</v>
      </c>
      <c r="AC170" s="94" t="str">
        <f>IF(OR(LEFT(R170)="特",LEFT(R170)="実",AND(OR(LEFT(R170,2)="US",LEFT(R170,2)="WO",LEFT(R170,2)="GB",LEFT(R170,2)="EP",LEFT(R170,2)="DE"),OR(MID(R170,3,1)="1",MID(R170,3,1)="2",MID(R170,3,1)="3",MID(R170,3,1)="4",MID(R170,3,1)="5",MID(R170,3,1)="6",MID(R170,3,1)="7",MID(R170,3,1)="8",MID(R170,3,1)="9",MID(R170,3,1)="0",))),"",VLOOKUP($C170,非特許文献リスト!$A$2:$C$196,2,FALSE))</f>
        <v/>
      </c>
      <c r="AD170" s="95" t="str">
        <f>IF(OR(LEFT(R170)="特",LEFT(R170)="実",AND(OR(LEFT(R170,2)="US",LEFT(R170,2)="WO",LEFT(R170,2)="GB",LEFT(R170,2)="EP",LEFT(R170,2)="DE"),OR(MID(R170,3,1)="1",MID(R170,3,1)="2",MID(R170,3,1)="3",MID(R170,3,1)="4",MID(R170,3,1)="5",MID(R170,3,1)="6",MID(R170,3,1)="7",MID(R170,3,1)="8",MID(R170,3,1)="9",MID(R170,3,1)="0",))),"",VLOOKUP($C170,非特許文献リスト!$A$2:$C$196,3,FALSE))</f>
        <v/>
      </c>
      <c r="AE170" s="175" t="str">
        <f t="shared" si="12"/>
        <v>日本特許文献</v>
      </c>
      <c r="AF170" s="176" t="str">
        <f>IF(OR(LEFT(R170)="特",LEFT(R170)="実"),VLOOKUP(R170,'証拠（JP特許）'!$B$2:$AB$299,10,FALSE),IF(AND(OR(LEFT(R170,2)="US",LEFT(R170,2)="WO",LEFT(R170,2)="GB",LEFT(R170,2)="EP",LEFT(R170,2)="DE"),OR(MID(R170,3,1)="1",MID(R170,3,1)="2",MID(R170,3,1)="3",MID(R170,3,1)="4",MID(R170,3,1)="5",MID(R170,3,1)="6",MID(R170,3,1)="7",MID(R170,3,1)="8",MID(R170,3,1)="9",MID(R170,3,1)="0",)),VLOOKUP(R170,'証拠（WW特許）'!$B$2:$M$90,8,FALSE),""))</f>
        <v>パスカルエンジニアリング株式会社</v>
      </c>
      <c r="AG170" s="176" t="str">
        <f>IF(OR(LEFT(R170)="特",LEFT(R170)="実"),VLOOKUP(R170,'証拠（JP特許）'!$B$2:$AB$299,26,FALSE),IF(AND(OR(LEFT(R170,2)="US",LEFT(R170,2)="WO",LEFT(R170,2)="GB",LEFT(R170,2)="EP",LEFT(R170,2)="DE"),OR(MID(R170,3,1)="1",MID(R170,3,1)="2",MID(R170,3,1)="3",MID(R170,3,1)="4",MID(R170,3,1)="5",MID(R170,3,1)="6",MID(R170,3,1)="7",MID(R170,3,1)="8",MID(R170,3,1)="9",MID(R170,3,1)="0",)),VLOOKUP(R170,'証拠（WW特許）'!$B$2:$M$90,12,FALSE),""))</f>
        <v>北浦　一郎</v>
      </c>
      <c r="AH170" s="58" t="str">
        <f>IF(OR(LEFT(R170)="特",LEFT(R170)="実"),VLOOKUP(R170,'証拠（JP特許）'!$B$2:$X$299,20,FALSE),IF(AND(OR(LEFT(R170,2)="US",LEFT(R170,2)="WO",LEFT(R170,2)="GB",LEFT(R170,2)="EP",LEFT(R170,2)="DE"),OR(MID(R170,3,1)="1",MID(R170,3,1)="2",MID(R170,3,1)="3",MID(R170,3,1)="4",MID(R170,3,1)="5",MID(R170,3,1)="6",MID(R170,3,1)="7",MID(R170,3,1)="8",MID(R170,3,1)="9",MID(R170,3,1)="0",)),VLOOKUP(R170,'証拠（WW特許）'!$B$2:$U$90,20,FALSE),""))</f>
        <v>B23Q   3/06    (2006.01)</v>
      </c>
      <c r="AI170" s="58" t="str">
        <f>IF(OR(LEFT(R170)="特",LEFT(R170)="実"),VLOOKUP(R170,'証拠（JP特許）'!$B$2:$X$299,21,FALSE),"")</f>
        <v>B23Q  3/06   302B</v>
      </c>
      <c r="AJ170" s="58" t="str">
        <f>IF(OR(LEFT(R170)="特",LEFT(R170)="実"),VLOOKUP(R170,'証拠（JP特許）'!$B$2:$X$299,22,FALSE),"")</f>
        <v>3C016AA01,3C016CA05,3C016CB03,3C016CC01,3C016CC02,3C016CC04,3C016CE01</v>
      </c>
      <c r="AK170" s="59" t="str">
        <f>IF(OR(LEFT(R170)="特",LEFT(R170)="実"),VLOOKUP(R170,'証拠（JP特許）'!$B$2:$X$299,17,FALSE),IF(AND(OR(LEFT(R170,2)="US",LEFT(R170,2)="WO",LEFT(R170,2)="GB",LEFT(R170,2)="EP",LEFT(R170,2)="DE"),OR(MID(R170,3,1)="1",MID(R170,3,1)="2",MID(R170,3,1)="3",MID(R170,3,1)="4",MID(R170,3,1)="5",MID(R170,3,1)="6",MID(R170,3,1)="7",MID(R170,3,1)="8",MID(R170,3,1)="9",MID(R170,3,1)="0",)),VLOOKUP(R170,'証拠（WW特許）'!$B$2:$U$90,16,FALSE),""))</f>
        <v>2001.07.24</v>
      </c>
      <c r="AL170" s="58"/>
      <c r="AM170" s="58" t="s">
        <v>95</v>
      </c>
      <c r="AN170" s="58" t="s">
        <v>95</v>
      </c>
      <c r="AO170" s="58" t="str">
        <f ca="1">IF(OR(LEFT(R170)="特",LEFT(R170)="実",AND(OR(LEFT(R170,2)="US",LEFT(R170,2)="WO",LEFT(R170,2)="GB",LEFT(R170,2)="EP",LEFT(R170,2)="DE"),OR(MID(R170,3,1)="1",MID(R170,3,1)="2",MID(R170,3,1)="3",MID(R170,3,1)="4",MID(R170,3,1)="5",MID(R170,3,1)="6",MID(R170,3,1)="7",MID(R170,3,1)="8",MID(R170,3,1)="9",MID(R170,3,1)="0"))),IF(COUNTIF(INDIRECT("発明者引用!"&amp;ADDRESS(MATCH(C170,発明者引用!B$1:B$196,0),4)&amp;":"&amp;ADDRESS(MATCH(C170,発明者引用!B$1:B$196,0),17)),R170)+COUNTIF(INDIRECT("発明者引用!"&amp;ADDRESS(MATCH(C170,発明者引用!B$1:B$196,0),4)&amp;":"&amp;ADDRESS(MATCH(C170,発明者引用!B$1:B$196,0),17)),#REF!)+COUNTIF(INDIRECT("発明者引用!"&amp;ADDRESS(MATCH(C170,発明者引用!B$1:B$196,0),4)&amp;":"&amp;ADDRESS(MATCH(C170,発明者引用!B$1:B$196,0),17)),T170)&gt;0,"Yes","No"),"")</f>
        <v>No</v>
      </c>
      <c r="AP170" s="58" t="str">
        <f ca="1">IF(OR(LEFT(R170)="特",LEFT(R170)="実",AND(OR(LEFT(R170,2)="US",LEFT(R170,2)="WO",LEFT(R170,2)="GB",LEFT(R170,2)="EP",LEFT(R170,2)="DE"),OR(MID(R170,3,1)="1",MID(R170,3,1)="2",MID(R170,3,1)="3",MID(R170,3,1)="4",MID(R170,3,1)="5",MID(R170,3,1)="6",MID(R170,3,1)="7",MID(R170,3,1)="8",MID(R170,3,1)="9",MID(R170,3,1)="0"))),IF(VLOOKUP(C170,ファミリ引用特許WO!$A$2:$B$241,2,FALSE)+VLOOKUP(C170,ファミリ引用文献WO!$A$2:$C$241,3,FALSE)=0,"ISR無し",IF(COUNTIF(INDIRECT("ファミリ引用特許WO!"&amp;ADDRESS(MATCH(C170,ファミリ引用特許WO!$A$2:$A$241,0),1)&amp;":"&amp;ADDRESS(MATCH(C170,ファミリ引用特許WO!$A$2:$A$241,0),19)),R170)+COUNTIF(INDIRECT("ファミリ引用特許WO!"&amp;ADDRESS(MATCH(C170,ファミリ引用特許WO!$A$2:$A$241,0),1)&amp;":"&amp;ADDRESS(MATCH(C170,ファミリ引用特許WO!$A$2:$A$241,0),19)),S170)+COUNTIF(INDIRECT("ファミリ引用特許WO!"&amp;ADDRESS(MATCH(C170,ファミリ引用特許WO!$A$2:$A$241,0),1)&amp;":"&amp;ADDRESS(MATCH(C170,ファミリ引用特許WO!$A$2:$A$241,0),19)),T170)+COUNTIF(INDIRECT("ファミリ引用特許WO!"&amp;ADDRESS(MATCH(C170,ファミリ引用特許WO!$A$2:$A$241,0),1)&amp;":"&amp;ADDRESS(MATCH(C170,ファミリ引用特許WO!$A$2:$A$241,0),19)),W170)+COUNTIF(INDIRECT("ファミリ引用特許WO!"&amp;ADDRESS(MATCH(C170,ファミリ引用特許WO!$A$2:$A$241,0),1)&amp;":"&amp;ADDRESS(MATCH(C170,ファミリ引用特許WO!$A$2:$A$241,0),19)),Y170)&gt;0,"Yes","No")),"")</f>
        <v>ISR無し</v>
      </c>
      <c r="AQ170" s="55" t="str">
        <f ca="1">IF(OR(LEFT(R170)="特",LEFT(R170)="実",AND(OR(LEFT(R170,2)="US",LEFT(R170,2)="WO",LEFT(R170,2)="GB",LEFT(R170,2)="EP",LEFT(R170,2)="DE"),OR(MID(R170,3,1)="1",MID(R170,3,1)="2",MID(R170,3,1)="3",MID(R170,3,1)="4",MID(R170,3,1)="5",MID(R170,3,1)="6",MID(R170,3,1)="7",MID(R170,3,1)="8",MID(R170,3,1)="9",MID(R170,3,1)="0"))),IF(VLOOKUP(C170,'ファミリ引用特許表記修正（ex.A2→A）'!$A$2:$B$241,2,FALSE)=0,"family無し",IF(COUNTIF(INDIRECT("'ファミリ引用特許表記修正（ex.A2→A）'!"&amp;ADDRESS(MATCH(C170,'ファミリ引用特許表記修正（ex.A2→A）'!$A$2:$A$241,0),1)&amp;":"&amp;ADDRESS(MATCH(C170,'ファミリ引用特許表記修正（ex.A2→A）'!$A$2:$A$241,0),171)),R170)+COUNTIF(INDIRECT("'ファミリ引用特許表記修正（ex.A2→A）'!"&amp;ADDRESS(MATCH(C170,'ファミリ引用特許表記修正（ex.A2→A）'!$A$2:$A$241,0),1)&amp;":"&amp;ADDRESS(MATCH(C170,'ファミリ引用特許表記修正（ex.A2→A）'!$A$2:$A$241,0),171)),S170)+COUNTIF(INDIRECT("'ファミリ引用特許表記修正（ex.A2→A）'!"&amp;ADDRESS(MATCH(C170,'ファミリ引用特許表記修正（ex.A2→A）'!$A$2:$A$241,0),1)&amp;":"&amp;ADDRESS(MATCH(C170,'ファミリ引用特許表記修正（ex.A2→A）'!$A$2:$A$241,0),171)),T170)+COUNTIF(INDIRECT("'ファミリ引用特許表記修正（ex.A2→A）'!"&amp;ADDRESS(MATCH(C170,'ファミリ引用特許表記修正（ex.A2→A）'!$A$2:$A$241,0),1)&amp;":"&amp;ADDRESS(MATCH(C170,'ファミリ引用特許表記修正（ex.A2→A）'!$A$2:$A$241,0),171)),W170)+COUNTIF(INDIRECT("'ファミリ引用特許表記修正（ex.A2→A）'!"&amp;ADDRESS(MATCH(C170,'ファミリ引用特許表記修正（ex.A2→A）'!$A$2:$A$241,0),1)&amp;":"&amp;ADDRESS(MATCH(C170,'ファミリ引用特許表記修正（ex.A2→A）'!$A$2:$A$241,0),171)),Y170)&gt;0,"Yes","No")),"")</f>
        <v>family無し</v>
      </c>
      <c r="AR170" s="58" t="str">
        <f>IF(OR(LEFT(R170)="特",LEFT(R170)="実",AND(OR(LEFT(R170,2)="US",LEFT(R170,2)="WO",LEFT(R170,2)="GB",LEFT(R170,2)="EP",LEFT(R170,2)="DE"),OR(MID(R170,3,1)="1",MID(R170,3,1)="2",MID(R170,3,1)="3",MID(R170,3,1)="4",MID(R170,3,1)="5",MID(R170,3,1)="6",MID(R170,3,1)="7",MID(R170,3,1)="8",MID(R170,3,1)="9",MID(R170,3,1)="0",))),"",VLOOKUP($C170,ファミリ発明者引用文献!A$3:B$235,2,FALSE))</f>
        <v/>
      </c>
      <c r="AS170" s="55" t="str">
        <f>VLOOKUP(C170,ファミリ引用文献WO!A$2:B$241,2,FALSE)</f>
        <v/>
      </c>
      <c r="AT170" s="58" t="str">
        <f>VLOOKUP(C170,ファミリ引用文献!A$3:B$242,2,FALSE)</f>
        <v/>
      </c>
      <c r="AU170" s="58" t="str">
        <f>VLOOKUP(C170,審判データ!AH$2:BT$379,39,FALSE)</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AV170" s="62" t="str">
        <f ca="1">IF(INDIRECT("審判データ!"&amp;ADDRESS(MATCH(C170,審判データ!$AH$1:$AH$379,0),32))="早期審査の対象とする","早期審査","")</f>
        <v>早期審査</v>
      </c>
      <c r="AW170" s="665" t="str">
        <f t="shared" si="11"/>
        <v>一致</v>
      </c>
      <c r="AX170" s="666" t="str">
        <f>IF(LEFT(AE170,3)="日本特",IF(LEFT(C170)="特",VLOOKUP(C170,'本件、証拠文献テーマコード'!G$2:I$376,3,FALSE),VLOOKUP(C170,'本件、証拠文献テーマコード'!B$2:I$376,8,FALSE)),"")</f>
        <v>3C016</v>
      </c>
      <c r="AY170" s="666" t="str">
        <f>IF(LEFT(AE170,3)="日本特",IF(OR(MID(R170,2,1)="開",MID(R170,2,1)="表",MID(R170,2,1)="登"),VLOOKUP(R170,'本件、証拠文献テーマコード'!C$2:I$379,7,FALSE),VLOOKUP(R170,'本件、証拠文献テーマコード'!G$2:I$379,3,FALSE)),"")</f>
        <v>3C016</v>
      </c>
      <c r="AZ170" s="54"/>
    </row>
    <row r="171" spans="1:52" ht="27" x14ac:dyDescent="0.15">
      <c r="A171" s="859"/>
      <c r="B171" s="586" t="str">
        <f ca="1">IF(A171="",B170,INDIRECT("審判データ!"&amp;ADDRESS(MATCH(A171,審判データ!$HC$1:$HC$379,0),20))&amp;" / "&amp;INDIRECT("審判データ!"&amp;ADDRESS(MATCH(A171,審判データ!$HC$1:$HC$379,0),21)))</f>
        <v>2012 / 29-2</v>
      </c>
      <c r="C171" s="692">
        <v>4038108</v>
      </c>
      <c r="D171" s="320" t="s">
        <v>1980</v>
      </c>
      <c r="E171" s="163" t="str">
        <f ca="1">INDIRECT("審判データ!"&amp;ADDRESS(MATCH(C171,審判データ!$AH$1:$AH$379,0),55))</f>
        <v>株式会社コスメック</v>
      </c>
      <c r="F171" s="43" t="str">
        <f ca="1">INDIRECT("審判データ!"&amp;ADDRESS(MATCH(C171,審判データ!$AH$1:$AH$379,0),56))</f>
        <v>米澤　慶多朗;横田　英明;春名　陽介</v>
      </c>
      <c r="G171" s="43" t="str">
        <f ca="1">INDIRECT("審判データ!"&amp;ADDRESS(MATCH(C171,審判データ!$AH$1:$AH$379,0),72))</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H171" s="43" t="str">
        <f ca="1">INDIRECT("審判データ!"&amp;ADDRESS(MATCH(C171,審判データ!$AH$1:$AH$379,0),41))</f>
        <v>B23Q  3/06    302;B23Q  3/06    304</v>
      </c>
      <c r="I171" s="43" t="str">
        <f ca="1">INDIRECT("審判データ!"&amp;ADDRESS(MATCH(C171,審判データ!$AH$1:$AH$379,0),49))</f>
        <v>B23Q   3/06@AFI(JP)</v>
      </c>
      <c r="J171" s="43" t="str">
        <f ca="1">INDIRECT("審判データ!"&amp;ADDRESS(MATCH(C171,審判データ!$AH$1:$AH$379,0),51))</f>
        <v>B23Q  3/06    302 B;B23Q  3/06    304 B</v>
      </c>
      <c r="K171" s="43" t="str">
        <f ca="1">INDIRECT("審判データ!"&amp;ADDRESS(MATCH(C171,審判データ!$AH$1:$AH$379,0),53))</f>
        <v>3C016 CA03;3C016 CB02;3C016 CB11;3C016 CC01;3C016 CC04</v>
      </c>
      <c r="L171" s="1013"/>
      <c r="M171" s="1031"/>
      <c r="N171" s="1014"/>
      <c r="O171" s="1040"/>
      <c r="P171" s="1073"/>
      <c r="Q171" s="676" t="s">
        <v>2016</v>
      </c>
      <c r="R171" s="644" t="s">
        <v>22613</v>
      </c>
      <c r="S171" s="646" t="str">
        <f>IF(OR(LEFT(R171)="特",LEFT(R171)="実"),VLOOKUP(R171,'証拠（JP特許）'!$B$2:$D$299,2,FALSE),IF(AND(OR(LEFT(R171,2)="US",LEFT(R171,2)="WO",LEFT(R171,2)="GB",LEFT(R171,2)="EP",LEFT(R171,2)="DE"),OR(MID(R171,3,1)="1",MID(R171,3,1)="2",MID(R171,3,1)="3",MID(R171,3,1)="4",MID(R171,3,1)="5",MID(R171,3,1)="6",MID(R171,3,1)="7",MID(R171,3,1)="8",MID(R171,3,1)="9",MID(R171,3,1)="0")),VLOOKUP(R171,'証拠（WW特許）'!$B$2:$C$90,2,FALSE),"_"))</f>
        <v>特願平6-192211</v>
      </c>
      <c r="T171" s="644" t="str">
        <f>IF(OR(LEFT(R171)="特",LEFT(R171)="実"),VLOOKUP(R171,'証拠（JP特許）'!$B$2:$E$299,4,FALSE),"_")</f>
        <v>_</v>
      </c>
      <c r="U171" s="694" t="s">
        <v>94</v>
      </c>
      <c r="V171" s="689" t="s">
        <v>25</v>
      </c>
      <c r="W171" s="690" t="str">
        <f t="shared" si="13"/>
        <v>JP0833932A</v>
      </c>
      <c r="X171" s="691"/>
      <c r="Y171" s="691" t="str">
        <f t="shared" si="14"/>
        <v/>
      </c>
      <c r="Z171" s="91" t="str">
        <f ca="1">IF(OR(LEFT(R171)="特",LEFT(R171)="実",AND(OR(LEFT(R171,2)="US",LEFT(R171,2)="WO",LEFT(R171,2)="GB",LEFT(R171,2)="EP",LEFT(R171,2)="DE"),OR(MID(R171,3,1)="1",MID(R171,3,1)="2",MID(R171,3,1)="3",MID(R171,3,1)="4",MID(R171,3,1)="5",MID(R171,3,1)="6",MID(R171,3,1)="7",MID(R171,3,1)="8",MID(R171,3,1)="9",MID(R171,3,1)="0",))),IF(COUNTIF(INDIRECT("拒絶理由・拒絶査定・異議申立!"&amp;ADDRESS(MATCH(C171,拒絶理由・拒絶査定・異議申立!B$1:B$1000,0),3)&amp;":"&amp;ADDRESS(MATCH(C171,拒絶理由・拒絶査定・異議申立!B$1:B$1000,0),50)),R171)+COUNTIF(INDIRECT("拒絶理由・拒絶査定・異議申立!"&amp;ADDRESS(MATCH(C171,拒絶理由・拒絶査定・異議申立!B$1:B$1000,0),3)&amp;":"&amp;ADDRESS(MATCH(C171,拒絶理由・拒絶査定・異議申立!B$1:B$1000,0),50)),T171)&gt;0,"Yes","No"),"")</f>
        <v>No</v>
      </c>
      <c r="AA171" s="92" t="str">
        <f ca="1">IF(OR(LEFT(R171)="特",LEFT(R171)="実",AND(OR(LEFT(R171,2)="US",LEFT(R171,2)="WO",LEFT(R171,2)="GB",LEFT(R171,2)="EP",LEFT(R171,2)="DE"),OR(MID(R171,3,1)="1",MID(R171,3,1)="2",MID(R171,3,1)="3",MID(R171,3,1)="4",MID(R171,3,1)="5",MID(R171,3,1)="6",MID(R171,3,1)="7",MID(R171,3,1)="8",MID(R171,3,1)="9",MID(R171,3,1)="0",))),IF(COUNTIF(INDIRECT("先行技術調査・登録査定!"&amp;ADDRESS(MATCH(C171,先行技術調査・登録査定!B$1:B$1000,0),3)&amp;":"&amp;ADDRESS(MATCH(C171,先行技術調査・登録査定!B$1:B$1000,0),49)),R171)+COUNTIF(INDIRECT("先行技術調査・登録査定!"&amp;ADDRESS(MATCH(C171,先行技術調査・登録査定!B$1:B$1000,0),3)&amp;":"&amp;ADDRESS(MATCH(C171,先行技術調査・登録査定!B$1:B$1000,0),49)),T171)&gt;0,"Yes","No"),"")</f>
        <v>No</v>
      </c>
      <c r="AB171" s="169" t="str">
        <f t="shared" ca="1" si="15"/>
        <v>Yes</v>
      </c>
      <c r="AC171" s="94" t="str">
        <f>IF(OR(LEFT(R171)="特",LEFT(R171)="実",AND(OR(LEFT(R171,2)="US",LEFT(R171,2)="WO",LEFT(R171,2)="GB",LEFT(R171,2)="EP",LEFT(R171,2)="DE"),OR(MID(R171,3,1)="1",MID(R171,3,1)="2",MID(R171,3,1)="3",MID(R171,3,1)="4",MID(R171,3,1)="5",MID(R171,3,1)="6",MID(R171,3,1)="7",MID(R171,3,1)="8",MID(R171,3,1)="9",MID(R171,3,1)="0",))),"",VLOOKUP($C171,非特許文献リスト!$A$2:$C$196,2,FALSE))</f>
        <v/>
      </c>
      <c r="AD171" s="95" t="str">
        <f>IF(OR(LEFT(R171)="特",LEFT(R171)="実",AND(OR(LEFT(R171,2)="US",LEFT(R171,2)="WO",LEFT(R171,2)="GB",LEFT(R171,2)="EP",LEFT(R171,2)="DE"),OR(MID(R171,3,1)="1",MID(R171,3,1)="2",MID(R171,3,1)="3",MID(R171,3,1)="4",MID(R171,3,1)="5",MID(R171,3,1)="6",MID(R171,3,1)="7",MID(R171,3,1)="8",MID(R171,3,1)="9",MID(R171,3,1)="0",))),"",VLOOKUP($C171,非特許文献リスト!$A$2:$C$196,3,FALSE))</f>
        <v/>
      </c>
      <c r="AE171" s="175" t="str">
        <f t="shared" si="12"/>
        <v>日本特許文献</v>
      </c>
      <c r="AF171" s="176" t="str">
        <f>IF(OR(LEFT(R171)="特",LEFT(R171)="実"),VLOOKUP(R171,'証拠（JP特許）'!$B$2:$AB$299,10,FALSE),IF(AND(OR(LEFT(R171,2)="US",LEFT(R171,2)="WO",LEFT(R171,2)="GB",LEFT(R171,2)="EP",LEFT(R171,2)="DE"),OR(MID(R171,3,1)="1",MID(R171,3,1)="2",MID(R171,3,1)="3",MID(R171,3,1)="4",MID(R171,3,1)="5",MID(R171,3,1)="6",MID(R171,3,1)="7",MID(R171,3,1)="8",MID(R171,3,1)="9",MID(R171,3,1)="0",)),VLOOKUP(R171,'証拠（WW特許）'!$B$2:$M$90,8,FALSE),""))</f>
        <v>相生精機株式会社</v>
      </c>
      <c r="AG171" s="176" t="str">
        <f>IF(OR(LEFT(R171)="特",LEFT(R171)="実"),VLOOKUP(R171,'証拠（JP特許）'!$B$2:$AB$299,26,FALSE),IF(AND(OR(LEFT(R171,2)="US",LEFT(R171,2)="WO",LEFT(R171,2)="GB",LEFT(R171,2)="EP",LEFT(R171,2)="DE"),OR(MID(R171,3,1)="1",MID(R171,3,1)="2",MID(R171,3,1)="3",MID(R171,3,1)="4",MID(R171,3,1)="5",MID(R171,3,1)="6",MID(R171,3,1)="7",MID(R171,3,1)="8",MID(R171,3,1)="9",MID(R171,3,1)="0",)),VLOOKUP(R171,'証拠（WW特許）'!$B$2:$M$90,12,FALSE),""))</f>
        <v>木村　清二</v>
      </c>
      <c r="AH171" s="58" t="str">
        <f>IF(OR(LEFT(R171)="特",LEFT(R171)="実"),VLOOKUP(R171,'証拠（JP特許）'!$B$2:$X$299,20,FALSE),IF(AND(OR(LEFT(R171,2)="US",LEFT(R171,2)="WO",LEFT(R171,2)="GB",LEFT(R171,2)="EP",LEFT(R171,2)="DE"),OR(MID(R171,3,1)="1",MID(R171,3,1)="2",MID(R171,3,1)="3",MID(R171,3,1)="4",MID(R171,3,1)="5",MID(R171,3,1)="6",MID(R171,3,1)="7",MID(R171,3,1)="8",MID(R171,3,1)="9",MID(R171,3,1)="0",)),VLOOKUP(R171,'証拠（WW特許）'!$B$2:$U$90,20,FALSE),""))</f>
        <v>B22D  17/22    (2006.01),B21D  37/14    (2006.01),B29C  45/17    (2006.01)</v>
      </c>
      <c r="AI171" s="58" t="str">
        <f>IF(OR(LEFT(R171)="特",LEFT(R171)="実"),VLOOKUP(R171,'証拠（JP特許）'!$B$2:$X$299,21,FALSE),"")</f>
        <v>B22D 17/22      A,B21D 37/14      C,B29C 45/17       ,B23Q  3/06   304B</v>
      </c>
      <c r="AJ171" s="58" t="str">
        <f>IF(OR(LEFT(R171)="特",LEFT(R171)="実"),VLOOKUP(R171,'証拠（JP特許）'!$B$2:$X$299,22,FALSE),"")</f>
        <v>4E050FA01,4E050FB03,4E050FB06,4E050FB07,4E050FC03,4F206AH17,4F206JA07,4F206JQ82,3C016CA03,3C016CB01,3C016CC01,3C016CC04</v>
      </c>
      <c r="AK171" s="59" t="str">
        <f>IF(OR(LEFT(R171)="特",LEFT(R171)="実"),VLOOKUP(R171,'証拠（JP特許）'!$B$2:$X$299,17,FALSE),IF(AND(OR(LEFT(R171,2)="US",LEFT(R171,2)="WO",LEFT(R171,2)="GB",LEFT(R171,2)="EP",LEFT(R171,2)="DE"),OR(MID(R171,3,1)="1",MID(R171,3,1)="2",MID(R171,3,1)="3",MID(R171,3,1)="4",MID(R171,3,1)="5",MID(R171,3,1)="6",MID(R171,3,1)="7",MID(R171,3,1)="8",MID(R171,3,1)="9",MID(R171,3,1)="0",)),VLOOKUP(R171,'証拠（WW特許）'!$B$2:$U$90,16,FALSE),""))</f>
        <v>1996.02.06</v>
      </c>
      <c r="AL171" s="58"/>
      <c r="AM171" s="58" t="s">
        <v>95</v>
      </c>
      <c r="AN171" s="58" t="s">
        <v>95</v>
      </c>
      <c r="AO171" s="58" t="str">
        <f ca="1">IF(OR(LEFT(R171)="特",LEFT(R171)="実",AND(OR(LEFT(R171,2)="US",LEFT(R171,2)="WO",LEFT(R171,2)="GB",LEFT(R171,2)="EP",LEFT(R171,2)="DE"),OR(MID(R171,3,1)="1",MID(R171,3,1)="2",MID(R171,3,1)="3",MID(R171,3,1)="4",MID(R171,3,1)="5",MID(R171,3,1)="6",MID(R171,3,1)="7",MID(R171,3,1)="8",MID(R171,3,1)="9",MID(R171,3,1)="0"))),IF(COUNTIF(INDIRECT("発明者引用!"&amp;ADDRESS(MATCH(C171,発明者引用!B$1:B$196,0),4)&amp;":"&amp;ADDRESS(MATCH(C171,発明者引用!B$1:B$196,0),17)),R171)+COUNTIF(INDIRECT("発明者引用!"&amp;ADDRESS(MATCH(C171,発明者引用!B$1:B$196,0),4)&amp;":"&amp;ADDRESS(MATCH(C171,発明者引用!B$1:B$196,0),17)),#REF!)+COUNTIF(INDIRECT("発明者引用!"&amp;ADDRESS(MATCH(C171,発明者引用!B$1:B$196,0),4)&amp;":"&amp;ADDRESS(MATCH(C171,発明者引用!B$1:B$196,0),17)),T171)&gt;0,"Yes","No"),"")</f>
        <v>No</v>
      </c>
      <c r="AP171" s="58" t="str">
        <f ca="1">IF(OR(LEFT(R171)="特",LEFT(R171)="実",AND(OR(LEFT(R171,2)="US",LEFT(R171,2)="WO",LEFT(R171,2)="GB",LEFT(R171,2)="EP",LEFT(R171,2)="DE"),OR(MID(R171,3,1)="1",MID(R171,3,1)="2",MID(R171,3,1)="3",MID(R171,3,1)="4",MID(R171,3,1)="5",MID(R171,3,1)="6",MID(R171,3,1)="7",MID(R171,3,1)="8",MID(R171,3,1)="9",MID(R171,3,1)="0"))),IF(VLOOKUP(C171,ファミリ引用特許WO!$A$2:$B$241,2,FALSE)+VLOOKUP(C171,ファミリ引用文献WO!$A$2:$C$241,3,FALSE)=0,"ISR無し",IF(COUNTIF(INDIRECT("ファミリ引用特許WO!"&amp;ADDRESS(MATCH(C171,ファミリ引用特許WO!$A$2:$A$241,0),1)&amp;":"&amp;ADDRESS(MATCH(C171,ファミリ引用特許WO!$A$2:$A$241,0),19)),R171)+COUNTIF(INDIRECT("ファミリ引用特許WO!"&amp;ADDRESS(MATCH(C171,ファミリ引用特許WO!$A$2:$A$241,0),1)&amp;":"&amp;ADDRESS(MATCH(C171,ファミリ引用特許WO!$A$2:$A$241,0),19)),S171)+COUNTIF(INDIRECT("ファミリ引用特許WO!"&amp;ADDRESS(MATCH(C171,ファミリ引用特許WO!$A$2:$A$241,0),1)&amp;":"&amp;ADDRESS(MATCH(C171,ファミリ引用特許WO!$A$2:$A$241,0),19)),T171)+COUNTIF(INDIRECT("ファミリ引用特許WO!"&amp;ADDRESS(MATCH(C171,ファミリ引用特許WO!$A$2:$A$241,0),1)&amp;":"&amp;ADDRESS(MATCH(C171,ファミリ引用特許WO!$A$2:$A$241,0),19)),W171)+COUNTIF(INDIRECT("ファミリ引用特許WO!"&amp;ADDRESS(MATCH(C171,ファミリ引用特許WO!$A$2:$A$241,0),1)&amp;":"&amp;ADDRESS(MATCH(C171,ファミリ引用特許WO!$A$2:$A$241,0),19)),Y171)&gt;0,"Yes","No")),"")</f>
        <v>ISR無し</v>
      </c>
      <c r="AQ171" s="55" t="str">
        <f ca="1">IF(OR(LEFT(R171)="特",LEFT(R171)="実",AND(OR(LEFT(R171,2)="US",LEFT(R171,2)="WO",LEFT(R171,2)="GB",LEFT(R171,2)="EP",LEFT(R171,2)="DE"),OR(MID(R171,3,1)="1",MID(R171,3,1)="2",MID(R171,3,1)="3",MID(R171,3,1)="4",MID(R171,3,1)="5",MID(R171,3,1)="6",MID(R171,3,1)="7",MID(R171,3,1)="8",MID(R171,3,1)="9",MID(R171,3,1)="0"))),IF(VLOOKUP(C171,'ファミリ引用特許表記修正（ex.A2→A）'!$A$2:$B$241,2,FALSE)=0,"family無し",IF(COUNTIF(INDIRECT("'ファミリ引用特許表記修正（ex.A2→A）'!"&amp;ADDRESS(MATCH(C171,'ファミリ引用特許表記修正（ex.A2→A）'!$A$2:$A$241,0),1)&amp;":"&amp;ADDRESS(MATCH(C171,'ファミリ引用特許表記修正（ex.A2→A）'!$A$2:$A$241,0),171)),R171)+COUNTIF(INDIRECT("'ファミリ引用特許表記修正（ex.A2→A）'!"&amp;ADDRESS(MATCH(C171,'ファミリ引用特許表記修正（ex.A2→A）'!$A$2:$A$241,0),1)&amp;":"&amp;ADDRESS(MATCH(C171,'ファミリ引用特許表記修正（ex.A2→A）'!$A$2:$A$241,0),171)),S171)+COUNTIF(INDIRECT("'ファミリ引用特許表記修正（ex.A2→A）'!"&amp;ADDRESS(MATCH(C171,'ファミリ引用特許表記修正（ex.A2→A）'!$A$2:$A$241,0),1)&amp;":"&amp;ADDRESS(MATCH(C171,'ファミリ引用特許表記修正（ex.A2→A）'!$A$2:$A$241,0),171)),T171)+COUNTIF(INDIRECT("'ファミリ引用特許表記修正（ex.A2→A）'!"&amp;ADDRESS(MATCH(C171,'ファミリ引用特許表記修正（ex.A2→A）'!$A$2:$A$241,0),1)&amp;":"&amp;ADDRESS(MATCH(C171,'ファミリ引用特許表記修正（ex.A2→A）'!$A$2:$A$241,0),171)),W171)+COUNTIF(INDIRECT("'ファミリ引用特許表記修正（ex.A2→A）'!"&amp;ADDRESS(MATCH(C171,'ファミリ引用特許表記修正（ex.A2→A）'!$A$2:$A$241,0),1)&amp;":"&amp;ADDRESS(MATCH(C171,'ファミリ引用特許表記修正（ex.A2→A）'!$A$2:$A$241,0),171)),Y171)&gt;0,"Yes","No")),"")</f>
        <v>family無し</v>
      </c>
      <c r="AR171" s="58" t="str">
        <f>IF(OR(LEFT(R171)="特",LEFT(R171)="実",AND(OR(LEFT(R171,2)="US",LEFT(R171,2)="WO",LEFT(R171,2)="GB",LEFT(R171,2)="EP",LEFT(R171,2)="DE"),OR(MID(R171,3,1)="1",MID(R171,3,1)="2",MID(R171,3,1)="3",MID(R171,3,1)="4",MID(R171,3,1)="5",MID(R171,3,1)="6",MID(R171,3,1)="7",MID(R171,3,1)="8",MID(R171,3,1)="9",MID(R171,3,1)="0",))),"",VLOOKUP($C171,ファミリ発明者引用文献!A$3:B$235,2,FALSE))</f>
        <v/>
      </c>
      <c r="AS171" s="55" t="str">
        <f>VLOOKUP(C171,ファミリ引用文献WO!A$2:B$241,2,FALSE)</f>
        <v/>
      </c>
      <c r="AT171" s="58" t="str">
        <f>VLOOKUP(C171,ファミリ引用文献!A$3:B$242,2,FALSE)</f>
        <v/>
      </c>
      <c r="AU171" s="58" t="str">
        <f>VLOOKUP(C171,審判データ!AH$2:BT$379,39,FALSE)</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AV171" s="62" t="str">
        <f ca="1">IF(INDIRECT("審判データ!"&amp;ADDRESS(MATCH(C171,審判データ!$AH$1:$AH$379,0),32))="早期審査の対象とする","早期審査","")</f>
        <v>早期審査</v>
      </c>
      <c r="AW171" s="665" t="str">
        <f t="shared" si="11"/>
        <v>不一致</v>
      </c>
      <c r="AX171" s="666" t="str">
        <f>IF(LEFT(AE171,3)="日本特",IF(LEFT(C171)="特",VLOOKUP(C171,'本件、証拠文献テーマコード'!G$2:I$376,3,FALSE),VLOOKUP(C171,'本件、証拠文献テーマコード'!B$2:I$376,8,FALSE)),"")</f>
        <v>3C016</v>
      </c>
      <c r="AY171" s="666" t="str">
        <f>IF(LEFT(AE171,3)="日本特",IF(OR(MID(R171,2,1)="開",MID(R171,2,1)="表",MID(R171,2,1)="登"),VLOOKUP(R171,'本件、証拠文献テーマコード'!C$2:I$379,7,FALSE),VLOOKUP(R171,'本件、証拠文献テーマコード'!G$2:I$379,3,FALSE)),"")</f>
        <v>4E032,4E050,4F206,3C016</v>
      </c>
      <c r="AZ171" s="54"/>
    </row>
    <row r="172" spans="1:52" ht="94.5" x14ac:dyDescent="0.15">
      <c r="A172" s="860"/>
      <c r="B172" s="586" t="str">
        <f ca="1">IF(A172="",B171,INDIRECT("審判データ!"&amp;ADDRESS(MATCH(A172,審判データ!$HC$1:$HC$379,0),20))&amp;" / "&amp;INDIRECT("審判データ!"&amp;ADDRESS(MATCH(A172,審判データ!$HC$1:$HC$379,0),21)))</f>
        <v>2012 / 29-2</v>
      </c>
      <c r="C172" s="682">
        <v>4038108</v>
      </c>
      <c r="D172" s="284" t="s">
        <v>1980</v>
      </c>
      <c r="E172" s="163" t="str">
        <f ca="1">INDIRECT("審判データ!"&amp;ADDRESS(MATCH(C172,審判データ!$AH$1:$AH$379,0),55))</f>
        <v>株式会社コスメック</v>
      </c>
      <c r="F172" s="43" t="str">
        <f ca="1">INDIRECT("審判データ!"&amp;ADDRESS(MATCH(C172,審判データ!$AH$1:$AH$379,0),56))</f>
        <v>米澤　慶多朗;横田　英明;春名　陽介</v>
      </c>
      <c r="G172" s="43" t="str">
        <f ca="1">INDIRECT("審判データ!"&amp;ADDRESS(MATCH(C172,審判データ!$AH$1:$AH$379,0),72))</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H172" s="43" t="str">
        <f ca="1">INDIRECT("審判データ!"&amp;ADDRESS(MATCH(C172,審判データ!$AH$1:$AH$379,0),41))</f>
        <v>B23Q  3/06    302;B23Q  3/06    304</v>
      </c>
      <c r="I172" s="43" t="str">
        <f ca="1">INDIRECT("審判データ!"&amp;ADDRESS(MATCH(C172,審判データ!$AH$1:$AH$379,0),49))</f>
        <v>B23Q   3/06@AFI(JP)</v>
      </c>
      <c r="J172" s="43" t="str">
        <f ca="1">INDIRECT("審判データ!"&amp;ADDRESS(MATCH(C172,審判データ!$AH$1:$AH$379,0),51))</f>
        <v>B23Q  3/06    302 B;B23Q  3/06    304 B</v>
      </c>
      <c r="K172" s="43" t="str">
        <f ca="1">INDIRECT("審判データ!"&amp;ADDRESS(MATCH(C172,審判データ!$AH$1:$AH$379,0),53))</f>
        <v>3C016 CA03;3C016 CB02;3C016 CB11;3C016 CC01;3C016 CC04</v>
      </c>
      <c r="L172" s="1005"/>
      <c r="M172" s="1032"/>
      <c r="N172" s="1007"/>
      <c r="O172" s="1020"/>
      <c r="P172" s="1074"/>
      <c r="Q172" s="676" t="s">
        <v>236</v>
      </c>
      <c r="R172" s="644" t="s">
        <v>22614</v>
      </c>
      <c r="S172" s="646" t="str">
        <f>IF(OR(LEFT(R172)="特",LEFT(R172)="実"),VLOOKUP(R172,'証拠（JP特許）'!$B$2:$D$299,2,FALSE),IF(AND(OR(LEFT(R172,2)="US",LEFT(R172,2)="WO",LEFT(R172,2)="GB",LEFT(R172,2)="EP",LEFT(R172,2)="DE"),OR(MID(R172,3,1)="1",MID(R172,3,1)="2",MID(R172,3,1)="3",MID(R172,3,1)="4",MID(R172,3,1)="5",MID(R172,3,1)="6",MID(R172,3,1)="7",MID(R172,3,1)="8",MID(R172,3,1)="9",MID(R172,3,1)="0")),VLOOKUP(R172,'証拠（WW特許）'!$B$2:$C$90,2,FALSE),"_"))</f>
        <v>_</v>
      </c>
      <c r="T172" s="644" t="str">
        <f>IF(OR(LEFT(R172)="特",LEFT(R172)="実"),VLOOKUP(R172,'証拠（JP特許）'!$B$2:$E$299,4,FALSE),"_")</f>
        <v>_</v>
      </c>
      <c r="U172" s="694" t="s">
        <v>24</v>
      </c>
      <c r="V172" s="689" t="s">
        <v>25</v>
      </c>
      <c r="W172" s="690" t="str">
        <f t="shared" si="13"/>
        <v/>
      </c>
      <c r="X172" s="691"/>
      <c r="Y172" s="691" t="str">
        <f t="shared" si="14"/>
        <v/>
      </c>
      <c r="Z172" s="91" t="str">
        <f ca="1">IF(OR(LEFT(R172)="特",LEFT(R172)="実",AND(OR(LEFT(R172,2)="US",LEFT(R172,2)="WO",LEFT(R172,2)="GB",LEFT(R172,2)="EP",LEFT(R172,2)="DE"),OR(MID(R172,3,1)="1",MID(R172,3,1)="2",MID(R172,3,1)="3",MID(R172,3,1)="4",MID(R172,3,1)="5",MID(R172,3,1)="6",MID(R172,3,1)="7",MID(R172,3,1)="8",MID(R172,3,1)="9",MID(R172,3,1)="0",))),IF(COUNTIF(INDIRECT("拒絶理由・拒絶査定・異議申立!"&amp;ADDRESS(MATCH(C172,拒絶理由・拒絶査定・異議申立!B$1:B$1000,0),3)&amp;":"&amp;ADDRESS(MATCH(C172,拒絶理由・拒絶査定・異議申立!B$1:B$1000,0),50)),R172)+COUNTIF(INDIRECT("拒絶理由・拒絶査定・異議申立!"&amp;ADDRESS(MATCH(C172,拒絶理由・拒絶査定・異議申立!B$1:B$1000,0),3)&amp;":"&amp;ADDRESS(MATCH(C172,拒絶理由・拒絶査定・異議申立!B$1:B$1000,0),50)),T172)&gt;0,"Yes","No"),"")</f>
        <v/>
      </c>
      <c r="AA172" s="92" t="str">
        <f ca="1">IF(OR(LEFT(R172)="特",LEFT(R172)="実",AND(OR(LEFT(R172,2)="US",LEFT(R172,2)="WO",LEFT(R172,2)="GB",LEFT(R172,2)="EP",LEFT(R172,2)="DE"),OR(MID(R172,3,1)="1",MID(R172,3,1)="2",MID(R172,3,1)="3",MID(R172,3,1)="4",MID(R172,3,1)="5",MID(R172,3,1)="6",MID(R172,3,1)="7",MID(R172,3,1)="8",MID(R172,3,1)="9",MID(R172,3,1)="0",))),IF(COUNTIF(INDIRECT("先行技術調査・登録査定!"&amp;ADDRESS(MATCH(C172,先行技術調査・登録査定!B$1:B$1000,0),3)&amp;":"&amp;ADDRESS(MATCH(C172,先行技術調査・登録査定!B$1:B$1000,0),49)),R172)+COUNTIF(INDIRECT("先行技術調査・登録査定!"&amp;ADDRESS(MATCH(C172,先行技術調査・登録査定!B$1:B$1000,0),3)&amp;":"&amp;ADDRESS(MATCH(C172,先行技術調査・登録査定!B$1:B$1000,0),49)),T172)&gt;0,"Yes","No"),"")</f>
        <v/>
      </c>
      <c r="AB172" s="169" t="str">
        <f t="shared" ca="1" si="15"/>
        <v/>
      </c>
      <c r="AC172" s="94" t="str">
        <f>IF(OR(LEFT(R172)="特",LEFT(R172)="実",AND(OR(LEFT(R172,2)="US",LEFT(R172,2)="WO",LEFT(R172,2)="GB",LEFT(R172,2)="EP",LEFT(R172,2)="DE"),OR(MID(R172,3,1)="1",MID(R172,3,1)="2",MID(R172,3,1)="3",MID(R172,3,1)="4",MID(R172,3,1)="5",MID(R172,3,1)="6",MID(R172,3,1)="7",MID(R172,3,1)="8",MID(R172,3,1)="9",MID(R172,3,1)="0",))),"",VLOOKUP($C172,非特許文献リスト!$A$2:$C$196,2,FALSE))</f>
        <v/>
      </c>
      <c r="AD172" s="95" t="str">
        <f>IF(OR(LEFT(R172)="特",LEFT(R172)="実",AND(OR(LEFT(R172,2)="US",LEFT(R172,2)="WO",LEFT(R172,2)="GB",LEFT(R172,2)="EP",LEFT(R172,2)="DE"),OR(MID(R172,3,1)="1",MID(R172,3,1)="2",MID(R172,3,1)="3",MID(R172,3,1)="4",MID(R172,3,1)="5",MID(R172,3,1)="6",MID(R172,3,1)="7",MID(R172,3,1)="8",MID(R172,3,1)="9",MID(R172,3,1)="0",))),"",VLOOKUP($C172,非特許文献リスト!$A$2:$C$196,3,FALSE))</f>
        <v/>
      </c>
      <c r="AE172" s="175" t="str">
        <f t="shared" si="12"/>
        <v/>
      </c>
      <c r="AF172" s="176" t="str">
        <f>IF(OR(LEFT(R172)="特",LEFT(R172)="実"),VLOOKUP(R172,'証拠（JP特許）'!$B$2:$AB$299,10,FALSE),IF(AND(OR(LEFT(R172,2)="US",LEFT(R172,2)="WO",LEFT(R172,2)="GB",LEFT(R172,2)="EP",LEFT(R172,2)="DE"),OR(MID(R172,3,1)="1",MID(R172,3,1)="2",MID(R172,3,1)="3",MID(R172,3,1)="4",MID(R172,3,1)="5",MID(R172,3,1)="6",MID(R172,3,1)="7",MID(R172,3,1)="8",MID(R172,3,1)="9",MID(R172,3,1)="0",)),VLOOKUP(R172,'証拠（WW特許）'!$B$2:$M$90,8,FALSE),""))</f>
        <v/>
      </c>
      <c r="AG172" s="176" t="str">
        <f>IF(OR(LEFT(R172)="特",LEFT(R172)="実"),VLOOKUP(R172,'証拠（JP特許）'!$B$2:$AB$299,26,FALSE),IF(AND(OR(LEFT(R172,2)="US",LEFT(R172,2)="WO",LEFT(R172,2)="GB",LEFT(R172,2)="EP",LEFT(R172,2)="DE"),OR(MID(R172,3,1)="1",MID(R172,3,1)="2",MID(R172,3,1)="3",MID(R172,3,1)="4",MID(R172,3,1)="5",MID(R172,3,1)="6",MID(R172,3,1)="7",MID(R172,3,1)="8",MID(R172,3,1)="9",MID(R172,3,1)="0",)),VLOOKUP(R172,'証拠（WW特許）'!$B$2:$M$90,12,FALSE),""))</f>
        <v/>
      </c>
      <c r="AH172" s="58" t="str">
        <f>IF(OR(LEFT(R172)="特",LEFT(R172)="実"),VLOOKUP(R172,'証拠（JP特許）'!$B$2:$X$299,20,FALSE),IF(AND(OR(LEFT(R172,2)="US",LEFT(R172,2)="WO",LEFT(R172,2)="GB",LEFT(R172,2)="EP",LEFT(R172,2)="DE"),OR(MID(R172,3,1)="1",MID(R172,3,1)="2",MID(R172,3,1)="3",MID(R172,3,1)="4",MID(R172,3,1)="5",MID(R172,3,1)="6",MID(R172,3,1)="7",MID(R172,3,1)="8",MID(R172,3,1)="9",MID(R172,3,1)="0",)),VLOOKUP(R172,'証拠（WW特許）'!$B$2:$U$90,20,FALSE),""))</f>
        <v/>
      </c>
      <c r="AI172" s="58" t="str">
        <f>IF(OR(LEFT(R172)="特",LEFT(R172)="実"),VLOOKUP(R172,'証拠（JP特許）'!$B$2:$X$299,21,FALSE),"")</f>
        <v/>
      </c>
      <c r="AJ172" s="58" t="str">
        <f>IF(OR(LEFT(R172)="特",LEFT(R172)="実"),VLOOKUP(R172,'証拠（JP特許）'!$B$2:$X$299,22,FALSE),"")</f>
        <v/>
      </c>
      <c r="AK172" s="59" t="str">
        <f>IF(OR(LEFT(R172)="特",LEFT(R172)="実"),VLOOKUP(R172,'証拠（JP特許）'!$B$2:$X$299,17,FALSE),IF(AND(OR(LEFT(R172,2)="US",LEFT(R172,2)="WO",LEFT(R172,2)="GB",LEFT(R172,2)="EP",LEFT(R172,2)="DE"),OR(MID(R172,3,1)="1",MID(R172,3,1)="2",MID(R172,3,1)="3",MID(R172,3,1)="4",MID(R172,3,1)="5",MID(R172,3,1)="6",MID(R172,3,1)="7",MID(R172,3,1)="8",MID(R172,3,1)="9",MID(R172,3,1)="0",)),VLOOKUP(R172,'証拠（WW特許）'!$B$2:$U$90,16,FALSE),""))</f>
        <v/>
      </c>
      <c r="AL172" s="58"/>
      <c r="AM172" s="58"/>
      <c r="AN172" s="58"/>
      <c r="AO172" s="58" t="str">
        <f ca="1">IF(OR(LEFT(R172)="特",LEFT(R172)="実",AND(OR(LEFT(R172,2)="US",LEFT(R172,2)="WO",LEFT(R172,2)="GB",LEFT(R172,2)="EP",LEFT(R172,2)="DE"),OR(MID(R172,3,1)="1",MID(R172,3,1)="2",MID(R172,3,1)="3",MID(R172,3,1)="4",MID(R172,3,1)="5",MID(R172,3,1)="6",MID(R172,3,1)="7",MID(R172,3,1)="8",MID(R172,3,1)="9",MID(R172,3,1)="0"))),IF(COUNTIF(INDIRECT("発明者引用!"&amp;ADDRESS(MATCH(C172,発明者引用!B$1:B$196,0),4)&amp;":"&amp;ADDRESS(MATCH(C172,発明者引用!B$1:B$196,0),17)),R172)+COUNTIF(INDIRECT("発明者引用!"&amp;ADDRESS(MATCH(C172,発明者引用!B$1:B$196,0),4)&amp;":"&amp;ADDRESS(MATCH(C172,発明者引用!B$1:B$196,0),17)),#REF!)+COUNTIF(INDIRECT("発明者引用!"&amp;ADDRESS(MATCH(C172,発明者引用!B$1:B$196,0),4)&amp;":"&amp;ADDRESS(MATCH(C172,発明者引用!B$1:B$196,0),17)),T172)&gt;0,"Yes","No"),"")</f>
        <v/>
      </c>
      <c r="AP172" s="58" t="str">
        <f ca="1">IF(OR(LEFT(R172)="特",LEFT(R172)="実",AND(OR(LEFT(R172,2)="US",LEFT(R172,2)="WO",LEFT(R172,2)="GB",LEFT(R172,2)="EP",LEFT(R172,2)="DE"),OR(MID(R172,3,1)="1",MID(R172,3,1)="2",MID(R172,3,1)="3",MID(R172,3,1)="4",MID(R172,3,1)="5",MID(R172,3,1)="6",MID(R172,3,1)="7",MID(R172,3,1)="8",MID(R172,3,1)="9",MID(R172,3,1)="0"))),IF(VLOOKUP(C172,ファミリ引用特許WO!$A$2:$B$241,2,FALSE)+VLOOKUP(C172,ファミリ引用文献WO!$A$2:$C$241,3,FALSE)=0,"ISR無し",IF(COUNTIF(INDIRECT("ファミリ引用特許WO!"&amp;ADDRESS(MATCH(C172,ファミリ引用特許WO!$A$2:$A$241,0),1)&amp;":"&amp;ADDRESS(MATCH(C172,ファミリ引用特許WO!$A$2:$A$241,0),19)),R172)+COUNTIF(INDIRECT("ファミリ引用特許WO!"&amp;ADDRESS(MATCH(C172,ファミリ引用特許WO!$A$2:$A$241,0),1)&amp;":"&amp;ADDRESS(MATCH(C172,ファミリ引用特許WO!$A$2:$A$241,0),19)),S172)+COUNTIF(INDIRECT("ファミリ引用特許WO!"&amp;ADDRESS(MATCH(C172,ファミリ引用特許WO!$A$2:$A$241,0),1)&amp;":"&amp;ADDRESS(MATCH(C172,ファミリ引用特許WO!$A$2:$A$241,0),19)),T172)+COUNTIF(INDIRECT("ファミリ引用特許WO!"&amp;ADDRESS(MATCH(C172,ファミリ引用特許WO!$A$2:$A$241,0),1)&amp;":"&amp;ADDRESS(MATCH(C172,ファミリ引用特許WO!$A$2:$A$241,0),19)),W172)+COUNTIF(INDIRECT("ファミリ引用特許WO!"&amp;ADDRESS(MATCH(C172,ファミリ引用特許WO!$A$2:$A$241,0),1)&amp;":"&amp;ADDRESS(MATCH(C172,ファミリ引用特許WO!$A$2:$A$241,0),19)),Y172)&gt;0,"Yes","No")),"")</f>
        <v/>
      </c>
      <c r="AQ172" s="55" t="str">
        <f ca="1">IF(OR(LEFT(R172)="特",LEFT(R172)="実",AND(OR(LEFT(R172,2)="US",LEFT(R172,2)="WO",LEFT(R172,2)="GB",LEFT(R172,2)="EP",LEFT(R172,2)="DE"),OR(MID(R172,3,1)="1",MID(R172,3,1)="2",MID(R172,3,1)="3",MID(R172,3,1)="4",MID(R172,3,1)="5",MID(R172,3,1)="6",MID(R172,3,1)="7",MID(R172,3,1)="8",MID(R172,3,1)="9",MID(R172,3,1)="0"))),IF(VLOOKUP(C172,'ファミリ引用特許表記修正（ex.A2→A）'!$A$2:$B$241,2,FALSE)=0,"family無し",IF(COUNTIF(INDIRECT("'ファミリ引用特許表記修正（ex.A2→A）'!"&amp;ADDRESS(MATCH(C172,'ファミリ引用特許表記修正（ex.A2→A）'!$A$2:$A$241,0),1)&amp;":"&amp;ADDRESS(MATCH(C172,'ファミリ引用特許表記修正（ex.A2→A）'!$A$2:$A$241,0),171)),R172)+COUNTIF(INDIRECT("'ファミリ引用特許表記修正（ex.A2→A）'!"&amp;ADDRESS(MATCH(C172,'ファミリ引用特許表記修正（ex.A2→A）'!$A$2:$A$241,0),1)&amp;":"&amp;ADDRESS(MATCH(C172,'ファミリ引用特許表記修正（ex.A2→A）'!$A$2:$A$241,0),171)),S172)+COUNTIF(INDIRECT("'ファミリ引用特許表記修正（ex.A2→A）'!"&amp;ADDRESS(MATCH(C172,'ファミリ引用特許表記修正（ex.A2→A）'!$A$2:$A$241,0),1)&amp;":"&amp;ADDRESS(MATCH(C172,'ファミリ引用特許表記修正（ex.A2→A）'!$A$2:$A$241,0),171)),T172)+COUNTIF(INDIRECT("'ファミリ引用特許表記修正（ex.A2→A）'!"&amp;ADDRESS(MATCH(C172,'ファミリ引用特許表記修正（ex.A2→A）'!$A$2:$A$241,0),1)&amp;":"&amp;ADDRESS(MATCH(C172,'ファミリ引用特許表記修正（ex.A2→A）'!$A$2:$A$241,0),171)),W172)+COUNTIF(INDIRECT("'ファミリ引用特許表記修正（ex.A2→A）'!"&amp;ADDRESS(MATCH(C172,'ファミリ引用特許表記修正（ex.A2→A）'!$A$2:$A$241,0),1)&amp;":"&amp;ADDRESS(MATCH(C172,'ファミリ引用特許表記修正（ex.A2→A）'!$A$2:$A$241,0),171)),Y172)&gt;0,"Yes","No")),"")</f>
        <v/>
      </c>
      <c r="AR172" s="193" t="str">
        <f>IF(OR(LEFT(R172)="特",LEFT(R172)="実",AND(OR(LEFT(R172,2)="US",LEFT(R172,2)="WO",LEFT(R172,2)="GB",LEFT(R172,2)="EP",LEFT(R172,2)="DE"),OR(MID(R172,3,1)="1",MID(R172,3,1)="2",MID(R172,3,1)="3",MID(R172,3,1)="4",MID(R172,3,1)="5",MID(R172,3,1)="6",MID(R172,3,1)="7",MID(R172,3,1)="8",MID(R172,3,1)="9",MID(R172,3,1)="0",))),"",VLOOKUP($C172,ファミリ発明者引用文献!A$3:B$235,2,FALSE))</f>
        <v>,,</v>
      </c>
      <c r="AS172" s="55" t="str">
        <f>VLOOKUP(C172,ファミリ引用文献WO!A$2:B$241,2,FALSE)</f>
        <v/>
      </c>
      <c r="AT172" s="58" t="str">
        <f>VLOOKUP(C172,ファミリ引用文献!A$3:B$242,2,FALSE)</f>
        <v/>
      </c>
      <c r="AU172" s="58" t="str">
        <f>VLOOKUP(C172,審判データ!AH$2:BT$379,39,FALSE)</f>
        <v>AT00302096T;AT00305363T;AT00305364T;CN01418757A;CN100410010C;CN101310920A;CN101310920B;CN01418756A;CN100402229C;CN01448245A;CN01278819C;DE60205563D;DE60205563T;DE60206348D;DE60206348T;DE60206349D;DE60206349T;EP1310329A;EP1310329B;EP1310330A;EP1310330B;EP1310331A;EP1310331B;特開2004-003589;特許03621082;特開2004-001163;特許04038108;特開2004-001164;特許04040947;特開2006-150589;特許04368861;特開2008-018531;特許04139427;KR20030040104A;KR100915494B;KR20030040105A;KR100921290B;TW00579316B;TW00577781B;TW00544361B;US2003090046;US6902158;US2003090047;US6663093;US2003189279;US6666440</v>
      </c>
      <c r="AV172" s="62" t="str">
        <f ca="1">IF(INDIRECT("審判データ!"&amp;ADDRESS(MATCH(C172,審判データ!$AH$1:$AH$379,0),32))="早期審査の対象とする","早期審査","")</f>
        <v>早期審査</v>
      </c>
      <c r="AW172" s="665" t="str">
        <f t="shared" si="11"/>
        <v/>
      </c>
      <c r="AX172" s="666" t="str">
        <f>IF(LEFT(AE172,3)="日本特",IF(LEFT(C172)="特",VLOOKUP(C172,'本件、証拠文献テーマコード'!G$2:I$376,3,FALSE),VLOOKUP(C172,'本件、証拠文献テーマコード'!B$2:I$376,8,FALSE)),"")</f>
        <v/>
      </c>
      <c r="AY172" s="666" t="str">
        <f>IF(LEFT(AE172,3)="日本特",IF(OR(MID(R172,2,1)="開",MID(R172,2,1)="表",MID(R172,2,1)="登"),VLOOKUP(R172,'本件、証拠文献テーマコード'!C$2:I$379,7,FALSE),VLOOKUP(R172,'本件、証拠文献テーマコード'!G$2:I$379,3,FALSE)),"")</f>
        <v/>
      </c>
      <c r="AZ172" s="54"/>
    </row>
    <row r="173" spans="1:52" ht="27" x14ac:dyDescent="0.15">
      <c r="A173" s="848" t="s">
        <v>22615</v>
      </c>
      <c r="B173" s="586" t="str">
        <f ca="1">IF(A173="",B172,INDIRECT("審判データ!"&amp;ADDRESS(MATCH(A173,審判データ!$HC$1:$HC$379,0),20))&amp;" / "&amp;INDIRECT("審判データ!"&amp;ADDRESS(MATCH(A173,審判データ!$HC$1:$HC$379,0),21)))</f>
        <v>2012 / 29-2</v>
      </c>
      <c r="C173" s="675">
        <v>4119298</v>
      </c>
      <c r="D173" s="274" t="s">
        <v>2033</v>
      </c>
      <c r="E173" s="163" t="str">
        <f ca="1">INDIRECT("審判データ!"&amp;ADDRESS(MATCH(C173,審判データ!$AH$1:$AH$379,0),55))</f>
        <v>株式会社栗本鐵工所</v>
      </c>
      <c r="F173" s="43" t="str">
        <f ca="1">INDIRECT("審判データ!"&amp;ADDRESS(MATCH(C173,審判データ!$AH$1:$AH$379,0),56))</f>
        <v>大谷　貴信</v>
      </c>
      <c r="G173" s="43" t="str">
        <f ca="1">INDIRECT("審判データ!"&amp;ADDRESS(MATCH(C173,審判データ!$AH$1:$AH$379,0),72))</f>
        <v xml:space="preserve"> </v>
      </c>
      <c r="H173" s="43" t="str">
        <f ca="1">INDIRECT("審判データ!"&amp;ADDRESS(MATCH(C173,審判データ!$AH$1:$AH$379,0),41))</f>
        <v>B04C  5/12;B04C  5/28</v>
      </c>
      <c r="I173" s="43" t="str">
        <f ca="1">INDIRECT("審判データ!"&amp;ADDRESS(MATCH(C173,審判データ!$AH$1:$AH$379,0),49))</f>
        <v>B04C   5/12@AFI(JP);B04C   5/28@ALI(JP)</v>
      </c>
      <c r="J173" s="43" t="str">
        <f ca="1">INDIRECT("審判データ!"&amp;ADDRESS(MATCH(C173,審判データ!$AH$1:$AH$379,0),51))</f>
        <v>B04C  5/12        Z;B04C  5/28</v>
      </c>
      <c r="K173" s="43" t="str">
        <f ca="1">INDIRECT("審判データ!"&amp;ADDRESS(MATCH(C173,審判データ!$AH$1:$AH$379,0),53))</f>
        <v>4D053 AA03;4D053 AB01;4D053 BA04;4D053 BB02;4D053 BC03;4D053 BD04;4D053 CA23;4D053 CC01;4D053 DA10</v>
      </c>
      <c r="L173" s="961" t="s">
        <v>22616</v>
      </c>
      <c r="M173" s="963" t="s">
        <v>22617</v>
      </c>
      <c r="N173" s="965" t="s">
        <v>22618</v>
      </c>
      <c r="O173" s="967">
        <v>0</v>
      </c>
      <c r="P173" s="1062" t="s">
        <v>22619</v>
      </c>
      <c r="Q173" s="703" t="s">
        <v>22620</v>
      </c>
      <c r="R173" s="588" t="s">
        <v>22621</v>
      </c>
      <c r="S173" s="591" t="str">
        <f>IF(OR(LEFT(R173)="特",LEFT(R173)="実"),VLOOKUP(R173,'証拠（JP特許）'!$B$2:$D$299,2,FALSE),IF(AND(OR(LEFT(R173,2)="US",LEFT(R173,2)="WO",LEFT(R173,2)="GB",LEFT(R173,2)="EP",LEFT(R173,2)="DE"),OR(MID(R173,3,1)="1",MID(R173,3,1)="2",MID(R173,3,1)="3",MID(R173,3,1)="4",MID(R173,3,1)="5",MID(R173,3,1)="6",MID(R173,3,1)="7",MID(R173,3,1)="8",MID(R173,3,1)="9",MID(R173,3,1)="0")),VLOOKUP(R173,'証拠（WW特許）'!$B$2:$C$90,2,FALSE),"_"))</f>
        <v>実願昭55-31857</v>
      </c>
      <c r="T173" s="588" t="str">
        <f>IF(OR(LEFT(R173)="特",LEFT(R173)="実"),VLOOKUP(R173,'証拠（JP特許）'!$B$2:$E$299,4,FALSE),"_")</f>
        <v>_</v>
      </c>
      <c r="U173" s="603" t="s">
        <v>22622</v>
      </c>
      <c r="V173" s="704" t="s">
        <v>22623</v>
      </c>
      <c r="W173" s="608" t="str">
        <f t="shared" si="13"/>
        <v>JP56137754Y</v>
      </c>
      <c r="X173" s="604"/>
      <c r="Y173" s="604" t="str">
        <f t="shared" si="14"/>
        <v/>
      </c>
      <c r="Z173" s="91" t="str">
        <f ca="1">IF(OR(LEFT(R173)="特",LEFT(R173)="実",AND(OR(LEFT(R173,2)="US",LEFT(R173,2)="WO",LEFT(R173,2)="GB",LEFT(R173,2)="EP",LEFT(R173,2)="DE"),OR(MID(R173,3,1)="1",MID(R173,3,1)="2",MID(R173,3,1)="3",MID(R173,3,1)="4",MID(R173,3,1)="5",MID(R173,3,1)="6",MID(R173,3,1)="7",MID(R173,3,1)="8",MID(R173,3,1)="9",MID(R173,3,1)="0",))),IF(COUNTIF(INDIRECT("拒絶理由・拒絶査定・異議申立!"&amp;ADDRESS(MATCH(C173,拒絶理由・拒絶査定・異議申立!B$1:B$1000,0),3)&amp;":"&amp;ADDRESS(MATCH(C173,拒絶理由・拒絶査定・異議申立!B$1:B$1000,0),50)),R173)+COUNTIF(INDIRECT("拒絶理由・拒絶査定・異議申立!"&amp;ADDRESS(MATCH(C173,拒絶理由・拒絶査定・異議申立!B$1:B$1000,0),3)&amp;":"&amp;ADDRESS(MATCH(C173,拒絶理由・拒絶査定・異議申立!B$1:B$1000,0),50)),T173)&gt;0,"Yes","No"),"")</f>
        <v>No</v>
      </c>
      <c r="AA173" s="92" t="str">
        <f ca="1">IF(OR(LEFT(R173)="特",LEFT(R173)="実",AND(OR(LEFT(R173,2)="US",LEFT(R173,2)="WO",LEFT(R173,2)="GB",LEFT(R173,2)="EP",LEFT(R173,2)="DE"),OR(MID(R173,3,1)="1",MID(R173,3,1)="2",MID(R173,3,1)="3",MID(R173,3,1)="4",MID(R173,3,1)="5",MID(R173,3,1)="6",MID(R173,3,1)="7",MID(R173,3,1)="8",MID(R173,3,1)="9",MID(R173,3,1)="0",))),IF(COUNTIF(INDIRECT("先行技術調査・登録査定!"&amp;ADDRESS(MATCH(C173,先行技術調査・登録査定!B$1:B$1000,0),3)&amp;":"&amp;ADDRESS(MATCH(C173,先行技術調査・登録査定!B$1:B$1000,0),49)),R173)+COUNTIF(INDIRECT("先行技術調査・登録査定!"&amp;ADDRESS(MATCH(C173,先行技術調査・登録査定!B$1:B$1000,0),3)&amp;":"&amp;ADDRESS(MATCH(C173,先行技術調査・登録査定!B$1:B$1000,0),49)),T173)&gt;0,"Yes","No"),"")</f>
        <v>No</v>
      </c>
      <c r="AB173" s="169" t="str">
        <f t="shared" ca="1" si="15"/>
        <v>Yes</v>
      </c>
      <c r="AC173" s="94" t="str">
        <f>IF(OR(LEFT(R173)="特",LEFT(R173)="実",AND(OR(LEFT(R173,2)="US",LEFT(R173,2)="WO",LEFT(R173,2)="GB",LEFT(R173,2)="EP",LEFT(R173,2)="DE"),OR(MID(R173,3,1)="1",MID(R173,3,1)="2",MID(R173,3,1)="3",MID(R173,3,1)="4",MID(R173,3,1)="5",MID(R173,3,1)="6",MID(R173,3,1)="7",MID(R173,3,1)="8",MID(R173,3,1)="9",MID(R173,3,1)="0",))),"",VLOOKUP($C173,非特許文献リスト!$A$2:$C$196,2,FALSE))</f>
        <v/>
      </c>
      <c r="AD173" s="95" t="str">
        <f>IF(OR(LEFT(R173)="特",LEFT(R173)="実",AND(OR(LEFT(R173,2)="US",LEFT(R173,2)="WO",LEFT(R173,2)="GB",LEFT(R173,2)="EP",LEFT(R173,2)="DE"),OR(MID(R173,3,1)="1",MID(R173,3,1)="2",MID(R173,3,1)="3",MID(R173,3,1)="4",MID(R173,3,1)="5",MID(R173,3,1)="6",MID(R173,3,1)="7",MID(R173,3,1)="8",MID(R173,3,1)="9",MID(R173,3,1)="0",))),"",VLOOKUP($C173,非特許文献リスト!$A$2:$C$196,3,FALSE))</f>
        <v/>
      </c>
      <c r="AE173" s="175" t="str">
        <f t="shared" si="12"/>
        <v>日本特許文献</v>
      </c>
      <c r="AF173" s="176" t="str">
        <f>IF(OR(LEFT(R173)="特",LEFT(R173)="実"),VLOOKUP(R173,'証拠（JP特許）'!$B$2:$AB$299,10,FALSE),IF(AND(OR(LEFT(R173,2)="US",LEFT(R173,2)="WO",LEFT(R173,2)="GB",LEFT(R173,2)="EP",LEFT(R173,2)="DE"),OR(MID(R173,3,1)="1",MID(R173,3,1)="2",MID(R173,3,1)="3",MID(R173,3,1)="4",MID(R173,3,1)="5",MID(R173,3,1)="6",MID(R173,3,1)="7",MID(R173,3,1)="8",MID(R173,3,1)="9",MID(R173,3,1)="0",)),VLOOKUP(R173,'証拠（WW特許）'!$B$2:$M$90,8,FALSE),""))</f>
        <v>宝栄工業株式会社</v>
      </c>
      <c r="AG173" s="176" t="str">
        <f>IF(OR(LEFT(R173)="特",LEFT(R173)="実"),VLOOKUP(R173,'証拠（JP特許）'!$B$2:$AB$299,26,FALSE),IF(AND(OR(LEFT(R173,2)="US",LEFT(R173,2)="WO",LEFT(R173,2)="GB",LEFT(R173,2)="EP",LEFT(R173,2)="DE"),OR(MID(R173,3,1)="1",MID(R173,3,1)="2",MID(R173,3,1)="3",MID(R173,3,1)="4",MID(R173,3,1)="5",MID(R173,3,1)="6",MID(R173,3,1)="7",MID(R173,3,1)="8",MID(R173,3,1)="9",MID(R173,3,1)="0",)),VLOOKUP(R173,'証拠（WW特許）'!$B$2:$M$90,12,FALSE),""))</f>
        <v>栗田　己之利,川合　幸広</v>
      </c>
      <c r="AH173" s="58" t="str">
        <f>IF(OR(LEFT(R173)="特",LEFT(R173)="実"),VLOOKUP(R173,'証拠（JP特許）'!$B$2:$X$299,20,FALSE),IF(AND(OR(LEFT(R173,2)="US",LEFT(R173,2)="WO",LEFT(R173,2)="GB",LEFT(R173,2)="EP",LEFT(R173,2)="DE"),OR(MID(R173,3,1)="1",MID(R173,3,1)="2",MID(R173,3,1)="3",MID(R173,3,1)="4",MID(R173,3,1)="5",MID(R173,3,1)="6",MID(R173,3,1)="7",MID(R173,3,1)="8",MID(R173,3,1)="9",MID(R173,3,1)="0",)),VLOOKUP(R173,'証拠（WW特許）'!$B$2:$U$90,20,FALSE),""))</f>
        <v>B04C   5/28    (2006.01)</v>
      </c>
      <c r="AI173" s="58" t="str">
        <f>IF(OR(LEFT(R173)="特",LEFT(R173)="実"),VLOOKUP(R173,'証拠（JP特許）'!$B$2:$X$299,21,FALSE),"")</f>
        <v xml:space="preserve">B04C  5/28       </v>
      </c>
      <c r="AJ173" s="58" t="str">
        <f>IF(OR(LEFT(R173)="特",LEFT(R173)="実"),VLOOKUP(R173,'証拠（JP特許）'!$B$2:$X$299,22,FALSE),"")</f>
        <v>4D053AA03,4D053AB01,4D053BA04,4D053BA06,4D053BB02,4D053BC03,4D053BD04,4D053CA23,4D053CC08,4D053CD22,4D053CE07,4D053DA01</v>
      </c>
      <c r="AK173" s="59" t="str">
        <f>IF(OR(LEFT(R173)="特",LEFT(R173)="実"),VLOOKUP(R173,'証拠（JP特許）'!$B$2:$X$299,17,FALSE),IF(AND(OR(LEFT(R173,2)="US",LEFT(R173,2)="WO",LEFT(R173,2)="GB",LEFT(R173,2)="EP",LEFT(R173,2)="DE"),OR(MID(R173,3,1)="1",MID(R173,3,1)="2",MID(R173,3,1)="3",MID(R173,3,1)="4",MID(R173,3,1)="5",MID(R173,3,1)="6",MID(R173,3,1)="7",MID(R173,3,1)="8",MID(R173,3,1)="9",MID(R173,3,1)="0",)),VLOOKUP(R173,'証拠（WW特許）'!$B$2:$U$90,16,FALSE),""))</f>
        <v>1981.10.19</v>
      </c>
      <c r="AL173" s="58"/>
      <c r="AM173" s="58" t="s">
        <v>95</v>
      </c>
      <c r="AN173" s="58" t="s">
        <v>95</v>
      </c>
      <c r="AO173" s="58" t="str">
        <f ca="1">IF(OR(LEFT(R173)="特",LEFT(R173)="実",AND(OR(LEFT(R173,2)="US",LEFT(R173,2)="WO",LEFT(R173,2)="GB",LEFT(R173,2)="EP",LEFT(R173,2)="DE"),OR(MID(R173,3,1)="1",MID(R173,3,1)="2",MID(R173,3,1)="3",MID(R173,3,1)="4",MID(R173,3,1)="5",MID(R173,3,1)="6",MID(R173,3,1)="7",MID(R173,3,1)="8",MID(R173,3,1)="9",MID(R173,3,1)="0"))),IF(COUNTIF(INDIRECT("発明者引用!"&amp;ADDRESS(MATCH(C173,発明者引用!B$1:B$196,0),4)&amp;":"&amp;ADDRESS(MATCH(C173,発明者引用!B$1:B$196,0),17)),R173)+COUNTIF(INDIRECT("発明者引用!"&amp;ADDRESS(MATCH(C173,発明者引用!B$1:B$196,0),4)&amp;":"&amp;ADDRESS(MATCH(C173,発明者引用!B$1:B$196,0),17)),#REF!)+COUNTIF(INDIRECT("発明者引用!"&amp;ADDRESS(MATCH(C173,発明者引用!B$1:B$196,0),4)&amp;":"&amp;ADDRESS(MATCH(C173,発明者引用!B$1:B$196,0),17)),T173)&gt;0,"Yes","No"),"")</f>
        <v>No</v>
      </c>
      <c r="AP173" s="58" t="str">
        <f ca="1">IF(OR(LEFT(R173)="特",LEFT(R173)="実",AND(OR(LEFT(R173,2)="US",LEFT(R173,2)="WO",LEFT(R173,2)="GB",LEFT(R173,2)="EP",LEFT(R173,2)="DE"),OR(MID(R173,3,1)="1",MID(R173,3,1)="2",MID(R173,3,1)="3",MID(R173,3,1)="4",MID(R173,3,1)="5",MID(R173,3,1)="6",MID(R173,3,1)="7",MID(R173,3,1)="8",MID(R173,3,1)="9",MID(R173,3,1)="0"))),IF(VLOOKUP(C173,ファミリ引用特許WO!$A$2:$B$241,2,FALSE)+VLOOKUP(C173,ファミリ引用文献WO!$A$2:$C$241,3,FALSE)=0,"ISR無し",IF(COUNTIF(INDIRECT("ファミリ引用特許WO!"&amp;ADDRESS(MATCH(C173,ファミリ引用特許WO!$A$2:$A$241,0),1)&amp;":"&amp;ADDRESS(MATCH(C173,ファミリ引用特許WO!$A$2:$A$241,0),19)),R173)+COUNTIF(INDIRECT("ファミリ引用特許WO!"&amp;ADDRESS(MATCH(C173,ファミリ引用特許WO!$A$2:$A$241,0),1)&amp;":"&amp;ADDRESS(MATCH(C173,ファミリ引用特許WO!$A$2:$A$241,0),19)),S173)+COUNTIF(INDIRECT("ファミリ引用特許WO!"&amp;ADDRESS(MATCH(C173,ファミリ引用特許WO!$A$2:$A$241,0),1)&amp;":"&amp;ADDRESS(MATCH(C173,ファミリ引用特許WO!$A$2:$A$241,0),19)),T173)+COUNTIF(INDIRECT("ファミリ引用特許WO!"&amp;ADDRESS(MATCH(C173,ファミリ引用特許WO!$A$2:$A$241,0),1)&amp;":"&amp;ADDRESS(MATCH(C173,ファミリ引用特許WO!$A$2:$A$241,0),19)),W173)+COUNTIF(INDIRECT("ファミリ引用特許WO!"&amp;ADDRESS(MATCH(C173,ファミリ引用特許WO!$A$2:$A$241,0),1)&amp;":"&amp;ADDRESS(MATCH(C173,ファミリ引用特許WO!$A$2:$A$241,0),19)),Y173)&gt;0,"Yes","No")),"")</f>
        <v>ISR無し</v>
      </c>
      <c r="AQ173" s="55" t="str">
        <f ca="1">IF(OR(LEFT(R173)="特",LEFT(R173)="実",AND(OR(LEFT(R173,2)="US",LEFT(R173,2)="WO",LEFT(R173,2)="GB",LEFT(R173,2)="EP",LEFT(R173,2)="DE"),OR(MID(R173,3,1)="1",MID(R173,3,1)="2",MID(R173,3,1)="3",MID(R173,3,1)="4",MID(R173,3,1)="5",MID(R173,3,1)="6",MID(R173,3,1)="7",MID(R173,3,1)="8",MID(R173,3,1)="9",MID(R173,3,1)="0"))),IF(VLOOKUP(C173,'ファミリ引用特許表記修正（ex.A2→A）'!$A$2:$B$241,2,FALSE)=0,"family無し",IF(COUNTIF(INDIRECT("'ファミリ引用特許表記修正（ex.A2→A）'!"&amp;ADDRESS(MATCH(C173,'ファミリ引用特許表記修正（ex.A2→A）'!$A$2:$A$241,0),1)&amp;":"&amp;ADDRESS(MATCH(C173,'ファミリ引用特許表記修正（ex.A2→A）'!$A$2:$A$241,0),171)),R173)+COUNTIF(INDIRECT("'ファミリ引用特許表記修正（ex.A2→A）'!"&amp;ADDRESS(MATCH(C173,'ファミリ引用特許表記修正（ex.A2→A）'!$A$2:$A$241,0),1)&amp;":"&amp;ADDRESS(MATCH(C173,'ファミリ引用特許表記修正（ex.A2→A）'!$A$2:$A$241,0),171)),S173)+COUNTIF(INDIRECT("'ファミリ引用特許表記修正（ex.A2→A）'!"&amp;ADDRESS(MATCH(C173,'ファミリ引用特許表記修正（ex.A2→A）'!$A$2:$A$241,0),1)&amp;":"&amp;ADDRESS(MATCH(C173,'ファミリ引用特許表記修正（ex.A2→A）'!$A$2:$A$241,0),171)),T173)+COUNTIF(INDIRECT("'ファミリ引用特許表記修正（ex.A2→A）'!"&amp;ADDRESS(MATCH(C173,'ファミリ引用特許表記修正（ex.A2→A）'!$A$2:$A$241,0),1)&amp;":"&amp;ADDRESS(MATCH(C173,'ファミリ引用特許表記修正（ex.A2→A）'!$A$2:$A$241,0),171)),W173)+COUNTIF(INDIRECT("'ファミリ引用特許表記修正（ex.A2→A）'!"&amp;ADDRESS(MATCH(C173,'ファミリ引用特許表記修正（ex.A2→A）'!$A$2:$A$241,0),1)&amp;":"&amp;ADDRESS(MATCH(C173,'ファミリ引用特許表記修正（ex.A2→A）'!$A$2:$A$241,0),171)),Y173)&gt;0,"Yes","No")),"")</f>
        <v>Yes</v>
      </c>
      <c r="AR173" s="58" t="str">
        <f>IF(OR(LEFT(R173)="特",LEFT(R173)="実",AND(OR(LEFT(R173,2)="US",LEFT(R173,2)="WO",LEFT(R173,2)="GB",LEFT(R173,2)="EP",LEFT(R173,2)="DE"),OR(MID(R173,3,1)="1",MID(R173,3,1)="2",MID(R173,3,1)="3",MID(R173,3,1)="4",MID(R173,3,1)="5",MID(R173,3,1)="6",MID(R173,3,1)="7",MID(R173,3,1)="8",MID(R173,3,1)="9",MID(R173,3,1)="0",))),"",VLOOKUP($C173,ファミリ発明者引用文献!A$3:B$235,2,FALSE))</f>
        <v/>
      </c>
      <c r="AS173" s="55" t="str">
        <f>VLOOKUP(C173,ファミリ引用文献WO!A$2:B$241,2,FALSE)</f>
        <v/>
      </c>
      <c r="AT173" s="58" t="str">
        <f>VLOOKUP(C173,ファミリ引用文献!A$3:B$242,2,FALSE)</f>
        <v/>
      </c>
      <c r="AU173" s="58" t="str">
        <f>VLOOKUP(C173,審判データ!AH$2:BT$379,39,FALSE)</f>
        <v xml:space="preserve"> </v>
      </c>
      <c r="AV173" s="62" t="str">
        <f ca="1">IF(INDIRECT("審判データ!"&amp;ADDRESS(MATCH(C173,審判データ!$AH$1:$AH$379,0),32))="早期審査の対象とする","早期審査","")</f>
        <v/>
      </c>
      <c r="AW173" s="665" t="str">
        <f t="shared" si="11"/>
        <v>一致</v>
      </c>
      <c r="AX173" s="666" t="str">
        <f>IF(LEFT(AE173,3)="日本特",IF(LEFT(C173)="特",VLOOKUP(C173,'本件、証拠文献テーマコード'!G$2:I$376,3,FALSE),VLOOKUP(C173,'本件、証拠文献テーマコード'!B$2:I$376,8,FALSE)),"")</f>
        <v>4D053</v>
      </c>
      <c r="AY173" s="666" t="str">
        <f>IF(LEFT(AE173,3)="日本特",IF(OR(MID(R173,2,1)="開",MID(R173,2,1)="表",MID(R173,2,1)="登"),VLOOKUP(R173,'本件、証拠文献テーマコード'!C$2:I$379,7,FALSE),VLOOKUP(R173,'本件、証拠文献テーマコード'!G$2:I$379,3,FALSE)),"")</f>
        <v>4D053</v>
      </c>
      <c r="AZ173" s="54"/>
    </row>
    <row r="174" spans="1:52" ht="27" x14ac:dyDescent="0.15">
      <c r="A174" s="855"/>
      <c r="B174" s="586" t="str">
        <f ca="1">IF(A174="",B173,INDIRECT("審判データ!"&amp;ADDRESS(MATCH(A174,審判データ!$HC$1:$HC$379,0),20))&amp;" / "&amp;INDIRECT("審判データ!"&amp;ADDRESS(MATCH(A174,審判データ!$HC$1:$HC$379,0),21)))</f>
        <v>2012 / 29-2</v>
      </c>
      <c r="C174" s="682">
        <v>4119298</v>
      </c>
      <c r="D174" s="284" t="s">
        <v>2033</v>
      </c>
      <c r="E174" s="163" t="str">
        <f ca="1">INDIRECT("審判データ!"&amp;ADDRESS(MATCH(C174,審判データ!$AH$1:$AH$379,0),55))</f>
        <v>株式会社栗本鐵工所</v>
      </c>
      <c r="F174" s="43" t="str">
        <f ca="1">INDIRECT("審判データ!"&amp;ADDRESS(MATCH(C174,審判データ!$AH$1:$AH$379,0),56))</f>
        <v>大谷　貴信</v>
      </c>
      <c r="G174" s="43" t="str">
        <f ca="1">INDIRECT("審判データ!"&amp;ADDRESS(MATCH(C174,審判データ!$AH$1:$AH$379,0),72))</f>
        <v xml:space="preserve"> </v>
      </c>
      <c r="H174" s="43" t="str">
        <f ca="1">INDIRECT("審判データ!"&amp;ADDRESS(MATCH(C174,審判データ!$AH$1:$AH$379,0),41))</f>
        <v>B04C  5/12;B04C  5/28</v>
      </c>
      <c r="I174" s="43" t="str">
        <f ca="1">INDIRECT("審判データ!"&amp;ADDRESS(MATCH(C174,審判データ!$AH$1:$AH$379,0),49))</f>
        <v>B04C   5/12@AFI(JP);B04C   5/28@ALI(JP)</v>
      </c>
      <c r="J174" s="43" t="str">
        <f ca="1">INDIRECT("審判データ!"&amp;ADDRESS(MATCH(C174,審判データ!$AH$1:$AH$379,0),51))</f>
        <v>B04C  5/12        Z;B04C  5/28</v>
      </c>
      <c r="K174" s="43" t="str">
        <f ca="1">INDIRECT("審判データ!"&amp;ADDRESS(MATCH(C174,審判データ!$AH$1:$AH$379,0),53))</f>
        <v>4D053 AA03;4D053 AB01;4D053 BA04;4D053 BB02;4D053 BC03;4D053 BD04;4D053 CA23;4D053 CC01;4D053 DA10</v>
      </c>
      <c r="L174" s="1065"/>
      <c r="M174" s="1066"/>
      <c r="N174" s="1067"/>
      <c r="O174" s="975"/>
      <c r="P174" s="1068"/>
      <c r="Q174" s="703" t="s">
        <v>22624</v>
      </c>
      <c r="R174" s="588" t="s">
        <v>2058</v>
      </c>
      <c r="S174" s="591" t="str">
        <f>IF(OR(LEFT(R174)="特",LEFT(R174)="実"),VLOOKUP(R174,'証拠（JP特許）'!$B$2:$D$299,2,FALSE),IF(AND(OR(LEFT(R174,2)="US",LEFT(R174,2)="WO",LEFT(R174,2)="GB",LEFT(R174,2)="EP",LEFT(R174,2)="DE"),OR(MID(R174,3,1)="1",MID(R174,3,1)="2",MID(R174,3,1)="3",MID(R174,3,1)="4",MID(R174,3,1)="5",MID(R174,3,1)="6",MID(R174,3,1)="7",MID(R174,3,1)="8",MID(R174,3,1)="9",MID(R174,3,1)="0")),VLOOKUP(R174,'証拠（WW特許）'!$B$2:$C$90,2,FALSE),"_"))</f>
        <v>実願平4-84835</v>
      </c>
      <c r="T174" s="588" t="str">
        <f>IF(OR(LEFT(R174)="特",LEFT(R174)="実"),VLOOKUP(R174,'証拠（JP特許）'!$B$2:$E$299,4,FALSE),"_")</f>
        <v>実登2579690</v>
      </c>
      <c r="U174" s="603" t="s">
        <v>22622</v>
      </c>
      <c r="V174" s="704" t="s">
        <v>22625</v>
      </c>
      <c r="W174" s="608" t="str">
        <f t="shared" si="13"/>
        <v>JP077751Y</v>
      </c>
      <c r="X174" s="604"/>
      <c r="Y174" s="604" t="str">
        <f t="shared" si="14"/>
        <v>2579690U</v>
      </c>
      <c r="Z174" s="91" t="str">
        <f ca="1">IF(OR(LEFT(R174)="特",LEFT(R174)="実",AND(OR(LEFT(R174,2)="US",LEFT(R174,2)="WO",LEFT(R174,2)="GB",LEFT(R174,2)="EP",LEFT(R174,2)="DE"),OR(MID(R174,3,1)="1",MID(R174,3,1)="2",MID(R174,3,1)="3",MID(R174,3,1)="4",MID(R174,3,1)="5",MID(R174,3,1)="6",MID(R174,3,1)="7",MID(R174,3,1)="8",MID(R174,3,1)="9",MID(R174,3,1)="0",))),IF(COUNTIF(INDIRECT("拒絶理由・拒絶査定・異議申立!"&amp;ADDRESS(MATCH(C174,拒絶理由・拒絶査定・異議申立!B$1:B$1000,0),3)&amp;":"&amp;ADDRESS(MATCH(C174,拒絶理由・拒絶査定・異議申立!B$1:B$1000,0),50)),R174)+COUNTIF(INDIRECT("拒絶理由・拒絶査定・異議申立!"&amp;ADDRESS(MATCH(C174,拒絶理由・拒絶査定・異議申立!B$1:B$1000,0),3)&amp;":"&amp;ADDRESS(MATCH(C174,拒絶理由・拒絶査定・異議申立!B$1:B$1000,0),50)),T174)&gt;0,"Yes","No"),"")</f>
        <v>No</v>
      </c>
      <c r="AA174" s="92" t="str">
        <f ca="1">IF(OR(LEFT(R174)="特",LEFT(R174)="実",AND(OR(LEFT(R174,2)="US",LEFT(R174,2)="WO",LEFT(R174,2)="GB",LEFT(R174,2)="EP",LEFT(R174,2)="DE"),OR(MID(R174,3,1)="1",MID(R174,3,1)="2",MID(R174,3,1)="3",MID(R174,3,1)="4",MID(R174,3,1)="5",MID(R174,3,1)="6",MID(R174,3,1)="7",MID(R174,3,1)="8",MID(R174,3,1)="9",MID(R174,3,1)="0",))),IF(COUNTIF(INDIRECT("先行技術調査・登録査定!"&amp;ADDRESS(MATCH(C174,先行技術調査・登録査定!B$1:B$1000,0),3)&amp;":"&amp;ADDRESS(MATCH(C174,先行技術調査・登録査定!B$1:B$1000,0),49)),R174)+COUNTIF(INDIRECT("先行技術調査・登録査定!"&amp;ADDRESS(MATCH(C174,先行技術調査・登録査定!B$1:B$1000,0),3)&amp;":"&amp;ADDRESS(MATCH(C174,先行技術調査・登録査定!B$1:B$1000,0),49)),T174)&gt;0,"Yes","No"),"")</f>
        <v>No</v>
      </c>
      <c r="AB174" s="169" t="str">
        <f t="shared" ca="1" si="15"/>
        <v>Yes</v>
      </c>
      <c r="AC174" s="94" t="str">
        <f>IF(OR(LEFT(R174)="特",LEFT(R174)="実",AND(OR(LEFT(R174,2)="US",LEFT(R174,2)="WO",LEFT(R174,2)="GB",LEFT(R174,2)="EP",LEFT(R174,2)="DE"),OR(MID(R174,3,1)="1",MID(R174,3,1)="2",MID(R174,3,1)="3",MID(R174,3,1)="4",MID(R174,3,1)="5",MID(R174,3,1)="6",MID(R174,3,1)="7",MID(R174,3,1)="8",MID(R174,3,1)="9",MID(R174,3,1)="0",))),"",VLOOKUP($C174,非特許文献リスト!$A$2:$C$196,2,FALSE))</f>
        <v/>
      </c>
      <c r="AD174" s="95" t="str">
        <f>IF(OR(LEFT(R174)="特",LEFT(R174)="実",AND(OR(LEFT(R174,2)="US",LEFT(R174,2)="WO",LEFT(R174,2)="GB",LEFT(R174,2)="EP",LEFT(R174,2)="DE"),OR(MID(R174,3,1)="1",MID(R174,3,1)="2",MID(R174,3,1)="3",MID(R174,3,1)="4",MID(R174,3,1)="5",MID(R174,3,1)="6",MID(R174,3,1)="7",MID(R174,3,1)="8",MID(R174,3,1)="9",MID(R174,3,1)="0",))),"",VLOOKUP($C174,非特許文献リスト!$A$2:$C$196,3,FALSE))</f>
        <v/>
      </c>
      <c r="AE174" s="175" t="str">
        <f t="shared" si="12"/>
        <v>日本特許文献</v>
      </c>
      <c r="AF174" s="176" t="str">
        <f>IF(OR(LEFT(R174)="特",LEFT(R174)="実"),VLOOKUP(R174,'証拠（JP特許）'!$B$2:$AB$299,10,FALSE),IF(AND(OR(LEFT(R174,2)="US",LEFT(R174,2)="WO",LEFT(R174,2)="GB",LEFT(R174,2)="EP",LEFT(R174,2)="DE"),OR(MID(R174,3,1)="1",MID(R174,3,1)="2",MID(R174,3,1)="3",MID(R174,3,1)="4",MID(R174,3,1)="5",MID(R174,3,1)="6",MID(R174,3,1)="7",MID(R174,3,1)="8",MID(R174,3,1)="9",MID(R174,3,1)="0",)),VLOOKUP(R174,'証拠（WW特許）'!$B$2:$M$90,8,FALSE),""))</f>
        <v>石川島播磨重工業株式会社</v>
      </c>
      <c r="AG174" s="176" t="str">
        <f>IF(OR(LEFT(R174)="特",LEFT(R174)="実"),VLOOKUP(R174,'証拠（JP特許）'!$B$2:$AB$299,26,FALSE),IF(AND(OR(LEFT(R174,2)="US",LEFT(R174,2)="WO",LEFT(R174,2)="GB",LEFT(R174,2)="EP",LEFT(R174,2)="DE"),OR(MID(R174,3,1)="1",MID(R174,3,1)="2",MID(R174,3,1)="3",MID(R174,3,1)="4",MID(R174,3,1)="5",MID(R174,3,1)="6",MID(R174,3,1)="7",MID(R174,3,1)="8",MID(R174,3,1)="9",MID(R174,3,1)="0",)),VLOOKUP(R174,'証拠（WW特許）'!$B$2:$M$90,12,FALSE),""))</f>
        <v>渡辺　修三</v>
      </c>
      <c r="AH174" s="58" t="str">
        <f>IF(OR(LEFT(R174)="特",LEFT(R174)="実"),VLOOKUP(R174,'証拠（JP特許）'!$B$2:$X$299,20,FALSE),IF(AND(OR(LEFT(R174,2)="US",LEFT(R174,2)="WO",LEFT(R174,2)="GB",LEFT(R174,2)="EP",LEFT(R174,2)="DE"),OR(MID(R174,3,1)="1",MID(R174,3,1)="2",MID(R174,3,1)="3",MID(R174,3,1)="4",MID(R174,3,1)="5",MID(R174,3,1)="6",MID(R174,3,1)="7",MID(R174,3,1)="8",MID(R174,3,1)="9",MID(R174,3,1)="0",)),VLOOKUP(R174,'証拠（WW特許）'!$B$2:$U$90,20,FALSE),""))</f>
        <v>B04C   5/12    (2006.01),B01D  45/12    (2006.01)</v>
      </c>
      <c r="AI174" s="58" t="str">
        <f>IF(OR(LEFT(R174)="特",LEFT(R174)="実"),VLOOKUP(R174,'証拠（JP特許）'!$B$2:$X$299,21,FALSE),"")</f>
        <v xml:space="preserve">B04C  5/12      Z,B01D 45/12       </v>
      </c>
      <c r="AJ174" s="58" t="str">
        <f>IF(OR(LEFT(R174)="特",LEFT(R174)="実"),VLOOKUP(R174,'証拠（JP特許）'!$B$2:$X$299,22,FALSE),"")</f>
        <v>4D053AA03,4D053AB01,4D053BA01,4D053BB02,4D053BC01,4D053BD04,4D053CC01,4D053DA01,4D031AC04,4D031BA01,4D031BA10</v>
      </c>
      <c r="AK174" s="59" t="str">
        <f>IF(OR(LEFT(R174)="特",LEFT(R174)="実"),VLOOKUP(R174,'証拠（JP特許）'!$B$2:$X$299,17,FALSE),IF(AND(OR(LEFT(R174,2)="US",LEFT(R174,2)="WO",LEFT(R174,2)="GB",LEFT(R174,2)="EP",LEFT(R174,2)="DE"),OR(MID(R174,3,1)="1",MID(R174,3,1)="2",MID(R174,3,1)="3",MID(R174,3,1)="4",MID(R174,3,1)="5",MID(R174,3,1)="6",MID(R174,3,1)="7",MID(R174,3,1)="8",MID(R174,3,1)="9",MID(R174,3,1)="0",)),VLOOKUP(R174,'証拠（WW特許）'!$B$2:$U$90,16,FALSE),""))</f>
        <v>1995.02.03</v>
      </c>
      <c r="AL174" s="58"/>
      <c r="AM174" s="58" t="s">
        <v>95</v>
      </c>
      <c r="AN174" s="58" t="s">
        <v>95</v>
      </c>
      <c r="AO174" s="58" t="str">
        <f ca="1">IF(OR(LEFT(R174)="特",LEFT(R174)="実",AND(OR(LEFT(R174,2)="US",LEFT(R174,2)="WO",LEFT(R174,2)="GB",LEFT(R174,2)="EP",LEFT(R174,2)="DE"),OR(MID(R174,3,1)="1",MID(R174,3,1)="2",MID(R174,3,1)="3",MID(R174,3,1)="4",MID(R174,3,1)="5",MID(R174,3,1)="6",MID(R174,3,1)="7",MID(R174,3,1)="8",MID(R174,3,1)="9",MID(R174,3,1)="0"))),IF(COUNTIF(INDIRECT("発明者引用!"&amp;ADDRESS(MATCH(C174,発明者引用!B$1:B$196,0),4)&amp;":"&amp;ADDRESS(MATCH(C174,発明者引用!B$1:B$196,0),17)),R174)+COUNTIF(INDIRECT("発明者引用!"&amp;ADDRESS(MATCH(C174,発明者引用!B$1:B$196,0),4)&amp;":"&amp;ADDRESS(MATCH(C174,発明者引用!B$1:B$196,0),17)),#REF!)+COUNTIF(INDIRECT("発明者引用!"&amp;ADDRESS(MATCH(C174,発明者引用!B$1:B$196,0),4)&amp;":"&amp;ADDRESS(MATCH(C174,発明者引用!B$1:B$196,0),17)),T174)&gt;0,"Yes","No"),"")</f>
        <v>No</v>
      </c>
      <c r="AP174" s="58" t="str">
        <f ca="1">IF(OR(LEFT(R174)="特",LEFT(R174)="実",AND(OR(LEFT(R174,2)="US",LEFT(R174,2)="WO",LEFT(R174,2)="GB",LEFT(R174,2)="EP",LEFT(R174,2)="DE"),OR(MID(R174,3,1)="1",MID(R174,3,1)="2",MID(R174,3,1)="3",MID(R174,3,1)="4",MID(R174,3,1)="5",MID(R174,3,1)="6",MID(R174,3,1)="7",MID(R174,3,1)="8",MID(R174,3,1)="9",MID(R174,3,1)="0"))),IF(VLOOKUP(C174,ファミリ引用特許WO!$A$2:$B$241,2,FALSE)+VLOOKUP(C174,ファミリ引用文献WO!$A$2:$C$241,3,FALSE)=0,"ISR無し",IF(COUNTIF(INDIRECT("ファミリ引用特許WO!"&amp;ADDRESS(MATCH(C174,ファミリ引用特許WO!$A$2:$A$241,0),1)&amp;":"&amp;ADDRESS(MATCH(C174,ファミリ引用特許WO!$A$2:$A$241,0),19)),R174)+COUNTIF(INDIRECT("ファミリ引用特許WO!"&amp;ADDRESS(MATCH(C174,ファミリ引用特許WO!$A$2:$A$241,0),1)&amp;":"&amp;ADDRESS(MATCH(C174,ファミリ引用特許WO!$A$2:$A$241,0),19)),S174)+COUNTIF(INDIRECT("ファミリ引用特許WO!"&amp;ADDRESS(MATCH(C174,ファミリ引用特許WO!$A$2:$A$241,0),1)&amp;":"&amp;ADDRESS(MATCH(C174,ファミリ引用特許WO!$A$2:$A$241,0),19)),T174)+COUNTIF(INDIRECT("ファミリ引用特許WO!"&amp;ADDRESS(MATCH(C174,ファミリ引用特許WO!$A$2:$A$241,0),1)&amp;":"&amp;ADDRESS(MATCH(C174,ファミリ引用特許WO!$A$2:$A$241,0),19)),W174)+COUNTIF(INDIRECT("ファミリ引用特許WO!"&amp;ADDRESS(MATCH(C174,ファミリ引用特許WO!$A$2:$A$241,0),1)&amp;":"&amp;ADDRESS(MATCH(C174,ファミリ引用特許WO!$A$2:$A$241,0),19)),Y174)&gt;0,"Yes","No")),"")</f>
        <v>ISR無し</v>
      </c>
      <c r="AQ174" s="55" t="str">
        <f ca="1">IF(OR(LEFT(R174)="特",LEFT(R174)="実",AND(OR(LEFT(R174,2)="US",LEFT(R174,2)="WO",LEFT(R174,2)="GB",LEFT(R174,2)="EP",LEFT(R174,2)="DE"),OR(MID(R174,3,1)="1",MID(R174,3,1)="2",MID(R174,3,1)="3",MID(R174,3,1)="4",MID(R174,3,1)="5",MID(R174,3,1)="6",MID(R174,3,1)="7",MID(R174,3,1)="8",MID(R174,3,1)="9",MID(R174,3,1)="0"))),IF(VLOOKUP(C174,'ファミリ引用特許表記修正（ex.A2→A）'!$A$2:$B$241,2,FALSE)=0,"family無し",IF(COUNTIF(INDIRECT("'ファミリ引用特許表記修正（ex.A2→A）'!"&amp;ADDRESS(MATCH(C174,'ファミリ引用特許表記修正（ex.A2→A）'!$A$2:$A$241,0),1)&amp;":"&amp;ADDRESS(MATCH(C174,'ファミリ引用特許表記修正（ex.A2→A）'!$A$2:$A$241,0),171)),R174)+COUNTIF(INDIRECT("'ファミリ引用特許表記修正（ex.A2→A）'!"&amp;ADDRESS(MATCH(C174,'ファミリ引用特許表記修正（ex.A2→A）'!$A$2:$A$241,0),1)&amp;":"&amp;ADDRESS(MATCH(C174,'ファミリ引用特許表記修正（ex.A2→A）'!$A$2:$A$241,0),171)),S174)+COUNTIF(INDIRECT("'ファミリ引用特許表記修正（ex.A2→A）'!"&amp;ADDRESS(MATCH(C174,'ファミリ引用特許表記修正（ex.A2→A）'!$A$2:$A$241,0),1)&amp;":"&amp;ADDRESS(MATCH(C174,'ファミリ引用特許表記修正（ex.A2→A）'!$A$2:$A$241,0),171)),T174)+COUNTIF(INDIRECT("'ファミリ引用特許表記修正（ex.A2→A）'!"&amp;ADDRESS(MATCH(C174,'ファミリ引用特許表記修正（ex.A2→A）'!$A$2:$A$241,0),1)&amp;":"&amp;ADDRESS(MATCH(C174,'ファミリ引用特許表記修正（ex.A2→A）'!$A$2:$A$241,0),171)),W174)+COUNTIF(INDIRECT("'ファミリ引用特許表記修正（ex.A2→A）'!"&amp;ADDRESS(MATCH(C174,'ファミリ引用特許表記修正（ex.A2→A）'!$A$2:$A$241,0),1)&amp;":"&amp;ADDRESS(MATCH(C174,'ファミリ引用特許表記修正（ex.A2→A）'!$A$2:$A$241,0),171)),Y174)&gt;0,"Yes","No")),"")</f>
        <v>No</v>
      </c>
      <c r="AR174" s="58" t="str">
        <f>IF(OR(LEFT(R174)="特",LEFT(R174)="実",AND(OR(LEFT(R174,2)="US",LEFT(R174,2)="WO",LEFT(R174,2)="GB",LEFT(R174,2)="EP",LEFT(R174,2)="DE"),OR(MID(R174,3,1)="1",MID(R174,3,1)="2",MID(R174,3,1)="3",MID(R174,3,1)="4",MID(R174,3,1)="5",MID(R174,3,1)="6",MID(R174,3,1)="7",MID(R174,3,1)="8",MID(R174,3,1)="9",MID(R174,3,1)="0",))),"",VLOOKUP($C174,ファミリ発明者引用文献!A$3:B$235,2,FALSE))</f>
        <v/>
      </c>
      <c r="AS174" s="55" t="str">
        <f>VLOOKUP(C174,ファミリ引用文献WO!A$2:B$241,2,FALSE)</f>
        <v/>
      </c>
      <c r="AT174" s="58" t="str">
        <f>VLOOKUP(C174,ファミリ引用文献!A$3:B$242,2,FALSE)</f>
        <v/>
      </c>
      <c r="AU174" s="58" t="str">
        <f>VLOOKUP(C174,審判データ!AH$2:BT$379,39,FALSE)</f>
        <v xml:space="preserve"> </v>
      </c>
      <c r="AV174" s="62" t="str">
        <f ca="1">IF(INDIRECT("審判データ!"&amp;ADDRESS(MATCH(C174,審判データ!$AH$1:$AH$379,0),32))="早期審査の対象とする","早期審査","")</f>
        <v/>
      </c>
      <c r="AW174" s="665" t="str">
        <f t="shared" si="11"/>
        <v>一致</v>
      </c>
      <c r="AX174" s="666" t="str">
        <f>IF(LEFT(AE174,3)="日本特",IF(LEFT(C174)="特",VLOOKUP(C174,'本件、証拠文献テーマコード'!G$2:I$376,3,FALSE),VLOOKUP(C174,'本件、証拠文献テーマコード'!B$2:I$376,8,FALSE)),"")</f>
        <v>4D053</v>
      </c>
      <c r="AY174" s="666" t="str">
        <f>IF(LEFT(AE174,3)="日本特",IF(OR(MID(R174,2,1)="開",MID(R174,2,1)="表",MID(R174,2,1)="登"),VLOOKUP(R174,'本件、証拠文献テーマコード'!C$2:I$379,7,FALSE),VLOOKUP(R174,'本件、証拠文献テーマコード'!G$2:I$379,3,FALSE)),"")</f>
        <v>4D053,4D031</v>
      </c>
      <c r="AZ174" s="54"/>
    </row>
    <row r="175" spans="1:52" ht="27" x14ac:dyDescent="0.15">
      <c r="A175" s="848" t="s">
        <v>22626</v>
      </c>
      <c r="B175" s="586" t="str">
        <f ca="1">IF(A175="",B174,INDIRECT("審判データ!"&amp;ADDRESS(MATCH(A175,審判データ!$HC$1:$HC$379,0),20))&amp;" / "&amp;INDIRECT("審判データ!"&amp;ADDRESS(MATCH(A175,審判データ!$HC$1:$HC$379,0),21)))</f>
        <v>2012 / 29-2</v>
      </c>
      <c r="C175" s="675">
        <v>4105586</v>
      </c>
      <c r="D175" s="274" t="s">
        <v>2074</v>
      </c>
      <c r="E175" s="163" t="str">
        <f ca="1">INDIRECT("審判データ!"&amp;ADDRESS(MATCH(C175,審判データ!$AH$1:$AH$379,0),55))</f>
        <v>ヤマハ発動機株式会社</v>
      </c>
      <c r="F175" s="43" t="str">
        <f ca="1">INDIRECT("審判データ!"&amp;ADDRESS(MATCH(C175,審判データ!$AH$1:$AH$379,0),56))</f>
        <v>海江田　隆;長森　基樹;加茂川　良</v>
      </c>
      <c r="G175" s="43" t="str">
        <f ca="1">INDIRECT("審判データ!"&amp;ADDRESS(MATCH(C175,審判データ!$AH$1:$AH$379,0),72))</f>
        <v xml:space="preserve"> </v>
      </c>
      <c r="H175" s="43" t="str">
        <f ca="1">INDIRECT("審判データ!"&amp;ADDRESS(MATCH(C175,審判データ!$AH$1:$AH$379,0),41))</f>
        <v>B25J 18/02;B25J 19/00</v>
      </c>
      <c r="I175" s="43" t="str">
        <f ca="1">INDIRECT("審判データ!"&amp;ADDRESS(MATCH(C175,審判データ!$AH$1:$AH$379,0),49))</f>
        <v>B25J  18/02@AFI(JP);B25J  19/00@ALI(JP)</v>
      </c>
      <c r="J175" s="43" t="str">
        <f ca="1">INDIRECT("審判データ!"&amp;ADDRESS(MATCH(C175,審判データ!$AH$1:$AH$379,0),51))</f>
        <v>B25J 18/02;B25J 19/00        Z</v>
      </c>
      <c r="K175" s="43" t="str">
        <f ca="1">INDIRECT("審判データ!"&amp;ADDRESS(MATCH(C175,審判データ!$AH$1:$AH$379,0),53))</f>
        <v>3C007 CT02;3C007 CY00;3C007 HS26;3C707 CT02;3C707 CY00;3C707 HS26</v>
      </c>
      <c r="L175" s="961" t="s">
        <v>22627</v>
      </c>
      <c r="M175" s="963" t="s">
        <v>22324</v>
      </c>
      <c r="N175" s="965" t="s">
        <v>22628</v>
      </c>
      <c r="O175" s="967">
        <v>0</v>
      </c>
      <c r="P175" s="1062" t="s">
        <v>22629</v>
      </c>
      <c r="Q175" s="703" t="s">
        <v>22362</v>
      </c>
      <c r="R175" s="588" t="s">
        <v>22630</v>
      </c>
      <c r="S175" s="591" t="str">
        <f>IF(OR(LEFT(R175)="特",LEFT(R175)="実"),VLOOKUP(R175,'証拠（JP特許）'!$B$2:$D$299,2,FALSE),IF(AND(OR(LEFT(R175,2)="US",LEFT(R175,2)="WO",LEFT(R175,2)="GB",LEFT(R175,2)="EP",LEFT(R175,2)="DE"),OR(MID(R175,3,1)="1",MID(R175,3,1)="2",MID(R175,3,1)="3",MID(R175,3,1)="4",MID(R175,3,1)="5",MID(R175,3,1)="6",MID(R175,3,1)="7",MID(R175,3,1)="8",MID(R175,3,1)="9",MID(R175,3,1)="0")),VLOOKUP(R175,'証拠（WW特許）'!$B$2:$C$90,2,FALSE),"_"))</f>
        <v>_</v>
      </c>
      <c r="T175" s="588" t="str">
        <f>IF(OR(LEFT(R175)="特",LEFT(R175)="実"),VLOOKUP(R175,'証拠（JP特許）'!$B$2:$E$299,4,FALSE),"_")</f>
        <v>_</v>
      </c>
      <c r="U175" s="603" t="s">
        <v>22389</v>
      </c>
      <c r="V175" s="704" t="s">
        <v>22623</v>
      </c>
      <c r="W175" s="608" t="str">
        <f t="shared" si="13"/>
        <v/>
      </c>
      <c r="X175" s="604"/>
      <c r="Y175" s="604" t="str">
        <f t="shared" si="14"/>
        <v/>
      </c>
      <c r="Z175" s="91" t="str">
        <f ca="1">IF(OR(LEFT(R175)="特",LEFT(R175)="実",AND(OR(LEFT(R175,2)="US",LEFT(R175,2)="WO",LEFT(R175,2)="GB",LEFT(R175,2)="EP",LEFT(R175,2)="DE"),OR(MID(R175,3,1)="1",MID(R175,3,1)="2",MID(R175,3,1)="3",MID(R175,3,1)="4",MID(R175,3,1)="5",MID(R175,3,1)="6",MID(R175,3,1)="7",MID(R175,3,1)="8",MID(R175,3,1)="9",MID(R175,3,1)="0",))),IF(COUNTIF(INDIRECT("拒絶理由・拒絶査定・異議申立!"&amp;ADDRESS(MATCH(C175,拒絶理由・拒絶査定・異議申立!B$1:B$1000,0),3)&amp;":"&amp;ADDRESS(MATCH(C175,拒絶理由・拒絶査定・異議申立!B$1:B$1000,0),50)),R175)+COUNTIF(INDIRECT("拒絶理由・拒絶査定・異議申立!"&amp;ADDRESS(MATCH(C175,拒絶理由・拒絶査定・異議申立!B$1:B$1000,0),3)&amp;":"&amp;ADDRESS(MATCH(C175,拒絶理由・拒絶査定・異議申立!B$1:B$1000,0),50)),T175)&gt;0,"Yes","No"),"")</f>
        <v/>
      </c>
      <c r="AA175" s="92" t="str">
        <f ca="1">IF(OR(LEFT(R175)="特",LEFT(R175)="実",AND(OR(LEFT(R175,2)="US",LEFT(R175,2)="WO",LEFT(R175,2)="GB",LEFT(R175,2)="EP",LEFT(R175,2)="DE"),OR(MID(R175,3,1)="1",MID(R175,3,1)="2",MID(R175,3,1)="3",MID(R175,3,1)="4",MID(R175,3,1)="5",MID(R175,3,1)="6",MID(R175,3,1)="7",MID(R175,3,1)="8",MID(R175,3,1)="9",MID(R175,3,1)="0",))),IF(COUNTIF(INDIRECT("先行技術調査・登録査定!"&amp;ADDRESS(MATCH(C175,先行技術調査・登録査定!B$1:B$1000,0),3)&amp;":"&amp;ADDRESS(MATCH(C175,先行技術調査・登録査定!B$1:B$1000,0),49)),R175)+COUNTIF(INDIRECT("先行技術調査・登録査定!"&amp;ADDRESS(MATCH(C175,先行技術調査・登録査定!B$1:B$1000,0),3)&amp;":"&amp;ADDRESS(MATCH(C175,先行技術調査・登録査定!B$1:B$1000,0),49)),T175)&gt;0,"Yes","No"),"")</f>
        <v/>
      </c>
      <c r="AB175" s="169" t="str">
        <f t="shared" ca="1" si="15"/>
        <v/>
      </c>
      <c r="AC175" s="94" t="str">
        <f>IF(OR(LEFT(R175)="特",LEFT(R175)="実",AND(OR(LEFT(R175,2)="US",LEFT(R175,2)="WO",LEFT(R175,2)="GB",LEFT(R175,2)="EP",LEFT(R175,2)="DE"),OR(MID(R175,3,1)="1",MID(R175,3,1)="2",MID(R175,3,1)="3",MID(R175,3,1)="4",MID(R175,3,1)="5",MID(R175,3,1)="6",MID(R175,3,1)="7",MID(R175,3,1)="8",MID(R175,3,1)="9",MID(R175,3,1)="0",))),"",VLOOKUP($C175,非特許文献リスト!$A$2:$C$196,2,FALSE))</f>
        <v/>
      </c>
      <c r="AD175" s="95" t="str">
        <f>IF(OR(LEFT(R175)="特",LEFT(R175)="実",AND(OR(LEFT(R175,2)="US",LEFT(R175,2)="WO",LEFT(R175,2)="GB",LEFT(R175,2)="EP",LEFT(R175,2)="DE"),OR(MID(R175,3,1)="1",MID(R175,3,1)="2",MID(R175,3,1)="3",MID(R175,3,1)="4",MID(R175,3,1)="5",MID(R175,3,1)="6",MID(R175,3,1)="7",MID(R175,3,1)="8",MID(R175,3,1)="9",MID(R175,3,1)="0",))),"",VLOOKUP($C175,非特許文献リスト!$A$2:$C$196,3,FALSE))</f>
        <v/>
      </c>
      <c r="AE175" s="175" t="str">
        <f t="shared" si="12"/>
        <v/>
      </c>
      <c r="AF175" s="176" t="str">
        <f>IF(OR(LEFT(R175)="特",LEFT(R175)="実"),VLOOKUP(R175,'証拠（JP特許）'!$B$2:$AB$299,10,FALSE),IF(AND(OR(LEFT(R175,2)="US",LEFT(R175,2)="WO",LEFT(R175,2)="GB",LEFT(R175,2)="EP",LEFT(R175,2)="DE"),OR(MID(R175,3,1)="1",MID(R175,3,1)="2",MID(R175,3,1)="3",MID(R175,3,1)="4",MID(R175,3,1)="5",MID(R175,3,1)="6",MID(R175,3,1)="7",MID(R175,3,1)="8",MID(R175,3,1)="9",MID(R175,3,1)="0",)),VLOOKUP(R175,'証拠（WW特許）'!$B$2:$M$90,8,FALSE),""))</f>
        <v/>
      </c>
      <c r="AG175" s="176" t="str">
        <f>IF(OR(LEFT(R175)="特",LEFT(R175)="実"),VLOOKUP(R175,'証拠（JP特許）'!$B$2:$AB$299,26,FALSE),IF(AND(OR(LEFT(R175,2)="US",LEFT(R175,2)="WO",LEFT(R175,2)="GB",LEFT(R175,2)="EP",LEFT(R175,2)="DE"),OR(MID(R175,3,1)="1",MID(R175,3,1)="2",MID(R175,3,1)="3",MID(R175,3,1)="4",MID(R175,3,1)="5",MID(R175,3,1)="6",MID(R175,3,1)="7",MID(R175,3,1)="8",MID(R175,3,1)="9",MID(R175,3,1)="0",)),VLOOKUP(R175,'証拠（WW特許）'!$B$2:$M$90,12,FALSE),""))</f>
        <v/>
      </c>
      <c r="AH175" s="58" t="str">
        <f>IF(OR(LEFT(R175)="特",LEFT(R175)="実"),VLOOKUP(R175,'証拠（JP特許）'!$B$2:$X$299,20,FALSE),IF(AND(OR(LEFT(R175,2)="US",LEFT(R175,2)="WO",LEFT(R175,2)="GB",LEFT(R175,2)="EP",LEFT(R175,2)="DE"),OR(MID(R175,3,1)="1",MID(R175,3,1)="2",MID(R175,3,1)="3",MID(R175,3,1)="4",MID(R175,3,1)="5",MID(R175,3,1)="6",MID(R175,3,1)="7",MID(R175,3,1)="8",MID(R175,3,1)="9",MID(R175,3,1)="0",)),VLOOKUP(R175,'証拠（WW特許）'!$B$2:$U$90,20,FALSE),""))</f>
        <v/>
      </c>
      <c r="AI175" s="58" t="str">
        <f>IF(OR(LEFT(R175)="特",LEFT(R175)="実"),VLOOKUP(R175,'証拠（JP特許）'!$B$2:$X$299,21,FALSE),"")</f>
        <v/>
      </c>
      <c r="AJ175" s="58" t="str">
        <f>IF(OR(LEFT(R175)="特",LEFT(R175)="実"),VLOOKUP(R175,'証拠（JP特許）'!$B$2:$X$299,22,FALSE),"")</f>
        <v/>
      </c>
      <c r="AK175" s="59" t="str">
        <f>IF(OR(LEFT(R175)="特",LEFT(R175)="実"),VLOOKUP(R175,'証拠（JP特許）'!$B$2:$X$299,17,FALSE),IF(AND(OR(LEFT(R175,2)="US",LEFT(R175,2)="WO",LEFT(R175,2)="GB",LEFT(R175,2)="EP",LEFT(R175,2)="DE"),OR(MID(R175,3,1)="1",MID(R175,3,1)="2",MID(R175,3,1)="3",MID(R175,3,1)="4",MID(R175,3,1)="5",MID(R175,3,1)="6",MID(R175,3,1)="7",MID(R175,3,1)="8",MID(R175,3,1)="9",MID(R175,3,1)="0",)),VLOOKUP(R175,'証拠（WW特許）'!$B$2:$U$90,16,FALSE),""))</f>
        <v/>
      </c>
      <c r="AL175" s="58"/>
      <c r="AM175" s="58"/>
      <c r="AN175" s="58"/>
      <c r="AO175" s="58" t="str">
        <f ca="1">IF(OR(LEFT(R175)="特",LEFT(R175)="実",AND(OR(LEFT(R175,2)="US",LEFT(R175,2)="WO",LEFT(R175,2)="GB",LEFT(R175,2)="EP",LEFT(R175,2)="DE"),OR(MID(R175,3,1)="1",MID(R175,3,1)="2",MID(R175,3,1)="3",MID(R175,3,1)="4",MID(R175,3,1)="5",MID(R175,3,1)="6",MID(R175,3,1)="7",MID(R175,3,1)="8",MID(R175,3,1)="9",MID(R175,3,1)="0"))),IF(COUNTIF(INDIRECT("発明者引用!"&amp;ADDRESS(MATCH(C175,発明者引用!B$1:B$196,0),4)&amp;":"&amp;ADDRESS(MATCH(C175,発明者引用!B$1:B$196,0),17)),R175)+COUNTIF(INDIRECT("発明者引用!"&amp;ADDRESS(MATCH(C175,発明者引用!B$1:B$196,0),4)&amp;":"&amp;ADDRESS(MATCH(C175,発明者引用!B$1:B$196,0),17)),#REF!)+COUNTIF(INDIRECT("発明者引用!"&amp;ADDRESS(MATCH(C175,発明者引用!B$1:B$196,0),4)&amp;":"&amp;ADDRESS(MATCH(C175,発明者引用!B$1:B$196,0),17)),T175)&gt;0,"Yes","No"),"")</f>
        <v/>
      </c>
      <c r="AP175" s="58" t="str">
        <f ca="1">IF(OR(LEFT(R175)="特",LEFT(R175)="実",AND(OR(LEFT(R175,2)="US",LEFT(R175,2)="WO",LEFT(R175,2)="GB",LEFT(R175,2)="EP",LEFT(R175,2)="DE"),OR(MID(R175,3,1)="1",MID(R175,3,1)="2",MID(R175,3,1)="3",MID(R175,3,1)="4",MID(R175,3,1)="5",MID(R175,3,1)="6",MID(R175,3,1)="7",MID(R175,3,1)="8",MID(R175,3,1)="9",MID(R175,3,1)="0"))),IF(VLOOKUP(C175,ファミリ引用特許WO!$A$2:$B$241,2,FALSE)+VLOOKUP(C175,ファミリ引用文献WO!$A$2:$C$241,3,FALSE)=0,"ISR無し",IF(COUNTIF(INDIRECT("ファミリ引用特許WO!"&amp;ADDRESS(MATCH(C175,ファミリ引用特許WO!$A$2:$A$241,0),1)&amp;":"&amp;ADDRESS(MATCH(C175,ファミリ引用特許WO!$A$2:$A$241,0),19)),R175)+COUNTIF(INDIRECT("ファミリ引用特許WO!"&amp;ADDRESS(MATCH(C175,ファミリ引用特許WO!$A$2:$A$241,0),1)&amp;":"&amp;ADDRESS(MATCH(C175,ファミリ引用特許WO!$A$2:$A$241,0),19)),S175)+COUNTIF(INDIRECT("ファミリ引用特許WO!"&amp;ADDRESS(MATCH(C175,ファミリ引用特許WO!$A$2:$A$241,0),1)&amp;":"&amp;ADDRESS(MATCH(C175,ファミリ引用特許WO!$A$2:$A$241,0),19)),T175)+COUNTIF(INDIRECT("ファミリ引用特許WO!"&amp;ADDRESS(MATCH(C175,ファミリ引用特許WO!$A$2:$A$241,0),1)&amp;":"&amp;ADDRESS(MATCH(C175,ファミリ引用特許WO!$A$2:$A$241,0),19)),W175)+COUNTIF(INDIRECT("ファミリ引用特許WO!"&amp;ADDRESS(MATCH(C175,ファミリ引用特許WO!$A$2:$A$241,0),1)&amp;":"&amp;ADDRESS(MATCH(C175,ファミリ引用特許WO!$A$2:$A$241,0),19)),Y175)&gt;0,"Yes","No")),"")</f>
        <v/>
      </c>
      <c r="AQ175" s="55" t="str">
        <f ca="1">IF(OR(LEFT(R175)="特",LEFT(R175)="実",AND(OR(LEFT(R175,2)="US",LEFT(R175,2)="WO",LEFT(R175,2)="GB",LEFT(R175,2)="EP",LEFT(R175,2)="DE"),OR(MID(R175,3,1)="1",MID(R175,3,1)="2",MID(R175,3,1)="3",MID(R175,3,1)="4",MID(R175,3,1)="5",MID(R175,3,1)="6",MID(R175,3,1)="7",MID(R175,3,1)="8",MID(R175,3,1)="9",MID(R175,3,1)="0"))),IF(VLOOKUP(C175,'ファミリ引用特許表記修正（ex.A2→A）'!$A$2:$B$241,2,FALSE)=0,"family無し",IF(COUNTIF(INDIRECT("'ファミリ引用特許表記修正（ex.A2→A）'!"&amp;ADDRESS(MATCH(C175,'ファミリ引用特許表記修正（ex.A2→A）'!$A$2:$A$241,0),1)&amp;":"&amp;ADDRESS(MATCH(C175,'ファミリ引用特許表記修正（ex.A2→A）'!$A$2:$A$241,0),171)),R175)+COUNTIF(INDIRECT("'ファミリ引用特許表記修正（ex.A2→A）'!"&amp;ADDRESS(MATCH(C175,'ファミリ引用特許表記修正（ex.A2→A）'!$A$2:$A$241,0),1)&amp;":"&amp;ADDRESS(MATCH(C175,'ファミリ引用特許表記修正（ex.A2→A）'!$A$2:$A$241,0),171)),S175)+COUNTIF(INDIRECT("'ファミリ引用特許表記修正（ex.A2→A）'!"&amp;ADDRESS(MATCH(C175,'ファミリ引用特許表記修正（ex.A2→A）'!$A$2:$A$241,0),1)&amp;":"&amp;ADDRESS(MATCH(C175,'ファミリ引用特許表記修正（ex.A2→A）'!$A$2:$A$241,0),171)),T175)+COUNTIF(INDIRECT("'ファミリ引用特許表記修正（ex.A2→A）'!"&amp;ADDRESS(MATCH(C175,'ファミリ引用特許表記修正（ex.A2→A）'!$A$2:$A$241,0),1)&amp;":"&amp;ADDRESS(MATCH(C175,'ファミリ引用特許表記修正（ex.A2→A）'!$A$2:$A$241,0),171)),W175)+COUNTIF(INDIRECT("'ファミリ引用特許表記修正（ex.A2→A）'!"&amp;ADDRESS(MATCH(C175,'ファミリ引用特許表記修正（ex.A2→A）'!$A$2:$A$241,0),1)&amp;":"&amp;ADDRESS(MATCH(C175,'ファミリ引用特許表記修正（ex.A2→A）'!$A$2:$A$241,0),171)),Y175)&gt;0,"Yes","No")),"")</f>
        <v/>
      </c>
      <c r="AR175" s="193" t="str">
        <f>IF(OR(LEFT(R175)="特",LEFT(R175)="実",AND(OR(LEFT(R175,2)="US",LEFT(R175,2)="WO",LEFT(R175,2)="GB",LEFT(R175,2)="EP",LEFT(R175,2)="DE"),OR(MID(R175,3,1)="1",MID(R175,3,1)="2",MID(R175,3,1)="3",MID(R175,3,1)="4",MID(R175,3,1)="5",MID(R175,3,1)="6",MID(R175,3,1)="7",MID(R175,3,1)="8",MID(R175,3,1)="9",MID(R175,3,1)="0",))),"",VLOOKUP($C175,ファミリ発明者引用文献!A$3:B$235,2,FALSE))</f>
        <v>,,</v>
      </c>
      <c r="AS175" s="55" t="str">
        <f>VLOOKUP(C175,ファミリ引用文献WO!A$2:B$241,2,FALSE)</f>
        <v/>
      </c>
      <c r="AT175" s="58" t="str">
        <f>VLOOKUP(C175,ファミリ引用文献!A$3:B$242,2,FALSE)</f>
        <v/>
      </c>
      <c r="AU175" s="58" t="str">
        <f>VLOOKUP(C175,審判データ!AH$2:BT$379,39,FALSE)</f>
        <v xml:space="preserve"> </v>
      </c>
      <c r="AV175" s="62" t="str">
        <f ca="1">IF(INDIRECT("審判データ!"&amp;ADDRESS(MATCH(C175,審判データ!$AH$1:$AH$379,0),32))="早期審査の対象とする","早期審査","")</f>
        <v>早期審査</v>
      </c>
      <c r="AW175" s="665" t="str">
        <f t="shared" si="11"/>
        <v/>
      </c>
      <c r="AX175" s="666" t="str">
        <f>IF(LEFT(AE175,3)="日本特",IF(LEFT(C175)="特",VLOOKUP(C175,'本件、証拠文献テーマコード'!G$2:I$376,3,FALSE),VLOOKUP(C175,'本件、証拠文献テーマコード'!B$2:I$376,8,FALSE)),"")</f>
        <v/>
      </c>
      <c r="AY175" s="666" t="str">
        <f>IF(LEFT(AE175,3)="日本特",IF(OR(MID(R175,2,1)="開",MID(R175,2,1)="表",MID(R175,2,1)="登"),VLOOKUP(R175,'本件、証拠文献テーマコード'!C$2:I$379,7,FALSE),VLOOKUP(R175,'本件、証拠文献テーマコード'!G$2:I$379,3,FALSE)),"")</f>
        <v/>
      </c>
      <c r="AZ175" s="54"/>
    </row>
    <row r="176" spans="1:52" ht="27" x14ac:dyDescent="0.15">
      <c r="A176" s="855"/>
      <c r="B176" s="586" t="str">
        <f ca="1">IF(A176="",B175,INDIRECT("審判データ!"&amp;ADDRESS(MATCH(A176,審判データ!$HC$1:$HC$379,0),20))&amp;" / "&amp;INDIRECT("審判データ!"&amp;ADDRESS(MATCH(A176,審判データ!$HC$1:$HC$379,0),21)))</f>
        <v>2012 / 29-2</v>
      </c>
      <c r="C176" s="682">
        <v>4105586</v>
      </c>
      <c r="D176" s="284" t="s">
        <v>2074</v>
      </c>
      <c r="E176" s="163" t="str">
        <f ca="1">INDIRECT("審判データ!"&amp;ADDRESS(MATCH(C176,審判データ!$AH$1:$AH$379,0),55))</f>
        <v>ヤマハ発動機株式会社</v>
      </c>
      <c r="F176" s="43" t="str">
        <f ca="1">INDIRECT("審判データ!"&amp;ADDRESS(MATCH(C176,審判データ!$AH$1:$AH$379,0),56))</f>
        <v>海江田　隆;長森　基樹;加茂川　良</v>
      </c>
      <c r="G176" s="43" t="str">
        <f ca="1">INDIRECT("審判データ!"&amp;ADDRESS(MATCH(C176,審判データ!$AH$1:$AH$379,0),72))</f>
        <v xml:space="preserve"> </v>
      </c>
      <c r="H176" s="43" t="str">
        <f ca="1">INDIRECT("審判データ!"&amp;ADDRESS(MATCH(C176,審判データ!$AH$1:$AH$379,0),41))</f>
        <v>B25J 18/02;B25J 19/00</v>
      </c>
      <c r="I176" s="43" t="str">
        <f ca="1">INDIRECT("審判データ!"&amp;ADDRESS(MATCH(C176,審判データ!$AH$1:$AH$379,0),49))</f>
        <v>B25J  18/02@AFI(JP);B25J  19/00@ALI(JP)</v>
      </c>
      <c r="J176" s="43" t="str">
        <f ca="1">INDIRECT("審判データ!"&amp;ADDRESS(MATCH(C176,審判データ!$AH$1:$AH$379,0),51))</f>
        <v>B25J 18/02;B25J 19/00        Z</v>
      </c>
      <c r="K176" s="43" t="str">
        <f ca="1">INDIRECT("審判データ!"&amp;ADDRESS(MATCH(C176,審判データ!$AH$1:$AH$379,0),53))</f>
        <v>3C007 CT02;3C007 CY00;3C007 HS26;3C707 CT02;3C707 CY00;3C707 HS26</v>
      </c>
      <c r="L176" s="1065"/>
      <c r="M176" s="1066"/>
      <c r="N176" s="1067"/>
      <c r="O176" s="975"/>
      <c r="P176" s="1068"/>
      <c r="Q176" s="703" t="s">
        <v>22631</v>
      </c>
      <c r="R176" s="588" t="s">
        <v>22632</v>
      </c>
      <c r="S176" s="591" t="str">
        <f>IF(OR(LEFT(R176)="特",LEFT(R176)="実"),VLOOKUP(R176,'証拠（JP特許）'!$B$2:$D$299,2,FALSE),IF(AND(OR(LEFT(R176,2)="US",LEFT(R176,2)="WO",LEFT(R176,2)="GB",LEFT(R176,2)="EP",LEFT(R176,2)="DE"),OR(MID(R176,3,1)="1",MID(R176,3,1)="2",MID(R176,3,1)="3",MID(R176,3,1)="4",MID(R176,3,1)="5",MID(R176,3,1)="6",MID(R176,3,1)="7",MID(R176,3,1)="8",MID(R176,3,1)="9",MID(R176,3,1)="0")),VLOOKUP(R176,'証拠（WW特許）'!$B$2:$C$90,2,FALSE),"_"))</f>
        <v>特願平11-346740</v>
      </c>
      <c r="T176" s="588" t="str">
        <f>IF(OR(LEFT(R176)="特",LEFT(R176)="実"),VLOOKUP(R176,'証拠（JP特許）'!$B$2:$E$299,4,FALSE),"_")</f>
        <v>_</v>
      </c>
      <c r="U176" s="603" t="s">
        <v>22389</v>
      </c>
      <c r="V176" s="704" t="s">
        <v>22625</v>
      </c>
      <c r="W176" s="608" t="str">
        <f t="shared" si="13"/>
        <v>JP2001169529A</v>
      </c>
      <c r="X176" s="604"/>
      <c r="Y176" s="604" t="str">
        <f t="shared" si="14"/>
        <v/>
      </c>
      <c r="Z176" s="91" t="str">
        <f ca="1">IF(OR(LEFT(R176)="特",LEFT(R176)="実",AND(OR(LEFT(R176,2)="US",LEFT(R176,2)="WO",LEFT(R176,2)="GB",LEFT(R176,2)="EP",LEFT(R176,2)="DE"),OR(MID(R176,3,1)="1",MID(R176,3,1)="2",MID(R176,3,1)="3",MID(R176,3,1)="4",MID(R176,3,1)="5",MID(R176,3,1)="6",MID(R176,3,1)="7",MID(R176,3,1)="8",MID(R176,3,1)="9",MID(R176,3,1)="0",))),IF(COUNTIF(INDIRECT("拒絶理由・拒絶査定・異議申立!"&amp;ADDRESS(MATCH(C176,拒絶理由・拒絶査定・異議申立!B$1:B$1000,0),3)&amp;":"&amp;ADDRESS(MATCH(C176,拒絶理由・拒絶査定・異議申立!B$1:B$1000,0),50)),R176)+COUNTIF(INDIRECT("拒絶理由・拒絶査定・異議申立!"&amp;ADDRESS(MATCH(C176,拒絶理由・拒絶査定・異議申立!B$1:B$1000,0),3)&amp;":"&amp;ADDRESS(MATCH(C176,拒絶理由・拒絶査定・異議申立!B$1:B$1000,0),50)),T176)&gt;0,"Yes","No"),"")</f>
        <v>No</v>
      </c>
      <c r="AA176" s="92" t="str">
        <f ca="1">IF(OR(LEFT(R176)="特",LEFT(R176)="実",AND(OR(LEFT(R176,2)="US",LEFT(R176,2)="WO",LEFT(R176,2)="GB",LEFT(R176,2)="EP",LEFT(R176,2)="DE"),OR(MID(R176,3,1)="1",MID(R176,3,1)="2",MID(R176,3,1)="3",MID(R176,3,1)="4",MID(R176,3,1)="5",MID(R176,3,1)="6",MID(R176,3,1)="7",MID(R176,3,1)="8",MID(R176,3,1)="9",MID(R176,3,1)="0",))),IF(COUNTIF(INDIRECT("先行技術調査・登録査定!"&amp;ADDRESS(MATCH(C176,先行技術調査・登録査定!B$1:B$1000,0),3)&amp;":"&amp;ADDRESS(MATCH(C176,先行技術調査・登録査定!B$1:B$1000,0),49)),R176)+COUNTIF(INDIRECT("先行技術調査・登録査定!"&amp;ADDRESS(MATCH(C176,先行技術調査・登録査定!B$1:B$1000,0),3)&amp;":"&amp;ADDRESS(MATCH(C176,先行技術調査・登録査定!B$1:B$1000,0),49)),T176)&gt;0,"Yes","No"),"")</f>
        <v>Yes</v>
      </c>
      <c r="AB176" s="169" t="str">
        <f t="shared" ca="1" si="15"/>
        <v>No</v>
      </c>
      <c r="AC176" s="94" t="str">
        <f>IF(OR(LEFT(R176)="特",LEFT(R176)="実",AND(OR(LEFT(R176,2)="US",LEFT(R176,2)="WO",LEFT(R176,2)="GB",LEFT(R176,2)="EP",LEFT(R176,2)="DE"),OR(MID(R176,3,1)="1",MID(R176,3,1)="2",MID(R176,3,1)="3",MID(R176,3,1)="4",MID(R176,3,1)="5",MID(R176,3,1)="6",MID(R176,3,1)="7",MID(R176,3,1)="8",MID(R176,3,1)="9",MID(R176,3,1)="0",))),"",VLOOKUP($C176,非特許文献リスト!$A$2:$C$196,2,FALSE))</f>
        <v/>
      </c>
      <c r="AD176" s="95" t="str">
        <f>IF(OR(LEFT(R176)="特",LEFT(R176)="実",AND(OR(LEFT(R176,2)="US",LEFT(R176,2)="WO",LEFT(R176,2)="GB",LEFT(R176,2)="EP",LEFT(R176,2)="DE"),OR(MID(R176,3,1)="1",MID(R176,3,1)="2",MID(R176,3,1)="3",MID(R176,3,1)="4",MID(R176,3,1)="5",MID(R176,3,1)="6",MID(R176,3,1)="7",MID(R176,3,1)="8",MID(R176,3,1)="9",MID(R176,3,1)="0",))),"",VLOOKUP($C176,非特許文献リスト!$A$2:$C$196,3,FALSE))</f>
        <v/>
      </c>
      <c r="AE176" s="175" t="str">
        <f t="shared" si="12"/>
        <v>日本特許文献</v>
      </c>
      <c r="AF176" s="176" t="str">
        <f>IF(OR(LEFT(R176)="特",LEFT(R176)="実"),VLOOKUP(R176,'証拠（JP特許）'!$B$2:$AB$299,10,FALSE),IF(AND(OR(LEFT(R176,2)="US",LEFT(R176,2)="WO",LEFT(R176,2)="GB",LEFT(R176,2)="EP",LEFT(R176,2)="DE"),OR(MID(R176,3,1)="1",MID(R176,3,1)="2",MID(R176,3,1)="3",MID(R176,3,1)="4",MID(R176,3,1)="5",MID(R176,3,1)="6",MID(R176,3,1)="7",MID(R176,3,1)="8",MID(R176,3,1)="9",MID(R176,3,1)="0",)),VLOOKUP(R176,'証拠（WW特許）'!$B$2:$M$90,8,FALSE),""))</f>
        <v>シンフォニアテクノロジー株式会社</v>
      </c>
      <c r="AG176" s="176" t="str">
        <f>IF(OR(LEFT(R176)="特",LEFT(R176)="実"),VLOOKUP(R176,'証拠（JP特許）'!$B$2:$AB$299,26,FALSE),IF(AND(OR(LEFT(R176,2)="US",LEFT(R176,2)="WO",LEFT(R176,2)="GB",LEFT(R176,2)="EP",LEFT(R176,2)="DE"),OR(MID(R176,3,1)="1",MID(R176,3,1)="2",MID(R176,3,1)="3",MID(R176,3,1)="4",MID(R176,3,1)="5",MID(R176,3,1)="6",MID(R176,3,1)="7",MID(R176,3,1)="8",MID(R176,3,1)="9",MID(R176,3,1)="0",)),VLOOKUP(R176,'証拠（WW特許）'!$B$2:$M$90,12,FALSE),""))</f>
        <v>中川　洋,成久　雅章,前田　豊,中野　克好,村口　洋介</v>
      </c>
      <c r="AH176" s="58" t="str">
        <f>IF(OR(LEFT(R176)="特",LEFT(R176)="実"),VLOOKUP(R176,'証拠（JP特許）'!$B$2:$X$299,20,FALSE),IF(AND(OR(LEFT(R176,2)="US",LEFT(R176,2)="WO",LEFT(R176,2)="GB",LEFT(R176,2)="EP",LEFT(R176,2)="DE"),OR(MID(R176,3,1)="1",MID(R176,3,1)="2",MID(R176,3,1)="3",MID(R176,3,1)="4",MID(R176,3,1)="5",MID(R176,3,1)="6",MID(R176,3,1)="7",MID(R176,3,1)="8",MID(R176,3,1)="9",MID(R176,3,1)="0",)),VLOOKUP(R176,'証拠（WW特許）'!$B$2:$U$90,20,FALSE),""))</f>
        <v>B65G  54/02    (2006.01),H01L  21/677   (2006.01),B65G  49/07    (2006.01),B25J  19/00    (2006.01),H02K  41/03    (2006.01),H02K  41/02    (2006.01)</v>
      </c>
      <c r="AI176" s="58" t="str">
        <f>IF(OR(LEFT(R176)="特",LEFT(R176)="実"),VLOOKUP(R176,'証拠（JP特許）'!$B$2:$X$299,21,FALSE),"")</f>
        <v>B65G 54/02       ,H01L 21/68      A,B65G 49/07      D,B25J 19/00      A,H02K 41/03      B,H02K 41/02      C</v>
      </c>
      <c r="AJ176" s="58" t="str">
        <f>IF(OR(LEFT(R176)="特",LEFT(R176)="実"),VLOOKUP(R176,'証拠（JP特許）'!$B$2:$X$299,22,FALSE),"")</f>
        <v>3F021AA01,3F021BA02,3F021CA01,3F021DA04,3F060AA01,3F060CA01,3F060GA01,3F060GA13,3F060HA17,3F060HA28,3F060HA00,5F031GA57,5F031HA53,5F031HA57,5F031KA06,5F031LA08,5F031LA12,5F031PA11,5H641BB10,5H641BB18,5H641GG03,5H641GG04,5H641GG12,5H641HH03,5H641HH05,5H641HH07,5H641HH10,5H641HH11,5H641HH13,5H641HH14,5H641JA09,5H641JB01,5H641JB02,5H641JB03,5H641JB10,3C007AS01,3C007AS08,3C007CS01,3C007CT03,3C007CY15,3C007CY34,3C007HS26,3C007HS27,3C007HT20,3C007NS17,3C707AS01,3C707AS08,3C707CS01,3C707CT03,3C707CY18,3C707CY34,3C707HS26,3C707HS27,3C707HT20,3C707NS17</v>
      </c>
      <c r="AK176" s="59" t="str">
        <f>IF(OR(LEFT(R176)="特",LEFT(R176)="実"),VLOOKUP(R176,'証拠（JP特許）'!$B$2:$X$299,17,FALSE),IF(AND(OR(LEFT(R176,2)="US",LEFT(R176,2)="WO",LEFT(R176,2)="GB",LEFT(R176,2)="EP",LEFT(R176,2)="DE"),OR(MID(R176,3,1)="1",MID(R176,3,1)="2",MID(R176,3,1)="3",MID(R176,3,1)="4",MID(R176,3,1)="5",MID(R176,3,1)="6",MID(R176,3,1)="7",MID(R176,3,1)="8",MID(R176,3,1)="9",MID(R176,3,1)="0",)),VLOOKUP(R176,'証拠（WW特許）'!$B$2:$U$90,16,FALSE),""))</f>
        <v>2001.06.22</v>
      </c>
      <c r="AL176" s="58"/>
      <c r="AM176" s="58" t="s">
        <v>95</v>
      </c>
      <c r="AN176" s="58" t="s">
        <v>95</v>
      </c>
      <c r="AO176" s="58" t="str">
        <f ca="1">IF(OR(LEFT(R176)="特",LEFT(R176)="実",AND(OR(LEFT(R176,2)="US",LEFT(R176,2)="WO",LEFT(R176,2)="GB",LEFT(R176,2)="EP",LEFT(R176,2)="DE"),OR(MID(R176,3,1)="1",MID(R176,3,1)="2",MID(R176,3,1)="3",MID(R176,3,1)="4",MID(R176,3,1)="5",MID(R176,3,1)="6",MID(R176,3,1)="7",MID(R176,3,1)="8",MID(R176,3,1)="9",MID(R176,3,1)="0"))),IF(COUNTIF(INDIRECT("発明者引用!"&amp;ADDRESS(MATCH(C176,発明者引用!B$1:B$196,0),4)&amp;":"&amp;ADDRESS(MATCH(C176,発明者引用!B$1:B$196,0),17)),R176)+COUNTIF(INDIRECT("発明者引用!"&amp;ADDRESS(MATCH(C176,発明者引用!B$1:B$196,0),4)&amp;":"&amp;ADDRESS(MATCH(C176,発明者引用!B$1:B$196,0),17)),#REF!)+COUNTIF(INDIRECT("発明者引用!"&amp;ADDRESS(MATCH(C176,発明者引用!B$1:B$196,0),4)&amp;":"&amp;ADDRESS(MATCH(C176,発明者引用!B$1:B$196,0),17)),T176)&gt;0,"Yes","No"),"")</f>
        <v>No</v>
      </c>
      <c r="AP176" s="58" t="str">
        <f ca="1">IF(OR(LEFT(R176)="特",LEFT(R176)="実",AND(OR(LEFT(R176,2)="US",LEFT(R176,2)="WO",LEFT(R176,2)="GB",LEFT(R176,2)="EP",LEFT(R176,2)="DE"),OR(MID(R176,3,1)="1",MID(R176,3,1)="2",MID(R176,3,1)="3",MID(R176,3,1)="4",MID(R176,3,1)="5",MID(R176,3,1)="6",MID(R176,3,1)="7",MID(R176,3,1)="8",MID(R176,3,1)="9",MID(R176,3,1)="0"))),IF(VLOOKUP(C176,ファミリ引用特許WO!$A$2:$B$241,2,FALSE)+VLOOKUP(C176,ファミリ引用文献WO!$A$2:$C$241,3,FALSE)=0,"ISR無し",IF(COUNTIF(INDIRECT("ファミリ引用特許WO!"&amp;ADDRESS(MATCH(C176,ファミリ引用特許WO!$A$2:$A$241,0),1)&amp;":"&amp;ADDRESS(MATCH(C176,ファミリ引用特許WO!$A$2:$A$241,0),19)),R176)+COUNTIF(INDIRECT("ファミリ引用特許WO!"&amp;ADDRESS(MATCH(C176,ファミリ引用特許WO!$A$2:$A$241,0),1)&amp;":"&amp;ADDRESS(MATCH(C176,ファミリ引用特許WO!$A$2:$A$241,0),19)),S176)+COUNTIF(INDIRECT("ファミリ引用特許WO!"&amp;ADDRESS(MATCH(C176,ファミリ引用特許WO!$A$2:$A$241,0),1)&amp;":"&amp;ADDRESS(MATCH(C176,ファミリ引用特許WO!$A$2:$A$241,0),19)),T176)+COUNTIF(INDIRECT("ファミリ引用特許WO!"&amp;ADDRESS(MATCH(C176,ファミリ引用特許WO!$A$2:$A$241,0),1)&amp;":"&amp;ADDRESS(MATCH(C176,ファミリ引用特許WO!$A$2:$A$241,0),19)),W176)+COUNTIF(INDIRECT("ファミリ引用特許WO!"&amp;ADDRESS(MATCH(C176,ファミリ引用特許WO!$A$2:$A$241,0),1)&amp;":"&amp;ADDRESS(MATCH(C176,ファミリ引用特許WO!$A$2:$A$241,0),19)),Y176)&gt;0,"Yes","No")),"")</f>
        <v>ISR無し</v>
      </c>
      <c r="AQ176" s="55" t="str">
        <f ca="1">IF(OR(LEFT(R176)="特",LEFT(R176)="実",AND(OR(LEFT(R176,2)="US",LEFT(R176,2)="WO",LEFT(R176,2)="GB",LEFT(R176,2)="EP",LEFT(R176,2)="DE"),OR(MID(R176,3,1)="1",MID(R176,3,1)="2",MID(R176,3,1)="3",MID(R176,3,1)="4",MID(R176,3,1)="5",MID(R176,3,1)="6",MID(R176,3,1)="7",MID(R176,3,1)="8",MID(R176,3,1)="9",MID(R176,3,1)="0"))),IF(VLOOKUP(C176,'ファミリ引用特許表記修正（ex.A2→A）'!$A$2:$B$241,2,FALSE)=0,"family無し",IF(COUNTIF(INDIRECT("'ファミリ引用特許表記修正（ex.A2→A）'!"&amp;ADDRESS(MATCH(C176,'ファミリ引用特許表記修正（ex.A2→A）'!$A$2:$A$241,0),1)&amp;":"&amp;ADDRESS(MATCH(C176,'ファミリ引用特許表記修正（ex.A2→A）'!$A$2:$A$241,0),171)),R176)+COUNTIF(INDIRECT("'ファミリ引用特許表記修正（ex.A2→A）'!"&amp;ADDRESS(MATCH(C176,'ファミリ引用特許表記修正（ex.A2→A）'!$A$2:$A$241,0),1)&amp;":"&amp;ADDRESS(MATCH(C176,'ファミリ引用特許表記修正（ex.A2→A）'!$A$2:$A$241,0),171)),S176)+COUNTIF(INDIRECT("'ファミリ引用特許表記修正（ex.A2→A）'!"&amp;ADDRESS(MATCH(C176,'ファミリ引用特許表記修正（ex.A2→A）'!$A$2:$A$241,0),1)&amp;":"&amp;ADDRESS(MATCH(C176,'ファミリ引用特許表記修正（ex.A2→A）'!$A$2:$A$241,0),171)),T176)+COUNTIF(INDIRECT("'ファミリ引用特許表記修正（ex.A2→A）'!"&amp;ADDRESS(MATCH(C176,'ファミリ引用特許表記修正（ex.A2→A）'!$A$2:$A$241,0),1)&amp;":"&amp;ADDRESS(MATCH(C176,'ファミリ引用特許表記修正（ex.A2→A）'!$A$2:$A$241,0),171)),W176)+COUNTIF(INDIRECT("'ファミリ引用特許表記修正（ex.A2→A）'!"&amp;ADDRESS(MATCH(C176,'ファミリ引用特許表記修正（ex.A2→A）'!$A$2:$A$241,0),1)&amp;":"&amp;ADDRESS(MATCH(C176,'ファミリ引用特許表記修正（ex.A2→A）'!$A$2:$A$241,0),171)),Y176)&gt;0,"Yes","No")),"")</f>
        <v>Yes</v>
      </c>
      <c r="AR176" s="58" t="str">
        <f>IF(OR(LEFT(R176)="特",LEFT(R176)="実",AND(OR(LEFT(R176,2)="US",LEFT(R176,2)="WO",LEFT(R176,2)="GB",LEFT(R176,2)="EP",LEFT(R176,2)="DE"),OR(MID(R176,3,1)="1",MID(R176,3,1)="2",MID(R176,3,1)="3",MID(R176,3,1)="4",MID(R176,3,1)="5",MID(R176,3,1)="6",MID(R176,3,1)="7",MID(R176,3,1)="8",MID(R176,3,1)="9",MID(R176,3,1)="0",))),"",VLOOKUP($C176,ファミリ発明者引用文献!A$3:B$235,2,FALSE))</f>
        <v/>
      </c>
      <c r="AS176" s="55" t="str">
        <f>VLOOKUP(C176,ファミリ引用文献WO!A$2:B$241,2,FALSE)</f>
        <v/>
      </c>
      <c r="AT176" s="58" t="str">
        <f>VLOOKUP(C176,ファミリ引用文献!A$3:B$242,2,FALSE)</f>
        <v/>
      </c>
      <c r="AU176" s="58" t="str">
        <f>VLOOKUP(C176,審判データ!AH$2:BT$379,39,FALSE)</f>
        <v xml:space="preserve"> </v>
      </c>
      <c r="AV176" s="62" t="str">
        <f ca="1">IF(INDIRECT("審判データ!"&amp;ADDRESS(MATCH(C176,審判データ!$AH$1:$AH$379,0),32))="早期審査の対象とする","早期審査","")</f>
        <v>早期審査</v>
      </c>
      <c r="AW176" s="665" t="str">
        <f t="shared" si="11"/>
        <v>不一致</v>
      </c>
      <c r="AX176" s="666" t="str">
        <f>IF(LEFT(AE176,3)="日本特",IF(LEFT(C176)="特",VLOOKUP(C176,'本件、証拠文献テーマコード'!G$2:I$376,3,FALSE),VLOOKUP(C176,'本件、証拠文献テーマコード'!B$2:I$376,8,FALSE)),"")</f>
        <v>3C007,3C707</v>
      </c>
      <c r="AY176" s="666" t="str">
        <f>IF(LEFT(AE176,3)="日本特",IF(OR(MID(R176,2,1)="開",MID(R176,2,1)="表",MID(R176,2,1)="登"),VLOOKUP(R176,'本件、証拠文献テーマコード'!C$2:I$379,7,FALSE),VLOOKUP(R176,'本件、証拠文献テーマコード'!G$2:I$379,3,FALSE)),"")</f>
        <v>3F021,5F031,3F045,3F060,5H641,3C007,3C707,5F131</v>
      </c>
      <c r="AZ176" s="54"/>
    </row>
    <row r="177" spans="1:52" ht="27" x14ac:dyDescent="0.15">
      <c r="A177" s="848" t="s">
        <v>22633</v>
      </c>
      <c r="B177" s="586" t="str">
        <f ca="1">IF(A177="",B176,INDIRECT("審判データ!"&amp;ADDRESS(MATCH(A177,審判データ!$HC$1:$HC$379,0),20))&amp;" / "&amp;INDIRECT("審判データ!"&amp;ADDRESS(MATCH(A177,審判データ!$HC$1:$HC$379,0),21)))</f>
        <v>2012 / 29-2</v>
      </c>
      <c r="C177" s="675">
        <v>4217539</v>
      </c>
      <c r="D177" s="274" t="s">
        <v>2107</v>
      </c>
      <c r="E177" s="163" t="str">
        <f ca="1">INDIRECT("審判データ!"&amp;ADDRESS(MATCH(C177,審判データ!$AH$1:$AH$379,0),55))</f>
        <v>パスカルエンジニアリング株式会社</v>
      </c>
      <c r="F177" s="43" t="str">
        <f ca="1">INDIRECT("審判データ!"&amp;ADDRESS(MATCH(C177,審判データ!$AH$1:$AH$379,0),56))</f>
        <v>川上　孝幸</v>
      </c>
      <c r="G177" s="43" t="str">
        <f ca="1">INDIRECT("審判データ!"&amp;ADDRESS(MATCH(C177,審判データ!$AH$1:$AH$379,0),72))</f>
        <v>特開2004-360718;特許04217539;特開2008-304065;特開2009-180374;特開2012-051103</v>
      </c>
      <c r="H177" s="43" t="str">
        <f ca="1">INDIRECT("審判データ!"&amp;ADDRESS(MATCH(C177,審判データ!$AH$1:$AH$379,0),41))</f>
        <v>F16B  2/06;B23Q  3/06;F15B 15/06;F15B 15/14;B23Q  3/06    303;B23Q  3/06    304;F15B 15/14    380</v>
      </c>
      <c r="I177" s="43" t="str">
        <f ca="1">INDIRECT("審判データ!"&amp;ADDRESS(MATCH(C177,審判データ!$AH$1:$AH$379,0),49))</f>
        <v>B23Q   3/06@AFI(JP);F16B   2/06@AFI(JP);F15B  15/06@ALI(JP);F15B  15/14@ALI(JP)</v>
      </c>
      <c r="J177" s="43" t="str">
        <f ca="1">INDIRECT("審判データ!"&amp;ADDRESS(MATCH(C177,審判データ!$AH$1:$AH$379,0),51))</f>
        <v>B23Q  3/06    303 A;B23Q  3/06    304 B;F15B 15/06        C;F15B 15/06        E;F15B 15/14    380 A;F16B  2/06        B</v>
      </c>
      <c r="K177" s="43" t="str">
        <f ca="1">INDIRECT("審判データ!"&amp;ADDRESS(MATCH(C177,審判データ!$AH$1:$AH$379,0),53))</f>
        <v>3C016 CA05;3C016 CB02;3C016 CB11;3C016 CC04;3H081 AA03;3H081 BB02;3H081 CC21;3H081 DD18;3H081 DD33;3H081 DD37;3H081 FF31;3H081 FF38;3H081 FF48;3H081 HH04;3J022 DA14;3J022 EA08;3J022 EB03;3J022 EC02;3J022 FB07;3J022 GA06;3J022 GA10;3J022 GA21</v>
      </c>
      <c r="L177" s="961" t="s">
        <v>22634</v>
      </c>
      <c r="M177" s="963" t="s">
        <v>22324</v>
      </c>
      <c r="N177" s="965" t="s">
        <v>22635</v>
      </c>
      <c r="O177" s="967">
        <v>0</v>
      </c>
      <c r="P177" s="959" t="s">
        <v>22636</v>
      </c>
      <c r="Q177" s="703" t="s">
        <v>22637</v>
      </c>
      <c r="R177" s="588" t="s">
        <v>2118</v>
      </c>
      <c r="S177" s="591" t="str">
        <f>IF(OR(LEFT(R177)="特",LEFT(R177)="実"),VLOOKUP(R177,'証拠（JP特許）'!$B$2:$D$299,2,FALSE),IF(AND(OR(LEFT(R177,2)="US",LEFT(R177,2)="WO",LEFT(R177,2)="GB",LEFT(R177,2)="EP",LEFT(R177,2)="DE"),OR(MID(R177,3,1)="1",MID(R177,3,1)="2",MID(R177,3,1)="3",MID(R177,3,1)="4",MID(R177,3,1)="5",MID(R177,3,1)="6",MID(R177,3,1)="7",MID(R177,3,1)="8",MID(R177,3,1)="9",MID(R177,3,1)="0")),VLOOKUP(R177,'証拠（WW特許）'!$B$2:$C$90,2,FALSE),"_"))</f>
        <v>特願平11-290596</v>
      </c>
      <c r="T177" s="588" t="str">
        <f>IF(OR(LEFT(R177)="特",LEFT(R177)="実"),VLOOKUP(R177,'証拠（JP特許）'!$B$2:$E$299,4,FALSE),"_")</f>
        <v>JP3588794</v>
      </c>
      <c r="U177" s="603" t="s">
        <v>22389</v>
      </c>
      <c r="V177" s="704" t="s">
        <v>22623</v>
      </c>
      <c r="W177" s="608" t="str">
        <f t="shared" si="13"/>
        <v>JP2001107914A</v>
      </c>
      <c r="X177" s="604"/>
      <c r="Y177" s="604" t="str">
        <f t="shared" si="14"/>
        <v>JP3588794B</v>
      </c>
      <c r="Z177" s="91" t="str">
        <f ca="1">IF(OR(LEFT(R177)="特",LEFT(R177)="実",AND(OR(LEFT(R177,2)="US",LEFT(R177,2)="WO",LEFT(R177,2)="GB",LEFT(R177,2)="EP",LEFT(R177,2)="DE"),OR(MID(R177,3,1)="1",MID(R177,3,1)="2",MID(R177,3,1)="3",MID(R177,3,1)="4",MID(R177,3,1)="5",MID(R177,3,1)="6",MID(R177,3,1)="7",MID(R177,3,1)="8",MID(R177,3,1)="9",MID(R177,3,1)="0",))),IF(COUNTIF(INDIRECT("拒絶理由・拒絶査定・異議申立!"&amp;ADDRESS(MATCH(C177,拒絶理由・拒絶査定・異議申立!B$1:B$1000,0),3)&amp;":"&amp;ADDRESS(MATCH(C177,拒絶理由・拒絶査定・異議申立!B$1:B$1000,0),50)),R177)+COUNTIF(INDIRECT("拒絶理由・拒絶査定・異議申立!"&amp;ADDRESS(MATCH(C177,拒絶理由・拒絶査定・異議申立!B$1:B$1000,0),3)&amp;":"&amp;ADDRESS(MATCH(C177,拒絶理由・拒絶査定・異議申立!B$1:B$1000,0),50)),T177)&gt;0,"Yes","No"),"")</f>
        <v>No</v>
      </c>
      <c r="AA177" s="92" t="str">
        <f ca="1">IF(OR(LEFT(R177)="特",LEFT(R177)="実",AND(OR(LEFT(R177,2)="US",LEFT(R177,2)="WO",LEFT(R177,2)="GB",LEFT(R177,2)="EP",LEFT(R177,2)="DE"),OR(MID(R177,3,1)="1",MID(R177,3,1)="2",MID(R177,3,1)="3",MID(R177,3,1)="4",MID(R177,3,1)="5",MID(R177,3,1)="6",MID(R177,3,1)="7",MID(R177,3,1)="8",MID(R177,3,1)="9",MID(R177,3,1)="0",))),IF(COUNTIF(INDIRECT("先行技術調査・登録査定!"&amp;ADDRESS(MATCH(C177,先行技術調査・登録査定!B$1:B$1000,0),3)&amp;":"&amp;ADDRESS(MATCH(C177,先行技術調査・登録査定!B$1:B$1000,0),49)),R177)+COUNTIF(INDIRECT("先行技術調査・登録査定!"&amp;ADDRESS(MATCH(C177,先行技術調査・登録査定!B$1:B$1000,0),3)&amp;":"&amp;ADDRESS(MATCH(C177,先行技術調査・登録査定!B$1:B$1000,0),49)),T177)&gt;0,"Yes","No"),"")</f>
        <v>No</v>
      </c>
      <c r="AB177" s="169" t="str">
        <f t="shared" ca="1" si="15"/>
        <v>Yes</v>
      </c>
      <c r="AC177" s="94" t="str">
        <f>IF(OR(LEFT(R177)="特",LEFT(R177)="実",AND(OR(LEFT(R177,2)="US",LEFT(R177,2)="WO",LEFT(R177,2)="GB",LEFT(R177,2)="EP",LEFT(R177,2)="DE"),OR(MID(R177,3,1)="1",MID(R177,3,1)="2",MID(R177,3,1)="3",MID(R177,3,1)="4",MID(R177,3,1)="5",MID(R177,3,1)="6",MID(R177,3,1)="7",MID(R177,3,1)="8",MID(R177,3,1)="9",MID(R177,3,1)="0",))),"",VLOOKUP($C177,非特許文献リスト!$A$2:$C$196,2,FALSE))</f>
        <v/>
      </c>
      <c r="AD177" s="95" t="str">
        <f>IF(OR(LEFT(R177)="特",LEFT(R177)="実",AND(OR(LEFT(R177,2)="US",LEFT(R177,2)="WO",LEFT(R177,2)="GB",LEFT(R177,2)="EP",LEFT(R177,2)="DE"),OR(MID(R177,3,1)="1",MID(R177,3,1)="2",MID(R177,3,1)="3",MID(R177,3,1)="4",MID(R177,3,1)="5",MID(R177,3,1)="6",MID(R177,3,1)="7",MID(R177,3,1)="8",MID(R177,3,1)="9",MID(R177,3,1)="0",))),"",VLOOKUP($C177,非特許文献リスト!$A$2:$C$196,3,FALSE))</f>
        <v/>
      </c>
      <c r="AE177" s="175" t="str">
        <f t="shared" si="12"/>
        <v>日本特許文献</v>
      </c>
      <c r="AF177" s="176" t="str">
        <f>IF(OR(LEFT(R177)="特",LEFT(R177)="実"),VLOOKUP(R177,'証拠（JP特許）'!$B$2:$AB$299,10,FALSE),IF(AND(OR(LEFT(R177,2)="US",LEFT(R177,2)="WO",LEFT(R177,2)="GB",LEFT(R177,2)="EP",LEFT(R177,2)="DE"),OR(MID(R177,3,1)="1",MID(R177,3,1)="2",MID(R177,3,1)="3",MID(R177,3,1)="4",MID(R177,3,1)="5",MID(R177,3,1)="6",MID(R177,3,1)="7",MID(R177,3,1)="8",MID(R177,3,1)="9",MID(R177,3,1)="0",)),VLOOKUP(R177,'証拠（WW特許）'!$B$2:$M$90,8,FALSE),""))</f>
        <v>豊和工業株式会社</v>
      </c>
      <c r="AG177" s="176" t="str">
        <f>IF(OR(LEFT(R177)="特",LEFT(R177)="実"),VLOOKUP(R177,'証拠（JP特許）'!$B$2:$AB$299,26,FALSE),IF(AND(OR(LEFT(R177,2)="US",LEFT(R177,2)="WO",LEFT(R177,2)="GB",LEFT(R177,2)="EP",LEFT(R177,2)="DE"),OR(MID(R177,3,1)="1",MID(R177,3,1)="2",MID(R177,3,1)="3",MID(R177,3,1)="4",MID(R177,3,1)="5",MID(R177,3,1)="6",MID(R177,3,1)="7",MID(R177,3,1)="8",MID(R177,3,1)="9",MID(R177,3,1)="0",)),VLOOKUP(R177,'証拠（WW特許）'!$B$2:$M$90,12,FALSE),""))</f>
        <v>野田　光雄</v>
      </c>
      <c r="AH177" s="58" t="str">
        <f>IF(OR(LEFT(R177)="特",LEFT(R177)="実"),VLOOKUP(R177,'証拠（JP特許）'!$B$2:$X$299,20,FALSE),IF(AND(OR(LEFT(R177,2)="US",LEFT(R177,2)="WO",LEFT(R177,2)="GB",LEFT(R177,2)="EP",LEFT(R177,2)="DE"),OR(MID(R177,3,1)="1",MID(R177,3,1)="2",MID(R177,3,1)="3",MID(R177,3,1)="4",MID(R177,3,1)="5",MID(R177,3,1)="6",MID(R177,3,1)="7",MID(R177,3,1)="8",MID(R177,3,1)="9",MID(R177,3,1)="0",)),VLOOKUP(R177,'証拠（WW特許）'!$B$2:$U$90,20,FALSE),""))</f>
        <v>F15B  15/14    (2006.01)</v>
      </c>
      <c r="AI177" s="58" t="str">
        <f>IF(OR(LEFT(R177)="特",LEFT(R177)="実"),VLOOKUP(R177,'証拠（JP特許）'!$B$2:$X$299,21,FALSE),"")</f>
        <v>F15B 15/14   355Z</v>
      </c>
      <c r="AJ177" s="58" t="str">
        <f>IF(OR(LEFT(R177)="特",LEFT(R177)="実"),VLOOKUP(R177,'証拠（JP特許）'!$B$2:$X$299,22,FALSE),"")</f>
        <v>3H081AA03,3H081AA34,3H081BB01,3H081CC13,3H081DD26</v>
      </c>
      <c r="AK177" s="59" t="str">
        <f>IF(OR(LEFT(R177)="特",LEFT(R177)="実"),VLOOKUP(R177,'証拠（JP特許）'!$B$2:$X$299,17,FALSE),IF(AND(OR(LEFT(R177,2)="US",LEFT(R177,2)="WO",LEFT(R177,2)="GB",LEFT(R177,2)="EP",LEFT(R177,2)="DE"),OR(MID(R177,3,1)="1",MID(R177,3,1)="2",MID(R177,3,1)="3",MID(R177,3,1)="4",MID(R177,3,1)="5",MID(R177,3,1)="6",MID(R177,3,1)="7",MID(R177,3,1)="8",MID(R177,3,1)="9",MID(R177,3,1)="0",)),VLOOKUP(R177,'証拠（WW特許）'!$B$2:$U$90,16,FALSE),""))</f>
        <v>2001.04.17</v>
      </c>
      <c r="AL177" s="58"/>
      <c r="AM177" s="58" t="s">
        <v>95</v>
      </c>
      <c r="AN177" s="58" t="s">
        <v>95</v>
      </c>
      <c r="AO177" s="58" t="str">
        <f ca="1">IF(OR(LEFT(R177)="特",LEFT(R177)="実",AND(OR(LEFT(R177,2)="US",LEFT(R177,2)="WO",LEFT(R177,2)="GB",LEFT(R177,2)="EP",LEFT(R177,2)="DE"),OR(MID(R177,3,1)="1",MID(R177,3,1)="2",MID(R177,3,1)="3",MID(R177,3,1)="4",MID(R177,3,1)="5",MID(R177,3,1)="6",MID(R177,3,1)="7",MID(R177,3,1)="8",MID(R177,3,1)="9",MID(R177,3,1)="0"))),IF(COUNTIF(INDIRECT("発明者引用!"&amp;ADDRESS(MATCH(C177,発明者引用!B$1:B$196,0),4)&amp;":"&amp;ADDRESS(MATCH(C177,発明者引用!B$1:B$196,0),17)),R177)+COUNTIF(INDIRECT("発明者引用!"&amp;ADDRESS(MATCH(C177,発明者引用!B$1:B$196,0),4)&amp;":"&amp;ADDRESS(MATCH(C177,発明者引用!B$1:B$196,0),17)),#REF!)+COUNTIF(INDIRECT("発明者引用!"&amp;ADDRESS(MATCH(C177,発明者引用!B$1:B$196,0),4)&amp;":"&amp;ADDRESS(MATCH(C177,発明者引用!B$1:B$196,0),17)),T177)&gt;0,"Yes","No"),"")</f>
        <v>No</v>
      </c>
      <c r="AP177" s="58" t="str">
        <f ca="1">IF(OR(LEFT(R177)="特",LEFT(R177)="実",AND(OR(LEFT(R177,2)="US",LEFT(R177,2)="WO",LEFT(R177,2)="GB",LEFT(R177,2)="EP",LEFT(R177,2)="DE"),OR(MID(R177,3,1)="1",MID(R177,3,1)="2",MID(R177,3,1)="3",MID(R177,3,1)="4",MID(R177,3,1)="5",MID(R177,3,1)="6",MID(R177,3,1)="7",MID(R177,3,1)="8",MID(R177,3,1)="9",MID(R177,3,1)="0"))),IF(VLOOKUP(C177,ファミリ引用特許WO!$A$2:$B$241,2,FALSE)+VLOOKUP(C177,ファミリ引用文献WO!$A$2:$C$241,3,FALSE)=0,"ISR無し",IF(COUNTIF(INDIRECT("ファミリ引用特許WO!"&amp;ADDRESS(MATCH(C177,ファミリ引用特許WO!$A$2:$A$241,0),1)&amp;":"&amp;ADDRESS(MATCH(C177,ファミリ引用特許WO!$A$2:$A$241,0),19)),R177)+COUNTIF(INDIRECT("ファミリ引用特許WO!"&amp;ADDRESS(MATCH(C177,ファミリ引用特許WO!$A$2:$A$241,0),1)&amp;":"&amp;ADDRESS(MATCH(C177,ファミリ引用特許WO!$A$2:$A$241,0),19)),S177)+COUNTIF(INDIRECT("ファミリ引用特許WO!"&amp;ADDRESS(MATCH(C177,ファミリ引用特許WO!$A$2:$A$241,0),1)&amp;":"&amp;ADDRESS(MATCH(C177,ファミリ引用特許WO!$A$2:$A$241,0),19)),T177)+COUNTIF(INDIRECT("ファミリ引用特許WO!"&amp;ADDRESS(MATCH(C177,ファミリ引用特許WO!$A$2:$A$241,0),1)&amp;":"&amp;ADDRESS(MATCH(C177,ファミリ引用特許WO!$A$2:$A$241,0),19)),W177)+COUNTIF(INDIRECT("ファミリ引用特許WO!"&amp;ADDRESS(MATCH(C177,ファミリ引用特許WO!$A$2:$A$241,0),1)&amp;":"&amp;ADDRESS(MATCH(C177,ファミリ引用特許WO!$A$2:$A$241,0),19)),Y177)&gt;0,"Yes","No")),"")</f>
        <v>ISR無し</v>
      </c>
      <c r="AQ177" s="55" t="str">
        <f ca="1">IF(OR(LEFT(R177)="特",LEFT(R177)="実",AND(OR(LEFT(R177,2)="US",LEFT(R177,2)="WO",LEFT(R177,2)="GB",LEFT(R177,2)="EP",LEFT(R177,2)="DE"),OR(MID(R177,3,1)="1",MID(R177,3,1)="2",MID(R177,3,1)="3",MID(R177,3,1)="4",MID(R177,3,1)="5",MID(R177,3,1)="6",MID(R177,3,1)="7",MID(R177,3,1)="8",MID(R177,3,1)="9",MID(R177,3,1)="0"))),IF(VLOOKUP(C177,'ファミリ引用特許表記修正（ex.A2→A）'!$A$2:$B$241,2,FALSE)=0,"family無し",IF(COUNTIF(INDIRECT("'ファミリ引用特許表記修正（ex.A2→A）'!"&amp;ADDRESS(MATCH(C177,'ファミリ引用特許表記修正（ex.A2→A）'!$A$2:$A$241,0),1)&amp;":"&amp;ADDRESS(MATCH(C177,'ファミリ引用特許表記修正（ex.A2→A）'!$A$2:$A$241,0),171)),R177)+COUNTIF(INDIRECT("'ファミリ引用特許表記修正（ex.A2→A）'!"&amp;ADDRESS(MATCH(C177,'ファミリ引用特許表記修正（ex.A2→A）'!$A$2:$A$241,0),1)&amp;":"&amp;ADDRESS(MATCH(C177,'ファミリ引用特許表記修正（ex.A2→A）'!$A$2:$A$241,0),171)),S177)+COUNTIF(INDIRECT("'ファミリ引用特許表記修正（ex.A2→A）'!"&amp;ADDRESS(MATCH(C177,'ファミリ引用特許表記修正（ex.A2→A）'!$A$2:$A$241,0),1)&amp;":"&amp;ADDRESS(MATCH(C177,'ファミリ引用特許表記修正（ex.A2→A）'!$A$2:$A$241,0),171)),T177)+COUNTIF(INDIRECT("'ファミリ引用特許表記修正（ex.A2→A）'!"&amp;ADDRESS(MATCH(C177,'ファミリ引用特許表記修正（ex.A2→A）'!$A$2:$A$241,0),1)&amp;":"&amp;ADDRESS(MATCH(C177,'ファミリ引用特許表記修正（ex.A2→A）'!$A$2:$A$241,0),171)),W177)+COUNTIF(INDIRECT("'ファミリ引用特許表記修正（ex.A2→A）'!"&amp;ADDRESS(MATCH(C177,'ファミリ引用特許表記修正（ex.A2→A）'!$A$2:$A$241,0),1)&amp;":"&amp;ADDRESS(MATCH(C177,'ファミリ引用特許表記修正（ex.A2→A）'!$A$2:$A$241,0),171)),Y177)&gt;0,"Yes","No")),"")</f>
        <v>No</v>
      </c>
      <c r="AR177" s="58" t="str">
        <f>IF(OR(LEFT(R177)="特",LEFT(R177)="実",AND(OR(LEFT(R177,2)="US",LEFT(R177,2)="WO",LEFT(R177,2)="GB",LEFT(R177,2)="EP",LEFT(R177,2)="DE"),OR(MID(R177,3,1)="1",MID(R177,3,1)="2",MID(R177,3,1)="3",MID(R177,3,1)="4",MID(R177,3,1)="5",MID(R177,3,1)="6",MID(R177,3,1)="7",MID(R177,3,1)="8",MID(R177,3,1)="9",MID(R177,3,1)="0",))),"",VLOOKUP($C177,ファミリ発明者引用文献!A$3:B$235,2,FALSE))</f>
        <v/>
      </c>
      <c r="AS177" s="55" t="str">
        <f>VLOOKUP(C177,ファミリ引用文献WO!A$2:B$241,2,FALSE)</f>
        <v/>
      </c>
      <c r="AT177" s="58" t="str">
        <f>VLOOKUP(C177,ファミリ引用文献!A$3:B$242,2,FALSE)</f>
        <v/>
      </c>
      <c r="AU177" s="58" t="str">
        <f>VLOOKUP(C177,審判データ!AH$2:BT$379,39,FALSE)</f>
        <v>特開2004-360718;特許04217539;特開2008-304065;特開2009-180374;特開2012-051103</v>
      </c>
      <c r="AV177" s="62" t="str">
        <f ca="1">IF(INDIRECT("審判データ!"&amp;ADDRESS(MATCH(C177,審判データ!$AH$1:$AH$379,0),32))="早期審査の対象とする","早期審査","")</f>
        <v/>
      </c>
      <c r="AW177" s="665" t="str">
        <f t="shared" si="11"/>
        <v>不一致</v>
      </c>
      <c r="AX177" s="666" t="str">
        <f>IF(LEFT(AE177,3)="日本特",IF(LEFT(C177)="特",VLOOKUP(C177,'本件、証拠文献テーマコード'!G$2:I$376,3,FALSE),VLOOKUP(C177,'本件、証拠文献テーマコード'!B$2:I$376,8,FALSE)),"")</f>
        <v>3C016,3H081,3J022</v>
      </c>
      <c r="AY177" s="666" t="str">
        <f>IF(LEFT(AE177,3)="日本特",IF(OR(MID(R177,2,1)="開",MID(R177,2,1)="表",MID(R177,2,1)="登"),VLOOKUP(R177,'本件、証拠文献テーマコード'!C$2:I$379,7,FALSE),VLOOKUP(R177,'本件、証拠文献テーマコード'!G$2:I$379,3,FALSE)),"")</f>
        <v>3H081</v>
      </c>
      <c r="AZ177" s="54"/>
    </row>
    <row r="178" spans="1:52" ht="27" x14ac:dyDescent="0.15">
      <c r="A178" s="855"/>
      <c r="B178" s="586" t="str">
        <f ca="1">IF(A178="",B177,INDIRECT("審判データ!"&amp;ADDRESS(MATCH(A178,審判データ!$HC$1:$HC$379,0),20))&amp;" / "&amp;INDIRECT("審判データ!"&amp;ADDRESS(MATCH(A178,審判データ!$HC$1:$HC$379,0),21)))</f>
        <v>2012 / 29-2</v>
      </c>
      <c r="C178" s="682">
        <v>4217539</v>
      </c>
      <c r="D178" s="284" t="s">
        <v>2107</v>
      </c>
      <c r="E178" s="163" t="str">
        <f ca="1">INDIRECT("審判データ!"&amp;ADDRESS(MATCH(C178,審判データ!$AH$1:$AH$379,0),55))</f>
        <v>パスカルエンジニアリング株式会社</v>
      </c>
      <c r="F178" s="43" t="str">
        <f ca="1">INDIRECT("審判データ!"&amp;ADDRESS(MATCH(C178,審判データ!$AH$1:$AH$379,0),56))</f>
        <v>川上　孝幸</v>
      </c>
      <c r="G178" s="43" t="str">
        <f ca="1">INDIRECT("審判データ!"&amp;ADDRESS(MATCH(C178,審判データ!$AH$1:$AH$379,0),72))</f>
        <v>特開2004-360718;特許04217539;特開2008-304065;特開2009-180374;特開2012-051103</v>
      </c>
      <c r="H178" s="43" t="str">
        <f ca="1">INDIRECT("審判データ!"&amp;ADDRESS(MATCH(C178,審判データ!$AH$1:$AH$379,0),41))</f>
        <v>F16B  2/06;B23Q  3/06;F15B 15/06;F15B 15/14;B23Q  3/06    303;B23Q  3/06    304;F15B 15/14    380</v>
      </c>
      <c r="I178" s="43" t="str">
        <f ca="1">INDIRECT("審判データ!"&amp;ADDRESS(MATCH(C178,審判データ!$AH$1:$AH$379,0),49))</f>
        <v>B23Q   3/06@AFI(JP);F16B   2/06@AFI(JP);F15B  15/06@ALI(JP);F15B  15/14@ALI(JP)</v>
      </c>
      <c r="J178" s="43" t="str">
        <f ca="1">INDIRECT("審判データ!"&amp;ADDRESS(MATCH(C178,審判データ!$AH$1:$AH$379,0),51))</f>
        <v>B23Q  3/06    303 A;B23Q  3/06    304 B;F15B 15/06        C;F15B 15/06        E;F15B 15/14    380 A;F16B  2/06        B</v>
      </c>
      <c r="K178" s="43" t="str">
        <f ca="1">INDIRECT("審判データ!"&amp;ADDRESS(MATCH(C178,審判データ!$AH$1:$AH$379,0),53))</f>
        <v>3C016 CA05;3C016 CB02;3C016 CB11;3C016 CC04;3H081 AA03;3H081 BB02;3H081 CC21;3H081 DD18;3H081 DD33;3H081 DD37;3H081 FF31;3H081 FF38;3H081 FF48;3H081 HH04;3J022 DA14;3J022 EA08;3J022 EB03;3J022 EC02;3J022 FB07;3J022 GA06;3J022 GA10;3J022 GA21</v>
      </c>
      <c r="L178" s="1065"/>
      <c r="M178" s="1066"/>
      <c r="N178" s="1067"/>
      <c r="O178" s="975"/>
      <c r="P178" s="977"/>
      <c r="Q178" s="703" t="s">
        <v>22638</v>
      </c>
      <c r="R178" s="588" t="s">
        <v>22639</v>
      </c>
      <c r="S178" s="591" t="str">
        <f>IF(OR(LEFT(R178)="特",LEFT(R178)="実"),VLOOKUP(R178,'証拠（JP特許）'!$B$2:$D$299,2,FALSE),IF(AND(OR(LEFT(R178,2)="US",LEFT(R178,2)="WO",LEFT(R178,2)="GB",LEFT(R178,2)="EP",LEFT(R178,2)="DE"),OR(MID(R178,3,1)="1",MID(R178,3,1)="2",MID(R178,3,1)="3",MID(R178,3,1)="4",MID(R178,3,1)="5",MID(R178,3,1)="6",MID(R178,3,1)="7",MID(R178,3,1)="8",MID(R178,3,1)="9",MID(R178,3,1)="0")),VLOOKUP(R178,'証拠（WW特許）'!$B$2:$C$90,2,FALSE),"_"))</f>
        <v>実願昭45-117325</v>
      </c>
      <c r="T178" s="588" t="str">
        <f>IF(OR(LEFT(R178)="特",LEFT(R178)="実"),VLOOKUP(R178,'証拠（JP特許）'!$B$2:$E$299,4,FALSE),"_")</f>
        <v>実登977839</v>
      </c>
      <c r="U178" s="603" t="s">
        <v>22389</v>
      </c>
      <c r="V178" s="704" t="s">
        <v>22625</v>
      </c>
      <c r="W178" s="608" t="str">
        <f t="shared" si="13"/>
        <v>JP477330Y</v>
      </c>
      <c r="X178" s="604"/>
      <c r="Y178" s="604" t="str">
        <f t="shared" si="14"/>
        <v>977839U</v>
      </c>
      <c r="Z178" s="91" t="str">
        <f ca="1">IF(OR(LEFT(R178)="特",LEFT(R178)="実",AND(OR(LEFT(R178,2)="US",LEFT(R178,2)="WO",LEFT(R178,2)="GB",LEFT(R178,2)="EP",LEFT(R178,2)="DE"),OR(MID(R178,3,1)="1",MID(R178,3,1)="2",MID(R178,3,1)="3",MID(R178,3,1)="4",MID(R178,3,1)="5",MID(R178,3,1)="6",MID(R178,3,1)="7",MID(R178,3,1)="8",MID(R178,3,1)="9",MID(R178,3,1)="0",))),IF(COUNTIF(INDIRECT("拒絶理由・拒絶査定・異議申立!"&amp;ADDRESS(MATCH(C178,拒絶理由・拒絶査定・異議申立!B$1:B$1000,0),3)&amp;":"&amp;ADDRESS(MATCH(C178,拒絶理由・拒絶査定・異議申立!B$1:B$1000,0),50)),R178)+COUNTIF(INDIRECT("拒絶理由・拒絶査定・異議申立!"&amp;ADDRESS(MATCH(C178,拒絶理由・拒絶査定・異議申立!B$1:B$1000,0),3)&amp;":"&amp;ADDRESS(MATCH(C178,拒絶理由・拒絶査定・異議申立!B$1:B$1000,0),50)),T178)&gt;0,"Yes","No"),"")</f>
        <v>No</v>
      </c>
      <c r="AA178" s="92" t="str">
        <f ca="1">IF(OR(LEFT(R178)="特",LEFT(R178)="実",AND(OR(LEFT(R178,2)="US",LEFT(R178,2)="WO",LEFT(R178,2)="GB",LEFT(R178,2)="EP",LEFT(R178,2)="DE"),OR(MID(R178,3,1)="1",MID(R178,3,1)="2",MID(R178,3,1)="3",MID(R178,3,1)="4",MID(R178,3,1)="5",MID(R178,3,1)="6",MID(R178,3,1)="7",MID(R178,3,1)="8",MID(R178,3,1)="9",MID(R178,3,1)="0",))),IF(COUNTIF(INDIRECT("先行技術調査・登録査定!"&amp;ADDRESS(MATCH(C178,先行技術調査・登録査定!B$1:B$1000,0),3)&amp;":"&amp;ADDRESS(MATCH(C178,先行技術調査・登録査定!B$1:B$1000,0),49)),R178)+COUNTIF(INDIRECT("先行技術調査・登録査定!"&amp;ADDRESS(MATCH(C178,先行技術調査・登録査定!B$1:B$1000,0),3)&amp;":"&amp;ADDRESS(MATCH(C178,先行技術調査・登録査定!B$1:B$1000,0),49)),T178)&gt;0,"Yes","No"),"")</f>
        <v>No</v>
      </c>
      <c r="AB178" s="169" t="str">
        <f t="shared" ca="1" si="15"/>
        <v>Yes</v>
      </c>
      <c r="AC178" s="94" t="str">
        <f>IF(OR(LEFT(R178)="特",LEFT(R178)="実",AND(OR(LEFT(R178,2)="US",LEFT(R178,2)="WO",LEFT(R178,2)="GB",LEFT(R178,2)="EP",LEFT(R178,2)="DE"),OR(MID(R178,3,1)="1",MID(R178,3,1)="2",MID(R178,3,1)="3",MID(R178,3,1)="4",MID(R178,3,1)="5",MID(R178,3,1)="6",MID(R178,3,1)="7",MID(R178,3,1)="8",MID(R178,3,1)="9",MID(R178,3,1)="0",))),"",VLOOKUP($C178,非特許文献リスト!$A$2:$C$196,2,FALSE))</f>
        <v/>
      </c>
      <c r="AD178" s="95" t="str">
        <f>IF(OR(LEFT(R178)="特",LEFT(R178)="実",AND(OR(LEFT(R178,2)="US",LEFT(R178,2)="WO",LEFT(R178,2)="GB",LEFT(R178,2)="EP",LEFT(R178,2)="DE"),OR(MID(R178,3,1)="1",MID(R178,3,1)="2",MID(R178,3,1)="3",MID(R178,3,1)="4",MID(R178,3,1)="5",MID(R178,3,1)="6",MID(R178,3,1)="7",MID(R178,3,1)="8",MID(R178,3,1)="9",MID(R178,3,1)="0",))),"",VLOOKUP($C178,非特許文献リスト!$A$2:$C$196,3,FALSE))</f>
        <v/>
      </c>
      <c r="AE178" s="175" t="str">
        <f t="shared" si="12"/>
        <v>日本特許文献</v>
      </c>
      <c r="AF178" s="176" t="str">
        <f>IF(OR(LEFT(R178)="特",LEFT(R178)="実"),VLOOKUP(R178,'証拠（JP特許）'!$B$2:$AB$299,10,FALSE),IF(AND(OR(LEFT(R178,2)="US",LEFT(R178,2)="WO",LEFT(R178,2)="GB",LEFT(R178,2)="EP",LEFT(R178,2)="DE"),OR(MID(R178,3,1)="1",MID(R178,3,1)="2",MID(R178,3,1)="3",MID(R178,3,1)="4",MID(R178,3,1)="5",MID(R178,3,1)="6",MID(R178,3,1)="7",MID(R178,3,1)="8",MID(R178,3,1)="9",MID(R178,3,1)="0",)),VLOOKUP(R178,'証拠（WW特許）'!$B$2:$M$90,8,FALSE),""))</f>
        <v>ウエスチングハウス　エヤ－　ブレ－キ　コンパニ－</v>
      </c>
      <c r="AG178" s="176">
        <f>IF(OR(LEFT(R178)="特",LEFT(R178)="実"),VLOOKUP(R178,'証拠（JP特許）'!$B$2:$AB$299,26,FALSE),IF(AND(OR(LEFT(R178,2)="US",LEFT(R178,2)="WO",LEFT(R178,2)="GB",LEFT(R178,2)="EP",LEFT(R178,2)="DE"),OR(MID(R178,3,1)="1",MID(R178,3,1)="2",MID(R178,3,1)="3",MID(R178,3,1)="4",MID(R178,3,1)="5",MID(R178,3,1)="6",MID(R178,3,1)="7",MID(R178,3,1)="8",MID(R178,3,1)="9",MID(R178,3,1)="0",)),VLOOKUP(R178,'証拠（WW特許）'!$B$2:$M$90,12,FALSE),""))</f>
        <v>0</v>
      </c>
      <c r="AH178" s="58" t="str">
        <f>IF(OR(LEFT(R178)="特",LEFT(R178)="実"),VLOOKUP(R178,'証拠（JP特許）'!$B$2:$X$299,20,FALSE),IF(AND(OR(LEFT(R178,2)="US",LEFT(R178,2)="WO",LEFT(R178,2)="GB",LEFT(R178,2)="EP",LEFT(R178,2)="DE"),OR(MID(R178,3,1)="1",MID(R178,3,1)="2",MID(R178,3,1)="3",MID(R178,3,1)="4",MID(R178,3,1)="5",MID(R178,3,1)="6",MID(R178,3,1)="7",MID(R178,3,1)="8",MID(R178,3,1)="9",MID(R178,3,1)="0",)),VLOOKUP(R178,'証拠（WW特許）'!$B$2:$U$90,20,FALSE),""))</f>
        <v>F15B  15/22    (2006.01)</v>
      </c>
      <c r="AI178" s="58" t="str">
        <f>IF(OR(LEFT(R178)="特",LEFT(R178)="実"),VLOOKUP(R178,'証拠（JP特許）'!$B$2:$X$299,21,FALSE),"")</f>
        <v>F15B 15/22      F</v>
      </c>
      <c r="AJ178" s="58" t="str">
        <f>IF(OR(LEFT(R178)="特",LEFT(R178)="実"),VLOOKUP(R178,'証拠（JP特許）'!$B$2:$X$299,22,FALSE),"")</f>
        <v>3H081AA02,3H081AA03,3H081BB01,3H081CC15,3H081CC23,3H081DD16,3H081DD33,3H081DD37,3H081EE04,3H081EE25,3H081FF19,3H081FF28,3H081FF31,3H081FF34</v>
      </c>
      <c r="AK178" s="59" t="str">
        <f>IF(OR(LEFT(R178)="特",LEFT(R178)="実"),VLOOKUP(R178,'証拠（JP特許）'!$B$2:$X$299,17,FALSE),IF(AND(OR(LEFT(R178,2)="US",LEFT(R178,2)="WO",LEFT(R178,2)="GB",LEFT(R178,2)="EP",LEFT(R178,2)="DE"),OR(MID(R178,3,1)="1",MID(R178,3,1)="2",MID(R178,3,1)="3",MID(R178,3,1)="4",MID(R178,3,1)="5",MID(R178,3,1)="6",MID(R178,3,1)="7",MID(R178,3,1)="8",MID(R178,3,1)="9",MID(R178,3,1)="0",)),VLOOKUP(R178,'証拠（WW特許）'!$B$2:$U$90,16,FALSE),""))</f>
        <v>1972.09.26</v>
      </c>
      <c r="AL178" s="58"/>
      <c r="AM178" s="58" t="s">
        <v>95</v>
      </c>
      <c r="AN178" s="58" t="s">
        <v>95</v>
      </c>
      <c r="AO178" s="58" t="str">
        <f ca="1">IF(OR(LEFT(R178)="特",LEFT(R178)="実",AND(OR(LEFT(R178,2)="US",LEFT(R178,2)="WO",LEFT(R178,2)="GB",LEFT(R178,2)="EP",LEFT(R178,2)="DE"),OR(MID(R178,3,1)="1",MID(R178,3,1)="2",MID(R178,3,1)="3",MID(R178,3,1)="4",MID(R178,3,1)="5",MID(R178,3,1)="6",MID(R178,3,1)="7",MID(R178,3,1)="8",MID(R178,3,1)="9",MID(R178,3,1)="0"))),IF(COUNTIF(INDIRECT("発明者引用!"&amp;ADDRESS(MATCH(C178,発明者引用!B$1:B$196,0),4)&amp;":"&amp;ADDRESS(MATCH(C178,発明者引用!B$1:B$196,0),17)),R178)+COUNTIF(INDIRECT("発明者引用!"&amp;ADDRESS(MATCH(C178,発明者引用!B$1:B$196,0),4)&amp;":"&amp;ADDRESS(MATCH(C178,発明者引用!B$1:B$196,0),17)),#REF!)+COUNTIF(INDIRECT("発明者引用!"&amp;ADDRESS(MATCH(C178,発明者引用!B$1:B$196,0),4)&amp;":"&amp;ADDRESS(MATCH(C178,発明者引用!B$1:B$196,0),17)),T178)&gt;0,"Yes","No"),"")</f>
        <v>No</v>
      </c>
      <c r="AP178" s="58" t="str">
        <f ca="1">IF(OR(LEFT(R178)="特",LEFT(R178)="実",AND(OR(LEFT(R178,2)="US",LEFT(R178,2)="WO",LEFT(R178,2)="GB",LEFT(R178,2)="EP",LEFT(R178,2)="DE"),OR(MID(R178,3,1)="1",MID(R178,3,1)="2",MID(R178,3,1)="3",MID(R178,3,1)="4",MID(R178,3,1)="5",MID(R178,3,1)="6",MID(R178,3,1)="7",MID(R178,3,1)="8",MID(R178,3,1)="9",MID(R178,3,1)="0"))),IF(VLOOKUP(C178,ファミリ引用特許WO!$A$2:$B$241,2,FALSE)+VLOOKUP(C178,ファミリ引用文献WO!$A$2:$C$241,3,FALSE)=0,"ISR無し",IF(COUNTIF(INDIRECT("ファミリ引用特許WO!"&amp;ADDRESS(MATCH(C178,ファミリ引用特許WO!$A$2:$A$241,0),1)&amp;":"&amp;ADDRESS(MATCH(C178,ファミリ引用特許WO!$A$2:$A$241,0),19)),R178)+COUNTIF(INDIRECT("ファミリ引用特許WO!"&amp;ADDRESS(MATCH(C178,ファミリ引用特許WO!$A$2:$A$241,0),1)&amp;":"&amp;ADDRESS(MATCH(C178,ファミリ引用特許WO!$A$2:$A$241,0),19)),S178)+COUNTIF(INDIRECT("ファミリ引用特許WO!"&amp;ADDRESS(MATCH(C178,ファミリ引用特許WO!$A$2:$A$241,0),1)&amp;":"&amp;ADDRESS(MATCH(C178,ファミリ引用特許WO!$A$2:$A$241,0),19)),T178)+COUNTIF(INDIRECT("ファミリ引用特許WO!"&amp;ADDRESS(MATCH(C178,ファミリ引用特許WO!$A$2:$A$241,0),1)&amp;":"&amp;ADDRESS(MATCH(C178,ファミリ引用特許WO!$A$2:$A$241,0),19)),W178)+COUNTIF(INDIRECT("ファミリ引用特許WO!"&amp;ADDRESS(MATCH(C178,ファミリ引用特許WO!$A$2:$A$241,0),1)&amp;":"&amp;ADDRESS(MATCH(C178,ファミリ引用特許WO!$A$2:$A$241,0),19)),Y178)&gt;0,"Yes","No")),"")</f>
        <v>ISR無し</v>
      </c>
      <c r="AQ178" s="55" t="str">
        <f ca="1">IF(OR(LEFT(R178)="特",LEFT(R178)="実",AND(OR(LEFT(R178,2)="US",LEFT(R178,2)="WO",LEFT(R178,2)="GB",LEFT(R178,2)="EP",LEFT(R178,2)="DE"),OR(MID(R178,3,1)="1",MID(R178,3,1)="2",MID(R178,3,1)="3",MID(R178,3,1)="4",MID(R178,3,1)="5",MID(R178,3,1)="6",MID(R178,3,1)="7",MID(R178,3,1)="8",MID(R178,3,1)="9",MID(R178,3,1)="0"))),IF(VLOOKUP(C178,'ファミリ引用特許表記修正（ex.A2→A）'!$A$2:$B$241,2,FALSE)=0,"family無し",IF(COUNTIF(INDIRECT("'ファミリ引用特許表記修正（ex.A2→A）'!"&amp;ADDRESS(MATCH(C178,'ファミリ引用特許表記修正（ex.A2→A）'!$A$2:$A$241,0),1)&amp;":"&amp;ADDRESS(MATCH(C178,'ファミリ引用特許表記修正（ex.A2→A）'!$A$2:$A$241,0),171)),R178)+COUNTIF(INDIRECT("'ファミリ引用特許表記修正（ex.A2→A）'!"&amp;ADDRESS(MATCH(C178,'ファミリ引用特許表記修正（ex.A2→A）'!$A$2:$A$241,0),1)&amp;":"&amp;ADDRESS(MATCH(C178,'ファミリ引用特許表記修正（ex.A2→A）'!$A$2:$A$241,0),171)),S178)+COUNTIF(INDIRECT("'ファミリ引用特許表記修正（ex.A2→A）'!"&amp;ADDRESS(MATCH(C178,'ファミリ引用特許表記修正（ex.A2→A）'!$A$2:$A$241,0),1)&amp;":"&amp;ADDRESS(MATCH(C178,'ファミリ引用特許表記修正（ex.A2→A）'!$A$2:$A$241,0),171)),T178)+COUNTIF(INDIRECT("'ファミリ引用特許表記修正（ex.A2→A）'!"&amp;ADDRESS(MATCH(C178,'ファミリ引用特許表記修正（ex.A2→A）'!$A$2:$A$241,0),1)&amp;":"&amp;ADDRESS(MATCH(C178,'ファミリ引用特許表記修正（ex.A2→A）'!$A$2:$A$241,0),171)),W178)+COUNTIF(INDIRECT("'ファミリ引用特許表記修正（ex.A2→A）'!"&amp;ADDRESS(MATCH(C178,'ファミリ引用特許表記修正（ex.A2→A）'!$A$2:$A$241,0),1)&amp;":"&amp;ADDRESS(MATCH(C178,'ファミリ引用特許表記修正（ex.A2→A）'!$A$2:$A$241,0),171)),Y178)&gt;0,"Yes","No")),"")</f>
        <v>No</v>
      </c>
      <c r="AR178" s="58" t="str">
        <f>IF(OR(LEFT(R178)="特",LEFT(R178)="実",AND(OR(LEFT(R178,2)="US",LEFT(R178,2)="WO",LEFT(R178,2)="GB",LEFT(R178,2)="EP",LEFT(R178,2)="DE"),OR(MID(R178,3,1)="1",MID(R178,3,1)="2",MID(R178,3,1)="3",MID(R178,3,1)="4",MID(R178,3,1)="5",MID(R178,3,1)="6",MID(R178,3,1)="7",MID(R178,3,1)="8",MID(R178,3,1)="9",MID(R178,3,1)="0",))),"",VLOOKUP($C178,ファミリ発明者引用文献!A$3:B$235,2,FALSE))</f>
        <v/>
      </c>
      <c r="AS178" s="55" t="str">
        <f>VLOOKUP(C178,ファミリ引用文献WO!A$2:B$241,2,FALSE)</f>
        <v/>
      </c>
      <c r="AT178" s="58" t="str">
        <f>VLOOKUP(C178,ファミリ引用文献!A$3:B$242,2,FALSE)</f>
        <v/>
      </c>
      <c r="AU178" s="58" t="str">
        <f>VLOOKUP(C178,審判データ!AH$2:BT$379,39,FALSE)</f>
        <v>特開2004-360718;特許04217539;特開2008-304065;特開2009-180374;特開2012-051103</v>
      </c>
      <c r="AV178" s="62" t="str">
        <f ca="1">IF(INDIRECT("審判データ!"&amp;ADDRESS(MATCH(C178,審判データ!$AH$1:$AH$379,0),32))="早期審査の対象とする","早期審査","")</f>
        <v/>
      </c>
      <c r="AW178" s="665" t="str">
        <f t="shared" si="11"/>
        <v>不一致</v>
      </c>
      <c r="AX178" s="666" t="str">
        <f>IF(LEFT(AE178,3)="日本特",IF(LEFT(C178)="特",VLOOKUP(C178,'本件、証拠文献テーマコード'!G$2:I$376,3,FALSE),VLOOKUP(C178,'本件、証拠文献テーマコード'!B$2:I$376,8,FALSE)),"")</f>
        <v>3C016,3H081,3J022</v>
      </c>
      <c r="AY178" s="666" t="str">
        <f>IF(LEFT(AE178,3)="日本特",IF(OR(MID(R178,2,1)="開",MID(R178,2,1)="表",MID(R178,2,1)="登"),VLOOKUP(R178,'本件、証拠文献テーマコード'!C$2:I$379,7,FALSE),VLOOKUP(R178,'本件、証拠文献テーマコード'!G$2:I$379,3,FALSE)),"")</f>
        <v>3H081</v>
      </c>
      <c r="AZ178" s="54"/>
    </row>
    <row r="179" spans="1:52" ht="40.5" x14ac:dyDescent="0.15">
      <c r="A179" s="322" t="s">
        <v>22640</v>
      </c>
      <c r="B179" s="586" t="str">
        <f ca="1">IF(A179="",B178,INDIRECT("審判データ!"&amp;ADDRESS(MATCH(A179,審判データ!$HC$1:$HC$379,0),20))&amp;" / "&amp;INDIRECT("審判データ!"&amp;ADDRESS(MATCH(A179,審判データ!$HC$1:$HC$379,0),21)))</f>
        <v>2012 / 29-2</v>
      </c>
      <c r="C179" s="695">
        <v>4202838</v>
      </c>
      <c r="D179" s="325" t="s">
        <v>2144</v>
      </c>
      <c r="E179" s="163" t="str">
        <f ca="1">INDIRECT("審判データ!"&amp;ADDRESS(MATCH(C179,審判データ!$AH$1:$AH$379,0),55))</f>
        <v>株式会社ナコード;太平洋セメント株式会社</v>
      </c>
      <c r="F179" s="43" t="str">
        <f ca="1">INDIRECT("審判データ!"&amp;ADDRESS(MATCH(C179,審判データ!$AH$1:$AH$379,0),56))</f>
        <v>横山　悦郎;白沢　文和;市川　牧彦;藤田　晃太郎</v>
      </c>
      <c r="G179" s="43" t="str">
        <f ca="1">INDIRECT("審判データ!"&amp;ADDRESS(MATCH(C179,審判データ!$AH$1:$AH$379,0),72))</f>
        <v xml:space="preserve"> </v>
      </c>
      <c r="H179" s="43" t="str">
        <f ca="1">INDIRECT("審判データ!"&amp;ADDRESS(MATCH(C179,審判データ!$AH$1:$AH$379,0),41))</f>
        <v>C01F 11/46;B01D 50/00;B09B  3/00;B01D 50/00    502;B01D 50/00    501</v>
      </c>
      <c r="I179" s="43" t="str">
        <f ca="1">INDIRECT("審判データ!"&amp;ADDRESS(MATCH(C179,審判データ!$AH$1:$AH$379,0),49))</f>
        <v>B09B   3/00@AFI(JP);C01F  11/46@AFI(JP);B01D  50/00@ALI(JP)</v>
      </c>
      <c r="J179" s="43" t="str">
        <f ca="1">INDIRECT("審判データ!"&amp;ADDRESS(MATCH(C179,審判データ!$AH$1:$AH$379,0),51))</f>
        <v>B09B  3/00    303 A;B01D 50/00    501 C;B01D 50/00    501 J;B01D 50/00    502 B;C01F 11/46        D</v>
      </c>
      <c r="K179" s="43" t="str">
        <f ca="1">INDIRECT("審判データ!"&amp;ADDRESS(MATCH(C179,審判データ!$AH$1:$AH$379,0),53))</f>
        <v>4D004 AA16;4D004 AA31;4D004 BA02;4D004 CA30;4D004 CB02;4D004 CB09;4D004 CB34;4D004 DA03;4D004 DA06;4G076 AA14;4G076 AB28;4G076 AC04;4G076 BA38;4G076 BD02;4G076 BH01;4G076 CA02;4G076 CA29;4G076 CA36;4G076 DA30;4G076 GA05</v>
      </c>
      <c r="L179" s="587" t="s">
        <v>22641</v>
      </c>
      <c r="M179" s="588" t="s">
        <v>22324</v>
      </c>
      <c r="N179" s="705" t="s">
        <v>22642</v>
      </c>
      <c r="O179" s="664">
        <v>0</v>
      </c>
      <c r="P179" s="603" t="s">
        <v>2154</v>
      </c>
      <c r="Q179" s="703" t="s">
        <v>22464</v>
      </c>
      <c r="R179" s="588" t="s">
        <v>22643</v>
      </c>
      <c r="S179" s="591" t="str">
        <f>IF(OR(LEFT(R179)="特",LEFT(R179)="実"),VLOOKUP(R179,'証拠（JP特許）'!$B$2:$D$299,2,FALSE),IF(AND(OR(LEFT(R179,2)="US",LEFT(R179,2)="WO",LEFT(R179,2)="GB",LEFT(R179,2)="EP",LEFT(R179,2)="DE"),OR(MID(R179,3,1)="1",MID(R179,3,1)="2",MID(R179,3,1)="3",MID(R179,3,1)="4",MID(R179,3,1)="5",MID(R179,3,1)="6",MID(R179,3,1)="7",MID(R179,3,1)="8",MID(R179,3,1)="9",MID(R179,3,1)="0")),VLOOKUP(R179,'証拠（WW特許）'!$B$2:$C$90,2,FALSE),"_"))</f>
        <v>特願昭58-110039</v>
      </c>
      <c r="T179" s="588" t="str">
        <f>IF(OR(LEFT(R179)="特",LEFT(R179)="実"),VLOOKUP(R179,'証拠（JP特許）'!$B$2:$E$299,4,FALSE),"_")</f>
        <v>JP1286187</v>
      </c>
      <c r="U179" s="603" t="s">
        <v>22389</v>
      </c>
      <c r="V179" s="704" t="s">
        <v>22623</v>
      </c>
      <c r="W179" s="608" t="str">
        <f t="shared" si="13"/>
        <v>JP5916533A</v>
      </c>
      <c r="X179" s="604"/>
      <c r="Y179" s="604" t="str">
        <f t="shared" si="14"/>
        <v>JP1286187B</v>
      </c>
      <c r="Z179" s="91" t="str">
        <f ca="1">IF(OR(LEFT(R179)="特",LEFT(R179)="実",AND(OR(LEFT(R179,2)="US",LEFT(R179,2)="WO",LEFT(R179,2)="GB",LEFT(R179,2)="EP",LEFT(R179,2)="DE"),OR(MID(R179,3,1)="1",MID(R179,3,1)="2",MID(R179,3,1)="3",MID(R179,3,1)="4",MID(R179,3,1)="5",MID(R179,3,1)="6",MID(R179,3,1)="7",MID(R179,3,1)="8",MID(R179,3,1)="9",MID(R179,3,1)="0",))),IF(COUNTIF(INDIRECT("拒絶理由・拒絶査定・異議申立!"&amp;ADDRESS(MATCH(C179,拒絶理由・拒絶査定・異議申立!B$1:B$1000,0),3)&amp;":"&amp;ADDRESS(MATCH(C179,拒絶理由・拒絶査定・異議申立!B$1:B$1000,0),50)),R179)+COUNTIF(INDIRECT("拒絶理由・拒絶査定・異議申立!"&amp;ADDRESS(MATCH(C179,拒絶理由・拒絶査定・異議申立!B$1:B$1000,0),3)&amp;":"&amp;ADDRESS(MATCH(C179,拒絶理由・拒絶査定・異議申立!B$1:B$1000,0),50)),T179)&gt;0,"Yes","No"),"")</f>
        <v>No</v>
      </c>
      <c r="AA179" s="92" t="str">
        <f ca="1">IF(OR(LEFT(R179)="特",LEFT(R179)="実",AND(OR(LEFT(R179,2)="US",LEFT(R179,2)="WO",LEFT(R179,2)="GB",LEFT(R179,2)="EP",LEFT(R179,2)="DE"),OR(MID(R179,3,1)="1",MID(R179,3,1)="2",MID(R179,3,1)="3",MID(R179,3,1)="4",MID(R179,3,1)="5",MID(R179,3,1)="6",MID(R179,3,1)="7",MID(R179,3,1)="8",MID(R179,3,1)="9",MID(R179,3,1)="0",))),IF(COUNTIF(INDIRECT("先行技術調査・登録査定!"&amp;ADDRESS(MATCH(C179,先行技術調査・登録査定!B$1:B$1000,0),3)&amp;":"&amp;ADDRESS(MATCH(C179,先行技術調査・登録査定!B$1:B$1000,0),49)),R179)+COUNTIF(INDIRECT("先行技術調査・登録査定!"&amp;ADDRESS(MATCH(C179,先行技術調査・登録査定!B$1:B$1000,0),3)&amp;":"&amp;ADDRESS(MATCH(C179,先行技術調査・登録査定!B$1:B$1000,0),49)),T179)&gt;0,"Yes","No"),"")</f>
        <v>No</v>
      </c>
      <c r="AB179" s="169" t="str">
        <f t="shared" ca="1" si="15"/>
        <v>Yes</v>
      </c>
      <c r="AC179" s="94" t="str">
        <f>IF(OR(LEFT(R179)="特",LEFT(R179)="実",AND(OR(LEFT(R179,2)="US",LEFT(R179,2)="WO",LEFT(R179,2)="GB",LEFT(R179,2)="EP",LEFT(R179,2)="DE"),OR(MID(R179,3,1)="1",MID(R179,3,1)="2",MID(R179,3,1)="3",MID(R179,3,1)="4",MID(R179,3,1)="5",MID(R179,3,1)="6",MID(R179,3,1)="7",MID(R179,3,1)="8",MID(R179,3,1)="9",MID(R179,3,1)="0",))),"",VLOOKUP($C179,非特許文献リスト!$A$2:$C$196,2,FALSE))</f>
        <v/>
      </c>
      <c r="AD179" s="95" t="str">
        <f>IF(OR(LEFT(R179)="特",LEFT(R179)="実",AND(OR(LEFT(R179,2)="US",LEFT(R179,2)="WO",LEFT(R179,2)="GB",LEFT(R179,2)="EP",LEFT(R179,2)="DE"),OR(MID(R179,3,1)="1",MID(R179,3,1)="2",MID(R179,3,1)="3",MID(R179,3,1)="4",MID(R179,3,1)="5",MID(R179,3,1)="6",MID(R179,3,1)="7",MID(R179,3,1)="8",MID(R179,3,1)="9",MID(R179,3,1)="0",))),"",VLOOKUP($C179,非特許文献リスト!$A$2:$C$196,3,FALSE))</f>
        <v/>
      </c>
      <c r="AE179" s="175" t="str">
        <f t="shared" si="12"/>
        <v>日本特許文献</v>
      </c>
      <c r="AF179" s="176" t="str">
        <f>IF(OR(LEFT(R179)="特",LEFT(R179)="実"),VLOOKUP(R179,'証拠（JP特許）'!$B$2:$AB$299,10,FALSE),IF(AND(OR(LEFT(R179,2)="US",LEFT(R179,2)="WO",LEFT(R179,2)="GB",LEFT(R179,2)="EP",LEFT(R179,2)="DE"),OR(MID(R179,3,1)="1",MID(R179,3,1)="2",MID(R179,3,1)="3",MID(R179,3,1)="4",MID(R179,3,1)="5",MID(R179,3,1)="6",MID(R179,3,1)="7",MID(R179,3,1)="8",MID(R179,3,1)="9",MID(R179,3,1)="0",)),VLOOKUP(R179,'証拠（WW特許）'!$B$2:$M$90,8,FALSE),""))</f>
        <v>ビ－ピ－ビ－　インダストリイズ　リミテツド</v>
      </c>
      <c r="AG179" s="176" t="str">
        <f>IF(OR(LEFT(R179)="特",LEFT(R179)="実"),VLOOKUP(R179,'証拠（JP特許）'!$B$2:$AB$299,26,FALSE),IF(AND(OR(LEFT(R179,2)="US",LEFT(R179,2)="WO",LEFT(R179,2)="GB",LEFT(R179,2)="EP",LEFT(R179,2)="DE"),OR(MID(R179,3,1)="1",MID(R179,3,1)="2",MID(R179,3,1)="3",MID(R179,3,1)="4",MID(R179,3,1)="5",MID(R179,3,1)="6",MID(R179,3,1)="7",MID(R179,3,1)="8",MID(R179,3,1)="9",MID(R179,3,1)="0",)),VLOOKUP(R179,'証拠（WW特許）'!$B$2:$M$90,12,FALSE),""))</f>
        <v>ア－サ－・ジヨ－ジ・テリイ・ワ－ド,クリストフア－・トツド－デイヴイ－ズ</v>
      </c>
      <c r="AH179" s="58" t="str">
        <f>IF(OR(LEFT(R179)="特",LEFT(R179)="実"),VLOOKUP(R179,'証拠（JP特許）'!$B$2:$X$299,20,FALSE),IF(AND(OR(LEFT(R179,2)="US",LEFT(R179,2)="WO",LEFT(R179,2)="GB",LEFT(R179,2)="EP",LEFT(R179,2)="DE"),OR(MID(R179,3,1)="1",MID(R179,3,1)="2",MID(R179,3,1)="3",MID(R179,3,1)="4",MID(R179,3,1)="5",MID(R179,3,1)="6",MID(R179,3,1)="7",MID(R179,3,1)="8",MID(R179,3,1)="9",MID(R179,3,1)="0",)),VLOOKUP(R179,'証拠（WW特許）'!$B$2:$U$90,20,FALSE),""))</f>
        <v>B01J   6/00    (2006.01),B01J   8/08    (2006.01),F27B  15/00    (2006.01)</v>
      </c>
      <c r="AI179" s="58" t="str">
        <f>IF(OR(LEFT(R179)="特",LEFT(R179)="実"),VLOOKUP(R179,'証拠（JP特許）'!$B$2:$X$299,21,FALSE),"")</f>
        <v xml:space="preserve">B01J  6/00   101Z,B01J  8/08       ,F27B 15/00       </v>
      </c>
      <c r="AJ179" s="58" t="str">
        <f>IF(OR(LEFT(R179)="特",LEFT(R179)="実"),VLOOKUP(R179,'証拠（JP特許）'!$B$2:$X$299,22,FALSE),"")</f>
        <v>4G070AA01,4G070AB06,4G070BB32,4G070CA03,4G070CA06,4G070CA07,4G070CA10,4G070CA17,4G070CA18,4G070CA25,4G070CB25,4G070CB26,4G070DA21,4G070DA23,4G068BA05,4G068BB03,4G068BC07,4G068BC20,4G068BD02,4G068BD07,4G068BD11,4K046HA07,4K046HA09,4K046JA01,4K046JB04,4K046JC02,4K046JD02,4K046JE01,4K046JE08,4K046KA01,4K046KA05,4K046LA02</v>
      </c>
      <c r="AK179" s="59" t="str">
        <f>IF(OR(LEFT(R179)="特",LEFT(R179)="実"),VLOOKUP(R179,'証拠（JP特許）'!$B$2:$X$299,17,FALSE),IF(AND(OR(LEFT(R179,2)="US",LEFT(R179,2)="WO",LEFT(R179,2)="GB",LEFT(R179,2)="EP",LEFT(R179,2)="DE"),OR(MID(R179,3,1)="1",MID(R179,3,1)="2",MID(R179,3,1)="3",MID(R179,3,1)="4",MID(R179,3,1)="5",MID(R179,3,1)="6",MID(R179,3,1)="7",MID(R179,3,1)="8",MID(R179,3,1)="9",MID(R179,3,1)="0",)),VLOOKUP(R179,'証拠（WW特許）'!$B$2:$U$90,16,FALSE),""))</f>
        <v>1984.01.27</v>
      </c>
      <c r="AL179" s="58"/>
      <c r="AM179" s="58" t="s">
        <v>95</v>
      </c>
      <c r="AN179" s="58" t="s">
        <v>95</v>
      </c>
      <c r="AO179" s="58" t="str">
        <f ca="1">IF(OR(LEFT(R179)="特",LEFT(R179)="実",AND(OR(LEFT(R179,2)="US",LEFT(R179,2)="WO",LEFT(R179,2)="GB",LEFT(R179,2)="EP",LEFT(R179,2)="DE"),OR(MID(R179,3,1)="1",MID(R179,3,1)="2",MID(R179,3,1)="3",MID(R179,3,1)="4",MID(R179,3,1)="5",MID(R179,3,1)="6",MID(R179,3,1)="7",MID(R179,3,1)="8",MID(R179,3,1)="9",MID(R179,3,1)="0"))),IF(COUNTIF(INDIRECT("発明者引用!"&amp;ADDRESS(MATCH(C179,発明者引用!B$1:B$196,0),4)&amp;":"&amp;ADDRESS(MATCH(C179,発明者引用!B$1:B$196,0),17)),R179)+COUNTIF(INDIRECT("発明者引用!"&amp;ADDRESS(MATCH(C179,発明者引用!B$1:B$196,0),4)&amp;":"&amp;ADDRESS(MATCH(C179,発明者引用!B$1:B$196,0),17)),#REF!)+COUNTIF(INDIRECT("発明者引用!"&amp;ADDRESS(MATCH(C179,発明者引用!B$1:B$196,0),4)&amp;":"&amp;ADDRESS(MATCH(C179,発明者引用!B$1:B$196,0),17)),T179)&gt;0,"Yes","No"),"")</f>
        <v>No</v>
      </c>
      <c r="AP179" s="58" t="str">
        <f ca="1">IF(OR(LEFT(R179)="特",LEFT(R179)="実",AND(OR(LEFT(R179,2)="US",LEFT(R179,2)="WO",LEFT(R179,2)="GB",LEFT(R179,2)="EP",LEFT(R179,2)="DE"),OR(MID(R179,3,1)="1",MID(R179,3,1)="2",MID(R179,3,1)="3",MID(R179,3,1)="4",MID(R179,3,1)="5",MID(R179,3,1)="6",MID(R179,3,1)="7",MID(R179,3,1)="8",MID(R179,3,1)="9",MID(R179,3,1)="0"))),IF(VLOOKUP(C179,ファミリ引用特許WO!$A$2:$B$241,2,FALSE)+VLOOKUP(C179,ファミリ引用文献WO!$A$2:$C$241,3,FALSE)=0,"ISR無し",IF(COUNTIF(INDIRECT("ファミリ引用特許WO!"&amp;ADDRESS(MATCH(C179,ファミリ引用特許WO!$A$2:$A$241,0),1)&amp;":"&amp;ADDRESS(MATCH(C179,ファミリ引用特許WO!$A$2:$A$241,0),19)),R179)+COUNTIF(INDIRECT("ファミリ引用特許WO!"&amp;ADDRESS(MATCH(C179,ファミリ引用特許WO!$A$2:$A$241,0),1)&amp;":"&amp;ADDRESS(MATCH(C179,ファミリ引用特許WO!$A$2:$A$241,0),19)),S179)+COUNTIF(INDIRECT("ファミリ引用特許WO!"&amp;ADDRESS(MATCH(C179,ファミリ引用特許WO!$A$2:$A$241,0),1)&amp;":"&amp;ADDRESS(MATCH(C179,ファミリ引用特許WO!$A$2:$A$241,0),19)),T179)+COUNTIF(INDIRECT("ファミリ引用特許WO!"&amp;ADDRESS(MATCH(C179,ファミリ引用特許WO!$A$2:$A$241,0),1)&amp;":"&amp;ADDRESS(MATCH(C179,ファミリ引用特許WO!$A$2:$A$241,0),19)),W179)+COUNTIF(INDIRECT("ファミリ引用特許WO!"&amp;ADDRESS(MATCH(C179,ファミリ引用特許WO!$A$2:$A$241,0),1)&amp;":"&amp;ADDRESS(MATCH(C179,ファミリ引用特許WO!$A$2:$A$241,0),19)),Y179)&gt;0,"Yes","No")),"")</f>
        <v>ISR無し</v>
      </c>
      <c r="AQ179" s="55" t="str">
        <f ca="1">IF(OR(LEFT(R179)="特",LEFT(R179)="実",AND(OR(LEFT(R179,2)="US",LEFT(R179,2)="WO",LEFT(R179,2)="GB",LEFT(R179,2)="EP",LEFT(R179,2)="DE"),OR(MID(R179,3,1)="1",MID(R179,3,1)="2",MID(R179,3,1)="3",MID(R179,3,1)="4",MID(R179,3,1)="5",MID(R179,3,1)="6",MID(R179,3,1)="7",MID(R179,3,1)="8",MID(R179,3,1)="9",MID(R179,3,1)="0"))),IF(VLOOKUP(C179,'ファミリ引用特許表記修正（ex.A2→A）'!$A$2:$B$241,2,FALSE)=0,"family無し",IF(COUNTIF(INDIRECT("'ファミリ引用特許表記修正（ex.A2→A）'!"&amp;ADDRESS(MATCH(C179,'ファミリ引用特許表記修正（ex.A2→A）'!$A$2:$A$241,0),1)&amp;":"&amp;ADDRESS(MATCH(C179,'ファミリ引用特許表記修正（ex.A2→A）'!$A$2:$A$241,0),171)),R179)+COUNTIF(INDIRECT("'ファミリ引用特許表記修正（ex.A2→A）'!"&amp;ADDRESS(MATCH(C179,'ファミリ引用特許表記修正（ex.A2→A）'!$A$2:$A$241,0),1)&amp;":"&amp;ADDRESS(MATCH(C179,'ファミリ引用特許表記修正（ex.A2→A）'!$A$2:$A$241,0),171)),S179)+COUNTIF(INDIRECT("'ファミリ引用特許表記修正（ex.A2→A）'!"&amp;ADDRESS(MATCH(C179,'ファミリ引用特許表記修正（ex.A2→A）'!$A$2:$A$241,0),1)&amp;":"&amp;ADDRESS(MATCH(C179,'ファミリ引用特許表記修正（ex.A2→A）'!$A$2:$A$241,0),171)),T179)+COUNTIF(INDIRECT("'ファミリ引用特許表記修正（ex.A2→A）'!"&amp;ADDRESS(MATCH(C179,'ファミリ引用特許表記修正（ex.A2→A）'!$A$2:$A$241,0),1)&amp;":"&amp;ADDRESS(MATCH(C179,'ファミリ引用特許表記修正（ex.A2→A）'!$A$2:$A$241,0),171)),W179)+COUNTIF(INDIRECT("'ファミリ引用特許表記修正（ex.A2→A）'!"&amp;ADDRESS(MATCH(C179,'ファミリ引用特許表記修正（ex.A2→A）'!$A$2:$A$241,0),1)&amp;":"&amp;ADDRESS(MATCH(C179,'ファミリ引用特許表記修正（ex.A2→A）'!$A$2:$A$241,0),171)),Y179)&gt;0,"Yes","No")),"")</f>
        <v>No</v>
      </c>
      <c r="AR179" s="58" t="str">
        <f>IF(OR(LEFT(R179)="特",LEFT(R179)="実",AND(OR(LEFT(R179,2)="US",LEFT(R179,2)="WO",LEFT(R179,2)="GB",LEFT(R179,2)="EP",LEFT(R179,2)="DE"),OR(MID(R179,3,1)="1",MID(R179,3,1)="2",MID(R179,3,1)="3",MID(R179,3,1)="4",MID(R179,3,1)="5",MID(R179,3,1)="6",MID(R179,3,1)="7",MID(R179,3,1)="8",MID(R179,3,1)="9",MID(R179,3,1)="0",))),"",VLOOKUP($C179,ファミリ発明者引用文献!A$3:B$235,2,FALSE))</f>
        <v/>
      </c>
      <c r="AS179" s="55" t="str">
        <f>VLOOKUP(C179,ファミリ引用文献WO!A$2:B$241,2,FALSE)</f>
        <v/>
      </c>
      <c r="AT179" s="58" t="str">
        <f>VLOOKUP(C179,ファミリ引用文献!A$3:B$242,2,FALSE)</f>
        <v/>
      </c>
      <c r="AU179" s="58" t="str">
        <f>VLOOKUP(C179,審判データ!AH$2:BT$379,39,FALSE)</f>
        <v xml:space="preserve"> </v>
      </c>
      <c r="AV179" s="62" t="str">
        <f ca="1">IF(INDIRECT("審判データ!"&amp;ADDRESS(MATCH(C179,審判データ!$AH$1:$AH$379,0),32))="早期審査の対象とする","早期審査","")</f>
        <v/>
      </c>
      <c r="AW179" s="665" t="str">
        <f t="shared" si="11"/>
        <v>不一致</v>
      </c>
      <c r="AX179" s="666" t="str">
        <f>IF(LEFT(AE179,3)="日本特",IF(LEFT(C179)="特",VLOOKUP(C179,'本件、証拠文献テーマコード'!G$2:I$376,3,FALSE),VLOOKUP(C179,'本件、証拠文献テーマコード'!B$2:I$376,8,FALSE)),"")</f>
        <v>4D004,4D033,4G076</v>
      </c>
      <c r="AY179" s="666" t="str">
        <f>IF(LEFT(AE179,3)="日本特",IF(OR(MID(R179,2,1)="開",MID(R179,2,1)="表",MID(R179,2,1)="登"),VLOOKUP(R179,'本件、証拠文献テーマコード'!C$2:I$379,7,FALSE),VLOOKUP(R179,'本件、証拠文献テーマコード'!G$2:I$379,3,FALSE)),"")</f>
        <v>4G070,4K046,4G068</v>
      </c>
      <c r="AZ179" s="54"/>
    </row>
    <row r="180" spans="1:52" ht="40.5" x14ac:dyDescent="0.15">
      <c r="A180" s="848" t="s">
        <v>22644</v>
      </c>
      <c r="B180" s="586" t="str">
        <f ca="1">IF(A180="",B179,INDIRECT("審判データ!"&amp;ADDRESS(MATCH(A180,審判データ!$HC$1:$HC$379,0),20))&amp;" / "&amp;INDIRECT("審判データ!"&amp;ADDRESS(MATCH(A180,審判データ!$HC$1:$HC$379,0),21)))</f>
        <v>2012 / 29-2</v>
      </c>
      <c r="C180" s="675">
        <v>4114617</v>
      </c>
      <c r="D180" s="274" t="s">
        <v>2176</v>
      </c>
      <c r="E180" s="163" t="str">
        <f ca="1">INDIRECT("審判データ!"&amp;ADDRESS(MATCH(C180,審判データ!$AH$1:$AH$379,0),55))</f>
        <v>トヨタ自動車株式会社</v>
      </c>
      <c r="F180" s="43" t="str">
        <f ca="1">INDIRECT("審判データ!"&amp;ADDRESS(MATCH(C180,審判データ!$AH$1:$AH$379,0),56))</f>
        <v>角谷　聡;川原　竜也;村手　政志;加治　敬史</v>
      </c>
      <c r="G180" s="43" t="str">
        <f ca="1">INDIRECT("審判データ!"&amp;ADDRESS(MATCH(C180,審判データ!$AH$1:$AH$379,0),72))</f>
        <v>CA02555086A;CA02555086C;CN01905954A;CN100589885C;DE112005000257T;DE112005000257B;特開2005-230688;特許04114617;US2007129237;US7455888;WO2005080008A</v>
      </c>
      <c r="H180" s="43" t="str">
        <f ca="1">INDIRECT("審判データ!"&amp;ADDRESS(MATCH(C180,審判データ!$AH$1:$AH$379,0),41))</f>
        <v>B05D  1/04;B05C 19/00;B05D  1/26;H01M  4/88;H01M  8/02;H01M  8/10</v>
      </c>
      <c r="I180" s="43" t="str">
        <f ca="1">INDIRECT("審判データ!"&amp;ADDRESS(MATCH(C180,審判データ!$AH$1:$AH$379,0),49))</f>
        <v>B05D   1/04@AFI(JP);B05B   5/057@ALI(EP);B05B   5/14@ALI(EP);B05C  19/00@ALI(JP);B05D   1/26@ALI(JP);B05D   1/28@ALI(EP);H01M   4/88@ALI(JP);H01M   4/92@ALN(EP);H01M   8/02@ALI(JP);H01M   8/10@ALI(JP)</v>
      </c>
      <c r="J180" s="43" t="str">
        <f ca="1">INDIRECT("審判データ!"&amp;ADDRESS(MATCH(C180,審判データ!$AH$1:$AH$379,0),51))</f>
        <v>B05D  1/04        A;B05D  1/26        Z;B05C 19/00;H01M  4/88        K;H01M  8/02        E;H01M  8/10</v>
      </c>
      <c r="K180" s="43" t="str">
        <f ca="1">INDIRECT("審判データ!"&amp;ADDRESS(MATCH(C180,審判データ!$AH$1:$AH$379,0),53))</f>
        <v>4D075 AC41;4D075 AC72;4D075 AC86;4D075 AC88;4D075 BB81Y;4D075 DA03;4D075 DC21;4D075 EA02;4F042 AA22;4F042 AB03;4F042 BA21;4F042 CB03;4F042 CB05;4F042 CB24;4F042 EC01;5H018 AA06;5H018 AS01;5H018 BB00;5H018 BB03;5H018 BB07;5H018 BB08;5H018 DD08;5H018 EE17;5H018 HH06;5H026 AA06;5H026 BB04;5H026 CX04;5H026 EE18;5H026 HH06</v>
      </c>
      <c r="L180" s="961" t="s">
        <v>22645</v>
      </c>
      <c r="M180" s="963" t="s">
        <v>22324</v>
      </c>
      <c r="N180" s="965" t="s">
        <v>22646</v>
      </c>
      <c r="O180" s="967">
        <v>0</v>
      </c>
      <c r="P180" s="959" t="s">
        <v>22647</v>
      </c>
      <c r="Q180" s="703" t="s">
        <v>22464</v>
      </c>
      <c r="R180" s="588" t="s">
        <v>22648</v>
      </c>
      <c r="S180" s="591" t="str">
        <f>IF(OR(LEFT(R180)="特",LEFT(R180)="実"),VLOOKUP(R180,'証拠（JP特許）'!$B$2:$D$299,2,FALSE),IF(AND(OR(LEFT(R180,2)="US",LEFT(R180,2)="WO",LEFT(R180,2)="GB",LEFT(R180,2)="EP",LEFT(R180,2)="DE"),OR(MID(R180,3,1)="1",MID(R180,3,1)="2",MID(R180,3,1)="3",MID(R180,3,1)="4",MID(R180,3,1)="5",MID(R180,3,1)="6",MID(R180,3,1)="7",MID(R180,3,1)="8",MID(R180,3,1)="9",MID(R180,3,1)="0")),VLOOKUP(R180,'証拠（WW特許）'!$B$2:$C$90,2,FALSE),"_"))</f>
        <v>特願2001-176205</v>
      </c>
      <c r="T180" s="588" t="str">
        <f>IF(OR(LEFT(R180)="特",LEFT(R180)="実"),VLOOKUP(R180,'証拠（JP特許）'!$B$2:$E$299,4,FALSE),"_")</f>
        <v>_</v>
      </c>
      <c r="U180" s="603" t="s">
        <v>22389</v>
      </c>
      <c r="V180" s="704" t="s">
        <v>22623</v>
      </c>
      <c r="W180" s="608" t="str">
        <f t="shared" si="13"/>
        <v>JP2002367616A</v>
      </c>
      <c r="X180" s="604"/>
      <c r="Y180" s="604" t="str">
        <f t="shared" si="14"/>
        <v/>
      </c>
      <c r="Z180" s="91" t="str">
        <f ca="1">IF(OR(LEFT(R180)="特",LEFT(R180)="実",AND(OR(LEFT(R180,2)="US",LEFT(R180,2)="WO",LEFT(R180,2)="GB",LEFT(R180,2)="EP",LEFT(R180,2)="DE"),OR(MID(R180,3,1)="1",MID(R180,3,1)="2",MID(R180,3,1)="3",MID(R180,3,1)="4",MID(R180,3,1)="5",MID(R180,3,1)="6",MID(R180,3,1)="7",MID(R180,3,1)="8",MID(R180,3,1)="9",MID(R180,3,1)="0",))),IF(COUNTIF(INDIRECT("拒絶理由・拒絶査定・異議申立!"&amp;ADDRESS(MATCH(C180,拒絶理由・拒絶査定・異議申立!B$1:B$1000,0),3)&amp;":"&amp;ADDRESS(MATCH(C180,拒絶理由・拒絶査定・異議申立!B$1:B$1000,0),50)),R180)+COUNTIF(INDIRECT("拒絶理由・拒絶査定・異議申立!"&amp;ADDRESS(MATCH(C180,拒絶理由・拒絶査定・異議申立!B$1:B$1000,0),3)&amp;":"&amp;ADDRESS(MATCH(C180,拒絶理由・拒絶査定・異議申立!B$1:B$1000,0),50)),T180)&gt;0,"Yes","No"),"")</f>
        <v>No</v>
      </c>
      <c r="AA180" s="92" t="str">
        <f ca="1">IF(OR(LEFT(R180)="特",LEFT(R180)="実",AND(OR(LEFT(R180,2)="US",LEFT(R180,2)="WO",LEFT(R180,2)="GB",LEFT(R180,2)="EP",LEFT(R180,2)="DE"),OR(MID(R180,3,1)="1",MID(R180,3,1)="2",MID(R180,3,1)="3",MID(R180,3,1)="4",MID(R180,3,1)="5",MID(R180,3,1)="6",MID(R180,3,1)="7",MID(R180,3,1)="8",MID(R180,3,1)="9",MID(R180,3,1)="0",))),IF(COUNTIF(INDIRECT("先行技術調査・登録査定!"&amp;ADDRESS(MATCH(C180,先行技術調査・登録査定!B$1:B$1000,0),3)&amp;":"&amp;ADDRESS(MATCH(C180,先行技術調査・登録査定!B$1:B$1000,0),49)),R180)+COUNTIF(INDIRECT("先行技術調査・登録査定!"&amp;ADDRESS(MATCH(C180,先行技術調査・登録査定!B$1:B$1000,0),3)&amp;":"&amp;ADDRESS(MATCH(C180,先行技術調査・登録査定!B$1:B$1000,0),49)),T180)&gt;0,"Yes","No"),"")</f>
        <v>Yes</v>
      </c>
      <c r="AB180" s="169" t="str">
        <f t="shared" ca="1" si="15"/>
        <v>No</v>
      </c>
      <c r="AC180" s="94" t="str">
        <f>IF(OR(LEFT(R180)="特",LEFT(R180)="実",AND(OR(LEFT(R180,2)="US",LEFT(R180,2)="WO",LEFT(R180,2)="GB",LEFT(R180,2)="EP",LEFT(R180,2)="DE"),OR(MID(R180,3,1)="1",MID(R180,3,1)="2",MID(R180,3,1)="3",MID(R180,3,1)="4",MID(R180,3,1)="5",MID(R180,3,1)="6",MID(R180,3,1)="7",MID(R180,3,1)="8",MID(R180,3,1)="9",MID(R180,3,1)="0",))),"",VLOOKUP($C180,非特許文献リスト!$A$2:$C$196,2,FALSE))</f>
        <v/>
      </c>
      <c r="AD180" s="95" t="str">
        <f>IF(OR(LEFT(R180)="特",LEFT(R180)="実",AND(OR(LEFT(R180,2)="US",LEFT(R180,2)="WO",LEFT(R180,2)="GB",LEFT(R180,2)="EP",LEFT(R180,2)="DE"),OR(MID(R180,3,1)="1",MID(R180,3,1)="2",MID(R180,3,1)="3",MID(R180,3,1)="4",MID(R180,3,1)="5",MID(R180,3,1)="6",MID(R180,3,1)="7",MID(R180,3,1)="8",MID(R180,3,1)="9",MID(R180,3,1)="0",))),"",VLOOKUP($C180,非特許文献リスト!$A$2:$C$196,3,FALSE))</f>
        <v/>
      </c>
      <c r="AE180" s="175" t="str">
        <f t="shared" si="12"/>
        <v>日本特許文献</v>
      </c>
      <c r="AF180" s="176" t="str">
        <f>IF(OR(LEFT(R180)="特",LEFT(R180)="実"),VLOOKUP(R180,'証拠（JP特許）'!$B$2:$AB$299,10,FALSE),IF(AND(OR(LEFT(R180,2)="US",LEFT(R180,2)="WO",LEFT(R180,2)="GB",LEFT(R180,2)="EP",LEFT(R180,2)="DE"),OR(MID(R180,3,1)="1",MID(R180,3,1)="2",MID(R180,3,1)="3",MID(R180,3,1)="4",MID(R180,3,1)="5",MID(R180,3,1)="6",MID(R180,3,1)="7",MID(R180,3,1)="8",MID(R180,3,1)="9",MID(R180,3,1)="0",)),VLOOKUP(R180,'証拠（WW特許）'!$B$2:$M$90,8,FALSE),""))</f>
        <v>パナソニック株式会社</v>
      </c>
      <c r="AG180" s="176" t="str">
        <f>IF(OR(LEFT(R180)="特",LEFT(R180)="実"),VLOOKUP(R180,'証拠（JP特許）'!$B$2:$AB$299,26,FALSE),IF(AND(OR(LEFT(R180,2)="US",LEFT(R180,2)="WO",LEFT(R180,2)="GB",LEFT(R180,2)="EP",LEFT(R180,2)="DE"),OR(MID(R180,3,1)="1",MID(R180,3,1)="2",MID(R180,3,1)="3",MID(R180,3,1)="4",MID(R180,3,1)="5",MID(R180,3,1)="6",MID(R180,3,1)="7",MID(R180,3,1)="8",MID(R180,3,1)="9",MID(R180,3,1)="0",)),VLOOKUP(R180,'証拠（WW特許）'!$B$2:$M$90,12,FALSE),""))</f>
        <v>松本　敏宏,長尾　善輝,羽藤　一仁</v>
      </c>
      <c r="AH180" s="58" t="str">
        <f>IF(OR(LEFT(R180)="特",LEFT(R180)="実"),VLOOKUP(R180,'証拠（JP特許）'!$B$2:$X$299,20,FALSE),IF(AND(OR(LEFT(R180,2)="US",LEFT(R180,2)="WO",LEFT(R180,2)="GB",LEFT(R180,2)="EP",LEFT(R180,2)="DE"),OR(MID(R180,3,1)="1",MID(R180,3,1)="2",MID(R180,3,1)="3",MID(R180,3,1)="4",MID(R180,3,1)="5",MID(R180,3,1)="6",MID(R180,3,1)="7",MID(R180,3,1)="8",MID(R180,3,1)="9",MID(R180,3,1)="0",)),VLOOKUP(R180,'証拠（WW特許）'!$B$2:$U$90,20,FALSE),""))</f>
        <v>H01M   4/88    (2006.01),H01M   4/86    (2006.01),H01M   8/10    (2006.01)</v>
      </c>
      <c r="AI180" s="58" t="str">
        <f>IF(OR(LEFT(R180)="特",LEFT(R180)="実"),VLOOKUP(R180,'証拠（JP特許）'!$B$2:$X$299,21,FALSE),"")</f>
        <v xml:space="preserve">H01M  4/88      C,H01M  4/88      K,H01M  4/86      B,H01M  8/10       </v>
      </c>
      <c r="AJ180" s="58" t="str">
        <f>IF(OR(LEFT(R180)="特",LEFT(R180)="実"),VLOOKUP(R180,'証拠（JP特許）'!$B$2:$X$299,22,FALSE),"")</f>
        <v>5H018AA06,5H018AS02,5H018AS03,5H018BB01,5H018BB03,5H018BB06,5H018BB12,5H018CC06,5H018DD06,5H018DD08,5H018EE03,5H018EE05,5H018EE17,5H018EE19,5H026AA06,5H026BB01,5H026BB02,5H026CC03,5H026CX05,5H026EE06,5H026EE18</v>
      </c>
      <c r="AK180" s="59" t="str">
        <f>IF(OR(LEFT(R180)="特",LEFT(R180)="実"),VLOOKUP(R180,'証拠（JP特許）'!$B$2:$X$299,17,FALSE),IF(AND(OR(LEFT(R180,2)="US",LEFT(R180,2)="WO",LEFT(R180,2)="GB",LEFT(R180,2)="EP",LEFT(R180,2)="DE"),OR(MID(R180,3,1)="1",MID(R180,3,1)="2",MID(R180,3,1)="3",MID(R180,3,1)="4",MID(R180,3,1)="5",MID(R180,3,1)="6",MID(R180,3,1)="7",MID(R180,3,1)="8",MID(R180,3,1)="9",MID(R180,3,1)="0",)),VLOOKUP(R180,'証拠（WW特許）'!$B$2:$U$90,16,FALSE),""))</f>
        <v>2002.12.20</v>
      </c>
      <c r="AL180" s="58"/>
      <c r="AM180" s="58" t="s">
        <v>95</v>
      </c>
      <c r="AN180" s="58" t="s">
        <v>95</v>
      </c>
      <c r="AO180" s="58" t="str">
        <f ca="1">IF(OR(LEFT(R180)="特",LEFT(R180)="実",AND(OR(LEFT(R180,2)="US",LEFT(R180,2)="WO",LEFT(R180,2)="GB",LEFT(R180,2)="EP",LEFT(R180,2)="DE"),OR(MID(R180,3,1)="1",MID(R180,3,1)="2",MID(R180,3,1)="3",MID(R180,3,1)="4",MID(R180,3,1)="5",MID(R180,3,1)="6",MID(R180,3,1)="7",MID(R180,3,1)="8",MID(R180,3,1)="9",MID(R180,3,1)="0"))),IF(COUNTIF(INDIRECT("発明者引用!"&amp;ADDRESS(MATCH(C180,発明者引用!B$1:B$196,0),4)&amp;":"&amp;ADDRESS(MATCH(C180,発明者引用!B$1:B$196,0),17)),R180)+COUNTIF(INDIRECT("発明者引用!"&amp;ADDRESS(MATCH(C180,発明者引用!B$1:B$196,0),4)&amp;":"&amp;ADDRESS(MATCH(C180,発明者引用!B$1:B$196,0),17)),#REF!)+COUNTIF(INDIRECT("発明者引用!"&amp;ADDRESS(MATCH(C180,発明者引用!B$1:B$196,0),4)&amp;":"&amp;ADDRESS(MATCH(C180,発明者引用!B$1:B$196,0),17)),T180)&gt;0,"Yes","No"),"")</f>
        <v>Yes</v>
      </c>
      <c r="AP180" s="58" t="str">
        <f ca="1">IF(OR(LEFT(R180)="特",LEFT(R180)="実",AND(OR(LEFT(R180,2)="US",LEFT(R180,2)="WO",LEFT(R180,2)="GB",LEFT(R180,2)="EP",LEFT(R180,2)="DE"),OR(MID(R180,3,1)="1",MID(R180,3,1)="2",MID(R180,3,1)="3",MID(R180,3,1)="4",MID(R180,3,1)="5",MID(R180,3,1)="6",MID(R180,3,1)="7",MID(R180,3,1)="8",MID(R180,3,1)="9",MID(R180,3,1)="0"))),IF(VLOOKUP(C180,ファミリ引用特許WO!$A$2:$B$241,2,FALSE)+VLOOKUP(C180,ファミリ引用文献WO!$A$2:$C$241,3,FALSE)=0,"ISR無し",IF(COUNTIF(INDIRECT("ファミリ引用特許WO!"&amp;ADDRESS(MATCH(C180,ファミリ引用特許WO!$A$2:$A$241,0),1)&amp;":"&amp;ADDRESS(MATCH(C180,ファミリ引用特許WO!$A$2:$A$241,0),19)),R180)+COUNTIF(INDIRECT("ファミリ引用特許WO!"&amp;ADDRESS(MATCH(C180,ファミリ引用特許WO!$A$2:$A$241,0),1)&amp;":"&amp;ADDRESS(MATCH(C180,ファミリ引用特許WO!$A$2:$A$241,0),19)),S180)+COUNTIF(INDIRECT("ファミリ引用特許WO!"&amp;ADDRESS(MATCH(C180,ファミリ引用特許WO!$A$2:$A$241,0),1)&amp;":"&amp;ADDRESS(MATCH(C180,ファミリ引用特許WO!$A$2:$A$241,0),19)),T180)+COUNTIF(INDIRECT("ファミリ引用特許WO!"&amp;ADDRESS(MATCH(C180,ファミリ引用特許WO!$A$2:$A$241,0),1)&amp;":"&amp;ADDRESS(MATCH(C180,ファミリ引用特許WO!$A$2:$A$241,0),19)),W180)+COUNTIF(INDIRECT("ファミリ引用特許WO!"&amp;ADDRESS(MATCH(C180,ファミリ引用特許WO!$A$2:$A$241,0),1)&amp;":"&amp;ADDRESS(MATCH(C180,ファミリ引用特許WO!$A$2:$A$241,0),19)),Y180)&gt;0,"Yes","No")),"")</f>
        <v>Yes</v>
      </c>
      <c r="AQ180" s="55" t="str">
        <f ca="1">IF(OR(LEFT(R180)="特",LEFT(R180)="実",AND(OR(LEFT(R180,2)="US",LEFT(R180,2)="WO",LEFT(R180,2)="GB",LEFT(R180,2)="EP",LEFT(R180,2)="DE"),OR(MID(R180,3,1)="1",MID(R180,3,1)="2",MID(R180,3,1)="3",MID(R180,3,1)="4",MID(R180,3,1)="5",MID(R180,3,1)="6",MID(R180,3,1)="7",MID(R180,3,1)="8",MID(R180,3,1)="9",MID(R180,3,1)="0"))),IF(VLOOKUP(C180,'ファミリ引用特許表記修正（ex.A2→A）'!$A$2:$B$241,2,FALSE)=0,"family無し",IF(COUNTIF(INDIRECT("'ファミリ引用特許表記修正（ex.A2→A）'!"&amp;ADDRESS(MATCH(C180,'ファミリ引用特許表記修正（ex.A2→A）'!$A$2:$A$241,0),1)&amp;":"&amp;ADDRESS(MATCH(C180,'ファミリ引用特許表記修正（ex.A2→A）'!$A$2:$A$241,0),171)),R180)+COUNTIF(INDIRECT("'ファミリ引用特許表記修正（ex.A2→A）'!"&amp;ADDRESS(MATCH(C180,'ファミリ引用特許表記修正（ex.A2→A）'!$A$2:$A$241,0),1)&amp;":"&amp;ADDRESS(MATCH(C180,'ファミリ引用特許表記修正（ex.A2→A）'!$A$2:$A$241,0),171)),S180)+COUNTIF(INDIRECT("'ファミリ引用特許表記修正（ex.A2→A）'!"&amp;ADDRESS(MATCH(C180,'ファミリ引用特許表記修正（ex.A2→A）'!$A$2:$A$241,0),1)&amp;":"&amp;ADDRESS(MATCH(C180,'ファミリ引用特許表記修正（ex.A2→A）'!$A$2:$A$241,0),171)),T180)+COUNTIF(INDIRECT("'ファミリ引用特許表記修正（ex.A2→A）'!"&amp;ADDRESS(MATCH(C180,'ファミリ引用特許表記修正（ex.A2→A）'!$A$2:$A$241,0),1)&amp;":"&amp;ADDRESS(MATCH(C180,'ファミリ引用特許表記修正（ex.A2→A）'!$A$2:$A$241,0),171)),W180)+COUNTIF(INDIRECT("'ファミリ引用特許表記修正（ex.A2→A）'!"&amp;ADDRESS(MATCH(C180,'ファミリ引用特許表記修正（ex.A2→A）'!$A$2:$A$241,0),1)&amp;":"&amp;ADDRESS(MATCH(C180,'ファミリ引用特許表記修正（ex.A2→A）'!$A$2:$A$241,0),171)),Y180)&gt;0,"Yes","No")),"")</f>
        <v>Yes</v>
      </c>
      <c r="AR180" s="58" t="str">
        <f>IF(OR(LEFT(R180)="特",LEFT(R180)="実",AND(OR(LEFT(R180,2)="US",LEFT(R180,2)="WO",LEFT(R180,2)="GB",LEFT(R180,2)="EP",LEFT(R180,2)="DE"),OR(MID(R180,3,1)="1",MID(R180,3,1)="2",MID(R180,3,1)="3",MID(R180,3,1)="4",MID(R180,3,1)="5",MID(R180,3,1)="6",MID(R180,3,1)="7",MID(R180,3,1)="8",MID(R180,3,1)="9",MID(R180,3,1)="0",))),"",VLOOKUP($C180,ファミリ発明者引用文献!A$3:B$235,2,FALSE))</f>
        <v/>
      </c>
      <c r="AS180" s="55" t="str">
        <f>VLOOKUP(C180,ファミリ引用文献WO!A$2:B$241,2,FALSE)</f>
        <v/>
      </c>
      <c r="AT180" s="58" t="str">
        <f>VLOOKUP(C180,ファミリ引用文献!A$3:B$242,2,FALSE)</f>
        <v>Office Action for the corresponding German patent application No. 112005000257.8-45 dated Nov. 7, 2007./Second and supplementary Notice Informing the applicant of the communication of the International Application (To Designated Offices which apply the 30 Month time Limit Under Article 22 (1)) for International application No. PCT/JP2005/003079./International Preliminary Report on Patentability for International application No. PCT/JP2005/003079./Notification of Transmittal of Copies of translation of the International Preliminary report on Patentability for International application No. PCT/JP2005/003079./English translation of Written Opinion of the International Searching authority for International application No. PCT/JP2005/003079./0/0/0/0/0/0/0/0/0/0/0/0/0/0/0/0/0/0/0/0/0/0/0/0/0/0/0/0/0/0/0/0/0/0/0/0/0/0/0/0/0/0/0/0/0/0/0/0/0/0/0/0/0/0/0/0/0/0/0/0/0/0/0/0/0/0/0/0/0/0/0/0/0/0/0/0/0/0/0/0/0/0/0/0/0/0/0/0/0/0/0/0/0/0/0/0/0/0/0/0/0/0/0/0/0/0/0/0/0/0/0/0/0/0/0/0/0/0/0/0/0/0/0/0/0/0/0/0/0/0/0/0/0/0/0/0/0/0/0/0/0/0/0/0/0/0/0/0/0/0/0/0/0/0/0/0/0/0/0/0/0/0/0/0/0/0/0/0/0/0/0</v>
      </c>
      <c r="AU180" s="58" t="str">
        <f>VLOOKUP(C180,審判データ!AH$2:BT$379,39,FALSE)</f>
        <v>CA02555086A;CA02555086C;CN01905954A;CN100589885C;DE112005000257T;DE112005000257B;特開2005-230688;特許04114617;US2007129237;US7455888;WO2005080008A</v>
      </c>
      <c r="AV180" s="62" t="str">
        <f ca="1">IF(INDIRECT("審判データ!"&amp;ADDRESS(MATCH(C180,審判データ!$AH$1:$AH$379,0),32))="早期審査の対象とする","早期審査","")</f>
        <v/>
      </c>
      <c r="AW180" s="665" t="str">
        <f t="shared" si="11"/>
        <v>不一致</v>
      </c>
      <c r="AX180" s="666" t="str">
        <f>IF(LEFT(AE180,3)="日本特",IF(LEFT(C180)="特",VLOOKUP(C180,'本件、証拠文献テーマコード'!G$2:I$376,3,FALSE),VLOOKUP(C180,'本件、証拠文献テーマコード'!B$2:I$376,8,FALSE)),"")</f>
        <v>4D075,4F042,5H018,5H026</v>
      </c>
      <c r="AY180" s="666" t="str">
        <f>IF(LEFT(AE180,3)="日本特",IF(OR(MID(R180,2,1)="開",MID(R180,2,1)="表",MID(R180,2,1)="登"),VLOOKUP(R180,'本件、証拠文献テーマコード'!C$2:I$379,7,FALSE),VLOOKUP(R180,'本件、証拠文献テーマコード'!G$2:I$379,3,FALSE)),"")</f>
        <v>5H018,5H026</v>
      </c>
      <c r="AZ180" s="54"/>
    </row>
    <row r="181" spans="1:52" ht="40.5" x14ac:dyDescent="0.15">
      <c r="A181" s="855"/>
      <c r="B181" s="586" t="str">
        <f ca="1">IF(A181="",B180,INDIRECT("審判データ!"&amp;ADDRESS(MATCH(A181,審判データ!$HC$1:$HC$379,0),20))&amp;" / "&amp;INDIRECT("審判データ!"&amp;ADDRESS(MATCH(A181,審判データ!$HC$1:$HC$379,0),21)))</f>
        <v>2012 / 29-2</v>
      </c>
      <c r="C181" s="682">
        <v>4114617</v>
      </c>
      <c r="D181" s="284" t="s">
        <v>2176</v>
      </c>
      <c r="E181" s="163" t="str">
        <f ca="1">INDIRECT("審判データ!"&amp;ADDRESS(MATCH(C181,審判データ!$AH$1:$AH$379,0),55))</f>
        <v>トヨタ自動車株式会社</v>
      </c>
      <c r="F181" s="43" t="str">
        <f ca="1">INDIRECT("審判データ!"&amp;ADDRESS(MATCH(C181,審判データ!$AH$1:$AH$379,0),56))</f>
        <v>角谷　聡;川原　竜也;村手　政志;加治　敬史</v>
      </c>
      <c r="G181" s="43" t="str">
        <f ca="1">INDIRECT("審判データ!"&amp;ADDRESS(MATCH(C181,審判データ!$AH$1:$AH$379,0),72))</f>
        <v>CA02555086A;CA02555086C;CN01905954A;CN100589885C;DE112005000257T;DE112005000257B;特開2005-230688;特許04114617;US2007129237;US7455888;WO2005080008A</v>
      </c>
      <c r="H181" s="43" t="str">
        <f ca="1">INDIRECT("審判データ!"&amp;ADDRESS(MATCH(C181,審判データ!$AH$1:$AH$379,0),41))</f>
        <v>B05D  1/04;B05C 19/00;B05D  1/26;H01M  4/88;H01M  8/02;H01M  8/10</v>
      </c>
      <c r="I181" s="43" t="str">
        <f ca="1">INDIRECT("審判データ!"&amp;ADDRESS(MATCH(C181,審判データ!$AH$1:$AH$379,0),49))</f>
        <v>B05D   1/04@AFI(JP);B05B   5/057@ALI(EP);B05B   5/14@ALI(EP);B05C  19/00@ALI(JP);B05D   1/26@ALI(JP);B05D   1/28@ALI(EP);H01M   4/88@ALI(JP);H01M   4/92@ALN(EP);H01M   8/02@ALI(JP);H01M   8/10@ALI(JP)</v>
      </c>
      <c r="J181" s="43" t="str">
        <f ca="1">INDIRECT("審判データ!"&amp;ADDRESS(MATCH(C181,審判データ!$AH$1:$AH$379,0),51))</f>
        <v>B05D  1/04        A;B05D  1/26        Z;B05C 19/00;H01M  4/88        K;H01M  8/02        E;H01M  8/10</v>
      </c>
      <c r="K181" s="43" t="str">
        <f ca="1">INDIRECT("審判データ!"&amp;ADDRESS(MATCH(C181,審判データ!$AH$1:$AH$379,0),53))</f>
        <v>4D075 AC41;4D075 AC72;4D075 AC86;4D075 AC88;4D075 BB81Y;4D075 DA03;4D075 DC21;4D075 EA02;4F042 AA22;4F042 AB03;4F042 BA21;4F042 CB03;4F042 CB05;4F042 CB24;4F042 EC01;5H018 AA06;5H018 AS01;5H018 BB00;5H018 BB03;5H018 BB07;5H018 BB08;5H018 DD08;5H018 EE17;5H018 HH06;5H026 AA06;5H026 BB04;5H026 CX04;5H026 EE18;5H026 HH06</v>
      </c>
      <c r="L181" s="1065"/>
      <c r="M181" s="1066"/>
      <c r="N181" s="1067"/>
      <c r="O181" s="975"/>
      <c r="P181" s="977"/>
      <c r="Q181" s="703" t="s">
        <v>22362</v>
      </c>
      <c r="R181" s="588" t="s">
        <v>22649</v>
      </c>
      <c r="S181" s="591" t="str">
        <f>IF(OR(LEFT(R181)="特",LEFT(R181)="実"),VLOOKUP(R181,'証拠（JP特許）'!$B$2:$D$299,2,FALSE),IF(AND(OR(LEFT(R181,2)="US",LEFT(R181,2)="WO",LEFT(R181,2)="GB",LEFT(R181,2)="EP",LEFT(R181,2)="DE"),OR(MID(R181,3,1)="1",MID(R181,3,1)="2",MID(R181,3,1)="3",MID(R181,3,1)="4",MID(R181,3,1)="5",MID(R181,3,1)="6",MID(R181,3,1)="7",MID(R181,3,1)="8",MID(R181,3,1)="9",MID(R181,3,1)="0")),VLOOKUP(R181,'証拠（WW特許）'!$B$2:$C$90,2,FALSE),"_"))</f>
        <v>特願2001-155426</v>
      </c>
      <c r="T181" s="588" t="str">
        <f>IF(OR(LEFT(R181)="特",LEFT(R181)="実"),VLOOKUP(R181,'証拠（JP特許）'!$B$2:$E$299,4,FALSE),"_")</f>
        <v>JP4723116</v>
      </c>
      <c r="U181" s="603" t="s">
        <v>22389</v>
      </c>
      <c r="V181" s="704" t="s">
        <v>22623</v>
      </c>
      <c r="W181" s="608" t="str">
        <f t="shared" si="13"/>
        <v>JP2002347221A</v>
      </c>
      <c r="X181" s="604"/>
      <c r="Y181" s="604" t="str">
        <f t="shared" si="14"/>
        <v>JP4723116B</v>
      </c>
      <c r="Z181" s="91" t="str">
        <f ca="1">IF(OR(LEFT(R181)="特",LEFT(R181)="実",AND(OR(LEFT(R181,2)="US",LEFT(R181,2)="WO",LEFT(R181,2)="GB",LEFT(R181,2)="EP",LEFT(R181,2)="DE"),OR(MID(R181,3,1)="1",MID(R181,3,1)="2",MID(R181,3,1)="3",MID(R181,3,1)="4",MID(R181,3,1)="5",MID(R181,3,1)="6",MID(R181,3,1)="7",MID(R181,3,1)="8",MID(R181,3,1)="9",MID(R181,3,1)="0",))),IF(COUNTIF(INDIRECT("拒絶理由・拒絶査定・異議申立!"&amp;ADDRESS(MATCH(C181,拒絶理由・拒絶査定・異議申立!B$1:B$1000,0),3)&amp;":"&amp;ADDRESS(MATCH(C181,拒絶理由・拒絶査定・異議申立!B$1:B$1000,0),50)),R181)+COUNTIF(INDIRECT("拒絶理由・拒絶査定・異議申立!"&amp;ADDRESS(MATCH(C181,拒絶理由・拒絶査定・異議申立!B$1:B$1000,0),3)&amp;":"&amp;ADDRESS(MATCH(C181,拒絶理由・拒絶査定・異議申立!B$1:B$1000,0),50)),T181)&gt;0,"Yes","No"),"")</f>
        <v>No</v>
      </c>
      <c r="AA181" s="92" t="str">
        <f ca="1">IF(OR(LEFT(R181)="特",LEFT(R181)="実",AND(OR(LEFT(R181,2)="US",LEFT(R181,2)="WO",LEFT(R181,2)="GB",LEFT(R181,2)="EP",LEFT(R181,2)="DE"),OR(MID(R181,3,1)="1",MID(R181,3,1)="2",MID(R181,3,1)="3",MID(R181,3,1)="4",MID(R181,3,1)="5",MID(R181,3,1)="6",MID(R181,3,1)="7",MID(R181,3,1)="8",MID(R181,3,1)="9",MID(R181,3,1)="0",))),IF(COUNTIF(INDIRECT("先行技術調査・登録査定!"&amp;ADDRESS(MATCH(C181,先行技術調査・登録査定!B$1:B$1000,0),3)&amp;":"&amp;ADDRESS(MATCH(C181,先行技術調査・登録査定!B$1:B$1000,0),49)),R181)+COUNTIF(INDIRECT("先行技術調査・登録査定!"&amp;ADDRESS(MATCH(C181,先行技術調査・登録査定!B$1:B$1000,0),3)&amp;":"&amp;ADDRESS(MATCH(C181,先行技術調査・登録査定!B$1:B$1000,0),49)),T181)&gt;0,"Yes","No"),"")</f>
        <v>No</v>
      </c>
      <c r="AB181" s="169" t="str">
        <f t="shared" ca="1" si="15"/>
        <v>Yes</v>
      </c>
      <c r="AC181" s="94" t="str">
        <f>IF(OR(LEFT(R181)="特",LEFT(R181)="実",AND(OR(LEFT(R181,2)="US",LEFT(R181,2)="WO",LEFT(R181,2)="GB",LEFT(R181,2)="EP",LEFT(R181,2)="DE"),OR(MID(R181,3,1)="1",MID(R181,3,1)="2",MID(R181,3,1)="3",MID(R181,3,1)="4",MID(R181,3,1)="5",MID(R181,3,1)="6",MID(R181,3,1)="7",MID(R181,3,1)="8",MID(R181,3,1)="9",MID(R181,3,1)="0",))),"",VLOOKUP($C181,非特許文献リスト!$A$2:$C$196,2,FALSE))</f>
        <v/>
      </c>
      <c r="AD181" s="95" t="str">
        <f>IF(OR(LEFT(R181)="特",LEFT(R181)="実",AND(OR(LEFT(R181,2)="US",LEFT(R181,2)="WO",LEFT(R181,2)="GB",LEFT(R181,2)="EP",LEFT(R181,2)="DE"),OR(MID(R181,3,1)="1",MID(R181,3,1)="2",MID(R181,3,1)="3",MID(R181,3,1)="4",MID(R181,3,1)="5",MID(R181,3,1)="6",MID(R181,3,1)="7",MID(R181,3,1)="8",MID(R181,3,1)="9",MID(R181,3,1)="0",))),"",VLOOKUP($C181,非特許文献リスト!$A$2:$C$196,3,FALSE))</f>
        <v/>
      </c>
      <c r="AE181" s="175" t="str">
        <f t="shared" si="12"/>
        <v>日本特許文献</v>
      </c>
      <c r="AF181" s="176" t="str">
        <f>IF(OR(LEFT(R181)="特",LEFT(R181)="実"),VLOOKUP(R181,'証拠（JP特許）'!$B$2:$AB$299,10,FALSE),IF(AND(OR(LEFT(R181,2)="US",LEFT(R181,2)="WO",LEFT(R181,2)="GB",LEFT(R181,2)="EP",LEFT(R181,2)="DE"),OR(MID(R181,3,1)="1",MID(R181,3,1)="2",MID(R181,3,1)="3",MID(R181,3,1)="4",MID(R181,3,1)="5",MID(R181,3,1)="6",MID(R181,3,1)="7",MID(R181,3,1)="8",MID(R181,3,1)="9",MID(R181,3,1)="0",)),VLOOKUP(R181,'証拠（WW特許）'!$B$2:$M$90,8,FALSE),""))</f>
        <v>ベルク工業有限会社</v>
      </c>
      <c r="AG181" s="176" t="str">
        <f>IF(OR(LEFT(R181)="特",LEFT(R181)="実"),VLOOKUP(R181,'証拠（JP特許）'!$B$2:$AB$299,26,FALSE),IF(AND(OR(LEFT(R181,2)="US",LEFT(R181,2)="WO",LEFT(R181,2)="GB",LEFT(R181,2)="EP",LEFT(R181,2)="DE"),OR(MID(R181,3,1)="1",MID(R181,3,1)="2",MID(R181,3,1)="3",MID(R181,3,1)="4",MID(R181,3,1)="5",MID(R181,3,1)="6",MID(R181,3,1)="7",MID(R181,3,1)="8",MID(R181,3,1)="9",MID(R181,3,1)="0",)),VLOOKUP(R181,'証拠（WW特許）'!$B$2:$M$90,12,FALSE),""))</f>
        <v>安藤　今朝男</v>
      </c>
      <c r="AH181" s="58" t="str">
        <f>IF(OR(LEFT(R181)="特",LEFT(R181)="実"),VLOOKUP(R181,'証拠（JP特許）'!$B$2:$X$299,20,FALSE),IF(AND(OR(LEFT(R181,2)="US",LEFT(R181,2)="WO",LEFT(R181,2)="GB",LEFT(R181,2)="EP",LEFT(R181,2)="DE"),OR(MID(R181,3,1)="1",MID(R181,3,1)="2",MID(R181,3,1)="3",MID(R181,3,1)="4",MID(R181,3,1)="5",MID(R181,3,1)="6",MID(R181,3,1)="7",MID(R181,3,1)="8",MID(R181,3,1)="9",MID(R181,3,1)="0",)),VLOOKUP(R181,'証拠（WW特許）'!$B$2:$U$90,20,FALSE),""))</f>
        <v>B41F  15/12    (2006.01),B41F  15/40    (2006.01),B41F  35/00    (2006.01),B41M   1/42    (2006.01)</v>
      </c>
      <c r="AI181" s="58" t="str">
        <f>IF(OR(LEFT(R181)="特",LEFT(R181)="実"),VLOOKUP(R181,'証拠（JP特許）'!$B$2:$X$299,21,FALSE),"")</f>
        <v>B41F 35/00      C,B41M  1/42       ,B41F 15/12      A,B41F 15/40      A</v>
      </c>
      <c r="AJ181" s="58" t="str">
        <f>IF(OR(LEFT(R181)="特",LEFT(R181)="実"),VLOOKUP(R181,'証拠（JP特許）'!$B$2:$X$299,22,FALSE),"")</f>
        <v>2C250DB14,2C250FA06,2C250FB19,2H113AA05,2H113BA10,2H113BA34,2H113BA35,2H113BB22,2H113BC04,2H113CA47,2C035FA22,2C035AA06,2C035AA07,2C035AA09,2C035FD25,2C035FD31,2C035FB22,2C035FC08,2C035FD29</v>
      </c>
      <c r="AK181" s="59" t="str">
        <f>IF(OR(LEFT(R181)="特",LEFT(R181)="実"),VLOOKUP(R181,'証拠（JP特許）'!$B$2:$X$299,17,FALSE),IF(AND(OR(LEFT(R181,2)="US",LEFT(R181,2)="WO",LEFT(R181,2)="GB",LEFT(R181,2)="EP",LEFT(R181,2)="DE"),OR(MID(R181,3,1)="1",MID(R181,3,1)="2",MID(R181,3,1)="3",MID(R181,3,1)="4",MID(R181,3,1)="5",MID(R181,3,1)="6",MID(R181,3,1)="7",MID(R181,3,1)="8",MID(R181,3,1)="9",MID(R181,3,1)="0",)),VLOOKUP(R181,'証拠（WW特許）'!$B$2:$U$90,16,FALSE),""))</f>
        <v>2002.12.04</v>
      </c>
      <c r="AL181" s="58"/>
      <c r="AM181" s="58" t="s">
        <v>95</v>
      </c>
      <c r="AN181" s="58" t="s">
        <v>95</v>
      </c>
      <c r="AO181" s="58" t="str">
        <f ca="1">IF(OR(LEFT(R181)="特",LEFT(R181)="実",AND(OR(LEFT(R181,2)="US",LEFT(R181,2)="WO",LEFT(R181,2)="GB",LEFT(R181,2)="EP",LEFT(R181,2)="DE"),OR(MID(R181,3,1)="1",MID(R181,3,1)="2",MID(R181,3,1)="3",MID(R181,3,1)="4",MID(R181,3,1)="5",MID(R181,3,1)="6",MID(R181,3,1)="7",MID(R181,3,1)="8",MID(R181,3,1)="9",MID(R181,3,1)="0"))),IF(COUNTIF(INDIRECT("発明者引用!"&amp;ADDRESS(MATCH(C181,発明者引用!B$1:B$196,0),4)&amp;":"&amp;ADDRESS(MATCH(C181,発明者引用!B$1:B$196,0),17)),R181)+COUNTIF(INDIRECT("発明者引用!"&amp;ADDRESS(MATCH(C181,発明者引用!B$1:B$196,0),4)&amp;":"&amp;ADDRESS(MATCH(C181,発明者引用!B$1:B$196,0),17)),#REF!)+COUNTIF(INDIRECT("発明者引用!"&amp;ADDRESS(MATCH(C181,発明者引用!B$1:B$196,0),4)&amp;":"&amp;ADDRESS(MATCH(C181,発明者引用!B$1:B$196,0),17)),T181)&gt;0,"Yes","No"),"")</f>
        <v>No</v>
      </c>
      <c r="AP181" s="58" t="str">
        <f ca="1">IF(OR(LEFT(R181)="特",LEFT(R181)="実",AND(OR(LEFT(R181,2)="US",LEFT(R181,2)="WO",LEFT(R181,2)="GB",LEFT(R181,2)="EP",LEFT(R181,2)="DE"),OR(MID(R181,3,1)="1",MID(R181,3,1)="2",MID(R181,3,1)="3",MID(R181,3,1)="4",MID(R181,3,1)="5",MID(R181,3,1)="6",MID(R181,3,1)="7",MID(R181,3,1)="8",MID(R181,3,1)="9",MID(R181,3,1)="0"))),IF(VLOOKUP(C181,ファミリ引用特許WO!$A$2:$B$241,2,FALSE)+VLOOKUP(C181,ファミリ引用文献WO!$A$2:$C$241,3,FALSE)=0,"ISR無し",IF(COUNTIF(INDIRECT("ファミリ引用特許WO!"&amp;ADDRESS(MATCH(C181,ファミリ引用特許WO!$A$2:$A$241,0),1)&amp;":"&amp;ADDRESS(MATCH(C181,ファミリ引用特許WO!$A$2:$A$241,0),19)),R181)+COUNTIF(INDIRECT("ファミリ引用特許WO!"&amp;ADDRESS(MATCH(C181,ファミリ引用特許WO!$A$2:$A$241,0),1)&amp;":"&amp;ADDRESS(MATCH(C181,ファミリ引用特許WO!$A$2:$A$241,0),19)),S181)+COUNTIF(INDIRECT("ファミリ引用特許WO!"&amp;ADDRESS(MATCH(C181,ファミリ引用特許WO!$A$2:$A$241,0),1)&amp;":"&amp;ADDRESS(MATCH(C181,ファミリ引用特許WO!$A$2:$A$241,0),19)),T181)+COUNTIF(INDIRECT("ファミリ引用特許WO!"&amp;ADDRESS(MATCH(C181,ファミリ引用特許WO!$A$2:$A$241,0),1)&amp;":"&amp;ADDRESS(MATCH(C181,ファミリ引用特許WO!$A$2:$A$241,0),19)),W181)+COUNTIF(INDIRECT("ファミリ引用特許WO!"&amp;ADDRESS(MATCH(C181,ファミリ引用特許WO!$A$2:$A$241,0),1)&amp;":"&amp;ADDRESS(MATCH(C181,ファミリ引用特許WO!$A$2:$A$241,0),19)),Y181)&gt;0,"Yes","No")),"")</f>
        <v>No</v>
      </c>
      <c r="AQ181" s="55" t="str">
        <f ca="1">IF(OR(LEFT(R181)="特",LEFT(R181)="実",AND(OR(LEFT(R181,2)="US",LEFT(R181,2)="WO",LEFT(R181,2)="GB",LEFT(R181,2)="EP",LEFT(R181,2)="DE"),OR(MID(R181,3,1)="1",MID(R181,3,1)="2",MID(R181,3,1)="3",MID(R181,3,1)="4",MID(R181,3,1)="5",MID(R181,3,1)="6",MID(R181,3,1)="7",MID(R181,3,1)="8",MID(R181,3,1)="9",MID(R181,3,1)="0"))),IF(VLOOKUP(C181,'ファミリ引用特許表記修正（ex.A2→A）'!$A$2:$B$241,2,FALSE)=0,"family無し",IF(COUNTIF(INDIRECT("'ファミリ引用特許表記修正（ex.A2→A）'!"&amp;ADDRESS(MATCH(C181,'ファミリ引用特許表記修正（ex.A2→A）'!$A$2:$A$241,0),1)&amp;":"&amp;ADDRESS(MATCH(C181,'ファミリ引用特許表記修正（ex.A2→A）'!$A$2:$A$241,0),171)),R181)+COUNTIF(INDIRECT("'ファミリ引用特許表記修正（ex.A2→A）'!"&amp;ADDRESS(MATCH(C181,'ファミリ引用特許表記修正（ex.A2→A）'!$A$2:$A$241,0),1)&amp;":"&amp;ADDRESS(MATCH(C181,'ファミリ引用特許表記修正（ex.A2→A）'!$A$2:$A$241,0),171)),S181)+COUNTIF(INDIRECT("'ファミリ引用特許表記修正（ex.A2→A）'!"&amp;ADDRESS(MATCH(C181,'ファミリ引用特許表記修正（ex.A2→A）'!$A$2:$A$241,0),1)&amp;":"&amp;ADDRESS(MATCH(C181,'ファミリ引用特許表記修正（ex.A2→A）'!$A$2:$A$241,0),171)),T181)+COUNTIF(INDIRECT("'ファミリ引用特許表記修正（ex.A2→A）'!"&amp;ADDRESS(MATCH(C181,'ファミリ引用特許表記修正（ex.A2→A）'!$A$2:$A$241,0),1)&amp;":"&amp;ADDRESS(MATCH(C181,'ファミリ引用特許表記修正（ex.A2→A）'!$A$2:$A$241,0),171)),W181)+COUNTIF(INDIRECT("'ファミリ引用特許表記修正（ex.A2→A）'!"&amp;ADDRESS(MATCH(C181,'ファミリ引用特許表記修正（ex.A2→A）'!$A$2:$A$241,0),1)&amp;":"&amp;ADDRESS(MATCH(C181,'ファミリ引用特許表記修正（ex.A2→A）'!$A$2:$A$241,0),171)),Y181)&gt;0,"Yes","No")),"")</f>
        <v>No</v>
      </c>
      <c r="AR181" s="58" t="str">
        <f>IF(OR(LEFT(R181)="特",LEFT(R181)="実",AND(OR(LEFT(R181,2)="US",LEFT(R181,2)="WO",LEFT(R181,2)="GB",LEFT(R181,2)="EP",LEFT(R181,2)="DE"),OR(MID(R181,3,1)="1",MID(R181,3,1)="2",MID(R181,3,1)="3",MID(R181,3,1)="4",MID(R181,3,1)="5",MID(R181,3,1)="6",MID(R181,3,1)="7",MID(R181,3,1)="8",MID(R181,3,1)="9",MID(R181,3,1)="0",))),"",VLOOKUP($C181,ファミリ発明者引用文献!A$3:B$235,2,FALSE))</f>
        <v/>
      </c>
      <c r="AS181" s="55" t="str">
        <f>VLOOKUP(C181,ファミリ引用文献WO!A$2:B$241,2,FALSE)</f>
        <v/>
      </c>
      <c r="AT181" s="58" t="str">
        <f>VLOOKUP(C181,ファミリ引用文献!A$3:B$242,2,FALSE)</f>
        <v>Office Action for the corresponding German patent application No. 112005000257.8-45 dated Nov. 7, 2007./Second and supplementary Notice Informing the applicant of the communication of the International Application (To Designated Offices which apply the 30 Month time Limit Under Article 22 (1)) for International application No. PCT/JP2005/003079./International Preliminary Report on Patentability for International application No. PCT/JP2005/003079./Notification of Transmittal of Copies of translation of the International Preliminary report on Patentability for International application No. PCT/JP2005/003079./English translation of Written Opinion of the International Searching authority for International application No. PCT/JP2005/003079./0/0/0/0/0/0/0/0/0/0/0/0/0/0/0/0/0/0/0/0/0/0/0/0/0/0/0/0/0/0/0/0/0/0/0/0/0/0/0/0/0/0/0/0/0/0/0/0/0/0/0/0/0/0/0/0/0/0/0/0/0/0/0/0/0/0/0/0/0/0/0/0/0/0/0/0/0/0/0/0/0/0/0/0/0/0/0/0/0/0/0/0/0/0/0/0/0/0/0/0/0/0/0/0/0/0/0/0/0/0/0/0/0/0/0/0/0/0/0/0/0/0/0/0/0/0/0/0/0/0/0/0/0/0/0/0/0/0/0/0/0/0/0/0/0/0/0/0/0/0/0/0/0/0/0/0/0/0/0/0/0/0/0/0/0/0/0/0/0/0/0</v>
      </c>
      <c r="AU181" s="58" t="str">
        <f>VLOOKUP(C181,審判データ!AH$2:BT$379,39,FALSE)</f>
        <v>CA02555086A;CA02555086C;CN01905954A;CN100589885C;DE112005000257T;DE112005000257B;特開2005-230688;特許04114617;US2007129237;US7455888;WO2005080008A</v>
      </c>
      <c r="AV181" s="62" t="str">
        <f ca="1">IF(INDIRECT("審判データ!"&amp;ADDRESS(MATCH(C181,審判データ!$AH$1:$AH$379,0),32))="早期審査の対象とする","早期審査","")</f>
        <v/>
      </c>
      <c r="AW181" s="665" t="str">
        <f t="shared" si="11"/>
        <v>不一致</v>
      </c>
      <c r="AX181" s="666" t="str">
        <f>IF(LEFT(AE181,3)="日本特",IF(LEFT(C181)="特",VLOOKUP(C181,'本件、証拠文献テーマコード'!G$2:I$376,3,FALSE),VLOOKUP(C181,'本件、証拠文献テーマコード'!B$2:I$376,8,FALSE)),"")</f>
        <v>4D075,4F042,5H018,5H026</v>
      </c>
      <c r="AY181" s="666" t="str">
        <f>IF(LEFT(AE181,3)="日本特",IF(OR(MID(R181,2,1)="開",MID(R181,2,1)="表",MID(R181,2,1)="登"),VLOOKUP(R181,'本件、証拠文献テーマコード'!C$2:I$379,7,FALSE),VLOOKUP(R181,'本件、証拠文献テーマコード'!G$2:I$379,3,FALSE)),"")</f>
        <v>2C250,2H113,2C035</v>
      </c>
      <c r="AZ181" s="54"/>
    </row>
    <row r="182" spans="1:52" x14ac:dyDescent="0.15">
      <c r="A182" s="341" t="s">
        <v>22650</v>
      </c>
      <c r="B182" s="586" t="str">
        <f ca="1">IF(A182="",B181,INDIRECT("審判データ!"&amp;ADDRESS(MATCH(A182,審判データ!$HC$1:$HC$379,0),20))&amp;" / "&amp;INDIRECT("審判データ!"&amp;ADDRESS(MATCH(A182,審判データ!$HC$1:$HC$379,0),21)))</f>
        <v>2012 / 29-2</v>
      </c>
      <c r="C182" s="695">
        <v>3962032</v>
      </c>
      <c r="D182" s="325" t="s">
        <v>2214</v>
      </c>
      <c r="E182" s="163" t="str">
        <f ca="1">INDIRECT("審判データ!"&amp;ADDRESS(MATCH(C182,審判データ!$AH$1:$AH$379,0),55))</f>
        <v>エナーテック株式会社</v>
      </c>
      <c r="F182" s="43" t="str">
        <f ca="1">INDIRECT("審判データ!"&amp;ADDRESS(MATCH(C182,審判データ!$AH$1:$AH$379,0),56))</f>
        <v>高橋　充</v>
      </c>
      <c r="G182" s="43" t="str">
        <f ca="1">INDIRECT("審判データ!"&amp;ADDRESS(MATCH(C182,審判データ!$AH$1:$AH$379,0),72))</f>
        <v xml:space="preserve"> </v>
      </c>
      <c r="H182" s="43" t="str">
        <f ca="1">INDIRECT("審判データ!"&amp;ADDRESS(MATCH(C182,審判データ!$AH$1:$AH$379,0),41))</f>
        <v>F24F 11/02;F24F  5/00;F24F  5/00    102;F24F 11/02    102;F24F 11/02    102</v>
      </c>
      <c r="I182" s="43" t="str">
        <f ca="1">INDIRECT("審判データ!"&amp;ADDRESS(MATCH(C182,審判データ!$AH$1:$AH$379,0),49))</f>
        <v>F24F   5/00@AFI(JP);F24F  11/02@AFI(JP)</v>
      </c>
      <c r="J182" s="43" t="str">
        <f ca="1">INDIRECT("審判データ!"&amp;ADDRESS(MATCH(C182,審判データ!$AH$1:$AH$379,0),51))</f>
        <v>F24F  5/00        K;F24F  5/00    102 C;F24F 11/02    102 U</v>
      </c>
      <c r="K182" s="43" t="str">
        <f ca="1">INDIRECT("審判データ!"&amp;ADDRESS(MATCH(C182,審判データ!$AH$1:$AH$379,0),53))</f>
        <v>3L060 AA03;3L060 EE41;3L260 BA41;3L260 FB57</v>
      </c>
      <c r="L182" s="587" t="s">
        <v>22651</v>
      </c>
      <c r="M182" s="588"/>
      <c r="N182" s="705"/>
      <c r="O182" s="664"/>
      <c r="P182" s="603"/>
      <c r="Q182" s="703"/>
      <c r="R182" s="588"/>
      <c r="S182" s="591" t="str">
        <f>IF(OR(LEFT(R182)="特",LEFT(R182)="実"),VLOOKUP(R182,'証拠（JP特許）'!$B$2:$D$299,2,FALSE),IF(AND(OR(LEFT(R182,2)="US",LEFT(R182,2)="WO",LEFT(R182,2)="GB",LEFT(R182,2)="EP",LEFT(R182,2)="DE"),OR(MID(R182,3,1)="1",MID(R182,3,1)="2",MID(R182,3,1)="3",MID(R182,3,1)="4",MID(R182,3,1)="5",MID(R182,3,1)="6",MID(R182,3,1)="7",MID(R182,3,1)="8",MID(R182,3,1)="9",MID(R182,3,1)="0")),VLOOKUP(R182,'証拠（WW特許）'!$B$2:$C$90,2,FALSE),"_"))</f>
        <v>_</v>
      </c>
      <c r="T182" s="588" t="str">
        <f>IF(OR(LEFT(R182)="特",LEFT(R182)="実"),VLOOKUP(R182,'証拠（JP特許）'!$B$2:$E$299,4,FALSE),"_")</f>
        <v>_</v>
      </c>
      <c r="U182" s="603"/>
      <c r="V182" s="704"/>
      <c r="W182" s="608" t="str">
        <f t="shared" si="13"/>
        <v/>
      </c>
      <c r="X182" s="604"/>
      <c r="Y182" s="604" t="str">
        <f t="shared" si="14"/>
        <v/>
      </c>
      <c r="Z182" s="91" t="str">
        <f ca="1">IF(OR(LEFT(R182)="特",LEFT(R182)="実",AND(OR(LEFT(R182,2)="US",LEFT(R182,2)="WO",LEFT(R182,2)="GB",LEFT(R182,2)="EP",LEFT(R182,2)="DE"),OR(MID(R182,3,1)="1",MID(R182,3,1)="2",MID(R182,3,1)="3",MID(R182,3,1)="4",MID(R182,3,1)="5",MID(R182,3,1)="6",MID(R182,3,1)="7",MID(R182,3,1)="8",MID(R182,3,1)="9",MID(R182,3,1)="0",))),IF(COUNTIF(INDIRECT("拒絶理由・拒絶査定・異議申立!"&amp;ADDRESS(MATCH(C182,拒絶理由・拒絶査定・異議申立!B$1:B$1000,0),3)&amp;":"&amp;ADDRESS(MATCH(C182,拒絶理由・拒絶査定・異議申立!B$1:B$1000,0),50)),R182)+COUNTIF(INDIRECT("拒絶理由・拒絶査定・異議申立!"&amp;ADDRESS(MATCH(C182,拒絶理由・拒絶査定・異議申立!B$1:B$1000,0),3)&amp;":"&amp;ADDRESS(MATCH(C182,拒絶理由・拒絶査定・異議申立!B$1:B$1000,0),50)),T182)&gt;0,"Yes","No"),"")</f>
        <v/>
      </c>
      <c r="AA182" s="92" t="str">
        <f ca="1">IF(OR(LEFT(R182)="特",LEFT(R182)="実",AND(OR(LEFT(R182,2)="US",LEFT(R182,2)="WO",LEFT(R182,2)="GB",LEFT(R182,2)="EP",LEFT(R182,2)="DE"),OR(MID(R182,3,1)="1",MID(R182,3,1)="2",MID(R182,3,1)="3",MID(R182,3,1)="4",MID(R182,3,1)="5",MID(R182,3,1)="6",MID(R182,3,1)="7",MID(R182,3,1)="8",MID(R182,3,1)="9",MID(R182,3,1)="0",))),IF(COUNTIF(INDIRECT("先行技術調査・登録査定!"&amp;ADDRESS(MATCH(C182,先行技術調査・登録査定!B$1:B$1000,0),3)&amp;":"&amp;ADDRESS(MATCH(C182,先行技術調査・登録査定!B$1:B$1000,0),49)),R182)+COUNTIF(INDIRECT("先行技術調査・登録査定!"&amp;ADDRESS(MATCH(C182,先行技術調査・登録査定!B$1:B$1000,0),3)&amp;":"&amp;ADDRESS(MATCH(C182,先行技術調査・登録査定!B$1:B$1000,0),49)),T182)&gt;0,"Yes","No"),"")</f>
        <v/>
      </c>
      <c r="AB182" s="169" t="str">
        <f t="shared" ca="1" si="15"/>
        <v/>
      </c>
      <c r="AC182" s="94" t="str">
        <f>IF(OR(LEFT(R182)="特",LEFT(R182)="実",AND(OR(LEFT(R182,2)="US",LEFT(R182,2)="WO",LEFT(R182,2)="GB",LEFT(R182,2)="EP",LEFT(R182,2)="DE"),OR(MID(R182,3,1)="1",MID(R182,3,1)="2",MID(R182,3,1)="3",MID(R182,3,1)="4",MID(R182,3,1)="5",MID(R182,3,1)="6",MID(R182,3,1)="7",MID(R182,3,1)="8",MID(R182,3,1)="9",MID(R182,3,1)="0",))),"",VLOOKUP($C182,非特許文献リスト!$A$2:$C$196,2,FALSE))</f>
        <v/>
      </c>
      <c r="AD182" s="95" t="str">
        <f>IF(OR(LEFT(R182)="特",LEFT(R182)="実",AND(OR(LEFT(R182,2)="US",LEFT(R182,2)="WO",LEFT(R182,2)="GB",LEFT(R182,2)="EP",LEFT(R182,2)="DE"),OR(MID(R182,3,1)="1",MID(R182,3,1)="2",MID(R182,3,1)="3",MID(R182,3,1)="4",MID(R182,3,1)="5",MID(R182,3,1)="6",MID(R182,3,1)="7",MID(R182,3,1)="8",MID(R182,3,1)="9",MID(R182,3,1)="0",))),"",VLOOKUP($C182,非特許文献リスト!$A$2:$C$196,3,FALSE))</f>
        <v/>
      </c>
      <c r="AE182" s="175" t="str">
        <f t="shared" si="12"/>
        <v/>
      </c>
      <c r="AF182" s="176" t="str">
        <f>IF(OR(LEFT(R182)="特",LEFT(R182)="実"),VLOOKUP(R182,'証拠（JP特許）'!$B$2:$AB$299,10,FALSE),IF(AND(OR(LEFT(R182,2)="US",LEFT(R182,2)="WO",LEFT(R182,2)="GB",LEFT(R182,2)="EP",LEFT(R182,2)="DE"),OR(MID(R182,3,1)="1",MID(R182,3,1)="2",MID(R182,3,1)="3",MID(R182,3,1)="4",MID(R182,3,1)="5",MID(R182,3,1)="6",MID(R182,3,1)="7",MID(R182,3,1)="8",MID(R182,3,1)="9",MID(R182,3,1)="0",)),VLOOKUP(R182,'証拠（WW特許）'!$B$2:$M$90,8,FALSE),""))</f>
        <v/>
      </c>
      <c r="AG182" s="176" t="str">
        <f>IF(OR(LEFT(R182)="特",LEFT(R182)="実"),VLOOKUP(R182,'証拠（JP特許）'!$B$2:$AB$299,26,FALSE),IF(AND(OR(LEFT(R182,2)="US",LEFT(R182,2)="WO",LEFT(R182,2)="GB",LEFT(R182,2)="EP",LEFT(R182,2)="DE"),OR(MID(R182,3,1)="1",MID(R182,3,1)="2",MID(R182,3,1)="3",MID(R182,3,1)="4",MID(R182,3,1)="5",MID(R182,3,1)="6",MID(R182,3,1)="7",MID(R182,3,1)="8",MID(R182,3,1)="9",MID(R182,3,1)="0",)),VLOOKUP(R182,'証拠（WW特許）'!$B$2:$M$90,12,FALSE),""))</f>
        <v/>
      </c>
      <c r="AH182" s="58" t="str">
        <f>IF(OR(LEFT(R182)="特",LEFT(R182)="実"),VLOOKUP(R182,'証拠（JP特許）'!$B$2:$X$299,20,FALSE),IF(AND(OR(LEFT(R182,2)="US",LEFT(R182,2)="WO",LEFT(R182,2)="GB",LEFT(R182,2)="EP",LEFT(R182,2)="DE"),OR(MID(R182,3,1)="1",MID(R182,3,1)="2",MID(R182,3,1)="3",MID(R182,3,1)="4",MID(R182,3,1)="5",MID(R182,3,1)="6",MID(R182,3,1)="7",MID(R182,3,1)="8",MID(R182,3,1)="9",MID(R182,3,1)="0",)),VLOOKUP(R182,'証拠（WW特許）'!$B$2:$U$90,20,FALSE),""))</f>
        <v/>
      </c>
      <c r="AI182" s="58" t="str">
        <f>IF(OR(LEFT(R182)="特",LEFT(R182)="実"),VLOOKUP(R182,'証拠（JP特許）'!$B$2:$X$299,21,FALSE),"")</f>
        <v/>
      </c>
      <c r="AJ182" s="58" t="str">
        <f>IF(OR(LEFT(R182)="特",LEFT(R182)="実"),VLOOKUP(R182,'証拠（JP特許）'!$B$2:$X$299,22,FALSE),"")</f>
        <v/>
      </c>
      <c r="AK182" s="59" t="str">
        <f>IF(OR(LEFT(R182)="特",LEFT(R182)="実"),VLOOKUP(R182,'証拠（JP特許）'!$B$2:$X$299,17,FALSE),IF(AND(OR(LEFT(R182,2)="US",LEFT(R182,2)="WO",LEFT(R182,2)="GB",LEFT(R182,2)="EP",LEFT(R182,2)="DE"),OR(MID(R182,3,1)="1",MID(R182,3,1)="2",MID(R182,3,1)="3",MID(R182,3,1)="4",MID(R182,3,1)="5",MID(R182,3,1)="6",MID(R182,3,1)="7",MID(R182,3,1)="8",MID(R182,3,1)="9",MID(R182,3,1)="0",)),VLOOKUP(R182,'証拠（WW特許）'!$B$2:$U$90,16,FALSE),""))</f>
        <v/>
      </c>
      <c r="AL182" s="58"/>
      <c r="AM182" s="58"/>
      <c r="AN182" s="58"/>
      <c r="AO182" s="58" t="str">
        <f ca="1">IF(OR(LEFT(R182)="特",LEFT(R182)="実",AND(OR(LEFT(R182,2)="US",LEFT(R182,2)="WO",LEFT(R182,2)="GB",LEFT(R182,2)="EP",LEFT(R182,2)="DE"),OR(MID(R182,3,1)="1",MID(R182,3,1)="2",MID(R182,3,1)="3",MID(R182,3,1)="4",MID(R182,3,1)="5",MID(R182,3,1)="6",MID(R182,3,1)="7",MID(R182,3,1)="8",MID(R182,3,1)="9",MID(R182,3,1)="0"))),IF(COUNTIF(INDIRECT("発明者引用!"&amp;ADDRESS(MATCH(C182,発明者引用!B$1:B$196,0),4)&amp;":"&amp;ADDRESS(MATCH(C182,発明者引用!B$1:B$196,0),17)),R182)+COUNTIF(INDIRECT("発明者引用!"&amp;ADDRESS(MATCH(C182,発明者引用!B$1:B$196,0),4)&amp;":"&amp;ADDRESS(MATCH(C182,発明者引用!B$1:B$196,0),17)),#REF!)+COUNTIF(INDIRECT("発明者引用!"&amp;ADDRESS(MATCH(C182,発明者引用!B$1:B$196,0),4)&amp;":"&amp;ADDRESS(MATCH(C182,発明者引用!B$1:B$196,0),17)),T182)&gt;0,"Yes","No"),"")</f>
        <v/>
      </c>
      <c r="AP182" s="58" t="str">
        <f ca="1">IF(OR(LEFT(R182)="特",LEFT(R182)="実",AND(OR(LEFT(R182,2)="US",LEFT(R182,2)="WO",LEFT(R182,2)="GB",LEFT(R182,2)="EP",LEFT(R182,2)="DE"),OR(MID(R182,3,1)="1",MID(R182,3,1)="2",MID(R182,3,1)="3",MID(R182,3,1)="4",MID(R182,3,1)="5",MID(R182,3,1)="6",MID(R182,3,1)="7",MID(R182,3,1)="8",MID(R182,3,1)="9",MID(R182,3,1)="0"))),IF(VLOOKUP(C182,ファミリ引用特許WO!$A$2:$B$241,2,FALSE)+VLOOKUP(C182,ファミリ引用文献WO!$A$2:$C$241,3,FALSE)=0,"ISR無し",IF(COUNTIF(INDIRECT("ファミリ引用特許WO!"&amp;ADDRESS(MATCH(C182,ファミリ引用特許WO!$A$2:$A$241,0),1)&amp;":"&amp;ADDRESS(MATCH(C182,ファミリ引用特許WO!$A$2:$A$241,0),19)),R182)+COUNTIF(INDIRECT("ファミリ引用特許WO!"&amp;ADDRESS(MATCH(C182,ファミリ引用特許WO!$A$2:$A$241,0),1)&amp;":"&amp;ADDRESS(MATCH(C182,ファミリ引用特許WO!$A$2:$A$241,0),19)),S182)+COUNTIF(INDIRECT("ファミリ引用特許WO!"&amp;ADDRESS(MATCH(C182,ファミリ引用特許WO!$A$2:$A$241,0),1)&amp;":"&amp;ADDRESS(MATCH(C182,ファミリ引用特許WO!$A$2:$A$241,0),19)),T182)+COUNTIF(INDIRECT("ファミリ引用特許WO!"&amp;ADDRESS(MATCH(C182,ファミリ引用特許WO!$A$2:$A$241,0),1)&amp;":"&amp;ADDRESS(MATCH(C182,ファミリ引用特許WO!$A$2:$A$241,0),19)),W182)+COUNTIF(INDIRECT("ファミリ引用特許WO!"&amp;ADDRESS(MATCH(C182,ファミリ引用特許WO!$A$2:$A$241,0),1)&amp;":"&amp;ADDRESS(MATCH(C182,ファミリ引用特許WO!$A$2:$A$241,0),19)),Y182)&gt;0,"Yes","No")),"")</f>
        <v/>
      </c>
      <c r="AQ182" s="55" t="str">
        <f ca="1">IF(OR(LEFT(R182)="特",LEFT(R182)="実",AND(OR(LEFT(R182,2)="US",LEFT(R182,2)="WO",LEFT(R182,2)="GB",LEFT(R182,2)="EP",LEFT(R182,2)="DE"),OR(MID(R182,3,1)="1",MID(R182,3,1)="2",MID(R182,3,1)="3",MID(R182,3,1)="4",MID(R182,3,1)="5",MID(R182,3,1)="6",MID(R182,3,1)="7",MID(R182,3,1)="8",MID(R182,3,1)="9",MID(R182,3,1)="0"))),IF(VLOOKUP(C182,'ファミリ引用特許表記修正（ex.A2→A）'!$A$2:$B$241,2,FALSE)=0,"family無し",IF(COUNTIF(INDIRECT("'ファミリ引用特許表記修正（ex.A2→A）'!"&amp;ADDRESS(MATCH(C182,'ファミリ引用特許表記修正（ex.A2→A）'!$A$2:$A$241,0),1)&amp;":"&amp;ADDRESS(MATCH(C182,'ファミリ引用特許表記修正（ex.A2→A）'!$A$2:$A$241,0),171)),R182)+COUNTIF(INDIRECT("'ファミリ引用特許表記修正（ex.A2→A）'!"&amp;ADDRESS(MATCH(C182,'ファミリ引用特許表記修正（ex.A2→A）'!$A$2:$A$241,0),1)&amp;":"&amp;ADDRESS(MATCH(C182,'ファミリ引用特許表記修正（ex.A2→A）'!$A$2:$A$241,0),171)),S182)+COUNTIF(INDIRECT("'ファミリ引用特許表記修正（ex.A2→A）'!"&amp;ADDRESS(MATCH(C182,'ファミリ引用特許表記修正（ex.A2→A）'!$A$2:$A$241,0),1)&amp;":"&amp;ADDRESS(MATCH(C182,'ファミリ引用特許表記修正（ex.A2→A）'!$A$2:$A$241,0),171)),T182)+COUNTIF(INDIRECT("'ファミリ引用特許表記修正（ex.A2→A）'!"&amp;ADDRESS(MATCH(C182,'ファミリ引用特許表記修正（ex.A2→A）'!$A$2:$A$241,0),1)&amp;":"&amp;ADDRESS(MATCH(C182,'ファミリ引用特許表記修正（ex.A2→A）'!$A$2:$A$241,0),171)),W182)+COUNTIF(INDIRECT("'ファミリ引用特許表記修正（ex.A2→A）'!"&amp;ADDRESS(MATCH(C182,'ファミリ引用特許表記修正（ex.A2→A）'!$A$2:$A$241,0),1)&amp;":"&amp;ADDRESS(MATCH(C182,'ファミリ引用特許表記修正（ex.A2→A）'!$A$2:$A$241,0),171)),Y182)&gt;0,"Yes","No")),"")</f>
        <v/>
      </c>
      <c r="AR182" s="193" t="str">
        <f>IF(OR(LEFT(R182)="特",LEFT(R182)="実",AND(OR(LEFT(R182,2)="US",LEFT(R182,2)="WO",LEFT(R182,2)="GB",LEFT(R182,2)="EP",LEFT(R182,2)="DE"),OR(MID(R182,3,1)="1",MID(R182,3,1)="2",MID(R182,3,1)="3",MID(R182,3,1)="4",MID(R182,3,1)="5",MID(R182,3,1)="6",MID(R182,3,1)="7",MID(R182,3,1)="8",MID(R182,3,1)="9",MID(R182,3,1)="0",))),"",VLOOKUP($C182,ファミリ発明者引用文献!A$3:B$235,2,FALSE))</f>
        <v>,,</v>
      </c>
      <c r="AS182" s="55" t="str">
        <f>VLOOKUP(C182,ファミリ引用文献WO!A$2:B$241,2,FALSE)</f>
        <v/>
      </c>
      <c r="AT182" s="58" t="str">
        <f>VLOOKUP(C182,ファミリ引用文献!A$3:B$242,2,FALSE)</f>
        <v/>
      </c>
      <c r="AU182" s="58" t="str">
        <f>VLOOKUP(C182,審判データ!AH$2:BT$379,39,FALSE)</f>
        <v xml:space="preserve"> </v>
      </c>
      <c r="AV182" s="62" t="str">
        <f ca="1">IF(INDIRECT("審判データ!"&amp;ADDRESS(MATCH(C182,審判データ!$AH$1:$AH$379,0),32))="早期審査の対象とする","早期審査","")</f>
        <v/>
      </c>
      <c r="AW182" s="665" t="str">
        <f t="shared" si="11"/>
        <v/>
      </c>
      <c r="AX182" s="666" t="str">
        <f>IF(LEFT(AE182,3)="日本特",IF(LEFT(C182)="特",VLOOKUP(C182,'本件、証拠文献テーマコード'!G$2:I$376,3,FALSE),VLOOKUP(C182,'本件、証拠文献テーマコード'!B$2:I$376,8,FALSE)),"")</f>
        <v/>
      </c>
      <c r="AY182" s="666" t="str">
        <f>IF(LEFT(AE182,3)="日本特",IF(OR(MID(R182,2,1)="開",MID(R182,2,1)="表",MID(R182,2,1)="登"),VLOOKUP(R182,'本件、証拠文献テーマコード'!C$2:I$379,7,FALSE),VLOOKUP(R182,'本件、証拠文献テーマコード'!G$2:I$379,3,FALSE)),"")</f>
        <v/>
      </c>
      <c r="AZ182" s="54"/>
    </row>
    <row r="183" spans="1:52" ht="27" x14ac:dyDescent="0.15">
      <c r="A183" s="848" t="s">
        <v>22652</v>
      </c>
      <c r="B183" s="586" t="str">
        <f ca="1">IF(A183="",B182,INDIRECT("審判データ!"&amp;ADDRESS(MATCH(A183,審判データ!$HC$1:$HC$379,0),20))&amp;" / "&amp;INDIRECT("審判データ!"&amp;ADDRESS(MATCH(A183,審判データ!$HC$1:$HC$379,0),21)))</f>
        <v>2012 / 29-2</v>
      </c>
      <c r="C183" s="675">
        <v>3962032</v>
      </c>
      <c r="D183" s="274" t="s">
        <v>2214</v>
      </c>
      <c r="E183" s="163" t="str">
        <f ca="1">INDIRECT("審判データ!"&amp;ADDRESS(MATCH(C183,審判データ!$AH$1:$AH$379,0),55))</f>
        <v>エナーテック株式会社</v>
      </c>
      <c r="F183" s="43" t="str">
        <f ca="1">INDIRECT("審判データ!"&amp;ADDRESS(MATCH(C183,審判データ!$AH$1:$AH$379,0),56))</f>
        <v>高橋　充</v>
      </c>
      <c r="G183" s="43" t="str">
        <f ca="1">INDIRECT("審判データ!"&amp;ADDRESS(MATCH(C183,審判データ!$AH$1:$AH$379,0),72))</f>
        <v xml:space="preserve"> </v>
      </c>
      <c r="H183" s="43" t="str">
        <f ca="1">INDIRECT("審判データ!"&amp;ADDRESS(MATCH(C183,審判データ!$AH$1:$AH$379,0),41))</f>
        <v>F24F 11/02;F24F  5/00;F24F  5/00    102;F24F 11/02    102;F24F 11/02    102</v>
      </c>
      <c r="I183" s="43" t="str">
        <f ca="1">INDIRECT("審判データ!"&amp;ADDRESS(MATCH(C183,審判データ!$AH$1:$AH$379,0),49))</f>
        <v>F24F   5/00@AFI(JP);F24F  11/02@AFI(JP)</v>
      </c>
      <c r="J183" s="43" t="str">
        <f ca="1">INDIRECT("審判データ!"&amp;ADDRESS(MATCH(C183,審判データ!$AH$1:$AH$379,0),51))</f>
        <v>F24F  5/00        K;F24F  5/00    102 C;F24F 11/02    102 U</v>
      </c>
      <c r="K183" s="43" t="str">
        <f ca="1">INDIRECT("審判データ!"&amp;ADDRESS(MATCH(C183,審判データ!$AH$1:$AH$379,0),53))</f>
        <v>3L060 AA03;3L060 EE41;3L260 BA41;3L260 FB57</v>
      </c>
      <c r="L183" s="961" t="s">
        <v>22653</v>
      </c>
      <c r="M183" s="963" t="s">
        <v>22324</v>
      </c>
      <c r="N183" s="965" t="s">
        <v>22654</v>
      </c>
      <c r="O183" s="967">
        <v>0</v>
      </c>
      <c r="P183" s="959" t="s">
        <v>22655</v>
      </c>
      <c r="Q183" s="703" t="s">
        <v>22631</v>
      </c>
      <c r="R183" s="588" t="s">
        <v>22656</v>
      </c>
      <c r="S183" s="591" t="str">
        <f>IF(OR(LEFT(R183)="特",LEFT(R183)="実"),VLOOKUP(R183,'証拠（JP特許）'!$B$2:$D$299,2,FALSE),IF(AND(OR(LEFT(R183,2)="US",LEFT(R183,2)="WO",LEFT(R183,2)="GB",LEFT(R183,2)="EP",LEFT(R183,2)="DE"),OR(MID(R183,3,1)="1",MID(R183,3,1)="2",MID(R183,3,1)="3",MID(R183,3,1)="4",MID(R183,3,1)="5",MID(R183,3,1)="6",MID(R183,3,1)="7",MID(R183,3,1)="8",MID(R183,3,1)="9",MID(R183,3,1)="0")),VLOOKUP(R183,'証拠（WW特許）'!$B$2:$C$90,2,FALSE),"_"))</f>
        <v>特願平8-213694</v>
      </c>
      <c r="T183" s="588" t="str">
        <f>IF(OR(LEFT(R183)="特",LEFT(R183)="実"),VLOOKUP(R183,'証拠（JP特許）'!$B$2:$E$299,4,FALSE),"_")</f>
        <v>JP3394655</v>
      </c>
      <c r="U183" s="603" t="s">
        <v>22389</v>
      </c>
      <c r="V183" s="704" t="s">
        <v>22623</v>
      </c>
      <c r="W183" s="608" t="str">
        <f t="shared" si="13"/>
        <v>JP1054573A</v>
      </c>
      <c r="X183" s="604"/>
      <c r="Y183" s="604" t="str">
        <f t="shared" si="14"/>
        <v>JP3394655B</v>
      </c>
      <c r="Z183" s="91" t="str">
        <f ca="1">IF(OR(LEFT(R183)="特",LEFT(R183)="実",AND(OR(LEFT(R183,2)="US",LEFT(R183,2)="WO",LEFT(R183,2)="GB",LEFT(R183,2)="EP",LEFT(R183,2)="DE"),OR(MID(R183,3,1)="1",MID(R183,3,1)="2",MID(R183,3,1)="3",MID(R183,3,1)="4",MID(R183,3,1)="5",MID(R183,3,1)="6",MID(R183,3,1)="7",MID(R183,3,1)="8",MID(R183,3,1)="9",MID(R183,3,1)="0",))),IF(COUNTIF(INDIRECT("拒絶理由・拒絶査定・異議申立!"&amp;ADDRESS(MATCH(C183,拒絶理由・拒絶査定・異議申立!B$1:B$1000,0),3)&amp;":"&amp;ADDRESS(MATCH(C183,拒絶理由・拒絶査定・異議申立!B$1:B$1000,0),50)),R183)+COUNTIF(INDIRECT("拒絶理由・拒絶査定・異議申立!"&amp;ADDRESS(MATCH(C183,拒絶理由・拒絶査定・異議申立!B$1:B$1000,0),3)&amp;":"&amp;ADDRESS(MATCH(C183,拒絶理由・拒絶査定・異議申立!B$1:B$1000,0),50)),T183)&gt;0,"Yes","No"),"")</f>
        <v>No</v>
      </c>
      <c r="AA183" s="92" t="str">
        <f ca="1">IF(OR(LEFT(R183)="特",LEFT(R183)="実",AND(OR(LEFT(R183,2)="US",LEFT(R183,2)="WO",LEFT(R183,2)="GB",LEFT(R183,2)="EP",LEFT(R183,2)="DE"),OR(MID(R183,3,1)="1",MID(R183,3,1)="2",MID(R183,3,1)="3",MID(R183,3,1)="4",MID(R183,3,1)="5",MID(R183,3,1)="6",MID(R183,3,1)="7",MID(R183,3,1)="8",MID(R183,3,1)="9",MID(R183,3,1)="0",))),IF(COUNTIF(INDIRECT("先行技術調査・登録査定!"&amp;ADDRESS(MATCH(C183,先行技術調査・登録査定!B$1:B$1000,0),3)&amp;":"&amp;ADDRESS(MATCH(C183,先行技術調査・登録査定!B$1:B$1000,0),49)),R183)+COUNTIF(INDIRECT("先行技術調査・登録査定!"&amp;ADDRESS(MATCH(C183,先行技術調査・登録査定!B$1:B$1000,0),3)&amp;":"&amp;ADDRESS(MATCH(C183,先行技術調査・登録査定!B$1:B$1000,0),49)),T183)&gt;0,"Yes","No"),"")</f>
        <v>No</v>
      </c>
      <c r="AB183" s="169" t="str">
        <f t="shared" ca="1" si="15"/>
        <v>Yes</v>
      </c>
      <c r="AC183" s="94" t="str">
        <f>IF(OR(LEFT(R183)="特",LEFT(R183)="実",AND(OR(LEFT(R183,2)="US",LEFT(R183,2)="WO",LEFT(R183,2)="GB",LEFT(R183,2)="EP",LEFT(R183,2)="DE"),OR(MID(R183,3,1)="1",MID(R183,3,1)="2",MID(R183,3,1)="3",MID(R183,3,1)="4",MID(R183,3,1)="5",MID(R183,3,1)="6",MID(R183,3,1)="7",MID(R183,3,1)="8",MID(R183,3,1)="9",MID(R183,3,1)="0",))),"",VLOOKUP($C183,非特許文献リスト!$A$2:$C$196,2,FALSE))</f>
        <v/>
      </c>
      <c r="AD183" s="95" t="str">
        <f>IF(OR(LEFT(R183)="特",LEFT(R183)="実",AND(OR(LEFT(R183,2)="US",LEFT(R183,2)="WO",LEFT(R183,2)="GB",LEFT(R183,2)="EP",LEFT(R183,2)="DE"),OR(MID(R183,3,1)="1",MID(R183,3,1)="2",MID(R183,3,1)="3",MID(R183,3,1)="4",MID(R183,3,1)="5",MID(R183,3,1)="6",MID(R183,3,1)="7",MID(R183,3,1)="8",MID(R183,3,1)="9",MID(R183,3,1)="0",))),"",VLOOKUP($C183,非特許文献リスト!$A$2:$C$196,3,FALSE))</f>
        <v/>
      </c>
      <c r="AE183" s="175" t="str">
        <f t="shared" si="12"/>
        <v>日本特許文献</v>
      </c>
      <c r="AF183" s="176" t="str">
        <f>IF(OR(LEFT(R183)="特",LEFT(R183)="実"),VLOOKUP(R183,'証拠（JP特許）'!$B$2:$AB$299,10,FALSE),IF(AND(OR(LEFT(R183,2)="US",LEFT(R183,2)="WO",LEFT(R183,2)="GB",LEFT(R183,2)="EP",LEFT(R183,2)="DE"),OR(MID(R183,3,1)="1",MID(R183,3,1)="2",MID(R183,3,1)="3",MID(R183,3,1)="4",MID(R183,3,1)="5",MID(R183,3,1)="6",MID(R183,3,1)="7",MID(R183,3,1)="8",MID(R183,3,1)="9",MID(R183,3,1)="0",)),VLOOKUP(R183,'証拠（WW特許）'!$B$2:$M$90,8,FALSE),""))</f>
        <v>住化プラステック株式会社</v>
      </c>
      <c r="AG183" s="176" t="str">
        <f>IF(OR(LEFT(R183)="特",LEFT(R183)="実"),VLOOKUP(R183,'証拠（JP特許）'!$B$2:$AB$299,26,FALSE),IF(AND(OR(LEFT(R183,2)="US",LEFT(R183,2)="WO",LEFT(R183,2)="GB",LEFT(R183,2)="EP",LEFT(R183,2)="DE"),OR(MID(R183,3,1)="1",MID(R183,3,1)="2",MID(R183,3,1)="3",MID(R183,3,1)="4",MID(R183,3,1)="5",MID(R183,3,1)="6",MID(R183,3,1)="7",MID(R183,3,1)="8",MID(R183,3,1)="9",MID(R183,3,1)="0",)),VLOOKUP(R183,'証拠（WW特許）'!$B$2:$M$90,12,FALSE),""))</f>
        <v>森　章,上本　茂雄,難波　康通</v>
      </c>
      <c r="AH183" s="58" t="str">
        <f>IF(OR(LEFT(R183)="特",LEFT(R183)="実"),VLOOKUP(R183,'証拠（JP特許）'!$B$2:$X$299,20,FALSE),IF(AND(OR(LEFT(R183,2)="US",LEFT(R183,2)="WO",LEFT(R183,2)="GB",LEFT(R183,2)="EP",LEFT(R183,2)="DE"),OR(MID(R183,3,1)="1",MID(R183,3,1)="2",MID(R183,3,1)="3",MID(R183,3,1)="4",MID(R183,3,1)="5",MID(R183,3,1)="6",MID(R183,3,1)="7",MID(R183,3,1)="8",MID(R183,3,1)="9",MID(R183,3,1)="0",)),VLOOKUP(R183,'証拠（WW特許）'!$B$2:$U$90,20,FALSE),""))</f>
        <v>F24H   7/02    (2006.01),F24D  11/00    (2006.01)</v>
      </c>
      <c r="AI183" s="58" t="str">
        <f>IF(OR(LEFT(R183)="特",LEFT(R183)="実"),VLOOKUP(R183,'証拠（JP特許）'!$B$2:$X$299,21,FALSE),"")</f>
        <v>F24H  7/02   602A,F24H  7/02   603A,F24D 11/00      A</v>
      </c>
      <c r="AJ183" s="58" t="str">
        <f>IF(OR(LEFT(R183)="特",LEFT(R183)="実"),VLOOKUP(R183,'証拠（JP特許）'!$B$2:$X$299,22,FALSE),"")</f>
        <v>3L071CC04,3L071CC05,3L071CD01,3L071CE01,3L071CF06,3L071CG00,3L071CH02,3L071CH05,3L071CH06,3L071CJ01</v>
      </c>
      <c r="AK183" s="59" t="str">
        <f>IF(OR(LEFT(R183)="特",LEFT(R183)="実"),VLOOKUP(R183,'証拠（JP特許）'!$B$2:$X$299,17,FALSE),IF(AND(OR(LEFT(R183,2)="US",LEFT(R183,2)="WO",LEFT(R183,2)="GB",LEFT(R183,2)="EP",LEFT(R183,2)="DE"),OR(MID(R183,3,1)="1",MID(R183,3,1)="2",MID(R183,3,1)="3",MID(R183,3,1)="4",MID(R183,3,1)="5",MID(R183,3,1)="6",MID(R183,3,1)="7",MID(R183,3,1)="8",MID(R183,3,1)="9",MID(R183,3,1)="0",)),VLOOKUP(R183,'証拠（WW特許）'!$B$2:$U$90,16,FALSE),""))</f>
        <v>1998.02.24</v>
      </c>
      <c r="AL183" s="58"/>
      <c r="AM183" s="58" t="s">
        <v>95</v>
      </c>
      <c r="AN183" s="58" t="s">
        <v>95</v>
      </c>
      <c r="AO183" s="58" t="str">
        <f ca="1">IF(OR(LEFT(R183)="特",LEFT(R183)="実",AND(OR(LEFT(R183,2)="US",LEFT(R183,2)="WO",LEFT(R183,2)="GB",LEFT(R183,2)="EP",LEFT(R183,2)="DE"),OR(MID(R183,3,1)="1",MID(R183,3,1)="2",MID(R183,3,1)="3",MID(R183,3,1)="4",MID(R183,3,1)="5",MID(R183,3,1)="6",MID(R183,3,1)="7",MID(R183,3,1)="8",MID(R183,3,1)="9",MID(R183,3,1)="0"))),IF(COUNTIF(INDIRECT("発明者引用!"&amp;ADDRESS(MATCH(C183,発明者引用!B$1:B$196,0),4)&amp;":"&amp;ADDRESS(MATCH(C183,発明者引用!B$1:B$196,0),17)),R183)+COUNTIF(INDIRECT("発明者引用!"&amp;ADDRESS(MATCH(C183,発明者引用!B$1:B$196,0),4)&amp;":"&amp;ADDRESS(MATCH(C183,発明者引用!B$1:B$196,0),17)),#REF!)+COUNTIF(INDIRECT("発明者引用!"&amp;ADDRESS(MATCH(C183,発明者引用!B$1:B$196,0),4)&amp;":"&amp;ADDRESS(MATCH(C183,発明者引用!B$1:B$196,0),17)),T183)&gt;0,"Yes","No"),"")</f>
        <v>No</v>
      </c>
      <c r="AP183" s="58" t="str">
        <f ca="1">IF(OR(LEFT(R183)="特",LEFT(R183)="実",AND(OR(LEFT(R183,2)="US",LEFT(R183,2)="WO",LEFT(R183,2)="GB",LEFT(R183,2)="EP",LEFT(R183,2)="DE"),OR(MID(R183,3,1)="1",MID(R183,3,1)="2",MID(R183,3,1)="3",MID(R183,3,1)="4",MID(R183,3,1)="5",MID(R183,3,1)="6",MID(R183,3,1)="7",MID(R183,3,1)="8",MID(R183,3,1)="9",MID(R183,3,1)="0"))),IF(VLOOKUP(C183,ファミリ引用特許WO!$A$2:$B$241,2,FALSE)+VLOOKUP(C183,ファミリ引用文献WO!$A$2:$C$241,3,FALSE)=0,"ISR無し",IF(COUNTIF(INDIRECT("ファミリ引用特許WO!"&amp;ADDRESS(MATCH(C183,ファミリ引用特許WO!$A$2:$A$241,0),1)&amp;":"&amp;ADDRESS(MATCH(C183,ファミリ引用特許WO!$A$2:$A$241,0),19)),R183)+COUNTIF(INDIRECT("ファミリ引用特許WO!"&amp;ADDRESS(MATCH(C183,ファミリ引用特許WO!$A$2:$A$241,0),1)&amp;":"&amp;ADDRESS(MATCH(C183,ファミリ引用特許WO!$A$2:$A$241,0),19)),S183)+COUNTIF(INDIRECT("ファミリ引用特許WO!"&amp;ADDRESS(MATCH(C183,ファミリ引用特許WO!$A$2:$A$241,0),1)&amp;":"&amp;ADDRESS(MATCH(C183,ファミリ引用特許WO!$A$2:$A$241,0),19)),T183)+COUNTIF(INDIRECT("ファミリ引用特許WO!"&amp;ADDRESS(MATCH(C183,ファミリ引用特許WO!$A$2:$A$241,0),1)&amp;":"&amp;ADDRESS(MATCH(C183,ファミリ引用特許WO!$A$2:$A$241,0),19)),W183)+COUNTIF(INDIRECT("ファミリ引用特許WO!"&amp;ADDRESS(MATCH(C183,ファミリ引用特許WO!$A$2:$A$241,0),1)&amp;":"&amp;ADDRESS(MATCH(C183,ファミリ引用特許WO!$A$2:$A$241,0),19)),Y183)&gt;0,"Yes","No")),"")</f>
        <v>ISR無し</v>
      </c>
      <c r="AQ183" s="55" t="str">
        <f ca="1">IF(OR(LEFT(R183)="特",LEFT(R183)="実",AND(OR(LEFT(R183,2)="US",LEFT(R183,2)="WO",LEFT(R183,2)="GB",LEFT(R183,2)="EP",LEFT(R183,2)="DE"),OR(MID(R183,3,1)="1",MID(R183,3,1)="2",MID(R183,3,1)="3",MID(R183,3,1)="4",MID(R183,3,1)="5",MID(R183,3,1)="6",MID(R183,3,1)="7",MID(R183,3,1)="8",MID(R183,3,1)="9",MID(R183,3,1)="0"))),IF(VLOOKUP(C183,'ファミリ引用特許表記修正（ex.A2→A）'!$A$2:$B$241,2,FALSE)=0,"family無し",IF(COUNTIF(INDIRECT("'ファミリ引用特許表記修正（ex.A2→A）'!"&amp;ADDRESS(MATCH(C183,'ファミリ引用特許表記修正（ex.A2→A）'!$A$2:$A$241,0),1)&amp;":"&amp;ADDRESS(MATCH(C183,'ファミリ引用特許表記修正（ex.A2→A）'!$A$2:$A$241,0),171)),R183)+COUNTIF(INDIRECT("'ファミリ引用特許表記修正（ex.A2→A）'!"&amp;ADDRESS(MATCH(C183,'ファミリ引用特許表記修正（ex.A2→A）'!$A$2:$A$241,0),1)&amp;":"&amp;ADDRESS(MATCH(C183,'ファミリ引用特許表記修正（ex.A2→A）'!$A$2:$A$241,0),171)),S183)+COUNTIF(INDIRECT("'ファミリ引用特許表記修正（ex.A2→A）'!"&amp;ADDRESS(MATCH(C183,'ファミリ引用特許表記修正（ex.A2→A）'!$A$2:$A$241,0),1)&amp;":"&amp;ADDRESS(MATCH(C183,'ファミリ引用特許表記修正（ex.A2→A）'!$A$2:$A$241,0),171)),T183)+COUNTIF(INDIRECT("'ファミリ引用特許表記修正（ex.A2→A）'!"&amp;ADDRESS(MATCH(C183,'ファミリ引用特許表記修正（ex.A2→A）'!$A$2:$A$241,0),1)&amp;":"&amp;ADDRESS(MATCH(C183,'ファミリ引用特許表記修正（ex.A2→A）'!$A$2:$A$241,0),171)),W183)+COUNTIF(INDIRECT("'ファミリ引用特許表記修正（ex.A2→A）'!"&amp;ADDRESS(MATCH(C183,'ファミリ引用特許表記修正（ex.A2→A）'!$A$2:$A$241,0),1)&amp;":"&amp;ADDRESS(MATCH(C183,'ファミリ引用特許表記修正（ex.A2→A）'!$A$2:$A$241,0),171)),Y183)&gt;0,"Yes","No")),"")</f>
        <v>No</v>
      </c>
      <c r="AR183" s="58" t="str">
        <f>IF(OR(LEFT(R183)="特",LEFT(R183)="実",AND(OR(LEFT(R183,2)="US",LEFT(R183,2)="WO",LEFT(R183,2)="GB",LEFT(R183,2)="EP",LEFT(R183,2)="DE"),OR(MID(R183,3,1)="1",MID(R183,3,1)="2",MID(R183,3,1)="3",MID(R183,3,1)="4",MID(R183,3,1)="5",MID(R183,3,1)="6",MID(R183,3,1)="7",MID(R183,3,1)="8",MID(R183,3,1)="9",MID(R183,3,1)="0",))),"",VLOOKUP($C183,ファミリ発明者引用文献!A$3:B$235,2,FALSE))</f>
        <v/>
      </c>
      <c r="AS183" s="55" t="str">
        <f>VLOOKUP(C183,ファミリ引用文献WO!A$2:B$241,2,FALSE)</f>
        <v/>
      </c>
      <c r="AT183" s="58" t="str">
        <f>VLOOKUP(C183,ファミリ引用文献!A$3:B$242,2,FALSE)</f>
        <v/>
      </c>
      <c r="AU183" s="58" t="str">
        <f>VLOOKUP(C183,審判データ!AH$2:BT$379,39,FALSE)</f>
        <v xml:space="preserve"> </v>
      </c>
      <c r="AV183" s="62" t="str">
        <f ca="1">IF(INDIRECT("審判データ!"&amp;ADDRESS(MATCH(C183,審判データ!$AH$1:$AH$379,0),32))="早期審査の対象とする","早期審査","")</f>
        <v/>
      </c>
      <c r="AW183" s="665" t="str">
        <f t="shared" si="11"/>
        <v>不一致</v>
      </c>
      <c r="AX183" s="666" t="str">
        <f>IF(LEFT(AE183,3)="日本特",IF(LEFT(C183)="特",VLOOKUP(C183,'本件、証拠文献テーマコード'!G$2:I$376,3,FALSE),VLOOKUP(C183,'本件、証拠文献テーマコード'!B$2:I$376,8,FALSE)),"")</f>
        <v>3L054,3L060,3L260</v>
      </c>
      <c r="AY183" s="666" t="str">
        <f>IF(LEFT(AE183,3)="日本特",IF(OR(MID(R183,2,1)="開",MID(R183,2,1)="表",MID(R183,2,1)="登"),VLOOKUP(R183,'本件、証拠文献テーマコード'!C$2:I$379,7,FALSE),VLOOKUP(R183,'本件、証拠文献テーマコード'!G$2:I$379,3,FALSE)),"")</f>
        <v>3L035,3L071</v>
      </c>
      <c r="AZ183" s="54"/>
    </row>
    <row r="184" spans="1:52" ht="40.5" x14ac:dyDescent="0.15">
      <c r="A184" s="856"/>
      <c r="B184" s="586" t="str">
        <f ca="1">IF(A184="",B183,INDIRECT("審判データ!"&amp;ADDRESS(MATCH(A184,審判データ!$HC$1:$HC$379,0),20))&amp;" / "&amp;INDIRECT("審判データ!"&amp;ADDRESS(MATCH(A184,審判データ!$HC$1:$HC$379,0),21)))</f>
        <v>2012 / 29-2</v>
      </c>
      <c r="C184" s="692">
        <v>3962032</v>
      </c>
      <c r="D184" s="320" t="s">
        <v>2214</v>
      </c>
      <c r="E184" s="163" t="str">
        <f ca="1">INDIRECT("審判データ!"&amp;ADDRESS(MATCH(C184,審判データ!$AH$1:$AH$379,0),55))</f>
        <v>エナーテック株式会社</v>
      </c>
      <c r="F184" s="43" t="str">
        <f ca="1">INDIRECT("審判データ!"&amp;ADDRESS(MATCH(C184,審判データ!$AH$1:$AH$379,0),56))</f>
        <v>高橋　充</v>
      </c>
      <c r="G184" s="43" t="str">
        <f ca="1">INDIRECT("審判データ!"&amp;ADDRESS(MATCH(C184,審判データ!$AH$1:$AH$379,0),72))</f>
        <v xml:space="preserve"> </v>
      </c>
      <c r="H184" s="43" t="str">
        <f ca="1">INDIRECT("審判データ!"&amp;ADDRESS(MATCH(C184,審判データ!$AH$1:$AH$379,0),41))</f>
        <v>F24F 11/02;F24F  5/00;F24F  5/00    102;F24F 11/02    102;F24F 11/02    102</v>
      </c>
      <c r="I184" s="43" t="str">
        <f ca="1">INDIRECT("審判データ!"&amp;ADDRESS(MATCH(C184,審判データ!$AH$1:$AH$379,0),49))</f>
        <v>F24F   5/00@AFI(JP);F24F  11/02@AFI(JP)</v>
      </c>
      <c r="J184" s="43" t="str">
        <f ca="1">INDIRECT("審判データ!"&amp;ADDRESS(MATCH(C184,審判データ!$AH$1:$AH$379,0),51))</f>
        <v>F24F  5/00        K;F24F  5/00    102 C;F24F 11/02    102 U</v>
      </c>
      <c r="K184" s="43" t="str">
        <f ca="1">INDIRECT("審判データ!"&amp;ADDRESS(MATCH(C184,審判データ!$AH$1:$AH$379,0),53))</f>
        <v>3L060 AA03;3L060 EE41;3L260 BA41;3L260 FB57</v>
      </c>
      <c r="L184" s="1069"/>
      <c r="M184" s="1070"/>
      <c r="N184" s="1071"/>
      <c r="O184" s="974"/>
      <c r="P184" s="976"/>
      <c r="Q184" s="703" t="s">
        <v>22362</v>
      </c>
      <c r="R184" s="588" t="s">
        <v>22657</v>
      </c>
      <c r="S184" s="591" t="str">
        <f>IF(OR(LEFT(R184)="特",LEFT(R184)="実"),VLOOKUP(R184,'証拠（JP特許）'!$B$2:$D$299,2,FALSE),IF(AND(OR(LEFT(R184,2)="US",LEFT(R184,2)="WO",LEFT(R184,2)="GB",LEFT(R184,2)="EP",LEFT(R184,2)="DE"),OR(MID(R184,3,1)="1",MID(R184,3,1)="2",MID(R184,3,1)="3",MID(R184,3,1)="4",MID(R184,3,1)="5",MID(R184,3,1)="6",MID(R184,3,1)="7",MID(R184,3,1)="8",MID(R184,3,1)="9",MID(R184,3,1)="0")),VLOOKUP(R184,'証拠（WW特許）'!$B$2:$C$90,2,FALSE),"_"))</f>
        <v>特願2000-191216</v>
      </c>
      <c r="T184" s="588" t="str">
        <f>IF(OR(LEFT(R184)="特",LEFT(R184)="実"),VLOOKUP(R184,'証拠（JP特許）'!$B$2:$E$299,4,FALSE),"_")</f>
        <v>_</v>
      </c>
      <c r="U184" s="603" t="s">
        <v>22389</v>
      </c>
      <c r="V184" s="704" t="s">
        <v>22625</v>
      </c>
      <c r="W184" s="608" t="str">
        <f t="shared" si="13"/>
        <v>JP200213823A</v>
      </c>
      <c r="X184" s="604"/>
      <c r="Y184" s="604" t="str">
        <f t="shared" si="14"/>
        <v/>
      </c>
      <c r="Z184" s="91" t="str">
        <f ca="1">IF(OR(LEFT(R184)="特",LEFT(R184)="実",AND(OR(LEFT(R184,2)="US",LEFT(R184,2)="WO",LEFT(R184,2)="GB",LEFT(R184,2)="EP",LEFT(R184,2)="DE"),OR(MID(R184,3,1)="1",MID(R184,3,1)="2",MID(R184,3,1)="3",MID(R184,3,1)="4",MID(R184,3,1)="5",MID(R184,3,1)="6",MID(R184,3,1)="7",MID(R184,3,1)="8",MID(R184,3,1)="9",MID(R184,3,1)="0",))),IF(COUNTIF(INDIRECT("拒絶理由・拒絶査定・異議申立!"&amp;ADDRESS(MATCH(C184,拒絶理由・拒絶査定・異議申立!B$1:B$1000,0),3)&amp;":"&amp;ADDRESS(MATCH(C184,拒絶理由・拒絶査定・異議申立!B$1:B$1000,0),50)),R184)+COUNTIF(INDIRECT("拒絶理由・拒絶査定・異議申立!"&amp;ADDRESS(MATCH(C184,拒絶理由・拒絶査定・異議申立!B$1:B$1000,0),3)&amp;":"&amp;ADDRESS(MATCH(C184,拒絶理由・拒絶査定・異議申立!B$1:B$1000,0),50)),T184)&gt;0,"Yes","No"),"")</f>
        <v>Yes</v>
      </c>
      <c r="AA184" s="92" t="str">
        <f ca="1">IF(OR(LEFT(R184)="特",LEFT(R184)="実",AND(OR(LEFT(R184,2)="US",LEFT(R184,2)="WO",LEFT(R184,2)="GB",LEFT(R184,2)="EP",LEFT(R184,2)="DE"),OR(MID(R184,3,1)="1",MID(R184,3,1)="2",MID(R184,3,1)="3",MID(R184,3,1)="4",MID(R184,3,1)="5",MID(R184,3,1)="6",MID(R184,3,1)="7",MID(R184,3,1)="8",MID(R184,3,1)="9",MID(R184,3,1)="0",))),IF(COUNTIF(INDIRECT("先行技術調査・登録査定!"&amp;ADDRESS(MATCH(C184,先行技術調査・登録査定!B$1:B$1000,0),3)&amp;":"&amp;ADDRESS(MATCH(C184,先行技術調査・登録査定!B$1:B$1000,0),49)),R184)+COUNTIF(INDIRECT("先行技術調査・登録査定!"&amp;ADDRESS(MATCH(C184,先行技術調査・登録査定!B$1:B$1000,0),3)&amp;":"&amp;ADDRESS(MATCH(C184,先行技術調査・登録査定!B$1:B$1000,0),49)),T184)&gt;0,"Yes","No"),"")</f>
        <v>Yes</v>
      </c>
      <c r="AB184" s="169" t="str">
        <f t="shared" ca="1" si="15"/>
        <v>No</v>
      </c>
      <c r="AC184" s="94" t="str">
        <f>IF(OR(LEFT(R184)="特",LEFT(R184)="実",AND(OR(LEFT(R184,2)="US",LEFT(R184,2)="WO",LEFT(R184,2)="GB",LEFT(R184,2)="EP",LEFT(R184,2)="DE"),OR(MID(R184,3,1)="1",MID(R184,3,1)="2",MID(R184,3,1)="3",MID(R184,3,1)="4",MID(R184,3,1)="5",MID(R184,3,1)="6",MID(R184,3,1)="7",MID(R184,3,1)="8",MID(R184,3,1)="9",MID(R184,3,1)="0",))),"",VLOOKUP($C184,非特許文献リスト!$A$2:$C$196,2,FALSE))</f>
        <v/>
      </c>
      <c r="AD184" s="95" t="str">
        <f>IF(OR(LEFT(R184)="特",LEFT(R184)="実",AND(OR(LEFT(R184,2)="US",LEFT(R184,2)="WO",LEFT(R184,2)="GB",LEFT(R184,2)="EP",LEFT(R184,2)="DE"),OR(MID(R184,3,1)="1",MID(R184,3,1)="2",MID(R184,3,1)="3",MID(R184,3,1)="4",MID(R184,3,1)="5",MID(R184,3,1)="6",MID(R184,3,1)="7",MID(R184,3,1)="8",MID(R184,3,1)="9",MID(R184,3,1)="0",))),"",VLOOKUP($C184,非特許文献リスト!$A$2:$C$196,3,FALSE))</f>
        <v/>
      </c>
      <c r="AE184" s="175" t="str">
        <f t="shared" si="12"/>
        <v>日本特許文献</v>
      </c>
      <c r="AF184" s="176" t="str">
        <f>IF(OR(LEFT(R184)="特",LEFT(R184)="実"),VLOOKUP(R184,'証拠（JP特許）'!$B$2:$AB$299,10,FALSE),IF(AND(OR(LEFT(R184,2)="US",LEFT(R184,2)="WO",LEFT(R184,2)="GB",LEFT(R184,2)="EP",LEFT(R184,2)="DE"),OR(MID(R184,3,1)="1",MID(R184,3,1)="2",MID(R184,3,1)="3",MID(R184,3,1)="4",MID(R184,3,1)="5",MID(R184,3,1)="6",MID(R184,3,1)="7",MID(R184,3,1)="8",MID(R184,3,1)="9",MID(R184,3,1)="0",)),VLOOKUP(R184,'証拠（WW特許）'!$B$2:$M$90,8,FALSE),""))</f>
        <v>エナジーサポート株式会社</v>
      </c>
      <c r="AG184" s="176" t="str">
        <f>IF(OR(LEFT(R184)="特",LEFT(R184)="実"),VLOOKUP(R184,'証拠（JP特許）'!$B$2:$AB$299,26,FALSE),IF(AND(OR(LEFT(R184,2)="US",LEFT(R184,2)="WO",LEFT(R184,2)="GB",LEFT(R184,2)="EP",LEFT(R184,2)="DE"),OR(MID(R184,3,1)="1",MID(R184,3,1)="2",MID(R184,3,1)="3",MID(R184,3,1)="4",MID(R184,3,1)="5",MID(R184,3,1)="6",MID(R184,3,1)="7",MID(R184,3,1)="8",MID(R184,3,1)="9",MID(R184,3,1)="0",)),VLOOKUP(R184,'証拠（WW特許）'!$B$2:$M$90,12,FALSE),""))</f>
        <v>長尾　渉,柳瀬　育彦</v>
      </c>
      <c r="AH184" s="58" t="str">
        <f>IF(OR(LEFT(R184)="特",LEFT(R184)="実"),VLOOKUP(R184,'証拠（JP特許）'!$B$2:$X$299,20,FALSE),IF(AND(OR(LEFT(R184,2)="US",LEFT(R184,2)="WO",LEFT(R184,2)="GB",LEFT(R184,2)="EP",LEFT(R184,2)="DE"),OR(MID(R184,3,1)="1",MID(R184,3,1)="2",MID(R184,3,1)="3",MID(R184,3,1)="4",MID(R184,3,1)="5",MID(R184,3,1)="6",MID(R184,3,1)="7",MID(R184,3,1)="8",MID(R184,3,1)="9",MID(R184,3,1)="0",)),VLOOKUP(R184,'証拠（WW特許）'!$B$2:$U$90,20,FALSE),""))</f>
        <v>F24H   7/02    (2006.01)</v>
      </c>
      <c r="AI184" s="58" t="str">
        <f>IF(OR(LEFT(R184)="特",LEFT(R184)="実"),VLOOKUP(R184,'証拠（JP特許）'!$B$2:$X$299,21,FALSE),"")</f>
        <v>F24H  7/02   603A,F24H  7/02   601A</v>
      </c>
      <c r="AJ184" s="58">
        <f>IF(OR(LEFT(R184)="特",LEFT(R184)="実"),VLOOKUP(R184,'証拠（JP特許）'!$B$2:$X$299,22,FALSE),"")</f>
        <v>0</v>
      </c>
      <c r="AK184" s="59" t="str">
        <f>IF(OR(LEFT(R184)="特",LEFT(R184)="実"),VLOOKUP(R184,'証拠（JP特許）'!$B$2:$X$299,17,FALSE),IF(AND(OR(LEFT(R184,2)="US",LEFT(R184,2)="WO",LEFT(R184,2)="GB",LEFT(R184,2)="EP",LEFT(R184,2)="DE"),OR(MID(R184,3,1)="1",MID(R184,3,1)="2",MID(R184,3,1)="3",MID(R184,3,1)="4",MID(R184,3,1)="5",MID(R184,3,1)="6",MID(R184,3,1)="7",MID(R184,3,1)="8",MID(R184,3,1)="9",MID(R184,3,1)="0",)),VLOOKUP(R184,'証拠（WW特許）'!$B$2:$U$90,16,FALSE),""))</f>
        <v>2002.01.18</v>
      </c>
      <c r="AL184" s="58"/>
      <c r="AM184" s="58" t="s">
        <v>95</v>
      </c>
      <c r="AN184" s="58" t="s">
        <v>95</v>
      </c>
      <c r="AO184" s="58" t="str">
        <f ca="1">IF(OR(LEFT(R184)="特",LEFT(R184)="実",AND(OR(LEFT(R184,2)="US",LEFT(R184,2)="WO",LEFT(R184,2)="GB",LEFT(R184,2)="EP",LEFT(R184,2)="DE"),OR(MID(R184,3,1)="1",MID(R184,3,1)="2",MID(R184,3,1)="3",MID(R184,3,1)="4",MID(R184,3,1)="5",MID(R184,3,1)="6",MID(R184,3,1)="7",MID(R184,3,1)="8",MID(R184,3,1)="9",MID(R184,3,1)="0"))),IF(COUNTIF(INDIRECT("発明者引用!"&amp;ADDRESS(MATCH(C184,発明者引用!B$1:B$196,0),4)&amp;":"&amp;ADDRESS(MATCH(C184,発明者引用!B$1:B$196,0),17)),R184)+COUNTIF(INDIRECT("発明者引用!"&amp;ADDRESS(MATCH(C184,発明者引用!B$1:B$196,0),4)&amp;":"&amp;ADDRESS(MATCH(C184,発明者引用!B$1:B$196,0),17)),#REF!)+COUNTIF(INDIRECT("発明者引用!"&amp;ADDRESS(MATCH(C184,発明者引用!B$1:B$196,0),4)&amp;":"&amp;ADDRESS(MATCH(C184,発明者引用!B$1:B$196,0),17)),T184)&gt;0,"Yes","No"),"")</f>
        <v>No</v>
      </c>
      <c r="AP184" s="58" t="str">
        <f ca="1">IF(OR(LEFT(R184)="特",LEFT(R184)="実",AND(OR(LEFT(R184,2)="US",LEFT(R184,2)="WO",LEFT(R184,2)="GB",LEFT(R184,2)="EP",LEFT(R184,2)="DE"),OR(MID(R184,3,1)="1",MID(R184,3,1)="2",MID(R184,3,1)="3",MID(R184,3,1)="4",MID(R184,3,1)="5",MID(R184,3,1)="6",MID(R184,3,1)="7",MID(R184,3,1)="8",MID(R184,3,1)="9",MID(R184,3,1)="0"))),IF(VLOOKUP(C184,ファミリ引用特許WO!$A$2:$B$241,2,FALSE)+VLOOKUP(C184,ファミリ引用文献WO!$A$2:$C$241,3,FALSE)=0,"ISR無し",IF(COUNTIF(INDIRECT("ファミリ引用特許WO!"&amp;ADDRESS(MATCH(C184,ファミリ引用特許WO!$A$2:$A$241,0),1)&amp;":"&amp;ADDRESS(MATCH(C184,ファミリ引用特許WO!$A$2:$A$241,0),19)),R184)+COUNTIF(INDIRECT("ファミリ引用特許WO!"&amp;ADDRESS(MATCH(C184,ファミリ引用特許WO!$A$2:$A$241,0),1)&amp;":"&amp;ADDRESS(MATCH(C184,ファミリ引用特許WO!$A$2:$A$241,0),19)),S184)+COUNTIF(INDIRECT("ファミリ引用特許WO!"&amp;ADDRESS(MATCH(C184,ファミリ引用特許WO!$A$2:$A$241,0),1)&amp;":"&amp;ADDRESS(MATCH(C184,ファミリ引用特許WO!$A$2:$A$241,0),19)),T184)+COUNTIF(INDIRECT("ファミリ引用特許WO!"&amp;ADDRESS(MATCH(C184,ファミリ引用特許WO!$A$2:$A$241,0),1)&amp;":"&amp;ADDRESS(MATCH(C184,ファミリ引用特許WO!$A$2:$A$241,0),19)),W184)+COUNTIF(INDIRECT("ファミリ引用特許WO!"&amp;ADDRESS(MATCH(C184,ファミリ引用特許WO!$A$2:$A$241,0),1)&amp;":"&amp;ADDRESS(MATCH(C184,ファミリ引用特許WO!$A$2:$A$241,0),19)),Y184)&gt;0,"Yes","No")),"")</f>
        <v>ISR無し</v>
      </c>
      <c r="AQ184" s="55" t="str">
        <f ca="1">IF(OR(LEFT(R184)="特",LEFT(R184)="実",AND(OR(LEFT(R184,2)="US",LEFT(R184,2)="WO",LEFT(R184,2)="GB",LEFT(R184,2)="EP",LEFT(R184,2)="DE"),OR(MID(R184,3,1)="1",MID(R184,3,1)="2",MID(R184,3,1)="3",MID(R184,3,1)="4",MID(R184,3,1)="5",MID(R184,3,1)="6",MID(R184,3,1)="7",MID(R184,3,1)="8",MID(R184,3,1)="9",MID(R184,3,1)="0"))),IF(VLOOKUP(C184,'ファミリ引用特許表記修正（ex.A2→A）'!$A$2:$B$241,2,FALSE)=0,"family無し",IF(COUNTIF(INDIRECT("'ファミリ引用特許表記修正（ex.A2→A）'!"&amp;ADDRESS(MATCH(C184,'ファミリ引用特許表記修正（ex.A2→A）'!$A$2:$A$241,0),1)&amp;":"&amp;ADDRESS(MATCH(C184,'ファミリ引用特許表記修正（ex.A2→A）'!$A$2:$A$241,0),171)),R184)+COUNTIF(INDIRECT("'ファミリ引用特許表記修正（ex.A2→A）'!"&amp;ADDRESS(MATCH(C184,'ファミリ引用特許表記修正（ex.A2→A）'!$A$2:$A$241,0),1)&amp;":"&amp;ADDRESS(MATCH(C184,'ファミリ引用特許表記修正（ex.A2→A）'!$A$2:$A$241,0),171)),S184)+COUNTIF(INDIRECT("'ファミリ引用特許表記修正（ex.A2→A）'!"&amp;ADDRESS(MATCH(C184,'ファミリ引用特許表記修正（ex.A2→A）'!$A$2:$A$241,0),1)&amp;":"&amp;ADDRESS(MATCH(C184,'ファミリ引用特許表記修正（ex.A2→A）'!$A$2:$A$241,0),171)),T184)+COUNTIF(INDIRECT("'ファミリ引用特許表記修正（ex.A2→A）'!"&amp;ADDRESS(MATCH(C184,'ファミリ引用特許表記修正（ex.A2→A）'!$A$2:$A$241,0),1)&amp;":"&amp;ADDRESS(MATCH(C184,'ファミリ引用特許表記修正（ex.A2→A）'!$A$2:$A$241,0),171)),W184)+COUNTIF(INDIRECT("'ファミリ引用特許表記修正（ex.A2→A）'!"&amp;ADDRESS(MATCH(C184,'ファミリ引用特許表記修正（ex.A2→A）'!$A$2:$A$241,0),1)&amp;":"&amp;ADDRESS(MATCH(C184,'ファミリ引用特許表記修正（ex.A2→A）'!$A$2:$A$241,0),171)),Y184)&gt;0,"Yes","No")),"")</f>
        <v>Yes</v>
      </c>
      <c r="AR184" s="58" t="str">
        <f>IF(OR(LEFT(R184)="特",LEFT(R184)="実",AND(OR(LEFT(R184,2)="US",LEFT(R184,2)="WO",LEFT(R184,2)="GB",LEFT(R184,2)="EP",LEFT(R184,2)="DE"),OR(MID(R184,3,1)="1",MID(R184,3,1)="2",MID(R184,3,1)="3",MID(R184,3,1)="4",MID(R184,3,1)="5",MID(R184,3,1)="6",MID(R184,3,1)="7",MID(R184,3,1)="8",MID(R184,3,1)="9",MID(R184,3,1)="0",))),"",VLOOKUP($C184,ファミリ発明者引用文献!A$3:B$235,2,FALSE))</f>
        <v/>
      </c>
      <c r="AS184" s="55" t="str">
        <f>VLOOKUP(C184,ファミリ引用文献WO!A$2:B$241,2,FALSE)</f>
        <v/>
      </c>
      <c r="AT184" s="58" t="str">
        <f>VLOOKUP(C184,ファミリ引用文献!A$3:B$242,2,FALSE)</f>
        <v/>
      </c>
      <c r="AU184" s="58" t="str">
        <f>VLOOKUP(C184,審判データ!AH$2:BT$379,39,FALSE)</f>
        <v xml:space="preserve"> </v>
      </c>
      <c r="AV184" s="62" t="str">
        <f ca="1">IF(INDIRECT("審判データ!"&amp;ADDRESS(MATCH(C184,審判データ!$AH$1:$AH$379,0),32))="早期審査の対象とする","早期審査","")</f>
        <v/>
      </c>
      <c r="AW184" s="665" t="str">
        <f t="shared" si="11"/>
        <v>不一致</v>
      </c>
      <c r="AX184" s="666" t="str">
        <f>IF(LEFT(AE184,3)="日本特",IF(LEFT(C184)="特",VLOOKUP(C184,'本件、証拠文献テーマコード'!G$2:I$376,3,FALSE),VLOOKUP(C184,'本件、証拠文献テーマコード'!B$2:I$376,8,FALSE)),"")</f>
        <v>3L054,3L060,3L260</v>
      </c>
      <c r="AY184" s="666" t="str">
        <f>IF(LEFT(AE184,3)="日本特",IF(OR(MID(R184,2,1)="開",MID(R184,2,1)="表",MID(R184,2,1)="登"),VLOOKUP(R184,'本件、証拠文献テーマコード'!C$2:I$379,7,FALSE),VLOOKUP(R184,'本件、証拠文献テーマコード'!G$2:I$379,3,FALSE)),"")</f>
        <v>3L035</v>
      </c>
      <c r="AZ184" s="54"/>
    </row>
    <row r="185" spans="1:52" ht="202.5" x14ac:dyDescent="0.15">
      <c r="A185" s="855"/>
      <c r="B185" s="586" t="str">
        <f ca="1">IF(A185="",B184,INDIRECT("審判データ!"&amp;ADDRESS(MATCH(A185,審判データ!$HC$1:$HC$379,0),20))&amp;" / "&amp;INDIRECT("審判データ!"&amp;ADDRESS(MATCH(A185,審判データ!$HC$1:$HC$379,0),21)))</f>
        <v>2012 / 29-2</v>
      </c>
      <c r="C185" s="682">
        <v>3962032</v>
      </c>
      <c r="D185" s="284" t="s">
        <v>2214</v>
      </c>
      <c r="E185" s="163" t="str">
        <f ca="1">INDIRECT("審判データ!"&amp;ADDRESS(MATCH(C185,審判データ!$AH$1:$AH$379,0),55))</f>
        <v>エナーテック株式会社</v>
      </c>
      <c r="F185" s="43" t="str">
        <f ca="1">INDIRECT("審判データ!"&amp;ADDRESS(MATCH(C185,審判データ!$AH$1:$AH$379,0),56))</f>
        <v>高橋　充</v>
      </c>
      <c r="G185" s="43" t="str">
        <f ca="1">INDIRECT("審判データ!"&amp;ADDRESS(MATCH(C185,審判データ!$AH$1:$AH$379,0),72))</f>
        <v xml:space="preserve"> </v>
      </c>
      <c r="H185" s="43" t="str">
        <f ca="1">INDIRECT("審判データ!"&amp;ADDRESS(MATCH(C185,審判データ!$AH$1:$AH$379,0),41))</f>
        <v>F24F 11/02;F24F  5/00;F24F  5/00    102;F24F 11/02    102;F24F 11/02    102</v>
      </c>
      <c r="I185" s="43" t="str">
        <f ca="1">INDIRECT("審判データ!"&amp;ADDRESS(MATCH(C185,審判データ!$AH$1:$AH$379,0),49))</f>
        <v>F24F   5/00@AFI(JP);F24F  11/02@AFI(JP)</v>
      </c>
      <c r="J185" s="43" t="str">
        <f ca="1">INDIRECT("審判データ!"&amp;ADDRESS(MATCH(C185,審判データ!$AH$1:$AH$379,0),51))</f>
        <v>F24F  5/00        K;F24F  5/00    102 C;F24F 11/02    102 U</v>
      </c>
      <c r="K185" s="43" t="str">
        <f ca="1">INDIRECT("審判データ!"&amp;ADDRESS(MATCH(C185,審判データ!$AH$1:$AH$379,0),53))</f>
        <v>3L060 AA03;3L060 EE41;3L260 BA41;3L260 FB57</v>
      </c>
      <c r="L185" s="1065"/>
      <c r="M185" s="1066"/>
      <c r="N185" s="1067"/>
      <c r="O185" s="975"/>
      <c r="P185" s="977"/>
      <c r="Q185" s="703" t="s">
        <v>22464</v>
      </c>
      <c r="R185" s="588" t="s">
        <v>22658</v>
      </c>
      <c r="S185" s="591" t="str">
        <f>IF(OR(LEFT(R185)="特",LEFT(R185)="実"),VLOOKUP(R185,'証拠（JP特許）'!$B$2:$D$299,2,FALSE),IF(AND(OR(LEFT(R185,2)="US",LEFT(R185,2)="WO",LEFT(R185,2)="GB",LEFT(R185,2)="EP",LEFT(R185,2)="DE"),OR(MID(R185,3,1)="1",MID(R185,3,1)="2",MID(R185,3,1)="3",MID(R185,3,1)="4",MID(R185,3,1)="5",MID(R185,3,1)="6",MID(R185,3,1)="7",MID(R185,3,1)="8",MID(R185,3,1)="9",MID(R185,3,1)="0")),VLOOKUP(R185,'証拠（WW特許）'!$B$2:$C$90,2,FALSE),"_"))</f>
        <v>_</v>
      </c>
      <c r="T185" s="588" t="str">
        <f>IF(OR(LEFT(R185)="特",LEFT(R185)="実"),VLOOKUP(R185,'証拠（JP特許）'!$B$2:$E$299,4,FALSE),"_")</f>
        <v>_</v>
      </c>
      <c r="U185" s="603" t="s">
        <v>22389</v>
      </c>
      <c r="V185" s="704" t="s">
        <v>22625</v>
      </c>
      <c r="W185" s="608" t="str">
        <f t="shared" si="13"/>
        <v/>
      </c>
      <c r="X185" s="604"/>
      <c r="Y185" s="604" t="str">
        <f t="shared" si="14"/>
        <v/>
      </c>
      <c r="Z185" s="91" t="str">
        <f ca="1">IF(OR(LEFT(R185)="特",LEFT(R185)="実",AND(OR(LEFT(R185,2)="US",LEFT(R185,2)="WO",LEFT(R185,2)="GB",LEFT(R185,2)="EP",LEFT(R185,2)="DE"),OR(MID(R185,3,1)="1",MID(R185,3,1)="2",MID(R185,3,1)="3",MID(R185,3,1)="4",MID(R185,3,1)="5",MID(R185,3,1)="6",MID(R185,3,1)="7",MID(R185,3,1)="8",MID(R185,3,1)="9",MID(R185,3,1)="0",))),IF(COUNTIF(INDIRECT("拒絶理由・拒絶査定・異議申立!"&amp;ADDRESS(MATCH(C185,拒絶理由・拒絶査定・異議申立!B$1:B$1000,0),3)&amp;":"&amp;ADDRESS(MATCH(C185,拒絶理由・拒絶査定・異議申立!B$1:B$1000,0),50)),R185)+COUNTIF(INDIRECT("拒絶理由・拒絶査定・異議申立!"&amp;ADDRESS(MATCH(C185,拒絶理由・拒絶査定・異議申立!B$1:B$1000,0),3)&amp;":"&amp;ADDRESS(MATCH(C185,拒絶理由・拒絶査定・異議申立!B$1:B$1000,0),50)),T185)&gt;0,"Yes","No"),"")</f>
        <v/>
      </c>
      <c r="AA185" s="92" t="str">
        <f ca="1">IF(OR(LEFT(R185)="特",LEFT(R185)="実",AND(OR(LEFT(R185,2)="US",LEFT(R185,2)="WO",LEFT(R185,2)="GB",LEFT(R185,2)="EP",LEFT(R185,2)="DE"),OR(MID(R185,3,1)="1",MID(R185,3,1)="2",MID(R185,3,1)="3",MID(R185,3,1)="4",MID(R185,3,1)="5",MID(R185,3,1)="6",MID(R185,3,1)="7",MID(R185,3,1)="8",MID(R185,3,1)="9",MID(R185,3,1)="0",))),IF(COUNTIF(INDIRECT("先行技術調査・登録査定!"&amp;ADDRESS(MATCH(C185,先行技術調査・登録査定!B$1:B$1000,0),3)&amp;":"&amp;ADDRESS(MATCH(C185,先行技術調査・登録査定!B$1:B$1000,0),49)),R185)+COUNTIF(INDIRECT("先行技術調査・登録査定!"&amp;ADDRESS(MATCH(C185,先行技術調査・登録査定!B$1:B$1000,0),3)&amp;":"&amp;ADDRESS(MATCH(C185,先行技術調査・登録査定!B$1:B$1000,0),49)),T185)&gt;0,"Yes","No"),"")</f>
        <v/>
      </c>
      <c r="AB185" s="169" t="str">
        <f t="shared" ca="1" si="15"/>
        <v/>
      </c>
      <c r="AC185" s="94" t="str">
        <f>IF(OR(LEFT(R185)="特",LEFT(R185)="実",AND(OR(LEFT(R185,2)="US",LEFT(R185,2)="WO",LEFT(R185,2)="GB",LEFT(R185,2)="EP",LEFT(R185,2)="DE"),OR(MID(R185,3,1)="1",MID(R185,3,1)="2",MID(R185,3,1)="3",MID(R185,3,1)="4",MID(R185,3,1)="5",MID(R185,3,1)="6",MID(R185,3,1)="7",MID(R185,3,1)="8",MID(R185,3,1)="9",MID(R185,3,1)="0",))),"",VLOOKUP($C185,非特許文献リスト!$A$2:$C$196,2,FALSE))</f>
        <v/>
      </c>
      <c r="AD185" s="95" t="str">
        <f>IF(OR(LEFT(R185)="特",LEFT(R185)="実",AND(OR(LEFT(R185,2)="US",LEFT(R185,2)="WO",LEFT(R185,2)="GB",LEFT(R185,2)="EP",LEFT(R185,2)="DE"),OR(MID(R185,3,1)="1",MID(R185,3,1)="2",MID(R185,3,1)="3",MID(R185,3,1)="4",MID(R185,3,1)="5",MID(R185,3,1)="6",MID(R185,3,1)="7",MID(R185,3,1)="8",MID(R185,3,1)="9",MID(R185,3,1)="0",))),"",VLOOKUP($C185,非特許文献リスト!$A$2:$C$196,3,FALSE))</f>
        <v/>
      </c>
      <c r="AE185" s="175" t="str">
        <f t="shared" si="12"/>
        <v/>
      </c>
      <c r="AF185" s="176" t="str">
        <f>IF(OR(LEFT(R185)="特",LEFT(R185)="実"),VLOOKUP(R185,'証拠（JP特許）'!$B$2:$AB$299,10,FALSE),IF(AND(OR(LEFT(R185,2)="US",LEFT(R185,2)="WO",LEFT(R185,2)="GB",LEFT(R185,2)="EP",LEFT(R185,2)="DE"),OR(MID(R185,3,1)="1",MID(R185,3,1)="2",MID(R185,3,1)="3",MID(R185,3,1)="4",MID(R185,3,1)="5",MID(R185,3,1)="6",MID(R185,3,1)="7",MID(R185,3,1)="8",MID(R185,3,1)="9",MID(R185,3,1)="0",)),VLOOKUP(R185,'証拠（WW特許）'!$B$2:$M$90,8,FALSE),""))</f>
        <v/>
      </c>
      <c r="AG185" s="176" t="str">
        <f>IF(OR(LEFT(R185)="特",LEFT(R185)="実"),VLOOKUP(R185,'証拠（JP特許）'!$B$2:$AB$299,26,FALSE),IF(AND(OR(LEFT(R185,2)="US",LEFT(R185,2)="WO",LEFT(R185,2)="GB",LEFT(R185,2)="EP",LEFT(R185,2)="DE"),OR(MID(R185,3,1)="1",MID(R185,3,1)="2",MID(R185,3,1)="3",MID(R185,3,1)="4",MID(R185,3,1)="5",MID(R185,3,1)="6",MID(R185,3,1)="7",MID(R185,3,1)="8",MID(R185,3,1)="9",MID(R185,3,1)="0",)),VLOOKUP(R185,'証拠（WW特許）'!$B$2:$M$90,12,FALSE),""))</f>
        <v/>
      </c>
      <c r="AH185" s="58" t="str">
        <f>IF(OR(LEFT(R185)="特",LEFT(R185)="実"),VLOOKUP(R185,'証拠（JP特許）'!$B$2:$X$299,20,FALSE),IF(AND(OR(LEFT(R185,2)="US",LEFT(R185,2)="WO",LEFT(R185,2)="GB",LEFT(R185,2)="EP",LEFT(R185,2)="DE"),OR(MID(R185,3,1)="1",MID(R185,3,1)="2",MID(R185,3,1)="3",MID(R185,3,1)="4",MID(R185,3,1)="5",MID(R185,3,1)="6",MID(R185,3,1)="7",MID(R185,3,1)="8",MID(R185,3,1)="9",MID(R185,3,1)="0",)),VLOOKUP(R185,'証拠（WW特許）'!$B$2:$U$90,20,FALSE),""))</f>
        <v/>
      </c>
      <c r="AI185" s="58" t="str">
        <f>IF(OR(LEFT(R185)="特",LEFT(R185)="実"),VLOOKUP(R185,'証拠（JP特許）'!$B$2:$X$299,21,FALSE),"")</f>
        <v/>
      </c>
      <c r="AJ185" s="58" t="str">
        <f>IF(OR(LEFT(R185)="特",LEFT(R185)="実"),VLOOKUP(R185,'証拠（JP特許）'!$B$2:$X$299,22,FALSE),"")</f>
        <v/>
      </c>
      <c r="AK185" s="59" t="str">
        <f>IF(OR(LEFT(R185)="特",LEFT(R185)="実"),VLOOKUP(R185,'証拠（JP特許）'!$B$2:$X$299,17,FALSE),IF(AND(OR(LEFT(R185,2)="US",LEFT(R185,2)="WO",LEFT(R185,2)="GB",LEFT(R185,2)="EP",LEFT(R185,2)="DE"),OR(MID(R185,3,1)="1",MID(R185,3,1)="2",MID(R185,3,1)="3",MID(R185,3,1)="4",MID(R185,3,1)="5",MID(R185,3,1)="6",MID(R185,3,1)="7",MID(R185,3,1)="8",MID(R185,3,1)="9",MID(R185,3,1)="0",)),VLOOKUP(R185,'証拠（WW特許）'!$B$2:$U$90,16,FALSE),""))</f>
        <v/>
      </c>
      <c r="AL185" s="58"/>
      <c r="AM185" s="58"/>
      <c r="AN185" s="58"/>
      <c r="AO185" s="58" t="str">
        <f ca="1">IF(OR(LEFT(R185)="特",LEFT(R185)="実",AND(OR(LEFT(R185,2)="US",LEFT(R185,2)="WO",LEFT(R185,2)="GB",LEFT(R185,2)="EP",LEFT(R185,2)="DE"),OR(MID(R185,3,1)="1",MID(R185,3,1)="2",MID(R185,3,1)="3",MID(R185,3,1)="4",MID(R185,3,1)="5",MID(R185,3,1)="6",MID(R185,3,1)="7",MID(R185,3,1)="8",MID(R185,3,1)="9",MID(R185,3,1)="0"))),IF(COUNTIF(INDIRECT("発明者引用!"&amp;ADDRESS(MATCH(C185,発明者引用!B$1:B$196,0),4)&amp;":"&amp;ADDRESS(MATCH(C185,発明者引用!B$1:B$196,0),17)),R185)+COUNTIF(INDIRECT("発明者引用!"&amp;ADDRESS(MATCH(C185,発明者引用!B$1:B$196,0),4)&amp;":"&amp;ADDRESS(MATCH(C185,発明者引用!B$1:B$196,0),17)),#REF!)+COUNTIF(INDIRECT("発明者引用!"&amp;ADDRESS(MATCH(C185,発明者引用!B$1:B$196,0),4)&amp;":"&amp;ADDRESS(MATCH(C185,発明者引用!B$1:B$196,0),17)),T185)&gt;0,"Yes","No"),"")</f>
        <v/>
      </c>
      <c r="AP185" s="58" t="str">
        <f ca="1">IF(OR(LEFT(R185)="特",LEFT(R185)="実",AND(OR(LEFT(R185,2)="US",LEFT(R185,2)="WO",LEFT(R185,2)="GB",LEFT(R185,2)="EP",LEFT(R185,2)="DE"),OR(MID(R185,3,1)="1",MID(R185,3,1)="2",MID(R185,3,1)="3",MID(R185,3,1)="4",MID(R185,3,1)="5",MID(R185,3,1)="6",MID(R185,3,1)="7",MID(R185,3,1)="8",MID(R185,3,1)="9",MID(R185,3,1)="0"))),IF(VLOOKUP(C185,ファミリ引用特許WO!$A$2:$B$241,2,FALSE)+VLOOKUP(C185,ファミリ引用文献WO!$A$2:$C$241,3,FALSE)=0,"ISR無し",IF(COUNTIF(INDIRECT("ファミリ引用特許WO!"&amp;ADDRESS(MATCH(C185,ファミリ引用特許WO!$A$2:$A$241,0),1)&amp;":"&amp;ADDRESS(MATCH(C185,ファミリ引用特許WO!$A$2:$A$241,0),19)),R185)+COUNTIF(INDIRECT("ファミリ引用特許WO!"&amp;ADDRESS(MATCH(C185,ファミリ引用特許WO!$A$2:$A$241,0),1)&amp;":"&amp;ADDRESS(MATCH(C185,ファミリ引用特許WO!$A$2:$A$241,0),19)),S185)+COUNTIF(INDIRECT("ファミリ引用特許WO!"&amp;ADDRESS(MATCH(C185,ファミリ引用特許WO!$A$2:$A$241,0),1)&amp;":"&amp;ADDRESS(MATCH(C185,ファミリ引用特許WO!$A$2:$A$241,0),19)),T185)+COUNTIF(INDIRECT("ファミリ引用特許WO!"&amp;ADDRESS(MATCH(C185,ファミリ引用特許WO!$A$2:$A$241,0),1)&amp;":"&amp;ADDRESS(MATCH(C185,ファミリ引用特許WO!$A$2:$A$241,0),19)),W185)+COUNTIF(INDIRECT("ファミリ引用特許WO!"&amp;ADDRESS(MATCH(C185,ファミリ引用特許WO!$A$2:$A$241,0),1)&amp;":"&amp;ADDRESS(MATCH(C185,ファミリ引用特許WO!$A$2:$A$241,0),19)),Y185)&gt;0,"Yes","No")),"")</f>
        <v/>
      </c>
      <c r="AQ185" s="55" t="str">
        <f ca="1">IF(OR(LEFT(R185)="特",LEFT(R185)="実",AND(OR(LEFT(R185,2)="US",LEFT(R185,2)="WO",LEFT(R185,2)="GB",LEFT(R185,2)="EP",LEFT(R185,2)="DE"),OR(MID(R185,3,1)="1",MID(R185,3,1)="2",MID(R185,3,1)="3",MID(R185,3,1)="4",MID(R185,3,1)="5",MID(R185,3,1)="6",MID(R185,3,1)="7",MID(R185,3,1)="8",MID(R185,3,1)="9",MID(R185,3,1)="0"))),IF(VLOOKUP(C185,'ファミリ引用特許表記修正（ex.A2→A）'!$A$2:$B$241,2,FALSE)=0,"family無し",IF(COUNTIF(INDIRECT("'ファミリ引用特許表記修正（ex.A2→A）'!"&amp;ADDRESS(MATCH(C185,'ファミリ引用特許表記修正（ex.A2→A）'!$A$2:$A$241,0),1)&amp;":"&amp;ADDRESS(MATCH(C185,'ファミリ引用特許表記修正（ex.A2→A）'!$A$2:$A$241,0),171)),R185)+COUNTIF(INDIRECT("'ファミリ引用特許表記修正（ex.A2→A）'!"&amp;ADDRESS(MATCH(C185,'ファミリ引用特許表記修正（ex.A2→A）'!$A$2:$A$241,0),1)&amp;":"&amp;ADDRESS(MATCH(C185,'ファミリ引用特許表記修正（ex.A2→A）'!$A$2:$A$241,0),171)),S185)+COUNTIF(INDIRECT("'ファミリ引用特許表記修正（ex.A2→A）'!"&amp;ADDRESS(MATCH(C185,'ファミリ引用特許表記修正（ex.A2→A）'!$A$2:$A$241,0),1)&amp;":"&amp;ADDRESS(MATCH(C185,'ファミリ引用特許表記修正（ex.A2→A）'!$A$2:$A$241,0),171)),T185)+COUNTIF(INDIRECT("'ファミリ引用特許表記修正（ex.A2→A）'!"&amp;ADDRESS(MATCH(C185,'ファミリ引用特許表記修正（ex.A2→A）'!$A$2:$A$241,0),1)&amp;":"&amp;ADDRESS(MATCH(C185,'ファミリ引用特許表記修正（ex.A2→A）'!$A$2:$A$241,0),171)),W185)+COUNTIF(INDIRECT("'ファミリ引用特許表記修正（ex.A2→A）'!"&amp;ADDRESS(MATCH(C185,'ファミリ引用特許表記修正（ex.A2→A）'!$A$2:$A$241,0),1)&amp;":"&amp;ADDRESS(MATCH(C185,'ファミリ引用特許表記修正（ex.A2→A）'!$A$2:$A$241,0),171)),Y185)&gt;0,"Yes","No")),"")</f>
        <v/>
      </c>
      <c r="AR185" s="193" t="str">
        <f>IF(OR(LEFT(R185)="特",LEFT(R185)="実",AND(OR(LEFT(R185,2)="US",LEFT(R185,2)="WO",LEFT(R185,2)="GB",LEFT(R185,2)="EP",LEFT(R185,2)="DE"),OR(MID(R185,3,1)="1",MID(R185,3,1)="2",MID(R185,3,1)="3",MID(R185,3,1)="4",MID(R185,3,1)="5",MID(R185,3,1)="6",MID(R185,3,1)="7",MID(R185,3,1)="8",MID(R185,3,1)="9",MID(R185,3,1)="0",))),"",VLOOKUP($C185,ファミリ発明者引用文献!A$3:B$235,2,FALSE))</f>
        <v>,,</v>
      </c>
      <c r="AS185" s="55" t="str">
        <f>VLOOKUP(C185,ファミリ引用文献WO!A$2:B$241,2,FALSE)</f>
        <v/>
      </c>
      <c r="AT185" s="58" t="str">
        <f>VLOOKUP(C185,ファミリ引用文献!A$3:B$242,2,FALSE)</f>
        <v/>
      </c>
      <c r="AU185" s="58" t="str">
        <f>VLOOKUP(C185,審判データ!AH$2:BT$379,39,FALSE)</f>
        <v xml:space="preserve"> </v>
      </c>
      <c r="AV185" s="62" t="str">
        <f ca="1">IF(INDIRECT("審判データ!"&amp;ADDRESS(MATCH(C185,審判データ!$AH$1:$AH$379,0),32))="早期審査の対象とする","早期審査","")</f>
        <v/>
      </c>
      <c r="AW185" s="665" t="str">
        <f t="shared" si="11"/>
        <v/>
      </c>
      <c r="AX185" s="666" t="str">
        <f>IF(LEFT(AE185,3)="日本特",IF(LEFT(C185)="特",VLOOKUP(C185,'本件、証拠文献テーマコード'!G$2:I$376,3,FALSE),VLOOKUP(C185,'本件、証拠文献テーマコード'!B$2:I$376,8,FALSE)),"")</f>
        <v/>
      </c>
      <c r="AY185" s="666" t="str">
        <f>IF(LEFT(AE185,3)="日本特",IF(OR(MID(R185,2,1)="開",MID(R185,2,1)="表",MID(R185,2,1)="登"),VLOOKUP(R185,'本件、証拠文献テーマコード'!C$2:I$379,7,FALSE),VLOOKUP(R185,'本件、証拠文献テーマコード'!G$2:I$379,3,FALSE)),"")</f>
        <v/>
      </c>
      <c r="AZ185" s="54"/>
    </row>
    <row r="186" spans="1:52" ht="27" x14ac:dyDescent="0.15">
      <c r="A186" s="848" t="s">
        <v>22659</v>
      </c>
      <c r="B186" s="586" t="str">
        <f ca="1">IF(A186="",B185,INDIRECT("審判データ!"&amp;ADDRESS(MATCH(A186,審判データ!$HC$1:$HC$379,0),20))&amp;" / "&amp;INDIRECT("審判データ!"&amp;ADDRESS(MATCH(A186,審判データ!$HC$1:$HC$379,0),21)))</f>
        <v>2012 / 29-2</v>
      </c>
      <c r="C186" s="675">
        <v>3867926</v>
      </c>
      <c r="D186" s="274" t="s">
        <v>2262</v>
      </c>
      <c r="E186" s="163" t="str">
        <f ca="1">INDIRECT("審判データ!"&amp;ADDRESS(MATCH(C186,審判データ!$AH$1:$AH$379,0),55))</f>
        <v>独立行政法人理化学研究所;株式会社ダナフォーム</v>
      </c>
      <c r="F186" s="43" t="str">
        <f ca="1">INDIRECT("審判データ!"&amp;ADDRESS(MATCH(C186,審判データ!$AH$1:$AH$379,0),56))</f>
        <v>三　谷　康　正;山　根　明　男;柴　田　裕　子;林　崎　良　英</v>
      </c>
      <c r="G186" s="43" t="str">
        <f ca="1">INDIRECT("審判データ!"&amp;ADDRESS(MATCH(C186,審判データ!$AH$1:$AH$379,0),72))</f>
        <v>AU2003280603A;CA02504234A;CA02504234C;EP1564301A;WO04/040019;特許03867926;US2006160084;US7803579;US2011059868;WO2004040019A</v>
      </c>
      <c r="H186" s="43" t="str">
        <f ca="1">INDIRECT("審判データ!"&amp;ADDRESS(MATCH(C186,審判データ!$AH$1:$AH$379,0),41))</f>
        <v>C12N 15/09</v>
      </c>
      <c r="I186" s="43" t="str">
        <f ca="1">INDIRECT("審判データ!"&amp;ADDRESS(MATCH(C186,審判データ!$AH$1:$AH$379,0),49))</f>
        <v>C12N  15/09@AFI(JP);C12Q   1/68@ALI(JP);G01N  33/53@ALI(JP);G01N  33/566@ALI(JP)</v>
      </c>
      <c r="J186" s="43" t="str">
        <f ca="1">INDIRECT("審判データ!"&amp;ADDRESS(MATCH(C186,審判データ!$AH$1:$AH$379,0),51))</f>
        <v>C12N 15/00        A;G01N 33/53;C12Q  1/68        A;G01N 33/566</v>
      </c>
      <c r="K186" s="43" t="str">
        <f ca="1">INDIRECT("審判データ!"&amp;ADDRESS(MATCH(C186,審判データ!$AH$1:$AH$379,0),53))</f>
        <v>4B024 AA20;4B024 CA01;4B024 CA05;4B024 CA09;4B024 CA11;4B024 HA08;4B024 HA14;4B024 HA19;4B063 QA18;4B063 QQ42;4B063 QR08;4B063 QR32;4B063 QR42;4B063 QR50;4B063 QR55;4B063 QR62;4B063 QR66;4B063 QR82;4B063 QS03;4B063 QS25;4B063 QS28;4B063 QS34;4B063 QS36;4B063 QS39;4B063 QX02;4B063 QX10;4B063 QS16;4B063 QQ52;4B063 QR51;4B063 QR48</v>
      </c>
      <c r="L186" s="961" t="s">
        <v>22660</v>
      </c>
      <c r="M186" s="963" t="s">
        <v>22324</v>
      </c>
      <c r="N186" s="965" t="s">
        <v>22661</v>
      </c>
      <c r="O186" s="967">
        <v>0</v>
      </c>
      <c r="P186" s="1062" t="s">
        <v>22662</v>
      </c>
      <c r="Q186" s="703" t="s">
        <v>22464</v>
      </c>
      <c r="R186" s="588" t="s">
        <v>22663</v>
      </c>
      <c r="S186" s="591" t="str">
        <f>IF(OR(LEFT(R186)="特",LEFT(R186)="実"),VLOOKUP(R186,'証拠（JP特許）'!$B$2:$D$299,2,FALSE),IF(AND(OR(LEFT(R186,2)="US",LEFT(R186,2)="WO",LEFT(R186,2)="GB",LEFT(R186,2)="EP",LEFT(R186,2)="DE"),OR(MID(R186,3,1)="1",MID(R186,3,1)="2",MID(R186,3,1)="3",MID(R186,3,1)="4",MID(R186,3,1)="5",MID(R186,3,1)="6",MID(R186,3,1)="7",MID(R186,3,1)="8",MID(R186,3,1)="9",MID(R186,3,1)="0")),VLOOKUP(R186,'証拠（WW特許）'!$B$2:$C$90,2,FALSE),"_"))</f>
        <v>特願平11-179056</v>
      </c>
      <c r="T186" s="588" t="str">
        <f>IF(OR(LEFT(R186)="特",LEFT(R186)="実"),VLOOKUP(R186,'証拠（JP特許）'!$B$2:$E$299,4,FALSE),"_")</f>
        <v>_</v>
      </c>
      <c r="U186" s="603" t="s">
        <v>22389</v>
      </c>
      <c r="V186" s="704" t="s">
        <v>22623</v>
      </c>
      <c r="W186" s="608" t="str">
        <f t="shared" si="13"/>
        <v>JP200037194A</v>
      </c>
      <c r="X186" s="604"/>
      <c r="Y186" s="604" t="str">
        <f t="shared" si="14"/>
        <v/>
      </c>
      <c r="Z186" s="91" t="str">
        <f ca="1">IF(OR(LEFT(R186)="特",LEFT(R186)="実",AND(OR(LEFT(R186,2)="US",LEFT(R186,2)="WO",LEFT(R186,2)="GB",LEFT(R186,2)="EP",LEFT(R186,2)="DE"),OR(MID(R186,3,1)="1",MID(R186,3,1)="2",MID(R186,3,1)="3",MID(R186,3,1)="4",MID(R186,3,1)="5",MID(R186,3,1)="6",MID(R186,3,1)="7",MID(R186,3,1)="8",MID(R186,3,1)="9",MID(R186,3,1)="0",))),IF(COUNTIF(INDIRECT("拒絶理由・拒絶査定・異議申立!"&amp;ADDRESS(MATCH(C186,拒絶理由・拒絶査定・異議申立!B$1:B$1000,0),3)&amp;":"&amp;ADDRESS(MATCH(C186,拒絶理由・拒絶査定・異議申立!B$1:B$1000,0),50)),R186)+COUNTIF(INDIRECT("拒絶理由・拒絶査定・異議申立!"&amp;ADDRESS(MATCH(C186,拒絶理由・拒絶査定・異議申立!B$1:B$1000,0),3)&amp;":"&amp;ADDRESS(MATCH(C186,拒絶理由・拒絶査定・異議申立!B$1:B$1000,0),50)),T186)&gt;0,"Yes","No"),"")</f>
        <v>No</v>
      </c>
      <c r="AA186" s="92" t="str">
        <f ca="1">IF(OR(LEFT(R186)="特",LEFT(R186)="実",AND(OR(LEFT(R186,2)="US",LEFT(R186,2)="WO",LEFT(R186,2)="GB",LEFT(R186,2)="EP",LEFT(R186,2)="DE"),OR(MID(R186,3,1)="1",MID(R186,3,1)="2",MID(R186,3,1)="3",MID(R186,3,1)="4",MID(R186,3,1)="5",MID(R186,3,1)="6",MID(R186,3,1)="7",MID(R186,3,1)="8",MID(R186,3,1)="9",MID(R186,3,1)="0",))),IF(COUNTIF(INDIRECT("先行技術調査・登録査定!"&amp;ADDRESS(MATCH(C186,先行技術調査・登録査定!B$1:B$1000,0),3)&amp;":"&amp;ADDRESS(MATCH(C186,先行技術調査・登録査定!B$1:B$1000,0),49)),R186)+COUNTIF(INDIRECT("先行技術調査・登録査定!"&amp;ADDRESS(MATCH(C186,先行技術調査・登録査定!B$1:B$1000,0),3)&amp;":"&amp;ADDRESS(MATCH(C186,先行技術調査・登録査定!B$1:B$1000,0),49)),T186)&gt;0,"Yes","No"),"")</f>
        <v>No</v>
      </c>
      <c r="AB186" s="169" t="str">
        <f t="shared" ca="1" si="15"/>
        <v>Yes</v>
      </c>
      <c r="AC186" s="94" t="str">
        <f>IF(OR(LEFT(R186)="特",LEFT(R186)="実",AND(OR(LEFT(R186,2)="US",LEFT(R186,2)="WO",LEFT(R186,2)="GB",LEFT(R186,2)="EP",LEFT(R186,2)="DE"),OR(MID(R186,3,1)="1",MID(R186,3,1)="2",MID(R186,3,1)="3",MID(R186,3,1)="4",MID(R186,3,1)="5",MID(R186,3,1)="6",MID(R186,3,1)="7",MID(R186,3,1)="8",MID(R186,3,1)="9",MID(R186,3,1)="0",))),"",VLOOKUP($C186,非特許文献リスト!$A$2:$C$196,2,FALSE))</f>
        <v/>
      </c>
      <c r="AD186" s="95" t="str">
        <f>IF(OR(LEFT(R186)="特",LEFT(R186)="実",AND(OR(LEFT(R186,2)="US",LEFT(R186,2)="WO",LEFT(R186,2)="GB",LEFT(R186,2)="EP",LEFT(R186,2)="DE"),OR(MID(R186,3,1)="1",MID(R186,3,1)="2",MID(R186,3,1)="3",MID(R186,3,1)="4",MID(R186,3,1)="5",MID(R186,3,1)="6",MID(R186,3,1)="7",MID(R186,3,1)="8",MID(R186,3,1)="9",MID(R186,3,1)="0",))),"",VLOOKUP($C186,非特許文献リスト!$A$2:$C$196,3,FALSE))</f>
        <v/>
      </c>
      <c r="AE186" s="175" t="str">
        <f t="shared" si="12"/>
        <v>日本特許文献</v>
      </c>
      <c r="AF186" s="176" t="str">
        <f>IF(OR(LEFT(R186)="特",LEFT(R186)="実"),VLOOKUP(R186,'証拠（JP特許）'!$B$2:$AB$299,10,FALSE),IF(AND(OR(LEFT(R186,2)="US",LEFT(R186,2)="WO",LEFT(R186,2)="GB",LEFT(R186,2)="EP",LEFT(R186,2)="DE"),OR(MID(R186,3,1)="1",MID(R186,3,1)="2",MID(R186,3,1)="3",MID(R186,3,1)="4",MID(R186,3,1)="5",MID(R186,3,1)="6",MID(R186,3,1)="7",MID(R186,3,1)="8",MID(R186,3,1)="9",MID(R186,3,1)="0",)),VLOOKUP(R186,'証拠（WW特許）'!$B$2:$M$90,8,FALSE),""))</f>
        <v>エンゾー　ダイアグノスティクス，　インコーポレイテッド</v>
      </c>
      <c r="AG186" s="176" t="str">
        <f>IF(OR(LEFT(R186)="特",LEFT(R186)="実"),VLOOKUP(R186,'証拠（JP特許）'!$B$2:$AB$299,26,FALSE),IF(AND(OR(LEFT(R186,2)="US",LEFT(R186,2)="WO",LEFT(R186,2)="GB",LEFT(R186,2)="EP",LEFT(R186,2)="DE"),OR(MID(R186,3,1)="1",MID(R186,3,1)="2",MID(R186,3,1)="3",MID(R186,3,1)="4",MID(R186,3,1)="5",MID(R186,3,1)="6",MID(R186,3,1)="7",MID(R186,3,1)="8",MID(R186,3,1)="9",MID(R186,3,1)="0",)),VLOOKUP(R186,'証拠（WW特許）'!$B$2:$M$90,12,FALSE),""))</f>
        <v>イライザー　ラバニ,ジャニス　ジー．　スタブリアノポウラス,ジェイムズ　ジェイ．　ドネガン,ジャック　コールマン,マーリーン　ウォルナー</v>
      </c>
      <c r="AH186" s="58" t="str">
        <f>IF(OR(LEFT(R186)="特",LEFT(R186)="実"),VLOOKUP(R186,'証拠（JP特許）'!$B$2:$X$299,20,FALSE),IF(AND(OR(LEFT(R186,2)="US",LEFT(R186,2)="WO",LEFT(R186,2)="GB",LEFT(R186,2)="EP",LEFT(R186,2)="DE"),OR(MID(R186,3,1)="1",MID(R186,3,1)="2",MID(R186,3,1)="3",MID(R186,3,1)="4",MID(R186,3,1)="5",MID(R186,3,1)="6",MID(R186,3,1)="7",MID(R186,3,1)="8",MID(R186,3,1)="9",MID(R186,3,1)="0",)),VLOOKUP(R186,'証拠（WW特許）'!$B$2:$U$90,20,FALSE),""))</f>
        <v>C12N  15/09    (2006.01),C12Q   1/68    (2006.01)</v>
      </c>
      <c r="AI186" s="58" t="str">
        <f>IF(OR(LEFT(R186)="特",LEFT(R186)="実"),VLOOKUP(R186,'証拠（JP特許）'!$B$2:$X$299,21,FALSE),"")</f>
        <v>C12N 15/00   ZNAA,C12Q  1/68      A</v>
      </c>
      <c r="AJ186" s="58" t="str">
        <f>IF(OR(LEFT(R186)="特",LEFT(R186)="実"),VLOOKUP(R186,'証拠（JP特許）'!$B$2:$X$299,22,FALSE),"")</f>
        <v>4B024AA11,4B024AA20,4B024CA01,4B024CA09,4B024CA11,4B024CA20,4B024FA07,4B024HA08,4B024HA09,4B024HA19,4B063QA01,4B063QA13,4B063QA18,4B063QQ42,4B063QQ52,4B063QR08,4B063QR14,4B063QR32,4B063QR35,4B063QR41,4B063QR56,4B063QR62,4B063QR66,4B063QS03,4B063QS16,4B063QS25,4B063QS34,4B063QX01,4B063QX02</v>
      </c>
      <c r="AK186" s="59" t="str">
        <f>IF(OR(LEFT(R186)="特",LEFT(R186)="実"),VLOOKUP(R186,'証拠（JP特許）'!$B$2:$X$299,17,FALSE),IF(AND(OR(LEFT(R186,2)="US",LEFT(R186,2)="WO",LEFT(R186,2)="GB",LEFT(R186,2)="EP",LEFT(R186,2)="DE"),OR(MID(R186,3,1)="1",MID(R186,3,1)="2",MID(R186,3,1)="3",MID(R186,3,1)="4",MID(R186,3,1)="5",MID(R186,3,1)="6",MID(R186,3,1)="7",MID(R186,3,1)="8",MID(R186,3,1)="9",MID(R186,3,1)="0",)),VLOOKUP(R186,'証拠（WW特許）'!$B$2:$U$90,16,FALSE),""))</f>
        <v>2000.02.08</v>
      </c>
      <c r="AL186" s="58"/>
      <c r="AM186" s="58" t="s">
        <v>95</v>
      </c>
      <c r="AN186" s="58" t="s">
        <v>95</v>
      </c>
      <c r="AO186" s="58" t="str">
        <f ca="1">IF(OR(LEFT(R186)="特",LEFT(R186)="実",AND(OR(LEFT(R186,2)="US",LEFT(R186,2)="WO",LEFT(R186,2)="GB",LEFT(R186,2)="EP",LEFT(R186,2)="DE"),OR(MID(R186,3,1)="1",MID(R186,3,1)="2",MID(R186,3,1)="3",MID(R186,3,1)="4",MID(R186,3,1)="5",MID(R186,3,1)="6",MID(R186,3,1)="7",MID(R186,3,1)="8",MID(R186,3,1)="9",MID(R186,3,1)="0"))),IF(COUNTIF(INDIRECT("発明者引用!"&amp;ADDRESS(MATCH(C186,発明者引用!B$1:B$196,0),4)&amp;":"&amp;ADDRESS(MATCH(C186,発明者引用!B$1:B$196,0),17)),R186)+COUNTIF(INDIRECT("発明者引用!"&amp;ADDRESS(MATCH(C186,発明者引用!B$1:B$196,0),4)&amp;":"&amp;ADDRESS(MATCH(C186,発明者引用!B$1:B$196,0),17)),#REF!)+COUNTIF(INDIRECT("発明者引用!"&amp;ADDRESS(MATCH(C186,発明者引用!B$1:B$196,0),4)&amp;":"&amp;ADDRESS(MATCH(C186,発明者引用!B$1:B$196,0),17)),T186)&gt;0,"Yes","No"),"")</f>
        <v>No</v>
      </c>
      <c r="AP186" s="58" t="str">
        <f ca="1">IF(OR(LEFT(R186)="特",LEFT(R186)="実",AND(OR(LEFT(R186,2)="US",LEFT(R186,2)="WO",LEFT(R186,2)="GB",LEFT(R186,2)="EP",LEFT(R186,2)="DE"),OR(MID(R186,3,1)="1",MID(R186,3,1)="2",MID(R186,3,1)="3",MID(R186,3,1)="4",MID(R186,3,1)="5",MID(R186,3,1)="6",MID(R186,3,1)="7",MID(R186,3,1)="8",MID(R186,3,1)="9",MID(R186,3,1)="0"))),IF(VLOOKUP(C186,ファミリ引用特許WO!$A$2:$B$241,2,FALSE)+VLOOKUP(C186,ファミリ引用文献WO!$A$2:$C$241,3,FALSE)=0,"ISR無し",IF(COUNTIF(INDIRECT("ファミリ引用特許WO!"&amp;ADDRESS(MATCH(C186,ファミリ引用特許WO!$A$2:$A$241,0),1)&amp;":"&amp;ADDRESS(MATCH(C186,ファミリ引用特許WO!$A$2:$A$241,0),19)),R186)+COUNTIF(INDIRECT("ファミリ引用特許WO!"&amp;ADDRESS(MATCH(C186,ファミリ引用特許WO!$A$2:$A$241,0),1)&amp;":"&amp;ADDRESS(MATCH(C186,ファミリ引用特許WO!$A$2:$A$241,0),19)),S186)+COUNTIF(INDIRECT("ファミリ引用特許WO!"&amp;ADDRESS(MATCH(C186,ファミリ引用特許WO!$A$2:$A$241,0),1)&amp;":"&amp;ADDRESS(MATCH(C186,ファミリ引用特許WO!$A$2:$A$241,0),19)),T186)+COUNTIF(INDIRECT("ファミリ引用特許WO!"&amp;ADDRESS(MATCH(C186,ファミリ引用特許WO!$A$2:$A$241,0),1)&amp;":"&amp;ADDRESS(MATCH(C186,ファミリ引用特許WO!$A$2:$A$241,0),19)),W186)+COUNTIF(INDIRECT("ファミリ引用特許WO!"&amp;ADDRESS(MATCH(C186,ファミリ引用特許WO!$A$2:$A$241,0),1)&amp;":"&amp;ADDRESS(MATCH(C186,ファミリ引用特許WO!$A$2:$A$241,0),19)),Y186)&gt;0,"Yes","No")),"")</f>
        <v>Yes</v>
      </c>
      <c r="AQ186" s="55" t="str">
        <f ca="1">IF(OR(LEFT(R186)="特",LEFT(R186)="実",AND(OR(LEFT(R186,2)="US",LEFT(R186,2)="WO",LEFT(R186,2)="GB",LEFT(R186,2)="EP",LEFT(R186,2)="DE"),OR(MID(R186,3,1)="1",MID(R186,3,1)="2",MID(R186,3,1)="3",MID(R186,3,1)="4",MID(R186,3,1)="5",MID(R186,3,1)="6",MID(R186,3,1)="7",MID(R186,3,1)="8",MID(R186,3,1)="9",MID(R186,3,1)="0"))),IF(VLOOKUP(C186,'ファミリ引用特許表記修正（ex.A2→A）'!$A$2:$B$241,2,FALSE)=0,"family無し",IF(COUNTIF(INDIRECT("'ファミリ引用特許表記修正（ex.A2→A）'!"&amp;ADDRESS(MATCH(C186,'ファミリ引用特許表記修正（ex.A2→A）'!$A$2:$A$241,0),1)&amp;":"&amp;ADDRESS(MATCH(C186,'ファミリ引用特許表記修正（ex.A2→A）'!$A$2:$A$241,0),171)),R186)+COUNTIF(INDIRECT("'ファミリ引用特許表記修正（ex.A2→A）'!"&amp;ADDRESS(MATCH(C186,'ファミリ引用特許表記修正（ex.A2→A）'!$A$2:$A$241,0),1)&amp;":"&amp;ADDRESS(MATCH(C186,'ファミリ引用特許表記修正（ex.A2→A）'!$A$2:$A$241,0),171)),S186)+COUNTIF(INDIRECT("'ファミリ引用特許表記修正（ex.A2→A）'!"&amp;ADDRESS(MATCH(C186,'ファミリ引用特許表記修正（ex.A2→A）'!$A$2:$A$241,0),1)&amp;":"&amp;ADDRESS(MATCH(C186,'ファミリ引用特許表記修正（ex.A2→A）'!$A$2:$A$241,0),171)),T186)+COUNTIF(INDIRECT("'ファミリ引用特許表記修正（ex.A2→A）'!"&amp;ADDRESS(MATCH(C186,'ファミリ引用特許表記修正（ex.A2→A）'!$A$2:$A$241,0),1)&amp;":"&amp;ADDRESS(MATCH(C186,'ファミリ引用特許表記修正（ex.A2→A）'!$A$2:$A$241,0),171)),W186)+COUNTIF(INDIRECT("'ファミリ引用特許表記修正（ex.A2→A）'!"&amp;ADDRESS(MATCH(C186,'ファミリ引用特許表記修正（ex.A2→A）'!$A$2:$A$241,0),1)&amp;":"&amp;ADDRESS(MATCH(C186,'ファミリ引用特許表記修正（ex.A2→A）'!$A$2:$A$241,0),171)),Y186)&gt;0,"Yes","No")),"")</f>
        <v>Yes</v>
      </c>
      <c r="AR186" s="58" t="str">
        <f>IF(OR(LEFT(R186)="特",LEFT(R186)="実",AND(OR(LEFT(R186,2)="US",LEFT(R186,2)="WO",LEFT(R186,2)="GB",LEFT(R186,2)="EP",LEFT(R186,2)="DE"),OR(MID(R186,3,1)="1",MID(R186,3,1)="2",MID(R186,3,1)="3",MID(R186,3,1)="4",MID(R186,3,1)="5",MID(R186,3,1)="6",MID(R186,3,1)="7",MID(R186,3,1)="8",MID(R186,3,1)="9",MID(R186,3,1)="0",))),"",VLOOKUP($C186,ファミリ発明者引用文献!A$3:B$235,2,FALSE))</f>
        <v/>
      </c>
      <c r="AS186" s="55" t="str">
        <f>VLOOKUP(C186,ファミリ引用文献WO!A$2:B$241,2,FALSE)</f>
        <v>,TSUGUNORI NOTOMI, ET AL: 'LOOP-MEDIATED ISOTHERMAL AMPLIFICATION OF DNA' NUCLEIC ACIDS RESEARCH vol. 28, no. 12, 2000, pages E63-I - E63-VII, XP002907443,,,,</v>
      </c>
      <c r="AT186" s="58" t="str">
        <f>VLOOKUP(C186,ファミリ引用文献!A$3:B$242,2,FALSE)</f>
        <v>/Demandant's 7th Brief for H21 (Gyo-Ke) 10107 (suit for cancelling trial decision of Mukou 2008-800091 [invalidation trial case of JP 3867926 corresponding to U.S. Appl. No. 10/532,975] along with a concise English explanation, 17 pages, Jul. 7, 2010./Record of Oral Proceeding issued in the Trial Case for Invalidation of corresponding Japanese patent No. 3867926 mailed Jan. 7, 2009 with its partial English translation./DNA sequence of Hepatitis B Virus of EMBL/GenBank/DDBJ database Accession No. Z72478 (Exhibit 2 of Notice of Trial dated May 20, 2008)./Demandant's Exhibit No. 8 (Newton, et al., Analysis of any point mutation in DNA. The amplification refractory mutation system (ARMS), Nucleic Acids Research. vol. 17, No. 7, pp. 2503-2516, 1989)./Reference Material 2 (Written reply to the request for a trial for invalidation of a patent No. (invalidation) 2008-800091 dated Aug. 4, 2008)_27 pages./First Taiwanese Office Action mailed Nov. 11, 2009 in Taiwanese Patent Application No. 93140528 and its concise English explanation (5 pages)./Examiner S. K. Mummert, U.S. Office Action issued in co-pending U.S. Appl. No. 10/583,706, mailed Mar. 17, 2010_29 pages./Third Canadian Office Action mailed Jan. 19, 2010 in Canadian Patent Application No. 2,504,234 (2 pages)./Second Office Action in European Patent Application No. 03769966.7 corresponding to U.S. Appl. No. 10/532,975, mailed Jun. 24, 2010, 6 pages./Demandant's Exhibition No. 9 (Mukai et al, PCR Frontier, Protein, Nucleic Acid, Enzyme, vol. 31, No. 5, pp. 425-428), publication year 1996.//Demandant's Exhibit No. 9 (Mukai et al, PCR Frontier, Protein, Nucleic Acid, Enzyme, vol. 31, No. 5, pp. 425-428)./Walker, G.T. et al. Strand Displacement Amplification_an Isothermal, in vitro DNA Amplification Technique. Nucleic Acids Research 20:7 (1992) 1691-1696./Supplemental Partial European Search Report European Patent Office. Dated May 30, 2007./Notomi et al., Nucleic Acids Research 28(12): E63-e63 (pp. 1-11)./Nagamine, K. et al. Accelerateed Reaction by Loop Mediated Isothermal Amplification Using Loop Primers. Molecular and Cellular Probes, 16 (2002) 223-229./Pastinen, et al., Minisequencing: A Specific Tool for DNA Analysis and Diagnostics on Oligonucleotide Arrays, Genome Research, vol. 7, 1997, pp. 606-614./Second Canadian Office Action mailed Jul. 6, 2009 in Canadian Patent Application No. 2,504,234 and the response to the Office Action filed Jan. 6, 2010 (43 pages)./European Office Action issued in corresponding European Application No. 04807703.6, Mar. 10, 2010_5 pages./Nollau, et al., Methods for detection of point mutations: performance and quality assessment, Clinical Chemistry vol. 43, No. 7, pp. 1114-1128, 1997.//Trial Decision relating to corresponding Japanese Patent No. 3867926 mailed Mar. 26, 2009 with a full English translation (123 pages)./Kool, E.T. Synthetically modified DNAs as substrates for polymerases. Current Opinion in Chemical Biology (2000) 4: 602-608./Demandant's Exhibit No. 19 - Sekiya, et al., Recent Advances in PCR Methodology: Basic Methodology and its Application, Kyoritsu Shuppan Co., Ltd., Jun. 15, 1997, p. 437, right column, lines 5 to 9 and p. 438, right column, the last line to p. 439, left column, line 8, with an English translation./Notice of Trial for invalidation of JP 3-867926, dated May 20, 2008./NAGAMINE KENTARO ET AL: Loop-mediated isothermal amplification reaction using a nondenatured template CLINICAL CHEMISTRY, AMERICAN ASSOCIATION FOR CLINICAL CHEMISTRY, WASHINGTON, DC, US, vol. 47, no. 9, September 2001 (2001-09), pages 1742-1743, XP002339943 ISSN: 0009-9147/NAGAMINE K ET AL: Accelerated reaction by loop-mediated isothermal amplification using loop primers MOLECULAR AND CELLULAR PROBES, ACADEMIC PRESS, LONDON, GB, vol. 16, no. 3, June 2002 (2002-06), pages 223-229, XP004471001 ISSN: 0890-8508/Nagamine, Kentaro et al. Loop-Mediated Isothermal Amplification Reaction Using a Nondenatured Template. Clinical Chamistry 47:9 (2001) 1742-1743./Third Party Observations on European Patent Application No. 03769966.7 in the name of Riken and Kabushiki Kaisha DNAform. Issued by the European Patent Office Oct. 22, 2008. (EP 03769966.7 corresponds to the present application, U.S. Appl. No. 10//532975)./Third Party Observations on European Application No. 04807703.6 (EP 1712618) in the name of RIKEN and Kabushiki Kaisha Dnaform dated Apr. 26, 2010_5 pages./WALKER G T ET AL: STRAND DISPLACEMENT AMPLIFICATION - AN ISOTHERMAL, IN VITRO DNA AMPLIFICATION TECHNIQUE NUCLEIC ACIDS RESEARCH, OXFORD UNIVERSITY PRESS, SURREY, GB, vol. 20, no. 7, January 1992 (1992-01), pages 1691-1696, XP002019521 ISSN: 0305-1048/Office Action issued by the Canadian Patent Office in Canadian Application No. 2,504,234 on Dec. 19, 2008. (CA 2,504,234 corresponds to the present U.S. Appl. No. 10/532975)./Third Party Observations on European Application No. 04807703.6 (EP1712618) in the name of Riken and Kabushiki Kaisha Dnaform Issued by the European Patent Office Jul. 24, 2008./TSUGUNORI NOTOMI, ET AL: 'LOOP-MEDIATED ISOTHERMAL AMPLIFICATION OF DNA' NUCLEIC ACIDS RESEARCH vol. 28, no. 12, 2000, pages E63-I - E63-VII, XP002907443/Partial Oral Proceedings document for Japanese Patent No. 3867926, dispatch date Oct. 27, 2008. (JP Patent 3867926 corresponds to the present application, U.S. Appl. No. 10/532975)./European Office Action issued in corresponding Application No. 04 807 703.6 and mailed Jun. 30, 2009_6 pages./Iwamoto et al. Loop-Mediated Isothermal Amplification for Direct Detection of Mycobacterium tuberculosis Complex, M. avium, and M. intracellulare in Sputum Samples. Journal of Clinical Microbiology (2003) 41(6): 2616-2622./Notomi et al. Loop-mediated isothermal amplification of DNA. Nucleic Acids Research (2000) 28(12): e63 (7 printed pages)./Reference Material 1 (Written argument in JP2005-516642 dated Nov. 13, 2006)_5 pages./0/0/0/0/0/0/0/0/0/0/0/0/0/0/0/0/0/0/0/0/0/0/0/0/0/0/0/0/0/0/0/0/0/0/0/0/0/0/0/0/0/0/0/0/0/0/0/0/0/0/0/0/0/0/0/0/0/0/0/0/0/0/0/0/0/0/0/0/0/0/0/0/0/0/0/0/0/0/0/0/0/0/0/0/0/0/0/0/0/0/0/0/0/0/0/0/0/0/0/0/0/0/0/0/0/0/0/0/0/0/0/0/0/0/0/0/0/0/0/0/0/0/0/0/0/0/0/0/0/0/0/0/0/0/0/0</v>
      </c>
      <c r="AU186" s="58" t="str">
        <f>VLOOKUP(C186,審判データ!AH$2:BT$379,39,FALSE)</f>
        <v>AU2003280603A;CA02504234A;CA02504234C;EP1564301A;WO04/040019;特許03867926;US2006160084;US7803579;US2011059868;WO2004040019A</v>
      </c>
      <c r="AV186" s="62" t="str">
        <f ca="1">IF(INDIRECT("審判データ!"&amp;ADDRESS(MATCH(C186,審判データ!$AH$1:$AH$379,0),32))="早期審査の対象とする","早期審査","")</f>
        <v>早期審査</v>
      </c>
      <c r="AW186" s="665" t="str">
        <f t="shared" si="11"/>
        <v>一致</v>
      </c>
      <c r="AX186" s="666" t="str">
        <f>IF(LEFT(AE186,3)="日本特",IF(LEFT(C186)="特",VLOOKUP(C186,'本件、証拠文献テーマコード'!G$2:I$376,3,FALSE),VLOOKUP(C186,'本件、証拠文献テーマコード'!B$2:I$376,8,FALSE)),"")</f>
        <v>4B024,2G045,4B063</v>
      </c>
      <c r="AY186" s="666" t="str">
        <f>IF(LEFT(AE186,3)="日本特",IF(OR(MID(R186,2,1)="開",MID(R186,2,1)="表",MID(R186,2,1)="登"),VLOOKUP(R186,'本件、証拠文献テーマコード'!C$2:I$379,7,FALSE),VLOOKUP(R186,'本件、証拠文献テーマコード'!G$2:I$379,3,FALSE)),"")</f>
        <v>4B024,4B063</v>
      </c>
      <c r="AZ186" s="54"/>
    </row>
    <row r="187" spans="1:52" ht="27" x14ac:dyDescent="0.15">
      <c r="A187" s="855"/>
      <c r="B187" s="586" t="str">
        <f ca="1">IF(A187="",B186,INDIRECT("審判データ!"&amp;ADDRESS(MATCH(A187,審判データ!$HC$1:$HC$379,0),20))&amp;" / "&amp;INDIRECT("審判データ!"&amp;ADDRESS(MATCH(A187,審判データ!$HC$1:$HC$379,0),21)))</f>
        <v>2012 / 29-2</v>
      </c>
      <c r="C187" s="682">
        <v>3867926</v>
      </c>
      <c r="D187" s="284" t="s">
        <v>2262</v>
      </c>
      <c r="E187" s="163" t="str">
        <f ca="1">INDIRECT("審判データ!"&amp;ADDRESS(MATCH(C187,審判データ!$AH$1:$AH$379,0),55))</f>
        <v>独立行政法人理化学研究所;株式会社ダナフォーム</v>
      </c>
      <c r="F187" s="43" t="str">
        <f ca="1">INDIRECT("審判データ!"&amp;ADDRESS(MATCH(C187,審判データ!$AH$1:$AH$379,0),56))</f>
        <v>三　谷　康　正;山　根　明　男;柴　田　裕　子;林　崎　良　英</v>
      </c>
      <c r="G187" s="43" t="str">
        <f ca="1">INDIRECT("審判データ!"&amp;ADDRESS(MATCH(C187,審判データ!$AH$1:$AH$379,0),72))</f>
        <v>AU2003280603A;CA02504234A;CA02504234C;EP1564301A;WO04/040019;特許03867926;US2006160084;US7803579;US2011059868;WO2004040019A</v>
      </c>
      <c r="H187" s="43" t="str">
        <f ca="1">INDIRECT("審判データ!"&amp;ADDRESS(MATCH(C187,審判データ!$AH$1:$AH$379,0),41))</f>
        <v>C12N 15/09</v>
      </c>
      <c r="I187" s="43" t="str">
        <f ca="1">INDIRECT("審判データ!"&amp;ADDRESS(MATCH(C187,審判データ!$AH$1:$AH$379,0),49))</f>
        <v>C12N  15/09@AFI(JP);C12Q   1/68@ALI(JP);G01N  33/53@ALI(JP);G01N  33/566@ALI(JP)</v>
      </c>
      <c r="J187" s="43" t="str">
        <f ca="1">INDIRECT("審判データ!"&amp;ADDRESS(MATCH(C187,審判データ!$AH$1:$AH$379,0),51))</f>
        <v>C12N 15/00        A;G01N 33/53;C12Q  1/68        A;G01N 33/566</v>
      </c>
      <c r="K187" s="43" t="str">
        <f ca="1">INDIRECT("審判データ!"&amp;ADDRESS(MATCH(C187,審判データ!$AH$1:$AH$379,0),53))</f>
        <v>4B024 AA20;4B024 CA01;4B024 CA05;4B024 CA09;4B024 CA11;4B024 HA08;4B024 HA14;4B024 HA19;4B063 QA18;4B063 QQ42;4B063 QR08;4B063 QR32;4B063 QR42;4B063 QR50;4B063 QR55;4B063 QR62;4B063 QR66;4B063 QR82;4B063 QS03;4B063 QS25;4B063 QS28;4B063 QS34;4B063 QS36;4B063 QS39;4B063 QX02;4B063 QX10;4B063 QS16;4B063 QQ52;4B063 QR51;4B063 QR48</v>
      </c>
      <c r="L187" s="1065"/>
      <c r="M187" s="1066"/>
      <c r="N187" s="1067"/>
      <c r="O187" s="975"/>
      <c r="P187" s="1068"/>
      <c r="Q187" s="703" t="s">
        <v>22459</v>
      </c>
      <c r="R187" s="588" t="s">
        <v>5538</v>
      </c>
      <c r="S187" s="591" t="str">
        <f>IF(OR(LEFT(R187)="特",LEFT(R187)="実"),VLOOKUP(R187,'証拠（JP特許）'!$B$2:$D$299,2,FALSE),IF(AND(OR(LEFT(R187,2)="US",LEFT(R187,2)="WO",LEFT(R187,2)="GB",LEFT(R187,2)="EP",LEFT(R187,2)="DE"),OR(MID(R187,3,1)="1",MID(R187,3,1)="2",MID(R187,3,1)="3",MID(R187,3,1)="4",MID(R187,3,1)="5",MID(R187,3,1)="6",MID(R187,3,1)="7",MID(R187,3,1)="8",MID(R187,3,1)="9",MID(R187,3,1)="0")),VLOOKUP(R187,'証拠（WW特許）'!$B$2:$C$90,2,FALSE),"_"))</f>
        <v>JP9906213W</v>
      </c>
      <c r="T187" s="588" t="str">
        <f>IF(OR(LEFT(R187)="特",LEFT(R187)="実"),VLOOKUP(R187,'証拠（JP特許）'!$B$2:$E$299,4,FALSE),"_")</f>
        <v>_</v>
      </c>
      <c r="U187" s="603" t="s">
        <v>22389</v>
      </c>
      <c r="V187" s="704" t="s">
        <v>22625</v>
      </c>
      <c r="W187" s="608" t="str">
        <f t="shared" si="13"/>
        <v/>
      </c>
      <c r="X187" s="604"/>
      <c r="Y187" s="604" t="str">
        <f t="shared" si="14"/>
        <v/>
      </c>
      <c r="Z187" s="91" t="str">
        <f ca="1">IF(OR(LEFT(R187)="特",LEFT(R187)="実",AND(OR(LEFT(R187,2)="US",LEFT(R187,2)="WO",LEFT(R187,2)="GB",LEFT(R187,2)="EP",LEFT(R187,2)="DE"),OR(MID(R187,3,1)="1",MID(R187,3,1)="2",MID(R187,3,1)="3",MID(R187,3,1)="4",MID(R187,3,1)="5",MID(R187,3,1)="6",MID(R187,3,1)="7",MID(R187,3,1)="8",MID(R187,3,1)="9",MID(R187,3,1)="0",))),IF(COUNTIF(INDIRECT("拒絶理由・拒絶査定・異議申立!"&amp;ADDRESS(MATCH(C187,拒絶理由・拒絶査定・異議申立!B$1:B$1000,0),3)&amp;":"&amp;ADDRESS(MATCH(C187,拒絶理由・拒絶査定・異議申立!B$1:B$1000,0),50)),R187)+COUNTIF(INDIRECT("拒絶理由・拒絶査定・異議申立!"&amp;ADDRESS(MATCH(C187,拒絶理由・拒絶査定・異議申立!B$1:B$1000,0),3)&amp;":"&amp;ADDRESS(MATCH(C187,拒絶理由・拒絶査定・異議申立!B$1:B$1000,0),50)),T187)&gt;0,"Yes","No"),"")</f>
        <v>No</v>
      </c>
      <c r="AA187" s="92" t="str">
        <f ca="1">IF(OR(LEFT(R187)="特",LEFT(R187)="実",AND(OR(LEFT(R187,2)="US",LEFT(R187,2)="WO",LEFT(R187,2)="GB",LEFT(R187,2)="EP",LEFT(R187,2)="DE"),OR(MID(R187,3,1)="1",MID(R187,3,1)="2",MID(R187,3,1)="3",MID(R187,3,1)="4",MID(R187,3,1)="5",MID(R187,3,1)="6",MID(R187,3,1)="7",MID(R187,3,1)="8",MID(R187,3,1)="9",MID(R187,3,1)="0",))),IF(COUNTIF(INDIRECT("先行技術調査・登録査定!"&amp;ADDRESS(MATCH(C187,先行技術調査・登録査定!B$1:B$1000,0),3)&amp;":"&amp;ADDRESS(MATCH(C187,先行技術調査・登録査定!B$1:B$1000,0),49)),R187)+COUNTIF(INDIRECT("先行技術調査・登録査定!"&amp;ADDRESS(MATCH(C187,先行技術調査・登録査定!B$1:B$1000,0),3)&amp;":"&amp;ADDRESS(MATCH(C187,先行技術調査・登録査定!B$1:B$1000,0),49)),T187)&gt;0,"Yes","No"),"")</f>
        <v>No</v>
      </c>
      <c r="AB187" s="169" t="str">
        <f t="shared" ca="1" si="15"/>
        <v>Yes</v>
      </c>
      <c r="AC187" s="94" t="str">
        <f>IF(OR(LEFT(R187)="特",LEFT(R187)="実",AND(OR(LEFT(R187,2)="US",LEFT(R187,2)="WO",LEFT(R187,2)="GB",LEFT(R187,2)="EP",LEFT(R187,2)="DE"),OR(MID(R187,3,1)="1",MID(R187,3,1)="2",MID(R187,3,1)="3",MID(R187,3,1)="4",MID(R187,3,1)="5",MID(R187,3,1)="6",MID(R187,3,1)="7",MID(R187,3,1)="8",MID(R187,3,1)="9",MID(R187,3,1)="0",))),"",VLOOKUP($C187,非特許文献リスト!$A$2:$C$196,2,FALSE))</f>
        <v/>
      </c>
      <c r="AD187" s="95" t="str">
        <f>IF(OR(LEFT(R187)="特",LEFT(R187)="実",AND(OR(LEFT(R187,2)="US",LEFT(R187,2)="WO",LEFT(R187,2)="GB",LEFT(R187,2)="EP",LEFT(R187,2)="DE"),OR(MID(R187,3,1)="1",MID(R187,3,1)="2",MID(R187,3,1)="3",MID(R187,3,1)="4",MID(R187,3,1)="5",MID(R187,3,1)="6",MID(R187,3,1)="7",MID(R187,3,1)="8",MID(R187,3,1)="9",MID(R187,3,1)="0",))),"",VLOOKUP($C187,非特許文献リスト!$A$2:$C$196,3,FALSE))</f>
        <v/>
      </c>
      <c r="AE187" s="175" t="str">
        <f t="shared" si="12"/>
        <v>外国特許文献</v>
      </c>
      <c r="AF187" s="176" t="str">
        <f>IF(OR(LEFT(R187)="特",LEFT(R187)="実"),VLOOKUP(R187,'証拠（JP特許）'!$B$2:$AB$299,10,FALSE),IF(AND(OR(LEFT(R187,2)="US",LEFT(R187,2)="WO",LEFT(R187,2)="GB",LEFT(R187,2)="EP",LEFT(R187,2)="DE"),OR(MID(R187,3,1)="1",MID(R187,3,1)="2",MID(R187,3,1)="3",MID(R187,3,1)="4",MID(R187,3,1)="5",MID(R187,3,1)="6",MID(R187,3,1)="7",MID(R187,3,1)="8",MID(R187,3,1)="9",MID(R187,3,1)="0",)),VLOOKUP(R187,'証拠（WW特許）'!$B$2:$M$90,8,FALSE),""))</f>
        <v>EIKEN KAGAKU KABUSHIKI KAISHA|NOTOMI, Tsugunori|HASE, Tetsu</v>
      </c>
      <c r="AG187" s="176" t="str">
        <f>IF(OR(LEFT(R187)="特",LEFT(R187)="実"),VLOOKUP(R187,'証拠（JP特許）'!$B$2:$AB$299,26,FALSE),IF(AND(OR(LEFT(R187,2)="US",LEFT(R187,2)="WO",LEFT(R187,2)="GB",LEFT(R187,2)="EP",LEFT(R187,2)="DE"),OR(MID(R187,3,1)="1",MID(R187,3,1)="2",MID(R187,3,1)="3",MID(R187,3,1)="4",MID(R187,3,1)="5",MID(R187,3,1)="6",MID(R187,3,1)="7",MID(R187,3,1)="8",MID(R187,3,1)="9",MID(R187,3,1)="0",)),VLOOKUP(R187,'証拠（WW特許）'!$B$2:$M$90,12,FALSE),""))</f>
        <v>NOTOMI, Tsugunori|HASE, Tetsu</v>
      </c>
      <c r="AH187" s="58" t="str">
        <f>IF(OR(LEFT(R187)="特",LEFT(R187)="実"),VLOOKUP(R187,'証拠（JP特許）'!$B$2:$X$299,20,FALSE),IF(AND(OR(LEFT(R187,2)="US",LEFT(R187,2)="WO",LEFT(R187,2)="GB",LEFT(R187,2)="EP",LEFT(R187,2)="DE"),OR(MID(R187,3,1)="1",MID(R187,3,1)="2",MID(R187,3,1)="3",MID(R187,3,1)="4",MID(R187,3,1)="5",MID(R187,3,1)="6",MID(R187,3,1)="7",MID(R187,3,1)="8",MID(R187,3,1)="9",MID(R187,3,1)="0",)),VLOOKUP(R187,'証拠（WW特許）'!$B$2:$U$90,20,FALSE),""))</f>
        <v>C12N  15/10(2006.01),C12Q   1/68(2006.01)</v>
      </c>
      <c r="AI187" s="58" t="str">
        <f>IF(OR(LEFT(R187)="特",LEFT(R187)="実"),VLOOKUP(R187,'証拠（JP特許）'!$B$2:$X$299,21,FALSE),"")</f>
        <v/>
      </c>
      <c r="AJ187" s="58" t="str">
        <f>IF(OR(LEFT(R187)="特",LEFT(R187)="実"),VLOOKUP(R187,'証拠（JP特許）'!$B$2:$X$299,22,FALSE),"")</f>
        <v/>
      </c>
      <c r="AK187" s="59">
        <f>IF(OR(LEFT(R187)="特",LEFT(R187)="実"),VLOOKUP(R187,'証拠（JP特許）'!$B$2:$X$299,17,FALSE),IF(AND(OR(LEFT(R187,2)="US",LEFT(R187,2)="WO",LEFT(R187,2)="GB",LEFT(R187,2)="EP",LEFT(R187,2)="DE"),OR(MID(R187,3,1)="1",MID(R187,3,1)="2",MID(R187,3,1)="3",MID(R187,3,1)="4",MID(R187,3,1)="5",MID(R187,3,1)="6",MID(R187,3,1)="7",MID(R187,3,1)="8",MID(R187,3,1)="9",MID(R187,3,1)="0",)),VLOOKUP(R187,'証拠（WW特許）'!$B$2:$U$90,16,FALSE),""))</f>
        <v>36664</v>
      </c>
      <c r="AL187" s="58"/>
      <c r="AM187" s="58" t="s">
        <v>95</v>
      </c>
      <c r="AN187" s="58" t="s">
        <v>95</v>
      </c>
      <c r="AO187" s="58" t="str">
        <f ca="1">IF(OR(LEFT(R187)="特",LEFT(R187)="実",AND(OR(LEFT(R187,2)="US",LEFT(R187,2)="WO",LEFT(R187,2)="GB",LEFT(R187,2)="EP",LEFT(R187,2)="DE"),OR(MID(R187,3,1)="1",MID(R187,3,1)="2",MID(R187,3,1)="3",MID(R187,3,1)="4",MID(R187,3,1)="5",MID(R187,3,1)="6",MID(R187,3,1)="7",MID(R187,3,1)="8",MID(R187,3,1)="9",MID(R187,3,1)="0"))),IF(COUNTIF(INDIRECT("発明者引用!"&amp;ADDRESS(MATCH(C187,発明者引用!B$1:B$196,0),4)&amp;":"&amp;ADDRESS(MATCH(C187,発明者引用!B$1:B$196,0),17)),R187)+COUNTIF(INDIRECT("発明者引用!"&amp;ADDRESS(MATCH(C187,発明者引用!B$1:B$196,0),4)&amp;":"&amp;ADDRESS(MATCH(C187,発明者引用!B$1:B$196,0),17)),#REF!)+COUNTIF(INDIRECT("発明者引用!"&amp;ADDRESS(MATCH(C187,発明者引用!B$1:B$196,0),4)&amp;":"&amp;ADDRESS(MATCH(C187,発明者引用!B$1:B$196,0),17)),T187)&gt;0,"Yes","No"),"")</f>
        <v>Yes</v>
      </c>
      <c r="AP187" s="58" t="str">
        <f ca="1">IF(OR(LEFT(R187)="特",LEFT(R187)="実",AND(OR(LEFT(R187,2)="US",LEFT(R187,2)="WO",LEFT(R187,2)="GB",LEFT(R187,2)="EP",LEFT(R187,2)="DE"),OR(MID(R187,3,1)="1",MID(R187,3,1)="2",MID(R187,3,1)="3",MID(R187,3,1)="4",MID(R187,3,1)="5",MID(R187,3,1)="6",MID(R187,3,1)="7",MID(R187,3,1)="8",MID(R187,3,1)="9",MID(R187,3,1)="0"))),IF(VLOOKUP(C187,ファミリ引用特許WO!$A$2:$B$241,2,FALSE)+VLOOKUP(C187,ファミリ引用文献WO!$A$2:$C$241,3,FALSE)=0,"ISR無し",IF(COUNTIF(INDIRECT("ファミリ引用特許WO!"&amp;ADDRESS(MATCH(C187,ファミリ引用特許WO!$A$2:$A$241,0),1)&amp;":"&amp;ADDRESS(MATCH(C187,ファミリ引用特許WO!$A$2:$A$241,0),19)),R187)+COUNTIF(INDIRECT("ファミリ引用特許WO!"&amp;ADDRESS(MATCH(C187,ファミリ引用特許WO!$A$2:$A$241,0),1)&amp;":"&amp;ADDRESS(MATCH(C187,ファミリ引用特許WO!$A$2:$A$241,0),19)),S187)+COUNTIF(INDIRECT("ファミリ引用特許WO!"&amp;ADDRESS(MATCH(C187,ファミリ引用特許WO!$A$2:$A$241,0),1)&amp;":"&amp;ADDRESS(MATCH(C187,ファミリ引用特許WO!$A$2:$A$241,0),19)),T187)+COUNTIF(INDIRECT("ファミリ引用特許WO!"&amp;ADDRESS(MATCH(C187,ファミリ引用特許WO!$A$2:$A$241,0),1)&amp;":"&amp;ADDRESS(MATCH(C187,ファミリ引用特許WO!$A$2:$A$241,0),19)),W187)+COUNTIF(INDIRECT("ファミリ引用特許WO!"&amp;ADDRESS(MATCH(C187,ファミリ引用特許WO!$A$2:$A$241,0),1)&amp;":"&amp;ADDRESS(MATCH(C187,ファミリ引用特許WO!$A$2:$A$241,0),19)),Y187)&gt;0,"Yes","No")),"")</f>
        <v>Yes</v>
      </c>
      <c r="AQ187" s="55" t="str">
        <f ca="1">IF(OR(LEFT(R187)="特",LEFT(R187)="実",AND(OR(LEFT(R187,2)="US",LEFT(R187,2)="WO",LEFT(R187,2)="GB",LEFT(R187,2)="EP",LEFT(R187,2)="DE"),OR(MID(R187,3,1)="1",MID(R187,3,1)="2",MID(R187,3,1)="3",MID(R187,3,1)="4",MID(R187,3,1)="5",MID(R187,3,1)="6",MID(R187,3,1)="7",MID(R187,3,1)="8",MID(R187,3,1)="9",MID(R187,3,1)="0"))),IF(VLOOKUP(C187,'ファミリ引用特許表記修正（ex.A2→A）'!$A$2:$B$241,2,FALSE)=0,"family無し",IF(COUNTIF(INDIRECT("'ファミリ引用特許表記修正（ex.A2→A）'!"&amp;ADDRESS(MATCH(C187,'ファミリ引用特許表記修正（ex.A2→A）'!$A$2:$A$241,0),1)&amp;":"&amp;ADDRESS(MATCH(C187,'ファミリ引用特許表記修正（ex.A2→A）'!$A$2:$A$241,0),171)),R187)+COUNTIF(INDIRECT("'ファミリ引用特許表記修正（ex.A2→A）'!"&amp;ADDRESS(MATCH(C187,'ファミリ引用特許表記修正（ex.A2→A）'!$A$2:$A$241,0),1)&amp;":"&amp;ADDRESS(MATCH(C187,'ファミリ引用特許表記修正（ex.A2→A）'!$A$2:$A$241,0),171)),S187)+COUNTIF(INDIRECT("'ファミリ引用特許表記修正（ex.A2→A）'!"&amp;ADDRESS(MATCH(C187,'ファミリ引用特許表記修正（ex.A2→A）'!$A$2:$A$241,0),1)&amp;":"&amp;ADDRESS(MATCH(C187,'ファミリ引用特許表記修正（ex.A2→A）'!$A$2:$A$241,0),171)),T187)+COUNTIF(INDIRECT("'ファミリ引用特許表記修正（ex.A2→A）'!"&amp;ADDRESS(MATCH(C187,'ファミリ引用特許表記修正（ex.A2→A）'!$A$2:$A$241,0),1)&amp;":"&amp;ADDRESS(MATCH(C187,'ファミリ引用特許表記修正（ex.A2→A）'!$A$2:$A$241,0),171)),W187)+COUNTIF(INDIRECT("'ファミリ引用特許表記修正（ex.A2→A）'!"&amp;ADDRESS(MATCH(C187,'ファミリ引用特許表記修正（ex.A2→A）'!$A$2:$A$241,0),1)&amp;":"&amp;ADDRESS(MATCH(C187,'ファミリ引用特許表記修正（ex.A2→A）'!$A$2:$A$241,0),171)),Y187)&gt;0,"Yes","No")),"")</f>
        <v>Yes</v>
      </c>
      <c r="AR187" s="58" t="str">
        <f>IF(OR(LEFT(R187)="特",LEFT(R187)="実",AND(OR(LEFT(R187,2)="US",LEFT(R187,2)="WO",LEFT(R187,2)="GB",LEFT(R187,2)="EP",LEFT(R187,2)="DE"),OR(MID(R187,3,1)="1",MID(R187,3,1)="2",MID(R187,3,1)="3",MID(R187,3,1)="4",MID(R187,3,1)="5",MID(R187,3,1)="6",MID(R187,3,1)="7",MID(R187,3,1)="8",MID(R187,3,1)="9",MID(R187,3,1)="0",))),"",VLOOKUP($C187,ファミリ発明者引用文献!A$3:B$235,2,FALSE))</f>
        <v/>
      </c>
      <c r="AS187" s="55" t="str">
        <f>VLOOKUP(C187,ファミリ引用文献WO!A$2:B$241,2,FALSE)</f>
        <v>,TSUGUNORI NOTOMI, ET AL: 'LOOP-MEDIATED ISOTHERMAL AMPLIFICATION OF DNA' NUCLEIC ACIDS RESEARCH vol. 28, no. 12, 2000, pages E63-I - E63-VII, XP002907443,,,,</v>
      </c>
      <c r="AT187" s="58" t="str">
        <f>VLOOKUP(C187,ファミリ引用文献!A$3:B$242,2,FALSE)</f>
        <v>/Demandant's 7th Brief for H21 (Gyo-Ke) 10107 (suit for cancelling trial decision of Mukou 2008-800091 [invalidation trial case of JP 3867926 corresponding to U.S. Appl. No. 10/532,975] along with a concise English explanation, 17 pages, Jul. 7, 2010./Record of Oral Proceeding issued in the Trial Case for Invalidation of corresponding Japanese patent No. 3867926 mailed Jan. 7, 2009 with its partial English translation./DNA sequence of Hepatitis B Virus of EMBL/GenBank/DDBJ database Accession No. Z72478 (Exhibit 2 of Notice of Trial dated May 20, 2008)./Demandant's Exhibit No. 8 (Newton, et al., Analysis of any point mutation in DNA. The amplification refractory mutation system (ARMS), Nucleic Acids Research. vol. 17, No. 7, pp. 2503-2516, 1989)./Reference Material 2 (Written reply to the request for a trial for invalidation of a patent No. (invalidation) 2008-800091 dated Aug. 4, 2008)_27 pages./First Taiwanese Office Action mailed Nov. 11, 2009 in Taiwanese Patent Application No. 93140528 and its concise English explanation (5 pages)./Examiner S. K. Mummert, U.S. Office Action issued in co-pending U.S. Appl. No. 10/583,706, mailed Mar. 17, 2010_29 pages./Third Canadian Office Action mailed Jan. 19, 2010 in Canadian Patent Application No. 2,504,234 (2 pages)./Second Office Action in European Patent Application No. 03769966.7 corresponding to U.S. Appl. No. 10/532,975, mailed Jun. 24, 2010, 6 pages./Demandant's Exhibition No. 9 (Mukai et al, PCR Frontier, Protein, Nucleic Acid, Enzyme, vol. 31, No. 5, pp. 425-428), publication year 1996.//Demandant's Exhibit No. 9 (Mukai et al, PCR Frontier, Protein, Nucleic Acid, Enzyme, vol. 31, No. 5, pp. 425-428)./Walker, G.T. et al. Strand Displacement Amplification_an Isothermal, in vitro DNA Amplification Technique. Nucleic Acids Research 20:7 (1992) 1691-1696./Supplemental Partial European Search Report European Patent Office. Dated May 30, 2007./Notomi et al., Nucleic Acids Research 28(12): E63-e63 (pp. 1-11)./Nagamine, K. et al. Accelerateed Reaction by Loop Mediated Isothermal Amplification Using Loop Primers. Molecular and Cellular Probes, 16 (2002) 223-229./Pastinen, et al., Minisequencing: A Specific Tool for DNA Analysis and Diagnostics on Oligonucleotide Arrays, Genome Research, vol. 7, 1997, pp. 606-614./Second Canadian Office Action mailed Jul. 6, 2009 in Canadian Patent Application No. 2,504,234 and the response to the Office Action filed Jan. 6, 2010 (43 pages)./European Office Action issued in corresponding European Application No. 04807703.6, Mar. 10, 2010_5 pages./Nollau, et al., Methods for detection of point mutations: performance and quality assessment, Clinical Chemistry vol. 43, No. 7, pp. 1114-1128, 1997.//Trial Decision relating to corresponding Japanese Patent No. 3867926 mailed Mar. 26, 2009 with a full English translation (123 pages)./Kool, E.T. Synthetically modified DNAs as substrates for polymerases. Current Opinion in Chemical Biology (2000) 4: 602-608./Demandant's Exhibit No. 19 - Sekiya, et al., Recent Advances in PCR Methodology: Basic Methodology and its Application, Kyoritsu Shuppan Co., Ltd., Jun. 15, 1997, p. 437, right column, lines 5 to 9 and p. 438, right column, the last line to p. 439, left column, line 8, with an English translation./Notice of Trial for invalidation of JP 3-867926, dated May 20, 2008./NAGAMINE KENTARO ET AL: Loop-mediated isothermal amplification reaction using a nondenatured template CLINICAL CHEMISTRY, AMERICAN ASSOCIATION FOR CLINICAL CHEMISTRY, WASHINGTON, DC, US, vol. 47, no. 9, September 2001 (2001-09), pages 1742-1743, XP002339943 ISSN: 0009-9147/NAGAMINE K ET AL: Accelerated reaction by loop-mediated isothermal amplification using loop primers MOLECULAR AND CELLULAR PROBES, ACADEMIC PRESS, LONDON, GB, vol. 16, no. 3, June 2002 (2002-06), pages 223-229, XP004471001 ISSN: 0890-8508/Nagamine, Kentaro et al. Loop-Mediated Isothermal Amplification Reaction Using a Nondenatured Template. Clinical Chamistry 47:9 (2001) 1742-1743./Third Party Observations on European Patent Application No. 03769966.7 in the name of Riken and Kabushiki Kaisha DNAform. Issued by the European Patent Office Oct. 22, 2008. (EP 03769966.7 corresponds to the present application, U.S. Appl. No. 10//532975)./Third Party Observations on European Application No. 04807703.6 (EP 1712618) in the name of RIKEN and Kabushiki Kaisha Dnaform dated Apr. 26, 2010_5 pages./WALKER G T ET AL: STRAND DISPLACEMENT AMPLIFICATION - AN ISOTHERMAL, IN VITRO DNA AMPLIFICATION TECHNIQUE NUCLEIC ACIDS RESEARCH, OXFORD UNIVERSITY PRESS, SURREY, GB, vol. 20, no. 7, January 1992 (1992-01), pages 1691-1696, XP002019521 ISSN: 0305-1048/Office Action issued by the Canadian Patent Office in Canadian Application No. 2,504,234 on Dec. 19, 2008. (CA 2,504,234 corresponds to the present U.S. Appl. No. 10/532975)./Third Party Observations on European Application No. 04807703.6 (EP1712618) in the name of Riken and Kabushiki Kaisha Dnaform Issued by the European Patent Office Jul. 24, 2008./TSUGUNORI NOTOMI, ET AL: 'LOOP-MEDIATED ISOTHERMAL AMPLIFICATION OF DNA' NUCLEIC ACIDS RESEARCH vol. 28, no. 12, 2000, pages E63-I - E63-VII, XP002907443/Partial Oral Proceedings document for Japanese Patent No. 3867926, dispatch date Oct. 27, 2008. (JP Patent 3867926 corresponds to the present application, U.S. Appl. No. 10/532975)./European Office Action issued in corresponding Application No. 04 807 703.6 and mailed Jun. 30, 2009_6 pages./Iwamoto et al. Loop-Mediated Isothermal Amplification for Direct Detection of Mycobacterium tuberculosis Complex, M. avium, and M. intracellulare in Sputum Samples. Journal of Clinical Microbiology (2003) 41(6): 2616-2622./Notomi et al. Loop-mediated isothermal amplification of DNA. Nucleic Acids Research (2000) 28(12): e63 (7 printed pages)./Reference Material 1 (Written argument in JP2005-516642 dated Nov. 13, 2006)_5 pages./0/0/0/0/0/0/0/0/0/0/0/0/0/0/0/0/0/0/0/0/0/0/0/0/0/0/0/0/0/0/0/0/0/0/0/0/0/0/0/0/0/0/0/0/0/0/0/0/0/0/0/0/0/0/0/0/0/0/0/0/0/0/0/0/0/0/0/0/0/0/0/0/0/0/0/0/0/0/0/0/0/0/0/0/0/0/0/0/0/0/0/0/0/0/0/0/0/0/0/0/0/0/0/0/0/0/0/0/0/0/0/0/0/0/0/0/0/0/0/0/0/0/0/0/0/0/0/0/0/0/0/0/0/0/0/0</v>
      </c>
      <c r="AU187" s="58" t="str">
        <f>VLOOKUP(C187,審判データ!AH$2:BT$379,39,FALSE)</f>
        <v>AU2003280603A;CA02504234A;CA02504234C;EP1564301A;WO04/040019;特許03867926;US2006160084;US7803579;US2011059868;WO2004040019A</v>
      </c>
      <c r="AV187" s="62" t="str">
        <f ca="1">IF(INDIRECT("審判データ!"&amp;ADDRESS(MATCH(C187,審判データ!$AH$1:$AH$379,0),32))="早期審査の対象とする","早期審査","")</f>
        <v>早期審査</v>
      </c>
      <c r="AW187" s="665" t="str">
        <f t="shared" si="11"/>
        <v/>
      </c>
      <c r="AX187" s="666" t="str">
        <f>IF(LEFT(AE187,3)="日本特",IF(LEFT(C187)="特",VLOOKUP(C187,'本件、証拠文献テーマコード'!G$2:I$376,3,FALSE),VLOOKUP(C187,'本件、証拠文献テーマコード'!B$2:I$376,8,FALSE)),"")</f>
        <v/>
      </c>
      <c r="AY187" s="666" t="str">
        <f>IF(LEFT(AE187,3)="日本特",IF(OR(MID(R187,2,1)="開",MID(R187,2,1)="表",MID(R187,2,1)="登"),VLOOKUP(R187,'本件、証拠文献テーマコード'!C$2:I$379,7,FALSE),VLOOKUP(R187,'本件、証拠文献テーマコード'!G$2:I$379,3,FALSE)),"")</f>
        <v/>
      </c>
      <c r="AZ187" s="54"/>
    </row>
    <row r="188" spans="1:52" ht="40.5" x14ac:dyDescent="0.15">
      <c r="A188" s="848" t="s">
        <v>22664</v>
      </c>
      <c r="B188" s="586" t="str">
        <f ca="1">IF(A188="",B187,INDIRECT("審判データ!"&amp;ADDRESS(MATCH(A188,審判データ!$HC$1:$HC$379,0),20))&amp;" / "&amp;INDIRECT("審判データ!"&amp;ADDRESS(MATCH(A188,審判データ!$HC$1:$HC$379,0),21)))</f>
        <v>2012 / 29-2</v>
      </c>
      <c r="C188" s="675">
        <v>4632809</v>
      </c>
      <c r="D188" s="274" t="s">
        <v>2297</v>
      </c>
      <c r="E188" s="163" t="str">
        <f ca="1">INDIRECT("審判データ!"&amp;ADDRESS(MATCH(C188,審判データ!$AH$1:$AH$379,0),55))</f>
        <v>三洋電機株式会社</v>
      </c>
      <c r="F188" s="43" t="str">
        <f ca="1">INDIRECT("審判データ!"&amp;ADDRESS(MATCH(C188,審判データ!$AH$1:$AH$379,0),56))</f>
        <v>大北　一成;藤原　豊樹;池町　隆明;能間　俊之</v>
      </c>
      <c r="G188" s="43" t="str">
        <f ca="1">INDIRECT("審判データ!"&amp;ADDRESS(MATCH(C188,審判データ!$AH$1:$AH$379,0),72))</f>
        <v xml:space="preserve"> </v>
      </c>
      <c r="H188" s="43" t="str">
        <f ca="1">INDIRECT("審判データ!"&amp;ADDRESS(MATCH(C188,審判データ!$AH$1:$AH$379,0),41))</f>
        <v>H01M  4/04;H01M  4/02;H01M  4/58;H01M  4/62;H01M 10/40</v>
      </c>
      <c r="I188" s="43" t="str">
        <f ca="1">INDIRECT("審判データ!"&amp;ADDRESS(MATCH(C188,審判データ!$AH$1:$AH$379,0),49))</f>
        <v>H01M   4/139@AFI(JP);H01M   4/505@ALI(JP);H01M   4/525@ALI(JP);H01M   4/62@ALI(JP)</v>
      </c>
      <c r="J188" s="43" t="str">
        <f ca="1">INDIRECT("審判データ!"&amp;ADDRESS(MATCH(C188,審判データ!$AH$1:$AH$379,0),51))</f>
        <v>H01M 10/40        Z;H01M  4/131;H01M  4/02        C;H01M  4/139;H01M  4/62        Z;H01M  4/02    102;H01M  4/02    108;H01M  4/02    109;H01M  4/36        E;H01M  4/50    102;H01M  4/52    102;H01M  4/1391;H01M  4/505;H01M  4/525</v>
      </c>
      <c r="K188" s="43" t="str">
        <f ca="1">INDIRECT("審判データ!"&amp;ADDRESS(MATCH(C188,審判データ!$AH$1:$AH$379,0),53))</f>
        <v>5H029 AJ05;5H029 AK03;5H029 AL07;5H029 AM01;5H029 CJ08;5H029 DJ15;5H029 EJ04;5H029 HJ04;5H029 HJ05;5H050 AA07;5H050 BA15;5H050 CA07;5H050 CA09;5H050 CB08;5H050 DA02;5H050 DA10;5H050 EA09;5H050 FA16;5H050 GA10;5H050 HA04;5H050 HA05</v>
      </c>
      <c r="L188" s="961" t="s">
        <v>22665</v>
      </c>
      <c r="M188" s="963" t="s">
        <v>22324</v>
      </c>
      <c r="N188" s="965" t="s">
        <v>2305</v>
      </c>
      <c r="O188" s="967">
        <v>0</v>
      </c>
      <c r="P188" s="959" t="s">
        <v>2306</v>
      </c>
      <c r="Q188" s="640" t="s">
        <v>22666</v>
      </c>
      <c r="R188" s="588" t="s">
        <v>22667</v>
      </c>
      <c r="S188" s="591" t="str">
        <f>IF(OR(LEFT(R188)="特",LEFT(R188)="実"),VLOOKUP(R188,'証拠（JP特許）'!$B$2:$D$299,2,FALSE),IF(AND(OR(LEFT(R188,2)="US",LEFT(R188,2)="WO",LEFT(R188,2)="GB",LEFT(R188,2)="EP",LEFT(R188,2)="DE"),OR(MID(R188,3,1)="1",MID(R188,3,1)="2",MID(R188,3,1)="3",MID(R188,3,1)="4",MID(R188,3,1)="5",MID(R188,3,1)="6",MID(R188,3,1)="7",MID(R188,3,1)="8",MID(R188,3,1)="9",MID(R188,3,1)="0")),VLOOKUP(R188,'証拠（WW特許）'!$B$2:$C$90,2,FALSE),"_"))</f>
        <v>特願2000-30012</v>
      </c>
      <c r="T188" s="588" t="str">
        <f>IF(OR(LEFT(R188)="特",LEFT(R188)="実"),VLOOKUP(R188,'証拠（JP特許）'!$B$2:$E$299,4,FALSE),"_")</f>
        <v>_</v>
      </c>
      <c r="U188" s="603" t="s">
        <v>22389</v>
      </c>
      <c r="V188" s="704" t="s">
        <v>22623</v>
      </c>
      <c r="W188" s="608" t="str">
        <f t="shared" si="13"/>
        <v>JP2001222994A</v>
      </c>
      <c r="X188" s="604"/>
      <c r="Y188" s="604" t="str">
        <f t="shared" si="14"/>
        <v/>
      </c>
      <c r="Z188" s="91" t="str">
        <f ca="1">IF(OR(LEFT(R188)="特",LEFT(R188)="実",AND(OR(LEFT(R188,2)="US",LEFT(R188,2)="WO",LEFT(R188,2)="GB",LEFT(R188,2)="EP",LEFT(R188,2)="DE"),OR(MID(R188,3,1)="1",MID(R188,3,1)="2",MID(R188,3,1)="3",MID(R188,3,1)="4",MID(R188,3,1)="5",MID(R188,3,1)="6",MID(R188,3,1)="7",MID(R188,3,1)="8",MID(R188,3,1)="9",MID(R188,3,1)="0",))),IF(COUNTIF(INDIRECT("拒絶理由・拒絶査定・異議申立!"&amp;ADDRESS(MATCH(C188,拒絶理由・拒絶査定・異議申立!B$1:B$1000,0),3)&amp;":"&amp;ADDRESS(MATCH(C188,拒絶理由・拒絶査定・異議申立!B$1:B$1000,0),50)),R188)+COUNTIF(INDIRECT("拒絶理由・拒絶査定・異議申立!"&amp;ADDRESS(MATCH(C188,拒絶理由・拒絶査定・異議申立!B$1:B$1000,0),3)&amp;":"&amp;ADDRESS(MATCH(C188,拒絶理由・拒絶査定・異議申立!B$1:B$1000,0),50)),T188)&gt;0,"Yes","No"),"")</f>
        <v>No</v>
      </c>
      <c r="AA188" s="92" t="str">
        <f ca="1">IF(OR(LEFT(R188)="特",LEFT(R188)="実",AND(OR(LEFT(R188,2)="US",LEFT(R188,2)="WO",LEFT(R188,2)="GB",LEFT(R188,2)="EP",LEFT(R188,2)="DE"),OR(MID(R188,3,1)="1",MID(R188,3,1)="2",MID(R188,3,1)="3",MID(R188,3,1)="4",MID(R188,3,1)="5",MID(R188,3,1)="6",MID(R188,3,1)="7",MID(R188,3,1)="8",MID(R188,3,1)="9",MID(R188,3,1)="0",))),IF(COUNTIF(INDIRECT("先行技術調査・登録査定!"&amp;ADDRESS(MATCH(C188,先行技術調査・登録査定!B$1:B$1000,0),3)&amp;":"&amp;ADDRESS(MATCH(C188,先行技術調査・登録査定!B$1:B$1000,0),49)),R188)+COUNTIF(INDIRECT("先行技術調査・登録査定!"&amp;ADDRESS(MATCH(C188,先行技術調査・登録査定!B$1:B$1000,0),3)&amp;":"&amp;ADDRESS(MATCH(C188,先行技術調査・登録査定!B$1:B$1000,0),49)),T188)&gt;0,"Yes","No"),"")</f>
        <v>Yes</v>
      </c>
      <c r="AB188" s="169" t="str">
        <f t="shared" ca="1" si="15"/>
        <v>No</v>
      </c>
      <c r="AC188" s="94" t="str">
        <f>IF(OR(LEFT(R188)="特",LEFT(R188)="実",AND(OR(LEFT(R188,2)="US",LEFT(R188,2)="WO",LEFT(R188,2)="GB",LEFT(R188,2)="EP",LEFT(R188,2)="DE"),OR(MID(R188,3,1)="1",MID(R188,3,1)="2",MID(R188,3,1)="3",MID(R188,3,1)="4",MID(R188,3,1)="5",MID(R188,3,1)="6",MID(R188,3,1)="7",MID(R188,3,1)="8",MID(R188,3,1)="9",MID(R188,3,1)="0",))),"",VLOOKUP($C188,非特許文献リスト!$A$2:$C$196,2,FALSE))</f>
        <v/>
      </c>
      <c r="AD188" s="95" t="str">
        <f>IF(OR(LEFT(R188)="特",LEFT(R188)="実",AND(OR(LEFT(R188,2)="US",LEFT(R188,2)="WO",LEFT(R188,2)="GB",LEFT(R188,2)="EP",LEFT(R188,2)="DE"),OR(MID(R188,3,1)="1",MID(R188,3,1)="2",MID(R188,3,1)="3",MID(R188,3,1)="4",MID(R188,3,1)="5",MID(R188,3,1)="6",MID(R188,3,1)="7",MID(R188,3,1)="8",MID(R188,3,1)="9",MID(R188,3,1)="0",))),"",VLOOKUP($C188,非特許文献リスト!$A$2:$C$196,3,FALSE))</f>
        <v/>
      </c>
      <c r="AE188" s="175" t="str">
        <f t="shared" si="12"/>
        <v>日本特許文献</v>
      </c>
      <c r="AF188" s="176" t="str">
        <f>IF(OR(LEFT(R188)="特",LEFT(R188)="実"),VLOOKUP(R188,'証拠（JP特許）'!$B$2:$AB$299,10,FALSE),IF(AND(OR(LEFT(R188,2)="US",LEFT(R188,2)="WO",LEFT(R188,2)="GB",LEFT(R188,2)="EP",LEFT(R188,2)="DE"),OR(MID(R188,3,1)="1",MID(R188,3,1)="2",MID(R188,3,1)="3",MID(R188,3,1)="4",MID(R188,3,1)="5",MID(R188,3,1)="6",MID(R188,3,1)="7",MID(R188,3,1)="8",MID(R188,3,1)="9",MID(R188,3,1)="0",)),VLOOKUP(R188,'証拠（WW特許）'!$B$2:$M$90,8,FALSE),""))</f>
        <v>新神戸電機株式会社</v>
      </c>
      <c r="AG188" s="176" t="str">
        <f>IF(OR(LEFT(R188)="特",LEFT(R188)="実"),VLOOKUP(R188,'証拠（JP特許）'!$B$2:$AB$299,26,FALSE),IF(AND(OR(LEFT(R188,2)="US",LEFT(R188,2)="WO",LEFT(R188,2)="GB",LEFT(R188,2)="EP",LEFT(R188,2)="DE"),OR(MID(R188,3,1)="1",MID(R188,3,1)="2",MID(R188,3,1)="3",MID(R188,3,1)="4",MID(R188,3,1)="5",MID(R188,3,1)="6",MID(R188,3,1)="7",MID(R188,3,1)="8",MID(R188,3,1)="9",MID(R188,3,1)="0",)),VLOOKUP(R188,'証拠（WW特許）'!$B$2:$M$90,12,FALSE),""))</f>
        <v>東本　晃二,原　賢二,井口　智博,弘中　健介</v>
      </c>
      <c r="AH188" s="58" t="str">
        <f>IF(OR(LEFT(R188)="特",LEFT(R188)="実"),VLOOKUP(R188,'証拠（JP特許）'!$B$2:$X$299,20,FALSE),IF(AND(OR(LEFT(R188,2)="US",LEFT(R188,2)="WO",LEFT(R188,2)="GB",LEFT(R188,2)="EP",LEFT(R188,2)="DE"),OR(MID(R188,3,1)="1",MID(R188,3,1)="2",MID(R188,3,1)="3",MID(R188,3,1)="4",MID(R188,3,1)="5",MID(R188,3,1)="6",MID(R188,3,1)="7",MID(R188,3,1)="8",MID(R188,3,1)="9",MID(R188,3,1)="0",)),VLOOKUP(R188,'証拠（WW特許）'!$B$2:$U$90,20,FALSE),""))</f>
        <v>H01M   4/62    (2006.01),H01M   4/02    (2006.01),H01M  10/40    (2006.01)</v>
      </c>
      <c r="AI188" s="58" t="str">
        <f>IF(OR(LEFT(R188)="特",LEFT(R188)="実"),VLOOKUP(R188,'証拠（JP特許）'!$B$2:$X$299,21,FALSE),"")</f>
        <v xml:space="preserve">H01M  4/62      Z,H01M  4/02      C,H01M  4/02      D,H01M 10/40      Z,H01M  4/02   102 ,H01M  4/02   104 ,H01M  4/58   103 ,H01M 10/00   103 ,H01M 10/00   111 ,H01M  4/131      ,H01M  4/133      ,H01M 10/0525     ,H01M 10/0566     ,H01M  4/587      </v>
      </c>
      <c r="AJ188" s="58" t="str">
        <f>IF(OR(LEFT(R188)="特",LEFT(R188)="実"),VLOOKUP(R188,'証拠（JP特許）'!$B$2:$X$299,22,FALSE),"")</f>
        <v>5H029AJ05,5H029AK03,5H029AL06,5H029AM03,5H029AM04,5H029AM05,5H029AM07,5H029BJ02,5H029BJ14,5H029CJ08,5H029CJ22,5H029DJ08,5H029DJ15,5H029DJ17,5H029EJ04,5H029HJ01,5H029HJ05,5H029HJ13,5H050AA07,5H050BA17,5H050CA08,5H050CA09,5H050CB07,5H050DA02,5H050DA03,5H050DA09,5H050DA10,5H050EA10,5H050FA16,5H050GA10,5H050GA22,5H050HA01,5H050HA05</v>
      </c>
      <c r="AK188" s="59" t="str">
        <f>IF(OR(LEFT(R188)="特",LEFT(R188)="実"),VLOOKUP(R188,'証拠（JP特許）'!$B$2:$X$299,17,FALSE),IF(AND(OR(LEFT(R188,2)="US",LEFT(R188,2)="WO",LEFT(R188,2)="GB",LEFT(R188,2)="EP",LEFT(R188,2)="DE"),OR(MID(R188,3,1)="1",MID(R188,3,1)="2",MID(R188,3,1)="3",MID(R188,3,1)="4",MID(R188,3,1)="5",MID(R188,3,1)="6",MID(R188,3,1)="7",MID(R188,3,1)="8",MID(R188,3,1)="9",MID(R188,3,1)="0",)),VLOOKUP(R188,'証拠（WW特許）'!$B$2:$U$90,16,FALSE),""))</f>
        <v>2001.08.17</v>
      </c>
      <c r="AL188" s="58"/>
      <c r="AM188" s="58" t="s">
        <v>95</v>
      </c>
      <c r="AN188" s="58" t="s">
        <v>95</v>
      </c>
      <c r="AO188" s="58" t="str">
        <f ca="1">IF(OR(LEFT(R188)="特",LEFT(R188)="実",AND(OR(LEFT(R188,2)="US",LEFT(R188,2)="WO",LEFT(R188,2)="GB",LEFT(R188,2)="EP",LEFT(R188,2)="DE"),OR(MID(R188,3,1)="1",MID(R188,3,1)="2",MID(R188,3,1)="3",MID(R188,3,1)="4",MID(R188,3,1)="5",MID(R188,3,1)="6",MID(R188,3,1)="7",MID(R188,3,1)="8",MID(R188,3,1)="9",MID(R188,3,1)="0"))),IF(COUNTIF(INDIRECT("発明者引用!"&amp;ADDRESS(MATCH(C188,発明者引用!B$1:B$196,0),4)&amp;":"&amp;ADDRESS(MATCH(C188,発明者引用!B$1:B$196,0),17)),R188)+COUNTIF(INDIRECT("発明者引用!"&amp;ADDRESS(MATCH(C188,発明者引用!B$1:B$196,0),4)&amp;":"&amp;ADDRESS(MATCH(C188,発明者引用!B$1:B$196,0),17)),#REF!)+COUNTIF(INDIRECT("発明者引用!"&amp;ADDRESS(MATCH(C188,発明者引用!B$1:B$196,0),4)&amp;":"&amp;ADDRESS(MATCH(C188,発明者引用!B$1:B$196,0),17)),T188)&gt;0,"Yes","No"),"")</f>
        <v>No</v>
      </c>
      <c r="AP188" s="58" t="str">
        <f ca="1">IF(OR(LEFT(R188)="特",LEFT(R188)="実",AND(OR(LEFT(R188,2)="US",LEFT(R188,2)="WO",LEFT(R188,2)="GB",LEFT(R188,2)="EP",LEFT(R188,2)="DE"),OR(MID(R188,3,1)="1",MID(R188,3,1)="2",MID(R188,3,1)="3",MID(R188,3,1)="4",MID(R188,3,1)="5",MID(R188,3,1)="6",MID(R188,3,1)="7",MID(R188,3,1)="8",MID(R188,3,1)="9",MID(R188,3,1)="0"))),IF(VLOOKUP(C188,ファミリ引用特許WO!$A$2:$B$241,2,FALSE)+VLOOKUP(C188,ファミリ引用文献WO!$A$2:$C$241,3,FALSE)=0,"ISR無し",IF(COUNTIF(INDIRECT("ファミリ引用特許WO!"&amp;ADDRESS(MATCH(C188,ファミリ引用特許WO!$A$2:$A$241,0),1)&amp;":"&amp;ADDRESS(MATCH(C188,ファミリ引用特許WO!$A$2:$A$241,0),19)),R188)+COUNTIF(INDIRECT("ファミリ引用特許WO!"&amp;ADDRESS(MATCH(C188,ファミリ引用特許WO!$A$2:$A$241,0),1)&amp;":"&amp;ADDRESS(MATCH(C188,ファミリ引用特許WO!$A$2:$A$241,0),19)),S188)+COUNTIF(INDIRECT("ファミリ引用特許WO!"&amp;ADDRESS(MATCH(C188,ファミリ引用特許WO!$A$2:$A$241,0),1)&amp;":"&amp;ADDRESS(MATCH(C188,ファミリ引用特許WO!$A$2:$A$241,0),19)),T188)+COUNTIF(INDIRECT("ファミリ引用特許WO!"&amp;ADDRESS(MATCH(C188,ファミリ引用特許WO!$A$2:$A$241,0),1)&amp;":"&amp;ADDRESS(MATCH(C188,ファミリ引用特許WO!$A$2:$A$241,0),19)),W188)+COUNTIF(INDIRECT("ファミリ引用特許WO!"&amp;ADDRESS(MATCH(C188,ファミリ引用特許WO!$A$2:$A$241,0),1)&amp;":"&amp;ADDRESS(MATCH(C188,ファミリ引用特許WO!$A$2:$A$241,0),19)),Y188)&gt;0,"Yes","No")),"")</f>
        <v>ISR無し</v>
      </c>
      <c r="AQ188" s="55" t="str">
        <f ca="1">IF(OR(LEFT(R188)="特",LEFT(R188)="実",AND(OR(LEFT(R188,2)="US",LEFT(R188,2)="WO",LEFT(R188,2)="GB",LEFT(R188,2)="EP",LEFT(R188,2)="DE"),OR(MID(R188,3,1)="1",MID(R188,3,1)="2",MID(R188,3,1)="3",MID(R188,3,1)="4",MID(R188,3,1)="5",MID(R188,3,1)="6",MID(R188,3,1)="7",MID(R188,3,1)="8",MID(R188,3,1)="9",MID(R188,3,1)="0"))),IF(VLOOKUP(C188,'ファミリ引用特許表記修正（ex.A2→A）'!$A$2:$B$241,2,FALSE)=0,"family無し",IF(COUNTIF(INDIRECT("'ファミリ引用特許表記修正（ex.A2→A）'!"&amp;ADDRESS(MATCH(C188,'ファミリ引用特許表記修正（ex.A2→A）'!$A$2:$A$241,0),1)&amp;":"&amp;ADDRESS(MATCH(C188,'ファミリ引用特許表記修正（ex.A2→A）'!$A$2:$A$241,0),171)),R188)+COUNTIF(INDIRECT("'ファミリ引用特許表記修正（ex.A2→A）'!"&amp;ADDRESS(MATCH(C188,'ファミリ引用特許表記修正（ex.A2→A）'!$A$2:$A$241,0),1)&amp;":"&amp;ADDRESS(MATCH(C188,'ファミリ引用特許表記修正（ex.A2→A）'!$A$2:$A$241,0),171)),S188)+COUNTIF(INDIRECT("'ファミリ引用特許表記修正（ex.A2→A）'!"&amp;ADDRESS(MATCH(C188,'ファミリ引用特許表記修正（ex.A2→A）'!$A$2:$A$241,0),1)&amp;":"&amp;ADDRESS(MATCH(C188,'ファミリ引用特許表記修正（ex.A2→A）'!$A$2:$A$241,0),171)),T188)+COUNTIF(INDIRECT("'ファミリ引用特許表記修正（ex.A2→A）'!"&amp;ADDRESS(MATCH(C188,'ファミリ引用特許表記修正（ex.A2→A）'!$A$2:$A$241,0),1)&amp;":"&amp;ADDRESS(MATCH(C188,'ファミリ引用特許表記修正（ex.A2→A）'!$A$2:$A$241,0),171)),W188)+COUNTIF(INDIRECT("'ファミリ引用特許表記修正（ex.A2→A）'!"&amp;ADDRESS(MATCH(C188,'ファミリ引用特許表記修正（ex.A2→A）'!$A$2:$A$241,0),1)&amp;":"&amp;ADDRESS(MATCH(C188,'ファミリ引用特許表記修正（ex.A2→A）'!$A$2:$A$241,0),171)),Y188)&gt;0,"Yes","No")),"")</f>
        <v>family無し</v>
      </c>
      <c r="AR188" s="58" t="str">
        <f>IF(OR(LEFT(R188)="特",LEFT(R188)="実",AND(OR(LEFT(R188,2)="US",LEFT(R188,2)="WO",LEFT(R188,2)="GB",LEFT(R188,2)="EP",LEFT(R188,2)="DE"),OR(MID(R188,3,1)="1",MID(R188,3,1)="2",MID(R188,3,1)="3",MID(R188,3,1)="4",MID(R188,3,1)="5",MID(R188,3,1)="6",MID(R188,3,1)="7",MID(R188,3,1)="8",MID(R188,3,1)="9",MID(R188,3,1)="0",))),"",VLOOKUP($C188,ファミリ発明者引用文献!A$3:B$235,2,FALSE))</f>
        <v/>
      </c>
      <c r="AS188" s="55" t="str">
        <f>VLOOKUP(C188,ファミリ引用文献WO!A$2:B$241,2,FALSE)</f>
        <v/>
      </c>
      <c r="AT188" s="58" t="str">
        <f>VLOOKUP(C188,ファミリ引用文献!A$3:B$242,2,FALSE)</f>
        <v/>
      </c>
      <c r="AU188" s="58" t="str">
        <f>VLOOKUP(C188,審判データ!AH$2:BT$379,39,FALSE)</f>
        <v xml:space="preserve"> </v>
      </c>
      <c r="AV188" s="62" t="str">
        <f ca="1">IF(INDIRECT("審判データ!"&amp;ADDRESS(MATCH(C188,審判データ!$AH$1:$AH$379,0),32))="早期審査の対象とする","早期審査","")</f>
        <v/>
      </c>
      <c r="AW188" s="665" t="str">
        <f t="shared" si="11"/>
        <v>不一致</v>
      </c>
      <c r="AX188" s="666" t="str">
        <f>IF(LEFT(AE188,3)="日本特",IF(LEFT(C188)="特",VLOOKUP(C188,'本件、証拠文献テーマコード'!G$2:I$376,3,FALSE),VLOOKUP(C188,'本件、証拠文献テーマコード'!B$2:I$376,8,FALSE)),"")</f>
        <v>5H029,5H050</v>
      </c>
      <c r="AY188" s="666" t="str">
        <f>IF(LEFT(AE188,3)="日本特",IF(OR(MID(R188,2,1)="開",MID(R188,2,1)="表",MID(R188,2,1)="登"),VLOOKUP(R188,'本件、証拠文献テーマコード'!C$2:I$379,7,FALSE),VLOOKUP(R188,'本件、証拠文献テーマコード'!G$2:I$379,3,FALSE)),"")</f>
        <v>5H003,5H014,5H029,5H050</v>
      </c>
      <c r="AZ188" s="54"/>
    </row>
    <row r="189" spans="1:52" ht="67.5" x14ac:dyDescent="0.15">
      <c r="A189" s="856"/>
      <c r="B189" s="586" t="str">
        <f ca="1">IF(A189="",B188,INDIRECT("審判データ!"&amp;ADDRESS(MATCH(A189,審判データ!$HC$1:$HC$379,0),20))&amp;" / "&amp;INDIRECT("審判データ!"&amp;ADDRESS(MATCH(A189,審判データ!$HC$1:$HC$379,0),21)))</f>
        <v>2012 / 29-2</v>
      </c>
      <c r="C189" s="692">
        <v>4632809</v>
      </c>
      <c r="D189" s="320" t="s">
        <v>2297</v>
      </c>
      <c r="E189" s="163" t="str">
        <f ca="1">INDIRECT("審判データ!"&amp;ADDRESS(MATCH(C189,審判データ!$AH$1:$AH$379,0),55))</f>
        <v>三洋電機株式会社</v>
      </c>
      <c r="F189" s="43" t="str">
        <f ca="1">INDIRECT("審判データ!"&amp;ADDRESS(MATCH(C189,審判データ!$AH$1:$AH$379,0),56))</f>
        <v>大北　一成;藤原　豊樹;池町　隆明;能間　俊之</v>
      </c>
      <c r="G189" s="43" t="str">
        <f ca="1">INDIRECT("審判データ!"&amp;ADDRESS(MATCH(C189,審判データ!$AH$1:$AH$379,0),72))</f>
        <v xml:space="preserve"> </v>
      </c>
      <c r="H189" s="43" t="str">
        <f ca="1">INDIRECT("審判データ!"&amp;ADDRESS(MATCH(C189,審判データ!$AH$1:$AH$379,0),41))</f>
        <v>H01M  4/04;H01M  4/02;H01M  4/58;H01M  4/62;H01M 10/40</v>
      </c>
      <c r="I189" s="43" t="str">
        <f ca="1">INDIRECT("審判データ!"&amp;ADDRESS(MATCH(C189,審判データ!$AH$1:$AH$379,0),49))</f>
        <v>H01M   4/139@AFI(JP);H01M   4/505@ALI(JP);H01M   4/525@ALI(JP);H01M   4/62@ALI(JP)</v>
      </c>
      <c r="J189" s="43" t="str">
        <f ca="1">INDIRECT("審判データ!"&amp;ADDRESS(MATCH(C189,審判データ!$AH$1:$AH$379,0),51))</f>
        <v>H01M 10/40        Z;H01M  4/131;H01M  4/02        C;H01M  4/139;H01M  4/62        Z;H01M  4/02    102;H01M  4/02    108;H01M  4/02    109;H01M  4/36        E;H01M  4/50    102;H01M  4/52    102;H01M  4/1391;H01M  4/505;H01M  4/525</v>
      </c>
      <c r="K189" s="43" t="str">
        <f ca="1">INDIRECT("審判データ!"&amp;ADDRESS(MATCH(C189,審判データ!$AH$1:$AH$379,0),53))</f>
        <v>5H029 AJ05;5H029 AK03;5H029 AL07;5H029 AM01;5H029 CJ08;5H029 DJ15;5H029 EJ04;5H029 HJ04;5H029 HJ05;5H050 AA07;5H050 BA15;5H050 CA07;5H050 CA09;5H050 CB08;5H050 DA02;5H050 DA10;5H050 EA09;5H050 FA16;5H050 GA10;5H050 HA04;5H050 HA05</v>
      </c>
      <c r="L189" s="1069"/>
      <c r="M189" s="1070"/>
      <c r="N189" s="1071"/>
      <c r="O189" s="974"/>
      <c r="P189" s="976"/>
      <c r="Q189" s="640" t="s">
        <v>22668</v>
      </c>
      <c r="R189" s="588" t="s">
        <v>22669</v>
      </c>
      <c r="S189" s="591" t="str">
        <f>IF(OR(LEFT(R189)="特",LEFT(R189)="実"),VLOOKUP(R189,'証拠（JP特許）'!$B$2:$D$299,2,FALSE),IF(AND(OR(LEFT(R189,2)="US",LEFT(R189,2)="WO",LEFT(R189,2)="GB",LEFT(R189,2)="EP",LEFT(R189,2)="DE"),OR(MID(R189,3,1)="1",MID(R189,3,1)="2",MID(R189,3,1)="3",MID(R189,3,1)="4",MID(R189,3,1)="5",MID(R189,3,1)="6",MID(R189,3,1)="7",MID(R189,3,1)="8",MID(R189,3,1)="9",MID(R189,3,1)="0")),VLOOKUP(R189,'証拠（WW特許）'!$B$2:$C$90,2,FALSE),"_"))</f>
        <v>_</v>
      </c>
      <c r="T189" s="588" t="str">
        <f>IF(OR(LEFT(R189)="特",LEFT(R189)="実"),VLOOKUP(R189,'証拠（JP特許）'!$B$2:$E$299,4,FALSE),"_")</f>
        <v>_</v>
      </c>
      <c r="U189" s="603" t="s">
        <v>22389</v>
      </c>
      <c r="V189" s="704" t="s">
        <v>22625</v>
      </c>
      <c r="W189" s="608" t="str">
        <f t="shared" si="13"/>
        <v/>
      </c>
      <c r="X189" s="604"/>
      <c r="Y189" s="604" t="str">
        <f t="shared" si="14"/>
        <v/>
      </c>
      <c r="Z189" s="91" t="str">
        <f ca="1">IF(OR(LEFT(R189)="特",LEFT(R189)="実",AND(OR(LEFT(R189,2)="US",LEFT(R189,2)="WO",LEFT(R189,2)="GB",LEFT(R189,2)="EP",LEFT(R189,2)="DE"),OR(MID(R189,3,1)="1",MID(R189,3,1)="2",MID(R189,3,1)="3",MID(R189,3,1)="4",MID(R189,3,1)="5",MID(R189,3,1)="6",MID(R189,3,1)="7",MID(R189,3,1)="8",MID(R189,3,1)="9",MID(R189,3,1)="0",))),IF(COUNTIF(INDIRECT("拒絶理由・拒絶査定・異議申立!"&amp;ADDRESS(MATCH(C189,拒絶理由・拒絶査定・異議申立!B$1:B$1000,0),3)&amp;":"&amp;ADDRESS(MATCH(C189,拒絶理由・拒絶査定・異議申立!B$1:B$1000,0),50)),R189)+COUNTIF(INDIRECT("拒絶理由・拒絶査定・異議申立!"&amp;ADDRESS(MATCH(C189,拒絶理由・拒絶査定・異議申立!B$1:B$1000,0),3)&amp;":"&amp;ADDRESS(MATCH(C189,拒絶理由・拒絶査定・異議申立!B$1:B$1000,0),50)),T189)&gt;0,"Yes","No"),"")</f>
        <v/>
      </c>
      <c r="AA189" s="92" t="str">
        <f ca="1">IF(OR(LEFT(R189)="特",LEFT(R189)="実",AND(OR(LEFT(R189,2)="US",LEFT(R189,2)="WO",LEFT(R189,2)="GB",LEFT(R189,2)="EP",LEFT(R189,2)="DE"),OR(MID(R189,3,1)="1",MID(R189,3,1)="2",MID(R189,3,1)="3",MID(R189,3,1)="4",MID(R189,3,1)="5",MID(R189,3,1)="6",MID(R189,3,1)="7",MID(R189,3,1)="8",MID(R189,3,1)="9",MID(R189,3,1)="0",))),IF(COUNTIF(INDIRECT("先行技術調査・登録査定!"&amp;ADDRESS(MATCH(C189,先行技術調査・登録査定!B$1:B$1000,0),3)&amp;":"&amp;ADDRESS(MATCH(C189,先行技術調査・登録査定!B$1:B$1000,0),49)),R189)+COUNTIF(INDIRECT("先行技術調査・登録査定!"&amp;ADDRESS(MATCH(C189,先行技術調査・登録査定!B$1:B$1000,0),3)&amp;":"&amp;ADDRESS(MATCH(C189,先行技術調査・登録査定!B$1:B$1000,0),49)),T189)&gt;0,"Yes","No"),"")</f>
        <v/>
      </c>
      <c r="AB189" s="169" t="str">
        <f t="shared" ca="1" si="15"/>
        <v/>
      </c>
      <c r="AC189" s="94" t="str">
        <f>IF(OR(LEFT(R189)="特",LEFT(R189)="実",AND(OR(LEFT(R189,2)="US",LEFT(R189,2)="WO",LEFT(R189,2)="GB",LEFT(R189,2)="EP",LEFT(R189,2)="DE"),OR(MID(R189,3,1)="1",MID(R189,3,1)="2",MID(R189,3,1)="3",MID(R189,3,1)="4",MID(R189,3,1)="5",MID(R189,3,1)="6",MID(R189,3,1)="7",MID(R189,3,1)="8",MID(R189,3,1)="9",MID(R189,3,1)="0",))),"",VLOOKUP($C189,非特許文献リスト!$A$2:$C$196,2,FALSE))</f>
        <v/>
      </c>
      <c r="AD189" s="95" t="str">
        <f>IF(OR(LEFT(R189)="特",LEFT(R189)="実",AND(OR(LEFT(R189,2)="US",LEFT(R189,2)="WO",LEFT(R189,2)="GB",LEFT(R189,2)="EP",LEFT(R189,2)="DE"),OR(MID(R189,3,1)="1",MID(R189,3,1)="2",MID(R189,3,1)="3",MID(R189,3,1)="4",MID(R189,3,1)="5",MID(R189,3,1)="6",MID(R189,3,1)="7",MID(R189,3,1)="8",MID(R189,3,1)="9",MID(R189,3,1)="0",))),"",VLOOKUP($C189,非特許文献リスト!$A$2:$C$196,3,FALSE))</f>
        <v/>
      </c>
      <c r="AE189" s="175" t="str">
        <f t="shared" si="12"/>
        <v/>
      </c>
      <c r="AF189" s="176" t="str">
        <f>IF(OR(LEFT(R189)="特",LEFT(R189)="実"),VLOOKUP(R189,'証拠（JP特許）'!$B$2:$AB$299,10,FALSE),IF(AND(OR(LEFT(R189,2)="US",LEFT(R189,2)="WO",LEFT(R189,2)="GB",LEFT(R189,2)="EP",LEFT(R189,2)="DE"),OR(MID(R189,3,1)="1",MID(R189,3,1)="2",MID(R189,3,1)="3",MID(R189,3,1)="4",MID(R189,3,1)="5",MID(R189,3,1)="6",MID(R189,3,1)="7",MID(R189,3,1)="8",MID(R189,3,1)="9",MID(R189,3,1)="0",)),VLOOKUP(R189,'証拠（WW特許）'!$B$2:$M$90,8,FALSE),""))</f>
        <v/>
      </c>
      <c r="AG189" s="176" t="str">
        <f>IF(OR(LEFT(R189)="特",LEFT(R189)="実"),VLOOKUP(R189,'証拠（JP特許）'!$B$2:$AB$299,26,FALSE),IF(AND(OR(LEFT(R189,2)="US",LEFT(R189,2)="WO",LEFT(R189,2)="GB",LEFT(R189,2)="EP",LEFT(R189,2)="DE"),OR(MID(R189,3,1)="1",MID(R189,3,1)="2",MID(R189,3,1)="3",MID(R189,3,1)="4",MID(R189,3,1)="5",MID(R189,3,1)="6",MID(R189,3,1)="7",MID(R189,3,1)="8",MID(R189,3,1)="9",MID(R189,3,1)="0",)),VLOOKUP(R189,'証拠（WW特許）'!$B$2:$M$90,12,FALSE),""))</f>
        <v/>
      </c>
      <c r="AH189" s="58" t="str">
        <f>IF(OR(LEFT(R189)="特",LEFT(R189)="実"),VLOOKUP(R189,'証拠（JP特許）'!$B$2:$X$299,20,FALSE),IF(AND(OR(LEFT(R189,2)="US",LEFT(R189,2)="WO",LEFT(R189,2)="GB",LEFT(R189,2)="EP",LEFT(R189,2)="DE"),OR(MID(R189,3,1)="1",MID(R189,3,1)="2",MID(R189,3,1)="3",MID(R189,3,1)="4",MID(R189,3,1)="5",MID(R189,3,1)="6",MID(R189,3,1)="7",MID(R189,3,1)="8",MID(R189,3,1)="9",MID(R189,3,1)="0",)),VLOOKUP(R189,'証拠（WW特許）'!$B$2:$U$90,20,FALSE),""))</f>
        <v/>
      </c>
      <c r="AI189" s="58" t="str">
        <f>IF(OR(LEFT(R189)="特",LEFT(R189)="実"),VLOOKUP(R189,'証拠（JP特許）'!$B$2:$X$299,21,FALSE),"")</f>
        <v/>
      </c>
      <c r="AJ189" s="58" t="str">
        <f>IF(OR(LEFT(R189)="特",LEFT(R189)="実"),VLOOKUP(R189,'証拠（JP特許）'!$B$2:$X$299,22,FALSE),"")</f>
        <v/>
      </c>
      <c r="AK189" s="59" t="str">
        <f>IF(OR(LEFT(R189)="特",LEFT(R189)="実"),VLOOKUP(R189,'証拠（JP特許）'!$B$2:$X$299,17,FALSE),IF(AND(OR(LEFT(R189,2)="US",LEFT(R189,2)="WO",LEFT(R189,2)="GB",LEFT(R189,2)="EP",LEFT(R189,2)="DE"),OR(MID(R189,3,1)="1",MID(R189,3,1)="2",MID(R189,3,1)="3",MID(R189,3,1)="4",MID(R189,3,1)="5",MID(R189,3,1)="6",MID(R189,3,1)="7",MID(R189,3,1)="8",MID(R189,3,1)="9",MID(R189,3,1)="0",)),VLOOKUP(R189,'証拠（WW特許）'!$B$2:$U$90,16,FALSE),""))</f>
        <v/>
      </c>
      <c r="AL189" s="58"/>
      <c r="AM189" s="58"/>
      <c r="AN189" s="58"/>
      <c r="AO189" s="58" t="str">
        <f ca="1">IF(OR(LEFT(R189)="特",LEFT(R189)="実",AND(OR(LEFT(R189,2)="US",LEFT(R189,2)="WO",LEFT(R189,2)="GB",LEFT(R189,2)="EP",LEFT(R189,2)="DE"),OR(MID(R189,3,1)="1",MID(R189,3,1)="2",MID(R189,3,1)="3",MID(R189,3,1)="4",MID(R189,3,1)="5",MID(R189,3,1)="6",MID(R189,3,1)="7",MID(R189,3,1)="8",MID(R189,3,1)="9",MID(R189,3,1)="0"))),IF(COUNTIF(INDIRECT("発明者引用!"&amp;ADDRESS(MATCH(C189,発明者引用!B$1:B$196,0),4)&amp;":"&amp;ADDRESS(MATCH(C189,発明者引用!B$1:B$196,0),17)),R189)+COUNTIF(INDIRECT("発明者引用!"&amp;ADDRESS(MATCH(C189,発明者引用!B$1:B$196,0),4)&amp;":"&amp;ADDRESS(MATCH(C189,発明者引用!B$1:B$196,0),17)),#REF!)+COUNTIF(INDIRECT("発明者引用!"&amp;ADDRESS(MATCH(C189,発明者引用!B$1:B$196,0),4)&amp;":"&amp;ADDRESS(MATCH(C189,発明者引用!B$1:B$196,0),17)),T189)&gt;0,"Yes","No"),"")</f>
        <v/>
      </c>
      <c r="AP189" s="58" t="str">
        <f ca="1">IF(OR(LEFT(R189)="特",LEFT(R189)="実",AND(OR(LEFT(R189,2)="US",LEFT(R189,2)="WO",LEFT(R189,2)="GB",LEFT(R189,2)="EP",LEFT(R189,2)="DE"),OR(MID(R189,3,1)="1",MID(R189,3,1)="2",MID(R189,3,1)="3",MID(R189,3,1)="4",MID(R189,3,1)="5",MID(R189,3,1)="6",MID(R189,3,1)="7",MID(R189,3,1)="8",MID(R189,3,1)="9",MID(R189,3,1)="0"))),IF(VLOOKUP(C189,ファミリ引用特許WO!$A$2:$B$241,2,FALSE)+VLOOKUP(C189,ファミリ引用文献WO!$A$2:$C$241,3,FALSE)=0,"ISR無し",IF(COUNTIF(INDIRECT("ファミリ引用特許WO!"&amp;ADDRESS(MATCH(C189,ファミリ引用特許WO!$A$2:$A$241,0),1)&amp;":"&amp;ADDRESS(MATCH(C189,ファミリ引用特許WO!$A$2:$A$241,0),19)),R189)+COUNTIF(INDIRECT("ファミリ引用特許WO!"&amp;ADDRESS(MATCH(C189,ファミリ引用特許WO!$A$2:$A$241,0),1)&amp;":"&amp;ADDRESS(MATCH(C189,ファミリ引用特許WO!$A$2:$A$241,0),19)),S189)+COUNTIF(INDIRECT("ファミリ引用特許WO!"&amp;ADDRESS(MATCH(C189,ファミリ引用特許WO!$A$2:$A$241,0),1)&amp;":"&amp;ADDRESS(MATCH(C189,ファミリ引用特許WO!$A$2:$A$241,0),19)),T189)+COUNTIF(INDIRECT("ファミリ引用特許WO!"&amp;ADDRESS(MATCH(C189,ファミリ引用特許WO!$A$2:$A$241,0),1)&amp;":"&amp;ADDRESS(MATCH(C189,ファミリ引用特許WO!$A$2:$A$241,0),19)),W189)+COUNTIF(INDIRECT("ファミリ引用特許WO!"&amp;ADDRESS(MATCH(C189,ファミリ引用特許WO!$A$2:$A$241,0),1)&amp;":"&amp;ADDRESS(MATCH(C189,ファミリ引用特許WO!$A$2:$A$241,0),19)),Y189)&gt;0,"Yes","No")),"")</f>
        <v/>
      </c>
      <c r="AQ189" s="55" t="str">
        <f ca="1">IF(OR(LEFT(R189)="特",LEFT(R189)="実",AND(OR(LEFT(R189,2)="US",LEFT(R189,2)="WO",LEFT(R189,2)="GB",LEFT(R189,2)="EP",LEFT(R189,2)="DE"),OR(MID(R189,3,1)="1",MID(R189,3,1)="2",MID(R189,3,1)="3",MID(R189,3,1)="4",MID(R189,3,1)="5",MID(R189,3,1)="6",MID(R189,3,1)="7",MID(R189,3,1)="8",MID(R189,3,1)="9",MID(R189,3,1)="0"))),IF(VLOOKUP(C189,'ファミリ引用特許表記修正（ex.A2→A）'!$A$2:$B$241,2,FALSE)=0,"family無し",IF(COUNTIF(INDIRECT("'ファミリ引用特許表記修正（ex.A2→A）'!"&amp;ADDRESS(MATCH(C189,'ファミリ引用特許表記修正（ex.A2→A）'!$A$2:$A$241,0),1)&amp;":"&amp;ADDRESS(MATCH(C189,'ファミリ引用特許表記修正（ex.A2→A）'!$A$2:$A$241,0),171)),R189)+COUNTIF(INDIRECT("'ファミリ引用特許表記修正（ex.A2→A）'!"&amp;ADDRESS(MATCH(C189,'ファミリ引用特許表記修正（ex.A2→A）'!$A$2:$A$241,0),1)&amp;":"&amp;ADDRESS(MATCH(C189,'ファミリ引用特許表記修正（ex.A2→A）'!$A$2:$A$241,0),171)),S189)+COUNTIF(INDIRECT("'ファミリ引用特許表記修正（ex.A2→A）'!"&amp;ADDRESS(MATCH(C189,'ファミリ引用特許表記修正（ex.A2→A）'!$A$2:$A$241,0),1)&amp;":"&amp;ADDRESS(MATCH(C189,'ファミリ引用特許表記修正（ex.A2→A）'!$A$2:$A$241,0),171)),T189)+COUNTIF(INDIRECT("'ファミリ引用特許表記修正（ex.A2→A）'!"&amp;ADDRESS(MATCH(C189,'ファミリ引用特許表記修正（ex.A2→A）'!$A$2:$A$241,0),1)&amp;":"&amp;ADDRESS(MATCH(C189,'ファミリ引用特許表記修正（ex.A2→A）'!$A$2:$A$241,0),171)),W189)+COUNTIF(INDIRECT("'ファミリ引用特許表記修正（ex.A2→A）'!"&amp;ADDRESS(MATCH(C189,'ファミリ引用特許表記修正（ex.A2→A）'!$A$2:$A$241,0),1)&amp;":"&amp;ADDRESS(MATCH(C189,'ファミリ引用特許表記修正（ex.A2→A）'!$A$2:$A$241,0),171)),Y189)&gt;0,"Yes","No")),"")</f>
        <v/>
      </c>
      <c r="AR189" s="193" t="str">
        <f>IF(OR(LEFT(R189)="特",LEFT(R189)="実",AND(OR(LEFT(R189,2)="US",LEFT(R189,2)="WO",LEFT(R189,2)="GB",LEFT(R189,2)="EP",LEFT(R189,2)="DE"),OR(MID(R189,3,1)="1",MID(R189,3,1)="2",MID(R189,3,1)="3",MID(R189,3,1)="4",MID(R189,3,1)="5",MID(R189,3,1)="6",MID(R189,3,1)="7",MID(R189,3,1)="8",MID(R189,3,1)="9",MID(R189,3,1)="0",))),"",VLOOKUP($C189,ファミリ発明者引用文献!A$3:B$235,2,FALSE))</f>
        <v>,,</v>
      </c>
      <c r="AS189" s="55" t="str">
        <f>VLOOKUP(C189,ファミリ引用文献WO!A$2:B$241,2,FALSE)</f>
        <v/>
      </c>
      <c r="AT189" s="58" t="str">
        <f>VLOOKUP(C189,ファミリ引用文献!A$3:B$242,2,FALSE)</f>
        <v/>
      </c>
      <c r="AU189" s="58" t="str">
        <f>VLOOKUP(C189,審判データ!AH$2:BT$379,39,FALSE)</f>
        <v xml:space="preserve"> </v>
      </c>
      <c r="AV189" s="62" t="str">
        <f ca="1">IF(INDIRECT("審判データ!"&amp;ADDRESS(MATCH(C189,審判データ!$AH$1:$AH$379,0),32))="早期審査の対象とする","早期審査","")</f>
        <v/>
      </c>
      <c r="AW189" s="665" t="str">
        <f t="shared" si="11"/>
        <v/>
      </c>
      <c r="AX189" s="666" t="str">
        <f>IF(LEFT(AE189,3)="日本特",IF(LEFT(C189)="特",VLOOKUP(C189,'本件、証拠文献テーマコード'!G$2:I$376,3,FALSE),VLOOKUP(C189,'本件、証拠文献テーマコード'!B$2:I$376,8,FALSE)),"")</f>
        <v/>
      </c>
      <c r="AY189" s="666" t="str">
        <f>IF(LEFT(AE189,3)="日本特",IF(OR(MID(R189,2,1)="開",MID(R189,2,1)="表",MID(R189,2,1)="登"),VLOOKUP(R189,'本件、証拠文献テーマコード'!C$2:I$379,7,FALSE),VLOOKUP(R189,'本件、証拠文献テーマコード'!G$2:I$379,3,FALSE)),"")</f>
        <v/>
      </c>
      <c r="AZ189" s="54"/>
    </row>
    <row r="190" spans="1:52" ht="81" x14ac:dyDescent="0.15">
      <c r="A190" s="855"/>
      <c r="B190" s="586" t="str">
        <f ca="1">IF(A190="",B189,INDIRECT("審判データ!"&amp;ADDRESS(MATCH(A190,審判データ!$HC$1:$HC$379,0),20))&amp;" / "&amp;INDIRECT("審判データ!"&amp;ADDRESS(MATCH(A190,審判データ!$HC$1:$HC$379,0),21)))</f>
        <v>2012 / 29-2</v>
      </c>
      <c r="C190" s="682">
        <v>4632809</v>
      </c>
      <c r="D190" s="284" t="s">
        <v>2297</v>
      </c>
      <c r="E190" s="163" t="str">
        <f ca="1">INDIRECT("審判データ!"&amp;ADDRESS(MATCH(C190,審判データ!$AH$1:$AH$379,0),55))</f>
        <v>三洋電機株式会社</v>
      </c>
      <c r="F190" s="43" t="str">
        <f ca="1">INDIRECT("審判データ!"&amp;ADDRESS(MATCH(C190,審判データ!$AH$1:$AH$379,0),56))</f>
        <v>大北　一成;藤原　豊樹;池町　隆明;能間　俊之</v>
      </c>
      <c r="G190" s="43" t="str">
        <f ca="1">INDIRECT("審判データ!"&amp;ADDRESS(MATCH(C190,審判データ!$AH$1:$AH$379,0),72))</f>
        <v xml:space="preserve"> </v>
      </c>
      <c r="H190" s="43" t="str">
        <f ca="1">INDIRECT("審判データ!"&amp;ADDRESS(MATCH(C190,審判データ!$AH$1:$AH$379,0),41))</f>
        <v>H01M  4/04;H01M  4/02;H01M  4/58;H01M  4/62;H01M 10/40</v>
      </c>
      <c r="I190" s="43" t="str">
        <f ca="1">INDIRECT("審判データ!"&amp;ADDRESS(MATCH(C190,審判データ!$AH$1:$AH$379,0),49))</f>
        <v>H01M   4/139@AFI(JP);H01M   4/505@ALI(JP);H01M   4/525@ALI(JP);H01M   4/62@ALI(JP)</v>
      </c>
      <c r="J190" s="43" t="str">
        <f ca="1">INDIRECT("審判データ!"&amp;ADDRESS(MATCH(C190,審判データ!$AH$1:$AH$379,0),51))</f>
        <v>H01M 10/40        Z;H01M  4/131;H01M  4/02        C;H01M  4/139;H01M  4/62        Z;H01M  4/02    102;H01M  4/02    108;H01M  4/02    109;H01M  4/36        E;H01M  4/50    102;H01M  4/52    102;H01M  4/1391;H01M  4/505;H01M  4/525</v>
      </c>
      <c r="K190" s="43" t="str">
        <f ca="1">INDIRECT("審判データ!"&amp;ADDRESS(MATCH(C190,審判データ!$AH$1:$AH$379,0),53))</f>
        <v>5H029 AJ05;5H029 AK03;5H029 AL07;5H029 AM01;5H029 CJ08;5H029 DJ15;5H029 EJ04;5H029 HJ04;5H029 HJ05;5H050 AA07;5H050 BA15;5H050 CA07;5H050 CA09;5H050 CB08;5H050 DA02;5H050 DA10;5H050 EA09;5H050 FA16;5H050 GA10;5H050 HA04;5H050 HA05</v>
      </c>
      <c r="L190" s="1065"/>
      <c r="M190" s="1066"/>
      <c r="N190" s="1067"/>
      <c r="O190" s="975"/>
      <c r="P190" s="977"/>
      <c r="Q190" s="640" t="s">
        <v>22670</v>
      </c>
      <c r="R190" s="588" t="s">
        <v>22671</v>
      </c>
      <c r="S190" s="591" t="str">
        <f>IF(OR(LEFT(R190)="特",LEFT(R190)="実"),VLOOKUP(R190,'証拠（JP特許）'!$B$2:$D$299,2,FALSE),IF(AND(OR(LEFT(R190,2)="US",LEFT(R190,2)="WO",LEFT(R190,2)="GB",LEFT(R190,2)="EP",LEFT(R190,2)="DE"),OR(MID(R190,3,1)="1",MID(R190,3,1)="2",MID(R190,3,1)="3",MID(R190,3,1)="4",MID(R190,3,1)="5",MID(R190,3,1)="6",MID(R190,3,1)="7",MID(R190,3,1)="8",MID(R190,3,1)="9",MID(R190,3,1)="0")),VLOOKUP(R190,'証拠（WW特許）'!$B$2:$C$90,2,FALSE),"_"))</f>
        <v>_</v>
      </c>
      <c r="T190" s="588" t="str">
        <f>IF(OR(LEFT(R190)="特",LEFT(R190)="実"),VLOOKUP(R190,'証拠（JP特許）'!$B$2:$E$299,4,FALSE),"_")</f>
        <v>_</v>
      </c>
      <c r="U190" s="603" t="s">
        <v>22389</v>
      </c>
      <c r="V190" s="704" t="s">
        <v>22625</v>
      </c>
      <c r="W190" s="608" t="str">
        <f t="shared" si="13"/>
        <v/>
      </c>
      <c r="X190" s="604"/>
      <c r="Y190" s="604" t="str">
        <f t="shared" si="14"/>
        <v/>
      </c>
      <c r="Z190" s="91" t="str">
        <f ca="1">IF(OR(LEFT(R190)="特",LEFT(R190)="実",AND(OR(LEFT(R190,2)="US",LEFT(R190,2)="WO",LEFT(R190,2)="GB",LEFT(R190,2)="EP",LEFT(R190,2)="DE"),OR(MID(R190,3,1)="1",MID(R190,3,1)="2",MID(R190,3,1)="3",MID(R190,3,1)="4",MID(R190,3,1)="5",MID(R190,3,1)="6",MID(R190,3,1)="7",MID(R190,3,1)="8",MID(R190,3,1)="9",MID(R190,3,1)="0",))),IF(COUNTIF(INDIRECT("拒絶理由・拒絶査定・異議申立!"&amp;ADDRESS(MATCH(C190,拒絶理由・拒絶査定・異議申立!B$1:B$1000,0),3)&amp;":"&amp;ADDRESS(MATCH(C190,拒絶理由・拒絶査定・異議申立!B$1:B$1000,0),50)),R190)+COUNTIF(INDIRECT("拒絶理由・拒絶査定・異議申立!"&amp;ADDRESS(MATCH(C190,拒絶理由・拒絶査定・異議申立!B$1:B$1000,0),3)&amp;":"&amp;ADDRESS(MATCH(C190,拒絶理由・拒絶査定・異議申立!B$1:B$1000,0),50)),T190)&gt;0,"Yes","No"),"")</f>
        <v/>
      </c>
      <c r="AA190" s="92" t="str">
        <f ca="1">IF(OR(LEFT(R190)="特",LEFT(R190)="実",AND(OR(LEFT(R190,2)="US",LEFT(R190,2)="WO",LEFT(R190,2)="GB",LEFT(R190,2)="EP",LEFT(R190,2)="DE"),OR(MID(R190,3,1)="1",MID(R190,3,1)="2",MID(R190,3,1)="3",MID(R190,3,1)="4",MID(R190,3,1)="5",MID(R190,3,1)="6",MID(R190,3,1)="7",MID(R190,3,1)="8",MID(R190,3,1)="9",MID(R190,3,1)="0",))),IF(COUNTIF(INDIRECT("先行技術調査・登録査定!"&amp;ADDRESS(MATCH(C190,先行技術調査・登録査定!B$1:B$1000,0),3)&amp;":"&amp;ADDRESS(MATCH(C190,先行技術調査・登録査定!B$1:B$1000,0),49)),R190)+COUNTIF(INDIRECT("先行技術調査・登録査定!"&amp;ADDRESS(MATCH(C190,先行技術調査・登録査定!B$1:B$1000,0),3)&amp;":"&amp;ADDRESS(MATCH(C190,先行技術調査・登録査定!B$1:B$1000,0),49)),T190)&gt;0,"Yes","No"),"")</f>
        <v/>
      </c>
      <c r="AB190" s="169" t="str">
        <f t="shared" ca="1" si="15"/>
        <v/>
      </c>
      <c r="AC190" s="94" t="str">
        <f>IF(OR(LEFT(R190)="特",LEFT(R190)="実",AND(OR(LEFT(R190,2)="US",LEFT(R190,2)="WO",LEFT(R190,2)="GB",LEFT(R190,2)="EP",LEFT(R190,2)="DE"),OR(MID(R190,3,1)="1",MID(R190,3,1)="2",MID(R190,3,1)="3",MID(R190,3,1)="4",MID(R190,3,1)="5",MID(R190,3,1)="6",MID(R190,3,1)="7",MID(R190,3,1)="8",MID(R190,3,1)="9",MID(R190,3,1)="0",))),"",VLOOKUP($C190,非特許文献リスト!$A$2:$C$196,2,FALSE))</f>
        <v/>
      </c>
      <c r="AD190" s="95" t="str">
        <f>IF(OR(LEFT(R190)="特",LEFT(R190)="実",AND(OR(LEFT(R190,2)="US",LEFT(R190,2)="WO",LEFT(R190,2)="GB",LEFT(R190,2)="EP",LEFT(R190,2)="DE"),OR(MID(R190,3,1)="1",MID(R190,3,1)="2",MID(R190,3,1)="3",MID(R190,3,1)="4",MID(R190,3,1)="5",MID(R190,3,1)="6",MID(R190,3,1)="7",MID(R190,3,1)="8",MID(R190,3,1)="9",MID(R190,3,1)="0",))),"",VLOOKUP($C190,非特許文献リスト!$A$2:$C$196,3,FALSE))</f>
        <v/>
      </c>
      <c r="AE190" s="175" t="str">
        <f t="shared" si="12"/>
        <v/>
      </c>
      <c r="AF190" s="176" t="str">
        <f>IF(OR(LEFT(R190)="特",LEFT(R190)="実"),VLOOKUP(R190,'証拠（JP特許）'!$B$2:$AB$299,10,FALSE),IF(AND(OR(LEFT(R190,2)="US",LEFT(R190,2)="WO",LEFT(R190,2)="GB",LEFT(R190,2)="EP",LEFT(R190,2)="DE"),OR(MID(R190,3,1)="1",MID(R190,3,1)="2",MID(R190,3,1)="3",MID(R190,3,1)="4",MID(R190,3,1)="5",MID(R190,3,1)="6",MID(R190,3,1)="7",MID(R190,3,1)="8",MID(R190,3,1)="9",MID(R190,3,1)="0",)),VLOOKUP(R190,'証拠（WW特許）'!$B$2:$M$90,8,FALSE),""))</f>
        <v/>
      </c>
      <c r="AG190" s="176" t="str">
        <f>IF(OR(LEFT(R190)="特",LEFT(R190)="実"),VLOOKUP(R190,'証拠（JP特許）'!$B$2:$AB$299,26,FALSE),IF(AND(OR(LEFT(R190,2)="US",LEFT(R190,2)="WO",LEFT(R190,2)="GB",LEFT(R190,2)="EP",LEFT(R190,2)="DE"),OR(MID(R190,3,1)="1",MID(R190,3,1)="2",MID(R190,3,1)="3",MID(R190,3,1)="4",MID(R190,3,1)="5",MID(R190,3,1)="6",MID(R190,3,1)="7",MID(R190,3,1)="8",MID(R190,3,1)="9",MID(R190,3,1)="0",)),VLOOKUP(R190,'証拠（WW特許）'!$B$2:$M$90,12,FALSE),""))</f>
        <v/>
      </c>
      <c r="AH190" s="58" t="str">
        <f>IF(OR(LEFT(R190)="特",LEFT(R190)="実"),VLOOKUP(R190,'証拠（JP特許）'!$B$2:$X$299,20,FALSE),IF(AND(OR(LEFT(R190,2)="US",LEFT(R190,2)="WO",LEFT(R190,2)="GB",LEFT(R190,2)="EP",LEFT(R190,2)="DE"),OR(MID(R190,3,1)="1",MID(R190,3,1)="2",MID(R190,3,1)="3",MID(R190,3,1)="4",MID(R190,3,1)="5",MID(R190,3,1)="6",MID(R190,3,1)="7",MID(R190,3,1)="8",MID(R190,3,1)="9",MID(R190,3,1)="0",)),VLOOKUP(R190,'証拠（WW特許）'!$B$2:$U$90,20,FALSE),""))</f>
        <v/>
      </c>
      <c r="AI190" s="58" t="str">
        <f>IF(OR(LEFT(R190)="特",LEFT(R190)="実"),VLOOKUP(R190,'証拠（JP特許）'!$B$2:$X$299,21,FALSE),"")</f>
        <v/>
      </c>
      <c r="AJ190" s="58" t="str">
        <f>IF(OR(LEFT(R190)="特",LEFT(R190)="実"),VLOOKUP(R190,'証拠（JP特許）'!$B$2:$X$299,22,FALSE),"")</f>
        <v/>
      </c>
      <c r="AK190" s="59" t="str">
        <f>IF(OR(LEFT(R190)="特",LEFT(R190)="実"),VLOOKUP(R190,'証拠（JP特許）'!$B$2:$X$299,17,FALSE),IF(AND(OR(LEFT(R190,2)="US",LEFT(R190,2)="WO",LEFT(R190,2)="GB",LEFT(R190,2)="EP",LEFT(R190,2)="DE"),OR(MID(R190,3,1)="1",MID(R190,3,1)="2",MID(R190,3,1)="3",MID(R190,3,1)="4",MID(R190,3,1)="5",MID(R190,3,1)="6",MID(R190,3,1)="7",MID(R190,3,1)="8",MID(R190,3,1)="9",MID(R190,3,1)="0",)),VLOOKUP(R190,'証拠（WW特許）'!$B$2:$U$90,16,FALSE),""))</f>
        <v/>
      </c>
      <c r="AL190" s="58"/>
      <c r="AM190" s="58"/>
      <c r="AN190" s="58"/>
      <c r="AO190" s="58" t="str">
        <f ca="1">IF(OR(LEFT(R190)="特",LEFT(R190)="実",AND(OR(LEFT(R190,2)="US",LEFT(R190,2)="WO",LEFT(R190,2)="GB",LEFT(R190,2)="EP",LEFT(R190,2)="DE"),OR(MID(R190,3,1)="1",MID(R190,3,1)="2",MID(R190,3,1)="3",MID(R190,3,1)="4",MID(R190,3,1)="5",MID(R190,3,1)="6",MID(R190,3,1)="7",MID(R190,3,1)="8",MID(R190,3,1)="9",MID(R190,3,1)="0"))),IF(COUNTIF(INDIRECT("発明者引用!"&amp;ADDRESS(MATCH(C190,発明者引用!B$1:B$196,0),4)&amp;":"&amp;ADDRESS(MATCH(C190,発明者引用!B$1:B$196,0),17)),R190)+COUNTIF(INDIRECT("発明者引用!"&amp;ADDRESS(MATCH(C190,発明者引用!B$1:B$196,0),4)&amp;":"&amp;ADDRESS(MATCH(C190,発明者引用!B$1:B$196,0),17)),#REF!)+COUNTIF(INDIRECT("発明者引用!"&amp;ADDRESS(MATCH(C190,発明者引用!B$1:B$196,0),4)&amp;":"&amp;ADDRESS(MATCH(C190,発明者引用!B$1:B$196,0),17)),T190)&gt;0,"Yes","No"),"")</f>
        <v/>
      </c>
      <c r="AP190" s="58" t="str">
        <f ca="1">IF(OR(LEFT(R190)="特",LEFT(R190)="実",AND(OR(LEFT(R190,2)="US",LEFT(R190,2)="WO",LEFT(R190,2)="GB",LEFT(R190,2)="EP",LEFT(R190,2)="DE"),OR(MID(R190,3,1)="1",MID(R190,3,1)="2",MID(R190,3,1)="3",MID(R190,3,1)="4",MID(R190,3,1)="5",MID(R190,3,1)="6",MID(R190,3,1)="7",MID(R190,3,1)="8",MID(R190,3,1)="9",MID(R190,3,1)="0"))),IF(VLOOKUP(C190,ファミリ引用特許WO!$A$2:$B$241,2,FALSE)+VLOOKUP(C190,ファミリ引用文献WO!$A$2:$C$241,3,FALSE)=0,"ISR無し",IF(COUNTIF(INDIRECT("ファミリ引用特許WO!"&amp;ADDRESS(MATCH(C190,ファミリ引用特許WO!$A$2:$A$241,0),1)&amp;":"&amp;ADDRESS(MATCH(C190,ファミリ引用特許WO!$A$2:$A$241,0),19)),R190)+COUNTIF(INDIRECT("ファミリ引用特許WO!"&amp;ADDRESS(MATCH(C190,ファミリ引用特許WO!$A$2:$A$241,0),1)&amp;":"&amp;ADDRESS(MATCH(C190,ファミリ引用特許WO!$A$2:$A$241,0),19)),S190)+COUNTIF(INDIRECT("ファミリ引用特許WO!"&amp;ADDRESS(MATCH(C190,ファミリ引用特許WO!$A$2:$A$241,0),1)&amp;":"&amp;ADDRESS(MATCH(C190,ファミリ引用特許WO!$A$2:$A$241,0),19)),T190)+COUNTIF(INDIRECT("ファミリ引用特許WO!"&amp;ADDRESS(MATCH(C190,ファミリ引用特許WO!$A$2:$A$241,0),1)&amp;":"&amp;ADDRESS(MATCH(C190,ファミリ引用特許WO!$A$2:$A$241,0),19)),W190)+COUNTIF(INDIRECT("ファミリ引用特許WO!"&amp;ADDRESS(MATCH(C190,ファミリ引用特許WO!$A$2:$A$241,0),1)&amp;":"&amp;ADDRESS(MATCH(C190,ファミリ引用特許WO!$A$2:$A$241,0),19)),Y190)&gt;0,"Yes","No")),"")</f>
        <v/>
      </c>
      <c r="AQ190" s="55" t="str">
        <f ca="1">IF(OR(LEFT(R190)="特",LEFT(R190)="実",AND(OR(LEFT(R190,2)="US",LEFT(R190,2)="WO",LEFT(R190,2)="GB",LEFT(R190,2)="EP",LEFT(R190,2)="DE"),OR(MID(R190,3,1)="1",MID(R190,3,1)="2",MID(R190,3,1)="3",MID(R190,3,1)="4",MID(R190,3,1)="5",MID(R190,3,1)="6",MID(R190,3,1)="7",MID(R190,3,1)="8",MID(R190,3,1)="9",MID(R190,3,1)="0"))),IF(VLOOKUP(C190,'ファミリ引用特許表記修正（ex.A2→A）'!$A$2:$B$241,2,FALSE)=0,"family無し",IF(COUNTIF(INDIRECT("'ファミリ引用特許表記修正（ex.A2→A）'!"&amp;ADDRESS(MATCH(C190,'ファミリ引用特許表記修正（ex.A2→A）'!$A$2:$A$241,0),1)&amp;":"&amp;ADDRESS(MATCH(C190,'ファミリ引用特許表記修正（ex.A2→A）'!$A$2:$A$241,0),171)),R190)+COUNTIF(INDIRECT("'ファミリ引用特許表記修正（ex.A2→A）'!"&amp;ADDRESS(MATCH(C190,'ファミリ引用特許表記修正（ex.A2→A）'!$A$2:$A$241,0),1)&amp;":"&amp;ADDRESS(MATCH(C190,'ファミリ引用特許表記修正（ex.A2→A）'!$A$2:$A$241,0),171)),S190)+COUNTIF(INDIRECT("'ファミリ引用特許表記修正（ex.A2→A）'!"&amp;ADDRESS(MATCH(C190,'ファミリ引用特許表記修正（ex.A2→A）'!$A$2:$A$241,0),1)&amp;":"&amp;ADDRESS(MATCH(C190,'ファミリ引用特許表記修正（ex.A2→A）'!$A$2:$A$241,0),171)),T190)+COUNTIF(INDIRECT("'ファミリ引用特許表記修正（ex.A2→A）'!"&amp;ADDRESS(MATCH(C190,'ファミリ引用特許表記修正（ex.A2→A）'!$A$2:$A$241,0),1)&amp;":"&amp;ADDRESS(MATCH(C190,'ファミリ引用特許表記修正（ex.A2→A）'!$A$2:$A$241,0),171)),W190)+COUNTIF(INDIRECT("'ファミリ引用特許表記修正（ex.A2→A）'!"&amp;ADDRESS(MATCH(C190,'ファミリ引用特許表記修正（ex.A2→A）'!$A$2:$A$241,0),1)&amp;":"&amp;ADDRESS(MATCH(C190,'ファミリ引用特許表記修正（ex.A2→A）'!$A$2:$A$241,0),171)),Y190)&gt;0,"Yes","No")),"")</f>
        <v/>
      </c>
      <c r="AR190" s="193" t="str">
        <f>IF(OR(LEFT(R190)="特",LEFT(R190)="実",AND(OR(LEFT(R190,2)="US",LEFT(R190,2)="WO",LEFT(R190,2)="GB",LEFT(R190,2)="EP",LEFT(R190,2)="DE"),OR(MID(R190,3,1)="1",MID(R190,3,1)="2",MID(R190,3,1)="3",MID(R190,3,1)="4",MID(R190,3,1)="5",MID(R190,3,1)="6",MID(R190,3,1)="7",MID(R190,3,1)="8",MID(R190,3,1)="9",MID(R190,3,1)="0",))),"",VLOOKUP($C190,ファミリ発明者引用文献!A$3:B$235,2,FALSE))</f>
        <v>,,</v>
      </c>
      <c r="AS190" s="55" t="str">
        <f>VLOOKUP(C190,ファミリ引用文献WO!A$2:B$241,2,FALSE)</f>
        <v/>
      </c>
      <c r="AT190" s="58" t="str">
        <f>VLOOKUP(C190,ファミリ引用文献!A$3:B$242,2,FALSE)</f>
        <v/>
      </c>
      <c r="AU190" s="58" t="str">
        <f>VLOOKUP(C190,審判データ!AH$2:BT$379,39,FALSE)</f>
        <v xml:space="preserve"> </v>
      </c>
      <c r="AV190" s="62" t="str">
        <f ca="1">IF(INDIRECT("審判データ!"&amp;ADDRESS(MATCH(C190,審判データ!$AH$1:$AH$379,0),32))="早期審査の対象とする","早期審査","")</f>
        <v/>
      </c>
      <c r="AW190" s="665" t="str">
        <f t="shared" si="11"/>
        <v/>
      </c>
      <c r="AX190" s="666" t="str">
        <f>IF(LEFT(AE190,3)="日本特",IF(LEFT(C190)="特",VLOOKUP(C190,'本件、証拠文献テーマコード'!G$2:I$376,3,FALSE),VLOOKUP(C190,'本件、証拠文献テーマコード'!B$2:I$376,8,FALSE)),"")</f>
        <v/>
      </c>
      <c r="AY190" s="666" t="str">
        <f>IF(LEFT(AE190,3)="日本特",IF(OR(MID(R190,2,1)="開",MID(R190,2,1)="表",MID(R190,2,1)="登"),VLOOKUP(R190,'本件、証拠文献テーマコード'!C$2:I$379,7,FALSE),VLOOKUP(R190,'本件、証拠文献テーマコード'!G$2:I$379,3,FALSE)),"")</f>
        <v/>
      </c>
      <c r="AZ190" s="54"/>
    </row>
    <row r="191" spans="1:52" ht="27" x14ac:dyDescent="0.15">
      <c r="A191" s="848" t="s">
        <v>22672</v>
      </c>
      <c r="B191" s="586" t="str">
        <f ca="1">IF(A191="",B190,INDIRECT("審判データ!"&amp;ADDRESS(MATCH(A191,審判データ!$HC$1:$HC$379,0),20))&amp;" / "&amp;INDIRECT("審判データ!"&amp;ADDRESS(MATCH(A191,審判データ!$HC$1:$HC$379,0),21)))</f>
        <v>2012 / 29-2</v>
      </c>
      <c r="C191" s="675">
        <v>4487880</v>
      </c>
      <c r="D191" s="274" t="s">
        <v>2331</v>
      </c>
      <c r="E191" s="163" t="str">
        <f ca="1">INDIRECT("審判データ!"&amp;ADDRESS(MATCH(C191,審判データ!$AH$1:$AH$379,0),55))</f>
        <v>株式会社デンソー</v>
      </c>
      <c r="F191" s="43" t="str">
        <f ca="1">INDIRECT("審判データ!"&amp;ADDRESS(MATCH(C191,審判データ!$AH$1:$AH$379,0),56))</f>
        <v>渡邊　晴彦;山中　保利</v>
      </c>
      <c r="G191" s="43" t="str">
        <f ca="1">INDIRECT("審判データ!"&amp;ADDRESS(MATCH(C191,審判データ!$AH$1:$AH$379,0),72))</f>
        <v>CN01740545A;CN100395444C;DE102005040357A;特開2006-090305;特許04487880;US2006042607</v>
      </c>
      <c r="H191" s="43" t="str">
        <f ca="1">INDIRECT("審判データ!"&amp;ADDRESS(MATCH(C191,審判データ!$AH$1:$AH$379,0),41))</f>
        <v>F02B 29/04</v>
      </c>
      <c r="I191" s="43" t="str">
        <f ca="1">INDIRECT("審判データ!"&amp;ADDRESS(MATCH(C191,審判データ!$AH$1:$AH$379,0),49))</f>
        <v>F02B  29/04@AFI(JP)</v>
      </c>
      <c r="J191" s="43" t="str">
        <f ca="1">INDIRECT("審判データ!"&amp;ADDRESS(MATCH(C191,審判データ!$AH$1:$AH$379,0),51))</f>
        <v>F02B 29/04        A;F02B 29/04        G</v>
      </c>
      <c r="K191" s="43" t="str">
        <f ca="1">INDIRECT("審判データ!"&amp;ADDRESS(MATCH(C191,審判データ!$AH$1:$AH$379,0),53))</f>
        <v xml:space="preserve"> </v>
      </c>
      <c r="L191" s="961" t="s">
        <v>22673</v>
      </c>
      <c r="M191" s="963" t="s">
        <v>22324</v>
      </c>
      <c r="N191" s="965" t="s">
        <v>22674</v>
      </c>
      <c r="O191" s="963">
        <v>0</v>
      </c>
      <c r="P191" s="1062" t="s">
        <v>22675</v>
      </c>
      <c r="Q191" s="703" t="s">
        <v>22464</v>
      </c>
      <c r="R191" s="588" t="s">
        <v>22676</v>
      </c>
      <c r="S191" s="591" t="str">
        <f>IF(OR(LEFT(R191)="特",LEFT(R191)="実"),VLOOKUP(R191,'証拠（JP特許）'!$B$2:$D$299,2,FALSE),IF(AND(OR(LEFT(R191,2)="US",LEFT(R191,2)="WO",LEFT(R191,2)="GB",LEFT(R191,2)="EP",LEFT(R191,2)="DE"),OR(MID(R191,3,1)="1",MID(R191,3,1)="2",MID(R191,3,1)="3",MID(R191,3,1)="4",MID(R191,3,1)="5",MID(R191,3,1)="6",MID(R191,3,1)="7",MID(R191,3,1)="8",MID(R191,3,1)="9",MID(R191,3,1)="0")),VLOOKUP(R191,'証拠（WW特許）'!$B$2:$C$90,2,FALSE),"_"))</f>
        <v>特願平7-117176</v>
      </c>
      <c r="T191" s="588" t="str">
        <f>IF(OR(LEFT(R191)="特",LEFT(R191)="実"),VLOOKUP(R191,'証拠（JP特許）'!$B$2:$E$299,4,FALSE),"_")</f>
        <v>_</v>
      </c>
      <c r="U191" s="603" t="s">
        <v>22389</v>
      </c>
      <c r="V191" s="704" t="s">
        <v>22623</v>
      </c>
      <c r="W191" s="608" t="str">
        <f t="shared" si="13"/>
        <v>JP08313183A</v>
      </c>
      <c r="X191" s="604"/>
      <c r="Y191" s="604" t="str">
        <f t="shared" si="14"/>
        <v/>
      </c>
      <c r="Z191" s="91" t="str">
        <f ca="1">IF(OR(LEFT(R191)="特",LEFT(R191)="実",AND(OR(LEFT(R191,2)="US",LEFT(R191,2)="WO",LEFT(R191,2)="GB",LEFT(R191,2)="EP",LEFT(R191,2)="DE"),OR(MID(R191,3,1)="1",MID(R191,3,1)="2",MID(R191,3,1)="3",MID(R191,3,1)="4",MID(R191,3,1)="5",MID(R191,3,1)="6",MID(R191,3,1)="7",MID(R191,3,1)="8",MID(R191,3,1)="9",MID(R191,3,1)="0",))),IF(COUNTIF(INDIRECT("拒絶理由・拒絶査定・異議申立!"&amp;ADDRESS(MATCH(C191,拒絶理由・拒絶査定・異議申立!B$1:B$1000,0),3)&amp;":"&amp;ADDRESS(MATCH(C191,拒絶理由・拒絶査定・異議申立!B$1:B$1000,0),50)),R191)+COUNTIF(INDIRECT("拒絶理由・拒絶査定・異議申立!"&amp;ADDRESS(MATCH(C191,拒絶理由・拒絶査定・異議申立!B$1:B$1000,0),3)&amp;":"&amp;ADDRESS(MATCH(C191,拒絶理由・拒絶査定・異議申立!B$1:B$1000,0),50)),T191)&gt;0,"Yes","No"),"")</f>
        <v>No</v>
      </c>
      <c r="AA191" s="92" t="str">
        <f ca="1">IF(OR(LEFT(R191)="特",LEFT(R191)="実",AND(OR(LEFT(R191,2)="US",LEFT(R191,2)="WO",LEFT(R191,2)="GB",LEFT(R191,2)="EP",LEFT(R191,2)="DE"),OR(MID(R191,3,1)="1",MID(R191,3,1)="2",MID(R191,3,1)="3",MID(R191,3,1)="4",MID(R191,3,1)="5",MID(R191,3,1)="6",MID(R191,3,1)="7",MID(R191,3,1)="8",MID(R191,3,1)="9",MID(R191,3,1)="0",))),IF(COUNTIF(INDIRECT("先行技術調査・登録査定!"&amp;ADDRESS(MATCH(C191,先行技術調査・登録査定!B$1:B$1000,0),3)&amp;":"&amp;ADDRESS(MATCH(C191,先行技術調査・登録査定!B$1:B$1000,0),49)),R191)+COUNTIF(INDIRECT("先行技術調査・登録査定!"&amp;ADDRESS(MATCH(C191,先行技術調査・登録査定!B$1:B$1000,0),3)&amp;":"&amp;ADDRESS(MATCH(C191,先行技術調査・登録査定!B$1:B$1000,0),49)),T191)&gt;0,"Yes","No"),"")</f>
        <v>No</v>
      </c>
      <c r="AB191" s="169" t="str">
        <f t="shared" ca="1" si="15"/>
        <v>Yes</v>
      </c>
      <c r="AC191" s="94" t="str">
        <f>IF(OR(LEFT(R191)="特",LEFT(R191)="実",AND(OR(LEFT(R191,2)="US",LEFT(R191,2)="WO",LEFT(R191,2)="GB",LEFT(R191,2)="EP",LEFT(R191,2)="DE"),OR(MID(R191,3,1)="1",MID(R191,3,1)="2",MID(R191,3,1)="3",MID(R191,3,1)="4",MID(R191,3,1)="5",MID(R191,3,1)="6",MID(R191,3,1)="7",MID(R191,3,1)="8",MID(R191,3,1)="9",MID(R191,3,1)="0",))),"",VLOOKUP($C191,非特許文献リスト!$A$2:$C$196,2,FALSE))</f>
        <v/>
      </c>
      <c r="AD191" s="95" t="str">
        <f>IF(OR(LEFT(R191)="特",LEFT(R191)="実",AND(OR(LEFT(R191,2)="US",LEFT(R191,2)="WO",LEFT(R191,2)="GB",LEFT(R191,2)="EP",LEFT(R191,2)="DE"),OR(MID(R191,3,1)="1",MID(R191,3,1)="2",MID(R191,3,1)="3",MID(R191,3,1)="4",MID(R191,3,1)="5",MID(R191,3,1)="6",MID(R191,3,1)="7",MID(R191,3,1)="8",MID(R191,3,1)="9",MID(R191,3,1)="0",))),"",VLOOKUP($C191,非特許文献リスト!$A$2:$C$196,3,FALSE))</f>
        <v/>
      </c>
      <c r="AE191" s="175" t="str">
        <f t="shared" si="12"/>
        <v>日本特許文献</v>
      </c>
      <c r="AF191" s="176" t="str">
        <f>IF(OR(LEFT(R191)="特",LEFT(R191)="実"),VLOOKUP(R191,'証拠（JP特許）'!$B$2:$AB$299,10,FALSE),IF(AND(OR(LEFT(R191,2)="US",LEFT(R191,2)="WO",LEFT(R191,2)="GB",LEFT(R191,2)="EP",LEFT(R191,2)="DE"),OR(MID(R191,3,1)="1",MID(R191,3,1)="2",MID(R191,3,1)="3",MID(R191,3,1)="4",MID(R191,3,1)="5",MID(R191,3,1)="6",MID(R191,3,1)="7",MID(R191,3,1)="8",MID(R191,3,1)="9",MID(R191,3,1)="0",)),VLOOKUP(R191,'証拠（WW特許）'!$B$2:$M$90,8,FALSE),""))</f>
        <v>株式会社デンソー</v>
      </c>
      <c r="AG191" s="176" t="str">
        <f>IF(OR(LEFT(R191)="特",LEFT(R191)="実"),VLOOKUP(R191,'証拠（JP特許）'!$B$2:$AB$299,26,FALSE),IF(AND(OR(LEFT(R191,2)="US",LEFT(R191,2)="WO",LEFT(R191,2)="GB",LEFT(R191,2)="EP",LEFT(R191,2)="DE"),OR(MID(R191,3,1)="1",MID(R191,3,1)="2",MID(R191,3,1)="3",MID(R191,3,1)="4",MID(R191,3,1)="5",MID(R191,3,1)="6",MID(R191,3,1)="7",MID(R191,3,1)="8",MID(R191,3,1)="9",MID(R191,3,1)="0",)),VLOOKUP(R191,'証拠（WW特許）'!$B$2:$M$90,12,FALSE),""))</f>
        <v>小林　亀,太田　秀之,上田　章夫,兵藤　正和</v>
      </c>
      <c r="AH191" s="58" t="str">
        <f>IF(OR(LEFT(R191)="特",LEFT(R191)="実"),VLOOKUP(R191,'証拠（JP特許）'!$B$2:$X$299,20,FALSE),IF(AND(OR(LEFT(R191,2)="US",LEFT(R191,2)="WO",LEFT(R191,2)="GB",LEFT(R191,2)="EP",LEFT(R191,2)="DE"),OR(MID(R191,3,1)="1",MID(R191,3,1)="2",MID(R191,3,1)="3",MID(R191,3,1)="4",MID(R191,3,1)="5",MID(R191,3,1)="6",MID(R191,3,1)="7",MID(R191,3,1)="8",MID(R191,3,1)="9",MID(R191,3,1)="0",)),VLOOKUP(R191,'証拠（WW特許）'!$B$2:$U$90,20,FALSE),""))</f>
        <v>F28F   1/30    (2006.01),F28F   3/06    (2006.01)</v>
      </c>
      <c r="AI191" s="58" t="str">
        <f>IF(OR(LEFT(R191)="特",LEFT(R191)="実"),VLOOKUP(R191,'証拠（JP特許）'!$B$2:$X$299,21,FALSE),"")</f>
        <v>F28F  1/30      C,F28F  3/06      A</v>
      </c>
      <c r="AJ191" s="58">
        <f>IF(OR(LEFT(R191)="特",LEFT(R191)="実"),VLOOKUP(R191,'証拠（JP特許）'!$B$2:$X$299,22,FALSE),"")</f>
        <v>0</v>
      </c>
      <c r="AK191" s="59" t="str">
        <f>IF(OR(LEFT(R191)="特",LEFT(R191)="実"),VLOOKUP(R191,'証拠（JP特許）'!$B$2:$X$299,17,FALSE),IF(AND(OR(LEFT(R191,2)="US",LEFT(R191,2)="WO",LEFT(R191,2)="GB",LEFT(R191,2)="EP",LEFT(R191,2)="DE"),OR(MID(R191,3,1)="1",MID(R191,3,1)="2",MID(R191,3,1)="3",MID(R191,3,1)="4",MID(R191,3,1)="5",MID(R191,3,1)="6",MID(R191,3,1)="7",MID(R191,3,1)="8",MID(R191,3,1)="9",MID(R191,3,1)="0",)),VLOOKUP(R191,'証拠（WW特許）'!$B$2:$U$90,16,FALSE),""))</f>
        <v>1996.11.29</v>
      </c>
      <c r="AL191" s="58"/>
      <c r="AM191" s="58" t="s">
        <v>95</v>
      </c>
      <c r="AN191" s="58" t="s">
        <v>96</v>
      </c>
      <c r="AO191" s="58" t="str">
        <f ca="1">IF(OR(LEFT(R191)="特",LEFT(R191)="実",AND(OR(LEFT(R191,2)="US",LEFT(R191,2)="WO",LEFT(R191,2)="GB",LEFT(R191,2)="EP",LEFT(R191,2)="DE"),OR(MID(R191,3,1)="1",MID(R191,3,1)="2",MID(R191,3,1)="3",MID(R191,3,1)="4",MID(R191,3,1)="5",MID(R191,3,1)="6",MID(R191,3,1)="7",MID(R191,3,1)="8",MID(R191,3,1)="9",MID(R191,3,1)="0"))),IF(COUNTIF(INDIRECT("発明者引用!"&amp;ADDRESS(MATCH(C191,発明者引用!B$1:B$196,0),4)&amp;":"&amp;ADDRESS(MATCH(C191,発明者引用!B$1:B$196,0),17)),R191)+COUNTIF(INDIRECT("発明者引用!"&amp;ADDRESS(MATCH(C191,発明者引用!B$1:B$196,0),4)&amp;":"&amp;ADDRESS(MATCH(C191,発明者引用!B$1:B$196,0),17)),#REF!)+COUNTIF(INDIRECT("発明者引用!"&amp;ADDRESS(MATCH(C191,発明者引用!B$1:B$196,0),4)&amp;":"&amp;ADDRESS(MATCH(C191,発明者引用!B$1:B$196,0),17)),T191)&gt;0,"Yes","No"),"")</f>
        <v>No</v>
      </c>
      <c r="AP191" s="58" t="str">
        <f ca="1">IF(OR(LEFT(R191)="特",LEFT(R191)="実",AND(OR(LEFT(R191,2)="US",LEFT(R191,2)="WO",LEFT(R191,2)="GB",LEFT(R191,2)="EP",LEFT(R191,2)="DE"),OR(MID(R191,3,1)="1",MID(R191,3,1)="2",MID(R191,3,1)="3",MID(R191,3,1)="4",MID(R191,3,1)="5",MID(R191,3,1)="6",MID(R191,3,1)="7",MID(R191,3,1)="8",MID(R191,3,1)="9",MID(R191,3,1)="0"))),IF(VLOOKUP(C191,ファミリ引用特許WO!$A$2:$B$241,2,FALSE)+VLOOKUP(C191,ファミリ引用文献WO!$A$2:$C$241,3,FALSE)=0,"ISR無し",IF(COUNTIF(INDIRECT("ファミリ引用特許WO!"&amp;ADDRESS(MATCH(C191,ファミリ引用特許WO!$A$2:$A$241,0),1)&amp;":"&amp;ADDRESS(MATCH(C191,ファミリ引用特許WO!$A$2:$A$241,0),19)),R191)+COUNTIF(INDIRECT("ファミリ引用特許WO!"&amp;ADDRESS(MATCH(C191,ファミリ引用特許WO!$A$2:$A$241,0),1)&amp;":"&amp;ADDRESS(MATCH(C191,ファミリ引用特許WO!$A$2:$A$241,0),19)),S191)+COUNTIF(INDIRECT("ファミリ引用特許WO!"&amp;ADDRESS(MATCH(C191,ファミリ引用特許WO!$A$2:$A$241,0),1)&amp;":"&amp;ADDRESS(MATCH(C191,ファミリ引用特許WO!$A$2:$A$241,0),19)),T191)+COUNTIF(INDIRECT("ファミリ引用特許WO!"&amp;ADDRESS(MATCH(C191,ファミリ引用特許WO!$A$2:$A$241,0),1)&amp;":"&amp;ADDRESS(MATCH(C191,ファミリ引用特許WO!$A$2:$A$241,0),19)),W191)+COUNTIF(INDIRECT("ファミリ引用特許WO!"&amp;ADDRESS(MATCH(C191,ファミリ引用特許WO!$A$2:$A$241,0),1)&amp;":"&amp;ADDRESS(MATCH(C191,ファミリ引用特許WO!$A$2:$A$241,0),19)),Y191)&gt;0,"Yes","No")),"")</f>
        <v>ISR無し</v>
      </c>
      <c r="AQ191" s="55" t="str">
        <f ca="1">IF(OR(LEFT(R191)="特",LEFT(R191)="実",AND(OR(LEFT(R191,2)="US",LEFT(R191,2)="WO",LEFT(R191,2)="GB",LEFT(R191,2)="EP",LEFT(R191,2)="DE"),OR(MID(R191,3,1)="1",MID(R191,3,1)="2",MID(R191,3,1)="3",MID(R191,3,1)="4",MID(R191,3,1)="5",MID(R191,3,1)="6",MID(R191,3,1)="7",MID(R191,3,1)="8",MID(R191,3,1)="9",MID(R191,3,1)="0"))),IF(VLOOKUP(C191,'ファミリ引用特許表記修正（ex.A2→A）'!$A$2:$B$241,2,FALSE)=0,"family無し",IF(COUNTIF(INDIRECT("'ファミリ引用特許表記修正（ex.A2→A）'!"&amp;ADDRESS(MATCH(C191,'ファミリ引用特許表記修正（ex.A2→A）'!$A$2:$A$241,0),1)&amp;":"&amp;ADDRESS(MATCH(C191,'ファミリ引用特許表記修正（ex.A2→A）'!$A$2:$A$241,0),171)),R191)+COUNTIF(INDIRECT("'ファミリ引用特許表記修正（ex.A2→A）'!"&amp;ADDRESS(MATCH(C191,'ファミリ引用特許表記修正（ex.A2→A）'!$A$2:$A$241,0),1)&amp;":"&amp;ADDRESS(MATCH(C191,'ファミリ引用特許表記修正（ex.A2→A）'!$A$2:$A$241,0),171)),S191)+COUNTIF(INDIRECT("'ファミリ引用特許表記修正（ex.A2→A）'!"&amp;ADDRESS(MATCH(C191,'ファミリ引用特許表記修正（ex.A2→A）'!$A$2:$A$241,0),1)&amp;":"&amp;ADDRESS(MATCH(C191,'ファミリ引用特許表記修正（ex.A2→A）'!$A$2:$A$241,0),171)),T191)+COUNTIF(INDIRECT("'ファミリ引用特許表記修正（ex.A2→A）'!"&amp;ADDRESS(MATCH(C191,'ファミリ引用特許表記修正（ex.A2→A）'!$A$2:$A$241,0),1)&amp;":"&amp;ADDRESS(MATCH(C191,'ファミリ引用特許表記修正（ex.A2→A）'!$A$2:$A$241,0),171)),W191)+COUNTIF(INDIRECT("'ファミリ引用特許表記修正（ex.A2→A）'!"&amp;ADDRESS(MATCH(C191,'ファミリ引用特許表記修正（ex.A2→A）'!$A$2:$A$241,0),1)&amp;":"&amp;ADDRESS(MATCH(C191,'ファミリ引用特許表記修正（ex.A2→A）'!$A$2:$A$241,0),171)),Y191)&gt;0,"Yes","No")),"")</f>
        <v>Yes</v>
      </c>
      <c r="AR191" s="58" t="str">
        <f>IF(OR(LEFT(R191)="特",LEFT(R191)="実",AND(OR(LEFT(R191,2)="US",LEFT(R191,2)="WO",LEFT(R191,2)="GB",LEFT(R191,2)="EP",LEFT(R191,2)="DE"),OR(MID(R191,3,1)="1",MID(R191,3,1)="2",MID(R191,3,1)="3",MID(R191,3,1)="4",MID(R191,3,1)="5",MID(R191,3,1)="6",MID(R191,3,1)="7",MID(R191,3,1)="8",MID(R191,3,1)="9",MID(R191,3,1)="0",))),"",VLOOKUP($C191,ファミリ発明者引用文献!A$3:B$235,2,FALSE))</f>
        <v/>
      </c>
      <c r="AS191" s="55" t="str">
        <f>VLOOKUP(C191,ファミリ引用文献WO!A$2:B$241,2,FALSE)</f>
        <v/>
      </c>
      <c r="AT191" s="58" t="str">
        <f>VLOOKUP(C191,ファミリ引用文献!A$3:B$242,2,FALSE)</f>
        <v/>
      </c>
      <c r="AU191" s="58" t="str">
        <f>VLOOKUP(C191,審判データ!AH$2:BT$379,39,FALSE)</f>
        <v>CN01740545A;CN100395444C;DE102005040357A;特開2006-090305;特許04487880;US2006042607</v>
      </c>
      <c r="AV191" s="62" t="str">
        <f ca="1">IF(INDIRECT("審判データ!"&amp;ADDRESS(MATCH(C191,審判データ!$AH$1:$AH$379,0),32))="早期審査の対象とする","早期審査","")</f>
        <v/>
      </c>
      <c r="AW191" s="665" t="str">
        <f t="shared" si="11"/>
        <v>不一致</v>
      </c>
      <c r="AX191" s="666" t="str">
        <f>IF(LEFT(AE191,3)="日本特",IF(LEFT(C191)="特",VLOOKUP(C191,'本件、証拠文献テーマコード'!G$2:I$376,3,FALSE),VLOOKUP(C191,'本件、証拠文献テーマコード'!B$2:I$376,8,FALSE)),"")</f>
        <v>3G032</v>
      </c>
      <c r="AY191" s="666" t="str">
        <f>IF(LEFT(AE191,3)="日本特",IF(OR(MID(R191,2,1)="開",MID(R191,2,1)="表",MID(R191,2,1)="登"),VLOOKUP(R191,'本件、証拠文献テーマコード'!C$2:I$379,7,FALSE),VLOOKUP(R191,'本件、証拠文献テーマコード'!G$2:I$379,3,FALSE)),"")</f>
        <v>3L063,3L064</v>
      </c>
      <c r="AZ191" s="54"/>
    </row>
    <row r="192" spans="1:52" ht="40.5" x14ac:dyDescent="0.15">
      <c r="A192" s="855"/>
      <c r="B192" s="586" t="str">
        <f ca="1">IF(A192="",B191,INDIRECT("審判データ!"&amp;ADDRESS(MATCH(A192,審判データ!$HC$1:$HC$379,0),20))&amp;" / "&amp;INDIRECT("審判データ!"&amp;ADDRESS(MATCH(A192,審判データ!$HC$1:$HC$379,0),21)))</f>
        <v>2012 / 29-2</v>
      </c>
      <c r="C192" s="682">
        <v>4487880</v>
      </c>
      <c r="D192" s="284" t="s">
        <v>2331</v>
      </c>
      <c r="E192" s="163" t="str">
        <f ca="1">INDIRECT("審判データ!"&amp;ADDRESS(MATCH(C192,審判データ!$AH$1:$AH$379,0),55))</f>
        <v>株式会社デンソー</v>
      </c>
      <c r="F192" s="43" t="str">
        <f ca="1">INDIRECT("審判データ!"&amp;ADDRESS(MATCH(C192,審判データ!$AH$1:$AH$379,0),56))</f>
        <v>渡邊　晴彦;山中　保利</v>
      </c>
      <c r="G192" s="43" t="str">
        <f ca="1">INDIRECT("審判データ!"&amp;ADDRESS(MATCH(C192,審判データ!$AH$1:$AH$379,0),72))</f>
        <v>CN01740545A;CN100395444C;DE102005040357A;特開2006-090305;特許04487880;US2006042607</v>
      </c>
      <c r="H192" s="43" t="str">
        <f ca="1">INDIRECT("審判データ!"&amp;ADDRESS(MATCH(C192,審判データ!$AH$1:$AH$379,0),41))</f>
        <v>F02B 29/04</v>
      </c>
      <c r="I192" s="43" t="str">
        <f ca="1">INDIRECT("審判データ!"&amp;ADDRESS(MATCH(C192,審判データ!$AH$1:$AH$379,0),49))</f>
        <v>F02B  29/04@AFI(JP)</v>
      </c>
      <c r="J192" s="43" t="str">
        <f ca="1">INDIRECT("審判データ!"&amp;ADDRESS(MATCH(C192,審判データ!$AH$1:$AH$379,0),51))</f>
        <v>F02B 29/04        A;F02B 29/04        G</v>
      </c>
      <c r="K192" s="43" t="str">
        <f ca="1">INDIRECT("審判データ!"&amp;ADDRESS(MATCH(C192,審判データ!$AH$1:$AH$379,0),53))</f>
        <v xml:space="preserve"> </v>
      </c>
      <c r="L192" s="1065"/>
      <c r="M192" s="1066"/>
      <c r="N192" s="1067"/>
      <c r="O192" s="1066"/>
      <c r="P192" s="1068"/>
      <c r="Q192" s="703" t="s">
        <v>22352</v>
      </c>
      <c r="R192" s="588" t="s">
        <v>22677</v>
      </c>
      <c r="S192" s="591" t="str">
        <f>IF(OR(LEFT(R192)="特",LEFT(R192)="実"),VLOOKUP(R192,'証拠（JP特許）'!$B$2:$D$299,2,FALSE),IF(AND(OR(LEFT(R192,2)="US",LEFT(R192,2)="WO",LEFT(R192,2)="GB",LEFT(R192,2)="EP",LEFT(R192,2)="DE"),OR(MID(R192,3,1)="1",MID(R192,3,1)="2",MID(R192,3,1)="3",MID(R192,3,1)="4",MID(R192,3,1)="5",MID(R192,3,1)="6",MID(R192,3,1)="7",MID(R192,3,1)="8",MID(R192,3,1)="9",MID(R192,3,1)="0")),VLOOKUP(R192,'証拠（WW特許）'!$B$2:$C$90,2,FALSE),"_"))</f>
        <v>特願2002-202579</v>
      </c>
      <c r="T192" s="588" t="str">
        <f>IF(OR(LEFT(R192)="特",LEFT(R192)="実"),VLOOKUP(R192,'証拠（JP特許）'!$B$2:$E$299,4,FALSE),"_")</f>
        <v>JP3997477</v>
      </c>
      <c r="U192" s="603" t="s">
        <v>22389</v>
      </c>
      <c r="V192" s="704" t="s">
        <v>22625</v>
      </c>
      <c r="W192" s="608" t="str">
        <f t="shared" si="13"/>
        <v>JP2003176741A</v>
      </c>
      <c r="X192" s="604"/>
      <c r="Y192" s="604" t="str">
        <f t="shared" si="14"/>
        <v>JP3997477B</v>
      </c>
      <c r="Z192" s="91" t="str">
        <f ca="1">IF(OR(LEFT(R192)="特",LEFT(R192)="実",AND(OR(LEFT(R192,2)="US",LEFT(R192,2)="WO",LEFT(R192,2)="GB",LEFT(R192,2)="EP",LEFT(R192,2)="DE"),OR(MID(R192,3,1)="1",MID(R192,3,1)="2",MID(R192,3,1)="3",MID(R192,3,1)="4",MID(R192,3,1)="5",MID(R192,3,1)="6",MID(R192,3,1)="7",MID(R192,3,1)="8",MID(R192,3,1)="9",MID(R192,3,1)="0",))),IF(COUNTIF(INDIRECT("拒絶理由・拒絶査定・異議申立!"&amp;ADDRESS(MATCH(C192,拒絶理由・拒絶査定・異議申立!B$1:B$1000,0),3)&amp;":"&amp;ADDRESS(MATCH(C192,拒絶理由・拒絶査定・異議申立!B$1:B$1000,0),50)),R192)+COUNTIF(INDIRECT("拒絶理由・拒絶査定・異議申立!"&amp;ADDRESS(MATCH(C192,拒絶理由・拒絶査定・異議申立!B$1:B$1000,0),3)&amp;":"&amp;ADDRESS(MATCH(C192,拒絶理由・拒絶査定・異議申立!B$1:B$1000,0),50)),T192)&gt;0,"Yes","No"),"")</f>
        <v>No</v>
      </c>
      <c r="AA192" s="92" t="str">
        <f ca="1">IF(OR(LEFT(R192)="特",LEFT(R192)="実",AND(OR(LEFT(R192,2)="US",LEFT(R192,2)="WO",LEFT(R192,2)="GB",LEFT(R192,2)="EP",LEFT(R192,2)="DE"),OR(MID(R192,3,1)="1",MID(R192,3,1)="2",MID(R192,3,1)="3",MID(R192,3,1)="4",MID(R192,3,1)="5",MID(R192,3,1)="6",MID(R192,3,1)="7",MID(R192,3,1)="8",MID(R192,3,1)="9",MID(R192,3,1)="0",))),IF(COUNTIF(INDIRECT("先行技術調査・登録査定!"&amp;ADDRESS(MATCH(C192,先行技術調査・登録査定!B$1:B$1000,0),3)&amp;":"&amp;ADDRESS(MATCH(C192,先行技術調査・登録査定!B$1:B$1000,0),49)),R192)+COUNTIF(INDIRECT("先行技術調査・登録査定!"&amp;ADDRESS(MATCH(C192,先行技術調査・登録査定!B$1:B$1000,0),3)&amp;":"&amp;ADDRESS(MATCH(C192,先行技術調査・登録査定!B$1:B$1000,0),49)),T192)&gt;0,"Yes","No"),"")</f>
        <v>No</v>
      </c>
      <c r="AB192" s="169" t="str">
        <f t="shared" ca="1" si="15"/>
        <v>Yes</v>
      </c>
      <c r="AC192" s="94" t="str">
        <f>IF(OR(LEFT(R192)="特",LEFT(R192)="実",AND(OR(LEFT(R192,2)="US",LEFT(R192,2)="WO",LEFT(R192,2)="GB",LEFT(R192,2)="EP",LEFT(R192,2)="DE"),OR(MID(R192,3,1)="1",MID(R192,3,1)="2",MID(R192,3,1)="3",MID(R192,3,1)="4",MID(R192,3,1)="5",MID(R192,3,1)="6",MID(R192,3,1)="7",MID(R192,3,1)="8",MID(R192,3,1)="9",MID(R192,3,1)="0",))),"",VLOOKUP($C192,非特許文献リスト!$A$2:$C$196,2,FALSE))</f>
        <v/>
      </c>
      <c r="AD192" s="95" t="str">
        <f>IF(OR(LEFT(R192)="特",LEFT(R192)="実",AND(OR(LEFT(R192,2)="US",LEFT(R192,2)="WO",LEFT(R192,2)="GB",LEFT(R192,2)="EP",LEFT(R192,2)="DE"),OR(MID(R192,3,1)="1",MID(R192,3,1)="2",MID(R192,3,1)="3",MID(R192,3,1)="4",MID(R192,3,1)="5",MID(R192,3,1)="6",MID(R192,3,1)="7",MID(R192,3,1)="8",MID(R192,3,1)="9",MID(R192,3,1)="0",))),"",VLOOKUP($C192,非特許文献リスト!$A$2:$C$196,3,FALSE))</f>
        <v/>
      </c>
      <c r="AE192" s="175" t="str">
        <f t="shared" si="12"/>
        <v>日本特許文献</v>
      </c>
      <c r="AF192" s="176" t="str">
        <f>IF(OR(LEFT(R192)="特",LEFT(R192)="実"),VLOOKUP(R192,'証拠（JP特許）'!$B$2:$AB$299,10,FALSE),IF(AND(OR(LEFT(R192,2)="US",LEFT(R192,2)="WO",LEFT(R192,2)="GB",LEFT(R192,2)="EP",LEFT(R192,2)="DE"),OR(MID(R192,3,1)="1",MID(R192,3,1)="2",MID(R192,3,1)="3",MID(R192,3,1)="4",MID(R192,3,1)="5",MID(R192,3,1)="6",MID(R192,3,1)="7",MID(R192,3,1)="8",MID(R192,3,1)="9",MID(R192,3,1)="0",)),VLOOKUP(R192,'証拠（WW特許）'!$B$2:$M$90,8,FALSE),""))</f>
        <v>株式会社デンソー</v>
      </c>
      <c r="AG192" s="176" t="str">
        <f>IF(OR(LEFT(R192)="特",LEFT(R192)="実"),VLOOKUP(R192,'証拠（JP特許）'!$B$2:$AB$299,26,FALSE),IF(AND(OR(LEFT(R192,2)="US",LEFT(R192,2)="WO",LEFT(R192,2)="GB",LEFT(R192,2)="EP",LEFT(R192,2)="DE"),OR(MID(R192,3,1)="1",MID(R192,3,1)="2",MID(R192,3,1)="3",MID(R192,3,1)="4",MID(R192,3,1)="5",MID(R192,3,1)="6",MID(R192,3,1)="7",MID(R192,3,1)="8",MID(R192,3,1)="9",MID(R192,3,1)="0",)),VLOOKUP(R192,'証拠（WW特許）'!$B$2:$M$90,12,FALSE),""))</f>
        <v>窪島　司,関口　清則,衣川　眞澄,斉藤　誠,矢羽田　茂人</v>
      </c>
      <c r="AH192" s="58" t="str">
        <f>IF(OR(LEFT(R192)="特",LEFT(R192)="実"),VLOOKUP(R192,'証拠（JP特許）'!$B$2:$X$299,20,FALSE),IF(AND(OR(LEFT(R192,2)="US",LEFT(R192,2)="WO",LEFT(R192,2)="GB",LEFT(R192,2)="EP",LEFT(R192,2)="DE"),OR(MID(R192,3,1)="1",MID(R192,3,1)="2",MID(R192,3,1)="3",MID(R192,3,1)="4",MID(R192,3,1)="5",MID(R192,3,1)="6",MID(R192,3,1)="7",MID(R192,3,1)="8",MID(R192,3,1)="9",MID(R192,3,1)="0",)),VLOOKUP(R192,'証拠（WW特許）'!$B$2:$U$90,20,FALSE),""))</f>
        <v>F02D  41/02    (2006.01),F02B  37/00    (2006.01),F02B  37/12    (2006.01),F02D  13/02    (2006.01),F02D  15/00    (2006.01),F02D  21/08    (2006.01),F02D  23/00    (2006.01),F02D  43/00    (2006.01),F02M  25/07    (2006.01)</v>
      </c>
      <c r="AI192" s="58" t="str">
        <f>IF(OR(LEFT(R192)="特",LEFT(R192)="実"),VLOOKUP(R192,'証拠（JP特許）'!$B$2:$X$299,21,FALSE),"")</f>
        <v xml:space="preserve">F02B 37/00   302A,F02B 37/00   302F,F02B 37/12   302A,F02M 25/07   550R,F02M 25/07   570D,F02M 25/07   570J,F02M 25/07   570P,F02D 43/00   301N,F02D 43/00   301R,F02D 43/00   301Z,F02D 13/02      B,F02D 13/02      D,F02D 13/02      H,F02D 13/02      J,F02D 15/00      E,F02D 21/08   301B,F02D 21/08   301H,F02D 21/08   311Z,F02D 23/00      K,F02D 41/02   370 </v>
      </c>
      <c r="AJ192" s="58" t="str">
        <f>IF(OR(LEFT(R192)="特",LEFT(R192)="実"),VLOOKUP(R192,'証拠（JP特許）'!$B$2:$X$299,22,FALSE),"")</f>
        <v>3G005DA02,3G005EA16,3G005FA35,3G005GD09,3G005GD11,3G005HA04,3G005HA05,3G005HA09,3G005HA12,3G005JA02,3G005JA12,3G005JA24,3G005JA39,3G005JA53,3G005JB02,3G062AA01,3G062AA03,3G062AA05,3G062BA04,3G062BA06,3G062BA09,3G062CA02,3G062CA06,3G062EA10,3G062ED01,3G062ED04,3G062ED08,3G062ED10,3G062FA02,3G062FA05,3G062FA23,3G062GA04,3G062GA06,3G062GA08,3G062GA15,3G084AA01,3G084BA00,3G084BA07,3G084BA20,3G084BA22,3G084BA23,3G084DA28,3G084EC03,3G084FA10,3G084FA20,3G084FA33,3G084FA38,3G092AA02,3G092AA11,3G092AA16,3G092AA17,3G092BA02,3G092DA08,3G092DB03,3G092DB06,3G092DC09,3G092EA02,3G092EA03,3G092EA04,3G092FA15,3G092FA17,3G092FA18,3G092HC03X,3G092HE01Z,3G092HE03Z,3G092HE08Z,3G301HA02,3G301HA11,3G301HA12,3G301HA19,3G301JA21,3G301JA25,3G301JA26,3G301KA06,3G301KA08,3G301KA09,3G301LA01,3G301LA07,3G301PC05A,3G301PE01Z,3G301PE03Z,3G301PE08Z,3G301PF03Z,3G384AA03,3G384AA07,3G384BA04,3G384BA05,3G384BA08,3G384BA13,3G384BA16,3G384BA18,3G384BA22,3G384BA26,3G384BA27,3G384BA29,3G384BA37,3G384BA41,3G384CA03,3G384CA04,3G384CA06,3G384CA07,3G384DA02,3G384DA14,3G384DA22,3G384DA33,3G384DA38,3G384EB01,3G384EB02,3G384EB03,3G384EB04,3G384EB10,3G384EB17,3G384EB18,3G384ED07,3G384FA06Z,3G384FA15Z,3G384FA26Z,3G384FA28Z,3G384FA56Z</v>
      </c>
      <c r="AK192" s="59" t="str">
        <f>IF(OR(LEFT(R192)="特",LEFT(R192)="実"),VLOOKUP(R192,'証拠（JP特許）'!$B$2:$X$299,17,FALSE),IF(AND(OR(LEFT(R192,2)="US",LEFT(R192,2)="WO",LEFT(R192,2)="GB",LEFT(R192,2)="EP",LEFT(R192,2)="DE"),OR(MID(R192,3,1)="1",MID(R192,3,1)="2",MID(R192,3,1)="3",MID(R192,3,1)="4",MID(R192,3,1)="5",MID(R192,3,1)="6",MID(R192,3,1)="7",MID(R192,3,1)="8",MID(R192,3,1)="9",MID(R192,3,1)="0",)),VLOOKUP(R192,'証拠（WW特許）'!$B$2:$U$90,16,FALSE),""))</f>
        <v>2003.06.27</v>
      </c>
      <c r="AL192" s="58"/>
      <c r="AM192" s="58" t="s">
        <v>95</v>
      </c>
      <c r="AN192" s="58" t="s">
        <v>96</v>
      </c>
      <c r="AO192" s="58" t="str">
        <f ca="1">IF(OR(LEFT(R192)="特",LEFT(R192)="実",AND(OR(LEFT(R192,2)="US",LEFT(R192,2)="WO",LEFT(R192,2)="GB",LEFT(R192,2)="EP",LEFT(R192,2)="DE"),OR(MID(R192,3,1)="1",MID(R192,3,1)="2",MID(R192,3,1)="3",MID(R192,3,1)="4",MID(R192,3,1)="5",MID(R192,3,1)="6",MID(R192,3,1)="7",MID(R192,3,1)="8",MID(R192,3,1)="9",MID(R192,3,1)="0"))),IF(COUNTIF(INDIRECT("発明者引用!"&amp;ADDRESS(MATCH(C192,発明者引用!B$1:B$196,0),4)&amp;":"&amp;ADDRESS(MATCH(C192,発明者引用!B$1:B$196,0),17)),R192)+COUNTIF(INDIRECT("発明者引用!"&amp;ADDRESS(MATCH(C192,発明者引用!B$1:B$196,0),4)&amp;":"&amp;ADDRESS(MATCH(C192,発明者引用!B$1:B$196,0),17)),#REF!)+COUNTIF(INDIRECT("発明者引用!"&amp;ADDRESS(MATCH(C192,発明者引用!B$1:B$196,0),4)&amp;":"&amp;ADDRESS(MATCH(C192,発明者引用!B$1:B$196,0),17)),T192)&gt;0,"Yes","No"),"")</f>
        <v>No</v>
      </c>
      <c r="AP192" s="58" t="str">
        <f ca="1">IF(OR(LEFT(R192)="特",LEFT(R192)="実",AND(OR(LEFT(R192,2)="US",LEFT(R192,2)="WO",LEFT(R192,2)="GB",LEFT(R192,2)="EP",LEFT(R192,2)="DE"),OR(MID(R192,3,1)="1",MID(R192,3,1)="2",MID(R192,3,1)="3",MID(R192,3,1)="4",MID(R192,3,1)="5",MID(R192,3,1)="6",MID(R192,3,1)="7",MID(R192,3,1)="8",MID(R192,3,1)="9",MID(R192,3,1)="0"))),IF(VLOOKUP(C192,ファミリ引用特許WO!$A$2:$B$241,2,FALSE)+VLOOKUP(C192,ファミリ引用文献WO!$A$2:$C$241,3,FALSE)=0,"ISR無し",IF(COUNTIF(INDIRECT("ファミリ引用特許WO!"&amp;ADDRESS(MATCH(C192,ファミリ引用特許WO!$A$2:$A$241,0),1)&amp;":"&amp;ADDRESS(MATCH(C192,ファミリ引用特許WO!$A$2:$A$241,0),19)),R192)+COUNTIF(INDIRECT("ファミリ引用特許WO!"&amp;ADDRESS(MATCH(C192,ファミリ引用特許WO!$A$2:$A$241,0),1)&amp;":"&amp;ADDRESS(MATCH(C192,ファミリ引用特許WO!$A$2:$A$241,0),19)),S192)+COUNTIF(INDIRECT("ファミリ引用特許WO!"&amp;ADDRESS(MATCH(C192,ファミリ引用特許WO!$A$2:$A$241,0),1)&amp;":"&amp;ADDRESS(MATCH(C192,ファミリ引用特許WO!$A$2:$A$241,0),19)),T192)+COUNTIF(INDIRECT("ファミリ引用特許WO!"&amp;ADDRESS(MATCH(C192,ファミリ引用特許WO!$A$2:$A$241,0),1)&amp;":"&amp;ADDRESS(MATCH(C192,ファミリ引用特許WO!$A$2:$A$241,0),19)),W192)+COUNTIF(INDIRECT("ファミリ引用特許WO!"&amp;ADDRESS(MATCH(C192,ファミリ引用特許WO!$A$2:$A$241,0),1)&amp;":"&amp;ADDRESS(MATCH(C192,ファミリ引用特許WO!$A$2:$A$241,0),19)),Y192)&gt;0,"Yes","No")),"")</f>
        <v>ISR無し</v>
      </c>
      <c r="AQ192" s="55" t="str">
        <f ca="1">IF(OR(LEFT(R192)="特",LEFT(R192)="実",AND(OR(LEFT(R192,2)="US",LEFT(R192,2)="WO",LEFT(R192,2)="GB",LEFT(R192,2)="EP",LEFT(R192,2)="DE"),OR(MID(R192,3,1)="1",MID(R192,3,1)="2",MID(R192,3,1)="3",MID(R192,3,1)="4",MID(R192,3,1)="5",MID(R192,3,1)="6",MID(R192,3,1)="7",MID(R192,3,1)="8",MID(R192,3,1)="9",MID(R192,3,1)="0"))),IF(VLOOKUP(C192,'ファミリ引用特許表記修正（ex.A2→A）'!$A$2:$B$241,2,FALSE)=0,"family無し",IF(COUNTIF(INDIRECT("'ファミリ引用特許表記修正（ex.A2→A）'!"&amp;ADDRESS(MATCH(C192,'ファミリ引用特許表記修正（ex.A2→A）'!$A$2:$A$241,0),1)&amp;":"&amp;ADDRESS(MATCH(C192,'ファミリ引用特許表記修正（ex.A2→A）'!$A$2:$A$241,0),171)),R192)+COUNTIF(INDIRECT("'ファミリ引用特許表記修正（ex.A2→A）'!"&amp;ADDRESS(MATCH(C192,'ファミリ引用特許表記修正（ex.A2→A）'!$A$2:$A$241,0),1)&amp;":"&amp;ADDRESS(MATCH(C192,'ファミリ引用特許表記修正（ex.A2→A）'!$A$2:$A$241,0),171)),S192)+COUNTIF(INDIRECT("'ファミリ引用特許表記修正（ex.A2→A）'!"&amp;ADDRESS(MATCH(C192,'ファミリ引用特許表記修正（ex.A2→A）'!$A$2:$A$241,0),1)&amp;":"&amp;ADDRESS(MATCH(C192,'ファミリ引用特許表記修正（ex.A2→A）'!$A$2:$A$241,0),171)),T192)+COUNTIF(INDIRECT("'ファミリ引用特許表記修正（ex.A2→A）'!"&amp;ADDRESS(MATCH(C192,'ファミリ引用特許表記修正（ex.A2→A）'!$A$2:$A$241,0),1)&amp;":"&amp;ADDRESS(MATCH(C192,'ファミリ引用特許表記修正（ex.A2→A）'!$A$2:$A$241,0),171)),W192)+COUNTIF(INDIRECT("'ファミリ引用特許表記修正（ex.A2→A）'!"&amp;ADDRESS(MATCH(C192,'ファミリ引用特許表記修正（ex.A2→A）'!$A$2:$A$241,0),1)&amp;":"&amp;ADDRESS(MATCH(C192,'ファミリ引用特許表記修正（ex.A2→A）'!$A$2:$A$241,0),171)),Y192)&gt;0,"Yes","No")),"")</f>
        <v>No</v>
      </c>
      <c r="AR192" s="58" t="str">
        <f>IF(OR(LEFT(R192)="特",LEFT(R192)="実",AND(OR(LEFT(R192,2)="US",LEFT(R192,2)="WO",LEFT(R192,2)="GB",LEFT(R192,2)="EP",LEFT(R192,2)="DE"),OR(MID(R192,3,1)="1",MID(R192,3,1)="2",MID(R192,3,1)="3",MID(R192,3,1)="4",MID(R192,3,1)="5",MID(R192,3,1)="6",MID(R192,3,1)="7",MID(R192,3,1)="8",MID(R192,3,1)="9",MID(R192,3,1)="0",))),"",VLOOKUP($C192,ファミリ発明者引用文献!A$3:B$235,2,FALSE))</f>
        <v/>
      </c>
      <c r="AS192" s="55" t="str">
        <f>VLOOKUP(C192,ファミリ引用文献WO!A$2:B$241,2,FALSE)</f>
        <v/>
      </c>
      <c r="AT192" s="58" t="str">
        <f>VLOOKUP(C192,ファミリ引用文献!A$3:B$242,2,FALSE)</f>
        <v/>
      </c>
      <c r="AU192" s="58" t="str">
        <f>VLOOKUP(C192,審判データ!AH$2:BT$379,39,FALSE)</f>
        <v>CN01740545A;CN100395444C;DE102005040357A;特開2006-090305;特許04487880;US2006042607</v>
      </c>
      <c r="AV192" s="62" t="str">
        <f ca="1">IF(INDIRECT("審判データ!"&amp;ADDRESS(MATCH(C192,審判データ!$AH$1:$AH$379,0),32))="早期審査の対象とする","早期審査","")</f>
        <v/>
      </c>
      <c r="AW192" s="665" t="str">
        <f t="shared" si="11"/>
        <v>不一致</v>
      </c>
      <c r="AX192" s="666" t="str">
        <f>IF(LEFT(AE192,3)="日本特",IF(LEFT(C192)="特",VLOOKUP(C192,'本件、証拠文献テーマコード'!G$2:I$376,3,FALSE),VLOOKUP(C192,'本件、証拠文献テーマコード'!B$2:I$376,8,FALSE)),"")</f>
        <v>3G032</v>
      </c>
      <c r="AY192" s="666" t="str">
        <f>IF(LEFT(AE192,3)="日本特",IF(OR(MID(R192,2,1)="開",MID(R192,2,1)="表",MID(R192,2,1)="登"),VLOOKUP(R192,'本件、証拠文献テーマコード'!C$2:I$379,7,FALSE),VLOOKUP(R192,'本件、証拠文献テーマコード'!G$2:I$379,3,FALSE)),"")</f>
        <v>3G005,3G062,3G084,3G092,3G301,3G384</v>
      </c>
      <c r="AZ192" s="54"/>
    </row>
    <row r="193" spans="1:52" ht="27" x14ac:dyDescent="0.15">
      <c r="A193" s="848" t="s">
        <v>22678</v>
      </c>
      <c r="B193" s="586" t="str">
        <f ca="1">IF(A193="",B192,INDIRECT("審判データ!"&amp;ADDRESS(MATCH(A193,審判データ!$HC$1:$HC$379,0),20))&amp;" / "&amp;INDIRECT("審判データ!"&amp;ADDRESS(MATCH(A193,審判データ!$HC$1:$HC$379,0),21)))</f>
        <v>2012 / 29-2</v>
      </c>
      <c r="C193" s="675">
        <v>4097281</v>
      </c>
      <c r="D193" s="274" t="s">
        <v>2369</v>
      </c>
      <c r="E193" s="163" t="str">
        <f ca="1">INDIRECT("審判データ!"&amp;ADDRESS(MATCH(C193,審判データ!$AH$1:$AH$379,0),55))</f>
        <v>スターエンジニアリング株式会社</v>
      </c>
      <c r="F193" s="43" t="str">
        <f ca="1">INDIRECT("審判データ!"&amp;ADDRESS(MATCH(C193,審判データ!$AH$1:$AH$379,0),56))</f>
        <v>星　勝治</v>
      </c>
      <c r="G193" s="43" t="str">
        <f ca="1">INDIRECT("審判データ!"&amp;ADDRESS(MATCH(C193,審判データ!$AH$1:$AH$379,0),72))</f>
        <v>特開2007-280015;特許04097281;US2010230161;WO2007116782A</v>
      </c>
      <c r="H193" s="43" t="str">
        <f ca="1">INDIRECT("審判データ!"&amp;ADDRESS(MATCH(C193,審判データ!$AH$1:$AH$379,0),41))</f>
        <v>G06K 19/077;G06K 19/07;B42D 15/10</v>
      </c>
      <c r="I193" s="43" t="str">
        <f ca="1">INDIRECT("審判データ!"&amp;ADDRESS(MATCH(C193,審判データ!$AH$1:$AH$379,0),49))</f>
        <v>G06K  19/077@AFI(JP);B42D  15/10@ALN(JP);G06K  19/07@ALI(JP)</v>
      </c>
      <c r="J193" s="43" t="str">
        <f ca="1">INDIRECT("審判データ!"&amp;ADDRESS(MATCH(C193,審判データ!$AH$1:$AH$379,0),51))</f>
        <v>B42D 15/10    521;G06K 19/00        K;G06K 19/00        H</v>
      </c>
      <c r="K193" s="43" t="str">
        <f ca="1">INDIRECT("審判データ!"&amp;ADDRESS(MATCH(C193,審判データ!$AH$1:$AH$379,0),53))</f>
        <v>2C005 MA31;2C005 MB06;2C005 NA09;2C005 RA22;5B035 AA04;5B035 BA03;5B035 BB09;5B035 CA08;5B035 CA23</v>
      </c>
      <c r="L193" s="961" t="s">
        <v>22679</v>
      </c>
      <c r="M193" s="963" t="s">
        <v>22324</v>
      </c>
      <c r="N193" s="965" t="s">
        <v>22680</v>
      </c>
      <c r="O193" s="967">
        <v>0</v>
      </c>
      <c r="P193" s="959" t="s">
        <v>22681</v>
      </c>
      <c r="Q193" s="703" t="s">
        <v>22459</v>
      </c>
      <c r="R193" s="588" t="s">
        <v>2383</v>
      </c>
      <c r="S193" s="591" t="str">
        <f>IF(OR(LEFT(R193)="特",LEFT(R193)="実"),VLOOKUP(R193,'証拠（JP特許）'!$B$2:$D$299,2,FALSE),IF(AND(OR(LEFT(R193,2)="US",LEFT(R193,2)="WO",LEFT(R193,2)="GB",LEFT(R193,2)="EP",LEFT(R193,2)="DE"),OR(MID(R193,3,1)="1",MID(R193,3,1)="2",MID(R193,3,1)="3",MID(R193,3,1)="4",MID(R193,3,1)="5",MID(R193,3,1)="6",MID(R193,3,1)="7",MID(R193,3,1)="8",MID(R193,3,1)="9",MID(R193,3,1)="0")),VLOOKUP(R193,'証拠（WW特許）'!$B$2:$C$90,2,FALSE),"_"))</f>
        <v>特願平5-515548</v>
      </c>
      <c r="T193" s="588" t="str">
        <f>IF(OR(LEFT(R193)="特",LEFT(R193)="実"),VLOOKUP(R193,'証拠（JP特許）'!$B$2:$E$299,4,FALSE),"_")</f>
        <v>_</v>
      </c>
      <c r="U193" s="603" t="s">
        <v>22389</v>
      </c>
      <c r="V193" s="704" t="s">
        <v>22623</v>
      </c>
      <c r="W193" s="608" t="str">
        <f t="shared" si="13"/>
        <v>JP07506919A</v>
      </c>
      <c r="X193" s="604"/>
      <c r="Y193" s="604" t="str">
        <f t="shared" si="14"/>
        <v/>
      </c>
      <c r="Z193" s="91" t="str">
        <f ca="1">IF(OR(LEFT(R193)="特",LEFT(R193)="実",AND(OR(LEFT(R193,2)="US",LEFT(R193,2)="WO",LEFT(R193,2)="GB",LEFT(R193,2)="EP",LEFT(R193,2)="DE"),OR(MID(R193,3,1)="1",MID(R193,3,1)="2",MID(R193,3,1)="3",MID(R193,3,1)="4",MID(R193,3,1)="5",MID(R193,3,1)="6",MID(R193,3,1)="7",MID(R193,3,1)="8",MID(R193,3,1)="9",MID(R193,3,1)="0",))),IF(COUNTIF(INDIRECT("拒絶理由・拒絶査定・異議申立!"&amp;ADDRESS(MATCH(C193,拒絶理由・拒絶査定・異議申立!B$1:B$1000,0),3)&amp;":"&amp;ADDRESS(MATCH(C193,拒絶理由・拒絶査定・異議申立!B$1:B$1000,0),50)),R193)+COUNTIF(INDIRECT("拒絶理由・拒絶査定・異議申立!"&amp;ADDRESS(MATCH(C193,拒絶理由・拒絶査定・異議申立!B$1:B$1000,0),3)&amp;":"&amp;ADDRESS(MATCH(C193,拒絶理由・拒絶査定・異議申立!B$1:B$1000,0),50)),T193)&gt;0,"Yes","No"),"")</f>
        <v>No</v>
      </c>
      <c r="AA193" s="92" t="str">
        <f ca="1">IF(OR(LEFT(R193)="特",LEFT(R193)="実",AND(OR(LEFT(R193,2)="US",LEFT(R193,2)="WO",LEFT(R193,2)="GB",LEFT(R193,2)="EP",LEFT(R193,2)="DE"),OR(MID(R193,3,1)="1",MID(R193,3,1)="2",MID(R193,3,1)="3",MID(R193,3,1)="4",MID(R193,3,1)="5",MID(R193,3,1)="6",MID(R193,3,1)="7",MID(R193,3,1)="8",MID(R193,3,1)="9",MID(R193,3,1)="0",))),IF(COUNTIF(INDIRECT("先行技術調査・登録査定!"&amp;ADDRESS(MATCH(C193,先行技術調査・登録査定!B$1:B$1000,0),3)&amp;":"&amp;ADDRESS(MATCH(C193,先行技術調査・登録査定!B$1:B$1000,0),49)),R193)+COUNTIF(INDIRECT("先行技術調査・登録査定!"&amp;ADDRESS(MATCH(C193,先行技術調査・登録査定!B$1:B$1000,0),3)&amp;":"&amp;ADDRESS(MATCH(C193,先行技術調査・登録査定!B$1:B$1000,0),49)),T193)&gt;0,"Yes","No"),"")</f>
        <v>No</v>
      </c>
      <c r="AB193" s="169" t="str">
        <f t="shared" ca="1" si="15"/>
        <v>Yes</v>
      </c>
      <c r="AC193" s="94" t="str">
        <f>IF(OR(LEFT(R193)="特",LEFT(R193)="実",AND(OR(LEFT(R193,2)="US",LEFT(R193,2)="WO",LEFT(R193,2)="GB",LEFT(R193,2)="EP",LEFT(R193,2)="DE"),OR(MID(R193,3,1)="1",MID(R193,3,1)="2",MID(R193,3,1)="3",MID(R193,3,1)="4",MID(R193,3,1)="5",MID(R193,3,1)="6",MID(R193,3,1)="7",MID(R193,3,1)="8",MID(R193,3,1)="9",MID(R193,3,1)="0",))),"",VLOOKUP($C193,非特許文献リスト!$A$2:$C$196,2,FALSE))</f>
        <v/>
      </c>
      <c r="AD193" s="95" t="str">
        <f>IF(OR(LEFT(R193)="特",LEFT(R193)="実",AND(OR(LEFT(R193,2)="US",LEFT(R193,2)="WO",LEFT(R193,2)="GB",LEFT(R193,2)="EP",LEFT(R193,2)="DE"),OR(MID(R193,3,1)="1",MID(R193,3,1)="2",MID(R193,3,1)="3",MID(R193,3,1)="4",MID(R193,3,1)="5",MID(R193,3,1)="6",MID(R193,3,1)="7",MID(R193,3,1)="8",MID(R193,3,1)="9",MID(R193,3,1)="0",))),"",VLOOKUP($C193,非特許文献リスト!$A$2:$C$196,3,FALSE))</f>
        <v/>
      </c>
      <c r="AE193" s="175" t="str">
        <f t="shared" si="12"/>
        <v>日本特許文献</v>
      </c>
      <c r="AF193" s="176" t="str">
        <f>IF(OR(LEFT(R193)="特",LEFT(R193)="実"),VLOOKUP(R193,'証拠（JP特許）'!$B$2:$AB$299,10,FALSE),IF(AND(OR(LEFT(R193,2)="US",LEFT(R193,2)="WO",LEFT(R193,2)="GB",LEFT(R193,2)="EP",LEFT(R193,2)="DE"),OR(MID(R193,3,1)="1",MID(R193,3,1)="2",MID(R193,3,1)="3",MID(R193,3,1)="4",MID(R193,3,1)="5",MID(R193,3,1)="6",MID(R193,3,1)="7",MID(R193,3,1)="8",MID(R193,3,1)="9",MID(R193,3,1)="0",)),VLOOKUP(R193,'証拠（WW特許）'!$B$2:$M$90,8,FALSE),""))</f>
        <v>エヌ．ベー．ネダーランドシェ　アパラテンファブリエクネダップ</v>
      </c>
      <c r="AG193" s="176" t="str">
        <f>IF(OR(LEFT(R193)="特",LEFT(R193)="実"),VLOOKUP(R193,'証拠（JP特許）'!$B$2:$AB$299,26,FALSE),IF(AND(OR(LEFT(R193,2)="US",LEFT(R193,2)="WO",LEFT(R193,2)="GB",LEFT(R193,2)="EP",LEFT(R193,2)="DE"),OR(MID(R193,3,1)="1",MID(R193,3,1)="2",MID(R193,3,1)="3",MID(R193,3,1)="4",MID(R193,3,1)="5",MID(R193,3,1)="6",MID(R193,3,1)="7",MID(R193,3,1)="8",MID(R193,3,1)="9",MID(R193,3,1)="0",)),VLOOKUP(R193,'証拠（WW特許）'!$B$2:$M$90,12,FALSE),""))</f>
        <v>ドゥ　ヨング，ヘンドリック　ヨハネス,ドゥ　ヨング，ヴィレム　オットー</v>
      </c>
      <c r="AH193" s="58" t="str">
        <f>IF(OR(LEFT(R193)="特",LEFT(R193)="実"),VLOOKUP(R193,'証拠（JP特許）'!$B$2:$X$299,20,FALSE),IF(AND(OR(LEFT(R193,2)="US",LEFT(R193,2)="WO",LEFT(R193,2)="GB",LEFT(R193,2)="EP",LEFT(R193,2)="DE"),OR(MID(R193,3,1)="1",MID(R193,3,1)="2",MID(R193,3,1)="3",MID(R193,3,1)="4",MID(R193,3,1)="5",MID(R193,3,1)="6",MID(R193,3,1)="7",MID(R193,3,1)="8",MID(R193,3,1)="9",MID(R193,3,1)="0",)),VLOOKUP(R193,'証拠（WW特許）'!$B$2:$U$90,20,FALSE),""))</f>
        <v>G08B  13/24    (2006.01),H01Q   1/24    (2006.01),H01Q   7/00    (2006.01)</v>
      </c>
      <c r="AI193" s="58" t="str">
        <f>IF(OR(LEFT(R193)="特",LEFT(R193)="実"),VLOOKUP(R193,'証拠（JP特許）'!$B$2:$X$299,21,FALSE),"")</f>
        <v xml:space="preserve">G08B 13/24       ,H01Q  1/24      C,H01Q  7/00       </v>
      </c>
      <c r="AJ193" s="58" t="str">
        <f>IF(OR(LEFT(R193)="特",LEFT(R193)="実"),VLOOKUP(R193,'証拠（JP特許）'!$B$2:$X$299,22,FALSE),"")</f>
        <v>5J047AA03,5J047AA05,5J047AA19,5J047AB11,5J047FC05,5J047FC06,5C084AA03,5C084BB21,5C084CC20,5C084CC35,5C084DD07,5C084DD87,5C084EE10</v>
      </c>
      <c r="AK193" s="59" t="str">
        <f>IF(OR(LEFT(R193)="特",LEFT(R193)="実"),VLOOKUP(R193,'証拠（JP特許）'!$B$2:$X$299,17,FALSE),IF(AND(OR(LEFT(R193,2)="US",LEFT(R193,2)="WO",LEFT(R193,2)="GB",LEFT(R193,2)="EP",LEFT(R193,2)="DE"),OR(MID(R193,3,1)="1",MID(R193,3,1)="2",MID(R193,3,1)="3",MID(R193,3,1)="4",MID(R193,3,1)="5",MID(R193,3,1)="6",MID(R193,3,1)="7",MID(R193,3,1)="8",MID(R193,3,1)="9",MID(R193,3,1)="0",)),VLOOKUP(R193,'証拠（WW特許）'!$B$2:$U$90,16,FALSE),""))</f>
        <v>1993.09.16</v>
      </c>
      <c r="AL193" s="58"/>
      <c r="AM193" s="58" t="s">
        <v>95</v>
      </c>
      <c r="AN193" s="58" t="s">
        <v>95</v>
      </c>
      <c r="AO193" s="58" t="str">
        <f ca="1">IF(OR(LEFT(R193)="特",LEFT(R193)="実",AND(OR(LEFT(R193,2)="US",LEFT(R193,2)="WO",LEFT(R193,2)="GB",LEFT(R193,2)="EP",LEFT(R193,2)="DE"),OR(MID(R193,3,1)="1",MID(R193,3,1)="2",MID(R193,3,1)="3",MID(R193,3,1)="4",MID(R193,3,1)="5",MID(R193,3,1)="6",MID(R193,3,1)="7",MID(R193,3,1)="8",MID(R193,3,1)="9",MID(R193,3,1)="0"))),IF(COUNTIF(INDIRECT("発明者引用!"&amp;ADDRESS(MATCH(C193,発明者引用!B$1:B$196,0),4)&amp;":"&amp;ADDRESS(MATCH(C193,発明者引用!B$1:B$196,0),17)),R193)+COUNTIF(INDIRECT("発明者引用!"&amp;ADDRESS(MATCH(C193,発明者引用!B$1:B$196,0),4)&amp;":"&amp;ADDRESS(MATCH(C193,発明者引用!B$1:B$196,0),17)),#REF!)+COUNTIF(INDIRECT("発明者引用!"&amp;ADDRESS(MATCH(C193,発明者引用!B$1:B$196,0),4)&amp;":"&amp;ADDRESS(MATCH(C193,発明者引用!B$1:B$196,0),17)),T193)&gt;0,"Yes","No"),"")</f>
        <v>No</v>
      </c>
      <c r="AP193" s="58" t="str">
        <f ca="1">IF(OR(LEFT(R193)="特",LEFT(R193)="実",AND(OR(LEFT(R193,2)="US",LEFT(R193,2)="WO",LEFT(R193,2)="GB",LEFT(R193,2)="EP",LEFT(R193,2)="DE"),OR(MID(R193,3,1)="1",MID(R193,3,1)="2",MID(R193,3,1)="3",MID(R193,3,1)="4",MID(R193,3,1)="5",MID(R193,3,1)="6",MID(R193,3,1)="7",MID(R193,3,1)="8",MID(R193,3,1)="9",MID(R193,3,1)="0"))),IF(VLOOKUP(C193,ファミリ引用特許WO!$A$2:$B$241,2,FALSE)+VLOOKUP(C193,ファミリ引用文献WO!$A$2:$C$241,3,FALSE)=0,"ISR無し",IF(COUNTIF(INDIRECT("ファミリ引用特許WO!"&amp;ADDRESS(MATCH(C193,ファミリ引用特許WO!$A$2:$A$241,0),1)&amp;":"&amp;ADDRESS(MATCH(C193,ファミリ引用特許WO!$A$2:$A$241,0),19)),R193)+COUNTIF(INDIRECT("ファミリ引用特許WO!"&amp;ADDRESS(MATCH(C193,ファミリ引用特許WO!$A$2:$A$241,0),1)&amp;":"&amp;ADDRESS(MATCH(C193,ファミリ引用特許WO!$A$2:$A$241,0),19)),S193)+COUNTIF(INDIRECT("ファミリ引用特許WO!"&amp;ADDRESS(MATCH(C193,ファミリ引用特許WO!$A$2:$A$241,0),1)&amp;":"&amp;ADDRESS(MATCH(C193,ファミリ引用特許WO!$A$2:$A$241,0),19)),T193)+COUNTIF(INDIRECT("ファミリ引用特許WO!"&amp;ADDRESS(MATCH(C193,ファミリ引用特許WO!$A$2:$A$241,0),1)&amp;":"&amp;ADDRESS(MATCH(C193,ファミリ引用特許WO!$A$2:$A$241,0),19)),W193)+COUNTIF(INDIRECT("ファミリ引用特許WO!"&amp;ADDRESS(MATCH(C193,ファミリ引用特許WO!$A$2:$A$241,0),1)&amp;":"&amp;ADDRESS(MATCH(C193,ファミリ引用特許WO!$A$2:$A$241,0),19)),Y193)&gt;0,"Yes","No")),"")</f>
        <v>Yes</v>
      </c>
      <c r="AQ193" s="55" t="str">
        <f ca="1">IF(OR(LEFT(R193)="特",LEFT(R193)="実",AND(OR(LEFT(R193,2)="US",LEFT(R193,2)="WO",LEFT(R193,2)="GB",LEFT(R193,2)="EP",LEFT(R193,2)="DE"),OR(MID(R193,3,1)="1",MID(R193,3,1)="2",MID(R193,3,1)="3",MID(R193,3,1)="4",MID(R193,3,1)="5",MID(R193,3,1)="6",MID(R193,3,1)="7",MID(R193,3,1)="8",MID(R193,3,1)="9",MID(R193,3,1)="0"))),IF(VLOOKUP(C193,'ファミリ引用特許表記修正（ex.A2→A）'!$A$2:$B$241,2,FALSE)=0,"family無し",IF(COUNTIF(INDIRECT("'ファミリ引用特許表記修正（ex.A2→A）'!"&amp;ADDRESS(MATCH(C193,'ファミリ引用特許表記修正（ex.A2→A）'!$A$2:$A$241,0),1)&amp;":"&amp;ADDRESS(MATCH(C193,'ファミリ引用特許表記修正（ex.A2→A）'!$A$2:$A$241,0),171)),R193)+COUNTIF(INDIRECT("'ファミリ引用特許表記修正（ex.A2→A）'!"&amp;ADDRESS(MATCH(C193,'ファミリ引用特許表記修正（ex.A2→A）'!$A$2:$A$241,0),1)&amp;":"&amp;ADDRESS(MATCH(C193,'ファミリ引用特許表記修正（ex.A2→A）'!$A$2:$A$241,0),171)),S193)+COUNTIF(INDIRECT("'ファミリ引用特許表記修正（ex.A2→A）'!"&amp;ADDRESS(MATCH(C193,'ファミリ引用特許表記修正（ex.A2→A）'!$A$2:$A$241,0),1)&amp;":"&amp;ADDRESS(MATCH(C193,'ファミリ引用特許表記修正（ex.A2→A）'!$A$2:$A$241,0),171)),T193)+COUNTIF(INDIRECT("'ファミリ引用特許表記修正（ex.A2→A）'!"&amp;ADDRESS(MATCH(C193,'ファミリ引用特許表記修正（ex.A2→A）'!$A$2:$A$241,0),1)&amp;":"&amp;ADDRESS(MATCH(C193,'ファミリ引用特許表記修正（ex.A2→A）'!$A$2:$A$241,0),171)),W193)+COUNTIF(INDIRECT("'ファミリ引用特許表記修正（ex.A2→A）'!"&amp;ADDRESS(MATCH(C193,'ファミリ引用特許表記修正（ex.A2→A）'!$A$2:$A$241,0),1)&amp;":"&amp;ADDRESS(MATCH(C193,'ファミリ引用特許表記修正（ex.A2→A）'!$A$2:$A$241,0),171)),Y193)&gt;0,"Yes","No")),"")</f>
        <v>Yes</v>
      </c>
      <c r="AR193" s="58" t="str">
        <f>IF(OR(LEFT(R193)="特",LEFT(R193)="実",AND(OR(LEFT(R193,2)="US",LEFT(R193,2)="WO",LEFT(R193,2)="GB",LEFT(R193,2)="EP",LEFT(R193,2)="DE"),OR(MID(R193,3,1)="1",MID(R193,3,1)="2",MID(R193,3,1)="3",MID(R193,3,1)="4",MID(R193,3,1)="5",MID(R193,3,1)="6",MID(R193,3,1)="7",MID(R193,3,1)="8",MID(R193,3,1)="9",MID(R193,3,1)="0",))),"",VLOOKUP($C193,ファミリ発明者引用文献!A$3:B$235,2,FALSE))</f>
        <v/>
      </c>
      <c r="AS193" s="55" t="str">
        <f>VLOOKUP(C193,ファミリ引用文献WO!A$2:B$241,2,FALSE)</f>
        <v/>
      </c>
      <c r="AT193" s="58" t="str">
        <f>VLOOKUP(C193,ファミリ引用文献!A$3:B$242,2,FALSE)</f>
        <v/>
      </c>
      <c r="AU193" s="58" t="str">
        <f>VLOOKUP(C193,審判データ!AH$2:BT$379,39,FALSE)</f>
        <v>特開2007-280015;特許04097281;US2010230161;WO2007116782A</v>
      </c>
      <c r="AV193" s="62" t="str">
        <f ca="1">IF(INDIRECT("審判データ!"&amp;ADDRESS(MATCH(C193,審判データ!$AH$1:$AH$379,0),32))="早期審査の対象とする","早期審査","")</f>
        <v>早期審査</v>
      </c>
      <c r="AW193" s="665" t="str">
        <f t="shared" si="11"/>
        <v>不一致</v>
      </c>
      <c r="AX193" s="666" t="str">
        <f>IF(LEFT(AE193,3)="日本特",IF(LEFT(C193)="特",VLOOKUP(C193,'本件、証拠文献テーマコード'!G$2:I$376,3,FALSE),VLOOKUP(C193,'本件、証拠文献テーマコード'!B$2:I$376,8,FALSE)),"")</f>
        <v>2C005,5B035</v>
      </c>
      <c r="AY193" s="666" t="str">
        <f>IF(LEFT(AE193,3)="日本特",IF(OR(MID(R193,2,1)="開",MID(R193,2,1)="表",MID(R193,2,1)="登"),VLOOKUP(R193,'本件、証拠文献テーマコード'!C$2:I$379,7,FALSE),VLOOKUP(R193,'本件、証拠文献テーマコード'!G$2:I$379,3,FALSE)),"")</f>
        <v>5C084,5J047,5J048</v>
      </c>
      <c r="AZ193" s="54"/>
    </row>
    <row r="194" spans="1:52" ht="27" x14ac:dyDescent="0.15">
      <c r="A194" s="855"/>
      <c r="B194" s="586" t="str">
        <f ca="1">IF(A194="",B193,INDIRECT("審判データ!"&amp;ADDRESS(MATCH(A194,審判データ!$HC$1:$HC$379,0),20))&amp;" / "&amp;INDIRECT("審判データ!"&amp;ADDRESS(MATCH(A194,審判データ!$HC$1:$HC$379,0),21)))</f>
        <v>2012 / 29-2</v>
      </c>
      <c r="C194" s="682">
        <v>4097281</v>
      </c>
      <c r="D194" s="284" t="s">
        <v>2369</v>
      </c>
      <c r="E194" s="163" t="str">
        <f ca="1">INDIRECT("審判データ!"&amp;ADDRESS(MATCH(C194,審判データ!$AH$1:$AH$379,0),55))</f>
        <v>スターエンジニアリング株式会社</v>
      </c>
      <c r="F194" s="43" t="str">
        <f ca="1">INDIRECT("審判データ!"&amp;ADDRESS(MATCH(C194,審判データ!$AH$1:$AH$379,0),56))</f>
        <v>星　勝治</v>
      </c>
      <c r="G194" s="43" t="str">
        <f ca="1">INDIRECT("審判データ!"&amp;ADDRESS(MATCH(C194,審判データ!$AH$1:$AH$379,0),72))</f>
        <v>特開2007-280015;特許04097281;US2010230161;WO2007116782A</v>
      </c>
      <c r="H194" s="43" t="str">
        <f ca="1">INDIRECT("審判データ!"&amp;ADDRESS(MATCH(C194,審判データ!$AH$1:$AH$379,0),41))</f>
        <v>G06K 19/077;G06K 19/07;B42D 15/10</v>
      </c>
      <c r="I194" s="43" t="str">
        <f ca="1">INDIRECT("審判データ!"&amp;ADDRESS(MATCH(C194,審判データ!$AH$1:$AH$379,0),49))</f>
        <v>G06K  19/077@AFI(JP);B42D  15/10@ALN(JP);G06K  19/07@ALI(JP)</v>
      </c>
      <c r="J194" s="43" t="str">
        <f ca="1">INDIRECT("審判データ!"&amp;ADDRESS(MATCH(C194,審判データ!$AH$1:$AH$379,0),51))</f>
        <v>B42D 15/10    521;G06K 19/00        K;G06K 19/00        H</v>
      </c>
      <c r="K194" s="43" t="str">
        <f ca="1">INDIRECT("審判データ!"&amp;ADDRESS(MATCH(C194,審判データ!$AH$1:$AH$379,0),53))</f>
        <v>2C005 MA31;2C005 MB06;2C005 NA09;2C005 RA22;5B035 AA04;5B035 BA03;5B035 BB09;5B035 CA08;5B035 CA23</v>
      </c>
      <c r="L194" s="1065"/>
      <c r="M194" s="1066"/>
      <c r="N194" s="1067"/>
      <c r="O194" s="975"/>
      <c r="P194" s="977"/>
      <c r="Q194" s="703" t="s">
        <v>22362</v>
      </c>
      <c r="R194" s="588" t="s">
        <v>22682</v>
      </c>
      <c r="S194" s="591" t="str">
        <f>IF(OR(LEFT(R194)="特",LEFT(R194)="実"),VLOOKUP(R194,'証拠（JP特許）'!$B$2:$D$299,2,FALSE),IF(AND(OR(LEFT(R194,2)="US",LEFT(R194,2)="WO",LEFT(R194,2)="GB",LEFT(R194,2)="EP",LEFT(R194,2)="DE"),OR(MID(R194,3,1)="1",MID(R194,3,1)="2",MID(R194,3,1)="3",MID(R194,3,1)="4",MID(R194,3,1)="5",MID(R194,3,1)="6",MID(R194,3,1)="7",MID(R194,3,1)="8",MID(R194,3,1)="9",MID(R194,3,1)="0")),VLOOKUP(R194,'証拠（WW特許）'!$B$2:$C$90,2,FALSE),"_"))</f>
        <v>特願昭55-185920</v>
      </c>
      <c r="T194" s="588" t="str">
        <f>IF(OR(LEFT(R194)="特",LEFT(R194)="実"),VLOOKUP(R194,'証拠（JP特許）'!$B$2:$E$299,4,FALSE),"_")</f>
        <v>JP1334033</v>
      </c>
      <c r="U194" s="603" t="s">
        <v>22389</v>
      </c>
      <c r="V194" s="704" t="s">
        <v>22625</v>
      </c>
      <c r="W194" s="608" t="str">
        <f t="shared" si="13"/>
        <v>JP57109351A</v>
      </c>
      <c r="X194" s="604"/>
      <c r="Y194" s="604" t="str">
        <f t="shared" si="14"/>
        <v>JP1334033B</v>
      </c>
      <c r="Z194" s="91" t="str">
        <f ca="1">IF(OR(LEFT(R194)="特",LEFT(R194)="実",AND(OR(LEFT(R194,2)="US",LEFT(R194,2)="WO",LEFT(R194,2)="GB",LEFT(R194,2)="EP",LEFT(R194,2)="DE"),OR(MID(R194,3,1)="1",MID(R194,3,1)="2",MID(R194,3,1)="3",MID(R194,3,1)="4",MID(R194,3,1)="5",MID(R194,3,1)="6",MID(R194,3,1)="7",MID(R194,3,1)="8",MID(R194,3,1)="9",MID(R194,3,1)="0",))),IF(COUNTIF(INDIRECT("拒絶理由・拒絶査定・異議申立!"&amp;ADDRESS(MATCH(C194,拒絶理由・拒絶査定・異議申立!B$1:B$1000,0),3)&amp;":"&amp;ADDRESS(MATCH(C194,拒絶理由・拒絶査定・異議申立!B$1:B$1000,0),50)),R194)+COUNTIF(INDIRECT("拒絶理由・拒絶査定・異議申立!"&amp;ADDRESS(MATCH(C194,拒絶理由・拒絶査定・異議申立!B$1:B$1000,0),3)&amp;":"&amp;ADDRESS(MATCH(C194,拒絶理由・拒絶査定・異議申立!B$1:B$1000,0),50)),T194)&gt;0,"Yes","No"),"")</f>
        <v>No</v>
      </c>
      <c r="AA194" s="92" t="str">
        <f ca="1">IF(OR(LEFT(R194)="特",LEFT(R194)="実",AND(OR(LEFT(R194,2)="US",LEFT(R194,2)="WO",LEFT(R194,2)="GB",LEFT(R194,2)="EP",LEFT(R194,2)="DE"),OR(MID(R194,3,1)="1",MID(R194,3,1)="2",MID(R194,3,1)="3",MID(R194,3,1)="4",MID(R194,3,1)="5",MID(R194,3,1)="6",MID(R194,3,1)="7",MID(R194,3,1)="8",MID(R194,3,1)="9",MID(R194,3,1)="0",))),IF(COUNTIF(INDIRECT("先行技術調査・登録査定!"&amp;ADDRESS(MATCH(C194,先行技術調査・登録査定!B$1:B$1000,0),3)&amp;":"&amp;ADDRESS(MATCH(C194,先行技術調査・登録査定!B$1:B$1000,0),49)),R194)+COUNTIF(INDIRECT("先行技術調査・登録査定!"&amp;ADDRESS(MATCH(C194,先行技術調査・登録査定!B$1:B$1000,0),3)&amp;":"&amp;ADDRESS(MATCH(C194,先行技術調査・登録査定!B$1:B$1000,0),49)),T194)&gt;0,"Yes","No"),"")</f>
        <v>No</v>
      </c>
      <c r="AB194" s="169" t="str">
        <f t="shared" ca="1" si="15"/>
        <v>Yes</v>
      </c>
      <c r="AC194" s="94" t="str">
        <f>IF(OR(LEFT(R194)="特",LEFT(R194)="実",AND(OR(LEFT(R194,2)="US",LEFT(R194,2)="WO",LEFT(R194,2)="GB",LEFT(R194,2)="EP",LEFT(R194,2)="DE"),OR(MID(R194,3,1)="1",MID(R194,3,1)="2",MID(R194,3,1)="3",MID(R194,3,1)="4",MID(R194,3,1)="5",MID(R194,3,1)="6",MID(R194,3,1)="7",MID(R194,3,1)="8",MID(R194,3,1)="9",MID(R194,3,1)="0",))),"",VLOOKUP($C194,非特許文献リスト!$A$2:$C$196,2,FALSE))</f>
        <v/>
      </c>
      <c r="AD194" s="95" t="str">
        <f>IF(OR(LEFT(R194)="特",LEFT(R194)="実",AND(OR(LEFT(R194,2)="US",LEFT(R194,2)="WO",LEFT(R194,2)="GB",LEFT(R194,2)="EP",LEFT(R194,2)="DE"),OR(MID(R194,3,1)="1",MID(R194,3,1)="2",MID(R194,3,1)="3",MID(R194,3,1)="4",MID(R194,3,1)="5",MID(R194,3,1)="6",MID(R194,3,1)="7",MID(R194,3,1)="8",MID(R194,3,1)="9",MID(R194,3,1)="0",))),"",VLOOKUP($C194,非特許文献リスト!$A$2:$C$196,3,FALSE))</f>
        <v/>
      </c>
      <c r="AE194" s="175" t="str">
        <f t="shared" si="12"/>
        <v>日本特許文献</v>
      </c>
      <c r="AF194" s="176" t="str">
        <f>IF(OR(LEFT(R194)="特",LEFT(R194)="実"),VLOOKUP(R194,'証拠（JP特許）'!$B$2:$AB$299,10,FALSE),IF(AND(OR(LEFT(R194,2)="US",LEFT(R194,2)="WO",LEFT(R194,2)="GB",LEFT(R194,2)="EP",LEFT(R194,2)="DE"),OR(MID(R194,3,1)="1",MID(R194,3,1)="2",MID(R194,3,1)="3",MID(R194,3,1)="4",MID(R194,3,1)="5",MID(R194,3,1)="6",MID(R194,3,1)="7",MID(R194,3,1)="8",MID(R194,3,1)="9",MID(R194,3,1)="0",)),VLOOKUP(R194,'証拠（WW特許）'!$B$2:$M$90,8,FALSE),""))</f>
        <v>株式会社東芝</v>
      </c>
      <c r="AG194" s="176" t="str">
        <f>IF(OR(LEFT(R194)="特",LEFT(R194)="実"),VLOOKUP(R194,'証拠（JP特許）'!$B$2:$AB$299,26,FALSE),IF(AND(OR(LEFT(R194,2)="US",LEFT(R194,2)="WO",LEFT(R194,2)="GB",LEFT(R194,2)="EP",LEFT(R194,2)="DE"),OR(MID(R194,3,1)="1",MID(R194,3,1)="2",MID(R194,3,1)="3",MID(R194,3,1)="4",MID(R194,3,1)="5",MID(R194,3,1)="6",MID(R194,3,1)="7",MID(R194,3,1)="8",MID(R194,3,1)="9",MID(R194,3,1)="0",)),VLOOKUP(R194,'証拠（WW特許）'!$B$2:$M$90,12,FALSE),""))</f>
        <v>伊藤　欣男,小林　三男,鉄矢　俊夫,薄田　修</v>
      </c>
      <c r="AH194" s="58" t="str">
        <f>IF(OR(LEFT(R194)="特",LEFT(R194)="実"),VLOOKUP(R194,'証拠（JP特許）'!$B$2:$X$299,20,FALSE),IF(AND(OR(LEFT(R194,2)="US",LEFT(R194,2)="WO",LEFT(R194,2)="GB",LEFT(R194,2)="EP",LEFT(R194,2)="DE"),OR(MID(R194,3,1)="1",MID(R194,3,1)="2",MID(R194,3,1)="3",MID(R194,3,1)="4",MID(R194,3,1)="5",MID(R194,3,1)="6",MID(R194,3,1)="7",MID(R194,3,1)="8",MID(R194,3,1)="9",MID(R194,3,1)="0",)),VLOOKUP(R194,'証拠（WW特許）'!$B$2:$U$90,20,FALSE),""))</f>
        <v>H01L  21/52    (2006.01),H01L  23/48    (2006.01),H01L  21/58    (2006.01),H01L  21/60    (2006.01)</v>
      </c>
      <c r="AI194" s="58" t="str">
        <f>IF(OR(LEFT(R194)="特",LEFT(R194)="実"),VLOOKUP(R194,'証拠（JP特許）'!$B$2:$X$299,21,FALSE),"")</f>
        <v>H01L 21/52      A,H01L 23/48      K,H01L 21/58       ,H01L 21/60   301B</v>
      </c>
      <c r="AJ194" s="58" t="str">
        <f>IF(OR(LEFT(R194)="特",LEFT(R194)="実"),VLOOKUP(R194,'証拠（JP特許）'!$B$2:$X$299,22,FALSE),"")</f>
        <v>5F047AA03,5F047AA11,5F047BA41,5F047BA43,5F047BB18,5F047BC00,5F047BC01,5F047BC02,5F047BC12,5F044AA01,5F044CC03,5F044CC04,5F044FF04,5F044JJ03</v>
      </c>
      <c r="AK194" s="59" t="str">
        <f>IF(OR(LEFT(R194)="特",LEFT(R194)="実"),VLOOKUP(R194,'証拠（JP特許）'!$B$2:$X$299,17,FALSE),IF(AND(OR(LEFT(R194,2)="US",LEFT(R194,2)="WO",LEFT(R194,2)="GB",LEFT(R194,2)="EP",LEFT(R194,2)="DE"),OR(MID(R194,3,1)="1",MID(R194,3,1)="2",MID(R194,3,1)="3",MID(R194,3,1)="4",MID(R194,3,1)="5",MID(R194,3,1)="6",MID(R194,3,1)="7",MID(R194,3,1)="8",MID(R194,3,1)="9",MID(R194,3,1)="0",)),VLOOKUP(R194,'証拠（WW特許）'!$B$2:$U$90,16,FALSE),""))</f>
        <v>1982.07.07</v>
      </c>
      <c r="AL194" s="58"/>
      <c r="AM194" s="58" t="s">
        <v>95</v>
      </c>
      <c r="AN194" s="58" t="s">
        <v>95</v>
      </c>
      <c r="AO194" s="58" t="str">
        <f ca="1">IF(OR(LEFT(R194)="特",LEFT(R194)="実",AND(OR(LEFT(R194,2)="US",LEFT(R194,2)="WO",LEFT(R194,2)="GB",LEFT(R194,2)="EP",LEFT(R194,2)="DE"),OR(MID(R194,3,1)="1",MID(R194,3,1)="2",MID(R194,3,1)="3",MID(R194,3,1)="4",MID(R194,3,1)="5",MID(R194,3,1)="6",MID(R194,3,1)="7",MID(R194,3,1)="8",MID(R194,3,1)="9",MID(R194,3,1)="0"))),IF(COUNTIF(INDIRECT("発明者引用!"&amp;ADDRESS(MATCH(C194,発明者引用!B$1:B$196,0),4)&amp;":"&amp;ADDRESS(MATCH(C194,発明者引用!B$1:B$196,0),17)),R194)+COUNTIF(INDIRECT("発明者引用!"&amp;ADDRESS(MATCH(C194,発明者引用!B$1:B$196,0),4)&amp;":"&amp;ADDRESS(MATCH(C194,発明者引用!B$1:B$196,0),17)),#REF!)+COUNTIF(INDIRECT("発明者引用!"&amp;ADDRESS(MATCH(C194,発明者引用!B$1:B$196,0),4)&amp;":"&amp;ADDRESS(MATCH(C194,発明者引用!B$1:B$196,0),17)),T194)&gt;0,"Yes","No"),"")</f>
        <v>No</v>
      </c>
      <c r="AP194" s="58" t="str">
        <f ca="1">IF(OR(LEFT(R194)="特",LEFT(R194)="実",AND(OR(LEFT(R194,2)="US",LEFT(R194,2)="WO",LEFT(R194,2)="GB",LEFT(R194,2)="EP",LEFT(R194,2)="DE"),OR(MID(R194,3,1)="1",MID(R194,3,1)="2",MID(R194,3,1)="3",MID(R194,3,1)="4",MID(R194,3,1)="5",MID(R194,3,1)="6",MID(R194,3,1)="7",MID(R194,3,1)="8",MID(R194,3,1)="9",MID(R194,3,1)="0"))),IF(VLOOKUP(C194,ファミリ引用特許WO!$A$2:$B$241,2,FALSE)+VLOOKUP(C194,ファミリ引用文献WO!$A$2:$C$241,3,FALSE)=0,"ISR無し",IF(COUNTIF(INDIRECT("ファミリ引用特許WO!"&amp;ADDRESS(MATCH(C194,ファミリ引用特許WO!$A$2:$A$241,0),1)&amp;":"&amp;ADDRESS(MATCH(C194,ファミリ引用特許WO!$A$2:$A$241,0),19)),R194)+COUNTIF(INDIRECT("ファミリ引用特許WO!"&amp;ADDRESS(MATCH(C194,ファミリ引用特許WO!$A$2:$A$241,0),1)&amp;":"&amp;ADDRESS(MATCH(C194,ファミリ引用特許WO!$A$2:$A$241,0),19)),S194)+COUNTIF(INDIRECT("ファミリ引用特許WO!"&amp;ADDRESS(MATCH(C194,ファミリ引用特許WO!$A$2:$A$241,0),1)&amp;":"&amp;ADDRESS(MATCH(C194,ファミリ引用特許WO!$A$2:$A$241,0),19)),T194)+COUNTIF(INDIRECT("ファミリ引用特許WO!"&amp;ADDRESS(MATCH(C194,ファミリ引用特許WO!$A$2:$A$241,0),1)&amp;":"&amp;ADDRESS(MATCH(C194,ファミリ引用特許WO!$A$2:$A$241,0),19)),W194)+COUNTIF(INDIRECT("ファミリ引用特許WO!"&amp;ADDRESS(MATCH(C194,ファミリ引用特許WO!$A$2:$A$241,0),1)&amp;":"&amp;ADDRESS(MATCH(C194,ファミリ引用特許WO!$A$2:$A$241,0),19)),Y194)&gt;0,"Yes","No")),"")</f>
        <v>No</v>
      </c>
      <c r="AQ194" s="55" t="str">
        <f ca="1">IF(OR(LEFT(R194)="特",LEFT(R194)="実",AND(OR(LEFT(R194,2)="US",LEFT(R194,2)="WO",LEFT(R194,2)="GB",LEFT(R194,2)="EP",LEFT(R194,2)="DE"),OR(MID(R194,3,1)="1",MID(R194,3,1)="2",MID(R194,3,1)="3",MID(R194,3,1)="4",MID(R194,3,1)="5",MID(R194,3,1)="6",MID(R194,3,1)="7",MID(R194,3,1)="8",MID(R194,3,1)="9",MID(R194,3,1)="0"))),IF(VLOOKUP(C194,'ファミリ引用特許表記修正（ex.A2→A）'!$A$2:$B$241,2,FALSE)=0,"family無し",IF(COUNTIF(INDIRECT("'ファミリ引用特許表記修正（ex.A2→A）'!"&amp;ADDRESS(MATCH(C194,'ファミリ引用特許表記修正（ex.A2→A）'!$A$2:$A$241,0),1)&amp;":"&amp;ADDRESS(MATCH(C194,'ファミリ引用特許表記修正（ex.A2→A）'!$A$2:$A$241,0),171)),R194)+COUNTIF(INDIRECT("'ファミリ引用特許表記修正（ex.A2→A）'!"&amp;ADDRESS(MATCH(C194,'ファミリ引用特許表記修正（ex.A2→A）'!$A$2:$A$241,0),1)&amp;":"&amp;ADDRESS(MATCH(C194,'ファミリ引用特許表記修正（ex.A2→A）'!$A$2:$A$241,0),171)),S194)+COUNTIF(INDIRECT("'ファミリ引用特許表記修正（ex.A2→A）'!"&amp;ADDRESS(MATCH(C194,'ファミリ引用特許表記修正（ex.A2→A）'!$A$2:$A$241,0),1)&amp;":"&amp;ADDRESS(MATCH(C194,'ファミリ引用特許表記修正（ex.A2→A）'!$A$2:$A$241,0),171)),T194)+COUNTIF(INDIRECT("'ファミリ引用特許表記修正（ex.A2→A）'!"&amp;ADDRESS(MATCH(C194,'ファミリ引用特許表記修正（ex.A2→A）'!$A$2:$A$241,0),1)&amp;":"&amp;ADDRESS(MATCH(C194,'ファミリ引用特許表記修正（ex.A2→A）'!$A$2:$A$241,0),171)),W194)+COUNTIF(INDIRECT("'ファミリ引用特許表記修正（ex.A2→A）'!"&amp;ADDRESS(MATCH(C194,'ファミリ引用特許表記修正（ex.A2→A）'!$A$2:$A$241,0),1)&amp;":"&amp;ADDRESS(MATCH(C194,'ファミリ引用特許表記修正（ex.A2→A）'!$A$2:$A$241,0),171)),Y194)&gt;0,"Yes","No")),"")</f>
        <v>No</v>
      </c>
      <c r="AR194" s="58" t="str">
        <f>IF(OR(LEFT(R194)="特",LEFT(R194)="実",AND(OR(LEFT(R194,2)="US",LEFT(R194,2)="WO",LEFT(R194,2)="GB",LEFT(R194,2)="EP",LEFT(R194,2)="DE"),OR(MID(R194,3,1)="1",MID(R194,3,1)="2",MID(R194,3,1)="3",MID(R194,3,1)="4",MID(R194,3,1)="5",MID(R194,3,1)="6",MID(R194,3,1)="7",MID(R194,3,1)="8",MID(R194,3,1)="9",MID(R194,3,1)="0",))),"",VLOOKUP($C194,ファミリ発明者引用文献!A$3:B$235,2,FALSE))</f>
        <v/>
      </c>
      <c r="AS194" s="55" t="str">
        <f>VLOOKUP(C194,ファミリ引用文献WO!A$2:B$241,2,FALSE)</f>
        <v/>
      </c>
      <c r="AT194" s="58" t="str">
        <f>VLOOKUP(C194,ファミリ引用文献!A$3:B$242,2,FALSE)</f>
        <v/>
      </c>
      <c r="AU194" s="58" t="str">
        <f>VLOOKUP(C194,審判データ!AH$2:BT$379,39,FALSE)</f>
        <v>特開2007-280015;特許04097281;US2010230161;WO2007116782A</v>
      </c>
      <c r="AV194" s="62" t="str">
        <f ca="1">IF(INDIRECT("審判データ!"&amp;ADDRESS(MATCH(C194,審判データ!$AH$1:$AH$379,0),32))="早期審査の対象とする","早期審査","")</f>
        <v>早期審査</v>
      </c>
      <c r="AW194" s="665" t="str">
        <f t="shared" si="11"/>
        <v>不一致</v>
      </c>
      <c r="AX194" s="666" t="str">
        <f>IF(LEFT(AE194,3)="日本特",IF(LEFT(C194)="特",VLOOKUP(C194,'本件、証拠文献テーマコード'!G$2:I$376,3,FALSE),VLOOKUP(C194,'本件、証拠文献テーマコード'!B$2:I$376,8,FALSE)),"")</f>
        <v>2C005,5B035</v>
      </c>
      <c r="AY194" s="666" t="str">
        <f>IF(LEFT(AE194,3)="日本特",IF(OR(MID(R194,2,1)="開",MID(R194,2,1)="表",MID(R194,2,1)="登"),VLOOKUP(R194,'本件、証拠文献テーマコード'!C$2:I$379,7,FALSE),VLOOKUP(R194,'本件、証拠文献テーマコード'!G$2:I$379,3,FALSE)),"")</f>
        <v>5F044,5F047,5F066</v>
      </c>
      <c r="AZ194" s="54"/>
    </row>
    <row r="195" spans="1:52" x14ac:dyDescent="0.15">
      <c r="A195" s="322" t="s">
        <v>22683</v>
      </c>
      <c r="B195" s="586" t="str">
        <f ca="1">IF(A195="",B194,INDIRECT("審判データ!"&amp;ADDRESS(MATCH(A195,審判データ!$HC$1:$HC$379,0),20))&amp;" / "&amp;INDIRECT("審判データ!"&amp;ADDRESS(MATCH(A195,審判データ!$HC$1:$HC$379,0),21)))</f>
        <v>2012 / 29-2</v>
      </c>
      <c r="C195" s="695">
        <v>3868474</v>
      </c>
      <c r="D195" s="325" t="s">
        <v>2412</v>
      </c>
      <c r="E195" s="163" t="str">
        <f ca="1">INDIRECT("審判データ!"&amp;ADDRESS(MATCH(C195,審判データ!$AH$1:$AH$379,0),55))</f>
        <v>司工機株式会社</v>
      </c>
      <c r="F195" s="43" t="str">
        <f ca="1">INDIRECT("審判データ!"&amp;ADDRESS(MATCH(C195,審判データ!$AH$1:$AH$379,0),56))</f>
        <v>宮田　義弘;水向　誠</v>
      </c>
      <c r="G195" s="43" t="str">
        <f ca="1">INDIRECT("審判データ!"&amp;ADDRESS(MATCH(C195,審判データ!$AH$1:$AH$379,0),72))</f>
        <v>CN101069952A;CN101069952B;DE102007019515A;特開2007-301641;特許03868474;KR20070108820A;TH00090447A;TW200800499A;US2007258782;US7717653</v>
      </c>
      <c r="H195" s="43" t="str">
        <f ca="1">INDIRECT("審判データ!"&amp;ADDRESS(MATCH(C195,審判データ!$AH$1:$AH$379,0),41))</f>
        <v>B23Q  5/04;B23Q  3/12;B23C  3/12</v>
      </c>
      <c r="I195" s="43" t="str">
        <f ca="1">INDIRECT("審判データ!"&amp;ADDRESS(MATCH(C195,審判データ!$AH$1:$AH$379,0),49))</f>
        <v>B23Q   5/04@AFI(JP);B23C   3/12@ALN(JP);B23Q   3/12@ALI(JP)</v>
      </c>
      <c r="J195" s="43" t="str">
        <f ca="1">INDIRECT("審判データ!"&amp;ADDRESS(MATCH(C195,審判データ!$AH$1:$AH$379,0),51))</f>
        <v>B23Q  5/04    520 Z;B23Q  5/04    520 C;B23Q  3/12        A;B23C  3/12        B</v>
      </c>
      <c r="K195" s="43" t="str">
        <f ca="1">INDIRECT("審判データ!"&amp;ADDRESS(MATCH(C195,審判データ!$AH$1:$AH$379,0),53))</f>
        <v>3C016 FA06;3C022 DD15</v>
      </c>
      <c r="L195" s="587" t="s">
        <v>22684</v>
      </c>
      <c r="M195" s="588">
        <v>0</v>
      </c>
      <c r="N195" s="705">
        <v>0</v>
      </c>
      <c r="O195" s="664">
        <v>0</v>
      </c>
      <c r="P195" s="603">
        <v>0</v>
      </c>
      <c r="Q195" s="703">
        <v>0</v>
      </c>
      <c r="R195" s="588">
        <v>0</v>
      </c>
      <c r="S195" s="591" t="str">
        <f>IF(OR(LEFT(R195)="特",LEFT(R195)="実"),VLOOKUP(R195,'証拠（JP特許）'!$B$2:$D$299,2,FALSE),IF(AND(OR(LEFT(R195,2)="US",LEFT(R195,2)="WO",LEFT(R195,2)="GB",LEFT(R195,2)="EP",LEFT(R195,2)="DE"),OR(MID(R195,3,1)="1",MID(R195,3,1)="2",MID(R195,3,1)="3",MID(R195,3,1)="4",MID(R195,3,1)="5",MID(R195,3,1)="6",MID(R195,3,1)="7",MID(R195,3,1)="8",MID(R195,3,1)="9",MID(R195,3,1)="0")),VLOOKUP(R195,'証拠（WW特許）'!$B$2:$C$90,2,FALSE),"_"))</f>
        <v>_</v>
      </c>
      <c r="T195" s="588" t="str">
        <f>IF(OR(LEFT(R195)="特",LEFT(R195)="実"),VLOOKUP(R195,'証拠（JP特許）'!$B$2:$E$299,4,FALSE),"_")</f>
        <v>_</v>
      </c>
      <c r="U195" s="588" t="s">
        <v>94</v>
      </c>
      <c r="V195" s="591" t="s">
        <v>94</v>
      </c>
      <c r="W195" s="608" t="str">
        <f t="shared" si="13"/>
        <v/>
      </c>
      <c r="X195" s="604"/>
      <c r="Y195" s="604" t="str">
        <f t="shared" si="14"/>
        <v/>
      </c>
      <c r="Z195" s="91" t="str">
        <f ca="1">IF(OR(LEFT(R195)="特",LEFT(R195)="実",AND(OR(LEFT(R195,2)="US",LEFT(R195,2)="WO",LEFT(R195,2)="GB",LEFT(R195,2)="EP",LEFT(R195,2)="DE"),OR(MID(R195,3,1)="1",MID(R195,3,1)="2",MID(R195,3,1)="3",MID(R195,3,1)="4",MID(R195,3,1)="5",MID(R195,3,1)="6",MID(R195,3,1)="7",MID(R195,3,1)="8",MID(R195,3,1)="9",MID(R195,3,1)="0",))),IF(COUNTIF(INDIRECT("拒絶理由・拒絶査定・異議申立!"&amp;ADDRESS(MATCH(C195,拒絶理由・拒絶査定・異議申立!B$1:B$1000,0),3)&amp;":"&amp;ADDRESS(MATCH(C195,拒絶理由・拒絶査定・異議申立!B$1:B$1000,0),50)),R195)+COUNTIF(INDIRECT("拒絶理由・拒絶査定・異議申立!"&amp;ADDRESS(MATCH(C195,拒絶理由・拒絶査定・異議申立!B$1:B$1000,0),3)&amp;":"&amp;ADDRESS(MATCH(C195,拒絶理由・拒絶査定・異議申立!B$1:B$1000,0),50)),T195)&gt;0,"Yes","No"),"")</f>
        <v/>
      </c>
      <c r="AA195" s="92" t="str">
        <f ca="1">IF(OR(LEFT(R195)="特",LEFT(R195)="実",AND(OR(LEFT(R195,2)="US",LEFT(R195,2)="WO",LEFT(R195,2)="GB",LEFT(R195,2)="EP",LEFT(R195,2)="DE"),OR(MID(R195,3,1)="1",MID(R195,3,1)="2",MID(R195,3,1)="3",MID(R195,3,1)="4",MID(R195,3,1)="5",MID(R195,3,1)="6",MID(R195,3,1)="7",MID(R195,3,1)="8",MID(R195,3,1)="9",MID(R195,3,1)="0",))),IF(COUNTIF(INDIRECT("先行技術調査・登録査定!"&amp;ADDRESS(MATCH(C195,先行技術調査・登録査定!B$1:B$1000,0),3)&amp;":"&amp;ADDRESS(MATCH(C195,先行技術調査・登録査定!B$1:B$1000,0),49)),R195)+COUNTIF(INDIRECT("先行技術調査・登録査定!"&amp;ADDRESS(MATCH(C195,先行技術調査・登録査定!B$1:B$1000,0),3)&amp;":"&amp;ADDRESS(MATCH(C195,先行技術調査・登録査定!B$1:B$1000,0),49)),T195)&gt;0,"Yes","No"),"")</f>
        <v/>
      </c>
      <c r="AB195" s="169" t="str">
        <f t="shared" ca="1" si="15"/>
        <v/>
      </c>
      <c r="AC195" s="94" t="str">
        <f>IF(OR(LEFT(R195)="特",LEFT(R195)="実",AND(OR(LEFT(R195,2)="US",LEFT(R195,2)="WO",LEFT(R195,2)="GB",LEFT(R195,2)="EP",LEFT(R195,2)="DE"),OR(MID(R195,3,1)="1",MID(R195,3,1)="2",MID(R195,3,1)="3",MID(R195,3,1)="4",MID(R195,3,1)="5",MID(R195,3,1)="6",MID(R195,3,1)="7",MID(R195,3,1)="8",MID(R195,3,1)="9",MID(R195,3,1)="0",))),"",VLOOKUP($C195,非特許文献リスト!$A$2:$C$196,2,FALSE))</f>
        <v/>
      </c>
      <c r="AD195" s="95" t="str">
        <f>IF(OR(LEFT(R195)="特",LEFT(R195)="実",AND(OR(LEFT(R195,2)="US",LEFT(R195,2)="WO",LEFT(R195,2)="GB",LEFT(R195,2)="EP",LEFT(R195,2)="DE"),OR(MID(R195,3,1)="1",MID(R195,3,1)="2",MID(R195,3,1)="3",MID(R195,3,1)="4",MID(R195,3,1)="5",MID(R195,3,1)="6",MID(R195,3,1)="7",MID(R195,3,1)="8",MID(R195,3,1)="9",MID(R195,3,1)="0",))),"",VLOOKUP($C195,非特許文献リスト!$A$2:$C$196,3,FALSE))</f>
        <v/>
      </c>
      <c r="AE195" s="175" t="str">
        <f t="shared" si="12"/>
        <v/>
      </c>
      <c r="AF195" s="176" t="str">
        <f>IF(OR(LEFT(R195)="特",LEFT(R195)="実"),VLOOKUP(R195,'証拠（JP特許）'!$B$2:$AB$299,10,FALSE),IF(AND(OR(LEFT(R195,2)="US",LEFT(R195,2)="WO",LEFT(R195,2)="GB",LEFT(R195,2)="EP",LEFT(R195,2)="DE"),OR(MID(R195,3,1)="1",MID(R195,3,1)="2",MID(R195,3,1)="3",MID(R195,3,1)="4",MID(R195,3,1)="5",MID(R195,3,1)="6",MID(R195,3,1)="7",MID(R195,3,1)="8",MID(R195,3,1)="9",MID(R195,3,1)="0",)),VLOOKUP(R195,'証拠（WW特許）'!$B$2:$M$90,8,FALSE),""))</f>
        <v/>
      </c>
      <c r="AG195" s="176" t="str">
        <f>IF(OR(LEFT(R195)="特",LEFT(R195)="実"),VLOOKUP(R195,'証拠（JP特許）'!$B$2:$AB$299,26,FALSE),IF(AND(OR(LEFT(R195,2)="US",LEFT(R195,2)="WO",LEFT(R195,2)="GB",LEFT(R195,2)="EP",LEFT(R195,2)="DE"),OR(MID(R195,3,1)="1",MID(R195,3,1)="2",MID(R195,3,1)="3",MID(R195,3,1)="4",MID(R195,3,1)="5",MID(R195,3,1)="6",MID(R195,3,1)="7",MID(R195,3,1)="8",MID(R195,3,1)="9",MID(R195,3,1)="0",)),VLOOKUP(R195,'証拠（WW特許）'!$B$2:$M$90,12,FALSE),""))</f>
        <v/>
      </c>
      <c r="AH195" s="58" t="str">
        <f>IF(OR(LEFT(R195)="特",LEFT(R195)="実"),VLOOKUP(R195,'証拠（JP特許）'!$B$2:$X$299,20,FALSE),IF(AND(OR(LEFT(R195,2)="US",LEFT(R195,2)="WO",LEFT(R195,2)="GB",LEFT(R195,2)="EP",LEFT(R195,2)="DE"),OR(MID(R195,3,1)="1",MID(R195,3,1)="2",MID(R195,3,1)="3",MID(R195,3,1)="4",MID(R195,3,1)="5",MID(R195,3,1)="6",MID(R195,3,1)="7",MID(R195,3,1)="8",MID(R195,3,1)="9",MID(R195,3,1)="0",)),VLOOKUP(R195,'証拠（WW特許）'!$B$2:$U$90,20,FALSE),""))</f>
        <v/>
      </c>
      <c r="AI195" s="58" t="str">
        <f>IF(OR(LEFT(R195)="特",LEFT(R195)="実"),VLOOKUP(R195,'証拠（JP特許）'!$B$2:$X$299,21,FALSE),"")</f>
        <v/>
      </c>
      <c r="AJ195" s="58" t="str">
        <f>IF(OR(LEFT(R195)="特",LEFT(R195)="実"),VLOOKUP(R195,'証拠（JP特許）'!$B$2:$X$299,22,FALSE),"")</f>
        <v/>
      </c>
      <c r="AK195" s="59" t="str">
        <f>IF(OR(LEFT(R195)="特",LEFT(R195)="実"),VLOOKUP(R195,'証拠（JP特許）'!$B$2:$X$299,17,FALSE),IF(AND(OR(LEFT(R195,2)="US",LEFT(R195,2)="WO",LEFT(R195,2)="GB",LEFT(R195,2)="EP",LEFT(R195,2)="DE"),OR(MID(R195,3,1)="1",MID(R195,3,1)="2",MID(R195,3,1)="3",MID(R195,3,1)="4",MID(R195,3,1)="5",MID(R195,3,1)="6",MID(R195,3,1)="7",MID(R195,3,1)="8",MID(R195,3,1)="9",MID(R195,3,1)="0",)),VLOOKUP(R195,'証拠（WW特許）'!$B$2:$U$90,16,FALSE),""))</f>
        <v/>
      </c>
      <c r="AL195" s="58"/>
      <c r="AM195" s="58"/>
      <c r="AN195" s="58"/>
      <c r="AO195" s="58" t="str">
        <f ca="1">IF(OR(LEFT(R195)="特",LEFT(R195)="実",AND(OR(LEFT(R195,2)="US",LEFT(R195,2)="WO",LEFT(R195,2)="GB",LEFT(R195,2)="EP",LEFT(R195,2)="DE"),OR(MID(R195,3,1)="1",MID(R195,3,1)="2",MID(R195,3,1)="3",MID(R195,3,1)="4",MID(R195,3,1)="5",MID(R195,3,1)="6",MID(R195,3,1)="7",MID(R195,3,1)="8",MID(R195,3,1)="9",MID(R195,3,1)="0"))),IF(COUNTIF(INDIRECT("発明者引用!"&amp;ADDRESS(MATCH(C195,発明者引用!B$1:B$196,0),4)&amp;":"&amp;ADDRESS(MATCH(C195,発明者引用!B$1:B$196,0),17)),R195)+COUNTIF(INDIRECT("発明者引用!"&amp;ADDRESS(MATCH(C195,発明者引用!B$1:B$196,0),4)&amp;":"&amp;ADDRESS(MATCH(C195,発明者引用!B$1:B$196,0),17)),#REF!)+COUNTIF(INDIRECT("発明者引用!"&amp;ADDRESS(MATCH(C195,発明者引用!B$1:B$196,0),4)&amp;":"&amp;ADDRESS(MATCH(C195,発明者引用!B$1:B$196,0),17)),T195)&gt;0,"Yes","No"),"")</f>
        <v/>
      </c>
      <c r="AP195" s="58" t="str">
        <f ca="1">IF(OR(LEFT(R195)="特",LEFT(R195)="実",AND(OR(LEFT(R195,2)="US",LEFT(R195,2)="WO",LEFT(R195,2)="GB",LEFT(R195,2)="EP",LEFT(R195,2)="DE"),OR(MID(R195,3,1)="1",MID(R195,3,1)="2",MID(R195,3,1)="3",MID(R195,3,1)="4",MID(R195,3,1)="5",MID(R195,3,1)="6",MID(R195,3,1)="7",MID(R195,3,1)="8",MID(R195,3,1)="9",MID(R195,3,1)="0"))),IF(VLOOKUP(C195,ファミリ引用特許WO!$A$2:$B$241,2,FALSE)+VLOOKUP(C195,ファミリ引用文献WO!$A$2:$C$241,3,FALSE)=0,"ISR無し",IF(COUNTIF(INDIRECT("ファミリ引用特許WO!"&amp;ADDRESS(MATCH(C195,ファミリ引用特許WO!$A$2:$A$241,0),1)&amp;":"&amp;ADDRESS(MATCH(C195,ファミリ引用特許WO!$A$2:$A$241,0),19)),R195)+COUNTIF(INDIRECT("ファミリ引用特許WO!"&amp;ADDRESS(MATCH(C195,ファミリ引用特許WO!$A$2:$A$241,0),1)&amp;":"&amp;ADDRESS(MATCH(C195,ファミリ引用特許WO!$A$2:$A$241,0),19)),S195)+COUNTIF(INDIRECT("ファミリ引用特許WO!"&amp;ADDRESS(MATCH(C195,ファミリ引用特許WO!$A$2:$A$241,0),1)&amp;":"&amp;ADDRESS(MATCH(C195,ファミリ引用特許WO!$A$2:$A$241,0),19)),T195)+COUNTIF(INDIRECT("ファミリ引用特許WO!"&amp;ADDRESS(MATCH(C195,ファミリ引用特許WO!$A$2:$A$241,0),1)&amp;":"&amp;ADDRESS(MATCH(C195,ファミリ引用特許WO!$A$2:$A$241,0),19)),W195)+COUNTIF(INDIRECT("ファミリ引用特許WO!"&amp;ADDRESS(MATCH(C195,ファミリ引用特許WO!$A$2:$A$241,0),1)&amp;":"&amp;ADDRESS(MATCH(C195,ファミリ引用特許WO!$A$2:$A$241,0),19)),Y195)&gt;0,"Yes","No")),"")</f>
        <v/>
      </c>
      <c r="AQ195" s="55" t="str">
        <f ca="1">IF(OR(LEFT(R195)="特",LEFT(R195)="実",AND(OR(LEFT(R195,2)="US",LEFT(R195,2)="WO",LEFT(R195,2)="GB",LEFT(R195,2)="EP",LEFT(R195,2)="DE"),OR(MID(R195,3,1)="1",MID(R195,3,1)="2",MID(R195,3,1)="3",MID(R195,3,1)="4",MID(R195,3,1)="5",MID(R195,3,1)="6",MID(R195,3,1)="7",MID(R195,3,1)="8",MID(R195,3,1)="9",MID(R195,3,1)="0"))),IF(VLOOKUP(C195,'ファミリ引用特許表記修正（ex.A2→A）'!$A$2:$B$241,2,FALSE)=0,"family無し",IF(COUNTIF(INDIRECT("'ファミリ引用特許表記修正（ex.A2→A）'!"&amp;ADDRESS(MATCH(C195,'ファミリ引用特許表記修正（ex.A2→A）'!$A$2:$A$241,0),1)&amp;":"&amp;ADDRESS(MATCH(C195,'ファミリ引用特許表記修正（ex.A2→A）'!$A$2:$A$241,0),171)),R195)+COUNTIF(INDIRECT("'ファミリ引用特許表記修正（ex.A2→A）'!"&amp;ADDRESS(MATCH(C195,'ファミリ引用特許表記修正（ex.A2→A）'!$A$2:$A$241,0),1)&amp;":"&amp;ADDRESS(MATCH(C195,'ファミリ引用特許表記修正（ex.A2→A）'!$A$2:$A$241,0),171)),S195)+COUNTIF(INDIRECT("'ファミリ引用特許表記修正（ex.A2→A）'!"&amp;ADDRESS(MATCH(C195,'ファミリ引用特許表記修正（ex.A2→A）'!$A$2:$A$241,0),1)&amp;":"&amp;ADDRESS(MATCH(C195,'ファミリ引用特許表記修正（ex.A2→A）'!$A$2:$A$241,0),171)),T195)+COUNTIF(INDIRECT("'ファミリ引用特許表記修正（ex.A2→A）'!"&amp;ADDRESS(MATCH(C195,'ファミリ引用特許表記修正（ex.A2→A）'!$A$2:$A$241,0),1)&amp;":"&amp;ADDRESS(MATCH(C195,'ファミリ引用特許表記修正（ex.A2→A）'!$A$2:$A$241,0),171)),W195)+COUNTIF(INDIRECT("'ファミリ引用特許表記修正（ex.A2→A）'!"&amp;ADDRESS(MATCH(C195,'ファミリ引用特許表記修正（ex.A2→A）'!$A$2:$A$241,0),1)&amp;":"&amp;ADDRESS(MATCH(C195,'ファミリ引用特許表記修正（ex.A2→A）'!$A$2:$A$241,0),171)),Y195)&gt;0,"Yes","No")),"")</f>
        <v/>
      </c>
      <c r="AR195" s="193" t="str">
        <f>IF(OR(LEFT(R195)="特",LEFT(R195)="実",AND(OR(LEFT(R195,2)="US",LEFT(R195,2)="WO",LEFT(R195,2)="GB",LEFT(R195,2)="EP",LEFT(R195,2)="DE"),OR(MID(R195,3,1)="1",MID(R195,3,1)="2",MID(R195,3,1)="3",MID(R195,3,1)="4",MID(R195,3,1)="5",MID(R195,3,1)="6",MID(R195,3,1)="7",MID(R195,3,1)="8",MID(R195,3,1)="9",MID(R195,3,1)="0",))),"",VLOOKUP($C195,ファミリ発明者引用文献!A$3:B$235,2,FALSE))</f>
        <v>,,</v>
      </c>
      <c r="AS195" s="55" t="str">
        <f>VLOOKUP(C195,ファミリ引用文献WO!A$2:B$241,2,FALSE)</f>
        <v/>
      </c>
      <c r="AT195" s="58" t="str">
        <f>VLOOKUP(C195,ファミリ引用文献!A$3:B$242,2,FALSE)</f>
        <v>Office Action dated Sep. 18, 2009, issued on the Chinese Patent Application No. 2007101011287 and English translation thereof./0/0/0/0/0/0/0/0/0/0/0/0/0/0/0/0/0/0/0/0/0/0/0/0/0/0/0/0/0/0/0/0/0/0/0/0/0/0/0/0/0/0/0/0/0/0/0/0/0/0/0/0/0/0/0/0/0/0/0/0/0/0/0/0/0/0/0/0/0/0/0/0/0/0/0/0/0/0/0/0/0/0/0/0/0/0/0/0/0/0/0/0/0/0/0/0/0/0/0/0/0/0/0/0/0/0/0/0/0/0/0/0/0/0/0/0/0/0/0/0/0/0/0/0/0/0/0/0/0/0/0/0/0/0/0/0/0/0/0/0/0/0/0/0/0/0/0/0/0/0/0/0/0/0/0/0/0/0/0/0/0/0/0/0/0/0/0/0/0/0/0/0/0/0/0</v>
      </c>
      <c r="AU195" s="58" t="str">
        <f>VLOOKUP(C195,審判データ!AH$2:BT$379,39,FALSE)</f>
        <v>CN101069952A;CN101069952B;DE102007019515A;特開2007-301641;特許03868474;KR20070108820A;TH00090447A;TW200800499A;US2007258782;US7717653</v>
      </c>
      <c r="AV195" s="62" t="str">
        <f ca="1">IF(INDIRECT("審判データ!"&amp;ADDRESS(MATCH(C195,審判データ!$AH$1:$AH$379,0),32))="早期審査の対象とする","早期審査","")</f>
        <v>早期審査</v>
      </c>
      <c r="AW195" s="665" t="str">
        <f t="shared" si="11"/>
        <v/>
      </c>
      <c r="AX195" s="666" t="str">
        <f>IF(LEFT(AE195,3)="日本特",IF(LEFT(C195)="特",VLOOKUP(C195,'本件、証拠文献テーマコード'!G$2:I$376,3,FALSE),VLOOKUP(C195,'本件、証拠文献テーマコード'!B$2:I$376,8,FALSE)),"")</f>
        <v/>
      </c>
      <c r="AY195" s="666" t="str">
        <f>IF(LEFT(AE195,3)="日本特",IF(OR(MID(R195,2,1)="開",MID(R195,2,1)="表",MID(R195,2,1)="登"),VLOOKUP(R195,'本件、証拠文献テーマコード'!C$2:I$379,7,FALSE),VLOOKUP(R195,'本件、証拠文献テーマコード'!G$2:I$379,3,FALSE)),"")</f>
        <v/>
      </c>
      <c r="AZ195" s="54"/>
    </row>
    <row r="196" spans="1:52" ht="148.5" x14ac:dyDescent="0.15">
      <c r="A196" s="322" t="s">
        <v>22685</v>
      </c>
      <c r="B196" s="586" t="str">
        <f ca="1">IF(A196="",B195,INDIRECT("審判データ!"&amp;ADDRESS(MATCH(A196,審判データ!$HC$1:$HC$379,0),20))&amp;" / "&amp;INDIRECT("審判データ!"&amp;ADDRESS(MATCH(A196,審判データ!$HC$1:$HC$379,0),21)))</f>
        <v>2012 / 29-2</v>
      </c>
      <c r="C196" s="695">
        <v>3868474</v>
      </c>
      <c r="D196" s="325" t="s">
        <v>2412</v>
      </c>
      <c r="E196" s="163" t="str">
        <f ca="1">INDIRECT("審判データ!"&amp;ADDRESS(MATCH(C196,審判データ!$AH$1:$AH$379,0),55))</f>
        <v>司工機株式会社</v>
      </c>
      <c r="F196" s="43" t="str">
        <f ca="1">INDIRECT("審判データ!"&amp;ADDRESS(MATCH(C196,審判データ!$AH$1:$AH$379,0),56))</f>
        <v>宮田　義弘;水向　誠</v>
      </c>
      <c r="G196" s="43" t="str">
        <f ca="1">INDIRECT("審判データ!"&amp;ADDRESS(MATCH(C196,審判データ!$AH$1:$AH$379,0),72))</f>
        <v>CN101069952A;CN101069952B;DE102007019515A;特開2007-301641;特許03868474;KR20070108820A;TH00090447A;TW200800499A;US2007258782;US7717653</v>
      </c>
      <c r="H196" s="43" t="str">
        <f ca="1">INDIRECT("審判データ!"&amp;ADDRESS(MATCH(C196,審判データ!$AH$1:$AH$379,0),41))</f>
        <v>B23Q  5/04;B23Q  3/12;B23C  3/12</v>
      </c>
      <c r="I196" s="43" t="str">
        <f ca="1">INDIRECT("審判データ!"&amp;ADDRESS(MATCH(C196,審判データ!$AH$1:$AH$379,0),49))</f>
        <v>B23Q   5/04@AFI(JP);B23C   3/12@ALN(JP);B23Q   3/12@ALI(JP)</v>
      </c>
      <c r="J196" s="43" t="str">
        <f ca="1">INDIRECT("審判データ!"&amp;ADDRESS(MATCH(C196,審判データ!$AH$1:$AH$379,0),51))</f>
        <v>B23Q  5/04    520 Z;B23Q  5/04    520 C;B23Q  3/12        A;B23C  3/12        B</v>
      </c>
      <c r="K196" s="43" t="str">
        <f ca="1">INDIRECT("審判データ!"&amp;ADDRESS(MATCH(C196,審判データ!$AH$1:$AH$379,0),53))</f>
        <v>3C016 FA06;3C022 DD15</v>
      </c>
      <c r="L196" s="587" t="s">
        <v>22686</v>
      </c>
      <c r="M196" s="588" t="s">
        <v>22324</v>
      </c>
      <c r="N196" s="705" t="s">
        <v>2427</v>
      </c>
      <c r="O196" s="664">
        <v>0</v>
      </c>
      <c r="P196" s="603">
        <v>0</v>
      </c>
      <c r="Q196" s="703">
        <v>0</v>
      </c>
      <c r="R196" s="588">
        <v>0</v>
      </c>
      <c r="S196" s="591" t="str">
        <f>IF(OR(LEFT(R196)="特",LEFT(R196)="実"),VLOOKUP(R196,'証拠（JP特許）'!$B$2:$D$299,2,FALSE),IF(AND(OR(LEFT(R196,2)="US",LEFT(R196,2)="WO",LEFT(R196,2)="GB",LEFT(R196,2)="EP",LEFT(R196,2)="DE"),OR(MID(R196,3,1)="1",MID(R196,3,1)="2",MID(R196,3,1)="3",MID(R196,3,1)="4",MID(R196,3,1)="5",MID(R196,3,1)="6",MID(R196,3,1)="7",MID(R196,3,1)="8",MID(R196,3,1)="9",MID(R196,3,1)="0")),VLOOKUP(R196,'証拠（WW特許）'!$B$2:$C$90,2,FALSE),"_"))</f>
        <v>_</v>
      </c>
      <c r="T196" s="588" t="str">
        <f>IF(OR(LEFT(R196)="特",LEFT(R196)="実"),VLOOKUP(R196,'証拠（JP特許）'!$B$2:$E$299,4,FALSE),"_")</f>
        <v>_</v>
      </c>
      <c r="U196" s="588" t="s">
        <v>94</v>
      </c>
      <c r="V196" s="591" t="s">
        <v>94</v>
      </c>
      <c r="W196" s="608" t="str">
        <f t="shared" si="13"/>
        <v/>
      </c>
      <c r="X196" s="604"/>
      <c r="Y196" s="604" t="str">
        <f t="shared" si="14"/>
        <v/>
      </c>
      <c r="Z196" s="91" t="str">
        <f ca="1">IF(OR(LEFT(R196)="特",LEFT(R196)="実",AND(OR(LEFT(R196,2)="US",LEFT(R196,2)="WO",LEFT(R196,2)="GB",LEFT(R196,2)="EP",LEFT(R196,2)="DE"),OR(MID(R196,3,1)="1",MID(R196,3,1)="2",MID(R196,3,1)="3",MID(R196,3,1)="4",MID(R196,3,1)="5",MID(R196,3,1)="6",MID(R196,3,1)="7",MID(R196,3,1)="8",MID(R196,3,1)="9",MID(R196,3,1)="0",))),IF(COUNTIF(INDIRECT("拒絶理由・拒絶査定・異議申立!"&amp;ADDRESS(MATCH(C196,拒絶理由・拒絶査定・異議申立!B$1:B$1000,0),3)&amp;":"&amp;ADDRESS(MATCH(C196,拒絶理由・拒絶査定・異議申立!B$1:B$1000,0),50)),R196)+COUNTIF(INDIRECT("拒絶理由・拒絶査定・異議申立!"&amp;ADDRESS(MATCH(C196,拒絶理由・拒絶査定・異議申立!B$1:B$1000,0),3)&amp;":"&amp;ADDRESS(MATCH(C196,拒絶理由・拒絶査定・異議申立!B$1:B$1000,0),50)),T196)&gt;0,"Yes","No"),"")</f>
        <v/>
      </c>
      <c r="AA196" s="92" t="str">
        <f ca="1">IF(OR(LEFT(R196)="特",LEFT(R196)="実",AND(OR(LEFT(R196,2)="US",LEFT(R196,2)="WO",LEFT(R196,2)="GB",LEFT(R196,2)="EP",LEFT(R196,2)="DE"),OR(MID(R196,3,1)="1",MID(R196,3,1)="2",MID(R196,3,1)="3",MID(R196,3,1)="4",MID(R196,3,1)="5",MID(R196,3,1)="6",MID(R196,3,1)="7",MID(R196,3,1)="8",MID(R196,3,1)="9",MID(R196,3,1)="0",))),IF(COUNTIF(INDIRECT("先行技術調査・登録査定!"&amp;ADDRESS(MATCH(C196,先行技術調査・登録査定!B$1:B$1000,0),3)&amp;":"&amp;ADDRESS(MATCH(C196,先行技術調査・登録査定!B$1:B$1000,0),49)),R196)+COUNTIF(INDIRECT("先行技術調査・登録査定!"&amp;ADDRESS(MATCH(C196,先行技術調査・登録査定!B$1:B$1000,0),3)&amp;":"&amp;ADDRESS(MATCH(C196,先行技術調査・登録査定!B$1:B$1000,0),49)),T196)&gt;0,"Yes","No"),"")</f>
        <v/>
      </c>
      <c r="AB196" s="169" t="str">
        <f t="shared" ca="1" si="15"/>
        <v/>
      </c>
      <c r="AC196" s="94" t="str">
        <f>IF(OR(LEFT(R196)="特",LEFT(R196)="実",AND(OR(LEFT(R196,2)="US",LEFT(R196,2)="WO",LEFT(R196,2)="GB",LEFT(R196,2)="EP",LEFT(R196,2)="DE"),OR(MID(R196,3,1)="1",MID(R196,3,1)="2",MID(R196,3,1)="3",MID(R196,3,1)="4",MID(R196,3,1)="5",MID(R196,3,1)="6",MID(R196,3,1)="7",MID(R196,3,1)="8",MID(R196,3,1)="9",MID(R196,3,1)="0",))),"",VLOOKUP($C196,非特許文献リスト!$A$2:$C$196,2,FALSE))</f>
        <v/>
      </c>
      <c r="AD196" s="95" t="str">
        <f>IF(OR(LEFT(R196)="特",LEFT(R196)="実",AND(OR(LEFT(R196,2)="US",LEFT(R196,2)="WO",LEFT(R196,2)="GB",LEFT(R196,2)="EP",LEFT(R196,2)="DE"),OR(MID(R196,3,1)="1",MID(R196,3,1)="2",MID(R196,3,1)="3",MID(R196,3,1)="4",MID(R196,3,1)="5",MID(R196,3,1)="6",MID(R196,3,1)="7",MID(R196,3,1)="8",MID(R196,3,1)="9",MID(R196,3,1)="0",))),"",VLOOKUP($C196,非特許文献リスト!$A$2:$C$196,3,FALSE))</f>
        <v/>
      </c>
      <c r="AE196" s="175" t="str">
        <f t="shared" si="12"/>
        <v/>
      </c>
      <c r="AF196" s="176" t="str">
        <f>IF(OR(LEFT(R196)="特",LEFT(R196)="実"),VLOOKUP(R196,'証拠（JP特許）'!$B$2:$AB$299,10,FALSE),IF(AND(OR(LEFT(R196,2)="US",LEFT(R196,2)="WO",LEFT(R196,2)="GB",LEFT(R196,2)="EP",LEFT(R196,2)="DE"),OR(MID(R196,3,1)="1",MID(R196,3,1)="2",MID(R196,3,1)="3",MID(R196,3,1)="4",MID(R196,3,1)="5",MID(R196,3,1)="6",MID(R196,3,1)="7",MID(R196,3,1)="8",MID(R196,3,1)="9",MID(R196,3,1)="0",)),VLOOKUP(R196,'証拠（WW特許）'!$B$2:$M$90,8,FALSE),""))</f>
        <v/>
      </c>
      <c r="AG196" s="176" t="str">
        <f>IF(OR(LEFT(R196)="特",LEFT(R196)="実"),VLOOKUP(R196,'証拠（JP特許）'!$B$2:$AB$299,26,FALSE),IF(AND(OR(LEFT(R196,2)="US",LEFT(R196,2)="WO",LEFT(R196,2)="GB",LEFT(R196,2)="EP",LEFT(R196,2)="DE"),OR(MID(R196,3,1)="1",MID(R196,3,1)="2",MID(R196,3,1)="3",MID(R196,3,1)="4",MID(R196,3,1)="5",MID(R196,3,1)="6",MID(R196,3,1)="7",MID(R196,3,1)="8",MID(R196,3,1)="9",MID(R196,3,1)="0",)),VLOOKUP(R196,'証拠（WW特許）'!$B$2:$M$90,12,FALSE),""))</f>
        <v/>
      </c>
      <c r="AH196" s="58" t="str">
        <f>IF(OR(LEFT(R196)="特",LEFT(R196)="実"),VLOOKUP(R196,'証拠（JP特許）'!$B$2:$X$299,20,FALSE),IF(AND(OR(LEFT(R196,2)="US",LEFT(R196,2)="WO",LEFT(R196,2)="GB",LEFT(R196,2)="EP",LEFT(R196,2)="DE"),OR(MID(R196,3,1)="1",MID(R196,3,1)="2",MID(R196,3,1)="3",MID(R196,3,1)="4",MID(R196,3,1)="5",MID(R196,3,1)="6",MID(R196,3,1)="7",MID(R196,3,1)="8",MID(R196,3,1)="9",MID(R196,3,1)="0",)),VLOOKUP(R196,'証拠（WW特許）'!$B$2:$U$90,20,FALSE),""))</f>
        <v/>
      </c>
      <c r="AI196" s="58" t="str">
        <f>IF(OR(LEFT(R196)="特",LEFT(R196)="実"),VLOOKUP(R196,'証拠（JP特許）'!$B$2:$X$299,21,FALSE),"")</f>
        <v/>
      </c>
      <c r="AJ196" s="58" t="str">
        <f>IF(OR(LEFT(R196)="特",LEFT(R196)="実"),VLOOKUP(R196,'証拠（JP特許）'!$B$2:$X$299,22,FALSE),"")</f>
        <v/>
      </c>
      <c r="AK196" s="59" t="str">
        <f>IF(OR(LEFT(R196)="特",LEFT(R196)="実"),VLOOKUP(R196,'証拠（JP特許）'!$B$2:$X$299,17,FALSE),IF(AND(OR(LEFT(R196,2)="US",LEFT(R196,2)="WO",LEFT(R196,2)="GB",LEFT(R196,2)="EP",LEFT(R196,2)="DE"),OR(MID(R196,3,1)="1",MID(R196,3,1)="2",MID(R196,3,1)="3",MID(R196,3,1)="4",MID(R196,3,1)="5",MID(R196,3,1)="6",MID(R196,3,1)="7",MID(R196,3,1)="8",MID(R196,3,1)="9",MID(R196,3,1)="0",)),VLOOKUP(R196,'証拠（WW特許）'!$B$2:$U$90,16,FALSE),""))</f>
        <v/>
      </c>
      <c r="AL196" s="58"/>
      <c r="AM196" s="58"/>
      <c r="AN196" s="58"/>
      <c r="AO196" s="58" t="str">
        <f ca="1">IF(OR(LEFT(R196)="特",LEFT(R196)="実",AND(OR(LEFT(R196,2)="US",LEFT(R196,2)="WO",LEFT(R196,2)="GB",LEFT(R196,2)="EP",LEFT(R196,2)="DE"),OR(MID(R196,3,1)="1",MID(R196,3,1)="2",MID(R196,3,1)="3",MID(R196,3,1)="4",MID(R196,3,1)="5",MID(R196,3,1)="6",MID(R196,3,1)="7",MID(R196,3,1)="8",MID(R196,3,1)="9",MID(R196,3,1)="0"))),IF(COUNTIF(INDIRECT("発明者引用!"&amp;ADDRESS(MATCH(C196,発明者引用!B$1:B$196,0),4)&amp;":"&amp;ADDRESS(MATCH(C196,発明者引用!B$1:B$196,0),17)),R196)+COUNTIF(INDIRECT("発明者引用!"&amp;ADDRESS(MATCH(C196,発明者引用!B$1:B$196,0),4)&amp;":"&amp;ADDRESS(MATCH(C196,発明者引用!B$1:B$196,0),17)),#REF!)+COUNTIF(INDIRECT("発明者引用!"&amp;ADDRESS(MATCH(C196,発明者引用!B$1:B$196,0),4)&amp;":"&amp;ADDRESS(MATCH(C196,発明者引用!B$1:B$196,0),17)),T196)&gt;0,"Yes","No"),"")</f>
        <v/>
      </c>
      <c r="AP196" s="58" t="str">
        <f ca="1">IF(OR(LEFT(R196)="特",LEFT(R196)="実",AND(OR(LEFT(R196,2)="US",LEFT(R196,2)="WO",LEFT(R196,2)="GB",LEFT(R196,2)="EP",LEFT(R196,2)="DE"),OR(MID(R196,3,1)="1",MID(R196,3,1)="2",MID(R196,3,1)="3",MID(R196,3,1)="4",MID(R196,3,1)="5",MID(R196,3,1)="6",MID(R196,3,1)="7",MID(R196,3,1)="8",MID(R196,3,1)="9",MID(R196,3,1)="0"))),IF(VLOOKUP(C196,ファミリ引用特許WO!$A$2:$B$241,2,FALSE)+VLOOKUP(C196,ファミリ引用文献WO!$A$2:$C$241,3,FALSE)=0,"ISR無し",IF(COUNTIF(INDIRECT("ファミリ引用特許WO!"&amp;ADDRESS(MATCH(C196,ファミリ引用特許WO!$A$2:$A$241,0),1)&amp;":"&amp;ADDRESS(MATCH(C196,ファミリ引用特許WO!$A$2:$A$241,0),19)),R196)+COUNTIF(INDIRECT("ファミリ引用特許WO!"&amp;ADDRESS(MATCH(C196,ファミリ引用特許WO!$A$2:$A$241,0),1)&amp;":"&amp;ADDRESS(MATCH(C196,ファミリ引用特許WO!$A$2:$A$241,0),19)),S196)+COUNTIF(INDIRECT("ファミリ引用特許WO!"&amp;ADDRESS(MATCH(C196,ファミリ引用特許WO!$A$2:$A$241,0),1)&amp;":"&amp;ADDRESS(MATCH(C196,ファミリ引用特許WO!$A$2:$A$241,0),19)),T196)+COUNTIF(INDIRECT("ファミリ引用特許WO!"&amp;ADDRESS(MATCH(C196,ファミリ引用特許WO!$A$2:$A$241,0),1)&amp;":"&amp;ADDRESS(MATCH(C196,ファミリ引用特許WO!$A$2:$A$241,0),19)),W196)+COUNTIF(INDIRECT("ファミリ引用特許WO!"&amp;ADDRESS(MATCH(C196,ファミリ引用特許WO!$A$2:$A$241,0),1)&amp;":"&amp;ADDRESS(MATCH(C196,ファミリ引用特許WO!$A$2:$A$241,0),19)),Y196)&gt;0,"Yes","No")),"")</f>
        <v/>
      </c>
      <c r="AQ196" s="55" t="str">
        <f ca="1">IF(OR(LEFT(R196)="特",LEFT(R196)="実",AND(OR(LEFT(R196,2)="US",LEFT(R196,2)="WO",LEFT(R196,2)="GB",LEFT(R196,2)="EP",LEFT(R196,2)="DE"),OR(MID(R196,3,1)="1",MID(R196,3,1)="2",MID(R196,3,1)="3",MID(R196,3,1)="4",MID(R196,3,1)="5",MID(R196,3,1)="6",MID(R196,3,1)="7",MID(R196,3,1)="8",MID(R196,3,1)="9",MID(R196,3,1)="0"))),IF(VLOOKUP(C196,'ファミリ引用特許表記修正（ex.A2→A）'!$A$2:$B$241,2,FALSE)=0,"family無し",IF(COUNTIF(INDIRECT("'ファミリ引用特許表記修正（ex.A2→A）'!"&amp;ADDRESS(MATCH(C196,'ファミリ引用特許表記修正（ex.A2→A）'!$A$2:$A$241,0),1)&amp;":"&amp;ADDRESS(MATCH(C196,'ファミリ引用特許表記修正（ex.A2→A）'!$A$2:$A$241,0),171)),R196)+COUNTIF(INDIRECT("'ファミリ引用特許表記修正（ex.A2→A）'!"&amp;ADDRESS(MATCH(C196,'ファミリ引用特許表記修正（ex.A2→A）'!$A$2:$A$241,0),1)&amp;":"&amp;ADDRESS(MATCH(C196,'ファミリ引用特許表記修正（ex.A2→A）'!$A$2:$A$241,0),171)),S196)+COUNTIF(INDIRECT("'ファミリ引用特許表記修正（ex.A2→A）'!"&amp;ADDRESS(MATCH(C196,'ファミリ引用特許表記修正（ex.A2→A）'!$A$2:$A$241,0),1)&amp;":"&amp;ADDRESS(MATCH(C196,'ファミリ引用特許表記修正（ex.A2→A）'!$A$2:$A$241,0),171)),T196)+COUNTIF(INDIRECT("'ファミリ引用特許表記修正（ex.A2→A）'!"&amp;ADDRESS(MATCH(C196,'ファミリ引用特許表記修正（ex.A2→A）'!$A$2:$A$241,0),1)&amp;":"&amp;ADDRESS(MATCH(C196,'ファミリ引用特許表記修正（ex.A2→A）'!$A$2:$A$241,0),171)),W196)+COUNTIF(INDIRECT("'ファミリ引用特許表記修正（ex.A2→A）'!"&amp;ADDRESS(MATCH(C196,'ファミリ引用特許表記修正（ex.A2→A）'!$A$2:$A$241,0),1)&amp;":"&amp;ADDRESS(MATCH(C196,'ファミリ引用特許表記修正（ex.A2→A）'!$A$2:$A$241,0),171)),Y196)&gt;0,"Yes","No")),"")</f>
        <v/>
      </c>
      <c r="AR196" s="193" t="str">
        <f>IF(OR(LEFT(R196)="特",LEFT(R196)="実",AND(OR(LEFT(R196,2)="US",LEFT(R196,2)="WO",LEFT(R196,2)="GB",LEFT(R196,2)="EP",LEFT(R196,2)="DE"),OR(MID(R196,3,1)="1",MID(R196,3,1)="2",MID(R196,3,1)="3",MID(R196,3,1)="4",MID(R196,3,1)="5",MID(R196,3,1)="6",MID(R196,3,1)="7",MID(R196,3,1)="8",MID(R196,3,1)="9",MID(R196,3,1)="0",))),"",VLOOKUP($C196,ファミリ発明者引用文献!A$3:B$235,2,FALSE))</f>
        <v>,,</v>
      </c>
      <c r="AS196" s="55" t="str">
        <f>VLOOKUP(C196,ファミリ引用文献WO!A$2:B$241,2,FALSE)</f>
        <v/>
      </c>
      <c r="AT196" s="58" t="str">
        <f>VLOOKUP(C196,ファミリ引用文献!A$3:B$242,2,FALSE)</f>
        <v>Office Action dated Sep. 18, 2009, issued on the Chinese Patent Application No. 2007101011287 and English translation thereof./0/0/0/0/0/0/0/0/0/0/0/0/0/0/0/0/0/0/0/0/0/0/0/0/0/0/0/0/0/0/0/0/0/0/0/0/0/0/0/0/0/0/0/0/0/0/0/0/0/0/0/0/0/0/0/0/0/0/0/0/0/0/0/0/0/0/0/0/0/0/0/0/0/0/0/0/0/0/0/0/0/0/0/0/0/0/0/0/0/0/0/0/0/0/0/0/0/0/0/0/0/0/0/0/0/0/0/0/0/0/0/0/0/0/0/0/0/0/0/0/0/0/0/0/0/0/0/0/0/0/0/0/0/0/0/0/0/0/0/0/0/0/0/0/0/0/0/0/0/0/0/0/0/0/0/0/0/0/0/0/0/0/0/0/0/0/0/0/0/0/0/0/0/0/0</v>
      </c>
      <c r="AU196" s="58" t="str">
        <f>VLOOKUP(C196,審判データ!AH$2:BT$379,39,FALSE)</f>
        <v>CN101069952A;CN101069952B;DE102007019515A;特開2007-301641;特許03868474;KR20070108820A;TH00090447A;TW200800499A;US2007258782;US7717653</v>
      </c>
      <c r="AV196" s="62" t="str">
        <f ca="1">IF(INDIRECT("審判データ!"&amp;ADDRESS(MATCH(C196,審判データ!$AH$1:$AH$379,0),32))="早期審査の対象とする","早期審査","")</f>
        <v>早期審査</v>
      </c>
      <c r="AW196" s="665" t="str">
        <f t="shared" si="11"/>
        <v/>
      </c>
      <c r="AX196" s="666" t="str">
        <f>IF(LEFT(AE196,3)="日本特",IF(LEFT(C196)="特",VLOOKUP(C196,'本件、証拠文献テーマコード'!G$2:I$376,3,FALSE),VLOOKUP(C196,'本件、証拠文献テーマコード'!B$2:I$376,8,FALSE)),"")</f>
        <v/>
      </c>
      <c r="AY196" s="666" t="str">
        <f>IF(LEFT(AE196,3)="日本特",IF(OR(MID(R196,2,1)="開",MID(R196,2,1)="表",MID(R196,2,1)="登"),VLOOKUP(R196,'本件、証拠文献テーマコード'!C$2:I$379,7,FALSE),VLOOKUP(R196,'本件、証拠文献テーマコード'!G$2:I$379,3,FALSE)),"")</f>
        <v/>
      </c>
      <c r="AZ196" s="54"/>
    </row>
    <row r="197" spans="1:52" ht="81" x14ac:dyDescent="0.15">
      <c r="A197" s="322" t="s">
        <v>22687</v>
      </c>
      <c r="B197" s="586" t="str">
        <f ca="1">IF(A197="",B196,INDIRECT("審判データ!"&amp;ADDRESS(MATCH(A197,審判データ!$HC$1:$HC$379,0),20))&amp;" / "&amp;INDIRECT("審判データ!"&amp;ADDRESS(MATCH(A197,審判データ!$HC$1:$HC$379,0),21)))</f>
        <v>2012 / 29-2</v>
      </c>
      <c r="C197" s="695">
        <v>4657158</v>
      </c>
      <c r="D197" s="325" t="s">
        <v>2433</v>
      </c>
      <c r="E197" s="163" t="str">
        <f ca="1">INDIRECT("審判データ!"&amp;ADDRESS(MATCH(C197,審判データ!$AH$1:$AH$379,0),55))</f>
        <v>有限会社宮腰製作所</v>
      </c>
      <c r="F197" s="43" t="str">
        <f ca="1">INDIRECT("審判データ!"&amp;ADDRESS(MATCH(C197,審判データ!$AH$1:$AH$379,0),56))</f>
        <v>宮腰　健司;宮腰　隆司</v>
      </c>
      <c r="G197" s="43" t="str">
        <f ca="1">INDIRECT("審判データ!"&amp;ADDRESS(MATCH(C197,審判データ!$AH$1:$AH$379,0),72))</f>
        <v xml:space="preserve"> </v>
      </c>
      <c r="H197" s="43" t="str">
        <f ca="1">INDIRECT("審判データ!"&amp;ADDRESS(MATCH(C197,審判データ!$AH$1:$AH$379,0),41))</f>
        <v>A47C 17/04;A47C 16/02</v>
      </c>
      <c r="I197" s="43" t="str">
        <f ca="1">INDIRECT("審判データ!"&amp;ADDRESS(MATCH(C197,審判データ!$AH$1:$AH$379,0),49))</f>
        <v>A47C  17/04@AFI(JP);A47C  16/02@ALI(JP)</v>
      </c>
      <c r="J197" s="43" t="str">
        <f ca="1">INDIRECT("審判データ!"&amp;ADDRESS(MATCH(C197,審判データ!$AH$1:$AH$379,0),51))</f>
        <v>A47C 17/04        A;A47C 16/02</v>
      </c>
      <c r="K197" s="43" t="str">
        <f ca="1">INDIRECT("審判データ!"&amp;ADDRESS(MATCH(C197,審判データ!$AH$1:$AH$379,0),53))</f>
        <v xml:space="preserve"> </v>
      </c>
      <c r="L197" s="587" t="s">
        <v>22688</v>
      </c>
      <c r="M197" s="588" t="s">
        <v>22324</v>
      </c>
      <c r="N197" s="705" t="s">
        <v>22689</v>
      </c>
      <c r="O197" s="664">
        <v>0</v>
      </c>
      <c r="P197" s="603" t="s">
        <v>118</v>
      </c>
      <c r="Q197" s="703" t="s">
        <v>118</v>
      </c>
      <c r="R197" s="589" t="s">
        <v>2443</v>
      </c>
      <c r="S197" s="591" t="str">
        <f>IF(OR(LEFT(R197)="特",LEFT(R197)="実"),VLOOKUP(R197,'証拠（JP特許）'!$B$2:$D$299,2,FALSE),IF(AND(OR(LEFT(R197,2)="US",LEFT(R197,2)="WO",LEFT(R197,2)="GB",LEFT(R197,2)="EP",LEFT(R197,2)="DE"),OR(MID(R197,3,1)="1",MID(R197,3,1)="2",MID(R197,3,1)="3",MID(R197,3,1)="4",MID(R197,3,1)="5",MID(R197,3,1)="6",MID(R197,3,1)="7",MID(R197,3,1)="8",MID(R197,3,1)="9",MID(R197,3,1)="0")),VLOOKUP(R197,'証拠（WW特許）'!$B$2:$C$90,2,FALSE),"_"))</f>
        <v>_</v>
      </c>
      <c r="T197" s="588" t="str">
        <f>IF(OR(LEFT(R197)="特",LEFT(R197)="実"),VLOOKUP(R197,'証拠（JP特許）'!$B$2:$E$299,4,FALSE),"_")</f>
        <v>_</v>
      </c>
      <c r="U197" s="588" t="s">
        <v>94</v>
      </c>
      <c r="V197" s="591" t="s">
        <v>25</v>
      </c>
      <c r="W197" s="608" t="str">
        <f t="shared" si="13"/>
        <v/>
      </c>
      <c r="X197" s="604"/>
      <c r="Y197" s="604" t="str">
        <f t="shared" si="14"/>
        <v/>
      </c>
      <c r="Z197" s="91" t="str">
        <f ca="1">IF(OR(LEFT(R197)="特",LEFT(R197)="実",AND(OR(LEFT(R197,2)="US",LEFT(R197,2)="WO",LEFT(R197,2)="GB",LEFT(R197,2)="EP",LEFT(R197,2)="DE"),OR(MID(R197,3,1)="1",MID(R197,3,1)="2",MID(R197,3,1)="3",MID(R197,3,1)="4",MID(R197,3,1)="5",MID(R197,3,1)="6",MID(R197,3,1)="7",MID(R197,3,1)="8",MID(R197,3,1)="9",MID(R197,3,1)="0",))),IF(COUNTIF(INDIRECT("拒絶理由・拒絶査定・異議申立!"&amp;ADDRESS(MATCH(C197,拒絶理由・拒絶査定・異議申立!B$1:B$1000,0),3)&amp;":"&amp;ADDRESS(MATCH(C197,拒絶理由・拒絶査定・異議申立!B$1:B$1000,0),50)),R197)+COUNTIF(INDIRECT("拒絶理由・拒絶査定・異議申立!"&amp;ADDRESS(MATCH(C197,拒絶理由・拒絶査定・異議申立!B$1:B$1000,0),3)&amp;":"&amp;ADDRESS(MATCH(C197,拒絶理由・拒絶査定・異議申立!B$1:B$1000,0),50)),T197)&gt;0,"Yes","No"),"")</f>
        <v/>
      </c>
      <c r="AA197" s="92" t="str">
        <f ca="1">IF(OR(LEFT(R197)="特",LEFT(R197)="実",AND(OR(LEFT(R197,2)="US",LEFT(R197,2)="WO",LEFT(R197,2)="GB",LEFT(R197,2)="EP",LEFT(R197,2)="DE"),OR(MID(R197,3,1)="1",MID(R197,3,1)="2",MID(R197,3,1)="3",MID(R197,3,1)="4",MID(R197,3,1)="5",MID(R197,3,1)="6",MID(R197,3,1)="7",MID(R197,3,1)="8",MID(R197,3,1)="9",MID(R197,3,1)="0",))),IF(COUNTIF(INDIRECT("先行技術調査・登録査定!"&amp;ADDRESS(MATCH(C197,先行技術調査・登録査定!B$1:B$1000,0),3)&amp;":"&amp;ADDRESS(MATCH(C197,先行技術調査・登録査定!B$1:B$1000,0),49)),R197)+COUNTIF(INDIRECT("先行技術調査・登録査定!"&amp;ADDRESS(MATCH(C197,先行技術調査・登録査定!B$1:B$1000,0),3)&amp;":"&amp;ADDRESS(MATCH(C197,先行技術調査・登録査定!B$1:B$1000,0),49)),T197)&gt;0,"Yes","No"),"")</f>
        <v/>
      </c>
      <c r="AB197" s="169" t="str">
        <f t="shared" ca="1" si="15"/>
        <v/>
      </c>
      <c r="AC197" s="94" t="str">
        <f>IF(OR(LEFT(R197)="特",LEFT(R197)="実",AND(OR(LEFT(R197,2)="US",LEFT(R197,2)="WO",LEFT(R197,2)="GB",LEFT(R197,2)="EP",LEFT(R197,2)="DE"),OR(MID(R197,3,1)="1",MID(R197,3,1)="2",MID(R197,3,1)="3",MID(R197,3,1)="4",MID(R197,3,1)="5",MID(R197,3,1)="6",MID(R197,3,1)="7",MID(R197,3,1)="8",MID(R197,3,1)="9",MID(R197,3,1)="0",))),"",VLOOKUP($C197,非特許文献リスト!$A$2:$C$196,2,FALSE))</f>
        <v>審引用／抽論 80／37118 外国カタログ ｓｏｆｔｉｍｕｓ　２００５｜２００６、ｓｏｆｔｉｍｕｓ、20051228、１８頁,審引用／抽論 80／37122 国内図書館 ＩＮＴＥＲＧＯ　Ｗｏｏｄｅｎ　Ｓｏｆａ、20051228,,,,審引用／抽論 80／37118 外国カタログ ｓｏｆｔｉｍｕｓ　２００５｜２００６、ｓｏｆｔｉｍｕｓ、20051228、１８頁,審引用／抽論 80／37122 国内図書館 ＩＮＴＥＲＧＯ　Ｗｏｏｄｅｎ　Ｓｏｆａ、20051228,,,,,,,,,,,,,,,,,,,,,,</v>
      </c>
      <c r="AD197" s="95" t="str">
        <f>IF(OR(LEFT(R197)="特",LEFT(R197)="実",AND(OR(LEFT(R197,2)="US",LEFT(R197,2)="WO",LEFT(R197,2)="GB",LEFT(R197,2)="EP",LEFT(R197,2)="DE"),OR(MID(R197,3,1)="1",MID(R197,3,1)="2",MID(R197,3,1)="3",MID(R197,3,1)="4",MID(R197,3,1)="5",MID(R197,3,1)="6",MID(R197,3,1)="7",MID(R197,3,1)="8",MID(R197,3,1)="9",MID(R197,3,1)="0",))),"",VLOOKUP($C197,非特許文献リスト!$A$2:$C$196,3,FALSE))</f>
        <v/>
      </c>
      <c r="AE197" s="175" t="str">
        <f t="shared" si="12"/>
        <v/>
      </c>
      <c r="AF197" s="176" t="str">
        <f>IF(OR(LEFT(R197)="特",LEFT(R197)="実"),VLOOKUP(R197,'証拠（JP特許）'!$B$2:$AB$299,10,FALSE),IF(AND(OR(LEFT(R197,2)="US",LEFT(R197,2)="WO",LEFT(R197,2)="GB",LEFT(R197,2)="EP",LEFT(R197,2)="DE"),OR(MID(R197,3,1)="1",MID(R197,3,1)="2",MID(R197,3,1)="3",MID(R197,3,1)="4",MID(R197,3,1)="5",MID(R197,3,1)="6",MID(R197,3,1)="7",MID(R197,3,1)="8",MID(R197,3,1)="9",MID(R197,3,1)="0",)),VLOOKUP(R197,'証拠（WW特許）'!$B$2:$M$90,8,FALSE),""))</f>
        <v/>
      </c>
      <c r="AG197" s="176" t="str">
        <f>IF(OR(LEFT(R197)="特",LEFT(R197)="実"),VLOOKUP(R197,'証拠（JP特許）'!$B$2:$AB$299,26,FALSE),IF(AND(OR(LEFT(R197,2)="US",LEFT(R197,2)="WO",LEFT(R197,2)="GB",LEFT(R197,2)="EP",LEFT(R197,2)="DE"),OR(MID(R197,3,1)="1",MID(R197,3,1)="2",MID(R197,3,1)="3",MID(R197,3,1)="4",MID(R197,3,1)="5",MID(R197,3,1)="6",MID(R197,3,1)="7",MID(R197,3,1)="8",MID(R197,3,1)="9",MID(R197,3,1)="0",)),VLOOKUP(R197,'証拠（WW特許）'!$B$2:$M$90,12,FALSE),""))</f>
        <v/>
      </c>
      <c r="AH197" s="58" t="str">
        <f>IF(OR(LEFT(R197)="特",LEFT(R197)="実"),VLOOKUP(R197,'証拠（JP特許）'!$B$2:$X$299,20,FALSE),IF(AND(OR(LEFT(R197,2)="US",LEFT(R197,2)="WO",LEFT(R197,2)="GB",LEFT(R197,2)="EP",LEFT(R197,2)="DE"),OR(MID(R197,3,1)="1",MID(R197,3,1)="2",MID(R197,3,1)="3",MID(R197,3,1)="4",MID(R197,3,1)="5",MID(R197,3,1)="6",MID(R197,3,1)="7",MID(R197,3,1)="8",MID(R197,3,1)="9",MID(R197,3,1)="0",)),VLOOKUP(R197,'証拠（WW特許）'!$B$2:$U$90,20,FALSE),""))</f>
        <v/>
      </c>
      <c r="AI197" s="58" t="str">
        <f>IF(OR(LEFT(R197)="特",LEFT(R197)="実"),VLOOKUP(R197,'証拠（JP特許）'!$B$2:$X$299,21,FALSE),"")</f>
        <v/>
      </c>
      <c r="AJ197" s="58" t="str">
        <f>IF(OR(LEFT(R197)="特",LEFT(R197)="実"),VLOOKUP(R197,'証拠（JP特許）'!$B$2:$X$299,22,FALSE),"")</f>
        <v/>
      </c>
      <c r="AK197" s="59" t="str">
        <f>IF(OR(LEFT(R197)="特",LEFT(R197)="実"),VLOOKUP(R197,'証拠（JP特許）'!$B$2:$X$299,17,FALSE),IF(AND(OR(LEFT(R197,2)="US",LEFT(R197,2)="WO",LEFT(R197,2)="GB",LEFT(R197,2)="EP",LEFT(R197,2)="DE"),OR(MID(R197,3,1)="1",MID(R197,3,1)="2",MID(R197,3,1)="3",MID(R197,3,1)="4",MID(R197,3,1)="5",MID(R197,3,1)="6",MID(R197,3,1)="7",MID(R197,3,1)="8",MID(R197,3,1)="9",MID(R197,3,1)="0",)),VLOOKUP(R197,'証拠（WW特許）'!$B$2:$U$90,16,FALSE),""))</f>
        <v/>
      </c>
      <c r="AL197" s="58"/>
      <c r="AM197" s="58"/>
      <c r="AN197" s="58"/>
      <c r="AO197" s="58" t="str">
        <f ca="1">IF(OR(LEFT(R197)="特",LEFT(R197)="実",AND(OR(LEFT(R197,2)="US",LEFT(R197,2)="WO",LEFT(R197,2)="GB",LEFT(R197,2)="EP",LEFT(R197,2)="DE"),OR(MID(R197,3,1)="1",MID(R197,3,1)="2",MID(R197,3,1)="3",MID(R197,3,1)="4",MID(R197,3,1)="5",MID(R197,3,1)="6",MID(R197,3,1)="7",MID(R197,3,1)="8",MID(R197,3,1)="9",MID(R197,3,1)="0"))),IF(COUNTIF(INDIRECT("発明者引用!"&amp;ADDRESS(MATCH(C197,発明者引用!B$1:B$196,0),4)&amp;":"&amp;ADDRESS(MATCH(C197,発明者引用!B$1:B$196,0),17)),R197)+COUNTIF(INDIRECT("発明者引用!"&amp;ADDRESS(MATCH(C197,発明者引用!B$1:B$196,0),4)&amp;":"&amp;ADDRESS(MATCH(C197,発明者引用!B$1:B$196,0),17)),#REF!)+COUNTIF(INDIRECT("発明者引用!"&amp;ADDRESS(MATCH(C197,発明者引用!B$1:B$196,0),4)&amp;":"&amp;ADDRESS(MATCH(C197,発明者引用!B$1:B$196,0),17)),T197)&gt;0,"Yes","No"),"")</f>
        <v/>
      </c>
      <c r="AP197" s="58" t="str">
        <f ca="1">IF(OR(LEFT(R197)="特",LEFT(R197)="実",AND(OR(LEFT(R197,2)="US",LEFT(R197,2)="WO",LEFT(R197,2)="GB",LEFT(R197,2)="EP",LEFT(R197,2)="DE"),OR(MID(R197,3,1)="1",MID(R197,3,1)="2",MID(R197,3,1)="3",MID(R197,3,1)="4",MID(R197,3,1)="5",MID(R197,3,1)="6",MID(R197,3,1)="7",MID(R197,3,1)="8",MID(R197,3,1)="9",MID(R197,3,1)="0"))),IF(VLOOKUP(C197,ファミリ引用特許WO!$A$2:$B$241,2,FALSE)+VLOOKUP(C197,ファミリ引用文献WO!$A$2:$C$241,3,FALSE)=0,"ISR無し",IF(COUNTIF(INDIRECT("ファミリ引用特許WO!"&amp;ADDRESS(MATCH(C197,ファミリ引用特許WO!$A$2:$A$241,0),1)&amp;":"&amp;ADDRESS(MATCH(C197,ファミリ引用特許WO!$A$2:$A$241,0),19)),R197)+COUNTIF(INDIRECT("ファミリ引用特許WO!"&amp;ADDRESS(MATCH(C197,ファミリ引用特許WO!$A$2:$A$241,0),1)&amp;":"&amp;ADDRESS(MATCH(C197,ファミリ引用特許WO!$A$2:$A$241,0),19)),S197)+COUNTIF(INDIRECT("ファミリ引用特許WO!"&amp;ADDRESS(MATCH(C197,ファミリ引用特許WO!$A$2:$A$241,0),1)&amp;":"&amp;ADDRESS(MATCH(C197,ファミリ引用特許WO!$A$2:$A$241,0),19)),T197)+COUNTIF(INDIRECT("ファミリ引用特許WO!"&amp;ADDRESS(MATCH(C197,ファミリ引用特許WO!$A$2:$A$241,0),1)&amp;":"&amp;ADDRESS(MATCH(C197,ファミリ引用特許WO!$A$2:$A$241,0),19)),W197)+COUNTIF(INDIRECT("ファミリ引用特許WO!"&amp;ADDRESS(MATCH(C197,ファミリ引用特許WO!$A$2:$A$241,0),1)&amp;":"&amp;ADDRESS(MATCH(C197,ファミリ引用特許WO!$A$2:$A$241,0),19)),Y197)&gt;0,"Yes","No")),"")</f>
        <v/>
      </c>
      <c r="AQ197" s="55" t="str">
        <f ca="1">IF(OR(LEFT(R197)="特",LEFT(R197)="実",AND(OR(LEFT(R197,2)="US",LEFT(R197,2)="WO",LEFT(R197,2)="GB",LEFT(R197,2)="EP",LEFT(R197,2)="DE"),OR(MID(R197,3,1)="1",MID(R197,3,1)="2",MID(R197,3,1)="3",MID(R197,3,1)="4",MID(R197,3,1)="5",MID(R197,3,1)="6",MID(R197,3,1)="7",MID(R197,3,1)="8",MID(R197,3,1)="9",MID(R197,3,1)="0"))),IF(VLOOKUP(C197,'ファミリ引用特許表記修正（ex.A2→A）'!$A$2:$B$241,2,FALSE)=0,"family無し",IF(COUNTIF(INDIRECT("'ファミリ引用特許表記修正（ex.A2→A）'!"&amp;ADDRESS(MATCH(C197,'ファミリ引用特許表記修正（ex.A2→A）'!$A$2:$A$241,0),1)&amp;":"&amp;ADDRESS(MATCH(C197,'ファミリ引用特許表記修正（ex.A2→A）'!$A$2:$A$241,0),171)),R197)+COUNTIF(INDIRECT("'ファミリ引用特許表記修正（ex.A2→A）'!"&amp;ADDRESS(MATCH(C197,'ファミリ引用特許表記修正（ex.A2→A）'!$A$2:$A$241,0),1)&amp;":"&amp;ADDRESS(MATCH(C197,'ファミリ引用特許表記修正（ex.A2→A）'!$A$2:$A$241,0),171)),S197)+COUNTIF(INDIRECT("'ファミリ引用特許表記修正（ex.A2→A）'!"&amp;ADDRESS(MATCH(C197,'ファミリ引用特許表記修正（ex.A2→A）'!$A$2:$A$241,0),1)&amp;":"&amp;ADDRESS(MATCH(C197,'ファミリ引用特許表記修正（ex.A2→A）'!$A$2:$A$241,0),171)),T197)+COUNTIF(INDIRECT("'ファミリ引用特許表記修正（ex.A2→A）'!"&amp;ADDRESS(MATCH(C197,'ファミリ引用特許表記修正（ex.A2→A）'!$A$2:$A$241,0),1)&amp;":"&amp;ADDRESS(MATCH(C197,'ファミリ引用特許表記修正（ex.A2→A）'!$A$2:$A$241,0),171)),W197)+COUNTIF(INDIRECT("'ファミリ引用特許表記修正（ex.A2→A）'!"&amp;ADDRESS(MATCH(C197,'ファミリ引用特許表記修正（ex.A2→A）'!$A$2:$A$241,0),1)&amp;":"&amp;ADDRESS(MATCH(C197,'ファミリ引用特許表記修正（ex.A2→A）'!$A$2:$A$241,0),171)),Y197)&gt;0,"Yes","No")),"")</f>
        <v/>
      </c>
      <c r="AR197" s="193" t="str">
        <f>IF(OR(LEFT(R197)="特",LEFT(R197)="実",AND(OR(LEFT(R197,2)="US",LEFT(R197,2)="WO",LEFT(R197,2)="GB",LEFT(R197,2)="EP",LEFT(R197,2)="DE"),OR(MID(R197,3,1)="1",MID(R197,3,1)="2",MID(R197,3,1)="3",MID(R197,3,1)="4",MID(R197,3,1)="5",MID(R197,3,1)="6",MID(R197,3,1)="7",MID(R197,3,1)="8",MID(R197,3,1)="9",MID(R197,3,1)="0",))),"",VLOOKUP($C197,ファミリ発明者引用文献!A$3:B$235,2,FALSE))</f>
        <v>,,</v>
      </c>
      <c r="AS197" s="55" t="str">
        <f>VLOOKUP(C197,ファミリ引用文献WO!A$2:B$241,2,FALSE)</f>
        <v/>
      </c>
      <c r="AT197" s="58" t="str">
        <f>VLOOKUP(C197,ファミリ引用文献!A$3:B$242,2,FALSE)</f>
        <v/>
      </c>
      <c r="AU197" s="58" t="str">
        <f>VLOOKUP(C197,審判データ!AH$2:BT$379,39,FALSE)</f>
        <v xml:space="preserve"> </v>
      </c>
      <c r="AV197" s="62" t="str">
        <f ca="1">IF(INDIRECT("審判データ!"&amp;ADDRESS(MATCH(C197,審判データ!$AH$1:$AH$379,0),32))="早期審査の対象とする","早期審査","")</f>
        <v/>
      </c>
      <c r="AW197" s="665" t="str">
        <f t="shared" ref="AW197:AW260" si="16">IF(OR(LEFT(AY197)="証",AX197=""),"",IF(LEFT(AX197,5)=LEFT(AY197,5),"一致","不一致"))</f>
        <v/>
      </c>
      <c r="AX197" s="666" t="str">
        <f>IF(LEFT(AE197,3)="日本特",IF(LEFT(C197)="特",VLOOKUP(C197,'本件、証拠文献テーマコード'!G$2:I$376,3,FALSE),VLOOKUP(C197,'本件、証拠文献テーマコード'!B$2:I$376,8,FALSE)),"")</f>
        <v/>
      </c>
      <c r="AY197" s="666" t="str">
        <f>IF(LEFT(AE197,3)="日本特",IF(OR(MID(R197,2,1)="開",MID(R197,2,1)="表",MID(R197,2,1)="登"),VLOOKUP(R197,'本件、証拠文献テーマコード'!C$2:I$379,7,FALSE),VLOOKUP(R197,'本件、証拠文献テーマコード'!G$2:I$379,3,FALSE)),"")</f>
        <v/>
      </c>
      <c r="AZ197" s="54"/>
    </row>
    <row r="198" spans="1:52" ht="54" x14ac:dyDescent="0.15">
      <c r="A198" s="322" t="s">
        <v>22690</v>
      </c>
      <c r="B198" s="586" t="str">
        <f ca="1">IF(A198="",B197,INDIRECT("審判データ!"&amp;ADDRESS(MATCH(A198,審判データ!$HC$1:$HC$379,0),20))&amp;" / "&amp;INDIRECT("審判データ!"&amp;ADDRESS(MATCH(A198,審判データ!$HC$1:$HC$379,0),21)))</f>
        <v>2012 / 29-2</v>
      </c>
      <c r="C198" s="695">
        <v>4021925</v>
      </c>
      <c r="D198" s="325" t="s">
        <v>2449</v>
      </c>
      <c r="E198" s="163" t="str">
        <f ca="1">INDIRECT("審判データ!"&amp;ADDRESS(MATCH(C198,審判データ!$AH$1:$AH$379,0),55))</f>
        <v>日本写真印刷株式会社</v>
      </c>
      <c r="F198" s="43" t="str">
        <f ca="1">INDIRECT("審判データ!"&amp;ADDRESS(MATCH(C198,審判データ!$AH$1:$AH$379,0),56))</f>
        <v>楠田　康次;橋本　孝夫;清水　潤;山田　真也</v>
      </c>
      <c r="G198" s="43" t="str">
        <f ca="1">INDIRECT("審判データ!"&amp;ADDRESS(MATCH(C198,審判データ!$AH$1:$AH$379,0),72))</f>
        <v>CN01930598A;CN100452113C;EP1717781A;WO05/081210;特許04021925;特開2007-279756;特許04121540;特開2007-323092;特許04279890;KR20060135752A;KR101145009B;MY00144379A;US2008218951;WO2005081210A</v>
      </c>
      <c r="H198" s="43" t="str">
        <f ca="1">INDIRECT("審判データ!"&amp;ADDRESS(MATCH(C198,審判データ!$AH$1:$AH$379,0),41))</f>
        <v>G09F  9/00</v>
      </c>
      <c r="I198" s="43" t="str">
        <f ca="1">INDIRECT("審判データ!"&amp;ADDRESS(MATCH(C198,審判データ!$AH$1:$AH$379,0),49))</f>
        <v>G09F   9/00@AFI(JP);G06F   1/16@ALI(EP);H04M   1/02@ALI(EP)</v>
      </c>
      <c r="J198" s="43" t="str">
        <f ca="1">INDIRECT("審判データ!"&amp;ADDRESS(MATCH(C198,審判データ!$AH$1:$AH$379,0),51))</f>
        <v>G09F  9/00    313;G09F  9/00    302</v>
      </c>
      <c r="K198" s="43" t="str">
        <f ca="1">INDIRECT("審判データ!"&amp;ADDRESS(MATCH(C198,審判データ!$AH$1:$AH$379,0),53))</f>
        <v>5G435 AA07;5G435 AA09;5G435 AA17;5G435 BB05;5G435 BB12;5G435 GG11;5G435 GG42;5G435 HH03;5G435 KK07;5G435 LL07</v>
      </c>
      <c r="L198" s="587" t="s">
        <v>22691</v>
      </c>
      <c r="M198" s="588" t="s">
        <v>22324</v>
      </c>
      <c r="N198" s="705" t="s">
        <v>22692</v>
      </c>
      <c r="O198" s="664">
        <v>0</v>
      </c>
      <c r="P198" s="603" t="s">
        <v>118</v>
      </c>
      <c r="Q198" s="703" t="s">
        <v>118</v>
      </c>
      <c r="R198" s="588" t="s">
        <v>22693</v>
      </c>
      <c r="S198" s="591" t="str">
        <f>IF(OR(LEFT(R198)="特",LEFT(R198)="実"),VLOOKUP(R198,'証拠（JP特許）'!$B$2:$D$299,2,FALSE),IF(AND(OR(LEFT(R198,2)="US",LEFT(R198,2)="WO",LEFT(R198,2)="GB",LEFT(R198,2)="EP",LEFT(R198,2)="DE"),OR(MID(R198,3,1)="1",MID(R198,3,1)="2",MID(R198,3,1)="3",MID(R198,3,1)="4",MID(R198,3,1)="5",MID(R198,3,1)="6",MID(R198,3,1)="7",MID(R198,3,1)="8",MID(R198,3,1)="9",MID(R198,3,1)="0")),VLOOKUP(R198,'証拠（WW特許）'!$B$2:$C$90,2,FALSE),"_"))</f>
        <v>特願2000-268597</v>
      </c>
      <c r="T198" s="588" t="str">
        <f>IF(OR(LEFT(R198)="特",LEFT(R198)="実"),VLOOKUP(R198,'証拠（JP特許）'!$B$2:$E$299,4,FALSE),"_")</f>
        <v>_</v>
      </c>
      <c r="U198" s="588" t="s">
        <v>94</v>
      </c>
      <c r="V198" s="591" t="s">
        <v>25</v>
      </c>
      <c r="W198" s="608" t="str">
        <f t="shared" si="13"/>
        <v>JP2001290005A</v>
      </c>
      <c r="X198" s="604"/>
      <c r="Y198" s="604" t="str">
        <f t="shared" si="14"/>
        <v/>
      </c>
      <c r="Z198" s="91" t="str">
        <f ca="1">IF(OR(LEFT(R198)="特",LEFT(R198)="実",AND(OR(LEFT(R198,2)="US",LEFT(R198,2)="WO",LEFT(R198,2)="GB",LEFT(R198,2)="EP",LEFT(R198,2)="DE"),OR(MID(R198,3,1)="1",MID(R198,3,1)="2",MID(R198,3,1)="3",MID(R198,3,1)="4",MID(R198,3,1)="5",MID(R198,3,1)="6",MID(R198,3,1)="7",MID(R198,3,1)="8",MID(R198,3,1)="9",MID(R198,3,1)="0",))),IF(COUNTIF(INDIRECT("拒絶理由・拒絶査定・異議申立!"&amp;ADDRESS(MATCH(C198,拒絶理由・拒絶査定・異議申立!B$1:B$1000,0),3)&amp;":"&amp;ADDRESS(MATCH(C198,拒絶理由・拒絶査定・異議申立!B$1:B$1000,0),50)),R198)+COUNTIF(INDIRECT("拒絶理由・拒絶査定・異議申立!"&amp;ADDRESS(MATCH(C198,拒絶理由・拒絶査定・異議申立!B$1:B$1000,0),3)&amp;":"&amp;ADDRESS(MATCH(C198,拒絶理由・拒絶査定・異議申立!B$1:B$1000,0),50)),T198)&gt;0,"Yes","No"),"")</f>
        <v>No</v>
      </c>
      <c r="AA198" s="92" t="str">
        <f ca="1">IF(OR(LEFT(R198)="特",LEFT(R198)="実",AND(OR(LEFT(R198,2)="US",LEFT(R198,2)="WO",LEFT(R198,2)="GB",LEFT(R198,2)="EP",LEFT(R198,2)="DE"),OR(MID(R198,3,1)="1",MID(R198,3,1)="2",MID(R198,3,1)="3",MID(R198,3,1)="4",MID(R198,3,1)="5",MID(R198,3,1)="6",MID(R198,3,1)="7",MID(R198,3,1)="8",MID(R198,3,1)="9",MID(R198,3,1)="0",))),IF(COUNTIF(INDIRECT("先行技術調査・登録査定!"&amp;ADDRESS(MATCH(C198,先行技術調査・登録査定!B$1:B$1000,0),3)&amp;":"&amp;ADDRESS(MATCH(C198,先行技術調査・登録査定!B$1:B$1000,0),49)),R198)+COUNTIF(INDIRECT("先行技術調査・登録査定!"&amp;ADDRESS(MATCH(C198,先行技術調査・登録査定!B$1:B$1000,0),3)&amp;":"&amp;ADDRESS(MATCH(C198,先行技術調査・登録査定!B$1:B$1000,0),49)),T198)&gt;0,"Yes","No"),"")</f>
        <v>Yes</v>
      </c>
      <c r="AB198" s="169" t="str">
        <f t="shared" ca="1" si="15"/>
        <v>No</v>
      </c>
      <c r="AC198" s="94" t="str">
        <f>IF(OR(LEFT(R198)="特",LEFT(R198)="実",AND(OR(LEFT(R198,2)="US",LEFT(R198,2)="WO",LEFT(R198,2)="GB",LEFT(R198,2)="EP",LEFT(R198,2)="DE"),OR(MID(R198,3,1)="1",MID(R198,3,1)="2",MID(R198,3,1)="3",MID(R198,3,1)="4",MID(R198,3,1)="5",MID(R198,3,1)="6",MID(R198,3,1)="7",MID(R198,3,1)="8",MID(R198,3,1)="9",MID(R198,3,1)="0",))),"",VLOOKUP($C198,非特許文献リスト!$A$2:$C$196,2,FALSE))</f>
        <v/>
      </c>
      <c r="AD198" s="95" t="str">
        <f>IF(OR(LEFT(R198)="特",LEFT(R198)="実",AND(OR(LEFT(R198,2)="US",LEFT(R198,2)="WO",LEFT(R198,2)="GB",LEFT(R198,2)="EP",LEFT(R198,2)="DE"),OR(MID(R198,3,1)="1",MID(R198,3,1)="2",MID(R198,3,1)="3",MID(R198,3,1)="4",MID(R198,3,1)="5",MID(R198,3,1)="6",MID(R198,3,1)="7",MID(R198,3,1)="8",MID(R198,3,1)="9",MID(R198,3,1)="0",))),"",VLOOKUP($C198,非特許文献リスト!$A$2:$C$196,3,FALSE))</f>
        <v/>
      </c>
      <c r="AE198" s="175" t="str">
        <f t="shared" si="12"/>
        <v>日本特許文献</v>
      </c>
      <c r="AF198" s="176" t="str">
        <f>IF(OR(LEFT(R198)="特",LEFT(R198)="実"),VLOOKUP(R198,'証拠（JP特許）'!$B$2:$AB$299,10,FALSE),IF(AND(OR(LEFT(R198,2)="US",LEFT(R198,2)="WO",LEFT(R198,2)="GB",LEFT(R198,2)="EP",LEFT(R198,2)="DE"),OR(MID(R198,3,1)="1",MID(R198,3,1)="2",MID(R198,3,1)="3",MID(R198,3,1)="4",MID(R198,3,1)="5",MID(R198,3,1)="6",MID(R198,3,1)="7",MID(R198,3,1)="8",MID(R198,3,1)="9",MID(R198,3,1)="0",)),VLOOKUP(R198,'証拠（WW特許）'!$B$2:$M$90,8,FALSE),""))</f>
        <v>セイコーエプソン株式会社</v>
      </c>
      <c r="AG198" s="176" t="str">
        <f>IF(OR(LEFT(R198)="特",LEFT(R198)="実"),VLOOKUP(R198,'証拠（JP特許）'!$B$2:$AB$299,26,FALSE),IF(AND(OR(LEFT(R198,2)="US",LEFT(R198,2)="WO",LEFT(R198,2)="GB",LEFT(R198,2)="EP",LEFT(R198,2)="DE"),OR(MID(R198,3,1)="1",MID(R198,3,1)="2",MID(R198,3,1)="3",MID(R198,3,1)="4",MID(R198,3,1)="5",MID(R198,3,1)="6",MID(R198,3,1)="7",MID(R198,3,1)="8",MID(R198,3,1)="9",MID(R198,3,1)="0",)),VLOOKUP(R198,'証拠（WW特許）'!$B$2:$M$90,12,FALSE),""))</f>
        <v>矢野　邦彦</v>
      </c>
      <c r="AH198" s="58" t="str">
        <f>IF(OR(LEFT(R198)="特",LEFT(R198)="実"),VLOOKUP(R198,'証拠（JP特許）'!$B$2:$X$299,20,FALSE),IF(AND(OR(LEFT(R198,2)="US",LEFT(R198,2)="WO",LEFT(R198,2)="GB",LEFT(R198,2)="EP",LEFT(R198,2)="DE"),OR(MID(R198,3,1)="1",MID(R198,3,1)="2",MID(R198,3,1)="3",MID(R198,3,1)="4",MID(R198,3,1)="5",MID(R198,3,1)="6",MID(R198,3,1)="7",MID(R198,3,1)="8",MID(R198,3,1)="9",MID(R198,3,1)="0",)),VLOOKUP(R198,'証拠（WW特許）'!$B$2:$U$90,20,FALSE),""))</f>
        <v>G02B   5/02    (2006.01),G02F   1/1335  (2006.01),G02B   1/11    (2006.01),G02B   1/10    (2006.01),G09F   9/00    (2006.01)</v>
      </c>
      <c r="AI198" s="58" t="str">
        <f>IF(OR(LEFT(R198)="特",LEFT(R198)="実"),VLOOKUP(R198,'証拠（JP特許）'!$B$2:$X$299,21,FALSE),"")</f>
        <v xml:space="preserve">G02B  5/02      B,G02F  1/1335     ,G02B  1/10      A,G02B  1/10      Z,G09F  9/00   313 </v>
      </c>
      <c r="AJ198" s="58" t="str">
        <f>IF(OR(LEFT(R198)="特",LEFT(R198)="実"),VLOOKUP(R198,'証拠（JP特許）'!$B$2:$X$299,22,FALSE),"")</f>
        <v>2H042BA02,2H042BA20,2H091FA37X,2H091FB02,2H091FB04,2H091FC12,2H091FC25,2H091GA16,2H091LA02,2H091LA03,2K009AA04,2K009AA05,2K009AA07,2K009AA15,2K009BB14,2K009BB24,2K009CC03,2K009CC09,2K009CC14,2K009CC26,2K009CC42,2K009DD03,2K009DD06,2K009DD07,2K009DD17,2K009EE02,5G435AA01,5G435BB12,5G435FF00,5G435GG00,5G435HH05,5G435KK07,5G435LL07,2H191FA40X,2H191FB02,2H191FB04,2H191FC13,2H191FC35,2H191GA22,2H191LA02,2H191LA03</v>
      </c>
      <c r="AK198" s="59" t="str">
        <f>IF(OR(LEFT(R198)="特",LEFT(R198)="実"),VLOOKUP(R198,'証拠（JP特許）'!$B$2:$X$299,17,FALSE),IF(AND(OR(LEFT(R198,2)="US",LEFT(R198,2)="WO",LEFT(R198,2)="GB",LEFT(R198,2)="EP",LEFT(R198,2)="DE"),OR(MID(R198,3,1)="1",MID(R198,3,1)="2",MID(R198,3,1)="3",MID(R198,3,1)="4",MID(R198,3,1)="5",MID(R198,3,1)="6",MID(R198,3,1)="7",MID(R198,3,1)="8",MID(R198,3,1)="9",MID(R198,3,1)="0",)),VLOOKUP(R198,'証拠（WW特許）'!$B$2:$U$90,16,FALSE),""))</f>
        <v>2001.10.19</v>
      </c>
      <c r="AL198" s="58"/>
      <c r="AM198" s="58" t="s">
        <v>95</v>
      </c>
      <c r="AN198" s="58" t="s">
        <v>95</v>
      </c>
      <c r="AO198" s="58" t="str">
        <f ca="1">IF(OR(LEFT(R198)="特",LEFT(R198)="実",AND(OR(LEFT(R198,2)="US",LEFT(R198,2)="WO",LEFT(R198,2)="GB",LEFT(R198,2)="EP",LEFT(R198,2)="DE"),OR(MID(R198,3,1)="1",MID(R198,3,1)="2",MID(R198,3,1)="3",MID(R198,3,1)="4",MID(R198,3,1)="5",MID(R198,3,1)="6",MID(R198,3,1)="7",MID(R198,3,1)="8",MID(R198,3,1)="9",MID(R198,3,1)="0"))),IF(COUNTIF(INDIRECT("発明者引用!"&amp;ADDRESS(MATCH(C198,発明者引用!B$1:B$196,0),4)&amp;":"&amp;ADDRESS(MATCH(C198,発明者引用!B$1:B$196,0),17)),R198)+COUNTIF(INDIRECT("発明者引用!"&amp;ADDRESS(MATCH(C198,発明者引用!B$1:B$196,0),4)&amp;":"&amp;ADDRESS(MATCH(C198,発明者引用!B$1:B$196,0),17)),#REF!)+COUNTIF(INDIRECT("発明者引用!"&amp;ADDRESS(MATCH(C198,発明者引用!B$1:B$196,0),4)&amp;":"&amp;ADDRESS(MATCH(C198,発明者引用!B$1:B$196,0),17)),T198)&gt;0,"Yes","No"),"")</f>
        <v>No</v>
      </c>
      <c r="AP198" s="58" t="str">
        <f ca="1">IF(OR(LEFT(R198)="特",LEFT(R198)="実",AND(OR(LEFT(R198,2)="US",LEFT(R198,2)="WO",LEFT(R198,2)="GB",LEFT(R198,2)="EP",LEFT(R198,2)="DE"),OR(MID(R198,3,1)="1",MID(R198,3,1)="2",MID(R198,3,1)="3",MID(R198,3,1)="4",MID(R198,3,1)="5",MID(R198,3,1)="6",MID(R198,3,1)="7",MID(R198,3,1)="8",MID(R198,3,1)="9",MID(R198,3,1)="0"))),IF(VLOOKUP(C198,ファミリ引用特許WO!$A$2:$B$241,2,FALSE)+VLOOKUP(C198,ファミリ引用文献WO!$A$2:$C$241,3,FALSE)=0,"ISR無し",IF(COUNTIF(INDIRECT("ファミリ引用特許WO!"&amp;ADDRESS(MATCH(C198,ファミリ引用特許WO!$A$2:$A$241,0),1)&amp;":"&amp;ADDRESS(MATCH(C198,ファミリ引用特許WO!$A$2:$A$241,0),19)),R198)+COUNTIF(INDIRECT("ファミリ引用特許WO!"&amp;ADDRESS(MATCH(C198,ファミリ引用特許WO!$A$2:$A$241,0),1)&amp;":"&amp;ADDRESS(MATCH(C198,ファミリ引用特許WO!$A$2:$A$241,0),19)),S198)+COUNTIF(INDIRECT("ファミリ引用特許WO!"&amp;ADDRESS(MATCH(C198,ファミリ引用特許WO!$A$2:$A$241,0),1)&amp;":"&amp;ADDRESS(MATCH(C198,ファミリ引用特許WO!$A$2:$A$241,0),19)),T198)+COUNTIF(INDIRECT("ファミリ引用特許WO!"&amp;ADDRESS(MATCH(C198,ファミリ引用特許WO!$A$2:$A$241,0),1)&amp;":"&amp;ADDRESS(MATCH(C198,ファミリ引用特許WO!$A$2:$A$241,0),19)),W198)+COUNTIF(INDIRECT("ファミリ引用特許WO!"&amp;ADDRESS(MATCH(C198,ファミリ引用特許WO!$A$2:$A$241,0),1)&amp;":"&amp;ADDRESS(MATCH(C198,ファミリ引用特許WO!$A$2:$A$241,0),19)),Y198)&gt;0,"Yes","No")),"")</f>
        <v>ISR無し</v>
      </c>
      <c r="AQ198" s="55" t="str">
        <f ca="1">IF(OR(LEFT(R198)="特",LEFT(R198)="実",AND(OR(LEFT(R198,2)="US",LEFT(R198,2)="WO",LEFT(R198,2)="GB",LEFT(R198,2)="EP",LEFT(R198,2)="DE"),OR(MID(R198,3,1)="1",MID(R198,3,1)="2",MID(R198,3,1)="3",MID(R198,3,1)="4",MID(R198,3,1)="5",MID(R198,3,1)="6",MID(R198,3,1)="7",MID(R198,3,1)="8",MID(R198,3,1)="9",MID(R198,3,1)="0"))),IF(VLOOKUP(C198,'ファミリ引用特許表記修正（ex.A2→A）'!$A$2:$B$241,2,FALSE)=0,"family無し",IF(COUNTIF(INDIRECT("'ファミリ引用特許表記修正（ex.A2→A）'!"&amp;ADDRESS(MATCH(C198,'ファミリ引用特許表記修正（ex.A2→A）'!$A$2:$A$241,0),1)&amp;":"&amp;ADDRESS(MATCH(C198,'ファミリ引用特許表記修正（ex.A2→A）'!$A$2:$A$241,0),171)),R198)+COUNTIF(INDIRECT("'ファミリ引用特許表記修正（ex.A2→A）'!"&amp;ADDRESS(MATCH(C198,'ファミリ引用特許表記修正（ex.A2→A）'!$A$2:$A$241,0),1)&amp;":"&amp;ADDRESS(MATCH(C198,'ファミリ引用特許表記修正（ex.A2→A）'!$A$2:$A$241,0),171)),S198)+COUNTIF(INDIRECT("'ファミリ引用特許表記修正（ex.A2→A）'!"&amp;ADDRESS(MATCH(C198,'ファミリ引用特許表記修正（ex.A2→A）'!$A$2:$A$241,0),1)&amp;":"&amp;ADDRESS(MATCH(C198,'ファミリ引用特許表記修正（ex.A2→A）'!$A$2:$A$241,0),171)),T198)+COUNTIF(INDIRECT("'ファミリ引用特許表記修正（ex.A2→A）'!"&amp;ADDRESS(MATCH(C198,'ファミリ引用特許表記修正（ex.A2→A）'!$A$2:$A$241,0),1)&amp;":"&amp;ADDRESS(MATCH(C198,'ファミリ引用特許表記修正（ex.A2→A）'!$A$2:$A$241,0),171)),W198)+COUNTIF(INDIRECT("'ファミリ引用特許表記修正（ex.A2→A）'!"&amp;ADDRESS(MATCH(C198,'ファミリ引用特許表記修正（ex.A2→A）'!$A$2:$A$241,0),1)&amp;":"&amp;ADDRESS(MATCH(C198,'ファミリ引用特許表記修正（ex.A2→A）'!$A$2:$A$241,0),171)),Y198)&gt;0,"Yes","No")),"")</f>
        <v>family無し</v>
      </c>
      <c r="AR198" s="58" t="str">
        <f>IF(OR(LEFT(R198)="特",LEFT(R198)="実",AND(OR(LEFT(R198,2)="US",LEFT(R198,2)="WO",LEFT(R198,2)="GB",LEFT(R198,2)="EP",LEFT(R198,2)="DE"),OR(MID(R198,3,1)="1",MID(R198,3,1)="2",MID(R198,3,1)="3",MID(R198,3,1)="4",MID(R198,3,1)="5",MID(R198,3,1)="6",MID(R198,3,1)="7",MID(R198,3,1)="8",MID(R198,3,1)="9",MID(R198,3,1)="0",))),"",VLOOKUP($C198,ファミリ発明者引用文献!A$3:B$235,2,FALSE))</f>
        <v/>
      </c>
      <c r="AS198" s="55" t="str">
        <f>VLOOKUP(C198,ファミリ引用文献WO!A$2:B$241,2,FALSE)</f>
        <v/>
      </c>
      <c r="AT198" s="58" t="str">
        <f>VLOOKUP(C198,ファミリ引用文献!A$3:B$242,2,FALSE)</f>
        <v/>
      </c>
      <c r="AU198" s="58" t="str">
        <f>VLOOKUP(C198,審判データ!AH$2:BT$379,39,FALSE)</f>
        <v>CN01930598A;CN100452113C;EP1717781A;WO05/081210;特許04021925;特開2007-279756;特許04121540;特開2007-323092;特許04279890;KR20060135752A;KR101145009B;MY00144379A;US2008218951;WO2005081210A</v>
      </c>
      <c r="AV198" s="62" t="str">
        <f ca="1">IF(INDIRECT("審判データ!"&amp;ADDRESS(MATCH(C198,審判データ!$AH$1:$AH$379,0),32))="早期審査の対象とする","早期審査","")</f>
        <v>早期審査</v>
      </c>
      <c r="AW198" s="665" t="str">
        <f t="shared" si="16"/>
        <v>不一致</v>
      </c>
      <c r="AX198" s="666" t="str">
        <f>IF(LEFT(AE198,3)="日本特",IF(LEFT(C198)="特",VLOOKUP(C198,'本件、証拠文献テーマコード'!G$2:I$376,3,FALSE),VLOOKUP(C198,'本件、証拠文献テーマコード'!B$2:I$376,8,FALSE)),"")</f>
        <v>5G435</v>
      </c>
      <c r="AY198" s="666" t="str">
        <f>IF(LEFT(AE198,3)="日本特",IF(OR(MID(R198,2,1)="開",MID(R198,2,1)="表",MID(R198,2,1)="登"),VLOOKUP(R198,'本件、証拠文献テーマコード'!C$2:I$379,7,FALSE),VLOOKUP(R198,'本件、証拠文献テーマコード'!G$2:I$379,3,FALSE)),"")</f>
        <v>2H042,2H091,2K009,5G435,2H191</v>
      </c>
      <c r="AZ198" s="54"/>
    </row>
    <row r="199" spans="1:52" ht="94.5" x14ac:dyDescent="0.15">
      <c r="A199" s="322" t="s">
        <v>22694</v>
      </c>
      <c r="B199" s="586" t="str">
        <f ca="1">IF(A199="",B198,INDIRECT("審判データ!"&amp;ADDRESS(MATCH(A199,審判データ!$HC$1:$HC$379,0),20))&amp;" / "&amp;INDIRECT("審判データ!"&amp;ADDRESS(MATCH(A199,審判データ!$HC$1:$HC$379,0),21)))</f>
        <v>2012 / 29-2</v>
      </c>
      <c r="C199" s="695">
        <v>4455599</v>
      </c>
      <c r="D199" s="325" t="s">
        <v>2472</v>
      </c>
      <c r="E199" s="163" t="str">
        <f ca="1">INDIRECT("審判データ!"&amp;ADDRESS(MATCH(C199,審判データ!$AH$1:$AH$379,0),55))</f>
        <v>株式会社マルテー大塚</v>
      </c>
      <c r="F199" s="43" t="str">
        <f ca="1">INDIRECT("審判データ!"&amp;ADDRESS(MATCH(C199,審判データ!$AH$1:$AH$379,0),56))</f>
        <v>法木　達成</v>
      </c>
      <c r="G199" s="43" t="str">
        <f ca="1">INDIRECT("審判データ!"&amp;ADDRESS(MATCH(C199,審判データ!$AH$1:$AH$379,0),72))</f>
        <v>CA02582293A;CN101065036A;DE112005002434T;WO06/038408;特許04455599;MX2007003814A;US2007192977;WO2006038408A</v>
      </c>
      <c r="H199" s="43" t="str">
        <f ca="1">INDIRECT("審判データ!"&amp;ADDRESS(MATCH(C199,審判データ!$AH$1:$AH$379,0),41))</f>
        <v>A46D  1/00</v>
      </c>
      <c r="I199" s="43" t="str">
        <f ca="1">INDIRECT("審判データ!"&amp;ADDRESS(MATCH(C199,審判データ!$AH$1:$AH$379,0),49))</f>
        <v>A46D   1/00@AFI(JP)</v>
      </c>
      <c r="J199" s="43" t="str">
        <f ca="1">INDIRECT("審判データ!"&amp;ADDRESS(MATCH(C199,審判データ!$AH$1:$AH$379,0),51))</f>
        <v>A46D  1/00    101</v>
      </c>
      <c r="K199" s="43" t="str">
        <f ca="1">INDIRECT("審判データ!"&amp;ADDRESS(MATCH(C199,審判データ!$AH$1:$AH$379,0),53))</f>
        <v>3B202 AA32;3B202 AB15;3B202 EA01;3B202 EA06;3B202 EB08</v>
      </c>
      <c r="L199" s="587" t="s">
        <v>3198</v>
      </c>
      <c r="M199" s="588">
        <v>0</v>
      </c>
      <c r="N199" s="705" t="s">
        <v>22695</v>
      </c>
      <c r="O199" s="664">
        <v>0</v>
      </c>
      <c r="P199" s="603">
        <v>0</v>
      </c>
      <c r="Q199" s="703">
        <v>0</v>
      </c>
      <c r="R199" s="588">
        <v>0</v>
      </c>
      <c r="S199" s="591" t="str">
        <f>IF(OR(LEFT(R199)="特",LEFT(R199)="実"),VLOOKUP(R199,'証拠（JP特許）'!$B$2:$D$299,2,FALSE),IF(AND(OR(LEFT(R199,2)="US",LEFT(R199,2)="WO",LEFT(R199,2)="GB",LEFT(R199,2)="EP",LEFT(R199,2)="DE"),OR(MID(R199,3,1)="1",MID(R199,3,1)="2",MID(R199,3,1)="3",MID(R199,3,1)="4",MID(R199,3,1)="5",MID(R199,3,1)="6",MID(R199,3,1)="7",MID(R199,3,1)="8",MID(R199,3,1)="9",MID(R199,3,1)="0")),VLOOKUP(R199,'証拠（WW特許）'!$B$2:$C$90,2,FALSE),"_"))</f>
        <v>_</v>
      </c>
      <c r="T199" s="588" t="str">
        <f>IF(OR(LEFT(R199)="特",LEFT(R199)="実"),VLOOKUP(R199,'証拠（JP特許）'!$B$2:$E$299,4,FALSE),"_")</f>
        <v>_</v>
      </c>
      <c r="U199" s="588" t="s">
        <v>94</v>
      </c>
      <c r="V199" s="591" t="s">
        <v>94</v>
      </c>
      <c r="W199" s="608" t="str">
        <f t="shared" si="13"/>
        <v/>
      </c>
      <c r="X199" s="604"/>
      <c r="Y199" s="604" t="str">
        <f t="shared" si="14"/>
        <v/>
      </c>
      <c r="Z199" s="91" t="str">
        <f ca="1">IF(OR(LEFT(R199)="特",LEFT(R199)="実",AND(OR(LEFT(R199,2)="US",LEFT(R199,2)="WO",LEFT(R199,2)="GB",LEFT(R199,2)="EP",LEFT(R199,2)="DE"),OR(MID(R199,3,1)="1",MID(R199,3,1)="2",MID(R199,3,1)="3",MID(R199,3,1)="4",MID(R199,3,1)="5",MID(R199,3,1)="6",MID(R199,3,1)="7",MID(R199,3,1)="8",MID(R199,3,1)="9",MID(R199,3,1)="0",))),IF(COUNTIF(INDIRECT("拒絶理由・拒絶査定・異議申立!"&amp;ADDRESS(MATCH(C199,拒絶理由・拒絶査定・異議申立!B$1:B$1000,0),3)&amp;":"&amp;ADDRESS(MATCH(C199,拒絶理由・拒絶査定・異議申立!B$1:B$1000,0),50)),R199)+COUNTIF(INDIRECT("拒絶理由・拒絶査定・異議申立!"&amp;ADDRESS(MATCH(C199,拒絶理由・拒絶査定・異議申立!B$1:B$1000,0),3)&amp;":"&amp;ADDRESS(MATCH(C199,拒絶理由・拒絶査定・異議申立!B$1:B$1000,0),50)),T199)&gt;0,"Yes","No"),"")</f>
        <v/>
      </c>
      <c r="AA199" s="92" t="str">
        <f ca="1">IF(OR(LEFT(R199)="特",LEFT(R199)="実",AND(OR(LEFT(R199,2)="US",LEFT(R199,2)="WO",LEFT(R199,2)="GB",LEFT(R199,2)="EP",LEFT(R199,2)="DE"),OR(MID(R199,3,1)="1",MID(R199,3,1)="2",MID(R199,3,1)="3",MID(R199,3,1)="4",MID(R199,3,1)="5",MID(R199,3,1)="6",MID(R199,3,1)="7",MID(R199,3,1)="8",MID(R199,3,1)="9",MID(R199,3,1)="0",))),IF(COUNTIF(INDIRECT("先行技術調査・登録査定!"&amp;ADDRESS(MATCH(C199,先行技術調査・登録査定!B$1:B$1000,0),3)&amp;":"&amp;ADDRESS(MATCH(C199,先行技術調査・登録査定!B$1:B$1000,0),49)),R199)+COUNTIF(INDIRECT("先行技術調査・登録査定!"&amp;ADDRESS(MATCH(C199,先行技術調査・登録査定!B$1:B$1000,0),3)&amp;":"&amp;ADDRESS(MATCH(C199,先行技術調査・登録査定!B$1:B$1000,0),49)),T199)&gt;0,"Yes","No"),"")</f>
        <v/>
      </c>
      <c r="AB199" s="169" t="str">
        <f t="shared" ca="1" si="15"/>
        <v/>
      </c>
      <c r="AC199" s="94" t="str">
        <f>IF(OR(LEFT(R199)="特",LEFT(R199)="実",AND(OR(LEFT(R199,2)="US",LEFT(R199,2)="WO",LEFT(R199,2)="GB",LEFT(R199,2)="EP",LEFT(R199,2)="DE"),OR(MID(R199,3,1)="1",MID(R199,3,1)="2",MID(R199,3,1)="3",MID(R199,3,1)="4",MID(R199,3,1)="5",MID(R199,3,1)="6",MID(R199,3,1)="7",MID(R199,3,1)="8",MID(R199,3,1)="9",MID(R199,3,1)="0",))),"",VLOOKUP($C199,非特許文献リスト!$A$2:$C$196,2,FALSE))</f>
        <v/>
      </c>
      <c r="AD199" s="95" t="str">
        <f>IF(OR(LEFT(R199)="特",LEFT(R199)="実",AND(OR(LEFT(R199,2)="US",LEFT(R199,2)="WO",LEFT(R199,2)="GB",LEFT(R199,2)="EP",LEFT(R199,2)="DE"),OR(MID(R199,3,1)="1",MID(R199,3,1)="2",MID(R199,3,1)="3",MID(R199,3,1)="4",MID(R199,3,1)="5",MID(R199,3,1)="6",MID(R199,3,1)="7",MID(R199,3,1)="8",MID(R199,3,1)="9",MID(R199,3,1)="0",))),"",VLOOKUP($C199,非特許文献リスト!$A$2:$C$196,3,FALSE))</f>
        <v/>
      </c>
      <c r="AE199" s="175" t="str">
        <f t="shared" si="12"/>
        <v/>
      </c>
      <c r="AF199" s="176" t="str">
        <f>IF(OR(LEFT(R199)="特",LEFT(R199)="実"),VLOOKUP(R199,'証拠（JP特許）'!$B$2:$AB$299,10,FALSE),IF(AND(OR(LEFT(R199,2)="US",LEFT(R199,2)="WO",LEFT(R199,2)="GB",LEFT(R199,2)="EP",LEFT(R199,2)="DE"),OR(MID(R199,3,1)="1",MID(R199,3,1)="2",MID(R199,3,1)="3",MID(R199,3,1)="4",MID(R199,3,1)="5",MID(R199,3,1)="6",MID(R199,3,1)="7",MID(R199,3,1)="8",MID(R199,3,1)="9",MID(R199,3,1)="0",)),VLOOKUP(R199,'証拠（WW特許）'!$B$2:$M$90,8,FALSE),""))</f>
        <v/>
      </c>
      <c r="AG199" s="176" t="str">
        <f>IF(OR(LEFT(R199)="特",LEFT(R199)="実"),VLOOKUP(R199,'証拠（JP特許）'!$B$2:$AB$299,26,FALSE),IF(AND(OR(LEFT(R199,2)="US",LEFT(R199,2)="WO",LEFT(R199,2)="GB",LEFT(R199,2)="EP",LEFT(R199,2)="DE"),OR(MID(R199,3,1)="1",MID(R199,3,1)="2",MID(R199,3,1)="3",MID(R199,3,1)="4",MID(R199,3,1)="5",MID(R199,3,1)="6",MID(R199,3,1)="7",MID(R199,3,1)="8",MID(R199,3,1)="9",MID(R199,3,1)="0",)),VLOOKUP(R199,'証拠（WW特許）'!$B$2:$M$90,12,FALSE),""))</f>
        <v/>
      </c>
      <c r="AH199" s="58" t="str">
        <f>IF(OR(LEFT(R199)="特",LEFT(R199)="実"),VLOOKUP(R199,'証拠（JP特許）'!$B$2:$X$299,20,FALSE),IF(AND(OR(LEFT(R199,2)="US",LEFT(R199,2)="WO",LEFT(R199,2)="GB",LEFT(R199,2)="EP",LEFT(R199,2)="DE"),OR(MID(R199,3,1)="1",MID(R199,3,1)="2",MID(R199,3,1)="3",MID(R199,3,1)="4",MID(R199,3,1)="5",MID(R199,3,1)="6",MID(R199,3,1)="7",MID(R199,3,1)="8",MID(R199,3,1)="9",MID(R199,3,1)="0",)),VLOOKUP(R199,'証拠（WW特許）'!$B$2:$U$90,20,FALSE),""))</f>
        <v/>
      </c>
      <c r="AI199" s="58" t="str">
        <f>IF(OR(LEFT(R199)="特",LEFT(R199)="実"),VLOOKUP(R199,'証拠（JP特許）'!$B$2:$X$299,21,FALSE),"")</f>
        <v/>
      </c>
      <c r="AJ199" s="58" t="str">
        <f>IF(OR(LEFT(R199)="特",LEFT(R199)="実"),VLOOKUP(R199,'証拠（JP特許）'!$B$2:$X$299,22,FALSE),"")</f>
        <v/>
      </c>
      <c r="AK199" s="59" t="str">
        <f>IF(OR(LEFT(R199)="特",LEFT(R199)="実"),VLOOKUP(R199,'証拠（JP特許）'!$B$2:$X$299,17,FALSE),IF(AND(OR(LEFT(R199,2)="US",LEFT(R199,2)="WO",LEFT(R199,2)="GB",LEFT(R199,2)="EP",LEFT(R199,2)="DE"),OR(MID(R199,3,1)="1",MID(R199,3,1)="2",MID(R199,3,1)="3",MID(R199,3,1)="4",MID(R199,3,1)="5",MID(R199,3,1)="6",MID(R199,3,1)="7",MID(R199,3,1)="8",MID(R199,3,1)="9",MID(R199,3,1)="0",)),VLOOKUP(R199,'証拠（WW特許）'!$B$2:$U$90,16,FALSE),""))</f>
        <v/>
      </c>
      <c r="AL199" s="58"/>
      <c r="AM199" s="58"/>
      <c r="AN199" s="58"/>
      <c r="AO199" s="58" t="str">
        <f ca="1">IF(OR(LEFT(R199)="特",LEFT(R199)="実",AND(OR(LEFT(R199,2)="US",LEFT(R199,2)="WO",LEFT(R199,2)="GB",LEFT(R199,2)="EP",LEFT(R199,2)="DE"),OR(MID(R199,3,1)="1",MID(R199,3,1)="2",MID(R199,3,1)="3",MID(R199,3,1)="4",MID(R199,3,1)="5",MID(R199,3,1)="6",MID(R199,3,1)="7",MID(R199,3,1)="8",MID(R199,3,1)="9",MID(R199,3,1)="0"))),IF(COUNTIF(INDIRECT("発明者引用!"&amp;ADDRESS(MATCH(C199,発明者引用!B$1:B$196,0),4)&amp;":"&amp;ADDRESS(MATCH(C199,発明者引用!B$1:B$196,0),17)),R199)+COUNTIF(INDIRECT("発明者引用!"&amp;ADDRESS(MATCH(C199,発明者引用!B$1:B$196,0),4)&amp;":"&amp;ADDRESS(MATCH(C199,発明者引用!B$1:B$196,0),17)),#REF!)+COUNTIF(INDIRECT("発明者引用!"&amp;ADDRESS(MATCH(C199,発明者引用!B$1:B$196,0),4)&amp;":"&amp;ADDRESS(MATCH(C199,発明者引用!B$1:B$196,0),17)),T199)&gt;0,"Yes","No"),"")</f>
        <v/>
      </c>
      <c r="AP199" s="58" t="str">
        <f ca="1">IF(OR(LEFT(R199)="特",LEFT(R199)="実",AND(OR(LEFT(R199,2)="US",LEFT(R199,2)="WO",LEFT(R199,2)="GB",LEFT(R199,2)="EP",LEFT(R199,2)="DE"),OR(MID(R199,3,1)="1",MID(R199,3,1)="2",MID(R199,3,1)="3",MID(R199,3,1)="4",MID(R199,3,1)="5",MID(R199,3,1)="6",MID(R199,3,1)="7",MID(R199,3,1)="8",MID(R199,3,1)="9",MID(R199,3,1)="0"))),IF(VLOOKUP(C199,ファミリ引用特許WO!$A$2:$B$241,2,FALSE)+VLOOKUP(C199,ファミリ引用文献WO!$A$2:$C$241,3,FALSE)=0,"ISR無し",IF(COUNTIF(INDIRECT("ファミリ引用特許WO!"&amp;ADDRESS(MATCH(C199,ファミリ引用特許WO!$A$2:$A$241,0),1)&amp;":"&amp;ADDRESS(MATCH(C199,ファミリ引用特許WO!$A$2:$A$241,0),19)),R199)+COUNTIF(INDIRECT("ファミリ引用特許WO!"&amp;ADDRESS(MATCH(C199,ファミリ引用特許WO!$A$2:$A$241,0),1)&amp;":"&amp;ADDRESS(MATCH(C199,ファミリ引用特許WO!$A$2:$A$241,0),19)),S199)+COUNTIF(INDIRECT("ファミリ引用特許WO!"&amp;ADDRESS(MATCH(C199,ファミリ引用特許WO!$A$2:$A$241,0),1)&amp;":"&amp;ADDRESS(MATCH(C199,ファミリ引用特許WO!$A$2:$A$241,0),19)),T199)+COUNTIF(INDIRECT("ファミリ引用特許WO!"&amp;ADDRESS(MATCH(C199,ファミリ引用特許WO!$A$2:$A$241,0),1)&amp;":"&amp;ADDRESS(MATCH(C199,ファミリ引用特許WO!$A$2:$A$241,0),19)),W199)+COUNTIF(INDIRECT("ファミリ引用特許WO!"&amp;ADDRESS(MATCH(C199,ファミリ引用特許WO!$A$2:$A$241,0),1)&amp;":"&amp;ADDRESS(MATCH(C199,ファミリ引用特許WO!$A$2:$A$241,0),19)),Y199)&gt;0,"Yes","No")),"")</f>
        <v/>
      </c>
      <c r="AQ199" s="55" t="str">
        <f ca="1">IF(OR(LEFT(R199)="特",LEFT(R199)="実",AND(OR(LEFT(R199,2)="US",LEFT(R199,2)="WO",LEFT(R199,2)="GB",LEFT(R199,2)="EP",LEFT(R199,2)="DE"),OR(MID(R199,3,1)="1",MID(R199,3,1)="2",MID(R199,3,1)="3",MID(R199,3,1)="4",MID(R199,3,1)="5",MID(R199,3,1)="6",MID(R199,3,1)="7",MID(R199,3,1)="8",MID(R199,3,1)="9",MID(R199,3,1)="0"))),IF(VLOOKUP(C199,'ファミリ引用特許表記修正（ex.A2→A）'!$A$2:$B$241,2,FALSE)=0,"family無し",IF(COUNTIF(INDIRECT("'ファミリ引用特許表記修正（ex.A2→A）'!"&amp;ADDRESS(MATCH(C199,'ファミリ引用特許表記修正（ex.A2→A）'!$A$2:$A$241,0),1)&amp;":"&amp;ADDRESS(MATCH(C199,'ファミリ引用特許表記修正（ex.A2→A）'!$A$2:$A$241,0),171)),R199)+COUNTIF(INDIRECT("'ファミリ引用特許表記修正（ex.A2→A）'!"&amp;ADDRESS(MATCH(C199,'ファミリ引用特許表記修正（ex.A2→A）'!$A$2:$A$241,0),1)&amp;":"&amp;ADDRESS(MATCH(C199,'ファミリ引用特許表記修正（ex.A2→A）'!$A$2:$A$241,0),171)),S199)+COUNTIF(INDIRECT("'ファミリ引用特許表記修正（ex.A2→A）'!"&amp;ADDRESS(MATCH(C199,'ファミリ引用特許表記修正（ex.A2→A）'!$A$2:$A$241,0),1)&amp;":"&amp;ADDRESS(MATCH(C199,'ファミリ引用特許表記修正（ex.A2→A）'!$A$2:$A$241,0),171)),T199)+COUNTIF(INDIRECT("'ファミリ引用特許表記修正（ex.A2→A）'!"&amp;ADDRESS(MATCH(C199,'ファミリ引用特許表記修正（ex.A2→A）'!$A$2:$A$241,0),1)&amp;":"&amp;ADDRESS(MATCH(C199,'ファミリ引用特許表記修正（ex.A2→A）'!$A$2:$A$241,0),171)),W199)+COUNTIF(INDIRECT("'ファミリ引用特許表記修正（ex.A2→A）'!"&amp;ADDRESS(MATCH(C199,'ファミリ引用特許表記修正（ex.A2→A）'!$A$2:$A$241,0),1)&amp;":"&amp;ADDRESS(MATCH(C199,'ファミリ引用特許表記修正（ex.A2→A）'!$A$2:$A$241,0),171)),Y199)&gt;0,"Yes","No")),"")</f>
        <v/>
      </c>
      <c r="AR199" s="193" t="str">
        <f>IF(OR(LEFT(R199)="特",LEFT(R199)="実",AND(OR(LEFT(R199,2)="US",LEFT(R199,2)="WO",LEFT(R199,2)="GB",LEFT(R199,2)="EP",LEFT(R199,2)="DE"),OR(MID(R199,3,1)="1",MID(R199,3,1)="2",MID(R199,3,1)="3",MID(R199,3,1)="4",MID(R199,3,1)="5",MID(R199,3,1)="6",MID(R199,3,1)="7",MID(R199,3,1)="8",MID(R199,3,1)="9",MID(R199,3,1)="0",))),"",VLOOKUP($C199,ファミリ発明者引用文献!A$3:B$235,2,FALSE))</f>
        <v>,,</v>
      </c>
      <c r="AS199" s="55" t="str">
        <f>VLOOKUP(C199,ファミリ引用文献WO!A$2:B$241,2,FALSE)</f>
        <v/>
      </c>
      <c r="AT199" s="58" t="str">
        <f>VLOOKUP(C199,ファミリ引用文献!A$3:B$242,2,FALSE)</f>
        <v/>
      </c>
      <c r="AU199" s="58" t="str">
        <f>VLOOKUP(C199,審判データ!AH$2:BT$379,39,FALSE)</f>
        <v>CA02582293A;CN101065036A;DE112005002434T;WO06/038408;特許04455599;MX2007003814A;US2007192977;WO2006038408A</v>
      </c>
      <c r="AV199" s="62" t="str">
        <f ca="1">IF(INDIRECT("審判データ!"&amp;ADDRESS(MATCH(C199,審判データ!$AH$1:$AH$379,0),32))="早期審査の対象とする","早期審査","")</f>
        <v>早期審査</v>
      </c>
      <c r="AW199" s="665" t="str">
        <f t="shared" si="16"/>
        <v/>
      </c>
      <c r="AX199" s="666" t="str">
        <f>IF(LEFT(AE199,3)="日本特",IF(LEFT(C199)="特",VLOOKUP(C199,'本件、証拠文献テーマコード'!G$2:I$376,3,FALSE),VLOOKUP(C199,'本件、証拠文献テーマコード'!B$2:I$376,8,FALSE)),"")</f>
        <v/>
      </c>
      <c r="AY199" s="666" t="str">
        <f>IF(LEFT(AE199,3)="日本特",IF(OR(MID(R199,2,1)="開",MID(R199,2,1)="表",MID(R199,2,1)="登"),VLOOKUP(R199,'本件、証拠文献テーマコード'!C$2:I$379,7,FALSE),VLOOKUP(R199,'本件、証拠文献テーマコード'!G$2:I$379,3,FALSE)),"")</f>
        <v/>
      </c>
      <c r="AZ199" s="54"/>
    </row>
    <row r="200" spans="1:52" ht="27" x14ac:dyDescent="0.15">
      <c r="A200" s="848" t="s">
        <v>22696</v>
      </c>
      <c r="B200" s="586" t="str">
        <f ca="1">IF(A200="",B199,INDIRECT("審判データ!"&amp;ADDRESS(MATCH(A200,審判データ!$HC$1:$HC$379,0),20))&amp;" / "&amp;INDIRECT("審判データ!"&amp;ADDRESS(MATCH(A200,審判データ!$HC$1:$HC$379,0),21)))</f>
        <v>2012 / 29-2</v>
      </c>
      <c r="C200" s="695">
        <v>4455599</v>
      </c>
      <c r="D200" s="325" t="s">
        <v>2472</v>
      </c>
      <c r="E200" s="163" t="str">
        <f ca="1">INDIRECT("審判データ!"&amp;ADDRESS(MATCH(C200,審判データ!$AH$1:$AH$379,0),55))</f>
        <v>株式会社マルテー大塚</v>
      </c>
      <c r="F200" s="43" t="str">
        <f ca="1">INDIRECT("審判データ!"&amp;ADDRESS(MATCH(C200,審判データ!$AH$1:$AH$379,0),56))</f>
        <v>法木　達成</v>
      </c>
      <c r="G200" s="43" t="str">
        <f ca="1">INDIRECT("審判データ!"&amp;ADDRESS(MATCH(C200,審判データ!$AH$1:$AH$379,0),72))</f>
        <v>CA02582293A;CN101065036A;DE112005002434T;WO06/038408;特許04455599;MX2007003814A;US2007192977;WO2006038408A</v>
      </c>
      <c r="H200" s="43" t="str">
        <f ca="1">INDIRECT("審判データ!"&amp;ADDRESS(MATCH(C200,審判データ!$AH$1:$AH$379,0),41))</f>
        <v>A46D  1/00</v>
      </c>
      <c r="I200" s="43" t="str">
        <f ca="1">INDIRECT("審判データ!"&amp;ADDRESS(MATCH(C200,審判データ!$AH$1:$AH$379,0),49))</f>
        <v>A46D   1/00@AFI(JP)</v>
      </c>
      <c r="J200" s="43" t="str">
        <f ca="1">INDIRECT("審判データ!"&amp;ADDRESS(MATCH(C200,審判データ!$AH$1:$AH$379,0),51))</f>
        <v>A46D  1/00    101</v>
      </c>
      <c r="K200" s="43" t="str">
        <f ca="1">INDIRECT("審判データ!"&amp;ADDRESS(MATCH(C200,審判データ!$AH$1:$AH$379,0),53))</f>
        <v>3B202 AA32;3B202 AB15;3B202 EA01;3B202 EA06;3B202 EB08</v>
      </c>
      <c r="L200" s="961" t="s">
        <v>22697</v>
      </c>
      <c r="M200" s="963" t="s">
        <v>2378</v>
      </c>
      <c r="N200" s="965" t="s">
        <v>22698</v>
      </c>
      <c r="O200" s="967">
        <v>0</v>
      </c>
      <c r="P200" s="959" t="s">
        <v>2487</v>
      </c>
      <c r="Q200" s="703" t="s">
        <v>91</v>
      </c>
      <c r="R200" s="588" t="s">
        <v>2489</v>
      </c>
      <c r="S200" s="591" t="str">
        <f>IF(OR(LEFT(R200)="特",LEFT(R200)="実"),VLOOKUP(R200,'証拠（JP特許）'!$B$2:$D$299,2,FALSE),IF(AND(OR(LEFT(R200,2)="US",LEFT(R200,2)="WO",LEFT(R200,2)="GB",LEFT(R200,2)="EP",LEFT(R200,2)="DE"),OR(MID(R200,3,1)="1",MID(R200,3,1)="2",MID(R200,3,1)="3",MID(R200,3,1)="4",MID(R200,3,1)="5",MID(R200,3,1)="6",MID(R200,3,1)="7",MID(R200,3,1)="8",MID(R200,3,1)="9",MID(R200,3,1)="0")),VLOOKUP(R200,'証拠（WW特許）'!$B$2:$C$90,2,FALSE),"_"))</f>
        <v>US9900672W</v>
      </c>
      <c r="T200" s="588" t="str">
        <f>IF(OR(LEFT(R200)="特",LEFT(R200)="実"),VLOOKUP(R200,'証拠（JP特許）'!$B$2:$E$299,4,FALSE),"_")</f>
        <v>_</v>
      </c>
      <c r="U200" s="588" t="s">
        <v>94</v>
      </c>
      <c r="V200" s="591" t="s">
        <v>122</v>
      </c>
      <c r="W200" s="608" t="str">
        <f t="shared" si="13"/>
        <v/>
      </c>
      <c r="X200" s="604"/>
      <c r="Y200" s="604" t="str">
        <f t="shared" si="14"/>
        <v/>
      </c>
      <c r="Z200" s="91" t="str">
        <f ca="1">IF(OR(LEFT(R200)="特",LEFT(R200)="実",AND(OR(LEFT(R200,2)="US",LEFT(R200,2)="WO",LEFT(R200,2)="GB",LEFT(R200,2)="EP",LEFT(R200,2)="DE"),OR(MID(R200,3,1)="1",MID(R200,3,1)="2",MID(R200,3,1)="3",MID(R200,3,1)="4",MID(R200,3,1)="5",MID(R200,3,1)="6",MID(R200,3,1)="7",MID(R200,3,1)="8",MID(R200,3,1)="9",MID(R200,3,1)="0",))),IF(COUNTIF(INDIRECT("拒絶理由・拒絶査定・異議申立!"&amp;ADDRESS(MATCH(C200,拒絶理由・拒絶査定・異議申立!B$1:B$1000,0),3)&amp;":"&amp;ADDRESS(MATCH(C200,拒絶理由・拒絶査定・異議申立!B$1:B$1000,0),50)),R200)+COUNTIF(INDIRECT("拒絶理由・拒絶査定・異議申立!"&amp;ADDRESS(MATCH(C200,拒絶理由・拒絶査定・異議申立!B$1:B$1000,0),3)&amp;":"&amp;ADDRESS(MATCH(C200,拒絶理由・拒絶査定・異議申立!B$1:B$1000,0),50)),T200)&gt;0,"Yes","No"),"")</f>
        <v>No</v>
      </c>
      <c r="AA200" s="92" t="str">
        <f ca="1">IF(OR(LEFT(R200)="特",LEFT(R200)="実",AND(OR(LEFT(R200,2)="US",LEFT(R200,2)="WO",LEFT(R200,2)="GB",LEFT(R200,2)="EP",LEFT(R200,2)="DE"),OR(MID(R200,3,1)="1",MID(R200,3,1)="2",MID(R200,3,1)="3",MID(R200,3,1)="4",MID(R200,3,1)="5",MID(R200,3,1)="6",MID(R200,3,1)="7",MID(R200,3,1)="8",MID(R200,3,1)="9",MID(R200,3,1)="0",))),IF(COUNTIF(INDIRECT("先行技術調査・登録査定!"&amp;ADDRESS(MATCH(C200,先行技術調査・登録査定!B$1:B$1000,0),3)&amp;":"&amp;ADDRESS(MATCH(C200,先行技術調査・登録査定!B$1:B$1000,0),49)),R200)+COUNTIF(INDIRECT("先行技術調査・登録査定!"&amp;ADDRESS(MATCH(C200,先行技術調査・登録査定!B$1:B$1000,0),3)&amp;":"&amp;ADDRESS(MATCH(C200,先行技術調査・登録査定!B$1:B$1000,0),49)),T200)&gt;0,"Yes","No"),"")</f>
        <v>No</v>
      </c>
      <c r="AB200" s="169" t="str">
        <f t="shared" ca="1" si="15"/>
        <v>Yes</v>
      </c>
      <c r="AC200" s="94" t="str">
        <f>IF(OR(LEFT(R200)="特",LEFT(R200)="実",AND(OR(LEFT(R200,2)="US",LEFT(R200,2)="WO",LEFT(R200,2)="GB",LEFT(R200,2)="EP",LEFT(R200,2)="DE"),OR(MID(R200,3,1)="1",MID(R200,3,1)="2",MID(R200,3,1)="3",MID(R200,3,1)="4",MID(R200,3,1)="5",MID(R200,3,1)="6",MID(R200,3,1)="7",MID(R200,3,1)="8",MID(R200,3,1)="9",MID(R200,3,1)="0",))),"",VLOOKUP($C200,非特許文献リスト!$A$2:$C$196,2,FALSE))</f>
        <v/>
      </c>
      <c r="AD200" s="95" t="str">
        <f>IF(OR(LEFT(R200)="特",LEFT(R200)="実",AND(OR(LEFT(R200,2)="US",LEFT(R200,2)="WO",LEFT(R200,2)="GB",LEFT(R200,2)="EP",LEFT(R200,2)="DE"),OR(MID(R200,3,1)="1",MID(R200,3,1)="2",MID(R200,3,1)="3",MID(R200,3,1)="4",MID(R200,3,1)="5",MID(R200,3,1)="6",MID(R200,3,1)="7",MID(R200,3,1)="8",MID(R200,3,1)="9",MID(R200,3,1)="0",))),"",VLOOKUP($C200,非特許文献リスト!$A$2:$C$196,3,FALSE))</f>
        <v/>
      </c>
      <c r="AE200" s="175" t="str">
        <f t="shared" ref="AE200:AE263" si="17">IF(OR(LEFT(R200)="特",LEFT(R200)="実"),"日本特許文献",IF(AND(OR(LEFT(R200,2)="US",LEFT(R200,2)="WO",LEFT(R200,2)="GB",LEFT(R200,2)="EP",LEFT(R200,2)="DE"),OR(MID(R200,3,1)="1",MID(R200,3,1)="2",MID(R200,3,1)="3",MID(R200,3,1)="4",MID(R200,3,1)="5",MID(R200,3,1)="6",MID(R200,3,1)="7",MID(R200,3,1)="8",MID(R200,3,1)="9",MID(R200,3,1)="0",)),"外国特許文献",""))</f>
        <v>外国特許文献</v>
      </c>
      <c r="AF200" s="176" t="str">
        <f>IF(OR(LEFT(R200)="特",LEFT(R200)="実"),VLOOKUP(R200,'証拠（JP特許）'!$B$2:$AB$299,10,FALSE),IF(AND(OR(LEFT(R200,2)="US",LEFT(R200,2)="WO",LEFT(R200,2)="GB",LEFT(R200,2)="EP",LEFT(R200,2)="DE"),OR(MID(R200,3,1)="1",MID(R200,3,1)="2",MID(R200,3,1)="3",MID(R200,3,1)="4",MID(R200,3,1)="5",MID(R200,3,1)="6",MID(R200,3,1)="7",MID(R200,3,1)="8",MID(R200,3,1)="9",MID(R200,3,1)="0",)),VLOOKUP(R200,'証拠（WW特許）'!$B$2:$M$90,8,FALSE),""))</f>
        <v>THE SHERWIN-WILLIAMS COMPANY|BABKOWSKI, William, I.</v>
      </c>
      <c r="AG200" s="176" t="str">
        <f>IF(OR(LEFT(R200)="特",LEFT(R200)="実"),VLOOKUP(R200,'証拠（JP特許）'!$B$2:$AB$299,26,FALSE),IF(AND(OR(LEFT(R200,2)="US",LEFT(R200,2)="WO",LEFT(R200,2)="GB",LEFT(R200,2)="EP",LEFT(R200,2)="DE"),OR(MID(R200,3,1)="1",MID(R200,3,1)="2",MID(R200,3,1)="3",MID(R200,3,1)="4",MID(R200,3,1)="5",MID(R200,3,1)="6",MID(R200,3,1)="7",MID(R200,3,1)="8",MID(R200,3,1)="9",MID(R200,3,1)="0",)),VLOOKUP(R200,'証拠（WW特許）'!$B$2:$M$90,12,FALSE),""))</f>
        <v>BABKOWSKI, William, I.</v>
      </c>
      <c r="AH200" s="58" t="str">
        <f>IF(OR(LEFT(R200)="特",LEFT(R200)="実"),VLOOKUP(R200,'証拠（JP特許）'!$B$2:$X$299,20,FALSE),IF(AND(OR(LEFT(R200,2)="US",LEFT(R200,2)="WO",LEFT(R200,2)="GB",LEFT(R200,2)="EP",LEFT(R200,2)="DE"),OR(MID(R200,3,1)="1",MID(R200,3,1)="2",MID(R200,3,1)="3",MID(R200,3,1)="4",MID(R200,3,1)="5",MID(R200,3,1)="6",MID(R200,3,1)="7",MID(R200,3,1)="8",MID(R200,3,1)="9",MID(R200,3,1)="0",)),VLOOKUP(R200,'証拠（WW特許）'!$B$2:$U$90,20,FALSE),""))</f>
        <v>A46B   9/00(2006.01),A46B   9/06(2006.01),A46D   1/00(2006.01)</v>
      </c>
      <c r="AI200" s="58" t="str">
        <f>IF(OR(LEFT(R200)="特",LEFT(R200)="実"),VLOOKUP(R200,'証拠（JP特許）'!$B$2:$X$299,21,FALSE),"")</f>
        <v/>
      </c>
      <c r="AJ200" s="58" t="str">
        <f>IF(OR(LEFT(R200)="特",LEFT(R200)="実"),VLOOKUP(R200,'証拠（JP特許）'!$B$2:$X$299,22,FALSE),"")</f>
        <v/>
      </c>
      <c r="AK200" s="59">
        <f>IF(OR(LEFT(R200)="特",LEFT(R200)="実"),VLOOKUP(R200,'証拠（JP特許）'!$B$2:$X$299,17,FALSE),IF(AND(OR(LEFT(R200,2)="US",LEFT(R200,2)="WO",LEFT(R200,2)="GB",LEFT(R200,2)="EP",LEFT(R200,2)="DE"),OR(MID(R200,3,1)="1",MID(R200,3,1)="2",MID(R200,3,1)="3",MID(R200,3,1)="4",MID(R200,3,1)="5",MID(R200,3,1)="6",MID(R200,3,1)="7",MID(R200,3,1)="8",MID(R200,3,1)="9",MID(R200,3,1)="0",)),VLOOKUP(R200,'証拠（WW特許）'!$B$2:$U$90,16,FALSE),""))</f>
        <v>36363</v>
      </c>
      <c r="AL200" s="58"/>
      <c r="AM200" s="58" t="s">
        <v>95</v>
      </c>
      <c r="AN200" s="58" t="s">
        <v>95</v>
      </c>
      <c r="AO200" s="58" t="str">
        <f ca="1">IF(OR(LEFT(R200)="特",LEFT(R200)="実",AND(OR(LEFT(R200,2)="US",LEFT(R200,2)="WO",LEFT(R200,2)="GB",LEFT(R200,2)="EP",LEFT(R200,2)="DE"),OR(MID(R200,3,1)="1",MID(R200,3,1)="2",MID(R200,3,1)="3",MID(R200,3,1)="4",MID(R200,3,1)="5",MID(R200,3,1)="6",MID(R200,3,1)="7",MID(R200,3,1)="8",MID(R200,3,1)="9",MID(R200,3,1)="0"))),IF(COUNTIF(INDIRECT("発明者引用!"&amp;ADDRESS(MATCH(C200,発明者引用!B$1:B$196,0),4)&amp;":"&amp;ADDRESS(MATCH(C200,発明者引用!B$1:B$196,0),17)),R200)+COUNTIF(INDIRECT("発明者引用!"&amp;ADDRESS(MATCH(C200,発明者引用!B$1:B$196,0),4)&amp;":"&amp;ADDRESS(MATCH(C200,発明者引用!B$1:B$196,0),17)),#REF!)+COUNTIF(INDIRECT("発明者引用!"&amp;ADDRESS(MATCH(C200,発明者引用!B$1:B$196,0),4)&amp;":"&amp;ADDRESS(MATCH(C200,発明者引用!B$1:B$196,0),17)),T200)&gt;0,"Yes","No"),"")</f>
        <v>No</v>
      </c>
      <c r="AP200" s="58" t="str">
        <f ca="1">IF(OR(LEFT(R200)="特",LEFT(R200)="実",AND(OR(LEFT(R200,2)="US",LEFT(R200,2)="WO",LEFT(R200,2)="GB",LEFT(R200,2)="EP",LEFT(R200,2)="DE"),OR(MID(R200,3,1)="1",MID(R200,3,1)="2",MID(R200,3,1)="3",MID(R200,3,1)="4",MID(R200,3,1)="5",MID(R200,3,1)="6",MID(R200,3,1)="7",MID(R200,3,1)="8",MID(R200,3,1)="9",MID(R200,3,1)="0"))),IF(VLOOKUP(C200,ファミリ引用特許WO!$A$2:$B$241,2,FALSE)+VLOOKUP(C200,ファミリ引用文献WO!$A$2:$C$241,3,FALSE)=0,"ISR無し",IF(COUNTIF(INDIRECT("ファミリ引用特許WO!"&amp;ADDRESS(MATCH(C200,ファミリ引用特許WO!$A$2:$A$241,0),1)&amp;":"&amp;ADDRESS(MATCH(C200,ファミリ引用特許WO!$A$2:$A$241,0),19)),R200)+COUNTIF(INDIRECT("ファミリ引用特許WO!"&amp;ADDRESS(MATCH(C200,ファミリ引用特許WO!$A$2:$A$241,0),1)&amp;":"&amp;ADDRESS(MATCH(C200,ファミリ引用特許WO!$A$2:$A$241,0),19)),S200)+COUNTIF(INDIRECT("ファミリ引用特許WO!"&amp;ADDRESS(MATCH(C200,ファミリ引用特許WO!$A$2:$A$241,0),1)&amp;":"&amp;ADDRESS(MATCH(C200,ファミリ引用特許WO!$A$2:$A$241,0),19)),T200)+COUNTIF(INDIRECT("ファミリ引用特許WO!"&amp;ADDRESS(MATCH(C200,ファミリ引用特許WO!$A$2:$A$241,0),1)&amp;":"&amp;ADDRESS(MATCH(C200,ファミリ引用特許WO!$A$2:$A$241,0),19)),W200)+COUNTIF(INDIRECT("ファミリ引用特許WO!"&amp;ADDRESS(MATCH(C200,ファミリ引用特許WO!$A$2:$A$241,0),1)&amp;":"&amp;ADDRESS(MATCH(C200,ファミリ引用特許WO!$A$2:$A$241,0),19)),Y200)&gt;0,"Yes","No")),"")</f>
        <v>Yes</v>
      </c>
      <c r="AQ200" s="55" t="str">
        <f ca="1">IF(OR(LEFT(R200)="特",LEFT(R200)="実",AND(OR(LEFT(R200,2)="US",LEFT(R200,2)="WO",LEFT(R200,2)="GB",LEFT(R200,2)="EP",LEFT(R200,2)="DE"),OR(MID(R200,3,1)="1",MID(R200,3,1)="2",MID(R200,3,1)="3",MID(R200,3,1)="4",MID(R200,3,1)="5",MID(R200,3,1)="6",MID(R200,3,1)="7",MID(R200,3,1)="8",MID(R200,3,1)="9",MID(R200,3,1)="0"))),IF(VLOOKUP(C200,'ファミリ引用特許表記修正（ex.A2→A）'!$A$2:$B$241,2,FALSE)=0,"family無し",IF(COUNTIF(INDIRECT("'ファミリ引用特許表記修正（ex.A2→A）'!"&amp;ADDRESS(MATCH(C200,'ファミリ引用特許表記修正（ex.A2→A）'!$A$2:$A$241,0),1)&amp;":"&amp;ADDRESS(MATCH(C200,'ファミリ引用特許表記修正（ex.A2→A）'!$A$2:$A$241,0),171)),R200)+COUNTIF(INDIRECT("'ファミリ引用特許表記修正（ex.A2→A）'!"&amp;ADDRESS(MATCH(C200,'ファミリ引用特許表記修正（ex.A2→A）'!$A$2:$A$241,0),1)&amp;":"&amp;ADDRESS(MATCH(C200,'ファミリ引用特許表記修正（ex.A2→A）'!$A$2:$A$241,0),171)),S200)+COUNTIF(INDIRECT("'ファミリ引用特許表記修正（ex.A2→A）'!"&amp;ADDRESS(MATCH(C200,'ファミリ引用特許表記修正（ex.A2→A）'!$A$2:$A$241,0),1)&amp;":"&amp;ADDRESS(MATCH(C200,'ファミリ引用特許表記修正（ex.A2→A）'!$A$2:$A$241,0),171)),T200)+COUNTIF(INDIRECT("'ファミリ引用特許表記修正（ex.A2→A）'!"&amp;ADDRESS(MATCH(C200,'ファミリ引用特許表記修正（ex.A2→A）'!$A$2:$A$241,0),1)&amp;":"&amp;ADDRESS(MATCH(C200,'ファミリ引用特許表記修正（ex.A2→A）'!$A$2:$A$241,0),171)),W200)+COUNTIF(INDIRECT("'ファミリ引用特許表記修正（ex.A2→A）'!"&amp;ADDRESS(MATCH(C200,'ファミリ引用特許表記修正（ex.A2→A）'!$A$2:$A$241,0),1)&amp;":"&amp;ADDRESS(MATCH(C200,'ファミリ引用特許表記修正（ex.A2→A）'!$A$2:$A$241,0),171)),Y200)&gt;0,"Yes","No")),"")</f>
        <v>Yes</v>
      </c>
      <c r="AR200" s="58" t="str">
        <f>IF(OR(LEFT(R200)="特",LEFT(R200)="実",AND(OR(LEFT(R200,2)="US",LEFT(R200,2)="WO",LEFT(R200,2)="GB",LEFT(R200,2)="EP",LEFT(R200,2)="DE"),OR(MID(R200,3,1)="1",MID(R200,3,1)="2",MID(R200,3,1)="3",MID(R200,3,1)="4",MID(R200,3,1)="5",MID(R200,3,1)="6",MID(R200,3,1)="7",MID(R200,3,1)="8",MID(R200,3,1)="9",MID(R200,3,1)="0",))),"",VLOOKUP($C200,ファミリ発明者引用文献!A$3:B$235,2,FALSE))</f>
        <v/>
      </c>
      <c r="AS200" s="55" t="str">
        <f>VLOOKUP(C200,ファミリ引用文献WO!A$2:B$241,2,FALSE)</f>
        <v/>
      </c>
      <c r="AT200" s="58" t="str">
        <f>VLOOKUP(C200,ファミリ引用文献!A$3:B$242,2,FALSE)</f>
        <v/>
      </c>
      <c r="AU200" s="58" t="str">
        <f>VLOOKUP(C200,審判データ!AH$2:BT$379,39,FALSE)</f>
        <v>CA02582293A;CN101065036A;DE112005002434T;WO06/038408;特許04455599;MX2007003814A;US2007192977;WO2006038408A</v>
      </c>
      <c r="AV200" s="62" t="str">
        <f ca="1">IF(INDIRECT("審判データ!"&amp;ADDRESS(MATCH(C200,審判データ!$AH$1:$AH$379,0),32))="早期審査の対象とする","早期審査","")</f>
        <v>早期審査</v>
      </c>
      <c r="AW200" s="665" t="str">
        <f t="shared" si="16"/>
        <v/>
      </c>
      <c r="AX200" s="666" t="str">
        <f>IF(LEFT(AE200,3)="日本特",IF(LEFT(C200)="特",VLOOKUP(C200,'本件、証拠文献テーマコード'!G$2:I$376,3,FALSE),VLOOKUP(C200,'本件、証拠文献テーマコード'!B$2:I$376,8,FALSE)),"")</f>
        <v/>
      </c>
      <c r="AY200" s="666" t="str">
        <f>IF(LEFT(AE200,3)="日本特",IF(OR(MID(R200,2,1)="開",MID(R200,2,1)="表",MID(R200,2,1)="登"),VLOOKUP(R200,'本件、証拠文献テーマコード'!C$2:I$379,7,FALSE),VLOOKUP(R200,'本件、証拠文献テーマコード'!G$2:I$379,3,FALSE)),"")</f>
        <v/>
      </c>
      <c r="AZ200" s="54"/>
    </row>
    <row r="201" spans="1:52" ht="27" x14ac:dyDescent="0.15">
      <c r="A201" s="850"/>
      <c r="B201" s="586" t="str">
        <f ca="1">IF(A201="",B200,INDIRECT("審判データ!"&amp;ADDRESS(MATCH(A201,審判データ!$HC$1:$HC$379,0),20))&amp;" / "&amp;INDIRECT("審判データ!"&amp;ADDRESS(MATCH(A201,審判データ!$HC$1:$HC$379,0),21)))</f>
        <v>2012 / 29-2</v>
      </c>
      <c r="C201" s="695">
        <v>4455599</v>
      </c>
      <c r="D201" s="325" t="s">
        <v>2472</v>
      </c>
      <c r="E201" s="163" t="str">
        <f ca="1">INDIRECT("審判データ!"&amp;ADDRESS(MATCH(C201,審判データ!$AH$1:$AH$379,0),55))</f>
        <v>株式会社マルテー大塚</v>
      </c>
      <c r="F201" s="43" t="str">
        <f ca="1">INDIRECT("審判データ!"&amp;ADDRESS(MATCH(C201,審判データ!$AH$1:$AH$379,0),56))</f>
        <v>法木　達成</v>
      </c>
      <c r="G201" s="43" t="str">
        <f ca="1">INDIRECT("審判データ!"&amp;ADDRESS(MATCH(C201,審判データ!$AH$1:$AH$379,0),72))</f>
        <v>CA02582293A;CN101065036A;DE112005002434T;WO06/038408;特許04455599;MX2007003814A;US2007192977;WO2006038408A</v>
      </c>
      <c r="H201" s="43" t="str">
        <f ca="1">INDIRECT("審判データ!"&amp;ADDRESS(MATCH(C201,審判データ!$AH$1:$AH$379,0),41))</f>
        <v>A46D  1/00</v>
      </c>
      <c r="I201" s="43" t="str">
        <f ca="1">INDIRECT("審判データ!"&amp;ADDRESS(MATCH(C201,審判データ!$AH$1:$AH$379,0),49))</f>
        <v>A46D   1/00@AFI(JP)</v>
      </c>
      <c r="J201" s="43" t="str">
        <f ca="1">INDIRECT("審判データ!"&amp;ADDRESS(MATCH(C201,審判データ!$AH$1:$AH$379,0),51))</f>
        <v>A46D  1/00    101</v>
      </c>
      <c r="K201" s="43" t="str">
        <f ca="1">INDIRECT("審判データ!"&amp;ADDRESS(MATCH(C201,審判データ!$AH$1:$AH$379,0),53))</f>
        <v>3B202 AA32;3B202 AB15;3B202 EA01;3B202 EA06;3B202 EB08</v>
      </c>
      <c r="L201" s="970"/>
      <c r="M201" s="971"/>
      <c r="N201" s="972"/>
      <c r="O201" s="973"/>
      <c r="P201" s="1064"/>
      <c r="Q201" s="703" t="s">
        <v>118</v>
      </c>
      <c r="R201" s="588" t="s">
        <v>7898</v>
      </c>
      <c r="S201" s="591" t="str">
        <f>IF(OR(LEFT(R201)="特",LEFT(R201)="実"),VLOOKUP(R201,'証拠（JP特許）'!$B$2:$D$299,2,FALSE),IF(AND(OR(LEFT(R201,2)="US",LEFT(R201,2)="WO",LEFT(R201,2)="GB",LEFT(R201,2)="EP",LEFT(R201,2)="DE"),OR(MID(R201,3,1)="1",MID(R201,3,1)="2",MID(R201,3,1)="3",MID(R201,3,1)="4",MID(R201,3,1)="5",MID(R201,3,1)="6",MID(R201,3,1)="7",MID(R201,3,1)="8",MID(R201,3,1)="9",MID(R201,3,1)="0")),VLOOKUP(R201,'証拠（WW特許）'!$B$2:$C$90,2,FALSE),"_"))</f>
        <v>US9900673W</v>
      </c>
      <c r="T201" s="588" t="str">
        <f>IF(OR(LEFT(R201)="特",LEFT(R201)="実"),VLOOKUP(R201,'証拠（JP特許）'!$B$2:$E$299,4,FALSE),"_")</f>
        <v>_</v>
      </c>
      <c r="U201" s="588" t="s">
        <v>94</v>
      </c>
      <c r="V201" s="591" t="s">
        <v>25</v>
      </c>
      <c r="W201" s="608" t="str">
        <f t="shared" ref="W201:W264" si="18">IF(LEFT(R201)="特","JP"&amp;IF(FIND("-",R201)=5,"0"&amp;MID(R201,4,1),IF(FIND("-",R201)=6,MID(R201,4,2),MID(R201,3,4)))&amp;MID(R201,FIND("-",R201)+1,LEN(R201)-FIND("-",R201))&amp;"A",IF(LEFT(R201)="実","JP"&amp;IF(FIND("-",R201)=5,"0"&amp;MID(R201,4,1),IF(FIND("-",R201)=6,MID(R201,4,2),MID(R201,3,4)))&amp;MID(R201,FIND("-",R201)+1,LEN(R201)-FIND("-",R201))&amp;"Y",""))</f>
        <v/>
      </c>
      <c r="X201" s="604"/>
      <c r="Y201" s="604" t="str">
        <f t="shared" ref="Y201:Y264" si="19">IF(LEFT(T201,2)="JP",T201&amp;"B",IF(LEFT(T201,2)="実登",MID(T201,3,LEN(T201)-2)&amp;"U",IF(AND(OR(LEFT(R201,2)="US",LEFT(R201,2)="GB",LEFT(R201,2)="EP",LEFT(R201,2)="DE"),OR(MID(R201,3,1)="1",MID(R201,3,1)="2",MID(R201,3,1)="3",MID(R201,3,1)="4",MID(R201,3,1)="5",MID(R201,3,1)="6",MID(R201,3,1)="7",MID(R201,3,1)="8",MID(R201,3,1)="9",MID(R201,3,1)="0")),R201&amp;"B","")))</f>
        <v/>
      </c>
      <c r="Z201" s="91" t="str">
        <f ca="1">IF(OR(LEFT(R201)="特",LEFT(R201)="実",AND(OR(LEFT(R201,2)="US",LEFT(R201,2)="WO",LEFT(R201,2)="GB",LEFT(R201,2)="EP",LEFT(R201,2)="DE"),OR(MID(R201,3,1)="1",MID(R201,3,1)="2",MID(R201,3,1)="3",MID(R201,3,1)="4",MID(R201,3,1)="5",MID(R201,3,1)="6",MID(R201,3,1)="7",MID(R201,3,1)="8",MID(R201,3,1)="9",MID(R201,3,1)="0",))),IF(COUNTIF(INDIRECT("拒絶理由・拒絶査定・異議申立!"&amp;ADDRESS(MATCH(C201,拒絶理由・拒絶査定・異議申立!B$1:B$1000,0),3)&amp;":"&amp;ADDRESS(MATCH(C201,拒絶理由・拒絶査定・異議申立!B$1:B$1000,0),50)),R201)+COUNTIF(INDIRECT("拒絶理由・拒絶査定・異議申立!"&amp;ADDRESS(MATCH(C201,拒絶理由・拒絶査定・異議申立!B$1:B$1000,0),3)&amp;":"&amp;ADDRESS(MATCH(C201,拒絶理由・拒絶査定・異議申立!B$1:B$1000,0),50)),T201)&gt;0,"Yes","No"),"")</f>
        <v>No</v>
      </c>
      <c r="AA201" s="92" t="str">
        <f ca="1">IF(OR(LEFT(R201)="特",LEFT(R201)="実",AND(OR(LEFT(R201,2)="US",LEFT(R201,2)="WO",LEFT(R201,2)="GB",LEFT(R201,2)="EP",LEFT(R201,2)="DE"),OR(MID(R201,3,1)="1",MID(R201,3,1)="2",MID(R201,3,1)="3",MID(R201,3,1)="4",MID(R201,3,1)="5",MID(R201,3,1)="6",MID(R201,3,1)="7",MID(R201,3,1)="8",MID(R201,3,1)="9",MID(R201,3,1)="0",))),IF(COUNTIF(INDIRECT("先行技術調査・登録査定!"&amp;ADDRESS(MATCH(C201,先行技術調査・登録査定!B$1:B$1000,0),3)&amp;":"&amp;ADDRESS(MATCH(C201,先行技術調査・登録査定!B$1:B$1000,0),49)),R201)+COUNTIF(INDIRECT("先行技術調査・登録査定!"&amp;ADDRESS(MATCH(C201,先行技術調査・登録査定!B$1:B$1000,0),3)&amp;":"&amp;ADDRESS(MATCH(C201,先行技術調査・登録査定!B$1:B$1000,0),49)),T201)&gt;0,"Yes","No"),"")</f>
        <v>No</v>
      </c>
      <c r="AB201" s="169" t="str">
        <f t="shared" ca="1" si="15"/>
        <v>Yes</v>
      </c>
      <c r="AC201" s="94" t="str">
        <f>IF(OR(LEFT(R201)="特",LEFT(R201)="実",AND(OR(LEFT(R201,2)="US",LEFT(R201,2)="WO",LEFT(R201,2)="GB",LEFT(R201,2)="EP",LEFT(R201,2)="DE"),OR(MID(R201,3,1)="1",MID(R201,3,1)="2",MID(R201,3,1)="3",MID(R201,3,1)="4",MID(R201,3,1)="5",MID(R201,3,1)="6",MID(R201,3,1)="7",MID(R201,3,1)="8",MID(R201,3,1)="9",MID(R201,3,1)="0",))),"",VLOOKUP($C201,非特許文献リスト!$A$2:$C$196,2,FALSE))</f>
        <v/>
      </c>
      <c r="AD201" s="95" t="str">
        <f>IF(OR(LEFT(R201)="特",LEFT(R201)="実",AND(OR(LEFT(R201,2)="US",LEFT(R201,2)="WO",LEFT(R201,2)="GB",LEFT(R201,2)="EP",LEFT(R201,2)="DE"),OR(MID(R201,3,1)="1",MID(R201,3,1)="2",MID(R201,3,1)="3",MID(R201,3,1)="4",MID(R201,3,1)="5",MID(R201,3,1)="6",MID(R201,3,1)="7",MID(R201,3,1)="8",MID(R201,3,1)="9",MID(R201,3,1)="0",))),"",VLOOKUP($C201,非特許文献リスト!$A$2:$C$196,3,FALSE))</f>
        <v/>
      </c>
      <c r="AE201" s="175" t="str">
        <f t="shared" si="17"/>
        <v>外国特許文献</v>
      </c>
      <c r="AF201" s="176" t="str">
        <f>IF(OR(LEFT(R201)="特",LEFT(R201)="実"),VLOOKUP(R201,'証拠（JP特許）'!$B$2:$AB$299,10,FALSE),IF(AND(OR(LEFT(R201,2)="US",LEFT(R201,2)="WO",LEFT(R201,2)="GB",LEFT(R201,2)="EP",LEFT(R201,2)="DE"),OR(MID(R201,3,1)="1",MID(R201,3,1)="2",MID(R201,3,1)="3",MID(R201,3,1)="4",MID(R201,3,1)="5",MID(R201,3,1)="6",MID(R201,3,1)="7",MID(R201,3,1)="8",MID(R201,3,1)="9",MID(R201,3,1)="0",)),VLOOKUP(R201,'証拠（WW特許）'!$B$2:$M$90,8,FALSE),""))</f>
        <v>THE SHERWIN-WILLIAMS COMPANY|BABKOWSKI, William, I.</v>
      </c>
      <c r="AG201" s="176" t="str">
        <f>IF(OR(LEFT(R201)="特",LEFT(R201)="実"),VLOOKUP(R201,'証拠（JP特許）'!$B$2:$AB$299,26,FALSE),IF(AND(OR(LEFT(R201,2)="US",LEFT(R201,2)="WO",LEFT(R201,2)="GB",LEFT(R201,2)="EP",LEFT(R201,2)="DE"),OR(MID(R201,3,1)="1",MID(R201,3,1)="2",MID(R201,3,1)="3",MID(R201,3,1)="4",MID(R201,3,1)="5",MID(R201,3,1)="6",MID(R201,3,1)="7",MID(R201,3,1)="8",MID(R201,3,1)="9",MID(R201,3,1)="0",)),VLOOKUP(R201,'証拠（WW特許）'!$B$2:$M$90,12,FALSE),""))</f>
        <v>BABKOWSKI, William, I.</v>
      </c>
      <c r="AH201" s="58" t="str">
        <f>IF(OR(LEFT(R201)="特",LEFT(R201)="実"),VLOOKUP(R201,'証拠（JP特許）'!$B$2:$X$299,20,FALSE),IF(AND(OR(LEFT(R201,2)="US",LEFT(R201,2)="WO",LEFT(R201,2)="GB",LEFT(R201,2)="EP",LEFT(R201,2)="DE"),OR(MID(R201,3,1)="1",MID(R201,3,1)="2",MID(R201,3,1)="3",MID(R201,3,1)="4",MID(R201,3,1)="5",MID(R201,3,1)="6",MID(R201,3,1)="7",MID(R201,3,1)="8",MID(R201,3,1)="9",MID(R201,3,1)="0",)),VLOOKUP(R201,'証拠（WW特許）'!$B$2:$U$90,20,FALSE),""))</f>
        <v>A46B   9/00(2006.01),A46B   9/06(2006.01),A46D   1/00(2006.01)</v>
      </c>
      <c r="AI201" s="58" t="str">
        <f>IF(OR(LEFT(R201)="特",LEFT(R201)="実"),VLOOKUP(R201,'証拠（JP特許）'!$B$2:$X$299,21,FALSE),"")</f>
        <v/>
      </c>
      <c r="AJ201" s="58" t="str">
        <f>IF(OR(LEFT(R201)="特",LEFT(R201)="実"),VLOOKUP(R201,'証拠（JP特許）'!$B$2:$X$299,22,FALSE),"")</f>
        <v/>
      </c>
      <c r="AK201" s="59">
        <f>IF(OR(LEFT(R201)="特",LEFT(R201)="実"),VLOOKUP(R201,'証拠（JP特許）'!$B$2:$X$299,17,FALSE),IF(AND(OR(LEFT(R201,2)="US",LEFT(R201,2)="WO",LEFT(R201,2)="GB",LEFT(R201,2)="EP",LEFT(R201,2)="DE"),OR(MID(R201,3,1)="1",MID(R201,3,1)="2",MID(R201,3,1)="3",MID(R201,3,1)="4",MID(R201,3,1)="5",MID(R201,3,1)="6",MID(R201,3,1)="7",MID(R201,3,1)="8",MID(R201,3,1)="9",MID(R201,3,1)="0",)),VLOOKUP(R201,'証拠（WW特許）'!$B$2:$U$90,16,FALSE),""))</f>
        <v>36853</v>
      </c>
      <c r="AL201" s="58"/>
      <c r="AM201" s="58" t="s">
        <v>95</v>
      </c>
      <c r="AN201" s="58" t="s">
        <v>95</v>
      </c>
      <c r="AO201" s="58" t="str">
        <f ca="1">IF(OR(LEFT(R201)="特",LEFT(R201)="実",AND(OR(LEFT(R201,2)="US",LEFT(R201,2)="WO",LEFT(R201,2)="GB",LEFT(R201,2)="EP",LEFT(R201,2)="DE"),OR(MID(R201,3,1)="1",MID(R201,3,1)="2",MID(R201,3,1)="3",MID(R201,3,1)="4",MID(R201,3,1)="5",MID(R201,3,1)="6",MID(R201,3,1)="7",MID(R201,3,1)="8",MID(R201,3,1)="9",MID(R201,3,1)="0"))),IF(COUNTIF(INDIRECT("発明者引用!"&amp;ADDRESS(MATCH(C201,発明者引用!B$1:B$196,0),4)&amp;":"&amp;ADDRESS(MATCH(C201,発明者引用!B$1:B$196,0),17)),R201)+COUNTIF(INDIRECT("発明者引用!"&amp;ADDRESS(MATCH(C201,発明者引用!B$1:B$196,0),4)&amp;":"&amp;ADDRESS(MATCH(C201,発明者引用!B$1:B$196,0),17)),#REF!)+COUNTIF(INDIRECT("発明者引用!"&amp;ADDRESS(MATCH(C201,発明者引用!B$1:B$196,0),4)&amp;":"&amp;ADDRESS(MATCH(C201,発明者引用!B$1:B$196,0),17)),T201)&gt;0,"Yes","No"),"")</f>
        <v>No</v>
      </c>
      <c r="AP201" s="58" t="str">
        <f ca="1">IF(OR(LEFT(R201)="特",LEFT(R201)="実",AND(OR(LEFT(R201,2)="US",LEFT(R201,2)="WO",LEFT(R201,2)="GB",LEFT(R201,2)="EP",LEFT(R201,2)="DE"),OR(MID(R201,3,1)="1",MID(R201,3,1)="2",MID(R201,3,1)="3",MID(R201,3,1)="4",MID(R201,3,1)="5",MID(R201,3,1)="6",MID(R201,3,1)="7",MID(R201,3,1)="8",MID(R201,3,1)="9",MID(R201,3,1)="0"))),IF(VLOOKUP(C201,ファミリ引用特許WO!$A$2:$B$241,2,FALSE)+VLOOKUP(C201,ファミリ引用文献WO!$A$2:$C$241,3,FALSE)=0,"ISR無し",IF(COUNTIF(INDIRECT("ファミリ引用特許WO!"&amp;ADDRESS(MATCH(C201,ファミリ引用特許WO!$A$2:$A$241,0),1)&amp;":"&amp;ADDRESS(MATCH(C201,ファミリ引用特許WO!$A$2:$A$241,0),19)),R201)+COUNTIF(INDIRECT("ファミリ引用特許WO!"&amp;ADDRESS(MATCH(C201,ファミリ引用特許WO!$A$2:$A$241,0),1)&amp;":"&amp;ADDRESS(MATCH(C201,ファミリ引用特許WO!$A$2:$A$241,0),19)),S201)+COUNTIF(INDIRECT("ファミリ引用特許WO!"&amp;ADDRESS(MATCH(C201,ファミリ引用特許WO!$A$2:$A$241,0),1)&amp;":"&amp;ADDRESS(MATCH(C201,ファミリ引用特許WO!$A$2:$A$241,0),19)),T201)+COUNTIF(INDIRECT("ファミリ引用特許WO!"&amp;ADDRESS(MATCH(C201,ファミリ引用特許WO!$A$2:$A$241,0),1)&amp;":"&amp;ADDRESS(MATCH(C201,ファミリ引用特許WO!$A$2:$A$241,0),19)),W201)+COUNTIF(INDIRECT("ファミリ引用特許WO!"&amp;ADDRESS(MATCH(C201,ファミリ引用特許WO!$A$2:$A$241,0),1)&amp;":"&amp;ADDRESS(MATCH(C201,ファミリ引用特許WO!$A$2:$A$241,0),19)),Y201)&gt;0,"Yes","No")),"")</f>
        <v>Yes</v>
      </c>
      <c r="AQ201" s="55" t="str">
        <f ca="1">IF(OR(LEFT(R201)="特",LEFT(R201)="実",AND(OR(LEFT(R201,2)="US",LEFT(R201,2)="WO",LEFT(R201,2)="GB",LEFT(R201,2)="EP",LEFT(R201,2)="DE"),OR(MID(R201,3,1)="1",MID(R201,3,1)="2",MID(R201,3,1)="3",MID(R201,3,1)="4",MID(R201,3,1)="5",MID(R201,3,1)="6",MID(R201,3,1)="7",MID(R201,3,1)="8",MID(R201,3,1)="9",MID(R201,3,1)="0"))),IF(VLOOKUP(C201,'ファミリ引用特許表記修正（ex.A2→A）'!$A$2:$B$241,2,FALSE)=0,"family無し",IF(COUNTIF(INDIRECT("'ファミリ引用特許表記修正（ex.A2→A）'!"&amp;ADDRESS(MATCH(C201,'ファミリ引用特許表記修正（ex.A2→A）'!$A$2:$A$241,0),1)&amp;":"&amp;ADDRESS(MATCH(C201,'ファミリ引用特許表記修正（ex.A2→A）'!$A$2:$A$241,0),171)),R201)+COUNTIF(INDIRECT("'ファミリ引用特許表記修正（ex.A2→A）'!"&amp;ADDRESS(MATCH(C201,'ファミリ引用特許表記修正（ex.A2→A）'!$A$2:$A$241,0),1)&amp;":"&amp;ADDRESS(MATCH(C201,'ファミリ引用特許表記修正（ex.A2→A）'!$A$2:$A$241,0),171)),S201)+COUNTIF(INDIRECT("'ファミリ引用特許表記修正（ex.A2→A）'!"&amp;ADDRESS(MATCH(C201,'ファミリ引用特許表記修正（ex.A2→A）'!$A$2:$A$241,0),1)&amp;":"&amp;ADDRESS(MATCH(C201,'ファミリ引用特許表記修正（ex.A2→A）'!$A$2:$A$241,0),171)),T201)+COUNTIF(INDIRECT("'ファミリ引用特許表記修正（ex.A2→A）'!"&amp;ADDRESS(MATCH(C201,'ファミリ引用特許表記修正（ex.A2→A）'!$A$2:$A$241,0),1)&amp;":"&amp;ADDRESS(MATCH(C201,'ファミリ引用特許表記修正（ex.A2→A）'!$A$2:$A$241,0),171)),W201)+COUNTIF(INDIRECT("'ファミリ引用特許表記修正（ex.A2→A）'!"&amp;ADDRESS(MATCH(C201,'ファミリ引用特許表記修正（ex.A2→A）'!$A$2:$A$241,0),1)&amp;":"&amp;ADDRESS(MATCH(C201,'ファミリ引用特許表記修正（ex.A2→A）'!$A$2:$A$241,0),171)),Y201)&gt;0,"Yes","No")),"")</f>
        <v>Yes</v>
      </c>
      <c r="AR201" s="58" t="str">
        <f>IF(OR(LEFT(R201)="特",LEFT(R201)="実",AND(OR(LEFT(R201,2)="US",LEFT(R201,2)="WO",LEFT(R201,2)="GB",LEFT(R201,2)="EP",LEFT(R201,2)="DE"),OR(MID(R201,3,1)="1",MID(R201,3,1)="2",MID(R201,3,1)="3",MID(R201,3,1)="4",MID(R201,3,1)="5",MID(R201,3,1)="6",MID(R201,3,1)="7",MID(R201,3,1)="8",MID(R201,3,1)="9",MID(R201,3,1)="0",))),"",VLOOKUP($C201,ファミリ発明者引用文献!A$3:B$235,2,FALSE))</f>
        <v/>
      </c>
      <c r="AS201" s="55" t="str">
        <f>VLOOKUP(C201,ファミリ引用文献WO!A$2:B$241,2,FALSE)</f>
        <v/>
      </c>
      <c r="AT201" s="58" t="str">
        <f>VLOOKUP(C201,ファミリ引用文献!A$3:B$242,2,FALSE)</f>
        <v/>
      </c>
      <c r="AU201" s="58" t="str">
        <f>VLOOKUP(C201,審判データ!AH$2:BT$379,39,FALSE)</f>
        <v>CA02582293A;CN101065036A;DE112005002434T;WO06/038408;特許04455599;MX2007003814A;US2007192977;WO2006038408A</v>
      </c>
      <c r="AV201" s="62" t="str">
        <f ca="1">IF(INDIRECT("審判データ!"&amp;ADDRESS(MATCH(C201,審判データ!$AH$1:$AH$379,0),32))="早期審査の対象とする","早期審査","")</f>
        <v>早期審査</v>
      </c>
      <c r="AW201" s="665" t="str">
        <f t="shared" si="16"/>
        <v/>
      </c>
      <c r="AX201" s="666" t="str">
        <f>IF(LEFT(AE201,3)="日本特",IF(LEFT(C201)="特",VLOOKUP(C201,'本件、証拠文献テーマコード'!G$2:I$376,3,FALSE),VLOOKUP(C201,'本件、証拠文献テーマコード'!B$2:I$376,8,FALSE)),"")</f>
        <v/>
      </c>
      <c r="AY201" s="666" t="str">
        <f>IF(LEFT(AE201,3)="日本特",IF(OR(MID(R201,2,1)="開",MID(R201,2,1)="表",MID(R201,2,1)="登"),VLOOKUP(R201,'本件、証拠文献テーマコード'!C$2:I$379,7,FALSE),VLOOKUP(R201,'本件、証拠文献テーマコード'!G$2:I$379,3,FALSE)),"")</f>
        <v/>
      </c>
      <c r="AZ201" s="54"/>
    </row>
    <row r="202" spans="1:52" ht="27" x14ac:dyDescent="0.15">
      <c r="A202" s="849"/>
      <c r="B202" s="586" t="str">
        <f ca="1">IF(A202="",B201,INDIRECT("審判データ!"&amp;ADDRESS(MATCH(A202,審判データ!$HC$1:$HC$379,0),20))&amp;" / "&amp;INDIRECT("審判データ!"&amp;ADDRESS(MATCH(A202,審判データ!$HC$1:$HC$379,0),21)))</f>
        <v>2012 / 29-2</v>
      </c>
      <c r="C202" s="695">
        <v>4455599</v>
      </c>
      <c r="D202" s="325" t="s">
        <v>2472</v>
      </c>
      <c r="E202" s="163" t="str">
        <f ca="1">INDIRECT("審判データ!"&amp;ADDRESS(MATCH(C202,審判データ!$AH$1:$AH$379,0),55))</f>
        <v>株式会社マルテー大塚</v>
      </c>
      <c r="F202" s="43" t="str">
        <f ca="1">INDIRECT("審判データ!"&amp;ADDRESS(MATCH(C202,審判データ!$AH$1:$AH$379,0),56))</f>
        <v>法木　達成</v>
      </c>
      <c r="G202" s="43" t="str">
        <f ca="1">INDIRECT("審判データ!"&amp;ADDRESS(MATCH(C202,審判データ!$AH$1:$AH$379,0),72))</f>
        <v>CA02582293A;CN101065036A;DE112005002434T;WO06/038408;特許04455599;MX2007003814A;US2007192977;WO2006038408A</v>
      </c>
      <c r="H202" s="43" t="str">
        <f ca="1">INDIRECT("審判データ!"&amp;ADDRESS(MATCH(C202,審判データ!$AH$1:$AH$379,0),41))</f>
        <v>A46D  1/00</v>
      </c>
      <c r="I202" s="43" t="str">
        <f ca="1">INDIRECT("審判データ!"&amp;ADDRESS(MATCH(C202,審判データ!$AH$1:$AH$379,0),49))</f>
        <v>A46D   1/00@AFI(JP)</v>
      </c>
      <c r="J202" s="43" t="str">
        <f ca="1">INDIRECT("審判データ!"&amp;ADDRESS(MATCH(C202,審判データ!$AH$1:$AH$379,0),51))</f>
        <v>A46D  1/00    101</v>
      </c>
      <c r="K202" s="43" t="str">
        <f ca="1">INDIRECT("審判データ!"&amp;ADDRESS(MATCH(C202,審判データ!$AH$1:$AH$379,0),53))</f>
        <v>3B202 AA32;3B202 AB15;3B202 EA01;3B202 EA06;3B202 EB08</v>
      </c>
      <c r="L202" s="962"/>
      <c r="M202" s="964"/>
      <c r="N202" s="966"/>
      <c r="O202" s="968"/>
      <c r="P202" s="1063"/>
      <c r="Q202" s="703" t="s">
        <v>370</v>
      </c>
      <c r="R202" s="588" t="s">
        <v>2498</v>
      </c>
      <c r="S202" s="591" t="str">
        <f>IF(OR(LEFT(R202)="特",LEFT(R202)="実"),VLOOKUP(R202,'証拠（JP特許）'!$B$2:$D$299,2,FALSE),IF(AND(OR(LEFT(R202,2)="US",LEFT(R202,2)="WO",LEFT(R202,2)="GB",LEFT(R202,2)="EP",LEFT(R202,2)="DE"),OR(MID(R202,3,1)="1",MID(R202,3,1)="2",MID(R202,3,1)="3",MID(R202,3,1)="4",MID(R202,3,1)="5",MID(R202,3,1)="6",MID(R202,3,1)="7",MID(R202,3,1)="8",MID(R202,3,1)="9",MID(R202,3,1)="0")),VLOOKUP(R202,'証拠（WW特許）'!$B$2:$C$90,2,FALSE),"_"))</f>
        <v>実願平4-69074</v>
      </c>
      <c r="T202" s="588" t="str">
        <f>IF(OR(LEFT(R202)="特",LEFT(R202)="実"),VLOOKUP(R202,'証拠（JP特許）'!$B$2:$E$299,4,FALSE),"_")</f>
        <v>実登2562653</v>
      </c>
      <c r="U202" s="588" t="s">
        <v>94</v>
      </c>
      <c r="V202" s="591" t="s">
        <v>203</v>
      </c>
      <c r="W202" s="608" t="str">
        <f t="shared" si="18"/>
        <v>JP0624976Y</v>
      </c>
      <c r="X202" s="604"/>
      <c r="Y202" s="604" t="str">
        <f t="shared" si="19"/>
        <v>2562653U</v>
      </c>
      <c r="Z202" s="91" t="str">
        <f ca="1">IF(OR(LEFT(R202)="特",LEFT(R202)="実",AND(OR(LEFT(R202,2)="US",LEFT(R202,2)="WO",LEFT(R202,2)="GB",LEFT(R202,2)="EP",LEFT(R202,2)="DE"),OR(MID(R202,3,1)="1",MID(R202,3,1)="2",MID(R202,3,1)="3",MID(R202,3,1)="4",MID(R202,3,1)="5",MID(R202,3,1)="6",MID(R202,3,1)="7",MID(R202,3,1)="8",MID(R202,3,1)="9",MID(R202,3,1)="0",))),IF(COUNTIF(INDIRECT("拒絶理由・拒絶査定・異議申立!"&amp;ADDRESS(MATCH(C202,拒絶理由・拒絶査定・異議申立!B$1:B$1000,0),3)&amp;":"&amp;ADDRESS(MATCH(C202,拒絶理由・拒絶査定・異議申立!B$1:B$1000,0),50)),R202)+COUNTIF(INDIRECT("拒絶理由・拒絶査定・異議申立!"&amp;ADDRESS(MATCH(C202,拒絶理由・拒絶査定・異議申立!B$1:B$1000,0),3)&amp;":"&amp;ADDRESS(MATCH(C202,拒絶理由・拒絶査定・異議申立!B$1:B$1000,0),50)),T202)&gt;0,"Yes","No"),"")</f>
        <v>No</v>
      </c>
      <c r="AA202" s="92" t="str">
        <f ca="1">IF(OR(LEFT(R202)="特",LEFT(R202)="実",AND(OR(LEFT(R202,2)="US",LEFT(R202,2)="WO",LEFT(R202,2)="GB",LEFT(R202,2)="EP",LEFT(R202,2)="DE"),OR(MID(R202,3,1)="1",MID(R202,3,1)="2",MID(R202,3,1)="3",MID(R202,3,1)="4",MID(R202,3,1)="5",MID(R202,3,1)="6",MID(R202,3,1)="7",MID(R202,3,1)="8",MID(R202,3,1)="9",MID(R202,3,1)="0",))),IF(COUNTIF(INDIRECT("先行技術調査・登録査定!"&amp;ADDRESS(MATCH(C202,先行技術調査・登録査定!B$1:B$1000,0),3)&amp;":"&amp;ADDRESS(MATCH(C202,先行技術調査・登録査定!B$1:B$1000,0),49)),R202)+COUNTIF(INDIRECT("先行技術調査・登録査定!"&amp;ADDRESS(MATCH(C202,先行技術調査・登録査定!B$1:B$1000,0),3)&amp;":"&amp;ADDRESS(MATCH(C202,先行技術調査・登録査定!B$1:B$1000,0),49)),T202)&gt;0,"Yes","No"),"")</f>
        <v>No</v>
      </c>
      <c r="AB202" s="169" t="str">
        <f t="shared" ca="1" si="15"/>
        <v>Yes</v>
      </c>
      <c r="AC202" s="94" t="str">
        <f>IF(OR(LEFT(R202)="特",LEFT(R202)="実",AND(OR(LEFT(R202,2)="US",LEFT(R202,2)="WO",LEFT(R202,2)="GB",LEFT(R202,2)="EP",LEFT(R202,2)="DE"),OR(MID(R202,3,1)="1",MID(R202,3,1)="2",MID(R202,3,1)="3",MID(R202,3,1)="4",MID(R202,3,1)="5",MID(R202,3,1)="6",MID(R202,3,1)="7",MID(R202,3,1)="8",MID(R202,3,1)="9",MID(R202,3,1)="0",))),"",VLOOKUP($C202,非特許文献リスト!$A$2:$C$196,2,FALSE))</f>
        <v/>
      </c>
      <c r="AD202" s="95" t="str">
        <f>IF(OR(LEFT(R202)="特",LEFT(R202)="実",AND(OR(LEFT(R202,2)="US",LEFT(R202,2)="WO",LEFT(R202,2)="GB",LEFT(R202,2)="EP",LEFT(R202,2)="DE"),OR(MID(R202,3,1)="1",MID(R202,3,1)="2",MID(R202,3,1)="3",MID(R202,3,1)="4",MID(R202,3,1)="5",MID(R202,3,1)="6",MID(R202,3,1)="7",MID(R202,3,1)="8",MID(R202,3,1)="9",MID(R202,3,1)="0",))),"",VLOOKUP($C202,非特許文献リスト!$A$2:$C$196,3,FALSE))</f>
        <v/>
      </c>
      <c r="AE202" s="175" t="str">
        <f t="shared" si="17"/>
        <v>日本特許文献</v>
      </c>
      <c r="AF202" s="176" t="str">
        <f>IF(OR(LEFT(R202)="特",LEFT(R202)="実"),VLOOKUP(R202,'証拠（JP特許）'!$B$2:$AB$299,10,FALSE),IF(AND(OR(LEFT(R202,2)="US",LEFT(R202,2)="WO",LEFT(R202,2)="GB",LEFT(R202,2)="EP",LEFT(R202,2)="DE"),OR(MID(R202,3,1)="1",MID(R202,3,1)="2",MID(R202,3,1)="3",MID(R202,3,1)="4",MID(R202,3,1)="5",MID(R202,3,1)="6",MID(R202,3,1)="7",MID(R202,3,1)="8",MID(R202,3,1)="9",MID(R202,3,1)="0",)),VLOOKUP(R202,'証拠（WW特許）'!$B$2:$M$90,8,FALSE),""))</f>
        <v>ぺんてる株式会社</v>
      </c>
      <c r="AG202" s="176" t="str">
        <f>IF(OR(LEFT(R202)="特",LEFT(R202)="実"),VLOOKUP(R202,'証拠（JP特許）'!$B$2:$AB$299,26,FALSE),IF(AND(OR(LEFT(R202,2)="US",LEFT(R202,2)="WO",LEFT(R202,2)="GB",LEFT(R202,2)="EP",LEFT(R202,2)="DE"),OR(MID(R202,3,1)="1",MID(R202,3,1)="2",MID(R202,3,1)="3",MID(R202,3,1)="4",MID(R202,3,1)="5",MID(R202,3,1)="6",MID(R202,3,1)="7",MID(R202,3,1)="8",MID(R202,3,1)="9",MID(R202,3,1)="0",)),VLOOKUP(R202,'証拠（WW特許）'!$B$2:$M$90,12,FALSE),""))</f>
        <v>大橋　京弥</v>
      </c>
      <c r="AH202" s="58" t="str">
        <f>IF(OR(LEFT(R202)="特",LEFT(R202)="実"),VLOOKUP(R202,'証拠（JP特許）'!$B$2:$X$299,20,FALSE),IF(AND(OR(LEFT(R202,2)="US",LEFT(R202,2)="WO",LEFT(R202,2)="GB",LEFT(R202,2)="EP",LEFT(R202,2)="DE"),OR(MID(R202,3,1)="1",MID(R202,3,1)="2",MID(R202,3,1)="3",MID(R202,3,1)="4",MID(R202,3,1)="5",MID(R202,3,1)="6",MID(R202,3,1)="7",MID(R202,3,1)="8",MID(R202,3,1)="9",MID(R202,3,1)="0",)),VLOOKUP(R202,'証拠（WW特許）'!$B$2:$U$90,20,FALSE),""))</f>
        <v>B43K   1/12    (2006.01)</v>
      </c>
      <c r="AI202" s="58" t="str">
        <f>IF(OR(LEFT(R202)="特",LEFT(R202)="実"),VLOOKUP(R202,'証拠（JP特許）'!$B$2:$X$299,21,FALSE),"")</f>
        <v>B43K  1/12      A</v>
      </c>
      <c r="AJ202" s="58" t="str">
        <f>IF(OR(LEFT(R202)="特",LEFT(R202)="実"),VLOOKUP(R202,'証拠（JP特許）'!$B$2:$X$299,22,FALSE),"")</f>
        <v>2C350GA05,2C350GA06,2C350HA14,2C350NC02,2C350NC20,2C350NC32,2C350NC33,2C350NC39,2C350NE05</v>
      </c>
      <c r="AK202" s="59" t="str">
        <f>IF(OR(LEFT(R202)="特",LEFT(R202)="実"),VLOOKUP(R202,'証拠（JP特許）'!$B$2:$X$299,17,FALSE),IF(AND(OR(LEFT(R202,2)="US",LEFT(R202,2)="WO",LEFT(R202,2)="GB",LEFT(R202,2)="EP",LEFT(R202,2)="DE"),OR(MID(R202,3,1)="1",MID(R202,3,1)="2",MID(R202,3,1)="3",MID(R202,3,1)="4",MID(R202,3,1)="5",MID(R202,3,1)="6",MID(R202,3,1)="7",MID(R202,3,1)="8",MID(R202,3,1)="9",MID(R202,3,1)="0",)),VLOOKUP(R202,'証拠（WW特許）'!$B$2:$U$90,16,FALSE),""))</f>
        <v>1994.04.05</v>
      </c>
      <c r="AL202" s="58"/>
      <c r="AM202" s="58" t="s">
        <v>95</v>
      </c>
      <c r="AN202" s="58" t="s">
        <v>95</v>
      </c>
      <c r="AO202" s="58" t="str">
        <f ca="1">IF(OR(LEFT(R202)="特",LEFT(R202)="実",AND(OR(LEFT(R202,2)="US",LEFT(R202,2)="WO",LEFT(R202,2)="GB",LEFT(R202,2)="EP",LEFT(R202,2)="DE"),OR(MID(R202,3,1)="1",MID(R202,3,1)="2",MID(R202,3,1)="3",MID(R202,3,1)="4",MID(R202,3,1)="5",MID(R202,3,1)="6",MID(R202,3,1)="7",MID(R202,3,1)="8",MID(R202,3,1)="9",MID(R202,3,1)="0"))),IF(COUNTIF(INDIRECT("発明者引用!"&amp;ADDRESS(MATCH(C202,発明者引用!B$1:B$196,0),4)&amp;":"&amp;ADDRESS(MATCH(C202,発明者引用!B$1:B$196,0),17)),R202)+COUNTIF(INDIRECT("発明者引用!"&amp;ADDRESS(MATCH(C202,発明者引用!B$1:B$196,0),4)&amp;":"&amp;ADDRESS(MATCH(C202,発明者引用!B$1:B$196,0),17)),#REF!)+COUNTIF(INDIRECT("発明者引用!"&amp;ADDRESS(MATCH(C202,発明者引用!B$1:B$196,0),4)&amp;":"&amp;ADDRESS(MATCH(C202,発明者引用!B$1:B$196,0),17)),T202)&gt;0,"Yes","No"),"")</f>
        <v>No</v>
      </c>
      <c r="AP202" s="58" t="str">
        <f ca="1">IF(OR(LEFT(R202)="特",LEFT(R202)="実",AND(OR(LEFT(R202,2)="US",LEFT(R202,2)="WO",LEFT(R202,2)="GB",LEFT(R202,2)="EP",LEFT(R202,2)="DE"),OR(MID(R202,3,1)="1",MID(R202,3,1)="2",MID(R202,3,1)="3",MID(R202,3,1)="4",MID(R202,3,1)="5",MID(R202,3,1)="6",MID(R202,3,1)="7",MID(R202,3,1)="8",MID(R202,3,1)="9",MID(R202,3,1)="0"))),IF(VLOOKUP(C202,ファミリ引用特許WO!$A$2:$B$241,2,FALSE)+VLOOKUP(C202,ファミリ引用文献WO!$A$2:$C$241,3,FALSE)=0,"ISR無し",IF(COUNTIF(INDIRECT("ファミリ引用特許WO!"&amp;ADDRESS(MATCH(C202,ファミリ引用特許WO!$A$2:$A$241,0),1)&amp;":"&amp;ADDRESS(MATCH(C202,ファミリ引用特許WO!$A$2:$A$241,0),19)),R202)+COUNTIF(INDIRECT("ファミリ引用特許WO!"&amp;ADDRESS(MATCH(C202,ファミリ引用特許WO!$A$2:$A$241,0),1)&amp;":"&amp;ADDRESS(MATCH(C202,ファミリ引用特許WO!$A$2:$A$241,0),19)),S202)+COUNTIF(INDIRECT("ファミリ引用特許WO!"&amp;ADDRESS(MATCH(C202,ファミリ引用特許WO!$A$2:$A$241,0),1)&amp;":"&amp;ADDRESS(MATCH(C202,ファミリ引用特許WO!$A$2:$A$241,0),19)),T202)+COUNTIF(INDIRECT("ファミリ引用特許WO!"&amp;ADDRESS(MATCH(C202,ファミリ引用特許WO!$A$2:$A$241,0),1)&amp;":"&amp;ADDRESS(MATCH(C202,ファミリ引用特許WO!$A$2:$A$241,0),19)),W202)+COUNTIF(INDIRECT("ファミリ引用特許WO!"&amp;ADDRESS(MATCH(C202,ファミリ引用特許WO!$A$2:$A$241,0),1)&amp;":"&amp;ADDRESS(MATCH(C202,ファミリ引用特許WO!$A$2:$A$241,0),19)),Y202)&gt;0,"Yes","No")),"")</f>
        <v>No</v>
      </c>
      <c r="AQ202" s="55" t="str">
        <f ca="1">IF(OR(LEFT(R202)="特",LEFT(R202)="実",AND(OR(LEFT(R202,2)="US",LEFT(R202,2)="WO",LEFT(R202,2)="GB",LEFT(R202,2)="EP",LEFT(R202,2)="DE"),OR(MID(R202,3,1)="1",MID(R202,3,1)="2",MID(R202,3,1)="3",MID(R202,3,1)="4",MID(R202,3,1)="5",MID(R202,3,1)="6",MID(R202,3,1)="7",MID(R202,3,1)="8",MID(R202,3,1)="9",MID(R202,3,1)="0"))),IF(VLOOKUP(C202,'ファミリ引用特許表記修正（ex.A2→A）'!$A$2:$B$241,2,FALSE)=0,"family無し",IF(COUNTIF(INDIRECT("'ファミリ引用特許表記修正（ex.A2→A）'!"&amp;ADDRESS(MATCH(C202,'ファミリ引用特許表記修正（ex.A2→A）'!$A$2:$A$241,0),1)&amp;":"&amp;ADDRESS(MATCH(C202,'ファミリ引用特許表記修正（ex.A2→A）'!$A$2:$A$241,0),171)),R202)+COUNTIF(INDIRECT("'ファミリ引用特許表記修正（ex.A2→A）'!"&amp;ADDRESS(MATCH(C202,'ファミリ引用特許表記修正（ex.A2→A）'!$A$2:$A$241,0),1)&amp;":"&amp;ADDRESS(MATCH(C202,'ファミリ引用特許表記修正（ex.A2→A）'!$A$2:$A$241,0),171)),S202)+COUNTIF(INDIRECT("'ファミリ引用特許表記修正（ex.A2→A）'!"&amp;ADDRESS(MATCH(C202,'ファミリ引用特許表記修正（ex.A2→A）'!$A$2:$A$241,0),1)&amp;":"&amp;ADDRESS(MATCH(C202,'ファミリ引用特許表記修正（ex.A2→A）'!$A$2:$A$241,0),171)),T202)+COUNTIF(INDIRECT("'ファミリ引用特許表記修正（ex.A2→A）'!"&amp;ADDRESS(MATCH(C202,'ファミリ引用特許表記修正（ex.A2→A）'!$A$2:$A$241,0),1)&amp;":"&amp;ADDRESS(MATCH(C202,'ファミリ引用特許表記修正（ex.A2→A）'!$A$2:$A$241,0),171)),W202)+COUNTIF(INDIRECT("'ファミリ引用特許表記修正（ex.A2→A）'!"&amp;ADDRESS(MATCH(C202,'ファミリ引用特許表記修正（ex.A2→A）'!$A$2:$A$241,0),1)&amp;":"&amp;ADDRESS(MATCH(C202,'ファミリ引用特許表記修正（ex.A2→A）'!$A$2:$A$241,0),171)),Y202)&gt;0,"Yes","No")),"")</f>
        <v>No</v>
      </c>
      <c r="AR202" s="58" t="str">
        <f>IF(OR(LEFT(R202)="特",LEFT(R202)="実",AND(OR(LEFT(R202,2)="US",LEFT(R202,2)="WO",LEFT(R202,2)="GB",LEFT(R202,2)="EP",LEFT(R202,2)="DE"),OR(MID(R202,3,1)="1",MID(R202,3,1)="2",MID(R202,3,1)="3",MID(R202,3,1)="4",MID(R202,3,1)="5",MID(R202,3,1)="6",MID(R202,3,1)="7",MID(R202,3,1)="8",MID(R202,3,1)="9",MID(R202,3,1)="0",))),"",VLOOKUP($C202,ファミリ発明者引用文献!A$3:B$235,2,FALSE))</f>
        <v/>
      </c>
      <c r="AS202" s="55" t="str">
        <f>VLOOKUP(C202,ファミリ引用文献WO!A$2:B$241,2,FALSE)</f>
        <v/>
      </c>
      <c r="AT202" s="58" t="str">
        <f>VLOOKUP(C202,ファミリ引用文献!A$3:B$242,2,FALSE)</f>
        <v/>
      </c>
      <c r="AU202" s="58" t="str">
        <f>VLOOKUP(C202,審判データ!AH$2:BT$379,39,FALSE)</f>
        <v>CA02582293A;CN101065036A;DE112005002434T;WO06/038408;特許04455599;MX2007003814A;US2007192977;WO2006038408A</v>
      </c>
      <c r="AV202" s="62" t="str">
        <f ca="1">IF(INDIRECT("審判データ!"&amp;ADDRESS(MATCH(C202,審判データ!$AH$1:$AH$379,0),32))="早期審査の対象とする","早期審査","")</f>
        <v>早期審査</v>
      </c>
      <c r="AW202" s="665" t="str">
        <f t="shared" si="16"/>
        <v>不一致</v>
      </c>
      <c r="AX202" s="666" t="str">
        <f>IF(LEFT(AE202,3)="日本特",IF(LEFT(C202)="特",VLOOKUP(C202,'本件、証拠文献テーマコード'!G$2:I$376,3,FALSE),VLOOKUP(C202,'本件、証拠文献テーマコード'!B$2:I$376,8,FALSE)),"")</f>
        <v>3B202</v>
      </c>
      <c r="AY202" s="666" t="str">
        <f>IF(LEFT(AE202,3)="日本特",IF(OR(MID(R202,2,1)="開",MID(R202,2,1)="表",MID(R202,2,1)="登"),VLOOKUP(R202,'本件、証拠文献テーマコード'!C$2:I$379,7,FALSE),VLOOKUP(R202,'本件、証拠文献テーマコード'!G$2:I$379,3,FALSE)),"")</f>
        <v>2C350</v>
      </c>
      <c r="AZ202" s="54"/>
    </row>
    <row r="203" spans="1:52" ht="27" x14ac:dyDescent="0.15">
      <c r="A203" s="848" t="s">
        <v>22699</v>
      </c>
      <c r="B203" s="586" t="str">
        <f ca="1">IF(A203="",B202,INDIRECT("審判データ!"&amp;ADDRESS(MATCH(A203,審判データ!$HC$1:$HC$379,0),20))&amp;" / "&amp;INDIRECT("審判データ!"&amp;ADDRESS(MATCH(A203,審判データ!$HC$1:$HC$379,0),21)))</f>
        <v>2012 / 29-2</v>
      </c>
      <c r="C203" s="695">
        <v>4413974</v>
      </c>
      <c r="D203" s="325" t="s">
        <v>2513</v>
      </c>
      <c r="E203" s="163" t="str">
        <f ca="1">INDIRECT("審判データ!"&amp;ADDRESS(MATCH(C203,審判データ!$AH$1:$AH$379,0),55))</f>
        <v>株式会社ビートソニック</v>
      </c>
      <c r="F203" s="43" t="str">
        <f ca="1">INDIRECT("審判データ!"&amp;ADDRESS(MATCH(C203,審判データ!$AH$1:$AH$379,0),56))</f>
        <v>戸谷　勉</v>
      </c>
      <c r="G203" s="43" t="str">
        <f ca="1">INDIRECT("審判データ!"&amp;ADDRESS(MATCH(C203,審判データ!$AH$1:$AH$379,0),72))</f>
        <v>CN101689702A;EP2251928A;特開2009-219044;特許04413974;KR20100122846A;TH00103369A;TW200952254A;US2011025568;WO2009113190A</v>
      </c>
      <c r="H203" s="43" t="str">
        <f ca="1">INDIRECT("審判データ!"&amp;ADDRESS(MATCH(C203,審判データ!$AH$1:$AH$379,0),41))</f>
        <v>H01Q  1/32;H01Q  1/22</v>
      </c>
      <c r="I203" s="43" t="str">
        <f ca="1">INDIRECT("審判データ!"&amp;ADDRESS(MATCH(C203,審判データ!$AH$1:$AH$379,0),49))</f>
        <v>H01Q   1/32@AFI(JP);H01Q   1/22@ALI(JP)</v>
      </c>
      <c r="J203" s="43" t="str">
        <f ca="1">INDIRECT("審判データ!"&amp;ADDRESS(MATCH(C203,審判データ!$AH$1:$AH$379,0),51))</f>
        <v>H01Q  1/32        Z;H01Q  1/22        B</v>
      </c>
      <c r="K203" s="43" t="str">
        <f ca="1">INDIRECT("審判データ!"&amp;ADDRESS(MATCH(C203,審判データ!$AH$1:$AH$379,0),53))</f>
        <v>5J046 AA02;5J046 AA09;5J046 AB06;5J046 MA09;5J047 AA02;5J047 AA09;5J047 AB06;5J047 EB01</v>
      </c>
      <c r="L203" s="961" t="s">
        <v>22700</v>
      </c>
      <c r="M203" s="963" t="s">
        <v>22701</v>
      </c>
      <c r="N203" s="965" t="s">
        <v>22702</v>
      </c>
      <c r="O203" s="967">
        <v>0</v>
      </c>
      <c r="P203" s="959" t="s">
        <v>2523</v>
      </c>
      <c r="Q203" s="703" t="s">
        <v>279</v>
      </c>
      <c r="R203" s="588" t="s">
        <v>22703</v>
      </c>
      <c r="S203" s="591" t="str">
        <f>IF(OR(LEFT(R203)="特",LEFT(R203)="実"),VLOOKUP(R203,'証拠（JP特許）'!$B$2:$D$299,2,FALSE),IF(AND(OR(LEFT(R203,2)="US",LEFT(R203,2)="WO",LEFT(R203,2)="GB",LEFT(R203,2)="EP",LEFT(R203,2)="DE"),OR(MID(R203,3,1)="1",MID(R203,3,1)="2",MID(R203,3,1)="3",MID(R203,3,1)="4",MID(R203,3,1)="5",MID(R203,3,1)="6",MID(R203,3,1)="7",MID(R203,3,1)="8",MID(R203,3,1)="9",MID(R203,3,1)="0")),VLOOKUP(R203,'証拠（WW特許）'!$B$2:$C$90,2,FALSE),"_"))</f>
        <v>_</v>
      </c>
      <c r="T203" s="588" t="str">
        <f>IF(OR(LEFT(R203)="特",LEFT(R203)="実"),VLOOKUP(R203,'証拠（JP特許）'!$B$2:$E$299,4,FALSE),"_")</f>
        <v>_</v>
      </c>
      <c r="U203" s="588" t="s">
        <v>94</v>
      </c>
      <c r="V203" s="591" t="s">
        <v>203</v>
      </c>
      <c r="W203" s="608" t="str">
        <f t="shared" si="18"/>
        <v/>
      </c>
      <c r="X203" s="604"/>
      <c r="Y203" s="604" t="str">
        <f t="shared" si="19"/>
        <v/>
      </c>
      <c r="Z203" s="91" t="str">
        <f ca="1">IF(OR(LEFT(R203)="特",LEFT(R203)="実",AND(OR(LEFT(R203,2)="US",LEFT(R203,2)="WO",LEFT(R203,2)="GB",LEFT(R203,2)="EP",LEFT(R203,2)="DE"),OR(MID(R203,3,1)="1",MID(R203,3,1)="2",MID(R203,3,1)="3",MID(R203,3,1)="4",MID(R203,3,1)="5",MID(R203,3,1)="6",MID(R203,3,1)="7",MID(R203,3,1)="8",MID(R203,3,1)="9",MID(R203,3,1)="0",))),IF(COUNTIF(INDIRECT("拒絶理由・拒絶査定・異議申立!"&amp;ADDRESS(MATCH(C203,拒絶理由・拒絶査定・異議申立!B$1:B$1000,0),3)&amp;":"&amp;ADDRESS(MATCH(C203,拒絶理由・拒絶査定・異議申立!B$1:B$1000,0),50)),R203)+COUNTIF(INDIRECT("拒絶理由・拒絶査定・異議申立!"&amp;ADDRESS(MATCH(C203,拒絶理由・拒絶査定・異議申立!B$1:B$1000,0),3)&amp;":"&amp;ADDRESS(MATCH(C203,拒絶理由・拒絶査定・異議申立!B$1:B$1000,0),50)),T203)&gt;0,"Yes","No"),"")</f>
        <v/>
      </c>
      <c r="AA203" s="92" t="str">
        <f ca="1">IF(OR(LEFT(R203)="特",LEFT(R203)="実",AND(OR(LEFT(R203,2)="US",LEFT(R203,2)="WO",LEFT(R203,2)="GB",LEFT(R203,2)="EP",LEFT(R203,2)="DE"),OR(MID(R203,3,1)="1",MID(R203,3,1)="2",MID(R203,3,1)="3",MID(R203,3,1)="4",MID(R203,3,1)="5",MID(R203,3,1)="6",MID(R203,3,1)="7",MID(R203,3,1)="8",MID(R203,3,1)="9",MID(R203,3,1)="0",))),IF(COUNTIF(INDIRECT("先行技術調査・登録査定!"&amp;ADDRESS(MATCH(C203,先行技術調査・登録査定!B$1:B$1000,0),3)&amp;":"&amp;ADDRESS(MATCH(C203,先行技術調査・登録査定!B$1:B$1000,0),49)),R203)+COUNTIF(INDIRECT("先行技術調査・登録査定!"&amp;ADDRESS(MATCH(C203,先行技術調査・登録査定!B$1:B$1000,0),3)&amp;":"&amp;ADDRESS(MATCH(C203,先行技術調査・登録査定!B$1:B$1000,0),49)),T203)&gt;0,"Yes","No"),"")</f>
        <v/>
      </c>
      <c r="AB203" s="169" t="str">
        <f t="shared" ca="1" si="15"/>
        <v/>
      </c>
      <c r="AC203" s="94" t="str">
        <f>IF(OR(LEFT(R203)="特",LEFT(R203)="実",AND(OR(LEFT(R203,2)="US",LEFT(R203,2)="WO",LEFT(R203,2)="GB",LEFT(R203,2)="EP",LEFT(R203,2)="DE"),OR(MID(R203,3,1)="1",MID(R203,3,1)="2",MID(R203,3,1)="3",MID(R203,3,1)="4",MID(R203,3,1)="5",MID(R203,3,1)="6",MID(R203,3,1)="7",MID(R203,3,1)="8",MID(R203,3,1)="9",MID(R203,3,1)="0",))),"",VLOOKUP($C203,非特許文献リスト!$A$2:$C$196,2,FALSE))</f>
        <v/>
      </c>
      <c r="AD203" s="95" t="str">
        <f>IF(OR(LEFT(R203)="特",LEFT(R203)="実",AND(OR(LEFT(R203,2)="US",LEFT(R203,2)="WO",LEFT(R203,2)="GB",LEFT(R203,2)="EP",LEFT(R203,2)="DE"),OR(MID(R203,3,1)="1",MID(R203,3,1)="2",MID(R203,3,1)="3",MID(R203,3,1)="4",MID(R203,3,1)="5",MID(R203,3,1)="6",MID(R203,3,1)="7",MID(R203,3,1)="8",MID(R203,3,1)="9",MID(R203,3,1)="0",))),"",VLOOKUP($C203,非特許文献リスト!$A$2:$C$196,3,FALSE))</f>
        <v/>
      </c>
      <c r="AE203" s="175" t="str">
        <f t="shared" si="17"/>
        <v/>
      </c>
      <c r="AF203" s="176" t="str">
        <f>IF(OR(LEFT(R203)="特",LEFT(R203)="実"),VLOOKUP(R203,'証拠（JP特許）'!$B$2:$AB$299,10,FALSE),IF(AND(OR(LEFT(R203,2)="US",LEFT(R203,2)="WO",LEFT(R203,2)="GB",LEFT(R203,2)="EP",LEFT(R203,2)="DE"),OR(MID(R203,3,1)="1",MID(R203,3,1)="2",MID(R203,3,1)="3",MID(R203,3,1)="4",MID(R203,3,1)="5",MID(R203,3,1)="6",MID(R203,3,1)="7",MID(R203,3,1)="8",MID(R203,3,1)="9",MID(R203,3,1)="0",)),VLOOKUP(R203,'証拠（WW特許）'!$B$2:$M$90,8,FALSE),""))</f>
        <v/>
      </c>
      <c r="AG203" s="176" t="str">
        <f>IF(OR(LEFT(R203)="特",LEFT(R203)="実"),VLOOKUP(R203,'証拠（JP特許）'!$B$2:$AB$299,26,FALSE),IF(AND(OR(LEFT(R203,2)="US",LEFT(R203,2)="WO",LEFT(R203,2)="GB",LEFT(R203,2)="EP",LEFT(R203,2)="DE"),OR(MID(R203,3,1)="1",MID(R203,3,1)="2",MID(R203,3,1)="3",MID(R203,3,1)="4",MID(R203,3,1)="5",MID(R203,3,1)="6",MID(R203,3,1)="7",MID(R203,3,1)="8",MID(R203,3,1)="9",MID(R203,3,1)="0",)),VLOOKUP(R203,'証拠（WW特許）'!$B$2:$M$90,12,FALSE),""))</f>
        <v/>
      </c>
      <c r="AH203" s="58" t="str">
        <f>IF(OR(LEFT(R203)="特",LEFT(R203)="実"),VLOOKUP(R203,'証拠（JP特許）'!$B$2:$X$299,20,FALSE),IF(AND(OR(LEFT(R203,2)="US",LEFT(R203,2)="WO",LEFT(R203,2)="GB",LEFT(R203,2)="EP",LEFT(R203,2)="DE"),OR(MID(R203,3,1)="1",MID(R203,3,1)="2",MID(R203,3,1)="3",MID(R203,3,1)="4",MID(R203,3,1)="5",MID(R203,3,1)="6",MID(R203,3,1)="7",MID(R203,3,1)="8",MID(R203,3,1)="9",MID(R203,3,1)="0",)),VLOOKUP(R203,'証拠（WW特許）'!$B$2:$U$90,20,FALSE),""))</f>
        <v/>
      </c>
      <c r="AI203" s="58" t="str">
        <f>IF(OR(LEFT(R203)="特",LEFT(R203)="実"),VLOOKUP(R203,'証拠（JP特許）'!$B$2:$X$299,21,FALSE),"")</f>
        <v/>
      </c>
      <c r="AJ203" s="58" t="str">
        <f>IF(OR(LEFT(R203)="特",LEFT(R203)="実"),VLOOKUP(R203,'証拠（JP特許）'!$B$2:$X$299,22,FALSE),"")</f>
        <v/>
      </c>
      <c r="AK203" s="59" t="str">
        <f>IF(OR(LEFT(R203)="特",LEFT(R203)="実"),VLOOKUP(R203,'証拠（JP特許）'!$B$2:$X$299,17,FALSE),IF(AND(OR(LEFT(R203,2)="US",LEFT(R203,2)="WO",LEFT(R203,2)="GB",LEFT(R203,2)="EP",LEFT(R203,2)="DE"),OR(MID(R203,3,1)="1",MID(R203,3,1)="2",MID(R203,3,1)="3",MID(R203,3,1)="4",MID(R203,3,1)="5",MID(R203,3,1)="6",MID(R203,3,1)="7",MID(R203,3,1)="8",MID(R203,3,1)="9",MID(R203,3,1)="0",)),VLOOKUP(R203,'証拠（WW特許）'!$B$2:$U$90,16,FALSE),""))</f>
        <v/>
      </c>
      <c r="AL203" s="58"/>
      <c r="AM203" s="58" t="s">
        <v>95</v>
      </c>
      <c r="AN203" s="58" t="s">
        <v>95</v>
      </c>
      <c r="AO203" s="58" t="str">
        <f ca="1">IF(OR(LEFT(R203)="特",LEFT(R203)="実",AND(OR(LEFT(R203,2)="US",LEFT(R203,2)="WO",LEFT(R203,2)="GB",LEFT(R203,2)="EP",LEFT(R203,2)="DE"),OR(MID(R203,3,1)="1",MID(R203,3,1)="2",MID(R203,3,1)="3",MID(R203,3,1)="4",MID(R203,3,1)="5",MID(R203,3,1)="6",MID(R203,3,1)="7",MID(R203,3,1)="8",MID(R203,3,1)="9",MID(R203,3,1)="0"))),IF(COUNTIF(INDIRECT("発明者引用!"&amp;ADDRESS(MATCH(C203,発明者引用!B$1:B$196,0),4)&amp;":"&amp;ADDRESS(MATCH(C203,発明者引用!B$1:B$196,0),17)),R203)+COUNTIF(INDIRECT("発明者引用!"&amp;ADDRESS(MATCH(C203,発明者引用!B$1:B$196,0),4)&amp;":"&amp;ADDRESS(MATCH(C203,発明者引用!B$1:B$196,0),17)),#REF!)+COUNTIF(INDIRECT("発明者引用!"&amp;ADDRESS(MATCH(C203,発明者引用!B$1:B$196,0),4)&amp;":"&amp;ADDRESS(MATCH(C203,発明者引用!B$1:B$196,0),17)),T203)&gt;0,"Yes","No"),"")</f>
        <v/>
      </c>
      <c r="AP203" s="58" t="str">
        <f ca="1">IF(OR(LEFT(R203)="特",LEFT(R203)="実",AND(OR(LEFT(R203,2)="US",LEFT(R203,2)="WO",LEFT(R203,2)="GB",LEFT(R203,2)="EP",LEFT(R203,2)="DE"),OR(MID(R203,3,1)="1",MID(R203,3,1)="2",MID(R203,3,1)="3",MID(R203,3,1)="4",MID(R203,3,1)="5",MID(R203,3,1)="6",MID(R203,3,1)="7",MID(R203,3,1)="8",MID(R203,3,1)="9",MID(R203,3,1)="0"))),IF(VLOOKUP(C203,ファミリ引用特許WO!$A$2:$B$241,2,FALSE)+VLOOKUP(C203,ファミリ引用文献WO!$A$2:$C$241,3,FALSE)=0,"ISR無し",IF(COUNTIF(INDIRECT("ファミリ引用特許WO!"&amp;ADDRESS(MATCH(C203,ファミリ引用特許WO!$A$2:$A$241,0),1)&amp;":"&amp;ADDRESS(MATCH(C203,ファミリ引用特許WO!$A$2:$A$241,0),19)),R203)+COUNTIF(INDIRECT("ファミリ引用特許WO!"&amp;ADDRESS(MATCH(C203,ファミリ引用特許WO!$A$2:$A$241,0),1)&amp;":"&amp;ADDRESS(MATCH(C203,ファミリ引用特許WO!$A$2:$A$241,0),19)),S203)+COUNTIF(INDIRECT("ファミリ引用特許WO!"&amp;ADDRESS(MATCH(C203,ファミリ引用特許WO!$A$2:$A$241,0),1)&amp;":"&amp;ADDRESS(MATCH(C203,ファミリ引用特許WO!$A$2:$A$241,0),19)),T203)+COUNTIF(INDIRECT("ファミリ引用特許WO!"&amp;ADDRESS(MATCH(C203,ファミリ引用特許WO!$A$2:$A$241,0),1)&amp;":"&amp;ADDRESS(MATCH(C203,ファミリ引用特許WO!$A$2:$A$241,0),19)),W203)+COUNTIF(INDIRECT("ファミリ引用特許WO!"&amp;ADDRESS(MATCH(C203,ファミリ引用特許WO!$A$2:$A$241,0),1)&amp;":"&amp;ADDRESS(MATCH(C203,ファミリ引用特許WO!$A$2:$A$241,0),19)),Y203)&gt;0,"Yes","No")),"")</f>
        <v/>
      </c>
      <c r="AQ203" s="55" t="str">
        <f ca="1">IF(OR(LEFT(R203)="特",LEFT(R203)="実",AND(OR(LEFT(R203,2)="US",LEFT(R203,2)="WO",LEFT(R203,2)="GB",LEFT(R203,2)="EP",LEFT(R203,2)="DE"),OR(MID(R203,3,1)="1",MID(R203,3,1)="2",MID(R203,3,1)="3",MID(R203,3,1)="4",MID(R203,3,1)="5",MID(R203,3,1)="6",MID(R203,3,1)="7",MID(R203,3,1)="8",MID(R203,3,1)="9",MID(R203,3,1)="0"))),IF(VLOOKUP(C203,'ファミリ引用特許表記修正（ex.A2→A）'!$A$2:$B$241,2,FALSE)=0,"family無し",IF(COUNTIF(INDIRECT("'ファミリ引用特許表記修正（ex.A2→A）'!"&amp;ADDRESS(MATCH(C203,'ファミリ引用特許表記修正（ex.A2→A）'!$A$2:$A$241,0),1)&amp;":"&amp;ADDRESS(MATCH(C203,'ファミリ引用特許表記修正（ex.A2→A）'!$A$2:$A$241,0),171)),R203)+COUNTIF(INDIRECT("'ファミリ引用特許表記修正（ex.A2→A）'!"&amp;ADDRESS(MATCH(C203,'ファミリ引用特許表記修正（ex.A2→A）'!$A$2:$A$241,0),1)&amp;":"&amp;ADDRESS(MATCH(C203,'ファミリ引用特許表記修正（ex.A2→A）'!$A$2:$A$241,0),171)),S203)+COUNTIF(INDIRECT("'ファミリ引用特許表記修正（ex.A2→A）'!"&amp;ADDRESS(MATCH(C203,'ファミリ引用特許表記修正（ex.A2→A）'!$A$2:$A$241,0),1)&amp;":"&amp;ADDRESS(MATCH(C203,'ファミリ引用特許表記修正（ex.A2→A）'!$A$2:$A$241,0),171)),T203)+COUNTIF(INDIRECT("'ファミリ引用特許表記修正（ex.A2→A）'!"&amp;ADDRESS(MATCH(C203,'ファミリ引用特許表記修正（ex.A2→A）'!$A$2:$A$241,0),1)&amp;":"&amp;ADDRESS(MATCH(C203,'ファミリ引用特許表記修正（ex.A2→A）'!$A$2:$A$241,0),171)),W203)+COUNTIF(INDIRECT("'ファミリ引用特許表記修正（ex.A2→A）'!"&amp;ADDRESS(MATCH(C203,'ファミリ引用特許表記修正（ex.A2→A）'!$A$2:$A$241,0),1)&amp;":"&amp;ADDRESS(MATCH(C203,'ファミリ引用特許表記修正（ex.A2→A）'!$A$2:$A$241,0),171)),Y203)&gt;0,"Yes","No")),"")</f>
        <v/>
      </c>
      <c r="AR203" s="193" t="str">
        <f>IF(OR(LEFT(R203)="特",LEFT(R203)="実",AND(OR(LEFT(R203,2)="US",LEFT(R203,2)="WO",LEFT(R203,2)="GB",LEFT(R203,2)="EP",LEFT(R203,2)="DE"),OR(MID(R203,3,1)="1",MID(R203,3,1)="2",MID(R203,3,1)="3",MID(R203,3,1)="4",MID(R203,3,1)="5",MID(R203,3,1)="6",MID(R203,3,1)="7",MID(R203,3,1)="8",MID(R203,3,1)="9",MID(R203,3,1)="0",))),"",VLOOKUP($C203,ファミリ発明者引用文献!A$3:B$235,2,FALSE))</f>
        <v>,,</v>
      </c>
      <c r="AS203" s="55" t="str">
        <f>VLOOKUP(C203,ファミリ引用文献WO!A$2:B$241,2,FALSE)</f>
        <v/>
      </c>
      <c r="AT203" s="58" t="str">
        <f>VLOOKUP(C203,ファミリ引用文献!A$3:B$242,2,FALSE)</f>
        <v/>
      </c>
      <c r="AU203" s="58" t="str">
        <f>VLOOKUP(C203,審判データ!AH$2:BT$379,39,FALSE)</f>
        <v>CN101689702A;EP2251928A;特開2009-219044;特許04413974;KR20100122846A;TH00103369A;TW200952254A;US2011025568;WO2009113190A</v>
      </c>
      <c r="AV203" s="62" t="str">
        <f ca="1">IF(INDIRECT("審判データ!"&amp;ADDRESS(MATCH(C203,審判データ!$AH$1:$AH$379,0),32))="早期審査の対象とする","早期審査","")</f>
        <v>早期審査</v>
      </c>
      <c r="AW203" s="665" t="str">
        <f t="shared" si="16"/>
        <v/>
      </c>
      <c r="AX203" s="666" t="str">
        <f>IF(LEFT(AE203,3)="日本特",IF(LEFT(C203)="特",VLOOKUP(C203,'本件、証拠文献テーマコード'!G$2:I$376,3,FALSE),VLOOKUP(C203,'本件、証拠文献テーマコード'!B$2:I$376,8,FALSE)),"")</f>
        <v/>
      </c>
      <c r="AY203" s="666" t="str">
        <f>IF(LEFT(AE203,3)="日本特",IF(OR(MID(R203,2,1)="開",MID(R203,2,1)="表",MID(R203,2,1)="登"),VLOOKUP(R203,'本件、証拠文献テーマコード'!C$2:I$379,7,FALSE),VLOOKUP(R203,'本件、証拠文献テーマコード'!G$2:I$379,3,FALSE)),"")</f>
        <v/>
      </c>
      <c r="AZ203" s="54"/>
    </row>
    <row r="204" spans="1:52" ht="27" x14ac:dyDescent="0.15">
      <c r="A204" s="850"/>
      <c r="B204" s="586" t="str">
        <f ca="1">IF(A204="",B203,INDIRECT("審判データ!"&amp;ADDRESS(MATCH(A204,審判データ!$HC$1:$HC$379,0),20))&amp;" / "&amp;INDIRECT("審判データ!"&amp;ADDRESS(MATCH(A204,審判データ!$HC$1:$HC$379,0),21)))</f>
        <v>2012 / 29-2</v>
      </c>
      <c r="C204" s="695">
        <v>4413974</v>
      </c>
      <c r="D204" s="325" t="s">
        <v>2513</v>
      </c>
      <c r="E204" s="163" t="str">
        <f ca="1">INDIRECT("審判データ!"&amp;ADDRESS(MATCH(C204,審判データ!$AH$1:$AH$379,0),55))</f>
        <v>株式会社ビートソニック</v>
      </c>
      <c r="F204" s="43" t="str">
        <f ca="1">INDIRECT("審判データ!"&amp;ADDRESS(MATCH(C204,審判データ!$AH$1:$AH$379,0),56))</f>
        <v>戸谷　勉</v>
      </c>
      <c r="G204" s="43" t="str">
        <f ca="1">INDIRECT("審判データ!"&amp;ADDRESS(MATCH(C204,審判データ!$AH$1:$AH$379,0),72))</f>
        <v>CN101689702A;EP2251928A;特開2009-219044;特許04413974;KR20100122846A;TH00103369A;TW200952254A;US2011025568;WO2009113190A</v>
      </c>
      <c r="H204" s="43" t="str">
        <f ca="1">INDIRECT("審判データ!"&amp;ADDRESS(MATCH(C204,審判データ!$AH$1:$AH$379,0),41))</f>
        <v>H01Q  1/32;H01Q  1/22</v>
      </c>
      <c r="I204" s="43" t="str">
        <f ca="1">INDIRECT("審判データ!"&amp;ADDRESS(MATCH(C204,審判データ!$AH$1:$AH$379,0),49))</f>
        <v>H01Q   1/32@AFI(JP);H01Q   1/22@ALI(JP)</v>
      </c>
      <c r="J204" s="43" t="str">
        <f ca="1">INDIRECT("審判データ!"&amp;ADDRESS(MATCH(C204,審判データ!$AH$1:$AH$379,0),51))</f>
        <v>H01Q  1/32        Z;H01Q  1/22        B</v>
      </c>
      <c r="K204" s="43" t="str">
        <f ca="1">INDIRECT("審判データ!"&amp;ADDRESS(MATCH(C204,審判データ!$AH$1:$AH$379,0),53))</f>
        <v>5J046 AA02;5J046 AA09;5J046 AB06;5J046 MA09;5J047 AA02;5J047 AA09;5J047 AB06;5J047 EB01</v>
      </c>
      <c r="L204" s="970"/>
      <c r="M204" s="971"/>
      <c r="N204" s="972"/>
      <c r="O204" s="973"/>
      <c r="P204" s="969"/>
      <c r="Q204" s="703" t="s">
        <v>324</v>
      </c>
      <c r="R204" s="588" t="s">
        <v>22704</v>
      </c>
      <c r="S204" s="591" t="str">
        <f>IF(OR(LEFT(R204)="特",LEFT(R204)="実"),VLOOKUP(R204,'証拠（JP特許）'!$B$2:$D$299,2,FALSE),IF(AND(OR(LEFT(R204,2)="US",LEFT(R204,2)="WO",LEFT(R204,2)="GB",LEFT(R204,2)="EP",LEFT(R204,2)="DE"),OR(MID(R204,3,1)="1",MID(R204,3,1)="2",MID(R204,3,1)="3",MID(R204,3,1)="4",MID(R204,3,1)="5",MID(R204,3,1)="6",MID(R204,3,1)="7",MID(R204,3,1)="8",MID(R204,3,1)="9",MID(R204,3,1)="0")),VLOOKUP(R204,'証拠（WW特許）'!$B$2:$C$90,2,FALSE),"_"))</f>
        <v>_</v>
      </c>
      <c r="T204" s="588" t="str">
        <f>IF(OR(LEFT(R204)="特",LEFT(R204)="実"),VLOOKUP(R204,'証拠（JP特許）'!$B$2:$E$299,4,FALSE),"_")</f>
        <v>_</v>
      </c>
      <c r="U204" s="588" t="s">
        <v>94</v>
      </c>
      <c r="V204" s="591" t="s">
        <v>203</v>
      </c>
      <c r="W204" s="608" t="str">
        <f t="shared" si="18"/>
        <v/>
      </c>
      <c r="X204" s="604"/>
      <c r="Y204" s="604" t="str">
        <f t="shared" si="19"/>
        <v/>
      </c>
      <c r="Z204" s="91" t="str">
        <f ca="1">IF(OR(LEFT(R204)="特",LEFT(R204)="実",AND(OR(LEFT(R204,2)="US",LEFT(R204,2)="WO",LEFT(R204,2)="GB",LEFT(R204,2)="EP",LEFT(R204,2)="DE"),OR(MID(R204,3,1)="1",MID(R204,3,1)="2",MID(R204,3,1)="3",MID(R204,3,1)="4",MID(R204,3,1)="5",MID(R204,3,1)="6",MID(R204,3,1)="7",MID(R204,3,1)="8",MID(R204,3,1)="9",MID(R204,3,1)="0",))),IF(COUNTIF(INDIRECT("拒絶理由・拒絶査定・異議申立!"&amp;ADDRESS(MATCH(C204,拒絶理由・拒絶査定・異議申立!B$1:B$1000,0),3)&amp;":"&amp;ADDRESS(MATCH(C204,拒絶理由・拒絶査定・異議申立!B$1:B$1000,0),50)),R204)+COUNTIF(INDIRECT("拒絶理由・拒絶査定・異議申立!"&amp;ADDRESS(MATCH(C204,拒絶理由・拒絶査定・異議申立!B$1:B$1000,0),3)&amp;":"&amp;ADDRESS(MATCH(C204,拒絶理由・拒絶査定・異議申立!B$1:B$1000,0),50)),T204)&gt;0,"Yes","No"),"")</f>
        <v/>
      </c>
      <c r="AA204" s="92" t="str">
        <f ca="1">IF(OR(LEFT(R204)="特",LEFT(R204)="実",AND(OR(LEFT(R204,2)="US",LEFT(R204,2)="WO",LEFT(R204,2)="GB",LEFT(R204,2)="EP",LEFT(R204,2)="DE"),OR(MID(R204,3,1)="1",MID(R204,3,1)="2",MID(R204,3,1)="3",MID(R204,3,1)="4",MID(R204,3,1)="5",MID(R204,3,1)="6",MID(R204,3,1)="7",MID(R204,3,1)="8",MID(R204,3,1)="9",MID(R204,3,1)="0",))),IF(COUNTIF(INDIRECT("先行技術調査・登録査定!"&amp;ADDRESS(MATCH(C204,先行技術調査・登録査定!B$1:B$1000,0),3)&amp;":"&amp;ADDRESS(MATCH(C204,先行技術調査・登録査定!B$1:B$1000,0),49)),R204)+COUNTIF(INDIRECT("先行技術調査・登録査定!"&amp;ADDRESS(MATCH(C204,先行技術調査・登録査定!B$1:B$1000,0),3)&amp;":"&amp;ADDRESS(MATCH(C204,先行技術調査・登録査定!B$1:B$1000,0),49)),T204)&gt;0,"Yes","No"),"")</f>
        <v/>
      </c>
      <c r="AB204" s="169" t="str">
        <f t="shared" ca="1" si="15"/>
        <v/>
      </c>
      <c r="AC204" s="94" t="str">
        <f>IF(OR(LEFT(R204)="特",LEFT(R204)="実",AND(OR(LEFT(R204,2)="US",LEFT(R204,2)="WO",LEFT(R204,2)="GB",LEFT(R204,2)="EP",LEFT(R204,2)="DE"),OR(MID(R204,3,1)="1",MID(R204,3,1)="2",MID(R204,3,1)="3",MID(R204,3,1)="4",MID(R204,3,1)="5",MID(R204,3,1)="6",MID(R204,3,1)="7",MID(R204,3,1)="8",MID(R204,3,1)="9",MID(R204,3,1)="0",))),"",VLOOKUP($C204,非特許文献リスト!$A$2:$C$196,2,FALSE))</f>
        <v/>
      </c>
      <c r="AD204" s="95" t="str">
        <f>IF(OR(LEFT(R204)="特",LEFT(R204)="実",AND(OR(LEFT(R204,2)="US",LEFT(R204,2)="WO",LEFT(R204,2)="GB",LEFT(R204,2)="EP",LEFT(R204,2)="DE"),OR(MID(R204,3,1)="1",MID(R204,3,1)="2",MID(R204,3,1)="3",MID(R204,3,1)="4",MID(R204,3,1)="5",MID(R204,3,1)="6",MID(R204,3,1)="7",MID(R204,3,1)="8",MID(R204,3,1)="9",MID(R204,3,1)="0",))),"",VLOOKUP($C204,非特許文献リスト!$A$2:$C$196,3,FALSE))</f>
        <v/>
      </c>
      <c r="AE204" s="175" t="str">
        <f t="shared" si="17"/>
        <v/>
      </c>
      <c r="AF204" s="176" t="str">
        <f>IF(OR(LEFT(R204)="特",LEFT(R204)="実"),VLOOKUP(R204,'証拠（JP特許）'!$B$2:$AB$299,10,FALSE),IF(AND(OR(LEFT(R204,2)="US",LEFT(R204,2)="WO",LEFT(R204,2)="GB",LEFT(R204,2)="EP",LEFT(R204,2)="DE"),OR(MID(R204,3,1)="1",MID(R204,3,1)="2",MID(R204,3,1)="3",MID(R204,3,1)="4",MID(R204,3,1)="5",MID(R204,3,1)="6",MID(R204,3,1)="7",MID(R204,3,1)="8",MID(R204,3,1)="9",MID(R204,3,1)="0",)),VLOOKUP(R204,'証拠（WW特許）'!$B$2:$M$90,8,FALSE),""))</f>
        <v/>
      </c>
      <c r="AG204" s="176" t="str">
        <f>IF(OR(LEFT(R204)="特",LEFT(R204)="実"),VLOOKUP(R204,'証拠（JP特許）'!$B$2:$AB$299,26,FALSE),IF(AND(OR(LEFT(R204,2)="US",LEFT(R204,2)="WO",LEFT(R204,2)="GB",LEFT(R204,2)="EP",LEFT(R204,2)="DE"),OR(MID(R204,3,1)="1",MID(R204,3,1)="2",MID(R204,3,1)="3",MID(R204,3,1)="4",MID(R204,3,1)="5",MID(R204,3,1)="6",MID(R204,3,1)="7",MID(R204,3,1)="8",MID(R204,3,1)="9",MID(R204,3,1)="0",)),VLOOKUP(R204,'証拠（WW特許）'!$B$2:$M$90,12,FALSE),""))</f>
        <v/>
      </c>
      <c r="AH204" s="58" t="str">
        <f>IF(OR(LEFT(R204)="特",LEFT(R204)="実"),VLOOKUP(R204,'証拠（JP特許）'!$B$2:$X$299,20,FALSE),IF(AND(OR(LEFT(R204,2)="US",LEFT(R204,2)="WO",LEFT(R204,2)="GB",LEFT(R204,2)="EP",LEFT(R204,2)="DE"),OR(MID(R204,3,1)="1",MID(R204,3,1)="2",MID(R204,3,1)="3",MID(R204,3,1)="4",MID(R204,3,1)="5",MID(R204,3,1)="6",MID(R204,3,1)="7",MID(R204,3,1)="8",MID(R204,3,1)="9",MID(R204,3,1)="0",)),VLOOKUP(R204,'証拠（WW特許）'!$B$2:$U$90,20,FALSE),""))</f>
        <v/>
      </c>
      <c r="AI204" s="58" t="str">
        <f>IF(OR(LEFT(R204)="特",LEFT(R204)="実"),VLOOKUP(R204,'証拠（JP特許）'!$B$2:$X$299,21,FALSE),"")</f>
        <v/>
      </c>
      <c r="AJ204" s="58" t="str">
        <f>IF(OR(LEFT(R204)="特",LEFT(R204)="実"),VLOOKUP(R204,'証拠（JP特許）'!$B$2:$X$299,22,FALSE),"")</f>
        <v/>
      </c>
      <c r="AK204" s="59" t="str">
        <f>IF(OR(LEFT(R204)="特",LEFT(R204)="実"),VLOOKUP(R204,'証拠（JP特許）'!$B$2:$X$299,17,FALSE),IF(AND(OR(LEFT(R204,2)="US",LEFT(R204,2)="WO",LEFT(R204,2)="GB",LEFT(R204,2)="EP",LEFT(R204,2)="DE"),OR(MID(R204,3,1)="1",MID(R204,3,1)="2",MID(R204,3,1)="3",MID(R204,3,1)="4",MID(R204,3,1)="5",MID(R204,3,1)="6",MID(R204,3,1)="7",MID(R204,3,1)="8",MID(R204,3,1)="9",MID(R204,3,1)="0",)),VLOOKUP(R204,'証拠（WW特許）'!$B$2:$U$90,16,FALSE),""))</f>
        <v/>
      </c>
      <c r="AL204" s="58"/>
      <c r="AM204" s="58" t="s">
        <v>95</v>
      </c>
      <c r="AN204" s="58" t="s">
        <v>95</v>
      </c>
      <c r="AO204" s="58" t="str">
        <f ca="1">IF(OR(LEFT(R204)="特",LEFT(R204)="実",AND(OR(LEFT(R204,2)="US",LEFT(R204,2)="WO",LEFT(R204,2)="GB",LEFT(R204,2)="EP",LEFT(R204,2)="DE"),OR(MID(R204,3,1)="1",MID(R204,3,1)="2",MID(R204,3,1)="3",MID(R204,3,1)="4",MID(R204,3,1)="5",MID(R204,3,1)="6",MID(R204,3,1)="7",MID(R204,3,1)="8",MID(R204,3,1)="9",MID(R204,3,1)="0"))),IF(COUNTIF(INDIRECT("発明者引用!"&amp;ADDRESS(MATCH(C204,発明者引用!B$1:B$196,0),4)&amp;":"&amp;ADDRESS(MATCH(C204,発明者引用!B$1:B$196,0),17)),R204)+COUNTIF(INDIRECT("発明者引用!"&amp;ADDRESS(MATCH(C204,発明者引用!B$1:B$196,0),4)&amp;":"&amp;ADDRESS(MATCH(C204,発明者引用!B$1:B$196,0),17)),#REF!)+COUNTIF(INDIRECT("発明者引用!"&amp;ADDRESS(MATCH(C204,発明者引用!B$1:B$196,0),4)&amp;":"&amp;ADDRESS(MATCH(C204,発明者引用!B$1:B$196,0),17)),T204)&gt;0,"Yes","No"),"")</f>
        <v/>
      </c>
      <c r="AP204" s="58" t="str">
        <f ca="1">IF(OR(LEFT(R204)="特",LEFT(R204)="実",AND(OR(LEFT(R204,2)="US",LEFT(R204,2)="WO",LEFT(R204,2)="GB",LEFT(R204,2)="EP",LEFT(R204,2)="DE"),OR(MID(R204,3,1)="1",MID(R204,3,1)="2",MID(R204,3,1)="3",MID(R204,3,1)="4",MID(R204,3,1)="5",MID(R204,3,1)="6",MID(R204,3,1)="7",MID(R204,3,1)="8",MID(R204,3,1)="9",MID(R204,3,1)="0"))),IF(VLOOKUP(C204,ファミリ引用特許WO!$A$2:$B$241,2,FALSE)+VLOOKUP(C204,ファミリ引用文献WO!$A$2:$C$241,3,FALSE)=0,"ISR無し",IF(COUNTIF(INDIRECT("ファミリ引用特許WO!"&amp;ADDRESS(MATCH(C204,ファミリ引用特許WO!$A$2:$A$241,0),1)&amp;":"&amp;ADDRESS(MATCH(C204,ファミリ引用特許WO!$A$2:$A$241,0),19)),R204)+COUNTIF(INDIRECT("ファミリ引用特許WO!"&amp;ADDRESS(MATCH(C204,ファミリ引用特許WO!$A$2:$A$241,0),1)&amp;":"&amp;ADDRESS(MATCH(C204,ファミリ引用特許WO!$A$2:$A$241,0),19)),S204)+COUNTIF(INDIRECT("ファミリ引用特許WO!"&amp;ADDRESS(MATCH(C204,ファミリ引用特許WO!$A$2:$A$241,0),1)&amp;":"&amp;ADDRESS(MATCH(C204,ファミリ引用特許WO!$A$2:$A$241,0),19)),T204)+COUNTIF(INDIRECT("ファミリ引用特許WO!"&amp;ADDRESS(MATCH(C204,ファミリ引用特許WO!$A$2:$A$241,0),1)&amp;":"&amp;ADDRESS(MATCH(C204,ファミリ引用特許WO!$A$2:$A$241,0),19)),W204)+COUNTIF(INDIRECT("ファミリ引用特許WO!"&amp;ADDRESS(MATCH(C204,ファミリ引用特許WO!$A$2:$A$241,0),1)&amp;":"&amp;ADDRESS(MATCH(C204,ファミリ引用特許WO!$A$2:$A$241,0),19)),Y204)&gt;0,"Yes","No")),"")</f>
        <v/>
      </c>
      <c r="AQ204" s="55" t="str">
        <f ca="1">IF(OR(LEFT(R204)="特",LEFT(R204)="実",AND(OR(LEFT(R204,2)="US",LEFT(R204,2)="WO",LEFT(R204,2)="GB",LEFT(R204,2)="EP",LEFT(R204,2)="DE"),OR(MID(R204,3,1)="1",MID(R204,3,1)="2",MID(R204,3,1)="3",MID(R204,3,1)="4",MID(R204,3,1)="5",MID(R204,3,1)="6",MID(R204,3,1)="7",MID(R204,3,1)="8",MID(R204,3,1)="9",MID(R204,3,1)="0"))),IF(VLOOKUP(C204,'ファミリ引用特許表記修正（ex.A2→A）'!$A$2:$B$241,2,FALSE)=0,"family無し",IF(COUNTIF(INDIRECT("'ファミリ引用特許表記修正（ex.A2→A）'!"&amp;ADDRESS(MATCH(C204,'ファミリ引用特許表記修正（ex.A2→A）'!$A$2:$A$241,0),1)&amp;":"&amp;ADDRESS(MATCH(C204,'ファミリ引用特許表記修正（ex.A2→A）'!$A$2:$A$241,0),171)),R204)+COUNTIF(INDIRECT("'ファミリ引用特許表記修正（ex.A2→A）'!"&amp;ADDRESS(MATCH(C204,'ファミリ引用特許表記修正（ex.A2→A）'!$A$2:$A$241,0),1)&amp;":"&amp;ADDRESS(MATCH(C204,'ファミリ引用特許表記修正（ex.A2→A）'!$A$2:$A$241,0),171)),S204)+COUNTIF(INDIRECT("'ファミリ引用特許表記修正（ex.A2→A）'!"&amp;ADDRESS(MATCH(C204,'ファミリ引用特許表記修正（ex.A2→A）'!$A$2:$A$241,0),1)&amp;":"&amp;ADDRESS(MATCH(C204,'ファミリ引用特許表記修正（ex.A2→A）'!$A$2:$A$241,0),171)),T204)+COUNTIF(INDIRECT("'ファミリ引用特許表記修正（ex.A2→A）'!"&amp;ADDRESS(MATCH(C204,'ファミリ引用特許表記修正（ex.A2→A）'!$A$2:$A$241,0),1)&amp;":"&amp;ADDRESS(MATCH(C204,'ファミリ引用特許表記修正（ex.A2→A）'!$A$2:$A$241,0),171)),W204)+COUNTIF(INDIRECT("'ファミリ引用特許表記修正（ex.A2→A）'!"&amp;ADDRESS(MATCH(C204,'ファミリ引用特許表記修正（ex.A2→A）'!$A$2:$A$241,0),1)&amp;":"&amp;ADDRESS(MATCH(C204,'ファミリ引用特許表記修正（ex.A2→A）'!$A$2:$A$241,0),171)),Y204)&gt;0,"Yes","No")),"")</f>
        <v/>
      </c>
      <c r="AR204" s="193" t="str">
        <f>IF(OR(LEFT(R204)="特",LEFT(R204)="実",AND(OR(LEFT(R204,2)="US",LEFT(R204,2)="WO",LEFT(R204,2)="GB",LEFT(R204,2)="EP",LEFT(R204,2)="DE"),OR(MID(R204,3,1)="1",MID(R204,3,1)="2",MID(R204,3,1)="3",MID(R204,3,1)="4",MID(R204,3,1)="5",MID(R204,3,1)="6",MID(R204,3,1)="7",MID(R204,3,1)="8",MID(R204,3,1)="9",MID(R204,3,1)="0",))),"",VLOOKUP($C204,ファミリ発明者引用文献!A$3:B$235,2,FALSE))</f>
        <v>,,</v>
      </c>
      <c r="AS204" s="55" t="str">
        <f>VLOOKUP(C204,ファミリ引用文献WO!A$2:B$241,2,FALSE)</f>
        <v/>
      </c>
      <c r="AT204" s="58" t="str">
        <f>VLOOKUP(C204,ファミリ引用文献!A$3:B$242,2,FALSE)</f>
        <v/>
      </c>
      <c r="AU204" s="58" t="str">
        <f>VLOOKUP(C204,審判データ!AH$2:BT$379,39,FALSE)</f>
        <v>CN101689702A;EP2251928A;特開2009-219044;特許04413974;KR20100122846A;TH00103369A;TW200952254A;US2011025568;WO2009113190A</v>
      </c>
      <c r="AV204" s="62" t="str">
        <f ca="1">IF(INDIRECT("審判データ!"&amp;ADDRESS(MATCH(C204,審判データ!$AH$1:$AH$379,0),32))="早期審査の対象とする","早期審査","")</f>
        <v>早期審査</v>
      </c>
      <c r="AW204" s="665" t="str">
        <f t="shared" si="16"/>
        <v/>
      </c>
      <c r="AX204" s="666" t="str">
        <f>IF(LEFT(AE204,3)="日本特",IF(LEFT(C204)="特",VLOOKUP(C204,'本件、証拠文献テーマコード'!G$2:I$376,3,FALSE),VLOOKUP(C204,'本件、証拠文献テーマコード'!B$2:I$376,8,FALSE)),"")</f>
        <v/>
      </c>
      <c r="AY204" s="666" t="str">
        <f>IF(LEFT(AE204,3)="日本特",IF(OR(MID(R204,2,1)="開",MID(R204,2,1)="表",MID(R204,2,1)="登"),VLOOKUP(R204,'本件、証拠文献テーマコード'!C$2:I$379,7,FALSE),VLOOKUP(R204,'本件、証拠文献テーマコード'!G$2:I$379,3,FALSE)),"")</f>
        <v/>
      </c>
      <c r="AZ204" s="54"/>
    </row>
    <row r="205" spans="1:52" ht="108" x14ac:dyDescent="0.15">
      <c r="A205" s="850"/>
      <c r="B205" s="586" t="str">
        <f ca="1">IF(A205="",B204,INDIRECT("審判データ!"&amp;ADDRESS(MATCH(A205,審判データ!$HC$1:$HC$379,0),20))&amp;" / "&amp;INDIRECT("審判データ!"&amp;ADDRESS(MATCH(A205,審判データ!$HC$1:$HC$379,0),21)))</f>
        <v>2012 / 29-2</v>
      </c>
      <c r="C205" s="695">
        <v>4413974</v>
      </c>
      <c r="D205" s="325" t="s">
        <v>2513</v>
      </c>
      <c r="E205" s="163" t="str">
        <f ca="1">INDIRECT("審判データ!"&amp;ADDRESS(MATCH(C205,審判データ!$AH$1:$AH$379,0),55))</f>
        <v>株式会社ビートソニック</v>
      </c>
      <c r="F205" s="43" t="str">
        <f ca="1">INDIRECT("審判データ!"&amp;ADDRESS(MATCH(C205,審判データ!$AH$1:$AH$379,0),56))</f>
        <v>戸谷　勉</v>
      </c>
      <c r="G205" s="43" t="str">
        <f ca="1">INDIRECT("審判データ!"&amp;ADDRESS(MATCH(C205,審判データ!$AH$1:$AH$379,0),72))</f>
        <v>CN101689702A;EP2251928A;特開2009-219044;特許04413974;KR20100122846A;TH00103369A;TW200952254A;US2011025568;WO2009113190A</v>
      </c>
      <c r="H205" s="43" t="str">
        <f ca="1">INDIRECT("審判データ!"&amp;ADDRESS(MATCH(C205,審判データ!$AH$1:$AH$379,0),41))</f>
        <v>H01Q  1/32;H01Q  1/22</v>
      </c>
      <c r="I205" s="43" t="str">
        <f ca="1">INDIRECT("審判データ!"&amp;ADDRESS(MATCH(C205,審判データ!$AH$1:$AH$379,0),49))</f>
        <v>H01Q   1/32@AFI(JP);H01Q   1/22@ALI(JP)</v>
      </c>
      <c r="J205" s="43" t="str">
        <f ca="1">INDIRECT("審判データ!"&amp;ADDRESS(MATCH(C205,審判データ!$AH$1:$AH$379,0),51))</f>
        <v>H01Q  1/32        Z;H01Q  1/22        B</v>
      </c>
      <c r="K205" s="43" t="str">
        <f ca="1">INDIRECT("審判データ!"&amp;ADDRESS(MATCH(C205,審判データ!$AH$1:$AH$379,0),53))</f>
        <v>5J046 AA02;5J046 AA09;5J046 AB06;5J046 MA09;5J047 AA02;5J047 AA09;5J047 AB06;5J047 EB01</v>
      </c>
      <c r="L205" s="970"/>
      <c r="M205" s="971"/>
      <c r="N205" s="972"/>
      <c r="O205" s="973"/>
      <c r="P205" s="969"/>
      <c r="Q205" s="703" t="s">
        <v>348</v>
      </c>
      <c r="R205" s="588" t="s">
        <v>2530</v>
      </c>
      <c r="S205" s="591" t="str">
        <f>IF(OR(LEFT(R205)="特",LEFT(R205)="実"),VLOOKUP(R205,'証拠（JP特許）'!$B$2:$D$299,2,FALSE),IF(AND(OR(LEFT(R205,2)="US",LEFT(R205,2)="WO",LEFT(R205,2)="GB",LEFT(R205,2)="EP",LEFT(R205,2)="DE"),OR(MID(R205,3,1)="1",MID(R205,3,1)="2",MID(R205,3,1)="3",MID(R205,3,1)="4",MID(R205,3,1)="5",MID(R205,3,1)="6",MID(R205,3,1)="7",MID(R205,3,1)="8",MID(R205,3,1)="9",MID(R205,3,1)="0")),VLOOKUP(R205,'証拠（WW特許）'!$B$2:$C$90,2,FALSE),"_"))</f>
        <v>_</v>
      </c>
      <c r="T205" s="588" t="str">
        <f>IF(OR(LEFT(R205)="特",LEFT(R205)="実"),VLOOKUP(R205,'証拠（JP特許）'!$B$2:$E$299,4,FALSE),"_")</f>
        <v>_</v>
      </c>
      <c r="U205" s="588" t="s">
        <v>94</v>
      </c>
      <c r="V205" s="591" t="s">
        <v>122</v>
      </c>
      <c r="W205" s="608" t="str">
        <f t="shared" si="18"/>
        <v/>
      </c>
      <c r="X205" s="604"/>
      <c r="Y205" s="604" t="str">
        <f t="shared" si="19"/>
        <v/>
      </c>
      <c r="Z205" s="91" t="str">
        <f ca="1">IF(OR(LEFT(R205)="特",LEFT(R205)="実",AND(OR(LEFT(R205,2)="US",LEFT(R205,2)="WO",LEFT(R205,2)="GB",LEFT(R205,2)="EP",LEFT(R205,2)="DE"),OR(MID(R205,3,1)="1",MID(R205,3,1)="2",MID(R205,3,1)="3",MID(R205,3,1)="4",MID(R205,3,1)="5",MID(R205,3,1)="6",MID(R205,3,1)="7",MID(R205,3,1)="8",MID(R205,3,1)="9",MID(R205,3,1)="0",))),IF(COUNTIF(INDIRECT("拒絶理由・拒絶査定・異議申立!"&amp;ADDRESS(MATCH(C205,拒絶理由・拒絶査定・異議申立!B$1:B$1000,0),3)&amp;":"&amp;ADDRESS(MATCH(C205,拒絶理由・拒絶査定・異議申立!B$1:B$1000,0),50)),R205)+COUNTIF(INDIRECT("拒絶理由・拒絶査定・異議申立!"&amp;ADDRESS(MATCH(C205,拒絶理由・拒絶査定・異議申立!B$1:B$1000,0),3)&amp;":"&amp;ADDRESS(MATCH(C205,拒絶理由・拒絶査定・異議申立!B$1:B$1000,0),50)),T205)&gt;0,"Yes","No"),"")</f>
        <v/>
      </c>
      <c r="AA205" s="92" t="str">
        <f ca="1">IF(OR(LEFT(R205)="特",LEFT(R205)="実",AND(OR(LEFT(R205,2)="US",LEFT(R205,2)="WO",LEFT(R205,2)="GB",LEFT(R205,2)="EP",LEFT(R205,2)="DE"),OR(MID(R205,3,1)="1",MID(R205,3,1)="2",MID(R205,3,1)="3",MID(R205,3,1)="4",MID(R205,3,1)="5",MID(R205,3,1)="6",MID(R205,3,1)="7",MID(R205,3,1)="8",MID(R205,3,1)="9",MID(R205,3,1)="0",))),IF(COUNTIF(INDIRECT("先行技術調査・登録査定!"&amp;ADDRESS(MATCH(C205,先行技術調査・登録査定!B$1:B$1000,0),3)&amp;":"&amp;ADDRESS(MATCH(C205,先行技術調査・登録査定!B$1:B$1000,0),49)),R205)+COUNTIF(INDIRECT("先行技術調査・登録査定!"&amp;ADDRESS(MATCH(C205,先行技術調査・登録査定!B$1:B$1000,0),3)&amp;":"&amp;ADDRESS(MATCH(C205,先行技術調査・登録査定!B$1:B$1000,0),49)),T205)&gt;0,"Yes","No"),"")</f>
        <v/>
      </c>
      <c r="AB205" s="169" t="str">
        <f t="shared" ca="1" si="15"/>
        <v/>
      </c>
      <c r="AC205" s="94" t="str">
        <f>IF(OR(LEFT(R205)="特",LEFT(R205)="実",AND(OR(LEFT(R205,2)="US",LEFT(R205,2)="WO",LEFT(R205,2)="GB",LEFT(R205,2)="EP",LEFT(R205,2)="DE"),OR(MID(R205,3,1)="1",MID(R205,3,1)="2",MID(R205,3,1)="3",MID(R205,3,1)="4",MID(R205,3,1)="5",MID(R205,3,1)="6",MID(R205,3,1)="7",MID(R205,3,1)="8",MID(R205,3,1)="9",MID(R205,3,1)="0",))),"",VLOOKUP($C205,非特許文献リスト!$A$2:$C$196,2,FALSE))</f>
        <v/>
      </c>
      <c r="AD205" s="95" t="str">
        <f>IF(OR(LEFT(R205)="特",LEFT(R205)="実",AND(OR(LEFT(R205,2)="US",LEFT(R205,2)="WO",LEFT(R205,2)="GB",LEFT(R205,2)="EP",LEFT(R205,2)="DE"),OR(MID(R205,3,1)="1",MID(R205,3,1)="2",MID(R205,3,1)="3",MID(R205,3,1)="4",MID(R205,3,1)="5",MID(R205,3,1)="6",MID(R205,3,1)="7",MID(R205,3,1)="8",MID(R205,3,1)="9",MID(R205,3,1)="0",))),"",VLOOKUP($C205,非特許文献リスト!$A$2:$C$196,3,FALSE))</f>
        <v/>
      </c>
      <c r="AE205" s="175" t="str">
        <f t="shared" si="17"/>
        <v/>
      </c>
      <c r="AF205" s="176" t="str">
        <f>IF(OR(LEFT(R205)="特",LEFT(R205)="実"),VLOOKUP(R205,'証拠（JP特許）'!$B$2:$AB$299,10,FALSE),IF(AND(OR(LEFT(R205,2)="US",LEFT(R205,2)="WO",LEFT(R205,2)="GB",LEFT(R205,2)="EP",LEFT(R205,2)="DE"),OR(MID(R205,3,1)="1",MID(R205,3,1)="2",MID(R205,3,1)="3",MID(R205,3,1)="4",MID(R205,3,1)="5",MID(R205,3,1)="6",MID(R205,3,1)="7",MID(R205,3,1)="8",MID(R205,3,1)="9",MID(R205,3,1)="0",)),VLOOKUP(R205,'証拠（WW特許）'!$B$2:$M$90,8,FALSE),""))</f>
        <v/>
      </c>
      <c r="AG205" s="176" t="str">
        <f>IF(OR(LEFT(R205)="特",LEFT(R205)="実"),VLOOKUP(R205,'証拠（JP特許）'!$B$2:$AB$299,26,FALSE),IF(AND(OR(LEFT(R205,2)="US",LEFT(R205,2)="WO",LEFT(R205,2)="GB",LEFT(R205,2)="EP",LEFT(R205,2)="DE"),OR(MID(R205,3,1)="1",MID(R205,3,1)="2",MID(R205,3,1)="3",MID(R205,3,1)="4",MID(R205,3,1)="5",MID(R205,3,1)="6",MID(R205,3,1)="7",MID(R205,3,1)="8",MID(R205,3,1)="9",MID(R205,3,1)="0",)),VLOOKUP(R205,'証拠（WW特許）'!$B$2:$M$90,12,FALSE),""))</f>
        <v/>
      </c>
      <c r="AH205" s="58" t="str">
        <f>IF(OR(LEFT(R205)="特",LEFT(R205)="実"),VLOOKUP(R205,'証拠（JP特許）'!$B$2:$X$299,20,FALSE),IF(AND(OR(LEFT(R205,2)="US",LEFT(R205,2)="WO",LEFT(R205,2)="GB",LEFT(R205,2)="EP",LEFT(R205,2)="DE"),OR(MID(R205,3,1)="1",MID(R205,3,1)="2",MID(R205,3,1)="3",MID(R205,3,1)="4",MID(R205,3,1)="5",MID(R205,3,1)="6",MID(R205,3,1)="7",MID(R205,3,1)="8",MID(R205,3,1)="9",MID(R205,3,1)="0",)),VLOOKUP(R205,'証拠（WW特許）'!$B$2:$U$90,20,FALSE),""))</f>
        <v/>
      </c>
      <c r="AI205" s="58" t="str">
        <f>IF(OR(LEFT(R205)="特",LEFT(R205)="実"),VLOOKUP(R205,'証拠（JP特許）'!$B$2:$X$299,21,FALSE),"")</f>
        <v/>
      </c>
      <c r="AJ205" s="58" t="str">
        <f>IF(OR(LEFT(R205)="特",LEFT(R205)="実"),VLOOKUP(R205,'証拠（JP特許）'!$B$2:$X$299,22,FALSE),"")</f>
        <v/>
      </c>
      <c r="AK205" s="59" t="str">
        <f>IF(OR(LEFT(R205)="特",LEFT(R205)="実"),VLOOKUP(R205,'証拠（JP特許）'!$B$2:$X$299,17,FALSE),IF(AND(OR(LEFT(R205,2)="US",LEFT(R205,2)="WO",LEFT(R205,2)="GB",LEFT(R205,2)="EP",LEFT(R205,2)="DE"),OR(MID(R205,3,1)="1",MID(R205,3,1)="2",MID(R205,3,1)="3",MID(R205,3,1)="4",MID(R205,3,1)="5",MID(R205,3,1)="6",MID(R205,3,1)="7",MID(R205,3,1)="8",MID(R205,3,1)="9",MID(R205,3,1)="0",)),VLOOKUP(R205,'証拠（WW特許）'!$B$2:$U$90,16,FALSE),""))</f>
        <v/>
      </c>
      <c r="AL205" s="58"/>
      <c r="AM205" s="58"/>
      <c r="AN205" s="58"/>
      <c r="AO205" s="58" t="str">
        <f ca="1">IF(OR(LEFT(R205)="特",LEFT(R205)="実",AND(OR(LEFT(R205,2)="US",LEFT(R205,2)="WO",LEFT(R205,2)="GB",LEFT(R205,2)="EP",LEFT(R205,2)="DE"),OR(MID(R205,3,1)="1",MID(R205,3,1)="2",MID(R205,3,1)="3",MID(R205,3,1)="4",MID(R205,3,1)="5",MID(R205,3,1)="6",MID(R205,3,1)="7",MID(R205,3,1)="8",MID(R205,3,1)="9",MID(R205,3,1)="0"))),IF(COUNTIF(INDIRECT("発明者引用!"&amp;ADDRESS(MATCH(C205,発明者引用!B$1:B$196,0),4)&amp;":"&amp;ADDRESS(MATCH(C205,発明者引用!B$1:B$196,0),17)),R205)+COUNTIF(INDIRECT("発明者引用!"&amp;ADDRESS(MATCH(C205,発明者引用!B$1:B$196,0),4)&amp;":"&amp;ADDRESS(MATCH(C205,発明者引用!B$1:B$196,0),17)),#REF!)+COUNTIF(INDIRECT("発明者引用!"&amp;ADDRESS(MATCH(C205,発明者引用!B$1:B$196,0),4)&amp;":"&amp;ADDRESS(MATCH(C205,発明者引用!B$1:B$196,0),17)),T205)&gt;0,"Yes","No"),"")</f>
        <v/>
      </c>
      <c r="AP205" s="58" t="str">
        <f ca="1">IF(OR(LEFT(R205)="特",LEFT(R205)="実",AND(OR(LEFT(R205,2)="US",LEFT(R205,2)="WO",LEFT(R205,2)="GB",LEFT(R205,2)="EP",LEFT(R205,2)="DE"),OR(MID(R205,3,1)="1",MID(R205,3,1)="2",MID(R205,3,1)="3",MID(R205,3,1)="4",MID(R205,3,1)="5",MID(R205,3,1)="6",MID(R205,3,1)="7",MID(R205,3,1)="8",MID(R205,3,1)="9",MID(R205,3,1)="0"))),IF(VLOOKUP(C205,ファミリ引用特許WO!$A$2:$B$241,2,FALSE)+VLOOKUP(C205,ファミリ引用文献WO!$A$2:$C$241,3,FALSE)=0,"ISR無し",IF(COUNTIF(INDIRECT("ファミリ引用特許WO!"&amp;ADDRESS(MATCH(C205,ファミリ引用特許WO!$A$2:$A$241,0),1)&amp;":"&amp;ADDRESS(MATCH(C205,ファミリ引用特許WO!$A$2:$A$241,0),19)),R205)+COUNTIF(INDIRECT("ファミリ引用特許WO!"&amp;ADDRESS(MATCH(C205,ファミリ引用特許WO!$A$2:$A$241,0),1)&amp;":"&amp;ADDRESS(MATCH(C205,ファミリ引用特許WO!$A$2:$A$241,0),19)),S205)+COUNTIF(INDIRECT("ファミリ引用特許WO!"&amp;ADDRESS(MATCH(C205,ファミリ引用特許WO!$A$2:$A$241,0),1)&amp;":"&amp;ADDRESS(MATCH(C205,ファミリ引用特許WO!$A$2:$A$241,0),19)),T205)+COUNTIF(INDIRECT("ファミリ引用特許WO!"&amp;ADDRESS(MATCH(C205,ファミリ引用特許WO!$A$2:$A$241,0),1)&amp;":"&amp;ADDRESS(MATCH(C205,ファミリ引用特許WO!$A$2:$A$241,0),19)),W205)+COUNTIF(INDIRECT("ファミリ引用特許WO!"&amp;ADDRESS(MATCH(C205,ファミリ引用特許WO!$A$2:$A$241,0),1)&amp;":"&amp;ADDRESS(MATCH(C205,ファミリ引用特許WO!$A$2:$A$241,0),19)),Y205)&gt;0,"Yes","No")),"")</f>
        <v/>
      </c>
      <c r="AQ205" s="55" t="str">
        <f ca="1">IF(OR(LEFT(R205)="特",LEFT(R205)="実",AND(OR(LEFT(R205,2)="US",LEFT(R205,2)="WO",LEFT(R205,2)="GB",LEFT(R205,2)="EP",LEFT(R205,2)="DE"),OR(MID(R205,3,1)="1",MID(R205,3,1)="2",MID(R205,3,1)="3",MID(R205,3,1)="4",MID(R205,3,1)="5",MID(R205,3,1)="6",MID(R205,3,1)="7",MID(R205,3,1)="8",MID(R205,3,1)="9",MID(R205,3,1)="0"))),IF(VLOOKUP(C205,'ファミリ引用特許表記修正（ex.A2→A）'!$A$2:$B$241,2,FALSE)=0,"family無し",IF(COUNTIF(INDIRECT("'ファミリ引用特許表記修正（ex.A2→A）'!"&amp;ADDRESS(MATCH(C205,'ファミリ引用特許表記修正（ex.A2→A）'!$A$2:$A$241,0),1)&amp;":"&amp;ADDRESS(MATCH(C205,'ファミリ引用特許表記修正（ex.A2→A）'!$A$2:$A$241,0),171)),R205)+COUNTIF(INDIRECT("'ファミリ引用特許表記修正（ex.A2→A）'!"&amp;ADDRESS(MATCH(C205,'ファミリ引用特許表記修正（ex.A2→A）'!$A$2:$A$241,0),1)&amp;":"&amp;ADDRESS(MATCH(C205,'ファミリ引用特許表記修正（ex.A2→A）'!$A$2:$A$241,0),171)),S205)+COUNTIF(INDIRECT("'ファミリ引用特許表記修正（ex.A2→A）'!"&amp;ADDRESS(MATCH(C205,'ファミリ引用特許表記修正（ex.A2→A）'!$A$2:$A$241,0),1)&amp;":"&amp;ADDRESS(MATCH(C205,'ファミリ引用特許表記修正（ex.A2→A）'!$A$2:$A$241,0),171)),T205)+COUNTIF(INDIRECT("'ファミリ引用特許表記修正（ex.A2→A）'!"&amp;ADDRESS(MATCH(C205,'ファミリ引用特許表記修正（ex.A2→A）'!$A$2:$A$241,0),1)&amp;":"&amp;ADDRESS(MATCH(C205,'ファミリ引用特許表記修正（ex.A2→A）'!$A$2:$A$241,0),171)),W205)+COUNTIF(INDIRECT("'ファミリ引用特許表記修正（ex.A2→A）'!"&amp;ADDRESS(MATCH(C205,'ファミリ引用特許表記修正（ex.A2→A）'!$A$2:$A$241,0),1)&amp;":"&amp;ADDRESS(MATCH(C205,'ファミリ引用特許表記修正（ex.A2→A）'!$A$2:$A$241,0),171)),Y205)&gt;0,"Yes","No")),"")</f>
        <v/>
      </c>
      <c r="AR205" s="193" t="str">
        <f>IF(OR(LEFT(R205)="特",LEFT(R205)="実",AND(OR(LEFT(R205,2)="US",LEFT(R205,2)="WO",LEFT(R205,2)="GB",LEFT(R205,2)="EP",LEFT(R205,2)="DE"),OR(MID(R205,3,1)="1",MID(R205,3,1)="2",MID(R205,3,1)="3",MID(R205,3,1)="4",MID(R205,3,1)="5",MID(R205,3,1)="6",MID(R205,3,1)="7",MID(R205,3,1)="8",MID(R205,3,1)="9",MID(R205,3,1)="0",))),"",VLOOKUP($C205,ファミリ発明者引用文献!A$3:B$235,2,FALSE))</f>
        <v>,,</v>
      </c>
      <c r="AS205" s="55" t="str">
        <f>VLOOKUP(C205,ファミリ引用文献WO!A$2:B$241,2,FALSE)</f>
        <v/>
      </c>
      <c r="AT205" s="58" t="str">
        <f>VLOOKUP(C205,ファミリ引用文献!A$3:B$242,2,FALSE)</f>
        <v/>
      </c>
      <c r="AU205" s="58" t="str">
        <f>VLOOKUP(C205,審判データ!AH$2:BT$379,39,FALSE)</f>
        <v>CN101689702A;EP2251928A;特開2009-219044;特許04413974;KR20100122846A;TH00103369A;TW200952254A;US2011025568;WO2009113190A</v>
      </c>
      <c r="AV205" s="62" t="str">
        <f ca="1">IF(INDIRECT("審判データ!"&amp;ADDRESS(MATCH(C205,審判データ!$AH$1:$AH$379,0),32))="早期審査の対象とする","早期審査","")</f>
        <v>早期審査</v>
      </c>
      <c r="AW205" s="665" t="str">
        <f t="shared" si="16"/>
        <v/>
      </c>
      <c r="AX205" s="666" t="str">
        <f>IF(LEFT(AE205,3)="日本特",IF(LEFT(C205)="特",VLOOKUP(C205,'本件、証拠文献テーマコード'!G$2:I$376,3,FALSE),VLOOKUP(C205,'本件、証拠文献テーマコード'!B$2:I$376,8,FALSE)),"")</f>
        <v/>
      </c>
      <c r="AY205" s="666" t="str">
        <f>IF(LEFT(AE205,3)="日本特",IF(OR(MID(R205,2,1)="開",MID(R205,2,1)="表",MID(R205,2,1)="登"),VLOOKUP(R205,'本件、証拠文献テーマコード'!C$2:I$379,7,FALSE),VLOOKUP(R205,'本件、証拠文献テーマコード'!G$2:I$379,3,FALSE)),"")</f>
        <v/>
      </c>
      <c r="AZ205" s="54"/>
    </row>
    <row r="206" spans="1:52" ht="108" x14ac:dyDescent="0.15">
      <c r="A206" s="850"/>
      <c r="B206" s="586" t="str">
        <f ca="1">IF(A206="",B205,INDIRECT("審判データ!"&amp;ADDRESS(MATCH(A206,審判データ!$HC$1:$HC$379,0),20))&amp;" / "&amp;INDIRECT("審判データ!"&amp;ADDRESS(MATCH(A206,審判データ!$HC$1:$HC$379,0),21)))</f>
        <v>2012 / 29-2</v>
      </c>
      <c r="C206" s="695">
        <v>4413974</v>
      </c>
      <c r="D206" s="325" t="s">
        <v>2513</v>
      </c>
      <c r="E206" s="163" t="str">
        <f ca="1">INDIRECT("審判データ!"&amp;ADDRESS(MATCH(C206,審判データ!$AH$1:$AH$379,0),55))</f>
        <v>株式会社ビートソニック</v>
      </c>
      <c r="F206" s="43" t="str">
        <f ca="1">INDIRECT("審判データ!"&amp;ADDRESS(MATCH(C206,審判データ!$AH$1:$AH$379,0),56))</f>
        <v>戸谷　勉</v>
      </c>
      <c r="G206" s="43" t="str">
        <f ca="1">INDIRECT("審判データ!"&amp;ADDRESS(MATCH(C206,審判データ!$AH$1:$AH$379,0),72))</f>
        <v>CN101689702A;EP2251928A;特開2009-219044;特許04413974;KR20100122846A;TH00103369A;TW200952254A;US2011025568;WO2009113190A</v>
      </c>
      <c r="H206" s="43" t="str">
        <f ca="1">INDIRECT("審判データ!"&amp;ADDRESS(MATCH(C206,審判データ!$AH$1:$AH$379,0),41))</f>
        <v>H01Q  1/32;H01Q  1/22</v>
      </c>
      <c r="I206" s="43" t="str">
        <f ca="1">INDIRECT("審判データ!"&amp;ADDRESS(MATCH(C206,審判データ!$AH$1:$AH$379,0),49))</f>
        <v>H01Q   1/32@AFI(JP);H01Q   1/22@ALI(JP)</v>
      </c>
      <c r="J206" s="43" t="str">
        <f ca="1">INDIRECT("審判データ!"&amp;ADDRESS(MATCH(C206,審判データ!$AH$1:$AH$379,0),51))</f>
        <v>H01Q  1/32        Z;H01Q  1/22        B</v>
      </c>
      <c r="K206" s="43" t="str">
        <f ca="1">INDIRECT("審判データ!"&amp;ADDRESS(MATCH(C206,審判データ!$AH$1:$AH$379,0),53))</f>
        <v>5J046 AA02;5J046 AA09;5J046 AB06;5J046 MA09;5J047 AA02;5J047 AA09;5J047 AB06;5J047 EB01</v>
      </c>
      <c r="L206" s="970"/>
      <c r="M206" s="971"/>
      <c r="N206" s="972"/>
      <c r="O206" s="973"/>
      <c r="P206" s="969"/>
      <c r="Q206" s="703" t="s">
        <v>359</v>
      </c>
      <c r="R206" s="588" t="s">
        <v>2531</v>
      </c>
      <c r="S206" s="591" t="str">
        <f>IF(OR(LEFT(R206)="特",LEFT(R206)="実"),VLOOKUP(R206,'証拠（JP特許）'!$B$2:$D$299,2,FALSE),IF(AND(OR(LEFT(R206,2)="US",LEFT(R206,2)="WO",LEFT(R206,2)="GB",LEFT(R206,2)="EP",LEFT(R206,2)="DE"),OR(MID(R206,3,1)="1",MID(R206,3,1)="2",MID(R206,3,1)="3",MID(R206,3,1)="4",MID(R206,3,1)="5",MID(R206,3,1)="6",MID(R206,3,1)="7",MID(R206,3,1)="8",MID(R206,3,1)="9",MID(R206,3,1)="0")),VLOOKUP(R206,'証拠（WW特許）'!$B$2:$C$90,2,FALSE),"_"))</f>
        <v>_</v>
      </c>
      <c r="T206" s="588" t="str">
        <f>IF(OR(LEFT(R206)="特",LEFT(R206)="実"),VLOOKUP(R206,'証拠（JP特許）'!$B$2:$E$299,4,FALSE),"_")</f>
        <v>_</v>
      </c>
      <c r="U206" s="588" t="s">
        <v>94</v>
      </c>
      <c r="V206" s="591" t="s">
        <v>203</v>
      </c>
      <c r="W206" s="608" t="str">
        <f t="shared" si="18"/>
        <v/>
      </c>
      <c r="X206" s="604"/>
      <c r="Y206" s="604" t="str">
        <f t="shared" si="19"/>
        <v/>
      </c>
      <c r="Z206" s="91" t="str">
        <f ca="1">IF(OR(LEFT(R206)="特",LEFT(R206)="実",AND(OR(LEFT(R206,2)="US",LEFT(R206,2)="WO",LEFT(R206,2)="GB",LEFT(R206,2)="EP",LEFT(R206,2)="DE"),OR(MID(R206,3,1)="1",MID(R206,3,1)="2",MID(R206,3,1)="3",MID(R206,3,1)="4",MID(R206,3,1)="5",MID(R206,3,1)="6",MID(R206,3,1)="7",MID(R206,3,1)="8",MID(R206,3,1)="9",MID(R206,3,1)="0",))),IF(COUNTIF(INDIRECT("拒絶理由・拒絶査定・異議申立!"&amp;ADDRESS(MATCH(C206,拒絶理由・拒絶査定・異議申立!B$1:B$1000,0),3)&amp;":"&amp;ADDRESS(MATCH(C206,拒絶理由・拒絶査定・異議申立!B$1:B$1000,0),50)),R206)+COUNTIF(INDIRECT("拒絶理由・拒絶査定・異議申立!"&amp;ADDRESS(MATCH(C206,拒絶理由・拒絶査定・異議申立!B$1:B$1000,0),3)&amp;":"&amp;ADDRESS(MATCH(C206,拒絶理由・拒絶査定・異議申立!B$1:B$1000,0),50)),T206)&gt;0,"Yes","No"),"")</f>
        <v/>
      </c>
      <c r="AA206" s="92" t="str">
        <f ca="1">IF(OR(LEFT(R206)="特",LEFT(R206)="実",AND(OR(LEFT(R206,2)="US",LEFT(R206,2)="WO",LEFT(R206,2)="GB",LEFT(R206,2)="EP",LEFT(R206,2)="DE"),OR(MID(R206,3,1)="1",MID(R206,3,1)="2",MID(R206,3,1)="3",MID(R206,3,1)="4",MID(R206,3,1)="5",MID(R206,3,1)="6",MID(R206,3,1)="7",MID(R206,3,1)="8",MID(R206,3,1)="9",MID(R206,3,1)="0",))),IF(COUNTIF(INDIRECT("先行技術調査・登録査定!"&amp;ADDRESS(MATCH(C206,先行技術調査・登録査定!B$1:B$1000,0),3)&amp;":"&amp;ADDRESS(MATCH(C206,先行技術調査・登録査定!B$1:B$1000,0),49)),R206)+COUNTIF(INDIRECT("先行技術調査・登録査定!"&amp;ADDRESS(MATCH(C206,先行技術調査・登録査定!B$1:B$1000,0),3)&amp;":"&amp;ADDRESS(MATCH(C206,先行技術調査・登録査定!B$1:B$1000,0),49)),T206)&gt;0,"Yes","No"),"")</f>
        <v/>
      </c>
      <c r="AB206" s="169" t="str">
        <f t="shared" ca="1" si="15"/>
        <v/>
      </c>
      <c r="AC206" s="94" t="str">
        <f>IF(OR(LEFT(R206)="特",LEFT(R206)="実",AND(OR(LEFT(R206,2)="US",LEFT(R206,2)="WO",LEFT(R206,2)="GB",LEFT(R206,2)="EP",LEFT(R206,2)="DE"),OR(MID(R206,3,1)="1",MID(R206,3,1)="2",MID(R206,3,1)="3",MID(R206,3,1)="4",MID(R206,3,1)="5",MID(R206,3,1)="6",MID(R206,3,1)="7",MID(R206,3,1)="8",MID(R206,3,1)="9",MID(R206,3,1)="0",))),"",VLOOKUP($C206,非特許文献リスト!$A$2:$C$196,2,FALSE))</f>
        <v/>
      </c>
      <c r="AD206" s="95" t="str">
        <f>IF(OR(LEFT(R206)="特",LEFT(R206)="実",AND(OR(LEFT(R206,2)="US",LEFT(R206,2)="WO",LEFT(R206,2)="GB",LEFT(R206,2)="EP",LEFT(R206,2)="DE"),OR(MID(R206,3,1)="1",MID(R206,3,1)="2",MID(R206,3,1)="3",MID(R206,3,1)="4",MID(R206,3,1)="5",MID(R206,3,1)="6",MID(R206,3,1)="7",MID(R206,3,1)="8",MID(R206,3,1)="9",MID(R206,3,1)="0",))),"",VLOOKUP($C206,非特許文献リスト!$A$2:$C$196,3,FALSE))</f>
        <v/>
      </c>
      <c r="AE206" s="175" t="str">
        <f t="shared" si="17"/>
        <v/>
      </c>
      <c r="AF206" s="176" t="str">
        <f>IF(OR(LEFT(R206)="特",LEFT(R206)="実"),VLOOKUP(R206,'証拠（JP特許）'!$B$2:$AB$299,10,FALSE),IF(AND(OR(LEFT(R206,2)="US",LEFT(R206,2)="WO",LEFT(R206,2)="GB",LEFT(R206,2)="EP",LEFT(R206,2)="DE"),OR(MID(R206,3,1)="1",MID(R206,3,1)="2",MID(R206,3,1)="3",MID(R206,3,1)="4",MID(R206,3,1)="5",MID(R206,3,1)="6",MID(R206,3,1)="7",MID(R206,3,1)="8",MID(R206,3,1)="9",MID(R206,3,1)="0",)),VLOOKUP(R206,'証拠（WW特許）'!$B$2:$M$90,8,FALSE),""))</f>
        <v/>
      </c>
      <c r="AG206" s="176" t="str">
        <f>IF(OR(LEFT(R206)="特",LEFT(R206)="実"),VLOOKUP(R206,'証拠（JP特許）'!$B$2:$AB$299,26,FALSE),IF(AND(OR(LEFT(R206,2)="US",LEFT(R206,2)="WO",LEFT(R206,2)="GB",LEFT(R206,2)="EP",LEFT(R206,2)="DE"),OR(MID(R206,3,1)="1",MID(R206,3,1)="2",MID(R206,3,1)="3",MID(R206,3,1)="4",MID(R206,3,1)="5",MID(R206,3,1)="6",MID(R206,3,1)="7",MID(R206,3,1)="8",MID(R206,3,1)="9",MID(R206,3,1)="0",)),VLOOKUP(R206,'証拠（WW特許）'!$B$2:$M$90,12,FALSE),""))</f>
        <v/>
      </c>
      <c r="AH206" s="58" t="str">
        <f>IF(OR(LEFT(R206)="特",LEFT(R206)="実"),VLOOKUP(R206,'証拠（JP特許）'!$B$2:$X$299,20,FALSE),IF(AND(OR(LEFT(R206,2)="US",LEFT(R206,2)="WO",LEFT(R206,2)="GB",LEFT(R206,2)="EP",LEFT(R206,2)="DE"),OR(MID(R206,3,1)="1",MID(R206,3,1)="2",MID(R206,3,1)="3",MID(R206,3,1)="4",MID(R206,3,1)="5",MID(R206,3,1)="6",MID(R206,3,1)="7",MID(R206,3,1)="8",MID(R206,3,1)="9",MID(R206,3,1)="0",)),VLOOKUP(R206,'証拠（WW特許）'!$B$2:$U$90,20,FALSE),""))</f>
        <v/>
      </c>
      <c r="AI206" s="58" t="str">
        <f>IF(OR(LEFT(R206)="特",LEFT(R206)="実"),VLOOKUP(R206,'証拠（JP特許）'!$B$2:$X$299,21,FALSE),"")</f>
        <v/>
      </c>
      <c r="AJ206" s="58" t="str">
        <f>IF(OR(LEFT(R206)="特",LEFT(R206)="実"),VLOOKUP(R206,'証拠（JP特許）'!$B$2:$X$299,22,FALSE),"")</f>
        <v/>
      </c>
      <c r="AK206" s="59" t="str">
        <f>IF(OR(LEFT(R206)="特",LEFT(R206)="実"),VLOOKUP(R206,'証拠（JP特許）'!$B$2:$X$299,17,FALSE),IF(AND(OR(LEFT(R206,2)="US",LEFT(R206,2)="WO",LEFT(R206,2)="GB",LEFT(R206,2)="EP",LEFT(R206,2)="DE"),OR(MID(R206,3,1)="1",MID(R206,3,1)="2",MID(R206,3,1)="3",MID(R206,3,1)="4",MID(R206,3,1)="5",MID(R206,3,1)="6",MID(R206,3,1)="7",MID(R206,3,1)="8",MID(R206,3,1)="9",MID(R206,3,1)="0",)),VLOOKUP(R206,'証拠（WW特許）'!$B$2:$U$90,16,FALSE),""))</f>
        <v/>
      </c>
      <c r="AL206" s="58"/>
      <c r="AM206" s="58"/>
      <c r="AN206" s="58"/>
      <c r="AO206" s="58" t="str">
        <f ca="1">IF(OR(LEFT(R206)="特",LEFT(R206)="実",AND(OR(LEFT(R206,2)="US",LEFT(R206,2)="WO",LEFT(R206,2)="GB",LEFT(R206,2)="EP",LEFT(R206,2)="DE"),OR(MID(R206,3,1)="1",MID(R206,3,1)="2",MID(R206,3,1)="3",MID(R206,3,1)="4",MID(R206,3,1)="5",MID(R206,3,1)="6",MID(R206,3,1)="7",MID(R206,3,1)="8",MID(R206,3,1)="9",MID(R206,3,1)="0"))),IF(COUNTIF(INDIRECT("発明者引用!"&amp;ADDRESS(MATCH(C206,発明者引用!B$1:B$196,0),4)&amp;":"&amp;ADDRESS(MATCH(C206,発明者引用!B$1:B$196,0),17)),R206)+COUNTIF(INDIRECT("発明者引用!"&amp;ADDRESS(MATCH(C206,発明者引用!B$1:B$196,0),4)&amp;":"&amp;ADDRESS(MATCH(C206,発明者引用!B$1:B$196,0),17)),#REF!)+COUNTIF(INDIRECT("発明者引用!"&amp;ADDRESS(MATCH(C206,発明者引用!B$1:B$196,0),4)&amp;":"&amp;ADDRESS(MATCH(C206,発明者引用!B$1:B$196,0),17)),T206)&gt;0,"Yes","No"),"")</f>
        <v/>
      </c>
      <c r="AP206" s="58" t="str">
        <f ca="1">IF(OR(LEFT(R206)="特",LEFT(R206)="実",AND(OR(LEFT(R206,2)="US",LEFT(R206,2)="WO",LEFT(R206,2)="GB",LEFT(R206,2)="EP",LEFT(R206,2)="DE"),OR(MID(R206,3,1)="1",MID(R206,3,1)="2",MID(R206,3,1)="3",MID(R206,3,1)="4",MID(R206,3,1)="5",MID(R206,3,1)="6",MID(R206,3,1)="7",MID(R206,3,1)="8",MID(R206,3,1)="9",MID(R206,3,1)="0"))),IF(VLOOKUP(C206,ファミリ引用特許WO!$A$2:$B$241,2,FALSE)+VLOOKUP(C206,ファミリ引用文献WO!$A$2:$C$241,3,FALSE)=0,"ISR無し",IF(COUNTIF(INDIRECT("ファミリ引用特許WO!"&amp;ADDRESS(MATCH(C206,ファミリ引用特許WO!$A$2:$A$241,0),1)&amp;":"&amp;ADDRESS(MATCH(C206,ファミリ引用特許WO!$A$2:$A$241,0),19)),R206)+COUNTIF(INDIRECT("ファミリ引用特許WO!"&amp;ADDRESS(MATCH(C206,ファミリ引用特許WO!$A$2:$A$241,0),1)&amp;":"&amp;ADDRESS(MATCH(C206,ファミリ引用特許WO!$A$2:$A$241,0),19)),S206)+COUNTIF(INDIRECT("ファミリ引用特許WO!"&amp;ADDRESS(MATCH(C206,ファミリ引用特許WO!$A$2:$A$241,0),1)&amp;":"&amp;ADDRESS(MATCH(C206,ファミリ引用特許WO!$A$2:$A$241,0),19)),T206)+COUNTIF(INDIRECT("ファミリ引用特許WO!"&amp;ADDRESS(MATCH(C206,ファミリ引用特許WO!$A$2:$A$241,0),1)&amp;":"&amp;ADDRESS(MATCH(C206,ファミリ引用特許WO!$A$2:$A$241,0),19)),W206)+COUNTIF(INDIRECT("ファミリ引用特許WO!"&amp;ADDRESS(MATCH(C206,ファミリ引用特許WO!$A$2:$A$241,0),1)&amp;":"&amp;ADDRESS(MATCH(C206,ファミリ引用特許WO!$A$2:$A$241,0),19)),Y206)&gt;0,"Yes","No")),"")</f>
        <v/>
      </c>
      <c r="AQ206" s="55" t="str">
        <f ca="1">IF(OR(LEFT(R206)="特",LEFT(R206)="実",AND(OR(LEFT(R206,2)="US",LEFT(R206,2)="WO",LEFT(R206,2)="GB",LEFT(R206,2)="EP",LEFT(R206,2)="DE"),OR(MID(R206,3,1)="1",MID(R206,3,1)="2",MID(R206,3,1)="3",MID(R206,3,1)="4",MID(R206,3,1)="5",MID(R206,3,1)="6",MID(R206,3,1)="7",MID(R206,3,1)="8",MID(R206,3,1)="9",MID(R206,3,1)="0"))),IF(VLOOKUP(C206,'ファミリ引用特許表記修正（ex.A2→A）'!$A$2:$B$241,2,FALSE)=0,"family無し",IF(COUNTIF(INDIRECT("'ファミリ引用特許表記修正（ex.A2→A）'!"&amp;ADDRESS(MATCH(C206,'ファミリ引用特許表記修正（ex.A2→A）'!$A$2:$A$241,0),1)&amp;":"&amp;ADDRESS(MATCH(C206,'ファミリ引用特許表記修正（ex.A2→A）'!$A$2:$A$241,0),171)),R206)+COUNTIF(INDIRECT("'ファミリ引用特許表記修正（ex.A2→A）'!"&amp;ADDRESS(MATCH(C206,'ファミリ引用特許表記修正（ex.A2→A）'!$A$2:$A$241,0),1)&amp;":"&amp;ADDRESS(MATCH(C206,'ファミリ引用特許表記修正（ex.A2→A）'!$A$2:$A$241,0),171)),S206)+COUNTIF(INDIRECT("'ファミリ引用特許表記修正（ex.A2→A）'!"&amp;ADDRESS(MATCH(C206,'ファミリ引用特許表記修正（ex.A2→A）'!$A$2:$A$241,0),1)&amp;":"&amp;ADDRESS(MATCH(C206,'ファミリ引用特許表記修正（ex.A2→A）'!$A$2:$A$241,0),171)),T206)+COUNTIF(INDIRECT("'ファミリ引用特許表記修正（ex.A2→A）'!"&amp;ADDRESS(MATCH(C206,'ファミリ引用特許表記修正（ex.A2→A）'!$A$2:$A$241,0),1)&amp;":"&amp;ADDRESS(MATCH(C206,'ファミリ引用特許表記修正（ex.A2→A）'!$A$2:$A$241,0),171)),W206)+COUNTIF(INDIRECT("'ファミリ引用特許表記修正（ex.A2→A）'!"&amp;ADDRESS(MATCH(C206,'ファミリ引用特許表記修正（ex.A2→A）'!$A$2:$A$241,0),1)&amp;":"&amp;ADDRESS(MATCH(C206,'ファミリ引用特許表記修正（ex.A2→A）'!$A$2:$A$241,0),171)),Y206)&gt;0,"Yes","No")),"")</f>
        <v/>
      </c>
      <c r="AR206" s="193" t="str">
        <f>IF(OR(LEFT(R206)="特",LEFT(R206)="実",AND(OR(LEFT(R206,2)="US",LEFT(R206,2)="WO",LEFT(R206,2)="GB",LEFT(R206,2)="EP",LEFT(R206,2)="DE"),OR(MID(R206,3,1)="1",MID(R206,3,1)="2",MID(R206,3,1)="3",MID(R206,3,1)="4",MID(R206,3,1)="5",MID(R206,3,1)="6",MID(R206,3,1)="7",MID(R206,3,1)="8",MID(R206,3,1)="9",MID(R206,3,1)="0",))),"",VLOOKUP($C206,ファミリ発明者引用文献!A$3:B$235,2,FALSE))</f>
        <v>,,</v>
      </c>
      <c r="AS206" s="55" t="str">
        <f>VLOOKUP(C206,ファミリ引用文献WO!A$2:B$241,2,FALSE)</f>
        <v/>
      </c>
      <c r="AT206" s="58" t="str">
        <f>VLOOKUP(C206,ファミリ引用文献!A$3:B$242,2,FALSE)</f>
        <v/>
      </c>
      <c r="AU206" s="58" t="str">
        <f>VLOOKUP(C206,審判データ!AH$2:BT$379,39,FALSE)</f>
        <v>CN101689702A;EP2251928A;特開2009-219044;特許04413974;KR20100122846A;TH00103369A;TW200952254A;US2011025568;WO2009113190A</v>
      </c>
      <c r="AV206" s="62" t="str">
        <f ca="1">IF(INDIRECT("審判データ!"&amp;ADDRESS(MATCH(C206,審判データ!$AH$1:$AH$379,0),32))="早期審査の対象とする","早期審査","")</f>
        <v>早期審査</v>
      </c>
      <c r="AW206" s="665" t="str">
        <f t="shared" si="16"/>
        <v/>
      </c>
      <c r="AX206" s="666" t="str">
        <f>IF(LEFT(AE206,3)="日本特",IF(LEFT(C206)="特",VLOOKUP(C206,'本件、証拠文献テーマコード'!G$2:I$376,3,FALSE),VLOOKUP(C206,'本件、証拠文献テーマコード'!B$2:I$376,8,FALSE)),"")</f>
        <v/>
      </c>
      <c r="AY206" s="666" t="str">
        <f>IF(LEFT(AE206,3)="日本特",IF(OR(MID(R206,2,1)="開",MID(R206,2,1)="表",MID(R206,2,1)="登"),VLOOKUP(R206,'本件、証拠文献テーマコード'!C$2:I$379,7,FALSE),VLOOKUP(R206,'本件、証拠文献テーマコード'!G$2:I$379,3,FALSE)),"")</f>
        <v/>
      </c>
      <c r="AZ206" s="54"/>
    </row>
    <row r="207" spans="1:52" ht="135" x14ac:dyDescent="0.15">
      <c r="A207" s="849"/>
      <c r="B207" s="586" t="str">
        <f ca="1">IF(A207="",B206,INDIRECT("審判データ!"&amp;ADDRESS(MATCH(A207,審判データ!$HC$1:$HC$379,0),20))&amp;" / "&amp;INDIRECT("審判データ!"&amp;ADDRESS(MATCH(A207,審判データ!$HC$1:$HC$379,0),21)))</f>
        <v>2012 / 29-2</v>
      </c>
      <c r="C207" s="695">
        <v>4413974</v>
      </c>
      <c r="D207" s="325" t="s">
        <v>2513</v>
      </c>
      <c r="E207" s="163" t="str">
        <f ca="1">INDIRECT("審判データ!"&amp;ADDRESS(MATCH(C207,審判データ!$AH$1:$AH$379,0),55))</f>
        <v>株式会社ビートソニック</v>
      </c>
      <c r="F207" s="43" t="str">
        <f ca="1">INDIRECT("審判データ!"&amp;ADDRESS(MATCH(C207,審判データ!$AH$1:$AH$379,0),56))</f>
        <v>戸谷　勉</v>
      </c>
      <c r="G207" s="43" t="str">
        <f ca="1">INDIRECT("審判データ!"&amp;ADDRESS(MATCH(C207,審判データ!$AH$1:$AH$379,0),72))</f>
        <v>CN101689702A;EP2251928A;特開2009-219044;特許04413974;KR20100122846A;TH00103369A;TW200952254A;US2011025568;WO2009113190A</v>
      </c>
      <c r="H207" s="43" t="str">
        <f ca="1">INDIRECT("審判データ!"&amp;ADDRESS(MATCH(C207,審判データ!$AH$1:$AH$379,0),41))</f>
        <v>H01Q  1/32;H01Q  1/22</v>
      </c>
      <c r="I207" s="43" t="str">
        <f ca="1">INDIRECT("審判データ!"&amp;ADDRESS(MATCH(C207,審判データ!$AH$1:$AH$379,0),49))</f>
        <v>H01Q   1/32@AFI(JP);H01Q   1/22@ALI(JP)</v>
      </c>
      <c r="J207" s="43" t="str">
        <f ca="1">INDIRECT("審判データ!"&amp;ADDRESS(MATCH(C207,審判データ!$AH$1:$AH$379,0),51))</f>
        <v>H01Q  1/32        Z;H01Q  1/22        B</v>
      </c>
      <c r="K207" s="43" t="str">
        <f ca="1">INDIRECT("審判データ!"&amp;ADDRESS(MATCH(C207,審判データ!$AH$1:$AH$379,0),53))</f>
        <v>5J046 AA02;5J046 AA09;5J046 AB06;5J046 MA09;5J047 AA02;5J047 AA09;5J047 AB06;5J047 EB01</v>
      </c>
      <c r="L207" s="962"/>
      <c r="M207" s="964"/>
      <c r="N207" s="966"/>
      <c r="O207" s="968"/>
      <c r="P207" s="960"/>
      <c r="Q207" s="703" t="s">
        <v>370</v>
      </c>
      <c r="R207" s="588" t="s">
        <v>2534</v>
      </c>
      <c r="S207" s="591" t="str">
        <f>IF(OR(LEFT(R207)="特",LEFT(R207)="実"),VLOOKUP(R207,'証拠（JP特許）'!$B$2:$D$299,2,FALSE),IF(AND(OR(LEFT(R207,2)="US",LEFT(R207,2)="WO",LEFT(R207,2)="GB",LEFT(R207,2)="EP",LEFT(R207,2)="DE"),OR(MID(R207,3,1)="1",MID(R207,3,1)="2",MID(R207,3,1)="3",MID(R207,3,1)="4",MID(R207,3,1)="5",MID(R207,3,1)="6",MID(R207,3,1)="7",MID(R207,3,1)="8",MID(R207,3,1)="9",MID(R207,3,1)="0")),VLOOKUP(R207,'証拠（WW特許）'!$B$2:$C$90,2,FALSE),"_"))</f>
        <v>_</v>
      </c>
      <c r="T207" s="588" t="str">
        <f>IF(OR(LEFT(R207)="特",LEFT(R207)="実"),VLOOKUP(R207,'証拠（JP特許）'!$B$2:$E$299,4,FALSE),"_")</f>
        <v>_</v>
      </c>
      <c r="U207" s="588" t="s">
        <v>94</v>
      </c>
      <c r="V207" s="591" t="s">
        <v>203</v>
      </c>
      <c r="W207" s="608" t="str">
        <f t="shared" si="18"/>
        <v/>
      </c>
      <c r="X207" s="604"/>
      <c r="Y207" s="604" t="str">
        <f t="shared" si="19"/>
        <v/>
      </c>
      <c r="Z207" s="91" t="str">
        <f ca="1">IF(OR(LEFT(R207)="特",LEFT(R207)="実",AND(OR(LEFT(R207,2)="US",LEFT(R207,2)="WO",LEFT(R207,2)="GB",LEFT(R207,2)="EP",LEFT(R207,2)="DE"),OR(MID(R207,3,1)="1",MID(R207,3,1)="2",MID(R207,3,1)="3",MID(R207,3,1)="4",MID(R207,3,1)="5",MID(R207,3,1)="6",MID(R207,3,1)="7",MID(R207,3,1)="8",MID(R207,3,1)="9",MID(R207,3,1)="0",))),IF(COUNTIF(INDIRECT("拒絶理由・拒絶査定・異議申立!"&amp;ADDRESS(MATCH(C207,拒絶理由・拒絶査定・異議申立!B$1:B$1000,0),3)&amp;":"&amp;ADDRESS(MATCH(C207,拒絶理由・拒絶査定・異議申立!B$1:B$1000,0),50)),R207)+COUNTIF(INDIRECT("拒絶理由・拒絶査定・異議申立!"&amp;ADDRESS(MATCH(C207,拒絶理由・拒絶査定・異議申立!B$1:B$1000,0),3)&amp;":"&amp;ADDRESS(MATCH(C207,拒絶理由・拒絶査定・異議申立!B$1:B$1000,0),50)),T207)&gt;0,"Yes","No"),"")</f>
        <v/>
      </c>
      <c r="AA207" s="92" t="str">
        <f ca="1">IF(OR(LEFT(R207)="特",LEFT(R207)="実",AND(OR(LEFT(R207,2)="US",LEFT(R207,2)="WO",LEFT(R207,2)="GB",LEFT(R207,2)="EP",LEFT(R207,2)="DE"),OR(MID(R207,3,1)="1",MID(R207,3,1)="2",MID(R207,3,1)="3",MID(R207,3,1)="4",MID(R207,3,1)="5",MID(R207,3,1)="6",MID(R207,3,1)="7",MID(R207,3,1)="8",MID(R207,3,1)="9",MID(R207,3,1)="0",))),IF(COUNTIF(INDIRECT("先行技術調査・登録査定!"&amp;ADDRESS(MATCH(C207,先行技術調査・登録査定!B$1:B$1000,0),3)&amp;":"&amp;ADDRESS(MATCH(C207,先行技術調査・登録査定!B$1:B$1000,0),49)),R207)+COUNTIF(INDIRECT("先行技術調査・登録査定!"&amp;ADDRESS(MATCH(C207,先行技術調査・登録査定!B$1:B$1000,0),3)&amp;":"&amp;ADDRESS(MATCH(C207,先行技術調査・登録査定!B$1:B$1000,0),49)),T207)&gt;0,"Yes","No"),"")</f>
        <v/>
      </c>
      <c r="AB207" s="169" t="str">
        <f t="shared" ca="1" si="15"/>
        <v/>
      </c>
      <c r="AC207" s="94" t="str">
        <f>IF(OR(LEFT(R207)="特",LEFT(R207)="実",AND(OR(LEFT(R207,2)="US",LEFT(R207,2)="WO",LEFT(R207,2)="GB",LEFT(R207,2)="EP",LEFT(R207,2)="DE"),OR(MID(R207,3,1)="1",MID(R207,3,1)="2",MID(R207,3,1)="3",MID(R207,3,1)="4",MID(R207,3,1)="5",MID(R207,3,1)="6",MID(R207,3,1)="7",MID(R207,3,1)="8",MID(R207,3,1)="9",MID(R207,3,1)="0",))),"",VLOOKUP($C207,非特許文献リスト!$A$2:$C$196,2,FALSE))</f>
        <v/>
      </c>
      <c r="AD207" s="95" t="str">
        <f>IF(OR(LEFT(R207)="特",LEFT(R207)="実",AND(OR(LEFT(R207,2)="US",LEFT(R207,2)="WO",LEFT(R207,2)="GB",LEFT(R207,2)="EP",LEFT(R207,2)="DE"),OR(MID(R207,3,1)="1",MID(R207,3,1)="2",MID(R207,3,1)="3",MID(R207,3,1)="4",MID(R207,3,1)="5",MID(R207,3,1)="6",MID(R207,3,1)="7",MID(R207,3,1)="8",MID(R207,3,1)="9",MID(R207,3,1)="0",))),"",VLOOKUP($C207,非特許文献リスト!$A$2:$C$196,3,FALSE))</f>
        <v/>
      </c>
      <c r="AE207" s="175" t="str">
        <f t="shared" si="17"/>
        <v/>
      </c>
      <c r="AF207" s="176" t="str">
        <f>IF(OR(LEFT(R207)="特",LEFT(R207)="実"),VLOOKUP(R207,'証拠（JP特許）'!$B$2:$AB$299,10,FALSE),IF(AND(OR(LEFT(R207,2)="US",LEFT(R207,2)="WO",LEFT(R207,2)="GB",LEFT(R207,2)="EP",LEFT(R207,2)="DE"),OR(MID(R207,3,1)="1",MID(R207,3,1)="2",MID(R207,3,1)="3",MID(R207,3,1)="4",MID(R207,3,1)="5",MID(R207,3,1)="6",MID(R207,3,1)="7",MID(R207,3,1)="8",MID(R207,3,1)="9",MID(R207,3,1)="0",)),VLOOKUP(R207,'証拠（WW特許）'!$B$2:$M$90,8,FALSE),""))</f>
        <v/>
      </c>
      <c r="AG207" s="176" t="str">
        <f>IF(OR(LEFT(R207)="特",LEFT(R207)="実"),VLOOKUP(R207,'証拠（JP特許）'!$B$2:$AB$299,26,FALSE),IF(AND(OR(LEFT(R207,2)="US",LEFT(R207,2)="WO",LEFT(R207,2)="GB",LEFT(R207,2)="EP",LEFT(R207,2)="DE"),OR(MID(R207,3,1)="1",MID(R207,3,1)="2",MID(R207,3,1)="3",MID(R207,3,1)="4",MID(R207,3,1)="5",MID(R207,3,1)="6",MID(R207,3,1)="7",MID(R207,3,1)="8",MID(R207,3,1)="9",MID(R207,3,1)="0",)),VLOOKUP(R207,'証拠（WW特許）'!$B$2:$M$90,12,FALSE),""))</f>
        <v/>
      </c>
      <c r="AH207" s="58" t="str">
        <f>IF(OR(LEFT(R207)="特",LEFT(R207)="実"),VLOOKUP(R207,'証拠（JP特許）'!$B$2:$X$299,20,FALSE),IF(AND(OR(LEFT(R207,2)="US",LEFT(R207,2)="WO",LEFT(R207,2)="GB",LEFT(R207,2)="EP",LEFT(R207,2)="DE"),OR(MID(R207,3,1)="1",MID(R207,3,1)="2",MID(R207,3,1)="3",MID(R207,3,1)="4",MID(R207,3,1)="5",MID(R207,3,1)="6",MID(R207,3,1)="7",MID(R207,3,1)="8",MID(R207,3,1)="9",MID(R207,3,1)="0",)),VLOOKUP(R207,'証拠（WW特許）'!$B$2:$U$90,20,FALSE),""))</f>
        <v/>
      </c>
      <c r="AI207" s="58" t="str">
        <f>IF(OR(LEFT(R207)="特",LEFT(R207)="実"),VLOOKUP(R207,'証拠（JP特許）'!$B$2:$X$299,21,FALSE),"")</f>
        <v/>
      </c>
      <c r="AJ207" s="58" t="str">
        <f>IF(OR(LEFT(R207)="特",LEFT(R207)="実"),VLOOKUP(R207,'証拠（JP特許）'!$B$2:$X$299,22,FALSE),"")</f>
        <v/>
      </c>
      <c r="AK207" s="59" t="str">
        <f>IF(OR(LEFT(R207)="特",LEFT(R207)="実"),VLOOKUP(R207,'証拠（JP特許）'!$B$2:$X$299,17,FALSE),IF(AND(OR(LEFT(R207,2)="US",LEFT(R207,2)="WO",LEFT(R207,2)="GB",LEFT(R207,2)="EP",LEFT(R207,2)="DE"),OR(MID(R207,3,1)="1",MID(R207,3,1)="2",MID(R207,3,1)="3",MID(R207,3,1)="4",MID(R207,3,1)="5",MID(R207,3,1)="6",MID(R207,3,1)="7",MID(R207,3,1)="8",MID(R207,3,1)="9",MID(R207,3,1)="0",)),VLOOKUP(R207,'証拠（WW特許）'!$B$2:$U$90,16,FALSE),""))</f>
        <v/>
      </c>
      <c r="AL207" s="58"/>
      <c r="AM207" s="58"/>
      <c r="AN207" s="58"/>
      <c r="AO207" s="58" t="str">
        <f ca="1">IF(OR(LEFT(R207)="特",LEFT(R207)="実",AND(OR(LEFT(R207,2)="US",LEFT(R207,2)="WO",LEFT(R207,2)="GB",LEFT(R207,2)="EP",LEFT(R207,2)="DE"),OR(MID(R207,3,1)="1",MID(R207,3,1)="2",MID(R207,3,1)="3",MID(R207,3,1)="4",MID(R207,3,1)="5",MID(R207,3,1)="6",MID(R207,3,1)="7",MID(R207,3,1)="8",MID(R207,3,1)="9",MID(R207,3,1)="0"))),IF(COUNTIF(INDIRECT("発明者引用!"&amp;ADDRESS(MATCH(C207,発明者引用!B$1:B$196,0),4)&amp;":"&amp;ADDRESS(MATCH(C207,発明者引用!B$1:B$196,0),17)),R207)+COUNTIF(INDIRECT("発明者引用!"&amp;ADDRESS(MATCH(C207,発明者引用!B$1:B$196,0),4)&amp;":"&amp;ADDRESS(MATCH(C207,発明者引用!B$1:B$196,0),17)),#REF!)+COUNTIF(INDIRECT("発明者引用!"&amp;ADDRESS(MATCH(C207,発明者引用!B$1:B$196,0),4)&amp;":"&amp;ADDRESS(MATCH(C207,発明者引用!B$1:B$196,0),17)),T207)&gt;0,"Yes","No"),"")</f>
        <v/>
      </c>
      <c r="AP207" s="58" t="str">
        <f ca="1">IF(OR(LEFT(R207)="特",LEFT(R207)="実",AND(OR(LEFT(R207,2)="US",LEFT(R207,2)="WO",LEFT(R207,2)="GB",LEFT(R207,2)="EP",LEFT(R207,2)="DE"),OR(MID(R207,3,1)="1",MID(R207,3,1)="2",MID(R207,3,1)="3",MID(R207,3,1)="4",MID(R207,3,1)="5",MID(R207,3,1)="6",MID(R207,3,1)="7",MID(R207,3,1)="8",MID(R207,3,1)="9",MID(R207,3,1)="0"))),IF(VLOOKUP(C207,ファミリ引用特許WO!$A$2:$B$241,2,FALSE)+VLOOKUP(C207,ファミリ引用文献WO!$A$2:$C$241,3,FALSE)=0,"ISR無し",IF(COUNTIF(INDIRECT("ファミリ引用特許WO!"&amp;ADDRESS(MATCH(C207,ファミリ引用特許WO!$A$2:$A$241,0),1)&amp;":"&amp;ADDRESS(MATCH(C207,ファミリ引用特許WO!$A$2:$A$241,0),19)),R207)+COUNTIF(INDIRECT("ファミリ引用特許WO!"&amp;ADDRESS(MATCH(C207,ファミリ引用特許WO!$A$2:$A$241,0),1)&amp;":"&amp;ADDRESS(MATCH(C207,ファミリ引用特許WO!$A$2:$A$241,0),19)),S207)+COUNTIF(INDIRECT("ファミリ引用特許WO!"&amp;ADDRESS(MATCH(C207,ファミリ引用特許WO!$A$2:$A$241,0),1)&amp;":"&amp;ADDRESS(MATCH(C207,ファミリ引用特許WO!$A$2:$A$241,0),19)),T207)+COUNTIF(INDIRECT("ファミリ引用特許WO!"&amp;ADDRESS(MATCH(C207,ファミリ引用特許WO!$A$2:$A$241,0),1)&amp;":"&amp;ADDRESS(MATCH(C207,ファミリ引用特許WO!$A$2:$A$241,0),19)),W207)+COUNTIF(INDIRECT("ファミリ引用特許WO!"&amp;ADDRESS(MATCH(C207,ファミリ引用特許WO!$A$2:$A$241,0),1)&amp;":"&amp;ADDRESS(MATCH(C207,ファミリ引用特許WO!$A$2:$A$241,0),19)),Y207)&gt;0,"Yes","No")),"")</f>
        <v/>
      </c>
      <c r="AQ207" s="55" t="str">
        <f ca="1">IF(OR(LEFT(R207)="特",LEFT(R207)="実",AND(OR(LEFT(R207,2)="US",LEFT(R207,2)="WO",LEFT(R207,2)="GB",LEFT(R207,2)="EP",LEFT(R207,2)="DE"),OR(MID(R207,3,1)="1",MID(R207,3,1)="2",MID(R207,3,1)="3",MID(R207,3,1)="4",MID(R207,3,1)="5",MID(R207,3,1)="6",MID(R207,3,1)="7",MID(R207,3,1)="8",MID(R207,3,1)="9",MID(R207,3,1)="0"))),IF(VLOOKUP(C207,'ファミリ引用特許表記修正（ex.A2→A）'!$A$2:$B$241,2,FALSE)=0,"family無し",IF(COUNTIF(INDIRECT("'ファミリ引用特許表記修正（ex.A2→A）'!"&amp;ADDRESS(MATCH(C207,'ファミリ引用特許表記修正（ex.A2→A）'!$A$2:$A$241,0),1)&amp;":"&amp;ADDRESS(MATCH(C207,'ファミリ引用特許表記修正（ex.A2→A）'!$A$2:$A$241,0),171)),R207)+COUNTIF(INDIRECT("'ファミリ引用特許表記修正（ex.A2→A）'!"&amp;ADDRESS(MATCH(C207,'ファミリ引用特許表記修正（ex.A2→A）'!$A$2:$A$241,0),1)&amp;":"&amp;ADDRESS(MATCH(C207,'ファミリ引用特許表記修正（ex.A2→A）'!$A$2:$A$241,0),171)),S207)+COUNTIF(INDIRECT("'ファミリ引用特許表記修正（ex.A2→A）'!"&amp;ADDRESS(MATCH(C207,'ファミリ引用特許表記修正（ex.A2→A）'!$A$2:$A$241,0),1)&amp;":"&amp;ADDRESS(MATCH(C207,'ファミリ引用特許表記修正（ex.A2→A）'!$A$2:$A$241,0),171)),T207)+COUNTIF(INDIRECT("'ファミリ引用特許表記修正（ex.A2→A）'!"&amp;ADDRESS(MATCH(C207,'ファミリ引用特許表記修正（ex.A2→A）'!$A$2:$A$241,0),1)&amp;":"&amp;ADDRESS(MATCH(C207,'ファミリ引用特許表記修正（ex.A2→A）'!$A$2:$A$241,0),171)),W207)+COUNTIF(INDIRECT("'ファミリ引用特許表記修正（ex.A2→A）'!"&amp;ADDRESS(MATCH(C207,'ファミリ引用特許表記修正（ex.A2→A）'!$A$2:$A$241,0),1)&amp;":"&amp;ADDRESS(MATCH(C207,'ファミリ引用特許表記修正（ex.A2→A）'!$A$2:$A$241,0),171)),Y207)&gt;0,"Yes","No")),"")</f>
        <v/>
      </c>
      <c r="AR207" s="193" t="str">
        <f>IF(OR(LEFT(R207)="特",LEFT(R207)="実",AND(OR(LEFT(R207,2)="US",LEFT(R207,2)="WO",LEFT(R207,2)="GB",LEFT(R207,2)="EP",LEFT(R207,2)="DE"),OR(MID(R207,3,1)="1",MID(R207,3,1)="2",MID(R207,3,1)="3",MID(R207,3,1)="4",MID(R207,3,1)="5",MID(R207,3,1)="6",MID(R207,3,1)="7",MID(R207,3,1)="8",MID(R207,3,1)="9",MID(R207,3,1)="0",))),"",VLOOKUP($C207,ファミリ発明者引用文献!A$3:B$235,2,FALSE))</f>
        <v>,,</v>
      </c>
      <c r="AS207" s="55" t="str">
        <f>VLOOKUP(C207,ファミリ引用文献WO!A$2:B$241,2,FALSE)</f>
        <v/>
      </c>
      <c r="AT207" s="58" t="str">
        <f>VLOOKUP(C207,ファミリ引用文献!A$3:B$242,2,FALSE)</f>
        <v/>
      </c>
      <c r="AU207" s="58" t="str">
        <f>VLOOKUP(C207,審判データ!AH$2:BT$379,39,FALSE)</f>
        <v>CN101689702A;EP2251928A;特開2009-219044;特許04413974;KR20100122846A;TH00103369A;TW200952254A;US2011025568;WO2009113190A</v>
      </c>
      <c r="AV207" s="62" t="str">
        <f ca="1">IF(INDIRECT("審判データ!"&amp;ADDRESS(MATCH(C207,審判データ!$AH$1:$AH$379,0),32))="早期審査の対象とする","早期審査","")</f>
        <v>早期審査</v>
      </c>
      <c r="AW207" s="665" t="str">
        <f t="shared" si="16"/>
        <v/>
      </c>
      <c r="AX207" s="666" t="str">
        <f>IF(LEFT(AE207,3)="日本特",IF(LEFT(C207)="特",VLOOKUP(C207,'本件、証拠文献テーマコード'!G$2:I$376,3,FALSE),VLOOKUP(C207,'本件、証拠文献テーマコード'!B$2:I$376,8,FALSE)),"")</f>
        <v/>
      </c>
      <c r="AY207" s="666" t="str">
        <f>IF(LEFT(AE207,3)="日本特",IF(OR(MID(R207,2,1)="開",MID(R207,2,1)="表",MID(R207,2,1)="登"),VLOOKUP(R207,'本件、証拠文献テーマコード'!C$2:I$379,7,FALSE),VLOOKUP(R207,'本件、証拠文献テーマコード'!G$2:I$379,3,FALSE)),"")</f>
        <v/>
      </c>
      <c r="AZ207" s="54"/>
    </row>
    <row r="208" spans="1:52" ht="27" x14ac:dyDescent="0.15">
      <c r="A208" s="848" t="s">
        <v>22705</v>
      </c>
      <c r="B208" s="586" t="str">
        <f ca="1">IF(A208="",B207,INDIRECT("審判データ!"&amp;ADDRESS(MATCH(A208,審判データ!$HC$1:$HC$379,0),20))&amp;" / "&amp;INDIRECT("審判データ!"&amp;ADDRESS(MATCH(A208,審判データ!$HC$1:$HC$379,0),21)))</f>
        <v>2012 / 29-2</v>
      </c>
      <c r="C208" s="695">
        <v>4379825</v>
      </c>
      <c r="D208" s="325" t="s">
        <v>2538</v>
      </c>
      <c r="E208" s="163" t="str">
        <f ca="1">INDIRECT("審判データ!"&amp;ADDRESS(MATCH(C208,審判データ!$AH$1:$AH$379,0),55))</f>
        <v>日本工営株式会社</v>
      </c>
      <c r="F208" s="43" t="str">
        <f ca="1">INDIRECT("審判データ!"&amp;ADDRESS(MATCH(C208,審判データ!$AH$1:$AH$379,0),56))</f>
        <v>野口　清治</v>
      </c>
      <c r="G208" s="43" t="str">
        <f ca="1">INDIRECT("審判データ!"&amp;ADDRESS(MATCH(C208,審判データ!$AH$1:$AH$379,0),72))</f>
        <v>特開2009-256942;特許04379825;特開2009-287389;特許04433096</v>
      </c>
      <c r="H208" s="43" t="str">
        <f ca="1">INDIRECT("審判データ!"&amp;ADDRESS(MATCH(C208,審判データ!$AH$1:$AH$379,0),41))</f>
        <v>E02B  7/20</v>
      </c>
      <c r="I208" s="43" t="str">
        <f ca="1">INDIRECT("審判データ!"&amp;ADDRESS(MATCH(C208,審判データ!$AH$1:$AH$379,0),49))</f>
        <v>E02B   7/20@AFI(JP)</v>
      </c>
      <c r="J208" s="43" t="str">
        <f ca="1">INDIRECT("審判データ!"&amp;ADDRESS(MATCH(C208,審判データ!$AH$1:$AH$379,0),51))</f>
        <v>E02B  7/20    104</v>
      </c>
      <c r="K208" s="43" t="str">
        <f ca="1">INDIRECT("審判データ!"&amp;ADDRESS(MATCH(C208,審判データ!$AH$1:$AH$379,0),53))</f>
        <v>2D019 AA41</v>
      </c>
      <c r="L208" s="961" t="s">
        <v>22706</v>
      </c>
      <c r="M208" s="963" t="s">
        <v>2152</v>
      </c>
      <c r="N208" s="965" t="s">
        <v>22707</v>
      </c>
      <c r="O208" s="967">
        <v>0</v>
      </c>
      <c r="P208" s="1062" t="s">
        <v>22708</v>
      </c>
      <c r="Q208" s="703" t="s">
        <v>340</v>
      </c>
      <c r="R208" s="588" t="s">
        <v>22709</v>
      </c>
      <c r="S208" s="591" t="str">
        <f>IF(OR(LEFT(R208)="特",LEFT(R208)="実"),VLOOKUP(R208,'証拠（JP特許）'!$B$2:$D$299,2,FALSE),IF(AND(OR(LEFT(R208,2)="US",LEFT(R208,2)="WO",LEFT(R208,2)="GB",LEFT(R208,2)="EP",LEFT(R208,2)="DE"),OR(MID(R208,3,1)="1",MID(R208,3,1)="2",MID(R208,3,1)="3",MID(R208,3,1)="4",MID(R208,3,1)="5",MID(R208,3,1)="6",MID(R208,3,1)="7",MID(R208,3,1)="8",MID(R208,3,1)="9",MID(R208,3,1)="0")),VLOOKUP(R208,'証拠（WW特許）'!$B$2:$C$90,2,FALSE),"_"))</f>
        <v>特願昭55-31330</v>
      </c>
      <c r="T208" s="588" t="str">
        <f>IF(OR(LEFT(R208)="特",LEFT(R208)="実"),VLOOKUP(R208,'証拠（JP特許）'!$B$2:$E$299,4,FALSE),"_")</f>
        <v>JP1147410</v>
      </c>
      <c r="U208" s="588" t="s">
        <v>94</v>
      </c>
      <c r="V208" s="591" t="s">
        <v>122</v>
      </c>
      <c r="W208" s="608" t="str">
        <f t="shared" si="18"/>
        <v>JP56128814A</v>
      </c>
      <c r="X208" s="604"/>
      <c r="Y208" s="604" t="str">
        <f t="shared" si="19"/>
        <v>JP1147410B</v>
      </c>
      <c r="Z208" s="91" t="str">
        <f ca="1">IF(OR(LEFT(R208)="特",LEFT(R208)="実",AND(OR(LEFT(R208,2)="US",LEFT(R208,2)="WO",LEFT(R208,2)="GB",LEFT(R208,2)="EP",LEFT(R208,2)="DE"),OR(MID(R208,3,1)="1",MID(R208,3,1)="2",MID(R208,3,1)="3",MID(R208,3,1)="4",MID(R208,3,1)="5",MID(R208,3,1)="6",MID(R208,3,1)="7",MID(R208,3,1)="8",MID(R208,3,1)="9",MID(R208,3,1)="0",))),IF(COUNTIF(INDIRECT("拒絶理由・拒絶査定・異議申立!"&amp;ADDRESS(MATCH(C208,拒絶理由・拒絶査定・異議申立!B$1:B$1000,0),3)&amp;":"&amp;ADDRESS(MATCH(C208,拒絶理由・拒絶査定・異議申立!B$1:B$1000,0),50)),R208)+COUNTIF(INDIRECT("拒絶理由・拒絶査定・異議申立!"&amp;ADDRESS(MATCH(C208,拒絶理由・拒絶査定・異議申立!B$1:B$1000,0),3)&amp;":"&amp;ADDRESS(MATCH(C208,拒絶理由・拒絶査定・異議申立!B$1:B$1000,0),50)),T208)&gt;0,"Yes","No"),"")</f>
        <v>No</v>
      </c>
      <c r="AA208" s="92" t="str">
        <f ca="1">IF(OR(LEFT(R208)="特",LEFT(R208)="実",AND(OR(LEFT(R208,2)="US",LEFT(R208,2)="WO",LEFT(R208,2)="GB",LEFT(R208,2)="EP",LEFT(R208,2)="DE"),OR(MID(R208,3,1)="1",MID(R208,3,1)="2",MID(R208,3,1)="3",MID(R208,3,1)="4",MID(R208,3,1)="5",MID(R208,3,1)="6",MID(R208,3,1)="7",MID(R208,3,1)="8",MID(R208,3,1)="9",MID(R208,3,1)="0",))),IF(COUNTIF(INDIRECT("先行技術調査・登録査定!"&amp;ADDRESS(MATCH(C208,先行技術調査・登録査定!B$1:B$1000,0),3)&amp;":"&amp;ADDRESS(MATCH(C208,先行技術調査・登録査定!B$1:B$1000,0),49)),R208)+COUNTIF(INDIRECT("先行技術調査・登録査定!"&amp;ADDRESS(MATCH(C208,先行技術調査・登録査定!B$1:B$1000,0),3)&amp;":"&amp;ADDRESS(MATCH(C208,先行技術調査・登録査定!B$1:B$1000,0),49)),T208)&gt;0,"Yes","No"),"")</f>
        <v>No</v>
      </c>
      <c r="AB208" s="169" t="str">
        <f t="shared" ca="1" si="15"/>
        <v>Yes</v>
      </c>
      <c r="AC208" s="94" t="str">
        <f>IF(OR(LEFT(R208)="特",LEFT(R208)="実",AND(OR(LEFT(R208,2)="US",LEFT(R208,2)="WO",LEFT(R208,2)="GB",LEFT(R208,2)="EP",LEFT(R208,2)="DE"),OR(MID(R208,3,1)="1",MID(R208,3,1)="2",MID(R208,3,1)="3",MID(R208,3,1)="4",MID(R208,3,1)="5",MID(R208,3,1)="6",MID(R208,3,1)="7",MID(R208,3,1)="8",MID(R208,3,1)="9",MID(R208,3,1)="0",))),"",VLOOKUP($C208,非特許文献リスト!$A$2:$C$196,2,FALSE))</f>
        <v/>
      </c>
      <c r="AD208" s="95" t="str">
        <f>IF(OR(LEFT(R208)="特",LEFT(R208)="実",AND(OR(LEFT(R208,2)="US",LEFT(R208,2)="WO",LEFT(R208,2)="GB",LEFT(R208,2)="EP",LEFT(R208,2)="DE"),OR(MID(R208,3,1)="1",MID(R208,3,1)="2",MID(R208,3,1)="3",MID(R208,3,1)="4",MID(R208,3,1)="5",MID(R208,3,1)="6",MID(R208,3,1)="7",MID(R208,3,1)="8",MID(R208,3,1)="9",MID(R208,3,1)="0",))),"",VLOOKUP($C208,非特許文献リスト!$A$2:$C$196,3,FALSE))</f>
        <v/>
      </c>
      <c r="AE208" s="175" t="str">
        <f t="shared" si="17"/>
        <v>日本特許文献</v>
      </c>
      <c r="AF208" s="176" t="str">
        <f>IF(OR(LEFT(R208)="特",LEFT(R208)="実"),VLOOKUP(R208,'証拠（JP特許）'!$B$2:$AB$299,10,FALSE),IF(AND(OR(LEFT(R208,2)="US",LEFT(R208,2)="WO",LEFT(R208,2)="GB",LEFT(R208,2)="EP",LEFT(R208,2)="DE"),OR(MID(R208,3,1)="1",MID(R208,3,1)="2",MID(R208,3,1)="3",MID(R208,3,1)="4",MID(R208,3,1)="5",MID(R208,3,1)="6",MID(R208,3,1)="7",MID(R208,3,1)="8",MID(R208,3,1)="9",MID(R208,3,1)="0",)),VLOOKUP(R208,'証拠（WW特許）'!$B$2:$M$90,8,FALSE),""))</f>
        <v>日本工営株式会社</v>
      </c>
      <c r="AG208" s="176">
        <f>IF(OR(LEFT(R208)="特",LEFT(R208)="実"),VLOOKUP(R208,'証拠（JP特許）'!$B$2:$AB$299,26,FALSE),IF(AND(OR(LEFT(R208,2)="US",LEFT(R208,2)="WO",LEFT(R208,2)="GB",LEFT(R208,2)="EP",LEFT(R208,2)="DE"),OR(MID(R208,3,1)="1",MID(R208,3,1)="2",MID(R208,3,1)="3",MID(R208,3,1)="4",MID(R208,3,1)="5",MID(R208,3,1)="6",MID(R208,3,1)="7",MID(R208,3,1)="8",MID(R208,3,1)="9",MID(R208,3,1)="0",)),VLOOKUP(R208,'証拠（WW特許）'!$B$2:$M$90,12,FALSE),""))</f>
        <v>0</v>
      </c>
      <c r="AH208" s="58" t="str">
        <f>IF(OR(LEFT(R208)="特",LEFT(R208)="実"),VLOOKUP(R208,'証拠（JP特許）'!$B$2:$X$299,20,FALSE),IF(AND(OR(LEFT(R208,2)="US",LEFT(R208,2)="WO",LEFT(R208,2)="GB",LEFT(R208,2)="EP",LEFT(R208,2)="DE"),OR(MID(R208,3,1)="1",MID(R208,3,1)="2",MID(R208,3,1)="3",MID(R208,3,1)="4",MID(R208,3,1)="5",MID(R208,3,1)="6",MID(R208,3,1)="7",MID(R208,3,1)="8",MID(R208,3,1)="9",MID(R208,3,1)="0",)),VLOOKUP(R208,'証拠（WW特許）'!$B$2:$U$90,20,FALSE),""))</f>
        <v>E02B   7/20    (2006.01)</v>
      </c>
      <c r="AI208" s="58" t="str">
        <f>IF(OR(LEFT(R208)="特",LEFT(R208)="実"),VLOOKUP(R208,'証拠（JP特許）'!$B$2:$X$299,21,FALSE),"")</f>
        <v xml:space="preserve">E02B  7/20   104 </v>
      </c>
      <c r="AJ208" s="58" t="str">
        <f>IF(OR(LEFT(R208)="特",LEFT(R208)="実"),VLOOKUP(R208,'証拠（JP特許）'!$B$2:$X$299,22,FALSE),"")</f>
        <v>2D019AA41</v>
      </c>
      <c r="AK208" s="59" t="str">
        <f>IF(OR(LEFT(R208)="特",LEFT(R208)="実"),VLOOKUP(R208,'証拠（JP特許）'!$B$2:$X$299,17,FALSE),IF(AND(OR(LEFT(R208,2)="US",LEFT(R208,2)="WO",LEFT(R208,2)="GB",LEFT(R208,2)="EP",LEFT(R208,2)="DE"),OR(MID(R208,3,1)="1",MID(R208,3,1)="2",MID(R208,3,1)="3",MID(R208,3,1)="4",MID(R208,3,1)="5",MID(R208,3,1)="6",MID(R208,3,1)="7",MID(R208,3,1)="8",MID(R208,3,1)="9",MID(R208,3,1)="0",)),VLOOKUP(R208,'証拠（WW特許）'!$B$2:$U$90,16,FALSE),""))</f>
        <v>1981.10.08</v>
      </c>
      <c r="AL208" s="58"/>
      <c r="AM208" s="58" t="s">
        <v>95</v>
      </c>
      <c r="AN208" s="58" t="s">
        <v>96</v>
      </c>
      <c r="AO208" s="58" t="str">
        <f ca="1">IF(OR(LEFT(R208)="特",LEFT(R208)="実",AND(OR(LEFT(R208,2)="US",LEFT(R208,2)="WO",LEFT(R208,2)="GB",LEFT(R208,2)="EP",LEFT(R208,2)="DE"),OR(MID(R208,3,1)="1",MID(R208,3,1)="2",MID(R208,3,1)="3",MID(R208,3,1)="4",MID(R208,3,1)="5",MID(R208,3,1)="6",MID(R208,3,1)="7",MID(R208,3,1)="8",MID(R208,3,1)="9",MID(R208,3,1)="0"))),IF(COUNTIF(INDIRECT("発明者引用!"&amp;ADDRESS(MATCH(C208,発明者引用!B$1:B$196,0),4)&amp;":"&amp;ADDRESS(MATCH(C208,発明者引用!B$1:B$196,0),17)),R208)+COUNTIF(INDIRECT("発明者引用!"&amp;ADDRESS(MATCH(C208,発明者引用!B$1:B$196,0),4)&amp;":"&amp;ADDRESS(MATCH(C208,発明者引用!B$1:B$196,0),17)),#REF!)+COUNTIF(INDIRECT("発明者引用!"&amp;ADDRESS(MATCH(C208,発明者引用!B$1:B$196,0),4)&amp;":"&amp;ADDRESS(MATCH(C208,発明者引用!B$1:B$196,0),17)),T208)&gt;0,"Yes","No"),"")</f>
        <v>No</v>
      </c>
      <c r="AP208" s="58" t="str">
        <f ca="1">IF(OR(LEFT(R208)="特",LEFT(R208)="実",AND(OR(LEFT(R208,2)="US",LEFT(R208,2)="WO",LEFT(R208,2)="GB",LEFT(R208,2)="EP",LEFT(R208,2)="DE"),OR(MID(R208,3,1)="1",MID(R208,3,1)="2",MID(R208,3,1)="3",MID(R208,3,1)="4",MID(R208,3,1)="5",MID(R208,3,1)="6",MID(R208,3,1)="7",MID(R208,3,1)="8",MID(R208,3,1)="9",MID(R208,3,1)="0"))),IF(VLOOKUP(C208,ファミリ引用特許WO!$A$2:$B$241,2,FALSE)+VLOOKUP(C208,ファミリ引用文献WO!$A$2:$C$241,3,FALSE)=0,"ISR無し",IF(COUNTIF(INDIRECT("ファミリ引用特許WO!"&amp;ADDRESS(MATCH(C208,ファミリ引用特許WO!$A$2:$A$241,0),1)&amp;":"&amp;ADDRESS(MATCH(C208,ファミリ引用特許WO!$A$2:$A$241,0),19)),R208)+COUNTIF(INDIRECT("ファミリ引用特許WO!"&amp;ADDRESS(MATCH(C208,ファミリ引用特許WO!$A$2:$A$241,0),1)&amp;":"&amp;ADDRESS(MATCH(C208,ファミリ引用特許WO!$A$2:$A$241,0),19)),S208)+COUNTIF(INDIRECT("ファミリ引用特許WO!"&amp;ADDRESS(MATCH(C208,ファミリ引用特許WO!$A$2:$A$241,0),1)&amp;":"&amp;ADDRESS(MATCH(C208,ファミリ引用特許WO!$A$2:$A$241,0),19)),T208)+COUNTIF(INDIRECT("ファミリ引用特許WO!"&amp;ADDRESS(MATCH(C208,ファミリ引用特許WO!$A$2:$A$241,0),1)&amp;":"&amp;ADDRESS(MATCH(C208,ファミリ引用特許WO!$A$2:$A$241,0),19)),W208)+COUNTIF(INDIRECT("ファミリ引用特許WO!"&amp;ADDRESS(MATCH(C208,ファミリ引用特許WO!$A$2:$A$241,0),1)&amp;":"&amp;ADDRESS(MATCH(C208,ファミリ引用特許WO!$A$2:$A$241,0),19)),Y208)&gt;0,"Yes","No")),"")</f>
        <v>ISR無し</v>
      </c>
      <c r="AQ208" s="55" t="str">
        <f ca="1">IF(OR(LEFT(R208)="特",LEFT(R208)="実",AND(OR(LEFT(R208,2)="US",LEFT(R208,2)="WO",LEFT(R208,2)="GB",LEFT(R208,2)="EP",LEFT(R208,2)="DE"),OR(MID(R208,3,1)="1",MID(R208,3,1)="2",MID(R208,3,1)="3",MID(R208,3,1)="4",MID(R208,3,1)="5",MID(R208,3,1)="6",MID(R208,3,1)="7",MID(R208,3,1)="8",MID(R208,3,1)="9",MID(R208,3,1)="0"))),IF(VLOOKUP(C208,'ファミリ引用特許表記修正（ex.A2→A）'!$A$2:$B$241,2,FALSE)=0,"family無し",IF(COUNTIF(INDIRECT("'ファミリ引用特許表記修正（ex.A2→A）'!"&amp;ADDRESS(MATCH(C208,'ファミリ引用特許表記修正（ex.A2→A）'!$A$2:$A$241,0),1)&amp;":"&amp;ADDRESS(MATCH(C208,'ファミリ引用特許表記修正（ex.A2→A）'!$A$2:$A$241,0),171)),R208)+COUNTIF(INDIRECT("'ファミリ引用特許表記修正（ex.A2→A）'!"&amp;ADDRESS(MATCH(C208,'ファミリ引用特許表記修正（ex.A2→A）'!$A$2:$A$241,0),1)&amp;":"&amp;ADDRESS(MATCH(C208,'ファミリ引用特許表記修正（ex.A2→A）'!$A$2:$A$241,0),171)),S208)+COUNTIF(INDIRECT("'ファミリ引用特許表記修正（ex.A2→A）'!"&amp;ADDRESS(MATCH(C208,'ファミリ引用特許表記修正（ex.A2→A）'!$A$2:$A$241,0),1)&amp;":"&amp;ADDRESS(MATCH(C208,'ファミリ引用特許表記修正（ex.A2→A）'!$A$2:$A$241,0),171)),T208)+COUNTIF(INDIRECT("'ファミリ引用特許表記修正（ex.A2→A）'!"&amp;ADDRESS(MATCH(C208,'ファミリ引用特許表記修正（ex.A2→A）'!$A$2:$A$241,0),1)&amp;":"&amp;ADDRESS(MATCH(C208,'ファミリ引用特許表記修正（ex.A2→A）'!$A$2:$A$241,0),171)),W208)+COUNTIF(INDIRECT("'ファミリ引用特許表記修正（ex.A2→A）'!"&amp;ADDRESS(MATCH(C208,'ファミリ引用特許表記修正（ex.A2→A）'!$A$2:$A$241,0),1)&amp;":"&amp;ADDRESS(MATCH(C208,'ファミリ引用特許表記修正（ex.A2→A）'!$A$2:$A$241,0),171)),Y208)&gt;0,"Yes","No")),"")</f>
        <v>No</v>
      </c>
      <c r="AR208" s="58" t="str">
        <f>IF(OR(LEFT(R208)="特",LEFT(R208)="実",AND(OR(LEFT(R208,2)="US",LEFT(R208,2)="WO",LEFT(R208,2)="GB",LEFT(R208,2)="EP",LEFT(R208,2)="DE"),OR(MID(R208,3,1)="1",MID(R208,3,1)="2",MID(R208,3,1)="3",MID(R208,3,1)="4",MID(R208,3,1)="5",MID(R208,3,1)="6",MID(R208,3,1)="7",MID(R208,3,1)="8",MID(R208,3,1)="9",MID(R208,3,1)="0",))),"",VLOOKUP($C208,ファミリ発明者引用文献!A$3:B$235,2,FALSE))</f>
        <v/>
      </c>
      <c r="AS208" s="55" t="str">
        <f>VLOOKUP(C208,ファミリ引用文献WO!A$2:B$241,2,FALSE)</f>
        <v/>
      </c>
      <c r="AT208" s="58" t="str">
        <f>VLOOKUP(C208,ファミリ引用文献!A$3:B$242,2,FALSE)</f>
        <v/>
      </c>
      <c r="AU208" s="58" t="str">
        <f>VLOOKUP(C208,審判データ!AH$2:BT$379,39,FALSE)</f>
        <v>特開2009-256942;特許04379825;特開2009-287389;特許04433096</v>
      </c>
      <c r="AV208" s="62" t="str">
        <f ca="1">IF(INDIRECT("審判データ!"&amp;ADDRESS(MATCH(C208,審判データ!$AH$1:$AH$379,0),32))="早期審査の対象とする","早期審査","")</f>
        <v>早期審査</v>
      </c>
      <c r="AW208" s="665" t="str">
        <f t="shared" si="16"/>
        <v>一致</v>
      </c>
      <c r="AX208" s="666" t="str">
        <f>IF(LEFT(AE208,3)="日本特",IF(LEFT(C208)="特",VLOOKUP(C208,'本件、証拠文献テーマコード'!G$2:I$376,3,FALSE),VLOOKUP(C208,'本件、証拠文献テーマコード'!B$2:I$376,8,FALSE)),"")</f>
        <v>2D019</v>
      </c>
      <c r="AY208" s="666" t="str">
        <f>IF(LEFT(AE208,3)="日本特",IF(OR(MID(R208,2,1)="開",MID(R208,2,1)="表",MID(R208,2,1)="登"),VLOOKUP(R208,'本件、証拠文献テーマコード'!C$2:I$379,7,FALSE),VLOOKUP(R208,'本件、証拠文献テーマコード'!G$2:I$379,3,FALSE)),"")</f>
        <v>2D019</v>
      </c>
      <c r="AZ208" s="54"/>
    </row>
    <row r="209" spans="1:52" ht="27" x14ac:dyDescent="0.15">
      <c r="A209" s="849"/>
      <c r="B209" s="586" t="str">
        <f ca="1">IF(A209="",B208,INDIRECT("審判データ!"&amp;ADDRESS(MATCH(A209,審判データ!$HC$1:$HC$379,0),20))&amp;" / "&amp;INDIRECT("審判データ!"&amp;ADDRESS(MATCH(A209,審判データ!$HC$1:$HC$379,0),21)))</f>
        <v>2012 / 29-2</v>
      </c>
      <c r="C209" s="695">
        <v>4379825</v>
      </c>
      <c r="D209" s="325" t="s">
        <v>2538</v>
      </c>
      <c r="E209" s="163" t="str">
        <f ca="1">INDIRECT("審判データ!"&amp;ADDRESS(MATCH(C209,審判データ!$AH$1:$AH$379,0),55))</f>
        <v>日本工営株式会社</v>
      </c>
      <c r="F209" s="43" t="str">
        <f ca="1">INDIRECT("審判データ!"&amp;ADDRESS(MATCH(C209,審判データ!$AH$1:$AH$379,0),56))</f>
        <v>野口　清治</v>
      </c>
      <c r="G209" s="43" t="str">
        <f ca="1">INDIRECT("審判データ!"&amp;ADDRESS(MATCH(C209,審判データ!$AH$1:$AH$379,0),72))</f>
        <v>特開2009-256942;特許04379825;特開2009-287389;特許04433096</v>
      </c>
      <c r="H209" s="43" t="str">
        <f ca="1">INDIRECT("審判データ!"&amp;ADDRESS(MATCH(C209,審判データ!$AH$1:$AH$379,0),41))</f>
        <v>E02B  7/20</v>
      </c>
      <c r="I209" s="43" t="str">
        <f ca="1">INDIRECT("審判データ!"&amp;ADDRESS(MATCH(C209,審判データ!$AH$1:$AH$379,0),49))</f>
        <v>E02B   7/20@AFI(JP)</v>
      </c>
      <c r="J209" s="43" t="str">
        <f ca="1">INDIRECT("審判データ!"&amp;ADDRESS(MATCH(C209,審判データ!$AH$1:$AH$379,0),51))</f>
        <v>E02B  7/20    104</v>
      </c>
      <c r="K209" s="43" t="str">
        <f ca="1">INDIRECT("審判データ!"&amp;ADDRESS(MATCH(C209,審判データ!$AH$1:$AH$379,0),53))</f>
        <v>2D019 AA41</v>
      </c>
      <c r="L209" s="962"/>
      <c r="M209" s="964"/>
      <c r="N209" s="966"/>
      <c r="O209" s="968"/>
      <c r="P209" s="1063"/>
      <c r="Q209" s="703" t="s">
        <v>348</v>
      </c>
      <c r="R209" s="588" t="s">
        <v>22710</v>
      </c>
      <c r="S209" s="591" t="str">
        <f>IF(OR(LEFT(R209)="特",LEFT(R209)="実"),VLOOKUP(R209,'証拠（JP特許）'!$B$2:$D$299,2,FALSE),IF(AND(OR(LEFT(R209,2)="US",LEFT(R209,2)="WO",LEFT(R209,2)="GB",LEFT(R209,2)="EP",LEFT(R209,2)="DE"),OR(MID(R209,3,1)="1",MID(R209,3,1)="2",MID(R209,3,1)="3",MID(R209,3,1)="4",MID(R209,3,1)="5",MID(R209,3,1)="6",MID(R209,3,1)="7",MID(R209,3,1)="8",MID(R209,3,1)="9",MID(R209,3,1)="0")),VLOOKUP(R209,'証拠（WW特許）'!$B$2:$C$90,2,FALSE),"_"))</f>
        <v>特願昭52-59630</v>
      </c>
      <c r="T209" s="588" t="str">
        <f>IF(OR(LEFT(R209)="特",LEFT(R209)="実"),VLOOKUP(R209,'証拠（JP特許）'!$B$2:$E$299,4,FALSE),"_")</f>
        <v>_</v>
      </c>
      <c r="U209" s="588" t="s">
        <v>94</v>
      </c>
      <c r="V209" s="591" t="s">
        <v>203</v>
      </c>
      <c r="W209" s="608" t="str">
        <f t="shared" si="18"/>
        <v>JP53145334A</v>
      </c>
      <c r="X209" s="604"/>
      <c r="Y209" s="604" t="str">
        <f t="shared" si="19"/>
        <v/>
      </c>
      <c r="Z209" s="91" t="str">
        <f ca="1">IF(OR(LEFT(R209)="特",LEFT(R209)="実",AND(OR(LEFT(R209,2)="US",LEFT(R209,2)="WO",LEFT(R209,2)="GB",LEFT(R209,2)="EP",LEFT(R209,2)="DE"),OR(MID(R209,3,1)="1",MID(R209,3,1)="2",MID(R209,3,1)="3",MID(R209,3,1)="4",MID(R209,3,1)="5",MID(R209,3,1)="6",MID(R209,3,1)="7",MID(R209,3,1)="8",MID(R209,3,1)="9",MID(R209,3,1)="0",))),IF(COUNTIF(INDIRECT("拒絶理由・拒絶査定・異議申立!"&amp;ADDRESS(MATCH(C209,拒絶理由・拒絶査定・異議申立!B$1:B$1000,0),3)&amp;":"&amp;ADDRESS(MATCH(C209,拒絶理由・拒絶査定・異議申立!B$1:B$1000,0),50)),R209)+COUNTIF(INDIRECT("拒絶理由・拒絶査定・異議申立!"&amp;ADDRESS(MATCH(C209,拒絶理由・拒絶査定・異議申立!B$1:B$1000,0),3)&amp;":"&amp;ADDRESS(MATCH(C209,拒絶理由・拒絶査定・異議申立!B$1:B$1000,0),50)),T209)&gt;0,"Yes","No"),"")</f>
        <v>No</v>
      </c>
      <c r="AA209" s="92" t="str">
        <f ca="1">IF(OR(LEFT(R209)="特",LEFT(R209)="実",AND(OR(LEFT(R209,2)="US",LEFT(R209,2)="WO",LEFT(R209,2)="GB",LEFT(R209,2)="EP",LEFT(R209,2)="DE"),OR(MID(R209,3,1)="1",MID(R209,3,1)="2",MID(R209,3,1)="3",MID(R209,3,1)="4",MID(R209,3,1)="5",MID(R209,3,1)="6",MID(R209,3,1)="7",MID(R209,3,1)="8",MID(R209,3,1)="9",MID(R209,3,1)="0",))),IF(COUNTIF(INDIRECT("先行技術調査・登録査定!"&amp;ADDRESS(MATCH(C209,先行技術調査・登録査定!B$1:B$1000,0),3)&amp;":"&amp;ADDRESS(MATCH(C209,先行技術調査・登録査定!B$1:B$1000,0),49)),R209)+COUNTIF(INDIRECT("先行技術調査・登録査定!"&amp;ADDRESS(MATCH(C209,先行技術調査・登録査定!B$1:B$1000,0),3)&amp;":"&amp;ADDRESS(MATCH(C209,先行技術調査・登録査定!B$1:B$1000,0),49)),T209)&gt;0,"Yes","No"),"")</f>
        <v>No</v>
      </c>
      <c r="AB209" s="169" t="str">
        <f t="shared" ca="1" si="15"/>
        <v>Yes</v>
      </c>
      <c r="AC209" s="94" t="str">
        <f>IF(OR(LEFT(R209)="特",LEFT(R209)="実",AND(OR(LEFT(R209,2)="US",LEFT(R209,2)="WO",LEFT(R209,2)="GB",LEFT(R209,2)="EP",LEFT(R209,2)="DE"),OR(MID(R209,3,1)="1",MID(R209,3,1)="2",MID(R209,3,1)="3",MID(R209,3,1)="4",MID(R209,3,1)="5",MID(R209,3,1)="6",MID(R209,3,1)="7",MID(R209,3,1)="8",MID(R209,3,1)="9",MID(R209,3,1)="0",))),"",VLOOKUP($C209,非特許文献リスト!$A$2:$C$196,2,FALSE))</f>
        <v/>
      </c>
      <c r="AD209" s="95" t="str">
        <f>IF(OR(LEFT(R209)="特",LEFT(R209)="実",AND(OR(LEFT(R209,2)="US",LEFT(R209,2)="WO",LEFT(R209,2)="GB",LEFT(R209,2)="EP",LEFT(R209,2)="DE"),OR(MID(R209,3,1)="1",MID(R209,3,1)="2",MID(R209,3,1)="3",MID(R209,3,1)="4",MID(R209,3,1)="5",MID(R209,3,1)="6",MID(R209,3,1)="7",MID(R209,3,1)="8",MID(R209,3,1)="9",MID(R209,3,1)="0",))),"",VLOOKUP($C209,非特許文献リスト!$A$2:$C$196,3,FALSE))</f>
        <v/>
      </c>
      <c r="AE209" s="175" t="str">
        <f t="shared" si="17"/>
        <v>日本特許文献</v>
      </c>
      <c r="AF209" s="176" t="str">
        <f>IF(OR(LEFT(R209)="特",LEFT(R209)="実"),VLOOKUP(R209,'証拠（JP特許）'!$B$2:$AB$299,10,FALSE),IF(AND(OR(LEFT(R209,2)="US",LEFT(R209,2)="WO",LEFT(R209,2)="GB",LEFT(R209,2)="EP",LEFT(R209,2)="DE"),OR(MID(R209,3,1)="1",MID(R209,3,1)="2",MID(R209,3,1)="3",MID(R209,3,1)="4",MID(R209,3,1)="5",MID(R209,3,1)="6",MID(R209,3,1)="7",MID(R209,3,1)="8",MID(R209,3,1)="9",MID(R209,3,1)="0",)),VLOOKUP(R209,'証拠（WW特許）'!$B$2:$M$90,8,FALSE),""))</f>
        <v>日本工営株式会社</v>
      </c>
      <c r="AG209" s="176" t="str">
        <f>IF(OR(LEFT(R209)="特",LEFT(R209)="実"),VLOOKUP(R209,'証拠（JP特許）'!$B$2:$AB$299,26,FALSE),IF(AND(OR(LEFT(R209,2)="US",LEFT(R209,2)="WO",LEFT(R209,2)="GB",LEFT(R209,2)="EP",LEFT(R209,2)="DE"),OR(MID(R209,3,1)="1",MID(R209,3,1)="2",MID(R209,3,1)="3",MID(R209,3,1)="4",MID(R209,3,1)="5",MID(R209,3,1)="6",MID(R209,3,1)="7",MID(R209,3,1)="8",MID(R209,3,1)="9",MID(R209,3,1)="0",)),VLOOKUP(R209,'証拠（WW特許）'!$B$2:$M$90,12,FALSE),""))</f>
        <v>松崎　茂已</v>
      </c>
      <c r="AH209" s="58" t="str">
        <f>IF(OR(LEFT(R209)="特",LEFT(R209)="実"),VLOOKUP(R209,'証拠（JP特許）'!$B$2:$X$299,20,FALSE),IF(AND(OR(LEFT(R209,2)="US",LEFT(R209,2)="WO",LEFT(R209,2)="GB",LEFT(R209,2)="EP",LEFT(R209,2)="DE"),OR(MID(R209,3,1)="1",MID(R209,3,1)="2",MID(R209,3,1)="3",MID(R209,3,1)="4",MID(R209,3,1)="5",MID(R209,3,1)="6",MID(R209,3,1)="7",MID(R209,3,1)="8",MID(R209,3,1)="9",MID(R209,3,1)="0",)),VLOOKUP(R209,'証拠（WW特許）'!$B$2:$U$90,20,FALSE),""))</f>
        <v>E02B   7/20    (2006.01)</v>
      </c>
      <c r="AI209" s="58" t="str">
        <f>IF(OR(LEFT(R209)="特",LEFT(R209)="実"),VLOOKUP(R209,'証拠（JP特許）'!$B$2:$X$299,21,FALSE),"")</f>
        <v xml:space="preserve">E02B  7/20   104 </v>
      </c>
      <c r="AJ209" s="58" t="str">
        <f>IF(OR(LEFT(R209)="特",LEFT(R209)="実"),VLOOKUP(R209,'証拠（JP特許）'!$B$2:$X$299,22,FALSE),"")</f>
        <v>2D019AA41</v>
      </c>
      <c r="AK209" s="59" t="str">
        <f>IF(OR(LEFT(R209)="特",LEFT(R209)="実"),VLOOKUP(R209,'証拠（JP特許）'!$B$2:$X$299,17,FALSE),IF(AND(OR(LEFT(R209,2)="US",LEFT(R209,2)="WO",LEFT(R209,2)="GB",LEFT(R209,2)="EP",LEFT(R209,2)="DE"),OR(MID(R209,3,1)="1",MID(R209,3,1)="2",MID(R209,3,1)="3",MID(R209,3,1)="4",MID(R209,3,1)="5",MID(R209,3,1)="6",MID(R209,3,1)="7",MID(R209,3,1)="8",MID(R209,3,1)="9",MID(R209,3,1)="0",)),VLOOKUP(R209,'証拠（WW特許）'!$B$2:$U$90,16,FALSE),""))</f>
        <v>1978.12.18</v>
      </c>
      <c r="AL209" s="58"/>
      <c r="AM209" s="58" t="s">
        <v>95</v>
      </c>
      <c r="AN209" s="58" t="s">
        <v>96</v>
      </c>
      <c r="AO209" s="58" t="str">
        <f ca="1">IF(OR(LEFT(R209)="特",LEFT(R209)="実",AND(OR(LEFT(R209,2)="US",LEFT(R209,2)="WO",LEFT(R209,2)="GB",LEFT(R209,2)="EP",LEFT(R209,2)="DE"),OR(MID(R209,3,1)="1",MID(R209,3,1)="2",MID(R209,3,1)="3",MID(R209,3,1)="4",MID(R209,3,1)="5",MID(R209,3,1)="6",MID(R209,3,1)="7",MID(R209,3,1)="8",MID(R209,3,1)="9",MID(R209,3,1)="0"))),IF(COUNTIF(INDIRECT("発明者引用!"&amp;ADDRESS(MATCH(C209,発明者引用!B$1:B$196,0),4)&amp;":"&amp;ADDRESS(MATCH(C209,発明者引用!B$1:B$196,0),17)),R209)+COUNTIF(INDIRECT("発明者引用!"&amp;ADDRESS(MATCH(C209,発明者引用!B$1:B$196,0),4)&amp;":"&amp;ADDRESS(MATCH(C209,発明者引用!B$1:B$196,0),17)),#REF!)+COUNTIF(INDIRECT("発明者引用!"&amp;ADDRESS(MATCH(C209,発明者引用!B$1:B$196,0),4)&amp;":"&amp;ADDRESS(MATCH(C209,発明者引用!B$1:B$196,0),17)),T209)&gt;0,"Yes","No"),"")</f>
        <v>No</v>
      </c>
      <c r="AP209" s="58" t="str">
        <f ca="1">IF(OR(LEFT(R209)="特",LEFT(R209)="実",AND(OR(LEFT(R209,2)="US",LEFT(R209,2)="WO",LEFT(R209,2)="GB",LEFT(R209,2)="EP",LEFT(R209,2)="DE"),OR(MID(R209,3,1)="1",MID(R209,3,1)="2",MID(R209,3,1)="3",MID(R209,3,1)="4",MID(R209,3,1)="5",MID(R209,3,1)="6",MID(R209,3,1)="7",MID(R209,3,1)="8",MID(R209,3,1)="9",MID(R209,3,1)="0"))),IF(VLOOKUP(C209,ファミリ引用特許WO!$A$2:$B$241,2,FALSE)+VLOOKUP(C209,ファミリ引用文献WO!$A$2:$C$241,3,FALSE)=0,"ISR無し",IF(COUNTIF(INDIRECT("ファミリ引用特許WO!"&amp;ADDRESS(MATCH(C209,ファミリ引用特許WO!$A$2:$A$241,0),1)&amp;":"&amp;ADDRESS(MATCH(C209,ファミリ引用特許WO!$A$2:$A$241,0),19)),R209)+COUNTIF(INDIRECT("ファミリ引用特許WO!"&amp;ADDRESS(MATCH(C209,ファミリ引用特許WO!$A$2:$A$241,0),1)&amp;":"&amp;ADDRESS(MATCH(C209,ファミリ引用特許WO!$A$2:$A$241,0),19)),S209)+COUNTIF(INDIRECT("ファミリ引用特許WO!"&amp;ADDRESS(MATCH(C209,ファミリ引用特許WO!$A$2:$A$241,0),1)&amp;":"&amp;ADDRESS(MATCH(C209,ファミリ引用特許WO!$A$2:$A$241,0),19)),T209)+COUNTIF(INDIRECT("ファミリ引用特許WO!"&amp;ADDRESS(MATCH(C209,ファミリ引用特許WO!$A$2:$A$241,0),1)&amp;":"&amp;ADDRESS(MATCH(C209,ファミリ引用特許WO!$A$2:$A$241,0),19)),W209)+COUNTIF(INDIRECT("ファミリ引用特許WO!"&amp;ADDRESS(MATCH(C209,ファミリ引用特許WO!$A$2:$A$241,0),1)&amp;":"&amp;ADDRESS(MATCH(C209,ファミリ引用特許WO!$A$2:$A$241,0),19)),Y209)&gt;0,"Yes","No")),"")</f>
        <v>ISR無し</v>
      </c>
      <c r="AQ209" s="55" t="str">
        <f ca="1">IF(OR(LEFT(R209)="特",LEFT(R209)="実",AND(OR(LEFT(R209,2)="US",LEFT(R209,2)="WO",LEFT(R209,2)="GB",LEFT(R209,2)="EP",LEFT(R209,2)="DE"),OR(MID(R209,3,1)="1",MID(R209,3,1)="2",MID(R209,3,1)="3",MID(R209,3,1)="4",MID(R209,3,1)="5",MID(R209,3,1)="6",MID(R209,3,1)="7",MID(R209,3,1)="8",MID(R209,3,1)="9",MID(R209,3,1)="0"))),IF(VLOOKUP(C209,'ファミリ引用特許表記修正（ex.A2→A）'!$A$2:$B$241,2,FALSE)=0,"family無し",IF(COUNTIF(INDIRECT("'ファミリ引用特許表記修正（ex.A2→A）'!"&amp;ADDRESS(MATCH(C209,'ファミリ引用特許表記修正（ex.A2→A）'!$A$2:$A$241,0),1)&amp;":"&amp;ADDRESS(MATCH(C209,'ファミリ引用特許表記修正（ex.A2→A）'!$A$2:$A$241,0),171)),R209)+COUNTIF(INDIRECT("'ファミリ引用特許表記修正（ex.A2→A）'!"&amp;ADDRESS(MATCH(C209,'ファミリ引用特許表記修正（ex.A2→A）'!$A$2:$A$241,0),1)&amp;":"&amp;ADDRESS(MATCH(C209,'ファミリ引用特許表記修正（ex.A2→A）'!$A$2:$A$241,0),171)),S209)+COUNTIF(INDIRECT("'ファミリ引用特許表記修正（ex.A2→A）'!"&amp;ADDRESS(MATCH(C209,'ファミリ引用特許表記修正（ex.A2→A）'!$A$2:$A$241,0),1)&amp;":"&amp;ADDRESS(MATCH(C209,'ファミリ引用特許表記修正（ex.A2→A）'!$A$2:$A$241,0),171)),T209)+COUNTIF(INDIRECT("'ファミリ引用特許表記修正（ex.A2→A）'!"&amp;ADDRESS(MATCH(C209,'ファミリ引用特許表記修正（ex.A2→A）'!$A$2:$A$241,0),1)&amp;":"&amp;ADDRESS(MATCH(C209,'ファミリ引用特許表記修正（ex.A2→A）'!$A$2:$A$241,0),171)),W209)+COUNTIF(INDIRECT("'ファミリ引用特許表記修正（ex.A2→A）'!"&amp;ADDRESS(MATCH(C209,'ファミリ引用特許表記修正（ex.A2→A）'!$A$2:$A$241,0),1)&amp;":"&amp;ADDRESS(MATCH(C209,'ファミリ引用特許表記修正（ex.A2→A）'!$A$2:$A$241,0),171)),Y209)&gt;0,"Yes","No")),"")</f>
        <v>Yes</v>
      </c>
      <c r="AR209" s="58" t="str">
        <f>IF(OR(LEFT(R209)="特",LEFT(R209)="実",AND(OR(LEFT(R209,2)="US",LEFT(R209,2)="WO",LEFT(R209,2)="GB",LEFT(R209,2)="EP",LEFT(R209,2)="DE"),OR(MID(R209,3,1)="1",MID(R209,3,1)="2",MID(R209,3,1)="3",MID(R209,3,1)="4",MID(R209,3,1)="5",MID(R209,3,1)="6",MID(R209,3,1)="7",MID(R209,3,1)="8",MID(R209,3,1)="9",MID(R209,3,1)="0",))),"",VLOOKUP($C209,ファミリ発明者引用文献!A$3:B$235,2,FALSE))</f>
        <v/>
      </c>
      <c r="AS209" s="55" t="str">
        <f>VLOOKUP(C209,ファミリ引用文献WO!A$2:B$241,2,FALSE)</f>
        <v/>
      </c>
      <c r="AT209" s="58" t="str">
        <f>VLOOKUP(C209,ファミリ引用文献!A$3:B$242,2,FALSE)</f>
        <v/>
      </c>
      <c r="AU209" s="58" t="str">
        <f>VLOOKUP(C209,審判データ!AH$2:BT$379,39,FALSE)</f>
        <v>特開2009-256942;特許04379825;特開2009-287389;特許04433096</v>
      </c>
      <c r="AV209" s="62" t="str">
        <f ca="1">IF(INDIRECT("審判データ!"&amp;ADDRESS(MATCH(C209,審判データ!$AH$1:$AH$379,0),32))="早期審査の対象とする","早期審査","")</f>
        <v>早期審査</v>
      </c>
      <c r="AW209" s="665" t="str">
        <f t="shared" si="16"/>
        <v>一致</v>
      </c>
      <c r="AX209" s="666" t="str">
        <f>IF(LEFT(AE209,3)="日本特",IF(LEFT(C209)="特",VLOOKUP(C209,'本件、証拠文献テーマコード'!G$2:I$376,3,FALSE),VLOOKUP(C209,'本件、証拠文献テーマコード'!B$2:I$376,8,FALSE)),"")</f>
        <v>2D019</v>
      </c>
      <c r="AY209" s="666" t="str">
        <f>IF(LEFT(AE209,3)="日本特",IF(OR(MID(R209,2,1)="開",MID(R209,2,1)="表",MID(R209,2,1)="登"),VLOOKUP(R209,'本件、証拠文献テーマコード'!C$2:I$379,7,FALSE),VLOOKUP(R209,'本件、証拠文献テーマコード'!G$2:I$379,3,FALSE)),"")</f>
        <v>2D019</v>
      </c>
      <c r="AZ209" s="54"/>
    </row>
    <row r="210" spans="1:52" ht="40.5" x14ac:dyDescent="0.15">
      <c r="A210" s="848" t="s">
        <v>22711</v>
      </c>
      <c r="B210" s="586" t="str">
        <f ca="1">IF(A210="",B209,INDIRECT("審判データ!"&amp;ADDRESS(MATCH(A210,審判データ!$HC$1:$HC$379,0),20))&amp;" / "&amp;INDIRECT("審判データ!"&amp;ADDRESS(MATCH(A210,審判データ!$HC$1:$HC$379,0),21)))</f>
        <v>2012 / 29-2</v>
      </c>
      <c r="C210" s="695">
        <v>4601685</v>
      </c>
      <c r="D210" s="325" t="s">
        <v>2568</v>
      </c>
      <c r="E210" s="163" t="str">
        <f ca="1">INDIRECT("審判データ!"&amp;ADDRESS(MATCH(C210,審判データ!$AH$1:$AH$379,0),55))</f>
        <v>日清オイリオグループ株式会社</v>
      </c>
      <c r="F210" s="43" t="str">
        <f ca="1">INDIRECT("審判データ!"&amp;ADDRESS(MATCH(C210,審判データ!$AH$1:$AH$379,0),56))</f>
        <v>関根　誠史;井口　亜希子;中村　武史;世良　彩子</v>
      </c>
      <c r="G210" s="43" t="str">
        <f ca="1">INDIRECT("審判データ!"&amp;ADDRESS(MATCH(C210,審判データ!$AH$1:$AH$379,0),72))</f>
        <v xml:space="preserve"> </v>
      </c>
      <c r="H210" s="43" t="str">
        <f ca="1">INDIRECT("審判データ!"&amp;ADDRESS(MATCH(C210,審判データ!$AH$1:$AH$379,0),41))</f>
        <v>A23D  9/007;A23L  1/39;A23L  1/24</v>
      </c>
      <c r="I210" s="43" t="str">
        <f ca="1">INDIRECT("審判データ!"&amp;ADDRESS(MATCH(C210,審判データ!$AH$1:$AH$379,0),49))</f>
        <v>A23D   9/007@AFI(JP);A23L   1/24@ALI(JP);A23L   1/39@ALI(JP)</v>
      </c>
      <c r="J210" s="43" t="str">
        <f ca="1">INDIRECT("審判データ!"&amp;ADDRESS(MATCH(C210,審判データ!$AH$1:$AH$379,0),51))</f>
        <v>A23D  9/00    504;A23L  1/39;A23L  1/24        A</v>
      </c>
      <c r="K210" s="43" t="str">
        <f ca="1">INDIRECT("審判データ!"&amp;ADDRESS(MATCH(C210,審判データ!$AH$1:$AH$379,0),53))</f>
        <v>4B026 DC01;4B026 DG04;4B026 DG08;4B026 DG09;4B026 DH05;4B026 DP01;4B026 DX01;4B036 LC01;4B036 LF01;4B036 LH13;4B036 LH33;4B036 LK01;4B047 LB10;4B047 LE02;4B047 LG11;4B047 LP02</v>
      </c>
      <c r="L210" s="961" t="s">
        <v>22712</v>
      </c>
      <c r="M210" s="963" t="s">
        <v>22713</v>
      </c>
      <c r="N210" s="965" t="s">
        <v>2575</v>
      </c>
      <c r="O210" s="967">
        <v>0</v>
      </c>
      <c r="P210" s="959" t="s">
        <v>22714</v>
      </c>
      <c r="Q210" s="703" t="s">
        <v>2577</v>
      </c>
      <c r="R210" s="588" t="s">
        <v>22715</v>
      </c>
      <c r="S210" s="591" t="str">
        <f>IF(OR(LEFT(R210)="特",LEFT(R210)="実"),VLOOKUP(R210,'証拠（JP特許）'!$B$2:$D$299,2,FALSE),IF(AND(OR(LEFT(R210,2)="US",LEFT(R210,2)="WO",LEFT(R210,2)="GB",LEFT(R210,2)="EP",LEFT(R210,2)="DE"),OR(MID(R210,3,1)="1",MID(R210,3,1)="2",MID(R210,3,1)="3",MID(R210,3,1)="4",MID(R210,3,1)="5",MID(R210,3,1)="6",MID(R210,3,1)="7",MID(R210,3,1)="8",MID(R210,3,1)="9",MID(R210,3,1)="0")),VLOOKUP(R210,'証拠（WW特許）'!$B$2:$C$90,2,FALSE),"_"))</f>
        <v>_</v>
      </c>
      <c r="T210" s="588" t="str">
        <f>IF(OR(LEFT(R210)="特",LEFT(R210)="実"),VLOOKUP(R210,'証拠（JP特許）'!$B$2:$E$299,4,FALSE),"_")</f>
        <v>_</v>
      </c>
      <c r="U210" s="588" t="s">
        <v>94</v>
      </c>
      <c r="V210" s="591" t="s">
        <v>122</v>
      </c>
      <c r="W210" s="608" t="str">
        <f t="shared" si="18"/>
        <v/>
      </c>
      <c r="X210" s="604"/>
      <c r="Y210" s="604" t="str">
        <f t="shared" si="19"/>
        <v/>
      </c>
      <c r="Z210" s="91" t="str">
        <f ca="1">IF(OR(LEFT(R210)="特",LEFT(R210)="実",AND(OR(LEFT(R210,2)="US",LEFT(R210,2)="WO",LEFT(R210,2)="GB",LEFT(R210,2)="EP",LEFT(R210,2)="DE"),OR(MID(R210,3,1)="1",MID(R210,3,1)="2",MID(R210,3,1)="3",MID(R210,3,1)="4",MID(R210,3,1)="5",MID(R210,3,1)="6",MID(R210,3,1)="7",MID(R210,3,1)="8",MID(R210,3,1)="9",MID(R210,3,1)="0",))),IF(COUNTIF(INDIRECT("拒絶理由・拒絶査定・異議申立!"&amp;ADDRESS(MATCH(C210,拒絶理由・拒絶査定・異議申立!B$1:B$1000,0),3)&amp;":"&amp;ADDRESS(MATCH(C210,拒絶理由・拒絶査定・異議申立!B$1:B$1000,0),50)),R210)+COUNTIF(INDIRECT("拒絶理由・拒絶査定・異議申立!"&amp;ADDRESS(MATCH(C210,拒絶理由・拒絶査定・異議申立!B$1:B$1000,0),3)&amp;":"&amp;ADDRESS(MATCH(C210,拒絶理由・拒絶査定・異議申立!B$1:B$1000,0),50)),T210)&gt;0,"Yes","No"),"")</f>
        <v/>
      </c>
      <c r="AA210" s="92" t="str">
        <f ca="1">IF(OR(LEFT(R210)="特",LEFT(R210)="実",AND(OR(LEFT(R210,2)="US",LEFT(R210,2)="WO",LEFT(R210,2)="GB",LEFT(R210,2)="EP",LEFT(R210,2)="DE"),OR(MID(R210,3,1)="1",MID(R210,3,1)="2",MID(R210,3,1)="3",MID(R210,3,1)="4",MID(R210,3,1)="5",MID(R210,3,1)="6",MID(R210,3,1)="7",MID(R210,3,1)="8",MID(R210,3,1)="9",MID(R210,3,1)="0",))),IF(COUNTIF(INDIRECT("先行技術調査・登録査定!"&amp;ADDRESS(MATCH(C210,先行技術調査・登録査定!B$1:B$1000,0),3)&amp;":"&amp;ADDRESS(MATCH(C210,先行技術調査・登録査定!B$1:B$1000,0),49)),R210)+COUNTIF(INDIRECT("先行技術調査・登録査定!"&amp;ADDRESS(MATCH(C210,先行技術調査・登録査定!B$1:B$1000,0),3)&amp;":"&amp;ADDRESS(MATCH(C210,先行技術調査・登録査定!B$1:B$1000,0),49)),T210)&gt;0,"Yes","No"),"")</f>
        <v/>
      </c>
      <c r="AB210" s="169" t="str">
        <f t="shared" ca="1" si="15"/>
        <v/>
      </c>
      <c r="AC210" s="94" t="str">
        <f>IF(OR(LEFT(R210)="特",LEFT(R210)="実",AND(OR(LEFT(R210,2)="US",LEFT(R210,2)="WO",LEFT(R210,2)="GB",LEFT(R210,2)="EP",LEFT(R210,2)="DE"),OR(MID(R210,3,1)="1",MID(R210,3,1)="2",MID(R210,3,1)="3",MID(R210,3,1)="4",MID(R210,3,1)="5",MID(R210,3,1)="6",MID(R210,3,1)="7",MID(R210,3,1)="8",MID(R210,3,1)="9",MID(R210,3,1)="0",))),"",VLOOKUP($C210,非特許文献リスト!$A$2:$C$196,2,FALSE))</f>
        <v>,,審引用／抽論 00／31556 その他 ボーソー油脂株式会社の食用調合油のＪＡＳ表示包装紙,審引用／抽論 00／31557 国内カタログ ボーソー油脂株式会社の業務用食用油シリーズのカタログ,審引用／抽論 00／31558 その他 食用植物油脂品質表示基準（改正　平成１６年９月２８日農林水産省告示第１７７３号）、20040928、第１－３頁,審引用／抽論 00／31559 その他 ボーソー油脂株式会社船橋工場の格付け担当者からのＪＡＳ表示包装等の印刷使用届（平成１６年５月１９日）、申請番号第５４号,審引用／抽論 00／31560 その他 （財）日本油脂検査協会からのＪＡＳ表示包装等の印刷使用届の承認通知書（平成１６年５月２６日）、申請番号第５４,審引用／抽論 00／31561 国内図書館 食品機能性の科学編集委員会編集、西川研次郎監修、食品機能性の科学、株式会社産業技術サービスセンター、20080420、第８５１－８５３頁,,,,,,,,,,,,,,,,,,,,,</v>
      </c>
      <c r="AD210" s="95" t="str">
        <f>IF(OR(LEFT(R210)="特",LEFT(R210)="実",AND(OR(LEFT(R210,2)="US",LEFT(R210,2)="WO",LEFT(R210,2)="GB",LEFT(R210,2)="EP",LEFT(R210,2)="DE"),OR(MID(R210,3,1)="1",MID(R210,3,1)="2",MID(R210,3,1)="3",MID(R210,3,1)="4",MID(R210,3,1)="5",MID(R210,3,1)="6",MID(R210,3,1)="7",MID(R210,3,1)="8",MID(R210,3,1)="9",MID(R210,3,1)="0",))),"",VLOOKUP($C210,非特許文献リスト!$A$2:$C$196,3,FALSE))</f>
        <v>,審引用／抽論 00／02615 国内図書館 並木満夫他編、シリーズ＜食品の科学＞ゴマの科学、株式会社朝倉書店、1989、第１１９－１２７頁,,,,,,,,審引用／抽論 00／02615 国内図書館 並木満夫他編、シリーズ＜食品の科学＞ゴマの科学、株式会社朝倉書店、1989、第１１９－１２７頁,審引用／抽論 00／31556 その他 ボーソー油脂株式会社の食用調合油のＪＡＳ表示包装紙,審引用／抽論 00／31557 国内カタログ ボーソー油脂株式会社の業務用食用油シリーズのカタログ,審引用／抽論 00／31558 その他 食用植物油脂品質表示基準（改正　平成１６年９月２８日農林水産省告示第１７７３号）、20040928、第１－３頁,審引用／抽論 00／31559 その他 ボーソー油脂株式会社船橋工場の格付け担当者からのＪＡＳ表示包装等の印刷使用届（平成１６年５月１９日）、申請番号第５４号,審引用／抽論 00／31560 その他 （財）日本油脂検査協会からのＪＡＳ表示包装等の印刷使用届の承認通知書（平成１６年５月２６日）、申請番号第５４,審引用／抽論 00／31561 国内図書館 食品機能性の科学編集委員会編集、西川研次郎監修、食品機能性の科学、株式会社産業技術サービスセンター、20080420、第８５１－８５３頁,,,,,,,,,,,,,,,,,,,,,,,,,,,,,,</v>
      </c>
      <c r="AE210" s="175" t="str">
        <f t="shared" si="17"/>
        <v/>
      </c>
      <c r="AF210" s="176" t="str">
        <f>IF(OR(LEFT(R210)="特",LEFT(R210)="実"),VLOOKUP(R210,'証拠（JP特許）'!$B$2:$AB$299,10,FALSE),IF(AND(OR(LEFT(R210,2)="US",LEFT(R210,2)="WO",LEFT(R210,2)="GB",LEFT(R210,2)="EP",LEFT(R210,2)="DE"),OR(MID(R210,3,1)="1",MID(R210,3,1)="2",MID(R210,3,1)="3",MID(R210,3,1)="4",MID(R210,3,1)="5",MID(R210,3,1)="6",MID(R210,3,1)="7",MID(R210,3,1)="8",MID(R210,3,1)="9",MID(R210,3,1)="0",)),VLOOKUP(R210,'証拠（WW特許）'!$B$2:$M$90,8,FALSE),""))</f>
        <v/>
      </c>
      <c r="AG210" s="176" t="str">
        <f>IF(OR(LEFT(R210)="特",LEFT(R210)="実"),VLOOKUP(R210,'証拠（JP特許）'!$B$2:$AB$299,26,FALSE),IF(AND(OR(LEFT(R210,2)="US",LEFT(R210,2)="WO",LEFT(R210,2)="GB",LEFT(R210,2)="EP",LEFT(R210,2)="DE"),OR(MID(R210,3,1)="1",MID(R210,3,1)="2",MID(R210,3,1)="3",MID(R210,3,1)="4",MID(R210,3,1)="5",MID(R210,3,1)="6",MID(R210,3,1)="7",MID(R210,3,1)="8",MID(R210,3,1)="9",MID(R210,3,1)="0",)),VLOOKUP(R210,'証拠（WW特許）'!$B$2:$M$90,12,FALSE),""))</f>
        <v/>
      </c>
      <c r="AH210" s="58" t="str">
        <f>IF(OR(LEFT(R210)="特",LEFT(R210)="実"),VLOOKUP(R210,'証拠（JP特許）'!$B$2:$X$299,20,FALSE),IF(AND(OR(LEFT(R210,2)="US",LEFT(R210,2)="WO",LEFT(R210,2)="GB",LEFT(R210,2)="EP",LEFT(R210,2)="DE"),OR(MID(R210,3,1)="1",MID(R210,3,1)="2",MID(R210,3,1)="3",MID(R210,3,1)="4",MID(R210,3,1)="5",MID(R210,3,1)="6",MID(R210,3,1)="7",MID(R210,3,1)="8",MID(R210,3,1)="9",MID(R210,3,1)="0",)),VLOOKUP(R210,'証拠（WW特許）'!$B$2:$U$90,20,FALSE),""))</f>
        <v/>
      </c>
      <c r="AI210" s="58" t="str">
        <f>IF(OR(LEFT(R210)="特",LEFT(R210)="実"),VLOOKUP(R210,'証拠（JP特許）'!$B$2:$X$299,21,FALSE),"")</f>
        <v/>
      </c>
      <c r="AJ210" s="58" t="str">
        <f>IF(OR(LEFT(R210)="特",LEFT(R210)="実"),VLOOKUP(R210,'証拠（JP特許）'!$B$2:$X$299,22,FALSE),"")</f>
        <v/>
      </c>
      <c r="AK210" s="59" t="str">
        <f>IF(OR(LEFT(R210)="特",LEFT(R210)="実"),VLOOKUP(R210,'証拠（JP特許）'!$B$2:$X$299,17,FALSE),IF(AND(OR(LEFT(R210,2)="US",LEFT(R210,2)="WO",LEFT(R210,2)="GB",LEFT(R210,2)="EP",LEFT(R210,2)="DE"),OR(MID(R210,3,1)="1",MID(R210,3,1)="2",MID(R210,3,1)="3",MID(R210,3,1)="4",MID(R210,3,1)="5",MID(R210,3,1)="6",MID(R210,3,1)="7",MID(R210,3,1)="8",MID(R210,3,1)="9",MID(R210,3,1)="0",)),VLOOKUP(R210,'証拠（WW特許）'!$B$2:$U$90,16,FALSE),""))</f>
        <v/>
      </c>
      <c r="AL210" s="58"/>
      <c r="AM210" s="58"/>
      <c r="AN210" s="58"/>
      <c r="AO210" s="58" t="str">
        <f ca="1">IF(OR(LEFT(R210)="特",LEFT(R210)="実",AND(OR(LEFT(R210,2)="US",LEFT(R210,2)="WO",LEFT(R210,2)="GB",LEFT(R210,2)="EP",LEFT(R210,2)="DE"),OR(MID(R210,3,1)="1",MID(R210,3,1)="2",MID(R210,3,1)="3",MID(R210,3,1)="4",MID(R210,3,1)="5",MID(R210,3,1)="6",MID(R210,3,1)="7",MID(R210,3,1)="8",MID(R210,3,1)="9",MID(R210,3,1)="0"))),IF(COUNTIF(INDIRECT("発明者引用!"&amp;ADDRESS(MATCH(C210,発明者引用!B$1:B$196,0),4)&amp;":"&amp;ADDRESS(MATCH(C210,発明者引用!B$1:B$196,0),17)),R210)+COUNTIF(INDIRECT("発明者引用!"&amp;ADDRESS(MATCH(C210,発明者引用!B$1:B$196,0),4)&amp;":"&amp;ADDRESS(MATCH(C210,発明者引用!B$1:B$196,0),17)),#REF!)+COUNTIF(INDIRECT("発明者引用!"&amp;ADDRESS(MATCH(C210,発明者引用!B$1:B$196,0),4)&amp;":"&amp;ADDRESS(MATCH(C210,発明者引用!B$1:B$196,0),17)),T210)&gt;0,"Yes","No"),"")</f>
        <v/>
      </c>
      <c r="AP210" s="58" t="str">
        <f ca="1">IF(OR(LEFT(R210)="特",LEFT(R210)="実",AND(OR(LEFT(R210,2)="US",LEFT(R210,2)="WO",LEFT(R210,2)="GB",LEFT(R210,2)="EP",LEFT(R210,2)="DE"),OR(MID(R210,3,1)="1",MID(R210,3,1)="2",MID(R210,3,1)="3",MID(R210,3,1)="4",MID(R210,3,1)="5",MID(R210,3,1)="6",MID(R210,3,1)="7",MID(R210,3,1)="8",MID(R210,3,1)="9",MID(R210,3,1)="0"))),IF(VLOOKUP(C210,ファミリ引用特許WO!$A$2:$B$241,2,FALSE)+VLOOKUP(C210,ファミリ引用文献WO!$A$2:$C$241,3,FALSE)=0,"ISR無し",IF(COUNTIF(INDIRECT("ファミリ引用特許WO!"&amp;ADDRESS(MATCH(C210,ファミリ引用特許WO!$A$2:$A$241,0),1)&amp;":"&amp;ADDRESS(MATCH(C210,ファミリ引用特許WO!$A$2:$A$241,0),19)),R210)+COUNTIF(INDIRECT("ファミリ引用特許WO!"&amp;ADDRESS(MATCH(C210,ファミリ引用特許WO!$A$2:$A$241,0),1)&amp;":"&amp;ADDRESS(MATCH(C210,ファミリ引用特許WO!$A$2:$A$241,0),19)),S210)+COUNTIF(INDIRECT("ファミリ引用特許WO!"&amp;ADDRESS(MATCH(C210,ファミリ引用特許WO!$A$2:$A$241,0),1)&amp;":"&amp;ADDRESS(MATCH(C210,ファミリ引用特許WO!$A$2:$A$241,0),19)),T210)+COUNTIF(INDIRECT("ファミリ引用特許WO!"&amp;ADDRESS(MATCH(C210,ファミリ引用特許WO!$A$2:$A$241,0),1)&amp;":"&amp;ADDRESS(MATCH(C210,ファミリ引用特許WO!$A$2:$A$241,0),19)),W210)+COUNTIF(INDIRECT("ファミリ引用特許WO!"&amp;ADDRESS(MATCH(C210,ファミリ引用特許WO!$A$2:$A$241,0),1)&amp;":"&amp;ADDRESS(MATCH(C210,ファミリ引用特許WO!$A$2:$A$241,0),19)),Y210)&gt;0,"Yes","No")),"")</f>
        <v/>
      </c>
      <c r="AQ210" s="55" t="str">
        <f ca="1">IF(OR(LEFT(R210)="特",LEFT(R210)="実",AND(OR(LEFT(R210,2)="US",LEFT(R210,2)="WO",LEFT(R210,2)="GB",LEFT(R210,2)="EP",LEFT(R210,2)="DE"),OR(MID(R210,3,1)="1",MID(R210,3,1)="2",MID(R210,3,1)="3",MID(R210,3,1)="4",MID(R210,3,1)="5",MID(R210,3,1)="6",MID(R210,3,1)="7",MID(R210,3,1)="8",MID(R210,3,1)="9",MID(R210,3,1)="0"))),IF(VLOOKUP(C210,'ファミリ引用特許表記修正（ex.A2→A）'!$A$2:$B$241,2,FALSE)=0,"family無し",IF(COUNTIF(INDIRECT("'ファミリ引用特許表記修正（ex.A2→A）'!"&amp;ADDRESS(MATCH(C210,'ファミリ引用特許表記修正（ex.A2→A）'!$A$2:$A$241,0),1)&amp;":"&amp;ADDRESS(MATCH(C210,'ファミリ引用特許表記修正（ex.A2→A）'!$A$2:$A$241,0),171)),R210)+COUNTIF(INDIRECT("'ファミリ引用特許表記修正（ex.A2→A）'!"&amp;ADDRESS(MATCH(C210,'ファミリ引用特許表記修正（ex.A2→A）'!$A$2:$A$241,0),1)&amp;":"&amp;ADDRESS(MATCH(C210,'ファミリ引用特許表記修正（ex.A2→A）'!$A$2:$A$241,0),171)),S210)+COUNTIF(INDIRECT("'ファミリ引用特許表記修正（ex.A2→A）'!"&amp;ADDRESS(MATCH(C210,'ファミリ引用特許表記修正（ex.A2→A）'!$A$2:$A$241,0),1)&amp;":"&amp;ADDRESS(MATCH(C210,'ファミリ引用特許表記修正（ex.A2→A）'!$A$2:$A$241,0),171)),T210)+COUNTIF(INDIRECT("'ファミリ引用特許表記修正（ex.A2→A）'!"&amp;ADDRESS(MATCH(C210,'ファミリ引用特許表記修正（ex.A2→A）'!$A$2:$A$241,0),1)&amp;":"&amp;ADDRESS(MATCH(C210,'ファミリ引用特許表記修正（ex.A2→A）'!$A$2:$A$241,0),171)),W210)+COUNTIF(INDIRECT("'ファミリ引用特許表記修正（ex.A2→A）'!"&amp;ADDRESS(MATCH(C210,'ファミリ引用特許表記修正（ex.A2→A）'!$A$2:$A$241,0),1)&amp;":"&amp;ADDRESS(MATCH(C210,'ファミリ引用特許表記修正（ex.A2→A）'!$A$2:$A$241,0),171)),Y210)&gt;0,"Yes","No")),"")</f>
        <v/>
      </c>
      <c r="AR210" s="193" t="str">
        <f>IF(OR(LEFT(R210)="特",LEFT(R210)="実",AND(OR(LEFT(R210,2)="US",LEFT(R210,2)="WO",LEFT(R210,2)="GB",LEFT(R210,2)="EP",LEFT(R210,2)="DE"),OR(MID(R210,3,1)="1",MID(R210,3,1)="2",MID(R210,3,1)="3",MID(R210,3,1)="4",MID(R210,3,1)="5",MID(R210,3,1)="6",MID(R210,3,1)="7",MID(R210,3,1)="8",MID(R210,3,1)="9",MID(R210,3,1)="0",))),"",VLOOKUP($C210,ファミリ発明者引用文献!A$3:B$235,2,FALSE))</f>
        <v>,,</v>
      </c>
      <c r="AS210" s="55" t="str">
        <f>VLOOKUP(C210,ファミリ引用文献WO!A$2:B$241,2,FALSE)</f>
        <v/>
      </c>
      <c r="AT210" s="58" t="str">
        <f>VLOOKUP(C210,ファミリ引用文献!A$3:B$242,2,FALSE)</f>
        <v/>
      </c>
      <c r="AU210" s="58" t="str">
        <f>VLOOKUP(C210,審判データ!AH$2:BT$379,39,FALSE)</f>
        <v xml:space="preserve"> </v>
      </c>
      <c r="AV210" s="62" t="str">
        <f ca="1">IF(INDIRECT("審判データ!"&amp;ADDRESS(MATCH(C210,審判データ!$AH$1:$AH$379,0),32))="早期審査の対象とする","早期審査","")</f>
        <v>早期審査</v>
      </c>
      <c r="AW210" s="665" t="str">
        <f t="shared" si="16"/>
        <v/>
      </c>
      <c r="AX210" s="666" t="str">
        <f>IF(LEFT(AE210,3)="日本特",IF(LEFT(C210)="特",VLOOKUP(C210,'本件、証拠文献テーマコード'!G$2:I$376,3,FALSE),VLOOKUP(C210,'本件、証拠文献テーマコード'!B$2:I$376,8,FALSE)),"")</f>
        <v/>
      </c>
      <c r="AY210" s="666" t="str">
        <f>IF(LEFT(AE210,3)="日本特",IF(OR(MID(R210,2,1)="開",MID(R210,2,1)="表",MID(R210,2,1)="登"),VLOOKUP(R210,'本件、証拠文献テーマコード'!C$2:I$379,7,FALSE),VLOOKUP(R210,'本件、証拠文献テーマコード'!G$2:I$379,3,FALSE)),"")</f>
        <v/>
      </c>
      <c r="AZ210" s="54"/>
    </row>
    <row r="211" spans="1:52" ht="27" x14ac:dyDescent="0.15">
      <c r="A211" s="849"/>
      <c r="B211" s="586" t="str">
        <f ca="1">IF(A211="",B210,INDIRECT("審判データ!"&amp;ADDRESS(MATCH(A211,審判データ!$HC$1:$HC$379,0),20))&amp;" / "&amp;INDIRECT("審判データ!"&amp;ADDRESS(MATCH(A211,審判データ!$HC$1:$HC$379,0),21)))</f>
        <v>2012 / 29-2</v>
      </c>
      <c r="C211" s="695">
        <v>4601685</v>
      </c>
      <c r="D211" s="325" t="s">
        <v>2568</v>
      </c>
      <c r="E211" s="163" t="str">
        <f ca="1">INDIRECT("審判データ!"&amp;ADDRESS(MATCH(C211,審判データ!$AH$1:$AH$379,0),55))</f>
        <v>日清オイリオグループ株式会社</v>
      </c>
      <c r="F211" s="43" t="str">
        <f ca="1">INDIRECT("審判データ!"&amp;ADDRESS(MATCH(C211,審判データ!$AH$1:$AH$379,0),56))</f>
        <v>関根　誠史;井口　亜希子;中村　武史;世良　彩子</v>
      </c>
      <c r="G211" s="43" t="str">
        <f ca="1">INDIRECT("審判データ!"&amp;ADDRESS(MATCH(C211,審判データ!$AH$1:$AH$379,0),72))</f>
        <v xml:space="preserve"> </v>
      </c>
      <c r="H211" s="43" t="str">
        <f ca="1">INDIRECT("審判データ!"&amp;ADDRESS(MATCH(C211,審判データ!$AH$1:$AH$379,0),41))</f>
        <v>A23D  9/007;A23L  1/39;A23L  1/24</v>
      </c>
      <c r="I211" s="43" t="str">
        <f ca="1">INDIRECT("審判データ!"&amp;ADDRESS(MATCH(C211,審判データ!$AH$1:$AH$379,0),49))</f>
        <v>A23D   9/007@AFI(JP);A23L   1/24@ALI(JP);A23L   1/39@ALI(JP)</v>
      </c>
      <c r="J211" s="43" t="str">
        <f ca="1">INDIRECT("審判データ!"&amp;ADDRESS(MATCH(C211,審判データ!$AH$1:$AH$379,0),51))</f>
        <v>A23D  9/00    504;A23L  1/39;A23L  1/24        A</v>
      </c>
      <c r="K211" s="43" t="str">
        <f ca="1">INDIRECT("審判データ!"&amp;ADDRESS(MATCH(C211,審判データ!$AH$1:$AH$379,0),53))</f>
        <v>4B026 DC01;4B026 DG04;4B026 DG08;4B026 DG09;4B026 DH05;4B026 DP01;4B026 DX01;4B036 LC01;4B036 LF01;4B036 LH13;4B036 LH33;4B036 LK01;4B047 LB10;4B047 LE02;4B047 LG11;4B047 LP02</v>
      </c>
      <c r="L211" s="962"/>
      <c r="M211" s="964"/>
      <c r="N211" s="966"/>
      <c r="O211" s="968"/>
      <c r="P211" s="960"/>
      <c r="Q211" s="703" t="s">
        <v>201</v>
      </c>
      <c r="R211" s="588" t="s">
        <v>2585</v>
      </c>
      <c r="S211" s="591" t="str">
        <f>IF(OR(LEFT(R211)="特",LEFT(R211)="実"),VLOOKUP(R211,'証拠（JP特許）'!$B$2:$D$299,2,FALSE),IF(AND(OR(LEFT(R211,2)="US",LEFT(R211,2)="WO",LEFT(R211,2)="GB",LEFT(R211,2)="EP",LEFT(R211,2)="DE"),OR(MID(R211,3,1)="1",MID(R211,3,1)="2",MID(R211,3,1)="3",MID(R211,3,1)="4",MID(R211,3,1)="5",MID(R211,3,1)="6",MID(R211,3,1)="7",MID(R211,3,1)="8",MID(R211,3,1)="9",MID(R211,3,1)="0")),VLOOKUP(R211,'証拠（WW特許）'!$B$2:$C$90,2,FALSE),"_"))</f>
        <v>特願平2-112438</v>
      </c>
      <c r="T211" s="588" t="str">
        <f>IF(OR(LEFT(R211)="特",LEFT(R211)="実"),VLOOKUP(R211,'証拠（JP特許）'!$B$2:$E$299,4,FALSE),"_")</f>
        <v>_</v>
      </c>
      <c r="U211" s="588" t="s">
        <v>94</v>
      </c>
      <c r="V211" s="591" t="s">
        <v>203</v>
      </c>
      <c r="W211" s="608" t="str">
        <f t="shared" si="18"/>
        <v>JP0411838A</v>
      </c>
      <c r="X211" s="604"/>
      <c r="Y211" s="604" t="str">
        <f t="shared" si="19"/>
        <v/>
      </c>
      <c r="Z211" s="91" t="str">
        <f ca="1">IF(OR(LEFT(R211)="特",LEFT(R211)="実",AND(OR(LEFT(R211,2)="US",LEFT(R211,2)="WO",LEFT(R211,2)="GB",LEFT(R211,2)="EP",LEFT(R211,2)="DE"),OR(MID(R211,3,1)="1",MID(R211,3,1)="2",MID(R211,3,1)="3",MID(R211,3,1)="4",MID(R211,3,1)="5",MID(R211,3,1)="6",MID(R211,3,1)="7",MID(R211,3,1)="8",MID(R211,3,1)="9",MID(R211,3,1)="0",))),IF(COUNTIF(INDIRECT("拒絶理由・拒絶査定・異議申立!"&amp;ADDRESS(MATCH(C211,拒絶理由・拒絶査定・異議申立!B$1:B$1000,0),3)&amp;":"&amp;ADDRESS(MATCH(C211,拒絶理由・拒絶査定・異議申立!B$1:B$1000,0),50)),R211)+COUNTIF(INDIRECT("拒絶理由・拒絶査定・異議申立!"&amp;ADDRESS(MATCH(C211,拒絶理由・拒絶査定・異議申立!B$1:B$1000,0),3)&amp;":"&amp;ADDRESS(MATCH(C211,拒絶理由・拒絶査定・異議申立!B$1:B$1000,0),50)),T211)&gt;0,"Yes","No"),"")</f>
        <v>Yes</v>
      </c>
      <c r="AA211" s="92" t="str">
        <f ca="1">IF(OR(LEFT(R211)="特",LEFT(R211)="実",AND(OR(LEFT(R211,2)="US",LEFT(R211,2)="WO",LEFT(R211,2)="GB",LEFT(R211,2)="EP",LEFT(R211,2)="DE"),OR(MID(R211,3,1)="1",MID(R211,3,1)="2",MID(R211,3,1)="3",MID(R211,3,1)="4",MID(R211,3,1)="5",MID(R211,3,1)="6",MID(R211,3,1)="7",MID(R211,3,1)="8",MID(R211,3,1)="9",MID(R211,3,1)="0",))),IF(COUNTIF(INDIRECT("先行技術調査・登録査定!"&amp;ADDRESS(MATCH(C211,先行技術調査・登録査定!B$1:B$1000,0),3)&amp;":"&amp;ADDRESS(MATCH(C211,先行技術調査・登録査定!B$1:B$1000,0),49)),R211)+COUNTIF(INDIRECT("先行技術調査・登録査定!"&amp;ADDRESS(MATCH(C211,先行技術調査・登録査定!B$1:B$1000,0),3)&amp;":"&amp;ADDRESS(MATCH(C211,先行技術調査・登録査定!B$1:B$1000,0),49)),T211)&gt;0,"Yes","No"),"")</f>
        <v>Yes</v>
      </c>
      <c r="AB211" s="169" t="str">
        <f t="shared" ca="1" si="15"/>
        <v>No</v>
      </c>
      <c r="AC211" s="94" t="str">
        <f>IF(OR(LEFT(R211)="特",LEFT(R211)="実",AND(OR(LEFT(R211,2)="US",LEFT(R211,2)="WO",LEFT(R211,2)="GB",LEFT(R211,2)="EP",LEFT(R211,2)="DE"),OR(MID(R211,3,1)="1",MID(R211,3,1)="2",MID(R211,3,1)="3",MID(R211,3,1)="4",MID(R211,3,1)="5",MID(R211,3,1)="6",MID(R211,3,1)="7",MID(R211,3,1)="8",MID(R211,3,1)="9",MID(R211,3,1)="0",))),"",VLOOKUP($C211,非特許文献リスト!$A$2:$C$196,2,FALSE))</f>
        <v/>
      </c>
      <c r="AD211" s="95" t="str">
        <f>IF(OR(LEFT(R211)="特",LEFT(R211)="実",AND(OR(LEFT(R211,2)="US",LEFT(R211,2)="WO",LEFT(R211,2)="GB",LEFT(R211,2)="EP",LEFT(R211,2)="DE"),OR(MID(R211,3,1)="1",MID(R211,3,1)="2",MID(R211,3,1)="3",MID(R211,3,1)="4",MID(R211,3,1)="5",MID(R211,3,1)="6",MID(R211,3,1)="7",MID(R211,3,1)="8",MID(R211,3,1)="9",MID(R211,3,1)="0",))),"",VLOOKUP($C211,非特許文献リスト!$A$2:$C$196,3,FALSE))</f>
        <v/>
      </c>
      <c r="AE211" s="175" t="str">
        <f t="shared" si="17"/>
        <v>日本特許文献</v>
      </c>
      <c r="AF211" s="176" t="str">
        <f>IF(OR(LEFT(R211)="特",LEFT(R211)="実"),VLOOKUP(R211,'証拠（JP特許）'!$B$2:$AB$299,10,FALSE),IF(AND(OR(LEFT(R211,2)="US",LEFT(R211,2)="WO",LEFT(R211,2)="GB",LEFT(R211,2)="EP",LEFT(R211,2)="DE"),OR(MID(R211,3,1)="1",MID(R211,3,1)="2",MID(R211,3,1)="3",MID(R211,3,1)="4",MID(R211,3,1)="5",MID(R211,3,1)="6",MID(R211,3,1)="7",MID(R211,3,1)="8",MID(R211,3,1)="9",MID(R211,3,1)="0",)),VLOOKUP(R211,'証拠（WW特許）'!$B$2:$M$90,8,FALSE),""))</f>
        <v>鐘淵化学工業株式会社</v>
      </c>
      <c r="AG211" s="176" t="str">
        <f>IF(OR(LEFT(R211)="特",LEFT(R211)="実"),VLOOKUP(R211,'証拠（JP特許）'!$B$2:$AB$299,26,FALSE),IF(AND(OR(LEFT(R211,2)="US",LEFT(R211,2)="WO",LEFT(R211,2)="GB",LEFT(R211,2)="EP",LEFT(R211,2)="DE"),OR(MID(R211,3,1)="1",MID(R211,3,1)="2",MID(R211,3,1)="3",MID(R211,3,1)="4",MID(R211,3,1)="5",MID(R211,3,1)="6",MID(R211,3,1)="7",MID(R211,3,1)="8",MID(R211,3,1)="9",MID(R211,3,1)="0",)),VLOOKUP(R211,'証拠（WW特許）'!$B$2:$M$90,12,FALSE),""))</f>
        <v>前田　佳子,沖田　徹,山本　勝也</v>
      </c>
      <c r="AH211" s="58" t="str">
        <f>IF(OR(LEFT(R211)="特",LEFT(R211)="実"),VLOOKUP(R211,'証拠（JP特許）'!$B$2:$X$299,20,FALSE),IF(AND(OR(LEFT(R211,2)="US",LEFT(R211,2)="WO",LEFT(R211,2)="GB",LEFT(R211,2)="EP",LEFT(R211,2)="DE"),OR(MID(R211,3,1)="1",MID(R211,3,1)="2",MID(R211,3,1)="3",MID(R211,3,1)="4",MID(R211,3,1)="5",MID(R211,3,1)="6",MID(R211,3,1)="7",MID(R211,3,1)="8",MID(R211,3,1)="9",MID(R211,3,1)="0",)),VLOOKUP(R211,'証拠（WW特許）'!$B$2:$U$90,20,FALSE),""))</f>
        <v>A23D   9/00    (2006.01),C11B   3/00    (2006.01),C11B   7/00    (2006.01),C11C   3/12    (2006.01)</v>
      </c>
      <c r="AI211" s="58" t="str">
        <f>IF(OR(LEFT(R211)="特",LEFT(R211)="実"),VLOOKUP(R211,'証拠（JP特許）'!$B$2:$X$299,21,FALSE),"")</f>
        <v xml:space="preserve">A23D  9/00   506 ,C11B  3/00       ,C11B  7/00       ,C11C  3/12       </v>
      </c>
      <c r="AJ211" s="58" t="str">
        <f>IF(OR(LEFT(R211)="特",LEFT(R211)="実"),VLOOKUP(R211,'証拠（JP特許）'!$B$2:$X$299,22,FALSE),"")</f>
        <v>4B026DC01,4B026DG01,4B026DG03,4B026DG04,4B026DG09,4B026DH05,4B026DX01,4H059BA26,4H059BB03,4H059BB04,4H059BB06,4H059BC13,4H059CA34,4H059CA99,4H059DA09,4H059DA22,4H059EA03,4H059EA23,4H059EA25,4H059EA32</v>
      </c>
      <c r="AK211" s="59" t="str">
        <f>IF(OR(LEFT(R211)="特",LEFT(R211)="実"),VLOOKUP(R211,'証拠（JP特許）'!$B$2:$X$299,17,FALSE),IF(AND(OR(LEFT(R211,2)="US",LEFT(R211,2)="WO",LEFT(R211,2)="GB",LEFT(R211,2)="EP",LEFT(R211,2)="DE"),OR(MID(R211,3,1)="1",MID(R211,3,1)="2",MID(R211,3,1)="3",MID(R211,3,1)="4",MID(R211,3,1)="5",MID(R211,3,1)="6",MID(R211,3,1)="7",MID(R211,3,1)="8",MID(R211,3,1)="9",MID(R211,3,1)="0",)),VLOOKUP(R211,'証拠（WW特許）'!$B$2:$U$90,16,FALSE),""))</f>
        <v>1992.01.16</v>
      </c>
      <c r="AL211" s="58"/>
      <c r="AM211" s="58" t="s">
        <v>95</v>
      </c>
      <c r="AN211" s="58" t="s">
        <v>95</v>
      </c>
      <c r="AO211" s="58" t="str">
        <f ca="1">IF(OR(LEFT(R211)="特",LEFT(R211)="実",AND(OR(LEFT(R211,2)="US",LEFT(R211,2)="WO",LEFT(R211,2)="GB",LEFT(R211,2)="EP",LEFT(R211,2)="DE"),OR(MID(R211,3,1)="1",MID(R211,3,1)="2",MID(R211,3,1)="3",MID(R211,3,1)="4",MID(R211,3,1)="5",MID(R211,3,1)="6",MID(R211,3,1)="7",MID(R211,3,1)="8",MID(R211,3,1)="9",MID(R211,3,1)="0"))),IF(COUNTIF(INDIRECT("発明者引用!"&amp;ADDRESS(MATCH(C211,発明者引用!B$1:B$196,0),4)&amp;":"&amp;ADDRESS(MATCH(C211,発明者引用!B$1:B$196,0),17)),R211)+COUNTIF(INDIRECT("発明者引用!"&amp;ADDRESS(MATCH(C211,発明者引用!B$1:B$196,0),4)&amp;":"&amp;ADDRESS(MATCH(C211,発明者引用!B$1:B$196,0),17)),#REF!)+COUNTIF(INDIRECT("発明者引用!"&amp;ADDRESS(MATCH(C211,発明者引用!B$1:B$196,0),4)&amp;":"&amp;ADDRESS(MATCH(C211,発明者引用!B$1:B$196,0),17)),T211)&gt;0,"Yes","No"),"")</f>
        <v>No</v>
      </c>
      <c r="AP211" s="58" t="str">
        <f ca="1">IF(OR(LEFT(R211)="特",LEFT(R211)="実",AND(OR(LEFT(R211,2)="US",LEFT(R211,2)="WO",LEFT(R211,2)="GB",LEFT(R211,2)="EP",LEFT(R211,2)="DE"),OR(MID(R211,3,1)="1",MID(R211,3,1)="2",MID(R211,3,1)="3",MID(R211,3,1)="4",MID(R211,3,1)="5",MID(R211,3,1)="6",MID(R211,3,1)="7",MID(R211,3,1)="8",MID(R211,3,1)="9",MID(R211,3,1)="0"))),IF(VLOOKUP(C211,ファミリ引用特許WO!$A$2:$B$241,2,FALSE)+VLOOKUP(C211,ファミリ引用文献WO!$A$2:$C$241,3,FALSE)=0,"ISR無し",IF(COUNTIF(INDIRECT("ファミリ引用特許WO!"&amp;ADDRESS(MATCH(C211,ファミリ引用特許WO!$A$2:$A$241,0),1)&amp;":"&amp;ADDRESS(MATCH(C211,ファミリ引用特許WO!$A$2:$A$241,0),19)),R211)+COUNTIF(INDIRECT("ファミリ引用特許WO!"&amp;ADDRESS(MATCH(C211,ファミリ引用特許WO!$A$2:$A$241,0),1)&amp;":"&amp;ADDRESS(MATCH(C211,ファミリ引用特許WO!$A$2:$A$241,0),19)),S211)+COUNTIF(INDIRECT("ファミリ引用特許WO!"&amp;ADDRESS(MATCH(C211,ファミリ引用特許WO!$A$2:$A$241,0),1)&amp;":"&amp;ADDRESS(MATCH(C211,ファミリ引用特許WO!$A$2:$A$241,0),19)),T211)+COUNTIF(INDIRECT("ファミリ引用特許WO!"&amp;ADDRESS(MATCH(C211,ファミリ引用特許WO!$A$2:$A$241,0),1)&amp;":"&amp;ADDRESS(MATCH(C211,ファミリ引用特許WO!$A$2:$A$241,0),19)),W211)+COUNTIF(INDIRECT("ファミリ引用特許WO!"&amp;ADDRESS(MATCH(C211,ファミリ引用特許WO!$A$2:$A$241,0),1)&amp;":"&amp;ADDRESS(MATCH(C211,ファミリ引用特許WO!$A$2:$A$241,0),19)),Y211)&gt;0,"Yes","No")),"")</f>
        <v>ISR無し</v>
      </c>
      <c r="AQ211" s="55" t="str">
        <f ca="1">IF(OR(LEFT(R211)="特",LEFT(R211)="実",AND(OR(LEFT(R211,2)="US",LEFT(R211,2)="WO",LEFT(R211,2)="GB",LEFT(R211,2)="EP",LEFT(R211,2)="DE"),OR(MID(R211,3,1)="1",MID(R211,3,1)="2",MID(R211,3,1)="3",MID(R211,3,1)="4",MID(R211,3,1)="5",MID(R211,3,1)="6",MID(R211,3,1)="7",MID(R211,3,1)="8",MID(R211,3,1)="9",MID(R211,3,1)="0"))),IF(VLOOKUP(C211,'ファミリ引用特許表記修正（ex.A2→A）'!$A$2:$B$241,2,FALSE)=0,"family無し",IF(COUNTIF(INDIRECT("'ファミリ引用特許表記修正（ex.A2→A）'!"&amp;ADDRESS(MATCH(C211,'ファミリ引用特許表記修正（ex.A2→A）'!$A$2:$A$241,0),1)&amp;":"&amp;ADDRESS(MATCH(C211,'ファミリ引用特許表記修正（ex.A2→A）'!$A$2:$A$241,0),171)),R211)+COUNTIF(INDIRECT("'ファミリ引用特許表記修正（ex.A2→A）'!"&amp;ADDRESS(MATCH(C211,'ファミリ引用特許表記修正（ex.A2→A）'!$A$2:$A$241,0),1)&amp;":"&amp;ADDRESS(MATCH(C211,'ファミリ引用特許表記修正（ex.A2→A）'!$A$2:$A$241,0),171)),S211)+COUNTIF(INDIRECT("'ファミリ引用特許表記修正（ex.A2→A）'!"&amp;ADDRESS(MATCH(C211,'ファミリ引用特許表記修正（ex.A2→A）'!$A$2:$A$241,0),1)&amp;":"&amp;ADDRESS(MATCH(C211,'ファミリ引用特許表記修正（ex.A2→A）'!$A$2:$A$241,0),171)),T211)+COUNTIF(INDIRECT("'ファミリ引用特許表記修正（ex.A2→A）'!"&amp;ADDRESS(MATCH(C211,'ファミリ引用特許表記修正（ex.A2→A）'!$A$2:$A$241,0),1)&amp;":"&amp;ADDRESS(MATCH(C211,'ファミリ引用特許表記修正（ex.A2→A）'!$A$2:$A$241,0),171)),W211)+COUNTIF(INDIRECT("'ファミリ引用特許表記修正（ex.A2→A）'!"&amp;ADDRESS(MATCH(C211,'ファミリ引用特許表記修正（ex.A2→A）'!$A$2:$A$241,0),1)&amp;":"&amp;ADDRESS(MATCH(C211,'ファミリ引用特許表記修正（ex.A2→A）'!$A$2:$A$241,0),171)),Y211)&gt;0,"Yes","No")),"")</f>
        <v>Yes</v>
      </c>
      <c r="AR211" s="58" t="str">
        <f>IF(OR(LEFT(R211)="特",LEFT(R211)="実",AND(OR(LEFT(R211,2)="US",LEFT(R211,2)="WO",LEFT(R211,2)="GB",LEFT(R211,2)="EP",LEFT(R211,2)="DE"),OR(MID(R211,3,1)="1",MID(R211,3,1)="2",MID(R211,3,1)="3",MID(R211,3,1)="4",MID(R211,3,1)="5",MID(R211,3,1)="6",MID(R211,3,1)="7",MID(R211,3,1)="8",MID(R211,3,1)="9",MID(R211,3,1)="0",))),"",VLOOKUP($C211,ファミリ発明者引用文献!A$3:B$235,2,FALSE))</f>
        <v/>
      </c>
      <c r="AS211" s="55" t="str">
        <f>VLOOKUP(C211,ファミリ引用文献WO!A$2:B$241,2,FALSE)</f>
        <v/>
      </c>
      <c r="AT211" s="58" t="str">
        <f>VLOOKUP(C211,ファミリ引用文献!A$3:B$242,2,FALSE)</f>
        <v/>
      </c>
      <c r="AU211" s="58" t="str">
        <f>VLOOKUP(C211,審判データ!AH$2:BT$379,39,FALSE)</f>
        <v xml:space="preserve"> </v>
      </c>
      <c r="AV211" s="62" t="str">
        <f ca="1">IF(INDIRECT("審判データ!"&amp;ADDRESS(MATCH(C211,審判データ!$AH$1:$AH$379,0),32))="早期審査の対象とする","早期審査","")</f>
        <v>早期審査</v>
      </c>
      <c r="AW211" s="665" t="str">
        <f t="shared" si="16"/>
        <v>一致</v>
      </c>
      <c r="AX211" s="666" t="str">
        <f>IF(LEFT(AE211,3)="日本特",IF(LEFT(C211)="特",VLOOKUP(C211,'本件、証拠文献テーマコード'!G$2:I$376,3,FALSE),VLOOKUP(C211,'本件、証拠文献テーマコード'!B$2:I$376,8,FALSE)),"")</f>
        <v>4B026,4B036,4B047</v>
      </c>
      <c r="AY211" s="666" t="str">
        <f>IF(LEFT(AE211,3)="日本特",IF(OR(MID(R211,2,1)="開",MID(R211,2,1)="表",MID(R211,2,1)="登"),VLOOKUP(R211,'本件、証拠文献テーマコード'!C$2:I$379,7,FALSE),VLOOKUP(R211,'本件、証拠文献テーマコード'!G$2:I$379,3,FALSE)),"")</f>
        <v>4B026,4H059</v>
      </c>
      <c r="AZ211" s="54"/>
    </row>
    <row r="212" spans="1:52" ht="27" x14ac:dyDescent="0.15">
      <c r="A212" s="848" t="s">
        <v>22716</v>
      </c>
      <c r="B212" s="586" t="str">
        <f ca="1">IF(A212="",B211,INDIRECT("審判データ!"&amp;ADDRESS(MATCH(A212,審判データ!$HC$1:$HC$379,0),20))&amp;" / "&amp;INDIRECT("審判データ!"&amp;ADDRESS(MATCH(A212,審判データ!$HC$1:$HC$379,0),21)))</f>
        <v>2012 / 29-2</v>
      </c>
      <c r="C212" s="695">
        <v>4305562</v>
      </c>
      <c r="D212" s="325" t="s">
        <v>1926</v>
      </c>
      <c r="E212" s="163" t="str">
        <f ca="1">INDIRECT("審判データ!"&amp;ADDRESS(MATCH(C212,審判データ!$AH$1:$AH$379,0),55))</f>
        <v>株式会社ジェイテクト</v>
      </c>
      <c r="F212" s="43" t="str">
        <f ca="1">INDIRECT("審判データ!"&amp;ADDRESS(MATCH(C212,審判データ!$AH$1:$AH$379,0),56))</f>
        <v>曽和　正典</v>
      </c>
      <c r="G212" s="43" t="str">
        <f ca="1">INDIRECT("審判データ!"&amp;ADDRESS(MATCH(C212,審判データ!$AH$1:$AH$379,0),72))</f>
        <v>特開2004-108449;特許04206716;特開2008-292001;特許04305562;特開2009-103325;特開2011-153716</v>
      </c>
      <c r="H212" s="43" t="str">
        <f ca="1">INDIRECT("審判データ!"&amp;ADDRESS(MATCH(C212,審判データ!$AH$1:$AH$379,0),41))</f>
        <v>F16C 33/32;F16C 33/58;F16C 19/18;F16C 19/38;F16C 33/36;B60B 35/18</v>
      </c>
      <c r="I212" s="43" t="str">
        <f ca="1">INDIRECT("審判データ!"&amp;ADDRESS(MATCH(C212,審判データ!$AH$1:$AH$379,0),49))</f>
        <v>F16C  19/18@AFI(JP);B60B  35/18@ALI(JP);F16C  19/38@ALI(JP);F16C  33/58@ALI(JP)</v>
      </c>
      <c r="J212" s="43" t="str">
        <f ca="1">INDIRECT("審判データ!"&amp;ADDRESS(MATCH(C212,審判データ!$AH$1:$AH$379,0),51))</f>
        <v>F16C 33/32;B60B 35/18        A;F16C 33/58;F16C 19/18;F16C 19/38;F16C 33/36</v>
      </c>
      <c r="K212" s="43" t="str">
        <f ca="1">INDIRECT("審判データ!"&amp;ADDRESS(MATCH(C212,審判データ!$AH$1:$AH$379,0),53))</f>
        <v>3J701 AA03;3J701 AA16;3J701 AA25;3J701 AA32;3J701 AA43;3J701 AA54;3J701 AA62;3J701 AA72;3J701 AA82;3J701 BA01;3J701 BA53;3J701 BA54;3J701 BA55;3J701 BA69;3J701 FA31;3J701 GA03;3J701 XB13</v>
      </c>
      <c r="L212" s="961" t="s">
        <v>22717</v>
      </c>
      <c r="M212" s="963" t="s">
        <v>22718</v>
      </c>
      <c r="N212" s="965" t="s">
        <v>22719</v>
      </c>
      <c r="O212" s="967">
        <v>0</v>
      </c>
      <c r="P212" s="959" t="s">
        <v>22720</v>
      </c>
      <c r="Q212" s="703" t="s">
        <v>91</v>
      </c>
      <c r="R212" s="588" t="s">
        <v>22721</v>
      </c>
      <c r="S212" s="591" t="str">
        <f>IF(OR(LEFT(R212)="特",LEFT(R212)="実"),VLOOKUP(R212,'証拠（JP特許）'!$B$2:$D$299,2,FALSE),IF(AND(OR(LEFT(R212,2)="US",LEFT(R212,2)="WO",LEFT(R212,2)="GB",LEFT(R212,2)="EP",LEFT(R212,2)="DE"),OR(MID(R212,3,1)="1",MID(R212,3,1)="2",MID(R212,3,1)="3",MID(R212,3,1)="4",MID(R212,3,1)="5",MID(R212,3,1)="6",MID(R212,3,1)="7",MID(R212,3,1)="8",MID(R212,3,1)="9",MID(R212,3,1)="0")),VLOOKUP(R212,'証拠（WW特許）'!$B$2:$C$90,2,FALSE),"_"))</f>
        <v>特願昭55-80624</v>
      </c>
      <c r="T212" s="588" t="str">
        <f>IF(OR(LEFT(R212)="特",LEFT(R212)="実"),VLOOKUP(R212,'証拠（JP特許）'!$B$2:$E$299,4,FALSE),"_")</f>
        <v>_</v>
      </c>
      <c r="U212" s="588" t="s">
        <v>94</v>
      </c>
      <c r="V212" s="591" t="s">
        <v>122</v>
      </c>
      <c r="W212" s="608" t="str">
        <f t="shared" si="18"/>
        <v>JP576125A</v>
      </c>
      <c r="X212" s="604"/>
      <c r="Y212" s="604" t="str">
        <f t="shared" si="19"/>
        <v/>
      </c>
      <c r="Z212" s="91" t="str">
        <f ca="1">IF(OR(LEFT(R212)="特",LEFT(R212)="実",AND(OR(LEFT(R212,2)="US",LEFT(R212,2)="WO",LEFT(R212,2)="GB",LEFT(R212,2)="EP",LEFT(R212,2)="DE"),OR(MID(R212,3,1)="1",MID(R212,3,1)="2",MID(R212,3,1)="3",MID(R212,3,1)="4",MID(R212,3,1)="5",MID(R212,3,1)="6",MID(R212,3,1)="7",MID(R212,3,1)="8",MID(R212,3,1)="9",MID(R212,3,1)="0",))),IF(COUNTIF(INDIRECT("拒絶理由・拒絶査定・異議申立!"&amp;ADDRESS(MATCH(C212,拒絶理由・拒絶査定・異議申立!B$1:B$1000,0),3)&amp;":"&amp;ADDRESS(MATCH(C212,拒絶理由・拒絶査定・異議申立!B$1:B$1000,0),50)),R212)+COUNTIF(INDIRECT("拒絶理由・拒絶査定・異議申立!"&amp;ADDRESS(MATCH(C212,拒絶理由・拒絶査定・異議申立!B$1:B$1000,0),3)&amp;":"&amp;ADDRESS(MATCH(C212,拒絶理由・拒絶査定・異議申立!B$1:B$1000,0),50)),T212)&gt;0,"Yes","No"),"")</f>
        <v>Yes</v>
      </c>
      <c r="AA212" s="92" t="str">
        <f ca="1">IF(OR(LEFT(R212)="特",LEFT(R212)="実",AND(OR(LEFT(R212,2)="US",LEFT(R212,2)="WO",LEFT(R212,2)="GB",LEFT(R212,2)="EP",LEFT(R212,2)="DE"),OR(MID(R212,3,1)="1",MID(R212,3,1)="2",MID(R212,3,1)="3",MID(R212,3,1)="4",MID(R212,3,1)="5",MID(R212,3,1)="6",MID(R212,3,1)="7",MID(R212,3,1)="8",MID(R212,3,1)="9",MID(R212,3,1)="0",))),IF(COUNTIF(INDIRECT("先行技術調査・登録査定!"&amp;ADDRESS(MATCH(C212,先行技術調査・登録査定!B$1:B$1000,0),3)&amp;":"&amp;ADDRESS(MATCH(C212,先行技術調査・登録査定!B$1:B$1000,0),49)),R212)+COUNTIF(INDIRECT("先行技術調査・登録査定!"&amp;ADDRESS(MATCH(C212,先行技術調査・登録査定!B$1:B$1000,0),3)&amp;":"&amp;ADDRESS(MATCH(C212,先行技術調査・登録査定!B$1:B$1000,0),49)),T212)&gt;0,"Yes","No"),"")</f>
        <v>Yes</v>
      </c>
      <c r="AB212" s="169" t="str">
        <f t="shared" ca="1" si="15"/>
        <v>No</v>
      </c>
      <c r="AC212" s="94" t="str">
        <f>IF(OR(LEFT(R212)="特",LEFT(R212)="実",AND(OR(LEFT(R212,2)="US",LEFT(R212,2)="WO",LEFT(R212,2)="GB",LEFT(R212,2)="EP",LEFT(R212,2)="DE"),OR(MID(R212,3,1)="1",MID(R212,3,1)="2",MID(R212,3,1)="3",MID(R212,3,1)="4",MID(R212,3,1)="5",MID(R212,3,1)="6",MID(R212,3,1)="7",MID(R212,3,1)="8",MID(R212,3,1)="9",MID(R212,3,1)="0",))),"",VLOOKUP($C212,非特許文献リスト!$A$2:$C$196,2,FALSE))</f>
        <v/>
      </c>
      <c r="AD212" s="95" t="str">
        <f>IF(OR(LEFT(R212)="特",LEFT(R212)="実",AND(OR(LEFT(R212,2)="US",LEFT(R212,2)="WO",LEFT(R212,2)="GB",LEFT(R212,2)="EP",LEFT(R212,2)="DE"),OR(MID(R212,3,1)="1",MID(R212,3,1)="2",MID(R212,3,1)="3",MID(R212,3,1)="4",MID(R212,3,1)="5",MID(R212,3,1)="6",MID(R212,3,1)="7",MID(R212,3,1)="8",MID(R212,3,1)="9",MID(R212,3,1)="0",))),"",VLOOKUP($C212,非特許文献リスト!$A$2:$C$196,3,FALSE))</f>
        <v/>
      </c>
      <c r="AE212" s="175" t="str">
        <f t="shared" si="17"/>
        <v>日本特許文献</v>
      </c>
      <c r="AF212" s="176" t="str">
        <f>IF(OR(LEFT(R212)="特",LEFT(R212)="実"),VLOOKUP(R212,'証拠（JP特許）'!$B$2:$AB$299,10,FALSE),IF(AND(OR(LEFT(R212,2)="US",LEFT(R212,2)="WO",LEFT(R212,2)="GB",LEFT(R212,2)="EP",LEFT(R212,2)="DE"),OR(MID(R212,3,1)="1",MID(R212,3,1)="2",MID(R212,3,1)="3",MID(R212,3,1)="4",MID(R212,3,1)="5",MID(R212,3,1)="6",MID(R212,3,1)="7",MID(R212,3,1)="8",MID(R212,3,1)="9",MID(R212,3,1)="0",)),VLOOKUP(R212,'証拠（WW特許）'!$B$2:$M$90,8,FALSE),""))</f>
        <v>株式会社不二越</v>
      </c>
      <c r="AG212" s="176" t="str">
        <f>IF(OR(LEFT(R212)="特",LEFT(R212)="実"),VLOOKUP(R212,'証拠（JP特許）'!$B$2:$AB$299,26,FALSE),IF(AND(OR(LEFT(R212,2)="US",LEFT(R212,2)="WO",LEFT(R212,2)="GB",LEFT(R212,2)="EP",LEFT(R212,2)="DE"),OR(MID(R212,3,1)="1",MID(R212,3,1)="2",MID(R212,3,1)="3",MID(R212,3,1)="4",MID(R212,3,1)="5",MID(R212,3,1)="6",MID(R212,3,1)="7",MID(R212,3,1)="8",MID(R212,3,1)="9",MID(R212,3,1)="0",)),VLOOKUP(R212,'証拠（WW特許）'!$B$2:$M$90,12,FALSE),""))</f>
        <v>平田　実,武田　「つたえ」</v>
      </c>
      <c r="AH212" s="58" t="str">
        <f>IF(OR(LEFT(R212)="特",LEFT(R212)="実"),VLOOKUP(R212,'証拠（JP特許）'!$B$2:$X$299,20,FALSE),IF(AND(OR(LEFT(R212,2)="US",LEFT(R212,2)="WO",LEFT(R212,2)="GB",LEFT(R212,2)="EP",LEFT(R212,2)="DE"),OR(MID(R212,3,1)="1",MID(R212,3,1)="2",MID(R212,3,1)="3",MID(R212,3,1)="4",MID(R212,3,1)="5",MID(R212,3,1)="6",MID(R212,3,1)="7",MID(R212,3,1)="8",MID(R212,3,1)="9",MID(R212,3,1)="0",)),VLOOKUP(R212,'証拠（WW特許）'!$B$2:$U$90,20,FALSE),""))</f>
        <v>F16C  19/18    (2006.01),F16C  43/04    (2006.01)</v>
      </c>
      <c r="AI212" s="58" t="str">
        <f>IF(OR(LEFT(R212)="特",LEFT(R212)="実"),VLOOKUP(R212,'証拠（JP特許）'!$B$2:$X$299,21,FALSE),"")</f>
        <v xml:space="preserve">F16C 19/18       ,F16C 43/04       </v>
      </c>
      <c r="AJ212" s="58" t="str">
        <f>IF(OR(LEFT(R212)="特",LEFT(R212)="実"),VLOOKUP(R212,'証拠（JP特許）'!$B$2:$X$299,22,FALSE),"")</f>
        <v>3J017HA02,3J017HA03,3J101GA02,3J101AA02,3J101AA32,3J101AA43,3J101AA54,3J101AA62,3J101BA22,3J101BA25,3J101BA34,3J101BA44,3J101BA50,3J101BA53,3J101BA54,3J101BA56,3J101BA57,3J101BA64,3J101BA73,3J101CA14,3J101DA16,3J101EA36,3J101EA63,3J101FA04,3J101FA13,3J101FA15,3J101FA31,3J101FA60,3J701AA02,3J701AA32,3J701AA43,3J701AA54,3J701AA62,3J701BA22,3J701BA25,3J701BA34,3J701BA44,3J701BA50,3J701BA53,3J701BA54,3J701BA56,3J701BA57,3J701BA64,3J701BA73,3J701CA14,3J701DA16,3J701EA36,3J701EA63,3J701FA04,3J701FA13,3J701FA15,3J701FA31,3J701FA60,3J701GA02,3J117HA02,3J117HA03,3J701BA09,3J701BA69,3J701XB03,3J701XB12,3J701XB50</v>
      </c>
      <c r="AK212" s="59" t="str">
        <f>IF(OR(LEFT(R212)="特",LEFT(R212)="実"),VLOOKUP(R212,'証拠（JP特許）'!$B$2:$X$299,17,FALSE),IF(AND(OR(LEFT(R212,2)="US",LEFT(R212,2)="WO",LEFT(R212,2)="GB",LEFT(R212,2)="EP",LEFT(R212,2)="DE"),OR(MID(R212,3,1)="1",MID(R212,3,1)="2",MID(R212,3,1)="3",MID(R212,3,1)="4",MID(R212,3,1)="5",MID(R212,3,1)="6",MID(R212,3,1)="7",MID(R212,3,1)="8",MID(R212,3,1)="9",MID(R212,3,1)="0",)),VLOOKUP(R212,'証拠（WW特許）'!$B$2:$U$90,16,FALSE),""))</f>
        <v>1982.01.13</v>
      </c>
      <c r="AL212" s="58"/>
      <c r="AM212" s="58" t="s">
        <v>95</v>
      </c>
      <c r="AN212" s="58" t="s">
        <v>95</v>
      </c>
      <c r="AO212" s="58" t="str">
        <f ca="1">IF(OR(LEFT(R212)="特",LEFT(R212)="実",AND(OR(LEFT(R212,2)="US",LEFT(R212,2)="WO",LEFT(R212,2)="GB",LEFT(R212,2)="EP",LEFT(R212,2)="DE"),OR(MID(R212,3,1)="1",MID(R212,3,1)="2",MID(R212,3,1)="3",MID(R212,3,1)="4",MID(R212,3,1)="5",MID(R212,3,1)="6",MID(R212,3,1)="7",MID(R212,3,1)="8",MID(R212,3,1)="9",MID(R212,3,1)="0"))),IF(COUNTIF(INDIRECT("発明者引用!"&amp;ADDRESS(MATCH(C212,発明者引用!B$1:B$196,0),4)&amp;":"&amp;ADDRESS(MATCH(C212,発明者引用!B$1:B$196,0),17)),R212)+COUNTIF(INDIRECT("発明者引用!"&amp;ADDRESS(MATCH(C212,発明者引用!B$1:B$196,0),4)&amp;":"&amp;ADDRESS(MATCH(C212,発明者引用!B$1:B$196,0),17)),#REF!)+COUNTIF(INDIRECT("発明者引用!"&amp;ADDRESS(MATCH(C212,発明者引用!B$1:B$196,0),4)&amp;":"&amp;ADDRESS(MATCH(C212,発明者引用!B$1:B$196,0),17)),T212)&gt;0,"Yes","No"),"")</f>
        <v>No</v>
      </c>
      <c r="AP212" s="58" t="str">
        <f ca="1">IF(OR(LEFT(R212)="特",LEFT(R212)="実",AND(OR(LEFT(R212,2)="US",LEFT(R212,2)="WO",LEFT(R212,2)="GB",LEFT(R212,2)="EP",LEFT(R212,2)="DE"),OR(MID(R212,3,1)="1",MID(R212,3,1)="2",MID(R212,3,1)="3",MID(R212,3,1)="4",MID(R212,3,1)="5",MID(R212,3,1)="6",MID(R212,3,1)="7",MID(R212,3,1)="8",MID(R212,3,1)="9",MID(R212,3,1)="0"))),IF(VLOOKUP(C212,ファミリ引用特許WO!$A$2:$B$241,2,FALSE)+VLOOKUP(C212,ファミリ引用文献WO!$A$2:$C$241,3,FALSE)=0,"ISR無し",IF(COUNTIF(INDIRECT("ファミリ引用特許WO!"&amp;ADDRESS(MATCH(C212,ファミリ引用特許WO!$A$2:$A$241,0),1)&amp;":"&amp;ADDRESS(MATCH(C212,ファミリ引用特許WO!$A$2:$A$241,0),19)),R212)+COUNTIF(INDIRECT("ファミリ引用特許WO!"&amp;ADDRESS(MATCH(C212,ファミリ引用特許WO!$A$2:$A$241,0),1)&amp;":"&amp;ADDRESS(MATCH(C212,ファミリ引用特許WO!$A$2:$A$241,0),19)),S212)+COUNTIF(INDIRECT("ファミリ引用特許WO!"&amp;ADDRESS(MATCH(C212,ファミリ引用特許WO!$A$2:$A$241,0),1)&amp;":"&amp;ADDRESS(MATCH(C212,ファミリ引用特許WO!$A$2:$A$241,0),19)),T212)+COUNTIF(INDIRECT("ファミリ引用特許WO!"&amp;ADDRESS(MATCH(C212,ファミリ引用特許WO!$A$2:$A$241,0),1)&amp;":"&amp;ADDRESS(MATCH(C212,ファミリ引用特許WO!$A$2:$A$241,0),19)),W212)+COUNTIF(INDIRECT("ファミリ引用特許WO!"&amp;ADDRESS(MATCH(C212,ファミリ引用特許WO!$A$2:$A$241,0),1)&amp;":"&amp;ADDRESS(MATCH(C212,ファミリ引用特許WO!$A$2:$A$241,0),19)),Y212)&gt;0,"Yes","No")),"")</f>
        <v>ISR無し</v>
      </c>
      <c r="AQ212" s="55" t="str">
        <f ca="1">IF(OR(LEFT(R212)="特",LEFT(R212)="実",AND(OR(LEFT(R212,2)="US",LEFT(R212,2)="WO",LEFT(R212,2)="GB",LEFT(R212,2)="EP",LEFT(R212,2)="DE"),OR(MID(R212,3,1)="1",MID(R212,3,1)="2",MID(R212,3,1)="3",MID(R212,3,1)="4",MID(R212,3,1)="5",MID(R212,3,1)="6",MID(R212,3,1)="7",MID(R212,3,1)="8",MID(R212,3,1)="9",MID(R212,3,1)="0"))),IF(VLOOKUP(C212,'ファミリ引用特許表記修正（ex.A2→A）'!$A$2:$B$241,2,FALSE)=0,"family無し",IF(COUNTIF(INDIRECT("'ファミリ引用特許表記修正（ex.A2→A）'!"&amp;ADDRESS(MATCH(C212,'ファミリ引用特許表記修正（ex.A2→A）'!$A$2:$A$241,0),1)&amp;":"&amp;ADDRESS(MATCH(C212,'ファミリ引用特許表記修正（ex.A2→A）'!$A$2:$A$241,0),171)),R212)+COUNTIF(INDIRECT("'ファミリ引用特許表記修正（ex.A2→A）'!"&amp;ADDRESS(MATCH(C212,'ファミリ引用特許表記修正（ex.A2→A）'!$A$2:$A$241,0),1)&amp;":"&amp;ADDRESS(MATCH(C212,'ファミリ引用特許表記修正（ex.A2→A）'!$A$2:$A$241,0),171)),S212)+COUNTIF(INDIRECT("'ファミリ引用特許表記修正（ex.A2→A）'!"&amp;ADDRESS(MATCH(C212,'ファミリ引用特許表記修正（ex.A2→A）'!$A$2:$A$241,0),1)&amp;":"&amp;ADDRESS(MATCH(C212,'ファミリ引用特許表記修正（ex.A2→A）'!$A$2:$A$241,0),171)),T212)+COUNTIF(INDIRECT("'ファミリ引用特許表記修正（ex.A2→A）'!"&amp;ADDRESS(MATCH(C212,'ファミリ引用特許表記修正（ex.A2→A）'!$A$2:$A$241,0),1)&amp;":"&amp;ADDRESS(MATCH(C212,'ファミリ引用特許表記修正（ex.A2→A）'!$A$2:$A$241,0),171)),W212)+COUNTIF(INDIRECT("'ファミリ引用特許表記修正（ex.A2→A）'!"&amp;ADDRESS(MATCH(C212,'ファミリ引用特許表記修正（ex.A2→A）'!$A$2:$A$241,0),1)&amp;":"&amp;ADDRESS(MATCH(C212,'ファミリ引用特許表記修正（ex.A2→A）'!$A$2:$A$241,0),171)),Y212)&gt;0,"Yes","No")),"")</f>
        <v>Yes</v>
      </c>
      <c r="AR212" s="58" t="str">
        <f>IF(OR(LEFT(R212)="特",LEFT(R212)="実",AND(OR(LEFT(R212,2)="US",LEFT(R212,2)="WO",LEFT(R212,2)="GB",LEFT(R212,2)="EP",LEFT(R212,2)="DE"),OR(MID(R212,3,1)="1",MID(R212,3,1)="2",MID(R212,3,1)="3",MID(R212,3,1)="4",MID(R212,3,1)="5",MID(R212,3,1)="6",MID(R212,3,1)="7",MID(R212,3,1)="8",MID(R212,3,1)="9",MID(R212,3,1)="0",))),"",VLOOKUP($C212,ファミリ発明者引用文献!A$3:B$235,2,FALSE))</f>
        <v/>
      </c>
      <c r="AS212" s="55" t="str">
        <f>VLOOKUP(C212,ファミリ引用文献WO!A$2:B$241,2,FALSE)</f>
        <v/>
      </c>
      <c r="AT212" s="58" t="str">
        <f>VLOOKUP(C212,ファミリ引用文献!A$3:B$242,2,FALSE)</f>
        <v/>
      </c>
      <c r="AU212" s="58" t="str">
        <f>VLOOKUP(C212,審判データ!AH$2:BT$379,39,FALSE)</f>
        <v>特開2004-108449;特許04206716;特開2008-292001;特許04305562;特開2009-103325;特開2011-153716</v>
      </c>
      <c r="AV212" s="62" t="str">
        <f ca="1">IF(INDIRECT("審判データ!"&amp;ADDRESS(MATCH(C212,審判データ!$AH$1:$AH$379,0),32))="早期審査の対象とする","早期審査","")</f>
        <v/>
      </c>
      <c r="AW212" s="665" t="str">
        <f t="shared" si="16"/>
        <v>一致</v>
      </c>
      <c r="AX212" s="666" t="str">
        <f>IF(LEFT(AE212,3)="日本特",IF(LEFT(C212)="特",VLOOKUP(C212,'本件、証拠文献テーマコード'!G$2:I$376,3,FALSE),VLOOKUP(C212,'本件、証拠文献テーマコード'!B$2:I$376,8,FALSE)),"")</f>
        <v>3J101,3J701,3D029</v>
      </c>
      <c r="AY212" s="666" t="str">
        <f>IF(LEFT(AE212,3)="日本特",IF(OR(MID(R212,2,1)="開",MID(R212,2,1)="表",MID(R212,2,1)="登"),VLOOKUP(R212,'本件、証拠文献テーマコード'!C$2:I$379,7,FALSE),VLOOKUP(R212,'本件、証拠文献テーマコード'!G$2:I$379,3,FALSE)),"")</f>
        <v>3J101,3J017,3J701,3J117</v>
      </c>
      <c r="AZ212" s="54"/>
    </row>
    <row r="213" spans="1:52" ht="27" x14ac:dyDescent="0.15">
      <c r="A213" s="850"/>
      <c r="B213" s="586" t="str">
        <f ca="1">IF(A213="",B212,INDIRECT("審判データ!"&amp;ADDRESS(MATCH(A213,審判データ!$HC$1:$HC$379,0),20))&amp;" / "&amp;INDIRECT("審判データ!"&amp;ADDRESS(MATCH(A213,審判データ!$HC$1:$HC$379,0),21)))</f>
        <v>2012 / 29-2</v>
      </c>
      <c r="C213" s="695">
        <v>4305562</v>
      </c>
      <c r="D213" s="325" t="s">
        <v>1926</v>
      </c>
      <c r="E213" s="163" t="str">
        <f ca="1">INDIRECT("審判データ!"&amp;ADDRESS(MATCH(C213,審判データ!$AH$1:$AH$379,0),55))</f>
        <v>株式会社ジェイテクト</v>
      </c>
      <c r="F213" s="43" t="str">
        <f ca="1">INDIRECT("審判データ!"&amp;ADDRESS(MATCH(C213,審判データ!$AH$1:$AH$379,0),56))</f>
        <v>曽和　正典</v>
      </c>
      <c r="G213" s="43" t="str">
        <f ca="1">INDIRECT("審判データ!"&amp;ADDRESS(MATCH(C213,審判データ!$AH$1:$AH$379,0),72))</f>
        <v>特開2004-108449;特許04206716;特開2008-292001;特許04305562;特開2009-103325;特開2011-153716</v>
      </c>
      <c r="H213" s="43" t="str">
        <f ca="1">INDIRECT("審判データ!"&amp;ADDRESS(MATCH(C213,審判データ!$AH$1:$AH$379,0),41))</f>
        <v>F16C 33/32;F16C 33/58;F16C 19/18;F16C 19/38;F16C 33/36;B60B 35/18</v>
      </c>
      <c r="I213" s="43" t="str">
        <f ca="1">INDIRECT("審判データ!"&amp;ADDRESS(MATCH(C213,審判データ!$AH$1:$AH$379,0),49))</f>
        <v>F16C  19/18@AFI(JP);B60B  35/18@ALI(JP);F16C  19/38@ALI(JP);F16C  33/58@ALI(JP)</v>
      </c>
      <c r="J213" s="43" t="str">
        <f ca="1">INDIRECT("審判データ!"&amp;ADDRESS(MATCH(C213,審判データ!$AH$1:$AH$379,0),51))</f>
        <v>F16C 33/32;B60B 35/18        A;F16C 33/58;F16C 19/18;F16C 19/38;F16C 33/36</v>
      </c>
      <c r="K213" s="43" t="str">
        <f ca="1">INDIRECT("審判データ!"&amp;ADDRESS(MATCH(C213,審判データ!$AH$1:$AH$379,0),53))</f>
        <v>3J701 AA03;3J701 AA16;3J701 AA25;3J701 AA32;3J701 AA43;3J701 AA54;3J701 AA62;3J701 AA72;3J701 AA82;3J701 BA01;3J701 BA53;3J701 BA54;3J701 BA55;3J701 BA69;3J701 FA31;3J701 GA03;3J701 XB13</v>
      </c>
      <c r="L213" s="970"/>
      <c r="M213" s="971"/>
      <c r="N213" s="972"/>
      <c r="O213" s="973"/>
      <c r="P213" s="969"/>
      <c r="Q213" s="703" t="s">
        <v>118</v>
      </c>
      <c r="R213" s="588" t="s">
        <v>2608</v>
      </c>
      <c r="S213" s="591" t="str">
        <f>IF(OR(LEFT(R213)="特",LEFT(R213)="実"),VLOOKUP(R213,'証拠（JP特許）'!$B$2:$D$299,2,FALSE),IF(AND(OR(LEFT(R213,2)="US",LEFT(R213,2)="WO",LEFT(R213,2)="GB",LEFT(R213,2)="EP",LEFT(R213,2)="DE"),OR(MID(R213,3,1)="1",MID(R213,3,1)="2",MID(R213,3,1)="3",MID(R213,3,1)="4",MID(R213,3,1)="5",MID(R213,3,1)="6",MID(R213,3,1)="7",MID(R213,3,1)="8",MID(R213,3,1)="9",MID(R213,3,1)="0")),VLOOKUP(R213,'証拠（WW特許）'!$B$2:$C$90,2,FALSE),"_"))</f>
        <v>US88797092A</v>
      </c>
      <c r="T213" s="588" t="str">
        <f>IF(OR(LEFT(R213)="特",LEFT(R213)="実"),VLOOKUP(R213,'証拠（JP特許）'!$B$2:$E$299,4,FALSE),"_")</f>
        <v>_</v>
      </c>
      <c r="U213" s="588" t="s">
        <v>94</v>
      </c>
      <c r="V213" s="591" t="s">
        <v>203</v>
      </c>
      <c r="W213" s="608" t="str">
        <f t="shared" si="18"/>
        <v/>
      </c>
      <c r="X213" s="604"/>
      <c r="Y213" s="604" t="str">
        <f t="shared" si="19"/>
        <v>US5226737B</v>
      </c>
      <c r="Z213" s="91" t="str">
        <f ca="1">IF(OR(LEFT(R213)="特",LEFT(R213)="実",AND(OR(LEFT(R213,2)="US",LEFT(R213,2)="WO",LEFT(R213,2)="GB",LEFT(R213,2)="EP",LEFT(R213,2)="DE"),OR(MID(R213,3,1)="1",MID(R213,3,1)="2",MID(R213,3,1)="3",MID(R213,3,1)="4",MID(R213,3,1)="5",MID(R213,3,1)="6",MID(R213,3,1)="7",MID(R213,3,1)="8",MID(R213,3,1)="9",MID(R213,3,1)="0",))),IF(COUNTIF(INDIRECT("拒絶理由・拒絶査定・異議申立!"&amp;ADDRESS(MATCH(C213,拒絶理由・拒絶査定・異議申立!B$1:B$1000,0),3)&amp;":"&amp;ADDRESS(MATCH(C213,拒絶理由・拒絶査定・異議申立!B$1:B$1000,0),50)),R213)+COUNTIF(INDIRECT("拒絶理由・拒絶査定・異議申立!"&amp;ADDRESS(MATCH(C213,拒絶理由・拒絶査定・異議申立!B$1:B$1000,0),3)&amp;":"&amp;ADDRESS(MATCH(C213,拒絶理由・拒絶査定・異議申立!B$1:B$1000,0),50)),T213)&gt;0,"Yes","No"),"")</f>
        <v>No</v>
      </c>
      <c r="AA213" s="92" t="str">
        <f ca="1">IF(OR(LEFT(R213)="特",LEFT(R213)="実",AND(OR(LEFT(R213,2)="US",LEFT(R213,2)="WO",LEFT(R213,2)="GB",LEFT(R213,2)="EP",LEFT(R213,2)="DE"),OR(MID(R213,3,1)="1",MID(R213,3,1)="2",MID(R213,3,1)="3",MID(R213,3,1)="4",MID(R213,3,1)="5",MID(R213,3,1)="6",MID(R213,3,1)="7",MID(R213,3,1)="8",MID(R213,3,1)="9",MID(R213,3,1)="0",))),IF(COUNTIF(INDIRECT("先行技術調査・登録査定!"&amp;ADDRESS(MATCH(C213,先行技術調査・登録査定!B$1:B$1000,0),3)&amp;":"&amp;ADDRESS(MATCH(C213,先行技術調査・登録査定!B$1:B$1000,0),49)),R213)+COUNTIF(INDIRECT("先行技術調査・登録査定!"&amp;ADDRESS(MATCH(C213,先行技術調査・登録査定!B$1:B$1000,0),3)&amp;":"&amp;ADDRESS(MATCH(C213,先行技術調査・登録査定!B$1:B$1000,0),49)),T213)&gt;0,"Yes","No"),"")</f>
        <v>No</v>
      </c>
      <c r="AB213" s="169" t="str">
        <f t="shared" ca="1" si="15"/>
        <v>Yes</v>
      </c>
      <c r="AC213" s="94" t="str">
        <f>IF(OR(LEFT(R213)="特",LEFT(R213)="実",AND(OR(LEFT(R213,2)="US",LEFT(R213,2)="WO",LEFT(R213,2)="GB",LEFT(R213,2)="EP",LEFT(R213,2)="DE"),OR(MID(R213,3,1)="1",MID(R213,3,1)="2",MID(R213,3,1)="3",MID(R213,3,1)="4",MID(R213,3,1)="5",MID(R213,3,1)="6",MID(R213,3,1)="7",MID(R213,3,1)="8",MID(R213,3,1)="9",MID(R213,3,1)="0",))),"",VLOOKUP($C213,非特許文献リスト!$A$2:$C$196,2,FALSE))</f>
        <v/>
      </c>
      <c r="AD213" s="95" t="str">
        <f>IF(OR(LEFT(R213)="特",LEFT(R213)="実",AND(OR(LEFT(R213,2)="US",LEFT(R213,2)="WO",LEFT(R213,2)="GB",LEFT(R213,2)="EP",LEFT(R213,2)="DE"),OR(MID(R213,3,1)="1",MID(R213,3,1)="2",MID(R213,3,1)="3",MID(R213,3,1)="4",MID(R213,3,1)="5",MID(R213,3,1)="6",MID(R213,3,1)="7",MID(R213,3,1)="8",MID(R213,3,1)="9",MID(R213,3,1)="0",))),"",VLOOKUP($C213,非特許文献リスト!$A$2:$C$196,3,FALSE))</f>
        <v/>
      </c>
      <c r="AE213" s="175" t="str">
        <f t="shared" si="17"/>
        <v>外国特許文献</v>
      </c>
      <c r="AF213" s="176" t="str">
        <f>IF(OR(LEFT(R213)="特",LEFT(R213)="実"),VLOOKUP(R213,'証拠（JP特許）'!$B$2:$AB$299,10,FALSE),IF(AND(OR(LEFT(R213,2)="US",LEFT(R213,2)="WO",LEFT(R213,2)="GB",LEFT(R213,2)="EP",LEFT(R213,2)="DE"),OR(MID(R213,3,1)="1",MID(R213,3,1)="2",MID(R213,3,1)="3",MID(R213,3,1)="4",MID(R213,3,1)="5",MID(R213,3,1)="6",MID(R213,3,1)="7",MID(R213,3,1)="8",MID(R213,3,1)="9",MID(R213,3,1)="0",)),VLOOKUP(R213,'証拠（WW特許）'!$B$2:$M$90,8,FALSE),""))</f>
        <v>GENERAL MOTORS CORPORATION, A CORP. OF DELAWARE</v>
      </c>
      <c r="AG213" s="176" t="str">
        <f>IF(OR(LEFT(R213)="特",LEFT(R213)="実"),VLOOKUP(R213,'証拠（JP特許）'!$B$2:$AB$299,26,FALSE),IF(AND(OR(LEFT(R213,2)="US",LEFT(R213,2)="WO",LEFT(R213,2)="GB",LEFT(R213,2)="EP",LEFT(R213,2)="DE"),OR(MID(R213,3,1)="1",MID(R213,3,1)="2",MID(R213,3,1)="3",MID(R213,3,1)="4",MID(R213,3,1)="5",MID(R213,3,1)="6",MID(R213,3,1)="7",MID(R213,3,1)="8",MID(R213,3,1)="9",MID(R213,3,1)="0",)),VLOOKUP(R213,'証拠（WW特許）'!$B$2:$M$90,12,FALSE),""))</f>
        <v>Sandy, Jr. William M.</v>
      </c>
      <c r="AH213" s="58" t="str">
        <f>IF(OR(LEFT(R213)="特",LEFT(R213)="実"),VLOOKUP(R213,'証拠（JP特許）'!$B$2:$X$299,20,FALSE),IF(AND(OR(LEFT(R213,2)="US",LEFT(R213,2)="WO",LEFT(R213,2)="GB",LEFT(R213,2)="EP",LEFT(R213,2)="DE"),OR(MID(R213,3,1)="1",MID(R213,3,1)="2",MID(R213,3,1)="3",MID(R213,3,1)="4",MID(R213,3,1)="5",MID(R213,3,1)="6",MID(R213,3,1)="7",MID(R213,3,1)="8",MID(R213,3,1)="9",MID(R213,3,1)="0",)),VLOOKUP(R213,'証拠（WW特許）'!$B$2:$U$90,20,FALSE),""))</f>
        <v>F16C  19/08</v>
      </c>
      <c r="AI213" s="58" t="str">
        <f>IF(OR(LEFT(R213)="特",LEFT(R213)="実"),VLOOKUP(R213,'証拠（JP特許）'!$B$2:$X$299,21,FALSE),"")</f>
        <v/>
      </c>
      <c r="AJ213" s="58" t="str">
        <f>IF(OR(LEFT(R213)="特",LEFT(R213)="実"),VLOOKUP(R213,'証拠（JP特許）'!$B$2:$X$299,22,FALSE),"")</f>
        <v/>
      </c>
      <c r="AK213" s="59">
        <f>IF(OR(LEFT(R213)="特",LEFT(R213)="実"),VLOOKUP(R213,'証拠（JP特許）'!$B$2:$X$299,17,FALSE),IF(AND(OR(LEFT(R213,2)="US",LEFT(R213,2)="WO",LEFT(R213,2)="GB",LEFT(R213,2)="EP",LEFT(R213,2)="DE"),OR(MID(R213,3,1)="1",MID(R213,3,1)="2",MID(R213,3,1)="3",MID(R213,3,1)="4",MID(R213,3,1)="5",MID(R213,3,1)="6",MID(R213,3,1)="7",MID(R213,3,1)="8",MID(R213,3,1)="9",MID(R213,3,1)="0",)),VLOOKUP(R213,'証拠（WW特許）'!$B$2:$U$90,16,FALSE),""))</f>
        <v>34163</v>
      </c>
      <c r="AL213" s="58"/>
      <c r="AM213" s="58" t="s">
        <v>95</v>
      </c>
      <c r="AN213" s="58" t="s">
        <v>95</v>
      </c>
      <c r="AO213" s="58" t="str">
        <f ca="1">IF(OR(LEFT(R213)="特",LEFT(R213)="実",AND(OR(LEFT(R213,2)="US",LEFT(R213,2)="WO",LEFT(R213,2)="GB",LEFT(R213,2)="EP",LEFT(R213,2)="DE"),OR(MID(R213,3,1)="1",MID(R213,3,1)="2",MID(R213,3,1)="3",MID(R213,3,1)="4",MID(R213,3,1)="5",MID(R213,3,1)="6",MID(R213,3,1)="7",MID(R213,3,1)="8",MID(R213,3,1)="9",MID(R213,3,1)="0"))),IF(COUNTIF(INDIRECT("発明者引用!"&amp;ADDRESS(MATCH(C213,発明者引用!B$1:B$196,0),4)&amp;":"&amp;ADDRESS(MATCH(C213,発明者引用!B$1:B$196,0),17)),R213)+COUNTIF(INDIRECT("発明者引用!"&amp;ADDRESS(MATCH(C213,発明者引用!B$1:B$196,0),4)&amp;":"&amp;ADDRESS(MATCH(C213,発明者引用!B$1:B$196,0),17)),#REF!)+COUNTIF(INDIRECT("発明者引用!"&amp;ADDRESS(MATCH(C213,発明者引用!B$1:B$196,0),4)&amp;":"&amp;ADDRESS(MATCH(C213,発明者引用!B$1:B$196,0),17)),T213)&gt;0,"Yes","No"),"")</f>
        <v>No</v>
      </c>
      <c r="AP213" s="58" t="str">
        <f ca="1">IF(OR(LEFT(R213)="特",LEFT(R213)="実",AND(OR(LEFT(R213,2)="US",LEFT(R213,2)="WO",LEFT(R213,2)="GB",LEFT(R213,2)="EP",LEFT(R213,2)="DE"),OR(MID(R213,3,1)="1",MID(R213,3,1)="2",MID(R213,3,1)="3",MID(R213,3,1)="4",MID(R213,3,1)="5",MID(R213,3,1)="6",MID(R213,3,1)="7",MID(R213,3,1)="8",MID(R213,3,1)="9",MID(R213,3,1)="0"))),IF(VLOOKUP(C213,ファミリ引用特許WO!$A$2:$B$241,2,FALSE)+VLOOKUP(C213,ファミリ引用文献WO!$A$2:$C$241,3,FALSE)=0,"ISR無し",IF(COUNTIF(INDIRECT("ファミリ引用特許WO!"&amp;ADDRESS(MATCH(C213,ファミリ引用特許WO!$A$2:$A$241,0),1)&amp;":"&amp;ADDRESS(MATCH(C213,ファミリ引用特許WO!$A$2:$A$241,0),19)),R213)+COUNTIF(INDIRECT("ファミリ引用特許WO!"&amp;ADDRESS(MATCH(C213,ファミリ引用特許WO!$A$2:$A$241,0),1)&amp;":"&amp;ADDRESS(MATCH(C213,ファミリ引用特許WO!$A$2:$A$241,0),19)),S213)+COUNTIF(INDIRECT("ファミリ引用特許WO!"&amp;ADDRESS(MATCH(C213,ファミリ引用特許WO!$A$2:$A$241,0),1)&amp;":"&amp;ADDRESS(MATCH(C213,ファミリ引用特許WO!$A$2:$A$241,0),19)),T213)+COUNTIF(INDIRECT("ファミリ引用特許WO!"&amp;ADDRESS(MATCH(C213,ファミリ引用特許WO!$A$2:$A$241,0),1)&amp;":"&amp;ADDRESS(MATCH(C213,ファミリ引用特許WO!$A$2:$A$241,0),19)),W213)+COUNTIF(INDIRECT("ファミリ引用特許WO!"&amp;ADDRESS(MATCH(C213,ファミリ引用特許WO!$A$2:$A$241,0),1)&amp;":"&amp;ADDRESS(MATCH(C213,ファミリ引用特許WO!$A$2:$A$241,0),19)),Y213)&gt;0,"Yes","No")),"")</f>
        <v>ISR無し</v>
      </c>
      <c r="AQ213" s="55" t="str">
        <f ca="1">IF(OR(LEFT(R213)="特",LEFT(R213)="実",AND(OR(LEFT(R213,2)="US",LEFT(R213,2)="WO",LEFT(R213,2)="GB",LEFT(R213,2)="EP",LEFT(R213,2)="DE"),OR(MID(R213,3,1)="1",MID(R213,3,1)="2",MID(R213,3,1)="3",MID(R213,3,1)="4",MID(R213,3,1)="5",MID(R213,3,1)="6",MID(R213,3,1)="7",MID(R213,3,1)="8",MID(R213,3,1)="9",MID(R213,3,1)="0"))),IF(VLOOKUP(C213,'ファミリ引用特許表記修正（ex.A2→A）'!$A$2:$B$241,2,FALSE)=0,"family無し",IF(COUNTIF(INDIRECT("'ファミリ引用特許表記修正（ex.A2→A）'!"&amp;ADDRESS(MATCH(C213,'ファミリ引用特許表記修正（ex.A2→A）'!$A$2:$A$241,0),1)&amp;":"&amp;ADDRESS(MATCH(C213,'ファミリ引用特許表記修正（ex.A2→A）'!$A$2:$A$241,0),171)),R213)+COUNTIF(INDIRECT("'ファミリ引用特許表記修正（ex.A2→A）'!"&amp;ADDRESS(MATCH(C213,'ファミリ引用特許表記修正（ex.A2→A）'!$A$2:$A$241,0),1)&amp;":"&amp;ADDRESS(MATCH(C213,'ファミリ引用特許表記修正（ex.A2→A）'!$A$2:$A$241,0),171)),S213)+COUNTIF(INDIRECT("'ファミリ引用特許表記修正（ex.A2→A）'!"&amp;ADDRESS(MATCH(C213,'ファミリ引用特許表記修正（ex.A2→A）'!$A$2:$A$241,0),1)&amp;":"&amp;ADDRESS(MATCH(C213,'ファミリ引用特許表記修正（ex.A2→A）'!$A$2:$A$241,0),171)),T213)+COUNTIF(INDIRECT("'ファミリ引用特許表記修正（ex.A2→A）'!"&amp;ADDRESS(MATCH(C213,'ファミリ引用特許表記修正（ex.A2→A）'!$A$2:$A$241,0),1)&amp;":"&amp;ADDRESS(MATCH(C213,'ファミリ引用特許表記修正（ex.A2→A）'!$A$2:$A$241,0),171)),W213)+COUNTIF(INDIRECT("'ファミリ引用特許表記修正（ex.A2→A）'!"&amp;ADDRESS(MATCH(C213,'ファミリ引用特許表記修正（ex.A2→A）'!$A$2:$A$241,0),1)&amp;":"&amp;ADDRESS(MATCH(C213,'ファミリ引用特許表記修正（ex.A2→A）'!$A$2:$A$241,0),171)),Y213)&gt;0,"Yes","No")),"")</f>
        <v>Yes</v>
      </c>
      <c r="AR213" s="58" t="str">
        <f>IF(OR(LEFT(R213)="特",LEFT(R213)="実",AND(OR(LEFT(R213,2)="US",LEFT(R213,2)="WO",LEFT(R213,2)="GB",LEFT(R213,2)="EP",LEFT(R213,2)="DE"),OR(MID(R213,3,1)="1",MID(R213,3,1)="2",MID(R213,3,1)="3",MID(R213,3,1)="4",MID(R213,3,1)="5",MID(R213,3,1)="6",MID(R213,3,1)="7",MID(R213,3,1)="8",MID(R213,3,1)="9",MID(R213,3,1)="0",))),"",VLOOKUP($C213,ファミリ発明者引用文献!A$3:B$235,2,FALSE))</f>
        <v/>
      </c>
      <c r="AS213" s="55" t="str">
        <f>VLOOKUP(C213,ファミリ引用文献WO!A$2:B$241,2,FALSE)</f>
        <v/>
      </c>
      <c r="AT213" s="58" t="str">
        <f>VLOOKUP(C213,ファミリ引用文献!A$3:B$242,2,FALSE)</f>
        <v/>
      </c>
      <c r="AU213" s="58" t="str">
        <f>VLOOKUP(C213,審判データ!AH$2:BT$379,39,FALSE)</f>
        <v>特開2004-108449;特許04206716;特開2008-292001;特許04305562;特開2009-103325;特開2011-153716</v>
      </c>
      <c r="AV213" s="62" t="str">
        <f ca="1">IF(INDIRECT("審判データ!"&amp;ADDRESS(MATCH(C213,審判データ!$AH$1:$AH$379,0),32))="早期審査の対象とする","早期審査","")</f>
        <v/>
      </c>
      <c r="AW213" s="665" t="str">
        <f t="shared" si="16"/>
        <v/>
      </c>
      <c r="AX213" s="666" t="str">
        <f>IF(LEFT(AE213,3)="日本特",IF(LEFT(C213)="特",VLOOKUP(C213,'本件、証拠文献テーマコード'!G$2:I$376,3,FALSE),VLOOKUP(C213,'本件、証拠文献テーマコード'!B$2:I$376,8,FALSE)),"")</f>
        <v/>
      </c>
      <c r="AY213" s="666" t="str">
        <f>IF(LEFT(AE213,3)="日本特",IF(OR(MID(R213,2,1)="開",MID(R213,2,1)="表",MID(R213,2,1)="登"),VLOOKUP(R213,'本件、証拠文献テーマコード'!C$2:I$379,7,FALSE),VLOOKUP(R213,'本件、証拠文献テーマコード'!G$2:I$379,3,FALSE)),"")</f>
        <v/>
      </c>
      <c r="AZ213" s="54"/>
    </row>
    <row r="214" spans="1:52" ht="67.5" x14ac:dyDescent="0.15">
      <c r="A214" s="849"/>
      <c r="B214" s="586" t="str">
        <f ca="1">IF(A214="",B213,INDIRECT("審判データ!"&amp;ADDRESS(MATCH(A214,審判データ!$HC$1:$HC$379,0),20))&amp;" / "&amp;INDIRECT("審判データ!"&amp;ADDRESS(MATCH(A214,審判データ!$HC$1:$HC$379,0),21)))</f>
        <v>2012 / 29-2</v>
      </c>
      <c r="C214" s="695">
        <v>4305562</v>
      </c>
      <c r="D214" s="325" t="s">
        <v>1926</v>
      </c>
      <c r="E214" s="163" t="str">
        <f ca="1">INDIRECT("審判データ!"&amp;ADDRESS(MATCH(C214,審判データ!$AH$1:$AH$379,0),55))</f>
        <v>株式会社ジェイテクト</v>
      </c>
      <c r="F214" s="43" t="str">
        <f ca="1">INDIRECT("審判データ!"&amp;ADDRESS(MATCH(C214,審判データ!$AH$1:$AH$379,0),56))</f>
        <v>曽和　正典</v>
      </c>
      <c r="G214" s="43" t="str">
        <f ca="1">INDIRECT("審判データ!"&amp;ADDRESS(MATCH(C214,審判データ!$AH$1:$AH$379,0),72))</f>
        <v>特開2004-108449;特許04206716;特開2008-292001;特許04305562;特開2009-103325;特開2011-153716</v>
      </c>
      <c r="H214" s="43" t="str">
        <f ca="1">INDIRECT("審判データ!"&amp;ADDRESS(MATCH(C214,審判データ!$AH$1:$AH$379,0),41))</f>
        <v>F16C 33/32;F16C 33/58;F16C 19/18;F16C 19/38;F16C 33/36;B60B 35/18</v>
      </c>
      <c r="I214" s="43" t="str">
        <f ca="1">INDIRECT("審判データ!"&amp;ADDRESS(MATCH(C214,審判データ!$AH$1:$AH$379,0),49))</f>
        <v>F16C  19/18@AFI(JP);B60B  35/18@ALI(JP);F16C  19/38@ALI(JP);F16C  33/58@ALI(JP)</v>
      </c>
      <c r="J214" s="43" t="str">
        <f ca="1">INDIRECT("審判データ!"&amp;ADDRESS(MATCH(C214,審判データ!$AH$1:$AH$379,0),51))</f>
        <v>F16C 33/32;B60B 35/18        A;F16C 33/58;F16C 19/18;F16C 19/38;F16C 33/36</v>
      </c>
      <c r="K214" s="43" t="str">
        <f ca="1">INDIRECT("審判データ!"&amp;ADDRESS(MATCH(C214,審判データ!$AH$1:$AH$379,0),53))</f>
        <v>3J701 AA03;3J701 AA16;3J701 AA25;3J701 AA32;3J701 AA43;3J701 AA54;3J701 AA62;3J701 AA72;3J701 AA82;3J701 BA01;3J701 BA53;3J701 BA54;3J701 BA55;3J701 BA69;3J701 FA31;3J701 GA03;3J701 XB13</v>
      </c>
      <c r="L214" s="962"/>
      <c r="M214" s="964"/>
      <c r="N214" s="966"/>
      <c r="O214" s="968"/>
      <c r="P214" s="960"/>
      <c r="Q214" s="703" t="s">
        <v>192</v>
      </c>
      <c r="R214" s="588" t="s">
        <v>22722</v>
      </c>
      <c r="S214" s="591" t="str">
        <f>IF(OR(LEFT(R214)="特",LEFT(R214)="実"),VLOOKUP(R214,'証拠（JP特許）'!$B$2:$D$299,2,FALSE),IF(AND(OR(LEFT(R214,2)="US",LEFT(R214,2)="WO",LEFT(R214,2)="GB",LEFT(R214,2)="EP",LEFT(R214,2)="DE"),OR(MID(R214,3,1)="1",MID(R214,3,1)="2",MID(R214,3,1)="3",MID(R214,3,1)="4",MID(R214,3,1)="5",MID(R214,3,1)="6",MID(R214,3,1)="7",MID(R214,3,1)="8",MID(R214,3,1)="9",MID(R214,3,1)="0")),VLOOKUP(R214,'証拠（WW特許）'!$B$2:$C$90,2,FALSE),"_"))</f>
        <v>_</v>
      </c>
      <c r="T214" s="588" t="str">
        <f>IF(OR(LEFT(R214)="特",LEFT(R214)="実"),VLOOKUP(R214,'証拠（JP特許）'!$B$2:$E$299,4,FALSE),"_")</f>
        <v>_</v>
      </c>
      <c r="U214" s="588" t="s">
        <v>94</v>
      </c>
      <c r="V214" s="591" t="s">
        <v>203</v>
      </c>
      <c r="W214" s="608" t="str">
        <f t="shared" si="18"/>
        <v/>
      </c>
      <c r="X214" s="604"/>
      <c r="Y214" s="604" t="str">
        <f t="shared" si="19"/>
        <v/>
      </c>
      <c r="Z214" s="91" t="str">
        <f ca="1">IF(OR(LEFT(R214)="特",LEFT(R214)="実",AND(OR(LEFT(R214,2)="US",LEFT(R214,2)="WO",LEFT(R214,2)="GB",LEFT(R214,2)="EP",LEFT(R214,2)="DE"),OR(MID(R214,3,1)="1",MID(R214,3,1)="2",MID(R214,3,1)="3",MID(R214,3,1)="4",MID(R214,3,1)="5",MID(R214,3,1)="6",MID(R214,3,1)="7",MID(R214,3,1)="8",MID(R214,3,1)="9",MID(R214,3,1)="0",))),IF(COUNTIF(INDIRECT("拒絶理由・拒絶査定・異議申立!"&amp;ADDRESS(MATCH(C214,拒絶理由・拒絶査定・異議申立!B$1:B$1000,0),3)&amp;":"&amp;ADDRESS(MATCH(C214,拒絶理由・拒絶査定・異議申立!B$1:B$1000,0),50)),R214)+COUNTIF(INDIRECT("拒絶理由・拒絶査定・異議申立!"&amp;ADDRESS(MATCH(C214,拒絶理由・拒絶査定・異議申立!B$1:B$1000,0),3)&amp;":"&amp;ADDRESS(MATCH(C214,拒絶理由・拒絶査定・異議申立!B$1:B$1000,0),50)),T214)&gt;0,"Yes","No"),"")</f>
        <v/>
      </c>
      <c r="AA214" s="92" t="str">
        <f ca="1">IF(OR(LEFT(R214)="特",LEFT(R214)="実",AND(OR(LEFT(R214,2)="US",LEFT(R214,2)="WO",LEFT(R214,2)="GB",LEFT(R214,2)="EP",LEFT(R214,2)="DE"),OR(MID(R214,3,1)="1",MID(R214,3,1)="2",MID(R214,3,1)="3",MID(R214,3,1)="4",MID(R214,3,1)="5",MID(R214,3,1)="6",MID(R214,3,1)="7",MID(R214,3,1)="8",MID(R214,3,1)="9",MID(R214,3,1)="0",))),IF(COUNTIF(INDIRECT("先行技術調査・登録査定!"&amp;ADDRESS(MATCH(C214,先行技術調査・登録査定!B$1:B$1000,0),3)&amp;":"&amp;ADDRESS(MATCH(C214,先行技術調査・登録査定!B$1:B$1000,0),49)),R214)+COUNTIF(INDIRECT("先行技術調査・登録査定!"&amp;ADDRESS(MATCH(C214,先行技術調査・登録査定!B$1:B$1000,0),3)&amp;":"&amp;ADDRESS(MATCH(C214,先行技術調査・登録査定!B$1:B$1000,0),49)),T214)&gt;0,"Yes","No"),"")</f>
        <v/>
      </c>
      <c r="AB214" s="169" t="str">
        <f t="shared" ca="1" si="15"/>
        <v/>
      </c>
      <c r="AC214" s="94" t="str">
        <f>IF(OR(LEFT(R214)="特",LEFT(R214)="実",AND(OR(LEFT(R214,2)="US",LEFT(R214,2)="WO",LEFT(R214,2)="GB",LEFT(R214,2)="EP",LEFT(R214,2)="DE"),OR(MID(R214,3,1)="1",MID(R214,3,1)="2",MID(R214,3,1)="3",MID(R214,3,1)="4",MID(R214,3,1)="5",MID(R214,3,1)="6",MID(R214,3,1)="7",MID(R214,3,1)="8",MID(R214,3,1)="9",MID(R214,3,1)="0",))),"",VLOOKUP($C214,非特許文献リスト!$A$2:$C$196,2,FALSE))</f>
        <v/>
      </c>
      <c r="AD214" s="95" t="str">
        <f>IF(OR(LEFT(R214)="特",LEFT(R214)="実",AND(OR(LEFT(R214,2)="US",LEFT(R214,2)="WO",LEFT(R214,2)="GB",LEFT(R214,2)="EP",LEFT(R214,2)="DE"),OR(MID(R214,3,1)="1",MID(R214,3,1)="2",MID(R214,3,1)="3",MID(R214,3,1)="4",MID(R214,3,1)="5",MID(R214,3,1)="6",MID(R214,3,1)="7",MID(R214,3,1)="8",MID(R214,3,1)="9",MID(R214,3,1)="0",))),"",VLOOKUP($C214,非特許文献リスト!$A$2:$C$196,3,FALSE))</f>
        <v/>
      </c>
      <c r="AE214" s="175" t="str">
        <f t="shared" si="17"/>
        <v/>
      </c>
      <c r="AF214" s="176" t="str">
        <f>IF(OR(LEFT(R214)="特",LEFT(R214)="実"),VLOOKUP(R214,'証拠（JP特許）'!$B$2:$AB$299,10,FALSE),IF(AND(OR(LEFT(R214,2)="US",LEFT(R214,2)="WO",LEFT(R214,2)="GB",LEFT(R214,2)="EP",LEFT(R214,2)="DE"),OR(MID(R214,3,1)="1",MID(R214,3,1)="2",MID(R214,3,1)="3",MID(R214,3,1)="4",MID(R214,3,1)="5",MID(R214,3,1)="6",MID(R214,3,1)="7",MID(R214,3,1)="8",MID(R214,3,1)="9",MID(R214,3,1)="0",)),VLOOKUP(R214,'証拠（WW特許）'!$B$2:$M$90,8,FALSE),""))</f>
        <v/>
      </c>
      <c r="AG214" s="176" t="str">
        <f>IF(OR(LEFT(R214)="特",LEFT(R214)="実"),VLOOKUP(R214,'証拠（JP特許）'!$B$2:$AB$299,26,FALSE),IF(AND(OR(LEFT(R214,2)="US",LEFT(R214,2)="WO",LEFT(R214,2)="GB",LEFT(R214,2)="EP",LEFT(R214,2)="DE"),OR(MID(R214,3,1)="1",MID(R214,3,1)="2",MID(R214,3,1)="3",MID(R214,3,1)="4",MID(R214,3,1)="5",MID(R214,3,1)="6",MID(R214,3,1)="7",MID(R214,3,1)="8",MID(R214,3,1)="9",MID(R214,3,1)="0",)),VLOOKUP(R214,'証拠（WW特許）'!$B$2:$M$90,12,FALSE),""))</f>
        <v/>
      </c>
      <c r="AH214" s="58" t="str">
        <f>IF(OR(LEFT(R214)="特",LEFT(R214)="実"),VLOOKUP(R214,'証拠（JP特許）'!$B$2:$X$299,20,FALSE),IF(AND(OR(LEFT(R214,2)="US",LEFT(R214,2)="WO",LEFT(R214,2)="GB",LEFT(R214,2)="EP",LEFT(R214,2)="DE"),OR(MID(R214,3,1)="1",MID(R214,3,1)="2",MID(R214,3,1)="3",MID(R214,3,1)="4",MID(R214,3,1)="5",MID(R214,3,1)="6",MID(R214,3,1)="7",MID(R214,3,1)="8",MID(R214,3,1)="9",MID(R214,3,1)="0",)),VLOOKUP(R214,'証拠（WW特許）'!$B$2:$U$90,20,FALSE),""))</f>
        <v/>
      </c>
      <c r="AI214" s="58" t="str">
        <f>IF(OR(LEFT(R214)="特",LEFT(R214)="実"),VLOOKUP(R214,'証拠（JP特許）'!$B$2:$X$299,21,FALSE),"")</f>
        <v/>
      </c>
      <c r="AJ214" s="58" t="str">
        <f>IF(OR(LEFT(R214)="特",LEFT(R214)="実"),VLOOKUP(R214,'証拠（JP特許）'!$B$2:$X$299,22,FALSE),"")</f>
        <v/>
      </c>
      <c r="AK214" s="59" t="str">
        <f>IF(OR(LEFT(R214)="特",LEFT(R214)="実"),VLOOKUP(R214,'証拠（JP特許）'!$B$2:$X$299,17,FALSE),IF(AND(OR(LEFT(R214,2)="US",LEFT(R214,2)="WO",LEFT(R214,2)="GB",LEFT(R214,2)="EP",LEFT(R214,2)="DE"),OR(MID(R214,3,1)="1",MID(R214,3,1)="2",MID(R214,3,1)="3",MID(R214,3,1)="4",MID(R214,3,1)="5",MID(R214,3,1)="6",MID(R214,3,1)="7",MID(R214,3,1)="8",MID(R214,3,1)="9",MID(R214,3,1)="0",)),VLOOKUP(R214,'証拠（WW特許）'!$B$2:$U$90,16,FALSE),""))</f>
        <v/>
      </c>
      <c r="AL214" s="58"/>
      <c r="AM214" s="58"/>
      <c r="AN214" s="58"/>
      <c r="AO214" s="58" t="str">
        <f ca="1">IF(OR(LEFT(R214)="特",LEFT(R214)="実",AND(OR(LEFT(R214,2)="US",LEFT(R214,2)="WO",LEFT(R214,2)="GB",LEFT(R214,2)="EP",LEFT(R214,2)="DE"),OR(MID(R214,3,1)="1",MID(R214,3,1)="2",MID(R214,3,1)="3",MID(R214,3,1)="4",MID(R214,3,1)="5",MID(R214,3,1)="6",MID(R214,3,1)="7",MID(R214,3,1)="8",MID(R214,3,1)="9",MID(R214,3,1)="0"))),IF(COUNTIF(INDIRECT("発明者引用!"&amp;ADDRESS(MATCH(C214,発明者引用!B$1:B$196,0),4)&amp;":"&amp;ADDRESS(MATCH(C214,発明者引用!B$1:B$196,0),17)),R214)+COUNTIF(INDIRECT("発明者引用!"&amp;ADDRESS(MATCH(C214,発明者引用!B$1:B$196,0),4)&amp;":"&amp;ADDRESS(MATCH(C214,発明者引用!B$1:B$196,0),17)),#REF!)+COUNTIF(INDIRECT("発明者引用!"&amp;ADDRESS(MATCH(C214,発明者引用!B$1:B$196,0),4)&amp;":"&amp;ADDRESS(MATCH(C214,発明者引用!B$1:B$196,0),17)),T214)&gt;0,"Yes","No"),"")</f>
        <v/>
      </c>
      <c r="AP214" s="58" t="str">
        <f ca="1">IF(OR(LEFT(R214)="特",LEFT(R214)="実",AND(OR(LEFT(R214,2)="US",LEFT(R214,2)="WO",LEFT(R214,2)="GB",LEFT(R214,2)="EP",LEFT(R214,2)="DE"),OR(MID(R214,3,1)="1",MID(R214,3,1)="2",MID(R214,3,1)="3",MID(R214,3,1)="4",MID(R214,3,1)="5",MID(R214,3,1)="6",MID(R214,3,1)="7",MID(R214,3,1)="8",MID(R214,3,1)="9",MID(R214,3,1)="0"))),IF(VLOOKUP(C214,ファミリ引用特許WO!$A$2:$B$241,2,FALSE)+VLOOKUP(C214,ファミリ引用文献WO!$A$2:$C$241,3,FALSE)=0,"ISR無し",IF(COUNTIF(INDIRECT("ファミリ引用特許WO!"&amp;ADDRESS(MATCH(C214,ファミリ引用特許WO!$A$2:$A$241,0),1)&amp;":"&amp;ADDRESS(MATCH(C214,ファミリ引用特許WO!$A$2:$A$241,0),19)),R214)+COUNTIF(INDIRECT("ファミリ引用特許WO!"&amp;ADDRESS(MATCH(C214,ファミリ引用特許WO!$A$2:$A$241,0),1)&amp;":"&amp;ADDRESS(MATCH(C214,ファミリ引用特許WO!$A$2:$A$241,0),19)),S214)+COUNTIF(INDIRECT("ファミリ引用特許WO!"&amp;ADDRESS(MATCH(C214,ファミリ引用特許WO!$A$2:$A$241,0),1)&amp;":"&amp;ADDRESS(MATCH(C214,ファミリ引用特許WO!$A$2:$A$241,0),19)),T214)+COUNTIF(INDIRECT("ファミリ引用特許WO!"&amp;ADDRESS(MATCH(C214,ファミリ引用特許WO!$A$2:$A$241,0),1)&amp;":"&amp;ADDRESS(MATCH(C214,ファミリ引用特許WO!$A$2:$A$241,0),19)),W214)+COUNTIF(INDIRECT("ファミリ引用特許WO!"&amp;ADDRESS(MATCH(C214,ファミリ引用特許WO!$A$2:$A$241,0),1)&amp;":"&amp;ADDRESS(MATCH(C214,ファミリ引用特許WO!$A$2:$A$241,0),19)),Y214)&gt;0,"Yes","No")),"")</f>
        <v/>
      </c>
      <c r="AQ214" s="55" t="str">
        <f ca="1">IF(OR(LEFT(R214)="特",LEFT(R214)="実",AND(OR(LEFT(R214,2)="US",LEFT(R214,2)="WO",LEFT(R214,2)="GB",LEFT(R214,2)="EP",LEFT(R214,2)="DE"),OR(MID(R214,3,1)="1",MID(R214,3,1)="2",MID(R214,3,1)="3",MID(R214,3,1)="4",MID(R214,3,1)="5",MID(R214,3,1)="6",MID(R214,3,1)="7",MID(R214,3,1)="8",MID(R214,3,1)="9",MID(R214,3,1)="0"))),IF(VLOOKUP(C214,'ファミリ引用特許表記修正（ex.A2→A）'!$A$2:$B$241,2,FALSE)=0,"family無し",IF(COUNTIF(INDIRECT("'ファミリ引用特許表記修正（ex.A2→A）'!"&amp;ADDRESS(MATCH(C214,'ファミリ引用特許表記修正（ex.A2→A）'!$A$2:$A$241,0),1)&amp;":"&amp;ADDRESS(MATCH(C214,'ファミリ引用特許表記修正（ex.A2→A）'!$A$2:$A$241,0),171)),R214)+COUNTIF(INDIRECT("'ファミリ引用特許表記修正（ex.A2→A）'!"&amp;ADDRESS(MATCH(C214,'ファミリ引用特許表記修正（ex.A2→A）'!$A$2:$A$241,0),1)&amp;":"&amp;ADDRESS(MATCH(C214,'ファミリ引用特許表記修正（ex.A2→A）'!$A$2:$A$241,0),171)),S214)+COUNTIF(INDIRECT("'ファミリ引用特許表記修正（ex.A2→A）'!"&amp;ADDRESS(MATCH(C214,'ファミリ引用特許表記修正（ex.A2→A）'!$A$2:$A$241,0),1)&amp;":"&amp;ADDRESS(MATCH(C214,'ファミリ引用特許表記修正（ex.A2→A）'!$A$2:$A$241,0),171)),T214)+COUNTIF(INDIRECT("'ファミリ引用特許表記修正（ex.A2→A）'!"&amp;ADDRESS(MATCH(C214,'ファミリ引用特許表記修正（ex.A2→A）'!$A$2:$A$241,0),1)&amp;":"&amp;ADDRESS(MATCH(C214,'ファミリ引用特許表記修正（ex.A2→A）'!$A$2:$A$241,0),171)),W214)+COUNTIF(INDIRECT("'ファミリ引用特許表記修正（ex.A2→A）'!"&amp;ADDRESS(MATCH(C214,'ファミリ引用特許表記修正（ex.A2→A）'!$A$2:$A$241,0),1)&amp;":"&amp;ADDRESS(MATCH(C214,'ファミリ引用特許表記修正（ex.A2→A）'!$A$2:$A$241,0),171)),Y214)&gt;0,"Yes","No")),"")</f>
        <v/>
      </c>
      <c r="AR214" s="193" t="str">
        <f>IF(OR(LEFT(R214)="特",LEFT(R214)="実",AND(OR(LEFT(R214,2)="US",LEFT(R214,2)="WO",LEFT(R214,2)="GB",LEFT(R214,2)="EP",LEFT(R214,2)="DE"),OR(MID(R214,3,1)="1",MID(R214,3,1)="2",MID(R214,3,1)="3",MID(R214,3,1)="4",MID(R214,3,1)="5",MID(R214,3,1)="6",MID(R214,3,1)="7",MID(R214,3,1)="8",MID(R214,3,1)="9",MID(R214,3,1)="0",))),"",VLOOKUP($C214,ファミリ発明者引用文献!A$3:B$235,2,FALSE))</f>
        <v>,,</v>
      </c>
      <c r="AS214" s="55" t="str">
        <f>VLOOKUP(C214,ファミリ引用文献WO!A$2:B$241,2,FALSE)</f>
        <v/>
      </c>
      <c r="AT214" s="58" t="str">
        <f>VLOOKUP(C214,ファミリ引用文献!A$3:B$242,2,FALSE)</f>
        <v/>
      </c>
      <c r="AU214" s="58" t="str">
        <f>VLOOKUP(C214,審判データ!AH$2:BT$379,39,FALSE)</f>
        <v>特開2004-108449;特許04206716;特開2008-292001;特許04305562;特開2009-103325;特開2011-153716</v>
      </c>
      <c r="AV214" s="62" t="str">
        <f ca="1">IF(INDIRECT("審判データ!"&amp;ADDRESS(MATCH(C214,審判データ!$AH$1:$AH$379,0),32))="早期審査の対象とする","早期審査","")</f>
        <v/>
      </c>
      <c r="AW214" s="665" t="str">
        <f t="shared" si="16"/>
        <v/>
      </c>
      <c r="AX214" s="666" t="str">
        <f>IF(LEFT(AE214,3)="日本特",IF(LEFT(C214)="特",VLOOKUP(C214,'本件、証拠文献テーマコード'!G$2:I$376,3,FALSE),VLOOKUP(C214,'本件、証拠文献テーマコード'!B$2:I$376,8,FALSE)),"")</f>
        <v/>
      </c>
      <c r="AY214" s="666" t="str">
        <f>IF(LEFT(AE214,3)="日本特",IF(OR(MID(R214,2,1)="開",MID(R214,2,1)="表",MID(R214,2,1)="登"),VLOOKUP(R214,'本件、証拠文献テーマコード'!C$2:I$379,7,FALSE),VLOOKUP(R214,'本件、証拠文献テーマコード'!G$2:I$379,3,FALSE)),"")</f>
        <v/>
      </c>
      <c r="AZ214" s="54"/>
    </row>
    <row r="215" spans="1:52" ht="40.5" x14ac:dyDescent="0.15">
      <c r="A215" s="848" t="s">
        <v>22723</v>
      </c>
      <c r="B215" s="586" t="str">
        <f ca="1">IF(A215="",B214,INDIRECT("審判データ!"&amp;ADDRESS(MATCH(A215,審判データ!$HC$1:$HC$379,0),20))&amp;" / "&amp;INDIRECT("審判データ!"&amp;ADDRESS(MATCH(A215,審判データ!$HC$1:$HC$379,0),21)))</f>
        <v>2012 / 29-2</v>
      </c>
      <c r="C215" s="695">
        <v>4390088</v>
      </c>
      <c r="D215" s="325" t="s">
        <v>2615</v>
      </c>
      <c r="E215" s="163" t="str">
        <f ca="1">INDIRECT("審判データ!"&amp;ADDRESS(MATCH(C215,審判データ!$AH$1:$AH$379,0),55))</f>
        <v>竹内節子</v>
      </c>
      <c r="F215" s="43" t="str">
        <f ca="1">INDIRECT("審判データ!"&amp;ADDRESS(MATCH(C215,審判データ!$AH$1:$AH$379,0),56))</f>
        <v>竹内　節子</v>
      </c>
      <c r="G215" s="43" t="str">
        <f ca="1">INDIRECT("審判データ!"&amp;ADDRESS(MATCH(C215,審判データ!$AH$1:$AH$379,0),72))</f>
        <v>特開2005-264411;特許04246659;特開2009-068161;特許04390088</v>
      </c>
      <c r="H215" s="43" t="str">
        <f ca="1">INDIRECT("審判データ!"&amp;ADDRESS(MATCH(C215,審判データ!$AH$1:$AH$379,0),41))</f>
        <v>A41B  9/02</v>
      </c>
      <c r="I215" s="43" t="str">
        <f ca="1">INDIRECT("審判データ!"&amp;ADDRESS(MATCH(C215,審判データ!$AH$1:$AH$379,0),49))</f>
        <v>A41B   9/02@AFI(JP)</v>
      </c>
      <c r="J215" s="43" t="str">
        <f ca="1">INDIRECT("審判データ!"&amp;ADDRESS(MATCH(C215,審判データ!$AH$1:$AH$379,0),51))</f>
        <v>A41B  9/02        M;A41B  9/02        F</v>
      </c>
      <c r="K215" s="43" t="str">
        <f ca="1">INDIRECT("審判データ!"&amp;ADDRESS(MATCH(C215,審判データ!$AH$1:$AH$379,0),53))</f>
        <v>3B128 EA01;3B128 EB12;3B128 EB31;3B128 EC12</v>
      </c>
      <c r="L215" s="1060" t="s">
        <v>22724</v>
      </c>
      <c r="M215" s="963" t="s">
        <v>89</v>
      </c>
      <c r="N215" s="965" t="s">
        <v>2624</v>
      </c>
      <c r="O215" s="967">
        <v>0</v>
      </c>
      <c r="P215" s="959" t="s">
        <v>2625</v>
      </c>
      <c r="Q215" s="591" t="s">
        <v>2626</v>
      </c>
      <c r="R215" s="588" t="s">
        <v>22725</v>
      </c>
      <c r="S215" s="591" t="str">
        <f>IF(OR(LEFT(R215)="特",LEFT(R215)="実"),VLOOKUP(R215,'証拠（JP特許）'!$B$2:$D$299,2,FALSE),IF(AND(OR(LEFT(R215,2)="US",LEFT(R215,2)="WO",LEFT(R215,2)="GB",LEFT(R215,2)="EP",LEFT(R215,2)="DE"),OR(MID(R215,3,1)="1",MID(R215,3,1)="2",MID(R215,3,1)="3",MID(R215,3,1)="4",MID(R215,3,1)="5",MID(R215,3,1)="6",MID(R215,3,1)="7",MID(R215,3,1)="8",MID(R215,3,1)="9",MID(R215,3,1)="0")),VLOOKUP(R215,'証拠（WW特許）'!$B$2:$C$90,2,FALSE),"_"))</f>
        <v>特願2004-103827</v>
      </c>
      <c r="T215" s="588" t="str">
        <f>IF(OR(LEFT(R215)="特",LEFT(R215)="実"),VLOOKUP(R215,'証拠（JP特許）'!$B$2:$E$299,4,FALSE),"_")</f>
        <v>JP4246659</v>
      </c>
      <c r="U215" s="588" t="s">
        <v>94</v>
      </c>
      <c r="V215" s="591" t="s">
        <v>122</v>
      </c>
      <c r="W215" s="608" t="str">
        <f t="shared" si="18"/>
        <v>JP2005264411A</v>
      </c>
      <c r="X215" s="604"/>
      <c r="Y215" s="604" t="str">
        <f t="shared" si="19"/>
        <v>JP4246659B</v>
      </c>
      <c r="Z215" s="91" t="str">
        <f ca="1">IF(OR(LEFT(R215)="特",LEFT(R215)="実",AND(OR(LEFT(R215,2)="US",LEFT(R215,2)="WO",LEFT(R215,2)="GB",LEFT(R215,2)="EP",LEFT(R215,2)="DE"),OR(MID(R215,3,1)="1",MID(R215,3,1)="2",MID(R215,3,1)="3",MID(R215,3,1)="4",MID(R215,3,1)="5",MID(R215,3,1)="6",MID(R215,3,1)="7",MID(R215,3,1)="8",MID(R215,3,1)="9",MID(R215,3,1)="0",))),IF(COUNTIF(INDIRECT("拒絶理由・拒絶査定・異議申立!"&amp;ADDRESS(MATCH(C215,拒絶理由・拒絶査定・異議申立!B$1:B$1000,0),3)&amp;":"&amp;ADDRESS(MATCH(C215,拒絶理由・拒絶査定・異議申立!B$1:B$1000,0),50)),R215)+COUNTIF(INDIRECT("拒絶理由・拒絶査定・異議申立!"&amp;ADDRESS(MATCH(C215,拒絶理由・拒絶査定・異議申立!B$1:B$1000,0),3)&amp;":"&amp;ADDRESS(MATCH(C215,拒絶理由・拒絶査定・異議申立!B$1:B$1000,0),50)),T215)&gt;0,"Yes","No"),"")</f>
        <v>Yes</v>
      </c>
      <c r="AA215" s="92" t="str">
        <f ca="1">IF(OR(LEFT(R215)="特",LEFT(R215)="実",AND(OR(LEFT(R215,2)="US",LEFT(R215,2)="WO",LEFT(R215,2)="GB",LEFT(R215,2)="EP",LEFT(R215,2)="DE"),OR(MID(R215,3,1)="1",MID(R215,3,1)="2",MID(R215,3,1)="3",MID(R215,3,1)="4",MID(R215,3,1)="5",MID(R215,3,1)="6",MID(R215,3,1)="7",MID(R215,3,1)="8",MID(R215,3,1)="9",MID(R215,3,1)="0",))),IF(COUNTIF(INDIRECT("先行技術調査・登録査定!"&amp;ADDRESS(MATCH(C215,先行技術調査・登録査定!B$1:B$1000,0),3)&amp;":"&amp;ADDRESS(MATCH(C215,先行技術調査・登録査定!B$1:B$1000,0),49)),R215)+COUNTIF(INDIRECT("先行技術調査・登録査定!"&amp;ADDRESS(MATCH(C215,先行技術調査・登録査定!B$1:B$1000,0),3)&amp;":"&amp;ADDRESS(MATCH(C215,先行技術調査・登録査定!B$1:B$1000,0),49)),T215)&gt;0,"Yes","No"),"")</f>
        <v>Yes</v>
      </c>
      <c r="AB215" s="169" t="str">
        <f t="shared" ca="1" si="15"/>
        <v>No</v>
      </c>
      <c r="AC215" s="94" t="str">
        <f>IF(OR(LEFT(R215)="特",LEFT(R215)="実",AND(OR(LEFT(R215,2)="US",LEFT(R215,2)="WO",LEFT(R215,2)="GB",LEFT(R215,2)="EP",LEFT(R215,2)="DE"),OR(MID(R215,3,1)="1",MID(R215,3,1)="2",MID(R215,3,1)="3",MID(R215,3,1)="4",MID(R215,3,1)="5",MID(R215,3,1)="6",MID(R215,3,1)="7",MID(R215,3,1)="8",MID(R215,3,1)="9",MID(R215,3,1)="0",))),"",VLOOKUP($C215,非特許文献リスト!$A$2:$C$196,2,FALSE))</f>
        <v/>
      </c>
      <c r="AD215" s="95" t="str">
        <f>IF(OR(LEFT(R215)="特",LEFT(R215)="実",AND(OR(LEFT(R215,2)="US",LEFT(R215,2)="WO",LEFT(R215,2)="GB",LEFT(R215,2)="EP",LEFT(R215,2)="DE"),OR(MID(R215,3,1)="1",MID(R215,3,1)="2",MID(R215,3,1)="3",MID(R215,3,1)="4",MID(R215,3,1)="5",MID(R215,3,1)="6",MID(R215,3,1)="7",MID(R215,3,1)="8",MID(R215,3,1)="9",MID(R215,3,1)="0",))),"",VLOOKUP($C215,非特許文献リスト!$A$2:$C$196,3,FALSE))</f>
        <v/>
      </c>
      <c r="AE215" s="175" t="str">
        <f t="shared" si="17"/>
        <v>日本特許文献</v>
      </c>
      <c r="AF215" s="176" t="str">
        <f>IF(OR(LEFT(R215)="特",LEFT(R215)="実"),VLOOKUP(R215,'証拠（JP特許）'!$B$2:$AB$299,10,FALSE),IF(AND(OR(LEFT(R215,2)="US",LEFT(R215,2)="WO",LEFT(R215,2)="GB",LEFT(R215,2)="EP",LEFT(R215,2)="DE"),OR(MID(R215,3,1)="1",MID(R215,3,1)="2",MID(R215,3,1)="3",MID(R215,3,1)="4",MID(R215,3,1)="5",MID(R215,3,1)="6",MID(R215,3,1)="7",MID(R215,3,1)="8",MID(R215,3,1)="9",MID(R215,3,1)="0",)),VLOOKUP(R215,'証拠（WW特許）'!$B$2:$M$90,8,FALSE),""))</f>
        <v>株式会社ヴォイス</v>
      </c>
      <c r="AG215" s="176" t="str">
        <f>IF(OR(LEFT(R215)="特",LEFT(R215)="実"),VLOOKUP(R215,'証拠（JP特許）'!$B$2:$AB$299,26,FALSE),IF(AND(OR(LEFT(R215,2)="US",LEFT(R215,2)="WO",LEFT(R215,2)="GB",LEFT(R215,2)="EP",LEFT(R215,2)="DE"),OR(MID(R215,3,1)="1",MID(R215,3,1)="2",MID(R215,3,1)="3",MID(R215,3,1)="4",MID(R215,3,1)="5",MID(R215,3,1)="6",MID(R215,3,1)="7",MID(R215,3,1)="8",MID(R215,3,1)="9",MID(R215,3,1)="0",)),VLOOKUP(R215,'証拠（WW特許）'!$B$2:$M$90,12,FALSE),""))</f>
        <v>竹内　節子</v>
      </c>
      <c r="AH215" s="58" t="str">
        <f>IF(OR(LEFT(R215)="特",LEFT(R215)="実"),VLOOKUP(R215,'証拠（JP特許）'!$B$2:$X$299,20,FALSE),IF(AND(OR(LEFT(R215,2)="US",LEFT(R215,2)="WO",LEFT(R215,2)="GB",LEFT(R215,2)="EP",LEFT(R215,2)="DE"),OR(MID(R215,3,1)="1",MID(R215,3,1)="2",MID(R215,3,1)="3",MID(R215,3,1)="4",MID(R215,3,1)="5",MID(R215,3,1)="6",MID(R215,3,1)="7",MID(R215,3,1)="8",MID(R215,3,1)="9",MID(R215,3,1)="0",)),VLOOKUP(R215,'証拠（WW特許）'!$B$2:$U$90,20,FALSE),""))</f>
        <v>A41B   9/02    (2006.01)</v>
      </c>
      <c r="AI215" s="58" t="str">
        <f>IF(OR(LEFT(R215)="特",LEFT(R215)="実"),VLOOKUP(R215,'証拠（JP特許）'!$B$2:$X$299,21,FALSE),"")</f>
        <v>A41B  9/02      F</v>
      </c>
      <c r="AJ215" s="58" t="str">
        <f>IF(OR(LEFT(R215)="特",LEFT(R215)="実"),VLOOKUP(R215,'証拠（JP特許）'!$B$2:$X$299,22,FALSE),"")</f>
        <v>3B028EA02,3B028EB12,3B028EC12,3B128EA02,3B128EB12,3B128EC12</v>
      </c>
      <c r="AK215" s="59" t="str">
        <f>IF(OR(LEFT(R215)="特",LEFT(R215)="実"),VLOOKUP(R215,'証拠（JP特許）'!$B$2:$X$299,17,FALSE),IF(AND(OR(LEFT(R215,2)="US",LEFT(R215,2)="WO",LEFT(R215,2)="GB",LEFT(R215,2)="EP",LEFT(R215,2)="DE"),OR(MID(R215,3,1)="1",MID(R215,3,1)="2",MID(R215,3,1)="3",MID(R215,3,1)="4",MID(R215,3,1)="5",MID(R215,3,1)="6",MID(R215,3,1)="7",MID(R215,3,1)="8",MID(R215,3,1)="9",MID(R215,3,1)="0",)),VLOOKUP(R215,'証拠（WW特許）'!$B$2:$U$90,16,FALSE),""))</f>
        <v>2005.09.29</v>
      </c>
      <c r="AL215" s="58"/>
      <c r="AM215" s="58" t="s">
        <v>96</v>
      </c>
      <c r="AN215" s="58" t="s">
        <v>96</v>
      </c>
      <c r="AO215" s="58" t="str">
        <f ca="1">IF(OR(LEFT(R215)="特",LEFT(R215)="実",AND(OR(LEFT(R215,2)="US",LEFT(R215,2)="WO",LEFT(R215,2)="GB",LEFT(R215,2)="EP",LEFT(R215,2)="DE"),OR(MID(R215,3,1)="1",MID(R215,3,1)="2",MID(R215,3,1)="3",MID(R215,3,1)="4",MID(R215,3,1)="5",MID(R215,3,1)="6",MID(R215,3,1)="7",MID(R215,3,1)="8",MID(R215,3,1)="9",MID(R215,3,1)="0"))),IF(COUNTIF(INDIRECT("発明者引用!"&amp;ADDRESS(MATCH(C215,発明者引用!B$1:B$196,0),4)&amp;":"&amp;ADDRESS(MATCH(C215,発明者引用!B$1:B$196,0),17)),R215)+COUNTIF(INDIRECT("発明者引用!"&amp;ADDRESS(MATCH(C215,発明者引用!B$1:B$196,0),4)&amp;":"&amp;ADDRESS(MATCH(C215,発明者引用!B$1:B$196,0),17)),#REF!)+COUNTIF(INDIRECT("発明者引用!"&amp;ADDRESS(MATCH(C215,発明者引用!B$1:B$196,0),4)&amp;":"&amp;ADDRESS(MATCH(C215,発明者引用!B$1:B$196,0),17)),T215)&gt;0,"Yes","No"),"")</f>
        <v>No</v>
      </c>
      <c r="AP215" s="58" t="str">
        <f ca="1">IF(OR(LEFT(R215)="特",LEFT(R215)="実",AND(OR(LEFT(R215,2)="US",LEFT(R215,2)="WO",LEFT(R215,2)="GB",LEFT(R215,2)="EP",LEFT(R215,2)="DE"),OR(MID(R215,3,1)="1",MID(R215,3,1)="2",MID(R215,3,1)="3",MID(R215,3,1)="4",MID(R215,3,1)="5",MID(R215,3,1)="6",MID(R215,3,1)="7",MID(R215,3,1)="8",MID(R215,3,1)="9",MID(R215,3,1)="0"))),IF(VLOOKUP(C215,ファミリ引用特許WO!$A$2:$B$241,2,FALSE)+VLOOKUP(C215,ファミリ引用文献WO!$A$2:$C$241,3,FALSE)=0,"ISR無し",IF(COUNTIF(INDIRECT("ファミリ引用特許WO!"&amp;ADDRESS(MATCH(C215,ファミリ引用特許WO!$A$2:$A$241,0),1)&amp;":"&amp;ADDRESS(MATCH(C215,ファミリ引用特許WO!$A$2:$A$241,0),19)),R215)+COUNTIF(INDIRECT("ファミリ引用特許WO!"&amp;ADDRESS(MATCH(C215,ファミリ引用特許WO!$A$2:$A$241,0),1)&amp;":"&amp;ADDRESS(MATCH(C215,ファミリ引用特許WO!$A$2:$A$241,0),19)),S215)+COUNTIF(INDIRECT("ファミリ引用特許WO!"&amp;ADDRESS(MATCH(C215,ファミリ引用特許WO!$A$2:$A$241,0),1)&amp;":"&amp;ADDRESS(MATCH(C215,ファミリ引用特許WO!$A$2:$A$241,0),19)),T215)+COUNTIF(INDIRECT("ファミリ引用特許WO!"&amp;ADDRESS(MATCH(C215,ファミリ引用特許WO!$A$2:$A$241,0),1)&amp;":"&amp;ADDRESS(MATCH(C215,ファミリ引用特許WO!$A$2:$A$241,0),19)),W215)+COUNTIF(INDIRECT("ファミリ引用特許WO!"&amp;ADDRESS(MATCH(C215,ファミリ引用特許WO!$A$2:$A$241,0),1)&amp;":"&amp;ADDRESS(MATCH(C215,ファミリ引用特許WO!$A$2:$A$241,0),19)),Y215)&gt;0,"Yes","No")),"")</f>
        <v>ISR無し</v>
      </c>
      <c r="AQ215" s="55" t="str">
        <f ca="1">IF(OR(LEFT(R215)="特",LEFT(R215)="実",AND(OR(LEFT(R215,2)="US",LEFT(R215,2)="WO",LEFT(R215,2)="GB",LEFT(R215,2)="EP",LEFT(R215,2)="DE"),OR(MID(R215,3,1)="1",MID(R215,3,1)="2",MID(R215,3,1)="3",MID(R215,3,1)="4",MID(R215,3,1)="5",MID(R215,3,1)="6",MID(R215,3,1)="7",MID(R215,3,1)="8",MID(R215,3,1)="9",MID(R215,3,1)="0"))),IF(VLOOKUP(C215,'ファミリ引用特許表記修正（ex.A2→A）'!$A$2:$B$241,2,FALSE)=0,"family無し",IF(COUNTIF(INDIRECT("'ファミリ引用特許表記修正（ex.A2→A）'!"&amp;ADDRESS(MATCH(C215,'ファミリ引用特許表記修正（ex.A2→A）'!$A$2:$A$241,0),1)&amp;":"&amp;ADDRESS(MATCH(C215,'ファミリ引用特許表記修正（ex.A2→A）'!$A$2:$A$241,0),171)),R215)+COUNTIF(INDIRECT("'ファミリ引用特許表記修正（ex.A2→A）'!"&amp;ADDRESS(MATCH(C215,'ファミリ引用特許表記修正（ex.A2→A）'!$A$2:$A$241,0),1)&amp;":"&amp;ADDRESS(MATCH(C215,'ファミリ引用特許表記修正（ex.A2→A）'!$A$2:$A$241,0),171)),S215)+COUNTIF(INDIRECT("'ファミリ引用特許表記修正（ex.A2→A）'!"&amp;ADDRESS(MATCH(C215,'ファミリ引用特許表記修正（ex.A2→A）'!$A$2:$A$241,0),1)&amp;":"&amp;ADDRESS(MATCH(C215,'ファミリ引用特許表記修正（ex.A2→A）'!$A$2:$A$241,0),171)),T215)+COUNTIF(INDIRECT("'ファミリ引用特許表記修正（ex.A2→A）'!"&amp;ADDRESS(MATCH(C215,'ファミリ引用特許表記修正（ex.A2→A）'!$A$2:$A$241,0),1)&amp;":"&amp;ADDRESS(MATCH(C215,'ファミリ引用特許表記修正（ex.A2→A）'!$A$2:$A$241,0),171)),W215)+COUNTIF(INDIRECT("'ファミリ引用特許表記修正（ex.A2→A）'!"&amp;ADDRESS(MATCH(C215,'ファミリ引用特許表記修正（ex.A2→A）'!$A$2:$A$241,0),1)&amp;":"&amp;ADDRESS(MATCH(C215,'ファミリ引用特許表記修正（ex.A2→A）'!$A$2:$A$241,0),171)),Y215)&gt;0,"Yes","No")),"")</f>
        <v>No</v>
      </c>
      <c r="AR215" s="58" t="str">
        <f>IF(OR(LEFT(R215)="特",LEFT(R215)="実",AND(OR(LEFT(R215,2)="US",LEFT(R215,2)="WO",LEFT(R215,2)="GB",LEFT(R215,2)="EP",LEFT(R215,2)="DE"),OR(MID(R215,3,1)="1",MID(R215,3,1)="2",MID(R215,3,1)="3",MID(R215,3,1)="4",MID(R215,3,1)="5",MID(R215,3,1)="6",MID(R215,3,1)="7",MID(R215,3,1)="8",MID(R215,3,1)="9",MID(R215,3,1)="0",))),"",VLOOKUP($C215,ファミリ発明者引用文献!A$3:B$235,2,FALSE))</f>
        <v/>
      </c>
      <c r="AS215" s="55" t="str">
        <f>VLOOKUP(C215,ファミリ引用文献WO!A$2:B$241,2,FALSE)</f>
        <v/>
      </c>
      <c r="AT215" s="58" t="str">
        <f>VLOOKUP(C215,ファミリ引用文献!A$3:B$242,2,FALSE)</f>
        <v/>
      </c>
      <c r="AU215" s="58" t="str">
        <f>VLOOKUP(C215,審判データ!AH$2:BT$379,39,FALSE)</f>
        <v>特開2005-264411;特許04246659;特開2009-068161;特許04390088</v>
      </c>
      <c r="AV215" s="62" t="str">
        <f ca="1">IF(INDIRECT("審判データ!"&amp;ADDRESS(MATCH(C215,審判データ!$AH$1:$AH$379,0),32))="早期審査の対象とする","早期審査","")</f>
        <v>早期審査</v>
      </c>
      <c r="AW215" s="665" t="str">
        <f t="shared" si="16"/>
        <v>不一致</v>
      </c>
      <c r="AX215" s="666" t="str">
        <f>IF(LEFT(AE215,3)="日本特",IF(LEFT(C215)="特",VLOOKUP(C215,'本件、証拠文献テーマコード'!G$2:I$376,3,FALSE),VLOOKUP(C215,'本件、証拠文献テーマコード'!B$2:I$376,8,FALSE)),"")</f>
        <v>3B128</v>
      </c>
      <c r="AY215" s="666" t="str">
        <f>IF(LEFT(AE215,3)="日本特",IF(OR(MID(R215,2,1)="開",MID(R215,2,1)="表",MID(R215,2,1)="登"),VLOOKUP(R215,'本件、証拠文献テーマコード'!C$2:I$379,7,FALSE),VLOOKUP(R215,'本件、証拠文献テーマコード'!G$2:I$379,3,FALSE)),"")</f>
        <v>3B028,3B128</v>
      </c>
      <c r="AZ215" s="54"/>
    </row>
    <row r="216" spans="1:52" ht="27" x14ac:dyDescent="0.15">
      <c r="A216" s="849"/>
      <c r="B216" s="586" t="str">
        <f ca="1">IF(A216="",B215,INDIRECT("審判データ!"&amp;ADDRESS(MATCH(A216,審判データ!$HC$1:$HC$379,0),20))&amp;" / "&amp;INDIRECT("審判データ!"&amp;ADDRESS(MATCH(A216,審判データ!$HC$1:$HC$379,0),21)))</f>
        <v>2012 / 29-2</v>
      </c>
      <c r="C216" s="695">
        <v>4390088</v>
      </c>
      <c r="D216" s="325" t="s">
        <v>2615</v>
      </c>
      <c r="E216" s="163" t="str">
        <f ca="1">INDIRECT("審判データ!"&amp;ADDRESS(MATCH(C216,審判データ!$AH$1:$AH$379,0),55))</f>
        <v>竹内節子</v>
      </c>
      <c r="F216" s="43" t="str">
        <f ca="1">INDIRECT("審判データ!"&amp;ADDRESS(MATCH(C216,審判データ!$AH$1:$AH$379,0),56))</f>
        <v>竹内　節子</v>
      </c>
      <c r="G216" s="43" t="str">
        <f ca="1">INDIRECT("審判データ!"&amp;ADDRESS(MATCH(C216,審判データ!$AH$1:$AH$379,0),72))</f>
        <v>特開2005-264411;特許04246659;特開2009-068161;特許04390088</v>
      </c>
      <c r="H216" s="43" t="str">
        <f ca="1">INDIRECT("審判データ!"&amp;ADDRESS(MATCH(C216,審判データ!$AH$1:$AH$379,0),41))</f>
        <v>A41B  9/02</v>
      </c>
      <c r="I216" s="43" t="str">
        <f ca="1">INDIRECT("審判データ!"&amp;ADDRESS(MATCH(C216,審判データ!$AH$1:$AH$379,0),49))</f>
        <v>A41B   9/02@AFI(JP)</v>
      </c>
      <c r="J216" s="43" t="str">
        <f ca="1">INDIRECT("審判データ!"&amp;ADDRESS(MATCH(C216,審判データ!$AH$1:$AH$379,0),51))</f>
        <v>A41B  9/02        M;A41B  9/02        F</v>
      </c>
      <c r="K216" s="43" t="str">
        <f ca="1">INDIRECT("審判データ!"&amp;ADDRESS(MATCH(C216,審判データ!$AH$1:$AH$379,0),53))</f>
        <v>3B128 EA01;3B128 EB12;3B128 EB31;3B128 EC12</v>
      </c>
      <c r="L216" s="1061"/>
      <c r="M216" s="964"/>
      <c r="N216" s="966"/>
      <c r="O216" s="968"/>
      <c r="P216" s="960"/>
      <c r="Q216" s="591" t="s">
        <v>2642</v>
      </c>
      <c r="R216" s="588" t="s">
        <v>22726</v>
      </c>
      <c r="S216" s="588" t="str">
        <f>IF(OR(LEFT(R216)="特",LEFT(R216)="実"),VLOOKUP(R216,'証拠（JP特許）'!$B$2:$D$299,2,FALSE),IF(AND(OR(LEFT(R216,2)="US",LEFT(R216,2)="WO",LEFT(R216,2)="GB",LEFT(R216,2)="EP",LEFT(R216,2)="DE"),OR(MID(R216,3,1)="1",MID(R216,3,1)="2",MID(R216,3,1)="3",MID(R216,3,1)="4",MID(R216,3,1)="5",MID(R216,3,1)="6",MID(R216,3,1)="7",MID(R216,3,1)="8",MID(R216,3,1)="9",MID(R216,3,1)="0")),VLOOKUP(R216,'証拠（WW特許）'!$B$2:$C$90,2,FALSE),"_"))</f>
        <v>特願平10-129435</v>
      </c>
      <c r="T216" s="588" t="str">
        <f>IF(OR(LEFT(R216)="特",LEFT(R216)="実"),VLOOKUP(R216,'証拠（JP特許）'!$B$2:$E$299,4,FALSE),"_")</f>
        <v>_</v>
      </c>
      <c r="U216" s="588" t="s">
        <v>94</v>
      </c>
      <c r="V216" s="591" t="s">
        <v>203</v>
      </c>
      <c r="W216" s="608" t="str">
        <f t="shared" si="18"/>
        <v>JP11286801A</v>
      </c>
      <c r="X216" s="604"/>
      <c r="Y216" s="604" t="str">
        <f t="shared" si="19"/>
        <v/>
      </c>
      <c r="Z216" s="91" t="str">
        <f ca="1">IF(OR(LEFT(R216)="特",LEFT(R216)="実",AND(OR(LEFT(R216,2)="US",LEFT(R216,2)="WO",LEFT(R216,2)="GB",LEFT(R216,2)="EP",LEFT(R216,2)="DE"),OR(MID(R216,3,1)="1",MID(R216,3,1)="2",MID(R216,3,1)="3",MID(R216,3,1)="4",MID(R216,3,1)="5",MID(R216,3,1)="6",MID(R216,3,1)="7",MID(R216,3,1)="8",MID(R216,3,1)="9",MID(R216,3,1)="0",))),IF(COUNTIF(INDIRECT("拒絶理由・拒絶査定・異議申立!"&amp;ADDRESS(MATCH(C216,拒絶理由・拒絶査定・異議申立!B$1:B$1000,0),3)&amp;":"&amp;ADDRESS(MATCH(C216,拒絶理由・拒絶査定・異議申立!B$1:B$1000,0),50)),R216)+COUNTIF(INDIRECT("拒絶理由・拒絶査定・異議申立!"&amp;ADDRESS(MATCH(C216,拒絶理由・拒絶査定・異議申立!B$1:B$1000,0),3)&amp;":"&amp;ADDRESS(MATCH(C216,拒絶理由・拒絶査定・異議申立!B$1:B$1000,0),50)),T216)&gt;0,"Yes","No"),"")</f>
        <v>No</v>
      </c>
      <c r="AA216" s="92" t="str">
        <f ca="1">IF(OR(LEFT(R216)="特",LEFT(R216)="実",AND(OR(LEFT(R216,2)="US",LEFT(R216,2)="WO",LEFT(R216,2)="GB",LEFT(R216,2)="EP",LEFT(R216,2)="DE"),OR(MID(R216,3,1)="1",MID(R216,3,1)="2",MID(R216,3,1)="3",MID(R216,3,1)="4",MID(R216,3,1)="5",MID(R216,3,1)="6",MID(R216,3,1)="7",MID(R216,3,1)="8",MID(R216,3,1)="9",MID(R216,3,1)="0",))),IF(COUNTIF(INDIRECT("先行技術調査・登録査定!"&amp;ADDRESS(MATCH(C216,先行技術調査・登録査定!B$1:B$1000,0),3)&amp;":"&amp;ADDRESS(MATCH(C216,先行技術調査・登録査定!B$1:B$1000,0),49)),R216)+COUNTIF(INDIRECT("先行技術調査・登録査定!"&amp;ADDRESS(MATCH(C216,先行技術調査・登録査定!B$1:B$1000,0),3)&amp;":"&amp;ADDRESS(MATCH(C216,先行技術調査・登録査定!B$1:B$1000,0),49)),T216)&gt;0,"Yes","No"),"")</f>
        <v>No</v>
      </c>
      <c r="AB216" s="169" t="str">
        <f t="shared" ca="1" si="15"/>
        <v>Yes</v>
      </c>
      <c r="AC216" s="94" t="str">
        <f>IF(OR(LEFT(R216)="特",LEFT(R216)="実",AND(OR(LEFT(R216,2)="US",LEFT(R216,2)="WO",LEFT(R216,2)="GB",LEFT(R216,2)="EP",LEFT(R216,2)="DE"),OR(MID(R216,3,1)="1",MID(R216,3,1)="2",MID(R216,3,1)="3",MID(R216,3,1)="4",MID(R216,3,1)="5",MID(R216,3,1)="6",MID(R216,3,1)="7",MID(R216,3,1)="8",MID(R216,3,1)="9",MID(R216,3,1)="0",))),"",VLOOKUP($C216,非特許文献リスト!$A$2:$C$196,2,FALSE))</f>
        <v/>
      </c>
      <c r="AD216" s="95" t="str">
        <f>IF(OR(LEFT(R216)="特",LEFT(R216)="実",AND(OR(LEFT(R216,2)="US",LEFT(R216,2)="WO",LEFT(R216,2)="GB",LEFT(R216,2)="EP",LEFT(R216,2)="DE"),OR(MID(R216,3,1)="1",MID(R216,3,1)="2",MID(R216,3,1)="3",MID(R216,3,1)="4",MID(R216,3,1)="5",MID(R216,3,1)="6",MID(R216,3,1)="7",MID(R216,3,1)="8",MID(R216,3,1)="9",MID(R216,3,1)="0",))),"",VLOOKUP($C216,非特許文献リスト!$A$2:$C$196,3,FALSE))</f>
        <v/>
      </c>
      <c r="AE216" s="175" t="str">
        <f t="shared" si="17"/>
        <v>日本特許文献</v>
      </c>
      <c r="AF216" s="176" t="str">
        <f>IF(OR(LEFT(R216)="特",LEFT(R216)="実"),VLOOKUP(R216,'証拠（JP特許）'!$B$2:$AB$299,10,FALSE),IF(AND(OR(LEFT(R216,2)="US",LEFT(R216,2)="WO",LEFT(R216,2)="GB",LEFT(R216,2)="EP",LEFT(R216,2)="DE"),OR(MID(R216,3,1)="1",MID(R216,3,1)="2",MID(R216,3,1)="3",MID(R216,3,1)="4",MID(R216,3,1)="5",MID(R216,3,1)="6",MID(R216,3,1)="7",MID(R216,3,1)="8",MID(R216,3,1)="9",MID(R216,3,1)="0",)),VLOOKUP(R216,'証拠（WW特許）'!$B$2:$M$90,8,FALSE),""))</f>
        <v>グンゼ株式会社</v>
      </c>
      <c r="AG216" s="176" t="str">
        <f>IF(OR(LEFT(R216)="特",LEFT(R216)="実"),VLOOKUP(R216,'証拠（JP特許）'!$B$2:$AB$299,26,FALSE),IF(AND(OR(LEFT(R216,2)="US",LEFT(R216,2)="WO",LEFT(R216,2)="GB",LEFT(R216,2)="EP",LEFT(R216,2)="DE"),OR(MID(R216,3,1)="1",MID(R216,3,1)="2",MID(R216,3,1)="3",MID(R216,3,1)="4",MID(R216,3,1)="5",MID(R216,3,1)="6",MID(R216,3,1)="7",MID(R216,3,1)="8",MID(R216,3,1)="9",MID(R216,3,1)="0",)),VLOOKUP(R216,'証拠（WW特許）'!$B$2:$M$90,12,FALSE),""))</f>
        <v>清水　俊幸,伴　達也</v>
      </c>
      <c r="AH216" s="58" t="str">
        <f>IF(OR(LEFT(R216)="特",LEFT(R216)="実"),VLOOKUP(R216,'証拠（JP特許）'!$B$2:$X$299,20,FALSE),IF(AND(OR(LEFT(R216,2)="US",LEFT(R216,2)="WO",LEFT(R216,2)="GB",LEFT(R216,2)="EP",LEFT(R216,2)="DE"),OR(MID(R216,3,1)="1",MID(R216,3,1)="2",MID(R216,3,1)="3",MID(R216,3,1)="4",MID(R216,3,1)="5",MID(R216,3,1)="6",MID(R216,3,1)="7",MID(R216,3,1)="8",MID(R216,3,1)="9",MID(R216,3,1)="0",)),VLOOKUP(R216,'証拠（WW特許）'!$B$2:$U$90,20,FALSE),""))</f>
        <v>A41B   9/02    (2006.01)</v>
      </c>
      <c r="AI216" s="58" t="str">
        <f>IF(OR(LEFT(R216)="特",LEFT(R216)="実"),VLOOKUP(R216,'証拠（JP特許）'!$B$2:$X$299,21,FALSE),"")</f>
        <v>A41B  9/02      L,A41B  9/02      M</v>
      </c>
      <c r="AJ216" s="58" t="str">
        <f>IF(OR(LEFT(R216)="特",LEFT(R216)="実"),VLOOKUP(R216,'証拠（JP特許）'!$B$2:$X$299,22,FALSE),"")</f>
        <v>3B028EA01,3B028EB19,3B028EC12,3B028EC15,3B128EA01,3B128EB19,3B128EC12,3B128EC15</v>
      </c>
      <c r="AK216" s="59" t="str">
        <f>IF(OR(LEFT(R216)="特",LEFT(R216)="実"),VLOOKUP(R216,'証拠（JP特許）'!$B$2:$X$299,17,FALSE),IF(AND(OR(LEFT(R216,2)="US",LEFT(R216,2)="WO",LEFT(R216,2)="GB",LEFT(R216,2)="EP",LEFT(R216,2)="DE"),OR(MID(R216,3,1)="1",MID(R216,3,1)="2",MID(R216,3,1)="3",MID(R216,3,1)="4",MID(R216,3,1)="5",MID(R216,3,1)="6",MID(R216,3,1)="7",MID(R216,3,1)="8",MID(R216,3,1)="9",MID(R216,3,1)="0",)),VLOOKUP(R216,'証拠（WW特許）'!$B$2:$U$90,16,FALSE),""))</f>
        <v>1999.10.19</v>
      </c>
      <c r="AL216" s="58"/>
      <c r="AM216" s="58" t="s">
        <v>95</v>
      </c>
      <c r="AN216" s="58" t="s">
        <v>95</v>
      </c>
      <c r="AO216" s="58" t="str">
        <f ca="1">IF(OR(LEFT(R216)="特",LEFT(R216)="実",AND(OR(LEFT(R216,2)="US",LEFT(R216,2)="WO",LEFT(R216,2)="GB",LEFT(R216,2)="EP",LEFT(R216,2)="DE"),OR(MID(R216,3,1)="1",MID(R216,3,1)="2",MID(R216,3,1)="3",MID(R216,3,1)="4",MID(R216,3,1)="5",MID(R216,3,1)="6",MID(R216,3,1)="7",MID(R216,3,1)="8",MID(R216,3,1)="9",MID(R216,3,1)="0"))),IF(COUNTIF(INDIRECT("発明者引用!"&amp;ADDRESS(MATCH(C216,発明者引用!B$1:B$196,0),4)&amp;":"&amp;ADDRESS(MATCH(C216,発明者引用!B$1:B$196,0),17)),R216)+COUNTIF(INDIRECT("発明者引用!"&amp;ADDRESS(MATCH(C216,発明者引用!B$1:B$196,0),4)&amp;":"&amp;ADDRESS(MATCH(C216,発明者引用!B$1:B$196,0),17)),#REF!)+COUNTIF(INDIRECT("発明者引用!"&amp;ADDRESS(MATCH(C216,発明者引用!B$1:B$196,0),4)&amp;":"&amp;ADDRESS(MATCH(C216,発明者引用!B$1:B$196,0),17)),T216)&gt;0,"Yes","No"),"")</f>
        <v>No</v>
      </c>
      <c r="AP216" s="58" t="str">
        <f ca="1">IF(OR(LEFT(R216)="特",LEFT(R216)="実",AND(OR(LEFT(R216,2)="US",LEFT(R216,2)="WO",LEFT(R216,2)="GB",LEFT(R216,2)="EP",LEFT(R216,2)="DE"),OR(MID(R216,3,1)="1",MID(R216,3,1)="2",MID(R216,3,1)="3",MID(R216,3,1)="4",MID(R216,3,1)="5",MID(R216,3,1)="6",MID(R216,3,1)="7",MID(R216,3,1)="8",MID(R216,3,1)="9",MID(R216,3,1)="0"))),IF(VLOOKUP(C216,ファミリ引用特許WO!$A$2:$B$241,2,FALSE)+VLOOKUP(C216,ファミリ引用文献WO!$A$2:$C$241,3,FALSE)=0,"ISR無し",IF(COUNTIF(INDIRECT("ファミリ引用特許WO!"&amp;ADDRESS(MATCH(C216,ファミリ引用特許WO!$A$2:$A$241,0),1)&amp;":"&amp;ADDRESS(MATCH(C216,ファミリ引用特許WO!$A$2:$A$241,0),19)),R216)+COUNTIF(INDIRECT("ファミリ引用特許WO!"&amp;ADDRESS(MATCH(C216,ファミリ引用特許WO!$A$2:$A$241,0),1)&amp;":"&amp;ADDRESS(MATCH(C216,ファミリ引用特許WO!$A$2:$A$241,0),19)),S216)+COUNTIF(INDIRECT("ファミリ引用特許WO!"&amp;ADDRESS(MATCH(C216,ファミリ引用特許WO!$A$2:$A$241,0),1)&amp;":"&amp;ADDRESS(MATCH(C216,ファミリ引用特許WO!$A$2:$A$241,0),19)),T216)+COUNTIF(INDIRECT("ファミリ引用特許WO!"&amp;ADDRESS(MATCH(C216,ファミリ引用特許WO!$A$2:$A$241,0),1)&amp;":"&amp;ADDRESS(MATCH(C216,ファミリ引用特許WO!$A$2:$A$241,0),19)),W216)+COUNTIF(INDIRECT("ファミリ引用特許WO!"&amp;ADDRESS(MATCH(C216,ファミリ引用特許WO!$A$2:$A$241,0),1)&amp;":"&amp;ADDRESS(MATCH(C216,ファミリ引用特許WO!$A$2:$A$241,0),19)),Y216)&gt;0,"Yes","No")),"")</f>
        <v>ISR無し</v>
      </c>
      <c r="AQ216" s="55" t="str">
        <f ca="1">IF(OR(LEFT(R216)="特",LEFT(R216)="実",AND(OR(LEFT(R216,2)="US",LEFT(R216,2)="WO",LEFT(R216,2)="GB",LEFT(R216,2)="EP",LEFT(R216,2)="DE"),OR(MID(R216,3,1)="1",MID(R216,3,1)="2",MID(R216,3,1)="3",MID(R216,3,1)="4",MID(R216,3,1)="5",MID(R216,3,1)="6",MID(R216,3,1)="7",MID(R216,3,1)="8",MID(R216,3,1)="9",MID(R216,3,1)="0"))),IF(VLOOKUP(C216,'ファミリ引用特許表記修正（ex.A2→A）'!$A$2:$B$241,2,FALSE)=0,"family無し",IF(COUNTIF(INDIRECT("'ファミリ引用特許表記修正（ex.A2→A）'!"&amp;ADDRESS(MATCH(C216,'ファミリ引用特許表記修正（ex.A2→A）'!$A$2:$A$241,0),1)&amp;":"&amp;ADDRESS(MATCH(C216,'ファミリ引用特許表記修正（ex.A2→A）'!$A$2:$A$241,0),171)),R216)+COUNTIF(INDIRECT("'ファミリ引用特許表記修正（ex.A2→A）'!"&amp;ADDRESS(MATCH(C216,'ファミリ引用特許表記修正（ex.A2→A）'!$A$2:$A$241,0),1)&amp;":"&amp;ADDRESS(MATCH(C216,'ファミリ引用特許表記修正（ex.A2→A）'!$A$2:$A$241,0),171)),S216)+COUNTIF(INDIRECT("'ファミリ引用特許表記修正（ex.A2→A）'!"&amp;ADDRESS(MATCH(C216,'ファミリ引用特許表記修正（ex.A2→A）'!$A$2:$A$241,0),1)&amp;":"&amp;ADDRESS(MATCH(C216,'ファミリ引用特許表記修正（ex.A2→A）'!$A$2:$A$241,0),171)),T216)+COUNTIF(INDIRECT("'ファミリ引用特許表記修正（ex.A2→A）'!"&amp;ADDRESS(MATCH(C216,'ファミリ引用特許表記修正（ex.A2→A）'!$A$2:$A$241,0),1)&amp;":"&amp;ADDRESS(MATCH(C216,'ファミリ引用特許表記修正（ex.A2→A）'!$A$2:$A$241,0),171)),W216)+COUNTIF(INDIRECT("'ファミリ引用特許表記修正（ex.A2→A）'!"&amp;ADDRESS(MATCH(C216,'ファミリ引用特許表記修正（ex.A2→A）'!$A$2:$A$241,0),1)&amp;":"&amp;ADDRESS(MATCH(C216,'ファミリ引用特許表記修正（ex.A2→A）'!$A$2:$A$241,0),171)),Y216)&gt;0,"Yes","No")),"")</f>
        <v>Yes</v>
      </c>
      <c r="AR216" s="58" t="str">
        <f>IF(OR(LEFT(R216)="特",LEFT(R216)="実",AND(OR(LEFT(R216,2)="US",LEFT(R216,2)="WO",LEFT(R216,2)="GB",LEFT(R216,2)="EP",LEFT(R216,2)="DE"),OR(MID(R216,3,1)="1",MID(R216,3,1)="2",MID(R216,3,1)="3",MID(R216,3,1)="4",MID(R216,3,1)="5",MID(R216,3,1)="6",MID(R216,3,1)="7",MID(R216,3,1)="8",MID(R216,3,1)="9",MID(R216,3,1)="0",))),"",VLOOKUP($C216,ファミリ発明者引用文献!A$3:B$235,2,FALSE))</f>
        <v/>
      </c>
      <c r="AS216" s="55" t="str">
        <f>VLOOKUP(C216,ファミリ引用文献WO!A$2:B$241,2,FALSE)</f>
        <v/>
      </c>
      <c r="AT216" s="58" t="str">
        <f>VLOOKUP(C216,ファミリ引用文献!A$3:B$242,2,FALSE)</f>
        <v/>
      </c>
      <c r="AU216" s="58" t="str">
        <f>VLOOKUP(C216,審判データ!AH$2:BT$379,39,FALSE)</f>
        <v>特開2005-264411;特許04246659;特開2009-068161;特許04390088</v>
      </c>
      <c r="AV216" s="62" t="str">
        <f ca="1">IF(INDIRECT("審判データ!"&amp;ADDRESS(MATCH(C216,審判データ!$AH$1:$AH$379,0),32))="早期審査の対象とする","早期審査","")</f>
        <v>早期審査</v>
      </c>
      <c r="AW216" s="665" t="str">
        <f t="shared" si="16"/>
        <v>不一致</v>
      </c>
      <c r="AX216" s="666" t="str">
        <f>IF(LEFT(AE216,3)="日本特",IF(LEFT(C216)="特",VLOOKUP(C216,'本件、証拠文献テーマコード'!G$2:I$376,3,FALSE),VLOOKUP(C216,'本件、証拠文献テーマコード'!B$2:I$376,8,FALSE)),"")</f>
        <v>3B128</v>
      </c>
      <c r="AY216" s="666" t="str">
        <f>IF(LEFT(AE216,3)="日本特",IF(OR(MID(R216,2,1)="開",MID(R216,2,1)="表",MID(R216,2,1)="登"),VLOOKUP(R216,'本件、証拠文献テーマコード'!C$2:I$379,7,FALSE),VLOOKUP(R216,'本件、証拠文献テーマコード'!G$2:I$379,3,FALSE)),"")</f>
        <v>3B028,3B128</v>
      </c>
      <c r="AZ216" s="54"/>
    </row>
    <row r="217" spans="1:52" s="353" customFormat="1" ht="27" x14ac:dyDescent="0.15">
      <c r="A217" s="840" t="s">
        <v>22727</v>
      </c>
      <c r="B217" s="586" t="str">
        <f ca="1">IF(A217="",B216,INDIRECT("審判データ!"&amp;ADDRESS(MATCH(A217,審判データ!$HC$1:$HC$379,0),20))&amp;" / "&amp;INDIRECT("審判データ!"&amp;ADDRESS(MATCH(A217,審判データ!$HC$1:$HC$379,0),21)))</f>
        <v>2011 / 29-2</v>
      </c>
      <c r="C217" s="480">
        <v>3001591</v>
      </c>
      <c r="D217" s="480" t="s">
        <v>2653</v>
      </c>
      <c r="E217" s="346" t="str">
        <f ca="1">INDIRECT("審判データ!"&amp;ADDRESS(MATCH(C217,審判データ!$AH$1:$AH$379,0),55))</f>
        <v>有限会社ユニテック精密設計</v>
      </c>
      <c r="F217" s="214" t="str">
        <f ca="1">INDIRECT("審判データ!"&amp;ADDRESS(MATCH(C217,審判データ!$AH$1:$AH$379,0),56))</f>
        <v>上條　紀幸</v>
      </c>
      <c r="G217" s="214" t="str">
        <f ca="1">INDIRECT("審判データ!"&amp;ADDRESS(MATCH(C217,審判データ!$AH$1:$AH$379,0),72))</f>
        <v xml:space="preserve"> </v>
      </c>
      <c r="H217" s="214" t="str">
        <f ca="1">INDIRECT("審判データ!"&amp;ADDRESS(MATCH(C217,審判データ!$AH$1:$AH$379,0),41))</f>
        <v>G07F 17/00;G07F  7/08;G07F 17/00;G07F 17/00;G06F 15/74    330;G07F  7/08    914;H04Q  9/00    301</v>
      </c>
      <c r="I217" s="214" t="str">
        <f ca="1">INDIRECT("審判データ!"&amp;ADDRESS(MATCH(C217,審判データ!$AH$1:$AH$379,0),49))</f>
        <v>G07F   7/08@AFI(JP);G07F  17/00@ALI(JP);H04Q   9/00@ALI(JP)</v>
      </c>
      <c r="J217" s="214" t="str">
        <f ca="1">INDIRECT("審判データ!"&amp;ADDRESS(MATCH(C217,審判データ!$AH$1:$AH$379,0),51))</f>
        <v>G07F  7/08        S;G07F 17/00        Z;H04Q  9/00    301 B</v>
      </c>
      <c r="K217" s="214" t="str">
        <f ca="1">INDIRECT("審判データ!"&amp;ADDRESS(MATCH(C217,審判データ!$AH$1:$AH$379,0),53))</f>
        <v>3E048 AA10;3E048 BA01;3E048 BA07;3E044 AA20;3E044 BA01;3E044 BA04;3E044 CA02;3E044 CB03;3E044 DA03;3E044 DB12;3E044 DC06;3E044 DE01;3E044 EA20;3E044 FA01;3E044 FA12;3E044 FA20;3E044 FB01;3E044 FB17;3E044 FB20;5K048 AA08;5K048 BA01;5K048 DC01;5K048 DC03;5K048 DC07;5K048 HA02</v>
      </c>
      <c r="L217" s="1041" t="s">
        <v>22728</v>
      </c>
      <c r="M217" s="1043" t="s">
        <v>89</v>
      </c>
      <c r="N217" s="1045" t="s">
        <v>22729</v>
      </c>
      <c r="O217" s="1047">
        <v>0</v>
      </c>
      <c r="P217" s="1049" t="s">
        <v>2662</v>
      </c>
      <c r="Q217" s="706" t="s">
        <v>2663</v>
      </c>
      <c r="R217" s="707" t="s">
        <v>2664</v>
      </c>
      <c r="S217" s="706" t="str">
        <f>IF(OR(LEFT(R217)="特",LEFT(R217)="実"),VLOOKUP(R217,'証拠（JP特許）'!$B$2:$D$299,2,FALSE),IF(AND(OR(LEFT(R217,2)="US",LEFT(R217,2)="WO",LEFT(R217,2)="GB",LEFT(R217,2)="EP",LEFT(R217,2)="DE"),OR(MID(R217,3,1)="1",MID(R217,3,1)="2",MID(R217,3,1)="3",MID(R217,3,1)="4",MID(R217,3,1)="5",MID(R217,3,1)="6",MID(R217,3,1)="7",MID(R217,3,1)="8",MID(R217,3,1)="9",MID(R217,3,1)="0")),VLOOKUP(R217,'証拠（WW特許）'!$B$2:$C$90,2,FALSE),"_"))</f>
        <v>特願昭62-282019</v>
      </c>
      <c r="T217" s="707" t="str">
        <f>IF(OR(LEFT(R217)="特",LEFT(R217)="実"),VLOOKUP(R217,'証拠（JP特許）'!$B$2:$E$299,4,FALSE),"_")</f>
        <v>_</v>
      </c>
      <c r="U217" s="707" t="s">
        <v>94</v>
      </c>
      <c r="V217" s="706" t="s">
        <v>25</v>
      </c>
      <c r="W217" s="708" t="str">
        <f t="shared" si="18"/>
        <v>JP01125087A</v>
      </c>
      <c r="X217" s="709"/>
      <c r="Y217" s="709" t="str">
        <f t="shared" si="19"/>
        <v/>
      </c>
      <c r="Z217" s="91" t="str">
        <f ca="1">IF(OR(LEFT(R217)="特",LEFT(R217)="実",AND(OR(LEFT(R217,2)="US",LEFT(R217,2)="WO",LEFT(R217,2)="GB",LEFT(R217,2)="EP",LEFT(R217,2)="DE"),OR(MID(R217,3,1)="1",MID(R217,3,1)="2",MID(R217,3,1)="3",MID(R217,3,1)="4",MID(R217,3,1)="5",MID(R217,3,1)="6",MID(R217,3,1)="7",MID(R217,3,1)="8",MID(R217,3,1)="9",MID(R217,3,1)="0",))),IF(COUNTIF(INDIRECT("拒絶理由・拒絶査定・異議申立!"&amp;ADDRESS(MATCH(C217,拒絶理由・拒絶査定・異議申立!B$1:B$1000,0),3)&amp;":"&amp;ADDRESS(MATCH(C217,拒絶理由・拒絶査定・異議申立!B$1:B$1000,0),50)),R217)+COUNTIF(INDIRECT("拒絶理由・拒絶査定・異議申立!"&amp;ADDRESS(MATCH(C217,拒絶理由・拒絶査定・異議申立!B$1:B$1000,0),3)&amp;":"&amp;ADDRESS(MATCH(C217,拒絶理由・拒絶査定・異議申立!B$1:B$1000,0),50)),T217)&gt;0,"Yes","No"),"")</f>
        <v>No</v>
      </c>
      <c r="AA217" s="92" t="str">
        <f ca="1">IF(OR(LEFT(R217)="特",LEFT(R217)="実",AND(OR(LEFT(R217,2)="US",LEFT(R217,2)="WO",LEFT(R217,2)="GB",LEFT(R217,2)="EP",LEFT(R217,2)="DE"),OR(MID(R217,3,1)="1",MID(R217,3,1)="2",MID(R217,3,1)="3",MID(R217,3,1)="4",MID(R217,3,1)="5",MID(R217,3,1)="6",MID(R217,3,1)="7",MID(R217,3,1)="8",MID(R217,3,1)="9",MID(R217,3,1)="0",))),IF(COUNTIF(INDIRECT("先行技術調査・登録査定!"&amp;ADDRESS(MATCH(C217,先行技術調査・登録査定!B$1:B$1000,0),3)&amp;":"&amp;ADDRESS(MATCH(C217,先行技術調査・登録査定!B$1:B$1000,0),49)),R217)+COUNTIF(INDIRECT("先行技術調査・登録査定!"&amp;ADDRESS(MATCH(C217,先行技術調査・登録査定!B$1:B$1000,0),3)&amp;":"&amp;ADDRESS(MATCH(C217,先行技術調査・登録査定!B$1:B$1000,0),49)),T217)&gt;0,"Yes","No"),"")</f>
        <v>No</v>
      </c>
      <c r="AB217" s="169" t="str">
        <f t="shared" ca="1" si="15"/>
        <v>Yes</v>
      </c>
      <c r="AC217" s="94" t="str">
        <f>IF(OR(LEFT(R217)="特",LEFT(R217)="実",AND(OR(LEFT(R217,2)="US",LEFT(R217,2)="WO",LEFT(R217,2)="GB",LEFT(R217,2)="EP",LEFT(R217,2)="DE"),OR(MID(R217,3,1)="1",MID(R217,3,1)="2",MID(R217,3,1)="3",MID(R217,3,1)="4",MID(R217,3,1)="5",MID(R217,3,1)="6",MID(R217,3,1)="7",MID(R217,3,1)="8",MID(R217,3,1)="9",MID(R217,3,1)="0",))),"",VLOOKUP($C217,非特許文献リスト!$A$2:$C$196,2,FALSE))</f>
        <v/>
      </c>
      <c r="AD217" s="95" t="str">
        <f>IF(OR(LEFT(R217)="特",LEFT(R217)="実",AND(OR(LEFT(R217,2)="US",LEFT(R217,2)="WO",LEFT(R217,2)="GB",LEFT(R217,2)="EP",LEFT(R217,2)="DE"),OR(MID(R217,3,1)="1",MID(R217,3,1)="2",MID(R217,3,1)="3",MID(R217,3,1)="4",MID(R217,3,1)="5",MID(R217,3,1)="6",MID(R217,3,1)="7",MID(R217,3,1)="8",MID(R217,3,1)="9",MID(R217,3,1)="0",))),"",VLOOKUP($C217,非特許文献リスト!$A$2:$C$196,3,FALSE))</f>
        <v/>
      </c>
      <c r="AE217" s="175" t="str">
        <f t="shared" si="17"/>
        <v>日本特許文献</v>
      </c>
      <c r="AF217" s="176" t="str">
        <f>IF(OR(LEFT(R217)="特",LEFT(R217)="実"),VLOOKUP(R217,'証拠（JP特許）'!$B$2:$AB$299,10,FALSE),IF(AND(OR(LEFT(R217,2)="US",LEFT(R217,2)="WO",LEFT(R217,2)="GB",LEFT(R217,2)="EP",LEFT(R217,2)="DE"),OR(MID(R217,3,1)="1",MID(R217,3,1)="2",MID(R217,3,1)="3",MID(R217,3,1)="4",MID(R217,3,1)="5",MID(R217,3,1)="6",MID(R217,3,1)="7",MID(R217,3,1)="8",MID(R217,3,1)="9",MID(R217,3,1)="0",)),VLOOKUP(R217,'証拠（WW特許）'!$B$2:$M$90,8,FALSE),""))</f>
        <v>株式会社東芝,東芝エー・ブイ・イー株式会社</v>
      </c>
      <c r="AG217" s="176" t="str">
        <f>IF(OR(LEFT(R217)="特",LEFT(R217)="実"),VLOOKUP(R217,'証拠（JP特許）'!$B$2:$AB$299,26,FALSE),IF(AND(OR(LEFT(R217,2)="US",LEFT(R217,2)="WO",LEFT(R217,2)="GB",LEFT(R217,2)="EP",LEFT(R217,2)="DE"),OR(MID(R217,3,1)="1",MID(R217,3,1)="2",MID(R217,3,1)="3",MID(R217,3,1)="4",MID(R217,3,1)="5",MID(R217,3,1)="6",MID(R217,3,1)="7",MID(R217,3,1)="8",MID(R217,3,1)="9",MID(R217,3,1)="0",)),VLOOKUP(R217,'証拠（WW特許）'!$B$2:$M$90,12,FALSE),""))</f>
        <v>島崎　信之</v>
      </c>
      <c r="AH217" s="58" t="str">
        <f>IF(OR(LEFT(R217)="特",LEFT(R217)="実"),VLOOKUP(R217,'証拠（JP特許）'!$B$2:$X$299,20,FALSE),IF(AND(OR(LEFT(R217,2)="US",LEFT(R217,2)="WO",LEFT(R217,2)="GB",LEFT(R217,2)="EP",LEFT(R217,2)="DE"),OR(MID(R217,3,1)="1",MID(R217,3,1)="2",MID(R217,3,1)="3",MID(R217,3,1)="4",MID(R217,3,1)="5",MID(R217,3,1)="6",MID(R217,3,1)="7",MID(R217,3,1)="8",MID(R217,3,1)="9",MID(R217,3,1)="0",)),VLOOKUP(R217,'証拠（WW特許）'!$B$2:$U$90,20,FALSE),""))</f>
        <v>H04N   7/173   (2006.01)</v>
      </c>
      <c r="AI217" s="58" t="str">
        <f>IF(OR(LEFT(R217)="特",LEFT(R217)="実"),VLOOKUP(R217,'証拠（JP特許）'!$B$2:$X$299,21,FALSE),"")</f>
        <v xml:space="preserve">H04N  7/173      </v>
      </c>
      <c r="AJ217" s="58" t="str">
        <f>IF(OR(LEFT(R217)="特",LEFT(R217)="実"),VLOOKUP(R217,'証拠（JP特許）'!$B$2:$X$299,22,FALSE),"")</f>
        <v>5C064BA03,5C064BB05,5C064BC23,5C064BC25,5C064BD02,5C064BD08</v>
      </c>
      <c r="AK217" s="59" t="str">
        <f>IF(OR(LEFT(R217)="特",LEFT(R217)="実"),VLOOKUP(R217,'証拠（JP特許）'!$B$2:$X$299,17,FALSE),IF(AND(OR(LEFT(R217,2)="US",LEFT(R217,2)="WO",LEFT(R217,2)="GB",LEFT(R217,2)="EP",LEFT(R217,2)="DE"),OR(MID(R217,3,1)="1",MID(R217,3,1)="2",MID(R217,3,1)="3",MID(R217,3,1)="4",MID(R217,3,1)="5",MID(R217,3,1)="6",MID(R217,3,1)="7",MID(R217,3,1)="8",MID(R217,3,1)="9",MID(R217,3,1)="0",)),VLOOKUP(R217,'証拠（WW特許）'!$B$2:$U$90,16,FALSE),""))</f>
        <v>1989.05.17</v>
      </c>
      <c r="AL217" s="58"/>
      <c r="AM217" s="58"/>
      <c r="AN217" s="58"/>
      <c r="AO217" s="58" t="str">
        <f ca="1">IF(OR(LEFT(R217)="特",LEFT(R217)="実",AND(OR(LEFT(R217,2)="US",LEFT(R217,2)="WO",LEFT(R217,2)="GB",LEFT(R217,2)="EP",LEFT(R217,2)="DE"),OR(MID(R217,3,1)="1",MID(R217,3,1)="2",MID(R217,3,1)="3",MID(R217,3,1)="4",MID(R217,3,1)="5",MID(R217,3,1)="6",MID(R217,3,1)="7",MID(R217,3,1)="8",MID(R217,3,1)="9",MID(R217,3,1)="0"))),IF(COUNTIF(INDIRECT("発明者引用!"&amp;ADDRESS(MATCH(C217,発明者引用!B$1:B$196,0),4)&amp;":"&amp;ADDRESS(MATCH(C217,発明者引用!B$1:B$196,0),17)),R217)+COUNTIF(INDIRECT("発明者引用!"&amp;ADDRESS(MATCH(C217,発明者引用!B$1:B$196,0),4)&amp;":"&amp;ADDRESS(MATCH(C217,発明者引用!B$1:B$196,0),17)),#REF!)+COUNTIF(INDIRECT("発明者引用!"&amp;ADDRESS(MATCH(C217,発明者引用!B$1:B$196,0),4)&amp;":"&amp;ADDRESS(MATCH(C217,発明者引用!B$1:B$196,0),17)),T217)&gt;0,"Yes","No"),"")</f>
        <v>No</v>
      </c>
      <c r="AP217" s="58" t="str">
        <f ca="1">IF(OR(LEFT(R217)="特",LEFT(R217)="実",AND(OR(LEFT(R217,2)="US",LEFT(R217,2)="WO",LEFT(R217,2)="GB",LEFT(R217,2)="EP",LEFT(R217,2)="DE"),OR(MID(R217,3,1)="1",MID(R217,3,1)="2",MID(R217,3,1)="3",MID(R217,3,1)="4",MID(R217,3,1)="5",MID(R217,3,1)="6",MID(R217,3,1)="7",MID(R217,3,1)="8",MID(R217,3,1)="9",MID(R217,3,1)="0"))),IF(VLOOKUP(C217,ファミリ引用特許WO!$A$2:$B$241,2,FALSE)+VLOOKUP(C217,ファミリ引用文献WO!$A$2:$C$241,3,FALSE)=0,"ISR無し",IF(COUNTIF(INDIRECT("ファミリ引用特許WO!"&amp;ADDRESS(MATCH(C217,ファミリ引用特許WO!$A$2:$A$241,0),1)&amp;":"&amp;ADDRESS(MATCH(C217,ファミリ引用特許WO!$A$2:$A$241,0),19)),R217)+COUNTIF(INDIRECT("ファミリ引用特許WO!"&amp;ADDRESS(MATCH(C217,ファミリ引用特許WO!$A$2:$A$241,0),1)&amp;":"&amp;ADDRESS(MATCH(C217,ファミリ引用特許WO!$A$2:$A$241,0),19)),S217)+COUNTIF(INDIRECT("ファミリ引用特許WO!"&amp;ADDRESS(MATCH(C217,ファミリ引用特許WO!$A$2:$A$241,0),1)&amp;":"&amp;ADDRESS(MATCH(C217,ファミリ引用特許WO!$A$2:$A$241,0),19)),T217)+COUNTIF(INDIRECT("ファミリ引用特許WO!"&amp;ADDRESS(MATCH(C217,ファミリ引用特許WO!$A$2:$A$241,0),1)&amp;":"&amp;ADDRESS(MATCH(C217,ファミリ引用特許WO!$A$2:$A$241,0),19)),W217)+COUNTIF(INDIRECT("ファミリ引用特許WO!"&amp;ADDRESS(MATCH(C217,ファミリ引用特許WO!$A$2:$A$241,0),1)&amp;":"&amp;ADDRESS(MATCH(C217,ファミリ引用特許WO!$A$2:$A$241,0),19)),Y217)&gt;0,"Yes","No")),"")</f>
        <v>ISR無し</v>
      </c>
      <c r="AQ217" s="55" t="str">
        <f ca="1">IF(OR(LEFT(R217)="特",LEFT(R217)="実",AND(OR(LEFT(R217,2)="US",LEFT(R217,2)="WO",LEFT(R217,2)="GB",LEFT(R217,2)="EP",LEFT(R217,2)="DE"),OR(MID(R217,3,1)="1",MID(R217,3,1)="2",MID(R217,3,1)="3",MID(R217,3,1)="4",MID(R217,3,1)="5",MID(R217,3,1)="6",MID(R217,3,1)="7",MID(R217,3,1)="8",MID(R217,3,1)="9",MID(R217,3,1)="0"))),IF(VLOOKUP(C217,'ファミリ引用特許表記修正（ex.A2→A）'!$A$2:$B$241,2,FALSE)=0,"family無し",IF(COUNTIF(INDIRECT("'ファミリ引用特許表記修正（ex.A2→A）'!"&amp;ADDRESS(MATCH(C217,'ファミリ引用特許表記修正（ex.A2→A）'!$A$2:$A$241,0),1)&amp;":"&amp;ADDRESS(MATCH(C217,'ファミリ引用特許表記修正（ex.A2→A）'!$A$2:$A$241,0),171)),R217)+COUNTIF(INDIRECT("'ファミリ引用特許表記修正（ex.A2→A）'!"&amp;ADDRESS(MATCH(C217,'ファミリ引用特許表記修正（ex.A2→A）'!$A$2:$A$241,0),1)&amp;":"&amp;ADDRESS(MATCH(C217,'ファミリ引用特許表記修正（ex.A2→A）'!$A$2:$A$241,0),171)),S217)+COUNTIF(INDIRECT("'ファミリ引用特許表記修正（ex.A2→A）'!"&amp;ADDRESS(MATCH(C217,'ファミリ引用特許表記修正（ex.A2→A）'!$A$2:$A$241,0),1)&amp;":"&amp;ADDRESS(MATCH(C217,'ファミリ引用特許表記修正（ex.A2→A）'!$A$2:$A$241,0),171)),T217)+COUNTIF(INDIRECT("'ファミリ引用特許表記修正（ex.A2→A）'!"&amp;ADDRESS(MATCH(C217,'ファミリ引用特許表記修正（ex.A2→A）'!$A$2:$A$241,0),1)&amp;":"&amp;ADDRESS(MATCH(C217,'ファミリ引用特許表記修正（ex.A2→A）'!$A$2:$A$241,0),171)),W217)+COUNTIF(INDIRECT("'ファミリ引用特許表記修正（ex.A2→A）'!"&amp;ADDRESS(MATCH(C217,'ファミリ引用特許表記修正（ex.A2→A）'!$A$2:$A$241,0),1)&amp;":"&amp;ADDRESS(MATCH(C217,'ファミリ引用特許表記修正（ex.A2→A）'!$A$2:$A$241,0),171)),Y217)&gt;0,"Yes","No")),"")</f>
        <v>family無し</v>
      </c>
      <c r="AR217" s="58" t="str">
        <f>IF(OR(LEFT(R217)="特",LEFT(R217)="実",AND(OR(LEFT(R217,2)="US",LEFT(R217,2)="WO",LEFT(R217,2)="GB",LEFT(R217,2)="EP",LEFT(R217,2)="DE"),OR(MID(R217,3,1)="1",MID(R217,3,1)="2",MID(R217,3,1)="3",MID(R217,3,1)="4",MID(R217,3,1)="5",MID(R217,3,1)="6",MID(R217,3,1)="7",MID(R217,3,1)="8",MID(R217,3,1)="9",MID(R217,3,1)="0",))),"",VLOOKUP($C217,ファミリ発明者引用文献!A$3:B$235,2,FALSE))</f>
        <v/>
      </c>
      <c r="AS217" s="55" t="str">
        <f>VLOOKUP(C217,ファミリ引用文献WO!A$2:B$241,2,FALSE)</f>
        <v/>
      </c>
      <c r="AT217" s="58" t="str">
        <f>VLOOKUP(C217,ファミリ引用文献!A$3:B$242,2,FALSE)</f>
        <v/>
      </c>
      <c r="AU217" s="58" t="str">
        <f>VLOOKUP(C217,審判データ!AH$2:BT$379,39,FALSE)</f>
        <v xml:space="preserve"> </v>
      </c>
      <c r="AV217" s="62" t="str">
        <f ca="1">IF(INDIRECT("審判データ!"&amp;ADDRESS(MATCH(C217,審判データ!$AH$1:$AH$379,0),32))="早期審査の対象とする","早期審査","")</f>
        <v/>
      </c>
      <c r="AW217" s="665" t="str">
        <f t="shared" si="16"/>
        <v>不一致</v>
      </c>
      <c r="AX217" s="666" t="str">
        <f>IF(LEFT(AE217,3)="日本特",IF(LEFT(C217)="特",VLOOKUP(C217,'本件、証拠文献テーマコード'!G$2:I$376,3,FALSE),VLOOKUP(C217,'本件、証拠文献テーマコード'!B$2:I$376,8,FALSE)),"")</f>
        <v>3E044,3E048,5K048</v>
      </c>
      <c r="AY217" s="666" t="str">
        <f>IF(LEFT(AE217,3)="日本特",IF(OR(MID(R217,2,1)="開",MID(R217,2,1)="表",MID(R217,2,1)="登"),VLOOKUP(R217,'本件、証拠文献テーマコード'!C$2:I$379,7,FALSE),VLOOKUP(R217,'本件、証拠文献テーマコード'!G$2:I$379,3,FALSE)),"")</f>
        <v>5C064,5C164</v>
      </c>
      <c r="AZ217" s="54"/>
    </row>
    <row r="218" spans="1:52" s="353" customFormat="1" ht="27" x14ac:dyDescent="0.15">
      <c r="A218" s="831"/>
      <c r="B218" s="586" t="str">
        <f ca="1">IF(A218="",B217,INDIRECT("審判データ!"&amp;ADDRESS(MATCH(A218,審判データ!$HC$1:$HC$379,0),20))&amp;" / "&amp;INDIRECT("審判データ!"&amp;ADDRESS(MATCH(A218,審判データ!$HC$1:$HC$379,0),21)))</f>
        <v>2011 / 29-2</v>
      </c>
      <c r="C218" s="480">
        <v>3001591</v>
      </c>
      <c r="D218" s="480" t="s">
        <v>2653</v>
      </c>
      <c r="E218" s="346" t="str">
        <f ca="1">INDIRECT("審判データ!"&amp;ADDRESS(MATCH(C218,審判データ!$AH$1:$AH$379,0),55))</f>
        <v>有限会社ユニテック精密設計</v>
      </c>
      <c r="F218" s="214" t="str">
        <f ca="1">INDIRECT("審判データ!"&amp;ADDRESS(MATCH(C218,審判データ!$AH$1:$AH$379,0),56))</f>
        <v>上條　紀幸</v>
      </c>
      <c r="G218" s="214" t="str">
        <f ca="1">INDIRECT("審判データ!"&amp;ADDRESS(MATCH(C218,審判データ!$AH$1:$AH$379,0),72))</f>
        <v xml:space="preserve"> </v>
      </c>
      <c r="H218" s="214" t="str">
        <f ca="1">INDIRECT("審判データ!"&amp;ADDRESS(MATCH(C218,審判データ!$AH$1:$AH$379,0),41))</f>
        <v>G07F 17/00;G07F  7/08;G07F 17/00;G07F 17/00;G06F 15/74    330;G07F  7/08    914;H04Q  9/00    301</v>
      </c>
      <c r="I218" s="214" t="str">
        <f ca="1">INDIRECT("審判データ!"&amp;ADDRESS(MATCH(C218,審判データ!$AH$1:$AH$379,0),49))</f>
        <v>G07F   7/08@AFI(JP);G07F  17/00@ALI(JP);H04Q   9/00@ALI(JP)</v>
      </c>
      <c r="J218" s="214" t="str">
        <f ca="1">INDIRECT("審判データ!"&amp;ADDRESS(MATCH(C218,審判データ!$AH$1:$AH$379,0),51))</f>
        <v>G07F  7/08        S;G07F 17/00        Z;H04Q  9/00    301 B</v>
      </c>
      <c r="K218" s="214" t="str">
        <f ca="1">INDIRECT("審判データ!"&amp;ADDRESS(MATCH(C218,審判データ!$AH$1:$AH$379,0),53))</f>
        <v>3E048 AA10;3E048 BA01;3E048 BA07;3E044 AA20;3E044 BA01;3E044 BA04;3E044 CA02;3E044 CB03;3E044 DA03;3E044 DB12;3E044 DC06;3E044 DE01;3E044 EA20;3E044 FA01;3E044 FA12;3E044 FA20;3E044 FB01;3E044 FB17;3E044 FB20;5K048 AA08;5K048 BA01;5K048 DC01;5K048 DC03;5K048 DC07;5K048 HA02</v>
      </c>
      <c r="L218" s="1052"/>
      <c r="M218" s="1044"/>
      <c r="N218" s="1046"/>
      <c r="O218" s="1048"/>
      <c r="P218" s="1050"/>
      <c r="Q218" s="706" t="s">
        <v>2675</v>
      </c>
      <c r="R218" s="707" t="s">
        <v>2676</v>
      </c>
      <c r="S218" s="706" t="str">
        <f>IF(OR(LEFT(R218)="特",LEFT(R218)="実"),VLOOKUP(R218,'証拠（JP特許）'!$B$2:$D$299,2,FALSE),IF(AND(OR(LEFT(R218,2)="US",LEFT(R218,2)="WO",LEFT(R218,2)="GB",LEFT(R218,2)="EP",LEFT(R218,2)="DE"),OR(MID(R218,3,1)="1",MID(R218,3,1)="2",MID(R218,3,1)="3",MID(R218,3,1)="4",MID(R218,3,1)="5",MID(R218,3,1)="6",MID(R218,3,1)="7",MID(R218,3,1)="8",MID(R218,3,1)="9",MID(R218,3,1)="0")),VLOOKUP(R218,'証拠（WW特許）'!$B$2:$C$90,2,FALSE),"_"))</f>
        <v>特願昭63-15632</v>
      </c>
      <c r="T218" s="707" t="str">
        <f>IF(OR(LEFT(R218)="特",LEFT(R218)="実"),VLOOKUP(R218,'証拠（JP特許）'!$B$2:$E$299,4,FALSE),"_")</f>
        <v>_</v>
      </c>
      <c r="U218" s="707" t="s">
        <v>94</v>
      </c>
      <c r="V218" s="706" t="s">
        <v>25</v>
      </c>
      <c r="W218" s="708" t="str">
        <f t="shared" si="18"/>
        <v>JP01190150A</v>
      </c>
      <c r="X218" s="709"/>
      <c r="Y218" s="709" t="str">
        <f t="shared" si="19"/>
        <v/>
      </c>
      <c r="Z218" s="91" t="str">
        <f ca="1">IF(OR(LEFT(R218)="特",LEFT(R218)="実",AND(OR(LEFT(R218,2)="US",LEFT(R218,2)="WO",LEFT(R218,2)="GB",LEFT(R218,2)="EP",LEFT(R218,2)="DE"),OR(MID(R218,3,1)="1",MID(R218,3,1)="2",MID(R218,3,1)="3",MID(R218,3,1)="4",MID(R218,3,1)="5",MID(R218,3,1)="6",MID(R218,3,1)="7",MID(R218,3,1)="8",MID(R218,3,1)="9",MID(R218,3,1)="0",))),IF(COUNTIF(INDIRECT("拒絶理由・拒絶査定・異議申立!"&amp;ADDRESS(MATCH(C218,拒絶理由・拒絶査定・異議申立!B$1:B$1000,0),3)&amp;":"&amp;ADDRESS(MATCH(C218,拒絶理由・拒絶査定・異議申立!B$1:B$1000,0),50)),R218)+COUNTIF(INDIRECT("拒絶理由・拒絶査定・異議申立!"&amp;ADDRESS(MATCH(C218,拒絶理由・拒絶査定・異議申立!B$1:B$1000,0),3)&amp;":"&amp;ADDRESS(MATCH(C218,拒絶理由・拒絶査定・異議申立!B$1:B$1000,0),50)),T218)&gt;0,"Yes","No"),"")</f>
        <v>No</v>
      </c>
      <c r="AA218" s="92" t="str">
        <f ca="1">IF(OR(LEFT(R218)="特",LEFT(R218)="実",AND(OR(LEFT(R218,2)="US",LEFT(R218,2)="WO",LEFT(R218,2)="GB",LEFT(R218,2)="EP",LEFT(R218,2)="DE"),OR(MID(R218,3,1)="1",MID(R218,3,1)="2",MID(R218,3,1)="3",MID(R218,3,1)="4",MID(R218,3,1)="5",MID(R218,3,1)="6",MID(R218,3,1)="7",MID(R218,3,1)="8",MID(R218,3,1)="9",MID(R218,3,1)="0",))),IF(COUNTIF(INDIRECT("先行技術調査・登録査定!"&amp;ADDRESS(MATCH(C218,先行技術調査・登録査定!B$1:B$1000,0),3)&amp;":"&amp;ADDRESS(MATCH(C218,先行技術調査・登録査定!B$1:B$1000,0),49)),R218)+COUNTIF(INDIRECT("先行技術調査・登録査定!"&amp;ADDRESS(MATCH(C218,先行技術調査・登録査定!B$1:B$1000,0),3)&amp;":"&amp;ADDRESS(MATCH(C218,先行技術調査・登録査定!B$1:B$1000,0),49)),T218)&gt;0,"Yes","No"),"")</f>
        <v>No</v>
      </c>
      <c r="AB218" s="169" t="str">
        <f t="shared" ca="1" si="15"/>
        <v>Yes</v>
      </c>
      <c r="AC218" s="94" t="str">
        <f>IF(OR(LEFT(R218)="特",LEFT(R218)="実",AND(OR(LEFT(R218,2)="US",LEFT(R218,2)="WO",LEFT(R218,2)="GB",LEFT(R218,2)="EP",LEFT(R218,2)="DE"),OR(MID(R218,3,1)="1",MID(R218,3,1)="2",MID(R218,3,1)="3",MID(R218,3,1)="4",MID(R218,3,1)="5",MID(R218,3,1)="6",MID(R218,3,1)="7",MID(R218,3,1)="8",MID(R218,3,1)="9",MID(R218,3,1)="0",))),"",VLOOKUP($C218,非特許文献リスト!$A$2:$C$196,2,FALSE))</f>
        <v/>
      </c>
      <c r="AD218" s="95" t="str">
        <f>IF(OR(LEFT(R218)="特",LEFT(R218)="実",AND(OR(LEFT(R218,2)="US",LEFT(R218,2)="WO",LEFT(R218,2)="GB",LEFT(R218,2)="EP",LEFT(R218,2)="DE"),OR(MID(R218,3,1)="1",MID(R218,3,1)="2",MID(R218,3,1)="3",MID(R218,3,1)="4",MID(R218,3,1)="5",MID(R218,3,1)="6",MID(R218,3,1)="7",MID(R218,3,1)="8",MID(R218,3,1)="9",MID(R218,3,1)="0",))),"",VLOOKUP($C218,非特許文献リスト!$A$2:$C$196,3,FALSE))</f>
        <v/>
      </c>
      <c r="AE218" s="175" t="str">
        <f t="shared" si="17"/>
        <v>日本特許文献</v>
      </c>
      <c r="AF218" s="176" t="str">
        <f>IF(OR(LEFT(R218)="特",LEFT(R218)="実"),VLOOKUP(R218,'証拠（JP特許）'!$B$2:$AB$299,10,FALSE),IF(AND(OR(LEFT(R218,2)="US",LEFT(R218,2)="WO",LEFT(R218,2)="GB",LEFT(R218,2)="EP",LEFT(R218,2)="DE"),OR(MID(R218,3,1)="1",MID(R218,3,1)="2",MID(R218,3,1)="3",MID(R218,3,1)="4",MID(R218,3,1)="5",MID(R218,3,1)="6",MID(R218,3,1)="7",MID(R218,3,1)="8",MID(R218,3,1)="9",MID(R218,3,1)="0",)),VLOOKUP(R218,'証拠（WW特許）'!$B$2:$M$90,8,FALSE),""))</f>
        <v>日本電信電話株式会社</v>
      </c>
      <c r="AG218" s="176" t="str">
        <f>IF(OR(LEFT(R218)="特",LEFT(R218)="実"),VLOOKUP(R218,'証拠（JP特許）'!$B$2:$AB$299,26,FALSE),IF(AND(OR(LEFT(R218,2)="US",LEFT(R218,2)="WO",LEFT(R218,2)="GB",LEFT(R218,2)="EP",LEFT(R218,2)="DE"),OR(MID(R218,3,1)="1",MID(R218,3,1)="2",MID(R218,3,1)="3",MID(R218,3,1)="4",MID(R218,3,1)="5",MID(R218,3,1)="6",MID(R218,3,1)="7",MID(R218,3,1)="8",MID(R218,3,1)="9",MID(R218,3,1)="0",)),VLOOKUP(R218,'証拠（WW特許）'!$B$2:$M$90,12,FALSE),""))</f>
        <v>島津　芳広,柳　宏</v>
      </c>
      <c r="AH218" s="58" t="str">
        <f>IF(OR(LEFT(R218)="特",LEFT(R218)="実"),VLOOKUP(R218,'証拠（JP特許）'!$B$2:$X$299,20,FALSE),IF(AND(OR(LEFT(R218,2)="US",LEFT(R218,2)="WO",LEFT(R218,2)="GB",LEFT(R218,2)="EP",LEFT(R218,2)="DE"),OR(MID(R218,3,1)="1",MID(R218,3,1)="2",MID(R218,3,1)="3",MID(R218,3,1)="4",MID(R218,3,1)="5",MID(R218,3,1)="6",MID(R218,3,1)="7",MID(R218,3,1)="8",MID(R218,3,1)="9",MID(R218,3,1)="0",)),VLOOKUP(R218,'証拠（WW特許）'!$B$2:$U$90,20,FALSE),""))</f>
        <v xml:space="preserve">H04L 11/18      </v>
      </c>
      <c r="AI218" s="58" t="str">
        <f>IF(OR(LEFT(R218)="特",LEFT(R218)="実"),VLOOKUP(R218,'証拠（JP特許）'!$B$2:$X$299,21,FALSE),"")</f>
        <v xml:space="preserve">H04L 11/18       ,H04L 12/18       </v>
      </c>
      <c r="AJ218" s="58" t="str">
        <f>IF(OR(LEFT(R218)="特",LEFT(R218)="実"),VLOOKUP(R218,'証拠（JP特許）'!$B$2:$X$299,22,FALSE),"")</f>
        <v>5K030AA05,5K030AA11,5K030BA01,5K030CA02,5K030CB02,5K030CC01,5K030DB01,5K030DB03,5K030DB08,5K030DB15,5K030DC02,5K030ED04,5K030GA08,5K030GA19,5K030HA02,5K030JA07,5K030JA10,5K030JT02,5K030KA04,5K030KA13,5K030LA06,5K030LB02,5K030LD07</v>
      </c>
      <c r="AK218" s="59" t="str">
        <f>IF(OR(LEFT(R218)="特",LEFT(R218)="実"),VLOOKUP(R218,'証拠（JP特許）'!$B$2:$X$299,17,FALSE),IF(AND(OR(LEFT(R218,2)="US",LEFT(R218,2)="WO",LEFT(R218,2)="GB",LEFT(R218,2)="EP",LEFT(R218,2)="DE"),OR(MID(R218,3,1)="1",MID(R218,3,1)="2",MID(R218,3,1)="3",MID(R218,3,1)="4",MID(R218,3,1)="5",MID(R218,3,1)="6",MID(R218,3,1)="7",MID(R218,3,1)="8",MID(R218,3,1)="9",MID(R218,3,1)="0",)),VLOOKUP(R218,'証拠（WW特許）'!$B$2:$U$90,16,FALSE),""))</f>
        <v>1989.07.31</v>
      </c>
      <c r="AL218" s="58"/>
      <c r="AM218" s="58"/>
      <c r="AN218" s="58"/>
      <c r="AO218" s="58" t="str">
        <f ca="1">IF(OR(LEFT(R218)="特",LEFT(R218)="実",AND(OR(LEFT(R218,2)="US",LEFT(R218,2)="WO",LEFT(R218,2)="GB",LEFT(R218,2)="EP",LEFT(R218,2)="DE"),OR(MID(R218,3,1)="1",MID(R218,3,1)="2",MID(R218,3,1)="3",MID(R218,3,1)="4",MID(R218,3,1)="5",MID(R218,3,1)="6",MID(R218,3,1)="7",MID(R218,3,1)="8",MID(R218,3,1)="9",MID(R218,3,1)="0"))),IF(COUNTIF(INDIRECT("発明者引用!"&amp;ADDRESS(MATCH(C218,発明者引用!B$1:B$196,0),4)&amp;":"&amp;ADDRESS(MATCH(C218,発明者引用!B$1:B$196,0),17)),R218)+COUNTIF(INDIRECT("発明者引用!"&amp;ADDRESS(MATCH(C218,発明者引用!B$1:B$196,0),4)&amp;":"&amp;ADDRESS(MATCH(C218,発明者引用!B$1:B$196,0),17)),#REF!)+COUNTIF(INDIRECT("発明者引用!"&amp;ADDRESS(MATCH(C218,発明者引用!B$1:B$196,0),4)&amp;":"&amp;ADDRESS(MATCH(C218,発明者引用!B$1:B$196,0),17)),T218)&gt;0,"Yes","No"),"")</f>
        <v>No</v>
      </c>
      <c r="AP218" s="58" t="str">
        <f ca="1">IF(OR(LEFT(R218)="特",LEFT(R218)="実",AND(OR(LEFT(R218,2)="US",LEFT(R218,2)="WO",LEFT(R218,2)="GB",LEFT(R218,2)="EP",LEFT(R218,2)="DE"),OR(MID(R218,3,1)="1",MID(R218,3,1)="2",MID(R218,3,1)="3",MID(R218,3,1)="4",MID(R218,3,1)="5",MID(R218,3,1)="6",MID(R218,3,1)="7",MID(R218,3,1)="8",MID(R218,3,1)="9",MID(R218,3,1)="0"))),IF(VLOOKUP(C218,ファミリ引用特許WO!$A$2:$B$241,2,FALSE)+VLOOKUP(C218,ファミリ引用文献WO!$A$2:$C$241,3,FALSE)=0,"ISR無し",IF(COUNTIF(INDIRECT("ファミリ引用特許WO!"&amp;ADDRESS(MATCH(C218,ファミリ引用特許WO!$A$2:$A$241,0),1)&amp;":"&amp;ADDRESS(MATCH(C218,ファミリ引用特許WO!$A$2:$A$241,0),19)),R218)+COUNTIF(INDIRECT("ファミリ引用特許WO!"&amp;ADDRESS(MATCH(C218,ファミリ引用特許WO!$A$2:$A$241,0),1)&amp;":"&amp;ADDRESS(MATCH(C218,ファミリ引用特許WO!$A$2:$A$241,0),19)),S218)+COUNTIF(INDIRECT("ファミリ引用特許WO!"&amp;ADDRESS(MATCH(C218,ファミリ引用特許WO!$A$2:$A$241,0),1)&amp;":"&amp;ADDRESS(MATCH(C218,ファミリ引用特許WO!$A$2:$A$241,0),19)),T218)+COUNTIF(INDIRECT("ファミリ引用特許WO!"&amp;ADDRESS(MATCH(C218,ファミリ引用特許WO!$A$2:$A$241,0),1)&amp;":"&amp;ADDRESS(MATCH(C218,ファミリ引用特許WO!$A$2:$A$241,0),19)),W218)+COUNTIF(INDIRECT("ファミリ引用特許WO!"&amp;ADDRESS(MATCH(C218,ファミリ引用特許WO!$A$2:$A$241,0),1)&amp;":"&amp;ADDRESS(MATCH(C218,ファミリ引用特許WO!$A$2:$A$241,0),19)),Y218)&gt;0,"Yes","No")),"")</f>
        <v>ISR無し</v>
      </c>
      <c r="AQ218" s="55" t="str">
        <f ca="1">IF(OR(LEFT(R218)="特",LEFT(R218)="実",AND(OR(LEFT(R218,2)="US",LEFT(R218,2)="WO",LEFT(R218,2)="GB",LEFT(R218,2)="EP",LEFT(R218,2)="DE"),OR(MID(R218,3,1)="1",MID(R218,3,1)="2",MID(R218,3,1)="3",MID(R218,3,1)="4",MID(R218,3,1)="5",MID(R218,3,1)="6",MID(R218,3,1)="7",MID(R218,3,1)="8",MID(R218,3,1)="9",MID(R218,3,1)="0"))),IF(VLOOKUP(C218,'ファミリ引用特許表記修正（ex.A2→A）'!$A$2:$B$241,2,FALSE)=0,"family無し",IF(COUNTIF(INDIRECT("'ファミリ引用特許表記修正（ex.A2→A）'!"&amp;ADDRESS(MATCH(C218,'ファミリ引用特許表記修正（ex.A2→A）'!$A$2:$A$241,0),1)&amp;":"&amp;ADDRESS(MATCH(C218,'ファミリ引用特許表記修正（ex.A2→A）'!$A$2:$A$241,0),171)),R218)+COUNTIF(INDIRECT("'ファミリ引用特許表記修正（ex.A2→A）'!"&amp;ADDRESS(MATCH(C218,'ファミリ引用特許表記修正（ex.A2→A）'!$A$2:$A$241,0),1)&amp;":"&amp;ADDRESS(MATCH(C218,'ファミリ引用特許表記修正（ex.A2→A）'!$A$2:$A$241,0),171)),S218)+COUNTIF(INDIRECT("'ファミリ引用特許表記修正（ex.A2→A）'!"&amp;ADDRESS(MATCH(C218,'ファミリ引用特許表記修正（ex.A2→A）'!$A$2:$A$241,0),1)&amp;":"&amp;ADDRESS(MATCH(C218,'ファミリ引用特許表記修正（ex.A2→A）'!$A$2:$A$241,0),171)),T218)+COUNTIF(INDIRECT("'ファミリ引用特許表記修正（ex.A2→A）'!"&amp;ADDRESS(MATCH(C218,'ファミリ引用特許表記修正（ex.A2→A）'!$A$2:$A$241,0),1)&amp;":"&amp;ADDRESS(MATCH(C218,'ファミリ引用特許表記修正（ex.A2→A）'!$A$2:$A$241,0),171)),W218)+COUNTIF(INDIRECT("'ファミリ引用特許表記修正（ex.A2→A）'!"&amp;ADDRESS(MATCH(C218,'ファミリ引用特許表記修正（ex.A2→A）'!$A$2:$A$241,0),1)&amp;":"&amp;ADDRESS(MATCH(C218,'ファミリ引用特許表記修正（ex.A2→A）'!$A$2:$A$241,0),171)),Y218)&gt;0,"Yes","No")),"")</f>
        <v>family無し</v>
      </c>
      <c r="AR218" s="58" t="str">
        <f>IF(OR(LEFT(R218)="特",LEFT(R218)="実",AND(OR(LEFT(R218,2)="US",LEFT(R218,2)="WO",LEFT(R218,2)="GB",LEFT(R218,2)="EP",LEFT(R218,2)="DE"),OR(MID(R218,3,1)="1",MID(R218,3,1)="2",MID(R218,3,1)="3",MID(R218,3,1)="4",MID(R218,3,1)="5",MID(R218,3,1)="6",MID(R218,3,1)="7",MID(R218,3,1)="8",MID(R218,3,1)="9",MID(R218,3,1)="0",))),"",VLOOKUP($C218,ファミリ発明者引用文献!A$3:B$235,2,FALSE))</f>
        <v/>
      </c>
      <c r="AS218" s="55" t="str">
        <f>VLOOKUP(C218,ファミリ引用文献WO!A$2:B$241,2,FALSE)</f>
        <v/>
      </c>
      <c r="AT218" s="58" t="str">
        <f>VLOOKUP(C218,ファミリ引用文献!A$3:B$242,2,FALSE)</f>
        <v/>
      </c>
      <c r="AU218" s="58" t="str">
        <f>VLOOKUP(C218,審判データ!AH$2:BT$379,39,FALSE)</f>
        <v xml:space="preserve"> </v>
      </c>
      <c r="AV218" s="62" t="str">
        <f ca="1">IF(INDIRECT("審判データ!"&amp;ADDRESS(MATCH(C218,審判データ!$AH$1:$AH$379,0),32))="早期審査の対象とする","早期審査","")</f>
        <v/>
      </c>
      <c r="AW218" s="665" t="str">
        <f t="shared" si="16"/>
        <v>不一致</v>
      </c>
      <c r="AX218" s="666" t="str">
        <f>IF(LEFT(AE218,3)="日本特",IF(LEFT(C218)="特",VLOOKUP(C218,'本件、証拠文献テーマコード'!G$2:I$376,3,FALSE),VLOOKUP(C218,'本件、証拠文献テーマコード'!B$2:I$376,8,FALSE)),"")</f>
        <v>3E044,3E048,5K048</v>
      </c>
      <c r="AY218" s="666" t="str">
        <f>IF(LEFT(AE218,3)="日本特",IF(OR(MID(R218,2,1)="開",MID(R218,2,1)="表",MID(R218,2,1)="登"),VLOOKUP(R218,'本件、証拠文献テーマコード'!C$2:I$379,7,FALSE),VLOOKUP(R218,'本件、証拠文献テーマコード'!G$2:I$379,3,FALSE)),"")</f>
        <v>5K030</v>
      </c>
      <c r="AZ218" s="54"/>
    </row>
    <row r="219" spans="1:52" s="353" customFormat="1" ht="27" x14ac:dyDescent="0.15">
      <c r="A219" s="831" t="s">
        <v>22730</v>
      </c>
      <c r="B219" s="586" t="str">
        <f ca="1">IF(A219="",B218,INDIRECT("審判データ!"&amp;ADDRESS(MATCH(A219,審判データ!$HC$1:$HC$379,0),20))&amp;" / "&amp;INDIRECT("審判データ!"&amp;ADDRESS(MATCH(A219,審判データ!$HC$1:$HC$379,0),21)))</f>
        <v>2011 / 29-2</v>
      </c>
      <c r="C219" s="763">
        <v>2008978</v>
      </c>
      <c r="D219" s="480" t="s">
        <v>2689</v>
      </c>
      <c r="E219" s="346" t="str">
        <f ca="1">INDIRECT("審判データ!"&amp;ADDRESS(MATCH(C219,審判データ!$AH$1:$AH$379,0),55))</f>
        <v>岡本俊仁</v>
      </c>
      <c r="F219" s="214" t="str">
        <f ca="1">INDIRECT("審判データ!"&amp;ADDRESS(MATCH(C219,審判データ!$AH$1:$AH$379,0),56))</f>
        <v>岡本　俊仁</v>
      </c>
      <c r="G219" s="214" t="str">
        <f ca="1">INDIRECT("審判データ!"&amp;ADDRESS(MATCH(C219,審判データ!$AH$1:$AH$379,0),72))</f>
        <v xml:space="preserve"> </v>
      </c>
      <c r="H219" s="214" t="str">
        <f ca="1">INDIRECT("審判データ!"&amp;ADDRESS(MATCH(C219,審判データ!$AH$1:$AH$379,0),41))</f>
        <v>E02F  3/30;B66D  3/00</v>
      </c>
      <c r="I219" s="214" t="str">
        <f ca="1">INDIRECT("審判データ!"&amp;ADDRESS(MATCH(C219,審判データ!$AH$1:$AH$379,0),49))</f>
        <v>E02F   3/30@AFI(JP);B66D   3/00@ALI(JP)</v>
      </c>
      <c r="J219" s="214" t="str">
        <f ca="1">INDIRECT("審判データ!"&amp;ADDRESS(MATCH(C219,審判データ!$AH$1:$AH$379,0),51))</f>
        <v>E02F  3/30        E;B66D  3/00</v>
      </c>
      <c r="K219" s="214" t="str">
        <f ca="1">INDIRECT("審判データ!"&amp;ADDRESS(MATCH(C219,審判データ!$AH$1:$AH$379,0),53))</f>
        <v xml:space="preserve"> </v>
      </c>
      <c r="L219" s="1041" t="s">
        <v>22731</v>
      </c>
      <c r="M219" s="1043" t="s">
        <v>876</v>
      </c>
      <c r="N219" s="1057" t="s">
        <v>22732</v>
      </c>
      <c r="O219" s="1047">
        <v>0</v>
      </c>
      <c r="P219" s="1049" t="s">
        <v>22733</v>
      </c>
      <c r="Q219" s="706" t="s">
        <v>91</v>
      </c>
      <c r="R219" s="707" t="s">
        <v>2698</v>
      </c>
      <c r="S219" s="706" t="str">
        <f>IF(OR(LEFT(R219)="特",LEFT(R219)="実"),VLOOKUP(R219,'証拠（JP特許）'!$B$2:$D$299,2,FALSE),IF(AND(OR(LEFT(R219,2)="US",LEFT(R219,2)="WO",LEFT(R219,2)="GB",LEFT(R219,2)="EP",LEFT(R219,2)="DE"),OR(MID(R219,3,1)="1",MID(R219,3,1)="2",MID(R219,3,1)="3",MID(R219,3,1)="4",MID(R219,3,1)="5",MID(R219,3,1)="6",MID(R219,3,1)="7",MID(R219,3,1)="8",MID(R219,3,1)="9",MID(R219,3,1)="0")),VLOOKUP(R219,'証拠（WW特許）'!$B$2:$C$90,2,FALSE),"_"))</f>
        <v>特願昭63-297001</v>
      </c>
      <c r="T219" s="707" t="str">
        <f>IF(OR(LEFT(R219)="特",LEFT(R219)="実"),VLOOKUP(R219,'証拠（JP特許）'!$B$2:$E$299,4,FALSE),"_")</f>
        <v>_</v>
      </c>
      <c r="U219" s="707" t="s">
        <v>94</v>
      </c>
      <c r="V219" s="706" t="s">
        <v>25</v>
      </c>
      <c r="W219" s="708" t="str">
        <f t="shared" si="18"/>
        <v>JP02144415A</v>
      </c>
      <c r="X219" s="709"/>
      <c r="Y219" s="709" t="str">
        <f t="shared" si="19"/>
        <v/>
      </c>
      <c r="Z219" s="91" t="str">
        <f ca="1">IF(OR(LEFT(R219)="特",LEFT(R219)="実",AND(OR(LEFT(R219,2)="US",LEFT(R219,2)="WO",LEFT(R219,2)="GB",LEFT(R219,2)="EP",LEFT(R219,2)="DE"),OR(MID(R219,3,1)="1",MID(R219,3,1)="2",MID(R219,3,1)="3",MID(R219,3,1)="4",MID(R219,3,1)="5",MID(R219,3,1)="6",MID(R219,3,1)="7",MID(R219,3,1)="8",MID(R219,3,1)="9",MID(R219,3,1)="0",))),IF(COUNTIF(INDIRECT("拒絶理由・拒絶査定・異議申立!"&amp;ADDRESS(MATCH(C219,拒絶理由・拒絶査定・異議申立!B$1:B$1000,0),3)&amp;":"&amp;ADDRESS(MATCH(C219,拒絶理由・拒絶査定・異議申立!B$1:B$1000,0),50)),R219)+COUNTIF(INDIRECT("拒絶理由・拒絶査定・異議申立!"&amp;ADDRESS(MATCH(C219,拒絶理由・拒絶査定・異議申立!B$1:B$1000,0),3)&amp;":"&amp;ADDRESS(MATCH(C219,拒絶理由・拒絶査定・異議申立!B$1:B$1000,0),50)),T219)&gt;0,"Yes","No"),"")</f>
        <v>No</v>
      </c>
      <c r="AA219" s="92" t="str">
        <f ca="1">IF(OR(LEFT(R219)="特",LEFT(R219)="実",AND(OR(LEFT(R219,2)="US",LEFT(R219,2)="WO",LEFT(R219,2)="GB",LEFT(R219,2)="EP",LEFT(R219,2)="DE"),OR(MID(R219,3,1)="1",MID(R219,3,1)="2",MID(R219,3,1)="3",MID(R219,3,1)="4",MID(R219,3,1)="5",MID(R219,3,1)="6",MID(R219,3,1)="7",MID(R219,3,1)="8",MID(R219,3,1)="9",MID(R219,3,1)="0",))),IF(COUNTIF(INDIRECT("先行技術調査・登録査定!"&amp;ADDRESS(MATCH(C219,先行技術調査・登録査定!B$1:B$1000,0),3)&amp;":"&amp;ADDRESS(MATCH(C219,先行技術調査・登録査定!B$1:B$1000,0),49)),R219)+COUNTIF(INDIRECT("先行技術調査・登録査定!"&amp;ADDRESS(MATCH(C219,先行技術調査・登録査定!B$1:B$1000,0),3)&amp;":"&amp;ADDRESS(MATCH(C219,先行技術調査・登録査定!B$1:B$1000,0),49)),T219)&gt;0,"Yes","No"),"")</f>
        <v>No</v>
      </c>
      <c r="AB219" s="169" t="str">
        <f t="shared" ca="1" si="15"/>
        <v>Yes</v>
      </c>
      <c r="AC219" s="94" t="str">
        <f>IF(OR(LEFT(R219)="特",LEFT(R219)="実",AND(OR(LEFT(R219,2)="US",LEFT(R219,2)="WO",LEFT(R219,2)="GB",LEFT(R219,2)="EP",LEFT(R219,2)="DE"),OR(MID(R219,3,1)="1",MID(R219,3,1)="2",MID(R219,3,1)="3",MID(R219,3,1)="4",MID(R219,3,1)="5",MID(R219,3,1)="6",MID(R219,3,1)="7",MID(R219,3,1)="8",MID(R219,3,1)="9",MID(R219,3,1)="0",))),"",VLOOKUP($C219,非特許文献リスト!$A$2:$C$196,2,FALSE))</f>
        <v/>
      </c>
      <c r="AD219" s="95" t="str">
        <f>IF(OR(LEFT(R219)="特",LEFT(R219)="実",AND(OR(LEFT(R219,2)="US",LEFT(R219,2)="WO",LEFT(R219,2)="GB",LEFT(R219,2)="EP",LEFT(R219,2)="DE"),OR(MID(R219,3,1)="1",MID(R219,3,1)="2",MID(R219,3,1)="3",MID(R219,3,1)="4",MID(R219,3,1)="5",MID(R219,3,1)="6",MID(R219,3,1)="7",MID(R219,3,1)="8",MID(R219,3,1)="9",MID(R219,3,1)="0",))),"",VLOOKUP($C219,非特許文献リスト!$A$2:$C$196,3,FALSE))</f>
        <v/>
      </c>
      <c r="AE219" s="175" t="str">
        <f t="shared" si="17"/>
        <v>日本特許文献</v>
      </c>
      <c r="AF219" s="176" t="str">
        <f>IF(OR(LEFT(R219)="特",LEFT(R219)="実"),VLOOKUP(R219,'証拠（JP特許）'!$B$2:$AB$299,10,FALSE),IF(AND(OR(LEFT(R219,2)="US",LEFT(R219,2)="WO",LEFT(R219,2)="GB",LEFT(R219,2)="EP",LEFT(R219,2)="DE"),OR(MID(R219,3,1)="1",MID(R219,3,1)="2",MID(R219,3,1)="3",MID(R219,3,1)="4",MID(R219,3,1)="5",MID(R219,3,1)="6",MID(R219,3,1)="7",MID(R219,3,1)="8",MID(R219,3,1)="9",MID(R219,3,1)="0",)),VLOOKUP(R219,'証拠（WW特許）'!$B$2:$M$90,8,FALSE),""))</f>
        <v>リコー建設株式会社</v>
      </c>
      <c r="AG219" s="176" t="str">
        <f>IF(OR(LEFT(R219)="特",LEFT(R219)="実"),VLOOKUP(R219,'証拠（JP特許）'!$B$2:$AB$299,26,FALSE),IF(AND(OR(LEFT(R219,2)="US",LEFT(R219,2)="WO",LEFT(R219,2)="GB",LEFT(R219,2)="EP",LEFT(R219,2)="DE"),OR(MID(R219,3,1)="1",MID(R219,3,1)="2",MID(R219,3,1)="3",MID(R219,3,1)="4",MID(R219,3,1)="5",MID(R219,3,1)="6",MID(R219,3,1)="7",MID(R219,3,1)="8",MID(R219,3,1)="9",MID(R219,3,1)="0",)),VLOOKUP(R219,'証拠（WW特許）'!$B$2:$M$90,12,FALSE),""))</f>
        <v>古平　千学</v>
      </c>
      <c r="AH219" s="58" t="str">
        <f>IF(OR(LEFT(R219)="特",LEFT(R219)="実"),VLOOKUP(R219,'証拠（JP特許）'!$B$2:$X$299,20,FALSE),IF(AND(OR(LEFT(R219,2)="US",LEFT(R219,2)="WO",LEFT(R219,2)="GB",LEFT(R219,2)="EP",LEFT(R219,2)="DE"),OR(MID(R219,3,1)="1",MID(R219,3,1)="2",MID(R219,3,1)="3",MID(R219,3,1)="4",MID(R219,3,1)="5",MID(R219,3,1)="6",MID(R219,3,1)="7",MID(R219,3,1)="8",MID(R219,3,1)="9",MID(R219,3,1)="0",)),VLOOKUP(R219,'証拠（WW特許）'!$B$2:$U$90,20,FALSE),""))</f>
        <v>E02D  17/20    (2006.01),E01C  23/12    (2006.01)</v>
      </c>
      <c r="AI219" s="58" t="str">
        <f>IF(OR(LEFT(R219)="特",LEFT(R219)="実"),VLOOKUP(R219,'証拠（JP特許）'!$B$2:$X$299,21,FALSE),"")</f>
        <v>E02D 17/20   104B,E01C 23/12      B</v>
      </c>
      <c r="AJ219" s="58" t="str">
        <f>IF(OR(LEFT(R219)="特",LEFT(R219)="実"),VLOOKUP(R219,'証拠（JP特許）'!$B$2:$X$299,22,FALSE),"")</f>
        <v>2D044DC00,2D053AA03,2D053AA05,2D053AA41,2D053AA45,2D053AB05,2D053AC01,2D053AD03,2D053BA01,2D053BA05,2D053BA07,2D053DA11,2D053DA13</v>
      </c>
      <c r="AK219" s="59" t="str">
        <f>IF(OR(LEFT(R219)="特",LEFT(R219)="実"),VLOOKUP(R219,'証拠（JP特許）'!$B$2:$X$299,17,FALSE),IF(AND(OR(LEFT(R219,2)="US",LEFT(R219,2)="WO",LEFT(R219,2)="GB",LEFT(R219,2)="EP",LEFT(R219,2)="DE"),OR(MID(R219,3,1)="1",MID(R219,3,1)="2",MID(R219,3,1)="3",MID(R219,3,1)="4",MID(R219,3,1)="5",MID(R219,3,1)="6",MID(R219,3,1)="7",MID(R219,3,1)="8",MID(R219,3,1)="9",MID(R219,3,1)="0",)),VLOOKUP(R219,'証拠（WW特許）'!$B$2:$U$90,16,FALSE),""))</f>
        <v>1990.06.04</v>
      </c>
      <c r="AL219" s="58"/>
      <c r="AM219" s="58"/>
      <c r="AN219" s="58"/>
      <c r="AO219" s="58" t="str">
        <f ca="1">IF(OR(LEFT(R219)="特",LEFT(R219)="実",AND(OR(LEFT(R219,2)="US",LEFT(R219,2)="WO",LEFT(R219,2)="GB",LEFT(R219,2)="EP",LEFT(R219,2)="DE"),OR(MID(R219,3,1)="1",MID(R219,3,1)="2",MID(R219,3,1)="3",MID(R219,3,1)="4",MID(R219,3,1)="5",MID(R219,3,1)="6",MID(R219,3,1)="7",MID(R219,3,1)="8",MID(R219,3,1)="9",MID(R219,3,1)="0"))),IF(COUNTIF(INDIRECT("発明者引用!"&amp;ADDRESS(MATCH(C219,発明者引用!B$1:B$196,0),4)&amp;":"&amp;ADDRESS(MATCH(C219,発明者引用!B$1:B$196,0),17)),R219)+COUNTIF(INDIRECT("発明者引用!"&amp;ADDRESS(MATCH(C219,発明者引用!B$1:B$196,0),4)&amp;":"&amp;ADDRESS(MATCH(C219,発明者引用!B$1:B$196,0),17)),#REF!)+COUNTIF(INDIRECT("発明者引用!"&amp;ADDRESS(MATCH(C219,発明者引用!B$1:B$196,0),4)&amp;":"&amp;ADDRESS(MATCH(C219,発明者引用!B$1:B$196,0),17)),T219)&gt;0,"Yes","No"),"")</f>
        <v>No</v>
      </c>
      <c r="AP219" s="58" t="str">
        <f ca="1">IF(OR(LEFT(R219)="特",LEFT(R219)="実",AND(OR(LEFT(R219,2)="US",LEFT(R219,2)="WO",LEFT(R219,2)="GB",LEFT(R219,2)="EP",LEFT(R219,2)="DE"),OR(MID(R219,3,1)="1",MID(R219,3,1)="2",MID(R219,3,1)="3",MID(R219,3,1)="4",MID(R219,3,1)="5",MID(R219,3,1)="6",MID(R219,3,1)="7",MID(R219,3,1)="8",MID(R219,3,1)="9",MID(R219,3,1)="0"))),IF(VLOOKUP(C219,ファミリ引用特許WO!$A$2:$B$241,2,FALSE)+VLOOKUP(C219,ファミリ引用文献WO!$A$2:$C$241,3,FALSE)=0,"ISR無し",IF(COUNTIF(INDIRECT("ファミリ引用特許WO!"&amp;ADDRESS(MATCH(C219,ファミリ引用特許WO!$A$2:$A$241,0),1)&amp;":"&amp;ADDRESS(MATCH(C219,ファミリ引用特許WO!$A$2:$A$241,0),19)),R219)+COUNTIF(INDIRECT("ファミリ引用特許WO!"&amp;ADDRESS(MATCH(C219,ファミリ引用特許WO!$A$2:$A$241,0),1)&amp;":"&amp;ADDRESS(MATCH(C219,ファミリ引用特許WO!$A$2:$A$241,0),19)),S219)+COUNTIF(INDIRECT("ファミリ引用特許WO!"&amp;ADDRESS(MATCH(C219,ファミリ引用特許WO!$A$2:$A$241,0),1)&amp;":"&amp;ADDRESS(MATCH(C219,ファミリ引用特許WO!$A$2:$A$241,0),19)),T219)+COUNTIF(INDIRECT("ファミリ引用特許WO!"&amp;ADDRESS(MATCH(C219,ファミリ引用特許WO!$A$2:$A$241,0),1)&amp;":"&amp;ADDRESS(MATCH(C219,ファミリ引用特許WO!$A$2:$A$241,0),19)),W219)+COUNTIF(INDIRECT("ファミリ引用特許WO!"&amp;ADDRESS(MATCH(C219,ファミリ引用特許WO!$A$2:$A$241,0),1)&amp;":"&amp;ADDRESS(MATCH(C219,ファミリ引用特許WO!$A$2:$A$241,0),19)),Y219)&gt;0,"Yes","No")),"")</f>
        <v>ISR無し</v>
      </c>
      <c r="AQ219" s="55" t="str">
        <f ca="1">IF(OR(LEFT(R219)="特",LEFT(R219)="実",AND(OR(LEFT(R219,2)="US",LEFT(R219,2)="WO",LEFT(R219,2)="GB",LEFT(R219,2)="EP",LEFT(R219,2)="DE"),OR(MID(R219,3,1)="1",MID(R219,3,1)="2",MID(R219,3,1)="3",MID(R219,3,1)="4",MID(R219,3,1)="5",MID(R219,3,1)="6",MID(R219,3,1)="7",MID(R219,3,1)="8",MID(R219,3,1)="9",MID(R219,3,1)="0"))),IF(VLOOKUP(C219,'ファミリ引用特許表記修正（ex.A2→A）'!$A$2:$B$241,2,FALSE)=0,"family無し",IF(COUNTIF(INDIRECT("'ファミリ引用特許表記修正（ex.A2→A）'!"&amp;ADDRESS(MATCH(C219,'ファミリ引用特許表記修正（ex.A2→A）'!$A$2:$A$241,0),1)&amp;":"&amp;ADDRESS(MATCH(C219,'ファミリ引用特許表記修正（ex.A2→A）'!$A$2:$A$241,0),171)),R219)+COUNTIF(INDIRECT("'ファミリ引用特許表記修正（ex.A2→A）'!"&amp;ADDRESS(MATCH(C219,'ファミリ引用特許表記修正（ex.A2→A）'!$A$2:$A$241,0),1)&amp;":"&amp;ADDRESS(MATCH(C219,'ファミリ引用特許表記修正（ex.A2→A）'!$A$2:$A$241,0),171)),S219)+COUNTIF(INDIRECT("'ファミリ引用特許表記修正（ex.A2→A）'!"&amp;ADDRESS(MATCH(C219,'ファミリ引用特許表記修正（ex.A2→A）'!$A$2:$A$241,0),1)&amp;":"&amp;ADDRESS(MATCH(C219,'ファミリ引用特許表記修正（ex.A2→A）'!$A$2:$A$241,0),171)),T219)+COUNTIF(INDIRECT("'ファミリ引用特許表記修正（ex.A2→A）'!"&amp;ADDRESS(MATCH(C219,'ファミリ引用特許表記修正（ex.A2→A）'!$A$2:$A$241,0),1)&amp;":"&amp;ADDRESS(MATCH(C219,'ファミリ引用特許表記修正（ex.A2→A）'!$A$2:$A$241,0),171)),W219)+COUNTIF(INDIRECT("'ファミリ引用特許表記修正（ex.A2→A）'!"&amp;ADDRESS(MATCH(C219,'ファミリ引用特許表記修正（ex.A2→A）'!$A$2:$A$241,0),1)&amp;":"&amp;ADDRESS(MATCH(C219,'ファミリ引用特許表記修正（ex.A2→A）'!$A$2:$A$241,0),171)),Y219)&gt;0,"Yes","No")),"")</f>
        <v>family無し</v>
      </c>
      <c r="AR219" s="58" t="str">
        <f>IF(OR(LEFT(R219)="特",LEFT(R219)="実",AND(OR(LEFT(R219,2)="US",LEFT(R219,2)="WO",LEFT(R219,2)="GB",LEFT(R219,2)="EP",LEFT(R219,2)="DE"),OR(MID(R219,3,1)="1",MID(R219,3,1)="2",MID(R219,3,1)="3",MID(R219,3,1)="4",MID(R219,3,1)="5",MID(R219,3,1)="6",MID(R219,3,1)="7",MID(R219,3,1)="8",MID(R219,3,1)="9",MID(R219,3,1)="0",))),"",VLOOKUP($C219,ファミリ発明者引用文献!A$3:B$235,2,FALSE))</f>
        <v/>
      </c>
      <c r="AS219" s="55" t="str">
        <f>VLOOKUP(C219,ファミリ引用文献WO!A$2:B$241,2,FALSE)</f>
        <v/>
      </c>
      <c r="AT219" s="58" t="str">
        <f>VLOOKUP(C219,ファミリ引用文献!A$3:B$242,2,FALSE)</f>
        <v/>
      </c>
      <c r="AU219" s="58" t="str">
        <f>VLOOKUP(C219,審判データ!AH$2:BT$379,39,FALSE)</f>
        <v xml:space="preserve"> </v>
      </c>
      <c r="AV219" s="62" t="str">
        <f ca="1">IF(INDIRECT("審判データ!"&amp;ADDRESS(MATCH(C219,審判データ!$AH$1:$AH$379,0),32))="早期審査の対象とする","早期審査","")</f>
        <v/>
      </c>
      <c r="AW219" s="665" t="str">
        <f t="shared" si="16"/>
        <v>不一致</v>
      </c>
      <c r="AX219" s="666" t="str">
        <f>IF(LEFT(AE219,3)="日本特",IF(LEFT(C219)="特",VLOOKUP(C219,'本件、証拠文献テーマコード'!G$2:I$376,3,FALSE),VLOOKUP(C219,'本件、証拠文献テーマコード'!B$2:I$376,8,FALSE)),"")</f>
        <v>2D012,3F310</v>
      </c>
      <c r="AY219" s="666" t="str">
        <f>IF(LEFT(AE219,3)="日本特",IF(OR(MID(R219,2,1)="開",MID(R219,2,1)="表",MID(R219,2,1)="登"),VLOOKUP(R219,'本件、証拠文献テーマコード'!C$2:I$379,7,FALSE),VLOOKUP(R219,'本件、証拠文献テーマコード'!G$2:I$379,3,FALSE)),"")</f>
        <v>2D044,2D053</v>
      </c>
      <c r="AZ219" s="54"/>
    </row>
    <row r="220" spans="1:52" s="353" customFormat="1" ht="27" x14ac:dyDescent="0.15">
      <c r="A220" s="831"/>
      <c r="B220" s="586" t="str">
        <f ca="1">IF(A220="",B219,INDIRECT("審判データ!"&amp;ADDRESS(MATCH(A220,審判データ!$HC$1:$HC$379,0),20))&amp;" / "&amp;INDIRECT("審判データ!"&amp;ADDRESS(MATCH(A220,審判データ!$HC$1:$HC$379,0),21)))</f>
        <v>2011 / 29-2</v>
      </c>
      <c r="C220" s="763">
        <v>2008978</v>
      </c>
      <c r="D220" s="480" t="s">
        <v>2689</v>
      </c>
      <c r="E220" s="346" t="str">
        <f ca="1">INDIRECT("審判データ!"&amp;ADDRESS(MATCH(C220,審判データ!$AH$1:$AH$379,0),55))</f>
        <v>岡本俊仁</v>
      </c>
      <c r="F220" s="214" t="str">
        <f ca="1">INDIRECT("審判データ!"&amp;ADDRESS(MATCH(C220,審判データ!$AH$1:$AH$379,0),56))</f>
        <v>岡本　俊仁</v>
      </c>
      <c r="G220" s="214" t="str">
        <f ca="1">INDIRECT("審判データ!"&amp;ADDRESS(MATCH(C220,審判データ!$AH$1:$AH$379,0),72))</f>
        <v xml:space="preserve"> </v>
      </c>
      <c r="H220" s="214" t="str">
        <f ca="1">INDIRECT("審判データ!"&amp;ADDRESS(MATCH(C220,審判データ!$AH$1:$AH$379,0),41))</f>
        <v>E02F  3/30;B66D  3/00</v>
      </c>
      <c r="I220" s="214" t="str">
        <f ca="1">INDIRECT("審判データ!"&amp;ADDRESS(MATCH(C220,審判データ!$AH$1:$AH$379,0),49))</f>
        <v>E02F   3/30@AFI(JP);B66D   3/00@ALI(JP)</v>
      </c>
      <c r="J220" s="214" t="str">
        <f ca="1">INDIRECT("審判データ!"&amp;ADDRESS(MATCH(C220,審判データ!$AH$1:$AH$379,0),51))</f>
        <v>E02F  3/30        E;B66D  3/00</v>
      </c>
      <c r="K220" s="214" t="str">
        <f ca="1">INDIRECT("審判データ!"&amp;ADDRESS(MATCH(C220,審判データ!$AH$1:$AH$379,0),53))</f>
        <v xml:space="preserve"> </v>
      </c>
      <c r="L220" s="1051"/>
      <c r="M220" s="1053"/>
      <c r="N220" s="1058"/>
      <c r="O220" s="1055"/>
      <c r="P220" s="1056"/>
      <c r="Q220" s="706" t="s">
        <v>118</v>
      </c>
      <c r="R220" s="707" t="s">
        <v>2709</v>
      </c>
      <c r="S220" s="706" t="str">
        <f>IF(OR(LEFT(R220)="特",LEFT(R220)="実"),VLOOKUP(R220,'証拠（JP特許）'!$B$2:$D$299,2,FALSE),IF(AND(OR(LEFT(R220,2)="US",LEFT(R220,2)="WO",LEFT(R220,2)="GB",LEFT(R220,2)="EP",LEFT(R220,2)="DE"),OR(MID(R220,3,1)="1",MID(R220,3,1)="2",MID(R220,3,1)="3",MID(R220,3,1)="4",MID(R220,3,1)="5",MID(R220,3,1)="6",MID(R220,3,1)="7",MID(R220,3,1)="8",MID(R220,3,1)="9",MID(R220,3,1)="0")),VLOOKUP(R220,'証拠（WW特許）'!$B$2:$C$90,2,FALSE),"_"))</f>
        <v>特願昭60-14386</v>
      </c>
      <c r="T220" s="707" t="str">
        <f>IF(OR(LEFT(R220)="特",LEFT(R220)="実"),VLOOKUP(R220,'証拠（JP特許）'!$B$2:$E$299,4,FALSE),"_")</f>
        <v>JP1601336</v>
      </c>
      <c r="U220" s="707" t="s">
        <v>94</v>
      </c>
      <c r="V220" s="706" t="s">
        <v>25</v>
      </c>
      <c r="W220" s="708" t="str">
        <f t="shared" si="18"/>
        <v>JP61176703A</v>
      </c>
      <c r="X220" s="709">
        <v>1601336</v>
      </c>
      <c r="Y220" s="709" t="str">
        <f t="shared" si="19"/>
        <v>JP1601336B</v>
      </c>
      <c r="Z220" s="91" t="str">
        <f ca="1">IF(OR(LEFT(R220)="特",LEFT(R220)="実",AND(OR(LEFT(R220,2)="US",LEFT(R220,2)="WO",LEFT(R220,2)="GB",LEFT(R220,2)="EP",LEFT(R220,2)="DE"),OR(MID(R220,3,1)="1",MID(R220,3,1)="2",MID(R220,3,1)="3",MID(R220,3,1)="4",MID(R220,3,1)="5",MID(R220,3,1)="6",MID(R220,3,1)="7",MID(R220,3,1)="8",MID(R220,3,1)="9",MID(R220,3,1)="0",))),IF(COUNTIF(INDIRECT("拒絶理由・拒絶査定・異議申立!"&amp;ADDRESS(MATCH(C220,拒絶理由・拒絶査定・異議申立!B$1:B$1000,0),3)&amp;":"&amp;ADDRESS(MATCH(C220,拒絶理由・拒絶査定・異議申立!B$1:B$1000,0),50)),R220)+COUNTIF(INDIRECT("拒絶理由・拒絶査定・異議申立!"&amp;ADDRESS(MATCH(C220,拒絶理由・拒絶査定・異議申立!B$1:B$1000,0),3)&amp;":"&amp;ADDRESS(MATCH(C220,拒絶理由・拒絶査定・異議申立!B$1:B$1000,0),50)),T220)&gt;0,"Yes","No"),"")</f>
        <v>No</v>
      </c>
      <c r="AA220" s="92" t="str">
        <f ca="1">IF(OR(LEFT(R220)="特",LEFT(R220)="実",AND(OR(LEFT(R220,2)="US",LEFT(R220,2)="WO",LEFT(R220,2)="GB",LEFT(R220,2)="EP",LEFT(R220,2)="DE"),OR(MID(R220,3,1)="1",MID(R220,3,1)="2",MID(R220,3,1)="3",MID(R220,3,1)="4",MID(R220,3,1)="5",MID(R220,3,1)="6",MID(R220,3,1)="7",MID(R220,3,1)="8",MID(R220,3,1)="9",MID(R220,3,1)="0",))),IF(COUNTIF(INDIRECT("先行技術調査・登録査定!"&amp;ADDRESS(MATCH(C220,先行技術調査・登録査定!B$1:B$1000,0),3)&amp;":"&amp;ADDRESS(MATCH(C220,先行技術調査・登録査定!B$1:B$1000,0),49)),R220)+COUNTIF(INDIRECT("先行技術調査・登録査定!"&amp;ADDRESS(MATCH(C220,先行技術調査・登録査定!B$1:B$1000,0),3)&amp;":"&amp;ADDRESS(MATCH(C220,先行技術調査・登録査定!B$1:B$1000,0),49)),T220)&gt;0,"Yes","No"),"")</f>
        <v>No</v>
      </c>
      <c r="AB220" s="169" t="str">
        <f t="shared" ca="1" si="15"/>
        <v>Yes</v>
      </c>
      <c r="AC220" s="94" t="str">
        <f>IF(OR(LEFT(R220)="特",LEFT(R220)="実",AND(OR(LEFT(R220,2)="US",LEFT(R220,2)="WO",LEFT(R220,2)="GB",LEFT(R220,2)="EP",LEFT(R220,2)="DE"),OR(MID(R220,3,1)="1",MID(R220,3,1)="2",MID(R220,3,1)="3",MID(R220,3,1)="4",MID(R220,3,1)="5",MID(R220,3,1)="6",MID(R220,3,1)="7",MID(R220,3,1)="8",MID(R220,3,1)="9",MID(R220,3,1)="0",))),"",VLOOKUP($C220,非特許文献リスト!$A$2:$C$196,2,FALSE))</f>
        <v/>
      </c>
      <c r="AD220" s="95" t="str">
        <f>IF(OR(LEFT(R220)="特",LEFT(R220)="実",AND(OR(LEFT(R220,2)="US",LEFT(R220,2)="WO",LEFT(R220,2)="GB",LEFT(R220,2)="EP",LEFT(R220,2)="DE"),OR(MID(R220,3,1)="1",MID(R220,3,1)="2",MID(R220,3,1)="3",MID(R220,3,1)="4",MID(R220,3,1)="5",MID(R220,3,1)="6",MID(R220,3,1)="7",MID(R220,3,1)="8",MID(R220,3,1)="9",MID(R220,3,1)="0",))),"",VLOOKUP($C220,非特許文献リスト!$A$2:$C$196,3,FALSE))</f>
        <v/>
      </c>
      <c r="AE220" s="175" t="str">
        <f t="shared" si="17"/>
        <v>日本特許文献</v>
      </c>
      <c r="AF220" s="176" t="str">
        <f>IF(OR(LEFT(R220)="特",LEFT(R220)="実"),VLOOKUP(R220,'証拠（JP特許）'!$B$2:$AB$299,10,FALSE),IF(AND(OR(LEFT(R220,2)="US",LEFT(R220,2)="WO",LEFT(R220,2)="GB",LEFT(R220,2)="EP",LEFT(R220,2)="DE"),OR(MID(R220,3,1)="1",MID(R220,3,1)="2",MID(R220,3,1)="3",MID(R220,3,1)="4",MID(R220,3,1)="5",MID(R220,3,1)="6",MID(R220,3,1)="7",MID(R220,3,1)="8",MID(R220,3,1)="9",MID(R220,3,1)="0",)),VLOOKUP(R220,'証拠（WW特許）'!$B$2:$M$90,8,FALSE),""))</f>
        <v>日立建機株式会社,日本鋪道株式会社</v>
      </c>
      <c r="AG220" s="176" t="str">
        <f>IF(OR(LEFT(R220)="特",LEFT(R220)="実"),VLOOKUP(R220,'証拠（JP特許）'!$B$2:$AB$299,26,FALSE),IF(AND(OR(LEFT(R220,2)="US",LEFT(R220,2)="WO",LEFT(R220,2)="GB",LEFT(R220,2)="EP",LEFT(R220,2)="DE"),OR(MID(R220,3,1)="1",MID(R220,3,1)="2",MID(R220,3,1)="3",MID(R220,3,1)="4",MID(R220,3,1)="5",MID(R220,3,1)="6",MID(R220,3,1)="7",MID(R220,3,1)="8",MID(R220,3,1)="9",MID(R220,3,1)="0",)),VLOOKUP(R220,'証拠（WW特許）'!$B$2:$M$90,12,FALSE),""))</f>
        <v>瀬戸　英次郎</v>
      </c>
      <c r="AH220" s="58" t="str">
        <f>IF(OR(LEFT(R220)="特",LEFT(R220)="実"),VLOOKUP(R220,'証拠（JP特許）'!$B$2:$X$299,20,FALSE),IF(AND(OR(LEFT(R220,2)="US",LEFT(R220,2)="WO",LEFT(R220,2)="GB",LEFT(R220,2)="EP",LEFT(R220,2)="DE"),OR(MID(R220,3,1)="1",MID(R220,3,1)="2",MID(R220,3,1)="3",MID(R220,3,1)="4",MID(R220,3,1)="5",MID(R220,3,1)="6",MID(R220,3,1)="7",MID(R220,3,1)="8",MID(R220,3,1)="9",MID(R220,3,1)="0",)),VLOOKUP(R220,'証拠（WW特許）'!$B$2:$U$90,20,FALSE),""))</f>
        <v>E01C  19/45    (2006.01),E01C  19/48    (2006.01)</v>
      </c>
      <c r="AI220" s="58" t="str">
        <f>IF(OR(LEFT(R220)="特",LEFT(R220)="実"),VLOOKUP(R220,'証拠（JP特許）'!$B$2:$X$299,21,FALSE),"")</f>
        <v xml:space="preserve">E01C 19/45       ,E01C 19/48       </v>
      </c>
      <c r="AJ220" s="58" t="str">
        <f>IF(OR(LEFT(R220)="特",LEFT(R220)="実"),VLOOKUP(R220,'証拠（JP特許）'!$B$2:$X$299,22,FALSE),"")</f>
        <v>2D052AA03,2D052AB01,2D052AB13,2D052AC10,2D052AD00,2D052AD17,2D052CA04</v>
      </c>
      <c r="AK220" s="59" t="str">
        <f>IF(OR(LEFT(R220)="特",LEFT(R220)="実"),VLOOKUP(R220,'証拠（JP特許）'!$B$2:$X$299,17,FALSE),IF(AND(OR(LEFT(R220,2)="US",LEFT(R220,2)="WO",LEFT(R220,2)="GB",LEFT(R220,2)="EP",LEFT(R220,2)="DE"),OR(MID(R220,3,1)="1",MID(R220,3,1)="2",MID(R220,3,1)="3",MID(R220,3,1)="4",MID(R220,3,1)="5",MID(R220,3,1)="6",MID(R220,3,1)="7",MID(R220,3,1)="8",MID(R220,3,1)="9",MID(R220,3,1)="0",)),VLOOKUP(R220,'証拠（WW特許）'!$B$2:$U$90,16,FALSE),""))</f>
        <v>1986.08.08</v>
      </c>
      <c r="AL220" s="58"/>
      <c r="AM220" s="58"/>
      <c r="AN220" s="58"/>
      <c r="AO220" s="58" t="str">
        <f ca="1">IF(OR(LEFT(R220)="特",LEFT(R220)="実",AND(OR(LEFT(R220,2)="US",LEFT(R220,2)="WO",LEFT(R220,2)="GB",LEFT(R220,2)="EP",LEFT(R220,2)="DE"),OR(MID(R220,3,1)="1",MID(R220,3,1)="2",MID(R220,3,1)="3",MID(R220,3,1)="4",MID(R220,3,1)="5",MID(R220,3,1)="6",MID(R220,3,1)="7",MID(R220,3,1)="8",MID(R220,3,1)="9",MID(R220,3,1)="0"))),IF(COUNTIF(INDIRECT("発明者引用!"&amp;ADDRESS(MATCH(C220,発明者引用!B$1:B$196,0),4)&amp;":"&amp;ADDRESS(MATCH(C220,発明者引用!B$1:B$196,0),17)),R220)+COUNTIF(INDIRECT("発明者引用!"&amp;ADDRESS(MATCH(C220,発明者引用!B$1:B$196,0),4)&amp;":"&amp;ADDRESS(MATCH(C220,発明者引用!B$1:B$196,0),17)),#REF!)+COUNTIF(INDIRECT("発明者引用!"&amp;ADDRESS(MATCH(C220,発明者引用!B$1:B$196,0),4)&amp;":"&amp;ADDRESS(MATCH(C220,発明者引用!B$1:B$196,0),17)),T220)&gt;0,"Yes","No"),"")</f>
        <v>No</v>
      </c>
      <c r="AP220" s="58" t="str">
        <f ca="1">IF(OR(LEFT(R220)="特",LEFT(R220)="実",AND(OR(LEFT(R220,2)="US",LEFT(R220,2)="WO",LEFT(R220,2)="GB",LEFT(R220,2)="EP",LEFT(R220,2)="DE"),OR(MID(R220,3,1)="1",MID(R220,3,1)="2",MID(R220,3,1)="3",MID(R220,3,1)="4",MID(R220,3,1)="5",MID(R220,3,1)="6",MID(R220,3,1)="7",MID(R220,3,1)="8",MID(R220,3,1)="9",MID(R220,3,1)="0"))),IF(VLOOKUP(C220,ファミリ引用特許WO!$A$2:$B$241,2,FALSE)+VLOOKUP(C220,ファミリ引用文献WO!$A$2:$C$241,3,FALSE)=0,"ISR無し",IF(COUNTIF(INDIRECT("ファミリ引用特許WO!"&amp;ADDRESS(MATCH(C220,ファミリ引用特許WO!$A$2:$A$241,0),1)&amp;":"&amp;ADDRESS(MATCH(C220,ファミリ引用特許WO!$A$2:$A$241,0),19)),R220)+COUNTIF(INDIRECT("ファミリ引用特許WO!"&amp;ADDRESS(MATCH(C220,ファミリ引用特許WO!$A$2:$A$241,0),1)&amp;":"&amp;ADDRESS(MATCH(C220,ファミリ引用特許WO!$A$2:$A$241,0),19)),S220)+COUNTIF(INDIRECT("ファミリ引用特許WO!"&amp;ADDRESS(MATCH(C220,ファミリ引用特許WO!$A$2:$A$241,0),1)&amp;":"&amp;ADDRESS(MATCH(C220,ファミリ引用特許WO!$A$2:$A$241,0),19)),T220)+COUNTIF(INDIRECT("ファミリ引用特許WO!"&amp;ADDRESS(MATCH(C220,ファミリ引用特許WO!$A$2:$A$241,0),1)&amp;":"&amp;ADDRESS(MATCH(C220,ファミリ引用特許WO!$A$2:$A$241,0),19)),W220)+COUNTIF(INDIRECT("ファミリ引用特許WO!"&amp;ADDRESS(MATCH(C220,ファミリ引用特許WO!$A$2:$A$241,0),1)&amp;":"&amp;ADDRESS(MATCH(C220,ファミリ引用特許WO!$A$2:$A$241,0),19)),Y220)&gt;0,"Yes","No")),"")</f>
        <v>ISR無し</v>
      </c>
      <c r="AQ220" s="55" t="str">
        <f ca="1">IF(OR(LEFT(R220)="特",LEFT(R220)="実",AND(OR(LEFT(R220,2)="US",LEFT(R220,2)="WO",LEFT(R220,2)="GB",LEFT(R220,2)="EP",LEFT(R220,2)="DE"),OR(MID(R220,3,1)="1",MID(R220,3,1)="2",MID(R220,3,1)="3",MID(R220,3,1)="4",MID(R220,3,1)="5",MID(R220,3,1)="6",MID(R220,3,1)="7",MID(R220,3,1)="8",MID(R220,3,1)="9",MID(R220,3,1)="0"))),IF(VLOOKUP(C220,'ファミリ引用特許表記修正（ex.A2→A）'!$A$2:$B$241,2,FALSE)=0,"family無し",IF(COUNTIF(INDIRECT("'ファミリ引用特許表記修正（ex.A2→A）'!"&amp;ADDRESS(MATCH(C220,'ファミリ引用特許表記修正（ex.A2→A）'!$A$2:$A$241,0),1)&amp;":"&amp;ADDRESS(MATCH(C220,'ファミリ引用特許表記修正（ex.A2→A）'!$A$2:$A$241,0),171)),R220)+COUNTIF(INDIRECT("'ファミリ引用特許表記修正（ex.A2→A）'!"&amp;ADDRESS(MATCH(C220,'ファミリ引用特許表記修正（ex.A2→A）'!$A$2:$A$241,0),1)&amp;":"&amp;ADDRESS(MATCH(C220,'ファミリ引用特許表記修正（ex.A2→A）'!$A$2:$A$241,0),171)),S220)+COUNTIF(INDIRECT("'ファミリ引用特許表記修正（ex.A2→A）'!"&amp;ADDRESS(MATCH(C220,'ファミリ引用特許表記修正（ex.A2→A）'!$A$2:$A$241,0),1)&amp;":"&amp;ADDRESS(MATCH(C220,'ファミリ引用特許表記修正（ex.A2→A）'!$A$2:$A$241,0),171)),T220)+COUNTIF(INDIRECT("'ファミリ引用特許表記修正（ex.A2→A）'!"&amp;ADDRESS(MATCH(C220,'ファミリ引用特許表記修正（ex.A2→A）'!$A$2:$A$241,0),1)&amp;":"&amp;ADDRESS(MATCH(C220,'ファミリ引用特許表記修正（ex.A2→A）'!$A$2:$A$241,0),171)),W220)+COUNTIF(INDIRECT("'ファミリ引用特許表記修正（ex.A2→A）'!"&amp;ADDRESS(MATCH(C220,'ファミリ引用特許表記修正（ex.A2→A）'!$A$2:$A$241,0),1)&amp;":"&amp;ADDRESS(MATCH(C220,'ファミリ引用特許表記修正（ex.A2→A）'!$A$2:$A$241,0),171)),Y220)&gt;0,"Yes","No")),"")</f>
        <v>family無し</v>
      </c>
      <c r="AR220" s="58" t="str">
        <f>IF(OR(LEFT(R220)="特",LEFT(R220)="実",AND(OR(LEFT(R220,2)="US",LEFT(R220,2)="WO",LEFT(R220,2)="GB",LEFT(R220,2)="EP",LEFT(R220,2)="DE"),OR(MID(R220,3,1)="1",MID(R220,3,1)="2",MID(R220,3,1)="3",MID(R220,3,1)="4",MID(R220,3,1)="5",MID(R220,3,1)="6",MID(R220,3,1)="7",MID(R220,3,1)="8",MID(R220,3,1)="9",MID(R220,3,1)="0",))),"",VLOOKUP($C220,ファミリ発明者引用文献!A$3:B$235,2,FALSE))</f>
        <v/>
      </c>
      <c r="AS220" s="55" t="str">
        <f>VLOOKUP(C220,ファミリ引用文献WO!A$2:B$241,2,FALSE)</f>
        <v/>
      </c>
      <c r="AT220" s="58" t="str">
        <f>VLOOKUP(C220,ファミリ引用文献!A$3:B$242,2,FALSE)</f>
        <v/>
      </c>
      <c r="AU220" s="58" t="str">
        <f>VLOOKUP(C220,審判データ!AH$2:BT$379,39,FALSE)</f>
        <v xml:space="preserve"> </v>
      </c>
      <c r="AV220" s="62" t="str">
        <f ca="1">IF(INDIRECT("審判データ!"&amp;ADDRESS(MATCH(C220,審判データ!$AH$1:$AH$379,0),32))="早期審査の対象とする","早期審査","")</f>
        <v/>
      </c>
      <c r="AW220" s="665" t="str">
        <f t="shared" si="16"/>
        <v>不一致</v>
      </c>
      <c r="AX220" s="666" t="str">
        <f>IF(LEFT(AE220,3)="日本特",IF(LEFT(C220)="特",VLOOKUP(C220,'本件、証拠文献テーマコード'!G$2:I$376,3,FALSE),VLOOKUP(C220,'本件、証拠文献テーマコード'!B$2:I$376,8,FALSE)),"")</f>
        <v>2D012,3F310</v>
      </c>
      <c r="AY220" s="666" t="str">
        <f>IF(LEFT(AE220,3)="日本特",IF(OR(MID(R220,2,1)="開",MID(R220,2,1)="表",MID(R220,2,1)="登"),VLOOKUP(R220,'本件、証拠文献テーマコード'!C$2:I$379,7,FALSE),VLOOKUP(R220,'本件、証拠文献テーマコード'!G$2:I$379,3,FALSE)),"")</f>
        <v>2D052</v>
      </c>
      <c r="AZ220" s="54"/>
    </row>
    <row r="221" spans="1:52" s="353" customFormat="1" ht="27" x14ac:dyDescent="0.15">
      <c r="A221" s="831"/>
      <c r="B221" s="586" t="str">
        <f ca="1">IF(A221="",B220,INDIRECT("審判データ!"&amp;ADDRESS(MATCH(A221,審判データ!$HC$1:$HC$379,0),20))&amp;" / "&amp;INDIRECT("審判データ!"&amp;ADDRESS(MATCH(A221,審判データ!$HC$1:$HC$379,0),21)))</f>
        <v>2011 / 29-2</v>
      </c>
      <c r="C221" s="763">
        <v>2008978</v>
      </c>
      <c r="D221" s="480" t="s">
        <v>2689</v>
      </c>
      <c r="E221" s="346" t="str">
        <f ca="1">INDIRECT("審判データ!"&amp;ADDRESS(MATCH(C221,審判データ!$AH$1:$AH$379,0),55))</f>
        <v>岡本俊仁</v>
      </c>
      <c r="F221" s="214" t="str">
        <f ca="1">INDIRECT("審判データ!"&amp;ADDRESS(MATCH(C221,審判データ!$AH$1:$AH$379,0),56))</f>
        <v>岡本　俊仁</v>
      </c>
      <c r="G221" s="214" t="str">
        <f ca="1">INDIRECT("審判データ!"&amp;ADDRESS(MATCH(C221,審判データ!$AH$1:$AH$379,0),72))</f>
        <v xml:space="preserve"> </v>
      </c>
      <c r="H221" s="214" t="str">
        <f ca="1">INDIRECT("審判データ!"&amp;ADDRESS(MATCH(C221,審判データ!$AH$1:$AH$379,0),41))</f>
        <v>E02F  3/30;B66D  3/00</v>
      </c>
      <c r="I221" s="214" t="str">
        <f ca="1">INDIRECT("審判データ!"&amp;ADDRESS(MATCH(C221,審判データ!$AH$1:$AH$379,0),49))</f>
        <v>E02F   3/30@AFI(JP);B66D   3/00@ALI(JP)</v>
      </c>
      <c r="J221" s="214" t="str">
        <f ca="1">INDIRECT("審判データ!"&amp;ADDRESS(MATCH(C221,審判データ!$AH$1:$AH$379,0),51))</f>
        <v>E02F  3/30        E;B66D  3/00</v>
      </c>
      <c r="K221" s="214" t="str">
        <f ca="1">INDIRECT("審判データ!"&amp;ADDRESS(MATCH(C221,審判データ!$AH$1:$AH$379,0),53))</f>
        <v xml:space="preserve"> </v>
      </c>
      <c r="L221" s="1051"/>
      <c r="M221" s="1053"/>
      <c r="N221" s="1058"/>
      <c r="O221" s="1055"/>
      <c r="P221" s="1056"/>
      <c r="Q221" s="706" t="s">
        <v>192</v>
      </c>
      <c r="R221" s="707" t="s">
        <v>2721</v>
      </c>
      <c r="S221" s="706" t="str">
        <f>IF(OR(LEFT(R221)="特",LEFT(R221)="実"),VLOOKUP(R221,'証拠（JP特許）'!$B$2:$D$299,2,FALSE),IF(AND(OR(LEFT(R221,2)="US",LEFT(R221,2)="WO",LEFT(R221,2)="GB",LEFT(R221,2)="EP",LEFT(R221,2)="DE"),OR(MID(R221,3,1)="1",MID(R221,3,1)="2",MID(R221,3,1)="3",MID(R221,3,1)="4",MID(R221,3,1)="5",MID(R221,3,1)="6",MID(R221,3,1)="7",MID(R221,3,1)="8",MID(R221,3,1)="9",MID(R221,3,1)="0")),VLOOKUP(R221,'証拠（WW特許）'!$B$2:$C$90,2,FALSE),"_"))</f>
        <v>実願昭44-92399</v>
      </c>
      <c r="T221" s="707" t="str">
        <f>IF(OR(LEFT(R221)="特",LEFT(R221)="実"),VLOOKUP(R221,'証拠（JP特許）'!$B$2:$E$299,4,FALSE),"_")</f>
        <v>実登940443</v>
      </c>
      <c r="U221" s="707" t="s">
        <v>94</v>
      </c>
      <c r="V221" s="706" t="s">
        <v>25</v>
      </c>
      <c r="W221" s="708" t="str">
        <f t="shared" si="18"/>
        <v>JP465886Y</v>
      </c>
      <c r="X221" s="709"/>
      <c r="Y221" s="709" t="str">
        <f t="shared" si="19"/>
        <v>940443U</v>
      </c>
      <c r="Z221" s="91" t="str">
        <f ca="1">IF(OR(LEFT(R221)="特",LEFT(R221)="実",AND(OR(LEFT(R221,2)="US",LEFT(R221,2)="WO",LEFT(R221,2)="GB",LEFT(R221,2)="EP",LEFT(R221,2)="DE"),OR(MID(R221,3,1)="1",MID(R221,3,1)="2",MID(R221,3,1)="3",MID(R221,3,1)="4",MID(R221,3,1)="5",MID(R221,3,1)="6",MID(R221,3,1)="7",MID(R221,3,1)="8",MID(R221,3,1)="9",MID(R221,3,1)="0",))),IF(COUNTIF(INDIRECT("拒絶理由・拒絶査定・異議申立!"&amp;ADDRESS(MATCH(C221,拒絶理由・拒絶査定・異議申立!B$1:B$1000,0),3)&amp;":"&amp;ADDRESS(MATCH(C221,拒絶理由・拒絶査定・異議申立!B$1:B$1000,0),50)),R221)+COUNTIF(INDIRECT("拒絶理由・拒絶査定・異議申立!"&amp;ADDRESS(MATCH(C221,拒絶理由・拒絶査定・異議申立!B$1:B$1000,0),3)&amp;":"&amp;ADDRESS(MATCH(C221,拒絶理由・拒絶査定・異議申立!B$1:B$1000,0),50)),T221)&gt;0,"Yes","No"),"")</f>
        <v>No</v>
      </c>
      <c r="AA221" s="92" t="str">
        <f ca="1">IF(OR(LEFT(R221)="特",LEFT(R221)="実",AND(OR(LEFT(R221,2)="US",LEFT(R221,2)="WO",LEFT(R221,2)="GB",LEFT(R221,2)="EP",LEFT(R221,2)="DE"),OR(MID(R221,3,1)="1",MID(R221,3,1)="2",MID(R221,3,1)="3",MID(R221,3,1)="4",MID(R221,3,1)="5",MID(R221,3,1)="6",MID(R221,3,1)="7",MID(R221,3,1)="8",MID(R221,3,1)="9",MID(R221,3,1)="0",))),IF(COUNTIF(INDIRECT("先行技術調査・登録査定!"&amp;ADDRESS(MATCH(C221,先行技術調査・登録査定!B$1:B$1000,0),3)&amp;":"&amp;ADDRESS(MATCH(C221,先行技術調査・登録査定!B$1:B$1000,0),49)),R221)+COUNTIF(INDIRECT("先行技術調査・登録査定!"&amp;ADDRESS(MATCH(C221,先行技術調査・登録査定!B$1:B$1000,0),3)&amp;":"&amp;ADDRESS(MATCH(C221,先行技術調査・登録査定!B$1:B$1000,0),49)),T221)&gt;0,"Yes","No"),"")</f>
        <v>No</v>
      </c>
      <c r="AB221" s="169" t="str">
        <f t="shared" ca="1" si="15"/>
        <v>Yes</v>
      </c>
      <c r="AC221" s="94" t="str">
        <f>IF(OR(LEFT(R221)="特",LEFT(R221)="実",AND(OR(LEFT(R221,2)="US",LEFT(R221,2)="WO",LEFT(R221,2)="GB",LEFT(R221,2)="EP",LEFT(R221,2)="DE"),OR(MID(R221,3,1)="1",MID(R221,3,1)="2",MID(R221,3,1)="3",MID(R221,3,1)="4",MID(R221,3,1)="5",MID(R221,3,1)="6",MID(R221,3,1)="7",MID(R221,3,1)="8",MID(R221,3,1)="9",MID(R221,3,1)="0",))),"",VLOOKUP($C221,非特許文献リスト!$A$2:$C$196,2,FALSE))</f>
        <v/>
      </c>
      <c r="AD221" s="95" t="str">
        <f>IF(OR(LEFT(R221)="特",LEFT(R221)="実",AND(OR(LEFT(R221,2)="US",LEFT(R221,2)="WO",LEFT(R221,2)="GB",LEFT(R221,2)="EP",LEFT(R221,2)="DE"),OR(MID(R221,3,1)="1",MID(R221,3,1)="2",MID(R221,3,1)="3",MID(R221,3,1)="4",MID(R221,3,1)="5",MID(R221,3,1)="6",MID(R221,3,1)="7",MID(R221,3,1)="8",MID(R221,3,1)="9",MID(R221,3,1)="0",))),"",VLOOKUP($C221,非特許文献リスト!$A$2:$C$196,3,FALSE))</f>
        <v/>
      </c>
      <c r="AE221" s="175" t="str">
        <f t="shared" si="17"/>
        <v>日本特許文献</v>
      </c>
      <c r="AF221" s="176" t="str">
        <f>IF(OR(LEFT(R221)="特",LEFT(R221)="実"),VLOOKUP(R221,'証拠（JP特許）'!$B$2:$AB$299,10,FALSE),IF(AND(OR(LEFT(R221,2)="US",LEFT(R221,2)="WO",LEFT(R221,2)="GB",LEFT(R221,2)="EP",LEFT(R221,2)="DE"),OR(MID(R221,3,1)="1",MID(R221,3,1)="2",MID(R221,3,1)="3",MID(R221,3,1)="4",MID(R221,3,1)="5",MID(R221,3,1)="6",MID(R221,3,1)="7",MID(R221,3,1)="8",MID(R221,3,1)="9",MID(R221,3,1)="0",)),VLOOKUP(R221,'証拠（WW特許）'!$B$2:$M$90,8,FALSE),""))</f>
        <v>タ゛イハツテ゛イ－セ゛ル@@カフ゛シキカ゛イシヤ</v>
      </c>
      <c r="AG221" s="176">
        <f>IF(OR(LEFT(R221)="特",LEFT(R221)="実"),VLOOKUP(R221,'証拠（JP特許）'!$B$2:$AB$299,26,FALSE),IF(AND(OR(LEFT(R221,2)="US",LEFT(R221,2)="WO",LEFT(R221,2)="GB",LEFT(R221,2)="EP",LEFT(R221,2)="DE"),OR(MID(R221,3,1)="1",MID(R221,3,1)="2",MID(R221,3,1)="3",MID(R221,3,1)="4",MID(R221,3,1)="5",MID(R221,3,1)="6",MID(R221,3,1)="7",MID(R221,3,1)="8",MID(R221,3,1)="9",MID(R221,3,1)="0",)),VLOOKUP(R221,'証拠（WW特許）'!$B$2:$M$90,12,FALSE),""))</f>
        <v>0</v>
      </c>
      <c r="AH221" s="58" t="str">
        <f>IF(OR(LEFT(R221)="特",LEFT(R221)="実"),VLOOKUP(R221,'証拠（JP特許）'!$B$2:$X$299,20,FALSE),IF(AND(OR(LEFT(R221,2)="US",LEFT(R221,2)="WO",LEFT(R221,2)="GB",LEFT(R221,2)="EP",LEFT(R221,2)="DE"),OR(MID(R221,3,1)="1",MID(R221,3,1)="2",MID(R221,3,1)="3",MID(R221,3,1)="4",MID(R221,3,1)="5",MID(R221,3,1)="6",MID(R221,3,1)="7",MID(R221,3,1)="8",MID(R221,3,1)="9",MID(R221,3,1)="0",)),VLOOKUP(R221,'証拠（WW特許）'!$B$2:$U$90,20,FALSE),""))</f>
        <v>E01C  19/22    (2006.01)</v>
      </c>
      <c r="AI221" s="58" t="str">
        <f>IF(OR(LEFT(R221)="特",LEFT(R221)="実"),VLOOKUP(R221,'証拠（JP特許）'!$B$2:$X$299,21,FALSE),"")</f>
        <v xml:space="preserve">E01C 19/22       </v>
      </c>
      <c r="AJ221" s="58" t="str">
        <f>IF(OR(LEFT(R221)="特",LEFT(R221)="実"),VLOOKUP(R221,'証拠（JP特許）'!$B$2:$X$299,22,FALSE),"")</f>
        <v>2D052AB01,2D052AB13,2D052AB19,2D052AC02,2D052AC10,2D052AD15,2D052BB01,2D052BB10,2D052CA07,2D052DA31</v>
      </c>
      <c r="AK221" s="59" t="str">
        <f>IF(OR(LEFT(R221)="特",LEFT(R221)="実"),VLOOKUP(R221,'証拠（JP特許）'!$B$2:$X$299,17,FALSE),IF(AND(OR(LEFT(R221,2)="US",LEFT(R221,2)="WO",LEFT(R221,2)="GB",LEFT(R221,2)="EP",LEFT(R221,2)="DE"),OR(MID(R221,3,1)="1",MID(R221,3,1)="2",MID(R221,3,1)="3",MID(R221,3,1)="4",MID(R221,3,1)="5",MID(R221,3,1)="6",MID(R221,3,1)="7",MID(R221,3,1)="8",MID(R221,3,1)="9",MID(R221,3,1)="0",)),VLOOKUP(R221,'証拠（WW特許）'!$B$2:$U$90,16,FALSE),""))</f>
        <v>1971.09.10</v>
      </c>
      <c r="AL221" s="58"/>
      <c r="AM221" s="58"/>
      <c r="AN221" s="58"/>
      <c r="AO221" s="58" t="str">
        <f ca="1">IF(OR(LEFT(R221)="特",LEFT(R221)="実",AND(OR(LEFT(R221,2)="US",LEFT(R221,2)="WO",LEFT(R221,2)="GB",LEFT(R221,2)="EP",LEFT(R221,2)="DE"),OR(MID(R221,3,1)="1",MID(R221,3,1)="2",MID(R221,3,1)="3",MID(R221,3,1)="4",MID(R221,3,1)="5",MID(R221,3,1)="6",MID(R221,3,1)="7",MID(R221,3,1)="8",MID(R221,3,1)="9",MID(R221,3,1)="0"))),IF(COUNTIF(INDIRECT("発明者引用!"&amp;ADDRESS(MATCH(C221,発明者引用!B$1:B$196,0),4)&amp;":"&amp;ADDRESS(MATCH(C221,発明者引用!B$1:B$196,0),17)),R221)+COUNTIF(INDIRECT("発明者引用!"&amp;ADDRESS(MATCH(C221,発明者引用!B$1:B$196,0),4)&amp;":"&amp;ADDRESS(MATCH(C221,発明者引用!B$1:B$196,0),17)),#REF!)+COUNTIF(INDIRECT("発明者引用!"&amp;ADDRESS(MATCH(C221,発明者引用!B$1:B$196,0),4)&amp;":"&amp;ADDRESS(MATCH(C221,発明者引用!B$1:B$196,0),17)),T221)&gt;0,"Yes","No"),"")</f>
        <v>No</v>
      </c>
      <c r="AP221" s="58" t="str">
        <f ca="1">IF(OR(LEFT(R221)="特",LEFT(R221)="実",AND(OR(LEFT(R221,2)="US",LEFT(R221,2)="WO",LEFT(R221,2)="GB",LEFT(R221,2)="EP",LEFT(R221,2)="DE"),OR(MID(R221,3,1)="1",MID(R221,3,1)="2",MID(R221,3,1)="3",MID(R221,3,1)="4",MID(R221,3,1)="5",MID(R221,3,1)="6",MID(R221,3,1)="7",MID(R221,3,1)="8",MID(R221,3,1)="9",MID(R221,3,1)="0"))),IF(VLOOKUP(C221,ファミリ引用特許WO!$A$2:$B$241,2,FALSE)+VLOOKUP(C221,ファミリ引用文献WO!$A$2:$C$241,3,FALSE)=0,"ISR無し",IF(COUNTIF(INDIRECT("ファミリ引用特許WO!"&amp;ADDRESS(MATCH(C221,ファミリ引用特許WO!$A$2:$A$241,0),1)&amp;":"&amp;ADDRESS(MATCH(C221,ファミリ引用特許WO!$A$2:$A$241,0),19)),R221)+COUNTIF(INDIRECT("ファミリ引用特許WO!"&amp;ADDRESS(MATCH(C221,ファミリ引用特許WO!$A$2:$A$241,0),1)&amp;":"&amp;ADDRESS(MATCH(C221,ファミリ引用特許WO!$A$2:$A$241,0),19)),S221)+COUNTIF(INDIRECT("ファミリ引用特許WO!"&amp;ADDRESS(MATCH(C221,ファミリ引用特許WO!$A$2:$A$241,0),1)&amp;":"&amp;ADDRESS(MATCH(C221,ファミリ引用特許WO!$A$2:$A$241,0),19)),T221)+COUNTIF(INDIRECT("ファミリ引用特許WO!"&amp;ADDRESS(MATCH(C221,ファミリ引用特許WO!$A$2:$A$241,0),1)&amp;":"&amp;ADDRESS(MATCH(C221,ファミリ引用特許WO!$A$2:$A$241,0),19)),W221)+COUNTIF(INDIRECT("ファミリ引用特許WO!"&amp;ADDRESS(MATCH(C221,ファミリ引用特許WO!$A$2:$A$241,0),1)&amp;":"&amp;ADDRESS(MATCH(C221,ファミリ引用特許WO!$A$2:$A$241,0),19)),Y221)&gt;0,"Yes","No")),"")</f>
        <v>ISR無し</v>
      </c>
      <c r="AQ221" s="55" t="str">
        <f ca="1">IF(OR(LEFT(R221)="特",LEFT(R221)="実",AND(OR(LEFT(R221,2)="US",LEFT(R221,2)="WO",LEFT(R221,2)="GB",LEFT(R221,2)="EP",LEFT(R221,2)="DE"),OR(MID(R221,3,1)="1",MID(R221,3,1)="2",MID(R221,3,1)="3",MID(R221,3,1)="4",MID(R221,3,1)="5",MID(R221,3,1)="6",MID(R221,3,1)="7",MID(R221,3,1)="8",MID(R221,3,1)="9",MID(R221,3,1)="0"))),IF(VLOOKUP(C221,'ファミリ引用特許表記修正（ex.A2→A）'!$A$2:$B$241,2,FALSE)=0,"family無し",IF(COUNTIF(INDIRECT("'ファミリ引用特許表記修正（ex.A2→A）'!"&amp;ADDRESS(MATCH(C221,'ファミリ引用特許表記修正（ex.A2→A）'!$A$2:$A$241,0),1)&amp;":"&amp;ADDRESS(MATCH(C221,'ファミリ引用特許表記修正（ex.A2→A）'!$A$2:$A$241,0),171)),R221)+COUNTIF(INDIRECT("'ファミリ引用特許表記修正（ex.A2→A）'!"&amp;ADDRESS(MATCH(C221,'ファミリ引用特許表記修正（ex.A2→A）'!$A$2:$A$241,0),1)&amp;":"&amp;ADDRESS(MATCH(C221,'ファミリ引用特許表記修正（ex.A2→A）'!$A$2:$A$241,0),171)),S221)+COUNTIF(INDIRECT("'ファミリ引用特許表記修正（ex.A2→A）'!"&amp;ADDRESS(MATCH(C221,'ファミリ引用特許表記修正（ex.A2→A）'!$A$2:$A$241,0),1)&amp;":"&amp;ADDRESS(MATCH(C221,'ファミリ引用特許表記修正（ex.A2→A）'!$A$2:$A$241,0),171)),T221)+COUNTIF(INDIRECT("'ファミリ引用特許表記修正（ex.A2→A）'!"&amp;ADDRESS(MATCH(C221,'ファミリ引用特許表記修正（ex.A2→A）'!$A$2:$A$241,0),1)&amp;":"&amp;ADDRESS(MATCH(C221,'ファミリ引用特許表記修正（ex.A2→A）'!$A$2:$A$241,0),171)),W221)+COUNTIF(INDIRECT("'ファミリ引用特許表記修正（ex.A2→A）'!"&amp;ADDRESS(MATCH(C221,'ファミリ引用特許表記修正（ex.A2→A）'!$A$2:$A$241,0),1)&amp;":"&amp;ADDRESS(MATCH(C221,'ファミリ引用特許表記修正（ex.A2→A）'!$A$2:$A$241,0),171)),Y221)&gt;0,"Yes","No")),"")</f>
        <v>family無し</v>
      </c>
      <c r="AR221" s="58" t="str">
        <f>IF(OR(LEFT(R221)="特",LEFT(R221)="実",AND(OR(LEFT(R221,2)="US",LEFT(R221,2)="WO",LEFT(R221,2)="GB",LEFT(R221,2)="EP",LEFT(R221,2)="DE"),OR(MID(R221,3,1)="1",MID(R221,3,1)="2",MID(R221,3,1)="3",MID(R221,3,1)="4",MID(R221,3,1)="5",MID(R221,3,1)="6",MID(R221,3,1)="7",MID(R221,3,1)="8",MID(R221,3,1)="9",MID(R221,3,1)="0",))),"",VLOOKUP($C221,ファミリ発明者引用文献!A$3:B$235,2,FALSE))</f>
        <v/>
      </c>
      <c r="AS221" s="55" t="str">
        <f>VLOOKUP(C221,ファミリ引用文献WO!A$2:B$241,2,FALSE)</f>
        <v/>
      </c>
      <c r="AT221" s="58" t="str">
        <f>VLOOKUP(C221,ファミリ引用文献!A$3:B$242,2,FALSE)</f>
        <v/>
      </c>
      <c r="AU221" s="58" t="str">
        <f>VLOOKUP(C221,審判データ!AH$2:BT$379,39,FALSE)</f>
        <v xml:space="preserve"> </v>
      </c>
      <c r="AV221" s="62" t="str">
        <f ca="1">IF(INDIRECT("審判データ!"&amp;ADDRESS(MATCH(C221,審判データ!$AH$1:$AH$379,0),32))="早期審査の対象とする","早期審査","")</f>
        <v/>
      </c>
      <c r="AW221" s="665" t="str">
        <f t="shared" si="16"/>
        <v>不一致</v>
      </c>
      <c r="AX221" s="666" t="str">
        <f>IF(LEFT(AE221,3)="日本特",IF(LEFT(C221)="特",VLOOKUP(C221,'本件、証拠文献テーマコード'!G$2:I$376,3,FALSE),VLOOKUP(C221,'本件、証拠文献テーマコード'!B$2:I$376,8,FALSE)),"")</f>
        <v>2D012,3F310</v>
      </c>
      <c r="AY221" s="666" t="str">
        <f>IF(LEFT(AE221,3)="日本特",IF(OR(MID(R221,2,1)="開",MID(R221,2,1)="表",MID(R221,2,1)="登"),VLOOKUP(R221,'本件、証拠文献テーマコード'!C$2:I$379,7,FALSE),VLOOKUP(R221,'本件、証拠文献テーマコード'!G$2:I$379,3,FALSE)),"")</f>
        <v>2D052</v>
      </c>
      <c r="AZ221" s="54"/>
    </row>
    <row r="222" spans="1:52" s="353" customFormat="1" ht="27" x14ac:dyDescent="0.15">
      <c r="A222" s="831"/>
      <c r="B222" s="586" t="str">
        <f ca="1">IF(A222="",B221,INDIRECT("審判データ!"&amp;ADDRESS(MATCH(A222,審判データ!$HC$1:$HC$379,0),20))&amp;" / "&amp;INDIRECT("審判データ!"&amp;ADDRESS(MATCH(A222,審判データ!$HC$1:$HC$379,0),21)))</f>
        <v>2011 / 29-2</v>
      </c>
      <c r="C222" s="763">
        <v>2008978</v>
      </c>
      <c r="D222" s="480" t="s">
        <v>2689</v>
      </c>
      <c r="E222" s="346" t="str">
        <f ca="1">INDIRECT("審判データ!"&amp;ADDRESS(MATCH(C222,審判データ!$AH$1:$AH$379,0),55))</f>
        <v>岡本俊仁</v>
      </c>
      <c r="F222" s="214" t="str">
        <f ca="1">INDIRECT("審判データ!"&amp;ADDRESS(MATCH(C222,審判データ!$AH$1:$AH$379,0),56))</f>
        <v>岡本　俊仁</v>
      </c>
      <c r="G222" s="214" t="str">
        <f ca="1">INDIRECT("審判データ!"&amp;ADDRESS(MATCH(C222,審判データ!$AH$1:$AH$379,0),72))</f>
        <v xml:space="preserve"> </v>
      </c>
      <c r="H222" s="214" t="str">
        <f ca="1">INDIRECT("審判データ!"&amp;ADDRESS(MATCH(C222,審判データ!$AH$1:$AH$379,0),41))</f>
        <v>E02F  3/30;B66D  3/00</v>
      </c>
      <c r="I222" s="214" t="str">
        <f ca="1">INDIRECT("審判データ!"&amp;ADDRESS(MATCH(C222,審判データ!$AH$1:$AH$379,0),49))</f>
        <v>E02F   3/30@AFI(JP);B66D   3/00@ALI(JP)</v>
      </c>
      <c r="J222" s="214" t="str">
        <f ca="1">INDIRECT("審判データ!"&amp;ADDRESS(MATCH(C222,審判データ!$AH$1:$AH$379,0),51))</f>
        <v>E02F  3/30        E;B66D  3/00</v>
      </c>
      <c r="K222" s="214" t="str">
        <f ca="1">INDIRECT("審判データ!"&amp;ADDRESS(MATCH(C222,審判データ!$AH$1:$AH$379,0),53))</f>
        <v xml:space="preserve"> </v>
      </c>
      <c r="L222" s="1051"/>
      <c r="M222" s="1053"/>
      <c r="N222" s="1058"/>
      <c r="O222" s="1055"/>
      <c r="P222" s="1056"/>
      <c r="Q222" s="706" t="s">
        <v>201</v>
      </c>
      <c r="R222" s="496" t="s">
        <v>2731</v>
      </c>
      <c r="S222" s="706" t="str">
        <f>IF(OR(LEFT(R222)="特",LEFT(R222)="実"),VLOOKUP(R222,'証拠（JP特許）'!$B$2:$D$299,2,FALSE),IF(AND(OR(LEFT(R222,2)="US",LEFT(R222,2)="WO",LEFT(R222,2)="GB",LEFT(R222,2)="EP",LEFT(R222,2)="DE"),OR(MID(R222,3,1)="1",MID(R222,3,1)="2",MID(R222,3,1)="3",MID(R222,3,1)="4",MID(R222,3,1)="5",MID(R222,3,1)="6",MID(R222,3,1)="7",MID(R222,3,1)="8",MID(R222,3,1)="9",MID(R222,3,1)="0")),VLOOKUP(R222,'証拠（WW特許）'!$B$2:$C$90,2,FALSE),"_"))</f>
        <v>_</v>
      </c>
      <c r="T222" s="707" t="str">
        <f>IF(OR(LEFT(R222)="特",LEFT(R222)="実"),VLOOKUP(R222,'証拠（JP特許）'!$B$2:$E$299,4,FALSE),"_")</f>
        <v>_</v>
      </c>
      <c r="U222" s="707" t="s">
        <v>94</v>
      </c>
      <c r="V222" s="706" t="s">
        <v>25</v>
      </c>
      <c r="W222" s="708" t="str">
        <f t="shared" si="18"/>
        <v>JP357654Y</v>
      </c>
      <c r="X222" s="709"/>
      <c r="Y222" s="709" t="str">
        <f t="shared" si="19"/>
        <v/>
      </c>
      <c r="Z222" s="91" t="str">
        <f ca="1">IF(OR(LEFT(R222)="特",LEFT(R222)="実",AND(OR(LEFT(R222,2)="US",LEFT(R222,2)="WO",LEFT(R222,2)="GB",LEFT(R222,2)="EP",LEFT(R222,2)="DE"),OR(MID(R222,3,1)="1",MID(R222,3,1)="2",MID(R222,3,1)="3",MID(R222,3,1)="4",MID(R222,3,1)="5",MID(R222,3,1)="6",MID(R222,3,1)="7",MID(R222,3,1)="8",MID(R222,3,1)="9",MID(R222,3,1)="0",))),IF(COUNTIF(INDIRECT("拒絶理由・拒絶査定・異議申立!"&amp;ADDRESS(MATCH(C222,拒絶理由・拒絶査定・異議申立!B$1:B$1000,0),3)&amp;":"&amp;ADDRESS(MATCH(C222,拒絶理由・拒絶査定・異議申立!B$1:B$1000,0),50)),R222)+COUNTIF(INDIRECT("拒絶理由・拒絶査定・異議申立!"&amp;ADDRESS(MATCH(C222,拒絶理由・拒絶査定・異議申立!B$1:B$1000,0),3)&amp;":"&amp;ADDRESS(MATCH(C222,拒絶理由・拒絶査定・異議申立!B$1:B$1000,0),50)),T222)&gt;0,"Yes","No"),"")</f>
        <v>No</v>
      </c>
      <c r="AA222" s="92" t="str">
        <f ca="1">IF(OR(LEFT(R222)="特",LEFT(R222)="実",AND(OR(LEFT(R222,2)="US",LEFT(R222,2)="WO",LEFT(R222,2)="GB",LEFT(R222,2)="EP",LEFT(R222,2)="DE"),OR(MID(R222,3,1)="1",MID(R222,3,1)="2",MID(R222,3,1)="3",MID(R222,3,1)="4",MID(R222,3,1)="5",MID(R222,3,1)="6",MID(R222,3,1)="7",MID(R222,3,1)="8",MID(R222,3,1)="9",MID(R222,3,1)="0",))),IF(COUNTIF(INDIRECT("先行技術調査・登録査定!"&amp;ADDRESS(MATCH(C222,先行技術調査・登録査定!B$1:B$1000,0),3)&amp;":"&amp;ADDRESS(MATCH(C222,先行技術調査・登録査定!B$1:B$1000,0),49)),R222)+COUNTIF(INDIRECT("先行技術調査・登録査定!"&amp;ADDRESS(MATCH(C222,先行技術調査・登録査定!B$1:B$1000,0),3)&amp;":"&amp;ADDRESS(MATCH(C222,先行技術調査・登録査定!B$1:B$1000,0),49)),T222)&gt;0,"Yes","No"),"")</f>
        <v>No</v>
      </c>
      <c r="AB222" s="169" t="str">
        <f t="shared" ca="1" si="15"/>
        <v>Yes</v>
      </c>
      <c r="AC222" s="94" t="str">
        <f>IF(OR(LEFT(R222)="特",LEFT(R222)="実",AND(OR(LEFT(R222,2)="US",LEFT(R222,2)="WO",LEFT(R222,2)="GB",LEFT(R222,2)="EP",LEFT(R222,2)="DE"),OR(MID(R222,3,1)="1",MID(R222,3,1)="2",MID(R222,3,1)="3",MID(R222,3,1)="4",MID(R222,3,1)="5",MID(R222,3,1)="6",MID(R222,3,1)="7",MID(R222,3,1)="8",MID(R222,3,1)="9",MID(R222,3,1)="0",))),"",VLOOKUP($C222,非特許文献リスト!$A$2:$C$196,2,FALSE))</f>
        <v/>
      </c>
      <c r="AD222" s="95" t="str">
        <f>IF(OR(LEFT(R222)="特",LEFT(R222)="実",AND(OR(LEFT(R222,2)="US",LEFT(R222,2)="WO",LEFT(R222,2)="GB",LEFT(R222,2)="EP",LEFT(R222,2)="DE"),OR(MID(R222,3,1)="1",MID(R222,3,1)="2",MID(R222,3,1)="3",MID(R222,3,1)="4",MID(R222,3,1)="5",MID(R222,3,1)="6",MID(R222,3,1)="7",MID(R222,3,1)="8",MID(R222,3,1)="9",MID(R222,3,1)="0",))),"",VLOOKUP($C222,非特許文献リスト!$A$2:$C$196,3,FALSE))</f>
        <v/>
      </c>
      <c r="AE222" s="175" t="str">
        <f t="shared" si="17"/>
        <v>日本特許文献</v>
      </c>
      <c r="AF222" s="176">
        <f>IF(OR(LEFT(R222)="特",LEFT(R222)="実"),VLOOKUP(R222,'証拠（JP特許）'!$B$2:$AB$299,10,FALSE),IF(AND(OR(LEFT(R222,2)="US",LEFT(R222,2)="WO",LEFT(R222,2)="GB",LEFT(R222,2)="EP",LEFT(R222,2)="DE"),OR(MID(R222,3,1)="1",MID(R222,3,1)="2",MID(R222,3,1)="3",MID(R222,3,1)="4",MID(R222,3,1)="5",MID(R222,3,1)="6",MID(R222,3,1)="7",MID(R222,3,1)="8",MID(R222,3,1)="9",MID(R222,3,1)="0",)),VLOOKUP(R222,'証拠（WW特許）'!$B$2:$M$90,8,FALSE),""))</f>
        <v>0</v>
      </c>
      <c r="AG222" s="176">
        <f>IF(OR(LEFT(R222)="特",LEFT(R222)="実"),VLOOKUP(R222,'証拠（JP特許）'!$B$2:$AB$299,26,FALSE),IF(AND(OR(LEFT(R222,2)="US",LEFT(R222,2)="WO",LEFT(R222,2)="GB",LEFT(R222,2)="EP",LEFT(R222,2)="DE"),OR(MID(R222,3,1)="1",MID(R222,3,1)="2",MID(R222,3,1)="3",MID(R222,3,1)="4",MID(R222,3,1)="5",MID(R222,3,1)="6",MID(R222,3,1)="7",MID(R222,3,1)="8",MID(R222,3,1)="9",MID(R222,3,1)="0",)),VLOOKUP(R222,'証拠（WW特許）'!$B$2:$M$90,12,FALSE),""))</f>
        <v>0</v>
      </c>
      <c r="AH222" s="58">
        <f>IF(OR(LEFT(R222)="特",LEFT(R222)="実"),VLOOKUP(R222,'証拠（JP特許）'!$B$2:$X$299,20,FALSE),IF(AND(OR(LEFT(R222,2)="US",LEFT(R222,2)="WO",LEFT(R222,2)="GB",LEFT(R222,2)="EP",LEFT(R222,2)="DE"),OR(MID(R222,3,1)="1",MID(R222,3,1)="2",MID(R222,3,1)="3",MID(R222,3,1)="4",MID(R222,3,1)="5",MID(R222,3,1)="6",MID(R222,3,1)="7",MID(R222,3,1)="8",MID(R222,3,1)="9",MID(R222,3,1)="0",)),VLOOKUP(R222,'証拠（WW特許）'!$B$2:$U$90,20,FALSE),""))</f>
        <v>0</v>
      </c>
      <c r="AI222" s="58">
        <f>IF(OR(LEFT(R222)="特",LEFT(R222)="実"),VLOOKUP(R222,'証拠（JP特許）'!$B$2:$X$299,21,FALSE),"")</f>
        <v>0</v>
      </c>
      <c r="AJ222" s="58">
        <f>IF(OR(LEFT(R222)="特",LEFT(R222)="実"),VLOOKUP(R222,'証拠（JP特許）'!$B$2:$X$299,22,FALSE),"")</f>
        <v>0</v>
      </c>
      <c r="AK222" s="59">
        <f>IF(OR(LEFT(R222)="特",LEFT(R222)="実"),VLOOKUP(R222,'証拠（JP特許）'!$B$2:$X$299,17,FALSE),IF(AND(OR(LEFT(R222,2)="US",LEFT(R222,2)="WO",LEFT(R222,2)="GB",LEFT(R222,2)="EP",LEFT(R222,2)="DE"),OR(MID(R222,3,1)="1",MID(R222,3,1)="2",MID(R222,3,1)="3",MID(R222,3,1)="4",MID(R222,3,1)="5",MID(R222,3,1)="6",MID(R222,3,1)="7",MID(R222,3,1)="8",MID(R222,3,1)="9",MID(R222,3,1)="0",)),VLOOKUP(R222,'証拠（WW特許）'!$B$2:$U$90,16,FALSE),""))</f>
        <v>22025</v>
      </c>
      <c r="AL222" s="58"/>
      <c r="AM222" s="58"/>
      <c r="AN222" s="58"/>
      <c r="AO222" s="58" t="str">
        <f ca="1">IF(OR(LEFT(R222)="特",LEFT(R222)="実",AND(OR(LEFT(R222,2)="US",LEFT(R222,2)="WO",LEFT(R222,2)="GB",LEFT(R222,2)="EP",LEFT(R222,2)="DE"),OR(MID(R222,3,1)="1",MID(R222,3,1)="2",MID(R222,3,1)="3",MID(R222,3,1)="4",MID(R222,3,1)="5",MID(R222,3,1)="6",MID(R222,3,1)="7",MID(R222,3,1)="8",MID(R222,3,1)="9",MID(R222,3,1)="0"))),IF(COUNTIF(INDIRECT("発明者引用!"&amp;ADDRESS(MATCH(C222,発明者引用!B$1:B$196,0),4)&amp;":"&amp;ADDRESS(MATCH(C222,発明者引用!B$1:B$196,0),17)),R222)+COUNTIF(INDIRECT("発明者引用!"&amp;ADDRESS(MATCH(C222,発明者引用!B$1:B$196,0),4)&amp;":"&amp;ADDRESS(MATCH(C222,発明者引用!B$1:B$196,0),17)),#REF!)+COUNTIF(INDIRECT("発明者引用!"&amp;ADDRESS(MATCH(C222,発明者引用!B$1:B$196,0),4)&amp;":"&amp;ADDRESS(MATCH(C222,発明者引用!B$1:B$196,0),17)),T222)&gt;0,"Yes","No"),"")</f>
        <v>No</v>
      </c>
      <c r="AP222" s="58" t="str">
        <f ca="1">IF(OR(LEFT(R222)="特",LEFT(R222)="実",AND(OR(LEFT(R222,2)="US",LEFT(R222,2)="WO",LEFT(R222,2)="GB",LEFT(R222,2)="EP",LEFT(R222,2)="DE"),OR(MID(R222,3,1)="1",MID(R222,3,1)="2",MID(R222,3,1)="3",MID(R222,3,1)="4",MID(R222,3,1)="5",MID(R222,3,1)="6",MID(R222,3,1)="7",MID(R222,3,1)="8",MID(R222,3,1)="9",MID(R222,3,1)="0"))),IF(VLOOKUP(C222,ファミリ引用特許WO!$A$2:$B$241,2,FALSE)+VLOOKUP(C222,ファミリ引用文献WO!$A$2:$C$241,3,FALSE)=0,"ISR無し",IF(COUNTIF(INDIRECT("ファミリ引用特許WO!"&amp;ADDRESS(MATCH(C222,ファミリ引用特許WO!$A$2:$A$241,0),1)&amp;":"&amp;ADDRESS(MATCH(C222,ファミリ引用特許WO!$A$2:$A$241,0),19)),R222)+COUNTIF(INDIRECT("ファミリ引用特許WO!"&amp;ADDRESS(MATCH(C222,ファミリ引用特許WO!$A$2:$A$241,0),1)&amp;":"&amp;ADDRESS(MATCH(C222,ファミリ引用特許WO!$A$2:$A$241,0),19)),S222)+COUNTIF(INDIRECT("ファミリ引用特許WO!"&amp;ADDRESS(MATCH(C222,ファミリ引用特許WO!$A$2:$A$241,0),1)&amp;":"&amp;ADDRESS(MATCH(C222,ファミリ引用特許WO!$A$2:$A$241,0),19)),T222)+COUNTIF(INDIRECT("ファミリ引用特許WO!"&amp;ADDRESS(MATCH(C222,ファミリ引用特許WO!$A$2:$A$241,0),1)&amp;":"&amp;ADDRESS(MATCH(C222,ファミリ引用特許WO!$A$2:$A$241,0),19)),W222)+COUNTIF(INDIRECT("ファミリ引用特許WO!"&amp;ADDRESS(MATCH(C222,ファミリ引用特許WO!$A$2:$A$241,0),1)&amp;":"&amp;ADDRESS(MATCH(C222,ファミリ引用特許WO!$A$2:$A$241,0),19)),Y222)&gt;0,"Yes","No")),"")</f>
        <v>ISR無し</v>
      </c>
      <c r="AQ222" s="55" t="str">
        <f ca="1">IF(OR(LEFT(R222)="特",LEFT(R222)="実",AND(OR(LEFT(R222,2)="US",LEFT(R222,2)="WO",LEFT(R222,2)="GB",LEFT(R222,2)="EP",LEFT(R222,2)="DE"),OR(MID(R222,3,1)="1",MID(R222,3,1)="2",MID(R222,3,1)="3",MID(R222,3,1)="4",MID(R222,3,1)="5",MID(R222,3,1)="6",MID(R222,3,1)="7",MID(R222,3,1)="8",MID(R222,3,1)="9",MID(R222,3,1)="0"))),IF(VLOOKUP(C222,'ファミリ引用特許表記修正（ex.A2→A）'!$A$2:$B$241,2,FALSE)=0,"family無し",IF(COUNTIF(INDIRECT("'ファミリ引用特許表記修正（ex.A2→A）'!"&amp;ADDRESS(MATCH(C222,'ファミリ引用特許表記修正（ex.A2→A）'!$A$2:$A$241,0),1)&amp;":"&amp;ADDRESS(MATCH(C222,'ファミリ引用特許表記修正（ex.A2→A）'!$A$2:$A$241,0),171)),R222)+COUNTIF(INDIRECT("'ファミリ引用特許表記修正（ex.A2→A）'!"&amp;ADDRESS(MATCH(C222,'ファミリ引用特許表記修正（ex.A2→A）'!$A$2:$A$241,0),1)&amp;":"&amp;ADDRESS(MATCH(C222,'ファミリ引用特許表記修正（ex.A2→A）'!$A$2:$A$241,0),171)),S222)+COUNTIF(INDIRECT("'ファミリ引用特許表記修正（ex.A2→A）'!"&amp;ADDRESS(MATCH(C222,'ファミリ引用特許表記修正（ex.A2→A）'!$A$2:$A$241,0),1)&amp;":"&amp;ADDRESS(MATCH(C222,'ファミリ引用特許表記修正（ex.A2→A）'!$A$2:$A$241,0),171)),T222)+COUNTIF(INDIRECT("'ファミリ引用特許表記修正（ex.A2→A）'!"&amp;ADDRESS(MATCH(C222,'ファミリ引用特許表記修正（ex.A2→A）'!$A$2:$A$241,0),1)&amp;":"&amp;ADDRESS(MATCH(C222,'ファミリ引用特許表記修正（ex.A2→A）'!$A$2:$A$241,0),171)),W222)+COUNTIF(INDIRECT("'ファミリ引用特許表記修正（ex.A2→A）'!"&amp;ADDRESS(MATCH(C222,'ファミリ引用特許表記修正（ex.A2→A）'!$A$2:$A$241,0),1)&amp;":"&amp;ADDRESS(MATCH(C222,'ファミリ引用特許表記修正（ex.A2→A）'!$A$2:$A$241,0),171)),Y222)&gt;0,"Yes","No")),"")</f>
        <v>family無し</v>
      </c>
      <c r="AR222" s="58" t="str">
        <f>IF(OR(LEFT(R222)="特",LEFT(R222)="実",AND(OR(LEFT(R222,2)="US",LEFT(R222,2)="WO",LEFT(R222,2)="GB",LEFT(R222,2)="EP",LEFT(R222,2)="DE"),OR(MID(R222,3,1)="1",MID(R222,3,1)="2",MID(R222,3,1)="3",MID(R222,3,1)="4",MID(R222,3,1)="5",MID(R222,3,1)="6",MID(R222,3,1)="7",MID(R222,3,1)="8",MID(R222,3,1)="9",MID(R222,3,1)="0",))),"",VLOOKUP($C222,ファミリ発明者引用文献!A$3:B$235,2,FALSE))</f>
        <v/>
      </c>
      <c r="AS222" s="55" t="str">
        <f>VLOOKUP(C222,ファミリ引用文献WO!A$2:B$241,2,FALSE)</f>
        <v/>
      </c>
      <c r="AT222" s="58" t="str">
        <f>VLOOKUP(C222,ファミリ引用文献!A$3:B$242,2,FALSE)</f>
        <v/>
      </c>
      <c r="AU222" s="58" t="str">
        <f>VLOOKUP(C222,審判データ!AH$2:BT$379,39,FALSE)</f>
        <v xml:space="preserve"> </v>
      </c>
      <c r="AV222" s="62" t="str">
        <f ca="1">IF(INDIRECT("審判データ!"&amp;ADDRESS(MATCH(C222,審判データ!$AH$1:$AH$379,0),32))="早期審査の対象とする","早期審査","")</f>
        <v/>
      </c>
      <c r="AW222" s="665" t="str">
        <f t="shared" si="16"/>
        <v/>
      </c>
      <c r="AX222" s="666" t="str">
        <f>IF(LEFT(AE222,3)="日本特",IF(LEFT(C222)="特",VLOOKUP(C222,'本件、証拠文献テーマコード'!G$2:I$376,3,FALSE),VLOOKUP(C222,'本件、証拠文献テーマコード'!B$2:I$376,8,FALSE)),"")</f>
        <v>2D012,3F310</v>
      </c>
      <c r="AY222" s="666" t="str">
        <f>IF(LEFT(AE222,3)="日本特",IF(OR(MID(R222,2,1)="開",MID(R222,2,1)="表",MID(R222,2,1)="登"),VLOOKUP(R222,'本件、証拠文献テーマコード'!C$2:I$379,7,FALSE),VLOOKUP(R222,'本件、証拠文献テーマコード'!G$2:I$379,3,FALSE)),"")</f>
        <v>証拠が古すぎてデータ無し</v>
      </c>
      <c r="AZ222" s="54"/>
    </row>
    <row r="223" spans="1:52" s="353" customFormat="1" ht="27" x14ac:dyDescent="0.15">
      <c r="A223" s="831"/>
      <c r="B223" s="586" t="str">
        <f ca="1">IF(A223="",B222,INDIRECT("審判データ!"&amp;ADDRESS(MATCH(A223,審判データ!$HC$1:$HC$379,0),20))&amp;" / "&amp;INDIRECT("審判データ!"&amp;ADDRESS(MATCH(A223,審判データ!$HC$1:$HC$379,0),21)))</f>
        <v>2011 / 29-2</v>
      </c>
      <c r="C223" s="763">
        <v>2008978</v>
      </c>
      <c r="D223" s="480" t="s">
        <v>2689</v>
      </c>
      <c r="E223" s="346" t="str">
        <f ca="1">INDIRECT("審判データ!"&amp;ADDRESS(MATCH(C223,審判データ!$AH$1:$AH$379,0),55))</f>
        <v>岡本俊仁</v>
      </c>
      <c r="F223" s="214" t="str">
        <f ca="1">INDIRECT("審判データ!"&amp;ADDRESS(MATCH(C223,審判データ!$AH$1:$AH$379,0),56))</f>
        <v>岡本　俊仁</v>
      </c>
      <c r="G223" s="214" t="str">
        <f ca="1">INDIRECT("審判データ!"&amp;ADDRESS(MATCH(C223,審判データ!$AH$1:$AH$379,0),72))</f>
        <v xml:space="preserve"> </v>
      </c>
      <c r="H223" s="214" t="str">
        <f ca="1">INDIRECT("審判データ!"&amp;ADDRESS(MATCH(C223,審判データ!$AH$1:$AH$379,0),41))</f>
        <v>E02F  3/30;B66D  3/00</v>
      </c>
      <c r="I223" s="214" t="str">
        <f ca="1">INDIRECT("審判データ!"&amp;ADDRESS(MATCH(C223,審判データ!$AH$1:$AH$379,0),49))</f>
        <v>E02F   3/30@AFI(JP);B66D   3/00@ALI(JP)</v>
      </c>
      <c r="J223" s="214" t="str">
        <f ca="1">INDIRECT("審判データ!"&amp;ADDRESS(MATCH(C223,審判データ!$AH$1:$AH$379,0),51))</f>
        <v>E02F  3/30        E;B66D  3/00</v>
      </c>
      <c r="K223" s="214" t="str">
        <f ca="1">INDIRECT("審判データ!"&amp;ADDRESS(MATCH(C223,審判データ!$AH$1:$AH$379,0),53))</f>
        <v xml:space="preserve"> </v>
      </c>
      <c r="L223" s="1052"/>
      <c r="M223" s="1044"/>
      <c r="N223" s="1059"/>
      <c r="O223" s="1048"/>
      <c r="P223" s="1050"/>
      <c r="Q223" s="706" t="s">
        <v>279</v>
      </c>
      <c r="R223" s="707" t="s">
        <v>2736</v>
      </c>
      <c r="S223" s="706" t="str">
        <f>IF(OR(LEFT(R223)="特",LEFT(R223)="実"),VLOOKUP(R223,'証拠（JP特許）'!$B$2:$D$299,2,FALSE),IF(AND(OR(LEFT(R223,2)="US",LEFT(R223,2)="WO",LEFT(R223,2)="GB",LEFT(R223,2)="EP",LEFT(R223,2)="DE"),OR(MID(R223,3,1)="1",MID(R223,3,1)="2",MID(R223,3,1)="3",MID(R223,3,1)="4",MID(R223,3,1)="5",MID(R223,3,1)="6",MID(R223,3,1)="7",MID(R223,3,1)="8",MID(R223,3,1)="9",MID(R223,3,1)="0")),VLOOKUP(R223,'証拠（WW特許）'!$B$2:$C$90,2,FALSE),"_"))</f>
        <v>実願昭41-104074</v>
      </c>
      <c r="T223" s="707" t="str">
        <f>IF(OR(LEFT(R223)="特",LEFT(R223)="実"),VLOOKUP(R223,'証拠（JP特許）'!$B$2:$E$299,4,FALSE),"_")</f>
        <v>実登934267</v>
      </c>
      <c r="U223" s="707" t="s">
        <v>94</v>
      </c>
      <c r="V223" s="706" t="s">
        <v>25</v>
      </c>
      <c r="W223" s="708" t="str">
        <f t="shared" si="18"/>
        <v>JP4532029Y</v>
      </c>
      <c r="X223" s="709"/>
      <c r="Y223" s="709" t="str">
        <f t="shared" si="19"/>
        <v>934267U</v>
      </c>
      <c r="Z223" s="91" t="str">
        <f ca="1">IF(OR(LEFT(R223)="特",LEFT(R223)="実",AND(OR(LEFT(R223,2)="US",LEFT(R223,2)="WO",LEFT(R223,2)="GB",LEFT(R223,2)="EP",LEFT(R223,2)="DE"),OR(MID(R223,3,1)="1",MID(R223,3,1)="2",MID(R223,3,1)="3",MID(R223,3,1)="4",MID(R223,3,1)="5",MID(R223,3,1)="6",MID(R223,3,1)="7",MID(R223,3,1)="8",MID(R223,3,1)="9",MID(R223,3,1)="0",))),IF(COUNTIF(INDIRECT("拒絶理由・拒絶査定・異議申立!"&amp;ADDRESS(MATCH(C223,拒絶理由・拒絶査定・異議申立!B$1:B$1000,0),3)&amp;":"&amp;ADDRESS(MATCH(C223,拒絶理由・拒絶査定・異議申立!B$1:B$1000,0),50)),R223)+COUNTIF(INDIRECT("拒絶理由・拒絶査定・異議申立!"&amp;ADDRESS(MATCH(C223,拒絶理由・拒絶査定・異議申立!B$1:B$1000,0),3)&amp;":"&amp;ADDRESS(MATCH(C223,拒絶理由・拒絶査定・異議申立!B$1:B$1000,0),50)),T223)&gt;0,"Yes","No"),"")</f>
        <v>No</v>
      </c>
      <c r="AA223" s="92" t="str">
        <f ca="1">IF(OR(LEFT(R223)="特",LEFT(R223)="実",AND(OR(LEFT(R223,2)="US",LEFT(R223,2)="WO",LEFT(R223,2)="GB",LEFT(R223,2)="EP",LEFT(R223,2)="DE"),OR(MID(R223,3,1)="1",MID(R223,3,1)="2",MID(R223,3,1)="3",MID(R223,3,1)="4",MID(R223,3,1)="5",MID(R223,3,1)="6",MID(R223,3,1)="7",MID(R223,3,1)="8",MID(R223,3,1)="9",MID(R223,3,1)="0",))),IF(COUNTIF(INDIRECT("先行技術調査・登録査定!"&amp;ADDRESS(MATCH(C223,先行技術調査・登録査定!B$1:B$1000,0),3)&amp;":"&amp;ADDRESS(MATCH(C223,先行技術調査・登録査定!B$1:B$1000,0),49)),R223)+COUNTIF(INDIRECT("先行技術調査・登録査定!"&amp;ADDRESS(MATCH(C223,先行技術調査・登録査定!B$1:B$1000,0),3)&amp;":"&amp;ADDRESS(MATCH(C223,先行技術調査・登録査定!B$1:B$1000,0),49)),T223)&gt;0,"Yes","No"),"")</f>
        <v>No</v>
      </c>
      <c r="AB223" s="169" t="str">
        <f t="shared" ca="1" si="15"/>
        <v>Yes</v>
      </c>
      <c r="AC223" s="94" t="str">
        <f>IF(OR(LEFT(R223)="特",LEFT(R223)="実",AND(OR(LEFT(R223,2)="US",LEFT(R223,2)="WO",LEFT(R223,2)="GB",LEFT(R223,2)="EP",LEFT(R223,2)="DE"),OR(MID(R223,3,1)="1",MID(R223,3,1)="2",MID(R223,3,1)="3",MID(R223,3,1)="4",MID(R223,3,1)="5",MID(R223,3,1)="6",MID(R223,3,1)="7",MID(R223,3,1)="8",MID(R223,3,1)="9",MID(R223,3,1)="0",))),"",VLOOKUP($C223,非特許文献リスト!$A$2:$C$196,2,FALSE))</f>
        <v/>
      </c>
      <c r="AD223" s="95" t="str">
        <f>IF(OR(LEFT(R223)="特",LEFT(R223)="実",AND(OR(LEFT(R223,2)="US",LEFT(R223,2)="WO",LEFT(R223,2)="GB",LEFT(R223,2)="EP",LEFT(R223,2)="DE"),OR(MID(R223,3,1)="1",MID(R223,3,1)="2",MID(R223,3,1)="3",MID(R223,3,1)="4",MID(R223,3,1)="5",MID(R223,3,1)="6",MID(R223,3,1)="7",MID(R223,3,1)="8",MID(R223,3,1)="9",MID(R223,3,1)="0",))),"",VLOOKUP($C223,非特許文献リスト!$A$2:$C$196,3,FALSE))</f>
        <v/>
      </c>
      <c r="AE223" s="175" t="str">
        <f t="shared" si="17"/>
        <v>日本特許文献</v>
      </c>
      <c r="AF223" s="176" t="str">
        <f>IF(OR(LEFT(R223)="特",LEFT(R223)="実"),VLOOKUP(R223,'証拠（JP特許）'!$B$2:$AB$299,10,FALSE),IF(AND(OR(LEFT(R223,2)="US",LEFT(R223,2)="WO",LEFT(R223,2)="GB",LEFT(R223,2)="EP",LEFT(R223,2)="DE"),OR(MID(R223,3,1)="1",MID(R223,3,1)="2",MID(R223,3,1)="3",MID(R223,3,1)="4",MID(R223,3,1)="5",MID(R223,3,1)="6",MID(R223,3,1)="7",MID(R223,3,1)="8",MID(R223,3,1)="9",MID(R223,3,1)="0",)),VLOOKUP(R223,'証拠（WW特許）'!$B$2:$M$90,8,FALSE),""))</f>
        <v>タ゛イハツテ゛イ－セ゛ル@@カフ゛シキカ゛イシヤ</v>
      </c>
      <c r="AG223" s="176">
        <f>IF(OR(LEFT(R223)="特",LEFT(R223)="実"),VLOOKUP(R223,'証拠（JP特許）'!$B$2:$AB$299,26,FALSE),IF(AND(OR(LEFT(R223,2)="US",LEFT(R223,2)="WO",LEFT(R223,2)="GB",LEFT(R223,2)="EP",LEFT(R223,2)="DE"),OR(MID(R223,3,1)="1",MID(R223,3,1)="2",MID(R223,3,1)="3",MID(R223,3,1)="4",MID(R223,3,1)="5",MID(R223,3,1)="6",MID(R223,3,1)="7",MID(R223,3,1)="8",MID(R223,3,1)="9",MID(R223,3,1)="0",)),VLOOKUP(R223,'証拠（WW特許）'!$B$2:$M$90,12,FALSE),""))</f>
        <v>0</v>
      </c>
      <c r="AH223" s="58" t="str">
        <f>IF(OR(LEFT(R223)="特",LEFT(R223)="実"),VLOOKUP(R223,'証拠（JP特許）'!$B$2:$X$299,20,FALSE),IF(AND(OR(LEFT(R223,2)="US",LEFT(R223,2)="WO",LEFT(R223,2)="GB",LEFT(R223,2)="EP",LEFT(R223,2)="DE"),OR(MID(R223,3,1)="1",MID(R223,3,1)="2",MID(R223,3,1)="3",MID(R223,3,1)="4",MID(R223,3,1)="5",MID(R223,3,1)="6",MID(R223,3,1)="7",MID(R223,3,1)="8",MID(R223,3,1)="9",MID(R223,3,1)="0",)),VLOOKUP(R223,'証拠（WW特許）'!$B$2:$U$90,20,FALSE),""))</f>
        <v>E01C  19/28    (2006.01)</v>
      </c>
      <c r="AI223" s="58" t="str">
        <f>IF(OR(LEFT(R223)="特",LEFT(R223)="実"),VLOOKUP(R223,'証拠（JP特許）'!$B$2:$X$299,21,FALSE),"")</f>
        <v xml:space="preserve">E01C 19/28       </v>
      </c>
      <c r="AJ223" s="58" t="str">
        <f>IF(OR(LEFT(R223)="特",LEFT(R223)="実"),VLOOKUP(R223,'証拠（JP特許）'!$B$2:$X$299,22,FALSE),"")</f>
        <v>2D052AB19,2D052AC02,2D052BB01</v>
      </c>
      <c r="AK223" s="59" t="str">
        <f>IF(OR(LEFT(R223)="特",LEFT(R223)="実"),VLOOKUP(R223,'証拠（JP特許）'!$B$2:$X$299,17,FALSE),IF(AND(OR(LEFT(R223,2)="US",LEFT(R223,2)="WO",LEFT(R223,2)="GB",LEFT(R223,2)="EP",LEFT(R223,2)="DE"),OR(MID(R223,3,1)="1",MID(R223,3,1)="2",MID(R223,3,1)="3",MID(R223,3,1)="4",MID(R223,3,1)="5",MID(R223,3,1)="6",MID(R223,3,1)="7",MID(R223,3,1)="8",MID(R223,3,1)="9",MID(R223,3,1)="0",)),VLOOKUP(R223,'証拠（WW特許）'!$B$2:$U$90,16,FALSE),""))</f>
        <v>1971.07.13</v>
      </c>
      <c r="AL223" s="58"/>
      <c r="AM223" s="58"/>
      <c r="AN223" s="58"/>
      <c r="AO223" s="58" t="str">
        <f ca="1">IF(OR(LEFT(R223)="特",LEFT(R223)="実",AND(OR(LEFT(R223,2)="US",LEFT(R223,2)="WO",LEFT(R223,2)="GB",LEFT(R223,2)="EP",LEFT(R223,2)="DE"),OR(MID(R223,3,1)="1",MID(R223,3,1)="2",MID(R223,3,1)="3",MID(R223,3,1)="4",MID(R223,3,1)="5",MID(R223,3,1)="6",MID(R223,3,1)="7",MID(R223,3,1)="8",MID(R223,3,1)="9",MID(R223,3,1)="0"))),IF(COUNTIF(INDIRECT("発明者引用!"&amp;ADDRESS(MATCH(C223,発明者引用!B$1:B$196,0),4)&amp;":"&amp;ADDRESS(MATCH(C223,発明者引用!B$1:B$196,0),17)),R223)+COUNTIF(INDIRECT("発明者引用!"&amp;ADDRESS(MATCH(C223,発明者引用!B$1:B$196,0),4)&amp;":"&amp;ADDRESS(MATCH(C223,発明者引用!B$1:B$196,0),17)),#REF!)+COUNTIF(INDIRECT("発明者引用!"&amp;ADDRESS(MATCH(C223,発明者引用!B$1:B$196,0),4)&amp;":"&amp;ADDRESS(MATCH(C223,発明者引用!B$1:B$196,0),17)),T223)&gt;0,"Yes","No"),"")</f>
        <v>No</v>
      </c>
      <c r="AP223" s="58" t="str">
        <f ca="1">IF(OR(LEFT(R223)="特",LEFT(R223)="実",AND(OR(LEFT(R223,2)="US",LEFT(R223,2)="WO",LEFT(R223,2)="GB",LEFT(R223,2)="EP",LEFT(R223,2)="DE"),OR(MID(R223,3,1)="1",MID(R223,3,1)="2",MID(R223,3,1)="3",MID(R223,3,1)="4",MID(R223,3,1)="5",MID(R223,3,1)="6",MID(R223,3,1)="7",MID(R223,3,1)="8",MID(R223,3,1)="9",MID(R223,3,1)="0"))),IF(VLOOKUP(C223,ファミリ引用特許WO!$A$2:$B$241,2,FALSE)+VLOOKUP(C223,ファミリ引用文献WO!$A$2:$C$241,3,FALSE)=0,"ISR無し",IF(COUNTIF(INDIRECT("ファミリ引用特許WO!"&amp;ADDRESS(MATCH(C223,ファミリ引用特許WO!$A$2:$A$241,0),1)&amp;":"&amp;ADDRESS(MATCH(C223,ファミリ引用特許WO!$A$2:$A$241,0),19)),R223)+COUNTIF(INDIRECT("ファミリ引用特許WO!"&amp;ADDRESS(MATCH(C223,ファミリ引用特許WO!$A$2:$A$241,0),1)&amp;":"&amp;ADDRESS(MATCH(C223,ファミリ引用特許WO!$A$2:$A$241,0),19)),S223)+COUNTIF(INDIRECT("ファミリ引用特許WO!"&amp;ADDRESS(MATCH(C223,ファミリ引用特許WO!$A$2:$A$241,0),1)&amp;":"&amp;ADDRESS(MATCH(C223,ファミリ引用特許WO!$A$2:$A$241,0),19)),T223)+COUNTIF(INDIRECT("ファミリ引用特許WO!"&amp;ADDRESS(MATCH(C223,ファミリ引用特許WO!$A$2:$A$241,0),1)&amp;":"&amp;ADDRESS(MATCH(C223,ファミリ引用特許WO!$A$2:$A$241,0),19)),W223)+COUNTIF(INDIRECT("ファミリ引用特許WO!"&amp;ADDRESS(MATCH(C223,ファミリ引用特許WO!$A$2:$A$241,0),1)&amp;":"&amp;ADDRESS(MATCH(C223,ファミリ引用特許WO!$A$2:$A$241,0),19)),Y223)&gt;0,"Yes","No")),"")</f>
        <v>ISR無し</v>
      </c>
      <c r="AQ223" s="55" t="str">
        <f ca="1">IF(OR(LEFT(R223)="特",LEFT(R223)="実",AND(OR(LEFT(R223,2)="US",LEFT(R223,2)="WO",LEFT(R223,2)="GB",LEFT(R223,2)="EP",LEFT(R223,2)="DE"),OR(MID(R223,3,1)="1",MID(R223,3,1)="2",MID(R223,3,1)="3",MID(R223,3,1)="4",MID(R223,3,1)="5",MID(R223,3,1)="6",MID(R223,3,1)="7",MID(R223,3,1)="8",MID(R223,3,1)="9",MID(R223,3,1)="0"))),IF(VLOOKUP(C223,'ファミリ引用特許表記修正（ex.A2→A）'!$A$2:$B$241,2,FALSE)=0,"family無し",IF(COUNTIF(INDIRECT("'ファミリ引用特許表記修正（ex.A2→A）'!"&amp;ADDRESS(MATCH(C223,'ファミリ引用特許表記修正（ex.A2→A）'!$A$2:$A$241,0),1)&amp;":"&amp;ADDRESS(MATCH(C223,'ファミリ引用特許表記修正（ex.A2→A）'!$A$2:$A$241,0),171)),R223)+COUNTIF(INDIRECT("'ファミリ引用特許表記修正（ex.A2→A）'!"&amp;ADDRESS(MATCH(C223,'ファミリ引用特許表記修正（ex.A2→A）'!$A$2:$A$241,0),1)&amp;":"&amp;ADDRESS(MATCH(C223,'ファミリ引用特許表記修正（ex.A2→A）'!$A$2:$A$241,0),171)),S223)+COUNTIF(INDIRECT("'ファミリ引用特許表記修正（ex.A2→A）'!"&amp;ADDRESS(MATCH(C223,'ファミリ引用特許表記修正（ex.A2→A）'!$A$2:$A$241,0),1)&amp;":"&amp;ADDRESS(MATCH(C223,'ファミリ引用特許表記修正（ex.A2→A）'!$A$2:$A$241,0),171)),T223)+COUNTIF(INDIRECT("'ファミリ引用特許表記修正（ex.A2→A）'!"&amp;ADDRESS(MATCH(C223,'ファミリ引用特許表記修正（ex.A2→A）'!$A$2:$A$241,0),1)&amp;":"&amp;ADDRESS(MATCH(C223,'ファミリ引用特許表記修正（ex.A2→A）'!$A$2:$A$241,0),171)),W223)+COUNTIF(INDIRECT("'ファミリ引用特許表記修正（ex.A2→A）'!"&amp;ADDRESS(MATCH(C223,'ファミリ引用特許表記修正（ex.A2→A）'!$A$2:$A$241,0),1)&amp;":"&amp;ADDRESS(MATCH(C223,'ファミリ引用特許表記修正（ex.A2→A）'!$A$2:$A$241,0),171)),Y223)&gt;0,"Yes","No")),"")</f>
        <v>family無し</v>
      </c>
      <c r="AR223" s="58" t="str">
        <f>IF(OR(LEFT(R223)="特",LEFT(R223)="実",AND(OR(LEFT(R223,2)="US",LEFT(R223,2)="WO",LEFT(R223,2)="GB",LEFT(R223,2)="EP",LEFT(R223,2)="DE"),OR(MID(R223,3,1)="1",MID(R223,3,1)="2",MID(R223,3,1)="3",MID(R223,3,1)="4",MID(R223,3,1)="5",MID(R223,3,1)="6",MID(R223,3,1)="7",MID(R223,3,1)="8",MID(R223,3,1)="9",MID(R223,3,1)="0",))),"",VLOOKUP($C223,ファミリ発明者引用文献!A$3:B$235,2,FALSE))</f>
        <v/>
      </c>
      <c r="AS223" s="55" t="str">
        <f>VLOOKUP(C223,ファミリ引用文献WO!A$2:B$241,2,FALSE)</f>
        <v/>
      </c>
      <c r="AT223" s="58" t="str">
        <f>VLOOKUP(C223,ファミリ引用文献!A$3:B$242,2,FALSE)</f>
        <v/>
      </c>
      <c r="AU223" s="58" t="str">
        <f>VLOOKUP(C223,審判データ!AH$2:BT$379,39,FALSE)</f>
        <v xml:space="preserve"> </v>
      </c>
      <c r="AV223" s="62" t="str">
        <f ca="1">IF(INDIRECT("審判データ!"&amp;ADDRESS(MATCH(C223,審判データ!$AH$1:$AH$379,0),32))="早期審査の対象とする","早期審査","")</f>
        <v/>
      </c>
      <c r="AW223" s="665" t="str">
        <f t="shared" si="16"/>
        <v>不一致</v>
      </c>
      <c r="AX223" s="666" t="str">
        <f>IF(LEFT(AE223,3)="日本特",IF(LEFT(C223)="特",VLOOKUP(C223,'本件、証拠文献テーマコード'!G$2:I$376,3,FALSE),VLOOKUP(C223,'本件、証拠文献テーマコード'!B$2:I$376,8,FALSE)),"")</f>
        <v>2D012,3F310</v>
      </c>
      <c r="AY223" s="666" t="str">
        <f>IF(LEFT(AE223,3)="日本特",IF(OR(MID(R223,2,1)="開",MID(R223,2,1)="表",MID(R223,2,1)="登"),VLOOKUP(R223,'本件、証拠文献テーマコード'!C$2:I$379,7,FALSE),VLOOKUP(R223,'本件、証拠文献テーマコード'!G$2:I$379,3,FALSE)),"")</f>
        <v>2D052</v>
      </c>
      <c r="AZ223" s="54"/>
    </row>
    <row r="224" spans="1:52" s="353" customFormat="1" x14ac:dyDescent="0.15">
      <c r="A224" s="710" t="s">
        <v>22734</v>
      </c>
      <c r="B224" s="586" t="str">
        <f ca="1">IF(A224="",B223,INDIRECT("審判データ!"&amp;ADDRESS(MATCH(A224,審判データ!$HC$1:$HC$379,0),20))&amp;" / "&amp;INDIRECT("審判データ!"&amp;ADDRESS(MATCH(A224,審判データ!$HC$1:$HC$379,0),21)))</f>
        <v>2011 / 29-2</v>
      </c>
      <c r="C224" s="480">
        <v>2778841</v>
      </c>
      <c r="D224" s="480" t="s">
        <v>2747</v>
      </c>
      <c r="E224" s="346" t="str">
        <f ca="1">INDIRECT("審判データ!"&amp;ADDRESS(MATCH(C224,審判データ!$AH$1:$AH$379,0),55))</f>
        <v>東芝コンシューマエレクトロニクス・ホールディングス株式会社;東芝ホームアプライアンス株式会社;株式会社東芝</v>
      </c>
      <c r="F224" s="214" t="str">
        <f ca="1">INDIRECT("審判データ!"&amp;ADDRESS(MATCH(C224,審判データ!$AH$1:$AH$379,0),56))</f>
        <v>西村　博司</v>
      </c>
      <c r="G224" s="214" t="str">
        <f ca="1">INDIRECT("審判データ!"&amp;ADDRESS(MATCH(C224,審判データ!$AH$1:$AH$379,0),72))</f>
        <v xml:space="preserve"> </v>
      </c>
      <c r="H224" s="214" t="str">
        <f ca="1">INDIRECT("審判データ!"&amp;ADDRESS(MATCH(C224,審判データ!$AH$1:$AH$379,0),41))</f>
        <v>D06F 33/02;D06F 21/00;D06F 39/08    301</v>
      </c>
      <c r="I224" s="214" t="str">
        <f ca="1">INDIRECT("審判データ!"&amp;ADDRESS(MATCH(C224,審判データ!$AH$1:$AH$379,0),49))</f>
        <v>D06F  21/00@AFI(JP);D06F  33/02@ALI(JP);D06F  39/08@ALI(JP)</v>
      </c>
      <c r="J224" s="214" t="str">
        <f ca="1">INDIRECT("審判データ!"&amp;ADDRESS(MATCH(C224,審判データ!$AH$1:$AH$379,0),51))</f>
        <v>D06F 21/00;D06F 33/02        L;D06F 33/02        N;D06F 33/02        P;D06F 39/08    301 Q</v>
      </c>
      <c r="K224" s="214" t="str">
        <f ca="1">INDIRECT("審判データ!"&amp;ADDRESS(MATCH(C224,審判データ!$AH$1:$AH$379,0),53))</f>
        <v>3B155 AA01;3B155 BA08;3B155 BA29;3B155 CA06;3B155 CA16;3B155 CB06;3B155 JC04;3B155 JC06;3B155 JC07;3B155 JC16;3B155 KA02;3B155 KB27;3B155 LA11;3B155 LA14;3B155 LB16;3B155 LB31;3B155 LC28;3B155 LC33;3B155 MA06;3B155 MA08;3B155 MA01</v>
      </c>
      <c r="L224" s="711"/>
      <c r="M224" s="707"/>
      <c r="N224" s="712"/>
      <c r="O224" s="713"/>
      <c r="P224" s="714"/>
      <c r="Q224" s="706"/>
      <c r="R224" s="707"/>
      <c r="S224" s="706" t="str">
        <f>IF(OR(LEFT(R224)="特",LEFT(R224)="実"),VLOOKUP(R224,'証拠（JP特許）'!$B$2:$D$299,2,FALSE),IF(AND(OR(LEFT(R224,2)="US",LEFT(R224,2)="WO",LEFT(R224,2)="GB",LEFT(R224,2)="EP",LEFT(R224,2)="DE"),OR(MID(R224,3,1)="1",MID(R224,3,1)="2",MID(R224,3,1)="3",MID(R224,3,1)="4",MID(R224,3,1)="5",MID(R224,3,1)="6",MID(R224,3,1)="7",MID(R224,3,1)="8",MID(R224,3,1)="9",MID(R224,3,1)="0")),VLOOKUP(R224,'証拠（WW特許）'!$B$2:$C$90,2,FALSE),"_"))</f>
        <v>_</v>
      </c>
      <c r="T224" s="707" t="str">
        <f>IF(OR(LEFT(R224)="特",LEFT(R224)="実"),VLOOKUP(R224,'証拠（JP特許）'!$B$2:$E$299,4,FALSE),"_")</f>
        <v>_</v>
      </c>
      <c r="U224" s="707"/>
      <c r="V224" s="706"/>
      <c r="W224" s="708" t="str">
        <f t="shared" si="18"/>
        <v/>
      </c>
      <c r="X224" s="709"/>
      <c r="Y224" s="709" t="str">
        <f t="shared" si="19"/>
        <v/>
      </c>
      <c r="Z224" s="91" t="str">
        <f ca="1">IF(OR(LEFT(R224)="特",LEFT(R224)="実",AND(OR(LEFT(R224,2)="US",LEFT(R224,2)="WO",LEFT(R224,2)="GB",LEFT(R224,2)="EP",LEFT(R224,2)="DE"),OR(MID(R224,3,1)="1",MID(R224,3,1)="2",MID(R224,3,1)="3",MID(R224,3,1)="4",MID(R224,3,1)="5",MID(R224,3,1)="6",MID(R224,3,1)="7",MID(R224,3,1)="8",MID(R224,3,1)="9",MID(R224,3,1)="0",))),IF(COUNTIF(INDIRECT("拒絶理由・拒絶査定・異議申立!"&amp;ADDRESS(MATCH(C224,拒絶理由・拒絶査定・異議申立!B$1:B$1000,0),3)&amp;":"&amp;ADDRESS(MATCH(C224,拒絶理由・拒絶査定・異議申立!B$1:B$1000,0),50)),R224)+COUNTIF(INDIRECT("拒絶理由・拒絶査定・異議申立!"&amp;ADDRESS(MATCH(C224,拒絶理由・拒絶査定・異議申立!B$1:B$1000,0),3)&amp;":"&amp;ADDRESS(MATCH(C224,拒絶理由・拒絶査定・異議申立!B$1:B$1000,0),50)),T224)&gt;0,"Yes","No"),"")</f>
        <v/>
      </c>
      <c r="AA224" s="92" t="str">
        <f ca="1">IF(OR(LEFT(R224)="特",LEFT(R224)="実",AND(OR(LEFT(R224,2)="US",LEFT(R224,2)="WO",LEFT(R224,2)="GB",LEFT(R224,2)="EP",LEFT(R224,2)="DE"),OR(MID(R224,3,1)="1",MID(R224,3,1)="2",MID(R224,3,1)="3",MID(R224,3,1)="4",MID(R224,3,1)="5",MID(R224,3,1)="6",MID(R224,3,1)="7",MID(R224,3,1)="8",MID(R224,3,1)="9",MID(R224,3,1)="0",))),IF(COUNTIF(INDIRECT("先行技術調査・登録査定!"&amp;ADDRESS(MATCH(C224,先行技術調査・登録査定!B$1:B$1000,0),3)&amp;":"&amp;ADDRESS(MATCH(C224,先行技術調査・登録査定!B$1:B$1000,0),49)),R224)+COUNTIF(INDIRECT("先行技術調査・登録査定!"&amp;ADDRESS(MATCH(C224,先行技術調査・登録査定!B$1:B$1000,0),3)&amp;":"&amp;ADDRESS(MATCH(C224,先行技術調査・登録査定!B$1:B$1000,0),49)),T224)&gt;0,"Yes","No"),"")</f>
        <v/>
      </c>
      <c r="AB224" s="169" t="str">
        <f t="shared" ca="1" si="15"/>
        <v/>
      </c>
      <c r="AC224" s="94" t="str">
        <f>IF(OR(LEFT(R224)="特",LEFT(R224)="実",AND(OR(LEFT(R224,2)="US",LEFT(R224,2)="WO",LEFT(R224,2)="GB",LEFT(R224,2)="EP",LEFT(R224,2)="DE"),OR(MID(R224,3,1)="1",MID(R224,3,1)="2",MID(R224,3,1)="3",MID(R224,3,1)="4",MID(R224,3,1)="5",MID(R224,3,1)="6",MID(R224,3,1)="7",MID(R224,3,1)="8",MID(R224,3,1)="9",MID(R224,3,1)="0",))),"",VLOOKUP($C224,非特許文献リスト!$A$2:$C$196,2,FALSE))</f>
        <v/>
      </c>
      <c r="AD224" s="95" t="str">
        <f>IF(OR(LEFT(R224)="特",LEFT(R224)="実",AND(OR(LEFT(R224,2)="US",LEFT(R224,2)="WO",LEFT(R224,2)="GB",LEFT(R224,2)="EP",LEFT(R224,2)="DE"),OR(MID(R224,3,1)="1",MID(R224,3,1)="2",MID(R224,3,1)="3",MID(R224,3,1)="4",MID(R224,3,1)="5",MID(R224,3,1)="6",MID(R224,3,1)="7",MID(R224,3,1)="8",MID(R224,3,1)="9",MID(R224,3,1)="0",))),"",VLOOKUP($C224,非特許文献リスト!$A$2:$C$196,3,FALSE))</f>
        <v/>
      </c>
      <c r="AE224" s="175" t="str">
        <f t="shared" si="17"/>
        <v/>
      </c>
      <c r="AF224" s="176" t="str">
        <f>IF(OR(LEFT(R224)="特",LEFT(R224)="実"),VLOOKUP(R224,'証拠（JP特許）'!$B$2:$AB$299,10,FALSE),IF(AND(OR(LEFT(R224,2)="US",LEFT(R224,2)="WO",LEFT(R224,2)="GB",LEFT(R224,2)="EP",LEFT(R224,2)="DE"),OR(MID(R224,3,1)="1",MID(R224,3,1)="2",MID(R224,3,1)="3",MID(R224,3,1)="4",MID(R224,3,1)="5",MID(R224,3,1)="6",MID(R224,3,1)="7",MID(R224,3,1)="8",MID(R224,3,1)="9",MID(R224,3,1)="0",)),VLOOKUP(R224,'証拠（WW特許）'!$B$2:$M$90,8,FALSE),""))</f>
        <v/>
      </c>
      <c r="AG224" s="176" t="str">
        <f>IF(OR(LEFT(R224)="特",LEFT(R224)="実"),VLOOKUP(R224,'証拠（JP特許）'!$B$2:$AB$299,26,FALSE),IF(AND(OR(LEFT(R224,2)="US",LEFT(R224,2)="WO",LEFT(R224,2)="GB",LEFT(R224,2)="EP",LEFT(R224,2)="DE"),OR(MID(R224,3,1)="1",MID(R224,3,1)="2",MID(R224,3,1)="3",MID(R224,3,1)="4",MID(R224,3,1)="5",MID(R224,3,1)="6",MID(R224,3,1)="7",MID(R224,3,1)="8",MID(R224,3,1)="9",MID(R224,3,1)="0",)),VLOOKUP(R224,'証拠（WW特許）'!$B$2:$M$90,12,FALSE),""))</f>
        <v/>
      </c>
      <c r="AH224" s="58" t="str">
        <f>IF(OR(LEFT(R224)="特",LEFT(R224)="実"),VLOOKUP(R224,'証拠（JP特許）'!$B$2:$X$299,20,FALSE),IF(AND(OR(LEFT(R224,2)="US",LEFT(R224,2)="WO",LEFT(R224,2)="GB",LEFT(R224,2)="EP",LEFT(R224,2)="DE"),OR(MID(R224,3,1)="1",MID(R224,3,1)="2",MID(R224,3,1)="3",MID(R224,3,1)="4",MID(R224,3,1)="5",MID(R224,3,1)="6",MID(R224,3,1)="7",MID(R224,3,1)="8",MID(R224,3,1)="9",MID(R224,3,1)="0",)),VLOOKUP(R224,'証拠（WW特許）'!$B$2:$U$90,20,FALSE),""))</f>
        <v/>
      </c>
      <c r="AI224" s="58" t="str">
        <f>IF(OR(LEFT(R224)="特",LEFT(R224)="実"),VLOOKUP(R224,'証拠（JP特許）'!$B$2:$X$299,21,FALSE),"")</f>
        <v/>
      </c>
      <c r="AJ224" s="58" t="str">
        <f>IF(OR(LEFT(R224)="特",LEFT(R224)="実"),VLOOKUP(R224,'証拠（JP特許）'!$B$2:$X$299,22,FALSE),"")</f>
        <v/>
      </c>
      <c r="AK224" s="59" t="str">
        <f>IF(OR(LEFT(R224)="特",LEFT(R224)="実"),VLOOKUP(R224,'証拠（JP特許）'!$B$2:$X$299,17,FALSE),IF(AND(OR(LEFT(R224,2)="US",LEFT(R224,2)="WO",LEFT(R224,2)="GB",LEFT(R224,2)="EP",LEFT(R224,2)="DE"),OR(MID(R224,3,1)="1",MID(R224,3,1)="2",MID(R224,3,1)="3",MID(R224,3,1)="4",MID(R224,3,1)="5",MID(R224,3,1)="6",MID(R224,3,1)="7",MID(R224,3,1)="8",MID(R224,3,1)="9",MID(R224,3,1)="0",)),VLOOKUP(R224,'証拠（WW特許）'!$B$2:$U$90,16,FALSE),""))</f>
        <v/>
      </c>
      <c r="AL224" s="58"/>
      <c r="AM224" s="58"/>
      <c r="AN224" s="58"/>
      <c r="AO224" s="58" t="str">
        <f ca="1">IF(OR(LEFT(R224)="特",LEFT(R224)="実",AND(OR(LEFT(R224,2)="US",LEFT(R224,2)="WO",LEFT(R224,2)="GB",LEFT(R224,2)="EP",LEFT(R224,2)="DE"),OR(MID(R224,3,1)="1",MID(R224,3,1)="2",MID(R224,3,1)="3",MID(R224,3,1)="4",MID(R224,3,1)="5",MID(R224,3,1)="6",MID(R224,3,1)="7",MID(R224,3,1)="8",MID(R224,3,1)="9",MID(R224,3,1)="0"))),IF(COUNTIF(INDIRECT("発明者引用!"&amp;ADDRESS(MATCH(C224,発明者引用!B$1:B$196,0),4)&amp;":"&amp;ADDRESS(MATCH(C224,発明者引用!B$1:B$196,0),17)),R224)+COUNTIF(INDIRECT("発明者引用!"&amp;ADDRESS(MATCH(C224,発明者引用!B$1:B$196,0),4)&amp;":"&amp;ADDRESS(MATCH(C224,発明者引用!B$1:B$196,0),17)),#REF!)+COUNTIF(INDIRECT("発明者引用!"&amp;ADDRESS(MATCH(C224,発明者引用!B$1:B$196,0),4)&amp;":"&amp;ADDRESS(MATCH(C224,発明者引用!B$1:B$196,0),17)),T224)&gt;0,"Yes","No"),"")</f>
        <v/>
      </c>
      <c r="AP224" s="58" t="str">
        <f ca="1">IF(OR(LEFT(R224)="特",LEFT(R224)="実",AND(OR(LEFT(R224,2)="US",LEFT(R224,2)="WO",LEFT(R224,2)="GB",LEFT(R224,2)="EP",LEFT(R224,2)="DE"),OR(MID(R224,3,1)="1",MID(R224,3,1)="2",MID(R224,3,1)="3",MID(R224,3,1)="4",MID(R224,3,1)="5",MID(R224,3,1)="6",MID(R224,3,1)="7",MID(R224,3,1)="8",MID(R224,3,1)="9",MID(R224,3,1)="0"))),IF(VLOOKUP(C224,ファミリ引用特許WO!$A$2:$B$241,2,FALSE)+VLOOKUP(C224,ファミリ引用文献WO!$A$2:$C$241,3,FALSE)=0,"ISR無し",IF(COUNTIF(INDIRECT("ファミリ引用特許WO!"&amp;ADDRESS(MATCH(C224,ファミリ引用特許WO!$A$2:$A$241,0),1)&amp;":"&amp;ADDRESS(MATCH(C224,ファミリ引用特許WO!$A$2:$A$241,0),19)),R224)+COUNTIF(INDIRECT("ファミリ引用特許WO!"&amp;ADDRESS(MATCH(C224,ファミリ引用特許WO!$A$2:$A$241,0),1)&amp;":"&amp;ADDRESS(MATCH(C224,ファミリ引用特許WO!$A$2:$A$241,0),19)),S224)+COUNTIF(INDIRECT("ファミリ引用特許WO!"&amp;ADDRESS(MATCH(C224,ファミリ引用特許WO!$A$2:$A$241,0),1)&amp;":"&amp;ADDRESS(MATCH(C224,ファミリ引用特許WO!$A$2:$A$241,0),19)),T224)+COUNTIF(INDIRECT("ファミリ引用特許WO!"&amp;ADDRESS(MATCH(C224,ファミリ引用特許WO!$A$2:$A$241,0),1)&amp;":"&amp;ADDRESS(MATCH(C224,ファミリ引用特許WO!$A$2:$A$241,0),19)),W224)+COUNTIF(INDIRECT("ファミリ引用特許WO!"&amp;ADDRESS(MATCH(C224,ファミリ引用特許WO!$A$2:$A$241,0),1)&amp;":"&amp;ADDRESS(MATCH(C224,ファミリ引用特許WO!$A$2:$A$241,0),19)),Y224)&gt;0,"Yes","No")),"")</f>
        <v/>
      </c>
      <c r="AQ224" s="55" t="str">
        <f ca="1">IF(OR(LEFT(R224)="特",LEFT(R224)="実",AND(OR(LEFT(R224,2)="US",LEFT(R224,2)="WO",LEFT(R224,2)="GB",LEFT(R224,2)="EP",LEFT(R224,2)="DE"),OR(MID(R224,3,1)="1",MID(R224,3,1)="2",MID(R224,3,1)="3",MID(R224,3,1)="4",MID(R224,3,1)="5",MID(R224,3,1)="6",MID(R224,3,1)="7",MID(R224,3,1)="8",MID(R224,3,1)="9",MID(R224,3,1)="0"))),IF(VLOOKUP(C224,'ファミリ引用特許表記修正（ex.A2→A）'!$A$2:$B$241,2,FALSE)=0,"family無し",IF(COUNTIF(INDIRECT("'ファミリ引用特許表記修正（ex.A2→A）'!"&amp;ADDRESS(MATCH(C224,'ファミリ引用特許表記修正（ex.A2→A）'!$A$2:$A$241,0),1)&amp;":"&amp;ADDRESS(MATCH(C224,'ファミリ引用特許表記修正（ex.A2→A）'!$A$2:$A$241,0),171)),R224)+COUNTIF(INDIRECT("'ファミリ引用特許表記修正（ex.A2→A）'!"&amp;ADDRESS(MATCH(C224,'ファミリ引用特許表記修正（ex.A2→A）'!$A$2:$A$241,0),1)&amp;":"&amp;ADDRESS(MATCH(C224,'ファミリ引用特許表記修正（ex.A2→A）'!$A$2:$A$241,0),171)),S224)+COUNTIF(INDIRECT("'ファミリ引用特許表記修正（ex.A2→A）'!"&amp;ADDRESS(MATCH(C224,'ファミリ引用特許表記修正（ex.A2→A）'!$A$2:$A$241,0),1)&amp;":"&amp;ADDRESS(MATCH(C224,'ファミリ引用特許表記修正（ex.A2→A）'!$A$2:$A$241,0),171)),T224)+COUNTIF(INDIRECT("'ファミリ引用特許表記修正（ex.A2→A）'!"&amp;ADDRESS(MATCH(C224,'ファミリ引用特許表記修正（ex.A2→A）'!$A$2:$A$241,0),1)&amp;":"&amp;ADDRESS(MATCH(C224,'ファミリ引用特許表記修正（ex.A2→A）'!$A$2:$A$241,0),171)),W224)+COUNTIF(INDIRECT("'ファミリ引用特許表記修正（ex.A2→A）'!"&amp;ADDRESS(MATCH(C224,'ファミリ引用特許表記修正（ex.A2→A）'!$A$2:$A$241,0),1)&amp;":"&amp;ADDRESS(MATCH(C224,'ファミリ引用特許表記修正（ex.A2→A）'!$A$2:$A$241,0),171)),Y224)&gt;0,"Yes","No")),"")</f>
        <v/>
      </c>
      <c r="AR224" s="193" t="str">
        <f>IF(OR(LEFT(R224)="特",LEFT(R224)="実",AND(OR(LEFT(R224,2)="US",LEFT(R224,2)="WO",LEFT(R224,2)="GB",LEFT(R224,2)="EP",LEFT(R224,2)="DE"),OR(MID(R224,3,1)="1",MID(R224,3,1)="2",MID(R224,3,1)="3",MID(R224,3,1)="4",MID(R224,3,1)="5",MID(R224,3,1)="6",MID(R224,3,1)="7",MID(R224,3,1)="8",MID(R224,3,1)="9",MID(R224,3,1)="0",))),"",VLOOKUP($C224,ファミリ発明者引用文献!A$3:B$235,2,FALSE))</f>
        <v>,,</v>
      </c>
      <c r="AS224" s="55" t="str">
        <f>VLOOKUP(C224,ファミリ引用文献WO!A$2:B$241,2,FALSE)</f>
        <v/>
      </c>
      <c r="AT224" s="58" t="str">
        <f>VLOOKUP(C224,ファミリ引用文献!A$3:B$242,2,FALSE)</f>
        <v/>
      </c>
      <c r="AU224" s="58" t="str">
        <f>VLOOKUP(C224,審判データ!AH$2:BT$379,39,FALSE)</f>
        <v xml:space="preserve"> </v>
      </c>
      <c r="AV224" s="62" t="str">
        <f ca="1">IF(INDIRECT("審判データ!"&amp;ADDRESS(MATCH(C224,審判データ!$AH$1:$AH$379,0),32))="早期審査の対象とする","早期審査","")</f>
        <v/>
      </c>
      <c r="AW224" s="665" t="str">
        <f t="shared" si="16"/>
        <v/>
      </c>
      <c r="AX224" s="666" t="str">
        <f>IF(LEFT(AE224,3)="日本特",IF(LEFT(C224)="特",VLOOKUP(C224,'本件、証拠文献テーマコード'!G$2:I$376,3,FALSE),VLOOKUP(C224,'本件、証拠文献テーマコード'!B$2:I$376,8,FALSE)),"")</f>
        <v/>
      </c>
      <c r="AY224" s="666" t="str">
        <f>IF(LEFT(AE224,3)="日本特",IF(OR(MID(R224,2,1)="開",MID(R224,2,1)="表",MID(R224,2,1)="登"),VLOOKUP(R224,'本件、証拠文献テーマコード'!C$2:I$379,7,FALSE),VLOOKUP(R224,'本件、証拠文献テーマコード'!G$2:I$379,3,FALSE)),"")</f>
        <v/>
      </c>
      <c r="AZ224" s="54"/>
    </row>
    <row r="225" spans="1:52" s="353" customFormat="1" ht="27" x14ac:dyDescent="0.15">
      <c r="A225" s="831" t="s">
        <v>22735</v>
      </c>
      <c r="B225" s="586" t="str">
        <f ca="1">IF(A225="",B224,INDIRECT("審判データ!"&amp;ADDRESS(MATCH(A225,審判データ!$HC$1:$HC$379,0),20))&amp;" / "&amp;INDIRECT("審判データ!"&amp;ADDRESS(MATCH(A225,審判データ!$HC$1:$HC$379,0),21)))</f>
        <v>2011 / 29-2</v>
      </c>
      <c r="C225" s="480">
        <v>2778841</v>
      </c>
      <c r="D225" s="480" t="s">
        <v>2747</v>
      </c>
      <c r="E225" s="346" t="str">
        <f ca="1">INDIRECT("審判データ!"&amp;ADDRESS(MATCH(C225,審判データ!$AH$1:$AH$379,0),55))</f>
        <v>東芝コンシューマエレクトロニクス・ホールディングス株式会社;東芝ホームアプライアンス株式会社;株式会社東芝</v>
      </c>
      <c r="F225" s="214" t="str">
        <f ca="1">INDIRECT("審判データ!"&amp;ADDRESS(MATCH(C225,審判データ!$AH$1:$AH$379,0),56))</f>
        <v>西村　博司</v>
      </c>
      <c r="G225" s="214" t="str">
        <f ca="1">INDIRECT("審判データ!"&amp;ADDRESS(MATCH(C225,審判データ!$AH$1:$AH$379,0),72))</f>
        <v xml:space="preserve"> </v>
      </c>
      <c r="H225" s="214" t="str">
        <f ca="1">INDIRECT("審判データ!"&amp;ADDRESS(MATCH(C225,審判データ!$AH$1:$AH$379,0),41))</f>
        <v>D06F 33/02;D06F 21/00;D06F 39/08    301</v>
      </c>
      <c r="I225" s="214" t="str">
        <f ca="1">INDIRECT("審判データ!"&amp;ADDRESS(MATCH(C225,審判データ!$AH$1:$AH$379,0),49))</f>
        <v>D06F  21/00@AFI(JP);D06F  33/02@ALI(JP);D06F  39/08@ALI(JP)</v>
      </c>
      <c r="J225" s="214" t="str">
        <f ca="1">INDIRECT("審判データ!"&amp;ADDRESS(MATCH(C225,審判データ!$AH$1:$AH$379,0),51))</f>
        <v>D06F 21/00;D06F 33/02        L;D06F 33/02        N;D06F 33/02        P;D06F 39/08    301 Q</v>
      </c>
      <c r="K225" s="214" t="str">
        <f ca="1">INDIRECT("審判データ!"&amp;ADDRESS(MATCH(C225,審判データ!$AH$1:$AH$379,0),53))</f>
        <v>3B155 AA01;3B155 BA08;3B155 BA29;3B155 CA06;3B155 CA16;3B155 CB06;3B155 JC04;3B155 JC06;3B155 JC07;3B155 JC16;3B155 KA02;3B155 KB27;3B155 LA11;3B155 LA14;3B155 LB16;3B155 LB31;3B155 LC28;3B155 LC33;3B155 MA06;3B155 MA08;3B155 MA01</v>
      </c>
      <c r="L225" s="1041" t="s">
        <v>2757</v>
      </c>
      <c r="M225" s="1043" t="s">
        <v>89</v>
      </c>
      <c r="N225" s="1045" t="s">
        <v>22736</v>
      </c>
      <c r="O225" s="1047">
        <v>0</v>
      </c>
      <c r="P225" s="1049" t="s">
        <v>2759</v>
      </c>
      <c r="Q225" s="706" t="s">
        <v>340</v>
      </c>
      <c r="R225" s="707" t="s">
        <v>2760</v>
      </c>
      <c r="S225" s="706" t="str">
        <f>IF(OR(LEFT(R225)="特",LEFT(R225)="実"),VLOOKUP(R225,'証拠（JP特許）'!$B$2:$D$299,2,FALSE),IF(AND(OR(LEFT(R225,2)="US",LEFT(R225,2)="WO",LEFT(R225,2)="GB",LEFT(R225,2)="EP",LEFT(R225,2)="DE"),OR(MID(R225,3,1)="1",MID(R225,3,1)="2",MID(R225,3,1)="3",MID(R225,3,1)="4",MID(R225,3,1)="5",MID(R225,3,1)="6",MID(R225,3,1)="7",MID(R225,3,1)="8",MID(R225,3,1)="9",MID(R225,3,1)="0")),VLOOKUP(R225,'証拠（WW特許）'!$B$2:$C$90,2,FALSE),"_"))</f>
        <v>_</v>
      </c>
      <c r="T225" s="707" t="str">
        <f>IF(OR(LEFT(R225)="特",LEFT(R225)="実"),VLOOKUP(R225,'証拠（JP特許）'!$B$2:$E$299,4,FALSE),"_")</f>
        <v>_</v>
      </c>
      <c r="U225" s="707" t="s">
        <v>94</v>
      </c>
      <c r="V225" s="706" t="s">
        <v>25</v>
      </c>
      <c r="W225" s="708" t="str">
        <f t="shared" si="18"/>
        <v/>
      </c>
      <c r="X225" s="709"/>
      <c r="Y225" s="709" t="str">
        <f t="shared" si="19"/>
        <v/>
      </c>
      <c r="Z225" s="91" t="str">
        <f ca="1">IF(OR(LEFT(R225)="特",LEFT(R225)="実",AND(OR(LEFT(R225,2)="US",LEFT(R225,2)="WO",LEFT(R225,2)="GB",LEFT(R225,2)="EP",LEFT(R225,2)="DE"),OR(MID(R225,3,1)="1",MID(R225,3,1)="2",MID(R225,3,1)="3",MID(R225,3,1)="4",MID(R225,3,1)="5",MID(R225,3,1)="6",MID(R225,3,1)="7",MID(R225,3,1)="8",MID(R225,3,1)="9",MID(R225,3,1)="0",))),IF(COUNTIF(INDIRECT("拒絶理由・拒絶査定・異議申立!"&amp;ADDRESS(MATCH(C225,拒絶理由・拒絶査定・異議申立!B$1:B$1000,0),3)&amp;":"&amp;ADDRESS(MATCH(C225,拒絶理由・拒絶査定・異議申立!B$1:B$1000,0),50)),R225)+COUNTIF(INDIRECT("拒絶理由・拒絶査定・異議申立!"&amp;ADDRESS(MATCH(C225,拒絶理由・拒絶査定・異議申立!B$1:B$1000,0),3)&amp;":"&amp;ADDRESS(MATCH(C225,拒絶理由・拒絶査定・異議申立!B$1:B$1000,0),50)),T225)&gt;0,"Yes","No"),"")</f>
        <v/>
      </c>
      <c r="AA225" s="92" t="str">
        <f ca="1">IF(OR(LEFT(R225)="特",LEFT(R225)="実",AND(OR(LEFT(R225,2)="US",LEFT(R225,2)="WO",LEFT(R225,2)="GB",LEFT(R225,2)="EP",LEFT(R225,2)="DE"),OR(MID(R225,3,1)="1",MID(R225,3,1)="2",MID(R225,3,1)="3",MID(R225,3,1)="4",MID(R225,3,1)="5",MID(R225,3,1)="6",MID(R225,3,1)="7",MID(R225,3,1)="8",MID(R225,3,1)="9",MID(R225,3,1)="0",))),IF(COUNTIF(INDIRECT("先行技術調査・登録査定!"&amp;ADDRESS(MATCH(C225,先行技術調査・登録査定!B$1:B$1000,0),3)&amp;":"&amp;ADDRESS(MATCH(C225,先行技術調査・登録査定!B$1:B$1000,0),49)),R225)+COUNTIF(INDIRECT("先行技術調査・登録査定!"&amp;ADDRESS(MATCH(C225,先行技術調査・登録査定!B$1:B$1000,0),3)&amp;":"&amp;ADDRESS(MATCH(C225,先行技術調査・登録査定!B$1:B$1000,0),49)),T225)&gt;0,"Yes","No"),"")</f>
        <v/>
      </c>
      <c r="AB225" s="169" t="str">
        <f t="shared" ca="1" si="15"/>
        <v/>
      </c>
      <c r="AC225" s="94" t="str">
        <f>IF(OR(LEFT(R225)="特",LEFT(R225)="実",AND(OR(LEFT(R225,2)="US",LEFT(R225,2)="WO",LEFT(R225,2)="GB",LEFT(R225,2)="EP",LEFT(R225,2)="DE"),OR(MID(R225,3,1)="1",MID(R225,3,1)="2",MID(R225,3,1)="3",MID(R225,3,1)="4",MID(R225,3,1)="5",MID(R225,3,1)="6",MID(R225,3,1)="7",MID(R225,3,1)="8",MID(R225,3,1)="9",MID(R225,3,1)="0",))),"",VLOOKUP($C225,非特許文献リスト!$A$2:$C$196,2,FALSE))</f>
        <v/>
      </c>
      <c r="AD225" s="95" t="str">
        <f>IF(OR(LEFT(R225)="特",LEFT(R225)="実",AND(OR(LEFT(R225,2)="US",LEFT(R225,2)="WO",LEFT(R225,2)="GB",LEFT(R225,2)="EP",LEFT(R225,2)="DE"),OR(MID(R225,3,1)="1",MID(R225,3,1)="2",MID(R225,3,1)="3",MID(R225,3,1)="4",MID(R225,3,1)="5",MID(R225,3,1)="6",MID(R225,3,1)="7",MID(R225,3,1)="8",MID(R225,3,1)="9",MID(R225,3,1)="0",))),"",VLOOKUP($C225,非特許文献リスト!$A$2:$C$196,3,FALSE))</f>
        <v/>
      </c>
      <c r="AE225" s="175" t="str">
        <f t="shared" si="17"/>
        <v/>
      </c>
      <c r="AF225" s="176" t="str">
        <f>IF(OR(LEFT(R225)="特",LEFT(R225)="実"),VLOOKUP(R225,'証拠（JP特許）'!$B$2:$AB$299,10,FALSE),IF(AND(OR(LEFT(R225,2)="US",LEFT(R225,2)="WO",LEFT(R225,2)="GB",LEFT(R225,2)="EP",LEFT(R225,2)="DE"),OR(MID(R225,3,1)="1",MID(R225,3,1)="2",MID(R225,3,1)="3",MID(R225,3,1)="4",MID(R225,3,1)="5",MID(R225,3,1)="6",MID(R225,3,1)="7",MID(R225,3,1)="8",MID(R225,3,1)="9",MID(R225,3,1)="0",)),VLOOKUP(R225,'証拠（WW特許）'!$B$2:$M$90,8,FALSE),""))</f>
        <v/>
      </c>
      <c r="AG225" s="176" t="str">
        <f>IF(OR(LEFT(R225)="特",LEFT(R225)="実"),VLOOKUP(R225,'証拠（JP特許）'!$B$2:$AB$299,26,FALSE),IF(AND(OR(LEFT(R225,2)="US",LEFT(R225,2)="WO",LEFT(R225,2)="GB",LEFT(R225,2)="EP",LEFT(R225,2)="DE"),OR(MID(R225,3,1)="1",MID(R225,3,1)="2",MID(R225,3,1)="3",MID(R225,3,1)="4",MID(R225,3,1)="5",MID(R225,3,1)="6",MID(R225,3,1)="7",MID(R225,3,1)="8",MID(R225,3,1)="9",MID(R225,3,1)="0",)),VLOOKUP(R225,'証拠（WW特許）'!$B$2:$M$90,12,FALSE),""))</f>
        <v/>
      </c>
      <c r="AH225" s="58" t="str">
        <f>IF(OR(LEFT(R225)="特",LEFT(R225)="実"),VLOOKUP(R225,'証拠（JP特許）'!$B$2:$X$299,20,FALSE),IF(AND(OR(LEFT(R225,2)="US",LEFT(R225,2)="WO",LEFT(R225,2)="GB",LEFT(R225,2)="EP",LEFT(R225,2)="DE"),OR(MID(R225,3,1)="1",MID(R225,3,1)="2",MID(R225,3,1)="3",MID(R225,3,1)="4",MID(R225,3,1)="5",MID(R225,3,1)="6",MID(R225,3,1)="7",MID(R225,3,1)="8",MID(R225,3,1)="9",MID(R225,3,1)="0",)),VLOOKUP(R225,'証拠（WW特許）'!$B$2:$U$90,20,FALSE),""))</f>
        <v/>
      </c>
      <c r="AI225" s="58" t="str">
        <f>IF(OR(LEFT(R225)="特",LEFT(R225)="実"),VLOOKUP(R225,'証拠（JP特許）'!$B$2:$X$299,21,FALSE),"")</f>
        <v/>
      </c>
      <c r="AJ225" s="58" t="str">
        <f>IF(OR(LEFT(R225)="特",LEFT(R225)="実"),VLOOKUP(R225,'証拠（JP特許）'!$B$2:$X$299,22,FALSE),"")</f>
        <v/>
      </c>
      <c r="AK225" s="59" t="str">
        <f>IF(OR(LEFT(R225)="特",LEFT(R225)="実"),VLOOKUP(R225,'証拠（JP特許）'!$B$2:$X$299,17,FALSE),IF(AND(OR(LEFT(R225,2)="US",LEFT(R225,2)="WO",LEFT(R225,2)="GB",LEFT(R225,2)="EP",LEFT(R225,2)="DE"),OR(MID(R225,3,1)="1",MID(R225,3,1)="2",MID(R225,3,1)="3",MID(R225,3,1)="4",MID(R225,3,1)="5",MID(R225,3,1)="6",MID(R225,3,1)="7",MID(R225,3,1)="8",MID(R225,3,1)="9",MID(R225,3,1)="0",)),VLOOKUP(R225,'証拠（WW特許）'!$B$2:$U$90,16,FALSE),""))</f>
        <v/>
      </c>
      <c r="AL225" s="58"/>
      <c r="AM225" s="58"/>
      <c r="AN225" s="58"/>
      <c r="AO225" s="58" t="str">
        <f ca="1">IF(OR(LEFT(R225)="特",LEFT(R225)="実",AND(OR(LEFT(R225,2)="US",LEFT(R225,2)="WO",LEFT(R225,2)="GB",LEFT(R225,2)="EP",LEFT(R225,2)="DE"),OR(MID(R225,3,1)="1",MID(R225,3,1)="2",MID(R225,3,1)="3",MID(R225,3,1)="4",MID(R225,3,1)="5",MID(R225,3,1)="6",MID(R225,3,1)="7",MID(R225,3,1)="8",MID(R225,3,1)="9",MID(R225,3,1)="0"))),IF(COUNTIF(INDIRECT("発明者引用!"&amp;ADDRESS(MATCH(C225,発明者引用!B$1:B$196,0),4)&amp;":"&amp;ADDRESS(MATCH(C225,発明者引用!B$1:B$196,0),17)),R225)+COUNTIF(INDIRECT("発明者引用!"&amp;ADDRESS(MATCH(C225,発明者引用!B$1:B$196,0),4)&amp;":"&amp;ADDRESS(MATCH(C225,発明者引用!B$1:B$196,0),17)),#REF!)+COUNTIF(INDIRECT("発明者引用!"&amp;ADDRESS(MATCH(C225,発明者引用!B$1:B$196,0),4)&amp;":"&amp;ADDRESS(MATCH(C225,発明者引用!B$1:B$196,0),17)),T225)&gt;0,"Yes","No"),"")</f>
        <v/>
      </c>
      <c r="AP225" s="58" t="str">
        <f ca="1">IF(OR(LEFT(R225)="特",LEFT(R225)="実",AND(OR(LEFT(R225,2)="US",LEFT(R225,2)="WO",LEFT(R225,2)="GB",LEFT(R225,2)="EP",LEFT(R225,2)="DE"),OR(MID(R225,3,1)="1",MID(R225,3,1)="2",MID(R225,3,1)="3",MID(R225,3,1)="4",MID(R225,3,1)="5",MID(R225,3,1)="6",MID(R225,3,1)="7",MID(R225,3,1)="8",MID(R225,3,1)="9",MID(R225,3,1)="0"))),IF(VLOOKUP(C225,ファミリ引用特許WO!$A$2:$B$241,2,FALSE)+VLOOKUP(C225,ファミリ引用文献WO!$A$2:$C$241,3,FALSE)=0,"ISR無し",IF(COUNTIF(INDIRECT("ファミリ引用特許WO!"&amp;ADDRESS(MATCH(C225,ファミリ引用特許WO!$A$2:$A$241,0),1)&amp;":"&amp;ADDRESS(MATCH(C225,ファミリ引用特許WO!$A$2:$A$241,0),19)),R225)+COUNTIF(INDIRECT("ファミリ引用特許WO!"&amp;ADDRESS(MATCH(C225,ファミリ引用特許WO!$A$2:$A$241,0),1)&amp;":"&amp;ADDRESS(MATCH(C225,ファミリ引用特許WO!$A$2:$A$241,0),19)),S225)+COUNTIF(INDIRECT("ファミリ引用特許WO!"&amp;ADDRESS(MATCH(C225,ファミリ引用特許WO!$A$2:$A$241,0),1)&amp;":"&amp;ADDRESS(MATCH(C225,ファミリ引用特許WO!$A$2:$A$241,0),19)),T225)+COUNTIF(INDIRECT("ファミリ引用特許WO!"&amp;ADDRESS(MATCH(C225,ファミリ引用特許WO!$A$2:$A$241,0),1)&amp;":"&amp;ADDRESS(MATCH(C225,ファミリ引用特許WO!$A$2:$A$241,0),19)),W225)+COUNTIF(INDIRECT("ファミリ引用特許WO!"&amp;ADDRESS(MATCH(C225,ファミリ引用特許WO!$A$2:$A$241,0),1)&amp;":"&amp;ADDRESS(MATCH(C225,ファミリ引用特許WO!$A$2:$A$241,0),19)),Y225)&gt;0,"Yes","No")),"")</f>
        <v/>
      </c>
      <c r="AQ225" s="55" t="str">
        <f ca="1">IF(OR(LEFT(R225)="特",LEFT(R225)="実",AND(OR(LEFT(R225,2)="US",LEFT(R225,2)="WO",LEFT(R225,2)="GB",LEFT(R225,2)="EP",LEFT(R225,2)="DE"),OR(MID(R225,3,1)="1",MID(R225,3,1)="2",MID(R225,3,1)="3",MID(R225,3,1)="4",MID(R225,3,1)="5",MID(R225,3,1)="6",MID(R225,3,1)="7",MID(R225,3,1)="8",MID(R225,3,1)="9",MID(R225,3,1)="0"))),IF(VLOOKUP(C225,'ファミリ引用特許表記修正（ex.A2→A）'!$A$2:$B$241,2,FALSE)=0,"family無し",IF(COUNTIF(INDIRECT("'ファミリ引用特許表記修正（ex.A2→A）'!"&amp;ADDRESS(MATCH(C225,'ファミリ引用特許表記修正（ex.A2→A）'!$A$2:$A$241,0),1)&amp;":"&amp;ADDRESS(MATCH(C225,'ファミリ引用特許表記修正（ex.A2→A）'!$A$2:$A$241,0),171)),R225)+COUNTIF(INDIRECT("'ファミリ引用特許表記修正（ex.A2→A）'!"&amp;ADDRESS(MATCH(C225,'ファミリ引用特許表記修正（ex.A2→A）'!$A$2:$A$241,0),1)&amp;":"&amp;ADDRESS(MATCH(C225,'ファミリ引用特許表記修正（ex.A2→A）'!$A$2:$A$241,0),171)),S225)+COUNTIF(INDIRECT("'ファミリ引用特許表記修正（ex.A2→A）'!"&amp;ADDRESS(MATCH(C225,'ファミリ引用特許表記修正（ex.A2→A）'!$A$2:$A$241,0),1)&amp;":"&amp;ADDRESS(MATCH(C225,'ファミリ引用特許表記修正（ex.A2→A）'!$A$2:$A$241,0),171)),T225)+COUNTIF(INDIRECT("'ファミリ引用特許表記修正（ex.A2→A）'!"&amp;ADDRESS(MATCH(C225,'ファミリ引用特許表記修正（ex.A2→A）'!$A$2:$A$241,0),1)&amp;":"&amp;ADDRESS(MATCH(C225,'ファミリ引用特許表記修正（ex.A2→A）'!$A$2:$A$241,0),171)),W225)+COUNTIF(INDIRECT("'ファミリ引用特許表記修正（ex.A2→A）'!"&amp;ADDRESS(MATCH(C225,'ファミリ引用特許表記修正（ex.A2→A）'!$A$2:$A$241,0),1)&amp;":"&amp;ADDRESS(MATCH(C225,'ファミリ引用特許表記修正（ex.A2→A）'!$A$2:$A$241,0),171)),Y225)&gt;0,"Yes","No")),"")</f>
        <v/>
      </c>
      <c r="AR225" s="193" t="str">
        <f>IF(OR(LEFT(R225)="特",LEFT(R225)="実",AND(OR(LEFT(R225,2)="US",LEFT(R225,2)="WO",LEFT(R225,2)="GB",LEFT(R225,2)="EP",LEFT(R225,2)="DE"),OR(MID(R225,3,1)="1",MID(R225,3,1)="2",MID(R225,3,1)="3",MID(R225,3,1)="4",MID(R225,3,1)="5",MID(R225,3,1)="6",MID(R225,3,1)="7",MID(R225,3,1)="8",MID(R225,3,1)="9",MID(R225,3,1)="0",))),"",VLOOKUP($C225,ファミリ発明者引用文献!A$3:B$235,2,FALSE))</f>
        <v>,,</v>
      </c>
      <c r="AS225" s="55" t="str">
        <f>VLOOKUP(C225,ファミリ引用文献WO!A$2:B$241,2,FALSE)</f>
        <v/>
      </c>
      <c r="AT225" s="58" t="str">
        <f>VLOOKUP(C225,ファミリ引用文献!A$3:B$242,2,FALSE)</f>
        <v/>
      </c>
      <c r="AU225" s="58" t="str">
        <f>VLOOKUP(C225,審判データ!AH$2:BT$379,39,FALSE)</f>
        <v xml:space="preserve"> </v>
      </c>
      <c r="AV225" s="62" t="str">
        <f ca="1">IF(INDIRECT("審判データ!"&amp;ADDRESS(MATCH(C225,審判データ!$AH$1:$AH$379,0),32))="早期審査の対象とする","早期審査","")</f>
        <v/>
      </c>
      <c r="AW225" s="665" t="str">
        <f t="shared" si="16"/>
        <v/>
      </c>
      <c r="AX225" s="666" t="str">
        <f>IF(LEFT(AE225,3)="日本特",IF(LEFT(C225)="特",VLOOKUP(C225,'本件、証拠文献テーマコード'!G$2:I$376,3,FALSE),VLOOKUP(C225,'本件、証拠文献テーマコード'!B$2:I$376,8,FALSE)),"")</f>
        <v/>
      </c>
      <c r="AY225" s="666" t="str">
        <f>IF(LEFT(AE225,3)="日本特",IF(OR(MID(R225,2,1)="開",MID(R225,2,1)="表",MID(R225,2,1)="登"),VLOOKUP(R225,'本件、証拠文献テーマコード'!C$2:I$379,7,FALSE),VLOOKUP(R225,'本件、証拠文献テーマコード'!G$2:I$379,3,FALSE)),"")</f>
        <v/>
      </c>
      <c r="AZ225" s="54"/>
    </row>
    <row r="226" spans="1:52" s="353" customFormat="1" ht="27" x14ac:dyDescent="0.15">
      <c r="A226" s="831"/>
      <c r="B226" s="586" t="str">
        <f ca="1">IF(A226="",B225,INDIRECT("審判データ!"&amp;ADDRESS(MATCH(A226,審判データ!$HC$1:$HC$379,0),20))&amp;" / "&amp;INDIRECT("審判データ!"&amp;ADDRESS(MATCH(A226,審判データ!$HC$1:$HC$379,0),21)))</f>
        <v>2011 / 29-2</v>
      </c>
      <c r="C226" s="480">
        <v>2778841</v>
      </c>
      <c r="D226" s="480" t="s">
        <v>2747</v>
      </c>
      <c r="E226" s="346" t="str">
        <f ca="1">INDIRECT("審判データ!"&amp;ADDRESS(MATCH(C226,審判データ!$AH$1:$AH$379,0),55))</f>
        <v>東芝コンシューマエレクトロニクス・ホールディングス株式会社;東芝ホームアプライアンス株式会社;株式会社東芝</v>
      </c>
      <c r="F226" s="214" t="str">
        <f ca="1">INDIRECT("審判データ!"&amp;ADDRESS(MATCH(C226,審判データ!$AH$1:$AH$379,0),56))</f>
        <v>西村　博司</v>
      </c>
      <c r="G226" s="214" t="str">
        <f ca="1">INDIRECT("審判データ!"&amp;ADDRESS(MATCH(C226,審判データ!$AH$1:$AH$379,0),72))</f>
        <v xml:space="preserve"> </v>
      </c>
      <c r="H226" s="214" t="str">
        <f ca="1">INDIRECT("審判データ!"&amp;ADDRESS(MATCH(C226,審判データ!$AH$1:$AH$379,0),41))</f>
        <v>D06F 33/02;D06F 21/00;D06F 39/08    301</v>
      </c>
      <c r="I226" s="214" t="str">
        <f ca="1">INDIRECT("審判データ!"&amp;ADDRESS(MATCH(C226,審判データ!$AH$1:$AH$379,0),49))</f>
        <v>D06F  21/00@AFI(JP);D06F  33/02@ALI(JP);D06F  39/08@ALI(JP)</v>
      </c>
      <c r="J226" s="214" t="str">
        <f ca="1">INDIRECT("審判データ!"&amp;ADDRESS(MATCH(C226,審判データ!$AH$1:$AH$379,0),51))</f>
        <v>D06F 21/00;D06F 33/02        L;D06F 33/02        N;D06F 33/02        P;D06F 39/08    301 Q</v>
      </c>
      <c r="K226" s="214" t="str">
        <f ca="1">INDIRECT("審判データ!"&amp;ADDRESS(MATCH(C226,審判データ!$AH$1:$AH$379,0),53))</f>
        <v>3B155 AA01;3B155 BA08;3B155 BA29;3B155 CA06;3B155 CA16;3B155 CB06;3B155 JC04;3B155 JC06;3B155 JC07;3B155 JC16;3B155 KA02;3B155 KB27;3B155 LA11;3B155 LA14;3B155 LB16;3B155 LB31;3B155 LC28;3B155 LC33;3B155 MA06;3B155 MA08;3B155 MA01</v>
      </c>
      <c r="L226" s="1051"/>
      <c r="M226" s="1053"/>
      <c r="N226" s="1054"/>
      <c r="O226" s="1055"/>
      <c r="P226" s="1056"/>
      <c r="Q226" s="706" t="s">
        <v>370</v>
      </c>
      <c r="R226" s="707" t="s">
        <v>2762</v>
      </c>
      <c r="S226" s="706" t="str">
        <f>IF(OR(LEFT(R226)="特",LEFT(R226)="実"),VLOOKUP(R226,'証拠（JP特許）'!$B$2:$D$299,2,FALSE),IF(AND(OR(LEFT(R226,2)="US",LEFT(R226,2)="WO",LEFT(R226,2)="GB",LEFT(R226,2)="EP",LEFT(R226,2)="DE"),OR(MID(R226,3,1)="1",MID(R226,3,1)="2",MID(R226,3,1)="3",MID(R226,3,1)="4",MID(R226,3,1)="5",MID(R226,3,1)="6",MID(R226,3,1)="7",MID(R226,3,1)="8",MID(R226,3,1)="9",MID(R226,3,1)="0")),VLOOKUP(R226,'証拠（WW特許）'!$B$2:$C$90,2,FALSE),"_"))</f>
        <v>_</v>
      </c>
      <c r="T226" s="707" t="str">
        <f>IF(OR(LEFT(R226)="特",LEFT(R226)="実"),VLOOKUP(R226,'証拠（JP特許）'!$B$2:$E$299,4,FALSE),"_")</f>
        <v>_</v>
      </c>
      <c r="U226" s="707" t="s">
        <v>94</v>
      </c>
      <c r="V226" s="706" t="s">
        <v>25</v>
      </c>
      <c r="W226" s="708" t="str">
        <f t="shared" si="18"/>
        <v/>
      </c>
      <c r="X226" s="709"/>
      <c r="Y226" s="709" t="str">
        <f t="shared" si="19"/>
        <v/>
      </c>
      <c r="Z226" s="91" t="str">
        <f ca="1">IF(OR(LEFT(R226)="特",LEFT(R226)="実",AND(OR(LEFT(R226,2)="US",LEFT(R226,2)="WO",LEFT(R226,2)="GB",LEFT(R226,2)="EP",LEFT(R226,2)="DE"),OR(MID(R226,3,1)="1",MID(R226,3,1)="2",MID(R226,3,1)="3",MID(R226,3,1)="4",MID(R226,3,1)="5",MID(R226,3,1)="6",MID(R226,3,1)="7",MID(R226,3,1)="8",MID(R226,3,1)="9",MID(R226,3,1)="0",))),IF(COUNTIF(INDIRECT("拒絶理由・拒絶査定・異議申立!"&amp;ADDRESS(MATCH(C226,拒絶理由・拒絶査定・異議申立!B$1:B$1000,0),3)&amp;":"&amp;ADDRESS(MATCH(C226,拒絶理由・拒絶査定・異議申立!B$1:B$1000,0),50)),R226)+COUNTIF(INDIRECT("拒絶理由・拒絶査定・異議申立!"&amp;ADDRESS(MATCH(C226,拒絶理由・拒絶査定・異議申立!B$1:B$1000,0),3)&amp;":"&amp;ADDRESS(MATCH(C226,拒絶理由・拒絶査定・異議申立!B$1:B$1000,0),50)),T226)&gt;0,"Yes","No"),"")</f>
        <v/>
      </c>
      <c r="AA226" s="92" t="str">
        <f ca="1">IF(OR(LEFT(R226)="特",LEFT(R226)="実",AND(OR(LEFT(R226,2)="US",LEFT(R226,2)="WO",LEFT(R226,2)="GB",LEFT(R226,2)="EP",LEFT(R226,2)="DE"),OR(MID(R226,3,1)="1",MID(R226,3,1)="2",MID(R226,3,1)="3",MID(R226,3,1)="4",MID(R226,3,1)="5",MID(R226,3,1)="6",MID(R226,3,1)="7",MID(R226,3,1)="8",MID(R226,3,1)="9",MID(R226,3,1)="0",))),IF(COUNTIF(INDIRECT("先行技術調査・登録査定!"&amp;ADDRESS(MATCH(C226,先行技術調査・登録査定!B$1:B$1000,0),3)&amp;":"&amp;ADDRESS(MATCH(C226,先行技術調査・登録査定!B$1:B$1000,0),49)),R226)+COUNTIF(INDIRECT("先行技術調査・登録査定!"&amp;ADDRESS(MATCH(C226,先行技術調査・登録査定!B$1:B$1000,0),3)&amp;":"&amp;ADDRESS(MATCH(C226,先行技術調査・登録査定!B$1:B$1000,0),49)),T226)&gt;0,"Yes","No"),"")</f>
        <v/>
      </c>
      <c r="AB226" s="169" t="str">
        <f t="shared" ref="AB226:AB289" ca="1" si="20">IF(Z226="","",IF(AND(Z226="No",AA226="No"),"Yes","No"))</f>
        <v/>
      </c>
      <c r="AC226" s="94" t="str">
        <f>IF(OR(LEFT(R226)="特",LEFT(R226)="実",AND(OR(LEFT(R226,2)="US",LEFT(R226,2)="WO",LEFT(R226,2)="GB",LEFT(R226,2)="EP",LEFT(R226,2)="DE"),OR(MID(R226,3,1)="1",MID(R226,3,1)="2",MID(R226,3,1)="3",MID(R226,3,1)="4",MID(R226,3,1)="5",MID(R226,3,1)="6",MID(R226,3,1)="7",MID(R226,3,1)="8",MID(R226,3,1)="9",MID(R226,3,1)="0",))),"",VLOOKUP($C226,非特許文献リスト!$A$2:$C$196,2,FALSE))</f>
        <v/>
      </c>
      <c r="AD226" s="95" t="str">
        <f>IF(OR(LEFT(R226)="特",LEFT(R226)="実",AND(OR(LEFT(R226,2)="US",LEFT(R226,2)="WO",LEFT(R226,2)="GB",LEFT(R226,2)="EP",LEFT(R226,2)="DE"),OR(MID(R226,3,1)="1",MID(R226,3,1)="2",MID(R226,3,1)="3",MID(R226,3,1)="4",MID(R226,3,1)="5",MID(R226,3,1)="6",MID(R226,3,1)="7",MID(R226,3,1)="8",MID(R226,3,1)="9",MID(R226,3,1)="0",))),"",VLOOKUP($C226,非特許文献リスト!$A$2:$C$196,3,FALSE))</f>
        <v/>
      </c>
      <c r="AE226" s="175" t="str">
        <f t="shared" si="17"/>
        <v/>
      </c>
      <c r="AF226" s="176" t="str">
        <f>IF(OR(LEFT(R226)="特",LEFT(R226)="実"),VLOOKUP(R226,'証拠（JP特許）'!$B$2:$AB$299,10,FALSE),IF(AND(OR(LEFT(R226,2)="US",LEFT(R226,2)="WO",LEFT(R226,2)="GB",LEFT(R226,2)="EP",LEFT(R226,2)="DE"),OR(MID(R226,3,1)="1",MID(R226,3,1)="2",MID(R226,3,1)="3",MID(R226,3,1)="4",MID(R226,3,1)="5",MID(R226,3,1)="6",MID(R226,3,1)="7",MID(R226,3,1)="8",MID(R226,3,1)="9",MID(R226,3,1)="0",)),VLOOKUP(R226,'証拠（WW特許）'!$B$2:$M$90,8,FALSE),""))</f>
        <v/>
      </c>
      <c r="AG226" s="176" t="str">
        <f>IF(OR(LEFT(R226)="特",LEFT(R226)="実"),VLOOKUP(R226,'証拠（JP特許）'!$B$2:$AB$299,26,FALSE),IF(AND(OR(LEFT(R226,2)="US",LEFT(R226,2)="WO",LEFT(R226,2)="GB",LEFT(R226,2)="EP",LEFT(R226,2)="DE"),OR(MID(R226,3,1)="1",MID(R226,3,1)="2",MID(R226,3,1)="3",MID(R226,3,1)="4",MID(R226,3,1)="5",MID(R226,3,1)="6",MID(R226,3,1)="7",MID(R226,3,1)="8",MID(R226,3,1)="9",MID(R226,3,1)="0",)),VLOOKUP(R226,'証拠（WW特許）'!$B$2:$M$90,12,FALSE),""))</f>
        <v/>
      </c>
      <c r="AH226" s="58" t="str">
        <f>IF(OR(LEFT(R226)="特",LEFT(R226)="実"),VLOOKUP(R226,'証拠（JP特許）'!$B$2:$X$299,20,FALSE),IF(AND(OR(LEFT(R226,2)="US",LEFT(R226,2)="WO",LEFT(R226,2)="GB",LEFT(R226,2)="EP",LEFT(R226,2)="DE"),OR(MID(R226,3,1)="1",MID(R226,3,1)="2",MID(R226,3,1)="3",MID(R226,3,1)="4",MID(R226,3,1)="5",MID(R226,3,1)="6",MID(R226,3,1)="7",MID(R226,3,1)="8",MID(R226,3,1)="9",MID(R226,3,1)="0",)),VLOOKUP(R226,'証拠（WW特許）'!$B$2:$U$90,20,FALSE),""))</f>
        <v/>
      </c>
      <c r="AI226" s="58" t="str">
        <f>IF(OR(LEFT(R226)="特",LEFT(R226)="実"),VLOOKUP(R226,'証拠（JP特許）'!$B$2:$X$299,21,FALSE),"")</f>
        <v/>
      </c>
      <c r="AJ226" s="58" t="str">
        <f>IF(OR(LEFT(R226)="特",LEFT(R226)="実"),VLOOKUP(R226,'証拠（JP特許）'!$B$2:$X$299,22,FALSE),"")</f>
        <v/>
      </c>
      <c r="AK226" s="59" t="str">
        <f>IF(OR(LEFT(R226)="特",LEFT(R226)="実"),VLOOKUP(R226,'証拠（JP特許）'!$B$2:$X$299,17,FALSE),IF(AND(OR(LEFT(R226,2)="US",LEFT(R226,2)="WO",LEFT(R226,2)="GB",LEFT(R226,2)="EP",LEFT(R226,2)="DE"),OR(MID(R226,3,1)="1",MID(R226,3,1)="2",MID(R226,3,1)="3",MID(R226,3,1)="4",MID(R226,3,1)="5",MID(R226,3,1)="6",MID(R226,3,1)="7",MID(R226,3,1)="8",MID(R226,3,1)="9",MID(R226,3,1)="0",)),VLOOKUP(R226,'証拠（WW特許）'!$B$2:$U$90,16,FALSE),""))</f>
        <v/>
      </c>
      <c r="AL226" s="58"/>
      <c r="AM226" s="58"/>
      <c r="AN226" s="58"/>
      <c r="AO226" s="58" t="str">
        <f ca="1">IF(OR(LEFT(R226)="特",LEFT(R226)="実",AND(OR(LEFT(R226,2)="US",LEFT(R226,2)="WO",LEFT(R226,2)="GB",LEFT(R226,2)="EP",LEFT(R226,2)="DE"),OR(MID(R226,3,1)="1",MID(R226,3,1)="2",MID(R226,3,1)="3",MID(R226,3,1)="4",MID(R226,3,1)="5",MID(R226,3,1)="6",MID(R226,3,1)="7",MID(R226,3,1)="8",MID(R226,3,1)="9",MID(R226,3,1)="0"))),IF(COUNTIF(INDIRECT("発明者引用!"&amp;ADDRESS(MATCH(C226,発明者引用!B$1:B$196,0),4)&amp;":"&amp;ADDRESS(MATCH(C226,発明者引用!B$1:B$196,0),17)),R226)+COUNTIF(INDIRECT("発明者引用!"&amp;ADDRESS(MATCH(C226,発明者引用!B$1:B$196,0),4)&amp;":"&amp;ADDRESS(MATCH(C226,発明者引用!B$1:B$196,0),17)),#REF!)+COUNTIF(INDIRECT("発明者引用!"&amp;ADDRESS(MATCH(C226,発明者引用!B$1:B$196,0),4)&amp;":"&amp;ADDRESS(MATCH(C226,発明者引用!B$1:B$196,0),17)),T226)&gt;0,"Yes","No"),"")</f>
        <v/>
      </c>
      <c r="AP226" s="58" t="str">
        <f ca="1">IF(OR(LEFT(R226)="特",LEFT(R226)="実",AND(OR(LEFT(R226,2)="US",LEFT(R226,2)="WO",LEFT(R226,2)="GB",LEFT(R226,2)="EP",LEFT(R226,2)="DE"),OR(MID(R226,3,1)="1",MID(R226,3,1)="2",MID(R226,3,1)="3",MID(R226,3,1)="4",MID(R226,3,1)="5",MID(R226,3,1)="6",MID(R226,3,1)="7",MID(R226,3,1)="8",MID(R226,3,1)="9",MID(R226,3,1)="0"))),IF(VLOOKUP(C226,ファミリ引用特許WO!$A$2:$B$241,2,FALSE)+VLOOKUP(C226,ファミリ引用文献WO!$A$2:$C$241,3,FALSE)=0,"ISR無し",IF(COUNTIF(INDIRECT("ファミリ引用特許WO!"&amp;ADDRESS(MATCH(C226,ファミリ引用特許WO!$A$2:$A$241,0),1)&amp;":"&amp;ADDRESS(MATCH(C226,ファミリ引用特許WO!$A$2:$A$241,0),19)),R226)+COUNTIF(INDIRECT("ファミリ引用特許WO!"&amp;ADDRESS(MATCH(C226,ファミリ引用特許WO!$A$2:$A$241,0),1)&amp;":"&amp;ADDRESS(MATCH(C226,ファミリ引用特許WO!$A$2:$A$241,0),19)),S226)+COUNTIF(INDIRECT("ファミリ引用特許WO!"&amp;ADDRESS(MATCH(C226,ファミリ引用特許WO!$A$2:$A$241,0),1)&amp;":"&amp;ADDRESS(MATCH(C226,ファミリ引用特許WO!$A$2:$A$241,0),19)),T226)+COUNTIF(INDIRECT("ファミリ引用特許WO!"&amp;ADDRESS(MATCH(C226,ファミリ引用特許WO!$A$2:$A$241,0),1)&amp;":"&amp;ADDRESS(MATCH(C226,ファミリ引用特許WO!$A$2:$A$241,0),19)),W226)+COUNTIF(INDIRECT("ファミリ引用特許WO!"&amp;ADDRESS(MATCH(C226,ファミリ引用特許WO!$A$2:$A$241,0),1)&amp;":"&amp;ADDRESS(MATCH(C226,ファミリ引用特許WO!$A$2:$A$241,0),19)),Y226)&gt;0,"Yes","No")),"")</f>
        <v/>
      </c>
      <c r="AQ226" s="55" t="str">
        <f ca="1">IF(OR(LEFT(R226)="特",LEFT(R226)="実",AND(OR(LEFT(R226,2)="US",LEFT(R226,2)="WO",LEFT(R226,2)="GB",LEFT(R226,2)="EP",LEFT(R226,2)="DE"),OR(MID(R226,3,1)="1",MID(R226,3,1)="2",MID(R226,3,1)="3",MID(R226,3,1)="4",MID(R226,3,1)="5",MID(R226,3,1)="6",MID(R226,3,1)="7",MID(R226,3,1)="8",MID(R226,3,1)="9",MID(R226,3,1)="0"))),IF(VLOOKUP(C226,'ファミリ引用特許表記修正（ex.A2→A）'!$A$2:$B$241,2,FALSE)=0,"family無し",IF(COUNTIF(INDIRECT("'ファミリ引用特許表記修正（ex.A2→A）'!"&amp;ADDRESS(MATCH(C226,'ファミリ引用特許表記修正（ex.A2→A）'!$A$2:$A$241,0),1)&amp;":"&amp;ADDRESS(MATCH(C226,'ファミリ引用特許表記修正（ex.A2→A）'!$A$2:$A$241,0),171)),R226)+COUNTIF(INDIRECT("'ファミリ引用特許表記修正（ex.A2→A）'!"&amp;ADDRESS(MATCH(C226,'ファミリ引用特許表記修正（ex.A2→A）'!$A$2:$A$241,0),1)&amp;":"&amp;ADDRESS(MATCH(C226,'ファミリ引用特許表記修正（ex.A2→A）'!$A$2:$A$241,0),171)),S226)+COUNTIF(INDIRECT("'ファミリ引用特許表記修正（ex.A2→A）'!"&amp;ADDRESS(MATCH(C226,'ファミリ引用特許表記修正（ex.A2→A）'!$A$2:$A$241,0),1)&amp;":"&amp;ADDRESS(MATCH(C226,'ファミリ引用特許表記修正（ex.A2→A）'!$A$2:$A$241,0),171)),T226)+COUNTIF(INDIRECT("'ファミリ引用特許表記修正（ex.A2→A）'!"&amp;ADDRESS(MATCH(C226,'ファミリ引用特許表記修正（ex.A2→A）'!$A$2:$A$241,0),1)&amp;":"&amp;ADDRESS(MATCH(C226,'ファミリ引用特許表記修正（ex.A2→A）'!$A$2:$A$241,0),171)),W226)+COUNTIF(INDIRECT("'ファミリ引用特許表記修正（ex.A2→A）'!"&amp;ADDRESS(MATCH(C226,'ファミリ引用特許表記修正（ex.A2→A）'!$A$2:$A$241,0),1)&amp;":"&amp;ADDRESS(MATCH(C226,'ファミリ引用特許表記修正（ex.A2→A）'!$A$2:$A$241,0),171)),Y226)&gt;0,"Yes","No")),"")</f>
        <v/>
      </c>
      <c r="AR226" s="193" t="str">
        <f>IF(OR(LEFT(R226)="特",LEFT(R226)="実",AND(OR(LEFT(R226,2)="US",LEFT(R226,2)="WO",LEFT(R226,2)="GB",LEFT(R226,2)="EP",LEFT(R226,2)="DE"),OR(MID(R226,3,1)="1",MID(R226,3,1)="2",MID(R226,3,1)="3",MID(R226,3,1)="4",MID(R226,3,1)="5",MID(R226,3,1)="6",MID(R226,3,1)="7",MID(R226,3,1)="8",MID(R226,3,1)="9",MID(R226,3,1)="0",))),"",VLOOKUP($C226,ファミリ発明者引用文献!A$3:B$235,2,FALSE))</f>
        <v>,,</v>
      </c>
      <c r="AS226" s="55" t="str">
        <f>VLOOKUP(C226,ファミリ引用文献WO!A$2:B$241,2,FALSE)</f>
        <v/>
      </c>
      <c r="AT226" s="58" t="str">
        <f>VLOOKUP(C226,ファミリ引用文献!A$3:B$242,2,FALSE)</f>
        <v/>
      </c>
      <c r="AU226" s="58" t="str">
        <f>VLOOKUP(C226,審判データ!AH$2:BT$379,39,FALSE)</f>
        <v xml:space="preserve"> </v>
      </c>
      <c r="AV226" s="62" t="str">
        <f ca="1">IF(INDIRECT("審判データ!"&amp;ADDRESS(MATCH(C226,審判データ!$AH$1:$AH$379,0),32))="早期審査の対象とする","早期審査","")</f>
        <v/>
      </c>
      <c r="AW226" s="665" t="str">
        <f t="shared" si="16"/>
        <v/>
      </c>
      <c r="AX226" s="666" t="str">
        <f>IF(LEFT(AE226,3)="日本特",IF(LEFT(C226)="特",VLOOKUP(C226,'本件、証拠文献テーマコード'!G$2:I$376,3,FALSE),VLOOKUP(C226,'本件、証拠文献テーマコード'!B$2:I$376,8,FALSE)),"")</f>
        <v/>
      </c>
      <c r="AY226" s="666" t="str">
        <f>IF(LEFT(AE226,3)="日本特",IF(OR(MID(R226,2,1)="開",MID(R226,2,1)="表",MID(R226,2,1)="登"),VLOOKUP(R226,'本件、証拠文献テーマコード'!C$2:I$379,7,FALSE),VLOOKUP(R226,'本件、証拠文献テーマコード'!G$2:I$379,3,FALSE)),"")</f>
        <v/>
      </c>
      <c r="AZ226" s="54"/>
    </row>
    <row r="227" spans="1:52" s="353" customFormat="1" ht="40.5" x14ac:dyDescent="0.15">
      <c r="A227" s="831"/>
      <c r="B227" s="586" t="str">
        <f ca="1">IF(A227="",B226,INDIRECT("審判データ!"&amp;ADDRESS(MATCH(A227,審判データ!$HC$1:$HC$379,0),20))&amp;" / "&amp;INDIRECT("審判データ!"&amp;ADDRESS(MATCH(A227,審判データ!$HC$1:$HC$379,0),21)))</f>
        <v>2011 / 29-2</v>
      </c>
      <c r="C227" s="480">
        <v>2778841</v>
      </c>
      <c r="D227" s="480" t="s">
        <v>2747</v>
      </c>
      <c r="E227" s="346" t="str">
        <f ca="1">INDIRECT("審判データ!"&amp;ADDRESS(MATCH(C227,審判データ!$AH$1:$AH$379,0),55))</f>
        <v>東芝コンシューマエレクトロニクス・ホールディングス株式会社;東芝ホームアプライアンス株式会社;株式会社東芝</v>
      </c>
      <c r="F227" s="214" t="str">
        <f ca="1">INDIRECT("審判データ!"&amp;ADDRESS(MATCH(C227,審判データ!$AH$1:$AH$379,0),56))</f>
        <v>西村　博司</v>
      </c>
      <c r="G227" s="214" t="str">
        <f ca="1">INDIRECT("審判データ!"&amp;ADDRESS(MATCH(C227,審判データ!$AH$1:$AH$379,0),72))</f>
        <v xml:space="preserve"> </v>
      </c>
      <c r="H227" s="214" t="str">
        <f ca="1">INDIRECT("審判データ!"&amp;ADDRESS(MATCH(C227,審判データ!$AH$1:$AH$379,0),41))</f>
        <v>D06F 33/02;D06F 21/00;D06F 39/08    301</v>
      </c>
      <c r="I227" s="214" t="str">
        <f ca="1">INDIRECT("審判データ!"&amp;ADDRESS(MATCH(C227,審判データ!$AH$1:$AH$379,0),49))</f>
        <v>D06F  21/00@AFI(JP);D06F  33/02@ALI(JP);D06F  39/08@ALI(JP)</v>
      </c>
      <c r="J227" s="214" t="str">
        <f ca="1">INDIRECT("審判データ!"&amp;ADDRESS(MATCH(C227,審判データ!$AH$1:$AH$379,0),51))</f>
        <v>D06F 21/00;D06F 33/02        L;D06F 33/02        N;D06F 33/02        P;D06F 39/08    301 Q</v>
      </c>
      <c r="K227" s="214" t="str">
        <f ca="1">INDIRECT("審判データ!"&amp;ADDRESS(MATCH(C227,審判データ!$AH$1:$AH$379,0),53))</f>
        <v>3B155 AA01;3B155 BA08;3B155 BA29;3B155 CA06;3B155 CA16;3B155 CB06;3B155 JC04;3B155 JC06;3B155 JC07;3B155 JC16;3B155 KA02;3B155 KB27;3B155 LA11;3B155 LA14;3B155 LB16;3B155 LB31;3B155 LC28;3B155 LC33;3B155 MA06;3B155 MA08;3B155 MA01</v>
      </c>
      <c r="L227" s="1052"/>
      <c r="M227" s="1044"/>
      <c r="N227" s="1046"/>
      <c r="O227" s="1048"/>
      <c r="P227" s="1050"/>
      <c r="Q227" s="706" t="s">
        <v>379</v>
      </c>
      <c r="R227" s="707" t="s">
        <v>2765</v>
      </c>
      <c r="S227" s="706" t="str">
        <f>IF(OR(LEFT(R227)="特",LEFT(R227)="実"),VLOOKUP(R227,'証拠（JP特許）'!$B$2:$D$299,2,FALSE),IF(AND(OR(LEFT(R227,2)="US",LEFT(R227,2)="WO",LEFT(R227,2)="GB",LEFT(R227,2)="EP",LEFT(R227,2)="DE"),OR(MID(R227,3,1)="1",MID(R227,3,1)="2",MID(R227,3,1)="3",MID(R227,3,1)="4",MID(R227,3,1)="5",MID(R227,3,1)="6",MID(R227,3,1)="7",MID(R227,3,1)="8",MID(R227,3,1)="9",MID(R227,3,1)="0")),VLOOKUP(R227,'証拠（WW特許）'!$B$2:$C$90,2,FALSE),"_"))</f>
        <v>_</v>
      </c>
      <c r="T227" s="707" t="str">
        <f>IF(OR(LEFT(R227)="特",LEFT(R227)="実"),VLOOKUP(R227,'証拠（JP特許）'!$B$2:$E$299,4,FALSE),"_")</f>
        <v>_</v>
      </c>
      <c r="U227" s="707" t="s">
        <v>94</v>
      </c>
      <c r="V227" s="706" t="s">
        <v>25</v>
      </c>
      <c r="W227" s="708" t="str">
        <f t="shared" si="18"/>
        <v/>
      </c>
      <c r="X227" s="709"/>
      <c r="Y227" s="709" t="str">
        <f t="shared" si="19"/>
        <v/>
      </c>
      <c r="Z227" s="91" t="str">
        <f ca="1">IF(OR(LEFT(R227)="特",LEFT(R227)="実",AND(OR(LEFT(R227,2)="US",LEFT(R227,2)="WO",LEFT(R227,2)="GB",LEFT(R227,2)="EP",LEFT(R227,2)="DE"),OR(MID(R227,3,1)="1",MID(R227,3,1)="2",MID(R227,3,1)="3",MID(R227,3,1)="4",MID(R227,3,1)="5",MID(R227,3,1)="6",MID(R227,3,1)="7",MID(R227,3,1)="8",MID(R227,3,1)="9",MID(R227,3,1)="0",))),IF(COUNTIF(INDIRECT("拒絶理由・拒絶査定・異議申立!"&amp;ADDRESS(MATCH(C227,拒絶理由・拒絶査定・異議申立!B$1:B$1000,0),3)&amp;":"&amp;ADDRESS(MATCH(C227,拒絶理由・拒絶査定・異議申立!B$1:B$1000,0),50)),R227)+COUNTIF(INDIRECT("拒絶理由・拒絶査定・異議申立!"&amp;ADDRESS(MATCH(C227,拒絶理由・拒絶査定・異議申立!B$1:B$1000,0),3)&amp;":"&amp;ADDRESS(MATCH(C227,拒絶理由・拒絶査定・異議申立!B$1:B$1000,0),50)),T227)&gt;0,"Yes","No"),"")</f>
        <v/>
      </c>
      <c r="AA227" s="92" t="str">
        <f ca="1">IF(OR(LEFT(R227)="特",LEFT(R227)="実",AND(OR(LEFT(R227,2)="US",LEFT(R227,2)="WO",LEFT(R227,2)="GB",LEFT(R227,2)="EP",LEFT(R227,2)="DE"),OR(MID(R227,3,1)="1",MID(R227,3,1)="2",MID(R227,3,1)="3",MID(R227,3,1)="4",MID(R227,3,1)="5",MID(R227,3,1)="6",MID(R227,3,1)="7",MID(R227,3,1)="8",MID(R227,3,1)="9",MID(R227,3,1)="0",))),IF(COUNTIF(INDIRECT("先行技術調査・登録査定!"&amp;ADDRESS(MATCH(C227,先行技術調査・登録査定!B$1:B$1000,0),3)&amp;":"&amp;ADDRESS(MATCH(C227,先行技術調査・登録査定!B$1:B$1000,0),49)),R227)+COUNTIF(INDIRECT("先行技術調査・登録査定!"&amp;ADDRESS(MATCH(C227,先行技術調査・登録査定!B$1:B$1000,0),3)&amp;":"&amp;ADDRESS(MATCH(C227,先行技術調査・登録査定!B$1:B$1000,0),49)),T227)&gt;0,"Yes","No"),"")</f>
        <v/>
      </c>
      <c r="AB227" s="169" t="str">
        <f t="shared" ca="1" si="20"/>
        <v/>
      </c>
      <c r="AC227" s="94" t="str">
        <f>IF(OR(LEFT(R227)="特",LEFT(R227)="実",AND(OR(LEFT(R227,2)="US",LEFT(R227,2)="WO",LEFT(R227,2)="GB",LEFT(R227,2)="EP",LEFT(R227,2)="DE"),OR(MID(R227,3,1)="1",MID(R227,3,1)="2",MID(R227,3,1)="3",MID(R227,3,1)="4",MID(R227,3,1)="5",MID(R227,3,1)="6",MID(R227,3,1)="7",MID(R227,3,1)="8",MID(R227,3,1)="9",MID(R227,3,1)="0",))),"",VLOOKUP($C227,非特許文献リスト!$A$2:$C$196,2,FALSE))</f>
        <v/>
      </c>
      <c r="AD227" s="95" t="str">
        <f>IF(OR(LEFT(R227)="特",LEFT(R227)="実",AND(OR(LEFT(R227,2)="US",LEFT(R227,2)="WO",LEFT(R227,2)="GB",LEFT(R227,2)="EP",LEFT(R227,2)="DE"),OR(MID(R227,3,1)="1",MID(R227,3,1)="2",MID(R227,3,1)="3",MID(R227,3,1)="4",MID(R227,3,1)="5",MID(R227,3,1)="6",MID(R227,3,1)="7",MID(R227,3,1)="8",MID(R227,3,1)="9",MID(R227,3,1)="0",))),"",VLOOKUP($C227,非特許文献リスト!$A$2:$C$196,3,FALSE))</f>
        <v/>
      </c>
      <c r="AE227" s="175" t="str">
        <f t="shared" si="17"/>
        <v/>
      </c>
      <c r="AF227" s="176" t="str">
        <f>IF(OR(LEFT(R227)="特",LEFT(R227)="実"),VLOOKUP(R227,'証拠（JP特許）'!$B$2:$AB$299,10,FALSE),IF(AND(OR(LEFT(R227,2)="US",LEFT(R227,2)="WO",LEFT(R227,2)="GB",LEFT(R227,2)="EP",LEFT(R227,2)="DE"),OR(MID(R227,3,1)="1",MID(R227,3,1)="2",MID(R227,3,1)="3",MID(R227,3,1)="4",MID(R227,3,1)="5",MID(R227,3,1)="6",MID(R227,3,1)="7",MID(R227,3,1)="8",MID(R227,3,1)="9",MID(R227,3,1)="0",)),VLOOKUP(R227,'証拠（WW特許）'!$B$2:$M$90,8,FALSE),""))</f>
        <v/>
      </c>
      <c r="AG227" s="176" t="str">
        <f>IF(OR(LEFT(R227)="特",LEFT(R227)="実"),VLOOKUP(R227,'証拠（JP特許）'!$B$2:$AB$299,26,FALSE),IF(AND(OR(LEFT(R227,2)="US",LEFT(R227,2)="WO",LEFT(R227,2)="GB",LEFT(R227,2)="EP",LEFT(R227,2)="DE"),OR(MID(R227,3,1)="1",MID(R227,3,1)="2",MID(R227,3,1)="3",MID(R227,3,1)="4",MID(R227,3,1)="5",MID(R227,3,1)="6",MID(R227,3,1)="7",MID(R227,3,1)="8",MID(R227,3,1)="9",MID(R227,3,1)="0",)),VLOOKUP(R227,'証拠（WW特許）'!$B$2:$M$90,12,FALSE),""))</f>
        <v/>
      </c>
      <c r="AH227" s="58" t="str">
        <f>IF(OR(LEFT(R227)="特",LEFT(R227)="実"),VLOOKUP(R227,'証拠（JP特許）'!$B$2:$X$299,20,FALSE),IF(AND(OR(LEFT(R227,2)="US",LEFT(R227,2)="WO",LEFT(R227,2)="GB",LEFT(R227,2)="EP",LEFT(R227,2)="DE"),OR(MID(R227,3,1)="1",MID(R227,3,1)="2",MID(R227,3,1)="3",MID(R227,3,1)="4",MID(R227,3,1)="5",MID(R227,3,1)="6",MID(R227,3,1)="7",MID(R227,3,1)="8",MID(R227,3,1)="9",MID(R227,3,1)="0",)),VLOOKUP(R227,'証拠（WW特許）'!$B$2:$U$90,20,FALSE),""))</f>
        <v/>
      </c>
      <c r="AI227" s="58" t="str">
        <f>IF(OR(LEFT(R227)="特",LEFT(R227)="実"),VLOOKUP(R227,'証拠（JP特許）'!$B$2:$X$299,21,FALSE),"")</f>
        <v/>
      </c>
      <c r="AJ227" s="58" t="str">
        <f>IF(OR(LEFT(R227)="特",LEFT(R227)="実"),VLOOKUP(R227,'証拠（JP特許）'!$B$2:$X$299,22,FALSE),"")</f>
        <v/>
      </c>
      <c r="AK227" s="59" t="str">
        <f>IF(OR(LEFT(R227)="特",LEFT(R227)="実"),VLOOKUP(R227,'証拠（JP特許）'!$B$2:$X$299,17,FALSE),IF(AND(OR(LEFT(R227,2)="US",LEFT(R227,2)="WO",LEFT(R227,2)="GB",LEFT(R227,2)="EP",LEFT(R227,2)="DE"),OR(MID(R227,3,1)="1",MID(R227,3,1)="2",MID(R227,3,1)="3",MID(R227,3,1)="4",MID(R227,3,1)="5",MID(R227,3,1)="6",MID(R227,3,1)="7",MID(R227,3,1)="8",MID(R227,3,1)="9",MID(R227,3,1)="0",)),VLOOKUP(R227,'証拠（WW特許）'!$B$2:$U$90,16,FALSE),""))</f>
        <v/>
      </c>
      <c r="AL227" s="58"/>
      <c r="AM227" s="58"/>
      <c r="AN227" s="58"/>
      <c r="AO227" s="58" t="str">
        <f ca="1">IF(OR(LEFT(R227)="特",LEFT(R227)="実",AND(OR(LEFT(R227,2)="US",LEFT(R227,2)="WO",LEFT(R227,2)="GB",LEFT(R227,2)="EP",LEFT(R227,2)="DE"),OR(MID(R227,3,1)="1",MID(R227,3,1)="2",MID(R227,3,1)="3",MID(R227,3,1)="4",MID(R227,3,1)="5",MID(R227,3,1)="6",MID(R227,3,1)="7",MID(R227,3,1)="8",MID(R227,3,1)="9",MID(R227,3,1)="0"))),IF(COUNTIF(INDIRECT("発明者引用!"&amp;ADDRESS(MATCH(C227,発明者引用!B$1:B$196,0),4)&amp;":"&amp;ADDRESS(MATCH(C227,発明者引用!B$1:B$196,0),17)),R227)+COUNTIF(INDIRECT("発明者引用!"&amp;ADDRESS(MATCH(C227,発明者引用!B$1:B$196,0),4)&amp;":"&amp;ADDRESS(MATCH(C227,発明者引用!B$1:B$196,0),17)),#REF!)+COUNTIF(INDIRECT("発明者引用!"&amp;ADDRESS(MATCH(C227,発明者引用!B$1:B$196,0),4)&amp;":"&amp;ADDRESS(MATCH(C227,発明者引用!B$1:B$196,0),17)),T227)&gt;0,"Yes","No"),"")</f>
        <v/>
      </c>
      <c r="AP227" s="58" t="str">
        <f ca="1">IF(OR(LEFT(R227)="特",LEFT(R227)="実",AND(OR(LEFT(R227,2)="US",LEFT(R227,2)="WO",LEFT(R227,2)="GB",LEFT(R227,2)="EP",LEFT(R227,2)="DE"),OR(MID(R227,3,1)="1",MID(R227,3,1)="2",MID(R227,3,1)="3",MID(R227,3,1)="4",MID(R227,3,1)="5",MID(R227,3,1)="6",MID(R227,3,1)="7",MID(R227,3,1)="8",MID(R227,3,1)="9",MID(R227,3,1)="0"))),IF(VLOOKUP(C227,ファミリ引用特許WO!$A$2:$B$241,2,FALSE)+VLOOKUP(C227,ファミリ引用文献WO!$A$2:$C$241,3,FALSE)=0,"ISR無し",IF(COUNTIF(INDIRECT("ファミリ引用特許WO!"&amp;ADDRESS(MATCH(C227,ファミリ引用特許WO!$A$2:$A$241,0),1)&amp;":"&amp;ADDRESS(MATCH(C227,ファミリ引用特許WO!$A$2:$A$241,0),19)),R227)+COUNTIF(INDIRECT("ファミリ引用特許WO!"&amp;ADDRESS(MATCH(C227,ファミリ引用特許WO!$A$2:$A$241,0),1)&amp;":"&amp;ADDRESS(MATCH(C227,ファミリ引用特許WO!$A$2:$A$241,0),19)),S227)+COUNTIF(INDIRECT("ファミリ引用特許WO!"&amp;ADDRESS(MATCH(C227,ファミリ引用特許WO!$A$2:$A$241,0),1)&amp;":"&amp;ADDRESS(MATCH(C227,ファミリ引用特許WO!$A$2:$A$241,0),19)),T227)+COUNTIF(INDIRECT("ファミリ引用特許WO!"&amp;ADDRESS(MATCH(C227,ファミリ引用特許WO!$A$2:$A$241,0),1)&amp;":"&amp;ADDRESS(MATCH(C227,ファミリ引用特許WO!$A$2:$A$241,0),19)),W227)+COUNTIF(INDIRECT("ファミリ引用特許WO!"&amp;ADDRESS(MATCH(C227,ファミリ引用特許WO!$A$2:$A$241,0),1)&amp;":"&amp;ADDRESS(MATCH(C227,ファミリ引用特許WO!$A$2:$A$241,0),19)),Y227)&gt;0,"Yes","No")),"")</f>
        <v/>
      </c>
      <c r="AQ227" s="55" t="str">
        <f ca="1">IF(OR(LEFT(R227)="特",LEFT(R227)="実",AND(OR(LEFT(R227,2)="US",LEFT(R227,2)="WO",LEFT(R227,2)="GB",LEFT(R227,2)="EP",LEFT(R227,2)="DE"),OR(MID(R227,3,1)="1",MID(R227,3,1)="2",MID(R227,3,1)="3",MID(R227,3,1)="4",MID(R227,3,1)="5",MID(R227,3,1)="6",MID(R227,3,1)="7",MID(R227,3,1)="8",MID(R227,3,1)="9",MID(R227,3,1)="0"))),IF(VLOOKUP(C227,'ファミリ引用特許表記修正（ex.A2→A）'!$A$2:$B$241,2,FALSE)=0,"family無し",IF(COUNTIF(INDIRECT("'ファミリ引用特許表記修正（ex.A2→A）'!"&amp;ADDRESS(MATCH(C227,'ファミリ引用特許表記修正（ex.A2→A）'!$A$2:$A$241,0),1)&amp;":"&amp;ADDRESS(MATCH(C227,'ファミリ引用特許表記修正（ex.A2→A）'!$A$2:$A$241,0),171)),R227)+COUNTIF(INDIRECT("'ファミリ引用特許表記修正（ex.A2→A）'!"&amp;ADDRESS(MATCH(C227,'ファミリ引用特許表記修正（ex.A2→A）'!$A$2:$A$241,0),1)&amp;":"&amp;ADDRESS(MATCH(C227,'ファミリ引用特許表記修正（ex.A2→A）'!$A$2:$A$241,0),171)),S227)+COUNTIF(INDIRECT("'ファミリ引用特許表記修正（ex.A2→A）'!"&amp;ADDRESS(MATCH(C227,'ファミリ引用特許表記修正（ex.A2→A）'!$A$2:$A$241,0),1)&amp;":"&amp;ADDRESS(MATCH(C227,'ファミリ引用特許表記修正（ex.A2→A）'!$A$2:$A$241,0),171)),T227)+COUNTIF(INDIRECT("'ファミリ引用特許表記修正（ex.A2→A）'!"&amp;ADDRESS(MATCH(C227,'ファミリ引用特許表記修正（ex.A2→A）'!$A$2:$A$241,0),1)&amp;":"&amp;ADDRESS(MATCH(C227,'ファミリ引用特許表記修正（ex.A2→A）'!$A$2:$A$241,0),171)),W227)+COUNTIF(INDIRECT("'ファミリ引用特許表記修正（ex.A2→A）'!"&amp;ADDRESS(MATCH(C227,'ファミリ引用特許表記修正（ex.A2→A）'!$A$2:$A$241,0),1)&amp;":"&amp;ADDRESS(MATCH(C227,'ファミリ引用特許表記修正（ex.A2→A）'!$A$2:$A$241,0),171)),Y227)&gt;0,"Yes","No")),"")</f>
        <v/>
      </c>
      <c r="AR227" s="193" t="str">
        <f>IF(OR(LEFT(R227)="特",LEFT(R227)="実",AND(OR(LEFT(R227,2)="US",LEFT(R227,2)="WO",LEFT(R227,2)="GB",LEFT(R227,2)="EP",LEFT(R227,2)="DE"),OR(MID(R227,3,1)="1",MID(R227,3,1)="2",MID(R227,3,1)="3",MID(R227,3,1)="4",MID(R227,3,1)="5",MID(R227,3,1)="6",MID(R227,3,1)="7",MID(R227,3,1)="8",MID(R227,3,1)="9",MID(R227,3,1)="0",))),"",VLOOKUP($C227,ファミリ発明者引用文献!A$3:B$235,2,FALSE))</f>
        <v>,,</v>
      </c>
      <c r="AS227" s="55" t="str">
        <f>VLOOKUP(C227,ファミリ引用文献WO!A$2:B$241,2,FALSE)</f>
        <v/>
      </c>
      <c r="AT227" s="58" t="str">
        <f>VLOOKUP(C227,ファミリ引用文献!A$3:B$242,2,FALSE)</f>
        <v/>
      </c>
      <c r="AU227" s="58" t="str">
        <f>VLOOKUP(C227,審判データ!AH$2:BT$379,39,FALSE)</f>
        <v xml:space="preserve"> </v>
      </c>
      <c r="AV227" s="62" t="str">
        <f ca="1">IF(INDIRECT("審判データ!"&amp;ADDRESS(MATCH(C227,審判データ!$AH$1:$AH$379,0),32))="早期審査の対象とする","早期審査","")</f>
        <v/>
      </c>
      <c r="AW227" s="665" t="str">
        <f t="shared" si="16"/>
        <v/>
      </c>
      <c r="AX227" s="666" t="str">
        <f>IF(LEFT(AE227,3)="日本特",IF(LEFT(C227)="特",VLOOKUP(C227,'本件、証拠文献テーマコード'!G$2:I$376,3,FALSE),VLOOKUP(C227,'本件、証拠文献テーマコード'!B$2:I$376,8,FALSE)),"")</f>
        <v/>
      </c>
      <c r="AY227" s="666" t="str">
        <f>IF(LEFT(AE227,3)="日本特",IF(OR(MID(R227,2,1)="開",MID(R227,2,1)="表",MID(R227,2,1)="登"),VLOOKUP(R227,'本件、証拠文献テーマコード'!C$2:I$379,7,FALSE),VLOOKUP(R227,'本件、証拠文献テーマコード'!G$2:I$379,3,FALSE)),"")</f>
        <v/>
      </c>
      <c r="AZ227" s="54"/>
    </row>
    <row r="228" spans="1:52" s="353" customFormat="1" ht="27" x14ac:dyDescent="0.15">
      <c r="A228" s="831" t="s">
        <v>22737</v>
      </c>
      <c r="B228" s="586" t="str">
        <f ca="1">IF(A228="",B227,INDIRECT("審判データ!"&amp;ADDRESS(MATCH(A228,審判データ!$HC$1:$HC$379,0),20))&amp;" / "&amp;INDIRECT("審判データ!"&amp;ADDRESS(MATCH(A228,審判データ!$HC$1:$HC$379,0),21)))</f>
        <v>2011 / 29-2</v>
      </c>
      <c r="C228" s="480">
        <v>3121980</v>
      </c>
      <c r="D228" s="480" t="s">
        <v>2770</v>
      </c>
      <c r="E228" s="346" t="str">
        <f ca="1">INDIRECT("審判データ!"&amp;ADDRESS(MATCH(C228,審判データ!$AH$1:$AH$379,0),55))</f>
        <v>京セラ株式会社</v>
      </c>
      <c r="F228" s="214" t="str">
        <f ca="1">INDIRECT("審判データ!"&amp;ADDRESS(MATCH(C228,審判データ!$AH$1:$AH$379,0),56))</f>
        <v>高木　伸興;徳永　浩樹;益山　伸一郎</v>
      </c>
      <c r="G228" s="214" t="str">
        <f ca="1">INDIRECT("審判データ!"&amp;ADDRESS(MATCH(C228,審判データ!$AH$1:$AH$379,0),72))</f>
        <v>特開平07-242463;特許03121980;TH00041033A;US5520716</v>
      </c>
      <c r="H228" s="214" t="str">
        <f ca="1">INDIRECT("審判データ!"&amp;ADDRESS(MATCH(C228,審判データ!$AH$1:$AH$379,0),41))</f>
        <v>C04B 35/10;C04B 35/111;G11B  5/127;G11B  5/187;G11B  5/60</v>
      </c>
      <c r="I228" s="214" t="str">
        <f ca="1">INDIRECT("審判データ!"&amp;ADDRESS(MATCH(C228,審判データ!$AH$1:$AH$379,0),49))</f>
        <v>C04B  35/111@AFI(JP);C04B  35/10@ALI(JP);C04B  35/117@ALI(EP);G11B   5/127@ALI(JP);G11B   5/187@ALI(JP);G11B   5/60@ALI(JP)</v>
      </c>
      <c r="J228" s="214" t="str">
        <f ca="1">INDIRECT("審判データ!"&amp;ADDRESS(MATCH(C228,審判データ!$AH$1:$AH$379,0),51))</f>
        <v>C04B 35/10        D;C04B 35/10        Z;G11B  5/60        B;G11B  5/127       F;G11B  5/187       F;G11B  5/60        U;G11B  5/60        Y</v>
      </c>
      <c r="K228" s="214" t="str">
        <f ca="1">INDIRECT("審判データ!"&amp;ADDRESS(MATCH(C228,審判データ!$AH$1:$AH$379,0),53))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28" s="1041" t="s">
        <v>22738</v>
      </c>
      <c r="M228" s="1043" t="s">
        <v>89</v>
      </c>
      <c r="N228" s="1045" t="s">
        <v>22739</v>
      </c>
      <c r="O228" s="1047"/>
      <c r="P228" s="1049" t="s">
        <v>22740</v>
      </c>
      <c r="Q228" s="706" t="s">
        <v>118</v>
      </c>
      <c r="R228" s="707" t="s">
        <v>22741</v>
      </c>
      <c r="S228" s="706" t="str">
        <f>IF(OR(LEFT(R228)="特",LEFT(R228)="実"),VLOOKUP(R228,'証拠（JP特許）'!$B$2:$D$299,2,FALSE),IF(AND(OR(LEFT(R228,2)="US",LEFT(R228,2)="WO",LEFT(R228,2)="GB",LEFT(R228,2)="EP",LEFT(R228,2)="DE"),OR(MID(R228,3,1)="1",MID(R228,3,1)="2",MID(R228,3,1)="3",MID(R228,3,1)="4",MID(R228,3,1)="5",MID(R228,3,1)="6",MID(R228,3,1)="7",MID(R228,3,1)="8",MID(R228,3,1)="9",MID(R228,3,1)="0")),VLOOKUP(R228,'証拠（WW特許）'!$B$2:$C$90,2,FALSE),"_"))</f>
        <v>特願平3-116557</v>
      </c>
      <c r="T228" s="707" t="str">
        <f>IF(OR(LEFT(R228)="特",LEFT(R228)="実"),VLOOKUP(R228,'証拠（JP特許）'!$B$2:$E$299,4,FALSE),"_")</f>
        <v>_</v>
      </c>
      <c r="U228" s="707" t="s">
        <v>94</v>
      </c>
      <c r="V228" s="706" t="s">
        <v>122</v>
      </c>
      <c r="W228" s="708" t="str">
        <f t="shared" si="18"/>
        <v>JP04321556A</v>
      </c>
      <c r="X228" s="709"/>
      <c r="Y228" s="709" t="str">
        <f t="shared" si="19"/>
        <v/>
      </c>
      <c r="Z228" s="91" t="str">
        <f ca="1">IF(OR(LEFT(R228)="特",LEFT(R228)="実",AND(OR(LEFT(R228,2)="US",LEFT(R228,2)="WO",LEFT(R228,2)="GB",LEFT(R228,2)="EP",LEFT(R228,2)="DE"),OR(MID(R228,3,1)="1",MID(R228,3,1)="2",MID(R228,3,1)="3",MID(R228,3,1)="4",MID(R228,3,1)="5",MID(R228,3,1)="6",MID(R228,3,1)="7",MID(R228,3,1)="8",MID(R228,3,1)="9",MID(R228,3,1)="0",))),IF(COUNTIF(INDIRECT("拒絶理由・拒絶査定・異議申立!"&amp;ADDRESS(MATCH(C228,拒絶理由・拒絶査定・異議申立!B$1:B$1000,0),3)&amp;":"&amp;ADDRESS(MATCH(C228,拒絶理由・拒絶査定・異議申立!B$1:B$1000,0),50)),R228)+COUNTIF(INDIRECT("拒絶理由・拒絶査定・異議申立!"&amp;ADDRESS(MATCH(C228,拒絶理由・拒絶査定・異議申立!B$1:B$1000,0),3)&amp;":"&amp;ADDRESS(MATCH(C228,拒絶理由・拒絶査定・異議申立!B$1:B$1000,0),50)),T228)&gt;0,"Yes","No"),"")</f>
        <v>Yes</v>
      </c>
      <c r="AA228" s="92" t="str">
        <f ca="1">IF(OR(LEFT(R228)="特",LEFT(R228)="実",AND(OR(LEFT(R228,2)="US",LEFT(R228,2)="WO",LEFT(R228,2)="GB",LEFT(R228,2)="EP",LEFT(R228,2)="DE"),OR(MID(R228,3,1)="1",MID(R228,3,1)="2",MID(R228,3,1)="3",MID(R228,3,1)="4",MID(R228,3,1)="5",MID(R228,3,1)="6",MID(R228,3,1)="7",MID(R228,3,1)="8",MID(R228,3,1)="9",MID(R228,3,1)="0",))),IF(COUNTIF(INDIRECT("先行技術調査・登録査定!"&amp;ADDRESS(MATCH(C228,先行技術調査・登録査定!B$1:B$1000,0),3)&amp;":"&amp;ADDRESS(MATCH(C228,先行技術調査・登録査定!B$1:B$1000,0),49)),R228)+COUNTIF(INDIRECT("先行技術調査・登録査定!"&amp;ADDRESS(MATCH(C228,先行技術調査・登録査定!B$1:B$1000,0),3)&amp;":"&amp;ADDRESS(MATCH(C228,先行技術調査・登録査定!B$1:B$1000,0),49)),T228)&gt;0,"Yes","No"),"")</f>
        <v>No</v>
      </c>
      <c r="AB228" s="169" t="str">
        <f t="shared" ca="1" si="20"/>
        <v>No</v>
      </c>
      <c r="AC228" s="94" t="str">
        <f>IF(OR(LEFT(R228)="特",LEFT(R228)="実",AND(OR(LEFT(R228,2)="US",LEFT(R228,2)="WO",LEFT(R228,2)="GB",LEFT(R228,2)="EP",LEFT(R228,2)="DE"),OR(MID(R228,3,1)="1",MID(R228,3,1)="2",MID(R228,3,1)="3",MID(R228,3,1)="4",MID(R228,3,1)="5",MID(R228,3,1)="6",MID(R228,3,1)="7",MID(R228,3,1)="8",MID(R228,3,1)="9",MID(R228,3,1)="0",))),"",VLOOKUP($C228,非特許文献リスト!$A$2:$C$196,2,FALSE))</f>
        <v/>
      </c>
      <c r="AD228" s="95" t="str">
        <f>IF(OR(LEFT(R228)="特",LEFT(R228)="実",AND(OR(LEFT(R228,2)="US",LEFT(R228,2)="WO",LEFT(R228,2)="GB",LEFT(R228,2)="EP",LEFT(R228,2)="DE"),OR(MID(R228,3,1)="1",MID(R228,3,1)="2",MID(R228,3,1)="3",MID(R228,3,1)="4",MID(R228,3,1)="5",MID(R228,3,1)="6",MID(R228,3,1)="7",MID(R228,3,1)="8",MID(R228,3,1)="9",MID(R228,3,1)="0",))),"",VLOOKUP($C228,非特許文献リスト!$A$2:$C$196,3,FALSE))</f>
        <v/>
      </c>
      <c r="AE228" s="175" t="str">
        <f t="shared" si="17"/>
        <v>日本特許文献</v>
      </c>
      <c r="AF228" s="176" t="str">
        <f>IF(OR(LEFT(R228)="特",LEFT(R228)="実"),VLOOKUP(R228,'証拠（JP特許）'!$B$2:$AB$299,10,FALSE),IF(AND(OR(LEFT(R228,2)="US",LEFT(R228,2)="WO",LEFT(R228,2)="GB",LEFT(R228,2)="EP",LEFT(R228,2)="DE"),OR(MID(R228,3,1)="1",MID(R228,3,1)="2",MID(R228,3,1)="3",MID(R228,3,1)="4",MID(R228,3,1)="5",MID(R228,3,1)="6",MID(R228,3,1)="7",MID(R228,3,1)="8",MID(R228,3,1)="9",MID(R228,3,1)="0",)),VLOOKUP(R228,'証拠（WW特許）'!$B$2:$M$90,8,FALSE),""))</f>
        <v>電気化学工業株式会社</v>
      </c>
      <c r="AG228" s="176" t="str">
        <f>IF(OR(LEFT(R228)="特",LEFT(R228)="実"),VLOOKUP(R228,'証拠（JP特許）'!$B$2:$AB$299,26,FALSE),IF(AND(OR(LEFT(R228,2)="US",LEFT(R228,2)="WO",LEFT(R228,2)="GB",LEFT(R228,2)="EP",LEFT(R228,2)="DE"),OR(MID(R228,3,1)="1",MID(R228,3,1)="2",MID(R228,3,1)="3",MID(R228,3,1)="4",MID(R228,3,1)="5",MID(R228,3,1)="6",MID(R228,3,1)="7",MID(R228,3,1)="8",MID(R228,3,1)="9",MID(R228,3,1)="0",)),VLOOKUP(R228,'証拠（WW特許）'!$B$2:$M$90,12,FALSE),""))</f>
        <v>小川　充茂,磯崎　啓</v>
      </c>
      <c r="AH228" s="58" t="str">
        <f>IF(OR(LEFT(R228)="特",LEFT(R228)="実"),VLOOKUP(R228,'証拠（JP特許）'!$B$2:$X$299,20,FALSE),IF(AND(OR(LEFT(R228,2)="US",LEFT(R228,2)="WO",LEFT(R228,2)="GB",LEFT(R228,2)="EP",LEFT(R228,2)="DE"),OR(MID(R228,3,1)="1",MID(R228,3,1)="2",MID(R228,3,1)="3",MID(R228,3,1)="4",MID(R228,3,1)="5",MID(R228,3,1)="6",MID(R228,3,1)="7",MID(R228,3,1)="8",MID(R228,3,1)="9",MID(R228,3,1)="0",)),VLOOKUP(R228,'証拠（WW特許）'!$B$2:$U$90,20,FALSE),""))</f>
        <v>C04B  35/10    (2006.01),G11B   5/31    (2006.01)</v>
      </c>
      <c r="AI228" s="58" t="str">
        <f>IF(OR(LEFT(R228)="特",LEFT(R228)="実"),VLOOKUP(R228,'証拠（JP特許）'!$B$2:$X$299,21,FALSE),"")</f>
        <v>C04B 35/10      E,G11B  5/31      G</v>
      </c>
      <c r="AJ228" s="58" t="str">
        <f>IF(OR(LEFT(R228)="特",LEFT(R228)="実"),VLOOKUP(R228,'証拠（JP特許）'!$B$2:$X$299,22,FALSE),"")</f>
        <v>4G030AA07,4G030AA08,4G030AA11,4G030AA12,4G030AA13,4G030AA14,4G030AA22,4G030AA29,4G030AA36,4G030AA45,4G030BA13,4G030BA18,4G030BA19,4G030BA20,4G030CA04,4G030GA11,4G030GA09,4G030GA29,5D033BA52,5D033DA01,5D033DA31</v>
      </c>
      <c r="AK228" s="59" t="str">
        <f>IF(OR(LEFT(R228)="特",LEFT(R228)="実"),VLOOKUP(R228,'証拠（JP特許）'!$B$2:$X$299,17,FALSE),IF(AND(OR(LEFT(R228,2)="US",LEFT(R228,2)="WO",LEFT(R228,2)="GB",LEFT(R228,2)="EP",LEFT(R228,2)="DE"),OR(MID(R228,3,1)="1",MID(R228,3,1)="2",MID(R228,3,1)="3",MID(R228,3,1)="4",MID(R228,3,1)="5",MID(R228,3,1)="6",MID(R228,3,1)="7",MID(R228,3,1)="8",MID(R228,3,1)="9",MID(R228,3,1)="0",)),VLOOKUP(R228,'証拠（WW特許）'!$B$2:$U$90,16,FALSE),""))</f>
        <v>1992.11.11</v>
      </c>
      <c r="AL228" s="58"/>
      <c r="AM228" s="58"/>
      <c r="AN228" s="58"/>
      <c r="AO228" s="58" t="str">
        <f ca="1">IF(OR(LEFT(R228)="特",LEFT(R228)="実",AND(OR(LEFT(R228,2)="US",LEFT(R228,2)="WO",LEFT(R228,2)="GB",LEFT(R228,2)="EP",LEFT(R228,2)="DE"),OR(MID(R228,3,1)="1",MID(R228,3,1)="2",MID(R228,3,1)="3",MID(R228,3,1)="4",MID(R228,3,1)="5",MID(R228,3,1)="6",MID(R228,3,1)="7",MID(R228,3,1)="8",MID(R228,3,1)="9",MID(R228,3,1)="0"))),IF(COUNTIF(INDIRECT("発明者引用!"&amp;ADDRESS(MATCH(C228,発明者引用!B$1:B$196,0),4)&amp;":"&amp;ADDRESS(MATCH(C228,発明者引用!B$1:B$196,0),17)),R228)+COUNTIF(INDIRECT("発明者引用!"&amp;ADDRESS(MATCH(C228,発明者引用!B$1:B$196,0),4)&amp;":"&amp;ADDRESS(MATCH(C228,発明者引用!B$1:B$196,0),17)),#REF!)+COUNTIF(INDIRECT("発明者引用!"&amp;ADDRESS(MATCH(C228,発明者引用!B$1:B$196,0),4)&amp;":"&amp;ADDRESS(MATCH(C228,発明者引用!B$1:B$196,0),17)),T228)&gt;0,"Yes","No"),"")</f>
        <v>No</v>
      </c>
      <c r="AP228" s="58" t="str">
        <f ca="1">IF(OR(LEFT(R228)="特",LEFT(R228)="実",AND(OR(LEFT(R228,2)="US",LEFT(R228,2)="WO",LEFT(R228,2)="GB",LEFT(R228,2)="EP",LEFT(R228,2)="DE"),OR(MID(R228,3,1)="1",MID(R228,3,1)="2",MID(R228,3,1)="3",MID(R228,3,1)="4",MID(R228,3,1)="5",MID(R228,3,1)="6",MID(R228,3,1)="7",MID(R228,3,1)="8",MID(R228,3,1)="9",MID(R228,3,1)="0"))),IF(VLOOKUP(C228,ファミリ引用特許WO!$A$2:$B$241,2,FALSE)+VLOOKUP(C228,ファミリ引用文献WO!$A$2:$C$241,3,FALSE)=0,"ISR無し",IF(COUNTIF(INDIRECT("ファミリ引用特許WO!"&amp;ADDRESS(MATCH(C228,ファミリ引用特許WO!$A$2:$A$241,0),1)&amp;":"&amp;ADDRESS(MATCH(C228,ファミリ引用特許WO!$A$2:$A$241,0),19)),R228)+COUNTIF(INDIRECT("ファミリ引用特許WO!"&amp;ADDRESS(MATCH(C228,ファミリ引用特許WO!$A$2:$A$241,0),1)&amp;":"&amp;ADDRESS(MATCH(C228,ファミリ引用特許WO!$A$2:$A$241,0),19)),S228)+COUNTIF(INDIRECT("ファミリ引用特許WO!"&amp;ADDRESS(MATCH(C228,ファミリ引用特許WO!$A$2:$A$241,0),1)&amp;":"&amp;ADDRESS(MATCH(C228,ファミリ引用特許WO!$A$2:$A$241,0),19)),T228)+COUNTIF(INDIRECT("ファミリ引用特許WO!"&amp;ADDRESS(MATCH(C228,ファミリ引用特許WO!$A$2:$A$241,0),1)&amp;":"&amp;ADDRESS(MATCH(C228,ファミリ引用特許WO!$A$2:$A$241,0),19)),W228)+COUNTIF(INDIRECT("ファミリ引用特許WO!"&amp;ADDRESS(MATCH(C228,ファミリ引用特許WO!$A$2:$A$241,0),1)&amp;":"&amp;ADDRESS(MATCH(C228,ファミリ引用特許WO!$A$2:$A$241,0),19)),Y228)&gt;0,"Yes","No")),"")</f>
        <v>ISR無し</v>
      </c>
      <c r="AQ228" s="55" t="str">
        <f ca="1">IF(OR(LEFT(R228)="特",LEFT(R228)="実",AND(OR(LEFT(R228,2)="US",LEFT(R228,2)="WO",LEFT(R228,2)="GB",LEFT(R228,2)="EP",LEFT(R228,2)="DE"),OR(MID(R228,3,1)="1",MID(R228,3,1)="2",MID(R228,3,1)="3",MID(R228,3,1)="4",MID(R228,3,1)="5",MID(R228,3,1)="6",MID(R228,3,1)="7",MID(R228,3,1)="8",MID(R228,3,1)="9",MID(R228,3,1)="0"))),IF(VLOOKUP(C228,'ファミリ引用特許表記修正（ex.A2→A）'!$A$2:$B$241,2,FALSE)=0,"family無し",IF(COUNTIF(INDIRECT("'ファミリ引用特許表記修正（ex.A2→A）'!"&amp;ADDRESS(MATCH(C228,'ファミリ引用特許表記修正（ex.A2→A）'!$A$2:$A$241,0),1)&amp;":"&amp;ADDRESS(MATCH(C228,'ファミリ引用特許表記修正（ex.A2→A）'!$A$2:$A$241,0),171)),R228)+COUNTIF(INDIRECT("'ファミリ引用特許表記修正（ex.A2→A）'!"&amp;ADDRESS(MATCH(C228,'ファミリ引用特許表記修正（ex.A2→A）'!$A$2:$A$241,0),1)&amp;":"&amp;ADDRESS(MATCH(C228,'ファミリ引用特許表記修正（ex.A2→A）'!$A$2:$A$241,0),171)),S228)+COUNTIF(INDIRECT("'ファミリ引用特許表記修正（ex.A2→A）'!"&amp;ADDRESS(MATCH(C228,'ファミリ引用特許表記修正（ex.A2→A）'!$A$2:$A$241,0),1)&amp;":"&amp;ADDRESS(MATCH(C228,'ファミリ引用特許表記修正（ex.A2→A）'!$A$2:$A$241,0),171)),T228)+COUNTIF(INDIRECT("'ファミリ引用特許表記修正（ex.A2→A）'!"&amp;ADDRESS(MATCH(C228,'ファミリ引用特許表記修正（ex.A2→A）'!$A$2:$A$241,0),1)&amp;":"&amp;ADDRESS(MATCH(C228,'ファミリ引用特許表記修正（ex.A2→A）'!$A$2:$A$241,0),171)),W228)+COUNTIF(INDIRECT("'ファミリ引用特許表記修正（ex.A2→A）'!"&amp;ADDRESS(MATCH(C228,'ファミリ引用特許表記修正（ex.A2→A）'!$A$2:$A$241,0),1)&amp;":"&amp;ADDRESS(MATCH(C228,'ファミリ引用特許表記修正（ex.A2→A）'!$A$2:$A$241,0),171)),Y228)&gt;0,"Yes","No")),"")</f>
        <v>Yes</v>
      </c>
      <c r="AR228" s="58" t="str">
        <f>IF(OR(LEFT(R228)="特",LEFT(R228)="実",AND(OR(LEFT(R228,2)="US",LEFT(R228,2)="WO",LEFT(R228,2)="GB",LEFT(R228,2)="EP",LEFT(R228,2)="DE"),OR(MID(R228,3,1)="1",MID(R228,3,1)="2",MID(R228,3,1)="3",MID(R228,3,1)="4",MID(R228,3,1)="5",MID(R228,3,1)="6",MID(R228,3,1)="7",MID(R228,3,1)="8",MID(R228,3,1)="9",MID(R228,3,1)="0",))),"",VLOOKUP($C228,ファミリ発明者引用文献!A$3:B$235,2,FALSE))</f>
        <v/>
      </c>
      <c r="AS228" s="55" t="str">
        <f>VLOOKUP(C228,ファミリ引用文献WO!A$2:B$241,2,FALSE)</f>
        <v/>
      </c>
      <c r="AT228" s="58" t="str">
        <f>VLOOKUP(C228,ファミリ引用文献!A$3:B$242,2,FALSE)</f>
        <v/>
      </c>
      <c r="AU228" s="58" t="str">
        <f>VLOOKUP(C228,審判データ!AH$2:BT$379,39,FALSE)</f>
        <v>特開平07-242463;特許03121980;TH00041033A;US5520716</v>
      </c>
      <c r="AV228" s="62" t="str">
        <f ca="1">IF(INDIRECT("審判データ!"&amp;ADDRESS(MATCH(C228,審判データ!$AH$1:$AH$379,0),32))="早期審査の対象とする","早期審査","")</f>
        <v/>
      </c>
      <c r="AW228" s="665" t="str">
        <f t="shared" si="16"/>
        <v>一致</v>
      </c>
      <c r="AX228" s="666" t="str">
        <f>IF(LEFT(AE228,3)="日本特",IF(LEFT(C228)="特",VLOOKUP(C228,'本件、証拠文献テーマコード'!G$2:I$376,3,FALSE),VLOOKUP(C228,'本件、証拠文献テーマコード'!B$2:I$376,8,FALSE)),"")</f>
        <v>4G030,5D042,5D093,5D111</v>
      </c>
      <c r="AY228" s="666" t="str">
        <f>IF(LEFT(AE228,3)="日本特",IF(OR(MID(R228,2,1)="開",MID(R228,2,1)="表",MID(R228,2,1)="登"),VLOOKUP(R228,'本件、証拠文献テーマコード'!C$2:I$379,7,FALSE),VLOOKUP(R228,'本件、証拠文献テーマコード'!G$2:I$379,3,FALSE)),"")</f>
        <v>4G030,5D033</v>
      </c>
      <c r="AZ228" s="54"/>
    </row>
    <row r="229" spans="1:52" s="353" customFormat="1" ht="67.5" x14ac:dyDescent="0.15">
      <c r="A229" s="831"/>
      <c r="B229" s="586" t="str">
        <f ca="1">IF(A229="",B228,INDIRECT("審判データ!"&amp;ADDRESS(MATCH(A229,審判データ!$HC$1:$HC$379,0),20))&amp;" / "&amp;INDIRECT("審判データ!"&amp;ADDRESS(MATCH(A229,審判データ!$HC$1:$HC$379,0),21)))</f>
        <v>2011 / 29-2</v>
      </c>
      <c r="C229" s="480">
        <v>3121980</v>
      </c>
      <c r="D229" s="480" t="s">
        <v>2770</v>
      </c>
      <c r="E229" s="346" t="str">
        <f ca="1">INDIRECT("審判データ!"&amp;ADDRESS(MATCH(C229,審判データ!$AH$1:$AH$379,0),55))</f>
        <v>京セラ株式会社</v>
      </c>
      <c r="F229" s="214" t="str">
        <f ca="1">INDIRECT("審判データ!"&amp;ADDRESS(MATCH(C229,審判データ!$AH$1:$AH$379,0),56))</f>
        <v>高木　伸興;徳永　浩樹;益山　伸一郎</v>
      </c>
      <c r="G229" s="214" t="str">
        <f ca="1">INDIRECT("審判データ!"&amp;ADDRESS(MATCH(C229,審判データ!$AH$1:$AH$379,0),72))</f>
        <v>特開平07-242463;特許03121980;TH00041033A;US5520716</v>
      </c>
      <c r="H229" s="214" t="str">
        <f ca="1">INDIRECT("審判データ!"&amp;ADDRESS(MATCH(C229,審判データ!$AH$1:$AH$379,0),41))</f>
        <v>C04B 35/10;C04B 35/111;G11B  5/127;G11B  5/187;G11B  5/60</v>
      </c>
      <c r="I229" s="214" t="str">
        <f ca="1">INDIRECT("審判データ!"&amp;ADDRESS(MATCH(C229,審判データ!$AH$1:$AH$379,0),49))</f>
        <v>C04B  35/111@AFI(JP);C04B  35/10@ALI(JP);C04B  35/117@ALI(EP);G11B   5/127@ALI(JP);G11B   5/187@ALI(JP);G11B   5/60@ALI(JP)</v>
      </c>
      <c r="J229" s="214" t="str">
        <f ca="1">INDIRECT("審判データ!"&amp;ADDRESS(MATCH(C229,審判データ!$AH$1:$AH$379,0),51))</f>
        <v>C04B 35/10        D;C04B 35/10        Z;G11B  5/60        B;G11B  5/127       F;G11B  5/187       F;G11B  5/60        U;G11B  5/60        Y</v>
      </c>
      <c r="K229" s="214" t="str">
        <f ca="1">INDIRECT("審判データ!"&amp;ADDRESS(MATCH(C229,審判データ!$AH$1:$AH$379,0),53))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29" s="1051"/>
      <c r="M229" s="1053"/>
      <c r="N229" s="1054"/>
      <c r="O229" s="1055"/>
      <c r="P229" s="1056"/>
      <c r="Q229" s="706" t="s">
        <v>91</v>
      </c>
      <c r="R229" s="707" t="s">
        <v>22742</v>
      </c>
      <c r="S229" s="706" t="str">
        <f>IF(OR(LEFT(R229)="特",LEFT(R229)="実"),VLOOKUP(R229,'証拠（JP特許）'!$B$2:$D$299,2,FALSE),IF(AND(OR(LEFT(R229,2)="US",LEFT(R229,2)="WO",LEFT(R229,2)="GB",LEFT(R229,2)="EP",LEFT(R229,2)="DE"),OR(MID(R229,3,1)="1",MID(R229,3,1)="2",MID(R229,3,1)="3",MID(R229,3,1)="4",MID(R229,3,1)="5",MID(R229,3,1)="6",MID(R229,3,1)="7",MID(R229,3,1)="8",MID(R229,3,1)="9",MID(R229,3,1)="0")),VLOOKUP(R229,'証拠（WW特許）'!$B$2:$C$90,2,FALSE),"_"))</f>
        <v>_</v>
      </c>
      <c r="T229" s="707" t="str">
        <f>IF(OR(LEFT(R229)="特",LEFT(R229)="実"),VLOOKUP(R229,'証拠（JP特許）'!$B$2:$E$299,4,FALSE),"_")</f>
        <v>_</v>
      </c>
      <c r="U229" s="707" t="s">
        <v>94</v>
      </c>
      <c r="V229" s="706" t="s">
        <v>203</v>
      </c>
      <c r="W229" s="708" t="str">
        <f t="shared" si="18"/>
        <v/>
      </c>
      <c r="X229" s="709"/>
      <c r="Y229" s="709" t="str">
        <f t="shared" si="19"/>
        <v/>
      </c>
      <c r="Z229" s="91" t="str">
        <f ca="1">IF(OR(LEFT(R229)="特",LEFT(R229)="実",AND(OR(LEFT(R229,2)="US",LEFT(R229,2)="WO",LEFT(R229,2)="GB",LEFT(R229,2)="EP",LEFT(R229,2)="DE"),OR(MID(R229,3,1)="1",MID(R229,3,1)="2",MID(R229,3,1)="3",MID(R229,3,1)="4",MID(R229,3,1)="5",MID(R229,3,1)="6",MID(R229,3,1)="7",MID(R229,3,1)="8",MID(R229,3,1)="9",MID(R229,3,1)="0",))),IF(COUNTIF(INDIRECT("拒絶理由・拒絶査定・異議申立!"&amp;ADDRESS(MATCH(C229,拒絶理由・拒絶査定・異議申立!B$1:B$1000,0),3)&amp;":"&amp;ADDRESS(MATCH(C229,拒絶理由・拒絶査定・異議申立!B$1:B$1000,0),50)),R229)+COUNTIF(INDIRECT("拒絶理由・拒絶査定・異議申立!"&amp;ADDRESS(MATCH(C229,拒絶理由・拒絶査定・異議申立!B$1:B$1000,0),3)&amp;":"&amp;ADDRESS(MATCH(C229,拒絶理由・拒絶査定・異議申立!B$1:B$1000,0),50)),T229)&gt;0,"Yes","No"),"")</f>
        <v/>
      </c>
      <c r="AA229" s="92" t="str">
        <f ca="1">IF(OR(LEFT(R229)="特",LEFT(R229)="実",AND(OR(LEFT(R229,2)="US",LEFT(R229,2)="WO",LEFT(R229,2)="GB",LEFT(R229,2)="EP",LEFT(R229,2)="DE"),OR(MID(R229,3,1)="1",MID(R229,3,1)="2",MID(R229,3,1)="3",MID(R229,3,1)="4",MID(R229,3,1)="5",MID(R229,3,1)="6",MID(R229,3,1)="7",MID(R229,3,1)="8",MID(R229,3,1)="9",MID(R229,3,1)="0",))),IF(COUNTIF(INDIRECT("先行技術調査・登録査定!"&amp;ADDRESS(MATCH(C229,先行技術調査・登録査定!B$1:B$1000,0),3)&amp;":"&amp;ADDRESS(MATCH(C229,先行技術調査・登録査定!B$1:B$1000,0),49)),R229)+COUNTIF(INDIRECT("先行技術調査・登録査定!"&amp;ADDRESS(MATCH(C229,先行技術調査・登録査定!B$1:B$1000,0),3)&amp;":"&amp;ADDRESS(MATCH(C229,先行技術調査・登録査定!B$1:B$1000,0),49)),T229)&gt;0,"Yes","No"),"")</f>
        <v/>
      </c>
      <c r="AB229" s="169" t="str">
        <f t="shared" ca="1" si="20"/>
        <v/>
      </c>
      <c r="AC229" s="94" t="str">
        <f>IF(OR(LEFT(R229)="特",LEFT(R229)="実",AND(OR(LEFT(R229,2)="US",LEFT(R229,2)="WO",LEFT(R229,2)="GB",LEFT(R229,2)="EP",LEFT(R229,2)="DE"),OR(MID(R229,3,1)="1",MID(R229,3,1)="2",MID(R229,3,1)="3",MID(R229,3,1)="4",MID(R229,3,1)="5",MID(R229,3,1)="6",MID(R229,3,1)="7",MID(R229,3,1)="8",MID(R229,3,1)="9",MID(R229,3,1)="0",))),"",VLOOKUP($C229,非特許文献リスト!$A$2:$C$196,2,FALSE))</f>
        <v/>
      </c>
      <c r="AD229" s="95" t="str">
        <f>IF(OR(LEFT(R229)="特",LEFT(R229)="実",AND(OR(LEFT(R229,2)="US",LEFT(R229,2)="WO",LEFT(R229,2)="GB",LEFT(R229,2)="EP",LEFT(R229,2)="DE"),OR(MID(R229,3,1)="1",MID(R229,3,1)="2",MID(R229,3,1)="3",MID(R229,3,1)="4",MID(R229,3,1)="5",MID(R229,3,1)="6",MID(R229,3,1)="7",MID(R229,3,1)="8",MID(R229,3,1)="9",MID(R229,3,1)="0",))),"",VLOOKUP($C229,非特許文献リスト!$A$2:$C$196,3,FALSE))</f>
        <v/>
      </c>
      <c r="AE229" s="175" t="str">
        <f t="shared" si="17"/>
        <v/>
      </c>
      <c r="AF229" s="176" t="str">
        <f>IF(OR(LEFT(R229)="特",LEFT(R229)="実"),VLOOKUP(R229,'証拠（JP特許）'!$B$2:$AB$299,10,FALSE),IF(AND(OR(LEFT(R229,2)="US",LEFT(R229,2)="WO",LEFT(R229,2)="GB",LEFT(R229,2)="EP",LEFT(R229,2)="DE"),OR(MID(R229,3,1)="1",MID(R229,3,1)="2",MID(R229,3,1)="3",MID(R229,3,1)="4",MID(R229,3,1)="5",MID(R229,3,1)="6",MID(R229,3,1)="7",MID(R229,3,1)="8",MID(R229,3,1)="9",MID(R229,3,1)="0",)),VLOOKUP(R229,'証拠（WW特許）'!$B$2:$M$90,8,FALSE),""))</f>
        <v/>
      </c>
      <c r="AG229" s="176" t="str">
        <f>IF(OR(LEFT(R229)="特",LEFT(R229)="実"),VLOOKUP(R229,'証拠（JP特許）'!$B$2:$AB$299,26,FALSE),IF(AND(OR(LEFT(R229,2)="US",LEFT(R229,2)="WO",LEFT(R229,2)="GB",LEFT(R229,2)="EP",LEFT(R229,2)="DE"),OR(MID(R229,3,1)="1",MID(R229,3,1)="2",MID(R229,3,1)="3",MID(R229,3,1)="4",MID(R229,3,1)="5",MID(R229,3,1)="6",MID(R229,3,1)="7",MID(R229,3,1)="8",MID(R229,3,1)="9",MID(R229,3,1)="0",)),VLOOKUP(R229,'証拠（WW特許）'!$B$2:$M$90,12,FALSE),""))</f>
        <v/>
      </c>
      <c r="AH229" s="58" t="str">
        <f>IF(OR(LEFT(R229)="特",LEFT(R229)="実"),VLOOKUP(R229,'証拠（JP特許）'!$B$2:$X$299,20,FALSE),IF(AND(OR(LEFT(R229,2)="US",LEFT(R229,2)="WO",LEFT(R229,2)="GB",LEFT(R229,2)="EP",LEFT(R229,2)="DE"),OR(MID(R229,3,1)="1",MID(R229,3,1)="2",MID(R229,3,1)="3",MID(R229,3,1)="4",MID(R229,3,1)="5",MID(R229,3,1)="6",MID(R229,3,1)="7",MID(R229,3,1)="8",MID(R229,3,1)="9",MID(R229,3,1)="0",)),VLOOKUP(R229,'証拠（WW特許）'!$B$2:$U$90,20,FALSE),""))</f>
        <v/>
      </c>
      <c r="AI229" s="58" t="str">
        <f>IF(OR(LEFT(R229)="特",LEFT(R229)="実"),VLOOKUP(R229,'証拠（JP特許）'!$B$2:$X$299,21,FALSE),"")</f>
        <v/>
      </c>
      <c r="AJ229" s="58" t="str">
        <f>IF(OR(LEFT(R229)="特",LEFT(R229)="実"),VLOOKUP(R229,'証拠（JP特許）'!$B$2:$X$299,22,FALSE),"")</f>
        <v/>
      </c>
      <c r="AK229" s="59" t="str">
        <f>IF(OR(LEFT(R229)="特",LEFT(R229)="実"),VLOOKUP(R229,'証拠（JP特許）'!$B$2:$X$299,17,FALSE),IF(AND(OR(LEFT(R229,2)="US",LEFT(R229,2)="WO",LEFT(R229,2)="GB",LEFT(R229,2)="EP",LEFT(R229,2)="DE"),OR(MID(R229,3,1)="1",MID(R229,3,1)="2",MID(R229,3,1)="3",MID(R229,3,1)="4",MID(R229,3,1)="5",MID(R229,3,1)="6",MID(R229,3,1)="7",MID(R229,3,1)="8",MID(R229,3,1)="9",MID(R229,3,1)="0",)),VLOOKUP(R229,'証拠（WW特許）'!$B$2:$U$90,16,FALSE),""))</f>
        <v/>
      </c>
      <c r="AL229" s="58"/>
      <c r="AM229" s="58"/>
      <c r="AN229" s="58"/>
      <c r="AO229" s="58" t="str">
        <f ca="1">IF(OR(LEFT(R229)="特",LEFT(R229)="実",AND(OR(LEFT(R229,2)="US",LEFT(R229,2)="WO",LEFT(R229,2)="GB",LEFT(R229,2)="EP",LEFT(R229,2)="DE"),OR(MID(R229,3,1)="1",MID(R229,3,1)="2",MID(R229,3,1)="3",MID(R229,3,1)="4",MID(R229,3,1)="5",MID(R229,3,1)="6",MID(R229,3,1)="7",MID(R229,3,1)="8",MID(R229,3,1)="9",MID(R229,3,1)="0"))),IF(COUNTIF(INDIRECT("発明者引用!"&amp;ADDRESS(MATCH(C229,発明者引用!B$1:B$196,0),4)&amp;":"&amp;ADDRESS(MATCH(C229,発明者引用!B$1:B$196,0),17)),R229)+COUNTIF(INDIRECT("発明者引用!"&amp;ADDRESS(MATCH(C229,発明者引用!B$1:B$196,0),4)&amp;":"&amp;ADDRESS(MATCH(C229,発明者引用!B$1:B$196,0),17)),#REF!)+COUNTIF(INDIRECT("発明者引用!"&amp;ADDRESS(MATCH(C229,発明者引用!B$1:B$196,0),4)&amp;":"&amp;ADDRESS(MATCH(C229,発明者引用!B$1:B$196,0),17)),T229)&gt;0,"Yes","No"),"")</f>
        <v/>
      </c>
      <c r="AP229" s="58" t="str">
        <f ca="1">IF(OR(LEFT(R229)="特",LEFT(R229)="実",AND(OR(LEFT(R229,2)="US",LEFT(R229,2)="WO",LEFT(R229,2)="GB",LEFT(R229,2)="EP",LEFT(R229,2)="DE"),OR(MID(R229,3,1)="1",MID(R229,3,1)="2",MID(R229,3,1)="3",MID(R229,3,1)="4",MID(R229,3,1)="5",MID(R229,3,1)="6",MID(R229,3,1)="7",MID(R229,3,1)="8",MID(R229,3,1)="9",MID(R229,3,1)="0"))),IF(VLOOKUP(C229,ファミリ引用特許WO!$A$2:$B$241,2,FALSE)+VLOOKUP(C229,ファミリ引用文献WO!$A$2:$C$241,3,FALSE)=0,"ISR無し",IF(COUNTIF(INDIRECT("ファミリ引用特許WO!"&amp;ADDRESS(MATCH(C229,ファミリ引用特許WO!$A$2:$A$241,0),1)&amp;":"&amp;ADDRESS(MATCH(C229,ファミリ引用特許WO!$A$2:$A$241,0),19)),R229)+COUNTIF(INDIRECT("ファミリ引用特許WO!"&amp;ADDRESS(MATCH(C229,ファミリ引用特許WO!$A$2:$A$241,0),1)&amp;":"&amp;ADDRESS(MATCH(C229,ファミリ引用特許WO!$A$2:$A$241,0),19)),S229)+COUNTIF(INDIRECT("ファミリ引用特許WO!"&amp;ADDRESS(MATCH(C229,ファミリ引用特許WO!$A$2:$A$241,0),1)&amp;":"&amp;ADDRESS(MATCH(C229,ファミリ引用特許WO!$A$2:$A$241,0),19)),T229)+COUNTIF(INDIRECT("ファミリ引用特許WO!"&amp;ADDRESS(MATCH(C229,ファミリ引用特許WO!$A$2:$A$241,0),1)&amp;":"&amp;ADDRESS(MATCH(C229,ファミリ引用特許WO!$A$2:$A$241,0),19)),W229)+COUNTIF(INDIRECT("ファミリ引用特許WO!"&amp;ADDRESS(MATCH(C229,ファミリ引用特許WO!$A$2:$A$241,0),1)&amp;":"&amp;ADDRESS(MATCH(C229,ファミリ引用特許WO!$A$2:$A$241,0),19)),Y229)&gt;0,"Yes","No")),"")</f>
        <v/>
      </c>
      <c r="AQ229" s="55" t="str">
        <f ca="1">IF(OR(LEFT(R229)="特",LEFT(R229)="実",AND(OR(LEFT(R229,2)="US",LEFT(R229,2)="WO",LEFT(R229,2)="GB",LEFT(R229,2)="EP",LEFT(R229,2)="DE"),OR(MID(R229,3,1)="1",MID(R229,3,1)="2",MID(R229,3,1)="3",MID(R229,3,1)="4",MID(R229,3,1)="5",MID(R229,3,1)="6",MID(R229,3,1)="7",MID(R229,3,1)="8",MID(R229,3,1)="9",MID(R229,3,1)="0"))),IF(VLOOKUP(C229,'ファミリ引用特許表記修正（ex.A2→A）'!$A$2:$B$241,2,FALSE)=0,"family無し",IF(COUNTIF(INDIRECT("'ファミリ引用特許表記修正（ex.A2→A）'!"&amp;ADDRESS(MATCH(C229,'ファミリ引用特許表記修正（ex.A2→A）'!$A$2:$A$241,0),1)&amp;":"&amp;ADDRESS(MATCH(C229,'ファミリ引用特許表記修正（ex.A2→A）'!$A$2:$A$241,0),171)),R229)+COUNTIF(INDIRECT("'ファミリ引用特許表記修正（ex.A2→A）'!"&amp;ADDRESS(MATCH(C229,'ファミリ引用特許表記修正（ex.A2→A）'!$A$2:$A$241,0),1)&amp;":"&amp;ADDRESS(MATCH(C229,'ファミリ引用特許表記修正（ex.A2→A）'!$A$2:$A$241,0),171)),S229)+COUNTIF(INDIRECT("'ファミリ引用特許表記修正（ex.A2→A）'!"&amp;ADDRESS(MATCH(C229,'ファミリ引用特許表記修正（ex.A2→A）'!$A$2:$A$241,0),1)&amp;":"&amp;ADDRESS(MATCH(C229,'ファミリ引用特許表記修正（ex.A2→A）'!$A$2:$A$241,0),171)),T229)+COUNTIF(INDIRECT("'ファミリ引用特許表記修正（ex.A2→A）'!"&amp;ADDRESS(MATCH(C229,'ファミリ引用特許表記修正（ex.A2→A）'!$A$2:$A$241,0),1)&amp;":"&amp;ADDRESS(MATCH(C229,'ファミリ引用特許表記修正（ex.A2→A）'!$A$2:$A$241,0),171)),W229)+COUNTIF(INDIRECT("'ファミリ引用特許表記修正（ex.A2→A）'!"&amp;ADDRESS(MATCH(C229,'ファミリ引用特許表記修正（ex.A2→A）'!$A$2:$A$241,0),1)&amp;":"&amp;ADDRESS(MATCH(C229,'ファミリ引用特許表記修正（ex.A2→A）'!$A$2:$A$241,0),171)),Y229)&gt;0,"Yes","No")),"")</f>
        <v/>
      </c>
      <c r="AR229" s="193" t="str">
        <f>IF(OR(LEFT(R229)="特",LEFT(R229)="実",AND(OR(LEFT(R229,2)="US",LEFT(R229,2)="WO",LEFT(R229,2)="GB",LEFT(R229,2)="EP",LEFT(R229,2)="DE"),OR(MID(R229,3,1)="1",MID(R229,3,1)="2",MID(R229,3,1)="3",MID(R229,3,1)="4",MID(R229,3,1)="5",MID(R229,3,1)="6",MID(R229,3,1)="7",MID(R229,3,1)="8",MID(R229,3,1)="9",MID(R229,3,1)="0",))),"",VLOOKUP($C229,ファミリ発明者引用文献!A$3:B$235,2,FALSE))</f>
        <v>,,</v>
      </c>
      <c r="AS229" s="55" t="str">
        <f>VLOOKUP(C229,ファミリ引用文献WO!A$2:B$241,2,FALSE)</f>
        <v/>
      </c>
      <c r="AT229" s="58" t="str">
        <f>VLOOKUP(C229,ファミリ引用文献!A$3:B$242,2,FALSE)</f>
        <v/>
      </c>
      <c r="AU229" s="58" t="str">
        <f>VLOOKUP(C229,審判データ!AH$2:BT$379,39,FALSE)</f>
        <v>特開平07-242463;特許03121980;TH00041033A;US5520716</v>
      </c>
      <c r="AV229" s="62" t="str">
        <f ca="1">IF(INDIRECT("審判データ!"&amp;ADDRESS(MATCH(C229,審判データ!$AH$1:$AH$379,0),32))="早期審査の対象とする","早期審査","")</f>
        <v/>
      </c>
      <c r="AW229" s="665" t="str">
        <f t="shared" si="16"/>
        <v/>
      </c>
      <c r="AX229" s="666" t="str">
        <f>IF(LEFT(AE229,3)="日本特",IF(LEFT(C229)="特",VLOOKUP(C229,'本件、証拠文献テーマコード'!G$2:I$376,3,FALSE),VLOOKUP(C229,'本件、証拠文献テーマコード'!B$2:I$376,8,FALSE)),"")</f>
        <v/>
      </c>
      <c r="AY229" s="666" t="str">
        <f>IF(LEFT(AE229,3)="日本特",IF(OR(MID(R229,2,1)="開",MID(R229,2,1)="表",MID(R229,2,1)="登"),VLOOKUP(R229,'本件、証拠文献テーマコード'!C$2:I$379,7,FALSE),VLOOKUP(R229,'本件、証拠文献テーマコード'!G$2:I$379,3,FALSE)),"")</f>
        <v/>
      </c>
      <c r="AZ229" s="54"/>
    </row>
    <row r="230" spans="1:52" s="353" customFormat="1" ht="54" x14ac:dyDescent="0.15">
      <c r="A230" s="831"/>
      <c r="B230" s="586" t="str">
        <f ca="1">IF(A230="",B229,INDIRECT("審判データ!"&amp;ADDRESS(MATCH(A230,審判データ!$HC$1:$HC$379,0),20))&amp;" / "&amp;INDIRECT("審判データ!"&amp;ADDRESS(MATCH(A230,審判データ!$HC$1:$HC$379,0),21)))</f>
        <v>2011 / 29-2</v>
      </c>
      <c r="C230" s="480">
        <v>3121980</v>
      </c>
      <c r="D230" s="480" t="s">
        <v>2770</v>
      </c>
      <c r="E230" s="346" t="str">
        <f ca="1">INDIRECT("審判データ!"&amp;ADDRESS(MATCH(C230,審判データ!$AH$1:$AH$379,0),55))</f>
        <v>京セラ株式会社</v>
      </c>
      <c r="F230" s="214" t="str">
        <f ca="1">INDIRECT("審判データ!"&amp;ADDRESS(MATCH(C230,審判データ!$AH$1:$AH$379,0),56))</f>
        <v>高木　伸興;徳永　浩樹;益山　伸一郎</v>
      </c>
      <c r="G230" s="214" t="str">
        <f ca="1">INDIRECT("審判データ!"&amp;ADDRESS(MATCH(C230,審判データ!$AH$1:$AH$379,0),72))</f>
        <v>特開平07-242463;特許03121980;TH00041033A;US5520716</v>
      </c>
      <c r="H230" s="214" t="str">
        <f ca="1">INDIRECT("審判データ!"&amp;ADDRESS(MATCH(C230,審判データ!$AH$1:$AH$379,0),41))</f>
        <v>C04B 35/10;C04B 35/111;G11B  5/127;G11B  5/187;G11B  5/60</v>
      </c>
      <c r="I230" s="214" t="str">
        <f ca="1">INDIRECT("審判データ!"&amp;ADDRESS(MATCH(C230,審判データ!$AH$1:$AH$379,0),49))</f>
        <v>C04B  35/111@AFI(JP);C04B  35/10@ALI(JP);C04B  35/117@ALI(EP);G11B   5/127@ALI(JP);G11B   5/187@ALI(JP);G11B   5/60@ALI(JP)</v>
      </c>
      <c r="J230" s="214" t="str">
        <f ca="1">INDIRECT("審判データ!"&amp;ADDRESS(MATCH(C230,審判データ!$AH$1:$AH$379,0),51))</f>
        <v>C04B 35/10        D;C04B 35/10        Z;G11B  5/60        B;G11B  5/127       F;G11B  5/187       F;G11B  5/60        U;G11B  5/60        Y</v>
      </c>
      <c r="K230" s="214" t="str">
        <f ca="1">INDIRECT("審判データ!"&amp;ADDRESS(MATCH(C230,審判データ!$AH$1:$AH$379,0),53))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30" s="1051"/>
      <c r="M230" s="1053"/>
      <c r="N230" s="1054"/>
      <c r="O230" s="1055"/>
      <c r="P230" s="1056"/>
      <c r="Q230" s="706" t="s">
        <v>2796</v>
      </c>
      <c r="R230" s="707" t="s">
        <v>2797</v>
      </c>
      <c r="S230" s="706" t="str">
        <f>IF(OR(LEFT(R230)="特",LEFT(R230)="実"),VLOOKUP(R230,'証拠（JP特許）'!$B$2:$D$299,2,FALSE),IF(AND(OR(LEFT(R230,2)="US",LEFT(R230,2)="WO",LEFT(R230,2)="GB",LEFT(R230,2)="EP",LEFT(R230,2)="DE"),OR(MID(R230,3,1)="1",MID(R230,3,1)="2",MID(R230,3,1)="3",MID(R230,3,1)="4",MID(R230,3,1)="5",MID(R230,3,1)="6",MID(R230,3,1)="7",MID(R230,3,1)="8",MID(R230,3,1)="9",MID(R230,3,1)="0")),VLOOKUP(R230,'証拠（WW特許）'!$B$2:$C$90,2,FALSE),"_"))</f>
        <v>_</v>
      </c>
      <c r="T230" s="707" t="str">
        <f>IF(OR(LEFT(R230)="特",LEFT(R230)="実"),VLOOKUP(R230,'証拠（JP特許）'!$B$2:$E$299,4,FALSE),"_")</f>
        <v>_</v>
      </c>
      <c r="U230" s="707" t="s">
        <v>94</v>
      </c>
      <c r="V230" s="706" t="s">
        <v>203</v>
      </c>
      <c r="W230" s="708" t="str">
        <f t="shared" si="18"/>
        <v/>
      </c>
      <c r="X230" s="709"/>
      <c r="Y230" s="709" t="str">
        <f t="shared" si="19"/>
        <v/>
      </c>
      <c r="Z230" s="91" t="str">
        <f ca="1">IF(OR(LEFT(R230)="特",LEFT(R230)="実",AND(OR(LEFT(R230,2)="US",LEFT(R230,2)="WO",LEFT(R230,2)="GB",LEFT(R230,2)="EP",LEFT(R230,2)="DE"),OR(MID(R230,3,1)="1",MID(R230,3,1)="2",MID(R230,3,1)="3",MID(R230,3,1)="4",MID(R230,3,1)="5",MID(R230,3,1)="6",MID(R230,3,1)="7",MID(R230,3,1)="8",MID(R230,3,1)="9",MID(R230,3,1)="0",))),IF(COUNTIF(INDIRECT("拒絶理由・拒絶査定・異議申立!"&amp;ADDRESS(MATCH(C230,拒絶理由・拒絶査定・異議申立!B$1:B$1000,0),3)&amp;":"&amp;ADDRESS(MATCH(C230,拒絶理由・拒絶査定・異議申立!B$1:B$1000,0),50)),R230)+COUNTIF(INDIRECT("拒絶理由・拒絶査定・異議申立!"&amp;ADDRESS(MATCH(C230,拒絶理由・拒絶査定・異議申立!B$1:B$1000,0),3)&amp;":"&amp;ADDRESS(MATCH(C230,拒絶理由・拒絶査定・異議申立!B$1:B$1000,0),50)),T230)&gt;0,"Yes","No"),"")</f>
        <v/>
      </c>
      <c r="AA230" s="92" t="str">
        <f ca="1">IF(OR(LEFT(R230)="特",LEFT(R230)="実",AND(OR(LEFT(R230,2)="US",LEFT(R230,2)="WO",LEFT(R230,2)="GB",LEFT(R230,2)="EP",LEFT(R230,2)="DE"),OR(MID(R230,3,1)="1",MID(R230,3,1)="2",MID(R230,3,1)="3",MID(R230,3,1)="4",MID(R230,3,1)="5",MID(R230,3,1)="6",MID(R230,3,1)="7",MID(R230,3,1)="8",MID(R230,3,1)="9",MID(R230,3,1)="0",))),IF(COUNTIF(INDIRECT("先行技術調査・登録査定!"&amp;ADDRESS(MATCH(C230,先行技術調査・登録査定!B$1:B$1000,0),3)&amp;":"&amp;ADDRESS(MATCH(C230,先行技術調査・登録査定!B$1:B$1000,0),49)),R230)+COUNTIF(INDIRECT("先行技術調査・登録査定!"&amp;ADDRESS(MATCH(C230,先行技術調査・登録査定!B$1:B$1000,0),3)&amp;":"&amp;ADDRESS(MATCH(C230,先行技術調査・登録査定!B$1:B$1000,0),49)),T230)&gt;0,"Yes","No"),"")</f>
        <v/>
      </c>
      <c r="AB230" s="169" t="str">
        <f t="shared" ca="1" si="20"/>
        <v/>
      </c>
      <c r="AC230" s="94" t="str">
        <f>IF(OR(LEFT(R230)="特",LEFT(R230)="実",AND(OR(LEFT(R230,2)="US",LEFT(R230,2)="WO",LEFT(R230,2)="GB",LEFT(R230,2)="EP",LEFT(R230,2)="DE"),OR(MID(R230,3,1)="1",MID(R230,3,1)="2",MID(R230,3,1)="3",MID(R230,3,1)="4",MID(R230,3,1)="5",MID(R230,3,1)="6",MID(R230,3,1)="7",MID(R230,3,1)="8",MID(R230,3,1)="9",MID(R230,3,1)="0",))),"",VLOOKUP($C230,非特許文献リスト!$A$2:$C$196,2,FALSE))</f>
        <v/>
      </c>
      <c r="AD230" s="95" t="str">
        <f>IF(OR(LEFT(R230)="特",LEFT(R230)="実",AND(OR(LEFT(R230,2)="US",LEFT(R230,2)="WO",LEFT(R230,2)="GB",LEFT(R230,2)="EP",LEFT(R230,2)="DE"),OR(MID(R230,3,1)="1",MID(R230,3,1)="2",MID(R230,3,1)="3",MID(R230,3,1)="4",MID(R230,3,1)="5",MID(R230,3,1)="6",MID(R230,3,1)="7",MID(R230,3,1)="8",MID(R230,3,1)="9",MID(R230,3,1)="0",))),"",VLOOKUP($C230,非特許文献リスト!$A$2:$C$196,3,FALSE))</f>
        <v/>
      </c>
      <c r="AE230" s="175" t="str">
        <f t="shared" si="17"/>
        <v/>
      </c>
      <c r="AF230" s="176" t="str">
        <f>IF(OR(LEFT(R230)="特",LEFT(R230)="実"),VLOOKUP(R230,'証拠（JP特許）'!$B$2:$AB$299,10,FALSE),IF(AND(OR(LEFT(R230,2)="US",LEFT(R230,2)="WO",LEFT(R230,2)="GB",LEFT(R230,2)="EP",LEFT(R230,2)="DE"),OR(MID(R230,3,1)="1",MID(R230,3,1)="2",MID(R230,3,1)="3",MID(R230,3,1)="4",MID(R230,3,1)="5",MID(R230,3,1)="6",MID(R230,3,1)="7",MID(R230,3,1)="8",MID(R230,3,1)="9",MID(R230,3,1)="0",)),VLOOKUP(R230,'証拠（WW特許）'!$B$2:$M$90,8,FALSE),""))</f>
        <v/>
      </c>
      <c r="AG230" s="176" t="str">
        <f>IF(OR(LEFT(R230)="特",LEFT(R230)="実"),VLOOKUP(R230,'証拠（JP特許）'!$B$2:$AB$299,26,FALSE),IF(AND(OR(LEFT(R230,2)="US",LEFT(R230,2)="WO",LEFT(R230,2)="GB",LEFT(R230,2)="EP",LEFT(R230,2)="DE"),OR(MID(R230,3,1)="1",MID(R230,3,1)="2",MID(R230,3,1)="3",MID(R230,3,1)="4",MID(R230,3,1)="5",MID(R230,3,1)="6",MID(R230,3,1)="7",MID(R230,3,1)="8",MID(R230,3,1)="9",MID(R230,3,1)="0",)),VLOOKUP(R230,'証拠（WW特許）'!$B$2:$M$90,12,FALSE),""))</f>
        <v/>
      </c>
      <c r="AH230" s="58" t="str">
        <f>IF(OR(LEFT(R230)="特",LEFT(R230)="実"),VLOOKUP(R230,'証拠（JP特許）'!$B$2:$X$299,20,FALSE),IF(AND(OR(LEFT(R230,2)="US",LEFT(R230,2)="WO",LEFT(R230,2)="GB",LEFT(R230,2)="EP",LEFT(R230,2)="DE"),OR(MID(R230,3,1)="1",MID(R230,3,1)="2",MID(R230,3,1)="3",MID(R230,3,1)="4",MID(R230,3,1)="5",MID(R230,3,1)="6",MID(R230,3,1)="7",MID(R230,3,1)="8",MID(R230,3,1)="9",MID(R230,3,1)="0",)),VLOOKUP(R230,'証拠（WW特許）'!$B$2:$U$90,20,FALSE),""))</f>
        <v/>
      </c>
      <c r="AI230" s="58" t="str">
        <f>IF(OR(LEFT(R230)="特",LEFT(R230)="実"),VLOOKUP(R230,'証拠（JP特許）'!$B$2:$X$299,21,FALSE),"")</f>
        <v/>
      </c>
      <c r="AJ230" s="58" t="str">
        <f>IF(OR(LEFT(R230)="特",LEFT(R230)="実"),VLOOKUP(R230,'証拠（JP特許）'!$B$2:$X$299,22,FALSE),"")</f>
        <v/>
      </c>
      <c r="AK230" s="59" t="str">
        <f>IF(OR(LEFT(R230)="特",LEFT(R230)="実"),VLOOKUP(R230,'証拠（JP特許）'!$B$2:$X$299,17,FALSE),IF(AND(OR(LEFT(R230,2)="US",LEFT(R230,2)="WO",LEFT(R230,2)="GB",LEFT(R230,2)="EP",LEFT(R230,2)="DE"),OR(MID(R230,3,1)="1",MID(R230,3,1)="2",MID(R230,3,1)="3",MID(R230,3,1)="4",MID(R230,3,1)="5",MID(R230,3,1)="6",MID(R230,3,1)="7",MID(R230,3,1)="8",MID(R230,3,1)="9",MID(R230,3,1)="0",)),VLOOKUP(R230,'証拠（WW特許）'!$B$2:$U$90,16,FALSE),""))</f>
        <v/>
      </c>
      <c r="AL230" s="58"/>
      <c r="AM230" s="58"/>
      <c r="AN230" s="58"/>
      <c r="AO230" s="58" t="str">
        <f ca="1">IF(OR(LEFT(R230)="特",LEFT(R230)="実",AND(OR(LEFT(R230,2)="US",LEFT(R230,2)="WO",LEFT(R230,2)="GB",LEFT(R230,2)="EP",LEFT(R230,2)="DE"),OR(MID(R230,3,1)="1",MID(R230,3,1)="2",MID(R230,3,1)="3",MID(R230,3,1)="4",MID(R230,3,1)="5",MID(R230,3,1)="6",MID(R230,3,1)="7",MID(R230,3,1)="8",MID(R230,3,1)="9",MID(R230,3,1)="0"))),IF(COUNTIF(INDIRECT("発明者引用!"&amp;ADDRESS(MATCH(C230,発明者引用!B$1:B$196,0),4)&amp;":"&amp;ADDRESS(MATCH(C230,発明者引用!B$1:B$196,0),17)),R230)+COUNTIF(INDIRECT("発明者引用!"&amp;ADDRESS(MATCH(C230,発明者引用!B$1:B$196,0),4)&amp;":"&amp;ADDRESS(MATCH(C230,発明者引用!B$1:B$196,0),17)),#REF!)+COUNTIF(INDIRECT("発明者引用!"&amp;ADDRESS(MATCH(C230,発明者引用!B$1:B$196,0),4)&amp;":"&amp;ADDRESS(MATCH(C230,発明者引用!B$1:B$196,0),17)),T230)&gt;0,"Yes","No"),"")</f>
        <v/>
      </c>
      <c r="AP230" s="58" t="str">
        <f ca="1">IF(OR(LEFT(R230)="特",LEFT(R230)="実",AND(OR(LEFT(R230,2)="US",LEFT(R230,2)="WO",LEFT(R230,2)="GB",LEFT(R230,2)="EP",LEFT(R230,2)="DE"),OR(MID(R230,3,1)="1",MID(R230,3,1)="2",MID(R230,3,1)="3",MID(R230,3,1)="4",MID(R230,3,1)="5",MID(R230,3,1)="6",MID(R230,3,1)="7",MID(R230,3,1)="8",MID(R230,3,1)="9",MID(R230,3,1)="0"))),IF(VLOOKUP(C230,ファミリ引用特許WO!$A$2:$B$241,2,FALSE)+VLOOKUP(C230,ファミリ引用文献WO!$A$2:$C$241,3,FALSE)=0,"ISR無し",IF(COUNTIF(INDIRECT("ファミリ引用特許WO!"&amp;ADDRESS(MATCH(C230,ファミリ引用特許WO!$A$2:$A$241,0),1)&amp;":"&amp;ADDRESS(MATCH(C230,ファミリ引用特許WO!$A$2:$A$241,0),19)),R230)+COUNTIF(INDIRECT("ファミリ引用特許WO!"&amp;ADDRESS(MATCH(C230,ファミリ引用特許WO!$A$2:$A$241,0),1)&amp;":"&amp;ADDRESS(MATCH(C230,ファミリ引用特許WO!$A$2:$A$241,0),19)),S230)+COUNTIF(INDIRECT("ファミリ引用特許WO!"&amp;ADDRESS(MATCH(C230,ファミリ引用特許WO!$A$2:$A$241,0),1)&amp;":"&amp;ADDRESS(MATCH(C230,ファミリ引用特許WO!$A$2:$A$241,0),19)),T230)+COUNTIF(INDIRECT("ファミリ引用特許WO!"&amp;ADDRESS(MATCH(C230,ファミリ引用特許WO!$A$2:$A$241,0),1)&amp;":"&amp;ADDRESS(MATCH(C230,ファミリ引用特許WO!$A$2:$A$241,0),19)),W230)+COUNTIF(INDIRECT("ファミリ引用特許WO!"&amp;ADDRESS(MATCH(C230,ファミリ引用特許WO!$A$2:$A$241,0),1)&amp;":"&amp;ADDRESS(MATCH(C230,ファミリ引用特許WO!$A$2:$A$241,0),19)),Y230)&gt;0,"Yes","No")),"")</f>
        <v/>
      </c>
      <c r="AQ230" s="55" t="str">
        <f ca="1">IF(OR(LEFT(R230)="特",LEFT(R230)="実",AND(OR(LEFT(R230,2)="US",LEFT(R230,2)="WO",LEFT(R230,2)="GB",LEFT(R230,2)="EP",LEFT(R230,2)="DE"),OR(MID(R230,3,1)="1",MID(R230,3,1)="2",MID(R230,3,1)="3",MID(R230,3,1)="4",MID(R230,3,1)="5",MID(R230,3,1)="6",MID(R230,3,1)="7",MID(R230,3,1)="8",MID(R230,3,1)="9",MID(R230,3,1)="0"))),IF(VLOOKUP(C230,'ファミリ引用特許表記修正（ex.A2→A）'!$A$2:$B$241,2,FALSE)=0,"family無し",IF(COUNTIF(INDIRECT("'ファミリ引用特許表記修正（ex.A2→A）'!"&amp;ADDRESS(MATCH(C230,'ファミリ引用特許表記修正（ex.A2→A）'!$A$2:$A$241,0),1)&amp;":"&amp;ADDRESS(MATCH(C230,'ファミリ引用特許表記修正（ex.A2→A）'!$A$2:$A$241,0),171)),R230)+COUNTIF(INDIRECT("'ファミリ引用特許表記修正（ex.A2→A）'!"&amp;ADDRESS(MATCH(C230,'ファミリ引用特許表記修正（ex.A2→A）'!$A$2:$A$241,0),1)&amp;":"&amp;ADDRESS(MATCH(C230,'ファミリ引用特許表記修正（ex.A2→A）'!$A$2:$A$241,0),171)),S230)+COUNTIF(INDIRECT("'ファミリ引用特許表記修正（ex.A2→A）'!"&amp;ADDRESS(MATCH(C230,'ファミリ引用特許表記修正（ex.A2→A）'!$A$2:$A$241,0),1)&amp;":"&amp;ADDRESS(MATCH(C230,'ファミリ引用特許表記修正（ex.A2→A）'!$A$2:$A$241,0),171)),T230)+COUNTIF(INDIRECT("'ファミリ引用特許表記修正（ex.A2→A）'!"&amp;ADDRESS(MATCH(C230,'ファミリ引用特許表記修正（ex.A2→A）'!$A$2:$A$241,0),1)&amp;":"&amp;ADDRESS(MATCH(C230,'ファミリ引用特許表記修正（ex.A2→A）'!$A$2:$A$241,0),171)),W230)+COUNTIF(INDIRECT("'ファミリ引用特許表記修正（ex.A2→A）'!"&amp;ADDRESS(MATCH(C230,'ファミリ引用特許表記修正（ex.A2→A）'!$A$2:$A$241,0),1)&amp;":"&amp;ADDRESS(MATCH(C230,'ファミリ引用特許表記修正（ex.A2→A）'!$A$2:$A$241,0),171)),Y230)&gt;0,"Yes","No")),"")</f>
        <v/>
      </c>
      <c r="AR230" s="193" t="str">
        <f>IF(OR(LEFT(R230)="特",LEFT(R230)="実",AND(OR(LEFT(R230,2)="US",LEFT(R230,2)="WO",LEFT(R230,2)="GB",LEFT(R230,2)="EP",LEFT(R230,2)="DE"),OR(MID(R230,3,1)="1",MID(R230,3,1)="2",MID(R230,3,1)="3",MID(R230,3,1)="4",MID(R230,3,1)="5",MID(R230,3,1)="6",MID(R230,3,1)="7",MID(R230,3,1)="8",MID(R230,3,1)="9",MID(R230,3,1)="0",))),"",VLOOKUP($C230,ファミリ発明者引用文献!A$3:B$235,2,FALSE))</f>
        <v>,,</v>
      </c>
      <c r="AS230" s="55" t="str">
        <f>VLOOKUP(C230,ファミリ引用文献WO!A$2:B$241,2,FALSE)</f>
        <v/>
      </c>
      <c r="AT230" s="58" t="str">
        <f>VLOOKUP(C230,ファミリ引用文献!A$3:B$242,2,FALSE)</f>
        <v/>
      </c>
      <c r="AU230" s="58" t="str">
        <f>VLOOKUP(C230,審判データ!AH$2:BT$379,39,FALSE)</f>
        <v>特開平07-242463;特許03121980;TH00041033A;US5520716</v>
      </c>
      <c r="AV230" s="62" t="str">
        <f ca="1">IF(INDIRECT("審判データ!"&amp;ADDRESS(MATCH(C230,審判データ!$AH$1:$AH$379,0),32))="早期審査の対象とする","早期審査","")</f>
        <v/>
      </c>
      <c r="AW230" s="665" t="str">
        <f t="shared" si="16"/>
        <v/>
      </c>
      <c r="AX230" s="666" t="str">
        <f>IF(LEFT(AE230,3)="日本特",IF(LEFT(C230)="特",VLOOKUP(C230,'本件、証拠文献テーマコード'!G$2:I$376,3,FALSE),VLOOKUP(C230,'本件、証拠文献テーマコード'!B$2:I$376,8,FALSE)),"")</f>
        <v/>
      </c>
      <c r="AY230" s="666" t="str">
        <f>IF(LEFT(AE230,3)="日本特",IF(OR(MID(R230,2,1)="開",MID(R230,2,1)="表",MID(R230,2,1)="登"),VLOOKUP(R230,'本件、証拠文献テーマコード'!C$2:I$379,7,FALSE),VLOOKUP(R230,'本件、証拠文献テーマコード'!G$2:I$379,3,FALSE)),"")</f>
        <v/>
      </c>
      <c r="AZ230" s="54"/>
    </row>
    <row r="231" spans="1:52" s="353" customFormat="1" ht="54" x14ac:dyDescent="0.15">
      <c r="A231" s="831"/>
      <c r="B231" s="586" t="str">
        <f ca="1">IF(A231="",B230,INDIRECT("審判データ!"&amp;ADDRESS(MATCH(A231,審判データ!$HC$1:$HC$379,0),20))&amp;" / "&amp;INDIRECT("審判データ!"&amp;ADDRESS(MATCH(A231,審判データ!$HC$1:$HC$379,0),21)))</f>
        <v>2011 / 29-2</v>
      </c>
      <c r="C231" s="480">
        <v>3121980</v>
      </c>
      <c r="D231" s="480" t="s">
        <v>2770</v>
      </c>
      <c r="E231" s="346" t="str">
        <f ca="1">INDIRECT("審判データ!"&amp;ADDRESS(MATCH(C231,審判データ!$AH$1:$AH$379,0),55))</f>
        <v>京セラ株式会社</v>
      </c>
      <c r="F231" s="214" t="str">
        <f ca="1">INDIRECT("審判データ!"&amp;ADDRESS(MATCH(C231,審判データ!$AH$1:$AH$379,0),56))</f>
        <v>高木　伸興;徳永　浩樹;益山　伸一郎</v>
      </c>
      <c r="G231" s="214" t="str">
        <f ca="1">INDIRECT("審判データ!"&amp;ADDRESS(MATCH(C231,審判データ!$AH$1:$AH$379,0),72))</f>
        <v>特開平07-242463;特許03121980;TH00041033A;US5520716</v>
      </c>
      <c r="H231" s="214" t="str">
        <f ca="1">INDIRECT("審判データ!"&amp;ADDRESS(MATCH(C231,審判データ!$AH$1:$AH$379,0),41))</f>
        <v>C04B 35/10;C04B 35/111;G11B  5/127;G11B  5/187;G11B  5/60</v>
      </c>
      <c r="I231" s="214" t="str">
        <f ca="1">INDIRECT("審判データ!"&amp;ADDRESS(MATCH(C231,審判データ!$AH$1:$AH$379,0),49))</f>
        <v>C04B  35/111@AFI(JP);C04B  35/10@ALI(JP);C04B  35/117@ALI(EP);G11B   5/127@ALI(JP);G11B   5/187@ALI(JP);G11B   5/60@ALI(JP)</v>
      </c>
      <c r="J231" s="214" t="str">
        <f ca="1">INDIRECT("審判データ!"&amp;ADDRESS(MATCH(C231,審判データ!$AH$1:$AH$379,0),51))</f>
        <v>C04B 35/10        D;C04B 35/10        Z;G11B  5/60        B;G11B  5/127       F;G11B  5/187       F;G11B  5/60        U;G11B  5/60        Y</v>
      </c>
      <c r="K231" s="214" t="str">
        <f ca="1">INDIRECT("審判データ!"&amp;ADDRESS(MATCH(C231,審判データ!$AH$1:$AH$379,0),53))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31" s="1051"/>
      <c r="M231" s="1053"/>
      <c r="N231" s="1054"/>
      <c r="O231" s="1055"/>
      <c r="P231" s="1056"/>
      <c r="Q231" s="706" t="s">
        <v>2798</v>
      </c>
      <c r="R231" s="707" t="s">
        <v>2799</v>
      </c>
      <c r="S231" s="706" t="str">
        <f>IF(OR(LEFT(R231)="特",LEFT(R231)="実"),VLOOKUP(R231,'証拠（JP特許）'!$B$2:$D$299,2,FALSE),IF(AND(OR(LEFT(R231,2)="US",LEFT(R231,2)="WO",LEFT(R231,2)="GB",LEFT(R231,2)="EP",LEFT(R231,2)="DE"),OR(MID(R231,3,1)="1",MID(R231,3,1)="2",MID(R231,3,1)="3",MID(R231,3,1)="4",MID(R231,3,1)="5",MID(R231,3,1)="6",MID(R231,3,1)="7",MID(R231,3,1)="8",MID(R231,3,1)="9",MID(R231,3,1)="0")),VLOOKUP(R231,'証拠（WW特許）'!$B$2:$C$90,2,FALSE),"_"))</f>
        <v>_</v>
      </c>
      <c r="T231" s="707" t="str">
        <f>IF(OR(LEFT(R231)="特",LEFT(R231)="実"),VLOOKUP(R231,'証拠（JP特許）'!$B$2:$E$299,4,FALSE),"_")</f>
        <v>_</v>
      </c>
      <c r="U231" s="707" t="s">
        <v>94</v>
      </c>
      <c r="V231" s="706" t="s">
        <v>203</v>
      </c>
      <c r="W231" s="708" t="str">
        <f t="shared" si="18"/>
        <v/>
      </c>
      <c r="X231" s="709"/>
      <c r="Y231" s="709" t="str">
        <f t="shared" si="19"/>
        <v/>
      </c>
      <c r="Z231" s="91" t="str">
        <f ca="1">IF(OR(LEFT(R231)="特",LEFT(R231)="実",AND(OR(LEFT(R231,2)="US",LEFT(R231,2)="WO",LEFT(R231,2)="GB",LEFT(R231,2)="EP",LEFT(R231,2)="DE"),OR(MID(R231,3,1)="1",MID(R231,3,1)="2",MID(R231,3,1)="3",MID(R231,3,1)="4",MID(R231,3,1)="5",MID(R231,3,1)="6",MID(R231,3,1)="7",MID(R231,3,1)="8",MID(R231,3,1)="9",MID(R231,3,1)="0",))),IF(COUNTIF(INDIRECT("拒絶理由・拒絶査定・異議申立!"&amp;ADDRESS(MATCH(C231,拒絶理由・拒絶査定・異議申立!B$1:B$1000,0),3)&amp;":"&amp;ADDRESS(MATCH(C231,拒絶理由・拒絶査定・異議申立!B$1:B$1000,0),50)),R231)+COUNTIF(INDIRECT("拒絶理由・拒絶査定・異議申立!"&amp;ADDRESS(MATCH(C231,拒絶理由・拒絶査定・異議申立!B$1:B$1000,0),3)&amp;":"&amp;ADDRESS(MATCH(C231,拒絶理由・拒絶査定・異議申立!B$1:B$1000,0),50)),T231)&gt;0,"Yes","No"),"")</f>
        <v/>
      </c>
      <c r="AA231" s="92" t="str">
        <f ca="1">IF(OR(LEFT(R231)="特",LEFT(R231)="実",AND(OR(LEFT(R231,2)="US",LEFT(R231,2)="WO",LEFT(R231,2)="GB",LEFT(R231,2)="EP",LEFT(R231,2)="DE"),OR(MID(R231,3,1)="1",MID(R231,3,1)="2",MID(R231,3,1)="3",MID(R231,3,1)="4",MID(R231,3,1)="5",MID(R231,3,1)="6",MID(R231,3,1)="7",MID(R231,3,1)="8",MID(R231,3,1)="9",MID(R231,3,1)="0",))),IF(COUNTIF(INDIRECT("先行技術調査・登録査定!"&amp;ADDRESS(MATCH(C231,先行技術調査・登録査定!B$1:B$1000,0),3)&amp;":"&amp;ADDRESS(MATCH(C231,先行技術調査・登録査定!B$1:B$1000,0),49)),R231)+COUNTIF(INDIRECT("先行技術調査・登録査定!"&amp;ADDRESS(MATCH(C231,先行技術調査・登録査定!B$1:B$1000,0),3)&amp;":"&amp;ADDRESS(MATCH(C231,先行技術調査・登録査定!B$1:B$1000,0),49)),T231)&gt;0,"Yes","No"),"")</f>
        <v/>
      </c>
      <c r="AB231" s="169" t="str">
        <f t="shared" ca="1" si="20"/>
        <v/>
      </c>
      <c r="AC231" s="94" t="str">
        <f>IF(OR(LEFT(R231)="特",LEFT(R231)="実",AND(OR(LEFT(R231,2)="US",LEFT(R231,2)="WO",LEFT(R231,2)="GB",LEFT(R231,2)="EP",LEFT(R231,2)="DE"),OR(MID(R231,3,1)="1",MID(R231,3,1)="2",MID(R231,3,1)="3",MID(R231,3,1)="4",MID(R231,3,1)="5",MID(R231,3,1)="6",MID(R231,3,1)="7",MID(R231,3,1)="8",MID(R231,3,1)="9",MID(R231,3,1)="0",))),"",VLOOKUP($C231,非特許文献リスト!$A$2:$C$196,2,FALSE))</f>
        <v/>
      </c>
      <c r="AD231" s="95" t="str">
        <f>IF(OR(LEFT(R231)="特",LEFT(R231)="実",AND(OR(LEFT(R231,2)="US",LEFT(R231,2)="WO",LEFT(R231,2)="GB",LEFT(R231,2)="EP",LEFT(R231,2)="DE"),OR(MID(R231,3,1)="1",MID(R231,3,1)="2",MID(R231,3,1)="3",MID(R231,3,1)="4",MID(R231,3,1)="5",MID(R231,3,1)="6",MID(R231,3,1)="7",MID(R231,3,1)="8",MID(R231,3,1)="9",MID(R231,3,1)="0",))),"",VLOOKUP($C231,非特許文献リスト!$A$2:$C$196,3,FALSE))</f>
        <v/>
      </c>
      <c r="AE231" s="175" t="str">
        <f t="shared" si="17"/>
        <v/>
      </c>
      <c r="AF231" s="176" t="str">
        <f>IF(OR(LEFT(R231)="特",LEFT(R231)="実"),VLOOKUP(R231,'証拠（JP特許）'!$B$2:$AB$299,10,FALSE),IF(AND(OR(LEFT(R231,2)="US",LEFT(R231,2)="WO",LEFT(R231,2)="GB",LEFT(R231,2)="EP",LEFT(R231,2)="DE"),OR(MID(R231,3,1)="1",MID(R231,3,1)="2",MID(R231,3,1)="3",MID(R231,3,1)="4",MID(R231,3,1)="5",MID(R231,3,1)="6",MID(R231,3,1)="7",MID(R231,3,1)="8",MID(R231,3,1)="9",MID(R231,3,1)="0",)),VLOOKUP(R231,'証拠（WW特許）'!$B$2:$M$90,8,FALSE),""))</f>
        <v/>
      </c>
      <c r="AG231" s="176" t="str">
        <f>IF(OR(LEFT(R231)="特",LEFT(R231)="実"),VLOOKUP(R231,'証拠（JP特許）'!$B$2:$AB$299,26,FALSE),IF(AND(OR(LEFT(R231,2)="US",LEFT(R231,2)="WO",LEFT(R231,2)="GB",LEFT(R231,2)="EP",LEFT(R231,2)="DE"),OR(MID(R231,3,1)="1",MID(R231,3,1)="2",MID(R231,3,1)="3",MID(R231,3,1)="4",MID(R231,3,1)="5",MID(R231,3,1)="6",MID(R231,3,1)="7",MID(R231,3,1)="8",MID(R231,3,1)="9",MID(R231,3,1)="0",)),VLOOKUP(R231,'証拠（WW特許）'!$B$2:$M$90,12,FALSE),""))</f>
        <v/>
      </c>
      <c r="AH231" s="58" t="str">
        <f>IF(OR(LEFT(R231)="特",LEFT(R231)="実"),VLOOKUP(R231,'証拠（JP特許）'!$B$2:$X$299,20,FALSE),IF(AND(OR(LEFT(R231,2)="US",LEFT(R231,2)="WO",LEFT(R231,2)="GB",LEFT(R231,2)="EP",LEFT(R231,2)="DE"),OR(MID(R231,3,1)="1",MID(R231,3,1)="2",MID(R231,3,1)="3",MID(R231,3,1)="4",MID(R231,3,1)="5",MID(R231,3,1)="6",MID(R231,3,1)="7",MID(R231,3,1)="8",MID(R231,3,1)="9",MID(R231,3,1)="0",)),VLOOKUP(R231,'証拠（WW特許）'!$B$2:$U$90,20,FALSE),""))</f>
        <v/>
      </c>
      <c r="AI231" s="58" t="str">
        <f>IF(OR(LEFT(R231)="特",LEFT(R231)="実"),VLOOKUP(R231,'証拠（JP特許）'!$B$2:$X$299,21,FALSE),"")</f>
        <v/>
      </c>
      <c r="AJ231" s="58" t="str">
        <f>IF(OR(LEFT(R231)="特",LEFT(R231)="実"),VLOOKUP(R231,'証拠（JP特許）'!$B$2:$X$299,22,FALSE),"")</f>
        <v/>
      </c>
      <c r="AK231" s="59" t="str">
        <f>IF(OR(LEFT(R231)="特",LEFT(R231)="実"),VLOOKUP(R231,'証拠（JP特許）'!$B$2:$X$299,17,FALSE),IF(AND(OR(LEFT(R231,2)="US",LEFT(R231,2)="WO",LEFT(R231,2)="GB",LEFT(R231,2)="EP",LEFT(R231,2)="DE"),OR(MID(R231,3,1)="1",MID(R231,3,1)="2",MID(R231,3,1)="3",MID(R231,3,1)="4",MID(R231,3,1)="5",MID(R231,3,1)="6",MID(R231,3,1)="7",MID(R231,3,1)="8",MID(R231,3,1)="9",MID(R231,3,1)="0",)),VLOOKUP(R231,'証拠（WW特許）'!$B$2:$U$90,16,FALSE),""))</f>
        <v/>
      </c>
      <c r="AL231" s="58"/>
      <c r="AM231" s="58"/>
      <c r="AN231" s="58"/>
      <c r="AO231" s="58" t="str">
        <f ca="1">IF(OR(LEFT(R231)="特",LEFT(R231)="実",AND(OR(LEFT(R231,2)="US",LEFT(R231,2)="WO",LEFT(R231,2)="GB",LEFT(R231,2)="EP",LEFT(R231,2)="DE"),OR(MID(R231,3,1)="1",MID(R231,3,1)="2",MID(R231,3,1)="3",MID(R231,3,1)="4",MID(R231,3,1)="5",MID(R231,3,1)="6",MID(R231,3,1)="7",MID(R231,3,1)="8",MID(R231,3,1)="9",MID(R231,3,1)="0"))),IF(COUNTIF(INDIRECT("発明者引用!"&amp;ADDRESS(MATCH(C231,発明者引用!B$1:B$196,0),4)&amp;":"&amp;ADDRESS(MATCH(C231,発明者引用!B$1:B$196,0),17)),R231)+COUNTIF(INDIRECT("発明者引用!"&amp;ADDRESS(MATCH(C231,発明者引用!B$1:B$196,0),4)&amp;":"&amp;ADDRESS(MATCH(C231,発明者引用!B$1:B$196,0),17)),#REF!)+COUNTIF(INDIRECT("発明者引用!"&amp;ADDRESS(MATCH(C231,発明者引用!B$1:B$196,0),4)&amp;":"&amp;ADDRESS(MATCH(C231,発明者引用!B$1:B$196,0),17)),T231)&gt;0,"Yes","No"),"")</f>
        <v/>
      </c>
      <c r="AP231" s="58" t="str">
        <f ca="1">IF(OR(LEFT(R231)="特",LEFT(R231)="実",AND(OR(LEFT(R231,2)="US",LEFT(R231,2)="WO",LEFT(R231,2)="GB",LEFT(R231,2)="EP",LEFT(R231,2)="DE"),OR(MID(R231,3,1)="1",MID(R231,3,1)="2",MID(R231,3,1)="3",MID(R231,3,1)="4",MID(R231,3,1)="5",MID(R231,3,1)="6",MID(R231,3,1)="7",MID(R231,3,1)="8",MID(R231,3,1)="9",MID(R231,3,1)="0"))),IF(VLOOKUP(C231,ファミリ引用特許WO!$A$2:$B$241,2,FALSE)+VLOOKUP(C231,ファミリ引用文献WO!$A$2:$C$241,3,FALSE)=0,"ISR無し",IF(COUNTIF(INDIRECT("ファミリ引用特許WO!"&amp;ADDRESS(MATCH(C231,ファミリ引用特許WO!$A$2:$A$241,0),1)&amp;":"&amp;ADDRESS(MATCH(C231,ファミリ引用特許WO!$A$2:$A$241,0),19)),R231)+COUNTIF(INDIRECT("ファミリ引用特許WO!"&amp;ADDRESS(MATCH(C231,ファミリ引用特許WO!$A$2:$A$241,0),1)&amp;":"&amp;ADDRESS(MATCH(C231,ファミリ引用特許WO!$A$2:$A$241,0),19)),S231)+COUNTIF(INDIRECT("ファミリ引用特許WO!"&amp;ADDRESS(MATCH(C231,ファミリ引用特許WO!$A$2:$A$241,0),1)&amp;":"&amp;ADDRESS(MATCH(C231,ファミリ引用特許WO!$A$2:$A$241,0),19)),T231)+COUNTIF(INDIRECT("ファミリ引用特許WO!"&amp;ADDRESS(MATCH(C231,ファミリ引用特許WO!$A$2:$A$241,0),1)&amp;":"&amp;ADDRESS(MATCH(C231,ファミリ引用特許WO!$A$2:$A$241,0),19)),W231)+COUNTIF(INDIRECT("ファミリ引用特許WO!"&amp;ADDRESS(MATCH(C231,ファミリ引用特許WO!$A$2:$A$241,0),1)&amp;":"&amp;ADDRESS(MATCH(C231,ファミリ引用特許WO!$A$2:$A$241,0),19)),Y231)&gt;0,"Yes","No")),"")</f>
        <v/>
      </c>
      <c r="AQ231" s="55" t="str">
        <f ca="1">IF(OR(LEFT(R231)="特",LEFT(R231)="実",AND(OR(LEFT(R231,2)="US",LEFT(R231,2)="WO",LEFT(R231,2)="GB",LEFT(R231,2)="EP",LEFT(R231,2)="DE"),OR(MID(R231,3,1)="1",MID(R231,3,1)="2",MID(R231,3,1)="3",MID(R231,3,1)="4",MID(R231,3,1)="5",MID(R231,3,1)="6",MID(R231,3,1)="7",MID(R231,3,1)="8",MID(R231,3,1)="9",MID(R231,3,1)="0"))),IF(VLOOKUP(C231,'ファミリ引用特許表記修正（ex.A2→A）'!$A$2:$B$241,2,FALSE)=0,"family無し",IF(COUNTIF(INDIRECT("'ファミリ引用特許表記修正（ex.A2→A）'!"&amp;ADDRESS(MATCH(C231,'ファミリ引用特許表記修正（ex.A2→A）'!$A$2:$A$241,0),1)&amp;":"&amp;ADDRESS(MATCH(C231,'ファミリ引用特許表記修正（ex.A2→A）'!$A$2:$A$241,0),171)),R231)+COUNTIF(INDIRECT("'ファミリ引用特許表記修正（ex.A2→A）'!"&amp;ADDRESS(MATCH(C231,'ファミリ引用特許表記修正（ex.A2→A）'!$A$2:$A$241,0),1)&amp;":"&amp;ADDRESS(MATCH(C231,'ファミリ引用特許表記修正（ex.A2→A）'!$A$2:$A$241,0),171)),S231)+COUNTIF(INDIRECT("'ファミリ引用特許表記修正（ex.A2→A）'!"&amp;ADDRESS(MATCH(C231,'ファミリ引用特許表記修正（ex.A2→A）'!$A$2:$A$241,0),1)&amp;":"&amp;ADDRESS(MATCH(C231,'ファミリ引用特許表記修正（ex.A2→A）'!$A$2:$A$241,0),171)),T231)+COUNTIF(INDIRECT("'ファミリ引用特許表記修正（ex.A2→A）'!"&amp;ADDRESS(MATCH(C231,'ファミリ引用特許表記修正（ex.A2→A）'!$A$2:$A$241,0),1)&amp;":"&amp;ADDRESS(MATCH(C231,'ファミリ引用特許表記修正（ex.A2→A）'!$A$2:$A$241,0),171)),W231)+COUNTIF(INDIRECT("'ファミリ引用特許表記修正（ex.A2→A）'!"&amp;ADDRESS(MATCH(C231,'ファミリ引用特許表記修正（ex.A2→A）'!$A$2:$A$241,0),1)&amp;":"&amp;ADDRESS(MATCH(C231,'ファミリ引用特許表記修正（ex.A2→A）'!$A$2:$A$241,0),171)),Y231)&gt;0,"Yes","No")),"")</f>
        <v/>
      </c>
      <c r="AR231" s="193" t="str">
        <f>IF(OR(LEFT(R231)="特",LEFT(R231)="実",AND(OR(LEFT(R231,2)="US",LEFT(R231,2)="WO",LEFT(R231,2)="GB",LEFT(R231,2)="EP",LEFT(R231,2)="DE"),OR(MID(R231,3,1)="1",MID(R231,3,1)="2",MID(R231,3,1)="3",MID(R231,3,1)="4",MID(R231,3,1)="5",MID(R231,3,1)="6",MID(R231,3,1)="7",MID(R231,3,1)="8",MID(R231,3,1)="9",MID(R231,3,1)="0",))),"",VLOOKUP($C231,ファミリ発明者引用文献!A$3:B$235,2,FALSE))</f>
        <v>,,</v>
      </c>
      <c r="AS231" s="55" t="str">
        <f>VLOOKUP(C231,ファミリ引用文献WO!A$2:B$241,2,FALSE)</f>
        <v/>
      </c>
      <c r="AT231" s="58" t="str">
        <f>VLOOKUP(C231,ファミリ引用文献!A$3:B$242,2,FALSE)</f>
        <v/>
      </c>
      <c r="AU231" s="58" t="str">
        <f>VLOOKUP(C231,審判データ!AH$2:BT$379,39,FALSE)</f>
        <v>特開平07-242463;特許03121980;TH00041033A;US5520716</v>
      </c>
      <c r="AV231" s="62" t="str">
        <f ca="1">IF(INDIRECT("審判データ!"&amp;ADDRESS(MATCH(C231,審判データ!$AH$1:$AH$379,0),32))="早期審査の対象とする","早期審査","")</f>
        <v/>
      </c>
      <c r="AW231" s="665" t="str">
        <f t="shared" si="16"/>
        <v/>
      </c>
      <c r="AX231" s="666" t="str">
        <f>IF(LEFT(AE231,3)="日本特",IF(LEFT(C231)="特",VLOOKUP(C231,'本件、証拠文献テーマコード'!G$2:I$376,3,FALSE),VLOOKUP(C231,'本件、証拠文献テーマコード'!B$2:I$376,8,FALSE)),"")</f>
        <v/>
      </c>
      <c r="AY231" s="666" t="str">
        <f>IF(LEFT(AE231,3)="日本特",IF(OR(MID(R231,2,1)="開",MID(R231,2,1)="表",MID(R231,2,1)="登"),VLOOKUP(R231,'本件、証拠文献テーマコード'!C$2:I$379,7,FALSE),VLOOKUP(R231,'本件、証拠文献テーマコード'!G$2:I$379,3,FALSE)),"")</f>
        <v/>
      </c>
      <c r="AZ231" s="54"/>
    </row>
    <row r="232" spans="1:52" s="353" customFormat="1" ht="54" x14ac:dyDescent="0.15">
      <c r="A232" s="831"/>
      <c r="B232" s="586" t="str">
        <f ca="1">IF(A232="",B231,INDIRECT("審判データ!"&amp;ADDRESS(MATCH(A232,審判データ!$HC$1:$HC$379,0),20))&amp;" / "&amp;INDIRECT("審判データ!"&amp;ADDRESS(MATCH(A232,審判データ!$HC$1:$HC$379,0),21)))</f>
        <v>2011 / 29-2</v>
      </c>
      <c r="C232" s="480">
        <v>3121980</v>
      </c>
      <c r="D232" s="480" t="s">
        <v>2770</v>
      </c>
      <c r="E232" s="346" t="str">
        <f ca="1">INDIRECT("審判データ!"&amp;ADDRESS(MATCH(C232,審判データ!$AH$1:$AH$379,0),55))</f>
        <v>京セラ株式会社</v>
      </c>
      <c r="F232" s="214" t="str">
        <f ca="1">INDIRECT("審判データ!"&amp;ADDRESS(MATCH(C232,審判データ!$AH$1:$AH$379,0),56))</f>
        <v>高木　伸興;徳永　浩樹;益山　伸一郎</v>
      </c>
      <c r="G232" s="214" t="str">
        <f ca="1">INDIRECT("審判データ!"&amp;ADDRESS(MATCH(C232,審判データ!$AH$1:$AH$379,0),72))</f>
        <v>特開平07-242463;特許03121980;TH00041033A;US5520716</v>
      </c>
      <c r="H232" s="214" t="str">
        <f ca="1">INDIRECT("審判データ!"&amp;ADDRESS(MATCH(C232,審判データ!$AH$1:$AH$379,0),41))</f>
        <v>C04B 35/10;C04B 35/111;G11B  5/127;G11B  5/187;G11B  5/60</v>
      </c>
      <c r="I232" s="214" t="str">
        <f ca="1">INDIRECT("審判データ!"&amp;ADDRESS(MATCH(C232,審判データ!$AH$1:$AH$379,0),49))</f>
        <v>C04B  35/111@AFI(JP);C04B  35/10@ALI(JP);C04B  35/117@ALI(EP);G11B   5/127@ALI(JP);G11B   5/187@ALI(JP);G11B   5/60@ALI(JP)</v>
      </c>
      <c r="J232" s="214" t="str">
        <f ca="1">INDIRECT("審判データ!"&amp;ADDRESS(MATCH(C232,審判データ!$AH$1:$AH$379,0),51))</f>
        <v>C04B 35/10        D;C04B 35/10        Z;G11B  5/60        B;G11B  5/127       F;G11B  5/187       F;G11B  5/60        U;G11B  5/60        Y</v>
      </c>
      <c r="K232" s="214" t="str">
        <f ca="1">INDIRECT("審判データ!"&amp;ADDRESS(MATCH(C232,審判データ!$AH$1:$AH$379,0),53))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32" s="1051"/>
      <c r="M232" s="1053"/>
      <c r="N232" s="1054"/>
      <c r="O232" s="1055"/>
      <c r="P232" s="1056"/>
      <c r="Q232" s="706" t="s">
        <v>279</v>
      </c>
      <c r="R232" s="707" t="s">
        <v>22743</v>
      </c>
      <c r="S232" s="706" t="str">
        <f>IF(OR(LEFT(R232)="特",LEFT(R232)="実"),VLOOKUP(R232,'証拠（JP特許）'!$B$2:$D$299,2,FALSE),IF(AND(OR(LEFT(R232,2)="US",LEFT(R232,2)="WO",LEFT(R232,2)="GB",LEFT(R232,2)="EP",LEFT(R232,2)="DE"),OR(MID(R232,3,1)="1",MID(R232,3,1)="2",MID(R232,3,1)="3",MID(R232,3,1)="4",MID(R232,3,1)="5",MID(R232,3,1)="6",MID(R232,3,1)="7",MID(R232,3,1)="8",MID(R232,3,1)="9",MID(R232,3,1)="0")),VLOOKUP(R232,'証拠（WW特許）'!$B$2:$C$90,2,FALSE),"_"))</f>
        <v>_</v>
      </c>
      <c r="T232" s="707" t="str">
        <f>IF(OR(LEFT(R232)="特",LEFT(R232)="実"),VLOOKUP(R232,'証拠（JP特許）'!$B$2:$E$299,4,FALSE),"_")</f>
        <v>_</v>
      </c>
      <c r="U232" s="707" t="s">
        <v>94</v>
      </c>
      <c r="V232" s="706" t="s">
        <v>203</v>
      </c>
      <c r="W232" s="708" t="str">
        <f t="shared" si="18"/>
        <v/>
      </c>
      <c r="X232" s="709"/>
      <c r="Y232" s="709" t="str">
        <f t="shared" si="19"/>
        <v/>
      </c>
      <c r="Z232" s="91" t="str">
        <f ca="1">IF(OR(LEFT(R232)="特",LEFT(R232)="実",AND(OR(LEFT(R232,2)="US",LEFT(R232,2)="WO",LEFT(R232,2)="GB",LEFT(R232,2)="EP",LEFT(R232,2)="DE"),OR(MID(R232,3,1)="1",MID(R232,3,1)="2",MID(R232,3,1)="3",MID(R232,3,1)="4",MID(R232,3,1)="5",MID(R232,3,1)="6",MID(R232,3,1)="7",MID(R232,3,1)="8",MID(R232,3,1)="9",MID(R232,3,1)="0",))),IF(COUNTIF(INDIRECT("拒絶理由・拒絶査定・異議申立!"&amp;ADDRESS(MATCH(C232,拒絶理由・拒絶査定・異議申立!B$1:B$1000,0),3)&amp;":"&amp;ADDRESS(MATCH(C232,拒絶理由・拒絶査定・異議申立!B$1:B$1000,0),50)),R232)+COUNTIF(INDIRECT("拒絶理由・拒絶査定・異議申立!"&amp;ADDRESS(MATCH(C232,拒絶理由・拒絶査定・異議申立!B$1:B$1000,0),3)&amp;":"&amp;ADDRESS(MATCH(C232,拒絶理由・拒絶査定・異議申立!B$1:B$1000,0),50)),T232)&gt;0,"Yes","No"),"")</f>
        <v/>
      </c>
      <c r="AA232" s="92" t="str">
        <f ca="1">IF(OR(LEFT(R232)="特",LEFT(R232)="実",AND(OR(LEFT(R232,2)="US",LEFT(R232,2)="WO",LEFT(R232,2)="GB",LEFT(R232,2)="EP",LEFT(R232,2)="DE"),OR(MID(R232,3,1)="1",MID(R232,3,1)="2",MID(R232,3,1)="3",MID(R232,3,1)="4",MID(R232,3,1)="5",MID(R232,3,1)="6",MID(R232,3,1)="7",MID(R232,3,1)="8",MID(R232,3,1)="9",MID(R232,3,1)="0",))),IF(COUNTIF(INDIRECT("先行技術調査・登録査定!"&amp;ADDRESS(MATCH(C232,先行技術調査・登録査定!B$1:B$1000,0),3)&amp;":"&amp;ADDRESS(MATCH(C232,先行技術調査・登録査定!B$1:B$1000,0),49)),R232)+COUNTIF(INDIRECT("先行技術調査・登録査定!"&amp;ADDRESS(MATCH(C232,先行技術調査・登録査定!B$1:B$1000,0),3)&amp;":"&amp;ADDRESS(MATCH(C232,先行技術調査・登録査定!B$1:B$1000,0),49)),T232)&gt;0,"Yes","No"),"")</f>
        <v/>
      </c>
      <c r="AB232" s="169" t="str">
        <f t="shared" ca="1" si="20"/>
        <v/>
      </c>
      <c r="AC232" s="94" t="str">
        <f>IF(OR(LEFT(R232)="特",LEFT(R232)="実",AND(OR(LEFT(R232,2)="US",LEFT(R232,2)="WO",LEFT(R232,2)="GB",LEFT(R232,2)="EP",LEFT(R232,2)="DE"),OR(MID(R232,3,1)="1",MID(R232,3,1)="2",MID(R232,3,1)="3",MID(R232,3,1)="4",MID(R232,3,1)="5",MID(R232,3,1)="6",MID(R232,3,1)="7",MID(R232,3,1)="8",MID(R232,3,1)="9",MID(R232,3,1)="0",))),"",VLOOKUP($C232,非特許文献リスト!$A$2:$C$196,2,FALSE))</f>
        <v/>
      </c>
      <c r="AD232" s="95" t="str">
        <f>IF(OR(LEFT(R232)="特",LEFT(R232)="実",AND(OR(LEFT(R232,2)="US",LEFT(R232,2)="WO",LEFT(R232,2)="GB",LEFT(R232,2)="EP",LEFT(R232,2)="DE"),OR(MID(R232,3,1)="1",MID(R232,3,1)="2",MID(R232,3,1)="3",MID(R232,3,1)="4",MID(R232,3,1)="5",MID(R232,3,1)="6",MID(R232,3,1)="7",MID(R232,3,1)="8",MID(R232,3,1)="9",MID(R232,3,1)="0",))),"",VLOOKUP($C232,非特許文献リスト!$A$2:$C$196,3,FALSE))</f>
        <v/>
      </c>
      <c r="AE232" s="175" t="str">
        <f t="shared" si="17"/>
        <v/>
      </c>
      <c r="AF232" s="176" t="str">
        <f>IF(OR(LEFT(R232)="特",LEFT(R232)="実"),VLOOKUP(R232,'証拠（JP特許）'!$B$2:$AB$299,10,FALSE),IF(AND(OR(LEFT(R232,2)="US",LEFT(R232,2)="WO",LEFT(R232,2)="GB",LEFT(R232,2)="EP",LEFT(R232,2)="DE"),OR(MID(R232,3,1)="1",MID(R232,3,1)="2",MID(R232,3,1)="3",MID(R232,3,1)="4",MID(R232,3,1)="5",MID(R232,3,1)="6",MID(R232,3,1)="7",MID(R232,3,1)="8",MID(R232,3,1)="9",MID(R232,3,1)="0",)),VLOOKUP(R232,'証拠（WW特許）'!$B$2:$M$90,8,FALSE),""))</f>
        <v/>
      </c>
      <c r="AG232" s="176" t="str">
        <f>IF(OR(LEFT(R232)="特",LEFT(R232)="実"),VLOOKUP(R232,'証拠（JP特許）'!$B$2:$AB$299,26,FALSE),IF(AND(OR(LEFT(R232,2)="US",LEFT(R232,2)="WO",LEFT(R232,2)="GB",LEFT(R232,2)="EP",LEFT(R232,2)="DE"),OR(MID(R232,3,1)="1",MID(R232,3,1)="2",MID(R232,3,1)="3",MID(R232,3,1)="4",MID(R232,3,1)="5",MID(R232,3,1)="6",MID(R232,3,1)="7",MID(R232,3,1)="8",MID(R232,3,1)="9",MID(R232,3,1)="0",)),VLOOKUP(R232,'証拠（WW特許）'!$B$2:$M$90,12,FALSE),""))</f>
        <v/>
      </c>
      <c r="AH232" s="58" t="str">
        <f>IF(OR(LEFT(R232)="特",LEFT(R232)="実"),VLOOKUP(R232,'証拠（JP特許）'!$B$2:$X$299,20,FALSE),IF(AND(OR(LEFT(R232,2)="US",LEFT(R232,2)="WO",LEFT(R232,2)="GB",LEFT(R232,2)="EP",LEFT(R232,2)="DE"),OR(MID(R232,3,1)="1",MID(R232,3,1)="2",MID(R232,3,1)="3",MID(R232,3,1)="4",MID(R232,3,1)="5",MID(R232,3,1)="6",MID(R232,3,1)="7",MID(R232,3,1)="8",MID(R232,3,1)="9",MID(R232,3,1)="0",)),VLOOKUP(R232,'証拠（WW特許）'!$B$2:$U$90,20,FALSE),""))</f>
        <v/>
      </c>
      <c r="AI232" s="58" t="str">
        <f>IF(OR(LEFT(R232)="特",LEFT(R232)="実"),VLOOKUP(R232,'証拠（JP特許）'!$B$2:$X$299,21,FALSE),"")</f>
        <v/>
      </c>
      <c r="AJ232" s="58" t="str">
        <f>IF(OR(LEFT(R232)="特",LEFT(R232)="実"),VLOOKUP(R232,'証拠（JP特許）'!$B$2:$X$299,22,FALSE),"")</f>
        <v/>
      </c>
      <c r="AK232" s="59" t="str">
        <f>IF(OR(LEFT(R232)="特",LEFT(R232)="実"),VLOOKUP(R232,'証拠（JP特許）'!$B$2:$X$299,17,FALSE),IF(AND(OR(LEFT(R232,2)="US",LEFT(R232,2)="WO",LEFT(R232,2)="GB",LEFT(R232,2)="EP",LEFT(R232,2)="DE"),OR(MID(R232,3,1)="1",MID(R232,3,1)="2",MID(R232,3,1)="3",MID(R232,3,1)="4",MID(R232,3,1)="5",MID(R232,3,1)="6",MID(R232,3,1)="7",MID(R232,3,1)="8",MID(R232,3,1)="9",MID(R232,3,1)="0",)),VLOOKUP(R232,'証拠（WW特許）'!$B$2:$U$90,16,FALSE),""))</f>
        <v/>
      </c>
      <c r="AL232" s="58"/>
      <c r="AM232" s="58"/>
      <c r="AN232" s="58"/>
      <c r="AO232" s="58" t="str">
        <f ca="1">IF(OR(LEFT(R232)="特",LEFT(R232)="実",AND(OR(LEFT(R232,2)="US",LEFT(R232,2)="WO",LEFT(R232,2)="GB",LEFT(R232,2)="EP",LEFT(R232,2)="DE"),OR(MID(R232,3,1)="1",MID(R232,3,1)="2",MID(R232,3,1)="3",MID(R232,3,1)="4",MID(R232,3,1)="5",MID(R232,3,1)="6",MID(R232,3,1)="7",MID(R232,3,1)="8",MID(R232,3,1)="9",MID(R232,3,1)="0"))),IF(COUNTIF(INDIRECT("発明者引用!"&amp;ADDRESS(MATCH(C232,発明者引用!B$1:B$196,0),4)&amp;":"&amp;ADDRESS(MATCH(C232,発明者引用!B$1:B$196,0),17)),R232)+COUNTIF(INDIRECT("発明者引用!"&amp;ADDRESS(MATCH(C232,発明者引用!B$1:B$196,0),4)&amp;":"&amp;ADDRESS(MATCH(C232,発明者引用!B$1:B$196,0),17)),#REF!)+COUNTIF(INDIRECT("発明者引用!"&amp;ADDRESS(MATCH(C232,発明者引用!B$1:B$196,0),4)&amp;":"&amp;ADDRESS(MATCH(C232,発明者引用!B$1:B$196,0),17)),T232)&gt;0,"Yes","No"),"")</f>
        <v/>
      </c>
      <c r="AP232" s="58" t="str">
        <f ca="1">IF(OR(LEFT(R232)="特",LEFT(R232)="実",AND(OR(LEFT(R232,2)="US",LEFT(R232,2)="WO",LEFT(R232,2)="GB",LEFT(R232,2)="EP",LEFT(R232,2)="DE"),OR(MID(R232,3,1)="1",MID(R232,3,1)="2",MID(R232,3,1)="3",MID(R232,3,1)="4",MID(R232,3,1)="5",MID(R232,3,1)="6",MID(R232,3,1)="7",MID(R232,3,1)="8",MID(R232,3,1)="9",MID(R232,3,1)="0"))),IF(VLOOKUP(C232,ファミリ引用特許WO!$A$2:$B$241,2,FALSE)+VLOOKUP(C232,ファミリ引用文献WO!$A$2:$C$241,3,FALSE)=0,"ISR無し",IF(COUNTIF(INDIRECT("ファミリ引用特許WO!"&amp;ADDRESS(MATCH(C232,ファミリ引用特許WO!$A$2:$A$241,0),1)&amp;":"&amp;ADDRESS(MATCH(C232,ファミリ引用特許WO!$A$2:$A$241,0),19)),R232)+COUNTIF(INDIRECT("ファミリ引用特許WO!"&amp;ADDRESS(MATCH(C232,ファミリ引用特許WO!$A$2:$A$241,0),1)&amp;":"&amp;ADDRESS(MATCH(C232,ファミリ引用特許WO!$A$2:$A$241,0),19)),S232)+COUNTIF(INDIRECT("ファミリ引用特許WO!"&amp;ADDRESS(MATCH(C232,ファミリ引用特許WO!$A$2:$A$241,0),1)&amp;":"&amp;ADDRESS(MATCH(C232,ファミリ引用特許WO!$A$2:$A$241,0),19)),T232)+COUNTIF(INDIRECT("ファミリ引用特許WO!"&amp;ADDRESS(MATCH(C232,ファミリ引用特許WO!$A$2:$A$241,0),1)&amp;":"&amp;ADDRESS(MATCH(C232,ファミリ引用特許WO!$A$2:$A$241,0),19)),W232)+COUNTIF(INDIRECT("ファミリ引用特許WO!"&amp;ADDRESS(MATCH(C232,ファミリ引用特許WO!$A$2:$A$241,0),1)&amp;":"&amp;ADDRESS(MATCH(C232,ファミリ引用特許WO!$A$2:$A$241,0),19)),Y232)&gt;0,"Yes","No")),"")</f>
        <v/>
      </c>
      <c r="AQ232" s="55" t="str">
        <f ca="1">IF(OR(LEFT(R232)="特",LEFT(R232)="実",AND(OR(LEFT(R232,2)="US",LEFT(R232,2)="WO",LEFT(R232,2)="GB",LEFT(R232,2)="EP",LEFT(R232,2)="DE"),OR(MID(R232,3,1)="1",MID(R232,3,1)="2",MID(R232,3,1)="3",MID(R232,3,1)="4",MID(R232,3,1)="5",MID(R232,3,1)="6",MID(R232,3,1)="7",MID(R232,3,1)="8",MID(R232,3,1)="9",MID(R232,3,1)="0"))),IF(VLOOKUP(C232,'ファミリ引用特許表記修正（ex.A2→A）'!$A$2:$B$241,2,FALSE)=0,"family無し",IF(COUNTIF(INDIRECT("'ファミリ引用特許表記修正（ex.A2→A）'!"&amp;ADDRESS(MATCH(C232,'ファミリ引用特許表記修正（ex.A2→A）'!$A$2:$A$241,0),1)&amp;":"&amp;ADDRESS(MATCH(C232,'ファミリ引用特許表記修正（ex.A2→A）'!$A$2:$A$241,0),171)),R232)+COUNTIF(INDIRECT("'ファミリ引用特許表記修正（ex.A2→A）'!"&amp;ADDRESS(MATCH(C232,'ファミリ引用特許表記修正（ex.A2→A）'!$A$2:$A$241,0),1)&amp;":"&amp;ADDRESS(MATCH(C232,'ファミリ引用特許表記修正（ex.A2→A）'!$A$2:$A$241,0),171)),S232)+COUNTIF(INDIRECT("'ファミリ引用特許表記修正（ex.A2→A）'!"&amp;ADDRESS(MATCH(C232,'ファミリ引用特許表記修正（ex.A2→A）'!$A$2:$A$241,0),1)&amp;":"&amp;ADDRESS(MATCH(C232,'ファミリ引用特許表記修正（ex.A2→A）'!$A$2:$A$241,0),171)),T232)+COUNTIF(INDIRECT("'ファミリ引用特許表記修正（ex.A2→A）'!"&amp;ADDRESS(MATCH(C232,'ファミリ引用特許表記修正（ex.A2→A）'!$A$2:$A$241,0),1)&amp;":"&amp;ADDRESS(MATCH(C232,'ファミリ引用特許表記修正（ex.A2→A）'!$A$2:$A$241,0),171)),W232)+COUNTIF(INDIRECT("'ファミリ引用特許表記修正（ex.A2→A）'!"&amp;ADDRESS(MATCH(C232,'ファミリ引用特許表記修正（ex.A2→A）'!$A$2:$A$241,0),1)&amp;":"&amp;ADDRESS(MATCH(C232,'ファミリ引用特許表記修正（ex.A2→A）'!$A$2:$A$241,0),171)),Y232)&gt;0,"Yes","No")),"")</f>
        <v/>
      </c>
      <c r="AR232" s="193" t="str">
        <f>IF(OR(LEFT(R232)="特",LEFT(R232)="実",AND(OR(LEFT(R232,2)="US",LEFT(R232,2)="WO",LEFT(R232,2)="GB",LEFT(R232,2)="EP",LEFT(R232,2)="DE"),OR(MID(R232,3,1)="1",MID(R232,3,1)="2",MID(R232,3,1)="3",MID(R232,3,1)="4",MID(R232,3,1)="5",MID(R232,3,1)="6",MID(R232,3,1)="7",MID(R232,3,1)="8",MID(R232,3,1)="9",MID(R232,3,1)="0",))),"",VLOOKUP($C232,ファミリ発明者引用文献!A$3:B$235,2,FALSE))</f>
        <v>,,</v>
      </c>
      <c r="AS232" s="55" t="str">
        <f>VLOOKUP(C232,ファミリ引用文献WO!A$2:B$241,2,FALSE)</f>
        <v/>
      </c>
      <c r="AT232" s="58" t="str">
        <f>VLOOKUP(C232,ファミリ引用文献!A$3:B$242,2,FALSE)</f>
        <v/>
      </c>
      <c r="AU232" s="58" t="str">
        <f>VLOOKUP(C232,審判データ!AH$2:BT$379,39,FALSE)</f>
        <v>特開平07-242463;特許03121980;TH00041033A;US5520716</v>
      </c>
      <c r="AV232" s="62" t="str">
        <f ca="1">IF(INDIRECT("審判データ!"&amp;ADDRESS(MATCH(C232,審判データ!$AH$1:$AH$379,0),32))="早期審査の対象とする","早期審査","")</f>
        <v/>
      </c>
      <c r="AW232" s="665" t="str">
        <f t="shared" si="16"/>
        <v/>
      </c>
      <c r="AX232" s="666" t="str">
        <f>IF(LEFT(AE232,3)="日本特",IF(LEFT(C232)="特",VLOOKUP(C232,'本件、証拠文献テーマコード'!G$2:I$376,3,FALSE),VLOOKUP(C232,'本件、証拠文献テーマコード'!B$2:I$376,8,FALSE)),"")</f>
        <v/>
      </c>
      <c r="AY232" s="666" t="str">
        <f>IF(LEFT(AE232,3)="日本特",IF(OR(MID(R232,2,1)="開",MID(R232,2,1)="表",MID(R232,2,1)="登"),VLOOKUP(R232,'本件、証拠文献テーマコード'!C$2:I$379,7,FALSE),VLOOKUP(R232,'本件、証拠文献テーマコード'!G$2:I$379,3,FALSE)),"")</f>
        <v/>
      </c>
      <c r="AZ232" s="54"/>
    </row>
    <row r="233" spans="1:52" s="353" customFormat="1" ht="27" x14ac:dyDescent="0.15">
      <c r="A233" s="831"/>
      <c r="B233" s="586" t="str">
        <f ca="1">IF(A233="",B232,INDIRECT("審判データ!"&amp;ADDRESS(MATCH(A233,審判データ!$HC$1:$HC$379,0),20))&amp;" / "&amp;INDIRECT("審判データ!"&amp;ADDRESS(MATCH(A233,審判データ!$HC$1:$HC$379,0),21)))</f>
        <v>2011 / 29-2</v>
      </c>
      <c r="C233" s="480">
        <v>3121980</v>
      </c>
      <c r="D233" s="480" t="s">
        <v>2770</v>
      </c>
      <c r="E233" s="346" t="str">
        <f ca="1">INDIRECT("審判データ!"&amp;ADDRESS(MATCH(C233,審判データ!$AH$1:$AH$379,0),55))</f>
        <v>京セラ株式会社</v>
      </c>
      <c r="F233" s="214" t="str">
        <f ca="1">INDIRECT("審判データ!"&amp;ADDRESS(MATCH(C233,審判データ!$AH$1:$AH$379,0),56))</f>
        <v>高木　伸興;徳永　浩樹;益山　伸一郎</v>
      </c>
      <c r="G233" s="214" t="str">
        <f ca="1">INDIRECT("審判データ!"&amp;ADDRESS(MATCH(C233,審判データ!$AH$1:$AH$379,0),72))</f>
        <v>特開平07-242463;特許03121980;TH00041033A;US5520716</v>
      </c>
      <c r="H233" s="214" t="str">
        <f ca="1">INDIRECT("審判データ!"&amp;ADDRESS(MATCH(C233,審判データ!$AH$1:$AH$379,0),41))</f>
        <v>C04B 35/10;C04B 35/111;G11B  5/127;G11B  5/187;G11B  5/60</v>
      </c>
      <c r="I233" s="214" t="str">
        <f ca="1">INDIRECT("審判データ!"&amp;ADDRESS(MATCH(C233,審判データ!$AH$1:$AH$379,0),49))</f>
        <v>C04B  35/111@AFI(JP);C04B  35/10@ALI(JP);C04B  35/117@ALI(EP);G11B   5/127@ALI(JP);G11B   5/187@ALI(JP);G11B   5/60@ALI(JP)</v>
      </c>
      <c r="J233" s="214" t="str">
        <f ca="1">INDIRECT("審判データ!"&amp;ADDRESS(MATCH(C233,審判データ!$AH$1:$AH$379,0),51))</f>
        <v>C04B 35/10        D;C04B 35/10        Z;G11B  5/60        B;G11B  5/127       F;G11B  5/187       F;G11B  5/60        U;G11B  5/60        Y</v>
      </c>
      <c r="K233" s="214" t="str">
        <f ca="1">INDIRECT("審判データ!"&amp;ADDRESS(MATCH(C233,審判データ!$AH$1:$AH$379,0),53))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33" s="1051"/>
      <c r="M233" s="1053"/>
      <c r="N233" s="1054"/>
      <c r="O233" s="1055"/>
      <c r="P233" s="1056"/>
      <c r="Q233" s="706" t="s">
        <v>324</v>
      </c>
      <c r="R233" s="707" t="s">
        <v>2801</v>
      </c>
      <c r="S233" s="706" t="str">
        <f>IF(OR(LEFT(R233)="特",LEFT(R233)="実"),VLOOKUP(R233,'証拠（JP特許）'!$B$2:$D$299,2,FALSE),IF(AND(OR(LEFT(R233,2)="US",LEFT(R233,2)="WO",LEFT(R233,2)="GB",LEFT(R233,2)="EP",LEFT(R233,2)="DE"),OR(MID(R233,3,1)="1",MID(R233,3,1)="2",MID(R233,3,1)="3",MID(R233,3,1)="4",MID(R233,3,1)="5",MID(R233,3,1)="6",MID(R233,3,1)="7",MID(R233,3,1)="8",MID(R233,3,1)="9",MID(R233,3,1)="0")),VLOOKUP(R233,'証拠（WW特許）'!$B$2:$C$90,2,FALSE),"_"))</f>
        <v>特願平3-315280</v>
      </c>
      <c r="T233" s="707" t="str">
        <f>IF(OR(LEFT(R233)="特",LEFT(R233)="実"),VLOOKUP(R233,'証拠（JP特許）'!$B$2:$E$299,4,FALSE),"_")</f>
        <v>_</v>
      </c>
      <c r="U233" s="707" t="s">
        <v>94</v>
      </c>
      <c r="V233" s="706" t="s">
        <v>203</v>
      </c>
      <c r="W233" s="708" t="str">
        <f t="shared" si="18"/>
        <v>JP04364217A</v>
      </c>
      <c r="X233" s="709"/>
      <c r="Y233" s="709" t="str">
        <f t="shared" si="19"/>
        <v/>
      </c>
      <c r="Z233" s="91" t="str">
        <f ca="1">IF(OR(LEFT(R233)="特",LEFT(R233)="実",AND(OR(LEFT(R233,2)="US",LEFT(R233,2)="WO",LEFT(R233,2)="GB",LEFT(R233,2)="EP",LEFT(R233,2)="DE"),OR(MID(R233,3,1)="1",MID(R233,3,1)="2",MID(R233,3,1)="3",MID(R233,3,1)="4",MID(R233,3,1)="5",MID(R233,3,1)="6",MID(R233,3,1)="7",MID(R233,3,1)="8",MID(R233,3,1)="9",MID(R233,3,1)="0",))),IF(COUNTIF(INDIRECT("拒絶理由・拒絶査定・異議申立!"&amp;ADDRESS(MATCH(C233,拒絶理由・拒絶査定・異議申立!B$1:B$1000,0),3)&amp;":"&amp;ADDRESS(MATCH(C233,拒絶理由・拒絶査定・異議申立!B$1:B$1000,0),50)),R233)+COUNTIF(INDIRECT("拒絶理由・拒絶査定・異議申立!"&amp;ADDRESS(MATCH(C233,拒絶理由・拒絶査定・異議申立!B$1:B$1000,0),3)&amp;":"&amp;ADDRESS(MATCH(C233,拒絶理由・拒絶査定・異議申立!B$1:B$1000,0),50)),T233)&gt;0,"Yes","No"),"")</f>
        <v>No</v>
      </c>
      <c r="AA233" s="92" t="str">
        <f ca="1">IF(OR(LEFT(R233)="特",LEFT(R233)="実",AND(OR(LEFT(R233,2)="US",LEFT(R233,2)="WO",LEFT(R233,2)="GB",LEFT(R233,2)="EP",LEFT(R233,2)="DE"),OR(MID(R233,3,1)="1",MID(R233,3,1)="2",MID(R233,3,1)="3",MID(R233,3,1)="4",MID(R233,3,1)="5",MID(R233,3,1)="6",MID(R233,3,1)="7",MID(R233,3,1)="8",MID(R233,3,1)="9",MID(R233,3,1)="0",))),IF(COUNTIF(INDIRECT("先行技術調査・登録査定!"&amp;ADDRESS(MATCH(C233,先行技術調査・登録査定!B$1:B$1000,0),3)&amp;":"&amp;ADDRESS(MATCH(C233,先行技術調査・登録査定!B$1:B$1000,0),49)),R233)+COUNTIF(INDIRECT("先行技術調査・登録査定!"&amp;ADDRESS(MATCH(C233,先行技術調査・登録査定!B$1:B$1000,0),3)&amp;":"&amp;ADDRESS(MATCH(C233,先行技術調査・登録査定!B$1:B$1000,0),49)),T233)&gt;0,"Yes","No"),"")</f>
        <v>No</v>
      </c>
      <c r="AB233" s="169" t="str">
        <f t="shared" ca="1" si="20"/>
        <v>Yes</v>
      </c>
      <c r="AC233" s="94" t="str">
        <f>IF(OR(LEFT(R233)="特",LEFT(R233)="実",AND(OR(LEFT(R233,2)="US",LEFT(R233,2)="WO",LEFT(R233,2)="GB",LEFT(R233,2)="EP",LEFT(R233,2)="DE"),OR(MID(R233,3,1)="1",MID(R233,3,1)="2",MID(R233,3,1)="3",MID(R233,3,1)="4",MID(R233,3,1)="5",MID(R233,3,1)="6",MID(R233,3,1)="7",MID(R233,3,1)="8",MID(R233,3,1)="9",MID(R233,3,1)="0",))),"",VLOOKUP($C233,非特許文献リスト!$A$2:$C$196,2,FALSE))</f>
        <v/>
      </c>
      <c r="AD233" s="95" t="str">
        <f>IF(OR(LEFT(R233)="特",LEFT(R233)="実",AND(OR(LEFT(R233,2)="US",LEFT(R233,2)="WO",LEFT(R233,2)="GB",LEFT(R233,2)="EP",LEFT(R233,2)="DE"),OR(MID(R233,3,1)="1",MID(R233,3,1)="2",MID(R233,3,1)="3",MID(R233,3,1)="4",MID(R233,3,1)="5",MID(R233,3,1)="6",MID(R233,3,1)="7",MID(R233,3,1)="8",MID(R233,3,1)="9",MID(R233,3,1)="0",))),"",VLOOKUP($C233,非特許文献リスト!$A$2:$C$196,3,FALSE))</f>
        <v/>
      </c>
      <c r="AE233" s="175" t="str">
        <f t="shared" si="17"/>
        <v>日本特許文献</v>
      </c>
      <c r="AF233" s="176" t="str">
        <f>IF(OR(LEFT(R233)="特",LEFT(R233)="実"),VLOOKUP(R233,'証拠（JP特許）'!$B$2:$AB$299,10,FALSE),IF(AND(OR(LEFT(R233,2)="US",LEFT(R233,2)="WO",LEFT(R233,2)="GB",LEFT(R233,2)="EP",LEFT(R233,2)="DE"),OR(MID(R233,3,1)="1",MID(R233,3,1)="2",MID(R233,3,1)="3",MID(R233,3,1)="4",MID(R233,3,1)="5",MID(R233,3,1)="6",MID(R233,3,1)="7",MID(R233,3,1)="8",MID(R233,3,1)="9",MID(R233,3,1)="0",)),VLOOKUP(R233,'証拠（WW特許）'!$B$2:$M$90,8,FALSE),""))</f>
        <v>インターナショナル・ビジネス・マシーンズ・コーポレーション</v>
      </c>
      <c r="AG233" s="176" t="str">
        <f>IF(OR(LEFT(R233)="特",LEFT(R233)="実"),VLOOKUP(R233,'証拠（JP特許）'!$B$2:$AB$299,26,FALSE),IF(AND(OR(LEFT(R233,2)="US",LEFT(R233,2)="WO",LEFT(R233,2)="GB",LEFT(R233,2)="EP",LEFT(R233,2)="DE"),OR(MID(R233,3,1)="1",MID(R233,3,1)="2",MID(R233,3,1)="3",MID(R233,3,1)="4",MID(R233,3,1)="5",MID(R233,3,1)="6",MID(R233,3,1)="7",MID(R233,3,1)="8",MID(R233,3,1)="9",MID(R233,3,1)="0",)),VLOOKUP(R233,'証拠（WW特許）'!$B$2:$M$90,12,FALSE),""))</f>
        <v>アルフレツド・グリル,チエン・ツオン・ホン,バーナード・スチール・メイヤーソン,ビシユヌバイ・ビツタルバイ・パテル,ミツチエル・アレン・ルサク</v>
      </c>
      <c r="AH233" s="58" t="str">
        <f>IF(OR(LEFT(R233)="特",LEFT(R233)="実"),VLOOKUP(R233,'証拠（JP特許）'!$B$2:$X$299,20,FALSE),IF(AND(OR(LEFT(R233,2)="US",LEFT(R233,2)="WO",LEFT(R233,2)="GB",LEFT(R233,2)="EP",LEFT(R233,2)="DE"),OR(MID(R233,3,1)="1",MID(R233,3,1)="2",MID(R233,3,1)="3",MID(R233,3,1)="4",MID(R233,3,1)="5",MID(R233,3,1)="6",MID(R233,3,1)="7",MID(R233,3,1)="8",MID(R233,3,1)="9",MID(R233,3,1)="0",)),VLOOKUP(R233,'証拠（WW特許）'!$B$2:$U$90,20,FALSE),""))</f>
        <v>G11B   5/29    (2006.01),G11B   5/31    (2006.01),G11B   5/60    (2006.01)</v>
      </c>
      <c r="AI233" s="58" t="str">
        <f>IF(OR(LEFT(R233)="特",LEFT(R233)="実"),VLOOKUP(R233,'証拠（JP特許）'!$B$2:$X$299,21,FALSE),"")</f>
        <v>G11B  5/29      A,G11B  5/31      H,G11B  5/60      C,G11B  5/60      Y,G11B  5/60      U</v>
      </c>
      <c r="AJ233" s="58" t="str">
        <f>IF(OR(LEFT(R233)="特",LEFT(R233)="実"),VLOOKUP(R233,'証拠（JP特許）'!$B$2:$X$299,22,FALSE),"")</f>
        <v>5D033AA01,5D033BA62,5D033BA63,5D033BA71,5D033BB14,5D033BB51,5D033CA03,5D033CA06,5D033DA08,5D033DA31,5D042NA02,5D042PA01,5D042PA02,5D042PA05,5D042PA08,5D042QA03,5D042RA02,5D042SA10,5D054BA23,5D054BB10,5D054CA04,5D054CA09,5D054CA21</v>
      </c>
      <c r="AK233" s="59" t="str">
        <f>IF(OR(LEFT(R233)="特",LEFT(R233)="実"),VLOOKUP(R233,'証拠（JP特許）'!$B$2:$X$299,17,FALSE),IF(AND(OR(LEFT(R233,2)="US",LEFT(R233,2)="WO",LEFT(R233,2)="GB",LEFT(R233,2)="EP",LEFT(R233,2)="DE"),OR(MID(R233,3,1)="1",MID(R233,3,1)="2",MID(R233,3,1)="3",MID(R233,3,1)="4",MID(R233,3,1)="5",MID(R233,3,1)="6",MID(R233,3,1)="7",MID(R233,3,1)="8",MID(R233,3,1)="9",MID(R233,3,1)="0",)),VLOOKUP(R233,'証拠（WW特許）'!$B$2:$U$90,16,FALSE),""))</f>
        <v>1992.12.16</v>
      </c>
      <c r="AL233" s="58"/>
      <c r="AM233" s="58"/>
      <c r="AN233" s="58"/>
      <c r="AO233" s="58" t="str">
        <f ca="1">IF(OR(LEFT(R233)="特",LEFT(R233)="実",AND(OR(LEFT(R233,2)="US",LEFT(R233,2)="WO",LEFT(R233,2)="GB",LEFT(R233,2)="EP",LEFT(R233,2)="DE"),OR(MID(R233,3,1)="1",MID(R233,3,1)="2",MID(R233,3,1)="3",MID(R233,3,1)="4",MID(R233,3,1)="5",MID(R233,3,1)="6",MID(R233,3,1)="7",MID(R233,3,1)="8",MID(R233,3,1)="9",MID(R233,3,1)="0"))),IF(COUNTIF(INDIRECT("発明者引用!"&amp;ADDRESS(MATCH(C233,発明者引用!B$1:B$196,0),4)&amp;":"&amp;ADDRESS(MATCH(C233,発明者引用!B$1:B$196,0),17)),R233)+COUNTIF(INDIRECT("発明者引用!"&amp;ADDRESS(MATCH(C233,発明者引用!B$1:B$196,0),4)&amp;":"&amp;ADDRESS(MATCH(C233,発明者引用!B$1:B$196,0),17)),#REF!)+COUNTIF(INDIRECT("発明者引用!"&amp;ADDRESS(MATCH(C233,発明者引用!B$1:B$196,0),4)&amp;":"&amp;ADDRESS(MATCH(C233,発明者引用!B$1:B$196,0),17)),T233)&gt;0,"Yes","No"),"")</f>
        <v>No</v>
      </c>
      <c r="AP233" s="58" t="str">
        <f ca="1">IF(OR(LEFT(R233)="特",LEFT(R233)="実",AND(OR(LEFT(R233,2)="US",LEFT(R233,2)="WO",LEFT(R233,2)="GB",LEFT(R233,2)="EP",LEFT(R233,2)="DE"),OR(MID(R233,3,1)="1",MID(R233,3,1)="2",MID(R233,3,1)="3",MID(R233,3,1)="4",MID(R233,3,1)="5",MID(R233,3,1)="6",MID(R233,3,1)="7",MID(R233,3,1)="8",MID(R233,3,1)="9",MID(R233,3,1)="0"))),IF(VLOOKUP(C233,ファミリ引用特許WO!$A$2:$B$241,2,FALSE)+VLOOKUP(C233,ファミリ引用文献WO!$A$2:$C$241,3,FALSE)=0,"ISR無し",IF(COUNTIF(INDIRECT("ファミリ引用特許WO!"&amp;ADDRESS(MATCH(C233,ファミリ引用特許WO!$A$2:$A$241,0),1)&amp;":"&amp;ADDRESS(MATCH(C233,ファミリ引用特許WO!$A$2:$A$241,0),19)),R233)+COUNTIF(INDIRECT("ファミリ引用特許WO!"&amp;ADDRESS(MATCH(C233,ファミリ引用特許WO!$A$2:$A$241,0),1)&amp;":"&amp;ADDRESS(MATCH(C233,ファミリ引用特許WO!$A$2:$A$241,0),19)),S233)+COUNTIF(INDIRECT("ファミリ引用特許WO!"&amp;ADDRESS(MATCH(C233,ファミリ引用特許WO!$A$2:$A$241,0),1)&amp;":"&amp;ADDRESS(MATCH(C233,ファミリ引用特許WO!$A$2:$A$241,0),19)),T233)+COUNTIF(INDIRECT("ファミリ引用特許WO!"&amp;ADDRESS(MATCH(C233,ファミリ引用特許WO!$A$2:$A$241,0),1)&amp;":"&amp;ADDRESS(MATCH(C233,ファミリ引用特許WO!$A$2:$A$241,0),19)),W233)+COUNTIF(INDIRECT("ファミリ引用特許WO!"&amp;ADDRESS(MATCH(C233,ファミリ引用特許WO!$A$2:$A$241,0),1)&amp;":"&amp;ADDRESS(MATCH(C233,ファミリ引用特許WO!$A$2:$A$241,0),19)),Y233)&gt;0,"Yes","No")),"")</f>
        <v>ISR無し</v>
      </c>
      <c r="AQ233" s="55" t="str">
        <f ca="1">IF(OR(LEFT(R233)="特",LEFT(R233)="実",AND(OR(LEFT(R233,2)="US",LEFT(R233,2)="WO",LEFT(R233,2)="GB",LEFT(R233,2)="EP",LEFT(R233,2)="DE"),OR(MID(R233,3,1)="1",MID(R233,3,1)="2",MID(R233,3,1)="3",MID(R233,3,1)="4",MID(R233,3,1)="5",MID(R233,3,1)="6",MID(R233,3,1)="7",MID(R233,3,1)="8",MID(R233,3,1)="9",MID(R233,3,1)="0"))),IF(VLOOKUP(C233,'ファミリ引用特許表記修正（ex.A2→A）'!$A$2:$B$241,2,FALSE)=0,"family無し",IF(COUNTIF(INDIRECT("'ファミリ引用特許表記修正（ex.A2→A）'!"&amp;ADDRESS(MATCH(C233,'ファミリ引用特許表記修正（ex.A2→A）'!$A$2:$A$241,0),1)&amp;":"&amp;ADDRESS(MATCH(C233,'ファミリ引用特許表記修正（ex.A2→A）'!$A$2:$A$241,0),171)),R233)+COUNTIF(INDIRECT("'ファミリ引用特許表記修正（ex.A2→A）'!"&amp;ADDRESS(MATCH(C233,'ファミリ引用特許表記修正（ex.A2→A）'!$A$2:$A$241,0),1)&amp;":"&amp;ADDRESS(MATCH(C233,'ファミリ引用特許表記修正（ex.A2→A）'!$A$2:$A$241,0),171)),S233)+COUNTIF(INDIRECT("'ファミリ引用特許表記修正（ex.A2→A）'!"&amp;ADDRESS(MATCH(C233,'ファミリ引用特許表記修正（ex.A2→A）'!$A$2:$A$241,0),1)&amp;":"&amp;ADDRESS(MATCH(C233,'ファミリ引用特許表記修正（ex.A2→A）'!$A$2:$A$241,0),171)),T233)+COUNTIF(INDIRECT("'ファミリ引用特許表記修正（ex.A2→A）'!"&amp;ADDRESS(MATCH(C233,'ファミリ引用特許表記修正（ex.A2→A）'!$A$2:$A$241,0),1)&amp;":"&amp;ADDRESS(MATCH(C233,'ファミリ引用特許表記修正（ex.A2→A）'!$A$2:$A$241,0),171)),W233)+COUNTIF(INDIRECT("'ファミリ引用特許表記修正（ex.A2→A）'!"&amp;ADDRESS(MATCH(C233,'ファミリ引用特許表記修正（ex.A2→A）'!$A$2:$A$241,0),1)&amp;":"&amp;ADDRESS(MATCH(C233,'ファミリ引用特許表記修正（ex.A2→A）'!$A$2:$A$241,0),171)),Y233)&gt;0,"Yes","No")),"")</f>
        <v>Yes</v>
      </c>
      <c r="AR233" s="58" t="str">
        <f>IF(OR(LEFT(R233)="特",LEFT(R233)="実",AND(OR(LEFT(R233,2)="US",LEFT(R233,2)="WO",LEFT(R233,2)="GB",LEFT(R233,2)="EP",LEFT(R233,2)="DE"),OR(MID(R233,3,1)="1",MID(R233,3,1)="2",MID(R233,3,1)="3",MID(R233,3,1)="4",MID(R233,3,1)="5",MID(R233,3,1)="6",MID(R233,3,1)="7",MID(R233,3,1)="8",MID(R233,3,1)="9",MID(R233,3,1)="0",))),"",VLOOKUP($C233,ファミリ発明者引用文献!A$3:B$235,2,FALSE))</f>
        <v/>
      </c>
      <c r="AS233" s="55" t="str">
        <f>VLOOKUP(C233,ファミリ引用文献WO!A$2:B$241,2,FALSE)</f>
        <v/>
      </c>
      <c r="AT233" s="58" t="str">
        <f>VLOOKUP(C233,ファミリ引用文献!A$3:B$242,2,FALSE)</f>
        <v/>
      </c>
      <c r="AU233" s="58" t="str">
        <f>VLOOKUP(C233,審判データ!AH$2:BT$379,39,FALSE)</f>
        <v>特開平07-242463;特許03121980;TH00041033A;US5520716</v>
      </c>
      <c r="AV233" s="62" t="str">
        <f ca="1">IF(INDIRECT("審判データ!"&amp;ADDRESS(MATCH(C233,審判データ!$AH$1:$AH$379,0),32))="早期審査の対象とする","早期審査","")</f>
        <v/>
      </c>
      <c r="AW233" s="665" t="str">
        <f t="shared" si="16"/>
        <v>不一致</v>
      </c>
      <c r="AX233" s="666" t="str">
        <f>IF(LEFT(AE233,3)="日本特",IF(LEFT(C233)="特",VLOOKUP(C233,'本件、証拠文献テーマコード'!G$2:I$376,3,FALSE),VLOOKUP(C233,'本件、証拠文献テーマコード'!B$2:I$376,8,FALSE)),"")</f>
        <v>4G030,5D042,5D093,5D111</v>
      </c>
      <c r="AY233" s="666" t="str">
        <f>IF(LEFT(AE233,3)="日本特",IF(OR(MID(R233,2,1)="開",MID(R233,2,1)="表",MID(R233,2,1)="登"),VLOOKUP(R233,'本件、証拠文献テーマコード'!C$2:I$379,7,FALSE),VLOOKUP(R233,'本件、証拠文献テーマコード'!G$2:I$379,3,FALSE)),"")</f>
        <v>5D033,5D042,5D054</v>
      </c>
      <c r="AZ233" s="54"/>
    </row>
    <row r="234" spans="1:52" s="353" customFormat="1" ht="27" x14ac:dyDescent="0.15">
      <c r="A234" s="831"/>
      <c r="B234" s="586" t="str">
        <f ca="1">IF(A234="",B233,INDIRECT("審判データ!"&amp;ADDRESS(MATCH(A234,審判データ!$HC$1:$HC$379,0),20))&amp;" / "&amp;INDIRECT("審判データ!"&amp;ADDRESS(MATCH(A234,審判データ!$HC$1:$HC$379,0),21)))</f>
        <v>2011 / 29-2</v>
      </c>
      <c r="C234" s="480">
        <v>3121980</v>
      </c>
      <c r="D234" s="480" t="s">
        <v>2770</v>
      </c>
      <c r="E234" s="346" t="str">
        <f ca="1">INDIRECT("審判データ!"&amp;ADDRESS(MATCH(C234,審判データ!$AH$1:$AH$379,0),55))</f>
        <v>京セラ株式会社</v>
      </c>
      <c r="F234" s="214" t="str">
        <f ca="1">INDIRECT("審判データ!"&amp;ADDRESS(MATCH(C234,審判データ!$AH$1:$AH$379,0),56))</f>
        <v>高木　伸興;徳永　浩樹;益山　伸一郎</v>
      </c>
      <c r="G234" s="214" t="str">
        <f ca="1">INDIRECT("審判データ!"&amp;ADDRESS(MATCH(C234,審判データ!$AH$1:$AH$379,0),72))</f>
        <v>特開平07-242463;特許03121980;TH00041033A;US5520716</v>
      </c>
      <c r="H234" s="214" t="str">
        <f ca="1">INDIRECT("審判データ!"&amp;ADDRESS(MATCH(C234,審判データ!$AH$1:$AH$379,0),41))</f>
        <v>C04B 35/10;C04B 35/111;G11B  5/127;G11B  5/187;G11B  5/60</v>
      </c>
      <c r="I234" s="214" t="str">
        <f ca="1">INDIRECT("審判データ!"&amp;ADDRESS(MATCH(C234,審判データ!$AH$1:$AH$379,0),49))</f>
        <v>C04B  35/111@AFI(JP);C04B  35/10@ALI(JP);C04B  35/117@ALI(EP);G11B   5/127@ALI(JP);G11B   5/187@ALI(JP);G11B   5/60@ALI(JP)</v>
      </c>
      <c r="J234" s="214" t="str">
        <f ca="1">INDIRECT("審判データ!"&amp;ADDRESS(MATCH(C234,審判データ!$AH$1:$AH$379,0),51))</f>
        <v>C04B 35/10        D;C04B 35/10        Z;G11B  5/60        B;G11B  5/127       F;G11B  5/187       F;G11B  5/60        U;G11B  5/60        Y</v>
      </c>
      <c r="K234" s="214" t="str">
        <f ca="1">INDIRECT("審判データ!"&amp;ADDRESS(MATCH(C234,審判データ!$AH$1:$AH$379,0),53))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34" s="1051"/>
      <c r="M234" s="1053"/>
      <c r="N234" s="1054"/>
      <c r="O234" s="1055"/>
      <c r="P234" s="1056"/>
      <c r="Q234" s="706" t="s">
        <v>340</v>
      </c>
      <c r="R234" s="707" t="s">
        <v>2810</v>
      </c>
      <c r="S234" s="706" t="str">
        <f>IF(OR(LEFT(R234)="特",LEFT(R234)="実"),VLOOKUP(R234,'証拠（JP特許）'!$B$2:$D$299,2,FALSE),IF(AND(OR(LEFT(R234,2)="US",LEFT(R234,2)="WO",LEFT(R234,2)="GB",LEFT(R234,2)="EP",LEFT(R234,2)="DE"),OR(MID(R234,3,1)="1",MID(R234,3,1)="2",MID(R234,3,1)="3",MID(R234,3,1)="4",MID(R234,3,1)="5",MID(R234,3,1)="6",MID(R234,3,1)="7",MID(R234,3,1)="8",MID(R234,3,1)="9",MID(R234,3,1)="0")),VLOOKUP(R234,'証拠（WW特許）'!$B$2:$C$90,2,FALSE),"_"))</f>
        <v>特願平2-142215</v>
      </c>
      <c r="T234" s="707" t="str">
        <f>IF(OR(LEFT(R234)="特",LEFT(R234)="実"),VLOOKUP(R234,'証拠（JP特許）'!$B$2:$E$299,4,FALSE),"_")</f>
        <v>_</v>
      </c>
      <c r="U234" s="707" t="s">
        <v>94</v>
      </c>
      <c r="V234" s="706" t="s">
        <v>203</v>
      </c>
      <c r="W234" s="708" t="str">
        <f t="shared" si="18"/>
        <v>JP0434783A</v>
      </c>
      <c r="X234" s="709"/>
      <c r="Y234" s="709" t="str">
        <f t="shared" si="19"/>
        <v/>
      </c>
      <c r="Z234" s="91" t="str">
        <f ca="1">IF(OR(LEFT(R234)="特",LEFT(R234)="実",AND(OR(LEFT(R234,2)="US",LEFT(R234,2)="WO",LEFT(R234,2)="GB",LEFT(R234,2)="EP",LEFT(R234,2)="DE"),OR(MID(R234,3,1)="1",MID(R234,3,1)="2",MID(R234,3,1)="3",MID(R234,3,1)="4",MID(R234,3,1)="5",MID(R234,3,1)="6",MID(R234,3,1)="7",MID(R234,3,1)="8",MID(R234,3,1)="9",MID(R234,3,1)="0",))),IF(COUNTIF(INDIRECT("拒絶理由・拒絶査定・異議申立!"&amp;ADDRESS(MATCH(C234,拒絶理由・拒絶査定・異議申立!B$1:B$1000,0),3)&amp;":"&amp;ADDRESS(MATCH(C234,拒絶理由・拒絶査定・異議申立!B$1:B$1000,0),50)),R234)+COUNTIF(INDIRECT("拒絶理由・拒絶査定・異議申立!"&amp;ADDRESS(MATCH(C234,拒絶理由・拒絶査定・異議申立!B$1:B$1000,0),3)&amp;":"&amp;ADDRESS(MATCH(C234,拒絶理由・拒絶査定・異議申立!B$1:B$1000,0),50)),T234)&gt;0,"Yes","No"),"")</f>
        <v>No</v>
      </c>
      <c r="AA234" s="92" t="str">
        <f ca="1">IF(OR(LEFT(R234)="特",LEFT(R234)="実",AND(OR(LEFT(R234,2)="US",LEFT(R234,2)="WO",LEFT(R234,2)="GB",LEFT(R234,2)="EP",LEFT(R234,2)="DE"),OR(MID(R234,3,1)="1",MID(R234,3,1)="2",MID(R234,3,1)="3",MID(R234,3,1)="4",MID(R234,3,1)="5",MID(R234,3,1)="6",MID(R234,3,1)="7",MID(R234,3,1)="8",MID(R234,3,1)="9",MID(R234,3,1)="0",))),IF(COUNTIF(INDIRECT("先行技術調査・登録査定!"&amp;ADDRESS(MATCH(C234,先行技術調査・登録査定!B$1:B$1000,0),3)&amp;":"&amp;ADDRESS(MATCH(C234,先行技術調査・登録査定!B$1:B$1000,0),49)),R234)+COUNTIF(INDIRECT("先行技術調査・登録査定!"&amp;ADDRESS(MATCH(C234,先行技術調査・登録査定!B$1:B$1000,0),3)&amp;":"&amp;ADDRESS(MATCH(C234,先行技術調査・登録査定!B$1:B$1000,0),49)),T234)&gt;0,"Yes","No"),"")</f>
        <v>No</v>
      </c>
      <c r="AB234" s="169" t="str">
        <f t="shared" ca="1" si="20"/>
        <v>Yes</v>
      </c>
      <c r="AC234" s="94" t="str">
        <f>IF(OR(LEFT(R234)="特",LEFT(R234)="実",AND(OR(LEFT(R234,2)="US",LEFT(R234,2)="WO",LEFT(R234,2)="GB",LEFT(R234,2)="EP",LEFT(R234,2)="DE"),OR(MID(R234,3,1)="1",MID(R234,3,1)="2",MID(R234,3,1)="3",MID(R234,3,1)="4",MID(R234,3,1)="5",MID(R234,3,1)="6",MID(R234,3,1)="7",MID(R234,3,1)="8",MID(R234,3,1)="9",MID(R234,3,1)="0",))),"",VLOOKUP($C234,非特許文献リスト!$A$2:$C$196,2,FALSE))</f>
        <v/>
      </c>
      <c r="AD234" s="95" t="str">
        <f>IF(OR(LEFT(R234)="特",LEFT(R234)="実",AND(OR(LEFT(R234,2)="US",LEFT(R234,2)="WO",LEFT(R234,2)="GB",LEFT(R234,2)="EP",LEFT(R234,2)="DE"),OR(MID(R234,3,1)="1",MID(R234,3,1)="2",MID(R234,3,1)="3",MID(R234,3,1)="4",MID(R234,3,1)="5",MID(R234,3,1)="6",MID(R234,3,1)="7",MID(R234,3,1)="8",MID(R234,3,1)="9",MID(R234,3,1)="0",))),"",VLOOKUP($C234,非特許文献リスト!$A$2:$C$196,3,FALSE))</f>
        <v/>
      </c>
      <c r="AE234" s="175" t="str">
        <f t="shared" si="17"/>
        <v>日本特許文献</v>
      </c>
      <c r="AF234" s="176" t="str">
        <f>IF(OR(LEFT(R234)="特",LEFT(R234)="実"),VLOOKUP(R234,'証拠（JP特許）'!$B$2:$AB$299,10,FALSE),IF(AND(OR(LEFT(R234,2)="US",LEFT(R234,2)="WO",LEFT(R234,2)="GB",LEFT(R234,2)="EP",LEFT(R234,2)="DE"),OR(MID(R234,3,1)="1",MID(R234,3,1)="2",MID(R234,3,1)="3",MID(R234,3,1)="4",MID(R234,3,1)="5",MID(R234,3,1)="6",MID(R234,3,1)="7",MID(R234,3,1)="8",MID(R234,3,1)="9",MID(R234,3,1)="0",)),VLOOKUP(R234,'証拠（WW特許）'!$B$2:$M$90,8,FALSE),""))</f>
        <v>京セラ株式会社</v>
      </c>
      <c r="AG234" s="176" t="str">
        <f>IF(OR(LEFT(R234)="特",LEFT(R234)="実"),VLOOKUP(R234,'証拠（JP特許）'!$B$2:$AB$299,26,FALSE),IF(AND(OR(LEFT(R234,2)="US",LEFT(R234,2)="WO",LEFT(R234,2)="GB",LEFT(R234,2)="EP",LEFT(R234,2)="DE"),OR(MID(R234,3,1)="1",MID(R234,3,1)="2",MID(R234,3,1)="3",MID(R234,3,1)="4",MID(R234,3,1)="5",MID(R234,3,1)="6",MID(R234,3,1)="7",MID(R234,3,1)="8",MID(R234,3,1)="9",MID(R234,3,1)="0",)),VLOOKUP(R234,'証拠（WW特許）'!$B$2:$M$90,12,FALSE),""))</f>
        <v>越田　充彦</v>
      </c>
      <c r="AH234" s="58" t="str">
        <f>IF(OR(LEFT(R234)="特",LEFT(R234)="実"),VLOOKUP(R234,'証拠（JP特許）'!$B$2:$X$299,20,FALSE),IF(AND(OR(LEFT(R234,2)="US",LEFT(R234,2)="WO",LEFT(R234,2)="GB",LEFT(R234,2)="EP",LEFT(R234,2)="DE"),OR(MID(R234,3,1)="1",MID(R234,3,1)="2",MID(R234,3,1)="3",MID(R234,3,1)="4",MID(R234,3,1)="5",MID(R234,3,1)="6",MID(R234,3,1)="7",MID(R234,3,1)="8",MID(R234,3,1)="9",MID(R234,3,1)="0",)),VLOOKUP(R234,'証拠（WW特許）'!$B$2:$U$90,20,FALSE),""))</f>
        <v>G11B  21/21    (2006.01)</v>
      </c>
      <c r="AI234" s="58" t="str">
        <f>IF(OR(LEFT(R234)="特",LEFT(R234)="実"),VLOOKUP(R234,'証拠（JP特許）'!$B$2:$X$299,21,FALSE),"")</f>
        <v>G11B 21/21   101L,G11B 21/21   101Q</v>
      </c>
      <c r="AJ234" s="58">
        <f>IF(OR(LEFT(R234)="特",LEFT(R234)="実"),VLOOKUP(R234,'証拠（JP特許）'!$B$2:$X$299,22,FALSE),"")</f>
        <v>0</v>
      </c>
      <c r="AK234" s="59" t="str">
        <f>IF(OR(LEFT(R234)="特",LEFT(R234)="実"),VLOOKUP(R234,'証拠（JP特許）'!$B$2:$X$299,17,FALSE),IF(AND(OR(LEFT(R234,2)="US",LEFT(R234,2)="WO",LEFT(R234,2)="GB",LEFT(R234,2)="EP",LEFT(R234,2)="DE"),OR(MID(R234,3,1)="1",MID(R234,3,1)="2",MID(R234,3,1)="3",MID(R234,3,1)="4",MID(R234,3,1)="5",MID(R234,3,1)="6",MID(R234,3,1)="7",MID(R234,3,1)="8",MID(R234,3,1)="9",MID(R234,3,1)="0",)),VLOOKUP(R234,'証拠（WW特許）'!$B$2:$U$90,16,FALSE),""))</f>
        <v>1992.02.05</v>
      </c>
      <c r="AL234" s="58"/>
      <c r="AM234" s="58"/>
      <c r="AN234" s="58"/>
      <c r="AO234" s="58" t="str">
        <f ca="1">IF(OR(LEFT(R234)="特",LEFT(R234)="実",AND(OR(LEFT(R234,2)="US",LEFT(R234,2)="WO",LEFT(R234,2)="GB",LEFT(R234,2)="EP",LEFT(R234,2)="DE"),OR(MID(R234,3,1)="1",MID(R234,3,1)="2",MID(R234,3,1)="3",MID(R234,3,1)="4",MID(R234,3,1)="5",MID(R234,3,1)="6",MID(R234,3,1)="7",MID(R234,3,1)="8",MID(R234,3,1)="9",MID(R234,3,1)="0"))),IF(COUNTIF(INDIRECT("発明者引用!"&amp;ADDRESS(MATCH(C234,発明者引用!B$1:B$196,0),4)&amp;":"&amp;ADDRESS(MATCH(C234,発明者引用!B$1:B$196,0),17)),R234)+COUNTIF(INDIRECT("発明者引用!"&amp;ADDRESS(MATCH(C234,発明者引用!B$1:B$196,0),4)&amp;":"&amp;ADDRESS(MATCH(C234,発明者引用!B$1:B$196,0),17)),#REF!)+COUNTIF(INDIRECT("発明者引用!"&amp;ADDRESS(MATCH(C234,発明者引用!B$1:B$196,0),4)&amp;":"&amp;ADDRESS(MATCH(C234,発明者引用!B$1:B$196,0),17)),T234)&gt;0,"Yes","No"),"")</f>
        <v>No</v>
      </c>
      <c r="AP234" s="58" t="str">
        <f ca="1">IF(OR(LEFT(R234)="特",LEFT(R234)="実",AND(OR(LEFT(R234,2)="US",LEFT(R234,2)="WO",LEFT(R234,2)="GB",LEFT(R234,2)="EP",LEFT(R234,2)="DE"),OR(MID(R234,3,1)="1",MID(R234,3,1)="2",MID(R234,3,1)="3",MID(R234,3,1)="4",MID(R234,3,1)="5",MID(R234,3,1)="6",MID(R234,3,1)="7",MID(R234,3,1)="8",MID(R234,3,1)="9",MID(R234,3,1)="0"))),IF(VLOOKUP(C234,ファミリ引用特許WO!$A$2:$B$241,2,FALSE)+VLOOKUP(C234,ファミリ引用文献WO!$A$2:$C$241,3,FALSE)=0,"ISR無し",IF(COUNTIF(INDIRECT("ファミリ引用特許WO!"&amp;ADDRESS(MATCH(C234,ファミリ引用特許WO!$A$2:$A$241,0),1)&amp;":"&amp;ADDRESS(MATCH(C234,ファミリ引用特許WO!$A$2:$A$241,0),19)),R234)+COUNTIF(INDIRECT("ファミリ引用特許WO!"&amp;ADDRESS(MATCH(C234,ファミリ引用特許WO!$A$2:$A$241,0),1)&amp;":"&amp;ADDRESS(MATCH(C234,ファミリ引用特許WO!$A$2:$A$241,0),19)),S234)+COUNTIF(INDIRECT("ファミリ引用特許WO!"&amp;ADDRESS(MATCH(C234,ファミリ引用特許WO!$A$2:$A$241,0),1)&amp;":"&amp;ADDRESS(MATCH(C234,ファミリ引用特許WO!$A$2:$A$241,0),19)),T234)+COUNTIF(INDIRECT("ファミリ引用特許WO!"&amp;ADDRESS(MATCH(C234,ファミリ引用特許WO!$A$2:$A$241,0),1)&amp;":"&amp;ADDRESS(MATCH(C234,ファミリ引用特許WO!$A$2:$A$241,0),19)),W234)+COUNTIF(INDIRECT("ファミリ引用特許WO!"&amp;ADDRESS(MATCH(C234,ファミリ引用特許WO!$A$2:$A$241,0),1)&amp;":"&amp;ADDRESS(MATCH(C234,ファミリ引用特許WO!$A$2:$A$241,0),19)),Y234)&gt;0,"Yes","No")),"")</f>
        <v>ISR無し</v>
      </c>
      <c r="AQ234" s="55" t="str">
        <f ca="1">IF(OR(LEFT(R234)="特",LEFT(R234)="実",AND(OR(LEFT(R234,2)="US",LEFT(R234,2)="WO",LEFT(R234,2)="GB",LEFT(R234,2)="EP",LEFT(R234,2)="DE"),OR(MID(R234,3,1)="1",MID(R234,3,1)="2",MID(R234,3,1)="3",MID(R234,3,1)="4",MID(R234,3,1)="5",MID(R234,3,1)="6",MID(R234,3,1)="7",MID(R234,3,1)="8",MID(R234,3,1)="9",MID(R234,3,1)="0"))),IF(VLOOKUP(C234,'ファミリ引用特許表記修正（ex.A2→A）'!$A$2:$B$241,2,FALSE)=0,"family無し",IF(COUNTIF(INDIRECT("'ファミリ引用特許表記修正（ex.A2→A）'!"&amp;ADDRESS(MATCH(C234,'ファミリ引用特許表記修正（ex.A2→A）'!$A$2:$A$241,0),1)&amp;":"&amp;ADDRESS(MATCH(C234,'ファミリ引用特許表記修正（ex.A2→A）'!$A$2:$A$241,0),171)),R234)+COUNTIF(INDIRECT("'ファミリ引用特許表記修正（ex.A2→A）'!"&amp;ADDRESS(MATCH(C234,'ファミリ引用特許表記修正（ex.A2→A）'!$A$2:$A$241,0),1)&amp;":"&amp;ADDRESS(MATCH(C234,'ファミリ引用特許表記修正（ex.A2→A）'!$A$2:$A$241,0),171)),S234)+COUNTIF(INDIRECT("'ファミリ引用特許表記修正（ex.A2→A）'!"&amp;ADDRESS(MATCH(C234,'ファミリ引用特許表記修正（ex.A2→A）'!$A$2:$A$241,0),1)&amp;":"&amp;ADDRESS(MATCH(C234,'ファミリ引用特許表記修正（ex.A2→A）'!$A$2:$A$241,0),171)),T234)+COUNTIF(INDIRECT("'ファミリ引用特許表記修正（ex.A2→A）'!"&amp;ADDRESS(MATCH(C234,'ファミリ引用特許表記修正（ex.A2→A）'!$A$2:$A$241,0),1)&amp;":"&amp;ADDRESS(MATCH(C234,'ファミリ引用特許表記修正（ex.A2→A）'!$A$2:$A$241,0),171)),W234)+COUNTIF(INDIRECT("'ファミリ引用特許表記修正（ex.A2→A）'!"&amp;ADDRESS(MATCH(C234,'ファミリ引用特許表記修正（ex.A2→A）'!$A$2:$A$241,0),1)&amp;":"&amp;ADDRESS(MATCH(C234,'ファミリ引用特許表記修正（ex.A2→A）'!$A$2:$A$241,0),171)),Y234)&gt;0,"Yes","No")),"")</f>
        <v>Yes</v>
      </c>
      <c r="AR234" s="58" t="str">
        <f>IF(OR(LEFT(R234)="特",LEFT(R234)="実",AND(OR(LEFT(R234,2)="US",LEFT(R234,2)="WO",LEFT(R234,2)="GB",LEFT(R234,2)="EP",LEFT(R234,2)="DE"),OR(MID(R234,3,1)="1",MID(R234,3,1)="2",MID(R234,3,1)="3",MID(R234,3,1)="4",MID(R234,3,1)="5",MID(R234,3,1)="6",MID(R234,3,1)="7",MID(R234,3,1)="8",MID(R234,3,1)="9",MID(R234,3,1)="0",))),"",VLOOKUP($C234,ファミリ発明者引用文献!A$3:B$235,2,FALSE))</f>
        <v/>
      </c>
      <c r="AS234" s="55" t="str">
        <f>VLOOKUP(C234,ファミリ引用文献WO!A$2:B$241,2,FALSE)</f>
        <v/>
      </c>
      <c r="AT234" s="58" t="str">
        <f>VLOOKUP(C234,ファミリ引用文献!A$3:B$242,2,FALSE)</f>
        <v/>
      </c>
      <c r="AU234" s="58" t="str">
        <f>VLOOKUP(C234,審判データ!AH$2:BT$379,39,FALSE)</f>
        <v>特開平07-242463;特許03121980;TH00041033A;US5520716</v>
      </c>
      <c r="AV234" s="62" t="str">
        <f ca="1">IF(INDIRECT("審判データ!"&amp;ADDRESS(MATCH(C234,審判データ!$AH$1:$AH$379,0),32))="早期審査の対象とする","早期審査","")</f>
        <v/>
      </c>
      <c r="AW234" s="665" t="str">
        <f t="shared" si="16"/>
        <v>不一致</v>
      </c>
      <c r="AX234" s="666" t="str">
        <f>IF(LEFT(AE234,3)="日本特",IF(LEFT(C234)="特",VLOOKUP(C234,'本件、証拠文献テーマコード'!G$2:I$376,3,FALSE),VLOOKUP(C234,'本件、証拠文献テーマコード'!B$2:I$376,8,FALSE)),"")</f>
        <v>4G030,5D042,5D093,5D111</v>
      </c>
      <c r="AY234" s="666" t="str">
        <f>IF(LEFT(AE234,3)="日本特",IF(OR(MID(R234,2,1)="開",MID(R234,2,1)="表",MID(R234,2,1)="登"),VLOOKUP(R234,'本件、証拠文献テーマコード'!C$2:I$379,7,FALSE),VLOOKUP(R234,'本件、証拠文献テーマコード'!G$2:I$379,3,FALSE)),"")</f>
        <v>5D059</v>
      </c>
      <c r="AZ234" s="54"/>
    </row>
    <row r="235" spans="1:52" s="353" customFormat="1" ht="81" x14ac:dyDescent="0.15">
      <c r="A235" s="831"/>
      <c r="B235" s="586" t="str">
        <f ca="1">IF(A235="",B234,INDIRECT("審判データ!"&amp;ADDRESS(MATCH(A235,審判データ!$HC$1:$HC$379,0),20))&amp;" / "&amp;INDIRECT("審判データ!"&amp;ADDRESS(MATCH(A235,審判データ!$HC$1:$HC$379,0),21)))</f>
        <v>2011 / 29-2</v>
      </c>
      <c r="C235" s="480">
        <v>3121980</v>
      </c>
      <c r="D235" s="480" t="s">
        <v>2770</v>
      </c>
      <c r="E235" s="346" t="str">
        <f ca="1">INDIRECT("審判データ!"&amp;ADDRESS(MATCH(C235,審判データ!$AH$1:$AH$379,0),55))</f>
        <v>京セラ株式会社</v>
      </c>
      <c r="F235" s="214" t="str">
        <f ca="1">INDIRECT("審判データ!"&amp;ADDRESS(MATCH(C235,審判データ!$AH$1:$AH$379,0),56))</f>
        <v>高木　伸興;徳永　浩樹;益山　伸一郎</v>
      </c>
      <c r="G235" s="214" t="str">
        <f ca="1">INDIRECT("審判データ!"&amp;ADDRESS(MATCH(C235,審判データ!$AH$1:$AH$379,0),72))</f>
        <v>特開平07-242463;特許03121980;TH00041033A;US5520716</v>
      </c>
      <c r="H235" s="214" t="str">
        <f ca="1">INDIRECT("審判データ!"&amp;ADDRESS(MATCH(C235,審判データ!$AH$1:$AH$379,0),41))</f>
        <v>C04B 35/10;C04B 35/111;G11B  5/127;G11B  5/187;G11B  5/60</v>
      </c>
      <c r="I235" s="214" t="str">
        <f ca="1">INDIRECT("審判データ!"&amp;ADDRESS(MATCH(C235,審判データ!$AH$1:$AH$379,0),49))</f>
        <v>C04B  35/111@AFI(JP);C04B  35/10@ALI(JP);C04B  35/117@ALI(EP);G11B   5/127@ALI(JP);G11B   5/187@ALI(JP);G11B   5/60@ALI(JP)</v>
      </c>
      <c r="J235" s="214" t="str">
        <f ca="1">INDIRECT("審判データ!"&amp;ADDRESS(MATCH(C235,審判データ!$AH$1:$AH$379,0),51))</f>
        <v>C04B 35/10        D;C04B 35/10        Z;G11B  5/60        B;G11B  5/127       F;G11B  5/187       F;G11B  5/60        U;G11B  5/60        Y</v>
      </c>
      <c r="K235" s="214" t="str">
        <f ca="1">INDIRECT("審判データ!"&amp;ADDRESS(MATCH(C235,審判データ!$AH$1:$AH$379,0),53))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35" s="1051"/>
      <c r="M235" s="1053"/>
      <c r="N235" s="1054"/>
      <c r="O235" s="1055"/>
      <c r="P235" s="1056"/>
      <c r="Q235" s="706" t="s">
        <v>348</v>
      </c>
      <c r="R235" s="707" t="s">
        <v>2817</v>
      </c>
      <c r="S235" s="706" t="str">
        <f>IF(OR(LEFT(R235)="特",LEFT(R235)="実"),VLOOKUP(R235,'証拠（JP特許）'!$B$2:$D$299,2,FALSE),IF(AND(OR(LEFT(R235,2)="US",LEFT(R235,2)="WO",LEFT(R235,2)="GB",LEFT(R235,2)="EP",LEFT(R235,2)="DE"),OR(MID(R235,3,1)="1",MID(R235,3,1)="2",MID(R235,3,1)="3",MID(R235,3,1)="4",MID(R235,3,1)="5",MID(R235,3,1)="6",MID(R235,3,1)="7",MID(R235,3,1)="8",MID(R235,3,1)="9",MID(R235,3,1)="0")),VLOOKUP(R235,'証拠（WW特許）'!$B$2:$C$90,2,FALSE),"_"))</f>
        <v>_</v>
      </c>
      <c r="T235" s="707" t="str">
        <f>IF(OR(LEFT(R235)="特",LEFT(R235)="実"),VLOOKUP(R235,'証拠（JP特許）'!$B$2:$E$299,4,FALSE),"_")</f>
        <v>_</v>
      </c>
      <c r="U235" s="707" t="s">
        <v>94</v>
      </c>
      <c r="V235" s="706" t="s">
        <v>203</v>
      </c>
      <c r="W235" s="708" t="str">
        <f t="shared" si="18"/>
        <v/>
      </c>
      <c r="X235" s="709"/>
      <c r="Y235" s="709" t="str">
        <f t="shared" si="19"/>
        <v/>
      </c>
      <c r="Z235" s="91" t="str">
        <f ca="1">IF(OR(LEFT(R235)="特",LEFT(R235)="実",AND(OR(LEFT(R235,2)="US",LEFT(R235,2)="WO",LEFT(R235,2)="GB",LEFT(R235,2)="EP",LEFT(R235,2)="DE"),OR(MID(R235,3,1)="1",MID(R235,3,1)="2",MID(R235,3,1)="3",MID(R235,3,1)="4",MID(R235,3,1)="5",MID(R235,3,1)="6",MID(R235,3,1)="7",MID(R235,3,1)="8",MID(R235,3,1)="9",MID(R235,3,1)="0",))),IF(COUNTIF(INDIRECT("拒絶理由・拒絶査定・異議申立!"&amp;ADDRESS(MATCH(C235,拒絶理由・拒絶査定・異議申立!B$1:B$1000,0),3)&amp;":"&amp;ADDRESS(MATCH(C235,拒絶理由・拒絶査定・異議申立!B$1:B$1000,0),50)),R235)+COUNTIF(INDIRECT("拒絶理由・拒絶査定・異議申立!"&amp;ADDRESS(MATCH(C235,拒絶理由・拒絶査定・異議申立!B$1:B$1000,0),3)&amp;":"&amp;ADDRESS(MATCH(C235,拒絶理由・拒絶査定・異議申立!B$1:B$1000,0),50)),T235)&gt;0,"Yes","No"),"")</f>
        <v/>
      </c>
      <c r="AA235" s="92" t="str">
        <f ca="1">IF(OR(LEFT(R235)="特",LEFT(R235)="実",AND(OR(LEFT(R235,2)="US",LEFT(R235,2)="WO",LEFT(R235,2)="GB",LEFT(R235,2)="EP",LEFT(R235,2)="DE"),OR(MID(R235,3,1)="1",MID(R235,3,1)="2",MID(R235,3,1)="3",MID(R235,3,1)="4",MID(R235,3,1)="5",MID(R235,3,1)="6",MID(R235,3,1)="7",MID(R235,3,1)="8",MID(R235,3,1)="9",MID(R235,3,1)="0",))),IF(COUNTIF(INDIRECT("先行技術調査・登録査定!"&amp;ADDRESS(MATCH(C235,先行技術調査・登録査定!B$1:B$1000,0),3)&amp;":"&amp;ADDRESS(MATCH(C235,先行技術調査・登録査定!B$1:B$1000,0),49)),R235)+COUNTIF(INDIRECT("先行技術調査・登録査定!"&amp;ADDRESS(MATCH(C235,先行技術調査・登録査定!B$1:B$1000,0),3)&amp;":"&amp;ADDRESS(MATCH(C235,先行技術調査・登録査定!B$1:B$1000,0),49)),T235)&gt;0,"Yes","No"),"")</f>
        <v/>
      </c>
      <c r="AB235" s="169" t="str">
        <f t="shared" ca="1" si="20"/>
        <v/>
      </c>
      <c r="AC235" s="94" t="str">
        <f>IF(OR(LEFT(R235)="特",LEFT(R235)="実",AND(OR(LEFT(R235,2)="US",LEFT(R235,2)="WO",LEFT(R235,2)="GB",LEFT(R235,2)="EP",LEFT(R235,2)="DE"),OR(MID(R235,3,1)="1",MID(R235,3,1)="2",MID(R235,3,1)="3",MID(R235,3,1)="4",MID(R235,3,1)="5",MID(R235,3,1)="6",MID(R235,3,1)="7",MID(R235,3,1)="8",MID(R235,3,1)="9",MID(R235,3,1)="0",))),"",VLOOKUP($C235,非特許文献リスト!$A$2:$C$196,2,FALSE))</f>
        <v/>
      </c>
      <c r="AD235" s="95" t="str">
        <f>IF(OR(LEFT(R235)="特",LEFT(R235)="実",AND(OR(LEFT(R235,2)="US",LEFT(R235,2)="WO",LEFT(R235,2)="GB",LEFT(R235,2)="EP",LEFT(R235,2)="DE"),OR(MID(R235,3,1)="1",MID(R235,3,1)="2",MID(R235,3,1)="3",MID(R235,3,1)="4",MID(R235,3,1)="5",MID(R235,3,1)="6",MID(R235,3,1)="7",MID(R235,3,1)="8",MID(R235,3,1)="9",MID(R235,3,1)="0",))),"",VLOOKUP($C235,非特許文献リスト!$A$2:$C$196,3,FALSE))</f>
        <v/>
      </c>
      <c r="AE235" s="175" t="str">
        <f t="shared" si="17"/>
        <v/>
      </c>
      <c r="AF235" s="176" t="str">
        <f>IF(OR(LEFT(R235)="特",LEFT(R235)="実"),VLOOKUP(R235,'証拠（JP特許）'!$B$2:$AB$299,10,FALSE),IF(AND(OR(LEFT(R235,2)="US",LEFT(R235,2)="WO",LEFT(R235,2)="GB",LEFT(R235,2)="EP",LEFT(R235,2)="DE"),OR(MID(R235,3,1)="1",MID(R235,3,1)="2",MID(R235,3,1)="3",MID(R235,3,1)="4",MID(R235,3,1)="5",MID(R235,3,1)="6",MID(R235,3,1)="7",MID(R235,3,1)="8",MID(R235,3,1)="9",MID(R235,3,1)="0",)),VLOOKUP(R235,'証拠（WW特許）'!$B$2:$M$90,8,FALSE),""))</f>
        <v/>
      </c>
      <c r="AG235" s="176" t="str">
        <f>IF(OR(LEFT(R235)="特",LEFT(R235)="実"),VLOOKUP(R235,'証拠（JP特許）'!$B$2:$AB$299,26,FALSE),IF(AND(OR(LEFT(R235,2)="US",LEFT(R235,2)="WO",LEFT(R235,2)="GB",LEFT(R235,2)="EP",LEFT(R235,2)="DE"),OR(MID(R235,3,1)="1",MID(R235,3,1)="2",MID(R235,3,1)="3",MID(R235,3,1)="4",MID(R235,3,1)="5",MID(R235,3,1)="6",MID(R235,3,1)="7",MID(R235,3,1)="8",MID(R235,3,1)="9",MID(R235,3,1)="0",)),VLOOKUP(R235,'証拠（WW特許）'!$B$2:$M$90,12,FALSE),""))</f>
        <v/>
      </c>
      <c r="AH235" s="58" t="str">
        <f>IF(OR(LEFT(R235)="特",LEFT(R235)="実"),VLOOKUP(R235,'証拠（JP特許）'!$B$2:$X$299,20,FALSE),IF(AND(OR(LEFT(R235,2)="US",LEFT(R235,2)="WO",LEFT(R235,2)="GB",LEFT(R235,2)="EP",LEFT(R235,2)="DE"),OR(MID(R235,3,1)="1",MID(R235,3,1)="2",MID(R235,3,1)="3",MID(R235,3,1)="4",MID(R235,3,1)="5",MID(R235,3,1)="6",MID(R235,3,1)="7",MID(R235,3,1)="8",MID(R235,3,1)="9",MID(R235,3,1)="0",)),VLOOKUP(R235,'証拠（WW特許）'!$B$2:$U$90,20,FALSE),""))</f>
        <v/>
      </c>
      <c r="AI235" s="58" t="str">
        <f>IF(OR(LEFT(R235)="特",LEFT(R235)="実"),VLOOKUP(R235,'証拠（JP特許）'!$B$2:$X$299,21,FALSE),"")</f>
        <v/>
      </c>
      <c r="AJ235" s="58" t="str">
        <f>IF(OR(LEFT(R235)="特",LEFT(R235)="実"),VLOOKUP(R235,'証拠（JP特許）'!$B$2:$X$299,22,FALSE),"")</f>
        <v/>
      </c>
      <c r="AK235" s="59" t="str">
        <f>IF(OR(LEFT(R235)="特",LEFT(R235)="実"),VLOOKUP(R235,'証拠（JP特許）'!$B$2:$X$299,17,FALSE),IF(AND(OR(LEFT(R235,2)="US",LEFT(R235,2)="WO",LEFT(R235,2)="GB",LEFT(R235,2)="EP",LEFT(R235,2)="DE"),OR(MID(R235,3,1)="1",MID(R235,3,1)="2",MID(R235,3,1)="3",MID(R235,3,1)="4",MID(R235,3,1)="5",MID(R235,3,1)="6",MID(R235,3,1)="7",MID(R235,3,1)="8",MID(R235,3,1)="9",MID(R235,3,1)="0",)),VLOOKUP(R235,'証拠（WW特許）'!$B$2:$U$90,16,FALSE),""))</f>
        <v/>
      </c>
      <c r="AL235" s="58"/>
      <c r="AM235" s="58"/>
      <c r="AN235" s="58"/>
      <c r="AO235" s="58" t="str">
        <f ca="1">IF(OR(LEFT(R235)="特",LEFT(R235)="実",AND(OR(LEFT(R235,2)="US",LEFT(R235,2)="WO",LEFT(R235,2)="GB",LEFT(R235,2)="EP",LEFT(R235,2)="DE"),OR(MID(R235,3,1)="1",MID(R235,3,1)="2",MID(R235,3,1)="3",MID(R235,3,1)="4",MID(R235,3,1)="5",MID(R235,3,1)="6",MID(R235,3,1)="7",MID(R235,3,1)="8",MID(R235,3,1)="9",MID(R235,3,1)="0"))),IF(COUNTIF(INDIRECT("発明者引用!"&amp;ADDRESS(MATCH(C235,発明者引用!B$1:B$196,0),4)&amp;":"&amp;ADDRESS(MATCH(C235,発明者引用!B$1:B$196,0),17)),R235)+COUNTIF(INDIRECT("発明者引用!"&amp;ADDRESS(MATCH(C235,発明者引用!B$1:B$196,0),4)&amp;":"&amp;ADDRESS(MATCH(C235,発明者引用!B$1:B$196,0),17)),#REF!)+COUNTIF(INDIRECT("発明者引用!"&amp;ADDRESS(MATCH(C235,発明者引用!B$1:B$196,0),4)&amp;":"&amp;ADDRESS(MATCH(C235,発明者引用!B$1:B$196,0),17)),T235)&gt;0,"Yes","No"),"")</f>
        <v/>
      </c>
      <c r="AP235" s="58" t="str">
        <f ca="1">IF(OR(LEFT(R235)="特",LEFT(R235)="実",AND(OR(LEFT(R235,2)="US",LEFT(R235,2)="WO",LEFT(R235,2)="GB",LEFT(R235,2)="EP",LEFT(R235,2)="DE"),OR(MID(R235,3,1)="1",MID(R235,3,1)="2",MID(R235,3,1)="3",MID(R235,3,1)="4",MID(R235,3,1)="5",MID(R235,3,1)="6",MID(R235,3,1)="7",MID(R235,3,1)="8",MID(R235,3,1)="9",MID(R235,3,1)="0"))),IF(VLOOKUP(C235,ファミリ引用特許WO!$A$2:$B$241,2,FALSE)+VLOOKUP(C235,ファミリ引用文献WO!$A$2:$C$241,3,FALSE)=0,"ISR無し",IF(COUNTIF(INDIRECT("ファミリ引用特許WO!"&amp;ADDRESS(MATCH(C235,ファミリ引用特許WO!$A$2:$A$241,0),1)&amp;":"&amp;ADDRESS(MATCH(C235,ファミリ引用特許WO!$A$2:$A$241,0),19)),R235)+COUNTIF(INDIRECT("ファミリ引用特許WO!"&amp;ADDRESS(MATCH(C235,ファミリ引用特許WO!$A$2:$A$241,0),1)&amp;":"&amp;ADDRESS(MATCH(C235,ファミリ引用特許WO!$A$2:$A$241,0),19)),S235)+COUNTIF(INDIRECT("ファミリ引用特許WO!"&amp;ADDRESS(MATCH(C235,ファミリ引用特許WO!$A$2:$A$241,0),1)&amp;":"&amp;ADDRESS(MATCH(C235,ファミリ引用特許WO!$A$2:$A$241,0),19)),T235)+COUNTIF(INDIRECT("ファミリ引用特許WO!"&amp;ADDRESS(MATCH(C235,ファミリ引用特許WO!$A$2:$A$241,0),1)&amp;":"&amp;ADDRESS(MATCH(C235,ファミリ引用特許WO!$A$2:$A$241,0),19)),W235)+COUNTIF(INDIRECT("ファミリ引用特許WO!"&amp;ADDRESS(MATCH(C235,ファミリ引用特許WO!$A$2:$A$241,0),1)&amp;":"&amp;ADDRESS(MATCH(C235,ファミリ引用特許WO!$A$2:$A$241,0),19)),Y235)&gt;0,"Yes","No")),"")</f>
        <v/>
      </c>
      <c r="AQ235" s="55" t="str">
        <f ca="1">IF(OR(LEFT(R235)="特",LEFT(R235)="実",AND(OR(LEFT(R235,2)="US",LEFT(R235,2)="WO",LEFT(R235,2)="GB",LEFT(R235,2)="EP",LEFT(R235,2)="DE"),OR(MID(R235,3,1)="1",MID(R235,3,1)="2",MID(R235,3,1)="3",MID(R235,3,1)="4",MID(R235,3,1)="5",MID(R235,3,1)="6",MID(R235,3,1)="7",MID(R235,3,1)="8",MID(R235,3,1)="9",MID(R235,3,1)="0"))),IF(VLOOKUP(C235,'ファミリ引用特許表記修正（ex.A2→A）'!$A$2:$B$241,2,FALSE)=0,"family無し",IF(COUNTIF(INDIRECT("'ファミリ引用特許表記修正（ex.A2→A）'!"&amp;ADDRESS(MATCH(C235,'ファミリ引用特許表記修正（ex.A2→A）'!$A$2:$A$241,0),1)&amp;":"&amp;ADDRESS(MATCH(C235,'ファミリ引用特許表記修正（ex.A2→A）'!$A$2:$A$241,0),171)),R235)+COUNTIF(INDIRECT("'ファミリ引用特許表記修正（ex.A2→A）'!"&amp;ADDRESS(MATCH(C235,'ファミリ引用特許表記修正（ex.A2→A）'!$A$2:$A$241,0),1)&amp;":"&amp;ADDRESS(MATCH(C235,'ファミリ引用特許表記修正（ex.A2→A）'!$A$2:$A$241,0),171)),S235)+COUNTIF(INDIRECT("'ファミリ引用特許表記修正（ex.A2→A）'!"&amp;ADDRESS(MATCH(C235,'ファミリ引用特許表記修正（ex.A2→A）'!$A$2:$A$241,0),1)&amp;":"&amp;ADDRESS(MATCH(C235,'ファミリ引用特許表記修正（ex.A2→A）'!$A$2:$A$241,0),171)),T235)+COUNTIF(INDIRECT("'ファミリ引用特許表記修正（ex.A2→A）'!"&amp;ADDRESS(MATCH(C235,'ファミリ引用特許表記修正（ex.A2→A）'!$A$2:$A$241,0),1)&amp;":"&amp;ADDRESS(MATCH(C235,'ファミリ引用特許表記修正（ex.A2→A）'!$A$2:$A$241,0),171)),W235)+COUNTIF(INDIRECT("'ファミリ引用特許表記修正（ex.A2→A）'!"&amp;ADDRESS(MATCH(C235,'ファミリ引用特許表記修正（ex.A2→A）'!$A$2:$A$241,0),1)&amp;":"&amp;ADDRESS(MATCH(C235,'ファミリ引用特許表記修正（ex.A2→A）'!$A$2:$A$241,0),171)),Y235)&gt;0,"Yes","No")),"")</f>
        <v/>
      </c>
      <c r="AR235" s="193" t="str">
        <f>IF(OR(LEFT(R235)="特",LEFT(R235)="実",AND(OR(LEFT(R235,2)="US",LEFT(R235,2)="WO",LEFT(R235,2)="GB",LEFT(R235,2)="EP",LEFT(R235,2)="DE"),OR(MID(R235,3,1)="1",MID(R235,3,1)="2",MID(R235,3,1)="3",MID(R235,3,1)="4",MID(R235,3,1)="5",MID(R235,3,1)="6",MID(R235,3,1)="7",MID(R235,3,1)="8",MID(R235,3,1)="9",MID(R235,3,1)="0",))),"",VLOOKUP($C235,ファミリ発明者引用文献!A$3:B$235,2,FALSE))</f>
        <v>,,</v>
      </c>
      <c r="AS235" s="55" t="str">
        <f>VLOOKUP(C235,ファミリ引用文献WO!A$2:B$241,2,FALSE)</f>
        <v/>
      </c>
      <c r="AT235" s="58" t="str">
        <f>VLOOKUP(C235,ファミリ引用文献!A$3:B$242,2,FALSE)</f>
        <v/>
      </c>
      <c r="AU235" s="58" t="str">
        <f>VLOOKUP(C235,審判データ!AH$2:BT$379,39,FALSE)</f>
        <v>特開平07-242463;特許03121980;TH00041033A;US5520716</v>
      </c>
      <c r="AV235" s="62" t="str">
        <f ca="1">IF(INDIRECT("審判データ!"&amp;ADDRESS(MATCH(C235,審判データ!$AH$1:$AH$379,0),32))="早期審査の対象とする","早期審査","")</f>
        <v/>
      </c>
      <c r="AW235" s="665" t="str">
        <f t="shared" si="16"/>
        <v/>
      </c>
      <c r="AX235" s="666" t="str">
        <f>IF(LEFT(AE235,3)="日本特",IF(LEFT(C235)="特",VLOOKUP(C235,'本件、証拠文献テーマコード'!G$2:I$376,3,FALSE),VLOOKUP(C235,'本件、証拠文献テーマコード'!B$2:I$376,8,FALSE)),"")</f>
        <v/>
      </c>
      <c r="AY235" s="666" t="str">
        <f>IF(LEFT(AE235,3)="日本特",IF(OR(MID(R235,2,1)="開",MID(R235,2,1)="表",MID(R235,2,1)="登"),VLOOKUP(R235,'本件、証拠文献テーマコード'!C$2:I$379,7,FALSE),VLOOKUP(R235,'本件、証拠文献テーマコード'!G$2:I$379,3,FALSE)),"")</f>
        <v/>
      </c>
      <c r="AZ235" s="54"/>
    </row>
    <row r="236" spans="1:52" s="353" customFormat="1" ht="67.5" x14ac:dyDescent="0.15">
      <c r="A236" s="831"/>
      <c r="B236" s="586" t="str">
        <f ca="1">IF(A236="",B235,INDIRECT("審判データ!"&amp;ADDRESS(MATCH(A236,審判データ!$HC$1:$HC$379,0),20))&amp;" / "&amp;INDIRECT("審判データ!"&amp;ADDRESS(MATCH(A236,審判データ!$HC$1:$HC$379,0),21)))</f>
        <v>2011 / 29-2</v>
      </c>
      <c r="C236" s="480">
        <v>3121980</v>
      </c>
      <c r="D236" s="480" t="s">
        <v>2770</v>
      </c>
      <c r="E236" s="346" t="str">
        <f ca="1">INDIRECT("審判データ!"&amp;ADDRESS(MATCH(C236,審判データ!$AH$1:$AH$379,0),55))</f>
        <v>京セラ株式会社</v>
      </c>
      <c r="F236" s="214" t="str">
        <f ca="1">INDIRECT("審判データ!"&amp;ADDRESS(MATCH(C236,審判データ!$AH$1:$AH$379,0),56))</f>
        <v>高木　伸興;徳永　浩樹;益山　伸一郎</v>
      </c>
      <c r="G236" s="214" t="str">
        <f ca="1">INDIRECT("審判データ!"&amp;ADDRESS(MATCH(C236,審判データ!$AH$1:$AH$379,0),72))</f>
        <v>特開平07-242463;特許03121980;TH00041033A;US5520716</v>
      </c>
      <c r="H236" s="214" t="str">
        <f ca="1">INDIRECT("審判データ!"&amp;ADDRESS(MATCH(C236,審判データ!$AH$1:$AH$379,0),41))</f>
        <v>C04B 35/10;C04B 35/111;G11B  5/127;G11B  5/187;G11B  5/60</v>
      </c>
      <c r="I236" s="214" t="str">
        <f ca="1">INDIRECT("審判データ!"&amp;ADDRESS(MATCH(C236,審判データ!$AH$1:$AH$379,0),49))</f>
        <v>C04B  35/111@AFI(JP);C04B  35/10@ALI(JP);C04B  35/117@ALI(EP);G11B   5/127@ALI(JP);G11B   5/187@ALI(JP);G11B   5/60@ALI(JP)</v>
      </c>
      <c r="J236" s="214" t="str">
        <f ca="1">INDIRECT("審判データ!"&amp;ADDRESS(MATCH(C236,審判データ!$AH$1:$AH$379,0),51))</f>
        <v>C04B 35/10        D;C04B 35/10        Z;G11B  5/60        B;G11B  5/127       F;G11B  5/187       F;G11B  5/60        U;G11B  5/60        Y</v>
      </c>
      <c r="K236" s="214" t="str">
        <f ca="1">INDIRECT("審判データ!"&amp;ADDRESS(MATCH(C236,審判データ!$AH$1:$AH$379,0),53))</f>
        <v>5D042 NA02;5D042 RA02;5D042 SA01;5D111 EE02;5D111 FF15;5D111 FF23;5D111 FF49;5D111 GG12;5D111 HH08;5D111 JJ07;5D111 JJ08;4G030 AA07;4G030 AA08;4G030 AA11;4G030 AA12;4G030 AA16;4G030 AA36;4G030 AA37;4G030 AA45;4G030 BA13;4G030 CA04;4G030 GA11;4G030 GA29;5D093 AC08;5D093 BD08;5D093 DA04;5D093 JB10;5D093 JC01;5D093 JC03</v>
      </c>
      <c r="L236" s="1052"/>
      <c r="M236" s="1044"/>
      <c r="N236" s="1046"/>
      <c r="O236" s="1048"/>
      <c r="P236" s="1050"/>
      <c r="Q236" s="706" t="s">
        <v>359</v>
      </c>
      <c r="R236" s="707" t="s">
        <v>2819</v>
      </c>
      <c r="S236" s="706" t="str">
        <f>IF(OR(LEFT(R236)="特",LEFT(R236)="実"),VLOOKUP(R236,'証拠（JP特許）'!$B$2:$D$299,2,FALSE),IF(AND(OR(LEFT(R236,2)="US",LEFT(R236,2)="WO",LEFT(R236,2)="GB",LEFT(R236,2)="EP",LEFT(R236,2)="DE"),OR(MID(R236,3,1)="1",MID(R236,3,1)="2",MID(R236,3,1)="3",MID(R236,3,1)="4",MID(R236,3,1)="5",MID(R236,3,1)="6",MID(R236,3,1)="7",MID(R236,3,1)="8",MID(R236,3,1)="9",MID(R236,3,1)="0")),VLOOKUP(R236,'証拠（WW特許）'!$B$2:$C$90,2,FALSE),"_"))</f>
        <v>_</v>
      </c>
      <c r="T236" s="707" t="str">
        <f>IF(OR(LEFT(R236)="特",LEFT(R236)="実"),VLOOKUP(R236,'証拠（JP特許）'!$B$2:$E$299,4,FALSE),"_")</f>
        <v>_</v>
      </c>
      <c r="U236" s="707" t="s">
        <v>94</v>
      </c>
      <c r="V236" s="706" t="s">
        <v>203</v>
      </c>
      <c r="W236" s="708" t="str">
        <f t="shared" si="18"/>
        <v/>
      </c>
      <c r="X236" s="709"/>
      <c r="Y236" s="709" t="str">
        <f t="shared" si="19"/>
        <v/>
      </c>
      <c r="Z236" s="91" t="str">
        <f ca="1">IF(OR(LEFT(R236)="特",LEFT(R236)="実",AND(OR(LEFT(R236,2)="US",LEFT(R236,2)="WO",LEFT(R236,2)="GB",LEFT(R236,2)="EP",LEFT(R236,2)="DE"),OR(MID(R236,3,1)="1",MID(R236,3,1)="2",MID(R236,3,1)="3",MID(R236,3,1)="4",MID(R236,3,1)="5",MID(R236,3,1)="6",MID(R236,3,1)="7",MID(R236,3,1)="8",MID(R236,3,1)="9",MID(R236,3,1)="0",))),IF(COUNTIF(INDIRECT("拒絶理由・拒絶査定・異議申立!"&amp;ADDRESS(MATCH(C236,拒絶理由・拒絶査定・異議申立!B$1:B$1000,0),3)&amp;":"&amp;ADDRESS(MATCH(C236,拒絶理由・拒絶査定・異議申立!B$1:B$1000,0),50)),R236)+COUNTIF(INDIRECT("拒絶理由・拒絶査定・異議申立!"&amp;ADDRESS(MATCH(C236,拒絶理由・拒絶査定・異議申立!B$1:B$1000,0),3)&amp;":"&amp;ADDRESS(MATCH(C236,拒絶理由・拒絶査定・異議申立!B$1:B$1000,0),50)),T236)&gt;0,"Yes","No"),"")</f>
        <v/>
      </c>
      <c r="AA236" s="92" t="str">
        <f ca="1">IF(OR(LEFT(R236)="特",LEFT(R236)="実",AND(OR(LEFT(R236,2)="US",LEFT(R236,2)="WO",LEFT(R236,2)="GB",LEFT(R236,2)="EP",LEFT(R236,2)="DE"),OR(MID(R236,3,1)="1",MID(R236,3,1)="2",MID(R236,3,1)="3",MID(R236,3,1)="4",MID(R236,3,1)="5",MID(R236,3,1)="6",MID(R236,3,1)="7",MID(R236,3,1)="8",MID(R236,3,1)="9",MID(R236,3,1)="0",))),IF(COUNTIF(INDIRECT("先行技術調査・登録査定!"&amp;ADDRESS(MATCH(C236,先行技術調査・登録査定!B$1:B$1000,0),3)&amp;":"&amp;ADDRESS(MATCH(C236,先行技術調査・登録査定!B$1:B$1000,0),49)),R236)+COUNTIF(INDIRECT("先行技術調査・登録査定!"&amp;ADDRESS(MATCH(C236,先行技術調査・登録査定!B$1:B$1000,0),3)&amp;":"&amp;ADDRESS(MATCH(C236,先行技術調査・登録査定!B$1:B$1000,0),49)),T236)&gt;0,"Yes","No"),"")</f>
        <v/>
      </c>
      <c r="AB236" s="169" t="str">
        <f t="shared" ca="1" si="20"/>
        <v/>
      </c>
      <c r="AC236" s="94" t="str">
        <f>IF(OR(LEFT(R236)="特",LEFT(R236)="実",AND(OR(LEFT(R236,2)="US",LEFT(R236,2)="WO",LEFT(R236,2)="GB",LEFT(R236,2)="EP",LEFT(R236,2)="DE"),OR(MID(R236,3,1)="1",MID(R236,3,1)="2",MID(R236,3,1)="3",MID(R236,3,1)="4",MID(R236,3,1)="5",MID(R236,3,1)="6",MID(R236,3,1)="7",MID(R236,3,1)="8",MID(R236,3,1)="9",MID(R236,3,1)="0",))),"",VLOOKUP($C236,非特許文献リスト!$A$2:$C$196,2,FALSE))</f>
        <v/>
      </c>
      <c r="AD236" s="95" t="str">
        <f>IF(OR(LEFT(R236)="特",LEFT(R236)="実",AND(OR(LEFT(R236,2)="US",LEFT(R236,2)="WO",LEFT(R236,2)="GB",LEFT(R236,2)="EP",LEFT(R236,2)="DE"),OR(MID(R236,3,1)="1",MID(R236,3,1)="2",MID(R236,3,1)="3",MID(R236,3,1)="4",MID(R236,3,1)="5",MID(R236,3,1)="6",MID(R236,3,1)="7",MID(R236,3,1)="8",MID(R236,3,1)="9",MID(R236,3,1)="0",))),"",VLOOKUP($C236,非特許文献リスト!$A$2:$C$196,3,FALSE))</f>
        <v/>
      </c>
      <c r="AE236" s="175" t="str">
        <f t="shared" si="17"/>
        <v/>
      </c>
      <c r="AF236" s="176" t="str">
        <f>IF(OR(LEFT(R236)="特",LEFT(R236)="実"),VLOOKUP(R236,'証拠（JP特許）'!$B$2:$AB$299,10,FALSE),IF(AND(OR(LEFT(R236,2)="US",LEFT(R236,2)="WO",LEFT(R236,2)="GB",LEFT(R236,2)="EP",LEFT(R236,2)="DE"),OR(MID(R236,3,1)="1",MID(R236,3,1)="2",MID(R236,3,1)="3",MID(R236,3,1)="4",MID(R236,3,1)="5",MID(R236,3,1)="6",MID(R236,3,1)="7",MID(R236,3,1)="8",MID(R236,3,1)="9",MID(R236,3,1)="0",)),VLOOKUP(R236,'証拠（WW特許）'!$B$2:$M$90,8,FALSE),""))</f>
        <v/>
      </c>
      <c r="AG236" s="176" t="str">
        <f>IF(OR(LEFT(R236)="特",LEFT(R236)="実"),VLOOKUP(R236,'証拠（JP特許）'!$B$2:$AB$299,26,FALSE),IF(AND(OR(LEFT(R236,2)="US",LEFT(R236,2)="WO",LEFT(R236,2)="GB",LEFT(R236,2)="EP",LEFT(R236,2)="DE"),OR(MID(R236,3,1)="1",MID(R236,3,1)="2",MID(R236,3,1)="3",MID(R236,3,1)="4",MID(R236,3,1)="5",MID(R236,3,1)="6",MID(R236,3,1)="7",MID(R236,3,1)="8",MID(R236,3,1)="9",MID(R236,3,1)="0",)),VLOOKUP(R236,'証拠（WW特許）'!$B$2:$M$90,12,FALSE),""))</f>
        <v/>
      </c>
      <c r="AH236" s="58" t="str">
        <f>IF(OR(LEFT(R236)="特",LEFT(R236)="実"),VLOOKUP(R236,'証拠（JP特許）'!$B$2:$X$299,20,FALSE),IF(AND(OR(LEFT(R236,2)="US",LEFT(R236,2)="WO",LEFT(R236,2)="GB",LEFT(R236,2)="EP",LEFT(R236,2)="DE"),OR(MID(R236,3,1)="1",MID(R236,3,1)="2",MID(R236,3,1)="3",MID(R236,3,1)="4",MID(R236,3,1)="5",MID(R236,3,1)="6",MID(R236,3,1)="7",MID(R236,3,1)="8",MID(R236,3,1)="9",MID(R236,3,1)="0",)),VLOOKUP(R236,'証拠（WW特許）'!$B$2:$U$90,20,FALSE),""))</f>
        <v/>
      </c>
      <c r="AI236" s="58" t="str">
        <f>IF(OR(LEFT(R236)="特",LEFT(R236)="実"),VLOOKUP(R236,'証拠（JP特許）'!$B$2:$X$299,21,FALSE),"")</f>
        <v/>
      </c>
      <c r="AJ236" s="58" t="str">
        <f>IF(OR(LEFT(R236)="特",LEFT(R236)="実"),VLOOKUP(R236,'証拠（JP特許）'!$B$2:$X$299,22,FALSE),"")</f>
        <v/>
      </c>
      <c r="AK236" s="59" t="str">
        <f>IF(OR(LEFT(R236)="特",LEFT(R236)="実"),VLOOKUP(R236,'証拠（JP特許）'!$B$2:$X$299,17,FALSE),IF(AND(OR(LEFT(R236,2)="US",LEFT(R236,2)="WO",LEFT(R236,2)="GB",LEFT(R236,2)="EP",LEFT(R236,2)="DE"),OR(MID(R236,3,1)="1",MID(R236,3,1)="2",MID(R236,3,1)="3",MID(R236,3,1)="4",MID(R236,3,1)="5",MID(R236,3,1)="6",MID(R236,3,1)="7",MID(R236,3,1)="8",MID(R236,3,1)="9",MID(R236,3,1)="0",)),VLOOKUP(R236,'証拠（WW特許）'!$B$2:$U$90,16,FALSE),""))</f>
        <v/>
      </c>
      <c r="AL236" s="58"/>
      <c r="AM236" s="58"/>
      <c r="AN236" s="58"/>
      <c r="AO236" s="58" t="str">
        <f ca="1">IF(OR(LEFT(R236)="特",LEFT(R236)="実",AND(OR(LEFT(R236,2)="US",LEFT(R236,2)="WO",LEFT(R236,2)="GB",LEFT(R236,2)="EP",LEFT(R236,2)="DE"),OR(MID(R236,3,1)="1",MID(R236,3,1)="2",MID(R236,3,1)="3",MID(R236,3,1)="4",MID(R236,3,1)="5",MID(R236,3,1)="6",MID(R236,3,1)="7",MID(R236,3,1)="8",MID(R236,3,1)="9",MID(R236,3,1)="0"))),IF(COUNTIF(INDIRECT("発明者引用!"&amp;ADDRESS(MATCH(C236,発明者引用!B$1:B$196,0),4)&amp;":"&amp;ADDRESS(MATCH(C236,発明者引用!B$1:B$196,0),17)),R236)+COUNTIF(INDIRECT("発明者引用!"&amp;ADDRESS(MATCH(C236,発明者引用!B$1:B$196,0),4)&amp;":"&amp;ADDRESS(MATCH(C236,発明者引用!B$1:B$196,0),17)),#REF!)+COUNTIF(INDIRECT("発明者引用!"&amp;ADDRESS(MATCH(C236,発明者引用!B$1:B$196,0),4)&amp;":"&amp;ADDRESS(MATCH(C236,発明者引用!B$1:B$196,0),17)),T236)&gt;0,"Yes","No"),"")</f>
        <v/>
      </c>
      <c r="AP236" s="58" t="str">
        <f ca="1">IF(OR(LEFT(R236)="特",LEFT(R236)="実",AND(OR(LEFT(R236,2)="US",LEFT(R236,2)="WO",LEFT(R236,2)="GB",LEFT(R236,2)="EP",LEFT(R236,2)="DE"),OR(MID(R236,3,1)="1",MID(R236,3,1)="2",MID(R236,3,1)="3",MID(R236,3,1)="4",MID(R236,3,1)="5",MID(R236,3,1)="6",MID(R236,3,1)="7",MID(R236,3,1)="8",MID(R236,3,1)="9",MID(R236,3,1)="0"))),IF(VLOOKUP(C236,ファミリ引用特許WO!$A$2:$B$241,2,FALSE)+VLOOKUP(C236,ファミリ引用文献WO!$A$2:$C$241,3,FALSE)=0,"ISR無し",IF(COUNTIF(INDIRECT("ファミリ引用特許WO!"&amp;ADDRESS(MATCH(C236,ファミリ引用特許WO!$A$2:$A$241,0),1)&amp;":"&amp;ADDRESS(MATCH(C236,ファミリ引用特許WO!$A$2:$A$241,0),19)),R236)+COUNTIF(INDIRECT("ファミリ引用特許WO!"&amp;ADDRESS(MATCH(C236,ファミリ引用特許WO!$A$2:$A$241,0),1)&amp;":"&amp;ADDRESS(MATCH(C236,ファミリ引用特許WO!$A$2:$A$241,0),19)),S236)+COUNTIF(INDIRECT("ファミリ引用特許WO!"&amp;ADDRESS(MATCH(C236,ファミリ引用特許WO!$A$2:$A$241,0),1)&amp;":"&amp;ADDRESS(MATCH(C236,ファミリ引用特許WO!$A$2:$A$241,0),19)),T236)+COUNTIF(INDIRECT("ファミリ引用特許WO!"&amp;ADDRESS(MATCH(C236,ファミリ引用特許WO!$A$2:$A$241,0),1)&amp;":"&amp;ADDRESS(MATCH(C236,ファミリ引用特許WO!$A$2:$A$241,0),19)),W236)+COUNTIF(INDIRECT("ファミリ引用特許WO!"&amp;ADDRESS(MATCH(C236,ファミリ引用特許WO!$A$2:$A$241,0),1)&amp;":"&amp;ADDRESS(MATCH(C236,ファミリ引用特許WO!$A$2:$A$241,0),19)),Y236)&gt;0,"Yes","No")),"")</f>
        <v/>
      </c>
      <c r="AQ236" s="55" t="str">
        <f ca="1">IF(OR(LEFT(R236)="特",LEFT(R236)="実",AND(OR(LEFT(R236,2)="US",LEFT(R236,2)="WO",LEFT(R236,2)="GB",LEFT(R236,2)="EP",LEFT(R236,2)="DE"),OR(MID(R236,3,1)="1",MID(R236,3,1)="2",MID(R236,3,1)="3",MID(R236,3,1)="4",MID(R236,3,1)="5",MID(R236,3,1)="6",MID(R236,3,1)="7",MID(R236,3,1)="8",MID(R236,3,1)="9",MID(R236,3,1)="0"))),IF(VLOOKUP(C236,'ファミリ引用特許表記修正（ex.A2→A）'!$A$2:$B$241,2,FALSE)=0,"family無し",IF(COUNTIF(INDIRECT("'ファミリ引用特許表記修正（ex.A2→A）'!"&amp;ADDRESS(MATCH(C236,'ファミリ引用特許表記修正（ex.A2→A）'!$A$2:$A$241,0),1)&amp;":"&amp;ADDRESS(MATCH(C236,'ファミリ引用特許表記修正（ex.A2→A）'!$A$2:$A$241,0),171)),R236)+COUNTIF(INDIRECT("'ファミリ引用特許表記修正（ex.A2→A）'!"&amp;ADDRESS(MATCH(C236,'ファミリ引用特許表記修正（ex.A2→A）'!$A$2:$A$241,0),1)&amp;":"&amp;ADDRESS(MATCH(C236,'ファミリ引用特許表記修正（ex.A2→A）'!$A$2:$A$241,0),171)),S236)+COUNTIF(INDIRECT("'ファミリ引用特許表記修正（ex.A2→A）'!"&amp;ADDRESS(MATCH(C236,'ファミリ引用特許表記修正（ex.A2→A）'!$A$2:$A$241,0),1)&amp;":"&amp;ADDRESS(MATCH(C236,'ファミリ引用特許表記修正（ex.A2→A）'!$A$2:$A$241,0),171)),T236)+COUNTIF(INDIRECT("'ファミリ引用特許表記修正（ex.A2→A）'!"&amp;ADDRESS(MATCH(C236,'ファミリ引用特許表記修正（ex.A2→A）'!$A$2:$A$241,0),1)&amp;":"&amp;ADDRESS(MATCH(C236,'ファミリ引用特許表記修正（ex.A2→A）'!$A$2:$A$241,0),171)),W236)+COUNTIF(INDIRECT("'ファミリ引用特許表記修正（ex.A2→A）'!"&amp;ADDRESS(MATCH(C236,'ファミリ引用特許表記修正（ex.A2→A）'!$A$2:$A$241,0),1)&amp;":"&amp;ADDRESS(MATCH(C236,'ファミリ引用特許表記修正（ex.A2→A）'!$A$2:$A$241,0),171)),Y236)&gt;0,"Yes","No")),"")</f>
        <v/>
      </c>
      <c r="AR236" s="193" t="str">
        <f>IF(OR(LEFT(R236)="特",LEFT(R236)="実",AND(OR(LEFT(R236,2)="US",LEFT(R236,2)="WO",LEFT(R236,2)="GB",LEFT(R236,2)="EP",LEFT(R236,2)="DE"),OR(MID(R236,3,1)="1",MID(R236,3,1)="2",MID(R236,3,1)="3",MID(R236,3,1)="4",MID(R236,3,1)="5",MID(R236,3,1)="6",MID(R236,3,1)="7",MID(R236,3,1)="8",MID(R236,3,1)="9",MID(R236,3,1)="0",))),"",VLOOKUP($C236,ファミリ発明者引用文献!A$3:B$235,2,FALSE))</f>
        <v>,,</v>
      </c>
      <c r="AS236" s="55" t="str">
        <f>VLOOKUP(C236,ファミリ引用文献WO!A$2:B$241,2,FALSE)</f>
        <v/>
      </c>
      <c r="AT236" s="58" t="str">
        <f>VLOOKUP(C236,ファミリ引用文献!A$3:B$242,2,FALSE)</f>
        <v/>
      </c>
      <c r="AU236" s="58" t="str">
        <f>VLOOKUP(C236,審判データ!AH$2:BT$379,39,FALSE)</f>
        <v>特開平07-242463;特許03121980;TH00041033A;US5520716</v>
      </c>
      <c r="AV236" s="62" t="str">
        <f ca="1">IF(INDIRECT("審判データ!"&amp;ADDRESS(MATCH(C236,審判データ!$AH$1:$AH$379,0),32))="早期審査の対象とする","早期審査","")</f>
        <v/>
      </c>
      <c r="AW236" s="665" t="str">
        <f t="shared" si="16"/>
        <v/>
      </c>
      <c r="AX236" s="666" t="str">
        <f>IF(LEFT(AE236,3)="日本特",IF(LEFT(C236)="特",VLOOKUP(C236,'本件、証拠文献テーマコード'!G$2:I$376,3,FALSE),VLOOKUP(C236,'本件、証拠文献テーマコード'!B$2:I$376,8,FALSE)),"")</f>
        <v/>
      </c>
      <c r="AY236" s="666" t="str">
        <f>IF(LEFT(AE236,3)="日本特",IF(OR(MID(R236,2,1)="開",MID(R236,2,1)="表",MID(R236,2,1)="登"),VLOOKUP(R236,'本件、証拠文献テーマコード'!C$2:I$379,7,FALSE),VLOOKUP(R236,'本件、証拠文献テーマコード'!G$2:I$379,3,FALSE)),"")</f>
        <v/>
      </c>
      <c r="AZ236" s="54"/>
    </row>
    <row r="237" spans="1:52" s="353" customFormat="1" ht="27" x14ac:dyDescent="0.15">
      <c r="A237" s="831" t="s">
        <v>22744</v>
      </c>
      <c r="B237" s="586" t="str">
        <f ca="1">IF(A237="",B236,INDIRECT("審判データ!"&amp;ADDRESS(MATCH(A237,審判データ!$HC$1:$HC$379,0),20))&amp;" / "&amp;INDIRECT("審判データ!"&amp;ADDRESS(MATCH(A237,審判データ!$HC$1:$HC$379,0),21)))</f>
        <v>2011 / 29-2</v>
      </c>
      <c r="C237" s="480">
        <v>3478303</v>
      </c>
      <c r="D237" s="480" t="s">
        <v>2823</v>
      </c>
      <c r="E237" s="346" t="str">
        <f ca="1">INDIRECT("審判データ!"&amp;ADDRESS(MATCH(C237,審判データ!$AH$1:$AH$379,0),55))</f>
        <v>稲葉健嗣</v>
      </c>
      <c r="F237" s="214" t="str">
        <f ca="1">INDIRECT("審判データ!"&amp;ADDRESS(MATCH(C237,審判データ!$AH$1:$AH$379,0),56))</f>
        <v>稲葉　健嗣</v>
      </c>
      <c r="G237" s="214" t="str">
        <f ca="1">INDIRECT("審判データ!"&amp;ADDRESS(MATCH(C237,審判データ!$AH$1:$AH$379,0),72))</f>
        <v>特開平07-289662;特許03478303;特開2002-306635;特開2003-047674</v>
      </c>
      <c r="H237" s="214" t="str">
        <f ca="1">INDIRECT("審判データ!"&amp;ADDRESS(MATCH(C237,審判データ!$AH$1:$AH$379,0),41))</f>
        <v>A63B 37/00;A63B 45/00</v>
      </c>
      <c r="I237" s="214" t="str">
        <f ca="1">INDIRECT("審判データ!"&amp;ADDRESS(MATCH(C237,審判データ!$AH$1:$AH$379,0),49))</f>
        <v>A63B  37/00@AFI(JP);A63B  45/00@ALI(JP)</v>
      </c>
      <c r="J237" s="214" t="str">
        <f ca="1">INDIRECT("審判データ!"&amp;ADDRESS(MATCH(C237,審判データ!$AH$1:$AH$379,0),51))</f>
        <v>A63B 37/00        F;A63B 45/00        B</v>
      </c>
      <c r="K237" s="214" t="str">
        <f ca="1">INDIRECT("審判データ!"&amp;ADDRESS(MATCH(C237,審判データ!$AH$1:$AH$379,0),53))</f>
        <v xml:space="preserve"> </v>
      </c>
      <c r="L237" s="1041" t="s">
        <v>2830</v>
      </c>
      <c r="M237" s="1043" t="s">
        <v>89</v>
      </c>
      <c r="N237" s="1045" t="s">
        <v>22745</v>
      </c>
      <c r="O237" s="1047">
        <v>0</v>
      </c>
      <c r="P237" s="1049" t="s">
        <v>1185</v>
      </c>
      <c r="Q237" s="706" t="s">
        <v>91</v>
      </c>
      <c r="R237" s="707" t="s">
        <v>22746</v>
      </c>
      <c r="S237" s="706" t="str">
        <f>IF(OR(LEFT(R237)="特",LEFT(R237)="実"),VLOOKUP(R237,'証拠（JP特許）'!$B$2:$D$299,2,FALSE),IF(AND(OR(LEFT(R237,2)="US",LEFT(R237,2)="WO",LEFT(R237,2)="GB",LEFT(R237,2)="EP",LEFT(R237,2)="DE"),OR(MID(R237,3,1)="1",MID(R237,3,1)="2",MID(R237,3,1)="3",MID(R237,3,1)="4",MID(R237,3,1)="5",MID(R237,3,1)="6",MID(R237,3,1)="7",MID(R237,3,1)="8",MID(R237,3,1)="9",MID(R237,3,1)="0")),VLOOKUP(R237,'証拠（WW特許）'!$B$2:$C$90,2,FALSE),"_"))</f>
        <v>US34516689A</v>
      </c>
      <c r="T237" s="707" t="str">
        <f>IF(OR(LEFT(R237)="特",LEFT(R237)="実"),VLOOKUP(R237,'証拠（JP特許）'!$B$2:$E$299,4,FALSE),"_")</f>
        <v>_</v>
      </c>
      <c r="U237" s="707" t="s">
        <v>94</v>
      </c>
      <c r="V237" s="706" t="s">
        <v>122</v>
      </c>
      <c r="W237" s="708" t="str">
        <f t="shared" si="18"/>
        <v/>
      </c>
      <c r="X237" s="709"/>
      <c r="Y237" s="709" t="str">
        <f t="shared" si="19"/>
        <v>US4991852B</v>
      </c>
      <c r="Z237" s="91" t="str">
        <f ca="1">IF(OR(LEFT(R237)="特",LEFT(R237)="実",AND(OR(LEFT(R237,2)="US",LEFT(R237,2)="WO",LEFT(R237,2)="GB",LEFT(R237,2)="EP",LEFT(R237,2)="DE"),OR(MID(R237,3,1)="1",MID(R237,3,1)="2",MID(R237,3,1)="3",MID(R237,3,1)="4",MID(R237,3,1)="5",MID(R237,3,1)="6",MID(R237,3,1)="7",MID(R237,3,1)="8",MID(R237,3,1)="9",MID(R237,3,1)="0",))),IF(COUNTIF(INDIRECT("拒絶理由・拒絶査定・異議申立!"&amp;ADDRESS(MATCH(C237,拒絶理由・拒絶査定・異議申立!B$1:B$1000,0),3)&amp;":"&amp;ADDRESS(MATCH(C237,拒絶理由・拒絶査定・異議申立!B$1:B$1000,0),50)),R237)+COUNTIF(INDIRECT("拒絶理由・拒絶査定・異議申立!"&amp;ADDRESS(MATCH(C237,拒絶理由・拒絶査定・異議申立!B$1:B$1000,0),3)&amp;":"&amp;ADDRESS(MATCH(C237,拒絶理由・拒絶査定・異議申立!B$1:B$1000,0),50)),T237)&gt;0,"Yes","No"),"")</f>
        <v>No</v>
      </c>
      <c r="AA237" s="92" t="str">
        <f ca="1">IF(OR(LEFT(R237)="特",LEFT(R237)="実",AND(OR(LEFT(R237,2)="US",LEFT(R237,2)="WO",LEFT(R237,2)="GB",LEFT(R237,2)="EP",LEFT(R237,2)="DE"),OR(MID(R237,3,1)="1",MID(R237,3,1)="2",MID(R237,3,1)="3",MID(R237,3,1)="4",MID(R237,3,1)="5",MID(R237,3,1)="6",MID(R237,3,1)="7",MID(R237,3,1)="8",MID(R237,3,1)="9",MID(R237,3,1)="0",))),IF(COUNTIF(INDIRECT("先行技術調査・登録査定!"&amp;ADDRESS(MATCH(C237,先行技術調査・登録査定!B$1:B$1000,0),3)&amp;":"&amp;ADDRESS(MATCH(C237,先行技術調査・登録査定!B$1:B$1000,0),49)),R237)+COUNTIF(INDIRECT("先行技術調査・登録査定!"&amp;ADDRESS(MATCH(C237,先行技術調査・登録査定!B$1:B$1000,0),3)&amp;":"&amp;ADDRESS(MATCH(C237,先行技術調査・登録査定!B$1:B$1000,0),49)),T237)&gt;0,"Yes","No"),"")</f>
        <v>No</v>
      </c>
      <c r="AB237" s="169" t="str">
        <f t="shared" ca="1" si="20"/>
        <v>Yes</v>
      </c>
      <c r="AC237" s="94" t="str">
        <f>IF(OR(LEFT(R237)="特",LEFT(R237)="実",AND(OR(LEFT(R237,2)="US",LEFT(R237,2)="WO",LEFT(R237,2)="GB",LEFT(R237,2)="EP",LEFT(R237,2)="DE"),OR(MID(R237,3,1)="1",MID(R237,3,1)="2",MID(R237,3,1)="3",MID(R237,3,1)="4",MID(R237,3,1)="5",MID(R237,3,1)="6",MID(R237,3,1)="7",MID(R237,3,1)="8",MID(R237,3,1)="9",MID(R237,3,1)="0",))),"",VLOOKUP($C237,非特許文献リスト!$A$2:$C$196,2,FALSE))</f>
        <v/>
      </c>
      <c r="AD237" s="95" t="str">
        <f>IF(OR(LEFT(R237)="特",LEFT(R237)="実",AND(OR(LEFT(R237,2)="US",LEFT(R237,2)="WO",LEFT(R237,2)="GB",LEFT(R237,2)="EP",LEFT(R237,2)="DE"),OR(MID(R237,3,1)="1",MID(R237,3,1)="2",MID(R237,3,1)="3",MID(R237,3,1)="4",MID(R237,3,1)="5",MID(R237,3,1)="6",MID(R237,3,1)="7",MID(R237,3,1)="8",MID(R237,3,1)="9",MID(R237,3,1)="0",))),"",VLOOKUP($C237,非特許文献リスト!$A$2:$C$196,3,FALSE))</f>
        <v/>
      </c>
      <c r="AE237" s="175" t="str">
        <f t="shared" si="17"/>
        <v>外国特許文献</v>
      </c>
      <c r="AF237" s="176" t="str">
        <f>IF(OR(LEFT(R237)="特",LEFT(R237)="実"),VLOOKUP(R237,'証拠（JP特許）'!$B$2:$AB$299,10,FALSE),IF(AND(OR(LEFT(R237,2)="US",LEFT(R237,2)="WO",LEFT(R237,2)="GB",LEFT(R237,2)="EP",LEFT(R237,2)="DE"),OR(MID(R237,3,1)="1",MID(R237,3,1)="2",MID(R237,3,1)="3",MID(R237,3,1)="4",MID(R237,3,1)="5",MID(R237,3,1)="6",MID(R237,3,1)="7",MID(R237,3,1)="8",MID(R237,3,1)="9",MID(R237,3,1)="0",)),VLOOKUP(R237,'証拠（WW特許）'!$B$2:$M$90,8,FALSE),""))</f>
        <v>Pattison John W.</v>
      </c>
      <c r="AG237" s="176" t="str">
        <f>IF(OR(LEFT(R237)="特",LEFT(R237)="実"),VLOOKUP(R237,'証拠（JP特許）'!$B$2:$AB$299,26,FALSE),IF(AND(OR(LEFT(R237,2)="US",LEFT(R237,2)="WO",LEFT(R237,2)="GB",LEFT(R237,2)="EP",LEFT(R237,2)="DE"),OR(MID(R237,3,1)="1",MID(R237,3,1)="2",MID(R237,3,1)="3",MID(R237,3,1)="4",MID(R237,3,1)="5",MID(R237,3,1)="6",MID(R237,3,1)="7",MID(R237,3,1)="8",MID(R237,3,1)="9",MID(R237,3,1)="0",)),VLOOKUP(R237,'証拠（WW特許）'!$B$2:$M$90,12,FALSE),""))</f>
        <v>Pattison John W.</v>
      </c>
      <c r="AH237" s="58" t="str">
        <f>IF(OR(LEFT(R237)="特",LEFT(R237)="実"),VLOOKUP(R237,'証拠（JP特許）'!$B$2:$X$299,20,FALSE),IF(AND(OR(LEFT(R237,2)="US",LEFT(R237,2)="WO",LEFT(R237,2)="GB",LEFT(R237,2)="EP",LEFT(R237,2)="DE"),OR(MID(R237,3,1)="1",MID(R237,3,1)="2",MID(R237,3,1)="3",MID(R237,3,1)="4",MID(R237,3,1)="5",MID(R237,3,1)="6",MID(R237,3,1)="7",MID(R237,3,1)="8",MID(R237,3,1)="9",MID(R237,3,1)="0",)),VLOOKUP(R237,'証拠（WW特許）'!$B$2:$U$90,20,FALSE),""))</f>
        <v>A63B  37/14</v>
      </c>
      <c r="AI237" s="58" t="str">
        <f>IF(OR(LEFT(R237)="特",LEFT(R237)="実"),VLOOKUP(R237,'証拠（JP特許）'!$B$2:$X$299,21,FALSE),"")</f>
        <v/>
      </c>
      <c r="AJ237" s="58" t="str">
        <f>IF(OR(LEFT(R237)="特",LEFT(R237)="実"),VLOOKUP(R237,'証拠（JP特許）'!$B$2:$X$299,22,FALSE),"")</f>
        <v/>
      </c>
      <c r="AK237" s="59">
        <f>IF(OR(LEFT(R237)="特",LEFT(R237)="実"),VLOOKUP(R237,'証拠（JP特許）'!$B$2:$X$299,17,FALSE),IF(AND(OR(LEFT(R237,2)="US",LEFT(R237,2)="WO",LEFT(R237,2)="GB",LEFT(R237,2)="EP",LEFT(R237,2)="DE"),OR(MID(R237,3,1)="1",MID(R237,3,1)="2",MID(R237,3,1)="3",MID(R237,3,1)="4",MID(R237,3,1)="5",MID(R237,3,1)="6",MID(R237,3,1)="7",MID(R237,3,1)="8",MID(R237,3,1)="9",MID(R237,3,1)="0",)),VLOOKUP(R237,'証拠（WW特許）'!$B$2:$U$90,16,FALSE),""))</f>
        <v>33281</v>
      </c>
      <c r="AL237" s="58"/>
      <c r="AM237" s="58"/>
      <c r="AN237" s="58"/>
      <c r="AO237" s="58" t="str">
        <f ca="1">IF(OR(LEFT(R237)="特",LEFT(R237)="実",AND(OR(LEFT(R237,2)="US",LEFT(R237,2)="WO",LEFT(R237,2)="GB",LEFT(R237,2)="EP",LEFT(R237,2)="DE"),OR(MID(R237,3,1)="1",MID(R237,3,1)="2",MID(R237,3,1)="3",MID(R237,3,1)="4",MID(R237,3,1)="5",MID(R237,3,1)="6",MID(R237,3,1)="7",MID(R237,3,1)="8",MID(R237,3,1)="9",MID(R237,3,1)="0"))),IF(COUNTIF(INDIRECT("発明者引用!"&amp;ADDRESS(MATCH(C237,発明者引用!B$1:B$196,0),4)&amp;":"&amp;ADDRESS(MATCH(C237,発明者引用!B$1:B$196,0),17)),R237)+COUNTIF(INDIRECT("発明者引用!"&amp;ADDRESS(MATCH(C237,発明者引用!B$1:B$196,0),4)&amp;":"&amp;ADDRESS(MATCH(C237,発明者引用!B$1:B$196,0),17)),#REF!)+COUNTIF(INDIRECT("発明者引用!"&amp;ADDRESS(MATCH(C237,発明者引用!B$1:B$196,0),4)&amp;":"&amp;ADDRESS(MATCH(C237,発明者引用!B$1:B$196,0),17)),T237)&gt;0,"Yes","No"),"")</f>
        <v>No</v>
      </c>
      <c r="AP237" s="58" t="str">
        <f ca="1">IF(OR(LEFT(R237)="特",LEFT(R237)="実",AND(OR(LEFT(R237,2)="US",LEFT(R237,2)="WO",LEFT(R237,2)="GB",LEFT(R237,2)="EP",LEFT(R237,2)="DE"),OR(MID(R237,3,1)="1",MID(R237,3,1)="2",MID(R237,3,1)="3",MID(R237,3,1)="4",MID(R237,3,1)="5",MID(R237,3,1)="6",MID(R237,3,1)="7",MID(R237,3,1)="8",MID(R237,3,1)="9",MID(R237,3,1)="0"))),IF(VLOOKUP(C237,ファミリ引用特許WO!$A$2:$B$241,2,FALSE)+VLOOKUP(C237,ファミリ引用文献WO!$A$2:$C$241,3,FALSE)=0,"ISR無し",IF(COUNTIF(INDIRECT("ファミリ引用特許WO!"&amp;ADDRESS(MATCH(C237,ファミリ引用特許WO!$A$2:$A$241,0),1)&amp;":"&amp;ADDRESS(MATCH(C237,ファミリ引用特許WO!$A$2:$A$241,0),19)),R237)+COUNTIF(INDIRECT("ファミリ引用特許WO!"&amp;ADDRESS(MATCH(C237,ファミリ引用特許WO!$A$2:$A$241,0),1)&amp;":"&amp;ADDRESS(MATCH(C237,ファミリ引用特許WO!$A$2:$A$241,0),19)),S237)+COUNTIF(INDIRECT("ファミリ引用特許WO!"&amp;ADDRESS(MATCH(C237,ファミリ引用特許WO!$A$2:$A$241,0),1)&amp;":"&amp;ADDRESS(MATCH(C237,ファミリ引用特許WO!$A$2:$A$241,0),19)),T237)+COUNTIF(INDIRECT("ファミリ引用特許WO!"&amp;ADDRESS(MATCH(C237,ファミリ引用特許WO!$A$2:$A$241,0),1)&amp;":"&amp;ADDRESS(MATCH(C237,ファミリ引用特許WO!$A$2:$A$241,0),19)),W237)+COUNTIF(INDIRECT("ファミリ引用特許WO!"&amp;ADDRESS(MATCH(C237,ファミリ引用特許WO!$A$2:$A$241,0),1)&amp;":"&amp;ADDRESS(MATCH(C237,ファミリ引用特許WO!$A$2:$A$241,0),19)),Y237)&gt;0,"Yes","No")),"")</f>
        <v>ISR無し</v>
      </c>
      <c r="AQ237" s="55" t="str">
        <f ca="1">IF(OR(LEFT(R237)="特",LEFT(R237)="実",AND(OR(LEFT(R237,2)="US",LEFT(R237,2)="WO",LEFT(R237,2)="GB",LEFT(R237,2)="EP",LEFT(R237,2)="DE"),OR(MID(R237,3,1)="1",MID(R237,3,1)="2",MID(R237,3,1)="3",MID(R237,3,1)="4",MID(R237,3,1)="5",MID(R237,3,1)="6",MID(R237,3,1)="7",MID(R237,3,1)="8",MID(R237,3,1)="9",MID(R237,3,1)="0"))),IF(VLOOKUP(C237,'ファミリ引用特許表記修正（ex.A2→A）'!$A$2:$B$241,2,FALSE)=0,"family無し",IF(COUNTIF(INDIRECT("'ファミリ引用特許表記修正（ex.A2→A）'!"&amp;ADDRESS(MATCH(C237,'ファミリ引用特許表記修正（ex.A2→A）'!$A$2:$A$241,0),1)&amp;":"&amp;ADDRESS(MATCH(C237,'ファミリ引用特許表記修正（ex.A2→A）'!$A$2:$A$241,0),171)),R237)+COUNTIF(INDIRECT("'ファミリ引用特許表記修正（ex.A2→A）'!"&amp;ADDRESS(MATCH(C237,'ファミリ引用特許表記修正（ex.A2→A）'!$A$2:$A$241,0),1)&amp;":"&amp;ADDRESS(MATCH(C237,'ファミリ引用特許表記修正（ex.A2→A）'!$A$2:$A$241,0),171)),S237)+COUNTIF(INDIRECT("'ファミリ引用特許表記修正（ex.A2→A）'!"&amp;ADDRESS(MATCH(C237,'ファミリ引用特許表記修正（ex.A2→A）'!$A$2:$A$241,0),1)&amp;":"&amp;ADDRESS(MATCH(C237,'ファミリ引用特許表記修正（ex.A2→A）'!$A$2:$A$241,0),171)),T237)+COUNTIF(INDIRECT("'ファミリ引用特許表記修正（ex.A2→A）'!"&amp;ADDRESS(MATCH(C237,'ファミリ引用特許表記修正（ex.A2→A）'!$A$2:$A$241,0),1)&amp;":"&amp;ADDRESS(MATCH(C237,'ファミリ引用特許表記修正（ex.A2→A）'!$A$2:$A$241,0),171)),W237)+COUNTIF(INDIRECT("'ファミリ引用特許表記修正（ex.A2→A）'!"&amp;ADDRESS(MATCH(C237,'ファミリ引用特許表記修正（ex.A2→A）'!$A$2:$A$241,0),1)&amp;":"&amp;ADDRESS(MATCH(C237,'ファミリ引用特許表記修正（ex.A2→A）'!$A$2:$A$241,0),171)),Y237)&gt;0,"Yes","No")),"")</f>
        <v>Yes</v>
      </c>
      <c r="AR237" s="58" t="str">
        <f>IF(OR(LEFT(R237)="特",LEFT(R237)="実",AND(OR(LEFT(R237,2)="US",LEFT(R237,2)="WO",LEFT(R237,2)="GB",LEFT(R237,2)="EP",LEFT(R237,2)="DE"),OR(MID(R237,3,1)="1",MID(R237,3,1)="2",MID(R237,3,1)="3",MID(R237,3,1)="4",MID(R237,3,1)="5",MID(R237,3,1)="6",MID(R237,3,1)="7",MID(R237,3,1)="8",MID(R237,3,1)="9",MID(R237,3,1)="0",))),"",VLOOKUP($C237,ファミリ発明者引用文献!A$3:B$235,2,FALSE))</f>
        <v/>
      </c>
      <c r="AS237" s="55" t="str">
        <f>VLOOKUP(C237,ファミリ引用文献WO!A$2:B$241,2,FALSE)</f>
        <v/>
      </c>
      <c r="AT237" s="58" t="str">
        <f>VLOOKUP(C237,ファミリ引用文献!A$3:B$242,2,FALSE)</f>
        <v/>
      </c>
      <c r="AU237" s="58" t="str">
        <f>VLOOKUP(C237,審判データ!AH$2:BT$379,39,FALSE)</f>
        <v>特開平07-289662;特許03478303;特開2002-306635;特開2003-047674</v>
      </c>
      <c r="AV237" s="62" t="str">
        <f ca="1">IF(INDIRECT("審判データ!"&amp;ADDRESS(MATCH(C237,審判データ!$AH$1:$AH$379,0),32))="早期審査の対象とする","早期審査","")</f>
        <v>早期審査</v>
      </c>
      <c r="AW237" s="665" t="str">
        <f t="shared" si="16"/>
        <v/>
      </c>
      <c r="AX237" s="666" t="str">
        <f>IF(LEFT(AE237,3)="日本特",IF(LEFT(C237)="特",VLOOKUP(C237,'本件、証拠文献テーマコード'!G$2:I$376,3,FALSE),VLOOKUP(C237,'本件、証拠文献テーマコード'!B$2:I$376,8,FALSE)),"")</f>
        <v/>
      </c>
      <c r="AY237" s="666" t="str">
        <f>IF(LEFT(AE237,3)="日本特",IF(OR(MID(R237,2,1)="開",MID(R237,2,1)="表",MID(R237,2,1)="登"),VLOOKUP(R237,'本件、証拠文献テーマコード'!C$2:I$379,7,FALSE),VLOOKUP(R237,'本件、証拠文献テーマコード'!G$2:I$379,3,FALSE)),"")</f>
        <v/>
      </c>
      <c r="AZ237" s="54"/>
    </row>
    <row r="238" spans="1:52" s="353" customFormat="1" ht="27" x14ac:dyDescent="0.15">
      <c r="A238" s="831"/>
      <c r="B238" s="586" t="str">
        <f ca="1">IF(A238="",B237,INDIRECT("審判データ!"&amp;ADDRESS(MATCH(A238,審判データ!$HC$1:$HC$379,0),20))&amp;" / "&amp;INDIRECT("審判データ!"&amp;ADDRESS(MATCH(A238,審判データ!$HC$1:$HC$379,0),21)))</f>
        <v>2011 / 29-2</v>
      </c>
      <c r="C238" s="480">
        <v>3478303</v>
      </c>
      <c r="D238" s="480" t="s">
        <v>2823</v>
      </c>
      <c r="E238" s="346" t="str">
        <f ca="1">INDIRECT("審判データ!"&amp;ADDRESS(MATCH(C238,審判データ!$AH$1:$AH$379,0),55))</f>
        <v>稲葉健嗣</v>
      </c>
      <c r="F238" s="214" t="str">
        <f ca="1">INDIRECT("審判データ!"&amp;ADDRESS(MATCH(C238,審判データ!$AH$1:$AH$379,0),56))</f>
        <v>稲葉　健嗣</v>
      </c>
      <c r="G238" s="214" t="str">
        <f ca="1">INDIRECT("審判データ!"&amp;ADDRESS(MATCH(C238,審判データ!$AH$1:$AH$379,0),72))</f>
        <v>特開平07-289662;特許03478303;特開2002-306635;特開2003-047674</v>
      </c>
      <c r="H238" s="214" t="str">
        <f ca="1">INDIRECT("審判データ!"&amp;ADDRESS(MATCH(C238,審判データ!$AH$1:$AH$379,0),41))</f>
        <v>A63B 37/00;A63B 45/00</v>
      </c>
      <c r="I238" s="214" t="str">
        <f ca="1">INDIRECT("審判データ!"&amp;ADDRESS(MATCH(C238,審判データ!$AH$1:$AH$379,0),49))</f>
        <v>A63B  37/00@AFI(JP);A63B  45/00@ALI(JP)</v>
      </c>
      <c r="J238" s="214" t="str">
        <f ca="1">INDIRECT("審判データ!"&amp;ADDRESS(MATCH(C238,審判データ!$AH$1:$AH$379,0),51))</f>
        <v>A63B 37/00        F;A63B 45/00        B</v>
      </c>
      <c r="K238" s="214" t="str">
        <f ca="1">INDIRECT("審判データ!"&amp;ADDRESS(MATCH(C238,審判データ!$AH$1:$AH$379,0),53))</f>
        <v xml:space="preserve"> </v>
      </c>
      <c r="L238" s="1042"/>
      <c r="M238" s="1044"/>
      <c r="N238" s="1046"/>
      <c r="O238" s="1048"/>
      <c r="P238" s="1050"/>
      <c r="Q238" s="706" t="s">
        <v>192</v>
      </c>
      <c r="R238" s="707" t="s">
        <v>2839</v>
      </c>
      <c r="S238" s="706" t="str">
        <f>IF(OR(LEFT(R238)="特",LEFT(R238)="実"),VLOOKUP(R238,'証拠（JP特許）'!$B$2:$D$299,2,FALSE),IF(AND(OR(LEFT(R238,2)="US",LEFT(R238,2)="WO",LEFT(R238,2)="GB",LEFT(R238,2)="EP",LEFT(R238,2)="DE"),OR(MID(R238,3,1)="1",MID(R238,3,1)="2",MID(R238,3,1)="3",MID(R238,3,1)="4",MID(R238,3,1)="5",MID(R238,3,1)="6",MID(R238,3,1)="7",MID(R238,3,1)="8",MID(R238,3,1)="9",MID(R238,3,1)="0")),VLOOKUP(R238,'証拠（WW特許）'!$B$2:$C$90,2,FALSE),"_"))</f>
        <v>特願平3-120124</v>
      </c>
      <c r="T238" s="707" t="str">
        <f>IF(OR(LEFT(R238)="特",LEFT(R238)="実"),VLOOKUP(R238,'証拠（JP特許）'!$B$2:$E$299,4,FALSE),"_")</f>
        <v>_</v>
      </c>
      <c r="U238" s="707" t="s">
        <v>94</v>
      </c>
      <c r="V238" s="706" t="s">
        <v>203</v>
      </c>
      <c r="W238" s="708" t="str">
        <f t="shared" si="18"/>
        <v>JP04347177A</v>
      </c>
      <c r="X238" s="709"/>
      <c r="Y238" s="709" t="str">
        <f t="shared" si="19"/>
        <v/>
      </c>
      <c r="Z238" s="91" t="str">
        <f ca="1">IF(OR(LEFT(R238)="特",LEFT(R238)="実",AND(OR(LEFT(R238,2)="US",LEFT(R238,2)="WO",LEFT(R238,2)="GB",LEFT(R238,2)="EP",LEFT(R238,2)="DE"),OR(MID(R238,3,1)="1",MID(R238,3,1)="2",MID(R238,3,1)="3",MID(R238,3,1)="4",MID(R238,3,1)="5",MID(R238,3,1)="6",MID(R238,3,1)="7",MID(R238,3,1)="8",MID(R238,3,1)="9",MID(R238,3,1)="0",))),IF(COUNTIF(INDIRECT("拒絶理由・拒絶査定・異議申立!"&amp;ADDRESS(MATCH(C238,拒絶理由・拒絶査定・異議申立!B$1:B$1000,0),3)&amp;":"&amp;ADDRESS(MATCH(C238,拒絶理由・拒絶査定・異議申立!B$1:B$1000,0),50)),R238)+COUNTIF(INDIRECT("拒絶理由・拒絶査定・異議申立!"&amp;ADDRESS(MATCH(C238,拒絶理由・拒絶査定・異議申立!B$1:B$1000,0),3)&amp;":"&amp;ADDRESS(MATCH(C238,拒絶理由・拒絶査定・異議申立!B$1:B$1000,0),50)),T238)&gt;0,"Yes","No"),"")</f>
        <v>No</v>
      </c>
      <c r="AA238" s="92" t="str">
        <f ca="1">IF(OR(LEFT(R238)="特",LEFT(R238)="実",AND(OR(LEFT(R238,2)="US",LEFT(R238,2)="WO",LEFT(R238,2)="GB",LEFT(R238,2)="EP",LEFT(R238,2)="DE"),OR(MID(R238,3,1)="1",MID(R238,3,1)="2",MID(R238,3,1)="3",MID(R238,3,1)="4",MID(R238,3,1)="5",MID(R238,3,1)="6",MID(R238,3,1)="7",MID(R238,3,1)="8",MID(R238,3,1)="9",MID(R238,3,1)="0",))),IF(COUNTIF(INDIRECT("先行技術調査・登録査定!"&amp;ADDRESS(MATCH(C238,先行技術調査・登録査定!B$1:B$1000,0),3)&amp;":"&amp;ADDRESS(MATCH(C238,先行技術調査・登録査定!B$1:B$1000,0),49)),R238)+COUNTIF(INDIRECT("先行技術調査・登録査定!"&amp;ADDRESS(MATCH(C238,先行技術調査・登録査定!B$1:B$1000,0),3)&amp;":"&amp;ADDRESS(MATCH(C238,先行技術調査・登録査定!B$1:B$1000,0),49)),T238)&gt;0,"Yes","No"),"")</f>
        <v>No</v>
      </c>
      <c r="AB238" s="169" t="str">
        <f t="shared" ca="1" si="20"/>
        <v>Yes</v>
      </c>
      <c r="AC238" s="94" t="str">
        <f>IF(OR(LEFT(R238)="特",LEFT(R238)="実",AND(OR(LEFT(R238,2)="US",LEFT(R238,2)="WO",LEFT(R238,2)="GB",LEFT(R238,2)="EP",LEFT(R238,2)="DE"),OR(MID(R238,3,1)="1",MID(R238,3,1)="2",MID(R238,3,1)="3",MID(R238,3,1)="4",MID(R238,3,1)="5",MID(R238,3,1)="6",MID(R238,3,1)="7",MID(R238,3,1)="8",MID(R238,3,1)="9",MID(R238,3,1)="0",))),"",VLOOKUP($C238,非特許文献リスト!$A$2:$C$196,2,FALSE))</f>
        <v/>
      </c>
      <c r="AD238" s="95" t="str">
        <f>IF(OR(LEFT(R238)="特",LEFT(R238)="実",AND(OR(LEFT(R238,2)="US",LEFT(R238,2)="WO",LEFT(R238,2)="GB",LEFT(R238,2)="EP",LEFT(R238,2)="DE"),OR(MID(R238,3,1)="1",MID(R238,3,1)="2",MID(R238,3,1)="3",MID(R238,3,1)="4",MID(R238,3,1)="5",MID(R238,3,1)="6",MID(R238,3,1)="7",MID(R238,3,1)="8",MID(R238,3,1)="9",MID(R238,3,1)="0",))),"",VLOOKUP($C238,非特許文献リスト!$A$2:$C$196,3,FALSE))</f>
        <v/>
      </c>
      <c r="AE238" s="175" t="str">
        <f t="shared" si="17"/>
        <v>日本特許文献</v>
      </c>
      <c r="AF238" s="176" t="str">
        <f>IF(OR(LEFT(R238)="特",LEFT(R238)="実"),VLOOKUP(R238,'証拠（JP特許）'!$B$2:$AB$299,10,FALSE),IF(AND(OR(LEFT(R238,2)="US",LEFT(R238,2)="WO",LEFT(R238,2)="GB",LEFT(R238,2)="EP",LEFT(R238,2)="DE"),OR(MID(R238,3,1)="1",MID(R238,3,1)="2",MID(R238,3,1)="3",MID(R238,3,1)="4",MID(R238,3,1)="5",MID(R238,3,1)="6",MID(R238,3,1)="7",MID(R238,3,1)="8",MID(R238,3,1)="9",MID(R238,3,1)="0",)),VLOOKUP(R238,'証拠（WW特許）'!$B$2:$M$90,8,FALSE),""))</f>
        <v>住友ゴム工業株式会社</v>
      </c>
      <c r="AG238" s="176" t="str">
        <f>IF(OR(LEFT(R238)="特",LEFT(R238)="実"),VLOOKUP(R238,'証拠（JP特許）'!$B$2:$AB$299,26,FALSE),IF(AND(OR(LEFT(R238,2)="US",LEFT(R238,2)="WO",LEFT(R238,2)="GB",LEFT(R238,2)="EP",LEFT(R238,2)="DE"),OR(MID(R238,3,1)="1",MID(R238,3,1)="2",MID(R238,3,1)="3",MID(R238,3,1)="4",MID(R238,3,1)="5",MID(R238,3,1)="6",MID(R238,3,1)="7",MID(R238,3,1)="8",MID(R238,3,1)="9",MID(R238,3,1)="0",)),VLOOKUP(R238,'証拠（WW特許）'!$B$2:$M$90,12,FALSE),""))</f>
        <v>岡　憲吾</v>
      </c>
      <c r="AH238" s="58" t="str">
        <f>IF(OR(LEFT(R238)="特",LEFT(R238)="実"),VLOOKUP(R238,'証拠（JP特許）'!$B$2:$X$299,20,FALSE),IF(AND(OR(LEFT(R238,2)="US",LEFT(R238,2)="WO",LEFT(R238,2)="GB",LEFT(R238,2)="EP",LEFT(R238,2)="DE"),OR(MID(R238,3,1)="1",MID(R238,3,1)="2",MID(R238,3,1)="3",MID(R238,3,1)="4",MID(R238,3,1)="5",MID(R238,3,1)="6",MID(R238,3,1)="7",MID(R238,3,1)="8",MID(R238,3,1)="9",MID(R238,3,1)="0",)),VLOOKUP(R238,'証拠（WW特許）'!$B$2:$U$90,20,FALSE),""))</f>
        <v>A63B  37/00    (2006.01)</v>
      </c>
      <c r="AI238" s="58" t="str">
        <f>IF(OR(LEFT(R238)="特",LEFT(R238)="実"),VLOOKUP(R238,'証拠（JP特許）'!$B$2:$X$299,21,FALSE),"")</f>
        <v>A63B 37/00      F,A63B 37/00      C</v>
      </c>
      <c r="AJ238" s="58">
        <f>IF(OR(LEFT(R238)="特",LEFT(R238)="実"),VLOOKUP(R238,'証拠（JP特許）'!$B$2:$X$299,22,FALSE),"")</f>
        <v>0</v>
      </c>
      <c r="AK238" s="59" t="str">
        <f>IF(OR(LEFT(R238)="特",LEFT(R238)="実"),VLOOKUP(R238,'証拠（JP特許）'!$B$2:$X$299,17,FALSE),IF(AND(OR(LEFT(R238,2)="US",LEFT(R238,2)="WO",LEFT(R238,2)="GB",LEFT(R238,2)="EP",LEFT(R238,2)="DE"),OR(MID(R238,3,1)="1",MID(R238,3,1)="2",MID(R238,3,1)="3",MID(R238,3,1)="4",MID(R238,3,1)="5",MID(R238,3,1)="6",MID(R238,3,1)="7",MID(R238,3,1)="8",MID(R238,3,1)="9",MID(R238,3,1)="0",)),VLOOKUP(R238,'証拠（WW特許）'!$B$2:$U$90,16,FALSE),""))</f>
        <v>1992.12.02</v>
      </c>
      <c r="AL238" s="58"/>
      <c r="AM238" s="58"/>
      <c r="AN238" s="58"/>
      <c r="AO238" s="58" t="str">
        <f ca="1">IF(OR(LEFT(R238)="特",LEFT(R238)="実",AND(OR(LEFT(R238,2)="US",LEFT(R238,2)="WO",LEFT(R238,2)="GB",LEFT(R238,2)="EP",LEFT(R238,2)="DE"),OR(MID(R238,3,1)="1",MID(R238,3,1)="2",MID(R238,3,1)="3",MID(R238,3,1)="4",MID(R238,3,1)="5",MID(R238,3,1)="6",MID(R238,3,1)="7",MID(R238,3,1)="8",MID(R238,3,1)="9",MID(R238,3,1)="0"))),IF(COUNTIF(INDIRECT("発明者引用!"&amp;ADDRESS(MATCH(C238,発明者引用!B$1:B$196,0),4)&amp;":"&amp;ADDRESS(MATCH(C238,発明者引用!B$1:B$196,0),17)),R238)+COUNTIF(INDIRECT("発明者引用!"&amp;ADDRESS(MATCH(C238,発明者引用!B$1:B$196,0),4)&amp;":"&amp;ADDRESS(MATCH(C238,発明者引用!B$1:B$196,0),17)),#REF!)+COUNTIF(INDIRECT("発明者引用!"&amp;ADDRESS(MATCH(C238,発明者引用!B$1:B$196,0),4)&amp;":"&amp;ADDRESS(MATCH(C238,発明者引用!B$1:B$196,0),17)),T238)&gt;0,"Yes","No"),"")</f>
        <v>No</v>
      </c>
      <c r="AP238" s="58" t="str">
        <f ca="1">IF(OR(LEFT(R238)="特",LEFT(R238)="実",AND(OR(LEFT(R238,2)="US",LEFT(R238,2)="WO",LEFT(R238,2)="GB",LEFT(R238,2)="EP",LEFT(R238,2)="DE"),OR(MID(R238,3,1)="1",MID(R238,3,1)="2",MID(R238,3,1)="3",MID(R238,3,1)="4",MID(R238,3,1)="5",MID(R238,3,1)="6",MID(R238,3,1)="7",MID(R238,3,1)="8",MID(R238,3,1)="9",MID(R238,3,1)="0"))),IF(VLOOKUP(C238,ファミリ引用特許WO!$A$2:$B$241,2,FALSE)+VLOOKUP(C238,ファミリ引用文献WO!$A$2:$C$241,3,FALSE)=0,"ISR無し",IF(COUNTIF(INDIRECT("ファミリ引用特許WO!"&amp;ADDRESS(MATCH(C238,ファミリ引用特許WO!$A$2:$A$241,0),1)&amp;":"&amp;ADDRESS(MATCH(C238,ファミリ引用特許WO!$A$2:$A$241,0),19)),R238)+COUNTIF(INDIRECT("ファミリ引用特許WO!"&amp;ADDRESS(MATCH(C238,ファミリ引用特許WO!$A$2:$A$241,0),1)&amp;":"&amp;ADDRESS(MATCH(C238,ファミリ引用特許WO!$A$2:$A$241,0),19)),S238)+COUNTIF(INDIRECT("ファミリ引用特許WO!"&amp;ADDRESS(MATCH(C238,ファミリ引用特許WO!$A$2:$A$241,0),1)&amp;":"&amp;ADDRESS(MATCH(C238,ファミリ引用特許WO!$A$2:$A$241,0),19)),T238)+COUNTIF(INDIRECT("ファミリ引用特許WO!"&amp;ADDRESS(MATCH(C238,ファミリ引用特許WO!$A$2:$A$241,0),1)&amp;":"&amp;ADDRESS(MATCH(C238,ファミリ引用特許WO!$A$2:$A$241,0),19)),W238)+COUNTIF(INDIRECT("ファミリ引用特許WO!"&amp;ADDRESS(MATCH(C238,ファミリ引用特許WO!$A$2:$A$241,0),1)&amp;":"&amp;ADDRESS(MATCH(C238,ファミリ引用特許WO!$A$2:$A$241,0),19)),Y238)&gt;0,"Yes","No")),"")</f>
        <v>ISR無し</v>
      </c>
      <c r="AQ238" s="55" t="str">
        <f ca="1">IF(OR(LEFT(R238)="特",LEFT(R238)="実",AND(OR(LEFT(R238,2)="US",LEFT(R238,2)="WO",LEFT(R238,2)="GB",LEFT(R238,2)="EP",LEFT(R238,2)="DE"),OR(MID(R238,3,1)="1",MID(R238,3,1)="2",MID(R238,3,1)="3",MID(R238,3,1)="4",MID(R238,3,1)="5",MID(R238,3,1)="6",MID(R238,3,1)="7",MID(R238,3,1)="8",MID(R238,3,1)="9",MID(R238,3,1)="0"))),IF(VLOOKUP(C238,'ファミリ引用特許表記修正（ex.A2→A）'!$A$2:$B$241,2,FALSE)=0,"family無し",IF(COUNTIF(INDIRECT("'ファミリ引用特許表記修正（ex.A2→A）'!"&amp;ADDRESS(MATCH(C238,'ファミリ引用特許表記修正（ex.A2→A）'!$A$2:$A$241,0),1)&amp;":"&amp;ADDRESS(MATCH(C238,'ファミリ引用特許表記修正（ex.A2→A）'!$A$2:$A$241,0),171)),R238)+COUNTIF(INDIRECT("'ファミリ引用特許表記修正（ex.A2→A）'!"&amp;ADDRESS(MATCH(C238,'ファミリ引用特許表記修正（ex.A2→A）'!$A$2:$A$241,0),1)&amp;":"&amp;ADDRESS(MATCH(C238,'ファミリ引用特許表記修正（ex.A2→A）'!$A$2:$A$241,0),171)),S238)+COUNTIF(INDIRECT("'ファミリ引用特許表記修正（ex.A2→A）'!"&amp;ADDRESS(MATCH(C238,'ファミリ引用特許表記修正（ex.A2→A）'!$A$2:$A$241,0),1)&amp;":"&amp;ADDRESS(MATCH(C238,'ファミリ引用特許表記修正（ex.A2→A）'!$A$2:$A$241,0),171)),T238)+COUNTIF(INDIRECT("'ファミリ引用特許表記修正（ex.A2→A）'!"&amp;ADDRESS(MATCH(C238,'ファミリ引用特許表記修正（ex.A2→A）'!$A$2:$A$241,0),1)&amp;":"&amp;ADDRESS(MATCH(C238,'ファミリ引用特許表記修正（ex.A2→A）'!$A$2:$A$241,0),171)),W238)+COUNTIF(INDIRECT("'ファミリ引用特許表記修正（ex.A2→A）'!"&amp;ADDRESS(MATCH(C238,'ファミリ引用特許表記修正（ex.A2→A）'!$A$2:$A$241,0),1)&amp;":"&amp;ADDRESS(MATCH(C238,'ファミリ引用特許表記修正（ex.A2→A）'!$A$2:$A$241,0),171)),Y238)&gt;0,"Yes","No")),"")</f>
        <v>Yes</v>
      </c>
      <c r="AR238" s="58" t="str">
        <f>IF(OR(LEFT(R238)="特",LEFT(R238)="実",AND(OR(LEFT(R238,2)="US",LEFT(R238,2)="WO",LEFT(R238,2)="GB",LEFT(R238,2)="EP",LEFT(R238,2)="DE"),OR(MID(R238,3,1)="1",MID(R238,3,1)="2",MID(R238,3,1)="3",MID(R238,3,1)="4",MID(R238,3,1)="5",MID(R238,3,1)="6",MID(R238,3,1)="7",MID(R238,3,1)="8",MID(R238,3,1)="9",MID(R238,3,1)="0",))),"",VLOOKUP($C238,ファミリ発明者引用文献!A$3:B$235,2,FALSE))</f>
        <v/>
      </c>
      <c r="AS238" s="55" t="str">
        <f>VLOOKUP(C238,ファミリ引用文献WO!A$2:B$241,2,FALSE)</f>
        <v/>
      </c>
      <c r="AT238" s="58" t="str">
        <f>VLOOKUP(C238,ファミリ引用文献!A$3:B$242,2,FALSE)</f>
        <v/>
      </c>
      <c r="AU238" s="58" t="str">
        <f>VLOOKUP(C238,審判データ!AH$2:BT$379,39,FALSE)</f>
        <v>特開平07-289662;特許03478303;特開2002-306635;特開2003-047674</v>
      </c>
      <c r="AV238" s="62" t="str">
        <f ca="1">IF(INDIRECT("審判データ!"&amp;ADDRESS(MATCH(C238,審判データ!$AH$1:$AH$379,0),32))="早期審査の対象とする","早期審査","")</f>
        <v>早期審査</v>
      </c>
      <c r="AW238" s="665" t="str">
        <f t="shared" si="16"/>
        <v>一致</v>
      </c>
      <c r="AX238" s="666" t="str">
        <f>IF(LEFT(AE238,3)="日本特",IF(LEFT(C238)="特",VLOOKUP(C238,'本件、証拠文献テーマコード'!G$2:I$376,3,FALSE),VLOOKUP(C238,'本件、証拠文献テーマコード'!B$2:I$376,8,FALSE)),"")</f>
        <v>2C074</v>
      </c>
      <c r="AY238" s="666" t="str">
        <f>IF(LEFT(AE238,3)="日本特",IF(OR(MID(R238,2,1)="開",MID(R238,2,1)="表",MID(R238,2,1)="登"),VLOOKUP(R238,'本件、証拠文献テーマコード'!C$2:I$379,7,FALSE),VLOOKUP(R238,'本件、証拠文献テーマコード'!G$2:I$379,3,FALSE)),"")</f>
        <v>2C074</v>
      </c>
      <c r="AZ238" s="54"/>
    </row>
    <row r="239" spans="1:52" s="353" customFormat="1" ht="27" x14ac:dyDescent="0.15">
      <c r="A239" s="831" t="s">
        <v>22747</v>
      </c>
      <c r="B239" s="586" t="str">
        <f ca="1">IF(A239="",B238,INDIRECT("審判データ!"&amp;ADDRESS(MATCH(A239,審判データ!$HC$1:$HC$379,0),20))&amp;" / "&amp;INDIRECT("審判データ!"&amp;ADDRESS(MATCH(A239,審判データ!$HC$1:$HC$379,0),21)))</f>
        <v>2011 / 29-2</v>
      </c>
      <c r="C239" s="480">
        <v>3050773</v>
      </c>
      <c r="D239" s="480" t="s">
        <v>2851</v>
      </c>
      <c r="E239" s="346" t="str">
        <f ca="1">INDIRECT("審判データ!"&amp;ADDRESS(MATCH(C239,審判データ!$AH$1:$AH$379,0),55))</f>
        <v>株式会社エレニックス</v>
      </c>
      <c r="F239" s="214" t="str">
        <f ca="1">INDIRECT("審判データ!"&amp;ADDRESS(MATCH(C239,審判データ!$AH$1:$AH$379,0),56))</f>
        <v>石綿　紘</v>
      </c>
      <c r="G239" s="214" t="str">
        <f ca="1">INDIRECT("審判データ!"&amp;ADDRESS(MATCH(C239,審判データ!$AH$1:$AH$379,0),72))</f>
        <v xml:space="preserve"> </v>
      </c>
      <c r="H239" s="214" t="str">
        <f ca="1">INDIRECT("審判データ!"&amp;ADDRESS(MATCH(C239,審判データ!$AH$1:$AH$379,0),41))</f>
        <v>B23H  7/26;B23H  9/14</v>
      </c>
      <c r="I239" s="214" t="str">
        <f ca="1">INDIRECT("審判データ!"&amp;ADDRESS(MATCH(C239,審判データ!$AH$1:$AH$379,0),49))</f>
        <v>B23H   7/26@AFI(JP);B23H   9/14@ALI(JP)</v>
      </c>
      <c r="J239" s="214" t="str">
        <f ca="1">INDIRECT("審判データ!"&amp;ADDRESS(MATCH(C239,審判データ!$AH$1:$AH$379,0),51))</f>
        <v>B23H  7/26        D;B23H  9/14</v>
      </c>
      <c r="K239" s="214" t="str">
        <f ca="1">INDIRECT("審判データ!"&amp;ADDRESS(MATCH(C239,審判データ!$AH$1:$AH$379,0),53))</f>
        <v>3C059 AA01;3C059 AB04;3C059 DA03;3C059 DD00;3C059 DD01;3C059 DD03;3C059 DD05;3C059 DD07;3C059 DD10</v>
      </c>
      <c r="L239" s="1041" t="s">
        <v>2858</v>
      </c>
      <c r="M239" s="1043" t="s">
        <v>2859</v>
      </c>
      <c r="N239" s="1045" t="s">
        <v>22748</v>
      </c>
      <c r="O239" s="1047">
        <v>0</v>
      </c>
      <c r="P239" s="1049" t="s">
        <v>2861</v>
      </c>
      <c r="Q239" s="706" t="s">
        <v>2862</v>
      </c>
      <c r="R239" s="707" t="s">
        <v>4196</v>
      </c>
      <c r="S239" s="706" t="str">
        <f>IF(OR(LEFT(R239)="特",LEFT(R239)="実"),VLOOKUP(R239,'証拠（JP特許）'!$B$2:$D$299,2,FALSE),IF(AND(OR(LEFT(R239,2)="US",LEFT(R239,2)="WO",LEFT(R239,2)="GB",LEFT(R239,2)="EP",LEFT(R239,2)="DE"),OR(MID(R239,3,1)="1",MID(R239,3,1)="2",MID(R239,3,1)="3",MID(R239,3,1)="4",MID(R239,3,1)="5",MID(R239,3,1)="6",MID(R239,3,1)="7",MID(R239,3,1)="8",MID(R239,3,1)="9",MID(R239,3,1)="0")),VLOOKUP(R239,'証拠（WW特許）'!$B$2:$C$90,2,FALSE),"_"))</f>
        <v>特願昭63-68090</v>
      </c>
      <c r="T239" s="707" t="str">
        <f>IF(OR(LEFT(R239)="特",LEFT(R239)="実"),VLOOKUP(R239,'証拠（JP特許）'!$B$2:$E$299,4,FALSE),"_")</f>
        <v>JP2800119</v>
      </c>
      <c r="U239" s="707" t="s">
        <v>94</v>
      </c>
      <c r="V239" s="706" t="s">
        <v>25</v>
      </c>
      <c r="W239" s="708" t="str">
        <f t="shared" si="18"/>
        <v>JP01246021A</v>
      </c>
      <c r="X239" s="709"/>
      <c r="Y239" s="709" t="str">
        <f t="shared" si="19"/>
        <v>JP2800119B</v>
      </c>
      <c r="Z239" s="91" t="str">
        <f ca="1">IF(OR(LEFT(R239)="特",LEFT(R239)="実",AND(OR(LEFT(R239,2)="US",LEFT(R239,2)="WO",LEFT(R239,2)="GB",LEFT(R239,2)="EP",LEFT(R239,2)="DE"),OR(MID(R239,3,1)="1",MID(R239,3,1)="2",MID(R239,3,1)="3",MID(R239,3,1)="4",MID(R239,3,1)="5",MID(R239,3,1)="6",MID(R239,3,1)="7",MID(R239,3,1)="8",MID(R239,3,1)="9",MID(R239,3,1)="0",))),IF(COUNTIF(INDIRECT("拒絶理由・拒絶査定・異議申立!"&amp;ADDRESS(MATCH(C239,拒絶理由・拒絶査定・異議申立!B$1:B$1000,0),3)&amp;":"&amp;ADDRESS(MATCH(C239,拒絶理由・拒絶査定・異議申立!B$1:B$1000,0),50)),R239)+COUNTIF(INDIRECT("拒絶理由・拒絶査定・異議申立!"&amp;ADDRESS(MATCH(C239,拒絶理由・拒絶査定・異議申立!B$1:B$1000,0),3)&amp;":"&amp;ADDRESS(MATCH(C239,拒絶理由・拒絶査定・異議申立!B$1:B$1000,0),50)),T239)&gt;0,"Yes","No"),"")</f>
        <v>Yes</v>
      </c>
      <c r="AA239" s="92" t="str">
        <f ca="1">IF(OR(LEFT(R239)="特",LEFT(R239)="実",AND(OR(LEFT(R239,2)="US",LEFT(R239,2)="WO",LEFT(R239,2)="GB",LEFT(R239,2)="EP",LEFT(R239,2)="DE"),OR(MID(R239,3,1)="1",MID(R239,3,1)="2",MID(R239,3,1)="3",MID(R239,3,1)="4",MID(R239,3,1)="5",MID(R239,3,1)="6",MID(R239,3,1)="7",MID(R239,3,1)="8",MID(R239,3,1)="9",MID(R239,3,1)="0",))),IF(COUNTIF(INDIRECT("先行技術調査・登録査定!"&amp;ADDRESS(MATCH(C239,先行技術調査・登録査定!B$1:B$1000,0),3)&amp;":"&amp;ADDRESS(MATCH(C239,先行技術調査・登録査定!B$1:B$1000,0),49)),R239)+COUNTIF(INDIRECT("先行技術調査・登録査定!"&amp;ADDRESS(MATCH(C239,先行技術調査・登録査定!B$1:B$1000,0),3)&amp;":"&amp;ADDRESS(MATCH(C239,先行技術調査・登録査定!B$1:B$1000,0),49)),T239)&gt;0,"Yes","No"),"")</f>
        <v>No</v>
      </c>
      <c r="AB239" s="169" t="str">
        <f t="shared" ca="1" si="20"/>
        <v>No</v>
      </c>
      <c r="AC239" s="94" t="str">
        <f>IF(OR(LEFT(R239)="特",LEFT(R239)="実",AND(OR(LEFT(R239,2)="US",LEFT(R239,2)="WO",LEFT(R239,2)="GB",LEFT(R239,2)="EP",LEFT(R239,2)="DE"),OR(MID(R239,3,1)="1",MID(R239,3,1)="2",MID(R239,3,1)="3",MID(R239,3,1)="4",MID(R239,3,1)="5",MID(R239,3,1)="6",MID(R239,3,1)="7",MID(R239,3,1)="8",MID(R239,3,1)="9",MID(R239,3,1)="0",))),"",VLOOKUP($C239,非特許文献リスト!$A$2:$C$196,2,FALSE))</f>
        <v/>
      </c>
      <c r="AD239" s="95" t="str">
        <f>IF(OR(LEFT(R239)="特",LEFT(R239)="実",AND(OR(LEFT(R239,2)="US",LEFT(R239,2)="WO",LEFT(R239,2)="GB",LEFT(R239,2)="EP",LEFT(R239,2)="DE"),OR(MID(R239,3,1)="1",MID(R239,3,1)="2",MID(R239,3,1)="3",MID(R239,3,1)="4",MID(R239,3,1)="5",MID(R239,3,1)="6",MID(R239,3,1)="7",MID(R239,3,1)="8",MID(R239,3,1)="9",MID(R239,3,1)="0",))),"",VLOOKUP($C239,非特許文献リスト!$A$2:$C$196,3,FALSE))</f>
        <v/>
      </c>
      <c r="AE239" s="175" t="str">
        <f t="shared" si="17"/>
        <v>日本特許文献</v>
      </c>
      <c r="AF239" s="176" t="str">
        <f>IF(OR(LEFT(R239)="特",LEFT(R239)="実"),VLOOKUP(R239,'証拠（JP特許）'!$B$2:$AB$299,10,FALSE),IF(AND(OR(LEFT(R239,2)="US",LEFT(R239,2)="WO",LEFT(R239,2)="GB",LEFT(R239,2)="EP",LEFT(R239,2)="DE"),OR(MID(R239,3,1)="1",MID(R239,3,1)="2",MID(R239,3,1)="3",MID(R239,3,1)="4",MID(R239,3,1)="5",MID(R239,3,1)="6",MID(R239,3,1)="7",MID(R239,3,1)="8",MID(R239,3,1)="9",MID(R239,3,1)="0",)),VLOOKUP(R239,'証拠（WW特許）'!$B$2:$M$90,8,FALSE),""))</f>
        <v>西部電機株式会社</v>
      </c>
      <c r="AG239" s="176" t="str">
        <f>IF(OR(LEFT(R239)="特",LEFT(R239)="実"),VLOOKUP(R239,'証拠（JP特許）'!$B$2:$AB$299,26,FALSE),IF(AND(OR(LEFT(R239,2)="US",LEFT(R239,2)="WO",LEFT(R239,2)="GB",LEFT(R239,2)="EP",LEFT(R239,2)="DE"),OR(MID(R239,3,1)="1",MID(R239,3,1)="2",MID(R239,3,1)="3",MID(R239,3,1)="4",MID(R239,3,1)="5",MID(R239,3,1)="6",MID(R239,3,1)="7",MID(R239,3,1)="8",MID(R239,3,1)="9",MID(R239,3,1)="0",)),VLOOKUP(R239,'証拠（WW特許）'!$B$2:$M$90,12,FALSE),""))</f>
        <v>原田　喜光,矢野　眞之</v>
      </c>
      <c r="AH239" s="58" t="str">
        <f>IF(OR(LEFT(R239)="特",LEFT(R239)="実"),VLOOKUP(R239,'証拠（JP特許）'!$B$2:$X$299,20,FALSE),IF(AND(OR(LEFT(R239,2)="US",LEFT(R239,2)="WO",LEFT(R239,2)="GB",LEFT(R239,2)="EP",LEFT(R239,2)="DE"),OR(MID(R239,3,1)="1",MID(R239,3,1)="2",MID(R239,3,1)="3",MID(R239,3,1)="4",MID(R239,3,1)="5",MID(R239,3,1)="6",MID(R239,3,1)="7",MID(R239,3,1)="8",MID(R239,3,1)="9",MID(R239,3,1)="0",)),VLOOKUP(R239,'証拠（WW特許）'!$B$2:$U$90,20,FALSE),""))</f>
        <v>B23H   7/26    (2006.01)</v>
      </c>
      <c r="AI239" s="58" t="str">
        <f>IF(OR(LEFT(R239)="特",LEFT(R239)="実"),VLOOKUP(R239,'証拠（JP特許）'!$B$2:$X$299,21,FALSE),"")</f>
        <v>B23H  7/26      D</v>
      </c>
      <c r="AJ239" s="58" t="str">
        <f>IF(OR(LEFT(R239)="特",LEFT(R239)="実"),VLOOKUP(R239,'証拠（JP特許）'!$B$2:$X$299,22,FALSE),"")</f>
        <v>3C059AA01,3C059AB01,3C059AB05,3C059DD04</v>
      </c>
      <c r="AK239" s="59" t="str">
        <f>IF(OR(LEFT(R239)="特",LEFT(R239)="実"),VLOOKUP(R239,'証拠（JP特許）'!$B$2:$X$299,17,FALSE),IF(AND(OR(LEFT(R239,2)="US",LEFT(R239,2)="WO",LEFT(R239,2)="GB",LEFT(R239,2)="EP",LEFT(R239,2)="DE"),OR(MID(R239,3,1)="1",MID(R239,3,1)="2",MID(R239,3,1)="3",MID(R239,3,1)="4",MID(R239,3,1)="5",MID(R239,3,1)="6",MID(R239,3,1)="7",MID(R239,3,1)="8",MID(R239,3,1)="9",MID(R239,3,1)="0",)),VLOOKUP(R239,'証拠（WW特許）'!$B$2:$U$90,16,FALSE),""))</f>
        <v>1989.10.02</v>
      </c>
      <c r="AL239" s="58"/>
      <c r="AM239" s="58"/>
      <c r="AN239" s="58"/>
      <c r="AO239" s="58" t="str">
        <f ca="1">IF(OR(LEFT(R239)="特",LEFT(R239)="実",AND(OR(LEFT(R239,2)="US",LEFT(R239,2)="WO",LEFT(R239,2)="GB",LEFT(R239,2)="EP",LEFT(R239,2)="DE"),OR(MID(R239,3,1)="1",MID(R239,3,1)="2",MID(R239,3,1)="3",MID(R239,3,1)="4",MID(R239,3,1)="5",MID(R239,3,1)="6",MID(R239,3,1)="7",MID(R239,3,1)="8",MID(R239,3,1)="9",MID(R239,3,1)="0"))),IF(COUNTIF(INDIRECT("発明者引用!"&amp;ADDRESS(MATCH(C239,発明者引用!B$1:B$196,0),4)&amp;":"&amp;ADDRESS(MATCH(C239,発明者引用!B$1:B$196,0),17)),R239)+COUNTIF(INDIRECT("発明者引用!"&amp;ADDRESS(MATCH(C239,発明者引用!B$1:B$196,0),4)&amp;":"&amp;ADDRESS(MATCH(C239,発明者引用!B$1:B$196,0),17)),#REF!)+COUNTIF(INDIRECT("発明者引用!"&amp;ADDRESS(MATCH(C239,発明者引用!B$1:B$196,0),4)&amp;":"&amp;ADDRESS(MATCH(C239,発明者引用!B$1:B$196,0),17)),T239)&gt;0,"Yes","No"),"")</f>
        <v>No</v>
      </c>
      <c r="AP239" s="58" t="str">
        <f ca="1">IF(OR(LEFT(R239)="特",LEFT(R239)="実",AND(OR(LEFT(R239,2)="US",LEFT(R239,2)="WO",LEFT(R239,2)="GB",LEFT(R239,2)="EP",LEFT(R239,2)="DE"),OR(MID(R239,3,1)="1",MID(R239,3,1)="2",MID(R239,3,1)="3",MID(R239,3,1)="4",MID(R239,3,1)="5",MID(R239,3,1)="6",MID(R239,3,1)="7",MID(R239,3,1)="8",MID(R239,3,1)="9",MID(R239,3,1)="0"))),IF(VLOOKUP(C239,ファミリ引用特許WO!$A$2:$B$241,2,FALSE)+VLOOKUP(C239,ファミリ引用文献WO!$A$2:$C$241,3,FALSE)=0,"ISR無し",IF(COUNTIF(INDIRECT("ファミリ引用特許WO!"&amp;ADDRESS(MATCH(C239,ファミリ引用特許WO!$A$2:$A$241,0),1)&amp;":"&amp;ADDRESS(MATCH(C239,ファミリ引用特許WO!$A$2:$A$241,0),19)),R239)+COUNTIF(INDIRECT("ファミリ引用特許WO!"&amp;ADDRESS(MATCH(C239,ファミリ引用特許WO!$A$2:$A$241,0),1)&amp;":"&amp;ADDRESS(MATCH(C239,ファミリ引用特許WO!$A$2:$A$241,0),19)),S239)+COUNTIF(INDIRECT("ファミリ引用特許WO!"&amp;ADDRESS(MATCH(C239,ファミリ引用特許WO!$A$2:$A$241,0),1)&amp;":"&amp;ADDRESS(MATCH(C239,ファミリ引用特許WO!$A$2:$A$241,0),19)),T239)+COUNTIF(INDIRECT("ファミリ引用特許WO!"&amp;ADDRESS(MATCH(C239,ファミリ引用特許WO!$A$2:$A$241,0),1)&amp;":"&amp;ADDRESS(MATCH(C239,ファミリ引用特許WO!$A$2:$A$241,0),19)),W239)+COUNTIF(INDIRECT("ファミリ引用特許WO!"&amp;ADDRESS(MATCH(C239,ファミリ引用特許WO!$A$2:$A$241,0),1)&amp;":"&amp;ADDRESS(MATCH(C239,ファミリ引用特許WO!$A$2:$A$241,0),19)),Y239)&gt;0,"Yes","No")),"")</f>
        <v>ISR無し</v>
      </c>
      <c r="AQ239" s="55" t="str">
        <f ca="1">IF(OR(LEFT(R239)="特",LEFT(R239)="実",AND(OR(LEFT(R239,2)="US",LEFT(R239,2)="WO",LEFT(R239,2)="GB",LEFT(R239,2)="EP",LEFT(R239,2)="DE"),OR(MID(R239,3,1)="1",MID(R239,3,1)="2",MID(R239,3,1)="3",MID(R239,3,1)="4",MID(R239,3,1)="5",MID(R239,3,1)="6",MID(R239,3,1)="7",MID(R239,3,1)="8",MID(R239,3,1)="9",MID(R239,3,1)="0"))),IF(VLOOKUP(C239,'ファミリ引用特許表記修正（ex.A2→A）'!$A$2:$B$241,2,FALSE)=0,"family無し",IF(COUNTIF(INDIRECT("'ファミリ引用特許表記修正（ex.A2→A）'!"&amp;ADDRESS(MATCH(C239,'ファミリ引用特許表記修正（ex.A2→A）'!$A$2:$A$241,0),1)&amp;":"&amp;ADDRESS(MATCH(C239,'ファミリ引用特許表記修正（ex.A2→A）'!$A$2:$A$241,0),171)),R239)+COUNTIF(INDIRECT("'ファミリ引用特許表記修正（ex.A2→A）'!"&amp;ADDRESS(MATCH(C239,'ファミリ引用特許表記修正（ex.A2→A）'!$A$2:$A$241,0),1)&amp;":"&amp;ADDRESS(MATCH(C239,'ファミリ引用特許表記修正（ex.A2→A）'!$A$2:$A$241,0),171)),S239)+COUNTIF(INDIRECT("'ファミリ引用特許表記修正（ex.A2→A）'!"&amp;ADDRESS(MATCH(C239,'ファミリ引用特許表記修正（ex.A2→A）'!$A$2:$A$241,0),1)&amp;":"&amp;ADDRESS(MATCH(C239,'ファミリ引用特許表記修正（ex.A2→A）'!$A$2:$A$241,0),171)),T239)+COUNTIF(INDIRECT("'ファミリ引用特許表記修正（ex.A2→A）'!"&amp;ADDRESS(MATCH(C239,'ファミリ引用特許表記修正（ex.A2→A）'!$A$2:$A$241,0),1)&amp;":"&amp;ADDRESS(MATCH(C239,'ファミリ引用特許表記修正（ex.A2→A）'!$A$2:$A$241,0),171)),W239)+COUNTIF(INDIRECT("'ファミリ引用特許表記修正（ex.A2→A）'!"&amp;ADDRESS(MATCH(C239,'ファミリ引用特許表記修正（ex.A2→A）'!$A$2:$A$241,0),1)&amp;":"&amp;ADDRESS(MATCH(C239,'ファミリ引用特許表記修正（ex.A2→A）'!$A$2:$A$241,0),171)),Y239)&gt;0,"Yes","No")),"")</f>
        <v>family無し</v>
      </c>
      <c r="AR239" s="58" t="str">
        <f>IF(OR(LEFT(R239)="特",LEFT(R239)="実",AND(OR(LEFT(R239,2)="US",LEFT(R239,2)="WO",LEFT(R239,2)="GB",LEFT(R239,2)="EP",LEFT(R239,2)="DE"),OR(MID(R239,3,1)="1",MID(R239,3,1)="2",MID(R239,3,1)="3",MID(R239,3,1)="4",MID(R239,3,1)="5",MID(R239,3,1)="6",MID(R239,3,1)="7",MID(R239,3,1)="8",MID(R239,3,1)="9",MID(R239,3,1)="0",))),"",VLOOKUP($C239,ファミリ発明者引用文献!A$3:B$235,2,FALSE))</f>
        <v/>
      </c>
      <c r="AS239" s="55" t="str">
        <f>VLOOKUP(C239,ファミリ引用文献WO!A$2:B$241,2,FALSE)</f>
        <v/>
      </c>
      <c r="AT239" s="58" t="str">
        <f>VLOOKUP(C239,ファミリ引用文献!A$3:B$242,2,FALSE)</f>
        <v/>
      </c>
      <c r="AU239" s="58" t="str">
        <f>VLOOKUP(C239,審判データ!AH$2:BT$379,39,FALSE)</f>
        <v xml:space="preserve"> </v>
      </c>
      <c r="AV239" s="62" t="str">
        <f ca="1">IF(INDIRECT("審判データ!"&amp;ADDRESS(MATCH(C239,審判データ!$AH$1:$AH$379,0),32))="早期審査の対象とする","早期審査","")</f>
        <v/>
      </c>
      <c r="AW239" s="665" t="str">
        <f t="shared" si="16"/>
        <v>一致</v>
      </c>
      <c r="AX239" s="666" t="str">
        <f>IF(LEFT(AE239,3)="日本特",IF(LEFT(C239)="特",VLOOKUP(C239,'本件、証拠文献テーマコード'!G$2:I$376,3,FALSE),VLOOKUP(C239,'本件、証拠文献テーマコード'!B$2:I$376,8,FALSE)),"")</f>
        <v>3C059</v>
      </c>
      <c r="AY239" s="666" t="str">
        <f>IF(LEFT(AE239,3)="日本特",IF(OR(MID(R239,2,1)="開",MID(R239,2,1)="表",MID(R239,2,1)="登"),VLOOKUP(R239,'本件、証拠文献テーマコード'!C$2:I$379,7,FALSE),VLOOKUP(R239,'本件、証拠文献テーマコード'!G$2:I$379,3,FALSE)),"")</f>
        <v>3C059</v>
      </c>
      <c r="AZ239" s="54"/>
    </row>
    <row r="240" spans="1:52" s="353" customFormat="1" ht="27" x14ac:dyDescent="0.15">
      <c r="A240" s="831"/>
      <c r="B240" s="586" t="str">
        <f ca="1">IF(A240="",B239,INDIRECT("審判データ!"&amp;ADDRESS(MATCH(A240,審判データ!$HC$1:$HC$379,0),20))&amp;" / "&amp;INDIRECT("審判データ!"&amp;ADDRESS(MATCH(A240,審判データ!$HC$1:$HC$379,0),21)))</f>
        <v>2011 / 29-2</v>
      </c>
      <c r="C240" s="480">
        <v>3050773</v>
      </c>
      <c r="D240" s="480" t="s">
        <v>2851</v>
      </c>
      <c r="E240" s="346" t="str">
        <f ca="1">INDIRECT("審判データ!"&amp;ADDRESS(MATCH(C240,審判データ!$AH$1:$AH$379,0),55))</f>
        <v>株式会社エレニックス</v>
      </c>
      <c r="F240" s="214" t="str">
        <f ca="1">INDIRECT("審判データ!"&amp;ADDRESS(MATCH(C240,審判データ!$AH$1:$AH$379,0),56))</f>
        <v>石綿　紘</v>
      </c>
      <c r="G240" s="214" t="str">
        <f ca="1">INDIRECT("審判データ!"&amp;ADDRESS(MATCH(C240,審判データ!$AH$1:$AH$379,0),72))</f>
        <v xml:space="preserve"> </v>
      </c>
      <c r="H240" s="214" t="str">
        <f ca="1">INDIRECT("審判データ!"&amp;ADDRESS(MATCH(C240,審判データ!$AH$1:$AH$379,0),41))</f>
        <v>B23H  7/26;B23H  9/14</v>
      </c>
      <c r="I240" s="214" t="str">
        <f ca="1">INDIRECT("審判データ!"&amp;ADDRESS(MATCH(C240,審判データ!$AH$1:$AH$379,0),49))</f>
        <v>B23H   7/26@AFI(JP);B23H   9/14@ALI(JP)</v>
      </c>
      <c r="J240" s="214" t="str">
        <f ca="1">INDIRECT("審判データ!"&amp;ADDRESS(MATCH(C240,審判データ!$AH$1:$AH$379,0),51))</f>
        <v>B23H  7/26        D;B23H  9/14</v>
      </c>
      <c r="K240" s="214" t="str">
        <f ca="1">INDIRECT("審判データ!"&amp;ADDRESS(MATCH(C240,審判データ!$AH$1:$AH$379,0),53))</f>
        <v>3C059 AA01;3C059 AB04;3C059 DA03;3C059 DD00;3C059 DD01;3C059 DD03;3C059 DD05;3C059 DD07;3C059 DD10</v>
      </c>
      <c r="L240" s="1042"/>
      <c r="M240" s="1044"/>
      <c r="N240" s="1046"/>
      <c r="O240" s="1048"/>
      <c r="P240" s="1050"/>
      <c r="Q240" s="706" t="s">
        <v>2876</v>
      </c>
      <c r="R240" s="707" t="s">
        <v>2877</v>
      </c>
      <c r="S240" s="706" t="str">
        <f>IF(OR(LEFT(R240)="特",LEFT(R240)="実"),VLOOKUP(R240,'証拠（JP特許）'!$B$2:$D$299,2,FALSE),IF(AND(OR(LEFT(R240,2)="US",LEFT(R240,2)="WO",LEFT(R240,2)="GB",LEFT(R240,2)="EP",LEFT(R240,2)="DE"),OR(MID(R240,3,1)="1",MID(R240,3,1)="2",MID(R240,3,1)="3",MID(R240,3,1)="4",MID(R240,3,1)="5",MID(R240,3,1)="6",MID(R240,3,1)="7",MID(R240,3,1)="8",MID(R240,3,1)="9",MID(R240,3,1)="0")),VLOOKUP(R240,'証拠（WW特許）'!$B$2:$C$90,2,FALSE),"_"))</f>
        <v>特願昭61-262369</v>
      </c>
      <c r="T240" s="707" t="str">
        <f>IF(OR(LEFT(R240)="特",LEFT(R240)="実"),VLOOKUP(R240,'証拠（JP特許）'!$B$2:$E$299,4,FALSE),"_")</f>
        <v>_</v>
      </c>
      <c r="U240" s="707" t="s">
        <v>94</v>
      </c>
      <c r="V240" s="706" t="s">
        <v>22749</v>
      </c>
      <c r="W240" s="708" t="str">
        <f t="shared" si="18"/>
        <v>JP63120037A</v>
      </c>
      <c r="X240" s="709"/>
      <c r="Y240" s="709" t="str">
        <f t="shared" si="19"/>
        <v/>
      </c>
      <c r="Z240" s="91" t="str">
        <f ca="1">IF(OR(LEFT(R240)="特",LEFT(R240)="実",AND(OR(LEFT(R240,2)="US",LEFT(R240,2)="WO",LEFT(R240,2)="GB",LEFT(R240,2)="EP",LEFT(R240,2)="DE"),OR(MID(R240,3,1)="1",MID(R240,3,1)="2",MID(R240,3,1)="3",MID(R240,3,1)="4",MID(R240,3,1)="5",MID(R240,3,1)="6",MID(R240,3,1)="7",MID(R240,3,1)="8",MID(R240,3,1)="9",MID(R240,3,1)="0",))),IF(COUNTIF(INDIRECT("拒絶理由・拒絶査定・異議申立!"&amp;ADDRESS(MATCH(C240,拒絶理由・拒絶査定・異議申立!B$1:B$1000,0),3)&amp;":"&amp;ADDRESS(MATCH(C240,拒絶理由・拒絶査定・異議申立!B$1:B$1000,0),50)),R240)+COUNTIF(INDIRECT("拒絶理由・拒絶査定・異議申立!"&amp;ADDRESS(MATCH(C240,拒絶理由・拒絶査定・異議申立!B$1:B$1000,0),3)&amp;":"&amp;ADDRESS(MATCH(C240,拒絶理由・拒絶査定・異議申立!B$1:B$1000,0),50)),T240)&gt;0,"Yes","No"),"")</f>
        <v>No</v>
      </c>
      <c r="AA240" s="92" t="str">
        <f ca="1">IF(OR(LEFT(R240)="特",LEFT(R240)="実",AND(OR(LEFT(R240,2)="US",LEFT(R240,2)="WO",LEFT(R240,2)="GB",LEFT(R240,2)="EP",LEFT(R240,2)="DE"),OR(MID(R240,3,1)="1",MID(R240,3,1)="2",MID(R240,3,1)="3",MID(R240,3,1)="4",MID(R240,3,1)="5",MID(R240,3,1)="6",MID(R240,3,1)="7",MID(R240,3,1)="8",MID(R240,3,1)="9",MID(R240,3,1)="0",))),IF(COUNTIF(INDIRECT("先行技術調査・登録査定!"&amp;ADDRESS(MATCH(C240,先行技術調査・登録査定!B$1:B$1000,0),3)&amp;":"&amp;ADDRESS(MATCH(C240,先行技術調査・登録査定!B$1:B$1000,0),49)),R240)+COUNTIF(INDIRECT("先行技術調査・登録査定!"&amp;ADDRESS(MATCH(C240,先行技術調査・登録査定!B$1:B$1000,0),3)&amp;":"&amp;ADDRESS(MATCH(C240,先行技術調査・登録査定!B$1:B$1000,0),49)),T240)&gt;0,"Yes","No"),"")</f>
        <v>No</v>
      </c>
      <c r="AB240" s="169" t="str">
        <f t="shared" ca="1" si="20"/>
        <v>Yes</v>
      </c>
      <c r="AC240" s="94" t="str">
        <f>IF(OR(LEFT(R240)="特",LEFT(R240)="実",AND(OR(LEFT(R240,2)="US",LEFT(R240,2)="WO",LEFT(R240,2)="GB",LEFT(R240,2)="EP",LEFT(R240,2)="DE"),OR(MID(R240,3,1)="1",MID(R240,3,1)="2",MID(R240,3,1)="3",MID(R240,3,1)="4",MID(R240,3,1)="5",MID(R240,3,1)="6",MID(R240,3,1)="7",MID(R240,3,1)="8",MID(R240,3,1)="9",MID(R240,3,1)="0",))),"",VLOOKUP($C240,非特許文献リスト!$A$2:$C$196,2,FALSE))</f>
        <v/>
      </c>
      <c r="AD240" s="95" t="str">
        <f>IF(OR(LEFT(R240)="特",LEFT(R240)="実",AND(OR(LEFT(R240,2)="US",LEFT(R240,2)="WO",LEFT(R240,2)="GB",LEFT(R240,2)="EP",LEFT(R240,2)="DE"),OR(MID(R240,3,1)="1",MID(R240,3,1)="2",MID(R240,3,1)="3",MID(R240,3,1)="4",MID(R240,3,1)="5",MID(R240,3,1)="6",MID(R240,3,1)="7",MID(R240,3,1)="8",MID(R240,3,1)="9",MID(R240,3,1)="0",))),"",VLOOKUP($C240,非特許文献リスト!$A$2:$C$196,3,FALSE))</f>
        <v/>
      </c>
      <c r="AE240" s="175" t="str">
        <f t="shared" si="17"/>
        <v>日本特許文献</v>
      </c>
      <c r="AF240" s="176" t="str">
        <f>IF(OR(LEFT(R240)="特",LEFT(R240)="実"),VLOOKUP(R240,'証拠（JP特許）'!$B$2:$AB$299,10,FALSE),IF(AND(OR(LEFT(R240,2)="US",LEFT(R240,2)="WO",LEFT(R240,2)="GB",LEFT(R240,2)="EP",LEFT(R240,2)="DE"),OR(MID(R240,3,1)="1",MID(R240,3,1)="2",MID(R240,3,1)="3",MID(R240,3,1)="4",MID(R240,3,1)="5",MID(R240,3,1)="6",MID(R240,3,1)="7",MID(R240,3,1)="8",MID(R240,3,1)="9",MID(R240,3,1)="0",)),VLOOKUP(R240,'証拠（WW特許）'!$B$2:$M$90,8,FALSE),""))</f>
        <v>三菱電機株式会社</v>
      </c>
      <c r="AG240" s="176" t="str">
        <f>IF(OR(LEFT(R240)="特",LEFT(R240)="実"),VLOOKUP(R240,'証拠（JP特許）'!$B$2:$AB$299,26,FALSE),IF(AND(OR(LEFT(R240,2)="US",LEFT(R240,2)="WO",LEFT(R240,2)="GB",LEFT(R240,2)="EP",LEFT(R240,2)="DE"),OR(MID(R240,3,1)="1",MID(R240,3,1)="2",MID(R240,3,1)="3",MID(R240,3,1)="4",MID(R240,3,1)="5",MID(R240,3,1)="6",MID(R240,3,1)="7",MID(R240,3,1)="8",MID(R240,3,1)="9",MID(R240,3,1)="0",)),VLOOKUP(R240,'証拠（WW特許）'!$B$2:$M$90,12,FALSE),""))</f>
        <v>横井　岩男,古田　敏己</v>
      </c>
      <c r="AH240" s="58" t="str">
        <f>IF(OR(LEFT(R240)="特",LEFT(R240)="実"),VLOOKUP(R240,'証拠（JP特許）'!$B$2:$X$299,20,FALSE),IF(AND(OR(LEFT(R240,2)="US",LEFT(R240,2)="WO",LEFT(R240,2)="GB",LEFT(R240,2)="EP",LEFT(R240,2)="DE"),OR(MID(R240,3,1)="1",MID(R240,3,1)="2",MID(R240,3,1)="3",MID(R240,3,1)="4",MID(R240,3,1)="5",MID(R240,3,1)="6",MID(R240,3,1)="7",MID(R240,3,1)="8",MID(R240,3,1)="9",MID(R240,3,1)="0",)),VLOOKUP(R240,'証拠（WW特許）'!$B$2:$U$90,20,FALSE),""))</f>
        <v>B23H   7/26    (2006.01),B23H   7/36    (2006.01)</v>
      </c>
      <c r="AI240" s="58" t="str">
        <f>IF(OR(LEFT(R240)="特",LEFT(R240)="実"),VLOOKUP(R240,'証拠（JP特許）'!$B$2:$X$299,21,FALSE),"")</f>
        <v>B23H  7/26      Z,B23H  7/36      Z</v>
      </c>
      <c r="AJ240" s="58" t="str">
        <f>IF(OR(LEFT(R240)="特",LEFT(R240)="実"),VLOOKUP(R240,'証拠（JP特許）'!$B$2:$X$299,22,FALSE),"")</f>
        <v>3C059AA01,3C059AB00,3C059DD01,3C059ED04,3C059HA14</v>
      </c>
      <c r="AK240" s="59" t="str">
        <f>IF(OR(LEFT(R240)="特",LEFT(R240)="実"),VLOOKUP(R240,'証拠（JP特許）'!$B$2:$X$299,17,FALSE),IF(AND(OR(LEFT(R240,2)="US",LEFT(R240,2)="WO",LEFT(R240,2)="GB",LEFT(R240,2)="EP",LEFT(R240,2)="DE"),OR(MID(R240,3,1)="1",MID(R240,3,1)="2",MID(R240,3,1)="3",MID(R240,3,1)="4",MID(R240,3,1)="5",MID(R240,3,1)="6",MID(R240,3,1)="7",MID(R240,3,1)="8",MID(R240,3,1)="9",MID(R240,3,1)="0",)),VLOOKUP(R240,'証拠（WW特許）'!$B$2:$U$90,16,FALSE),""))</f>
        <v>1988.05.24</v>
      </c>
      <c r="AL240" s="58"/>
      <c r="AM240" s="58"/>
      <c r="AN240" s="58"/>
      <c r="AO240" s="58" t="str">
        <f ca="1">IF(OR(LEFT(R240)="特",LEFT(R240)="実",AND(OR(LEFT(R240,2)="US",LEFT(R240,2)="WO",LEFT(R240,2)="GB",LEFT(R240,2)="EP",LEFT(R240,2)="DE"),OR(MID(R240,3,1)="1",MID(R240,3,1)="2",MID(R240,3,1)="3",MID(R240,3,1)="4",MID(R240,3,1)="5",MID(R240,3,1)="6",MID(R240,3,1)="7",MID(R240,3,1)="8",MID(R240,3,1)="9",MID(R240,3,1)="0"))),IF(COUNTIF(INDIRECT("発明者引用!"&amp;ADDRESS(MATCH(C240,発明者引用!B$1:B$196,0),4)&amp;":"&amp;ADDRESS(MATCH(C240,発明者引用!B$1:B$196,0),17)),R240)+COUNTIF(INDIRECT("発明者引用!"&amp;ADDRESS(MATCH(C240,発明者引用!B$1:B$196,0),4)&amp;":"&amp;ADDRESS(MATCH(C240,発明者引用!B$1:B$196,0),17)),#REF!)+COUNTIF(INDIRECT("発明者引用!"&amp;ADDRESS(MATCH(C240,発明者引用!B$1:B$196,0),4)&amp;":"&amp;ADDRESS(MATCH(C240,発明者引用!B$1:B$196,0),17)),T240)&gt;0,"Yes","No"),"")</f>
        <v>No</v>
      </c>
      <c r="AP240" s="58" t="str">
        <f ca="1">IF(OR(LEFT(R240)="特",LEFT(R240)="実",AND(OR(LEFT(R240,2)="US",LEFT(R240,2)="WO",LEFT(R240,2)="GB",LEFT(R240,2)="EP",LEFT(R240,2)="DE"),OR(MID(R240,3,1)="1",MID(R240,3,1)="2",MID(R240,3,1)="3",MID(R240,3,1)="4",MID(R240,3,1)="5",MID(R240,3,1)="6",MID(R240,3,1)="7",MID(R240,3,1)="8",MID(R240,3,1)="9",MID(R240,3,1)="0"))),IF(VLOOKUP(C240,ファミリ引用特許WO!$A$2:$B$241,2,FALSE)+VLOOKUP(C240,ファミリ引用文献WO!$A$2:$C$241,3,FALSE)=0,"ISR無し",IF(COUNTIF(INDIRECT("ファミリ引用特許WO!"&amp;ADDRESS(MATCH(C240,ファミリ引用特許WO!$A$2:$A$241,0),1)&amp;":"&amp;ADDRESS(MATCH(C240,ファミリ引用特許WO!$A$2:$A$241,0),19)),R240)+COUNTIF(INDIRECT("ファミリ引用特許WO!"&amp;ADDRESS(MATCH(C240,ファミリ引用特許WO!$A$2:$A$241,0),1)&amp;":"&amp;ADDRESS(MATCH(C240,ファミリ引用特許WO!$A$2:$A$241,0),19)),S240)+COUNTIF(INDIRECT("ファミリ引用特許WO!"&amp;ADDRESS(MATCH(C240,ファミリ引用特許WO!$A$2:$A$241,0),1)&amp;":"&amp;ADDRESS(MATCH(C240,ファミリ引用特許WO!$A$2:$A$241,0),19)),T240)+COUNTIF(INDIRECT("ファミリ引用特許WO!"&amp;ADDRESS(MATCH(C240,ファミリ引用特許WO!$A$2:$A$241,0),1)&amp;":"&amp;ADDRESS(MATCH(C240,ファミリ引用特許WO!$A$2:$A$241,0),19)),W240)+COUNTIF(INDIRECT("ファミリ引用特許WO!"&amp;ADDRESS(MATCH(C240,ファミリ引用特許WO!$A$2:$A$241,0),1)&amp;":"&amp;ADDRESS(MATCH(C240,ファミリ引用特許WO!$A$2:$A$241,0),19)),Y240)&gt;0,"Yes","No")),"")</f>
        <v>ISR無し</v>
      </c>
      <c r="AQ240" s="55" t="str">
        <f ca="1">IF(OR(LEFT(R240)="特",LEFT(R240)="実",AND(OR(LEFT(R240,2)="US",LEFT(R240,2)="WO",LEFT(R240,2)="GB",LEFT(R240,2)="EP",LEFT(R240,2)="DE"),OR(MID(R240,3,1)="1",MID(R240,3,1)="2",MID(R240,3,1)="3",MID(R240,3,1)="4",MID(R240,3,1)="5",MID(R240,3,1)="6",MID(R240,3,1)="7",MID(R240,3,1)="8",MID(R240,3,1)="9",MID(R240,3,1)="0"))),IF(VLOOKUP(C240,'ファミリ引用特許表記修正（ex.A2→A）'!$A$2:$B$241,2,FALSE)=0,"family無し",IF(COUNTIF(INDIRECT("'ファミリ引用特許表記修正（ex.A2→A）'!"&amp;ADDRESS(MATCH(C240,'ファミリ引用特許表記修正（ex.A2→A）'!$A$2:$A$241,0),1)&amp;":"&amp;ADDRESS(MATCH(C240,'ファミリ引用特許表記修正（ex.A2→A）'!$A$2:$A$241,0),171)),R240)+COUNTIF(INDIRECT("'ファミリ引用特許表記修正（ex.A2→A）'!"&amp;ADDRESS(MATCH(C240,'ファミリ引用特許表記修正（ex.A2→A）'!$A$2:$A$241,0),1)&amp;":"&amp;ADDRESS(MATCH(C240,'ファミリ引用特許表記修正（ex.A2→A）'!$A$2:$A$241,0),171)),S240)+COUNTIF(INDIRECT("'ファミリ引用特許表記修正（ex.A2→A）'!"&amp;ADDRESS(MATCH(C240,'ファミリ引用特許表記修正（ex.A2→A）'!$A$2:$A$241,0),1)&amp;":"&amp;ADDRESS(MATCH(C240,'ファミリ引用特許表記修正（ex.A2→A）'!$A$2:$A$241,0),171)),T240)+COUNTIF(INDIRECT("'ファミリ引用特許表記修正（ex.A2→A）'!"&amp;ADDRESS(MATCH(C240,'ファミリ引用特許表記修正（ex.A2→A）'!$A$2:$A$241,0),1)&amp;":"&amp;ADDRESS(MATCH(C240,'ファミリ引用特許表記修正（ex.A2→A）'!$A$2:$A$241,0),171)),W240)+COUNTIF(INDIRECT("'ファミリ引用特許表記修正（ex.A2→A）'!"&amp;ADDRESS(MATCH(C240,'ファミリ引用特許表記修正（ex.A2→A）'!$A$2:$A$241,0),1)&amp;":"&amp;ADDRESS(MATCH(C240,'ファミリ引用特許表記修正（ex.A2→A）'!$A$2:$A$241,0),171)),Y240)&gt;0,"Yes","No")),"")</f>
        <v>family無し</v>
      </c>
      <c r="AR240" s="58" t="str">
        <f>IF(OR(LEFT(R240)="特",LEFT(R240)="実",AND(OR(LEFT(R240,2)="US",LEFT(R240,2)="WO",LEFT(R240,2)="GB",LEFT(R240,2)="EP",LEFT(R240,2)="DE"),OR(MID(R240,3,1)="1",MID(R240,3,1)="2",MID(R240,3,1)="3",MID(R240,3,1)="4",MID(R240,3,1)="5",MID(R240,3,1)="6",MID(R240,3,1)="7",MID(R240,3,1)="8",MID(R240,3,1)="9",MID(R240,3,1)="0",))),"",VLOOKUP($C240,ファミリ発明者引用文献!A$3:B$235,2,FALSE))</f>
        <v/>
      </c>
      <c r="AS240" s="55" t="str">
        <f>VLOOKUP(C240,ファミリ引用文献WO!A$2:B$241,2,FALSE)</f>
        <v/>
      </c>
      <c r="AT240" s="58" t="str">
        <f>VLOOKUP(C240,ファミリ引用文献!A$3:B$242,2,FALSE)</f>
        <v/>
      </c>
      <c r="AU240" s="58" t="str">
        <f>VLOOKUP(C240,審判データ!AH$2:BT$379,39,FALSE)</f>
        <v xml:space="preserve"> </v>
      </c>
      <c r="AV240" s="62" t="str">
        <f ca="1">IF(INDIRECT("審判データ!"&amp;ADDRESS(MATCH(C240,審判データ!$AH$1:$AH$379,0),32))="早期審査の対象とする","早期審査","")</f>
        <v/>
      </c>
      <c r="AW240" s="665" t="str">
        <f t="shared" si="16"/>
        <v>一致</v>
      </c>
      <c r="AX240" s="666" t="str">
        <f>IF(LEFT(AE240,3)="日本特",IF(LEFT(C240)="特",VLOOKUP(C240,'本件、証拠文献テーマコード'!G$2:I$376,3,FALSE),VLOOKUP(C240,'本件、証拠文献テーマコード'!B$2:I$376,8,FALSE)),"")</f>
        <v>3C059</v>
      </c>
      <c r="AY240" s="666" t="str">
        <f>IF(LEFT(AE240,3)="日本特",IF(OR(MID(R240,2,1)="開",MID(R240,2,1)="表",MID(R240,2,1)="登"),VLOOKUP(R240,'本件、証拠文献テーマコード'!C$2:I$379,7,FALSE),VLOOKUP(R240,'本件、証拠文献テーマコード'!G$2:I$379,3,FALSE)),"")</f>
        <v>3C059</v>
      </c>
      <c r="AZ240" s="54"/>
    </row>
    <row r="241" spans="1:52" s="353" customFormat="1" ht="27" x14ac:dyDescent="0.15">
      <c r="A241" s="831" t="s">
        <v>22750</v>
      </c>
      <c r="B241" s="586" t="str">
        <f ca="1">IF(A241="",B240,INDIRECT("審判データ!"&amp;ADDRESS(MATCH(A241,審判データ!$HC$1:$HC$379,0),20))&amp;" / "&amp;INDIRECT("審判データ!"&amp;ADDRESS(MATCH(A241,審判データ!$HC$1:$HC$379,0),21)))</f>
        <v>2011 / 29-2</v>
      </c>
      <c r="C241" s="480">
        <v>3637990</v>
      </c>
      <c r="D241" s="480" t="s">
        <v>2888</v>
      </c>
      <c r="E241" s="346" t="str">
        <f ca="1">INDIRECT("審判データ!"&amp;ADDRESS(MATCH(C241,審判データ!$AH$1:$AH$379,0),55))</f>
        <v>株式会社小松製作所</v>
      </c>
      <c r="F241" s="214" t="str">
        <f ca="1">INDIRECT("審判データ!"&amp;ADDRESS(MATCH(C241,審判データ!$AH$1:$AH$379,0),56))</f>
        <v>大村　純一</v>
      </c>
      <c r="G241" s="214" t="str">
        <f ca="1">INDIRECT("審判データ!"&amp;ADDRESS(MATCH(C241,審判データ!$AH$1:$AH$379,0),72))</f>
        <v xml:space="preserve"> </v>
      </c>
      <c r="H241" s="214" t="str">
        <f ca="1">INDIRECT("審判データ!"&amp;ADDRESS(MATCH(C241,審判データ!$AH$1:$AH$379,0),41))</f>
        <v>E02F  3/36;E02F  9/00</v>
      </c>
      <c r="I241" s="214" t="str">
        <f ca="1">INDIRECT("審判データ!"&amp;ADDRESS(MATCH(C241,審判データ!$AH$1:$AH$379,0),49))</f>
        <v>E02F   3/36@AFI(JP);E02F   3/38@ALI(EP);E02F   9/00@ALI(JP);E02F   9/22@ALI(EP)</v>
      </c>
      <c r="J241" s="214" t="str">
        <f ca="1">INDIRECT("審判データ!"&amp;ADDRESS(MATCH(C241,審判データ!$AH$1:$AH$379,0),51))</f>
        <v>E02F  3/36        C;E02F  9/00        J</v>
      </c>
      <c r="K241" s="214" t="str">
        <f ca="1">INDIRECT("審判データ!"&amp;ADDRESS(MATCH(C241,審判データ!$AH$1:$AH$379,0),53))</f>
        <v>2D012 EA01;2D015 BA01</v>
      </c>
      <c r="L241" s="1041" t="s">
        <v>2895</v>
      </c>
      <c r="M241" s="1043" t="s">
        <v>89</v>
      </c>
      <c r="N241" s="1045" t="s">
        <v>22751</v>
      </c>
      <c r="O241" s="1047">
        <v>0</v>
      </c>
      <c r="P241" s="1049" t="s">
        <v>2897</v>
      </c>
      <c r="Q241" s="706" t="s">
        <v>2898</v>
      </c>
      <c r="R241" s="707" t="s">
        <v>2899</v>
      </c>
      <c r="S241" s="706" t="str">
        <f>IF(OR(LEFT(R241)="特",LEFT(R241)="実"),VLOOKUP(R241,'証拠（JP特許）'!$B$2:$D$299,2,FALSE),IF(AND(OR(LEFT(R241,2)="US",LEFT(R241,2)="WO",LEFT(R241,2)="GB",LEFT(R241,2)="EP",LEFT(R241,2)="DE"),OR(MID(R241,3,1)="1",MID(R241,3,1)="2",MID(R241,3,1)="3",MID(R241,3,1)="4",MID(R241,3,1)="5",MID(R241,3,1)="6",MID(R241,3,1)="7",MID(R241,3,1)="8",MID(R241,3,1)="9",MID(R241,3,1)="0")),VLOOKUP(R241,'証拠（WW特許）'!$B$2:$C$90,2,FALSE),"_"))</f>
        <v>実願平5-63601</v>
      </c>
      <c r="T241" s="707" t="str">
        <f>IF(OR(LEFT(R241)="特",LEFT(R241)="実"),VLOOKUP(R241,'証拠（JP特許）'!$B$2:$E$299,4,FALSE),"_")</f>
        <v>実登2591648</v>
      </c>
      <c r="U241" s="707" t="s">
        <v>94</v>
      </c>
      <c r="V241" s="706" t="s">
        <v>25</v>
      </c>
      <c r="W241" s="708" t="str">
        <f t="shared" si="18"/>
        <v>JP0729041Y</v>
      </c>
      <c r="X241" s="709"/>
      <c r="Y241" s="709" t="str">
        <f t="shared" si="19"/>
        <v>2591648U</v>
      </c>
      <c r="Z241" s="91" t="str">
        <f ca="1">IF(OR(LEFT(R241)="特",LEFT(R241)="実",AND(OR(LEFT(R241,2)="US",LEFT(R241,2)="WO",LEFT(R241,2)="GB",LEFT(R241,2)="EP",LEFT(R241,2)="DE"),OR(MID(R241,3,1)="1",MID(R241,3,1)="2",MID(R241,3,1)="3",MID(R241,3,1)="4",MID(R241,3,1)="5",MID(R241,3,1)="6",MID(R241,3,1)="7",MID(R241,3,1)="8",MID(R241,3,1)="9",MID(R241,3,1)="0",))),IF(COUNTIF(INDIRECT("拒絶理由・拒絶査定・異議申立!"&amp;ADDRESS(MATCH(C241,拒絶理由・拒絶査定・異議申立!B$1:B$1000,0),3)&amp;":"&amp;ADDRESS(MATCH(C241,拒絶理由・拒絶査定・異議申立!B$1:B$1000,0),50)),R241)+COUNTIF(INDIRECT("拒絶理由・拒絶査定・異議申立!"&amp;ADDRESS(MATCH(C241,拒絶理由・拒絶査定・異議申立!B$1:B$1000,0),3)&amp;":"&amp;ADDRESS(MATCH(C241,拒絶理由・拒絶査定・異議申立!B$1:B$1000,0),50)),T241)&gt;0,"Yes","No"),"")</f>
        <v>No</v>
      </c>
      <c r="AA241" s="92" t="str">
        <f ca="1">IF(OR(LEFT(R241)="特",LEFT(R241)="実",AND(OR(LEFT(R241,2)="US",LEFT(R241,2)="WO",LEFT(R241,2)="GB",LEFT(R241,2)="EP",LEFT(R241,2)="DE"),OR(MID(R241,3,1)="1",MID(R241,3,1)="2",MID(R241,3,1)="3",MID(R241,3,1)="4",MID(R241,3,1)="5",MID(R241,3,1)="6",MID(R241,3,1)="7",MID(R241,3,1)="8",MID(R241,3,1)="9",MID(R241,3,1)="0",))),IF(COUNTIF(INDIRECT("先行技術調査・登録査定!"&amp;ADDRESS(MATCH(C241,先行技術調査・登録査定!B$1:B$1000,0),3)&amp;":"&amp;ADDRESS(MATCH(C241,先行技術調査・登録査定!B$1:B$1000,0),49)),R241)+COUNTIF(INDIRECT("先行技術調査・登録査定!"&amp;ADDRESS(MATCH(C241,先行技術調査・登録査定!B$1:B$1000,0),3)&amp;":"&amp;ADDRESS(MATCH(C241,先行技術調査・登録査定!B$1:B$1000,0),49)),T241)&gt;0,"Yes","No"),"")</f>
        <v>No</v>
      </c>
      <c r="AB241" s="169" t="str">
        <f t="shared" ca="1" si="20"/>
        <v>Yes</v>
      </c>
      <c r="AC241" s="94" t="str">
        <f>IF(OR(LEFT(R241)="特",LEFT(R241)="実",AND(OR(LEFT(R241,2)="US",LEFT(R241,2)="WO",LEFT(R241,2)="GB",LEFT(R241,2)="EP",LEFT(R241,2)="DE"),OR(MID(R241,3,1)="1",MID(R241,3,1)="2",MID(R241,3,1)="3",MID(R241,3,1)="4",MID(R241,3,1)="5",MID(R241,3,1)="6",MID(R241,3,1)="7",MID(R241,3,1)="8",MID(R241,3,1)="9",MID(R241,3,1)="0",))),"",VLOOKUP($C241,非特許文献リスト!$A$2:$C$196,2,FALSE))</f>
        <v/>
      </c>
      <c r="AD241" s="95" t="str">
        <f>IF(OR(LEFT(R241)="特",LEFT(R241)="実",AND(OR(LEFT(R241,2)="US",LEFT(R241,2)="WO",LEFT(R241,2)="GB",LEFT(R241,2)="EP",LEFT(R241,2)="DE"),OR(MID(R241,3,1)="1",MID(R241,3,1)="2",MID(R241,3,1)="3",MID(R241,3,1)="4",MID(R241,3,1)="5",MID(R241,3,1)="6",MID(R241,3,1)="7",MID(R241,3,1)="8",MID(R241,3,1)="9",MID(R241,3,1)="0",))),"",VLOOKUP($C241,非特許文献リスト!$A$2:$C$196,3,FALSE))</f>
        <v/>
      </c>
      <c r="AE241" s="175" t="str">
        <f t="shared" si="17"/>
        <v>日本特許文献</v>
      </c>
      <c r="AF241" s="176" t="str">
        <f>IF(OR(LEFT(R241)="特",LEFT(R241)="実"),VLOOKUP(R241,'証拠（JP特許）'!$B$2:$AB$299,10,FALSE),IF(AND(OR(LEFT(R241,2)="US",LEFT(R241,2)="WO",LEFT(R241,2)="GB",LEFT(R241,2)="EP",LEFT(R241,2)="DE"),OR(MID(R241,3,1)="1",MID(R241,3,1)="2",MID(R241,3,1)="3",MID(R241,3,1)="4",MID(R241,3,1)="5",MID(R241,3,1)="6",MID(R241,3,1)="7",MID(R241,3,1)="8",MID(R241,3,1)="9",MID(R241,3,1)="0",)),VLOOKUP(R241,'証拠（WW特許）'!$B$2:$M$90,8,FALSE),""))</f>
        <v>新キャタピラー三菱株式会社</v>
      </c>
      <c r="AG241" s="176" t="str">
        <f>IF(OR(LEFT(R241)="特",LEFT(R241)="実"),VLOOKUP(R241,'証拠（JP特許）'!$B$2:$AB$299,26,FALSE),IF(AND(OR(LEFT(R241,2)="US",LEFT(R241,2)="WO",LEFT(R241,2)="GB",LEFT(R241,2)="EP",LEFT(R241,2)="DE"),OR(MID(R241,3,1)="1",MID(R241,3,1)="2",MID(R241,3,1)="3",MID(R241,3,1)="4",MID(R241,3,1)="5",MID(R241,3,1)="6",MID(R241,3,1)="7",MID(R241,3,1)="8",MID(R241,3,1)="9",MID(R241,3,1)="0",)),VLOOKUP(R241,'証拠（WW特許）'!$B$2:$M$90,12,FALSE),""))</f>
        <v>布野　尚志,安井　明司,古山　博明,永田　久雄</v>
      </c>
      <c r="AH241" s="58" t="str">
        <f>IF(OR(LEFT(R241)="特",LEFT(R241)="実"),VLOOKUP(R241,'証拠（JP特許）'!$B$2:$X$299,20,FALSE),IF(AND(OR(LEFT(R241,2)="US",LEFT(R241,2)="WO",LEFT(R241,2)="GB",LEFT(R241,2)="EP",LEFT(R241,2)="DE"),OR(MID(R241,3,1)="1",MID(R241,3,1)="2",MID(R241,3,1)="3",MID(R241,3,1)="4",MID(R241,3,1)="5",MID(R241,3,1)="6",MID(R241,3,1)="7",MID(R241,3,1)="8",MID(R241,3,1)="9",MID(R241,3,1)="0",)),VLOOKUP(R241,'証拠（WW特許）'!$B$2:$U$90,20,FALSE),""))</f>
        <v>E02F   3/36    (2006.01),E02F   9/00    (2006.01)</v>
      </c>
      <c r="AI241" s="58" t="str">
        <f>IF(OR(LEFT(R241)="特",LEFT(R241)="実"),VLOOKUP(R241,'証拠（JP特許）'!$B$2:$X$299,21,FALSE),"")</f>
        <v>E02F  3/36      C,E02F  9/00      J,E02F  9/00      B</v>
      </c>
      <c r="AJ241" s="58" t="str">
        <f>IF(OR(LEFT(R241)="特",LEFT(R241)="実"),VLOOKUP(R241,'証拠（JP特許）'!$B$2:$X$299,22,FALSE),"")</f>
        <v>2D015BA01,2D012EA02</v>
      </c>
      <c r="AK241" s="59" t="str">
        <f>IF(OR(LEFT(R241)="特",LEFT(R241)="実"),VLOOKUP(R241,'証拠（JP特許）'!$B$2:$X$299,17,FALSE),IF(AND(OR(LEFT(R241,2)="US",LEFT(R241,2)="WO",LEFT(R241,2)="GB",LEFT(R241,2)="EP",LEFT(R241,2)="DE"),OR(MID(R241,3,1)="1",MID(R241,3,1)="2",MID(R241,3,1)="3",MID(R241,3,1)="4",MID(R241,3,1)="5",MID(R241,3,1)="6",MID(R241,3,1)="7",MID(R241,3,1)="8",MID(R241,3,1)="9",MID(R241,3,1)="0",)),VLOOKUP(R241,'証拠（WW特許）'!$B$2:$U$90,16,FALSE),""))</f>
        <v>1995.06.02</v>
      </c>
      <c r="AL241" s="58"/>
      <c r="AM241" s="58"/>
      <c r="AN241" s="58"/>
      <c r="AO241" s="58" t="str">
        <f ca="1">IF(OR(LEFT(R241)="特",LEFT(R241)="実",AND(OR(LEFT(R241,2)="US",LEFT(R241,2)="WO",LEFT(R241,2)="GB",LEFT(R241,2)="EP",LEFT(R241,2)="DE"),OR(MID(R241,3,1)="1",MID(R241,3,1)="2",MID(R241,3,1)="3",MID(R241,3,1)="4",MID(R241,3,1)="5",MID(R241,3,1)="6",MID(R241,3,1)="7",MID(R241,3,1)="8",MID(R241,3,1)="9",MID(R241,3,1)="0"))),IF(COUNTIF(INDIRECT("発明者引用!"&amp;ADDRESS(MATCH(C241,発明者引用!B$1:B$196,0),4)&amp;":"&amp;ADDRESS(MATCH(C241,発明者引用!B$1:B$196,0),17)),R241)+COUNTIF(INDIRECT("発明者引用!"&amp;ADDRESS(MATCH(C241,発明者引用!B$1:B$196,0),4)&amp;":"&amp;ADDRESS(MATCH(C241,発明者引用!B$1:B$196,0),17)),#REF!)+COUNTIF(INDIRECT("発明者引用!"&amp;ADDRESS(MATCH(C241,発明者引用!B$1:B$196,0),4)&amp;":"&amp;ADDRESS(MATCH(C241,発明者引用!B$1:B$196,0),17)),T241)&gt;0,"Yes","No"),"")</f>
        <v>No</v>
      </c>
      <c r="AP241" s="58" t="str">
        <f ca="1">IF(OR(LEFT(R241)="特",LEFT(R241)="実",AND(OR(LEFT(R241,2)="US",LEFT(R241,2)="WO",LEFT(R241,2)="GB",LEFT(R241,2)="EP",LEFT(R241,2)="DE"),OR(MID(R241,3,1)="1",MID(R241,3,1)="2",MID(R241,3,1)="3",MID(R241,3,1)="4",MID(R241,3,1)="5",MID(R241,3,1)="6",MID(R241,3,1)="7",MID(R241,3,1)="8",MID(R241,3,1)="9",MID(R241,3,1)="0"))),IF(VLOOKUP(C241,ファミリ引用特許WO!$A$2:$B$241,2,FALSE)+VLOOKUP(C241,ファミリ引用文献WO!$A$2:$C$241,3,FALSE)=0,"ISR無し",IF(COUNTIF(INDIRECT("ファミリ引用特許WO!"&amp;ADDRESS(MATCH(C241,ファミリ引用特許WO!$A$2:$A$241,0),1)&amp;":"&amp;ADDRESS(MATCH(C241,ファミリ引用特許WO!$A$2:$A$241,0),19)),R241)+COUNTIF(INDIRECT("ファミリ引用特許WO!"&amp;ADDRESS(MATCH(C241,ファミリ引用特許WO!$A$2:$A$241,0),1)&amp;":"&amp;ADDRESS(MATCH(C241,ファミリ引用特許WO!$A$2:$A$241,0),19)),S241)+COUNTIF(INDIRECT("ファミリ引用特許WO!"&amp;ADDRESS(MATCH(C241,ファミリ引用特許WO!$A$2:$A$241,0),1)&amp;":"&amp;ADDRESS(MATCH(C241,ファミリ引用特許WO!$A$2:$A$241,0),19)),T241)+COUNTIF(INDIRECT("ファミリ引用特許WO!"&amp;ADDRESS(MATCH(C241,ファミリ引用特許WO!$A$2:$A$241,0),1)&amp;":"&amp;ADDRESS(MATCH(C241,ファミリ引用特許WO!$A$2:$A$241,0),19)),W241)+COUNTIF(INDIRECT("ファミリ引用特許WO!"&amp;ADDRESS(MATCH(C241,ファミリ引用特許WO!$A$2:$A$241,0),1)&amp;":"&amp;ADDRESS(MATCH(C241,ファミリ引用特許WO!$A$2:$A$241,0),19)),Y241)&gt;0,"Yes","No")),"")</f>
        <v>ISR無し</v>
      </c>
      <c r="AQ241" s="55" t="str">
        <f ca="1">IF(OR(LEFT(R241)="特",LEFT(R241)="実",AND(OR(LEFT(R241,2)="US",LEFT(R241,2)="WO",LEFT(R241,2)="GB",LEFT(R241,2)="EP",LEFT(R241,2)="DE"),OR(MID(R241,3,1)="1",MID(R241,3,1)="2",MID(R241,3,1)="3",MID(R241,3,1)="4",MID(R241,3,1)="5",MID(R241,3,1)="6",MID(R241,3,1)="7",MID(R241,3,1)="8",MID(R241,3,1)="9",MID(R241,3,1)="0"))),IF(VLOOKUP(C241,'ファミリ引用特許表記修正（ex.A2→A）'!$A$2:$B$241,2,FALSE)=0,"family無し",IF(COUNTIF(INDIRECT("'ファミリ引用特許表記修正（ex.A2→A）'!"&amp;ADDRESS(MATCH(C241,'ファミリ引用特許表記修正（ex.A2→A）'!$A$2:$A$241,0),1)&amp;":"&amp;ADDRESS(MATCH(C241,'ファミリ引用特許表記修正（ex.A2→A）'!$A$2:$A$241,0),171)),R241)+COUNTIF(INDIRECT("'ファミリ引用特許表記修正（ex.A2→A）'!"&amp;ADDRESS(MATCH(C241,'ファミリ引用特許表記修正（ex.A2→A）'!$A$2:$A$241,0),1)&amp;":"&amp;ADDRESS(MATCH(C241,'ファミリ引用特許表記修正（ex.A2→A）'!$A$2:$A$241,0),171)),S241)+COUNTIF(INDIRECT("'ファミリ引用特許表記修正（ex.A2→A）'!"&amp;ADDRESS(MATCH(C241,'ファミリ引用特許表記修正（ex.A2→A）'!$A$2:$A$241,0),1)&amp;":"&amp;ADDRESS(MATCH(C241,'ファミリ引用特許表記修正（ex.A2→A）'!$A$2:$A$241,0),171)),T241)+COUNTIF(INDIRECT("'ファミリ引用特許表記修正（ex.A2→A）'!"&amp;ADDRESS(MATCH(C241,'ファミリ引用特許表記修正（ex.A2→A）'!$A$2:$A$241,0),1)&amp;":"&amp;ADDRESS(MATCH(C241,'ファミリ引用特許表記修正（ex.A2→A）'!$A$2:$A$241,0),171)),W241)+COUNTIF(INDIRECT("'ファミリ引用特許表記修正（ex.A2→A）'!"&amp;ADDRESS(MATCH(C241,'ファミリ引用特許表記修正（ex.A2→A）'!$A$2:$A$241,0),1)&amp;":"&amp;ADDRESS(MATCH(C241,'ファミリ引用特許表記修正（ex.A2→A）'!$A$2:$A$241,0),171)),Y241)&gt;0,"Yes","No")),"")</f>
        <v>No</v>
      </c>
      <c r="AR241" s="58" t="str">
        <f>IF(OR(LEFT(R241)="特",LEFT(R241)="実",AND(OR(LEFT(R241,2)="US",LEFT(R241,2)="WO",LEFT(R241,2)="GB",LEFT(R241,2)="EP",LEFT(R241,2)="DE"),OR(MID(R241,3,1)="1",MID(R241,3,1)="2",MID(R241,3,1)="3",MID(R241,3,1)="4",MID(R241,3,1)="5",MID(R241,3,1)="6",MID(R241,3,1)="7",MID(R241,3,1)="8",MID(R241,3,1)="9",MID(R241,3,1)="0",))),"",VLOOKUP($C241,ファミリ発明者引用文献!A$3:B$235,2,FALSE))</f>
        <v/>
      </c>
      <c r="AS241" s="55" t="str">
        <f>VLOOKUP(C241,ファミリ引用文献WO!A$2:B$241,2,FALSE)</f>
        <v/>
      </c>
      <c r="AT241" s="58" t="str">
        <f>VLOOKUP(C241,ファミリ引用文献!A$3:B$242,2,FALSE)</f>
        <v/>
      </c>
      <c r="AU241" s="58" t="str">
        <f>VLOOKUP(C241,審判データ!AH$2:BT$379,39,FALSE)</f>
        <v xml:space="preserve"> </v>
      </c>
      <c r="AV241" s="62" t="str">
        <f ca="1">IF(INDIRECT("審判データ!"&amp;ADDRESS(MATCH(C241,審判データ!$AH$1:$AH$379,0),32))="早期審査の対象とする","早期審査","")</f>
        <v/>
      </c>
      <c r="AW241" s="665" t="str">
        <f t="shared" si="16"/>
        <v>一致</v>
      </c>
      <c r="AX241" s="666" t="str">
        <f>IF(LEFT(AE241,3)="日本特",IF(LEFT(C241)="特",VLOOKUP(C241,'本件、証拠文献テーマコード'!G$2:I$376,3,FALSE),VLOOKUP(C241,'本件、証拠文献テーマコード'!B$2:I$376,8,FALSE)),"")</f>
        <v>2D012,2D015</v>
      </c>
      <c r="AY241" s="666" t="str">
        <f>IF(LEFT(AE241,3)="日本特",IF(OR(MID(R241,2,1)="開",MID(R241,2,1)="表",MID(R241,2,1)="登"),VLOOKUP(R241,'本件、証拠文献テーマコード'!C$2:I$379,7,FALSE),VLOOKUP(R241,'本件、証拠文献テーマコード'!G$2:I$379,3,FALSE)),"")</f>
        <v>2D012,2D015</v>
      </c>
      <c r="AZ241" s="54"/>
    </row>
    <row r="242" spans="1:52" s="353" customFormat="1" ht="27" x14ac:dyDescent="0.15">
      <c r="A242" s="831"/>
      <c r="B242" s="586" t="str">
        <f ca="1">IF(A242="",B241,INDIRECT("審判データ!"&amp;ADDRESS(MATCH(A242,審判データ!$HC$1:$HC$379,0),20))&amp;" / "&amp;INDIRECT("審判データ!"&amp;ADDRESS(MATCH(A242,審判データ!$HC$1:$HC$379,0),21)))</f>
        <v>2011 / 29-2</v>
      </c>
      <c r="C242" s="480">
        <v>3637990</v>
      </c>
      <c r="D242" s="480" t="s">
        <v>2888</v>
      </c>
      <c r="E242" s="346" t="str">
        <f ca="1">INDIRECT("審判データ!"&amp;ADDRESS(MATCH(C242,審判データ!$AH$1:$AH$379,0),55))</f>
        <v>株式会社小松製作所</v>
      </c>
      <c r="F242" s="214" t="str">
        <f ca="1">INDIRECT("審判データ!"&amp;ADDRESS(MATCH(C242,審判データ!$AH$1:$AH$379,0),56))</f>
        <v>大村　純一</v>
      </c>
      <c r="G242" s="214" t="str">
        <f ca="1">INDIRECT("審判データ!"&amp;ADDRESS(MATCH(C242,審判データ!$AH$1:$AH$379,0),72))</f>
        <v xml:space="preserve"> </v>
      </c>
      <c r="H242" s="214" t="str">
        <f ca="1">INDIRECT("審判データ!"&amp;ADDRESS(MATCH(C242,審判データ!$AH$1:$AH$379,0),41))</f>
        <v>E02F  3/36;E02F  9/00</v>
      </c>
      <c r="I242" s="214" t="str">
        <f ca="1">INDIRECT("審判データ!"&amp;ADDRESS(MATCH(C242,審判データ!$AH$1:$AH$379,0),49))</f>
        <v>E02F   3/36@AFI(JP);E02F   3/38@ALI(EP);E02F   9/00@ALI(JP);E02F   9/22@ALI(EP)</v>
      </c>
      <c r="J242" s="214" t="str">
        <f ca="1">INDIRECT("審判データ!"&amp;ADDRESS(MATCH(C242,審判データ!$AH$1:$AH$379,0),51))</f>
        <v>E02F  3/36        C;E02F  9/00        J</v>
      </c>
      <c r="K242" s="214" t="str">
        <f ca="1">INDIRECT("審判データ!"&amp;ADDRESS(MATCH(C242,審判データ!$AH$1:$AH$379,0),53))</f>
        <v>2D012 EA01;2D015 BA01</v>
      </c>
      <c r="L242" s="1042"/>
      <c r="M242" s="1044"/>
      <c r="N242" s="1046"/>
      <c r="O242" s="1048"/>
      <c r="P242" s="1050"/>
      <c r="Q242" s="706" t="s">
        <v>91</v>
      </c>
      <c r="R242" s="707" t="s">
        <v>22752</v>
      </c>
      <c r="S242" s="706" t="str">
        <f>IF(OR(LEFT(R242)="特",LEFT(R242)="実"),VLOOKUP(R242,'証拠（JP特許）'!$B$2:$D$299,2,FALSE),IF(AND(OR(LEFT(R242,2)="US",LEFT(R242,2)="WO",LEFT(R242,2)="GB",LEFT(R242,2)="EP",LEFT(R242,2)="DE"),OR(MID(R242,3,1)="1",MID(R242,3,1)="2",MID(R242,3,1)="3",MID(R242,3,1)="4",MID(R242,3,1)="5",MID(R242,3,1)="6",MID(R242,3,1)="7",MID(R242,3,1)="8",MID(R242,3,1)="9",MID(R242,3,1)="0")),VLOOKUP(R242,'証拠（WW特許）'!$B$2:$C$90,2,FALSE),"_"))</f>
        <v>US4510460A</v>
      </c>
      <c r="T242" s="707" t="str">
        <f>IF(OR(LEFT(R242)="特",LEFT(R242)="実"),VLOOKUP(R242,'証拠（JP特許）'!$B$2:$E$299,4,FALSE),"_")</f>
        <v>_</v>
      </c>
      <c r="U242" s="707" t="s">
        <v>94</v>
      </c>
      <c r="V242" s="706" t="s">
        <v>25</v>
      </c>
      <c r="W242" s="708" t="str">
        <f t="shared" si="18"/>
        <v/>
      </c>
      <c r="X242" s="709"/>
      <c r="Y242" s="709" t="str">
        <f t="shared" si="19"/>
        <v>US3082890B</v>
      </c>
      <c r="Z242" s="91" t="str">
        <f ca="1">IF(OR(LEFT(R242)="特",LEFT(R242)="実",AND(OR(LEFT(R242,2)="US",LEFT(R242,2)="WO",LEFT(R242,2)="GB",LEFT(R242,2)="EP",LEFT(R242,2)="DE"),OR(MID(R242,3,1)="1",MID(R242,3,1)="2",MID(R242,3,1)="3",MID(R242,3,1)="4",MID(R242,3,1)="5",MID(R242,3,1)="6",MID(R242,3,1)="7",MID(R242,3,1)="8",MID(R242,3,1)="9",MID(R242,3,1)="0",))),IF(COUNTIF(INDIRECT("拒絶理由・拒絶査定・異議申立!"&amp;ADDRESS(MATCH(C242,拒絶理由・拒絶査定・異議申立!B$1:B$1000,0),3)&amp;":"&amp;ADDRESS(MATCH(C242,拒絶理由・拒絶査定・異議申立!B$1:B$1000,0),50)),R242)+COUNTIF(INDIRECT("拒絶理由・拒絶査定・異議申立!"&amp;ADDRESS(MATCH(C242,拒絶理由・拒絶査定・異議申立!B$1:B$1000,0),3)&amp;":"&amp;ADDRESS(MATCH(C242,拒絶理由・拒絶査定・異議申立!B$1:B$1000,0),50)),T242)&gt;0,"Yes","No"),"")</f>
        <v>No</v>
      </c>
      <c r="AA242" s="92" t="str">
        <f ca="1">IF(OR(LEFT(R242)="特",LEFT(R242)="実",AND(OR(LEFT(R242,2)="US",LEFT(R242,2)="WO",LEFT(R242,2)="GB",LEFT(R242,2)="EP",LEFT(R242,2)="DE"),OR(MID(R242,3,1)="1",MID(R242,3,1)="2",MID(R242,3,1)="3",MID(R242,3,1)="4",MID(R242,3,1)="5",MID(R242,3,1)="6",MID(R242,3,1)="7",MID(R242,3,1)="8",MID(R242,3,1)="9",MID(R242,3,1)="0",))),IF(COUNTIF(INDIRECT("先行技術調査・登録査定!"&amp;ADDRESS(MATCH(C242,先行技術調査・登録査定!B$1:B$1000,0),3)&amp;":"&amp;ADDRESS(MATCH(C242,先行技術調査・登録査定!B$1:B$1000,0),49)),R242)+COUNTIF(INDIRECT("先行技術調査・登録査定!"&amp;ADDRESS(MATCH(C242,先行技術調査・登録査定!B$1:B$1000,0),3)&amp;":"&amp;ADDRESS(MATCH(C242,先行技術調査・登録査定!B$1:B$1000,0),49)),T242)&gt;0,"Yes","No"),"")</f>
        <v>No</v>
      </c>
      <c r="AB242" s="169" t="str">
        <f t="shared" ca="1" si="20"/>
        <v>Yes</v>
      </c>
      <c r="AC242" s="94" t="str">
        <f>IF(OR(LEFT(R242)="特",LEFT(R242)="実",AND(OR(LEFT(R242,2)="US",LEFT(R242,2)="WO",LEFT(R242,2)="GB",LEFT(R242,2)="EP",LEFT(R242,2)="DE"),OR(MID(R242,3,1)="1",MID(R242,3,1)="2",MID(R242,3,1)="3",MID(R242,3,1)="4",MID(R242,3,1)="5",MID(R242,3,1)="6",MID(R242,3,1)="7",MID(R242,3,1)="8",MID(R242,3,1)="9",MID(R242,3,1)="0",))),"",VLOOKUP($C242,非特許文献リスト!$A$2:$C$196,2,FALSE))</f>
        <v/>
      </c>
      <c r="AD242" s="95" t="str">
        <f>IF(OR(LEFT(R242)="特",LEFT(R242)="実",AND(OR(LEFT(R242,2)="US",LEFT(R242,2)="WO",LEFT(R242,2)="GB",LEFT(R242,2)="EP",LEFT(R242,2)="DE"),OR(MID(R242,3,1)="1",MID(R242,3,1)="2",MID(R242,3,1)="3",MID(R242,3,1)="4",MID(R242,3,1)="5",MID(R242,3,1)="6",MID(R242,3,1)="7",MID(R242,3,1)="8",MID(R242,3,1)="9",MID(R242,3,1)="0",))),"",VLOOKUP($C242,非特許文献リスト!$A$2:$C$196,3,FALSE))</f>
        <v/>
      </c>
      <c r="AE242" s="175" t="str">
        <f t="shared" si="17"/>
        <v>外国特許文献</v>
      </c>
      <c r="AF242" s="176" t="str">
        <f>IF(OR(LEFT(R242)="特",LEFT(R242)="実"),VLOOKUP(R242,'証拠（JP特許）'!$B$2:$AB$299,10,FALSE),IF(AND(OR(LEFT(R242,2)="US",LEFT(R242,2)="WO",LEFT(R242,2)="GB",LEFT(R242,2)="EP",LEFT(R242,2)="DE"),OR(MID(R242,3,1)="1",MID(R242,3,1)="2",MID(R242,3,1)="3",MID(R242,3,1)="4",MID(R242,3,1)="5",MID(R242,3,1)="6",MID(R242,3,1)="7",MID(R242,3,1)="8",MID(R242,3,1)="9",MID(R242,3,1)="0",)),VLOOKUP(R242,'証拠（WW特許）'!$B$2:$M$90,8,FALSE),""))</f>
        <v>DEERE&amp;CO</v>
      </c>
      <c r="AG242" s="176" t="str">
        <f>IF(OR(LEFT(R242)="特",LEFT(R242)="実"),VLOOKUP(R242,'証拠（JP特許）'!$B$2:$AB$299,26,FALSE),IF(AND(OR(LEFT(R242,2)="US",LEFT(R242,2)="WO",LEFT(R242,2)="GB",LEFT(R242,2)="EP",LEFT(R242,2)="DE"),OR(MID(R242,3,1)="1",MID(R242,3,1)="2",MID(R242,3,1)="3",MID(R242,3,1)="4",MID(R242,3,1)="5",MID(R242,3,1)="6",MID(R242,3,1)="7",MID(R242,3,1)="8",MID(R242,3,1)="9",MID(R242,3,1)="0",)),VLOOKUP(R242,'証拠（WW特許）'!$B$2:$M$90,12,FALSE),""))</f>
        <v>AUWELAER ALBERT J VAN|AGER DOUGLAS C</v>
      </c>
      <c r="AH242" s="58" t="str">
        <f>IF(OR(LEFT(R242)="特",LEFT(R242)="実"),VLOOKUP(R242,'証拠（JP特許）'!$B$2:$X$299,20,FALSE),IF(AND(OR(LEFT(R242,2)="US",LEFT(R242,2)="WO",LEFT(R242,2)="GB",LEFT(R242,2)="EP",LEFT(R242,2)="DE"),OR(MID(R242,3,1)="1",MID(R242,3,1)="2",MID(R242,3,1)="3",MID(R242,3,1)="4",MID(R242,3,1)="5",MID(R242,3,1)="6",MID(R242,3,1)="7",MID(R242,3,1)="8",MID(R242,3,1)="9",MID(R242,3,1)="0",)),VLOOKUP(R242,'証拠（WW特許）'!$B$2:$U$90,20,FALSE),""))</f>
        <v>E02F   3/30(2006.01),E02F   3/32(2006.01),E02F   3/38(2006.01),E02F   3/42(2006.01),E02F   9/22(2006.01)</v>
      </c>
      <c r="AI242" s="58" t="str">
        <f>IF(OR(LEFT(R242)="特",LEFT(R242)="実"),VLOOKUP(R242,'証拠（JP特許）'!$B$2:$X$299,21,FALSE),"")</f>
        <v/>
      </c>
      <c r="AJ242" s="58" t="str">
        <f>IF(OR(LEFT(R242)="特",LEFT(R242)="実"),VLOOKUP(R242,'証拠（JP特許）'!$B$2:$X$299,22,FALSE),"")</f>
        <v/>
      </c>
      <c r="AK242" s="59">
        <f>IF(OR(LEFT(R242)="特",LEFT(R242)="実"),VLOOKUP(R242,'証拠（JP特許）'!$B$2:$X$299,17,FALSE),IF(AND(OR(LEFT(R242,2)="US",LEFT(R242,2)="WO",LEFT(R242,2)="GB",LEFT(R242,2)="EP",LEFT(R242,2)="DE"),OR(MID(R242,3,1)="1",MID(R242,3,1)="2",MID(R242,3,1)="3",MID(R242,3,1)="4",MID(R242,3,1)="5",MID(R242,3,1)="6",MID(R242,3,1)="7",MID(R242,3,1)="8",MID(R242,3,1)="9",MID(R242,3,1)="0",)),VLOOKUP(R242,'証拠（WW特許）'!$B$2:$U$90,16,FALSE),""))</f>
        <v>23096</v>
      </c>
      <c r="AL242" s="58"/>
      <c r="AM242" s="58"/>
      <c r="AN242" s="58"/>
      <c r="AO242" s="58" t="str">
        <f ca="1">IF(OR(LEFT(R242)="特",LEFT(R242)="実",AND(OR(LEFT(R242,2)="US",LEFT(R242,2)="WO",LEFT(R242,2)="GB",LEFT(R242,2)="EP",LEFT(R242,2)="DE"),OR(MID(R242,3,1)="1",MID(R242,3,1)="2",MID(R242,3,1)="3",MID(R242,3,1)="4",MID(R242,3,1)="5",MID(R242,3,1)="6",MID(R242,3,1)="7",MID(R242,3,1)="8",MID(R242,3,1)="9",MID(R242,3,1)="0"))),IF(COUNTIF(INDIRECT("発明者引用!"&amp;ADDRESS(MATCH(C242,発明者引用!B$1:B$196,0),4)&amp;":"&amp;ADDRESS(MATCH(C242,発明者引用!B$1:B$196,0),17)),R242)+COUNTIF(INDIRECT("発明者引用!"&amp;ADDRESS(MATCH(C242,発明者引用!B$1:B$196,0),4)&amp;":"&amp;ADDRESS(MATCH(C242,発明者引用!B$1:B$196,0),17)),#REF!)+COUNTIF(INDIRECT("発明者引用!"&amp;ADDRESS(MATCH(C242,発明者引用!B$1:B$196,0),4)&amp;":"&amp;ADDRESS(MATCH(C242,発明者引用!B$1:B$196,0),17)),T242)&gt;0,"Yes","No"),"")</f>
        <v>No</v>
      </c>
      <c r="AP242" s="58" t="str">
        <f ca="1">IF(OR(LEFT(R242)="特",LEFT(R242)="実",AND(OR(LEFT(R242,2)="US",LEFT(R242,2)="WO",LEFT(R242,2)="GB",LEFT(R242,2)="EP",LEFT(R242,2)="DE"),OR(MID(R242,3,1)="1",MID(R242,3,1)="2",MID(R242,3,1)="3",MID(R242,3,1)="4",MID(R242,3,1)="5",MID(R242,3,1)="6",MID(R242,3,1)="7",MID(R242,3,1)="8",MID(R242,3,1)="9",MID(R242,3,1)="0"))),IF(VLOOKUP(C242,ファミリ引用特許WO!$A$2:$B$241,2,FALSE)+VLOOKUP(C242,ファミリ引用文献WO!$A$2:$C$241,3,FALSE)=0,"ISR無し",IF(COUNTIF(INDIRECT("ファミリ引用特許WO!"&amp;ADDRESS(MATCH(C242,ファミリ引用特許WO!$A$2:$A$241,0),1)&amp;":"&amp;ADDRESS(MATCH(C242,ファミリ引用特許WO!$A$2:$A$241,0),19)),R242)+COUNTIF(INDIRECT("ファミリ引用特許WO!"&amp;ADDRESS(MATCH(C242,ファミリ引用特許WO!$A$2:$A$241,0),1)&amp;":"&amp;ADDRESS(MATCH(C242,ファミリ引用特許WO!$A$2:$A$241,0),19)),S242)+COUNTIF(INDIRECT("ファミリ引用特許WO!"&amp;ADDRESS(MATCH(C242,ファミリ引用特許WO!$A$2:$A$241,0),1)&amp;":"&amp;ADDRESS(MATCH(C242,ファミリ引用特許WO!$A$2:$A$241,0),19)),T242)+COUNTIF(INDIRECT("ファミリ引用特許WO!"&amp;ADDRESS(MATCH(C242,ファミリ引用特許WO!$A$2:$A$241,0),1)&amp;":"&amp;ADDRESS(MATCH(C242,ファミリ引用特許WO!$A$2:$A$241,0),19)),W242)+COUNTIF(INDIRECT("ファミリ引用特許WO!"&amp;ADDRESS(MATCH(C242,ファミリ引用特許WO!$A$2:$A$241,0),1)&amp;":"&amp;ADDRESS(MATCH(C242,ファミリ引用特許WO!$A$2:$A$241,0),19)),Y242)&gt;0,"Yes","No")),"")</f>
        <v>ISR無し</v>
      </c>
      <c r="AQ242" s="55" t="str">
        <f ca="1">IF(OR(LEFT(R242)="特",LEFT(R242)="実",AND(OR(LEFT(R242,2)="US",LEFT(R242,2)="WO",LEFT(R242,2)="GB",LEFT(R242,2)="EP",LEFT(R242,2)="DE"),OR(MID(R242,3,1)="1",MID(R242,3,1)="2",MID(R242,3,1)="3",MID(R242,3,1)="4",MID(R242,3,1)="5",MID(R242,3,1)="6",MID(R242,3,1)="7",MID(R242,3,1)="8",MID(R242,3,1)="9",MID(R242,3,1)="0"))),IF(VLOOKUP(C242,'ファミリ引用特許表記修正（ex.A2→A）'!$A$2:$B$241,2,FALSE)=0,"family無し",IF(COUNTIF(INDIRECT("'ファミリ引用特許表記修正（ex.A2→A）'!"&amp;ADDRESS(MATCH(C242,'ファミリ引用特許表記修正（ex.A2→A）'!$A$2:$A$241,0),1)&amp;":"&amp;ADDRESS(MATCH(C242,'ファミリ引用特許表記修正（ex.A2→A）'!$A$2:$A$241,0),171)),R242)+COUNTIF(INDIRECT("'ファミリ引用特許表記修正（ex.A2→A）'!"&amp;ADDRESS(MATCH(C242,'ファミリ引用特許表記修正（ex.A2→A）'!$A$2:$A$241,0),1)&amp;":"&amp;ADDRESS(MATCH(C242,'ファミリ引用特許表記修正（ex.A2→A）'!$A$2:$A$241,0),171)),S242)+COUNTIF(INDIRECT("'ファミリ引用特許表記修正（ex.A2→A）'!"&amp;ADDRESS(MATCH(C242,'ファミリ引用特許表記修正（ex.A2→A）'!$A$2:$A$241,0),1)&amp;":"&amp;ADDRESS(MATCH(C242,'ファミリ引用特許表記修正（ex.A2→A）'!$A$2:$A$241,0),171)),T242)+COUNTIF(INDIRECT("'ファミリ引用特許表記修正（ex.A2→A）'!"&amp;ADDRESS(MATCH(C242,'ファミリ引用特許表記修正（ex.A2→A）'!$A$2:$A$241,0),1)&amp;":"&amp;ADDRESS(MATCH(C242,'ファミリ引用特許表記修正（ex.A2→A）'!$A$2:$A$241,0),171)),W242)+COUNTIF(INDIRECT("'ファミリ引用特許表記修正（ex.A2→A）'!"&amp;ADDRESS(MATCH(C242,'ファミリ引用特許表記修正（ex.A2→A）'!$A$2:$A$241,0),1)&amp;":"&amp;ADDRESS(MATCH(C242,'ファミリ引用特許表記修正（ex.A2→A）'!$A$2:$A$241,0),171)),Y242)&gt;0,"Yes","No")),"")</f>
        <v>Yes</v>
      </c>
      <c r="AR242" s="58" t="str">
        <f>IF(OR(LEFT(R242)="特",LEFT(R242)="実",AND(OR(LEFT(R242,2)="US",LEFT(R242,2)="WO",LEFT(R242,2)="GB",LEFT(R242,2)="EP",LEFT(R242,2)="DE"),OR(MID(R242,3,1)="1",MID(R242,3,1)="2",MID(R242,3,1)="3",MID(R242,3,1)="4",MID(R242,3,1)="5",MID(R242,3,1)="6",MID(R242,3,1)="7",MID(R242,3,1)="8",MID(R242,3,1)="9",MID(R242,3,1)="0",))),"",VLOOKUP($C242,ファミリ発明者引用文献!A$3:B$235,2,FALSE))</f>
        <v/>
      </c>
      <c r="AS242" s="55" t="str">
        <f>VLOOKUP(C242,ファミリ引用文献WO!A$2:B$241,2,FALSE)</f>
        <v/>
      </c>
      <c r="AT242" s="58" t="str">
        <f>VLOOKUP(C242,ファミリ引用文献!A$3:B$242,2,FALSE)</f>
        <v/>
      </c>
      <c r="AU242" s="58" t="str">
        <f>VLOOKUP(C242,審判データ!AH$2:BT$379,39,FALSE)</f>
        <v xml:space="preserve"> </v>
      </c>
      <c r="AV242" s="62" t="str">
        <f ca="1">IF(INDIRECT("審判データ!"&amp;ADDRESS(MATCH(C242,審判データ!$AH$1:$AH$379,0),32))="早期審査の対象とする","早期審査","")</f>
        <v/>
      </c>
      <c r="AW242" s="665" t="str">
        <f t="shared" si="16"/>
        <v/>
      </c>
      <c r="AX242" s="666" t="str">
        <f>IF(LEFT(AE242,3)="日本特",IF(LEFT(C242)="特",VLOOKUP(C242,'本件、証拠文献テーマコード'!G$2:I$376,3,FALSE),VLOOKUP(C242,'本件、証拠文献テーマコード'!B$2:I$376,8,FALSE)),"")</f>
        <v/>
      </c>
      <c r="AY242" s="666" t="str">
        <f>IF(LEFT(AE242,3)="日本特",IF(OR(MID(R242,2,1)="開",MID(R242,2,1)="表",MID(R242,2,1)="登"),VLOOKUP(R242,'本件、証拠文献テーマコード'!C$2:I$379,7,FALSE),VLOOKUP(R242,'本件、証拠文献テーマコード'!G$2:I$379,3,FALSE)),"")</f>
        <v/>
      </c>
      <c r="AZ242" s="54"/>
    </row>
    <row r="243" spans="1:52" s="353" customFormat="1" x14ac:dyDescent="0.15">
      <c r="A243" s="403" t="s">
        <v>22753</v>
      </c>
      <c r="B243" s="586" t="str">
        <f ca="1">IF(A243="",B242,INDIRECT("審判データ!"&amp;ADDRESS(MATCH(A243,審判データ!$HC$1:$HC$379,0),20))&amp;" / "&amp;INDIRECT("審判データ!"&amp;ADDRESS(MATCH(A243,審判データ!$HC$1:$HC$379,0),21)))</f>
        <v>2011 / 29-2</v>
      </c>
      <c r="C243" s="480">
        <v>2994589</v>
      </c>
      <c r="D243" s="480" t="s">
        <v>2919</v>
      </c>
      <c r="E243" s="346" t="str">
        <f ca="1">INDIRECT("審判データ!"&amp;ADDRESS(MATCH(C243,審判データ!$AH$1:$AH$379,0),55))</f>
        <v>株式会社ステップテクニカ</v>
      </c>
      <c r="F243" s="214" t="str">
        <f ca="1">INDIRECT("審判データ!"&amp;ADDRESS(MATCH(C243,審判データ!$AH$1:$AH$379,0),56))</f>
        <v>麦谷　富浩</v>
      </c>
      <c r="G243" s="214" t="str">
        <f ca="1">INDIRECT("審判データ!"&amp;ADDRESS(MATCH(C243,審判データ!$AH$1:$AH$379,0),72))</f>
        <v>特開平09-326808;特許02994589;US5847659</v>
      </c>
      <c r="H243" s="214" t="str">
        <f ca="1">INDIRECT("審判データ!"&amp;ADDRESS(MATCH(C243,審判データ!$AH$1:$AH$379,0),41))</f>
        <v>H04L 12/28;G05B 19/05;G06F 13/00    351</v>
      </c>
      <c r="I243" s="214" t="str">
        <f ca="1">INDIRECT("審判データ!"&amp;ADDRESS(MATCH(C243,審判データ!$AH$1:$AH$379,0),49))</f>
        <v>G06F  13/00@AFI(JP);G05B  19/05@ALI(JP);H04L  12/28@ALI(EP);H04Q   1/00@ALI(EP)</v>
      </c>
      <c r="J243" s="214" t="str">
        <f ca="1">INDIRECT("審判データ!"&amp;ADDRESS(MATCH(C243,審判データ!$AH$1:$AH$379,0),51))</f>
        <v>G06F 13/00    351 A;G05B 19/05        L;H04L 11/00    310 D;H04L 12/28    200 M</v>
      </c>
      <c r="K243" s="214" t="str">
        <f ca="1">INDIRECT("審判データ!"&amp;ADDRESS(MATCH(C243,審判データ!$AH$1:$AH$379,0),53))</f>
        <v>5B089 AA01;5B089 AA16;5B089 AC03;5B089 AE09;5B089 AF01;5B089 AF09;5B089 CB02;5B089 CB03;5B089 CC20;5B089 DD03;5B089 EB10;5H220 AA05;5H220 AA08;5H220 BB03;5H220 BB09;5H220 BB15;5H220 CC09;5H220 CX04;5H220 FF03;5H220 HH01;5H220 HH08;5H220 JJ02;5H220 JJ06;5H220 JJ12;5H220 JJ19;5H220 JJ55;5H220 JJ60;5K033 AA03;5K033 AA04;5K033 BA04;5K033 BA08;5K033 DA01;5K033 DA13;5K033 DB12;5B089 GA21;5B089 GB01;5B089 HA04;5B089 KA05;5B089 KA10;5B089 KA11;5B089 KA12;5B089 KC09;5B089 KD01;5B089 KD04;5B089 KE01</v>
      </c>
      <c r="L243" s="711" t="s">
        <v>1445</v>
      </c>
      <c r="M243" s="707">
        <v>0</v>
      </c>
      <c r="N243" s="712">
        <v>0</v>
      </c>
      <c r="O243" s="713">
        <v>0</v>
      </c>
      <c r="P243" s="714">
        <v>0</v>
      </c>
      <c r="Q243" s="706">
        <v>0</v>
      </c>
      <c r="R243" s="707">
        <v>0</v>
      </c>
      <c r="S243" s="706" t="str">
        <f>IF(OR(LEFT(R243)="特",LEFT(R243)="実"),VLOOKUP(R243,'証拠（JP特許）'!$B$2:$D$299,2,FALSE),IF(AND(OR(LEFT(R243,2)="US",LEFT(R243,2)="WO",LEFT(R243,2)="GB",LEFT(R243,2)="EP",LEFT(R243,2)="DE"),OR(MID(R243,3,1)="1",MID(R243,3,1)="2",MID(R243,3,1)="3",MID(R243,3,1)="4",MID(R243,3,1)="5",MID(R243,3,1)="6",MID(R243,3,1)="7",MID(R243,3,1)="8",MID(R243,3,1)="9",MID(R243,3,1)="0")),VLOOKUP(R243,'証拠（WW特許）'!$B$2:$C$90,2,FALSE),"_"))</f>
        <v>_</v>
      </c>
      <c r="T243" s="707" t="str">
        <f>IF(OR(LEFT(R243)="特",LEFT(R243)="実"),VLOOKUP(R243,'証拠（JP特許）'!$B$2:$E$299,4,FALSE),"_")</f>
        <v>_</v>
      </c>
      <c r="U243" s="707" t="s">
        <v>94</v>
      </c>
      <c r="V243" s="706" t="s">
        <v>94</v>
      </c>
      <c r="W243" s="708" t="str">
        <f t="shared" si="18"/>
        <v/>
      </c>
      <c r="X243" s="709"/>
      <c r="Y243" s="709" t="str">
        <f t="shared" si="19"/>
        <v/>
      </c>
      <c r="Z243" s="91" t="str">
        <f ca="1">IF(OR(LEFT(R243)="特",LEFT(R243)="実",AND(OR(LEFT(R243,2)="US",LEFT(R243,2)="WO",LEFT(R243,2)="GB",LEFT(R243,2)="EP",LEFT(R243,2)="DE"),OR(MID(R243,3,1)="1",MID(R243,3,1)="2",MID(R243,3,1)="3",MID(R243,3,1)="4",MID(R243,3,1)="5",MID(R243,3,1)="6",MID(R243,3,1)="7",MID(R243,3,1)="8",MID(R243,3,1)="9",MID(R243,3,1)="0",))),IF(COUNTIF(INDIRECT("拒絶理由・拒絶査定・異議申立!"&amp;ADDRESS(MATCH(C243,拒絶理由・拒絶査定・異議申立!B$1:B$1000,0),3)&amp;":"&amp;ADDRESS(MATCH(C243,拒絶理由・拒絶査定・異議申立!B$1:B$1000,0),50)),R243)+COUNTIF(INDIRECT("拒絶理由・拒絶査定・異議申立!"&amp;ADDRESS(MATCH(C243,拒絶理由・拒絶査定・異議申立!B$1:B$1000,0),3)&amp;":"&amp;ADDRESS(MATCH(C243,拒絶理由・拒絶査定・異議申立!B$1:B$1000,0),50)),T243)&gt;0,"Yes","No"),"")</f>
        <v/>
      </c>
      <c r="AA243" s="92" t="str">
        <f ca="1">IF(OR(LEFT(R243)="特",LEFT(R243)="実",AND(OR(LEFT(R243,2)="US",LEFT(R243,2)="WO",LEFT(R243,2)="GB",LEFT(R243,2)="EP",LEFT(R243,2)="DE"),OR(MID(R243,3,1)="1",MID(R243,3,1)="2",MID(R243,3,1)="3",MID(R243,3,1)="4",MID(R243,3,1)="5",MID(R243,3,1)="6",MID(R243,3,1)="7",MID(R243,3,1)="8",MID(R243,3,1)="9",MID(R243,3,1)="0",))),IF(COUNTIF(INDIRECT("先行技術調査・登録査定!"&amp;ADDRESS(MATCH(C243,先行技術調査・登録査定!B$1:B$1000,0),3)&amp;":"&amp;ADDRESS(MATCH(C243,先行技術調査・登録査定!B$1:B$1000,0),49)),R243)+COUNTIF(INDIRECT("先行技術調査・登録査定!"&amp;ADDRESS(MATCH(C243,先行技術調査・登録査定!B$1:B$1000,0),3)&amp;":"&amp;ADDRESS(MATCH(C243,先行技術調査・登録査定!B$1:B$1000,0),49)),T243)&gt;0,"Yes","No"),"")</f>
        <v/>
      </c>
      <c r="AB243" s="169" t="str">
        <f t="shared" ca="1" si="20"/>
        <v/>
      </c>
      <c r="AC243" s="94" t="str">
        <f>IF(OR(LEFT(R243)="特",LEFT(R243)="実",AND(OR(LEFT(R243,2)="US",LEFT(R243,2)="WO",LEFT(R243,2)="GB",LEFT(R243,2)="EP",LEFT(R243,2)="DE"),OR(MID(R243,3,1)="1",MID(R243,3,1)="2",MID(R243,3,1)="3",MID(R243,3,1)="4",MID(R243,3,1)="5",MID(R243,3,1)="6",MID(R243,3,1)="7",MID(R243,3,1)="8",MID(R243,3,1)="9",MID(R243,3,1)="0",))),"",VLOOKUP($C243,非特許文献リスト!$A$2:$C$196,2,FALSE))</f>
        <v/>
      </c>
      <c r="AD243" s="95" t="str">
        <f>IF(OR(LEFT(R243)="特",LEFT(R243)="実",AND(OR(LEFT(R243,2)="US",LEFT(R243,2)="WO",LEFT(R243,2)="GB",LEFT(R243,2)="EP",LEFT(R243,2)="DE"),OR(MID(R243,3,1)="1",MID(R243,3,1)="2",MID(R243,3,1)="3",MID(R243,3,1)="4",MID(R243,3,1)="5",MID(R243,3,1)="6",MID(R243,3,1)="7",MID(R243,3,1)="8",MID(R243,3,1)="9",MID(R243,3,1)="0",))),"",VLOOKUP($C243,非特許文献リスト!$A$2:$C$196,3,FALSE))</f>
        <v/>
      </c>
      <c r="AE243" s="175" t="str">
        <f t="shared" si="17"/>
        <v/>
      </c>
      <c r="AF243" s="176" t="str">
        <f>IF(OR(LEFT(R243)="特",LEFT(R243)="実"),VLOOKUP(R243,'証拠（JP特許）'!$B$2:$AB$299,10,FALSE),IF(AND(OR(LEFT(R243,2)="US",LEFT(R243,2)="WO",LEFT(R243,2)="GB",LEFT(R243,2)="EP",LEFT(R243,2)="DE"),OR(MID(R243,3,1)="1",MID(R243,3,1)="2",MID(R243,3,1)="3",MID(R243,3,1)="4",MID(R243,3,1)="5",MID(R243,3,1)="6",MID(R243,3,1)="7",MID(R243,3,1)="8",MID(R243,3,1)="9",MID(R243,3,1)="0",)),VLOOKUP(R243,'証拠（WW特許）'!$B$2:$M$90,8,FALSE),""))</f>
        <v/>
      </c>
      <c r="AG243" s="176" t="str">
        <f>IF(OR(LEFT(R243)="特",LEFT(R243)="実"),VLOOKUP(R243,'証拠（JP特許）'!$B$2:$AB$299,26,FALSE),IF(AND(OR(LEFT(R243,2)="US",LEFT(R243,2)="WO",LEFT(R243,2)="GB",LEFT(R243,2)="EP",LEFT(R243,2)="DE"),OR(MID(R243,3,1)="1",MID(R243,3,1)="2",MID(R243,3,1)="3",MID(R243,3,1)="4",MID(R243,3,1)="5",MID(R243,3,1)="6",MID(R243,3,1)="7",MID(R243,3,1)="8",MID(R243,3,1)="9",MID(R243,3,1)="0",)),VLOOKUP(R243,'証拠（WW特許）'!$B$2:$M$90,12,FALSE),""))</f>
        <v/>
      </c>
      <c r="AH243" s="58" t="str">
        <f>IF(OR(LEFT(R243)="特",LEFT(R243)="実"),VLOOKUP(R243,'証拠（JP特許）'!$B$2:$X$299,20,FALSE),IF(AND(OR(LEFT(R243,2)="US",LEFT(R243,2)="WO",LEFT(R243,2)="GB",LEFT(R243,2)="EP",LEFT(R243,2)="DE"),OR(MID(R243,3,1)="1",MID(R243,3,1)="2",MID(R243,3,1)="3",MID(R243,3,1)="4",MID(R243,3,1)="5",MID(R243,3,1)="6",MID(R243,3,1)="7",MID(R243,3,1)="8",MID(R243,3,1)="9",MID(R243,3,1)="0",)),VLOOKUP(R243,'証拠（WW特許）'!$B$2:$U$90,20,FALSE),""))</f>
        <v/>
      </c>
      <c r="AI243" s="58" t="str">
        <f>IF(OR(LEFT(R243)="特",LEFT(R243)="実"),VLOOKUP(R243,'証拠（JP特許）'!$B$2:$X$299,21,FALSE),"")</f>
        <v/>
      </c>
      <c r="AJ243" s="58" t="str">
        <f>IF(OR(LEFT(R243)="特",LEFT(R243)="実"),VLOOKUP(R243,'証拠（JP特許）'!$B$2:$X$299,22,FALSE),"")</f>
        <v/>
      </c>
      <c r="AK243" s="59" t="str">
        <f>IF(OR(LEFT(R243)="特",LEFT(R243)="実"),VLOOKUP(R243,'証拠（JP特許）'!$B$2:$X$299,17,FALSE),IF(AND(OR(LEFT(R243,2)="US",LEFT(R243,2)="WO",LEFT(R243,2)="GB",LEFT(R243,2)="EP",LEFT(R243,2)="DE"),OR(MID(R243,3,1)="1",MID(R243,3,1)="2",MID(R243,3,1)="3",MID(R243,3,1)="4",MID(R243,3,1)="5",MID(R243,3,1)="6",MID(R243,3,1)="7",MID(R243,3,1)="8",MID(R243,3,1)="9",MID(R243,3,1)="0",)),VLOOKUP(R243,'証拠（WW特許）'!$B$2:$U$90,16,FALSE),""))</f>
        <v/>
      </c>
      <c r="AL243" s="58"/>
      <c r="AM243" s="58"/>
      <c r="AN243" s="58"/>
      <c r="AO243" s="58" t="str">
        <f ca="1">IF(OR(LEFT(R243)="特",LEFT(R243)="実",AND(OR(LEFT(R243,2)="US",LEFT(R243,2)="WO",LEFT(R243,2)="GB",LEFT(R243,2)="EP",LEFT(R243,2)="DE"),OR(MID(R243,3,1)="1",MID(R243,3,1)="2",MID(R243,3,1)="3",MID(R243,3,1)="4",MID(R243,3,1)="5",MID(R243,3,1)="6",MID(R243,3,1)="7",MID(R243,3,1)="8",MID(R243,3,1)="9",MID(R243,3,1)="0"))),IF(COUNTIF(INDIRECT("発明者引用!"&amp;ADDRESS(MATCH(C243,発明者引用!B$1:B$196,0),4)&amp;":"&amp;ADDRESS(MATCH(C243,発明者引用!B$1:B$196,0),17)),R243)+COUNTIF(INDIRECT("発明者引用!"&amp;ADDRESS(MATCH(C243,発明者引用!B$1:B$196,0),4)&amp;":"&amp;ADDRESS(MATCH(C243,発明者引用!B$1:B$196,0),17)),#REF!)+COUNTIF(INDIRECT("発明者引用!"&amp;ADDRESS(MATCH(C243,発明者引用!B$1:B$196,0),4)&amp;":"&amp;ADDRESS(MATCH(C243,発明者引用!B$1:B$196,0),17)),T243)&gt;0,"Yes","No"),"")</f>
        <v/>
      </c>
      <c r="AP243" s="58" t="str">
        <f ca="1">IF(OR(LEFT(R243)="特",LEFT(R243)="実",AND(OR(LEFT(R243,2)="US",LEFT(R243,2)="WO",LEFT(R243,2)="GB",LEFT(R243,2)="EP",LEFT(R243,2)="DE"),OR(MID(R243,3,1)="1",MID(R243,3,1)="2",MID(R243,3,1)="3",MID(R243,3,1)="4",MID(R243,3,1)="5",MID(R243,3,1)="6",MID(R243,3,1)="7",MID(R243,3,1)="8",MID(R243,3,1)="9",MID(R243,3,1)="0"))),IF(VLOOKUP(C243,ファミリ引用特許WO!$A$2:$B$241,2,FALSE)+VLOOKUP(C243,ファミリ引用文献WO!$A$2:$C$241,3,FALSE)=0,"ISR無し",IF(COUNTIF(INDIRECT("ファミリ引用特許WO!"&amp;ADDRESS(MATCH(C243,ファミリ引用特許WO!$A$2:$A$241,0),1)&amp;":"&amp;ADDRESS(MATCH(C243,ファミリ引用特許WO!$A$2:$A$241,0),19)),R243)+COUNTIF(INDIRECT("ファミリ引用特許WO!"&amp;ADDRESS(MATCH(C243,ファミリ引用特許WO!$A$2:$A$241,0),1)&amp;":"&amp;ADDRESS(MATCH(C243,ファミリ引用特許WO!$A$2:$A$241,0),19)),S243)+COUNTIF(INDIRECT("ファミリ引用特許WO!"&amp;ADDRESS(MATCH(C243,ファミリ引用特許WO!$A$2:$A$241,0),1)&amp;":"&amp;ADDRESS(MATCH(C243,ファミリ引用特許WO!$A$2:$A$241,0),19)),T243)+COUNTIF(INDIRECT("ファミリ引用特許WO!"&amp;ADDRESS(MATCH(C243,ファミリ引用特許WO!$A$2:$A$241,0),1)&amp;":"&amp;ADDRESS(MATCH(C243,ファミリ引用特許WO!$A$2:$A$241,0),19)),W243)+COUNTIF(INDIRECT("ファミリ引用特許WO!"&amp;ADDRESS(MATCH(C243,ファミリ引用特許WO!$A$2:$A$241,0),1)&amp;":"&amp;ADDRESS(MATCH(C243,ファミリ引用特許WO!$A$2:$A$241,0),19)),Y243)&gt;0,"Yes","No")),"")</f>
        <v/>
      </c>
      <c r="AQ243" s="55" t="str">
        <f ca="1">IF(OR(LEFT(R243)="特",LEFT(R243)="実",AND(OR(LEFT(R243,2)="US",LEFT(R243,2)="WO",LEFT(R243,2)="GB",LEFT(R243,2)="EP",LEFT(R243,2)="DE"),OR(MID(R243,3,1)="1",MID(R243,3,1)="2",MID(R243,3,1)="3",MID(R243,3,1)="4",MID(R243,3,1)="5",MID(R243,3,1)="6",MID(R243,3,1)="7",MID(R243,3,1)="8",MID(R243,3,1)="9",MID(R243,3,1)="0"))),IF(VLOOKUP(C243,'ファミリ引用特許表記修正（ex.A2→A）'!$A$2:$B$241,2,FALSE)=0,"family無し",IF(COUNTIF(INDIRECT("'ファミリ引用特許表記修正（ex.A2→A）'!"&amp;ADDRESS(MATCH(C243,'ファミリ引用特許表記修正（ex.A2→A）'!$A$2:$A$241,0),1)&amp;":"&amp;ADDRESS(MATCH(C243,'ファミリ引用特許表記修正（ex.A2→A）'!$A$2:$A$241,0),171)),R243)+COUNTIF(INDIRECT("'ファミリ引用特許表記修正（ex.A2→A）'!"&amp;ADDRESS(MATCH(C243,'ファミリ引用特許表記修正（ex.A2→A）'!$A$2:$A$241,0),1)&amp;":"&amp;ADDRESS(MATCH(C243,'ファミリ引用特許表記修正（ex.A2→A）'!$A$2:$A$241,0),171)),S243)+COUNTIF(INDIRECT("'ファミリ引用特許表記修正（ex.A2→A）'!"&amp;ADDRESS(MATCH(C243,'ファミリ引用特許表記修正（ex.A2→A）'!$A$2:$A$241,0),1)&amp;":"&amp;ADDRESS(MATCH(C243,'ファミリ引用特許表記修正（ex.A2→A）'!$A$2:$A$241,0),171)),T243)+COUNTIF(INDIRECT("'ファミリ引用特許表記修正（ex.A2→A）'!"&amp;ADDRESS(MATCH(C243,'ファミリ引用特許表記修正（ex.A2→A）'!$A$2:$A$241,0),1)&amp;":"&amp;ADDRESS(MATCH(C243,'ファミリ引用特許表記修正（ex.A2→A）'!$A$2:$A$241,0),171)),W243)+COUNTIF(INDIRECT("'ファミリ引用特許表記修正（ex.A2→A）'!"&amp;ADDRESS(MATCH(C243,'ファミリ引用特許表記修正（ex.A2→A）'!$A$2:$A$241,0),1)&amp;":"&amp;ADDRESS(MATCH(C243,'ファミリ引用特許表記修正（ex.A2→A）'!$A$2:$A$241,0),171)),Y243)&gt;0,"Yes","No")),"")</f>
        <v/>
      </c>
      <c r="AR243" s="193" t="str">
        <f>IF(OR(LEFT(R243)="特",LEFT(R243)="実",AND(OR(LEFT(R243,2)="US",LEFT(R243,2)="WO",LEFT(R243,2)="GB",LEFT(R243,2)="EP",LEFT(R243,2)="DE"),OR(MID(R243,3,1)="1",MID(R243,3,1)="2",MID(R243,3,1)="3",MID(R243,3,1)="4",MID(R243,3,1)="5",MID(R243,3,1)="6",MID(R243,3,1)="7",MID(R243,3,1)="8",MID(R243,3,1)="9",MID(R243,3,1)="0",))),"",VLOOKUP($C243,ファミリ発明者引用文献!A$3:B$235,2,FALSE))</f>
        <v>,,</v>
      </c>
      <c r="AS243" s="55" t="str">
        <f>VLOOKUP(C243,ファミリ引用文献WO!A$2:B$241,2,FALSE)</f>
        <v/>
      </c>
      <c r="AT243" s="58" t="str">
        <f>VLOOKUP(C243,ファミリ引用文献!A$3:B$242,2,FALSE)</f>
        <v/>
      </c>
      <c r="AU243" s="58" t="str">
        <f>VLOOKUP(C243,審判データ!AH$2:BT$379,39,FALSE)</f>
        <v>特開平09-326808;特許02994589;US5847659</v>
      </c>
      <c r="AV243" s="62" t="str">
        <f ca="1">IF(INDIRECT("審判データ!"&amp;ADDRESS(MATCH(C243,審判データ!$AH$1:$AH$379,0),32))="早期審査の対象とする","早期審査","")</f>
        <v/>
      </c>
      <c r="AW243" s="665" t="str">
        <f t="shared" si="16"/>
        <v/>
      </c>
      <c r="AX243" s="666" t="str">
        <f>IF(LEFT(AE243,3)="日本特",IF(LEFT(C243)="特",VLOOKUP(C243,'本件、証拠文献テーマコード'!G$2:I$376,3,FALSE),VLOOKUP(C243,'本件、証拠文献テーマコード'!B$2:I$376,8,FALSE)),"")</f>
        <v/>
      </c>
      <c r="AY243" s="666" t="str">
        <f>IF(LEFT(AE243,3)="日本特",IF(OR(MID(R243,2,1)="開",MID(R243,2,1)="表",MID(R243,2,1)="登"),VLOOKUP(R243,'本件、証拠文献テーマコード'!C$2:I$379,7,FALSE),VLOOKUP(R243,'本件、証拠文献テーマコード'!G$2:I$379,3,FALSE)),"")</f>
        <v/>
      </c>
      <c r="AZ243" s="54"/>
    </row>
    <row r="244" spans="1:52" s="353" customFormat="1" x14ac:dyDescent="0.15">
      <c r="A244" s="403" t="s">
        <v>22754</v>
      </c>
      <c r="B244" s="586" t="str">
        <f ca="1">IF(A244="",B243,INDIRECT("審判データ!"&amp;ADDRESS(MATCH(A244,審判データ!$HC$1:$HC$379,0),20))&amp;" / "&amp;INDIRECT("審判データ!"&amp;ADDRESS(MATCH(A244,審判データ!$HC$1:$HC$379,0),21)))</f>
        <v>2011 / 29-2</v>
      </c>
      <c r="C244" s="480">
        <v>2994589</v>
      </c>
      <c r="D244" s="480" t="s">
        <v>2919</v>
      </c>
      <c r="E244" s="346" t="str">
        <f ca="1">INDIRECT("審判データ!"&amp;ADDRESS(MATCH(C244,審判データ!$AH$1:$AH$379,0),55))</f>
        <v>株式会社ステップテクニカ</v>
      </c>
      <c r="F244" s="214" t="str">
        <f ca="1">INDIRECT("審判データ!"&amp;ADDRESS(MATCH(C244,審判データ!$AH$1:$AH$379,0),56))</f>
        <v>麦谷　富浩</v>
      </c>
      <c r="G244" s="214" t="str">
        <f ca="1">INDIRECT("審判データ!"&amp;ADDRESS(MATCH(C244,審判データ!$AH$1:$AH$379,0),72))</f>
        <v>特開平09-326808;特許02994589;US5847659</v>
      </c>
      <c r="H244" s="214" t="str">
        <f ca="1">INDIRECT("審判データ!"&amp;ADDRESS(MATCH(C244,審判データ!$AH$1:$AH$379,0),41))</f>
        <v>H04L 12/28;G05B 19/05;G06F 13/00    351</v>
      </c>
      <c r="I244" s="214" t="str">
        <f ca="1">INDIRECT("審判データ!"&amp;ADDRESS(MATCH(C244,審判データ!$AH$1:$AH$379,0),49))</f>
        <v>G06F  13/00@AFI(JP);G05B  19/05@ALI(JP);H04L  12/28@ALI(EP);H04Q   1/00@ALI(EP)</v>
      </c>
      <c r="J244" s="214" t="str">
        <f ca="1">INDIRECT("審判データ!"&amp;ADDRESS(MATCH(C244,審判データ!$AH$1:$AH$379,0),51))</f>
        <v>G06F 13/00    351 A;G05B 19/05        L;H04L 11/00    310 D;H04L 12/28    200 M</v>
      </c>
      <c r="K244" s="214" t="str">
        <f ca="1">INDIRECT("審判データ!"&amp;ADDRESS(MATCH(C244,審判データ!$AH$1:$AH$379,0),53))</f>
        <v>5B089 AA01;5B089 AA16;5B089 AC03;5B089 AE09;5B089 AF01;5B089 AF09;5B089 CB02;5B089 CB03;5B089 CC20;5B089 DD03;5B089 EB10;5H220 AA05;5H220 AA08;5H220 BB03;5H220 BB09;5H220 BB15;5H220 CC09;5H220 CX04;5H220 FF03;5H220 HH01;5H220 HH08;5H220 JJ02;5H220 JJ06;5H220 JJ12;5H220 JJ19;5H220 JJ55;5H220 JJ60;5K033 AA03;5K033 AA04;5K033 BA04;5K033 BA08;5K033 DA01;5K033 DA13;5K033 DB12;5B089 GA21;5B089 GB01;5B089 HA04;5B089 KA05;5B089 KA10;5B089 KA11;5B089 KA12;5B089 KC09;5B089 KD01;5B089 KD04;5B089 KE01</v>
      </c>
      <c r="L244" s="711" t="s">
        <v>1445</v>
      </c>
      <c r="M244" s="707">
        <v>0</v>
      </c>
      <c r="N244" s="712">
        <v>0</v>
      </c>
      <c r="O244" s="713">
        <v>0</v>
      </c>
      <c r="P244" s="714">
        <v>0</v>
      </c>
      <c r="Q244" s="706">
        <v>0</v>
      </c>
      <c r="R244" s="707">
        <v>0</v>
      </c>
      <c r="S244" s="706" t="str">
        <f>IF(OR(LEFT(R244)="特",LEFT(R244)="実"),VLOOKUP(R244,'証拠（JP特許）'!$B$2:$D$299,2,FALSE),IF(AND(OR(LEFT(R244,2)="US",LEFT(R244,2)="WO",LEFT(R244,2)="GB",LEFT(R244,2)="EP",LEFT(R244,2)="DE"),OR(MID(R244,3,1)="1",MID(R244,3,1)="2",MID(R244,3,1)="3",MID(R244,3,1)="4",MID(R244,3,1)="5",MID(R244,3,1)="6",MID(R244,3,1)="7",MID(R244,3,1)="8",MID(R244,3,1)="9",MID(R244,3,1)="0")),VLOOKUP(R244,'証拠（WW特許）'!$B$2:$C$90,2,FALSE),"_"))</f>
        <v>_</v>
      </c>
      <c r="T244" s="707" t="str">
        <f>IF(OR(LEFT(R244)="特",LEFT(R244)="実"),VLOOKUP(R244,'証拠（JP特許）'!$B$2:$E$299,4,FALSE),"_")</f>
        <v>_</v>
      </c>
      <c r="U244" s="707" t="s">
        <v>94</v>
      </c>
      <c r="V244" s="706" t="s">
        <v>94</v>
      </c>
      <c r="W244" s="708" t="str">
        <f t="shared" si="18"/>
        <v/>
      </c>
      <c r="X244" s="709"/>
      <c r="Y244" s="709" t="str">
        <f t="shared" si="19"/>
        <v/>
      </c>
      <c r="Z244" s="91" t="str">
        <f ca="1">IF(OR(LEFT(R244)="特",LEFT(R244)="実",AND(OR(LEFT(R244,2)="US",LEFT(R244,2)="WO",LEFT(R244,2)="GB",LEFT(R244,2)="EP",LEFT(R244,2)="DE"),OR(MID(R244,3,1)="1",MID(R244,3,1)="2",MID(R244,3,1)="3",MID(R244,3,1)="4",MID(R244,3,1)="5",MID(R244,3,1)="6",MID(R244,3,1)="7",MID(R244,3,1)="8",MID(R244,3,1)="9",MID(R244,3,1)="0",))),IF(COUNTIF(INDIRECT("拒絶理由・拒絶査定・異議申立!"&amp;ADDRESS(MATCH(C244,拒絶理由・拒絶査定・異議申立!B$1:B$1000,0),3)&amp;":"&amp;ADDRESS(MATCH(C244,拒絶理由・拒絶査定・異議申立!B$1:B$1000,0),50)),R244)+COUNTIF(INDIRECT("拒絶理由・拒絶査定・異議申立!"&amp;ADDRESS(MATCH(C244,拒絶理由・拒絶査定・異議申立!B$1:B$1000,0),3)&amp;":"&amp;ADDRESS(MATCH(C244,拒絶理由・拒絶査定・異議申立!B$1:B$1000,0),50)),T244)&gt;0,"Yes","No"),"")</f>
        <v/>
      </c>
      <c r="AA244" s="92" t="str">
        <f ca="1">IF(OR(LEFT(R244)="特",LEFT(R244)="実",AND(OR(LEFT(R244,2)="US",LEFT(R244,2)="WO",LEFT(R244,2)="GB",LEFT(R244,2)="EP",LEFT(R244,2)="DE"),OR(MID(R244,3,1)="1",MID(R244,3,1)="2",MID(R244,3,1)="3",MID(R244,3,1)="4",MID(R244,3,1)="5",MID(R244,3,1)="6",MID(R244,3,1)="7",MID(R244,3,1)="8",MID(R244,3,1)="9",MID(R244,3,1)="0",))),IF(COUNTIF(INDIRECT("先行技術調査・登録査定!"&amp;ADDRESS(MATCH(C244,先行技術調査・登録査定!B$1:B$1000,0),3)&amp;":"&amp;ADDRESS(MATCH(C244,先行技術調査・登録査定!B$1:B$1000,0),49)),R244)+COUNTIF(INDIRECT("先行技術調査・登録査定!"&amp;ADDRESS(MATCH(C244,先行技術調査・登録査定!B$1:B$1000,0),3)&amp;":"&amp;ADDRESS(MATCH(C244,先行技術調査・登録査定!B$1:B$1000,0),49)),T244)&gt;0,"Yes","No"),"")</f>
        <v/>
      </c>
      <c r="AB244" s="169" t="str">
        <f t="shared" ca="1" si="20"/>
        <v/>
      </c>
      <c r="AC244" s="94" t="str">
        <f>IF(OR(LEFT(R244)="特",LEFT(R244)="実",AND(OR(LEFT(R244,2)="US",LEFT(R244,2)="WO",LEFT(R244,2)="GB",LEFT(R244,2)="EP",LEFT(R244,2)="DE"),OR(MID(R244,3,1)="1",MID(R244,3,1)="2",MID(R244,3,1)="3",MID(R244,3,1)="4",MID(R244,3,1)="5",MID(R244,3,1)="6",MID(R244,3,1)="7",MID(R244,3,1)="8",MID(R244,3,1)="9",MID(R244,3,1)="0",))),"",VLOOKUP($C244,非特許文献リスト!$A$2:$C$196,2,FALSE))</f>
        <v/>
      </c>
      <c r="AD244" s="95" t="str">
        <f>IF(OR(LEFT(R244)="特",LEFT(R244)="実",AND(OR(LEFT(R244,2)="US",LEFT(R244,2)="WO",LEFT(R244,2)="GB",LEFT(R244,2)="EP",LEFT(R244,2)="DE"),OR(MID(R244,3,1)="1",MID(R244,3,1)="2",MID(R244,3,1)="3",MID(R244,3,1)="4",MID(R244,3,1)="5",MID(R244,3,1)="6",MID(R244,3,1)="7",MID(R244,3,1)="8",MID(R244,3,1)="9",MID(R244,3,1)="0",))),"",VLOOKUP($C244,非特許文献リスト!$A$2:$C$196,3,FALSE))</f>
        <v/>
      </c>
      <c r="AE244" s="175" t="str">
        <f t="shared" si="17"/>
        <v/>
      </c>
      <c r="AF244" s="176" t="str">
        <f>IF(OR(LEFT(R244)="特",LEFT(R244)="実"),VLOOKUP(R244,'証拠（JP特許）'!$B$2:$AB$299,10,FALSE),IF(AND(OR(LEFT(R244,2)="US",LEFT(R244,2)="WO",LEFT(R244,2)="GB",LEFT(R244,2)="EP",LEFT(R244,2)="DE"),OR(MID(R244,3,1)="1",MID(R244,3,1)="2",MID(R244,3,1)="3",MID(R244,3,1)="4",MID(R244,3,1)="5",MID(R244,3,1)="6",MID(R244,3,1)="7",MID(R244,3,1)="8",MID(R244,3,1)="9",MID(R244,3,1)="0",)),VLOOKUP(R244,'証拠（WW特許）'!$B$2:$M$90,8,FALSE),""))</f>
        <v/>
      </c>
      <c r="AG244" s="176" t="str">
        <f>IF(OR(LEFT(R244)="特",LEFT(R244)="実"),VLOOKUP(R244,'証拠（JP特許）'!$B$2:$AB$299,26,FALSE),IF(AND(OR(LEFT(R244,2)="US",LEFT(R244,2)="WO",LEFT(R244,2)="GB",LEFT(R244,2)="EP",LEFT(R244,2)="DE"),OR(MID(R244,3,1)="1",MID(R244,3,1)="2",MID(R244,3,1)="3",MID(R244,3,1)="4",MID(R244,3,1)="5",MID(R244,3,1)="6",MID(R244,3,1)="7",MID(R244,3,1)="8",MID(R244,3,1)="9",MID(R244,3,1)="0",)),VLOOKUP(R244,'証拠（WW特許）'!$B$2:$M$90,12,FALSE),""))</f>
        <v/>
      </c>
      <c r="AH244" s="58" t="str">
        <f>IF(OR(LEFT(R244)="特",LEFT(R244)="実"),VLOOKUP(R244,'証拠（JP特許）'!$B$2:$X$299,20,FALSE),IF(AND(OR(LEFT(R244,2)="US",LEFT(R244,2)="WO",LEFT(R244,2)="GB",LEFT(R244,2)="EP",LEFT(R244,2)="DE"),OR(MID(R244,3,1)="1",MID(R244,3,1)="2",MID(R244,3,1)="3",MID(R244,3,1)="4",MID(R244,3,1)="5",MID(R244,3,1)="6",MID(R244,3,1)="7",MID(R244,3,1)="8",MID(R244,3,1)="9",MID(R244,3,1)="0",)),VLOOKUP(R244,'証拠（WW特許）'!$B$2:$U$90,20,FALSE),""))</f>
        <v/>
      </c>
      <c r="AI244" s="58" t="str">
        <f>IF(OR(LEFT(R244)="特",LEFT(R244)="実"),VLOOKUP(R244,'証拠（JP特許）'!$B$2:$X$299,21,FALSE),"")</f>
        <v/>
      </c>
      <c r="AJ244" s="58" t="str">
        <f>IF(OR(LEFT(R244)="特",LEFT(R244)="実"),VLOOKUP(R244,'証拠（JP特許）'!$B$2:$X$299,22,FALSE),"")</f>
        <v/>
      </c>
      <c r="AK244" s="59" t="str">
        <f>IF(OR(LEFT(R244)="特",LEFT(R244)="実"),VLOOKUP(R244,'証拠（JP特許）'!$B$2:$X$299,17,FALSE),IF(AND(OR(LEFT(R244,2)="US",LEFT(R244,2)="WO",LEFT(R244,2)="GB",LEFT(R244,2)="EP",LEFT(R244,2)="DE"),OR(MID(R244,3,1)="1",MID(R244,3,1)="2",MID(R244,3,1)="3",MID(R244,3,1)="4",MID(R244,3,1)="5",MID(R244,3,1)="6",MID(R244,3,1)="7",MID(R244,3,1)="8",MID(R244,3,1)="9",MID(R244,3,1)="0",)),VLOOKUP(R244,'証拠（WW特許）'!$B$2:$U$90,16,FALSE),""))</f>
        <v/>
      </c>
      <c r="AL244" s="58"/>
      <c r="AM244" s="58"/>
      <c r="AN244" s="58"/>
      <c r="AO244" s="58" t="str">
        <f ca="1">IF(OR(LEFT(R244)="特",LEFT(R244)="実",AND(OR(LEFT(R244,2)="US",LEFT(R244,2)="WO",LEFT(R244,2)="GB",LEFT(R244,2)="EP",LEFT(R244,2)="DE"),OR(MID(R244,3,1)="1",MID(R244,3,1)="2",MID(R244,3,1)="3",MID(R244,3,1)="4",MID(R244,3,1)="5",MID(R244,3,1)="6",MID(R244,3,1)="7",MID(R244,3,1)="8",MID(R244,3,1)="9",MID(R244,3,1)="0"))),IF(COUNTIF(INDIRECT("発明者引用!"&amp;ADDRESS(MATCH(C244,発明者引用!B$1:B$196,0),4)&amp;":"&amp;ADDRESS(MATCH(C244,発明者引用!B$1:B$196,0),17)),R244)+COUNTIF(INDIRECT("発明者引用!"&amp;ADDRESS(MATCH(C244,発明者引用!B$1:B$196,0),4)&amp;":"&amp;ADDRESS(MATCH(C244,発明者引用!B$1:B$196,0),17)),#REF!)+COUNTIF(INDIRECT("発明者引用!"&amp;ADDRESS(MATCH(C244,発明者引用!B$1:B$196,0),4)&amp;":"&amp;ADDRESS(MATCH(C244,発明者引用!B$1:B$196,0),17)),T244)&gt;0,"Yes","No"),"")</f>
        <v/>
      </c>
      <c r="AP244" s="58" t="str">
        <f ca="1">IF(OR(LEFT(R244)="特",LEFT(R244)="実",AND(OR(LEFT(R244,2)="US",LEFT(R244,2)="WO",LEFT(R244,2)="GB",LEFT(R244,2)="EP",LEFT(R244,2)="DE"),OR(MID(R244,3,1)="1",MID(R244,3,1)="2",MID(R244,3,1)="3",MID(R244,3,1)="4",MID(R244,3,1)="5",MID(R244,3,1)="6",MID(R244,3,1)="7",MID(R244,3,1)="8",MID(R244,3,1)="9",MID(R244,3,1)="0"))),IF(VLOOKUP(C244,ファミリ引用特許WO!$A$2:$B$241,2,FALSE)+VLOOKUP(C244,ファミリ引用文献WO!$A$2:$C$241,3,FALSE)=0,"ISR無し",IF(COUNTIF(INDIRECT("ファミリ引用特許WO!"&amp;ADDRESS(MATCH(C244,ファミリ引用特許WO!$A$2:$A$241,0),1)&amp;":"&amp;ADDRESS(MATCH(C244,ファミリ引用特許WO!$A$2:$A$241,0),19)),R244)+COUNTIF(INDIRECT("ファミリ引用特許WO!"&amp;ADDRESS(MATCH(C244,ファミリ引用特許WO!$A$2:$A$241,0),1)&amp;":"&amp;ADDRESS(MATCH(C244,ファミリ引用特許WO!$A$2:$A$241,0),19)),S244)+COUNTIF(INDIRECT("ファミリ引用特許WO!"&amp;ADDRESS(MATCH(C244,ファミリ引用特許WO!$A$2:$A$241,0),1)&amp;":"&amp;ADDRESS(MATCH(C244,ファミリ引用特許WO!$A$2:$A$241,0),19)),T244)+COUNTIF(INDIRECT("ファミリ引用特許WO!"&amp;ADDRESS(MATCH(C244,ファミリ引用特許WO!$A$2:$A$241,0),1)&amp;":"&amp;ADDRESS(MATCH(C244,ファミリ引用特許WO!$A$2:$A$241,0),19)),W244)+COUNTIF(INDIRECT("ファミリ引用特許WO!"&amp;ADDRESS(MATCH(C244,ファミリ引用特許WO!$A$2:$A$241,0),1)&amp;":"&amp;ADDRESS(MATCH(C244,ファミリ引用特許WO!$A$2:$A$241,0),19)),Y244)&gt;0,"Yes","No")),"")</f>
        <v/>
      </c>
      <c r="AQ244" s="55" t="str">
        <f ca="1">IF(OR(LEFT(R244)="特",LEFT(R244)="実",AND(OR(LEFT(R244,2)="US",LEFT(R244,2)="WO",LEFT(R244,2)="GB",LEFT(R244,2)="EP",LEFT(R244,2)="DE"),OR(MID(R244,3,1)="1",MID(R244,3,1)="2",MID(R244,3,1)="3",MID(R244,3,1)="4",MID(R244,3,1)="5",MID(R244,3,1)="6",MID(R244,3,1)="7",MID(R244,3,1)="8",MID(R244,3,1)="9",MID(R244,3,1)="0"))),IF(VLOOKUP(C244,'ファミリ引用特許表記修正（ex.A2→A）'!$A$2:$B$241,2,FALSE)=0,"family無し",IF(COUNTIF(INDIRECT("'ファミリ引用特許表記修正（ex.A2→A）'!"&amp;ADDRESS(MATCH(C244,'ファミリ引用特許表記修正（ex.A2→A）'!$A$2:$A$241,0),1)&amp;":"&amp;ADDRESS(MATCH(C244,'ファミリ引用特許表記修正（ex.A2→A）'!$A$2:$A$241,0),171)),R244)+COUNTIF(INDIRECT("'ファミリ引用特許表記修正（ex.A2→A）'!"&amp;ADDRESS(MATCH(C244,'ファミリ引用特許表記修正（ex.A2→A）'!$A$2:$A$241,0),1)&amp;":"&amp;ADDRESS(MATCH(C244,'ファミリ引用特許表記修正（ex.A2→A）'!$A$2:$A$241,0),171)),S244)+COUNTIF(INDIRECT("'ファミリ引用特許表記修正（ex.A2→A）'!"&amp;ADDRESS(MATCH(C244,'ファミリ引用特許表記修正（ex.A2→A）'!$A$2:$A$241,0),1)&amp;":"&amp;ADDRESS(MATCH(C244,'ファミリ引用特許表記修正（ex.A2→A）'!$A$2:$A$241,0),171)),T244)+COUNTIF(INDIRECT("'ファミリ引用特許表記修正（ex.A2→A）'!"&amp;ADDRESS(MATCH(C244,'ファミリ引用特許表記修正（ex.A2→A）'!$A$2:$A$241,0),1)&amp;":"&amp;ADDRESS(MATCH(C244,'ファミリ引用特許表記修正（ex.A2→A）'!$A$2:$A$241,0),171)),W244)+COUNTIF(INDIRECT("'ファミリ引用特許表記修正（ex.A2→A）'!"&amp;ADDRESS(MATCH(C244,'ファミリ引用特許表記修正（ex.A2→A）'!$A$2:$A$241,0),1)&amp;":"&amp;ADDRESS(MATCH(C244,'ファミリ引用特許表記修正（ex.A2→A）'!$A$2:$A$241,0),171)),Y244)&gt;0,"Yes","No")),"")</f>
        <v/>
      </c>
      <c r="AR244" s="193" t="str">
        <f>IF(OR(LEFT(R244)="特",LEFT(R244)="実",AND(OR(LEFT(R244,2)="US",LEFT(R244,2)="WO",LEFT(R244,2)="GB",LEFT(R244,2)="EP",LEFT(R244,2)="DE"),OR(MID(R244,3,1)="1",MID(R244,3,1)="2",MID(R244,3,1)="3",MID(R244,3,1)="4",MID(R244,3,1)="5",MID(R244,3,1)="6",MID(R244,3,1)="7",MID(R244,3,1)="8",MID(R244,3,1)="9",MID(R244,3,1)="0",))),"",VLOOKUP($C244,ファミリ発明者引用文献!A$3:B$235,2,FALSE))</f>
        <v>,,</v>
      </c>
      <c r="AS244" s="55" t="str">
        <f>VLOOKUP(C244,ファミリ引用文献WO!A$2:B$241,2,FALSE)</f>
        <v/>
      </c>
      <c r="AT244" s="58" t="str">
        <f>VLOOKUP(C244,ファミリ引用文献!A$3:B$242,2,FALSE)</f>
        <v/>
      </c>
      <c r="AU244" s="58" t="str">
        <f>VLOOKUP(C244,審判データ!AH$2:BT$379,39,FALSE)</f>
        <v>特開平09-326808;特許02994589;US5847659</v>
      </c>
      <c r="AV244" s="62" t="str">
        <f ca="1">IF(INDIRECT("審判データ!"&amp;ADDRESS(MATCH(C244,審判データ!$AH$1:$AH$379,0),32))="早期審査の対象とする","早期審査","")</f>
        <v/>
      </c>
      <c r="AW244" s="665" t="str">
        <f t="shared" si="16"/>
        <v/>
      </c>
      <c r="AX244" s="666" t="str">
        <f>IF(LEFT(AE244,3)="日本特",IF(LEFT(C244)="特",VLOOKUP(C244,'本件、証拠文献テーマコード'!G$2:I$376,3,FALSE),VLOOKUP(C244,'本件、証拠文献テーマコード'!B$2:I$376,8,FALSE)),"")</f>
        <v/>
      </c>
      <c r="AY244" s="666" t="str">
        <f>IF(LEFT(AE244,3)="日本特",IF(OR(MID(R244,2,1)="開",MID(R244,2,1)="表",MID(R244,2,1)="登"),VLOOKUP(R244,'本件、証拠文献テーマコード'!C$2:I$379,7,FALSE),VLOOKUP(R244,'本件、証拠文献テーマコード'!G$2:I$379,3,FALSE)),"")</f>
        <v/>
      </c>
      <c r="AZ244" s="54"/>
    </row>
    <row r="245" spans="1:52" ht="27" x14ac:dyDescent="0.15">
      <c r="A245" s="804" t="s">
        <v>22755</v>
      </c>
      <c r="B245" s="586" t="str">
        <f ca="1">IF(A245="",B244,INDIRECT("審判データ!"&amp;ADDRESS(MATCH(A245,審判データ!$HC$1:$HC$379,0),20))&amp;" / "&amp;INDIRECT("審判データ!"&amp;ADDRESS(MATCH(A245,審判データ!$HC$1:$HC$379,0),21)))</f>
        <v>2011 / 29-2</v>
      </c>
      <c r="C245" s="511">
        <v>2994589</v>
      </c>
      <c r="D245" s="511" t="s">
        <v>2919</v>
      </c>
      <c r="E245" s="163" t="str">
        <f ca="1">INDIRECT("審判データ!"&amp;ADDRESS(MATCH(C245,審判データ!$AH$1:$AH$379,0),55))</f>
        <v>株式会社ステップテクニカ</v>
      </c>
      <c r="F245" s="43" t="str">
        <f ca="1">INDIRECT("審判データ!"&amp;ADDRESS(MATCH(C245,審判データ!$AH$1:$AH$379,0),56))</f>
        <v>麦谷　富浩</v>
      </c>
      <c r="G245" s="43" t="str">
        <f ca="1">INDIRECT("審判データ!"&amp;ADDRESS(MATCH(C245,審判データ!$AH$1:$AH$379,0),72))</f>
        <v>特開平09-326808;特許02994589;US5847659</v>
      </c>
      <c r="H245" s="43" t="str">
        <f ca="1">INDIRECT("審判データ!"&amp;ADDRESS(MATCH(C245,審判データ!$AH$1:$AH$379,0),41))</f>
        <v>H04L 12/28;G05B 19/05;G06F 13/00    351</v>
      </c>
      <c r="I245" s="43" t="str">
        <f ca="1">INDIRECT("審判データ!"&amp;ADDRESS(MATCH(C245,審判データ!$AH$1:$AH$379,0),49))</f>
        <v>G06F  13/00@AFI(JP);G05B  19/05@ALI(JP);H04L  12/28@ALI(EP);H04Q   1/00@ALI(EP)</v>
      </c>
      <c r="J245" s="43" t="str">
        <f ca="1">INDIRECT("審判データ!"&amp;ADDRESS(MATCH(C245,審判データ!$AH$1:$AH$379,0),51))</f>
        <v>G06F 13/00    351 A;G05B 19/05        L;H04L 11/00    310 D;H04L 12/28    200 M</v>
      </c>
      <c r="K245" s="43" t="str">
        <f ca="1">INDIRECT("審判データ!"&amp;ADDRESS(MATCH(C245,審判データ!$AH$1:$AH$379,0),53))</f>
        <v>5B089 AA01;5B089 AA16;5B089 AC03;5B089 AE09;5B089 AF01;5B089 AF09;5B089 CB02;5B089 CB03;5B089 CC20;5B089 DD03;5B089 EB10;5H220 AA05;5H220 AA08;5H220 BB03;5H220 BB09;5H220 BB15;5H220 CC09;5H220 CX04;5H220 FF03;5H220 HH01;5H220 HH08;5H220 JJ02;5H220 JJ06;5H220 JJ12;5H220 JJ19;5H220 JJ55;5H220 JJ60;5K033 AA03;5K033 AA04;5K033 BA04;5K033 BA08;5K033 DA01;5K033 DA13;5K033 DB12;5B089 GA21;5B089 GB01;5B089 HA04;5B089 KA05;5B089 KA10;5B089 KA11;5B089 KA12;5B089 KC09;5B089 KD01;5B089 KD04;5B089 KE01</v>
      </c>
      <c r="L245" s="1004" t="s">
        <v>22756</v>
      </c>
      <c r="M245" s="982" t="s">
        <v>22757</v>
      </c>
      <c r="N245" s="1006" t="s">
        <v>22758</v>
      </c>
      <c r="O245" s="1008">
        <v>0</v>
      </c>
      <c r="P245" s="991" t="s">
        <v>2933</v>
      </c>
      <c r="Q245" s="715" t="s">
        <v>201</v>
      </c>
      <c r="R245" s="716" t="s">
        <v>22759</v>
      </c>
      <c r="S245" s="715" t="str">
        <f>IF(OR(LEFT(R245)="特",LEFT(R245)="実"),VLOOKUP(R245,'証拠（JP特許）'!$B$2:$D$299,2,FALSE),IF(AND(OR(LEFT(R245,2)="US",LEFT(R245,2)="WO",LEFT(R245,2)="GB",LEFT(R245,2)="EP",LEFT(R245,2)="DE"),OR(MID(R245,3,1)="1",MID(R245,3,1)="2",MID(R245,3,1)="3",MID(R245,3,1)="4",MID(R245,3,1)="5",MID(R245,3,1)="6",MID(R245,3,1)="7",MID(R245,3,1)="8",MID(R245,3,1)="9",MID(R245,3,1)="0")),VLOOKUP(R245,'証拠（WW特許）'!$B$2:$C$90,2,FALSE),"_"))</f>
        <v>特願平5-74195</v>
      </c>
      <c r="T245" s="716" t="str">
        <f>IF(OR(LEFT(R245)="特",LEFT(R245)="実"),VLOOKUP(R245,'証拠（JP特許）'!$B$2:$E$299,4,FALSE),"_")</f>
        <v>JP2947320</v>
      </c>
      <c r="U245" s="716" t="s">
        <v>94</v>
      </c>
      <c r="V245" s="715" t="s">
        <v>25</v>
      </c>
      <c r="W245" s="717" t="str">
        <f t="shared" si="18"/>
        <v>JP06292275A</v>
      </c>
      <c r="X245" s="718"/>
      <c r="Y245" s="718" t="str">
        <f t="shared" si="19"/>
        <v>JP2947320B</v>
      </c>
      <c r="Z245" s="414" t="str">
        <f ca="1">IF(OR(LEFT(R245)="特",LEFT(R245)="実",AND(OR(LEFT(R245,2)="US",LEFT(R245,2)="WO",LEFT(R245,2)="GB",LEFT(R245,2)="EP",LEFT(R245,2)="DE"),OR(MID(R245,3,1)="1",MID(R245,3,1)="2",MID(R245,3,1)="3",MID(R245,3,1)="4",MID(R245,3,1)="5",MID(R245,3,1)="6",MID(R245,3,1)="7",MID(R245,3,1)="8",MID(R245,3,1)="9",MID(R245,3,1)="0",))),IF(COUNTIF(INDIRECT("拒絶理由・拒絶査定・異議申立!"&amp;ADDRESS(MATCH(C245,拒絶理由・拒絶査定・異議申立!B$1:B$1000,0),3)&amp;":"&amp;ADDRESS(MATCH(C245,拒絶理由・拒絶査定・異議申立!B$1:B$1000,0),50)),R245)+COUNTIF(INDIRECT("拒絶理由・拒絶査定・異議申立!"&amp;ADDRESS(MATCH(C245,拒絶理由・拒絶査定・異議申立!B$1:B$1000,0),3)&amp;":"&amp;ADDRESS(MATCH(C245,拒絶理由・拒絶査定・異議申立!B$1:B$1000,0),50)),T245)&gt;0,"Yes","No"),"")</f>
        <v>No</v>
      </c>
      <c r="AA245" s="415" t="str">
        <f ca="1">IF(OR(LEFT(R245)="特",LEFT(R245)="実",AND(OR(LEFT(R245,2)="US",LEFT(R245,2)="WO",LEFT(R245,2)="GB",LEFT(R245,2)="EP",LEFT(R245,2)="DE"),OR(MID(R245,3,1)="1",MID(R245,3,1)="2",MID(R245,3,1)="3",MID(R245,3,1)="4",MID(R245,3,1)="5",MID(R245,3,1)="6",MID(R245,3,1)="7",MID(R245,3,1)="8",MID(R245,3,1)="9",MID(R245,3,1)="0",))),IF(COUNTIF(INDIRECT("先行技術調査・登録査定!"&amp;ADDRESS(MATCH(C245,先行技術調査・登録査定!B$1:B$1000,0),3)&amp;":"&amp;ADDRESS(MATCH(C245,先行技術調査・登録査定!B$1:B$1000,0),49)),R245)+COUNTIF(INDIRECT("先行技術調査・登録査定!"&amp;ADDRESS(MATCH(C245,先行技術調査・登録査定!B$1:B$1000,0),3)&amp;":"&amp;ADDRESS(MATCH(C245,先行技術調査・登録査定!B$1:B$1000,0),49)),T245)&gt;0,"Yes","No"),"")</f>
        <v>No</v>
      </c>
      <c r="AB245" s="416" t="str">
        <f t="shared" ca="1" si="20"/>
        <v>Yes</v>
      </c>
      <c r="AC245" s="252" t="str">
        <f>IF(OR(LEFT(R245)="特",LEFT(R245)="実",AND(OR(LEFT(R245,2)="US",LEFT(R245,2)="WO",LEFT(R245,2)="GB",LEFT(R245,2)="EP",LEFT(R245,2)="DE"),OR(MID(R245,3,1)="1",MID(R245,3,1)="2",MID(R245,3,1)="3",MID(R245,3,1)="4",MID(R245,3,1)="5",MID(R245,3,1)="6",MID(R245,3,1)="7",MID(R245,3,1)="8",MID(R245,3,1)="9",MID(R245,3,1)="0",))),"",VLOOKUP($C245,非特許文献リスト!$A$2:$C$196,2,FALSE))</f>
        <v/>
      </c>
      <c r="AD245" s="417" t="str">
        <f>IF(OR(LEFT(R245)="特",LEFT(R245)="実",AND(OR(LEFT(R245,2)="US",LEFT(R245,2)="WO",LEFT(R245,2)="GB",LEFT(R245,2)="EP",LEFT(R245,2)="DE"),OR(MID(R245,3,1)="1",MID(R245,3,1)="2",MID(R245,3,1)="3",MID(R245,3,1)="4",MID(R245,3,1)="5",MID(R245,3,1)="6",MID(R245,3,1)="7",MID(R245,3,1)="8",MID(R245,3,1)="9",MID(R245,3,1)="0",))),"",VLOOKUP($C245,非特許文献リスト!$A$2:$C$196,3,FALSE))</f>
        <v/>
      </c>
      <c r="AE245" s="188" t="str">
        <f t="shared" si="17"/>
        <v>日本特許文献</v>
      </c>
      <c r="AF245" s="189" t="str">
        <f>IF(OR(LEFT(R245)="特",LEFT(R245)="実"),VLOOKUP(R245,'証拠（JP特許）'!$B$2:$AB$299,10,FALSE),IF(AND(OR(LEFT(R245,2)="US",LEFT(R245,2)="WO",LEFT(R245,2)="GB",LEFT(R245,2)="EP",LEFT(R245,2)="DE"),OR(MID(R245,3,1)="1",MID(R245,3,1)="2",MID(R245,3,1)="3",MID(R245,3,1)="4",MID(R245,3,1)="5",MID(R245,3,1)="6",MID(R245,3,1)="7",MID(R245,3,1)="8",MID(R245,3,1)="9",MID(R245,3,1)="0",)),VLOOKUP(R245,'証拠（WW特許）'!$B$2:$M$90,8,FALSE),""))</f>
        <v>三菱電機株式会社</v>
      </c>
      <c r="AG245" s="189" t="str">
        <f>IF(OR(LEFT(R245)="特",LEFT(R245)="実"),VLOOKUP(R245,'証拠（JP特許）'!$B$2:$AB$299,26,FALSE),IF(AND(OR(LEFT(R245,2)="US",LEFT(R245,2)="WO",LEFT(R245,2)="GB",LEFT(R245,2)="EP",LEFT(R245,2)="DE"),OR(MID(R245,3,1)="1",MID(R245,3,1)="2",MID(R245,3,1)="3",MID(R245,3,1)="4",MID(R245,3,1)="5",MID(R245,3,1)="6",MID(R245,3,1)="7",MID(R245,3,1)="8",MID(R245,3,1)="9",MID(R245,3,1)="0",)),VLOOKUP(R245,'証拠（WW特許）'!$B$2:$M$90,12,FALSE),""))</f>
        <v>亀岡　忍</v>
      </c>
      <c r="AH245" s="190" t="str">
        <f>IF(OR(LEFT(R245)="特",LEFT(R245)="実"),VLOOKUP(R245,'証拠（JP特許）'!$B$2:$X$299,20,FALSE),IF(AND(OR(LEFT(R245,2)="US",LEFT(R245,2)="WO",LEFT(R245,2)="GB",LEFT(R245,2)="EP",LEFT(R245,2)="DE"),OR(MID(R245,3,1)="1",MID(R245,3,1)="2",MID(R245,3,1)="3",MID(R245,3,1)="4",MID(R245,3,1)="5",MID(R245,3,1)="6",MID(R245,3,1)="7",MID(R245,3,1)="8",MID(R245,3,1)="9",MID(R245,3,1)="0",)),VLOOKUP(R245,'証拠（WW特許）'!$B$2:$U$90,20,FALSE),""))</f>
        <v>G05B  15/02    (2006.01),G05B  19/18    (2006.01),H04Q   9/00    (2006.01),G05B  19/414   (2006.01)</v>
      </c>
      <c r="AI245" s="190" t="str">
        <f>IF(OR(LEFT(R245)="特",LEFT(R245)="実"),VLOOKUP(R245,'証拠（JP特許）'!$B$2:$X$299,21,FALSE),"")</f>
        <v>G05B 15/02      A,G05B 19/18      P,H04Q  9/00   311N,G05B 19/414     P</v>
      </c>
      <c r="AJ245" s="190" t="str">
        <f>IF(OR(LEFT(R245)="特",LEFT(R245)="実"),VLOOKUP(R245,'証拠（JP特許）'!$B$2:$X$299,22,FALSE),"")</f>
        <v>5H215AA07,5H215BB01,5H215BB10,5H215CC03,5H215CX05,5H215DD02,5H215EE02,5H215EE04,5H215HH03,5H215HH05,5H215JJ02,5H215JJ12,5H215JJ13,5H215JJ14,5K048AA11,5K048BA25,5K048DA01,5K048DC04,5K048EA01,5K048EA11,5K048FA02,5K048FA08,5K048GB03,5K048HA13,5K048HA17,5K048HA19,5K048HA21,5H269AA01,5H269AB01,5H269BB01,5H269GG07,5H269KK05,5H269MM07,5H269NN10,5H269NN14,5H269BB12,3C269BB01,3C269KK06,3C269MN09,3C269MN38,3C269PP20,3C269QB15</v>
      </c>
      <c r="AK245" s="191" t="str">
        <f>IF(OR(LEFT(R245)="特",LEFT(R245)="実"),VLOOKUP(R245,'証拠（JP特許）'!$B$2:$X$299,17,FALSE),IF(AND(OR(LEFT(R245,2)="US",LEFT(R245,2)="WO",LEFT(R245,2)="GB",LEFT(R245,2)="EP",LEFT(R245,2)="DE"),OR(MID(R245,3,1)="1",MID(R245,3,1)="2",MID(R245,3,1)="3",MID(R245,3,1)="4",MID(R245,3,1)="5",MID(R245,3,1)="6",MID(R245,3,1)="7",MID(R245,3,1)="8",MID(R245,3,1)="9",MID(R245,3,1)="0",)),VLOOKUP(R245,'証拠（WW特許）'!$B$2:$U$90,16,FALSE),""))</f>
        <v>1994.10.18</v>
      </c>
      <c r="AL245" s="190"/>
      <c r="AM245" s="190"/>
      <c r="AN245" s="190"/>
      <c r="AO245" s="190" t="str">
        <f ca="1">IF(OR(LEFT(R245)="特",LEFT(R245)="実",AND(OR(LEFT(R245,2)="US",LEFT(R245,2)="WO",LEFT(R245,2)="GB",LEFT(R245,2)="EP",LEFT(R245,2)="DE"),OR(MID(R245,3,1)="1",MID(R245,3,1)="2",MID(R245,3,1)="3",MID(R245,3,1)="4",MID(R245,3,1)="5",MID(R245,3,1)="6",MID(R245,3,1)="7",MID(R245,3,1)="8",MID(R245,3,1)="9",MID(R245,3,1)="0"))),IF(COUNTIF(INDIRECT("発明者引用!"&amp;ADDRESS(MATCH(C245,発明者引用!B$1:B$196,0),4)&amp;":"&amp;ADDRESS(MATCH(C245,発明者引用!B$1:B$196,0),17)),R245)+COUNTIF(INDIRECT("発明者引用!"&amp;ADDRESS(MATCH(C245,発明者引用!B$1:B$196,0),4)&amp;":"&amp;ADDRESS(MATCH(C245,発明者引用!B$1:B$196,0),17)),#REF!)+COUNTIF(INDIRECT("発明者引用!"&amp;ADDRESS(MATCH(C245,発明者引用!B$1:B$196,0),4)&amp;":"&amp;ADDRESS(MATCH(C245,発明者引用!B$1:B$196,0),17)),T245)&gt;0,"Yes","No"),"")</f>
        <v>No</v>
      </c>
      <c r="AP245" s="190" t="str">
        <f ca="1">IF(OR(LEFT(R245)="特",LEFT(R245)="実",AND(OR(LEFT(R245,2)="US",LEFT(R245,2)="WO",LEFT(R245,2)="GB",LEFT(R245,2)="EP",LEFT(R245,2)="DE"),OR(MID(R245,3,1)="1",MID(R245,3,1)="2",MID(R245,3,1)="3",MID(R245,3,1)="4",MID(R245,3,1)="5",MID(R245,3,1)="6",MID(R245,3,1)="7",MID(R245,3,1)="8",MID(R245,3,1)="9",MID(R245,3,1)="0"))),IF(VLOOKUP(C245,ファミリ引用特許WO!$A$2:$B$241,2,FALSE)+VLOOKUP(C245,ファミリ引用文献WO!$A$2:$C$241,3,FALSE)=0,"ISR無し",IF(COUNTIF(INDIRECT("ファミリ引用特許WO!"&amp;ADDRESS(MATCH(C245,ファミリ引用特許WO!$A$2:$A$241,0),1)&amp;":"&amp;ADDRESS(MATCH(C245,ファミリ引用特許WO!$A$2:$A$241,0),19)),R245)+COUNTIF(INDIRECT("ファミリ引用特許WO!"&amp;ADDRESS(MATCH(C245,ファミリ引用特許WO!$A$2:$A$241,0),1)&amp;":"&amp;ADDRESS(MATCH(C245,ファミリ引用特許WO!$A$2:$A$241,0),19)),S245)+COUNTIF(INDIRECT("ファミリ引用特許WO!"&amp;ADDRESS(MATCH(C245,ファミリ引用特許WO!$A$2:$A$241,0),1)&amp;":"&amp;ADDRESS(MATCH(C245,ファミリ引用特許WO!$A$2:$A$241,0),19)),T245)+COUNTIF(INDIRECT("ファミリ引用特許WO!"&amp;ADDRESS(MATCH(C245,ファミリ引用特許WO!$A$2:$A$241,0),1)&amp;":"&amp;ADDRESS(MATCH(C245,ファミリ引用特許WO!$A$2:$A$241,0),19)),W245)+COUNTIF(INDIRECT("ファミリ引用特許WO!"&amp;ADDRESS(MATCH(C245,ファミリ引用特許WO!$A$2:$A$241,0),1)&amp;":"&amp;ADDRESS(MATCH(C245,ファミリ引用特許WO!$A$2:$A$241,0),19)),Y245)&gt;0,"Yes","No")),"")</f>
        <v>ISR無し</v>
      </c>
      <c r="AQ245" s="194" t="str">
        <f ca="1">IF(OR(LEFT(R245)="特",LEFT(R245)="実",AND(OR(LEFT(R245,2)="US",LEFT(R245,2)="WO",LEFT(R245,2)="GB",LEFT(R245,2)="EP",LEFT(R245,2)="DE"),OR(MID(R245,3,1)="1",MID(R245,3,1)="2",MID(R245,3,1)="3",MID(R245,3,1)="4",MID(R245,3,1)="5",MID(R245,3,1)="6",MID(R245,3,1)="7",MID(R245,3,1)="8",MID(R245,3,1)="9",MID(R245,3,1)="0"))),IF(VLOOKUP(C245,'ファミリ引用特許表記修正（ex.A2→A）'!$A$2:$B$241,2,FALSE)=0,"family無し",IF(COUNTIF(INDIRECT("'ファミリ引用特許表記修正（ex.A2→A）'!"&amp;ADDRESS(MATCH(C245,'ファミリ引用特許表記修正（ex.A2→A）'!$A$2:$A$241,0),1)&amp;":"&amp;ADDRESS(MATCH(C245,'ファミリ引用特許表記修正（ex.A2→A）'!$A$2:$A$241,0),171)),R245)+COUNTIF(INDIRECT("'ファミリ引用特許表記修正（ex.A2→A）'!"&amp;ADDRESS(MATCH(C245,'ファミリ引用特許表記修正（ex.A2→A）'!$A$2:$A$241,0),1)&amp;":"&amp;ADDRESS(MATCH(C245,'ファミリ引用特許表記修正（ex.A2→A）'!$A$2:$A$241,0),171)),S245)+COUNTIF(INDIRECT("'ファミリ引用特許表記修正（ex.A2→A）'!"&amp;ADDRESS(MATCH(C245,'ファミリ引用特許表記修正（ex.A2→A）'!$A$2:$A$241,0),1)&amp;":"&amp;ADDRESS(MATCH(C245,'ファミリ引用特許表記修正（ex.A2→A）'!$A$2:$A$241,0),171)),T245)+COUNTIF(INDIRECT("'ファミリ引用特許表記修正（ex.A2→A）'!"&amp;ADDRESS(MATCH(C245,'ファミリ引用特許表記修正（ex.A2→A）'!$A$2:$A$241,0),1)&amp;":"&amp;ADDRESS(MATCH(C245,'ファミリ引用特許表記修正（ex.A2→A）'!$A$2:$A$241,0),171)),W245)+COUNTIF(INDIRECT("'ファミリ引用特許表記修正（ex.A2→A）'!"&amp;ADDRESS(MATCH(C245,'ファミリ引用特許表記修正（ex.A2→A）'!$A$2:$A$241,0),1)&amp;":"&amp;ADDRESS(MATCH(C245,'ファミリ引用特許表記修正（ex.A2→A）'!$A$2:$A$241,0),171)),Y245)&gt;0,"Yes","No")),"")</f>
        <v>No</v>
      </c>
      <c r="AR245" s="58" t="str">
        <f>IF(OR(LEFT(R245)="特",LEFT(R245)="実",AND(OR(LEFT(R245,2)="US",LEFT(R245,2)="WO",LEFT(R245,2)="GB",LEFT(R245,2)="EP",LEFT(R245,2)="DE"),OR(MID(R245,3,1)="1",MID(R245,3,1)="2",MID(R245,3,1)="3",MID(R245,3,1)="4",MID(R245,3,1)="5",MID(R245,3,1)="6",MID(R245,3,1)="7",MID(R245,3,1)="8",MID(R245,3,1)="9",MID(R245,3,1)="0",))),"",VLOOKUP($C245,ファミリ発明者引用文献!A$3:B$235,2,FALSE))</f>
        <v/>
      </c>
      <c r="AS245" s="194" t="str">
        <f>VLOOKUP(C245,ファミリ引用文献WO!A$2:B$241,2,FALSE)</f>
        <v/>
      </c>
      <c r="AT245" s="190" t="str">
        <f>VLOOKUP(C245,ファミリ引用文献!A$3:B$242,2,FALSE)</f>
        <v/>
      </c>
      <c r="AU245" s="190" t="str">
        <f>VLOOKUP(C245,審判データ!AH$2:BT$379,39,FALSE)</f>
        <v>特開平09-326808;特許02994589;US5847659</v>
      </c>
      <c r="AV245" s="192" t="str">
        <f ca="1">IF(INDIRECT("審判データ!"&amp;ADDRESS(MATCH(C245,審判データ!$AH$1:$AH$379,0),32))="早期審査の対象とする","早期審査","")</f>
        <v/>
      </c>
      <c r="AW245" s="657" t="str">
        <f t="shared" si="16"/>
        <v>不一致</v>
      </c>
      <c r="AX245" s="658" t="str">
        <f>IF(LEFT(AE245,3)="日本特",IF(LEFT(C245)="特",VLOOKUP(C245,'本件、証拠文献テーマコード'!G$2:I$376,3,FALSE),VLOOKUP(C245,'本件、証拠文献テーマコード'!B$2:I$376,8,FALSE)),"")</f>
        <v>5B089,5H220,5K033</v>
      </c>
      <c r="AY245" s="658" t="str">
        <f>IF(LEFT(AE245,3)="日本特",IF(OR(MID(R245,2,1)="開",MID(R245,2,1)="表",MID(R245,2,1)="登"),VLOOKUP(R245,'本件、証拠文献テーマコード'!C$2:I$379,7,FALSE),VLOOKUP(R245,'本件、証拠文献テーマコード'!G$2:I$379,3,FALSE)),"")</f>
        <v>5H215,5H269,5K048,3C269</v>
      </c>
      <c r="AZ245" s="54"/>
    </row>
    <row r="246" spans="1:52" ht="27" x14ac:dyDescent="0.15">
      <c r="A246" s="804"/>
      <c r="B246" s="586" t="str">
        <f ca="1">IF(A246="",B245,INDIRECT("審判データ!"&amp;ADDRESS(MATCH(A246,審判データ!$HC$1:$HC$379,0),20))&amp;" / "&amp;INDIRECT("審判データ!"&amp;ADDRESS(MATCH(A246,審判データ!$HC$1:$HC$379,0),21)))</f>
        <v>2011 / 29-2</v>
      </c>
      <c r="C246" s="511">
        <v>2994589</v>
      </c>
      <c r="D246" s="511" t="s">
        <v>2919</v>
      </c>
      <c r="E246" s="163" t="str">
        <f ca="1">INDIRECT("審判データ!"&amp;ADDRESS(MATCH(C246,審判データ!$AH$1:$AH$379,0),55))</f>
        <v>株式会社ステップテクニカ</v>
      </c>
      <c r="F246" s="43" t="str">
        <f ca="1">INDIRECT("審判データ!"&amp;ADDRESS(MATCH(C246,審判データ!$AH$1:$AH$379,0),56))</f>
        <v>麦谷　富浩</v>
      </c>
      <c r="G246" s="43" t="str">
        <f ca="1">INDIRECT("審判データ!"&amp;ADDRESS(MATCH(C246,審判データ!$AH$1:$AH$379,0),72))</f>
        <v>特開平09-326808;特許02994589;US5847659</v>
      </c>
      <c r="H246" s="43" t="str">
        <f ca="1">INDIRECT("審判データ!"&amp;ADDRESS(MATCH(C246,審判データ!$AH$1:$AH$379,0),41))</f>
        <v>H04L 12/28;G05B 19/05;G06F 13/00    351</v>
      </c>
      <c r="I246" s="43" t="str">
        <f ca="1">INDIRECT("審判データ!"&amp;ADDRESS(MATCH(C246,審判データ!$AH$1:$AH$379,0),49))</f>
        <v>G06F  13/00@AFI(JP);G05B  19/05@ALI(JP);H04L  12/28@ALI(EP);H04Q   1/00@ALI(EP)</v>
      </c>
      <c r="J246" s="43" t="str">
        <f ca="1">INDIRECT("審判データ!"&amp;ADDRESS(MATCH(C246,審判データ!$AH$1:$AH$379,0),51))</f>
        <v>G06F 13/00    351 A;G05B 19/05        L;H04L 11/00    310 D;H04L 12/28    200 M</v>
      </c>
      <c r="K246" s="43" t="str">
        <f ca="1">INDIRECT("審判データ!"&amp;ADDRESS(MATCH(C246,審判データ!$AH$1:$AH$379,0),53))</f>
        <v>5B089 AA01;5B089 AA16;5B089 AC03;5B089 AE09;5B089 AF01;5B089 AF09;5B089 CB02;5B089 CB03;5B089 CC20;5B089 DD03;5B089 EB10;5H220 AA05;5H220 AA08;5H220 BB03;5H220 BB09;5H220 BB15;5H220 CC09;5H220 CX04;5H220 FF03;5H220 HH01;5H220 HH08;5H220 JJ02;5H220 JJ06;5H220 JJ12;5H220 JJ19;5H220 JJ55;5H220 JJ60;5K033 AA03;5K033 AA04;5K033 BA04;5K033 BA08;5K033 DA01;5K033 DA13;5K033 DB12;5B089 GA21;5B089 GB01;5B089 HA04;5B089 KA05;5B089 KA10;5B089 KA11;5B089 KA12;5B089 KC09;5B089 KD01;5B089 KD04;5B089 KE01</v>
      </c>
      <c r="L246" s="1005"/>
      <c r="M246" s="984"/>
      <c r="N246" s="1007"/>
      <c r="O246" s="1009"/>
      <c r="P246" s="993"/>
      <c r="Q246" s="715" t="s">
        <v>324</v>
      </c>
      <c r="R246" s="716" t="s">
        <v>22760</v>
      </c>
      <c r="S246" s="715" t="str">
        <f>IF(OR(LEFT(R246)="特",LEFT(R246)="実"),VLOOKUP(R246,'証拠（JP特許）'!$B$2:$D$299,2,FALSE),IF(AND(OR(LEFT(R246,2)="US",LEFT(R246,2)="WO",LEFT(R246,2)="GB",LEFT(R246,2)="EP",LEFT(R246,2)="DE"),OR(MID(R246,3,1)="1",MID(R246,3,1)="2",MID(R246,3,1)="3",MID(R246,3,1)="4",MID(R246,3,1)="5",MID(R246,3,1)="6",MID(R246,3,1)="7",MID(R246,3,1)="8",MID(R246,3,1)="9",MID(R246,3,1)="0")),VLOOKUP(R246,'証拠（WW特許）'!$B$2:$C$90,2,FALSE),"_"))</f>
        <v>特願昭63-285677</v>
      </c>
      <c r="T246" s="716" t="str">
        <f>IF(OR(LEFT(R246)="特",LEFT(R246)="実"),VLOOKUP(R246,'証拠（JP特許）'!$B$2:$E$299,4,FALSE),"_")</f>
        <v>JP1937582</v>
      </c>
      <c r="U246" s="716" t="s">
        <v>94</v>
      </c>
      <c r="V246" s="715" t="s">
        <v>25</v>
      </c>
      <c r="W246" s="717" t="str">
        <f t="shared" si="18"/>
        <v>JP02132944A</v>
      </c>
      <c r="X246" s="718"/>
      <c r="Y246" s="718" t="str">
        <f t="shared" si="19"/>
        <v>JP1937582B</v>
      </c>
      <c r="Z246" s="414" t="str">
        <f ca="1">IF(OR(LEFT(R246)="特",LEFT(R246)="実",AND(OR(LEFT(R246,2)="US",LEFT(R246,2)="WO",LEFT(R246,2)="GB",LEFT(R246,2)="EP",LEFT(R246,2)="DE"),OR(MID(R246,3,1)="1",MID(R246,3,1)="2",MID(R246,3,1)="3",MID(R246,3,1)="4",MID(R246,3,1)="5",MID(R246,3,1)="6",MID(R246,3,1)="7",MID(R246,3,1)="8",MID(R246,3,1)="9",MID(R246,3,1)="0",))),IF(COUNTIF(INDIRECT("拒絶理由・拒絶査定・異議申立!"&amp;ADDRESS(MATCH(C246,拒絶理由・拒絶査定・異議申立!B$1:B$1000,0),3)&amp;":"&amp;ADDRESS(MATCH(C246,拒絶理由・拒絶査定・異議申立!B$1:B$1000,0),50)),R246)+COUNTIF(INDIRECT("拒絶理由・拒絶査定・異議申立!"&amp;ADDRESS(MATCH(C246,拒絶理由・拒絶査定・異議申立!B$1:B$1000,0),3)&amp;":"&amp;ADDRESS(MATCH(C246,拒絶理由・拒絶査定・異議申立!B$1:B$1000,0),50)),T246)&gt;0,"Yes","No"),"")</f>
        <v>No</v>
      </c>
      <c r="AA246" s="415" t="str">
        <f ca="1">IF(OR(LEFT(R246)="特",LEFT(R246)="実",AND(OR(LEFT(R246,2)="US",LEFT(R246,2)="WO",LEFT(R246,2)="GB",LEFT(R246,2)="EP",LEFT(R246,2)="DE"),OR(MID(R246,3,1)="1",MID(R246,3,1)="2",MID(R246,3,1)="3",MID(R246,3,1)="4",MID(R246,3,1)="5",MID(R246,3,1)="6",MID(R246,3,1)="7",MID(R246,3,1)="8",MID(R246,3,1)="9",MID(R246,3,1)="0",))),IF(COUNTIF(INDIRECT("先行技術調査・登録査定!"&amp;ADDRESS(MATCH(C246,先行技術調査・登録査定!B$1:B$1000,0),3)&amp;":"&amp;ADDRESS(MATCH(C246,先行技術調査・登録査定!B$1:B$1000,0),49)),R246)+COUNTIF(INDIRECT("先行技術調査・登録査定!"&amp;ADDRESS(MATCH(C246,先行技術調査・登録査定!B$1:B$1000,0),3)&amp;":"&amp;ADDRESS(MATCH(C246,先行技術調査・登録査定!B$1:B$1000,0),49)),T246)&gt;0,"Yes","No"),"")</f>
        <v>No</v>
      </c>
      <c r="AB246" s="416" t="str">
        <f t="shared" ca="1" si="20"/>
        <v>Yes</v>
      </c>
      <c r="AC246" s="252" t="str">
        <f>IF(OR(LEFT(R246)="特",LEFT(R246)="実",AND(OR(LEFT(R246,2)="US",LEFT(R246,2)="WO",LEFT(R246,2)="GB",LEFT(R246,2)="EP",LEFT(R246,2)="DE"),OR(MID(R246,3,1)="1",MID(R246,3,1)="2",MID(R246,3,1)="3",MID(R246,3,1)="4",MID(R246,3,1)="5",MID(R246,3,1)="6",MID(R246,3,1)="7",MID(R246,3,1)="8",MID(R246,3,1)="9",MID(R246,3,1)="0",))),"",VLOOKUP($C246,非特許文献リスト!$A$2:$C$196,2,FALSE))</f>
        <v/>
      </c>
      <c r="AD246" s="417" t="str">
        <f>IF(OR(LEFT(R246)="特",LEFT(R246)="実",AND(OR(LEFT(R246,2)="US",LEFT(R246,2)="WO",LEFT(R246,2)="GB",LEFT(R246,2)="EP",LEFT(R246,2)="DE"),OR(MID(R246,3,1)="1",MID(R246,3,1)="2",MID(R246,3,1)="3",MID(R246,3,1)="4",MID(R246,3,1)="5",MID(R246,3,1)="6",MID(R246,3,1)="7",MID(R246,3,1)="8",MID(R246,3,1)="9",MID(R246,3,1)="0",))),"",VLOOKUP($C246,非特許文献リスト!$A$2:$C$196,3,FALSE))</f>
        <v/>
      </c>
      <c r="AE246" s="188" t="str">
        <f t="shared" si="17"/>
        <v>日本特許文献</v>
      </c>
      <c r="AF246" s="189" t="str">
        <f>IF(OR(LEFT(R246)="特",LEFT(R246)="実"),VLOOKUP(R246,'証拠（JP特許）'!$B$2:$AB$299,10,FALSE),IF(AND(OR(LEFT(R246,2)="US",LEFT(R246,2)="WO",LEFT(R246,2)="GB",LEFT(R246,2)="EP",LEFT(R246,2)="DE"),OR(MID(R246,3,1)="1",MID(R246,3,1)="2",MID(R246,3,1)="3",MID(R246,3,1)="4",MID(R246,3,1)="5",MID(R246,3,1)="6",MID(R246,3,1)="7",MID(R246,3,1)="8",MID(R246,3,1)="9",MID(R246,3,1)="0",)),VLOOKUP(R246,'証拠（WW特許）'!$B$2:$M$90,8,FALSE),""))</f>
        <v>株式会社東芝</v>
      </c>
      <c r="AG246" s="189" t="str">
        <f>IF(OR(LEFT(R246)="特",LEFT(R246)="実"),VLOOKUP(R246,'証拠（JP特許）'!$B$2:$AB$299,26,FALSE),IF(AND(OR(LEFT(R246,2)="US",LEFT(R246,2)="WO",LEFT(R246,2)="GB",LEFT(R246,2)="EP",LEFT(R246,2)="DE"),OR(MID(R246,3,1)="1",MID(R246,3,1)="2",MID(R246,3,1)="3",MID(R246,3,1)="4",MID(R246,3,1)="5",MID(R246,3,1)="6",MID(R246,3,1)="7",MID(R246,3,1)="8",MID(R246,3,1)="9",MID(R246,3,1)="0",)),VLOOKUP(R246,'証拠（WW特許）'!$B$2:$M$90,12,FALSE),""))</f>
        <v>奈良場　慶三,大手　健史</v>
      </c>
      <c r="AH246" s="190" t="str">
        <f>IF(OR(LEFT(R246)="特",LEFT(R246)="実"),VLOOKUP(R246,'証拠（JP特許）'!$B$2:$X$299,20,FALSE),IF(AND(OR(LEFT(R246,2)="US",LEFT(R246,2)="WO",LEFT(R246,2)="GB",LEFT(R246,2)="EP",LEFT(R246,2)="DE"),OR(MID(R246,3,1)="1",MID(R246,3,1)="2",MID(R246,3,1)="3",MID(R246,3,1)="4",MID(R246,3,1)="5",MID(R246,3,1)="6",MID(R246,3,1)="7",MID(R246,3,1)="8",MID(R246,3,1)="9",MID(R246,3,1)="0",)),VLOOKUP(R246,'証拠（WW特許）'!$B$2:$U$90,20,FALSE),""))</f>
        <v>G06F  13/00    (2006.01)</v>
      </c>
      <c r="AI246" s="190" t="str">
        <f>IF(OR(LEFT(R246)="特",LEFT(R246)="実"),VLOOKUP(R246,'証拠（JP特許）'!$B$2:$X$299,21,FALSE),"")</f>
        <v xml:space="preserve">G06F 13/00   351A,H04L 11/00   321 ,H04L 12/403      </v>
      </c>
      <c r="AJ246" s="190" t="str">
        <f>IF(OR(LEFT(R246)="特",LEFT(R246)="実"),VLOOKUP(R246,'証拠（JP特許）'!$B$2:$X$299,22,FALSE),"")</f>
        <v>5B089AA01,5B089AC03,5B089CB07,5B089CD02,5B089DD03,5B089EA06,5K032AA01,5K032AA02,5K032AA03,5K032CA01,5K032CD01,5K032DA01,5K032DB19</v>
      </c>
      <c r="AK246" s="191" t="str">
        <f>IF(OR(LEFT(R246)="特",LEFT(R246)="実"),VLOOKUP(R246,'証拠（JP特許）'!$B$2:$X$299,17,FALSE),IF(AND(OR(LEFT(R246,2)="US",LEFT(R246,2)="WO",LEFT(R246,2)="GB",LEFT(R246,2)="EP",LEFT(R246,2)="DE"),OR(MID(R246,3,1)="1",MID(R246,3,1)="2",MID(R246,3,1)="3",MID(R246,3,1)="4",MID(R246,3,1)="5",MID(R246,3,1)="6",MID(R246,3,1)="7",MID(R246,3,1)="8",MID(R246,3,1)="9",MID(R246,3,1)="0",)),VLOOKUP(R246,'証拠（WW特許）'!$B$2:$U$90,16,FALSE),""))</f>
        <v>1990.05.22</v>
      </c>
      <c r="AL246" s="190"/>
      <c r="AM246" s="190"/>
      <c r="AN246" s="190"/>
      <c r="AO246" s="190" t="str">
        <f ca="1">IF(OR(LEFT(R246)="特",LEFT(R246)="実",AND(OR(LEFT(R246,2)="US",LEFT(R246,2)="WO",LEFT(R246,2)="GB",LEFT(R246,2)="EP",LEFT(R246,2)="DE"),OR(MID(R246,3,1)="1",MID(R246,3,1)="2",MID(R246,3,1)="3",MID(R246,3,1)="4",MID(R246,3,1)="5",MID(R246,3,1)="6",MID(R246,3,1)="7",MID(R246,3,1)="8",MID(R246,3,1)="9",MID(R246,3,1)="0"))),IF(COUNTIF(INDIRECT("発明者引用!"&amp;ADDRESS(MATCH(C246,発明者引用!B$1:B$196,0),4)&amp;":"&amp;ADDRESS(MATCH(C246,発明者引用!B$1:B$196,0),17)),R246)+COUNTIF(INDIRECT("発明者引用!"&amp;ADDRESS(MATCH(C246,発明者引用!B$1:B$196,0),4)&amp;":"&amp;ADDRESS(MATCH(C246,発明者引用!B$1:B$196,0),17)),#REF!)+COUNTIF(INDIRECT("発明者引用!"&amp;ADDRESS(MATCH(C246,発明者引用!B$1:B$196,0),4)&amp;":"&amp;ADDRESS(MATCH(C246,発明者引用!B$1:B$196,0),17)),T246)&gt;0,"Yes","No"),"")</f>
        <v>No</v>
      </c>
      <c r="AP246" s="190" t="str">
        <f ca="1">IF(OR(LEFT(R246)="特",LEFT(R246)="実",AND(OR(LEFT(R246,2)="US",LEFT(R246,2)="WO",LEFT(R246,2)="GB",LEFT(R246,2)="EP",LEFT(R246,2)="DE"),OR(MID(R246,3,1)="1",MID(R246,3,1)="2",MID(R246,3,1)="3",MID(R246,3,1)="4",MID(R246,3,1)="5",MID(R246,3,1)="6",MID(R246,3,1)="7",MID(R246,3,1)="8",MID(R246,3,1)="9",MID(R246,3,1)="0"))),IF(VLOOKUP(C246,ファミリ引用特許WO!$A$2:$B$241,2,FALSE)+VLOOKUP(C246,ファミリ引用文献WO!$A$2:$C$241,3,FALSE)=0,"ISR無し",IF(COUNTIF(INDIRECT("ファミリ引用特許WO!"&amp;ADDRESS(MATCH(C246,ファミリ引用特許WO!$A$2:$A$241,0),1)&amp;":"&amp;ADDRESS(MATCH(C246,ファミリ引用特許WO!$A$2:$A$241,0),19)),R246)+COUNTIF(INDIRECT("ファミリ引用特許WO!"&amp;ADDRESS(MATCH(C246,ファミリ引用特許WO!$A$2:$A$241,0),1)&amp;":"&amp;ADDRESS(MATCH(C246,ファミリ引用特許WO!$A$2:$A$241,0),19)),S246)+COUNTIF(INDIRECT("ファミリ引用特許WO!"&amp;ADDRESS(MATCH(C246,ファミリ引用特許WO!$A$2:$A$241,0),1)&amp;":"&amp;ADDRESS(MATCH(C246,ファミリ引用特許WO!$A$2:$A$241,0),19)),T246)+COUNTIF(INDIRECT("ファミリ引用特許WO!"&amp;ADDRESS(MATCH(C246,ファミリ引用特許WO!$A$2:$A$241,0),1)&amp;":"&amp;ADDRESS(MATCH(C246,ファミリ引用特許WO!$A$2:$A$241,0),19)),W246)+COUNTIF(INDIRECT("ファミリ引用特許WO!"&amp;ADDRESS(MATCH(C246,ファミリ引用特許WO!$A$2:$A$241,0),1)&amp;":"&amp;ADDRESS(MATCH(C246,ファミリ引用特許WO!$A$2:$A$241,0),19)),Y246)&gt;0,"Yes","No")),"")</f>
        <v>ISR無し</v>
      </c>
      <c r="AQ246" s="194" t="str">
        <f ca="1">IF(OR(LEFT(R246)="特",LEFT(R246)="実",AND(OR(LEFT(R246,2)="US",LEFT(R246,2)="WO",LEFT(R246,2)="GB",LEFT(R246,2)="EP",LEFT(R246,2)="DE"),OR(MID(R246,3,1)="1",MID(R246,3,1)="2",MID(R246,3,1)="3",MID(R246,3,1)="4",MID(R246,3,1)="5",MID(R246,3,1)="6",MID(R246,3,1)="7",MID(R246,3,1)="8",MID(R246,3,1)="9",MID(R246,3,1)="0"))),IF(VLOOKUP(C246,'ファミリ引用特許表記修正（ex.A2→A）'!$A$2:$B$241,2,FALSE)=0,"family無し",IF(COUNTIF(INDIRECT("'ファミリ引用特許表記修正（ex.A2→A）'!"&amp;ADDRESS(MATCH(C246,'ファミリ引用特許表記修正（ex.A2→A）'!$A$2:$A$241,0),1)&amp;":"&amp;ADDRESS(MATCH(C246,'ファミリ引用特許表記修正（ex.A2→A）'!$A$2:$A$241,0),171)),R246)+COUNTIF(INDIRECT("'ファミリ引用特許表記修正（ex.A2→A）'!"&amp;ADDRESS(MATCH(C246,'ファミリ引用特許表記修正（ex.A2→A）'!$A$2:$A$241,0),1)&amp;":"&amp;ADDRESS(MATCH(C246,'ファミリ引用特許表記修正（ex.A2→A）'!$A$2:$A$241,0),171)),S246)+COUNTIF(INDIRECT("'ファミリ引用特許表記修正（ex.A2→A）'!"&amp;ADDRESS(MATCH(C246,'ファミリ引用特許表記修正（ex.A2→A）'!$A$2:$A$241,0),1)&amp;":"&amp;ADDRESS(MATCH(C246,'ファミリ引用特許表記修正（ex.A2→A）'!$A$2:$A$241,0),171)),T246)+COUNTIF(INDIRECT("'ファミリ引用特許表記修正（ex.A2→A）'!"&amp;ADDRESS(MATCH(C246,'ファミリ引用特許表記修正（ex.A2→A）'!$A$2:$A$241,0),1)&amp;":"&amp;ADDRESS(MATCH(C246,'ファミリ引用特許表記修正（ex.A2→A）'!$A$2:$A$241,0),171)),W246)+COUNTIF(INDIRECT("'ファミリ引用特許表記修正（ex.A2→A）'!"&amp;ADDRESS(MATCH(C246,'ファミリ引用特許表記修正（ex.A2→A）'!$A$2:$A$241,0),1)&amp;":"&amp;ADDRESS(MATCH(C246,'ファミリ引用特許表記修正（ex.A2→A）'!$A$2:$A$241,0),171)),Y246)&gt;0,"Yes","No")),"")</f>
        <v>No</v>
      </c>
      <c r="AR246" s="58" t="str">
        <f>IF(OR(LEFT(R246)="特",LEFT(R246)="実",AND(OR(LEFT(R246,2)="US",LEFT(R246,2)="WO",LEFT(R246,2)="GB",LEFT(R246,2)="EP",LEFT(R246,2)="DE"),OR(MID(R246,3,1)="1",MID(R246,3,1)="2",MID(R246,3,1)="3",MID(R246,3,1)="4",MID(R246,3,1)="5",MID(R246,3,1)="6",MID(R246,3,1)="7",MID(R246,3,1)="8",MID(R246,3,1)="9",MID(R246,3,1)="0",))),"",VLOOKUP($C246,ファミリ発明者引用文献!A$3:B$235,2,FALSE))</f>
        <v/>
      </c>
      <c r="AS246" s="194" t="str">
        <f>VLOOKUP(C246,ファミリ引用文献WO!A$2:B$241,2,FALSE)</f>
        <v/>
      </c>
      <c r="AT246" s="190" t="str">
        <f>VLOOKUP(C246,ファミリ引用文献!A$3:B$242,2,FALSE)</f>
        <v/>
      </c>
      <c r="AU246" s="190" t="str">
        <f>VLOOKUP(C246,審判データ!AH$2:BT$379,39,FALSE)</f>
        <v>特開平09-326808;特許02994589;US5847659</v>
      </c>
      <c r="AV246" s="192" t="str">
        <f ca="1">IF(INDIRECT("審判データ!"&amp;ADDRESS(MATCH(C246,審判データ!$AH$1:$AH$379,0),32))="早期審査の対象とする","早期審査","")</f>
        <v/>
      </c>
      <c r="AW246" s="657" t="str">
        <f t="shared" si="16"/>
        <v>一致</v>
      </c>
      <c r="AX246" s="658" t="str">
        <f>IF(LEFT(AE246,3)="日本特",IF(LEFT(C246)="特",VLOOKUP(C246,'本件、証拠文献テーマコード'!G$2:I$376,3,FALSE),VLOOKUP(C246,'本件、証拠文献テーマコード'!B$2:I$376,8,FALSE)),"")</f>
        <v>5B089,5H220,5K033</v>
      </c>
      <c r="AY246" s="658" t="str">
        <f>IF(LEFT(AE246,3)="日本特",IF(OR(MID(R246,2,1)="開",MID(R246,2,1)="表",MID(R246,2,1)="登"),VLOOKUP(R246,'本件、証拠文献テーマコード'!C$2:I$379,7,FALSE),VLOOKUP(R246,'本件、証拠文献テーマコード'!G$2:I$379,3,FALSE)),"")</f>
        <v>5B089,5K032</v>
      </c>
      <c r="AZ246" s="54"/>
    </row>
    <row r="247" spans="1:52" x14ac:dyDescent="0.15">
      <c r="A247" t="s">
        <v>22761</v>
      </c>
      <c r="B247" s="586" t="str">
        <f ca="1">IF(A247="",B246,INDIRECT("審判データ!"&amp;ADDRESS(MATCH(A247,審判データ!$HC$1:$HC$379,0),20))&amp;" / "&amp;INDIRECT("審判データ!"&amp;ADDRESS(MATCH(A247,審判データ!$HC$1:$HC$379,0),21)))</f>
        <v>2011 / 29-2</v>
      </c>
      <c r="C247" s="511">
        <v>2965518</v>
      </c>
      <c r="D247" s="511" t="s">
        <v>2957</v>
      </c>
      <c r="E247" s="163" t="str">
        <f ca="1">INDIRECT("審判データ!"&amp;ADDRESS(MATCH(C247,審判データ!$AH$1:$AH$379,0),55))</f>
        <v>株式会社コネット</v>
      </c>
      <c r="F247" s="43" t="str">
        <f ca="1">INDIRECT("審判データ!"&amp;ADDRESS(MATCH(C247,審判データ!$AH$1:$AH$379,0),56))</f>
        <v>應谷　隆信;茂呂　順一</v>
      </c>
      <c r="G247" s="43" t="str">
        <f ca="1">INDIRECT("審判データ!"&amp;ADDRESS(MATCH(C247,審判データ!$AH$1:$AH$379,0),72))</f>
        <v xml:space="preserve"> </v>
      </c>
      <c r="H247" s="43" t="str">
        <f ca="1">INDIRECT("審判データ!"&amp;ADDRESS(MATCH(C247,審判データ!$AH$1:$AH$379,0),41))</f>
        <v>G07G  1/12    321;G07G  1/12    361;G06F 13/00    355;G06F 17/60;G07G  1/14</v>
      </c>
      <c r="I247" s="43" t="str">
        <f ca="1">INDIRECT("審判データ!"&amp;ADDRESS(MATCH(C247,審判データ!$AH$1:$AH$379,0),49))</f>
        <v>G07G   1/12@AFI(JP);G06F  13/00@ALI(JP);G06Q  30/02@ALI(JP);G06Q  30/06@ALI(JP);G06Q  50/00@ALI(JP);G06Q  50/10@ALI(JP);G07G   1/14@ALI(JP)</v>
      </c>
      <c r="J247" s="43" t="str">
        <f ca="1">INDIRECT("審判データ!"&amp;ADDRESS(MATCH(C247,審判データ!$AH$1:$AH$379,0),51))</f>
        <v>G07G  1/12    321 M;G07G  1/12    361 Z;G07G  1/14;G06F 15/21    310 Z;G06F 15/21    340 Z;G06F 13/00    355;G06F 17/60    324;G06F 17/60    118;G06Q 30/02    140;G06Q 30/06    210</v>
      </c>
      <c r="K247" s="43" t="str">
        <f ca="1">INDIRECT("審判データ!"&amp;ADDRESS(MATCH(C247,審判データ!$AH$1:$AH$379,0),53))</f>
        <v>3E042 CC01;3E042 CC04;3E042 CD04;3E042 CD10;3E042 CE03;3E042 EA01;5B049 AA00;5B049 BB12;5B049 BB55;5B049 CC37;5B049 CC39;5B049 DD01;5B049 DD02;5B049 DD04;5B049 EE01;5B049 EE02;5B049 EE21;5B049 FF02;5B049 FF07;5B049 FF08;5B049 GG01;5B049 GG04;5B049 GG05;5B089 AA01;5B089 AA16;5B089 AC03;5B089 AE09;5B089 AF05;5B089 AF09;5B089 CB02;5B089 CB03;5B089 CC17;5B089 DD01;5B089 GA23;5B089 JA04;5B089 JA08;3E142 EA04;3E142 FA18;3E142 JA02</v>
      </c>
      <c r="L247" s="719" t="s">
        <v>2964</v>
      </c>
      <c r="M247" s="716"/>
      <c r="N247" s="720"/>
      <c r="O247" s="721"/>
      <c r="P247" s="722"/>
      <c r="Q247" s="715"/>
      <c r="R247" s="716"/>
      <c r="S247" s="715" t="str">
        <f>IF(OR(LEFT(R247)="特",LEFT(R247)="実"),VLOOKUP(R247,'証拠（JP特許）'!$B$2:$D$299,2,FALSE),IF(AND(OR(LEFT(R247,2)="US",LEFT(R247,2)="WO",LEFT(R247,2)="GB",LEFT(R247,2)="EP",LEFT(R247,2)="DE"),OR(MID(R247,3,1)="1",MID(R247,3,1)="2",MID(R247,3,1)="3",MID(R247,3,1)="4",MID(R247,3,1)="5",MID(R247,3,1)="6",MID(R247,3,1)="7",MID(R247,3,1)="8",MID(R247,3,1)="9",MID(R247,3,1)="0")),VLOOKUP(R247,'証拠（WW特許）'!$B$2:$C$90,2,FALSE),"_"))</f>
        <v>_</v>
      </c>
      <c r="T247" s="716" t="str">
        <f>IF(OR(LEFT(R247)="特",LEFT(R247)="実"),VLOOKUP(R247,'証拠（JP特許）'!$B$2:$E$299,4,FALSE),"_")</f>
        <v>_</v>
      </c>
      <c r="U247" s="716"/>
      <c r="V247" s="715"/>
      <c r="W247" s="717" t="str">
        <f t="shared" si="18"/>
        <v/>
      </c>
      <c r="X247" s="718"/>
      <c r="Y247" s="718" t="str">
        <f t="shared" si="19"/>
        <v/>
      </c>
      <c r="Z247" s="414" t="str">
        <f ca="1">IF(OR(LEFT(R247)="特",LEFT(R247)="実",AND(OR(LEFT(R247,2)="US",LEFT(R247,2)="WO",LEFT(R247,2)="GB",LEFT(R247,2)="EP",LEFT(R247,2)="DE"),OR(MID(R247,3,1)="1",MID(R247,3,1)="2",MID(R247,3,1)="3",MID(R247,3,1)="4",MID(R247,3,1)="5",MID(R247,3,1)="6",MID(R247,3,1)="7",MID(R247,3,1)="8",MID(R247,3,1)="9",MID(R247,3,1)="0",))),IF(COUNTIF(INDIRECT("拒絶理由・拒絶査定・異議申立!"&amp;ADDRESS(MATCH(C247,拒絶理由・拒絶査定・異議申立!B$1:B$1000,0),3)&amp;":"&amp;ADDRESS(MATCH(C247,拒絶理由・拒絶査定・異議申立!B$1:B$1000,0),50)),R247)+COUNTIF(INDIRECT("拒絶理由・拒絶査定・異議申立!"&amp;ADDRESS(MATCH(C247,拒絶理由・拒絶査定・異議申立!B$1:B$1000,0),3)&amp;":"&amp;ADDRESS(MATCH(C247,拒絶理由・拒絶査定・異議申立!B$1:B$1000,0),50)),T247)&gt;0,"Yes","No"),"")</f>
        <v/>
      </c>
      <c r="AA247" s="415" t="str">
        <f ca="1">IF(OR(LEFT(R247)="特",LEFT(R247)="実",AND(OR(LEFT(R247,2)="US",LEFT(R247,2)="WO",LEFT(R247,2)="GB",LEFT(R247,2)="EP",LEFT(R247,2)="DE"),OR(MID(R247,3,1)="1",MID(R247,3,1)="2",MID(R247,3,1)="3",MID(R247,3,1)="4",MID(R247,3,1)="5",MID(R247,3,1)="6",MID(R247,3,1)="7",MID(R247,3,1)="8",MID(R247,3,1)="9",MID(R247,3,1)="0",))),IF(COUNTIF(INDIRECT("先行技術調査・登録査定!"&amp;ADDRESS(MATCH(C247,先行技術調査・登録査定!B$1:B$1000,0),3)&amp;":"&amp;ADDRESS(MATCH(C247,先行技術調査・登録査定!B$1:B$1000,0),49)),R247)+COUNTIF(INDIRECT("先行技術調査・登録査定!"&amp;ADDRESS(MATCH(C247,先行技術調査・登録査定!B$1:B$1000,0),3)&amp;":"&amp;ADDRESS(MATCH(C247,先行技術調査・登録査定!B$1:B$1000,0),49)),T247)&gt;0,"Yes","No"),"")</f>
        <v/>
      </c>
      <c r="AB247" s="416" t="str">
        <f t="shared" ca="1" si="20"/>
        <v/>
      </c>
      <c r="AC247" s="252" t="str">
        <f>IF(OR(LEFT(R247)="特",LEFT(R247)="実",AND(OR(LEFT(R247,2)="US",LEFT(R247,2)="WO",LEFT(R247,2)="GB",LEFT(R247,2)="EP",LEFT(R247,2)="DE"),OR(MID(R247,3,1)="1",MID(R247,3,1)="2",MID(R247,3,1)="3",MID(R247,3,1)="4",MID(R247,3,1)="5",MID(R247,3,1)="6",MID(R247,3,1)="7",MID(R247,3,1)="8",MID(R247,3,1)="9",MID(R247,3,1)="0",))),"",VLOOKUP($C247,非特許文献リスト!$A$2:$C$196,2,FALSE))</f>
        <v/>
      </c>
      <c r="AD247" s="417" t="str">
        <f>IF(OR(LEFT(R247)="特",LEFT(R247)="実",AND(OR(LEFT(R247,2)="US",LEFT(R247,2)="WO",LEFT(R247,2)="GB",LEFT(R247,2)="EP",LEFT(R247,2)="DE"),OR(MID(R247,3,1)="1",MID(R247,3,1)="2",MID(R247,3,1)="3",MID(R247,3,1)="4",MID(R247,3,1)="5",MID(R247,3,1)="6",MID(R247,3,1)="7",MID(R247,3,1)="8",MID(R247,3,1)="9",MID(R247,3,1)="0",))),"",VLOOKUP($C247,非特許文献リスト!$A$2:$C$196,3,FALSE))</f>
        <v/>
      </c>
      <c r="AE247" s="188" t="str">
        <f t="shared" si="17"/>
        <v/>
      </c>
      <c r="AF247" s="189" t="str">
        <f>IF(OR(LEFT(R247)="特",LEFT(R247)="実"),VLOOKUP(R247,'証拠（JP特許）'!$B$2:$AB$299,10,FALSE),IF(AND(OR(LEFT(R247,2)="US",LEFT(R247,2)="WO",LEFT(R247,2)="GB",LEFT(R247,2)="EP",LEFT(R247,2)="DE"),OR(MID(R247,3,1)="1",MID(R247,3,1)="2",MID(R247,3,1)="3",MID(R247,3,1)="4",MID(R247,3,1)="5",MID(R247,3,1)="6",MID(R247,3,1)="7",MID(R247,3,1)="8",MID(R247,3,1)="9",MID(R247,3,1)="0",)),VLOOKUP(R247,'証拠（WW特許）'!$B$2:$M$90,8,FALSE),""))</f>
        <v/>
      </c>
      <c r="AG247" s="189" t="str">
        <f>IF(OR(LEFT(R247)="特",LEFT(R247)="実"),VLOOKUP(R247,'証拠（JP特許）'!$B$2:$AB$299,26,FALSE),IF(AND(OR(LEFT(R247,2)="US",LEFT(R247,2)="WO",LEFT(R247,2)="GB",LEFT(R247,2)="EP",LEFT(R247,2)="DE"),OR(MID(R247,3,1)="1",MID(R247,3,1)="2",MID(R247,3,1)="3",MID(R247,3,1)="4",MID(R247,3,1)="5",MID(R247,3,1)="6",MID(R247,3,1)="7",MID(R247,3,1)="8",MID(R247,3,1)="9",MID(R247,3,1)="0",)),VLOOKUP(R247,'証拠（WW特許）'!$B$2:$M$90,12,FALSE),""))</f>
        <v/>
      </c>
      <c r="AH247" s="190" t="str">
        <f>IF(OR(LEFT(R247)="特",LEFT(R247)="実"),VLOOKUP(R247,'証拠（JP特許）'!$B$2:$X$299,20,FALSE),IF(AND(OR(LEFT(R247,2)="US",LEFT(R247,2)="WO",LEFT(R247,2)="GB",LEFT(R247,2)="EP",LEFT(R247,2)="DE"),OR(MID(R247,3,1)="1",MID(R247,3,1)="2",MID(R247,3,1)="3",MID(R247,3,1)="4",MID(R247,3,1)="5",MID(R247,3,1)="6",MID(R247,3,1)="7",MID(R247,3,1)="8",MID(R247,3,1)="9",MID(R247,3,1)="0",)),VLOOKUP(R247,'証拠（WW特許）'!$B$2:$U$90,20,FALSE),""))</f>
        <v/>
      </c>
      <c r="AI247" s="190" t="str">
        <f>IF(OR(LEFT(R247)="特",LEFT(R247)="実"),VLOOKUP(R247,'証拠（JP特許）'!$B$2:$X$299,21,FALSE),"")</f>
        <v/>
      </c>
      <c r="AJ247" s="190" t="str">
        <f>IF(OR(LEFT(R247)="特",LEFT(R247)="実"),VLOOKUP(R247,'証拠（JP特許）'!$B$2:$X$299,22,FALSE),"")</f>
        <v/>
      </c>
      <c r="AK247" s="191" t="str">
        <f>IF(OR(LEFT(R247)="特",LEFT(R247)="実"),VLOOKUP(R247,'証拠（JP特許）'!$B$2:$X$299,17,FALSE),IF(AND(OR(LEFT(R247,2)="US",LEFT(R247,2)="WO",LEFT(R247,2)="GB",LEFT(R247,2)="EP",LEFT(R247,2)="DE"),OR(MID(R247,3,1)="1",MID(R247,3,1)="2",MID(R247,3,1)="3",MID(R247,3,1)="4",MID(R247,3,1)="5",MID(R247,3,1)="6",MID(R247,3,1)="7",MID(R247,3,1)="8",MID(R247,3,1)="9",MID(R247,3,1)="0",)),VLOOKUP(R247,'証拠（WW特許）'!$B$2:$U$90,16,FALSE),""))</f>
        <v/>
      </c>
      <c r="AL247" s="190"/>
      <c r="AM247" s="190"/>
      <c r="AN247" s="190"/>
      <c r="AO247" s="190" t="str">
        <f ca="1">IF(OR(LEFT(R247)="特",LEFT(R247)="実",AND(OR(LEFT(R247,2)="US",LEFT(R247,2)="WO",LEFT(R247,2)="GB",LEFT(R247,2)="EP",LEFT(R247,2)="DE"),OR(MID(R247,3,1)="1",MID(R247,3,1)="2",MID(R247,3,1)="3",MID(R247,3,1)="4",MID(R247,3,1)="5",MID(R247,3,1)="6",MID(R247,3,1)="7",MID(R247,3,1)="8",MID(R247,3,1)="9",MID(R247,3,1)="0"))),IF(COUNTIF(INDIRECT("発明者引用!"&amp;ADDRESS(MATCH(C247,発明者引用!B$1:B$196,0),4)&amp;":"&amp;ADDRESS(MATCH(C247,発明者引用!B$1:B$196,0),17)),R247)+COUNTIF(INDIRECT("発明者引用!"&amp;ADDRESS(MATCH(C247,発明者引用!B$1:B$196,0),4)&amp;":"&amp;ADDRESS(MATCH(C247,発明者引用!B$1:B$196,0),17)),#REF!)+COUNTIF(INDIRECT("発明者引用!"&amp;ADDRESS(MATCH(C247,発明者引用!B$1:B$196,0),4)&amp;":"&amp;ADDRESS(MATCH(C247,発明者引用!B$1:B$196,0),17)),T247)&gt;0,"Yes","No"),"")</f>
        <v/>
      </c>
      <c r="AP247" s="190" t="str">
        <f ca="1">IF(OR(LEFT(R247)="特",LEFT(R247)="実",AND(OR(LEFT(R247,2)="US",LEFT(R247,2)="WO",LEFT(R247,2)="GB",LEFT(R247,2)="EP",LEFT(R247,2)="DE"),OR(MID(R247,3,1)="1",MID(R247,3,1)="2",MID(R247,3,1)="3",MID(R247,3,1)="4",MID(R247,3,1)="5",MID(R247,3,1)="6",MID(R247,3,1)="7",MID(R247,3,1)="8",MID(R247,3,1)="9",MID(R247,3,1)="0"))),IF(VLOOKUP(C247,ファミリ引用特許WO!$A$2:$B$241,2,FALSE)+VLOOKUP(C247,ファミリ引用文献WO!$A$2:$C$241,3,FALSE)=0,"ISR無し",IF(COUNTIF(INDIRECT("ファミリ引用特許WO!"&amp;ADDRESS(MATCH(C247,ファミリ引用特許WO!$A$2:$A$241,0),1)&amp;":"&amp;ADDRESS(MATCH(C247,ファミリ引用特許WO!$A$2:$A$241,0),19)),R247)+COUNTIF(INDIRECT("ファミリ引用特許WO!"&amp;ADDRESS(MATCH(C247,ファミリ引用特許WO!$A$2:$A$241,0),1)&amp;":"&amp;ADDRESS(MATCH(C247,ファミリ引用特許WO!$A$2:$A$241,0),19)),S247)+COUNTIF(INDIRECT("ファミリ引用特許WO!"&amp;ADDRESS(MATCH(C247,ファミリ引用特許WO!$A$2:$A$241,0),1)&amp;":"&amp;ADDRESS(MATCH(C247,ファミリ引用特許WO!$A$2:$A$241,0),19)),T247)+COUNTIF(INDIRECT("ファミリ引用特許WO!"&amp;ADDRESS(MATCH(C247,ファミリ引用特許WO!$A$2:$A$241,0),1)&amp;":"&amp;ADDRESS(MATCH(C247,ファミリ引用特許WO!$A$2:$A$241,0),19)),W247)+COUNTIF(INDIRECT("ファミリ引用特許WO!"&amp;ADDRESS(MATCH(C247,ファミリ引用特許WO!$A$2:$A$241,0),1)&amp;":"&amp;ADDRESS(MATCH(C247,ファミリ引用特許WO!$A$2:$A$241,0),19)),Y247)&gt;0,"Yes","No")),"")</f>
        <v/>
      </c>
      <c r="AQ247" s="194" t="str">
        <f ca="1">IF(OR(LEFT(R247)="特",LEFT(R247)="実",AND(OR(LEFT(R247,2)="US",LEFT(R247,2)="WO",LEFT(R247,2)="GB",LEFT(R247,2)="EP",LEFT(R247,2)="DE"),OR(MID(R247,3,1)="1",MID(R247,3,1)="2",MID(R247,3,1)="3",MID(R247,3,1)="4",MID(R247,3,1)="5",MID(R247,3,1)="6",MID(R247,3,1)="7",MID(R247,3,1)="8",MID(R247,3,1)="9",MID(R247,3,1)="0"))),IF(VLOOKUP(C247,'ファミリ引用特許表記修正（ex.A2→A）'!$A$2:$B$241,2,FALSE)=0,"family無し",IF(COUNTIF(INDIRECT("'ファミリ引用特許表記修正（ex.A2→A）'!"&amp;ADDRESS(MATCH(C247,'ファミリ引用特許表記修正（ex.A2→A）'!$A$2:$A$241,0),1)&amp;":"&amp;ADDRESS(MATCH(C247,'ファミリ引用特許表記修正（ex.A2→A）'!$A$2:$A$241,0),171)),R247)+COUNTIF(INDIRECT("'ファミリ引用特許表記修正（ex.A2→A）'!"&amp;ADDRESS(MATCH(C247,'ファミリ引用特許表記修正（ex.A2→A）'!$A$2:$A$241,0),1)&amp;":"&amp;ADDRESS(MATCH(C247,'ファミリ引用特許表記修正（ex.A2→A）'!$A$2:$A$241,0),171)),S247)+COUNTIF(INDIRECT("'ファミリ引用特許表記修正（ex.A2→A）'!"&amp;ADDRESS(MATCH(C247,'ファミリ引用特許表記修正（ex.A2→A）'!$A$2:$A$241,0),1)&amp;":"&amp;ADDRESS(MATCH(C247,'ファミリ引用特許表記修正（ex.A2→A）'!$A$2:$A$241,0),171)),T247)+COUNTIF(INDIRECT("'ファミリ引用特許表記修正（ex.A2→A）'!"&amp;ADDRESS(MATCH(C247,'ファミリ引用特許表記修正（ex.A2→A）'!$A$2:$A$241,0),1)&amp;":"&amp;ADDRESS(MATCH(C247,'ファミリ引用特許表記修正（ex.A2→A）'!$A$2:$A$241,0),171)),W247)+COUNTIF(INDIRECT("'ファミリ引用特許表記修正（ex.A2→A）'!"&amp;ADDRESS(MATCH(C247,'ファミリ引用特許表記修正（ex.A2→A）'!$A$2:$A$241,0),1)&amp;":"&amp;ADDRESS(MATCH(C247,'ファミリ引用特許表記修正（ex.A2→A）'!$A$2:$A$241,0),171)),Y247)&gt;0,"Yes","No")),"")</f>
        <v/>
      </c>
      <c r="AR247" s="193" t="str">
        <f>IF(OR(LEFT(R247)="特",LEFT(R247)="実",AND(OR(LEFT(R247,2)="US",LEFT(R247,2)="WO",LEFT(R247,2)="GB",LEFT(R247,2)="EP",LEFT(R247,2)="DE"),OR(MID(R247,3,1)="1",MID(R247,3,1)="2",MID(R247,3,1)="3",MID(R247,3,1)="4",MID(R247,3,1)="5",MID(R247,3,1)="6",MID(R247,3,1)="7",MID(R247,3,1)="8",MID(R247,3,1)="9",MID(R247,3,1)="0",))),"",VLOOKUP($C247,ファミリ発明者引用文献!A$3:B$235,2,FALSE))</f>
        <v>,,</v>
      </c>
      <c r="AS247" s="194" t="str">
        <f>VLOOKUP(C247,ファミリ引用文献WO!A$2:B$241,2,FALSE)</f>
        <v/>
      </c>
      <c r="AT247" s="190" t="str">
        <f>VLOOKUP(C247,ファミリ引用文献!A$3:B$242,2,FALSE)</f>
        <v/>
      </c>
      <c r="AU247" s="190" t="str">
        <f>VLOOKUP(C247,審判データ!AH$2:BT$379,39,FALSE)</f>
        <v xml:space="preserve"> </v>
      </c>
      <c r="AV247" s="192" t="str">
        <f ca="1">IF(INDIRECT("審判データ!"&amp;ADDRESS(MATCH(C247,審判データ!$AH$1:$AH$379,0),32))="早期審査の対象とする","早期審査","")</f>
        <v/>
      </c>
      <c r="AW247" s="657" t="str">
        <f t="shared" si="16"/>
        <v/>
      </c>
      <c r="AX247" s="658" t="str">
        <f>IF(LEFT(AE247,3)="日本特",IF(LEFT(C247)="特",VLOOKUP(C247,'本件、証拠文献テーマコード'!G$2:I$376,3,FALSE),VLOOKUP(C247,'本件、証拠文献テーマコード'!B$2:I$376,8,FALSE)),"")</f>
        <v/>
      </c>
      <c r="AY247" s="658" t="str">
        <f>IF(LEFT(AE247,3)="日本特",IF(OR(MID(R247,2,1)="開",MID(R247,2,1)="表",MID(R247,2,1)="登"),VLOOKUP(R247,'本件、証拠文献テーマコード'!C$2:I$379,7,FALSE),VLOOKUP(R247,'本件、証拠文献テーマコード'!G$2:I$379,3,FALSE)),"")</f>
        <v/>
      </c>
      <c r="AZ247" s="54"/>
    </row>
    <row r="248" spans="1:52" ht="121.5" x14ac:dyDescent="0.15">
      <c r="A248" s="420" t="s">
        <v>22762</v>
      </c>
      <c r="B248" s="586" t="str">
        <f ca="1">IF(A248="",B247,INDIRECT("審判データ!"&amp;ADDRESS(MATCH(A248,審判データ!$HC$1:$HC$379,0),20))&amp;" / "&amp;INDIRECT("審判データ!"&amp;ADDRESS(MATCH(A248,審判データ!$HC$1:$HC$379,0),21)))</f>
        <v>2011 / 29-2</v>
      </c>
      <c r="C248" s="511">
        <v>2965518</v>
      </c>
      <c r="D248" s="511" t="s">
        <v>2957</v>
      </c>
      <c r="E248" s="163" t="str">
        <f ca="1">INDIRECT("審判データ!"&amp;ADDRESS(MATCH(C248,審判データ!$AH$1:$AH$379,0),55))</f>
        <v>株式会社コネット</v>
      </c>
      <c r="F248" s="43" t="str">
        <f ca="1">INDIRECT("審判データ!"&amp;ADDRESS(MATCH(C248,審判データ!$AH$1:$AH$379,0),56))</f>
        <v>應谷　隆信;茂呂　順一</v>
      </c>
      <c r="G248" s="43" t="str">
        <f ca="1">INDIRECT("審判データ!"&amp;ADDRESS(MATCH(C248,審判データ!$AH$1:$AH$379,0),72))</f>
        <v xml:space="preserve"> </v>
      </c>
      <c r="H248" s="43" t="str">
        <f ca="1">INDIRECT("審判データ!"&amp;ADDRESS(MATCH(C248,審判データ!$AH$1:$AH$379,0),41))</f>
        <v>G07G  1/12    321;G07G  1/12    361;G06F 13/00    355;G06F 17/60;G07G  1/14</v>
      </c>
      <c r="I248" s="43" t="str">
        <f ca="1">INDIRECT("審判データ!"&amp;ADDRESS(MATCH(C248,審判データ!$AH$1:$AH$379,0),49))</f>
        <v>G07G   1/12@AFI(JP);G06F  13/00@ALI(JP);G06Q  30/02@ALI(JP);G06Q  30/06@ALI(JP);G06Q  50/00@ALI(JP);G06Q  50/10@ALI(JP);G07G   1/14@ALI(JP)</v>
      </c>
      <c r="J248" s="43" t="str">
        <f ca="1">INDIRECT("審判データ!"&amp;ADDRESS(MATCH(C248,審判データ!$AH$1:$AH$379,0),51))</f>
        <v>G07G  1/12    321 M;G07G  1/12    361 Z;G07G  1/14;G06F 15/21    310 Z;G06F 15/21    340 Z;G06F 13/00    355;G06F 17/60    324;G06F 17/60    118;G06Q 30/02    140;G06Q 30/06    210</v>
      </c>
      <c r="K248" s="43" t="str">
        <f ca="1">INDIRECT("審判データ!"&amp;ADDRESS(MATCH(C248,審判データ!$AH$1:$AH$379,0),53))</f>
        <v>3E042 CC01;3E042 CC04;3E042 CD04;3E042 CD10;3E042 CE03;3E042 EA01;5B049 AA00;5B049 BB12;5B049 BB55;5B049 CC37;5B049 CC39;5B049 DD01;5B049 DD02;5B049 DD04;5B049 EE01;5B049 EE02;5B049 EE21;5B049 FF02;5B049 FF07;5B049 FF08;5B049 GG01;5B049 GG04;5B049 GG05;5B089 AA01;5B089 AA16;5B089 AC03;5B089 AE09;5B089 AF05;5B089 AF09;5B089 CB02;5B089 CB03;5B089 CC17;5B089 DD01;5B089 GA23;5B089 JA04;5B089 JA08;3E142 EA04;3E142 FA18;3E142 JA02</v>
      </c>
      <c r="L248" s="719" t="s">
        <v>22763</v>
      </c>
      <c r="M248" s="716" t="s">
        <v>22764</v>
      </c>
      <c r="N248" s="720" t="s">
        <v>22765</v>
      </c>
      <c r="O248" s="721">
        <v>0</v>
      </c>
      <c r="P248" s="722" t="s">
        <v>91</v>
      </c>
      <c r="Q248" s="715" t="s">
        <v>91</v>
      </c>
      <c r="R248" s="716" t="s">
        <v>22766</v>
      </c>
      <c r="S248" s="715" t="str">
        <f>IF(OR(LEFT(R248)="特",LEFT(R248)="実"),VLOOKUP(R248,'証拠（JP特許）'!$B$2:$D$299,2,FALSE),IF(AND(OR(LEFT(R248,2)="US",LEFT(R248,2)="WO",LEFT(R248,2)="GB",LEFT(R248,2)="EP",LEFT(R248,2)="DE"),OR(MID(R248,3,1)="1",MID(R248,3,1)="2",MID(R248,3,1)="3",MID(R248,3,1)="4",MID(R248,3,1)="5",MID(R248,3,1)="6",MID(R248,3,1)="7",MID(R248,3,1)="8",MID(R248,3,1)="9",MID(R248,3,1)="0")),VLOOKUP(R248,'証拠（WW特許）'!$B$2:$C$90,2,FALSE),"_"))</f>
        <v>特願平5-82905</v>
      </c>
      <c r="T248" s="716" t="str">
        <f>IF(OR(LEFT(R248)="特",LEFT(R248)="実"),VLOOKUP(R248,'証拠（JP特許）'!$B$2:$E$299,4,FALSE),"_")</f>
        <v>JP3261201</v>
      </c>
      <c r="U248" s="716" t="s">
        <v>94</v>
      </c>
      <c r="V248" s="715" t="s">
        <v>25</v>
      </c>
      <c r="W248" s="717" t="str">
        <f t="shared" si="18"/>
        <v>JP06295390A</v>
      </c>
      <c r="X248" s="718"/>
      <c r="Y248" s="718" t="str">
        <f t="shared" si="19"/>
        <v>JP3261201B</v>
      </c>
      <c r="Z248" s="414" t="str">
        <f ca="1">IF(OR(LEFT(R248)="特",LEFT(R248)="実",AND(OR(LEFT(R248,2)="US",LEFT(R248,2)="WO",LEFT(R248,2)="GB",LEFT(R248,2)="EP",LEFT(R248,2)="DE"),OR(MID(R248,3,1)="1",MID(R248,3,1)="2",MID(R248,3,1)="3",MID(R248,3,1)="4",MID(R248,3,1)="5",MID(R248,3,1)="6",MID(R248,3,1)="7",MID(R248,3,1)="8",MID(R248,3,1)="9",MID(R248,3,1)="0",))),IF(COUNTIF(INDIRECT("拒絶理由・拒絶査定・異議申立!"&amp;ADDRESS(MATCH(C248,拒絶理由・拒絶査定・異議申立!B$1:B$1000,0),3)&amp;":"&amp;ADDRESS(MATCH(C248,拒絶理由・拒絶査定・異議申立!B$1:B$1000,0),50)),R248)+COUNTIF(INDIRECT("拒絶理由・拒絶査定・異議申立!"&amp;ADDRESS(MATCH(C248,拒絶理由・拒絶査定・異議申立!B$1:B$1000,0),3)&amp;":"&amp;ADDRESS(MATCH(C248,拒絶理由・拒絶査定・異議申立!B$1:B$1000,0),50)),T248)&gt;0,"Yes","No"),"")</f>
        <v>No</v>
      </c>
      <c r="AA248" s="415" t="str">
        <f ca="1">IF(OR(LEFT(R248)="特",LEFT(R248)="実",AND(OR(LEFT(R248,2)="US",LEFT(R248,2)="WO",LEFT(R248,2)="GB",LEFT(R248,2)="EP",LEFT(R248,2)="DE"),OR(MID(R248,3,1)="1",MID(R248,3,1)="2",MID(R248,3,1)="3",MID(R248,3,1)="4",MID(R248,3,1)="5",MID(R248,3,1)="6",MID(R248,3,1)="7",MID(R248,3,1)="8",MID(R248,3,1)="9",MID(R248,3,1)="0",))),IF(COUNTIF(INDIRECT("先行技術調査・登録査定!"&amp;ADDRESS(MATCH(C248,先行技術調査・登録査定!B$1:B$1000,0),3)&amp;":"&amp;ADDRESS(MATCH(C248,先行技術調査・登録査定!B$1:B$1000,0),49)),R248)+COUNTIF(INDIRECT("先行技術調査・登録査定!"&amp;ADDRESS(MATCH(C248,先行技術調査・登録査定!B$1:B$1000,0),3)&amp;":"&amp;ADDRESS(MATCH(C248,先行技術調査・登録査定!B$1:B$1000,0),49)),T248)&gt;0,"Yes","No"),"")</f>
        <v>No</v>
      </c>
      <c r="AB248" s="416" t="str">
        <f t="shared" ca="1" si="20"/>
        <v>Yes</v>
      </c>
      <c r="AC248" s="252" t="str">
        <f>IF(OR(LEFT(R248)="特",LEFT(R248)="実",AND(OR(LEFT(R248,2)="US",LEFT(R248,2)="WO",LEFT(R248,2)="GB",LEFT(R248,2)="EP",LEFT(R248,2)="DE"),OR(MID(R248,3,1)="1",MID(R248,3,1)="2",MID(R248,3,1)="3",MID(R248,3,1)="4",MID(R248,3,1)="5",MID(R248,3,1)="6",MID(R248,3,1)="7",MID(R248,3,1)="8",MID(R248,3,1)="9",MID(R248,3,1)="0",))),"",VLOOKUP($C248,非特許文献リスト!$A$2:$C$196,2,FALSE))</f>
        <v/>
      </c>
      <c r="AD248" s="417" t="str">
        <f>IF(OR(LEFT(R248)="特",LEFT(R248)="実",AND(OR(LEFT(R248,2)="US",LEFT(R248,2)="WO",LEFT(R248,2)="GB",LEFT(R248,2)="EP",LEFT(R248,2)="DE"),OR(MID(R248,3,1)="1",MID(R248,3,1)="2",MID(R248,3,1)="3",MID(R248,3,1)="4",MID(R248,3,1)="5",MID(R248,3,1)="6",MID(R248,3,1)="7",MID(R248,3,1)="8",MID(R248,3,1)="9",MID(R248,3,1)="0",))),"",VLOOKUP($C248,非特許文献リスト!$A$2:$C$196,3,FALSE))</f>
        <v/>
      </c>
      <c r="AE248" s="188" t="str">
        <f t="shared" si="17"/>
        <v>日本特許文献</v>
      </c>
      <c r="AF248" s="189" t="str">
        <f>IF(OR(LEFT(R248)="特",LEFT(R248)="実"),VLOOKUP(R248,'証拠（JP特許）'!$B$2:$AB$299,10,FALSE),IF(AND(OR(LEFT(R248,2)="US",LEFT(R248,2)="WO",LEFT(R248,2)="GB",LEFT(R248,2)="EP",LEFT(R248,2)="DE"),OR(MID(R248,3,1)="1",MID(R248,3,1)="2",MID(R248,3,1)="3",MID(R248,3,1)="4",MID(R248,3,1)="5",MID(R248,3,1)="6",MID(R248,3,1)="7",MID(R248,3,1)="8",MID(R248,3,1)="9",MID(R248,3,1)="0",)),VLOOKUP(R248,'証拠（WW特許）'!$B$2:$M$90,8,FALSE),""))</f>
        <v>楽天株式会社</v>
      </c>
      <c r="AG248" s="189" t="str">
        <f>IF(OR(LEFT(R248)="特",LEFT(R248)="実"),VLOOKUP(R248,'証拠（JP特許）'!$B$2:$AB$299,26,FALSE),IF(AND(OR(LEFT(R248,2)="US",LEFT(R248,2)="WO",LEFT(R248,2)="GB",LEFT(R248,2)="EP",LEFT(R248,2)="DE"),OR(MID(R248,3,1)="1",MID(R248,3,1)="2",MID(R248,3,1)="3",MID(R248,3,1)="4",MID(R248,3,1)="5",MID(R248,3,1)="6",MID(R248,3,1)="7",MID(R248,3,1)="8",MID(R248,3,1)="9",MID(R248,3,1)="0",)),VLOOKUP(R248,'証拠（WW特許）'!$B$2:$M$90,12,FALSE),""))</f>
        <v>富田　祝守,重田　暁彦,藤原　眞雄,松本　守,廣島　康真,松本　充民,渡真利　聡</v>
      </c>
      <c r="AH248" s="190" t="str">
        <f>IF(OR(LEFT(R248)="特",LEFT(R248)="実"),VLOOKUP(R248,'証拠（JP特許）'!$B$2:$X$299,20,FALSE),IF(AND(OR(LEFT(R248,2)="US",LEFT(R248,2)="WO",LEFT(R248,2)="GB",LEFT(R248,2)="EP",LEFT(R248,2)="DE"),OR(MID(R248,3,1)="1",MID(R248,3,1)="2",MID(R248,3,1)="3",MID(R248,3,1)="4",MID(R248,3,1)="5",MID(R248,3,1)="6",MID(R248,3,1)="7",MID(R248,3,1)="8",MID(R248,3,1)="9",MID(R248,3,1)="0",)),VLOOKUP(R248,'証拠（WW特許）'!$B$2:$U$90,20,FALSE),""))</f>
        <v>G07G   1/12    (2006.01),G07G   1/14    (2006.01),G06Q  30/00    (2006.01)</v>
      </c>
      <c r="AI248" s="190" t="str">
        <f>IF(OR(LEFT(R248)="特",LEFT(R248)="実"),VLOOKUP(R248,'証拠（JP特許）'!$B$2:$X$299,21,FALSE),"")</f>
        <v>G06F 15/21   310Z,G07G  1/12   321P,G07G  1/14       ,G06F 17/60   324 ,G07G  1/12   321L,G07G  1/12   321M,G06F 17/60   318C,G06Q 30/02   140 ,G06Q 30/06   140C</v>
      </c>
      <c r="AJ248" s="190" t="str">
        <f>IF(OR(LEFT(R248)="特",LEFT(R248)="実"),VLOOKUP(R248,'証拠（JP特許）'!$B$2:$X$299,22,FALSE),"")</f>
        <v>3E042BA08,3E042BA09,3E042CA07,3E042CB05,3E042CC10,3E042CD02,3E042CD04,3E042CD07,3E042CD08,3E042CD10,3E042CE07,3E042CE09,3E042EA01,5B049AA01,5B049AA02,5B049BB11,5B049CC02,5B049CC08,5B049CC31,5B049DD01,5B049DD02,5B049EE01,5B049EE02,5B049EE05,5B049EE25,5B049FF01,5B049FF06,5B049FF08,5B049GG01,5B049GG02,5B049GG04,5B049GG07,3E042CC01,3E142DA08,3E142DA09,3E142DA11,3E142EA03,3E142EA04,3E142EA06,3E142EA07,3E142EA15,3E142EA23,3E142EA28,3E142FA12,3E142FA27,3E142FA32,3E142GA06,3E142GA22,3E142GA33,3E142HA03,3E142HA06,3E142HA13,3E142JA01,3E142JA02,3E142JA03</v>
      </c>
      <c r="AK248" s="191" t="str">
        <f>IF(OR(LEFT(R248)="特",LEFT(R248)="実"),VLOOKUP(R248,'証拠（JP特許）'!$B$2:$X$299,17,FALSE),IF(AND(OR(LEFT(R248,2)="US",LEFT(R248,2)="WO",LEFT(R248,2)="GB",LEFT(R248,2)="EP",LEFT(R248,2)="DE"),OR(MID(R248,3,1)="1",MID(R248,3,1)="2",MID(R248,3,1)="3",MID(R248,3,1)="4",MID(R248,3,1)="5",MID(R248,3,1)="6",MID(R248,3,1)="7",MID(R248,3,1)="8",MID(R248,3,1)="9",MID(R248,3,1)="0",)),VLOOKUP(R248,'証拠（WW特許）'!$B$2:$U$90,16,FALSE),""))</f>
        <v>1994.10.21</v>
      </c>
      <c r="AL248" s="190"/>
      <c r="AM248" s="190"/>
      <c r="AN248" s="190"/>
      <c r="AO248" s="190" t="str">
        <f ca="1">IF(OR(LEFT(R248)="特",LEFT(R248)="実",AND(OR(LEFT(R248,2)="US",LEFT(R248,2)="WO",LEFT(R248,2)="GB",LEFT(R248,2)="EP",LEFT(R248,2)="DE"),OR(MID(R248,3,1)="1",MID(R248,3,1)="2",MID(R248,3,1)="3",MID(R248,3,1)="4",MID(R248,3,1)="5",MID(R248,3,1)="6",MID(R248,3,1)="7",MID(R248,3,1)="8",MID(R248,3,1)="9",MID(R248,3,1)="0"))),IF(COUNTIF(INDIRECT("発明者引用!"&amp;ADDRESS(MATCH(C248,発明者引用!B$1:B$196,0),4)&amp;":"&amp;ADDRESS(MATCH(C248,発明者引用!B$1:B$196,0),17)),R248)+COUNTIF(INDIRECT("発明者引用!"&amp;ADDRESS(MATCH(C248,発明者引用!B$1:B$196,0),4)&amp;":"&amp;ADDRESS(MATCH(C248,発明者引用!B$1:B$196,0),17)),#REF!)+COUNTIF(INDIRECT("発明者引用!"&amp;ADDRESS(MATCH(C248,発明者引用!B$1:B$196,0),4)&amp;":"&amp;ADDRESS(MATCH(C248,発明者引用!B$1:B$196,0),17)),T248)&gt;0,"Yes","No"),"")</f>
        <v>No</v>
      </c>
      <c r="AP248" s="190" t="str">
        <f ca="1">IF(OR(LEFT(R248)="特",LEFT(R248)="実",AND(OR(LEFT(R248,2)="US",LEFT(R248,2)="WO",LEFT(R248,2)="GB",LEFT(R248,2)="EP",LEFT(R248,2)="DE"),OR(MID(R248,3,1)="1",MID(R248,3,1)="2",MID(R248,3,1)="3",MID(R248,3,1)="4",MID(R248,3,1)="5",MID(R248,3,1)="6",MID(R248,3,1)="7",MID(R248,3,1)="8",MID(R248,3,1)="9",MID(R248,3,1)="0"))),IF(VLOOKUP(C248,ファミリ引用特許WO!$A$2:$B$241,2,FALSE)+VLOOKUP(C248,ファミリ引用文献WO!$A$2:$C$241,3,FALSE)=0,"ISR無し",IF(COUNTIF(INDIRECT("ファミリ引用特許WO!"&amp;ADDRESS(MATCH(C248,ファミリ引用特許WO!$A$2:$A$241,0),1)&amp;":"&amp;ADDRESS(MATCH(C248,ファミリ引用特許WO!$A$2:$A$241,0),19)),R248)+COUNTIF(INDIRECT("ファミリ引用特許WO!"&amp;ADDRESS(MATCH(C248,ファミリ引用特許WO!$A$2:$A$241,0),1)&amp;":"&amp;ADDRESS(MATCH(C248,ファミリ引用特許WO!$A$2:$A$241,0),19)),S248)+COUNTIF(INDIRECT("ファミリ引用特許WO!"&amp;ADDRESS(MATCH(C248,ファミリ引用特許WO!$A$2:$A$241,0),1)&amp;":"&amp;ADDRESS(MATCH(C248,ファミリ引用特許WO!$A$2:$A$241,0),19)),T248)+COUNTIF(INDIRECT("ファミリ引用特許WO!"&amp;ADDRESS(MATCH(C248,ファミリ引用特許WO!$A$2:$A$241,0),1)&amp;":"&amp;ADDRESS(MATCH(C248,ファミリ引用特許WO!$A$2:$A$241,0),19)),W248)+COUNTIF(INDIRECT("ファミリ引用特許WO!"&amp;ADDRESS(MATCH(C248,ファミリ引用特許WO!$A$2:$A$241,0),1)&amp;":"&amp;ADDRESS(MATCH(C248,ファミリ引用特許WO!$A$2:$A$241,0),19)),Y248)&gt;0,"Yes","No")),"")</f>
        <v>ISR無し</v>
      </c>
      <c r="AQ248" s="194" t="str">
        <f ca="1">IF(OR(LEFT(R248)="特",LEFT(R248)="実",AND(OR(LEFT(R248,2)="US",LEFT(R248,2)="WO",LEFT(R248,2)="GB",LEFT(R248,2)="EP",LEFT(R248,2)="DE"),OR(MID(R248,3,1)="1",MID(R248,3,1)="2",MID(R248,3,1)="3",MID(R248,3,1)="4",MID(R248,3,1)="5",MID(R248,3,1)="6",MID(R248,3,1)="7",MID(R248,3,1)="8",MID(R248,3,1)="9",MID(R248,3,1)="0"))),IF(VLOOKUP(C248,'ファミリ引用特許表記修正（ex.A2→A）'!$A$2:$B$241,2,FALSE)=0,"family無し",IF(COUNTIF(INDIRECT("'ファミリ引用特許表記修正（ex.A2→A）'!"&amp;ADDRESS(MATCH(C248,'ファミリ引用特許表記修正（ex.A2→A）'!$A$2:$A$241,0),1)&amp;":"&amp;ADDRESS(MATCH(C248,'ファミリ引用特許表記修正（ex.A2→A）'!$A$2:$A$241,0),171)),R248)+COUNTIF(INDIRECT("'ファミリ引用特許表記修正（ex.A2→A）'!"&amp;ADDRESS(MATCH(C248,'ファミリ引用特許表記修正（ex.A2→A）'!$A$2:$A$241,0),1)&amp;":"&amp;ADDRESS(MATCH(C248,'ファミリ引用特許表記修正（ex.A2→A）'!$A$2:$A$241,0),171)),S248)+COUNTIF(INDIRECT("'ファミリ引用特許表記修正（ex.A2→A）'!"&amp;ADDRESS(MATCH(C248,'ファミリ引用特許表記修正（ex.A2→A）'!$A$2:$A$241,0),1)&amp;":"&amp;ADDRESS(MATCH(C248,'ファミリ引用特許表記修正（ex.A2→A）'!$A$2:$A$241,0),171)),T248)+COUNTIF(INDIRECT("'ファミリ引用特許表記修正（ex.A2→A）'!"&amp;ADDRESS(MATCH(C248,'ファミリ引用特許表記修正（ex.A2→A）'!$A$2:$A$241,0),1)&amp;":"&amp;ADDRESS(MATCH(C248,'ファミリ引用特許表記修正（ex.A2→A）'!$A$2:$A$241,0),171)),W248)+COUNTIF(INDIRECT("'ファミリ引用特許表記修正（ex.A2→A）'!"&amp;ADDRESS(MATCH(C248,'ファミリ引用特許表記修正（ex.A2→A）'!$A$2:$A$241,0),1)&amp;":"&amp;ADDRESS(MATCH(C248,'ファミリ引用特許表記修正（ex.A2→A）'!$A$2:$A$241,0),171)),Y248)&gt;0,"Yes","No")),"")</f>
        <v>No</v>
      </c>
      <c r="AR248" s="58" t="str">
        <f>IF(OR(LEFT(R248)="特",LEFT(R248)="実",AND(OR(LEFT(R248,2)="US",LEFT(R248,2)="WO",LEFT(R248,2)="GB",LEFT(R248,2)="EP",LEFT(R248,2)="DE"),OR(MID(R248,3,1)="1",MID(R248,3,1)="2",MID(R248,3,1)="3",MID(R248,3,1)="4",MID(R248,3,1)="5",MID(R248,3,1)="6",MID(R248,3,1)="7",MID(R248,3,1)="8",MID(R248,3,1)="9",MID(R248,3,1)="0",))),"",VLOOKUP($C248,ファミリ発明者引用文献!A$3:B$235,2,FALSE))</f>
        <v/>
      </c>
      <c r="AS248" s="194" t="str">
        <f>VLOOKUP(C248,ファミリ引用文献WO!A$2:B$241,2,FALSE)</f>
        <v/>
      </c>
      <c r="AT248" s="190" t="str">
        <f>VLOOKUP(C248,ファミリ引用文献!A$3:B$242,2,FALSE)</f>
        <v/>
      </c>
      <c r="AU248" s="190" t="str">
        <f>VLOOKUP(C248,審判データ!AH$2:BT$379,39,FALSE)</f>
        <v xml:space="preserve"> </v>
      </c>
      <c r="AV248" s="192" t="str">
        <f ca="1">IF(INDIRECT("審判データ!"&amp;ADDRESS(MATCH(C248,審判データ!$AH$1:$AH$379,0),32))="早期審査の対象とする","早期審査","")</f>
        <v/>
      </c>
      <c r="AW248" s="657" t="str">
        <f t="shared" si="16"/>
        <v>一致</v>
      </c>
      <c r="AX248" s="658" t="str">
        <f>IF(LEFT(AE248,3)="日本特",IF(LEFT(C248)="特",VLOOKUP(C248,'本件、証拠文献テーマコード'!G$2:I$376,3,FALSE),VLOOKUP(C248,'本件、証拠文献テーマコード'!B$2:I$376,8,FALSE)),"")</f>
        <v>3E042,5B049,5B089,3E142</v>
      </c>
      <c r="AY248" s="658" t="str">
        <f>IF(LEFT(AE248,3)="日本特",IF(OR(MID(R248,2,1)="開",MID(R248,2,1)="表",MID(R248,2,1)="登"),VLOOKUP(R248,'本件、証拠文献テーマコード'!C$2:I$379,7,FALSE),VLOOKUP(R248,'本件、証拠文献テーマコード'!G$2:I$379,3,FALSE)),"")</f>
        <v>3E042,5B049,3E142</v>
      </c>
      <c r="AZ248" s="54"/>
    </row>
    <row r="249" spans="1:52" ht="27" x14ac:dyDescent="0.15">
      <c r="A249" s="804" t="s">
        <v>22767</v>
      </c>
      <c r="B249" s="586" t="str">
        <f ca="1">IF(A249="",B248,INDIRECT("審判データ!"&amp;ADDRESS(MATCH(A249,審判データ!$HC$1:$HC$379,0),20))&amp;" / "&amp;INDIRECT("審判データ!"&amp;ADDRESS(MATCH(A249,審判データ!$HC$1:$HC$379,0),21)))</f>
        <v>2011 / 29-2</v>
      </c>
      <c r="C249" s="511">
        <v>2989788</v>
      </c>
      <c r="D249" s="511" t="s">
        <v>2989</v>
      </c>
      <c r="E249" s="163" t="str">
        <f ca="1">INDIRECT("審判データ!"&amp;ADDRESS(MATCH(C249,審判データ!$AH$1:$AH$379,0),55))</f>
        <v>ダイセル化学工業株式会社</v>
      </c>
      <c r="F249" s="43" t="str">
        <f ca="1">INDIRECT("審判データ!"&amp;ADDRESS(MATCH(C249,審判データ!$AH$1:$AH$379,0),56))</f>
        <v>上田　正之;勝田　信行</v>
      </c>
      <c r="G249" s="43" t="str">
        <f ca="1">INDIRECT("審判データ!"&amp;ADDRESS(MATCH(C249,審判データ!$AH$1:$AH$379,0),72))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49" s="43" t="str">
        <f ca="1">INDIRECT("審判データ!"&amp;ADDRESS(MATCH(C249,審判データ!$AH$1:$AH$379,0),41))</f>
        <v>B60R 21/26</v>
      </c>
      <c r="I249" s="43" t="str">
        <f ca="1">INDIRECT("審判データ!"&amp;ADDRESS(MATCH(C249,審判データ!$AH$1:$AH$379,0),49))</f>
        <v>B60R  21/26@AFI(JP)</v>
      </c>
      <c r="J249" s="43" t="str">
        <f ca="1">INDIRECT("審判データ!"&amp;ADDRESS(MATCH(C249,審判データ!$AH$1:$AH$379,0),51))</f>
        <v>B60R 21/26;B60R 21/264</v>
      </c>
      <c r="K249" s="43" t="str">
        <f ca="1">INDIRECT("審判データ!"&amp;ADDRESS(MATCH(C249,審判データ!$AH$1:$AH$379,0),53))</f>
        <v>3D054 AA02;3D054 AA13;3D054 DD11;3D054 DD17;3D054 DD18;3D054 DD19;3D054 DD21;3D054 DD28;3D054 DD40;3D054 EE14;3D054 FF13;3D054 FF14;3D054 FF18;3D054 FF20</v>
      </c>
      <c r="L249" s="1004" t="s">
        <v>22768</v>
      </c>
      <c r="M249" s="1030" t="s">
        <v>22769</v>
      </c>
      <c r="N249" s="1006" t="s">
        <v>22770</v>
      </c>
      <c r="O249" s="1019">
        <v>0</v>
      </c>
      <c r="P249" s="991" t="s">
        <v>22771</v>
      </c>
      <c r="Q249" s="715" t="s">
        <v>2626</v>
      </c>
      <c r="R249" s="723" t="s">
        <v>22772</v>
      </c>
      <c r="S249" s="715" t="str">
        <f>IF(OR(LEFT(R249)="特",LEFT(R249)="実"),VLOOKUP(R249,'証拠（JP特許）'!$B$2:$D$299,2,FALSE),IF(AND(OR(LEFT(R249,2)="US",LEFT(R249,2)="WO",LEFT(R249,2)="GB",LEFT(R249,2)="EP",LEFT(R249,2)="DE"),OR(MID(R249,3,1)="1",MID(R249,3,1)="2",MID(R249,3,1)="3",MID(R249,3,1)="4",MID(R249,3,1)="5",MID(R249,3,1)="6",MID(R249,3,1)="7",MID(R249,3,1)="8",MID(R249,3,1)="9",MID(R249,3,1)="0")),VLOOKUP(R249,'証拠（WW特許）'!$B$2:$C$90,2,FALSE),"_"))</f>
        <v>JP9501927W</v>
      </c>
      <c r="T249" s="716" t="str">
        <f>IF(OR(LEFT(R249)="特",LEFT(R249)="実"),VLOOKUP(R249,'証拠（JP特許）'!$B$2:$E$299,4,FALSE),"_")</f>
        <v>_</v>
      </c>
      <c r="U249" s="716" t="s">
        <v>94</v>
      </c>
      <c r="V249" s="715" t="s">
        <v>25</v>
      </c>
      <c r="W249" s="717" t="str">
        <f t="shared" si="18"/>
        <v/>
      </c>
      <c r="X249" s="718"/>
      <c r="Y249" s="718" t="str">
        <f t="shared" si="19"/>
        <v/>
      </c>
      <c r="Z249" s="414" t="str">
        <f ca="1">IF(OR(LEFT(R249)="特",LEFT(R249)="実",AND(OR(LEFT(R249,2)="US",LEFT(R249,2)="WO",LEFT(R249,2)="GB",LEFT(R249,2)="EP",LEFT(R249,2)="DE"),OR(MID(R249,3,1)="1",MID(R249,3,1)="2",MID(R249,3,1)="3",MID(R249,3,1)="4",MID(R249,3,1)="5",MID(R249,3,1)="6",MID(R249,3,1)="7",MID(R249,3,1)="8",MID(R249,3,1)="9",MID(R249,3,1)="0",))),IF(COUNTIF(INDIRECT("拒絶理由・拒絶査定・異議申立!"&amp;ADDRESS(MATCH(C249,拒絶理由・拒絶査定・異議申立!B$1:B$1000,0),3)&amp;":"&amp;ADDRESS(MATCH(C249,拒絶理由・拒絶査定・異議申立!B$1:B$1000,0),50)),R249)+COUNTIF(INDIRECT("拒絶理由・拒絶査定・異議申立!"&amp;ADDRESS(MATCH(C249,拒絶理由・拒絶査定・異議申立!B$1:B$1000,0),3)&amp;":"&amp;ADDRESS(MATCH(C249,拒絶理由・拒絶査定・異議申立!B$1:B$1000,0),50)),T249)&gt;0,"Yes","No"),"")</f>
        <v>No</v>
      </c>
      <c r="AA249" s="415" t="str">
        <f ca="1">IF(OR(LEFT(R249)="特",LEFT(R249)="実",AND(OR(LEFT(R249,2)="US",LEFT(R249,2)="WO",LEFT(R249,2)="GB",LEFT(R249,2)="EP",LEFT(R249,2)="DE"),OR(MID(R249,3,1)="1",MID(R249,3,1)="2",MID(R249,3,1)="3",MID(R249,3,1)="4",MID(R249,3,1)="5",MID(R249,3,1)="6",MID(R249,3,1)="7",MID(R249,3,1)="8",MID(R249,3,1)="9",MID(R249,3,1)="0",))),IF(COUNTIF(INDIRECT("先行技術調査・登録査定!"&amp;ADDRESS(MATCH(C249,先行技術調査・登録査定!B$1:B$1000,0),3)&amp;":"&amp;ADDRESS(MATCH(C249,先行技術調査・登録査定!B$1:B$1000,0),49)),R249)+COUNTIF(INDIRECT("先行技術調査・登録査定!"&amp;ADDRESS(MATCH(C249,先行技術調査・登録査定!B$1:B$1000,0),3)&amp;":"&amp;ADDRESS(MATCH(C249,先行技術調査・登録査定!B$1:B$1000,0),49)),T249)&gt;0,"Yes","No"),"")</f>
        <v>No</v>
      </c>
      <c r="AB249" s="416" t="str">
        <f t="shared" ca="1" si="20"/>
        <v>Yes</v>
      </c>
      <c r="AC249" s="252" t="str">
        <f>IF(OR(LEFT(R249)="特",LEFT(R249)="実",AND(OR(LEFT(R249,2)="US",LEFT(R249,2)="WO",LEFT(R249,2)="GB",LEFT(R249,2)="EP",LEFT(R249,2)="DE"),OR(MID(R249,3,1)="1",MID(R249,3,1)="2",MID(R249,3,1)="3",MID(R249,3,1)="4",MID(R249,3,1)="5",MID(R249,3,1)="6",MID(R249,3,1)="7",MID(R249,3,1)="8",MID(R249,3,1)="9",MID(R249,3,1)="0",))),"",VLOOKUP($C249,非特許文献リスト!$A$2:$C$196,2,FALSE))</f>
        <v/>
      </c>
      <c r="AD249" s="417" t="str">
        <f>IF(OR(LEFT(R249)="特",LEFT(R249)="実",AND(OR(LEFT(R249,2)="US",LEFT(R249,2)="WO",LEFT(R249,2)="GB",LEFT(R249,2)="EP",LEFT(R249,2)="DE"),OR(MID(R249,3,1)="1",MID(R249,3,1)="2",MID(R249,3,1)="3",MID(R249,3,1)="4",MID(R249,3,1)="5",MID(R249,3,1)="6",MID(R249,3,1)="7",MID(R249,3,1)="8",MID(R249,3,1)="9",MID(R249,3,1)="0",))),"",VLOOKUP($C249,非特許文献リスト!$A$2:$C$196,3,FALSE))</f>
        <v/>
      </c>
      <c r="AE249" s="188" t="str">
        <f t="shared" si="17"/>
        <v>外国特許文献</v>
      </c>
      <c r="AF249" s="189" t="str">
        <f>IF(OR(LEFT(R249)="特",LEFT(R249)="実"),VLOOKUP(R249,'証拠（JP特許）'!$B$2:$AB$299,10,FALSE),IF(AND(OR(LEFT(R249,2)="US",LEFT(R249,2)="WO",LEFT(R249,2)="GB",LEFT(R249,2)="EP",LEFT(R249,2)="DE"),OR(MID(R249,3,1)="1",MID(R249,3,1)="2",MID(R249,3,1)="3",MID(R249,3,1)="4",MID(R249,3,1)="5",MID(R249,3,1)="6",MID(R249,3,1)="7",MID(R249,3,1)="8",MID(R249,3,1)="9",MID(R249,3,1)="0",)),VLOOKUP(R249,'証拠（WW特許）'!$B$2:$M$90,8,FALSE),""))</f>
        <v>SENSOR TECHNOLOGY CO., LTD.|NIPPON KAYAKU KABUSHIKI-KAISHA|ITO, Yuji|SATO, Eishi|MINOGUCHI, Ryo|TAGUCHI, Michihisa|OTA, Kozo</v>
      </c>
      <c r="AG249" s="189" t="str">
        <f>IF(OR(LEFT(R249)="特",LEFT(R249)="実"),VLOOKUP(R249,'証拠（JP特許）'!$B$2:$AB$299,26,FALSE),IF(AND(OR(LEFT(R249,2)="US",LEFT(R249,2)="WO",LEFT(R249,2)="GB",LEFT(R249,2)="EP",LEFT(R249,2)="DE"),OR(MID(R249,3,1)="1",MID(R249,3,1)="2",MID(R249,3,1)="3",MID(R249,3,1)="4",MID(R249,3,1)="5",MID(R249,3,1)="6",MID(R249,3,1)="7",MID(R249,3,1)="8",MID(R249,3,1)="9",MID(R249,3,1)="0",)),VLOOKUP(R249,'証拠（WW特許）'!$B$2:$M$90,12,FALSE),""))</f>
        <v>ITO, Yuji|SATO, Eishi|MINOGUCHI, Ryo|TAGUCHI, Michihisa|OTA, Kozo</v>
      </c>
      <c r="AH249" s="190" t="str">
        <f>IF(OR(LEFT(R249)="特",LEFT(R249)="実"),VLOOKUP(R249,'証拠（JP特許）'!$B$2:$X$299,20,FALSE),IF(AND(OR(LEFT(R249,2)="US",LEFT(R249,2)="WO",LEFT(R249,2)="GB",LEFT(R249,2)="EP",LEFT(R249,2)="DE"),OR(MID(R249,3,1)="1",MID(R249,3,1)="2",MID(R249,3,1)="3",MID(R249,3,1)="4",MID(R249,3,1)="5",MID(R249,3,1)="6",MID(R249,3,1)="7",MID(R249,3,1)="8",MID(R249,3,1)="9",MID(R249,3,1)="0",)),VLOOKUP(R249,'証拠（WW特許）'!$B$2:$U$90,20,FALSE),""))</f>
        <v>B60R  21/26(2006.01)</v>
      </c>
      <c r="AI249" s="190" t="str">
        <f>IF(OR(LEFT(R249)="特",LEFT(R249)="実"),VLOOKUP(R249,'証拠（JP特許）'!$B$2:$X$299,21,FALSE),"")</f>
        <v/>
      </c>
      <c r="AJ249" s="190" t="str">
        <f>IF(OR(LEFT(R249)="特",LEFT(R249)="実"),VLOOKUP(R249,'証拠（JP特許）'!$B$2:$X$299,22,FALSE),"")</f>
        <v/>
      </c>
      <c r="AK249" s="191">
        <f>IF(OR(LEFT(R249)="特",LEFT(R249)="実"),VLOOKUP(R249,'証拠（JP特許）'!$B$2:$X$299,17,FALSE),IF(AND(OR(LEFT(R249,2)="US",LEFT(R249,2)="WO",LEFT(R249,2)="GB",LEFT(R249,2)="EP",LEFT(R249,2)="DE"),OR(MID(R249,3,1)="1",MID(R249,3,1)="2",MID(R249,3,1)="3",MID(R249,3,1)="4",MID(R249,3,1)="5",MID(R249,3,1)="6",MID(R249,3,1)="7",MID(R249,3,1)="8",MID(R249,3,1)="9",MID(R249,3,1)="0",)),VLOOKUP(R249,'証拠（WW特許）'!$B$2:$U$90,16,FALSE),""))</f>
        <v>35166</v>
      </c>
      <c r="AL249" s="190"/>
      <c r="AM249" s="190"/>
      <c r="AN249" s="190"/>
      <c r="AO249" s="190" t="str">
        <f ca="1">IF(OR(LEFT(R249)="特",LEFT(R249)="実",AND(OR(LEFT(R249,2)="US",LEFT(R249,2)="WO",LEFT(R249,2)="GB",LEFT(R249,2)="EP",LEFT(R249,2)="DE"),OR(MID(R249,3,1)="1",MID(R249,3,1)="2",MID(R249,3,1)="3",MID(R249,3,1)="4",MID(R249,3,1)="5",MID(R249,3,1)="6",MID(R249,3,1)="7",MID(R249,3,1)="8",MID(R249,3,1)="9",MID(R249,3,1)="0"))),IF(COUNTIF(INDIRECT("発明者引用!"&amp;ADDRESS(MATCH(C249,発明者引用!B$1:B$196,0),4)&amp;":"&amp;ADDRESS(MATCH(C249,発明者引用!B$1:B$196,0),17)),R249)+COUNTIF(INDIRECT("発明者引用!"&amp;ADDRESS(MATCH(C249,発明者引用!B$1:B$196,0),4)&amp;":"&amp;ADDRESS(MATCH(C249,発明者引用!B$1:B$196,0),17)),#REF!)+COUNTIF(INDIRECT("発明者引用!"&amp;ADDRESS(MATCH(C249,発明者引用!B$1:B$196,0),4)&amp;":"&amp;ADDRESS(MATCH(C249,発明者引用!B$1:B$196,0),17)),T249)&gt;0,"Yes","No"),"")</f>
        <v>No</v>
      </c>
      <c r="AP249" s="190" t="str">
        <f ca="1">IF(OR(LEFT(R249)="特",LEFT(R249)="実",AND(OR(LEFT(R249,2)="US",LEFT(R249,2)="WO",LEFT(R249,2)="GB",LEFT(R249,2)="EP",LEFT(R249,2)="DE"),OR(MID(R249,3,1)="1",MID(R249,3,1)="2",MID(R249,3,1)="3",MID(R249,3,1)="4",MID(R249,3,1)="5",MID(R249,3,1)="6",MID(R249,3,1)="7",MID(R249,3,1)="8",MID(R249,3,1)="9",MID(R249,3,1)="0"))),IF(VLOOKUP(C249,ファミリ引用特許WO!$A$2:$B$241,2,FALSE)+VLOOKUP(C249,ファミリ引用文献WO!$A$2:$C$241,3,FALSE)=0,"ISR無し",IF(COUNTIF(INDIRECT("ファミリ引用特許WO!"&amp;ADDRESS(MATCH(C249,ファミリ引用特許WO!$A$2:$A$241,0),1)&amp;":"&amp;ADDRESS(MATCH(C249,ファミリ引用特許WO!$A$2:$A$241,0),19)),R249)+COUNTIF(INDIRECT("ファミリ引用特許WO!"&amp;ADDRESS(MATCH(C249,ファミリ引用特許WO!$A$2:$A$241,0),1)&amp;":"&amp;ADDRESS(MATCH(C249,ファミリ引用特許WO!$A$2:$A$241,0),19)),S249)+COUNTIF(INDIRECT("ファミリ引用特許WO!"&amp;ADDRESS(MATCH(C249,ファミリ引用特許WO!$A$2:$A$241,0),1)&amp;":"&amp;ADDRESS(MATCH(C249,ファミリ引用特許WO!$A$2:$A$241,0),19)),T249)+COUNTIF(INDIRECT("ファミリ引用特許WO!"&amp;ADDRESS(MATCH(C249,ファミリ引用特許WO!$A$2:$A$241,0),1)&amp;":"&amp;ADDRESS(MATCH(C249,ファミリ引用特許WO!$A$2:$A$241,0),19)),W249)+COUNTIF(INDIRECT("ファミリ引用特許WO!"&amp;ADDRESS(MATCH(C249,ファミリ引用特許WO!$A$2:$A$241,0),1)&amp;":"&amp;ADDRESS(MATCH(C249,ファミリ引用特許WO!$A$2:$A$241,0),19)),Y249)&gt;0,"Yes","No")),"")</f>
        <v>ISR無し</v>
      </c>
      <c r="AQ249" s="194" t="str">
        <f ca="1">IF(OR(LEFT(R249)="特",LEFT(R249)="実",AND(OR(LEFT(R249,2)="US",LEFT(R249,2)="WO",LEFT(R249,2)="GB",LEFT(R249,2)="EP",LEFT(R249,2)="DE"),OR(MID(R249,3,1)="1",MID(R249,3,1)="2",MID(R249,3,1)="3",MID(R249,3,1)="4",MID(R249,3,1)="5",MID(R249,3,1)="6",MID(R249,3,1)="7",MID(R249,3,1)="8",MID(R249,3,1)="9",MID(R249,3,1)="0"))),IF(VLOOKUP(C249,'ファミリ引用特許表記修正（ex.A2→A）'!$A$2:$B$241,2,FALSE)=0,"family無し",IF(COUNTIF(INDIRECT("'ファミリ引用特許表記修正（ex.A2→A）'!"&amp;ADDRESS(MATCH(C249,'ファミリ引用特許表記修正（ex.A2→A）'!$A$2:$A$241,0),1)&amp;":"&amp;ADDRESS(MATCH(C249,'ファミリ引用特許表記修正（ex.A2→A）'!$A$2:$A$241,0),171)),R249)+COUNTIF(INDIRECT("'ファミリ引用特許表記修正（ex.A2→A）'!"&amp;ADDRESS(MATCH(C249,'ファミリ引用特許表記修正（ex.A2→A）'!$A$2:$A$241,0),1)&amp;":"&amp;ADDRESS(MATCH(C249,'ファミリ引用特許表記修正（ex.A2→A）'!$A$2:$A$241,0),171)),S249)+COUNTIF(INDIRECT("'ファミリ引用特許表記修正（ex.A2→A）'!"&amp;ADDRESS(MATCH(C249,'ファミリ引用特許表記修正（ex.A2→A）'!$A$2:$A$241,0),1)&amp;":"&amp;ADDRESS(MATCH(C249,'ファミリ引用特許表記修正（ex.A2→A）'!$A$2:$A$241,0),171)),T249)+COUNTIF(INDIRECT("'ファミリ引用特許表記修正（ex.A2→A）'!"&amp;ADDRESS(MATCH(C249,'ファミリ引用特許表記修正（ex.A2→A）'!$A$2:$A$241,0),1)&amp;":"&amp;ADDRESS(MATCH(C249,'ファミリ引用特許表記修正（ex.A2→A）'!$A$2:$A$241,0),171)),W249)+COUNTIF(INDIRECT("'ファミリ引用特許表記修正（ex.A2→A）'!"&amp;ADDRESS(MATCH(C249,'ファミリ引用特許表記修正（ex.A2→A）'!$A$2:$A$241,0),1)&amp;":"&amp;ADDRESS(MATCH(C249,'ファミリ引用特許表記修正（ex.A2→A）'!$A$2:$A$241,0),171)),Y249)&gt;0,"Yes","No")),"")</f>
        <v>Yes</v>
      </c>
      <c r="AR249" s="58" t="str">
        <f>IF(OR(LEFT(R249)="特",LEFT(R249)="実",AND(OR(LEFT(R249,2)="US",LEFT(R249,2)="WO",LEFT(R249,2)="GB",LEFT(R249,2)="EP",LEFT(R249,2)="DE"),OR(MID(R249,3,1)="1",MID(R249,3,1)="2",MID(R249,3,1)="3",MID(R249,3,1)="4",MID(R249,3,1)="5",MID(R249,3,1)="6",MID(R249,3,1)="7",MID(R249,3,1)="8",MID(R249,3,1)="9",MID(R249,3,1)="0",))),"",VLOOKUP($C249,ファミリ発明者引用文献!A$3:B$235,2,FALSE))</f>
        <v/>
      </c>
      <c r="AS249" s="194" t="str">
        <f>VLOOKUP(C249,ファミリ引用文献WO!A$2:B$241,2,FALSE)</f>
        <v/>
      </c>
      <c r="AT249" s="190" t="str">
        <f>VLOOKUP(C249,ファミリ引用文献!A$3:B$242,2,FALSE)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49" s="190" t="str">
        <f>VLOOKUP(C249,審判データ!AH$2:BT$379,39,FALSE)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49" s="192" t="str">
        <f ca="1">IF(INDIRECT("審判データ!"&amp;ADDRESS(MATCH(C249,審判データ!$AH$1:$AH$379,0),32))="早期審査の対象とする","早期審査","")</f>
        <v>早期審査</v>
      </c>
      <c r="AW249" s="657" t="str">
        <f t="shared" si="16"/>
        <v/>
      </c>
      <c r="AX249" s="658" t="str">
        <f>IF(LEFT(AE249,3)="日本特",IF(LEFT(C249)="特",VLOOKUP(C249,'本件、証拠文献テーマコード'!G$2:I$376,3,FALSE),VLOOKUP(C249,'本件、証拠文献テーマコード'!B$2:I$376,8,FALSE)),"")</f>
        <v/>
      </c>
      <c r="AY249" s="658" t="str">
        <f>IF(LEFT(AE249,3)="日本特",IF(OR(MID(R249,2,1)="開",MID(R249,2,1)="表",MID(R249,2,1)="登"),VLOOKUP(R249,'本件、証拠文献テーマコード'!C$2:I$379,7,FALSE),VLOOKUP(R249,'本件、証拠文献テーマコード'!G$2:I$379,3,FALSE)),"")</f>
        <v/>
      </c>
      <c r="AZ249" s="54"/>
    </row>
    <row r="250" spans="1:52" ht="27" x14ac:dyDescent="0.15">
      <c r="A250" s="804"/>
      <c r="B250" s="586" t="str">
        <f ca="1">IF(A250="",B249,INDIRECT("審判データ!"&amp;ADDRESS(MATCH(A250,審判データ!$HC$1:$HC$379,0),20))&amp;" / "&amp;INDIRECT("審判データ!"&amp;ADDRESS(MATCH(A250,審判データ!$HC$1:$HC$379,0),21)))</f>
        <v>2011 / 29-2</v>
      </c>
      <c r="C250" s="511">
        <v>2989788</v>
      </c>
      <c r="D250" s="511" t="s">
        <v>2989</v>
      </c>
      <c r="E250" s="163" t="str">
        <f ca="1">INDIRECT("審判データ!"&amp;ADDRESS(MATCH(C250,審判データ!$AH$1:$AH$379,0),55))</f>
        <v>ダイセル化学工業株式会社</v>
      </c>
      <c r="F250" s="43" t="str">
        <f ca="1">INDIRECT("審判データ!"&amp;ADDRESS(MATCH(C250,審判データ!$AH$1:$AH$379,0),56))</f>
        <v>上田　正之;勝田　信行</v>
      </c>
      <c r="G250" s="43" t="str">
        <f ca="1">INDIRECT("審判データ!"&amp;ADDRESS(MATCH(C250,審判データ!$AH$1:$AH$379,0),72))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0" s="43" t="str">
        <f ca="1">INDIRECT("審判データ!"&amp;ADDRESS(MATCH(C250,審判データ!$AH$1:$AH$379,0),41))</f>
        <v>B60R 21/26</v>
      </c>
      <c r="I250" s="43" t="str">
        <f ca="1">INDIRECT("審判データ!"&amp;ADDRESS(MATCH(C250,審判データ!$AH$1:$AH$379,0),49))</f>
        <v>B60R  21/26@AFI(JP)</v>
      </c>
      <c r="J250" s="43" t="str">
        <f ca="1">INDIRECT("審判データ!"&amp;ADDRESS(MATCH(C250,審判データ!$AH$1:$AH$379,0),51))</f>
        <v>B60R 21/26;B60R 21/264</v>
      </c>
      <c r="K250" s="43" t="str">
        <f ca="1">INDIRECT("審判データ!"&amp;ADDRESS(MATCH(C250,審判データ!$AH$1:$AH$379,0),53))</f>
        <v>3D054 AA02;3D054 AA13;3D054 DD11;3D054 DD17;3D054 DD18;3D054 DD19;3D054 DD21;3D054 DD28;3D054 DD40;3D054 EE14;3D054 FF13;3D054 FF14;3D054 FF18;3D054 FF20</v>
      </c>
      <c r="L250" s="1013"/>
      <c r="M250" s="1031"/>
      <c r="N250" s="1014"/>
      <c r="O250" s="1040"/>
      <c r="P250" s="992"/>
      <c r="Q250" s="715" t="s">
        <v>2642</v>
      </c>
      <c r="R250" s="723" t="s">
        <v>22773</v>
      </c>
      <c r="S250" s="715" t="str">
        <f>IF(OR(LEFT(R250)="特",LEFT(R250)="実"),VLOOKUP(R250,'証拠（JP特許）'!$B$2:$D$299,2,FALSE),IF(AND(OR(LEFT(R250,2)="US",LEFT(R250,2)="WO",LEFT(R250,2)="GB",LEFT(R250,2)="EP",LEFT(R250,2)="DE"),OR(MID(R250,3,1)="1",MID(R250,3,1)="2",MID(R250,3,1)="3",MID(R250,3,1)="4",MID(R250,3,1)="5",MID(R250,3,1)="6",MID(R250,3,1)="7",MID(R250,3,1)="8",MID(R250,3,1)="9",MID(R250,3,1)="0")),VLOOKUP(R250,'証拠（WW特許）'!$B$2:$C$90,2,FALSE),"_"))</f>
        <v>JP9501926W</v>
      </c>
      <c r="T250" s="716" t="str">
        <f>IF(OR(LEFT(R250)="特",LEFT(R250)="実"),VLOOKUP(R250,'証拠（JP特許）'!$B$2:$E$299,4,FALSE),"_")</f>
        <v>_</v>
      </c>
      <c r="U250" s="716" t="s">
        <v>94</v>
      </c>
      <c r="V250" s="715" t="s">
        <v>25</v>
      </c>
      <c r="W250" s="717" t="str">
        <f t="shared" si="18"/>
        <v/>
      </c>
      <c r="X250" s="718"/>
      <c r="Y250" s="718" t="str">
        <f t="shared" si="19"/>
        <v/>
      </c>
      <c r="Z250" s="414" t="str">
        <f ca="1">IF(OR(LEFT(R250)="特",LEFT(R250)="実",AND(OR(LEFT(R250,2)="US",LEFT(R250,2)="WO",LEFT(R250,2)="GB",LEFT(R250,2)="EP",LEFT(R250,2)="DE"),OR(MID(R250,3,1)="1",MID(R250,3,1)="2",MID(R250,3,1)="3",MID(R250,3,1)="4",MID(R250,3,1)="5",MID(R250,3,1)="6",MID(R250,3,1)="7",MID(R250,3,1)="8",MID(R250,3,1)="9",MID(R250,3,1)="0",))),IF(COUNTIF(INDIRECT("拒絶理由・拒絶査定・異議申立!"&amp;ADDRESS(MATCH(C250,拒絶理由・拒絶査定・異議申立!B$1:B$1000,0),3)&amp;":"&amp;ADDRESS(MATCH(C250,拒絶理由・拒絶査定・異議申立!B$1:B$1000,0),50)),R250)+COUNTIF(INDIRECT("拒絶理由・拒絶査定・異議申立!"&amp;ADDRESS(MATCH(C250,拒絶理由・拒絶査定・異議申立!B$1:B$1000,0),3)&amp;":"&amp;ADDRESS(MATCH(C250,拒絶理由・拒絶査定・異議申立!B$1:B$1000,0),50)),T250)&gt;0,"Yes","No"),"")</f>
        <v>No</v>
      </c>
      <c r="AA250" s="415" t="str">
        <f ca="1">IF(OR(LEFT(R250)="特",LEFT(R250)="実",AND(OR(LEFT(R250,2)="US",LEFT(R250,2)="WO",LEFT(R250,2)="GB",LEFT(R250,2)="EP",LEFT(R250,2)="DE"),OR(MID(R250,3,1)="1",MID(R250,3,1)="2",MID(R250,3,1)="3",MID(R250,3,1)="4",MID(R250,3,1)="5",MID(R250,3,1)="6",MID(R250,3,1)="7",MID(R250,3,1)="8",MID(R250,3,1)="9",MID(R250,3,1)="0",))),IF(COUNTIF(INDIRECT("先行技術調査・登録査定!"&amp;ADDRESS(MATCH(C250,先行技術調査・登録査定!B$1:B$1000,0),3)&amp;":"&amp;ADDRESS(MATCH(C250,先行技術調査・登録査定!B$1:B$1000,0),49)),R250)+COUNTIF(INDIRECT("先行技術調査・登録査定!"&amp;ADDRESS(MATCH(C250,先行技術調査・登録査定!B$1:B$1000,0),3)&amp;":"&amp;ADDRESS(MATCH(C250,先行技術調査・登録査定!B$1:B$1000,0),49)),T250)&gt;0,"Yes","No"),"")</f>
        <v>No</v>
      </c>
      <c r="AB250" s="416" t="str">
        <f t="shared" ca="1" si="20"/>
        <v>Yes</v>
      </c>
      <c r="AC250" s="252" t="str">
        <f>IF(OR(LEFT(R250)="特",LEFT(R250)="実",AND(OR(LEFT(R250,2)="US",LEFT(R250,2)="WO",LEFT(R250,2)="GB",LEFT(R250,2)="EP",LEFT(R250,2)="DE"),OR(MID(R250,3,1)="1",MID(R250,3,1)="2",MID(R250,3,1)="3",MID(R250,3,1)="4",MID(R250,3,1)="5",MID(R250,3,1)="6",MID(R250,3,1)="7",MID(R250,3,1)="8",MID(R250,3,1)="9",MID(R250,3,1)="0",))),"",VLOOKUP($C250,非特許文献リスト!$A$2:$C$196,2,FALSE))</f>
        <v/>
      </c>
      <c r="AD250" s="417" t="str">
        <f>IF(OR(LEFT(R250)="特",LEFT(R250)="実",AND(OR(LEFT(R250,2)="US",LEFT(R250,2)="WO",LEFT(R250,2)="GB",LEFT(R250,2)="EP",LEFT(R250,2)="DE"),OR(MID(R250,3,1)="1",MID(R250,3,1)="2",MID(R250,3,1)="3",MID(R250,3,1)="4",MID(R250,3,1)="5",MID(R250,3,1)="6",MID(R250,3,1)="7",MID(R250,3,1)="8",MID(R250,3,1)="9",MID(R250,3,1)="0",))),"",VLOOKUP($C250,非特許文献リスト!$A$2:$C$196,3,FALSE))</f>
        <v/>
      </c>
      <c r="AE250" s="188" t="str">
        <f t="shared" si="17"/>
        <v>外国特許文献</v>
      </c>
      <c r="AF250" s="189" t="str">
        <f>IF(OR(LEFT(R250)="特",LEFT(R250)="実"),VLOOKUP(R250,'証拠（JP特許）'!$B$2:$AB$299,10,FALSE),IF(AND(OR(LEFT(R250,2)="US",LEFT(R250,2)="WO",LEFT(R250,2)="GB",LEFT(R250,2)="EP",LEFT(R250,2)="DE"),OR(MID(R250,3,1)="1",MID(R250,3,1)="2",MID(R250,3,1)="3",MID(R250,3,1)="4",MID(R250,3,1)="5",MID(R250,3,1)="6",MID(R250,3,1)="7",MID(R250,3,1)="8",MID(R250,3,1)="9",MID(R250,3,1)="0",)),VLOOKUP(R250,'証拠（WW特許）'!$B$2:$M$90,8,FALSE),""))</f>
        <v>SENSOR TECHNOLOGY CO., LTD.|NIPPON KAYAKU KABUSHIKI-KAISHA|ITO, Yuji|SATO, Eishi|MINOGUCHI, Ryo|TAGUCHI, Michihisa|OTA, Kozo|HINO, Rei</v>
      </c>
      <c r="AG250" s="189" t="str">
        <f>IF(OR(LEFT(R250)="特",LEFT(R250)="実"),VLOOKUP(R250,'証拠（JP特許）'!$B$2:$AB$299,26,FALSE),IF(AND(OR(LEFT(R250,2)="US",LEFT(R250,2)="WO",LEFT(R250,2)="GB",LEFT(R250,2)="EP",LEFT(R250,2)="DE"),OR(MID(R250,3,1)="1",MID(R250,3,1)="2",MID(R250,3,1)="3",MID(R250,3,1)="4",MID(R250,3,1)="5",MID(R250,3,1)="6",MID(R250,3,1)="7",MID(R250,3,1)="8",MID(R250,3,1)="9",MID(R250,3,1)="0",)),VLOOKUP(R250,'証拠（WW特許）'!$B$2:$M$90,12,FALSE),""))</f>
        <v>ITO, Yuji|SATO, Eishi|MINOGUCHI, Ryo|TAGUCHI, Michihisa|OTA, Kozo|HINO, Rei</v>
      </c>
      <c r="AH250" s="190" t="str">
        <f>IF(OR(LEFT(R250)="特",LEFT(R250)="実"),VLOOKUP(R250,'証拠（JP特許）'!$B$2:$X$299,20,FALSE),IF(AND(OR(LEFT(R250,2)="US",LEFT(R250,2)="WO",LEFT(R250,2)="GB",LEFT(R250,2)="EP",LEFT(R250,2)="DE"),OR(MID(R250,3,1)="1",MID(R250,3,1)="2",MID(R250,3,1)="3",MID(R250,3,1)="4",MID(R250,3,1)="5",MID(R250,3,1)="6",MID(R250,3,1)="7",MID(R250,3,1)="8",MID(R250,3,1)="9",MID(R250,3,1)="0",)),VLOOKUP(R250,'証拠（WW特許）'!$B$2:$U$90,20,FALSE),""))</f>
        <v>B60R  21/26(2006.01),C06D   5/06(2006.01),C06D   5/00(2006.01)</v>
      </c>
      <c r="AI250" s="190" t="str">
        <f>IF(OR(LEFT(R250)="特",LEFT(R250)="実"),VLOOKUP(R250,'証拠（JP特許）'!$B$2:$X$299,21,FALSE),"")</f>
        <v/>
      </c>
      <c r="AJ250" s="190" t="str">
        <f>IF(OR(LEFT(R250)="特",LEFT(R250)="実"),VLOOKUP(R250,'証拠（JP特許）'!$B$2:$X$299,22,FALSE),"")</f>
        <v/>
      </c>
      <c r="AK250" s="191">
        <f>IF(OR(LEFT(R250)="特",LEFT(R250)="実"),VLOOKUP(R250,'証拠（JP特許）'!$B$2:$X$299,17,FALSE),IF(AND(OR(LEFT(R250,2)="US",LEFT(R250,2)="WO",LEFT(R250,2)="GB",LEFT(R250,2)="EP",LEFT(R250,2)="DE"),OR(MID(R250,3,1)="1",MID(R250,3,1)="2",MID(R250,3,1)="3",MID(R250,3,1)="4",MID(R250,3,1)="5",MID(R250,3,1)="6",MID(R250,3,1)="7",MID(R250,3,1)="8",MID(R250,3,1)="9",MID(R250,3,1)="0",)),VLOOKUP(R250,'証拠（WW特許）'!$B$2:$U$90,16,FALSE),""))</f>
        <v>35166</v>
      </c>
      <c r="AL250" s="190"/>
      <c r="AM250" s="190"/>
      <c r="AN250" s="190"/>
      <c r="AO250" s="190" t="str">
        <f ca="1">IF(OR(LEFT(R250)="特",LEFT(R250)="実",AND(OR(LEFT(R250,2)="US",LEFT(R250,2)="WO",LEFT(R250,2)="GB",LEFT(R250,2)="EP",LEFT(R250,2)="DE"),OR(MID(R250,3,1)="1",MID(R250,3,1)="2",MID(R250,3,1)="3",MID(R250,3,1)="4",MID(R250,3,1)="5",MID(R250,3,1)="6",MID(R250,3,1)="7",MID(R250,3,1)="8",MID(R250,3,1)="9",MID(R250,3,1)="0"))),IF(COUNTIF(INDIRECT("発明者引用!"&amp;ADDRESS(MATCH(C250,発明者引用!B$1:B$196,0),4)&amp;":"&amp;ADDRESS(MATCH(C250,発明者引用!B$1:B$196,0),17)),R250)+COUNTIF(INDIRECT("発明者引用!"&amp;ADDRESS(MATCH(C250,発明者引用!B$1:B$196,0),4)&amp;":"&amp;ADDRESS(MATCH(C250,発明者引用!B$1:B$196,0),17)),#REF!)+COUNTIF(INDIRECT("発明者引用!"&amp;ADDRESS(MATCH(C250,発明者引用!B$1:B$196,0),4)&amp;":"&amp;ADDRESS(MATCH(C250,発明者引用!B$1:B$196,0),17)),T250)&gt;0,"Yes","No"),"")</f>
        <v>Yes</v>
      </c>
      <c r="AP250" s="190" t="str">
        <f ca="1">IF(OR(LEFT(R250)="特",LEFT(R250)="実",AND(OR(LEFT(R250,2)="US",LEFT(R250,2)="WO",LEFT(R250,2)="GB",LEFT(R250,2)="EP",LEFT(R250,2)="DE"),OR(MID(R250,3,1)="1",MID(R250,3,1)="2",MID(R250,3,1)="3",MID(R250,3,1)="4",MID(R250,3,1)="5",MID(R250,3,1)="6",MID(R250,3,1)="7",MID(R250,3,1)="8",MID(R250,3,1)="9",MID(R250,3,1)="0"))),IF(VLOOKUP(C250,ファミリ引用特許WO!$A$2:$B$241,2,FALSE)+VLOOKUP(C250,ファミリ引用文献WO!$A$2:$C$241,3,FALSE)=0,"ISR無し",IF(COUNTIF(INDIRECT("ファミリ引用特許WO!"&amp;ADDRESS(MATCH(C250,ファミリ引用特許WO!$A$2:$A$241,0),1)&amp;":"&amp;ADDRESS(MATCH(C250,ファミリ引用特許WO!$A$2:$A$241,0),19)),R250)+COUNTIF(INDIRECT("ファミリ引用特許WO!"&amp;ADDRESS(MATCH(C250,ファミリ引用特許WO!$A$2:$A$241,0),1)&amp;":"&amp;ADDRESS(MATCH(C250,ファミリ引用特許WO!$A$2:$A$241,0),19)),S250)+COUNTIF(INDIRECT("ファミリ引用特許WO!"&amp;ADDRESS(MATCH(C250,ファミリ引用特許WO!$A$2:$A$241,0),1)&amp;":"&amp;ADDRESS(MATCH(C250,ファミリ引用特許WO!$A$2:$A$241,0),19)),T250)+COUNTIF(INDIRECT("ファミリ引用特許WO!"&amp;ADDRESS(MATCH(C250,ファミリ引用特許WO!$A$2:$A$241,0),1)&amp;":"&amp;ADDRESS(MATCH(C250,ファミリ引用特許WO!$A$2:$A$241,0),19)),W250)+COUNTIF(INDIRECT("ファミリ引用特許WO!"&amp;ADDRESS(MATCH(C250,ファミリ引用特許WO!$A$2:$A$241,0),1)&amp;":"&amp;ADDRESS(MATCH(C250,ファミリ引用特許WO!$A$2:$A$241,0),19)),Y250)&gt;0,"Yes","No")),"")</f>
        <v>ISR無し</v>
      </c>
      <c r="AQ250" s="194" t="str">
        <f ca="1">IF(OR(LEFT(R250)="特",LEFT(R250)="実",AND(OR(LEFT(R250,2)="US",LEFT(R250,2)="WO",LEFT(R250,2)="GB",LEFT(R250,2)="EP",LEFT(R250,2)="DE"),OR(MID(R250,3,1)="1",MID(R250,3,1)="2",MID(R250,3,1)="3",MID(R250,3,1)="4",MID(R250,3,1)="5",MID(R250,3,1)="6",MID(R250,3,1)="7",MID(R250,3,1)="8",MID(R250,3,1)="9",MID(R250,3,1)="0"))),IF(VLOOKUP(C250,'ファミリ引用特許表記修正（ex.A2→A）'!$A$2:$B$241,2,FALSE)=0,"family無し",IF(COUNTIF(INDIRECT("'ファミリ引用特許表記修正（ex.A2→A）'!"&amp;ADDRESS(MATCH(C250,'ファミリ引用特許表記修正（ex.A2→A）'!$A$2:$A$241,0),1)&amp;":"&amp;ADDRESS(MATCH(C250,'ファミリ引用特許表記修正（ex.A2→A）'!$A$2:$A$241,0),171)),R250)+COUNTIF(INDIRECT("'ファミリ引用特許表記修正（ex.A2→A）'!"&amp;ADDRESS(MATCH(C250,'ファミリ引用特許表記修正（ex.A2→A）'!$A$2:$A$241,0),1)&amp;":"&amp;ADDRESS(MATCH(C250,'ファミリ引用特許表記修正（ex.A2→A）'!$A$2:$A$241,0),171)),S250)+COUNTIF(INDIRECT("'ファミリ引用特許表記修正（ex.A2→A）'!"&amp;ADDRESS(MATCH(C250,'ファミリ引用特許表記修正（ex.A2→A）'!$A$2:$A$241,0),1)&amp;":"&amp;ADDRESS(MATCH(C250,'ファミリ引用特許表記修正（ex.A2→A）'!$A$2:$A$241,0),171)),T250)+COUNTIF(INDIRECT("'ファミリ引用特許表記修正（ex.A2→A）'!"&amp;ADDRESS(MATCH(C250,'ファミリ引用特許表記修正（ex.A2→A）'!$A$2:$A$241,0),1)&amp;":"&amp;ADDRESS(MATCH(C250,'ファミリ引用特許表記修正（ex.A2→A）'!$A$2:$A$241,0),171)),W250)+COUNTIF(INDIRECT("'ファミリ引用特許表記修正（ex.A2→A）'!"&amp;ADDRESS(MATCH(C250,'ファミリ引用特許表記修正（ex.A2→A）'!$A$2:$A$241,0),1)&amp;":"&amp;ADDRESS(MATCH(C250,'ファミリ引用特許表記修正（ex.A2→A）'!$A$2:$A$241,0),171)),Y250)&gt;0,"Yes","No")),"")</f>
        <v>Yes</v>
      </c>
      <c r="AR250" s="58" t="str">
        <f>IF(OR(LEFT(R250)="特",LEFT(R250)="実",AND(OR(LEFT(R250,2)="US",LEFT(R250,2)="WO",LEFT(R250,2)="GB",LEFT(R250,2)="EP",LEFT(R250,2)="DE"),OR(MID(R250,3,1)="1",MID(R250,3,1)="2",MID(R250,3,1)="3",MID(R250,3,1)="4",MID(R250,3,1)="5",MID(R250,3,1)="6",MID(R250,3,1)="7",MID(R250,3,1)="8",MID(R250,3,1)="9",MID(R250,3,1)="0",))),"",VLOOKUP($C250,ファミリ発明者引用文献!A$3:B$235,2,FALSE))</f>
        <v/>
      </c>
      <c r="AS250" s="194" t="str">
        <f>VLOOKUP(C250,ファミリ引用文献WO!A$2:B$241,2,FALSE)</f>
        <v/>
      </c>
      <c r="AT250" s="190" t="str">
        <f>VLOOKUP(C250,ファミリ引用文献!A$3:B$242,2,FALSE)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0" s="190" t="str">
        <f>VLOOKUP(C250,審判データ!AH$2:BT$379,39,FALSE)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0" s="192" t="str">
        <f ca="1">IF(INDIRECT("審判データ!"&amp;ADDRESS(MATCH(C250,審判データ!$AH$1:$AH$379,0),32))="早期審査の対象とする","早期審査","")</f>
        <v>早期審査</v>
      </c>
      <c r="AW250" s="657" t="str">
        <f t="shared" si="16"/>
        <v/>
      </c>
      <c r="AX250" s="658" t="str">
        <f>IF(LEFT(AE250,3)="日本特",IF(LEFT(C250)="特",VLOOKUP(C250,'本件、証拠文献テーマコード'!G$2:I$376,3,FALSE),VLOOKUP(C250,'本件、証拠文献テーマコード'!B$2:I$376,8,FALSE)),"")</f>
        <v/>
      </c>
      <c r="AY250" s="658" t="str">
        <f>IF(LEFT(AE250,3)="日本特",IF(OR(MID(R250,2,1)="開",MID(R250,2,1)="表",MID(R250,2,1)="登"),VLOOKUP(R250,'本件、証拠文献テーマコード'!C$2:I$379,7,FALSE),VLOOKUP(R250,'本件、証拠文献テーマコード'!G$2:I$379,3,FALSE)),"")</f>
        <v/>
      </c>
      <c r="AZ250" s="54"/>
    </row>
    <row r="251" spans="1:52" ht="27" x14ac:dyDescent="0.15">
      <c r="A251" s="804"/>
      <c r="B251" s="586" t="str">
        <f ca="1">IF(A251="",B250,INDIRECT("審判データ!"&amp;ADDRESS(MATCH(A251,審判データ!$HC$1:$HC$379,0),20))&amp;" / "&amp;INDIRECT("審判データ!"&amp;ADDRESS(MATCH(A251,審判データ!$HC$1:$HC$379,0),21)))</f>
        <v>2011 / 29-2</v>
      </c>
      <c r="C251" s="511">
        <v>2989788</v>
      </c>
      <c r="D251" s="511" t="s">
        <v>2989</v>
      </c>
      <c r="E251" s="163" t="str">
        <f ca="1">INDIRECT("審判データ!"&amp;ADDRESS(MATCH(C251,審判データ!$AH$1:$AH$379,0),55))</f>
        <v>ダイセル化学工業株式会社</v>
      </c>
      <c r="F251" s="43" t="str">
        <f ca="1">INDIRECT("審判データ!"&amp;ADDRESS(MATCH(C251,審判データ!$AH$1:$AH$379,0),56))</f>
        <v>上田　正之;勝田　信行</v>
      </c>
      <c r="G251" s="43" t="str">
        <f ca="1">INDIRECT("審判データ!"&amp;ADDRESS(MATCH(C251,審判データ!$AH$1:$AH$379,0),72))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1" s="43" t="str">
        <f ca="1">INDIRECT("審判データ!"&amp;ADDRESS(MATCH(C251,審判データ!$AH$1:$AH$379,0),41))</f>
        <v>B60R 21/26</v>
      </c>
      <c r="I251" s="43" t="str">
        <f ca="1">INDIRECT("審判データ!"&amp;ADDRESS(MATCH(C251,審判データ!$AH$1:$AH$379,0),49))</f>
        <v>B60R  21/26@AFI(JP)</v>
      </c>
      <c r="J251" s="43" t="str">
        <f ca="1">INDIRECT("審判データ!"&amp;ADDRESS(MATCH(C251,審判データ!$AH$1:$AH$379,0),51))</f>
        <v>B60R 21/26;B60R 21/264</v>
      </c>
      <c r="K251" s="43" t="str">
        <f ca="1">INDIRECT("審判データ!"&amp;ADDRESS(MATCH(C251,審判データ!$AH$1:$AH$379,0),53))</f>
        <v>3D054 AA02;3D054 AA13;3D054 DD11;3D054 DD17;3D054 DD18;3D054 DD19;3D054 DD21;3D054 DD28;3D054 DD40;3D054 EE14;3D054 FF13;3D054 FF14;3D054 FF18;3D054 FF20</v>
      </c>
      <c r="L251" s="1013"/>
      <c r="M251" s="1031"/>
      <c r="N251" s="1014"/>
      <c r="O251" s="1040"/>
      <c r="P251" s="992"/>
      <c r="Q251" s="715" t="s">
        <v>3012</v>
      </c>
      <c r="R251" s="724" t="s">
        <v>3013</v>
      </c>
      <c r="S251" s="715" t="str">
        <f>IF(OR(LEFT(R251)="特",LEFT(R251)="実"),VLOOKUP(R251,'証拠（JP特許）'!$B$2:$D$299,2,FALSE),IF(AND(OR(LEFT(R251,2)="US",LEFT(R251,2)="WO",LEFT(R251,2)="GB",LEFT(R251,2)="EP",LEFT(R251,2)="DE"),OR(MID(R251,3,1)="1",MID(R251,3,1)="2",MID(R251,3,1)="3",MID(R251,3,1)="4",MID(R251,3,1)="5",MID(R251,3,1)="6",MID(R251,3,1)="7",MID(R251,3,1)="8",MID(R251,3,1)="9",MID(R251,3,1)="0")),VLOOKUP(R251,'証拠（WW特許）'!$B$2:$C$90,2,FALSE),"_"))</f>
        <v>実願平7-10989</v>
      </c>
      <c r="T251" s="716" t="str">
        <f>IF(OR(LEFT(R251)="特",LEFT(R251)="実"),VLOOKUP(R251,'証拠（JP特許）'!$B$2:$E$299,4,FALSE),"_")</f>
        <v>実登3023847</v>
      </c>
      <c r="U251" s="716" t="s">
        <v>94</v>
      </c>
      <c r="V251" s="715" t="s">
        <v>25</v>
      </c>
      <c r="W251" s="717" t="e">
        <f t="shared" si="18"/>
        <v>#VALUE!</v>
      </c>
      <c r="X251" s="718"/>
      <c r="Y251" s="718" t="str">
        <f t="shared" si="19"/>
        <v>3023847U</v>
      </c>
      <c r="Z251" s="414" t="str">
        <f ca="1">IF(OR(LEFT(R251)="特",LEFT(R251)="実",AND(OR(LEFT(R251,2)="US",LEFT(R251,2)="WO",LEFT(R251,2)="GB",LEFT(R251,2)="EP",LEFT(R251,2)="DE"),OR(MID(R251,3,1)="1",MID(R251,3,1)="2",MID(R251,3,1)="3",MID(R251,3,1)="4",MID(R251,3,1)="5",MID(R251,3,1)="6",MID(R251,3,1)="7",MID(R251,3,1)="8",MID(R251,3,1)="9",MID(R251,3,1)="0",))),IF(COUNTIF(INDIRECT("拒絶理由・拒絶査定・異議申立!"&amp;ADDRESS(MATCH(C251,拒絶理由・拒絶査定・異議申立!B$1:B$1000,0),3)&amp;":"&amp;ADDRESS(MATCH(C251,拒絶理由・拒絶査定・異議申立!B$1:B$1000,0),50)),R251)+COUNTIF(INDIRECT("拒絶理由・拒絶査定・異議申立!"&amp;ADDRESS(MATCH(C251,拒絶理由・拒絶査定・異議申立!B$1:B$1000,0),3)&amp;":"&amp;ADDRESS(MATCH(C251,拒絶理由・拒絶査定・異議申立!B$1:B$1000,0),50)),T251)&gt;0,"Yes","No"),"")</f>
        <v>No</v>
      </c>
      <c r="AA251" s="415" t="str">
        <f ca="1">IF(OR(LEFT(R251)="特",LEFT(R251)="実",AND(OR(LEFT(R251,2)="US",LEFT(R251,2)="WO",LEFT(R251,2)="GB",LEFT(R251,2)="EP",LEFT(R251,2)="DE"),OR(MID(R251,3,1)="1",MID(R251,3,1)="2",MID(R251,3,1)="3",MID(R251,3,1)="4",MID(R251,3,1)="5",MID(R251,3,1)="6",MID(R251,3,1)="7",MID(R251,3,1)="8",MID(R251,3,1)="9",MID(R251,3,1)="0",))),IF(COUNTIF(INDIRECT("先行技術調査・登録査定!"&amp;ADDRESS(MATCH(C251,先行技術調査・登録査定!B$1:B$1000,0),3)&amp;":"&amp;ADDRESS(MATCH(C251,先行技術調査・登録査定!B$1:B$1000,0),49)),R251)+COUNTIF(INDIRECT("先行技術調査・登録査定!"&amp;ADDRESS(MATCH(C251,先行技術調査・登録査定!B$1:B$1000,0),3)&amp;":"&amp;ADDRESS(MATCH(C251,先行技術調査・登録査定!B$1:B$1000,0),49)),T251)&gt;0,"Yes","No"),"")</f>
        <v>No</v>
      </c>
      <c r="AB251" s="416" t="str">
        <f t="shared" ca="1" si="20"/>
        <v>Yes</v>
      </c>
      <c r="AC251" s="252" t="str">
        <f>IF(OR(LEFT(R251)="特",LEFT(R251)="実",AND(OR(LEFT(R251,2)="US",LEFT(R251,2)="WO",LEFT(R251,2)="GB",LEFT(R251,2)="EP",LEFT(R251,2)="DE"),OR(MID(R251,3,1)="1",MID(R251,3,1)="2",MID(R251,3,1)="3",MID(R251,3,1)="4",MID(R251,3,1)="5",MID(R251,3,1)="6",MID(R251,3,1)="7",MID(R251,3,1)="8",MID(R251,3,1)="9",MID(R251,3,1)="0",))),"",VLOOKUP($C251,非特許文献リスト!$A$2:$C$196,2,FALSE))</f>
        <v/>
      </c>
      <c r="AD251" s="417" t="str">
        <f>IF(OR(LEFT(R251)="特",LEFT(R251)="実",AND(OR(LEFT(R251,2)="US",LEFT(R251,2)="WO",LEFT(R251,2)="GB",LEFT(R251,2)="EP",LEFT(R251,2)="DE"),OR(MID(R251,3,1)="1",MID(R251,3,1)="2",MID(R251,3,1)="3",MID(R251,3,1)="4",MID(R251,3,1)="5",MID(R251,3,1)="6",MID(R251,3,1)="7",MID(R251,3,1)="8",MID(R251,3,1)="9",MID(R251,3,1)="0",))),"",VLOOKUP($C251,非特許文献リスト!$A$2:$C$196,3,FALSE))</f>
        <v/>
      </c>
      <c r="AE251" s="188" t="str">
        <f t="shared" si="17"/>
        <v>日本特許文献</v>
      </c>
      <c r="AF251" s="189" t="str">
        <f>IF(OR(LEFT(R251)="特",LEFT(R251)="実"),VLOOKUP(R251,'証拠（JP特許）'!$B$2:$AB$299,10,FALSE),IF(AND(OR(LEFT(R251,2)="US",LEFT(R251,2)="WO",LEFT(R251,2)="GB",LEFT(R251,2)="EP",LEFT(R251,2)="DE"),OR(MID(R251,3,1)="1",MID(R251,3,1)="2",MID(R251,3,1)="3",MID(R251,3,1)="4",MID(R251,3,1)="5",MID(R251,3,1)="6",MID(R251,3,1)="7",MID(R251,3,1)="8",MID(R251,3,1)="9",MID(R251,3,1)="0",)),VLOOKUP(R251,'証拠（WW特許）'!$B$2:$M$90,8,FALSE),""))</f>
        <v>モートン　インターナショナル，インコーポレイティド</v>
      </c>
      <c r="AG251" s="189" t="str">
        <f>IF(OR(LEFT(R251)="特",LEFT(R251)="実"),VLOOKUP(R251,'証拠（JP特許）'!$B$2:$AB$299,26,FALSE),IF(AND(OR(LEFT(R251,2)="US",LEFT(R251,2)="WO",LEFT(R251,2)="GB",LEFT(R251,2)="EP",LEFT(R251,2)="DE"),OR(MID(R251,3,1)="1",MID(R251,3,1)="2",MID(R251,3,1)="3",MID(R251,3,1)="4",MID(R251,3,1)="5",MID(R251,3,1)="6",MID(R251,3,1)="7",MID(R251,3,1)="8",MID(R251,3,1)="9",MID(R251,3,1)="0",)),VLOOKUP(R251,'証拠（WW特許）'!$B$2:$M$90,12,FALSE),""))</f>
        <v>グレゴリー　ジェイ．ラング,トッド　エス．パーカー,ブライアン　エイチ．フルマー,デビッド　ピー．コソッフ,ハリー　ダブリュ．ミラー，ザ　セカンド</v>
      </c>
      <c r="AH251" s="190" t="str">
        <f>IF(OR(LEFT(R251)="特",LEFT(R251)="実"),VLOOKUP(R251,'証拠（JP特許）'!$B$2:$X$299,20,FALSE),IF(AND(OR(LEFT(R251,2)="US",LEFT(R251,2)="WO",LEFT(R251,2)="GB",LEFT(R251,2)="EP",LEFT(R251,2)="DE"),OR(MID(R251,3,1)="1",MID(R251,3,1)="2",MID(R251,3,1)="3",MID(R251,3,1)="4",MID(R251,3,1)="5",MID(R251,3,1)="6",MID(R251,3,1)="7",MID(R251,3,1)="8",MID(R251,3,1)="9",MID(R251,3,1)="0",)),VLOOKUP(R251,'証拠（WW特許）'!$B$2:$U$90,20,FALSE),""))</f>
        <v>B60R  21/26    (2006.01)</v>
      </c>
      <c r="AI251" s="190" t="str">
        <f>IF(OR(LEFT(R251)="特",LEFT(R251)="実"),VLOOKUP(R251,'証拠（JP特許）'!$B$2:$X$299,21,FALSE),"")</f>
        <v xml:space="preserve">B60R 21/26       ,B60R 21/264      </v>
      </c>
      <c r="AJ251" s="190" t="str">
        <f>IF(OR(LEFT(R251)="特",LEFT(R251)="実"),VLOOKUP(R251,'証拠（JP特許）'!$B$2:$X$299,22,FALSE),"")</f>
        <v>3D054DD11,3D054DD17,3D054DD18,3D054DD28,3D054FF14,3D054FF17,3D054FF20</v>
      </c>
      <c r="AK251" s="191" t="str">
        <f>IF(OR(LEFT(R251)="特",LEFT(R251)="実"),VLOOKUP(R251,'証拠（JP特許）'!$B$2:$X$299,17,FALSE),IF(AND(OR(LEFT(R251,2)="US",LEFT(R251,2)="WO",LEFT(R251,2)="GB",LEFT(R251,2)="EP",LEFT(R251,2)="DE"),OR(MID(R251,3,1)="1",MID(R251,3,1)="2",MID(R251,3,1)="3",MID(R251,3,1)="4",MID(R251,3,1)="5",MID(R251,3,1)="6",MID(R251,3,1)="7",MID(R251,3,1)="8",MID(R251,3,1)="9",MID(R251,3,1)="0",)),VLOOKUP(R251,'証拠（WW特許）'!$B$2:$U$90,16,FALSE),""))</f>
        <v>1996.02.14</v>
      </c>
      <c r="AL251" s="190"/>
      <c r="AM251" s="190"/>
      <c r="AN251" s="190"/>
      <c r="AO251" s="190" t="str">
        <f ca="1">IF(OR(LEFT(R251)="特",LEFT(R251)="実",AND(OR(LEFT(R251,2)="US",LEFT(R251,2)="WO",LEFT(R251,2)="GB",LEFT(R251,2)="EP",LEFT(R251,2)="DE"),OR(MID(R251,3,1)="1",MID(R251,3,1)="2",MID(R251,3,1)="3",MID(R251,3,1)="4",MID(R251,3,1)="5",MID(R251,3,1)="6",MID(R251,3,1)="7",MID(R251,3,1)="8",MID(R251,3,1)="9",MID(R251,3,1)="0"))),IF(COUNTIF(INDIRECT("発明者引用!"&amp;ADDRESS(MATCH(C251,発明者引用!B$1:B$196,0),4)&amp;":"&amp;ADDRESS(MATCH(C251,発明者引用!B$1:B$196,0),17)),R251)+COUNTIF(INDIRECT("発明者引用!"&amp;ADDRESS(MATCH(C251,発明者引用!B$1:B$196,0),4)&amp;":"&amp;ADDRESS(MATCH(C251,発明者引用!B$1:B$196,0),17)),#REF!)+COUNTIF(INDIRECT("発明者引用!"&amp;ADDRESS(MATCH(C251,発明者引用!B$1:B$196,0),4)&amp;":"&amp;ADDRESS(MATCH(C251,発明者引用!B$1:B$196,0),17)),T251)&gt;0,"Yes","No"),"")</f>
        <v>No</v>
      </c>
      <c r="AP251" s="190" t="str">
        <f ca="1">IF(OR(LEFT(R251)="特",LEFT(R251)="実",AND(OR(LEFT(R251,2)="US",LEFT(R251,2)="WO",LEFT(R251,2)="GB",LEFT(R251,2)="EP",LEFT(R251,2)="DE"),OR(MID(R251,3,1)="1",MID(R251,3,1)="2",MID(R251,3,1)="3",MID(R251,3,1)="4",MID(R251,3,1)="5",MID(R251,3,1)="6",MID(R251,3,1)="7",MID(R251,3,1)="8",MID(R251,3,1)="9",MID(R251,3,1)="0"))),IF(VLOOKUP(C251,ファミリ引用特許WO!$A$2:$B$241,2,FALSE)+VLOOKUP(C251,ファミリ引用文献WO!$A$2:$C$241,3,FALSE)=0,"ISR無し",IF(COUNTIF(INDIRECT("ファミリ引用特許WO!"&amp;ADDRESS(MATCH(C251,ファミリ引用特許WO!$A$2:$A$241,0),1)&amp;":"&amp;ADDRESS(MATCH(C251,ファミリ引用特許WO!$A$2:$A$241,0),19)),R251)+COUNTIF(INDIRECT("ファミリ引用特許WO!"&amp;ADDRESS(MATCH(C251,ファミリ引用特許WO!$A$2:$A$241,0),1)&amp;":"&amp;ADDRESS(MATCH(C251,ファミリ引用特許WO!$A$2:$A$241,0),19)),S251)+COUNTIF(INDIRECT("ファミリ引用特許WO!"&amp;ADDRESS(MATCH(C251,ファミリ引用特許WO!$A$2:$A$241,0),1)&amp;":"&amp;ADDRESS(MATCH(C251,ファミリ引用特許WO!$A$2:$A$241,0),19)),T251)+COUNTIF(INDIRECT("ファミリ引用特許WO!"&amp;ADDRESS(MATCH(C251,ファミリ引用特許WO!$A$2:$A$241,0),1)&amp;":"&amp;ADDRESS(MATCH(C251,ファミリ引用特許WO!$A$2:$A$241,0),19)),W251)+COUNTIF(INDIRECT("ファミリ引用特許WO!"&amp;ADDRESS(MATCH(C251,ファミリ引用特許WO!$A$2:$A$241,0),1)&amp;":"&amp;ADDRESS(MATCH(C251,ファミリ引用特許WO!$A$2:$A$241,0),19)),Y251)&gt;0,"Yes","No")),"")</f>
        <v>ISR無し</v>
      </c>
      <c r="AQ251" s="194" t="str">
        <f ca="1">IF(OR(LEFT(R251)="特",LEFT(R251)="実",AND(OR(LEFT(R251,2)="US",LEFT(R251,2)="WO",LEFT(R251,2)="GB",LEFT(R251,2)="EP",LEFT(R251,2)="DE"),OR(MID(R251,3,1)="1",MID(R251,3,1)="2",MID(R251,3,1)="3",MID(R251,3,1)="4",MID(R251,3,1)="5",MID(R251,3,1)="6",MID(R251,3,1)="7",MID(R251,3,1)="8",MID(R251,3,1)="9",MID(R251,3,1)="0"))),IF(VLOOKUP(C251,'ファミリ引用特許表記修正（ex.A2→A）'!$A$2:$B$241,2,FALSE)=0,"family無し",IF(COUNTIF(INDIRECT("'ファミリ引用特許表記修正（ex.A2→A）'!"&amp;ADDRESS(MATCH(C251,'ファミリ引用特許表記修正（ex.A2→A）'!$A$2:$A$241,0),1)&amp;":"&amp;ADDRESS(MATCH(C251,'ファミリ引用特許表記修正（ex.A2→A）'!$A$2:$A$241,0),171)),R251)+COUNTIF(INDIRECT("'ファミリ引用特許表記修正（ex.A2→A）'!"&amp;ADDRESS(MATCH(C251,'ファミリ引用特許表記修正（ex.A2→A）'!$A$2:$A$241,0),1)&amp;":"&amp;ADDRESS(MATCH(C251,'ファミリ引用特許表記修正（ex.A2→A）'!$A$2:$A$241,0),171)),S251)+COUNTIF(INDIRECT("'ファミリ引用特許表記修正（ex.A2→A）'!"&amp;ADDRESS(MATCH(C251,'ファミリ引用特許表記修正（ex.A2→A）'!$A$2:$A$241,0),1)&amp;":"&amp;ADDRESS(MATCH(C251,'ファミリ引用特許表記修正（ex.A2→A）'!$A$2:$A$241,0),171)),T251)+COUNTIF(INDIRECT("'ファミリ引用特許表記修正（ex.A2→A）'!"&amp;ADDRESS(MATCH(C251,'ファミリ引用特許表記修正（ex.A2→A）'!$A$2:$A$241,0),1)&amp;":"&amp;ADDRESS(MATCH(C251,'ファミリ引用特許表記修正（ex.A2→A）'!$A$2:$A$241,0),171)),W251)+COUNTIF(INDIRECT("'ファミリ引用特許表記修正（ex.A2→A）'!"&amp;ADDRESS(MATCH(C251,'ファミリ引用特許表記修正（ex.A2→A）'!$A$2:$A$241,0),1)&amp;":"&amp;ADDRESS(MATCH(C251,'ファミリ引用特許表記修正（ex.A2→A）'!$A$2:$A$241,0),171)),Y251)&gt;0,"Yes","No")),"")</f>
        <v>No</v>
      </c>
      <c r="AR251" s="58" t="str">
        <f>IF(OR(LEFT(R251)="特",LEFT(R251)="実",AND(OR(LEFT(R251,2)="US",LEFT(R251,2)="WO",LEFT(R251,2)="GB",LEFT(R251,2)="EP",LEFT(R251,2)="DE"),OR(MID(R251,3,1)="1",MID(R251,3,1)="2",MID(R251,3,1)="3",MID(R251,3,1)="4",MID(R251,3,1)="5",MID(R251,3,1)="6",MID(R251,3,1)="7",MID(R251,3,1)="8",MID(R251,3,1)="9",MID(R251,3,1)="0",))),"",VLOOKUP($C251,ファミリ発明者引用文献!A$3:B$235,2,FALSE))</f>
        <v/>
      </c>
      <c r="AS251" s="194" t="str">
        <f>VLOOKUP(C251,ファミリ引用文献WO!A$2:B$241,2,FALSE)</f>
        <v/>
      </c>
      <c r="AT251" s="190" t="str">
        <f>VLOOKUP(C251,ファミリ引用文献!A$3:B$242,2,FALSE)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1" s="190" t="str">
        <f>VLOOKUP(C251,審判データ!AH$2:BT$379,39,FALSE)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1" s="192" t="str">
        <f ca="1">IF(INDIRECT("審判データ!"&amp;ADDRESS(MATCH(C251,審判データ!$AH$1:$AH$379,0),32))="早期審査の対象とする","早期審査","")</f>
        <v>早期審査</v>
      </c>
      <c r="AW251" s="657" t="str">
        <f t="shared" si="16"/>
        <v>一致</v>
      </c>
      <c r="AX251" s="658" t="str">
        <f>IF(LEFT(AE251,3)="日本特",IF(LEFT(C251)="特",VLOOKUP(C251,'本件、証拠文献テーマコード'!G$2:I$376,3,FALSE),VLOOKUP(C251,'本件、証拠文献テーマコード'!B$2:I$376,8,FALSE)),"")</f>
        <v>3D054</v>
      </c>
      <c r="AY251" s="658" t="str">
        <f>IF(LEFT(AE251,3)="日本特",IF(OR(MID(R251,2,1)="開",MID(R251,2,1)="表",MID(R251,2,1)="登"),VLOOKUP(R251,'本件、証拠文献テーマコード'!C$2:I$379,7,FALSE),VLOOKUP(R251,'本件、証拠文献テーマコード'!G$2:I$379,3,FALSE)),"")</f>
        <v>3D054</v>
      </c>
      <c r="AZ251" s="54"/>
    </row>
    <row r="252" spans="1:52" ht="27" x14ac:dyDescent="0.15">
      <c r="A252" s="804"/>
      <c r="B252" s="586" t="str">
        <f ca="1">IF(A252="",B251,INDIRECT("審判データ!"&amp;ADDRESS(MATCH(A252,審判データ!$HC$1:$HC$379,0),20))&amp;" / "&amp;INDIRECT("審判データ!"&amp;ADDRESS(MATCH(A252,審判データ!$HC$1:$HC$379,0),21)))</f>
        <v>2011 / 29-2</v>
      </c>
      <c r="C252" s="511">
        <v>2989788</v>
      </c>
      <c r="D252" s="511" t="s">
        <v>2989</v>
      </c>
      <c r="E252" s="163" t="str">
        <f ca="1">INDIRECT("審判データ!"&amp;ADDRESS(MATCH(C252,審判データ!$AH$1:$AH$379,0),55))</f>
        <v>ダイセル化学工業株式会社</v>
      </c>
      <c r="F252" s="43" t="str">
        <f ca="1">INDIRECT("審判データ!"&amp;ADDRESS(MATCH(C252,審判データ!$AH$1:$AH$379,0),56))</f>
        <v>上田　正之;勝田　信行</v>
      </c>
      <c r="G252" s="43" t="str">
        <f ca="1">INDIRECT("審判データ!"&amp;ADDRESS(MATCH(C252,審判データ!$AH$1:$AH$379,0),72))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2" s="43" t="str">
        <f ca="1">INDIRECT("審判データ!"&amp;ADDRESS(MATCH(C252,審判データ!$AH$1:$AH$379,0),41))</f>
        <v>B60R 21/26</v>
      </c>
      <c r="I252" s="43" t="str">
        <f ca="1">INDIRECT("審判データ!"&amp;ADDRESS(MATCH(C252,審判データ!$AH$1:$AH$379,0),49))</f>
        <v>B60R  21/26@AFI(JP)</v>
      </c>
      <c r="J252" s="43" t="str">
        <f ca="1">INDIRECT("審判データ!"&amp;ADDRESS(MATCH(C252,審判データ!$AH$1:$AH$379,0),51))</f>
        <v>B60R 21/26;B60R 21/264</v>
      </c>
      <c r="K252" s="43" t="str">
        <f ca="1">INDIRECT("審判データ!"&amp;ADDRESS(MATCH(C252,審判データ!$AH$1:$AH$379,0),53))</f>
        <v>3D054 AA02;3D054 AA13;3D054 DD11;3D054 DD17;3D054 DD18;3D054 DD19;3D054 DD21;3D054 DD28;3D054 DD40;3D054 EE14;3D054 FF13;3D054 FF14;3D054 FF18;3D054 FF20</v>
      </c>
      <c r="L252" s="1013"/>
      <c r="M252" s="1031"/>
      <c r="N252" s="1014"/>
      <c r="O252" s="1040"/>
      <c r="P252" s="992"/>
      <c r="Q252" s="715" t="s">
        <v>3023</v>
      </c>
      <c r="R252" s="716" t="s">
        <v>22774</v>
      </c>
      <c r="S252" s="715" t="str">
        <f>IF(OR(LEFT(R252)="特",LEFT(R252)="実"),VLOOKUP(R252,'証拠（JP特許）'!$B$2:$D$299,2,FALSE),IF(AND(OR(LEFT(R252,2)="US",LEFT(R252,2)="WO",LEFT(R252,2)="GB",LEFT(R252,2)="EP",LEFT(R252,2)="DE"),OR(MID(R252,3,1)="1",MID(R252,3,1)="2",MID(R252,3,1)="3",MID(R252,3,1)="4",MID(R252,3,1)="5",MID(R252,3,1)="6",MID(R252,3,1)="7",MID(R252,3,1)="8",MID(R252,3,1)="9",MID(R252,3,1)="0")),VLOOKUP(R252,'証拠（WW特許）'!$B$2:$C$90,2,FALSE),"_"))</f>
        <v>特願平5-208047</v>
      </c>
      <c r="T252" s="716" t="str">
        <f>IF(OR(LEFT(R252)="特",LEFT(R252)="実"),VLOOKUP(R252,'証拠（JP特許）'!$B$2:$E$299,4,FALSE),"_")</f>
        <v>_</v>
      </c>
      <c r="U252" s="716" t="s">
        <v>94</v>
      </c>
      <c r="V252" s="715" t="s">
        <v>25</v>
      </c>
      <c r="W252" s="717" t="str">
        <f t="shared" si="18"/>
        <v>JP0752748A</v>
      </c>
      <c r="X252" s="718"/>
      <c r="Y252" s="718" t="str">
        <f t="shared" si="19"/>
        <v/>
      </c>
      <c r="Z252" s="414" t="str">
        <f ca="1">IF(OR(LEFT(R252)="特",LEFT(R252)="実",AND(OR(LEFT(R252,2)="US",LEFT(R252,2)="WO",LEFT(R252,2)="GB",LEFT(R252,2)="EP",LEFT(R252,2)="DE"),OR(MID(R252,3,1)="1",MID(R252,3,1)="2",MID(R252,3,1)="3",MID(R252,3,1)="4",MID(R252,3,1)="5",MID(R252,3,1)="6",MID(R252,3,1)="7",MID(R252,3,1)="8",MID(R252,3,1)="9",MID(R252,3,1)="0",))),IF(COUNTIF(INDIRECT("拒絶理由・拒絶査定・異議申立!"&amp;ADDRESS(MATCH(C252,拒絶理由・拒絶査定・異議申立!B$1:B$1000,0),3)&amp;":"&amp;ADDRESS(MATCH(C252,拒絶理由・拒絶査定・異議申立!B$1:B$1000,0),50)),R252)+COUNTIF(INDIRECT("拒絶理由・拒絶査定・異議申立!"&amp;ADDRESS(MATCH(C252,拒絶理由・拒絶査定・異議申立!B$1:B$1000,0),3)&amp;":"&amp;ADDRESS(MATCH(C252,拒絶理由・拒絶査定・異議申立!B$1:B$1000,0),50)),T252)&gt;0,"Yes","No"),"")</f>
        <v>No</v>
      </c>
      <c r="AA252" s="415" t="str">
        <f ca="1">IF(OR(LEFT(R252)="特",LEFT(R252)="実",AND(OR(LEFT(R252,2)="US",LEFT(R252,2)="WO",LEFT(R252,2)="GB",LEFT(R252,2)="EP",LEFT(R252,2)="DE"),OR(MID(R252,3,1)="1",MID(R252,3,1)="2",MID(R252,3,1)="3",MID(R252,3,1)="4",MID(R252,3,1)="5",MID(R252,3,1)="6",MID(R252,3,1)="7",MID(R252,3,1)="8",MID(R252,3,1)="9",MID(R252,3,1)="0",))),IF(COUNTIF(INDIRECT("先行技術調査・登録査定!"&amp;ADDRESS(MATCH(C252,先行技術調査・登録査定!B$1:B$1000,0),3)&amp;":"&amp;ADDRESS(MATCH(C252,先行技術調査・登録査定!B$1:B$1000,0),49)),R252)+COUNTIF(INDIRECT("先行技術調査・登録査定!"&amp;ADDRESS(MATCH(C252,先行技術調査・登録査定!B$1:B$1000,0),3)&amp;":"&amp;ADDRESS(MATCH(C252,先行技術調査・登録査定!B$1:B$1000,0),49)),T252)&gt;0,"Yes","No"),"")</f>
        <v>No</v>
      </c>
      <c r="AB252" s="416" t="str">
        <f t="shared" ca="1" si="20"/>
        <v>Yes</v>
      </c>
      <c r="AC252" s="252" t="str">
        <f>IF(OR(LEFT(R252)="特",LEFT(R252)="実",AND(OR(LEFT(R252,2)="US",LEFT(R252,2)="WO",LEFT(R252,2)="GB",LEFT(R252,2)="EP",LEFT(R252,2)="DE"),OR(MID(R252,3,1)="1",MID(R252,3,1)="2",MID(R252,3,1)="3",MID(R252,3,1)="4",MID(R252,3,1)="5",MID(R252,3,1)="6",MID(R252,3,1)="7",MID(R252,3,1)="8",MID(R252,3,1)="9",MID(R252,3,1)="0",))),"",VLOOKUP($C252,非特許文献リスト!$A$2:$C$196,2,FALSE))</f>
        <v/>
      </c>
      <c r="AD252" s="417" t="str">
        <f>IF(OR(LEFT(R252)="特",LEFT(R252)="実",AND(OR(LEFT(R252,2)="US",LEFT(R252,2)="WO",LEFT(R252,2)="GB",LEFT(R252,2)="EP",LEFT(R252,2)="DE"),OR(MID(R252,3,1)="1",MID(R252,3,1)="2",MID(R252,3,1)="3",MID(R252,3,1)="4",MID(R252,3,1)="5",MID(R252,3,1)="6",MID(R252,3,1)="7",MID(R252,3,1)="8",MID(R252,3,1)="9",MID(R252,3,1)="0",))),"",VLOOKUP($C252,非特許文献リスト!$A$2:$C$196,3,FALSE))</f>
        <v/>
      </c>
      <c r="AE252" s="188" t="str">
        <f t="shared" si="17"/>
        <v>日本特許文献</v>
      </c>
      <c r="AF252" s="189" t="str">
        <f>IF(OR(LEFT(R252)="特",LEFT(R252)="実"),VLOOKUP(R252,'証拠（JP特許）'!$B$2:$AB$299,10,FALSE),IF(AND(OR(LEFT(R252,2)="US",LEFT(R252,2)="WO",LEFT(R252,2)="GB",LEFT(R252,2)="EP",LEFT(R252,2)="DE"),OR(MID(R252,3,1)="1",MID(R252,3,1)="2",MID(R252,3,1)="3",MID(R252,3,1)="4",MID(R252,3,1)="5",MID(R252,3,1)="6",MID(R252,3,1)="7",MID(R252,3,1)="8",MID(R252,3,1)="9",MID(R252,3,1)="0",)),VLOOKUP(R252,'証拠（WW特許）'!$B$2:$M$90,8,FALSE),""))</f>
        <v>日油株式会社</v>
      </c>
      <c r="AG252" s="189" t="str">
        <f>IF(OR(LEFT(R252)="特",LEFT(R252)="実"),VLOOKUP(R252,'証拠（JP特許）'!$B$2:$AB$299,26,FALSE),IF(AND(OR(LEFT(R252,2)="US",LEFT(R252,2)="WO",LEFT(R252,2)="GB",LEFT(R252,2)="EP",LEFT(R252,2)="DE"),OR(MID(R252,3,1)="1",MID(R252,3,1)="2",MID(R252,3,1)="3",MID(R252,3,1)="4",MID(R252,3,1)="5",MID(R252,3,1)="6",MID(R252,3,1)="7",MID(R252,3,1)="8",MID(R252,3,1)="9",MID(R252,3,1)="0",)),VLOOKUP(R252,'証拠（WW特許）'!$B$2:$M$90,12,FALSE),""))</f>
        <v>伊藤　嗣典,土橋　貴明</v>
      </c>
      <c r="AH252" s="190" t="str">
        <f>IF(OR(LEFT(R252)="特",LEFT(R252)="実"),VLOOKUP(R252,'証拠（JP特許）'!$B$2:$X$299,20,FALSE),IF(AND(OR(LEFT(R252,2)="US",LEFT(R252,2)="WO",LEFT(R252,2)="GB",LEFT(R252,2)="EP",LEFT(R252,2)="DE"),OR(MID(R252,3,1)="1",MID(R252,3,1)="2",MID(R252,3,1)="3",MID(R252,3,1)="4",MID(R252,3,1)="5",MID(R252,3,1)="6",MID(R252,3,1)="7",MID(R252,3,1)="8",MID(R252,3,1)="9",MID(R252,3,1)="0",)),VLOOKUP(R252,'証拠（WW特許）'!$B$2:$U$90,20,FALSE),""))</f>
        <v>B01D  39/20    (2006.01),B60R  21/26    (2006.01)</v>
      </c>
      <c r="AI252" s="190" t="str">
        <f>IF(OR(LEFT(R252)="特",LEFT(R252)="実"),VLOOKUP(R252,'証拠（JP特許）'!$B$2:$X$299,21,FALSE),"")</f>
        <v xml:space="preserve">B01D 39/20      Z,B60R 21/26       ,B60R 21/264      </v>
      </c>
      <c r="AJ252" s="190" t="str">
        <f>IF(OR(LEFT(R252)="特",LEFT(R252)="実"),VLOOKUP(R252,'証拠（JP特許）'!$B$2:$X$299,22,FALSE),"")</f>
        <v>3D054AA02,3D054AA03,3D054DD10,3D054DD14,3D054DD18,3D054DD19,3D054DD28,3D054FF13,3D054FF17,3D054FF20,4D019AA01,4D019BA02,4D019BB07,4D019BC20,4D019CB04</v>
      </c>
      <c r="AK252" s="191" t="str">
        <f>IF(OR(LEFT(R252)="特",LEFT(R252)="実"),VLOOKUP(R252,'証拠（JP特許）'!$B$2:$X$299,17,FALSE),IF(AND(OR(LEFT(R252,2)="US",LEFT(R252,2)="WO",LEFT(R252,2)="GB",LEFT(R252,2)="EP",LEFT(R252,2)="DE"),OR(MID(R252,3,1)="1",MID(R252,3,1)="2",MID(R252,3,1)="3",MID(R252,3,1)="4",MID(R252,3,1)="5",MID(R252,3,1)="6",MID(R252,3,1)="7",MID(R252,3,1)="8",MID(R252,3,1)="9",MID(R252,3,1)="0",)),VLOOKUP(R252,'証拠（WW特許）'!$B$2:$U$90,16,FALSE),""))</f>
        <v>1995.02.28</v>
      </c>
      <c r="AL252" s="190"/>
      <c r="AM252" s="190"/>
      <c r="AN252" s="190"/>
      <c r="AO252" s="190" t="str">
        <f ca="1">IF(OR(LEFT(R252)="特",LEFT(R252)="実",AND(OR(LEFT(R252,2)="US",LEFT(R252,2)="WO",LEFT(R252,2)="GB",LEFT(R252,2)="EP",LEFT(R252,2)="DE"),OR(MID(R252,3,1)="1",MID(R252,3,1)="2",MID(R252,3,1)="3",MID(R252,3,1)="4",MID(R252,3,1)="5",MID(R252,3,1)="6",MID(R252,3,1)="7",MID(R252,3,1)="8",MID(R252,3,1)="9",MID(R252,3,1)="0"))),IF(COUNTIF(INDIRECT("発明者引用!"&amp;ADDRESS(MATCH(C252,発明者引用!B$1:B$196,0),4)&amp;":"&amp;ADDRESS(MATCH(C252,発明者引用!B$1:B$196,0),17)),R252)+COUNTIF(INDIRECT("発明者引用!"&amp;ADDRESS(MATCH(C252,発明者引用!B$1:B$196,0),4)&amp;":"&amp;ADDRESS(MATCH(C252,発明者引用!B$1:B$196,0),17)),#REF!)+COUNTIF(INDIRECT("発明者引用!"&amp;ADDRESS(MATCH(C252,発明者引用!B$1:B$196,0),4)&amp;":"&amp;ADDRESS(MATCH(C252,発明者引用!B$1:B$196,0),17)),T252)&gt;0,"Yes","No"),"")</f>
        <v>No</v>
      </c>
      <c r="AP252" s="190" t="str">
        <f ca="1">IF(OR(LEFT(R252)="特",LEFT(R252)="実",AND(OR(LEFT(R252,2)="US",LEFT(R252,2)="WO",LEFT(R252,2)="GB",LEFT(R252,2)="EP",LEFT(R252,2)="DE"),OR(MID(R252,3,1)="1",MID(R252,3,1)="2",MID(R252,3,1)="3",MID(R252,3,1)="4",MID(R252,3,1)="5",MID(R252,3,1)="6",MID(R252,3,1)="7",MID(R252,3,1)="8",MID(R252,3,1)="9",MID(R252,3,1)="0"))),IF(VLOOKUP(C252,ファミリ引用特許WO!$A$2:$B$241,2,FALSE)+VLOOKUP(C252,ファミリ引用文献WO!$A$2:$C$241,3,FALSE)=0,"ISR無し",IF(COUNTIF(INDIRECT("ファミリ引用特許WO!"&amp;ADDRESS(MATCH(C252,ファミリ引用特許WO!$A$2:$A$241,0),1)&amp;":"&amp;ADDRESS(MATCH(C252,ファミリ引用特許WO!$A$2:$A$241,0),19)),R252)+COUNTIF(INDIRECT("ファミリ引用特許WO!"&amp;ADDRESS(MATCH(C252,ファミリ引用特許WO!$A$2:$A$241,0),1)&amp;":"&amp;ADDRESS(MATCH(C252,ファミリ引用特許WO!$A$2:$A$241,0),19)),S252)+COUNTIF(INDIRECT("ファミリ引用特許WO!"&amp;ADDRESS(MATCH(C252,ファミリ引用特許WO!$A$2:$A$241,0),1)&amp;":"&amp;ADDRESS(MATCH(C252,ファミリ引用特許WO!$A$2:$A$241,0),19)),T252)+COUNTIF(INDIRECT("ファミリ引用特許WO!"&amp;ADDRESS(MATCH(C252,ファミリ引用特許WO!$A$2:$A$241,0),1)&amp;":"&amp;ADDRESS(MATCH(C252,ファミリ引用特許WO!$A$2:$A$241,0),19)),W252)+COUNTIF(INDIRECT("ファミリ引用特許WO!"&amp;ADDRESS(MATCH(C252,ファミリ引用特許WO!$A$2:$A$241,0),1)&amp;":"&amp;ADDRESS(MATCH(C252,ファミリ引用特許WO!$A$2:$A$241,0),19)),Y252)&gt;0,"Yes","No")),"")</f>
        <v>ISR無し</v>
      </c>
      <c r="AQ252" s="194" t="str">
        <f ca="1">IF(OR(LEFT(R252)="特",LEFT(R252)="実",AND(OR(LEFT(R252,2)="US",LEFT(R252,2)="WO",LEFT(R252,2)="GB",LEFT(R252,2)="EP",LEFT(R252,2)="DE"),OR(MID(R252,3,1)="1",MID(R252,3,1)="2",MID(R252,3,1)="3",MID(R252,3,1)="4",MID(R252,3,1)="5",MID(R252,3,1)="6",MID(R252,3,1)="7",MID(R252,3,1)="8",MID(R252,3,1)="9",MID(R252,3,1)="0"))),IF(VLOOKUP(C252,'ファミリ引用特許表記修正（ex.A2→A）'!$A$2:$B$241,2,FALSE)=0,"family無し",IF(COUNTIF(INDIRECT("'ファミリ引用特許表記修正（ex.A2→A）'!"&amp;ADDRESS(MATCH(C252,'ファミリ引用特許表記修正（ex.A2→A）'!$A$2:$A$241,0),1)&amp;":"&amp;ADDRESS(MATCH(C252,'ファミリ引用特許表記修正（ex.A2→A）'!$A$2:$A$241,0),171)),R252)+COUNTIF(INDIRECT("'ファミリ引用特許表記修正（ex.A2→A）'!"&amp;ADDRESS(MATCH(C252,'ファミリ引用特許表記修正（ex.A2→A）'!$A$2:$A$241,0),1)&amp;":"&amp;ADDRESS(MATCH(C252,'ファミリ引用特許表記修正（ex.A2→A）'!$A$2:$A$241,0),171)),S252)+COUNTIF(INDIRECT("'ファミリ引用特許表記修正（ex.A2→A）'!"&amp;ADDRESS(MATCH(C252,'ファミリ引用特許表記修正（ex.A2→A）'!$A$2:$A$241,0),1)&amp;":"&amp;ADDRESS(MATCH(C252,'ファミリ引用特許表記修正（ex.A2→A）'!$A$2:$A$241,0),171)),T252)+COUNTIF(INDIRECT("'ファミリ引用特許表記修正（ex.A2→A）'!"&amp;ADDRESS(MATCH(C252,'ファミリ引用特許表記修正（ex.A2→A）'!$A$2:$A$241,0),1)&amp;":"&amp;ADDRESS(MATCH(C252,'ファミリ引用特許表記修正（ex.A2→A）'!$A$2:$A$241,0),171)),W252)+COUNTIF(INDIRECT("'ファミリ引用特許表記修正（ex.A2→A）'!"&amp;ADDRESS(MATCH(C252,'ファミリ引用特許表記修正（ex.A2→A）'!$A$2:$A$241,0),1)&amp;":"&amp;ADDRESS(MATCH(C252,'ファミリ引用特許表記修正（ex.A2→A）'!$A$2:$A$241,0),171)),Y252)&gt;0,"Yes","No")),"")</f>
        <v>Yes</v>
      </c>
      <c r="AR252" s="58" t="str">
        <f>IF(OR(LEFT(R252)="特",LEFT(R252)="実",AND(OR(LEFT(R252,2)="US",LEFT(R252,2)="WO",LEFT(R252,2)="GB",LEFT(R252,2)="EP",LEFT(R252,2)="DE"),OR(MID(R252,3,1)="1",MID(R252,3,1)="2",MID(R252,3,1)="3",MID(R252,3,1)="4",MID(R252,3,1)="5",MID(R252,3,1)="6",MID(R252,3,1)="7",MID(R252,3,1)="8",MID(R252,3,1)="9",MID(R252,3,1)="0",))),"",VLOOKUP($C252,ファミリ発明者引用文献!A$3:B$235,2,FALSE))</f>
        <v/>
      </c>
      <c r="AS252" s="194" t="str">
        <f>VLOOKUP(C252,ファミリ引用文献WO!A$2:B$241,2,FALSE)</f>
        <v/>
      </c>
      <c r="AT252" s="190" t="str">
        <f>VLOOKUP(C252,ファミリ引用文献!A$3:B$242,2,FALSE)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2" s="190" t="str">
        <f>VLOOKUP(C252,審判データ!AH$2:BT$379,39,FALSE)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2" s="192" t="str">
        <f ca="1">IF(INDIRECT("審判データ!"&amp;ADDRESS(MATCH(C252,審判データ!$AH$1:$AH$379,0),32))="早期審査の対象とする","早期審査","")</f>
        <v>早期審査</v>
      </c>
      <c r="AW252" s="657" t="str">
        <f t="shared" si="16"/>
        <v>一致</v>
      </c>
      <c r="AX252" s="658" t="str">
        <f>IF(LEFT(AE252,3)="日本特",IF(LEFT(C252)="特",VLOOKUP(C252,'本件、証拠文献テーマコード'!G$2:I$376,3,FALSE),VLOOKUP(C252,'本件、証拠文献テーマコード'!B$2:I$376,8,FALSE)),"")</f>
        <v>3D054</v>
      </c>
      <c r="AY252" s="658" t="str">
        <f>IF(LEFT(AE252,3)="日本特",IF(OR(MID(R252,2,1)="開",MID(R252,2,1)="表",MID(R252,2,1)="登"),VLOOKUP(R252,'本件、証拠文献テーマコード'!C$2:I$379,7,FALSE),VLOOKUP(R252,'本件、証拠文献テーマコード'!G$2:I$379,3,FALSE)),"")</f>
        <v>3D054,4D019</v>
      </c>
      <c r="AZ252" s="54"/>
    </row>
    <row r="253" spans="1:52" ht="148.5" x14ac:dyDescent="0.15">
      <c r="A253" s="804"/>
      <c r="B253" s="586" t="str">
        <f ca="1">IF(A253="",B252,INDIRECT("審判データ!"&amp;ADDRESS(MATCH(A253,審判データ!$HC$1:$HC$379,0),20))&amp;" / "&amp;INDIRECT("審判データ!"&amp;ADDRESS(MATCH(A253,審判データ!$HC$1:$HC$379,0),21)))</f>
        <v>2011 / 29-2</v>
      </c>
      <c r="C253" s="511">
        <v>2989788</v>
      </c>
      <c r="D253" s="511" t="s">
        <v>2989</v>
      </c>
      <c r="E253" s="163" t="str">
        <f ca="1">INDIRECT("審判データ!"&amp;ADDRESS(MATCH(C253,審判データ!$AH$1:$AH$379,0),55))</f>
        <v>ダイセル化学工業株式会社</v>
      </c>
      <c r="F253" s="43" t="str">
        <f ca="1">INDIRECT("審判データ!"&amp;ADDRESS(MATCH(C253,審判データ!$AH$1:$AH$379,0),56))</f>
        <v>上田　正之;勝田　信行</v>
      </c>
      <c r="G253" s="43" t="str">
        <f ca="1">INDIRECT("審判データ!"&amp;ADDRESS(MATCH(C253,審判データ!$AH$1:$AH$379,0),72))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3" s="43" t="str">
        <f ca="1">INDIRECT("審判データ!"&amp;ADDRESS(MATCH(C253,審判データ!$AH$1:$AH$379,0),41))</f>
        <v>B60R 21/26</v>
      </c>
      <c r="I253" s="43" t="str">
        <f ca="1">INDIRECT("審判データ!"&amp;ADDRESS(MATCH(C253,審判データ!$AH$1:$AH$379,0),49))</f>
        <v>B60R  21/26@AFI(JP)</v>
      </c>
      <c r="J253" s="43" t="str">
        <f ca="1">INDIRECT("審判データ!"&amp;ADDRESS(MATCH(C253,審判データ!$AH$1:$AH$379,0),51))</f>
        <v>B60R 21/26;B60R 21/264</v>
      </c>
      <c r="K253" s="43" t="str">
        <f ca="1">INDIRECT("審判データ!"&amp;ADDRESS(MATCH(C253,審判データ!$AH$1:$AH$379,0),53))</f>
        <v>3D054 AA02;3D054 AA13;3D054 DD11;3D054 DD17;3D054 DD18;3D054 DD19;3D054 DD21;3D054 DD28;3D054 DD40;3D054 EE14;3D054 FF13;3D054 FF14;3D054 FF18;3D054 FF20</v>
      </c>
      <c r="L253" s="1013"/>
      <c r="M253" s="1031"/>
      <c r="N253" s="1014"/>
      <c r="O253" s="1040"/>
      <c r="P253" s="992"/>
      <c r="Q253" s="715" t="s">
        <v>3034</v>
      </c>
      <c r="R253" s="716" t="s">
        <v>22775</v>
      </c>
      <c r="S253" s="715" t="str">
        <f>IF(OR(LEFT(R253)="特",LEFT(R253)="実"),VLOOKUP(R253,'証拠（JP特許）'!$B$2:$D$299,2,FALSE),IF(AND(OR(LEFT(R253,2)="US",LEFT(R253,2)="WO",LEFT(R253,2)="GB",LEFT(R253,2)="EP",LEFT(R253,2)="DE"),OR(MID(R253,3,1)="1",MID(R253,3,1)="2",MID(R253,3,1)="3",MID(R253,3,1)="4",MID(R253,3,1)="5",MID(R253,3,1)="6",MID(R253,3,1)="7",MID(R253,3,1)="8",MID(R253,3,1)="9",MID(R253,3,1)="0")),VLOOKUP(R253,'証拠（WW特許）'!$B$2:$C$90,2,FALSE),"_"))</f>
        <v>_</v>
      </c>
      <c r="T253" s="716" t="str">
        <f>IF(OR(LEFT(R253)="特",LEFT(R253)="実"),VLOOKUP(R253,'証拠（JP特許）'!$B$2:$E$299,4,FALSE),"_")</f>
        <v>_</v>
      </c>
      <c r="U253" s="716" t="s">
        <v>94</v>
      </c>
      <c r="V253" s="715" t="s">
        <v>25</v>
      </c>
      <c r="W253" s="717" t="str">
        <f t="shared" si="18"/>
        <v/>
      </c>
      <c r="X253" s="718"/>
      <c r="Y253" s="718" t="str">
        <f t="shared" si="19"/>
        <v/>
      </c>
      <c r="Z253" s="414" t="str">
        <f ca="1">IF(OR(LEFT(R253)="特",LEFT(R253)="実",AND(OR(LEFT(R253,2)="US",LEFT(R253,2)="WO",LEFT(R253,2)="GB",LEFT(R253,2)="EP",LEFT(R253,2)="DE"),OR(MID(R253,3,1)="1",MID(R253,3,1)="2",MID(R253,3,1)="3",MID(R253,3,1)="4",MID(R253,3,1)="5",MID(R253,3,1)="6",MID(R253,3,1)="7",MID(R253,3,1)="8",MID(R253,3,1)="9",MID(R253,3,1)="0",))),IF(COUNTIF(INDIRECT("拒絶理由・拒絶査定・異議申立!"&amp;ADDRESS(MATCH(C253,拒絶理由・拒絶査定・異議申立!B$1:B$1000,0),3)&amp;":"&amp;ADDRESS(MATCH(C253,拒絶理由・拒絶査定・異議申立!B$1:B$1000,0),50)),R253)+COUNTIF(INDIRECT("拒絶理由・拒絶査定・異議申立!"&amp;ADDRESS(MATCH(C253,拒絶理由・拒絶査定・異議申立!B$1:B$1000,0),3)&amp;":"&amp;ADDRESS(MATCH(C253,拒絶理由・拒絶査定・異議申立!B$1:B$1000,0),50)),T253)&gt;0,"Yes","No"),"")</f>
        <v/>
      </c>
      <c r="AA253" s="415" t="str">
        <f ca="1">IF(OR(LEFT(R253)="特",LEFT(R253)="実",AND(OR(LEFT(R253,2)="US",LEFT(R253,2)="WO",LEFT(R253,2)="GB",LEFT(R253,2)="EP",LEFT(R253,2)="DE"),OR(MID(R253,3,1)="1",MID(R253,3,1)="2",MID(R253,3,1)="3",MID(R253,3,1)="4",MID(R253,3,1)="5",MID(R253,3,1)="6",MID(R253,3,1)="7",MID(R253,3,1)="8",MID(R253,3,1)="9",MID(R253,3,1)="0",))),IF(COUNTIF(INDIRECT("先行技術調査・登録査定!"&amp;ADDRESS(MATCH(C253,先行技術調査・登録査定!B$1:B$1000,0),3)&amp;":"&amp;ADDRESS(MATCH(C253,先行技術調査・登録査定!B$1:B$1000,0),49)),R253)+COUNTIF(INDIRECT("先行技術調査・登録査定!"&amp;ADDRESS(MATCH(C253,先行技術調査・登録査定!B$1:B$1000,0),3)&amp;":"&amp;ADDRESS(MATCH(C253,先行技術調査・登録査定!B$1:B$1000,0),49)),T253)&gt;0,"Yes","No"),"")</f>
        <v/>
      </c>
      <c r="AB253" s="416" t="str">
        <f t="shared" ca="1" si="20"/>
        <v/>
      </c>
      <c r="AC253" s="252" t="str">
        <f>IF(OR(LEFT(R253)="特",LEFT(R253)="実",AND(OR(LEFT(R253,2)="US",LEFT(R253,2)="WO",LEFT(R253,2)="GB",LEFT(R253,2)="EP",LEFT(R253,2)="DE"),OR(MID(R253,3,1)="1",MID(R253,3,1)="2",MID(R253,3,1)="3",MID(R253,3,1)="4",MID(R253,3,1)="5",MID(R253,3,1)="6",MID(R253,3,1)="7",MID(R253,3,1)="8",MID(R253,3,1)="9",MID(R253,3,1)="0",))),"",VLOOKUP($C253,非特許文献リスト!$A$2:$C$196,2,FALSE))</f>
        <v/>
      </c>
      <c r="AD253" s="417" t="str">
        <f>IF(OR(LEFT(R253)="特",LEFT(R253)="実",AND(OR(LEFT(R253,2)="US",LEFT(R253,2)="WO",LEFT(R253,2)="GB",LEFT(R253,2)="EP",LEFT(R253,2)="DE"),OR(MID(R253,3,1)="1",MID(R253,3,1)="2",MID(R253,3,1)="3",MID(R253,3,1)="4",MID(R253,3,1)="5",MID(R253,3,1)="6",MID(R253,3,1)="7",MID(R253,3,1)="8",MID(R253,3,1)="9",MID(R253,3,1)="0",))),"",VLOOKUP($C253,非特許文献リスト!$A$2:$C$196,3,FALSE))</f>
        <v/>
      </c>
      <c r="AE253" s="188" t="str">
        <f t="shared" si="17"/>
        <v/>
      </c>
      <c r="AF253" s="189" t="str">
        <f>IF(OR(LEFT(R253)="特",LEFT(R253)="実"),VLOOKUP(R253,'証拠（JP特許）'!$B$2:$AB$299,10,FALSE),IF(AND(OR(LEFT(R253,2)="US",LEFT(R253,2)="WO",LEFT(R253,2)="GB",LEFT(R253,2)="EP",LEFT(R253,2)="DE"),OR(MID(R253,3,1)="1",MID(R253,3,1)="2",MID(R253,3,1)="3",MID(R253,3,1)="4",MID(R253,3,1)="5",MID(R253,3,1)="6",MID(R253,3,1)="7",MID(R253,3,1)="8",MID(R253,3,1)="9",MID(R253,3,1)="0",)),VLOOKUP(R253,'証拠（WW特許）'!$B$2:$M$90,8,FALSE),""))</f>
        <v/>
      </c>
      <c r="AG253" s="189" t="str">
        <f>IF(OR(LEFT(R253)="特",LEFT(R253)="実"),VLOOKUP(R253,'証拠（JP特許）'!$B$2:$AB$299,26,FALSE),IF(AND(OR(LEFT(R253,2)="US",LEFT(R253,2)="WO",LEFT(R253,2)="GB",LEFT(R253,2)="EP",LEFT(R253,2)="DE"),OR(MID(R253,3,1)="1",MID(R253,3,1)="2",MID(R253,3,1)="3",MID(R253,3,1)="4",MID(R253,3,1)="5",MID(R253,3,1)="6",MID(R253,3,1)="7",MID(R253,3,1)="8",MID(R253,3,1)="9",MID(R253,3,1)="0",)),VLOOKUP(R253,'証拠（WW特許）'!$B$2:$M$90,12,FALSE),""))</f>
        <v/>
      </c>
      <c r="AH253" s="190" t="str">
        <f>IF(OR(LEFT(R253)="特",LEFT(R253)="実"),VLOOKUP(R253,'証拠（JP特許）'!$B$2:$X$299,20,FALSE),IF(AND(OR(LEFT(R253,2)="US",LEFT(R253,2)="WO",LEFT(R253,2)="GB",LEFT(R253,2)="EP",LEFT(R253,2)="DE"),OR(MID(R253,3,1)="1",MID(R253,3,1)="2",MID(R253,3,1)="3",MID(R253,3,1)="4",MID(R253,3,1)="5",MID(R253,3,1)="6",MID(R253,3,1)="7",MID(R253,3,1)="8",MID(R253,3,1)="9",MID(R253,3,1)="0",)),VLOOKUP(R253,'証拠（WW特許）'!$B$2:$U$90,20,FALSE),""))</f>
        <v/>
      </c>
      <c r="AI253" s="190" t="str">
        <f>IF(OR(LEFT(R253)="特",LEFT(R253)="実"),VLOOKUP(R253,'証拠（JP特許）'!$B$2:$X$299,21,FALSE),"")</f>
        <v/>
      </c>
      <c r="AJ253" s="190" t="str">
        <f>IF(OR(LEFT(R253)="特",LEFT(R253)="実"),VLOOKUP(R253,'証拠（JP特許）'!$B$2:$X$299,22,FALSE),"")</f>
        <v/>
      </c>
      <c r="AK253" s="191" t="str">
        <f>IF(OR(LEFT(R253)="特",LEFT(R253)="実"),VLOOKUP(R253,'証拠（JP特許）'!$B$2:$X$299,17,FALSE),IF(AND(OR(LEFT(R253,2)="US",LEFT(R253,2)="WO",LEFT(R253,2)="GB",LEFT(R253,2)="EP",LEFT(R253,2)="DE"),OR(MID(R253,3,1)="1",MID(R253,3,1)="2",MID(R253,3,1)="3",MID(R253,3,1)="4",MID(R253,3,1)="5",MID(R253,3,1)="6",MID(R253,3,1)="7",MID(R253,3,1)="8",MID(R253,3,1)="9",MID(R253,3,1)="0",)),VLOOKUP(R253,'証拠（WW特許）'!$B$2:$U$90,16,FALSE),""))</f>
        <v/>
      </c>
      <c r="AL253" s="190"/>
      <c r="AM253" s="190"/>
      <c r="AN253" s="190"/>
      <c r="AO253" s="190" t="str">
        <f ca="1">IF(OR(LEFT(R253)="特",LEFT(R253)="実",AND(OR(LEFT(R253,2)="US",LEFT(R253,2)="WO",LEFT(R253,2)="GB",LEFT(R253,2)="EP",LEFT(R253,2)="DE"),OR(MID(R253,3,1)="1",MID(R253,3,1)="2",MID(R253,3,1)="3",MID(R253,3,1)="4",MID(R253,3,1)="5",MID(R253,3,1)="6",MID(R253,3,1)="7",MID(R253,3,1)="8",MID(R253,3,1)="9",MID(R253,3,1)="0"))),IF(COUNTIF(INDIRECT("発明者引用!"&amp;ADDRESS(MATCH(C253,発明者引用!B$1:B$196,0),4)&amp;":"&amp;ADDRESS(MATCH(C253,発明者引用!B$1:B$196,0),17)),R253)+COUNTIF(INDIRECT("発明者引用!"&amp;ADDRESS(MATCH(C253,発明者引用!B$1:B$196,0),4)&amp;":"&amp;ADDRESS(MATCH(C253,発明者引用!B$1:B$196,0),17)),#REF!)+COUNTIF(INDIRECT("発明者引用!"&amp;ADDRESS(MATCH(C253,発明者引用!B$1:B$196,0),4)&amp;":"&amp;ADDRESS(MATCH(C253,発明者引用!B$1:B$196,0),17)),T253)&gt;0,"Yes","No"),"")</f>
        <v/>
      </c>
      <c r="AP253" s="190" t="str">
        <f ca="1">IF(OR(LEFT(R253)="特",LEFT(R253)="実",AND(OR(LEFT(R253,2)="US",LEFT(R253,2)="WO",LEFT(R253,2)="GB",LEFT(R253,2)="EP",LEFT(R253,2)="DE"),OR(MID(R253,3,1)="1",MID(R253,3,1)="2",MID(R253,3,1)="3",MID(R253,3,1)="4",MID(R253,3,1)="5",MID(R253,3,1)="6",MID(R253,3,1)="7",MID(R253,3,1)="8",MID(R253,3,1)="9",MID(R253,3,1)="0"))),IF(VLOOKUP(C253,ファミリ引用特許WO!$A$2:$B$241,2,FALSE)+VLOOKUP(C253,ファミリ引用文献WO!$A$2:$C$241,3,FALSE)=0,"ISR無し",IF(COUNTIF(INDIRECT("ファミリ引用特許WO!"&amp;ADDRESS(MATCH(C253,ファミリ引用特許WO!$A$2:$A$241,0),1)&amp;":"&amp;ADDRESS(MATCH(C253,ファミリ引用特許WO!$A$2:$A$241,0),19)),R253)+COUNTIF(INDIRECT("ファミリ引用特許WO!"&amp;ADDRESS(MATCH(C253,ファミリ引用特許WO!$A$2:$A$241,0),1)&amp;":"&amp;ADDRESS(MATCH(C253,ファミリ引用特許WO!$A$2:$A$241,0),19)),S253)+COUNTIF(INDIRECT("ファミリ引用特許WO!"&amp;ADDRESS(MATCH(C253,ファミリ引用特許WO!$A$2:$A$241,0),1)&amp;":"&amp;ADDRESS(MATCH(C253,ファミリ引用特許WO!$A$2:$A$241,0),19)),T253)+COUNTIF(INDIRECT("ファミリ引用特許WO!"&amp;ADDRESS(MATCH(C253,ファミリ引用特許WO!$A$2:$A$241,0),1)&amp;":"&amp;ADDRESS(MATCH(C253,ファミリ引用特許WO!$A$2:$A$241,0),19)),W253)+COUNTIF(INDIRECT("ファミリ引用特許WO!"&amp;ADDRESS(MATCH(C253,ファミリ引用特許WO!$A$2:$A$241,0),1)&amp;":"&amp;ADDRESS(MATCH(C253,ファミリ引用特許WO!$A$2:$A$241,0),19)),Y253)&gt;0,"Yes","No")),"")</f>
        <v/>
      </c>
      <c r="AQ253" s="194" t="str">
        <f ca="1">IF(OR(LEFT(R253)="特",LEFT(R253)="実",AND(OR(LEFT(R253,2)="US",LEFT(R253,2)="WO",LEFT(R253,2)="GB",LEFT(R253,2)="EP",LEFT(R253,2)="DE"),OR(MID(R253,3,1)="1",MID(R253,3,1)="2",MID(R253,3,1)="3",MID(R253,3,1)="4",MID(R253,3,1)="5",MID(R253,3,1)="6",MID(R253,3,1)="7",MID(R253,3,1)="8",MID(R253,3,1)="9",MID(R253,3,1)="0"))),IF(VLOOKUP(C253,'ファミリ引用特許表記修正（ex.A2→A）'!$A$2:$B$241,2,FALSE)=0,"family無し",IF(COUNTIF(INDIRECT("'ファミリ引用特許表記修正（ex.A2→A）'!"&amp;ADDRESS(MATCH(C253,'ファミリ引用特許表記修正（ex.A2→A）'!$A$2:$A$241,0),1)&amp;":"&amp;ADDRESS(MATCH(C253,'ファミリ引用特許表記修正（ex.A2→A）'!$A$2:$A$241,0),171)),R253)+COUNTIF(INDIRECT("'ファミリ引用特許表記修正（ex.A2→A）'!"&amp;ADDRESS(MATCH(C253,'ファミリ引用特許表記修正（ex.A2→A）'!$A$2:$A$241,0),1)&amp;":"&amp;ADDRESS(MATCH(C253,'ファミリ引用特許表記修正（ex.A2→A）'!$A$2:$A$241,0),171)),S253)+COUNTIF(INDIRECT("'ファミリ引用特許表記修正（ex.A2→A）'!"&amp;ADDRESS(MATCH(C253,'ファミリ引用特許表記修正（ex.A2→A）'!$A$2:$A$241,0),1)&amp;":"&amp;ADDRESS(MATCH(C253,'ファミリ引用特許表記修正（ex.A2→A）'!$A$2:$A$241,0),171)),T253)+COUNTIF(INDIRECT("'ファミリ引用特許表記修正（ex.A2→A）'!"&amp;ADDRESS(MATCH(C253,'ファミリ引用特許表記修正（ex.A2→A）'!$A$2:$A$241,0),1)&amp;":"&amp;ADDRESS(MATCH(C253,'ファミリ引用特許表記修正（ex.A2→A）'!$A$2:$A$241,0),171)),W253)+COUNTIF(INDIRECT("'ファミリ引用特許表記修正（ex.A2→A）'!"&amp;ADDRESS(MATCH(C253,'ファミリ引用特許表記修正（ex.A2→A）'!$A$2:$A$241,0),1)&amp;":"&amp;ADDRESS(MATCH(C253,'ファミリ引用特許表記修正（ex.A2→A）'!$A$2:$A$241,0),171)),Y253)&gt;0,"Yes","No")),"")</f>
        <v/>
      </c>
      <c r="AR253" s="193" t="str">
        <f>IF(OR(LEFT(R253)="特",LEFT(R253)="実",AND(OR(LEFT(R253,2)="US",LEFT(R253,2)="WO",LEFT(R253,2)="GB",LEFT(R253,2)="EP",LEFT(R253,2)="DE"),OR(MID(R253,3,1)="1",MID(R253,3,1)="2",MID(R253,3,1)="3",MID(R253,3,1)="4",MID(R253,3,1)="5",MID(R253,3,1)="6",MID(R253,3,1)="7",MID(R253,3,1)="8",MID(R253,3,1)="9",MID(R253,3,1)="0",))),"",VLOOKUP($C253,ファミリ発明者引用文献!A$3:B$235,2,FALSE))</f>
        <v>,,</v>
      </c>
      <c r="AS253" s="194" t="str">
        <f>VLOOKUP(C253,ファミリ引用文献WO!A$2:B$241,2,FALSE)</f>
        <v/>
      </c>
      <c r="AT253" s="190" t="str">
        <f>VLOOKUP(C253,ファミリ引用文献!A$3:B$242,2,FALSE)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3" s="190" t="str">
        <f>VLOOKUP(C253,審判データ!AH$2:BT$379,39,FALSE)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3" s="192" t="str">
        <f ca="1">IF(INDIRECT("審判データ!"&amp;ADDRESS(MATCH(C253,審判データ!$AH$1:$AH$379,0),32))="早期審査の対象とする","早期審査","")</f>
        <v>早期審査</v>
      </c>
      <c r="AW253" s="657" t="str">
        <f t="shared" si="16"/>
        <v/>
      </c>
      <c r="AX253" s="658" t="str">
        <f>IF(LEFT(AE253,3)="日本特",IF(LEFT(C253)="特",VLOOKUP(C253,'本件、証拠文献テーマコード'!G$2:I$376,3,FALSE),VLOOKUP(C253,'本件、証拠文献テーマコード'!B$2:I$376,8,FALSE)),"")</f>
        <v/>
      </c>
      <c r="AY253" s="658" t="str">
        <f>IF(LEFT(AE253,3)="日本特",IF(OR(MID(R253,2,1)="開",MID(R253,2,1)="表",MID(R253,2,1)="登"),VLOOKUP(R253,'本件、証拠文献テーマコード'!C$2:I$379,7,FALSE),VLOOKUP(R253,'本件、証拠文献テーマコード'!G$2:I$379,3,FALSE)),"")</f>
        <v/>
      </c>
      <c r="AZ253" s="54"/>
    </row>
    <row r="254" spans="1:52" ht="27" x14ac:dyDescent="0.15">
      <c r="A254" s="804"/>
      <c r="B254" s="586" t="str">
        <f ca="1">IF(A254="",B253,INDIRECT("審判データ!"&amp;ADDRESS(MATCH(A254,審判データ!$HC$1:$HC$379,0),20))&amp;" / "&amp;INDIRECT("審判データ!"&amp;ADDRESS(MATCH(A254,審判データ!$HC$1:$HC$379,0),21)))</f>
        <v>2011 / 29-2</v>
      </c>
      <c r="C254" s="511">
        <v>2989788</v>
      </c>
      <c r="D254" s="511" t="s">
        <v>2989</v>
      </c>
      <c r="E254" s="163" t="str">
        <f ca="1">INDIRECT("審判データ!"&amp;ADDRESS(MATCH(C254,審判データ!$AH$1:$AH$379,0),55))</f>
        <v>ダイセル化学工業株式会社</v>
      </c>
      <c r="F254" s="43" t="str">
        <f ca="1">INDIRECT("審判データ!"&amp;ADDRESS(MATCH(C254,審判データ!$AH$1:$AH$379,0),56))</f>
        <v>上田　正之;勝田　信行</v>
      </c>
      <c r="G254" s="43" t="str">
        <f ca="1">INDIRECT("審判データ!"&amp;ADDRESS(MATCH(C254,審判データ!$AH$1:$AH$379,0),72))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4" s="43" t="str">
        <f ca="1">INDIRECT("審判データ!"&amp;ADDRESS(MATCH(C254,審判データ!$AH$1:$AH$379,0),41))</f>
        <v>B60R 21/26</v>
      </c>
      <c r="I254" s="43" t="str">
        <f ca="1">INDIRECT("審判データ!"&amp;ADDRESS(MATCH(C254,審判データ!$AH$1:$AH$379,0),49))</f>
        <v>B60R  21/26@AFI(JP)</v>
      </c>
      <c r="J254" s="43" t="str">
        <f ca="1">INDIRECT("審判データ!"&amp;ADDRESS(MATCH(C254,審判データ!$AH$1:$AH$379,0),51))</f>
        <v>B60R 21/26;B60R 21/264</v>
      </c>
      <c r="K254" s="43" t="str">
        <f ca="1">INDIRECT("審判データ!"&amp;ADDRESS(MATCH(C254,審判データ!$AH$1:$AH$379,0),53))</f>
        <v>3D054 AA02;3D054 AA13;3D054 DD11;3D054 DD17;3D054 DD18;3D054 DD19;3D054 DD21;3D054 DD28;3D054 DD40;3D054 EE14;3D054 FF13;3D054 FF14;3D054 FF18;3D054 FF20</v>
      </c>
      <c r="L254" s="1013"/>
      <c r="M254" s="1031"/>
      <c r="N254" s="1014"/>
      <c r="O254" s="1040"/>
      <c r="P254" s="992"/>
      <c r="Q254" s="715" t="s">
        <v>3038</v>
      </c>
      <c r="R254" s="716" t="s">
        <v>22776</v>
      </c>
      <c r="S254" s="715" t="str">
        <f>IF(OR(LEFT(R254)="特",LEFT(R254)="実"),VLOOKUP(R254,'証拠（JP特許）'!$B$2:$D$299,2,FALSE),IF(AND(OR(LEFT(R254,2)="US",LEFT(R254,2)="WO",LEFT(R254,2)="GB",LEFT(R254,2)="EP",LEFT(R254,2)="DE"),OR(MID(R254,3,1)="1",MID(R254,3,1)="2",MID(R254,3,1)="3",MID(R254,3,1)="4",MID(R254,3,1)="5",MID(R254,3,1)="6",MID(R254,3,1)="7",MID(R254,3,1)="8",MID(R254,3,1)="9",MID(R254,3,1)="0")),VLOOKUP(R254,'証拠（WW特許）'!$B$2:$C$90,2,FALSE),"_"))</f>
        <v>特願昭47-90623</v>
      </c>
      <c r="T254" s="716" t="str">
        <f>IF(OR(LEFT(R254)="特",LEFT(R254)="実"),VLOOKUP(R254,'証拠（JP特許）'!$B$2:$E$299,4,FALSE),"_")</f>
        <v>JP892059</v>
      </c>
      <c r="U254" s="716" t="s">
        <v>94</v>
      </c>
      <c r="V254" s="715" t="s">
        <v>25</v>
      </c>
      <c r="W254" s="717" t="str">
        <f t="shared" si="18"/>
        <v>JP4944434A</v>
      </c>
      <c r="X254" s="718"/>
      <c r="Y254" s="718" t="str">
        <f t="shared" si="19"/>
        <v>JP892059B</v>
      </c>
      <c r="Z254" s="414" t="str">
        <f ca="1">IF(OR(LEFT(R254)="特",LEFT(R254)="実",AND(OR(LEFT(R254,2)="US",LEFT(R254,2)="WO",LEFT(R254,2)="GB",LEFT(R254,2)="EP",LEFT(R254,2)="DE"),OR(MID(R254,3,1)="1",MID(R254,3,1)="2",MID(R254,3,1)="3",MID(R254,3,1)="4",MID(R254,3,1)="5",MID(R254,3,1)="6",MID(R254,3,1)="7",MID(R254,3,1)="8",MID(R254,3,1)="9",MID(R254,3,1)="0",))),IF(COUNTIF(INDIRECT("拒絶理由・拒絶査定・異議申立!"&amp;ADDRESS(MATCH(C254,拒絶理由・拒絶査定・異議申立!B$1:B$1000,0),3)&amp;":"&amp;ADDRESS(MATCH(C254,拒絶理由・拒絶査定・異議申立!B$1:B$1000,0),50)),R254)+COUNTIF(INDIRECT("拒絶理由・拒絶査定・異議申立!"&amp;ADDRESS(MATCH(C254,拒絶理由・拒絶査定・異議申立!B$1:B$1000,0),3)&amp;":"&amp;ADDRESS(MATCH(C254,拒絶理由・拒絶査定・異議申立!B$1:B$1000,0),50)),T254)&gt;0,"Yes","No"),"")</f>
        <v>No</v>
      </c>
      <c r="AA254" s="415" t="str">
        <f ca="1">IF(OR(LEFT(R254)="特",LEFT(R254)="実",AND(OR(LEFT(R254,2)="US",LEFT(R254,2)="WO",LEFT(R254,2)="GB",LEFT(R254,2)="EP",LEFT(R254,2)="DE"),OR(MID(R254,3,1)="1",MID(R254,3,1)="2",MID(R254,3,1)="3",MID(R254,3,1)="4",MID(R254,3,1)="5",MID(R254,3,1)="6",MID(R254,3,1)="7",MID(R254,3,1)="8",MID(R254,3,1)="9",MID(R254,3,1)="0",))),IF(COUNTIF(INDIRECT("先行技術調査・登録査定!"&amp;ADDRESS(MATCH(C254,先行技術調査・登録査定!B$1:B$1000,0),3)&amp;":"&amp;ADDRESS(MATCH(C254,先行技術調査・登録査定!B$1:B$1000,0),49)),R254)+COUNTIF(INDIRECT("先行技術調査・登録査定!"&amp;ADDRESS(MATCH(C254,先行技術調査・登録査定!B$1:B$1000,0),3)&amp;":"&amp;ADDRESS(MATCH(C254,先行技術調査・登録査定!B$1:B$1000,0),49)),T254)&gt;0,"Yes","No"),"")</f>
        <v>No</v>
      </c>
      <c r="AB254" s="416" t="str">
        <f t="shared" ca="1" si="20"/>
        <v>Yes</v>
      </c>
      <c r="AC254" s="252" t="str">
        <f>IF(OR(LEFT(R254)="特",LEFT(R254)="実",AND(OR(LEFT(R254,2)="US",LEFT(R254,2)="WO",LEFT(R254,2)="GB",LEFT(R254,2)="EP",LEFT(R254,2)="DE"),OR(MID(R254,3,1)="1",MID(R254,3,1)="2",MID(R254,3,1)="3",MID(R254,3,1)="4",MID(R254,3,1)="5",MID(R254,3,1)="6",MID(R254,3,1)="7",MID(R254,3,1)="8",MID(R254,3,1)="9",MID(R254,3,1)="0",))),"",VLOOKUP($C254,非特許文献リスト!$A$2:$C$196,2,FALSE))</f>
        <v/>
      </c>
      <c r="AD254" s="417" t="str">
        <f>IF(OR(LEFT(R254)="特",LEFT(R254)="実",AND(OR(LEFT(R254,2)="US",LEFT(R254,2)="WO",LEFT(R254,2)="GB",LEFT(R254,2)="EP",LEFT(R254,2)="DE"),OR(MID(R254,3,1)="1",MID(R254,3,1)="2",MID(R254,3,1)="3",MID(R254,3,1)="4",MID(R254,3,1)="5",MID(R254,3,1)="6",MID(R254,3,1)="7",MID(R254,3,1)="8",MID(R254,3,1)="9",MID(R254,3,1)="0",))),"",VLOOKUP($C254,非特許文献リスト!$A$2:$C$196,3,FALSE))</f>
        <v/>
      </c>
      <c r="AE254" s="188" t="str">
        <f t="shared" si="17"/>
        <v>日本特許文献</v>
      </c>
      <c r="AF254" s="189" t="str">
        <f>IF(OR(LEFT(R254)="特",LEFT(R254)="実"),VLOOKUP(R254,'証拠（JP特許）'!$B$2:$AB$299,10,FALSE),IF(AND(OR(LEFT(R254,2)="US",LEFT(R254,2)="WO",LEFT(R254,2)="GB",LEFT(R254,2)="EP",LEFT(R254,2)="DE"),OR(MID(R254,3,1)="1",MID(R254,3,1)="2",MID(R254,3,1)="3",MID(R254,3,1)="4",MID(R254,3,1)="5",MID(R254,3,1)="6",MID(R254,3,1)="7",MID(R254,3,1)="8",MID(R254,3,1)="9",MID(R254,3,1)="0",)),VLOOKUP(R254,'証拠（WW特許）'!$B$2:$M$90,8,FALSE),""))</f>
        <v>日産自動車株式会社</v>
      </c>
      <c r="AG254" s="189">
        <f>IF(OR(LEFT(R254)="特",LEFT(R254)="実"),VLOOKUP(R254,'証拠（JP特許）'!$B$2:$AB$299,26,FALSE),IF(AND(OR(LEFT(R254,2)="US",LEFT(R254,2)="WO",LEFT(R254,2)="GB",LEFT(R254,2)="EP",LEFT(R254,2)="DE"),OR(MID(R254,3,1)="1",MID(R254,3,1)="2",MID(R254,3,1)="3",MID(R254,3,1)="4",MID(R254,3,1)="5",MID(R254,3,1)="6",MID(R254,3,1)="7",MID(R254,3,1)="8",MID(R254,3,1)="9",MID(R254,3,1)="0",)),VLOOKUP(R254,'証拠（WW特許）'!$B$2:$M$90,12,FALSE),""))</f>
        <v>0</v>
      </c>
      <c r="AH254" s="190" t="str">
        <f>IF(OR(LEFT(R254)="特",LEFT(R254)="実"),VLOOKUP(R254,'証拠（JP特許）'!$B$2:$X$299,20,FALSE),IF(AND(OR(LEFT(R254,2)="US",LEFT(R254,2)="WO",LEFT(R254,2)="GB",LEFT(R254,2)="EP",LEFT(R254,2)="DE"),OR(MID(R254,3,1)="1",MID(R254,3,1)="2",MID(R254,3,1)="3",MID(R254,3,1)="4",MID(R254,3,1)="5",MID(R254,3,1)="6",MID(R254,3,1)="7",MID(R254,3,1)="8",MID(R254,3,1)="9",MID(R254,3,1)="0",)),VLOOKUP(R254,'証拠（WW特許）'!$B$2:$U$90,20,FALSE),""))</f>
        <v>B60R  21/26    (2006.01),B01J   7/00    (2006.01)</v>
      </c>
      <c r="AI254" s="190" t="str">
        <f>IF(OR(LEFT(R254)="特",LEFT(R254)="実"),VLOOKUP(R254,'証拠（JP特許）'!$B$2:$X$299,21,FALSE),"")</f>
        <v>B60R 21/26       ,B01J  7/00      A</v>
      </c>
      <c r="AJ254" s="190" t="str">
        <f>IF(OR(LEFT(R254)="特",LEFT(R254)="実"),VLOOKUP(R254,'証拠（JP特許）'!$B$2:$X$299,22,FALSE),"")</f>
        <v>4G068DA08,4G068DB14,3D054DD11,3D054DD17,3D054DD19,3D054EE45,3D054FF13,3D054FF17</v>
      </c>
      <c r="AK254" s="191" t="str">
        <f>IF(OR(LEFT(R254)="特",LEFT(R254)="実"),VLOOKUP(R254,'証拠（JP特許）'!$B$2:$X$299,17,FALSE),IF(AND(OR(LEFT(R254,2)="US",LEFT(R254,2)="WO",LEFT(R254,2)="GB",LEFT(R254,2)="EP",LEFT(R254,2)="DE"),OR(MID(R254,3,1)="1",MID(R254,3,1)="2",MID(R254,3,1)="3",MID(R254,3,1)="4",MID(R254,3,1)="5",MID(R254,3,1)="6",MID(R254,3,1)="7",MID(R254,3,1)="8",MID(R254,3,1)="9",MID(R254,3,1)="0",)),VLOOKUP(R254,'証拠（WW特許）'!$B$2:$U$90,16,FALSE),""))</f>
        <v>1974.04.26</v>
      </c>
      <c r="AL254" s="190"/>
      <c r="AM254" s="190"/>
      <c r="AN254" s="190"/>
      <c r="AO254" s="190" t="str">
        <f ca="1">IF(OR(LEFT(R254)="特",LEFT(R254)="実",AND(OR(LEFT(R254,2)="US",LEFT(R254,2)="WO",LEFT(R254,2)="GB",LEFT(R254,2)="EP",LEFT(R254,2)="DE"),OR(MID(R254,3,1)="1",MID(R254,3,1)="2",MID(R254,3,1)="3",MID(R254,3,1)="4",MID(R254,3,1)="5",MID(R254,3,1)="6",MID(R254,3,1)="7",MID(R254,3,1)="8",MID(R254,3,1)="9",MID(R254,3,1)="0"))),IF(COUNTIF(INDIRECT("発明者引用!"&amp;ADDRESS(MATCH(C254,発明者引用!B$1:B$196,0),4)&amp;":"&amp;ADDRESS(MATCH(C254,発明者引用!B$1:B$196,0),17)),R254)+COUNTIF(INDIRECT("発明者引用!"&amp;ADDRESS(MATCH(C254,発明者引用!B$1:B$196,0),4)&amp;":"&amp;ADDRESS(MATCH(C254,発明者引用!B$1:B$196,0),17)),#REF!)+COUNTIF(INDIRECT("発明者引用!"&amp;ADDRESS(MATCH(C254,発明者引用!B$1:B$196,0),4)&amp;":"&amp;ADDRESS(MATCH(C254,発明者引用!B$1:B$196,0),17)),T254)&gt;0,"Yes","No"),"")</f>
        <v>No</v>
      </c>
      <c r="AP254" s="190" t="str">
        <f ca="1">IF(OR(LEFT(R254)="特",LEFT(R254)="実",AND(OR(LEFT(R254,2)="US",LEFT(R254,2)="WO",LEFT(R254,2)="GB",LEFT(R254,2)="EP",LEFT(R254,2)="DE"),OR(MID(R254,3,1)="1",MID(R254,3,1)="2",MID(R254,3,1)="3",MID(R254,3,1)="4",MID(R254,3,1)="5",MID(R254,3,1)="6",MID(R254,3,1)="7",MID(R254,3,1)="8",MID(R254,3,1)="9",MID(R254,3,1)="0"))),IF(VLOOKUP(C254,ファミリ引用特許WO!$A$2:$B$241,2,FALSE)+VLOOKUP(C254,ファミリ引用文献WO!$A$2:$C$241,3,FALSE)=0,"ISR無し",IF(COUNTIF(INDIRECT("ファミリ引用特許WO!"&amp;ADDRESS(MATCH(C254,ファミリ引用特許WO!$A$2:$A$241,0),1)&amp;":"&amp;ADDRESS(MATCH(C254,ファミリ引用特許WO!$A$2:$A$241,0),19)),R254)+COUNTIF(INDIRECT("ファミリ引用特許WO!"&amp;ADDRESS(MATCH(C254,ファミリ引用特許WO!$A$2:$A$241,0),1)&amp;":"&amp;ADDRESS(MATCH(C254,ファミリ引用特許WO!$A$2:$A$241,0),19)),S254)+COUNTIF(INDIRECT("ファミリ引用特許WO!"&amp;ADDRESS(MATCH(C254,ファミリ引用特許WO!$A$2:$A$241,0),1)&amp;":"&amp;ADDRESS(MATCH(C254,ファミリ引用特許WO!$A$2:$A$241,0),19)),T254)+COUNTIF(INDIRECT("ファミリ引用特許WO!"&amp;ADDRESS(MATCH(C254,ファミリ引用特許WO!$A$2:$A$241,0),1)&amp;":"&amp;ADDRESS(MATCH(C254,ファミリ引用特許WO!$A$2:$A$241,0),19)),W254)+COUNTIF(INDIRECT("ファミリ引用特許WO!"&amp;ADDRESS(MATCH(C254,ファミリ引用特許WO!$A$2:$A$241,0),1)&amp;":"&amp;ADDRESS(MATCH(C254,ファミリ引用特許WO!$A$2:$A$241,0),19)),Y254)&gt;0,"Yes","No")),"")</f>
        <v>ISR無し</v>
      </c>
      <c r="AQ254" s="194" t="str">
        <f ca="1">IF(OR(LEFT(R254)="特",LEFT(R254)="実",AND(OR(LEFT(R254,2)="US",LEFT(R254,2)="WO",LEFT(R254,2)="GB",LEFT(R254,2)="EP",LEFT(R254,2)="DE"),OR(MID(R254,3,1)="1",MID(R254,3,1)="2",MID(R254,3,1)="3",MID(R254,3,1)="4",MID(R254,3,1)="5",MID(R254,3,1)="6",MID(R254,3,1)="7",MID(R254,3,1)="8",MID(R254,3,1)="9",MID(R254,3,1)="0"))),IF(VLOOKUP(C254,'ファミリ引用特許表記修正（ex.A2→A）'!$A$2:$B$241,2,FALSE)=0,"family無し",IF(COUNTIF(INDIRECT("'ファミリ引用特許表記修正（ex.A2→A）'!"&amp;ADDRESS(MATCH(C254,'ファミリ引用特許表記修正（ex.A2→A）'!$A$2:$A$241,0),1)&amp;":"&amp;ADDRESS(MATCH(C254,'ファミリ引用特許表記修正（ex.A2→A）'!$A$2:$A$241,0),171)),R254)+COUNTIF(INDIRECT("'ファミリ引用特許表記修正（ex.A2→A）'!"&amp;ADDRESS(MATCH(C254,'ファミリ引用特許表記修正（ex.A2→A）'!$A$2:$A$241,0),1)&amp;":"&amp;ADDRESS(MATCH(C254,'ファミリ引用特許表記修正（ex.A2→A）'!$A$2:$A$241,0),171)),S254)+COUNTIF(INDIRECT("'ファミリ引用特許表記修正（ex.A2→A）'!"&amp;ADDRESS(MATCH(C254,'ファミリ引用特許表記修正（ex.A2→A）'!$A$2:$A$241,0),1)&amp;":"&amp;ADDRESS(MATCH(C254,'ファミリ引用特許表記修正（ex.A2→A）'!$A$2:$A$241,0),171)),T254)+COUNTIF(INDIRECT("'ファミリ引用特許表記修正（ex.A2→A）'!"&amp;ADDRESS(MATCH(C254,'ファミリ引用特許表記修正（ex.A2→A）'!$A$2:$A$241,0),1)&amp;":"&amp;ADDRESS(MATCH(C254,'ファミリ引用特許表記修正（ex.A2→A）'!$A$2:$A$241,0),171)),W254)+COUNTIF(INDIRECT("'ファミリ引用特許表記修正（ex.A2→A）'!"&amp;ADDRESS(MATCH(C254,'ファミリ引用特許表記修正（ex.A2→A）'!$A$2:$A$241,0),1)&amp;":"&amp;ADDRESS(MATCH(C254,'ファミリ引用特許表記修正（ex.A2→A）'!$A$2:$A$241,0),171)),Y254)&gt;0,"Yes","No")),"")</f>
        <v>No</v>
      </c>
      <c r="AR254" s="58" t="str">
        <f>IF(OR(LEFT(R254)="特",LEFT(R254)="実",AND(OR(LEFT(R254,2)="US",LEFT(R254,2)="WO",LEFT(R254,2)="GB",LEFT(R254,2)="EP",LEFT(R254,2)="DE"),OR(MID(R254,3,1)="1",MID(R254,3,1)="2",MID(R254,3,1)="3",MID(R254,3,1)="4",MID(R254,3,1)="5",MID(R254,3,1)="6",MID(R254,3,1)="7",MID(R254,3,1)="8",MID(R254,3,1)="9",MID(R254,3,1)="0",))),"",VLOOKUP($C254,ファミリ発明者引用文献!A$3:B$235,2,FALSE))</f>
        <v/>
      </c>
      <c r="AS254" s="194" t="str">
        <f>VLOOKUP(C254,ファミリ引用文献WO!A$2:B$241,2,FALSE)</f>
        <v/>
      </c>
      <c r="AT254" s="190" t="str">
        <f>VLOOKUP(C254,ファミリ引用文献!A$3:B$242,2,FALSE)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4" s="190" t="str">
        <f>VLOOKUP(C254,審判データ!AH$2:BT$379,39,FALSE)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4" s="192" t="str">
        <f ca="1">IF(INDIRECT("審判データ!"&amp;ADDRESS(MATCH(C254,審判データ!$AH$1:$AH$379,0),32))="早期審査の対象とする","早期審査","")</f>
        <v>早期審査</v>
      </c>
      <c r="AW254" s="657" t="str">
        <f t="shared" si="16"/>
        <v>一致</v>
      </c>
      <c r="AX254" s="658" t="str">
        <f>IF(LEFT(AE254,3)="日本特",IF(LEFT(C254)="特",VLOOKUP(C254,'本件、証拠文献テーマコード'!G$2:I$376,3,FALSE),VLOOKUP(C254,'本件、証拠文献テーマコード'!B$2:I$376,8,FALSE)),"")</f>
        <v>3D054</v>
      </c>
      <c r="AY254" s="658" t="str">
        <f>IF(LEFT(AE254,3)="日本特",IF(OR(MID(R254,2,1)="開",MID(R254,2,1)="表",MID(R254,2,1)="登"),VLOOKUP(R254,'本件、証拠文献テーマコード'!C$2:I$379,7,FALSE),VLOOKUP(R254,'本件、証拠文献テーマコード'!G$2:I$379,3,FALSE)),"")</f>
        <v>3D054,4G068</v>
      </c>
      <c r="AZ254" s="54"/>
    </row>
    <row r="255" spans="1:52" ht="94.5" x14ac:dyDescent="0.15">
      <c r="A255" s="804"/>
      <c r="B255" s="586" t="str">
        <f ca="1">IF(A255="",B254,INDIRECT("審判データ!"&amp;ADDRESS(MATCH(A255,審判データ!$HC$1:$HC$379,0),20))&amp;" / "&amp;INDIRECT("審判データ!"&amp;ADDRESS(MATCH(A255,審判データ!$HC$1:$HC$379,0),21)))</f>
        <v>2011 / 29-2</v>
      </c>
      <c r="C255" s="511">
        <v>2989788</v>
      </c>
      <c r="D255" s="511" t="s">
        <v>2989</v>
      </c>
      <c r="E255" s="163" t="str">
        <f ca="1">INDIRECT("審判データ!"&amp;ADDRESS(MATCH(C255,審判データ!$AH$1:$AH$379,0),55))</f>
        <v>ダイセル化学工業株式会社</v>
      </c>
      <c r="F255" s="43" t="str">
        <f ca="1">INDIRECT("審判データ!"&amp;ADDRESS(MATCH(C255,審判データ!$AH$1:$AH$379,0),56))</f>
        <v>上田　正之;勝田　信行</v>
      </c>
      <c r="G255" s="43" t="str">
        <f ca="1">INDIRECT("審判データ!"&amp;ADDRESS(MATCH(C255,審判データ!$AH$1:$AH$379,0),72))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5" s="43" t="str">
        <f ca="1">INDIRECT("審判データ!"&amp;ADDRESS(MATCH(C255,審判データ!$AH$1:$AH$379,0),41))</f>
        <v>B60R 21/26</v>
      </c>
      <c r="I255" s="43" t="str">
        <f ca="1">INDIRECT("審判データ!"&amp;ADDRESS(MATCH(C255,審判データ!$AH$1:$AH$379,0),49))</f>
        <v>B60R  21/26@AFI(JP)</v>
      </c>
      <c r="J255" s="43" t="str">
        <f ca="1">INDIRECT("審判データ!"&amp;ADDRESS(MATCH(C255,審判データ!$AH$1:$AH$379,0),51))</f>
        <v>B60R 21/26;B60R 21/264</v>
      </c>
      <c r="K255" s="43" t="str">
        <f ca="1">INDIRECT("審判データ!"&amp;ADDRESS(MATCH(C255,審判データ!$AH$1:$AH$379,0),53))</f>
        <v>3D054 AA02;3D054 AA13;3D054 DD11;3D054 DD17;3D054 DD18;3D054 DD19;3D054 DD21;3D054 DD28;3D054 DD40;3D054 EE14;3D054 FF13;3D054 FF14;3D054 FF18;3D054 FF20</v>
      </c>
      <c r="L255" s="1013"/>
      <c r="M255" s="1031"/>
      <c r="N255" s="1014"/>
      <c r="O255" s="1040"/>
      <c r="P255" s="992"/>
      <c r="Q255" s="715" t="s">
        <v>3050</v>
      </c>
      <c r="R255" s="716" t="s">
        <v>22777</v>
      </c>
      <c r="S255" s="715" t="str">
        <f>IF(OR(LEFT(R255)="特",LEFT(R255)="実"),VLOOKUP(R255,'証拠（JP特許）'!$B$2:$D$299,2,FALSE),IF(AND(OR(LEFT(R255,2)="US",LEFT(R255,2)="WO",LEFT(R255,2)="GB",LEFT(R255,2)="EP",LEFT(R255,2)="DE"),OR(MID(R255,3,1)="1",MID(R255,3,1)="2",MID(R255,3,1)="3",MID(R255,3,1)="4",MID(R255,3,1)="5",MID(R255,3,1)="6",MID(R255,3,1)="7",MID(R255,3,1)="8",MID(R255,3,1)="9",MID(R255,3,1)="0")),VLOOKUP(R255,'証拠（WW特許）'!$B$2:$C$90,2,FALSE),"_"))</f>
        <v>_</v>
      </c>
      <c r="T255" s="716" t="str">
        <f>IF(OR(LEFT(R255)="特",LEFT(R255)="実"),VLOOKUP(R255,'証拠（JP特許）'!$B$2:$E$299,4,FALSE),"_")</f>
        <v>_</v>
      </c>
      <c r="U255" s="716" t="s">
        <v>94</v>
      </c>
      <c r="V255" s="715" t="s">
        <v>25</v>
      </c>
      <c r="W255" s="717" t="str">
        <f t="shared" si="18"/>
        <v/>
      </c>
      <c r="X255" s="718"/>
      <c r="Y255" s="718" t="str">
        <f t="shared" si="19"/>
        <v/>
      </c>
      <c r="Z255" s="414" t="str">
        <f ca="1">IF(OR(LEFT(R255)="特",LEFT(R255)="実",AND(OR(LEFT(R255,2)="US",LEFT(R255,2)="WO",LEFT(R255,2)="GB",LEFT(R255,2)="EP",LEFT(R255,2)="DE"),OR(MID(R255,3,1)="1",MID(R255,3,1)="2",MID(R255,3,1)="3",MID(R255,3,1)="4",MID(R255,3,1)="5",MID(R255,3,1)="6",MID(R255,3,1)="7",MID(R255,3,1)="8",MID(R255,3,1)="9",MID(R255,3,1)="0",))),IF(COUNTIF(INDIRECT("拒絶理由・拒絶査定・異議申立!"&amp;ADDRESS(MATCH(C255,拒絶理由・拒絶査定・異議申立!B$1:B$1000,0),3)&amp;":"&amp;ADDRESS(MATCH(C255,拒絶理由・拒絶査定・異議申立!B$1:B$1000,0),50)),R255)+COUNTIF(INDIRECT("拒絶理由・拒絶査定・異議申立!"&amp;ADDRESS(MATCH(C255,拒絶理由・拒絶査定・異議申立!B$1:B$1000,0),3)&amp;":"&amp;ADDRESS(MATCH(C255,拒絶理由・拒絶査定・異議申立!B$1:B$1000,0),50)),T255)&gt;0,"Yes","No"),"")</f>
        <v/>
      </c>
      <c r="AA255" s="415" t="str">
        <f ca="1">IF(OR(LEFT(R255)="特",LEFT(R255)="実",AND(OR(LEFT(R255,2)="US",LEFT(R255,2)="WO",LEFT(R255,2)="GB",LEFT(R255,2)="EP",LEFT(R255,2)="DE"),OR(MID(R255,3,1)="1",MID(R255,3,1)="2",MID(R255,3,1)="3",MID(R255,3,1)="4",MID(R255,3,1)="5",MID(R255,3,1)="6",MID(R255,3,1)="7",MID(R255,3,1)="8",MID(R255,3,1)="9",MID(R255,3,1)="0",))),IF(COUNTIF(INDIRECT("先行技術調査・登録査定!"&amp;ADDRESS(MATCH(C255,先行技術調査・登録査定!B$1:B$1000,0),3)&amp;":"&amp;ADDRESS(MATCH(C255,先行技術調査・登録査定!B$1:B$1000,0),49)),R255)+COUNTIF(INDIRECT("先行技術調査・登録査定!"&amp;ADDRESS(MATCH(C255,先行技術調査・登録査定!B$1:B$1000,0),3)&amp;":"&amp;ADDRESS(MATCH(C255,先行技術調査・登録査定!B$1:B$1000,0),49)),T255)&gt;0,"Yes","No"),"")</f>
        <v/>
      </c>
      <c r="AB255" s="416" t="str">
        <f t="shared" ca="1" si="20"/>
        <v/>
      </c>
      <c r="AC255" s="252" t="str">
        <f>IF(OR(LEFT(R255)="特",LEFT(R255)="実",AND(OR(LEFT(R255,2)="US",LEFT(R255,2)="WO",LEFT(R255,2)="GB",LEFT(R255,2)="EP",LEFT(R255,2)="DE"),OR(MID(R255,3,1)="1",MID(R255,3,1)="2",MID(R255,3,1)="3",MID(R255,3,1)="4",MID(R255,3,1)="5",MID(R255,3,1)="6",MID(R255,3,1)="7",MID(R255,3,1)="8",MID(R255,3,1)="9",MID(R255,3,1)="0",))),"",VLOOKUP($C255,非特許文献リスト!$A$2:$C$196,2,FALSE))</f>
        <v/>
      </c>
      <c r="AD255" s="417" t="str">
        <f>IF(OR(LEFT(R255)="特",LEFT(R255)="実",AND(OR(LEFT(R255,2)="US",LEFT(R255,2)="WO",LEFT(R255,2)="GB",LEFT(R255,2)="EP",LEFT(R255,2)="DE"),OR(MID(R255,3,1)="1",MID(R255,3,1)="2",MID(R255,3,1)="3",MID(R255,3,1)="4",MID(R255,3,1)="5",MID(R255,3,1)="6",MID(R255,3,1)="7",MID(R255,3,1)="8",MID(R255,3,1)="9",MID(R255,3,1)="0",))),"",VLOOKUP($C255,非特許文献リスト!$A$2:$C$196,3,FALSE))</f>
        <v/>
      </c>
      <c r="AE255" s="188" t="str">
        <f t="shared" si="17"/>
        <v/>
      </c>
      <c r="AF255" s="189" t="str">
        <f>IF(OR(LEFT(R255)="特",LEFT(R255)="実"),VLOOKUP(R255,'証拠（JP特許）'!$B$2:$AB$299,10,FALSE),IF(AND(OR(LEFT(R255,2)="US",LEFT(R255,2)="WO",LEFT(R255,2)="GB",LEFT(R255,2)="EP",LEFT(R255,2)="DE"),OR(MID(R255,3,1)="1",MID(R255,3,1)="2",MID(R255,3,1)="3",MID(R255,3,1)="4",MID(R255,3,1)="5",MID(R255,3,1)="6",MID(R255,3,1)="7",MID(R255,3,1)="8",MID(R255,3,1)="9",MID(R255,3,1)="0",)),VLOOKUP(R255,'証拠（WW特許）'!$B$2:$M$90,8,FALSE),""))</f>
        <v/>
      </c>
      <c r="AG255" s="189" t="str">
        <f>IF(OR(LEFT(R255)="特",LEFT(R255)="実"),VLOOKUP(R255,'証拠（JP特許）'!$B$2:$AB$299,26,FALSE),IF(AND(OR(LEFT(R255,2)="US",LEFT(R255,2)="WO",LEFT(R255,2)="GB",LEFT(R255,2)="EP",LEFT(R255,2)="DE"),OR(MID(R255,3,1)="1",MID(R255,3,1)="2",MID(R255,3,1)="3",MID(R255,3,1)="4",MID(R255,3,1)="5",MID(R255,3,1)="6",MID(R255,3,1)="7",MID(R255,3,1)="8",MID(R255,3,1)="9",MID(R255,3,1)="0",)),VLOOKUP(R255,'証拠（WW特許）'!$B$2:$M$90,12,FALSE),""))</f>
        <v/>
      </c>
      <c r="AH255" s="190" t="str">
        <f>IF(OR(LEFT(R255)="特",LEFT(R255)="実"),VLOOKUP(R255,'証拠（JP特許）'!$B$2:$X$299,20,FALSE),IF(AND(OR(LEFT(R255,2)="US",LEFT(R255,2)="WO",LEFT(R255,2)="GB",LEFT(R255,2)="EP",LEFT(R255,2)="DE"),OR(MID(R255,3,1)="1",MID(R255,3,1)="2",MID(R255,3,1)="3",MID(R255,3,1)="4",MID(R255,3,1)="5",MID(R255,3,1)="6",MID(R255,3,1)="7",MID(R255,3,1)="8",MID(R255,3,1)="9",MID(R255,3,1)="0",)),VLOOKUP(R255,'証拠（WW特許）'!$B$2:$U$90,20,FALSE),""))</f>
        <v/>
      </c>
      <c r="AI255" s="190" t="str">
        <f>IF(OR(LEFT(R255)="特",LEFT(R255)="実"),VLOOKUP(R255,'証拠（JP特許）'!$B$2:$X$299,21,FALSE),"")</f>
        <v/>
      </c>
      <c r="AJ255" s="190" t="str">
        <f>IF(OR(LEFT(R255)="特",LEFT(R255)="実"),VLOOKUP(R255,'証拠（JP特許）'!$B$2:$X$299,22,FALSE),"")</f>
        <v/>
      </c>
      <c r="AK255" s="191" t="str">
        <f>IF(OR(LEFT(R255)="特",LEFT(R255)="実"),VLOOKUP(R255,'証拠（JP特許）'!$B$2:$X$299,17,FALSE),IF(AND(OR(LEFT(R255,2)="US",LEFT(R255,2)="WO",LEFT(R255,2)="GB",LEFT(R255,2)="EP",LEFT(R255,2)="DE"),OR(MID(R255,3,1)="1",MID(R255,3,1)="2",MID(R255,3,1)="3",MID(R255,3,1)="4",MID(R255,3,1)="5",MID(R255,3,1)="6",MID(R255,3,1)="7",MID(R255,3,1)="8",MID(R255,3,1)="9",MID(R255,3,1)="0",)),VLOOKUP(R255,'証拠（WW特許）'!$B$2:$U$90,16,FALSE),""))</f>
        <v/>
      </c>
      <c r="AL255" s="190"/>
      <c r="AM255" s="190"/>
      <c r="AN255" s="190"/>
      <c r="AO255" s="190" t="str">
        <f ca="1">IF(OR(LEFT(R255)="特",LEFT(R255)="実",AND(OR(LEFT(R255,2)="US",LEFT(R255,2)="WO",LEFT(R255,2)="GB",LEFT(R255,2)="EP",LEFT(R255,2)="DE"),OR(MID(R255,3,1)="1",MID(R255,3,1)="2",MID(R255,3,1)="3",MID(R255,3,1)="4",MID(R255,3,1)="5",MID(R255,3,1)="6",MID(R255,3,1)="7",MID(R255,3,1)="8",MID(R255,3,1)="9",MID(R255,3,1)="0"))),IF(COUNTIF(INDIRECT("発明者引用!"&amp;ADDRESS(MATCH(C255,発明者引用!B$1:B$196,0),4)&amp;":"&amp;ADDRESS(MATCH(C255,発明者引用!B$1:B$196,0),17)),R255)+COUNTIF(INDIRECT("発明者引用!"&amp;ADDRESS(MATCH(C255,発明者引用!B$1:B$196,0),4)&amp;":"&amp;ADDRESS(MATCH(C255,発明者引用!B$1:B$196,0),17)),#REF!)+COUNTIF(INDIRECT("発明者引用!"&amp;ADDRESS(MATCH(C255,発明者引用!B$1:B$196,0),4)&amp;":"&amp;ADDRESS(MATCH(C255,発明者引用!B$1:B$196,0),17)),T255)&gt;0,"Yes","No"),"")</f>
        <v/>
      </c>
      <c r="AP255" s="190" t="str">
        <f ca="1">IF(OR(LEFT(R255)="特",LEFT(R255)="実",AND(OR(LEFT(R255,2)="US",LEFT(R255,2)="WO",LEFT(R255,2)="GB",LEFT(R255,2)="EP",LEFT(R255,2)="DE"),OR(MID(R255,3,1)="1",MID(R255,3,1)="2",MID(R255,3,1)="3",MID(R255,3,1)="4",MID(R255,3,1)="5",MID(R255,3,1)="6",MID(R255,3,1)="7",MID(R255,3,1)="8",MID(R255,3,1)="9",MID(R255,3,1)="0"))),IF(VLOOKUP(C255,ファミリ引用特許WO!$A$2:$B$241,2,FALSE)+VLOOKUP(C255,ファミリ引用文献WO!$A$2:$C$241,3,FALSE)=0,"ISR無し",IF(COUNTIF(INDIRECT("ファミリ引用特許WO!"&amp;ADDRESS(MATCH(C255,ファミリ引用特許WO!$A$2:$A$241,0),1)&amp;":"&amp;ADDRESS(MATCH(C255,ファミリ引用特許WO!$A$2:$A$241,0),19)),R255)+COUNTIF(INDIRECT("ファミリ引用特許WO!"&amp;ADDRESS(MATCH(C255,ファミリ引用特許WO!$A$2:$A$241,0),1)&amp;":"&amp;ADDRESS(MATCH(C255,ファミリ引用特許WO!$A$2:$A$241,0),19)),S255)+COUNTIF(INDIRECT("ファミリ引用特許WO!"&amp;ADDRESS(MATCH(C255,ファミリ引用特許WO!$A$2:$A$241,0),1)&amp;":"&amp;ADDRESS(MATCH(C255,ファミリ引用特許WO!$A$2:$A$241,0),19)),T255)+COUNTIF(INDIRECT("ファミリ引用特許WO!"&amp;ADDRESS(MATCH(C255,ファミリ引用特許WO!$A$2:$A$241,0),1)&amp;":"&amp;ADDRESS(MATCH(C255,ファミリ引用特許WO!$A$2:$A$241,0),19)),W255)+COUNTIF(INDIRECT("ファミリ引用特許WO!"&amp;ADDRESS(MATCH(C255,ファミリ引用特許WO!$A$2:$A$241,0),1)&amp;":"&amp;ADDRESS(MATCH(C255,ファミリ引用特許WO!$A$2:$A$241,0),19)),Y255)&gt;0,"Yes","No")),"")</f>
        <v/>
      </c>
      <c r="AQ255" s="194" t="str">
        <f ca="1">IF(OR(LEFT(R255)="特",LEFT(R255)="実",AND(OR(LEFT(R255,2)="US",LEFT(R255,2)="WO",LEFT(R255,2)="GB",LEFT(R255,2)="EP",LEFT(R255,2)="DE"),OR(MID(R255,3,1)="1",MID(R255,3,1)="2",MID(R255,3,1)="3",MID(R255,3,1)="4",MID(R255,3,1)="5",MID(R255,3,1)="6",MID(R255,3,1)="7",MID(R255,3,1)="8",MID(R255,3,1)="9",MID(R255,3,1)="0"))),IF(VLOOKUP(C255,'ファミリ引用特許表記修正（ex.A2→A）'!$A$2:$B$241,2,FALSE)=0,"family無し",IF(COUNTIF(INDIRECT("'ファミリ引用特許表記修正（ex.A2→A）'!"&amp;ADDRESS(MATCH(C255,'ファミリ引用特許表記修正（ex.A2→A）'!$A$2:$A$241,0),1)&amp;":"&amp;ADDRESS(MATCH(C255,'ファミリ引用特許表記修正（ex.A2→A）'!$A$2:$A$241,0),171)),R255)+COUNTIF(INDIRECT("'ファミリ引用特許表記修正（ex.A2→A）'!"&amp;ADDRESS(MATCH(C255,'ファミリ引用特許表記修正（ex.A2→A）'!$A$2:$A$241,0),1)&amp;":"&amp;ADDRESS(MATCH(C255,'ファミリ引用特許表記修正（ex.A2→A）'!$A$2:$A$241,0),171)),S255)+COUNTIF(INDIRECT("'ファミリ引用特許表記修正（ex.A2→A）'!"&amp;ADDRESS(MATCH(C255,'ファミリ引用特許表記修正（ex.A2→A）'!$A$2:$A$241,0),1)&amp;":"&amp;ADDRESS(MATCH(C255,'ファミリ引用特許表記修正（ex.A2→A）'!$A$2:$A$241,0),171)),T255)+COUNTIF(INDIRECT("'ファミリ引用特許表記修正（ex.A2→A）'!"&amp;ADDRESS(MATCH(C255,'ファミリ引用特許表記修正（ex.A2→A）'!$A$2:$A$241,0),1)&amp;":"&amp;ADDRESS(MATCH(C255,'ファミリ引用特許表記修正（ex.A2→A）'!$A$2:$A$241,0),171)),W255)+COUNTIF(INDIRECT("'ファミリ引用特許表記修正（ex.A2→A）'!"&amp;ADDRESS(MATCH(C255,'ファミリ引用特許表記修正（ex.A2→A）'!$A$2:$A$241,0),1)&amp;":"&amp;ADDRESS(MATCH(C255,'ファミリ引用特許表記修正（ex.A2→A）'!$A$2:$A$241,0),171)),Y255)&gt;0,"Yes","No")),"")</f>
        <v/>
      </c>
      <c r="AR255" s="193" t="str">
        <f>IF(OR(LEFT(R255)="特",LEFT(R255)="実",AND(OR(LEFT(R255,2)="US",LEFT(R255,2)="WO",LEFT(R255,2)="GB",LEFT(R255,2)="EP",LEFT(R255,2)="DE"),OR(MID(R255,3,1)="1",MID(R255,3,1)="2",MID(R255,3,1)="3",MID(R255,3,1)="4",MID(R255,3,1)="5",MID(R255,3,1)="6",MID(R255,3,1)="7",MID(R255,3,1)="8",MID(R255,3,1)="9",MID(R255,3,1)="0",))),"",VLOOKUP($C255,ファミリ発明者引用文献!A$3:B$235,2,FALSE))</f>
        <v>,,</v>
      </c>
      <c r="AS255" s="194" t="str">
        <f>VLOOKUP(C255,ファミリ引用文献WO!A$2:B$241,2,FALSE)</f>
        <v/>
      </c>
      <c r="AT255" s="190" t="str">
        <f>VLOOKUP(C255,ファミリ引用文献!A$3:B$242,2,FALSE)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5" s="190" t="str">
        <f>VLOOKUP(C255,審判データ!AH$2:BT$379,39,FALSE)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5" s="192" t="str">
        <f ca="1">IF(INDIRECT("審判データ!"&amp;ADDRESS(MATCH(C255,審判データ!$AH$1:$AH$379,0),32))="早期審査の対象とする","早期審査","")</f>
        <v>早期審査</v>
      </c>
      <c r="AW255" s="657" t="str">
        <f t="shared" si="16"/>
        <v/>
      </c>
      <c r="AX255" s="658" t="str">
        <f>IF(LEFT(AE255,3)="日本特",IF(LEFT(C255)="特",VLOOKUP(C255,'本件、証拠文献テーマコード'!G$2:I$376,3,FALSE),VLOOKUP(C255,'本件、証拠文献テーマコード'!B$2:I$376,8,FALSE)),"")</f>
        <v/>
      </c>
      <c r="AY255" s="658" t="str">
        <f>IF(LEFT(AE255,3)="日本特",IF(OR(MID(R255,2,1)="開",MID(R255,2,1)="表",MID(R255,2,1)="登"),VLOOKUP(R255,'本件、証拠文献テーマコード'!C$2:I$379,7,FALSE),VLOOKUP(R255,'本件、証拠文献テーマコード'!G$2:I$379,3,FALSE)),"")</f>
        <v/>
      </c>
      <c r="AZ255" s="54"/>
    </row>
    <row r="256" spans="1:52" ht="27" x14ac:dyDescent="0.15">
      <c r="A256" s="804"/>
      <c r="B256" s="586" t="str">
        <f ca="1">IF(A256="",B255,INDIRECT("審判データ!"&amp;ADDRESS(MATCH(A256,審判データ!$HC$1:$HC$379,0),20))&amp;" / "&amp;INDIRECT("審判データ!"&amp;ADDRESS(MATCH(A256,審判データ!$HC$1:$HC$379,0),21)))</f>
        <v>2011 / 29-2</v>
      </c>
      <c r="C256" s="511">
        <v>2989788</v>
      </c>
      <c r="D256" s="511" t="s">
        <v>2989</v>
      </c>
      <c r="E256" s="163" t="str">
        <f ca="1">INDIRECT("審判データ!"&amp;ADDRESS(MATCH(C256,審判データ!$AH$1:$AH$379,0),55))</f>
        <v>ダイセル化学工業株式会社</v>
      </c>
      <c r="F256" s="43" t="str">
        <f ca="1">INDIRECT("審判データ!"&amp;ADDRESS(MATCH(C256,審判データ!$AH$1:$AH$379,0),56))</f>
        <v>上田　正之;勝田　信行</v>
      </c>
      <c r="G256" s="43" t="str">
        <f ca="1">INDIRECT("審判データ!"&amp;ADDRESS(MATCH(C256,審判データ!$AH$1:$AH$379,0),72))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6" s="43" t="str">
        <f ca="1">INDIRECT("審判データ!"&amp;ADDRESS(MATCH(C256,審判データ!$AH$1:$AH$379,0),41))</f>
        <v>B60R 21/26</v>
      </c>
      <c r="I256" s="43" t="str">
        <f ca="1">INDIRECT("審判データ!"&amp;ADDRESS(MATCH(C256,審判データ!$AH$1:$AH$379,0),49))</f>
        <v>B60R  21/26@AFI(JP)</v>
      </c>
      <c r="J256" s="43" t="str">
        <f ca="1">INDIRECT("審判データ!"&amp;ADDRESS(MATCH(C256,審判データ!$AH$1:$AH$379,0),51))</f>
        <v>B60R 21/26;B60R 21/264</v>
      </c>
      <c r="K256" s="43" t="str">
        <f ca="1">INDIRECT("審判データ!"&amp;ADDRESS(MATCH(C256,審判データ!$AH$1:$AH$379,0),53))</f>
        <v>3D054 AA02;3D054 AA13;3D054 DD11;3D054 DD17;3D054 DD18;3D054 DD19;3D054 DD21;3D054 DD28;3D054 DD40;3D054 EE14;3D054 FF13;3D054 FF14;3D054 FF18;3D054 FF20</v>
      </c>
      <c r="L256" s="1013"/>
      <c r="M256" s="1031"/>
      <c r="N256" s="1014"/>
      <c r="O256" s="1040"/>
      <c r="P256" s="992"/>
      <c r="Q256" s="715" t="s">
        <v>3054</v>
      </c>
      <c r="R256" s="723" t="s">
        <v>22778</v>
      </c>
      <c r="S256" s="715" t="str">
        <f>IF(OR(LEFT(R256)="特",LEFT(R256)="実"),VLOOKUP(R256,'証拠（JP特許）'!$B$2:$D$299,2,FALSE),IF(AND(OR(LEFT(R256,2)="US",LEFT(R256,2)="WO",LEFT(R256,2)="GB",LEFT(R256,2)="EP",LEFT(R256,2)="DE"),OR(MID(R256,3,1)="1",MID(R256,3,1)="2",MID(R256,3,1)="3",MID(R256,3,1)="4",MID(R256,3,1)="5",MID(R256,3,1)="6",MID(R256,3,1)="7",MID(R256,3,1)="8",MID(R256,3,1)="9",MID(R256,3,1)="0")),VLOOKUP(R256,'証拠（WW特許）'!$B$2:$C$90,2,FALSE),"_"))</f>
        <v>JP9600199W</v>
      </c>
      <c r="T256" s="716" t="str">
        <f>IF(OR(LEFT(R256)="特",LEFT(R256)="実"),VLOOKUP(R256,'証拠（JP特許）'!$B$2:$E$299,4,FALSE),"_")</f>
        <v>_</v>
      </c>
      <c r="U256" s="716" t="s">
        <v>94</v>
      </c>
      <c r="V256" s="715" t="s">
        <v>25</v>
      </c>
      <c r="W256" s="717" t="str">
        <f t="shared" si="18"/>
        <v/>
      </c>
      <c r="X256" s="718"/>
      <c r="Y256" s="718" t="str">
        <f t="shared" si="19"/>
        <v/>
      </c>
      <c r="Z256" s="414" t="str">
        <f ca="1">IF(OR(LEFT(R256)="特",LEFT(R256)="実",AND(OR(LEFT(R256,2)="US",LEFT(R256,2)="WO",LEFT(R256,2)="GB",LEFT(R256,2)="EP",LEFT(R256,2)="DE"),OR(MID(R256,3,1)="1",MID(R256,3,1)="2",MID(R256,3,1)="3",MID(R256,3,1)="4",MID(R256,3,1)="5",MID(R256,3,1)="6",MID(R256,3,1)="7",MID(R256,3,1)="8",MID(R256,3,1)="9",MID(R256,3,1)="0",))),IF(COUNTIF(INDIRECT("拒絶理由・拒絶査定・異議申立!"&amp;ADDRESS(MATCH(C256,拒絶理由・拒絶査定・異議申立!B$1:B$1000,0),3)&amp;":"&amp;ADDRESS(MATCH(C256,拒絶理由・拒絶査定・異議申立!B$1:B$1000,0),50)),R256)+COUNTIF(INDIRECT("拒絶理由・拒絶査定・異議申立!"&amp;ADDRESS(MATCH(C256,拒絶理由・拒絶査定・異議申立!B$1:B$1000,0),3)&amp;":"&amp;ADDRESS(MATCH(C256,拒絶理由・拒絶査定・異議申立!B$1:B$1000,0),50)),T256)&gt;0,"Yes","No"),"")</f>
        <v>No</v>
      </c>
      <c r="AA256" s="415" t="str">
        <f ca="1">IF(OR(LEFT(R256)="特",LEFT(R256)="実",AND(OR(LEFT(R256,2)="US",LEFT(R256,2)="WO",LEFT(R256,2)="GB",LEFT(R256,2)="EP",LEFT(R256,2)="DE"),OR(MID(R256,3,1)="1",MID(R256,3,1)="2",MID(R256,3,1)="3",MID(R256,3,1)="4",MID(R256,3,1)="5",MID(R256,3,1)="6",MID(R256,3,1)="7",MID(R256,3,1)="8",MID(R256,3,1)="9",MID(R256,3,1)="0",))),IF(COUNTIF(INDIRECT("先行技術調査・登録査定!"&amp;ADDRESS(MATCH(C256,先行技術調査・登録査定!B$1:B$1000,0),3)&amp;":"&amp;ADDRESS(MATCH(C256,先行技術調査・登録査定!B$1:B$1000,0),49)),R256)+COUNTIF(INDIRECT("先行技術調査・登録査定!"&amp;ADDRESS(MATCH(C256,先行技術調査・登録査定!B$1:B$1000,0),3)&amp;":"&amp;ADDRESS(MATCH(C256,先行技術調査・登録査定!B$1:B$1000,0),49)),T256)&gt;0,"Yes","No"),"")</f>
        <v>No</v>
      </c>
      <c r="AB256" s="416" t="str">
        <f t="shared" ca="1" si="20"/>
        <v>Yes</v>
      </c>
      <c r="AC256" s="252" t="str">
        <f>IF(OR(LEFT(R256)="特",LEFT(R256)="実",AND(OR(LEFT(R256,2)="US",LEFT(R256,2)="WO",LEFT(R256,2)="GB",LEFT(R256,2)="EP",LEFT(R256,2)="DE"),OR(MID(R256,3,1)="1",MID(R256,3,1)="2",MID(R256,3,1)="3",MID(R256,3,1)="4",MID(R256,3,1)="5",MID(R256,3,1)="6",MID(R256,3,1)="7",MID(R256,3,1)="8",MID(R256,3,1)="9",MID(R256,3,1)="0",))),"",VLOOKUP($C256,非特許文献リスト!$A$2:$C$196,2,FALSE))</f>
        <v/>
      </c>
      <c r="AD256" s="417" t="str">
        <f>IF(OR(LEFT(R256)="特",LEFT(R256)="実",AND(OR(LEFT(R256,2)="US",LEFT(R256,2)="WO",LEFT(R256,2)="GB",LEFT(R256,2)="EP",LEFT(R256,2)="DE"),OR(MID(R256,3,1)="1",MID(R256,3,1)="2",MID(R256,3,1)="3",MID(R256,3,1)="4",MID(R256,3,1)="5",MID(R256,3,1)="6",MID(R256,3,1)="7",MID(R256,3,1)="8",MID(R256,3,1)="9",MID(R256,3,1)="0",))),"",VLOOKUP($C256,非特許文献リスト!$A$2:$C$196,3,FALSE))</f>
        <v/>
      </c>
      <c r="AE256" s="188" t="str">
        <f t="shared" si="17"/>
        <v>外国特許文献</v>
      </c>
      <c r="AF256" s="189" t="str">
        <f>IF(OR(LEFT(R256)="特",LEFT(R256)="実"),VLOOKUP(R256,'証拠（JP特許）'!$B$2:$AB$299,10,FALSE),IF(AND(OR(LEFT(R256,2)="US",LEFT(R256,2)="WO",LEFT(R256,2)="GB",LEFT(R256,2)="EP",LEFT(R256,2)="DE"),OR(MID(R256,3,1)="1",MID(R256,3,1)="2",MID(R256,3,1)="3",MID(R256,3,1)="4",MID(R256,3,1)="5",MID(R256,3,1)="6",MID(R256,3,1)="7",MID(R256,3,1)="8",MID(R256,3,1)="9",MID(R256,3,1)="0",)),VLOOKUP(R256,'証拠（WW特許）'!$B$2:$M$90,8,FALSE),""))</f>
        <v>OTSUKA KAGAKU KABUSHIKI KAISHA|YOSHIDA, Tadao|MAEKAWA, Tsukasa|CHIJIWA, Shiro|SHIMIZU, Yasuo|ONISHI, Junichi|TAKAHASHI, Shigeo|SUMITOMO, Shigeru|HARA, Kazuo</v>
      </c>
      <c r="AG256" s="189" t="str">
        <f>IF(OR(LEFT(R256)="特",LEFT(R256)="実"),VLOOKUP(R256,'証拠（JP特許）'!$B$2:$AB$299,26,FALSE),IF(AND(OR(LEFT(R256,2)="US",LEFT(R256,2)="WO",LEFT(R256,2)="GB",LEFT(R256,2)="EP",LEFT(R256,2)="DE"),OR(MID(R256,3,1)="1",MID(R256,3,1)="2",MID(R256,3,1)="3",MID(R256,3,1)="4",MID(R256,3,1)="5",MID(R256,3,1)="6",MID(R256,3,1)="7",MID(R256,3,1)="8",MID(R256,3,1)="9",MID(R256,3,1)="0",)),VLOOKUP(R256,'証拠（WW特許）'!$B$2:$M$90,12,FALSE),""))</f>
        <v>YOSHIDA, Tadao|MAEKAWA, Tsukasa|CHIJIWA, Shiro|SHIMIZU, Yasuo|ONISHI, Junichi|TAKAHASHI, Shigeo|SUMITOMO, Shigeru|HARA, Kazuo</v>
      </c>
      <c r="AH256" s="190" t="str">
        <f>IF(OR(LEFT(R256)="特",LEFT(R256)="実"),VLOOKUP(R256,'証拠（JP特許）'!$B$2:$X$299,20,FALSE),IF(AND(OR(LEFT(R256,2)="US",LEFT(R256,2)="WO",LEFT(R256,2)="GB",LEFT(R256,2)="EP",LEFT(R256,2)="DE"),OR(MID(R256,3,1)="1",MID(R256,3,1)="2",MID(R256,3,1)="3",MID(R256,3,1)="4",MID(R256,3,1)="5",MID(R256,3,1)="6",MID(R256,3,1)="7",MID(R256,3,1)="8",MID(R256,3,1)="9",MID(R256,3,1)="0",)),VLOOKUP(R256,'証拠（WW特許）'!$B$2:$U$90,20,FALSE),""))</f>
        <v>C06D   5/00(2006.01),C06D   5/06(2006.01)</v>
      </c>
      <c r="AI256" s="190" t="str">
        <f>IF(OR(LEFT(R256)="特",LEFT(R256)="実"),VLOOKUP(R256,'証拠（JP特許）'!$B$2:$X$299,21,FALSE),"")</f>
        <v/>
      </c>
      <c r="AJ256" s="190" t="str">
        <f>IF(OR(LEFT(R256)="特",LEFT(R256)="実"),VLOOKUP(R256,'証拠（JP特許）'!$B$2:$X$299,22,FALSE),"")</f>
        <v/>
      </c>
      <c r="AK256" s="191">
        <f>IF(OR(LEFT(R256)="特",LEFT(R256)="実"),VLOOKUP(R256,'証拠（JP特許）'!$B$2:$X$299,17,FALSE),IF(AND(OR(LEFT(R256,2)="US",LEFT(R256,2)="WO",LEFT(R256,2)="GB",LEFT(R256,2)="EP",LEFT(R256,2)="DE"),OR(MID(R256,3,1)="1",MID(R256,3,1)="2",MID(R256,3,1)="3",MID(R256,3,1)="4",MID(R256,3,1)="5",MID(R256,3,1)="6",MID(R256,3,1)="7",MID(R256,3,1)="8",MID(R256,3,1)="9",MID(R256,3,1)="0",)),VLOOKUP(R256,'証拠（WW特許）'!$B$2:$U$90,16,FALSE),""))</f>
        <v>35285</v>
      </c>
      <c r="AL256" s="190"/>
      <c r="AM256" s="190"/>
      <c r="AN256" s="190"/>
      <c r="AO256" s="190" t="str">
        <f ca="1">IF(OR(LEFT(R256)="特",LEFT(R256)="実",AND(OR(LEFT(R256,2)="US",LEFT(R256,2)="WO",LEFT(R256,2)="GB",LEFT(R256,2)="EP",LEFT(R256,2)="DE"),OR(MID(R256,3,1)="1",MID(R256,3,1)="2",MID(R256,3,1)="3",MID(R256,3,1)="4",MID(R256,3,1)="5",MID(R256,3,1)="6",MID(R256,3,1)="7",MID(R256,3,1)="8",MID(R256,3,1)="9",MID(R256,3,1)="0"))),IF(COUNTIF(INDIRECT("発明者引用!"&amp;ADDRESS(MATCH(C256,発明者引用!B$1:B$196,0),4)&amp;":"&amp;ADDRESS(MATCH(C256,発明者引用!B$1:B$196,0),17)),R256)+COUNTIF(INDIRECT("発明者引用!"&amp;ADDRESS(MATCH(C256,発明者引用!B$1:B$196,0),4)&amp;":"&amp;ADDRESS(MATCH(C256,発明者引用!B$1:B$196,0),17)),#REF!)+COUNTIF(INDIRECT("発明者引用!"&amp;ADDRESS(MATCH(C256,発明者引用!B$1:B$196,0),4)&amp;":"&amp;ADDRESS(MATCH(C256,発明者引用!B$1:B$196,0),17)),T256)&gt;0,"Yes","No"),"")</f>
        <v>No</v>
      </c>
      <c r="AP256" s="190" t="str">
        <f ca="1">IF(OR(LEFT(R256)="特",LEFT(R256)="実",AND(OR(LEFT(R256,2)="US",LEFT(R256,2)="WO",LEFT(R256,2)="GB",LEFT(R256,2)="EP",LEFT(R256,2)="DE"),OR(MID(R256,3,1)="1",MID(R256,3,1)="2",MID(R256,3,1)="3",MID(R256,3,1)="4",MID(R256,3,1)="5",MID(R256,3,1)="6",MID(R256,3,1)="7",MID(R256,3,1)="8",MID(R256,3,1)="9",MID(R256,3,1)="0"))),IF(VLOOKUP(C256,ファミリ引用特許WO!$A$2:$B$241,2,FALSE)+VLOOKUP(C256,ファミリ引用文献WO!$A$2:$C$241,3,FALSE)=0,"ISR無し",IF(COUNTIF(INDIRECT("ファミリ引用特許WO!"&amp;ADDRESS(MATCH(C256,ファミリ引用特許WO!$A$2:$A$241,0),1)&amp;":"&amp;ADDRESS(MATCH(C256,ファミリ引用特許WO!$A$2:$A$241,0),19)),R256)+COUNTIF(INDIRECT("ファミリ引用特許WO!"&amp;ADDRESS(MATCH(C256,ファミリ引用特許WO!$A$2:$A$241,0),1)&amp;":"&amp;ADDRESS(MATCH(C256,ファミリ引用特許WO!$A$2:$A$241,0),19)),S256)+COUNTIF(INDIRECT("ファミリ引用特許WO!"&amp;ADDRESS(MATCH(C256,ファミリ引用特許WO!$A$2:$A$241,0),1)&amp;":"&amp;ADDRESS(MATCH(C256,ファミリ引用特許WO!$A$2:$A$241,0),19)),T256)+COUNTIF(INDIRECT("ファミリ引用特許WO!"&amp;ADDRESS(MATCH(C256,ファミリ引用特許WO!$A$2:$A$241,0),1)&amp;":"&amp;ADDRESS(MATCH(C256,ファミリ引用特許WO!$A$2:$A$241,0),19)),W256)+COUNTIF(INDIRECT("ファミリ引用特許WO!"&amp;ADDRESS(MATCH(C256,ファミリ引用特許WO!$A$2:$A$241,0),1)&amp;":"&amp;ADDRESS(MATCH(C256,ファミリ引用特許WO!$A$2:$A$241,0),19)),Y256)&gt;0,"Yes","No")),"")</f>
        <v>ISR無し</v>
      </c>
      <c r="AQ256" s="194" t="str">
        <f ca="1">IF(OR(LEFT(R256)="特",LEFT(R256)="実",AND(OR(LEFT(R256,2)="US",LEFT(R256,2)="WO",LEFT(R256,2)="GB",LEFT(R256,2)="EP",LEFT(R256,2)="DE"),OR(MID(R256,3,1)="1",MID(R256,3,1)="2",MID(R256,3,1)="3",MID(R256,3,1)="4",MID(R256,3,1)="5",MID(R256,3,1)="6",MID(R256,3,1)="7",MID(R256,3,1)="8",MID(R256,3,1)="9",MID(R256,3,1)="0"))),IF(VLOOKUP(C256,'ファミリ引用特許表記修正（ex.A2→A）'!$A$2:$B$241,2,FALSE)=0,"family無し",IF(COUNTIF(INDIRECT("'ファミリ引用特許表記修正（ex.A2→A）'!"&amp;ADDRESS(MATCH(C256,'ファミリ引用特許表記修正（ex.A2→A）'!$A$2:$A$241,0),1)&amp;":"&amp;ADDRESS(MATCH(C256,'ファミリ引用特許表記修正（ex.A2→A）'!$A$2:$A$241,0),171)),R256)+COUNTIF(INDIRECT("'ファミリ引用特許表記修正（ex.A2→A）'!"&amp;ADDRESS(MATCH(C256,'ファミリ引用特許表記修正（ex.A2→A）'!$A$2:$A$241,0),1)&amp;":"&amp;ADDRESS(MATCH(C256,'ファミリ引用特許表記修正（ex.A2→A）'!$A$2:$A$241,0),171)),S256)+COUNTIF(INDIRECT("'ファミリ引用特許表記修正（ex.A2→A）'!"&amp;ADDRESS(MATCH(C256,'ファミリ引用特許表記修正（ex.A2→A）'!$A$2:$A$241,0),1)&amp;":"&amp;ADDRESS(MATCH(C256,'ファミリ引用特許表記修正（ex.A2→A）'!$A$2:$A$241,0),171)),T256)+COUNTIF(INDIRECT("'ファミリ引用特許表記修正（ex.A2→A）'!"&amp;ADDRESS(MATCH(C256,'ファミリ引用特許表記修正（ex.A2→A）'!$A$2:$A$241,0),1)&amp;":"&amp;ADDRESS(MATCH(C256,'ファミリ引用特許表記修正（ex.A2→A）'!$A$2:$A$241,0),171)),W256)+COUNTIF(INDIRECT("'ファミリ引用特許表記修正（ex.A2→A）'!"&amp;ADDRESS(MATCH(C256,'ファミリ引用特許表記修正（ex.A2→A）'!$A$2:$A$241,0),1)&amp;":"&amp;ADDRESS(MATCH(C256,'ファミリ引用特許表記修正（ex.A2→A）'!$A$2:$A$241,0),171)),Y256)&gt;0,"Yes","No")),"")</f>
        <v>Yes</v>
      </c>
      <c r="AR256" s="58" t="str">
        <f>IF(OR(LEFT(R256)="特",LEFT(R256)="実",AND(OR(LEFT(R256,2)="US",LEFT(R256,2)="WO",LEFT(R256,2)="GB",LEFT(R256,2)="EP",LEFT(R256,2)="DE"),OR(MID(R256,3,1)="1",MID(R256,3,1)="2",MID(R256,3,1)="3",MID(R256,3,1)="4",MID(R256,3,1)="5",MID(R256,3,1)="6",MID(R256,3,1)="7",MID(R256,3,1)="8",MID(R256,3,1)="9",MID(R256,3,1)="0",))),"",VLOOKUP($C256,ファミリ発明者引用文献!A$3:B$235,2,FALSE))</f>
        <v/>
      </c>
      <c r="AS256" s="194" t="str">
        <f>VLOOKUP(C256,ファミリ引用文献WO!A$2:B$241,2,FALSE)</f>
        <v/>
      </c>
      <c r="AT256" s="190" t="str">
        <f>VLOOKUP(C256,ファミリ引用文献!A$3:B$242,2,FALSE)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6" s="190" t="str">
        <f>VLOOKUP(C256,審判データ!AH$2:BT$379,39,FALSE)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6" s="192" t="str">
        <f ca="1">IF(INDIRECT("審判データ!"&amp;ADDRESS(MATCH(C256,審判データ!$AH$1:$AH$379,0),32))="早期審査の対象とする","早期審査","")</f>
        <v>早期審査</v>
      </c>
      <c r="AW256" s="657" t="str">
        <f t="shared" si="16"/>
        <v/>
      </c>
      <c r="AX256" s="658" t="str">
        <f>IF(LEFT(AE256,3)="日本特",IF(LEFT(C256)="特",VLOOKUP(C256,'本件、証拠文献テーマコード'!G$2:I$376,3,FALSE),VLOOKUP(C256,'本件、証拠文献テーマコード'!B$2:I$376,8,FALSE)),"")</f>
        <v/>
      </c>
      <c r="AY256" s="658" t="str">
        <f>IF(LEFT(AE256,3)="日本特",IF(OR(MID(R256,2,1)="開",MID(R256,2,1)="表",MID(R256,2,1)="登"),VLOOKUP(R256,'本件、証拠文献テーマコード'!C$2:I$379,7,FALSE),VLOOKUP(R256,'本件、証拠文献テーマコード'!G$2:I$379,3,FALSE)),"")</f>
        <v/>
      </c>
      <c r="AZ256" s="54"/>
    </row>
    <row r="257" spans="1:52" ht="27" x14ac:dyDescent="0.15">
      <c r="A257" s="804"/>
      <c r="B257" s="586" t="str">
        <f ca="1">IF(A257="",B256,INDIRECT("審判データ!"&amp;ADDRESS(MATCH(A257,審判データ!$HC$1:$HC$379,0),20))&amp;" / "&amp;INDIRECT("審判データ!"&amp;ADDRESS(MATCH(A257,審判データ!$HC$1:$HC$379,0),21)))</f>
        <v>2011 / 29-2</v>
      </c>
      <c r="C257" s="511">
        <v>2989788</v>
      </c>
      <c r="D257" s="511" t="s">
        <v>2989</v>
      </c>
      <c r="E257" s="163" t="str">
        <f ca="1">INDIRECT("審判データ!"&amp;ADDRESS(MATCH(C257,審判データ!$AH$1:$AH$379,0),55))</f>
        <v>ダイセル化学工業株式会社</v>
      </c>
      <c r="F257" s="43" t="str">
        <f ca="1">INDIRECT("審判データ!"&amp;ADDRESS(MATCH(C257,審判データ!$AH$1:$AH$379,0),56))</f>
        <v>上田　正之;勝田　信行</v>
      </c>
      <c r="G257" s="43" t="str">
        <f ca="1">INDIRECT("審判データ!"&amp;ADDRESS(MATCH(C257,審判データ!$AH$1:$AH$379,0),72))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7" s="43" t="str">
        <f ca="1">INDIRECT("審判データ!"&amp;ADDRESS(MATCH(C257,審判データ!$AH$1:$AH$379,0),41))</f>
        <v>B60R 21/26</v>
      </c>
      <c r="I257" s="43" t="str">
        <f ca="1">INDIRECT("審判データ!"&amp;ADDRESS(MATCH(C257,審判データ!$AH$1:$AH$379,0),49))</f>
        <v>B60R  21/26@AFI(JP)</v>
      </c>
      <c r="J257" s="43" t="str">
        <f ca="1">INDIRECT("審判データ!"&amp;ADDRESS(MATCH(C257,審判データ!$AH$1:$AH$379,0),51))</f>
        <v>B60R 21/26;B60R 21/264</v>
      </c>
      <c r="K257" s="43" t="str">
        <f ca="1">INDIRECT("審判データ!"&amp;ADDRESS(MATCH(C257,審判データ!$AH$1:$AH$379,0),53))</f>
        <v>3D054 AA02;3D054 AA13;3D054 DD11;3D054 DD17;3D054 DD18;3D054 DD19;3D054 DD21;3D054 DD28;3D054 DD40;3D054 EE14;3D054 FF13;3D054 FF14;3D054 FF18;3D054 FF20</v>
      </c>
      <c r="L257" s="1013"/>
      <c r="M257" s="1031"/>
      <c r="N257" s="1014"/>
      <c r="O257" s="1040"/>
      <c r="P257" s="992"/>
      <c r="Q257" s="715" t="s">
        <v>3061</v>
      </c>
      <c r="R257" s="716" t="s">
        <v>22779</v>
      </c>
      <c r="S257" s="715" t="str">
        <f>IF(OR(LEFT(R257)="特",LEFT(R257)="実"),VLOOKUP(R257,'証拠（JP特許）'!$B$2:$D$299,2,FALSE),IF(AND(OR(LEFT(R257,2)="US",LEFT(R257,2)="WO",LEFT(R257,2)="GB",LEFT(R257,2)="EP",LEFT(R257,2)="DE"),OR(MID(R257,3,1)="1",MID(R257,3,1)="2",MID(R257,3,1)="3",MID(R257,3,1)="4",MID(R257,3,1)="5",MID(R257,3,1)="6",MID(R257,3,1)="7",MID(R257,3,1)="8",MID(R257,3,1)="9",MID(R257,3,1)="0")),VLOOKUP(R257,'証拠（WW特許）'!$B$2:$C$90,2,FALSE),"_"))</f>
        <v>特願平6-507805</v>
      </c>
      <c r="T257" s="716" t="str">
        <f>IF(OR(LEFT(R257)="特",LEFT(R257)="実"),VLOOKUP(R257,'証拠（JP特許）'!$B$2:$E$299,4,FALSE),"_")</f>
        <v>_</v>
      </c>
      <c r="U257" s="716" t="s">
        <v>94</v>
      </c>
      <c r="V257" s="715" t="s">
        <v>25</v>
      </c>
      <c r="W257" s="717" t="str">
        <f t="shared" si="18"/>
        <v>JP08501765A</v>
      </c>
      <c r="X257" s="718"/>
      <c r="Y257" s="718" t="str">
        <f t="shared" si="19"/>
        <v/>
      </c>
      <c r="Z257" s="414" t="str">
        <f ca="1">IF(OR(LEFT(R257)="特",LEFT(R257)="実",AND(OR(LEFT(R257,2)="US",LEFT(R257,2)="WO",LEFT(R257,2)="GB",LEFT(R257,2)="EP",LEFT(R257,2)="DE"),OR(MID(R257,3,1)="1",MID(R257,3,1)="2",MID(R257,3,1)="3",MID(R257,3,1)="4",MID(R257,3,1)="5",MID(R257,3,1)="6",MID(R257,3,1)="7",MID(R257,3,1)="8",MID(R257,3,1)="9",MID(R257,3,1)="0",))),IF(COUNTIF(INDIRECT("拒絶理由・拒絶査定・異議申立!"&amp;ADDRESS(MATCH(C257,拒絶理由・拒絶査定・異議申立!B$1:B$1000,0),3)&amp;":"&amp;ADDRESS(MATCH(C257,拒絶理由・拒絶査定・異議申立!B$1:B$1000,0),50)),R257)+COUNTIF(INDIRECT("拒絶理由・拒絶査定・異議申立!"&amp;ADDRESS(MATCH(C257,拒絶理由・拒絶査定・異議申立!B$1:B$1000,0),3)&amp;":"&amp;ADDRESS(MATCH(C257,拒絶理由・拒絶査定・異議申立!B$1:B$1000,0),50)),T257)&gt;0,"Yes","No"),"")</f>
        <v>No</v>
      </c>
      <c r="AA257" s="415" t="str">
        <f ca="1">IF(OR(LEFT(R257)="特",LEFT(R257)="実",AND(OR(LEFT(R257,2)="US",LEFT(R257,2)="WO",LEFT(R257,2)="GB",LEFT(R257,2)="EP",LEFT(R257,2)="DE"),OR(MID(R257,3,1)="1",MID(R257,3,1)="2",MID(R257,3,1)="3",MID(R257,3,1)="4",MID(R257,3,1)="5",MID(R257,3,1)="6",MID(R257,3,1)="7",MID(R257,3,1)="8",MID(R257,3,1)="9",MID(R257,3,1)="0",))),IF(COUNTIF(INDIRECT("先行技術調査・登録査定!"&amp;ADDRESS(MATCH(C257,先行技術調査・登録査定!B$1:B$1000,0),3)&amp;":"&amp;ADDRESS(MATCH(C257,先行技術調査・登録査定!B$1:B$1000,0),49)),R257)+COUNTIF(INDIRECT("先行技術調査・登録査定!"&amp;ADDRESS(MATCH(C257,先行技術調査・登録査定!B$1:B$1000,0),3)&amp;":"&amp;ADDRESS(MATCH(C257,先行技術調査・登録査定!B$1:B$1000,0),49)),T257)&gt;0,"Yes","No"),"")</f>
        <v>No</v>
      </c>
      <c r="AB257" s="416" t="str">
        <f t="shared" ca="1" si="20"/>
        <v>Yes</v>
      </c>
      <c r="AC257" s="252" t="str">
        <f>IF(OR(LEFT(R257)="特",LEFT(R257)="実",AND(OR(LEFT(R257,2)="US",LEFT(R257,2)="WO",LEFT(R257,2)="GB",LEFT(R257,2)="EP",LEFT(R257,2)="DE"),OR(MID(R257,3,1)="1",MID(R257,3,1)="2",MID(R257,3,1)="3",MID(R257,3,1)="4",MID(R257,3,1)="5",MID(R257,3,1)="6",MID(R257,3,1)="7",MID(R257,3,1)="8",MID(R257,3,1)="9",MID(R257,3,1)="0",))),"",VLOOKUP($C257,非特許文献リスト!$A$2:$C$196,2,FALSE))</f>
        <v/>
      </c>
      <c r="AD257" s="417" t="str">
        <f>IF(OR(LEFT(R257)="特",LEFT(R257)="実",AND(OR(LEFT(R257,2)="US",LEFT(R257,2)="WO",LEFT(R257,2)="GB",LEFT(R257,2)="EP",LEFT(R257,2)="DE"),OR(MID(R257,3,1)="1",MID(R257,3,1)="2",MID(R257,3,1)="3",MID(R257,3,1)="4",MID(R257,3,1)="5",MID(R257,3,1)="6",MID(R257,3,1)="7",MID(R257,3,1)="8",MID(R257,3,1)="9",MID(R257,3,1)="0",))),"",VLOOKUP($C257,非特許文献リスト!$A$2:$C$196,3,FALSE))</f>
        <v/>
      </c>
      <c r="AE257" s="188" t="str">
        <f t="shared" si="17"/>
        <v>日本特許文献</v>
      </c>
      <c r="AF257" s="189" t="str">
        <f>IF(OR(LEFT(R257)="特",LEFT(R257)="実"),VLOOKUP(R257,'証拠（JP特許）'!$B$2:$AB$299,10,FALSE),IF(AND(OR(LEFT(R257,2)="US",LEFT(R257,2)="WO",LEFT(R257,2)="GB",LEFT(R257,2)="EP",LEFT(R257,2)="DE"),OR(MID(R257,3,1)="1",MID(R257,3,1)="2",MID(R257,3,1)="3",MID(R257,3,1)="4",MID(R257,3,1)="5",MID(R257,3,1)="6",MID(R257,3,1)="7",MID(R257,3,1)="8",MID(R257,3,1)="9",MID(R257,3,1)="0",)),VLOOKUP(R257,'証拠（WW特許）'!$B$2:$M$90,8,FALSE),""))</f>
        <v>本田技研工業株式会社</v>
      </c>
      <c r="AG257" s="189" t="str">
        <f>IF(OR(LEFT(R257)="特",LEFT(R257)="実"),VLOOKUP(R257,'証拠（JP特許）'!$B$2:$AB$299,26,FALSE),IF(AND(OR(LEFT(R257,2)="US",LEFT(R257,2)="WO",LEFT(R257,2)="GB",LEFT(R257,2)="EP",LEFT(R257,2)="DE"),OR(MID(R257,3,1)="1",MID(R257,3,1)="2",MID(R257,3,1)="3",MID(R257,3,1)="4",MID(R257,3,1)="5",MID(R257,3,1)="6",MID(R257,3,1)="7",MID(R257,3,1)="8",MID(R257,3,1)="9",MID(R257,3,1)="0",)),VLOOKUP(R257,'証拠（WW特許）'!$B$2:$M$90,12,FALSE),""))</f>
        <v>シュライヒャー，ウルリッヒ,クレーバー，マルティン,シュワルツ，ウォルフガング,フォイエルシュターケ，オイゲン</v>
      </c>
      <c r="AH257" s="190" t="str">
        <f>IF(OR(LEFT(R257)="特",LEFT(R257)="実"),VLOOKUP(R257,'証拠（JP特許）'!$B$2:$X$299,20,FALSE),IF(AND(OR(LEFT(R257,2)="US",LEFT(R257,2)="WO",LEFT(R257,2)="GB",LEFT(R257,2)="EP",LEFT(R257,2)="DE"),OR(MID(R257,3,1)="1",MID(R257,3,1)="2",MID(R257,3,1)="3",MID(R257,3,1)="4",MID(R257,3,1)="5",MID(R257,3,1)="6",MID(R257,3,1)="7",MID(R257,3,1)="8",MID(R257,3,1)="9",MID(R257,3,1)="0",)),VLOOKUP(R257,'証拠（WW特許）'!$B$2:$U$90,20,FALSE),""))</f>
        <v>B60R  21/26    (2006.01),C06B  21/00    (2006.01),C06B  35/00    (2006.01),C06D   5/00    (2006.01)</v>
      </c>
      <c r="AI257" s="190" t="str">
        <f>IF(OR(LEFT(R257)="特",LEFT(R257)="実"),VLOOKUP(R257,'証拠（JP特許）'!$B$2:$X$299,21,FALSE),"")</f>
        <v xml:space="preserve">B60R 21/26       ,C06B 21/00       ,C06B 35/00       ,C06D  5/00      Z,B60R 21/264      </v>
      </c>
      <c r="AJ257" s="190" t="str">
        <f>IF(OR(LEFT(R257)="特",LEFT(R257)="実"),VLOOKUP(R257,'証拠（JP特許）'!$B$2:$X$299,22,FALSE),"")</f>
        <v>3D054AA02,3D054AA03,3D054CC13,3D054DD11,3D054DD15,3D054DD17,3D054DD18,3D054DD19,3D054DD21,3D054DD24,3D054DD33,3D054DD40,3D054FF02,3D054FF11,3D054FF13,3D054FF17,3D054FF18,3D054FF20,3D054DD28</v>
      </c>
      <c r="AK257" s="191" t="str">
        <f>IF(OR(LEFT(R257)="特",LEFT(R257)="実"),VLOOKUP(R257,'証拠（JP特許）'!$B$2:$X$299,17,FALSE),IF(AND(OR(LEFT(R257,2)="US",LEFT(R257,2)="WO",LEFT(R257,2)="GB",LEFT(R257,2)="EP",LEFT(R257,2)="DE"),OR(MID(R257,3,1)="1",MID(R257,3,1)="2",MID(R257,3,1)="3",MID(R257,3,1)="4",MID(R257,3,1)="5",MID(R257,3,1)="6",MID(R257,3,1)="7",MID(R257,3,1)="8",MID(R257,3,1)="9",MID(R257,3,1)="0",)),VLOOKUP(R257,'証拠（WW特許）'!$B$2:$U$90,16,FALSE),""))</f>
        <v>1994.03.31</v>
      </c>
      <c r="AL257" s="190"/>
      <c r="AM257" s="190"/>
      <c r="AN257" s="190"/>
      <c r="AO257" s="190" t="str">
        <f ca="1">IF(OR(LEFT(R257)="特",LEFT(R257)="実",AND(OR(LEFT(R257,2)="US",LEFT(R257,2)="WO",LEFT(R257,2)="GB",LEFT(R257,2)="EP",LEFT(R257,2)="DE"),OR(MID(R257,3,1)="1",MID(R257,3,1)="2",MID(R257,3,1)="3",MID(R257,3,1)="4",MID(R257,3,1)="5",MID(R257,3,1)="6",MID(R257,3,1)="7",MID(R257,3,1)="8",MID(R257,3,1)="9",MID(R257,3,1)="0"))),IF(COUNTIF(INDIRECT("発明者引用!"&amp;ADDRESS(MATCH(C257,発明者引用!B$1:B$196,0),4)&amp;":"&amp;ADDRESS(MATCH(C257,発明者引用!B$1:B$196,0),17)),R257)+COUNTIF(INDIRECT("発明者引用!"&amp;ADDRESS(MATCH(C257,発明者引用!B$1:B$196,0),4)&amp;":"&amp;ADDRESS(MATCH(C257,発明者引用!B$1:B$196,0),17)),#REF!)+COUNTIF(INDIRECT("発明者引用!"&amp;ADDRESS(MATCH(C257,発明者引用!B$1:B$196,0),4)&amp;":"&amp;ADDRESS(MATCH(C257,発明者引用!B$1:B$196,0),17)),T257)&gt;0,"Yes","No"),"")</f>
        <v>No</v>
      </c>
      <c r="AP257" s="190" t="str">
        <f ca="1">IF(OR(LEFT(R257)="特",LEFT(R257)="実",AND(OR(LEFT(R257,2)="US",LEFT(R257,2)="WO",LEFT(R257,2)="GB",LEFT(R257,2)="EP",LEFT(R257,2)="DE"),OR(MID(R257,3,1)="1",MID(R257,3,1)="2",MID(R257,3,1)="3",MID(R257,3,1)="4",MID(R257,3,1)="5",MID(R257,3,1)="6",MID(R257,3,1)="7",MID(R257,3,1)="8",MID(R257,3,1)="9",MID(R257,3,1)="0"))),IF(VLOOKUP(C257,ファミリ引用特許WO!$A$2:$B$241,2,FALSE)+VLOOKUP(C257,ファミリ引用文献WO!$A$2:$C$241,3,FALSE)=0,"ISR無し",IF(COUNTIF(INDIRECT("ファミリ引用特許WO!"&amp;ADDRESS(MATCH(C257,ファミリ引用特許WO!$A$2:$A$241,0),1)&amp;":"&amp;ADDRESS(MATCH(C257,ファミリ引用特許WO!$A$2:$A$241,0),19)),R257)+COUNTIF(INDIRECT("ファミリ引用特許WO!"&amp;ADDRESS(MATCH(C257,ファミリ引用特許WO!$A$2:$A$241,0),1)&amp;":"&amp;ADDRESS(MATCH(C257,ファミリ引用特許WO!$A$2:$A$241,0),19)),S257)+COUNTIF(INDIRECT("ファミリ引用特許WO!"&amp;ADDRESS(MATCH(C257,ファミリ引用特許WO!$A$2:$A$241,0),1)&amp;":"&amp;ADDRESS(MATCH(C257,ファミリ引用特許WO!$A$2:$A$241,0),19)),T257)+COUNTIF(INDIRECT("ファミリ引用特許WO!"&amp;ADDRESS(MATCH(C257,ファミリ引用特許WO!$A$2:$A$241,0),1)&amp;":"&amp;ADDRESS(MATCH(C257,ファミリ引用特許WO!$A$2:$A$241,0),19)),W257)+COUNTIF(INDIRECT("ファミリ引用特許WO!"&amp;ADDRESS(MATCH(C257,ファミリ引用特許WO!$A$2:$A$241,0),1)&amp;":"&amp;ADDRESS(MATCH(C257,ファミリ引用特許WO!$A$2:$A$241,0),19)),Y257)&gt;0,"Yes","No")),"")</f>
        <v>ISR無し</v>
      </c>
      <c r="AQ257" s="194" t="str">
        <f ca="1">IF(OR(LEFT(R257)="特",LEFT(R257)="実",AND(OR(LEFT(R257,2)="US",LEFT(R257,2)="WO",LEFT(R257,2)="GB",LEFT(R257,2)="EP",LEFT(R257,2)="DE"),OR(MID(R257,3,1)="1",MID(R257,3,1)="2",MID(R257,3,1)="3",MID(R257,3,1)="4",MID(R257,3,1)="5",MID(R257,3,1)="6",MID(R257,3,1)="7",MID(R257,3,1)="8",MID(R257,3,1)="9",MID(R257,3,1)="0"))),IF(VLOOKUP(C257,'ファミリ引用特許表記修正（ex.A2→A）'!$A$2:$B$241,2,FALSE)=0,"family無し",IF(COUNTIF(INDIRECT("'ファミリ引用特許表記修正（ex.A2→A）'!"&amp;ADDRESS(MATCH(C257,'ファミリ引用特許表記修正（ex.A2→A）'!$A$2:$A$241,0),1)&amp;":"&amp;ADDRESS(MATCH(C257,'ファミリ引用特許表記修正（ex.A2→A）'!$A$2:$A$241,0),171)),R257)+COUNTIF(INDIRECT("'ファミリ引用特許表記修正（ex.A2→A）'!"&amp;ADDRESS(MATCH(C257,'ファミリ引用特許表記修正（ex.A2→A）'!$A$2:$A$241,0),1)&amp;":"&amp;ADDRESS(MATCH(C257,'ファミリ引用特許表記修正（ex.A2→A）'!$A$2:$A$241,0),171)),S257)+COUNTIF(INDIRECT("'ファミリ引用特許表記修正（ex.A2→A）'!"&amp;ADDRESS(MATCH(C257,'ファミリ引用特許表記修正（ex.A2→A）'!$A$2:$A$241,0),1)&amp;":"&amp;ADDRESS(MATCH(C257,'ファミリ引用特許表記修正（ex.A2→A）'!$A$2:$A$241,0),171)),T257)+COUNTIF(INDIRECT("'ファミリ引用特許表記修正（ex.A2→A）'!"&amp;ADDRESS(MATCH(C257,'ファミリ引用特許表記修正（ex.A2→A）'!$A$2:$A$241,0),1)&amp;":"&amp;ADDRESS(MATCH(C257,'ファミリ引用特許表記修正（ex.A2→A）'!$A$2:$A$241,0),171)),W257)+COUNTIF(INDIRECT("'ファミリ引用特許表記修正（ex.A2→A）'!"&amp;ADDRESS(MATCH(C257,'ファミリ引用特許表記修正（ex.A2→A）'!$A$2:$A$241,0),1)&amp;":"&amp;ADDRESS(MATCH(C257,'ファミリ引用特許表記修正（ex.A2→A）'!$A$2:$A$241,0),171)),Y257)&gt;0,"Yes","No")),"")</f>
        <v>Yes</v>
      </c>
      <c r="AR257" s="58" t="str">
        <f>IF(OR(LEFT(R257)="特",LEFT(R257)="実",AND(OR(LEFT(R257,2)="US",LEFT(R257,2)="WO",LEFT(R257,2)="GB",LEFT(R257,2)="EP",LEFT(R257,2)="DE"),OR(MID(R257,3,1)="1",MID(R257,3,1)="2",MID(R257,3,1)="3",MID(R257,3,1)="4",MID(R257,3,1)="5",MID(R257,3,1)="6",MID(R257,3,1)="7",MID(R257,3,1)="8",MID(R257,3,1)="9",MID(R257,3,1)="0",))),"",VLOOKUP($C257,ファミリ発明者引用文献!A$3:B$235,2,FALSE))</f>
        <v/>
      </c>
      <c r="AS257" s="194" t="str">
        <f>VLOOKUP(C257,ファミリ引用文献WO!A$2:B$241,2,FALSE)</f>
        <v/>
      </c>
      <c r="AT257" s="190" t="str">
        <f>VLOOKUP(C257,ファミリ引用文献!A$3:B$242,2,FALSE)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7" s="190" t="str">
        <f>VLOOKUP(C257,審判データ!AH$2:BT$379,39,FALSE)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7" s="192" t="str">
        <f ca="1">IF(INDIRECT("審判データ!"&amp;ADDRESS(MATCH(C257,審判データ!$AH$1:$AH$379,0),32))="早期審査の対象とする","早期審査","")</f>
        <v>早期審査</v>
      </c>
      <c r="AW257" s="657" t="str">
        <f t="shared" si="16"/>
        <v>一致</v>
      </c>
      <c r="AX257" s="658" t="str">
        <f>IF(LEFT(AE257,3)="日本特",IF(LEFT(C257)="特",VLOOKUP(C257,'本件、証拠文献テーマコード'!G$2:I$376,3,FALSE),VLOOKUP(C257,'本件、証拠文献テーマコード'!B$2:I$376,8,FALSE)),"")</f>
        <v>3D054</v>
      </c>
      <c r="AY257" s="658" t="str">
        <f>IF(LEFT(AE257,3)="日本特",IF(OR(MID(R257,2,1)="開",MID(R257,2,1)="表",MID(R257,2,1)="登"),VLOOKUP(R257,'本件、証拠文献テーマコード'!C$2:I$379,7,FALSE),VLOOKUP(R257,'本件、証拠文献テーマコード'!G$2:I$379,3,FALSE)),"")</f>
        <v>3D054,4H100</v>
      </c>
      <c r="AZ257" s="54"/>
    </row>
    <row r="258" spans="1:52" ht="27" x14ac:dyDescent="0.15">
      <c r="A258" s="804"/>
      <c r="B258" s="586" t="str">
        <f ca="1">IF(A258="",B257,INDIRECT("審判データ!"&amp;ADDRESS(MATCH(A258,審判データ!$HC$1:$HC$379,0),20))&amp;" / "&amp;INDIRECT("審判データ!"&amp;ADDRESS(MATCH(A258,審判データ!$HC$1:$HC$379,0),21)))</f>
        <v>2011 / 29-2</v>
      </c>
      <c r="C258" s="511">
        <v>2989788</v>
      </c>
      <c r="D258" s="511" t="s">
        <v>2989</v>
      </c>
      <c r="E258" s="163" t="str">
        <f ca="1">INDIRECT("審判データ!"&amp;ADDRESS(MATCH(C258,審判データ!$AH$1:$AH$379,0),55))</f>
        <v>ダイセル化学工業株式会社</v>
      </c>
      <c r="F258" s="43" t="str">
        <f ca="1">INDIRECT("審判データ!"&amp;ADDRESS(MATCH(C258,審判データ!$AH$1:$AH$379,0),56))</f>
        <v>上田　正之;勝田　信行</v>
      </c>
      <c r="G258" s="43" t="str">
        <f ca="1">INDIRECT("審判データ!"&amp;ADDRESS(MATCH(C258,審判データ!$AH$1:$AH$379,0),72))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8" s="43" t="str">
        <f ca="1">INDIRECT("審判データ!"&amp;ADDRESS(MATCH(C258,審判データ!$AH$1:$AH$379,0),41))</f>
        <v>B60R 21/26</v>
      </c>
      <c r="I258" s="43" t="str">
        <f ca="1">INDIRECT("審判データ!"&amp;ADDRESS(MATCH(C258,審判データ!$AH$1:$AH$379,0),49))</f>
        <v>B60R  21/26@AFI(JP)</v>
      </c>
      <c r="J258" s="43" t="str">
        <f ca="1">INDIRECT("審判データ!"&amp;ADDRESS(MATCH(C258,審判データ!$AH$1:$AH$379,0),51))</f>
        <v>B60R 21/26;B60R 21/264</v>
      </c>
      <c r="K258" s="43" t="str">
        <f ca="1">INDIRECT("審判データ!"&amp;ADDRESS(MATCH(C258,審判データ!$AH$1:$AH$379,0),53))</f>
        <v>3D054 AA02;3D054 AA13;3D054 DD11;3D054 DD17;3D054 DD18;3D054 DD19;3D054 DD21;3D054 DD28;3D054 DD40;3D054 EE14;3D054 FF13;3D054 FF14;3D054 FF18;3D054 FF20</v>
      </c>
      <c r="L258" s="1013"/>
      <c r="M258" s="1031"/>
      <c r="N258" s="1014"/>
      <c r="O258" s="1040"/>
      <c r="P258" s="992"/>
      <c r="Q258" s="715" t="s">
        <v>3071</v>
      </c>
      <c r="R258" s="716" t="s">
        <v>22780</v>
      </c>
      <c r="S258" s="715" t="str">
        <f>IF(OR(LEFT(R258)="特",LEFT(R258)="実"),VLOOKUP(R258,'証拠（JP特許）'!$B$2:$D$299,2,FALSE),IF(AND(OR(LEFT(R258,2)="US",LEFT(R258,2)="WO",LEFT(R258,2)="GB",LEFT(R258,2)="EP",LEFT(R258,2)="DE"),OR(MID(R258,3,1)="1",MID(R258,3,1)="2",MID(R258,3,1)="3",MID(R258,3,1)="4",MID(R258,3,1)="5",MID(R258,3,1)="6",MID(R258,3,1)="7",MID(R258,3,1)="8",MID(R258,3,1)="9",MID(R258,3,1)="0")),VLOOKUP(R258,'証拠（WW特許）'!$B$2:$C$90,2,FALSE),"_"))</f>
        <v>特願平8-36689</v>
      </c>
      <c r="T258" s="716" t="str">
        <f>IF(OR(LEFT(R258)="特",LEFT(R258)="実"),VLOOKUP(R258,'証拠（JP特許）'!$B$2:$E$299,4,FALSE),"_")</f>
        <v>JP2655832</v>
      </c>
      <c r="U258" s="716" t="s">
        <v>94</v>
      </c>
      <c r="V258" s="715" t="s">
        <v>25</v>
      </c>
      <c r="W258" s="717" t="str">
        <f t="shared" si="18"/>
        <v>JP08253092A</v>
      </c>
      <c r="X258" s="718"/>
      <c r="Y258" s="718" t="str">
        <f t="shared" si="19"/>
        <v>JP2655832B</v>
      </c>
      <c r="Z258" s="414" t="str">
        <f ca="1">IF(OR(LEFT(R258)="特",LEFT(R258)="実",AND(OR(LEFT(R258,2)="US",LEFT(R258,2)="WO",LEFT(R258,2)="GB",LEFT(R258,2)="EP",LEFT(R258,2)="DE"),OR(MID(R258,3,1)="1",MID(R258,3,1)="2",MID(R258,3,1)="3",MID(R258,3,1)="4",MID(R258,3,1)="5",MID(R258,3,1)="6",MID(R258,3,1)="7",MID(R258,3,1)="8",MID(R258,3,1)="9",MID(R258,3,1)="0",))),IF(COUNTIF(INDIRECT("拒絶理由・拒絶査定・異議申立!"&amp;ADDRESS(MATCH(C258,拒絶理由・拒絶査定・異議申立!B$1:B$1000,0),3)&amp;":"&amp;ADDRESS(MATCH(C258,拒絶理由・拒絶査定・異議申立!B$1:B$1000,0),50)),R258)+COUNTIF(INDIRECT("拒絶理由・拒絶査定・異議申立!"&amp;ADDRESS(MATCH(C258,拒絶理由・拒絶査定・異議申立!B$1:B$1000,0),3)&amp;":"&amp;ADDRESS(MATCH(C258,拒絶理由・拒絶査定・異議申立!B$1:B$1000,0),50)),T258)&gt;0,"Yes","No"),"")</f>
        <v>No</v>
      </c>
      <c r="AA258" s="415" t="str">
        <f ca="1">IF(OR(LEFT(R258)="特",LEFT(R258)="実",AND(OR(LEFT(R258,2)="US",LEFT(R258,2)="WO",LEFT(R258,2)="GB",LEFT(R258,2)="EP",LEFT(R258,2)="DE"),OR(MID(R258,3,1)="1",MID(R258,3,1)="2",MID(R258,3,1)="3",MID(R258,3,1)="4",MID(R258,3,1)="5",MID(R258,3,1)="6",MID(R258,3,1)="7",MID(R258,3,1)="8",MID(R258,3,1)="9",MID(R258,3,1)="0",))),IF(COUNTIF(INDIRECT("先行技術調査・登録査定!"&amp;ADDRESS(MATCH(C258,先行技術調査・登録査定!B$1:B$1000,0),3)&amp;":"&amp;ADDRESS(MATCH(C258,先行技術調査・登録査定!B$1:B$1000,0),49)),R258)+COUNTIF(INDIRECT("先行技術調査・登録査定!"&amp;ADDRESS(MATCH(C258,先行技術調査・登録査定!B$1:B$1000,0),3)&amp;":"&amp;ADDRESS(MATCH(C258,先行技術調査・登録査定!B$1:B$1000,0),49)),T258)&gt;0,"Yes","No"),"")</f>
        <v>No</v>
      </c>
      <c r="AB258" s="416" t="str">
        <f t="shared" ca="1" si="20"/>
        <v>Yes</v>
      </c>
      <c r="AC258" s="252" t="str">
        <f>IF(OR(LEFT(R258)="特",LEFT(R258)="実",AND(OR(LEFT(R258,2)="US",LEFT(R258,2)="WO",LEFT(R258,2)="GB",LEFT(R258,2)="EP",LEFT(R258,2)="DE"),OR(MID(R258,3,1)="1",MID(R258,3,1)="2",MID(R258,3,1)="3",MID(R258,3,1)="4",MID(R258,3,1)="5",MID(R258,3,1)="6",MID(R258,3,1)="7",MID(R258,3,1)="8",MID(R258,3,1)="9",MID(R258,3,1)="0",))),"",VLOOKUP($C258,非特許文献リスト!$A$2:$C$196,2,FALSE))</f>
        <v/>
      </c>
      <c r="AD258" s="417" t="str">
        <f>IF(OR(LEFT(R258)="特",LEFT(R258)="実",AND(OR(LEFT(R258,2)="US",LEFT(R258,2)="WO",LEFT(R258,2)="GB",LEFT(R258,2)="EP",LEFT(R258,2)="DE"),OR(MID(R258,3,1)="1",MID(R258,3,1)="2",MID(R258,3,1)="3",MID(R258,3,1)="4",MID(R258,3,1)="5",MID(R258,3,1)="6",MID(R258,3,1)="7",MID(R258,3,1)="8",MID(R258,3,1)="9",MID(R258,3,1)="0",))),"",VLOOKUP($C258,非特許文献リスト!$A$2:$C$196,3,FALSE))</f>
        <v/>
      </c>
      <c r="AE258" s="188" t="str">
        <f t="shared" si="17"/>
        <v>日本特許文献</v>
      </c>
      <c r="AF258" s="189" t="str">
        <f>IF(OR(LEFT(R258)="特",LEFT(R258)="実"),VLOOKUP(R258,'証拠（JP特許）'!$B$2:$AB$299,10,FALSE),IF(AND(OR(LEFT(R258,2)="US",LEFT(R258,2)="WO",LEFT(R258,2)="GB",LEFT(R258,2)="EP",LEFT(R258,2)="DE"),OR(MID(R258,3,1)="1",MID(R258,3,1)="2",MID(R258,3,1)="3",MID(R258,3,1)="4",MID(R258,3,1)="5",MID(R258,3,1)="6",MID(R258,3,1)="7",MID(R258,3,1)="8",MID(R258,3,1)="9",MID(R258,3,1)="0",)),VLOOKUP(R258,'証拠（WW特許）'!$B$2:$M$90,8,FALSE),""))</f>
        <v>エス．エヌ．セ．リブバ</v>
      </c>
      <c r="AG258" s="189" t="str">
        <f>IF(OR(LEFT(R258)="特",LEFT(R258)="実"),VLOOKUP(R258,'証拠（JP特許）'!$B$2:$AB$299,26,FALSE),IF(AND(OR(LEFT(R258,2)="US",LEFT(R258,2)="WO",LEFT(R258,2)="GB",LEFT(R258,2)="EP",LEFT(R258,2)="DE"),OR(MID(R258,3,1)="1",MID(R258,3,1)="2",MID(R258,3,1)="3",MID(R258,3,1)="4",MID(R258,3,1)="5",MID(R258,3,1)="6",MID(R258,3,1)="7",MID(R258,3,1)="8",MID(R258,3,1)="9",MID(R258,3,1)="0",)),VLOOKUP(R258,'証拠（WW特許）'!$B$2:$M$90,12,FALSE),""))</f>
        <v>ベノワ　マルソー,シュリスティアン　ペロット,ダニエル　ドゥバクイール,ミッシェル　コジーレフ</v>
      </c>
      <c r="AH258" s="190" t="str">
        <f>IF(OR(LEFT(R258)="特",LEFT(R258)="実"),VLOOKUP(R258,'証拠（JP特許）'!$B$2:$X$299,20,FALSE),IF(AND(OR(LEFT(R258,2)="US",LEFT(R258,2)="WO",LEFT(R258,2)="GB",LEFT(R258,2)="EP",LEFT(R258,2)="DE"),OR(MID(R258,3,1)="1",MID(R258,3,1)="2",MID(R258,3,1)="3",MID(R258,3,1)="4",MID(R258,3,1)="5",MID(R258,3,1)="6",MID(R258,3,1)="7",MID(R258,3,1)="8",MID(R258,3,1)="9",MID(R258,3,1)="0",)),VLOOKUP(R258,'証拠（WW特許）'!$B$2:$U$90,20,FALSE),""))</f>
        <v>B60R  21/26    (2006.01)</v>
      </c>
      <c r="AI258" s="190" t="str">
        <f>IF(OR(LEFT(R258)="特",LEFT(R258)="実"),VLOOKUP(R258,'証拠（JP特許）'!$B$2:$X$299,21,FALSE),"")</f>
        <v xml:space="preserve">B60R 21/26       ,B60R 21/26   200 ,B60R 21/264      </v>
      </c>
      <c r="AJ258" s="190" t="str">
        <f>IF(OR(LEFT(R258)="特",LEFT(R258)="実"),VLOOKUP(R258,'証拠（JP特許）'!$B$2:$X$299,22,FALSE),"")</f>
        <v>3D054AA02,3D054AA03,3D054AA13,3D054AA14,3D054DD11,3D054DD17,3D054DD21,3D054DD24,3D054DD28,3D054FF02,3D054FF17,3D054FF18,3D054FF20</v>
      </c>
      <c r="AK258" s="191" t="str">
        <f>IF(OR(LEFT(R258)="特",LEFT(R258)="実"),VLOOKUP(R258,'証拠（JP特許）'!$B$2:$X$299,17,FALSE),IF(AND(OR(LEFT(R258,2)="US",LEFT(R258,2)="WO",LEFT(R258,2)="GB",LEFT(R258,2)="EP",LEFT(R258,2)="DE"),OR(MID(R258,3,1)="1",MID(R258,3,1)="2",MID(R258,3,1)="3",MID(R258,3,1)="4",MID(R258,3,1)="5",MID(R258,3,1)="6",MID(R258,3,1)="7",MID(R258,3,1)="8",MID(R258,3,1)="9",MID(R258,3,1)="0",)),VLOOKUP(R258,'証拠（WW特許）'!$B$2:$U$90,16,FALSE),""))</f>
        <v>1996.10.01</v>
      </c>
      <c r="AL258" s="190"/>
      <c r="AM258" s="190"/>
      <c r="AN258" s="190"/>
      <c r="AO258" s="190" t="str">
        <f ca="1">IF(OR(LEFT(R258)="特",LEFT(R258)="実",AND(OR(LEFT(R258,2)="US",LEFT(R258,2)="WO",LEFT(R258,2)="GB",LEFT(R258,2)="EP",LEFT(R258,2)="DE"),OR(MID(R258,3,1)="1",MID(R258,3,1)="2",MID(R258,3,1)="3",MID(R258,3,1)="4",MID(R258,3,1)="5",MID(R258,3,1)="6",MID(R258,3,1)="7",MID(R258,3,1)="8",MID(R258,3,1)="9",MID(R258,3,1)="0"))),IF(COUNTIF(INDIRECT("発明者引用!"&amp;ADDRESS(MATCH(C258,発明者引用!B$1:B$196,0),4)&amp;":"&amp;ADDRESS(MATCH(C258,発明者引用!B$1:B$196,0),17)),R258)+COUNTIF(INDIRECT("発明者引用!"&amp;ADDRESS(MATCH(C258,発明者引用!B$1:B$196,0),4)&amp;":"&amp;ADDRESS(MATCH(C258,発明者引用!B$1:B$196,0),17)),#REF!)+COUNTIF(INDIRECT("発明者引用!"&amp;ADDRESS(MATCH(C258,発明者引用!B$1:B$196,0),4)&amp;":"&amp;ADDRESS(MATCH(C258,発明者引用!B$1:B$196,0),17)),T258)&gt;0,"Yes","No"),"")</f>
        <v>No</v>
      </c>
      <c r="AP258" s="190" t="str">
        <f ca="1">IF(OR(LEFT(R258)="特",LEFT(R258)="実",AND(OR(LEFT(R258,2)="US",LEFT(R258,2)="WO",LEFT(R258,2)="GB",LEFT(R258,2)="EP",LEFT(R258,2)="DE"),OR(MID(R258,3,1)="1",MID(R258,3,1)="2",MID(R258,3,1)="3",MID(R258,3,1)="4",MID(R258,3,1)="5",MID(R258,3,1)="6",MID(R258,3,1)="7",MID(R258,3,1)="8",MID(R258,3,1)="9",MID(R258,3,1)="0"))),IF(VLOOKUP(C258,ファミリ引用特許WO!$A$2:$B$241,2,FALSE)+VLOOKUP(C258,ファミリ引用文献WO!$A$2:$C$241,3,FALSE)=0,"ISR無し",IF(COUNTIF(INDIRECT("ファミリ引用特許WO!"&amp;ADDRESS(MATCH(C258,ファミリ引用特許WO!$A$2:$A$241,0),1)&amp;":"&amp;ADDRESS(MATCH(C258,ファミリ引用特許WO!$A$2:$A$241,0),19)),R258)+COUNTIF(INDIRECT("ファミリ引用特許WO!"&amp;ADDRESS(MATCH(C258,ファミリ引用特許WO!$A$2:$A$241,0),1)&amp;":"&amp;ADDRESS(MATCH(C258,ファミリ引用特許WO!$A$2:$A$241,0),19)),S258)+COUNTIF(INDIRECT("ファミリ引用特許WO!"&amp;ADDRESS(MATCH(C258,ファミリ引用特許WO!$A$2:$A$241,0),1)&amp;":"&amp;ADDRESS(MATCH(C258,ファミリ引用特許WO!$A$2:$A$241,0),19)),T258)+COUNTIF(INDIRECT("ファミリ引用特許WO!"&amp;ADDRESS(MATCH(C258,ファミリ引用特許WO!$A$2:$A$241,0),1)&amp;":"&amp;ADDRESS(MATCH(C258,ファミリ引用特許WO!$A$2:$A$241,0),19)),W258)+COUNTIF(INDIRECT("ファミリ引用特許WO!"&amp;ADDRESS(MATCH(C258,ファミリ引用特許WO!$A$2:$A$241,0),1)&amp;":"&amp;ADDRESS(MATCH(C258,ファミリ引用特許WO!$A$2:$A$241,0),19)),Y258)&gt;0,"Yes","No")),"")</f>
        <v>ISR無し</v>
      </c>
      <c r="AQ258" s="194" t="str">
        <f ca="1">IF(OR(LEFT(R258)="特",LEFT(R258)="実",AND(OR(LEFT(R258,2)="US",LEFT(R258,2)="WO",LEFT(R258,2)="GB",LEFT(R258,2)="EP",LEFT(R258,2)="DE"),OR(MID(R258,3,1)="1",MID(R258,3,1)="2",MID(R258,3,1)="3",MID(R258,3,1)="4",MID(R258,3,1)="5",MID(R258,3,1)="6",MID(R258,3,1)="7",MID(R258,3,1)="8",MID(R258,3,1)="9",MID(R258,3,1)="0"))),IF(VLOOKUP(C258,'ファミリ引用特許表記修正（ex.A2→A）'!$A$2:$B$241,2,FALSE)=0,"family無し",IF(COUNTIF(INDIRECT("'ファミリ引用特許表記修正（ex.A2→A）'!"&amp;ADDRESS(MATCH(C258,'ファミリ引用特許表記修正（ex.A2→A）'!$A$2:$A$241,0),1)&amp;":"&amp;ADDRESS(MATCH(C258,'ファミリ引用特許表記修正（ex.A2→A）'!$A$2:$A$241,0),171)),R258)+COUNTIF(INDIRECT("'ファミリ引用特許表記修正（ex.A2→A）'!"&amp;ADDRESS(MATCH(C258,'ファミリ引用特許表記修正（ex.A2→A）'!$A$2:$A$241,0),1)&amp;":"&amp;ADDRESS(MATCH(C258,'ファミリ引用特許表記修正（ex.A2→A）'!$A$2:$A$241,0),171)),S258)+COUNTIF(INDIRECT("'ファミリ引用特許表記修正（ex.A2→A）'!"&amp;ADDRESS(MATCH(C258,'ファミリ引用特許表記修正（ex.A2→A）'!$A$2:$A$241,0),1)&amp;":"&amp;ADDRESS(MATCH(C258,'ファミリ引用特許表記修正（ex.A2→A）'!$A$2:$A$241,0),171)),T258)+COUNTIF(INDIRECT("'ファミリ引用特許表記修正（ex.A2→A）'!"&amp;ADDRESS(MATCH(C258,'ファミリ引用特許表記修正（ex.A2→A）'!$A$2:$A$241,0),1)&amp;":"&amp;ADDRESS(MATCH(C258,'ファミリ引用特許表記修正（ex.A2→A）'!$A$2:$A$241,0),171)),W258)+COUNTIF(INDIRECT("'ファミリ引用特許表記修正（ex.A2→A）'!"&amp;ADDRESS(MATCH(C258,'ファミリ引用特許表記修正（ex.A2→A）'!$A$2:$A$241,0),1)&amp;":"&amp;ADDRESS(MATCH(C258,'ファミリ引用特許表記修正（ex.A2→A）'!$A$2:$A$241,0),171)),Y258)&gt;0,"Yes","No")),"")</f>
        <v>No</v>
      </c>
      <c r="AR258" s="58" t="str">
        <f>IF(OR(LEFT(R258)="特",LEFT(R258)="実",AND(OR(LEFT(R258,2)="US",LEFT(R258,2)="WO",LEFT(R258,2)="GB",LEFT(R258,2)="EP",LEFT(R258,2)="DE"),OR(MID(R258,3,1)="1",MID(R258,3,1)="2",MID(R258,3,1)="3",MID(R258,3,1)="4",MID(R258,3,1)="5",MID(R258,3,1)="6",MID(R258,3,1)="7",MID(R258,3,1)="8",MID(R258,3,1)="9",MID(R258,3,1)="0",))),"",VLOOKUP($C258,ファミリ発明者引用文献!A$3:B$235,2,FALSE))</f>
        <v/>
      </c>
      <c r="AS258" s="194" t="str">
        <f>VLOOKUP(C258,ファミリ引用文献WO!A$2:B$241,2,FALSE)</f>
        <v/>
      </c>
      <c r="AT258" s="190" t="str">
        <f>VLOOKUP(C258,ファミリ引用文献!A$3:B$242,2,FALSE)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8" s="190" t="str">
        <f>VLOOKUP(C258,審判データ!AH$2:BT$379,39,FALSE)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8" s="192" t="str">
        <f ca="1">IF(INDIRECT("審判データ!"&amp;ADDRESS(MATCH(C258,審判データ!$AH$1:$AH$379,0),32))="早期審査の対象とする","早期審査","")</f>
        <v>早期審査</v>
      </c>
      <c r="AW258" s="657" t="str">
        <f t="shared" si="16"/>
        <v>一致</v>
      </c>
      <c r="AX258" s="658" t="str">
        <f>IF(LEFT(AE258,3)="日本特",IF(LEFT(C258)="特",VLOOKUP(C258,'本件、証拠文献テーマコード'!G$2:I$376,3,FALSE),VLOOKUP(C258,'本件、証拠文献テーマコード'!B$2:I$376,8,FALSE)),"")</f>
        <v>3D054</v>
      </c>
      <c r="AY258" s="658" t="str">
        <f>IF(LEFT(AE258,3)="日本特",IF(OR(MID(R258,2,1)="開",MID(R258,2,1)="表",MID(R258,2,1)="登"),VLOOKUP(R258,'本件、証拠文献テーマコード'!C$2:I$379,7,FALSE),VLOOKUP(R258,'本件、証拠文献テーマコード'!G$2:I$379,3,FALSE)),"")</f>
        <v>3D054</v>
      </c>
      <c r="AZ258" s="54"/>
    </row>
    <row r="259" spans="1:52" ht="27" x14ac:dyDescent="0.15">
      <c r="A259" s="804"/>
      <c r="B259" s="586" t="str">
        <f ca="1">IF(A259="",B258,INDIRECT("審判データ!"&amp;ADDRESS(MATCH(A259,審判データ!$HC$1:$HC$379,0),20))&amp;" / "&amp;INDIRECT("審判データ!"&amp;ADDRESS(MATCH(A259,審判データ!$HC$1:$HC$379,0),21)))</f>
        <v>2011 / 29-2</v>
      </c>
      <c r="C259" s="511">
        <v>2989788</v>
      </c>
      <c r="D259" s="511" t="s">
        <v>2989</v>
      </c>
      <c r="E259" s="163" t="str">
        <f ca="1">INDIRECT("審判データ!"&amp;ADDRESS(MATCH(C259,審判データ!$AH$1:$AH$379,0),55))</f>
        <v>ダイセル化学工業株式会社</v>
      </c>
      <c r="F259" s="43" t="str">
        <f ca="1">INDIRECT("審判データ!"&amp;ADDRESS(MATCH(C259,審判データ!$AH$1:$AH$379,0),56))</f>
        <v>上田　正之;勝田　信行</v>
      </c>
      <c r="G259" s="43" t="str">
        <f ca="1">INDIRECT("審判データ!"&amp;ADDRESS(MATCH(C259,審判データ!$AH$1:$AH$379,0),72))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59" s="43" t="str">
        <f ca="1">INDIRECT("審判データ!"&amp;ADDRESS(MATCH(C259,審判データ!$AH$1:$AH$379,0),41))</f>
        <v>B60R 21/26</v>
      </c>
      <c r="I259" s="43" t="str">
        <f ca="1">INDIRECT("審判データ!"&amp;ADDRESS(MATCH(C259,審判データ!$AH$1:$AH$379,0),49))</f>
        <v>B60R  21/26@AFI(JP)</v>
      </c>
      <c r="J259" s="43" t="str">
        <f ca="1">INDIRECT("審判データ!"&amp;ADDRESS(MATCH(C259,審判データ!$AH$1:$AH$379,0),51))</f>
        <v>B60R 21/26;B60R 21/264</v>
      </c>
      <c r="K259" s="43" t="str">
        <f ca="1">INDIRECT("審判データ!"&amp;ADDRESS(MATCH(C259,審判データ!$AH$1:$AH$379,0),53))</f>
        <v>3D054 AA02;3D054 AA13;3D054 DD11;3D054 DD17;3D054 DD18;3D054 DD19;3D054 DD21;3D054 DD28;3D054 DD40;3D054 EE14;3D054 FF13;3D054 FF14;3D054 FF18;3D054 FF20</v>
      </c>
      <c r="L259" s="1013"/>
      <c r="M259" s="1031"/>
      <c r="N259" s="1014"/>
      <c r="O259" s="1040"/>
      <c r="P259" s="992"/>
      <c r="Q259" s="715" t="s">
        <v>3081</v>
      </c>
      <c r="R259" s="716" t="s">
        <v>22781</v>
      </c>
      <c r="S259" s="715" t="str">
        <f>IF(OR(LEFT(R259)="特",LEFT(R259)="実"),VLOOKUP(R259,'証拠（JP特許）'!$B$2:$D$299,2,FALSE),IF(AND(OR(LEFT(R259,2)="US",LEFT(R259,2)="WO",LEFT(R259,2)="GB",LEFT(R259,2)="EP",LEFT(R259,2)="DE"),OR(MID(R259,3,1)="1",MID(R259,3,1)="2",MID(R259,3,1)="3",MID(R259,3,1)="4",MID(R259,3,1)="5",MID(R259,3,1)="6",MID(R259,3,1)="7",MID(R259,3,1)="8",MID(R259,3,1)="9",MID(R259,3,1)="0")),VLOOKUP(R259,'証拠（WW特許）'!$B$2:$C$90,2,FALSE),"_"))</f>
        <v>特願平3-276035</v>
      </c>
      <c r="T259" s="716" t="str">
        <f>IF(OR(LEFT(R259)="特",LEFT(R259)="実"),VLOOKUP(R259,'証拠（JP特許）'!$B$2:$E$299,4,FALSE),"_")</f>
        <v>JP2609385</v>
      </c>
      <c r="U259" s="716" t="s">
        <v>94</v>
      </c>
      <c r="V259" s="715" t="s">
        <v>25</v>
      </c>
      <c r="W259" s="717" t="str">
        <f t="shared" si="18"/>
        <v>JP04265292A</v>
      </c>
      <c r="X259" s="718"/>
      <c r="Y259" s="718" t="str">
        <f t="shared" si="19"/>
        <v>JP2609385B</v>
      </c>
      <c r="Z259" s="414" t="str">
        <f ca="1">IF(OR(LEFT(R259)="特",LEFT(R259)="実",AND(OR(LEFT(R259,2)="US",LEFT(R259,2)="WO",LEFT(R259,2)="GB",LEFT(R259,2)="EP",LEFT(R259,2)="DE"),OR(MID(R259,3,1)="1",MID(R259,3,1)="2",MID(R259,3,1)="3",MID(R259,3,1)="4",MID(R259,3,1)="5",MID(R259,3,1)="6",MID(R259,3,1)="7",MID(R259,3,1)="8",MID(R259,3,1)="9",MID(R259,3,1)="0",))),IF(COUNTIF(INDIRECT("拒絶理由・拒絶査定・異議申立!"&amp;ADDRESS(MATCH(C259,拒絶理由・拒絶査定・異議申立!B$1:B$1000,0),3)&amp;":"&amp;ADDRESS(MATCH(C259,拒絶理由・拒絶査定・異議申立!B$1:B$1000,0),50)),R259)+COUNTIF(INDIRECT("拒絶理由・拒絶査定・異議申立!"&amp;ADDRESS(MATCH(C259,拒絶理由・拒絶査定・異議申立!B$1:B$1000,0),3)&amp;":"&amp;ADDRESS(MATCH(C259,拒絶理由・拒絶査定・異議申立!B$1:B$1000,0),50)),T259)&gt;0,"Yes","No"),"")</f>
        <v>No</v>
      </c>
      <c r="AA259" s="415" t="str">
        <f ca="1">IF(OR(LEFT(R259)="特",LEFT(R259)="実",AND(OR(LEFT(R259,2)="US",LEFT(R259,2)="WO",LEFT(R259,2)="GB",LEFT(R259,2)="EP",LEFT(R259,2)="DE"),OR(MID(R259,3,1)="1",MID(R259,3,1)="2",MID(R259,3,1)="3",MID(R259,3,1)="4",MID(R259,3,1)="5",MID(R259,3,1)="6",MID(R259,3,1)="7",MID(R259,3,1)="8",MID(R259,3,1)="9",MID(R259,3,1)="0",))),IF(COUNTIF(INDIRECT("先行技術調査・登録査定!"&amp;ADDRESS(MATCH(C259,先行技術調査・登録査定!B$1:B$1000,0),3)&amp;":"&amp;ADDRESS(MATCH(C259,先行技術調査・登録査定!B$1:B$1000,0),49)),R259)+COUNTIF(INDIRECT("先行技術調査・登録査定!"&amp;ADDRESS(MATCH(C259,先行技術調査・登録査定!B$1:B$1000,0),3)&amp;":"&amp;ADDRESS(MATCH(C259,先行技術調査・登録査定!B$1:B$1000,0),49)),T259)&gt;0,"Yes","No"),"")</f>
        <v>No</v>
      </c>
      <c r="AB259" s="416" t="str">
        <f t="shared" ca="1" si="20"/>
        <v>Yes</v>
      </c>
      <c r="AC259" s="252" t="str">
        <f>IF(OR(LEFT(R259)="特",LEFT(R259)="実",AND(OR(LEFT(R259,2)="US",LEFT(R259,2)="WO",LEFT(R259,2)="GB",LEFT(R259,2)="EP",LEFT(R259,2)="DE"),OR(MID(R259,3,1)="1",MID(R259,3,1)="2",MID(R259,3,1)="3",MID(R259,3,1)="4",MID(R259,3,1)="5",MID(R259,3,1)="6",MID(R259,3,1)="7",MID(R259,3,1)="8",MID(R259,3,1)="9",MID(R259,3,1)="0",))),"",VLOOKUP($C259,非特許文献リスト!$A$2:$C$196,2,FALSE))</f>
        <v/>
      </c>
      <c r="AD259" s="417" t="str">
        <f>IF(OR(LEFT(R259)="特",LEFT(R259)="実",AND(OR(LEFT(R259,2)="US",LEFT(R259,2)="WO",LEFT(R259,2)="GB",LEFT(R259,2)="EP",LEFT(R259,2)="DE"),OR(MID(R259,3,1)="1",MID(R259,3,1)="2",MID(R259,3,1)="3",MID(R259,3,1)="4",MID(R259,3,1)="5",MID(R259,3,1)="6",MID(R259,3,1)="7",MID(R259,3,1)="8",MID(R259,3,1)="9",MID(R259,3,1)="0",))),"",VLOOKUP($C259,非特許文献リスト!$A$2:$C$196,3,FALSE))</f>
        <v/>
      </c>
      <c r="AE259" s="188" t="str">
        <f t="shared" si="17"/>
        <v>日本特許文献</v>
      </c>
      <c r="AF259" s="189" t="str">
        <f>IF(OR(LEFT(R259)="特",LEFT(R259)="実"),VLOOKUP(R259,'証拠（JP特許）'!$B$2:$AB$299,10,FALSE),IF(AND(OR(LEFT(R259,2)="US",LEFT(R259,2)="WO",LEFT(R259,2)="GB",LEFT(R259,2)="EP",LEFT(R259,2)="DE"),OR(MID(R259,3,1)="1",MID(R259,3,1)="2",MID(R259,3,1)="3",MID(R259,3,1)="4",MID(R259,3,1)="5",MID(R259,3,1)="6",MID(R259,3,1)="7",MID(R259,3,1)="8",MID(R259,3,1)="9",MID(R259,3,1)="0",)),VLOOKUP(R259,'証拠（WW特許）'!$B$2:$M$90,8,FALSE),""))</f>
        <v>オートモチブ　システムズ　ラボラトリー，インコーポレイテッド</v>
      </c>
      <c r="AG259" s="189" t="str">
        <f>IF(OR(LEFT(R259)="特",LEFT(R259)="実"),VLOOKUP(R259,'証拠（JP特許）'!$B$2:$AB$299,26,FALSE),IF(AND(OR(LEFT(R259,2)="US",LEFT(R259,2)="WO",LEFT(R259,2)="GB",LEFT(R259,2)="EP",LEFT(R259,2)="DE"),OR(MID(R259,3,1)="1",MID(R259,3,1)="2",MID(R259,3,1)="3",MID(R259,3,1)="4",MID(R259,3,1)="5",MID(R259,3,1)="6",MID(R259,3,1)="7",MID(R259,3,1)="8",MID(R259,3,1)="9",MID(R259,3,1)="0",)),VLOOKUP(R259,'証拠（WW特許）'!$B$2:$M$90,12,FALSE),""))</f>
        <v>ドナルド　アール．プーレ</v>
      </c>
      <c r="AH259" s="190" t="str">
        <f>IF(OR(LEFT(R259)="特",LEFT(R259)="実"),VLOOKUP(R259,'証拠（JP特許）'!$B$2:$X$299,20,FALSE),IF(AND(OR(LEFT(R259,2)="US",LEFT(R259,2)="WO",LEFT(R259,2)="GB",LEFT(R259,2)="EP",LEFT(R259,2)="DE"),OR(MID(R259,3,1)="1",MID(R259,3,1)="2",MID(R259,3,1)="3",MID(R259,3,1)="4",MID(R259,3,1)="5",MID(R259,3,1)="6",MID(R259,3,1)="7",MID(R259,3,1)="8",MID(R259,3,1)="9",MID(R259,3,1)="0",)),VLOOKUP(R259,'証拠（WW特許）'!$B$2:$U$90,20,FALSE),""))</f>
        <v>C06D   5/00    (2006.01)</v>
      </c>
      <c r="AI259" s="190" t="str">
        <f>IF(OR(LEFT(R259)="特",LEFT(R259)="実"),VLOOKUP(R259,'証拠（JP特許）'!$B$2:$X$299,21,FALSE),"")</f>
        <v>C06D  5/00      Z</v>
      </c>
      <c r="AJ259" s="190">
        <f>IF(OR(LEFT(R259)="特",LEFT(R259)="実"),VLOOKUP(R259,'証拠（JP特許）'!$B$2:$X$299,22,FALSE),"")</f>
        <v>0</v>
      </c>
      <c r="AK259" s="191" t="str">
        <f>IF(OR(LEFT(R259)="特",LEFT(R259)="実"),VLOOKUP(R259,'証拠（JP特許）'!$B$2:$X$299,17,FALSE),IF(AND(OR(LEFT(R259,2)="US",LEFT(R259,2)="WO",LEFT(R259,2)="GB",LEFT(R259,2)="EP",LEFT(R259,2)="DE"),OR(MID(R259,3,1)="1",MID(R259,3,1)="2",MID(R259,3,1)="3",MID(R259,3,1)="4",MID(R259,3,1)="5",MID(R259,3,1)="6",MID(R259,3,1)="7",MID(R259,3,1)="8",MID(R259,3,1)="9",MID(R259,3,1)="0",)),VLOOKUP(R259,'証拠（WW特許）'!$B$2:$U$90,16,FALSE),""))</f>
        <v>1992.09.21</v>
      </c>
      <c r="AL259" s="190"/>
      <c r="AM259" s="190"/>
      <c r="AN259" s="190"/>
      <c r="AO259" s="190" t="str">
        <f ca="1">IF(OR(LEFT(R259)="特",LEFT(R259)="実",AND(OR(LEFT(R259,2)="US",LEFT(R259,2)="WO",LEFT(R259,2)="GB",LEFT(R259,2)="EP",LEFT(R259,2)="DE"),OR(MID(R259,3,1)="1",MID(R259,3,1)="2",MID(R259,3,1)="3",MID(R259,3,1)="4",MID(R259,3,1)="5",MID(R259,3,1)="6",MID(R259,3,1)="7",MID(R259,3,1)="8",MID(R259,3,1)="9",MID(R259,3,1)="0"))),IF(COUNTIF(INDIRECT("発明者引用!"&amp;ADDRESS(MATCH(C259,発明者引用!B$1:B$196,0),4)&amp;":"&amp;ADDRESS(MATCH(C259,発明者引用!B$1:B$196,0),17)),R259)+COUNTIF(INDIRECT("発明者引用!"&amp;ADDRESS(MATCH(C259,発明者引用!B$1:B$196,0),4)&amp;":"&amp;ADDRESS(MATCH(C259,発明者引用!B$1:B$196,0),17)),#REF!)+COUNTIF(INDIRECT("発明者引用!"&amp;ADDRESS(MATCH(C259,発明者引用!B$1:B$196,0),4)&amp;":"&amp;ADDRESS(MATCH(C259,発明者引用!B$1:B$196,0),17)),T259)&gt;0,"Yes","No"),"")</f>
        <v>No</v>
      </c>
      <c r="AP259" s="190" t="str">
        <f ca="1">IF(OR(LEFT(R259)="特",LEFT(R259)="実",AND(OR(LEFT(R259,2)="US",LEFT(R259,2)="WO",LEFT(R259,2)="GB",LEFT(R259,2)="EP",LEFT(R259,2)="DE"),OR(MID(R259,3,1)="1",MID(R259,3,1)="2",MID(R259,3,1)="3",MID(R259,3,1)="4",MID(R259,3,1)="5",MID(R259,3,1)="6",MID(R259,3,1)="7",MID(R259,3,1)="8",MID(R259,3,1)="9",MID(R259,3,1)="0"))),IF(VLOOKUP(C259,ファミリ引用特許WO!$A$2:$B$241,2,FALSE)+VLOOKUP(C259,ファミリ引用文献WO!$A$2:$C$241,3,FALSE)=0,"ISR無し",IF(COUNTIF(INDIRECT("ファミリ引用特許WO!"&amp;ADDRESS(MATCH(C259,ファミリ引用特許WO!$A$2:$A$241,0),1)&amp;":"&amp;ADDRESS(MATCH(C259,ファミリ引用特許WO!$A$2:$A$241,0),19)),R259)+COUNTIF(INDIRECT("ファミリ引用特許WO!"&amp;ADDRESS(MATCH(C259,ファミリ引用特許WO!$A$2:$A$241,0),1)&amp;":"&amp;ADDRESS(MATCH(C259,ファミリ引用特許WO!$A$2:$A$241,0),19)),S259)+COUNTIF(INDIRECT("ファミリ引用特許WO!"&amp;ADDRESS(MATCH(C259,ファミリ引用特許WO!$A$2:$A$241,0),1)&amp;":"&amp;ADDRESS(MATCH(C259,ファミリ引用特許WO!$A$2:$A$241,0),19)),T259)+COUNTIF(INDIRECT("ファミリ引用特許WO!"&amp;ADDRESS(MATCH(C259,ファミリ引用特許WO!$A$2:$A$241,0),1)&amp;":"&amp;ADDRESS(MATCH(C259,ファミリ引用特許WO!$A$2:$A$241,0),19)),W259)+COUNTIF(INDIRECT("ファミリ引用特許WO!"&amp;ADDRESS(MATCH(C259,ファミリ引用特許WO!$A$2:$A$241,0),1)&amp;":"&amp;ADDRESS(MATCH(C259,ファミリ引用特許WO!$A$2:$A$241,0),19)),Y259)&gt;0,"Yes","No")),"")</f>
        <v>ISR無し</v>
      </c>
      <c r="AQ259" s="194" t="str">
        <f ca="1">IF(OR(LEFT(R259)="特",LEFT(R259)="実",AND(OR(LEFT(R259,2)="US",LEFT(R259,2)="WO",LEFT(R259,2)="GB",LEFT(R259,2)="EP",LEFT(R259,2)="DE"),OR(MID(R259,3,1)="1",MID(R259,3,1)="2",MID(R259,3,1)="3",MID(R259,3,1)="4",MID(R259,3,1)="5",MID(R259,3,1)="6",MID(R259,3,1)="7",MID(R259,3,1)="8",MID(R259,3,1)="9",MID(R259,3,1)="0"))),IF(VLOOKUP(C259,'ファミリ引用特許表記修正（ex.A2→A）'!$A$2:$B$241,2,FALSE)=0,"family無し",IF(COUNTIF(INDIRECT("'ファミリ引用特許表記修正（ex.A2→A）'!"&amp;ADDRESS(MATCH(C259,'ファミリ引用特許表記修正（ex.A2→A）'!$A$2:$A$241,0),1)&amp;":"&amp;ADDRESS(MATCH(C259,'ファミリ引用特許表記修正（ex.A2→A）'!$A$2:$A$241,0),171)),R259)+COUNTIF(INDIRECT("'ファミリ引用特許表記修正（ex.A2→A）'!"&amp;ADDRESS(MATCH(C259,'ファミリ引用特許表記修正（ex.A2→A）'!$A$2:$A$241,0),1)&amp;":"&amp;ADDRESS(MATCH(C259,'ファミリ引用特許表記修正（ex.A2→A）'!$A$2:$A$241,0),171)),S259)+COUNTIF(INDIRECT("'ファミリ引用特許表記修正（ex.A2→A）'!"&amp;ADDRESS(MATCH(C259,'ファミリ引用特許表記修正（ex.A2→A）'!$A$2:$A$241,0),1)&amp;":"&amp;ADDRESS(MATCH(C259,'ファミリ引用特許表記修正（ex.A2→A）'!$A$2:$A$241,0),171)),T259)+COUNTIF(INDIRECT("'ファミリ引用特許表記修正（ex.A2→A）'!"&amp;ADDRESS(MATCH(C259,'ファミリ引用特許表記修正（ex.A2→A）'!$A$2:$A$241,0),1)&amp;":"&amp;ADDRESS(MATCH(C259,'ファミリ引用特許表記修正（ex.A2→A）'!$A$2:$A$241,0),171)),W259)+COUNTIF(INDIRECT("'ファミリ引用特許表記修正（ex.A2→A）'!"&amp;ADDRESS(MATCH(C259,'ファミリ引用特許表記修正（ex.A2→A）'!$A$2:$A$241,0),1)&amp;":"&amp;ADDRESS(MATCH(C259,'ファミリ引用特許表記修正（ex.A2→A）'!$A$2:$A$241,0),171)),Y259)&gt;0,"Yes","No")),"")</f>
        <v>No</v>
      </c>
      <c r="AR259" s="58" t="str">
        <f>IF(OR(LEFT(R259)="特",LEFT(R259)="実",AND(OR(LEFT(R259,2)="US",LEFT(R259,2)="WO",LEFT(R259,2)="GB",LEFT(R259,2)="EP",LEFT(R259,2)="DE"),OR(MID(R259,3,1)="1",MID(R259,3,1)="2",MID(R259,3,1)="3",MID(R259,3,1)="4",MID(R259,3,1)="5",MID(R259,3,1)="6",MID(R259,3,1)="7",MID(R259,3,1)="8",MID(R259,3,1)="9",MID(R259,3,1)="0",))),"",VLOOKUP($C259,ファミリ発明者引用文献!A$3:B$235,2,FALSE))</f>
        <v/>
      </c>
      <c r="AS259" s="194" t="str">
        <f>VLOOKUP(C259,ファミリ引用文献WO!A$2:B$241,2,FALSE)</f>
        <v/>
      </c>
      <c r="AT259" s="190" t="str">
        <f>VLOOKUP(C259,ファミリ引用文献!A$3:B$242,2,FALSE)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59" s="190" t="str">
        <f>VLOOKUP(C259,審判データ!AH$2:BT$379,39,FALSE)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59" s="192" t="str">
        <f ca="1">IF(INDIRECT("審判データ!"&amp;ADDRESS(MATCH(C259,審判データ!$AH$1:$AH$379,0),32))="早期審査の対象とする","早期審査","")</f>
        <v>早期審査</v>
      </c>
      <c r="AW259" s="657" t="str">
        <f t="shared" si="16"/>
        <v>不一致</v>
      </c>
      <c r="AX259" s="658" t="str">
        <f>IF(LEFT(AE259,3)="日本特",IF(LEFT(C259)="特",VLOOKUP(C259,'本件、証拠文献テーマコード'!G$2:I$376,3,FALSE),VLOOKUP(C259,'本件、証拠文献テーマコード'!B$2:I$376,8,FALSE)),"")</f>
        <v>3D054</v>
      </c>
      <c r="AY259" s="658" t="str">
        <f>IF(LEFT(AE259,3)="日本特",IF(OR(MID(R259,2,1)="開",MID(R259,2,1)="表",MID(R259,2,1)="登"),VLOOKUP(R259,'本件、証拠文献テーマコード'!C$2:I$379,7,FALSE),VLOOKUP(R259,'本件、証拠文献テーマコード'!G$2:I$379,3,FALSE)),"")</f>
        <v>4H100</v>
      </c>
      <c r="AZ259" s="54"/>
    </row>
    <row r="260" spans="1:52" ht="27" x14ac:dyDescent="0.15">
      <c r="A260" s="804"/>
      <c r="B260" s="586" t="str">
        <f ca="1">IF(A260="",B259,INDIRECT("審判データ!"&amp;ADDRESS(MATCH(A260,審判データ!$HC$1:$HC$379,0),20))&amp;" / "&amp;INDIRECT("審判データ!"&amp;ADDRESS(MATCH(A260,審判データ!$HC$1:$HC$379,0),21)))</f>
        <v>2011 / 29-2</v>
      </c>
      <c r="C260" s="511">
        <v>2989788</v>
      </c>
      <c r="D260" s="511" t="s">
        <v>2989</v>
      </c>
      <c r="E260" s="163" t="str">
        <f ca="1">INDIRECT("審判データ!"&amp;ADDRESS(MATCH(C260,審判データ!$AH$1:$AH$379,0),55))</f>
        <v>ダイセル化学工業株式会社</v>
      </c>
      <c r="F260" s="43" t="str">
        <f ca="1">INDIRECT("審判データ!"&amp;ADDRESS(MATCH(C260,審判データ!$AH$1:$AH$379,0),56))</f>
        <v>上田　正之;勝田　信行</v>
      </c>
      <c r="G260" s="43" t="str">
        <f ca="1">INDIRECT("審判データ!"&amp;ADDRESS(MATCH(C260,審判データ!$AH$1:$AH$379,0),72))</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H260" s="43" t="str">
        <f ca="1">INDIRECT("審判データ!"&amp;ADDRESS(MATCH(C260,審判データ!$AH$1:$AH$379,0),41))</f>
        <v>B60R 21/26</v>
      </c>
      <c r="I260" s="43" t="str">
        <f ca="1">INDIRECT("審判データ!"&amp;ADDRESS(MATCH(C260,審判データ!$AH$1:$AH$379,0),49))</f>
        <v>B60R  21/26@AFI(JP)</v>
      </c>
      <c r="J260" s="43" t="str">
        <f ca="1">INDIRECT("審判データ!"&amp;ADDRESS(MATCH(C260,審判データ!$AH$1:$AH$379,0),51))</f>
        <v>B60R 21/26;B60R 21/264</v>
      </c>
      <c r="K260" s="43" t="str">
        <f ca="1">INDIRECT("審判データ!"&amp;ADDRESS(MATCH(C260,審判データ!$AH$1:$AH$379,0),53))</f>
        <v>3D054 AA02;3D054 AA13;3D054 DD11;3D054 DD17;3D054 DD18;3D054 DD19;3D054 DD21;3D054 DD28;3D054 DD40;3D054 EE14;3D054 FF13;3D054 FF14;3D054 FF18;3D054 FF20</v>
      </c>
      <c r="L260" s="1005"/>
      <c r="M260" s="1031"/>
      <c r="N260" s="1014"/>
      <c r="O260" s="1040"/>
      <c r="P260" s="993"/>
      <c r="Q260" s="715" t="s">
        <v>3094</v>
      </c>
      <c r="R260" s="716" t="s">
        <v>22782</v>
      </c>
      <c r="S260" s="715" t="str">
        <f>IF(OR(LEFT(R260)="特",LEFT(R260)="実"),VLOOKUP(R260,'証拠（JP特許）'!$B$2:$D$299,2,FALSE),IF(AND(OR(LEFT(R260,2)="US",LEFT(R260,2)="WO",LEFT(R260,2)="GB",LEFT(R260,2)="EP",LEFT(R260,2)="DE"),OR(MID(R260,3,1)="1",MID(R260,3,1)="2",MID(R260,3,1)="3",MID(R260,3,1)="4",MID(R260,3,1)="5",MID(R260,3,1)="6",MID(R260,3,1)="7",MID(R260,3,1)="8",MID(R260,3,1)="9",MID(R260,3,1)="0")),VLOOKUP(R260,'証拠（WW特許）'!$B$2:$C$90,2,FALSE),"_"))</f>
        <v>特願平1-186224</v>
      </c>
      <c r="T260" s="716" t="str">
        <f>IF(OR(LEFT(R260)="特",LEFT(R260)="実"),VLOOKUP(R260,'証拠（JP特許）'!$B$2:$E$299,4,FALSE),"_")</f>
        <v>_</v>
      </c>
      <c r="U260" s="716" t="s">
        <v>94</v>
      </c>
      <c r="V260" s="715" t="s">
        <v>25</v>
      </c>
      <c r="W260" s="717" t="str">
        <f t="shared" si="18"/>
        <v>JP0274442A</v>
      </c>
      <c r="X260" s="718"/>
      <c r="Y260" s="718" t="str">
        <f t="shared" si="19"/>
        <v/>
      </c>
      <c r="Z260" s="414" t="str">
        <f ca="1">IF(OR(LEFT(R260)="特",LEFT(R260)="実",AND(OR(LEFT(R260,2)="US",LEFT(R260,2)="WO",LEFT(R260,2)="GB",LEFT(R260,2)="EP",LEFT(R260,2)="DE"),OR(MID(R260,3,1)="1",MID(R260,3,1)="2",MID(R260,3,1)="3",MID(R260,3,1)="4",MID(R260,3,1)="5",MID(R260,3,1)="6",MID(R260,3,1)="7",MID(R260,3,1)="8",MID(R260,3,1)="9",MID(R260,3,1)="0",))),IF(COUNTIF(INDIRECT("拒絶理由・拒絶査定・異議申立!"&amp;ADDRESS(MATCH(C260,拒絶理由・拒絶査定・異議申立!B$1:B$1000,0),3)&amp;":"&amp;ADDRESS(MATCH(C260,拒絶理由・拒絶査定・異議申立!B$1:B$1000,0),50)),R260)+COUNTIF(INDIRECT("拒絶理由・拒絶査定・異議申立!"&amp;ADDRESS(MATCH(C260,拒絶理由・拒絶査定・異議申立!B$1:B$1000,0),3)&amp;":"&amp;ADDRESS(MATCH(C260,拒絶理由・拒絶査定・異議申立!B$1:B$1000,0),50)),T260)&gt;0,"Yes","No"),"")</f>
        <v>No</v>
      </c>
      <c r="AA260" s="415" t="str">
        <f ca="1">IF(OR(LEFT(R260)="特",LEFT(R260)="実",AND(OR(LEFT(R260,2)="US",LEFT(R260,2)="WO",LEFT(R260,2)="GB",LEFT(R260,2)="EP",LEFT(R260,2)="DE"),OR(MID(R260,3,1)="1",MID(R260,3,1)="2",MID(R260,3,1)="3",MID(R260,3,1)="4",MID(R260,3,1)="5",MID(R260,3,1)="6",MID(R260,3,1)="7",MID(R260,3,1)="8",MID(R260,3,1)="9",MID(R260,3,1)="0",))),IF(COUNTIF(INDIRECT("先行技術調査・登録査定!"&amp;ADDRESS(MATCH(C260,先行技術調査・登録査定!B$1:B$1000,0),3)&amp;":"&amp;ADDRESS(MATCH(C260,先行技術調査・登録査定!B$1:B$1000,0),49)),R260)+COUNTIF(INDIRECT("先行技術調査・登録査定!"&amp;ADDRESS(MATCH(C260,先行技術調査・登録査定!B$1:B$1000,0),3)&amp;":"&amp;ADDRESS(MATCH(C260,先行技術調査・登録査定!B$1:B$1000,0),49)),T260)&gt;0,"Yes","No"),"")</f>
        <v>No</v>
      </c>
      <c r="AB260" s="416" t="str">
        <f t="shared" ca="1" si="20"/>
        <v>Yes</v>
      </c>
      <c r="AC260" s="252" t="str">
        <f>IF(OR(LEFT(R260)="特",LEFT(R260)="実",AND(OR(LEFT(R260,2)="US",LEFT(R260,2)="WO",LEFT(R260,2)="GB",LEFT(R260,2)="EP",LEFT(R260,2)="DE"),OR(MID(R260,3,1)="1",MID(R260,3,1)="2",MID(R260,3,1)="3",MID(R260,3,1)="4",MID(R260,3,1)="5",MID(R260,3,1)="6",MID(R260,3,1)="7",MID(R260,3,1)="8",MID(R260,3,1)="9",MID(R260,3,1)="0",))),"",VLOOKUP($C260,非特許文献リスト!$A$2:$C$196,2,FALSE))</f>
        <v/>
      </c>
      <c r="AD260" s="417" t="str">
        <f>IF(OR(LEFT(R260)="特",LEFT(R260)="実",AND(OR(LEFT(R260,2)="US",LEFT(R260,2)="WO",LEFT(R260,2)="GB",LEFT(R260,2)="EP",LEFT(R260,2)="DE"),OR(MID(R260,3,1)="1",MID(R260,3,1)="2",MID(R260,3,1)="3",MID(R260,3,1)="4",MID(R260,3,1)="5",MID(R260,3,1)="6",MID(R260,3,1)="7",MID(R260,3,1)="8",MID(R260,3,1)="9",MID(R260,3,1)="0",))),"",VLOOKUP($C260,非特許文献リスト!$A$2:$C$196,3,FALSE))</f>
        <v/>
      </c>
      <c r="AE260" s="188" t="str">
        <f t="shared" si="17"/>
        <v>日本特許文献</v>
      </c>
      <c r="AF260" s="189" t="str">
        <f>IF(OR(LEFT(R260)="特",LEFT(R260)="実"),VLOOKUP(R260,'証拠（JP特許）'!$B$2:$AB$299,10,FALSE),IF(AND(OR(LEFT(R260,2)="US",LEFT(R260,2)="WO",LEFT(R260,2)="GB",LEFT(R260,2)="EP",LEFT(R260,2)="DE"),OR(MID(R260,3,1)="1",MID(R260,3,1)="2",MID(R260,3,1)="3",MID(R260,3,1)="4",MID(R260,3,1)="5",MID(R260,3,1)="6",MID(R260,3,1)="7",MID(R260,3,1)="8",MID(R260,3,1)="9",MID(R260,3,1)="0",)),VLOOKUP(R260,'証拠（WW特許）'!$B$2:$M$90,8,FALSE),""))</f>
        <v>ダイムラー―ベンツ・アクチエンゲゼルシャフト</v>
      </c>
      <c r="AG260" s="189" t="str">
        <f>IF(OR(LEFT(R260)="特",LEFT(R260)="実"),VLOOKUP(R260,'証拠（JP特許）'!$B$2:$AB$299,26,FALSE),IF(AND(OR(LEFT(R260,2)="US",LEFT(R260,2)="WO",LEFT(R260,2)="GB",LEFT(R260,2)="EP",LEFT(R260,2)="DE"),OR(MID(R260,3,1)="1",MID(R260,3,1)="2",MID(R260,3,1)="3",MID(R260,3,1)="4",MID(R260,3,1)="5",MID(R260,3,1)="6",MID(R260,3,1)="7",MID(R260,3,1)="8",MID(R260,3,1)="9",MID(R260,3,1)="0",)),VLOOKUP(R260,'証拠（WW特許）'!$B$2:$M$90,12,FALSE),""))</f>
        <v>ヴエルネル・ヴアイレル,ヘルムート・パツツエルト</v>
      </c>
      <c r="AH260" s="190" t="str">
        <f>IF(OR(LEFT(R260)="特",LEFT(R260)="実"),VLOOKUP(R260,'証拠（JP特許）'!$B$2:$X$299,20,FALSE),IF(AND(OR(LEFT(R260,2)="US",LEFT(R260,2)="WO",LEFT(R260,2)="GB",LEFT(R260,2)="EP",LEFT(R260,2)="DE"),OR(MID(R260,3,1)="1",MID(R260,3,1)="2",MID(R260,3,1)="3",MID(R260,3,1)="4",MID(R260,3,1)="5",MID(R260,3,1)="6",MID(R260,3,1)="7",MID(R260,3,1)="8",MID(R260,3,1)="9",MID(R260,3,1)="0",)),VLOOKUP(R260,'証拠（WW特許）'!$B$2:$U$90,20,FALSE),""))</f>
        <v>B60R  21/26    (2006.01)</v>
      </c>
      <c r="AI260" s="190" t="str">
        <f>IF(OR(LEFT(R260)="特",LEFT(R260)="実"),VLOOKUP(R260,'証拠（JP特許）'!$B$2:$X$299,21,FALSE),"")</f>
        <v xml:space="preserve">B60R 21/26       </v>
      </c>
      <c r="AJ260" s="190" t="str">
        <f>IF(OR(LEFT(R260)="特",LEFT(R260)="実"),VLOOKUP(R260,'証拠（JP特許）'!$B$2:$X$299,22,FALSE),"")</f>
        <v>3D054DD11,3D054DD17,3D054FF20</v>
      </c>
      <c r="AK260" s="191" t="str">
        <f>IF(OR(LEFT(R260)="特",LEFT(R260)="実"),VLOOKUP(R260,'証拠（JP特許）'!$B$2:$X$299,17,FALSE),IF(AND(OR(LEFT(R260,2)="US",LEFT(R260,2)="WO",LEFT(R260,2)="GB",LEFT(R260,2)="EP",LEFT(R260,2)="DE"),OR(MID(R260,3,1)="1",MID(R260,3,1)="2",MID(R260,3,1)="3",MID(R260,3,1)="4",MID(R260,3,1)="5",MID(R260,3,1)="6",MID(R260,3,1)="7",MID(R260,3,1)="8",MID(R260,3,1)="9",MID(R260,3,1)="0",)),VLOOKUP(R260,'証拠（WW特許）'!$B$2:$U$90,16,FALSE),""))</f>
        <v>1990.03.14</v>
      </c>
      <c r="AL260" s="190"/>
      <c r="AM260" s="190"/>
      <c r="AN260" s="190"/>
      <c r="AO260" s="190" t="str">
        <f ca="1">IF(OR(LEFT(R260)="特",LEFT(R260)="実",AND(OR(LEFT(R260,2)="US",LEFT(R260,2)="WO",LEFT(R260,2)="GB",LEFT(R260,2)="EP",LEFT(R260,2)="DE"),OR(MID(R260,3,1)="1",MID(R260,3,1)="2",MID(R260,3,1)="3",MID(R260,3,1)="4",MID(R260,3,1)="5",MID(R260,3,1)="6",MID(R260,3,1)="7",MID(R260,3,1)="8",MID(R260,3,1)="9",MID(R260,3,1)="0"))),IF(COUNTIF(INDIRECT("発明者引用!"&amp;ADDRESS(MATCH(C260,発明者引用!B$1:B$196,0),4)&amp;":"&amp;ADDRESS(MATCH(C260,発明者引用!B$1:B$196,0),17)),R260)+COUNTIF(INDIRECT("発明者引用!"&amp;ADDRESS(MATCH(C260,発明者引用!B$1:B$196,0),4)&amp;":"&amp;ADDRESS(MATCH(C260,発明者引用!B$1:B$196,0),17)),#REF!)+COUNTIF(INDIRECT("発明者引用!"&amp;ADDRESS(MATCH(C260,発明者引用!B$1:B$196,0),4)&amp;":"&amp;ADDRESS(MATCH(C260,発明者引用!B$1:B$196,0),17)),T260)&gt;0,"Yes","No"),"")</f>
        <v>No</v>
      </c>
      <c r="AP260" s="190" t="str">
        <f ca="1">IF(OR(LEFT(R260)="特",LEFT(R260)="実",AND(OR(LEFT(R260,2)="US",LEFT(R260,2)="WO",LEFT(R260,2)="GB",LEFT(R260,2)="EP",LEFT(R260,2)="DE"),OR(MID(R260,3,1)="1",MID(R260,3,1)="2",MID(R260,3,1)="3",MID(R260,3,1)="4",MID(R260,3,1)="5",MID(R260,3,1)="6",MID(R260,3,1)="7",MID(R260,3,1)="8",MID(R260,3,1)="9",MID(R260,3,1)="0"))),IF(VLOOKUP(C260,ファミリ引用特許WO!$A$2:$B$241,2,FALSE)+VLOOKUP(C260,ファミリ引用文献WO!$A$2:$C$241,3,FALSE)=0,"ISR無し",IF(COUNTIF(INDIRECT("ファミリ引用特許WO!"&amp;ADDRESS(MATCH(C260,ファミリ引用特許WO!$A$2:$A$241,0),1)&amp;":"&amp;ADDRESS(MATCH(C260,ファミリ引用特許WO!$A$2:$A$241,0),19)),R260)+COUNTIF(INDIRECT("ファミリ引用特許WO!"&amp;ADDRESS(MATCH(C260,ファミリ引用特許WO!$A$2:$A$241,0),1)&amp;":"&amp;ADDRESS(MATCH(C260,ファミリ引用特許WO!$A$2:$A$241,0),19)),S260)+COUNTIF(INDIRECT("ファミリ引用特許WO!"&amp;ADDRESS(MATCH(C260,ファミリ引用特許WO!$A$2:$A$241,0),1)&amp;":"&amp;ADDRESS(MATCH(C260,ファミリ引用特許WO!$A$2:$A$241,0),19)),T260)+COUNTIF(INDIRECT("ファミリ引用特許WO!"&amp;ADDRESS(MATCH(C260,ファミリ引用特許WO!$A$2:$A$241,0),1)&amp;":"&amp;ADDRESS(MATCH(C260,ファミリ引用特許WO!$A$2:$A$241,0),19)),W260)+COUNTIF(INDIRECT("ファミリ引用特許WO!"&amp;ADDRESS(MATCH(C260,ファミリ引用特許WO!$A$2:$A$241,0),1)&amp;":"&amp;ADDRESS(MATCH(C260,ファミリ引用特許WO!$A$2:$A$241,0),19)),Y260)&gt;0,"Yes","No")),"")</f>
        <v>ISR無し</v>
      </c>
      <c r="AQ260" s="194" t="str">
        <f ca="1">IF(OR(LEFT(R260)="特",LEFT(R260)="実",AND(OR(LEFT(R260,2)="US",LEFT(R260,2)="WO",LEFT(R260,2)="GB",LEFT(R260,2)="EP",LEFT(R260,2)="DE"),OR(MID(R260,3,1)="1",MID(R260,3,1)="2",MID(R260,3,1)="3",MID(R260,3,1)="4",MID(R260,3,1)="5",MID(R260,3,1)="6",MID(R260,3,1)="7",MID(R260,3,1)="8",MID(R260,3,1)="9",MID(R260,3,1)="0"))),IF(VLOOKUP(C260,'ファミリ引用特許表記修正（ex.A2→A）'!$A$2:$B$241,2,FALSE)=0,"family無し",IF(COUNTIF(INDIRECT("'ファミリ引用特許表記修正（ex.A2→A）'!"&amp;ADDRESS(MATCH(C260,'ファミリ引用特許表記修正（ex.A2→A）'!$A$2:$A$241,0),1)&amp;":"&amp;ADDRESS(MATCH(C260,'ファミリ引用特許表記修正（ex.A2→A）'!$A$2:$A$241,0),171)),R260)+COUNTIF(INDIRECT("'ファミリ引用特許表記修正（ex.A2→A）'!"&amp;ADDRESS(MATCH(C260,'ファミリ引用特許表記修正（ex.A2→A）'!$A$2:$A$241,0),1)&amp;":"&amp;ADDRESS(MATCH(C260,'ファミリ引用特許表記修正（ex.A2→A）'!$A$2:$A$241,0),171)),S260)+COUNTIF(INDIRECT("'ファミリ引用特許表記修正（ex.A2→A）'!"&amp;ADDRESS(MATCH(C260,'ファミリ引用特許表記修正（ex.A2→A）'!$A$2:$A$241,0),1)&amp;":"&amp;ADDRESS(MATCH(C260,'ファミリ引用特許表記修正（ex.A2→A）'!$A$2:$A$241,0),171)),T260)+COUNTIF(INDIRECT("'ファミリ引用特許表記修正（ex.A2→A）'!"&amp;ADDRESS(MATCH(C260,'ファミリ引用特許表記修正（ex.A2→A）'!$A$2:$A$241,0),1)&amp;":"&amp;ADDRESS(MATCH(C260,'ファミリ引用特許表記修正（ex.A2→A）'!$A$2:$A$241,0),171)),W260)+COUNTIF(INDIRECT("'ファミリ引用特許表記修正（ex.A2→A）'!"&amp;ADDRESS(MATCH(C260,'ファミリ引用特許表記修正（ex.A2→A）'!$A$2:$A$241,0),1)&amp;":"&amp;ADDRESS(MATCH(C260,'ファミリ引用特許表記修正（ex.A2→A）'!$A$2:$A$241,0),171)),Y260)&gt;0,"Yes","No")),"")</f>
        <v>Yes</v>
      </c>
      <c r="AR260" s="58" t="str">
        <f>IF(OR(LEFT(R260)="特",LEFT(R260)="実",AND(OR(LEFT(R260,2)="US",LEFT(R260,2)="WO",LEFT(R260,2)="GB",LEFT(R260,2)="EP",LEFT(R260,2)="DE"),OR(MID(R260,3,1)="1",MID(R260,3,1)="2",MID(R260,3,1)="3",MID(R260,3,1)="4",MID(R260,3,1)="5",MID(R260,3,1)="6",MID(R260,3,1)="7",MID(R260,3,1)="8",MID(R260,3,1)="9",MID(R260,3,1)="0",))),"",VLOOKUP($C260,ファミリ発明者引用文献!A$3:B$235,2,FALSE))</f>
        <v/>
      </c>
      <c r="AS260" s="194" t="str">
        <f>VLOOKUP(C260,ファミリ引用文献WO!A$2:B$241,2,FALSE)</f>
        <v/>
      </c>
      <c r="AT260" s="190" t="str">
        <f>VLOOKUP(C260,ファミリ引用文献!A$3:B$242,2,FALSE)</f>
        <v>Rocket Engineering, Nikkan Kogyo Shinbun-sha, Mar. 25, 1961 (translation provided of p. 235, lines 9-21)./PATENT ABSTRACTS OF JAPAN vol. 017, no. 638 (C-1133), 26 November 1993 &amp; JP 05 200216 A (SHIN ETSU CHEM CO LTD), 10 August 1993,/PATENT ABSTRACTS OF JAPAN vol. 017, no. 303 (C-1069), 10 June 1993 &amp; JP 05 023511 A (SUMITOMO ELECTRIC IND LTD), 2 February 1993,/DATABASE WPI Section Ch, Week 8113 Derwent Publications Ltd., London, GB; Class K04, AN 81-21489d XP002043453 &amp; CA 1 095 243 A (GENERAL MOTORS CORP) , 10 February 1981/PATENT ABSTRACTS OF JAPAN vol. 096, no. 002, 29 February 1996 &amp; JP 07 285413 A (NIPPON REINZ CO LTD;OTHERS: 01), 31 October 1995,/0/0/0/0/0/0/0/0/0/0/0/0/0/0/0/0/0/0/0/0/0/0/0/0/0/0/0/0/0/0/0/0/0/0/0/0/0/0/0/0/0/0/0/0/0/0/0/0/0/0/0/0/0/0/0/0/0/0/0/0/0/0/0/0/0/0/0/0/0/0/0/0/0/0/0/0/0/0/0/0/0/0/0/0/0/0/0/0/0/0/0/0/0/0/0/0/0/0/0/0/0/0/0/0/0/0/0/0/0/0/0/0/0/0/0/0/0/0/0/0/0/0/0/0/0/0/0/0/0/0/0/0/0/0/0/0/0/0/0/0/0/0/0/0/0/0/0/0/0/0/0/0/0/0/0/0/0/0/0/0/0/0/0/0/0/0/0/0/0/0/0</v>
      </c>
      <c r="AU260" s="190" t="str">
        <f>VLOOKUP(C260,審判データ!AH$2:BT$379,39,FALSE)</f>
        <v>CN01440896A;CN01238212C;CN01163206A;CN01101321C;CN01775597A;CN100357137C;DE69705573D;DE69705573T;DE69727601D;DE69727601T;DE69729758D;DE69729758T;EP1020333A;EP1074436A;EP1074433A;EP1074433B;EP1074437A;EP1074437B;EP1364845A;EP800964A;EP800964B;ES02159790T;ID16000524A;特開平10-044916;特開平10-029493;特開平10-119705;特許03218200;特開平10-095304;特許03229840;特開平10-095302;特開平10-095303;特開平10-182275;特開平10-181516;特許02989788;特開2001-158321;特許03833891;特開2001-206188;特開2001-225715;KR100570547B;KR100551959B;KR100551961B;KR100570536B;TW00386951B;TW00438691B;US6234521;US6196581;US2002017778;US6409214;US2003042718;US6695345</v>
      </c>
      <c r="AV260" s="192" t="str">
        <f ca="1">IF(INDIRECT("審判データ!"&amp;ADDRESS(MATCH(C260,審判データ!$AH$1:$AH$379,0),32))="早期審査の対象とする","早期審査","")</f>
        <v>早期審査</v>
      </c>
      <c r="AW260" s="657" t="str">
        <f t="shared" si="16"/>
        <v>一致</v>
      </c>
      <c r="AX260" s="658" t="str">
        <f>IF(LEFT(AE260,3)="日本特",IF(LEFT(C260)="特",VLOOKUP(C260,'本件、証拠文献テーマコード'!G$2:I$376,3,FALSE),VLOOKUP(C260,'本件、証拠文献テーマコード'!B$2:I$376,8,FALSE)),"")</f>
        <v>3D054</v>
      </c>
      <c r="AY260" s="658" t="str">
        <f>IF(LEFT(AE260,3)="日本特",IF(OR(MID(R260,2,1)="開",MID(R260,2,1)="表",MID(R260,2,1)="登"),VLOOKUP(R260,'本件、証拠文献テーマコード'!C$2:I$379,7,FALSE),VLOOKUP(R260,'本件、証拠文献テーマコード'!G$2:I$379,3,FALSE)),"")</f>
        <v>3D054</v>
      </c>
      <c r="AZ260" s="54"/>
    </row>
    <row r="261" spans="1:52" ht="54" x14ac:dyDescent="0.15">
      <c r="A261" s="804" t="s">
        <v>22783</v>
      </c>
      <c r="B261" s="586" t="str">
        <f ca="1">IF(A261="",B260,INDIRECT("審判データ!"&amp;ADDRESS(MATCH(A261,審判データ!$HC$1:$HC$379,0),20))&amp;" / "&amp;INDIRECT("審判データ!"&amp;ADDRESS(MATCH(A261,審判データ!$HC$1:$HC$379,0),21)))</f>
        <v>2011 / 29-2</v>
      </c>
      <c r="C261" s="511">
        <v>3942746</v>
      </c>
      <c r="D261" s="511" t="s">
        <v>1596</v>
      </c>
      <c r="E261" s="163" t="str">
        <f ca="1">INDIRECT("審判データ!"&amp;ADDRESS(MATCH(C261,審判データ!$AH$1:$AH$379,0),55))</f>
        <v>株式会社ユニバーサルエンターテインメント</v>
      </c>
      <c r="F261" s="43" t="str">
        <f ca="1">INDIRECT("審判データ!"&amp;ADDRESS(MATCH(C261,審判データ!$AH$1:$AH$379,0),56))</f>
        <v>坂本　剛一;吉田　洋</v>
      </c>
      <c r="G261" s="43" t="str">
        <f ca="1">INDIRECT("審判データ!"&amp;ADDRESS(MATCH(C261,審判データ!$AH$1:$AH$379,0),72))</f>
        <v>特開平11-216222;特許03942746;特開2000-300725;特許03232076;特開2000-300726;特許03260736;特開2001-246044;特開2007-144213;特開2010-227604;特開2011-016024;特開2012-096099;US6315289</v>
      </c>
      <c r="H261" s="43" t="str">
        <f ca="1">INDIRECT("審判データ!"&amp;ADDRESS(MATCH(C261,審判データ!$AH$1:$AH$379,0),41))</f>
        <v>A63F  5/04    512;A63F  5/04    514</v>
      </c>
      <c r="I261" s="43" t="str">
        <f ca="1">INDIRECT("審判データ!"&amp;ADDRESS(MATCH(C261,審判データ!$AH$1:$AH$379,0),49))</f>
        <v>A63F   5/04@AFI(JP);G07F  17/32@ALI(EP)</v>
      </c>
      <c r="J261" s="43" t="str">
        <f ca="1">INDIRECT("審判データ!"&amp;ADDRESS(MATCH(C261,審判データ!$AH$1:$AH$379,0),51))</f>
        <v>A63F  5/04    512 D;A63F  5/04    514 G</v>
      </c>
      <c r="K261" s="43" t="str">
        <f ca="1">INDIRECT("審判データ!"&amp;ADDRESS(MATCH(C261,審判データ!$AH$1:$AH$379,0),53))</f>
        <v xml:space="preserve"> </v>
      </c>
      <c r="L261" s="1036" t="s">
        <v>22784</v>
      </c>
      <c r="M261" s="1030" t="s">
        <v>876</v>
      </c>
      <c r="N261" s="1038" t="s">
        <v>22785</v>
      </c>
      <c r="O261" s="1008">
        <v>0</v>
      </c>
      <c r="P261" s="991" t="s">
        <v>3114</v>
      </c>
      <c r="Q261" s="715" t="s">
        <v>192</v>
      </c>
      <c r="R261" s="716" t="s">
        <v>22786</v>
      </c>
      <c r="S261" s="715" t="str">
        <f>IF(OR(LEFT(R261)="特",LEFT(R261)="実"),VLOOKUP(R261,'証拠（JP特許）'!$B$2:$D$299,2,FALSE),IF(AND(OR(LEFT(R261,2)="US",LEFT(R261,2)="WO",LEFT(R261,2)="GB",LEFT(R261,2)="EP",LEFT(R261,2)="DE"),OR(MID(R261,3,1)="1",MID(R261,3,1)="2",MID(R261,3,1)="3",MID(R261,3,1)="4",MID(R261,3,1)="5",MID(R261,3,1)="6",MID(R261,3,1)="7",MID(R261,3,1)="8",MID(R261,3,1)="9",MID(R261,3,1)="0")),VLOOKUP(R261,'証拠（WW特許）'!$B$2:$C$90,2,FALSE),"_"))</f>
        <v>_</v>
      </c>
      <c r="T261" s="716" t="str">
        <f>IF(OR(LEFT(R261)="特",LEFT(R261)="実"),VLOOKUP(R261,'証拠（JP特許）'!$B$2:$E$299,4,FALSE),"_")</f>
        <v>_</v>
      </c>
      <c r="U261" s="716" t="s">
        <v>94</v>
      </c>
      <c r="V261" s="715" t="s">
        <v>25</v>
      </c>
      <c r="W261" s="717" t="str">
        <f t="shared" si="18"/>
        <v/>
      </c>
      <c r="X261" s="718"/>
      <c r="Y261" s="718" t="str">
        <f t="shared" si="19"/>
        <v/>
      </c>
      <c r="Z261" s="414" t="str">
        <f ca="1">IF(OR(LEFT(R261)="特",LEFT(R261)="実",AND(OR(LEFT(R261,2)="US",LEFT(R261,2)="WO",LEFT(R261,2)="GB",LEFT(R261,2)="EP",LEFT(R261,2)="DE"),OR(MID(R261,3,1)="1",MID(R261,3,1)="2",MID(R261,3,1)="3",MID(R261,3,1)="4",MID(R261,3,1)="5",MID(R261,3,1)="6",MID(R261,3,1)="7",MID(R261,3,1)="8",MID(R261,3,1)="9",MID(R261,3,1)="0",))),IF(COUNTIF(INDIRECT("拒絶理由・拒絶査定・異議申立!"&amp;ADDRESS(MATCH(C261,拒絶理由・拒絶査定・異議申立!B$1:B$1000,0),3)&amp;":"&amp;ADDRESS(MATCH(C261,拒絶理由・拒絶査定・異議申立!B$1:B$1000,0),50)),R261)+COUNTIF(INDIRECT("拒絶理由・拒絶査定・異議申立!"&amp;ADDRESS(MATCH(C261,拒絶理由・拒絶査定・異議申立!B$1:B$1000,0),3)&amp;":"&amp;ADDRESS(MATCH(C261,拒絶理由・拒絶査定・異議申立!B$1:B$1000,0),50)),T261)&gt;0,"Yes","No"),"")</f>
        <v/>
      </c>
      <c r="AA261" s="415" t="str">
        <f ca="1">IF(OR(LEFT(R261)="特",LEFT(R261)="実",AND(OR(LEFT(R261,2)="US",LEFT(R261,2)="WO",LEFT(R261,2)="GB",LEFT(R261,2)="EP",LEFT(R261,2)="DE"),OR(MID(R261,3,1)="1",MID(R261,3,1)="2",MID(R261,3,1)="3",MID(R261,3,1)="4",MID(R261,3,1)="5",MID(R261,3,1)="6",MID(R261,3,1)="7",MID(R261,3,1)="8",MID(R261,3,1)="9",MID(R261,3,1)="0",))),IF(COUNTIF(INDIRECT("先行技術調査・登録査定!"&amp;ADDRESS(MATCH(C261,先行技術調査・登録査定!B$1:B$1000,0),3)&amp;":"&amp;ADDRESS(MATCH(C261,先行技術調査・登録査定!B$1:B$1000,0),49)),R261)+COUNTIF(INDIRECT("先行技術調査・登録査定!"&amp;ADDRESS(MATCH(C261,先行技術調査・登録査定!B$1:B$1000,0),3)&amp;":"&amp;ADDRESS(MATCH(C261,先行技術調査・登録査定!B$1:B$1000,0),49)),T261)&gt;0,"Yes","No"),"")</f>
        <v/>
      </c>
      <c r="AB261" s="416" t="str">
        <f t="shared" ca="1" si="20"/>
        <v/>
      </c>
      <c r="AC261" s="252" t="str">
        <f>IF(OR(LEFT(R261)="特",LEFT(R261)="実",AND(OR(LEFT(R261,2)="US",LEFT(R261,2)="WO",LEFT(R261,2)="GB",LEFT(R261,2)="EP",LEFT(R261,2)="DE"),OR(MID(R261,3,1)="1",MID(R261,3,1)="2",MID(R261,3,1)="3",MID(R261,3,1)="4",MID(R261,3,1)="5",MID(R261,3,1)="6",MID(R261,3,1)="7",MID(R261,3,1)="8",MID(R261,3,1)="9",MID(R261,3,1)="0",))),"",VLOOKUP($C261,非特許文献リスト!$A$2:$C$196,2,FALSE))</f>
        <v/>
      </c>
      <c r="AD261" s="417" t="str">
        <f>IF(OR(LEFT(R261)="特",LEFT(R261)="実",AND(OR(LEFT(R261,2)="US",LEFT(R261,2)="WO",LEFT(R261,2)="GB",LEFT(R261,2)="EP",LEFT(R261,2)="DE"),OR(MID(R261,3,1)="1",MID(R261,3,1)="2",MID(R261,3,1)="3",MID(R261,3,1)="4",MID(R261,3,1)="5",MID(R261,3,1)="6",MID(R261,3,1)="7",MID(R261,3,1)="8",MID(R261,3,1)="9",MID(R261,3,1)="0",))),"",VLOOKUP($C261,非特許文献リスト!$A$2:$C$196,3,FALSE))</f>
        <v/>
      </c>
      <c r="AE261" s="188" t="str">
        <f t="shared" si="17"/>
        <v/>
      </c>
      <c r="AF261" s="189" t="str">
        <f>IF(OR(LEFT(R261)="特",LEFT(R261)="実"),VLOOKUP(R261,'証拠（JP特許）'!$B$2:$AB$299,10,FALSE),IF(AND(OR(LEFT(R261,2)="US",LEFT(R261,2)="WO",LEFT(R261,2)="GB",LEFT(R261,2)="EP",LEFT(R261,2)="DE"),OR(MID(R261,3,1)="1",MID(R261,3,1)="2",MID(R261,3,1)="3",MID(R261,3,1)="4",MID(R261,3,1)="5",MID(R261,3,1)="6",MID(R261,3,1)="7",MID(R261,3,1)="8",MID(R261,3,1)="9",MID(R261,3,1)="0",)),VLOOKUP(R261,'証拠（WW特許）'!$B$2:$M$90,8,FALSE),""))</f>
        <v/>
      </c>
      <c r="AG261" s="189" t="str">
        <f>IF(OR(LEFT(R261)="特",LEFT(R261)="実"),VLOOKUP(R261,'証拠（JP特許）'!$B$2:$AB$299,26,FALSE),IF(AND(OR(LEFT(R261,2)="US",LEFT(R261,2)="WO",LEFT(R261,2)="GB",LEFT(R261,2)="EP",LEFT(R261,2)="DE"),OR(MID(R261,3,1)="1",MID(R261,3,1)="2",MID(R261,3,1)="3",MID(R261,3,1)="4",MID(R261,3,1)="5",MID(R261,3,1)="6",MID(R261,3,1)="7",MID(R261,3,1)="8",MID(R261,3,1)="9",MID(R261,3,1)="0",)),VLOOKUP(R261,'証拠（WW特許）'!$B$2:$M$90,12,FALSE),""))</f>
        <v/>
      </c>
      <c r="AH261" s="190" t="str">
        <f>IF(OR(LEFT(R261)="特",LEFT(R261)="実"),VLOOKUP(R261,'証拠（JP特許）'!$B$2:$X$299,20,FALSE),IF(AND(OR(LEFT(R261,2)="US",LEFT(R261,2)="WO",LEFT(R261,2)="GB",LEFT(R261,2)="EP",LEFT(R261,2)="DE"),OR(MID(R261,3,1)="1",MID(R261,3,1)="2",MID(R261,3,1)="3",MID(R261,3,1)="4",MID(R261,3,1)="5",MID(R261,3,1)="6",MID(R261,3,1)="7",MID(R261,3,1)="8",MID(R261,3,1)="9",MID(R261,3,1)="0",)),VLOOKUP(R261,'証拠（WW特許）'!$B$2:$U$90,20,FALSE),""))</f>
        <v/>
      </c>
      <c r="AI261" s="190" t="str">
        <f>IF(OR(LEFT(R261)="特",LEFT(R261)="実"),VLOOKUP(R261,'証拠（JP特許）'!$B$2:$X$299,21,FALSE),"")</f>
        <v/>
      </c>
      <c r="AJ261" s="190" t="str">
        <f>IF(OR(LEFT(R261)="特",LEFT(R261)="実"),VLOOKUP(R261,'証拠（JP特許）'!$B$2:$X$299,22,FALSE),"")</f>
        <v/>
      </c>
      <c r="AK261" s="191" t="str">
        <f>IF(OR(LEFT(R261)="特",LEFT(R261)="実"),VLOOKUP(R261,'証拠（JP特許）'!$B$2:$X$299,17,FALSE),IF(AND(OR(LEFT(R261,2)="US",LEFT(R261,2)="WO",LEFT(R261,2)="GB",LEFT(R261,2)="EP",LEFT(R261,2)="DE"),OR(MID(R261,3,1)="1",MID(R261,3,1)="2",MID(R261,3,1)="3",MID(R261,3,1)="4",MID(R261,3,1)="5",MID(R261,3,1)="6",MID(R261,3,1)="7",MID(R261,3,1)="8",MID(R261,3,1)="9",MID(R261,3,1)="0",)),VLOOKUP(R261,'証拠（WW特許）'!$B$2:$U$90,16,FALSE),""))</f>
        <v/>
      </c>
      <c r="AL261" s="190"/>
      <c r="AM261" s="190"/>
      <c r="AN261" s="190"/>
      <c r="AO261" s="190" t="str">
        <f ca="1">IF(OR(LEFT(R261)="特",LEFT(R261)="実",AND(OR(LEFT(R261,2)="US",LEFT(R261,2)="WO",LEFT(R261,2)="GB",LEFT(R261,2)="EP",LEFT(R261,2)="DE"),OR(MID(R261,3,1)="1",MID(R261,3,1)="2",MID(R261,3,1)="3",MID(R261,3,1)="4",MID(R261,3,1)="5",MID(R261,3,1)="6",MID(R261,3,1)="7",MID(R261,3,1)="8",MID(R261,3,1)="9",MID(R261,3,1)="0"))),IF(COUNTIF(INDIRECT("発明者引用!"&amp;ADDRESS(MATCH(C261,発明者引用!B$1:B$196,0),4)&amp;":"&amp;ADDRESS(MATCH(C261,発明者引用!B$1:B$196,0),17)),R261)+COUNTIF(INDIRECT("発明者引用!"&amp;ADDRESS(MATCH(C261,発明者引用!B$1:B$196,0),4)&amp;":"&amp;ADDRESS(MATCH(C261,発明者引用!B$1:B$196,0),17)),#REF!)+COUNTIF(INDIRECT("発明者引用!"&amp;ADDRESS(MATCH(C261,発明者引用!B$1:B$196,0),4)&amp;":"&amp;ADDRESS(MATCH(C261,発明者引用!B$1:B$196,0),17)),T261)&gt;0,"Yes","No"),"")</f>
        <v/>
      </c>
      <c r="AP261" s="190" t="str">
        <f ca="1">IF(OR(LEFT(R261)="特",LEFT(R261)="実",AND(OR(LEFT(R261,2)="US",LEFT(R261,2)="WO",LEFT(R261,2)="GB",LEFT(R261,2)="EP",LEFT(R261,2)="DE"),OR(MID(R261,3,1)="1",MID(R261,3,1)="2",MID(R261,3,1)="3",MID(R261,3,1)="4",MID(R261,3,1)="5",MID(R261,3,1)="6",MID(R261,3,1)="7",MID(R261,3,1)="8",MID(R261,3,1)="9",MID(R261,3,1)="0"))),IF(VLOOKUP(C261,ファミリ引用特許WO!$A$2:$B$241,2,FALSE)+VLOOKUP(C261,ファミリ引用文献WO!$A$2:$C$241,3,FALSE)=0,"ISR無し",IF(COUNTIF(INDIRECT("ファミリ引用特許WO!"&amp;ADDRESS(MATCH(C261,ファミリ引用特許WO!$A$2:$A$241,0),1)&amp;":"&amp;ADDRESS(MATCH(C261,ファミリ引用特許WO!$A$2:$A$241,0),19)),R261)+COUNTIF(INDIRECT("ファミリ引用特許WO!"&amp;ADDRESS(MATCH(C261,ファミリ引用特許WO!$A$2:$A$241,0),1)&amp;":"&amp;ADDRESS(MATCH(C261,ファミリ引用特許WO!$A$2:$A$241,0),19)),S261)+COUNTIF(INDIRECT("ファミリ引用特許WO!"&amp;ADDRESS(MATCH(C261,ファミリ引用特許WO!$A$2:$A$241,0),1)&amp;":"&amp;ADDRESS(MATCH(C261,ファミリ引用特許WO!$A$2:$A$241,0),19)),T261)+COUNTIF(INDIRECT("ファミリ引用特許WO!"&amp;ADDRESS(MATCH(C261,ファミリ引用特許WO!$A$2:$A$241,0),1)&amp;":"&amp;ADDRESS(MATCH(C261,ファミリ引用特許WO!$A$2:$A$241,0),19)),W261)+COUNTIF(INDIRECT("ファミリ引用特許WO!"&amp;ADDRESS(MATCH(C261,ファミリ引用特許WO!$A$2:$A$241,0),1)&amp;":"&amp;ADDRESS(MATCH(C261,ファミリ引用特許WO!$A$2:$A$241,0),19)),Y261)&gt;0,"Yes","No")),"")</f>
        <v/>
      </c>
      <c r="AQ261" s="194" t="str">
        <f ca="1">IF(OR(LEFT(R261)="特",LEFT(R261)="実",AND(OR(LEFT(R261,2)="US",LEFT(R261,2)="WO",LEFT(R261,2)="GB",LEFT(R261,2)="EP",LEFT(R261,2)="DE"),OR(MID(R261,3,1)="1",MID(R261,3,1)="2",MID(R261,3,1)="3",MID(R261,3,1)="4",MID(R261,3,1)="5",MID(R261,3,1)="6",MID(R261,3,1)="7",MID(R261,3,1)="8",MID(R261,3,1)="9",MID(R261,3,1)="0"))),IF(VLOOKUP(C261,'ファミリ引用特許表記修正（ex.A2→A）'!$A$2:$B$241,2,FALSE)=0,"family無し",IF(COUNTIF(INDIRECT("'ファミリ引用特許表記修正（ex.A2→A）'!"&amp;ADDRESS(MATCH(C261,'ファミリ引用特許表記修正（ex.A2→A）'!$A$2:$A$241,0),1)&amp;":"&amp;ADDRESS(MATCH(C261,'ファミリ引用特許表記修正（ex.A2→A）'!$A$2:$A$241,0),171)),R261)+COUNTIF(INDIRECT("'ファミリ引用特許表記修正（ex.A2→A）'!"&amp;ADDRESS(MATCH(C261,'ファミリ引用特許表記修正（ex.A2→A）'!$A$2:$A$241,0),1)&amp;":"&amp;ADDRESS(MATCH(C261,'ファミリ引用特許表記修正（ex.A2→A）'!$A$2:$A$241,0),171)),S261)+COUNTIF(INDIRECT("'ファミリ引用特許表記修正（ex.A2→A）'!"&amp;ADDRESS(MATCH(C261,'ファミリ引用特許表記修正（ex.A2→A）'!$A$2:$A$241,0),1)&amp;":"&amp;ADDRESS(MATCH(C261,'ファミリ引用特許表記修正（ex.A2→A）'!$A$2:$A$241,0),171)),T261)+COUNTIF(INDIRECT("'ファミリ引用特許表記修正（ex.A2→A）'!"&amp;ADDRESS(MATCH(C261,'ファミリ引用特許表記修正（ex.A2→A）'!$A$2:$A$241,0),1)&amp;":"&amp;ADDRESS(MATCH(C261,'ファミリ引用特許表記修正（ex.A2→A）'!$A$2:$A$241,0),171)),W261)+COUNTIF(INDIRECT("'ファミリ引用特許表記修正（ex.A2→A）'!"&amp;ADDRESS(MATCH(C261,'ファミリ引用特許表記修正（ex.A2→A）'!$A$2:$A$241,0),1)&amp;":"&amp;ADDRESS(MATCH(C261,'ファミリ引用特許表記修正（ex.A2→A）'!$A$2:$A$241,0),171)),Y261)&gt;0,"Yes","No")),"")</f>
        <v/>
      </c>
      <c r="AR261" s="193" t="str">
        <f>IF(OR(LEFT(R261)="特",LEFT(R261)="実",AND(OR(LEFT(R261,2)="US",LEFT(R261,2)="WO",LEFT(R261,2)="GB",LEFT(R261,2)="EP",LEFT(R261,2)="DE"),OR(MID(R261,3,1)="1",MID(R261,3,1)="2",MID(R261,3,1)="3",MID(R261,3,1)="4",MID(R261,3,1)="5",MID(R261,3,1)="6",MID(R261,3,1)="7",MID(R261,3,1)="8",MID(R261,3,1)="9",MID(R261,3,1)="0",))),"",VLOOKUP($C261,ファミリ発明者引用文献!A$3:B$235,2,FALSE))</f>
        <v>,,</v>
      </c>
      <c r="AS261" s="194" t="str">
        <f>VLOOKUP(C261,ファミリ引用文献WO!A$2:B$241,2,FALSE)</f>
        <v/>
      </c>
      <c r="AT261" s="190" t="str">
        <f>VLOOKUP(C261,ファミリ引用文献!A$3:B$242,2,FALSE)</f>
        <v/>
      </c>
      <c r="AU261" s="190" t="str">
        <f>VLOOKUP(C261,審判データ!AH$2:BT$379,39,FALSE)</f>
        <v>特開平11-216222;特許03942746;特開2000-300725;特許03232076;特開2000-300726;特許03260736;特開2001-246044;特開2007-144213;特開2010-227604;特開2011-016024;特開2012-096099;US6315289</v>
      </c>
      <c r="AV261" s="192" t="str">
        <f ca="1">IF(INDIRECT("審判データ!"&amp;ADDRESS(MATCH(C261,審判データ!$AH$1:$AH$379,0),32))="早期審査の対象とする","早期審査","")</f>
        <v/>
      </c>
      <c r="AW261" s="657" t="str">
        <f t="shared" ref="AW261:AW324" si="21">IF(OR(LEFT(AY261)="証",AX261=""),"",IF(LEFT(AX261,5)=LEFT(AY261,5),"一致","不一致"))</f>
        <v/>
      </c>
      <c r="AX261" s="658" t="str">
        <f>IF(LEFT(AE261,3)="日本特",IF(LEFT(C261)="特",VLOOKUP(C261,'本件、証拠文献テーマコード'!G$2:I$376,3,FALSE),VLOOKUP(C261,'本件、証拠文献テーマコード'!B$2:I$376,8,FALSE)),"")</f>
        <v/>
      </c>
      <c r="AY261" s="658" t="str">
        <f>IF(LEFT(AE261,3)="日本特",IF(OR(MID(R261,2,1)="開",MID(R261,2,1)="表",MID(R261,2,1)="登"),VLOOKUP(R261,'本件、証拠文献テーマコード'!C$2:I$379,7,FALSE),VLOOKUP(R261,'本件、証拠文献テーマコード'!G$2:I$379,3,FALSE)),"")</f>
        <v/>
      </c>
      <c r="AZ261" s="54"/>
    </row>
    <row r="262" spans="1:52" ht="27" x14ac:dyDescent="0.15">
      <c r="A262" s="804"/>
      <c r="B262" s="586" t="str">
        <f ca="1">IF(A262="",B261,INDIRECT("審判データ!"&amp;ADDRESS(MATCH(A262,審判データ!$HC$1:$HC$379,0),20))&amp;" / "&amp;INDIRECT("審判データ!"&amp;ADDRESS(MATCH(A262,審判データ!$HC$1:$HC$379,0),21)))</f>
        <v>2011 / 29-2</v>
      </c>
      <c r="C262" s="511">
        <v>3942746</v>
      </c>
      <c r="D262" s="511" t="s">
        <v>1596</v>
      </c>
      <c r="E262" s="163" t="str">
        <f ca="1">INDIRECT("審判データ!"&amp;ADDRESS(MATCH(C262,審判データ!$AH$1:$AH$379,0),55))</f>
        <v>株式会社ユニバーサルエンターテインメント</v>
      </c>
      <c r="F262" s="43" t="str">
        <f ca="1">INDIRECT("審判データ!"&amp;ADDRESS(MATCH(C262,審判データ!$AH$1:$AH$379,0),56))</f>
        <v>坂本　剛一;吉田　洋</v>
      </c>
      <c r="G262" s="43" t="str">
        <f ca="1">INDIRECT("審判データ!"&amp;ADDRESS(MATCH(C262,審判データ!$AH$1:$AH$379,0),72))</f>
        <v>特開平11-216222;特許03942746;特開2000-300725;特許03232076;特開2000-300726;特許03260736;特開2001-246044;特開2007-144213;特開2010-227604;特開2011-016024;特開2012-096099;US6315289</v>
      </c>
      <c r="H262" s="43" t="str">
        <f ca="1">INDIRECT("審判データ!"&amp;ADDRESS(MATCH(C262,審判データ!$AH$1:$AH$379,0),41))</f>
        <v>A63F  5/04    512;A63F  5/04    514</v>
      </c>
      <c r="I262" s="43" t="str">
        <f ca="1">INDIRECT("審判データ!"&amp;ADDRESS(MATCH(C262,審判データ!$AH$1:$AH$379,0),49))</f>
        <v>A63F   5/04@AFI(JP);G07F  17/32@ALI(EP)</v>
      </c>
      <c r="J262" s="43" t="str">
        <f ca="1">INDIRECT("審判データ!"&amp;ADDRESS(MATCH(C262,審判データ!$AH$1:$AH$379,0),51))</f>
        <v>A63F  5/04    512 D;A63F  5/04    514 G</v>
      </c>
      <c r="K262" s="43" t="str">
        <f ca="1">INDIRECT("審判データ!"&amp;ADDRESS(MATCH(C262,審判データ!$AH$1:$AH$379,0),53))</f>
        <v xml:space="preserve"> </v>
      </c>
      <c r="L262" s="1037"/>
      <c r="M262" s="1032"/>
      <c r="N262" s="1039"/>
      <c r="O262" s="1009"/>
      <c r="P262" s="993"/>
      <c r="Q262" s="715" t="s">
        <v>385</v>
      </c>
      <c r="R262" s="716" t="s">
        <v>22787</v>
      </c>
      <c r="S262" s="715" t="str">
        <f>IF(OR(LEFT(R262)="特",LEFT(R262)="実"),VLOOKUP(R262,'証拠（JP特許）'!$B$2:$D$299,2,FALSE),IF(AND(OR(LEFT(R262,2)="US",LEFT(R262,2)="WO",LEFT(R262,2)="GB",LEFT(R262,2)="EP",LEFT(R262,2)="DE"),OR(MID(R262,3,1)="1",MID(R262,3,1)="2",MID(R262,3,1)="3",MID(R262,3,1)="4",MID(R262,3,1)="5",MID(R262,3,1)="6",MID(R262,3,1)="7",MID(R262,3,1)="8",MID(R262,3,1)="9",MID(R262,3,1)="0")),VLOOKUP(R262,'証拠（WW特許）'!$B$2:$C$90,2,FALSE),"_"))</f>
        <v>特願平5-290585</v>
      </c>
      <c r="T262" s="716" t="str">
        <f>IF(OR(LEFT(R262)="特",LEFT(R262)="実"),VLOOKUP(R262,'証拠（JP特許）'!$B$2:$E$299,4,FALSE),"_")</f>
        <v>JP3171739</v>
      </c>
      <c r="U262" s="716" t="s">
        <v>94</v>
      </c>
      <c r="V262" s="715" t="s">
        <v>25</v>
      </c>
      <c r="W262" s="717" t="str">
        <f t="shared" si="18"/>
        <v>JP07136313A</v>
      </c>
      <c r="X262" s="718"/>
      <c r="Y262" s="718" t="str">
        <f t="shared" si="19"/>
        <v>JP3171739B</v>
      </c>
      <c r="Z262" s="414" t="str">
        <f ca="1">IF(OR(LEFT(R262)="特",LEFT(R262)="実",AND(OR(LEFT(R262,2)="US",LEFT(R262,2)="WO",LEFT(R262,2)="GB",LEFT(R262,2)="EP",LEFT(R262,2)="DE"),OR(MID(R262,3,1)="1",MID(R262,3,1)="2",MID(R262,3,1)="3",MID(R262,3,1)="4",MID(R262,3,1)="5",MID(R262,3,1)="6",MID(R262,3,1)="7",MID(R262,3,1)="8",MID(R262,3,1)="9",MID(R262,3,1)="0",))),IF(COUNTIF(INDIRECT("拒絶理由・拒絶査定・異議申立!"&amp;ADDRESS(MATCH(C262,拒絶理由・拒絶査定・異議申立!B$1:B$1000,0),3)&amp;":"&amp;ADDRESS(MATCH(C262,拒絶理由・拒絶査定・異議申立!B$1:B$1000,0),50)),R262)+COUNTIF(INDIRECT("拒絶理由・拒絶査定・異議申立!"&amp;ADDRESS(MATCH(C262,拒絶理由・拒絶査定・異議申立!B$1:B$1000,0),3)&amp;":"&amp;ADDRESS(MATCH(C262,拒絶理由・拒絶査定・異議申立!B$1:B$1000,0),50)),T262)&gt;0,"Yes","No"),"")</f>
        <v>No</v>
      </c>
      <c r="AA262" s="415" t="str">
        <f ca="1">IF(OR(LEFT(R262)="特",LEFT(R262)="実",AND(OR(LEFT(R262,2)="US",LEFT(R262,2)="WO",LEFT(R262,2)="GB",LEFT(R262,2)="EP",LEFT(R262,2)="DE"),OR(MID(R262,3,1)="1",MID(R262,3,1)="2",MID(R262,3,1)="3",MID(R262,3,1)="4",MID(R262,3,1)="5",MID(R262,3,1)="6",MID(R262,3,1)="7",MID(R262,3,1)="8",MID(R262,3,1)="9",MID(R262,3,1)="0",))),IF(COUNTIF(INDIRECT("先行技術調査・登録査定!"&amp;ADDRESS(MATCH(C262,先行技術調査・登録査定!B$1:B$1000,0),3)&amp;":"&amp;ADDRESS(MATCH(C262,先行技術調査・登録査定!B$1:B$1000,0),49)),R262)+COUNTIF(INDIRECT("先行技術調査・登録査定!"&amp;ADDRESS(MATCH(C262,先行技術調査・登録査定!B$1:B$1000,0),3)&amp;":"&amp;ADDRESS(MATCH(C262,先行技術調査・登録査定!B$1:B$1000,0),49)),T262)&gt;0,"Yes","No"),"")</f>
        <v>Yes</v>
      </c>
      <c r="AB262" s="416" t="str">
        <f t="shared" ca="1" si="20"/>
        <v>No</v>
      </c>
      <c r="AC262" s="252" t="str">
        <f>IF(OR(LEFT(R262)="特",LEFT(R262)="実",AND(OR(LEFT(R262,2)="US",LEFT(R262,2)="WO",LEFT(R262,2)="GB",LEFT(R262,2)="EP",LEFT(R262,2)="DE"),OR(MID(R262,3,1)="1",MID(R262,3,1)="2",MID(R262,3,1)="3",MID(R262,3,1)="4",MID(R262,3,1)="5",MID(R262,3,1)="6",MID(R262,3,1)="7",MID(R262,3,1)="8",MID(R262,3,1)="9",MID(R262,3,1)="0",))),"",VLOOKUP($C262,非特許文献リスト!$A$2:$C$196,2,FALSE))</f>
        <v/>
      </c>
      <c r="AD262" s="417" t="str">
        <f>IF(OR(LEFT(R262)="特",LEFT(R262)="実",AND(OR(LEFT(R262,2)="US",LEFT(R262,2)="WO",LEFT(R262,2)="GB",LEFT(R262,2)="EP",LEFT(R262,2)="DE"),OR(MID(R262,3,1)="1",MID(R262,3,1)="2",MID(R262,3,1)="3",MID(R262,3,1)="4",MID(R262,3,1)="5",MID(R262,3,1)="6",MID(R262,3,1)="7",MID(R262,3,1)="8",MID(R262,3,1)="9",MID(R262,3,1)="0",))),"",VLOOKUP($C262,非特許文献リスト!$A$2:$C$196,3,FALSE))</f>
        <v/>
      </c>
      <c r="AE262" s="188" t="str">
        <f t="shared" si="17"/>
        <v>日本特許文献</v>
      </c>
      <c r="AF262" s="189" t="str">
        <f>IF(OR(LEFT(R262)="特",LEFT(R262)="実"),VLOOKUP(R262,'証拠（JP特許）'!$B$2:$AB$299,10,FALSE),IF(AND(OR(LEFT(R262,2)="US",LEFT(R262,2)="WO",LEFT(R262,2)="GB",LEFT(R262,2)="EP",LEFT(R262,2)="DE"),OR(MID(R262,3,1)="1",MID(R262,3,1)="2",MID(R262,3,1)="3",MID(R262,3,1)="4",MID(R262,3,1)="5",MID(R262,3,1)="6",MID(R262,3,1)="7",MID(R262,3,1)="8",MID(R262,3,1)="9",MID(R262,3,1)="0",)),VLOOKUP(R262,'証拠（WW特許）'!$B$2:$M$90,8,FALSE),""))</f>
        <v>サミー株式会社</v>
      </c>
      <c r="AG262" s="189" t="str">
        <f>IF(OR(LEFT(R262)="特",LEFT(R262)="実"),VLOOKUP(R262,'証拠（JP特許）'!$B$2:$AB$299,26,FALSE),IF(AND(OR(LEFT(R262,2)="US",LEFT(R262,2)="WO",LEFT(R262,2)="GB",LEFT(R262,2)="EP",LEFT(R262,2)="DE"),OR(MID(R262,3,1)="1",MID(R262,3,1)="2",MID(R262,3,1)="3",MID(R262,3,1)="4",MID(R262,3,1)="5",MID(R262,3,1)="6",MID(R262,3,1)="7",MID(R262,3,1)="8",MID(R262,3,1)="9",MID(R262,3,1)="0",)),VLOOKUP(R262,'証拠（WW特許）'!$B$2:$M$90,12,FALSE),""))</f>
        <v>荒井　正人</v>
      </c>
      <c r="AH262" s="190" t="str">
        <f>IF(OR(LEFT(R262)="特",LEFT(R262)="実"),VLOOKUP(R262,'証拠（JP特許）'!$B$2:$X$299,20,FALSE),IF(AND(OR(LEFT(R262,2)="US",LEFT(R262,2)="WO",LEFT(R262,2)="GB",LEFT(R262,2)="EP",LEFT(R262,2)="DE"),OR(MID(R262,3,1)="1",MID(R262,3,1)="2",MID(R262,3,1)="3",MID(R262,3,1)="4",MID(R262,3,1)="5",MID(R262,3,1)="6",MID(R262,3,1)="7",MID(R262,3,1)="8",MID(R262,3,1)="9",MID(R262,3,1)="0",)),VLOOKUP(R262,'証拠（WW特許）'!$B$2:$U$90,20,FALSE),""))</f>
        <v>A63F   5/04    (2006.01)</v>
      </c>
      <c r="AI262" s="190" t="str">
        <f>IF(OR(LEFT(R262)="特",LEFT(R262)="実"),VLOOKUP(R262,'証拠（JP特許）'!$B$2:$X$299,21,FALSE),"")</f>
        <v>A63F  5/04   512D,A63F  5/04   514G,A63F  5/04   516A,A63F  5/04   516C,A63F  5/04   516D</v>
      </c>
      <c r="AJ262" s="190" t="str">
        <f>IF(OR(LEFT(R262)="特",LEFT(R262)="実"),VLOOKUP(R262,'証拠（JP特許）'!$B$2:$X$299,22,FALSE),"")</f>
        <v>2C082AA02,2C082AB12,2C082BA02,2C082BA22,2C082BA35,2C082BB02,2C082BB23,2C082BB55,2C082BB80,2C082BB83,2C082BB94,2C082CA02,2C082CB04,2C082CB23,2C082CB32,2C082CC01,2C082CC24,2C082CC27,2C082CD12,2C082CD19,2C082CD31,2C082DA02,2C082DA52,2C082CA25</v>
      </c>
      <c r="AK262" s="191" t="str">
        <f>IF(OR(LEFT(R262)="特",LEFT(R262)="実"),VLOOKUP(R262,'証拠（JP特許）'!$B$2:$X$299,17,FALSE),IF(AND(OR(LEFT(R262,2)="US",LEFT(R262,2)="WO",LEFT(R262,2)="GB",LEFT(R262,2)="EP",LEFT(R262,2)="DE"),OR(MID(R262,3,1)="1",MID(R262,3,1)="2",MID(R262,3,1)="3",MID(R262,3,1)="4",MID(R262,3,1)="5",MID(R262,3,1)="6",MID(R262,3,1)="7",MID(R262,3,1)="8",MID(R262,3,1)="9",MID(R262,3,1)="0",)),VLOOKUP(R262,'証拠（WW特許）'!$B$2:$U$90,16,FALSE),""))</f>
        <v>1995.05.30</v>
      </c>
      <c r="AL262" s="190"/>
      <c r="AM262" s="190"/>
      <c r="AN262" s="190"/>
      <c r="AO262" s="190" t="str">
        <f ca="1">IF(OR(LEFT(R262)="特",LEFT(R262)="実",AND(OR(LEFT(R262,2)="US",LEFT(R262,2)="WO",LEFT(R262,2)="GB",LEFT(R262,2)="EP",LEFT(R262,2)="DE"),OR(MID(R262,3,1)="1",MID(R262,3,1)="2",MID(R262,3,1)="3",MID(R262,3,1)="4",MID(R262,3,1)="5",MID(R262,3,1)="6",MID(R262,3,1)="7",MID(R262,3,1)="8",MID(R262,3,1)="9",MID(R262,3,1)="0"))),IF(COUNTIF(INDIRECT("発明者引用!"&amp;ADDRESS(MATCH(C262,発明者引用!B$1:B$196,0),4)&amp;":"&amp;ADDRESS(MATCH(C262,発明者引用!B$1:B$196,0),17)),R262)+COUNTIF(INDIRECT("発明者引用!"&amp;ADDRESS(MATCH(C262,発明者引用!B$1:B$196,0),4)&amp;":"&amp;ADDRESS(MATCH(C262,発明者引用!B$1:B$196,0),17)),#REF!)+COUNTIF(INDIRECT("発明者引用!"&amp;ADDRESS(MATCH(C262,発明者引用!B$1:B$196,0),4)&amp;":"&amp;ADDRESS(MATCH(C262,発明者引用!B$1:B$196,0),17)),T262)&gt;0,"Yes","No"),"")</f>
        <v>No</v>
      </c>
      <c r="AP262" s="190" t="str">
        <f ca="1">IF(OR(LEFT(R262)="特",LEFT(R262)="実",AND(OR(LEFT(R262,2)="US",LEFT(R262,2)="WO",LEFT(R262,2)="GB",LEFT(R262,2)="EP",LEFT(R262,2)="DE"),OR(MID(R262,3,1)="1",MID(R262,3,1)="2",MID(R262,3,1)="3",MID(R262,3,1)="4",MID(R262,3,1)="5",MID(R262,3,1)="6",MID(R262,3,1)="7",MID(R262,3,1)="8",MID(R262,3,1)="9",MID(R262,3,1)="0"))),IF(VLOOKUP(C262,ファミリ引用特許WO!$A$2:$B$241,2,FALSE)+VLOOKUP(C262,ファミリ引用文献WO!$A$2:$C$241,3,FALSE)=0,"ISR無し",IF(COUNTIF(INDIRECT("ファミリ引用特許WO!"&amp;ADDRESS(MATCH(C262,ファミリ引用特許WO!$A$2:$A$241,0),1)&amp;":"&amp;ADDRESS(MATCH(C262,ファミリ引用特許WO!$A$2:$A$241,0),19)),R262)+COUNTIF(INDIRECT("ファミリ引用特許WO!"&amp;ADDRESS(MATCH(C262,ファミリ引用特許WO!$A$2:$A$241,0),1)&amp;":"&amp;ADDRESS(MATCH(C262,ファミリ引用特許WO!$A$2:$A$241,0),19)),S262)+COUNTIF(INDIRECT("ファミリ引用特許WO!"&amp;ADDRESS(MATCH(C262,ファミリ引用特許WO!$A$2:$A$241,0),1)&amp;":"&amp;ADDRESS(MATCH(C262,ファミリ引用特許WO!$A$2:$A$241,0),19)),T262)+COUNTIF(INDIRECT("ファミリ引用特許WO!"&amp;ADDRESS(MATCH(C262,ファミリ引用特許WO!$A$2:$A$241,0),1)&amp;":"&amp;ADDRESS(MATCH(C262,ファミリ引用特許WO!$A$2:$A$241,0),19)),W262)+COUNTIF(INDIRECT("ファミリ引用特許WO!"&amp;ADDRESS(MATCH(C262,ファミリ引用特許WO!$A$2:$A$241,0),1)&amp;":"&amp;ADDRESS(MATCH(C262,ファミリ引用特許WO!$A$2:$A$241,0),19)),Y262)&gt;0,"Yes","No")),"")</f>
        <v>ISR無し</v>
      </c>
      <c r="AQ262" s="194" t="str">
        <f ca="1">IF(OR(LEFT(R262)="特",LEFT(R262)="実",AND(OR(LEFT(R262,2)="US",LEFT(R262,2)="WO",LEFT(R262,2)="GB",LEFT(R262,2)="EP",LEFT(R262,2)="DE"),OR(MID(R262,3,1)="1",MID(R262,3,1)="2",MID(R262,3,1)="3",MID(R262,3,1)="4",MID(R262,3,1)="5",MID(R262,3,1)="6",MID(R262,3,1)="7",MID(R262,3,1)="8",MID(R262,3,1)="9",MID(R262,3,1)="0"))),IF(VLOOKUP(C262,'ファミリ引用特許表記修正（ex.A2→A）'!$A$2:$B$241,2,FALSE)=0,"family無し",IF(COUNTIF(INDIRECT("'ファミリ引用特許表記修正（ex.A2→A）'!"&amp;ADDRESS(MATCH(C262,'ファミリ引用特許表記修正（ex.A2→A）'!$A$2:$A$241,0),1)&amp;":"&amp;ADDRESS(MATCH(C262,'ファミリ引用特許表記修正（ex.A2→A）'!$A$2:$A$241,0),171)),R262)+COUNTIF(INDIRECT("'ファミリ引用特許表記修正（ex.A2→A）'!"&amp;ADDRESS(MATCH(C262,'ファミリ引用特許表記修正（ex.A2→A）'!$A$2:$A$241,0),1)&amp;":"&amp;ADDRESS(MATCH(C262,'ファミリ引用特許表記修正（ex.A2→A）'!$A$2:$A$241,0),171)),S262)+COUNTIF(INDIRECT("'ファミリ引用特許表記修正（ex.A2→A）'!"&amp;ADDRESS(MATCH(C262,'ファミリ引用特許表記修正（ex.A2→A）'!$A$2:$A$241,0),1)&amp;":"&amp;ADDRESS(MATCH(C262,'ファミリ引用特許表記修正（ex.A2→A）'!$A$2:$A$241,0),171)),T262)+COUNTIF(INDIRECT("'ファミリ引用特許表記修正（ex.A2→A）'!"&amp;ADDRESS(MATCH(C262,'ファミリ引用特許表記修正（ex.A2→A）'!$A$2:$A$241,0),1)&amp;":"&amp;ADDRESS(MATCH(C262,'ファミリ引用特許表記修正（ex.A2→A）'!$A$2:$A$241,0),171)),W262)+COUNTIF(INDIRECT("'ファミリ引用特許表記修正（ex.A2→A）'!"&amp;ADDRESS(MATCH(C262,'ファミリ引用特許表記修正（ex.A2→A）'!$A$2:$A$241,0),1)&amp;":"&amp;ADDRESS(MATCH(C262,'ファミリ引用特許表記修正（ex.A2→A）'!$A$2:$A$241,0),171)),Y262)&gt;0,"Yes","No")),"")</f>
        <v>No</v>
      </c>
      <c r="AR262" s="58" t="str">
        <f>IF(OR(LEFT(R262)="特",LEFT(R262)="実",AND(OR(LEFT(R262,2)="US",LEFT(R262,2)="WO",LEFT(R262,2)="GB",LEFT(R262,2)="EP",LEFT(R262,2)="DE"),OR(MID(R262,3,1)="1",MID(R262,3,1)="2",MID(R262,3,1)="3",MID(R262,3,1)="4",MID(R262,3,1)="5",MID(R262,3,1)="6",MID(R262,3,1)="7",MID(R262,3,1)="8",MID(R262,3,1)="9",MID(R262,3,1)="0",))),"",VLOOKUP($C262,ファミリ発明者引用文献!A$3:B$235,2,FALSE))</f>
        <v/>
      </c>
      <c r="AS262" s="194" t="str">
        <f>VLOOKUP(C262,ファミリ引用文献WO!A$2:B$241,2,FALSE)</f>
        <v/>
      </c>
      <c r="AT262" s="190" t="str">
        <f>VLOOKUP(C262,ファミリ引用文献!A$3:B$242,2,FALSE)</f>
        <v/>
      </c>
      <c r="AU262" s="190" t="str">
        <f>VLOOKUP(C262,審判データ!AH$2:BT$379,39,FALSE)</f>
        <v>特開平11-216222;特許03942746;特開2000-300725;特許03232076;特開2000-300726;特許03260736;特開2001-246044;特開2007-144213;特開2010-227604;特開2011-016024;特開2012-096099;US6315289</v>
      </c>
      <c r="AV262" s="192" t="str">
        <f ca="1">IF(INDIRECT("審判データ!"&amp;ADDRESS(MATCH(C262,審判データ!$AH$1:$AH$379,0),32))="早期審査の対象とする","早期審査","")</f>
        <v/>
      </c>
      <c r="AW262" s="657" t="str">
        <f t="shared" si="21"/>
        <v>一致</v>
      </c>
      <c r="AX262" s="658" t="str">
        <f>IF(LEFT(AE262,3)="日本特",IF(LEFT(C262)="特",VLOOKUP(C262,'本件、証拠文献テーマコード'!G$2:I$376,3,FALSE),VLOOKUP(C262,'本件、証拠文献テーマコード'!B$2:I$376,8,FALSE)),"")</f>
        <v>2C082</v>
      </c>
      <c r="AY262" s="658" t="str">
        <f>IF(LEFT(AE262,3)="日本特",IF(OR(MID(R262,2,1)="開",MID(R262,2,1)="表",MID(R262,2,1)="登"),VLOOKUP(R262,'本件、証拠文献テーマコード'!C$2:I$379,7,FALSE),VLOOKUP(R262,'本件、証拠文献テーマコード'!G$2:I$379,3,FALSE)),"")</f>
        <v>2C082</v>
      </c>
      <c r="AZ262" s="54"/>
    </row>
    <row r="263" spans="1:52" ht="27" x14ac:dyDescent="0.15">
      <c r="A263" s="804" t="s">
        <v>22788</v>
      </c>
      <c r="B263" s="586" t="str">
        <f ca="1">IF(A263="",B262,INDIRECT("審判データ!"&amp;ADDRESS(MATCH(A263,審判データ!$HC$1:$HC$379,0),20))&amp;" / "&amp;INDIRECT("審判データ!"&amp;ADDRESS(MATCH(A263,審判データ!$HC$1:$HC$379,0),21)))</f>
        <v>2011 / 29-2</v>
      </c>
      <c r="C263" s="511">
        <v>4368987</v>
      </c>
      <c r="D263" s="511" t="s">
        <v>3134</v>
      </c>
      <c r="E263" s="163" t="str">
        <f ca="1">INDIRECT("審判データ!"&amp;ADDRESS(MATCH(C263,審判データ!$AH$1:$AH$379,0),55))</f>
        <v>エイチ．イー．ウイリアムズ，インコーポレイティド</v>
      </c>
      <c r="F263" s="43" t="str">
        <f ca="1">INDIRECT("審判データ!"&amp;ADDRESS(MATCH(C263,審判データ!$AH$1:$AH$379,0),56))</f>
        <v>ロジャー　ロバートソン;マーク　ウィリアムズ;ポール　エッケルス;ピーター　ウェラー;ダニー　ランベス;ランディー　ピアトル;ランディー　バックラー</v>
      </c>
      <c r="G263" s="43" t="str">
        <f ca="1">INDIRECT("審判データ!"&amp;ADDRESS(MATCH(C263,審判データ!$AH$1:$AH$379,0),72))</f>
        <v>CA02285507A;CA02285507C;DE19948592A;GB02355063A;GB02355063B;GB09923427D;特開2001-110216;特許04368987;US6068383</v>
      </c>
      <c r="H263" s="43" t="str">
        <f ca="1">INDIRECT("審判データ!"&amp;ADDRESS(MATCH(C263,審判データ!$AH$1:$AH$379,0),41))</f>
        <v>F21V  3/04;F21S  8/04</v>
      </c>
      <c r="I263" s="43" t="str">
        <f ca="1">INDIRECT("審判データ!"&amp;ADDRESS(MATCH(C263,審判データ!$AH$1:$AH$379,0),49))</f>
        <v>F21S   8/04@AFI(JP);F21V   3/04@AFI(JP);F21K  99/00@ALN(EP);F21V   5/00@ALI(JP);F21V   9/16@ALI(EP)</v>
      </c>
      <c r="J263" s="43" t="str">
        <f ca="1">INDIRECT("審判データ!"&amp;ADDRESS(MATCH(C263,審判データ!$AH$1:$AH$379,0),51))</f>
        <v>F21S  1/02        G;F21V  3/04        D;F21V  3/04    330;F21Y101:00;F21S  2/00    100;F21V  3/04    500;F21S  8/04    400;F21V  5/00    630;F21V  5/00    510</v>
      </c>
      <c r="K263" s="43" t="str">
        <f ca="1">INDIRECT("審判データ!"&amp;ADDRESS(MATCH(C263,審判データ!$AH$1:$AH$379,0),53))</f>
        <v>3K243 MA01</v>
      </c>
      <c r="L263" s="1004" t="s">
        <v>22789</v>
      </c>
      <c r="M263" s="1030" t="s">
        <v>876</v>
      </c>
      <c r="N263" s="1006" t="s">
        <v>22790</v>
      </c>
      <c r="O263" s="1008">
        <v>0</v>
      </c>
      <c r="P263" s="991" t="s">
        <v>22563</v>
      </c>
      <c r="Q263" s="715" t="s">
        <v>22791</v>
      </c>
      <c r="R263" s="716" t="s">
        <v>22792</v>
      </c>
      <c r="S263" s="715" t="str">
        <f>IF(OR(LEFT(R263)="特",LEFT(R263)="実"),VLOOKUP(R263,'証拠（JP特許）'!$B$2:$D$299,2,FALSE),IF(AND(OR(LEFT(R263,2)="US",LEFT(R263,2)="WO",LEFT(R263,2)="GB",LEFT(R263,2)="EP",LEFT(R263,2)="DE"),OR(MID(R263,3,1)="1",MID(R263,3,1)="2",MID(R263,3,1)="3",MID(R263,3,1)="4",MID(R263,3,1)="5",MID(R263,3,1)="6",MID(R263,3,1)="7",MID(R263,3,1)="8",MID(R263,3,1)="9",MID(R263,3,1)="0")),VLOOKUP(R263,'証拠（WW特許）'!$B$2:$C$90,2,FALSE),"_"))</f>
        <v>特願平9-298777</v>
      </c>
      <c r="T263" s="716" t="str">
        <f>IF(OR(LEFT(R263)="特",LEFT(R263)="実"),VLOOKUP(R263,'証拠（JP特許）'!$B$2:$E$299,4,FALSE),"_")</f>
        <v>_</v>
      </c>
      <c r="U263" s="716" t="s">
        <v>94</v>
      </c>
      <c r="V263" s="715" t="s">
        <v>25</v>
      </c>
      <c r="W263" s="717" t="str">
        <f t="shared" si="18"/>
        <v>JP11135274A</v>
      </c>
      <c r="X263" s="718"/>
      <c r="Y263" s="718" t="str">
        <f t="shared" si="19"/>
        <v/>
      </c>
      <c r="Z263" s="414" t="str">
        <f ca="1">IF(OR(LEFT(R263)="特",LEFT(R263)="実",AND(OR(LEFT(R263,2)="US",LEFT(R263,2)="WO",LEFT(R263,2)="GB",LEFT(R263,2)="EP",LEFT(R263,2)="DE"),OR(MID(R263,3,1)="1",MID(R263,3,1)="2",MID(R263,3,1)="3",MID(R263,3,1)="4",MID(R263,3,1)="5",MID(R263,3,1)="6",MID(R263,3,1)="7",MID(R263,3,1)="8",MID(R263,3,1)="9",MID(R263,3,1)="0",))),IF(COUNTIF(INDIRECT("拒絶理由・拒絶査定・異議申立!"&amp;ADDRESS(MATCH(C263,拒絶理由・拒絶査定・異議申立!B$1:B$1000,0),3)&amp;":"&amp;ADDRESS(MATCH(C263,拒絶理由・拒絶査定・異議申立!B$1:B$1000,0),50)),R263)+COUNTIF(INDIRECT("拒絶理由・拒絶査定・異議申立!"&amp;ADDRESS(MATCH(C263,拒絶理由・拒絶査定・異議申立!B$1:B$1000,0),3)&amp;":"&amp;ADDRESS(MATCH(C263,拒絶理由・拒絶査定・異議申立!B$1:B$1000,0),50)),T263)&gt;0,"Yes","No"),"")</f>
        <v>No</v>
      </c>
      <c r="AA263" s="415" t="str">
        <f ca="1">IF(OR(LEFT(R263)="特",LEFT(R263)="実",AND(OR(LEFT(R263,2)="US",LEFT(R263,2)="WO",LEFT(R263,2)="GB",LEFT(R263,2)="EP",LEFT(R263,2)="DE"),OR(MID(R263,3,1)="1",MID(R263,3,1)="2",MID(R263,3,1)="3",MID(R263,3,1)="4",MID(R263,3,1)="5",MID(R263,3,1)="6",MID(R263,3,1)="7",MID(R263,3,1)="8",MID(R263,3,1)="9",MID(R263,3,1)="0",))),IF(COUNTIF(INDIRECT("先行技術調査・登録査定!"&amp;ADDRESS(MATCH(C263,先行技術調査・登録査定!B$1:B$1000,0),3)&amp;":"&amp;ADDRESS(MATCH(C263,先行技術調査・登録査定!B$1:B$1000,0),49)),R263)+COUNTIF(INDIRECT("先行技術調査・登録査定!"&amp;ADDRESS(MATCH(C263,先行技術調査・登録査定!B$1:B$1000,0),3)&amp;":"&amp;ADDRESS(MATCH(C263,先行技術調査・登録査定!B$1:B$1000,0),49)),T263)&gt;0,"Yes","No"),"")</f>
        <v>No</v>
      </c>
      <c r="AB263" s="416" t="str">
        <f t="shared" ca="1" si="20"/>
        <v>Yes</v>
      </c>
      <c r="AC263" s="252" t="str">
        <f>IF(OR(LEFT(R263)="特",LEFT(R263)="実",AND(OR(LEFT(R263,2)="US",LEFT(R263,2)="WO",LEFT(R263,2)="GB",LEFT(R263,2)="EP",LEFT(R263,2)="DE"),OR(MID(R263,3,1)="1",MID(R263,3,1)="2",MID(R263,3,1)="3",MID(R263,3,1)="4",MID(R263,3,1)="5",MID(R263,3,1)="6",MID(R263,3,1)="7",MID(R263,3,1)="8",MID(R263,3,1)="9",MID(R263,3,1)="0",))),"",VLOOKUP($C263,非特許文献リスト!$A$2:$C$196,2,FALSE))</f>
        <v/>
      </c>
      <c r="AD263" s="417" t="str">
        <f>IF(OR(LEFT(R263)="特",LEFT(R263)="実",AND(OR(LEFT(R263,2)="US",LEFT(R263,2)="WO",LEFT(R263,2)="GB",LEFT(R263,2)="EP",LEFT(R263,2)="DE"),OR(MID(R263,3,1)="1",MID(R263,3,1)="2",MID(R263,3,1)="3",MID(R263,3,1)="4",MID(R263,3,1)="5",MID(R263,3,1)="6",MID(R263,3,1)="7",MID(R263,3,1)="8",MID(R263,3,1)="9",MID(R263,3,1)="0",))),"",VLOOKUP($C263,非特許文献リスト!$A$2:$C$196,3,FALSE))</f>
        <v/>
      </c>
      <c r="AE263" s="188" t="str">
        <f t="shared" si="17"/>
        <v>日本特許文献</v>
      </c>
      <c r="AF263" s="189" t="str">
        <f>IF(OR(LEFT(R263)="特",LEFT(R263)="実"),VLOOKUP(R263,'証拠（JP特許）'!$B$2:$AB$299,10,FALSE),IF(AND(OR(LEFT(R263,2)="US",LEFT(R263,2)="WO",LEFT(R263,2)="GB",LEFT(R263,2)="EP",LEFT(R263,2)="DE"),OR(MID(R263,3,1)="1",MID(R263,3,1)="2",MID(R263,3,1)="3",MID(R263,3,1)="4",MID(R263,3,1)="5",MID(R263,3,1)="6",MID(R263,3,1)="7",MID(R263,3,1)="8",MID(R263,3,1)="9",MID(R263,3,1)="0",)),VLOOKUP(R263,'証拠（WW特許）'!$B$2:$M$90,8,FALSE),""))</f>
        <v>東芝テック株式会社</v>
      </c>
      <c r="AG263" s="189" t="str">
        <f>IF(OR(LEFT(R263)="特",LEFT(R263)="実"),VLOOKUP(R263,'証拠（JP特許）'!$B$2:$AB$299,26,FALSE),IF(AND(OR(LEFT(R263,2)="US",LEFT(R263,2)="WO",LEFT(R263,2)="GB",LEFT(R263,2)="EP",LEFT(R263,2)="DE"),OR(MID(R263,3,1)="1",MID(R263,3,1)="2",MID(R263,3,1)="3",MID(R263,3,1)="4",MID(R263,3,1)="5",MID(R263,3,1)="6",MID(R263,3,1)="7",MID(R263,3,1)="8",MID(R263,3,1)="9",MID(R263,3,1)="0",)),VLOOKUP(R263,'証拠（WW特許）'!$B$2:$M$90,12,FALSE),""))</f>
        <v>高野瀬　剛</v>
      </c>
      <c r="AH263" s="190" t="str">
        <f>IF(OR(LEFT(R263)="特",LEFT(R263)="実"),VLOOKUP(R263,'証拠（JP特許）'!$B$2:$X$299,20,FALSE),IF(AND(OR(LEFT(R263,2)="US",LEFT(R263,2)="WO",LEFT(R263,2)="GB",LEFT(R263,2)="EP",LEFT(R263,2)="DE"),OR(MID(R263,3,1)="1",MID(R263,3,1)="2",MID(R263,3,1)="3",MID(R263,3,1)="4",MID(R263,3,1)="5",MID(R263,3,1)="6",MID(R263,3,1)="7",MID(R263,3,1)="8",MID(R263,3,1)="9",MID(R263,3,1)="0",)),VLOOKUP(R263,'証拠（WW特許）'!$B$2:$U$90,20,FALSE),""))</f>
        <v>H05B  41/24    (2006.01),H05B  37/02    (2006.01),H01L  33/00    (2006.01)</v>
      </c>
      <c r="AI263" s="190" t="str">
        <f>IF(OR(LEFT(R263)="特",LEFT(R263)="実"),VLOOKUP(R263,'証拠（JP特許）'!$B$2:$X$299,21,FALSE),"")</f>
        <v xml:space="preserve">H05B 41/24      H,H05B 37/02      Z,H01L 33/00      Z,H01L 33/00   410 ,H01L 33/00   430 </v>
      </c>
      <c r="AJ263" s="190" t="str">
        <f>IF(OR(LEFT(R263)="特",LEFT(R263)="実"),VLOOKUP(R263,'証拠（JP特許）'!$B$2:$X$299,22,FALSE),"")</f>
        <v>3K072AA19,3K072AB02,3K072AB03,3K072BA03,3K072BB01,3K072CA03,3K072CA16,3K072GA01,3K072GB01,3K072GB04,3K072GC04,3K073AA21,3K073AA27,3K073AA87,3K073AB01,3K073AB02,3K073CJ17,3K073CJ18,3K073CL14,5F041AA11,5F041BB08,5F041BB09,5F041BB24,5F041DA72,5F041DA74,5F041DA77,5F041DB08,5F041DC07,5F041EE25,5F041FF06,5F041FF11,5F141AA11,5F141BB08,5F141BB09,5F141BB24,5F141FF06,5F141FF11</v>
      </c>
      <c r="AK263" s="191" t="str">
        <f>IF(OR(LEFT(R263)="特",LEFT(R263)="実"),VLOOKUP(R263,'証拠（JP特許）'!$B$2:$X$299,17,FALSE),IF(AND(OR(LEFT(R263,2)="US",LEFT(R263,2)="WO",LEFT(R263,2)="GB",LEFT(R263,2)="EP",LEFT(R263,2)="DE"),OR(MID(R263,3,1)="1",MID(R263,3,1)="2",MID(R263,3,1)="3",MID(R263,3,1)="4",MID(R263,3,1)="5",MID(R263,3,1)="6",MID(R263,3,1)="7",MID(R263,3,1)="8",MID(R263,3,1)="9",MID(R263,3,1)="0",)),VLOOKUP(R263,'証拠（WW特許）'!$B$2:$U$90,16,FALSE),""))</f>
        <v>1999.05.21</v>
      </c>
      <c r="AL263" s="190"/>
      <c r="AM263" s="190"/>
      <c r="AN263" s="190"/>
      <c r="AO263" s="190" t="str">
        <f ca="1">IF(OR(LEFT(R263)="特",LEFT(R263)="実",AND(OR(LEFT(R263,2)="US",LEFT(R263,2)="WO",LEFT(R263,2)="GB",LEFT(R263,2)="EP",LEFT(R263,2)="DE"),OR(MID(R263,3,1)="1",MID(R263,3,1)="2",MID(R263,3,1)="3",MID(R263,3,1)="4",MID(R263,3,1)="5",MID(R263,3,1)="6",MID(R263,3,1)="7",MID(R263,3,1)="8",MID(R263,3,1)="9",MID(R263,3,1)="0"))),IF(COUNTIF(INDIRECT("発明者引用!"&amp;ADDRESS(MATCH(C263,発明者引用!B$1:B$196,0),4)&amp;":"&amp;ADDRESS(MATCH(C263,発明者引用!B$1:B$196,0),17)),R263)+COUNTIF(INDIRECT("発明者引用!"&amp;ADDRESS(MATCH(C263,発明者引用!B$1:B$196,0),4)&amp;":"&amp;ADDRESS(MATCH(C263,発明者引用!B$1:B$196,0),17)),#REF!)+COUNTIF(INDIRECT("発明者引用!"&amp;ADDRESS(MATCH(C263,発明者引用!B$1:B$196,0),4)&amp;":"&amp;ADDRESS(MATCH(C263,発明者引用!B$1:B$196,0),17)),T263)&gt;0,"Yes","No"),"")</f>
        <v>No</v>
      </c>
      <c r="AP263" s="190" t="str">
        <f ca="1">IF(OR(LEFT(R263)="特",LEFT(R263)="実",AND(OR(LEFT(R263,2)="US",LEFT(R263,2)="WO",LEFT(R263,2)="GB",LEFT(R263,2)="EP",LEFT(R263,2)="DE"),OR(MID(R263,3,1)="1",MID(R263,3,1)="2",MID(R263,3,1)="3",MID(R263,3,1)="4",MID(R263,3,1)="5",MID(R263,3,1)="6",MID(R263,3,1)="7",MID(R263,3,1)="8",MID(R263,3,1)="9",MID(R263,3,1)="0"))),IF(VLOOKUP(C263,ファミリ引用特許WO!$A$2:$B$241,2,FALSE)+VLOOKUP(C263,ファミリ引用文献WO!$A$2:$C$241,3,FALSE)=0,"ISR無し",IF(COUNTIF(INDIRECT("ファミリ引用特許WO!"&amp;ADDRESS(MATCH(C263,ファミリ引用特許WO!$A$2:$A$241,0),1)&amp;":"&amp;ADDRESS(MATCH(C263,ファミリ引用特許WO!$A$2:$A$241,0),19)),R263)+COUNTIF(INDIRECT("ファミリ引用特許WO!"&amp;ADDRESS(MATCH(C263,ファミリ引用特許WO!$A$2:$A$241,0),1)&amp;":"&amp;ADDRESS(MATCH(C263,ファミリ引用特許WO!$A$2:$A$241,0),19)),S263)+COUNTIF(INDIRECT("ファミリ引用特許WO!"&amp;ADDRESS(MATCH(C263,ファミリ引用特許WO!$A$2:$A$241,0),1)&amp;":"&amp;ADDRESS(MATCH(C263,ファミリ引用特許WO!$A$2:$A$241,0),19)),T263)+COUNTIF(INDIRECT("ファミリ引用特許WO!"&amp;ADDRESS(MATCH(C263,ファミリ引用特許WO!$A$2:$A$241,0),1)&amp;":"&amp;ADDRESS(MATCH(C263,ファミリ引用特許WO!$A$2:$A$241,0),19)),W263)+COUNTIF(INDIRECT("ファミリ引用特許WO!"&amp;ADDRESS(MATCH(C263,ファミリ引用特許WO!$A$2:$A$241,0),1)&amp;":"&amp;ADDRESS(MATCH(C263,ファミリ引用特許WO!$A$2:$A$241,0),19)),Y263)&gt;0,"Yes","No")),"")</f>
        <v>ISR無し</v>
      </c>
      <c r="AQ263" s="194" t="str">
        <f ca="1">IF(OR(LEFT(R263)="特",LEFT(R263)="実",AND(OR(LEFT(R263,2)="US",LEFT(R263,2)="WO",LEFT(R263,2)="GB",LEFT(R263,2)="EP",LEFT(R263,2)="DE"),OR(MID(R263,3,1)="1",MID(R263,3,1)="2",MID(R263,3,1)="3",MID(R263,3,1)="4",MID(R263,3,1)="5",MID(R263,3,1)="6",MID(R263,3,1)="7",MID(R263,3,1)="8",MID(R263,3,1)="9",MID(R263,3,1)="0"))),IF(VLOOKUP(C263,'ファミリ引用特許表記修正（ex.A2→A）'!$A$2:$B$241,2,FALSE)=0,"family無し",IF(COUNTIF(INDIRECT("'ファミリ引用特許表記修正（ex.A2→A）'!"&amp;ADDRESS(MATCH(C263,'ファミリ引用特許表記修正（ex.A2→A）'!$A$2:$A$241,0),1)&amp;":"&amp;ADDRESS(MATCH(C263,'ファミリ引用特許表記修正（ex.A2→A）'!$A$2:$A$241,0),171)),R263)+COUNTIF(INDIRECT("'ファミリ引用特許表記修正（ex.A2→A）'!"&amp;ADDRESS(MATCH(C263,'ファミリ引用特許表記修正（ex.A2→A）'!$A$2:$A$241,0),1)&amp;":"&amp;ADDRESS(MATCH(C263,'ファミリ引用特許表記修正（ex.A2→A）'!$A$2:$A$241,0),171)),S263)+COUNTIF(INDIRECT("'ファミリ引用特許表記修正（ex.A2→A）'!"&amp;ADDRESS(MATCH(C263,'ファミリ引用特許表記修正（ex.A2→A）'!$A$2:$A$241,0),1)&amp;":"&amp;ADDRESS(MATCH(C263,'ファミリ引用特許表記修正（ex.A2→A）'!$A$2:$A$241,0),171)),T263)+COUNTIF(INDIRECT("'ファミリ引用特許表記修正（ex.A2→A）'!"&amp;ADDRESS(MATCH(C263,'ファミリ引用特許表記修正（ex.A2→A）'!$A$2:$A$241,0),1)&amp;":"&amp;ADDRESS(MATCH(C263,'ファミリ引用特許表記修正（ex.A2→A）'!$A$2:$A$241,0),171)),W263)+COUNTIF(INDIRECT("'ファミリ引用特許表記修正（ex.A2→A）'!"&amp;ADDRESS(MATCH(C263,'ファミリ引用特許表記修正（ex.A2→A）'!$A$2:$A$241,0),1)&amp;":"&amp;ADDRESS(MATCH(C263,'ファミリ引用特許表記修正（ex.A2→A）'!$A$2:$A$241,0),171)),Y263)&gt;0,"Yes","No")),"")</f>
        <v>Yes</v>
      </c>
      <c r="AR263" s="58" t="str">
        <f>IF(OR(LEFT(R263)="特",LEFT(R263)="実",AND(OR(LEFT(R263,2)="US",LEFT(R263,2)="WO",LEFT(R263,2)="GB",LEFT(R263,2)="EP",LEFT(R263,2)="DE"),OR(MID(R263,3,1)="1",MID(R263,3,1)="2",MID(R263,3,1)="3",MID(R263,3,1)="4",MID(R263,3,1)="5",MID(R263,3,1)="6",MID(R263,3,1)="7",MID(R263,3,1)="8",MID(R263,3,1)="9",MID(R263,3,1)="0",))),"",VLOOKUP($C263,ファミリ発明者引用文献!A$3:B$235,2,FALSE))</f>
        <v/>
      </c>
      <c r="AS263" s="194" t="str">
        <f>VLOOKUP(C263,ファミリ引用文献WO!A$2:B$241,2,FALSE)</f>
        <v/>
      </c>
      <c r="AT263" s="190" t="str">
        <f>VLOOKUP(C263,ファミリ引用文献!A$3:B$242,2,FALSE)</f>
        <v>PAJ ABSTRACT OF JP 050152609 A (NICHIA)/0/0/0/0/0/0/0/0/0/0/0/0/0/0/0/0/0/0/0/0/0/0/0/0/0/0/0/0/0/0/0/0/0/0/0/0/0/0/0/0/0/0/0/0/0/0/0/0/0/0/0/0/0/0/0/0/0/0/0/0/0/0/0/0/0/0/0/0/0/0/0/0/0/0/0/0/0/0/0/0/0/0/0/0/0/0/0/0/0/0/0/0/0/0/0/0/0/0/0/0/0/0/0/0/0/0/0/0/0/0/0/0/0/0/0/0/0/0/0/0/0/0/0/0/0/0/0/0/0/0/0/0/0/0/0/0/0/0/0/0/0/0/0/0/0/0/0/0/0/0/0/0/0/0/0/0/0/0/0/0/0/0/0/0/0/0/0/0/0/0/0/0/0/0/0</v>
      </c>
      <c r="AU263" s="190" t="str">
        <f>VLOOKUP(C263,審判データ!AH$2:BT$379,39,FALSE)</f>
        <v>CA02285507A;CA02285507C;DE19948592A;GB02355063A;GB02355063B;GB09923427D;特開2001-110216;特許04368987;US6068383</v>
      </c>
      <c r="AV263" s="192" t="str">
        <f ca="1">IF(INDIRECT("審判データ!"&amp;ADDRESS(MATCH(C263,審判データ!$AH$1:$AH$379,0),32))="早期審査の対象とする","早期審査","")</f>
        <v/>
      </c>
      <c r="AW263" s="657" t="str">
        <f t="shared" si="21"/>
        <v>不一致</v>
      </c>
      <c r="AX263" s="658" t="str">
        <f>IF(LEFT(AE263,3)="日本特",IF(LEFT(C263)="特",VLOOKUP(C263,'本件、証拠文献テーマコード'!G$2:I$376,3,FALSE),VLOOKUP(C263,'本件、証拠文献テーマコード'!B$2:I$376,8,FALSE)),"")</f>
        <v>3K043,3K044,3K243</v>
      </c>
      <c r="AY263" s="658" t="str">
        <f>IF(LEFT(AE263,3)="日本特",IF(OR(MID(R263,2,1)="開",MID(R263,2,1)="表",MID(R263,2,1)="登"),VLOOKUP(R263,'本件、証拠文献テーマコード'!C$2:I$379,7,FALSE),VLOOKUP(R263,'本件、証拠文献テーマコード'!G$2:I$379,3,FALSE)),"")</f>
        <v>3K072,3K073,5F041,5F141,5F142,3K273</v>
      </c>
      <c r="AZ263" s="54"/>
    </row>
    <row r="264" spans="1:52" ht="27" x14ac:dyDescent="0.15">
      <c r="A264" s="804"/>
      <c r="B264" s="586" t="str">
        <f ca="1">IF(A264="",B263,INDIRECT("審判データ!"&amp;ADDRESS(MATCH(A264,審判データ!$HC$1:$HC$379,0),20))&amp;" / "&amp;INDIRECT("審判データ!"&amp;ADDRESS(MATCH(A264,審判データ!$HC$1:$HC$379,0),21)))</f>
        <v>2011 / 29-2</v>
      </c>
      <c r="C264" s="511">
        <v>4368987</v>
      </c>
      <c r="D264" s="511" t="s">
        <v>3134</v>
      </c>
      <c r="E264" s="163" t="str">
        <f ca="1">INDIRECT("審判データ!"&amp;ADDRESS(MATCH(C264,審判データ!$AH$1:$AH$379,0),55))</f>
        <v>エイチ．イー．ウイリアムズ，インコーポレイティド</v>
      </c>
      <c r="F264" s="43" t="str">
        <f ca="1">INDIRECT("審判データ!"&amp;ADDRESS(MATCH(C264,審判データ!$AH$1:$AH$379,0),56))</f>
        <v>ロジャー　ロバートソン;マーク　ウィリアムズ;ポール　エッケルス;ピーター　ウェラー;ダニー　ランベス;ランディー　ピアトル;ランディー　バックラー</v>
      </c>
      <c r="G264" s="43" t="str">
        <f ca="1">INDIRECT("審判データ!"&amp;ADDRESS(MATCH(C264,審判データ!$AH$1:$AH$379,0),72))</f>
        <v>CA02285507A;CA02285507C;DE19948592A;GB02355063A;GB02355063B;GB09923427D;特開2001-110216;特許04368987;US6068383</v>
      </c>
      <c r="H264" s="43" t="str">
        <f ca="1">INDIRECT("審判データ!"&amp;ADDRESS(MATCH(C264,審判データ!$AH$1:$AH$379,0),41))</f>
        <v>F21V  3/04;F21S  8/04</v>
      </c>
      <c r="I264" s="43" t="str">
        <f ca="1">INDIRECT("審判データ!"&amp;ADDRESS(MATCH(C264,審判データ!$AH$1:$AH$379,0),49))</f>
        <v>F21S   8/04@AFI(JP);F21V   3/04@AFI(JP);F21K  99/00@ALN(EP);F21V   5/00@ALI(JP);F21V   9/16@ALI(EP)</v>
      </c>
      <c r="J264" s="43" t="str">
        <f ca="1">INDIRECT("審判データ!"&amp;ADDRESS(MATCH(C264,審判データ!$AH$1:$AH$379,0),51))</f>
        <v>F21S  1/02        G;F21V  3/04        D;F21V  3/04    330;F21Y101:00;F21S  2/00    100;F21V  3/04    500;F21S  8/04    400;F21V  5/00    630;F21V  5/00    510</v>
      </c>
      <c r="K264" s="43" t="str">
        <f ca="1">INDIRECT("審判データ!"&amp;ADDRESS(MATCH(C264,審判データ!$AH$1:$AH$379,0),53))</f>
        <v>3K243 MA01</v>
      </c>
      <c r="L264" s="1005"/>
      <c r="M264" s="1032"/>
      <c r="N264" s="1007"/>
      <c r="O264" s="1009"/>
      <c r="P264" s="993"/>
      <c r="Q264" s="715" t="s">
        <v>192</v>
      </c>
      <c r="R264" s="716" t="s">
        <v>22793</v>
      </c>
      <c r="S264" s="715" t="str">
        <f>IF(OR(LEFT(R264)="特",LEFT(R264)="実"),VLOOKUP(R264,'証拠（JP特許）'!$B$2:$D$299,2,FALSE),IF(AND(OR(LEFT(R264,2)="US",LEFT(R264,2)="WO",LEFT(R264,2)="GB",LEFT(R264,2)="EP",LEFT(R264,2)="DE"),OR(MID(R264,3,1)="1",MID(R264,3,1)="2",MID(R264,3,1)="3",MID(R264,3,1)="4",MID(R264,3,1)="5",MID(R264,3,1)="6",MID(R264,3,1)="7",MID(R264,3,1)="8",MID(R264,3,1)="9",MID(R264,3,1)="0")),VLOOKUP(R264,'証拠（WW特許）'!$B$2:$C$90,2,FALSE),"_"))</f>
        <v>特願平6-68595</v>
      </c>
      <c r="T264" s="716" t="str">
        <f>IF(OR(LEFT(R264)="特",LEFT(R264)="実"),VLOOKUP(R264,'証拠（JP特許）'!$B$2:$E$299,4,FALSE),"_")</f>
        <v>JP2596709</v>
      </c>
      <c r="U264" s="716" t="s">
        <v>94</v>
      </c>
      <c r="V264" s="715" t="s">
        <v>25</v>
      </c>
      <c r="W264" s="717" t="str">
        <f t="shared" si="18"/>
        <v>JP07282609A</v>
      </c>
      <c r="X264" s="718"/>
      <c r="Y264" s="718" t="str">
        <f t="shared" si="19"/>
        <v>JP2596709B</v>
      </c>
      <c r="Z264" s="414" t="str">
        <f ca="1">IF(OR(LEFT(R264)="特",LEFT(R264)="実",AND(OR(LEFT(R264,2)="US",LEFT(R264,2)="WO",LEFT(R264,2)="GB",LEFT(R264,2)="EP",LEFT(R264,2)="DE"),OR(MID(R264,3,1)="1",MID(R264,3,1)="2",MID(R264,3,1)="3",MID(R264,3,1)="4",MID(R264,3,1)="5",MID(R264,3,1)="6",MID(R264,3,1)="7",MID(R264,3,1)="8",MID(R264,3,1)="9",MID(R264,3,1)="0",))),IF(COUNTIF(INDIRECT("拒絶理由・拒絶査定・異議申立!"&amp;ADDRESS(MATCH(C264,拒絶理由・拒絶査定・異議申立!B$1:B$1000,0),3)&amp;":"&amp;ADDRESS(MATCH(C264,拒絶理由・拒絶査定・異議申立!B$1:B$1000,0),50)),R264)+COUNTIF(INDIRECT("拒絶理由・拒絶査定・異議申立!"&amp;ADDRESS(MATCH(C264,拒絶理由・拒絶査定・異議申立!B$1:B$1000,0),3)&amp;":"&amp;ADDRESS(MATCH(C264,拒絶理由・拒絶査定・異議申立!B$1:B$1000,0),50)),T264)&gt;0,"Yes","No"),"")</f>
        <v>No</v>
      </c>
      <c r="AA264" s="415" t="str">
        <f ca="1">IF(OR(LEFT(R264)="特",LEFT(R264)="実",AND(OR(LEFT(R264,2)="US",LEFT(R264,2)="WO",LEFT(R264,2)="GB",LEFT(R264,2)="EP",LEFT(R264,2)="DE"),OR(MID(R264,3,1)="1",MID(R264,3,1)="2",MID(R264,3,1)="3",MID(R264,3,1)="4",MID(R264,3,1)="5",MID(R264,3,1)="6",MID(R264,3,1)="7",MID(R264,3,1)="8",MID(R264,3,1)="9",MID(R264,3,1)="0",))),IF(COUNTIF(INDIRECT("先行技術調査・登録査定!"&amp;ADDRESS(MATCH(C264,先行技術調査・登録査定!B$1:B$1000,0),3)&amp;":"&amp;ADDRESS(MATCH(C264,先行技術調査・登録査定!B$1:B$1000,0),49)),R264)+COUNTIF(INDIRECT("先行技術調査・登録査定!"&amp;ADDRESS(MATCH(C264,先行技術調査・登録査定!B$1:B$1000,0),3)&amp;":"&amp;ADDRESS(MATCH(C264,先行技術調査・登録査定!B$1:B$1000,0),49)),T264)&gt;0,"Yes","No"),"")</f>
        <v>No</v>
      </c>
      <c r="AB264" s="416" t="str">
        <f t="shared" ca="1" si="20"/>
        <v>Yes</v>
      </c>
      <c r="AC264" s="252" t="str">
        <f>IF(OR(LEFT(R264)="特",LEFT(R264)="実",AND(OR(LEFT(R264,2)="US",LEFT(R264,2)="WO",LEFT(R264,2)="GB",LEFT(R264,2)="EP",LEFT(R264,2)="DE"),OR(MID(R264,3,1)="1",MID(R264,3,1)="2",MID(R264,3,1)="3",MID(R264,3,1)="4",MID(R264,3,1)="5",MID(R264,3,1)="6",MID(R264,3,1)="7",MID(R264,3,1)="8",MID(R264,3,1)="9",MID(R264,3,1)="0",))),"",VLOOKUP($C264,非特許文献リスト!$A$2:$C$196,2,FALSE))</f>
        <v/>
      </c>
      <c r="AD264" s="417" t="str">
        <f>IF(OR(LEFT(R264)="特",LEFT(R264)="実",AND(OR(LEFT(R264,2)="US",LEFT(R264,2)="WO",LEFT(R264,2)="GB",LEFT(R264,2)="EP",LEFT(R264,2)="DE"),OR(MID(R264,3,1)="1",MID(R264,3,1)="2",MID(R264,3,1)="3",MID(R264,3,1)="4",MID(R264,3,1)="5",MID(R264,3,1)="6",MID(R264,3,1)="7",MID(R264,3,1)="8",MID(R264,3,1)="9",MID(R264,3,1)="0",))),"",VLOOKUP($C264,非特許文献リスト!$A$2:$C$196,3,FALSE))</f>
        <v/>
      </c>
      <c r="AE264" s="188" t="str">
        <f t="shared" ref="AE264:AE342" si="22">IF(OR(LEFT(R264)="特",LEFT(R264)="実"),"日本特許文献",IF(AND(OR(LEFT(R264,2)="US",LEFT(R264,2)="WO",LEFT(R264,2)="GB",LEFT(R264,2)="EP",LEFT(R264,2)="DE"),OR(MID(R264,3,1)="1",MID(R264,3,1)="2",MID(R264,3,1)="3",MID(R264,3,1)="4",MID(R264,3,1)="5",MID(R264,3,1)="6",MID(R264,3,1)="7",MID(R264,3,1)="8",MID(R264,3,1)="9",MID(R264,3,1)="0",)),"外国特許文献",""))</f>
        <v>日本特許文献</v>
      </c>
      <c r="AF264" s="189" t="str">
        <f>IF(OR(LEFT(R264)="特",LEFT(R264)="実"),VLOOKUP(R264,'証拠（JP特許）'!$B$2:$AB$299,10,FALSE),IF(AND(OR(LEFT(R264,2)="US",LEFT(R264,2)="WO",LEFT(R264,2)="GB",LEFT(R264,2)="EP",LEFT(R264,2)="DE"),OR(MID(R264,3,1)="1",MID(R264,3,1)="2",MID(R264,3,1)="3",MID(R264,3,1)="4",MID(R264,3,1)="5",MID(R264,3,1)="6",MID(R264,3,1)="7",MID(R264,3,1)="8",MID(R264,3,1)="9",MID(R264,3,1)="0",)),VLOOKUP(R264,'証拠（WW特許）'!$B$2:$M$90,8,FALSE),""))</f>
        <v>都築　省吾</v>
      </c>
      <c r="AG264" s="189" t="str">
        <f>IF(OR(LEFT(R264)="特",LEFT(R264)="実"),VLOOKUP(R264,'証拠（JP特許）'!$B$2:$AB$299,26,FALSE),IF(AND(OR(LEFT(R264,2)="US",LEFT(R264,2)="WO",LEFT(R264,2)="GB",LEFT(R264,2)="EP",LEFT(R264,2)="DE"),OR(MID(R264,3,1)="1",MID(R264,3,1)="2",MID(R264,3,1)="3",MID(R264,3,1)="4",MID(R264,3,1)="5",MID(R264,3,1)="6",MID(R264,3,1)="7",MID(R264,3,1)="8",MID(R264,3,1)="9",MID(R264,3,1)="0",)),VLOOKUP(R264,'証拠（WW特許）'!$B$2:$M$90,12,FALSE),""))</f>
        <v>安倍　正</v>
      </c>
      <c r="AH264" s="190" t="str">
        <f>IF(OR(LEFT(R264)="特",LEFT(R264)="実"),VLOOKUP(R264,'証拠（JP特許）'!$B$2:$X$299,20,FALSE),IF(AND(OR(LEFT(R264,2)="US",LEFT(R264,2)="WO",LEFT(R264,2)="GB",LEFT(R264,2)="EP",LEFT(R264,2)="DE"),OR(MID(R264,3,1)="1",MID(R264,3,1)="2",MID(R264,3,1)="3",MID(R264,3,1)="4",MID(R264,3,1)="5",MID(R264,3,1)="6",MID(R264,3,1)="7",MID(R264,3,1)="8",MID(R264,3,1)="9",MID(R264,3,1)="0",)),VLOOKUP(R264,'証拠（WW特許）'!$B$2:$U$90,20,FALSE),""))</f>
        <v>F21S   2/00    (2006.01),H01S   5/00    (2006.01)</v>
      </c>
      <c r="AI264" s="190" t="str">
        <f>IF(OR(LEFT(R264)="特",LEFT(R264)="実"),VLOOKUP(R264,'証拠（JP特許）'!$B$2:$X$299,21,FALSE),"")</f>
        <v xml:space="preserve">F21S  5/00       ,F21S  5/00      Z,H01S  3/18       ,H01S  5/00       ,F21S  2/00       </v>
      </c>
      <c r="AJ264" s="190" t="str">
        <f>IF(OR(LEFT(R264)="特",LEFT(R264)="実"),VLOOKUP(R264,'証拠（JP特許）'!$B$2:$X$299,22,FALSE),"")</f>
        <v>5F073AB03,5F073AB16,5F073AB21,5F073AB23,5F073AB27,5F073BA09,5F173AA06,5F173AA16,5F173AA22,5F173AD03,5F173AD05,5F173AD21,5F173AF18,5F173AH02,5F173AH08,5F173AH14,5F173AJ10,5F173AJ30,5F173AJ35,5F173AL03,5F173AL17,5F173AP60,5F173AP82,5F173AR23,5F173MA10,5F173MB01,5F173MB10,5F173MD44,5F173MD64,5F173MD65,5F173MF03,5F173MF05,5F173MF10,5F173MF39,5F173MF40,3K243MA03</v>
      </c>
      <c r="AK264" s="191" t="str">
        <f>IF(OR(LEFT(R264)="特",LEFT(R264)="実"),VLOOKUP(R264,'証拠（JP特許）'!$B$2:$X$299,17,FALSE),IF(AND(OR(LEFT(R264,2)="US",LEFT(R264,2)="WO",LEFT(R264,2)="GB",LEFT(R264,2)="EP",LEFT(R264,2)="DE"),OR(MID(R264,3,1)="1",MID(R264,3,1)="2",MID(R264,3,1)="3",MID(R264,3,1)="4",MID(R264,3,1)="5",MID(R264,3,1)="6",MID(R264,3,1)="7",MID(R264,3,1)="8",MID(R264,3,1)="9",MID(R264,3,1)="0",)),VLOOKUP(R264,'証拠（WW特許）'!$B$2:$U$90,16,FALSE),""))</f>
        <v>1995.10.27</v>
      </c>
      <c r="AL264" s="190"/>
      <c r="AM264" s="190"/>
      <c r="AN264" s="190"/>
      <c r="AO264" s="190" t="str">
        <f ca="1">IF(OR(LEFT(R264)="特",LEFT(R264)="実",AND(OR(LEFT(R264,2)="US",LEFT(R264,2)="WO",LEFT(R264,2)="GB",LEFT(R264,2)="EP",LEFT(R264,2)="DE"),OR(MID(R264,3,1)="1",MID(R264,3,1)="2",MID(R264,3,1)="3",MID(R264,3,1)="4",MID(R264,3,1)="5",MID(R264,3,1)="6",MID(R264,3,1)="7",MID(R264,3,1)="8",MID(R264,3,1)="9",MID(R264,3,1)="0"))),IF(COUNTIF(INDIRECT("発明者引用!"&amp;ADDRESS(MATCH(C264,発明者引用!B$1:B$196,0),4)&amp;":"&amp;ADDRESS(MATCH(C264,発明者引用!B$1:B$196,0),17)),R264)+COUNTIF(INDIRECT("発明者引用!"&amp;ADDRESS(MATCH(C264,発明者引用!B$1:B$196,0),4)&amp;":"&amp;ADDRESS(MATCH(C264,発明者引用!B$1:B$196,0),17)),#REF!)+COUNTIF(INDIRECT("発明者引用!"&amp;ADDRESS(MATCH(C264,発明者引用!B$1:B$196,0),4)&amp;":"&amp;ADDRESS(MATCH(C264,発明者引用!B$1:B$196,0),17)),T264)&gt;0,"Yes","No"),"")</f>
        <v>No</v>
      </c>
      <c r="AP264" s="190" t="str">
        <f ca="1">IF(OR(LEFT(R264)="特",LEFT(R264)="実",AND(OR(LEFT(R264,2)="US",LEFT(R264,2)="WO",LEFT(R264,2)="GB",LEFT(R264,2)="EP",LEFT(R264,2)="DE"),OR(MID(R264,3,1)="1",MID(R264,3,1)="2",MID(R264,3,1)="3",MID(R264,3,1)="4",MID(R264,3,1)="5",MID(R264,3,1)="6",MID(R264,3,1)="7",MID(R264,3,1)="8",MID(R264,3,1)="9",MID(R264,3,1)="0"))),IF(VLOOKUP(C264,ファミリ引用特許WO!$A$2:$B$241,2,FALSE)+VLOOKUP(C264,ファミリ引用文献WO!$A$2:$C$241,3,FALSE)=0,"ISR無し",IF(COUNTIF(INDIRECT("ファミリ引用特許WO!"&amp;ADDRESS(MATCH(C264,ファミリ引用特許WO!$A$2:$A$241,0),1)&amp;":"&amp;ADDRESS(MATCH(C264,ファミリ引用特許WO!$A$2:$A$241,0),19)),R264)+COUNTIF(INDIRECT("ファミリ引用特許WO!"&amp;ADDRESS(MATCH(C264,ファミリ引用特許WO!$A$2:$A$241,0),1)&amp;":"&amp;ADDRESS(MATCH(C264,ファミリ引用特許WO!$A$2:$A$241,0),19)),S264)+COUNTIF(INDIRECT("ファミリ引用特許WO!"&amp;ADDRESS(MATCH(C264,ファミリ引用特許WO!$A$2:$A$241,0),1)&amp;":"&amp;ADDRESS(MATCH(C264,ファミリ引用特許WO!$A$2:$A$241,0),19)),T264)+COUNTIF(INDIRECT("ファミリ引用特許WO!"&amp;ADDRESS(MATCH(C264,ファミリ引用特許WO!$A$2:$A$241,0),1)&amp;":"&amp;ADDRESS(MATCH(C264,ファミリ引用特許WO!$A$2:$A$241,0),19)),W264)+COUNTIF(INDIRECT("ファミリ引用特許WO!"&amp;ADDRESS(MATCH(C264,ファミリ引用特許WO!$A$2:$A$241,0),1)&amp;":"&amp;ADDRESS(MATCH(C264,ファミリ引用特許WO!$A$2:$A$241,0),19)),Y264)&gt;0,"Yes","No")),"")</f>
        <v>ISR無し</v>
      </c>
      <c r="AQ264" s="194" t="str">
        <f ca="1">IF(OR(LEFT(R264)="特",LEFT(R264)="実",AND(OR(LEFT(R264,2)="US",LEFT(R264,2)="WO",LEFT(R264,2)="GB",LEFT(R264,2)="EP",LEFT(R264,2)="DE"),OR(MID(R264,3,1)="1",MID(R264,3,1)="2",MID(R264,3,1)="3",MID(R264,3,1)="4",MID(R264,3,1)="5",MID(R264,3,1)="6",MID(R264,3,1)="7",MID(R264,3,1)="8",MID(R264,3,1)="9",MID(R264,3,1)="0"))),IF(VLOOKUP(C264,'ファミリ引用特許表記修正（ex.A2→A）'!$A$2:$B$241,2,FALSE)=0,"family無し",IF(COUNTIF(INDIRECT("'ファミリ引用特許表記修正（ex.A2→A）'!"&amp;ADDRESS(MATCH(C264,'ファミリ引用特許表記修正（ex.A2→A）'!$A$2:$A$241,0),1)&amp;":"&amp;ADDRESS(MATCH(C264,'ファミリ引用特許表記修正（ex.A2→A）'!$A$2:$A$241,0),171)),R264)+COUNTIF(INDIRECT("'ファミリ引用特許表記修正（ex.A2→A）'!"&amp;ADDRESS(MATCH(C264,'ファミリ引用特許表記修正（ex.A2→A）'!$A$2:$A$241,0),1)&amp;":"&amp;ADDRESS(MATCH(C264,'ファミリ引用特許表記修正（ex.A2→A）'!$A$2:$A$241,0),171)),S264)+COUNTIF(INDIRECT("'ファミリ引用特許表記修正（ex.A2→A）'!"&amp;ADDRESS(MATCH(C264,'ファミリ引用特許表記修正（ex.A2→A）'!$A$2:$A$241,0),1)&amp;":"&amp;ADDRESS(MATCH(C264,'ファミリ引用特許表記修正（ex.A2→A）'!$A$2:$A$241,0),171)),T264)+COUNTIF(INDIRECT("'ファミリ引用特許表記修正（ex.A2→A）'!"&amp;ADDRESS(MATCH(C264,'ファミリ引用特許表記修正（ex.A2→A）'!$A$2:$A$241,0),1)&amp;":"&amp;ADDRESS(MATCH(C264,'ファミリ引用特許表記修正（ex.A2→A）'!$A$2:$A$241,0),171)),W264)+COUNTIF(INDIRECT("'ファミリ引用特許表記修正（ex.A2→A）'!"&amp;ADDRESS(MATCH(C264,'ファミリ引用特許表記修正（ex.A2→A）'!$A$2:$A$241,0),1)&amp;":"&amp;ADDRESS(MATCH(C264,'ファミリ引用特許表記修正（ex.A2→A）'!$A$2:$A$241,0),171)),Y264)&gt;0,"Yes","No")),"")</f>
        <v>No</v>
      </c>
      <c r="AR264" s="58" t="str">
        <f>IF(OR(LEFT(R264)="特",LEFT(R264)="実",AND(OR(LEFT(R264,2)="US",LEFT(R264,2)="WO",LEFT(R264,2)="GB",LEFT(R264,2)="EP",LEFT(R264,2)="DE"),OR(MID(R264,3,1)="1",MID(R264,3,1)="2",MID(R264,3,1)="3",MID(R264,3,1)="4",MID(R264,3,1)="5",MID(R264,3,1)="6",MID(R264,3,1)="7",MID(R264,3,1)="8",MID(R264,3,1)="9",MID(R264,3,1)="0",))),"",VLOOKUP($C264,ファミリ発明者引用文献!A$3:B$235,2,FALSE))</f>
        <v/>
      </c>
      <c r="AS264" s="194" t="str">
        <f>VLOOKUP(C264,ファミリ引用文献WO!A$2:B$241,2,FALSE)</f>
        <v/>
      </c>
      <c r="AT264" s="190" t="str">
        <f>VLOOKUP(C264,ファミリ引用文献!A$3:B$242,2,FALSE)</f>
        <v>PAJ ABSTRACT OF JP 050152609 A (NICHIA)/0/0/0/0/0/0/0/0/0/0/0/0/0/0/0/0/0/0/0/0/0/0/0/0/0/0/0/0/0/0/0/0/0/0/0/0/0/0/0/0/0/0/0/0/0/0/0/0/0/0/0/0/0/0/0/0/0/0/0/0/0/0/0/0/0/0/0/0/0/0/0/0/0/0/0/0/0/0/0/0/0/0/0/0/0/0/0/0/0/0/0/0/0/0/0/0/0/0/0/0/0/0/0/0/0/0/0/0/0/0/0/0/0/0/0/0/0/0/0/0/0/0/0/0/0/0/0/0/0/0/0/0/0/0/0/0/0/0/0/0/0/0/0/0/0/0/0/0/0/0/0/0/0/0/0/0/0/0/0/0/0/0/0/0/0/0/0/0/0/0/0/0/0/0/0</v>
      </c>
      <c r="AU264" s="190" t="str">
        <f>VLOOKUP(C264,審判データ!AH$2:BT$379,39,FALSE)</f>
        <v>CA02285507A;CA02285507C;DE19948592A;GB02355063A;GB02355063B;GB09923427D;特開2001-110216;特許04368987;US6068383</v>
      </c>
      <c r="AV264" s="192" t="str">
        <f ca="1">IF(INDIRECT("審判データ!"&amp;ADDRESS(MATCH(C264,審判データ!$AH$1:$AH$379,0),32))="早期審査の対象とする","早期審査","")</f>
        <v/>
      </c>
      <c r="AW264" s="657" t="str">
        <f t="shared" si="21"/>
        <v>一致</v>
      </c>
      <c r="AX264" s="658" t="str">
        <f>IF(LEFT(AE264,3)="日本特",IF(LEFT(C264)="特",VLOOKUP(C264,'本件、証拠文献テーマコード'!G$2:I$376,3,FALSE),VLOOKUP(C264,'本件、証拠文献テーマコード'!B$2:I$376,8,FALSE)),"")</f>
        <v>3K043,3K044,3K243</v>
      </c>
      <c r="AY264" s="658" t="str">
        <f>IF(LEFT(AE264,3)="日本特",IF(OR(MID(R264,2,1)="開",MID(R264,2,1)="表",MID(R264,2,1)="登"),VLOOKUP(R264,'本件、証拠文献テーマコード'!C$2:I$379,7,FALSE),VLOOKUP(R264,'本件、証拠文献テーマコード'!G$2:I$379,3,FALSE)),"")</f>
        <v>3K043,5F073,5F173,3K243</v>
      </c>
      <c r="AZ264" s="54"/>
    </row>
    <row r="265" spans="1:52" ht="27" x14ac:dyDescent="0.15">
      <c r="A265" s="804" t="s">
        <v>22794</v>
      </c>
      <c r="B265" s="586" t="str">
        <f ca="1">IF(A265="",B264,INDIRECT("審判データ!"&amp;ADDRESS(MATCH(A265,審判データ!$HC$1:$HC$379,0),20))&amp;" / "&amp;INDIRECT("審判データ!"&amp;ADDRESS(MATCH(A265,審判データ!$HC$1:$HC$379,0),21)))</f>
        <v>2011 / 29-2</v>
      </c>
      <c r="C265" s="511">
        <v>3232076</v>
      </c>
      <c r="D265" s="511" t="s">
        <v>1596</v>
      </c>
      <c r="E265" s="163" t="str">
        <f ca="1">INDIRECT("審判データ!"&amp;ADDRESS(MATCH(C265,審判データ!$AH$1:$AH$379,0),55))</f>
        <v>株式会社ユニバーサルエンターテインメント</v>
      </c>
      <c r="F265" s="43" t="str">
        <f ca="1">INDIRECT("審判データ!"&amp;ADDRESS(MATCH(C265,審判データ!$AH$1:$AH$379,0),56))</f>
        <v>坂本　剛一;吉田　洋</v>
      </c>
      <c r="G265" s="43" t="str">
        <f ca="1">INDIRECT("審判データ!"&amp;ADDRESS(MATCH(C265,審判データ!$AH$1:$AH$379,0),72))</f>
        <v>特開平11-216222;特許03942746;特開2000-300725;特許03232076;特開2000-300726;特許03260736;特開2001-246044;特開2007-144213;特開2010-227604;特開2011-016024;特開2012-096099;US6315289</v>
      </c>
      <c r="H265" s="43" t="str">
        <f ca="1">INDIRECT("審判データ!"&amp;ADDRESS(MATCH(C265,審判データ!$AH$1:$AH$379,0),41))</f>
        <v>A63F  5/04    512;A63F  5/04    516</v>
      </c>
      <c r="I265" s="43" t="str">
        <f ca="1">INDIRECT("審判データ!"&amp;ADDRESS(MATCH(C265,審判データ!$AH$1:$AH$379,0),49))</f>
        <v>A63F   5/04@AFI(JP)</v>
      </c>
      <c r="J265" s="43" t="str">
        <f ca="1">INDIRECT("審判データ!"&amp;ADDRESS(MATCH(C265,審判データ!$AH$1:$AH$379,0),51))</f>
        <v>A63F  5/04    512 D;A63F  5/04    516 D</v>
      </c>
      <c r="K265" s="43" t="str">
        <f ca="1">INDIRECT("審判データ!"&amp;ADDRESS(MATCH(C265,審判データ!$AH$1:$AH$379,0),53))</f>
        <v>2C082 AA02;2C082 AB03;2C082 AB12;2C082 BA02;2C082 BA07;2C082 BA08;2C082 BA22;2C082 BA35;2C082 BB02;2C082 BB24;2C082 BB28;2C082 BB42;2C082 BB74;2C082 BB76;2C082 BB78;2C082 BB80;2C082 BB93;2C082 BB94;2C082 BB96;2C082 CA02;2C082 CA23;2C082 CA24;2C082 CA25;2C082 CB04;2C082 CB16;2C082 CB23;2C082 CB33;2C082 CC01;2C082 CC13;2C082 CC24;2C082 CC28;2C082 CC54;2C082 CC56;2C082 CD03;2C082 CD06;2C082 CD12;2C082 CD19;2C082 CD49;2C082 CE03;2C082 DA29;2C082 DA52</v>
      </c>
      <c r="L265" s="1004" t="s">
        <v>22795</v>
      </c>
      <c r="M265" s="1030" t="s">
        <v>876</v>
      </c>
      <c r="N265" s="1033" t="s">
        <v>22796</v>
      </c>
      <c r="O265" s="1008">
        <v>0</v>
      </c>
      <c r="P265" s="991" t="s">
        <v>3179</v>
      </c>
      <c r="Q265" s="715" t="s">
        <v>2626</v>
      </c>
      <c r="R265" s="716" t="s">
        <v>22797</v>
      </c>
      <c r="S265" s="715" t="str">
        <f>IF(OR(LEFT(R265)="特",LEFT(R265)="実"),VLOOKUP(R265,'証拠（JP特許）'!$B$2:$D$299,2,FALSE),IF(AND(OR(LEFT(R265,2)="US",LEFT(R265,2)="WO",LEFT(R265,2)="GB",LEFT(R265,2)="EP",LEFT(R265,2)="DE"),OR(MID(R265,3,1)="1",MID(R265,3,1)="2",MID(R265,3,1)="3",MID(R265,3,1)="4",MID(R265,3,1)="5",MID(R265,3,1)="6",MID(R265,3,1)="7",MID(R265,3,1)="8",MID(R265,3,1)="9",MID(R265,3,1)="0")),VLOOKUP(R265,'証拠（WW特許）'!$B$2:$C$90,2,FALSE),"_"))</f>
        <v>特願平5-290585</v>
      </c>
      <c r="T265" s="716" t="str">
        <f>IF(OR(LEFT(R265)="特",LEFT(R265)="実"),VLOOKUP(R265,'証拠（JP特許）'!$B$2:$E$299,4,FALSE),"_")</f>
        <v>JP3171739</v>
      </c>
      <c r="U265" s="716" t="s">
        <v>94</v>
      </c>
      <c r="V265" s="715" t="s">
        <v>25</v>
      </c>
      <c r="W265" s="717" t="str">
        <f t="shared" ref="W265:W328" si="23">IF(LEFT(R265)="特","JP"&amp;IF(FIND("-",R265)=5,"0"&amp;MID(R265,4,1),IF(FIND("-",R265)=6,MID(R265,4,2),MID(R265,3,4)))&amp;MID(R265,FIND("-",R265)+1,LEN(R265)-FIND("-",R265))&amp;"A",IF(LEFT(R265)="実","JP"&amp;IF(FIND("-",R265)=5,"0"&amp;MID(R265,4,1),IF(FIND("-",R265)=6,MID(R265,4,2),MID(R265,3,4)))&amp;MID(R265,FIND("-",R265)+1,LEN(R265)-FIND("-",R265))&amp;"Y",""))</f>
        <v>JP07136313A</v>
      </c>
      <c r="X265" s="718"/>
      <c r="Y265" s="718" t="str">
        <f t="shared" ref="Y265:Y328" si="24">IF(LEFT(T265,2)="JP",T265&amp;"B",IF(LEFT(T265,2)="実登",MID(T265,3,LEN(T265)-2)&amp;"U",IF(AND(OR(LEFT(R265,2)="US",LEFT(R265,2)="GB",LEFT(R265,2)="EP",LEFT(R265,2)="DE"),OR(MID(R265,3,1)="1",MID(R265,3,1)="2",MID(R265,3,1)="3",MID(R265,3,1)="4",MID(R265,3,1)="5",MID(R265,3,1)="6",MID(R265,3,1)="7",MID(R265,3,1)="8",MID(R265,3,1)="9",MID(R265,3,1)="0")),R265&amp;"B","")))</f>
        <v>JP3171739B</v>
      </c>
      <c r="Z265" s="414" t="str">
        <f ca="1">IF(OR(LEFT(R265)="特",LEFT(R265)="実",AND(OR(LEFT(R265,2)="US",LEFT(R265,2)="WO",LEFT(R265,2)="GB",LEFT(R265,2)="EP",LEFT(R265,2)="DE"),OR(MID(R265,3,1)="1",MID(R265,3,1)="2",MID(R265,3,1)="3",MID(R265,3,1)="4",MID(R265,3,1)="5",MID(R265,3,1)="6",MID(R265,3,1)="7",MID(R265,3,1)="8",MID(R265,3,1)="9",MID(R265,3,1)="0",))),IF(COUNTIF(INDIRECT("拒絶理由・拒絶査定・異議申立!"&amp;ADDRESS(MATCH(C265,拒絶理由・拒絶査定・異議申立!B$1:B$1000,0),3)&amp;":"&amp;ADDRESS(MATCH(C265,拒絶理由・拒絶査定・異議申立!B$1:B$1000,0),50)),R265)+COUNTIF(INDIRECT("拒絶理由・拒絶査定・異議申立!"&amp;ADDRESS(MATCH(C265,拒絶理由・拒絶査定・異議申立!B$1:B$1000,0),3)&amp;":"&amp;ADDRESS(MATCH(C265,拒絶理由・拒絶査定・異議申立!B$1:B$1000,0),50)),T265)&gt;0,"Yes","No"),"")</f>
        <v>Yes</v>
      </c>
      <c r="AA265" s="415" t="str">
        <f ca="1">IF(OR(LEFT(R265)="特",LEFT(R265)="実",AND(OR(LEFT(R265,2)="US",LEFT(R265,2)="WO",LEFT(R265,2)="GB",LEFT(R265,2)="EP",LEFT(R265,2)="DE"),OR(MID(R265,3,1)="1",MID(R265,3,1)="2",MID(R265,3,1)="3",MID(R265,3,1)="4",MID(R265,3,1)="5",MID(R265,3,1)="6",MID(R265,3,1)="7",MID(R265,3,1)="8",MID(R265,3,1)="9",MID(R265,3,1)="0",))),IF(COUNTIF(INDIRECT("先行技術調査・登録査定!"&amp;ADDRESS(MATCH(C265,先行技術調査・登録査定!B$1:B$1000,0),3)&amp;":"&amp;ADDRESS(MATCH(C265,先行技術調査・登録査定!B$1:B$1000,0),49)),R265)+COUNTIF(INDIRECT("先行技術調査・登録査定!"&amp;ADDRESS(MATCH(C265,先行技術調査・登録査定!B$1:B$1000,0),3)&amp;":"&amp;ADDRESS(MATCH(C265,先行技術調査・登録査定!B$1:B$1000,0),49)),T265)&gt;0,"Yes","No"),"")</f>
        <v>No</v>
      </c>
      <c r="AB265" s="416" t="str">
        <f t="shared" ca="1" si="20"/>
        <v>No</v>
      </c>
      <c r="AC265" s="252" t="str">
        <f>IF(OR(LEFT(R265)="特",LEFT(R265)="実",AND(OR(LEFT(R265,2)="US",LEFT(R265,2)="WO",LEFT(R265,2)="GB",LEFT(R265,2)="EP",LEFT(R265,2)="DE"),OR(MID(R265,3,1)="1",MID(R265,3,1)="2",MID(R265,3,1)="3",MID(R265,3,1)="4",MID(R265,3,1)="5",MID(R265,3,1)="6",MID(R265,3,1)="7",MID(R265,3,1)="8",MID(R265,3,1)="9",MID(R265,3,1)="0",))),"",VLOOKUP($C265,非特許文献リスト!$A$2:$C$196,2,FALSE))</f>
        <v/>
      </c>
      <c r="AD265" s="417" t="str">
        <f>IF(OR(LEFT(R265)="特",LEFT(R265)="実",AND(OR(LEFT(R265,2)="US",LEFT(R265,2)="WO",LEFT(R265,2)="GB",LEFT(R265,2)="EP",LEFT(R265,2)="DE"),OR(MID(R265,3,1)="1",MID(R265,3,1)="2",MID(R265,3,1)="3",MID(R265,3,1)="4",MID(R265,3,1)="5",MID(R265,3,1)="6",MID(R265,3,1)="7",MID(R265,3,1)="8",MID(R265,3,1)="9",MID(R265,3,1)="0",))),"",VLOOKUP($C265,非特許文献リスト!$A$2:$C$196,3,FALSE))</f>
        <v/>
      </c>
      <c r="AE265" s="188" t="str">
        <f t="shared" si="22"/>
        <v>日本特許文献</v>
      </c>
      <c r="AF265" s="189" t="str">
        <f>IF(OR(LEFT(R265)="特",LEFT(R265)="実"),VLOOKUP(R265,'証拠（JP特許）'!$B$2:$AB$299,10,FALSE),IF(AND(OR(LEFT(R265,2)="US",LEFT(R265,2)="WO",LEFT(R265,2)="GB",LEFT(R265,2)="EP",LEFT(R265,2)="DE"),OR(MID(R265,3,1)="1",MID(R265,3,1)="2",MID(R265,3,1)="3",MID(R265,3,1)="4",MID(R265,3,1)="5",MID(R265,3,1)="6",MID(R265,3,1)="7",MID(R265,3,1)="8",MID(R265,3,1)="9",MID(R265,3,1)="0",)),VLOOKUP(R265,'証拠（WW特許）'!$B$2:$M$90,8,FALSE),""))</f>
        <v>サミー株式会社</v>
      </c>
      <c r="AG265" s="189" t="str">
        <f>IF(OR(LEFT(R265)="特",LEFT(R265)="実"),VLOOKUP(R265,'証拠（JP特許）'!$B$2:$AB$299,26,FALSE),IF(AND(OR(LEFT(R265,2)="US",LEFT(R265,2)="WO",LEFT(R265,2)="GB",LEFT(R265,2)="EP",LEFT(R265,2)="DE"),OR(MID(R265,3,1)="1",MID(R265,3,1)="2",MID(R265,3,1)="3",MID(R265,3,1)="4",MID(R265,3,1)="5",MID(R265,3,1)="6",MID(R265,3,1)="7",MID(R265,3,1)="8",MID(R265,3,1)="9",MID(R265,3,1)="0",)),VLOOKUP(R265,'証拠（WW特許）'!$B$2:$M$90,12,FALSE),""))</f>
        <v>荒井　正人</v>
      </c>
      <c r="AH265" s="190" t="str">
        <f>IF(OR(LEFT(R265)="特",LEFT(R265)="実"),VLOOKUP(R265,'証拠（JP特許）'!$B$2:$X$299,20,FALSE),IF(AND(OR(LEFT(R265,2)="US",LEFT(R265,2)="WO",LEFT(R265,2)="GB",LEFT(R265,2)="EP",LEFT(R265,2)="DE"),OR(MID(R265,3,1)="1",MID(R265,3,1)="2",MID(R265,3,1)="3",MID(R265,3,1)="4",MID(R265,3,1)="5",MID(R265,3,1)="6",MID(R265,3,1)="7",MID(R265,3,1)="8",MID(R265,3,1)="9",MID(R265,3,1)="0",)),VLOOKUP(R265,'証拠（WW特許）'!$B$2:$U$90,20,FALSE),""))</f>
        <v>A63F   5/04    (2006.01)</v>
      </c>
      <c r="AI265" s="190" t="str">
        <f>IF(OR(LEFT(R265)="特",LEFT(R265)="実"),VLOOKUP(R265,'証拠（JP特許）'!$B$2:$X$299,21,FALSE),"")</f>
        <v>A63F  5/04   512D,A63F  5/04   514G,A63F  5/04   516A,A63F  5/04   516C,A63F  5/04   516D</v>
      </c>
      <c r="AJ265" s="190" t="str">
        <f>IF(OR(LEFT(R265)="特",LEFT(R265)="実"),VLOOKUP(R265,'証拠（JP特許）'!$B$2:$X$299,22,FALSE),"")</f>
        <v>2C082AA02,2C082AB12,2C082BA02,2C082BA22,2C082BA35,2C082BB02,2C082BB23,2C082BB55,2C082BB80,2C082BB83,2C082BB94,2C082CA02,2C082CB04,2C082CB23,2C082CB32,2C082CC01,2C082CC24,2C082CC27,2C082CD12,2C082CD19,2C082CD31,2C082DA02,2C082DA52,2C082CA25</v>
      </c>
      <c r="AK265" s="191" t="str">
        <f>IF(OR(LEFT(R265)="特",LEFT(R265)="実"),VLOOKUP(R265,'証拠（JP特許）'!$B$2:$X$299,17,FALSE),IF(AND(OR(LEFT(R265,2)="US",LEFT(R265,2)="WO",LEFT(R265,2)="GB",LEFT(R265,2)="EP",LEFT(R265,2)="DE"),OR(MID(R265,3,1)="1",MID(R265,3,1)="2",MID(R265,3,1)="3",MID(R265,3,1)="4",MID(R265,3,1)="5",MID(R265,3,1)="6",MID(R265,3,1)="7",MID(R265,3,1)="8",MID(R265,3,1)="9",MID(R265,3,1)="0",)),VLOOKUP(R265,'証拠（WW特許）'!$B$2:$U$90,16,FALSE),""))</f>
        <v>1995.05.30</v>
      </c>
      <c r="AL265" s="190"/>
      <c r="AM265" s="190"/>
      <c r="AN265" s="190"/>
      <c r="AO265" s="190" t="str">
        <f ca="1">IF(OR(LEFT(R265)="特",LEFT(R265)="実",AND(OR(LEFT(R265,2)="US",LEFT(R265,2)="WO",LEFT(R265,2)="GB",LEFT(R265,2)="EP",LEFT(R265,2)="DE"),OR(MID(R265,3,1)="1",MID(R265,3,1)="2",MID(R265,3,1)="3",MID(R265,3,1)="4",MID(R265,3,1)="5",MID(R265,3,1)="6",MID(R265,3,1)="7",MID(R265,3,1)="8",MID(R265,3,1)="9",MID(R265,3,1)="0"))),IF(COUNTIF(INDIRECT("発明者引用!"&amp;ADDRESS(MATCH(C265,発明者引用!B$1:B$196,0),4)&amp;":"&amp;ADDRESS(MATCH(C265,発明者引用!B$1:B$196,0),17)),R265)+COUNTIF(INDIRECT("発明者引用!"&amp;ADDRESS(MATCH(C265,発明者引用!B$1:B$196,0),4)&amp;":"&amp;ADDRESS(MATCH(C265,発明者引用!B$1:B$196,0),17)),#REF!)+COUNTIF(INDIRECT("発明者引用!"&amp;ADDRESS(MATCH(C265,発明者引用!B$1:B$196,0),4)&amp;":"&amp;ADDRESS(MATCH(C265,発明者引用!B$1:B$196,0),17)),T265)&gt;0,"Yes","No"),"")</f>
        <v>No</v>
      </c>
      <c r="AP265" s="190" t="str">
        <f ca="1">IF(OR(LEFT(R265)="特",LEFT(R265)="実",AND(OR(LEFT(R265,2)="US",LEFT(R265,2)="WO",LEFT(R265,2)="GB",LEFT(R265,2)="EP",LEFT(R265,2)="DE"),OR(MID(R265,3,1)="1",MID(R265,3,1)="2",MID(R265,3,1)="3",MID(R265,3,1)="4",MID(R265,3,1)="5",MID(R265,3,1)="6",MID(R265,3,1)="7",MID(R265,3,1)="8",MID(R265,3,1)="9",MID(R265,3,1)="0"))),IF(VLOOKUP(C265,ファミリ引用特許WO!$A$2:$B$241,2,FALSE)+VLOOKUP(C265,ファミリ引用文献WO!$A$2:$C$241,3,FALSE)=0,"ISR無し",IF(COUNTIF(INDIRECT("ファミリ引用特許WO!"&amp;ADDRESS(MATCH(C265,ファミリ引用特許WO!$A$2:$A$241,0),1)&amp;":"&amp;ADDRESS(MATCH(C265,ファミリ引用特許WO!$A$2:$A$241,0),19)),R265)+COUNTIF(INDIRECT("ファミリ引用特許WO!"&amp;ADDRESS(MATCH(C265,ファミリ引用特許WO!$A$2:$A$241,0),1)&amp;":"&amp;ADDRESS(MATCH(C265,ファミリ引用特許WO!$A$2:$A$241,0),19)),S265)+COUNTIF(INDIRECT("ファミリ引用特許WO!"&amp;ADDRESS(MATCH(C265,ファミリ引用特許WO!$A$2:$A$241,0),1)&amp;":"&amp;ADDRESS(MATCH(C265,ファミリ引用特許WO!$A$2:$A$241,0),19)),T265)+COUNTIF(INDIRECT("ファミリ引用特許WO!"&amp;ADDRESS(MATCH(C265,ファミリ引用特許WO!$A$2:$A$241,0),1)&amp;":"&amp;ADDRESS(MATCH(C265,ファミリ引用特許WO!$A$2:$A$241,0),19)),W265)+COUNTIF(INDIRECT("ファミリ引用特許WO!"&amp;ADDRESS(MATCH(C265,ファミリ引用特許WO!$A$2:$A$241,0),1)&amp;":"&amp;ADDRESS(MATCH(C265,ファミリ引用特許WO!$A$2:$A$241,0),19)),Y265)&gt;0,"Yes","No")),"")</f>
        <v>ISR無し</v>
      </c>
      <c r="AQ265" s="194" t="str">
        <f ca="1">IF(OR(LEFT(R265)="特",LEFT(R265)="実",AND(OR(LEFT(R265,2)="US",LEFT(R265,2)="WO",LEFT(R265,2)="GB",LEFT(R265,2)="EP",LEFT(R265,2)="DE"),OR(MID(R265,3,1)="1",MID(R265,3,1)="2",MID(R265,3,1)="3",MID(R265,3,1)="4",MID(R265,3,1)="5",MID(R265,3,1)="6",MID(R265,3,1)="7",MID(R265,3,1)="8",MID(R265,3,1)="9",MID(R265,3,1)="0"))),IF(VLOOKUP(C265,'ファミリ引用特許表記修正（ex.A2→A）'!$A$2:$B$241,2,FALSE)=0,"family無し",IF(COUNTIF(INDIRECT("'ファミリ引用特許表記修正（ex.A2→A）'!"&amp;ADDRESS(MATCH(C265,'ファミリ引用特許表記修正（ex.A2→A）'!$A$2:$A$241,0),1)&amp;":"&amp;ADDRESS(MATCH(C265,'ファミリ引用特許表記修正（ex.A2→A）'!$A$2:$A$241,0),171)),R265)+COUNTIF(INDIRECT("'ファミリ引用特許表記修正（ex.A2→A）'!"&amp;ADDRESS(MATCH(C265,'ファミリ引用特許表記修正（ex.A2→A）'!$A$2:$A$241,0),1)&amp;":"&amp;ADDRESS(MATCH(C265,'ファミリ引用特許表記修正（ex.A2→A）'!$A$2:$A$241,0),171)),S265)+COUNTIF(INDIRECT("'ファミリ引用特許表記修正（ex.A2→A）'!"&amp;ADDRESS(MATCH(C265,'ファミリ引用特許表記修正（ex.A2→A）'!$A$2:$A$241,0),1)&amp;":"&amp;ADDRESS(MATCH(C265,'ファミリ引用特許表記修正（ex.A2→A）'!$A$2:$A$241,0),171)),T265)+COUNTIF(INDIRECT("'ファミリ引用特許表記修正（ex.A2→A）'!"&amp;ADDRESS(MATCH(C265,'ファミリ引用特許表記修正（ex.A2→A）'!$A$2:$A$241,0),1)&amp;":"&amp;ADDRESS(MATCH(C265,'ファミリ引用特許表記修正（ex.A2→A）'!$A$2:$A$241,0),171)),W265)+COUNTIF(INDIRECT("'ファミリ引用特許表記修正（ex.A2→A）'!"&amp;ADDRESS(MATCH(C265,'ファミリ引用特許表記修正（ex.A2→A）'!$A$2:$A$241,0),1)&amp;":"&amp;ADDRESS(MATCH(C265,'ファミリ引用特許表記修正（ex.A2→A）'!$A$2:$A$241,0),171)),Y265)&gt;0,"Yes","No")),"")</f>
        <v>No</v>
      </c>
      <c r="AR265" s="58" t="str">
        <f>IF(OR(LEFT(R265)="特",LEFT(R265)="実",AND(OR(LEFT(R265,2)="US",LEFT(R265,2)="WO",LEFT(R265,2)="GB",LEFT(R265,2)="EP",LEFT(R265,2)="DE"),OR(MID(R265,3,1)="1",MID(R265,3,1)="2",MID(R265,3,1)="3",MID(R265,3,1)="4",MID(R265,3,1)="5",MID(R265,3,1)="6",MID(R265,3,1)="7",MID(R265,3,1)="8",MID(R265,3,1)="9",MID(R265,3,1)="0",))),"",VLOOKUP($C265,ファミリ発明者引用文献!A$3:B$235,2,FALSE))</f>
        <v/>
      </c>
      <c r="AS265" s="194" t="str">
        <f>VLOOKUP(C265,ファミリ引用文献WO!A$2:B$241,2,FALSE)</f>
        <v/>
      </c>
      <c r="AT265" s="190" t="str">
        <f>VLOOKUP(C265,ファミリ引用文献!A$3:B$242,2,FALSE)</f>
        <v/>
      </c>
      <c r="AU265" s="190" t="str">
        <f>VLOOKUP(C265,審判データ!AH$2:BT$379,39,FALSE)</f>
        <v>特開平11-216222;特許03942746;特開2000-300725;特許03232076;特開2000-300726;特許03260736;特開2001-246044;特開2007-144213;特開2010-227604;特開2011-016024;特開2012-096099;US6315289</v>
      </c>
      <c r="AV265" s="192" t="str">
        <f ca="1">IF(INDIRECT("審判データ!"&amp;ADDRESS(MATCH(C265,審判データ!$AH$1:$AH$379,0),32))="早期審査の対象とする","早期審査","")</f>
        <v>早期審査</v>
      </c>
      <c r="AW265" s="657" t="str">
        <f t="shared" si="21"/>
        <v>一致</v>
      </c>
      <c r="AX265" s="658" t="str">
        <f>IF(LEFT(AE265,3)="日本特",IF(LEFT(C265)="特",VLOOKUP(C265,'本件、証拠文献テーマコード'!G$2:I$376,3,FALSE),VLOOKUP(C265,'本件、証拠文献テーマコード'!B$2:I$376,8,FALSE)),"")</f>
        <v>2C082</v>
      </c>
      <c r="AY265" s="658" t="str">
        <f>IF(LEFT(AE265,3)="日本特",IF(OR(MID(R265,2,1)="開",MID(R265,2,1)="表",MID(R265,2,1)="登"),VLOOKUP(R265,'本件、証拠文献テーマコード'!C$2:I$379,7,FALSE),VLOOKUP(R265,'本件、証拠文献テーマコード'!G$2:I$379,3,FALSE)),"")</f>
        <v>2C082</v>
      </c>
      <c r="AZ265" s="54"/>
    </row>
    <row r="266" spans="1:52" ht="27" x14ac:dyDescent="0.15">
      <c r="A266" s="804"/>
      <c r="B266" s="586" t="str">
        <f ca="1">IF(A266="",B265,INDIRECT("審判データ!"&amp;ADDRESS(MATCH(A266,審判データ!$HC$1:$HC$379,0),20))&amp;" / "&amp;INDIRECT("審判データ!"&amp;ADDRESS(MATCH(A266,審判データ!$HC$1:$HC$379,0),21)))</f>
        <v>2011 / 29-2</v>
      </c>
      <c r="C266" s="511">
        <v>3232076</v>
      </c>
      <c r="D266" s="511" t="s">
        <v>1596</v>
      </c>
      <c r="E266" s="163" t="str">
        <f ca="1">INDIRECT("審判データ!"&amp;ADDRESS(MATCH(C266,審判データ!$AH$1:$AH$379,0),55))</f>
        <v>株式会社ユニバーサルエンターテインメント</v>
      </c>
      <c r="F266" s="43" t="str">
        <f ca="1">INDIRECT("審判データ!"&amp;ADDRESS(MATCH(C266,審判データ!$AH$1:$AH$379,0),56))</f>
        <v>坂本　剛一;吉田　洋</v>
      </c>
      <c r="G266" s="43" t="str">
        <f ca="1">INDIRECT("審判データ!"&amp;ADDRESS(MATCH(C266,審判データ!$AH$1:$AH$379,0),72))</f>
        <v>特開平11-216222;特許03942746;特開2000-300725;特許03232076;特開2000-300726;特許03260736;特開2001-246044;特開2007-144213;特開2010-227604;特開2011-016024;特開2012-096099;US6315289</v>
      </c>
      <c r="H266" s="43" t="str">
        <f ca="1">INDIRECT("審判データ!"&amp;ADDRESS(MATCH(C266,審判データ!$AH$1:$AH$379,0),41))</f>
        <v>A63F  5/04    512;A63F  5/04    516</v>
      </c>
      <c r="I266" s="43" t="str">
        <f ca="1">INDIRECT("審判データ!"&amp;ADDRESS(MATCH(C266,審判データ!$AH$1:$AH$379,0),49))</f>
        <v>A63F   5/04@AFI(JP)</v>
      </c>
      <c r="J266" s="43" t="str">
        <f ca="1">INDIRECT("審判データ!"&amp;ADDRESS(MATCH(C266,審判データ!$AH$1:$AH$379,0),51))</f>
        <v>A63F  5/04    512 D;A63F  5/04    516 D</v>
      </c>
      <c r="K266" s="43" t="str">
        <f ca="1">INDIRECT("審判データ!"&amp;ADDRESS(MATCH(C266,審判データ!$AH$1:$AH$379,0),53))</f>
        <v>2C082 AA02;2C082 AB03;2C082 AB12;2C082 BA02;2C082 BA07;2C082 BA08;2C082 BA22;2C082 BA35;2C082 BB02;2C082 BB24;2C082 BB28;2C082 BB42;2C082 BB74;2C082 BB76;2C082 BB78;2C082 BB80;2C082 BB93;2C082 BB94;2C082 BB96;2C082 CA02;2C082 CA23;2C082 CA24;2C082 CA25;2C082 CB04;2C082 CB16;2C082 CB23;2C082 CB33;2C082 CC01;2C082 CC13;2C082 CC24;2C082 CC28;2C082 CC54;2C082 CC56;2C082 CD03;2C082 CD06;2C082 CD12;2C082 CD19;2C082 CD49;2C082 CE03;2C082 DA29;2C082 DA52</v>
      </c>
      <c r="L266" s="1013"/>
      <c r="M266" s="1031"/>
      <c r="N266" s="1034"/>
      <c r="O266" s="1015"/>
      <c r="P266" s="992"/>
      <c r="Q266" s="715" t="s">
        <v>2642</v>
      </c>
      <c r="R266" s="716" t="s">
        <v>22798</v>
      </c>
      <c r="S266" s="715" t="str">
        <f>IF(OR(LEFT(R266)="特",LEFT(R266)="実"),VLOOKUP(R266,'証拠（JP特許）'!$B$2:$D$299,2,FALSE),IF(AND(OR(LEFT(R266,2)="US",LEFT(R266,2)="WO",LEFT(R266,2)="GB",LEFT(R266,2)="EP",LEFT(R266,2)="DE"),OR(MID(R266,3,1)="1",MID(R266,3,1)="2",MID(R266,3,1)="3",MID(R266,3,1)="4",MID(R266,3,1)="5",MID(R266,3,1)="6",MID(R266,3,1)="7",MID(R266,3,1)="8",MID(R266,3,1)="9",MID(R266,3,1)="0")),VLOOKUP(R266,'証拠（WW特許）'!$B$2:$C$90,2,FALSE),"_"))</f>
        <v>特願平6-265014</v>
      </c>
      <c r="T266" s="716" t="str">
        <f>IF(OR(LEFT(R266)="特",LEFT(R266)="実"),VLOOKUP(R266,'証拠（JP特許）'!$B$2:$E$299,4,FALSE),"_")</f>
        <v>JP3172641</v>
      </c>
      <c r="U266" s="716" t="s">
        <v>94</v>
      </c>
      <c r="V266" s="715" t="s">
        <v>25</v>
      </c>
      <c r="W266" s="717" t="str">
        <f t="shared" si="23"/>
        <v>JP08117390A</v>
      </c>
      <c r="X266" s="718"/>
      <c r="Y266" s="718" t="str">
        <f t="shared" si="24"/>
        <v>JP3172641B</v>
      </c>
      <c r="Z266" s="414" t="str">
        <f ca="1">IF(OR(LEFT(R266)="特",LEFT(R266)="実",AND(OR(LEFT(R266,2)="US",LEFT(R266,2)="WO",LEFT(R266,2)="GB",LEFT(R266,2)="EP",LEFT(R266,2)="DE"),OR(MID(R266,3,1)="1",MID(R266,3,1)="2",MID(R266,3,1)="3",MID(R266,3,1)="4",MID(R266,3,1)="5",MID(R266,3,1)="6",MID(R266,3,1)="7",MID(R266,3,1)="8",MID(R266,3,1)="9",MID(R266,3,1)="0",))),IF(COUNTIF(INDIRECT("拒絶理由・拒絶査定・異議申立!"&amp;ADDRESS(MATCH(C266,拒絶理由・拒絶査定・異議申立!B$1:B$1000,0),3)&amp;":"&amp;ADDRESS(MATCH(C266,拒絶理由・拒絶査定・異議申立!B$1:B$1000,0),50)),R266)+COUNTIF(INDIRECT("拒絶理由・拒絶査定・異議申立!"&amp;ADDRESS(MATCH(C266,拒絶理由・拒絶査定・異議申立!B$1:B$1000,0),3)&amp;":"&amp;ADDRESS(MATCH(C266,拒絶理由・拒絶査定・異議申立!B$1:B$1000,0),50)),T266)&gt;0,"Yes","No"),"")</f>
        <v>No</v>
      </c>
      <c r="AA266" s="415" t="str">
        <f ca="1">IF(OR(LEFT(R266)="特",LEFT(R266)="実",AND(OR(LEFT(R266,2)="US",LEFT(R266,2)="WO",LEFT(R266,2)="GB",LEFT(R266,2)="EP",LEFT(R266,2)="DE"),OR(MID(R266,3,1)="1",MID(R266,3,1)="2",MID(R266,3,1)="3",MID(R266,3,1)="4",MID(R266,3,1)="5",MID(R266,3,1)="6",MID(R266,3,1)="7",MID(R266,3,1)="8",MID(R266,3,1)="9",MID(R266,3,1)="0",))),IF(COUNTIF(INDIRECT("先行技術調査・登録査定!"&amp;ADDRESS(MATCH(C266,先行技術調査・登録査定!B$1:B$1000,0),3)&amp;":"&amp;ADDRESS(MATCH(C266,先行技術調査・登録査定!B$1:B$1000,0),49)),R266)+COUNTIF(INDIRECT("先行技術調査・登録査定!"&amp;ADDRESS(MATCH(C266,先行技術調査・登録査定!B$1:B$1000,0),3)&amp;":"&amp;ADDRESS(MATCH(C266,先行技術調査・登録査定!B$1:B$1000,0),49)),T266)&gt;0,"Yes","No"),"")</f>
        <v>No</v>
      </c>
      <c r="AB266" s="416" t="str">
        <f t="shared" ca="1" si="20"/>
        <v>Yes</v>
      </c>
      <c r="AC266" s="252" t="str">
        <f>IF(OR(LEFT(R266)="特",LEFT(R266)="実",AND(OR(LEFT(R266,2)="US",LEFT(R266,2)="WO",LEFT(R266,2)="GB",LEFT(R266,2)="EP",LEFT(R266,2)="DE"),OR(MID(R266,3,1)="1",MID(R266,3,1)="2",MID(R266,3,1)="3",MID(R266,3,1)="4",MID(R266,3,1)="5",MID(R266,3,1)="6",MID(R266,3,1)="7",MID(R266,3,1)="8",MID(R266,3,1)="9",MID(R266,3,1)="0",))),"",VLOOKUP($C266,非特許文献リスト!$A$2:$C$196,2,FALSE))</f>
        <v/>
      </c>
      <c r="AD266" s="417" t="str">
        <f>IF(OR(LEFT(R266)="特",LEFT(R266)="実",AND(OR(LEFT(R266,2)="US",LEFT(R266,2)="WO",LEFT(R266,2)="GB",LEFT(R266,2)="EP",LEFT(R266,2)="DE"),OR(MID(R266,3,1)="1",MID(R266,3,1)="2",MID(R266,3,1)="3",MID(R266,3,1)="4",MID(R266,3,1)="5",MID(R266,3,1)="6",MID(R266,3,1)="7",MID(R266,3,1)="8",MID(R266,3,1)="9",MID(R266,3,1)="0",))),"",VLOOKUP($C266,非特許文献リスト!$A$2:$C$196,3,FALSE))</f>
        <v/>
      </c>
      <c r="AE266" s="188" t="str">
        <f t="shared" si="22"/>
        <v>日本特許文献</v>
      </c>
      <c r="AF266" s="189" t="str">
        <f>IF(OR(LEFT(R266)="特",LEFT(R266)="実"),VLOOKUP(R266,'証拠（JP特許）'!$B$2:$AB$299,10,FALSE),IF(AND(OR(LEFT(R266,2)="US",LEFT(R266,2)="WO",LEFT(R266,2)="GB",LEFT(R266,2)="EP",LEFT(R266,2)="DE"),OR(MID(R266,3,1)="1",MID(R266,3,1)="2",MID(R266,3,1)="3",MID(R266,3,1)="4",MID(R266,3,1)="5",MID(R266,3,1)="6",MID(R266,3,1)="7",MID(R266,3,1)="8",MID(R266,3,1)="9",MID(R266,3,1)="0",)),VLOOKUP(R266,'証拠（WW特許）'!$B$2:$M$90,8,FALSE),""))</f>
        <v>株式会社ユニバーサルエンターテインメント</v>
      </c>
      <c r="AG266" s="189" t="str">
        <f>IF(OR(LEFT(R266)="特",LEFT(R266)="実"),VLOOKUP(R266,'証拠（JP特許）'!$B$2:$AB$299,26,FALSE),IF(AND(OR(LEFT(R266,2)="US",LEFT(R266,2)="WO",LEFT(R266,2)="GB",LEFT(R266,2)="EP",LEFT(R266,2)="DE"),OR(MID(R266,3,1)="1",MID(R266,3,1)="2",MID(R266,3,1)="3",MID(R266,3,1)="4",MID(R266,3,1)="5",MID(R266,3,1)="6",MID(R266,3,1)="7",MID(R266,3,1)="8",MID(R266,3,1)="9",MID(R266,3,1)="0",)),VLOOKUP(R266,'証拠（WW特許）'!$B$2:$M$90,12,FALSE),""))</f>
        <v>遠井　哲</v>
      </c>
      <c r="AH266" s="190" t="str">
        <f>IF(OR(LEFT(R266)="特",LEFT(R266)="実"),VLOOKUP(R266,'証拠（JP特許）'!$B$2:$X$299,20,FALSE),IF(AND(OR(LEFT(R266,2)="US",LEFT(R266,2)="WO",LEFT(R266,2)="GB",LEFT(R266,2)="EP",LEFT(R266,2)="DE"),OR(MID(R266,3,1)="1",MID(R266,3,1)="2",MID(R266,3,1)="3",MID(R266,3,1)="4",MID(R266,3,1)="5",MID(R266,3,1)="6",MID(R266,3,1)="7",MID(R266,3,1)="8",MID(R266,3,1)="9",MID(R266,3,1)="0",)),VLOOKUP(R266,'証拠（WW特許）'!$B$2:$U$90,20,FALSE),""))</f>
        <v>A63F   5/04    (2006.01),A63F   7/02    (2006.01)</v>
      </c>
      <c r="AI266" s="190" t="str">
        <f>IF(OR(LEFT(R266)="特",LEFT(R266)="実"),VLOOKUP(R266,'証拠（JP特許）'!$B$2:$X$299,21,FALSE),"")</f>
        <v>A63F  5/04   514G,A63F  7/02   318 ,A63F  5/04   516D</v>
      </c>
      <c r="AJ266" s="190" t="str">
        <f>IF(OR(LEFT(R266)="特",LEFT(R266)="実"),VLOOKUP(R266,'証拠（JP特許）'!$B$2:$X$299,22,FALSE),"")</f>
        <v>2C088AA33,2C088AA36,2C088AA37,2C088AA39,2C088AA79,2C088BC07,2C088BC10,2C088BC22,2C088BC25,2C088CA02,2C088CA19,2C088EA10,2C088EB55,2C082AA02,2C082AB04,2C082BA02,2C082BA22,2C082BB02,2C082BB23,2C082BB74,2C082BB77,2C082BB94,2C082CA02,2C082CA24,2C082CB04,2C082CB23,2C082CC01,2C082CC12,2C082CD03,2C082CD06,2C082DA52</v>
      </c>
      <c r="AK266" s="191" t="str">
        <f>IF(OR(LEFT(R266)="特",LEFT(R266)="実"),VLOOKUP(R266,'証拠（JP特許）'!$B$2:$X$299,17,FALSE),IF(AND(OR(LEFT(R266,2)="US",LEFT(R266,2)="WO",LEFT(R266,2)="GB",LEFT(R266,2)="EP",LEFT(R266,2)="DE"),OR(MID(R266,3,1)="1",MID(R266,3,1)="2",MID(R266,3,1)="3",MID(R266,3,1)="4",MID(R266,3,1)="5",MID(R266,3,1)="6",MID(R266,3,1)="7",MID(R266,3,1)="8",MID(R266,3,1)="9",MID(R266,3,1)="0",)),VLOOKUP(R266,'証拠（WW特許）'!$B$2:$U$90,16,FALSE),""))</f>
        <v>1996.05.14</v>
      </c>
      <c r="AL266" s="190"/>
      <c r="AM266" s="190"/>
      <c r="AN266" s="190"/>
      <c r="AO266" s="190" t="str">
        <f ca="1">IF(OR(LEFT(R266)="特",LEFT(R266)="実",AND(OR(LEFT(R266,2)="US",LEFT(R266,2)="WO",LEFT(R266,2)="GB",LEFT(R266,2)="EP",LEFT(R266,2)="DE"),OR(MID(R266,3,1)="1",MID(R266,3,1)="2",MID(R266,3,1)="3",MID(R266,3,1)="4",MID(R266,3,1)="5",MID(R266,3,1)="6",MID(R266,3,1)="7",MID(R266,3,1)="8",MID(R266,3,1)="9",MID(R266,3,1)="0"))),IF(COUNTIF(INDIRECT("発明者引用!"&amp;ADDRESS(MATCH(C266,発明者引用!B$1:B$196,0),4)&amp;":"&amp;ADDRESS(MATCH(C266,発明者引用!B$1:B$196,0),17)),R266)+COUNTIF(INDIRECT("発明者引用!"&amp;ADDRESS(MATCH(C266,発明者引用!B$1:B$196,0),4)&amp;":"&amp;ADDRESS(MATCH(C266,発明者引用!B$1:B$196,0),17)),#REF!)+COUNTIF(INDIRECT("発明者引用!"&amp;ADDRESS(MATCH(C266,発明者引用!B$1:B$196,0),4)&amp;":"&amp;ADDRESS(MATCH(C266,発明者引用!B$1:B$196,0),17)),T266)&gt;0,"Yes","No"),"")</f>
        <v>No</v>
      </c>
      <c r="AP266" s="190" t="str">
        <f ca="1">IF(OR(LEFT(R266)="特",LEFT(R266)="実",AND(OR(LEFT(R266,2)="US",LEFT(R266,2)="WO",LEFT(R266,2)="GB",LEFT(R266,2)="EP",LEFT(R266,2)="DE"),OR(MID(R266,3,1)="1",MID(R266,3,1)="2",MID(R266,3,1)="3",MID(R266,3,1)="4",MID(R266,3,1)="5",MID(R266,3,1)="6",MID(R266,3,1)="7",MID(R266,3,1)="8",MID(R266,3,1)="9",MID(R266,3,1)="0"))),IF(VLOOKUP(C266,ファミリ引用特許WO!$A$2:$B$241,2,FALSE)+VLOOKUP(C266,ファミリ引用文献WO!$A$2:$C$241,3,FALSE)=0,"ISR無し",IF(COUNTIF(INDIRECT("ファミリ引用特許WO!"&amp;ADDRESS(MATCH(C266,ファミリ引用特許WO!$A$2:$A$241,0),1)&amp;":"&amp;ADDRESS(MATCH(C266,ファミリ引用特許WO!$A$2:$A$241,0),19)),R266)+COUNTIF(INDIRECT("ファミリ引用特許WO!"&amp;ADDRESS(MATCH(C266,ファミリ引用特許WO!$A$2:$A$241,0),1)&amp;":"&amp;ADDRESS(MATCH(C266,ファミリ引用特許WO!$A$2:$A$241,0),19)),S266)+COUNTIF(INDIRECT("ファミリ引用特許WO!"&amp;ADDRESS(MATCH(C266,ファミリ引用特許WO!$A$2:$A$241,0),1)&amp;":"&amp;ADDRESS(MATCH(C266,ファミリ引用特許WO!$A$2:$A$241,0),19)),T266)+COUNTIF(INDIRECT("ファミリ引用特許WO!"&amp;ADDRESS(MATCH(C266,ファミリ引用特許WO!$A$2:$A$241,0),1)&amp;":"&amp;ADDRESS(MATCH(C266,ファミリ引用特許WO!$A$2:$A$241,0),19)),W266)+COUNTIF(INDIRECT("ファミリ引用特許WO!"&amp;ADDRESS(MATCH(C266,ファミリ引用特許WO!$A$2:$A$241,0),1)&amp;":"&amp;ADDRESS(MATCH(C266,ファミリ引用特許WO!$A$2:$A$241,0),19)),Y266)&gt;0,"Yes","No")),"")</f>
        <v>ISR無し</v>
      </c>
      <c r="AQ266" s="194" t="str">
        <f ca="1">IF(OR(LEFT(R266)="特",LEFT(R266)="実",AND(OR(LEFT(R266,2)="US",LEFT(R266,2)="WO",LEFT(R266,2)="GB",LEFT(R266,2)="EP",LEFT(R266,2)="DE"),OR(MID(R266,3,1)="1",MID(R266,3,1)="2",MID(R266,3,1)="3",MID(R266,3,1)="4",MID(R266,3,1)="5",MID(R266,3,1)="6",MID(R266,3,1)="7",MID(R266,3,1)="8",MID(R266,3,1)="9",MID(R266,3,1)="0"))),IF(VLOOKUP(C266,'ファミリ引用特許表記修正（ex.A2→A）'!$A$2:$B$241,2,FALSE)=0,"family無し",IF(COUNTIF(INDIRECT("'ファミリ引用特許表記修正（ex.A2→A）'!"&amp;ADDRESS(MATCH(C266,'ファミリ引用特許表記修正（ex.A2→A）'!$A$2:$A$241,0),1)&amp;":"&amp;ADDRESS(MATCH(C266,'ファミリ引用特許表記修正（ex.A2→A）'!$A$2:$A$241,0),171)),R266)+COUNTIF(INDIRECT("'ファミリ引用特許表記修正（ex.A2→A）'!"&amp;ADDRESS(MATCH(C266,'ファミリ引用特許表記修正（ex.A2→A）'!$A$2:$A$241,0),1)&amp;":"&amp;ADDRESS(MATCH(C266,'ファミリ引用特許表記修正（ex.A2→A）'!$A$2:$A$241,0),171)),S266)+COUNTIF(INDIRECT("'ファミリ引用特許表記修正（ex.A2→A）'!"&amp;ADDRESS(MATCH(C266,'ファミリ引用特許表記修正（ex.A2→A）'!$A$2:$A$241,0),1)&amp;":"&amp;ADDRESS(MATCH(C266,'ファミリ引用特許表記修正（ex.A2→A）'!$A$2:$A$241,0),171)),T266)+COUNTIF(INDIRECT("'ファミリ引用特許表記修正（ex.A2→A）'!"&amp;ADDRESS(MATCH(C266,'ファミリ引用特許表記修正（ex.A2→A）'!$A$2:$A$241,0),1)&amp;":"&amp;ADDRESS(MATCH(C266,'ファミリ引用特許表記修正（ex.A2→A）'!$A$2:$A$241,0),171)),W266)+COUNTIF(INDIRECT("'ファミリ引用特許表記修正（ex.A2→A）'!"&amp;ADDRESS(MATCH(C266,'ファミリ引用特許表記修正（ex.A2→A）'!$A$2:$A$241,0),1)&amp;":"&amp;ADDRESS(MATCH(C266,'ファミリ引用特許表記修正（ex.A2→A）'!$A$2:$A$241,0),171)),Y266)&gt;0,"Yes","No")),"")</f>
        <v>No</v>
      </c>
      <c r="AR266" s="58" t="str">
        <f>IF(OR(LEFT(R266)="特",LEFT(R266)="実",AND(OR(LEFT(R266,2)="US",LEFT(R266,2)="WO",LEFT(R266,2)="GB",LEFT(R266,2)="EP",LEFT(R266,2)="DE"),OR(MID(R266,3,1)="1",MID(R266,3,1)="2",MID(R266,3,1)="3",MID(R266,3,1)="4",MID(R266,3,1)="5",MID(R266,3,1)="6",MID(R266,3,1)="7",MID(R266,3,1)="8",MID(R266,3,1)="9",MID(R266,3,1)="0",))),"",VLOOKUP($C266,ファミリ発明者引用文献!A$3:B$235,2,FALSE))</f>
        <v/>
      </c>
      <c r="AS266" s="194" t="str">
        <f>VLOOKUP(C266,ファミリ引用文献WO!A$2:B$241,2,FALSE)</f>
        <v/>
      </c>
      <c r="AT266" s="190" t="str">
        <f>VLOOKUP(C266,ファミリ引用文献!A$3:B$242,2,FALSE)</f>
        <v/>
      </c>
      <c r="AU266" s="190" t="str">
        <f>VLOOKUP(C266,審判データ!AH$2:BT$379,39,FALSE)</f>
        <v>特開平11-216222;特許03942746;特開2000-300725;特許03232076;特開2000-300726;特許03260736;特開2001-246044;特開2007-144213;特開2010-227604;特開2011-016024;特開2012-096099;US6315289</v>
      </c>
      <c r="AV266" s="192" t="str">
        <f ca="1">IF(INDIRECT("審判データ!"&amp;ADDRESS(MATCH(C266,審判データ!$AH$1:$AH$379,0),32))="早期審査の対象とする","早期審査","")</f>
        <v>早期審査</v>
      </c>
      <c r="AW266" s="657" t="str">
        <f t="shared" si="21"/>
        <v>一致</v>
      </c>
      <c r="AX266" s="658" t="str">
        <f>IF(LEFT(AE266,3)="日本特",IF(LEFT(C266)="特",VLOOKUP(C266,'本件、証拠文献テーマコード'!G$2:I$376,3,FALSE),VLOOKUP(C266,'本件、証拠文献テーマコード'!B$2:I$376,8,FALSE)),"")</f>
        <v>2C082</v>
      </c>
      <c r="AY266" s="658" t="str">
        <f>IF(LEFT(AE266,3)="日本特",IF(OR(MID(R266,2,1)="開",MID(R266,2,1)="表",MID(R266,2,1)="登"),VLOOKUP(R266,'本件、証拠文献テーマコード'!C$2:I$379,7,FALSE),VLOOKUP(R266,'本件、証拠文献テーマコード'!G$2:I$379,3,FALSE)),"")</f>
        <v>2C082,2C088,2C333</v>
      </c>
      <c r="AZ266" s="54"/>
    </row>
    <row r="267" spans="1:52" ht="54" x14ac:dyDescent="0.15">
      <c r="A267" s="804"/>
      <c r="B267" s="586" t="str">
        <f ca="1">IF(A267="",B266,INDIRECT("審判データ!"&amp;ADDRESS(MATCH(A267,審判データ!$HC$1:$HC$379,0),20))&amp;" / "&amp;INDIRECT("審判データ!"&amp;ADDRESS(MATCH(A267,審判データ!$HC$1:$HC$379,0),21)))</f>
        <v>2011 / 29-2</v>
      </c>
      <c r="C267" s="511">
        <v>3232076</v>
      </c>
      <c r="D267" s="511" t="s">
        <v>1596</v>
      </c>
      <c r="E267" s="163" t="str">
        <f ca="1">INDIRECT("審判データ!"&amp;ADDRESS(MATCH(C267,審判データ!$AH$1:$AH$379,0),55))</f>
        <v>株式会社ユニバーサルエンターテインメント</v>
      </c>
      <c r="F267" s="43" t="str">
        <f ca="1">INDIRECT("審判データ!"&amp;ADDRESS(MATCH(C267,審判データ!$AH$1:$AH$379,0),56))</f>
        <v>坂本　剛一;吉田　洋</v>
      </c>
      <c r="G267" s="43" t="str">
        <f ca="1">INDIRECT("審判データ!"&amp;ADDRESS(MATCH(C267,審判データ!$AH$1:$AH$379,0),72))</f>
        <v>特開平11-216222;特許03942746;特開2000-300725;特許03232076;特開2000-300726;特許03260736;特開2001-246044;特開2007-144213;特開2010-227604;特開2011-016024;特開2012-096099;US6315289</v>
      </c>
      <c r="H267" s="43" t="str">
        <f ca="1">INDIRECT("審判データ!"&amp;ADDRESS(MATCH(C267,審判データ!$AH$1:$AH$379,0),41))</f>
        <v>A63F  5/04    512;A63F  5/04    516</v>
      </c>
      <c r="I267" s="43" t="str">
        <f ca="1">INDIRECT("審判データ!"&amp;ADDRESS(MATCH(C267,審判データ!$AH$1:$AH$379,0),49))</f>
        <v>A63F   5/04@AFI(JP)</v>
      </c>
      <c r="J267" s="43" t="str">
        <f ca="1">INDIRECT("審判データ!"&amp;ADDRESS(MATCH(C267,審判データ!$AH$1:$AH$379,0),51))</f>
        <v>A63F  5/04    512 D;A63F  5/04    516 D</v>
      </c>
      <c r="K267" s="43" t="str">
        <f ca="1">INDIRECT("審判データ!"&amp;ADDRESS(MATCH(C267,審判データ!$AH$1:$AH$379,0),53))</f>
        <v>2C082 AA02;2C082 AB03;2C082 AB12;2C082 BA02;2C082 BA07;2C082 BA08;2C082 BA22;2C082 BA35;2C082 BB02;2C082 BB24;2C082 BB28;2C082 BB42;2C082 BB74;2C082 BB76;2C082 BB78;2C082 BB80;2C082 BB93;2C082 BB94;2C082 BB96;2C082 CA02;2C082 CA23;2C082 CA24;2C082 CA25;2C082 CB04;2C082 CB16;2C082 CB23;2C082 CB33;2C082 CC01;2C082 CC13;2C082 CC24;2C082 CC28;2C082 CC54;2C082 CC56;2C082 CD03;2C082 CD06;2C082 CD12;2C082 CD19;2C082 CD49;2C082 CE03;2C082 DA29;2C082 DA52</v>
      </c>
      <c r="L267" s="1013"/>
      <c r="M267" s="1031"/>
      <c r="N267" s="1034"/>
      <c r="O267" s="1015"/>
      <c r="P267" s="992"/>
      <c r="Q267" s="715" t="s">
        <v>3012</v>
      </c>
      <c r="R267" s="716" t="s">
        <v>22799</v>
      </c>
      <c r="S267" s="715" t="str">
        <f>IF(OR(LEFT(R267)="特",LEFT(R267)="実"),VLOOKUP(R267,'証拠（JP特許）'!$B$2:$D$299,2,FALSE),IF(AND(OR(LEFT(R267,2)="US",LEFT(R267,2)="WO",LEFT(R267,2)="GB",LEFT(R267,2)="EP",LEFT(R267,2)="DE"),OR(MID(R267,3,1)="1",MID(R267,3,1)="2",MID(R267,3,1)="3",MID(R267,3,1)="4",MID(R267,3,1)="5",MID(R267,3,1)="6",MID(R267,3,1)="7",MID(R267,3,1)="8",MID(R267,3,1)="9",MID(R267,3,1)="0")),VLOOKUP(R267,'証拠（WW特許）'!$B$2:$C$90,2,FALSE),"_"))</f>
        <v>_</v>
      </c>
      <c r="T267" s="716" t="str">
        <f>IF(OR(LEFT(R267)="特",LEFT(R267)="実"),VLOOKUP(R267,'証拠（JP特許）'!$B$2:$E$299,4,FALSE),"_")</f>
        <v>_</v>
      </c>
      <c r="U267" s="716" t="s">
        <v>94</v>
      </c>
      <c r="V267" s="715" t="s">
        <v>25</v>
      </c>
      <c r="W267" s="717" t="str">
        <f t="shared" si="23"/>
        <v/>
      </c>
      <c r="X267" s="718"/>
      <c r="Y267" s="718" t="str">
        <f t="shared" si="24"/>
        <v/>
      </c>
      <c r="Z267" s="414" t="str">
        <f ca="1">IF(OR(LEFT(R267)="特",LEFT(R267)="実",AND(OR(LEFT(R267,2)="US",LEFT(R267,2)="WO",LEFT(R267,2)="GB",LEFT(R267,2)="EP",LEFT(R267,2)="DE"),OR(MID(R267,3,1)="1",MID(R267,3,1)="2",MID(R267,3,1)="3",MID(R267,3,1)="4",MID(R267,3,1)="5",MID(R267,3,1)="6",MID(R267,3,1)="7",MID(R267,3,1)="8",MID(R267,3,1)="9",MID(R267,3,1)="0",))),IF(COUNTIF(INDIRECT("拒絶理由・拒絶査定・異議申立!"&amp;ADDRESS(MATCH(C267,拒絶理由・拒絶査定・異議申立!B$1:B$1000,0),3)&amp;":"&amp;ADDRESS(MATCH(C267,拒絶理由・拒絶査定・異議申立!B$1:B$1000,0),50)),R267)+COUNTIF(INDIRECT("拒絶理由・拒絶査定・異議申立!"&amp;ADDRESS(MATCH(C267,拒絶理由・拒絶査定・異議申立!B$1:B$1000,0),3)&amp;":"&amp;ADDRESS(MATCH(C267,拒絶理由・拒絶査定・異議申立!B$1:B$1000,0),50)),T267)&gt;0,"Yes","No"),"")</f>
        <v/>
      </c>
      <c r="AA267" s="415" t="str">
        <f ca="1">IF(OR(LEFT(R267)="特",LEFT(R267)="実",AND(OR(LEFT(R267,2)="US",LEFT(R267,2)="WO",LEFT(R267,2)="GB",LEFT(R267,2)="EP",LEFT(R267,2)="DE"),OR(MID(R267,3,1)="1",MID(R267,3,1)="2",MID(R267,3,1)="3",MID(R267,3,1)="4",MID(R267,3,1)="5",MID(R267,3,1)="6",MID(R267,3,1)="7",MID(R267,3,1)="8",MID(R267,3,1)="9",MID(R267,3,1)="0",))),IF(COUNTIF(INDIRECT("先行技術調査・登録査定!"&amp;ADDRESS(MATCH(C267,先行技術調査・登録査定!B$1:B$1000,0),3)&amp;":"&amp;ADDRESS(MATCH(C267,先行技術調査・登録査定!B$1:B$1000,0),49)),R267)+COUNTIF(INDIRECT("先行技術調査・登録査定!"&amp;ADDRESS(MATCH(C267,先行技術調査・登録査定!B$1:B$1000,0),3)&amp;":"&amp;ADDRESS(MATCH(C267,先行技術調査・登録査定!B$1:B$1000,0),49)),T267)&gt;0,"Yes","No"),"")</f>
        <v/>
      </c>
      <c r="AB267" s="416" t="str">
        <f t="shared" ca="1" si="20"/>
        <v/>
      </c>
      <c r="AC267" s="252" t="str">
        <f>IF(OR(LEFT(R267)="特",LEFT(R267)="実",AND(OR(LEFT(R267,2)="US",LEFT(R267,2)="WO",LEFT(R267,2)="GB",LEFT(R267,2)="EP",LEFT(R267,2)="DE"),OR(MID(R267,3,1)="1",MID(R267,3,1)="2",MID(R267,3,1)="3",MID(R267,3,1)="4",MID(R267,3,1)="5",MID(R267,3,1)="6",MID(R267,3,1)="7",MID(R267,3,1)="8",MID(R267,3,1)="9",MID(R267,3,1)="0",))),"",VLOOKUP($C267,非特許文献リスト!$A$2:$C$196,2,FALSE))</f>
        <v/>
      </c>
      <c r="AD267" s="417" t="str">
        <f>IF(OR(LEFT(R267)="特",LEFT(R267)="実",AND(OR(LEFT(R267,2)="US",LEFT(R267,2)="WO",LEFT(R267,2)="GB",LEFT(R267,2)="EP",LEFT(R267,2)="DE"),OR(MID(R267,3,1)="1",MID(R267,3,1)="2",MID(R267,3,1)="3",MID(R267,3,1)="4",MID(R267,3,1)="5",MID(R267,3,1)="6",MID(R267,3,1)="7",MID(R267,3,1)="8",MID(R267,3,1)="9",MID(R267,3,1)="0",))),"",VLOOKUP($C267,非特許文献リスト!$A$2:$C$196,3,FALSE))</f>
        <v/>
      </c>
      <c r="AE267" s="188" t="str">
        <f t="shared" si="22"/>
        <v/>
      </c>
      <c r="AF267" s="189" t="str">
        <f>IF(OR(LEFT(R267)="特",LEFT(R267)="実"),VLOOKUP(R267,'証拠（JP特許）'!$B$2:$AB$299,10,FALSE),IF(AND(OR(LEFT(R267,2)="US",LEFT(R267,2)="WO",LEFT(R267,2)="GB",LEFT(R267,2)="EP",LEFT(R267,2)="DE"),OR(MID(R267,3,1)="1",MID(R267,3,1)="2",MID(R267,3,1)="3",MID(R267,3,1)="4",MID(R267,3,1)="5",MID(R267,3,1)="6",MID(R267,3,1)="7",MID(R267,3,1)="8",MID(R267,3,1)="9",MID(R267,3,1)="0",)),VLOOKUP(R267,'証拠（WW特許）'!$B$2:$M$90,8,FALSE),""))</f>
        <v/>
      </c>
      <c r="AG267" s="189" t="str">
        <f>IF(OR(LEFT(R267)="特",LEFT(R267)="実"),VLOOKUP(R267,'証拠（JP特許）'!$B$2:$AB$299,26,FALSE),IF(AND(OR(LEFT(R267,2)="US",LEFT(R267,2)="WO",LEFT(R267,2)="GB",LEFT(R267,2)="EP",LEFT(R267,2)="DE"),OR(MID(R267,3,1)="1",MID(R267,3,1)="2",MID(R267,3,1)="3",MID(R267,3,1)="4",MID(R267,3,1)="5",MID(R267,3,1)="6",MID(R267,3,1)="7",MID(R267,3,1)="8",MID(R267,3,1)="9",MID(R267,3,1)="0",)),VLOOKUP(R267,'証拠（WW特許）'!$B$2:$M$90,12,FALSE),""))</f>
        <v/>
      </c>
      <c r="AH267" s="190" t="str">
        <f>IF(OR(LEFT(R267)="特",LEFT(R267)="実"),VLOOKUP(R267,'証拠（JP特許）'!$B$2:$X$299,20,FALSE),IF(AND(OR(LEFT(R267,2)="US",LEFT(R267,2)="WO",LEFT(R267,2)="GB",LEFT(R267,2)="EP",LEFT(R267,2)="DE"),OR(MID(R267,3,1)="1",MID(R267,3,1)="2",MID(R267,3,1)="3",MID(R267,3,1)="4",MID(R267,3,1)="5",MID(R267,3,1)="6",MID(R267,3,1)="7",MID(R267,3,1)="8",MID(R267,3,1)="9",MID(R267,3,1)="0",)),VLOOKUP(R267,'証拠（WW特許）'!$B$2:$U$90,20,FALSE),""))</f>
        <v/>
      </c>
      <c r="AI267" s="190" t="str">
        <f>IF(OR(LEFT(R267)="特",LEFT(R267)="実"),VLOOKUP(R267,'証拠（JP特許）'!$B$2:$X$299,21,FALSE),"")</f>
        <v/>
      </c>
      <c r="AJ267" s="190" t="str">
        <f>IF(OR(LEFT(R267)="特",LEFT(R267)="実"),VLOOKUP(R267,'証拠（JP特許）'!$B$2:$X$299,22,FALSE),"")</f>
        <v/>
      </c>
      <c r="AK267" s="191" t="str">
        <f>IF(OR(LEFT(R267)="特",LEFT(R267)="実"),VLOOKUP(R267,'証拠（JP特許）'!$B$2:$X$299,17,FALSE),IF(AND(OR(LEFT(R267,2)="US",LEFT(R267,2)="WO",LEFT(R267,2)="GB",LEFT(R267,2)="EP",LEFT(R267,2)="DE"),OR(MID(R267,3,1)="1",MID(R267,3,1)="2",MID(R267,3,1)="3",MID(R267,3,1)="4",MID(R267,3,1)="5",MID(R267,3,1)="6",MID(R267,3,1)="7",MID(R267,3,1)="8",MID(R267,3,1)="9",MID(R267,3,1)="0",)),VLOOKUP(R267,'証拠（WW特許）'!$B$2:$U$90,16,FALSE),""))</f>
        <v/>
      </c>
      <c r="AL267" s="190"/>
      <c r="AM267" s="190"/>
      <c r="AN267" s="190"/>
      <c r="AO267" s="190" t="str">
        <f ca="1">IF(OR(LEFT(R267)="特",LEFT(R267)="実",AND(OR(LEFT(R267,2)="US",LEFT(R267,2)="WO",LEFT(R267,2)="GB",LEFT(R267,2)="EP",LEFT(R267,2)="DE"),OR(MID(R267,3,1)="1",MID(R267,3,1)="2",MID(R267,3,1)="3",MID(R267,3,1)="4",MID(R267,3,1)="5",MID(R267,3,1)="6",MID(R267,3,1)="7",MID(R267,3,1)="8",MID(R267,3,1)="9",MID(R267,3,1)="0"))),IF(COUNTIF(INDIRECT("発明者引用!"&amp;ADDRESS(MATCH(C267,発明者引用!B$1:B$196,0),4)&amp;":"&amp;ADDRESS(MATCH(C267,発明者引用!B$1:B$196,0),17)),R267)+COUNTIF(INDIRECT("発明者引用!"&amp;ADDRESS(MATCH(C267,発明者引用!B$1:B$196,0),4)&amp;":"&amp;ADDRESS(MATCH(C267,発明者引用!B$1:B$196,0),17)),#REF!)+COUNTIF(INDIRECT("発明者引用!"&amp;ADDRESS(MATCH(C267,発明者引用!B$1:B$196,0),4)&amp;":"&amp;ADDRESS(MATCH(C267,発明者引用!B$1:B$196,0),17)),T267)&gt;0,"Yes","No"),"")</f>
        <v/>
      </c>
      <c r="AP267" s="190" t="str">
        <f ca="1">IF(OR(LEFT(R267)="特",LEFT(R267)="実",AND(OR(LEFT(R267,2)="US",LEFT(R267,2)="WO",LEFT(R267,2)="GB",LEFT(R267,2)="EP",LEFT(R267,2)="DE"),OR(MID(R267,3,1)="1",MID(R267,3,1)="2",MID(R267,3,1)="3",MID(R267,3,1)="4",MID(R267,3,1)="5",MID(R267,3,1)="6",MID(R267,3,1)="7",MID(R267,3,1)="8",MID(R267,3,1)="9",MID(R267,3,1)="0"))),IF(VLOOKUP(C267,ファミリ引用特許WO!$A$2:$B$241,2,FALSE)+VLOOKUP(C267,ファミリ引用文献WO!$A$2:$C$241,3,FALSE)=0,"ISR無し",IF(COUNTIF(INDIRECT("ファミリ引用特許WO!"&amp;ADDRESS(MATCH(C267,ファミリ引用特許WO!$A$2:$A$241,0),1)&amp;":"&amp;ADDRESS(MATCH(C267,ファミリ引用特許WO!$A$2:$A$241,0),19)),R267)+COUNTIF(INDIRECT("ファミリ引用特許WO!"&amp;ADDRESS(MATCH(C267,ファミリ引用特許WO!$A$2:$A$241,0),1)&amp;":"&amp;ADDRESS(MATCH(C267,ファミリ引用特許WO!$A$2:$A$241,0),19)),S267)+COUNTIF(INDIRECT("ファミリ引用特許WO!"&amp;ADDRESS(MATCH(C267,ファミリ引用特許WO!$A$2:$A$241,0),1)&amp;":"&amp;ADDRESS(MATCH(C267,ファミリ引用特許WO!$A$2:$A$241,0),19)),T267)+COUNTIF(INDIRECT("ファミリ引用特許WO!"&amp;ADDRESS(MATCH(C267,ファミリ引用特許WO!$A$2:$A$241,0),1)&amp;":"&amp;ADDRESS(MATCH(C267,ファミリ引用特許WO!$A$2:$A$241,0),19)),W267)+COUNTIF(INDIRECT("ファミリ引用特許WO!"&amp;ADDRESS(MATCH(C267,ファミリ引用特許WO!$A$2:$A$241,0),1)&amp;":"&amp;ADDRESS(MATCH(C267,ファミリ引用特許WO!$A$2:$A$241,0),19)),Y267)&gt;0,"Yes","No")),"")</f>
        <v/>
      </c>
      <c r="AQ267" s="194" t="str">
        <f ca="1">IF(OR(LEFT(R267)="特",LEFT(R267)="実",AND(OR(LEFT(R267,2)="US",LEFT(R267,2)="WO",LEFT(R267,2)="GB",LEFT(R267,2)="EP",LEFT(R267,2)="DE"),OR(MID(R267,3,1)="1",MID(R267,3,1)="2",MID(R267,3,1)="3",MID(R267,3,1)="4",MID(R267,3,1)="5",MID(R267,3,1)="6",MID(R267,3,1)="7",MID(R267,3,1)="8",MID(R267,3,1)="9",MID(R267,3,1)="0"))),IF(VLOOKUP(C267,'ファミリ引用特許表記修正（ex.A2→A）'!$A$2:$B$241,2,FALSE)=0,"family無し",IF(COUNTIF(INDIRECT("'ファミリ引用特許表記修正（ex.A2→A）'!"&amp;ADDRESS(MATCH(C267,'ファミリ引用特許表記修正（ex.A2→A）'!$A$2:$A$241,0),1)&amp;":"&amp;ADDRESS(MATCH(C267,'ファミリ引用特許表記修正（ex.A2→A）'!$A$2:$A$241,0),171)),R267)+COUNTIF(INDIRECT("'ファミリ引用特許表記修正（ex.A2→A）'!"&amp;ADDRESS(MATCH(C267,'ファミリ引用特許表記修正（ex.A2→A）'!$A$2:$A$241,0),1)&amp;":"&amp;ADDRESS(MATCH(C267,'ファミリ引用特許表記修正（ex.A2→A）'!$A$2:$A$241,0),171)),S267)+COUNTIF(INDIRECT("'ファミリ引用特許表記修正（ex.A2→A）'!"&amp;ADDRESS(MATCH(C267,'ファミリ引用特許表記修正（ex.A2→A）'!$A$2:$A$241,0),1)&amp;":"&amp;ADDRESS(MATCH(C267,'ファミリ引用特許表記修正（ex.A2→A）'!$A$2:$A$241,0),171)),T267)+COUNTIF(INDIRECT("'ファミリ引用特許表記修正（ex.A2→A）'!"&amp;ADDRESS(MATCH(C267,'ファミリ引用特許表記修正（ex.A2→A）'!$A$2:$A$241,0),1)&amp;":"&amp;ADDRESS(MATCH(C267,'ファミリ引用特許表記修正（ex.A2→A）'!$A$2:$A$241,0),171)),W267)+COUNTIF(INDIRECT("'ファミリ引用特許表記修正（ex.A2→A）'!"&amp;ADDRESS(MATCH(C267,'ファミリ引用特許表記修正（ex.A2→A）'!$A$2:$A$241,0),1)&amp;":"&amp;ADDRESS(MATCH(C267,'ファミリ引用特許表記修正（ex.A2→A）'!$A$2:$A$241,0),171)),Y267)&gt;0,"Yes","No")),"")</f>
        <v/>
      </c>
      <c r="AR267" s="193" t="str">
        <f>IF(OR(LEFT(R267)="特",LEFT(R267)="実",AND(OR(LEFT(R267,2)="US",LEFT(R267,2)="WO",LEFT(R267,2)="GB",LEFT(R267,2)="EP",LEFT(R267,2)="DE"),OR(MID(R267,3,1)="1",MID(R267,3,1)="2",MID(R267,3,1)="3",MID(R267,3,1)="4",MID(R267,3,1)="5",MID(R267,3,1)="6",MID(R267,3,1)="7",MID(R267,3,1)="8",MID(R267,3,1)="9",MID(R267,3,1)="0",))),"",VLOOKUP($C267,ファミリ発明者引用文献!A$3:B$235,2,FALSE))</f>
        <v>,,</v>
      </c>
      <c r="AS267" s="194" t="str">
        <f>VLOOKUP(C267,ファミリ引用文献WO!A$2:B$241,2,FALSE)</f>
        <v/>
      </c>
      <c r="AT267" s="190" t="str">
        <f>VLOOKUP(C267,ファミリ引用文献!A$3:B$242,2,FALSE)</f>
        <v/>
      </c>
      <c r="AU267" s="190" t="str">
        <f>VLOOKUP(C267,審判データ!AH$2:BT$379,39,FALSE)</f>
        <v>特開平11-216222;特許03942746;特開2000-300725;特許03232076;特開2000-300726;特許03260736;特開2001-246044;特開2007-144213;特開2010-227604;特開2011-016024;特開2012-096099;US6315289</v>
      </c>
      <c r="AV267" s="192" t="str">
        <f ca="1">IF(INDIRECT("審判データ!"&amp;ADDRESS(MATCH(C267,審判データ!$AH$1:$AH$379,0),32))="早期審査の対象とする","早期審査","")</f>
        <v>早期審査</v>
      </c>
      <c r="AW267" s="657" t="str">
        <f t="shared" si="21"/>
        <v/>
      </c>
      <c r="AX267" s="658" t="str">
        <f>IF(LEFT(AE267,3)="日本特",IF(LEFT(C267)="特",VLOOKUP(C267,'本件、証拠文献テーマコード'!G$2:I$376,3,FALSE),VLOOKUP(C267,'本件、証拠文献テーマコード'!B$2:I$376,8,FALSE)),"")</f>
        <v/>
      </c>
      <c r="AY267" s="658" t="str">
        <f>IF(LEFT(AE267,3)="日本特",IF(OR(MID(R267,2,1)="開",MID(R267,2,1)="表",MID(R267,2,1)="登"),VLOOKUP(R267,'本件、証拠文献テーマコード'!C$2:I$379,7,FALSE),VLOOKUP(R267,'本件、証拠文献テーマコード'!G$2:I$379,3,FALSE)),"")</f>
        <v/>
      </c>
      <c r="AZ267" s="54"/>
    </row>
    <row r="268" spans="1:52" ht="67.5" x14ac:dyDescent="0.15">
      <c r="A268" s="804"/>
      <c r="B268" s="586" t="str">
        <f ca="1">IF(A268="",B267,INDIRECT("審判データ!"&amp;ADDRESS(MATCH(A268,審判データ!$HC$1:$HC$379,0),20))&amp;" / "&amp;INDIRECT("審判データ!"&amp;ADDRESS(MATCH(A268,審判データ!$HC$1:$HC$379,0),21)))</f>
        <v>2011 / 29-2</v>
      </c>
      <c r="C268" s="511">
        <v>3232076</v>
      </c>
      <c r="D268" s="511" t="s">
        <v>1596</v>
      </c>
      <c r="E268" s="163" t="str">
        <f ca="1">INDIRECT("審判データ!"&amp;ADDRESS(MATCH(C268,審判データ!$AH$1:$AH$379,0),55))</f>
        <v>株式会社ユニバーサルエンターテインメント</v>
      </c>
      <c r="F268" s="43" t="str">
        <f ca="1">INDIRECT("審判データ!"&amp;ADDRESS(MATCH(C268,審判データ!$AH$1:$AH$379,0),56))</f>
        <v>坂本　剛一;吉田　洋</v>
      </c>
      <c r="G268" s="43" t="str">
        <f ca="1">INDIRECT("審判データ!"&amp;ADDRESS(MATCH(C268,審判データ!$AH$1:$AH$379,0),72))</f>
        <v>特開平11-216222;特許03942746;特開2000-300725;特許03232076;特開2000-300726;特許03260736;特開2001-246044;特開2007-144213;特開2010-227604;特開2011-016024;特開2012-096099;US6315289</v>
      </c>
      <c r="H268" s="43" t="str">
        <f ca="1">INDIRECT("審判データ!"&amp;ADDRESS(MATCH(C268,審判データ!$AH$1:$AH$379,0),41))</f>
        <v>A63F  5/04    512;A63F  5/04    516</v>
      </c>
      <c r="I268" s="43" t="str">
        <f ca="1">INDIRECT("審判データ!"&amp;ADDRESS(MATCH(C268,審判データ!$AH$1:$AH$379,0),49))</f>
        <v>A63F   5/04@AFI(JP)</v>
      </c>
      <c r="J268" s="43" t="str">
        <f ca="1">INDIRECT("審判データ!"&amp;ADDRESS(MATCH(C268,審判データ!$AH$1:$AH$379,0),51))</f>
        <v>A63F  5/04    512 D;A63F  5/04    516 D</v>
      </c>
      <c r="K268" s="43" t="str">
        <f ca="1">INDIRECT("審判データ!"&amp;ADDRESS(MATCH(C268,審判データ!$AH$1:$AH$379,0),53))</f>
        <v>2C082 AA02;2C082 AB03;2C082 AB12;2C082 BA02;2C082 BA07;2C082 BA08;2C082 BA22;2C082 BA35;2C082 BB02;2C082 BB24;2C082 BB28;2C082 BB42;2C082 BB74;2C082 BB76;2C082 BB78;2C082 BB80;2C082 BB93;2C082 BB94;2C082 BB96;2C082 CA02;2C082 CA23;2C082 CA24;2C082 CA25;2C082 CB04;2C082 CB16;2C082 CB23;2C082 CB33;2C082 CC01;2C082 CC13;2C082 CC24;2C082 CC28;2C082 CC54;2C082 CC56;2C082 CD03;2C082 CD06;2C082 CD12;2C082 CD19;2C082 CD49;2C082 CE03;2C082 DA29;2C082 DA52</v>
      </c>
      <c r="L268" s="1005"/>
      <c r="M268" s="1032"/>
      <c r="N268" s="1035"/>
      <c r="O268" s="1009"/>
      <c r="P268" s="993"/>
      <c r="Q268" s="715" t="s">
        <v>247</v>
      </c>
      <c r="R268" s="716" t="s">
        <v>3195</v>
      </c>
      <c r="S268" s="715" t="str">
        <f>IF(OR(LEFT(R268)="特",LEFT(R268)="実"),VLOOKUP(R268,'証拠（JP特許）'!$B$2:$D$299,2,FALSE),IF(AND(OR(LEFT(R268,2)="US",LEFT(R268,2)="WO",LEFT(R268,2)="GB",LEFT(R268,2)="EP",LEFT(R268,2)="DE"),OR(MID(R268,3,1)="1",MID(R268,3,1)="2",MID(R268,3,1)="3",MID(R268,3,1)="4",MID(R268,3,1)="5",MID(R268,3,1)="6",MID(R268,3,1)="7",MID(R268,3,1)="8",MID(R268,3,1)="9",MID(R268,3,1)="0")),VLOOKUP(R268,'証拠（WW特許）'!$B$2:$C$90,2,FALSE),"_"))</f>
        <v>_</v>
      </c>
      <c r="T268" s="716" t="str">
        <f>IF(OR(LEFT(R268)="特",LEFT(R268)="実"),VLOOKUP(R268,'証拠（JP特許）'!$B$2:$E$299,4,FALSE),"_")</f>
        <v>_</v>
      </c>
      <c r="U268" s="716" t="s">
        <v>94</v>
      </c>
      <c r="V268" s="715" t="s">
        <v>25</v>
      </c>
      <c r="W268" s="717" t="str">
        <f t="shared" si="23"/>
        <v/>
      </c>
      <c r="X268" s="718"/>
      <c r="Y268" s="718" t="str">
        <f t="shared" si="24"/>
        <v/>
      </c>
      <c r="Z268" s="414" t="str">
        <f ca="1">IF(OR(LEFT(R268)="特",LEFT(R268)="実",AND(OR(LEFT(R268,2)="US",LEFT(R268,2)="WO",LEFT(R268,2)="GB",LEFT(R268,2)="EP",LEFT(R268,2)="DE"),OR(MID(R268,3,1)="1",MID(R268,3,1)="2",MID(R268,3,1)="3",MID(R268,3,1)="4",MID(R268,3,1)="5",MID(R268,3,1)="6",MID(R268,3,1)="7",MID(R268,3,1)="8",MID(R268,3,1)="9",MID(R268,3,1)="0",))),IF(COUNTIF(INDIRECT("拒絶理由・拒絶査定・異議申立!"&amp;ADDRESS(MATCH(C268,拒絶理由・拒絶査定・異議申立!B$1:B$1000,0),3)&amp;":"&amp;ADDRESS(MATCH(C268,拒絶理由・拒絶査定・異議申立!B$1:B$1000,0),50)),R268)+COUNTIF(INDIRECT("拒絶理由・拒絶査定・異議申立!"&amp;ADDRESS(MATCH(C268,拒絶理由・拒絶査定・異議申立!B$1:B$1000,0),3)&amp;":"&amp;ADDRESS(MATCH(C268,拒絶理由・拒絶査定・異議申立!B$1:B$1000,0),50)),T268)&gt;0,"Yes","No"),"")</f>
        <v/>
      </c>
      <c r="AA268" s="415" t="str">
        <f ca="1">IF(OR(LEFT(R268)="特",LEFT(R268)="実",AND(OR(LEFT(R268,2)="US",LEFT(R268,2)="WO",LEFT(R268,2)="GB",LEFT(R268,2)="EP",LEFT(R268,2)="DE"),OR(MID(R268,3,1)="1",MID(R268,3,1)="2",MID(R268,3,1)="3",MID(R268,3,1)="4",MID(R268,3,1)="5",MID(R268,3,1)="6",MID(R268,3,1)="7",MID(R268,3,1)="8",MID(R268,3,1)="9",MID(R268,3,1)="0",))),IF(COUNTIF(INDIRECT("先行技術調査・登録査定!"&amp;ADDRESS(MATCH(C268,先行技術調査・登録査定!B$1:B$1000,0),3)&amp;":"&amp;ADDRESS(MATCH(C268,先行技術調査・登録査定!B$1:B$1000,0),49)),R268)+COUNTIF(INDIRECT("先行技術調査・登録査定!"&amp;ADDRESS(MATCH(C268,先行技術調査・登録査定!B$1:B$1000,0),3)&amp;":"&amp;ADDRESS(MATCH(C268,先行技術調査・登録査定!B$1:B$1000,0),49)),T268)&gt;0,"Yes","No"),"")</f>
        <v/>
      </c>
      <c r="AB268" s="416" t="str">
        <f t="shared" ca="1" si="20"/>
        <v/>
      </c>
      <c r="AC268" s="252" t="str">
        <f>IF(OR(LEFT(R268)="特",LEFT(R268)="実",AND(OR(LEFT(R268,2)="US",LEFT(R268,2)="WO",LEFT(R268,2)="GB",LEFT(R268,2)="EP",LEFT(R268,2)="DE"),OR(MID(R268,3,1)="1",MID(R268,3,1)="2",MID(R268,3,1)="3",MID(R268,3,1)="4",MID(R268,3,1)="5",MID(R268,3,1)="6",MID(R268,3,1)="7",MID(R268,3,1)="8",MID(R268,3,1)="9",MID(R268,3,1)="0",))),"",VLOOKUP($C268,非特許文献リスト!$A$2:$C$196,2,FALSE))</f>
        <v/>
      </c>
      <c r="AD268" s="417" t="str">
        <f>IF(OR(LEFT(R268)="特",LEFT(R268)="実",AND(OR(LEFT(R268,2)="US",LEFT(R268,2)="WO",LEFT(R268,2)="GB",LEFT(R268,2)="EP",LEFT(R268,2)="DE"),OR(MID(R268,3,1)="1",MID(R268,3,1)="2",MID(R268,3,1)="3",MID(R268,3,1)="4",MID(R268,3,1)="5",MID(R268,3,1)="6",MID(R268,3,1)="7",MID(R268,3,1)="8",MID(R268,3,1)="9",MID(R268,3,1)="0",))),"",VLOOKUP($C268,非特許文献リスト!$A$2:$C$196,3,FALSE))</f>
        <v/>
      </c>
      <c r="AE268" s="188" t="str">
        <f t="shared" si="22"/>
        <v/>
      </c>
      <c r="AF268" s="189" t="str">
        <f>IF(OR(LEFT(R268)="特",LEFT(R268)="実"),VLOOKUP(R268,'証拠（JP特許）'!$B$2:$AB$299,10,FALSE),IF(AND(OR(LEFT(R268,2)="US",LEFT(R268,2)="WO",LEFT(R268,2)="GB",LEFT(R268,2)="EP",LEFT(R268,2)="DE"),OR(MID(R268,3,1)="1",MID(R268,3,1)="2",MID(R268,3,1)="3",MID(R268,3,1)="4",MID(R268,3,1)="5",MID(R268,3,1)="6",MID(R268,3,1)="7",MID(R268,3,1)="8",MID(R268,3,1)="9",MID(R268,3,1)="0",)),VLOOKUP(R268,'証拠（WW特許）'!$B$2:$M$90,8,FALSE),""))</f>
        <v/>
      </c>
      <c r="AG268" s="189" t="str">
        <f>IF(OR(LEFT(R268)="特",LEFT(R268)="実"),VLOOKUP(R268,'証拠（JP特許）'!$B$2:$AB$299,26,FALSE),IF(AND(OR(LEFT(R268,2)="US",LEFT(R268,2)="WO",LEFT(R268,2)="GB",LEFT(R268,2)="EP",LEFT(R268,2)="DE"),OR(MID(R268,3,1)="1",MID(R268,3,1)="2",MID(R268,3,1)="3",MID(R268,3,1)="4",MID(R268,3,1)="5",MID(R268,3,1)="6",MID(R268,3,1)="7",MID(R268,3,1)="8",MID(R268,3,1)="9",MID(R268,3,1)="0",)),VLOOKUP(R268,'証拠（WW特許）'!$B$2:$M$90,12,FALSE),""))</f>
        <v/>
      </c>
      <c r="AH268" s="190" t="str">
        <f>IF(OR(LEFT(R268)="特",LEFT(R268)="実"),VLOOKUP(R268,'証拠（JP特許）'!$B$2:$X$299,20,FALSE),IF(AND(OR(LEFT(R268,2)="US",LEFT(R268,2)="WO",LEFT(R268,2)="GB",LEFT(R268,2)="EP",LEFT(R268,2)="DE"),OR(MID(R268,3,1)="1",MID(R268,3,1)="2",MID(R268,3,1)="3",MID(R268,3,1)="4",MID(R268,3,1)="5",MID(R268,3,1)="6",MID(R268,3,1)="7",MID(R268,3,1)="8",MID(R268,3,1)="9",MID(R268,3,1)="0",)),VLOOKUP(R268,'証拠（WW特許）'!$B$2:$U$90,20,FALSE),""))</f>
        <v/>
      </c>
      <c r="AI268" s="190" t="str">
        <f>IF(OR(LEFT(R268)="特",LEFT(R268)="実"),VLOOKUP(R268,'証拠（JP特許）'!$B$2:$X$299,21,FALSE),"")</f>
        <v/>
      </c>
      <c r="AJ268" s="190" t="str">
        <f>IF(OR(LEFT(R268)="特",LEFT(R268)="実"),VLOOKUP(R268,'証拠（JP特許）'!$B$2:$X$299,22,FALSE),"")</f>
        <v/>
      </c>
      <c r="AK268" s="191" t="str">
        <f>IF(OR(LEFT(R268)="特",LEFT(R268)="実"),VLOOKUP(R268,'証拠（JP特許）'!$B$2:$X$299,17,FALSE),IF(AND(OR(LEFT(R268,2)="US",LEFT(R268,2)="WO",LEFT(R268,2)="GB",LEFT(R268,2)="EP",LEFT(R268,2)="DE"),OR(MID(R268,3,1)="1",MID(R268,3,1)="2",MID(R268,3,1)="3",MID(R268,3,1)="4",MID(R268,3,1)="5",MID(R268,3,1)="6",MID(R268,3,1)="7",MID(R268,3,1)="8",MID(R268,3,1)="9",MID(R268,3,1)="0",)),VLOOKUP(R268,'証拠（WW特許）'!$B$2:$U$90,16,FALSE),""))</f>
        <v/>
      </c>
      <c r="AL268" s="190"/>
      <c r="AM268" s="190"/>
      <c r="AN268" s="190"/>
      <c r="AO268" s="190" t="str">
        <f ca="1">IF(OR(LEFT(R268)="特",LEFT(R268)="実",AND(OR(LEFT(R268,2)="US",LEFT(R268,2)="WO",LEFT(R268,2)="GB",LEFT(R268,2)="EP",LEFT(R268,2)="DE"),OR(MID(R268,3,1)="1",MID(R268,3,1)="2",MID(R268,3,1)="3",MID(R268,3,1)="4",MID(R268,3,1)="5",MID(R268,3,1)="6",MID(R268,3,1)="7",MID(R268,3,1)="8",MID(R268,3,1)="9",MID(R268,3,1)="0"))),IF(COUNTIF(INDIRECT("発明者引用!"&amp;ADDRESS(MATCH(C268,発明者引用!B$1:B$196,0),4)&amp;":"&amp;ADDRESS(MATCH(C268,発明者引用!B$1:B$196,0),17)),R268)+COUNTIF(INDIRECT("発明者引用!"&amp;ADDRESS(MATCH(C268,発明者引用!B$1:B$196,0),4)&amp;":"&amp;ADDRESS(MATCH(C268,発明者引用!B$1:B$196,0),17)),#REF!)+COUNTIF(INDIRECT("発明者引用!"&amp;ADDRESS(MATCH(C268,発明者引用!B$1:B$196,0),4)&amp;":"&amp;ADDRESS(MATCH(C268,発明者引用!B$1:B$196,0),17)),T268)&gt;0,"Yes","No"),"")</f>
        <v/>
      </c>
      <c r="AP268" s="190" t="str">
        <f ca="1">IF(OR(LEFT(R268)="特",LEFT(R268)="実",AND(OR(LEFT(R268,2)="US",LEFT(R268,2)="WO",LEFT(R268,2)="GB",LEFT(R268,2)="EP",LEFT(R268,2)="DE"),OR(MID(R268,3,1)="1",MID(R268,3,1)="2",MID(R268,3,1)="3",MID(R268,3,1)="4",MID(R268,3,1)="5",MID(R268,3,1)="6",MID(R268,3,1)="7",MID(R268,3,1)="8",MID(R268,3,1)="9",MID(R268,3,1)="0"))),IF(VLOOKUP(C268,ファミリ引用特許WO!$A$2:$B$241,2,FALSE)+VLOOKUP(C268,ファミリ引用文献WO!$A$2:$C$241,3,FALSE)=0,"ISR無し",IF(COUNTIF(INDIRECT("ファミリ引用特許WO!"&amp;ADDRESS(MATCH(C268,ファミリ引用特許WO!$A$2:$A$241,0),1)&amp;":"&amp;ADDRESS(MATCH(C268,ファミリ引用特許WO!$A$2:$A$241,0),19)),R268)+COUNTIF(INDIRECT("ファミリ引用特許WO!"&amp;ADDRESS(MATCH(C268,ファミリ引用特許WO!$A$2:$A$241,0),1)&amp;":"&amp;ADDRESS(MATCH(C268,ファミリ引用特許WO!$A$2:$A$241,0),19)),S268)+COUNTIF(INDIRECT("ファミリ引用特許WO!"&amp;ADDRESS(MATCH(C268,ファミリ引用特許WO!$A$2:$A$241,0),1)&amp;":"&amp;ADDRESS(MATCH(C268,ファミリ引用特許WO!$A$2:$A$241,0),19)),T268)+COUNTIF(INDIRECT("ファミリ引用特許WO!"&amp;ADDRESS(MATCH(C268,ファミリ引用特許WO!$A$2:$A$241,0),1)&amp;":"&amp;ADDRESS(MATCH(C268,ファミリ引用特許WO!$A$2:$A$241,0),19)),W268)+COUNTIF(INDIRECT("ファミリ引用特許WO!"&amp;ADDRESS(MATCH(C268,ファミリ引用特許WO!$A$2:$A$241,0),1)&amp;":"&amp;ADDRESS(MATCH(C268,ファミリ引用特許WO!$A$2:$A$241,0),19)),Y268)&gt;0,"Yes","No")),"")</f>
        <v/>
      </c>
      <c r="AQ268" s="194" t="str">
        <f ca="1">IF(OR(LEFT(R268)="特",LEFT(R268)="実",AND(OR(LEFT(R268,2)="US",LEFT(R268,2)="WO",LEFT(R268,2)="GB",LEFT(R268,2)="EP",LEFT(R268,2)="DE"),OR(MID(R268,3,1)="1",MID(R268,3,1)="2",MID(R268,3,1)="3",MID(R268,3,1)="4",MID(R268,3,1)="5",MID(R268,3,1)="6",MID(R268,3,1)="7",MID(R268,3,1)="8",MID(R268,3,1)="9",MID(R268,3,1)="0"))),IF(VLOOKUP(C268,'ファミリ引用特許表記修正（ex.A2→A）'!$A$2:$B$241,2,FALSE)=0,"family無し",IF(COUNTIF(INDIRECT("'ファミリ引用特許表記修正（ex.A2→A）'!"&amp;ADDRESS(MATCH(C268,'ファミリ引用特許表記修正（ex.A2→A）'!$A$2:$A$241,0),1)&amp;":"&amp;ADDRESS(MATCH(C268,'ファミリ引用特許表記修正（ex.A2→A）'!$A$2:$A$241,0),171)),R268)+COUNTIF(INDIRECT("'ファミリ引用特許表記修正（ex.A2→A）'!"&amp;ADDRESS(MATCH(C268,'ファミリ引用特許表記修正（ex.A2→A）'!$A$2:$A$241,0),1)&amp;":"&amp;ADDRESS(MATCH(C268,'ファミリ引用特許表記修正（ex.A2→A）'!$A$2:$A$241,0),171)),S268)+COUNTIF(INDIRECT("'ファミリ引用特許表記修正（ex.A2→A）'!"&amp;ADDRESS(MATCH(C268,'ファミリ引用特許表記修正（ex.A2→A）'!$A$2:$A$241,0),1)&amp;":"&amp;ADDRESS(MATCH(C268,'ファミリ引用特許表記修正（ex.A2→A）'!$A$2:$A$241,0),171)),T268)+COUNTIF(INDIRECT("'ファミリ引用特許表記修正（ex.A2→A）'!"&amp;ADDRESS(MATCH(C268,'ファミリ引用特許表記修正（ex.A2→A）'!$A$2:$A$241,0),1)&amp;":"&amp;ADDRESS(MATCH(C268,'ファミリ引用特許表記修正（ex.A2→A）'!$A$2:$A$241,0),171)),W268)+COUNTIF(INDIRECT("'ファミリ引用特許表記修正（ex.A2→A）'!"&amp;ADDRESS(MATCH(C268,'ファミリ引用特許表記修正（ex.A2→A）'!$A$2:$A$241,0),1)&amp;":"&amp;ADDRESS(MATCH(C268,'ファミリ引用特許表記修正（ex.A2→A）'!$A$2:$A$241,0),171)),Y268)&gt;0,"Yes","No")),"")</f>
        <v/>
      </c>
      <c r="AR268" s="193" t="str">
        <f>IF(OR(LEFT(R268)="特",LEFT(R268)="実",AND(OR(LEFT(R268,2)="US",LEFT(R268,2)="WO",LEFT(R268,2)="GB",LEFT(R268,2)="EP",LEFT(R268,2)="DE"),OR(MID(R268,3,1)="1",MID(R268,3,1)="2",MID(R268,3,1)="3",MID(R268,3,1)="4",MID(R268,3,1)="5",MID(R268,3,1)="6",MID(R268,3,1)="7",MID(R268,3,1)="8",MID(R268,3,1)="9",MID(R268,3,1)="0",))),"",VLOOKUP($C268,ファミリ発明者引用文献!A$3:B$235,2,FALSE))</f>
        <v>,,</v>
      </c>
      <c r="AS268" s="194" t="str">
        <f>VLOOKUP(C268,ファミリ引用文献WO!A$2:B$241,2,FALSE)</f>
        <v/>
      </c>
      <c r="AT268" s="190" t="str">
        <f>VLOOKUP(C268,ファミリ引用文献!A$3:B$242,2,FALSE)</f>
        <v/>
      </c>
      <c r="AU268" s="190" t="str">
        <f>VLOOKUP(C268,審判データ!AH$2:BT$379,39,FALSE)</f>
        <v>特開平11-216222;特許03942746;特開2000-300725;特許03232076;特開2000-300726;特許03260736;特開2001-246044;特開2007-144213;特開2010-227604;特開2011-016024;特開2012-096099;US6315289</v>
      </c>
      <c r="AV268" s="192" t="str">
        <f ca="1">IF(INDIRECT("審判データ!"&amp;ADDRESS(MATCH(C268,審判データ!$AH$1:$AH$379,0),32))="早期審査の対象とする","早期審査","")</f>
        <v>早期審査</v>
      </c>
      <c r="AW268" s="657" t="str">
        <f t="shared" si="21"/>
        <v/>
      </c>
      <c r="AX268" s="658" t="str">
        <f>IF(LEFT(AE268,3)="日本特",IF(LEFT(C268)="特",VLOOKUP(C268,'本件、証拠文献テーマコード'!G$2:I$376,3,FALSE),VLOOKUP(C268,'本件、証拠文献テーマコード'!B$2:I$376,8,FALSE)),"")</f>
        <v/>
      </c>
      <c r="AY268" s="658" t="str">
        <f>IF(LEFT(AE268,3)="日本特",IF(OR(MID(R268,2,1)="開",MID(R268,2,1)="表",MID(R268,2,1)="登"),VLOOKUP(R268,'本件、証拠文献テーマコード'!C$2:I$379,7,FALSE),VLOOKUP(R268,'本件、証拠文献テーマコード'!G$2:I$379,3,FALSE)),"")</f>
        <v/>
      </c>
      <c r="AZ268" s="54"/>
    </row>
    <row r="269" spans="1:52" x14ac:dyDescent="0.15">
      <c r="A269" s="420" t="s">
        <v>22800</v>
      </c>
      <c r="B269" s="586" t="str">
        <f ca="1">IF(A269="",B268,INDIRECT("審判データ!"&amp;ADDRESS(MATCH(A269,審判データ!$HC$1:$HC$379,0),20))&amp;" / "&amp;INDIRECT("審判データ!"&amp;ADDRESS(MATCH(A269,審判データ!$HC$1:$HC$379,0),21)))</f>
        <v>2011 / 29-2</v>
      </c>
      <c r="C269" s="511">
        <v>3232076</v>
      </c>
      <c r="D269" s="511" t="s">
        <v>1596</v>
      </c>
      <c r="E269" s="163" t="str">
        <f ca="1">INDIRECT("審判データ!"&amp;ADDRESS(MATCH(C269,審判データ!$AH$1:$AH$379,0),55))</f>
        <v>株式会社ユニバーサルエンターテインメント</v>
      </c>
      <c r="F269" s="43" t="str">
        <f ca="1">INDIRECT("審判データ!"&amp;ADDRESS(MATCH(C269,審判データ!$AH$1:$AH$379,0),56))</f>
        <v>坂本　剛一;吉田　洋</v>
      </c>
      <c r="G269" s="43" t="str">
        <f ca="1">INDIRECT("審判データ!"&amp;ADDRESS(MATCH(C269,審判データ!$AH$1:$AH$379,0),72))</f>
        <v>特開平11-216222;特許03942746;特開2000-300725;特許03232076;特開2000-300726;特許03260736;特開2001-246044;特開2007-144213;特開2010-227604;特開2011-016024;特開2012-096099;US6315289</v>
      </c>
      <c r="H269" s="43" t="str">
        <f ca="1">INDIRECT("審判データ!"&amp;ADDRESS(MATCH(C269,審判データ!$AH$1:$AH$379,0),41))</f>
        <v>A63F  5/04    512;A63F  5/04    516</v>
      </c>
      <c r="I269" s="43" t="str">
        <f ca="1">INDIRECT("審判データ!"&amp;ADDRESS(MATCH(C269,審判データ!$AH$1:$AH$379,0),49))</f>
        <v>A63F   5/04@AFI(JP)</v>
      </c>
      <c r="J269" s="43" t="str">
        <f ca="1">INDIRECT("審判データ!"&amp;ADDRESS(MATCH(C269,審判データ!$AH$1:$AH$379,0),51))</f>
        <v>A63F  5/04    512 D;A63F  5/04    516 D</v>
      </c>
      <c r="K269" s="43" t="str">
        <f ca="1">INDIRECT("審判データ!"&amp;ADDRESS(MATCH(C269,審判データ!$AH$1:$AH$379,0),53))</f>
        <v>2C082 AA02;2C082 AB03;2C082 AB12;2C082 BA02;2C082 BA07;2C082 BA08;2C082 BA22;2C082 BA35;2C082 BB02;2C082 BB24;2C082 BB28;2C082 BB42;2C082 BB74;2C082 BB76;2C082 BB78;2C082 BB80;2C082 BB93;2C082 BB94;2C082 BB96;2C082 CA02;2C082 CA23;2C082 CA24;2C082 CA25;2C082 CB04;2C082 CB16;2C082 CB23;2C082 CB33;2C082 CC01;2C082 CC13;2C082 CC24;2C082 CC28;2C082 CC54;2C082 CC56;2C082 CD03;2C082 CD06;2C082 CD12;2C082 CD19;2C082 CD49;2C082 CE03;2C082 DA29;2C082 DA52</v>
      </c>
      <c r="L269" s="719" t="s">
        <v>22801</v>
      </c>
      <c r="M269" s="716"/>
      <c r="N269" s="720"/>
      <c r="O269" s="721"/>
      <c r="P269" s="722"/>
      <c r="Q269" s="715"/>
      <c r="R269" s="716"/>
      <c r="S269" s="715" t="str">
        <f>IF(OR(LEFT(R269)="特",LEFT(R269)="実"),VLOOKUP(R269,'証拠（JP特許）'!$B$2:$D$299,2,FALSE),IF(AND(OR(LEFT(R269,2)="US",LEFT(R269,2)="WO",LEFT(R269,2)="GB",LEFT(R269,2)="EP",LEFT(R269,2)="DE"),OR(MID(R269,3,1)="1",MID(R269,3,1)="2",MID(R269,3,1)="3",MID(R269,3,1)="4",MID(R269,3,1)="5",MID(R269,3,1)="6",MID(R269,3,1)="7",MID(R269,3,1)="8",MID(R269,3,1)="9",MID(R269,3,1)="0")),VLOOKUP(R269,'証拠（WW特許）'!$B$2:$C$90,2,FALSE),"_"))</f>
        <v>_</v>
      </c>
      <c r="T269" s="716" t="str">
        <f>IF(OR(LEFT(R269)="特",LEFT(R269)="実"),VLOOKUP(R269,'証拠（JP特許）'!$B$2:$E$299,4,FALSE),"_")</f>
        <v>_</v>
      </c>
      <c r="U269" s="716"/>
      <c r="V269" s="715"/>
      <c r="W269" s="717" t="str">
        <f t="shared" si="23"/>
        <v/>
      </c>
      <c r="X269" s="718"/>
      <c r="Y269" s="718" t="str">
        <f t="shared" si="24"/>
        <v/>
      </c>
      <c r="Z269" s="414" t="str">
        <f ca="1">IF(OR(LEFT(R269)="特",LEFT(R269)="実",AND(OR(LEFT(R269,2)="US",LEFT(R269,2)="WO",LEFT(R269,2)="GB",LEFT(R269,2)="EP",LEFT(R269,2)="DE"),OR(MID(R269,3,1)="1",MID(R269,3,1)="2",MID(R269,3,1)="3",MID(R269,3,1)="4",MID(R269,3,1)="5",MID(R269,3,1)="6",MID(R269,3,1)="7",MID(R269,3,1)="8",MID(R269,3,1)="9",MID(R269,3,1)="0",))),IF(COUNTIF(INDIRECT("拒絶理由・拒絶査定・異議申立!"&amp;ADDRESS(MATCH(C269,拒絶理由・拒絶査定・異議申立!B$1:B$1000,0),3)&amp;":"&amp;ADDRESS(MATCH(C269,拒絶理由・拒絶査定・異議申立!B$1:B$1000,0),50)),R269)+COUNTIF(INDIRECT("拒絶理由・拒絶査定・異議申立!"&amp;ADDRESS(MATCH(C269,拒絶理由・拒絶査定・異議申立!B$1:B$1000,0),3)&amp;":"&amp;ADDRESS(MATCH(C269,拒絶理由・拒絶査定・異議申立!B$1:B$1000,0),50)),T269)&gt;0,"Yes","No"),"")</f>
        <v/>
      </c>
      <c r="AA269" s="415" t="str">
        <f ca="1">IF(OR(LEFT(R269)="特",LEFT(R269)="実",AND(OR(LEFT(R269,2)="US",LEFT(R269,2)="WO",LEFT(R269,2)="GB",LEFT(R269,2)="EP",LEFT(R269,2)="DE"),OR(MID(R269,3,1)="1",MID(R269,3,1)="2",MID(R269,3,1)="3",MID(R269,3,1)="4",MID(R269,3,1)="5",MID(R269,3,1)="6",MID(R269,3,1)="7",MID(R269,3,1)="8",MID(R269,3,1)="9",MID(R269,3,1)="0",))),IF(COUNTIF(INDIRECT("先行技術調査・登録査定!"&amp;ADDRESS(MATCH(C269,先行技術調査・登録査定!B$1:B$1000,0),3)&amp;":"&amp;ADDRESS(MATCH(C269,先行技術調査・登録査定!B$1:B$1000,0),49)),R269)+COUNTIF(INDIRECT("先行技術調査・登録査定!"&amp;ADDRESS(MATCH(C269,先行技術調査・登録査定!B$1:B$1000,0),3)&amp;":"&amp;ADDRESS(MATCH(C269,先行技術調査・登録査定!B$1:B$1000,0),49)),T269)&gt;0,"Yes","No"),"")</f>
        <v/>
      </c>
      <c r="AB269" s="416" t="str">
        <f t="shared" ca="1" si="20"/>
        <v/>
      </c>
      <c r="AC269" s="252" t="str">
        <f>IF(OR(LEFT(R269)="特",LEFT(R269)="実",AND(OR(LEFT(R269,2)="US",LEFT(R269,2)="WO",LEFT(R269,2)="GB",LEFT(R269,2)="EP",LEFT(R269,2)="DE"),OR(MID(R269,3,1)="1",MID(R269,3,1)="2",MID(R269,3,1)="3",MID(R269,3,1)="4",MID(R269,3,1)="5",MID(R269,3,1)="6",MID(R269,3,1)="7",MID(R269,3,1)="8",MID(R269,3,1)="9",MID(R269,3,1)="0",))),"",VLOOKUP($C269,非特許文献リスト!$A$2:$C$196,2,FALSE))</f>
        <v/>
      </c>
      <c r="AD269" s="417" t="str">
        <f>IF(OR(LEFT(R269)="特",LEFT(R269)="実",AND(OR(LEFT(R269,2)="US",LEFT(R269,2)="WO",LEFT(R269,2)="GB",LEFT(R269,2)="EP",LEFT(R269,2)="DE"),OR(MID(R269,3,1)="1",MID(R269,3,1)="2",MID(R269,3,1)="3",MID(R269,3,1)="4",MID(R269,3,1)="5",MID(R269,3,1)="6",MID(R269,3,1)="7",MID(R269,3,1)="8",MID(R269,3,1)="9",MID(R269,3,1)="0",))),"",VLOOKUP($C269,非特許文献リスト!$A$2:$C$196,3,FALSE))</f>
        <v/>
      </c>
      <c r="AE269" s="188" t="str">
        <f t="shared" si="22"/>
        <v/>
      </c>
      <c r="AF269" s="189" t="str">
        <f>IF(OR(LEFT(R269)="特",LEFT(R269)="実"),VLOOKUP(R269,'証拠（JP特許）'!$B$2:$AB$299,10,FALSE),IF(AND(OR(LEFT(R269,2)="US",LEFT(R269,2)="WO",LEFT(R269,2)="GB",LEFT(R269,2)="EP",LEFT(R269,2)="DE"),OR(MID(R269,3,1)="1",MID(R269,3,1)="2",MID(R269,3,1)="3",MID(R269,3,1)="4",MID(R269,3,1)="5",MID(R269,3,1)="6",MID(R269,3,1)="7",MID(R269,3,1)="8",MID(R269,3,1)="9",MID(R269,3,1)="0",)),VLOOKUP(R269,'証拠（WW特許）'!$B$2:$M$90,8,FALSE),""))</f>
        <v/>
      </c>
      <c r="AG269" s="189" t="str">
        <f>IF(OR(LEFT(R269)="特",LEFT(R269)="実"),VLOOKUP(R269,'証拠（JP特許）'!$B$2:$AB$299,26,FALSE),IF(AND(OR(LEFT(R269,2)="US",LEFT(R269,2)="WO",LEFT(R269,2)="GB",LEFT(R269,2)="EP",LEFT(R269,2)="DE"),OR(MID(R269,3,1)="1",MID(R269,3,1)="2",MID(R269,3,1)="3",MID(R269,3,1)="4",MID(R269,3,1)="5",MID(R269,3,1)="6",MID(R269,3,1)="7",MID(R269,3,1)="8",MID(R269,3,1)="9",MID(R269,3,1)="0",)),VLOOKUP(R269,'証拠（WW特許）'!$B$2:$M$90,12,FALSE),""))</f>
        <v/>
      </c>
      <c r="AH269" s="190" t="str">
        <f>IF(OR(LEFT(R269)="特",LEFT(R269)="実"),VLOOKUP(R269,'証拠（JP特許）'!$B$2:$X$299,20,FALSE),IF(AND(OR(LEFT(R269,2)="US",LEFT(R269,2)="WO",LEFT(R269,2)="GB",LEFT(R269,2)="EP",LEFT(R269,2)="DE"),OR(MID(R269,3,1)="1",MID(R269,3,1)="2",MID(R269,3,1)="3",MID(R269,3,1)="4",MID(R269,3,1)="5",MID(R269,3,1)="6",MID(R269,3,1)="7",MID(R269,3,1)="8",MID(R269,3,1)="9",MID(R269,3,1)="0",)),VLOOKUP(R269,'証拠（WW特許）'!$B$2:$U$90,20,FALSE),""))</f>
        <v/>
      </c>
      <c r="AI269" s="190" t="str">
        <f>IF(OR(LEFT(R269)="特",LEFT(R269)="実"),VLOOKUP(R269,'証拠（JP特許）'!$B$2:$X$299,21,FALSE),"")</f>
        <v/>
      </c>
      <c r="AJ269" s="190" t="str">
        <f>IF(OR(LEFT(R269)="特",LEFT(R269)="実"),VLOOKUP(R269,'証拠（JP特許）'!$B$2:$X$299,22,FALSE),"")</f>
        <v/>
      </c>
      <c r="AK269" s="191" t="str">
        <f>IF(OR(LEFT(R269)="特",LEFT(R269)="実"),VLOOKUP(R269,'証拠（JP特許）'!$B$2:$X$299,17,FALSE),IF(AND(OR(LEFT(R269,2)="US",LEFT(R269,2)="WO",LEFT(R269,2)="GB",LEFT(R269,2)="EP",LEFT(R269,2)="DE"),OR(MID(R269,3,1)="1",MID(R269,3,1)="2",MID(R269,3,1)="3",MID(R269,3,1)="4",MID(R269,3,1)="5",MID(R269,3,1)="6",MID(R269,3,1)="7",MID(R269,3,1)="8",MID(R269,3,1)="9",MID(R269,3,1)="0",)),VLOOKUP(R269,'証拠（WW特許）'!$B$2:$U$90,16,FALSE),""))</f>
        <v/>
      </c>
      <c r="AL269" s="190"/>
      <c r="AM269" s="190"/>
      <c r="AN269" s="190"/>
      <c r="AO269" s="190" t="str">
        <f ca="1">IF(OR(LEFT(R269)="特",LEFT(R269)="実",AND(OR(LEFT(R269,2)="US",LEFT(R269,2)="WO",LEFT(R269,2)="GB",LEFT(R269,2)="EP",LEFT(R269,2)="DE"),OR(MID(R269,3,1)="1",MID(R269,3,1)="2",MID(R269,3,1)="3",MID(R269,3,1)="4",MID(R269,3,1)="5",MID(R269,3,1)="6",MID(R269,3,1)="7",MID(R269,3,1)="8",MID(R269,3,1)="9",MID(R269,3,1)="0"))),IF(COUNTIF(INDIRECT("発明者引用!"&amp;ADDRESS(MATCH(C269,発明者引用!B$1:B$196,0),4)&amp;":"&amp;ADDRESS(MATCH(C269,発明者引用!B$1:B$196,0),17)),R269)+COUNTIF(INDIRECT("発明者引用!"&amp;ADDRESS(MATCH(C269,発明者引用!B$1:B$196,0),4)&amp;":"&amp;ADDRESS(MATCH(C269,発明者引用!B$1:B$196,0),17)),#REF!)+COUNTIF(INDIRECT("発明者引用!"&amp;ADDRESS(MATCH(C269,発明者引用!B$1:B$196,0),4)&amp;":"&amp;ADDRESS(MATCH(C269,発明者引用!B$1:B$196,0),17)),T269)&gt;0,"Yes","No"),"")</f>
        <v/>
      </c>
      <c r="AP269" s="190" t="str">
        <f ca="1">IF(OR(LEFT(R269)="特",LEFT(R269)="実",AND(OR(LEFT(R269,2)="US",LEFT(R269,2)="WO",LEFT(R269,2)="GB",LEFT(R269,2)="EP",LEFT(R269,2)="DE"),OR(MID(R269,3,1)="1",MID(R269,3,1)="2",MID(R269,3,1)="3",MID(R269,3,1)="4",MID(R269,3,1)="5",MID(R269,3,1)="6",MID(R269,3,1)="7",MID(R269,3,1)="8",MID(R269,3,1)="9",MID(R269,3,1)="0"))),IF(VLOOKUP(C269,ファミリ引用特許WO!$A$2:$B$241,2,FALSE)+VLOOKUP(C269,ファミリ引用文献WO!$A$2:$C$241,3,FALSE)=0,"ISR無し",IF(COUNTIF(INDIRECT("ファミリ引用特許WO!"&amp;ADDRESS(MATCH(C269,ファミリ引用特許WO!$A$2:$A$241,0),1)&amp;":"&amp;ADDRESS(MATCH(C269,ファミリ引用特許WO!$A$2:$A$241,0),19)),R269)+COUNTIF(INDIRECT("ファミリ引用特許WO!"&amp;ADDRESS(MATCH(C269,ファミリ引用特許WO!$A$2:$A$241,0),1)&amp;":"&amp;ADDRESS(MATCH(C269,ファミリ引用特許WO!$A$2:$A$241,0),19)),S269)+COUNTIF(INDIRECT("ファミリ引用特許WO!"&amp;ADDRESS(MATCH(C269,ファミリ引用特許WO!$A$2:$A$241,0),1)&amp;":"&amp;ADDRESS(MATCH(C269,ファミリ引用特許WO!$A$2:$A$241,0),19)),T269)+COUNTIF(INDIRECT("ファミリ引用特許WO!"&amp;ADDRESS(MATCH(C269,ファミリ引用特許WO!$A$2:$A$241,0),1)&amp;":"&amp;ADDRESS(MATCH(C269,ファミリ引用特許WO!$A$2:$A$241,0),19)),W269)+COUNTIF(INDIRECT("ファミリ引用特許WO!"&amp;ADDRESS(MATCH(C269,ファミリ引用特許WO!$A$2:$A$241,0),1)&amp;":"&amp;ADDRESS(MATCH(C269,ファミリ引用特許WO!$A$2:$A$241,0),19)),Y269)&gt;0,"Yes","No")),"")</f>
        <v/>
      </c>
      <c r="AQ269" s="194" t="str">
        <f ca="1">IF(OR(LEFT(R269)="特",LEFT(R269)="実",AND(OR(LEFT(R269,2)="US",LEFT(R269,2)="WO",LEFT(R269,2)="GB",LEFT(R269,2)="EP",LEFT(R269,2)="DE"),OR(MID(R269,3,1)="1",MID(R269,3,1)="2",MID(R269,3,1)="3",MID(R269,3,1)="4",MID(R269,3,1)="5",MID(R269,3,1)="6",MID(R269,3,1)="7",MID(R269,3,1)="8",MID(R269,3,1)="9",MID(R269,3,1)="0"))),IF(VLOOKUP(C269,'ファミリ引用特許表記修正（ex.A2→A）'!$A$2:$B$241,2,FALSE)=0,"family無し",IF(COUNTIF(INDIRECT("'ファミリ引用特許表記修正（ex.A2→A）'!"&amp;ADDRESS(MATCH(C269,'ファミリ引用特許表記修正（ex.A2→A）'!$A$2:$A$241,0),1)&amp;":"&amp;ADDRESS(MATCH(C269,'ファミリ引用特許表記修正（ex.A2→A）'!$A$2:$A$241,0),171)),R269)+COUNTIF(INDIRECT("'ファミリ引用特許表記修正（ex.A2→A）'!"&amp;ADDRESS(MATCH(C269,'ファミリ引用特許表記修正（ex.A2→A）'!$A$2:$A$241,0),1)&amp;":"&amp;ADDRESS(MATCH(C269,'ファミリ引用特許表記修正（ex.A2→A）'!$A$2:$A$241,0),171)),S269)+COUNTIF(INDIRECT("'ファミリ引用特許表記修正（ex.A2→A）'!"&amp;ADDRESS(MATCH(C269,'ファミリ引用特許表記修正（ex.A2→A）'!$A$2:$A$241,0),1)&amp;":"&amp;ADDRESS(MATCH(C269,'ファミリ引用特許表記修正（ex.A2→A）'!$A$2:$A$241,0),171)),T269)+COUNTIF(INDIRECT("'ファミリ引用特許表記修正（ex.A2→A）'!"&amp;ADDRESS(MATCH(C269,'ファミリ引用特許表記修正（ex.A2→A）'!$A$2:$A$241,0),1)&amp;":"&amp;ADDRESS(MATCH(C269,'ファミリ引用特許表記修正（ex.A2→A）'!$A$2:$A$241,0),171)),W269)+COUNTIF(INDIRECT("'ファミリ引用特許表記修正（ex.A2→A）'!"&amp;ADDRESS(MATCH(C269,'ファミリ引用特許表記修正（ex.A2→A）'!$A$2:$A$241,0),1)&amp;":"&amp;ADDRESS(MATCH(C269,'ファミリ引用特許表記修正（ex.A2→A）'!$A$2:$A$241,0),171)),Y269)&gt;0,"Yes","No")),"")</f>
        <v/>
      </c>
      <c r="AR269" s="193" t="str">
        <f>IF(OR(LEFT(R269)="特",LEFT(R269)="実",AND(OR(LEFT(R269,2)="US",LEFT(R269,2)="WO",LEFT(R269,2)="GB",LEFT(R269,2)="EP",LEFT(R269,2)="DE"),OR(MID(R269,3,1)="1",MID(R269,3,1)="2",MID(R269,3,1)="3",MID(R269,3,1)="4",MID(R269,3,1)="5",MID(R269,3,1)="6",MID(R269,3,1)="7",MID(R269,3,1)="8",MID(R269,3,1)="9",MID(R269,3,1)="0",))),"",VLOOKUP($C269,ファミリ発明者引用文献!A$3:B$235,2,FALSE))</f>
        <v>,,</v>
      </c>
      <c r="AS269" s="194" t="str">
        <f>VLOOKUP(C269,ファミリ引用文献WO!A$2:B$241,2,FALSE)</f>
        <v/>
      </c>
      <c r="AT269" s="190" t="str">
        <f>VLOOKUP(C269,ファミリ引用文献!A$3:B$242,2,FALSE)</f>
        <v/>
      </c>
      <c r="AU269" s="190" t="str">
        <f>VLOOKUP(C269,審判データ!AH$2:BT$379,39,FALSE)</f>
        <v>特開平11-216222;特許03942746;特開2000-300725;特許03232076;特開2000-300726;特許03260736;特開2001-246044;特開2007-144213;特開2010-227604;特開2011-016024;特開2012-096099;US6315289</v>
      </c>
      <c r="AV269" s="192" t="str">
        <f ca="1">IF(INDIRECT("審判データ!"&amp;ADDRESS(MATCH(C269,審判データ!$AH$1:$AH$379,0),32))="早期審査の対象とする","早期審査","")</f>
        <v>早期審査</v>
      </c>
      <c r="AW269" s="657" t="str">
        <f t="shared" si="21"/>
        <v/>
      </c>
      <c r="AX269" s="658" t="str">
        <f>IF(LEFT(AE269,3)="日本特",IF(LEFT(C269)="特",VLOOKUP(C269,'本件、証拠文献テーマコード'!G$2:I$376,3,FALSE),VLOOKUP(C269,'本件、証拠文献テーマコード'!B$2:I$376,8,FALSE)),"")</f>
        <v/>
      </c>
      <c r="AY269" s="658" t="str">
        <f>IF(LEFT(AE269,3)="日本特",IF(OR(MID(R269,2,1)="開",MID(R269,2,1)="表",MID(R269,2,1)="登"),VLOOKUP(R269,'本件、証拠文献テーマコード'!C$2:I$379,7,FALSE),VLOOKUP(R269,'本件、証拠文献テーマコード'!G$2:I$379,3,FALSE)),"")</f>
        <v/>
      </c>
      <c r="AZ269" s="54"/>
    </row>
    <row r="270" spans="1:52" x14ac:dyDescent="0.15">
      <c r="A270" s="420" t="s">
        <v>3199</v>
      </c>
      <c r="B270" s="586" t="str">
        <f ca="1">IF(A270="",B269,INDIRECT("審判データ!"&amp;ADDRESS(MATCH(A270,審判データ!$HC$1:$HC$379,0),20))&amp;" / "&amp;INDIRECT("審判データ!"&amp;ADDRESS(MATCH(A270,審判データ!$HC$1:$HC$379,0),21)))</f>
        <v>2011 / 29-2</v>
      </c>
      <c r="C270" s="511">
        <v>3417553</v>
      </c>
      <c r="D270" s="511" t="s">
        <v>1596</v>
      </c>
      <c r="E270" s="163" t="str">
        <f ca="1">INDIRECT("審判データ!"&amp;ADDRESS(MATCH(C270,審判データ!$AH$1:$AH$379,0),55))</f>
        <v>株式会社ユニバーサルエンターテインメント</v>
      </c>
      <c r="F270" s="43" t="str">
        <f ca="1">INDIRECT("審判データ!"&amp;ADDRESS(MATCH(C270,審判データ!$AH$1:$AH$379,0),56))</f>
        <v>坂本　剛一;吉田　洋</v>
      </c>
      <c r="G270" s="43" t="str">
        <f ca="1">INDIRECT("審判データ!"&amp;ADDRESS(MATCH(C270,審判データ!$AH$1:$AH$379,0),72))</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H270" s="43" t="str">
        <f ca="1">INDIRECT("審判データ!"&amp;ADDRESS(MATCH(C270,審判データ!$AH$1:$AH$379,0),41))</f>
        <v>A63F  5/04    512;A63F  5/04    516</v>
      </c>
      <c r="I270" s="43" t="str">
        <f ca="1">INDIRECT("審判データ!"&amp;ADDRESS(MATCH(C270,審判データ!$AH$1:$AH$379,0),49))</f>
        <v>A63F   5/04@AFI(JP);A63F   7/02@ALI(JP);G07F  17/32@ALI(EP)</v>
      </c>
      <c r="J270" s="43" t="str">
        <f ca="1">INDIRECT("審判データ!"&amp;ADDRESS(MATCH(C270,審判データ!$AH$1:$AH$379,0),51))</f>
        <v>A63F  5/04    512 E;A63F  5/04    516 D</v>
      </c>
      <c r="K270" s="43" t="str">
        <f ca="1">INDIRECT("審判データ!"&amp;ADDRESS(MATCH(C270,審判データ!$AH$1:$AH$379,0),53))</f>
        <v>2C082 AA02;2C082 CC01;2C082 CA02;2C082 CC13;2C082 CD03;2C082 BB02;2C082 CD06;2C082 BB52;2C082 BB94;2C082 CB33;2C082 BB80;2C082 CB04;2C082 CB23;2C082 CD41;2C082 CD12;2C082 CD19;2C082 BB42;2C082 BB78;2C082 BB93;2C082 CA23;2C082 CA24;2C082 BB76;2C082 CC52;2C082 BA08;2C082 BB23;2C082 BB74;2C082 AB12;2C082 AB03;2C082 BA22;2C082 BA32;2C082 BA02;2C082 CC37;2C082 BB28;2C082 BA35;2C082 BB24;2C082 BB22;2C082 CC55;2C082 BB96;2C082 CD46;2C082 CD48;2C082 CD23;2C082 BB99;2C082 BB98;2C082 BB57;2C082 BB58;2C082 BB59;2C082 BB83;2C082 CE03;2C082 CD49</v>
      </c>
      <c r="L270" s="719" t="s">
        <v>3198</v>
      </c>
      <c r="M270" s="716"/>
      <c r="N270" s="720"/>
      <c r="O270" s="721"/>
      <c r="P270" s="722"/>
      <c r="Q270" s="715"/>
      <c r="R270" s="716"/>
      <c r="S270" s="715" t="str">
        <f>IF(OR(LEFT(R270)="特",LEFT(R270)="実"),VLOOKUP(R270,'証拠（JP特許）'!$B$2:$D$299,2,FALSE),IF(AND(OR(LEFT(R270,2)="US",LEFT(R270,2)="WO",LEFT(R270,2)="GB",LEFT(R270,2)="EP",LEFT(R270,2)="DE"),OR(MID(R270,3,1)="1",MID(R270,3,1)="2",MID(R270,3,1)="3",MID(R270,3,1)="4",MID(R270,3,1)="5",MID(R270,3,1)="6",MID(R270,3,1)="7",MID(R270,3,1)="8",MID(R270,3,1)="9",MID(R270,3,1)="0")),VLOOKUP(R270,'証拠（WW特許）'!$B$2:$C$90,2,FALSE),"_"))</f>
        <v>_</v>
      </c>
      <c r="T270" s="716" t="str">
        <f>IF(OR(LEFT(R270)="特",LEFT(R270)="実"),VLOOKUP(R270,'証拠（JP特許）'!$B$2:$E$299,4,FALSE),"_")</f>
        <v>_</v>
      </c>
      <c r="U270" s="716"/>
      <c r="V270" s="715"/>
      <c r="W270" s="717" t="str">
        <f t="shared" si="23"/>
        <v/>
      </c>
      <c r="X270" s="718"/>
      <c r="Y270" s="718" t="str">
        <f t="shared" si="24"/>
        <v/>
      </c>
      <c r="Z270" s="414" t="str">
        <f ca="1">IF(OR(LEFT(R270)="特",LEFT(R270)="実",AND(OR(LEFT(R270,2)="US",LEFT(R270,2)="WO",LEFT(R270,2)="GB",LEFT(R270,2)="EP",LEFT(R270,2)="DE"),OR(MID(R270,3,1)="1",MID(R270,3,1)="2",MID(R270,3,1)="3",MID(R270,3,1)="4",MID(R270,3,1)="5",MID(R270,3,1)="6",MID(R270,3,1)="7",MID(R270,3,1)="8",MID(R270,3,1)="9",MID(R270,3,1)="0",))),IF(COUNTIF(INDIRECT("拒絶理由・拒絶査定・異議申立!"&amp;ADDRESS(MATCH(C270,拒絶理由・拒絶査定・異議申立!B$1:B$1000,0),3)&amp;":"&amp;ADDRESS(MATCH(C270,拒絶理由・拒絶査定・異議申立!B$1:B$1000,0),50)),R270)+COUNTIF(INDIRECT("拒絶理由・拒絶査定・異議申立!"&amp;ADDRESS(MATCH(C270,拒絶理由・拒絶査定・異議申立!B$1:B$1000,0),3)&amp;":"&amp;ADDRESS(MATCH(C270,拒絶理由・拒絶査定・異議申立!B$1:B$1000,0),50)),T270)&gt;0,"Yes","No"),"")</f>
        <v/>
      </c>
      <c r="AA270" s="415" t="str">
        <f ca="1">IF(OR(LEFT(R270)="特",LEFT(R270)="実",AND(OR(LEFT(R270,2)="US",LEFT(R270,2)="WO",LEFT(R270,2)="GB",LEFT(R270,2)="EP",LEFT(R270,2)="DE"),OR(MID(R270,3,1)="1",MID(R270,3,1)="2",MID(R270,3,1)="3",MID(R270,3,1)="4",MID(R270,3,1)="5",MID(R270,3,1)="6",MID(R270,3,1)="7",MID(R270,3,1)="8",MID(R270,3,1)="9",MID(R270,3,1)="0",))),IF(COUNTIF(INDIRECT("先行技術調査・登録査定!"&amp;ADDRESS(MATCH(C270,先行技術調査・登録査定!B$1:B$1000,0),3)&amp;":"&amp;ADDRESS(MATCH(C270,先行技術調査・登録査定!B$1:B$1000,0),49)),R270)+COUNTIF(INDIRECT("先行技術調査・登録査定!"&amp;ADDRESS(MATCH(C270,先行技術調査・登録査定!B$1:B$1000,0),3)&amp;":"&amp;ADDRESS(MATCH(C270,先行技術調査・登録査定!B$1:B$1000,0),49)),T270)&gt;0,"Yes","No"),"")</f>
        <v/>
      </c>
      <c r="AB270" s="416" t="str">
        <f t="shared" ca="1" si="20"/>
        <v/>
      </c>
      <c r="AC270" s="252" t="str">
        <f>IF(OR(LEFT(R270)="特",LEFT(R270)="実",AND(OR(LEFT(R270,2)="US",LEFT(R270,2)="WO",LEFT(R270,2)="GB",LEFT(R270,2)="EP",LEFT(R270,2)="DE"),OR(MID(R270,3,1)="1",MID(R270,3,1)="2",MID(R270,3,1)="3",MID(R270,3,1)="4",MID(R270,3,1)="5",MID(R270,3,1)="6",MID(R270,3,1)="7",MID(R270,3,1)="8",MID(R270,3,1)="9",MID(R270,3,1)="0",))),"",VLOOKUP($C270,非特許文献リスト!$A$2:$C$196,2,FALSE))</f>
        <v/>
      </c>
      <c r="AD270" s="417" t="str">
        <f>IF(OR(LEFT(R270)="特",LEFT(R270)="実",AND(OR(LEFT(R270,2)="US",LEFT(R270,2)="WO",LEFT(R270,2)="GB",LEFT(R270,2)="EP",LEFT(R270,2)="DE"),OR(MID(R270,3,1)="1",MID(R270,3,1)="2",MID(R270,3,1)="3",MID(R270,3,1)="4",MID(R270,3,1)="5",MID(R270,3,1)="6",MID(R270,3,1)="7",MID(R270,3,1)="8",MID(R270,3,1)="9",MID(R270,3,1)="0",))),"",VLOOKUP($C270,非特許文献リスト!$A$2:$C$196,3,FALSE))</f>
        <v/>
      </c>
      <c r="AE270" s="188" t="str">
        <f t="shared" si="22"/>
        <v/>
      </c>
      <c r="AF270" s="189" t="str">
        <f>IF(OR(LEFT(R270)="特",LEFT(R270)="実"),VLOOKUP(R270,'証拠（JP特許）'!$B$2:$AB$299,10,FALSE),IF(AND(OR(LEFT(R270,2)="US",LEFT(R270,2)="WO",LEFT(R270,2)="GB",LEFT(R270,2)="EP",LEFT(R270,2)="DE"),OR(MID(R270,3,1)="1",MID(R270,3,1)="2",MID(R270,3,1)="3",MID(R270,3,1)="4",MID(R270,3,1)="5",MID(R270,3,1)="6",MID(R270,3,1)="7",MID(R270,3,1)="8",MID(R270,3,1)="9",MID(R270,3,1)="0",)),VLOOKUP(R270,'証拠（WW特許）'!$B$2:$M$90,8,FALSE),""))</f>
        <v/>
      </c>
      <c r="AG270" s="189" t="str">
        <f>IF(OR(LEFT(R270)="特",LEFT(R270)="実"),VLOOKUP(R270,'証拠（JP特許）'!$B$2:$AB$299,26,FALSE),IF(AND(OR(LEFT(R270,2)="US",LEFT(R270,2)="WO",LEFT(R270,2)="GB",LEFT(R270,2)="EP",LEFT(R270,2)="DE"),OR(MID(R270,3,1)="1",MID(R270,3,1)="2",MID(R270,3,1)="3",MID(R270,3,1)="4",MID(R270,3,1)="5",MID(R270,3,1)="6",MID(R270,3,1)="7",MID(R270,3,1)="8",MID(R270,3,1)="9",MID(R270,3,1)="0",)),VLOOKUP(R270,'証拠（WW特許）'!$B$2:$M$90,12,FALSE),""))</f>
        <v/>
      </c>
      <c r="AH270" s="190" t="str">
        <f>IF(OR(LEFT(R270)="特",LEFT(R270)="実"),VLOOKUP(R270,'証拠（JP特許）'!$B$2:$X$299,20,FALSE),IF(AND(OR(LEFT(R270,2)="US",LEFT(R270,2)="WO",LEFT(R270,2)="GB",LEFT(R270,2)="EP",LEFT(R270,2)="DE"),OR(MID(R270,3,1)="1",MID(R270,3,1)="2",MID(R270,3,1)="3",MID(R270,3,1)="4",MID(R270,3,1)="5",MID(R270,3,1)="6",MID(R270,3,1)="7",MID(R270,3,1)="8",MID(R270,3,1)="9",MID(R270,3,1)="0",)),VLOOKUP(R270,'証拠（WW特許）'!$B$2:$U$90,20,FALSE),""))</f>
        <v/>
      </c>
      <c r="AI270" s="190" t="str">
        <f>IF(OR(LEFT(R270)="特",LEFT(R270)="実"),VLOOKUP(R270,'証拠（JP特許）'!$B$2:$X$299,21,FALSE),"")</f>
        <v/>
      </c>
      <c r="AJ270" s="190" t="str">
        <f>IF(OR(LEFT(R270)="特",LEFT(R270)="実"),VLOOKUP(R270,'証拠（JP特許）'!$B$2:$X$299,22,FALSE),"")</f>
        <v/>
      </c>
      <c r="AK270" s="191" t="str">
        <f>IF(OR(LEFT(R270)="特",LEFT(R270)="実"),VLOOKUP(R270,'証拠（JP特許）'!$B$2:$X$299,17,FALSE),IF(AND(OR(LEFT(R270,2)="US",LEFT(R270,2)="WO",LEFT(R270,2)="GB",LEFT(R270,2)="EP",LEFT(R270,2)="DE"),OR(MID(R270,3,1)="1",MID(R270,3,1)="2",MID(R270,3,1)="3",MID(R270,3,1)="4",MID(R270,3,1)="5",MID(R270,3,1)="6",MID(R270,3,1)="7",MID(R270,3,1)="8",MID(R270,3,1)="9",MID(R270,3,1)="0",)),VLOOKUP(R270,'証拠（WW特許）'!$B$2:$U$90,16,FALSE),""))</f>
        <v/>
      </c>
      <c r="AL270" s="190"/>
      <c r="AM270" s="190"/>
      <c r="AN270" s="190"/>
      <c r="AO270" s="190" t="str">
        <f ca="1">IF(OR(LEFT(R270)="特",LEFT(R270)="実",AND(OR(LEFT(R270,2)="US",LEFT(R270,2)="WO",LEFT(R270,2)="GB",LEFT(R270,2)="EP",LEFT(R270,2)="DE"),OR(MID(R270,3,1)="1",MID(R270,3,1)="2",MID(R270,3,1)="3",MID(R270,3,1)="4",MID(R270,3,1)="5",MID(R270,3,1)="6",MID(R270,3,1)="7",MID(R270,3,1)="8",MID(R270,3,1)="9",MID(R270,3,1)="0"))),IF(COUNTIF(INDIRECT("発明者引用!"&amp;ADDRESS(MATCH(C270,発明者引用!B$1:B$196,0),4)&amp;":"&amp;ADDRESS(MATCH(C270,発明者引用!B$1:B$196,0),17)),R270)+COUNTIF(INDIRECT("発明者引用!"&amp;ADDRESS(MATCH(C270,発明者引用!B$1:B$196,0),4)&amp;":"&amp;ADDRESS(MATCH(C270,発明者引用!B$1:B$196,0),17)),#REF!)+COUNTIF(INDIRECT("発明者引用!"&amp;ADDRESS(MATCH(C270,発明者引用!B$1:B$196,0),4)&amp;":"&amp;ADDRESS(MATCH(C270,発明者引用!B$1:B$196,0),17)),T270)&gt;0,"Yes","No"),"")</f>
        <v/>
      </c>
      <c r="AP270" s="190" t="str">
        <f ca="1">IF(OR(LEFT(R270)="特",LEFT(R270)="実",AND(OR(LEFT(R270,2)="US",LEFT(R270,2)="WO",LEFT(R270,2)="GB",LEFT(R270,2)="EP",LEFT(R270,2)="DE"),OR(MID(R270,3,1)="1",MID(R270,3,1)="2",MID(R270,3,1)="3",MID(R270,3,1)="4",MID(R270,3,1)="5",MID(R270,3,1)="6",MID(R270,3,1)="7",MID(R270,3,1)="8",MID(R270,3,1)="9",MID(R270,3,1)="0"))),IF(VLOOKUP(C270,ファミリ引用特許WO!$A$2:$B$241,2,FALSE)+VLOOKUP(C270,ファミリ引用文献WO!$A$2:$C$241,3,FALSE)=0,"ISR無し",IF(COUNTIF(INDIRECT("ファミリ引用特許WO!"&amp;ADDRESS(MATCH(C270,ファミリ引用特許WO!$A$2:$A$241,0),1)&amp;":"&amp;ADDRESS(MATCH(C270,ファミリ引用特許WO!$A$2:$A$241,0),19)),R270)+COUNTIF(INDIRECT("ファミリ引用特許WO!"&amp;ADDRESS(MATCH(C270,ファミリ引用特許WO!$A$2:$A$241,0),1)&amp;":"&amp;ADDRESS(MATCH(C270,ファミリ引用特許WO!$A$2:$A$241,0),19)),S270)+COUNTIF(INDIRECT("ファミリ引用特許WO!"&amp;ADDRESS(MATCH(C270,ファミリ引用特許WO!$A$2:$A$241,0),1)&amp;":"&amp;ADDRESS(MATCH(C270,ファミリ引用特許WO!$A$2:$A$241,0),19)),T270)+COUNTIF(INDIRECT("ファミリ引用特許WO!"&amp;ADDRESS(MATCH(C270,ファミリ引用特許WO!$A$2:$A$241,0),1)&amp;":"&amp;ADDRESS(MATCH(C270,ファミリ引用特許WO!$A$2:$A$241,0),19)),W270)+COUNTIF(INDIRECT("ファミリ引用特許WO!"&amp;ADDRESS(MATCH(C270,ファミリ引用特許WO!$A$2:$A$241,0),1)&amp;":"&amp;ADDRESS(MATCH(C270,ファミリ引用特許WO!$A$2:$A$241,0),19)),Y270)&gt;0,"Yes","No")),"")</f>
        <v/>
      </c>
      <c r="AQ270" s="194" t="str">
        <f ca="1">IF(OR(LEFT(R270)="特",LEFT(R270)="実",AND(OR(LEFT(R270,2)="US",LEFT(R270,2)="WO",LEFT(R270,2)="GB",LEFT(R270,2)="EP",LEFT(R270,2)="DE"),OR(MID(R270,3,1)="1",MID(R270,3,1)="2",MID(R270,3,1)="3",MID(R270,3,1)="4",MID(R270,3,1)="5",MID(R270,3,1)="6",MID(R270,3,1)="7",MID(R270,3,1)="8",MID(R270,3,1)="9",MID(R270,3,1)="0"))),IF(VLOOKUP(C270,'ファミリ引用特許表記修正（ex.A2→A）'!$A$2:$B$241,2,FALSE)=0,"family無し",IF(COUNTIF(INDIRECT("'ファミリ引用特許表記修正（ex.A2→A）'!"&amp;ADDRESS(MATCH(C270,'ファミリ引用特許表記修正（ex.A2→A）'!$A$2:$A$241,0),1)&amp;":"&amp;ADDRESS(MATCH(C270,'ファミリ引用特許表記修正（ex.A2→A）'!$A$2:$A$241,0),171)),R270)+COUNTIF(INDIRECT("'ファミリ引用特許表記修正（ex.A2→A）'!"&amp;ADDRESS(MATCH(C270,'ファミリ引用特許表記修正（ex.A2→A）'!$A$2:$A$241,0),1)&amp;":"&amp;ADDRESS(MATCH(C270,'ファミリ引用特許表記修正（ex.A2→A）'!$A$2:$A$241,0),171)),S270)+COUNTIF(INDIRECT("'ファミリ引用特許表記修正（ex.A2→A）'!"&amp;ADDRESS(MATCH(C270,'ファミリ引用特許表記修正（ex.A2→A）'!$A$2:$A$241,0),1)&amp;":"&amp;ADDRESS(MATCH(C270,'ファミリ引用特許表記修正（ex.A2→A）'!$A$2:$A$241,0),171)),T270)+COUNTIF(INDIRECT("'ファミリ引用特許表記修正（ex.A2→A）'!"&amp;ADDRESS(MATCH(C270,'ファミリ引用特許表記修正（ex.A2→A）'!$A$2:$A$241,0),1)&amp;":"&amp;ADDRESS(MATCH(C270,'ファミリ引用特許表記修正（ex.A2→A）'!$A$2:$A$241,0),171)),W270)+COUNTIF(INDIRECT("'ファミリ引用特許表記修正（ex.A2→A）'!"&amp;ADDRESS(MATCH(C270,'ファミリ引用特許表記修正（ex.A2→A）'!$A$2:$A$241,0),1)&amp;":"&amp;ADDRESS(MATCH(C270,'ファミリ引用特許表記修正（ex.A2→A）'!$A$2:$A$241,0),171)),Y270)&gt;0,"Yes","No")),"")</f>
        <v/>
      </c>
      <c r="AR270" s="193" t="str">
        <f>IF(OR(LEFT(R270)="特",LEFT(R270)="実",AND(OR(LEFT(R270,2)="US",LEFT(R270,2)="WO",LEFT(R270,2)="GB",LEFT(R270,2)="EP",LEFT(R270,2)="DE"),OR(MID(R270,3,1)="1",MID(R270,3,1)="2",MID(R270,3,1)="3",MID(R270,3,1)="4",MID(R270,3,1)="5",MID(R270,3,1)="6",MID(R270,3,1)="7",MID(R270,3,1)="8",MID(R270,3,1)="9",MID(R270,3,1)="0",))),"",VLOOKUP($C270,ファミリ発明者引用文献!A$3:B$235,2,FALSE))</f>
        <v>,,</v>
      </c>
      <c r="AS270" s="194" t="str">
        <f>VLOOKUP(C270,ファミリ引用文献WO!A$2:B$241,2,FALSE)</f>
        <v/>
      </c>
      <c r="AT270" s="190" t="str">
        <f>VLOOKUP(C270,ファミリ引用文献!A$3:B$242,2,FALSE)</f>
        <v>None/U.S. Ser. No. 09/206,148 by Sakamoto./U.S. Ser. No. 09/188,689 by Sakamoto./U.S. Ser. No. 09/206,382 by Sakamoto et al../パチプロ必勝本 1996年 1月号 第83~87頁(平成8年1月1日 株式会社綜合図書発行)/0/0/0/0/0/0/0/0/0/0/0/0/0/0/0/0/0/0/0/0/0/0/0/0/0/0/0/0/0/0/0/0/0/0/0/0/0/0/0/0/0/0/0/0/0/0/0/0/0/0/0/0/0/0/0/0/0/0/0/0/0/0/0/0/0/0/0/0/0/0/0/0/0/0/0/0/0/0/0/0/0/0/0/0/0/0/0/0/0/0/0/0/0/0/0/0/0/0/0/0/0/0/0/0/0/0/0/0/0/0/0/0/0/0/0/0/0/0/0/0/0/0/0/0/0/0/0/0/0/0/0/0/0/0/0/0/0/0/0/0/0/0/0/0/0/0/0/0/0/0/0/0/0/0/0/0/0/0/0/0/0/0/0/0/0/0/0/0/0/0/0</v>
      </c>
      <c r="AU270" s="190" t="str">
        <f>VLOOKUP(C270,審判データ!AH$2:BT$379,39,FALSE)</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AV270" s="192" t="str">
        <f ca="1">IF(INDIRECT("審判データ!"&amp;ADDRESS(MATCH(C270,審判データ!$AH$1:$AH$379,0),32))="早期審査の対象とする","早期審査","")</f>
        <v>早期審査</v>
      </c>
      <c r="AW270" s="657" t="str">
        <f t="shared" si="21"/>
        <v/>
      </c>
      <c r="AX270" s="658" t="str">
        <f>IF(LEFT(AE270,3)="日本特",IF(LEFT(C270)="特",VLOOKUP(C270,'本件、証拠文献テーマコード'!G$2:I$376,3,FALSE),VLOOKUP(C270,'本件、証拠文献テーマコード'!B$2:I$376,8,FALSE)),"")</f>
        <v/>
      </c>
      <c r="AY270" s="658" t="str">
        <f>IF(LEFT(AE270,3)="日本特",IF(OR(MID(R270,2,1)="開",MID(R270,2,1)="表",MID(R270,2,1)="登"),VLOOKUP(R270,'本件、証拠文献テーマコード'!C$2:I$379,7,FALSE),VLOOKUP(R270,'本件、証拠文献テーマコード'!G$2:I$379,3,FALSE)),"")</f>
        <v/>
      </c>
      <c r="AZ270" s="54"/>
    </row>
    <row r="271" spans="1:52" ht="27" x14ac:dyDescent="0.15">
      <c r="A271" s="804" t="s">
        <v>22802</v>
      </c>
      <c r="B271" s="586" t="str">
        <f ca="1">IF(A271="",B270,INDIRECT("審判データ!"&amp;ADDRESS(MATCH(A271,審判データ!$HC$1:$HC$379,0),20))&amp;" / "&amp;INDIRECT("審判データ!"&amp;ADDRESS(MATCH(A271,審判データ!$HC$1:$HC$379,0),21)))</f>
        <v>2011 / 29-2</v>
      </c>
      <c r="C271" s="511">
        <v>3417553</v>
      </c>
      <c r="D271" s="511" t="s">
        <v>1596</v>
      </c>
      <c r="E271" s="163" t="str">
        <f ca="1">INDIRECT("審判データ!"&amp;ADDRESS(MATCH(C271,審判データ!$AH$1:$AH$379,0),55))</f>
        <v>株式会社ユニバーサルエンターテインメント</v>
      </c>
      <c r="F271" s="43" t="str">
        <f ca="1">INDIRECT("審判データ!"&amp;ADDRESS(MATCH(C271,審判データ!$AH$1:$AH$379,0),56))</f>
        <v>坂本　剛一;吉田　洋</v>
      </c>
      <c r="G271" s="43" t="str">
        <f ca="1">INDIRECT("審判データ!"&amp;ADDRESS(MATCH(C271,審判データ!$AH$1:$AH$379,0),72))</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H271" s="43" t="str">
        <f ca="1">INDIRECT("審判データ!"&amp;ADDRESS(MATCH(C271,審判データ!$AH$1:$AH$379,0),41))</f>
        <v>A63F  5/04    512;A63F  5/04    516</v>
      </c>
      <c r="I271" s="43" t="str">
        <f ca="1">INDIRECT("審判データ!"&amp;ADDRESS(MATCH(C271,審判データ!$AH$1:$AH$379,0),49))</f>
        <v>A63F   5/04@AFI(JP);A63F   7/02@ALI(JP);G07F  17/32@ALI(EP)</v>
      </c>
      <c r="J271" s="43" t="str">
        <f ca="1">INDIRECT("審判データ!"&amp;ADDRESS(MATCH(C271,審判データ!$AH$1:$AH$379,0),51))</f>
        <v>A63F  5/04    512 E;A63F  5/04    516 D</v>
      </c>
      <c r="K271" s="43" t="str">
        <f ca="1">INDIRECT("審判データ!"&amp;ADDRESS(MATCH(C271,審判データ!$AH$1:$AH$379,0),53))</f>
        <v>2C082 AA02;2C082 CC01;2C082 CA02;2C082 CC13;2C082 CD03;2C082 BB02;2C082 CD06;2C082 BB52;2C082 BB94;2C082 CB33;2C082 BB80;2C082 CB04;2C082 CB23;2C082 CD41;2C082 CD12;2C082 CD19;2C082 BB42;2C082 BB78;2C082 BB93;2C082 CA23;2C082 CA24;2C082 BB76;2C082 CC52;2C082 BA08;2C082 BB23;2C082 BB74;2C082 AB12;2C082 AB03;2C082 BA22;2C082 BA32;2C082 BA02;2C082 CC37;2C082 BB28;2C082 BA35;2C082 BB24;2C082 BB22;2C082 CC55;2C082 BB96;2C082 CD46;2C082 CD48;2C082 CD23;2C082 BB99;2C082 BB98;2C082 BB57;2C082 BB58;2C082 BB59;2C082 BB83;2C082 CE03;2C082 CD49</v>
      </c>
      <c r="L271" s="1004" t="s">
        <v>22803</v>
      </c>
      <c r="M271" s="1030" t="s">
        <v>876</v>
      </c>
      <c r="N271" s="1006" t="s">
        <v>22804</v>
      </c>
      <c r="O271" s="1008">
        <v>0</v>
      </c>
      <c r="P271" s="991" t="s">
        <v>3212</v>
      </c>
      <c r="Q271" s="715" t="s">
        <v>385</v>
      </c>
      <c r="R271" s="716" t="s">
        <v>22805</v>
      </c>
      <c r="S271" s="715" t="str">
        <f>IF(OR(LEFT(R271)="特",LEFT(R271)="実"),VLOOKUP(R271,'証拠（JP特許）'!$B$2:$D$299,2,FALSE),IF(AND(OR(LEFT(R271,2)="US",LEFT(R271,2)="WO",LEFT(R271,2)="GB",LEFT(R271,2)="EP",LEFT(R271,2)="DE"),OR(MID(R271,3,1)="1",MID(R271,3,1)="2",MID(R271,3,1)="3",MID(R271,3,1)="4",MID(R271,3,1)="5",MID(R271,3,1)="6",MID(R271,3,1)="7",MID(R271,3,1)="8",MID(R271,3,1)="9",MID(R271,3,1)="0")),VLOOKUP(R271,'証拠（WW特許）'!$B$2:$C$90,2,FALSE),"_"))</f>
        <v>特願平6-265014</v>
      </c>
      <c r="T271" s="716" t="str">
        <f>IF(OR(LEFT(R271)="特",LEFT(R271)="実"),VLOOKUP(R271,'証拠（JP特許）'!$B$2:$E$299,4,FALSE),"_")</f>
        <v>JP3172641</v>
      </c>
      <c r="U271" s="716" t="s">
        <v>94</v>
      </c>
      <c r="V271" s="715" t="s">
        <v>25</v>
      </c>
      <c r="W271" s="717" t="str">
        <f t="shared" si="23"/>
        <v>JP08117390A</v>
      </c>
      <c r="X271" s="718"/>
      <c r="Y271" s="718" t="str">
        <f t="shared" si="24"/>
        <v>JP3172641B</v>
      </c>
      <c r="Z271" s="414" t="str">
        <f ca="1">IF(OR(LEFT(R271)="特",LEFT(R271)="実",AND(OR(LEFT(R271,2)="US",LEFT(R271,2)="WO",LEFT(R271,2)="GB",LEFT(R271,2)="EP",LEFT(R271,2)="DE"),OR(MID(R271,3,1)="1",MID(R271,3,1)="2",MID(R271,3,1)="3",MID(R271,3,1)="4",MID(R271,3,1)="5",MID(R271,3,1)="6",MID(R271,3,1)="7",MID(R271,3,1)="8",MID(R271,3,1)="9",MID(R271,3,1)="0",))),IF(COUNTIF(INDIRECT("拒絶理由・拒絶査定・異議申立!"&amp;ADDRESS(MATCH(C271,拒絶理由・拒絶査定・異議申立!B$1:B$1000,0),3)&amp;":"&amp;ADDRESS(MATCH(C271,拒絶理由・拒絶査定・異議申立!B$1:B$1000,0),50)),R271)+COUNTIF(INDIRECT("拒絶理由・拒絶査定・異議申立!"&amp;ADDRESS(MATCH(C271,拒絶理由・拒絶査定・異議申立!B$1:B$1000,0),3)&amp;":"&amp;ADDRESS(MATCH(C271,拒絶理由・拒絶査定・異議申立!B$1:B$1000,0),50)),T271)&gt;0,"Yes","No"),"")</f>
        <v>Yes</v>
      </c>
      <c r="AA271" s="415" t="str">
        <f ca="1">IF(OR(LEFT(R271)="特",LEFT(R271)="実",AND(OR(LEFT(R271,2)="US",LEFT(R271,2)="WO",LEFT(R271,2)="GB",LEFT(R271,2)="EP",LEFT(R271,2)="DE"),OR(MID(R271,3,1)="1",MID(R271,3,1)="2",MID(R271,3,1)="3",MID(R271,3,1)="4",MID(R271,3,1)="5",MID(R271,3,1)="6",MID(R271,3,1)="7",MID(R271,3,1)="8",MID(R271,3,1)="9",MID(R271,3,1)="0",))),IF(COUNTIF(INDIRECT("先行技術調査・登録査定!"&amp;ADDRESS(MATCH(C271,先行技術調査・登録査定!B$1:B$1000,0),3)&amp;":"&amp;ADDRESS(MATCH(C271,先行技術調査・登録査定!B$1:B$1000,0),49)),R271)+COUNTIF(INDIRECT("先行技術調査・登録査定!"&amp;ADDRESS(MATCH(C271,先行技術調査・登録査定!B$1:B$1000,0),3)&amp;":"&amp;ADDRESS(MATCH(C271,先行技術調査・登録査定!B$1:B$1000,0),49)),T271)&gt;0,"Yes","No"),"")</f>
        <v>No</v>
      </c>
      <c r="AB271" s="416" t="str">
        <f t="shared" ca="1" si="20"/>
        <v>No</v>
      </c>
      <c r="AC271" s="252" t="str">
        <f>IF(OR(LEFT(R271)="特",LEFT(R271)="実",AND(OR(LEFT(R271,2)="US",LEFT(R271,2)="WO",LEFT(R271,2)="GB",LEFT(R271,2)="EP",LEFT(R271,2)="DE"),OR(MID(R271,3,1)="1",MID(R271,3,1)="2",MID(R271,3,1)="3",MID(R271,3,1)="4",MID(R271,3,1)="5",MID(R271,3,1)="6",MID(R271,3,1)="7",MID(R271,3,1)="8",MID(R271,3,1)="9",MID(R271,3,1)="0",))),"",VLOOKUP($C271,非特許文献リスト!$A$2:$C$196,2,FALSE))</f>
        <v/>
      </c>
      <c r="AD271" s="417" t="str">
        <f>IF(OR(LEFT(R271)="特",LEFT(R271)="実",AND(OR(LEFT(R271,2)="US",LEFT(R271,2)="WO",LEFT(R271,2)="GB",LEFT(R271,2)="EP",LEFT(R271,2)="DE"),OR(MID(R271,3,1)="1",MID(R271,3,1)="2",MID(R271,3,1)="3",MID(R271,3,1)="4",MID(R271,3,1)="5",MID(R271,3,1)="6",MID(R271,3,1)="7",MID(R271,3,1)="8",MID(R271,3,1)="9",MID(R271,3,1)="0",))),"",VLOOKUP($C271,非特許文献リスト!$A$2:$C$196,3,FALSE))</f>
        <v/>
      </c>
      <c r="AE271" s="188" t="str">
        <f t="shared" si="22"/>
        <v>日本特許文献</v>
      </c>
      <c r="AF271" s="189" t="str">
        <f>IF(OR(LEFT(R271)="特",LEFT(R271)="実"),VLOOKUP(R271,'証拠（JP特許）'!$B$2:$AB$299,10,FALSE),IF(AND(OR(LEFT(R271,2)="US",LEFT(R271,2)="WO",LEFT(R271,2)="GB",LEFT(R271,2)="EP",LEFT(R271,2)="DE"),OR(MID(R271,3,1)="1",MID(R271,3,1)="2",MID(R271,3,1)="3",MID(R271,3,1)="4",MID(R271,3,1)="5",MID(R271,3,1)="6",MID(R271,3,1)="7",MID(R271,3,1)="8",MID(R271,3,1)="9",MID(R271,3,1)="0",)),VLOOKUP(R271,'証拠（WW特許）'!$B$2:$M$90,8,FALSE),""))</f>
        <v>株式会社ユニバーサルエンターテインメント</v>
      </c>
      <c r="AG271" s="189" t="str">
        <f>IF(OR(LEFT(R271)="特",LEFT(R271)="実"),VLOOKUP(R271,'証拠（JP特許）'!$B$2:$AB$299,26,FALSE),IF(AND(OR(LEFT(R271,2)="US",LEFT(R271,2)="WO",LEFT(R271,2)="GB",LEFT(R271,2)="EP",LEFT(R271,2)="DE"),OR(MID(R271,3,1)="1",MID(R271,3,1)="2",MID(R271,3,1)="3",MID(R271,3,1)="4",MID(R271,3,1)="5",MID(R271,3,1)="6",MID(R271,3,1)="7",MID(R271,3,1)="8",MID(R271,3,1)="9",MID(R271,3,1)="0",)),VLOOKUP(R271,'証拠（WW特許）'!$B$2:$M$90,12,FALSE),""))</f>
        <v>遠井　哲</v>
      </c>
      <c r="AH271" s="190" t="str">
        <f>IF(OR(LEFT(R271)="特",LEFT(R271)="実"),VLOOKUP(R271,'証拠（JP特許）'!$B$2:$X$299,20,FALSE),IF(AND(OR(LEFT(R271,2)="US",LEFT(R271,2)="WO",LEFT(R271,2)="GB",LEFT(R271,2)="EP",LEFT(R271,2)="DE"),OR(MID(R271,3,1)="1",MID(R271,3,1)="2",MID(R271,3,1)="3",MID(R271,3,1)="4",MID(R271,3,1)="5",MID(R271,3,1)="6",MID(R271,3,1)="7",MID(R271,3,1)="8",MID(R271,3,1)="9",MID(R271,3,1)="0",)),VLOOKUP(R271,'証拠（WW特許）'!$B$2:$U$90,20,FALSE),""))</f>
        <v>A63F   5/04    (2006.01),A63F   7/02    (2006.01)</v>
      </c>
      <c r="AI271" s="190" t="str">
        <f>IF(OR(LEFT(R271)="特",LEFT(R271)="実"),VLOOKUP(R271,'証拠（JP特許）'!$B$2:$X$299,21,FALSE),"")</f>
        <v>A63F  5/04   514G,A63F  7/02   318 ,A63F  5/04   516D</v>
      </c>
      <c r="AJ271" s="190" t="str">
        <f>IF(OR(LEFT(R271)="特",LEFT(R271)="実"),VLOOKUP(R271,'証拠（JP特許）'!$B$2:$X$299,22,FALSE),"")</f>
        <v>2C088AA33,2C088AA36,2C088AA37,2C088AA39,2C088AA79,2C088BC07,2C088BC10,2C088BC22,2C088BC25,2C088CA02,2C088CA19,2C088EA10,2C088EB55,2C082AA02,2C082AB04,2C082BA02,2C082BA22,2C082BB02,2C082BB23,2C082BB74,2C082BB77,2C082BB94,2C082CA02,2C082CA24,2C082CB04,2C082CB23,2C082CC01,2C082CC12,2C082CD03,2C082CD06,2C082DA52</v>
      </c>
      <c r="AK271" s="191" t="str">
        <f>IF(OR(LEFT(R271)="特",LEFT(R271)="実"),VLOOKUP(R271,'証拠（JP特許）'!$B$2:$X$299,17,FALSE),IF(AND(OR(LEFT(R271,2)="US",LEFT(R271,2)="WO",LEFT(R271,2)="GB",LEFT(R271,2)="EP",LEFT(R271,2)="DE"),OR(MID(R271,3,1)="1",MID(R271,3,1)="2",MID(R271,3,1)="3",MID(R271,3,1)="4",MID(R271,3,1)="5",MID(R271,3,1)="6",MID(R271,3,1)="7",MID(R271,3,1)="8",MID(R271,3,1)="9",MID(R271,3,1)="0",)),VLOOKUP(R271,'証拠（WW特許）'!$B$2:$U$90,16,FALSE),""))</f>
        <v>1996.05.14</v>
      </c>
      <c r="AL271" s="190"/>
      <c r="AM271" s="190"/>
      <c r="AN271" s="190"/>
      <c r="AO271" s="190" t="str">
        <f ca="1">IF(OR(LEFT(R271)="特",LEFT(R271)="実",AND(OR(LEFT(R271,2)="US",LEFT(R271,2)="WO",LEFT(R271,2)="GB",LEFT(R271,2)="EP",LEFT(R271,2)="DE"),OR(MID(R271,3,1)="1",MID(R271,3,1)="2",MID(R271,3,1)="3",MID(R271,3,1)="4",MID(R271,3,1)="5",MID(R271,3,1)="6",MID(R271,3,1)="7",MID(R271,3,1)="8",MID(R271,3,1)="9",MID(R271,3,1)="0"))),IF(COUNTIF(INDIRECT("発明者引用!"&amp;ADDRESS(MATCH(C271,発明者引用!B$1:B$196,0),4)&amp;":"&amp;ADDRESS(MATCH(C271,発明者引用!B$1:B$196,0),17)),R271)+COUNTIF(INDIRECT("発明者引用!"&amp;ADDRESS(MATCH(C271,発明者引用!B$1:B$196,0),4)&amp;":"&amp;ADDRESS(MATCH(C271,発明者引用!B$1:B$196,0),17)),#REF!)+COUNTIF(INDIRECT("発明者引用!"&amp;ADDRESS(MATCH(C271,発明者引用!B$1:B$196,0),4)&amp;":"&amp;ADDRESS(MATCH(C271,発明者引用!B$1:B$196,0),17)),T271)&gt;0,"Yes","No"),"")</f>
        <v>No</v>
      </c>
      <c r="AP271" s="190" t="str">
        <f ca="1">IF(OR(LEFT(R271)="特",LEFT(R271)="実",AND(OR(LEFT(R271,2)="US",LEFT(R271,2)="WO",LEFT(R271,2)="GB",LEFT(R271,2)="EP",LEFT(R271,2)="DE"),OR(MID(R271,3,1)="1",MID(R271,3,1)="2",MID(R271,3,1)="3",MID(R271,3,1)="4",MID(R271,3,1)="5",MID(R271,3,1)="6",MID(R271,3,1)="7",MID(R271,3,1)="8",MID(R271,3,1)="9",MID(R271,3,1)="0"))),IF(VLOOKUP(C271,ファミリ引用特許WO!$A$2:$B$241,2,FALSE)+VLOOKUP(C271,ファミリ引用文献WO!$A$2:$C$241,3,FALSE)=0,"ISR無し",IF(COUNTIF(INDIRECT("ファミリ引用特許WO!"&amp;ADDRESS(MATCH(C271,ファミリ引用特許WO!$A$2:$A$241,0),1)&amp;":"&amp;ADDRESS(MATCH(C271,ファミリ引用特許WO!$A$2:$A$241,0),19)),R271)+COUNTIF(INDIRECT("ファミリ引用特許WO!"&amp;ADDRESS(MATCH(C271,ファミリ引用特許WO!$A$2:$A$241,0),1)&amp;":"&amp;ADDRESS(MATCH(C271,ファミリ引用特許WO!$A$2:$A$241,0),19)),S271)+COUNTIF(INDIRECT("ファミリ引用特許WO!"&amp;ADDRESS(MATCH(C271,ファミリ引用特許WO!$A$2:$A$241,0),1)&amp;":"&amp;ADDRESS(MATCH(C271,ファミリ引用特許WO!$A$2:$A$241,0),19)),T271)+COUNTIF(INDIRECT("ファミリ引用特許WO!"&amp;ADDRESS(MATCH(C271,ファミリ引用特許WO!$A$2:$A$241,0),1)&amp;":"&amp;ADDRESS(MATCH(C271,ファミリ引用特許WO!$A$2:$A$241,0),19)),W271)+COUNTIF(INDIRECT("ファミリ引用特許WO!"&amp;ADDRESS(MATCH(C271,ファミリ引用特許WO!$A$2:$A$241,0),1)&amp;":"&amp;ADDRESS(MATCH(C271,ファミリ引用特許WO!$A$2:$A$241,0),19)),Y271)&gt;0,"Yes","No")),"")</f>
        <v>ISR無し</v>
      </c>
      <c r="AQ271" s="194" t="str">
        <f ca="1">IF(OR(LEFT(R271)="特",LEFT(R271)="実",AND(OR(LEFT(R271,2)="US",LEFT(R271,2)="WO",LEFT(R271,2)="GB",LEFT(R271,2)="EP",LEFT(R271,2)="DE"),OR(MID(R271,3,1)="1",MID(R271,3,1)="2",MID(R271,3,1)="3",MID(R271,3,1)="4",MID(R271,3,1)="5",MID(R271,3,1)="6",MID(R271,3,1)="7",MID(R271,3,1)="8",MID(R271,3,1)="9",MID(R271,3,1)="0"))),IF(VLOOKUP(C271,'ファミリ引用特許表記修正（ex.A2→A）'!$A$2:$B$241,2,FALSE)=0,"family無し",IF(COUNTIF(INDIRECT("'ファミリ引用特許表記修正（ex.A2→A）'!"&amp;ADDRESS(MATCH(C271,'ファミリ引用特許表記修正（ex.A2→A）'!$A$2:$A$241,0),1)&amp;":"&amp;ADDRESS(MATCH(C271,'ファミリ引用特許表記修正（ex.A2→A）'!$A$2:$A$241,0),171)),R271)+COUNTIF(INDIRECT("'ファミリ引用特許表記修正（ex.A2→A）'!"&amp;ADDRESS(MATCH(C271,'ファミリ引用特許表記修正（ex.A2→A）'!$A$2:$A$241,0),1)&amp;":"&amp;ADDRESS(MATCH(C271,'ファミリ引用特許表記修正（ex.A2→A）'!$A$2:$A$241,0),171)),S271)+COUNTIF(INDIRECT("'ファミリ引用特許表記修正（ex.A2→A）'!"&amp;ADDRESS(MATCH(C271,'ファミリ引用特許表記修正（ex.A2→A）'!$A$2:$A$241,0),1)&amp;":"&amp;ADDRESS(MATCH(C271,'ファミリ引用特許表記修正（ex.A2→A）'!$A$2:$A$241,0),171)),T271)+COUNTIF(INDIRECT("'ファミリ引用特許表記修正（ex.A2→A）'!"&amp;ADDRESS(MATCH(C271,'ファミリ引用特許表記修正（ex.A2→A）'!$A$2:$A$241,0),1)&amp;":"&amp;ADDRESS(MATCH(C271,'ファミリ引用特許表記修正（ex.A2→A）'!$A$2:$A$241,0),171)),W271)+COUNTIF(INDIRECT("'ファミリ引用特許表記修正（ex.A2→A）'!"&amp;ADDRESS(MATCH(C271,'ファミリ引用特許表記修正（ex.A2→A）'!$A$2:$A$241,0),1)&amp;":"&amp;ADDRESS(MATCH(C271,'ファミリ引用特許表記修正（ex.A2→A）'!$A$2:$A$241,0),171)),Y271)&gt;0,"Yes","No")),"")</f>
        <v>No</v>
      </c>
      <c r="AR271" s="58" t="str">
        <f>IF(OR(LEFT(R271)="特",LEFT(R271)="実",AND(OR(LEFT(R271,2)="US",LEFT(R271,2)="WO",LEFT(R271,2)="GB",LEFT(R271,2)="EP",LEFT(R271,2)="DE"),OR(MID(R271,3,1)="1",MID(R271,3,1)="2",MID(R271,3,1)="3",MID(R271,3,1)="4",MID(R271,3,1)="5",MID(R271,3,1)="6",MID(R271,3,1)="7",MID(R271,3,1)="8",MID(R271,3,1)="9",MID(R271,3,1)="0",))),"",VLOOKUP($C271,ファミリ発明者引用文献!A$3:B$235,2,FALSE))</f>
        <v/>
      </c>
      <c r="AS271" s="194" t="str">
        <f>VLOOKUP(C271,ファミリ引用文献WO!A$2:B$241,2,FALSE)</f>
        <v/>
      </c>
      <c r="AT271" s="190" t="str">
        <f>VLOOKUP(C271,ファミリ引用文献!A$3:B$242,2,FALSE)</f>
        <v>None/U.S. Ser. No. 09/206,148 by Sakamoto./U.S. Ser. No. 09/188,689 by Sakamoto./U.S. Ser. No. 09/206,382 by Sakamoto et al../パチプロ必勝本 1996年 1月号 第83~87頁(平成8年1月1日 株式会社綜合図書発行)/0/0/0/0/0/0/0/0/0/0/0/0/0/0/0/0/0/0/0/0/0/0/0/0/0/0/0/0/0/0/0/0/0/0/0/0/0/0/0/0/0/0/0/0/0/0/0/0/0/0/0/0/0/0/0/0/0/0/0/0/0/0/0/0/0/0/0/0/0/0/0/0/0/0/0/0/0/0/0/0/0/0/0/0/0/0/0/0/0/0/0/0/0/0/0/0/0/0/0/0/0/0/0/0/0/0/0/0/0/0/0/0/0/0/0/0/0/0/0/0/0/0/0/0/0/0/0/0/0/0/0/0/0/0/0/0/0/0/0/0/0/0/0/0/0/0/0/0/0/0/0/0/0/0/0/0/0/0/0/0/0/0/0/0/0/0/0/0/0/0/0</v>
      </c>
      <c r="AU271" s="190" t="str">
        <f>VLOOKUP(C271,審判データ!AH$2:BT$379,39,FALSE)</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AV271" s="192" t="str">
        <f ca="1">IF(INDIRECT("審判データ!"&amp;ADDRESS(MATCH(C271,審判データ!$AH$1:$AH$379,0),32))="早期審査の対象とする","早期審査","")</f>
        <v>早期審査</v>
      </c>
      <c r="AW271" s="657" t="str">
        <f t="shared" si="21"/>
        <v>一致</v>
      </c>
      <c r="AX271" s="658" t="str">
        <f>IF(LEFT(AE271,3)="日本特",IF(LEFT(C271)="特",VLOOKUP(C271,'本件、証拠文献テーマコード'!G$2:I$376,3,FALSE),VLOOKUP(C271,'本件、証拠文献テーマコード'!B$2:I$376,8,FALSE)),"")</f>
        <v>2C082</v>
      </c>
      <c r="AY271" s="658" t="str">
        <f>IF(LEFT(AE271,3)="日本特",IF(OR(MID(R271,2,1)="開",MID(R271,2,1)="表",MID(R271,2,1)="登"),VLOOKUP(R271,'本件、証拠文献テーマコード'!C$2:I$379,7,FALSE),VLOOKUP(R271,'本件、証拠文献テーマコード'!G$2:I$379,3,FALSE)),"")</f>
        <v>2C082,2C088,2C333</v>
      </c>
      <c r="AZ271" s="54"/>
    </row>
    <row r="272" spans="1:52" ht="54" x14ac:dyDescent="0.15">
      <c r="A272" s="804"/>
      <c r="B272" s="586" t="str">
        <f ca="1">IF(A272="",B271,INDIRECT("審判データ!"&amp;ADDRESS(MATCH(A272,審判データ!$HC$1:$HC$379,0),20))&amp;" / "&amp;INDIRECT("審判データ!"&amp;ADDRESS(MATCH(A272,審判データ!$HC$1:$HC$379,0),21)))</f>
        <v>2011 / 29-2</v>
      </c>
      <c r="C272" s="511">
        <v>3417553</v>
      </c>
      <c r="D272" s="511" t="s">
        <v>1596</v>
      </c>
      <c r="E272" s="163" t="str">
        <f ca="1">INDIRECT("審判データ!"&amp;ADDRESS(MATCH(C272,審判データ!$AH$1:$AH$379,0),55))</f>
        <v>株式会社ユニバーサルエンターテインメント</v>
      </c>
      <c r="F272" s="43" t="str">
        <f ca="1">INDIRECT("審判データ!"&amp;ADDRESS(MATCH(C272,審判データ!$AH$1:$AH$379,0),56))</f>
        <v>坂本　剛一;吉田　洋</v>
      </c>
      <c r="G272" s="43" t="str">
        <f ca="1">INDIRECT("審判データ!"&amp;ADDRESS(MATCH(C272,審判データ!$AH$1:$AH$379,0),72))</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H272" s="43" t="str">
        <f ca="1">INDIRECT("審判データ!"&amp;ADDRESS(MATCH(C272,審判データ!$AH$1:$AH$379,0),41))</f>
        <v>A63F  5/04    512;A63F  5/04    516</v>
      </c>
      <c r="I272" s="43" t="str">
        <f ca="1">INDIRECT("審判データ!"&amp;ADDRESS(MATCH(C272,審判データ!$AH$1:$AH$379,0),49))</f>
        <v>A63F   5/04@AFI(JP);A63F   7/02@ALI(JP);G07F  17/32@ALI(EP)</v>
      </c>
      <c r="J272" s="43" t="str">
        <f ca="1">INDIRECT("審判データ!"&amp;ADDRESS(MATCH(C272,審判データ!$AH$1:$AH$379,0),51))</f>
        <v>A63F  5/04    512 E;A63F  5/04    516 D</v>
      </c>
      <c r="K272" s="43" t="str">
        <f ca="1">INDIRECT("審判データ!"&amp;ADDRESS(MATCH(C272,審判データ!$AH$1:$AH$379,0),53))</f>
        <v>2C082 AA02;2C082 CC01;2C082 CA02;2C082 CC13;2C082 CD03;2C082 BB02;2C082 CD06;2C082 BB52;2C082 BB94;2C082 CB33;2C082 BB80;2C082 CB04;2C082 CB23;2C082 CD41;2C082 CD12;2C082 CD19;2C082 BB42;2C082 BB78;2C082 BB93;2C082 CA23;2C082 CA24;2C082 BB76;2C082 CC52;2C082 BA08;2C082 BB23;2C082 BB74;2C082 AB12;2C082 AB03;2C082 BA22;2C082 BA32;2C082 BA02;2C082 CC37;2C082 BB28;2C082 BA35;2C082 BB24;2C082 BB22;2C082 CC55;2C082 BB96;2C082 CD46;2C082 CD48;2C082 CD23;2C082 BB99;2C082 BB98;2C082 BB57;2C082 BB58;2C082 BB59;2C082 BB83;2C082 CE03;2C082 CD49</v>
      </c>
      <c r="L272" s="1013"/>
      <c r="M272" s="1031"/>
      <c r="N272" s="1014"/>
      <c r="O272" s="1015"/>
      <c r="P272" s="992"/>
      <c r="Q272" s="715" t="s">
        <v>304</v>
      </c>
      <c r="R272" s="716" t="s">
        <v>22806</v>
      </c>
      <c r="S272" s="715" t="str">
        <f>IF(OR(LEFT(R272)="特",LEFT(R272)="実"),VLOOKUP(R272,'証拠（JP特許）'!$B$2:$D$299,2,FALSE),IF(AND(OR(LEFT(R272,2)="US",LEFT(R272,2)="WO",LEFT(R272,2)="GB",LEFT(R272,2)="EP",LEFT(R272,2)="DE"),OR(MID(R272,3,1)="1",MID(R272,3,1)="2",MID(R272,3,1)="3",MID(R272,3,1)="4",MID(R272,3,1)="5",MID(R272,3,1)="6",MID(R272,3,1)="7",MID(R272,3,1)="8",MID(R272,3,1)="9",MID(R272,3,1)="0")),VLOOKUP(R272,'証拠（WW特許）'!$B$2:$C$90,2,FALSE),"_"))</f>
        <v>_</v>
      </c>
      <c r="T272" s="716" t="str">
        <f>IF(OR(LEFT(R272)="特",LEFT(R272)="実"),VLOOKUP(R272,'証拠（JP特許）'!$B$2:$E$299,4,FALSE),"_")</f>
        <v>_</v>
      </c>
      <c r="U272" s="716" t="s">
        <v>94</v>
      </c>
      <c r="V272" s="715" t="s">
        <v>25</v>
      </c>
      <c r="W272" s="717" t="str">
        <f t="shared" si="23"/>
        <v/>
      </c>
      <c r="X272" s="718"/>
      <c r="Y272" s="718" t="str">
        <f t="shared" si="24"/>
        <v/>
      </c>
      <c r="Z272" s="414" t="str">
        <f ca="1">IF(OR(LEFT(R272)="特",LEFT(R272)="実",AND(OR(LEFT(R272,2)="US",LEFT(R272,2)="WO",LEFT(R272,2)="GB",LEFT(R272,2)="EP",LEFT(R272,2)="DE"),OR(MID(R272,3,1)="1",MID(R272,3,1)="2",MID(R272,3,1)="3",MID(R272,3,1)="4",MID(R272,3,1)="5",MID(R272,3,1)="6",MID(R272,3,1)="7",MID(R272,3,1)="8",MID(R272,3,1)="9",MID(R272,3,1)="0",))),IF(COUNTIF(INDIRECT("拒絶理由・拒絶査定・異議申立!"&amp;ADDRESS(MATCH(C272,拒絶理由・拒絶査定・異議申立!B$1:B$1000,0),3)&amp;":"&amp;ADDRESS(MATCH(C272,拒絶理由・拒絶査定・異議申立!B$1:B$1000,0),50)),R272)+COUNTIF(INDIRECT("拒絶理由・拒絶査定・異議申立!"&amp;ADDRESS(MATCH(C272,拒絶理由・拒絶査定・異議申立!B$1:B$1000,0),3)&amp;":"&amp;ADDRESS(MATCH(C272,拒絶理由・拒絶査定・異議申立!B$1:B$1000,0),50)),T272)&gt;0,"Yes","No"),"")</f>
        <v/>
      </c>
      <c r="AA272" s="415" t="str">
        <f ca="1">IF(OR(LEFT(R272)="特",LEFT(R272)="実",AND(OR(LEFT(R272,2)="US",LEFT(R272,2)="WO",LEFT(R272,2)="GB",LEFT(R272,2)="EP",LEFT(R272,2)="DE"),OR(MID(R272,3,1)="1",MID(R272,3,1)="2",MID(R272,3,1)="3",MID(R272,3,1)="4",MID(R272,3,1)="5",MID(R272,3,1)="6",MID(R272,3,1)="7",MID(R272,3,1)="8",MID(R272,3,1)="9",MID(R272,3,1)="0",))),IF(COUNTIF(INDIRECT("先行技術調査・登録査定!"&amp;ADDRESS(MATCH(C272,先行技術調査・登録査定!B$1:B$1000,0),3)&amp;":"&amp;ADDRESS(MATCH(C272,先行技術調査・登録査定!B$1:B$1000,0),49)),R272)+COUNTIF(INDIRECT("先行技術調査・登録査定!"&amp;ADDRESS(MATCH(C272,先行技術調査・登録査定!B$1:B$1000,0),3)&amp;":"&amp;ADDRESS(MATCH(C272,先行技術調査・登録査定!B$1:B$1000,0),49)),T272)&gt;0,"Yes","No"),"")</f>
        <v/>
      </c>
      <c r="AB272" s="416" t="str">
        <f t="shared" ca="1" si="20"/>
        <v/>
      </c>
      <c r="AC272" s="252" t="str">
        <f>IF(OR(LEFT(R272)="特",LEFT(R272)="実",AND(OR(LEFT(R272,2)="US",LEFT(R272,2)="WO",LEFT(R272,2)="GB",LEFT(R272,2)="EP",LEFT(R272,2)="DE"),OR(MID(R272,3,1)="1",MID(R272,3,1)="2",MID(R272,3,1)="3",MID(R272,3,1)="4",MID(R272,3,1)="5",MID(R272,3,1)="6",MID(R272,3,1)="7",MID(R272,3,1)="8",MID(R272,3,1)="9",MID(R272,3,1)="0",))),"",VLOOKUP($C272,非特許文献リスト!$A$2:$C$196,2,FALSE))</f>
        <v/>
      </c>
      <c r="AD272" s="417" t="str">
        <f>IF(OR(LEFT(R272)="特",LEFT(R272)="実",AND(OR(LEFT(R272,2)="US",LEFT(R272,2)="WO",LEFT(R272,2)="GB",LEFT(R272,2)="EP",LEFT(R272,2)="DE"),OR(MID(R272,3,1)="1",MID(R272,3,1)="2",MID(R272,3,1)="3",MID(R272,3,1)="4",MID(R272,3,1)="5",MID(R272,3,1)="6",MID(R272,3,1)="7",MID(R272,3,1)="8",MID(R272,3,1)="9",MID(R272,3,1)="0",))),"",VLOOKUP($C272,非特許文献リスト!$A$2:$C$196,3,FALSE))</f>
        <v/>
      </c>
      <c r="AE272" s="188" t="str">
        <f t="shared" si="22"/>
        <v/>
      </c>
      <c r="AF272" s="189" t="str">
        <f>IF(OR(LEFT(R272)="特",LEFT(R272)="実"),VLOOKUP(R272,'証拠（JP特許）'!$B$2:$AB$299,10,FALSE),IF(AND(OR(LEFT(R272,2)="US",LEFT(R272,2)="WO",LEFT(R272,2)="GB",LEFT(R272,2)="EP",LEFT(R272,2)="DE"),OR(MID(R272,3,1)="1",MID(R272,3,1)="2",MID(R272,3,1)="3",MID(R272,3,1)="4",MID(R272,3,1)="5",MID(R272,3,1)="6",MID(R272,3,1)="7",MID(R272,3,1)="8",MID(R272,3,1)="9",MID(R272,3,1)="0",)),VLOOKUP(R272,'証拠（WW特許）'!$B$2:$M$90,8,FALSE),""))</f>
        <v/>
      </c>
      <c r="AG272" s="189" t="str">
        <f>IF(OR(LEFT(R272)="特",LEFT(R272)="実"),VLOOKUP(R272,'証拠（JP特許）'!$B$2:$AB$299,26,FALSE),IF(AND(OR(LEFT(R272,2)="US",LEFT(R272,2)="WO",LEFT(R272,2)="GB",LEFT(R272,2)="EP",LEFT(R272,2)="DE"),OR(MID(R272,3,1)="1",MID(R272,3,1)="2",MID(R272,3,1)="3",MID(R272,3,1)="4",MID(R272,3,1)="5",MID(R272,3,1)="6",MID(R272,3,1)="7",MID(R272,3,1)="8",MID(R272,3,1)="9",MID(R272,3,1)="0",)),VLOOKUP(R272,'証拠（WW特許）'!$B$2:$M$90,12,FALSE),""))</f>
        <v/>
      </c>
      <c r="AH272" s="190" t="str">
        <f>IF(OR(LEFT(R272)="特",LEFT(R272)="実"),VLOOKUP(R272,'証拠（JP特許）'!$B$2:$X$299,20,FALSE),IF(AND(OR(LEFT(R272,2)="US",LEFT(R272,2)="WO",LEFT(R272,2)="GB",LEFT(R272,2)="EP",LEFT(R272,2)="DE"),OR(MID(R272,3,1)="1",MID(R272,3,1)="2",MID(R272,3,1)="3",MID(R272,3,1)="4",MID(R272,3,1)="5",MID(R272,3,1)="6",MID(R272,3,1)="7",MID(R272,3,1)="8",MID(R272,3,1)="9",MID(R272,3,1)="0",)),VLOOKUP(R272,'証拠（WW特許）'!$B$2:$U$90,20,FALSE),""))</f>
        <v/>
      </c>
      <c r="AI272" s="190" t="str">
        <f>IF(OR(LEFT(R272)="特",LEFT(R272)="実"),VLOOKUP(R272,'証拠（JP特許）'!$B$2:$X$299,21,FALSE),"")</f>
        <v/>
      </c>
      <c r="AJ272" s="190" t="str">
        <f>IF(OR(LEFT(R272)="特",LEFT(R272)="実"),VLOOKUP(R272,'証拠（JP特許）'!$B$2:$X$299,22,FALSE),"")</f>
        <v/>
      </c>
      <c r="AK272" s="191" t="str">
        <f>IF(OR(LEFT(R272)="特",LEFT(R272)="実"),VLOOKUP(R272,'証拠（JP特許）'!$B$2:$X$299,17,FALSE),IF(AND(OR(LEFT(R272,2)="US",LEFT(R272,2)="WO",LEFT(R272,2)="GB",LEFT(R272,2)="EP",LEFT(R272,2)="DE"),OR(MID(R272,3,1)="1",MID(R272,3,1)="2",MID(R272,3,1)="3",MID(R272,3,1)="4",MID(R272,3,1)="5",MID(R272,3,1)="6",MID(R272,3,1)="7",MID(R272,3,1)="8",MID(R272,3,1)="9",MID(R272,3,1)="0",)),VLOOKUP(R272,'証拠（WW特許）'!$B$2:$U$90,16,FALSE),""))</f>
        <v/>
      </c>
      <c r="AL272" s="190"/>
      <c r="AM272" s="190"/>
      <c r="AN272" s="190"/>
      <c r="AO272" s="190" t="str">
        <f ca="1">IF(OR(LEFT(R272)="特",LEFT(R272)="実",AND(OR(LEFT(R272,2)="US",LEFT(R272,2)="WO",LEFT(R272,2)="GB",LEFT(R272,2)="EP",LEFT(R272,2)="DE"),OR(MID(R272,3,1)="1",MID(R272,3,1)="2",MID(R272,3,1)="3",MID(R272,3,1)="4",MID(R272,3,1)="5",MID(R272,3,1)="6",MID(R272,3,1)="7",MID(R272,3,1)="8",MID(R272,3,1)="9",MID(R272,3,1)="0"))),IF(COUNTIF(INDIRECT("発明者引用!"&amp;ADDRESS(MATCH(C272,発明者引用!B$1:B$196,0),4)&amp;":"&amp;ADDRESS(MATCH(C272,発明者引用!B$1:B$196,0),17)),R272)+COUNTIF(INDIRECT("発明者引用!"&amp;ADDRESS(MATCH(C272,発明者引用!B$1:B$196,0),4)&amp;":"&amp;ADDRESS(MATCH(C272,発明者引用!B$1:B$196,0),17)),#REF!)+COUNTIF(INDIRECT("発明者引用!"&amp;ADDRESS(MATCH(C272,発明者引用!B$1:B$196,0),4)&amp;":"&amp;ADDRESS(MATCH(C272,発明者引用!B$1:B$196,0),17)),T272)&gt;0,"Yes","No"),"")</f>
        <v/>
      </c>
      <c r="AP272" s="190" t="str">
        <f ca="1">IF(OR(LEFT(R272)="特",LEFT(R272)="実",AND(OR(LEFT(R272,2)="US",LEFT(R272,2)="WO",LEFT(R272,2)="GB",LEFT(R272,2)="EP",LEFT(R272,2)="DE"),OR(MID(R272,3,1)="1",MID(R272,3,1)="2",MID(R272,3,1)="3",MID(R272,3,1)="4",MID(R272,3,1)="5",MID(R272,3,1)="6",MID(R272,3,1)="7",MID(R272,3,1)="8",MID(R272,3,1)="9",MID(R272,3,1)="0"))),IF(VLOOKUP(C272,ファミリ引用特許WO!$A$2:$B$241,2,FALSE)+VLOOKUP(C272,ファミリ引用文献WO!$A$2:$C$241,3,FALSE)=0,"ISR無し",IF(COUNTIF(INDIRECT("ファミリ引用特許WO!"&amp;ADDRESS(MATCH(C272,ファミリ引用特許WO!$A$2:$A$241,0),1)&amp;":"&amp;ADDRESS(MATCH(C272,ファミリ引用特許WO!$A$2:$A$241,0),19)),R272)+COUNTIF(INDIRECT("ファミリ引用特許WO!"&amp;ADDRESS(MATCH(C272,ファミリ引用特許WO!$A$2:$A$241,0),1)&amp;":"&amp;ADDRESS(MATCH(C272,ファミリ引用特許WO!$A$2:$A$241,0),19)),S272)+COUNTIF(INDIRECT("ファミリ引用特許WO!"&amp;ADDRESS(MATCH(C272,ファミリ引用特許WO!$A$2:$A$241,0),1)&amp;":"&amp;ADDRESS(MATCH(C272,ファミリ引用特許WO!$A$2:$A$241,0),19)),T272)+COUNTIF(INDIRECT("ファミリ引用特許WO!"&amp;ADDRESS(MATCH(C272,ファミリ引用特許WO!$A$2:$A$241,0),1)&amp;":"&amp;ADDRESS(MATCH(C272,ファミリ引用特許WO!$A$2:$A$241,0),19)),W272)+COUNTIF(INDIRECT("ファミリ引用特許WO!"&amp;ADDRESS(MATCH(C272,ファミリ引用特許WO!$A$2:$A$241,0),1)&amp;":"&amp;ADDRESS(MATCH(C272,ファミリ引用特許WO!$A$2:$A$241,0),19)),Y272)&gt;0,"Yes","No")),"")</f>
        <v/>
      </c>
      <c r="AQ272" s="194" t="str">
        <f ca="1">IF(OR(LEFT(R272)="特",LEFT(R272)="実",AND(OR(LEFT(R272,2)="US",LEFT(R272,2)="WO",LEFT(R272,2)="GB",LEFT(R272,2)="EP",LEFT(R272,2)="DE"),OR(MID(R272,3,1)="1",MID(R272,3,1)="2",MID(R272,3,1)="3",MID(R272,3,1)="4",MID(R272,3,1)="5",MID(R272,3,1)="6",MID(R272,3,1)="7",MID(R272,3,1)="8",MID(R272,3,1)="9",MID(R272,3,1)="0"))),IF(VLOOKUP(C272,'ファミリ引用特許表記修正（ex.A2→A）'!$A$2:$B$241,2,FALSE)=0,"family無し",IF(COUNTIF(INDIRECT("'ファミリ引用特許表記修正（ex.A2→A）'!"&amp;ADDRESS(MATCH(C272,'ファミリ引用特許表記修正（ex.A2→A）'!$A$2:$A$241,0),1)&amp;":"&amp;ADDRESS(MATCH(C272,'ファミリ引用特許表記修正（ex.A2→A）'!$A$2:$A$241,0),171)),R272)+COUNTIF(INDIRECT("'ファミリ引用特許表記修正（ex.A2→A）'!"&amp;ADDRESS(MATCH(C272,'ファミリ引用特許表記修正（ex.A2→A）'!$A$2:$A$241,0),1)&amp;":"&amp;ADDRESS(MATCH(C272,'ファミリ引用特許表記修正（ex.A2→A）'!$A$2:$A$241,0),171)),S272)+COUNTIF(INDIRECT("'ファミリ引用特許表記修正（ex.A2→A）'!"&amp;ADDRESS(MATCH(C272,'ファミリ引用特許表記修正（ex.A2→A）'!$A$2:$A$241,0),1)&amp;":"&amp;ADDRESS(MATCH(C272,'ファミリ引用特許表記修正（ex.A2→A）'!$A$2:$A$241,0),171)),T272)+COUNTIF(INDIRECT("'ファミリ引用特許表記修正（ex.A2→A）'!"&amp;ADDRESS(MATCH(C272,'ファミリ引用特許表記修正（ex.A2→A）'!$A$2:$A$241,0),1)&amp;":"&amp;ADDRESS(MATCH(C272,'ファミリ引用特許表記修正（ex.A2→A）'!$A$2:$A$241,0),171)),W272)+COUNTIF(INDIRECT("'ファミリ引用特許表記修正（ex.A2→A）'!"&amp;ADDRESS(MATCH(C272,'ファミリ引用特許表記修正（ex.A2→A）'!$A$2:$A$241,0),1)&amp;":"&amp;ADDRESS(MATCH(C272,'ファミリ引用特許表記修正（ex.A2→A）'!$A$2:$A$241,0),171)),Y272)&gt;0,"Yes","No")),"")</f>
        <v/>
      </c>
      <c r="AR272" s="193" t="str">
        <f>IF(OR(LEFT(R272)="特",LEFT(R272)="実",AND(OR(LEFT(R272,2)="US",LEFT(R272,2)="WO",LEFT(R272,2)="GB",LEFT(R272,2)="EP",LEFT(R272,2)="DE"),OR(MID(R272,3,1)="1",MID(R272,3,1)="2",MID(R272,3,1)="3",MID(R272,3,1)="4",MID(R272,3,1)="5",MID(R272,3,1)="6",MID(R272,3,1)="7",MID(R272,3,1)="8",MID(R272,3,1)="9",MID(R272,3,1)="0",))),"",VLOOKUP($C272,ファミリ発明者引用文献!A$3:B$235,2,FALSE))</f>
        <v>,,</v>
      </c>
      <c r="AS272" s="194" t="str">
        <f>VLOOKUP(C272,ファミリ引用文献WO!A$2:B$241,2,FALSE)</f>
        <v/>
      </c>
      <c r="AT272" s="190" t="str">
        <f>VLOOKUP(C272,ファミリ引用文献!A$3:B$242,2,FALSE)</f>
        <v>None/U.S. Ser. No. 09/206,148 by Sakamoto./U.S. Ser. No. 09/188,689 by Sakamoto./U.S. Ser. No. 09/206,382 by Sakamoto et al../パチプロ必勝本 1996年 1月号 第83~87頁(平成8年1月1日 株式会社綜合図書発行)/0/0/0/0/0/0/0/0/0/0/0/0/0/0/0/0/0/0/0/0/0/0/0/0/0/0/0/0/0/0/0/0/0/0/0/0/0/0/0/0/0/0/0/0/0/0/0/0/0/0/0/0/0/0/0/0/0/0/0/0/0/0/0/0/0/0/0/0/0/0/0/0/0/0/0/0/0/0/0/0/0/0/0/0/0/0/0/0/0/0/0/0/0/0/0/0/0/0/0/0/0/0/0/0/0/0/0/0/0/0/0/0/0/0/0/0/0/0/0/0/0/0/0/0/0/0/0/0/0/0/0/0/0/0/0/0/0/0/0/0/0/0/0/0/0/0/0/0/0/0/0/0/0/0/0/0/0/0/0/0/0/0/0/0/0/0/0/0/0/0/0</v>
      </c>
      <c r="AU272" s="190" t="str">
        <f>VLOOKUP(C272,審判データ!AH$2:BT$379,39,FALSE)</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AV272" s="192" t="str">
        <f ca="1">IF(INDIRECT("審判データ!"&amp;ADDRESS(MATCH(C272,審判データ!$AH$1:$AH$379,0),32))="早期審査の対象とする","早期審査","")</f>
        <v>早期審査</v>
      </c>
      <c r="AW272" s="657" t="str">
        <f t="shared" si="21"/>
        <v/>
      </c>
      <c r="AX272" s="658" t="str">
        <f>IF(LEFT(AE272,3)="日本特",IF(LEFT(C272)="特",VLOOKUP(C272,'本件、証拠文献テーマコード'!G$2:I$376,3,FALSE),VLOOKUP(C272,'本件、証拠文献テーマコード'!B$2:I$376,8,FALSE)),"")</f>
        <v/>
      </c>
      <c r="AY272" s="658" t="str">
        <f>IF(LEFT(AE272,3)="日本特",IF(OR(MID(R272,2,1)="開",MID(R272,2,1)="表",MID(R272,2,1)="登"),VLOOKUP(R272,'本件、証拠文献テーマコード'!C$2:I$379,7,FALSE),VLOOKUP(R272,'本件、証拠文献テーマコード'!G$2:I$379,3,FALSE)),"")</f>
        <v/>
      </c>
      <c r="AZ272" s="54"/>
    </row>
    <row r="273" spans="1:52" ht="94.5" x14ac:dyDescent="0.15">
      <c r="A273" s="804"/>
      <c r="B273" s="586" t="str">
        <f ca="1">IF(A273="",B272,INDIRECT("審判データ!"&amp;ADDRESS(MATCH(A273,審判データ!$HC$1:$HC$379,0),20))&amp;" / "&amp;INDIRECT("審判データ!"&amp;ADDRESS(MATCH(A273,審判データ!$HC$1:$HC$379,0),21)))</f>
        <v>2011 / 29-2</v>
      </c>
      <c r="C273" s="511">
        <v>3417553</v>
      </c>
      <c r="D273" s="511" t="s">
        <v>1596</v>
      </c>
      <c r="E273" s="163" t="str">
        <f ca="1">INDIRECT("審判データ!"&amp;ADDRESS(MATCH(C273,審判データ!$AH$1:$AH$379,0),55))</f>
        <v>株式会社ユニバーサルエンターテインメント</v>
      </c>
      <c r="F273" s="43" t="str">
        <f ca="1">INDIRECT("審判データ!"&amp;ADDRESS(MATCH(C273,審判データ!$AH$1:$AH$379,0),56))</f>
        <v>坂本　剛一;吉田　洋</v>
      </c>
      <c r="G273" s="43" t="str">
        <f ca="1">INDIRECT("審判データ!"&amp;ADDRESS(MATCH(C273,審判データ!$AH$1:$AH$379,0),72))</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H273" s="43" t="str">
        <f ca="1">INDIRECT("審判データ!"&amp;ADDRESS(MATCH(C273,審判データ!$AH$1:$AH$379,0),41))</f>
        <v>A63F  5/04    512;A63F  5/04    516</v>
      </c>
      <c r="I273" s="43" t="str">
        <f ca="1">INDIRECT("審判データ!"&amp;ADDRESS(MATCH(C273,審判データ!$AH$1:$AH$379,0),49))</f>
        <v>A63F   5/04@AFI(JP);A63F   7/02@ALI(JP);G07F  17/32@ALI(EP)</v>
      </c>
      <c r="J273" s="43" t="str">
        <f ca="1">INDIRECT("審判データ!"&amp;ADDRESS(MATCH(C273,審判データ!$AH$1:$AH$379,0),51))</f>
        <v>A63F  5/04    512 E;A63F  5/04    516 D</v>
      </c>
      <c r="K273" s="43" t="str">
        <f ca="1">INDIRECT("審判データ!"&amp;ADDRESS(MATCH(C273,審判データ!$AH$1:$AH$379,0),53))</f>
        <v>2C082 AA02;2C082 CC01;2C082 CA02;2C082 CC13;2C082 CD03;2C082 BB02;2C082 CD06;2C082 BB52;2C082 BB94;2C082 CB33;2C082 BB80;2C082 CB04;2C082 CB23;2C082 CD41;2C082 CD12;2C082 CD19;2C082 BB42;2C082 BB78;2C082 BB93;2C082 CA23;2C082 CA24;2C082 BB76;2C082 CC52;2C082 BA08;2C082 BB23;2C082 BB74;2C082 AB12;2C082 AB03;2C082 BA22;2C082 BA32;2C082 BA02;2C082 CC37;2C082 BB28;2C082 BA35;2C082 BB24;2C082 BB22;2C082 CC55;2C082 BB96;2C082 CD46;2C082 CD48;2C082 CD23;2C082 BB99;2C082 BB98;2C082 BB57;2C082 BB58;2C082 BB59;2C082 BB83;2C082 CE03;2C082 CD49</v>
      </c>
      <c r="L273" s="1013"/>
      <c r="M273" s="1031"/>
      <c r="N273" s="1014"/>
      <c r="O273" s="1015"/>
      <c r="P273" s="992"/>
      <c r="Q273" s="715" t="s">
        <v>307</v>
      </c>
      <c r="R273" s="716" t="s">
        <v>22807</v>
      </c>
      <c r="S273" s="715" t="str">
        <f>IF(OR(LEFT(R273)="特",LEFT(R273)="実"),VLOOKUP(R273,'証拠（JP特許）'!$B$2:$D$299,2,FALSE),IF(AND(OR(LEFT(R273,2)="US",LEFT(R273,2)="WO",LEFT(R273,2)="GB",LEFT(R273,2)="EP",LEFT(R273,2)="DE"),OR(MID(R273,3,1)="1",MID(R273,3,1)="2",MID(R273,3,1)="3",MID(R273,3,1)="4",MID(R273,3,1)="5",MID(R273,3,1)="6",MID(R273,3,1)="7",MID(R273,3,1)="8",MID(R273,3,1)="9",MID(R273,3,1)="0")),VLOOKUP(R273,'証拠（WW特許）'!$B$2:$C$90,2,FALSE),"_"))</f>
        <v>_</v>
      </c>
      <c r="T273" s="716" t="str">
        <f>IF(OR(LEFT(R273)="特",LEFT(R273)="実"),VLOOKUP(R273,'証拠（JP特許）'!$B$2:$E$299,4,FALSE),"_")</f>
        <v>_</v>
      </c>
      <c r="U273" s="716" t="s">
        <v>94</v>
      </c>
      <c r="V273" s="715" t="s">
        <v>25</v>
      </c>
      <c r="W273" s="717" t="str">
        <f t="shared" si="23"/>
        <v/>
      </c>
      <c r="X273" s="718"/>
      <c r="Y273" s="718" t="str">
        <f t="shared" si="24"/>
        <v/>
      </c>
      <c r="Z273" s="414" t="str">
        <f ca="1">IF(OR(LEFT(R273)="特",LEFT(R273)="実",AND(OR(LEFT(R273,2)="US",LEFT(R273,2)="WO",LEFT(R273,2)="GB",LEFT(R273,2)="EP",LEFT(R273,2)="DE"),OR(MID(R273,3,1)="1",MID(R273,3,1)="2",MID(R273,3,1)="3",MID(R273,3,1)="4",MID(R273,3,1)="5",MID(R273,3,1)="6",MID(R273,3,1)="7",MID(R273,3,1)="8",MID(R273,3,1)="9",MID(R273,3,1)="0",))),IF(COUNTIF(INDIRECT("拒絶理由・拒絶査定・異議申立!"&amp;ADDRESS(MATCH(C273,拒絶理由・拒絶査定・異議申立!B$1:B$1000,0),3)&amp;":"&amp;ADDRESS(MATCH(C273,拒絶理由・拒絶査定・異議申立!B$1:B$1000,0),50)),R273)+COUNTIF(INDIRECT("拒絶理由・拒絶査定・異議申立!"&amp;ADDRESS(MATCH(C273,拒絶理由・拒絶査定・異議申立!B$1:B$1000,0),3)&amp;":"&amp;ADDRESS(MATCH(C273,拒絶理由・拒絶査定・異議申立!B$1:B$1000,0),50)),T273)&gt;0,"Yes","No"),"")</f>
        <v/>
      </c>
      <c r="AA273" s="415" t="str">
        <f ca="1">IF(OR(LEFT(R273)="特",LEFT(R273)="実",AND(OR(LEFT(R273,2)="US",LEFT(R273,2)="WO",LEFT(R273,2)="GB",LEFT(R273,2)="EP",LEFT(R273,2)="DE"),OR(MID(R273,3,1)="1",MID(R273,3,1)="2",MID(R273,3,1)="3",MID(R273,3,1)="4",MID(R273,3,1)="5",MID(R273,3,1)="6",MID(R273,3,1)="7",MID(R273,3,1)="8",MID(R273,3,1)="9",MID(R273,3,1)="0",))),IF(COUNTIF(INDIRECT("先行技術調査・登録査定!"&amp;ADDRESS(MATCH(C273,先行技術調査・登録査定!B$1:B$1000,0),3)&amp;":"&amp;ADDRESS(MATCH(C273,先行技術調査・登録査定!B$1:B$1000,0),49)),R273)+COUNTIF(INDIRECT("先行技術調査・登録査定!"&amp;ADDRESS(MATCH(C273,先行技術調査・登録査定!B$1:B$1000,0),3)&amp;":"&amp;ADDRESS(MATCH(C273,先行技術調査・登録査定!B$1:B$1000,0),49)),T273)&gt;0,"Yes","No"),"")</f>
        <v/>
      </c>
      <c r="AB273" s="416" t="str">
        <f t="shared" ca="1" si="20"/>
        <v/>
      </c>
      <c r="AC273" s="252" t="str">
        <f>IF(OR(LEFT(R273)="特",LEFT(R273)="実",AND(OR(LEFT(R273,2)="US",LEFT(R273,2)="WO",LEFT(R273,2)="GB",LEFT(R273,2)="EP",LEFT(R273,2)="DE"),OR(MID(R273,3,1)="1",MID(R273,3,1)="2",MID(R273,3,1)="3",MID(R273,3,1)="4",MID(R273,3,1)="5",MID(R273,3,1)="6",MID(R273,3,1)="7",MID(R273,3,1)="8",MID(R273,3,1)="9",MID(R273,3,1)="0",))),"",VLOOKUP($C273,非特許文献リスト!$A$2:$C$196,2,FALSE))</f>
        <v/>
      </c>
      <c r="AD273" s="417" t="str">
        <f>IF(OR(LEFT(R273)="特",LEFT(R273)="実",AND(OR(LEFT(R273,2)="US",LEFT(R273,2)="WO",LEFT(R273,2)="GB",LEFT(R273,2)="EP",LEFT(R273,2)="DE"),OR(MID(R273,3,1)="1",MID(R273,3,1)="2",MID(R273,3,1)="3",MID(R273,3,1)="4",MID(R273,3,1)="5",MID(R273,3,1)="6",MID(R273,3,1)="7",MID(R273,3,1)="8",MID(R273,3,1)="9",MID(R273,3,1)="0",))),"",VLOOKUP($C273,非特許文献リスト!$A$2:$C$196,3,FALSE))</f>
        <v/>
      </c>
      <c r="AE273" s="188" t="str">
        <f t="shared" si="22"/>
        <v/>
      </c>
      <c r="AF273" s="189" t="str">
        <f>IF(OR(LEFT(R273)="特",LEFT(R273)="実"),VLOOKUP(R273,'証拠（JP特許）'!$B$2:$AB$299,10,FALSE),IF(AND(OR(LEFT(R273,2)="US",LEFT(R273,2)="WO",LEFT(R273,2)="GB",LEFT(R273,2)="EP",LEFT(R273,2)="DE"),OR(MID(R273,3,1)="1",MID(R273,3,1)="2",MID(R273,3,1)="3",MID(R273,3,1)="4",MID(R273,3,1)="5",MID(R273,3,1)="6",MID(R273,3,1)="7",MID(R273,3,1)="8",MID(R273,3,1)="9",MID(R273,3,1)="0",)),VLOOKUP(R273,'証拠（WW特許）'!$B$2:$M$90,8,FALSE),""))</f>
        <v/>
      </c>
      <c r="AG273" s="189" t="str">
        <f>IF(OR(LEFT(R273)="特",LEFT(R273)="実"),VLOOKUP(R273,'証拠（JP特許）'!$B$2:$AB$299,26,FALSE),IF(AND(OR(LEFT(R273,2)="US",LEFT(R273,2)="WO",LEFT(R273,2)="GB",LEFT(R273,2)="EP",LEFT(R273,2)="DE"),OR(MID(R273,3,1)="1",MID(R273,3,1)="2",MID(R273,3,1)="3",MID(R273,3,1)="4",MID(R273,3,1)="5",MID(R273,3,1)="6",MID(R273,3,1)="7",MID(R273,3,1)="8",MID(R273,3,1)="9",MID(R273,3,1)="0",)),VLOOKUP(R273,'証拠（WW特許）'!$B$2:$M$90,12,FALSE),""))</f>
        <v/>
      </c>
      <c r="AH273" s="190" t="str">
        <f>IF(OR(LEFT(R273)="特",LEFT(R273)="実"),VLOOKUP(R273,'証拠（JP特許）'!$B$2:$X$299,20,FALSE),IF(AND(OR(LEFT(R273,2)="US",LEFT(R273,2)="WO",LEFT(R273,2)="GB",LEFT(R273,2)="EP",LEFT(R273,2)="DE"),OR(MID(R273,3,1)="1",MID(R273,3,1)="2",MID(R273,3,1)="3",MID(R273,3,1)="4",MID(R273,3,1)="5",MID(R273,3,1)="6",MID(R273,3,1)="7",MID(R273,3,1)="8",MID(R273,3,1)="9",MID(R273,3,1)="0",)),VLOOKUP(R273,'証拠（WW特許）'!$B$2:$U$90,20,FALSE),""))</f>
        <v/>
      </c>
      <c r="AI273" s="190" t="str">
        <f>IF(OR(LEFT(R273)="特",LEFT(R273)="実"),VLOOKUP(R273,'証拠（JP特許）'!$B$2:$X$299,21,FALSE),"")</f>
        <v/>
      </c>
      <c r="AJ273" s="190" t="str">
        <f>IF(OR(LEFT(R273)="特",LEFT(R273)="実"),VLOOKUP(R273,'証拠（JP特許）'!$B$2:$X$299,22,FALSE),"")</f>
        <v/>
      </c>
      <c r="AK273" s="191" t="str">
        <f>IF(OR(LEFT(R273)="特",LEFT(R273)="実"),VLOOKUP(R273,'証拠（JP特許）'!$B$2:$X$299,17,FALSE),IF(AND(OR(LEFT(R273,2)="US",LEFT(R273,2)="WO",LEFT(R273,2)="GB",LEFT(R273,2)="EP",LEFT(R273,2)="DE"),OR(MID(R273,3,1)="1",MID(R273,3,1)="2",MID(R273,3,1)="3",MID(R273,3,1)="4",MID(R273,3,1)="5",MID(R273,3,1)="6",MID(R273,3,1)="7",MID(R273,3,1)="8",MID(R273,3,1)="9",MID(R273,3,1)="0",)),VLOOKUP(R273,'証拠（WW特許）'!$B$2:$U$90,16,FALSE),""))</f>
        <v/>
      </c>
      <c r="AL273" s="190"/>
      <c r="AM273" s="190"/>
      <c r="AN273" s="190"/>
      <c r="AO273" s="190" t="str">
        <f ca="1">IF(OR(LEFT(R273)="特",LEFT(R273)="実",AND(OR(LEFT(R273,2)="US",LEFT(R273,2)="WO",LEFT(R273,2)="GB",LEFT(R273,2)="EP",LEFT(R273,2)="DE"),OR(MID(R273,3,1)="1",MID(R273,3,1)="2",MID(R273,3,1)="3",MID(R273,3,1)="4",MID(R273,3,1)="5",MID(R273,3,1)="6",MID(R273,3,1)="7",MID(R273,3,1)="8",MID(R273,3,1)="9",MID(R273,3,1)="0"))),IF(COUNTIF(INDIRECT("発明者引用!"&amp;ADDRESS(MATCH(C273,発明者引用!B$1:B$196,0),4)&amp;":"&amp;ADDRESS(MATCH(C273,発明者引用!B$1:B$196,0),17)),R273)+COUNTIF(INDIRECT("発明者引用!"&amp;ADDRESS(MATCH(C273,発明者引用!B$1:B$196,0),4)&amp;":"&amp;ADDRESS(MATCH(C273,発明者引用!B$1:B$196,0),17)),#REF!)+COUNTIF(INDIRECT("発明者引用!"&amp;ADDRESS(MATCH(C273,発明者引用!B$1:B$196,0),4)&amp;":"&amp;ADDRESS(MATCH(C273,発明者引用!B$1:B$196,0),17)),T273)&gt;0,"Yes","No"),"")</f>
        <v/>
      </c>
      <c r="AP273" s="190" t="str">
        <f ca="1">IF(OR(LEFT(R273)="特",LEFT(R273)="実",AND(OR(LEFT(R273,2)="US",LEFT(R273,2)="WO",LEFT(R273,2)="GB",LEFT(R273,2)="EP",LEFT(R273,2)="DE"),OR(MID(R273,3,1)="1",MID(R273,3,1)="2",MID(R273,3,1)="3",MID(R273,3,1)="4",MID(R273,3,1)="5",MID(R273,3,1)="6",MID(R273,3,1)="7",MID(R273,3,1)="8",MID(R273,3,1)="9",MID(R273,3,1)="0"))),IF(VLOOKUP(C273,ファミリ引用特許WO!$A$2:$B$241,2,FALSE)+VLOOKUP(C273,ファミリ引用文献WO!$A$2:$C$241,3,FALSE)=0,"ISR無し",IF(COUNTIF(INDIRECT("ファミリ引用特許WO!"&amp;ADDRESS(MATCH(C273,ファミリ引用特許WO!$A$2:$A$241,0),1)&amp;":"&amp;ADDRESS(MATCH(C273,ファミリ引用特許WO!$A$2:$A$241,0),19)),R273)+COUNTIF(INDIRECT("ファミリ引用特許WO!"&amp;ADDRESS(MATCH(C273,ファミリ引用特許WO!$A$2:$A$241,0),1)&amp;":"&amp;ADDRESS(MATCH(C273,ファミリ引用特許WO!$A$2:$A$241,0),19)),S273)+COUNTIF(INDIRECT("ファミリ引用特許WO!"&amp;ADDRESS(MATCH(C273,ファミリ引用特許WO!$A$2:$A$241,0),1)&amp;":"&amp;ADDRESS(MATCH(C273,ファミリ引用特許WO!$A$2:$A$241,0),19)),T273)+COUNTIF(INDIRECT("ファミリ引用特許WO!"&amp;ADDRESS(MATCH(C273,ファミリ引用特許WO!$A$2:$A$241,0),1)&amp;":"&amp;ADDRESS(MATCH(C273,ファミリ引用特許WO!$A$2:$A$241,0),19)),W273)+COUNTIF(INDIRECT("ファミリ引用特許WO!"&amp;ADDRESS(MATCH(C273,ファミリ引用特許WO!$A$2:$A$241,0),1)&amp;":"&amp;ADDRESS(MATCH(C273,ファミリ引用特許WO!$A$2:$A$241,0),19)),Y273)&gt;0,"Yes","No")),"")</f>
        <v/>
      </c>
      <c r="AQ273" s="194" t="str">
        <f ca="1">IF(OR(LEFT(R273)="特",LEFT(R273)="実",AND(OR(LEFT(R273,2)="US",LEFT(R273,2)="WO",LEFT(R273,2)="GB",LEFT(R273,2)="EP",LEFT(R273,2)="DE"),OR(MID(R273,3,1)="1",MID(R273,3,1)="2",MID(R273,3,1)="3",MID(R273,3,1)="4",MID(R273,3,1)="5",MID(R273,3,1)="6",MID(R273,3,1)="7",MID(R273,3,1)="8",MID(R273,3,1)="9",MID(R273,3,1)="0"))),IF(VLOOKUP(C273,'ファミリ引用特許表記修正（ex.A2→A）'!$A$2:$B$241,2,FALSE)=0,"family無し",IF(COUNTIF(INDIRECT("'ファミリ引用特許表記修正（ex.A2→A）'!"&amp;ADDRESS(MATCH(C273,'ファミリ引用特許表記修正（ex.A2→A）'!$A$2:$A$241,0),1)&amp;":"&amp;ADDRESS(MATCH(C273,'ファミリ引用特許表記修正（ex.A2→A）'!$A$2:$A$241,0),171)),R273)+COUNTIF(INDIRECT("'ファミリ引用特許表記修正（ex.A2→A）'!"&amp;ADDRESS(MATCH(C273,'ファミリ引用特許表記修正（ex.A2→A）'!$A$2:$A$241,0),1)&amp;":"&amp;ADDRESS(MATCH(C273,'ファミリ引用特許表記修正（ex.A2→A）'!$A$2:$A$241,0),171)),S273)+COUNTIF(INDIRECT("'ファミリ引用特許表記修正（ex.A2→A）'!"&amp;ADDRESS(MATCH(C273,'ファミリ引用特許表記修正（ex.A2→A）'!$A$2:$A$241,0),1)&amp;":"&amp;ADDRESS(MATCH(C273,'ファミリ引用特許表記修正（ex.A2→A）'!$A$2:$A$241,0),171)),T273)+COUNTIF(INDIRECT("'ファミリ引用特許表記修正（ex.A2→A）'!"&amp;ADDRESS(MATCH(C273,'ファミリ引用特許表記修正（ex.A2→A）'!$A$2:$A$241,0),1)&amp;":"&amp;ADDRESS(MATCH(C273,'ファミリ引用特許表記修正（ex.A2→A）'!$A$2:$A$241,0),171)),W273)+COUNTIF(INDIRECT("'ファミリ引用特許表記修正（ex.A2→A）'!"&amp;ADDRESS(MATCH(C273,'ファミリ引用特許表記修正（ex.A2→A）'!$A$2:$A$241,0),1)&amp;":"&amp;ADDRESS(MATCH(C273,'ファミリ引用特許表記修正（ex.A2→A）'!$A$2:$A$241,0),171)),Y273)&gt;0,"Yes","No")),"")</f>
        <v/>
      </c>
      <c r="AR273" s="193" t="str">
        <f>IF(OR(LEFT(R273)="特",LEFT(R273)="実",AND(OR(LEFT(R273,2)="US",LEFT(R273,2)="WO",LEFT(R273,2)="GB",LEFT(R273,2)="EP",LEFT(R273,2)="DE"),OR(MID(R273,3,1)="1",MID(R273,3,1)="2",MID(R273,3,1)="3",MID(R273,3,1)="4",MID(R273,3,1)="5",MID(R273,3,1)="6",MID(R273,3,1)="7",MID(R273,3,1)="8",MID(R273,3,1)="9",MID(R273,3,1)="0",))),"",VLOOKUP($C273,ファミリ発明者引用文献!A$3:B$235,2,FALSE))</f>
        <v>,,</v>
      </c>
      <c r="AS273" s="194" t="str">
        <f>VLOOKUP(C273,ファミリ引用文献WO!A$2:B$241,2,FALSE)</f>
        <v/>
      </c>
      <c r="AT273" s="190" t="str">
        <f>VLOOKUP(C273,ファミリ引用文献!A$3:B$242,2,FALSE)</f>
        <v>None/U.S. Ser. No. 09/206,148 by Sakamoto./U.S. Ser. No. 09/188,689 by Sakamoto./U.S. Ser. No. 09/206,382 by Sakamoto et al../パチプロ必勝本 1996年 1月号 第83~87頁(平成8年1月1日 株式会社綜合図書発行)/0/0/0/0/0/0/0/0/0/0/0/0/0/0/0/0/0/0/0/0/0/0/0/0/0/0/0/0/0/0/0/0/0/0/0/0/0/0/0/0/0/0/0/0/0/0/0/0/0/0/0/0/0/0/0/0/0/0/0/0/0/0/0/0/0/0/0/0/0/0/0/0/0/0/0/0/0/0/0/0/0/0/0/0/0/0/0/0/0/0/0/0/0/0/0/0/0/0/0/0/0/0/0/0/0/0/0/0/0/0/0/0/0/0/0/0/0/0/0/0/0/0/0/0/0/0/0/0/0/0/0/0/0/0/0/0/0/0/0/0/0/0/0/0/0/0/0/0/0/0/0/0/0/0/0/0/0/0/0/0/0/0/0/0/0/0/0/0/0/0/0</v>
      </c>
      <c r="AU273" s="190" t="str">
        <f>VLOOKUP(C273,審判データ!AH$2:BT$379,39,FALSE)</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AV273" s="192" t="str">
        <f ca="1">IF(INDIRECT("審判データ!"&amp;ADDRESS(MATCH(C273,審判データ!$AH$1:$AH$379,0),32))="早期審査の対象とする","早期審査","")</f>
        <v>早期審査</v>
      </c>
      <c r="AW273" s="657" t="str">
        <f t="shared" si="21"/>
        <v/>
      </c>
      <c r="AX273" s="658" t="str">
        <f>IF(LEFT(AE273,3)="日本特",IF(LEFT(C273)="特",VLOOKUP(C273,'本件、証拠文献テーマコード'!G$2:I$376,3,FALSE),VLOOKUP(C273,'本件、証拠文献テーマコード'!B$2:I$376,8,FALSE)),"")</f>
        <v/>
      </c>
      <c r="AY273" s="658" t="str">
        <f>IF(LEFT(AE273,3)="日本特",IF(OR(MID(R273,2,1)="開",MID(R273,2,1)="表",MID(R273,2,1)="登"),VLOOKUP(R273,'本件、証拠文献テーマコード'!C$2:I$379,7,FALSE),VLOOKUP(R273,'本件、証拠文献テーマコード'!G$2:I$379,3,FALSE)),"")</f>
        <v/>
      </c>
      <c r="AZ273" s="659"/>
    </row>
    <row r="274" spans="1:52" ht="121.5" x14ac:dyDescent="0.15">
      <c r="A274" s="804"/>
      <c r="B274" s="586" t="str">
        <f ca="1">IF(A274="",B273,INDIRECT("審判データ!"&amp;ADDRESS(MATCH(A274,審判データ!$HC$1:$HC$379,0),20))&amp;" / "&amp;INDIRECT("審判データ!"&amp;ADDRESS(MATCH(A274,審判データ!$HC$1:$HC$379,0),21)))</f>
        <v>2011 / 29-2</v>
      </c>
      <c r="C274" s="511">
        <v>3417553</v>
      </c>
      <c r="D274" s="511" t="s">
        <v>1596</v>
      </c>
      <c r="E274" s="163" t="str">
        <f ca="1">INDIRECT("審判データ!"&amp;ADDRESS(MATCH(C274,審判データ!$AH$1:$AH$379,0),55))</f>
        <v>株式会社ユニバーサルエンターテインメント</v>
      </c>
      <c r="F274" s="43" t="str">
        <f ca="1">INDIRECT("審判データ!"&amp;ADDRESS(MATCH(C274,審判データ!$AH$1:$AH$379,0),56))</f>
        <v>坂本　剛一;吉田　洋</v>
      </c>
      <c r="G274" s="43" t="str">
        <f ca="1">INDIRECT("審判データ!"&amp;ADDRESS(MATCH(C274,審判データ!$AH$1:$AH$379,0),72))</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H274" s="43" t="str">
        <f ca="1">INDIRECT("審判データ!"&amp;ADDRESS(MATCH(C274,審判データ!$AH$1:$AH$379,0),41))</f>
        <v>A63F  5/04    512;A63F  5/04    516</v>
      </c>
      <c r="I274" s="43" t="str">
        <f ca="1">INDIRECT("審判データ!"&amp;ADDRESS(MATCH(C274,審判データ!$AH$1:$AH$379,0),49))</f>
        <v>A63F   5/04@AFI(JP);A63F   7/02@ALI(JP);G07F  17/32@ALI(EP)</v>
      </c>
      <c r="J274" s="43" t="str">
        <f ca="1">INDIRECT("審判データ!"&amp;ADDRESS(MATCH(C274,審判データ!$AH$1:$AH$379,0),51))</f>
        <v>A63F  5/04    512 E;A63F  5/04    516 D</v>
      </c>
      <c r="K274" s="43" t="str">
        <f ca="1">INDIRECT("審判データ!"&amp;ADDRESS(MATCH(C274,審判データ!$AH$1:$AH$379,0),53))</f>
        <v>2C082 AA02;2C082 CC01;2C082 CA02;2C082 CC13;2C082 CD03;2C082 BB02;2C082 CD06;2C082 BB52;2C082 BB94;2C082 CB33;2C082 BB80;2C082 CB04;2C082 CB23;2C082 CD41;2C082 CD12;2C082 CD19;2C082 BB42;2C082 BB78;2C082 BB93;2C082 CA23;2C082 CA24;2C082 BB76;2C082 CC52;2C082 BA08;2C082 BB23;2C082 BB74;2C082 AB12;2C082 AB03;2C082 BA22;2C082 BA32;2C082 BA02;2C082 CC37;2C082 BB28;2C082 BA35;2C082 BB24;2C082 BB22;2C082 CC55;2C082 BB96;2C082 CD46;2C082 CD48;2C082 CD23;2C082 BB99;2C082 BB98;2C082 BB57;2C082 BB58;2C082 BB59;2C082 BB83;2C082 CE03;2C082 CD49</v>
      </c>
      <c r="L274" s="1013"/>
      <c r="M274" s="1031"/>
      <c r="N274" s="1014"/>
      <c r="O274" s="1015"/>
      <c r="P274" s="992"/>
      <c r="Q274" s="715" t="s">
        <v>2016</v>
      </c>
      <c r="R274" s="716" t="s">
        <v>22808</v>
      </c>
      <c r="S274" s="715" t="str">
        <f>IF(OR(LEFT(R274)="特",LEFT(R274)="実"),VLOOKUP(R274,'証拠（JP特許）'!$B$2:$D$299,2,FALSE),IF(AND(OR(LEFT(R274,2)="US",LEFT(R274,2)="WO",LEFT(R274,2)="GB",LEFT(R274,2)="EP",LEFT(R274,2)="DE"),OR(MID(R274,3,1)="1",MID(R274,3,1)="2",MID(R274,3,1)="3",MID(R274,3,1)="4",MID(R274,3,1)="5",MID(R274,3,1)="6",MID(R274,3,1)="7",MID(R274,3,1)="8",MID(R274,3,1)="9",MID(R274,3,1)="0")),VLOOKUP(R274,'証拠（WW特許）'!$B$2:$C$90,2,FALSE),"_"))</f>
        <v>_</v>
      </c>
      <c r="T274" s="716" t="str">
        <f>IF(OR(LEFT(R274)="特",LEFT(R274)="実"),VLOOKUP(R274,'証拠（JP特許）'!$B$2:$E$299,4,FALSE),"_")</f>
        <v>_</v>
      </c>
      <c r="U274" s="716" t="s">
        <v>94</v>
      </c>
      <c r="V274" s="715" t="s">
        <v>25</v>
      </c>
      <c r="W274" s="717" t="str">
        <f t="shared" si="23"/>
        <v/>
      </c>
      <c r="X274" s="718"/>
      <c r="Y274" s="718" t="str">
        <f t="shared" si="24"/>
        <v/>
      </c>
      <c r="Z274" s="414" t="str">
        <f ca="1">IF(OR(LEFT(R274)="特",LEFT(R274)="実",AND(OR(LEFT(R274,2)="US",LEFT(R274,2)="WO",LEFT(R274,2)="GB",LEFT(R274,2)="EP",LEFT(R274,2)="DE"),OR(MID(R274,3,1)="1",MID(R274,3,1)="2",MID(R274,3,1)="3",MID(R274,3,1)="4",MID(R274,3,1)="5",MID(R274,3,1)="6",MID(R274,3,1)="7",MID(R274,3,1)="8",MID(R274,3,1)="9",MID(R274,3,1)="0",))),IF(COUNTIF(INDIRECT("拒絶理由・拒絶査定・異議申立!"&amp;ADDRESS(MATCH(C274,拒絶理由・拒絶査定・異議申立!B$1:B$1000,0),3)&amp;":"&amp;ADDRESS(MATCH(C274,拒絶理由・拒絶査定・異議申立!B$1:B$1000,0),50)),R274)+COUNTIF(INDIRECT("拒絶理由・拒絶査定・異議申立!"&amp;ADDRESS(MATCH(C274,拒絶理由・拒絶査定・異議申立!B$1:B$1000,0),3)&amp;":"&amp;ADDRESS(MATCH(C274,拒絶理由・拒絶査定・異議申立!B$1:B$1000,0),50)),T274)&gt;0,"Yes","No"),"")</f>
        <v/>
      </c>
      <c r="AA274" s="415" t="str">
        <f ca="1">IF(OR(LEFT(R274)="特",LEFT(R274)="実",AND(OR(LEFT(R274,2)="US",LEFT(R274,2)="WO",LEFT(R274,2)="GB",LEFT(R274,2)="EP",LEFT(R274,2)="DE"),OR(MID(R274,3,1)="1",MID(R274,3,1)="2",MID(R274,3,1)="3",MID(R274,3,1)="4",MID(R274,3,1)="5",MID(R274,3,1)="6",MID(R274,3,1)="7",MID(R274,3,1)="8",MID(R274,3,1)="9",MID(R274,3,1)="0",))),IF(COUNTIF(INDIRECT("先行技術調査・登録査定!"&amp;ADDRESS(MATCH(C274,先行技術調査・登録査定!B$1:B$1000,0),3)&amp;":"&amp;ADDRESS(MATCH(C274,先行技術調査・登録査定!B$1:B$1000,0),49)),R274)+COUNTIF(INDIRECT("先行技術調査・登録査定!"&amp;ADDRESS(MATCH(C274,先行技術調査・登録査定!B$1:B$1000,0),3)&amp;":"&amp;ADDRESS(MATCH(C274,先行技術調査・登録査定!B$1:B$1000,0),49)),T274)&gt;0,"Yes","No"),"")</f>
        <v/>
      </c>
      <c r="AB274" s="416" t="str">
        <f t="shared" ca="1" si="20"/>
        <v/>
      </c>
      <c r="AC274" s="252" t="str">
        <f>IF(OR(LEFT(R274)="特",LEFT(R274)="実",AND(OR(LEFT(R274,2)="US",LEFT(R274,2)="WO",LEFT(R274,2)="GB",LEFT(R274,2)="EP",LEFT(R274,2)="DE"),OR(MID(R274,3,1)="1",MID(R274,3,1)="2",MID(R274,3,1)="3",MID(R274,3,1)="4",MID(R274,3,1)="5",MID(R274,3,1)="6",MID(R274,3,1)="7",MID(R274,3,1)="8",MID(R274,3,1)="9",MID(R274,3,1)="0",))),"",VLOOKUP($C274,非特許文献リスト!$A$2:$C$196,2,FALSE))</f>
        <v/>
      </c>
      <c r="AD274" s="417" t="str">
        <f>IF(OR(LEFT(R274)="特",LEFT(R274)="実",AND(OR(LEFT(R274,2)="US",LEFT(R274,2)="WO",LEFT(R274,2)="GB",LEFT(R274,2)="EP",LEFT(R274,2)="DE"),OR(MID(R274,3,1)="1",MID(R274,3,1)="2",MID(R274,3,1)="3",MID(R274,3,1)="4",MID(R274,3,1)="5",MID(R274,3,1)="6",MID(R274,3,1)="7",MID(R274,3,1)="8",MID(R274,3,1)="9",MID(R274,3,1)="0",))),"",VLOOKUP($C274,非特許文献リスト!$A$2:$C$196,3,FALSE))</f>
        <v/>
      </c>
      <c r="AE274" s="188" t="str">
        <f t="shared" si="22"/>
        <v/>
      </c>
      <c r="AF274" s="189" t="str">
        <f>IF(OR(LEFT(R274)="特",LEFT(R274)="実"),VLOOKUP(R274,'証拠（JP特許）'!$B$2:$AB$299,10,FALSE),IF(AND(OR(LEFT(R274,2)="US",LEFT(R274,2)="WO",LEFT(R274,2)="GB",LEFT(R274,2)="EP",LEFT(R274,2)="DE"),OR(MID(R274,3,1)="1",MID(R274,3,1)="2",MID(R274,3,1)="3",MID(R274,3,1)="4",MID(R274,3,1)="5",MID(R274,3,1)="6",MID(R274,3,1)="7",MID(R274,3,1)="8",MID(R274,3,1)="9",MID(R274,3,1)="0",)),VLOOKUP(R274,'証拠（WW特許）'!$B$2:$M$90,8,FALSE),""))</f>
        <v/>
      </c>
      <c r="AG274" s="189" t="str">
        <f>IF(OR(LEFT(R274)="特",LEFT(R274)="実"),VLOOKUP(R274,'証拠（JP特許）'!$B$2:$AB$299,26,FALSE),IF(AND(OR(LEFT(R274,2)="US",LEFT(R274,2)="WO",LEFT(R274,2)="GB",LEFT(R274,2)="EP",LEFT(R274,2)="DE"),OR(MID(R274,3,1)="1",MID(R274,3,1)="2",MID(R274,3,1)="3",MID(R274,3,1)="4",MID(R274,3,1)="5",MID(R274,3,1)="6",MID(R274,3,1)="7",MID(R274,3,1)="8",MID(R274,3,1)="9",MID(R274,3,1)="0",)),VLOOKUP(R274,'証拠（WW特許）'!$B$2:$M$90,12,FALSE),""))</f>
        <v/>
      </c>
      <c r="AH274" s="190" t="str">
        <f>IF(OR(LEFT(R274)="特",LEFT(R274)="実"),VLOOKUP(R274,'証拠（JP特許）'!$B$2:$X$299,20,FALSE),IF(AND(OR(LEFT(R274,2)="US",LEFT(R274,2)="WO",LEFT(R274,2)="GB",LEFT(R274,2)="EP",LEFT(R274,2)="DE"),OR(MID(R274,3,1)="1",MID(R274,3,1)="2",MID(R274,3,1)="3",MID(R274,3,1)="4",MID(R274,3,1)="5",MID(R274,3,1)="6",MID(R274,3,1)="7",MID(R274,3,1)="8",MID(R274,3,1)="9",MID(R274,3,1)="0",)),VLOOKUP(R274,'証拠（WW特許）'!$B$2:$U$90,20,FALSE),""))</f>
        <v/>
      </c>
      <c r="AI274" s="190" t="str">
        <f>IF(OR(LEFT(R274)="特",LEFT(R274)="実"),VLOOKUP(R274,'証拠（JP特許）'!$B$2:$X$299,21,FALSE),"")</f>
        <v/>
      </c>
      <c r="AJ274" s="190" t="str">
        <f>IF(OR(LEFT(R274)="特",LEFT(R274)="実"),VLOOKUP(R274,'証拠（JP特許）'!$B$2:$X$299,22,FALSE),"")</f>
        <v/>
      </c>
      <c r="AK274" s="191" t="str">
        <f>IF(OR(LEFT(R274)="特",LEFT(R274)="実"),VLOOKUP(R274,'証拠（JP特許）'!$B$2:$X$299,17,FALSE),IF(AND(OR(LEFT(R274,2)="US",LEFT(R274,2)="WO",LEFT(R274,2)="GB",LEFT(R274,2)="EP",LEFT(R274,2)="DE"),OR(MID(R274,3,1)="1",MID(R274,3,1)="2",MID(R274,3,1)="3",MID(R274,3,1)="4",MID(R274,3,1)="5",MID(R274,3,1)="6",MID(R274,3,1)="7",MID(R274,3,1)="8",MID(R274,3,1)="9",MID(R274,3,1)="0",)),VLOOKUP(R274,'証拠（WW特許）'!$B$2:$U$90,16,FALSE),""))</f>
        <v/>
      </c>
      <c r="AL274" s="190"/>
      <c r="AM274" s="190"/>
      <c r="AN274" s="190"/>
      <c r="AO274" s="190" t="str">
        <f ca="1">IF(OR(LEFT(R274)="特",LEFT(R274)="実",AND(OR(LEFT(R274,2)="US",LEFT(R274,2)="WO",LEFT(R274,2)="GB",LEFT(R274,2)="EP",LEFT(R274,2)="DE"),OR(MID(R274,3,1)="1",MID(R274,3,1)="2",MID(R274,3,1)="3",MID(R274,3,1)="4",MID(R274,3,1)="5",MID(R274,3,1)="6",MID(R274,3,1)="7",MID(R274,3,1)="8",MID(R274,3,1)="9",MID(R274,3,1)="0"))),IF(COUNTIF(INDIRECT("発明者引用!"&amp;ADDRESS(MATCH(C274,発明者引用!B$1:B$196,0),4)&amp;":"&amp;ADDRESS(MATCH(C274,発明者引用!B$1:B$196,0),17)),R274)+COUNTIF(INDIRECT("発明者引用!"&amp;ADDRESS(MATCH(C274,発明者引用!B$1:B$196,0),4)&amp;":"&amp;ADDRESS(MATCH(C274,発明者引用!B$1:B$196,0),17)),#REF!)+COUNTIF(INDIRECT("発明者引用!"&amp;ADDRESS(MATCH(C274,発明者引用!B$1:B$196,0),4)&amp;":"&amp;ADDRESS(MATCH(C274,発明者引用!B$1:B$196,0),17)),T274)&gt;0,"Yes","No"),"")</f>
        <v/>
      </c>
      <c r="AP274" s="190" t="str">
        <f ca="1">IF(OR(LEFT(R274)="特",LEFT(R274)="実",AND(OR(LEFT(R274,2)="US",LEFT(R274,2)="WO",LEFT(R274,2)="GB",LEFT(R274,2)="EP",LEFT(R274,2)="DE"),OR(MID(R274,3,1)="1",MID(R274,3,1)="2",MID(R274,3,1)="3",MID(R274,3,1)="4",MID(R274,3,1)="5",MID(R274,3,1)="6",MID(R274,3,1)="7",MID(R274,3,1)="8",MID(R274,3,1)="9",MID(R274,3,1)="0"))),IF(VLOOKUP(C274,ファミリ引用特許WO!$A$2:$B$241,2,FALSE)+VLOOKUP(C274,ファミリ引用文献WO!$A$2:$C$241,3,FALSE)=0,"ISR無し",IF(COUNTIF(INDIRECT("ファミリ引用特許WO!"&amp;ADDRESS(MATCH(C274,ファミリ引用特許WO!$A$2:$A$241,0),1)&amp;":"&amp;ADDRESS(MATCH(C274,ファミリ引用特許WO!$A$2:$A$241,0),19)),R274)+COUNTIF(INDIRECT("ファミリ引用特許WO!"&amp;ADDRESS(MATCH(C274,ファミリ引用特許WO!$A$2:$A$241,0),1)&amp;":"&amp;ADDRESS(MATCH(C274,ファミリ引用特許WO!$A$2:$A$241,0),19)),S274)+COUNTIF(INDIRECT("ファミリ引用特許WO!"&amp;ADDRESS(MATCH(C274,ファミリ引用特許WO!$A$2:$A$241,0),1)&amp;":"&amp;ADDRESS(MATCH(C274,ファミリ引用特許WO!$A$2:$A$241,0),19)),T274)+COUNTIF(INDIRECT("ファミリ引用特許WO!"&amp;ADDRESS(MATCH(C274,ファミリ引用特許WO!$A$2:$A$241,0),1)&amp;":"&amp;ADDRESS(MATCH(C274,ファミリ引用特許WO!$A$2:$A$241,0),19)),W274)+COUNTIF(INDIRECT("ファミリ引用特許WO!"&amp;ADDRESS(MATCH(C274,ファミリ引用特許WO!$A$2:$A$241,0),1)&amp;":"&amp;ADDRESS(MATCH(C274,ファミリ引用特許WO!$A$2:$A$241,0),19)),Y274)&gt;0,"Yes","No")),"")</f>
        <v/>
      </c>
      <c r="AQ274" s="194" t="str">
        <f ca="1">IF(OR(LEFT(R274)="特",LEFT(R274)="実",AND(OR(LEFT(R274,2)="US",LEFT(R274,2)="WO",LEFT(R274,2)="GB",LEFT(R274,2)="EP",LEFT(R274,2)="DE"),OR(MID(R274,3,1)="1",MID(R274,3,1)="2",MID(R274,3,1)="3",MID(R274,3,1)="4",MID(R274,3,1)="5",MID(R274,3,1)="6",MID(R274,3,1)="7",MID(R274,3,1)="8",MID(R274,3,1)="9",MID(R274,3,1)="0"))),IF(VLOOKUP(C274,'ファミリ引用特許表記修正（ex.A2→A）'!$A$2:$B$241,2,FALSE)=0,"family無し",IF(COUNTIF(INDIRECT("'ファミリ引用特許表記修正（ex.A2→A）'!"&amp;ADDRESS(MATCH(C274,'ファミリ引用特許表記修正（ex.A2→A）'!$A$2:$A$241,0),1)&amp;":"&amp;ADDRESS(MATCH(C274,'ファミリ引用特許表記修正（ex.A2→A）'!$A$2:$A$241,0),171)),R274)+COUNTIF(INDIRECT("'ファミリ引用特許表記修正（ex.A2→A）'!"&amp;ADDRESS(MATCH(C274,'ファミリ引用特許表記修正（ex.A2→A）'!$A$2:$A$241,0),1)&amp;":"&amp;ADDRESS(MATCH(C274,'ファミリ引用特許表記修正（ex.A2→A）'!$A$2:$A$241,0),171)),S274)+COUNTIF(INDIRECT("'ファミリ引用特許表記修正（ex.A2→A）'!"&amp;ADDRESS(MATCH(C274,'ファミリ引用特許表記修正（ex.A2→A）'!$A$2:$A$241,0),1)&amp;":"&amp;ADDRESS(MATCH(C274,'ファミリ引用特許表記修正（ex.A2→A）'!$A$2:$A$241,0),171)),T274)+COUNTIF(INDIRECT("'ファミリ引用特許表記修正（ex.A2→A）'!"&amp;ADDRESS(MATCH(C274,'ファミリ引用特許表記修正（ex.A2→A）'!$A$2:$A$241,0),1)&amp;":"&amp;ADDRESS(MATCH(C274,'ファミリ引用特許表記修正（ex.A2→A）'!$A$2:$A$241,0),171)),W274)+COUNTIF(INDIRECT("'ファミリ引用特許表記修正（ex.A2→A）'!"&amp;ADDRESS(MATCH(C274,'ファミリ引用特許表記修正（ex.A2→A）'!$A$2:$A$241,0),1)&amp;":"&amp;ADDRESS(MATCH(C274,'ファミリ引用特許表記修正（ex.A2→A）'!$A$2:$A$241,0),171)),Y274)&gt;0,"Yes","No")),"")</f>
        <v/>
      </c>
      <c r="AR274" s="193" t="str">
        <f>IF(OR(LEFT(R274)="特",LEFT(R274)="実",AND(OR(LEFT(R274,2)="US",LEFT(R274,2)="WO",LEFT(R274,2)="GB",LEFT(R274,2)="EP",LEFT(R274,2)="DE"),OR(MID(R274,3,1)="1",MID(R274,3,1)="2",MID(R274,3,1)="3",MID(R274,3,1)="4",MID(R274,3,1)="5",MID(R274,3,1)="6",MID(R274,3,1)="7",MID(R274,3,1)="8",MID(R274,3,1)="9",MID(R274,3,1)="0",))),"",VLOOKUP($C274,ファミリ発明者引用文献!A$3:B$235,2,FALSE))</f>
        <v>,,</v>
      </c>
      <c r="AS274" s="194" t="str">
        <f>VLOOKUP(C274,ファミリ引用文献WO!A$2:B$241,2,FALSE)</f>
        <v/>
      </c>
      <c r="AT274" s="190" t="str">
        <f>VLOOKUP(C274,ファミリ引用文献!A$3:B$242,2,FALSE)</f>
        <v>None/U.S. Ser. No. 09/206,148 by Sakamoto./U.S. Ser. No. 09/188,689 by Sakamoto./U.S. Ser. No. 09/206,382 by Sakamoto et al../パチプロ必勝本 1996年 1月号 第83~87頁(平成8年1月1日 株式会社綜合図書発行)/0/0/0/0/0/0/0/0/0/0/0/0/0/0/0/0/0/0/0/0/0/0/0/0/0/0/0/0/0/0/0/0/0/0/0/0/0/0/0/0/0/0/0/0/0/0/0/0/0/0/0/0/0/0/0/0/0/0/0/0/0/0/0/0/0/0/0/0/0/0/0/0/0/0/0/0/0/0/0/0/0/0/0/0/0/0/0/0/0/0/0/0/0/0/0/0/0/0/0/0/0/0/0/0/0/0/0/0/0/0/0/0/0/0/0/0/0/0/0/0/0/0/0/0/0/0/0/0/0/0/0/0/0/0/0/0/0/0/0/0/0/0/0/0/0/0/0/0/0/0/0/0/0/0/0/0/0/0/0/0/0/0/0/0/0/0/0/0/0/0/0</v>
      </c>
      <c r="AU274" s="190" t="str">
        <f>VLOOKUP(C274,審判データ!AH$2:BT$379,39,FALSE)</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AV274" s="192" t="str">
        <f ca="1">IF(INDIRECT("審判データ!"&amp;ADDRESS(MATCH(C274,審判データ!$AH$1:$AH$379,0),32))="早期審査の対象とする","早期審査","")</f>
        <v>早期審査</v>
      </c>
      <c r="AW274" s="657" t="str">
        <f t="shared" si="21"/>
        <v/>
      </c>
      <c r="AX274" s="658" t="str">
        <f>IF(LEFT(AE274,3)="日本特",IF(LEFT(C274)="特",VLOOKUP(C274,'本件、証拠文献テーマコード'!G$2:I$376,3,FALSE),VLOOKUP(C274,'本件、証拠文献テーマコード'!B$2:I$376,8,FALSE)),"")</f>
        <v/>
      </c>
      <c r="AY274" s="658" t="str">
        <f>IF(LEFT(AE274,3)="日本特",IF(OR(MID(R274,2,1)="開",MID(R274,2,1)="表",MID(R274,2,1)="登"),VLOOKUP(R274,'本件、証拠文献テーマコード'!C$2:I$379,7,FALSE),VLOOKUP(R274,'本件、証拠文献テーマコード'!G$2:I$379,3,FALSE)),"")</f>
        <v/>
      </c>
      <c r="AZ274" s="659"/>
    </row>
    <row r="275" spans="1:52" ht="27" x14ac:dyDescent="0.15">
      <c r="A275" s="804"/>
      <c r="B275" s="586" t="str">
        <f ca="1">IF(A275="",B274,INDIRECT("審判データ!"&amp;ADDRESS(MATCH(A275,審判データ!$HC$1:$HC$379,0),20))&amp;" / "&amp;INDIRECT("審判データ!"&amp;ADDRESS(MATCH(A275,審判データ!$HC$1:$HC$379,0),21)))</f>
        <v>2011 / 29-2</v>
      </c>
      <c r="C275" s="511">
        <v>3417553</v>
      </c>
      <c r="D275" s="511" t="s">
        <v>1596</v>
      </c>
      <c r="E275" s="163" t="str">
        <f ca="1">INDIRECT("審判データ!"&amp;ADDRESS(MATCH(C275,審判データ!$AH$1:$AH$379,0),55))</f>
        <v>株式会社ユニバーサルエンターテインメント</v>
      </c>
      <c r="F275" s="43" t="str">
        <f ca="1">INDIRECT("審判データ!"&amp;ADDRESS(MATCH(C275,審判データ!$AH$1:$AH$379,0),56))</f>
        <v>坂本　剛一;吉田　洋</v>
      </c>
      <c r="G275" s="43" t="str">
        <f ca="1">INDIRECT("審判データ!"&amp;ADDRESS(MATCH(C275,審判データ!$AH$1:$AH$379,0),72))</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H275" s="43" t="str">
        <f ca="1">INDIRECT("審判データ!"&amp;ADDRESS(MATCH(C275,審判データ!$AH$1:$AH$379,0),41))</f>
        <v>A63F  5/04    512;A63F  5/04    516</v>
      </c>
      <c r="I275" s="43" t="str">
        <f ca="1">INDIRECT("審判データ!"&amp;ADDRESS(MATCH(C275,審判データ!$AH$1:$AH$379,0),49))</f>
        <v>A63F   5/04@AFI(JP);A63F   7/02@ALI(JP);G07F  17/32@ALI(EP)</v>
      </c>
      <c r="J275" s="43" t="str">
        <f ca="1">INDIRECT("審判データ!"&amp;ADDRESS(MATCH(C275,審判データ!$AH$1:$AH$379,0),51))</f>
        <v>A63F  5/04    512 E;A63F  5/04    516 D</v>
      </c>
      <c r="K275" s="43" t="str">
        <f ca="1">INDIRECT("審判データ!"&amp;ADDRESS(MATCH(C275,審判データ!$AH$1:$AH$379,0),53))</f>
        <v>2C082 AA02;2C082 CC01;2C082 CA02;2C082 CC13;2C082 CD03;2C082 BB02;2C082 CD06;2C082 BB52;2C082 BB94;2C082 CB33;2C082 BB80;2C082 CB04;2C082 CB23;2C082 CD41;2C082 CD12;2C082 CD19;2C082 BB42;2C082 BB78;2C082 BB93;2C082 CA23;2C082 CA24;2C082 BB76;2C082 CC52;2C082 BA08;2C082 BB23;2C082 BB74;2C082 AB12;2C082 AB03;2C082 BA22;2C082 BA32;2C082 BA02;2C082 CC37;2C082 BB28;2C082 BA35;2C082 BB24;2C082 BB22;2C082 CC55;2C082 BB96;2C082 CD46;2C082 CD48;2C082 CD23;2C082 BB99;2C082 BB98;2C082 BB57;2C082 BB58;2C082 BB59;2C082 BB83;2C082 CE03;2C082 CD49</v>
      </c>
      <c r="L275" s="1005"/>
      <c r="M275" s="1032"/>
      <c r="N275" s="1007"/>
      <c r="O275" s="1009"/>
      <c r="P275" s="993"/>
      <c r="Q275" s="715"/>
      <c r="R275" s="720" t="s">
        <v>22809</v>
      </c>
      <c r="S275" s="715" t="str">
        <f>IF(OR(LEFT(R275)="特",LEFT(R275)="実"),VLOOKUP(R275,'証拠（JP特許）'!$B$2:$D$299,2,FALSE),IF(AND(OR(LEFT(R275,2)="US",LEFT(R275,2)="WO",LEFT(R275,2)="GB",LEFT(R275,2)="EP",LEFT(R275,2)="DE"),OR(MID(R275,3,1)="1",MID(R275,3,1)="2",MID(R275,3,1)="3",MID(R275,3,1)="4",MID(R275,3,1)="5",MID(R275,3,1)="6",MID(R275,3,1)="7",MID(R275,3,1)="8",MID(R275,3,1)="9",MID(R275,3,1)="0")),VLOOKUP(R275,'証拠（WW特許）'!$B$2:$C$90,2,FALSE),"_"))</f>
        <v>_</v>
      </c>
      <c r="T275" s="716" t="str">
        <f>IF(OR(LEFT(R275)="特",LEFT(R275)="実"),VLOOKUP(R275,'証拠（JP特許）'!$B$2:$E$299,4,FALSE),"_")</f>
        <v>_</v>
      </c>
      <c r="U275" s="716" t="s">
        <v>94</v>
      </c>
      <c r="V275" s="715" t="s">
        <v>25</v>
      </c>
      <c r="W275" s="717" t="str">
        <f t="shared" si="23"/>
        <v/>
      </c>
      <c r="X275" s="718"/>
      <c r="Y275" s="718" t="str">
        <f t="shared" si="24"/>
        <v/>
      </c>
      <c r="Z275" s="414" t="str">
        <f ca="1">IF(OR(LEFT(R275)="特",LEFT(R275)="実",AND(OR(LEFT(R275,2)="US",LEFT(R275,2)="WO",LEFT(R275,2)="GB",LEFT(R275,2)="EP",LEFT(R275,2)="DE"),OR(MID(R275,3,1)="1",MID(R275,3,1)="2",MID(R275,3,1)="3",MID(R275,3,1)="4",MID(R275,3,1)="5",MID(R275,3,1)="6",MID(R275,3,1)="7",MID(R275,3,1)="8",MID(R275,3,1)="9",MID(R275,3,1)="0",))),IF(COUNTIF(INDIRECT("拒絶理由・拒絶査定・異議申立!"&amp;ADDRESS(MATCH(C275,拒絶理由・拒絶査定・異議申立!B$1:B$1000,0),3)&amp;":"&amp;ADDRESS(MATCH(C275,拒絶理由・拒絶査定・異議申立!B$1:B$1000,0),50)),R275)+COUNTIF(INDIRECT("拒絶理由・拒絶査定・異議申立!"&amp;ADDRESS(MATCH(C275,拒絶理由・拒絶査定・異議申立!B$1:B$1000,0),3)&amp;":"&amp;ADDRESS(MATCH(C275,拒絶理由・拒絶査定・異議申立!B$1:B$1000,0),50)),T275)&gt;0,"Yes","No"),"")</f>
        <v/>
      </c>
      <c r="AA275" s="415" t="str">
        <f ca="1">IF(OR(LEFT(R275)="特",LEFT(R275)="実",AND(OR(LEFT(R275,2)="US",LEFT(R275,2)="WO",LEFT(R275,2)="GB",LEFT(R275,2)="EP",LEFT(R275,2)="DE"),OR(MID(R275,3,1)="1",MID(R275,3,1)="2",MID(R275,3,1)="3",MID(R275,3,1)="4",MID(R275,3,1)="5",MID(R275,3,1)="6",MID(R275,3,1)="7",MID(R275,3,1)="8",MID(R275,3,1)="9",MID(R275,3,1)="0",))),IF(COUNTIF(INDIRECT("先行技術調査・登録査定!"&amp;ADDRESS(MATCH(C275,先行技術調査・登録査定!B$1:B$1000,0),3)&amp;":"&amp;ADDRESS(MATCH(C275,先行技術調査・登録査定!B$1:B$1000,0),49)),R275)+COUNTIF(INDIRECT("先行技術調査・登録査定!"&amp;ADDRESS(MATCH(C275,先行技術調査・登録査定!B$1:B$1000,0),3)&amp;":"&amp;ADDRESS(MATCH(C275,先行技術調査・登録査定!B$1:B$1000,0),49)),T275)&gt;0,"Yes","No"),"")</f>
        <v/>
      </c>
      <c r="AB275" s="416" t="str">
        <f t="shared" ca="1" si="20"/>
        <v/>
      </c>
      <c r="AC275" s="252" t="str">
        <f>IF(OR(LEFT(R275)="特",LEFT(R275)="実",AND(OR(LEFT(R275,2)="US",LEFT(R275,2)="WO",LEFT(R275,2)="GB",LEFT(R275,2)="EP",LEFT(R275,2)="DE"),OR(MID(R275,3,1)="1",MID(R275,3,1)="2",MID(R275,3,1)="3",MID(R275,3,1)="4",MID(R275,3,1)="5",MID(R275,3,1)="6",MID(R275,3,1)="7",MID(R275,3,1)="8",MID(R275,3,1)="9",MID(R275,3,1)="0",))),"",VLOOKUP($C275,非特許文献リスト!$A$2:$C$196,2,FALSE))</f>
        <v/>
      </c>
      <c r="AD275" s="417" t="str">
        <f>IF(OR(LEFT(R275)="特",LEFT(R275)="実",AND(OR(LEFT(R275,2)="US",LEFT(R275,2)="WO",LEFT(R275,2)="GB",LEFT(R275,2)="EP",LEFT(R275,2)="DE"),OR(MID(R275,3,1)="1",MID(R275,3,1)="2",MID(R275,3,1)="3",MID(R275,3,1)="4",MID(R275,3,1)="5",MID(R275,3,1)="6",MID(R275,3,1)="7",MID(R275,3,1)="8",MID(R275,3,1)="9",MID(R275,3,1)="0",))),"",VLOOKUP($C275,非特許文献リスト!$A$2:$C$196,3,FALSE))</f>
        <v/>
      </c>
      <c r="AE275" s="188" t="str">
        <f t="shared" si="22"/>
        <v/>
      </c>
      <c r="AF275" s="189" t="str">
        <f>IF(OR(LEFT(R275)="特",LEFT(R275)="実"),VLOOKUP(R275,'証拠（JP特許）'!$B$2:$AB$299,10,FALSE),IF(AND(OR(LEFT(R275,2)="US",LEFT(R275,2)="WO",LEFT(R275,2)="GB",LEFT(R275,2)="EP",LEFT(R275,2)="DE"),OR(MID(R275,3,1)="1",MID(R275,3,1)="2",MID(R275,3,1)="3",MID(R275,3,1)="4",MID(R275,3,1)="5",MID(R275,3,1)="6",MID(R275,3,1)="7",MID(R275,3,1)="8",MID(R275,3,1)="9",MID(R275,3,1)="0",)),VLOOKUP(R275,'証拠（WW特許）'!$B$2:$M$90,8,FALSE),""))</f>
        <v/>
      </c>
      <c r="AG275" s="189" t="str">
        <f>IF(OR(LEFT(R275)="特",LEFT(R275)="実"),VLOOKUP(R275,'証拠（JP特許）'!$B$2:$AB$299,26,FALSE),IF(AND(OR(LEFT(R275,2)="US",LEFT(R275,2)="WO",LEFT(R275,2)="GB",LEFT(R275,2)="EP",LEFT(R275,2)="DE"),OR(MID(R275,3,1)="1",MID(R275,3,1)="2",MID(R275,3,1)="3",MID(R275,3,1)="4",MID(R275,3,1)="5",MID(R275,3,1)="6",MID(R275,3,1)="7",MID(R275,3,1)="8",MID(R275,3,1)="9",MID(R275,3,1)="0",)),VLOOKUP(R275,'証拠（WW特許）'!$B$2:$M$90,12,FALSE),""))</f>
        <v/>
      </c>
      <c r="AH275" s="190" t="str">
        <f>IF(OR(LEFT(R275)="特",LEFT(R275)="実"),VLOOKUP(R275,'証拠（JP特許）'!$B$2:$X$299,20,FALSE),IF(AND(OR(LEFT(R275,2)="US",LEFT(R275,2)="WO",LEFT(R275,2)="GB",LEFT(R275,2)="EP",LEFT(R275,2)="DE"),OR(MID(R275,3,1)="1",MID(R275,3,1)="2",MID(R275,3,1)="3",MID(R275,3,1)="4",MID(R275,3,1)="5",MID(R275,3,1)="6",MID(R275,3,1)="7",MID(R275,3,1)="8",MID(R275,3,1)="9",MID(R275,3,1)="0",)),VLOOKUP(R275,'証拠（WW特許）'!$B$2:$U$90,20,FALSE),""))</f>
        <v/>
      </c>
      <c r="AI275" s="190" t="str">
        <f>IF(OR(LEFT(R275)="特",LEFT(R275)="実"),VLOOKUP(R275,'証拠（JP特許）'!$B$2:$X$299,21,FALSE),"")</f>
        <v/>
      </c>
      <c r="AJ275" s="190" t="str">
        <f>IF(OR(LEFT(R275)="特",LEFT(R275)="実"),VLOOKUP(R275,'証拠（JP特許）'!$B$2:$X$299,22,FALSE),"")</f>
        <v/>
      </c>
      <c r="AK275" s="191" t="str">
        <f>IF(OR(LEFT(R275)="特",LEFT(R275)="実"),VLOOKUP(R275,'証拠（JP特許）'!$B$2:$X$299,17,FALSE),IF(AND(OR(LEFT(R275,2)="US",LEFT(R275,2)="WO",LEFT(R275,2)="GB",LEFT(R275,2)="EP",LEFT(R275,2)="DE"),OR(MID(R275,3,1)="1",MID(R275,3,1)="2",MID(R275,3,1)="3",MID(R275,3,1)="4",MID(R275,3,1)="5",MID(R275,3,1)="6",MID(R275,3,1)="7",MID(R275,3,1)="8",MID(R275,3,1)="9",MID(R275,3,1)="0",)),VLOOKUP(R275,'証拠（WW特許）'!$B$2:$U$90,16,FALSE),""))</f>
        <v/>
      </c>
      <c r="AL275" s="190"/>
      <c r="AM275" s="190"/>
      <c r="AN275" s="190"/>
      <c r="AO275" s="190" t="str">
        <f ca="1">IF(OR(LEFT(R275)="特",LEFT(R275)="実",AND(OR(LEFT(R275,2)="US",LEFT(R275,2)="WO",LEFT(R275,2)="GB",LEFT(R275,2)="EP",LEFT(R275,2)="DE"),OR(MID(R275,3,1)="1",MID(R275,3,1)="2",MID(R275,3,1)="3",MID(R275,3,1)="4",MID(R275,3,1)="5",MID(R275,3,1)="6",MID(R275,3,1)="7",MID(R275,3,1)="8",MID(R275,3,1)="9",MID(R275,3,1)="0"))),IF(COUNTIF(INDIRECT("発明者引用!"&amp;ADDRESS(MATCH(C275,発明者引用!B$1:B$196,0),4)&amp;":"&amp;ADDRESS(MATCH(C275,発明者引用!B$1:B$196,0),17)),R275)+COUNTIF(INDIRECT("発明者引用!"&amp;ADDRESS(MATCH(C275,発明者引用!B$1:B$196,0),4)&amp;":"&amp;ADDRESS(MATCH(C275,発明者引用!B$1:B$196,0),17)),#REF!)+COUNTIF(INDIRECT("発明者引用!"&amp;ADDRESS(MATCH(C275,発明者引用!B$1:B$196,0),4)&amp;":"&amp;ADDRESS(MATCH(C275,発明者引用!B$1:B$196,0),17)),T275)&gt;0,"Yes","No"),"")</f>
        <v/>
      </c>
      <c r="AP275" s="190" t="str">
        <f ca="1">IF(OR(LEFT(R275)="特",LEFT(R275)="実",AND(OR(LEFT(R275,2)="US",LEFT(R275,2)="WO",LEFT(R275,2)="GB",LEFT(R275,2)="EP",LEFT(R275,2)="DE"),OR(MID(R275,3,1)="1",MID(R275,3,1)="2",MID(R275,3,1)="3",MID(R275,3,1)="4",MID(R275,3,1)="5",MID(R275,3,1)="6",MID(R275,3,1)="7",MID(R275,3,1)="8",MID(R275,3,1)="9",MID(R275,3,1)="0"))),IF(VLOOKUP(C275,ファミリ引用特許WO!$A$2:$B$241,2,FALSE)+VLOOKUP(C275,ファミリ引用文献WO!$A$2:$C$241,3,FALSE)=0,"ISR無し",IF(COUNTIF(INDIRECT("ファミリ引用特許WO!"&amp;ADDRESS(MATCH(C275,ファミリ引用特許WO!$A$2:$A$241,0),1)&amp;":"&amp;ADDRESS(MATCH(C275,ファミリ引用特許WO!$A$2:$A$241,0),19)),R275)+COUNTIF(INDIRECT("ファミリ引用特許WO!"&amp;ADDRESS(MATCH(C275,ファミリ引用特許WO!$A$2:$A$241,0),1)&amp;":"&amp;ADDRESS(MATCH(C275,ファミリ引用特許WO!$A$2:$A$241,0),19)),S275)+COUNTIF(INDIRECT("ファミリ引用特許WO!"&amp;ADDRESS(MATCH(C275,ファミリ引用特許WO!$A$2:$A$241,0),1)&amp;":"&amp;ADDRESS(MATCH(C275,ファミリ引用特許WO!$A$2:$A$241,0),19)),T275)+COUNTIF(INDIRECT("ファミリ引用特許WO!"&amp;ADDRESS(MATCH(C275,ファミリ引用特許WO!$A$2:$A$241,0),1)&amp;":"&amp;ADDRESS(MATCH(C275,ファミリ引用特許WO!$A$2:$A$241,0),19)),W275)+COUNTIF(INDIRECT("ファミリ引用特許WO!"&amp;ADDRESS(MATCH(C275,ファミリ引用特許WO!$A$2:$A$241,0),1)&amp;":"&amp;ADDRESS(MATCH(C275,ファミリ引用特許WO!$A$2:$A$241,0),19)),Y275)&gt;0,"Yes","No")),"")</f>
        <v/>
      </c>
      <c r="AQ275" s="194" t="str">
        <f ca="1">IF(OR(LEFT(R275)="特",LEFT(R275)="実",AND(OR(LEFT(R275,2)="US",LEFT(R275,2)="WO",LEFT(R275,2)="GB",LEFT(R275,2)="EP",LEFT(R275,2)="DE"),OR(MID(R275,3,1)="1",MID(R275,3,1)="2",MID(R275,3,1)="3",MID(R275,3,1)="4",MID(R275,3,1)="5",MID(R275,3,1)="6",MID(R275,3,1)="7",MID(R275,3,1)="8",MID(R275,3,1)="9",MID(R275,3,1)="0"))),IF(VLOOKUP(C275,'ファミリ引用特許表記修正（ex.A2→A）'!$A$2:$B$241,2,FALSE)=0,"family無し",IF(COUNTIF(INDIRECT("'ファミリ引用特許表記修正（ex.A2→A）'!"&amp;ADDRESS(MATCH(C275,'ファミリ引用特許表記修正（ex.A2→A）'!$A$2:$A$241,0),1)&amp;":"&amp;ADDRESS(MATCH(C275,'ファミリ引用特許表記修正（ex.A2→A）'!$A$2:$A$241,0),171)),R275)+COUNTIF(INDIRECT("'ファミリ引用特許表記修正（ex.A2→A）'!"&amp;ADDRESS(MATCH(C275,'ファミリ引用特許表記修正（ex.A2→A）'!$A$2:$A$241,0),1)&amp;":"&amp;ADDRESS(MATCH(C275,'ファミリ引用特許表記修正（ex.A2→A）'!$A$2:$A$241,0),171)),S275)+COUNTIF(INDIRECT("'ファミリ引用特許表記修正（ex.A2→A）'!"&amp;ADDRESS(MATCH(C275,'ファミリ引用特許表記修正（ex.A2→A）'!$A$2:$A$241,0),1)&amp;":"&amp;ADDRESS(MATCH(C275,'ファミリ引用特許表記修正（ex.A2→A）'!$A$2:$A$241,0),171)),T275)+COUNTIF(INDIRECT("'ファミリ引用特許表記修正（ex.A2→A）'!"&amp;ADDRESS(MATCH(C275,'ファミリ引用特許表記修正（ex.A2→A）'!$A$2:$A$241,0),1)&amp;":"&amp;ADDRESS(MATCH(C275,'ファミリ引用特許表記修正（ex.A2→A）'!$A$2:$A$241,0),171)),W275)+COUNTIF(INDIRECT("'ファミリ引用特許表記修正（ex.A2→A）'!"&amp;ADDRESS(MATCH(C275,'ファミリ引用特許表記修正（ex.A2→A）'!$A$2:$A$241,0),1)&amp;":"&amp;ADDRESS(MATCH(C275,'ファミリ引用特許表記修正（ex.A2→A）'!$A$2:$A$241,0),171)),Y275)&gt;0,"Yes","No")),"")</f>
        <v/>
      </c>
      <c r="AR275" s="193" t="str">
        <f>IF(OR(LEFT(R275)="特",LEFT(R275)="実",AND(OR(LEFT(R275,2)="US",LEFT(R275,2)="WO",LEFT(R275,2)="GB",LEFT(R275,2)="EP",LEFT(R275,2)="DE"),OR(MID(R275,3,1)="1",MID(R275,3,1)="2",MID(R275,3,1)="3",MID(R275,3,1)="4",MID(R275,3,1)="5",MID(R275,3,1)="6",MID(R275,3,1)="7",MID(R275,3,1)="8",MID(R275,3,1)="9",MID(R275,3,1)="0",))),"",VLOOKUP($C275,ファミリ発明者引用文献!A$3:B$235,2,FALSE))</f>
        <v>,,</v>
      </c>
      <c r="AS275" s="194" t="str">
        <f>VLOOKUP(C275,ファミリ引用文献WO!A$2:B$241,2,FALSE)</f>
        <v/>
      </c>
      <c r="AT275" s="190" t="str">
        <f>VLOOKUP(C275,ファミリ引用文献!A$3:B$242,2,FALSE)</f>
        <v>None/U.S. Ser. No. 09/206,148 by Sakamoto./U.S. Ser. No. 09/188,689 by Sakamoto./U.S. Ser. No. 09/206,382 by Sakamoto et al../パチプロ必勝本 1996年 1月号 第83~87頁(平成8年1月1日 株式会社綜合図書発行)/0/0/0/0/0/0/0/0/0/0/0/0/0/0/0/0/0/0/0/0/0/0/0/0/0/0/0/0/0/0/0/0/0/0/0/0/0/0/0/0/0/0/0/0/0/0/0/0/0/0/0/0/0/0/0/0/0/0/0/0/0/0/0/0/0/0/0/0/0/0/0/0/0/0/0/0/0/0/0/0/0/0/0/0/0/0/0/0/0/0/0/0/0/0/0/0/0/0/0/0/0/0/0/0/0/0/0/0/0/0/0/0/0/0/0/0/0/0/0/0/0/0/0/0/0/0/0/0/0/0/0/0/0/0/0/0/0/0/0/0/0/0/0/0/0/0/0/0/0/0/0/0/0/0/0/0/0/0/0/0/0/0/0/0/0/0/0/0/0/0/0</v>
      </c>
      <c r="AU275" s="190" t="str">
        <f>VLOOKUP(C275,審判データ!AH$2:BT$379,39,FALSE)</f>
        <v>AU09326298A;AU00749583B;EP918307A;特開2000-140198;特許03995350;特開2000-140200;特許03995365;特開2000-140201;特許04022340;特開2001-129154;特許03395901;特開2001-129155;特許03265302;特開2001-129156;特許03417553;特開2007-144219;特許04376917;特開2007-236968;特許04376924;US6270408;ZA09810584A</v>
      </c>
      <c r="AV275" s="192" t="str">
        <f ca="1">IF(INDIRECT("審判データ!"&amp;ADDRESS(MATCH(C275,審判データ!$AH$1:$AH$379,0),32))="早期審査の対象とする","早期審査","")</f>
        <v>早期審査</v>
      </c>
      <c r="AW275" s="657" t="str">
        <f t="shared" si="21"/>
        <v/>
      </c>
      <c r="AX275" s="658" t="str">
        <f>IF(LEFT(AE275,3)="日本特",IF(LEFT(C275)="特",VLOOKUP(C275,'本件、証拠文献テーマコード'!G$2:I$376,3,FALSE),VLOOKUP(C275,'本件、証拠文献テーマコード'!B$2:I$376,8,FALSE)),"")</f>
        <v/>
      </c>
      <c r="AY275" s="658" t="str">
        <f>IF(LEFT(AE275,3)="日本特",IF(OR(MID(R275,2,1)="開",MID(R275,2,1)="表",MID(R275,2,1)="登"),VLOOKUP(R275,'本件、証拠文献テーマコード'!C$2:I$379,7,FALSE),VLOOKUP(R275,'本件、証拠文献テーマコード'!G$2:I$379,3,FALSE)),"")</f>
        <v/>
      </c>
      <c r="AZ275" s="659"/>
    </row>
    <row r="276" spans="1:52" ht="27" x14ac:dyDescent="0.15">
      <c r="A276" s="790" t="s">
        <v>22810</v>
      </c>
      <c r="B276" s="586" t="str">
        <f ca="1">IF(A276="",B275,INDIRECT("審判データ!"&amp;ADDRESS(MATCH(A276,審判データ!$HC$1:$HC$379,0),20))&amp;" / "&amp;INDIRECT("審判データ!"&amp;ADDRESS(MATCH(A276,審判データ!$HC$1:$HC$379,0),21)))</f>
        <v>2011 / 29-2</v>
      </c>
      <c r="C276" s="413">
        <v>4465128</v>
      </c>
      <c r="D276" s="803" t="s">
        <v>3231</v>
      </c>
      <c r="E276" s="799" t="str">
        <f ca="1">INDIRECT("審判データ!"&amp;ADDRESS(MATCH(C276,審判データ!$AH$1:$AH$379,0),55))</f>
        <v>ダイキン工業株式会社;パナソニック株式会社</v>
      </c>
      <c r="F276" s="799" t="str">
        <f ca="1">INDIRECT("審判データ!"&amp;ADDRESS(MATCH(C276,審判データ!$AH$1:$AH$379,0),56))</f>
        <v>黒田　太郎;茂木　仁;犬井　正雄;遠藤　敦</v>
      </c>
      <c r="G276" s="799" t="str">
        <f ca="1">INDIRECT("審判データ!"&amp;ADDRESS(MATCH(C276,審判データ!$AH$1:$AH$379,0),72))</f>
        <v xml:space="preserve"> </v>
      </c>
      <c r="H276" s="799" t="str">
        <f ca="1">INDIRECT("審判データ!"&amp;ADDRESS(MATCH(C276,審判データ!$AH$1:$AH$379,0),41))</f>
        <v>F25B 41/06;F16K  1/36;F16K 47/02;F16K 51/00</v>
      </c>
      <c r="I276" s="799" t="str">
        <f ca="1">INDIRECT("審判データ!"&amp;ADDRESS(MATCH(C276,審判データ!$AH$1:$AH$379,0),49))</f>
        <v>F16K   1/36@AFI(JP);F25B  41/06@AFI(JP);F16K  47/02@ALI(JP);F16K  51/00@ALI(JP)</v>
      </c>
      <c r="J276" s="799" t="str">
        <f ca="1">INDIRECT("審判データ!"&amp;ADDRESS(MATCH(C276,審判データ!$AH$1:$AH$379,0),51))</f>
        <v>F16K  1/36        Z;F16K 47/02        D;F16K 51/00        B;F25B 41/06        G</v>
      </c>
      <c r="K276" s="801" t="str">
        <f ca="1">INDIRECT("審判データ!"&amp;ADDRESS(MATCH(C276,審判データ!$AH$1:$AH$379,0),53))</f>
        <v>3H052 AA01;3H052 BA33;3H052 CA32;3H052 CD07;3H052 EA04;3H052 EA11;3H066 AA01;3H066 BA32;3H066 BA33;3H066 BA38;3H066 EA18</v>
      </c>
      <c r="L276" s="1004" t="s">
        <v>22811</v>
      </c>
      <c r="M276" s="1021" t="s">
        <v>89</v>
      </c>
      <c r="N276" s="1006" t="s">
        <v>3239</v>
      </c>
      <c r="O276" s="1021">
        <v>0</v>
      </c>
      <c r="P276" s="1023" t="s">
        <v>22812</v>
      </c>
      <c r="Q276" s="715" t="s">
        <v>118</v>
      </c>
      <c r="R276" s="716" t="s">
        <v>3241</v>
      </c>
      <c r="S276" s="715" t="str">
        <f>IF(OR(LEFT(R276)="特",LEFT(R276)="実"),VLOOKUP(R276,'証拠（JP特許）'!$B$2:$D$299,2,FALSE),IF(AND(OR(LEFT(R276,2)="US",LEFT(R276,2)="WO",LEFT(R276,2)="GB",LEFT(R276,2)="EP",LEFT(R276,2)="DE"),OR(MID(R276,3,1)="1",MID(R276,3,1)="2",MID(R276,3,1)="3",MID(R276,3,1)="4",MID(R276,3,1)="5",MID(R276,3,1)="6",MID(R276,3,1)="7",MID(R276,3,1)="8",MID(R276,3,1)="9",MID(R276,3,1)="0")),VLOOKUP(R276,'証拠（WW特許）'!$B$2:$C$90,2,FALSE),"_"))</f>
        <v>実願昭63-48304</v>
      </c>
      <c r="T276" s="716" t="str">
        <f>IF(OR(LEFT(R276)="特",LEFT(R276)="実"),VLOOKUP(R276,'証拠（JP特許）'!$B$2:$E$299,4,FALSE),"_")</f>
        <v>_</v>
      </c>
      <c r="U276" s="644" t="s">
        <v>94</v>
      </c>
      <c r="V276" s="646" t="s">
        <v>122</v>
      </c>
      <c r="W276" s="725" t="str">
        <f t="shared" si="23"/>
        <v>JP01152176Y</v>
      </c>
      <c r="X276" s="646"/>
      <c r="Y276" s="646" t="str">
        <f t="shared" si="24"/>
        <v/>
      </c>
      <c r="Z276" s="414" t="str">
        <f ca="1">IF(OR(LEFT(R276)="特",LEFT(R276)="実",AND(OR(LEFT(R276,2)="US",LEFT(R276,2)="WO",LEFT(R276,2)="GB",LEFT(R276,2)="EP",LEFT(R276,2)="DE"),OR(MID(R276,3,1)="1",MID(R276,3,1)="2",MID(R276,3,1)="3",MID(R276,3,1)="4",MID(R276,3,1)="5",MID(R276,3,1)="6",MID(R276,3,1)="7",MID(R276,3,1)="8",MID(R276,3,1)="9",MID(R276,3,1)="0",))),IF(COUNTIF(INDIRECT("拒絶理由・拒絶査定・異議申立!"&amp;ADDRESS(MATCH(C276,拒絶理由・拒絶査定・異議申立!B$1:B$1000,0),3)&amp;":"&amp;ADDRESS(MATCH(C276,拒絶理由・拒絶査定・異議申立!B$1:B$1000,0),50)),R276)+COUNTIF(INDIRECT("拒絶理由・拒絶査定・異議申立!"&amp;ADDRESS(MATCH(C276,拒絶理由・拒絶査定・異議申立!B$1:B$1000,0),3)&amp;":"&amp;ADDRESS(MATCH(C276,拒絶理由・拒絶査定・異議申立!B$1:B$1000,0),50)),T276)&gt;0,"Yes","No"),"")</f>
        <v>No</v>
      </c>
      <c r="AA276" s="415" t="str">
        <f ca="1">IF(OR(LEFT(R276)="特",LEFT(R276)="実",AND(OR(LEFT(R276,2)="US",LEFT(R276,2)="WO",LEFT(R276,2)="GB",LEFT(R276,2)="EP",LEFT(R276,2)="DE"),OR(MID(R276,3,1)="1",MID(R276,3,1)="2",MID(R276,3,1)="3",MID(R276,3,1)="4",MID(R276,3,1)="5",MID(R276,3,1)="6",MID(R276,3,1)="7",MID(R276,3,1)="8",MID(R276,3,1)="9",MID(R276,3,1)="0",))),IF(COUNTIF(INDIRECT("先行技術調査・登録査定!"&amp;ADDRESS(MATCH(C276,先行技術調査・登録査定!B$1:B$1000,0),3)&amp;":"&amp;ADDRESS(MATCH(C276,先行技術調査・登録査定!B$1:B$1000,0),49)),R276)+COUNTIF(INDIRECT("先行技術調査・登録査定!"&amp;ADDRESS(MATCH(C276,先行技術調査・登録査定!B$1:B$1000,0),3)&amp;":"&amp;ADDRESS(MATCH(C276,先行技術調査・登録査定!B$1:B$1000,0),49)),T276)&gt;0,"Yes","No"),"")</f>
        <v>No</v>
      </c>
      <c r="AB276" s="416" t="str">
        <f t="shared" ca="1" si="20"/>
        <v>Yes</v>
      </c>
      <c r="AC276" s="433" t="str">
        <f>IF(OR(LEFT(R276)="特",LEFT(R276)="実",AND(OR(LEFT(R276,2)="US",LEFT(R276,2)="WO",LEFT(R276,2)="GB",LEFT(R276,2)="EP",LEFT(R276,2)="DE"),OR(MID(R276,3,1)="1",MID(R276,3,1)="2",MID(R276,3,1)="3",MID(R276,3,1)="4",MID(R276,3,1)="5",MID(R276,3,1)="6",MID(R276,3,1)="7",MID(R276,3,1)="8",MID(R276,3,1)="9",MID(R276,3,1)="0",))),"",VLOOKUP($C276,非特許文献リスト!$A$2:$C$196,2,FALSE))</f>
        <v/>
      </c>
      <c r="AD276" s="434" t="str">
        <f>IF(OR(LEFT(R276)="特",LEFT(R276)="実",AND(OR(LEFT(R276,2)="US",LEFT(R276,2)="WO",LEFT(R276,2)="GB",LEFT(R276,2)="EP",LEFT(R276,2)="DE"),OR(MID(R276,3,1)="1",MID(R276,3,1)="2",MID(R276,3,1)="3",MID(R276,3,1)="4",MID(R276,3,1)="5",MID(R276,3,1)="6",MID(R276,3,1)="7",MID(R276,3,1)="8",MID(R276,3,1)="9",MID(R276,3,1)="0",))),"",VLOOKUP($C276,非特許文献リスト!$A$2:$C$196,3,FALSE))</f>
        <v/>
      </c>
      <c r="AE276" s="188" t="str">
        <f t="shared" si="22"/>
        <v>日本特許文献</v>
      </c>
      <c r="AF276" s="189" t="str">
        <f>IF(OR(LEFT(R276)="特",LEFT(R276)="実"),VLOOKUP(R276,'証拠（JP特許）'!$B$2:$AB$299,10,FALSE),IF(AND(OR(LEFT(R276,2)="US",LEFT(R276,2)="WO",LEFT(R276,2)="GB",LEFT(R276,2)="EP",LEFT(R276,2)="DE"),OR(MID(R276,3,1)="1",MID(R276,3,1)="2",MID(R276,3,1)="3",MID(R276,3,1)="4",MID(R276,3,1)="5",MID(R276,3,1)="6",MID(R276,3,1)="7",MID(R276,3,1)="8",MID(R276,3,1)="9",MID(R276,3,1)="0",)),VLOOKUP(R276,'証拠（WW特許）'!$B$2:$M$90,8,FALSE),""))</f>
        <v>株式会社鷺宮製作所</v>
      </c>
      <c r="AG276" s="189" t="str">
        <f>IF(OR(LEFT(R276)="特",LEFT(R276)="実"),VLOOKUP(R276,'証拠（JP特許）'!$B$2:$AB$299,26,FALSE),IF(AND(OR(LEFT(R276,2)="US",LEFT(R276,2)="WO",LEFT(R276,2)="GB",LEFT(R276,2)="EP",LEFT(R276,2)="DE"),OR(MID(R276,3,1)="1",MID(R276,3,1)="2",MID(R276,3,1)="3",MID(R276,3,1)="4",MID(R276,3,1)="5",MID(R276,3,1)="6",MID(R276,3,1)="7",MID(R276,3,1)="8",MID(R276,3,1)="9",MID(R276,3,1)="0",)),VLOOKUP(R276,'証拠（WW特許）'!$B$2:$M$90,12,FALSE),""))</f>
        <v>古牧　久司</v>
      </c>
      <c r="AH276" s="190" t="str">
        <f>IF(OR(LEFT(R276)="特",LEFT(R276)="実"),VLOOKUP(R276,'証拠（JP特許）'!$B$2:$X$299,20,FALSE),IF(AND(OR(LEFT(R276,2)="US",LEFT(R276,2)="WO",LEFT(R276,2)="GB",LEFT(R276,2)="EP",LEFT(R276,2)="DE"),OR(MID(R276,3,1)="1",MID(R276,3,1)="2",MID(R276,3,1)="3",MID(R276,3,1)="4",MID(R276,3,1)="5",MID(R276,3,1)="6",MID(R276,3,1)="7",MID(R276,3,1)="8",MID(R276,3,1)="9",MID(R276,3,1)="0",)),VLOOKUP(R276,'証拠（WW特許）'!$B$2:$U$90,20,FALSE),""))</f>
        <v>F16K  31/06    (2006.01),F25B  29/00    (2006.01),F25B  41/06    (2006.01)</v>
      </c>
      <c r="AI276" s="190" t="str">
        <f>IF(OR(LEFT(R276)="特",LEFT(R276)="実"),VLOOKUP(R276,'証拠（JP特許）'!$B$2:$X$299,21,FALSE),"")</f>
        <v>F16K 31/06   305 ,F16K 31/06   305L,F16K 31/06   305Q,F25B 29/00   411B,F25B 41/06      T</v>
      </c>
      <c r="AJ276" s="190" t="str">
        <f>IF(OR(LEFT(R276)="特",LEFT(R276)="実"),VLOOKUP(R276,'証拠（JP特許）'!$B$2:$X$299,22,FALSE),"")</f>
        <v>3H106DA07,3H106DA13,3H106DA23,3H106DB02,3H106DB12,3H106DB23,3H106DB32,3H106DC02,3H106DC17,3H106DD02,3H106EE20,3H106EE27,3H106EE34,3H106EE35,3H106EE42,3H106GB20,3H106GC08,3H106GC20,3H106KK23</v>
      </c>
      <c r="AK276" s="191" t="str">
        <f>IF(OR(LEFT(R276)="特",LEFT(R276)="実"),VLOOKUP(R276,'証拠（JP特許）'!$B$2:$X$299,17,FALSE),IF(AND(OR(LEFT(R276,2)="US",LEFT(R276,2)="WO",LEFT(R276,2)="GB",LEFT(R276,2)="EP",LEFT(R276,2)="DE"),OR(MID(R276,3,1)="1",MID(R276,3,1)="2",MID(R276,3,1)="3",MID(R276,3,1)="4",MID(R276,3,1)="5",MID(R276,3,1)="6",MID(R276,3,1)="7",MID(R276,3,1)="8",MID(R276,3,1)="9",MID(R276,3,1)="0",)),VLOOKUP(R276,'証拠（WW特許）'!$B$2:$U$90,16,FALSE),""))</f>
        <v>1989.10.20</v>
      </c>
      <c r="AL276" s="190"/>
      <c r="AM276" s="58"/>
      <c r="AN276" s="58"/>
      <c r="AO276" s="190" t="str">
        <f ca="1">IF(OR(LEFT(R276)="特",LEFT(R276)="実",AND(OR(LEFT(R276,2)="US",LEFT(R276,2)="WO",LEFT(R276,2)="GB",LEFT(R276,2)="EP",LEFT(R276,2)="DE"),OR(MID(R276,3,1)="1",MID(R276,3,1)="2",MID(R276,3,1)="3",MID(R276,3,1)="4",MID(R276,3,1)="5",MID(R276,3,1)="6",MID(R276,3,1)="7",MID(R276,3,1)="8",MID(R276,3,1)="9",MID(R276,3,1)="0"))),IF(COUNTIF(INDIRECT("発明者引用!"&amp;ADDRESS(MATCH(C276,発明者引用!B$1:B$196,0),4)&amp;":"&amp;ADDRESS(MATCH(C276,発明者引用!B$1:B$196,0),17)),R276)+COUNTIF(INDIRECT("発明者引用!"&amp;ADDRESS(MATCH(C276,発明者引用!B$1:B$196,0),4)&amp;":"&amp;ADDRESS(MATCH(C276,発明者引用!B$1:B$196,0),17)),#REF!)+COUNTIF(INDIRECT("発明者引用!"&amp;ADDRESS(MATCH(C276,発明者引用!B$1:B$196,0),4)&amp;":"&amp;ADDRESS(MATCH(C276,発明者引用!B$1:B$196,0),17)),T276)&gt;0,"Yes","No"),"")</f>
        <v>No</v>
      </c>
      <c r="AP276" s="190" t="str">
        <f ca="1">IF(OR(LEFT(R276)="特",LEFT(R276)="実",AND(OR(LEFT(R276,2)="US",LEFT(R276,2)="WO",LEFT(R276,2)="GB",LEFT(R276,2)="EP",LEFT(R276,2)="DE"),OR(MID(R276,3,1)="1",MID(R276,3,1)="2",MID(R276,3,1)="3",MID(R276,3,1)="4",MID(R276,3,1)="5",MID(R276,3,1)="6",MID(R276,3,1)="7",MID(R276,3,1)="8",MID(R276,3,1)="9",MID(R276,3,1)="0"))),IF(VLOOKUP(C276,ファミリ引用特許WO!$A$2:$B$241,2,FALSE)+VLOOKUP(C276,ファミリ引用文献WO!$A$2:$C$241,3,FALSE)=0,"ISR無し",IF(COUNTIF(INDIRECT("ファミリ引用特許WO!"&amp;ADDRESS(MATCH(C276,ファミリ引用特許WO!$A$2:$A$241,0),1)&amp;":"&amp;ADDRESS(MATCH(C276,ファミリ引用特許WO!$A$2:$A$241,0),19)),R276)+COUNTIF(INDIRECT("ファミリ引用特許WO!"&amp;ADDRESS(MATCH(C276,ファミリ引用特許WO!$A$2:$A$241,0),1)&amp;":"&amp;ADDRESS(MATCH(C276,ファミリ引用特許WO!$A$2:$A$241,0),19)),S276)+COUNTIF(INDIRECT("ファミリ引用特許WO!"&amp;ADDRESS(MATCH(C276,ファミリ引用特許WO!$A$2:$A$241,0),1)&amp;":"&amp;ADDRESS(MATCH(C276,ファミリ引用特許WO!$A$2:$A$241,0),19)),T276)+COUNTIF(INDIRECT("ファミリ引用特許WO!"&amp;ADDRESS(MATCH(C276,ファミリ引用特許WO!$A$2:$A$241,0),1)&amp;":"&amp;ADDRESS(MATCH(C276,ファミリ引用特許WO!$A$2:$A$241,0),19)),W276)+COUNTIF(INDIRECT("ファミリ引用特許WO!"&amp;ADDRESS(MATCH(C276,ファミリ引用特許WO!$A$2:$A$241,0),1)&amp;":"&amp;ADDRESS(MATCH(C276,ファミリ引用特許WO!$A$2:$A$241,0),19)),Y276)&gt;0,"Yes","No")),"")</f>
        <v>ISR無し</v>
      </c>
      <c r="AQ276" s="194" t="str">
        <f ca="1">IF(OR(LEFT(R276)="特",LEFT(R276)="実",AND(OR(LEFT(R276,2)="US",LEFT(R276,2)="WO",LEFT(R276,2)="GB",LEFT(R276,2)="EP",LEFT(R276,2)="DE"),OR(MID(R276,3,1)="1",MID(R276,3,1)="2",MID(R276,3,1)="3",MID(R276,3,1)="4",MID(R276,3,1)="5",MID(R276,3,1)="6",MID(R276,3,1)="7",MID(R276,3,1)="8",MID(R276,3,1)="9",MID(R276,3,1)="0"))),IF(VLOOKUP(C276,'ファミリ引用特許表記修正（ex.A2→A）'!$A$2:$B$241,2,FALSE)=0,"family無し",IF(COUNTIF(INDIRECT("'ファミリ引用特許表記修正（ex.A2→A）'!"&amp;ADDRESS(MATCH(C276,'ファミリ引用特許表記修正（ex.A2→A）'!$A$2:$A$241,0),1)&amp;":"&amp;ADDRESS(MATCH(C276,'ファミリ引用特許表記修正（ex.A2→A）'!$A$2:$A$241,0),171)),R276)+COUNTIF(INDIRECT("'ファミリ引用特許表記修正（ex.A2→A）'!"&amp;ADDRESS(MATCH(C276,'ファミリ引用特許表記修正（ex.A2→A）'!$A$2:$A$241,0),1)&amp;":"&amp;ADDRESS(MATCH(C276,'ファミリ引用特許表記修正（ex.A2→A）'!$A$2:$A$241,0),171)),S276)+COUNTIF(INDIRECT("'ファミリ引用特許表記修正（ex.A2→A）'!"&amp;ADDRESS(MATCH(C276,'ファミリ引用特許表記修正（ex.A2→A）'!$A$2:$A$241,0),1)&amp;":"&amp;ADDRESS(MATCH(C276,'ファミリ引用特許表記修正（ex.A2→A）'!$A$2:$A$241,0),171)),T276)+COUNTIF(INDIRECT("'ファミリ引用特許表記修正（ex.A2→A）'!"&amp;ADDRESS(MATCH(C276,'ファミリ引用特許表記修正（ex.A2→A）'!$A$2:$A$241,0),1)&amp;":"&amp;ADDRESS(MATCH(C276,'ファミリ引用特許表記修正（ex.A2→A）'!$A$2:$A$241,0),171)),W276)+COUNTIF(INDIRECT("'ファミリ引用特許表記修正（ex.A2→A）'!"&amp;ADDRESS(MATCH(C276,'ファミリ引用特許表記修正（ex.A2→A）'!$A$2:$A$241,0),1)&amp;":"&amp;ADDRESS(MATCH(C276,'ファミリ引用特許表記修正（ex.A2→A）'!$A$2:$A$241,0),171)),Y276)&gt;0,"Yes","No")),"")</f>
        <v>Yes</v>
      </c>
      <c r="AR276" s="58" t="str">
        <f>IF(OR(LEFT(R276)="特",LEFT(R276)="実",AND(OR(LEFT(R276,2)="US",LEFT(R276,2)="WO",LEFT(R276,2)="GB",LEFT(R276,2)="EP",LEFT(R276,2)="DE"),OR(MID(R276,3,1)="1",MID(R276,3,1)="2",MID(R276,3,1)="3",MID(R276,3,1)="4",MID(R276,3,1)="5",MID(R276,3,1)="6",MID(R276,3,1)="7",MID(R276,3,1)="8",MID(R276,3,1)="9",MID(R276,3,1)="0",))),"",VLOOKUP($C276,ファミリ発明者引用文献!A$3:B$235,2,FALSE))</f>
        <v/>
      </c>
      <c r="AS276" s="194" t="str">
        <f>VLOOKUP(C276,ファミリ引用文献WO!A$2:B$241,2,FALSE)</f>
        <v/>
      </c>
      <c r="AT276" s="190" t="str">
        <f>VLOOKUP(C276,ファミリ引用文献!A$3:B$242,2,FALSE)</f>
        <v/>
      </c>
      <c r="AU276" s="190" t="str">
        <f>VLOOKUP(C276,審判データ!AH$2:BT$379,39,FALSE)</f>
        <v xml:space="preserve"> </v>
      </c>
      <c r="AV276" s="192" t="str">
        <f ca="1">IF(INDIRECT("審判データ!"&amp;ADDRESS(MATCH(C276,審判データ!$AH$1:$AH$379,0),32))="早期審査の対象とする","早期審査","")</f>
        <v/>
      </c>
      <c r="AW276" s="657" t="str">
        <f t="shared" si="21"/>
        <v>不一致</v>
      </c>
      <c r="AX276" s="658" t="str">
        <f>IF(LEFT(AE276,3)="日本特",IF(LEFT(C276)="特",VLOOKUP(C276,'本件、証拠文献テーマコード'!G$2:I$376,3,FALSE),VLOOKUP(C276,'本件、証拠文献テーマコード'!B$2:I$376,8,FALSE)),"")</f>
        <v>3H052,3H066,3L095</v>
      </c>
      <c r="AY276" s="658" t="str">
        <f>IF(LEFT(AE276,3)="日本特",IF(OR(MID(R276,2,1)="開",MID(R276,2,1)="表",MID(R276,2,1)="登"),VLOOKUP(R276,'本件、証拠文献テーマコード'!C$2:I$379,7,FALSE),VLOOKUP(R276,'本件、証拠文献テーマコード'!G$2:I$379,3,FALSE)),"")</f>
        <v>3H106,3L094,3L095</v>
      </c>
      <c r="AZ276" s="659"/>
    </row>
    <row r="277" spans="1:52" ht="27" x14ac:dyDescent="0.15">
      <c r="A277" s="772"/>
      <c r="B277" s="586" t="str">
        <f ca="1">IF(A277="",B276,INDIRECT("審判データ!"&amp;ADDRESS(MATCH(A277,審判データ!$HC$1:$HC$379,0),20))&amp;" / "&amp;INDIRECT("審判データ!"&amp;ADDRESS(MATCH(A277,審判データ!$HC$1:$HC$379,0),21)))</f>
        <v>2011 / 29-2</v>
      </c>
      <c r="C277" s="413">
        <v>4465128</v>
      </c>
      <c r="D277" s="772"/>
      <c r="E277" s="800" t="str">
        <f ca="1">INDIRECT("審判データ!"&amp;ADDRESS(MATCH(C277,審判データ!$AH$1:$AH$379,0),55))</f>
        <v>ダイキン工業株式会社;パナソニック株式会社</v>
      </c>
      <c r="F277" s="800" t="str">
        <f ca="1">INDIRECT("審判データ!"&amp;ADDRESS(MATCH(C277,審判データ!$AH$1:$AH$379,0),56))</f>
        <v>黒田　太郎;茂木　仁;犬井　正雄;遠藤　敦</v>
      </c>
      <c r="G277" s="800" t="str">
        <f ca="1">INDIRECT("審判データ!"&amp;ADDRESS(MATCH(C277,審判データ!$AH$1:$AH$379,0),72))</f>
        <v xml:space="preserve"> </v>
      </c>
      <c r="H277" s="800" t="str">
        <f ca="1">INDIRECT("審判データ!"&amp;ADDRESS(MATCH(C277,審判データ!$AH$1:$AH$379,0),41))</f>
        <v>F25B 41/06;F16K  1/36;F16K 47/02;F16K 51/00</v>
      </c>
      <c r="I277" s="800" t="str">
        <f ca="1">INDIRECT("審判データ!"&amp;ADDRESS(MATCH(C277,審判データ!$AH$1:$AH$379,0),49))</f>
        <v>F16K   1/36@AFI(JP);F25B  41/06@AFI(JP);F16K  47/02@ALI(JP);F16K  51/00@ALI(JP)</v>
      </c>
      <c r="J277" s="800" t="str">
        <f ca="1">INDIRECT("審判データ!"&amp;ADDRESS(MATCH(C277,審判データ!$AH$1:$AH$379,0),51))</f>
        <v>F16K  1/36        Z;F16K 47/02        D;F16K 51/00        B;F25B 41/06        G</v>
      </c>
      <c r="K277" s="802" t="str">
        <f ca="1">INDIRECT("審判データ!"&amp;ADDRESS(MATCH(C277,審判データ!$AH$1:$AH$379,0),53))</f>
        <v>3H052 AA01;3H052 BA33;3H052 CA32;3H052 CD07;3H052 EA04;3H052 EA11;3H066 AA01;3H066 BA32;3H066 BA33;3H066 BA38;3H066 EA18</v>
      </c>
      <c r="L277" s="962"/>
      <c r="M277" s="964"/>
      <c r="N277" s="966"/>
      <c r="O277" s="964"/>
      <c r="P277" s="960"/>
      <c r="Q277" s="715" t="s">
        <v>192</v>
      </c>
      <c r="R277" s="716" t="s">
        <v>3255</v>
      </c>
      <c r="S277" s="715" t="str">
        <f>IF(OR(LEFT(R277)="特",LEFT(R277)="実"),VLOOKUP(R277,'証拠（JP特許）'!$B$2:$D$299,2,FALSE),IF(AND(OR(LEFT(R277,2)="US",LEFT(R277,2)="WO",LEFT(R277,2)="GB",LEFT(R277,2)="EP",LEFT(R277,2)="DE"),OR(MID(R277,3,1)="1",MID(R277,3,1)="2",MID(R277,3,1)="3",MID(R277,3,1)="4",MID(R277,3,1)="5",MID(R277,3,1)="6",MID(R277,3,1)="7",MID(R277,3,1)="8",MID(R277,3,1)="9",MID(R277,3,1)="0")),VLOOKUP(R277,'証拠（WW特許）'!$B$2:$C$90,2,FALSE),"_"))</f>
        <v>実願平3-64306</v>
      </c>
      <c r="T277" s="716" t="str">
        <f>IF(OR(LEFT(R277)="特",LEFT(R277)="実"),VLOOKUP(R277,'証拠（JP特許）'!$B$2:$E$299,4,FALSE),"_")</f>
        <v>_</v>
      </c>
      <c r="U277" s="644" t="s">
        <v>94</v>
      </c>
      <c r="V277" s="646" t="s">
        <v>203</v>
      </c>
      <c r="W277" s="725" t="str">
        <f t="shared" si="23"/>
        <v>JP058160Y</v>
      </c>
      <c r="X277" s="646"/>
      <c r="Y277" s="646" t="str">
        <f t="shared" si="24"/>
        <v/>
      </c>
      <c r="Z277" s="414" t="str">
        <f ca="1">IF(OR(LEFT(R277)="特",LEFT(R277)="実",AND(OR(LEFT(R277,2)="US",LEFT(R277,2)="WO",LEFT(R277,2)="GB",LEFT(R277,2)="EP",LEFT(R277,2)="DE"),OR(MID(R277,3,1)="1",MID(R277,3,1)="2",MID(R277,3,1)="3",MID(R277,3,1)="4",MID(R277,3,1)="5",MID(R277,3,1)="6",MID(R277,3,1)="7",MID(R277,3,1)="8",MID(R277,3,1)="9",MID(R277,3,1)="0",))),IF(COUNTIF(INDIRECT("拒絶理由・拒絶査定・異議申立!"&amp;ADDRESS(MATCH(C277,拒絶理由・拒絶査定・異議申立!B$1:B$1000,0),3)&amp;":"&amp;ADDRESS(MATCH(C277,拒絶理由・拒絶査定・異議申立!B$1:B$1000,0),50)),R277)+COUNTIF(INDIRECT("拒絶理由・拒絶査定・異議申立!"&amp;ADDRESS(MATCH(C277,拒絶理由・拒絶査定・異議申立!B$1:B$1000,0),3)&amp;":"&amp;ADDRESS(MATCH(C277,拒絶理由・拒絶査定・異議申立!B$1:B$1000,0),50)),T277)&gt;0,"Yes","No"),"")</f>
        <v>No</v>
      </c>
      <c r="AA277" s="415" t="str">
        <f ca="1">IF(OR(LEFT(R277)="特",LEFT(R277)="実",AND(OR(LEFT(R277,2)="US",LEFT(R277,2)="WO",LEFT(R277,2)="GB",LEFT(R277,2)="EP",LEFT(R277,2)="DE"),OR(MID(R277,3,1)="1",MID(R277,3,1)="2",MID(R277,3,1)="3",MID(R277,3,1)="4",MID(R277,3,1)="5",MID(R277,3,1)="6",MID(R277,3,1)="7",MID(R277,3,1)="8",MID(R277,3,1)="9",MID(R277,3,1)="0",))),IF(COUNTIF(INDIRECT("先行技術調査・登録査定!"&amp;ADDRESS(MATCH(C277,先行技術調査・登録査定!B$1:B$1000,0),3)&amp;":"&amp;ADDRESS(MATCH(C277,先行技術調査・登録査定!B$1:B$1000,0),49)),R277)+COUNTIF(INDIRECT("先行技術調査・登録査定!"&amp;ADDRESS(MATCH(C277,先行技術調査・登録査定!B$1:B$1000,0),3)&amp;":"&amp;ADDRESS(MATCH(C277,先行技術調査・登録査定!B$1:B$1000,0),49)),T277)&gt;0,"Yes","No"),"")</f>
        <v>No</v>
      </c>
      <c r="AB277" s="416" t="str">
        <f t="shared" ca="1" si="20"/>
        <v>Yes</v>
      </c>
      <c r="AC277" s="433" t="str">
        <f>IF(OR(LEFT(R277)="特",LEFT(R277)="実",AND(OR(LEFT(R277,2)="US",LEFT(R277,2)="WO",LEFT(R277,2)="GB",LEFT(R277,2)="EP",LEFT(R277,2)="DE"),OR(MID(R277,3,1)="1",MID(R277,3,1)="2",MID(R277,3,1)="3",MID(R277,3,1)="4",MID(R277,3,1)="5",MID(R277,3,1)="6",MID(R277,3,1)="7",MID(R277,3,1)="8",MID(R277,3,1)="9",MID(R277,3,1)="0",))),"",VLOOKUP($C277,非特許文献リスト!$A$2:$C$196,2,FALSE))</f>
        <v/>
      </c>
      <c r="AD277" s="434" t="str">
        <f>IF(OR(LEFT(R277)="特",LEFT(R277)="実",AND(OR(LEFT(R277,2)="US",LEFT(R277,2)="WO",LEFT(R277,2)="GB",LEFT(R277,2)="EP",LEFT(R277,2)="DE"),OR(MID(R277,3,1)="1",MID(R277,3,1)="2",MID(R277,3,1)="3",MID(R277,3,1)="4",MID(R277,3,1)="5",MID(R277,3,1)="6",MID(R277,3,1)="7",MID(R277,3,1)="8",MID(R277,3,1)="9",MID(R277,3,1)="0",))),"",VLOOKUP($C277,非特許文献リスト!$A$2:$C$196,3,FALSE))</f>
        <v/>
      </c>
      <c r="AE277" s="188" t="str">
        <f t="shared" si="22"/>
        <v>日本特許文献</v>
      </c>
      <c r="AF277" s="189" t="str">
        <f>IF(OR(LEFT(R277)="特",LEFT(R277)="実"),VLOOKUP(R277,'証拠（JP特許）'!$B$2:$AB$299,10,FALSE),IF(AND(OR(LEFT(R277,2)="US",LEFT(R277,2)="WO",LEFT(R277,2)="GB",LEFT(R277,2)="EP",LEFT(R277,2)="DE"),OR(MID(R277,3,1)="1",MID(R277,3,1)="2",MID(R277,3,1)="3",MID(R277,3,1)="4",MID(R277,3,1)="5",MID(R277,3,1)="6",MID(R277,3,1)="7",MID(R277,3,1)="8",MID(R277,3,1)="9",MID(R277,3,1)="0",)),VLOOKUP(R277,'証拠（WW特許）'!$B$2:$M$90,8,FALSE),""))</f>
        <v>カヤバ工業株式会社</v>
      </c>
      <c r="AG277" s="189" t="str">
        <f>IF(OR(LEFT(R277)="特",LEFT(R277)="実"),VLOOKUP(R277,'証拠（JP特許）'!$B$2:$AB$299,26,FALSE),IF(AND(OR(LEFT(R277,2)="US",LEFT(R277,2)="WO",LEFT(R277,2)="GB",LEFT(R277,2)="EP",LEFT(R277,2)="DE"),OR(MID(R277,3,1)="1",MID(R277,3,1)="2",MID(R277,3,1)="3",MID(R277,3,1)="4",MID(R277,3,1)="5",MID(R277,3,1)="6",MID(R277,3,1)="7",MID(R277,3,1)="8",MID(R277,3,1)="9",MID(R277,3,1)="0",)),VLOOKUP(R277,'証拠（WW特許）'!$B$2:$M$90,12,FALSE),""))</f>
        <v>浅岡　正晴,石地　令</v>
      </c>
      <c r="AH277" s="190" t="str">
        <f>IF(OR(LEFT(R277)="特",LEFT(R277)="実"),VLOOKUP(R277,'証拠（JP特許）'!$B$2:$X$299,20,FALSE),IF(AND(OR(LEFT(R277,2)="US",LEFT(R277,2)="WO",LEFT(R277,2)="GB",LEFT(R277,2)="EP",LEFT(R277,2)="DE"),OR(MID(R277,3,1)="1",MID(R277,3,1)="2",MID(R277,3,1)="3",MID(R277,3,1)="4",MID(R277,3,1)="5",MID(R277,3,1)="6",MID(R277,3,1)="7",MID(R277,3,1)="8",MID(R277,3,1)="9",MID(R277,3,1)="0",)),VLOOKUP(R277,'証拠（WW特許）'!$B$2:$U$90,20,FALSE),""))</f>
        <v>F16K  51/00    (2006.01)</v>
      </c>
      <c r="AI277" s="190" t="str">
        <f>IF(OR(LEFT(R277)="特",LEFT(R277)="実"),VLOOKUP(R277,'証拠（JP特許）'!$B$2:$X$299,21,FALSE),"")</f>
        <v>F16K 51/00      A</v>
      </c>
      <c r="AJ277" s="190" t="str">
        <f>IF(OR(LEFT(R277)="特",LEFT(R277)="実"),VLOOKUP(R277,'証拠（JP特許）'!$B$2:$X$299,22,FALSE),"")</f>
        <v>3H066AA01,3H066BA01,3H066BA11,3H066BA17</v>
      </c>
      <c r="AK277" s="191" t="str">
        <f>IF(OR(LEFT(R277)="特",LEFT(R277)="実"),VLOOKUP(R277,'証拠（JP特許）'!$B$2:$X$299,17,FALSE),IF(AND(OR(LEFT(R277,2)="US",LEFT(R277,2)="WO",LEFT(R277,2)="GB",LEFT(R277,2)="EP",LEFT(R277,2)="DE"),OR(MID(R277,3,1)="1",MID(R277,3,1)="2",MID(R277,3,1)="3",MID(R277,3,1)="4",MID(R277,3,1)="5",MID(R277,3,1)="6",MID(R277,3,1)="7",MID(R277,3,1)="8",MID(R277,3,1)="9",MID(R277,3,1)="0",)),VLOOKUP(R277,'証拠（WW特許）'!$B$2:$U$90,16,FALSE),""))</f>
        <v>1993.02.05</v>
      </c>
      <c r="AL277" s="190"/>
      <c r="AM277" s="58"/>
      <c r="AN277" s="58"/>
      <c r="AO277" s="190" t="str">
        <f ca="1">IF(OR(LEFT(R277)="特",LEFT(R277)="実",AND(OR(LEFT(R277,2)="US",LEFT(R277,2)="WO",LEFT(R277,2)="GB",LEFT(R277,2)="EP",LEFT(R277,2)="DE"),OR(MID(R277,3,1)="1",MID(R277,3,1)="2",MID(R277,3,1)="3",MID(R277,3,1)="4",MID(R277,3,1)="5",MID(R277,3,1)="6",MID(R277,3,1)="7",MID(R277,3,1)="8",MID(R277,3,1)="9",MID(R277,3,1)="0"))),IF(COUNTIF(INDIRECT("発明者引用!"&amp;ADDRESS(MATCH(C277,発明者引用!B$1:B$196,0),4)&amp;":"&amp;ADDRESS(MATCH(C277,発明者引用!B$1:B$196,0),17)),R277)+COUNTIF(INDIRECT("発明者引用!"&amp;ADDRESS(MATCH(C277,発明者引用!B$1:B$196,0),4)&amp;":"&amp;ADDRESS(MATCH(C277,発明者引用!B$1:B$196,0),17)),#REF!)+COUNTIF(INDIRECT("発明者引用!"&amp;ADDRESS(MATCH(C277,発明者引用!B$1:B$196,0),4)&amp;":"&amp;ADDRESS(MATCH(C277,発明者引用!B$1:B$196,0),17)),T277)&gt;0,"Yes","No"),"")</f>
        <v>No</v>
      </c>
      <c r="AP277" s="190" t="str">
        <f ca="1">IF(OR(LEFT(R277)="特",LEFT(R277)="実",AND(OR(LEFT(R277,2)="US",LEFT(R277,2)="WO",LEFT(R277,2)="GB",LEFT(R277,2)="EP",LEFT(R277,2)="DE"),OR(MID(R277,3,1)="1",MID(R277,3,1)="2",MID(R277,3,1)="3",MID(R277,3,1)="4",MID(R277,3,1)="5",MID(R277,3,1)="6",MID(R277,3,1)="7",MID(R277,3,1)="8",MID(R277,3,1)="9",MID(R277,3,1)="0"))),IF(VLOOKUP(C277,ファミリ引用特許WO!$A$2:$B$241,2,FALSE)+VLOOKUP(C277,ファミリ引用文献WO!$A$2:$C$241,3,FALSE)=0,"ISR無し",IF(COUNTIF(INDIRECT("ファミリ引用特許WO!"&amp;ADDRESS(MATCH(C277,ファミリ引用特許WO!$A$2:$A$241,0),1)&amp;":"&amp;ADDRESS(MATCH(C277,ファミリ引用特許WO!$A$2:$A$241,0),19)),R277)+COUNTIF(INDIRECT("ファミリ引用特許WO!"&amp;ADDRESS(MATCH(C277,ファミリ引用特許WO!$A$2:$A$241,0),1)&amp;":"&amp;ADDRESS(MATCH(C277,ファミリ引用特許WO!$A$2:$A$241,0),19)),S277)+COUNTIF(INDIRECT("ファミリ引用特許WO!"&amp;ADDRESS(MATCH(C277,ファミリ引用特許WO!$A$2:$A$241,0),1)&amp;":"&amp;ADDRESS(MATCH(C277,ファミリ引用特許WO!$A$2:$A$241,0),19)),T277)+COUNTIF(INDIRECT("ファミリ引用特許WO!"&amp;ADDRESS(MATCH(C277,ファミリ引用特許WO!$A$2:$A$241,0),1)&amp;":"&amp;ADDRESS(MATCH(C277,ファミリ引用特許WO!$A$2:$A$241,0),19)),W277)+COUNTIF(INDIRECT("ファミリ引用特許WO!"&amp;ADDRESS(MATCH(C277,ファミリ引用特許WO!$A$2:$A$241,0),1)&amp;":"&amp;ADDRESS(MATCH(C277,ファミリ引用特許WO!$A$2:$A$241,0),19)),Y277)&gt;0,"Yes","No")),"")</f>
        <v>ISR無し</v>
      </c>
      <c r="AQ277" s="194" t="str">
        <f ca="1">IF(OR(LEFT(R277)="特",LEFT(R277)="実",AND(OR(LEFT(R277,2)="US",LEFT(R277,2)="WO",LEFT(R277,2)="GB",LEFT(R277,2)="EP",LEFT(R277,2)="DE"),OR(MID(R277,3,1)="1",MID(R277,3,1)="2",MID(R277,3,1)="3",MID(R277,3,1)="4",MID(R277,3,1)="5",MID(R277,3,1)="6",MID(R277,3,1)="7",MID(R277,3,1)="8",MID(R277,3,1)="9",MID(R277,3,1)="0"))),IF(VLOOKUP(C277,'ファミリ引用特許表記修正（ex.A2→A）'!$A$2:$B$241,2,FALSE)=0,"family無し",IF(COUNTIF(INDIRECT("'ファミリ引用特許表記修正（ex.A2→A）'!"&amp;ADDRESS(MATCH(C277,'ファミリ引用特許表記修正（ex.A2→A）'!$A$2:$A$241,0),1)&amp;":"&amp;ADDRESS(MATCH(C277,'ファミリ引用特許表記修正（ex.A2→A）'!$A$2:$A$241,0),171)),R277)+COUNTIF(INDIRECT("'ファミリ引用特許表記修正（ex.A2→A）'!"&amp;ADDRESS(MATCH(C277,'ファミリ引用特許表記修正（ex.A2→A）'!$A$2:$A$241,0),1)&amp;":"&amp;ADDRESS(MATCH(C277,'ファミリ引用特許表記修正（ex.A2→A）'!$A$2:$A$241,0),171)),S277)+COUNTIF(INDIRECT("'ファミリ引用特許表記修正（ex.A2→A）'!"&amp;ADDRESS(MATCH(C277,'ファミリ引用特許表記修正（ex.A2→A）'!$A$2:$A$241,0),1)&amp;":"&amp;ADDRESS(MATCH(C277,'ファミリ引用特許表記修正（ex.A2→A）'!$A$2:$A$241,0),171)),T277)+COUNTIF(INDIRECT("'ファミリ引用特許表記修正（ex.A2→A）'!"&amp;ADDRESS(MATCH(C277,'ファミリ引用特許表記修正（ex.A2→A）'!$A$2:$A$241,0),1)&amp;":"&amp;ADDRESS(MATCH(C277,'ファミリ引用特許表記修正（ex.A2→A）'!$A$2:$A$241,0),171)),W277)+COUNTIF(INDIRECT("'ファミリ引用特許表記修正（ex.A2→A）'!"&amp;ADDRESS(MATCH(C277,'ファミリ引用特許表記修正（ex.A2→A）'!$A$2:$A$241,0),1)&amp;":"&amp;ADDRESS(MATCH(C277,'ファミリ引用特許表記修正（ex.A2→A）'!$A$2:$A$241,0),171)),Y277)&gt;0,"Yes","No")),"")</f>
        <v>Yes</v>
      </c>
      <c r="AR277" s="58" t="str">
        <f>IF(OR(LEFT(R277)="特",LEFT(R277)="実",AND(OR(LEFT(R277,2)="US",LEFT(R277,2)="WO",LEFT(R277,2)="GB",LEFT(R277,2)="EP",LEFT(R277,2)="DE"),OR(MID(R277,3,1)="1",MID(R277,3,1)="2",MID(R277,3,1)="3",MID(R277,3,1)="4",MID(R277,3,1)="5",MID(R277,3,1)="6",MID(R277,3,1)="7",MID(R277,3,1)="8",MID(R277,3,1)="9",MID(R277,3,1)="0",))),"",VLOOKUP($C277,ファミリ発明者引用文献!A$3:B$235,2,FALSE))</f>
        <v/>
      </c>
      <c r="AS277" s="194" t="str">
        <f>VLOOKUP(C277,ファミリ引用文献WO!A$2:B$241,2,FALSE)</f>
        <v/>
      </c>
      <c r="AT277" s="190" t="str">
        <f>VLOOKUP(C277,ファミリ引用文献!A$3:B$242,2,FALSE)</f>
        <v/>
      </c>
      <c r="AU277" s="190" t="str">
        <f>VLOOKUP(C277,審判データ!AH$2:BT$379,39,FALSE)</f>
        <v xml:space="preserve"> </v>
      </c>
      <c r="AV277" s="192" t="str">
        <f ca="1">IF(INDIRECT("審判データ!"&amp;ADDRESS(MATCH(C277,審判データ!$AH$1:$AH$379,0),32))="早期審査の対象とする","早期審査","")</f>
        <v/>
      </c>
      <c r="AW277" s="657" t="str">
        <f t="shared" si="21"/>
        <v>不一致</v>
      </c>
      <c r="AX277" s="658" t="str">
        <f>IF(LEFT(AE277,3)="日本特",IF(LEFT(C277)="特",VLOOKUP(C277,'本件、証拠文献テーマコード'!G$2:I$376,3,FALSE),VLOOKUP(C277,'本件、証拠文献テーマコード'!B$2:I$376,8,FALSE)),"")</f>
        <v>3H052,3H066,3L095</v>
      </c>
      <c r="AY277" s="658" t="str">
        <f>IF(LEFT(AE277,3)="日本特",IF(OR(MID(R277,2,1)="開",MID(R277,2,1)="表",MID(R277,2,1)="登"),VLOOKUP(R277,'本件、証拠文献テーマコード'!C$2:I$379,7,FALSE),VLOOKUP(R277,'本件、証拠文献テーマコード'!G$2:I$379,3,FALSE)),"")</f>
        <v>3H066</v>
      </c>
      <c r="AZ277" s="659"/>
    </row>
    <row r="278" spans="1:52" ht="81" x14ac:dyDescent="0.15">
      <c r="A278" s="420" t="s">
        <v>22813</v>
      </c>
      <c r="B278" s="586" t="str">
        <f ca="1">IF(A278="",B277,INDIRECT("審判データ!"&amp;ADDRESS(MATCH(A278,審判データ!$HC$1:$HC$379,0),20))&amp;" / "&amp;INDIRECT("審判データ!"&amp;ADDRESS(MATCH(A278,審判データ!$HC$1:$HC$379,0),21)))</f>
        <v>2011 / 29-2</v>
      </c>
      <c r="C278" s="413">
        <v>3413413</v>
      </c>
      <c r="D278" s="413" t="s">
        <v>3268</v>
      </c>
      <c r="E278" s="163" t="str">
        <f ca="1">INDIRECT("審判データ!"&amp;ADDRESS(MATCH(C278,審判データ!$AH$1:$AH$379,0),55))</f>
        <v>日立化成工業株式会社</v>
      </c>
      <c r="F278" s="43" t="str">
        <f ca="1">INDIRECT("審判データ!"&amp;ADDRESS(MATCH(C278,審判データ!$AH$1:$AH$379,0),56))</f>
        <v>福富　直樹;坪松　良明;井上　文男;山崎　聡夫;大畑　洋人;萩原　伸介;田口　矩之;野村　宏</v>
      </c>
      <c r="G278" s="43" t="str">
        <f ca="1">INDIRECT("審判データ!"&amp;ADDRESS(MATCH(C278,審判データ!$AH$1:$AH$379,0),72))</f>
        <v>CN01516251A;CN01144016A;CN01117395C;EP1213754A;EP1213755A;EP1213756A;EP751561A;WO95/026047;特許03247384;特開2002-110858;特許03337467;特開2002-334948;特許03413413;特開2002-334949;特許03352083;特開2002-334950;特許03413191;特開2002-334951;特許03352084;特開2003-133479;特許03606275;特開2004-247763;特許03685203;特開2004-247764;特開2004-247765;特許03685204;特開2004-282098;特許04140555;特開2004-247766;特許03685205;特開2005-328057;特開2007-123919;特許04029910;特開2008-153708;特許04862848;特開2011-146751;特許05104978;US5976912;US6365432;US2002039808;US6746897;US2002094606;US2004110319;US7187072;WO1995026047A</v>
      </c>
      <c r="H278" s="43" t="str">
        <f ca="1">INDIRECT("審判データ!"&amp;ADDRESS(MATCH(C278,審判データ!$AH$1:$AH$379,0),41))</f>
        <v>H01L 23/12    501</v>
      </c>
      <c r="I278" s="43" t="str">
        <f ca="1">INDIRECT("審判データ!"&amp;ADDRESS(MATCH(C278,審判データ!$AH$1:$AH$379,0),49))</f>
        <v>H01L  23/12@AFI(JP)</v>
      </c>
      <c r="J278" s="43" t="str">
        <f ca="1">INDIRECT("審判データ!"&amp;ADDRESS(MATCH(C278,審判データ!$AH$1:$AH$379,0),51))</f>
        <v>H01L 23/12    501 W</v>
      </c>
      <c r="K278" s="43" t="str">
        <f ca="1">INDIRECT("審判データ!"&amp;ADDRESS(MATCH(C278,審判データ!$AH$1:$AH$379,0),53))</f>
        <v xml:space="preserve"> </v>
      </c>
      <c r="L278" s="719" t="s">
        <v>22814</v>
      </c>
      <c r="M278" s="716" t="s">
        <v>3276</v>
      </c>
      <c r="N278" s="720" t="s">
        <v>3277</v>
      </c>
      <c r="O278" s="721">
        <v>0</v>
      </c>
      <c r="P278" s="722" t="s">
        <v>3279</v>
      </c>
      <c r="Q278" s="715" t="s">
        <v>3279</v>
      </c>
      <c r="R278" s="716" t="s">
        <v>3280</v>
      </c>
      <c r="S278" s="715" t="str">
        <f>IF(OR(LEFT(R278)="特",LEFT(R278)="実"),VLOOKUP(R278,'証拠（JP特許）'!$B$2:$D$299,2,FALSE),IF(AND(OR(LEFT(R278,2)="US",LEFT(R278,2)="WO",LEFT(R278,2)="GB",LEFT(R278,2)="EP",LEFT(R278,2)="DE"),OR(MID(R278,3,1)="1",MID(R278,3,1)="2",MID(R278,3,1)="3",MID(R278,3,1)="4",MID(R278,3,1)="5",MID(R278,3,1)="6",MID(R278,3,1)="7",MID(R278,3,1)="8",MID(R278,3,1)="9",MID(R278,3,1)="0")),VLOOKUP(R278,'証拠（WW特許）'!$B$2:$C$90,2,FALSE),"_"))</f>
        <v>特願昭60-18562</v>
      </c>
      <c r="T278" s="716" t="str">
        <f>IF(OR(LEFT(R278)="特",LEFT(R278)="実"),VLOOKUP(R278,'証拠（JP特許）'!$B$2:$E$299,4,FALSE),"_")</f>
        <v>JP1894085</v>
      </c>
      <c r="U278" s="644" t="s">
        <v>94</v>
      </c>
      <c r="V278" s="646" t="s">
        <v>122</v>
      </c>
      <c r="W278" s="725" t="str">
        <f t="shared" si="23"/>
        <v>JP61177759A</v>
      </c>
      <c r="X278" s="646"/>
      <c r="Y278" s="646" t="str">
        <f t="shared" si="24"/>
        <v>JP1894085B</v>
      </c>
      <c r="Z278" s="414" t="str">
        <f ca="1">IF(OR(LEFT(R278)="特",LEFT(R278)="実",AND(OR(LEFT(R278,2)="US",LEFT(R278,2)="WO",LEFT(R278,2)="GB",LEFT(R278,2)="EP",LEFT(R278,2)="DE"),OR(MID(R278,3,1)="1",MID(R278,3,1)="2",MID(R278,3,1)="3",MID(R278,3,1)="4",MID(R278,3,1)="5",MID(R278,3,1)="6",MID(R278,3,1)="7",MID(R278,3,1)="8",MID(R278,3,1)="9",MID(R278,3,1)="0",))),IF(COUNTIF(INDIRECT("拒絶理由・拒絶査定・異議申立!"&amp;ADDRESS(MATCH(C278,拒絶理由・拒絶査定・異議申立!B$1:B$1000,0),3)&amp;":"&amp;ADDRESS(MATCH(C278,拒絶理由・拒絶査定・異議申立!B$1:B$1000,0),50)),R278)+COUNTIF(INDIRECT("拒絶理由・拒絶査定・異議申立!"&amp;ADDRESS(MATCH(C278,拒絶理由・拒絶査定・異議申立!B$1:B$1000,0),3)&amp;":"&amp;ADDRESS(MATCH(C278,拒絶理由・拒絶査定・異議申立!B$1:B$1000,0),50)),T278)&gt;0,"Yes","No"),"")</f>
        <v>No</v>
      </c>
      <c r="AA278" s="415" t="str">
        <f ca="1">IF(OR(LEFT(R278)="特",LEFT(R278)="実",AND(OR(LEFT(R278,2)="US",LEFT(R278,2)="WO",LEFT(R278,2)="GB",LEFT(R278,2)="EP",LEFT(R278,2)="DE"),OR(MID(R278,3,1)="1",MID(R278,3,1)="2",MID(R278,3,1)="3",MID(R278,3,1)="4",MID(R278,3,1)="5",MID(R278,3,1)="6",MID(R278,3,1)="7",MID(R278,3,1)="8",MID(R278,3,1)="9",MID(R278,3,1)="0",))),IF(COUNTIF(INDIRECT("先行技術調査・登録査定!"&amp;ADDRESS(MATCH(C278,先行技術調査・登録査定!B$1:B$1000,0),3)&amp;":"&amp;ADDRESS(MATCH(C278,先行技術調査・登録査定!B$1:B$1000,0),49)),R278)+COUNTIF(INDIRECT("先行技術調査・登録査定!"&amp;ADDRESS(MATCH(C278,先行技術調査・登録査定!B$1:B$1000,0),3)&amp;":"&amp;ADDRESS(MATCH(C278,先行技術調査・登録査定!B$1:B$1000,0),49)),T278)&gt;0,"Yes","No"),"")</f>
        <v>No</v>
      </c>
      <c r="AB278" s="416" t="str">
        <f t="shared" ca="1" si="20"/>
        <v>Yes</v>
      </c>
      <c r="AC278" s="433" t="str">
        <f>IF(OR(LEFT(R278)="特",LEFT(R278)="実",AND(OR(LEFT(R278,2)="US",LEFT(R278,2)="WO",LEFT(R278,2)="GB",LEFT(R278,2)="EP",LEFT(R278,2)="DE"),OR(MID(R278,3,1)="1",MID(R278,3,1)="2",MID(R278,3,1)="3",MID(R278,3,1)="4",MID(R278,3,1)="5",MID(R278,3,1)="6",MID(R278,3,1)="7",MID(R278,3,1)="8",MID(R278,3,1)="9",MID(R278,3,1)="0",))),"",VLOOKUP($C278,非特許文献リスト!$A$2:$C$196,2,FALSE))</f>
        <v/>
      </c>
      <c r="AD278" s="434" t="str">
        <f>IF(OR(LEFT(R278)="特",LEFT(R278)="実",AND(OR(LEFT(R278,2)="US",LEFT(R278,2)="WO",LEFT(R278,2)="GB",LEFT(R278,2)="EP",LEFT(R278,2)="DE"),OR(MID(R278,3,1)="1",MID(R278,3,1)="2",MID(R278,3,1)="3",MID(R278,3,1)="4",MID(R278,3,1)="5",MID(R278,3,1)="6",MID(R278,3,1)="7",MID(R278,3,1)="8",MID(R278,3,1)="9",MID(R278,3,1)="0",))),"",VLOOKUP($C278,非特許文献リスト!$A$2:$C$196,3,FALSE))</f>
        <v/>
      </c>
      <c r="AE278" s="188" t="str">
        <f t="shared" si="22"/>
        <v>日本特許文献</v>
      </c>
      <c r="AF278" s="189" t="str">
        <f>IF(OR(LEFT(R278)="特",LEFT(R278)="実"),VLOOKUP(R278,'証拠（JP特許）'!$B$2:$AB$299,10,FALSE),IF(AND(OR(LEFT(R278,2)="US",LEFT(R278,2)="WO",LEFT(R278,2)="GB",LEFT(R278,2)="EP",LEFT(R278,2)="DE"),OR(MID(R278,3,1)="1",MID(R278,3,1)="2",MID(R278,3,1)="3",MID(R278,3,1)="4",MID(R278,3,1)="5",MID(R278,3,1)="6",MID(R278,3,1)="7",MID(R278,3,1)="8",MID(R278,3,1)="9",MID(R278,3,1)="0",)),VLOOKUP(R278,'証拠（WW特許）'!$B$2:$M$90,8,FALSE),""))</f>
        <v>株式会社日立マイコンシステム,株式会社日立製作所</v>
      </c>
      <c r="AG278" s="189" t="str">
        <f>IF(OR(LEFT(R278)="特",LEFT(R278)="実"),VLOOKUP(R278,'証拠（JP特許）'!$B$2:$AB$299,26,FALSE),IF(AND(OR(LEFT(R278,2)="US",LEFT(R278,2)="WO",LEFT(R278,2)="GB",LEFT(R278,2)="EP",LEFT(R278,2)="DE"),OR(MID(R278,3,1)="1",MID(R278,3,1)="2",MID(R278,3,1)="3",MID(R278,3,1)="4",MID(R278,3,1)="5",MID(R278,3,1)="6",MID(R278,3,1)="7",MID(R278,3,1)="8",MID(R278,3,1)="9",MID(R278,3,1)="0",)),VLOOKUP(R278,'証拠（WW特許）'!$B$2:$M$90,12,FALSE),""))</f>
        <v>沖永　隆幸,舘　宏,古川　道明,大塚　寛治</v>
      </c>
      <c r="AH278" s="190" t="str">
        <f>IF(OR(LEFT(R278)="特",LEFT(R278)="実"),VLOOKUP(R278,'証拠（JP特許）'!$B$2:$X$299,20,FALSE),IF(AND(OR(LEFT(R278,2)="US",LEFT(R278,2)="WO",LEFT(R278,2)="GB",LEFT(R278,2)="EP",LEFT(R278,2)="DE"),OR(MID(R278,3,1)="1",MID(R278,3,1)="2",MID(R278,3,1)="3",MID(R278,3,1)="4",MID(R278,3,1)="5",MID(R278,3,1)="6",MID(R278,3,1)="7",MID(R278,3,1)="8",MID(R278,3,1)="9",MID(R278,3,1)="0",)),VLOOKUP(R278,'証拠（WW特許）'!$B$2:$U$90,20,FALSE),""))</f>
        <v>H01L  23/50    (2006.01),H01L  23/12    (2006.01)</v>
      </c>
      <c r="AI278" s="190" t="str">
        <f>IF(OR(LEFT(R278)="特",LEFT(R278)="実"),VLOOKUP(R278,'証拠（JP特許）'!$B$2:$X$299,21,FALSE),"")</f>
        <v>H01L 23/50      P,H01L 23/12      P</v>
      </c>
      <c r="AJ278" s="190" t="str">
        <f>IF(OR(LEFT(R278)="特",LEFT(R278)="実"),VLOOKUP(R278,'証拠（JP特許）'!$B$2:$X$299,22,FALSE),"")</f>
        <v>5F067AA01,5F067AA10,5F067AB00,5F067AB07,5F067CD00,5F067CD04</v>
      </c>
      <c r="AK278" s="191" t="str">
        <f>IF(OR(LEFT(R278)="特",LEFT(R278)="実"),VLOOKUP(R278,'証拠（JP特許）'!$B$2:$X$299,17,FALSE),IF(AND(OR(LEFT(R278,2)="US",LEFT(R278,2)="WO",LEFT(R278,2)="GB",LEFT(R278,2)="EP",LEFT(R278,2)="DE"),OR(MID(R278,3,1)="1",MID(R278,3,1)="2",MID(R278,3,1)="3",MID(R278,3,1)="4",MID(R278,3,1)="5",MID(R278,3,1)="6",MID(R278,3,1)="7",MID(R278,3,1)="8",MID(R278,3,1)="9",MID(R278,3,1)="0",)),VLOOKUP(R278,'証拠（WW特許）'!$B$2:$U$90,16,FALSE),""))</f>
        <v>1986.08.09</v>
      </c>
      <c r="AL278" s="190"/>
      <c r="AM278" s="58"/>
      <c r="AN278" s="58"/>
      <c r="AO278" s="190" t="str">
        <f ca="1">IF(OR(LEFT(R278)="特",LEFT(R278)="実",AND(OR(LEFT(R278,2)="US",LEFT(R278,2)="WO",LEFT(R278,2)="GB",LEFT(R278,2)="EP",LEFT(R278,2)="DE"),OR(MID(R278,3,1)="1",MID(R278,3,1)="2",MID(R278,3,1)="3",MID(R278,3,1)="4",MID(R278,3,1)="5",MID(R278,3,1)="6",MID(R278,3,1)="7",MID(R278,3,1)="8",MID(R278,3,1)="9",MID(R278,3,1)="0"))),IF(COUNTIF(INDIRECT("発明者引用!"&amp;ADDRESS(MATCH(C278,発明者引用!B$1:B$196,0),4)&amp;":"&amp;ADDRESS(MATCH(C278,発明者引用!B$1:B$196,0),17)),R278)+COUNTIF(INDIRECT("発明者引用!"&amp;ADDRESS(MATCH(C278,発明者引用!B$1:B$196,0),4)&amp;":"&amp;ADDRESS(MATCH(C278,発明者引用!B$1:B$196,0),17)),#REF!)+COUNTIF(INDIRECT("発明者引用!"&amp;ADDRESS(MATCH(C278,発明者引用!B$1:B$196,0),4)&amp;":"&amp;ADDRESS(MATCH(C278,発明者引用!B$1:B$196,0),17)),T278)&gt;0,"Yes","No"),"")</f>
        <v>No</v>
      </c>
      <c r="AP278" s="190" t="str">
        <f ca="1">IF(OR(LEFT(R278)="特",LEFT(R278)="実",AND(OR(LEFT(R278,2)="US",LEFT(R278,2)="WO",LEFT(R278,2)="GB",LEFT(R278,2)="EP",LEFT(R278,2)="DE"),OR(MID(R278,3,1)="1",MID(R278,3,1)="2",MID(R278,3,1)="3",MID(R278,3,1)="4",MID(R278,3,1)="5",MID(R278,3,1)="6",MID(R278,3,1)="7",MID(R278,3,1)="8",MID(R278,3,1)="9",MID(R278,3,1)="0"))),IF(VLOOKUP(C278,ファミリ引用特許WO!$A$2:$B$241,2,FALSE)+VLOOKUP(C278,ファミリ引用文献WO!$A$2:$C$241,3,FALSE)=0,"ISR無し",IF(COUNTIF(INDIRECT("ファミリ引用特許WO!"&amp;ADDRESS(MATCH(C278,ファミリ引用特許WO!$A$2:$A$241,0),1)&amp;":"&amp;ADDRESS(MATCH(C278,ファミリ引用特許WO!$A$2:$A$241,0),19)),R278)+COUNTIF(INDIRECT("ファミリ引用特許WO!"&amp;ADDRESS(MATCH(C278,ファミリ引用特許WO!$A$2:$A$241,0),1)&amp;":"&amp;ADDRESS(MATCH(C278,ファミリ引用特許WO!$A$2:$A$241,0),19)),S278)+COUNTIF(INDIRECT("ファミリ引用特許WO!"&amp;ADDRESS(MATCH(C278,ファミリ引用特許WO!$A$2:$A$241,0),1)&amp;":"&amp;ADDRESS(MATCH(C278,ファミリ引用特許WO!$A$2:$A$241,0),19)),T278)+COUNTIF(INDIRECT("ファミリ引用特許WO!"&amp;ADDRESS(MATCH(C278,ファミリ引用特許WO!$A$2:$A$241,0),1)&amp;":"&amp;ADDRESS(MATCH(C278,ファミリ引用特許WO!$A$2:$A$241,0),19)),W278)+COUNTIF(INDIRECT("ファミリ引用特許WO!"&amp;ADDRESS(MATCH(C278,ファミリ引用特許WO!$A$2:$A$241,0),1)&amp;":"&amp;ADDRESS(MATCH(C278,ファミリ引用特許WO!$A$2:$A$241,0),19)),Y278)&gt;0,"Yes","No")),"")</f>
        <v>ISR無し</v>
      </c>
      <c r="AQ278" s="194" t="str">
        <f ca="1">IF(OR(LEFT(R278)="特",LEFT(R278)="実",AND(OR(LEFT(R278,2)="US",LEFT(R278,2)="WO",LEFT(R278,2)="GB",LEFT(R278,2)="EP",LEFT(R278,2)="DE"),OR(MID(R278,3,1)="1",MID(R278,3,1)="2",MID(R278,3,1)="3",MID(R278,3,1)="4",MID(R278,3,1)="5",MID(R278,3,1)="6",MID(R278,3,1)="7",MID(R278,3,1)="8",MID(R278,3,1)="9",MID(R278,3,1)="0"))),IF(VLOOKUP(C278,'ファミリ引用特許表記修正（ex.A2→A）'!$A$2:$B$241,2,FALSE)=0,"family無し",IF(COUNTIF(INDIRECT("'ファミリ引用特許表記修正（ex.A2→A）'!"&amp;ADDRESS(MATCH(C278,'ファミリ引用特許表記修正（ex.A2→A）'!$A$2:$A$241,0),1)&amp;":"&amp;ADDRESS(MATCH(C278,'ファミリ引用特許表記修正（ex.A2→A）'!$A$2:$A$241,0),171)),R278)+COUNTIF(INDIRECT("'ファミリ引用特許表記修正（ex.A2→A）'!"&amp;ADDRESS(MATCH(C278,'ファミリ引用特許表記修正（ex.A2→A）'!$A$2:$A$241,0),1)&amp;":"&amp;ADDRESS(MATCH(C278,'ファミリ引用特許表記修正（ex.A2→A）'!$A$2:$A$241,0),171)),S278)+COUNTIF(INDIRECT("'ファミリ引用特許表記修正（ex.A2→A）'!"&amp;ADDRESS(MATCH(C278,'ファミリ引用特許表記修正（ex.A2→A）'!$A$2:$A$241,0),1)&amp;":"&amp;ADDRESS(MATCH(C278,'ファミリ引用特許表記修正（ex.A2→A）'!$A$2:$A$241,0),171)),T278)+COUNTIF(INDIRECT("'ファミリ引用特許表記修正（ex.A2→A）'!"&amp;ADDRESS(MATCH(C278,'ファミリ引用特許表記修正（ex.A2→A）'!$A$2:$A$241,0),1)&amp;":"&amp;ADDRESS(MATCH(C278,'ファミリ引用特許表記修正（ex.A2→A）'!$A$2:$A$241,0),171)),W278)+COUNTIF(INDIRECT("'ファミリ引用特許表記修正（ex.A2→A）'!"&amp;ADDRESS(MATCH(C278,'ファミリ引用特許表記修正（ex.A2→A）'!$A$2:$A$241,0),1)&amp;":"&amp;ADDRESS(MATCH(C278,'ファミリ引用特許表記修正（ex.A2→A）'!$A$2:$A$241,0),171)),Y278)&gt;0,"Yes","No")),"")</f>
        <v>family無し</v>
      </c>
      <c r="AR278" s="58" t="str">
        <f>IF(OR(LEFT(R278)="特",LEFT(R278)="実",AND(OR(LEFT(R278,2)="US",LEFT(R278,2)="WO",LEFT(R278,2)="GB",LEFT(R278,2)="EP",LEFT(R278,2)="DE"),OR(MID(R278,3,1)="1",MID(R278,3,1)="2",MID(R278,3,1)="3",MID(R278,3,1)="4",MID(R278,3,1)="5",MID(R278,3,1)="6",MID(R278,3,1)="7",MID(R278,3,1)="8",MID(R278,3,1)="9",MID(R278,3,1)="0",))),"",VLOOKUP($C278,ファミリ発明者引用文献!A$3:B$235,2,FALSE))</f>
        <v/>
      </c>
      <c r="AS278" s="194" t="str">
        <f>VLOOKUP(C278,ファミリ引用文献WO!A$2:B$241,2,FALSE)</f>
        <v/>
      </c>
      <c r="AT278" s="190" t="str">
        <f>VLOOKUP(C278,ファミリ引用文献!A$3:B$242,2,FALSE)</f>
        <v/>
      </c>
      <c r="AU278" s="190" t="str">
        <f>VLOOKUP(C278,審判データ!AH$2:BT$379,39,FALSE)</f>
        <v>CN01516251A;CN01144016A;CN01117395C;EP1213754A;EP1213755A;EP1213756A;EP751561A;WO95/026047;特許03247384;特開2002-110858;特許03337467;特開2002-334948;特許03413413;特開2002-334949;特許03352083;特開2002-334950;特許03413191;特開2002-334951;特許03352084;特開2003-133479;特許03606275;特開2004-247763;特許03685203;特開2004-247764;特開2004-247765;特許03685204;特開2004-282098;特許04140555;特開2004-247766;特許03685205;特開2005-328057;特開2007-123919;特許04029910;特開2008-153708;特許04862848;特開2011-146751;特許05104978;US5976912;US6365432;US2002039808;US6746897;US2002094606;US2004110319;US7187072;WO1995026047A</v>
      </c>
      <c r="AV278" s="192" t="str">
        <f ca="1">IF(INDIRECT("審判データ!"&amp;ADDRESS(MATCH(C278,審判データ!$AH$1:$AH$379,0),32))="早期審査の対象とする","早期審査","")</f>
        <v>早期審査</v>
      </c>
      <c r="AW278" s="657" t="str">
        <f t="shared" si="21"/>
        <v>不一致</v>
      </c>
      <c r="AX278" s="658" t="str">
        <f>IF(LEFT(AE278,3)="日本特",IF(LEFT(C278)="特",VLOOKUP(C278,'本件、証拠文献テーマコード'!G$2:I$376,3,FALSE),VLOOKUP(C278,'本件、証拠文献テーマコード'!B$2:I$376,8,FALSE)),"")</f>
        <v>5F034</v>
      </c>
      <c r="AY278" s="658" t="str">
        <f>IF(LEFT(AE278,3)="日本特",IF(OR(MID(R278,2,1)="開",MID(R278,2,1)="表",MID(R278,2,1)="登"),VLOOKUP(R278,'本件、証拠文献テーマコード'!C$2:I$379,7,FALSE),VLOOKUP(R278,'本件、証拠文献テーマコード'!G$2:I$379,3,FALSE)),"")</f>
        <v>5F067,5F034</v>
      </c>
      <c r="AZ278" s="659"/>
    </row>
    <row r="279" spans="1:52" ht="81" x14ac:dyDescent="0.15">
      <c r="A279" s="420" t="s">
        <v>22815</v>
      </c>
      <c r="B279" s="586" t="str">
        <f ca="1">IF(A279="",B278,INDIRECT("審判データ!"&amp;ADDRESS(MATCH(A279,審判データ!$HC$1:$HC$379,0),20))&amp;" / "&amp;INDIRECT("審判データ!"&amp;ADDRESS(MATCH(A279,審判データ!$HC$1:$HC$379,0),21)))</f>
        <v>2011 / 29-2</v>
      </c>
      <c r="C279" s="413">
        <v>3413191</v>
      </c>
      <c r="D279" s="413" t="s">
        <v>3294</v>
      </c>
      <c r="E279" s="163" t="str">
        <f ca="1">INDIRECT("審判データ!"&amp;ADDRESS(MATCH(C279,審判データ!$AH$1:$AH$379,0),55))</f>
        <v>日立化成工業株式会社</v>
      </c>
      <c r="F279" s="43" t="str">
        <f ca="1">INDIRECT("審判データ!"&amp;ADDRESS(MATCH(C279,審判データ!$AH$1:$AH$379,0),56))</f>
        <v>福富　直樹;坪松　良明;井上　文男;山崎　聡夫;大畑　洋人;萩原　伸介;田口　矩之;野村　宏</v>
      </c>
      <c r="G279" s="43" t="str">
        <f ca="1">INDIRECT("審判データ!"&amp;ADDRESS(MATCH(C279,審判データ!$AH$1:$AH$379,0),72))</f>
        <v>CN01516251A;CN01144016A;CN01117395C;EP1213754A;EP1213755A;EP1213756A;EP751561A;WO95/026047;特許03247384;特開2002-110858;特許03337467;特開2002-334948;特許03413413;特開2002-334949;特許03352083;特開2002-334950;特許03413191;特開2002-334951;特許03352084;特開2003-133479;特許03606275;特開2004-247763;特許03685203;特開2004-247764;特開2004-247765;特許03685204;特開2004-282098;特許04140555;特開2004-247766;特許03685205;特開2005-328057;特開2007-123919;特許04029910;特開2008-153708;特許04862848;特開2011-146751;特許05104978;US5976912;US6365432;US2002039808;US6746897;US2002094606;US2004110319;US7187072;WO1995026047A</v>
      </c>
      <c r="H279" s="43" t="str">
        <f ca="1">INDIRECT("審判データ!"&amp;ADDRESS(MATCH(C279,審判データ!$AH$1:$AH$379,0),41))</f>
        <v>H01L 23/12    501</v>
      </c>
      <c r="I279" s="43" t="str">
        <f ca="1">INDIRECT("審判データ!"&amp;ADDRESS(MATCH(C279,審判データ!$AH$1:$AH$379,0),49))</f>
        <v>H01L  23/12@AFI(JP)</v>
      </c>
      <c r="J279" s="43" t="str">
        <f ca="1">INDIRECT("審判データ!"&amp;ADDRESS(MATCH(C279,審判データ!$AH$1:$AH$379,0),51))</f>
        <v>H01L 23/12    501 W</v>
      </c>
      <c r="K279" s="43" t="str">
        <f ca="1">INDIRECT("審判データ!"&amp;ADDRESS(MATCH(C279,審判データ!$AH$1:$AH$379,0),53))</f>
        <v xml:space="preserve"> </v>
      </c>
      <c r="L279" s="719" t="s">
        <v>22816</v>
      </c>
      <c r="M279" s="716" t="s">
        <v>89</v>
      </c>
      <c r="N279" s="720" t="s">
        <v>3296</v>
      </c>
      <c r="O279" s="721">
        <v>0</v>
      </c>
      <c r="P279" s="722" t="s">
        <v>3279</v>
      </c>
      <c r="Q279" s="715" t="s">
        <v>3279</v>
      </c>
      <c r="R279" s="716" t="s">
        <v>3280</v>
      </c>
      <c r="S279" s="715" t="str">
        <f>IF(OR(LEFT(R279)="特",LEFT(R279)="実"),VLOOKUP(R279,'証拠（JP特許）'!$B$2:$D$299,2,FALSE),IF(AND(OR(LEFT(R279,2)="US",LEFT(R279,2)="WO",LEFT(R279,2)="GB",LEFT(R279,2)="EP",LEFT(R279,2)="DE"),OR(MID(R279,3,1)="1",MID(R279,3,1)="2",MID(R279,3,1)="3",MID(R279,3,1)="4",MID(R279,3,1)="5",MID(R279,3,1)="6",MID(R279,3,1)="7",MID(R279,3,1)="8",MID(R279,3,1)="9",MID(R279,3,1)="0")),VLOOKUP(R279,'証拠（WW特許）'!$B$2:$C$90,2,FALSE),"_"))</f>
        <v>特願昭60-18562</v>
      </c>
      <c r="T279" s="716" t="str">
        <f>IF(OR(LEFT(R279)="特",LEFT(R279)="実"),VLOOKUP(R279,'証拠（JP特許）'!$B$2:$E$299,4,FALSE),"_")</f>
        <v>JP1894085</v>
      </c>
      <c r="U279" s="644" t="s">
        <v>94</v>
      </c>
      <c r="V279" s="646" t="s">
        <v>122</v>
      </c>
      <c r="W279" s="725" t="str">
        <f t="shared" si="23"/>
        <v>JP61177759A</v>
      </c>
      <c r="X279" s="646"/>
      <c r="Y279" s="646" t="str">
        <f t="shared" si="24"/>
        <v>JP1894085B</v>
      </c>
      <c r="Z279" s="414" t="str">
        <f ca="1">IF(OR(LEFT(R279)="特",LEFT(R279)="実",AND(OR(LEFT(R279,2)="US",LEFT(R279,2)="WO",LEFT(R279,2)="GB",LEFT(R279,2)="EP",LEFT(R279,2)="DE"),OR(MID(R279,3,1)="1",MID(R279,3,1)="2",MID(R279,3,1)="3",MID(R279,3,1)="4",MID(R279,3,1)="5",MID(R279,3,1)="6",MID(R279,3,1)="7",MID(R279,3,1)="8",MID(R279,3,1)="9",MID(R279,3,1)="0",))),IF(COUNTIF(INDIRECT("拒絶理由・拒絶査定・異議申立!"&amp;ADDRESS(MATCH(C279,拒絶理由・拒絶査定・異議申立!B$1:B$1000,0),3)&amp;":"&amp;ADDRESS(MATCH(C279,拒絶理由・拒絶査定・異議申立!B$1:B$1000,0),50)),R279)+COUNTIF(INDIRECT("拒絶理由・拒絶査定・異議申立!"&amp;ADDRESS(MATCH(C279,拒絶理由・拒絶査定・異議申立!B$1:B$1000,0),3)&amp;":"&amp;ADDRESS(MATCH(C279,拒絶理由・拒絶査定・異議申立!B$1:B$1000,0),50)),T279)&gt;0,"Yes","No"),"")</f>
        <v>No</v>
      </c>
      <c r="AA279" s="415" t="str">
        <f ca="1">IF(OR(LEFT(R279)="特",LEFT(R279)="実",AND(OR(LEFT(R279,2)="US",LEFT(R279,2)="WO",LEFT(R279,2)="GB",LEFT(R279,2)="EP",LEFT(R279,2)="DE"),OR(MID(R279,3,1)="1",MID(R279,3,1)="2",MID(R279,3,1)="3",MID(R279,3,1)="4",MID(R279,3,1)="5",MID(R279,3,1)="6",MID(R279,3,1)="7",MID(R279,3,1)="8",MID(R279,3,1)="9",MID(R279,3,1)="0",))),IF(COUNTIF(INDIRECT("先行技術調査・登録査定!"&amp;ADDRESS(MATCH(C279,先行技術調査・登録査定!B$1:B$1000,0),3)&amp;":"&amp;ADDRESS(MATCH(C279,先行技術調査・登録査定!B$1:B$1000,0),49)),R279)+COUNTIF(INDIRECT("先行技術調査・登録査定!"&amp;ADDRESS(MATCH(C279,先行技術調査・登録査定!B$1:B$1000,0),3)&amp;":"&amp;ADDRESS(MATCH(C279,先行技術調査・登録査定!B$1:B$1000,0),49)),T279)&gt;0,"Yes","No"),"")</f>
        <v>No</v>
      </c>
      <c r="AB279" s="416" t="str">
        <f t="shared" ca="1" si="20"/>
        <v>Yes</v>
      </c>
      <c r="AC279" s="433" t="str">
        <f>IF(OR(LEFT(R279)="特",LEFT(R279)="実",AND(OR(LEFT(R279,2)="US",LEFT(R279,2)="WO",LEFT(R279,2)="GB",LEFT(R279,2)="EP",LEFT(R279,2)="DE"),OR(MID(R279,3,1)="1",MID(R279,3,1)="2",MID(R279,3,1)="3",MID(R279,3,1)="4",MID(R279,3,1)="5",MID(R279,3,1)="6",MID(R279,3,1)="7",MID(R279,3,1)="8",MID(R279,3,1)="9",MID(R279,3,1)="0",))),"",VLOOKUP($C279,非特許文献リスト!$A$2:$C$196,2,FALSE))</f>
        <v/>
      </c>
      <c r="AD279" s="434" t="str">
        <f>IF(OR(LEFT(R279)="特",LEFT(R279)="実",AND(OR(LEFT(R279,2)="US",LEFT(R279,2)="WO",LEFT(R279,2)="GB",LEFT(R279,2)="EP",LEFT(R279,2)="DE"),OR(MID(R279,3,1)="1",MID(R279,3,1)="2",MID(R279,3,1)="3",MID(R279,3,1)="4",MID(R279,3,1)="5",MID(R279,3,1)="6",MID(R279,3,1)="7",MID(R279,3,1)="8",MID(R279,3,1)="9",MID(R279,3,1)="0",))),"",VLOOKUP($C279,非特許文献リスト!$A$2:$C$196,3,FALSE))</f>
        <v/>
      </c>
      <c r="AE279" s="188" t="str">
        <f t="shared" si="22"/>
        <v>日本特許文献</v>
      </c>
      <c r="AF279" s="189" t="str">
        <f>IF(OR(LEFT(R279)="特",LEFT(R279)="実"),VLOOKUP(R279,'証拠（JP特許）'!$B$2:$AB$299,10,FALSE),IF(AND(OR(LEFT(R279,2)="US",LEFT(R279,2)="WO",LEFT(R279,2)="GB",LEFT(R279,2)="EP",LEFT(R279,2)="DE"),OR(MID(R279,3,1)="1",MID(R279,3,1)="2",MID(R279,3,1)="3",MID(R279,3,1)="4",MID(R279,3,1)="5",MID(R279,3,1)="6",MID(R279,3,1)="7",MID(R279,3,1)="8",MID(R279,3,1)="9",MID(R279,3,1)="0",)),VLOOKUP(R279,'証拠（WW特許）'!$B$2:$M$90,8,FALSE),""))</f>
        <v>株式会社日立マイコンシステム,株式会社日立製作所</v>
      </c>
      <c r="AG279" s="189" t="str">
        <f>IF(OR(LEFT(R279)="特",LEFT(R279)="実"),VLOOKUP(R279,'証拠（JP特許）'!$B$2:$AB$299,26,FALSE),IF(AND(OR(LEFT(R279,2)="US",LEFT(R279,2)="WO",LEFT(R279,2)="GB",LEFT(R279,2)="EP",LEFT(R279,2)="DE"),OR(MID(R279,3,1)="1",MID(R279,3,1)="2",MID(R279,3,1)="3",MID(R279,3,1)="4",MID(R279,3,1)="5",MID(R279,3,1)="6",MID(R279,3,1)="7",MID(R279,3,1)="8",MID(R279,3,1)="9",MID(R279,3,1)="0",)),VLOOKUP(R279,'証拠（WW特許）'!$B$2:$M$90,12,FALSE),""))</f>
        <v>沖永　隆幸,舘　宏,古川　道明,大塚　寛治</v>
      </c>
      <c r="AH279" s="190" t="str">
        <f>IF(OR(LEFT(R279)="特",LEFT(R279)="実"),VLOOKUP(R279,'証拠（JP特許）'!$B$2:$X$299,20,FALSE),IF(AND(OR(LEFT(R279,2)="US",LEFT(R279,2)="WO",LEFT(R279,2)="GB",LEFT(R279,2)="EP",LEFT(R279,2)="DE"),OR(MID(R279,3,1)="1",MID(R279,3,1)="2",MID(R279,3,1)="3",MID(R279,3,1)="4",MID(R279,3,1)="5",MID(R279,3,1)="6",MID(R279,3,1)="7",MID(R279,3,1)="8",MID(R279,3,1)="9",MID(R279,3,1)="0",)),VLOOKUP(R279,'証拠（WW特許）'!$B$2:$U$90,20,FALSE),""))</f>
        <v>H01L  23/50    (2006.01),H01L  23/12    (2006.01)</v>
      </c>
      <c r="AI279" s="190" t="str">
        <f>IF(OR(LEFT(R279)="特",LEFT(R279)="実"),VLOOKUP(R279,'証拠（JP特許）'!$B$2:$X$299,21,FALSE),"")</f>
        <v>H01L 23/50      P,H01L 23/12      P</v>
      </c>
      <c r="AJ279" s="190" t="str">
        <f>IF(OR(LEFT(R279)="特",LEFT(R279)="実"),VLOOKUP(R279,'証拠（JP特許）'!$B$2:$X$299,22,FALSE),"")</f>
        <v>5F067AA01,5F067AA10,5F067AB00,5F067AB07,5F067CD00,5F067CD04</v>
      </c>
      <c r="AK279" s="191" t="str">
        <f>IF(OR(LEFT(R279)="特",LEFT(R279)="実"),VLOOKUP(R279,'証拠（JP特許）'!$B$2:$X$299,17,FALSE),IF(AND(OR(LEFT(R279,2)="US",LEFT(R279,2)="WO",LEFT(R279,2)="GB",LEFT(R279,2)="EP",LEFT(R279,2)="DE"),OR(MID(R279,3,1)="1",MID(R279,3,1)="2",MID(R279,3,1)="3",MID(R279,3,1)="4",MID(R279,3,1)="5",MID(R279,3,1)="6",MID(R279,3,1)="7",MID(R279,3,1)="8",MID(R279,3,1)="9",MID(R279,3,1)="0",)),VLOOKUP(R279,'証拠（WW特許）'!$B$2:$U$90,16,FALSE),""))</f>
        <v>1986.08.09</v>
      </c>
      <c r="AL279" s="190"/>
      <c r="AM279" s="58"/>
      <c r="AN279" s="58"/>
      <c r="AO279" s="190" t="str">
        <f ca="1">IF(OR(LEFT(R279)="特",LEFT(R279)="実",AND(OR(LEFT(R279,2)="US",LEFT(R279,2)="WO",LEFT(R279,2)="GB",LEFT(R279,2)="EP",LEFT(R279,2)="DE"),OR(MID(R279,3,1)="1",MID(R279,3,1)="2",MID(R279,3,1)="3",MID(R279,3,1)="4",MID(R279,3,1)="5",MID(R279,3,1)="6",MID(R279,3,1)="7",MID(R279,3,1)="8",MID(R279,3,1)="9",MID(R279,3,1)="0"))),IF(COUNTIF(INDIRECT("発明者引用!"&amp;ADDRESS(MATCH(C279,発明者引用!B$1:B$196,0),4)&amp;":"&amp;ADDRESS(MATCH(C279,発明者引用!B$1:B$196,0),17)),R279)+COUNTIF(INDIRECT("発明者引用!"&amp;ADDRESS(MATCH(C279,発明者引用!B$1:B$196,0),4)&amp;":"&amp;ADDRESS(MATCH(C279,発明者引用!B$1:B$196,0),17)),#REF!)+COUNTIF(INDIRECT("発明者引用!"&amp;ADDRESS(MATCH(C279,発明者引用!B$1:B$196,0),4)&amp;":"&amp;ADDRESS(MATCH(C279,発明者引用!B$1:B$196,0),17)),T279)&gt;0,"Yes","No"),"")</f>
        <v>No</v>
      </c>
      <c r="AP279" s="190" t="str">
        <f ca="1">IF(OR(LEFT(R279)="特",LEFT(R279)="実",AND(OR(LEFT(R279,2)="US",LEFT(R279,2)="WO",LEFT(R279,2)="GB",LEFT(R279,2)="EP",LEFT(R279,2)="DE"),OR(MID(R279,3,1)="1",MID(R279,3,1)="2",MID(R279,3,1)="3",MID(R279,3,1)="4",MID(R279,3,1)="5",MID(R279,3,1)="6",MID(R279,3,1)="7",MID(R279,3,1)="8",MID(R279,3,1)="9",MID(R279,3,1)="0"))),IF(VLOOKUP(C279,ファミリ引用特許WO!$A$2:$B$241,2,FALSE)+VLOOKUP(C279,ファミリ引用文献WO!$A$2:$C$241,3,FALSE)=0,"ISR無し",IF(COUNTIF(INDIRECT("ファミリ引用特許WO!"&amp;ADDRESS(MATCH(C279,ファミリ引用特許WO!$A$2:$A$241,0),1)&amp;":"&amp;ADDRESS(MATCH(C279,ファミリ引用特許WO!$A$2:$A$241,0),19)),R279)+COUNTIF(INDIRECT("ファミリ引用特許WO!"&amp;ADDRESS(MATCH(C279,ファミリ引用特許WO!$A$2:$A$241,0),1)&amp;":"&amp;ADDRESS(MATCH(C279,ファミリ引用特許WO!$A$2:$A$241,0),19)),S279)+COUNTIF(INDIRECT("ファミリ引用特許WO!"&amp;ADDRESS(MATCH(C279,ファミリ引用特許WO!$A$2:$A$241,0),1)&amp;":"&amp;ADDRESS(MATCH(C279,ファミリ引用特許WO!$A$2:$A$241,0),19)),T279)+COUNTIF(INDIRECT("ファミリ引用特許WO!"&amp;ADDRESS(MATCH(C279,ファミリ引用特許WO!$A$2:$A$241,0),1)&amp;":"&amp;ADDRESS(MATCH(C279,ファミリ引用特許WO!$A$2:$A$241,0),19)),W279)+COUNTIF(INDIRECT("ファミリ引用特許WO!"&amp;ADDRESS(MATCH(C279,ファミリ引用特許WO!$A$2:$A$241,0),1)&amp;":"&amp;ADDRESS(MATCH(C279,ファミリ引用特許WO!$A$2:$A$241,0),19)),Y279)&gt;0,"Yes","No")),"")</f>
        <v>ISR無し</v>
      </c>
      <c r="AQ279" s="194" t="str">
        <f ca="1">IF(OR(LEFT(R279)="特",LEFT(R279)="実",AND(OR(LEFT(R279,2)="US",LEFT(R279,2)="WO",LEFT(R279,2)="GB",LEFT(R279,2)="EP",LEFT(R279,2)="DE"),OR(MID(R279,3,1)="1",MID(R279,3,1)="2",MID(R279,3,1)="3",MID(R279,3,1)="4",MID(R279,3,1)="5",MID(R279,3,1)="6",MID(R279,3,1)="7",MID(R279,3,1)="8",MID(R279,3,1)="9",MID(R279,3,1)="0"))),IF(VLOOKUP(C279,'ファミリ引用特許表記修正（ex.A2→A）'!$A$2:$B$241,2,FALSE)=0,"family無し",IF(COUNTIF(INDIRECT("'ファミリ引用特許表記修正（ex.A2→A）'!"&amp;ADDRESS(MATCH(C279,'ファミリ引用特許表記修正（ex.A2→A）'!$A$2:$A$241,0),1)&amp;":"&amp;ADDRESS(MATCH(C279,'ファミリ引用特許表記修正（ex.A2→A）'!$A$2:$A$241,0),171)),R279)+COUNTIF(INDIRECT("'ファミリ引用特許表記修正（ex.A2→A）'!"&amp;ADDRESS(MATCH(C279,'ファミリ引用特許表記修正（ex.A2→A）'!$A$2:$A$241,0),1)&amp;":"&amp;ADDRESS(MATCH(C279,'ファミリ引用特許表記修正（ex.A2→A）'!$A$2:$A$241,0),171)),S279)+COUNTIF(INDIRECT("'ファミリ引用特許表記修正（ex.A2→A）'!"&amp;ADDRESS(MATCH(C279,'ファミリ引用特許表記修正（ex.A2→A）'!$A$2:$A$241,0),1)&amp;":"&amp;ADDRESS(MATCH(C279,'ファミリ引用特許表記修正（ex.A2→A）'!$A$2:$A$241,0),171)),T279)+COUNTIF(INDIRECT("'ファミリ引用特許表記修正（ex.A2→A）'!"&amp;ADDRESS(MATCH(C279,'ファミリ引用特許表記修正（ex.A2→A）'!$A$2:$A$241,0),1)&amp;":"&amp;ADDRESS(MATCH(C279,'ファミリ引用特許表記修正（ex.A2→A）'!$A$2:$A$241,0),171)),W279)+COUNTIF(INDIRECT("'ファミリ引用特許表記修正（ex.A2→A）'!"&amp;ADDRESS(MATCH(C279,'ファミリ引用特許表記修正（ex.A2→A）'!$A$2:$A$241,0),1)&amp;":"&amp;ADDRESS(MATCH(C279,'ファミリ引用特許表記修正（ex.A2→A）'!$A$2:$A$241,0),171)),Y279)&gt;0,"Yes","No")),"")</f>
        <v>family無し</v>
      </c>
      <c r="AR279" s="58" t="str">
        <f>IF(OR(LEFT(R279)="特",LEFT(R279)="実",AND(OR(LEFT(R279,2)="US",LEFT(R279,2)="WO",LEFT(R279,2)="GB",LEFT(R279,2)="EP",LEFT(R279,2)="DE"),OR(MID(R279,3,1)="1",MID(R279,3,1)="2",MID(R279,3,1)="3",MID(R279,3,1)="4",MID(R279,3,1)="5",MID(R279,3,1)="6",MID(R279,3,1)="7",MID(R279,3,1)="8",MID(R279,3,1)="9",MID(R279,3,1)="0",))),"",VLOOKUP($C279,ファミリ発明者引用文献!A$3:B$235,2,FALSE))</f>
        <v/>
      </c>
      <c r="AS279" s="194" t="str">
        <f>VLOOKUP(C279,ファミリ引用文献WO!A$2:B$241,2,FALSE)</f>
        <v/>
      </c>
      <c r="AT279" s="190" t="str">
        <f>VLOOKUP(C279,ファミリ引用文献!A$3:B$242,2,FALSE)</f>
        <v/>
      </c>
      <c r="AU279" s="190" t="str">
        <f>VLOOKUP(C279,審判データ!AH$2:BT$379,39,FALSE)</f>
        <v>CN01516251A;CN01144016A;CN01117395C;EP1213754A;EP1213755A;EP1213756A;EP751561A;WO95/026047;特許03247384;特開2002-110858;特許03337467;特開2002-334948;特許03413413;特開2002-334949;特許03352083;特開2002-334950;特許03413191;特開2002-334951;特許03352084;特開2003-133479;特許03606275;特開2004-247763;特許03685203;特開2004-247764;特開2004-247765;特許03685204;特開2004-282098;特許04140555;特開2004-247766;特許03685205;特開2005-328057;特開2007-123919;特許04029910;特開2008-153708;特許04862848;特開2011-146751;特許05104978;US5976912;US6365432;US2002039808;US6746897;US2002094606;US2004110319;US7187072;WO1995026047A</v>
      </c>
      <c r="AV279" s="192" t="str">
        <f ca="1">IF(INDIRECT("審判データ!"&amp;ADDRESS(MATCH(C279,審判データ!$AH$1:$AH$379,0),32))="早期審査の対象とする","早期審査","")</f>
        <v>早期審査</v>
      </c>
      <c r="AW279" s="657" t="str">
        <f t="shared" si="21"/>
        <v>不一致</v>
      </c>
      <c r="AX279" s="658" t="str">
        <f>IF(LEFT(AE279,3)="日本特",IF(LEFT(C279)="特",VLOOKUP(C279,'本件、証拠文献テーマコード'!G$2:I$376,3,FALSE),VLOOKUP(C279,'本件、証拠文献テーマコード'!B$2:I$376,8,FALSE)),"")</f>
        <v>5F034</v>
      </c>
      <c r="AY279" s="658" t="str">
        <f>IF(LEFT(AE279,3)="日本特",IF(OR(MID(R279,2,1)="開",MID(R279,2,1)="表",MID(R279,2,1)="登"),VLOOKUP(R279,'本件、証拠文献テーマコード'!C$2:I$379,7,FALSE),VLOOKUP(R279,'本件、証拠文献テーマコード'!G$2:I$379,3,FALSE)),"")</f>
        <v>5F067,5F034</v>
      </c>
      <c r="AZ279" s="659"/>
    </row>
    <row r="280" spans="1:52" ht="90.75" customHeight="1" x14ac:dyDescent="0.15">
      <c r="A280" s="420" t="s">
        <v>22817</v>
      </c>
      <c r="B280" s="586" t="str">
        <f ca="1">IF(A280="",B279,INDIRECT("審判データ!"&amp;ADDRESS(MATCH(A280,審判データ!$HC$1:$HC$379,0),20))&amp;" / "&amp;INDIRECT("審判データ!"&amp;ADDRESS(MATCH(A280,審判データ!$HC$1:$HC$379,0),21)))</f>
        <v>2011 / 29-2</v>
      </c>
      <c r="C280" s="413">
        <v>3352084</v>
      </c>
      <c r="D280" s="413" t="s">
        <v>3299</v>
      </c>
      <c r="E280" s="163" t="str">
        <f ca="1">INDIRECT("審判データ!"&amp;ADDRESS(MATCH(C280,審判データ!$AH$1:$AH$379,0),55))</f>
        <v>日立化成株式会社</v>
      </c>
      <c r="F280" s="43" t="str">
        <f ca="1">INDIRECT("審判データ!"&amp;ADDRESS(MATCH(C280,審判データ!$AH$1:$AH$379,0),56))</f>
        <v>福富　直樹;坪松　良明;井上　文男;山崎　聡夫;大畑　洋人;萩原　伸介;田口　矩之;野村　宏</v>
      </c>
      <c r="G280" s="43" t="str">
        <f ca="1">INDIRECT("審判データ!"&amp;ADDRESS(MATCH(C280,審判データ!$AH$1:$AH$379,0),72))</f>
        <v>CN01516251A;CN01144016A;CN01117395C;EP1213754A;EP1213755A;EP1213756A;EP751561A;WO95/026047;特許03247384;特開2002-110858;特許03337467;特開2002-334948;特許03413413;特開2002-334949;特許03352083;特開2002-334950;特許03413191;特開2002-334951;特許03352084;特開2003-133479;特許03606275;特開2004-247763;特許03685203;特開2004-247764;特開2004-247765;特許03685204;特開2004-282098;特許04140555;特開2004-247766;特許03685205;特開2005-328057;特開2007-123919;特許04029910;特開2008-153708;特許04862848;特開2011-146751;特許05104978;US5976912;US6365432;US2002039808;US6746897;US2002094606;US2004110319;US7187072;WO1995026047A</v>
      </c>
      <c r="H280" s="43" t="str">
        <f ca="1">INDIRECT("審判データ!"&amp;ADDRESS(MATCH(C280,審判データ!$AH$1:$AH$379,0),41))</f>
        <v>H01L 23/12    501</v>
      </c>
      <c r="I280" s="43" t="str">
        <f ca="1">INDIRECT("審判データ!"&amp;ADDRESS(MATCH(C280,審判データ!$AH$1:$AH$379,0),49))</f>
        <v>H01L  23/12@AFI(JP);H01L  21/68@ALI(EP)</v>
      </c>
      <c r="J280" s="43" t="str">
        <f ca="1">INDIRECT("審判データ!"&amp;ADDRESS(MATCH(C280,審判データ!$AH$1:$AH$379,0),51))</f>
        <v>H01L 23/12    501 W</v>
      </c>
      <c r="K280" s="43" t="str">
        <f ca="1">INDIRECT("審判データ!"&amp;ADDRESS(MATCH(C280,審判データ!$AH$1:$AH$379,0),53))</f>
        <v xml:space="preserve"> </v>
      </c>
      <c r="L280" s="719" t="s">
        <v>22818</v>
      </c>
      <c r="M280" s="716" t="s">
        <v>89</v>
      </c>
      <c r="N280" s="720" t="s">
        <v>3303</v>
      </c>
      <c r="O280" s="721">
        <v>0</v>
      </c>
      <c r="P280" s="722" t="s">
        <v>3279</v>
      </c>
      <c r="Q280" s="715" t="s">
        <v>3279</v>
      </c>
      <c r="R280" s="716" t="s">
        <v>3280</v>
      </c>
      <c r="S280" s="715" t="str">
        <f>IF(OR(LEFT(R280)="特",LEFT(R280)="実"),VLOOKUP(R280,'証拠（JP特許）'!$B$2:$D$299,2,FALSE),IF(AND(OR(LEFT(R280,2)="US",LEFT(R280,2)="WO",LEFT(R280,2)="GB",LEFT(R280,2)="EP",LEFT(R280,2)="DE"),OR(MID(R280,3,1)="1",MID(R280,3,1)="2",MID(R280,3,1)="3",MID(R280,3,1)="4",MID(R280,3,1)="5",MID(R280,3,1)="6",MID(R280,3,1)="7",MID(R280,3,1)="8",MID(R280,3,1)="9",MID(R280,3,1)="0")),VLOOKUP(R280,'証拠（WW特許）'!$B$2:$C$90,2,FALSE),"_"))</f>
        <v>特願昭60-18562</v>
      </c>
      <c r="T280" s="716" t="str">
        <f>IF(OR(LEFT(R280)="特",LEFT(R280)="実"),VLOOKUP(R280,'証拠（JP特許）'!$B$2:$E$299,4,FALSE),"_")</f>
        <v>JP1894085</v>
      </c>
      <c r="U280" s="644" t="s">
        <v>94</v>
      </c>
      <c r="V280" s="646" t="s">
        <v>122</v>
      </c>
      <c r="W280" s="725" t="str">
        <f t="shared" si="23"/>
        <v>JP61177759A</v>
      </c>
      <c r="X280" s="646"/>
      <c r="Y280" s="646" t="str">
        <f t="shared" si="24"/>
        <v>JP1894085B</v>
      </c>
      <c r="Z280" s="414" t="str">
        <f ca="1">IF(OR(LEFT(R280)="特",LEFT(R280)="実",AND(OR(LEFT(R280,2)="US",LEFT(R280,2)="WO",LEFT(R280,2)="GB",LEFT(R280,2)="EP",LEFT(R280,2)="DE"),OR(MID(R280,3,1)="1",MID(R280,3,1)="2",MID(R280,3,1)="3",MID(R280,3,1)="4",MID(R280,3,1)="5",MID(R280,3,1)="6",MID(R280,3,1)="7",MID(R280,3,1)="8",MID(R280,3,1)="9",MID(R280,3,1)="0",))),IF(COUNTIF(INDIRECT("拒絶理由・拒絶査定・異議申立!"&amp;ADDRESS(MATCH(C280,拒絶理由・拒絶査定・異議申立!B$1:B$1000,0),3)&amp;":"&amp;ADDRESS(MATCH(C280,拒絶理由・拒絶査定・異議申立!B$1:B$1000,0),50)),R280)+COUNTIF(INDIRECT("拒絶理由・拒絶査定・異議申立!"&amp;ADDRESS(MATCH(C280,拒絶理由・拒絶査定・異議申立!B$1:B$1000,0),3)&amp;":"&amp;ADDRESS(MATCH(C280,拒絶理由・拒絶査定・異議申立!B$1:B$1000,0),50)),T280)&gt;0,"Yes","No"),"")</f>
        <v>No</v>
      </c>
      <c r="AA280" s="415" t="str">
        <f ca="1">IF(OR(LEFT(R280)="特",LEFT(R280)="実",AND(OR(LEFT(R280,2)="US",LEFT(R280,2)="WO",LEFT(R280,2)="GB",LEFT(R280,2)="EP",LEFT(R280,2)="DE"),OR(MID(R280,3,1)="1",MID(R280,3,1)="2",MID(R280,3,1)="3",MID(R280,3,1)="4",MID(R280,3,1)="5",MID(R280,3,1)="6",MID(R280,3,1)="7",MID(R280,3,1)="8",MID(R280,3,1)="9",MID(R280,3,1)="0",))),IF(COUNTIF(INDIRECT("先行技術調査・登録査定!"&amp;ADDRESS(MATCH(C280,先行技術調査・登録査定!B$1:B$1000,0),3)&amp;":"&amp;ADDRESS(MATCH(C280,先行技術調査・登録査定!B$1:B$1000,0),49)),R280)+COUNTIF(INDIRECT("先行技術調査・登録査定!"&amp;ADDRESS(MATCH(C280,先行技術調査・登録査定!B$1:B$1000,0),3)&amp;":"&amp;ADDRESS(MATCH(C280,先行技術調査・登録査定!B$1:B$1000,0),49)),T280)&gt;0,"Yes","No"),"")</f>
        <v>No</v>
      </c>
      <c r="AB280" s="416" t="str">
        <f t="shared" ca="1" si="20"/>
        <v>Yes</v>
      </c>
      <c r="AC280" s="433" t="str">
        <f>IF(OR(LEFT(R280)="特",LEFT(R280)="実",AND(OR(LEFT(R280,2)="US",LEFT(R280,2)="WO",LEFT(R280,2)="GB",LEFT(R280,2)="EP",LEFT(R280,2)="DE"),OR(MID(R280,3,1)="1",MID(R280,3,1)="2",MID(R280,3,1)="3",MID(R280,3,1)="4",MID(R280,3,1)="5",MID(R280,3,1)="6",MID(R280,3,1)="7",MID(R280,3,1)="8",MID(R280,3,1)="9",MID(R280,3,1)="0",))),"",VLOOKUP($C280,非特許文献リスト!$A$2:$C$196,2,FALSE))</f>
        <v/>
      </c>
      <c r="AD280" s="434" t="str">
        <f>IF(OR(LEFT(R280)="特",LEFT(R280)="実",AND(OR(LEFT(R280,2)="US",LEFT(R280,2)="WO",LEFT(R280,2)="GB",LEFT(R280,2)="EP",LEFT(R280,2)="DE"),OR(MID(R280,3,1)="1",MID(R280,3,1)="2",MID(R280,3,1)="3",MID(R280,3,1)="4",MID(R280,3,1)="5",MID(R280,3,1)="6",MID(R280,3,1)="7",MID(R280,3,1)="8",MID(R280,3,1)="9",MID(R280,3,1)="0",))),"",VLOOKUP($C280,非特許文献リスト!$A$2:$C$196,3,FALSE))</f>
        <v/>
      </c>
      <c r="AE280" s="188" t="str">
        <f t="shared" si="22"/>
        <v>日本特許文献</v>
      </c>
      <c r="AF280" s="189" t="str">
        <f>IF(OR(LEFT(R280)="特",LEFT(R280)="実"),VLOOKUP(R280,'証拠（JP特許）'!$B$2:$AB$299,10,FALSE),IF(AND(OR(LEFT(R280,2)="US",LEFT(R280,2)="WO",LEFT(R280,2)="GB",LEFT(R280,2)="EP",LEFT(R280,2)="DE"),OR(MID(R280,3,1)="1",MID(R280,3,1)="2",MID(R280,3,1)="3",MID(R280,3,1)="4",MID(R280,3,1)="5",MID(R280,3,1)="6",MID(R280,3,1)="7",MID(R280,3,1)="8",MID(R280,3,1)="9",MID(R280,3,1)="0",)),VLOOKUP(R280,'証拠（WW特許）'!$B$2:$M$90,8,FALSE),""))</f>
        <v>株式会社日立マイコンシステム,株式会社日立製作所</v>
      </c>
      <c r="AG280" s="189" t="str">
        <f>IF(OR(LEFT(R280)="特",LEFT(R280)="実"),VLOOKUP(R280,'証拠（JP特許）'!$B$2:$AB$299,26,FALSE),IF(AND(OR(LEFT(R280,2)="US",LEFT(R280,2)="WO",LEFT(R280,2)="GB",LEFT(R280,2)="EP",LEFT(R280,2)="DE"),OR(MID(R280,3,1)="1",MID(R280,3,1)="2",MID(R280,3,1)="3",MID(R280,3,1)="4",MID(R280,3,1)="5",MID(R280,3,1)="6",MID(R280,3,1)="7",MID(R280,3,1)="8",MID(R280,3,1)="9",MID(R280,3,1)="0",)),VLOOKUP(R280,'証拠（WW特許）'!$B$2:$M$90,12,FALSE),""))</f>
        <v>沖永　隆幸,舘　宏,古川　道明,大塚　寛治</v>
      </c>
      <c r="AH280" s="190" t="str">
        <f>IF(OR(LEFT(R280)="特",LEFT(R280)="実"),VLOOKUP(R280,'証拠（JP特許）'!$B$2:$X$299,20,FALSE),IF(AND(OR(LEFT(R280,2)="US",LEFT(R280,2)="WO",LEFT(R280,2)="GB",LEFT(R280,2)="EP",LEFT(R280,2)="DE"),OR(MID(R280,3,1)="1",MID(R280,3,1)="2",MID(R280,3,1)="3",MID(R280,3,1)="4",MID(R280,3,1)="5",MID(R280,3,1)="6",MID(R280,3,1)="7",MID(R280,3,1)="8",MID(R280,3,1)="9",MID(R280,3,1)="0",)),VLOOKUP(R280,'証拠（WW特許）'!$B$2:$U$90,20,FALSE),""))</f>
        <v>H01L  23/50    (2006.01),H01L  23/12    (2006.01)</v>
      </c>
      <c r="AI280" s="190" t="str">
        <f>IF(OR(LEFT(R280)="特",LEFT(R280)="実"),VLOOKUP(R280,'証拠（JP特許）'!$B$2:$X$299,21,FALSE),"")</f>
        <v>H01L 23/50      P,H01L 23/12      P</v>
      </c>
      <c r="AJ280" s="190" t="str">
        <f>IF(OR(LEFT(R280)="特",LEFT(R280)="実"),VLOOKUP(R280,'証拠（JP特許）'!$B$2:$X$299,22,FALSE),"")</f>
        <v>5F067AA01,5F067AA10,5F067AB00,5F067AB07,5F067CD00,5F067CD04</v>
      </c>
      <c r="AK280" s="191" t="str">
        <f>IF(OR(LEFT(R280)="特",LEFT(R280)="実"),VLOOKUP(R280,'証拠（JP特許）'!$B$2:$X$299,17,FALSE),IF(AND(OR(LEFT(R280,2)="US",LEFT(R280,2)="WO",LEFT(R280,2)="GB",LEFT(R280,2)="EP",LEFT(R280,2)="DE"),OR(MID(R280,3,1)="1",MID(R280,3,1)="2",MID(R280,3,1)="3",MID(R280,3,1)="4",MID(R280,3,1)="5",MID(R280,3,1)="6",MID(R280,3,1)="7",MID(R280,3,1)="8",MID(R280,3,1)="9",MID(R280,3,1)="0",)),VLOOKUP(R280,'証拠（WW特許）'!$B$2:$U$90,16,FALSE),""))</f>
        <v>1986.08.09</v>
      </c>
      <c r="AL280" s="190"/>
      <c r="AM280" s="58"/>
      <c r="AN280" s="58"/>
      <c r="AO280" s="190" t="str">
        <f ca="1">IF(OR(LEFT(R280)="特",LEFT(R280)="実",AND(OR(LEFT(R280,2)="US",LEFT(R280,2)="WO",LEFT(R280,2)="GB",LEFT(R280,2)="EP",LEFT(R280,2)="DE"),OR(MID(R280,3,1)="1",MID(R280,3,1)="2",MID(R280,3,1)="3",MID(R280,3,1)="4",MID(R280,3,1)="5",MID(R280,3,1)="6",MID(R280,3,1)="7",MID(R280,3,1)="8",MID(R280,3,1)="9",MID(R280,3,1)="0"))),IF(COUNTIF(INDIRECT("発明者引用!"&amp;ADDRESS(MATCH(C280,発明者引用!B$1:B$196,0),4)&amp;":"&amp;ADDRESS(MATCH(C280,発明者引用!B$1:B$196,0),17)),R280)+COUNTIF(INDIRECT("発明者引用!"&amp;ADDRESS(MATCH(C280,発明者引用!B$1:B$196,0),4)&amp;":"&amp;ADDRESS(MATCH(C280,発明者引用!B$1:B$196,0),17)),#REF!)+COUNTIF(INDIRECT("発明者引用!"&amp;ADDRESS(MATCH(C280,発明者引用!B$1:B$196,0),4)&amp;":"&amp;ADDRESS(MATCH(C280,発明者引用!B$1:B$196,0),17)),T280)&gt;0,"Yes","No"),"")</f>
        <v>No</v>
      </c>
      <c r="AP280" s="190" t="str">
        <f ca="1">IF(OR(LEFT(R280)="特",LEFT(R280)="実",AND(OR(LEFT(R280,2)="US",LEFT(R280,2)="WO",LEFT(R280,2)="GB",LEFT(R280,2)="EP",LEFT(R280,2)="DE"),OR(MID(R280,3,1)="1",MID(R280,3,1)="2",MID(R280,3,1)="3",MID(R280,3,1)="4",MID(R280,3,1)="5",MID(R280,3,1)="6",MID(R280,3,1)="7",MID(R280,3,1)="8",MID(R280,3,1)="9",MID(R280,3,1)="0"))),IF(VLOOKUP(C280,ファミリ引用特許WO!$A$2:$B$241,2,FALSE)+VLOOKUP(C280,ファミリ引用文献WO!$A$2:$C$241,3,FALSE)=0,"ISR無し",IF(COUNTIF(INDIRECT("ファミリ引用特許WO!"&amp;ADDRESS(MATCH(C280,ファミリ引用特許WO!$A$2:$A$241,0),1)&amp;":"&amp;ADDRESS(MATCH(C280,ファミリ引用特許WO!$A$2:$A$241,0),19)),R280)+COUNTIF(INDIRECT("ファミリ引用特許WO!"&amp;ADDRESS(MATCH(C280,ファミリ引用特許WO!$A$2:$A$241,0),1)&amp;":"&amp;ADDRESS(MATCH(C280,ファミリ引用特許WO!$A$2:$A$241,0),19)),S280)+COUNTIF(INDIRECT("ファミリ引用特許WO!"&amp;ADDRESS(MATCH(C280,ファミリ引用特許WO!$A$2:$A$241,0),1)&amp;":"&amp;ADDRESS(MATCH(C280,ファミリ引用特許WO!$A$2:$A$241,0),19)),T280)+COUNTIF(INDIRECT("ファミリ引用特許WO!"&amp;ADDRESS(MATCH(C280,ファミリ引用特許WO!$A$2:$A$241,0),1)&amp;":"&amp;ADDRESS(MATCH(C280,ファミリ引用特許WO!$A$2:$A$241,0),19)),W280)+COUNTIF(INDIRECT("ファミリ引用特許WO!"&amp;ADDRESS(MATCH(C280,ファミリ引用特許WO!$A$2:$A$241,0),1)&amp;":"&amp;ADDRESS(MATCH(C280,ファミリ引用特許WO!$A$2:$A$241,0),19)),Y280)&gt;0,"Yes","No")),"")</f>
        <v>ISR無し</v>
      </c>
      <c r="AQ280" s="194" t="str">
        <f ca="1">IF(OR(LEFT(R280)="特",LEFT(R280)="実",AND(OR(LEFT(R280,2)="US",LEFT(R280,2)="WO",LEFT(R280,2)="GB",LEFT(R280,2)="EP",LEFT(R280,2)="DE"),OR(MID(R280,3,1)="1",MID(R280,3,1)="2",MID(R280,3,1)="3",MID(R280,3,1)="4",MID(R280,3,1)="5",MID(R280,3,1)="6",MID(R280,3,1)="7",MID(R280,3,1)="8",MID(R280,3,1)="9",MID(R280,3,1)="0"))),IF(VLOOKUP(C280,'ファミリ引用特許表記修正（ex.A2→A）'!$A$2:$B$241,2,FALSE)=0,"family無し",IF(COUNTIF(INDIRECT("'ファミリ引用特許表記修正（ex.A2→A）'!"&amp;ADDRESS(MATCH(C280,'ファミリ引用特許表記修正（ex.A2→A）'!$A$2:$A$241,0),1)&amp;":"&amp;ADDRESS(MATCH(C280,'ファミリ引用特許表記修正（ex.A2→A）'!$A$2:$A$241,0),171)),R280)+COUNTIF(INDIRECT("'ファミリ引用特許表記修正（ex.A2→A）'!"&amp;ADDRESS(MATCH(C280,'ファミリ引用特許表記修正（ex.A2→A）'!$A$2:$A$241,0),1)&amp;":"&amp;ADDRESS(MATCH(C280,'ファミリ引用特許表記修正（ex.A2→A）'!$A$2:$A$241,0),171)),S280)+COUNTIF(INDIRECT("'ファミリ引用特許表記修正（ex.A2→A）'!"&amp;ADDRESS(MATCH(C280,'ファミリ引用特許表記修正（ex.A2→A）'!$A$2:$A$241,0),1)&amp;":"&amp;ADDRESS(MATCH(C280,'ファミリ引用特許表記修正（ex.A2→A）'!$A$2:$A$241,0),171)),T280)+COUNTIF(INDIRECT("'ファミリ引用特許表記修正（ex.A2→A）'!"&amp;ADDRESS(MATCH(C280,'ファミリ引用特許表記修正（ex.A2→A）'!$A$2:$A$241,0),1)&amp;":"&amp;ADDRESS(MATCH(C280,'ファミリ引用特許表記修正（ex.A2→A）'!$A$2:$A$241,0),171)),W280)+COUNTIF(INDIRECT("'ファミリ引用特許表記修正（ex.A2→A）'!"&amp;ADDRESS(MATCH(C280,'ファミリ引用特許表記修正（ex.A2→A）'!$A$2:$A$241,0),1)&amp;":"&amp;ADDRESS(MATCH(C280,'ファミリ引用特許表記修正（ex.A2→A）'!$A$2:$A$241,0),171)),Y280)&gt;0,"Yes","No")),"")</f>
        <v>family無し</v>
      </c>
      <c r="AR280" s="58" t="str">
        <f>IF(OR(LEFT(R280)="特",LEFT(R280)="実",AND(OR(LEFT(R280,2)="US",LEFT(R280,2)="WO",LEFT(R280,2)="GB",LEFT(R280,2)="EP",LEFT(R280,2)="DE"),OR(MID(R280,3,1)="1",MID(R280,3,1)="2",MID(R280,3,1)="3",MID(R280,3,1)="4",MID(R280,3,1)="5",MID(R280,3,1)="6",MID(R280,3,1)="7",MID(R280,3,1)="8",MID(R280,3,1)="9",MID(R280,3,1)="0",))),"",VLOOKUP($C280,ファミリ発明者引用文献!A$3:B$235,2,FALSE))</f>
        <v/>
      </c>
      <c r="AS280" s="194" t="str">
        <f>VLOOKUP(C280,ファミリ引用文献WO!A$2:B$241,2,FALSE)</f>
        <v/>
      </c>
      <c r="AT280" s="190" t="str">
        <f>VLOOKUP(C280,ファミリ引用文献!A$3:B$242,2,FALSE)</f>
        <v/>
      </c>
      <c r="AU280" s="190" t="str">
        <f>VLOOKUP(C280,審判データ!AH$2:BT$379,39,FALSE)</f>
        <v>CN01516251A;CN01144016A;CN01117395C;EP1213754A;EP1213755A;EP1213756A;EP751561A;WO95/026047;特許03247384;特開2002-110858;特許03337467;特開2002-334948;特許03413413;特開2002-334949;特許03352083;特開2002-334950;特許03413191;特開2002-334951;特許03352084;特開2003-133479;特許03606275;特開2004-247763;特許03685203;特開2004-247764;特開2004-247765;特許03685204;特開2004-282098;特許04140555;特開2004-247766;特許03685205;特開2005-328057;特開2007-123919;特許04029910;特開2008-153708;特許04862848;特開2011-146751;特許05104978;US5976912;US6365432;US2002039808;US6746897;US2002094606;US2004110319;US7187072;WO1995026047A</v>
      </c>
      <c r="AV280" s="192" t="str">
        <f ca="1">IF(INDIRECT("審判データ!"&amp;ADDRESS(MATCH(C280,審判データ!$AH$1:$AH$379,0),32))="早期審査の対象とする","早期審査","")</f>
        <v>早期審査</v>
      </c>
      <c r="AW280" s="657" t="str">
        <f t="shared" si="21"/>
        <v>不一致</v>
      </c>
      <c r="AX280" s="658" t="str">
        <f>IF(LEFT(AE280,3)="日本特",IF(LEFT(C280)="特",VLOOKUP(C280,'本件、証拠文献テーマコード'!G$2:I$376,3,FALSE),VLOOKUP(C280,'本件、証拠文献テーマコード'!B$2:I$376,8,FALSE)),"")</f>
        <v>5F034</v>
      </c>
      <c r="AY280" s="658" t="str">
        <f>IF(LEFT(AE280,3)="日本特",IF(OR(MID(R280,2,1)="開",MID(R280,2,1)="表",MID(R280,2,1)="登"),VLOOKUP(R280,'本件、証拠文献テーマコード'!C$2:I$379,7,FALSE),VLOOKUP(R280,'本件、証拠文献テーマコード'!G$2:I$379,3,FALSE)),"")</f>
        <v>5F067,5F034</v>
      </c>
      <c r="AZ280" s="659"/>
    </row>
    <row r="281" spans="1:52" ht="80.25" customHeight="1" x14ac:dyDescent="0.15">
      <c r="A281" s="420" t="s">
        <v>22819</v>
      </c>
      <c r="B281" s="586" t="str">
        <f ca="1">IF(A281="",B280,INDIRECT("審判データ!"&amp;ADDRESS(MATCH(A281,審判データ!$HC$1:$HC$379,0),20))&amp;" / "&amp;INDIRECT("審判データ!"&amp;ADDRESS(MATCH(A281,審判データ!$HC$1:$HC$379,0),21)))</f>
        <v>2011 / 29-2</v>
      </c>
      <c r="C281" s="413">
        <v>3660326</v>
      </c>
      <c r="D281" s="413" t="s">
        <v>3308</v>
      </c>
      <c r="E281" s="163" t="str">
        <f ca="1">INDIRECT("審判データ!"&amp;ADDRESS(MATCH(C281,審判データ!$AH$1:$AH$379,0),55))</f>
        <v>森田博久</v>
      </c>
      <c r="F281" s="43" t="str">
        <f ca="1">INDIRECT("審判データ!"&amp;ADDRESS(MATCH(C281,審判データ!$AH$1:$AH$379,0),56))</f>
        <v>森田　博久</v>
      </c>
      <c r="G281" s="43" t="str">
        <f ca="1">INDIRECT("審判データ!"&amp;ADDRESS(MATCH(C281,審判データ!$AH$1:$AH$379,0),72))</f>
        <v xml:space="preserve"> </v>
      </c>
      <c r="H281" s="43" t="str">
        <f ca="1">INDIRECT("審判データ!"&amp;ADDRESS(MATCH(C281,審判データ!$AH$1:$AH$379,0),41))</f>
        <v>G09B 29/00;G06F 12/00    510;G06F 12/00    533;G06F 17/30    170;G06F 17/30    240</v>
      </c>
      <c r="I281" s="43" t="str">
        <f ca="1">INDIRECT("審判データ!"&amp;ADDRESS(MATCH(C281,審判データ!$AH$1:$AH$379,0),49))</f>
        <v>G09B  29/00@AFI(JP);G06F  12/00@ALI(JP);G06F  17/30@ALI(JP)</v>
      </c>
      <c r="J281" s="43" t="str">
        <f ca="1">INDIRECT("審判データ!"&amp;ADDRESS(MATCH(C281,審判データ!$AH$1:$AH$379,0),51))</f>
        <v>G09B 29/00        A;G06F 17/30    170 C;G06F 17/30    240 A;G06F 12/00    510 B;G06F 12/00    533 J</v>
      </c>
      <c r="K281" s="43" t="str">
        <f ca="1">INDIRECT("審判データ!"&amp;ADDRESS(MATCH(C281,審判データ!$AH$1:$AH$379,0),53))</f>
        <v>2C032 HB03;2C032 HB25;5B075 KK24;5B075 ND06;5B075 NR02;5B075 UU13;5B082 GA04;5B082 HA03</v>
      </c>
      <c r="L281" s="719" t="s">
        <v>3315</v>
      </c>
      <c r="M281" s="716" t="s">
        <v>89</v>
      </c>
      <c r="N281" s="720" t="s">
        <v>3316</v>
      </c>
      <c r="O281" s="721">
        <v>0</v>
      </c>
      <c r="P281" s="722" t="s">
        <v>192</v>
      </c>
      <c r="Q281" s="715" t="s">
        <v>192</v>
      </c>
      <c r="R281" s="716" t="s">
        <v>3317</v>
      </c>
      <c r="S281" s="715" t="str">
        <f>IF(OR(LEFT(R281)="特",LEFT(R281)="実"),VLOOKUP(R281,'証拠（JP特許）'!$B$2:$D$299,2,FALSE),IF(AND(OR(LEFT(R281,2)="US",LEFT(R281,2)="WO",LEFT(R281,2)="GB",LEFT(R281,2)="EP",LEFT(R281,2)="DE"),OR(MID(R281,3,1)="1",MID(R281,3,1)="2",MID(R281,3,1)="3",MID(R281,3,1)="4",MID(R281,3,1)="5",MID(R281,3,1)="6",MID(R281,3,1)="7",MID(R281,3,1)="8",MID(R281,3,1)="9",MID(R281,3,1)="0")),VLOOKUP(R281,'証拠（WW特許）'!$B$2:$C$90,2,FALSE),"_"))</f>
        <v>特願平10-132711</v>
      </c>
      <c r="T281" s="716" t="str">
        <f>IF(OR(LEFT(R281)="特",LEFT(R281)="実"),VLOOKUP(R281,'証拠（JP特許）'!$B$2:$E$299,4,FALSE),"_")</f>
        <v>JP3703297</v>
      </c>
      <c r="U281" s="644" t="s">
        <v>94</v>
      </c>
      <c r="V281" s="646" t="s">
        <v>122</v>
      </c>
      <c r="W281" s="725" t="str">
        <f t="shared" si="23"/>
        <v>JP11312233A</v>
      </c>
      <c r="X281" s="646"/>
      <c r="Y281" s="646" t="str">
        <f t="shared" si="24"/>
        <v>JP3703297B</v>
      </c>
      <c r="Z281" s="414" t="str">
        <f ca="1">IF(OR(LEFT(R281)="特",LEFT(R281)="実",AND(OR(LEFT(R281,2)="US",LEFT(R281,2)="WO",LEFT(R281,2)="GB",LEFT(R281,2)="EP",LEFT(R281,2)="DE"),OR(MID(R281,3,1)="1",MID(R281,3,1)="2",MID(R281,3,1)="3",MID(R281,3,1)="4",MID(R281,3,1)="5",MID(R281,3,1)="6",MID(R281,3,1)="7",MID(R281,3,1)="8",MID(R281,3,1)="9",MID(R281,3,1)="0",))),IF(COUNTIF(INDIRECT("拒絶理由・拒絶査定・異議申立!"&amp;ADDRESS(MATCH(C281,拒絶理由・拒絶査定・異議申立!B$1:B$1000,0),3)&amp;":"&amp;ADDRESS(MATCH(C281,拒絶理由・拒絶査定・異議申立!B$1:B$1000,0),50)),R281)+COUNTIF(INDIRECT("拒絶理由・拒絶査定・異議申立!"&amp;ADDRESS(MATCH(C281,拒絶理由・拒絶査定・異議申立!B$1:B$1000,0),3)&amp;":"&amp;ADDRESS(MATCH(C281,拒絶理由・拒絶査定・異議申立!B$1:B$1000,0),50)),T281)&gt;0,"Yes","No"),"")</f>
        <v>Yes</v>
      </c>
      <c r="AA281" s="415" t="str">
        <f ca="1">IF(OR(LEFT(R281)="特",LEFT(R281)="実",AND(OR(LEFT(R281,2)="US",LEFT(R281,2)="WO",LEFT(R281,2)="GB",LEFT(R281,2)="EP",LEFT(R281,2)="DE"),OR(MID(R281,3,1)="1",MID(R281,3,1)="2",MID(R281,3,1)="3",MID(R281,3,1)="4",MID(R281,3,1)="5",MID(R281,3,1)="6",MID(R281,3,1)="7",MID(R281,3,1)="8",MID(R281,3,1)="9",MID(R281,3,1)="0",))),IF(COUNTIF(INDIRECT("先行技術調査・登録査定!"&amp;ADDRESS(MATCH(C281,先行技術調査・登録査定!B$1:B$1000,0),3)&amp;":"&amp;ADDRESS(MATCH(C281,先行技術調査・登録査定!B$1:B$1000,0),49)),R281)+COUNTIF(INDIRECT("先行技術調査・登録査定!"&amp;ADDRESS(MATCH(C281,先行技術調査・登録査定!B$1:B$1000,0),3)&amp;":"&amp;ADDRESS(MATCH(C281,先行技術調査・登録査定!B$1:B$1000,0),49)),T281)&gt;0,"Yes","No"),"")</f>
        <v>Yes</v>
      </c>
      <c r="AB281" s="416" t="str">
        <f t="shared" ca="1" si="20"/>
        <v>No</v>
      </c>
      <c r="AC281" s="433" t="str">
        <f>IF(OR(LEFT(R281)="特",LEFT(R281)="実",AND(OR(LEFT(R281,2)="US",LEFT(R281,2)="WO",LEFT(R281,2)="GB",LEFT(R281,2)="EP",LEFT(R281,2)="DE"),OR(MID(R281,3,1)="1",MID(R281,3,1)="2",MID(R281,3,1)="3",MID(R281,3,1)="4",MID(R281,3,1)="5",MID(R281,3,1)="6",MID(R281,3,1)="7",MID(R281,3,1)="8",MID(R281,3,1)="9",MID(R281,3,1)="0",))),"",VLOOKUP($C281,非特許文献リスト!$A$2:$C$196,2,FALSE))</f>
        <v/>
      </c>
      <c r="AD281" s="434" t="str">
        <f>IF(OR(LEFT(R281)="特",LEFT(R281)="実",AND(OR(LEFT(R281,2)="US",LEFT(R281,2)="WO",LEFT(R281,2)="GB",LEFT(R281,2)="EP",LEFT(R281,2)="DE"),OR(MID(R281,3,1)="1",MID(R281,3,1)="2",MID(R281,3,1)="3",MID(R281,3,1)="4",MID(R281,3,1)="5",MID(R281,3,1)="6",MID(R281,3,1)="7",MID(R281,3,1)="8",MID(R281,3,1)="9",MID(R281,3,1)="0",))),"",VLOOKUP($C281,非特許文献リスト!$A$2:$C$196,3,FALSE))</f>
        <v/>
      </c>
      <c r="AE281" s="188" t="str">
        <f t="shared" si="22"/>
        <v>日本特許文献</v>
      </c>
      <c r="AF281" s="189" t="str">
        <f>IF(OR(LEFT(R281)="特",LEFT(R281)="実"),VLOOKUP(R281,'証拠（JP特許）'!$B$2:$AB$299,10,FALSE),IF(AND(OR(LEFT(R281,2)="US",LEFT(R281,2)="WO",LEFT(R281,2)="GB",LEFT(R281,2)="EP",LEFT(R281,2)="DE"),OR(MID(R281,3,1)="1",MID(R281,3,1)="2",MID(R281,3,1)="3",MID(R281,3,1)="4",MID(R281,3,1)="5",MID(R281,3,1)="6",MID(R281,3,1)="7",MID(R281,3,1)="8",MID(R281,3,1)="9",MID(R281,3,1)="0",)),VLOOKUP(R281,'証拠（WW特許）'!$B$2:$M$90,8,FALSE),""))</f>
        <v>株式会社日立製作所</v>
      </c>
      <c r="AG281" s="189" t="str">
        <f>IF(OR(LEFT(R281)="特",LEFT(R281)="実"),VLOOKUP(R281,'証拠（JP特許）'!$B$2:$AB$299,26,FALSE),IF(AND(OR(LEFT(R281,2)="US",LEFT(R281,2)="WO",LEFT(R281,2)="GB",LEFT(R281,2)="EP",LEFT(R281,2)="DE"),OR(MID(R281,3,1)="1",MID(R281,3,1)="2",MID(R281,3,1)="3",MID(R281,3,1)="4",MID(R281,3,1)="5",MID(R281,3,1)="6",MID(R281,3,1)="7",MID(R281,3,1)="8",MID(R281,3,1)="9",MID(R281,3,1)="0",)),VLOOKUP(R281,'証拠（WW特許）'!$B$2:$M$90,12,FALSE),""))</f>
        <v>室　　啓朗,岩村　一昭,野本　安栄,筒井　和雄</v>
      </c>
      <c r="AH281" s="190" t="str">
        <f>IF(OR(LEFT(R281)="特",LEFT(R281)="実"),VLOOKUP(R281,'証拠（JP特許）'!$B$2:$X$299,20,FALSE),IF(AND(OR(LEFT(R281,2)="US",LEFT(R281,2)="WO",LEFT(R281,2)="GB",LEFT(R281,2)="EP",LEFT(R281,2)="DE"),OR(MID(R281,3,1)="1",MID(R281,3,1)="2",MID(R281,3,1)="3",MID(R281,3,1)="4",MID(R281,3,1)="5",MID(R281,3,1)="6",MID(R281,3,1)="7",MID(R281,3,1)="8",MID(R281,3,1)="9",MID(R281,3,1)="0",)),VLOOKUP(R281,'証拠（WW特許）'!$B$2:$U$90,20,FALSE),""))</f>
        <v>G06F  17/50    (2006.01),G06T   1/00    (2006.01)</v>
      </c>
      <c r="AI281" s="190" t="str">
        <f>IF(OR(LEFT(R281)="特",LEFT(R281)="実"),VLOOKUP(R281,'証拠（JP特許）'!$B$2:$X$299,21,FALSE),"")</f>
        <v xml:space="preserve">G06F 15/60   614A,G06F 15/62      K,G06F 15/62      P,G06F 17/50   614A,G06T  1/00      B,G06T  1/00   200A,G09B 29/00      A,G09B 29/00      Z,G06T 11/60   300 </v>
      </c>
      <c r="AJ281" s="190" t="str">
        <f>IF(OR(LEFT(R281)="特",LEFT(R281)="実"),VLOOKUP(R281,'証拠（JP特許）'!$B$2:$X$299,22,FALSE),"")</f>
        <v>5B046AA01,5B046AA03,5B046BA10,5B046CA06,5B046DA01,5B046DA02,5B046KA01,5B046KA02,5B046KA03,5B046KA07,5B050BA10,5B050BA17,5B050BA18,5B050CA05,5B050EA21,5B050GA08,2C032HA03,2C032HA11,2C032HB11,2C032HC30,2C032HC22,2C032HC25,2C032HC24,2C032HB07,2C032HB02,2C032HC23</v>
      </c>
      <c r="AK281" s="191" t="str">
        <f>IF(OR(LEFT(R281)="特",LEFT(R281)="実"),VLOOKUP(R281,'証拠（JP特許）'!$B$2:$X$299,17,FALSE),IF(AND(OR(LEFT(R281,2)="US",LEFT(R281,2)="WO",LEFT(R281,2)="GB",LEFT(R281,2)="EP",LEFT(R281,2)="DE"),OR(MID(R281,3,1)="1",MID(R281,3,1)="2",MID(R281,3,1)="3",MID(R281,3,1)="4",MID(R281,3,1)="5",MID(R281,3,1)="6",MID(R281,3,1)="7",MID(R281,3,1)="8",MID(R281,3,1)="9",MID(R281,3,1)="0",)),VLOOKUP(R281,'証拠（WW特許）'!$B$2:$U$90,16,FALSE),""))</f>
        <v>1999.11.09</v>
      </c>
      <c r="AL281" s="190"/>
      <c r="AM281" s="58"/>
      <c r="AN281" s="58"/>
      <c r="AO281" s="190" t="str">
        <f ca="1">IF(OR(LEFT(R281)="特",LEFT(R281)="実",AND(OR(LEFT(R281,2)="US",LEFT(R281,2)="WO",LEFT(R281,2)="GB",LEFT(R281,2)="EP",LEFT(R281,2)="DE"),OR(MID(R281,3,1)="1",MID(R281,3,1)="2",MID(R281,3,1)="3",MID(R281,3,1)="4",MID(R281,3,1)="5",MID(R281,3,1)="6",MID(R281,3,1)="7",MID(R281,3,1)="8",MID(R281,3,1)="9",MID(R281,3,1)="0"))),IF(COUNTIF(INDIRECT("発明者引用!"&amp;ADDRESS(MATCH(C281,発明者引用!B$1:B$196,0),4)&amp;":"&amp;ADDRESS(MATCH(C281,発明者引用!B$1:B$196,0),17)),R281)+COUNTIF(INDIRECT("発明者引用!"&amp;ADDRESS(MATCH(C281,発明者引用!B$1:B$196,0),4)&amp;":"&amp;ADDRESS(MATCH(C281,発明者引用!B$1:B$196,0),17)),#REF!)+COUNTIF(INDIRECT("発明者引用!"&amp;ADDRESS(MATCH(C281,発明者引用!B$1:B$196,0),4)&amp;":"&amp;ADDRESS(MATCH(C281,発明者引用!B$1:B$196,0),17)),T281)&gt;0,"Yes","No"),"")</f>
        <v>No</v>
      </c>
      <c r="AP281" s="190" t="str">
        <f ca="1">IF(OR(LEFT(R281)="特",LEFT(R281)="実",AND(OR(LEFT(R281,2)="US",LEFT(R281,2)="WO",LEFT(R281,2)="GB",LEFT(R281,2)="EP",LEFT(R281,2)="DE"),OR(MID(R281,3,1)="1",MID(R281,3,1)="2",MID(R281,3,1)="3",MID(R281,3,1)="4",MID(R281,3,1)="5",MID(R281,3,1)="6",MID(R281,3,1)="7",MID(R281,3,1)="8",MID(R281,3,1)="9",MID(R281,3,1)="0"))),IF(VLOOKUP(C281,ファミリ引用特許WO!$A$2:$B$241,2,FALSE)+VLOOKUP(C281,ファミリ引用文献WO!$A$2:$C$241,3,FALSE)=0,"ISR無し",IF(COUNTIF(INDIRECT("ファミリ引用特許WO!"&amp;ADDRESS(MATCH(C281,ファミリ引用特許WO!$A$2:$A$241,0),1)&amp;":"&amp;ADDRESS(MATCH(C281,ファミリ引用特許WO!$A$2:$A$241,0),19)),R281)+COUNTIF(INDIRECT("ファミリ引用特許WO!"&amp;ADDRESS(MATCH(C281,ファミリ引用特許WO!$A$2:$A$241,0),1)&amp;":"&amp;ADDRESS(MATCH(C281,ファミリ引用特許WO!$A$2:$A$241,0),19)),S281)+COUNTIF(INDIRECT("ファミリ引用特許WO!"&amp;ADDRESS(MATCH(C281,ファミリ引用特許WO!$A$2:$A$241,0),1)&amp;":"&amp;ADDRESS(MATCH(C281,ファミリ引用特許WO!$A$2:$A$241,0),19)),T281)+COUNTIF(INDIRECT("ファミリ引用特許WO!"&amp;ADDRESS(MATCH(C281,ファミリ引用特許WO!$A$2:$A$241,0),1)&amp;":"&amp;ADDRESS(MATCH(C281,ファミリ引用特許WO!$A$2:$A$241,0),19)),W281)+COUNTIF(INDIRECT("ファミリ引用特許WO!"&amp;ADDRESS(MATCH(C281,ファミリ引用特許WO!$A$2:$A$241,0),1)&amp;":"&amp;ADDRESS(MATCH(C281,ファミリ引用特許WO!$A$2:$A$241,0),19)),Y281)&gt;0,"Yes","No")),"")</f>
        <v>ISR無し</v>
      </c>
      <c r="AQ281" s="194" t="str">
        <f ca="1">IF(OR(LEFT(R281)="特",LEFT(R281)="実",AND(OR(LEFT(R281,2)="US",LEFT(R281,2)="WO",LEFT(R281,2)="GB",LEFT(R281,2)="EP",LEFT(R281,2)="DE"),OR(MID(R281,3,1)="1",MID(R281,3,1)="2",MID(R281,3,1)="3",MID(R281,3,1)="4",MID(R281,3,1)="5",MID(R281,3,1)="6",MID(R281,3,1)="7",MID(R281,3,1)="8",MID(R281,3,1)="9",MID(R281,3,1)="0"))),IF(VLOOKUP(C281,'ファミリ引用特許表記修正（ex.A2→A）'!$A$2:$B$241,2,FALSE)=0,"family無し",IF(COUNTIF(INDIRECT("'ファミリ引用特許表記修正（ex.A2→A）'!"&amp;ADDRESS(MATCH(C281,'ファミリ引用特許表記修正（ex.A2→A）'!$A$2:$A$241,0),1)&amp;":"&amp;ADDRESS(MATCH(C281,'ファミリ引用特許表記修正（ex.A2→A）'!$A$2:$A$241,0),171)),R281)+COUNTIF(INDIRECT("'ファミリ引用特許表記修正（ex.A2→A）'!"&amp;ADDRESS(MATCH(C281,'ファミリ引用特許表記修正（ex.A2→A）'!$A$2:$A$241,0),1)&amp;":"&amp;ADDRESS(MATCH(C281,'ファミリ引用特許表記修正（ex.A2→A）'!$A$2:$A$241,0),171)),S281)+COUNTIF(INDIRECT("'ファミリ引用特許表記修正（ex.A2→A）'!"&amp;ADDRESS(MATCH(C281,'ファミリ引用特許表記修正（ex.A2→A）'!$A$2:$A$241,0),1)&amp;":"&amp;ADDRESS(MATCH(C281,'ファミリ引用特許表記修正（ex.A2→A）'!$A$2:$A$241,0),171)),T281)+COUNTIF(INDIRECT("'ファミリ引用特許表記修正（ex.A2→A）'!"&amp;ADDRESS(MATCH(C281,'ファミリ引用特許表記修正（ex.A2→A）'!$A$2:$A$241,0),1)&amp;":"&amp;ADDRESS(MATCH(C281,'ファミリ引用特許表記修正（ex.A2→A）'!$A$2:$A$241,0),171)),W281)+COUNTIF(INDIRECT("'ファミリ引用特許表記修正（ex.A2→A）'!"&amp;ADDRESS(MATCH(C281,'ファミリ引用特許表記修正（ex.A2→A）'!$A$2:$A$241,0),1)&amp;":"&amp;ADDRESS(MATCH(C281,'ファミリ引用特許表記修正（ex.A2→A）'!$A$2:$A$241,0),171)),Y281)&gt;0,"Yes","No")),"")</f>
        <v>No</v>
      </c>
      <c r="AR281" s="58" t="str">
        <f>IF(OR(LEFT(R281)="特",LEFT(R281)="実",AND(OR(LEFT(R281,2)="US",LEFT(R281,2)="WO",LEFT(R281,2)="GB",LEFT(R281,2)="EP",LEFT(R281,2)="DE"),OR(MID(R281,3,1)="1",MID(R281,3,1)="2",MID(R281,3,1)="3",MID(R281,3,1)="4",MID(R281,3,1)="5",MID(R281,3,1)="6",MID(R281,3,1)="7",MID(R281,3,1)="8",MID(R281,3,1)="9",MID(R281,3,1)="0",))),"",VLOOKUP($C281,ファミリ発明者引用文献!A$3:B$235,2,FALSE))</f>
        <v/>
      </c>
      <c r="AS281" s="194" t="str">
        <f>VLOOKUP(C281,ファミリ引用文献WO!A$2:B$241,2,FALSE)</f>
        <v/>
      </c>
      <c r="AT281" s="190" t="str">
        <f>VLOOKUP(C281,ファミリ引用文献!A$3:B$242,2,FALSE)</f>
        <v/>
      </c>
      <c r="AU281" s="190" t="str">
        <f>VLOOKUP(C281,審判データ!AH$2:BT$379,39,FALSE)</f>
        <v xml:space="preserve"> </v>
      </c>
      <c r="AV281" s="192" t="str">
        <f ca="1">IF(INDIRECT("審判データ!"&amp;ADDRESS(MATCH(C281,審判データ!$AH$1:$AH$379,0),32))="早期審査の対象とする","早期審査","")</f>
        <v/>
      </c>
      <c r="AW281" s="657" t="str">
        <f t="shared" si="21"/>
        <v>不一致</v>
      </c>
      <c r="AX281" s="658" t="str">
        <f>IF(LEFT(AE281,3)="日本特",IF(LEFT(C281)="特",VLOOKUP(C281,'本件、証拠文献テーマコード'!G$2:I$376,3,FALSE),VLOOKUP(C281,'本件、証拠文献テーマコード'!B$2:I$376,8,FALSE)),"")</f>
        <v>2C032,5B075,5B082</v>
      </c>
      <c r="AY281" s="658" t="str">
        <f>IF(LEFT(AE281,3)="日本特",IF(OR(MID(R281,2,1)="開",MID(R281,2,1)="表",MID(R281,2,1)="登"),VLOOKUP(R281,'本件、証拠文献テーマコード'!C$2:I$379,7,FALSE),VLOOKUP(R281,'本件、証拠文献テーマコード'!G$2:I$379,3,FALSE)),"")</f>
        <v>5B046,5B050,2C032</v>
      </c>
      <c r="AZ281" s="659"/>
    </row>
    <row r="282" spans="1:52" ht="81" x14ac:dyDescent="0.15">
      <c r="A282" s="420" t="s">
        <v>22820</v>
      </c>
      <c r="B282" s="586" t="str">
        <f ca="1">IF(A282="",B281,INDIRECT("審判データ!"&amp;ADDRESS(MATCH(A282,審判データ!$HC$1:$HC$379,0),20))&amp;" / "&amp;INDIRECT("審判データ!"&amp;ADDRESS(MATCH(A282,審判データ!$HC$1:$HC$379,0),21)))</f>
        <v>2011 / 29-2</v>
      </c>
      <c r="C282" s="413">
        <v>4035007</v>
      </c>
      <c r="D282" s="413" t="s">
        <v>3331</v>
      </c>
      <c r="E282" s="163" t="str">
        <f ca="1">INDIRECT("審判データ!"&amp;ADDRESS(MATCH(C282,審判データ!$AH$1:$AH$379,0),55))</f>
        <v>ＤＸアンテナ株式会社</v>
      </c>
      <c r="F282" s="43" t="str">
        <f ca="1">INDIRECT("審判データ!"&amp;ADDRESS(MATCH(C282,審判データ!$AH$1:$AH$379,0),56))</f>
        <v>片山　友幸</v>
      </c>
      <c r="G282" s="43" t="str">
        <f ca="1">INDIRECT("審判データ!"&amp;ADDRESS(MATCH(C282,審判データ!$AH$1:$AH$379,0),72))</f>
        <v xml:space="preserve"> </v>
      </c>
      <c r="H282" s="43" t="str">
        <f ca="1">INDIRECT("審判データ!"&amp;ADDRESS(MATCH(C282,審判データ!$AH$1:$AH$379,0),41))</f>
        <v>H04N  5/00</v>
      </c>
      <c r="I282" s="43" t="str">
        <f ca="1">INDIRECT("審判データ!"&amp;ADDRESS(MATCH(C282,審判データ!$AH$1:$AH$379,0),49))</f>
        <v>H04N   5/00@AFI(JP)</v>
      </c>
      <c r="J282" s="43" t="str">
        <f ca="1">INDIRECT("審判データ!"&amp;ADDRESS(MATCH(C282,審判データ!$AH$1:$AH$379,0),51))</f>
        <v>H04N  5/00        B</v>
      </c>
      <c r="K282" s="43" t="str">
        <f ca="1">INDIRECT("審判データ!"&amp;ADDRESS(MATCH(C282,審判データ!$AH$1:$AH$379,0),53))</f>
        <v>5C056 FA01;5C056 GA11;5C056 HA01;5C056 HA12</v>
      </c>
      <c r="L282" s="719" t="s">
        <v>22821</v>
      </c>
      <c r="M282" s="716"/>
      <c r="N282" s="720" t="s">
        <v>22822</v>
      </c>
      <c r="O282" s="721"/>
      <c r="P282" s="722"/>
      <c r="Q282" s="715"/>
      <c r="R282" s="716"/>
      <c r="S282" s="715" t="str">
        <f>IF(OR(LEFT(R282)="特",LEFT(R282)="実"),VLOOKUP(R282,'証拠（JP特許）'!$B$2:$D$299,2,FALSE),IF(AND(OR(LEFT(R282,2)="US",LEFT(R282,2)="WO",LEFT(R282,2)="GB",LEFT(R282,2)="EP",LEFT(R282,2)="DE"),OR(MID(R282,3,1)="1",MID(R282,3,1)="2",MID(R282,3,1)="3",MID(R282,3,1)="4",MID(R282,3,1)="5",MID(R282,3,1)="6",MID(R282,3,1)="7",MID(R282,3,1)="8",MID(R282,3,1)="9",MID(R282,3,1)="0")),VLOOKUP(R282,'証拠（WW特許）'!$B$2:$C$90,2,FALSE),"_"))</f>
        <v>_</v>
      </c>
      <c r="T282" s="716" t="str">
        <f>IF(OR(LEFT(R282)="特",LEFT(R282)="実"),VLOOKUP(R282,'証拠（JP特許）'!$B$2:$E$299,4,FALSE),"_")</f>
        <v>_</v>
      </c>
      <c r="U282" s="716"/>
      <c r="V282" s="715"/>
      <c r="W282" s="717" t="str">
        <f t="shared" si="23"/>
        <v/>
      </c>
      <c r="X282" s="718"/>
      <c r="Y282" s="718" t="str">
        <f t="shared" si="24"/>
        <v/>
      </c>
      <c r="Z282" s="414" t="str">
        <f ca="1">IF(OR(LEFT(R282)="特",LEFT(R282)="実",AND(OR(LEFT(R282,2)="US",LEFT(R282,2)="WO",LEFT(R282,2)="GB",LEFT(R282,2)="EP",LEFT(R282,2)="DE"),OR(MID(R282,3,1)="1",MID(R282,3,1)="2",MID(R282,3,1)="3",MID(R282,3,1)="4",MID(R282,3,1)="5",MID(R282,3,1)="6",MID(R282,3,1)="7",MID(R282,3,1)="8",MID(R282,3,1)="9",MID(R282,3,1)="0",))),IF(COUNTIF(INDIRECT("拒絶理由・拒絶査定・異議申立!"&amp;ADDRESS(MATCH(C282,拒絶理由・拒絶査定・異議申立!B$1:B$1000,0),3)&amp;":"&amp;ADDRESS(MATCH(C282,拒絶理由・拒絶査定・異議申立!B$1:B$1000,0),50)),R282)+COUNTIF(INDIRECT("拒絶理由・拒絶査定・異議申立!"&amp;ADDRESS(MATCH(C282,拒絶理由・拒絶査定・異議申立!B$1:B$1000,0),3)&amp;":"&amp;ADDRESS(MATCH(C282,拒絶理由・拒絶査定・異議申立!B$1:B$1000,0),50)),T282)&gt;0,"Yes","No"),"")</f>
        <v/>
      </c>
      <c r="AA282" s="415" t="str">
        <f ca="1">IF(OR(LEFT(R282)="特",LEFT(R282)="実",AND(OR(LEFT(R282,2)="US",LEFT(R282,2)="WO",LEFT(R282,2)="GB",LEFT(R282,2)="EP",LEFT(R282,2)="DE"),OR(MID(R282,3,1)="1",MID(R282,3,1)="2",MID(R282,3,1)="3",MID(R282,3,1)="4",MID(R282,3,1)="5",MID(R282,3,1)="6",MID(R282,3,1)="7",MID(R282,3,1)="8",MID(R282,3,1)="9",MID(R282,3,1)="0",))),IF(COUNTIF(INDIRECT("先行技術調査・登録査定!"&amp;ADDRESS(MATCH(C282,先行技術調査・登録査定!B$1:B$1000,0),3)&amp;":"&amp;ADDRESS(MATCH(C282,先行技術調査・登録査定!B$1:B$1000,0),49)),R282)+COUNTIF(INDIRECT("先行技術調査・登録査定!"&amp;ADDRESS(MATCH(C282,先行技術調査・登録査定!B$1:B$1000,0),3)&amp;":"&amp;ADDRESS(MATCH(C282,先行技術調査・登録査定!B$1:B$1000,0),49)),T282)&gt;0,"Yes","No"),"")</f>
        <v/>
      </c>
      <c r="AB282" s="416" t="str">
        <f t="shared" ca="1" si="20"/>
        <v/>
      </c>
      <c r="AC282" s="433" t="str">
        <f>IF(OR(LEFT(R282)="特",LEFT(R282)="実",AND(OR(LEFT(R282,2)="US",LEFT(R282,2)="WO",LEFT(R282,2)="GB",LEFT(R282,2)="EP",LEFT(R282,2)="DE"),OR(MID(R282,3,1)="1",MID(R282,3,1)="2",MID(R282,3,1)="3",MID(R282,3,1)="4",MID(R282,3,1)="5",MID(R282,3,1)="6",MID(R282,3,1)="7",MID(R282,3,1)="8",MID(R282,3,1)="9",MID(R282,3,1)="0",))),"",VLOOKUP($C282,非特許文献リスト!$A$2:$C$196,2,FALSE))</f>
        <v/>
      </c>
      <c r="AD282" s="434" t="str">
        <f>IF(OR(LEFT(R282)="特",LEFT(R282)="実",AND(OR(LEFT(R282,2)="US",LEFT(R282,2)="WO",LEFT(R282,2)="GB",LEFT(R282,2)="EP",LEFT(R282,2)="DE"),OR(MID(R282,3,1)="1",MID(R282,3,1)="2",MID(R282,3,1)="3",MID(R282,3,1)="4",MID(R282,3,1)="5",MID(R282,3,1)="6",MID(R282,3,1)="7",MID(R282,3,1)="8",MID(R282,3,1)="9",MID(R282,3,1)="0",))),"",VLOOKUP($C282,非特許文献リスト!$A$2:$C$196,3,FALSE))</f>
        <v/>
      </c>
      <c r="AE282" s="188" t="str">
        <f t="shared" si="22"/>
        <v/>
      </c>
      <c r="AF282" s="189" t="str">
        <f>IF(OR(LEFT(R282)="特",LEFT(R282)="実"),VLOOKUP(R282,'証拠（JP特許）'!$B$2:$AB$299,10,FALSE),IF(AND(OR(LEFT(R282,2)="US",LEFT(R282,2)="WO",LEFT(R282,2)="GB",LEFT(R282,2)="EP",LEFT(R282,2)="DE"),OR(MID(R282,3,1)="1",MID(R282,3,1)="2",MID(R282,3,1)="3",MID(R282,3,1)="4",MID(R282,3,1)="5",MID(R282,3,1)="6",MID(R282,3,1)="7",MID(R282,3,1)="8",MID(R282,3,1)="9",MID(R282,3,1)="0",)),VLOOKUP(R282,'証拠（WW特許）'!$B$2:$M$90,8,FALSE),""))</f>
        <v/>
      </c>
      <c r="AG282" s="189" t="str">
        <f>IF(OR(LEFT(R282)="特",LEFT(R282)="実"),VLOOKUP(R282,'証拠（JP特許）'!$B$2:$AB$299,26,FALSE),IF(AND(OR(LEFT(R282,2)="US",LEFT(R282,2)="WO",LEFT(R282,2)="GB",LEFT(R282,2)="EP",LEFT(R282,2)="DE"),OR(MID(R282,3,1)="1",MID(R282,3,1)="2",MID(R282,3,1)="3",MID(R282,3,1)="4",MID(R282,3,1)="5",MID(R282,3,1)="6",MID(R282,3,1)="7",MID(R282,3,1)="8",MID(R282,3,1)="9",MID(R282,3,1)="0",)),VLOOKUP(R282,'証拠（WW特許）'!$B$2:$M$90,12,FALSE),""))</f>
        <v/>
      </c>
      <c r="AH282" s="190" t="str">
        <f>IF(OR(LEFT(R282)="特",LEFT(R282)="実"),VLOOKUP(R282,'証拠（JP特許）'!$B$2:$X$299,20,FALSE),IF(AND(OR(LEFT(R282,2)="US",LEFT(R282,2)="WO",LEFT(R282,2)="GB",LEFT(R282,2)="EP",LEFT(R282,2)="DE"),OR(MID(R282,3,1)="1",MID(R282,3,1)="2",MID(R282,3,1)="3",MID(R282,3,1)="4",MID(R282,3,1)="5",MID(R282,3,1)="6",MID(R282,3,1)="7",MID(R282,3,1)="8",MID(R282,3,1)="9",MID(R282,3,1)="0",)),VLOOKUP(R282,'証拠（WW特許）'!$B$2:$U$90,20,FALSE),""))</f>
        <v/>
      </c>
      <c r="AI282" s="190" t="str">
        <f>IF(OR(LEFT(R282)="特",LEFT(R282)="実"),VLOOKUP(R282,'証拠（JP特許）'!$B$2:$X$299,21,FALSE),"")</f>
        <v/>
      </c>
      <c r="AJ282" s="190" t="str">
        <f>IF(OR(LEFT(R282)="特",LEFT(R282)="実"),VLOOKUP(R282,'証拠（JP特許）'!$B$2:$X$299,22,FALSE),"")</f>
        <v/>
      </c>
      <c r="AK282" s="191" t="str">
        <f>IF(OR(LEFT(R282)="特",LEFT(R282)="実"),VLOOKUP(R282,'証拠（JP特許）'!$B$2:$X$299,17,FALSE),IF(AND(OR(LEFT(R282,2)="US",LEFT(R282,2)="WO",LEFT(R282,2)="GB",LEFT(R282,2)="EP",LEFT(R282,2)="DE"),OR(MID(R282,3,1)="1",MID(R282,3,1)="2",MID(R282,3,1)="3",MID(R282,3,1)="4",MID(R282,3,1)="5",MID(R282,3,1)="6",MID(R282,3,1)="7",MID(R282,3,1)="8",MID(R282,3,1)="9",MID(R282,3,1)="0",)),VLOOKUP(R282,'証拠（WW特許）'!$B$2:$U$90,16,FALSE),""))</f>
        <v/>
      </c>
      <c r="AL282" s="190"/>
      <c r="AM282" s="190"/>
      <c r="AN282" s="190"/>
      <c r="AO282" s="190" t="str">
        <f ca="1">IF(OR(LEFT(R282)="特",LEFT(R282)="実",AND(OR(LEFT(R282,2)="US",LEFT(R282,2)="WO",LEFT(R282,2)="GB",LEFT(R282,2)="EP",LEFT(R282,2)="DE"),OR(MID(R282,3,1)="1",MID(R282,3,1)="2",MID(R282,3,1)="3",MID(R282,3,1)="4",MID(R282,3,1)="5",MID(R282,3,1)="6",MID(R282,3,1)="7",MID(R282,3,1)="8",MID(R282,3,1)="9",MID(R282,3,1)="0"))),IF(COUNTIF(INDIRECT("発明者引用!"&amp;ADDRESS(MATCH(C282,発明者引用!B$1:B$196,0),4)&amp;":"&amp;ADDRESS(MATCH(C282,発明者引用!B$1:B$196,0),17)),R282)+COUNTIF(INDIRECT("発明者引用!"&amp;ADDRESS(MATCH(C282,発明者引用!B$1:B$196,0),4)&amp;":"&amp;ADDRESS(MATCH(C282,発明者引用!B$1:B$196,0),17)),#REF!)+COUNTIF(INDIRECT("発明者引用!"&amp;ADDRESS(MATCH(C282,発明者引用!B$1:B$196,0),4)&amp;":"&amp;ADDRESS(MATCH(C282,発明者引用!B$1:B$196,0),17)),T282)&gt;0,"Yes","No"),"")</f>
        <v/>
      </c>
      <c r="AP282" s="190" t="str">
        <f ca="1">IF(OR(LEFT(R282)="特",LEFT(R282)="実",AND(OR(LEFT(R282,2)="US",LEFT(R282,2)="WO",LEFT(R282,2)="GB",LEFT(R282,2)="EP",LEFT(R282,2)="DE"),OR(MID(R282,3,1)="1",MID(R282,3,1)="2",MID(R282,3,1)="3",MID(R282,3,1)="4",MID(R282,3,1)="5",MID(R282,3,1)="6",MID(R282,3,1)="7",MID(R282,3,1)="8",MID(R282,3,1)="9",MID(R282,3,1)="0"))),IF(VLOOKUP(C282,ファミリ引用特許WO!$A$2:$B$241,2,FALSE)+VLOOKUP(C282,ファミリ引用文献WO!$A$2:$C$241,3,FALSE)=0,"ISR無し",IF(COUNTIF(INDIRECT("ファミリ引用特許WO!"&amp;ADDRESS(MATCH(C282,ファミリ引用特許WO!$A$2:$A$241,0),1)&amp;":"&amp;ADDRESS(MATCH(C282,ファミリ引用特許WO!$A$2:$A$241,0),19)),R282)+COUNTIF(INDIRECT("ファミリ引用特許WO!"&amp;ADDRESS(MATCH(C282,ファミリ引用特許WO!$A$2:$A$241,0),1)&amp;":"&amp;ADDRESS(MATCH(C282,ファミリ引用特許WO!$A$2:$A$241,0),19)),S282)+COUNTIF(INDIRECT("ファミリ引用特許WO!"&amp;ADDRESS(MATCH(C282,ファミリ引用特許WO!$A$2:$A$241,0),1)&amp;":"&amp;ADDRESS(MATCH(C282,ファミリ引用特許WO!$A$2:$A$241,0),19)),T282)+COUNTIF(INDIRECT("ファミリ引用特許WO!"&amp;ADDRESS(MATCH(C282,ファミリ引用特許WO!$A$2:$A$241,0),1)&amp;":"&amp;ADDRESS(MATCH(C282,ファミリ引用特許WO!$A$2:$A$241,0),19)),W282)+COUNTIF(INDIRECT("ファミリ引用特許WO!"&amp;ADDRESS(MATCH(C282,ファミリ引用特許WO!$A$2:$A$241,0),1)&amp;":"&amp;ADDRESS(MATCH(C282,ファミリ引用特許WO!$A$2:$A$241,0),19)),Y282)&gt;0,"Yes","No")),"")</f>
        <v/>
      </c>
      <c r="AQ282" s="194" t="str">
        <f ca="1">IF(OR(LEFT(R282)="特",LEFT(R282)="実",AND(OR(LEFT(R282,2)="US",LEFT(R282,2)="WO",LEFT(R282,2)="GB",LEFT(R282,2)="EP",LEFT(R282,2)="DE"),OR(MID(R282,3,1)="1",MID(R282,3,1)="2",MID(R282,3,1)="3",MID(R282,3,1)="4",MID(R282,3,1)="5",MID(R282,3,1)="6",MID(R282,3,1)="7",MID(R282,3,1)="8",MID(R282,3,1)="9",MID(R282,3,1)="0"))),IF(VLOOKUP(C282,'ファミリ引用特許表記修正（ex.A2→A）'!$A$2:$B$241,2,FALSE)=0,"family無し",IF(COUNTIF(INDIRECT("'ファミリ引用特許表記修正（ex.A2→A）'!"&amp;ADDRESS(MATCH(C282,'ファミリ引用特許表記修正（ex.A2→A）'!$A$2:$A$241,0),1)&amp;":"&amp;ADDRESS(MATCH(C282,'ファミリ引用特許表記修正（ex.A2→A）'!$A$2:$A$241,0),171)),R282)+COUNTIF(INDIRECT("'ファミリ引用特許表記修正（ex.A2→A）'!"&amp;ADDRESS(MATCH(C282,'ファミリ引用特許表記修正（ex.A2→A）'!$A$2:$A$241,0),1)&amp;":"&amp;ADDRESS(MATCH(C282,'ファミリ引用特許表記修正（ex.A2→A）'!$A$2:$A$241,0),171)),S282)+COUNTIF(INDIRECT("'ファミリ引用特許表記修正（ex.A2→A）'!"&amp;ADDRESS(MATCH(C282,'ファミリ引用特許表記修正（ex.A2→A）'!$A$2:$A$241,0),1)&amp;":"&amp;ADDRESS(MATCH(C282,'ファミリ引用特許表記修正（ex.A2→A）'!$A$2:$A$241,0),171)),T282)+COUNTIF(INDIRECT("'ファミリ引用特許表記修正（ex.A2→A）'!"&amp;ADDRESS(MATCH(C282,'ファミリ引用特許表記修正（ex.A2→A）'!$A$2:$A$241,0),1)&amp;":"&amp;ADDRESS(MATCH(C282,'ファミリ引用特許表記修正（ex.A2→A）'!$A$2:$A$241,0),171)),W282)+COUNTIF(INDIRECT("'ファミリ引用特許表記修正（ex.A2→A）'!"&amp;ADDRESS(MATCH(C282,'ファミリ引用特許表記修正（ex.A2→A）'!$A$2:$A$241,0),1)&amp;":"&amp;ADDRESS(MATCH(C282,'ファミリ引用特許表記修正（ex.A2→A）'!$A$2:$A$241,0),171)),Y282)&gt;0,"Yes","No")),"")</f>
        <v/>
      </c>
      <c r="AR282" s="193" t="str">
        <f>IF(OR(LEFT(R282)="特",LEFT(R282)="実",AND(OR(LEFT(R282,2)="US",LEFT(R282,2)="WO",LEFT(R282,2)="GB",LEFT(R282,2)="EP",LEFT(R282,2)="DE"),OR(MID(R282,3,1)="1",MID(R282,3,1)="2",MID(R282,3,1)="3",MID(R282,3,1)="4",MID(R282,3,1)="5",MID(R282,3,1)="6",MID(R282,3,1)="7",MID(R282,3,1)="8",MID(R282,3,1)="9",MID(R282,3,1)="0",))),"",VLOOKUP($C282,ファミリ発明者引用文献!A$3:B$235,2,FALSE))</f>
        <v>,,</v>
      </c>
      <c r="AS282" s="194" t="str">
        <f>VLOOKUP(C282,ファミリ引用文献WO!A$2:B$241,2,FALSE)</f>
        <v/>
      </c>
      <c r="AT282" s="190" t="str">
        <f>VLOOKUP(C282,ファミリ引用文献!A$3:B$242,2,FALSE)</f>
        <v/>
      </c>
      <c r="AU282" s="190" t="str">
        <f>VLOOKUP(C282,審判データ!AH$2:BT$379,39,FALSE)</f>
        <v xml:space="preserve"> </v>
      </c>
      <c r="AV282" s="192" t="str">
        <f ca="1">IF(INDIRECT("審判データ!"&amp;ADDRESS(MATCH(C282,審判データ!$AH$1:$AH$379,0),32))="早期審査の対象とする","早期審査","")</f>
        <v/>
      </c>
      <c r="AW282" s="657" t="str">
        <f t="shared" si="21"/>
        <v/>
      </c>
      <c r="AX282" s="658" t="str">
        <f>IF(LEFT(AE282,3)="日本特",IF(LEFT(C282)="特",VLOOKUP(C282,'本件、証拠文献テーマコード'!G$2:I$376,3,FALSE),VLOOKUP(C282,'本件、証拠文献テーマコード'!B$2:I$376,8,FALSE)),"")</f>
        <v/>
      </c>
      <c r="AY282" s="658" t="str">
        <f>IF(LEFT(AE282,3)="日本特",IF(OR(MID(R282,2,1)="開",MID(R282,2,1)="表",MID(R282,2,1)="登"),VLOOKUP(R282,'本件、証拠文献テーマコード'!C$2:I$379,7,FALSE),VLOOKUP(R282,'本件、証拠文献テーマコード'!G$2:I$379,3,FALSE)),"")</f>
        <v/>
      </c>
      <c r="AZ282" s="659"/>
    </row>
    <row r="283" spans="1:52" ht="108" x14ac:dyDescent="0.15">
      <c r="A283" s="794" t="s">
        <v>22823</v>
      </c>
      <c r="B283" s="586" t="str">
        <f ca="1">IF(A283="",B282,INDIRECT("審判データ!"&amp;ADDRESS(MATCH(A283,審判データ!$HC$1:$HC$379,0),20))&amp;" / "&amp;INDIRECT("審判データ!"&amp;ADDRESS(MATCH(A283,審判データ!$HC$1:$HC$379,0),21)))</f>
        <v>2011 / 29-2</v>
      </c>
      <c r="C283" s="413">
        <v>4035007</v>
      </c>
      <c r="D283" s="413" t="s">
        <v>3331</v>
      </c>
      <c r="E283" s="163" t="str">
        <f ca="1">INDIRECT("審判データ!"&amp;ADDRESS(MATCH(C283,審判データ!$AH$1:$AH$379,0),55))</f>
        <v>ＤＸアンテナ株式会社</v>
      </c>
      <c r="F283" s="43" t="str">
        <f ca="1">INDIRECT("審判データ!"&amp;ADDRESS(MATCH(C283,審判データ!$AH$1:$AH$379,0),56))</f>
        <v>片山　友幸</v>
      </c>
      <c r="G283" s="43" t="str">
        <f ca="1">INDIRECT("審判データ!"&amp;ADDRESS(MATCH(C283,審判データ!$AH$1:$AH$379,0),72))</f>
        <v xml:space="preserve"> </v>
      </c>
      <c r="H283" s="43" t="str">
        <f ca="1">INDIRECT("審判データ!"&amp;ADDRESS(MATCH(C283,審判データ!$AH$1:$AH$379,0),41))</f>
        <v>H04N  5/00</v>
      </c>
      <c r="I283" s="43" t="str">
        <f ca="1">INDIRECT("審判データ!"&amp;ADDRESS(MATCH(C283,審判データ!$AH$1:$AH$379,0),49))</f>
        <v>H04N   5/00@AFI(JP)</v>
      </c>
      <c r="J283" s="43" t="str">
        <f ca="1">INDIRECT("審判データ!"&amp;ADDRESS(MATCH(C283,審判データ!$AH$1:$AH$379,0),51))</f>
        <v>H04N  5/00        B</v>
      </c>
      <c r="K283" s="43" t="str">
        <f ca="1">INDIRECT("審判データ!"&amp;ADDRESS(MATCH(C283,審判データ!$AH$1:$AH$379,0),53))</f>
        <v>5C056 FA01;5C056 GA11;5C056 HA01;5C056 HA12</v>
      </c>
      <c r="L283" s="719" t="s">
        <v>22824</v>
      </c>
      <c r="M283" s="716" t="s">
        <v>89</v>
      </c>
      <c r="N283" s="720" t="s">
        <v>22825</v>
      </c>
      <c r="O283" s="721"/>
      <c r="P283" s="726" t="s">
        <v>22826</v>
      </c>
      <c r="Q283" s="676" t="s">
        <v>91</v>
      </c>
      <c r="R283" s="716" t="s">
        <v>22827</v>
      </c>
      <c r="S283" s="716" t="str">
        <f>IF(OR(LEFT(R283)="特",LEFT(R283)="実"),VLOOKUP(R283,'証拠（JP特許）'!$B$2:$D$299,2,FALSE),IF(AND(OR(LEFT(R283,2)="US",LEFT(R283,2)="WO",LEFT(R283,2)="GB",LEFT(R283,2)="EP",LEFT(R283,2)="DE"),OR(MID(R283,3,1)="1",MID(R283,3,1)="2",MID(R283,3,1)="3",MID(R283,3,1)="4",MID(R283,3,1)="5",MID(R283,3,1)="6",MID(R283,3,1)="7",MID(R283,3,1)="8",MID(R283,3,1)="9",MID(R283,3,1)="0")),VLOOKUP(R283,'証拠（WW特許）'!$B$2:$C$90,2,FALSE),"_"))</f>
        <v>実願平1-61160</v>
      </c>
      <c r="T283" s="716" t="str">
        <f>IF(OR(LEFT(R283)="特",LEFT(R283)="実"),VLOOKUP(R283,'証拠（JP特許）'!$B$2:$E$299,4,FALSE),"_")</f>
        <v>_</v>
      </c>
      <c r="U283" s="716"/>
      <c r="V283" s="715"/>
      <c r="W283" s="717" t="str">
        <f t="shared" si="23"/>
        <v>JP03412Y</v>
      </c>
      <c r="X283" s="718"/>
      <c r="Y283" s="718" t="str">
        <f t="shared" si="24"/>
        <v/>
      </c>
      <c r="Z283" s="414" t="str">
        <f ca="1">IF(OR(LEFT(R283)="特",LEFT(R283)="実",AND(OR(LEFT(R283,2)="US",LEFT(R283,2)="WO",LEFT(R283,2)="GB",LEFT(R283,2)="EP",LEFT(R283,2)="DE"),OR(MID(R283,3,1)="1",MID(R283,3,1)="2",MID(R283,3,1)="3",MID(R283,3,1)="4",MID(R283,3,1)="5",MID(R283,3,1)="6",MID(R283,3,1)="7",MID(R283,3,1)="8",MID(R283,3,1)="9",MID(R283,3,1)="0",))),IF(COUNTIF(INDIRECT("拒絶理由・拒絶査定・異議申立!"&amp;ADDRESS(MATCH(C283,拒絶理由・拒絶査定・異議申立!B$1:B$1000,0),3)&amp;":"&amp;ADDRESS(MATCH(C283,拒絶理由・拒絶査定・異議申立!B$1:B$1000,0),50)),R283)+COUNTIF(INDIRECT("拒絶理由・拒絶査定・異議申立!"&amp;ADDRESS(MATCH(C283,拒絶理由・拒絶査定・異議申立!B$1:B$1000,0),3)&amp;":"&amp;ADDRESS(MATCH(C283,拒絶理由・拒絶査定・異議申立!B$1:B$1000,0),50)),T283)&gt;0,"Yes","No"),"")</f>
        <v>No</v>
      </c>
      <c r="AA283" s="415" t="str">
        <f ca="1">IF(OR(LEFT(R283)="特",LEFT(R283)="実",AND(OR(LEFT(R283,2)="US",LEFT(R283,2)="WO",LEFT(R283,2)="GB",LEFT(R283,2)="EP",LEFT(R283,2)="DE"),OR(MID(R283,3,1)="1",MID(R283,3,1)="2",MID(R283,3,1)="3",MID(R283,3,1)="4",MID(R283,3,1)="5",MID(R283,3,1)="6",MID(R283,3,1)="7",MID(R283,3,1)="8",MID(R283,3,1)="9",MID(R283,3,1)="0",))),IF(COUNTIF(INDIRECT("先行技術調査・登録査定!"&amp;ADDRESS(MATCH(C283,先行技術調査・登録査定!B$1:B$1000,0),3)&amp;":"&amp;ADDRESS(MATCH(C283,先行技術調査・登録査定!B$1:B$1000,0),49)),R283)+COUNTIF(INDIRECT("先行技術調査・登録査定!"&amp;ADDRESS(MATCH(C283,先行技術調査・登録査定!B$1:B$1000,0),3)&amp;":"&amp;ADDRESS(MATCH(C283,先行技術調査・登録査定!B$1:B$1000,0),49)),T283)&gt;0,"Yes","No"),"")</f>
        <v>No</v>
      </c>
      <c r="AB283" s="416" t="str">
        <f t="shared" ca="1" si="20"/>
        <v>Yes</v>
      </c>
      <c r="AC283" s="433" t="str">
        <f>IF(OR(LEFT(R283)="特",LEFT(R283)="実",AND(OR(LEFT(R283,2)="US",LEFT(R283,2)="WO",LEFT(R283,2)="GB",LEFT(R283,2)="EP",LEFT(R283,2)="DE"),OR(MID(R283,3,1)="1",MID(R283,3,1)="2",MID(R283,3,1)="3",MID(R283,3,1)="4",MID(R283,3,1)="5",MID(R283,3,1)="6",MID(R283,3,1)="7",MID(R283,3,1)="8",MID(R283,3,1)="9",MID(R283,3,1)="0",))),"",VLOOKUP($C283,非特許文献リスト!$A$2:$C$196,2,FALSE))</f>
        <v/>
      </c>
      <c r="AD283" s="434" t="str">
        <f>IF(OR(LEFT(R283)="特",LEFT(R283)="実",AND(OR(LEFT(R283,2)="US",LEFT(R283,2)="WO",LEFT(R283,2)="GB",LEFT(R283,2)="EP",LEFT(R283,2)="DE"),OR(MID(R283,3,1)="1",MID(R283,3,1)="2",MID(R283,3,1)="3",MID(R283,3,1)="4",MID(R283,3,1)="5",MID(R283,3,1)="6",MID(R283,3,1)="7",MID(R283,3,1)="8",MID(R283,3,1)="9",MID(R283,3,1)="0",))),"",VLOOKUP($C283,非特許文献リスト!$A$2:$C$196,3,FALSE))</f>
        <v/>
      </c>
      <c r="AE283" s="188" t="str">
        <f t="shared" si="22"/>
        <v>日本特許文献</v>
      </c>
      <c r="AF283" s="189" t="str">
        <f>IF(OR(LEFT(R283)="特",LEFT(R283)="実"),VLOOKUP(R283,'証拠（JP特許）'!$B$2:$AB$299,10,FALSE),IF(AND(OR(LEFT(R283,2)="US",LEFT(R283,2)="WO",LEFT(R283,2)="GB",LEFT(R283,2)="EP",LEFT(R283,2)="DE"),OR(MID(R283,3,1)="1",MID(R283,3,1)="2",MID(R283,3,1)="3",MID(R283,3,1)="4",MID(R283,3,1)="5",MID(R283,3,1)="6",MID(R283,3,1)="7",MID(R283,3,1)="8",MID(R283,3,1)="9",MID(R283,3,1)="0",)),VLOOKUP(R283,'証拠（WW特許）'!$B$2:$M$90,8,FALSE),""))</f>
        <v>松下電工株式会社</v>
      </c>
      <c r="AG283" s="189" t="str">
        <f>IF(OR(LEFT(R283)="特",LEFT(R283)="実"),VLOOKUP(R283,'証拠（JP特許）'!$B$2:$AB$299,26,FALSE),IF(AND(OR(LEFT(R283,2)="US",LEFT(R283,2)="WO",LEFT(R283,2)="GB",LEFT(R283,2)="EP",LEFT(R283,2)="DE"),OR(MID(R283,3,1)="1",MID(R283,3,1)="2",MID(R283,3,1)="3",MID(R283,3,1)="4",MID(R283,3,1)="5",MID(R283,3,1)="6",MID(R283,3,1)="7",MID(R283,3,1)="8",MID(R283,3,1)="9",MID(R283,3,1)="0",)),VLOOKUP(R283,'証拠（WW特許）'!$B$2:$M$90,12,FALSE),""))</f>
        <v>志村　治男</v>
      </c>
      <c r="AH283" s="190" t="str">
        <f>IF(OR(LEFT(R283)="特",LEFT(R283)="実"),VLOOKUP(R283,'証拠（JP特許）'!$B$2:$X$299,20,FALSE),IF(AND(OR(LEFT(R283,2)="US",LEFT(R283,2)="WO",LEFT(R283,2)="GB",LEFT(R283,2)="EP",LEFT(R283,2)="DE"),OR(MID(R283,3,1)="1",MID(R283,3,1)="2",MID(R283,3,1)="3",MID(R283,3,1)="4",MID(R283,3,1)="5",MID(R283,3,1)="6",MID(R283,3,1)="7",MID(R283,3,1)="8",MID(R283,3,1)="9",MID(R283,3,1)="0",)),VLOOKUP(R283,'証拠（WW特許）'!$B$2:$U$90,20,FALSE),""))</f>
        <v>H01Q  19/28    (2006.01),H01Q  23/00    (2006.01)</v>
      </c>
      <c r="AI283" s="190" t="str">
        <f>IF(OR(LEFT(R283)="特",LEFT(R283)="実"),VLOOKUP(R283,'証拠（JP特許）'!$B$2:$X$299,21,FALSE),"")</f>
        <v xml:space="preserve">H01Q 19/28       ,H01Q 23/00       </v>
      </c>
      <c r="AJ283" s="190" t="str">
        <f>IF(OR(LEFT(R283)="特",LEFT(R283)="実"),VLOOKUP(R283,'証拠（JP特許）'!$B$2:$X$299,22,FALSE),"")</f>
        <v>5J021AA05,5J021AA07,5J021AA11,5J021AB03,5J021CA01,5J021CA04,5J021FA26,5J021GA03,5J021HA05,5J021JA00,5J021JA07,5J020AA01,5J020AA03,5J020BA02,5J020BC01,5J020BC09,5J020CA04,5J020DA02</v>
      </c>
      <c r="AK283" s="191" t="str">
        <f>IF(OR(LEFT(R283)="特",LEFT(R283)="実"),VLOOKUP(R283,'証拠（JP特許）'!$B$2:$X$299,17,FALSE),IF(AND(OR(LEFT(R283,2)="US",LEFT(R283,2)="WO",LEFT(R283,2)="GB",LEFT(R283,2)="EP",LEFT(R283,2)="DE"),OR(MID(R283,3,1)="1",MID(R283,3,1)="2",MID(R283,3,1)="3",MID(R283,3,1)="4",MID(R283,3,1)="5",MID(R283,3,1)="6",MID(R283,3,1)="7",MID(R283,3,1)="8",MID(R283,3,1)="9",MID(R283,3,1)="0",)),VLOOKUP(R283,'証拠（WW特許）'!$B$2:$U$90,16,FALSE),""))</f>
        <v>1991.01.07</v>
      </c>
      <c r="AL283" s="190"/>
      <c r="AM283" s="190"/>
      <c r="AN283" s="190"/>
      <c r="AO283" s="190" t="str">
        <f ca="1">IF(OR(LEFT(R283)="特",LEFT(R283)="実",AND(OR(LEFT(R283,2)="US",LEFT(R283,2)="WO",LEFT(R283,2)="GB",LEFT(R283,2)="EP",LEFT(R283,2)="DE"),OR(MID(R283,3,1)="1",MID(R283,3,1)="2",MID(R283,3,1)="3",MID(R283,3,1)="4",MID(R283,3,1)="5",MID(R283,3,1)="6",MID(R283,3,1)="7",MID(R283,3,1)="8",MID(R283,3,1)="9",MID(R283,3,1)="0"))),IF(COUNTIF(INDIRECT("発明者引用!"&amp;ADDRESS(MATCH(C283,発明者引用!B$1:B$196,0),4)&amp;":"&amp;ADDRESS(MATCH(C283,発明者引用!B$1:B$196,0),17)),R283)+COUNTIF(INDIRECT("発明者引用!"&amp;ADDRESS(MATCH(C283,発明者引用!B$1:B$196,0),4)&amp;":"&amp;ADDRESS(MATCH(C283,発明者引用!B$1:B$196,0),17)),#REF!)+COUNTIF(INDIRECT("発明者引用!"&amp;ADDRESS(MATCH(C283,発明者引用!B$1:B$196,0),4)&amp;":"&amp;ADDRESS(MATCH(C283,発明者引用!B$1:B$196,0),17)),T283)&gt;0,"Yes","No"),"")</f>
        <v>No</v>
      </c>
      <c r="AP283" s="190" t="str">
        <f ca="1">IF(OR(LEFT(R283)="特",LEFT(R283)="実",AND(OR(LEFT(R283,2)="US",LEFT(R283,2)="WO",LEFT(R283,2)="GB",LEFT(R283,2)="EP",LEFT(R283,2)="DE"),OR(MID(R283,3,1)="1",MID(R283,3,1)="2",MID(R283,3,1)="3",MID(R283,3,1)="4",MID(R283,3,1)="5",MID(R283,3,1)="6",MID(R283,3,1)="7",MID(R283,3,1)="8",MID(R283,3,1)="9",MID(R283,3,1)="0"))),IF(VLOOKUP(C283,ファミリ引用特許WO!$A$2:$B$241,2,FALSE)+VLOOKUP(C283,ファミリ引用文献WO!$A$2:$C$241,3,FALSE)=0,"ISR無し",IF(COUNTIF(INDIRECT("ファミリ引用特許WO!"&amp;ADDRESS(MATCH(C283,ファミリ引用特許WO!$A$2:$A$241,0),1)&amp;":"&amp;ADDRESS(MATCH(C283,ファミリ引用特許WO!$A$2:$A$241,0),19)),R283)+COUNTIF(INDIRECT("ファミリ引用特許WO!"&amp;ADDRESS(MATCH(C283,ファミリ引用特許WO!$A$2:$A$241,0),1)&amp;":"&amp;ADDRESS(MATCH(C283,ファミリ引用特許WO!$A$2:$A$241,0),19)),S283)+COUNTIF(INDIRECT("ファミリ引用特許WO!"&amp;ADDRESS(MATCH(C283,ファミリ引用特許WO!$A$2:$A$241,0),1)&amp;":"&amp;ADDRESS(MATCH(C283,ファミリ引用特許WO!$A$2:$A$241,0),19)),T283)+COUNTIF(INDIRECT("ファミリ引用特許WO!"&amp;ADDRESS(MATCH(C283,ファミリ引用特許WO!$A$2:$A$241,0),1)&amp;":"&amp;ADDRESS(MATCH(C283,ファミリ引用特許WO!$A$2:$A$241,0),19)),W283)+COUNTIF(INDIRECT("ファミリ引用特許WO!"&amp;ADDRESS(MATCH(C283,ファミリ引用特許WO!$A$2:$A$241,0),1)&amp;":"&amp;ADDRESS(MATCH(C283,ファミリ引用特許WO!$A$2:$A$241,0),19)),Y283)&gt;0,"Yes","No")),"")</f>
        <v>ISR無し</v>
      </c>
      <c r="AQ283" s="194" t="str">
        <f ca="1">IF(OR(LEFT(R283)="特",LEFT(R283)="実",AND(OR(LEFT(R283,2)="US",LEFT(R283,2)="WO",LEFT(R283,2)="GB",LEFT(R283,2)="EP",LEFT(R283,2)="DE"),OR(MID(R283,3,1)="1",MID(R283,3,1)="2",MID(R283,3,1)="3",MID(R283,3,1)="4",MID(R283,3,1)="5",MID(R283,3,1)="6",MID(R283,3,1)="7",MID(R283,3,1)="8",MID(R283,3,1)="9",MID(R283,3,1)="0"))),IF(VLOOKUP(C283,'ファミリ引用特許表記修正（ex.A2→A）'!$A$2:$B$241,2,FALSE)=0,"family無し",IF(COUNTIF(INDIRECT("'ファミリ引用特許表記修正（ex.A2→A）'!"&amp;ADDRESS(MATCH(C283,'ファミリ引用特許表記修正（ex.A2→A）'!$A$2:$A$241,0),1)&amp;":"&amp;ADDRESS(MATCH(C283,'ファミリ引用特許表記修正（ex.A2→A）'!$A$2:$A$241,0),171)),R283)+COUNTIF(INDIRECT("'ファミリ引用特許表記修正（ex.A2→A）'!"&amp;ADDRESS(MATCH(C283,'ファミリ引用特許表記修正（ex.A2→A）'!$A$2:$A$241,0),1)&amp;":"&amp;ADDRESS(MATCH(C283,'ファミリ引用特許表記修正（ex.A2→A）'!$A$2:$A$241,0),171)),S283)+COUNTIF(INDIRECT("'ファミリ引用特許表記修正（ex.A2→A）'!"&amp;ADDRESS(MATCH(C283,'ファミリ引用特許表記修正（ex.A2→A）'!$A$2:$A$241,0),1)&amp;":"&amp;ADDRESS(MATCH(C283,'ファミリ引用特許表記修正（ex.A2→A）'!$A$2:$A$241,0),171)),T283)+COUNTIF(INDIRECT("'ファミリ引用特許表記修正（ex.A2→A）'!"&amp;ADDRESS(MATCH(C283,'ファミリ引用特許表記修正（ex.A2→A）'!$A$2:$A$241,0),1)&amp;":"&amp;ADDRESS(MATCH(C283,'ファミリ引用特許表記修正（ex.A2→A）'!$A$2:$A$241,0),171)),W283)+COUNTIF(INDIRECT("'ファミリ引用特許表記修正（ex.A2→A）'!"&amp;ADDRESS(MATCH(C283,'ファミリ引用特許表記修正（ex.A2→A）'!$A$2:$A$241,0),1)&amp;":"&amp;ADDRESS(MATCH(C283,'ファミリ引用特許表記修正（ex.A2→A）'!$A$2:$A$241,0),171)),Y283)&gt;0,"Yes","No")),"")</f>
        <v>family無し</v>
      </c>
      <c r="AR283" s="58" t="str">
        <f>IF(OR(LEFT(R283)="特",LEFT(R283)="実",AND(OR(LEFT(R283,2)="US",LEFT(R283,2)="WO",LEFT(R283,2)="GB",LEFT(R283,2)="EP",LEFT(R283,2)="DE"),OR(MID(R283,3,1)="1",MID(R283,3,1)="2",MID(R283,3,1)="3",MID(R283,3,1)="4",MID(R283,3,1)="5",MID(R283,3,1)="6",MID(R283,3,1)="7",MID(R283,3,1)="8",MID(R283,3,1)="9",MID(R283,3,1)="0",))),"",VLOOKUP($C283,ファミリ発明者引用文献!A$3:B$235,2,FALSE))</f>
        <v/>
      </c>
      <c r="AS283" s="194" t="str">
        <f>VLOOKUP(C283,ファミリ引用文献WO!A$2:B$241,2,FALSE)</f>
        <v/>
      </c>
      <c r="AT283" s="190" t="str">
        <f>VLOOKUP(C283,ファミリ引用文献!A$3:B$242,2,FALSE)</f>
        <v/>
      </c>
      <c r="AU283" s="190" t="str">
        <f>VLOOKUP(C283,審判データ!AH$2:BT$379,39,FALSE)</f>
        <v xml:space="preserve"> </v>
      </c>
      <c r="AV283" s="192" t="str">
        <f ca="1">IF(INDIRECT("審判データ!"&amp;ADDRESS(MATCH(C283,審判データ!$AH$1:$AH$379,0),32))="早期審査の対象とする","早期審査","")</f>
        <v/>
      </c>
      <c r="AW283" s="657" t="str">
        <f t="shared" si="21"/>
        <v>不一致</v>
      </c>
      <c r="AX283" s="658" t="str">
        <f>IF(LEFT(AE283,3)="日本特",IF(LEFT(C283)="特",VLOOKUP(C283,'本件、証拠文献テーマコード'!G$2:I$376,3,FALSE),VLOOKUP(C283,'本件、証拠文献テーマコード'!B$2:I$376,8,FALSE)),"")</f>
        <v>5C056</v>
      </c>
      <c r="AY283" s="658" t="str">
        <f>IF(LEFT(AE283,3)="日本特",IF(OR(MID(R283,2,1)="開",MID(R283,2,1)="表",MID(R283,2,1)="登"),VLOOKUP(R283,'本件、証拠文献テーマコード'!C$2:I$379,7,FALSE),VLOOKUP(R283,'本件、証拠文献テーマコード'!G$2:I$379,3,FALSE)),"")</f>
        <v>5J020,5J021</v>
      </c>
      <c r="AZ283" s="659"/>
    </row>
    <row r="284" spans="1:52" ht="81" x14ac:dyDescent="0.15">
      <c r="A284" s="794"/>
      <c r="B284" s="586" t="str">
        <f ca="1">IF(A284="",B283,INDIRECT("審判データ!"&amp;ADDRESS(MATCH(A284,審判データ!$HC$1:$HC$379,0),20))&amp;" / "&amp;INDIRECT("審判データ!"&amp;ADDRESS(MATCH(A284,審判データ!$HC$1:$HC$379,0),21)))</f>
        <v>2011 / 29-2</v>
      </c>
      <c r="C284" s="413">
        <v>4035007</v>
      </c>
      <c r="D284" s="413" t="s">
        <v>3331</v>
      </c>
      <c r="E284" s="163" t="str">
        <f ca="1">INDIRECT("審判データ!"&amp;ADDRESS(MATCH(C284,審判データ!$AH$1:$AH$379,0),55))</f>
        <v>ＤＸアンテナ株式会社</v>
      </c>
      <c r="F284" s="43" t="str">
        <f ca="1">INDIRECT("審判データ!"&amp;ADDRESS(MATCH(C284,審判データ!$AH$1:$AH$379,0),56))</f>
        <v>片山　友幸</v>
      </c>
      <c r="G284" s="43" t="str">
        <f ca="1">INDIRECT("審判データ!"&amp;ADDRESS(MATCH(C284,審判データ!$AH$1:$AH$379,0),72))</f>
        <v xml:space="preserve"> </v>
      </c>
      <c r="H284" s="43" t="str">
        <f ca="1">INDIRECT("審判データ!"&amp;ADDRESS(MATCH(C284,審判データ!$AH$1:$AH$379,0),41))</f>
        <v>H04N  5/00</v>
      </c>
      <c r="I284" s="43" t="str">
        <f ca="1">INDIRECT("審判データ!"&amp;ADDRESS(MATCH(C284,審判データ!$AH$1:$AH$379,0),49))</f>
        <v>H04N   5/00@AFI(JP)</v>
      </c>
      <c r="J284" s="43" t="str">
        <f ca="1">INDIRECT("審判データ!"&amp;ADDRESS(MATCH(C284,審判データ!$AH$1:$AH$379,0),51))</f>
        <v>H04N  5/00        B</v>
      </c>
      <c r="K284" s="43" t="str">
        <f ca="1">INDIRECT("審判データ!"&amp;ADDRESS(MATCH(C284,審判データ!$AH$1:$AH$379,0),53))</f>
        <v>5C056 FA01;5C056 GA11;5C056 HA01;5C056 HA12</v>
      </c>
      <c r="L284" s="719"/>
      <c r="M284" s="716"/>
      <c r="N284" s="720"/>
      <c r="O284" s="721"/>
      <c r="P284" s="726"/>
      <c r="Q284" s="676" t="s">
        <v>340</v>
      </c>
      <c r="R284" s="716" t="s">
        <v>22828</v>
      </c>
      <c r="S284" s="715" t="str">
        <f>IF(OR(LEFT(R284)="特",LEFT(R284)="実"),VLOOKUP(R284,'証拠（JP特許）'!$B$2:$D$299,2,FALSE),IF(AND(OR(LEFT(R284,2)="US",LEFT(R284,2)="WO",LEFT(R284,2)="GB",LEFT(R284,2)="EP",LEFT(R284,2)="DE"),OR(MID(R284,3,1)="1",MID(R284,3,1)="2",MID(R284,3,1)="3",MID(R284,3,1)="4",MID(R284,3,1)="5",MID(R284,3,1)="6",MID(R284,3,1)="7",MID(R284,3,1)="8",MID(R284,3,1)="9",MID(R284,3,1)="0")),VLOOKUP(R284,'証拠（WW特許）'!$B$2:$C$90,2,FALSE),"_"))</f>
        <v>_</v>
      </c>
      <c r="T284" s="716" t="str">
        <f>IF(OR(LEFT(R284)="特",LEFT(R284)="実"),VLOOKUP(R284,'証拠（JP特許）'!$B$2:$E$299,4,FALSE),"_")</f>
        <v>_</v>
      </c>
      <c r="U284" s="716"/>
      <c r="V284" s="715"/>
      <c r="W284" s="717" t="str">
        <f t="shared" si="23"/>
        <v/>
      </c>
      <c r="X284" s="718"/>
      <c r="Y284" s="718" t="str">
        <f t="shared" si="24"/>
        <v/>
      </c>
      <c r="Z284" s="414" t="str">
        <f ca="1">IF(OR(LEFT(R284)="特",LEFT(R284)="実",AND(OR(LEFT(R284,2)="US",LEFT(R284,2)="WO",LEFT(R284,2)="GB",LEFT(R284,2)="EP",LEFT(R284,2)="DE"),OR(MID(R284,3,1)="1",MID(R284,3,1)="2",MID(R284,3,1)="3",MID(R284,3,1)="4",MID(R284,3,1)="5",MID(R284,3,1)="6",MID(R284,3,1)="7",MID(R284,3,1)="8",MID(R284,3,1)="9",MID(R284,3,1)="0",))),IF(COUNTIF(INDIRECT("拒絶理由・拒絶査定・異議申立!"&amp;ADDRESS(MATCH(C284,拒絶理由・拒絶査定・異議申立!B$1:B$1000,0),3)&amp;":"&amp;ADDRESS(MATCH(C284,拒絶理由・拒絶査定・異議申立!B$1:B$1000,0),50)),R284)+COUNTIF(INDIRECT("拒絶理由・拒絶査定・異議申立!"&amp;ADDRESS(MATCH(C284,拒絶理由・拒絶査定・異議申立!B$1:B$1000,0),3)&amp;":"&amp;ADDRESS(MATCH(C284,拒絶理由・拒絶査定・異議申立!B$1:B$1000,0),50)),T284)&gt;0,"Yes","No"),"")</f>
        <v/>
      </c>
      <c r="AA284" s="415" t="str">
        <f ca="1">IF(OR(LEFT(R284)="特",LEFT(R284)="実",AND(OR(LEFT(R284,2)="US",LEFT(R284,2)="WO",LEFT(R284,2)="GB",LEFT(R284,2)="EP",LEFT(R284,2)="DE"),OR(MID(R284,3,1)="1",MID(R284,3,1)="2",MID(R284,3,1)="3",MID(R284,3,1)="4",MID(R284,3,1)="5",MID(R284,3,1)="6",MID(R284,3,1)="7",MID(R284,3,1)="8",MID(R284,3,1)="9",MID(R284,3,1)="0",))),IF(COUNTIF(INDIRECT("先行技術調査・登録査定!"&amp;ADDRESS(MATCH(C284,先行技術調査・登録査定!B$1:B$1000,0),3)&amp;":"&amp;ADDRESS(MATCH(C284,先行技術調査・登録査定!B$1:B$1000,0),49)),R284)+COUNTIF(INDIRECT("先行技術調査・登録査定!"&amp;ADDRESS(MATCH(C284,先行技術調査・登録査定!B$1:B$1000,0),3)&amp;":"&amp;ADDRESS(MATCH(C284,先行技術調査・登録査定!B$1:B$1000,0),49)),T284)&gt;0,"Yes","No"),"")</f>
        <v/>
      </c>
      <c r="AB284" s="416" t="str">
        <f t="shared" ca="1" si="20"/>
        <v/>
      </c>
      <c r="AC284" s="433" t="str">
        <f>IF(OR(LEFT(R284)="特",LEFT(R284)="実",AND(OR(LEFT(R284,2)="US",LEFT(R284,2)="WO",LEFT(R284,2)="GB",LEFT(R284,2)="EP",LEFT(R284,2)="DE"),OR(MID(R284,3,1)="1",MID(R284,3,1)="2",MID(R284,3,1)="3",MID(R284,3,1)="4",MID(R284,3,1)="5",MID(R284,3,1)="6",MID(R284,3,1)="7",MID(R284,3,1)="8",MID(R284,3,1)="9",MID(R284,3,1)="0",))),"",VLOOKUP($C284,非特許文献リスト!$A$2:$C$196,2,FALSE))</f>
        <v/>
      </c>
      <c r="AD284" s="434" t="str">
        <f>IF(OR(LEFT(R284)="特",LEFT(R284)="実",AND(OR(LEFT(R284,2)="US",LEFT(R284,2)="WO",LEFT(R284,2)="GB",LEFT(R284,2)="EP",LEFT(R284,2)="DE"),OR(MID(R284,3,1)="1",MID(R284,3,1)="2",MID(R284,3,1)="3",MID(R284,3,1)="4",MID(R284,3,1)="5",MID(R284,3,1)="6",MID(R284,3,1)="7",MID(R284,3,1)="8",MID(R284,3,1)="9",MID(R284,3,1)="0",))),"",VLOOKUP($C284,非特許文献リスト!$A$2:$C$196,3,FALSE))</f>
        <v/>
      </c>
      <c r="AE284" s="188" t="str">
        <f t="shared" si="22"/>
        <v/>
      </c>
      <c r="AF284" s="189" t="str">
        <f>IF(OR(LEFT(R284)="特",LEFT(R284)="実"),VLOOKUP(R284,'証拠（JP特許）'!$B$2:$AB$299,10,FALSE),IF(AND(OR(LEFT(R284,2)="US",LEFT(R284,2)="WO",LEFT(R284,2)="GB",LEFT(R284,2)="EP",LEFT(R284,2)="DE"),OR(MID(R284,3,1)="1",MID(R284,3,1)="2",MID(R284,3,1)="3",MID(R284,3,1)="4",MID(R284,3,1)="5",MID(R284,3,1)="6",MID(R284,3,1)="7",MID(R284,3,1)="8",MID(R284,3,1)="9",MID(R284,3,1)="0",)),VLOOKUP(R284,'証拠（WW特許）'!$B$2:$M$90,8,FALSE),""))</f>
        <v/>
      </c>
      <c r="AG284" s="189" t="str">
        <f>IF(OR(LEFT(R284)="特",LEFT(R284)="実"),VLOOKUP(R284,'証拠（JP特許）'!$B$2:$AB$299,26,FALSE),IF(AND(OR(LEFT(R284,2)="US",LEFT(R284,2)="WO",LEFT(R284,2)="GB",LEFT(R284,2)="EP",LEFT(R284,2)="DE"),OR(MID(R284,3,1)="1",MID(R284,3,1)="2",MID(R284,3,1)="3",MID(R284,3,1)="4",MID(R284,3,1)="5",MID(R284,3,1)="6",MID(R284,3,1)="7",MID(R284,3,1)="8",MID(R284,3,1)="9",MID(R284,3,1)="0",)),VLOOKUP(R284,'証拠（WW特許）'!$B$2:$M$90,12,FALSE),""))</f>
        <v/>
      </c>
      <c r="AH284" s="190" t="str">
        <f>IF(OR(LEFT(R284)="特",LEFT(R284)="実"),VLOOKUP(R284,'証拠（JP特許）'!$B$2:$X$299,20,FALSE),IF(AND(OR(LEFT(R284,2)="US",LEFT(R284,2)="WO",LEFT(R284,2)="GB",LEFT(R284,2)="EP",LEFT(R284,2)="DE"),OR(MID(R284,3,1)="1",MID(R284,3,1)="2",MID(R284,3,1)="3",MID(R284,3,1)="4",MID(R284,3,1)="5",MID(R284,3,1)="6",MID(R284,3,1)="7",MID(R284,3,1)="8",MID(R284,3,1)="9",MID(R284,3,1)="0",)),VLOOKUP(R284,'証拠（WW特許）'!$B$2:$U$90,20,FALSE),""))</f>
        <v/>
      </c>
      <c r="AI284" s="190" t="str">
        <f>IF(OR(LEFT(R284)="特",LEFT(R284)="実"),VLOOKUP(R284,'証拠（JP特許）'!$B$2:$X$299,21,FALSE),"")</f>
        <v/>
      </c>
      <c r="AJ284" s="190" t="str">
        <f>IF(OR(LEFT(R284)="特",LEFT(R284)="実"),VLOOKUP(R284,'証拠（JP特許）'!$B$2:$X$299,22,FALSE),"")</f>
        <v/>
      </c>
      <c r="AK284" s="191" t="str">
        <f>IF(OR(LEFT(R284)="特",LEFT(R284)="実"),VLOOKUP(R284,'証拠（JP特許）'!$B$2:$X$299,17,FALSE),IF(AND(OR(LEFT(R284,2)="US",LEFT(R284,2)="WO",LEFT(R284,2)="GB",LEFT(R284,2)="EP",LEFT(R284,2)="DE"),OR(MID(R284,3,1)="1",MID(R284,3,1)="2",MID(R284,3,1)="3",MID(R284,3,1)="4",MID(R284,3,1)="5",MID(R284,3,1)="6",MID(R284,3,1)="7",MID(R284,3,1)="8",MID(R284,3,1)="9",MID(R284,3,1)="0",)),VLOOKUP(R284,'証拠（WW特許）'!$B$2:$U$90,16,FALSE),""))</f>
        <v/>
      </c>
      <c r="AL284" s="190"/>
      <c r="AM284" s="190"/>
      <c r="AN284" s="190"/>
      <c r="AO284" s="190" t="str">
        <f ca="1">IF(OR(LEFT(R284)="特",LEFT(R284)="実",AND(OR(LEFT(R284,2)="US",LEFT(R284,2)="WO",LEFT(R284,2)="GB",LEFT(R284,2)="EP",LEFT(R284,2)="DE"),OR(MID(R284,3,1)="1",MID(R284,3,1)="2",MID(R284,3,1)="3",MID(R284,3,1)="4",MID(R284,3,1)="5",MID(R284,3,1)="6",MID(R284,3,1)="7",MID(R284,3,1)="8",MID(R284,3,1)="9",MID(R284,3,1)="0"))),IF(COUNTIF(INDIRECT("発明者引用!"&amp;ADDRESS(MATCH(C284,発明者引用!B$1:B$196,0),4)&amp;":"&amp;ADDRESS(MATCH(C284,発明者引用!B$1:B$196,0),17)),R284)+COUNTIF(INDIRECT("発明者引用!"&amp;ADDRESS(MATCH(C284,発明者引用!B$1:B$196,0),4)&amp;":"&amp;ADDRESS(MATCH(C284,発明者引用!B$1:B$196,0),17)),#REF!)+COUNTIF(INDIRECT("発明者引用!"&amp;ADDRESS(MATCH(C284,発明者引用!B$1:B$196,0),4)&amp;":"&amp;ADDRESS(MATCH(C284,発明者引用!B$1:B$196,0),17)),T284)&gt;0,"Yes","No"),"")</f>
        <v/>
      </c>
      <c r="AP284" s="190" t="str">
        <f ca="1">IF(OR(LEFT(R284)="特",LEFT(R284)="実",AND(OR(LEFT(R284,2)="US",LEFT(R284,2)="WO",LEFT(R284,2)="GB",LEFT(R284,2)="EP",LEFT(R284,2)="DE"),OR(MID(R284,3,1)="1",MID(R284,3,1)="2",MID(R284,3,1)="3",MID(R284,3,1)="4",MID(R284,3,1)="5",MID(R284,3,1)="6",MID(R284,3,1)="7",MID(R284,3,1)="8",MID(R284,3,1)="9",MID(R284,3,1)="0"))),IF(VLOOKUP(C284,ファミリ引用特許WO!$A$2:$B$241,2,FALSE)+VLOOKUP(C284,ファミリ引用文献WO!$A$2:$C$241,3,FALSE)=0,"ISR無し",IF(COUNTIF(INDIRECT("ファミリ引用特許WO!"&amp;ADDRESS(MATCH(C284,ファミリ引用特許WO!$A$2:$A$241,0),1)&amp;":"&amp;ADDRESS(MATCH(C284,ファミリ引用特許WO!$A$2:$A$241,0),19)),R284)+COUNTIF(INDIRECT("ファミリ引用特許WO!"&amp;ADDRESS(MATCH(C284,ファミリ引用特許WO!$A$2:$A$241,0),1)&amp;":"&amp;ADDRESS(MATCH(C284,ファミリ引用特許WO!$A$2:$A$241,0),19)),S284)+COUNTIF(INDIRECT("ファミリ引用特許WO!"&amp;ADDRESS(MATCH(C284,ファミリ引用特許WO!$A$2:$A$241,0),1)&amp;":"&amp;ADDRESS(MATCH(C284,ファミリ引用特許WO!$A$2:$A$241,0),19)),T284)+COUNTIF(INDIRECT("ファミリ引用特許WO!"&amp;ADDRESS(MATCH(C284,ファミリ引用特許WO!$A$2:$A$241,0),1)&amp;":"&amp;ADDRESS(MATCH(C284,ファミリ引用特許WO!$A$2:$A$241,0),19)),W284)+COUNTIF(INDIRECT("ファミリ引用特許WO!"&amp;ADDRESS(MATCH(C284,ファミリ引用特許WO!$A$2:$A$241,0),1)&amp;":"&amp;ADDRESS(MATCH(C284,ファミリ引用特許WO!$A$2:$A$241,0),19)),Y284)&gt;0,"Yes","No")),"")</f>
        <v/>
      </c>
      <c r="AQ284" s="194" t="str">
        <f ca="1">IF(OR(LEFT(R284)="特",LEFT(R284)="実",AND(OR(LEFT(R284,2)="US",LEFT(R284,2)="WO",LEFT(R284,2)="GB",LEFT(R284,2)="EP",LEFT(R284,2)="DE"),OR(MID(R284,3,1)="1",MID(R284,3,1)="2",MID(R284,3,1)="3",MID(R284,3,1)="4",MID(R284,3,1)="5",MID(R284,3,1)="6",MID(R284,3,1)="7",MID(R284,3,1)="8",MID(R284,3,1)="9",MID(R284,3,1)="0"))),IF(VLOOKUP(C284,'ファミリ引用特許表記修正（ex.A2→A）'!$A$2:$B$241,2,FALSE)=0,"family無し",IF(COUNTIF(INDIRECT("'ファミリ引用特許表記修正（ex.A2→A）'!"&amp;ADDRESS(MATCH(C284,'ファミリ引用特許表記修正（ex.A2→A）'!$A$2:$A$241,0),1)&amp;":"&amp;ADDRESS(MATCH(C284,'ファミリ引用特許表記修正（ex.A2→A）'!$A$2:$A$241,0),171)),R284)+COUNTIF(INDIRECT("'ファミリ引用特許表記修正（ex.A2→A）'!"&amp;ADDRESS(MATCH(C284,'ファミリ引用特許表記修正（ex.A2→A）'!$A$2:$A$241,0),1)&amp;":"&amp;ADDRESS(MATCH(C284,'ファミリ引用特許表記修正（ex.A2→A）'!$A$2:$A$241,0),171)),S284)+COUNTIF(INDIRECT("'ファミリ引用特許表記修正（ex.A2→A）'!"&amp;ADDRESS(MATCH(C284,'ファミリ引用特許表記修正（ex.A2→A）'!$A$2:$A$241,0),1)&amp;":"&amp;ADDRESS(MATCH(C284,'ファミリ引用特許表記修正（ex.A2→A）'!$A$2:$A$241,0),171)),T284)+COUNTIF(INDIRECT("'ファミリ引用特許表記修正（ex.A2→A）'!"&amp;ADDRESS(MATCH(C284,'ファミリ引用特許表記修正（ex.A2→A）'!$A$2:$A$241,0),1)&amp;":"&amp;ADDRESS(MATCH(C284,'ファミリ引用特許表記修正（ex.A2→A）'!$A$2:$A$241,0),171)),W284)+COUNTIF(INDIRECT("'ファミリ引用特許表記修正（ex.A2→A）'!"&amp;ADDRESS(MATCH(C284,'ファミリ引用特許表記修正（ex.A2→A）'!$A$2:$A$241,0),1)&amp;":"&amp;ADDRESS(MATCH(C284,'ファミリ引用特許表記修正（ex.A2→A）'!$A$2:$A$241,0),171)),Y284)&gt;0,"Yes","No")),"")</f>
        <v/>
      </c>
      <c r="AR284" s="193" t="str">
        <f>IF(OR(LEFT(R284)="特",LEFT(R284)="実",AND(OR(LEFT(R284,2)="US",LEFT(R284,2)="WO",LEFT(R284,2)="GB",LEFT(R284,2)="EP",LEFT(R284,2)="DE"),OR(MID(R284,3,1)="1",MID(R284,3,1)="2",MID(R284,3,1)="3",MID(R284,3,1)="4",MID(R284,3,1)="5",MID(R284,3,1)="6",MID(R284,3,1)="7",MID(R284,3,1)="8",MID(R284,3,1)="9",MID(R284,3,1)="0",))),"",VLOOKUP($C284,ファミリ発明者引用文献!A$3:B$235,2,FALSE))</f>
        <v>,,</v>
      </c>
      <c r="AS284" s="194" t="str">
        <f>VLOOKUP(C284,ファミリ引用文献WO!A$2:B$241,2,FALSE)</f>
        <v/>
      </c>
      <c r="AT284" s="190" t="str">
        <f>VLOOKUP(C284,ファミリ引用文献!A$3:B$242,2,FALSE)</f>
        <v/>
      </c>
      <c r="AU284" s="190" t="str">
        <f>VLOOKUP(C284,審判データ!AH$2:BT$379,39,FALSE)</f>
        <v xml:space="preserve"> </v>
      </c>
      <c r="AV284" s="192" t="str">
        <f ca="1">IF(INDIRECT("審判データ!"&amp;ADDRESS(MATCH(C284,審判データ!$AH$1:$AH$379,0),32))="早期審査の対象とする","早期審査","")</f>
        <v/>
      </c>
      <c r="AW284" s="657" t="str">
        <f t="shared" si="21"/>
        <v/>
      </c>
      <c r="AX284" s="658" t="str">
        <f>IF(LEFT(AE284,3)="日本特",IF(LEFT(C284)="特",VLOOKUP(C284,'本件、証拠文献テーマコード'!G$2:I$376,3,FALSE),VLOOKUP(C284,'本件、証拠文献テーマコード'!B$2:I$376,8,FALSE)),"")</f>
        <v/>
      </c>
      <c r="AY284" s="658" t="str">
        <f>IF(LEFT(AE284,3)="日本特",IF(OR(MID(R284,2,1)="開",MID(R284,2,1)="表",MID(R284,2,1)="登"),VLOOKUP(R284,'本件、証拠文献テーマコード'!C$2:I$379,7,FALSE),VLOOKUP(R284,'本件、証拠文献テーマコード'!G$2:I$379,3,FALSE)),"")</f>
        <v/>
      </c>
      <c r="AZ284" s="659"/>
    </row>
    <row r="285" spans="1:52" ht="27" x14ac:dyDescent="0.15">
      <c r="A285" s="420" t="s">
        <v>22829</v>
      </c>
      <c r="B285" s="586" t="str">
        <f ca="1">IF(A285="",B284,INDIRECT("審判データ!"&amp;ADDRESS(MATCH(A285,審判データ!$HC$1:$HC$379,0),20))&amp;" / "&amp;INDIRECT("審判データ!"&amp;ADDRESS(MATCH(A285,審判データ!$HC$1:$HC$379,0),21)))</f>
        <v>2011 / 29-2</v>
      </c>
      <c r="C285" s="413">
        <v>4035007</v>
      </c>
      <c r="D285" s="413" t="s">
        <v>3331</v>
      </c>
      <c r="E285" s="163" t="str">
        <f ca="1">INDIRECT("審判データ!"&amp;ADDRESS(MATCH(C285,審判データ!$AH$1:$AH$379,0),55))</f>
        <v>ＤＸアンテナ株式会社</v>
      </c>
      <c r="F285" s="43" t="str">
        <f ca="1">INDIRECT("審判データ!"&amp;ADDRESS(MATCH(C285,審判データ!$AH$1:$AH$379,0),56))</f>
        <v>片山　友幸</v>
      </c>
      <c r="G285" s="43" t="str">
        <f ca="1">INDIRECT("審判データ!"&amp;ADDRESS(MATCH(C285,審判データ!$AH$1:$AH$379,0),72))</f>
        <v xml:space="preserve"> </v>
      </c>
      <c r="H285" s="43" t="str">
        <f ca="1">INDIRECT("審判データ!"&amp;ADDRESS(MATCH(C285,審判データ!$AH$1:$AH$379,0),41))</f>
        <v>H04N  5/00</v>
      </c>
      <c r="I285" s="43" t="str">
        <f ca="1">INDIRECT("審判データ!"&amp;ADDRESS(MATCH(C285,審判データ!$AH$1:$AH$379,0),49))</f>
        <v>H04N   5/00@AFI(JP)</v>
      </c>
      <c r="J285" s="43" t="str">
        <f ca="1">INDIRECT("審判データ!"&amp;ADDRESS(MATCH(C285,審判データ!$AH$1:$AH$379,0),51))</f>
        <v>H04N  5/00        B</v>
      </c>
      <c r="K285" s="43" t="str">
        <f ca="1">INDIRECT("審判データ!"&amp;ADDRESS(MATCH(C285,審判データ!$AH$1:$AH$379,0),53))</f>
        <v>5C056 FA01;5C056 GA11;5C056 HA01;5C056 HA12</v>
      </c>
      <c r="L285" s="719" t="s">
        <v>22830</v>
      </c>
      <c r="M285" s="716"/>
      <c r="N285" s="720"/>
      <c r="O285" s="721"/>
      <c r="P285" s="727"/>
      <c r="Q285" s="715"/>
      <c r="R285" s="716"/>
      <c r="S285" s="715" t="str">
        <f>IF(OR(LEFT(R285)="特",LEFT(R285)="実"),VLOOKUP(R285,'証拠（JP特許）'!$B$2:$D$299,2,FALSE),IF(AND(OR(LEFT(R285,2)="US",LEFT(R285,2)="WO",LEFT(R285,2)="GB",LEFT(R285,2)="EP",LEFT(R285,2)="DE"),OR(MID(R285,3,1)="1",MID(R285,3,1)="2",MID(R285,3,1)="3",MID(R285,3,1)="4",MID(R285,3,1)="5",MID(R285,3,1)="6",MID(R285,3,1)="7",MID(R285,3,1)="8",MID(R285,3,1)="9",MID(R285,3,1)="0")),VLOOKUP(R285,'証拠（WW特許）'!$B$2:$C$90,2,FALSE),"_"))</f>
        <v>_</v>
      </c>
      <c r="T285" s="716" t="str">
        <f>IF(OR(LEFT(R285)="特",LEFT(R285)="実"),VLOOKUP(R285,'証拠（JP特許）'!$B$2:$E$299,4,FALSE),"_")</f>
        <v>_</v>
      </c>
      <c r="U285" s="716"/>
      <c r="V285" s="715"/>
      <c r="W285" s="717" t="str">
        <f t="shared" si="23"/>
        <v/>
      </c>
      <c r="X285" s="718"/>
      <c r="Y285" s="718" t="str">
        <f t="shared" si="24"/>
        <v/>
      </c>
      <c r="Z285" s="414" t="str">
        <f ca="1">IF(OR(LEFT(R285)="特",LEFT(R285)="実",AND(OR(LEFT(R285,2)="US",LEFT(R285,2)="WO",LEFT(R285,2)="GB",LEFT(R285,2)="EP",LEFT(R285,2)="DE"),OR(MID(R285,3,1)="1",MID(R285,3,1)="2",MID(R285,3,1)="3",MID(R285,3,1)="4",MID(R285,3,1)="5",MID(R285,3,1)="6",MID(R285,3,1)="7",MID(R285,3,1)="8",MID(R285,3,1)="9",MID(R285,3,1)="0",))),IF(COUNTIF(INDIRECT("拒絶理由・拒絶査定・異議申立!"&amp;ADDRESS(MATCH(C285,拒絶理由・拒絶査定・異議申立!B$1:B$1000,0),3)&amp;":"&amp;ADDRESS(MATCH(C285,拒絶理由・拒絶査定・異議申立!B$1:B$1000,0),50)),R285)+COUNTIF(INDIRECT("拒絶理由・拒絶査定・異議申立!"&amp;ADDRESS(MATCH(C285,拒絶理由・拒絶査定・異議申立!B$1:B$1000,0),3)&amp;":"&amp;ADDRESS(MATCH(C285,拒絶理由・拒絶査定・異議申立!B$1:B$1000,0),50)),T285)&gt;0,"Yes","No"),"")</f>
        <v/>
      </c>
      <c r="AA285" s="415" t="str">
        <f ca="1">IF(OR(LEFT(R285)="特",LEFT(R285)="実",AND(OR(LEFT(R285,2)="US",LEFT(R285,2)="WO",LEFT(R285,2)="GB",LEFT(R285,2)="EP",LEFT(R285,2)="DE"),OR(MID(R285,3,1)="1",MID(R285,3,1)="2",MID(R285,3,1)="3",MID(R285,3,1)="4",MID(R285,3,1)="5",MID(R285,3,1)="6",MID(R285,3,1)="7",MID(R285,3,1)="8",MID(R285,3,1)="9",MID(R285,3,1)="0",))),IF(COUNTIF(INDIRECT("先行技術調査・登録査定!"&amp;ADDRESS(MATCH(C285,先行技術調査・登録査定!B$1:B$1000,0),3)&amp;":"&amp;ADDRESS(MATCH(C285,先行技術調査・登録査定!B$1:B$1000,0),49)),R285)+COUNTIF(INDIRECT("先行技術調査・登録査定!"&amp;ADDRESS(MATCH(C285,先行技術調査・登録査定!B$1:B$1000,0),3)&amp;":"&amp;ADDRESS(MATCH(C285,先行技術調査・登録査定!B$1:B$1000,0),49)),T285)&gt;0,"Yes","No"),"")</f>
        <v/>
      </c>
      <c r="AB285" s="416" t="str">
        <f t="shared" ca="1" si="20"/>
        <v/>
      </c>
      <c r="AC285" s="433" t="str">
        <f>IF(OR(LEFT(R285)="特",LEFT(R285)="実",AND(OR(LEFT(R285,2)="US",LEFT(R285,2)="WO",LEFT(R285,2)="GB",LEFT(R285,2)="EP",LEFT(R285,2)="DE"),OR(MID(R285,3,1)="1",MID(R285,3,1)="2",MID(R285,3,1)="3",MID(R285,3,1)="4",MID(R285,3,1)="5",MID(R285,3,1)="6",MID(R285,3,1)="7",MID(R285,3,1)="8",MID(R285,3,1)="9",MID(R285,3,1)="0",))),"",VLOOKUP($C285,非特許文献リスト!$A$2:$C$196,2,FALSE))</f>
        <v/>
      </c>
      <c r="AD285" s="434" t="str">
        <f>IF(OR(LEFT(R285)="特",LEFT(R285)="実",AND(OR(LEFT(R285,2)="US",LEFT(R285,2)="WO",LEFT(R285,2)="GB",LEFT(R285,2)="EP",LEFT(R285,2)="DE"),OR(MID(R285,3,1)="1",MID(R285,3,1)="2",MID(R285,3,1)="3",MID(R285,3,1)="4",MID(R285,3,1)="5",MID(R285,3,1)="6",MID(R285,3,1)="7",MID(R285,3,1)="8",MID(R285,3,1)="9",MID(R285,3,1)="0",))),"",VLOOKUP($C285,非特許文献リスト!$A$2:$C$196,3,FALSE))</f>
        <v/>
      </c>
      <c r="AE285" s="188" t="str">
        <f t="shared" si="22"/>
        <v/>
      </c>
      <c r="AF285" s="189" t="str">
        <f>IF(OR(LEFT(R285)="特",LEFT(R285)="実"),VLOOKUP(R285,'証拠（JP特許）'!$B$2:$AB$299,10,FALSE),IF(AND(OR(LEFT(R285,2)="US",LEFT(R285,2)="WO",LEFT(R285,2)="GB",LEFT(R285,2)="EP",LEFT(R285,2)="DE"),OR(MID(R285,3,1)="1",MID(R285,3,1)="2",MID(R285,3,1)="3",MID(R285,3,1)="4",MID(R285,3,1)="5",MID(R285,3,1)="6",MID(R285,3,1)="7",MID(R285,3,1)="8",MID(R285,3,1)="9",MID(R285,3,1)="0",)),VLOOKUP(R285,'証拠（WW特許）'!$B$2:$M$90,8,FALSE),""))</f>
        <v/>
      </c>
      <c r="AG285" s="189" t="str">
        <f>IF(OR(LEFT(R285)="特",LEFT(R285)="実"),VLOOKUP(R285,'証拠（JP特許）'!$B$2:$AB$299,26,FALSE),IF(AND(OR(LEFT(R285,2)="US",LEFT(R285,2)="WO",LEFT(R285,2)="GB",LEFT(R285,2)="EP",LEFT(R285,2)="DE"),OR(MID(R285,3,1)="1",MID(R285,3,1)="2",MID(R285,3,1)="3",MID(R285,3,1)="4",MID(R285,3,1)="5",MID(R285,3,1)="6",MID(R285,3,1)="7",MID(R285,3,1)="8",MID(R285,3,1)="9",MID(R285,3,1)="0",)),VLOOKUP(R285,'証拠（WW特許）'!$B$2:$M$90,12,FALSE),""))</f>
        <v/>
      </c>
      <c r="AH285" s="190" t="str">
        <f>IF(OR(LEFT(R285)="特",LEFT(R285)="実"),VLOOKUP(R285,'証拠（JP特許）'!$B$2:$X$299,20,FALSE),IF(AND(OR(LEFT(R285,2)="US",LEFT(R285,2)="WO",LEFT(R285,2)="GB",LEFT(R285,2)="EP",LEFT(R285,2)="DE"),OR(MID(R285,3,1)="1",MID(R285,3,1)="2",MID(R285,3,1)="3",MID(R285,3,1)="4",MID(R285,3,1)="5",MID(R285,3,1)="6",MID(R285,3,1)="7",MID(R285,3,1)="8",MID(R285,3,1)="9",MID(R285,3,1)="0",)),VLOOKUP(R285,'証拠（WW特許）'!$B$2:$U$90,20,FALSE),""))</f>
        <v/>
      </c>
      <c r="AI285" s="190" t="str">
        <f>IF(OR(LEFT(R285)="特",LEFT(R285)="実"),VLOOKUP(R285,'証拠（JP特許）'!$B$2:$X$299,21,FALSE),"")</f>
        <v/>
      </c>
      <c r="AJ285" s="190" t="str">
        <f>IF(OR(LEFT(R285)="特",LEFT(R285)="実"),VLOOKUP(R285,'証拠（JP特許）'!$B$2:$X$299,22,FALSE),"")</f>
        <v/>
      </c>
      <c r="AK285" s="191" t="str">
        <f>IF(OR(LEFT(R285)="特",LEFT(R285)="実"),VLOOKUP(R285,'証拠（JP特許）'!$B$2:$X$299,17,FALSE),IF(AND(OR(LEFT(R285,2)="US",LEFT(R285,2)="WO",LEFT(R285,2)="GB",LEFT(R285,2)="EP",LEFT(R285,2)="DE"),OR(MID(R285,3,1)="1",MID(R285,3,1)="2",MID(R285,3,1)="3",MID(R285,3,1)="4",MID(R285,3,1)="5",MID(R285,3,1)="6",MID(R285,3,1)="7",MID(R285,3,1)="8",MID(R285,3,1)="9",MID(R285,3,1)="0",)),VLOOKUP(R285,'証拠（WW特許）'!$B$2:$U$90,16,FALSE),""))</f>
        <v/>
      </c>
      <c r="AL285" s="190"/>
      <c r="AM285" s="190"/>
      <c r="AN285" s="190"/>
      <c r="AO285" s="190" t="str">
        <f ca="1">IF(OR(LEFT(R285)="特",LEFT(R285)="実",AND(OR(LEFT(R285,2)="US",LEFT(R285,2)="WO",LEFT(R285,2)="GB",LEFT(R285,2)="EP",LEFT(R285,2)="DE"),OR(MID(R285,3,1)="1",MID(R285,3,1)="2",MID(R285,3,1)="3",MID(R285,3,1)="4",MID(R285,3,1)="5",MID(R285,3,1)="6",MID(R285,3,1)="7",MID(R285,3,1)="8",MID(R285,3,1)="9",MID(R285,3,1)="0"))),IF(COUNTIF(INDIRECT("発明者引用!"&amp;ADDRESS(MATCH(C285,発明者引用!B$1:B$196,0),4)&amp;":"&amp;ADDRESS(MATCH(C285,発明者引用!B$1:B$196,0),17)),R285)+COUNTIF(INDIRECT("発明者引用!"&amp;ADDRESS(MATCH(C285,発明者引用!B$1:B$196,0),4)&amp;":"&amp;ADDRESS(MATCH(C285,発明者引用!B$1:B$196,0),17)),#REF!)+COUNTIF(INDIRECT("発明者引用!"&amp;ADDRESS(MATCH(C285,発明者引用!B$1:B$196,0),4)&amp;":"&amp;ADDRESS(MATCH(C285,発明者引用!B$1:B$196,0),17)),T285)&gt;0,"Yes","No"),"")</f>
        <v/>
      </c>
      <c r="AP285" s="190" t="str">
        <f ca="1">IF(OR(LEFT(R285)="特",LEFT(R285)="実",AND(OR(LEFT(R285,2)="US",LEFT(R285,2)="WO",LEFT(R285,2)="GB",LEFT(R285,2)="EP",LEFT(R285,2)="DE"),OR(MID(R285,3,1)="1",MID(R285,3,1)="2",MID(R285,3,1)="3",MID(R285,3,1)="4",MID(R285,3,1)="5",MID(R285,3,1)="6",MID(R285,3,1)="7",MID(R285,3,1)="8",MID(R285,3,1)="9",MID(R285,3,1)="0"))),IF(VLOOKUP(C285,ファミリ引用特許WO!$A$2:$B$241,2,FALSE)+VLOOKUP(C285,ファミリ引用文献WO!$A$2:$C$241,3,FALSE)=0,"ISR無し",IF(COUNTIF(INDIRECT("ファミリ引用特許WO!"&amp;ADDRESS(MATCH(C285,ファミリ引用特許WO!$A$2:$A$241,0),1)&amp;":"&amp;ADDRESS(MATCH(C285,ファミリ引用特許WO!$A$2:$A$241,0),19)),R285)+COUNTIF(INDIRECT("ファミリ引用特許WO!"&amp;ADDRESS(MATCH(C285,ファミリ引用特許WO!$A$2:$A$241,0),1)&amp;":"&amp;ADDRESS(MATCH(C285,ファミリ引用特許WO!$A$2:$A$241,0),19)),S285)+COUNTIF(INDIRECT("ファミリ引用特許WO!"&amp;ADDRESS(MATCH(C285,ファミリ引用特許WO!$A$2:$A$241,0),1)&amp;":"&amp;ADDRESS(MATCH(C285,ファミリ引用特許WO!$A$2:$A$241,0),19)),T285)+COUNTIF(INDIRECT("ファミリ引用特許WO!"&amp;ADDRESS(MATCH(C285,ファミリ引用特許WO!$A$2:$A$241,0),1)&amp;":"&amp;ADDRESS(MATCH(C285,ファミリ引用特許WO!$A$2:$A$241,0),19)),W285)+COUNTIF(INDIRECT("ファミリ引用特許WO!"&amp;ADDRESS(MATCH(C285,ファミリ引用特許WO!$A$2:$A$241,0),1)&amp;":"&amp;ADDRESS(MATCH(C285,ファミリ引用特許WO!$A$2:$A$241,0),19)),Y285)&gt;0,"Yes","No")),"")</f>
        <v/>
      </c>
      <c r="AQ285" s="194" t="str">
        <f ca="1">IF(OR(LEFT(R285)="特",LEFT(R285)="実",AND(OR(LEFT(R285,2)="US",LEFT(R285,2)="WO",LEFT(R285,2)="GB",LEFT(R285,2)="EP",LEFT(R285,2)="DE"),OR(MID(R285,3,1)="1",MID(R285,3,1)="2",MID(R285,3,1)="3",MID(R285,3,1)="4",MID(R285,3,1)="5",MID(R285,3,1)="6",MID(R285,3,1)="7",MID(R285,3,1)="8",MID(R285,3,1)="9",MID(R285,3,1)="0"))),IF(VLOOKUP(C285,'ファミリ引用特許表記修正（ex.A2→A）'!$A$2:$B$241,2,FALSE)=0,"family無し",IF(COUNTIF(INDIRECT("'ファミリ引用特許表記修正（ex.A2→A）'!"&amp;ADDRESS(MATCH(C285,'ファミリ引用特許表記修正（ex.A2→A）'!$A$2:$A$241,0),1)&amp;":"&amp;ADDRESS(MATCH(C285,'ファミリ引用特許表記修正（ex.A2→A）'!$A$2:$A$241,0),171)),R285)+COUNTIF(INDIRECT("'ファミリ引用特許表記修正（ex.A2→A）'!"&amp;ADDRESS(MATCH(C285,'ファミリ引用特許表記修正（ex.A2→A）'!$A$2:$A$241,0),1)&amp;":"&amp;ADDRESS(MATCH(C285,'ファミリ引用特許表記修正（ex.A2→A）'!$A$2:$A$241,0),171)),S285)+COUNTIF(INDIRECT("'ファミリ引用特許表記修正（ex.A2→A）'!"&amp;ADDRESS(MATCH(C285,'ファミリ引用特許表記修正（ex.A2→A）'!$A$2:$A$241,0),1)&amp;":"&amp;ADDRESS(MATCH(C285,'ファミリ引用特許表記修正（ex.A2→A）'!$A$2:$A$241,0),171)),T285)+COUNTIF(INDIRECT("'ファミリ引用特許表記修正（ex.A2→A）'!"&amp;ADDRESS(MATCH(C285,'ファミリ引用特許表記修正（ex.A2→A）'!$A$2:$A$241,0),1)&amp;":"&amp;ADDRESS(MATCH(C285,'ファミリ引用特許表記修正（ex.A2→A）'!$A$2:$A$241,0),171)),W285)+COUNTIF(INDIRECT("'ファミリ引用特許表記修正（ex.A2→A）'!"&amp;ADDRESS(MATCH(C285,'ファミリ引用特許表記修正（ex.A2→A）'!$A$2:$A$241,0),1)&amp;":"&amp;ADDRESS(MATCH(C285,'ファミリ引用特許表記修正（ex.A2→A）'!$A$2:$A$241,0),171)),Y285)&gt;0,"Yes","No")),"")</f>
        <v/>
      </c>
      <c r="AR285" s="193" t="str">
        <f>IF(OR(LEFT(R285)="特",LEFT(R285)="実",AND(OR(LEFT(R285,2)="US",LEFT(R285,2)="WO",LEFT(R285,2)="GB",LEFT(R285,2)="EP",LEFT(R285,2)="DE"),OR(MID(R285,3,1)="1",MID(R285,3,1)="2",MID(R285,3,1)="3",MID(R285,3,1)="4",MID(R285,3,1)="5",MID(R285,3,1)="6",MID(R285,3,1)="7",MID(R285,3,1)="8",MID(R285,3,1)="9",MID(R285,3,1)="0",))),"",VLOOKUP($C285,ファミリ発明者引用文献!A$3:B$235,2,FALSE))</f>
        <v>,,</v>
      </c>
      <c r="AS285" s="194" t="str">
        <f>VLOOKUP(C285,ファミリ引用文献WO!A$2:B$241,2,FALSE)</f>
        <v/>
      </c>
      <c r="AT285" s="190" t="str">
        <f>VLOOKUP(C285,ファミリ引用文献!A$3:B$242,2,FALSE)</f>
        <v/>
      </c>
      <c r="AU285" s="190" t="str">
        <f>VLOOKUP(C285,審判データ!AH$2:BT$379,39,FALSE)</f>
        <v xml:space="preserve"> </v>
      </c>
      <c r="AV285" s="192" t="str">
        <f ca="1">IF(INDIRECT("審判データ!"&amp;ADDRESS(MATCH(C285,審判データ!$AH$1:$AH$379,0),32))="早期審査の対象とする","早期審査","")</f>
        <v/>
      </c>
      <c r="AW285" s="657" t="str">
        <f t="shared" si="21"/>
        <v/>
      </c>
      <c r="AX285" s="658" t="str">
        <f>IF(LEFT(AE285,3)="日本特",IF(LEFT(C285)="特",VLOOKUP(C285,'本件、証拠文献テーマコード'!G$2:I$376,3,FALSE),VLOOKUP(C285,'本件、証拠文献テーマコード'!B$2:I$376,8,FALSE)),"")</f>
        <v/>
      </c>
      <c r="AY285" s="658" t="str">
        <f>IF(LEFT(AE285,3)="日本特",IF(OR(MID(R285,2,1)="開",MID(R285,2,1)="表",MID(R285,2,1)="登"),VLOOKUP(R285,'本件、証拠文献テーマコード'!C$2:I$379,7,FALSE),VLOOKUP(R285,'本件、証拠文献テーマコード'!G$2:I$379,3,FALSE)),"")</f>
        <v/>
      </c>
      <c r="AZ285" s="659"/>
    </row>
    <row r="286" spans="1:52" ht="27" x14ac:dyDescent="0.15">
      <c r="A286" s="420" t="s">
        <v>22831</v>
      </c>
      <c r="B286" s="586" t="str">
        <f ca="1">IF(A286="",B285,INDIRECT("審判データ!"&amp;ADDRESS(MATCH(A286,審判データ!$HC$1:$HC$379,0),20))&amp;" / "&amp;INDIRECT("審判データ!"&amp;ADDRESS(MATCH(A286,審判データ!$HC$1:$HC$379,0),21)))</f>
        <v>2011 / 29-2</v>
      </c>
      <c r="C286" s="413">
        <v>4096736</v>
      </c>
      <c r="D286" s="413" t="s">
        <v>3362</v>
      </c>
      <c r="E286" s="163" t="str">
        <f ca="1">INDIRECT("審判データ!"&amp;ADDRESS(MATCH(C286,審判データ!$AH$1:$AH$379,0),55))</f>
        <v>曽良カヨ子</v>
      </c>
      <c r="F286" s="43" t="str">
        <f ca="1">INDIRECT("審判データ!"&amp;ADDRESS(MATCH(C286,審判データ!$AH$1:$AH$379,0),56))</f>
        <v>曽良　カヨ子</v>
      </c>
      <c r="G286" s="43" t="str">
        <f ca="1">INDIRECT("審判データ!"&amp;ADDRESS(MATCH(C286,審判データ!$AH$1:$AH$379,0),72))</f>
        <v>WO02/040601;特許04096736;WO2002040601A</v>
      </c>
      <c r="H286" s="43" t="str">
        <f ca="1">INDIRECT("審判データ!"&amp;ADDRESS(MATCH(C286,審判データ!$AH$1:$AH$379,0),41))</f>
        <v>C09D201/00;C09C  1/36;C09C  3/06;C09D  5/00;C09D  7/12</v>
      </c>
      <c r="I286" s="43" t="str">
        <f ca="1">INDIRECT("審判データ!"&amp;ADDRESS(MATCH(C286,審判データ!$AH$1:$AH$379,0),49))</f>
        <v>C09D 201/00@AFI(JP);C09C   1/36@ALI(JP);C09C   3/06@ALI(JP);C09D   1/00@ALI(EP);C09D   5/33@ALI(JP);C09D   7/12@ALI(JP);F27D   1/00@ALI(JP)</v>
      </c>
      <c r="J286" s="43" t="str">
        <f ca="1">INDIRECT("審判データ!"&amp;ADDRESS(MATCH(C286,審判データ!$AH$1:$AH$379,0),51))</f>
        <v>C09C  1/36;C09C  3/06;C09D201/00;C09D  5/00        Z;C09D  7/12;F27D  1/00        N;C09D  5/33</v>
      </c>
      <c r="K286" s="43" t="str">
        <f ca="1">INDIRECT("審判データ!"&amp;ADDRESS(MATCH(C286,審判データ!$AH$1:$AH$379,0),53))</f>
        <v>4J037 AA22;4J037 CA03;4J037 CA09;4J038 AA011;4J038 HA146;4J038 HA216;4J038 HA446;4J038 KA08;4J038 NA13;4J038 PC03;4J038 PC04;4K051 AA03;4K051 AB03;4K051 AB00;4K051 BE00;4K051 BE03</v>
      </c>
      <c r="L286" s="719" t="s">
        <v>22832</v>
      </c>
      <c r="M286" s="716"/>
      <c r="N286" s="720"/>
      <c r="O286" s="721"/>
      <c r="P286" s="722"/>
      <c r="Q286" s="715"/>
      <c r="R286" s="716"/>
      <c r="S286" s="715" t="str">
        <f>IF(OR(LEFT(R286)="特",LEFT(R286)="実"),VLOOKUP(R286,'証拠（JP特許）'!$B$2:$D$299,2,FALSE),IF(AND(OR(LEFT(R286,2)="US",LEFT(R286,2)="WO",LEFT(R286,2)="GB",LEFT(R286,2)="EP",LEFT(R286,2)="DE"),OR(MID(R286,3,1)="1",MID(R286,3,1)="2",MID(R286,3,1)="3",MID(R286,3,1)="4",MID(R286,3,1)="5",MID(R286,3,1)="6",MID(R286,3,1)="7",MID(R286,3,1)="8",MID(R286,3,1)="9",MID(R286,3,1)="0")),VLOOKUP(R286,'証拠（WW特許）'!$B$2:$C$90,2,FALSE),"_"))</f>
        <v>_</v>
      </c>
      <c r="T286" s="716" t="str">
        <f>IF(OR(LEFT(R286)="特",LEFT(R286)="実"),VLOOKUP(R286,'証拠（JP特許）'!$B$2:$E$299,4,FALSE),"_")</f>
        <v>_</v>
      </c>
      <c r="U286" s="716"/>
      <c r="V286" s="715"/>
      <c r="W286" s="717" t="str">
        <f t="shared" si="23"/>
        <v/>
      </c>
      <c r="X286" s="718"/>
      <c r="Y286" s="718" t="str">
        <f t="shared" si="24"/>
        <v/>
      </c>
      <c r="Z286" s="414" t="str">
        <f ca="1">IF(OR(LEFT(R286)="特",LEFT(R286)="実",AND(OR(LEFT(R286,2)="US",LEFT(R286,2)="WO",LEFT(R286,2)="GB",LEFT(R286,2)="EP",LEFT(R286,2)="DE"),OR(MID(R286,3,1)="1",MID(R286,3,1)="2",MID(R286,3,1)="3",MID(R286,3,1)="4",MID(R286,3,1)="5",MID(R286,3,1)="6",MID(R286,3,1)="7",MID(R286,3,1)="8",MID(R286,3,1)="9",MID(R286,3,1)="0",))),IF(COUNTIF(INDIRECT("拒絶理由・拒絶査定・異議申立!"&amp;ADDRESS(MATCH(C286,拒絶理由・拒絶査定・異議申立!B$1:B$1000,0),3)&amp;":"&amp;ADDRESS(MATCH(C286,拒絶理由・拒絶査定・異議申立!B$1:B$1000,0),50)),R286)+COUNTIF(INDIRECT("拒絶理由・拒絶査定・異議申立!"&amp;ADDRESS(MATCH(C286,拒絶理由・拒絶査定・異議申立!B$1:B$1000,0),3)&amp;":"&amp;ADDRESS(MATCH(C286,拒絶理由・拒絶査定・異議申立!B$1:B$1000,0),50)),T286)&gt;0,"Yes","No"),"")</f>
        <v/>
      </c>
      <c r="AA286" s="415" t="str">
        <f ca="1">IF(OR(LEFT(R286)="特",LEFT(R286)="実",AND(OR(LEFT(R286,2)="US",LEFT(R286,2)="WO",LEFT(R286,2)="GB",LEFT(R286,2)="EP",LEFT(R286,2)="DE"),OR(MID(R286,3,1)="1",MID(R286,3,1)="2",MID(R286,3,1)="3",MID(R286,3,1)="4",MID(R286,3,1)="5",MID(R286,3,1)="6",MID(R286,3,1)="7",MID(R286,3,1)="8",MID(R286,3,1)="9",MID(R286,3,1)="0",))),IF(COUNTIF(INDIRECT("先行技術調査・登録査定!"&amp;ADDRESS(MATCH(C286,先行技術調査・登録査定!B$1:B$1000,0),3)&amp;":"&amp;ADDRESS(MATCH(C286,先行技術調査・登録査定!B$1:B$1000,0),49)),R286)+COUNTIF(INDIRECT("先行技術調査・登録査定!"&amp;ADDRESS(MATCH(C286,先行技術調査・登録査定!B$1:B$1000,0),3)&amp;":"&amp;ADDRESS(MATCH(C286,先行技術調査・登録査定!B$1:B$1000,0),49)),T286)&gt;0,"Yes","No"),"")</f>
        <v/>
      </c>
      <c r="AB286" s="416" t="str">
        <f t="shared" ca="1" si="20"/>
        <v/>
      </c>
      <c r="AC286" s="433" t="str">
        <f>IF(OR(LEFT(R286)="特",LEFT(R286)="実",AND(OR(LEFT(R286,2)="US",LEFT(R286,2)="WO",LEFT(R286,2)="GB",LEFT(R286,2)="EP",LEFT(R286,2)="DE"),OR(MID(R286,3,1)="1",MID(R286,3,1)="2",MID(R286,3,1)="3",MID(R286,3,1)="4",MID(R286,3,1)="5",MID(R286,3,1)="6",MID(R286,3,1)="7",MID(R286,3,1)="8",MID(R286,3,1)="9",MID(R286,3,1)="0",))),"",VLOOKUP($C286,非特許文献リスト!$A$2:$C$196,2,FALSE))</f>
        <v/>
      </c>
      <c r="AD286" s="434" t="str">
        <f>IF(OR(LEFT(R286)="特",LEFT(R286)="実",AND(OR(LEFT(R286,2)="US",LEFT(R286,2)="WO",LEFT(R286,2)="GB",LEFT(R286,2)="EP",LEFT(R286,2)="DE"),OR(MID(R286,3,1)="1",MID(R286,3,1)="2",MID(R286,3,1)="3",MID(R286,3,1)="4",MID(R286,3,1)="5",MID(R286,3,1)="6",MID(R286,3,1)="7",MID(R286,3,1)="8",MID(R286,3,1)="9",MID(R286,3,1)="0",))),"",VLOOKUP($C286,非特許文献リスト!$A$2:$C$196,3,FALSE))</f>
        <v/>
      </c>
      <c r="AE286" s="188" t="str">
        <f t="shared" si="22"/>
        <v/>
      </c>
      <c r="AF286" s="189" t="str">
        <f>IF(OR(LEFT(R286)="特",LEFT(R286)="実"),VLOOKUP(R286,'証拠（JP特許）'!$B$2:$AB$299,10,FALSE),IF(AND(OR(LEFT(R286,2)="US",LEFT(R286,2)="WO",LEFT(R286,2)="GB",LEFT(R286,2)="EP",LEFT(R286,2)="DE"),OR(MID(R286,3,1)="1",MID(R286,3,1)="2",MID(R286,3,1)="3",MID(R286,3,1)="4",MID(R286,3,1)="5",MID(R286,3,1)="6",MID(R286,3,1)="7",MID(R286,3,1)="8",MID(R286,3,1)="9",MID(R286,3,1)="0",)),VLOOKUP(R286,'証拠（WW特許）'!$B$2:$M$90,8,FALSE),""))</f>
        <v/>
      </c>
      <c r="AG286" s="189" t="str">
        <f>IF(OR(LEFT(R286)="特",LEFT(R286)="実"),VLOOKUP(R286,'証拠（JP特許）'!$B$2:$AB$299,26,FALSE),IF(AND(OR(LEFT(R286,2)="US",LEFT(R286,2)="WO",LEFT(R286,2)="GB",LEFT(R286,2)="EP",LEFT(R286,2)="DE"),OR(MID(R286,3,1)="1",MID(R286,3,1)="2",MID(R286,3,1)="3",MID(R286,3,1)="4",MID(R286,3,1)="5",MID(R286,3,1)="6",MID(R286,3,1)="7",MID(R286,3,1)="8",MID(R286,3,1)="9",MID(R286,3,1)="0",)),VLOOKUP(R286,'証拠（WW特許）'!$B$2:$M$90,12,FALSE),""))</f>
        <v/>
      </c>
      <c r="AH286" s="190" t="str">
        <f>IF(OR(LEFT(R286)="特",LEFT(R286)="実"),VLOOKUP(R286,'証拠（JP特許）'!$B$2:$X$299,20,FALSE),IF(AND(OR(LEFT(R286,2)="US",LEFT(R286,2)="WO",LEFT(R286,2)="GB",LEFT(R286,2)="EP",LEFT(R286,2)="DE"),OR(MID(R286,3,1)="1",MID(R286,3,1)="2",MID(R286,3,1)="3",MID(R286,3,1)="4",MID(R286,3,1)="5",MID(R286,3,1)="6",MID(R286,3,1)="7",MID(R286,3,1)="8",MID(R286,3,1)="9",MID(R286,3,1)="0",)),VLOOKUP(R286,'証拠（WW特許）'!$B$2:$U$90,20,FALSE),""))</f>
        <v/>
      </c>
      <c r="AI286" s="190" t="str">
        <f>IF(OR(LEFT(R286)="特",LEFT(R286)="実"),VLOOKUP(R286,'証拠（JP特許）'!$B$2:$X$299,21,FALSE),"")</f>
        <v/>
      </c>
      <c r="AJ286" s="190" t="str">
        <f>IF(OR(LEFT(R286)="特",LEFT(R286)="実"),VLOOKUP(R286,'証拠（JP特許）'!$B$2:$X$299,22,FALSE),"")</f>
        <v/>
      </c>
      <c r="AK286" s="191" t="str">
        <f>IF(OR(LEFT(R286)="特",LEFT(R286)="実"),VLOOKUP(R286,'証拠（JP特許）'!$B$2:$X$299,17,FALSE),IF(AND(OR(LEFT(R286,2)="US",LEFT(R286,2)="WO",LEFT(R286,2)="GB",LEFT(R286,2)="EP",LEFT(R286,2)="DE"),OR(MID(R286,3,1)="1",MID(R286,3,1)="2",MID(R286,3,1)="3",MID(R286,3,1)="4",MID(R286,3,1)="5",MID(R286,3,1)="6",MID(R286,3,1)="7",MID(R286,3,1)="8",MID(R286,3,1)="9",MID(R286,3,1)="0",)),VLOOKUP(R286,'証拠（WW特許）'!$B$2:$U$90,16,FALSE),""))</f>
        <v/>
      </c>
      <c r="AL286" s="190"/>
      <c r="AM286" s="190"/>
      <c r="AN286" s="190"/>
      <c r="AO286" s="190" t="str">
        <f ca="1">IF(OR(LEFT(R286)="特",LEFT(R286)="実",AND(OR(LEFT(R286,2)="US",LEFT(R286,2)="WO",LEFT(R286,2)="GB",LEFT(R286,2)="EP",LEFT(R286,2)="DE"),OR(MID(R286,3,1)="1",MID(R286,3,1)="2",MID(R286,3,1)="3",MID(R286,3,1)="4",MID(R286,3,1)="5",MID(R286,3,1)="6",MID(R286,3,1)="7",MID(R286,3,1)="8",MID(R286,3,1)="9",MID(R286,3,1)="0"))),IF(COUNTIF(INDIRECT("発明者引用!"&amp;ADDRESS(MATCH(C286,発明者引用!B$1:B$196,0),4)&amp;":"&amp;ADDRESS(MATCH(C286,発明者引用!B$1:B$196,0),17)),R286)+COUNTIF(INDIRECT("発明者引用!"&amp;ADDRESS(MATCH(C286,発明者引用!B$1:B$196,0),4)&amp;":"&amp;ADDRESS(MATCH(C286,発明者引用!B$1:B$196,0),17)),#REF!)+COUNTIF(INDIRECT("発明者引用!"&amp;ADDRESS(MATCH(C286,発明者引用!B$1:B$196,0),4)&amp;":"&amp;ADDRESS(MATCH(C286,発明者引用!B$1:B$196,0),17)),T286)&gt;0,"Yes","No"),"")</f>
        <v/>
      </c>
      <c r="AP286" s="190" t="str">
        <f ca="1">IF(OR(LEFT(R286)="特",LEFT(R286)="実",AND(OR(LEFT(R286,2)="US",LEFT(R286,2)="WO",LEFT(R286,2)="GB",LEFT(R286,2)="EP",LEFT(R286,2)="DE"),OR(MID(R286,3,1)="1",MID(R286,3,1)="2",MID(R286,3,1)="3",MID(R286,3,1)="4",MID(R286,3,1)="5",MID(R286,3,1)="6",MID(R286,3,1)="7",MID(R286,3,1)="8",MID(R286,3,1)="9",MID(R286,3,1)="0"))),IF(VLOOKUP(C286,ファミリ引用特許WO!$A$2:$B$241,2,FALSE)+VLOOKUP(C286,ファミリ引用文献WO!$A$2:$C$241,3,FALSE)=0,"ISR無し",IF(COUNTIF(INDIRECT("ファミリ引用特許WO!"&amp;ADDRESS(MATCH(C286,ファミリ引用特許WO!$A$2:$A$241,0),1)&amp;":"&amp;ADDRESS(MATCH(C286,ファミリ引用特許WO!$A$2:$A$241,0),19)),R286)+COUNTIF(INDIRECT("ファミリ引用特許WO!"&amp;ADDRESS(MATCH(C286,ファミリ引用特許WO!$A$2:$A$241,0),1)&amp;":"&amp;ADDRESS(MATCH(C286,ファミリ引用特許WO!$A$2:$A$241,0),19)),S286)+COUNTIF(INDIRECT("ファミリ引用特許WO!"&amp;ADDRESS(MATCH(C286,ファミリ引用特許WO!$A$2:$A$241,0),1)&amp;":"&amp;ADDRESS(MATCH(C286,ファミリ引用特許WO!$A$2:$A$241,0),19)),T286)+COUNTIF(INDIRECT("ファミリ引用特許WO!"&amp;ADDRESS(MATCH(C286,ファミリ引用特許WO!$A$2:$A$241,0),1)&amp;":"&amp;ADDRESS(MATCH(C286,ファミリ引用特許WO!$A$2:$A$241,0),19)),W286)+COUNTIF(INDIRECT("ファミリ引用特許WO!"&amp;ADDRESS(MATCH(C286,ファミリ引用特許WO!$A$2:$A$241,0),1)&amp;":"&amp;ADDRESS(MATCH(C286,ファミリ引用特許WO!$A$2:$A$241,0),19)),Y286)&gt;0,"Yes","No")),"")</f>
        <v/>
      </c>
      <c r="AQ286" s="194" t="str">
        <f ca="1">IF(OR(LEFT(R286)="特",LEFT(R286)="実",AND(OR(LEFT(R286,2)="US",LEFT(R286,2)="WO",LEFT(R286,2)="GB",LEFT(R286,2)="EP",LEFT(R286,2)="DE"),OR(MID(R286,3,1)="1",MID(R286,3,1)="2",MID(R286,3,1)="3",MID(R286,3,1)="4",MID(R286,3,1)="5",MID(R286,3,1)="6",MID(R286,3,1)="7",MID(R286,3,1)="8",MID(R286,3,1)="9",MID(R286,3,1)="0"))),IF(VLOOKUP(C286,'ファミリ引用特許表記修正（ex.A2→A）'!$A$2:$B$241,2,FALSE)=0,"family無し",IF(COUNTIF(INDIRECT("'ファミリ引用特許表記修正（ex.A2→A）'!"&amp;ADDRESS(MATCH(C286,'ファミリ引用特許表記修正（ex.A2→A）'!$A$2:$A$241,0),1)&amp;":"&amp;ADDRESS(MATCH(C286,'ファミリ引用特許表記修正（ex.A2→A）'!$A$2:$A$241,0),171)),R286)+COUNTIF(INDIRECT("'ファミリ引用特許表記修正（ex.A2→A）'!"&amp;ADDRESS(MATCH(C286,'ファミリ引用特許表記修正（ex.A2→A）'!$A$2:$A$241,0),1)&amp;":"&amp;ADDRESS(MATCH(C286,'ファミリ引用特許表記修正（ex.A2→A）'!$A$2:$A$241,0),171)),S286)+COUNTIF(INDIRECT("'ファミリ引用特許表記修正（ex.A2→A）'!"&amp;ADDRESS(MATCH(C286,'ファミリ引用特許表記修正（ex.A2→A）'!$A$2:$A$241,0),1)&amp;":"&amp;ADDRESS(MATCH(C286,'ファミリ引用特許表記修正（ex.A2→A）'!$A$2:$A$241,0),171)),T286)+COUNTIF(INDIRECT("'ファミリ引用特許表記修正（ex.A2→A）'!"&amp;ADDRESS(MATCH(C286,'ファミリ引用特許表記修正（ex.A2→A）'!$A$2:$A$241,0),1)&amp;":"&amp;ADDRESS(MATCH(C286,'ファミリ引用特許表記修正（ex.A2→A）'!$A$2:$A$241,0),171)),W286)+COUNTIF(INDIRECT("'ファミリ引用特許表記修正（ex.A2→A）'!"&amp;ADDRESS(MATCH(C286,'ファミリ引用特許表記修正（ex.A2→A）'!$A$2:$A$241,0),1)&amp;":"&amp;ADDRESS(MATCH(C286,'ファミリ引用特許表記修正（ex.A2→A）'!$A$2:$A$241,0),171)),Y286)&gt;0,"Yes","No")),"")</f>
        <v/>
      </c>
      <c r="AR286" s="193" t="str">
        <f>IF(OR(LEFT(R286)="特",LEFT(R286)="実",AND(OR(LEFT(R286,2)="US",LEFT(R286,2)="WO",LEFT(R286,2)="GB",LEFT(R286,2)="EP",LEFT(R286,2)="DE"),OR(MID(R286,3,1)="1",MID(R286,3,1)="2",MID(R286,3,1)="3",MID(R286,3,1)="4",MID(R286,3,1)="5",MID(R286,3,1)="6",MID(R286,3,1)="7",MID(R286,3,1)="8",MID(R286,3,1)="9",MID(R286,3,1)="0",))),"",VLOOKUP($C286,ファミリ発明者引用文献!A$3:B$235,2,FALSE))</f>
        <v>,,</v>
      </c>
      <c r="AS286" s="194" t="str">
        <f>VLOOKUP(C286,ファミリ引用文献WO!A$2:B$241,2,FALSE)</f>
        <v/>
      </c>
      <c r="AT286" s="190" t="str">
        <f>VLOOKUP(C286,ファミリ引用文献!A$3:B$242,2,FALSE)</f>
        <v/>
      </c>
      <c r="AU286" s="190" t="str">
        <f>VLOOKUP(C286,審判データ!AH$2:BT$379,39,FALSE)</f>
        <v>WO02/040601;特許04096736;WO2002040601A</v>
      </c>
      <c r="AV286" s="192" t="str">
        <f ca="1">IF(INDIRECT("審判データ!"&amp;ADDRESS(MATCH(C286,審判データ!$AH$1:$AH$379,0),32))="早期審査の対象とする","早期審査","")</f>
        <v/>
      </c>
      <c r="AW286" s="657" t="str">
        <f t="shared" si="21"/>
        <v/>
      </c>
      <c r="AX286" s="658" t="str">
        <f>IF(LEFT(AE286,3)="日本特",IF(LEFT(C286)="特",VLOOKUP(C286,'本件、証拠文献テーマコード'!G$2:I$376,3,FALSE),VLOOKUP(C286,'本件、証拠文献テーマコード'!B$2:I$376,8,FALSE)),"")</f>
        <v/>
      </c>
      <c r="AY286" s="658" t="str">
        <f>IF(LEFT(AE286,3)="日本特",IF(OR(MID(R286,2,1)="開",MID(R286,2,1)="表",MID(R286,2,1)="登"),VLOOKUP(R286,'本件、証拠文献テーマコード'!C$2:I$379,7,FALSE),VLOOKUP(R286,'本件、証拠文献テーマコード'!G$2:I$379,3,FALSE)),"")</f>
        <v/>
      </c>
      <c r="AZ286" s="659"/>
    </row>
    <row r="287" spans="1:52" ht="27" x14ac:dyDescent="0.15">
      <c r="A287" s="420" t="s">
        <v>22833</v>
      </c>
      <c r="B287" s="586" t="str">
        <f ca="1">IF(A287="",B286,INDIRECT("審判データ!"&amp;ADDRESS(MATCH(A287,審判データ!$HC$1:$HC$379,0),20))&amp;" / "&amp;INDIRECT("審判データ!"&amp;ADDRESS(MATCH(A287,審判データ!$HC$1:$HC$379,0),21)))</f>
        <v>2011 / 29-2</v>
      </c>
      <c r="C287" s="413">
        <v>4096736</v>
      </c>
      <c r="D287" s="413" t="s">
        <v>3362</v>
      </c>
      <c r="E287" s="163" t="str">
        <f ca="1">INDIRECT("審判データ!"&amp;ADDRESS(MATCH(C287,審判データ!$AH$1:$AH$379,0),55))</f>
        <v>曽良カヨ子</v>
      </c>
      <c r="F287" s="43" t="str">
        <f ca="1">INDIRECT("審判データ!"&amp;ADDRESS(MATCH(C287,審判データ!$AH$1:$AH$379,0),56))</f>
        <v>曽良　カヨ子</v>
      </c>
      <c r="G287" s="43" t="str">
        <f ca="1">INDIRECT("審判データ!"&amp;ADDRESS(MATCH(C287,審判データ!$AH$1:$AH$379,0),72))</f>
        <v>WO02/040601;特許04096736;WO2002040601A</v>
      </c>
      <c r="H287" s="43" t="str">
        <f ca="1">INDIRECT("審判データ!"&amp;ADDRESS(MATCH(C287,審判データ!$AH$1:$AH$379,0),41))</f>
        <v>C09D201/00;C09C  1/36;C09C  3/06;C09D  5/00;C09D  7/12</v>
      </c>
      <c r="I287" s="43" t="str">
        <f ca="1">INDIRECT("審判データ!"&amp;ADDRESS(MATCH(C287,審判データ!$AH$1:$AH$379,0),49))</f>
        <v>C09D 201/00@AFI(JP);C09C   1/36@ALI(JP);C09C   3/06@ALI(JP);C09D   1/00@ALI(EP);C09D   5/33@ALI(JP);C09D   7/12@ALI(JP);F27D   1/00@ALI(JP)</v>
      </c>
      <c r="J287" s="43" t="str">
        <f ca="1">INDIRECT("審判データ!"&amp;ADDRESS(MATCH(C287,審判データ!$AH$1:$AH$379,0),51))</f>
        <v>C09C  1/36;C09C  3/06;C09D201/00;C09D  5/00        Z;C09D  7/12;F27D  1/00        N;C09D  5/33</v>
      </c>
      <c r="K287" s="43" t="str">
        <f ca="1">INDIRECT("審判データ!"&amp;ADDRESS(MATCH(C287,審判データ!$AH$1:$AH$379,0),53))</f>
        <v>4J037 AA22;4J037 CA03;4J037 CA09;4J038 AA011;4J038 HA146;4J038 HA216;4J038 HA446;4J038 KA08;4J038 NA13;4J038 PC03;4J038 PC04;4K051 AA03;4K051 AB03;4K051 AB00;4K051 BE00;4K051 BE03</v>
      </c>
      <c r="L287" s="719" t="s">
        <v>22834</v>
      </c>
      <c r="M287" s="716"/>
      <c r="N287" s="720"/>
      <c r="O287" s="721"/>
      <c r="P287" s="722"/>
      <c r="Q287" s="715"/>
      <c r="R287" s="716"/>
      <c r="S287" s="715" t="str">
        <f>IF(OR(LEFT(R287)="特",LEFT(R287)="実"),VLOOKUP(R287,'証拠（JP特許）'!$B$2:$D$299,2,FALSE),IF(AND(OR(LEFT(R287,2)="US",LEFT(R287,2)="WO",LEFT(R287,2)="GB",LEFT(R287,2)="EP",LEFT(R287,2)="DE"),OR(MID(R287,3,1)="1",MID(R287,3,1)="2",MID(R287,3,1)="3",MID(R287,3,1)="4",MID(R287,3,1)="5",MID(R287,3,1)="6",MID(R287,3,1)="7",MID(R287,3,1)="8",MID(R287,3,1)="9",MID(R287,3,1)="0")),VLOOKUP(R287,'証拠（WW特許）'!$B$2:$C$90,2,FALSE),"_"))</f>
        <v>_</v>
      </c>
      <c r="T287" s="716" t="str">
        <f>IF(OR(LEFT(R287)="特",LEFT(R287)="実"),VLOOKUP(R287,'証拠（JP特許）'!$B$2:$E$299,4,FALSE),"_")</f>
        <v>_</v>
      </c>
      <c r="U287" s="716"/>
      <c r="V287" s="715"/>
      <c r="W287" s="717" t="str">
        <f t="shared" si="23"/>
        <v/>
      </c>
      <c r="X287" s="718"/>
      <c r="Y287" s="718" t="str">
        <f t="shared" si="24"/>
        <v/>
      </c>
      <c r="Z287" s="414" t="str">
        <f ca="1">IF(OR(LEFT(R287)="特",LEFT(R287)="実",AND(OR(LEFT(R287,2)="US",LEFT(R287,2)="WO",LEFT(R287,2)="GB",LEFT(R287,2)="EP",LEFT(R287,2)="DE"),OR(MID(R287,3,1)="1",MID(R287,3,1)="2",MID(R287,3,1)="3",MID(R287,3,1)="4",MID(R287,3,1)="5",MID(R287,3,1)="6",MID(R287,3,1)="7",MID(R287,3,1)="8",MID(R287,3,1)="9",MID(R287,3,1)="0",))),IF(COUNTIF(INDIRECT("拒絶理由・拒絶査定・異議申立!"&amp;ADDRESS(MATCH(C287,拒絶理由・拒絶査定・異議申立!B$1:B$1000,0),3)&amp;":"&amp;ADDRESS(MATCH(C287,拒絶理由・拒絶査定・異議申立!B$1:B$1000,0),50)),R287)+COUNTIF(INDIRECT("拒絶理由・拒絶査定・異議申立!"&amp;ADDRESS(MATCH(C287,拒絶理由・拒絶査定・異議申立!B$1:B$1000,0),3)&amp;":"&amp;ADDRESS(MATCH(C287,拒絶理由・拒絶査定・異議申立!B$1:B$1000,0),50)),T287)&gt;0,"Yes","No"),"")</f>
        <v/>
      </c>
      <c r="AA287" s="415" t="str">
        <f ca="1">IF(OR(LEFT(R287)="特",LEFT(R287)="実",AND(OR(LEFT(R287,2)="US",LEFT(R287,2)="WO",LEFT(R287,2)="GB",LEFT(R287,2)="EP",LEFT(R287,2)="DE"),OR(MID(R287,3,1)="1",MID(R287,3,1)="2",MID(R287,3,1)="3",MID(R287,3,1)="4",MID(R287,3,1)="5",MID(R287,3,1)="6",MID(R287,3,1)="7",MID(R287,3,1)="8",MID(R287,3,1)="9",MID(R287,3,1)="0",))),IF(COUNTIF(INDIRECT("先行技術調査・登録査定!"&amp;ADDRESS(MATCH(C287,先行技術調査・登録査定!B$1:B$1000,0),3)&amp;":"&amp;ADDRESS(MATCH(C287,先行技術調査・登録査定!B$1:B$1000,0),49)),R287)+COUNTIF(INDIRECT("先行技術調査・登録査定!"&amp;ADDRESS(MATCH(C287,先行技術調査・登録査定!B$1:B$1000,0),3)&amp;":"&amp;ADDRESS(MATCH(C287,先行技術調査・登録査定!B$1:B$1000,0),49)),T287)&gt;0,"Yes","No"),"")</f>
        <v/>
      </c>
      <c r="AB287" s="416" t="str">
        <f t="shared" ca="1" si="20"/>
        <v/>
      </c>
      <c r="AC287" s="433" t="str">
        <f>IF(OR(LEFT(R287)="特",LEFT(R287)="実",AND(OR(LEFT(R287,2)="US",LEFT(R287,2)="WO",LEFT(R287,2)="GB",LEFT(R287,2)="EP",LEFT(R287,2)="DE"),OR(MID(R287,3,1)="1",MID(R287,3,1)="2",MID(R287,3,1)="3",MID(R287,3,1)="4",MID(R287,3,1)="5",MID(R287,3,1)="6",MID(R287,3,1)="7",MID(R287,3,1)="8",MID(R287,3,1)="9",MID(R287,3,1)="0",))),"",VLOOKUP($C287,非特許文献リスト!$A$2:$C$196,2,FALSE))</f>
        <v/>
      </c>
      <c r="AD287" s="434" t="str">
        <f>IF(OR(LEFT(R287)="特",LEFT(R287)="実",AND(OR(LEFT(R287,2)="US",LEFT(R287,2)="WO",LEFT(R287,2)="GB",LEFT(R287,2)="EP",LEFT(R287,2)="DE"),OR(MID(R287,3,1)="1",MID(R287,3,1)="2",MID(R287,3,1)="3",MID(R287,3,1)="4",MID(R287,3,1)="5",MID(R287,3,1)="6",MID(R287,3,1)="7",MID(R287,3,1)="8",MID(R287,3,1)="9",MID(R287,3,1)="0",))),"",VLOOKUP($C287,非特許文献リスト!$A$2:$C$196,3,FALSE))</f>
        <v/>
      </c>
      <c r="AE287" s="188" t="str">
        <f t="shared" si="22"/>
        <v/>
      </c>
      <c r="AF287" s="189" t="str">
        <f>IF(OR(LEFT(R287)="特",LEFT(R287)="実"),VLOOKUP(R287,'証拠（JP特許）'!$B$2:$AB$299,10,FALSE),IF(AND(OR(LEFT(R287,2)="US",LEFT(R287,2)="WO",LEFT(R287,2)="GB",LEFT(R287,2)="EP",LEFT(R287,2)="DE"),OR(MID(R287,3,1)="1",MID(R287,3,1)="2",MID(R287,3,1)="3",MID(R287,3,1)="4",MID(R287,3,1)="5",MID(R287,3,1)="6",MID(R287,3,1)="7",MID(R287,3,1)="8",MID(R287,3,1)="9",MID(R287,3,1)="0",)),VLOOKUP(R287,'証拠（WW特許）'!$B$2:$M$90,8,FALSE),""))</f>
        <v/>
      </c>
      <c r="AG287" s="189" t="str">
        <f>IF(OR(LEFT(R287)="特",LEFT(R287)="実"),VLOOKUP(R287,'証拠（JP特許）'!$B$2:$AB$299,26,FALSE),IF(AND(OR(LEFT(R287,2)="US",LEFT(R287,2)="WO",LEFT(R287,2)="GB",LEFT(R287,2)="EP",LEFT(R287,2)="DE"),OR(MID(R287,3,1)="1",MID(R287,3,1)="2",MID(R287,3,1)="3",MID(R287,3,1)="4",MID(R287,3,1)="5",MID(R287,3,1)="6",MID(R287,3,1)="7",MID(R287,3,1)="8",MID(R287,3,1)="9",MID(R287,3,1)="0",)),VLOOKUP(R287,'証拠（WW特許）'!$B$2:$M$90,12,FALSE),""))</f>
        <v/>
      </c>
      <c r="AH287" s="190" t="str">
        <f>IF(OR(LEFT(R287)="特",LEFT(R287)="実"),VLOOKUP(R287,'証拠（JP特許）'!$B$2:$X$299,20,FALSE),IF(AND(OR(LEFT(R287,2)="US",LEFT(R287,2)="WO",LEFT(R287,2)="GB",LEFT(R287,2)="EP",LEFT(R287,2)="DE"),OR(MID(R287,3,1)="1",MID(R287,3,1)="2",MID(R287,3,1)="3",MID(R287,3,1)="4",MID(R287,3,1)="5",MID(R287,3,1)="6",MID(R287,3,1)="7",MID(R287,3,1)="8",MID(R287,3,1)="9",MID(R287,3,1)="0",)),VLOOKUP(R287,'証拠（WW特許）'!$B$2:$U$90,20,FALSE),""))</f>
        <v/>
      </c>
      <c r="AI287" s="190" t="str">
        <f>IF(OR(LEFT(R287)="特",LEFT(R287)="実"),VLOOKUP(R287,'証拠（JP特許）'!$B$2:$X$299,21,FALSE),"")</f>
        <v/>
      </c>
      <c r="AJ287" s="190" t="str">
        <f>IF(OR(LEFT(R287)="特",LEFT(R287)="実"),VLOOKUP(R287,'証拠（JP特許）'!$B$2:$X$299,22,FALSE),"")</f>
        <v/>
      </c>
      <c r="AK287" s="191" t="str">
        <f>IF(OR(LEFT(R287)="特",LEFT(R287)="実"),VLOOKUP(R287,'証拠（JP特許）'!$B$2:$X$299,17,FALSE),IF(AND(OR(LEFT(R287,2)="US",LEFT(R287,2)="WO",LEFT(R287,2)="GB",LEFT(R287,2)="EP",LEFT(R287,2)="DE"),OR(MID(R287,3,1)="1",MID(R287,3,1)="2",MID(R287,3,1)="3",MID(R287,3,1)="4",MID(R287,3,1)="5",MID(R287,3,1)="6",MID(R287,3,1)="7",MID(R287,3,1)="8",MID(R287,3,1)="9",MID(R287,3,1)="0",)),VLOOKUP(R287,'証拠（WW特許）'!$B$2:$U$90,16,FALSE),""))</f>
        <v/>
      </c>
      <c r="AL287" s="190"/>
      <c r="AM287" s="190"/>
      <c r="AN287" s="190"/>
      <c r="AO287" s="190" t="str">
        <f ca="1">IF(OR(LEFT(R287)="特",LEFT(R287)="実",AND(OR(LEFT(R287,2)="US",LEFT(R287,2)="WO",LEFT(R287,2)="GB",LEFT(R287,2)="EP",LEFT(R287,2)="DE"),OR(MID(R287,3,1)="1",MID(R287,3,1)="2",MID(R287,3,1)="3",MID(R287,3,1)="4",MID(R287,3,1)="5",MID(R287,3,1)="6",MID(R287,3,1)="7",MID(R287,3,1)="8",MID(R287,3,1)="9",MID(R287,3,1)="0"))),IF(COUNTIF(INDIRECT("発明者引用!"&amp;ADDRESS(MATCH(C287,発明者引用!B$1:B$196,0),4)&amp;":"&amp;ADDRESS(MATCH(C287,発明者引用!B$1:B$196,0),17)),R287)+COUNTIF(INDIRECT("発明者引用!"&amp;ADDRESS(MATCH(C287,発明者引用!B$1:B$196,0),4)&amp;":"&amp;ADDRESS(MATCH(C287,発明者引用!B$1:B$196,0),17)),#REF!)+COUNTIF(INDIRECT("発明者引用!"&amp;ADDRESS(MATCH(C287,発明者引用!B$1:B$196,0),4)&amp;":"&amp;ADDRESS(MATCH(C287,発明者引用!B$1:B$196,0),17)),T287)&gt;0,"Yes","No"),"")</f>
        <v/>
      </c>
      <c r="AP287" s="190" t="str">
        <f ca="1">IF(OR(LEFT(R287)="特",LEFT(R287)="実",AND(OR(LEFT(R287,2)="US",LEFT(R287,2)="WO",LEFT(R287,2)="GB",LEFT(R287,2)="EP",LEFT(R287,2)="DE"),OR(MID(R287,3,1)="1",MID(R287,3,1)="2",MID(R287,3,1)="3",MID(R287,3,1)="4",MID(R287,3,1)="5",MID(R287,3,1)="6",MID(R287,3,1)="7",MID(R287,3,1)="8",MID(R287,3,1)="9",MID(R287,3,1)="0"))),IF(VLOOKUP(C287,ファミリ引用特許WO!$A$2:$B$241,2,FALSE)+VLOOKUP(C287,ファミリ引用文献WO!$A$2:$C$241,3,FALSE)=0,"ISR無し",IF(COUNTIF(INDIRECT("ファミリ引用特許WO!"&amp;ADDRESS(MATCH(C287,ファミリ引用特許WO!$A$2:$A$241,0),1)&amp;":"&amp;ADDRESS(MATCH(C287,ファミリ引用特許WO!$A$2:$A$241,0),19)),R287)+COUNTIF(INDIRECT("ファミリ引用特許WO!"&amp;ADDRESS(MATCH(C287,ファミリ引用特許WO!$A$2:$A$241,0),1)&amp;":"&amp;ADDRESS(MATCH(C287,ファミリ引用特許WO!$A$2:$A$241,0),19)),S287)+COUNTIF(INDIRECT("ファミリ引用特許WO!"&amp;ADDRESS(MATCH(C287,ファミリ引用特許WO!$A$2:$A$241,0),1)&amp;":"&amp;ADDRESS(MATCH(C287,ファミリ引用特許WO!$A$2:$A$241,0),19)),T287)+COUNTIF(INDIRECT("ファミリ引用特許WO!"&amp;ADDRESS(MATCH(C287,ファミリ引用特許WO!$A$2:$A$241,0),1)&amp;":"&amp;ADDRESS(MATCH(C287,ファミリ引用特許WO!$A$2:$A$241,0),19)),W287)+COUNTIF(INDIRECT("ファミリ引用特許WO!"&amp;ADDRESS(MATCH(C287,ファミリ引用特許WO!$A$2:$A$241,0),1)&amp;":"&amp;ADDRESS(MATCH(C287,ファミリ引用特許WO!$A$2:$A$241,0),19)),Y287)&gt;0,"Yes","No")),"")</f>
        <v/>
      </c>
      <c r="AQ287" s="194" t="str">
        <f ca="1">IF(OR(LEFT(R287)="特",LEFT(R287)="実",AND(OR(LEFT(R287,2)="US",LEFT(R287,2)="WO",LEFT(R287,2)="GB",LEFT(R287,2)="EP",LEFT(R287,2)="DE"),OR(MID(R287,3,1)="1",MID(R287,3,1)="2",MID(R287,3,1)="3",MID(R287,3,1)="4",MID(R287,3,1)="5",MID(R287,3,1)="6",MID(R287,3,1)="7",MID(R287,3,1)="8",MID(R287,3,1)="9",MID(R287,3,1)="0"))),IF(VLOOKUP(C287,'ファミリ引用特許表記修正（ex.A2→A）'!$A$2:$B$241,2,FALSE)=0,"family無し",IF(COUNTIF(INDIRECT("'ファミリ引用特許表記修正（ex.A2→A）'!"&amp;ADDRESS(MATCH(C287,'ファミリ引用特許表記修正（ex.A2→A）'!$A$2:$A$241,0),1)&amp;":"&amp;ADDRESS(MATCH(C287,'ファミリ引用特許表記修正（ex.A2→A）'!$A$2:$A$241,0),171)),R287)+COUNTIF(INDIRECT("'ファミリ引用特許表記修正（ex.A2→A）'!"&amp;ADDRESS(MATCH(C287,'ファミリ引用特許表記修正（ex.A2→A）'!$A$2:$A$241,0),1)&amp;":"&amp;ADDRESS(MATCH(C287,'ファミリ引用特許表記修正（ex.A2→A）'!$A$2:$A$241,0),171)),S287)+COUNTIF(INDIRECT("'ファミリ引用特許表記修正（ex.A2→A）'!"&amp;ADDRESS(MATCH(C287,'ファミリ引用特許表記修正（ex.A2→A）'!$A$2:$A$241,0),1)&amp;":"&amp;ADDRESS(MATCH(C287,'ファミリ引用特許表記修正（ex.A2→A）'!$A$2:$A$241,0),171)),T287)+COUNTIF(INDIRECT("'ファミリ引用特許表記修正（ex.A2→A）'!"&amp;ADDRESS(MATCH(C287,'ファミリ引用特許表記修正（ex.A2→A）'!$A$2:$A$241,0),1)&amp;":"&amp;ADDRESS(MATCH(C287,'ファミリ引用特許表記修正（ex.A2→A）'!$A$2:$A$241,0),171)),W287)+COUNTIF(INDIRECT("'ファミリ引用特許表記修正（ex.A2→A）'!"&amp;ADDRESS(MATCH(C287,'ファミリ引用特許表記修正（ex.A2→A）'!$A$2:$A$241,0),1)&amp;":"&amp;ADDRESS(MATCH(C287,'ファミリ引用特許表記修正（ex.A2→A）'!$A$2:$A$241,0),171)),Y287)&gt;0,"Yes","No")),"")</f>
        <v/>
      </c>
      <c r="AR287" s="193" t="str">
        <f>IF(OR(LEFT(R287)="特",LEFT(R287)="実",AND(OR(LEFT(R287,2)="US",LEFT(R287,2)="WO",LEFT(R287,2)="GB",LEFT(R287,2)="EP",LEFT(R287,2)="DE"),OR(MID(R287,3,1)="1",MID(R287,3,1)="2",MID(R287,3,1)="3",MID(R287,3,1)="4",MID(R287,3,1)="5",MID(R287,3,1)="6",MID(R287,3,1)="7",MID(R287,3,1)="8",MID(R287,3,1)="9",MID(R287,3,1)="0",))),"",VLOOKUP($C287,ファミリ発明者引用文献!A$3:B$235,2,FALSE))</f>
        <v>,,</v>
      </c>
      <c r="AS287" s="194" t="str">
        <f>VLOOKUP(C287,ファミリ引用文献WO!A$2:B$241,2,FALSE)</f>
        <v/>
      </c>
      <c r="AT287" s="190" t="str">
        <f>VLOOKUP(C287,ファミリ引用文献!A$3:B$242,2,FALSE)</f>
        <v/>
      </c>
      <c r="AU287" s="190" t="str">
        <f>VLOOKUP(C287,審判データ!AH$2:BT$379,39,FALSE)</f>
        <v>WO02/040601;特許04096736;WO2002040601A</v>
      </c>
      <c r="AV287" s="192" t="str">
        <f ca="1">IF(INDIRECT("審判データ!"&amp;ADDRESS(MATCH(C287,審判データ!$AH$1:$AH$379,0),32))="早期審査の対象とする","早期審査","")</f>
        <v/>
      </c>
      <c r="AW287" s="657" t="str">
        <f t="shared" si="21"/>
        <v/>
      </c>
      <c r="AX287" s="658" t="str">
        <f>IF(LEFT(AE287,3)="日本特",IF(LEFT(C287)="特",VLOOKUP(C287,'本件、証拠文献テーマコード'!G$2:I$376,3,FALSE),VLOOKUP(C287,'本件、証拠文献テーマコード'!B$2:I$376,8,FALSE)),"")</f>
        <v/>
      </c>
      <c r="AY287" s="658" t="str">
        <f>IF(LEFT(AE287,3)="日本特",IF(OR(MID(R287,2,1)="開",MID(R287,2,1)="表",MID(R287,2,1)="登"),VLOOKUP(R287,'本件、証拠文献テーマコード'!C$2:I$379,7,FALSE),VLOOKUP(R287,'本件、証拠文献テーマコード'!G$2:I$379,3,FALSE)),"")</f>
        <v/>
      </c>
      <c r="AZ287" s="659"/>
    </row>
    <row r="288" spans="1:52" ht="54" x14ac:dyDescent="0.15">
      <c r="A288" s="791" t="s">
        <v>22835</v>
      </c>
      <c r="B288" s="586" t="str">
        <f ca="1">IF(A288="",B287,INDIRECT("審判データ!"&amp;ADDRESS(MATCH(A288,審判データ!$HC$1:$HC$379,0),20))&amp;" / "&amp;INDIRECT("審判データ!"&amp;ADDRESS(MATCH(A288,審判データ!$HC$1:$HC$379,0),21)))</f>
        <v>2011 / 29-2</v>
      </c>
      <c r="C288" s="413">
        <v>4096736</v>
      </c>
      <c r="D288" s="413" t="s">
        <v>3362</v>
      </c>
      <c r="E288" s="163" t="str">
        <f ca="1">INDIRECT("審判データ!"&amp;ADDRESS(MATCH(C288,審判データ!$AH$1:$AH$379,0),55))</f>
        <v>曽良カヨ子</v>
      </c>
      <c r="F288" s="43" t="str">
        <f ca="1">INDIRECT("審判データ!"&amp;ADDRESS(MATCH(C288,審判データ!$AH$1:$AH$379,0),56))</f>
        <v>曽良　カヨ子</v>
      </c>
      <c r="G288" s="43" t="str">
        <f ca="1">INDIRECT("審判データ!"&amp;ADDRESS(MATCH(C288,審判データ!$AH$1:$AH$379,0),72))</f>
        <v>WO02/040601;特許04096736;WO2002040601A</v>
      </c>
      <c r="H288" s="43" t="str">
        <f ca="1">INDIRECT("審判データ!"&amp;ADDRESS(MATCH(C288,審判データ!$AH$1:$AH$379,0),41))</f>
        <v>C09D201/00;C09C  1/36;C09C  3/06;C09D  5/00;C09D  7/12</v>
      </c>
      <c r="I288" s="43" t="str">
        <f ca="1">INDIRECT("審判データ!"&amp;ADDRESS(MATCH(C288,審判データ!$AH$1:$AH$379,0),49))</f>
        <v>C09D 201/00@AFI(JP);C09C   1/36@ALI(JP);C09C   3/06@ALI(JP);C09D   1/00@ALI(EP);C09D   5/33@ALI(JP);C09D   7/12@ALI(JP);F27D   1/00@ALI(JP)</v>
      </c>
      <c r="J288" s="43" t="str">
        <f ca="1">INDIRECT("審判データ!"&amp;ADDRESS(MATCH(C288,審判データ!$AH$1:$AH$379,0),51))</f>
        <v>C09C  1/36;C09C  3/06;C09D201/00;C09D  5/00        Z;C09D  7/12;F27D  1/00        N;C09D  5/33</v>
      </c>
      <c r="K288" s="43" t="str">
        <f ca="1">INDIRECT("審判データ!"&amp;ADDRESS(MATCH(C288,審判データ!$AH$1:$AH$379,0),53))</f>
        <v>4J037 AA22;4J037 CA03;4J037 CA09;4J038 AA011;4J038 HA146;4J038 HA216;4J038 HA446;4J038 KA08;4J038 NA13;4J038 PC03;4J038 PC04;4K051 AA03;4K051 AB03;4K051 AB00;4K051 BE00;4K051 BE03</v>
      </c>
      <c r="L288" s="719" t="s">
        <v>22836</v>
      </c>
      <c r="M288" s="716" t="s">
        <v>89</v>
      </c>
      <c r="N288" s="720" t="s">
        <v>22837</v>
      </c>
      <c r="O288" s="721"/>
      <c r="P288" s="722" t="s">
        <v>3379</v>
      </c>
      <c r="Q288" s="715" t="s">
        <v>91</v>
      </c>
      <c r="R288" s="716" t="s">
        <v>22838</v>
      </c>
      <c r="S288" s="715" t="str">
        <f>IF(OR(LEFT(R288)="特",LEFT(R288)="実"),VLOOKUP(R288,'証拠（JP特許）'!$B$2:$D$299,2,FALSE),IF(AND(OR(LEFT(R288,2)="US",LEFT(R288,2)="WO",LEFT(R288,2)="GB",LEFT(R288,2)="EP",LEFT(R288,2)="DE"),OR(MID(R288,3,1)="1",MID(R288,3,1)="2",MID(R288,3,1)="3",MID(R288,3,1)="4",MID(R288,3,1)="5",MID(R288,3,1)="6",MID(R288,3,1)="7",MID(R288,3,1)="8",MID(R288,3,1)="9",MID(R288,3,1)="0")),VLOOKUP(R288,'証拠（WW特許）'!$B$2:$C$90,2,FALSE),"_"))</f>
        <v>特願昭55-185023</v>
      </c>
      <c r="T288" s="716" t="str">
        <f>IF(OR(LEFT(R288)="特",LEFT(R288)="実"),VLOOKUP(R288,'証拠（JP特許）'!$B$2:$E$299,4,FALSE),"_")</f>
        <v>JP1480360</v>
      </c>
      <c r="U288" s="716"/>
      <c r="V288" s="715"/>
      <c r="W288" s="717" t="str">
        <f t="shared" si="23"/>
        <v>JP57109868A</v>
      </c>
      <c r="X288" s="718"/>
      <c r="Y288" s="718" t="str">
        <f t="shared" si="24"/>
        <v>JP1480360B</v>
      </c>
      <c r="Z288" s="414" t="str">
        <f ca="1">IF(OR(LEFT(R288)="特",LEFT(R288)="実",AND(OR(LEFT(R288,2)="US",LEFT(R288,2)="WO",LEFT(R288,2)="GB",LEFT(R288,2)="EP",LEFT(R288,2)="DE"),OR(MID(R288,3,1)="1",MID(R288,3,1)="2",MID(R288,3,1)="3",MID(R288,3,1)="4",MID(R288,3,1)="5",MID(R288,3,1)="6",MID(R288,3,1)="7",MID(R288,3,1)="8",MID(R288,3,1)="9",MID(R288,3,1)="0",))),IF(COUNTIF(INDIRECT("拒絶理由・拒絶査定・異議申立!"&amp;ADDRESS(MATCH(C288,拒絶理由・拒絶査定・異議申立!B$1:B$1000,0),3)&amp;":"&amp;ADDRESS(MATCH(C288,拒絶理由・拒絶査定・異議申立!B$1:B$1000,0),50)),R288)+COUNTIF(INDIRECT("拒絶理由・拒絶査定・異議申立!"&amp;ADDRESS(MATCH(C288,拒絶理由・拒絶査定・異議申立!B$1:B$1000,0),3)&amp;":"&amp;ADDRESS(MATCH(C288,拒絶理由・拒絶査定・異議申立!B$1:B$1000,0),50)),T288)&gt;0,"Yes","No"),"")</f>
        <v>Yes</v>
      </c>
      <c r="AA288" s="415" t="str">
        <f ca="1">IF(OR(LEFT(R288)="特",LEFT(R288)="実",AND(OR(LEFT(R288,2)="US",LEFT(R288,2)="WO",LEFT(R288,2)="GB",LEFT(R288,2)="EP",LEFT(R288,2)="DE"),OR(MID(R288,3,1)="1",MID(R288,3,1)="2",MID(R288,3,1)="3",MID(R288,3,1)="4",MID(R288,3,1)="5",MID(R288,3,1)="6",MID(R288,3,1)="7",MID(R288,3,1)="8",MID(R288,3,1)="9",MID(R288,3,1)="0",))),IF(COUNTIF(INDIRECT("先行技術調査・登録査定!"&amp;ADDRESS(MATCH(C288,先行技術調査・登録査定!B$1:B$1000,0),3)&amp;":"&amp;ADDRESS(MATCH(C288,先行技術調査・登録査定!B$1:B$1000,0),49)),R288)+COUNTIF(INDIRECT("先行技術調査・登録査定!"&amp;ADDRESS(MATCH(C288,先行技術調査・登録査定!B$1:B$1000,0),3)&amp;":"&amp;ADDRESS(MATCH(C288,先行技術調査・登録査定!B$1:B$1000,0),49)),T288)&gt;0,"Yes","No"),"")</f>
        <v>Yes</v>
      </c>
      <c r="AB288" s="416" t="str">
        <f t="shared" ca="1" si="20"/>
        <v>No</v>
      </c>
      <c r="AC288" s="433" t="str">
        <f>IF(OR(LEFT(R288)="特",LEFT(R288)="実",AND(OR(LEFT(R288,2)="US",LEFT(R288,2)="WO",LEFT(R288,2)="GB",LEFT(R288,2)="EP",LEFT(R288,2)="DE"),OR(MID(R288,3,1)="1",MID(R288,3,1)="2",MID(R288,3,1)="3",MID(R288,3,1)="4",MID(R288,3,1)="5",MID(R288,3,1)="6",MID(R288,3,1)="7",MID(R288,3,1)="8",MID(R288,3,1)="9",MID(R288,3,1)="0",))),"",VLOOKUP($C288,非特許文献リスト!$A$2:$C$196,2,FALSE))</f>
        <v/>
      </c>
      <c r="AD288" s="434" t="str">
        <f>IF(OR(LEFT(R288)="特",LEFT(R288)="実",AND(OR(LEFT(R288,2)="US",LEFT(R288,2)="WO",LEFT(R288,2)="GB",LEFT(R288,2)="EP",LEFT(R288,2)="DE"),OR(MID(R288,3,1)="1",MID(R288,3,1)="2",MID(R288,3,1)="3",MID(R288,3,1)="4",MID(R288,3,1)="5",MID(R288,3,1)="6",MID(R288,3,1)="7",MID(R288,3,1)="8",MID(R288,3,1)="9",MID(R288,3,1)="0",))),"",VLOOKUP($C288,非特許文献リスト!$A$2:$C$196,3,FALSE))</f>
        <v/>
      </c>
      <c r="AE288" s="188" t="str">
        <f t="shared" si="22"/>
        <v>日本特許文献</v>
      </c>
      <c r="AF288" s="189" t="str">
        <f>IF(OR(LEFT(R288)="特",LEFT(R288)="実"),VLOOKUP(R288,'証拠（JP特許）'!$B$2:$AB$299,10,FALSE),IF(AND(OR(LEFT(R288,2)="US",LEFT(R288,2)="WO",LEFT(R288,2)="GB",LEFT(R288,2)="EP",LEFT(R288,2)="DE"),OR(MID(R288,3,1)="1",MID(R288,3,1)="2",MID(R288,3,1)="3",MID(R288,3,1)="4",MID(R288,3,1)="5",MID(R288,3,1)="6",MID(R288,3,1)="7",MID(R288,3,1)="8",MID(R288,3,1)="9",MID(R288,3,1)="0",)),VLOOKUP(R288,'証拠（WW特許）'!$B$2:$M$90,8,FALSE),""))</f>
        <v>三宅辰男</v>
      </c>
      <c r="AG288" s="189" t="str">
        <f>IF(OR(LEFT(R288)="特",LEFT(R288)="実"),VLOOKUP(R288,'証拠（JP特許）'!$B$2:$AB$299,26,FALSE),IF(AND(OR(LEFT(R288,2)="US",LEFT(R288,2)="WO",LEFT(R288,2)="GB",LEFT(R288,2)="EP",LEFT(R288,2)="DE"),OR(MID(R288,3,1)="1",MID(R288,3,1)="2",MID(R288,3,1)="3",MID(R288,3,1)="4",MID(R288,3,1)="5",MID(R288,3,1)="6",MID(R288,3,1)="7",MID(R288,3,1)="8",MID(R288,3,1)="9",MID(R288,3,1)="0",)),VLOOKUP(R288,'証拠（WW特許）'!$B$2:$M$90,12,FALSE),""))</f>
        <v>三宅　辰男</v>
      </c>
      <c r="AH288" s="190" t="str">
        <f>IF(OR(LEFT(R288)="特",LEFT(R288)="実"),VLOOKUP(R288,'証拠（JP特許）'!$B$2:$X$299,20,FALSE),IF(AND(OR(LEFT(R288,2)="US",LEFT(R288,2)="WO",LEFT(R288,2)="GB",LEFT(R288,2)="EP",LEFT(R288,2)="DE"),OR(MID(R288,3,1)="1",MID(R288,3,1)="2",MID(R288,3,1)="3",MID(R288,3,1)="4",MID(R288,3,1)="5",MID(R288,3,1)="6",MID(R288,3,1)="7",MID(R288,3,1)="8",MID(R288,3,1)="9",MID(R288,3,1)="0",)),VLOOKUP(R288,'証拠（WW特許）'!$B$2:$U$90,20,FALSE),""))</f>
        <v>C09D   5/00    (2006.01)</v>
      </c>
      <c r="AI288" s="190" t="str">
        <f>IF(OR(LEFT(R288)="特",LEFT(R288)="実"),VLOOKUP(R288,'証拠（JP特許）'!$B$2:$X$299,21,FALSE),"")</f>
        <v>C09D  5/00   PSD ,C09D  5/00   PPQA,C09D  5/00   120 ,C09D  5/00      M,C09D  5/00      Z</v>
      </c>
      <c r="AJ288" s="190" t="str">
        <f>IF(OR(LEFT(R288)="特",LEFT(R288)="実"),VLOOKUP(R288,'証拠（JP特許）'!$B$2:$X$299,22,FALSE),"")</f>
        <v>4J038AA011,4J038HA211,4J038HA551,4J038LA01,4J038MA02,4J038MA10,4J038MA08,4J038NA19,4J038NA04,4J038NA15</v>
      </c>
      <c r="AK288" s="191" t="str">
        <f>IF(OR(LEFT(R288)="特",LEFT(R288)="実"),VLOOKUP(R288,'証拠（JP特許）'!$B$2:$X$299,17,FALSE),IF(AND(OR(LEFT(R288,2)="US",LEFT(R288,2)="WO",LEFT(R288,2)="GB",LEFT(R288,2)="EP",LEFT(R288,2)="DE"),OR(MID(R288,3,1)="1",MID(R288,3,1)="2",MID(R288,3,1)="3",MID(R288,3,1)="4",MID(R288,3,1)="5",MID(R288,3,1)="6",MID(R288,3,1)="7",MID(R288,3,1)="8",MID(R288,3,1)="9",MID(R288,3,1)="0",)),VLOOKUP(R288,'証拠（WW特許）'!$B$2:$U$90,16,FALSE),""))</f>
        <v>1982.07.08</v>
      </c>
      <c r="AL288" s="190"/>
      <c r="AM288" s="190"/>
      <c r="AN288" s="190"/>
      <c r="AO288" s="190" t="str">
        <f ca="1">IF(OR(LEFT(R288)="特",LEFT(R288)="実",AND(OR(LEFT(R288,2)="US",LEFT(R288,2)="WO",LEFT(R288,2)="GB",LEFT(R288,2)="EP",LEFT(R288,2)="DE"),OR(MID(R288,3,1)="1",MID(R288,3,1)="2",MID(R288,3,1)="3",MID(R288,3,1)="4",MID(R288,3,1)="5",MID(R288,3,1)="6",MID(R288,3,1)="7",MID(R288,3,1)="8",MID(R288,3,1)="9",MID(R288,3,1)="0"))),IF(COUNTIF(INDIRECT("発明者引用!"&amp;ADDRESS(MATCH(C288,発明者引用!B$1:B$196,0),4)&amp;":"&amp;ADDRESS(MATCH(C288,発明者引用!B$1:B$196,0),17)),R288)+COUNTIF(INDIRECT("発明者引用!"&amp;ADDRESS(MATCH(C288,発明者引用!B$1:B$196,0),4)&amp;":"&amp;ADDRESS(MATCH(C288,発明者引用!B$1:B$196,0),17)),#REF!)+COUNTIF(INDIRECT("発明者引用!"&amp;ADDRESS(MATCH(C288,発明者引用!B$1:B$196,0),4)&amp;":"&amp;ADDRESS(MATCH(C288,発明者引用!B$1:B$196,0),17)),T288)&gt;0,"Yes","No"),"")</f>
        <v>Yes</v>
      </c>
      <c r="AP288" s="190" t="str">
        <f ca="1">IF(OR(LEFT(R288)="特",LEFT(R288)="実",AND(OR(LEFT(R288,2)="US",LEFT(R288,2)="WO",LEFT(R288,2)="GB",LEFT(R288,2)="EP",LEFT(R288,2)="DE"),OR(MID(R288,3,1)="1",MID(R288,3,1)="2",MID(R288,3,1)="3",MID(R288,3,1)="4",MID(R288,3,1)="5",MID(R288,3,1)="6",MID(R288,3,1)="7",MID(R288,3,1)="8",MID(R288,3,1)="9",MID(R288,3,1)="0"))),IF(VLOOKUP(C288,ファミリ引用特許WO!$A$2:$B$241,2,FALSE)+VLOOKUP(C288,ファミリ引用文献WO!$A$2:$C$241,3,FALSE)=0,"ISR無し",IF(COUNTIF(INDIRECT("ファミリ引用特許WO!"&amp;ADDRESS(MATCH(C288,ファミリ引用特許WO!$A$2:$A$241,0),1)&amp;":"&amp;ADDRESS(MATCH(C288,ファミリ引用特許WO!$A$2:$A$241,0),19)),R288)+COUNTIF(INDIRECT("ファミリ引用特許WO!"&amp;ADDRESS(MATCH(C288,ファミリ引用特許WO!$A$2:$A$241,0),1)&amp;":"&amp;ADDRESS(MATCH(C288,ファミリ引用特許WO!$A$2:$A$241,0),19)),S288)+COUNTIF(INDIRECT("ファミリ引用特許WO!"&amp;ADDRESS(MATCH(C288,ファミリ引用特許WO!$A$2:$A$241,0),1)&amp;":"&amp;ADDRESS(MATCH(C288,ファミリ引用特許WO!$A$2:$A$241,0),19)),T288)+COUNTIF(INDIRECT("ファミリ引用特許WO!"&amp;ADDRESS(MATCH(C288,ファミリ引用特許WO!$A$2:$A$241,0),1)&amp;":"&amp;ADDRESS(MATCH(C288,ファミリ引用特許WO!$A$2:$A$241,0),19)),W288)+COUNTIF(INDIRECT("ファミリ引用特許WO!"&amp;ADDRESS(MATCH(C288,ファミリ引用特許WO!$A$2:$A$241,0),1)&amp;":"&amp;ADDRESS(MATCH(C288,ファミリ引用特許WO!$A$2:$A$241,0),19)),Y288)&gt;0,"Yes","No")),"")</f>
        <v>No</v>
      </c>
      <c r="AQ288" s="194" t="str">
        <f ca="1">IF(OR(LEFT(R288)="特",LEFT(R288)="実",AND(OR(LEFT(R288,2)="US",LEFT(R288,2)="WO",LEFT(R288,2)="GB",LEFT(R288,2)="EP",LEFT(R288,2)="DE"),OR(MID(R288,3,1)="1",MID(R288,3,1)="2",MID(R288,3,1)="3",MID(R288,3,1)="4",MID(R288,3,1)="5",MID(R288,3,1)="6",MID(R288,3,1)="7",MID(R288,3,1)="8",MID(R288,3,1)="9",MID(R288,3,1)="0"))),IF(VLOOKUP(C288,'ファミリ引用特許表記修正（ex.A2→A）'!$A$2:$B$241,2,FALSE)=0,"family無し",IF(COUNTIF(INDIRECT("'ファミリ引用特許表記修正（ex.A2→A）'!"&amp;ADDRESS(MATCH(C288,'ファミリ引用特許表記修正（ex.A2→A）'!$A$2:$A$241,0),1)&amp;":"&amp;ADDRESS(MATCH(C288,'ファミリ引用特許表記修正（ex.A2→A）'!$A$2:$A$241,0),171)),R288)+COUNTIF(INDIRECT("'ファミリ引用特許表記修正（ex.A2→A）'!"&amp;ADDRESS(MATCH(C288,'ファミリ引用特許表記修正（ex.A2→A）'!$A$2:$A$241,0),1)&amp;":"&amp;ADDRESS(MATCH(C288,'ファミリ引用特許表記修正（ex.A2→A）'!$A$2:$A$241,0),171)),S288)+COUNTIF(INDIRECT("'ファミリ引用特許表記修正（ex.A2→A）'!"&amp;ADDRESS(MATCH(C288,'ファミリ引用特許表記修正（ex.A2→A）'!$A$2:$A$241,0),1)&amp;":"&amp;ADDRESS(MATCH(C288,'ファミリ引用特許表記修正（ex.A2→A）'!$A$2:$A$241,0),171)),T288)+COUNTIF(INDIRECT("'ファミリ引用特許表記修正（ex.A2→A）'!"&amp;ADDRESS(MATCH(C288,'ファミリ引用特許表記修正（ex.A2→A）'!$A$2:$A$241,0),1)&amp;":"&amp;ADDRESS(MATCH(C288,'ファミリ引用特許表記修正（ex.A2→A）'!$A$2:$A$241,0),171)),W288)+COUNTIF(INDIRECT("'ファミリ引用特許表記修正（ex.A2→A）'!"&amp;ADDRESS(MATCH(C288,'ファミリ引用特許表記修正（ex.A2→A）'!$A$2:$A$241,0),1)&amp;":"&amp;ADDRESS(MATCH(C288,'ファミリ引用特許表記修正（ex.A2→A）'!$A$2:$A$241,0),171)),Y288)&gt;0,"Yes","No")),"")</f>
        <v>No</v>
      </c>
      <c r="AR288" s="58" t="str">
        <f>IF(OR(LEFT(R288)="特",LEFT(R288)="実",AND(OR(LEFT(R288,2)="US",LEFT(R288,2)="WO",LEFT(R288,2)="GB",LEFT(R288,2)="EP",LEFT(R288,2)="DE"),OR(MID(R288,3,1)="1",MID(R288,3,1)="2",MID(R288,3,1)="3",MID(R288,3,1)="4",MID(R288,3,1)="5",MID(R288,3,1)="6",MID(R288,3,1)="7",MID(R288,3,1)="8",MID(R288,3,1)="9",MID(R288,3,1)="0",))),"",VLOOKUP($C288,ファミリ発明者引用文献!A$3:B$235,2,FALSE))</f>
        <v/>
      </c>
      <c r="AS288" s="194" t="str">
        <f>VLOOKUP(C288,ファミリ引用文献WO!A$2:B$241,2,FALSE)</f>
        <v/>
      </c>
      <c r="AT288" s="190" t="str">
        <f>VLOOKUP(C288,ファミリ引用文献!A$3:B$242,2,FALSE)</f>
        <v/>
      </c>
      <c r="AU288" s="190" t="str">
        <f>VLOOKUP(C288,審判データ!AH$2:BT$379,39,FALSE)</f>
        <v>WO02/040601;特許04096736;WO2002040601A</v>
      </c>
      <c r="AV288" s="192" t="str">
        <f ca="1">IF(INDIRECT("審判データ!"&amp;ADDRESS(MATCH(C288,審判データ!$AH$1:$AH$379,0),32))="早期審査の対象とする","早期審査","")</f>
        <v/>
      </c>
      <c r="AW288" s="657" t="str">
        <f t="shared" si="21"/>
        <v>不一致</v>
      </c>
      <c r="AX288" s="658" t="str">
        <f>IF(LEFT(AE288,3)="日本特",IF(LEFT(C288)="特",VLOOKUP(C288,'本件、証拠文献テーマコード'!G$2:I$376,3,FALSE),VLOOKUP(C288,'本件、証拠文献テーマコード'!B$2:I$376,8,FALSE)),"")</f>
        <v>4J037,4J038,4K051</v>
      </c>
      <c r="AY288" s="658" t="str">
        <f>IF(LEFT(AE288,3)="日本特",IF(OR(MID(R288,2,1)="開",MID(R288,2,1)="表",MID(R288,2,1)="登"),VLOOKUP(R288,'本件、証拠文献テーマコード'!C$2:I$379,7,FALSE),VLOOKUP(R288,'本件、証拠文献テーマコード'!G$2:I$379,3,FALSE)),"")</f>
        <v>4J038</v>
      </c>
      <c r="AZ288" s="659"/>
    </row>
    <row r="289" spans="1:52" ht="81" x14ac:dyDescent="0.15">
      <c r="A289" s="791"/>
      <c r="B289" s="586" t="str">
        <f ca="1">IF(A289="",B288,INDIRECT("審判データ!"&amp;ADDRESS(MATCH(A289,審判データ!$HC$1:$HC$379,0),20))&amp;" / "&amp;INDIRECT("審判データ!"&amp;ADDRESS(MATCH(A289,審判データ!$HC$1:$HC$379,0),21)))</f>
        <v>2011 / 29-2</v>
      </c>
      <c r="C289" s="413">
        <v>4096736</v>
      </c>
      <c r="D289" s="413" t="s">
        <v>3362</v>
      </c>
      <c r="E289" s="163" t="str">
        <f ca="1">INDIRECT("審判データ!"&amp;ADDRESS(MATCH(C289,審判データ!$AH$1:$AH$379,0),55))</f>
        <v>曽良カヨ子</v>
      </c>
      <c r="F289" s="43" t="str">
        <f ca="1">INDIRECT("審判データ!"&amp;ADDRESS(MATCH(C289,審判データ!$AH$1:$AH$379,0),56))</f>
        <v>曽良　カヨ子</v>
      </c>
      <c r="G289" s="43" t="str">
        <f ca="1">INDIRECT("審判データ!"&amp;ADDRESS(MATCH(C289,審判データ!$AH$1:$AH$379,0),72))</f>
        <v>WO02/040601;特許04096736;WO2002040601A</v>
      </c>
      <c r="H289" s="43" t="str">
        <f ca="1">INDIRECT("審判データ!"&amp;ADDRESS(MATCH(C289,審判データ!$AH$1:$AH$379,0),41))</f>
        <v>C09D201/00;C09C  1/36;C09C  3/06;C09D  5/00;C09D  7/12</v>
      </c>
      <c r="I289" s="43" t="str">
        <f ca="1">INDIRECT("審判データ!"&amp;ADDRESS(MATCH(C289,審判データ!$AH$1:$AH$379,0),49))</f>
        <v>C09D 201/00@AFI(JP);C09C   1/36@ALI(JP);C09C   3/06@ALI(JP);C09D   1/00@ALI(EP);C09D   5/33@ALI(JP);C09D   7/12@ALI(JP);F27D   1/00@ALI(JP)</v>
      </c>
      <c r="J289" s="43" t="str">
        <f ca="1">INDIRECT("審判データ!"&amp;ADDRESS(MATCH(C289,審判データ!$AH$1:$AH$379,0),51))</f>
        <v>C09C  1/36;C09C  3/06;C09D201/00;C09D  5/00        Z;C09D  7/12;F27D  1/00        N;C09D  5/33</v>
      </c>
      <c r="K289" s="43" t="str">
        <f ca="1">INDIRECT("審判データ!"&amp;ADDRESS(MATCH(C289,審判データ!$AH$1:$AH$379,0),53))</f>
        <v>4J037 AA22;4J037 CA03;4J037 CA09;4J038 AA011;4J038 HA146;4J038 HA216;4J038 HA446;4J038 KA08;4J038 NA13;4J038 PC03;4J038 PC04;4K051 AA03;4K051 AB03;4K051 AB00;4K051 BE00;4K051 BE03</v>
      </c>
      <c r="L289" s="719"/>
      <c r="M289" s="716"/>
      <c r="N289" s="720"/>
      <c r="O289" s="721"/>
      <c r="P289" s="722"/>
      <c r="Q289" s="715" t="s">
        <v>118</v>
      </c>
      <c r="R289" s="716" t="s">
        <v>22839</v>
      </c>
      <c r="S289" s="715" t="str">
        <f>IF(OR(LEFT(R289)="特",LEFT(R289)="実"),VLOOKUP(R289,'証拠（JP特許）'!$B$2:$D$299,2,FALSE),IF(AND(OR(LEFT(R289,2)="US",LEFT(R289,2)="WO",LEFT(R289,2)="GB",LEFT(R289,2)="EP",LEFT(R289,2)="DE"),OR(MID(R289,3,1)="1",MID(R289,3,1)="2",MID(R289,3,1)="3",MID(R289,3,1)="4",MID(R289,3,1)="5",MID(R289,3,1)="6",MID(R289,3,1)="7",MID(R289,3,1)="8",MID(R289,3,1)="9",MID(R289,3,1)="0")),VLOOKUP(R289,'証拠（WW特許）'!$B$2:$C$90,2,FALSE),"_"))</f>
        <v>_</v>
      </c>
      <c r="T289" s="716" t="str">
        <f>IF(OR(LEFT(R289)="特",LEFT(R289)="実"),VLOOKUP(R289,'証拠（JP特許）'!$B$2:$E$299,4,FALSE),"_")</f>
        <v>_</v>
      </c>
      <c r="U289" s="716"/>
      <c r="V289" s="715"/>
      <c r="W289" s="717" t="str">
        <f t="shared" si="23"/>
        <v/>
      </c>
      <c r="X289" s="718"/>
      <c r="Y289" s="718" t="str">
        <f t="shared" si="24"/>
        <v/>
      </c>
      <c r="Z289" s="414" t="str">
        <f ca="1">IF(OR(LEFT(R289)="特",LEFT(R289)="実",AND(OR(LEFT(R289,2)="US",LEFT(R289,2)="WO",LEFT(R289,2)="GB",LEFT(R289,2)="EP",LEFT(R289,2)="DE"),OR(MID(R289,3,1)="1",MID(R289,3,1)="2",MID(R289,3,1)="3",MID(R289,3,1)="4",MID(R289,3,1)="5",MID(R289,3,1)="6",MID(R289,3,1)="7",MID(R289,3,1)="8",MID(R289,3,1)="9",MID(R289,3,1)="0",))),IF(COUNTIF(INDIRECT("拒絶理由・拒絶査定・異議申立!"&amp;ADDRESS(MATCH(C289,拒絶理由・拒絶査定・異議申立!B$1:B$1000,0),3)&amp;":"&amp;ADDRESS(MATCH(C289,拒絶理由・拒絶査定・異議申立!B$1:B$1000,0),50)),R289)+COUNTIF(INDIRECT("拒絶理由・拒絶査定・異議申立!"&amp;ADDRESS(MATCH(C289,拒絶理由・拒絶査定・異議申立!B$1:B$1000,0),3)&amp;":"&amp;ADDRESS(MATCH(C289,拒絶理由・拒絶査定・異議申立!B$1:B$1000,0),50)),T289)&gt;0,"Yes","No"),"")</f>
        <v/>
      </c>
      <c r="AA289" s="415" t="str">
        <f ca="1">IF(OR(LEFT(R289)="特",LEFT(R289)="実",AND(OR(LEFT(R289,2)="US",LEFT(R289,2)="WO",LEFT(R289,2)="GB",LEFT(R289,2)="EP",LEFT(R289,2)="DE"),OR(MID(R289,3,1)="1",MID(R289,3,1)="2",MID(R289,3,1)="3",MID(R289,3,1)="4",MID(R289,3,1)="5",MID(R289,3,1)="6",MID(R289,3,1)="7",MID(R289,3,1)="8",MID(R289,3,1)="9",MID(R289,3,1)="0",))),IF(COUNTIF(INDIRECT("先行技術調査・登録査定!"&amp;ADDRESS(MATCH(C289,先行技術調査・登録査定!B$1:B$1000,0),3)&amp;":"&amp;ADDRESS(MATCH(C289,先行技術調査・登録査定!B$1:B$1000,0),49)),R289)+COUNTIF(INDIRECT("先行技術調査・登録査定!"&amp;ADDRESS(MATCH(C289,先行技術調査・登録査定!B$1:B$1000,0),3)&amp;":"&amp;ADDRESS(MATCH(C289,先行技術調査・登録査定!B$1:B$1000,0),49)),T289)&gt;0,"Yes","No"),"")</f>
        <v/>
      </c>
      <c r="AB289" s="416" t="str">
        <f t="shared" ca="1" si="20"/>
        <v/>
      </c>
      <c r="AC289" s="433" t="str">
        <f>IF(OR(LEFT(R289)="特",LEFT(R289)="実",AND(OR(LEFT(R289,2)="US",LEFT(R289,2)="WO",LEFT(R289,2)="GB",LEFT(R289,2)="EP",LEFT(R289,2)="DE"),OR(MID(R289,3,1)="1",MID(R289,3,1)="2",MID(R289,3,1)="3",MID(R289,3,1)="4",MID(R289,3,1)="5",MID(R289,3,1)="6",MID(R289,3,1)="7",MID(R289,3,1)="8",MID(R289,3,1)="9",MID(R289,3,1)="0",))),"",VLOOKUP($C289,非特許文献リスト!$A$2:$C$196,2,FALSE))</f>
        <v/>
      </c>
      <c r="AD289" s="434" t="str">
        <f>IF(OR(LEFT(R289)="特",LEFT(R289)="実",AND(OR(LEFT(R289,2)="US",LEFT(R289,2)="WO",LEFT(R289,2)="GB",LEFT(R289,2)="EP",LEFT(R289,2)="DE"),OR(MID(R289,3,1)="1",MID(R289,3,1)="2",MID(R289,3,1)="3",MID(R289,3,1)="4",MID(R289,3,1)="5",MID(R289,3,1)="6",MID(R289,3,1)="7",MID(R289,3,1)="8",MID(R289,3,1)="9",MID(R289,3,1)="0",))),"",VLOOKUP($C289,非特許文献リスト!$A$2:$C$196,3,FALSE))</f>
        <v/>
      </c>
      <c r="AE289" s="188" t="str">
        <f t="shared" si="22"/>
        <v/>
      </c>
      <c r="AF289" s="189" t="str">
        <f>IF(OR(LEFT(R289)="特",LEFT(R289)="実"),VLOOKUP(R289,'証拠（JP特許）'!$B$2:$AB$299,10,FALSE),IF(AND(OR(LEFT(R289,2)="US",LEFT(R289,2)="WO",LEFT(R289,2)="GB",LEFT(R289,2)="EP",LEFT(R289,2)="DE"),OR(MID(R289,3,1)="1",MID(R289,3,1)="2",MID(R289,3,1)="3",MID(R289,3,1)="4",MID(R289,3,1)="5",MID(R289,3,1)="6",MID(R289,3,1)="7",MID(R289,3,1)="8",MID(R289,3,1)="9",MID(R289,3,1)="0",)),VLOOKUP(R289,'証拠（WW特許）'!$B$2:$M$90,8,FALSE),""))</f>
        <v/>
      </c>
      <c r="AG289" s="189" t="str">
        <f>IF(OR(LEFT(R289)="特",LEFT(R289)="実"),VLOOKUP(R289,'証拠（JP特許）'!$B$2:$AB$299,26,FALSE),IF(AND(OR(LEFT(R289,2)="US",LEFT(R289,2)="WO",LEFT(R289,2)="GB",LEFT(R289,2)="EP",LEFT(R289,2)="DE"),OR(MID(R289,3,1)="1",MID(R289,3,1)="2",MID(R289,3,1)="3",MID(R289,3,1)="4",MID(R289,3,1)="5",MID(R289,3,1)="6",MID(R289,3,1)="7",MID(R289,3,1)="8",MID(R289,3,1)="9",MID(R289,3,1)="0",)),VLOOKUP(R289,'証拠（WW特許）'!$B$2:$M$90,12,FALSE),""))</f>
        <v/>
      </c>
      <c r="AH289" s="190" t="str">
        <f>IF(OR(LEFT(R289)="特",LEFT(R289)="実"),VLOOKUP(R289,'証拠（JP特許）'!$B$2:$X$299,20,FALSE),IF(AND(OR(LEFT(R289,2)="US",LEFT(R289,2)="WO",LEFT(R289,2)="GB",LEFT(R289,2)="EP",LEFT(R289,2)="DE"),OR(MID(R289,3,1)="1",MID(R289,3,1)="2",MID(R289,3,1)="3",MID(R289,3,1)="4",MID(R289,3,1)="5",MID(R289,3,1)="6",MID(R289,3,1)="7",MID(R289,3,1)="8",MID(R289,3,1)="9",MID(R289,3,1)="0",)),VLOOKUP(R289,'証拠（WW特許）'!$B$2:$U$90,20,FALSE),""))</f>
        <v/>
      </c>
      <c r="AI289" s="190" t="str">
        <f>IF(OR(LEFT(R289)="特",LEFT(R289)="実"),VLOOKUP(R289,'証拠（JP特許）'!$B$2:$X$299,21,FALSE),"")</f>
        <v/>
      </c>
      <c r="AJ289" s="190" t="str">
        <f>IF(OR(LEFT(R289)="特",LEFT(R289)="実"),VLOOKUP(R289,'証拠（JP特許）'!$B$2:$X$299,22,FALSE),"")</f>
        <v/>
      </c>
      <c r="AK289" s="191" t="str">
        <f>IF(OR(LEFT(R289)="特",LEFT(R289)="実"),VLOOKUP(R289,'証拠（JP特許）'!$B$2:$X$299,17,FALSE),IF(AND(OR(LEFT(R289,2)="US",LEFT(R289,2)="WO",LEFT(R289,2)="GB",LEFT(R289,2)="EP",LEFT(R289,2)="DE"),OR(MID(R289,3,1)="1",MID(R289,3,1)="2",MID(R289,3,1)="3",MID(R289,3,1)="4",MID(R289,3,1)="5",MID(R289,3,1)="6",MID(R289,3,1)="7",MID(R289,3,1)="8",MID(R289,3,1)="9",MID(R289,3,1)="0",)),VLOOKUP(R289,'証拠（WW特許）'!$B$2:$U$90,16,FALSE),""))</f>
        <v/>
      </c>
      <c r="AL289" s="190"/>
      <c r="AM289" s="190"/>
      <c r="AN289" s="190"/>
      <c r="AO289" s="190" t="str">
        <f ca="1">IF(OR(LEFT(R289)="特",LEFT(R289)="実",AND(OR(LEFT(R289,2)="US",LEFT(R289,2)="WO",LEFT(R289,2)="GB",LEFT(R289,2)="EP",LEFT(R289,2)="DE"),OR(MID(R289,3,1)="1",MID(R289,3,1)="2",MID(R289,3,1)="3",MID(R289,3,1)="4",MID(R289,3,1)="5",MID(R289,3,1)="6",MID(R289,3,1)="7",MID(R289,3,1)="8",MID(R289,3,1)="9",MID(R289,3,1)="0"))),IF(COUNTIF(INDIRECT("発明者引用!"&amp;ADDRESS(MATCH(C289,発明者引用!B$1:B$196,0),4)&amp;":"&amp;ADDRESS(MATCH(C289,発明者引用!B$1:B$196,0),17)),R289)+COUNTIF(INDIRECT("発明者引用!"&amp;ADDRESS(MATCH(C289,発明者引用!B$1:B$196,0),4)&amp;":"&amp;ADDRESS(MATCH(C289,発明者引用!B$1:B$196,0),17)),#REF!)+COUNTIF(INDIRECT("発明者引用!"&amp;ADDRESS(MATCH(C289,発明者引用!B$1:B$196,0),4)&amp;":"&amp;ADDRESS(MATCH(C289,発明者引用!B$1:B$196,0),17)),T289)&gt;0,"Yes","No"),"")</f>
        <v/>
      </c>
      <c r="AP289" s="190" t="str">
        <f ca="1">IF(OR(LEFT(R289)="特",LEFT(R289)="実",AND(OR(LEFT(R289,2)="US",LEFT(R289,2)="WO",LEFT(R289,2)="GB",LEFT(R289,2)="EP",LEFT(R289,2)="DE"),OR(MID(R289,3,1)="1",MID(R289,3,1)="2",MID(R289,3,1)="3",MID(R289,3,1)="4",MID(R289,3,1)="5",MID(R289,3,1)="6",MID(R289,3,1)="7",MID(R289,3,1)="8",MID(R289,3,1)="9",MID(R289,3,1)="0"))),IF(VLOOKUP(C289,ファミリ引用特許WO!$A$2:$B$241,2,FALSE)+VLOOKUP(C289,ファミリ引用文献WO!$A$2:$C$241,3,FALSE)=0,"ISR無し",IF(COUNTIF(INDIRECT("ファミリ引用特許WO!"&amp;ADDRESS(MATCH(C289,ファミリ引用特許WO!$A$2:$A$241,0),1)&amp;":"&amp;ADDRESS(MATCH(C289,ファミリ引用特許WO!$A$2:$A$241,0),19)),R289)+COUNTIF(INDIRECT("ファミリ引用特許WO!"&amp;ADDRESS(MATCH(C289,ファミリ引用特許WO!$A$2:$A$241,0),1)&amp;":"&amp;ADDRESS(MATCH(C289,ファミリ引用特許WO!$A$2:$A$241,0),19)),S289)+COUNTIF(INDIRECT("ファミリ引用特許WO!"&amp;ADDRESS(MATCH(C289,ファミリ引用特許WO!$A$2:$A$241,0),1)&amp;":"&amp;ADDRESS(MATCH(C289,ファミリ引用特許WO!$A$2:$A$241,0),19)),T289)+COUNTIF(INDIRECT("ファミリ引用特許WO!"&amp;ADDRESS(MATCH(C289,ファミリ引用特許WO!$A$2:$A$241,0),1)&amp;":"&amp;ADDRESS(MATCH(C289,ファミリ引用特許WO!$A$2:$A$241,0),19)),W289)+COUNTIF(INDIRECT("ファミリ引用特許WO!"&amp;ADDRESS(MATCH(C289,ファミリ引用特許WO!$A$2:$A$241,0),1)&amp;":"&amp;ADDRESS(MATCH(C289,ファミリ引用特許WO!$A$2:$A$241,0),19)),Y289)&gt;0,"Yes","No")),"")</f>
        <v/>
      </c>
      <c r="AQ289" s="194" t="str">
        <f ca="1">IF(OR(LEFT(R289)="特",LEFT(R289)="実",AND(OR(LEFT(R289,2)="US",LEFT(R289,2)="WO",LEFT(R289,2)="GB",LEFT(R289,2)="EP",LEFT(R289,2)="DE"),OR(MID(R289,3,1)="1",MID(R289,3,1)="2",MID(R289,3,1)="3",MID(R289,3,1)="4",MID(R289,3,1)="5",MID(R289,3,1)="6",MID(R289,3,1)="7",MID(R289,3,1)="8",MID(R289,3,1)="9",MID(R289,3,1)="0"))),IF(VLOOKUP(C289,'ファミリ引用特許表記修正（ex.A2→A）'!$A$2:$B$241,2,FALSE)=0,"family無し",IF(COUNTIF(INDIRECT("'ファミリ引用特許表記修正（ex.A2→A）'!"&amp;ADDRESS(MATCH(C289,'ファミリ引用特許表記修正（ex.A2→A）'!$A$2:$A$241,0),1)&amp;":"&amp;ADDRESS(MATCH(C289,'ファミリ引用特許表記修正（ex.A2→A）'!$A$2:$A$241,0),171)),R289)+COUNTIF(INDIRECT("'ファミリ引用特許表記修正（ex.A2→A）'!"&amp;ADDRESS(MATCH(C289,'ファミリ引用特許表記修正（ex.A2→A）'!$A$2:$A$241,0),1)&amp;":"&amp;ADDRESS(MATCH(C289,'ファミリ引用特許表記修正（ex.A2→A）'!$A$2:$A$241,0),171)),S289)+COUNTIF(INDIRECT("'ファミリ引用特許表記修正（ex.A2→A）'!"&amp;ADDRESS(MATCH(C289,'ファミリ引用特許表記修正（ex.A2→A）'!$A$2:$A$241,0),1)&amp;":"&amp;ADDRESS(MATCH(C289,'ファミリ引用特許表記修正（ex.A2→A）'!$A$2:$A$241,0),171)),T289)+COUNTIF(INDIRECT("'ファミリ引用特許表記修正（ex.A2→A）'!"&amp;ADDRESS(MATCH(C289,'ファミリ引用特許表記修正（ex.A2→A）'!$A$2:$A$241,0),1)&amp;":"&amp;ADDRESS(MATCH(C289,'ファミリ引用特許表記修正（ex.A2→A）'!$A$2:$A$241,0),171)),W289)+COUNTIF(INDIRECT("'ファミリ引用特許表記修正（ex.A2→A）'!"&amp;ADDRESS(MATCH(C289,'ファミリ引用特許表記修正（ex.A2→A）'!$A$2:$A$241,0),1)&amp;":"&amp;ADDRESS(MATCH(C289,'ファミリ引用特許表記修正（ex.A2→A）'!$A$2:$A$241,0),171)),Y289)&gt;0,"Yes","No")),"")</f>
        <v/>
      </c>
      <c r="AR289" s="193" t="str">
        <f>IF(OR(LEFT(R289)="特",LEFT(R289)="実",AND(OR(LEFT(R289,2)="US",LEFT(R289,2)="WO",LEFT(R289,2)="GB",LEFT(R289,2)="EP",LEFT(R289,2)="DE"),OR(MID(R289,3,1)="1",MID(R289,3,1)="2",MID(R289,3,1)="3",MID(R289,3,1)="4",MID(R289,3,1)="5",MID(R289,3,1)="6",MID(R289,3,1)="7",MID(R289,3,1)="8",MID(R289,3,1)="9",MID(R289,3,1)="0",))),"",VLOOKUP($C289,ファミリ発明者引用文献!A$3:B$235,2,FALSE))</f>
        <v>,,</v>
      </c>
      <c r="AS289" s="194" t="str">
        <f>VLOOKUP(C289,ファミリ引用文献WO!A$2:B$241,2,FALSE)</f>
        <v/>
      </c>
      <c r="AT289" s="190" t="str">
        <f>VLOOKUP(C289,ファミリ引用文献!A$3:B$242,2,FALSE)</f>
        <v/>
      </c>
      <c r="AU289" s="190" t="str">
        <f>VLOOKUP(C289,審判データ!AH$2:BT$379,39,FALSE)</f>
        <v>WO02/040601;特許04096736;WO2002040601A</v>
      </c>
      <c r="AV289" s="192" t="str">
        <f ca="1">IF(INDIRECT("審判データ!"&amp;ADDRESS(MATCH(C289,審判データ!$AH$1:$AH$379,0),32))="早期審査の対象とする","早期審査","")</f>
        <v/>
      </c>
      <c r="AW289" s="657" t="str">
        <f t="shared" si="21"/>
        <v/>
      </c>
      <c r="AX289" s="658" t="str">
        <f>IF(LEFT(AE289,3)="日本特",IF(LEFT(C289)="特",VLOOKUP(C289,'本件、証拠文献テーマコード'!G$2:I$376,3,FALSE),VLOOKUP(C289,'本件、証拠文献テーマコード'!B$2:I$376,8,FALSE)),"")</f>
        <v/>
      </c>
      <c r="AY289" s="658" t="str">
        <f>IF(LEFT(AE289,3)="日本特",IF(OR(MID(R289,2,1)="開",MID(R289,2,1)="表",MID(R289,2,1)="登"),VLOOKUP(R289,'本件、証拠文献テーマコード'!C$2:I$379,7,FALSE),VLOOKUP(R289,'本件、証拠文献テーマコード'!G$2:I$379,3,FALSE)),"")</f>
        <v/>
      </c>
      <c r="AZ289" s="659"/>
    </row>
    <row r="290" spans="1:52" ht="81" x14ac:dyDescent="0.15">
      <c r="A290" s="791"/>
      <c r="B290" s="586" t="str">
        <f ca="1">IF(A290="",B289,INDIRECT("審判データ!"&amp;ADDRESS(MATCH(A290,審判データ!$HC$1:$HC$379,0),20))&amp;" / "&amp;INDIRECT("審判データ!"&amp;ADDRESS(MATCH(A290,審判データ!$HC$1:$HC$379,0),21)))</f>
        <v>2011 / 29-2</v>
      </c>
      <c r="C290" s="413">
        <v>4096736</v>
      </c>
      <c r="D290" s="413" t="s">
        <v>3362</v>
      </c>
      <c r="E290" s="163" t="str">
        <f ca="1">INDIRECT("審判データ!"&amp;ADDRESS(MATCH(C290,審判データ!$AH$1:$AH$379,0),55))</f>
        <v>曽良カヨ子</v>
      </c>
      <c r="F290" s="43" t="str">
        <f ca="1">INDIRECT("審判データ!"&amp;ADDRESS(MATCH(C290,審判データ!$AH$1:$AH$379,0),56))</f>
        <v>曽良　カヨ子</v>
      </c>
      <c r="G290" s="43" t="str">
        <f ca="1">INDIRECT("審判データ!"&amp;ADDRESS(MATCH(C290,審判データ!$AH$1:$AH$379,0),72))</f>
        <v>WO02/040601;特許04096736;WO2002040601A</v>
      </c>
      <c r="H290" s="43" t="str">
        <f ca="1">INDIRECT("審判データ!"&amp;ADDRESS(MATCH(C290,審判データ!$AH$1:$AH$379,0),41))</f>
        <v>C09D201/00;C09C  1/36;C09C  3/06;C09D  5/00;C09D  7/12</v>
      </c>
      <c r="I290" s="43" t="str">
        <f ca="1">INDIRECT("審判データ!"&amp;ADDRESS(MATCH(C290,審判データ!$AH$1:$AH$379,0),49))</f>
        <v>C09D 201/00@AFI(JP);C09C   1/36@ALI(JP);C09C   3/06@ALI(JP);C09D   1/00@ALI(EP);C09D   5/33@ALI(JP);C09D   7/12@ALI(JP);F27D   1/00@ALI(JP)</v>
      </c>
      <c r="J290" s="43" t="str">
        <f ca="1">INDIRECT("審判データ!"&amp;ADDRESS(MATCH(C290,審判データ!$AH$1:$AH$379,0),51))</f>
        <v>C09C  1/36;C09C  3/06;C09D201/00;C09D  5/00        Z;C09D  7/12;F27D  1/00        N;C09D  5/33</v>
      </c>
      <c r="K290" s="43" t="str">
        <f ca="1">INDIRECT("審判データ!"&amp;ADDRESS(MATCH(C290,審判データ!$AH$1:$AH$379,0),53))</f>
        <v>4J037 AA22;4J037 CA03;4J037 CA09;4J038 AA011;4J038 HA146;4J038 HA216;4J038 HA446;4J038 KA08;4J038 NA13;4J038 PC03;4J038 PC04;4K051 AA03;4K051 AB03;4K051 AB00;4K051 BE00;4K051 BE03</v>
      </c>
      <c r="L290" s="719"/>
      <c r="M290" s="716"/>
      <c r="N290" s="720"/>
      <c r="O290" s="721"/>
      <c r="P290" s="722"/>
      <c r="Q290" s="715" t="s">
        <v>192</v>
      </c>
      <c r="R290" s="716" t="s">
        <v>22840</v>
      </c>
      <c r="S290" s="715" t="str">
        <f>IF(OR(LEFT(R290)="特",LEFT(R290)="実"),VLOOKUP(R290,'証拠（JP特許）'!$B$2:$D$299,2,FALSE),IF(AND(OR(LEFT(R290,2)="US",LEFT(R290,2)="WO",LEFT(R290,2)="GB",LEFT(R290,2)="EP",LEFT(R290,2)="DE"),OR(MID(R290,3,1)="1",MID(R290,3,1)="2",MID(R290,3,1)="3",MID(R290,3,1)="4",MID(R290,3,1)="5",MID(R290,3,1)="6",MID(R290,3,1)="7",MID(R290,3,1)="8",MID(R290,3,1)="9",MID(R290,3,1)="0")),VLOOKUP(R290,'証拠（WW特許）'!$B$2:$C$90,2,FALSE),"_"))</f>
        <v>_</v>
      </c>
      <c r="T290" s="716" t="str">
        <f>IF(OR(LEFT(R290)="特",LEFT(R290)="実"),VLOOKUP(R290,'証拠（JP特許）'!$B$2:$E$299,4,FALSE),"_")</f>
        <v>_</v>
      </c>
      <c r="U290" s="716"/>
      <c r="V290" s="715"/>
      <c r="W290" s="717" t="str">
        <f t="shared" si="23"/>
        <v/>
      </c>
      <c r="X290" s="718"/>
      <c r="Y290" s="718" t="str">
        <f t="shared" si="24"/>
        <v/>
      </c>
      <c r="Z290" s="414" t="str">
        <f ca="1">IF(OR(LEFT(R290)="特",LEFT(R290)="実",AND(OR(LEFT(R290,2)="US",LEFT(R290,2)="WO",LEFT(R290,2)="GB",LEFT(R290,2)="EP",LEFT(R290,2)="DE"),OR(MID(R290,3,1)="1",MID(R290,3,1)="2",MID(R290,3,1)="3",MID(R290,3,1)="4",MID(R290,3,1)="5",MID(R290,3,1)="6",MID(R290,3,1)="7",MID(R290,3,1)="8",MID(R290,3,1)="9",MID(R290,3,1)="0",))),IF(COUNTIF(INDIRECT("拒絶理由・拒絶査定・異議申立!"&amp;ADDRESS(MATCH(C290,拒絶理由・拒絶査定・異議申立!B$1:B$1000,0),3)&amp;":"&amp;ADDRESS(MATCH(C290,拒絶理由・拒絶査定・異議申立!B$1:B$1000,0),50)),R290)+COUNTIF(INDIRECT("拒絶理由・拒絶査定・異議申立!"&amp;ADDRESS(MATCH(C290,拒絶理由・拒絶査定・異議申立!B$1:B$1000,0),3)&amp;":"&amp;ADDRESS(MATCH(C290,拒絶理由・拒絶査定・異議申立!B$1:B$1000,0),50)),T290)&gt;0,"Yes","No"),"")</f>
        <v/>
      </c>
      <c r="AA290" s="415" t="str">
        <f ca="1">IF(OR(LEFT(R290)="特",LEFT(R290)="実",AND(OR(LEFT(R290,2)="US",LEFT(R290,2)="WO",LEFT(R290,2)="GB",LEFT(R290,2)="EP",LEFT(R290,2)="DE"),OR(MID(R290,3,1)="1",MID(R290,3,1)="2",MID(R290,3,1)="3",MID(R290,3,1)="4",MID(R290,3,1)="5",MID(R290,3,1)="6",MID(R290,3,1)="7",MID(R290,3,1)="8",MID(R290,3,1)="9",MID(R290,3,1)="0",))),IF(COUNTIF(INDIRECT("先行技術調査・登録査定!"&amp;ADDRESS(MATCH(C290,先行技術調査・登録査定!B$1:B$1000,0),3)&amp;":"&amp;ADDRESS(MATCH(C290,先行技術調査・登録査定!B$1:B$1000,0),49)),R290)+COUNTIF(INDIRECT("先行技術調査・登録査定!"&amp;ADDRESS(MATCH(C290,先行技術調査・登録査定!B$1:B$1000,0),3)&amp;":"&amp;ADDRESS(MATCH(C290,先行技術調査・登録査定!B$1:B$1000,0),49)),T290)&gt;0,"Yes","No"),"")</f>
        <v/>
      </c>
      <c r="AB290" s="416" t="str">
        <f t="shared" ref="AB290:AB353" ca="1" si="25">IF(Z290="","",IF(AND(Z290="No",AA290="No"),"Yes","No"))</f>
        <v/>
      </c>
      <c r="AC290" s="433" t="str">
        <f>IF(OR(LEFT(R290)="特",LEFT(R290)="実",AND(OR(LEFT(R290,2)="US",LEFT(R290,2)="WO",LEFT(R290,2)="GB",LEFT(R290,2)="EP",LEFT(R290,2)="DE"),OR(MID(R290,3,1)="1",MID(R290,3,1)="2",MID(R290,3,1)="3",MID(R290,3,1)="4",MID(R290,3,1)="5",MID(R290,3,1)="6",MID(R290,3,1)="7",MID(R290,3,1)="8",MID(R290,3,1)="9",MID(R290,3,1)="0",))),"",VLOOKUP($C290,非特許文献リスト!$A$2:$C$196,2,FALSE))</f>
        <v/>
      </c>
      <c r="AD290" s="434" t="str">
        <f>IF(OR(LEFT(R290)="特",LEFT(R290)="実",AND(OR(LEFT(R290,2)="US",LEFT(R290,2)="WO",LEFT(R290,2)="GB",LEFT(R290,2)="EP",LEFT(R290,2)="DE"),OR(MID(R290,3,1)="1",MID(R290,3,1)="2",MID(R290,3,1)="3",MID(R290,3,1)="4",MID(R290,3,1)="5",MID(R290,3,1)="6",MID(R290,3,1)="7",MID(R290,3,1)="8",MID(R290,3,1)="9",MID(R290,3,1)="0",))),"",VLOOKUP($C290,非特許文献リスト!$A$2:$C$196,3,FALSE))</f>
        <v/>
      </c>
      <c r="AE290" s="188" t="str">
        <f t="shared" si="22"/>
        <v/>
      </c>
      <c r="AF290" s="189" t="str">
        <f>IF(OR(LEFT(R290)="特",LEFT(R290)="実"),VLOOKUP(R290,'証拠（JP特許）'!$B$2:$AB$299,10,FALSE),IF(AND(OR(LEFT(R290,2)="US",LEFT(R290,2)="WO",LEFT(R290,2)="GB",LEFT(R290,2)="EP",LEFT(R290,2)="DE"),OR(MID(R290,3,1)="1",MID(R290,3,1)="2",MID(R290,3,1)="3",MID(R290,3,1)="4",MID(R290,3,1)="5",MID(R290,3,1)="6",MID(R290,3,1)="7",MID(R290,3,1)="8",MID(R290,3,1)="9",MID(R290,3,1)="0",)),VLOOKUP(R290,'証拠（WW特許）'!$B$2:$M$90,8,FALSE),""))</f>
        <v/>
      </c>
      <c r="AG290" s="189" t="str">
        <f>IF(OR(LEFT(R290)="特",LEFT(R290)="実"),VLOOKUP(R290,'証拠（JP特許）'!$B$2:$AB$299,26,FALSE),IF(AND(OR(LEFT(R290,2)="US",LEFT(R290,2)="WO",LEFT(R290,2)="GB",LEFT(R290,2)="EP",LEFT(R290,2)="DE"),OR(MID(R290,3,1)="1",MID(R290,3,1)="2",MID(R290,3,1)="3",MID(R290,3,1)="4",MID(R290,3,1)="5",MID(R290,3,1)="6",MID(R290,3,1)="7",MID(R290,3,1)="8",MID(R290,3,1)="9",MID(R290,3,1)="0",)),VLOOKUP(R290,'証拠（WW特許）'!$B$2:$M$90,12,FALSE),""))</f>
        <v/>
      </c>
      <c r="AH290" s="190" t="str">
        <f>IF(OR(LEFT(R290)="特",LEFT(R290)="実"),VLOOKUP(R290,'証拠（JP特許）'!$B$2:$X$299,20,FALSE),IF(AND(OR(LEFT(R290,2)="US",LEFT(R290,2)="WO",LEFT(R290,2)="GB",LEFT(R290,2)="EP",LEFT(R290,2)="DE"),OR(MID(R290,3,1)="1",MID(R290,3,1)="2",MID(R290,3,1)="3",MID(R290,3,1)="4",MID(R290,3,1)="5",MID(R290,3,1)="6",MID(R290,3,1)="7",MID(R290,3,1)="8",MID(R290,3,1)="9",MID(R290,3,1)="0",)),VLOOKUP(R290,'証拠（WW特許）'!$B$2:$U$90,20,FALSE),""))</f>
        <v/>
      </c>
      <c r="AI290" s="190" t="str">
        <f>IF(OR(LEFT(R290)="特",LEFT(R290)="実"),VLOOKUP(R290,'証拠（JP特許）'!$B$2:$X$299,21,FALSE),"")</f>
        <v/>
      </c>
      <c r="AJ290" s="190" t="str">
        <f>IF(OR(LEFT(R290)="特",LEFT(R290)="実"),VLOOKUP(R290,'証拠（JP特許）'!$B$2:$X$299,22,FALSE),"")</f>
        <v/>
      </c>
      <c r="AK290" s="191" t="str">
        <f>IF(OR(LEFT(R290)="特",LEFT(R290)="実"),VLOOKUP(R290,'証拠（JP特許）'!$B$2:$X$299,17,FALSE),IF(AND(OR(LEFT(R290,2)="US",LEFT(R290,2)="WO",LEFT(R290,2)="GB",LEFT(R290,2)="EP",LEFT(R290,2)="DE"),OR(MID(R290,3,1)="1",MID(R290,3,1)="2",MID(R290,3,1)="3",MID(R290,3,1)="4",MID(R290,3,1)="5",MID(R290,3,1)="6",MID(R290,3,1)="7",MID(R290,3,1)="8",MID(R290,3,1)="9",MID(R290,3,1)="0",)),VLOOKUP(R290,'証拠（WW特許）'!$B$2:$U$90,16,FALSE),""))</f>
        <v/>
      </c>
      <c r="AL290" s="190"/>
      <c r="AM290" s="190"/>
      <c r="AN290" s="190"/>
      <c r="AO290" s="190" t="str">
        <f ca="1">IF(OR(LEFT(R290)="特",LEFT(R290)="実",AND(OR(LEFT(R290,2)="US",LEFT(R290,2)="WO",LEFT(R290,2)="GB",LEFT(R290,2)="EP",LEFT(R290,2)="DE"),OR(MID(R290,3,1)="1",MID(R290,3,1)="2",MID(R290,3,1)="3",MID(R290,3,1)="4",MID(R290,3,1)="5",MID(R290,3,1)="6",MID(R290,3,1)="7",MID(R290,3,1)="8",MID(R290,3,1)="9",MID(R290,3,1)="0"))),IF(COUNTIF(INDIRECT("発明者引用!"&amp;ADDRESS(MATCH(C290,発明者引用!B$1:B$196,0),4)&amp;":"&amp;ADDRESS(MATCH(C290,発明者引用!B$1:B$196,0),17)),R290)+COUNTIF(INDIRECT("発明者引用!"&amp;ADDRESS(MATCH(C290,発明者引用!B$1:B$196,0),4)&amp;":"&amp;ADDRESS(MATCH(C290,発明者引用!B$1:B$196,0),17)),#REF!)+COUNTIF(INDIRECT("発明者引用!"&amp;ADDRESS(MATCH(C290,発明者引用!B$1:B$196,0),4)&amp;":"&amp;ADDRESS(MATCH(C290,発明者引用!B$1:B$196,0),17)),T290)&gt;0,"Yes","No"),"")</f>
        <v/>
      </c>
      <c r="AP290" s="190" t="str">
        <f ca="1">IF(OR(LEFT(R290)="特",LEFT(R290)="実",AND(OR(LEFT(R290,2)="US",LEFT(R290,2)="WO",LEFT(R290,2)="GB",LEFT(R290,2)="EP",LEFT(R290,2)="DE"),OR(MID(R290,3,1)="1",MID(R290,3,1)="2",MID(R290,3,1)="3",MID(R290,3,1)="4",MID(R290,3,1)="5",MID(R290,3,1)="6",MID(R290,3,1)="7",MID(R290,3,1)="8",MID(R290,3,1)="9",MID(R290,3,1)="0"))),IF(VLOOKUP(C290,ファミリ引用特許WO!$A$2:$B$241,2,FALSE)+VLOOKUP(C290,ファミリ引用文献WO!$A$2:$C$241,3,FALSE)=0,"ISR無し",IF(COUNTIF(INDIRECT("ファミリ引用特許WO!"&amp;ADDRESS(MATCH(C290,ファミリ引用特許WO!$A$2:$A$241,0),1)&amp;":"&amp;ADDRESS(MATCH(C290,ファミリ引用特許WO!$A$2:$A$241,0),19)),R290)+COUNTIF(INDIRECT("ファミリ引用特許WO!"&amp;ADDRESS(MATCH(C290,ファミリ引用特許WO!$A$2:$A$241,0),1)&amp;":"&amp;ADDRESS(MATCH(C290,ファミリ引用特許WO!$A$2:$A$241,0),19)),S290)+COUNTIF(INDIRECT("ファミリ引用特許WO!"&amp;ADDRESS(MATCH(C290,ファミリ引用特許WO!$A$2:$A$241,0),1)&amp;":"&amp;ADDRESS(MATCH(C290,ファミリ引用特許WO!$A$2:$A$241,0),19)),T290)+COUNTIF(INDIRECT("ファミリ引用特許WO!"&amp;ADDRESS(MATCH(C290,ファミリ引用特許WO!$A$2:$A$241,0),1)&amp;":"&amp;ADDRESS(MATCH(C290,ファミリ引用特許WO!$A$2:$A$241,0),19)),W290)+COUNTIF(INDIRECT("ファミリ引用特許WO!"&amp;ADDRESS(MATCH(C290,ファミリ引用特許WO!$A$2:$A$241,0),1)&amp;":"&amp;ADDRESS(MATCH(C290,ファミリ引用特許WO!$A$2:$A$241,0),19)),Y290)&gt;0,"Yes","No")),"")</f>
        <v/>
      </c>
      <c r="AQ290" s="194" t="str">
        <f ca="1">IF(OR(LEFT(R290)="特",LEFT(R290)="実",AND(OR(LEFT(R290,2)="US",LEFT(R290,2)="WO",LEFT(R290,2)="GB",LEFT(R290,2)="EP",LEFT(R290,2)="DE"),OR(MID(R290,3,1)="1",MID(R290,3,1)="2",MID(R290,3,1)="3",MID(R290,3,1)="4",MID(R290,3,1)="5",MID(R290,3,1)="6",MID(R290,3,1)="7",MID(R290,3,1)="8",MID(R290,3,1)="9",MID(R290,3,1)="0"))),IF(VLOOKUP(C290,'ファミリ引用特許表記修正（ex.A2→A）'!$A$2:$B$241,2,FALSE)=0,"family無し",IF(COUNTIF(INDIRECT("'ファミリ引用特許表記修正（ex.A2→A）'!"&amp;ADDRESS(MATCH(C290,'ファミリ引用特許表記修正（ex.A2→A）'!$A$2:$A$241,0),1)&amp;":"&amp;ADDRESS(MATCH(C290,'ファミリ引用特許表記修正（ex.A2→A）'!$A$2:$A$241,0),171)),R290)+COUNTIF(INDIRECT("'ファミリ引用特許表記修正（ex.A2→A）'!"&amp;ADDRESS(MATCH(C290,'ファミリ引用特許表記修正（ex.A2→A）'!$A$2:$A$241,0),1)&amp;":"&amp;ADDRESS(MATCH(C290,'ファミリ引用特許表記修正（ex.A2→A）'!$A$2:$A$241,0),171)),S290)+COUNTIF(INDIRECT("'ファミリ引用特許表記修正（ex.A2→A）'!"&amp;ADDRESS(MATCH(C290,'ファミリ引用特許表記修正（ex.A2→A）'!$A$2:$A$241,0),1)&amp;":"&amp;ADDRESS(MATCH(C290,'ファミリ引用特許表記修正（ex.A2→A）'!$A$2:$A$241,0),171)),T290)+COUNTIF(INDIRECT("'ファミリ引用特許表記修正（ex.A2→A）'!"&amp;ADDRESS(MATCH(C290,'ファミリ引用特許表記修正（ex.A2→A）'!$A$2:$A$241,0),1)&amp;":"&amp;ADDRESS(MATCH(C290,'ファミリ引用特許表記修正（ex.A2→A）'!$A$2:$A$241,0),171)),W290)+COUNTIF(INDIRECT("'ファミリ引用特許表記修正（ex.A2→A）'!"&amp;ADDRESS(MATCH(C290,'ファミリ引用特許表記修正（ex.A2→A）'!$A$2:$A$241,0),1)&amp;":"&amp;ADDRESS(MATCH(C290,'ファミリ引用特許表記修正（ex.A2→A）'!$A$2:$A$241,0),171)),Y290)&gt;0,"Yes","No")),"")</f>
        <v/>
      </c>
      <c r="AR290" s="193" t="str">
        <f>IF(OR(LEFT(R290)="特",LEFT(R290)="実",AND(OR(LEFT(R290,2)="US",LEFT(R290,2)="WO",LEFT(R290,2)="GB",LEFT(R290,2)="EP",LEFT(R290,2)="DE"),OR(MID(R290,3,1)="1",MID(R290,3,1)="2",MID(R290,3,1)="3",MID(R290,3,1)="4",MID(R290,3,1)="5",MID(R290,3,1)="6",MID(R290,3,1)="7",MID(R290,3,1)="8",MID(R290,3,1)="9",MID(R290,3,1)="0",))),"",VLOOKUP($C290,ファミリ発明者引用文献!A$3:B$235,2,FALSE))</f>
        <v>,,</v>
      </c>
      <c r="AS290" s="194" t="str">
        <f>VLOOKUP(C290,ファミリ引用文献WO!A$2:B$241,2,FALSE)</f>
        <v/>
      </c>
      <c r="AT290" s="190" t="str">
        <f>VLOOKUP(C290,ファミリ引用文献!A$3:B$242,2,FALSE)</f>
        <v/>
      </c>
      <c r="AU290" s="190" t="str">
        <f>VLOOKUP(C290,審判データ!AH$2:BT$379,39,FALSE)</f>
        <v>WO02/040601;特許04096736;WO2002040601A</v>
      </c>
      <c r="AV290" s="192" t="str">
        <f ca="1">IF(INDIRECT("審判データ!"&amp;ADDRESS(MATCH(C290,審判データ!$AH$1:$AH$379,0),32))="早期審査の対象とする","早期審査","")</f>
        <v/>
      </c>
      <c r="AW290" s="657" t="str">
        <f t="shared" si="21"/>
        <v/>
      </c>
      <c r="AX290" s="658" t="str">
        <f>IF(LEFT(AE290,3)="日本特",IF(LEFT(C290)="特",VLOOKUP(C290,'本件、証拠文献テーマコード'!G$2:I$376,3,FALSE),VLOOKUP(C290,'本件、証拠文献テーマコード'!B$2:I$376,8,FALSE)),"")</f>
        <v/>
      </c>
      <c r="AY290" s="658" t="str">
        <f>IF(LEFT(AE290,3)="日本特",IF(OR(MID(R290,2,1)="開",MID(R290,2,1)="表",MID(R290,2,1)="登"),VLOOKUP(R290,'本件、証拠文献テーマコード'!C$2:I$379,7,FALSE),VLOOKUP(R290,'本件、証拠文献テーマコード'!G$2:I$379,3,FALSE)),"")</f>
        <v/>
      </c>
      <c r="AZ290" s="659"/>
    </row>
    <row r="291" spans="1:52" x14ac:dyDescent="0.15">
      <c r="A291" s="441" t="s">
        <v>22841</v>
      </c>
      <c r="B291" s="586" t="str">
        <f ca="1">IF(A291="",B290,INDIRECT("審判データ!"&amp;ADDRESS(MATCH(A291,審判データ!$HC$1:$HC$379,0),20))&amp;" / "&amp;INDIRECT("審判データ!"&amp;ADDRESS(MATCH(A291,審判データ!$HC$1:$HC$379,0),21)))</f>
        <v>2011 / 29-2</v>
      </c>
      <c r="C291" s="413">
        <v>4096736</v>
      </c>
      <c r="D291" s="443" t="s">
        <v>22842</v>
      </c>
      <c r="E291" s="163" t="str">
        <f ca="1">INDIRECT("審判データ!"&amp;ADDRESS(MATCH(C291,審判データ!$AH$1:$AH$379,0),55))</f>
        <v>曽良カヨ子</v>
      </c>
      <c r="F291" s="43" t="str">
        <f ca="1">INDIRECT("審判データ!"&amp;ADDRESS(MATCH(C291,審判データ!$AH$1:$AH$379,0),56))</f>
        <v>曽良　カヨ子</v>
      </c>
      <c r="G291" s="43" t="str">
        <f ca="1">INDIRECT("審判データ!"&amp;ADDRESS(MATCH(C291,審判データ!$AH$1:$AH$379,0),72))</f>
        <v>WO02/040601;特許04096736;WO2002040601A</v>
      </c>
      <c r="H291" s="43" t="str">
        <f ca="1">INDIRECT("審判データ!"&amp;ADDRESS(MATCH(C291,審判データ!$AH$1:$AH$379,0),41))</f>
        <v>C09D201/00;C09C  1/36;C09C  3/06;C09D  5/00;C09D  7/12</v>
      </c>
      <c r="I291" s="43" t="str">
        <f ca="1">INDIRECT("審判データ!"&amp;ADDRESS(MATCH(C291,審判データ!$AH$1:$AH$379,0),49))</f>
        <v>C09D 201/00@AFI(JP);C09C   1/36@ALI(JP);C09C   3/06@ALI(JP);C09D   1/00@ALI(EP);C09D   5/33@ALI(JP);C09D   7/12@ALI(JP);F27D   1/00@ALI(JP)</v>
      </c>
      <c r="J291" s="43" t="str">
        <f ca="1">INDIRECT("審判データ!"&amp;ADDRESS(MATCH(C291,審判データ!$AH$1:$AH$379,0),51))</f>
        <v>C09C  1/36;C09C  3/06;C09D201/00;C09D  5/00        Z;C09D  7/12;F27D  1/00        N;C09D  5/33</v>
      </c>
      <c r="K291" s="43" t="str">
        <f ca="1">INDIRECT("審判データ!"&amp;ADDRESS(MATCH(C291,審判データ!$AH$1:$AH$379,0),53))</f>
        <v>4J037 AA22;4J037 CA03;4J037 CA09;4J038 AA011;4J038 HA146;4J038 HA216;4J038 HA446;4J038 KA08;4J038 NA13;4J038 PC03;4J038 PC04;4K051 AA03;4K051 AB03;4K051 AB00;4K051 BE00;4K051 BE03</v>
      </c>
      <c r="L291" s="719"/>
      <c r="M291" s="716"/>
      <c r="N291" s="720"/>
      <c r="O291" s="721"/>
      <c r="P291" s="722"/>
      <c r="Q291" s="715"/>
      <c r="R291" s="716"/>
      <c r="S291" s="715" t="str">
        <f>IF(OR(LEFT(R291)="特",LEFT(R291)="実"),VLOOKUP(R291,'証拠（JP特許）'!$B$2:$D$299,2,FALSE),IF(AND(OR(LEFT(R291,2)="US",LEFT(R291,2)="WO",LEFT(R291,2)="GB",LEFT(R291,2)="EP",LEFT(R291,2)="DE"),OR(MID(R291,3,1)="1",MID(R291,3,1)="2",MID(R291,3,1)="3",MID(R291,3,1)="4",MID(R291,3,1)="5",MID(R291,3,1)="6",MID(R291,3,1)="7",MID(R291,3,1)="8",MID(R291,3,1)="9",MID(R291,3,1)="0")),VLOOKUP(R291,'証拠（WW特許）'!$B$2:$C$90,2,FALSE),"_"))</f>
        <v>_</v>
      </c>
      <c r="T291" s="716" t="str">
        <f>IF(OR(LEFT(R291)="特",LEFT(R291)="実"),VLOOKUP(R291,'証拠（JP特許）'!$B$2:$E$299,4,FALSE),"_")</f>
        <v>_</v>
      </c>
      <c r="U291" s="716"/>
      <c r="V291" s="715"/>
      <c r="W291" s="717" t="str">
        <f t="shared" si="23"/>
        <v/>
      </c>
      <c r="X291" s="718"/>
      <c r="Y291" s="718" t="str">
        <f t="shared" si="24"/>
        <v/>
      </c>
      <c r="Z291" s="414" t="str">
        <f ca="1">IF(OR(LEFT(R291)="特",LEFT(R291)="実",AND(OR(LEFT(R291,2)="US",LEFT(R291,2)="WO",LEFT(R291,2)="GB",LEFT(R291,2)="EP",LEFT(R291,2)="DE"),OR(MID(R291,3,1)="1",MID(R291,3,1)="2",MID(R291,3,1)="3",MID(R291,3,1)="4",MID(R291,3,1)="5",MID(R291,3,1)="6",MID(R291,3,1)="7",MID(R291,3,1)="8",MID(R291,3,1)="9",MID(R291,3,1)="0",))),IF(COUNTIF(INDIRECT("拒絶理由・拒絶査定・異議申立!"&amp;ADDRESS(MATCH(C291,拒絶理由・拒絶査定・異議申立!B$1:B$1000,0),3)&amp;":"&amp;ADDRESS(MATCH(C291,拒絶理由・拒絶査定・異議申立!B$1:B$1000,0),50)),R291)+COUNTIF(INDIRECT("拒絶理由・拒絶査定・異議申立!"&amp;ADDRESS(MATCH(C291,拒絶理由・拒絶査定・異議申立!B$1:B$1000,0),3)&amp;":"&amp;ADDRESS(MATCH(C291,拒絶理由・拒絶査定・異議申立!B$1:B$1000,0),50)),T291)&gt;0,"Yes","No"),"")</f>
        <v/>
      </c>
      <c r="AA291" s="415" t="str">
        <f ca="1">IF(OR(LEFT(R291)="特",LEFT(R291)="実",AND(OR(LEFT(R291,2)="US",LEFT(R291,2)="WO",LEFT(R291,2)="GB",LEFT(R291,2)="EP",LEFT(R291,2)="DE"),OR(MID(R291,3,1)="1",MID(R291,3,1)="2",MID(R291,3,1)="3",MID(R291,3,1)="4",MID(R291,3,1)="5",MID(R291,3,1)="6",MID(R291,3,1)="7",MID(R291,3,1)="8",MID(R291,3,1)="9",MID(R291,3,1)="0",))),IF(COUNTIF(INDIRECT("先行技術調査・登録査定!"&amp;ADDRESS(MATCH(C291,先行技術調査・登録査定!B$1:B$1000,0),3)&amp;":"&amp;ADDRESS(MATCH(C291,先行技術調査・登録査定!B$1:B$1000,0),49)),R291)+COUNTIF(INDIRECT("先行技術調査・登録査定!"&amp;ADDRESS(MATCH(C291,先行技術調査・登録査定!B$1:B$1000,0),3)&amp;":"&amp;ADDRESS(MATCH(C291,先行技術調査・登録査定!B$1:B$1000,0),49)),T291)&gt;0,"Yes","No"),"")</f>
        <v/>
      </c>
      <c r="AB291" s="416" t="str">
        <f t="shared" ca="1" si="25"/>
        <v/>
      </c>
      <c r="AC291" s="433" t="str">
        <f>IF(OR(LEFT(R291)="特",LEFT(R291)="実",AND(OR(LEFT(R291,2)="US",LEFT(R291,2)="WO",LEFT(R291,2)="GB",LEFT(R291,2)="EP",LEFT(R291,2)="DE"),OR(MID(R291,3,1)="1",MID(R291,3,1)="2",MID(R291,3,1)="3",MID(R291,3,1)="4",MID(R291,3,1)="5",MID(R291,3,1)="6",MID(R291,3,1)="7",MID(R291,3,1)="8",MID(R291,3,1)="9",MID(R291,3,1)="0",))),"",VLOOKUP($C291,非特許文献リスト!$A$2:$C$196,2,FALSE))</f>
        <v/>
      </c>
      <c r="AD291" s="434" t="str">
        <f>IF(OR(LEFT(R291)="特",LEFT(R291)="実",AND(OR(LEFT(R291,2)="US",LEFT(R291,2)="WO",LEFT(R291,2)="GB",LEFT(R291,2)="EP",LEFT(R291,2)="DE"),OR(MID(R291,3,1)="1",MID(R291,3,1)="2",MID(R291,3,1)="3",MID(R291,3,1)="4",MID(R291,3,1)="5",MID(R291,3,1)="6",MID(R291,3,1)="7",MID(R291,3,1)="8",MID(R291,3,1)="9",MID(R291,3,1)="0",))),"",VLOOKUP($C291,非特許文献リスト!$A$2:$C$196,3,FALSE))</f>
        <v/>
      </c>
      <c r="AE291" s="188" t="str">
        <f t="shared" si="22"/>
        <v/>
      </c>
      <c r="AF291" s="189" t="str">
        <f>IF(OR(LEFT(R291)="特",LEFT(R291)="実"),VLOOKUP(R291,'証拠（JP特許）'!$B$2:$AB$299,10,FALSE),IF(AND(OR(LEFT(R291,2)="US",LEFT(R291,2)="WO",LEFT(R291,2)="GB",LEFT(R291,2)="EP",LEFT(R291,2)="DE"),OR(MID(R291,3,1)="1",MID(R291,3,1)="2",MID(R291,3,1)="3",MID(R291,3,1)="4",MID(R291,3,1)="5",MID(R291,3,1)="6",MID(R291,3,1)="7",MID(R291,3,1)="8",MID(R291,3,1)="9",MID(R291,3,1)="0",)),VLOOKUP(R291,'証拠（WW特許）'!$B$2:$M$90,8,FALSE),""))</f>
        <v/>
      </c>
      <c r="AG291" s="189" t="str">
        <f>IF(OR(LEFT(R291)="特",LEFT(R291)="実"),VLOOKUP(R291,'証拠（JP特許）'!$B$2:$AB$299,26,FALSE),IF(AND(OR(LEFT(R291,2)="US",LEFT(R291,2)="WO",LEFT(R291,2)="GB",LEFT(R291,2)="EP",LEFT(R291,2)="DE"),OR(MID(R291,3,1)="1",MID(R291,3,1)="2",MID(R291,3,1)="3",MID(R291,3,1)="4",MID(R291,3,1)="5",MID(R291,3,1)="6",MID(R291,3,1)="7",MID(R291,3,1)="8",MID(R291,3,1)="9",MID(R291,3,1)="0",)),VLOOKUP(R291,'証拠（WW特許）'!$B$2:$M$90,12,FALSE),""))</f>
        <v/>
      </c>
      <c r="AH291" s="190" t="str">
        <f>IF(OR(LEFT(R291)="特",LEFT(R291)="実"),VLOOKUP(R291,'証拠（JP特許）'!$B$2:$X$299,20,FALSE),IF(AND(OR(LEFT(R291,2)="US",LEFT(R291,2)="WO",LEFT(R291,2)="GB",LEFT(R291,2)="EP",LEFT(R291,2)="DE"),OR(MID(R291,3,1)="1",MID(R291,3,1)="2",MID(R291,3,1)="3",MID(R291,3,1)="4",MID(R291,3,1)="5",MID(R291,3,1)="6",MID(R291,3,1)="7",MID(R291,3,1)="8",MID(R291,3,1)="9",MID(R291,3,1)="0",)),VLOOKUP(R291,'証拠（WW特許）'!$B$2:$U$90,20,FALSE),""))</f>
        <v/>
      </c>
      <c r="AI291" s="190" t="str">
        <f>IF(OR(LEFT(R291)="特",LEFT(R291)="実"),VLOOKUP(R291,'証拠（JP特許）'!$B$2:$X$299,21,FALSE),"")</f>
        <v/>
      </c>
      <c r="AJ291" s="190" t="str">
        <f>IF(OR(LEFT(R291)="特",LEFT(R291)="実"),VLOOKUP(R291,'証拠（JP特許）'!$B$2:$X$299,22,FALSE),"")</f>
        <v/>
      </c>
      <c r="AK291" s="191" t="str">
        <f>IF(OR(LEFT(R291)="特",LEFT(R291)="実"),VLOOKUP(R291,'証拠（JP特許）'!$B$2:$X$299,17,FALSE),IF(AND(OR(LEFT(R291,2)="US",LEFT(R291,2)="WO",LEFT(R291,2)="GB",LEFT(R291,2)="EP",LEFT(R291,2)="DE"),OR(MID(R291,3,1)="1",MID(R291,3,1)="2",MID(R291,3,1)="3",MID(R291,3,1)="4",MID(R291,3,1)="5",MID(R291,3,1)="6",MID(R291,3,1)="7",MID(R291,3,1)="8",MID(R291,3,1)="9",MID(R291,3,1)="0",)),VLOOKUP(R291,'証拠（WW特許）'!$B$2:$U$90,16,FALSE),""))</f>
        <v/>
      </c>
      <c r="AL291" s="190"/>
      <c r="AM291" s="190"/>
      <c r="AN291" s="190"/>
      <c r="AO291" s="190" t="str">
        <f ca="1">IF(OR(LEFT(R291)="特",LEFT(R291)="実",AND(OR(LEFT(R291,2)="US",LEFT(R291,2)="WO",LEFT(R291,2)="GB",LEFT(R291,2)="EP",LEFT(R291,2)="DE"),OR(MID(R291,3,1)="1",MID(R291,3,1)="2",MID(R291,3,1)="3",MID(R291,3,1)="4",MID(R291,3,1)="5",MID(R291,3,1)="6",MID(R291,3,1)="7",MID(R291,3,1)="8",MID(R291,3,1)="9",MID(R291,3,1)="0"))),IF(COUNTIF(INDIRECT("発明者引用!"&amp;ADDRESS(MATCH(C291,発明者引用!B$1:B$196,0),4)&amp;":"&amp;ADDRESS(MATCH(C291,発明者引用!B$1:B$196,0),17)),R291)+COUNTIF(INDIRECT("発明者引用!"&amp;ADDRESS(MATCH(C291,発明者引用!B$1:B$196,0),4)&amp;":"&amp;ADDRESS(MATCH(C291,発明者引用!B$1:B$196,0),17)),#REF!)+COUNTIF(INDIRECT("発明者引用!"&amp;ADDRESS(MATCH(C291,発明者引用!B$1:B$196,0),4)&amp;":"&amp;ADDRESS(MATCH(C291,発明者引用!B$1:B$196,0),17)),T291)&gt;0,"Yes","No"),"")</f>
        <v/>
      </c>
      <c r="AP291" s="190" t="str">
        <f ca="1">IF(OR(LEFT(R291)="特",LEFT(R291)="実",AND(OR(LEFT(R291,2)="US",LEFT(R291,2)="WO",LEFT(R291,2)="GB",LEFT(R291,2)="EP",LEFT(R291,2)="DE"),OR(MID(R291,3,1)="1",MID(R291,3,1)="2",MID(R291,3,1)="3",MID(R291,3,1)="4",MID(R291,3,1)="5",MID(R291,3,1)="6",MID(R291,3,1)="7",MID(R291,3,1)="8",MID(R291,3,1)="9",MID(R291,3,1)="0"))),IF(VLOOKUP(C291,ファミリ引用特許WO!$A$2:$B$241,2,FALSE)+VLOOKUP(C291,ファミリ引用文献WO!$A$2:$C$241,3,FALSE)=0,"ISR無し",IF(COUNTIF(INDIRECT("ファミリ引用特許WO!"&amp;ADDRESS(MATCH(C291,ファミリ引用特許WO!$A$2:$A$241,0),1)&amp;":"&amp;ADDRESS(MATCH(C291,ファミリ引用特許WO!$A$2:$A$241,0),19)),R291)+COUNTIF(INDIRECT("ファミリ引用特許WO!"&amp;ADDRESS(MATCH(C291,ファミリ引用特許WO!$A$2:$A$241,0),1)&amp;":"&amp;ADDRESS(MATCH(C291,ファミリ引用特許WO!$A$2:$A$241,0),19)),S291)+COUNTIF(INDIRECT("ファミリ引用特許WO!"&amp;ADDRESS(MATCH(C291,ファミリ引用特許WO!$A$2:$A$241,0),1)&amp;":"&amp;ADDRESS(MATCH(C291,ファミリ引用特許WO!$A$2:$A$241,0),19)),T291)+COUNTIF(INDIRECT("ファミリ引用特許WO!"&amp;ADDRESS(MATCH(C291,ファミリ引用特許WO!$A$2:$A$241,0),1)&amp;":"&amp;ADDRESS(MATCH(C291,ファミリ引用特許WO!$A$2:$A$241,0),19)),W291)+COUNTIF(INDIRECT("ファミリ引用特許WO!"&amp;ADDRESS(MATCH(C291,ファミリ引用特許WO!$A$2:$A$241,0),1)&amp;":"&amp;ADDRESS(MATCH(C291,ファミリ引用特許WO!$A$2:$A$241,0),19)),Y291)&gt;0,"Yes","No")),"")</f>
        <v/>
      </c>
      <c r="AQ291" s="194" t="str">
        <f ca="1">IF(OR(LEFT(R291)="特",LEFT(R291)="実",AND(OR(LEFT(R291,2)="US",LEFT(R291,2)="WO",LEFT(R291,2)="GB",LEFT(R291,2)="EP",LEFT(R291,2)="DE"),OR(MID(R291,3,1)="1",MID(R291,3,1)="2",MID(R291,3,1)="3",MID(R291,3,1)="4",MID(R291,3,1)="5",MID(R291,3,1)="6",MID(R291,3,1)="7",MID(R291,3,1)="8",MID(R291,3,1)="9",MID(R291,3,1)="0"))),IF(VLOOKUP(C291,'ファミリ引用特許表記修正（ex.A2→A）'!$A$2:$B$241,2,FALSE)=0,"family無し",IF(COUNTIF(INDIRECT("'ファミリ引用特許表記修正（ex.A2→A）'!"&amp;ADDRESS(MATCH(C291,'ファミリ引用特許表記修正（ex.A2→A）'!$A$2:$A$241,0),1)&amp;":"&amp;ADDRESS(MATCH(C291,'ファミリ引用特許表記修正（ex.A2→A）'!$A$2:$A$241,0),171)),R291)+COUNTIF(INDIRECT("'ファミリ引用特許表記修正（ex.A2→A）'!"&amp;ADDRESS(MATCH(C291,'ファミリ引用特許表記修正（ex.A2→A）'!$A$2:$A$241,0),1)&amp;":"&amp;ADDRESS(MATCH(C291,'ファミリ引用特許表記修正（ex.A2→A）'!$A$2:$A$241,0),171)),S291)+COUNTIF(INDIRECT("'ファミリ引用特許表記修正（ex.A2→A）'!"&amp;ADDRESS(MATCH(C291,'ファミリ引用特許表記修正（ex.A2→A）'!$A$2:$A$241,0),1)&amp;":"&amp;ADDRESS(MATCH(C291,'ファミリ引用特許表記修正（ex.A2→A）'!$A$2:$A$241,0),171)),T291)+COUNTIF(INDIRECT("'ファミリ引用特許表記修正（ex.A2→A）'!"&amp;ADDRESS(MATCH(C291,'ファミリ引用特許表記修正（ex.A2→A）'!$A$2:$A$241,0),1)&amp;":"&amp;ADDRESS(MATCH(C291,'ファミリ引用特許表記修正（ex.A2→A）'!$A$2:$A$241,0),171)),W291)+COUNTIF(INDIRECT("'ファミリ引用特許表記修正（ex.A2→A）'!"&amp;ADDRESS(MATCH(C291,'ファミリ引用特許表記修正（ex.A2→A）'!$A$2:$A$241,0),1)&amp;":"&amp;ADDRESS(MATCH(C291,'ファミリ引用特許表記修正（ex.A2→A）'!$A$2:$A$241,0),171)),Y291)&gt;0,"Yes","No")),"")</f>
        <v/>
      </c>
      <c r="AR291" s="193" t="str">
        <f>IF(OR(LEFT(R291)="特",LEFT(R291)="実",AND(OR(LEFT(R291,2)="US",LEFT(R291,2)="WO",LEFT(R291,2)="GB",LEFT(R291,2)="EP",LEFT(R291,2)="DE"),OR(MID(R291,3,1)="1",MID(R291,3,1)="2",MID(R291,3,1)="3",MID(R291,3,1)="4",MID(R291,3,1)="5",MID(R291,3,1)="6",MID(R291,3,1)="7",MID(R291,3,1)="8",MID(R291,3,1)="9",MID(R291,3,1)="0",))),"",VLOOKUP($C291,ファミリ発明者引用文献!A$3:B$235,2,FALSE))</f>
        <v>,,</v>
      </c>
      <c r="AS291" s="194" t="str">
        <f>VLOOKUP(C291,ファミリ引用文献WO!A$2:B$241,2,FALSE)</f>
        <v/>
      </c>
      <c r="AT291" s="190" t="str">
        <f>VLOOKUP(C291,ファミリ引用文献!A$3:B$242,2,FALSE)</f>
        <v/>
      </c>
      <c r="AU291" s="190" t="str">
        <f>VLOOKUP(C291,審判データ!AH$2:BT$379,39,FALSE)</f>
        <v>WO02/040601;特許04096736;WO2002040601A</v>
      </c>
      <c r="AV291" s="192" t="str">
        <f ca="1">IF(INDIRECT("審判データ!"&amp;ADDRESS(MATCH(C291,審判データ!$AH$1:$AH$379,0),32))="早期審査の対象とする","早期審査","")</f>
        <v/>
      </c>
      <c r="AW291" s="657" t="str">
        <f t="shared" si="21"/>
        <v/>
      </c>
      <c r="AX291" s="658" t="str">
        <f>IF(LEFT(AE291,3)="日本特",IF(LEFT(C291)="特",VLOOKUP(C291,'本件、証拠文献テーマコード'!G$2:I$376,3,FALSE),VLOOKUP(C291,'本件、証拠文献テーマコード'!B$2:I$376,8,FALSE)),"")</f>
        <v/>
      </c>
      <c r="AY291" s="658" t="str">
        <f>IF(LEFT(AE291,3)="日本特",IF(OR(MID(R291,2,1)="開",MID(R291,2,1)="表",MID(R291,2,1)="登"),VLOOKUP(R291,'本件、証拠文献テーマコード'!C$2:I$379,7,FALSE),VLOOKUP(R291,'本件、証拠文献テーマコード'!G$2:I$379,3,FALSE)),"")</f>
        <v/>
      </c>
      <c r="AZ291" s="659"/>
    </row>
    <row r="292" spans="1:52" x14ac:dyDescent="0.15">
      <c r="A292" s="441" t="s">
        <v>22843</v>
      </c>
      <c r="B292" s="586" t="str">
        <f ca="1">IF(A292="",B291,INDIRECT("審判データ!"&amp;ADDRESS(MATCH(A292,審判データ!$HC$1:$HC$379,0),20))&amp;" / "&amp;INDIRECT("審判データ!"&amp;ADDRESS(MATCH(A292,審判データ!$HC$1:$HC$379,0),21)))</f>
        <v>2011 / 29-2</v>
      </c>
      <c r="C292" s="413">
        <v>4096736</v>
      </c>
      <c r="D292" s="413" t="s">
        <v>3362</v>
      </c>
      <c r="E292" s="163" t="str">
        <f ca="1">INDIRECT("審判データ!"&amp;ADDRESS(MATCH(C292,審判データ!$AH$1:$AH$379,0),55))</f>
        <v>曽良カヨ子</v>
      </c>
      <c r="F292" s="43" t="str">
        <f ca="1">INDIRECT("審判データ!"&amp;ADDRESS(MATCH(C292,審判データ!$AH$1:$AH$379,0),56))</f>
        <v>曽良　カヨ子</v>
      </c>
      <c r="G292" s="43" t="str">
        <f ca="1">INDIRECT("審判データ!"&amp;ADDRESS(MATCH(C292,審判データ!$AH$1:$AH$379,0),72))</f>
        <v>WO02/040601;特許04096736;WO2002040601A</v>
      </c>
      <c r="H292" s="43" t="str">
        <f ca="1">INDIRECT("審判データ!"&amp;ADDRESS(MATCH(C292,審判データ!$AH$1:$AH$379,0),41))</f>
        <v>C09D201/00;C09C  1/36;C09C  3/06;C09D  5/00;C09D  7/12</v>
      </c>
      <c r="I292" s="43" t="str">
        <f ca="1">INDIRECT("審判データ!"&amp;ADDRESS(MATCH(C292,審判データ!$AH$1:$AH$379,0),49))</f>
        <v>C09D 201/00@AFI(JP);C09C   1/36@ALI(JP);C09C   3/06@ALI(JP);C09D   1/00@ALI(EP);C09D   5/33@ALI(JP);C09D   7/12@ALI(JP);F27D   1/00@ALI(JP)</v>
      </c>
      <c r="J292" s="43" t="str">
        <f ca="1">INDIRECT("審判データ!"&amp;ADDRESS(MATCH(C292,審判データ!$AH$1:$AH$379,0),51))</f>
        <v>C09C  1/36;C09C  3/06;C09D201/00;C09D  5/00        Z;C09D  7/12;F27D  1/00        N;C09D  5/33</v>
      </c>
      <c r="K292" s="43" t="str">
        <f ca="1">INDIRECT("審判データ!"&amp;ADDRESS(MATCH(C292,審判データ!$AH$1:$AH$379,0),53))</f>
        <v>4J037 AA22;4J037 CA03;4J037 CA09;4J038 AA011;4J038 HA146;4J038 HA216;4J038 HA446;4J038 KA08;4J038 NA13;4J038 PC03;4J038 PC04;4K051 AA03;4K051 AB03;4K051 AB00;4K051 BE00;4K051 BE03</v>
      </c>
      <c r="L292" s="719"/>
      <c r="M292" s="716"/>
      <c r="N292" s="720"/>
      <c r="O292" s="721"/>
      <c r="P292" s="722"/>
      <c r="Q292" s="715"/>
      <c r="R292" s="716"/>
      <c r="S292" s="715" t="str">
        <f>IF(OR(LEFT(R292)="特",LEFT(R292)="実"),VLOOKUP(R292,'証拠（JP特許）'!$B$2:$D$299,2,FALSE),IF(AND(OR(LEFT(R292,2)="US",LEFT(R292,2)="WO",LEFT(R292,2)="GB",LEFT(R292,2)="EP",LEFT(R292,2)="DE"),OR(MID(R292,3,1)="1",MID(R292,3,1)="2",MID(R292,3,1)="3",MID(R292,3,1)="4",MID(R292,3,1)="5",MID(R292,3,1)="6",MID(R292,3,1)="7",MID(R292,3,1)="8",MID(R292,3,1)="9",MID(R292,3,1)="0")),VLOOKUP(R292,'証拠（WW特許）'!$B$2:$C$90,2,FALSE),"_"))</f>
        <v>_</v>
      </c>
      <c r="T292" s="716" t="str">
        <f>IF(OR(LEFT(R292)="特",LEFT(R292)="実"),VLOOKUP(R292,'証拠（JP特許）'!$B$2:$E$299,4,FALSE),"_")</f>
        <v>_</v>
      </c>
      <c r="U292" s="716"/>
      <c r="V292" s="715"/>
      <c r="W292" s="717" t="str">
        <f t="shared" si="23"/>
        <v/>
      </c>
      <c r="X292" s="718"/>
      <c r="Y292" s="718" t="str">
        <f t="shared" si="24"/>
        <v/>
      </c>
      <c r="Z292" s="414" t="str">
        <f ca="1">IF(OR(LEFT(R292)="特",LEFT(R292)="実",AND(OR(LEFT(R292,2)="US",LEFT(R292,2)="WO",LEFT(R292,2)="GB",LEFT(R292,2)="EP",LEFT(R292,2)="DE"),OR(MID(R292,3,1)="1",MID(R292,3,1)="2",MID(R292,3,1)="3",MID(R292,3,1)="4",MID(R292,3,1)="5",MID(R292,3,1)="6",MID(R292,3,1)="7",MID(R292,3,1)="8",MID(R292,3,1)="9",MID(R292,3,1)="0",))),IF(COUNTIF(INDIRECT("拒絶理由・拒絶査定・異議申立!"&amp;ADDRESS(MATCH(C292,拒絶理由・拒絶査定・異議申立!B$1:B$1000,0),3)&amp;":"&amp;ADDRESS(MATCH(C292,拒絶理由・拒絶査定・異議申立!B$1:B$1000,0),50)),R292)+COUNTIF(INDIRECT("拒絶理由・拒絶査定・異議申立!"&amp;ADDRESS(MATCH(C292,拒絶理由・拒絶査定・異議申立!B$1:B$1000,0),3)&amp;":"&amp;ADDRESS(MATCH(C292,拒絶理由・拒絶査定・異議申立!B$1:B$1000,0),50)),T292)&gt;0,"Yes","No"),"")</f>
        <v/>
      </c>
      <c r="AA292" s="415" t="str">
        <f ca="1">IF(OR(LEFT(R292)="特",LEFT(R292)="実",AND(OR(LEFT(R292,2)="US",LEFT(R292,2)="WO",LEFT(R292,2)="GB",LEFT(R292,2)="EP",LEFT(R292,2)="DE"),OR(MID(R292,3,1)="1",MID(R292,3,1)="2",MID(R292,3,1)="3",MID(R292,3,1)="4",MID(R292,3,1)="5",MID(R292,3,1)="6",MID(R292,3,1)="7",MID(R292,3,1)="8",MID(R292,3,1)="9",MID(R292,3,1)="0",))),IF(COUNTIF(INDIRECT("先行技術調査・登録査定!"&amp;ADDRESS(MATCH(C292,先行技術調査・登録査定!B$1:B$1000,0),3)&amp;":"&amp;ADDRESS(MATCH(C292,先行技術調査・登録査定!B$1:B$1000,0),49)),R292)+COUNTIF(INDIRECT("先行技術調査・登録査定!"&amp;ADDRESS(MATCH(C292,先行技術調査・登録査定!B$1:B$1000,0),3)&amp;":"&amp;ADDRESS(MATCH(C292,先行技術調査・登録査定!B$1:B$1000,0),49)),T292)&gt;0,"Yes","No"),"")</f>
        <v/>
      </c>
      <c r="AB292" s="416" t="str">
        <f t="shared" ca="1" si="25"/>
        <v/>
      </c>
      <c r="AC292" s="433" t="str">
        <f>IF(OR(LEFT(R292)="特",LEFT(R292)="実",AND(OR(LEFT(R292,2)="US",LEFT(R292,2)="WO",LEFT(R292,2)="GB",LEFT(R292,2)="EP",LEFT(R292,2)="DE"),OR(MID(R292,3,1)="1",MID(R292,3,1)="2",MID(R292,3,1)="3",MID(R292,3,1)="4",MID(R292,3,1)="5",MID(R292,3,1)="6",MID(R292,3,1)="7",MID(R292,3,1)="8",MID(R292,3,1)="9",MID(R292,3,1)="0",))),"",VLOOKUP($C292,非特許文献リスト!$A$2:$C$196,2,FALSE))</f>
        <v/>
      </c>
      <c r="AD292" s="434" t="str">
        <f>IF(OR(LEFT(R292)="特",LEFT(R292)="実",AND(OR(LEFT(R292,2)="US",LEFT(R292,2)="WO",LEFT(R292,2)="GB",LEFT(R292,2)="EP",LEFT(R292,2)="DE"),OR(MID(R292,3,1)="1",MID(R292,3,1)="2",MID(R292,3,1)="3",MID(R292,3,1)="4",MID(R292,3,1)="5",MID(R292,3,1)="6",MID(R292,3,1)="7",MID(R292,3,1)="8",MID(R292,3,1)="9",MID(R292,3,1)="0",))),"",VLOOKUP($C292,非特許文献リスト!$A$2:$C$196,3,FALSE))</f>
        <v/>
      </c>
      <c r="AE292" s="188" t="str">
        <f t="shared" si="22"/>
        <v/>
      </c>
      <c r="AF292" s="189" t="str">
        <f>IF(OR(LEFT(R292)="特",LEFT(R292)="実"),VLOOKUP(R292,'証拠（JP特許）'!$B$2:$AB$299,10,FALSE),IF(AND(OR(LEFT(R292,2)="US",LEFT(R292,2)="WO",LEFT(R292,2)="GB",LEFT(R292,2)="EP",LEFT(R292,2)="DE"),OR(MID(R292,3,1)="1",MID(R292,3,1)="2",MID(R292,3,1)="3",MID(R292,3,1)="4",MID(R292,3,1)="5",MID(R292,3,1)="6",MID(R292,3,1)="7",MID(R292,3,1)="8",MID(R292,3,1)="9",MID(R292,3,1)="0",)),VLOOKUP(R292,'証拠（WW特許）'!$B$2:$M$90,8,FALSE),""))</f>
        <v/>
      </c>
      <c r="AG292" s="189" t="str">
        <f>IF(OR(LEFT(R292)="特",LEFT(R292)="実"),VLOOKUP(R292,'証拠（JP特許）'!$B$2:$AB$299,26,FALSE),IF(AND(OR(LEFT(R292,2)="US",LEFT(R292,2)="WO",LEFT(R292,2)="GB",LEFT(R292,2)="EP",LEFT(R292,2)="DE"),OR(MID(R292,3,1)="1",MID(R292,3,1)="2",MID(R292,3,1)="3",MID(R292,3,1)="4",MID(R292,3,1)="5",MID(R292,3,1)="6",MID(R292,3,1)="7",MID(R292,3,1)="8",MID(R292,3,1)="9",MID(R292,3,1)="0",)),VLOOKUP(R292,'証拠（WW特許）'!$B$2:$M$90,12,FALSE),""))</f>
        <v/>
      </c>
      <c r="AH292" s="190" t="str">
        <f>IF(OR(LEFT(R292)="特",LEFT(R292)="実"),VLOOKUP(R292,'証拠（JP特許）'!$B$2:$X$299,20,FALSE),IF(AND(OR(LEFT(R292,2)="US",LEFT(R292,2)="WO",LEFT(R292,2)="GB",LEFT(R292,2)="EP",LEFT(R292,2)="DE"),OR(MID(R292,3,1)="1",MID(R292,3,1)="2",MID(R292,3,1)="3",MID(R292,3,1)="4",MID(R292,3,1)="5",MID(R292,3,1)="6",MID(R292,3,1)="7",MID(R292,3,1)="8",MID(R292,3,1)="9",MID(R292,3,1)="0",)),VLOOKUP(R292,'証拠（WW特許）'!$B$2:$U$90,20,FALSE),""))</f>
        <v/>
      </c>
      <c r="AI292" s="190" t="str">
        <f>IF(OR(LEFT(R292)="特",LEFT(R292)="実"),VLOOKUP(R292,'証拠（JP特許）'!$B$2:$X$299,21,FALSE),"")</f>
        <v/>
      </c>
      <c r="AJ292" s="190" t="str">
        <f>IF(OR(LEFT(R292)="特",LEFT(R292)="実"),VLOOKUP(R292,'証拠（JP特許）'!$B$2:$X$299,22,FALSE),"")</f>
        <v/>
      </c>
      <c r="AK292" s="191" t="str">
        <f>IF(OR(LEFT(R292)="特",LEFT(R292)="実"),VLOOKUP(R292,'証拠（JP特許）'!$B$2:$X$299,17,FALSE),IF(AND(OR(LEFT(R292,2)="US",LEFT(R292,2)="WO",LEFT(R292,2)="GB",LEFT(R292,2)="EP",LEFT(R292,2)="DE"),OR(MID(R292,3,1)="1",MID(R292,3,1)="2",MID(R292,3,1)="3",MID(R292,3,1)="4",MID(R292,3,1)="5",MID(R292,3,1)="6",MID(R292,3,1)="7",MID(R292,3,1)="8",MID(R292,3,1)="9",MID(R292,3,1)="0",)),VLOOKUP(R292,'証拠（WW特許）'!$B$2:$U$90,16,FALSE),""))</f>
        <v/>
      </c>
      <c r="AL292" s="190"/>
      <c r="AM292" s="190"/>
      <c r="AN292" s="190"/>
      <c r="AO292" s="190" t="str">
        <f ca="1">IF(OR(LEFT(R292)="特",LEFT(R292)="実",AND(OR(LEFT(R292,2)="US",LEFT(R292,2)="WO",LEFT(R292,2)="GB",LEFT(R292,2)="EP",LEFT(R292,2)="DE"),OR(MID(R292,3,1)="1",MID(R292,3,1)="2",MID(R292,3,1)="3",MID(R292,3,1)="4",MID(R292,3,1)="5",MID(R292,3,1)="6",MID(R292,3,1)="7",MID(R292,3,1)="8",MID(R292,3,1)="9",MID(R292,3,1)="0"))),IF(COUNTIF(INDIRECT("発明者引用!"&amp;ADDRESS(MATCH(C292,発明者引用!B$1:B$196,0),4)&amp;":"&amp;ADDRESS(MATCH(C292,発明者引用!B$1:B$196,0),17)),R292)+COUNTIF(INDIRECT("発明者引用!"&amp;ADDRESS(MATCH(C292,発明者引用!B$1:B$196,0),4)&amp;":"&amp;ADDRESS(MATCH(C292,発明者引用!B$1:B$196,0),17)),#REF!)+COUNTIF(INDIRECT("発明者引用!"&amp;ADDRESS(MATCH(C292,発明者引用!B$1:B$196,0),4)&amp;":"&amp;ADDRESS(MATCH(C292,発明者引用!B$1:B$196,0),17)),T292)&gt;0,"Yes","No"),"")</f>
        <v/>
      </c>
      <c r="AP292" s="190" t="str">
        <f ca="1">IF(OR(LEFT(R292)="特",LEFT(R292)="実",AND(OR(LEFT(R292,2)="US",LEFT(R292,2)="WO",LEFT(R292,2)="GB",LEFT(R292,2)="EP",LEFT(R292,2)="DE"),OR(MID(R292,3,1)="1",MID(R292,3,1)="2",MID(R292,3,1)="3",MID(R292,3,1)="4",MID(R292,3,1)="5",MID(R292,3,1)="6",MID(R292,3,1)="7",MID(R292,3,1)="8",MID(R292,3,1)="9",MID(R292,3,1)="0"))),IF(VLOOKUP(C292,ファミリ引用特許WO!$A$2:$B$241,2,FALSE)+VLOOKUP(C292,ファミリ引用文献WO!$A$2:$C$241,3,FALSE)=0,"ISR無し",IF(COUNTIF(INDIRECT("ファミリ引用特許WO!"&amp;ADDRESS(MATCH(C292,ファミリ引用特許WO!$A$2:$A$241,0),1)&amp;":"&amp;ADDRESS(MATCH(C292,ファミリ引用特許WO!$A$2:$A$241,0),19)),R292)+COUNTIF(INDIRECT("ファミリ引用特許WO!"&amp;ADDRESS(MATCH(C292,ファミリ引用特許WO!$A$2:$A$241,0),1)&amp;":"&amp;ADDRESS(MATCH(C292,ファミリ引用特許WO!$A$2:$A$241,0),19)),S292)+COUNTIF(INDIRECT("ファミリ引用特許WO!"&amp;ADDRESS(MATCH(C292,ファミリ引用特許WO!$A$2:$A$241,0),1)&amp;":"&amp;ADDRESS(MATCH(C292,ファミリ引用特許WO!$A$2:$A$241,0),19)),T292)+COUNTIF(INDIRECT("ファミリ引用特許WO!"&amp;ADDRESS(MATCH(C292,ファミリ引用特許WO!$A$2:$A$241,0),1)&amp;":"&amp;ADDRESS(MATCH(C292,ファミリ引用特許WO!$A$2:$A$241,0),19)),W292)+COUNTIF(INDIRECT("ファミリ引用特許WO!"&amp;ADDRESS(MATCH(C292,ファミリ引用特許WO!$A$2:$A$241,0),1)&amp;":"&amp;ADDRESS(MATCH(C292,ファミリ引用特許WO!$A$2:$A$241,0),19)),Y292)&gt;0,"Yes","No")),"")</f>
        <v/>
      </c>
      <c r="AQ292" s="194" t="str">
        <f ca="1">IF(OR(LEFT(R292)="特",LEFT(R292)="実",AND(OR(LEFT(R292,2)="US",LEFT(R292,2)="WO",LEFT(R292,2)="GB",LEFT(R292,2)="EP",LEFT(R292,2)="DE"),OR(MID(R292,3,1)="1",MID(R292,3,1)="2",MID(R292,3,1)="3",MID(R292,3,1)="4",MID(R292,3,1)="5",MID(R292,3,1)="6",MID(R292,3,1)="7",MID(R292,3,1)="8",MID(R292,3,1)="9",MID(R292,3,1)="0"))),IF(VLOOKUP(C292,'ファミリ引用特許表記修正（ex.A2→A）'!$A$2:$B$241,2,FALSE)=0,"family無し",IF(COUNTIF(INDIRECT("'ファミリ引用特許表記修正（ex.A2→A）'!"&amp;ADDRESS(MATCH(C292,'ファミリ引用特許表記修正（ex.A2→A）'!$A$2:$A$241,0),1)&amp;":"&amp;ADDRESS(MATCH(C292,'ファミリ引用特許表記修正（ex.A2→A）'!$A$2:$A$241,0),171)),R292)+COUNTIF(INDIRECT("'ファミリ引用特許表記修正（ex.A2→A）'!"&amp;ADDRESS(MATCH(C292,'ファミリ引用特許表記修正（ex.A2→A）'!$A$2:$A$241,0),1)&amp;":"&amp;ADDRESS(MATCH(C292,'ファミリ引用特許表記修正（ex.A2→A）'!$A$2:$A$241,0),171)),S292)+COUNTIF(INDIRECT("'ファミリ引用特許表記修正（ex.A2→A）'!"&amp;ADDRESS(MATCH(C292,'ファミリ引用特許表記修正（ex.A2→A）'!$A$2:$A$241,0),1)&amp;":"&amp;ADDRESS(MATCH(C292,'ファミリ引用特許表記修正（ex.A2→A）'!$A$2:$A$241,0),171)),T292)+COUNTIF(INDIRECT("'ファミリ引用特許表記修正（ex.A2→A）'!"&amp;ADDRESS(MATCH(C292,'ファミリ引用特許表記修正（ex.A2→A）'!$A$2:$A$241,0),1)&amp;":"&amp;ADDRESS(MATCH(C292,'ファミリ引用特許表記修正（ex.A2→A）'!$A$2:$A$241,0),171)),W292)+COUNTIF(INDIRECT("'ファミリ引用特許表記修正（ex.A2→A）'!"&amp;ADDRESS(MATCH(C292,'ファミリ引用特許表記修正（ex.A2→A）'!$A$2:$A$241,0),1)&amp;":"&amp;ADDRESS(MATCH(C292,'ファミリ引用特許表記修正（ex.A2→A）'!$A$2:$A$241,0),171)),Y292)&gt;0,"Yes","No")),"")</f>
        <v/>
      </c>
      <c r="AR292" s="193" t="str">
        <f>IF(OR(LEFT(R292)="特",LEFT(R292)="実",AND(OR(LEFT(R292,2)="US",LEFT(R292,2)="WO",LEFT(R292,2)="GB",LEFT(R292,2)="EP",LEFT(R292,2)="DE"),OR(MID(R292,3,1)="1",MID(R292,3,1)="2",MID(R292,3,1)="3",MID(R292,3,1)="4",MID(R292,3,1)="5",MID(R292,3,1)="6",MID(R292,3,1)="7",MID(R292,3,1)="8",MID(R292,3,1)="9",MID(R292,3,1)="0",))),"",VLOOKUP($C292,ファミリ発明者引用文献!A$3:B$235,2,FALSE))</f>
        <v>,,</v>
      </c>
      <c r="AS292" s="194" t="str">
        <f>VLOOKUP(C292,ファミリ引用文献WO!A$2:B$241,2,FALSE)</f>
        <v/>
      </c>
      <c r="AT292" s="190" t="str">
        <f>VLOOKUP(C292,ファミリ引用文献!A$3:B$242,2,FALSE)</f>
        <v/>
      </c>
      <c r="AU292" s="190" t="str">
        <f>VLOOKUP(C292,審判データ!AH$2:BT$379,39,FALSE)</f>
        <v>WO02/040601;特許04096736;WO2002040601A</v>
      </c>
      <c r="AV292" s="192" t="str">
        <f ca="1">IF(INDIRECT("審判データ!"&amp;ADDRESS(MATCH(C292,審判データ!$AH$1:$AH$379,0),32))="早期審査の対象とする","早期審査","")</f>
        <v/>
      </c>
      <c r="AW292" s="657" t="str">
        <f t="shared" si="21"/>
        <v/>
      </c>
      <c r="AX292" s="658" t="str">
        <f>IF(LEFT(AE292,3)="日本特",IF(LEFT(C292)="特",VLOOKUP(C292,'本件、証拠文献テーマコード'!G$2:I$376,3,FALSE),VLOOKUP(C292,'本件、証拠文献テーマコード'!B$2:I$376,8,FALSE)),"")</f>
        <v/>
      </c>
      <c r="AY292" s="658" t="str">
        <f>IF(LEFT(AE292,3)="日本特",IF(OR(MID(R292,2,1)="開",MID(R292,2,1)="表",MID(R292,2,1)="登"),VLOOKUP(R292,'本件、証拠文献テーマコード'!C$2:I$379,7,FALSE),VLOOKUP(R292,'本件、証拠文献テーマコード'!G$2:I$379,3,FALSE)),"")</f>
        <v/>
      </c>
      <c r="AZ292" s="659"/>
    </row>
    <row r="293" spans="1:52" ht="40.5" x14ac:dyDescent="0.15">
      <c r="A293" s="420" t="s">
        <v>22844</v>
      </c>
      <c r="B293" s="586" t="str">
        <f ca="1">IF(A293="",B292,INDIRECT("審判データ!"&amp;ADDRESS(MATCH(A293,審判データ!$HC$1:$HC$379,0),20))&amp;" / "&amp;INDIRECT("審判データ!"&amp;ADDRESS(MATCH(A293,審判データ!$HC$1:$HC$379,0),21)))</f>
        <v>2011 / 29-2</v>
      </c>
      <c r="C293" s="413">
        <v>4118635</v>
      </c>
      <c r="D293" s="413" t="s">
        <v>3406</v>
      </c>
      <c r="E293" s="163" t="str">
        <f ca="1">INDIRECT("審判データ!"&amp;ADDRESS(MATCH(C293,審判データ!$AH$1:$AH$379,0),55))</f>
        <v>株式会社クボタ</v>
      </c>
      <c r="F293" s="43" t="str">
        <f ca="1">INDIRECT("審判データ!"&amp;ADDRESS(MATCH(C293,審判データ!$AH$1:$AH$379,0),56))</f>
        <v>外山　敬之;八木　博史;上田　義憲</v>
      </c>
      <c r="G293" s="43" t="str">
        <f ca="1">INDIRECT("審判データ!"&amp;ADDRESS(MATCH(C293,審判データ!$AH$1:$AH$379,0),72))</f>
        <v>特開2004-084395;特許04118635;特開2008-196304;特許04757890;特開2011-085014;特開2011-085015</v>
      </c>
      <c r="H293" s="43" t="str">
        <f ca="1">INDIRECT("審判データ!"&amp;ADDRESS(MATCH(C293,審判データ!$AH$1:$AH$379,0),41))</f>
        <v>E03C  1/12</v>
      </c>
      <c r="I293" s="43" t="str">
        <f ca="1">INDIRECT("審判データ!"&amp;ADDRESS(MATCH(C293,審判データ!$AH$1:$AH$379,0),49))</f>
        <v>E03C   1/12@AFI(JP)</v>
      </c>
      <c r="J293" s="43" t="str">
        <f ca="1">INDIRECT("審判データ!"&amp;ADDRESS(MATCH(C293,審判データ!$AH$1:$AH$379,0),51))</f>
        <v>E03C  1/12        E</v>
      </c>
      <c r="K293" s="43" t="str">
        <f ca="1">INDIRECT("審判データ!"&amp;ADDRESS(MATCH(C293,審判データ!$AH$1:$AH$379,0),53))</f>
        <v>2D061 AA04;2D061 AB04;2D061 AC07</v>
      </c>
      <c r="L293" s="719" t="s">
        <v>22845</v>
      </c>
      <c r="M293" s="716" t="s">
        <v>22846</v>
      </c>
      <c r="N293" s="720" t="s">
        <v>22847</v>
      </c>
      <c r="O293" s="721">
        <v>0</v>
      </c>
      <c r="P293" s="722" t="s">
        <v>22848</v>
      </c>
      <c r="Q293" s="715" t="s">
        <v>22849</v>
      </c>
      <c r="R293" s="716" t="s">
        <v>22850</v>
      </c>
      <c r="S293" s="715" t="str">
        <f>IF(OR(LEFT(R293)="特",LEFT(R293)="実"),VLOOKUP(R293,'証拠（JP特許）'!$B$2:$D$299,2,FALSE),IF(AND(OR(LEFT(R293,2)="US",LEFT(R293,2)="WO",LEFT(R293,2)="GB",LEFT(R293,2)="EP",LEFT(R293,2)="DE"),OR(MID(R293,3,1)="1",MID(R293,3,1)="2",MID(R293,3,1)="3",MID(R293,3,1)="4",MID(R293,3,1)="5",MID(R293,3,1)="6",MID(R293,3,1)="7",MID(R293,3,1)="8",MID(R293,3,1)="9",MID(R293,3,1)="0")),VLOOKUP(R293,'証拠（WW特許）'!$B$2:$C$90,2,FALSE),"_"))</f>
        <v>特願平9-186684</v>
      </c>
      <c r="T293" s="716" t="str">
        <f>IF(OR(LEFT(R293)="特",LEFT(R293)="実"),VLOOKUP(R293,'証拠（JP特許）'!$B$2:$E$299,4,FALSE),"_")</f>
        <v>JP4162736</v>
      </c>
      <c r="U293" s="644" t="s">
        <v>94</v>
      </c>
      <c r="V293" s="715" t="s">
        <v>1610</v>
      </c>
      <c r="W293" s="717" t="str">
        <f t="shared" si="23"/>
        <v>JP1129965A</v>
      </c>
      <c r="X293" s="718"/>
      <c r="Y293" s="718" t="str">
        <f t="shared" si="24"/>
        <v>JP4162736B</v>
      </c>
      <c r="Z293" s="414" t="str">
        <f ca="1">IF(OR(LEFT(R293)="特",LEFT(R293)="実",AND(OR(LEFT(R293,2)="US",LEFT(R293,2)="WO",LEFT(R293,2)="GB",LEFT(R293,2)="EP",LEFT(R293,2)="DE"),OR(MID(R293,3,1)="1",MID(R293,3,1)="2",MID(R293,3,1)="3",MID(R293,3,1)="4",MID(R293,3,1)="5",MID(R293,3,1)="6",MID(R293,3,1)="7",MID(R293,3,1)="8",MID(R293,3,1)="9",MID(R293,3,1)="0",))),IF(COUNTIF(INDIRECT("拒絶理由・拒絶査定・異議申立!"&amp;ADDRESS(MATCH(C293,拒絶理由・拒絶査定・異議申立!B$1:B$1000,0),3)&amp;":"&amp;ADDRESS(MATCH(C293,拒絶理由・拒絶査定・異議申立!B$1:B$1000,0),50)),R293)+COUNTIF(INDIRECT("拒絶理由・拒絶査定・異議申立!"&amp;ADDRESS(MATCH(C293,拒絶理由・拒絶査定・異議申立!B$1:B$1000,0),3)&amp;":"&amp;ADDRESS(MATCH(C293,拒絶理由・拒絶査定・異議申立!B$1:B$1000,0),50)),T293)&gt;0,"Yes","No"),"")</f>
        <v>No</v>
      </c>
      <c r="AA293" s="415" t="str">
        <f ca="1">IF(OR(LEFT(R293)="特",LEFT(R293)="実",AND(OR(LEFT(R293,2)="US",LEFT(R293,2)="WO",LEFT(R293,2)="GB",LEFT(R293,2)="EP",LEFT(R293,2)="DE"),OR(MID(R293,3,1)="1",MID(R293,3,1)="2",MID(R293,3,1)="3",MID(R293,3,1)="4",MID(R293,3,1)="5",MID(R293,3,1)="6",MID(R293,3,1)="7",MID(R293,3,1)="8",MID(R293,3,1)="9",MID(R293,3,1)="0",))),IF(COUNTIF(INDIRECT("先行技術調査・登録査定!"&amp;ADDRESS(MATCH(C293,先行技術調査・登録査定!B$1:B$1000,0),3)&amp;":"&amp;ADDRESS(MATCH(C293,先行技術調査・登録査定!B$1:B$1000,0),49)),R293)+COUNTIF(INDIRECT("先行技術調査・登録査定!"&amp;ADDRESS(MATCH(C293,先行技術調査・登録査定!B$1:B$1000,0),3)&amp;":"&amp;ADDRESS(MATCH(C293,先行技術調査・登録査定!B$1:B$1000,0),49)),T293)&gt;0,"Yes","No"),"")</f>
        <v>No</v>
      </c>
      <c r="AB293" s="416" t="str">
        <f t="shared" ca="1" si="25"/>
        <v>Yes</v>
      </c>
      <c r="AC293" s="433" t="str">
        <f>IF(OR(LEFT(R293)="特",LEFT(R293)="実",AND(OR(LEFT(R293,2)="US",LEFT(R293,2)="WO",LEFT(R293,2)="GB",LEFT(R293,2)="EP",LEFT(R293,2)="DE"),OR(MID(R293,3,1)="1",MID(R293,3,1)="2",MID(R293,3,1)="3",MID(R293,3,1)="4",MID(R293,3,1)="5",MID(R293,3,1)="6",MID(R293,3,1)="7",MID(R293,3,1)="8",MID(R293,3,1)="9",MID(R293,3,1)="0",))),"",VLOOKUP($C293,非特許文献リスト!$A$2:$C$196,2,FALSE))</f>
        <v/>
      </c>
      <c r="AD293" s="434" t="str">
        <f>IF(OR(LEFT(R293)="特",LEFT(R293)="実",AND(OR(LEFT(R293,2)="US",LEFT(R293,2)="WO",LEFT(R293,2)="GB",LEFT(R293,2)="EP",LEFT(R293,2)="DE"),OR(MID(R293,3,1)="1",MID(R293,3,1)="2",MID(R293,3,1)="3",MID(R293,3,1)="4",MID(R293,3,1)="5",MID(R293,3,1)="6",MID(R293,3,1)="7",MID(R293,3,1)="8",MID(R293,3,1)="9",MID(R293,3,1)="0",))),"",VLOOKUP($C293,非特許文献リスト!$A$2:$C$196,3,FALSE))</f>
        <v/>
      </c>
      <c r="AE293" s="188" t="str">
        <f t="shared" si="22"/>
        <v>日本特許文献</v>
      </c>
      <c r="AF293" s="189" t="str">
        <f>IF(OR(LEFT(R293)="特",LEFT(R293)="実"),VLOOKUP(R293,'証拠（JP特許）'!$B$2:$AB$299,10,FALSE),IF(AND(OR(LEFT(R293,2)="US",LEFT(R293,2)="WO",LEFT(R293,2)="GB",LEFT(R293,2)="EP",LEFT(R293,2)="DE"),OR(MID(R293,3,1)="1",MID(R293,3,1)="2",MID(R293,3,1)="3",MID(R293,3,1)="4",MID(R293,3,1)="5",MID(R293,3,1)="6",MID(R293,3,1)="7",MID(R293,3,1)="8",MID(R293,3,1)="9",MID(R293,3,1)="0",)),VLOOKUP(R293,'証拠（WW特許）'!$B$2:$M$90,8,FALSE),""))</f>
        <v>株式会社小島製作所</v>
      </c>
      <c r="AG293" s="189" t="str">
        <f>IF(OR(LEFT(R293)="特",LEFT(R293)="実"),VLOOKUP(R293,'証拠（JP特許）'!$B$2:$AB$299,26,FALSE),IF(AND(OR(LEFT(R293,2)="US",LEFT(R293,2)="WO",LEFT(R293,2)="GB",LEFT(R293,2)="EP",LEFT(R293,2)="DE"),OR(MID(R293,3,1)="1",MID(R293,3,1)="2",MID(R293,3,1)="3",MID(R293,3,1)="4",MID(R293,3,1)="5",MID(R293,3,1)="6",MID(R293,3,1)="7",MID(R293,3,1)="8",MID(R293,3,1)="9",MID(R293,3,1)="0",)),VLOOKUP(R293,'証拠（WW特許）'!$B$2:$M$90,12,FALSE),""))</f>
        <v>河村　憲彦,加古　洋三,小島　徳厚,小島　誠造</v>
      </c>
      <c r="AH293" s="190" t="str">
        <f>IF(OR(LEFT(R293)="特",LEFT(R293)="実"),VLOOKUP(R293,'証拠（JP特許）'!$B$2:$X$299,20,FALSE),IF(AND(OR(LEFT(R293,2)="US",LEFT(R293,2)="WO",LEFT(R293,2)="GB",LEFT(R293,2)="EP",LEFT(R293,2)="DE"),OR(MID(R293,3,1)="1",MID(R293,3,1)="2",MID(R293,3,1)="3",MID(R293,3,1)="4",MID(R293,3,1)="5",MID(R293,3,1)="6",MID(R293,3,1)="7",MID(R293,3,1)="8",MID(R293,3,1)="9",MID(R293,3,1)="0",)),VLOOKUP(R293,'証拠（WW特許）'!$B$2:$U$90,20,FALSE),""))</f>
        <v>E03C   1/122   (2006.01)</v>
      </c>
      <c r="AI293" s="190" t="str">
        <f>IF(OR(LEFT(R293)="特",LEFT(R293)="実"),VLOOKUP(R293,'証拠（JP特許）'!$B$2:$X$299,21,FALSE),"")</f>
        <v>E03C  1/122     Z</v>
      </c>
      <c r="AJ293" s="190" t="str">
        <f>IF(OR(LEFT(R293)="特",LEFT(R293)="実"),VLOOKUP(R293,'証拠（JP特許）'!$B$2:$X$299,22,FALSE),"")</f>
        <v>2D061AA04,2D061AB03,2D061AB04,2D061AC06,2D061AC07,2D061AD01</v>
      </c>
      <c r="AK293" s="191" t="str">
        <f>IF(OR(LEFT(R293)="特",LEFT(R293)="実"),VLOOKUP(R293,'証拠（JP特許）'!$B$2:$X$299,17,FALSE),IF(AND(OR(LEFT(R293,2)="US",LEFT(R293,2)="WO",LEFT(R293,2)="GB",LEFT(R293,2)="EP",LEFT(R293,2)="DE"),OR(MID(R293,3,1)="1",MID(R293,3,1)="2",MID(R293,3,1)="3",MID(R293,3,1)="4",MID(R293,3,1)="5",MID(R293,3,1)="6",MID(R293,3,1)="7",MID(R293,3,1)="8",MID(R293,3,1)="9",MID(R293,3,1)="0",)),VLOOKUP(R293,'証拠（WW特許）'!$B$2:$U$90,16,FALSE),""))</f>
        <v>1999.02.02</v>
      </c>
      <c r="AL293" s="190"/>
      <c r="AM293" s="190"/>
      <c r="AN293" s="190"/>
      <c r="AO293" s="190" t="str">
        <f ca="1">IF(OR(LEFT(R293)="特",LEFT(R293)="実",AND(OR(LEFT(R293,2)="US",LEFT(R293,2)="WO",LEFT(R293,2)="GB",LEFT(R293,2)="EP",LEFT(R293,2)="DE"),OR(MID(R293,3,1)="1",MID(R293,3,1)="2",MID(R293,3,1)="3",MID(R293,3,1)="4",MID(R293,3,1)="5",MID(R293,3,1)="6",MID(R293,3,1)="7",MID(R293,3,1)="8",MID(R293,3,1)="9",MID(R293,3,1)="0"))),IF(COUNTIF(INDIRECT("発明者引用!"&amp;ADDRESS(MATCH(C293,発明者引用!B$1:B$196,0),4)&amp;":"&amp;ADDRESS(MATCH(C293,発明者引用!B$1:B$196,0),17)),R293)+COUNTIF(INDIRECT("発明者引用!"&amp;ADDRESS(MATCH(C293,発明者引用!B$1:B$196,0),4)&amp;":"&amp;ADDRESS(MATCH(C293,発明者引用!B$1:B$196,0),17)),#REF!)+COUNTIF(INDIRECT("発明者引用!"&amp;ADDRESS(MATCH(C293,発明者引用!B$1:B$196,0),4)&amp;":"&amp;ADDRESS(MATCH(C293,発明者引用!B$1:B$196,0),17)),T293)&gt;0,"Yes","No"),"")</f>
        <v>No</v>
      </c>
      <c r="AP293" s="190" t="str">
        <f ca="1">IF(OR(LEFT(R293)="特",LEFT(R293)="実",AND(OR(LEFT(R293,2)="US",LEFT(R293,2)="WO",LEFT(R293,2)="GB",LEFT(R293,2)="EP",LEFT(R293,2)="DE"),OR(MID(R293,3,1)="1",MID(R293,3,1)="2",MID(R293,3,1)="3",MID(R293,3,1)="4",MID(R293,3,1)="5",MID(R293,3,1)="6",MID(R293,3,1)="7",MID(R293,3,1)="8",MID(R293,3,1)="9",MID(R293,3,1)="0"))),IF(VLOOKUP(C293,ファミリ引用特許WO!$A$2:$B$241,2,FALSE)+VLOOKUP(C293,ファミリ引用文献WO!$A$2:$C$241,3,FALSE)=0,"ISR無し",IF(COUNTIF(INDIRECT("ファミリ引用特許WO!"&amp;ADDRESS(MATCH(C293,ファミリ引用特許WO!$A$2:$A$241,0),1)&amp;":"&amp;ADDRESS(MATCH(C293,ファミリ引用特許WO!$A$2:$A$241,0),19)),R293)+COUNTIF(INDIRECT("ファミリ引用特許WO!"&amp;ADDRESS(MATCH(C293,ファミリ引用特許WO!$A$2:$A$241,0),1)&amp;":"&amp;ADDRESS(MATCH(C293,ファミリ引用特許WO!$A$2:$A$241,0),19)),S293)+COUNTIF(INDIRECT("ファミリ引用特許WO!"&amp;ADDRESS(MATCH(C293,ファミリ引用特許WO!$A$2:$A$241,0),1)&amp;":"&amp;ADDRESS(MATCH(C293,ファミリ引用特許WO!$A$2:$A$241,0),19)),T293)+COUNTIF(INDIRECT("ファミリ引用特許WO!"&amp;ADDRESS(MATCH(C293,ファミリ引用特許WO!$A$2:$A$241,0),1)&amp;":"&amp;ADDRESS(MATCH(C293,ファミリ引用特許WO!$A$2:$A$241,0),19)),W293)+COUNTIF(INDIRECT("ファミリ引用特許WO!"&amp;ADDRESS(MATCH(C293,ファミリ引用特許WO!$A$2:$A$241,0),1)&amp;":"&amp;ADDRESS(MATCH(C293,ファミリ引用特許WO!$A$2:$A$241,0),19)),Y293)&gt;0,"Yes","No")),"")</f>
        <v>ISR無し</v>
      </c>
      <c r="AQ293" s="194" t="str">
        <f ca="1">IF(OR(LEFT(R293)="特",LEFT(R293)="実",AND(OR(LEFT(R293,2)="US",LEFT(R293,2)="WO",LEFT(R293,2)="GB",LEFT(R293,2)="EP",LEFT(R293,2)="DE"),OR(MID(R293,3,1)="1",MID(R293,3,1)="2",MID(R293,3,1)="3",MID(R293,3,1)="4",MID(R293,3,1)="5",MID(R293,3,1)="6",MID(R293,3,1)="7",MID(R293,3,1)="8",MID(R293,3,1)="9",MID(R293,3,1)="0"))),IF(VLOOKUP(C293,'ファミリ引用特許表記修正（ex.A2→A）'!$A$2:$B$241,2,FALSE)=0,"family無し",IF(COUNTIF(INDIRECT("'ファミリ引用特許表記修正（ex.A2→A）'!"&amp;ADDRESS(MATCH(C293,'ファミリ引用特許表記修正（ex.A2→A）'!$A$2:$A$241,0),1)&amp;":"&amp;ADDRESS(MATCH(C293,'ファミリ引用特許表記修正（ex.A2→A）'!$A$2:$A$241,0),171)),R293)+COUNTIF(INDIRECT("'ファミリ引用特許表記修正（ex.A2→A）'!"&amp;ADDRESS(MATCH(C293,'ファミリ引用特許表記修正（ex.A2→A）'!$A$2:$A$241,0),1)&amp;":"&amp;ADDRESS(MATCH(C293,'ファミリ引用特許表記修正（ex.A2→A）'!$A$2:$A$241,0),171)),S293)+COUNTIF(INDIRECT("'ファミリ引用特許表記修正（ex.A2→A）'!"&amp;ADDRESS(MATCH(C293,'ファミリ引用特許表記修正（ex.A2→A）'!$A$2:$A$241,0),1)&amp;":"&amp;ADDRESS(MATCH(C293,'ファミリ引用特許表記修正（ex.A2→A）'!$A$2:$A$241,0),171)),T293)+COUNTIF(INDIRECT("'ファミリ引用特許表記修正（ex.A2→A）'!"&amp;ADDRESS(MATCH(C293,'ファミリ引用特許表記修正（ex.A2→A）'!$A$2:$A$241,0),1)&amp;":"&amp;ADDRESS(MATCH(C293,'ファミリ引用特許表記修正（ex.A2→A）'!$A$2:$A$241,0),171)),W293)+COUNTIF(INDIRECT("'ファミリ引用特許表記修正（ex.A2→A）'!"&amp;ADDRESS(MATCH(C293,'ファミリ引用特許表記修正（ex.A2→A）'!$A$2:$A$241,0),1)&amp;":"&amp;ADDRESS(MATCH(C293,'ファミリ引用特許表記修正（ex.A2→A）'!$A$2:$A$241,0),171)),Y293)&gt;0,"Yes","No")),"")</f>
        <v>No</v>
      </c>
      <c r="AR293" s="58" t="str">
        <f>IF(OR(LEFT(R293)="特",LEFT(R293)="実",AND(OR(LEFT(R293,2)="US",LEFT(R293,2)="WO",LEFT(R293,2)="GB",LEFT(R293,2)="EP",LEFT(R293,2)="DE"),OR(MID(R293,3,1)="1",MID(R293,3,1)="2",MID(R293,3,1)="3",MID(R293,3,1)="4",MID(R293,3,1)="5",MID(R293,3,1)="6",MID(R293,3,1)="7",MID(R293,3,1)="8",MID(R293,3,1)="9",MID(R293,3,1)="0",))),"",VLOOKUP($C293,ファミリ発明者引用文献!A$3:B$235,2,FALSE))</f>
        <v/>
      </c>
      <c r="AS293" s="194" t="str">
        <f>VLOOKUP(C293,ファミリ引用文献WO!A$2:B$241,2,FALSE)</f>
        <v/>
      </c>
      <c r="AT293" s="190" t="str">
        <f>VLOOKUP(C293,ファミリ引用文献!A$3:B$242,2,FALSE)</f>
        <v/>
      </c>
      <c r="AU293" s="190" t="str">
        <f>VLOOKUP(C293,審判データ!AH$2:BT$379,39,FALSE)</f>
        <v>特開2004-084395;特許04118635;特開2008-196304;特許04757890;特開2011-085014;特開2011-085015</v>
      </c>
      <c r="AV293" s="192" t="str">
        <f ca="1">IF(INDIRECT("審判データ!"&amp;ADDRESS(MATCH(C293,審判データ!$AH$1:$AH$379,0),32))="早期審査の対象とする","早期審査","")</f>
        <v/>
      </c>
      <c r="AW293" s="657" t="str">
        <f t="shared" si="21"/>
        <v>一致</v>
      </c>
      <c r="AX293" s="658" t="str">
        <f>IF(LEFT(AE293,3)="日本特",IF(LEFT(C293)="特",VLOOKUP(C293,'本件、証拠文献テーマコード'!G$2:I$376,3,FALSE),VLOOKUP(C293,'本件、証拠文献テーマコード'!B$2:I$376,8,FALSE)),"")</f>
        <v>2D061</v>
      </c>
      <c r="AY293" s="658" t="str">
        <f>IF(LEFT(AE293,3)="日本特",IF(OR(MID(R293,2,1)="開",MID(R293,2,1)="表",MID(R293,2,1)="登"),VLOOKUP(R293,'本件、証拠文献テーマコード'!C$2:I$379,7,FALSE),VLOOKUP(R293,'本件、証拠文献テーマコード'!G$2:I$379,3,FALSE)),"")</f>
        <v>2D061</v>
      </c>
      <c r="AZ293" s="659"/>
    </row>
    <row r="294" spans="1:52" ht="81" x14ac:dyDescent="0.15">
      <c r="A294" s="790" t="s">
        <v>22851</v>
      </c>
      <c r="B294" s="586" t="str">
        <f ca="1">IF(A294="",B293,INDIRECT("審判データ!"&amp;ADDRESS(MATCH(A294,審判データ!$HC$1:$HC$379,0),20))&amp;" / "&amp;INDIRECT("審判データ!"&amp;ADDRESS(MATCH(A294,審判データ!$HC$1:$HC$379,0),21)))</f>
        <v>2011 / 29-2</v>
      </c>
      <c r="C294" s="413">
        <v>3981331</v>
      </c>
      <c r="D294" s="413" t="s">
        <v>3435</v>
      </c>
      <c r="E294" s="163" t="str">
        <f ca="1">INDIRECT("審判データ!"&amp;ADDRESS(MATCH(C294,審判データ!$AH$1:$AH$379,0),55))</f>
        <v>出光興産株式会社</v>
      </c>
      <c r="F294" s="43" t="str">
        <f ca="1">INDIRECT("審判データ!"&amp;ADDRESS(MATCH(C294,審判データ!$AH$1:$AH$379,0),56))</f>
        <v>松浦　正英;細川　地潮</v>
      </c>
      <c r="G294" s="43" t="str">
        <f ca="1">INDIRECT("審判データ!"&amp;ADDRESS(MATCH(C294,審判データ!$AH$1:$AH$379,0),72))</f>
        <v>AT00414754T;CN01531581A;CN100377382C;DE02724727A;DE02724727B;DE02724727C;DE20221915U;DE60229934D;EP1391495A;EP1391495B;GB01582642A;GB01582641A;特開昭52-147324;特開昭52-147325;WO02/094965;特許03981331;KR20080100278A;KR101000355B;TW0I290804B;US2004131882;US2006141288;US2010109001;US2012168740;WO2002094965A</v>
      </c>
      <c r="H294" s="43" t="str">
        <f ca="1">INDIRECT("審判データ!"&amp;ADDRESS(MATCH(C294,審判データ!$AH$1:$AH$379,0),41))</f>
        <v>H05B 33/14;C09K 11/06;C09K 11/06    620;C09K 11/06    660;C09K 11/06    690</v>
      </c>
      <c r="I294" s="43" t="str">
        <f ca="1">INDIRECT("審判データ!"&amp;ADDRESS(MATCH(C294,審判データ!$AH$1:$AH$379,0),49))</f>
        <v>H01L  51/50@AFI(JP);C09K  11/06@ALI(JP);H01L  51/00@ALN(EP);H01L  51/30@ALI(EP)</v>
      </c>
      <c r="J294" s="43" t="str">
        <f ca="1">INDIRECT("審判データ!"&amp;ADDRESS(MATCH(C294,審判データ!$AH$1:$AH$379,0),51))</f>
        <v>H05B 33/14        B;C09K 11/06    620;C09K 11/06    660;C09K 11/06    690</v>
      </c>
      <c r="K294" s="43" t="str">
        <f ca="1">INDIRECT("審判データ!"&amp;ADDRESS(MATCH(C294,審判データ!$AH$1:$AH$379,0),53))</f>
        <v>3K007 AB02;3K007 AB03;3K007 DB03;3K007 FA01;3K107 AA01;3K107 BB01;3K107 CC04;3K107 CC14;3K107 DD67;3K107 DD64;3K107 DD71;3K107 DD78;3K107 BB03</v>
      </c>
      <c r="L294" s="1004" t="s">
        <v>22852</v>
      </c>
      <c r="M294" s="1021" t="s">
        <v>22853</v>
      </c>
      <c r="N294" s="1006" t="s">
        <v>22854</v>
      </c>
      <c r="O294" s="1022">
        <v>0</v>
      </c>
      <c r="P294" s="1023" t="s">
        <v>3445</v>
      </c>
      <c r="Q294" s="715" t="s">
        <v>22855</v>
      </c>
      <c r="R294" s="716" t="s">
        <v>22856</v>
      </c>
      <c r="S294" s="715" t="str">
        <f>IF(OR(LEFT(R294)="特",LEFT(R294)="実"),VLOOKUP(R294,'証拠（JP特許）'!$B$2:$D$299,2,FALSE),IF(AND(OR(LEFT(R294,2)="US",LEFT(R294,2)="WO",LEFT(R294,2)="GB",LEFT(R294,2)="EP",LEFT(R294,2)="DE"),OR(MID(R294,3,1)="1",MID(R294,3,1)="2",MID(R294,3,1)="3",MID(R294,3,1)="4",MID(R294,3,1)="5",MID(R294,3,1)="6",MID(R294,3,1)="7",MID(R294,3,1)="8",MID(R294,3,1)="9",MID(R294,3,1)="0")),VLOOKUP(R294,'証拠（WW特許）'!$B$2:$C$90,2,FALSE),"_"))</f>
        <v>_</v>
      </c>
      <c r="T294" s="716" t="str">
        <f>IF(OR(LEFT(R294)="特",LEFT(R294)="実"),VLOOKUP(R294,'証拠（JP特許）'!$B$2:$E$299,4,FALSE),"_")</f>
        <v>_</v>
      </c>
      <c r="U294" s="716" t="s">
        <v>1467</v>
      </c>
      <c r="V294" s="646" t="s">
        <v>122</v>
      </c>
      <c r="W294" s="725" t="str">
        <f t="shared" si="23"/>
        <v/>
      </c>
      <c r="X294" s="646"/>
      <c r="Y294" s="646" t="str">
        <f t="shared" si="24"/>
        <v/>
      </c>
      <c r="Z294" s="414" t="str">
        <f ca="1">IF(OR(LEFT(R294)="特",LEFT(R294)="実",AND(OR(LEFT(R294,2)="US",LEFT(R294,2)="WO",LEFT(R294,2)="GB",LEFT(R294,2)="EP",LEFT(R294,2)="DE"),OR(MID(R294,3,1)="1",MID(R294,3,1)="2",MID(R294,3,1)="3",MID(R294,3,1)="4",MID(R294,3,1)="5",MID(R294,3,1)="6",MID(R294,3,1)="7",MID(R294,3,1)="8",MID(R294,3,1)="9",MID(R294,3,1)="0",))),IF(COUNTIF(INDIRECT("拒絶理由・拒絶査定・異議申立!"&amp;ADDRESS(MATCH(C294,拒絶理由・拒絶査定・異議申立!B$1:B$1000,0),3)&amp;":"&amp;ADDRESS(MATCH(C294,拒絶理由・拒絶査定・異議申立!B$1:B$1000,0),50)),R294)+COUNTIF(INDIRECT("拒絶理由・拒絶査定・異議申立!"&amp;ADDRESS(MATCH(C294,拒絶理由・拒絶査定・異議申立!B$1:B$1000,0),3)&amp;":"&amp;ADDRESS(MATCH(C294,拒絶理由・拒絶査定・異議申立!B$1:B$1000,0),50)),T294)&gt;0,"Yes","No"),"")</f>
        <v/>
      </c>
      <c r="AA294" s="415" t="str">
        <f ca="1">IF(OR(LEFT(R294)="特",LEFT(R294)="実",AND(OR(LEFT(R294,2)="US",LEFT(R294,2)="WO",LEFT(R294,2)="GB",LEFT(R294,2)="EP",LEFT(R294,2)="DE"),OR(MID(R294,3,1)="1",MID(R294,3,1)="2",MID(R294,3,1)="3",MID(R294,3,1)="4",MID(R294,3,1)="5",MID(R294,3,1)="6",MID(R294,3,1)="7",MID(R294,3,1)="8",MID(R294,3,1)="9",MID(R294,3,1)="0",))),IF(COUNTIF(INDIRECT("先行技術調査・登録査定!"&amp;ADDRESS(MATCH(C294,先行技術調査・登録査定!B$1:B$1000,0),3)&amp;":"&amp;ADDRESS(MATCH(C294,先行技術調査・登録査定!B$1:B$1000,0),49)),R294)+COUNTIF(INDIRECT("先行技術調査・登録査定!"&amp;ADDRESS(MATCH(C294,先行技術調査・登録査定!B$1:B$1000,0),3)&amp;":"&amp;ADDRESS(MATCH(C294,先行技術調査・登録査定!B$1:B$1000,0),49)),T294)&gt;0,"Yes","No"),"")</f>
        <v/>
      </c>
      <c r="AB294" s="416" t="str">
        <f t="shared" ca="1" si="25"/>
        <v/>
      </c>
      <c r="AC294" s="433" t="str">
        <f>IF(OR(LEFT(R294)="特",LEFT(R294)="実",AND(OR(LEFT(R294,2)="US",LEFT(R294,2)="WO",LEFT(R294,2)="GB",LEFT(R294,2)="EP",LEFT(R294,2)="DE"),OR(MID(R294,3,1)="1",MID(R294,3,1)="2",MID(R294,3,1)="3",MID(R294,3,1)="4",MID(R294,3,1)="5",MID(R294,3,1)="6",MID(R294,3,1)="7",MID(R294,3,1)="8",MID(R294,3,1)="9",MID(R294,3,1)="0",))),"",VLOOKUP($C294,非特許文献リスト!$A$2:$C$196,2,FALSE))</f>
        <v>,,,,,,,,Elsevier番号 70／03093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Ｎｏ．１、ｐ４－６,,,,,,,,,Elsevier番号 70／15751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v>
      </c>
      <c r="AD294" s="434" t="str">
        <f>IF(OR(LEFT(R294)="特",LEFT(R294)="実",AND(OR(LEFT(R294,2)="US",LEFT(R294,2)="WO",LEFT(R294,2)="GB",LEFT(R294,2)="EP",LEFT(R294,2)="DE"),OR(MID(R294,3,1)="1",MID(R294,3,1)="2",MID(R294,3,1)="3",MID(R294,3,1)="4",MID(R294,3,1)="5",MID(R294,3,1)="6",MID(R294,3,1)="7",MID(R294,3,1)="8",MID(R294,3,1)="9",MID(R294,3,1)="0",))),"",VLOOKUP($C294,非特許文献リスト!$A$2:$C$196,3,FALSE))</f>
        <v>,,,,,,,,,,,,,,,,,,,,,,,,,,Elsevier番号 70／33007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v>
      </c>
      <c r="AE294" s="188" t="str">
        <f t="shared" si="22"/>
        <v/>
      </c>
      <c r="AF294" s="189" t="str">
        <f>IF(OR(LEFT(R294)="特",LEFT(R294)="実"),VLOOKUP(R294,'証拠（JP特許）'!$B$2:$AB$299,10,FALSE),IF(AND(OR(LEFT(R294,2)="US",LEFT(R294,2)="WO",LEFT(R294,2)="GB",LEFT(R294,2)="EP",LEFT(R294,2)="DE"),OR(MID(R294,3,1)="1",MID(R294,3,1)="2",MID(R294,3,1)="3",MID(R294,3,1)="4",MID(R294,3,1)="5",MID(R294,3,1)="6",MID(R294,3,1)="7",MID(R294,3,1)="8",MID(R294,3,1)="9",MID(R294,3,1)="0",)),VLOOKUP(R294,'証拠（WW特許）'!$B$2:$M$90,8,FALSE),""))</f>
        <v/>
      </c>
      <c r="AG294" s="189" t="str">
        <f>IF(OR(LEFT(R294)="特",LEFT(R294)="実"),VLOOKUP(R294,'証拠（JP特許）'!$B$2:$AB$299,26,FALSE),IF(AND(OR(LEFT(R294,2)="US",LEFT(R294,2)="WO",LEFT(R294,2)="GB",LEFT(R294,2)="EP",LEFT(R294,2)="DE"),OR(MID(R294,3,1)="1",MID(R294,3,1)="2",MID(R294,3,1)="3",MID(R294,3,1)="4",MID(R294,3,1)="5",MID(R294,3,1)="6",MID(R294,3,1)="7",MID(R294,3,1)="8",MID(R294,3,1)="9",MID(R294,3,1)="0",)),VLOOKUP(R294,'証拠（WW特許）'!$B$2:$M$90,12,FALSE),""))</f>
        <v/>
      </c>
      <c r="AH294" s="190" t="str">
        <f>IF(OR(LEFT(R294)="特",LEFT(R294)="実"),VLOOKUP(R294,'証拠（JP特許）'!$B$2:$X$299,20,FALSE),IF(AND(OR(LEFT(R294,2)="US",LEFT(R294,2)="WO",LEFT(R294,2)="GB",LEFT(R294,2)="EP",LEFT(R294,2)="DE"),OR(MID(R294,3,1)="1",MID(R294,3,1)="2",MID(R294,3,1)="3",MID(R294,3,1)="4",MID(R294,3,1)="5",MID(R294,3,1)="6",MID(R294,3,1)="7",MID(R294,3,1)="8",MID(R294,3,1)="9",MID(R294,3,1)="0",)),VLOOKUP(R294,'証拠（WW特許）'!$B$2:$U$90,20,FALSE),""))</f>
        <v/>
      </c>
      <c r="AI294" s="190" t="str">
        <f>IF(OR(LEFT(R294)="特",LEFT(R294)="実"),VLOOKUP(R294,'証拠（JP特許）'!$B$2:$X$299,21,FALSE),"")</f>
        <v/>
      </c>
      <c r="AJ294" s="190" t="str">
        <f>IF(OR(LEFT(R294)="特",LEFT(R294)="実"),VLOOKUP(R294,'証拠（JP特許）'!$B$2:$X$299,22,FALSE),"")</f>
        <v/>
      </c>
      <c r="AK294" s="191" t="str">
        <f>IF(OR(LEFT(R294)="特",LEFT(R294)="実"),VLOOKUP(R294,'証拠（JP特許）'!$B$2:$X$299,17,FALSE),IF(AND(OR(LEFT(R294,2)="US",LEFT(R294,2)="WO",LEFT(R294,2)="GB",LEFT(R294,2)="EP",LEFT(R294,2)="DE"),OR(MID(R294,3,1)="1",MID(R294,3,1)="2",MID(R294,3,1)="3",MID(R294,3,1)="4",MID(R294,3,1)="5",MID(R294,3,1)="6",MID(R294,3,1)="7",MID(R294,3,1)="8",MID(R294,3,1)="9",MID(R294,3,1)="0",)),VLOOKUP(R294,'証拠（WW特許）'!$B$2:$U$90,16,FALSE),""))</f>
        <v/>
      </c>
      <c r="AL294" s="190"/>
      <c r="AM294" s="190"/>
      <c r="AN294" s="190"/>
      <c r="AO294" s="190" t="str">
        <f ca="1">IF(OR(LEFT(R294)="特",LEFT(R294)="実",AND(OR(LEFT(R294,2)="US",LEFT(R294,2)="WO",LEFT(R294,2)="GB",LEFT(R294,2)="EP",LEFT(R294,2)="DE"),OR(MID(R294,3,1)="1",MID(R294,3,1)="2",MID(R294,3,1)="3",MID(R294,3,1)="4",MID(R294,3,1)="5",MID(R294,3,1)="6",MID(R294,3,1)="7",MID(R294,3,1)="8",MID(R294,3,1)="9",MID(R294,3,1)="0"))),IF(COUNTIF(INDIRECT("発明者引用!"&amp;ADDRESS(MATCH(C294,発明者引用!B$1:B$196,0),4)&amp;":"&amp;ADDRESS(MATCH(C294,発明者引用!B$1:B$196,0),17)),R294)+COUNTIF(INDIRECT("発明者引用!"&amp;ADDRESS(MATCH(C294,発明者引用!B$1:B$196,0),4)&amp;":"&amp;ADDRESS(MATCH(C294,発明者引用!B$1:B$196,0),17)),#REF!)+COUNTIF(INDIRECT("発明者引用!"&amp;ADDRESS(MATCH(C294,発明者引用!B$1:B$196,0),4)&amp;":"&amp;ADDRESS(MATCH(C294,発明者引用!B$1:B$196,0),17)),T294)&gt;0,"Yes","No"),"")</f>
        <v/>
      </c>
      <c r="AP294" s="190" t="str">
        <f ca="1">IF(OR(LEFT(R294)="特",LEFT(R294)="実",AND(OR(LEFT(R294,2)="US",LEFT(R294,2)="WO",LEFT(R294,2)="GB",LEFT(R294,2)="EP",LEFT(R294,2)="DE"),OR(MID(R294,3,1)="1",MID(R294,3,1)="2",MID(R294,3,1)="3",MID(R294,3,1)="4",MID(R294,3,1)="5",MID(R294,3,1)="6",MID(R294,3,1)="7",MID(R294,3,1)="8",MID(R294,3,1)="9",MID(R294,3,1)="0"))),IF(VLOOKUP(C294,ファミリ引用特許WO!$A$2:$B$241,2,FALSE)+VLOOKUP(C294,ファミリ引用文献WO!$A$2:$C$241,3,FALSE)=0,"ISR無し",IF(COUNTIF(INDIRECT("ファミリ引用特許WO!"&amp;ADDRESS(MATCH(C294,ファミリ引用特許WO!$A$2:$A$241,0),1)&amp;":"&amp;ADDRESS(MATCH(C294,ファミリ引用特許WO!$A$2:$A$241,0),19)),R294)+COUNTIF(INDIRECT("ファミリ引用特許WO!"&amp;ADDRESS(MATCH(C294,ファミリ引用特許WO!$A$2:$A$241,0),1)&amp;":"&amp;ADDRESS(MATCH(C294,ファミリ引用特許WO!$A$2:$A$241,0),19)),S294)+COUNTIF(INDIRECT("ファミリ引用特許WO!"&amp;ADDRESS(MATCH(C294,ファミリ引用特許WO!$A$2:$A$241,0),1)&amp;":"&amp;ADDRESS(MATCH(C294,ファミリ引用特許WO!$A$2:$A$241,0),19)),T294)+COUNTIF(INDIRECT("ファミリ引用特許WO!"&amp;ADDRESS(MATCH(C294,ファミリ引用特許WO!$A$2:$A$241,0),1)&amp;":"&amp;ADDRESS(MATCH(C294,ファミリ引用特許WO!$A$2:$A$241,0),19)),W294)+COUNTIF(INDIRECT("ファミリ引用特許WO!"&amp;ADDRESS(MATCH(C294,ファミリ引用特許WO!$A$2:$A$241,0),1)&amp;":"&amp;ADDRESS(MATCH(C294,ファミリ引用特許WO!$A$2:$A$241,0),19)),Y294)&gt;0,"Yes","No")),"")</f>
        <v/>
      </c>
      <c r="AQ294" s="194" t="str">
        <f ca="1">IF(OR(LEFT(R294)="特",LEFT(R294)="実",AND(OR(LEFT(R294,2)="US",LEFT(R294,2)="WO",LEFT(R294,2)="GB",LEFT(R294,2)="EP",LEFT(R294,2)="DE"),OR(MID(R294,3,1)="1",MID(R294,3,1)="2",MID(R294,3,1)="3",MID(R294,3,1)="4",MID(R294,3,1)="5",MID(R294,3,1)="6",MID(R294,3,1)="7",MID(R294,3,1)="8",MID(R294,3,1)="9",MID(R294,3,1)="0"))),IF(VLOOKUP(C294,'ファミリ引用特許表記修正（ex.A2→A）'!$A$2:$B$241,2,FALSE)=0,"family無し",IF(COUNTIF(INDIRECT("'ファミリ引用特許表記修正（ex.A2→A）'!"&amp;ADDRESS(MATCH(C294,'ファミリ引用特許表記修正（ex.A2→A）'!$A$2:$A$241,0),1)&amp;":"&amp;ADDRESS(MATCH(C294,'ファミリ引用特許表記修正（ex.A2→A）'!$A$2:$A$241,0),171)),R294)+COUNTIF(INDIRECT("'ファミリ引用特許表記修正（ex.A2→A）'!"&amp;ADDRESS(MATCH(C294,'ファミリ引用特許表記修正（ex.A2→A）'!$A$2:$A$241,0),1)&amp;":"&amp;ADDRESS(MATCH(C294,'ファミリ引用特許表記修正（ex.A2→A）'!$A$2:$A$241,0),171)),S294)+COUNTIF(INDIRECT("'ファミリ引用特許表記修正（ex.A2→A）'!"&amp;ADDRESS(MATCH(C294,'ファミリ引用特許表記修正（ex.A2→A）'!$A$2:$A$241,0),1)&amp;":"&amp;ADDRESS(MATCH(C294,'ファミリ引用特許表記修正（ex.A2→A）'!$A$2:$A$241,0),171)),T294)+COUNTIF(INDIRECT("'ファミリ引用特許表記修正（ex.A2→A）'!"&amp;ADDRESS(MATCH(C294,'ファミリ引用特許表記修正（ex.A2→A）'!$A$2:$A$241,0),1)&amp;":"&amp;ADDRESS(MATCH(C294,'ファミリ引用特許表記修正（ex.A2→A）'!$A$2:$A$241,0),171)),W294)+COUNTIF(INDIRECT("'ファミリ引用特許表記修正（ex.A2→A）'!"&amp;ADDRESS(MATCH(C294,'ファミリ引用特許表記修正（ex.A2→A）'!$A$2:$A$241,0),1)&amp;":"&amp;ADDRESS(MATCH(C294,'ファミリ引用特許表記修正（ex.A2→A）'!$A$2:$A$241,0),171)),Y294)&gt;0,"Yes","No")),"")</f>
        <v/>
      </c>
      <c r="AR294" s="193" t="str">
        <f>IF(OR(LEFT(R294)="特",LEFT(R294)="実",AND(OR(LEFT(R294,2)="US",LEFT(R294,2)="WO",LEFT(R294,2)="GB",LEFT(R294,2)="EP",LEFT(R294,2)="DE"),OR(MID(R294,3,1)="1",MID(R294,3,1)="2",MID(R294,3,1)="3",MID(R294,3,1)="4",MID(R294,3,1)="5",MID(R294,3,1)="6",MID(R294,3,1)="7",MID(R294,3,1)="8",MID(R294,3,1)="9",MID(R294,3,1)="0",))),"",VLOOKUP($C294,ファミリ発明者引用文献!A$3:B$235,2,FALSE))</f>
        <v>T. Tsutsui et al., Jpn. J. Appl. Phys., Bd. 38 (1999), S. L1502-L1504,,</v>
      </c>
      <c r="AS294" s="194" t="str">
        <f>VLOOKUP(C294,ファミリ引用文献WO!A$2:B$241,2,FALSE)</f>
        <v/>
      </c>
      <c r="AT294" s="190" t="str">
        <f>VLOOKUP(C294,ファミリ引用文献!A$3:B$242,2,FALSE)</f>
        <v>/BALDO M A ET AL: VERY HIGH-EFFICIENCY GREEN ORGANIC LIGHT-EMITTING DEVICES BASED ON ELECTROPHOSPHORESCENCE APPLIED PHYSICS LETTERS, AIP, AMERICAN INSTITUTE OF PHYSICS, MELVILLE, NY, US, vol. 75, no. 1, 5 July 1999 (1999-07-05), pages 4-6, XP000850655 ISSN: 0003-6951/M.A.BALDO et al,Very high-efficiency green organic light-emitting devices based on electrophorescence,Applied Physics Letters,1999&amp;#24180;,Vol.75, No.1,p4-6//BALDO M.A. ET AL.: 'Very high-efficiency green organic light-emitting devices based on electrophorescence' APLLIED PHYSICS LETTERS vol. 75, no. 1, 1999, pages 4 - 6, XP000850655////0/0/0/0/0/0/0/0/0/0/0/0/0/0/0/0/0/0/0/0/0/0/0/0/0/0/0/0/0/0/0/0/0/0/0/0/0/0/0/0/0/0/0/0/0/0/0/0/0/0/0/0/0/0/0/0/0/0/0/0/0/0/0/0/0/0/0/0/0/0/0/0/0/0/0/0/0/0/0/0/0/0/0/0/0/0/0/0/0/0/0/0/0/0/0/0/0/0/0/0/0/0/0/0/0/0/0/0/0/0/0/0/0/0/0/0/0/0/0/0/0/0/0/0/0/0/0/0/0/0/0/0/0/0/0/0/0/0/0/0/0/0/0/0/0/0/0/0/0/0/0/0/0/0/0/0/0/0/0/0/0/0/0/0/0/0/0/0</v>
      </c>
      <c r="AU294" s="190" t="str">
        <f>VLOOKUP(C294,審判データ!AH$2:BT$379,39,FALSE)</f>
        <v>AT00414754T;CN01531581A;CN100377382C;DE02724727A;DE02724727B;DE02724727C;DE20221915U;DE60229934D;EP1391495A;EP1391495B;GB01582642A;GB01582641A;特開昭52-147324;特開昭52-147325;WO02/094965;特許03981331;KR20080100278A;KR101000355B;TW0I290804B;US2004131882;US2006141288;US2010109001;US2012168740;WO2002094965A</v>
      </c>
      <c r="AV294" s="192" t="str">
        <f ca="1">IF(INDIRECT("審判データ!"&amp;ADDRESS(MATCH(C294,審判データ!$AH$1:$AH$379,0),32))="早期審査の対象とする","早期審査","")</f>
        <v/>
      </c>
      <c r="AW294" s="657" t="str">
        <f t="shared" si="21"/>
        <v/>
      </c>
      <c r="AX294" s="658" t="str">
        <f>IF(LEFT(AE294,3)="日本特",IF(LEFT(C294)="特",VLOOKUP(C294,'本件、証拠文献テーマコード'!G$2:I$376,3,FALSE),VLOOKUP(C294,'本件、証拠文献テーマコード'!B$2:I$376,8,FALSE)),"")</f>
        <v/>
      </c>
      <c r="AY294" s="658" t="str">
        <f>IF(LEFT(AE294,3)="日本特",IF(OR(MID(R294,2,1)="開",MID(R294,2,1)="表",MID(R294,2,1)="登"),VLOOKUP(R294,'本件、証拠文献テーマコード'!C$2:I$379,7,FALSE),VLOOKUP(R294,'本件、証拠文献テーマコード'!G$2:I$379,3,FALSE)),"")</f>
        <v/>
      </c>
      <c r="AZ294" s="659"/>
    </row>
    <row r="295" spans="1:52" ht="27" x14ac:dyDescent="0.15">
      <c r="A295" s="790"/>
      <c r="B295" s="586" t="str">
        <f ca="1">IF(A295="",B294,INDIRECT("審判データ!"&amp;ADDRESS(MATCH(A295,審判データ!$HC$1:$HC$379,0),20))&amp;" / "&amp;INDIRECT("審判データ!"&amp;ADDRESS(MATCH(A295,審判データ!$HC$1:$HC$379,0),21)))</f>
        <v>2011 / 29-2</v>
      </c>
      <c r="C295" s="413">
        <v>3981331</v>
      </c>
      <c r="D295" s="413" t="s">
        <v>3435</v>
      </c>
      <c r="E295" s="163" t="str">
        <f ca="1">INDIRECT("審判データ!"&amp;ADDRESS(MATCH(C295,審判データ!$AH$1:$AH$379,0),55))</f>
        <v>出光興産株式会社</v>
      </c>
      <c r="F295" s="43" t="str">
        <f ca="1">INDIRECT("審判データ!"&amp;ADDRESS(MATCH(C295,審判データ!$AH$1:$AH$379,0),56))</f>
        <v>松浦　正英;細川　地潮</v>
      </c>
      <c r="G295" s="43" t="str">
        <f ca="1">INDIRECT("審判データ!"&amp;ADDRESS(MATCH(C295,審判データ!$AH$1:$AH$379,0),72))</f>
        <v>AT00414754T;CN01531581A;CN100377382C;DE02724727A;DE02724727B;DE02724727C;DE20221915U;DE60229934D;EP1391495A;EP1391495B;GB01582642A;GB01582641A;特開昭52-147324;特開昭52-147325;WO02/094965;特許03981331;KR20080100278A;KR101000355B;TW0I290804B;US2004131882;US2006141288;US2010109001;US2012168740;WO2002094965A</v>
      </c>
      <c r="H295" s="43" t="str">
        <f ca="1">INDIRECT("審判データ!"&amp;ADDRESS(MATCH(C295,審判データ!$AH$1:$AH$379,0),41))</f>
        <v>H05B 33/14;C09K 11/06;C09K 11/06    620;C09K 11/06    660;C09K 11/06    690</v>
      </c>
      <c r="I295" s="43" t="str">
        <f ca="1">INDIRECT("審判データ!"&amp;ADDRESS(MATCH(C295,審判データ!$AH$1:$AH$379,0),49))</f>
        <v>H01L  51/50@AFI(JP);C09K  11/06@ALI(JP);H01L  51/00@ALN(EP);H01L  51/30@ALI(EP)</v>
      </c>
      <c r="J295" s="43" t="str">
        <f ca="1">INDIRECT("審判データ!"&amp;ADDRESS(MATCH(C295,審判データ!$AH$1:$AH$379,0),51))</f>
        <v>H05B 33/14        B;C09K 11/06    620;C09K 11/06    660;C09K 11/06    690</v>
      </c>
      <c r="K295" s="43" t="str">
        <f ca="1">INDIRECT("審判データ!"&amp;ADDRESS(MATCH(C295,審判データ!$AH$1:$AH$379,0),53))</f>
        <v>3K007 AB02;3K007 AB03;3K007 DB03;3K007 FA01;3K107 AA01;3K107 BB01;3K107 CC04;3K107 CC14;3K107 DD67;3K107 DD64;3K107 DD71;3K107 DD78;3K107 BB03</v>
      </c>
      <c r="L295" s="1013"/>
      <c r="M295" s="1028"/>
      <c r="N295" s="1014"/>
      <c r="O295" s="1029"/>
      <c r="P295" s="1027"/>
      <c r="Q295" s="715" t="s">
        <v>22857</v>
      </c>
      <c r="R295" s="716" t="s">
        <v>22858</v>
      </c>
      <c r="S295" s="715" t="str">
        <f>IF(OR(LEFT(R295)="特",LEFT(R295)="実"),VLOOKUP(R295,'証拠（JP特許）'!$B$2:$D$299,2,FALSE),IF(AND(OR(LEFT(R295,2)="US",LEFT(R295,2)="WO",LEFT(R295,2)="GB",LEFT(R295,2)="EP",LEFT(R295,2)="DE"),OR(MID(R295,3,1)="1",MID(R295,3,1)="2",MID(R295,3,1)="3",MID(R295,3,1)="4",MID(R295,3,1)="5",MID(R295,3,1)="6",MID(R295,3,1)="7",MID(R295,3,1)="8",MID(R295,3,1)="9",MID(R295,3,1)="0")),VLOOKUP(R295,'証拠（WW特許）'!$B$2:$C$90,2,FALSE),"_"))</f>
        <v>JP9401585W</v>
      </c>
      <c r="T295" s="716" t="str">
        <f>IF(OR(LEFT(R295)="特",LEFT(R295)="実"),VLOOKUP(R295,'証拠（JP特許）'!$B$2:$E$299,4,FALSE),"_")</f>
        <v>_</v>
      </c>
      <c r="U295" s="716" t="s">
        <v>1467</v>
      </c>
      <c r="V295" s="715" t="s">
        <v>1624</v>
      </c>
      <c r="W295" s="717" t="str">
        <f t="shared" si="23"/>
        <v/>
      </c>
      <c r="X295" s="718"/>
      <c r="Y295" s="718" t="str">
        <f t="shared" si="24"/>
        <v/>
      </c>
      <c r="Z295" s="414" t="str">
        <f ca="1">IF(OR(LEFT(R295)="特",LEFT(R295)="実",AND(OR(LEFT(R295,2)="US",LEFT(R295,2)="WO",LEFT(R295,2)="GB",LEFT(R295,2)="EP",LEFT(R295,2)="DE"),OR(MID(R295,3,1)="1",MID(R295,3,1)="2",MID(R295,3,1)="3",MID(R295,3,1)="4",MID(R295,3,1)="5",MID(R295,3,1)="6",MID(R295,3,1)="7",MID(R295,3,1)="8",MID(R295,3,1)="9",MID(R295,3,1)="0",))),IF(COUNTIF(INDIRECT("拒絶理由・拒絶査定・異議申立!"&amp;ADDRESS(MATCH(C295,拒絶理由・拒絶査定・異議申立!B$1:B$1000,0),3)&amp;":"&amp;ADDRESS(MATCH(C295,拒絶理由・拒絶査定・異議申立!B$1:B$1000,0),50)),R295)+COUNTIF(INDIRECT("拒絶理由・拒絶査定・異議申立!"&amp;ADDRESS(MATCH(C295,拒絶理由・拒絶査定・異議申立!B$1:B$1000,0),3)&amp;":"&amp;ADDRESS(MATCH(C295,拒絶理由・拒絶査定・異議申立!B$1:B$1000,0),50)),T295)&gt;0,"Yes","No"),"")</f>
        <v>No</v>
      </c>
      <c r="AA295" s="415" t="str">
        <f ca="1">IF(OR(LEFT(R295)="特",LEFT(R295)="実",AND(OR(LEFT(R295,2)="US",LEFT(R295,2)="WO",LEFT(R295,2)="GB",LEFT(R295,2)="EP",LEFT(R295,2)="DE"),OR(MID(R295,3,1)="1",MID(R295,3,1)="2",MID(R295,3,1)="3",MID(R295,3,1)="4",MID(R295,3,1)="5",MID(R295,3,1)="6",MID(R295,3,1)="7",MID(R295,3,1)="8",MID(R295,3,1)="9",MID(R295,3,1)="0",))),IF(COUNTIF(INDIRECT("先行技術調査・登録査定!"&amp;ADDRESS(MATCH(C295,先行技術調査・登録査定!B$1:B$1000,0),3)&amp;":"&amp;ADDRESS(MATCH(C295,先行技術調査・登録査定!B$1:B$1000,0),49)),R295)+COUNTIF(INDIRECT("先行技術調査・登録査定!"&amp;ADDRESS(MATCH(C295,先行技術調査・登録査定!B$1:B$1000,0),3)&amp;":"&amp;ADDRESS(MATCH(C295,先行技術調査・登録査定!B$1:B$1000,0),49)),T295)&gt;0,"Yes","No"),"")</f>
        <v>No</v>
      </c>
      <c r="AB295" s="416" t="str">
        <f t="shared" ca="1" si="25"/>
        <v>Yes</v>
      </c>
      <c r="AC295" s="433" t="str">
        <f>IF(OR(LEFT(R295)="特",LEFT(R295)="実",AND(OR(LEFT(R295,2)="US",LEFT(R295,2)="WO",LEFT(R295,2)="GB",LEFT(R295,2)="EP",LEFT(R295,2)="DE"),OR(MID(R295,3,1)="1",MID(R295,3,1)="2",MID(R295,3,1)="3",MID(R295,3,1)="4",MID(R295,3,1)="5",MID(R295,3,1)="6",MID(R295,3,1)="7",MID(R295,3,1)="8",MID(R295,3,1)="9",MID(R295,3,1)="0",))),"",VLOOKUP($C295,非特許文献リスト!$A$2:$C$196,2,FALSE))</f>
        <v/>
      </c>
      <c r="AD295" s="434" t="str">
        <f>IF(OR(LEFT(R295)="特",LEFT(R295)="実",AND(OR(LEFT(R295,2)="US",LEFT(R295,2)="WO",LEFT(R295,2)="GB",LEFT(R295,2)="EP",LEFT(R295,2)="DE"),OR(MID(R295,3,1)="1",MID(R295,3,1)="2",MID(R295,3,1)="3",MID(R295,3,1)="4",MID(R295,3,1)="5",MID(R295,3,1)="6",MID(R295,3,1)="7",MID(R295,3,1)="8",MID(R295,3,1)="9",MID(R295,3,1)="0",))),"",VLOOKUP($C295,非特許文献リスト!$A$2:$C$196,3,FALSE))</f>
        <v/>
      </c>
      <c r="AE295" s="188" t="str">
        <f t="shared" si="22"/>
        <v>外国特許文献</v>
      </c>
      <c r="AF295" s="189" t="str">
        <f>IF(OR(LEFT(R295)="特",LEFT(R295)="実"),VLOOKUP(R295,'証拠（JP特許）'!$B$2:$AB$299,10,FALSE),IF(AND(OR(LEFT(R295,2)="US",LEFT(R295,2)="WO",LEFT(R295,2)="GB",LEFT(R295,2)="EP",LEFT(R295,2)="DE"),OR(MID(R295,3,1)="1",MID(R295,3,1)="2",MID(R295,3,1)="3",MID(R295,3,1)="4",MID(R295,3,1)="5",MID(R295,3,1)="6",MID(R295,3,1)="7",MID(R295,3,1)="8",MID(R295,3,1)="9",MID(R295,3,1)="0",)),VLOOKUP(R295,'証拠（WW特許）'!$B$2:$M$90,8,FALSE),""))</f>
        <v>IDEMITSU KOSAN CO., LTD.|KAWAMURA, Hisayuki|HOSOKAWA, Chishio|KUSUMOTO, Tadashi|NAKAMURA, Hiroaki</v>
      </c>
      <c r="AG295" s="189" t="str">
        <f>IF(OR(LEFT(R295)="特",LEFT(R295)="実"),VLOOKUP(R295,'証拠（JP特許）'!$B$2:$AB$299,26,FALSE),IF(AND(OR(LEFT(R295,2)="US",LEFT(R295,2)="WO",LEFT(R295,2)="GB",LEFT(R295,2)="EP",LEFT(R295,2)="DE"),OR(MID(R295,3,1)="1",MID(R295,3,1)="2",MID(R295,3,1)="3",MID(R295,3,1)="4",MID(R295,3,1)="5",MID(R295,3,1)="6",MID(R295,3,1)="7",MID(R295,3,1)="8",MID(R295,3,1)="9",MID(R295,3,1)="0",)),VLOOKUP(R295,'証拠（WW特許）'!$B$2:$M$90,12,FALSE),""))</f>
        <v>KAWAMURA, Hisayuki|HOSOKAWA, Chishio|KUSUMOTO, Tadashi|NAKAMURA, Hiroaki</v>
      </c>
      <c r="AH295" s="190" t="str">
        <f>IF(OR(LEFT(R295)="特",LEFT(R295)="実"),VLOOKUP(R295,'証拠（JP特許）'!$B$2:$X$299,20,FALSE),IF(AND(OR(LEFT(R295,2)="US",LEFT(R295,2)="WO",LEFT(R295,2)="GB",LEFT(R295,2)="EP",LEFT(R295,2)="DE"),OR(MID(R295,3,1)="1",MID(R295,3,1)="2",MID(R295,3,1)="3",MID(R295,3,1)="4",MID(R295,3,1)="5",MID(R295,3,1)="6",MID(R295,3,1)="7",MID(R295,3,1)="8",MID(R295,3,1)="9",MID(R295,3,1)="0",)),VLOOKUP(R295,'証拠（WW特許）'!$B$2:$U$90,20,FALSE),""))</f>
        <v>C07C 211/54(2006.01),C07C 211/58(2006.01),C07C 211/61(2006.01),C07C 217/80(2006.01),C07C 217/92(2006.01),C09K  11/06(2006.01),H01L  51/30(2006.01),H01L  51/50(2006.01),H05B  33/14(2006.01),C07B  61/00(2006.01),C07C 209/00(2006.01),C07C 211/00(2006.01),C07C 217/00(2006.01),H01L  51/00(2006.01),H01L  51/05(2006.01),H05B  33/22(2006.01)</v>
      </c>
      <c r="AI295" s="190" t="str">
        <f>IF(OR(LEFT(R295)="特",LEFT(R295)="実"),VLOOKUP(R295,'証拠（JP特許）'!$B$2:$X$299,21,FALSE),"")</f>
        <v/>
      </c>
      <c r="AJ295" s="190" t="str">
        <f>IF(OR(LEFT(R295)="特",LEFT(R295)="実"),VLOOKUP(R295,'証拠（JP特許）'!$B$2:$X$299,22,FALSE),"")</f>
        <v/>
      </c>
      <c r="AK295" s="191">
        <f>IF(OR(LEFT(R295)="特",LEFT(R295)="実"),VLOOKUP(R295,'証拠（JP特許）'!$B$2:$X$299,17,FALSE),IF(AND(OR(LEFT(R295,2)="US",LEFT(R295,2)="WO",LEFT(R295,2)="GB",LEFT(R295,2)="EP",LEFT(R295,2)="DE"),OR(MID(R295,3,1)="1",MID(R295,3,1)="2",MID(R295,3,1)="3",MID(R295,3,1)="4",MID(R295,3,1)="5",MID(R295,3,1)="6",MID(R295,3,1)="7",MID(R295,3,1)="8",MID(R295,3,1)="9",MID(R295,3,1)="0",)),VLOOKUP(R295,'証拠（WW特許）'!$B$2:$U$90,16,FALSE),""))</f>
        <v>34795</v>
      </c>
      <c r="AL295" s="190"/>
      <c r="AM295" s="190"/>
      <c r="AN295" s="190"/>
      <c r="AO295" s="190" t="str">
        <f ca="1">IF(OR(LEFT(R295)="特",LEFT(R295)="実",AND(OR(LEFT(R295,2)="US",LEFT(R295,2)="WO",LEFT(R295,2)="GB",LEFT(R295,2)="EP",LEFT(R295,2)="DE"),OR(MID(R295,3,1)="1",MID(R295,3,1)="2",MID(R295,3,1)="3",MID(R295,3,1)="4",MID(R295,3,1)="5",MID(R295,3,1)="6",MID(R295,3,1)="7",MID(R295,3,1)="8",MID(R295,3,1)="9",MID(R295,3,1)="0"))),IF(COUNTIF(INDIRECT("発明者引用!"&amp;ADDRESS(MATCH(C295,発明者引用!B$1:B$196,0),4)&amp;":"&amp;ADDRESS(MATCH(C295,発明者引用!B$1:B$196,0),17)),R295)+COUNTIF(INDIRECT("発明者引用!"&amp;ADDRESS(MATCH(C295,発明者引用!B$1:B$196,0),4)&amp;":"&amp;ADDRESS(MATCH(C295,発明者引用!B$1:B$196,0),17)),#REF!)+COUNTIF(INDIRECT("発明者引用!"&amp;ADDRESS(MATCH(C295,発明者引用!B$1:B$196,0),4)&amp;":"&amp;ADDRESS(MATCH(C295,発明者引用!B$1:B$196,0),17)),T295)&gt;0,"Yes","No"),"")</f>
        <v>No</v>
      </c>
      <c r="AP295" s="190" t="str">
        <f ca="1">IF(OR(LEFT(R295)="特",LEFT(R295)="実",AND(OR(LEFT(R295,2)="US",LEFT(R295,2)="WO",LEFT(R295,2)="GB",LEFT(R295,2)="EP",LEFT(R295,2)="DE"),OR(MID(R295,3,1)="1",MID(R295,3,1)="2",MID(R295,3,1)="3",MID(R295,3,1)="4",MID(R295,3,1)="5",MID(R295,3,1)="6",MID(R295,3,1)="7",MID(R295,3,1)="8",MID(R295,3,1)="9",MID(R295,3,1)="0"))),IF(VLOOKUP(C295,ファミリ引用特許WO!$A$2:$B$241,2,FALSE)+VLOOKUP(C295,ファミリ引用文献WO!$A$2:$C$241,3,FALSE)=0,"ISR無し",IF(COUNTIF(INDIRECT("ファミリ引用特許WO!"&amp;ADDRESS(MATCH(C295,ファミリ引用特許WO!$A$2:$A$241,0),1)&amp;":"&amp;ADDRESS(MATCH(C295,ファミリ引用特許WO!$A$2:$A$241,0),19)),R295)+COUNTIF(INDIRECT("ファミリ引用特許WO!"&amp;ADDRESS(MATCH(C295,ファミリ引用特許WO!$A$2:$A$241,0),1)&amp;":"&amp;ADDRESS(MATCH(C295,ファミリ引用特許WO!$A$2:$A$241,0),19)),S295)+COUNTIF(INDIRECT("ファミリ引用特許WO!"&amp;ADDRESS(MATCH(C295,ファミリ引用特許WO!$A$2:$A$241,0),1)&amp;":"&amp;ADDRESS(MATCH(C295,ファミリ引用特許WO!$A$2:$A$241,0),19)),T295)+COUNTIF(INDIRECT("ファミリ引用特許WO!"&amp;ADDRESS(MATCH(C295,ファミリ引用特許WO!$A$2:$A$241,0),1)&amp;":"&amp;ADDRESS(MATCH(C295,ファミリ引用特許WO!$A$2:$A$241,0),19)),W295)+COUNTIF(INDIRECT("ファミリ引用特許WO!"&amp;ADDRESS(MATCH(C295,ファミリ引用特許WO!$A$2:$A$241,0),1)&amp;":"&amp;ADDRESS(MATCH(C295,ファミリ引用特許WO!$A$2:$A$241,0),19)),Y295)&gt;0,"Yes","No")),"")</f>
        <v>Yes</v>
      </c>
      <c r="AQ295" s="194" t="str">
        <f ca="1">IF(OR(LEFT(R295)="特",LEFT(R295)="実",AND(OR(LEFT(R295,2)="US",LEFT(R295,2)="WO",LEFT(R295,2)="GB",LEFT(R295,2)="EP",LEFT(R295,2)="DE"),OR(MID(R295,3,1)="1",MID(R295,3,1)="2",MID(R295,3,1)="3",MID(R295,3,1)="4",MID(R295,3,1)="5",MID(R295,3,1)="6",MID(R295,3,1)="7",MID(R295,3,1)="8",MID(R295,3,1)="9",MID(R295,3,1)="0"))),IF(VLOOKUP(C295,'ファミリ引用特許表記修正（ex.A2→A）'!$A$2:$B$241,2,FALSE)=0,"family無し",IF(COUNTIF(INDIRECT("'ファミリ引用特許表記修正（ex.A2→A）'!"&amp;ADDRESS(MATCH(C295,'ファミリ引用特許表記修正（ex.A2→A）'!$A$2:$A$241,0),1)&amp;":"&amp;ADDRESS(MATCH(C295,'ファミリ引用特許表記修正（ex.A2→A）'!$A$2:$A$241,0),171)),R295)+COUNTIF(INDIRECT("'ファミリ引用特許表記修正（ex.A2→A）'!"&amp;ADDRESS(MATCH(C295,'ファミリ引用特許表記修正（ex.A2→A）'!$A$2:$A$241,0),1)&amp;":"&amp;ADDRESS(MATCH(C295,'ファミリ引用特許表記修正（ex.A2→A）'!$A$2:$A$241,0),171)),S295)+COUNTIF(INDIRECT("'ファミリ引用特許表記修正（ex.A2→A）'!"&amp;ADDRESS(MATCH(C295,'ファミリ引用特許表記修正（ex.A2→A）'!$A$2:$A$241,0),1)&amp;":"&amp;ADDRESS(MATCH(C295,'ファミリ引用特許表記修正（ex.A2→A）'!$A$2:$A$241,0),171)),T295)+COUNTIF(INDIRECT("'ファミリ引用特許表記修正（ex.A2→A）'!"&amp;ADDRESS(MATCH(C295,'ファミリ引用特許表記修正（ex.A2→A）'!$A$2:$A$241,0),1)&amp;":"&amp;ADDRESS(MATCH(C295,'ファミリ引用特許表記修正（ex.A2→A）'!$A$2:$A$241,0),171)),W295)+COUNTIF(INDIRECT("'ファミリ引用特許表記修正（ex.A2→A）'!"&amp;ADDRESS(MATCH(C295,'ファミリ引用特許表記修正（ex.A2→A）'!$A$2:$A$241,0),1)&amp;":"&amp;ADDRESS(MATCH(C295,'ファミリ引用特許表記修正（ex.A2→A）'!$A$2:$A$241,0),171)),Y295)&gt;0,"Yes","No")),"")</f>
        <v>Yes</v>
      </c>
      <c r="AR295" s="58" t="str">
        <f>IF(OR(LEFT(R295)="特",LEFT(R295)="実",AND(OR(LEFT(R295,2)="US",LEFT(R295,2)="WO",LEFT(R295,2)="GB",LEFT(R295,2)="EP",LEFT(R295,2)="DE"),OR(MID(R295,3,1)="1",MID(R295,3,1)="2",MID(R295,3,1)="3",MID(R295,3,1)="4",MID(R295,3,1)="5",MID(R295,3,1)="6",MID(R295,3,1)="7",MID(R295,3,1)="8",MID(R295,3,1)="9",MID(R295,3,1)="0",))),"",VLOOKUP($C295,ファミリ発明者引用文献!A$3:B$235,2,FALSE))</f>
        <v/>
      </c>
      <c r="AS295" s="194" t="str">
        <f>VLOOKUP(C295,ファミリ引用文献WO!A$2:B$241,2,FALSE)</f>
        <v/>
      </c>
      <c r="AT295" s="190" t="str">
        <f>VLOOKUP(C295,ファミリ引用文献!A$3:B$242,2,FALSE)</f>
        <v>/BALDO M A ET AL: VERY HIGH-EFFICIENCY GREEN ORGANIC LIGHT-EMITTING DEVICES BASED ON ELECTROPHOSPHORESCENCE APPLIED PHYSICS LETTERS, AIP, AMERICAN INSTITUTE OF PHYSICS, MELVILLE, NY, US, vol. 75, no. 1, 5 July 1999 (1999-07-05), pages 4-6, XP000850655 ISSN: 0003-6951/M.A.BALDO et al,Very high-efficiency green organic light-emitting devices based on electrophorescence,Applied Physics Letters,1999&amp;#24180;,Vol.75, No.1,p4-6//BALDO M.A. ET AL.: 'Very high-efficiency green organic light-emitting devices based on electrophorescence' APLLIED PHYSICS LETTERS vol. 75, no. 1, 1999, pages 4 - 6, XP000850655////0/0/0/0/0/0/0/0/0/0/0/0/0/0/0/0/0/0/0/0/0/0/0/0/0/0/0/0/0/0/0/0/0/0/0/0/0/0/0/0/0/0/0/0/0/0/0/0/0/0/0/0/0/0/0/0/0/0/0/0/0/0/0/0/0/0/0/0/0/0/0/0/0/0/0/0/0/0/0/0/0/0/0/0/0/0/0/0/0/0/0/0/0/0/0/0/0/0/0/0/0/0/0/0/0/0/0/0/0/0/0/0/0/0/0/0/0/0/0/0/0/0/0/0/0/0/0/0/0/0/0/0/0/0/0/0/0/0/0/0/0/0/0/0/0/0/0/0/0/0/0/0/0/0/0/0/0/0/0/0/0/0/0/0/0/0/0/0</v>
      </c>
      <c r="AU295" s="190" t="str">
        <f>VLOOKUP(C295,審判データ!AH$2:BT$379,39,FALSE)</f>
        <v>AT00414754T;CN01531581A;CN100377382C;DE02724727A;DE02724727B;DE02724727C;DE20221915U;DE60229934D;EP1391495A;EP1391495B;GB01582642A;GB01582641A;特開昭52-147324;特開昭52-147325;WO02/094965;特許03981331;KR20080100278A;KR101000355B;TW0I290804B;US2004131882;US2006141288;US2010109001;US2012168740;WO2002094965A</v>
      </c>
      <c r="AV295" s="192" t="str">
        <f ca="1">IF(INDIRECT("審判データ!"&amp;ADDRESS(MATCH(C295,審判データ!$AH$1:$AH$379,0),32))="早期審査の対象とする","早期審査","")</f>
        <v/>
      </c>
      <c r="AW295" s="657" t="str">
        <f t="shared" si="21"/>
        <v/>
      </c>
      <c r="AX295" s="658" t="str">
        <f>IF(LEFT(AE295,3)="日本特",IF(LEFT(C295)="特",VLOOKUP(C295,'本件、証拠文献テーマコード'!G$2:I$376,3,FALSE),VLOOKUP(C295,'本件、証拠文献テーマコード'!B$2:I$376,8,FALSE)),"")</f>
        <v/>
      </c>
      <c r="AY295" s="658" t="str">
        <f>IF(LEFT(AE295,3)="日本特",IF(OR(MID(R295,2,1)="開",MID(R295,2,1)="表",MID(R295,2,1)="登"),VLOOKUP(R295,'本件、証拠文献テーマコード'!C$2:I$379,7,FALSE),VLOOKUP(R295,'本件、証拠文献テーマコード'!G$2:I$379,3,FALSE)),"")</f>
        <v/>
      </c>
      <c r="AZ295" s="659"/>
    </row>
    <row r="296" spans="1:52" ht="54" x14ac:dyDescent="0.15">
      <c r="A296" s="790"/>
      <c r="B296" s="586" t="str">
        <f ca="1">IF(A296="",B295,INDIRECT("審判データ!"&amp;ADDRESS(MATCH(A296,審判データ!$HC$1:$HC$379,0),20))&amp;" / "&amp;INDIRECT("審判データ!"&amp;ADDRESS(MATCH(A296,審判データ!$HC$1:$HC$379,0),21)))</f>
        <v>2011 / 29-2</v>
      </c>
      <c r="C296" s="413">
        <v>3981331</v>
      </c>
      <c r="D296" s="413" t="s">
        <v>3435</v>
      </c>
      <c r="E296" s="163" t="str">
        <f ca="1">INDIRECT("審判データ!"&amp;ADDRESS(MATCH(C296,審判データ!$AH$1:$AH$379,0),55))</f>
        <v>出光興産株式会社</v>
      </c>
      <c r="F296" s="43" t="str">
        <f ca="1">INDIRECT("審判データ!"&amp;ADDRESS(MATCH(C296,審判データ!$AH$1:$AH$379,0),56))</f>
        <v>松浦　正英;細川　地潮</v>
      </c>
      <c r="G296" s="43" t="str">
        <f ca="1">INDIRECT("審判データ!"&amp;ADDRESS(MATCH(C296,審判データ!$AH$1:$AH$379,0),72))</f>
        <v>AT00414754T;CN01531581A;CN100377382C;DE02724727A;DE02724727B;DE02724727C;DE20221915U;DE60229934D;EP1391495A;EP1391495B;GB01582642A;GB01582641A;特開昭52-147324;特開昭52-147325;WO02/094965;特許03981331;KR20080100278A;KR101000355B;TW0I290804B;US2004131882;US2006141288;US2010109001;US2012168740;WO2002094965A</v>
      </c>
      <c r="H296" s="43" t="str">
        <f ca="1">INDIRECT("審判データ!"&amp;ADDRESS(MATCH(C296,審判データ!$AH$1:$AH$379,0),41))</f>
        <v>H05B 33/14;C09K 11/06;C09K 11/06    620;C09K 11/06    660;C09K 11/06    690</v>
      </c>
      <c r="I296" s="43" t="str">
        <f ca="1">INDIRECT("審判データ!"&amp;ADDRESS(MATCH(C296,審判データ!$AH$1:$AH$379,0),49))</f>
        <v>H01L  51/50@AFI(JP);C09K  11/06@ALI(JP);H01L  51/00@ALN(EP);H01L  51/30@ALI(EP)</v>
      </c>
      <c r="J296" s="43" t="str">
        <f ca="1">INDIRECT("審判データ!"&amp;ADDRESS(MATCH(C296,審判データ!$AH$1:$AH$379,0),51))</f>
        <v>H05B 33/14        B;C09K 11/06    620;C09K 11/06    660;C09K 11/06    690</v>
      </c>
      <c r="K296" s="43" t="str">
        <f ca="1">INDIRECT("審判データ!"&amp;ADDRESS(MATCH(C296,審判データ!$AH$1:$AH$379,0),53))</f>
        <v>3K007 AB02;3K007 AB03;3K007 DB03;3K007 FA01;3K107 AA01;3K107 BB01;3K107 CC04;3K107 CC14;3K107 DD67;3K107 DD64;3K107 DD71;3K107 DD78;3K107 BB03</v>
      </c>
      <c r="L296" s="1005"/>
      <c r="M296" s="1025"/>
      <c r="N296" s="1007"/>
      <c r="O296" s="1026"/>
      <c r="P296" s="1024"/>
      <c r="Q296" s="715" t="s">
        <v>22859</v>
      </c>
      <c r="R296" s="716" t="s">
        <v>22860</v>
      </c>
      <c r="S296" s="715" t="str">
        <f>IF(OR(LEFT(R296)="特",LEFT(R296)="実"),VLOOKUP(R296,'証拠（JP特許）'!$B$2:$D$299,2,FALSE),IF(AND(OR(LEFT(R296,2)="US",LEFT(R296,2)="WO",LEFT(R296,2)="GB",LEFT(R296,2)="EP",LEFT(R296,2)="DE"),OR(MID(R296,3,1)="1",MID(R296,3,1)="2",MID(R296,3,1)="3",MID(R296,3,1)="4",MID(R296,3,1)="5",MID(R296,3,1)="6",MID(R296,3,1)="7",MID(R296,3,1)="8",MID(R296,3,1)="9",MID(R296,3,1)="0")),VLOOKUP(R296,'証拠（WW特許）'!$B$2:$C$90,2,FALSE),"_"))</f>
        <v>_</v>
      </c>
      <c r="T296" s="716" t="str">
        <f>IF(OR(LEFT(R296)="特",LEFT(R296)="実"),VLOOKUP(R296,'証拠（JP特許）'!$B$2:$E$299,4,FALSE),"_")</f>
        <v>_</v>
      </c>
      <c r="U296" s="716" t="s">
        <v>1467</v>
      </c>
      <c r="V296" s="715" t="s">
        <v>1624</v>
      </c>
      <c r="W296" s="717" t="str">
        <f t="shared" si="23"/>
        <v/>
      </c>
      <c r="X296" s="718"/>
      <c r="Y296" s="718" t="str">
        <f t="shared" si="24"/>
        <v/>
      </c>
      <c r="Z296" s="414" t="str">
        <f ca="1">IF(OR(LEFT(R296)="特",LEFT(R296)="実",AND(OR(LEFT(R296,2)="US",LEFT(R296,2)="WO",LEFT(R296,2)="GB",LEFT(R296,2)="EP",LEFT(R296,2)="DE"),OR(MID(R296,3,1)="1",MID(R296,3,1)="2",MID(R296,3,1)="3",MID(R296,3,1)="4",MID(R296,3,1)="5",MID(R296,3,1)="6",MID(R296,3,1)="7",MID(R296,3,1)="8",MID(R296,3,1)="9",MID(R296,3,1)="0",))),IF(COUNTIF(INDIRECT("拒絶理由・拒絶査定・異議申立!"&amp;ADDRESS(MATCH(C296,拒絶理由・拒絶査定・異議申立!B$1:B$1000,0),3)&amp;":"&amp;ADDRESS(MATCH(C296,拒絶理由・拒絶査定・異議申立!B$1:B$1000,0),50)),R296)+COUNTIF(INDIRECT("拒絶理由・拒絶査定・異議申立!"&amp;ADDRESS(MATCH(C296,拒絶理由・拒絶査定・異議申立!B$1:B$1000,0),3)&amp;":"&amp;ADDRESS(MATCH(C296,拒絶理由・拒絶査定・異議申立!B$1:B$1000,0),50)),T296)&gt;0,"Yes","No"),"")</f>
        <v/>
      </c>
      <c r="AA296" s="415" t="str">
        <f ca="1">IF(OR(LEFT(R296)="特",LEFT(R296)="実",AND(OR(LEFT(R296,2)="US",LEFT(R296,2)="WO",LEFT(R296,2)="GB",LEFT(R296,2)="EP",LEFT(R296,2)="DE"),OR(MID(R296,3,1)="1",MID(R296,3,1)="2",MID(R296,3,1)="3",MID(R296,3,1)="4",MID(R296,3,1)="5",MID(R296,3,1)="6",MID(R296,3,1)="7",MID(R296,3,1)="8",MID(R296,3,1)="9",MID(R296,3,1)="0",))),IF(COUNTIF(INDIRECT("先行技術調査・登録査定!"&amp;ADDRESS(MATCH(C296,先行技術調査・登録査定!B$1:B$1000,0),3)&amp;":"&amp;ADDRESS(MATCH(C296,先行技術調査・登録査定!B$1:B$1000,0),49)),R296)+COUNTIF(INDIRECT("先行技術調査・登録査定!"&amp;ADDRESS(MATCH(C296,先行技術調査・登録査定!B$1:B$1000,0),3)&amp;":"&amp;ADDRESS(MATCH(C296,先行技術調査・登録査定!B$1:B$1000,0),49)),T296)&gt;0,"Yes","No"),"")</f>
        <v/>
      </c>
      <c r="AB296" s="416" t="str">
        <f t="shared" ca="1" si="25"/>
        <v/>
      </c>
      <c r="AC296" s="433" t="str">
        <f>IF(OR(LEFT(R296)="特",LEFT(R296)="実",AND(OR(LEFT(R296,2)="US",LEFT(R296,2)="WO",LEFT(R296,2)="GB",LEFT(R296,2)="EP",LEFT(R296,2)="DE"),OR(MID(R296,3,1)="1",MID(R296,3,1)="2",MID(R296,3,1)="3",MID(R296,3,1)="4",MID(R296,3,1)="5",MID(R296,3,1)="6",MID(R296,3,1)="7",MID(R296,3,1)="8",MID(R296,3,1)="9",MID(R296,3,1)="0",))),"",VLOOKUP($C296,非特許文献リスト!$A$2:$C$196,2,FALSE))</f>
        <v>,,,,,,,,Elsevier番号 70／03093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Ｎｏ．１、ｐ４－６,,,,,,,,,Elsevier番号 70／15751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v>
      </c>
      <c r="AD296" s="434" t="str">
        <f>IF(OR(LEFT(R296)="特",LEFT(R296)="実",AND(OR(LEFT(R296,2)="US",LEFT(R296,2)="WO",LEFT(R296,2)="GB",LEFT(R296,2)="EP",LEFT(R296,2)="DE"),OR(MID(R296,3,1)="1",MID(R296,3,1)="2",MID(R296,3,1)="3",MID(R296,3,1)="4",MID(R296,3,1)="5",MID(R296,3,1)="6",MID(R296,3,1)="7",MID(R296,3,1)="8",MID(R296,3,1)="9",MID(R296,3,1)="0",))),"",VLOOKUP($C296,非特許文献リスト!$A$2:$C$196,3,FALSE))</f>
        <v>,,,,,,,,,,,,,,,,,,,,,,,,,,Elsevier番号 70／33007 外国雑誌 Ｍ．Ａ．ＢＡＬＤＯ　ｅｔ　ａｌ、Ｖｅｒｙ　ｈｉｇｈ－ｅｆｆｉｃｉｅｎｃｙ　ｇｒｅｅｎ　ｏｒｇａｎｉｃ　ｌｉｇｈｔ－ｅｍｉｔｔｉｎｇ　　　　ｄｅｖｉｃｅｓ　ｂａｓｅｄ　ｏｎ　ｅｌｅｃｔｒｏｐｈｏｒｅｓｃｅｎｃｅ、Ａｐｐｌｉｅｄ　Ｐｈｙｓｉｃｓ　Ｌｅｔｔｅｒｓ、1999、Ｖｏｌ．７５，　Ｎｏ．１、ｐ４－６,,,,,,,,,,,,,,,,,,,</v>
      </c>
      <c r="AE296" s="188" t="str">
        <f t="shared" si="22"/>
        <v/>
      </c>
      <c r="AF296" s="189" t="str">
        <f>IF(OR(LEFT(R296)="特",LEFT(R296)="実"),VLOOKUP(R296,'証拠（JP特許）'!$B$2:$AB$299,10,FALSE),IF(AND(OR(LEFT(R296,2)="US",LEFT(R296,2)="WO",LEFT(R296,2)="GB",LEFT(R296,2)="EP",LEFT(R296,2)="DE"),OR(MID(R296,3,1)="1",MID(R296,3,1)="2",MID(R296,3,1)="3",MID(R296,3,1)="4",MID(R296,3,1)="5",MID(R296,3,1)="6",MID(R296,3,1)="7",MID(R296,3,1)="8",MID(R296,3,1)="9",MID(R296,3,1)="0",)),VLOOKUP(R296,'証拠（WW特許）'!$B$2:$M$90,8,FALSE),""))</f>
        <v/>
      </c>
      <c r="AG296" s="189" t="str">
        <f>IF(OR(LEFT(R296)="特",LEFT(R296)="実"),VLOOKUP(R296,'証拠（JP特許）'!$B$2:$AB$299,26,FALSE),IF(AND(OR(LEFT(R296,2)="US",LEFT(R296,2)="WO",LEFT(R296,2)="GB",LEFT(R296,2)="EP",LEFT(R296,2)="DE"),OR(MID(R296,3,1)="1",MID(R296,3,1)="2",MID(R296,3,1)="3",MID(R296,3,1)="4",MID(R296,3,1)="5",MID(R296,3,1)="6",MID(R296,3,1)="7",MID(R296,3,1)="8",MID(R296,3,1)="9",MID(R296,3,1)="0",)),VLOOKUP(R296,'証拠（WW特許）'!$B$2:$M$90,12,FALSE),""))</f>
        <v/>
      </c>
      <c r="AH296" s="190" t="str">
        <f>IF(OR(LEFT(R296)="特",LEFT(R296)="実"),VLOOKUP(R296,'証拠（JP特許）'!$B$2:$X$299,20,FALSE),IF(AND(OR(LEFT(R296,2)="US",LEFT(R296,2)="WO",LEFT(R296,2)="GB",LEFT(R296,2)="EP",LEFT(R296,2)="DE"),OR(MID(R296,3,1)="1",MID(R296,3,1)="2",MID(R296,3,1)="3",MID(R296,3,1)="4",MID(R296,3,1)="5",MID(R296,3,1)="6",MID(R296,3,1)="7",MID(R296,3,1)="8",MID(R296,3,1)="9",MID(R296,3,1)="0",)),VLOOKUP(R296,'証拠（WW特許）'!$B$2:$U$90,20,FALSE),""))</f>
        <v/>
      </c>
      <c r="AI296" s="190" t="str">
        <f>IF(OR(LEFT(R296)="特",LEFT(R296)="実"),VLOOKUP(R296,'証拠（JP特許）'!$B$2:$X$299,21,FALSE),"")</f>
        <v/>
      </c>
      <c r="AJ296" s="190" t="str">
        <f>IF(OR(LEFT(R296)="特",LEFT(R296)="実"),VLOOKUP(R296,'証拠（JP特許）'!$B$2:$X$299,22,FALSE),"")</f>
        <v/>
      </c>
      <c r="AK296" s="191" t="str">
        <f>IF(OR(LEFT(R296)="特",LEFT(R296)="実"),VLOOKUP(R296,'証拠（JP特許）'!$B$2:$X$299,17,FALSE),IF(AND(OR(LEFT(R296,2)="US",LEFT(R296,2)="WO",LEFT(R296,2)="GB",LEFT(R296,2)="EP",LEFT(R296,2)="DE"),OR(MID(R296,3,1)="1",MID(R296,3,1)="2",MID(R296,3,1)="3",MID(R296,3,1)="4",MID(R296,3,1)="5",MID(R296,3,1)="6",MID(R296,3,1)="7",MID(R296,3,1)="8",MID(R296,3,1)="9",MID(R296,3,1)="0",)),VLOOKUP(R296,'証拠（WW特許）'!$B$2:$U$90,16,FALSE),""))</f>
        <v/>
      </c>
      <c r="AL296" s="190"/>
      <c r="AM296" s="190"/>
      <c r="AN296" s="190"/>
      <c r="AO296" s="190" t="str">
        <f ca="1">IF(OR(LEFT(R296)="特",LEFT(R296)="実",AND(OR(LEFT(R296,2)="US",LEFT(R296,2)="WO",LEFT(R296,2)="GB",LEFT(R296,2)="EP",LEFT(R296,2)="DE"),OR(MID(R296,3,1)="1",MID(R296,3,1)="2",MID(R296,3,1)="3",MID(R296,3,1)="4",MID(R296,3,1)="5",MID(R296,3,1)="6",MID(R296,3,1)="7",MID(R296,3,1)="8",MID(R296,3,1)="9",MID(R296,3,1)="0"))),IF(COUNTIF(INDIRECT("発明者引用!"&amp;ADDRESS(MATCH(C296,発明者引用!B$1:B$196,0),4)&amp;":"&amp;ADDRESS(MATCH(C296,発明者引用!B$1:B$196,0),17)),R296)+COUNTIF(INDIRECT("発明者引用!"&amp;ADDRESS(MATCH(C296,発明者引用!B$1:B$196,0),4)&amp;":"&amp;ADDRESS(MATCH(C296,発明者引用!B$1:B$196,0),17)),#REF!)+COUNTIF(INDIRECT("発明者引用!"&amp;ADDRESS(MATCH(C296,発明者引用!B$1:B$196,0),4)&amp;":"&amp;ADDRESS(MATCH(C296,発明者引用!B$1:B$196,0),17)),T296)&gt;0,"Yes","No"),"")</f>
        <v/>
      </c>
      <c r="AP296" s="190" t="str">
        <f ca="1">IF(OR(LEFT(R296)="特",LEFT(R296)="実",AND(OR(LEFT(R296,2)="US",LEFT(R296,2)="WO",LEFT(R296,2)="GB",LEFT(R296,2)="EP",LEFT(R296,2)="DE"),OR(MID(R296,3,1)="1",MID(R296,3,1)="2",MID(R296,3,1)="3",MID(R296,3,1)="4",MID(R296,3,1)="5",MID(R296,3,1)="6",MID(R296,3,1)="7",MID(R296,3,1)="8",MID(R296,3,1)="9",MID(R296,3,1)="0"))),IF(VLOOKUP(C296,ファミリ引用特許WO!$A$2:$B$241,2,FALSE)+VLOOKUP(C296,ファミリ引用文献WO!$A$2:$C$241,3,FALSE)=0,"ISR無し",IF(COUNTIF(INDIRECT("ファミリ引用特許WO!"&amp;ADDRESS(MATCH(C296,ファミリ引用特許WO!$A$2:$A$241,0),1)&amp;":"&amp;ADDRESS(MATCH(C296,ファミリ引用特許WO!$A$2:$A$241,0),19)),R296)+COUNTIF(INDIRECT("ファミリ引用特許WO!"&amp;ADDRESS(MATCH(C296,ファミリ引用特許WO!$A$2:$A$241,0),1)&amp;":"&amp;ADDRESS(MATCH(C296,ファミリ引用特許WO!$A$2:$A$241,0),19)),S296)+COUNTIF(INDIRECT("ファミリ引用特許WO!"&amp;ADDRESS(MATCH(C296,ファミリ引用特許WO!$A$2:$A$241,0),1)&amp;":"&amp;ADDRESS(MATCH(C296,ファミリ引用特許WO!$A$2:$A$241,0),19)),T296)+COUNTIF(INDIRECT("ファミリ引用特許WO!"&amp;ADDRESS(MATCH(C296,ファミリ引用特許WO!$A$2:$A$241,0),1)&amp;":"&amp;ADDRESS(MATCH(C296,ファミリ引用特許WO!$A$2:$A$241,0),19)),W296)+COUNTIF(INDIRECT("ファミリ引用特許WO!"&amp;ADDRESS(MATCH(C296,ファミリ引用特許WO!$A$2:$A$241,0),1)&amp;":"&amp;ADDRESS(MATCH(C296,ファミリ引用特許WO!$A$2:$A$241,0),19)),Y296)&gt;0,"Yes","No")),"")</f>
        <v/>
      </c>
      <c r="AQ296" s="194" t="str">
        <f ca="1">IF(OR(LEFT(R296)="特",LEFT(R296)="実",AND(OR(LEFT(R296,2)="US",LEFT(R296,2)="WO",LEFT(R296,2)="GB",LEFT(R296,2)="EP",LEFT(R296,2)="DE"),OR(MID(R296,3,1)="1",MID(R296,3,1)="2",MID(R296,3,1)="3",MID(R296,3,1)="4",MID(R296,3,1)="5",MID(R296,3,1)="6",MID(R296,3,1)="7",MID(R296,3,1)="8",MID(R296,3,1)="9",MID(R296,3,1)="0"))),IF(VLOOKUP(C296,'ファミリ引用特許表記修正（ex.A2→A）'!$A$2:$B$241,2,FALSE)=0,"family無し",IF(COUNTIF(INDIRECT("'ファミリ引用特許表記修正（ex.A2→A）'!"&amp;ADDRESS(MATCH(C296,'ファミリ引用特許表記修正（ex.A2→A）'!$A$2:$A$241,0),1)&amp;":"&amp;ADDRESS(MATCH(C296,'ファミリ引用特許表記修正（ex.A2→A）'!$A$2:$A$241,0),171)),R296)+COUNTIF(INDIRECT("'ファミリ引用特許表記修正（ex.A2→A）'!"&amp;ADDRESS(MATCH(C296,'ファミリ引用特許表記修正（ex.A2→A）'!$A$2:$A$241,0),1)&amp;":"&amp;ADDRESS(MATCH(C296,'ファミリ引用特許表記修正（ex.A2→A）'!$A$2:$A$241,0),171)),S296)+COUNTIF(INDIRECT("'ファミリ引用特許表記修正（ex.A2→A）'!"&amp;ADDRESS(MATCH(C296,'ファミリ引用特許表記修正（ex.A2→A）'!$A$2:$A$241,0),1)&amp;":"&amp;ADDRESS(MATCH(C296,'ファミリ引用特許表記修正（ex.A2→A）'!$A$2:$A$241,0),171)),T296)+COUNTIF(INDIRECT("'ファミリ引用特許表記修正（ex.A2→A）'!"&amp;ADDRESS(MATCH(C296,'ファミリ引用特許表記修正（ex.A2→A）'!$A$2:$A$241,0),1)&amp;":"&amp;ADDRESS(MATCH(C296,'ファミリ引用特許表記修正（ex.A2→A）'!$A$2:$A$241,0),171)),W296)+COUNTIF(INDIRECT("'ファミリ引用特許表記修正（ex.A2→A）'!"&amp;ADDRESS(MATCH(C296,'ファミリ引用特許表記修正（ex.A2→A）'!$A$2:$A$241,0),1)&amp;":"&amp;ADDRESS(MATCH(C296,'ファミリ引用特許表記修正（ex.A2→A）'!$A$2:$A$241,0),171)),Y296)&gt;0,"Yes","No")),"")</f>
        <v/>
      </c>
      <c r="AR296" s="193" t="str">
        <f>IF(OR(LEFT(R296)="特",LEFT(R296)="実",AND(OR(LEFT(R296,2)="US",LEFT(R296,2)="WO",LEFT(R296,2)="GB",LEFT(R296,2)="EP",LEFT(R296,2)="DE"),OR(MID(R296,3,1)="1",MID(R296,3,1)="2",MID(R296,3,1)="3",MID(R296,3,1)="4",MID(R296,3,1)="5",MID(R296,3,1)="6",MID(R296,3,1)="7",MID(R296,3,1)="8",MID(R296,3,1)="9",MID(R296,3,1)="0",))),"",VLOOKUP($C296,ファミリ発明者引用文献!A$3:B$235,2,FALSE))</f>
        <v>T. Tsutsui et al., Jpn. J. Appl. Phys., Bd. 38 (1999), S. L1502-L1504,,</v>
      </c>
      <c r="AS296" s="194" t="str">
        <f>VLOOKUP(C296,ファミリ引用文献WO!A$2:B$241,2,FALSE)</f>
        <v/>
      </c>
      <c r="AT296" s="190" t="str">
        <f>VLOOKUP(C296,ファミリ引用文献!A$3:B$242,2,FALSE)</f>
        <v>/BALDO M A ET AL: VERY HIGH-EFFICIENCY GREEN ORGANIC LIGHT-EMITTING DEVICES BASED ON ELECTROPHOSPHORESCENCE APPLIED PHYSICS LETTERS, AIP, AMERICAN INSTITUTE OF PHYSICS, MELVILLE, NY, US, vol. 75, no. 1, 5 July 1999 (1999-07-05), pages 4-6, XP000850655 ISSN: 0003-6951/M.A.BALDO et al,Very high-efficiency green organic light-emitting devices based on electrophorescence,Applied Physics Letters,1999&amp;#24180;,Vol.75, No.1,p4-6//BALDO M.A. ET AL.: 'Very high-efficiency green organic light-emitting devices based on electrophorescence' APLLIED PHYSICS LETTERS vol. 75, no. 1, 1999, pages 4 - 6, XP000850655////0/0/0/0/0/0/0/0/0/0/0/0/0/0/0/0/0/0/0/0/0/0/0/0/0/0/0/0/0/0/0/0/0/0/0/0/0/0/0/0/0/0/0/0/0/0/0/0/0/0/0/0/0/0/0/0/0/0/0/0/0/0/0/0/0/0/0/0/0/0/0/0/0/0/0/0/0/0/0/0/0/0/0/0/0/0/0/0/0/0/0/0/0/0/0/0/0/0/0/0/0/0/0/0/0/0/0/0/0/0/0/0/0/0/0/0/0/0/0/0/0/0/0/0/0/0/0/0/0/0/0/0/0/0/0/0/0/0/0/0/0/0/0/0/0/0/0/0/0/0/0/0/0/0/0/0/0/0/0/0/0/0/0/0/0/0/0/0</v>
      </c>
      <c r="AU296" s="190" t="str">
        <f>VLOOKUP(C296,審判データ!AH$2:BT$379,39,FALSE)</f>
        <v>AT00414754T;CN01531581A;CN100377382C;DE02724727A;DE02724727B;DE02724727C;DE20221915U;DE60229934D;EP1391495A;EP1391495B;GB01582642A;GB01582641A;特開昭52-147324;特開昭52-147325;WO02/094965;特許03981331;KR20080100278A;KR101000355B;TW0I290804B;US2004131882;US2006141288;US2010109001;US2012168740;WO2002094965A</v>
      </c>
      <c r="AV296" s="192" t="str">
        <f ca="1">IF(INDIRECT("審判データ!"&amp;ADDRESS(MATCH(C296,審判データ!$AH$1:$AH$379,0),32))="早期審査の対象とする","早期審査","")</f>
        <v/>
      </c>
      <c r="AW296" s="657" t="str">
        <f t="shared" si="21"/>
        <v/>
      </c>
      <c r="AX296" s="658" t="str">
        <f>IF(LEFT(AE296,3)="日本特",IF(LEFT(C296)="特",VLOOKUP(C296,'本件、証拠文献テーマコード'!G$2:I$376,3,FALSE),VLOOKUP(C296,'本件、証拠文献テーマコード'!B$2:I$376,8,FALSE)),"")</f>
        <v/>
      </c>
      <c r="AY296" s="658" t="str">
        <f>IF(LEFT(AE296,3)="日本特",IF(OR(MID(R296,2,1)="開",MID(R296,2,1)="表",MID(R296,2,1)="登"),VLOOKUP(R296,'本件、証拠文献テーマコード'!C$2:I$379,7,FALSE),VLOOKUP(R296,'本件、証拠文献テーマコード'!G$2:I$379,3,FALSE)),"")</f>
        <v/>
      </c>
      <c r="AZ296" s="659"/>
    </row>
    <row r="297" spans="1:52" ht="27" x14ac:dyDescent="0.15">
      <c r="A297" s="790" t="s">
        <v>22861</v>
      </c>
      <c r="B297" s="586" t="str">
        <f ca="1">IF(A297="",B296,INDIRECT("審判データ!"&amp;ADDRESS(MATCH(A297,審判データ!$HC$1:$HC$379,0),20))&amp;" / "&amp;INDIRECT("審判データ!"&amp;ADDRESS(MATCH(A297,審判データ!$HC$1:$HC$379,0),21)))</f>
        <v>2011 / 29-2</v>
      </c>
      <c r="C297" s="413">
        <v>4109165</v>
      </c>
      <c r="D297" s="413" t="s">
        <v>3465</v>
      </c>
      <c r="E297" s="163" t="str">
        <f ca="1">INDIRECT("審判データ!"&amp;ADDRESS(MATCH(C297,審判データ!$AH$1:$AH$379,0),55))</f>
        <v>株式会社アマテラ</v>
      </c>
      <c r="F297" s="43" t="str">
        <f ca="1">INDIRECT("審判データ!"&amp;ADDRESS(MATCH(C297,審判データ!$AH$1:$AH$379,0),56))</f>
        <v>藤田　博正</v>
      </c>
      <c r="G297" s="43" t="str">
        <f ca="1">INDIRECT("審判データ!"&amp;ADDRESS(MATCH(C297,審判データ!$AH$1:$AH$379,0),72))</f>
        <v>特開2005-029430;特許04109165</v>
      </c>
      <c r="H297" s="43" t="str">
        <f ca="1">INDIRECT("審判データ!"&amp;ADDRESS(MATCH(C297,審判データ!$AH$1:$AH$379,0),41))</f>
        <v>C01B 11/02;A01N 25/00;A01N 59/00;A01N 59/08;A01N 61/00;A01N 25/00    102</v>
      </c>
      <c r="I297" s="43" t="str">
        <f ca="1">INDIRECT("審判データ!"&amp;ADDRESS(MATCH(C297,審判データ!$AH$1:$AH$379,0),49))</f>
        <v>C01B  11/02@AFI(JP);A01N  25/00@ALI(JP);A01N  59/00@ALI(JP);A01N  59/08@ALI(JP);A01N  61/00@ALI(JP)</v>
      </c>
      <c r="J297" s="43" t="str">
        <f ca="1">INDIRECT("審判データ!"&amp;ADDRESS(MATCH(C297,審判データ!$AH$1:$AH$379,0),51))</f>
        <v>C01B 11/02        F;A01N 25/00    102;A01N 59/00        Z;A01N 59/08        A;A01N 61/00        B</v>
      </c>
      <c r="K297" s="43" t="str">
        <f ca="1">INDIRECT("審判データ!"&amp;ADDRESS(MATCH(C297,審判データ!$AH$1:$AH$379,0),53))</f>
        <v>4H011 AA03;4H011 BA01;4H011 BB18;4H011 BC20;4H011 DA13;4H011 DA17;4H011 DD07;4H011 DF02;4H011 DF03</v>
      </c>
      <c r="L297" s="1004" t="s">
        <v>22862</v>
      </c>
      <c r="M297" s="1021" t="s">
        <v>22863</v>
      </c>
      <c r="N297" s="1006" t="s">
        <v>22864</v>
      </c>
      <c r="O297" s="1022">
        <v>0</v>
      </c>
      <c r="P297" s="1023" t="s">
        <v>22865</v>
      </c>
      <c r="Q297" s="715" t="s">
        <v>324</v>
      </c>
      <c r="R297" s="716" t="s">
        <v>22866</v>
      </c>
      <c r="S297" s="715" t="str">
        <f>IF(OR(LEFT(R297)="特",LEFT(R297)="実"),VLOOKUP(R297,'証拠（JP特許）'!$B$2:$D$299,2,FALSE),IF(AND(OR(LEFT(R297,2)="US",LEFT(R297,2)="WO",LEFT(R297,2)="GB",LEFT(R297,2)="EP",LEFT(R297,2)="DE"),OR(MID(R297,3,1)="1",MID(R297,3,1)="2",MID(R297,3,1)="3",MID(R297,3,1)="4",MID(R297,3,1)="5",MID(R297,3,1)="6",MID(R297,3,1)="7",MID(R297,3,1)="8",MID(R297,3,1)="9",MID(R297,3,1)="0")),VLOOKUP(R297,'証拠（WW特許）'!$B$2:$C$90,2,FALSE),"_"))</f>
        <v>特願平10-221513</v>
      </c>
      <c r="T297" s="716" t="str">
        <f>IF(OR(LEFT(R297)="特",LEFT(R297)="実"),VLOOKUP(R297,'証拠（JP特許）'!$B$2:$E$299,4,FALSE),"_")</f>
        <v>_</v>
      </c>
      <c r="U297" s="716" t="s">
        <v>1467</v>
      </c>
      <c r="V297" s="715" t="s">
        <v>1610</v>
      </c>
      <c r="W297" s="717" t="str">
        <f t="shared" si="23"/>
        <v>JP200050851A</v>
      </c>
      <c r="X297" s="718"/>
      <c r="Y297" s="718" t="str">
        <f t="shared" si="24"/>
        <v/>
      </c>
      <c r="Z297" s="414" t="str">
        <f ca="1">IF(OR(LEFT(R297)="特",LEFT(R297)="実",AND(OR(LEFT(R297,2)="US",LEFT(R297,2)="WO",LEFT(R297,2)="GB",LEFT(R297,2)="EP",LEFT(R297,2)="DE"),OR(MID(R297,3,1)="1",MID(R297,3,1)="2",MID(R297,3,1)="3",MID(R297,3,1)="4",MID(R297,3,1)="5",MID(R297,3,1)="6",MID(R297,3,1)="7",MID(R297,3,1)="8",MID(R297,3,1)="9",MID(R297,3,1)="0",))),IF(COUNTIF(INDIRECT("拒絶理由・拒絶査定・異議申立!"&amp;ADDRESS(MATCH(C297,拒絶理由・拒絶査定・異議申立!B$1:B$1000,0),3)&amp;":"&amp;ADDRESS(MATCH(C297,拒絶理由・拒絶査定・異議申立!B$1:B$1000,0),50)),R297)+COUNTIF(INDIRECT("拒絶理由・拒絶査定・異議申立!"&amp;ADDRESS(MATCH(C297,拒絶理由・拒絶査定・異議申立!B$1:B$1000,0),3)&amp;":"&amp;ADDRESS(MATCH(C297,拒絶理由・拒絶査定・異議申立!B$1:B$1000,0),50)),T297)&gt;0,"Yes","No"),"")</f>
        <v>No</v>
      </c>
      <c r="AA297" s="415" t="str">
        <f ca="1">IF(OR(LEFT(R297)="特",LEFT(R297)="実",AND(OR(LEFT(R297,2)="US",LEFT(R297,2)="WO",LEFT(R297,2)="GB",LEFT(R297,2)="EP",LEFT(R297,2)="DE"),OR(MID(R297,3,1)="1",MID(R297,3,1)="2",MID(R297,3,1)="3",MID(R297,3,1)="4",MID(R297,3,1)="5",MID(R297,3,1)="6",MID(R297,3,1)="7",MID(R297,3,1)="8",MID(R297,3,1)="9",MID(R297,3,1)="0",))),IF(COUNTIF(INDIRECT("先行技術調査・登録査定!"&amp;ADDRESS(MATCH(C297,先行技術調査・登録査定!B$1:B$1000,0),3)&amp;":"&amp;ADDRESS(MATCH(C297,先行技術調査・登録査定!B$1:B$1000,0),49)),R297)+COUNTIF(INDIRECT("先行技術調査・登録査定!"&amp;ADDRESS(MATCH(C297,先行技術調査・登録査定!B$1:B$1000,0),3)&amp;":"&amp;ADDRESS(MATCH(C297,先行技術調査・登録査定!B$1:B$1000,0),49)),T297)&gt;0,"Yes","No"),"")</f>
        <v>No</v>
      </c>
      <c r="AB297" s="416" t="str">
        <f t="shared" ca="1" si="25"/>
        <v>Yes</v>
      </c>
      <c r="AC297" s="433" t="str">
        <f>IF(OR(LEFT(R297)="特",LEFT(R297)="実",AND(OR(LEFT(R297,2)="US",LEFT(R297,2)="WO",LEFT(R297,2)="GB",LEFT(R297,2)="EP",LEFT(R297,2)="DE"),OR(MID(R297,3,1)="1",MID(R297,3,1)="2",MID(R297,3,1)="3",MID(R297,3,1)="4",MID(R297,3,1)="5",MID(R297,3,1)="6",MID(R297,3,1)="7",MID(R297,3,1)="8",MID(R297,3,1)="9",MID(R297,3,1)="0",))),"",VLOOKUP($C297,非特許文献リスト!$A$2:$C$196,2,FALSE))</f>
        <v/>
      </c>
      <c r="AD297" s="434" t="str">
        <f>IF(OR(LEFT(R297)="特",LEFT(R297)="実",AND(OR(LEFT(R297,2)="US",LEFT(R297,2)="WO",LEFT(R297,2)="GB",LEFT(R297,2)="EP",LEFT(R297,2)="DE"),OR(MID(R297,3,1)="1",MID(R297,3,1)="2",MID(R297,3,1)="3",MID(R297,3,1)="4",MID(R297,3,1)="5",MID(R297,3,1)="6",MID(R297,3,1)="7",MID(R297,3,1)="8",MID(R297,3,1)="9",MID(R297,3,1)="0",))),"",VLOOKUP($C297,非特許文献リスト!$A$2:$C$196,3,FALSE))</f>
        <v/>
      </c>
      <c r="AE297" s="188" t="str">
        <f t="shared" si="22"/>
        <v>日本特許文献</v>
      </c>
      <c r="AF297" s="189" t="str">
        <f>IF(OR(LEFT(R297)="特",LEFT(R297)="実"),VLOOKUP(R297,'証拠（JP特許）'!$B$2:$AB$299,10,FALSE),IF(AND(OR(LEFT(R297,2)="US",LEFT(R297,2)="WO",LEFT(R297,2)="GB",LEFT(R297,2)="EP",LEFT(R297,2)="DE"),OR(MID(R297,3,1)="1",MID(R297,3,1)="2",MID(R297,3,1)="3",MID(R297,3,1)="4",MID(R297,3,1)="5",MID(R297,3,1)="6",MID(R297,3,1)="7",MID(R297,3,1)="8",MID(R297,3,1)="9",MID(R297,3,1)="0",)),VLOOKUP(R297,'証拠（WW特許）'!$B$2:$M$90,8,FALSE),""))</f>
        <v>株式会社ディー・エム・シーネットワーク</v>
      </c>
      <c r="AG297" s="189" t="str">
        <f>IF(OR(LEFT(R297)="特",LEFT(R297)="実"),VLOOKUP(R297,'証拠（JP特許）'!$B$2:$AB$299,26,FALSE),IF(AND(OR(LEFT(R297,2)="US",LEFT(R297,2)="WO",LEFT(R297,2)="GB",LEFT(R297,2)="EP",LEFT(R297,2)="DE"),OR(MID(R297,3,1)="1",MID(R297,3,1)="2",MID(R297,3,1)="3",MID(R297,3,1)="4",MID(R297,3,1)="5",MID(R297,3,1)="6",MID(R297,3,1)="7",MID(R297,3,1)="8",MID(R297,3,1)="9",MID(R297,3,1)="0",)),VLOOKUP(R297,'証拠（WW特許）'!$B$2:$M$90,12,FALSE),""))</f>
        <v>岩本　春夫,岩本　勉</v>
      </c>
      <c r="AH297" s="190" t="str">
        <f>IF(OR(LEFT(R297)="特",LEFT(R297)="実"),VLOOKUP(R297,'証拠（JP特許）'!$B$2:$X$299,20,FALSE),IF(AND(OR(LEFT(R297,2)="US",LEFT(R297,2)="WO",LEFT(R297,2)="GB",LEFT(R297,2)="EP",LEFT(R297,2)="DE"),OR(MID(R297,3,1)="1",MID(R297,3,1)="2",MID(R297,3,1)="3",MID(R297,3,1)="4",MID(R297,3,1)="5",MID(R297,3,1)="6",MID(R297,3,1)="7",MID(R297,3,1)="8",MID(R297,3,1)="9",MID(R297,3,1)="0",)),VLOOKUP(R297,'証拠（WW特許）'!$B$2:$U$90,20,FALSE),""))</f>
        <v>A23B   4/16    (2006.01),A23L   3/3445  (2006.01),A23B   7/152   (2006.01)</v>
      </c>
      <c r="AI297" s="190" t="str">
        <f>IF(OR(LEFT(R297)="特",LEFT(R297)="実"),VLOOKUP(R297,'証拠（JP特許）'!$B$2:$X$299,21,FALSE),"")</f>
        <v xml:space="preserve">A23B  4/00      D,A23L  3/3445     ,A23B  7/152      </v>
      </c>
      <c r="AJ297" s="190" t="str">
        <f>IF(OR(LEFT(R297)="特",LEFT(R297)="実"),VLOOKUP(R297,'証拠（JP特許）'!$B$2:$X$299,22,FALSE),"")</f>
        <v>4B021LW02,4B021LW03,4B021LW04,4B021MC01,4B021MK02,4B021MK13,4B021MK14,4B021MK20,4B021MP04,4B021MP08,4B069AA04,4B069HA01,4B069HA11,4B069KA01,4B069KA03,4B069KB05,4B069KC01,4B069KC14</v>
      </c>
      <c r="AK297" s="191" t="str">
        <f>IF(OR(LEFT(R297)="特",LEFT(R297)="実"),VLOOKUP(R297,'証拠（JP特許）'!$B$2:$X$299,17,FALSE),IF(AND(OR(LEFT(R297,2)="US",LEFT(R297,2)="WO",LEFT(R297,2)="GB",LEFT(R297,2)="EP",LEFT(R297,2)="DE"),OR(MID(R297,3,1)="1",MID(R297,3,1)="2",MID(R297,3,1)="3",MID(R297,3,1)="4",MID(R297,3,1)="5",MID(R297,3,1)="6",MID(R297,3,1)="7",MID(R297,3,1)="8",MID(R297,3,1)="9",MID(R297,3,1)="0",)),VLOOKUP(R297,'証拠（WW特許）'!$B$2:$U$90,16,FALSE),""))</f>
        <v>2000.02.22</v>
      </c>
      <c r="AL297" s="190"/>
      <c r="AM297" s="190"/>
      <c r="AN297" s="190"/>
      <c r="AO297" s="190" t="str">
        <f ca="1">IF(OR(LEFT(R297)="特",LEFT(R297)="実",AND(OR(LEFT(R297,2)="US",LEFT(R297,2)="WO",LEFT(R297,2)="GB",LEFT(R297,2)="EP",LEFT(R297,2)="DE"),OR(MID(R297,3,1)="1",MID(R297,3,1)="2",MID(R297,3,1)="3",MID(R297,3,1)="4",MID(R297,3,1)="5",MID(R297,3,1)="6",MID(R297,3,1)="7",MID(R297,3,1)="8",MID(R297,3,1)="9",MID(R297,3,1)="0"))),IF(COUNTIF(INDIRECT("発明者引用!"&amp;ADDRESS(MATCH(C297,発明者引用!B$1:B$196,0),4)&amp;":"&amp;ADDRESS(MATCH(C297,発明者引用!B$1:B$196,0),17)),R297)+COUNTIF(INDIRECT("発明者引用!"&amp;ADDRESS(MATCH(C297,発明者引用!B$1:B$196,0),4)&amp;":"&amp;ADDRESS(MATCH(C297,発明者引用!B$1:B$196,0),17)),#REF!)+COUNTIF(INDIRECT("発明者引用!"&amp;ADDRESS(MATCH(C297,発明者引用!B$1:B$196,0),4)&amp;":"&amp;ADDRESS(MATCH(C297,発明者引用!B$1:B$196,0),17)),T297)&gt;0,"Yes","No"),"")</f>
        <v>No</v>
      </c>
      <c r="AP297" s="190" t="str">
        <f ca="1">IF(OR(LEFT(R297)="特",LEFT(R297)="実",AND(OR(LEFT(R297,2)="US",LEFT(R297,2)="WO",LEFT(R297,2)="GB",LEFT(R297,2)="EP",LEFT(R297,2)="DE"),OR(MID(R297,3,1)="1",MID(R297,3,1)="2",MID(R297,3,1)="3",MID(R297,3,1)="4",MID(R297,3,1)="5",MID(R297,3,1)="6",MID(R297,3,1)="7",MID(R297,3,1)="8",MID(R297,3,1)="9",MID(R297,3,1)="0"))),IF(VLOOKUP(C297,ファミリ引用特許WO!$A$2:$B$241,2,FALSE)+VLOOKUP(C297,ファミリ引用文献WO!$A$2:$C$241,3,FALSE)=0,"ISR無し",IF(COUNTIF(INDIRECT("ファミリ引用特許WO!"&amp;ADDRESS(MATCH(C297,ファミリ引用特許WO!$A$2:$A$241,0),1)&amp;":"&amp;ADDRESS(MATCH(C297,ファミリ引用特許WO!$A$2:$A$241,0),19)),R297)+COUNTIF(INDIRECT("ファミリ引用特許WO!"&amp;ADDRESS(MATCH(C297,ファミリ引用特許WO!$A$2:$A$241,0),1)&amp;":"&amp;ADDRESS(MATCH(C297,ファミリ引用特許WO!$A$2:$A$241,0),19)),S297)+COUNTIF(INDIRECT("ファミリ引用特許WO!"&amp;ADDRESS(MATCH(C297,ファミリ引用特許WO!$A$2:$A$241,0),1)&amp;":"&amp;ADDRESS(MATCH(C297,ファミリ引用特許WO!$A$2:$A$241,0),19)),T297)+COUNTIF(INDIRECT("ファミリ引用特許WO!"&amp;ADDRESS(MATCH(C297,ファミリ引用特許WO!$A$2:$A$241,0),1)&amp;":"&amp;ADDRESS(MATCH(C297,ファミリ引用特許WO!$A$2:$A$241,0),19)),W297)+COUNTIF(INDIRECT("ファミリ引用特許WO!"&amp;ADDRESS(MATCH(C297,ファミリ引用特許WO!$A$2:$A$241,0),1)&amp;":"&amp;ADDRESS(MATCH(C297,ファミリ引用特許WO!$A$2:$A$241,0),19)),Y297)&gt;0,"Yes","No")),"")</f>
        <v>ISR無し</v>
      </c>
      <c r="AQ297" s="194" t="str">
        <f ca="1">IF(OR(LEFT(R297)="特",LEFT(R297)="実",AND(OR(LEFT(R297,2)="US",LEFT(R297,2)="WO",LEFT(R297,2)="GB",LEFT(R297,2)="EP",LEFT(R297,2)="DE"),OR(MID(R297,3,1)="1",MID(R297,3,1)="2",MID(R297,3,1)="3",MID(R297,3,1)="4",MID(R297,3,1)="5",MID(R297,3,1)="6",MID(R297,3,1)="7",MID(R297,3,1)="8",MID(R297,3,1)="9",MID(R297,3,1)="0"))),IF(VLOOKUP(C297,'ファミリ引用特許表記修正（ex.A2→A）'!$A$2:$B$241,2,FALSE)=0,"family無し",IF(COUNTIF(INDIRECT("'ファミリ引用特許表記修正（ex.A2→A）'!"&amp;ADDRESS(MATCH(C297,'ファミリ引用特許表記修正（ex.A2→A）'!$A$2:$A$241,0),1)&amp;":"&amp;ADDRESS(MATCH(C297,'ファミリ引用特許表記修正（ex.A2→A）'!$A$2:$A$241,0),171)),R297)+COUNTIF(INDIRECT("'ファミリ引用特許表記修正（ex.A2→A）'!"&amp;ADDRESS(MATCH(C297,'ファミリ引用特許表記修正（ex.A2→A）'!$A$2:$A$241,0),1)&amp;":"&amp;ADDRESS(MATCH(C297,'ファミリ引用特許表記修正（ex.A2→A）'!$A$2:$A$241,0),171)),S297)+COUNTIF(INDIRECT("'ファミリ引用特許表記修正（ex.A2→A）'!"&amp;ADDRESS(MATCH(C297,'ファミリ引用特許表記修正（ex.A2→A）'!$A$2:$A$241,0),1)&amp;":"&amp;ADDRESS(MATCH(C297,'ファミリ引用特許表記修正（ex.A2→A）'!$A$2:$A$241,0),171)),T297)+COUNTIF(INDIRECT("'ファミリ引用特許表記修正（ex.A2→A）'!"&amp;ADDRESS(MATCH(C297,'ファミリ引用特許表記修正（ex.A2→A）'!$A$2:$A$241,0),1)&amp;":"&amp;ADDRESS(MATCH(C297,'ファミリ引用特許表記修正（ex.A2→A）'!$A$2:$A$241,0),171)),W297)+COUNTIF(INDIRECT("'ファミリ引用特許表記修正（ex.A2→A）'!"&amp;ADDRESS(MATCH(C297,'ファミリ引用特許表記修正（ex.A2→A）'!$A$2:$A$241,0),1)&amp;":"&amp;ADDRESS(MATCH(C297,'ファミリ引用特許表記修正（ex.A2→A）'!$A$2:$A$241,0),171)),Y297)&gt;0,"Yes","No")),"")</f>
        <v>Yes</v>
      </c>
      <c r="AR297" s="58" t="str">
        <f>IF(OR(LEFT(R297)="特",LEFT(R297)="実",AND(OR(LEFT(R297,2)="US",LEFT(R297,2)="WO",LEFT(R297,2)="GB",LEFT(R297,2)="EP",LEFT(R297,2)="DE"),OR(MID(R297,3,1)="1",MID(R297,3,1)="2",MID(R297,3,1)="3",MID(R297,3,1)="4",MID(R297,3,1)="5",MID(R297,3,1)="6",MID(R297,3,1)="7",MID(R297,3,1)="8",MID(R297,3,1)="9",MID(R297,3,1)="0",))),"",VLOOKUP($C297,ファミリ発明者引用文献!A$3:B$235,2,FALSE))</f>
        <v/>
      </c>
      <c r="AS297" s="194" t="str">
        <f>VLOOKUP(C297,ファミリ引用文献WO!A$2:B$241,2,FALSE)</f>
        <v/>
      </c>
      <c r="AT297" s="190" t="str">
        <f>VLOOKUP(C297,ファミリ引用文献!A$3:B$242,2,FALSE)</f>
        <v>化学大辞典編集委員会,縮刷版 化学大辞典1,日本,共立出版株式会社,1979年11月10日,縮刷版第23刷,20頁/0/0/0/0/0/0/0/0/0/0/0/0/0/0/0/0/0/0/0/0/0/0/0/0/0/0/0/0/0/0/0/0/0/0/0/0/0/0/0/0/0/0/0/0/0/0/0/0/0/0/0/0/0/0/0/0/0/0/0/0/0/0/0/0/0/0/0/0/0/0/0/0/0/0/0/0/0/0/0/0/0/0/0/0/0/0/0/0/0/0/0/0/0/0/0/0/0/0/0/0/0/0/0/0/0/0/0/0/0/0/0/0/0/0/0/0/0/0/0/0/0/0/0/0/0/0/0/0/0/0/0/0/0/0/0/0/0/0/0/0/0/0/0/0/0/0/0/0/0/0/0/0/0/0/0/0/0/0/0/0/0/0/0/0/0/0/0/0/0/0/0/0/0/0/0</v>
      </c>
      <c r="AU297" s="190" t="str">
        <f>VLOOKUP(C297,審判データ!AH$2:BT$379,39,FALSE)</f>
        <v>特開2005-029430;特許04109165</v>
      </c>
      <c r="AV297" s="192" t="str">
        <f ca="1">IF(INDIRECT("審判データ!"&amp;ADDRESS(MATCH(C297,審判データ!$AH$1:$AH$379,0),32))="早期審査の対象とする","早期審査","")</f>
        <v/>
      </c>
      <c r="AW297" s="657" t="str">
        <f t="shared" si="21"/>
        <v>不一致</v>
      </c>
      <c r="AX297" s="658" t="str">
        <f>IF(LEFT(AE297,3)="日本特",IF(LEFT(C297)="特",VLOOKUP(C297,'本件、証拠文献テーマコード'!G$2:I$376,3,FALSE),VLOOKUP(C297,'本件、証拠文献テーマコード'!B$2:I$376,8,FALSE)),"")</f>
        <v>4G041,4H011</v>
      </c>
      <c r="AY297" s="658" t="str">
        <f>IF(LEFT(AE297,3)="日本特",IF(OR(MID(R297,2,1)="開",MID(R297,2,1)="表",MID(R297,2,1)="登"),VLOOKUP(R297,'本件、証拠文献テーマコード'!C$2:I$379,7,FALSE),VLOOKUP(R297,'本件、証拠文献テーマコード'!G$2:I$379,3,FALSE)),"")</f>
        <v>4B012,4B021,4B069</v>
      </c>
      <c r="AZ297" s="659"/>
    </row>
    <row r="298" spans="1:52" ht="27" x14ac:dyDescent="0.15">
      <c r="A298" s="790"/>
      <c r="B298" s="586" t="str">
        <f ca="1">IF(A298="",B297,INDIRECT("審判データ!"&amp;ADDRESS(MATCH(A298,審判データ!$HC$1:$HC$379,0),20))&amp;" / "&amp;INDIRECT("審判データ!"&amp;ADDRESS(MATCH(A298,審判データ!$HC$1:$HC$379,0),21)))</f>
        <v>2011 / 29-2</v>
      </c>
      <c r="C298" s="413">
        <v>4109165</v>
      </c>
      <c r="D298" s="413" t="s">
        <v>3465</v>
      </c>
      <c r="E298" s="163" t="str">
        <f ca="1">INDIRECT("審判データ!"&amp;ADDRESS(MATCH(C298,審判データ!$AH$1:$AH$379,0),55))</f>
        <v>株式会社アマテラ</v>
      </c>
      <c r="F298" s="43" t="str">
        <f ca="1">INDIRECT("審判データ!"&amp;ADDRESS(MATCH(C298,審判データ!$AH$1:$AH$379,0),56))</f>
        <v>藤田　博正</v>
      </c>
      <c r="G298" s="43" t="str">
        <f ca="1">INDIRECT("審判データ!"&amp;ADDRESS(MATCH(C298,審判データ!$AH$1:$AH$379,0),72))</f>
        <v>特開2005-029430;特許04109165</v>
      </c>
      <c r="H298" s="43" t="str">
        <f ca="1">INDIRECT("審判データ!"&amp;ADDRESS(MATCH(C298,審判データ!$AH$1:$AH$379,0),41))</f>
        <v>C01B 11/02;A01N 25/00;A01N 59/00;A01N 59/08;A01N 61/00;A01N 25/00    102</v>
      </c>
      <c r="I298" s="43" t="str">
        <f ca="1">INDIRECT("審判データ!"&amp;ADDRESS(MATCH(C298,審判データ!$AH$1:$AH$379,0),49))</f>
        <v>C01B  11/02@AFI(JP);A01N  25/00@ALI(JP);A01N  59/00@ALI(JP);A01N  59/08@ALI(JP);A01N  61/00@ALI(JP)</v>
      </c>
      <c r="J298" s="43" t="str">
        <f ca="1">INDIRECT("審判データ!"&amp;ADDRESS(MATCH(C298,審判データ!$AH$1:$AH$379,0),51))</f>
        <v>C01B 11/02        F;A01N 25/00    102;A01N 59/00        Z;A01N 59/08        A;A01N 61/00        B</v>
      </c>
      <c r="K298" s="43" t="str">
        <f ca="1">INDIRECT("審判データ!"&amp;ADDRESS(MATCH(C298,審判データ!$AH$1:$AH$379,0),53))</f>
        <v>4H011 AA03;4H011 BA01;4H011 BB18;4H011 BC20;4H011 DA13;4H011 DA17;4H011 DD07;4H011 DF02;4H011 DF03</v>
      </c>
      <c r="L298" s="1005"/>
      <c r="M298" s="1025"/>
      <c r="N298" s="1007"/>
      <c r="O298" s="1026"/>
      <c r="P298" s="1024"/>
      <c r="Q298" s="715" t="s">
        <v>22867</v>
      </c>
      <c r="R298" s="716" t="s">
        <v>22868</v>
      </c>
      <c r="S298" s="715" t="str">
        <f>IF(OR(LEFT(R298)="特",LEFT(R298)="実"),VLOOKUP(R298,'証拠（JP特許）'!$B$2:$D$299,2,FALSE),IF(AND(OR(LEFT(R298,2)="US",LEFT(R298,2)="WO",LEFT(R298,2)="GB",LEFT(R298,2)="EP",LEFT(R298,2)="DE"),OR(MID(R298,3,1)="1",MID(R298,3,1)="2",MID(R298,3,1)="3",MID(R298,3,1)="4",MID(R298,3,1)="5",MID(R298,3,1)="6",MID(R298,3,1)="7",MID(R298,3,1)="8",MID(R298,3,1)="9",MID(R298,3,1)="0")),VLOOKUP(R298,'証拠（WW特許）'!$B$2:$C$90,2,FALSE),"_"))</f>
        <v>特願昭63-202080</v>
      </c>
      <c r="T298" s="716" t="str">
        <f>IF(OR(LEFT(R298)="特",LEFT(R298)="実"),VLOOKUP(R298,'証拠（JP特許）'!$B$2:$E$299,4,FALSE),"_")</f>
        <v>_</v>
      </c>
      <c r="U298" s="716" t="s">
        <v>1467</v>
      </c>
      <c r="V298" s="715" t="s">
        <v>1624</v>
      </c>
      <c r="W298" s="717" t="str">
        <f t="shared" si="23"/>
        <v>JP0251581A</v>
      </c>
      <c r="X298" s="718"/>
      <c r="Y298" s="718" t="str">
        <f t="shared" si="24"/>
        <v/>
      </c>
      <c r="Z298" s="414" t="str">
        <f ca="1">IF(OR(LEFT(R298)="特",LEFT(R298)="実",AND(OR(LEFT(R298,2)="US",LEFT(R298,2)="WO",LEFT(R298,2)="GB",LEFT(R298,2)="EP",LEFT(R298,2)="DE"),OR(MID(R298,3,1)="1",MID(R298,3,1)="2",MID(R298,3,1)="3",MID(R298,3,1)="4",MID(R298,3,1)="5",MID(R298,3,1)="6",MID(R298,3,1)="7",MID(R298,3,1)="8",MID(R298,3,1)="9",MID(R298,3,1)="0",))),IF(COUNTIF(INDIRECT("拒絶理由・拒絶査定・異議申立!"&amp;ADDRESS(MATCH(C298,拒絶理由・拒絶査定・異議申立!B$1:B$1000,0),3)&amp;":"&amp;ADDRESS(MATCH(C298,拒絶理由・拒絶査定・異議申立!B$1:B$1000,0),50)),R298)+COUNTIF(INDIRECT("拒絶理由・拒絶査定・異議申立!"&amp;ADDRESS(MATCH(C298,拒絶理由・拒絶査定・異議申立!B$1:B$1000,0),3)&amp;":"&amp;ADDRESS(MATCH(C298,拒絶理由・拒絶査定・異議申立!B$1:B$1000,0),50)),T298)&gt;0,"Yes","No"),"")</f>
        <v>No</v>
      </c>
      <c r="AA298" s="415" t="str">
        <f ca="1">IF(OR(LEFT(R298)="特",LEFT(R298)="実",AND(OR(LEFT(R298,2)="US",LEFT(R298,2)="WO",LEFT(R298,2)="GB",LEFT(R298,2)="EP",LEFT(R298,2)="DE"),OR(MID(R298,3,1)="1",MID(R298,3,1)="2",MID(R298,3,1)="3",MID(R298,3,1)="4",MID(R298,3,1)="5",MID(R298,3,1)="6",MID(R298,3,1)="7",MID(R298,3,1)="8",MID(R298,3,1)="9",MID(R298,3,1)="0",))),IF(COUNTIF(INDIRECT("先行技術調査・登録査定!"&amp;ADDRESS(MATCH(C298,先行技術調査・登録査定!B$1:B$1000,0),3)&amp;":"&amp;ADDRESS(MATCH(C298,先行技術調査・登録査定!B$1:B$1000,0),49)),R298)+COUNTIF(INDIRECT("先行技術調査・登録査定!"&amp;ADDRESS(MATCH(C298,先行技術調査・登録査定!B$1:B$1000,0),3)&amp;":"&amp;ADDRESS(MATCH(C298,先行技術調査・登録査定!B$1:B$1000,0),49)),T298)&gt;0,"Yes","No"),"")</f>
        <v>No</v>
      </c>
      <c r="AB298" s="416" t="str">
        <f t="shared" ca="1" si="25"/>
        <v>Yes</v>
      </c>
      <c r="AC298" s="433" t="str">
        <f>IF(OR(LEFT(R298)="特",LEFT(R298)="実",AND(OR(LEFT(R298,2)="US",LEFT(R298,2)="WO",LEFT(R298,2)="GB",LEFT(R298,2)="EP",LEFT(R298,2)="DE"),OR(MID(R298,3,1)="1",MID(R298,3,1)="2",MID(R298,3,1)="3",MID(R298,3,1)="4",MID(R298,3,1)="5",MID(R298,3,1)="6",MID(R298,3,1)="7",MID(R298,3,1)="8",MID(R298,3,1)="9",MID(R298,3,1)="0",))),"",VLOOKUP($C298,非特許文献リスト!$A$2:$C$196,2,FALSE))</f>
        <v/>
      </c>
      <c r="AD298" s="434" t="str">
        <f>IF(OR(LEFT(R298)="特",LEFT(R298)="実",AND(OR(LEFT(R298,2)="US",LEFT(R298,2)="WO",LEFT(R298,2)="GB",LEFT(R298,2)="EP",LEFT(R298,2)="DE"),OR(MID(R298,3,1)="1",MID(R298,3,1)="2",MID(R298,3,1)="3",MID(R298,3,1)="4",MID(R298,3,1)="5",MID(R298,3,1)="6",MID(R298,3,1)="7",MID(R298,3,1)="8",MID(R298,3,1)="9",MID(R298,3,1)="0",))),"",VLOOKUP($C298,非特許文献リスト!$A$2:$C$196,3,FALSE))</f>
        <v/>
      </c>
      <c r="AE298" s="188" t="str">
        <f t="shared" si="22"/>
        <v>日本特許文献</v>
      </c>
      <c r="AF298" s="189" t="str">
        <f>IF(OR(LEFT(R298)="特",LEFT(R298)="実"),VLOOKUP(R298,'証拠（JP特許）'!$B$2:$AB$299,10,FALSE),IF(AND(OR(LEFT(R298,2)="US",LEFT(R298,2)="WO",LEFT(R298,2)="GB",LEFT(R298,2)="EP",LEFT(R298,2)="DE"),OR(MID(R298,3,1)="1",MID(R298,3,1)="2",MID(R298,3,1)="3",MID(R298,3,1)="4",MID(R298,3,1)="5",MID(R298,3,1)="6",MID(R298,3,1)="7",MID(R298,3,1)="8",MID(R298,3,1)="9",MID(R298,3,1)="0",)),VLOOKUP(R298,'証拠（WW特許）'!$B$2:$M$90,8,FALSE),""))</f>
        <v>高杉製薬株式会社</v>
      </c>
      <c r="AG298" s="189" t="str">
        <f>IF(OR(LEFT(R298)="特",LEFT(R298)="実"),VLOOKUP(R298,'証拠（JP特許）'!$B$2:$AB$299,26,FALSE),IF(AND(OR(LEFT(R298,2)="US",LEFT(R298,2)="WO",LEFT(R298,2)="GB",LEFT(R298,2)="EP",LEFT(R298,2)="DE"),OR(MID(R298,3,1)="1",MID(R298,3,1)="2",MID(R298,3,1)="3",MID(R298,3,1)="4",MID(R298,3,1)="5",MID(R298,3,1)="6",MID(R298,3,1)="7",MID(R298,3,1)="8",MID(R298,3,1)="9",MID(R298,3,1)="0",)),VLOOKUP(R298,'証拠（WW特許）'!$B$2:$M$90,12,FALSE),""))</f>
        <v>恵利　紘</v>
      </c>
      <c r="AH298" s="190" t="str">
        <f>IF(OR(LEFT(R298)="特",LEFT(R298)="実"),VLOOKUP(R298,'証拠（JP特許）'!$B$2:$X$299,20,FALSE),IF(AND(OR(LEFT(R298,2)="US",LEFT(R298,2)="WO",LEFT(R298,2)="GB",LEFT(R298,2)="EP",LEFT(R298,2)="DE"),OR(MID(R298,3,1)="1",MID(R298,3,1)="2",MID(R298,3,1)="3",MID(R298,3,1)="4",MID(R298,3,1)="5",MID(R298,3,1)="6",MID(R298,3,1)="7",MID(R298,3,1)="8",MID(R298,3,1)="9",MID(R298,3,1)="0",)),VLOOKUP(R298,'証拠（WW特許）'!$B$2:$U$90,20,FALSE),""))</f>
        <v>A23L   3/3445  (2006.01),A23L   3/37    (2006.01),A61L   9/01    (2006.01),C09K   5/00    (2006.01),C09K   5/08    (2006.01)</v>
      </c>
      <c r="AI298" s="190" t="str">
        <f>IF(OR(LEFT(R298)="特",LEFT(R298)="実"),VLOOKUP(R298,'証拠（JP特許）'!$B$2:$X$299,21,FALSE),"")</f>
        <v>A23L  3/3445     ,A23L  3/37      A,A61L  9/01      E,C09K  5/00      C,C09K  5/00      F</v>
      </c>
      <c r="AJ298" s="190" t="str">
        <f>IF(OR(LEFT(R298)="特",LEFT(R298)="実"),VLOOKUP(R298,'証拠（JP特許）'!$B$2:$X$299,22,FALSE),"")</f>
        <v>4B022LA05,4B022LA06,4B022LJ04,4B022LP08,4B022LT06,4B021LW02,4B021LW03,4B021MC01,4B021MC02,4B021MC08,4B021MK02,4B021MK03,4B021MK05,4B021MK08,4B021MK14,4B021MK17,4B021MK22,4B021MK28,4B021MP08,4C080AA07,4C080BB02,4C080BB05,4C080CC14,4C080HH06,4C080JJ03,4C080JJ04,4C080KK03,4C080LL06,4C080MM09,4C080NN01,4C080NN18,4C080NN23,4C080NN25,4C080NN26</v>
      </c>
      <c r="AK298" s="191" t="str">
        <f>IF(OR(LEFT(R298)="特",LEFT(R298)="実"),VLOOKUP(R298,'証拠（JP特許）'!$B$2:$X$299,17,FALSE),IF(AND(OR(LEFT(R298,2)="US",LEFT(R298,2)="WO",LEFT(R298,2)="GB",LEFT(R298,2)="EP",LEFT(R298,2)="DE"),OR(MID(R298,3,1)="1",MID(R298,3,1)="2",MID(R298,3,1)="3",MID(R298,3,1)="4",MID(R298,3,1)="5",MID(R298,3,1)="6",MID(R298,3,1)="7",MID(R298,3,1)="8",MID(R298,3,1)="9",MID(R298,3,1)="0",)),VLOOKUP(R298,'証拠（WW特許）'!$B$2:$U$90,16,FALSE),""))</f>
        <v>1990.02.21</v>
      </c>
      <c r="AL298" s="190"/>
      <c r="AM298" s="190"/>
      <c r="AN298" s="190"/>
      <c r="AO298" s="190" t="str">
        <f ca="1">IF(OR(LEFT(R298)="特",LEFT(R298)="実",AND(OR(LEFT(R298,2)="US",LEFT(R298,2)="WO",LEFT(R298,2)="GB",LEFT(R298,2)="EP",LEFT(R298,2)="DE"),OR(MID(R298,3,1)="1",MID(R298,3,1)="2",MID(R298,3,1)="3",MID(R298,3,1)="4",MID(R298,3,1)="5",MID(R298,3,1)="6",MID(R298,3,1)="7",MID(R298,3,1)="8",MID(R298,3,1)="9",MID(R298,3,1)="0"))),IF(COUNTIF(INDIRECT("発明者引用!"&amp;ADDRESS(MATCH(C298,発明者引用!B$1:B$196,0),4)&amp;":"&amp;ADDRESS(MATCH(C298,発明者引用!B$1:B$196,0),17)),R298)+COUNTIF(INDIRECT("発明者引用!"&amp;ADDRESS(MATCH(C298,発明者引用!B$1:B$196,0),4)&amp;":"&amp;ADDRESS(MATCH(C298,発明者引用!B$1:B$196,0),17)),#REF!)+COUNTIF(INDIRECT("発明者引用!"&amp;ADDRESS(MATCH(C298,発明者引用!B$1:B$196,0),4)&amp;":"&amp;ADDRESS(MATCH(C298,発明者引用!B$1:B$196,0),17)),T298)&gt;0,"Yes","No"),"")</f>
        <v>No</v>
      </c>
      <c r="AP298" s="190" t="str">
        <f ca="1">IF(OR(LEFT(R298)="特",LEFT(R298)="実",AND(OR(LEFT(R298,2)="US",LEFT(R298,2)="WO",LEFT(R298,2)="GB",LEFT(R298,2)="EP",LEFT(R298,2)="DE"),OR(MID(R298,3,1)="1",MID(R298,3,1)="2",MID(R298,3,1)="3",MID(R298,3,1)="4",MID(R298,3,1)="5",MID(R298,3,1)="6",MID(R298,3,1)="7",MID(R298,3,1)="8",MID(R298,3,1)="9",MID(R298,3,1)="0"))),IF(VLOOKUP(C298,ファミリ引用特許WO!$A$2:$B$241,2,FALSE)+VLOOKUP(C298,ファミリ引用文献WO!$A$2:$C$241,3,FALSE)=0,"ISR無し",IF(COUNTIF(INDIRECT("ファミリ引用特許WO!"&amp;ADDRESS(MATCH(C298,ファミリ引用特許WO!$A$2:$A$241,0),1)&amp;":"&amp;ADDRESS(MATCH(C298,ファミリ引用特許WO!$A$2:$A$241,0),19)),R298)+COUNTIF(INDIRECT("ファミリ引用特許WO!"&amp;ADDRESS(MATCH(C298,ファミリ引用特許WO!$A$2:$A$241,0),1)&amp;":"&amp;ADDRESS(MATCH(C298,ファミリ引用特許WO!$A$2:$A$241,0),19)),S298)+COUNTIF(INDIRECT("ファミリ引用特許WO!"&amp;ADDRESS(MATCH(C298,ファミリ引用特許WO!$A$2:$A$241,0),1)&amp;":"&amp;ADDRESS(MATCH(C298,ファミリ引用特許WO!$A$2:$A$241,0),19)),T298)+COUNTIF(INDIRECT("ファミリ引用特許WO!"&amp;ADDRESS(MATCH(C298,ファミリ引用特許WO!$A$2:$A$241,0),1)&amp;":"&amp;ADDRESS(MATCH(C298,ファミリ引用特許WO!$A$2:$A$241,0),19)),W298)+COUNTIF(INDIRECT("ファミリ引用特許WO!"&amp;ADDRESS(MATCH(C298,ファミリ引用特許WO!$A$2:$A$241,0),1)&amp;":"&amp;ADDRESS(MATCH(C298,ファミリ引用特許WO!$A$2:$A$241,0),19)),Y298)&gt;0,"Yes","No")),"")</f>
        <v>ISR無し</v>
      </c>
      <c r="AQ298" s="194" t="str">
        <f ca="1">IF(OR(LEFT(R298)="特",LEFT(R298)="実",AND(OR(LEFT(R298,2)="US",LEFT(R298,2)="WO",LEFT(R298,2)="GB",LEFT(R298,2)="EP",LEFT(R298,2)="DE"),OR(MID(R298,3,1)="1",MID(R298,3,1)="2",MID(R298,3,1)="3",MID(R298,3,1)="4",MID(R298,3,1)="5",MID(R298,3,1)="6",MID(R298,3,1)="7",MID(R298,3,1)="8",MID(R298,3,1)="9",MID(R298,3,1)="0"))),IF(VLOOKUP(C298,'ファミリ引用特許表記修正（ex.A2→A）'!$A$2:$B$241,2,FALSE)=0,"family無し",IF(COUNTIF(INDIRECT("'ファミリ引用特許表記修正（ex.A2→A）'!"&amp;ADDRESS(MATCH(C298,'ファミリ引用特許表記修正（ex.A2→A）'!$A$2:$A$241,0),1)&amp;":"&amp;ADDRESS(MATCH(C298,'ファミリ引用特許表記修正（ex.A2→A）'!$A$2:$A$241,0),171)),R298)+COUNTIF(INDIRECT("'ファミリ引用特許表記修正（ex.A2→A）'!"&amp;ADDRESS(MATCH(C298,'ファミリ引用特許表記修正（ex.A2→A）'!$A$2:$A$241,0),1)&amp;":"&amp;ADDRESS(MATCH(C298,'ファミリ引用特許表記修正（ex.A2→A）'!$A$2:$A$241,0),171)),S298)+COUNTIF(INDIRECT("'ファミリ引用特許表記修正（ex.A2→A）'!"&amp;ADDRESS(MATCH(C298,'ファミリ引用特許表記修正（ex.A2→A）'!$A$2:$A$241,0),1)&amp;":"&amp;ADDRESS(MATCH(C298,'ファミリ引用特許表記修正（ex.A2→A）'!$A$2:$A$241,0),171)),T298)+COUNTIF(INDIRECT("'ファミリ引用特許表記修正（ex.A2→A）'!"&amp;ADDRESS(MATCH(C298,'ファミリ引用特許表記修正（ex.A2→A）'!$A$2:$A$241,0),1)&amp;":"&amp;ADDRESS(MATCH(C298,'ファミリ引用特許表記修正（ex.A2→A）'!$A$2:$A$241,0),171)),W298)+COUNTIF(INDIRECT("'ファミリ引用特許表記修正（ex.A2→A）'!"&amp;ADDRESS(MATCH(C298,'ファミリ引用特許表記修正（ex.A2→A）'!$A$2:$A$241,0),1)&amp;":"&amp;ADDRESS(MATCH(C298,'ファミリ引用特許表記修正（ex.A2→A）'!$A$2:$A$241,0),171)),Y298)&gt;0,"Yes","No")),"")</f>
        <v>Yes</v>
      </c>
      <c r="AR298" s="58" t="str">
        <f>IF(OR(LEFT(R298)="特",LEFT(R298)="実",AND(OR(LEFT(R298,2)="US",LEFT(R298,2)="WO",LEFT(R298,2)="GB",LEFT(R298,2)="EP",LEFT(R298,2)="DE"),OR(MID(R298,3,1)="1",MID(R298,3,1)="2",MID(R298,3,1)="3",MID(R298,3,1)="4",MID(R298,3,1)="5",MID(R298,3,1)="6",MID(R298,3,1)="7",MID(R298,3,1)="8",MID(R298,3,1)="9",MID(R298,3,1)="0",))),"",VLOOKUP($C298,ファミリ発明者引用文献!A$3:B$235,2,FALSE))</f>
        <v/>
      </c>
      <c r="AS298" s="194" t="str">
        <f>VLOOKUP(C298,ファミリ引用文献WO!A$2:B$241,2,FALSE)</f>
        <v/>
      </c>
      <c r="AT298" s="190" t="str">
        <f>VLOOKUP(C298,ファミリ引用文献!A$3:B$242,2,FALSE)</f>
        <v>化学大辞典編集委員会,縮刷版 化学大辞典1,日本,共立出版株式会社,1979年11月10日,縮刷版第23刷,20頁/0/0/0/0/0/0/0/0/0/0/0/0/0/0/0/0/0/0/0/0/0/0/0/0/0/0/0/0/0/0/0/0/0/0/0/0/0/0/0/0/0/0/0/0/0/0/0/0/0/0/0/0/0/0/0/0/0/0/0/0/0/0/0/0/0/0/0/0/0/0/0/0/0/0/0/0/0/0/0/0/0/0/0/0/0/0/0/0/0/0/0/0/0/0/0/0/0/0/0/0/0/0/0/0/0/0/0/0/0/0/0/0/0/0/0/0/0/0/0/0/0/0/0/0/0/0/0/0/0/0/0/0/0/0/0/0/0/0/0/0/0/0/0/0/0/0/0/0/0/0/0/0/0/0/0/0/0/0/0/0/0/0/0/0/0/0/0/0/0/0/0/0/0/0/0</v>
      </c>
      <c r="AU298" s="190" t="str">
        <f>VLOOKUP(C298,審判データ!AH$2:BT$379,39,FALSE)</f>
        <v>特開2005-029430;特許04109165</v>
      </c>
      <c r="AV298" s="192" t="str">
        <f ca="1">IF(INDIRECT("審判データ!"&amp;ADDRESS(MATCH(C298,審判データ!$AH$1:$AH$379,0),32))="早期審査の対象とする","早期審査","")</f>
        <v/>
      </c>
      <c r="AW298" s="657" t="str">
        <f t="shared" si="21"/>
        <v>不一致</v>
      </c>
      <c r="AX298" s="658" t="str">
        <f>IF(LEFT(AE298,3)="日本特",IF(LEFT(C298)="特",VLOOKUP(C298,'本件、証拠文献テーマコード'!G$2:I$376,3,FALSE),VLOOKUP(C298,'本件、証拠文献テーマコード'!B$2:I$376,8,FALSE)),"")</f>
        <v>4G041,4H011</v>
      </c>
      <c r="AY298" s="658" t="str">
        <f>IF(LEFT(AE298,3)="日本特",IF(OR(MID(R298,2,1)="開",MID(R298,2,1)="表",MID(R298,2,1)="登"),VLOOKUP(R298,'本件、証拠文献テーマコード'!C$2:I$379,7,FALSE),VLOOKUP(R298,'本件、証拠文献テーマコード'!G$2:I$379,3,FALSE)),"")</f>
        <v>4B021,4B022,4H021,4C080</v>
      </c>
      <c r="AZ298" s="659"/>
    </row>
    <row r="299" spans="1:52" ht="54" x14ac:dyDescent="0.15">
      <c r="A299" s="790" t="s">
        <v>22869</v>
      </c>
      <c r="B299" s="586" t="str">
        <f ca="1">IF(A299="",B298,INDIRECT("審判データ!"&amp;ADDRESS(MATCH(A299,審判データ!$HC$1:$HC$379,0),20))&amp;" / "&amp;INDIRECT("審判データ!"&amp;ADDRESS(MATCH(A299,審判データ!$HC$1:$HC$379,0),21)))</f>
        <v>2011 / 29-2</v>
      </c>
      <c r="C299" s="413">
        <v>4099537</v>
      </c>
      <c r="D299" s="413" t="s">
        <v>3502</v>
      </c>
      <c r="E299" s="163" t="str">
        <f ca="1">INDIRECT("審判データ!"&amp;ADDRESS(MATCH(C299,審判データ!$AH$1:$AH$379,0),55))</f>
        <v>クオリカプス株式会社</v>
      </c>
      <c r="F299" s="43" t="str">
        <f ca="1">INDIRECT("審判データ!"&amp;ADDRESS(MATCH(C299,審判データ!$AH$1:$AH$379,0),56))</f>
        <v>山本　泰三;松浦　誠之介;阿部　賢治</v>
      </c>
      <c r="G299" s="43" t="str">
        <f ca="1">INDIRECT("審判データ!"&amp;ADDRESS(MATCH(C299,審判データ!$AH$1:$AH$379,0),72))</f>
        <v>特開平03-080930;特公平06-011696;特開平11-060473;特許03594111;特開平11-049667;特開2004-035569;特許04099537</v>
      </c>
      <c r="H299" s="43" t="str">
        <f ca="1">INDIRECT("審判データ!"&amp;ADDRESS(MATCH(C299,審判データ!$AH$1:$AH$379,0),41))</f>
        <v>A61K  9/40;A61J  3/07;A61K 47/34;A61K 47/42</v>
      </c>
      <c r="I299" s="43" t="str">
        <f ca="1">INDIRECT("審判データ!"&amp;ADDRESS(MATCH(C299,審判データ!$AH$1:$AH$379,0),49))</f>
        <v>A61J   3/07@AFI(JP);A61K   9/40@AFI(JP);A61K  47/34@ALI(JP);A61K  47/42@ALI(JP)</v>
      </c>
      <c r="J299" s="43" t="str">
        <f ca="1">INDIRECT("審判データ!"&amp;ADDRESS(MATCH(C299,審判データ!$AH$1:$AH$379,0),51))</f>
        <v>A61J  3/07        D;A61J  3/07        F;A61J  3/07        G;A61K  9/40;A61K 47/34;A61K 47/42</v>
      </c>
      <c r="K299" s="43" t="str">
        <f ca="1">INDIRECT("審判データ!"&amp;ADDRESS(MATCH(C299,審判データ!$AH$1:$AH$379,0),53))</f>
        <v>4C076 AA54;4C076 BB01;4C076 EE23H;4C076 EE42H;4C076 FF27;4C076 FF36;4C076 FF63;4C076 GG16;4C047 LL12</v>
      </c>
      <c r="L299" s="1004" t="s">
        <v>22870</v>
      </c>
      <c r="M299" s="1021" t="s">
        <v>22764</v>
      </c>
      <c r="N299" s="1006" t="s">
        <v>22871</v>
      </c>
      <c r="O299" s="1022">
        <v>0</v>
      </c>
      <c r="P299" s="1023" t="s">
        <v>22872</v>
      </c>
      <c r="Q299" s="715" t="s">
        <v>22873</v>
      </c>
      <c r="R299" s="716" t="s">
        <v>22874</v>
      </c>
      <c r="S299" s="715" t="str">
        <f>IF(OR(LEFT(R299)="特",LEFT(R299)="実"),VLOOKUP(R299,'証拠（JP特許）'!$B$2:$D$299,2,FALSE),IF(AND(OR(LEFT(R299,2)="US",LEFT(R299,2)="WO",LEFT(R299,2)="GB",LEFT(R299,2)="EP",LEFT(R299,2)="DE"),OR(MID(R299,3,1)="1",MID(R299,3,1)="2",MID(R299,3,1)="3",MID(R299,3,1)="4",MID(R299,3,1)="5",MID(R299,3,1)="6",MID(R299,3,1)="7",MID(R299,3,1)="8",MID(R299,3,1)="9",MID(R299,3,1)="0")),VLOOKUP(R299,'証拠（WW特許）'!$B$2:$C$90,2,FALSE),"_"))</f>
        <v>_</v>
      </c>
      <c r="T299" s="716" t="str">
        <f>IF(OR(LEFT(R299)="特",LEFT(R299)="実"),VLOOKUP(R299,'証拠（JP特許）'!$B$2:$E$299,4,FALSE),"_")</f>
        <v>_</v>
      </c>
      <c r="U299" s="716" t="s">
        <v>1467</v>
      </c>
      <c r="V299" s="715" t="s">
        <v>1610</v>
      </c>
      <c r="W299" s="717" t="str">
        <f t="shared" si="23"/>
        <v/>
      </c>
      <c r="X299" s="718"/>
      <c r="Y299" s="718" t="str">
        <f t="shared" si="24"/>
        <v/>
      </c>
      <c r="Z299" s="414" t="str">
        <f ca="1">IF(OR(LEFT(R299)="特",LEFT(R299)="実",AND(OR(LEFT(R299,2)="US",LEFT(R299,2)="WO",LEFT(R299,2)="GB",LEFT(R299,2)="EP",LEFT(R299,2)="DE"),OR(MID(R299,3,1)="1",MID(R299,3,1)="2",MID(R299,3,1)="3",MID(R299,3,1)="4",MID(R299,3,1)="5",MID(R299,3,1)="6",MID(R299,3,1)="7",MID(R299,3,1)="8",MID(R299,3,1)="9",MID(R299,3,1)="0",))),IF(COUNTIF(INDIRECT("拒絶理由・拒絶査定・異議申立!"&amp;ADDRESS(MATCH(C299,拒絶理由・拒絶査定・異議申立!B$1:B$1000,0),3)&amp;":"&amp;ADDRESS(MATCH(C299,拒絶理由・拒絶査定・異議申立!B$1:B$1000,0),50)),R299)+COUNTIF(INDIRECT("拒絶理由・拒絶査定・異議申立!"&amp;ADDRESS(MATCH(C299,拒絶理由・拒絶査定・異議申立!B$1:B$1000,0),3)&amp;":"&amp;ADDRESS(MATCH(C299,拒絶理由・拒絶査定・異議申立!B$1:B$1000,0),50)),T299)&gt;0,"Yes","No"),"")</f>
        <v/>
      </c>
      <c r="AA299" s="415" t="str">
        <f ca="1">IF(OR(LEFT(R299)="特",LEFT(R299)="実",AND(OR(LEFT(R299,2)="US",LEFT(R299,2)="WO",LEFT(R299,2)="GB",LEFT(R299,2)="EP",LEFT(R299,2)="DE"),OR(MID(R299,3,1)="1",MID(R299,3,1)="2",MID(R299,3,1)="3",MID(R299,3,1)="4",MID(R299,3,1)="5",MID(R299,3,1)="6",MID(R299,3,1)="7",MID(R299,3,1)="8",MID(R299,3,1)="9",MID(R299,3,1)="0",))),IF(COUNTIF(INDIRECT("先行技術調査・登録査定!"&amp;ADDRESS(MATCH(C299,先行技術調査・登録査定!B$1:B$1000,0),3)&amp;":"&amp;ADDRESS(MATCH(C299,先行技術調査・登録査定!B$1:B$1000,0),49)),R299)+COUNTIF(INDIRECT("先行技術調査・登録査定!"&amp;ADDRESS(MATCH(C299,先行技術調査・登録査定!B$1:B$1000,0),3)&amp;":"&amp;ADDRESS(MATCH(C299,先行技術調査・登録査定!B$1:B$1000,0),49)),T299)&gt;0,"Yes","No"),"")</f>
        <v/>
      </c>
      <c r="AB299" s="416" t="str">
        <f t="shared" ca="1" si="25"/>
        <v/>
      </c>
      <c r="AC299" s="433" t="str">
        <f>IF(OR(LEFT(R299)="特",LEFT(R299)="実",AND(OR(LEFT(R299,2)="US",LEFT(R299,2)="WO",LEFT(R299,2)="GB",LEFT(R299,2)="EP",LEFT(R299,2)="DE"),OR(MID(R299,3,1)="1",MID(R299,3,1)="2",MID(R299,3,1)="3",MID(R299,3,1)="4",MID(R299,3,1)="5",MID(R299,3,1)="6",MID(R299,3,1)="7",MID(R299,3,1)="8",MID(R299,3,1)="9",MID(R299,3,1)="0",))),"",VLOOKUP($C299,非特許文献リスト!$A$2:$C$196,2,FALSE))</f>
        <v>,審引用／抽論 70／00363 外国雑誌 ＨＡＲＤ　ＣＡＰＳＵＬＥＳ　ＤＥＶＥＬＯＰＭＥＮＴ　ＡＮＤ　ＴＥＣＨＮＯＬＯＧＹ、ＴＨＥ　ＰＨＡＲＭＡＣＥＵＴＩＣＡＬ　ＰＲＥＳＳ、1987、第３９頁，第４１頁，第５４頁,審引用／抽論 70／00374 国内図書館 伊田忠夫、カプセル剤（ＩＩ），月刊薬事、１９６７（１１）、ｐ．１７３５－１７４０,審引用／抽論 70／00375 外国雑誌 Ｐ．Ｖ．Ｋｏｚｌｏｖ、ＰＯＬＹＭＥＲ、1983、第２４巻、ｐ．６５１－６６６,審引用／抽論 70／00383 外国雑誌 ＫＯＬＬＯＩＤＮＩＪ　ＪＵＲＮＡＬ、1975、ＹＤＫ６６８．３１７：６７８－１９、ｐ．９－１５,,,,,,,,,,,,,,,,,,,,,,,,</v>
      </c>
      <c r="AD299" s="434" t="str">
        <f>IF(OR(LEFT(R299)="特",LEFT(R299)="実",AND(OR(LEFT(R299,2)="US",LEFT(R299,2)="WO",LEFT(R299,2)="GB",LEFT(R299,2)="EP",LEFT(R299,2)="DE"),OR(MID(R299,3,1)="1",MID(R299,3,1)="2",MID(R299,3,1)="3",MID(R299,3,1)="4",MID(R299,3,1)="5",MID(R299,3,1)="6",MID(R299,3,1)="7",MID(R299,3,1)="8",MID(R299,3,1)="9",MID(R299,3,1)="0",))),"",VLOOKUP($C299,非特許文献リスト!$A$2:$C$196,3,FALSE))</f>
        <v>,,,,,,審引用／抽論 70／00363 外国雑誌 ＨＡＲＤ　ＣＡＰＳＵＬＥＳ　ＤＥＶＥＬＯＰＭＥＮＴ　ＡＮＤ　ＴＥＣＨＮＯＬＯＧＹ、ＴＨＥ　ＰＨＡＲＭＡＣＥＵＴＩＣＡＬ　ＰＲＥＳＳ、1987、第３９頁，第４１頁，第５４頁,審引用／抽論 70／00374 国内図書館 伊田忠夫、カプセル剤（ＩＩ），月刊薬事、１９６７（１１）、ｐ．１７３５－１７４０,審引用／抽論 70／00375 外国雑誌 Ｐ．Ｖ．Ｋｏｚｌｏｖ、ＰＯＬＹＭＥＲ、1983、第２４巻、ｐ．６５１－６６６,審引用／抽論 70／00383 外国雑誌 ＫＯＬＬＯＩＤＮＩＪ　ＪＵＲＮＡＬ、1975、ＹＤＫ６６８．３１７：６７８－１９、ｐ．９－１５,,,,,,,,,,,,,,,,,,,,,,,,,,,,,,,,,,,,</v>
      </c>
      <c r="AE299" s="188" t="str">
        <f t="shared" si="22"/>
        <v/>
      </c>
      <c r="AF299" s="189" t="str">
        <f>IF(OR(LEFT(R299)="特",LEFT(R299)="実"),VLOOKUP(R299,'証拠（JP特許）'!$B$2:$AB$299,10,FALSE),IF(AND(OR(LEFT(R299,2)="US",LEFT(R299,2)="WO",LEFT(R299,2)="GB",LEFT(R299,2)="EP",LEFT(R299,2)="DE"),OR(MID(R299,3,1)="1",MID(R299,3,1)="2",MID(R299,3,1)="3",MID(R299,3,1)="4",MID(R299,3,1)="5",MID(R299,3,1)="6",MID(R299,3,1)="7",MID(R299,3,1)="8",MID(R299,3,1)="9",MID(R299,3,1)="0",)),VLOOKUP(R299,'証拠（WW特許）'!$B$2:$M$90,8,FALSE),""))</f>
        <v/>
      </c>
      <c r="AG299" s="189" t="str">
        <f>IF(OR(LEFT(R299)="特",LEFT(R299)="実"),VLOOKUP(R299,'証拠（JP特許）'!$B$2:$AB$299,26,FALSE),IF(AND(OR(LEFT(R299,2)="US",LEFT(R299,2)="WO",LEFT(R299,2)="GB",LEFT(R299,2)="EP",LEFT(R299,2)="DE"),OR(MID(R299,3,1)="1",MID(R299,3,1)="2",MID(R299,3,1)="3",MID(R299,3,1)="4",MID(R299,3,1)="5",MID(R299,3,1)="6",MID(R299,3,1)="7",MID(R299,3,1)="8",MID(R299,3,1)="9",MID(R299,3,1)="0",)),VLOOKUP(R299,'証拠（WW特許）'!$B$2:$M$90,12,FALSE),""))</f>
        <v/>
      </c>
      <c r="AH299" s="190" t="str">
        <f>IF(OR(LEFT(R299)="特",LEFT(R299)="実"),VLOOKUP(R299,'証拠（JP特許）'!$B$2:$X$299,20,FALSE),IF(AND(OR(LEFT(R299,2)="US",LEFT(R299,2)="WO",LEFT(R299,2)="GB",LEFT(R299,2)="EP",LEFT(R299,2)="DE"),OR(MID(R299,3,1)="1",MID(R299,3,1)="2",MID(R299,3,1)="3",MID(R299,3,1)="4",MID(R299,3,1)="5",MID(R299,3,1)="6",MID(R299,3,1)="7",MID(R299,3,1)="8",MID(R299,3,1)="9",MID(R299,3,1)="0",)),VLOOKUP(R299,'証拠（WW特許）'!$B$2:$U$90,20,FALSE),""))</f>
        <v/>
      </c>
      <c r="AI299" s="190" t="str">
        <f>IF(OR(LEFT(R299)="特",LEFT(R299)="実"),VLOOKUP(R299,'証拠（JP特許）'!$B$2:$X$299,21,FALSE),"")</f>
        <v/>
      </c>
      <c r="AJ299" s="190" t="str">
        <f>IF(OR(LEFT(R299)="特",LEFT(R299)="実"),VLOOKUP(R299,'証拠（JP特許）'!$B$2:$X$299,22,FALSE),"")</f>
        <v/>
      </c>
      <c r="AK299" s="191" t="str">
        <f>IF(OR(LEFT(R299)="特",LEFT(R299)="実"),VLOOKUP(R299,'証拠（JP特許）'!$B$2:$X$299,17,FALSE),IF(AND(OR(LEFT(R299,2)="US",LEFT(R299,2)="WO",LEFT(R299,2)="GB",LEFT(R299,2)="EP",LEFT(R299,2)="DE"),OR(MID(R299,3,1)="1",MID(R299,3,1)="2",MID(R299,3,1)="3",MID(R299,3,1)="4",MID(R299,3,1)="5",MID(R299,3,1)="6",MID(R299,3,1)="7",MID(R299,3,1)="8",MID(R299,3,1)="9",MID(R299,3,1)="0",)),VLOOKUP(R299,'証拠（WW特許）'!$B$2:$U$90,16,FALSE),""))</f>
        <v/>
      </c>
      <c r="AL299" s="190"/>
      <c r="AM299" s="190"/>
      <c r="AN299" s="190"/>
      <c r="AO299" s="190" t="str">
        <f ca="1">IF(OR(LEFT(R299)="特",LEFT(R299)="実",AND(OR(LEFT(R299,2)="US",LEFT(R299,2)="WO",LEFT(R299,2)="GB",LEFT(R299,2)="EP",LEFT(R299,2)="DE"),OR(MID(R299,3,1)="1",MID(R299,3,1)="2",MID(R299,3,1)="3",MID(R299,3,1)="4",MID(R299,3,1)="5",MID(R299,3,1)="6",MID(R299,3,1)="7",MID(R299,3,1)="8",MID(R299,3,1)="9",MID(R299,3,1)="0"))),IF(COUNTIF(INDIRECT("発明者引用!"&amp;ADDRESS(MATCH(C299,発明者引用!B$1:B$196,0),4)&amp;":"&amp;ADDRESS(MATCH(C299,発明者引用!B$1:B$196,0),17)),R299)+COUNTIF(INDIRECT("発明者引用!"&amp;ADDRESS(MATCH(C299,発明者引用!B$1:B$196,0),4)&amp;":"&amp;ADDRESS(MATCH(C299,発明者引用!B$1:B$196,0),17)),#REF!)+COUNTIF(INDIRECT("発明者引用!"&amp;ADDRESS(MATCH(C299,発明者引用!B$1:B$196,0),4)&amp;":"&amp;ADDRESS(MATCH(C299,発明者引用!B$1:B$196,0),17)),T299)&gt;0,"Yes","No"),"")</f>
        <v/>
      </c>
      <c r="AP299" s="190" t="str">
        <f ca="1">IF(OR(LEFT(R299)="特",LEFT(R299)="実",AND(OR(LEFT(R299,2)="US",LEFT(R299,2)="WO",LEFT(R299,2)="GB",LEFT(R299,2)="EP",LEFT(R299,2)="DE"),OR(MID(R299,3,1)="1",MID(R299,3,1)="2",MID(R299,3,1)="3",MID(R299,3,1)="4",MID(R299,3,1)="5",MID(R299,3,1)="6",MID(R299,3,1)="7",MID(R299,3,1)="8",MID(R299,3,1)="9",MID(R299,3,1)="0"))),IF(VLOOKUP(C299,ファミリ引用特許WO!$A$2:$B$241,2,FALSE)+VLOOKUP(C299,ファミリ引用文献WO!$A$2:$C$241,3,FALSE)=0,"ISR無し",IF(COUNTIF(INDIRECT("ファミリ引用特許WO!"&amp;ADDRESS(MATCH(C299,ファミリ引用特許WO!$A$2:$A$241,0),1)&amp;":"&amp;ADDRESS(MATCH(C299,ファミリ引用特許WO!$A$2:$A$241,0),19)),R299)+COUNTIF(INDIRECT("ファミリ引用特許WO!"&amp;ADDRESS(MATCH(C299,ファミリ引用特許WO!$A$2:$A$241,0),1)&amp;":"&amp;ADDRESS(MATCH(C299,ファミリ引用特許WO!$A$2:$A$241,0),19)),S299)+COUNTIF(INDIRECT("ファミリ引用特許WO!"&amp;ADDRESS(MATCH(C299,ファミリ引用特許WO!$A$2:$A$241,0),1)&amp;":"&amp;ADDRESS(MATCH(C299,ファミリ引用特許WO!$A$2:$A$241,0),19)),T299)+COUNTIF(INDIRECT("ファミリ引用特許WO!"&amp;ADDRESS(MATCH(C299,ファミリ引用特許WO!$A$2:$A$241,0),1)&amp;":"&amp;ADDRESS(MATCH(C299,ファミリ引用特許WO!$A$2:$A$241,0),19)),W299)+COUNTIF(INDIRECT("ファミリ引用特許WO!"&amp;ADDRESS(MATCH(C299,ファミリ引用特許WO!$A$2:$A$241,0),1)&amp;":"&amp;ADDRESS(MATCH(C299,ファミリ引用特許WO!$A$2:$A$241,0),19)),Y299)&gt;0,"Yes","No")),"")</f>
        <v/>
      </c>
      <c r="AQ299" s="194" t="str">
        <f ca="1">IF(OR(LEFT(R299)="特",LEFT(R299)="実",AND(OR(LEFT(R299,2)="US",LEFT(R299,2)="WO",LEFT(R299,2)="GB",LEFT(R299,2)="EP",LEFT(R299,2)="DE"),OR(MID(R299,3,1)="1",MID(R299,3,1)="2",MID(R299,3,1)="3",MID(R299,3,1)="4",MID(R299,3,1)="5",MID(R299,3,1)="6",MID(R299,3,1)="7",MID(R299,3,1)="8",MID(R299,3,1)="9",MID(R299,3,1)="0"))),IF(VLOOKUP(C299,'ファミリ引用特許表記修正（ex.A2→A）'!$A$2:$B$241,2,FALSE)=0,"family無し",IF(COUNTIF(INDIRECT("'ファミリ引用特許表記修正（ex.A2→A）'!"&amp;ADDRESS(MATCH(C299,'ファミリ引用特許表記修正（ex.A2→A）'!$A$2:$A$241,0),1)&amp;":"&amp;ADDRESS(MATCH(C299,'ファミリ引用特許表記修正（ex.A2→A）'!$A$2:$A$241,0),171)),R299)+COUNTIF(INDIRECT("'ファミリ引用特許表記修正（ex.A2→A）'!"&amp;ADDRESS(MATCH(C299,'ファミリ引用特許表記修正（ex.A2→A）'!$A$2:$A$241,0),1)&amp;":"&amp;ADDRESS(MATCH(C299,'ファミリ引用特許表記修正（ex.A2→A）'!$A$2:$A$241,0),171)),S299)+COUNTIF(INDIRECT("'ファミリ引用特許表記修正（ex.A2→A）'!"&amp;ADDRESS(MATCH(C299,'ファミリ引用特許表記修正（ex.A2→A）'!$A$2:$A$241,0),1)&amp;":"&amp;ADDRESS(MATCH(C299,'ファミリ引用特許表記修正（ex.A2→A）'!$A$2:$A$241,0),171)),T299)+COUNTIF(INDIRECT("'ファミリ引用特許表記修正（ex.A2→A）'!"&amp;ADDRESS(MATCH(C299,'ファミリ引用特許表記修正（ex.A2→A）'!$A$2:$A$241,0),1)&amp;":"&amp;ADDRESS(MATCH(C299,'ファミリ引用特許表記修正（ex.A2→A）'!$A$2:$A$241,0),171)),W299)+COUNTIF(INDIRECT("'ファミリ引用特許表記修正（ex.A2→A）'!"&amp;ADDRESS(MATCH(C299,'ファミリ引用特許表記修正（ex.A2→A）'!$A$2:$A$241,0),1)&amp;":"&amp;ADDRESS(MATCH(C299,'ファミリ引用特許表記修正（ex.A2→A）'!$A$2:$A$241,0),171)),Y299)&gt;0,"Yes","No")),"")</f>
        <v/>
      </c>
      <c r="AR299" s="193" t="str">
        <f>IF(OR(LEFT(R299)="特",LEFT(R299)="実",AND(OR(LEFT(R299,2)="US",LEFT(R299,2)="WO",LEFT(R299,2)="GB",LEFT(R299,2)="EP",LEFT(R299,2)="DE"),OR(MID(R299,3,1)="1",MID(R299,3,1)="2",MID(R299,3,1)="3",MID(R299,3,1)="4",MID(R299,3,1)="5",MID(R299,3,1)="6",MID(R299,3,1)="7",MID(R299,3,1)="8",MID(R299,3,1)="9",MID(R299,3,1)="0",))),"",VLOOKUP($C299,ファミリ発明者引用文献!A$3:B$235,2,FALSE))</f>
        <v>,,</v>
      </c>
      <c r="AS299" s="194" t="str">
        <f>VLOOKUP(C299,ファミリ引用文献WO!A$2:B$241,2,FALSE)</f>
        <v/>
      </c>
      <c r="AT299" s="190" t="str">
        <f>VLOOKUP(C299,ファミリ引用文献!A$3:B$242,2,FALSE)</f>
        <v>KOLLOIDNIJ JURNAL,&amp;#12525;&amp;#12471;&amp;#12450;,1975&amp;#24180;,YDK668.317:678-19,p.9-15/HARD CAPSULES DEVELOPMENT AND TECHNOLOGY,THE PHARMACEUTICAL PRESS,1987&amp;#24180;,&amp;#31532;39&amp;#38913;,&amp;#31532;41&amp;#38913;,&amp;#31532;54&amp;#38913;/P.V.Kozlov,POLYMER,1983&amp;#24180;,&amp;#31532;24&amp;#24059;,p.651-666/&amp;#20234;&amp;#30000;&amp;#24544;&amp;#22827;,&amp;#12459;&amp;#12503;&amp;#12475;&amp;#12523;&amp;#21092;(II),&amp;#26376;&amp;#21002;&amp;#34220;&amp;#20107;,&amp;#26085;&amp;#26412;,1967(11),p.1735-1740/0/0/0/0/0/0/0/0/0/0/0/0/0/0/0/0/0/0/0/0/0/0/0/0/0/0/0/0/0/0/0/0/0/0/0/0/0/0/0/0/0/0/0/0/0/0/0/0/0/0/0/0/0/0/0/0/0/0/0/0/0/0/0/0/0/0/0/0/0/0/0/0/0/0/0/0/0/0/0/0/0/0/0/0/0/0/0/0/0/0/0/0/0/0/0/0/0/0/0/0/0/0/0/0/0/0/0/0/0/0/0/0/0/0/0/0/0/0/0/0/0/0/0/0/0/0/0/0/0/0/0/0/0/0/0/0/0/0/0/0/0/0/0/0/0/0/0/0/0/0/0/0/0/0/0/0/0/0/0/0/0/0/0/0/0/0/0/0/0/0/0/0</v>
      </c>
      <c r="AU299" s="190" t="str">
        <f>VLOOKUP(C299,審判データ!AH$2:BT$379,39,FALSE)</f>
        <v>特開平03-080930;特公平06-011696;特開平11-060473;特許03594111;特開平11-049667;特開2004-035569;特許04099537</v>
      </c>
      <c r="AV299" s="192" t="str">
        <f ca="1">IF(INDIRECT("審判データ!"&amp;ADDRESS(MATCH(C299,審判データ!$AH$1:$AH$379,0),32))="早期審査の対象とする","早期審査","")</f>
        <v/>
      </c>
      <c r="AW299" s="657" t="str">
        <f t="shared" si="21"/>
        <v/>
      </c>
      <c r="AX299" s="658" t="str">
        <f>IF(LEFT(AE299,3)="日本特",IF(LEFT(C299)="特",VLOOKUP(C299,'本件、証拠文献テーマコード'!G$2:I$376,3,FALSE),VLOOKUP(C299,'本件、証拠文献テーマコード'!B$2:I$376,8,FALSE)),"")</f>
        <v/>
      </c>
      <c r="AY299" s="658" t="str">
        <f>IF(LEFT(AE299,3)="日本特",IF(OR(MID(R299,2,1)="開",MID(R299,2,1)="表",MID(R299,2,1)="登"),VLOOKUP(R299,'本件、証拠文献テーマコード'!C$2:I$379,7,FALSE),VLOOKUP(R299,'本件、証拠文献テーマコード'!G$2:I$379,3,FALSE)),"")</f>
        <v/>
      </c>
      <c r="AZ299" s="659"/>
    </row>
    <row r="300" spans="1:52" ht="40.5" x14ac:dyDescent="0.15">
      <c r="A300" s="790"/>
      <c r="B300" s="586" t="str">
        <f ca="1">IF(A300="",B299,INDIRECT("審判データ!"&amp;ADDRESS(MATCH(A300,審判データ!$HC$1:$HC$379,0),20))&amp;" / "&amp;INDIRECT("審判データ!"&amp;ADDRESS(MATCH(A300,審判データ!$HC$1:$HC$379,0),21)))</f>
        <v>2011 / 29-2</v>
      </c>
      <c r="C300" s="413">
        <v>4099537</v>
      </c>
      <c r="D300" s="413" t="s">
        <v>3502</v>
      </c>
      <c r="E300" s="163" t="str">
        <f ca="1">INDIRECT("審判データ!"&amp;ADDRESS(MATCH(C300,審判データ!$AH$1:$AH$379,0),55))</f>
        <v>クオリカプス株式会社</v>
      </c>
      <c r="F300" s="43" t="str">
        <f ca="1">INDIRECT("審判データ!"&amp;ADDRESS(MATCH(C300,審判データ!$AH$1:$AH$379,0),56))</f>
        <v>山本　泰三;松浦　誠之介;阿部　賢治</v>
      </c>
      <c r="G300" s="43" t="str">
        <f ca="1">INDIRECT("審判データ!"&amp;ADDRESS(MATCH(C300,審判データ!$AH$1:$AH$379,0),72))</f>
        <v>特開平03-080930;特公平06-011696;特開平11-060473;特許03594111;特開平11-049667;特開2004-035569;特許04099537</v>
      </c>
      <c r="H300" s="43" t="str">
        <f ca="1">INDIRECT("審判データ!"&amp;ADDRESS(MATCH(C300,審判データ!$AH$1:$AH$379,0),41))</f>
        <v>A61K  9/40;A61J  3/07;A61K 47/34;A61K 47/42</v>
      </c>
      <c r="I300" s="43" t="str">
        <f ca="1">INDIRECT("審判データ!"&amp;ADDRESS(MATCH(C300,審判データ!$AH$1:$AH$379,0),49))</f>
        <v>A61J   3/07@AFI(JP);A61K   9/40@AFI(JP);A61K  47/34@ALI(JP);A61K  47/42@ALI(JP)</v>
      </c>
      <c r="J300" s="43" t="str">
        <f ca="1">INDIRECT("審判データ!"&amp;ADDRESS(MATCH(C300,審判データ!$AH$1:$AH$379,0),51))</f>
        <v>A61J  3/07        D;A61J  3/07        F;A61J  3/07        G;A61K  9/40;A61K 47/34;A61K 47/42</v>
      </c>
      <c r="K300" s="43" t="str">
        <f ca="1">INDIRECT("審判データ!"&amp;ADDRESS(MATCH(C300,審判データ!$AH$1:$AH$379,0),53))</f>
        <v>4C076 AA54;4C076 BB01;4C076 EE23H;4C076 EE42H;4C076 FF27;4C076 FF36;4C076 FF63;4C076 GG16;4C047 LL12</v>
      </c>
      <c r="L300" s="1005"/>
      <c r="M300" s="1025"/>
      <c r="N300" s="1007"/>
      <c r="O300" s="1026"/>
      <c r="P300" s="1024"/>
      <c r="Q300" s="715" t="s">
        <v>22875</v>
      </c>
      <c r="R300" s="716" t="s">
        <v>22876</v>
      </c>
      <c r="S300" s="715" t="str">
        <f>IF(OR(LEFT(R300)="特",LEFT(R300)="実"),VLOOKUP(R300,'証拠（JP特許）'!$B$2:$D$299,2,FALSE),IF(AND(OR(LEFT(R300,2)="US",LEFT(R300,2)="WO",LEFT(R300,2)="GB",LEFT(R300,2)="EP",LEFT(R300,2)="DE"),OR(MID(R300,3,1)="1",MID(R300,3,1)="2",MID(R300,3,1)="3",MID(R300,3,1)="4",MID(R300,3,1)="5",MID(R300,3,1)="6",MID(R300,3,1)="7",MID(R300,3,1)="8",MID(R300,3,1)="9",MID(R300,3,1)="0")),VLOOKUP(R300,'証拠（WW特許）'!$B$2:$C$90,2,FALSE),"_"))</f>
        <v>_</v>
      </c>
      <c r="T300" s="716" t="str">
        <f>IF(OR(LEFT(R300)="特",LEFT(R300)="実"),VLOOKUP(R300,'証拠（JP特許）'!$B$2:$E$299,4,FALSE),"_")</f>
        <v>_</v>
      </c>
      <c r="U300" s="716" t="s">
        <v>1467</v>
      </c>
      <c r="V300" s="715" t="s">
        <v>1624</v>
      </c>
      <c r="W300" s="717" t="str">
        <f t="shared" si="23"/>
        <v/>
      </c>
      <c r="X300" s="718"/>
      <c r="Y300" s="718" t="str">
        <f t="shared" si="24"/>
        <v/>
      </c>
      <c r="Z300" s="414" t="str">
        <f ca="1">IF(OR(LEFT(R300)="特",LEFT(R300)="実",AND(OR(LEFT(R300,2)="US",LEFT(R300,2)="WO",LEFT(R300,2)="GB",LEFT(R300,2)="EP",LEFT(R300,2)="DE"),OR(MID(R300,3,1)="1",MID(R300,3,1)="2",MID(R300,3,1)="3",MID(R300,3,1)="4",MID(R300,3,1)="5",MID(R300,3,1)="6",MID(R300,3,1)="7",MID(R300,3,1)="8",MID(R300,3,1)="9",MID(R300,3,1)="0",))),IF(COUNTIF(INDIRECT("拒絶理由・拒絶査定・異議申立!"&amp;ADDRESS(MATCH(C300,拒絶理由・拒絶査定・異議申立!B$1:B$1000,0),3)&amp;":"&amp;ADDRESS(MATCH(C300,拒絶理由・拒絶査定・異議申立!B$1:B$1000,0),50)),R300)+COUNTIF(INDIRECT("拒絶理由・拒絶査定・異議申立!"&amp;ADDRESS(MATCH(C300,拒絶理由・拒絶査定・異議申立!B$1:B$1000,0),3)&amp;":"&amp;ADDRESS(MATCH(C300,拒絶理由・拒絶査定・異議申立!B$1:B$1000,0),50)),T300)&gt;0,"Yes","No"),"")</f>
        <v/>
      </c>
      <c r="AA300" s="415" t="str">
        <f ca="1">IF(OR(LEFT(R300)="特",LEFT(R300)="実",AND(OR(LEFT(R300,2)="US",LEFT(R300,2)="WO",LEFT(R300,2)="GB",LEFT(R300,2)="EP",LEFT(R300,2)="DE"),OR(MID(R300,3,1)="1",MID(R300,3,1)="2",MID(R300,3,1)="3",MID(R300,3,1)="4",MID(R300,3,1)="5",MID(R300,3,1)="6",MID(R300,3,1)="7",MID(R300,3,1)="8",MID(R300,3,1)="9",MID(R300,3,1)="0",))),IF(COUNTIF(INDIRECT("先行技術調査・登録査定!"&amp;ADDRESS(MATCH(C300,先行技術調査・登録査定!B$1:B$1000,0),3)&amp;":"&amp;ADDRESS(MATCH(C300,先行技術調査・登録査定!B$1:B$1000,0),49)),R300)+COUNTIF(INDIRECT("先行技術調査・登録査定!"&amp;ADDRESS(MATCH(C300,先行技術調査・登録査定!B$1:B$1000,0),3)&amp;":"&amp;ADDRESS(MATCH(C300,先行技術調査・登録査定!B$1:B$1000,0),49)),T300)&gt;0,"Yes","No"),"")</f>
        <v/>
      </c>
      <c r="AB300" s="416" t="str">
        <f t="shared" ca="1" si="25"/>
        <v/>
      </c>
      <c r="AC300" s="433" t="str">
        <f>IF(OR(LEFT(R300)="特",LEFT(R300)="実",AND(OR(LEFT(R300,2)="US",LEFT(R300,2)="WO",LEFT(R300,2)="GB",LEFT(R300,2)="EP",LEFT(R300,2)="DE"),OR(MID(R300,3,1)="1",MID(R300,3,1)="2",MID(R300,3,1)="3",MID(R300,3,1)="4",MID(R300,3,1)="5",MID(R300,3,1)="6",MID(R300,3,1)="7",MID(R300,3,1)="8",MID(R300,3,1)="9",MID(R300,3,1)="0",))),"",VLOOKUP($C300,非特許文献リスト!$A$2:$C$196,2,FALSE))</f>
        <v>,審引用／抽論 70／00363 外国雑誌 ＨＡＲＤ　ＣＡＰＳＵＬＥＳ　ＤＥＶＥＬＯＰＭＥＮＴ　ＡＮＤ　ＴＥＣＨＮＯＬＯＧＹ、ＴＨＥ　ＰＨＡＲＭＡＣＥＵＴＩＣＡＬ　ＰＲＥＳＳ、1987、第３９頁，第４１頁，第５４頁,審引用／抽論 70／00374 国内図書館 伊田忠夫、カプセル剤（ＩＩ），月刊薬事、１９６７（１１）、ｐ．１７３５－１７４０,審引用／抽論 70／00375 外国雑誌 Ｐ．Ｖ．Ｋｏｚｌｏｖ、ＰＯＬＹＭＥＲ、1983、第２４巻、ｐ．６５１－６６６,審引用／抽論 70／00383 外国雑誌 ＫＯＬＬＯＩＤＮＩＪ　ＪＵＲＮＡＬ、1975、ＹＤＫ６６８．３１７：６７８－１９、ｐ．９－１５,,,,,,,,,,,,,,,,,,,,,,,,</v>
      </c>
      <c r="AD300" s="434" t="str">
        <f>IF(OR(LEFT(R300)="特",LEFT(R300)="実",AND(OR(LEFT(R300,2)="US",LEFT(R300,2)="WO",LEFT(R300,2)="GB",LEFT(R300,2)="EP",LEFT(R300,2)="DE"),OR(MID(R300,3,1)="1",MID(R300,3,1)="2",MID(R300,3,1)="3",MID(R300,3,1)="4",MID(R300,3,1)="5",MID(R300,3,1)="6",MID(R300,3,1)="7",MID(R300,3,1)="8",MID(R300,3,1)="9",MID(R300,3,1)="0",))),"",VLOOKUP($C300,非特許文献リスト!$A$2:$C$196,3,FALSE))</f>
        <v>,,,,,,審引用／抽論 70／00363 外国雑誌 ＨＡＲＤ　ＣＡＰＳＵＬＥＳ　ＤＥＶＥＬＯＰＭＥＮＴ　ＡＮＤ　ＴＥＣＨＮＯＬＯＧＹ、ＴＨＥ　ＰＨＡＲＭＡＣＥＵＴＩＣＡＬ　ＰＲＥＳＳ、1987、第３９頁，第４１頁，第５４頁,審引用／抽論 70／00374 国内図書館 伊田忠夫、カプセル剤（ＩＩ），月刊薬事、１９６７（１１）、ｐ．１７３５－１７４０,審引用／抽論 70／00375 外国雑誌 Ｐ．Ｖ．Ｋｏｚｌｏｖ、ＰＯＬＹＭＥＲ、1983、第２４巻、ｐ．６５１－６６６,審引用／抽論 70／00383 外国雑誌 ＫＯＬＬＯＩＤＮＩＪ　ＪＵＲＮＡＬ、1975、ＹＤＫ６６８．３１７：６７８－１９、ｐ．９－１５,,,,,,,,,,,,,,,,,,,,,,,,,,,,,,,,,,,,</v>
      </c>
      <c r="AE300" s="188" t="str">
        <f t="shared" si="22"/>
        <v/>
      </c>
      <c r="AF300" s="189" t="str">
        <f>IF(OR(LEFT(R300)="特",LEFT(R300)="実"),VLOOKUP(R300,'証拠（JP特許）'!$B$2:$AB$299,10,FALSE),IF(AND(OR(LEFT(R300,2)="US",LEFT(R300,2)="WO",LEFT(R300,2)="GB",LEFT(R300,2)="EP",LEFT(R300,2)="DE"),OR(MID(R300,3,1)="1",MID(R300,3,1)="2",MID(R300,3,1)="3",MID(R300,3,1)="4",MID(R300,3,1)="5",MID(R300,3,1)="6",MID(R300,3,1)="7",MID(R300,3,1)="8",MID(R300,3,1)="9",MID(R300,3,1)="0",)),VLOOKUP(R300,'証拠（WW特許）'!$B$2:$M$90,8,FALSE),""))</f>
        <v/>
      </c>
      <c r="AG300" s="189" t="str">
        <f>IF(OR(LEFT(R300)="特",LEFT(R300)="実"),VLOOKUP(R300,'証拠（JP特許）'!$B$2:$AB$299,26,FALSE),IF(AND(OR(LEFT(R300,2)="US",LEFT(R300,2)="WO",LEFT(R300,2)="GB",LEFT(R300,2)="EP",LEFT(R300,2)="DE"),OR(MID(R300,3,1)="1",MID(R300,3,1)="2",MID(R300,3,1)="3",MID(R300,3,1)="4",MID(R300,3,1)="5",MID(R300,3,1)="6",MID(R300,3,1)="7",MID(R300,3,1)="8",MID(R300,3,1)="9",MID(R300,3,1)="0",)),VLOOKUP(R300,'証拠（WW特許）'!$B$2:$M$90,12,FALSE),""))</f>
        <v/>
      </c>
      <c r="AH300" s="190" t="str">
        <f>IF(OR(LEFT(R300)="特",LEFT(R300)="実"),VLOOKUP(R300,'証拠（JP特許）'!$B$2:$X$299,20,FALSE),IF(AND(OR(LEFT(R300,2)="US",LEFT(R300,2)="WO",LEFT(R300,2)="GB",LEFT(R300,2)="EP",LEFT(R300,2)="DE"),OR(MID(R300,3,1)="1",MID(R300,3,1)="2",MID(R300,3,1)="3",MID(R300,3,1)="4",MID(R300,3,1)="5",MID(R300,3,1)="6",MID(R300,3,1)="7",MID(R300,3,1)="8",MID(R300,3,1)="9",MID(R300,3,1)="0",)),VLOOKUP(R300,'証拠（WW特許）'!$B$2:$U$90,20,FALSE),""))</f>
        <v/>
      </c>
      <c r="AI300" s="190" t="str">
        <f>IF(OR(LEFT(R300)="特",LEFT(R300)="実"),VLOOKUP(R300,'証拠（JP特許）'!$B$2:$X$299,21,FALSE),"")</f>
        <v/>
      </c>
      <c r="AJ300" s="190" t="str">
        <f>IF(OR(LEFT(R300)="特",LEFT(R300)="実"),VLOOKUP(R300,'証拠（JP特許）'!$B$2:$X$299,22,FALSE),"")</f>
        <v/>
      </c>
      <c r="AK300" s="191" t="str">
        <f>IF(OR(LEFT(R300)="特",LEFT(R300)="実"),VLOOKUP(R300,'証拠（JP特許）'!$B$2:$X$299,17,FALSE),IF(AND(OR(LEFT(R300,2)="US",LEFT(R300,2)="WO",LEFT(R300,2)="GB",LEFT(R300,2)="EP",LEFT(R300,2)="DE"),OR(MID(R300,3,1)="1",MID(R300,3,1)="2",MID(R300,3,1)="3",MID(R300,3,1)="4",MID(R300,3,1)="5",MID(R300,3,1)="6",MID(R300,3,1)="7",MID(R300,3,1)="8",MID(R300,3,1)="9",MID(R300,3,1)="0",)),VLOOKUP(R300,'証拠（WW特許）'!$B$2:$U$90,16,FALSE),""))</f>
        <v/>
      </c>
      <c r="AL300" s="190"/>
      <c r="AM300" s="190"/>
      <c r="AN300" s="190"/>
      <c r="AO300" s="190" t="str">
        <f ca="1">IF(OR(LEFT(R300)="特",LEFT(R300)="実",AND(OR(LEFT(R300,2)="US",LEFT(R300,2)="WO",LEFT(R300,2)="GB",LEFT(R300,2)="EP",LEFT(R300,2)="DE"),OR(MID(R300,3,1)="1",MID(R300,3,1)="2",MID(R300,3,1)="3",MID(R300,3,1)="4",MID(R300,3,1)="5",MID(R300,3,1)="6",MID(R300,3,1)="7",MID(R300,3,1)="8",MID(R300,3,1)="9",MID(R300,3,1)="0"))),IF(COUNTIF(INDIRECT("発明者引用!"&amp;ADDRESS(MATCH(C300,発明者引用!B$1:B$196,0),4)&amp;":"&amp;ADDRESS(MATCH(C300,発明者引用!B$1:B$196,0),17)),R300)+COUNTIF(INDIRECT("発明者引用!"&amp;ADDRESS(MATCH(C300,発明者引用!B$1:B$196,0),4)&amp;":"&amp;ADDRESS(MATCH(C300,発明者引用!B$1:B$196,0),17)),#REF!)+COUNTIF(INDIRECT("発明者引用!"&amp;ADDRESS(MATCH(C300,発明者引用!B$1:B$196,0),4)&amp;":"&amp;ADDRESS(MATCH(C300,発明者引用!B$1:B$196,0),17)),T300)&gt;0,"Yes","No"),"")</f>
        <v/>
      </c>
      <c r="AP300" s="190" t="str">
        <f ca="1">IF(OR(LEFT(R300)="特",LEFT(R300)="実",AND(OR(LEFT(R300,2)="US",LEFT(R300,2)="WO",LEFT(R300,2)="GB",LEFT(R300,2)="EP",LEFT(R300,2)="DE"),OR(MID(R300,3,1)="1",MID(R300,3,1)="2",MID(R300,3,1)="3",MID(R300,3,1)="4",MID(R300,3,1)="5",MID(R300,3,1)="6",MID(R300,3,1)="7",MID(R300,3,1)="8",MID(R300,3,1)="9",MID(R300,3,1)="0"))),IF(VLOOKUP(C300,ファミリ引用特許WO!$A$2:$B$241,2,FALSE)+VLOOKUP(C300,ファミリ引用文献WO!$A$2:$C$241,3,FALSE)=0,"ISR無し",IF(COUNTIF(INDIRECT("ファミリ引用特許WO!"&amp;ADDRESS(MATCH(C300,ファミリ引用特許WO!$A$2:$A$241,0),1)&amp;":"&amp;ADDRESS(MATCH(C300,ファミリ引用特許WO!$A$2:$A$241,0),19)),R300)+COUNTIF(INDIRECT("ファミリ引用特許WO!"&amp;ADDRESS(MATCH(C300,ファミリ引用特許WO!$A$2:$A$241,0),1)&amp;":"&amp;ADDRESS(MATCH(C300,ファミリ引用特許WO!$A$2:$A$241,0),19)),S300)+COUNTIF(INDIRECT("ファミリ引用特許WO!"&amp;ADDRESS(MATCH(C300,ファミリ引用特許WO!$A$2:$A$241,0),1)&amp;":"&amp;ADDRESS(MATCH(C300,ファミリ引用特許WO!$A$2:$A$241,0),19)),T300)+COUNTIF(INDIRECT("ファミリ引用特許WO!"&amp;ADDRESS(MATCH(C300,ファミリ引用特許WO!$A$2:$A$241,0),1)&amp;":"&amp;ADDRESS(MATCH(C300,ファミリ引用特許WO!$A$2:$A$241,0),19)),W300)+COUNTIF(INDIRECT("ファミリ引用特許WO!"&amp;ADDRESS(MATCH(C300,ファミリ引用特許WO!$A$2:$A$241,0),1)&amp;":"&amp;ADDRESS(MATCH(C300,ファミリ引用特許WO!$A$2:$A$241,0),19)),Y300)&gt;0,"Yes","No")),"")</f>
        <v/>
      </c>
      <c r="AQ300" s="194" t="str">
        <f ca="1">IF(OR(LEFT(R300)="特",LEFT(R300)="実",AND(OR(LEFT(R300,2)="US",LEFT(R300,2)="WO",LEFT(R300,2)="GB",LEFT(R300,2)="EP",LEFT(R300,2)="DE"),OR(MID(R300,3,1)="1",MID(R300,3,1)="2",MID(R300,3,1)="3",MID(R300,3,1)="4",MID(R300,3,1)="5",MID(R300,3,1)="6",MID(R300,3,1)="7",MID(R300,3,1)="8",MID(R300,3,1)="9",MID(R300,3,1)="0"))),IF(VLOOKUP(C300,'ファミリ引用特許表記修正（ex.A2→A）'!$A$2:$B$241,2,FALSE)=0,"family無し",IF(COUNTIF(INDIRECT("'ファミリ引用特許表記修正（ex.A2→A）'!"&amp;ADDRESS(MATCH(C300,'ファミリ引用特許表記修正（ex.A2→A）'!$A$2:$A$241,0),1)&amp;":"&amp;ADDRESS(MATCH(C300,'ファミリ引用特許表記修正（ex.A2→A）'!$A$2:$A$241,0),171)),R300)+COUNTIF(INDIRECT("'ファミリ引用特許表記修正（ex.A2→A）'!"&amp;ADDRESS(MATCH(C300,'ファミリ引用特許表記修正（ex.A2→A）'!$A$2:$A$241,0),1)&amp;":"&amp;ADDRESS(MATCH(C300,'ファミリ引用特許表記修正（ex.A2→A）'!$A$2:$A$241,0),171)),S300)+COUNTIF(INDIRECT("'ファミリ引用特許表記修正（ex.A2→A）'!"&amp;ADDRESS(MATCH(C300,'ファミリ引用特許表記修正（ex.A2→A）'!$A$2:$A$241,0),1)&amp;":"&amp;ADDRESS(MATCH(C300,'ファミリ引用特許表記修正（ex.A2→A）'!$A$2:$A$241,0),171)),T300)+COUNTIF(INDIRECT("'ファミリ引用特許表記修正（ex.A2→A）'!"&amp;ADDRESS(MATCH(C300,'ファミリ引用特許表記修正（ex.A2→A）'!$A$2:$A$241,0),1)&amp;":"&amp;ADDRESS(MATCH(C300,'ファミリ引用特許表記修正（ex.A2→A）'!$A$2:$A$241,0),171)),W300)+COUNTIF(INDIRECT("'ファミリ引用特許表記修正（ex.A2→A）'!"&amp;ADDRESS(MATCH(C300,'ファミリ引用特許表記修正（ex.A2→A）'!$A$2:$A$241,0),1)&amp;":"&amp;ADDRESS(MATCH(C300,'ファミリ引用特許表記修正（ex.A2→A）'!$A$2:$A$241,0),171)),Y300)&gt;0,"Yes","No")),"")</f>
        <v/>
      </c>
      <c r="AR300" s="193" t="str">
        <f>IF(OR(LEFT(R300)="特",LEFT(R300)="実",AND(OR(LEFT(R300,2)="US",LEFT(R300,2)="WO",LEFT(R300,2)="GB",LEFT(R300,2)="EP",LEFT(R300,2)="DE"),OR(MID(R300,3,1)="1",MID(R300,3,1)="2",MID(R300,3,1)="3",MID(R300,3,1)="4",MID(R300,3,1)="5",MID(R300,3,1)="6",MID(R300,3,1)="7",MID(R300,3,1)="8",MID(R300,3,1)="9",MID(R300,3,1)="0",))),"",VLOOKUP($C300,ファミリ発明者引用文献!A$3:B$235,2,FALSE))</f>
        <v>,,</v>
      </c>
      <c r="AS300" s="194" t="str">
        <f>VLOOKUP(C300,ファミリ引用文献WO!A$2:B$241,2,FALSE)</f>
        <v/>
      </c>
      <c r="AT300" s="190" t="str">
        <f>VLOOKUP(C300,ファミリ引用文献!A$3:B$242,2,FALSE)</f>
        <v>KOLLOIDNIJ JURNAL,&amp;#12525;&amp;#12471;&amp;#12450;,1975&amp;#24180;,YDK668.317:678-19,p.9-15/HARD CAPSULES DEVELOPMENT AND TECHNOLOGY,THE PHARMACEUTICAL PRESS,1987&amp;#24180;,&amp;#31532;39&amp;#38913;,&amp;#31532;41&amp;#38913;,&amp;#31532;54&amp;#38913;/P.V.Kozlov,POLYMER,1983&amp;#24180;,&amp;#31532;24&amp;#24059;,p.651-666/&amp;#20234;&amp;#30000;&amp;#24544;&amp;#22827;,&amp;#12459;&amp;#12503;&amp;#12475;&amp;#12523;&amp;#21092;(II),&amp;#26376;&amp;#21002;&amp;#34220;&amp;#20107;,&amp;#26085;&amp;#26412;,1967(11),p.1735-1740/0/0/0/0/0/0/0/0/0/0/0/0/0/0/0/0/0/0/0/0/0/0/0/0/0/0/0/0/0/0/0/0/0/0/0/0/0/0/0/0/0/0/0/0/0/0/0/0/0/0/0/0/0/0/0/0/0/0/0/0/0/0/0/0/0/0/0/0/0/0/0/0/0/0/0/0/0/0/0/0/0/0/0/0/0/0/0/0/0/0/0/0/0/0/0/0/0/0/0/0/0/0/0/0/0/0/0/0/0/0/0/0/0/0/0/0/0/0/0/0/0/0/0/0/0/0/0/0/0/0/0/0/0/0/0/0/0/0/0/0/0/0/0/0/0/0/0/0/0/0/0/0/0/0/0/0/0/0/0/0/0/0/0/0/0/0/0/0/0/0/0/0</v>
      </c>
      <c r="AU300" s="190" t="str">
        <f>VLOOKUP(C300,審判データ!AH$2:BT$379,39,FALSE)</f>
        <v>特開平03-080930;特公平06-011696;特開平11-060473;特許03594111;特開平11-049667;特開2004-035569;特許04099537</v>
      </c>
      <c r="AV300" s="192" t="str">
        <f ca="1">IF(INDIRECT("審判データ!"&amp;ADDRESS(MATCH(C300,審判データ!$AH$1:$AH$379,0),32))="早期審査の対象とする","早期審査","")</f>
        <v/>
      </c>
      <c r="AW300" s="657" t="str">
        <f t="shared" si="21"/>
        <v/>
      </c>
      <c r="AX300" s="658" t="str">
        <f>IF(LEFT(AE300,3)="日本特",IF(LEFT(C300)="特",VLOOKUP(C300,'本件、証拠文献テーマコード'!G$2:I$376,3,FALSE),VLOOKUP(C300,'本件、証拠文献テーマコード'!B$2:I$376,8,FALSE)),"")</f>
        <v/>
      </c>
      <c r="AY300" s="658" t="str">
        <f>IF(LEFT(AE300,3)="日本特",IF(OR(MID(R300,2,1)="開",MID(R300,2,1)="表",MID(R300,2,1)="登"),VLOOKUP(R300,'本件、証拠文献テーマコード'!C$2:I$379,7,FALSE),VLOOKUP(R300,'本件、証拠文献テーマコード'!G$2:I$379,3,FALSE)),"")</f>
        <v/>
      </c>
      <c r="AZ300" s="659"/>
    </row>
    <row r="301" spans="1:52" ht="27" x14ac:dyDescent="0.15">
      <c r="A301" s="790" t="s">
        <v>22877</v>
      </c>
      <c r="B301" s="586" t="str">
        <f ca="1">IF(A301="",B300,INDIRECT("審判データ!"&amp;ADDRESS(MATCH(A301,審判データ!$HC$1:$HC$379,0),20))&amp;" / "&amp;INDIRECT("審判データ!"&amp;ADDRESS(MATCH(A301,審判データ!$HC$1:$HC$379,0),21)))</f>
        <v>2011 / 29-2</v>
      </c>
      <c r="C301" s="413">
        <v>3968067</v>
      </c>
      <c r="D301" s="413" t="s">
        <v>3526</v>
      </c>
      <c r="E301" s="163" t="str">
        <f ca="1">INDIRECT("審判データ!"&amp;ADDRESS(MATCH(C301,審判データ!$AH$1:$AH$379,0),55))</f>
        <v>スターサイトテレキャストインコーポレイテッド</v>
      </c>
      <c r="F301" s="43" t="str">
        <f ca="1">INDIRECT("審判データ!"&amp;ADDRESS(MATCH(C301,審判データ!$AH$1:$AH$379,0),56))</f>
        <v>ヤング　パトリック;ループ　ジョン　エイチ;エブライト　アレン　アール;フェイバー　マイケル　ダブリュー;アンダーソン　ディヴィッド</v>
      </c>
      <c r="G301" s="43" t="str">
        <f ca="1">INDIRECT("審判データ!"&amp;ADDRESS(MATCH(C301,審判データ!$AH$1:$AH$379,0),72))</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H301" s="43" t="str">
        <f ca="1">INDIRECT("審判データ!"&amp;ADDRESS(MATCH(C301,審判データ!$AH$1:$AH$379,0),41))</f>
        <v>H04N  5/445;G06F  3/00    654;H04N  5/76;H04N  7/025;H04N  7/03;H04N  7/035</v>
      </c>
      <c r="I301" s="43" t="str">
        <f ca="1">INDIRECT("審判データ!"&amp;ADDRESS(MATCH(C301,審判データ!$AH$1:$AH$379,0),49))</f>
        <v>H04N   5/445@AFI(JP);H04N   5/7826@AFI(JP);B64C  30/00@ALI(EP);G04G  15/00@ALI(EP);G06F   3/00@ALI(EP);G06F   3/023@ALI(EP);G06F   3/033@ALI(EP);G06F   3/048@ALI(JP);G06F   3/14@ALI(JP);G06F  13/00@ALI(EP);G11B  15/02@ALI(EP);G11B  27/00@ALI(JP);G11B  27/10@ALI(EP);G11B  27/11@ALI(EP);G11B  27/30@ALI(EP);G11B  27/32@ALI(EP);G11B  27/34@ALI(EP);G11B  27/36@ALI(EP);G11B  33/10@ALI(EP);H04N   5/44@ALI(JP);H04N   5/45@ALI(EP);H04N   5/76@ALI(JP);H04N   5/7617@ALI(EP);H04N   5/765@ALI(EP);H04N   5/775@ALI(EP);H04N   5/782@ALI(EP);H04N   5/91@ALI(EP);H04N   7/00@ALI(EP);H04N   7/025@ALI(EP);H04N   7/03@ALI(JP);H04N   7/035@ALI(JP);H04N   7/088@ALI(EP);H04N   7/16@ALI(EP);H04N   7/173@ALI(JP)</v>
      </c>
      <c r="J301" s="43" t="str">
        <f ca="1">INDIRECT("審判データ!"&amp;ADDRESS(MATCH(C301,審判データ!$AH$1:$AH$379,0),51))</f>
        <v>H04N  5/445       Z;H04N  5/76        Z;H04N  7/08        A;G06F  3/00    654 B;G06F  3/048   654 B;H04N  7/173   630;H04N 21/482</v>
      </c>
      <c r="K301" s="43" t="str">
        <f ca="1">INDIRECT("審判データ!"&amp;ADDRESS(MATCH(C301,審判データ!$AH$1:$AH$379,0),53))</f>
        <v>5C025 BA27;5C025 CA06;5C025 CA09;5C025 CB08;5C025 DA08;5C052 AA01;5C052 DD10;5C063 AB03;5C063 AB05;5C063 AC01;5C063 AC10;5C063 DA03;5C063 DA13;5C063 EB33;5E501 AB06;5E501 AC12;5E501 AC34;5E501 BA05;5E501 BA17;5E501 CA03;5E501 CB03;5E501 CC02;5E501 EA05;5E501 EA10;5E501 FA05;5C164 MA06S;5C164 MB11S;5C164 UB83S;5C164 UB84S;5C164 UD46S;5C164 UD52P</v>
      </c>
      <c r="L301" s="1004" t="s">
        <v>22878</v>
      </c>
      <c r="M301" s="1021" t="s">
        <v>22764</v>
      </c>
      <c r="N301" s="1006" t="s">
        <v>22879</v>
      </c>
      <c r="O301" s="1022">
        <v>0</v>
      </c>
      <c r="P301" s="1023" t="s">
        <v>22880</v>
      </c>
      <c r="Q301" s="715" t="s">
        <v>22881</v>
      </c>
      <c r="R301" s="716" t="s">
        <v>22882</v>
      </c>
      <c r="S301" s="715" t="str">
        <f>IF(OR(LEFT(R301)="特",LEFT(R301)="実"),VLOOKUP(R301,'証拠（JP特許）'!$B$2:$D$299,2,FALSE),IF(AND(OR(LEFT(R301,2)="US",LEFT(R301,2)="WO",LEFT(R301,2)="GB",LEFT(R301,2)="EP",LEFT(R301,2)="DE"),OR(MID(R301,3,1)="1",MID(R301,3,1)="2",MID(R301,3,1)="3",MID(R301,3,1)="4",MID(R301,3,1)="5",MID(R301,3,1)="6",MID(R301,3,1)="7",MID(R301,3,1)="8",MID(R301,3,1)="9",MID(R301,3,1)="0")),VLOOKUP(R301,'証拠（WW特許）'!$B$2:$C$90,2,FALSE),"_"))</f>
        <v>特願昭63-32820</v>
      </c>
      <c r="T301" s="716" t="str">
        <f>IF(OR(LEFT(R301)="特",LEFT(R301)="実"),VLOOKUP(R301,'証拠（JP特許）'!$B$2:$E$299,4,FALSE),"_")</f>
        <v>_</v>
      </c>
      <c r="U301" s="716" t="s">
        <v>1467</v>
      </c>
      <c r="V301" s="715" t="s">
        <v>1610</v>
      </c>
      <c r="W301" s="717" t="str">
        <f t="shared" si="23"/>
        <v>JP01209399A</v>
      </c>
      <c r="X301" s="718"/>
      <c r="Y301" s="718" t="str">
        <f t="shared" si="24"/>
        <v/>
      </c>
      <c r="Z301" s="414" t="str">
        <f ca="1">IF(OR(LEFT(R301)="特",LEFT(R301)="実",AND(OR(LEFT(R301,2)="US",LEFT(R301,2)="WO",LEFT(R301,2)="GB",LEFT(R301,2)="EP",LEFT(R301,2)="DE"),OR(MID(R301,3,1)="1",MID(R301,3,1)="2",MID(R301,3,1)="3",MID(R301,3,1)="4",MID(R301,3,1)="5",MID(R301,3,1)="6",MID(R301,3,1)="7",MID(R301,3,1)="8",MID(R301,3,1)="9",MID(R301,3,1)="0",))),IF(COUNTIF(INDIRECT("拒絶理由・拒絶査定・異議申立!"&amp;ADDRESS(MATCH(C301,拒絶理由・拒絶査定・異議申立!B$1:B$1000,0),3)&amp;":"&amp;ADDRESS(MATCH(C301,拒絶理由・拒絶査定・異議申立!B$1:B$1000,0),50)),R301)+COUNTIF(INDIRECT("拒絶理由・拒絶査定・異議申立!"&amp;ADDRESS(MATCH(C301,拒絶理由・拒絶査定・異議申立!B$1:B$1000,0),3)&amp;":"&amp;ADDRESS(MATCH(C301,拒絶理由・拒絶査定・異議申立!B$1:B$1000,0),50)),T301)&gt;0,"Yes","No"),"")</f>
        <v>Yes</v>
      </c>
      <c r="AA301" s="415" t="str">
        <f ca="1">IF(OR(LEFT(R301)="特",LEFT(R301)="実",AND(OR(LEFT(R301,2)="US",LEFT(R301,2)="WO",LEFT(R301,2)="GB",LEFT(R301,2)="EP",LEFT(R301,2)="DE"),OR(MID(R301,3,1)="1",MID(R301,3,1)="2",MID(R301,3,1)="3",MID(R301,3,1)="4",MID(R301,3,1)="5",MID(R301,3,1)="6",MID(R301,3,1)="7",MID(R301,3,1)="8",MID(R301,3,1)="9",MID(R301,3,1)="0",))),IF(COUNTIF(INDIRECT("先行技術調査・登録査定!"&amp;ADDRESS(MATCH(C301,先行技術調査・登録査定!B$1:B$1000,0),3)&amp;":"&amp;ADDRESS(MATCH(C301,先行技術調査・登録査定!B$1:B$1000,0),49)),R301)+COUNTIF(INDIRECT("先行技術調査・登録査定!"&amp;ADDRESS(MATCH(C301,先行技術調査・登録査定!B$1:B$1000,0),3)&amp;":"&amp;ADDRESS(MATCH(C301,先行技術調査・登録査定!B$1:B$1000,0),49)),T301)&gt;0,"Yes","No"),"")</f>
        <v>Yes</v>
      </c>
      <c r="AB301" s="416" t="str">
        <f t="shared" ca="1" si="25"/>
        <v>No</v>
      </c>
      <c r="AC301" s="433" t="str">
        <f>IF(OR(LEFT(R301)="特",LEFT(R301)="実",AND(OR(LEFT(R301,2)="US",LEFT(R301,2)="WO",LEFT(R301,2)="GB",LEFT(R301,2)="EP",LEFT(R301,2)="DE"),OR(MID(R301,3,1)="1",MID(R301,3,1)="2",MID(R301,3,1)="3",MID(R301,3,1)="4",MID(R301,3,1)="5",MID(R301,3,1)="6",MID(R301,3,1)="7",MID(R301,3,1)="8",MID(R301,3,1)="9",MID(R301,3,1)="0",))),"",VLOOKUP($C301,非特許文献リスト!$A$2:$C$196,2,FALSE))</f>
        <v/>
      </c>
      <c r="AD301" s="434" t="str">
        <f>IF(OR(LEFT(R301)="特",LEFT(R301)="実",AND(OR(LEFT(R301,2)="US",LEFT(R301,2)="WO",LEFT(R301,2)="GB",LEFT(R301,2)="EP",LEFT(R301,2)="DE"),OR(MID(R301,3,1)="1",MID(R301,3,1)="2",MID(R301,3,1)="3",MID(R301,3,1)="4",MID(R301,3,1)="5",MID(R301,3,1)="6",MID(R301,3,1)="7",MID(R301,3,1)="8",MID(R301,3,1)="9",MID(R301,3,1)="0",))),"",VLOOKUP($C301,非特許文献リスト!$A$2:$C$196,3,FALSE))</f>
        <v/>
      </c>
      <c r="AE301" s="188" t="str">
        <f t="shared" si="22"/>
        <v>日本特許文献</v>
      </c>
      <c r="AF301" s="189" t="str">
        <f>IF(OR(LEFT(R301)="特",LEFT(R301)="実"),VLOOKUP(R301,'証拠（JP特許）'!$B$2:$AB$299,10,FALSE),IF(AND(OR(LEFT(R301,2)="US",LEFT(R301,2)="WO",LEFT(R301,2)="GB",LEFT(R301,2)="EP",LEFT(R301,2)="DE"),OR(MID(R301,3,1)="1",MID(R301,3,1)="2",MID(R301,3,1)="3",MID(R301,3,1)="4",MID(R301,3,1)="5",MID(R301,3,1)="6",MID(R301,3,1)="7",MID(R301,3,1)="8",MID(R301,3,1)="9",MID(R301,3,1)="0",)),VLOOKUP(R301,'証拠（WW特許）'!$B$2:$M$90,8,FALSE),""))</f>
        <v>株式会社日立製作所</v>
      </c>
      <c r="AG301" s="189" t="str">
        <f>IF(OR(LEFT(R301)="特",LEFT(R301)="実"),VLOOKUP(R301,'証拠（JP特許）'!$B$2:$AB$299,26,FALSE),IF(AND(OR(LEFT(R301,2)="US",LEFT(R301,2)="WO",LEFT(R301,2)="GB",LEFT(R301,2)="EP",LEFT(R301,2)="DE"),OR(MID(R301,3,1)="1",MID(R301,3,1)="2",MID(R301,3,1)="3",MID(R301,3,1)="4",MID(R301,3,1)="5",MID(R301,3,1)="6",MID(R301,3,1)="7",MID(R301,3,1)="8",MID(R301,3,1)="9",MID(R301,3,1)="0",)),VLOOKUP(R301,'証拠（WW特許）'!$B$2:$M$90,12,FALSE),""))</f>
        <v>幸野　栄一</v>
      </c>
      <c r="AH301" s="190" t="str">
        <f>IF(OR(LEFT(R301)="特",LEFT(R301)="実"),VLOOKUP(R301,'証拠（JP特許）'!$B$2:$X$299,20,FALSE),IF(AND(OR(LEFT(R301,2)="US",LEFT(R301,2)="WO",LEFT(R301,2)="GB",LEFT(R301,2)="EP",LEFT(R301,2)="DE"),OR(MID(R301,3,1)="1",MID(R301,3,1)="2",MID(R301,3,1)="3",MID(R301,3,1)="4",MID(R301,3,1)="5",MID(R301,3,1)="6",MID(R301,3,1)="7",MID(R301,3,1)="8",MID(R301,3,1)="9",MID(R301,3,1)="0",)),VLOOKUP(R301,'証拠（WW特許）'!$B$2:$U$90,20,FALSE),""))</f>
        <v>G04G  15/00    (2006.01),G11B  15/02    (2006.01),G06Q  10/00    (2006.01),H04N   5/76    (2006.01)</v>
      </c>
      <c r="AI301" s="190" t="str">
        <f>IF(OR(LEFT(R301)="特",LEFT(R301)="実"),VLOOKUP(R301,'証拠（JP特許）'!$B$2:$X$299,21,FALSE),"")</f>
        <v xml:space="preserve">G04G 15/00      A,G04G 15/00      P,G06F 15/21      L,G11B 15/02   328S,G06F 17/60   162A,H04N  5/76      Z,G06Q 10/10   110 </v>
      </c>
      <c r="AJ301" s="190" t="str">
        <f>IF(OR(LEFT(R301)="特",LEFT(R301)="実"),VLOOKUP(R301,'証拠（JP特許）'!$B$2:$X$299,22,FALSE),"")</f>
        <v>2F002AA05,2F002BA02,2F002BB03,2F002EB12,2F002ED05,2F002ED06,2F002EE01,2F002EE04,2F002EE05,2F002EE06,2F002FA32,2F002GA06,2F002GC05,5D102AC01,5D102AD18,5D102AD19,5D102GA02,5D102GA08,5D102GA32,5D102GA42,5D102GA46,5D102GA47,5D102GA48,5D102GA51,5B049AA01,5B049CC32,5B049DD01,5B049DD05,5B049FF01,5C052AA20,2F002EB00</v>
      </c>
      <c r="AK301" s="191" t="str">
        <f>IF(OR(LEFT(R301)="特",LEFT(R301)="実"),VLOOKUP(R301,'証拠（JP特許）'!$B$2:$X$299,17,FALSE),IF(AND(OR(LEFT(R301,2)="US",LEFT(R301,2)="WO",LEFT(R301,2)="GB",LEFT(R301,2)="EP",LEFT(R301,2)="DE"),OR(MID(R301,3,1)="1",MID(R301,3,1)="2",MID(R301,3,1)="3",MID(R301,3,1)="4",MID(R301,3,1)="5",MID(R301,3,1)="6",MID(R301,3,1)="7",MID(R301,3,1)="8",MID(R301,3,1)="9",MID(R301,3,1)="0",)),VLOOKUP(R301,'証拠（WW特許）'!$B$2:$U$90,16,FALSE),""))</f>
        <v>1989.08.23</v>
      </c>
      <c r="AL301" s="190"/>
      <c r="AM301" s="190"/>
      <c r="AN301" s="190"/>
      <c r="AO301" s="190" t="str">
        <f ca="1">IF(OR(LEFT(R301)="特",LEFT(R301)="実",AND(OR(LEFT(R301,2)="US",LEFT(R301,2)="WO",LEFT(R301,2)="GB",LEFT(R301,2)="EP",LEFT(R301,2)="DE"),OR(MID(R301,3,1)="1",MID(R301,3,1)="2",MID(R301,3,1)="3",MID(R301,3,1)="4",MID(R301,3,1)="5",MID(R301,3,1)="6",MID(R301,3,1)="7",MID(R301,3,1)="8",MID(R301,3,1)="9",MID(R301,3,1)="0"))),IF(COUNTIF(INDIRECT("発明者引用!"&amp;ADDRESS(MATCH(C301,発明者引用!B$1:B$196,0),4)&amp;":"&amp;ADDRESS(MATCH(C301,発明者引用!B$1:B$196,0),17)),R301)+COUNTIF(INDIRECT("発明者引用!"&amp;ADDRESS(MATCH(C301,発明者引用!B$1:B$196,0),4)&amp;":"&amp;ADDRESS(MATCH(C301,発明者引用!B$1:B$196,0),17)),#REF!)+COUNTIF(INDIRECT("発明者引用!"&amp;ADDRESS(MATCH(C301,発明者引用!B$1:B$196,0),4)&amp;":"&amp;ADDRESS(MATCH(C301,発明者引用!B$1:B$196,0),17)),T301)&gt;0,"Yes","No"),"")</f>
        <v>No</v>
      </c>
      <c r="AP301" s="190" t="str">
        <f ca="1">IF(OR(LEFT(R301)="特",LEFT(R301)="実",AND(OR(LEFT(R301,2)="US",LEFT(R301,2)="WO",LEFT(R301,2)="GB",LEFT(R301,2)="EP",LEFT(R301,2)="DE"),OR(MID(R301,3,1)="1",MID(R301,3,1)="2",MID(R301,3,1)="3",MID(R301,3,1)="4",MID(R301,3,1)="5",MID(R301,3,1)="6",MID(R301,3,1)="7",MID(R301,3,1)="8",MID(R301,3,1)="9",MID(R301,3,1)="0"))),IF(VLOOKUP(C301,ファミリ引用特許WO!$A$2:$B$241,2,FALSE)+VLOOKUP(C301,ファミリ引用文献WO!$A$2:$C$241,3,FALSE)=0,"ISR無し",IF(COUNTIF(INDIRECT("ファミリ引用特許WO!"&amp;ADDRESS(MATCH(C301,ファミリ引用特許WO!$A$2:$A$241,0),1)&amp;":"&amp;ADDRESS(MATCH(C301,ファミリ引用特許WO!$A$2:$A$241,0),19)),R301)+COUNTIF(INDIRECT("ファミリ引用特許WO!"&amp;ADDRESS(MATCH(C301,ファミリ引用特許WO!$A$2:$A$241,0),1)&amp;":"&amp;ADDRESS(MATCH(C301,ファミリ引用特許WO!$A$2:$A$241,0),19)),S301)+COUNTIF(INDIRECT("ファミリ引用特許WO!"&amp;ADDRESS(MATCH(C301,ファミリ引用特許WO!$A$2:$A$241,0),1)&amp;":"&amp;ADDRESS(MATCH(C301,ファミリ引用特許WO!$A$2:$A$241,0),19)),T301)+COUNTIF(INDIRECT("ファミリ引用特許WO!"&amp;ADDRESS(MATCH(C301,ファミリ引用特許WO!$A$2:$A$241,0),1)&amp;":"&amp;ADDRESS(MATCH(C301,ファミリ引用特許WO!$A$2:$A$241,0),19)),W301)+COUNTIF(INDIRECT("ファミリ引用特許WO!"&amp;ADDRESS(MATCH(C301,ファミリ引用特許WO!$A$2:$A$241,0),1)&amp;":"&amp;ADDRESS(MATCH(C301,ファミリ引用特許WO!$A$2:$A$241,0),19)),Y301)&gt;0,"Yes","No")),"")</f>
        <v>Yes</v>
      </c>
      <c r="AQ301" s="194" t="str">
        <f ca="1">IF(OR(LEFT(R301)="特",LEFT(R301)="実",AND(OR(LEFT(R301,2)="US",LEFT(R301,2)="WO",LEFT(R301,2)="GB",LEFT(R301,2)="EP",LEFT(R301,2)="DE"),OR(MID(R301,3,1)="1",MID(R301,3,1)="2",MID(R301,3,1)="3",MID(R301,3,1)="4",MID(R301,3,1)="5",MID(R301,3,1)="6",MID(R301,3,1)="7",MID(R301,3,1)="8",MID(R301,3,1)="9",MID(R301,3,1)="0"))),IF(VLOOKUP(C301,'ファミリ引用特許表記修正（ex.A2→A）'!$A$2:$B$241,2,FALSE)=0,"family無し",IF(COUNTIF(INDIRECT("'ファミリ引用特許表記修正（ex.A2→A）'!"&amp;ADDRESS(MATCH(C301,'ファミリ引用特許表記修正（ex.A2→A）'!$A$2:$A$241,0),1)&amp;":"&amp;ADDRESS(MATCH(C301,'ファミリ引用特許表記修正（ex.A2→A）'!$A$2:$A$241,0),171)),R301)+COUNTIF(INDIRECT("'ファミリ引用特許表記修正（ex.A2→A）'!"&amp;ADDRESS(MATCH(C301,'ファミリ引用特許表記修正（ex.A2→A）'!$A$2:$A$241,0),1)&amp;":"&amp;ADDRESS(MATCH(C301,'ファミリ引用特許表記修正（ex.A2→A）'!$A$2:$A$241,0),171)),S301)+COUNTIF(INDIRECT("'ファミリ引用特許表記修正（ex.A2→A）'!"&amp;ADDRESS(MATCH(C301,'ファミリ引用特許表記修正（ex.A2→A）'!$A$2:$A$241,0),1)&amp;":"&amp;ADDRESS(MATCH(C301,'ファミリ引用特許表記修正（ex.A2→A）'!$A$2:$A$241,0),171)),T301)+COUNTIF(INDIRECT("'ファミリ引用特許表記修正（ex.A2→A）'!"&amp;ADDRESS(MATCH(C301,'ファミリ引用特許表記修正（ex.A2→A）'!$A$2:$A$241,0),1)&amp;":"&amp;ADDRESS(MATCH(C301,'ファミリ引用特許表記修正（ex.A2→A）'!$A$2:$A$241,0),171)),W301)+COUNTIF(INDIRECT("'ファミリ引用特許表記修正（ex.A2→A）'!"&amp;ADDRESS(MATCH(C301,'ファミリ引用特許表記修正（ex.A2→A）'!$A$2:$A$241,0),1)&amp;":"&amp;ADDRESS(MATCH(C301,'ファミリ引用特許表記修正（ex.A2→A）'!$A$2:$A$241,0),171)),Y301)&gt;0,"Yes","No")),"")</f>
        <v>Yes</v>
      </c>
      <c r="AR301" s="58" t="str">
        <f>IF(OR(LEFT(R301)="特",LEFT(R301)="実",AND(OR(LEFT(R301,2)="US",LEFT(R301,2)="WO",LEFT(R301,2)="GB",LEFT(R301,2)="EP",LEFT(R301,2)="DE"),OR(MID(R301,3,1)="1",MID(R301,3,1)="2",MID(R301,3,1)="3",MID(R301,3,1)="4",MID(R301,3,1)="5",MID(R301,3,1)="6",MID(R301,3,1)="7",MID(R301,3,1)="8",MID(R301,3,1)="9",MID(R301,3,1)="0",))),"",VLOOKUP($C301,ファミリ発明者引用文献!A$3:B$235,2,FALSE))</f>
        <v/>
      </c>
      <c r="AS301" s="194" t="str">
        <f>VLOOKUP(C301,ファミリ引用文献WO!A$2:B$241,2,FALSE)</f>
        <v/>
      </c>
      <c r="AT301" s="190" t="str">
        <f>VLOOKUP(C301,ファミリ引用文献!A$3:B$242,2,FALSE)</f>
        <v>Edwardson et al., CEEFAX: A Proposed New Broadcasting Service, SMPTE Journal, Jan. 1974, vol. 83, pp. 14-19./A. James, ORACLE-Broadcasting the Written Word, Wireless Work, Jul. 1973./Edmondson et al., NBC Switching Central, SMPTE Journal, Oct. 1976, vol. 85, No. 10, pp. 795-805./Gunter Ziesel, P.T., et al., An Interactive Menu-Driven Remote Control Unit for TV-Receivers and VC-Recorders, IEEE Transactions on Consumer Electronics, vol. 34, No. 3, pp. 814-818, Aug. 1988./Printed materials on Time's Teletext Service, 182-1983, pp. V79175, V79142, V79143, V79148, and V79151./Hoffman et al., Videotext Programmiert Videorecorder, Sep. 1982, 9 pages./James, A., Oracle-Broadcasting the Written Word, Wireless World, Jul. 1973./Page 12 of Philips TV 21SL5756/00B User Manual./Symposium Record Broadcast Sessions, 14th International TV Symposium, Montreux, Switzerland, Jun. 6-12, 1985, 9 pages./Decisions of the Enlarged Board of Appeal, Official Journal EPO, May 31, 2001.//Edmondson et al., &amp;#8220;NBC Switching Central,&amp;#8221; SMPTE Journal, Oct. 1976, vol. 85, No. 10, pp. 795-805./Edwardson et al., &amp;#8220;CEEFAX: A Proposed New Broadcasting Service,&amp;#8221; SMPTE Journal, Jan. 1974, vol. 83, pp. 14-19./Kruger, H. Eckart, Digital Video Identification System VIS, German 9 pages, Translation 11 pages./Printed materials on Time's Teletext Service, 1982-83, pp. V79175, V79142, V79143, V79148, and V79151 (Full Copy Hand Carried)/S Edwardson and A. Gee, CEEFAX: A Proposed New Broadcasting Service, SMPTE Journal, Jan. 1974, vol. 83, pp. 14-19./Printed materals on Time's Teletext Service, pp. V79175, V79142, V79143, V79148, and V79151, 1982-1983./R. Edmondson et al., NBC Switching Center, SMPTE Journal, vol. 85, No. 10, pp. 795-805, Oct. 1976./Sytem as described in Cable Data ad./Eitz et al., &amp;#8220;Video Text Programs Video Devices in the Home,&amp;#8221; Rundfunktechn Mitteilungen, vol. 30 (1986).//S. M. Edwardson and A. Gee, CEEFAX: A Proposed New Broadcasting Service, SMPTE Journal, Jan. 1974, vol. 83, pp. 14-19/Translation of Japanese patent application No. 10 [1998]-58567, which is a division of Japanese patent application No. 63-138679 which issued into JP1-307944 (referred to above)./TV Guide, San Francisco Metropolitan Schedule, Feb. 6, 1989./R. Edmondson et al., NBC Swithing Center, SMPTE Journal, vol. 85, No. 10, pp. 795-805, Oct. 1976./&amp;#8220;Bluelagoon,&amp;#8221; Don Snider Demo Videotape on TVIS System, San Diego &amp; Orlando Broadcast, 1983, Screen Shot (V79392)./Page 12 of Phillips TV 21SL5756/00B User Manual./Printed materials on Time's Teletext Service, pp. V79175, V79142, V79143, V79148, and V79151, 1982-1983./Ziesel et al., &amp;#8220;An Interactive Menu-Driven Remote Control Unit for TV-Receivers and VC-Recorders,&amp;#8221; IEEE Transactions on Consumer Electronics, Aug. 1988, vol. 34, No. 3, pp. 814-818./Zeisel et al., &amp;#8220;An Interactive Menu Driven Remote Control Unit for TV-Receivers and VC-Recorders,&amp;#8221; IEEE Transactions on Consumer Electronics, 34:3 (1988)./Systems as descibed in Cable Data ad./System as described in Cable Data ad./&amp;#8220;Expert Report of Dr. Stephen D. Bristow with regard to validity of U.S. Patent Nos. 5,568,272 and 5,508,815,&amp;#8221; Jun. 10, 2002./Ziesel et al., An Interactive Menu-Driven Remote Control Unit for TV-Receivers and VC-Recorders, IEEE Transactions on Consumer Electronics, Aug. 1988, vol. 34, No. 3, pp. 814-818./TV Guide, 06021989, San Francisco Metropolitan Schedule/PATENT ABSTRACTS OF JAPAN vol. 11, no. 178 (P-584)09/06/1987 &amp; JP62 008 389 (MATSUSHITA ELECTRIC IND. CO., LTD.) 16/01/1987/Time's Teletext Service, 1982-1983, pp. V77843-V77845 &amp; pp. V79167-V79175/&amp;#8220;A New Face for Spreadsheets.&amp;#8221; PC Magazine, Dec. 22, 1987./Philips Consumer Electronics, User Manual./Joseph Roizen, Teletext in USA, Jul., 1981 pp. 602-610./Philips Consumer Electronics, User Manual, MatchLine 28DC2070, 33DC2080./R. Edmondson and R. Post, NBC Switching Central, SMPTE Journal, Oct. 1976, vol. 85, No. 10, pp. 795-805/System as described in DIP II ad./IEEE TRANSACTIONS ON CONSUMER ELECTRONICS '1988 INTERNATIOAL CONFERENCE ON CONSUMER ELECTRONICS,PART 1' vol. 34, no. 3 , August 1988 , NEW YORK (US) pages 814 - 818 GUNTER ZEISEL ET AL. 'AN INTERACTIVE MENU-DRIVEN REMOTE CONTROL UNIT FOR TV-RECEIVERS AND VC-RECORDERS'/Kr?ger, H. Eckart, Digital Video Identification System VIS, German 9 pages; Translation 11 pages./Printed materials on Time's Teletext Service, 1982-1983, pp. V79175, V79142, V79143, V79148, and V79151./Roizen, Joseph, Teletext in USA, Jul. 1981, pp. 602-610./Von Gerhard Eitz and Karl-Ulrich Oberlies, &amp;#8220;Videotext Programmiert Videoheimgerate (VPV),&amp;#8221; Sep. 1986, pp. 223-229; Translation of Eitz and Oberlies Article, 10 pages./Printed materials on Time's Teletext Service, pp. V79175, V79142, V79143, V79148, and V79151, 1982-83./S.M. Edwardson et al., CEEFAX: A Proposed New Broadcasting Service, SMPTE Journal, vol. 83, pp. 14-19, Jan. 1974./PATENT ABSTRACTS OF JAPAN vol. 11, no. 178 (P-584)9 June 1987 &amp; JP-A-62 008 389 (MATSUSHITA ELECTRIC IND. CO., LTD.) 16 January 1987/TV Guide, Feb. 6, 1989, San Francisco Metropolitan Schedule./Printed materials on Time's Teletext Service, 1982-83, pp. V77843-45, V77850-53, V79167-75, V79137-66, V79176-79, V77838-39, V77973-88, V77948-49./A. James, ORACLE--Broadcasting the Written Word, Wireless World, Jul. 1973./Gunter Zeisel, P. T., et al.; An Interactive Menu-Driven Remote Control Unit for TV-Receivers and VC-Recorders; IEEE Transactions on Consumer Electronics, vol. 34, No. 3, pp. 814-818, Aug. 1988/Bluelagoon, Don Snider Demo Videotape on TVIS System, San Diego &amp; Orlando Broadcast, 1983, Screen Shot (V79392)./Printed materials on &amp;#8220;Time's Teletext Service,&amp;#8221; 1982-1983, pp. V79175, V79142, V79143, V79148, and V79151./&amp;#8220;Expert Report of Dr. Gary S. Tjaden,&amp;#8221; May 13, 2002./PATENT ABSTRACTS OF JAPAN vol. 11, no. 261 (P-609)25 August 1987 &amp; JP-A-62 066 493 (SANYO ELECTRIC CO., LTD.) 25 March 1987/James, A., &amp;#8220;Oracle-Broadcasting the Written Word,&amp;#8221; Wireless World, Jul. 1973.//Von Gerhard Eitz and Karl-Ulrich Oberlies, Videotext Programmiert Videoheimgerate (VPV), Sep. 1986 pp. 223-229; Translation of Eitz and Oberlies Article, 10 pages./Philips Consumer Electronics, Users Manual, MatchLine 28DC2070, 33DC2080./ZEISEL G ET AL: AN INTERACTIVE MENU-DRIVEN REMOTE CONTROL UNIT FOR TV-RECEIVERS AND VC-RECORDERS , IEEE TRANSACTIONS ON CONSUMER ELECTRONICS, VOL. 34, NR. 3, PAGE(S) 814 - 818 XP000008159 ISSN: 0098-3063 /0 (Examiner)/0 (Examiner)/0 (Examiner)/0 (Examiner)/0/0/0/0 (Examiner)/0 (Examiner)/0 (Examiner)/0/0/0/0/0 (Examiner)/0/0/0/0/0/0/0/0/0/0/0/0/0/0/0/0/0/0/0/0/0/0/0/0/0/0/0/0/0/0/0/0/0/0/0/0/0/0/0/0/0/0/0/0/0/0/0/0/0/0/0/0/0/0/0/0/0/0/0/0/0/0/0/0/0/0/0/0/0/0/0/0/0/0/0/0/0/0/0/0/0/0/0/0/0/0/0/0/0/0/0/0/0/0/0/0/0</v>
      </c>
      <c r="AU301" s="190" t="str">
        <f>VLOOKUP(C301,審判データ!AH$2:BT$379,39,FALSE)</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AV301" s="192" t="str">
        <f ca="1">IF(INDIRECT("審判データ!"&amp;ADDRESS(MATCH(C301,審判データ!$AH$1:$AH$379,0),32))="早期審査の対象とする","早期審査","")</f>
        <v/>
      </c>
      <c r="AW301" s="657" t="str">
        <f t="shared" si="21"/>
        <v>不一致</v>
      </c>
      <c r="AX301" s="658" t="str">
        <f>IF(LEFT(AE301,3)="日本特",IF(LEFT(C301)="特",VLOOKUP(C301,'本件、証拠文献テーマコード'!G$2:I$376,3,FALSE),VLOOKUP(C301,'本件、証拠文献テーマコード'!B$2:I$376,8,FALSE)),"")</f>
        <v>5C025,5C052,5C063,5E501,5C164,5E555</v>
      </c>
      <c r="AY301" s="658" t="str">
        <f>IF(LEFT(AE301,3)="日本特",IF(OR(MID(R301,2,1)="開",MID(R301,2,1)="表",MID(R301,2,1)="登"),VLOOKUP(R301,'本件、証拠文献テーマコード'!C$2:I$379,7,FALSE),VLOOKUP(R301,'本件、証拠文献テーマコード'!G$2:I$379,3,FALSE)),"")</f>
        <v>2F002,5B049,5D102,5C052</v>
      </c>
      <c r="AZ301" s="659"/>
    </row>
    <row r="302" spans="1:52" ht="27" x14ac:dyDescent="0.15">
      <c r="A302" s="790"/>
      <c r="B302" s="586" t="str">
        <f ca="1">IF(A302="",B301,INDIRECT("審判データ!"&amp;ADDRESS(MATCH(A302,審判データ!$HC$1:$HC$379,0),20))&amp;" / "&amp;INDIRECT("審判データ!"&amp;ADDRESS(MATCH(A302,審判データ!$HC$1:$HC$379,0),21)))</f>
        <v>2011 / 29-2</v>
      </c>
      <c r="C302" s="413">
        <v>3968067</v>
      </c>
      <c r="D302" s="413" t="s">
        <v>3526</v>
      </c>
      <c r="E302" s="163" t="str">
        <f ca="1">INDIRECT("審判データ!"&amp;ADDRESS(MATCH(C302,審判データ!$AH$1:$AH$379,0),55))</f>
        <v>スターサイトテレキャストインコーポレイテッド</v>
      </c>
      <c r="F302" s="43" t="str">
        <f ca="1">INDIRECT("審判データ!"&amp;ADDRESS(MATCH(C302,審判データ!$AH$1:$AH$379,0),56))</f>
        <v>ヤング　パトリック;ループ　ジョン　エイチ;エブライト　アレン　アール;フェイバー　マイケル　ダブリュー;アンダーソン　ディヴィッド</v>
      </c>
      <c r="G302" s="43" t="str">
        <f ca="1">INDIRECT("審判データ!"&amp;ADDRESS(MATCH(C302,審判データ!$AH$1:$AH$379,0),72))</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H302" s="43" t="str">
        <f ca="1">INDIRECT("審判データ!"&amp;ADDRESS(MATCH(C302,審判データ!$AH$1:$AH$379,0),41))</f>
        <v>H04N  5/445;G06F  3/00    654;H04N  5/76;H04N  7/025;H04N  7/03;H04N  7/035</v>
      </c>
      <c r="I302" s="43" t="str">
        <f ca="1">INDIRECT("審判データ!"&amp;ADDRESS(MATCH(C302,審判データ!$AH$1:$AH$379,0),49))</f>
        <v>H04N   5/445@AFI(JP);H04N   5/7826@AFI(JP);B64C  30/00@ALI(EP);G04G  15/00@ALI(EP);G06F   3/00@ALI(EP);G06F   3/023@ALI(EP);G06F   3/033@ALI(EP);G06F   3/048@ALI(JP);G06F   3/14@ALI(JP);G06F  13/00@ALI(EP);G11B  15/02@ALI(EP);G11B  27/00@ALI(JP);G11B  27/10@ALI(EP);G11B  27/11@ALI(EP);G11B  27/30@ALI(EP);G11B  27/32@ALI(EP);G11B  27/34@ALI(EP);G11B  27/36@ALI(EP);G11B  33/10@ALI(EP);H04N   5/44@ALI(JP);H04N   5/45@ALI(EP);H04N   5/76@ALI(JP);H04N   5/7617@ALI(EP);H04N   5/765@ALI(EP);H04N   5/775@ALI(EP);H04N   5/782@ALI(EP);H04N   5/91@ALI(EP);H04N   7/00@ALI(EP);H04N   7/025@ALI(EP);H04N   7/03@ALI(JP);H04N   7/035@ALI(JP);H04N   7/088@ALI(EP);H04N   7/16@ALI(EP);H04N   7/173@ALI(JP)</v>
      </c>
      <c r="J302" s="43" t="str">
        <f ca="1">INDIRECT("審判データ!"&amp;ADDRESS(MATCH(C302,審判データ!$AH$1:$AH$379,0),51))</f>
        <v>H04N  5/445       Z;H04N  5/76        Z;H04N  7/08        A;G06F  3/00    654 B;G06F  3/048   654 B;H04N  7/173   630;H04N 21/482</v>
      </c>
      <c r="K302" s="43" t="str">
        <f ca="1">INDIRECT("審判データ!"&amp;ADDRESS(MATCH(C302,審判データ!$AH$1:$AH$379,0),53))</f>
        <v>5C025 BA27;5C025 CA06;5C025 CA09;5C025 CB08;5C025 DA08;5C052 AA01;5C052 DD10;5C063 AB03;5C063 AB05;5C063 AC01;5C063 AC10;5C063 DA03;5C063 DA13;5C063 EB33;5E501 AB06;5E501 AC12;5E501 AC34;5E501 BA05;5E501 BA17;5E501 CA03;5E501 CB03;5E501 CC02;5E501 EA05;5E501 EA10;5E501 FA05;5C164 MA06S;5C164 MB11S;5C164 UB83S;5C164 UB84S;5C164 UD46S;5C164 UD52P</v>
      </c>
      <c r="L302" s="1005"/>
      <c r="M302" s="1025"/>
      <c r="N302" s="1007"/>
      <c r="O302" s="1026"/>
      <c r="P302" s="1024"/>
      <c r="Q302" s="715" t="s">
        <v>22883</v>
      </c>
      <c r="R302" s="716" t="s">
        <v>22884</v>
      </c>
      <c r="S302" s="715" t="str">
        <f>IF(OR(LEFT(R302)="特",LEFT(R302)="実"),VLOOKUP(R302,'証拠（JP特許）'!$B$2:$D$299,2,FALSE),IF(AND(OR(LEFT(R302,2)="US",LEFT(R302,2)="WO",LEFT(R302,2)="GB",LEFT(R302,2)="EP",LEFT(R302,2)="DE"),OR(MID(R302,3,1)="1",MID(R302,3,1)="2",MID(R302,3,1)="3",MID(R302,3,1)="4",MID(R302,3,1)="5",MID(R302,3,1)="6",MID(R302,3,1)="7",MID(R302,3,1)="8",MID(R302,3,1)="9",MID(R302,3,1)="0")),VLOOKUP(R302,'証拠（WW特許）'!$B$2:$C$90,2,FALSE),"_"))</f>
        <v>特願平1-10319</v>
      </c>
      <c r="T302" s="716" t="str">
        <f>IF(OR(LEFT(R302)="特",LEFT(R302)="実"),VLOOKUP(R302,'証拠（JP特許）'!$B$2:$E$299,4,FALSE),"_")</f>
        <v>JP2630835</v>
      </c>
      <c r="U302" s="716" t="s">
        <v>1467</v>
      </c>
      <c r="V302" s="715" t="s">
        <v>1624</v>
      </c>
      <c r="W302" s="717" t="str">
        <f t="shared" si="23"/>
        <v>JP02189753A</v>
      </c>
      <c r="X302" s="718"/>
      <c r="Y302" s="718" t="str">
        <f t="shared" si="24"/>
        <v>JP2630835B</v>
      </c>
      <c r="Z302" s="414" t="str">
        <f ca="1">IF(OR(LEFT(R302)="特",LEFT(R302)="実",AND(OR(LEFT(R302,2)="US",LEFT(R302,2)="WO",LEFT(R302,2)="GB",LEFT(R302,2)="EP",LEFT(R302,2)="DE"),OR(MID(R302,3,1)="1",MID(R302,3,1)="2",MID(R302,3,1)="3",MID(R302,3,1)="4",MID(R302,3,1)="5",MID(R302,3,1)="6",MID(R302,3,1)="7",MID(R302,3,1)="8",MID(R302,3,1)="9",MID(R302,3,1)="0",))),IF(COUNTIF(INDIRECT("拒絶理由・拒絶査定・異議申立!"&amp;ADDRESS(MATCH(C302,拒絶理由・拒絶査定・異議申立!B$1:B$1000,0),3)&amp;":"&amp;ADDRESS(MATCH(C302,拒絶理由・拒絶査定・異議申立!B$1:B$1000,0),50)),R302)+COUNTIF(INDIRECT("拒絶理由・拒絶査定・異議申立!"&amp;ADDRESS(MATCH(C302,拒絶理由・拒絶査定・異議申立!B$1:B$1000,0),3)&amp;":"&amp;ADDRESS(MATCH(C302,拒絶理由・拒絶査定・異議申立!B$1:B$1000,0),50)),T302)&gt;0,"Yes","No"),"")</f>
        <v>No</v>
      </c>
      <c r="AA302" s="415" t="str">
        <f ca="1">IF(OR(LEFT(R302)="特",LEFT(R302)="実",AND(OR(LEFT(R302,2)="US",LEFT(R302,2)="WO",LEFT(R302,2)="GB",LEFT(R302,2)="EP",LEFT(R302,2)="DE"),OR(MID(R302,3,1)="1",MID(R302,3,1)="2",MID(R302,3,1)="3",MID(R302,3,1)="4",MID(R302,3,1)="5",MID(R302,3,1)="6",MID(R302,3,1)="7",MID(R302,3,1)="8",MID(R302,3,1)="9",MID(R302,3,1)="0",))),IF(COUNTIF(INDIRECT("先行技術調査・登録査定!"&amp;ADDRESS(MATCH(C302,先行技術調査・登録査定!B$1:B$1000,0),3)&amp;":"&amp;ADDRESS(MATCH(C302,先行技術調査・登録査定!B$1:B$1000,0),49)),R302)+COUNTIF(INDIRECT("先行技術調査・登録査定!"&amp;ADDRESS(MATCH(C302,先行技術調査・登録査定!B$1:B$1000,0),3)&amp;":"&amp;ADDRESS(MATCH(C302,先行技術調査・登録査定!B$1:B$1000,0),49)),T302)&gt;0,"Yes","No"),"")</f>
        <v>No</v>
      </c>
      <c r="AB302" s="416" t="str">
        <f t="shared" ca="1" si="25"/>
        <v>Yes</v>
      </c>
      <c r="AC302" s="433" t="str">
        <f>IF(OR(LEFT(R302)="特",LEFT(R302)="実",AND(OR(LEFT(R302,2)="US",LEFT(R302,2)="WO",LEFT(R302,2)="GB",LEFT(R302,2)="EP",LEFT(R302,2)="DE"),OR(MID(R302,3,1)="1",MID(R302,3,1)="2",MID(R302,3,1)="3",MID(R302,3,1)="4",MID(R302,3,1)="5",MID(R302,3,1)="6",MID(R302,3,1)="7",MID(R302,3,1)="8",MID(R302,3,1)="9",MID(R302,3,1)="0",))),"",VLOOKUP($C302,非特許文献リスト!$A$2:$C$196,2,FALSE))</f>
        <v/>
      </c>
      <c r="AD302" s="434" t="str">
        <f>IF(OR(LEFT(R302)="特",LEFT(R302)="実",AND(OR(LEFT(R302,2)="US",LEFT(R302,2)="WO",LEFT(R302,2)="GB",LEFT(R302,2)="EP",LEFT(R302,2)="DE"),OR(MID(R302,3,1)="1",MID(R302,3,1)="2",MID(R302,3,1)="3",MID(R302,3,1)="4",MID(R302,3,1)="5",MID(R302,3,1)="6",MID(R302,3,1)="7",MID(R302,3,1)="8",MID(R302,3,1)="9",MID(R302,3,1)="0",))),"",VLOOKUP($C302,非特許文献リスト!$A$2:$C$196,3,FALSE))</f>
        <v/>
      </c>
      <c r="AE302" s="188" t="str">
        <f t="shared" si="22"/>
        <v>日本特許文献</v>
      </c>
      <c r="AF302" s="189" t="str">
        <f>IF(OR(LEFT(R302)="特",LEFT(R302)="実"),VLOOKUP(R302,'証拠（JP特許）'!$B$2:$AB$299,10,FALSE),IF(AND(OR(LEFT(R302,2)="US",LEFT(R302,2)="WO",LEFT(R302,2)="GB",LEFT(R302,2)="EP",LEFT(R302,2)="DE"),OR(MID(R302,3,1)="1",MID(R302,3,1)="2",MID(R302,3,1)="3",MID(R302,3,1)="4",MID(R302,3,1)="5",MID(R302,3,1)="6",MID(R302,3,1)="7",MID(R302,3,1)="8",MID(R302,3,1)="9",MID(R302,3,1)="0",)),VLOOKUP(R302,'証拠（WW特許）'!$B$2:$M$90,8,FALSE),""))</f>
        <v>三洋電機株式会社</v>
      </c>
      <c r="AG302" s="189" t="str">
        <f>IF(OR(LEFT(R302)="特",LEFT(R302)="実"),VLOOKUP(R302,'証拠（JP特許）'!$B$2:$AB$299,26,FALSE),IF(AND(OR(LEFT(R302,2)="US",LEFT(R302,2)="WO",LEFT(R302,2)="GB",LEFT(R302,2)="EP",LEFT(R302,2)="DE"),OR(MID(R302,3,1)="1",MID(R302,3,1)="2",MID(R302,3,1)="3",MID(R302,3,1)="4",MID(R302,3,1)="5",MID(R302,3,1)="6",MID(R302,3,1)="7",MID(R302,3,1)="8",MID(R302,3,1)="9",MID(R302,3,1)="0",)),VLOOKUP(R302,'証拠（WW特許）'!$B$2:$M$90,12,FALSE),""))</f>
        <v>榎本　光伸</v>
      </c>
      <c r="AH302" s="190" t="str">
        <f>IF(OR(LEFT(R302)="特",LEFT(R302)="実"),VLOOKUP(R302,'証拠（JP特許）'!$B$2:$X$299,20,FALSE),IF(AND(OR(LEFT(R302,2)="US",LEFT(R302,2)="WO",LEFT(R302,2)="GB",LEFT(R302,2)="EP",LEFT(R302,2)="DE"),OR(MID(R302,3,1)="1",MID(R302,3,1)="2",MID(R302,3,1)="3",MID(R302,3,1)="4",MID(R302,3,1)="5",MID(R302,3,1)="6",MID(R302,3,1)="7",MID(R302,3,1)="8",MID(R302,3,1)="9",MID(R302,3,1)="0",)),VLOOKUP(R302,'証拠（WW特許）'!$B$2:$U$90,20,FALSE),""))</f>
        <v>H04N   5/44    (2006.01),G11B  15/02    (2006.01),H04B   1/06    (2006.01),H04N   5/76    (2006.01)</v>
      </c>
      <c r="AI302" s="190" t="str">
        <f>IF(OR(LEFT(R302)="特",LEFT(R302)="実"),VLOOKUP(R302,'証拠（JP特許）'!$B$2:$X$299,21,FALSE),"")</f>
        <v>H04N  5/44      D,G11B 15/02   328S,H04B  1/06      A,H04N  5/76      Z</v>
      </c>
      <c r="AJ302" s="190" t="str">
        <f>IF(OR(LEFT(R302)="特",LEFT(R302)="実"),VLOOKUP(R302,'証拠（JP特許）'!$B$2:$X$299,22,FALSE),"")</f>
        <v>5C025CA09,5C025CB08,5C025CB10,5C025DA05,5D102AC01,5D102AF06,5D102GA02,5D102GA08,5D102GA50,5D102GA65,5K061AA09,5K061BB07,5K061BB17,5K061DD11,5K061FF01,5K061GG09,5C052AA20</v>
      </c>
      <c r="AK302" s="191" t="str">
        <f>IF(OR(LEFT(R302)="特",LEFT(R302)="実"),VLOOKUP(R302,'証拠（JP特許）'!$B$2:$X$299,17,FALSE),IF(AND(OR(LEFT(R302,2)="US",LEFT(R302,2)="WO",LEFT(R302,2)="GB",LEFT(R302,2)="EP",LEFT(R302,2)="DE"),OR(MID(R302,3,1)="1",MID(R302,3,1)="2",MID(R302,3,1)="3",MID(R302,3,1)="4",MID(R302,3,1)="5",MID(R302,3,1)="6",MID(R302,3,1)="7",MID(R302,3,1)="8",MID(R302,3,1)="9",MID(R302,3,1)="0",)),VLOOKUP(R302,'証拠（WW特許）'!$B$2:$U$90,16,FALSE),""))</f>
        <v>1990.07.25</v>
      </c>
      <c r="AL302" s="190"/>
      <c r="AM302" s="190"/>
      <c r="AN302" s="190"/>
      <c r="AO302" s="190" t="str">
        <f ca="1">IF(OR(LEFT(R302)="特",LEFT(R302)="実",AND(OR(LEFT(R302,2)="US",LEFT(R302,2)="WO",LEFT(R302,2)="GB",LEFT(R302,2)="EP",LEFT(R302,2)="DE"),OR(MID(R302,3,1)="1",MID(R302,3,1)="2",MID(R302,3,1)="3",MID(R302,3,1)="4",MID(R302,3,1)="5",MID(R302,3,1)="6",MID(R302,3,1)="7",MID(R302,3,1)="8",MID(R302,3,1)="9",MID(R302,3,1)="0"))),IF(COUNTIF(INDIRECT("発明者引用!"&amp;ADDRESS(MATCH(C302,発明者引用!B$1:B$196,0),4)&amp;":"&amp;ADDRESS(MATCH(C302,発明者引用!B$1:B$196,0),17)),R302)+COUNTIF(INDIRECT("発明者引用!"&amp;ADDRESS(MATCH(C302,発明者引用!B$1:B$196,0),4)&amp;":"&amp;ADDRESS(MATCH(C302,発明者引用!B$1:B$196,0),17)),#REF!)+COUNTIF(INDIRECT("発明者引用!"&amp;ADDRESS(MATCH(C302,発明者引用!B$1:B$196,0),4)&amp;":"&amp;ADDRESS(MATCH(C302,発明者引用!B$1:B$196,0),17)),T302)&gt;0,"Yes","No"),"")</f>
        <v>No</v>
      </c>
      <c r="AP302" s="190" t="str">
        <f ca="1">IF(OR(LEFT(R302)="特",LEFT(R302)="実",AND(OR(LEFT(R302,2)="US",LEFT(R302,2)="WO",LEFT(R302,2)="GB",LEFT(R302,2)="EP",LEFT(R302,2)="DE"),OR(MID(R302,3,1)="1",MID(R302,3,1)="2",MID(R302,3,1)="3",MID(R302,3,1)="4",MID(R302,3,1)="5",MID(R302,3,1)="6",MID(R302,3,1)="7",MID(R302,3,1)="8",MID(R302,3,1)="9",MID(R302,3,1)="0"))),IF(VLOOKUP(C302,ファミリ引用特許WO!$A$2:$B$241,2,FALSE)+VLOOKUP(C302,ファミリ引用文献WO!$A$2:$C$241,3,FALSE)=0,"ISR無し",IF(COUNTIF(INDIRECT("ファミリ引用特許WO!"&amp;ADDRESS(MATCH(C302,ファミリ引用特許WO!$A$2:$A$241,0),1)&amp;":"&amp;ADDRESS(MATCH(C302,ファミリ引用特許WO!$A$2:$A$241,0),19)),R302)+COUNTIF(INDIRECT("ファミリ引用特許WO!"&amp;ADDRESS(MATCH(C302,ファミリ引用特許WO!$A$2:$A$241,0),1)&amp;":"&amp;ADDRESS(MATCH(C302,ファミリ引用特許WO!$A$2:$A$241,0),19)),S302)+COUNTIF(INDIRECT("ファミリ引用特許WO!"&amp;ADDRESS(MATCH(C302,ファミリ引用特許WO!$A$2:$A$241,0),1)&amp;":"&amp;ADDRESS(MATCH(C302,ファミリ引用特許WO!$A$2:$A$241,0),19)),T302)+COUNTIF(INDIRECT("ファミリ引用特許WO!"&amp;ADDRESS(MATCH(C302,ファミリ引用特許WO!$A$2:$A$241,0),1)&amp;":"&amp;ADDRESS(MATCH(C302,ファミリ引用特許WO!$A$2:$A$241,0),19)),W302)+COUNTIF(INDIRECT("ファミリ引用特許WO!"&amp;ADDRESS(MATCH(C302,ファミリ引用特許WO!$A$2:$A$241,0),1)&amp;":"&amp;ADDRESS(MATCH(C302,ファミリ引用特許WO!$A$2:$A$241,0),19)),Y302)&gt;0,"Yes","No")),"")</f>
        <v>No</v>
      </c>
      <c r="AQ302" s="194" t="str">
        <f ca="1">IF(OR(LEFT(R302)="特",LEFT(R302)="実",AND(OR(LEFT(R302,2)="US",LEFT(R302,2)="WO",LEFT(R302,2)="GB",LEFT(R302,2)="EP",LEFT(R302,2)="DE"),OR(MID(R302,3,1)="1",MID(R302,3,1)="2",MID(R302,3,1)="3",MID(R302,3,1)="4",MID(R302,3,1)="5",MID(R302,3,1)="6",MID(R302,3,1)="7",MID(R302,3,1)="8",MID(R302,3,1)="9",MID(R302,3,1)="0"))),IF(VLOOKUP(C302,'ファミリ引用特許表記修正（ex.A2→A）'!$A$2:$B$241,2,FALSE)=0,"family無し",IF(COUNTIF(INDIRECT("'ファミリ引用特許表記修正（ex.A2→A）'!"&amp;ADDRESS(MATCH(C302,'ファミリ引用特許表記修正（ex.A2→A）'!$A$2:$A$241,0),1)&amp;":"&amp;ADDRESS(MATCH(C302,'ファミリ引用特許表記修正（ex.A2→A）'!$A$2:$A$241,0),171)),R302)+COUNTIF(INDIRECT("'ファミリ引用特許表記修正（ex.A2→A）'!"&amp;ADDRESS(MATCH(C302,'ファミリ引用特許表記修正（ex.A2→A）'!$A$2:$A$241,0),1)&amp;":"&amp;ADDRESS(MATCH(C302,'ファミリ引用特許表記修正（ex.A2→A）'!$A$2:$A$241,0),171)),S302)+COUNTIF(INDIRECT("'ファミリ引用特許表記修正（ex.A2→A）'!"&amp;ADDRESS(MATCH(C302,'ファミリ引用特許表記修正（ex.A2→A）'!$A$2:$A$241,0),1)&amp;":"&amp;ADDRESS(MATCH(C302,'ファミリ引用特許表記修正（ex.A2→A）'!$A$2:$A$241,0),171)),T302)+COUNTIF(INDIRECT("'ファミリ引用特許表記修正（ex.A2→A）'!"&amp;ADDRESS(MATCH(C302,'ファミリ引用特許表記修正（ex.A2→A）'!$A$2:$A$241,0),1)&amp;":"&amp;ADDRESS(MATCH(C302,'ファミリ引用特許表記修正（ex.A2→A）'!$A$2:$A$241,0),171)),W302)+COUNTIF(INDIRECT("'ファミリ引用特許表記修正（ex.A2→A）'!"&amp;ADDRESS(MATCH(C302,'ファミリ引用特許表記修正（ex.A2→A）'!$A$2:$A$241,0),1)&amp;":"&amp;ADDRESS(MATCH(C302,'ファミリ引用特許表記修正（ex.A2→A）'!$A$2:$A$241,0),171)),Y302)&gt;0,"Yes","No")),"")</f>
        <v>No</v>
      </c>
      <c r="AR302" s="58" t="str">
        <f>IF(OR(LEFT(R302)="特",LEFT(R302)="実",AND(OR(LEFT(R302,2)="US",LEFT(R302,2)="WO",LEFT(R302,2)="GB",LEFT(R302,2)="EP",LEFT(R302,2)="DE"),OR(MID(R302,3,1)="1",MID(R302,3,1)="2",MID(R302,3,1)="3",MID(R302,3,1)="4",MID(R302,3,1)="5",MID(R302,3,1)="6",MID(R302,3,1)="7",MID(R302,3,1)="8",MID(R302,3,1)="9",MID(R302,3,1)="0",))),"",VLOOKUP($C302,ファミリ発明者引用文献!A$3:B$235,2,FALSE))</f>
        <v/>
      </c>
      <c r="AS302" s="194" t="str">
        <f>VLOOKUP(C302,ファミリ引用文献WO!A$2:B$241,2,FALSE)</f>
        <v/>
      </c>
      <c r="AT302" s="190" t="str">
        <f>VLOOKUP(C302,ファミリ引用文献!A$3:B$242,2,FALSE)</f>
        <v>Edwardson et al., CEEFAX: A Proposed New Broadcasting Service, SMPTE Journal, Jan. 1974, vol. 83, pp. 14-19./A. James, ORACLE-Broadcasting the Written Word, Wireless Work, Jul. 1973./Edmondson et al., NBC Switching Central, SMPTE Journal, Oct. 1976, vol. 85, No. 10, pp. 795-805./Gunter Ziesel, P.T., et al., An Interactive Menu-Driven Remote Control Unit for TV-Receivers and VC-Recorders, IEEE Transactions on Consumer Electronics, vol. 34, No. 3, pp. 814-818, Aug. 1988./Printed materials on Time's Teletext Service, 182-1983, pp. V79175, V79142, V79143, V79148, and V79151./Hoffman et al., Videotext Programmiert Videorecorder, Sep. 1982, 9 pages./James, A., Oracle-Broadcasting the Written Word, Wireless World, Jul. 1973./Page 12 of Philips TV 21SL5756/00B User Manual./Symposium Record Broadcast Sessions, 14th International TV Symposium, Montreux, Switzerland, Jun. 6-12, 1985, 9 pages./Decisions of the Enlarged Board of Appeal, Official Journal EPO, May 31, 2001.//Edmondson et al., &amp;#8220;NBC Switching Central,&amp;#8221; SMPTE Journal, Oct. 1976, vol. 85, No. 10, pp. 795-805./Edwardson et al., &amp;#8220;CEEFAX: A Proposed New Broadcasting Service,&amp;#8221; SMPTE Journal, Jan. 1974, vol. 83, pp. 14-19./Kruger, H. Eckart, Digital Video Identification System VIS, German 9 pages, Translation 11 pages./Printed materials on Time's Teletext Service, 1982-83, pp. V79175, V79142, V79143, V79148, and V79151 (Full Copy Hand Carried)/S Edwardson and A. Gee, CEEFAX: A Proposed New Broadcasting Service, SMPTE Journal, Jan. 1974, vol. 83, pp. 14-19./Printed materals on Time's Teletext Service, pp. V79175, V79142, V79143, V79148, and V79151, 1982-1983./R. Edmondson et al., NBC Switching Center, SMPTE Journal, vol. 85, No. 10, pp. 795-805, Oct. 1976./Sytem as described in Cable Data ad./Eitz et al., &amp;#8220;Video Text Programs Video Devices in the Home,&amp;#8221; Rundfunktechn Mitteilungen, vol. 30 (1986).//S. M. Edwardson and A. Gee, CEEFAX: A Proposed New Broadcasting Service, SMPTE Journal, Jan. 1974, vol. 83, pp. 14-19/Translation of Japanese patent application No. 10 [1998]-58567, which is a division of Japanese patent application No. 63-138679 which issued into JP1-307944 (referred to above)./TV Guide, San Francisco Metropolitan Schedule, Feb. 6, 1989./R. Edmondson et al., NBC Swithing Center, SMPTE Journal, vol. 85, No. 10, pp. 795-805, Oct. 1976./&amp;#8220;Bluelagoon,&amp;#8221; Don Snider Demo Videotape on TVIS System, San Diego &amp; Orlando Broadcast, 1983, Screen Shot (V79392)./Page 12 of Phillips TV 21SL5756/00B User Manual./Printed materials on Time's Teletext Service, pp. V79175, V79142, V79143, V79148, and V79151, 1982-1983./Ziesel et al., &amp;#8220;An Interactive Menu-Driven Remote Control Unit for TV-Receivers and VC-Recorders,&amp;#8221; IEEE Transactions on Consumer Electronics, Aug. 1988, vol. 34, No. 3, pp. 814-818./Zeisel et al., &amp;#8220;An Interactive Menu Driven Remote Control Unit for TV-Receivers and VC-Recorders,&amp;#8221; IEEE Transactions on Consumer Electronics, 34:3 (1988)./Systems as descibed in Cable Data ad./System as described in Cable Data ad./&amp;#8220;Expert Report of Dr. Stephen D. Bristow with regard to validity of U.S. Patent Nos. 5,568,272 and 5,508,815,&amp;#8221; Jun. 10, 2002./Ziesel et al., An Interactive Menu-Driven Remote Control Unit for TV-Receivers and VC-Recorders, IEEE Transactions on Consumer Electronics, Aug. 1988, vol. 34, No. 3, pp. 814-818./TV Guide, 06021989, San Francisco Metropolitan Schedule/PATENT ABSTRACTS OF JAPAN vol. 11, no. 178 (P-584)09/06/1987 &amp; JP62 008 389 (MATSUSHITA ELECTRIC IND. CO., LTD.) 16/01/1987/Time's Teletext Service, 1982-1983, pp. V77843-V77845 &amp; pp. V79167-V79175/&amp;#8220;A New Face for Spreadsheets.&amp;#8221; PC Magazine, Dec. 22, 1987./Philips Consumer Electronics, User Manual./Joseph Roizen, Teletext in USA, Jul., 1981 pp. 602-610./Philips Consumer Electronics, User Manual, MatchLine 28DC2070, 33DC2080./R. Edmondson and R. Post, NBC Switching Central, SMPTE Journal, Oct. 1976, vol. 85, No. 10, pp. 795-805/System as described in DIP II ad./IEEE TRANSACTIONS ON CONSUMER ELECTRONICS '1988 INTERNATIOAL CONFERENCE ON CONSUMER ELECTRONICS,PART 1' vol. 34, no. 3 , August 1988 , NEW YORK (US) pages 814 - 818 GUNTER ZEISEL ET AL. 'AN INTERACTIVE MENU-DRIVEN REMOTE CONTROL UNIT FOR TV-RECEIVERS AND VC-RECORDERS'/Kr?ger, H. Eckart, Digital Video Identification System VIS, German 9 pages; Translation 11 pages./Printed materials on Time's Teletext Service, 1982-1983, pp. V79175, V79142, V79143, V79148, and V79151./Roizen, Joseph, Teletext in USA, Jul. 1981, pp. 602-610./Von Gerhard Eitz and Karl-Ulrich Oberlies, &amp;#8220;Videotext Programmiert Videoheimgerate (VPV),&amp;#8221; Sep. 1986, pp. 223-229; Translation of Eitz and Oberlies Article, 10 pages./Printed materials on Time's Teletext Service, pp. V79175, V79142, V79143, V79148, and V79151, 1982-83./S.M. Edwardson et al., CEEFAX: A Proposed New Broadcasting Service, SMPTE Journal, vol. 83, pp. 14-19, Jan. 1974./PATENT ABSTRACTS OF JAPAN vol. 11, no. 178 (P-584)9 June 1987 &amp; JP-A-62 008 389 (MATSUSHITA ELECTRIC IND. CO., LTD.) 16 January 1987/TV Guide, Feb. 6, 1989, San Francisco Metropolitan Schedule./Printed materials on Time's Teletext Service, 1982-83, pp. V77843-45, V77850-53, V79167-75, V79137-66, V79176-79, V77838-39, V77973-88, V77948-49./A. James, ORACLE--Broadcasting the Written Word, Wireless World, Jul. 1973./Gunter Zeisel, P. T., et al.; An Interactive Menu-Driven Remote Control Unit for TV-Receivers and VC-Recorders; IEEE Transactions on Consumer Electronics, vol. 34, No. 3, pp. 814-818, Aug. 1988/Bluelagoon, Don Snider Demo Videotape on TVIS System, San Diego &amp; Orlando Broadcast, 1983, Screen Shot (V79392)./Printed materials on &amp;#8220;Time's Teletext Service,&amp;#8221; 1982-1983, pp. V79175, V79142, V79143, V79148, and V79151./&amp;#8220;Expert Report of Dr. Gary S. Tjaden,&amp;#8221; May 13, 2002./PATENT ABSTRACTS OF JAPAN vol. 11, no. 261 (P-609)25 August 1987 &amp; JP-A-62 066 493 (SANYO ELECTRIC CO., LTD.) 25 March 1987/James, A., &amp;#8220;Oracle-Broadcasting the Written Word,&amp;#8221; Wireless World, Jul. 1973.//Von Gerhard Eitz and Karl-Ulrich Oberlies, Videotext Programmiert Videoheimgerate (VPV), Sep. 1986 pp. 223-229; Translation of Eitz and Oberlies Article, 10 pages./Philips Consumer Electronics, Users Manual, MatchLine 28DC2070, 33DC2080./ZEISEL G ET AL: AN INTERACTIVE MENU-DRIVEN REMOTE CONTROL UNIT FOR TV-RECEIVERS AND VC-RECORDERS , IEEE TRANSACTIONS ON CONSUMER ELECTRONICS, VOL. 34, NR. 3, PAGE(S) 814 - 818 XP000008159 ISSN: 0098-3063 /0 (Examiner)/0 (Examiner)/0 (Examiner)/0 (Examiner)/0/0/0/0 (Examiner)/0 (Examiner)/0 (Examiner)/0/0/0/0/0 (Examiner)/0/0/0/0/0/0/0/0/0/0/0/0/0/0/0/0/0/0/0/0/0/0/0/0/0/0/0/0/0/0/0/0/0/0/0/0/0/0/0/0/0/0/0/0/0/0/0/0/0/0/0/0/0/0/0/0/0/0/0/0/0/0/0/0/0/0/0/0/0/0/0/0/0/0/0/0/0/0/0/0/0/0/0/0/0/0/0/0/0/0/0/0/0/0/0/0/0</v>
      </c>
      <c r="AU302" s="190" t="str">
        <f>VLOOKUP(C302,審判データ!AH$2:BT$379,39,FALSE)</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AV302" s="192" t="str">
        <f ca="1">IF(INDIRECT("審判データ!"&amp;ADDRESS(MATCH(C302,審判データ!$AH$1:$AH$379,0),32))="早期審査の対象とする","早期審査","")</f>
        <v/>
      </c>
      <c r="AW302" s="657" t="str">
        <f t="shared" si="21"/>
        <v>一致</v>
      </c>
      <c r="AX302" s="658" t="str">
        <f>IF(LEFT(AE302,3)="日本特",IF(LEFT(C302)="特",VLOOKUP(C302,'本件、証拠文献テーマコード'!G$2:I$376,3,FALSE),VLOOKUP(C302,'本件、証拠文献テーマコード'!B$2:I$376,8,FALSE)),"")</f>
        <v>5C025,5C052,5C063,5E501,5C164,5E555</v>
      </c>
      <c r="AY302" s="658" t="str">
        <f>IF(LEFT(AE302,3)="日本特",IF(OR(MID(R302,2,1)="開",MID(R302,2,1)="表",MID(R302,2,1)="登"),VLOOKUP(R302,'本件、証拠文献テーマコード'!C$2:I$379,7,FALSE),VLOOKUP(R302,'本件、証拠文献テーマコード'!G$2:I$379,3,FALSE)),"")</f>
        <v>5C025,5K061,5D102,5C052</v>
      </c>
      <c r="AZ302" s="659"/>
    </row>
    <row r="303" spans="1:52" ht="27" x14ac:dyDescent="0.15">
      <c r="A303" s="790" t="s">
        <v>22885</v>
      </c>
      <c r="B303" s="586" t="str">
        <f ca="1">IF(A303="",B302,INDIRECT("審判データ!"&amp;ADDRESS(MATCH(A303,審判データ!$HC$1:$HC$379,0),20))&amp;" / "&amp;INDIRECT("審判データ!"&amp;ADDRESS(MATCH(A303,審判データ!$HC$1:$HC$379,0),21)))</f>
        <v>2011 / 29-2</v>
      </c>
      <c r="C303" s="413">
        <v>3968067</v>
      </c>
      <c r="D303" s="413" t="s">
        <v>3526</v>
      </c>
      <c r="E303" s="163" t="str">
        <f ca="1">INDIRECT("審判データ!"&amp;ADDRESS(MATCH(C303,審判データ!$AH$1:$AH$379,0),55))</f>
        <v>スターサイトテレキャストインコーポレイテッド</v>
      </c>
      <c r="F303" s="43" t="str">
        <f ca="1">INDIRECT("審判データ!"&amp;ADDRESS(MATCH(C303,審判データ!$AH$1:$AH$379,0),56))</f>
        <v>ヤング　パトリック;ループ　ジョン　エイチ;エブライト　アレン　アール;フェイバー　マイケル　ダブリュー;アンダーソン　ディヴィッド</v>
      </c>
      <c r="G303" s="43" t="str">
        <f ca="1">INDIRECT("審判データ!"&amp;ADDRESS(MATCH(C303,審判データ!$AH$1:$AH$379,0),72))</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H303" s="43" t="str">
        <f ca="1">INDIRECT("審判データ!"&amp;ADDRESS(MATCH(C303,審判データ!$AH$1:$AH$379,0),41))</f>
        <v>H04N  5/445;G06F  3/00    654;H04N  5/76;H04N  7/025;H04N  7/03;H04N  7/035</v>
      </c>
      <c r="I303" s="43" t="str">
        <f ca="1">INDIRECT("審判データ!"&amp;ADDRESS(MATCH(C303,審判データ!$AH$1:$AH$379,0),49))</f>
        <v>H04N   5/445@AFI(JP);H04N   5/7826@AFI(JP);B64C  30/00@ALI(EP);G04G  15/00@ALI(EP);G06F   3/00@ALI(EP);G06F   3/023@ALI(EP);G06F   3/033@ALI(EP);G06F   3/048@ALI(JP);G06F   3/14@ALI(JP);G06F  13/00@ALI(EP);G11B  15/02@ALI(EP);G11B  27/00@ALI(JP);G11B  27/10@ALI(EP);G11B  27/11@ALI(EP);G11B  27/30@ALI(EP);G11B  27/32@ALI(EP);G11B  27/34@ALI(EP);G11B  27/36@ALI(EP);G11B  33/10@ALI(EP);H04N   5/44@ALI(JP);H04N   5/45@ALI(EP);H04N   5/76@ALI(JP);H04N   5/7617@ALI(EP);H04N   5/765@ALI(EP);H04N   5/775@ALI(EP);H04N   5/782@ALI(EP);H04N   5/91@ALI(EP);H04N   7/00@ALI(EP);H04N   7/025@ALI(EP);H04N   7/03@ALI(JP);H04N   7/035@ALI(JP);H04N   7/088@ALI(EP);H04N   7/16@ALI(EP);H04N   7/173@ALI(JP)</v>
      </c>
      <c r="J303" s="43" t="str">
        <f ca="1">INDIRECT("審判データ!"&amp;ADDRESS(MATCH(C303,審判データ!$AH$1:$AH$379,0),51))</f>
        <v>H04N  5/445       Z;H04N  5/76        Z;H04N  7/08        A;G06F  3/00    654 B;G06F  3/048   654 B;H04N  7/173   630;H04N 21/482</v>
      </c>
      <c r="K303" s="43" t="str">
        <f ca="1">INDIRECT("審判データ!"&amp;ADDRESS(MATCH(C303,審判データ!$AH$1:$AH$379,0),53))</f>
        <v>5C025 BA27;5C025 CA06;5C025 CA09;5C025 CB08;5C025 DA08;5C052 AA01;5C052 DD10;5C063 AB03;5C063 AB05;5C063 AC01;5C063 AC10;5C063 DA03;5C063 DA13;5C063 EB33;5E501 AB06;5E501 AC12;5E501 AC34;5E501 BA05;5E501 BA17;5E501 CA03;5E501 CB03;5E501 CC02;5E501 EA05;5E501 EA10;5E501 FA05;5C164 MA06S;5C164 MB11S;5C164 UB83S;5C164 UB84S;5C164 UD46S;5C164 UD52P</v>
      </c>
      <c r="L303" s="1004" t="s">
        <v>22886</v>
      </c>
      <c r="M303" s="1021" t="s">
        <v>22887</v>
      </c>
      <c r="N303" s="1006" t="s">
        <v>22888</v>
      </c>
      <c r="O303" s="1022">
        <v>0</v>
      </c>
      <c r="P303" s="1023" t="s">
        <v>22889</v>
      </c>
      <c r="Q303" s="715" t="s">
        <v>22890</v>
      </c>
      <c r="R303" s="716" t="s">
        <v>22891</v>
      </c>
      <c r="S303" s="715" t="str">
        <f>IF(OR(LEFT(R303)="特",LEFT(R303)="実"),VLOOKUP(R303,'証拠（JP特許）'!$B$2:$D$299,2,FALSE),IF(AND(OR(LEFT(R303,2)="US",LEFT(R303,2)="WO",LEFT(R303,2)="GB",LEFT(R303,2)="EP",LEFT(R303,2)="DE"),OR(MID(R303,3,1)="1",MID(R303,3,1)="2",MID(R303,3,1)="3",MID(R303,3,1)="4",MID(R303,3,1)="5",MID(R303,3,1)="6",MID(R303,3,1)="7",MID(R303,3,1)="8",MID(R303,3,1)="9",MID(R303,3,1)="0")),VLOOKUP(R303,'証拠（WW特許）'!$B$2:$C$90,2,FALSE),"_"))</f>
        <v>特願平1-10319</v>
      </c>
      <c r="T303" s="716" t="str">
        <f>IF(OR(LEFT(R303)="特",LEFT(R303)="実"),VLOOKUP(R303,'証拠（JP特許）'!$B$2:$E$299,4,FALSE),"_")</f>
        <v>JP2630835</v>
      </c>
      <c r="U303" s="716" t="s">
        <v>1467</v>
      </c>
      <c r="V303" s="715" t="s">
        <v>1610</v>
      </c>
      <c r="W303" s="717" t="str">
        <f t="shared" si="23"/>
        <v>JP02189753A</v>
      </c>
      <c r="X303" s="718"/>
      <c r="Y303" s="718" t="str">
        <f t="shared" si="24"/>
        <v>JP2630835B</v>
      </c>
      <c r="Z303" s="414" t="str">
        <f ca="1">IF(OR(LEFT(R303)="特",LEFT(R303)="実",AND(OR(LEFT(R303,2)="US",LEFT(R303,2)="WO",LEFT(R303,2)="GB",LEFT(R303,2)="EP",LEFT(R303,2)="DE"),OR(MID(R303,3,1)="1",MID(R303,3,1)="2",MID(R303,3,1)="3",MID(R303,3,1)="4",MID(R303,3,1)="5",MID(R303,3,1)="6",MID(R303,3,1)="7",MID(R303,3,1)="8",MID(R303,3,1)="9",MID(R303,3,1)="0",))),IF(COUNTIF(INDIRECT("拒絶理由・拒絶査定・異議申立!"&amp;ADDRESS(MATCH(C303,拒絶理由・拒絶査定・異議申立!B$1:B$1000,0),3)&amp;":"&amp;ADDRESS(MATCH(C303,拒絶理由・拒絶査定・異議申立!B$1:B$1000,0),50)),R303)+COUNTIF(INDIRECT("拒絶理由・拒絶査定・異議申立!"&amp;ADDRESS(MATCH(C303,拒絶理由・拒絶査定・異議申立!B$1:B$1000,0),3)&amp;":"&amp;ADDRESS(MATCH(C303,拒絶理由・拒絶査定・異議申立!B$1:B$1000,0),50)),T303)&gt;0,"Yes","No"),"")</f>
        <v>No</v>
      </c>
      <c r="AA303" s="415" t="str">
        <f ca="1">IF(OR(LEFT(R303)="特",LEFT(R303)="実",AND(OR(LEFT(R303,2)="US",LEFT(R303,2)="WO",LEFT(R303,2)="GB",LEFT(R303,2)="EP",LEFT(R303,2)="DE"),OR(MID(R303,3,1)="1",MID(R303,3,1)="2",MID(R303,3,1)="3",MID(R303,3,1)="4",MID(R303,3,1)="5",MID(R303,3,1)="6",MID(R303,3,1)="7",MID(R303,3,1)="8",MID(R303,3,1)="9",MID(R303,3,1)="0",))),IF(COUNTIF(INDIRECT("先行技術調査・登録査定!"&amp;ADDRESS(MATCH(C303,先行技術調査・登録査定!B$1:B$1000,0),3)&amp;":"&amp;ADDRESS(MATCH(C303,先行技術調査・登録査定!B$1:B$1000,0),49)),R303)+COUNTIF(INDIRECT("先行技術調査・登録査定!"&amp;ADDRESS(MATCH(C303,先行技術調査・登録査定!B$1:B$1000,0),3)&amp;":"&amp;ADDRESS(MATCH(C303,先行技術調査・登録査定!B$1:B$1000,0),49)),T303)&gt;0,"Yes","No"),"")</f>
        <v>No</v>
      </c>
      <c r="AB303" s="416" t="str">
        <f t="shared" ca="1" si="25"/>
        <v>Yes</v>
      </c>
      <c r="AC303" s="433" t="str">
        <f>IF(OR(LEFT(R303)="特",LEFT(R303)="実",AND(OR(LEFT(R303,2)="US",LEFT(R303,2)="WO",LEFT(R303,2)="GB",LEFT(R303,2)="EP",LEFT(R303,2)="DE"),OR(MID(R303,3,1)="1",MID(R303,3,1)="2",MID(R303,3,1)="3",MID(R303,3,1)="4",MID(R303,3,1)="5",MID(R303,3,1)="6",MID(R303,3,1)="7",MID(R303,3,1)="8",MID(R303,3,1)="9",MID(R303,3,1)="0",))),"",VLOOKUP($C303,非特許文献リスト!$A$2:$C$196,2,FALSE))</f>
        <v/>
      </c>
      <c r="AD303" s="434" t="str">
        <f>IF(OR(LEFT(R303)="特",LEFT(R303)="実",AND(OR(LEFT(R303,2)="US",LEFT(R303,2)="WO",LEFT(R303,2)="GB",LEFT(R303,2)="EP",LEFT(R303,2)="DE"),OR(MID(R303,3,1)="1",MID(R303,3,1)="2",MID(R303,3,1)="3",MID(R303,3,1)="4",MID(R303,3,1)="5",MID(R303,3,1)="6",MID(R303,3,1)="7",MID(R303,3,1)="8",MID(R303,3,1)="9",MID(R303,3,1)="0",))),"",VLOOKUP($C303,非特許文献リスト!$A$2:$C$196,3,FALSE))</f>
        <v/>
      </c>
      <c r="AE303" s="188" t="str">
        <f t="shared" si="22"/>
        <v>日本特許文献</v>
      </c>
      <c r="AF303" s="189" t="str">
        <f>IF(OR(LEFT(R303)="特",LEFT(R303)="実"),VLOOKUP(R303,'証拠（JP特許）'!$B$2:$AB$299,10,FALSE),IF(AND(OR(LEFT(R303,2)="US",LEFT(R303,2)="WO",LEFT(R303,2)="GB",LEFT(R303,2)="EP",LEFT(R303,2)="DE"),OR(MID(R303,3,1)="1",MID(R303,3,1)="2",MID(R303,3,1)="3",MID(R303,3,1)="4",MID(R303,3,1)="5",MID(R303,3,1)="6",MID(R303,3,1)="7",MID(R303,3,1)="8",MID(R303,3,1)="9",MID(R303,3,1)="0",)),VLOOKUP(R303,'証拠（WW特許）'!$B$2:$M$90,8,FALSE),""))</f>
        <v>三洋電機株式会社</v>
      </c>
      <c r="AG303" s="189" t="str">
        <f>IF(OR(LEFT(R303)="特",LEFT(R303)="実"),VLOOKUP(R303,'証拠（JP特許）'!$B$2:$AB$299,26,FALSE),IF(AND(OR(LEFT(R303,2)="US",LEFT(R303,2)="WO",LEFT(R303,2)="GB",LEFT(R303,2)="EP",LEFT(R303,2)="DE"),OR(MID(R303,3,1)="1",MID(R303,3,1)="2",MID(R303,3,1)="3",MID(R303,3,1)="4",MID(R303,3,1)="5",MID(R303,3,1)="6",MID(R303,3,1)="7",MID(R303,3,1)="8",MID(R303,3,1)="9",MID(R303,3,1)="0",)),VLOOKUP(R303,'証拠（WW特許）'!$B$2:$M$90,12,FALSE),""))</f>
        <v>榎本　光伸</v>
      </c>
      <c r="AH303" s="190" t="str">
        <f>IF(OR(LEFT(R303)="特",LEFT(R303)="実"),VLOOKUP(R303,'証拠（JP特許）'!$B$2:$X$299,20,FALSE),IF(AND(OR(LEFT(R303,2)="US",LEFT(R303,2)="WO",LEFT(R303,2)="GB",LEFT(R303,2)="EP",LEFT(R303,2)="DE"),OR(MID(R303,3,1)="1",MID(R303,3,1)="2",MID(R303,3,1)="3",MID(R303,3,1)="4",MID(R303,3,1)="5",MID(R303,3,1)="6",MID(R303,3,1)="7",MID(R303,3,1)="8",MID(R303,3,1)="9",MID(R303,3,1)="0",)),VLOOKUP(R303,'証拠（WW特許）'!$B$2:$U$90,20,FALSE),""))</f>
        <v>H04N   5/44    (2006.01),G11B  15/02    (2006.01),H04B   1/06    (2006.01),H04N   5/76    (2006.01)</v>
      </c>
      <c r="AI303" s="190" t="str">
        <f>IF(OR(LEFT(R303)="特",LEFT(R303)="実"),VLOOKUP(R303,'証拠（JP特許）'!$B$2:$X$299,21,FALSE),"")</f>
        <v>H04N  5/44      D,G11B 15/02   328S,H04B  1/06      A,H04N  5/76      Z</v>
      </c>
      <c r="AJ303" s="190" t="str">
        <f>IF(OR(LEFT(R303)="特",LEFT(R303)="実"),VLOOKUP(R303,'証拠（JP特許）'!$B$2:$X$299,22,FALSE),"")</f>
        <v>5C025CA09,5C025CB08,5C025CB10,5C025DA05,5D102AC01,5D102AF06,5D102GA02,5D102GA08,5D102GA50,5D102GA65,5K061AA09,5K061BB07,5K061BB17,5K061DD11,5K061FF01,5K061GG09,5C052AA20</v>
      </c>
      <c r="AK303" s="191" t="str">
        <f>IF(OR(LEFT(R303)="特",LEFT(R303)="実"),VLOOKUP(R303,'証拠（JP特許）'!$B$2:$X$299,17,FALSE),IF(AND(OR(LEFT(R303,2)="US",LEFT(R303,2)="WO",LEFT(R303,2)="GB",LEFT(R303,2)="EP",LEFT(R303,2)="DE"),OR(MID(R303,3,1)="1",MID(R303,3,1)="2",MID(R303,3,1)="3",MID(R303,3,1)="4",MID(R303,3,1)="5",MID(R303,3,1)="6",MID(R303,3,1)="7",MID(R303,3,1)="8",MID(R303,3,1)="9",MID(R303,3,1)="0",)),VLOOKUP(R303,'証拠（WW特許）'!$B$2:$U$90,16,FALSE),""))</f>
        <v>1990.07.25</v>
      </c>
      <c r="AL303" s="190"/>
      <c r="AM303" s="190"/>
      <c r="AN303" s="190"/>
      <c r="AO303" s="190" t="str">
        <f ca="1">IF(OR(LEFT(R303)="特",LEFT(R303)="実",AND(OR(LEFT(R303,2)="US",LEFT(R303,2)="WO",LEFT(R303,2)="GB",LEFT(R303,2)="EP",LEFT(R303,2)="DE"),OR(MID(R303,3,1)="1",MID(R303,3,1)="2",MID(R303,3,1)="3",MID(R303,3,1)="4",MID(R303,3,1)="5",MID(R303,3,1)="6",MID(R303,3,1)="7",MID(R303,3,1)="8",MID(R303,3,1)="9",MID(R303,3,1)="0"))),IF(COUNTIF(INDIRECT("発明者引用!"&amp;ADDRESS(MATCH(C303,発明者引用!B$1:B$196,0),4)&amp;":"&amp;ADDRESS(MATCH(C303,発明者引用!B$1:B$196,0),17)),R303)+COUNTIF(INDIRECT("発明者引用!"&amp;ADDRESS(MATCH(C303,発明者引用!B$1:B$196,0),4)&amp;":"&amp;ADDRESS(MATCH(C303,発明者引用!B$1:B$196,0),17)),#REF!)+COUNTIF(INDIRECT("発明者引用!"&amp;ADDRESS(MATCH(C303,発明者引用!B$1:B$196,0),4)&amp;":"&amp;ADDRESS(MATCH(C303,発明者引用!B$1:B$196,0),17)),T303)&gt;0,"Yes","No"),"")</f>
        <v>No</v>
      </c>
      <c r="AP303" s="190" t="str">
        <f ca="1">IF(OR(LEFT(R303)="特",LEFT(R303)="実",AND(OR(LEFT(R303,2)="US",LEFT(R303,2)="WO",LEFT(R303,2)="GB",LEFT(R303,2)="EP",LEFT(R303,2)="DE"),OR(MID(R303,3,1)="1",MID(R303,3,1)="2",MID(R303,3,1)="3",MID(R303,3,1)="4",MID(R303,3,1)="5",MID(R303,3,1)="6",MID(R303,3,1)="7",MID(R303,3,1)="8",MID(R303,3,1)="9",MID(R303,3,1)="0"))),IF(VLOOKUP(C303,ファミリ引用特許WO!$A$2:$B$241,2,FALSE)+VLOOKUP(C303,ファミリ引用文献WO!$A$2:$C$241,3,FALSE)=0,"ISR無し",IF(COUNTIF(INDIRECT("ファミリ引用特許WO!"&amp;ADDRESS(MATCH(C303,ファミリ引用特許WO!$A$2:$A$241,0),1)&amp;":"&amp;ADDRESS(MATCH(C303,ファミリ引用特許WO!$A$2:$A$241,0),19)),R303)+COUNTIF(INDIRECT("ファミリ引用特許WO!"&amp;ADDRESS(MATCH(C303,ファミリ引用特許WO!$A$2:$A$241,0),1)&amp;":"&amp;ADDRESS(MATCH(C303,ファミリ引用特許WO!$A$2:$A$241,0),19)),S303)+COUNTIF(INDIRECT("ファミリ引用特許WO!"&amp;ADDRESS(MATCH(C303,ファミリ引用特許WO!$A$2:$A$241,0),1)&amp;":"&amp;ADDRESS(MATCH(C303,ファミリ引用特許WO!$A$2:$A$241,0),19)),T303)+COUNTIF(INDIRECT("ファミリ引用特許WO!"&amp;ADDRESS(MATCH(C303,ファミリ引用特許WO!$A$2:$A$241,0),1)&amp;":"&amp;ADDRESS(MATCH(C303,ファミリ引用特許WO!$A$2:$A$241,0),19)),W303)+COUNTIF(INDIRECT("ファミリ引用特許WO!"&amp;ADDRESS(MATCH(C303,ファミリ引用特許WO!$A$2:$A$241,0),1)&amp;":"&amp;ADDRESS(MATCH(C303,ファミリ引用特許WO!$A$2:$A$241,0),19)),Y303)&gt;0,"Yes","No")),"")</f>
        <v>No</v>
      </c>
      <c r="AQ303" s="194" t="str">
        <f ca="1">IF(OR(LEFT(R303)="特",LEFT(R303)="実",AND(OR(LEFT(R303,2)="US",LEFT(R303,2)="WO",LEFT(R303,2)="GB",LEFT(R303,2)="EP",LEFT(R303,2)="DE"),OR(MID(R303,3,1)="1",MID(R303,3,1)="2",MID(R303,3,1)="3",MID(R303,3,1)="4",MID(R303,3,1)="5",MID(R303,3,1)="6",MID(R303,3,1)="7",MID(R303,3,1)="8",MID(R303,3,1)="9",MID(R303,3,1)="0"))),IF(VLOOKUP(C303,'ファミリ引用特許表記修正（ex.A2→A）'!$A$2:$B$241,2,FALSE)=0,"family無し",IF(COUNTIF(INDIRECT("'ファミリ引用特許表記修正（ex.A2→A）'!"&amp;ADDRESS(MATCH(C303,'ファミリ引用特許表記修正（ex.A2→A）'!$A$2:$A$241,0),1)&amp;":"&amp;ADDRESS(MATCH(C303,'ファミリ引用特許表記修正（ex.A2→A）'!$A$2:$A$241,0),171)),R303)+COUNTIF(INDIRECT("'ファミリ引用特許表記修正（ex.A2→A）'!"&amp;ADDRESS(MATCH(C303,'ファミリ引用特許表記修正（ex.A2→A）'!$A$2:$A$241,0),1)&amp;":"&amp;ADDRESS(MATCH(C303,'ファミリ引用特許表記修正（ex.A2→A）'!$A$2:$A$241,0),171)),S303)+COUNTIF(INDIRECT("'ファミリ引用特許表記修正（ex.A2→A）'!"&amp;ADDRESS(MATCH(C303,'ファミリ引用特許表記修正（ex.A2→A）'!$A$2:$A$241,0),1)&amp;":"&amp;ADDRESS(MATCH(C303,'ファミリ引用特許表記修正（ex.A2→A）'!$A$2:$A$241,0),171)),T303)+COUNTIF(INDIRECT("'ファミリ引用特許表記修正（ex.A2→A）'!"&amp;ADDRESS(MATCH(C303,'ファミリ引用特許表記修正（ex.A2→A）'!$A$2:$A$241,0),1)&amp;":"&amp;ADDRESS(MATCH(C303,'ファミリ引用特許表記修正（ex.A2→A）'!$A$2:$A$241,0),171)),W303)+COUNTIF(INDIRECT("'ファミリ引用特許表記修正（ex.A2→A）'!"&amp;ADDRESS(MATCH(C303,'ファミリ引用特許表記修正（ex.A2→A）'!$A$2:$A$241,0),1)&amp;":"&amp;ADDRESS(MATCH(C303,'ファミリ引用特許表記修正（ex.A2→A）'!$A$2:$A$241,0),171)),Y303)&gt;0,"Yes","No")),"")</f>
        <v>No</v>
      </c>
      <c r="AR303" s="58" t="str">
        <f>IF(OR(LEFT(R303)="特",LEFT(R303)="実",AND(OR(LEFT(R303,2)="US",LEFT(R303,2)="WO",LEFT(R303,2)="GB",LEFT(R303,2)="EP",LEFT(R303,2)="DE"),OR(MID(R303,3,1)="1",MID(R303,3,1)="2",MID(R303,3,1)="3",MID(R303,3,1)="4",MID(R303,3,1)="5",MID(R303,3,1)="6",MID(R303,3,1)="7",MID(R303,3,1)="8",MID(R303,3,1)="9",MID(R303,3,1)="0",))),"",VLOOKUP($C303,ファミリ発明者引用文献!A$3:B$235,2,FALSE))</f>
        <v/>
      </c>
      <c r="AS303" s="194" t="str">
        <f>VLOOKUP(C303,ファミリ引用文献WO!A$2:B$241,2,FALSE)</f>
        <v/>
      </c>
      <c r="AT303" s="190" t="str">
        <f>VLOOKUP(C303,ファミリ引用文献!A$3:B$242,2,FALSE)</f>
        <v>Edwardson et al., CEEFAX: A Proposed New Broadcasting Service, SMPTE Journal, Jan. 1974, vol. 83, pp. 14-19./A. James, ORACLE-Broadcasting the Written Word, Wireless Work, Jul. 1973./Edmondson et al., NBC Switching Central, SMPTE Journal, Oct. 1976, vol. 85, No. 10, pp. 795-805./Gunter Ziesel, P.T., et al., An Interactive Menu-Driven Remote Control Unit for TV-Receivers and VC-Recorders, IEEE Transactions on Consumer Electronics, vol. 34, No. 3, pp. 814-818, Aug. 1988./Printed materials on Time's Teletext Service, 182-1983, pp. V79175, V79142, V79143, V79148, and V79151./Hoffman et al., Videotext Programmiert Videorecorder, Sep. 1982, 9 pages./James, A., Oracle-Broadcasting the Written Word, Wireless World, Jul. 1973./Page 12 of Philips TV 21SL5756/00B User Manual./Symposium Record Broadcast Sessions, 14th International TV Symposium, Montreux, Switzerland, Jun. 6-12, 1985, 9 pages./Decisions of the Enlarged Board of Appeal, Official Journal EPO, May 31, 2001.//Edmondson et al., &amp;#8220;NBC Switching Central,&amp;#8221; SMPTE Journal, Oct. 1976, vol. 85, No. 10, pp. 795-805./Edwardson et al., &amp;#8220;CEEFAX: A Proposed New Broadcasting Service,&amp;#8221; SMPTE Journal, Jan. 1974, vol. 83, pp. 14-19./Kruger, H. Eckart, Digital Video Identification System VIS, German 9 pages, Translation 11 pages./Printed materials on Time's Teletext Service, 1982-83, pp. V79175, V79142, V79143, V79148, and V79151 (Full Copy Hand Carried)/S Edwardson and A. Gee, CEEFAX: A Proposed New Broadcasting Service, SMPTE Journal, Jan. 1974, vol. 83, pp. 14-19./Printed materals on Time's Teletext Service, pp. V79175, V79142, V79143, V79148, and V79151, 1982-1983./R. Edmondson et al., NBC Switching Center, SMPTE Journal, vol. 85, No. 10, pp. 795-805, Oct. 1976./Sytem as described in Cable Data ad./Eitz et al., &amp;#8220;Video Text Programs Video Devices in the Home,&amp;#8221; Rundfunktechn Mitteilungen, vol. 30 (1986).//S. M. Edwardson and A. Gee, CEEFAX: A Proposed New Broadcasting Service, SMPTE Journal, Jan. 1974, vol. 83, pp. 14-19/Translation of Japanese patent application No. 10 [1998]-58567, which is a division of Japanese patent application No. 63-138679 which issued into JP1-307944 (referred to above)./TV Guide, San Francisco Metropolitan Schedule, Feb. 6, 1989./R. Edmondson et al., NBC Swithing Center, SMPTE Journal, vol. 85, No. 10, pp. 795-805, Oct. 1976./&amp;#8220;Bluelagoon,&amp;#8221; Don Snider Demo Videotape on TVIS System, San Diego &amp; Orlando Broadcast, 1983, Screen Shot (V79392)./Page 12 of Phillips TV 21SL5756/00B User Manual./Printed materials on Time's Teletext Service, pp. V79175, V79142, V79143, V79148, and V79151, 1982-1983./Ziesel et al., &amp;#8220;An Interactive Menu-Driven Remote Control Unit for TV-Receivers and VC-Recorders,&amp;#8221; IEEE Transactions on Consumer Electronics, Aug. 1988, vol. 34, No. 3, pp. 814-818./Zeisel et al., &amp;#8220;An Interactive Menu Driven Remote Control Unit for TV-Receivers and VC-Recorders,&amp;#8221; IEEE Transactions on Consumer Electronics, 34:3 (1988)./Systems as descibed in Cable Data ad./System as described in Cable Data ad./&amp;#8220;Expert Report of Dr. Stephen D. Bristow with regard to validity of U.S. Patent Nos. 5,568,272 and 5,508,815,&amp;#8221; Jun. 10, 2002./Ziesel et al., An Interactive Menu-Driven Remote Control Unit for TV-Receivers and VC-Recorders, IEEE Transactions on Consumer Electronics, Aug. 1988, vol. 34, No. 3, pp. 814-818./TV Guide, 06021989, San Francisco Metropolitan Schedule/PATENT ABSTRACTS OF JAPAN vol. 11, no. 178 (P-584)09/06/1987 &amp; JP62 008 389 (MATSUSHITA ELECTRIC IND. CO., LTD.) 16/01/1987/Time's Teletext Service, 1982-1983, pp. V77843-V77845 &amp; pp. V79167-V79175/&amp;#8220;A New Face for Spreadsheets.&amp;#8221; PC Magazine, Dec. 22, 1987./Philips Consumer Electronics, User Manual./Joseph Roizen, Teletext in USA, Jul., 1981 pp. 602-610./Philips Consumer Electronics, User Manual, MatchLine 28DC2070, 33DC2080./R. Edmondson and R. Post, NBC Switching Central, SMPTE Journal, Oct. 1976, vol. 85, No. 10, pp. 795-805/System as described in DIP II ad./IEEE TRANSACTIONS ON CONSUMER ELECTRONICS '1988 INTERNATIOAL CONFERENCE ON CONSUMER ELECTRONICS,PART 1' vol. 34, no. 3 , August 1988 , NEW YORK (US) pages 814 - 818 GUNTER ZEISEL ET AL. 'AN INTERACTIVE MENU-DRIVEN REMOTE CONTROL UNIT FOR TV-RECEIVERS AND VC-RECORDERS'/Kr?ger, H. Eckart, Digital Video Identification System VIS, German 9 pages; Translation 11 pages./Printed materials on Time's Teletext Service, 1982-1983, pp. V79175, V79142, V79143, V79148, and V79151./Roizen, Joseph, Teletext in USA, Jul. 1981, pp. 602-610./Von Gerhard Eitz and Karl-Ulrich Oberlies, &amp;#8220;Videotext Programmiert Videoheimgerate (VPV),&amp;#8221; Sep. 1986, pp. 223-229; Translation of Eitz and Oberlies Article, 10 pages./Printed materials on Time's Teletext Service, pp. V79175, V79142, V79143, V79148, and V79151, 1982-83./S.M. Edwardson et al., CEEFAX: A Proposed New Broadcasting Service, SMPTE Journal, vol. 83, pp. 14-19, Jan. 1974./PATENT ABSTRACTS OF JAPAN vol. 11, no. 178 (P-584)9 June 1987 &amp; JP-A-62 008 389 (MATSUSHITA ELECTRIC IND. CO., LTD.) 16 January 1987/TV Guide, Feb. 6, 1989, San Francisco Metropolitan Schedule./Printed materials on Time's Teletext Service, 1982-83, pp. V77843-45, V77850-53, V79167-75, V79137-66, V79176-79, V77838-39, V77973-88, V77948-49./A. James, ORACLE--Broadcasting the Written Word, Wireless World, Jul. 1973./Gunter Zeisel, P. T., et al.; An Interactive Menu-Driven Remote Control Unit for TV-Receivers and VC-Recorders; IEEE Transactions on Consumer Electronics, vol. 34, No. 3, pp. 814-818, Aug. 1988/Bluelagoon, Don Snider Demo Videotape on TVIS System, San Diego &amp; Orlando Broadcast, 1983, Screen Shot (V79392)./Printed materials on &amp;#8220;Time's Teletext Service,&amp;#8221; 1982-1983, pp. V79175, V79142, V79143, V79148, and V79151./&amp;#8220;Expert Report of Dr. Gary S. Tjaden,&amp;#8221; May 13, 2002./PATENT ABSTRACTS OF JAPAN vol. 11, no. 261 (P-609)25 August 1987 &amp; JP-A-62 066 493 (SANYO ELECTRIC CO., LTD.) 25 March 1987/James, A., &amp;#8220;Oracle-Broadcasting the Written Word,&amp;#8221; Wireless World, Jul. 1973.//Von Gerhard Eitz and Karl-Ulrich Oberlies, Videotext Programmiert Videoheimgerate (VPV), Sep. 1986 pp. 223-229; Translation of Eitz and Oberlies Article, 10 pages./Philips Consumer Electronics, Users Manual, MatchLine 28DC2070, 33DC2080./ZEISEL G ET AL: AN INTERACTIVE MENU-DRIVEN REMOTE CONTROL UNIT FOR TV-RECEIVERS AND VC-RECORDERS , IEEE TRANSACTIONS ON CONSUMER ELECTRONICS, VOL. 34, NR. 3, PAGE(S) 814 - 818 XP000008159 ISSN: 0098-3063 /0 (Examiner)/0 (Examiner)/0 (Examiner)/0 (Examiner)/0/0/0/0 (Examiner)/0 (Examiner)/0 (Examiner)/0/0/0/0/0 (Examiner)/0/0/0/0/0/0/0/0/0/0/0/0/0/0/0/0/0/0/0/0/0/0/0/0/0/0/0/0/0/0/0/0/0/0/0/0/0/0/0/0/0/0/0/0/0/0/0/0/0/0/0/0/0/0/0/0/0/0/0/0/0/0/0/0/0/0/0/0/0/0/0/0/0/0/0/0/0/0/0/0/0/0/0/0/0/0/0/0/0/0/0/0/0/0/0/0/0</v>
      </c>
      <c r="AU303" s="190" t="str">
        <f>VLOOKUP(C303,審判データ!AH$2:BT$379,39,FALSE)</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AV303" s="192" t="str">
        <f ca="1">IF(INDIRECT("審判データ!"&amp;ADDRESS(MATCH(C303,審判データ!$AH$1:$AH$379,0),32))="早期審査の対象とする","早期審査","")</f>
        <v/>
      </c>
      <c r="AW303" s="657" t="str">
        <f t="shared" si="21"/>
        <v>一致</v>
      </c>
      <c r="AX303" s="658" t="str">
        <f>IF(LEFT(AE303,3)="日本特",IF(LEFT(C303)="特",VLOOKUP(C303,'本件、証拠文献テーマコード'!G$2:I$376,3,FALSE),VLOOKUP(C303,'本件、証拠文献テーマコード'!B$2:I$376,8,FALSE)),"")</f>
        <v>5C025,5C052,5C063,5E501,5C164,5E555</v>
      </c>
      <c r="AY303" s="658" t="str">
        <f>IF(LEFT(AE303,3)="日本特",IF(OR(MID(R303,2,1)="開",MID(R303,2,1)="表",MID(R303,2,1)="登"),VLOOKUP(R303,'本件、証拠文献テーマコード'!C$2:I$379,7,FALSE),VLOOKUP(R303,'本件、証拠文献テーマコード'!G$2:I$379,3,FALSE)),"")</f>
        <v>5C025,5K061,5D102,5C052</v>
      </c>
      <c r="AZ303" s="659"/>
    </row>
    <row r="304" spans="1:52" ht="27" x14ac:dyDescent="0.15">
      <c r="A304" s="790"/>
      <c r="B304" s="586" t="str">
        <f ca="1">IF(A304="",B303,INDIRECT("審判データ!"&amp;ADDRESS(MATCH(A304,審判データ!$HC$1:$HC$379,0),20))&amp;" / "&amp;INDIRECT("審判データ!"&amp;ADDRESS(MATCH(A304,審判データ!$HC$1:$HC$379,0),21)))</f>
        <v>2011 / 29-2</v>
      </c>
      <c r="C304" s="413">
        <v>3968067</v>
      </c>
      <c r="D304" s="413" t="s">
        <v>3526</v>
      </c>
      <c r="E304" s="163" t="str">
        <f ca="1">INDIRECT("審判データ!"&amp;ADDRESS(MATCH(C304,審判データ!$AH$1:$AH$379,0),55))</f>
        <v>スターサイトテレキャストインコーポレイテッド</v>
      </c>
      <c r="F304" s="43" t="str">
        <f ca="1">INDIRECT("審判データ!"&amp;ADDRESS(MATCH(C304,審判データ!$AH$1:$AH$379,0),56))</f>
        <v>ヤング　パトリック;ループ　ジョン　エイチ;エブライト　アレン　アール;フェイバー　マイケル　ダブリュー;アンダーソン　ディヴィッド</v>
      </c>
      <c r="G304" s="43" t="str">
        <f ca="1">INDIRECT("審判データ!"&amp;ADDRESS(MATCH(C304,審判データ!$AH$1:$AH$379,0),72))</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H304" s="43" t="str">
        <f ca="1">INDIRECT("審判データ!"&amp;ADDRESS(MATCH(C304,審判データ!$AH$1:$AH$379,0),41))</f>
        <v>H04N  5/445;G06F  3/00    654;H04N  5/76;H04N  7/025;H04N  7/03;H04N  7/035</v>
      </c>
      <c r="I304" s="43" t="str">
        <f ca="1">INDIRECT("審判データ!"&amp;ADDRESS(MATCH(C304,審判データ!$AH$1:$AH$379,0),49))</f>
        <v>H04N   5/445@AFI(JP);H04N   5/7826@AFI(JP);B64C  30/00@ALI(EP);G04G  15/00@ALI(EP);G06F   3/00@ALI(EP);G06F   3/023@ALI(EP);G06F   3/033@ALI(EP);G06F   3/048@ALI(JP);G06F   3/14@ALI(JP);G06F  13/00@ALI(EP);G11B  15/02@ALI(EP);G11B  27/00@ALI(JP);G11B  27/10@ALI(EP);G11B  27/11@ALI(EP);G11B  27/30@ALI(EP);G11B  27/32@ALI(EP);G11B  27/34@ALI(EP);G11B  27/36@ALI(EP);G11B  33/10@ALI(EP);H04N   5/44@ALI(JP);H04N   5/45@ALI(EP);H04N   5/76@ALI(JP);H04N   5/7617@ALI(EP);H04N   5/765@ALI(EP);H04N   5/775@ALI(EP);H04N   5/782@ALI(EP);H04N   5/91@ALI(EP);H04N   7/00@ALI(EP);H04N   7/025@ALI(EP);H04N   7/03@ALI(JP);H04N   7/035@ALI(JP);H04N   7/088@ALI(EP);H04N   7/16@ALI(EP);H04N   7/173@ALI(JP)</v>
      </c>
      <c r="J304" s="43" t="str">
        <f ca="1">INDIRECT("審判データ!"&amp;ADDRESS(MATCH(C304,審判データ!$AH$1:$AH$379,0),51))</f>
        <v>H04N  5/445       Z;H04N  5/76        Z;H04N  7/08        A;G06F  3/00    654 B;G06F  3/048   654 B;H04N  7/173   630;H04N 21/482</v>
      </c>
      <c r="K304" s="43" t="str">
        <f ca="1">INDIRECT("審判データ!"&amp;ADDRESS(MATCH(C304,審判データ!$AH$1:$AH$379,0),53))</f>
        <v>5C025 BA27;5C025 CA06;5C025 CA09;5C025 CB08;5C025 DA08;5C052 AA01;5C052 DD10;5C063 AB03;5C063 AB05;5C063 AC01;5C063 AC10;5C063 DA03;5C063 DA13;5C063 EB33;5E501 AB06;5E501 AC12;5E501 AC34;5E501 BA05;5E501 BA17;5E501 CA03;5E501 CB03;5E501 CC02;5E501 EA05;5E501 EA10;5E501 FA05;5C164 MA06S;5C164 MB11S;5C164 UB83S;5C164 UB84S;5C164 UD46S;5C164 UD52P</v>
      </c>
      <c r="L304" s="1013"/>
      <c r="M304" s="1028"/>
      <c r="N304" s="1014"/>
      <c r="O304" s="1029"/>
      <c r="P304" s="1027"/>
      <c r="Q304" s="715" t="s">
        <v>22892</v>
      </c>
      <c r="R304" s="716" t="s">
        <v>22893</v>
      </c>
      <c r="S304" s="715" t="str">
        <f>IF(OR(LEFT(R304)="特",LEFT(R304)="実"),VLOOKUP(R304,'証拠（JP特許）'!$B$2:$D$299,2,FALSE),IF(AND(OR(LEFT(R304,2)="US",LEFT(R304,2)="WO",LEFT(R304,2)="GB",LEFT(R304,2)="EP",LEFT(R304,2)="DE"),OR(MID(R304,3,1)="1",MID(R304,3,1)="2",MID(R304,3,1)="3",MID(R304,3,1)="4",MID(R304,3,1)="5",MID(R304,3,1)="6",MID(R304,3,1)="7",MID(R304,3,1)="8",MID(R304,3,1)="9",MID(R304,3,1)="0")),VLOOKUP(R304,'証拠（WW特許）'!$B$2:$C$90,2,FALSE),"_"))</f>
        <v>実願昭62-173467</v>
      </c>
      <c r="T304" s="716" t="str">
        <f>IF(OR(LEFT(R304)="特",LEFT(R304)="実"),VLOOKUP(R304,'証拠（JP特許）'!$B$2:$E$299,4,FALSE),"_")</f>
        <v>_</v>
      </c>
      <c r="U304" s="716" t="s">
        <v>1467</v>
      </c>
      <c r="V304" s="715" t="s">
        <v>1624</v>
      </c>
      <c r="W304" s="717" t="str">
        <f t="shared" si="23"/>
        <v>JP0178328Y</v>
      </c>
      <c r="X304" s="718"/>
      <c r="Y304" s="718" t="str">
        <f t="shared" si="24"/>
        <v/>
      </c>
      <c r="Z304" s="414" t="str">
        <f ca="1">IF(OR(LEFT(R304)="特",LEFT(R304)="実",AND(OR(LEFT(R304,2)="US",LEFT(R304,2)="WO",LEFT(R304,2)="GB",LEFT(R304,2)="EP",LEFT(R304,2)="DE"),OR(MID(R304,3,1)="1",MID(R304,3,1)="2",MID(R304,3,1)="3",MID(R304,3,1)="4",MID(R304,3,1)="5",MID(R304,3,1)="6",MID(R304,3,1)="7",MID(R304,3,1)="8",MID(R304,3,1)="9",MID(R304,3,1)="0",))),IF(COUNTIF(INDIRECT("拒絶理由・拒絶査定・異議申立!"&amp;ADDRESS(MATCH(C304,拒絶理由・拒絶査定・異議申立!B$1:B$1000,0),3)&amp;":"&amp;ADDRESS(MATCH(C304,拒絶理由・拒絶査定・異議申立!B$1:B$1000,0),50)),R304)+COUNTIF(INDIRECT("拒絶理由・拒絶査定・異議申立!"&amp;ADDRESS(MATCH(C304,拒絶理由・拒絶査定・異議申立!B$1:B$1000,0),3)&amp;":"&amp;ADDRESS(MATCH(C304,拒絶理由・拒絶査定・異議申立!B$1:B$1000,0),50)),T304)&gt;0,"Yes","No"),"")</f>
        <v>No</v>
      </c>
      <c r="AA304" s="415" t="str">
        <f ca="1">IF(OR(LEFT(R304)="特",LEFT(R304)="実",AND(OR(LEFT(R304,2)="US",LEFT(R304,2)="WO",LEFT(R304,2)="GB",LEFT(R304,2)="EP",LEFT(R304,2)="DE"),OR(MID(R304,3,1)="1",MID(R304,3,1)="2",MID(R304,3,1)="3",MID(R304,3,1)="4",MID(R304,3,1)="5",MID(R304,3,1)="6",MID(R304,3,1)="7",MID(R304,3,1)="8",MID(R304,3,1)="9",MID(R304,3,1)="0",))),IF(COUNTIF(INDIRECT("先行技術調査・登録査定!"&amp;ADDRESS(MATCH(C304,先行技術調査・登録査定!B$1:B$1000,0),3)&amp;":"&amp;ADDRESS(MATCH(C304,先行技術調査・登録査定!B$1:B$1000,0),49)),R304)+COUNTIF(INDIRECT("先行技術調査・登録査定!"&amp;ADDRESS(MATCH(C304,先行技術調査・登録査定!B$1:B$1000,0),3)&amp;":"&amp;ADDRESS(MATCH(C304,先行技術調査・登録査定!B$1:B$1000,0),49)),T304)&gt;0,"Yes","No"),"")</f>
        <v>No</v>
      </c>
      <c r="AB304" s="416" t="str">
        <f t="shared" ca="1" si="25"/>
        <v>Yes</v>
      </c>
      <c r="AC304" s="433" t="str">
        <f>IF(OR(LEFT(R304)="特",LEFT(R304)="実",AND(OR(LEFT(R304,2)="US",LEFT(R304,2)="WO",LEFT(R304,2)="GB",LEFT(R304,2)="EP",LEFT(R304,2)="DE"),OR(MID(R304,3,1)="1",MID(R304,3,1)="2",MID(R304,3,1)="3",MID(R304,3,1)="4",MID(R304,3,1)="5",MID(R304,3,1)="6",MID(R304,3,1)="7",MID(R304,3,1)="8",MID(R304,3,1)="9",MID(R304,3,1)="0",))),"",VLOOKUP($C304,非特許文献リスト!$A$2:$C$196,2,FALSE))</f>
        <v/>
      </c>
      <c r="AD304" s="434" t="str">
        <f>IF(OR(LEFT(R304)="特",LEFT(R304)="実",AND(OR(LEFT(R304,2)="US",LEFT(R304,2)="WO",LEFT(R304,2)="GB",LEFT(R304,2)="EP",LEFT(R304,2)="DE"),OR(MID(R304,3,1)="1",MID(R304,3,1)="2",MID(R304,3,1)="3",MID(R304,3,1)="4",MID(R304,3,1)="5",MID(R304,3,1)="6",MID(R304,3,1)="7",MID(R304,3,1)="8",MID(R304,3,1)="9",MID(R304,3,1)="0",))),"",VLOOKUP($C304,非特許文献リスト!$A$2:$C$196,3,FALSE))</f>
        <v/>
      </c>
      <c r="AE304" s="188" t="str">
        <f t="shared" si="22"/>
        <v>日本特許文献</v>
      </c>
      <c r="AF304" s="189" t="str">
        <f>IF(OR(LEFT(R304)="特",LEFT(R304)="実"),VLOOKUP(R304,'証拠（JP特許）'!$B$2:$AB$299,10,FALSE),IF(AND(OR(LEFT(R304,2)="US",LEFT(R304,2)="WO",LEFT(R304,2)="GB",LEFT(R304,2)="EP",LEFT(R304,2)="DE"),OR(MID(R304,3,1)="1",MID(R304,3,1)="2",MID(R304,3,1)="3",MID(R304,3,1)="4",MID(R304,3,1)="5",MID(R304,3,1)="6",MID(R304,3,1)="7",MID(R304,3,1)="8",MID(R304,3,1)="9",MID(R304,3,1)="0",)),VLOOKUP(R304,'証拠（WW特許）'!$B$2:$M$90,8,FALSE),""))</f>
        <v>キヤノン株式会社</v>
      </c>
      <c r="AG304" s="189" t="str">
        <f>IF(OR(LEFT(R304)="特",LEFT(R304)="実"),VLOOKUP(R304,'証拠（JP特許）'!$B$2:$AB$299,26,FALSE),IF(AND(OR(LEFT(R304,2)="US",LEFT(R304,2)="WO",LEFT(R304,2)="GB",LEFT(R304,2)="EP",LEFT(R304,2)="DE"),OR(MID(R304,3,1)="1",MID(R304,3,1)="2",MID(R304,3,1)="3",MID(R304,3,1)="4",MID(R304,3,1)="5",MID(R304,3,1)="6",MID(R304,3,1)="7",MID(R304,3,1)="8",MID(R304,3,1)="9",MID(R304,3,1)="0",)),VLOOKUP(R304,'証拠（WW特許）'!$B$2:$M$90,12,FALSE),""))</f>
        <v>廣木　知之</v>
      </c>
      <c r="AH304" s="190" t="str">
        <f>IF(OR(LEFT(R304)="特",LEFT(R304)="実"),VLOOKUP(R304,'証拠（JP特許）'!$B$2:$X$299,20,FALSE),IF(AND(OR(LEFT(R304,2)="US",LEFT(R304,2)="WO",LEFT(R304,2)="GB",LEFT(R304,2)="EP",LEFT(R304,2)="DE"),OR(MID(R304,3,1)="1",MID(R304,3,1)="2",MID(R304,3,1)="3",MID(R304,3,1)="4",MID(R304,3,1)="5",MID(R304,3,1)="6",MID(R304,3,1)="7",MID(R304,3,1)="8",MID(R304,3,1)="9",MID(R304,3,1)="0",)),VLOOKUP(R304,'証拠（WW特許）'!$B$2:$U$90,20,FALSE),""))</f>
        <v>G05B  19/02    (2006.01),G11B  15/02    (2006.01),G11B  27/10    (2006.01),H04N   5/76    (2006.01)</v>
      </c>
      <c r="AI304" s="190" t="str">
        <f>IF(OR(LEFT(R304)="特",LEFT(R304)="実"),VLOOKUP(R304,'証拠（JP特許）'!$B$2:$X$299,21,FALSE),"")</f>
        <v>G05B 19/02      G,G11B 15/02   328S,G11B 27/10      C,H04N  5/76      Z</v>
      </c>
      <c r="AJ304" s="190" t="str">
        <f>IF(OR(LEFT(R304)="特",LEFT(R304)="実"),VLOOKUP(R304,'証拠（JP特許）'!$B$2:$X$299,22,FALSE),"")</f>
        <v>5D102AC01,5D102AD13,5D102AF06,5D102GA02,5D102GA08,5D102GA35,5D102GA38,5D102GA42,5D102GA64,5H219AA32,5H219CC10,5H219CC17,5H219DD04,5H219DD05,5H219FF02,5H219GG01,5H219HH05,5H219HH19,5H219HH25,5H219HH28,5D077AA19,5D077EA37,5C052AA20,5C052DD10</v>
      </c>
      <c r="AK304" s="191" t="str">
        <f>IF(OR(LEFT(R304)="特",LEFT(R304)="実"),VLOOKUP(R304,'証拠（JP特許）'!$B$2:$X$299,17,FALSE),IF(AND(OR(LEFT(R304,2)="US",LEFT(R304,2)="WO",LEFT(R304,2)="GB",LEFT(R304,2)="EP",LEFT(R304,2)="DE"),OR(MID(R304,3,1)="1",MID(R304,3,1)="2",MID(R304,3,1)="3",MID(R304,3,1)="4",MID(R304,3,1)="5",MID(R304,3,1)="6",MID(R304,3,1)="7",MID(R304,3,1)="8",MID(R304,3,1)="9",MID(R304,3,1)="0",)),VLOOKUP(R304,'証拠（WW特許）'!$B$2:$U$90,16,FALSE),""))</f>
        <v>1989.05.26</v>
      </c>
      <c r="AL304" s="190"/>
      <c r="AM304" s="190"/>
      <c r="AN304" s="190"/>
      <c r="AO304" s="190" t="str">
        <f ca="1">IF(OR(LEFT(R304)="特",LEFT(R304)="実",AND(OR(LEFT(R304,2)="US",LEFT(R304,2)="WO",LEFT(R304,2)="GB",LEFT(R304,2)="EP",LEFT(R304,2)="DE"),OR(MID(R304,3,1)="1",MID(R304,3,1)="2",MID(R304,3,1)="3",MID(R304,3,1)="4",MID(R304,3,1)="5",MID(R304,3,1)="6",MID(R304,3,1)="7",MID(R304,3,1)="8",MID(R304,3,1)="9",MID(R304,3,1)="0"))),IF(COUNTIF(INDIRECT("発明者引用!"&amp;ADDRESS(MATCH(C304,発明者引用!B$1:B$196,0),4)&amp;":"&amp;ADDRESS(MATCH(C304,発明者引用!B$1:B$196,0),17)),R304)+COUNTIF(INDIRECT("発明者引用!"&amp;ADDRESS(MATCH(C304,発明者引用!B$1:B$196,0),4)&amp;":"&amp;ADDRESS(MATCH(C304,発明者引用!B$1:B$196,0),17)),#REF!)+COUNTIF(INDIRECT("発明者引用!"&amp;ADDRESS(MATCH(C304,発明者引用!B$1:B$196,0),4)&amp;":"&amp;ADDRESS(MATCH(C304,発明者引用!B$1:B$196,0),17)),T304)&gt;0,"Yes","No"),"")</f>
        <v>No</v>
      </c>
      <c r="AP304" s="190" t="str">
        <f ca="1">IF(OR(LEFT(R304)="特",LEFT(R304)="実",AND(OR(LEFT(R304,2)="US",LEFT(R304,2)="WO",LEFT(R304,2)="GB",LEFT(R304,2)="EP",LEFT(R304,2)="DE"),OR(MID(R304,3,1)="1",MID(R304,3,1)="2",MID(R304,3,1)="3",MID(R304,3,1)="4",MID(R304,3,1)="5",MID(R304,3,1)="6",MID(R304,3,1)="7",MID(R304,3,1)="8",MID(R304,3,1)="9",MID(R304,3,1)="0"))),IF(VLOOKUP(C304,ファミリ引用特許WO!$A$2:$B$241,2,FALSE)+VLOOKUP(C304,ファミリ引用文献WO!$A$2:$C$241,3,FALSE)=0,"ISR無し",IF(COUNTIF(INDIRECT("ファミリ引用特許WO!"&amp;ADDRESS(MATCH(C304,ファミリ引用特許WO!$A$2:$A$241,0),1)&amp;":"&amp;ADDRESS(MATCH(C304,ファミリ引用特許WO!$A$2:$A$241,0),19)),R304)+COUNTIF(INDIRECT("ファミリ引用特許WO!"&amp;ADDRESS(MATCH(C304,ファミリ引用特許WO!$A$2:$A$241,0),1)&amp;":"&amp;ADDRESS(MATCH(C304,ファミリ引用特許WO!$A$2:$A$241,0),19)),S304)+COUNTIF(INDIRECT("ファミリ引用特許WO!"&amp;ADDRESS(MATCH(C304,ファミリ引用特許WO!$A$2:$A$241,0),1)&amp;":"&amp;ADDRESS(MATCH(C304,ファミリ引用特許WO!$A$2:$A$241,0),19)),T304)+COUNTIF(INDIRECT("ファミリ引用特許WO!"&amp;ADDRESS(MATCH(C304,ファミリ引用特許WO!$A$2:$A$241,0),1)&amp;":"&amp;ADDRESS(MATCH(C304,ファミリ引用特許WO!$A$2:$A$241,0),19)),W304)+COUNTIF(INDIRECT("ファミリ引用特許WO!"&amp;ADDRESS(MATCH(C304,ファミリ引用特許WO!$A$2:$A$241,0),1)&amp;":"&amp;ADDRESS(MATCH(C304,ファミリ引用特許WO!$A$2:$A$241,0),19)),Y304)&gt;0,"Yes","No")),"")</f>
        <v>Yes</v>
      </c>
      <c r="AQ304" s="194" t="str">
        <f ca="1">IF(OR(LEFT(R304)="特",LEFT(R304)="実",AND(OR(LEFT(R304,2)="US",LEFT(R304,2)="WO",LEFT(R304,2)="GB",LEFT(R304,2)="EP",LEFT(R304,2)="DE"),OR(MID(R304,3,1)="1",MID(R304,3,1)="2",MID(R304,3,1)="3",MID(R304,3,1)="4",MID(R304,3,1)="5",MID(R304,3,1)="6",MID(R304,3,1)="7",MID(R304,3,1)="8",MID(R304,3,1)="9",MID(R304,3,1)="0"))),IF(VLOOKUP(C304,'ファミリ引用特許表記修正（ex.A2→A）'!$A$2:$B$241,2,FALSE)=0,"family無し",IF(COUNTIF(INDIRECT("'ファミリ引用特許表記修正（ex.A2→A）'!"&amp;ADDRESS(MATCH(C304,'ファミリ引用特許表記修正（ex.A2→A）'!$A$2:$A$241,0),1)&amp;":"&amp;ADDRESS(MATCH(C304,'ファミリ引用特許表記修正（ex.A2→A）'!$A$2:$A$241,0),171)),R304)+COUNTIF(INDIRECT("'ファミリ引用特許表記修正（ex.A2→A）'!"&amp;ADDRESS(MATCH(C304,'ファミリ引用特許表記修正（ex.A2→A）'!$A$2:$A$241,0),1)&amp;":"&amp;ADDRESS(MATCH(C304,'ファミリ引用特許表記修正（ex.A2→A）'!$A$2:$A$241,0),171)),S304)+COUNTIF(INDIRECT("'ファミリ引用特許表記修正（ex.A2→A）'!"&amp;ADDRESS(MATCH(C304,'ファミリ引用特許表記修正（ex.A2→A）'!$A$2:$A$241,0),1)&amp;":"&amp;ADDRESS(MATCH(C304,'ファミリ引用特許表記修正（ex.A2→A）'!$A$2:$A$241,0),171)),T304)+COUNTIF(INDIRECT("'ファミリ引用特許表記修正（ex.A2→A）'!"&amp;ADDRESS(MATCH(C304,'ファミリ引用特許表記修正（ex.A2→A）'!$A$2:$A$241,0),1)&amp;":"&amp;ADDRESS(MATCH(C304,'ファミリ引用特許表記修正（ex.A2→A）'!$A$2:$A$241,0),171)),W304)+COUNTIF(INDIRECT("'ファミリ引用特許表記修正（ex.A2→A）'!"&amp;ADDRESS(MATCH(C304,'ファミリ引用特許表記修正（ex.A2→A）'!$A$2:$A$241,0),1)&amp;":"&amp;ADDRESS(MATCH(C304,'ファミリ引用特許表記修正（ex.A2→A）'!$A$2:$A$241,0),171)),Y304)&gt;0,"Yes","No")),"")</f>
        <v>Yes</v>
      </c>
      <c r="AR304" s="58" t="str">
        <f>IF(OR(LEFT(R304)="特",LEFT(R304)="実",AND(OR(LEFT(R304,2)="US",LEFT(R304,2)="WO",LEFT(R304,2)="GB",LEFT(R304,2)="EP",LEFT(R304,2)="DE"),OR(MID(R304,3,1)="1",MID(R304,3,1)="2",MID(R304,3,1)="3",MID(R304,3,1)="4",MID(R304,3,1)="5",MID(R304,3,1)="6",MID(R304,3,1)="7",MID(R304,3,1)="8",MID(R304,3,1)="9",MID(R304,3,1)="0",))),"",VLOOKUP($C304,ファミリ発明者引用文献!A$3:B$235,2,FALSE))</f>
        <v/>
      </c>
      <c r="AS304" s="194" t="str">
        <f>VLOOKUP(C304,ファミリ引用文献WO!A$2:B$241,2,FALSE)</f>
        <v/>
      </c>
      <c r="AT304" s="190" t="str">
        <f>VLOOKUP(C304,ファミリ引用文献!A$3:B$242,2,FALSE)</f>
        <v>Edwardson et al., CEEFAX: A Proposed New Broadcasting Service, SMPTE Journal, Jan. 1974, vol. 83, pp. 14-19./A. James, ORACLE-Broadcasting the Written Word, Wireless Work, Jul. 1973./Edmondson et al., NBC Switching Central, SMPTE Journal, Oct. 1976, vol. 85, No. 10, pp. 795-805./Gunter Ziesel, P.T., et al., An Interactive Menu-Driven Remote Control Unit for TV-Receivers and VC-Recorders, IEEE Transactions on Consumer Electronics, vol. 34, No. 3, pp. 814-818, Aug. 1988./Printed materials on Time's Teletext Service, 182-1983, pp. V79175, V79142, V79143, V79148, and V79151./Hoffman et al., Videotext Programmiert Videorecorder, Sep. 1982, 9 pages./James, A., Oracle-Broadcasting the Written Word, Wireless World, Jul. 1973./Page 12 of Philips TV 21SL5756/00B User Manual./Symposium Record Broadcast Sessions, 14th International TV Symposium, Montreux, Switzerland, Jun. 6-12, 1985, 9 pages./Decisions of the Enlarged Board of Appeal, Official Journal EPO, May 31, 2001.//Edmondson et al., &amp;#8220;NBC Switching Central,&amp;#8221; SMPTE Journal, Oct. 1976, vol. 85, No. 10, pp. 795-805./Edwardson et al., &amp;#8220;CEEFAX: A Proposed New Broadcasting Service,&amp;#8221; SMPTE Journal, Jan. 1974, vol. 83, pp. 14-19./Kruger, H. Eckart, Digital Video Identification System VIS, German 9 pages, Translation 11 pages./Printed materials on Time's Teletext Service, 1982-83, pp. V79175, V79142, V79143, V79148, and V79151 (Full Copy Hand Carried)/S Edwardson and A. Gee, CEEFAX: A Proposed New Broadcasting Service, SMPTE Journal, Jan. 1974, vol. 83, pp. 14-19./Printed materals on Time's Teletext Service, pp. V79175, V79142, V79143, V79148, and V79151, 1982-1983./R. Edmondson et al., NBC Switching Center, SMPTE Journal, vol. 85, No. 10, pp. 795-805, Oct. 1976./Sytem as described in Cable Data ad./Eitz et al., &amp;#8220;Video Text Programs Video Devices in the Home,&amp;#8221; Rundfunktechn Mitteilungen, vol. 30 (1986).//S. M. Edwardson and A. Gee, CEEFAX: A Proposed New Broadcasting Service, SMPTE Journal, Jan. 1974, vol. 83, pp. 14-19/Translation of Japanese patent application No. 10 [1998]-58567, which is a division of Japanese patent application No. 63-138679 which issued into JP1-307944 (referred to above)./TV Guide, San Francisco Metropolitan Schedule, Feb. 6, 1989./R. Edmondson et al., NBC Swithing Center, SMPTE Journal, vol. 85, No. 10, pp. 795-805, Oct. 1976./&amp;#8220;Bluelagoon,&amp;#8221; Don Snider Demo Videotape on TVIS System, San Diego &amp; Orlando Broadcast, 1983, Screen Shot (V79392)./Page 12 of Phillips TV 21SL5756/00B User Manual./Printed materials on Time's Teletext Service, pp. V79175, V79142, V79143, V79148, and V79151, 1982-1983./Ziesel et al., &amp;#8220;An Interactive Menu-Driven Remote Control Unit for TV-Receivers and VC-Recorders,&amp;#8221; IEEE Transactions on Consumer Electronics, Aug. 1988, vol. 34, No. 3, pp. 814-818./Zeisel et al., &amp;#8220;An Interactive Menu Driven Remote Control Unit for TV-Receivers and VC-Recorders,&amp;#8221; IEEE Transactions on Consumer Electronics, 34:3 (1988)./Systems as descibed in Cable Data ad./System as described in Cable Data ad./&amp;#8220;Expert Report of Dr. Stephen D. Bristow with regard to validity of U.S. Patent Nos. 5,568,272 and 5,508,815,&amp;#8221; Jun. 10, 2002./Ziesel et al., An Interactive Menu-Driven Remote Control Unit for TV-Receivers and VC-Recorders, IEEE Transactions on Consumer Electronics, Aug. 1988, vol. 34, No. 3, pp. 814-818./TV Guide, 06021989, San Francisco Metropolitan Schedule/PATENT ABSTRACTS OF JAPAN vol. 11, no. 178 (P-584)09/06/1987 &amp; JP62 008 389 (MATSUSHITA ELECTRIC IND. CO., LTD.) 16/01/1987/Time's Teletext Service, 1982-1983, pp. V77843-V77845 &amp; pp. V79167-V79175/&amp;#8220;A New Face for Spreadsheets.&amp;#8221; PC Magazine, Dec. 22, 1987./Philips Consumer Electronics, User Manual./Joseph Roizen, Teletext in USA, Jul., 1981 pp. 602-610./Philips Consumer Electronics, User Manual, MatchLine 28DC2070, 33DC2080./R. Edmondson and R. Post, NBC Switching Central, SMPTE Journal, Oct. 1976, vol. 85, No. 10, pp. 795-805/System as described in DIP II ad./IEEE TRANSACTIONS ON CONSUMER ELECTRONICS '1988 INTERNATIOAL CONFERENCE ON CONSUMER ELECTRONICS,PART 1' vol. 34, no. 3 , August 1988 , NEW YORK (US) pages 814 - 818 GUNTER ZEISEL ET AL. 'AN INTERACTIVE MENU-DRIVEN REMOTE CONTROL UNIT FOR TV-RECEIVERS AND VC-RECORDERS'/Kr?ger, H. Eckart, Digital Video Identification System VIS, German 9 pages; Translation 11 pages./Printed materials on Time's Teletext Service, 1982-1983, pp. V79175, V79142, V79143, V79148, and V79151./Roizen, Joseph, Teletext in USA, Jul. 1981, pp. 602-610./Von Gerhard Eitz and Karl-Ulrich Oberlies, &amp;#8220;Videotext Programmiert Videoheimgerate (VPV),&amp;#8221; Sep. 1986, pp. 223-229; Translation of Eitz and Oberlies Article, 10 pages./Printed materials on Time's Teletext Service, pp. V79175, V79142, V79143, V79148, and V79151, 1982-83./S.M. Edwardson et al., CEEFAX: A Proposed New Broadcasting Service, SMPTE Journal, vol. 83, pp. 14-19, Jan. 1974./PATENT ABSTRACTS OF JAPAN vol. 11, no. 178 (P-584)9 June 1987 &amp; JP-A-62 008 389 (MATSUSHITA ELECTRIC IND. CO., LTD.) 16 January 1987/TV Guide, Feb. 6, 1989, San Francisco Metropolitan Schedule./Printed materials on Time's Teletext Service, 1982-83, pp. V77843-45, V77850-53, V79167-75, V79137-66, V79176-79, V77838-39, V77973-88, V77948-49./A. James, ORACLE--Broadcasting the Written Word, Wireless World, Jul. 1973./Gunter Zeisel, P. T., et al.; An Interactive Menu-Driven Remote Control Unit for TV-Receivers and VC-Recorders; IEEE Transactions on Consumer Electronics, vol. 34, No. 3, pp. 814-818, Aug. 1988/Bluelagoon, Don Snider Demo Videotape on TVIS System, San Diego &amp; Orlando Broadcast, 1983, Screen Shot (V79392)./Printed materials on &amp;#8220;Time's Teletext Service,&amp;#8221; 1982-1983, pp. V79175, V79142, V79143, V79148, and V79151./&amp;#8220;Expert Report of Dr. Gary S. Tjaden,&amp;#8221; May 13, 2002./PATENT ABSTRACTS OF JAPAN vol. 11, no. 261 (P-609)25 August 1987 &amp; JP-A-62 066 493 (SANYO ELECTRIC CO., LTD.) 25 March 1987/James, A., &amp;#8220;Oracle-Broadcasting the Written Word,&amp;#8221; Wireless World, Jul. 1973.//Von Gerhard Eitz and Karl-Ulrich Oberlies, Videotext Programmiert Videoheimgerate (VPV), Sep. 1986 pp. 223-229; Translation of Eitz and Oberlies Article, 10 pages./Philips Consumer Electronics, Users Manual, MatchLine 28DC2070, 33DC2080./ZEISEL G ET AL: AN INTERACTIVE MENU-DRIVEN REMOTE CONTROL UNIT FOR TV-RECEIVERS AND VC-RECORDERS , IEEE TRANSACTIONS ON CONSUMER ELECTRONICS, VOL. 34, NR. 3, PAGE(S) 814 - 818 XP000008159 ISSN: 0098-3063 /0 (Examiner)/0 (Examiner)/0 (Examiner)/0 (Examiner)/0/0/0/0 (Examiner)/0 (Examiner)/0 (Examiner)/0/0/0/0/0 (Examiner)/0/0/0/0/0/0/0/0/0/0/0/0/0/0/0/0/0/0/0/0/0/0/0/0/0/0/0/0/0/0/0/0/0/0/0/0/0/0/0/0/0/0/0/0/0/0/0/0/0/0/0/0/0/0/0/0/0/0/0/0/0/0/0/0/0/0/0/0/0/0/0/0/0/0/0/0/0/0/0/0/0/0/0/0/0/0/0/0/0/0/0/0/0/0/0/0/0</v>
      </c>
      <c r="AU304" s="190" t="str">
        <f>VLOOKUP(C304,審判データ!AH$2:BT$379,39,FALSE)</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AV304" s="192" t="str">
        <f ca="1">IF(INDIRECT("審判データ!"&amp;ADDRESS(MATCH(C304,審判データ!$AH$1:$AH$379,0),32))="早期審査の対象とする","早期審査","")</f>
        <v/>
      </c>
      <c r="AW304" s="657" t="str">
        <f t="shared" si="21"/>
        <v>不一致</v>
      </c>
      <c r="AX304" s="658" t="str">
        <f>IF(LEFT(AE304,3)="日本特",IF(LEFT(C304)="特",VLOOKUP(C304,'本件、証拠文献テーマコード'!G$2:I$376,3,FALSE),VLOOKUP(C304,'本件、証拠文献テーマコード'!B$2:I$376,8,FALSE)),"")</f>
        <v>5C025,5C052,5C063,5E501,5C164,5E555</v>
      </c>
      <c r="AY304" s="658" t="str">
        <f>IF(LEFT(AE304,3)="日本特",IF(OR(MID(R304,2,1)="開",MID(R304,2,1)="表",MID(R304,2,1)="登"),VLOOKUP(R304,'本件、証拠文献テーマコード'!C$2:I$379,7,FALSE),VLOOKUP(R304,'本件、証拠文献テーマコード'!G$2:I$379,3,FALSE)),"")</f>
        <v>5H219,5D077,5D102,5C052</v>
      </c>
      <c r="AZ304" s="659"/>
    </row>
    <row r="305" spans="1:52" ht="27" x14ac:dyDescent="0.15">
      <c r="A305" s="790"/>
      <c r="B305" s="586" t="str">
        <f ca="1">IF(A305="",B304,INDIRECT("審判データ!"&amp;ADDRESS(MATCH(A305,審判データ!$HC$1:$HC$379,0),20))&amp;" / "&amp;INDIRECT("審判データ!"&amp;ADDRESS(MATCH(A305,審判データ!$HC$1:$HC$379,0),21)))</f>
        <v>2011 / 29-2</v>
      </c>
      <c r="C305" s="413">
        <v>3968067</v>
      </c>
      <c r="D305" s="413" t="s">
        <v>3526</v>
      </c>
      <c r="E305" s="163" t="str">
        <f ca="1">INDIRECT("審判データ!"&amp;ADDRESS(MATCH(C305,審判データ!$AH$1:$AH$379,0),55))</f>
        <v>スターサイトテレキャストインコーポレイテッド</v>
      </c>
      <c r="F305" s="43" t="str">
        <f ca="1">INDIRECT("審判データ!"&amp;ADDRESS(MATCH(C305,審判データ!$AH$1:$AH$379,0),56))</f>
        <v>ヤング　パトリック;ループ　ジョン　エイチ;エブライト　アレン　アール;フェイバー　マイケル　ダブリュー;アンダーソン　ディヴィッド</v>
      </c>
      <c r="G305" s="43" t="str">
        <f ca="1">INDIRECT("審判データ!"&amp;ADDRESS(MATCH(C305,審判データ!$AH$1:$AH$379,0),72))</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H305" s="43" t="str">
        <f ca="1">INDIRECT("審判データ!"&amp;ADDRESS(MATCH(C305,審判データ!$AH$1:$AH$379,0),41))</f>
        <v>H04N  5/445;G06F  3/00    654;H04N  5/76;H04N  7/025;H04N  7/03;H04N  7/035</v>
      </c>
      <c r="I305" s="43" t="str">
        <f ca="1">INDIRECT("審判データ!"&amp;ADDRESS(MATCH(C305,審判データ!$AH$1:$AH$379,0),49))</f>
        <v>H04N   5/445@AFI(JP);H04N   5/7826@AFI(JP);B64C  30/00@ALI(EP);G04G  15/00@ALI(EP);G06F   3/00@ALI(EP);G06F   3/023@ALI(EP);G06F   3/033@ALI(EP);G06F   3/048@ALI(JP);G06F   3/14@ALI(JP);G06F  13/00@ALI(EP);G11B  15/02@ALI(EP);G11B  27/00@ALI(JP);G11B  27/10@ALI(EP);G11B  27/11@ALI(EP);G11B  27/30@ALI(EP);G11B  27/32@ALI(EP);G11B  27/34@ALI(EP);G11B  27/36@ALI(EP);G11B  33/10@ALI(EP);H04N   5/44@ALI(JP);H04N   5/45@ALI(EP);H04N   5/76@ALI(JP);H04N   5/7617@ALI(EP);H04N   5/765@ALI(EP);H04N   5/775@ALI(EP);H04N   5/782@ALI(EP);H04N   5/91@ALI(EP);H04N   7/00@ALI(EP);H04N   7/025@ALI(EP);H04N   7/03@ALI(JP);H04N   7/035@ALI(JP);H04N   7/088@ALI(EP);H04N   7/16@ALI(EP);H04N   7/173@ALI(JP)</v>
      </c>
      <c r="J305" s="43" t="str">
        <f ca="1">INDIRECT("審判データ!"&amp;ADDRESS(MATCH(C305,審判データ!$AH$1:$AH$379,0),51))</f>
        <v>H04N  5/445       Z;H04N  5/76        Z;H04N  7/08        A;G06F  3/00    654 B;G06F  3/048   654 B;H04N  7/173   630;H04N 21/482</v>
      </c>
      <c r="K305" s="43" t="str">
        <f ca="1">INDIRECT("審判データ!"&amp;ADDRESS(MATCH(C305,審判データ!$AH$1:$AH$379,0),53))</f>
        <v>5C025 BA27;5C025 CA06;5C025 CA09;5C025 CB08;5C025 DA08;5C052 AA01;5C052 DD10;5C063 AB03;5C063 AB05;5C063 AC01;5C063 AC10;5C063 DA03;5C063 DA13;5C063 EB33;5E501 AB06;5E501 AC12;5E501 AC34;5E501 BA05;5E501 BA17;5E501 CA03;5E501 CB03;5E501 CC02;5E501 EA05;5E501 EA10;5E501 FA05;5C164 MA06S;5C164 MB11S;5C164 UB83S;5C164 UB84S;5C164 UD46S;5C164 UD52P</v>
      </c>
      <c r="L305" s="1005"/>
      <c r="M305" s="1025"/>
      <c r="N305" s="1007"/>
      <c r="O305" s="1026"/>
      <c r="P305" s="1024"/>
      <c r="Q305" s="715" t="s">
        <v>22894</v>
      </c>
      <c r="R305" s="716" t="s">
        <v>22895</v>
      </c>
      <c r="S305" s="715" t="str">
        <f>IF(OR(LEFT(R305)="特",LEFT(R305)="実"),VLOOKUP(R305,'証拠（JP特許）'!$B$2:$D$299,2,FALSE),IF(AND(OR(LEFT(R305,2)="US",LEFT(R305,2)="WO",LEFT(R305,2)="GB",LEFT(R305,2)="EP",LEFT(R305,2)="DE"),OR(MID(R305,3,1)="1",MID(R305,3,1)="2",MID(R305,3,1)="3",MID(R305,3,1)="4",MID(R305,3,1)="5",MID(R305,3,1)="6",MID(R305,3,1)="7",MID(R305,3,1)="8",MID(R305,3,1)="9",MID(R305,3,1)="0")),VLOOKUP(R305,'証拠（WW特許）'!$B$2:$C$90,2,FALSE),"_"))</f>
        <v>特願昭63-32820</v>
      </c>
      <c r="T305" s="716" t="str">
        <f>IF(OR(LEFT(R305)="特",LEFT(R305)="実"),VLOOKUP(R305,'証拠（JP特許）'!$B$2:$E$299,4,FALSE),"_")</f>
        <v>_</v>
      </c>
      <c r="U305" s="716" t="s">
        <v>1467</v>
      </c>
      <c r="V305" s="715" t="s">
        <v>1624</v>
      </c>
      <c r="W305" s="717" t="str">
        <f t="shared" si="23"/>
        <v>JP01209399A</v>
      </c>
      <c r="X305" s="718"/>
      <c r="Y305" s="718" t="str">
        <f t="shared" si="24"/>
        <v/>
      </c>
      <c r="Z305" s="414" t="str">
        <f ca="1">IF(OR(LEFT(R305)="特",LEFT(R305)="実",AND(OR(LEFT(R305,2)="US",LEFT(R305,2)="WO",LEFT(R305,2)="GB",LEFT(R305,2)="EP",LEFT(R305,2)="DE"),OR(MID(R305,3,1)="1",MID(R305,3,1)="2",MID(R305,3,1)="3",MID(R305,3,1)="4",MID(R305,3,1)="5",MID(R305,3,1)="6",MID(R305,3,1)="7",MID(R305,3,1)="8",MID(R305,3,1)="9",MID(R305,3,1)="0",))),IF(COUNTIF(INDIRECT("拒絶理由・拒絶査定・異議申立!"&amp;ADDRESS(MATCH(C305,拒絶理由・拒絶査定・異議申立!B$1:B$1000,0),3)&amp;":"&amp;ADDRESS(MATCH(C305,拒絶理由・拒絶査定・異議申立!B$1:B$1000,0),50)),R305)+COUNTIF(INDIRECT("拒絶理由・拒絶査定・異議申立!"&amp;ADDRESS(MATCH(C305,拒絶理由・拒絶査定・異議申立!B$1:B$1000,0),3)&amp;":"&amp;ADDRESS(MATCH(C305,拒絶理由・拒絶査定・異議申立!B$1:B$1000,0),50)),T305)&gt;0,"Yes","No"),"")</f>
        <v>Yes</v>
      </c>
      <c r="AA305" s="415" t="str">
        <f ca="1">IF(OR(LEFT(R305)="特",LEFT(R305)="実",AND(OR(LEFT(R305,2)="US",LEFT(R305,2)="WO",LEFT(R305,2)="GB",LEFT(R305,2)="EP",LEFT(R305,2)="DE"),OR(MID(R305,3,1)="1",MID(R305,3,1)="2",MID(R305,3,1)="3",MID(R305,3,1)="4",MID(R305,3,1)="5",MID(R305,3,1)="6",MID(R305,3,1)="7",MID(R305,3,1)="8",MID(R305,3,1)="9",MID(R305,3,1)="0",))),IF(COUNTIF(INDIRECT("先行技術調査・登録査定!"&amp;ADDRESS(MATCH(C305,先行技術調査・登録査定!B$1:B$1000,0),3)&amp;":"&amp;ADDRESS(MATCH(C305,先行技術調査・登録査定!B$1:B$1000,0),49)),R305)+COUNTIF(INDIRECT("先行技術調査・登録査定!"&amp;ADDRESS(MATCH(C305,先行技術調査・登録査定!B$1:B$1000,0),3)&amp;":"&amp;ADDRESS(MATCH(C305,先行技術調査・登録査定!B$1:B$1000,0),49)),T305)&gt;0,"Yes","No"),"")</f>
        <v>Yes</v>
      </c>
      <c r="AB305" s="416" t="str">
        <f t="shared" ca="1" si="25"/>
        <v>No</v>
      </c>
      <c r="AC305" s="433" t="str">
        <f>IF(OR(LEFT(R305)="特",LEFT(R305)="実",AND(OR(LEFT(R305,2)="US",LEFT(R305,2)="WO",LEFT(R305,2)="GB",LEFT(R305,2)="EP",LEFT(R305,2)="DE"),OR(MID(R305,3,1)="1",MID(R305,3,1)="2",MID(R305,3,1)="3",MID(R305,3,1)="4",MID(R305,3,1)="5",MID(R305,3,1)="6",MID(R305,3,1)="7",MID(R305,3,1)="8",MID(R305,3,1)="9",MID(R305,3,1)="0",))),"",VLOOKUP($C305,非特許文献リスト!$A$2:$C$196,2,FALSE))</f>
        <v/>
      </c>
      <c r="AD305" s="434" t="str">
        <f>IF(OR(LEFT(R305)="特",LEFT(R305)="実",AND(OR(LEFT(R305,2)="US",LEFT(R305,2)="WO",LEFT(R305,2)="GB",LEFT(R305,2)="EP",LEFT(R305,2)="DE"),OR(MID(R305,3,1)="1",MID(R305,3,1)="2",MID(R305,3,1)="3",MID(R305,3,1)="4",MID(R305,3,1)="5",MID(R305,3,1)="6",MID(R305,3,1)="7",MID(R305,3,1)="8",MID(R305,3,1)="9",MID(R305,3,1)="0",))),"",VLOOKUP($C305,非特許文献リスト!$A$2:$C$196,3,FALSE))</f>
        <v/>
      </c>
      <c r="AE305" s="188" t="str">
        <f t="shared" si="22"/>
        <v>日本特許文献</v>
      </c>
      <c r="AF305" s="189" t="str">
        <f>IF(OR(LEFT(R305)="特",LEFT(R305)="実"),VLOOKUP(R305,'証拠（JP特許）'!$B$2:$AB$299,10,FALSE),IF(AND(OR(LEFT(R305,2)="US",LEFT(R305,2)="WO",LEFT(R305,2)="GB",LEFT(R305,2)="EP",LEFT(R305,2)="DE"),OR(MID(R305,3,1)="1",MID(R305,3,1)="2",MID(R305,3,1)="3",MID(R305,3,1)="4",MID(R305,3,1)="5",MID(R305,3,1)="6",MID(R305,3,1)="7",MID(R305,3,1)="8",MID(R305,3,1)="9",MID(R305,3,1)="0",)),VLOOKUP(R305,'証拠（WW特許）'!$B$2:$M$90,8,FALSE),""))</f>
        <v>株式会社日立製作所</v>
      </c>
      <c r="AG305" s="189" t="str">
        <f>IF(OR(LEFT(R305)="特",LEFT(R305)="実"),VLOOKUP(R305,'証拠（JP特許）'!$B$2:$AB$299,26,FALSE),IF(AND(OR(LEFT(R305,2)="US",LEFT(R305,2)="WO",LEFT(R305,2)="GB",LEFT(R305,2)="EP",LEFT(R305,2)="DE"),OR(MID(R305,3,1)="1",MID(R305,3,1)="2",MID(R305,3,1)="3",MID(R305,3,1)="4",MID(R305,3,1)="5",MID(R305,3,1)="6",MID(R305,3,1)="7",MID(R305,3,1)="8",MID(R305,3,1)="9",MID(R305,3,1)="0",)),VLOOKUP(R305,'証拠（WW特許）'!$B$2:$M$90,12,FALSE),""))</f>
        <v>幸野　栄一</v>
      </c>
      <c r="AH305" s="190" t="str">
        <f>IF(OR(LEFT(R305)="特",LEFT(R305)="実"),VLOOKUP(R305,'証拠（JP特許）'!$B$2:$X$299,20,FALSE),IF(AND(OR(LEFT(R305,2)="US",LEFT(R305,2)="WO",LEFT(R305,2)="GB",LEFT(R305,2)="EP",LEFT(R305,2)="DE"),OR(MID(R305,3,1)="1",MID(R305,3,1)="2",MID(R305,3,1)="3",MID(R305,3,1)="4",MID(R305,3,1)="5",MID(R305,3,1)="6",MID(R305,3,1)="7",MID(R305,3,1)="8",MID(R305,3,1)="9",MID(R305,3,1)="0",)),VLOOKUP(R305,'証拠（WW特許）'!$B$2:$U$90,20,FALSE),""))</f>
        <v>G04G  15/00    (2006.01),G11B  15/02    (2006.01),G06Q  10/00    (2006.01),H04N   5/76    (2006.01)</v>
      </c>
      <c r="AI305" s="190" t="str">
        <f>IF(OR(LEFT(R305)="特",LEFT(R305)="実"),VLOOKUP(R305,'証拠（JP特許）'!$B$2:$X$299,21,FALSE),"")</f>
        <v xml:space="preserve">G04G 15/00      A,G04G 15/00      P,G06F 15/21      L,G11B 15/02   328S,G06F 17/60   162A,H04N  5/76      Z,G06Q 10/10   110 </v>
      </c>
      <c r="AJ305" s="190" t="str">
        <f>IF(OR(LEFT(R305)="特",LEFT(R305)="実"),VLOOKUP(R305,'証拠（JP特許）'!$B$2:$X$299,22,FALSE),"")</f>
        <v>2F002AA05,2F002BA02,2F002BB03,2F002EB12,2F002ED05,2F002ED06,2F002EE01,2F002EE04,2F002EE05,2F002EE06,2F002FA32,2F002GA06,2F002GC05,5D102AC01,5D102AD18,5D102AD19,5D102GA02,5D102GA08,5D102GA32,5D102GA42,5D102GA46,5D102GA47,5D102GA48,5D102GA51,5B049AA01,5B049CC32,5B049DD01,5B049DD05,5B049FF01,5C052AA20,2F002EB00</v>
      </c>
      <c r="AK305" s="191" t="str">
        <f>IF(OR(LEFT(R305)="特",LEFT(R305)="実"),VLOOKUP(R305,'証拠（JP特許）'!$B$2:$X$299,17,FALSE),IF(AND(OR(LEFT(R305,2)="US",LEFT(R305,2)="WO",LEFT(R305,2)="GB",LEFT(R305,2)="EP",LEFT(R305,2)="DE"),OR(MID(R305,3,1)="1",MID(R305,3,1)="2",MID(R305,3,1)="3",MID(R305,3,1)="4",MID(R305,3,1)="5",MID(R305,3,1)="6",MID(R305,3,1)="7",MID(R305,3,1)="8",MID(R305,3,1)="9",MID(R305,3,1)="0",)),VLOOKUP(R305,'証拠（WW特許）'!$B$2:$U$90,16,FALSE),""))</f>
        <v>1989.08.23</v>
      </c>
      <c r="AL305" s="190"/>
      <c r="AM305" s="190"/>
      <c r="AN305" s="190"/>
      <c r="AO305" s="190" t="str">
        <f ca="1">IF(OR(LEFT(R305)="特",LEFT(R305)="実",AND(OR(LEFT(R305,2)="US",LEFT(R305,2)="WO",LEFT(R305,2)="GB",LEFT(R305,2)="EP",LEFT(R305,2)="DE"),OR(MID(R305,3,1)="1",MID(R305,3,1)="2",MID(R305,3,1)="3",MID(R305,3,1)="4",MID(R305,3,1)="5",MID(R305,3,1)="6",MID(R305,3,1)="7",MID(R305,3,1)="8",MID(R305,3,1)="9",MID(R305,3,1)="0"))),IF(COUNTIF(INDIRECT("発明者引用!"&amp;ADDRESS(MATCH(C305,発明者引用!B$1:B$196,0),4)&amp;":"&amp;ADDRESS(MATCH(C305,発明者引用!B$1:B$196,0),17)),R305)+COUNTIF(INDIRECT("発明者引用!"&amp;ADDRESS(MATCH(C305,発明者引用!B$1:B$196,0),4)&amp;":"&amp;ADDRESS(MATCH(C305,発明者引用!B$1:B$196,0),17)),#REF!)+COUNTIF(INDIRECT("発明者引用!"&amp;ADDRESS(MATCH(C305,発明者引用!B$1:B$196,0),4)&amp;":"&amp;ADDRESS(MATCH(C305,発明者引用!B$1:B$196,0),17)),T305)&gt;0,"Yes","No"),"")</f>
        <v>No</v>
      </c>
      <c r="AP305" s="190" t="str">
        <f ca="1">IF(OR(LEFT(R305)="特",LEFT(R305)="実",AND(OR(LEFT(R305,2)="US",LEFT(R305,2)="WO",LEFT(R305,2)="GB",LEFT(R305,2)="EP",LEFT(R305,2)="DE"),OR(MID(R305,3,1)="1",MID(R305,3,1)="2",MID(R305,3,1)="3",MID(R305,3,1)="4",MID(R305,3,1)="5",MID(R305,3,1)="6",MID(R305,3,1)="7",MID(R305,3,1)="8",MID(R305,3,1)="9",MID(R305,3,1)="0"))),IF(VLOOKUP(C305,ファミリ引用特許WO!$A$2:$B$241,2,FALSE)+VLOOKUP(C305,ファミリ引用文献WO!$A$2:$C$241,3,FALSE)=0,"ISR無し",IF(COUNTIF(INDIRECT("ファミリ引用特許WO!"&amp;ADDRESS(MATCH(C305,ファミリ引用特許WO!$A$2:$A$241,0),1)&amp;":"&amp;ADDRESS(MATCH(C305,ファミリ引用特許WO!$A$2:$A$241,0),19)),R305)+COUNTIF(INDIRECT("ファミリ引用特許WO!"&amp;ADDRESS(MATCH(C305,ファミリ引用特許WO!$A$2:$A$241,0),1)&amp;":"&amp;ADDRESS(MATCH(C305,ファミリ引用特許WO!$A$2:$A$241,0),19)),S305)+COUNTIF(INDIRECT("ファミリ引用特許WO!"&amp;ADDRESS(MATCH(C305,ファミリ引用特許WO!$A$2:$A$241,0),1)&amp;":"&amp;ADDRESS(MATCH(C305,ファミリ引用特許WO!$A$2:$A$241,0),19)),T305)+COUNTIF(INDIRECT("ファミリ引用特許WO!"&amp;ADDRESS(MATCH(C305,ファミリ引用特許WO!$A$2:$A$241,0),1)&amp;":"&amp;ADDRESS(MATCH(C305,ファミリ引用特許WO!$A$2:$A$241,0),19)),W305)+COUNTIF(INDIRECT("ファミリ引用特許WO!"&amp;ADDRESS(MATCH(C305,ファミリ引用特許WO!$A$2:$A$241,0),1)&amp;":"&amp;ADDRESS(MATCH(C305,ファミリ引用特許WO!$A$2:$A$241,0),19)),Y305)&gt;0,"Yes","No")),"")</f>
        <v>Yes</v>
      </c>
      <c r="AQ305" s="194" t="str">
        <f ca="1">IF(OR(LEFT(R305)="特",LEFT(R305)="実",AND(OR(LEFT(R305,2)="US",LEFT(R305,2)="WO",LEFT(R305,2)="GB",LEFT(R305,2)="EP",LEFT(R305,2)="DE"),OR(MID(R305,3,1)="1",MID(R305,3,1)="2",MID(R305,3,1)="3",MID(R305,3,1)="4",MID(R305,3,1)="5",MID(R305,3,1)="6",MID(R305,3,1)="7",MID(R305,3,1)="8",MID(R305,3,1)="9",MID(R305,3,1)="0"))),IF(VLOOKUP(C305,'ファミリ引用特許表記修正（ex.A2→A）'!$A$2:$B$241,2,FALSE)=0,"family無し",IF(COUNTIF(INDIRECT("'ファミリ引用特許表記修正（ex.A2→A）'!"&amp;ADDRESS(MATCH(C305,'ファミリ引用特許表記修正（ex.A2→A）'!$A$2:$A$241,0),1)&amp;":"&amp;ADDRESS(MATCH(C305,'ファミリ引用特許表記修正（ex.A2→A）'!$A$2:$A$241,0),171)),R305)+COUNTIF(INDIRECT("'ファミリ引用特許表記修正（ex.A2→A）'!"&amp;ADDRESS(MATCH(C305,'ファミリ引用特許表記修正（ex.A2→A）'!$A$2:$A$241,0),1)&amp;":"&amp;ADDRESS(MATCH(C305,'ファミリ引用特許表記修正（ex.A2→A）'!$A$2:$A$241,0),171)),S305)+COUNTIF(INDIRECT("'ファミリ引用特許表記修正（ex.A2→A）'!"&amp;ADDRESS(MATCH(C305,'ファミリ引用特許表記修正（ex.A2→A）'!$A$2:$A$241,0),1)&amp;":"&amp;ADDRESS(MATCH(C305,'ファミリ引用特許表記修正（ex.A2→A）'!$A$2:$A$241,0),171)),T305)+COUNTIF(INDIRECT("'ファミリ引用特許表記修正（ex.A2→A）'!"&amp;ADDRESS(MATCH(C305,'ファミリ引用特許表記修正（ex.A2→A）'!$A$2:$A$241,0),1)&amp;":"&amp;ADDRESS(MATCH(C305,'ファミリ引用特許表記修正（ex.A2→A）'!$A$2:$A$241,0),171)),W305)+COUNTIF(INDIRECT("'ファミリ引用特許表記修正（ex.A2→A）'!"&amp;ADDRESS(MATCH(C305,'ファミリ引用特許表記修正（ex.A2→A）'!$A$2:$A$241,0),1)&amp;":"&amp;ADDRESS(MATCH(C305,'ファミリ引用特許表記修正（ex.A2→A）'!$A$2:$A$241,0),171)),Y305)&gt;0,"Yes","No")),"")</f>
        <v>Yes</v>
      </c>
      <c r="AR305" s="58" t="str">
        <f>IF(OR(LEFT(R305)="特",LEFT(R305)="実",AND(OR(LEFT(R305,2)="US",LEFT(R305,2)="WO",LEFT(R305,2)="GB",LEFT(R305,2)="EP",LEFT(R305,2)="DE"),OR(MID(R305,3,1)="1",MID(R305,3,1)="2",MID(R305,3,1)="3",MID(R305,3,1)="4",MID(R305,3,1)="5",MID(R305,3,1)="6",MID(R305,3,1)="7",MID(R305,3,1)="8",MID(R305,3,1)="9",MID(R305,3,1)="0",))),"",VLOOKUP($C305,ファミリ発明者引用文献!A$3:B$235,2,FALSE))</f>
        <v/>
      </c>
      <c r="AS305" s="194" t="str">
        <f>VLOOKUP(C305,ファミリ引用文献WO!A$2:B$241,2,FALSE)</f>
        <v/>
      </c>
      <c r="AT305" s="190" t="str">
        <f>VLOOKUP(C305,ファミリ引用文献!A$3:B$242,2,FALSE)</f>
        <v>Edwardson et al., CEEFAX: A Proposed New Broadcasting Service, SMPTE Journal, Jan. 1974, vol. 83, pp. 14-19./A. James, ORACLE-Broadcasting the Written Word, Wireless Work, Jul. 1973./Edmondson et al., NBC Switching Central, SMPTE Journal, Oct. 1976, vol. 85, No. 10, pp. 795-805./Gunter Ziesel, P.T., et al., An Interactive Menu-Driven Remote Control Unit for TV-Receivers and VC-Recorders, IEEE Transactions on Consumer Electronics, vol. 34, No. 3, pp. 814-818, Aug. 1988./Printed materials on Time's Teletext Service, 182-1983, pp. V79175, V79142, V79143, V79148, and V79151./Hoffman et al., Videotext Programmiert Videorecorder, Sep. 1982, 9 pages./James, A., Oracle-Broadcasting the Written Word, Wireless World, Jul. 1973./Page 12 of Philips TV 21SL5756/00B User Manual./Symposium Record Broadcast Sessions, 14th International TV Symposium, Montreux, Switzerland, Jun. 6-12, 1985, 9 pages./Decisions of the Enlarged Board of Appeal, Official Journal EPO, May 31, 2001.//Edmondson et al., &amp;#8220;NBC Switching Central,&amp;#8221; SMPTE Journal, Oct. 1976, vol. 85, No. 10, pp. 795-805./Edwardson et al., &amp;#8220;CEEFAX: A Proposed New Broadcasting Service,&amp;#8221; SMPTE Journal, Jan. 1974, vol. 83, pp. 14-19./Kruger, H. Eckart, Digital Video Identification System VIS, German 9 pages, Translation 11 pages./Printed materials on Time's Teletext Service, 1982-83, pp. V79175, V79142, V79143, V79148, and V79151 (Full Copy Hand Carried)/S Edwardson and A. Gee, CEEFAX: A Proposed New Broadcasting Service, SMPTE Journal, Jan. 1974, vol. 83, pp. 14-19./Printed materals on Time's Teletext Service, pp. V79175, V79142, V79143, V79148, and V79151, 1982-1983./R. Edmondson et al., NBC Switching Center, SMPTE Journal, vol. 85, No. 10, pp. 795-805, Oct. 1976./Sytem as described in Cable Data ad./Eitz et al., &amp;#8220;Video Text Programs Video Devices in the Home,&amp;#8221; Rundfunktechn Mitteilungen, vol. 30 (1986).//S. M. Edwardson and A. Gee, CEEFAX: A Proposed New Broadcasting Service, SMPTE Journal, Jan. 1974, vol. 83, pp. 14-19/Translation of Japanese patent application No. 10 [1998]-58567, which is a division of Japanese patent application No. 63-138679 which issued into JP1-307944 (referred to above)./TV Guide, San Francisco Metropolitan Schedule, Feb. 6, 1989./R. Edmondson et al., NBC Swithing Center, SMPTE Journal, vol. 85, No. 10, pp. 795-805, Oct. 1976./&amp;#8220;Bluelagoon,&amp;#8221; Don Snider Demo Videotape on TVIS System, San Diego &amp; Orlando Broadcast, 1983, Screen Shot (V79392)./Page 12 of Phillips TV 21SL5756/00B User Manual./Printed materials on Time's Teletext Service, pp. V79175, V79142, V79143, V79148, and V79151, 1982-1983./Ziesel et al., &amp;#8220;An Interactive Menu-Driven Remote Control Unit for TV-Receivers and VC-Recorders,&amp;#8221; IEEE Transactions on Consumer Electronics, Aug. 1988, vol. 34, No. 3, pp. 814-818./Zeisel et al., &amp;#8220;An Interactive Menu Driven Remote Control Unit for TV-Receivers and VC-Recorders,&amp;#8221; IEEE Transactions on Consumer Electronics, 34:3 (1988)./Systems as descibed in Cable Data ad./System as described in Cable Data ad./&amp;#8220;Expert Report of Dr. Stephen D. Bristow with regard to validity of U.S. Patent Nos. 5,568,272 and 5,508,815,&amp;#8221; Jun. 10, 2002./Ziesel et al., An Interactive Menu-Driven Remote Control Unit for TV-Receivers and VC-Recorders, IEEE Transactions on Consumer Electronics, Aug. 1988, vol. 34, No. 3, pp. 814-818./TV Guide, 06021989, San Francisco Metropolitan Schedule/PATENT ABSTRACTS OF JAPAN vol. 11, no. 178 (P-584)09/06/1987 &amp; JP62 008 389 (MATSUSHITA ELECTRIC IND. CO., LTD.) 16/01/1987/Time's Teletext Service, 1982-1983, pp. V77843-V77845 &amp; pp. V79167-V79175/&amp;#8220;A New Face for Spreadsheets.&amp;#8221; PC Magazine, Dec. 22, 1987./Philips Consumer Electronics, User Manual./Joseph Roizen, Teletext in USA, Jul., 1981 pp. 602-610./Philips Consumer Electronics, User Manual, MatchLine 28DC2070, 33DC2080./R. Edmondson and R. Post, NBC Switching Central, SMPTE Journal, Oct. 1976, vol. 85, No. 10, pp. 795-805/System as described in DIP II ad./IEEE TRANSACTIONS ON CONSUMER ELECTRONICS '1988 INTERNATIOAL CONFERENCE ON CONSUMER ELECTRONICS,PART 1' vol. 34, no. 3 , August 1988 , NEW YORK (US) pages 814 - 818 GUNTER ZEISEL ET AL. 'AN INTERACTIVE MENU-DRIVEN REMOTE CONTROL UNIT FOR TV-RECEIVERS AND VC-RECORDERS'/Kr?ger, H. Eckart, Digital Video Identification System VIS, German 9 pages; Translation 11 pages./Printed materials on Time's Teletext Service, 1982-1983, pp. V79175, V79142, V79143, V79148, and V79151./Roizen, Joseph, Teletext in USA, Jul. 1981, pp. 602-610./Von Gerhard Eitz and Karl-Ulrich Oberlies, &amp;#8220;Videotext Programmiert Videoheimgerate (VPV),&amp;#8221; Sep. 1986, pp. 223-229; Translation of Eitz and Oberlies Article, 10 pages./Printed materials on Time's Teletext Service, pp. V79175, V79142, V79143, V79148, and V79151, 1982-83./S.M. Edwardson et al., CEEFAX: A Proposed New Broadcasting Service, SMPTE Journal, vol. 83, pp. 14-19, Jan. 1974./PATENT ABSTRACTS OF JAPAN vol. 11, no. 178 (P-584)9 June 1987 &amp; JP-A-62 008 389 (MATSUSHITA ELECTRIC IND. CO., LTD.) 16 January 1987/TV Guide, Feb. 6, 1989, San Francisco Metropolitan Schedule./Printed materials on Time's Teletext Service, 1982-83, pp. V77843-45, V77850-53, V79167-75, V79137-66, V79176-79, V77838-39, V77973-88, V77948-49./A. James, ORACLE--Broadcasting the Written Word, Wireless World, Jul. 1973./Gunter Zeisel, P. T., et al.; An Interactive Menu-Driven Remote Control Unit for TV-Receivers and VC-Recorders; IEEE Transactions on Consumer Electronics, vol. 34, No. 3, pp. 814-818, Aug. 1988/Bluelagoon, Don Snider Demo Videotape on TVIS System, San Diego &amp; Orlando Broadcast, 1983, Screen Shot (V79392)./Printed materials on &amp;#8220;Time's Teletext Service,&amp;#8221; 1982-1983, pp. V79175, V79142, V79143, V79148, and V79151./&amp;#8220;Expert Report of Dr. Gary S. Tjaden,&amp;#8221; May 13, 2002./PATENT ABSTRACTS OF JAPAN vol. 11, no. 261 (P-609)25 August 1987 &amp; JP-A-62 066 493 (SANYO ELECTRIC CO., LTD.) 25 March 1987/James, A., &amp;#8220;Oracle-Broadcasting the Written Word,&amp;#8221; Wireless World, Jul. 1973.//Von Gerhard Eitz and Karl-Ulrich Oberlies, Videotext Programmiert Videoheimgerate (VPV), Sep. 1986 pp. 223-229; Translation of Eitz and Oberlies Article, 10 pages./Philips Consumer Electronics, Users Manual, MatchLine 28DC2070, 33DC2080./ZEISEL G ET AL: AN INTERACTIVE MENU-DRIVEN REMOTE CONTROL UNIT FOR TV-RECEIVERS AND VC-RECORDERS , IEEE TRANSACTIONS ON CONSUMER ELECTRONICS, VOL. 34, NR. 3, PAGE(S) 814 - 818 XP000008159 ISSN: 0098-3063 /0 (Examiner)/0 (Examiner)/0 (Examiner)/0 (Examiner)/0/0/0/0 (Examiner)/0 (Examiner)/0 (Examiner)/0/0/0/0/0 (Examiner)/0/0/0/0/0/0/0/0/0/0/0/0/0/0/0/0/0/0/0/0/0/0/0/0/0/0/0/0/0/0/0/0/0/0/0/0/0/0/0/0/0/0/0/0/0/0/0/0/0/0/0/0/0/0/0/0/0/0/0/0/0/0/0/0/0/0/0/0/0/0/0/0/0/0/0/0/0/0/0/0/0/0/0/0/0/0/0/0/0/0/0/0/0/0/0/0/0</v>
      </c>
      <c r="AU305" s="190" t="str">
        <f>VLOOKUP(C305,審判データ!AH$2:BT$379,39,FALSE)</f>
        <v>AT00158683T;AT00270808T;AT00287175T;AT00300833T;AT00336141T;AT00516664T;AT00191596T;AT00220273T;AU04042089A;AU00625992B;AU01615392A;AU00654183B;AU00694521B;AU02635595A;AU00714491B;AU05990596A;AU06649396A;BR09608610A;BR09610461A;CA01320565C;CA02091160A;CA02091160C;CA02284587A;CA02284587C;CA02420426A;CA02420426C;CA02499751A;CA02499751C;CA02499757A;CA02499757C;CA02499761A;CA02499761C;CA02499765A;CA02499765C;CA02553384A;CA02553384C;CA02553385A;CA02553385C;CA02608607A;CA02608607C;CA02189454A;CA02189454C;CA02223424A;CA02227255A;CN01152987A;CN01153461C;CN01195447A;DE68928346D;DE68928346T;DE68929434D;DE68929434T;DE68929532D;DE68929532T;DE69033905D;DE69033905T;DE69034079D;DE69034079T;DE69132096D;DE69132096T;DE69133060D;DE69133060T;DE69133404D;DE69133404T;DE69133439D;DE69133439T;DE69133477D;DE69133477T;DE69133540D;DE69133540T;DK01377049T;DK00548286T;DK00969662T;EP1160791A;EP1160791B;EP1406440A;EP424469A;EP424469B;EP763938A;EP763938B;EP1335594A;EP500680A;EP500680B;EP874524A;EP874524B;EP1111912A;EP1111912B;EP1244300A;EP1244300B;EP1337108A;EP1337108B;EP1377049A;EP1377049B;EP1585321A;EP1585321B;EP1608158A;EP1653732A;EP548286A;EP548286B;EP969662A;EP969662B;EP761061A;EP830785A;EP840980A;ES02223395T;ES02234978T;ES02244889T;ES02268272T;ES02366191T;ES02144402T;ES02180253T;GR03033659T;HK01063124A;特表平04-500141;特許03090272;特表平06-504165;特表平10-503628;特表2001-527702;特許03965462;特表平11-512237;特開平10-208328;特許03098215;特開平11-243520;特許03505410;特開2001-186438;特許03600149;特開2004-088792;特許03968067;特開2004-112817;特開2005-102256;特開2006-180524;特許04023814;特開2006-180525;特許04054827;特開2006-174494;特許04054828;特開2006-187014;特許03971439;特開2006-157946;特許04020405;特開2006-166477;特開2007-043730;特開2007-020220;特開2007-288790;特開2007-318792;特開2009-005375;特開2011-024268;特開2011-120310;KR200160475Y;MX09800004A;MX09801393A;US4977455;US5151789;US5353121;US5727060;US5479268;US5532754;US5790198;US5619274;US5949954;US5479266;US5809204;US5812205;US5808608;US2001024564;US6216265;US2003159147;US6832385;US6167188;US2001012439;US6498895;US2001014976;US7210159;US2003142957;US2002186959;US2003167473;US2003185545;US6850693;US2004008971;US7477832;US2005058433;US2005044567;US7209640;US2005251828;US7748018;US2005229214;US7187847;US2005251836;US7151886;US2005251831;US8087046;US2007162934;US2008098431;US8069460;US2010186042;US2010325668;WO1990000847A;WO1991007050A;WO1992004801A;WO1995031069A;WO1996041472A;WO1997004595A</v>
      </c>
      <c r="AV305" s="192" t="str">
        <f ca="1">IF(INDIRECT("審判データ!"&amp;ADDRESS(MATCH(C305,審判データ!$AH$1:$AH$379,0),32))="早期審査の対象とする","早期審査","")</f>
        <v/>
      </c>
      <c r="AW305" s="657" t="str">
        <f t="shared" si="21"/>
        <v>不一致</v>
      </c>
      <c r="AX305" s="658" t="str">
        <f>IF(LEFT(AE305,3)="日本特",IF(LEFT(C305)="特",VLOOKUP(C305,'本件、証拠文献テーマコード'!G$2:I$376,3,FALSE),VLOOKUP(C305,'本件、証拠文献テーマコード'!B$2:I$376,8,FALSE)),"")</f>
        <v>5C025,5C052,5C063,5E501,5C164,5E555</v>
      </c>
      <c r="AY305" s="658" t="str">
        <f>IF(LEFT(AE305,3)="日本特",IF(OR(MID(R305,2,1)="開",MID(R305,2,1)="表",MID(R305,2,1)="登"),VLOOKUP(R305,'本件、証拠文献テーマコード'!C$2:I$379,7,FALSE),VLOOKUP(R305,'本件、証拠文献テーマコード'!G$2:I$379,3,FALSE)),"")</f>
        <v>2F002,5B049,5D102,5C052</v>
      </c>
      <c r="AZ305" s="659"/>
    </row>
    <row r="306" spans="1:52" ht="66" customHeight="1" x14ac:dyDescent="0.15">
      <c r="A306" s="790" t="s">
        <v>22896</v>
      </c>
      <c r="B306" s="586" t="str">
        <f ca="1">IF(A306="",B305,INDIRECT("審判データ!"&amp;ADDRESS(MATCH(A306,審判データ!$HC$1:$HC$379,0),20))&amp;" / "&amp;INDIRECT("審判データ!"&amp;ADDRESS(MATCH(A306,審判データ!$HC$1:$HC$379,0),21)))</f>
        <v>2011 / 29-2</v>
      </c>
      <c r="C306" s="413">
        <v>3960552</v>
      </c>
      <c r="D306" s="413" t="s">
        <v>3577</v>
      </c>
      <c r="E306" s="163" t="str">
        <f ca="1">INDIRECT("審判データ!"&amp;ADDRESS(MATCH(C306,審判データ!$AH$1:$AH$379,0),55))</f>
        <v>小林クリエイト株式会社</v>
      </c>
      <c r="F306" s="43" t="str">
        <f ca="1">INDIRECT("審判データ!"&amp;ADDRESS(MATCH(C306,審判データ!$AH$1:$AH$379,0),56))</f>
        <v>若尾　禎</v>
      </c>
      <c r="G306" s="43" t="str">
        <f ca="1">INDIRECT("審判データ!"&amp;ADDRESS(MATCH(C306,審判データ!$AH$1:$AH$379,0),72))</f>
        <v xml:space="preserve"> </v>
      </c>
      <c r="H306" s="43" t="str">
        <f ca="1">INDIRECT("審判データ!"&amp;ADDRESS(MATCH(C306,審判データ!$AH$1:$AH$379,0),41))</f>
        <v>B42D 11/00</v>
      </c>
      <c r="I306" s="43" t="str">
        <f ca="1">INDIRECT("審判データ!"&amp;ADDRESS(MATCH(C306,審判データ!$AH$1:$AH$379,0),49))</f>
        <v>B42D  11/00@AFI(JP)</v>
      </c>
      <c r="J306" s="43" t="str">
        <f ca="1">INDIRECT("審判データ!"&amp;ADDRESS(MATCH(C306,審判データ!$AH$1:$AH$379,0),51))</f>
        <v>B42D 11/00        E</v>
      </c>
      <c r="K306" s="43" t="str">
        <f ca="1">INDIRECT("審判データ!"&amp;ADDRESS(MATCH(C306,審判データ!$AH$1:$AH$379,0),53))</f>
        <v xml:space="preserve"> </v>
      </c>
      <c r="L306" s="1004" t="s">
        <v>22897</v>
      </c>
      <c r="M306" s="1021" t="s">
        <v>22898</v>
      </c>
      <c r="N306" s="1006" t="s">
        <v>22899</v>
      </c>
      <c r="O306" s="1022">
        <v>0</v>
      </c>
      <c r="P306" s="1023" t="s">
        <v>22900</v>
      </c>
      <c r="Q306" s="715" t="s">
        <v>22901</v>
      </c>
      <c r="R306" s="716" t="s">
        <v>22902</v>
      </c>
      <c r="S306" s="715" t="str">
        <f>IF(OR(LEFT(R306)="特",LEFT(R306)="実"),VLOOKUP(R306,'証拠（JP特許）'!$B$2:$D$299,2,FALSE),IF(AND(OR(LEFT(R306,2)="US",LEFT(R306,2)="WO",LEFT(R306,2)="GB",LEFT(R306,2)="EP",LEFT(R306,2)="DE"),OR(MID(R306,3,1)="1",MID(R306,3,1)="2",MID(R306,3,1)="3",MID(R306,3,1)="4",MID(R306,3,1)="5",MID(R306,3,1)="6",MID(R306,3,1)="7",MID(R306,3,1)="8",MID(R306,3,1)="9",MID(R306,3,1)="0")),VLOOKUP(R306,'証拠（WW特許）'!$B$2:$C$90,2,FALSE),"_"))</f>
        <v>US40824099A</v>
      </c>
      <c r="T306" s="716" t="str">
        <f>IF(OR(LEFT(R306)="特",LEFT(R306)="実"),VLOOKUP(R306,'証拠（JP特許）'!$B$2:$E$299,4,FALSE),"_")</f>
        <v>_</v>
      </c>
      <c r="U306" s="716" t="s">
        <v>1467</v>
      </c>
      <c r="V306" s="715" t="s">
        <v>1610</v>
      </c>
      <c r="W306" s="717" t="str">
        <f t="shared" si="23"/>
        <v/>
      </c>
      <c r="X306" s="718"/>
      <c r="Y306" s="718" t="str">
        <f t="shared" si="24"/>
        <v>US6410113B</v>
      </c>
      <c r="Z306" s="414" t="str">
        <f ca="1">IF(OR(LEFT(R306)="特",LEFT(R306)="実",AND(OR(LEFT(R306,2)="US",LEFT(R306,2)="WO",LEFT(R306,2)="GB",LEFT(R306,2)="EP",LEFT(R306,2)="DE"),OR(MID(R306,3,1)="1",MID(R306,3,1)="2",MID(R306,3,1)="3",MID(R306,3,1)="4",MID(R306,3,1)="5",MID(R306,3,1)="6",MID(R306,3,1)="7",MID(R306,3,1)="8",MID(R306,3,1)="9",MID(R306,3,1)="0",))),IF(COUNTIF(INDIRECT("拒絶理由・拒絶査定・異議申立!"&amp;ADDRESS(MATCH(C306,拒絶理由・拒絶査定・異議申立!B$1:B$1000,0),3)&amp;":"&amp;ADDRESS(MATCH(C306,拒絶理由・拒絶査定・異議申立!B$1:B$1000,0),50)),R306)+COUNTIF(INDIRECT("拒絶理由・拒絶査定・異議申立!"&amp;ADDRESS(MATCH(C306,拒絶理由・拒絶査定・異議申立!B$1:B$1000,0),3)&amp;":"&amp;ADDRESS(MATCH(C306,拒絶理由・拒絶査定・異議申立!B$1:B$1000,0),50)),T306)&gt;0,"Yes","No"),"")</f>
        <v>No</v>
      </c>
      <c r="AA306" s="415" t="str">
        <f ca="1">IF(OR(LEFT(R306)="特",LEFT(R306)="実",AND(OR(LEFT(R306,2)="US",LEFT(R306,2)="WO",LEFT(R306,2)="GB",LEFT(R306,2)="EP",LEFT(R306,2)="DE"),OR(MID(R306,3,1)="1",MID(R306,3,1)="2",MID(R306,3,1)="3",MID(R306,3,1)="4",MID(R306,3,1)="5",MID(R306,3,1)="6",MID(R306,3,1)="7",MID(R306,3,1)="8",MID(R306,3,1)="9",MID(R306,3,1)="0",))),IF(COUNTIF(INDIRECT("先行技術調査・登録査定!"&amp;ADDRESS(MATCH(C306,先行技術調査・登録査定!B$1:B$1000,0),3)&amp;":"&amp;ADDRESS(MATCH(C306,先行技術調査・登録査定!B$1:B$1000,0),49)),R306)+COUNTIF(INDIRECT("先行技術調査・登録査定!"&amp;ADDRESS(MATCH(C306,先行技術調査・登録査定!B$1:B$1000,0),3)&amp;":"&amp;ADDRESS(MATCH(C306,先行技術調査・登録査定!B$1:B$1000,0),49)),T306)&gt;0,"Yes","No"),"")</f>
        <v>No</v>
      </c>
      <c r="AB306" s="416" t="str">
        <f t="shared" ca="1" si="25"/>
        <v>Yes</v>
      </c>
      <c r="AC306" s="433" t="str">
        <f>IF(OR(LEFT(R306)="特",LEFT(R306)="実",AND(OR(LEFT(R306,2)="US",LEFT(R306,2)="WO",LEFT(R306,2)="GB",LEFT(R306,2)="EP",LEFT(R306,2)="DE"),OR(MID(R306,3,1)="1",MID(R306,3,1)="2",MID(R306,3,1)="3",MID(R306,3,1)="4",MID(R306,3,1)="5",MID(R306,3,1)="6",MID(R306,3,1)="7",MID(R306,3,1)="8",MID(R306,3,1)="9",MID(R306,3,1)="0",))),"",VLOOKUP($C306,非特許文献リスト!$A$2:$C$196,2,FALSE))</f>
        <v/>
      </c>
      <c r="AD306" s="434" t="str">
        <f>IF(OR(LEFT(R306)="特",LEFT(R306)="実",AND(OR(LEFT(R306,2)="US",LEFT(R306,2)="WO",LEFT(R306,2)="GB",LEFT(R306,2)="EP",LEFT(R306,2)="DE"),OR(MID(R306,3,1)="1",MID(R306,3,1)="2",MID(R306,3,1)="3",MID(R306,3,1)="4",MID(R306,3,1)="5",MID(R306,3,1)="6",MID(R306,3,1)="7",MID(R306,3,1)="8",MID(R306,3,1)="9",MID(R306,3,1)="0",))),"",VLOOKUP($C306,非特許文献リスト!$A$2:$C$196,3,FALSE))</f>
        <v/>
      </c>
      <c r="AE306" s="188" t="str">
        <f t="shared" si="22"/>
        <v>外国特許文献</v>
      </c>
      <c r="AF306" s="189" t="str">
        <f>IF(OR(LEFT(R306)="特",LEFT(R306)="実"),VLOOKUP(R306,'証拠（JP特許）'!$B$2:$AB$299,10,FALSE),IF(AND(OR(LEFT(R306,2)="US",LEFT(R306,2)="WO",LEFT(R306,2)="GB",LEFT(R306,2)="EP",LEFT(R306,2)="DE"),OR(MID(R306,3,1)="1",MID(R306,3,1)="2",MID(R306,3,1)="3",MID(R306,3,1)="4",MID(R306,3,1)="5",MID(R306,3,1)="6",MID(R306,3,1)="7",MID(R306,3,1)="8",MID(R306,3,1)="9",MID(R306,3,1)="0",)),VLOOKUP(R306,'証拠（WW特許）'!$B$2:$M$90,8,FALSE),""))</f>
        <v>NCR CORPORATION</v>
      </c>
      <c r="AG306" s="189" t="str">
        <f>IF(OR(LEFT(R306)="特",LEFT(R306)="実"),VLOOKUP(R306,'証拠（JP特許）'!$B$2:$AB$299,26,FALSE),IF(AND(OR(LEFT(R306,2)="US",LEFT(R306,2)="WO",LEFT(R306,2)="GB",LEFT(R306,2)="EP",LEFT(R306,2)="DE"),OR(MID(R306,3,1)="1",MID(R306,3,1)="2",MID(R306,3,1)="3",MID(R306,3,1)="4",MID(R306,3,1)="5",MID(R306,3,1)="6",MID(R306,3,1)="7",MID(R306,3,1)="8",MID(R306,3,1)="9",MID(R306,3,1)="0",)),VLOOKUP(R306,'証拠（WW特許）'!$B$2:$M$90,12,FALSE),""))</f>
        <v>Roth Joseph D.</v>
      </c>
      <c r="AH306" s="190" t="str">
        <f>IF(OR(LEFT(R306)="特",LEFT(R306)="実"),VLOOKUP(R306,'証拠（JP特許）'!$B$2:$X$299,20,FALSE),IF(AND(OR(LEFT(R306,2)="US",LEFT(R306,2)="WO",LEFT(R306,2)="GB",LEFT(R306,2)="EP",LEFT(R306,2)="DE"),OR(MID(R306,3,1)="1",MID(R306,3,1)="2",MID(R306,3,1)="3",MID(R306,3,1)="4",MID(R306,3,1)="5",MID(R306,3,1)="6",MID(R306,3,1)="7",MID(R306,3,1)="8",MID(R306,3,1)="9",MID(R306,3,1)="0",)),VLOOKUP(R306,'証拠（WW特許）'!$B$2:$U$90,20,FALSE),""))</f>
        <v>B42D  15/00</v>
      </c>
      <c r="AI306" s="190" t="str">
        <f>IF(OR(LEFT(R306)="特",LEFT(R306)="実"),VLOOKUP(R306,'証拠（JP特許）'!$B$2:$X$299,21,FALSE),"")</f>
        <v/>
      </c>
      <c r="AJ306" s="190" t="str">
        <f>IF(OR(LEFT(R306)="特",LEFT(R306)="実"),VLOOKUP(R306,'証拠（JP特許）'!$B$2:$X$299,22,FALSE),"")</f>
        <v/>
      </c>
      <c r="AK306" s="191">
        <f>IF(OR(LEFT(R306)="特",LEFT(R306)="実"),VLOOKUP(R306,'証拠（JP特許）'!$B$2:$X$299,17,FALSE),IF(AND(OR(LEFT(R306,2)="US",LEFT(R306,2)="WO",LEFT(R306,2)="GB",LEFT(R306,2)="EP",LEFT(R306,2)="DE"),OR(MID(R306,3,1)="1",MID(R306,3,1)="2",MID(R306,3,1)="3",MID(R306,3,1)="4",MID(R306,3,1)="5",MID(R306,3,1)="6",MID(R306,3,1)="7",MID(R306,3,1)="8",MID(R306,3,1)="9",MID(R306,3,1)="0",)),VLOOKUP(R306,'証拠（WW特許）'!$B$2:$U$90,16,FALSE),""))</f>
        <v>37432</v>
      </c>
      <c r="AL306" s="190"/>
      <c r="AM306" s="190"/>
      <c r="AN306" s="190"/>
      <c r="AO306" s="190" t="str">
        <f ca="1">IF(OR(LEFT(R306)="特",LEFT(R306)="実",AND(OR(LEFT(R306,2)="US",LEFT(R306,2)="WO",LEFT(R306,2)="GB",LEFT(R306,2)="EP",LEFT(R306,2)="DE"),OR(MID(R306,3,1)="1",MID(R306,3,1)="2",MID(R306,3,1)="3",MID(R306,3,1)="4",MID(R306,3,1)="5",MID(R306,3,1)="6",MID(R306,3,1)="7",MID(R306,3,1)="8",MID(R306,3,1)="9",MID(R306,3,1)="0"))),IF(COUNTIF(INDIRECT("発明者引用!"&amp;ADDRESS(MATCH(C306,発明者引用!B$1:B$196,0),4)&amp;":"&amp;ADDRESS(MATCH(C306,発明者引用!B$1:B$196,0),17)),R306)+COUNTIF(INDIRECT("発明者引用!"&amp;ADDRESS(MATCH(C306,発明者引用!B$1:B$196,0),4)&amp;":"&amp;ADDRESS(MATCH(C306,発明者引用!B$1:B$196,0),17)),#REF!)+COUNTIF(INDIRECT("発明者引用!"&amp;ADDRESS(MATCH(C306,発明者引用!B$1:B$196,0),4)&amp;":"&amp;ADDRESS(MATCH(C306,発明者引用!B$1:B$196,0),17)),T306)&gt;0,"Yes","No"),"")</f>
        <v>No</v>
      </c>
      <c r="AP306" s="190" t="str">
        <f ca="1">IF(OR(LEFT(R306)="特",LEFT(R306)="実",AND(OR(LEFT(R306,2)="US",LEFT(R306,2)="WO",LEFT(R306,2)="GB",LEFT(R306,2)="EP",LEFT(R306,2)="DE"),OR(MID(R306,3,1)="1",MID(R306,3,1)="2",MID(R306,3,1)="3",MID(R306,3,1)="4",MID(R306,3,1)="5",MID(R306,3,1)="6",MID(R306,3,1)="7",MID(R306,3,1)="8",MID(R306,3,1)="9",MID(R306,3,1)="0"))),IF(VLOOKUP(C306,ファミリ引用特許WO!$A$2:$B$241,2,FALSE)+VLOOKUP(C306,ファミリ引用文献WO!$A$2:$C$241,3,FALSE)=0,"ISR無し",IF(COUNTIF(INDIRECT("ファミリ引用特許WO!"&amp;ADDRESS(MATCH(C306,ファミリ引用特許WO!$A$2:$A$241,0),1)&amp;":"&amp;ADDRESS(MATCH(C306,ファミリ引用特許WO!$A$2:$A$241,0),19)),R306)+COUNTIF(INDIRECT("ファミリ引用特許WO!"&amp;ADDRESS(MATCH(C306,ファミリ引用特許WO!$A$2:$A$241,0),1)&amp;":"&amp;ADDRESS(MATCH(C306,ファミリ引用特許WO!$A$2:$A$241,0),19)),S306)+COUNTIF(INDIRECT("ファミリ引用特許WO!"&amp;ADDRESS(MATCH(C306,ファミリ引用特許WO!$A$2:$A$241,0),1)&amp;":"&amp;ADDRESS(MATCH(C306,ファミリ引用特許WO!$A$2:$A$241,0),19)),T306)+COUNTIF(INDIRECT("ファミリ引用特許WO!"&amp;ADDRESS(MATCH(C306,ファミリ引用特許WO!$A$2:$A$241,0),1)&amp;":"&amp;ADDRESS(MATCH(C306,ファミリ引用特許WO!$A$2:$A$241,0),19)),W306)+COUNTIF(INDIRECT("ファミリ引用特許WO!"&amp;ADDRESS(MATCH(C306,ファミリ引用特許WO!$A$2:$A$241,0),1)&amp;":"&amp;ADDRESS(MATCH(C306,ファミリ引用特許WO!$A$2:$A$241,0),19)),Y306)&gt;0,"Yes","No")),"")</f>
        <v>ISR無し</v>
      </c>
      <c r="AQ306" s="194" t="str">
        <f ca="1">IF(OR(LEFT(R306)="特",LEFT(R306)="実",AND(OR(LEFT(R306,2)="US",LEFT(R306,2)="WO",LEFT(R306,2)="GB",LEFT(R306,2)="EP",LEFT(R306,2)="DE"),OR(MID(R306,3,1)="1",MID(R306,3,1)="2",MID(R306,3,1)="3",MID(R306,3,1)="4",MID(R306,3,1)="5",MID(R306,3,1)="6",MID(R306,3,1)="7",MID(R306,3,1)="8",MID(R306,3,1)="9",MID(R306,3,1)="0"))),IF(VLOOKUP(C306,'ファミリ引用特許表記修正（ex.A2→A）'!$A$2:$B$241,2,FALSE)=0,"family無し",IF(COUNTIF(INDIRECT("'ファミリ引用特許表記修正（ex.A2→A）'!"&amp;ADDRESS(MATCH(C306,'ファミリ引用特許表記修正（ex.A2→A）'!$A$2:$A$241,0),1)&amp;":"&amp;ADDRESS(MATCH(C306,'ファミリ引用特許表記修正（ex.A2→A）'!$A$2:$A$241,0),171)),R306)+COUNTIF(INDIRECT("'ファミリ引用特許表記修正（ex.A2→A）'!"&amp;ADDRESS(MATCH(C306,'ファミリ引用特許表記修正（ex.A2→A）'!$A$2:$A$241,0),1)&amp;":"&amp;ADDRESS(MATCH(C306,'ファミリ引用特許表記修正（ex.A2→A）'!$A$2:$A$241,0),171)),S306)+COUNTIF(INDIRECT("'ファミリ引用特許表記修正（ex.A2→A）'!"&amp;ADDRESS(MATCH(C306,'ファミリ引用特許表記修正（ex.A2→A）'!$A$2:$A$241,0),1)&amp;":"&amp;ADDRESS(MATCH(C306,'ファミリ引用特許表記修正（ex.A2→A）'!$A$2:$A$241,0),171)),T306)+COUNTIF(INDIRECT("'ファミリ引用特許表記修正（ex.A2→A）'!"&amp;ADDRESS(MATCH(C306,'ファミリ引用特許表記修正（ex.A2→A）'!$A$2:$A$241,0),1)&amp;":"&amp;ADDRESS(MATCH(C306,'ファミリ引用特許表記修正（ex.A2→A）'!$A$2:$A$241,0),171)),W306)+COUNTIF(INDIRECT("'ファミリ引用特許表記修正（ex.A2→A）'!"&amp;ADDRESS(MATCH(C306,'ファミリ引用特許表記修正（ex.A2→A）'!$A$2:$A$241,0),1)&amp;":"&amp;ADDRESS(MATCH(C306,'ファミリ引用特許表記修正（ex.A2→A）'!$A$2:$A$241,0),171)),Y306)&gt;0,"Yes","No")),"")</f>
        <v>Yes</v>
      </c>
      <c r="AR306" s="58" t="str">
        <f>IF(OR(LEFT(R306)="特",LEFT(R306)="実",AND(OR(LEFT(R306,2)="US",LEFT(R306,2)="WO",LEFT(R306,2)="GB",LEFT(R306,2)="EP",LEFT(R306,2)="DE"),OR(MID(R306,3,1)="1",MID(R306,3,1)="2",MID(R306,3,1)="3",MID(R306,3,1)="4",MID(R306,3,1)="5",MID(R306,3,1)="6",MID(R306,3,1)="7",MID(R306,3,1)="8",MID(R306,3,1)="9",MID(R306,3,1)="0",))),"",VLOOKUP($C306,ファミリ発明者引用文献!A$3:B$235,2,FALSE))</f>
        <v/>
      </c>
      <c r="AS306" s="194" t="str">
        <f>VLOOKUP(C306,ファミリ引用文献WO!A$2:B$241,2,FALSE)</f>
        <v/>
      </c>
      <c r="AT306" s="190" t="str">
        <f>VLOOKUP(C306,ファミリ引用文献!A$3:B$242,2,FALSE)</f>
        <v/>
      </c>
      <c r="AU306" s="190" t="str">
        <f>VLOOKUP(C306,審判データ!AH$2:BT$379,39,FALSE)</f>
        <v xml:space="preserve"> </v>
      </c>
      <c r="AV306" s="192" t="str">
        <f ca="1">IF(INDIRECT("審判データ!"&amp;ADDRESS(MATCH(C306,審判データ!$AH$1:$AH$379,0),32))="早期審査の対象とする","早期審査","")</f>
        <v>早期審査</v>
      </c>
      <c r="AW306" s="657" t="str">
        <f t="shared" si="21"/>
        <v/>
      </c>
      <c r="AX306" s="658" t="str">
        <f>IF(LEFT(AE306,3)="日本特",IF(LEFT(C306)="特",VLOOKUP(C306,'本件、証拠文献テーマコード'!G$2:I$376,3,FALSE),VLOOKUP(C306,'本件、証拠文献テーマコード'!B$2:I$376,8,FALSE)),"")</f>
        <v/>
      </c>
      <c r="AY306" s="658" t="str">
        <f>IF(LEFT(AE306,3)="日本特",IF(OR(MID(R306,2,1)="開",MID(R306,2,1)="表",MID(R306,2,1)="登"),VLOOKUP(R306,'本件、証拠文献テーマコード'!C$2:I$379,7,FALSE),VLOOKUP(R306,'本件、証拠文献テーマコード'!G$2:I$379,3,FALSE)),"")</f>
        <v/>
      </c>
      <c r="AZ306" s="659"/>
    </row>
    <row r="307" spans="1:52" ht="70.5" customHeight="1" x14ac:dyDescent="0.15">
      <c r="A307" s="790"/>
      <c r="B307" s="586" t="str">
        <f ca="1">IF(A307="",B306,INDIRECT("審判データ!"&amp;ADDRESS(MATCH(A307,審判データ!$HC$1:$HC$379,0),20))&amp;" / "&amp;INDIRECT("審判データ!"&amp;ADDRESS(MATCH(A307,審判データ!$HC$1:$HC$379,0),21)))</f>
        <v>2011 / 29-2</v>
      </c>
      <c r="C307" s="413">
        <v>3960552</v>
      </c>
      <c r="D307" s="413" t="s">
        <v>3577</v>
      </c>
      <c r="E307" s="163" t="str">
        <f ca="1">INDIRECT("審判データ!"&amp;ADDRESS(MATCH(C307,審判データ!$AH$1:$AH$379,0),55))</f>
        <v>小林クリエイト株式会社</v>
      </c>
      <c r="F307" s="43" t="str">
        <f ca="1">INDIRECT("審判データ!"&amp;ADDRESS(MATCH(C307,審判データ!$AH$1:$AH$379,0),56))</f>
        <v>若尾　禎</v>
      </c>
      <c r="G307" s="43" t="str">
        <f ca="1">INDIRECT("審判データ!"&amp;ADDRESS(MATCH(C307,審判データ!$AH$1:$AH$379,0),72))</f>
        <v xml:space="preserve"> </v>
      </c>
      <c r="H307" s="43" t="str">
        <f ca="1">INDIRECT("審判データ!"&amp;ADDRESS(MATCH(C307,審判データ!$AH$1:$AH$379,0),41))</f>
        <v>B42D 11/00</v>
      </c>
      <c r="I307" s="43" t="str">
        <f ca="1">INDIRECT("審判データ!"&amp;ADDRESS(MATCH(C307,審判データ!$AH$1:$AH$379,0),49))</f>
        <v>B42D  11/00@AFI(JP)</v>
      </c>
      <c r="J307" s="43" t="str">
        <f ca="1">INDIRECT("審判データ!"&amp;ADDRESS(MATCH(C307,審判データ!$AH$1:$AH$379,0),51))</f>
        <v>B42D 11/00        E</v>
      </c>
      <c r="K307" s="43" t="str">
        <f ca="1">INDIRECT("審判データ!"&amp;ADDRESS(MATCH(C307,審判データ!$AH$1:$AH$379,0),53))</f>
        <v xml:space="preserve"> </v>
      </c>
      <c r="L307" s="1005"/>
      <c r="M307" s="1025"/>
      <c r="N307" s="1007"/>
      <c r="O307" s="1026"/>
      <c r="P307" s="1024"/>
      <c r="Q307" s="715" t="s">
        <v>22903</v>
      </c>
      <c r="R307" s="716" t="s">
        <v>22904</v>
      </c>
      <c r="S307" s="715" t="str">
        <f>IF(OR(LEFT(R307)="特",LEFT(R307)="実"),VLOOKUP(R307,'証拠（JP特許）'!$B$2:$D$299,2,FALSE),IF(AND(OR(LEFT(R307,2)="US",LEFT(R307,2)="WO",LEFT(R307,2)="GB",LEFT(R307,2)="EP",LEFT(R307,2)="DE"),OR(MID(R307,3,1)="1",MID(R307,3,1)="2",MID(R307,3,1)="3",MID(R307,3,1)="4",MID(R307,3,1)="5",MID(R307,3,1)="6",MID(R307,3,1)="7",MID(R307,3,1)="8",MID(R307,3,1)="9",MID(R307,3,1)="0")),VLOOKUP(R307,'証拠（WW特許）'!$B$2:$C$90,2,FALSE),"_"))</f>
        <v>特願2000-195524</v>
      </c>
      <c r="T307" s="716" t="str">
        <f>IF(OR(LEFT(R307)="特",LEFT(R307)="実"),VLOOKUP(R307,'証拠（JP特許）'!$B$2:$E$299,4,FALSE),"_")</f>
        <v>JP4932982</v>
      </c>
      <c r="U307" s="716" t="s">
        <v>1467</v>
      </c>
      <c r="V307" s="715" t="s">
        <v>1610</v>
      </c>
      <c r="W307" s="717" t="str">
        <f t="shared" si="23"/>
        <v>JP200214617A</v>
      </c>
      <c r="X307" s="718"/>
      <c r="Y307" s="718" t="str">
        <f t="shared" si="24"/>
        <v>JP4932982B</v>
      </c>
      <c r="Z307" s="414" t="str">
        <f ca="1">IF(OR(LEFT(R307)="特",LEFT(R307)="実",AND(OR(LEFT(R307,2)="US",LEFT(R307,2)="WO",LEFT(R307,2)="GB",LEFT(R307,2)="EP",LEFT(R307,2)="DE"),OR(MID(R307,3,1)="1",MID(R307,3,1)="2",MID(R307,3,1)="3",MID(R307,3,1)="4",MID(R307,3,1)="5",MID(R307,3,1)="6",MID(R307,3,1)="7",MID(R307,3,1)="8",MID(R307,3,1)="9",MID(R307,3,1)="0",))),IF(COUNTIF(INDIRECT("拒絶理由・拒絶査定・異議申立!"&amp;ADDRESS(MATCH(C307,拒絶理由・拒絶査定・異議申立!B$1:B$1000,0),3)&amp;":"&amp;ADDRESS(MATCH(C307,拒絶理由・拒絶査定・異議申立!B$1:B$1000,0),50)),R307)+COUNTIF(INDIRECT("拒絶理由・拒絶査定・異議申立!"&amp;ADDRESS(MATCH(C307,拒絶理由・拒絶査定・異議申立!B$1:B$1000,0),3)&amp;":"&amp;ADDRESS(MATCH(C307,拒絶理由・拒絶査定・異議申立!B$1:B$1000,0),50)),T307)&gt;0,"Yes","No"),"")</f>
        <v>No</v>
      </c>
      <c r="AA307" s="415" t="str">
        <f ca="1">IF(OR(LEFT(R307)="特",LEFT(R307)="実",AND(OR(LEFT(R307,2)="US",LEFT(R307,2)="WO",LEFT(R307,2)="GB",LEFT(R307,2)="EP",LEFT(R307,2)="DE"),OR(MID(R307,3,1)="1",MID(R307,3,1)="2",MID(R307,3,1)="3",MID(R307,3,1)="4",MID(R307,3,1)="5",MID(R307,3,1)="6",MID(R307,3,1)="7",MID(R307,3,1)="8",MID(R307,3,1)="9",MID(R307,3,1)="0",))),IF(COUNTIF(INDIRECT("先行技術調査・登録査定!"&amp;ADDRESS(MATCH(C307,先行技術調査・登録査定!B$1:B$1000,0),3)&amp;":"&amp;ADDRESS(MATCH(C307,先行技術調査・登録査定!B$1:B$1000,0),49)),R307)+COUNTIF(INDIRECT("先行技術調査・登録査定!"&amp;ADDRESS(MATCH(C307,先行技術調査・登録査定!B$1:B$1000,0),3)&amp;":"&amp;ADDRESS(MATCH(C307,先行技術調査・登録査定!B$1:B$1000,0),49)),T307)&gt;0,"Yes","No"),"")</f>
        <v>No</v>
      </c>
      <c r="AB307" s="416" t="str">
        <f t="shared" ca="1" si="25"/>
        <v>Yes</v>
      </c>
      <c r="AC307" s="433" t="str">
        <f>IF(OR(LEFT(R307)="特",LEFT(R307)="実",AND(OR(LEFT(R307,2)="US",LEFT(R307,2)="WO",LEFT(R307,2)="GB",LEFT(R307,2)="EP",LEFT(R307,2)="DE"),OR(MID(R307,3,1)="1",MID(R307,3,1)="2",MID(R307,3,1)="3",MID(R307,3,1)="4",MID(R307,3,1)="5",MID(R307,3,1)="6",MID(R307,3,1)="7",MID(R307,3,1)="8",MID(R307,3,1)="9",MID(R307,3,1)="0",))),"",VLOOKUP($C307,非特許文献リスト!$A$2:$C$196,2,FALSE))</f>
        <v/>
      </c>
      <c r="AD307" s="434" t="str">
        <f>IF(OR(LEFT(R307)="特",LEFT(R307)="実",AND(OR(LEFT(R307,2)="US",LEFT(R307,2)="WO",LEFT(R307,2)="GB",LEFT(R307,2)="EP",LEFT(R307,2)="DE"),OR(MID(R307,3,1)="1",MID(R307,3,1)="2",MID(R307,3,1)="3",MID(R307,3,1)="4",MID(R307,3,1)="5",MID(R307,3,1)="6",MID(R307,3,1)="7",MID(R307,3,1)="8",MID(R307,3,1)="9",MID(R307,3,1)="0",))),"",VLOOKUP($C307,非特許文献リスト!$A$2:$C$196,3,FALSE))</f>
        <v/>
      </c>
      <c r="AE307" s="188" t="str">
        <f t="shared" si="22"/>
        <v>日本特許文献</v>
      </c>
      <c r="AF307" s="189" t="str">
        <f>IF(OR(LEFT(R307)="特",LEFT(R307)="実"),VLOOKUP(R307,'証拠（JP特許）'!$B$2:$AB$299,10,FALSE),IF(AND(OR(LEFT(R307,2)="US",LEFT(R307,2)="WO",LEFT(R307,2)="GB",LEFT(R307,2)="EP",LEFT(R307,2)="DE"),OR(MID(R307,3,1)="1",MID(R307,3,1)="2",MID(R307,3,1)="3",MID(R307,3,1)="4",MID(R307,3,1)="5",MID(R307,3,1)="6",MID(R307,3,1)="7",MID(R307,3,1)="8",MID(R307,3,1)="9",MID(R307,3,1)="0",)),VLOOKUP(R307,'証拠（WW特許）'!$B$2:$M$90,8,FALSE),""))</f>
        <v>サトーホールディングス株式会社</v>
      </c>
      <c r="AG307" s="189" t="str">
        <f>IF(OR(LEFT(R307)="特",LEFT(R307)="実"),VLOOKUP(R307,'証拠（JP特許）'!$B$2:$AB$299,26,FALSE),IF(AND(OR(LEFT(R307,2)="US",LEFT(R307,2)="WO",LEFT(R307,2)="GB",LEFT(R307,2)="EP",LEFT(R307,2)="DE"),OR(MID(R307,3,1)="1",MID(R307,3,1)="2",MID(R307,3,1)="3",MID(R307,3,1)="4",MID(R307,3,1)="5",MID(R307,3,1)="6",MID(R307,3,1)="7",MID(R307,3,1)="8",MID(R307,3,1)="9",MID(R307,3,1)="0",)),VLOOKUP(R307,'証拠（WW特許）'!$B$2:$M$90,12,FALSE),""))</f>
        <v>田巻　俊二</v>
      </c>
      <c r="AH307" s="190" t="str">
        <f>IF(OR(LEFT(R307)="特",LEFT(R307)="実"),VLOOKUP(R307,'証拠（JP特許）'!$B$2:$X$299,20,FALSE),IF(AND(OR(LEFT(R307,2)="US",LEFT(R307,2)="WO",LEFT(R307,2)="GB",LEFT(R307,2)="EP",LEFT(R307,2)="DE"),OR(MID(R307,3,1)="1",MID(R307,3,1)="2",MID(R307,3,1)="3",MID(R307,3,1)="4",MID(R307,3,1)="5",MID(R307,3,1)="6",MID(R307,3,1)="7",MID(R307,3,1)="8",MID(R307,3,1)="9",MID(R307,3,1)="0",)),VLOOKUP(R307,'証拠（WW特許）'!$B$2:$U$90,20,FALSE),""))</f>
        <v>G09F   3/02    (2006.01),B42D  11/00    (2006.01)</v>
      </c>
      <c r="AI307" s="190" t="str">
        <f>IF(OR(LEFT(R307)="特",LEFT(R307)="実"),VLOOKUP(R307,'証拠（JP特許）'!$B$2:$X$299,21,FALSE),"")</f>
        <v>B42D 11/00      E,G09F  3/02      M</v>
      </c>
      <c r="AJ307" s="190">
        <f>IF(OR(LEFT(R307)="特",LEFT(R307)="実"),VLOOKUP(R307,'証拠（JP特許）'!$B$2:$X$299,22,FALSE),"")</f>
        <v>0</v>
      </c>
      <c r="AK307" s="191" t="str">
        <f>IF(OR(LEFT(R307)="特",LEFT(R307)="実"),VLOOKUP(R307,'証拠（JP特許）'!$B$2:$X$299,17,FALSE),IF(AND(OR(LEFT(R307,2)="US",LEFT(R307,2)="WO",LEFT(R307,2)="GB",LEFT(R307,2)="EP",LEFT(R307,2)="DE"),OR(MID(R307,3,1)="1",MID(R307,3,1)="2",MID(R307,3,1)="3",MID(R307,3,1)="4",MID(R307,3,1)="5",MID(R307,3,1)="6",MID(R307,3,1)="7",MID(R307,3,1)="8",MID(R307,3,1)="9",MID(R307,3,1)="0",)),VLOOKUP(R307,'証拠（WW特許）'!$B$2:$U$90,16,FALSE),""))</f>
        <v>2002.01.18</v>
      </c>
      <c r="AL307" s="190"/>
      <c r="AM307" s="190"/>
      <c r="AN307" s="190"/>
      <c r="AO307" s="190" t="str">
        <f ca="1">IF(OR(LEFT(R307)="特",LEFT(R307)="実",AND(OR(LEFT(R307,2)="US",LEFT(R307,2)="WO",LEFT(R307,2)="GB",LEFT(R307,2)="EP",LEFT(R307,2)="DE"),OR(MID(R307,3,1)="1",MID(R307,3,1)="2",MID(R307,3,1)="3",MID(R307,3,1)="4",MID(R307,3,1)="5",MID(R307,3,1)="6",MID(R307,3,1)="7",MID(R307,3,1)="8",MID(R307,3,1)="9",MID(R307,3,1)="0"))),IF(COUNTIF(INDIRECT("発明者引用!"&amp;ADDRESS(MATCH(C307,発明者引用!B$1:B$196,0),4)&amp;":"&amp;ADDRESS(MATCH(C307,発明者引用!B$1:B$196,0),17)),R307)+COUNTIF(INDIRECT("発明者引用!"&amp;ADDRESS(MATCH(C307,発明者引用!B$1:B$196,0),4)&amp;":"&amp;ADDRESS(MATCH(C307,発明者引用!B$1:B$196,0),17)),#REF!)+COUNTIF(INDIRECT("発明者引用!"&amp;ADDRESS(MATCH(C307,発明者引用!B$1:B$196,0),4)&amp;":"&amp;ADDRESS(MATCH(C307,発明者引用!B$1:B$196,0),17)),T307)&gt;0,"Yes","No"),"")</f>
        <v>No</v>
      </c>
      <c r="AP307" s="190" t="str">
        <f ca="1">IF(OR(LEFT(R307)="特",LEFT(R307)="実",AND(OR(LEFT(R307,2)="US",LEFT(R307,2)="WO",LEFT(R307,2)="GB",LEFT(R307,2)="EP",LEFT(R307,2)="DE"),OR(MID(R307,3,1)="1",MID(R307,3,1)="2",MID(R307,3,1)="3",MID(R307,3,1)="4",MID(R307,3,1)="5",MID(R307,3,1)="6",MID(R307,3,1)="7",MID(R307,3,1)="8",MID(R307,3,1)="9",MID(R307,3,1)="0"))),IF(VLOOKUP(C307,ファミリ引用特許WO!$A$2:$B$241,2,FALSE)+VLOOKUP(C307,ファミリ引用文献WO!$A$2:$C$241,3,FALSE)=0,"ISR無し",IF(COUNTIF(INDIRECT("ファミリ引用特許WO!"&amp;ADDRESS(MATCH(C307,ファミリ引用特許WO!$A$2:$A$241,0),1)&amp;":"&amp;ADDRESS(MATCH(C307,ファミリ引用特許WO!$A$2:$A$241,0),19)),R307)+COUNTIF(INDIRECT("ファミリ引用特許WO!"&amp;ADDRESS(MATCH(C307,ファミリ引用特許WO!$A$2:$A$241,0),1)&amp;":"&amp;ADDRESS(MATCH(C307,ファミリ引用特許WO!$A$2:$A$241,0),19)),S307)+COUNTIF(INDIRECT("ファミリ引用特許WO!"&amp;ADDRESS(MATCH(C307,ファミリ引用特許WO!$A$2:$A$241,0),1)&amp;":"&amp;ADDRESS(MATCH(C307,ファミリ引用特許WO!$A$2:$A$241,0),19)),T307)+COUNTIF(INDIRECT("ファミリ引用特許WO!"&amp;ADDRESS(MATCH(C307,ファミリ引用特許WO!$A$2:$A$241,0),1)&amp;":"&amp;ADDRESS(MATCH(C307,ファミリ引用特許WO!$A$2:$A$241,0),19)),W307)+COUNTIF(INDIRECT("ファミリ引用特許WO!"&amp;ADDRESS(MATCH(C307,ファミリ引用特許WO!$A$2:$A$241,0),1)&amp;":"&amp;ADDRESS(MATCH(C307,ファミリ引用特許WO!$A$2:$A$241,0),19)),Y307)&gt;0,"Yes","No")),"")</f>
        <v>ISR無し</v>
      </c>
      <c r="AQ307" s="194" t="str">
        <f ca="1">IF(OR(LEFT(R307)="特",LEFT(R307)="実",AND(OR(LEFT(R307,2)="US",LEFT(R307,2)="WO",LEFT(R307,2)="GB",LEFT(R307,2)="EP",LEFT(R307,2)="DE"),OR(MID(R307,3,1)="1",MID(R307,3,1)="2",MID(R307,3,1)="3",MID(R307,3,1)="4",MID(R307,3,1)="5",MID(R307,3,1)="6",MID(R307,3,1)="7",MID(R307,3,1)="8",MID(R307,3,1)="9",MID(R307,3,1)="0"))),IF(VLOOKUP(C307,'ファミリ引用特許表記修正（ex.A2→A）'!$A$2:$B$241,2,FALSE)=0,"family無し",IF(COUNTIF(INDIRECT("'ファミリ引用特許表記修正（ex.A2→A）'!"&amp;ADDRESS(MATCH(C307,'ファミリ引用特許表記修正（ex.A2→A）'!$A$2:$A$241,0),1)&amp;":"&amp;ADDRESS(MATCH(C307,'ファミリ引用特許表記修正（ex.A2→A）'!$A$2:$A$241,0),171)),R307)+COUNTIF(INDIRECT("'ファミリ引用特許表記修正（ex.A2→A）'!"&amp;ADDRESS(MATCH(C307,'ファミリ引用特許表記修正（ex.A2→A）'!$A$2:$A$241,0),1)&amp;":"&amp;ADDRESS(MATCH(C307,'ファミリ引用特許表記修正（ex.A2→A）'!$A$2:$A$241,0),171)),S307)+COUNTIF(INDIRECT("'ファミリ引用特許表記修正（ex.A2→A）'!"&amp;ADDRESS(MATCH(C307,'ファミリ引用特許表記修正（ex.A2→A）'!$A$2:$A$241,0),1)&amp;":"&amp;ADDRESS(MATCH(C307,'ファミリ引用特許表記修正（ex.A2→A）'!$A$2:$A$241,0),171)),T307)+COUNTIF(INDIRECT("'ファミリ引用特許表記修正（ex.A2→A）'!"&amp;ADDRESS(MATCH(C307,'ファミリ引用特許表記修正（ex.A2→A）'!$A$2:$A$241,0),1)&amp;":"&amp;ADDRESS(MATCH(C307,'ファミリ引用特許表記修正（ex.A2→A）'!$A$2:$A$241,0),171)),W307)+COUNTIF(INDIRECT("'ファミリ引用特許表記修正（ex.A2→A）'!"&amp;ADDRESS(MATCH(C307,'ファミリ引用特許表記修正（ex.A2→A）'!$A$2:$A$241,0),1)&amp;":"&amp;ADDRESS(MATCH(C307,'ファミリ引用特許表記修正（ex.A2→A）'!$A$2:$A$241,0),171)),Y307)&gt;0,"Yes","No")),"")</f>
        <v>No</v>
      </c>
      <c r="AR307" s="58" t="str">
        <f>IF(OR(LEFT(R307)="特",LEFT(R307)="実",AND(OR(LEFT(R307,2)="US",LEFT(R307,2)="WO",LEFT(R307,2)="GB",LEFT(R307,2)="EP",LEFT(R307,2)="DE"),OR(MID(R307,3,1)="1",MID(R307,3,1)="2",MID(R307,3,1)="3",MID(R307,3,1)="4",MID(R307,3,1)="5",MID(R307,3,1)="6",MID(R307,3,1)="7",MID(R307,3,1)="8",MID(R307,3,1)="9",MID(R307,3,1)="0",))),"",VLOOKUP($C307,ファミリ発明者引用文献!A$3:B$235,2,FALSE))</f>
        <v/>
      </c>
      <c r="AS307" s="194" t="str">
        <f>VLOOKUP(C307,ファミリ引用文献WO!A$2:B$241,2,FALSE)</f>
        <v/>
      </c>
      <c r="AT307" s="190" t="str">
        <f>VLOOKUP(C307,ファミリ引用文献!A$3:B$242,2,FALSE)</f>
        <v/>
      </c>
      <c r="AU307" s="190" t="str">
        <f>VLOOKUP(C307,審判データ!AH$2:BT$379,39,FALSE)</f>
        <v xml:space="preserve"> </v>
      </c>
      <c r="AV307" s="192" t="str">
        <f ca="1">IF(INDIRECT("審判データ!"&amp;ADDRESS(MATCH(C307,審判データ!$AH$1:$AH$379,0),32))="早期審査の対象とする","早期審査","")</f>
        <v>早期審査</v>
      </c>
      <c r="AW307" s="657" t="str">
        <f t="shared" si="21"/>
        <v>不一致</v>
      </c>
      <c r="AX307" s="658" t="str">
        <f>IF(LEFT(AE307,3)="日本特",IF(LEFT(C307)="特",VLOOKUP(C307,'本件、証拠文献テーマコード'!G$2:I$376,3,FALSE),VLOOKUP(C307,'本件、証拠文献テーマコード'!B$2:I$376,8,FALSE)),"")</f>
        <v>2N038</v>
      </c>
      <c r="AY307" s="658" t="str">
        <f>IF(LEFT(AE307,3)="日本特",IF(OR(MID(R307,2,1)="開",MID(R307,2,1)="表",MID(R307,2,1)="登"),VLOOKUP(R307,'本件、証拠文献テーマコード'!C$2:I$379,7,FALSE),VLOOKUP(R307,'本件、証拠文献テーマコード'!G$2:I$379,3,FALSE)),"")</f>
        <v>2C042,5C091,2N038</v>
      </c>
      <c r="AZ307" s="659"/>
    </row>
    <row r="308" spans="1:52" ht="40.5" x14ac:dyDescent="0.15">
      <c r="A308" s="790" t="s">
        <v>22905</v>
      </c>
      <c r="B308" s="586" t="str">
        <f ca="1">IF(A308="",B307,INDIRECT("審判データ!"&amp;ADDRESS(MATCH(A308,審判データ!$HC$1:$HC$379,0),20))&amp;" / "&amp;INDIRECT("審判データ!"&amp;ADDRESS(MATCH(A308,審判データ!$HC$1:$HC$379,0),21)))</f>
        <v>2011 / 29-2</v>
      </c>
      <c r="C308" s="413">
        <v>4277666</v>
      </c>
      <c r="D308" s="413" t="s">
        <v>3608</v>
      </c>
      <c r="E308" s="163" t="str">
        <f ca="1">INDIRECT("審判データ!"&amp;ADDRESS(MATCH(C308,審判データ!$AH$1:$AH$379,0),55))</f>
        <v>宇部興産株式会社</v>
      </c>
      <c r="F308" s="43" t="str">
        <f ca="1">INDIRECT("審判データ!"&amp;ADDRESS(MATCH(C308,審判データ!$AH$1:$AH$379,0),56))</f>
        <v>坂田　信一;山尾　猛;山田　哲夫</v>
      </c>
      <c r="G308" s="43" t="str">
        <f ca="1">INDIRECT("審判データ!"&amp;ADDRESS(MATCH(C308,審判データ!$AH$1:$AH$379,0),72))</f>
        <v>DE602004032508D;EP1555307A;EP1555307B;特開2005-162808;特許04277666;US2005116244;US7258818</v>
      </c>
      <c r="H308" s="43" t="str">
        <f ca="1">INDIRECT("審判データ!"&amp;ADDRESS(MATCH(C308,審判データ!$AH$1:$AH$379,0),41))</f>
        <v>C09K 11/80;C09K 11/08;C09K 11/64</v>
      </c>
      <c r="I308" s="43" t="str">
        <f ca="1">INDIRECT("審判データ!"&amp;ADDRESS(MATCH(C308,審判データ!$AH$1:$AH$379,0),49))</f>
        <v>C09K  11/80@AFI(JP);C09K  11/08@ALI(JP);C09K  11/64@ALI(JP);C09K  11/77@ALI(EP)</v>
      </c>
      <c r="J308" s="43" t="str">
        <f ca="1">INDIRECT("審判データ!"&amp;ADDRESS(MATCH(C308,審判データ!$AH$1:$AH$379,0),51))</f>
        <v>C09K 11/80;C09K 11/08        B;C09K 11/64</v>
      </c>
      <c r="K308" s="43" t="str">
        <f ca="1">INDIRECT("審判データ!"&amp;ADDRESS(MATCH(C308,審判データ!$AH$1:$AH$379,0),53))</f>
        <v>4H001 CA04;4H001 CF02;4H001 XA03;4H001 XA07;4H001 XA08;4H001 XA12;4H001 XA13;4H001 XA20;4H001 XA39;4H001 XA58;4H001 XA63;4H001 XA65;4H001 XA66;4H001 XA68;4H001 YA58;4H001 YA63;4H001 YA65;4H001 YA66;4H001 YA68</v>
      </c>
      <c r="L308" s="1004" t="s">
        <v>22906</v>
      </c>
      <c r="M308" s="1021" t="s">
        <v>22907</v>
      </c>
      <c r="N308" s="1006" t="s">
        <v>22908</v>
      </c>
      <c r="O308" s="1022">
        <v>0</v>
      </c>
      <c r="P308" s="1023" t="s">
        <v>22909</v>
      </c>
      <c r="Q308" s="715" t="s">
        <v>22910</v>
      </c>
      <c r="R308" s="716" t="s">
        <v>22911</v>
      </c>
      <c r="S308" s="715" t="str">
        <f>IF(OR(LEFT(R308)="特",LEFT(R308)="実"),VLOOKUP(R308,'証拠（JP特許）'!$B$2:$D$299,2,FALSE),IF(AND(OR(LEFT(R308,2)="US",LEFT(R308,2)="WO",LEFT(R308,2)="GB",LEFT(R308,2)="EP",LEFT(R308,2)="DE"),OR(MID(R308,3,1)="1",MID(R308,3,1)="2",MID(R308,3,1)="3",MID(R308,3,1)="4",MID(R308,3,1)="5",MID(R308,3,1)="6",MID(R308,3,1)="7",MID(R308,3,1)="8",MID(R308,3,1)="9",MID(R308,3,1)="0")),VLOOKUP(R308,'証拠（WW特許）'!$B$2:$C$90,2,FALSE),"_"))</f>
        <v>特願2001-171831</v>
      </c>
      <c r="T308" s="716" t="str">
        <f>IF(OR(LEFT(R308)="特",LEFT(R308)="実"),VLOOKUP(R308,'証拠（JP特許）'!$B$2:$E$299,4,FALSE),"_")</f>
        <v>JP3668770</v>
      </c>
      <c r="U308" s="716" t="s">
        <v>1467</v>
      </c>
      <c r="V308" s="715" t="s">
        <v>1610</v>
      </c>
      <c r="W308" s="717" t="str">
        <f t="shared" si="23"/>
        <v>JP2002363554A</v>
      </c>
      <c r="X308" s="718"/>
      <c r="Y308" s="718" t="str">
        <f t="shared" si="24"/>
        <v>JP3668770B</v>
      </c>
      <c r="Z308" s="414" t="str">
        <f ca="1">IF(OR(LEFT(R308)="特",LEFT(R308)="実",AND(OR(LEFT(R308,2)="US",LEFT(R308,2)="WO",LEFT(R308,2)="GB",LEFT(R308,2)="EP",LEFT(R308,2)="DE"),OR(MID(R308,3,1)="1",MID(R308,3,1)="2",MID(R308,3,1)="3",MID(R308,3,1)="4",MID(R308,3,1)="5",MID(R308,3,1)="6",MID(R308,3,1)="7",MID(R308,3,1)="8",MID(R308,3,1)="9",MID(R308,3,1)="0",))),IF(COUNTIF(INDIRECT("拒絶理由・拒絶査定・異議申立!"&amp;ADDRESS(MATCH(C308,拒絶理由・拒絶査定・異議申立!B$1:B$1000,0),3)&amp;":"&amp;ADDRESS(MATCH(C308,拒絶理由・拒絶査定・異議申立!B$1:B$1000,0),50)),R308)+COUNTIF(INDIRECT("拒絶理由・拒絶査定・異議申立!"&amp;ADDRESS(MATCH(C308,拒絶理由・拒絶査定・異議申立!B$1:B$1000,0),3)&amp;":"&amp;ADDRESS(MATCH(C308,拒絶理由・拒絶査定・異議申立!B$1:B$1000,0),50)),T308)&gt;0,"Yes","No"),"")</f>
        <v>No</v>
      </c>
      <c r="AA308" s="415" t="str">
        <f ca="1">IF(OR(LEFT(R308)="特",LEFT(R308)="実",AND(OR(LEFT(R308,2)="US",LEFT(R308,2)="WO",LEFT(R308,2)="GB",LEFT(R308,2)="EP",LEFT(R308,2)="DE"),OR(MID(R308,3,1)="1",MID(R308,3,1)="2",MID(R308,3,1)="3",MID(R308,3,1)="4",MID(R308,3,1)="5",MID(R308,3,1)="6",MID(R308,3,1)="7",MID(R308,3,1)="8",MID(R308,3,1)="9",MID(R308,3,1)="0",))),IF(COUNTIF(INDIRECT("先行技術調査・登録査定!"&amp;ADDRESS(MATCH(C308,先行技術調査・登録査定!B$1:B$1000,0),3)&amp;":"&amp;ADDRESS(MATCH(C308,先行技術調査・登録査定!B$1:B$1000,0),49)),R308)+COUNTIF(INDIRECT("先行技術調査・登録査定!"&amp;ADDRESS(MATCH(C308,先行技術調査・登録査定!B$1:B$1000,0),3)&amp;":"&amp;ADDRESS(MATCH(C308,先行技術調査・登録査定!B$1:B$1000,0),49)),T308)&gt;0,"Yes","No"),"")</f>
        <v>No</v>
      </c>
      <c r="AB308" s="416" t="str">
        <f t="shared" ca="1" si="25"/>
        <v>Yes</v>
      </c>
      <c r="AC308" s="433" t="str">
        <f>IF(OR(LEFT(R308)="特",LEFT(R308)="実",AND(OR(LEFT(R308,2)="US",LEFT(R308,2)="WO",LEFT(R308,2)="GB",LEFT(R308,2)="EP",LEFT(R308,2)="DE"),OR(MID(R308,3,1)="1",MID(R308,3,1)="2",MID(R308,3,1)="3",MID(R308,3,1)="4",MID(R308,3,1)="5",MID(R308,3,1)="6",MID(R308,3,1)="7",MID(R308,3,1)="8",MID(R308,3,1)="9",MID(R308,3,1)="0",))),"",VLOOKUP($C308,非特許文献リスト!$A$2:$C$196,2,FALSE))</f>
        <v/>
      </c>
      <c r="AD308" s="434" t="str">
        <f>IF(OR(LEFT(R308)="特",LEFT(R308)="実",AND(OR(LEFT(R308,2)="US",LEFT(R308,2)="WO",LEFT(R308,2)="GB",LEFT(R308,2)="EP",LEFT(R308,2)="DE"),OR(MID(R308,3,1)="1",MID(R308,3,1)="2",MID(R308,3,1)="3",MID(R308,3,1)="4",MID(R308,3,1)="5",MID(R308,3,1)="6",MID(R308,3,1)="7",MID(R308,3,1)="8",MID(R308,3,1)="9",MID(R308,3,1)="0",))),"",VLOOKUP($C308,非特許文献リスト!$A$2:$C$196,3,FALSE))</f>
        <v/>
      </c>
      <c r="AE308" s="188" t="str">
        <f t="shared" si="22"/>
        <v>日本特許文献</v>
      </c>
      <c r="AF308" s="189" t="str">
        <f>IF(OR(LEFT(R308)="特",LEFT(R308)="実"),VLOOKUP(R308,'証拠（JP特許）'!$B$2:$AB$299,10,FALSE),IF(AND(OR(LEFT(R308,2)="US",LEFT(R308,2)="WO",LEFT(R308,2)="GB",LEFT(R308,2)="EP",LEFT(R308,2)="DE"),OR(MID(R308,3,1)="1",MID(R308,3,1)="2",MID(R308,3,1)="3",MID(R308,3,1)="4",MID(R308,3,1)="5",MID(R308,3,1)="6",MID(R308,3,1)="7",MID(R308,3,1)="8",MID(R308,3,1)="9",MID(R308,3,1)="0",)),VLOOKUP(R308,'証拠（WW特許）'!$B$2:$M$90,8,FALSE),""))</f>
        <v>独立行政法人物質・材料研究機構</v>
      </c>
      <c r="AG308" s="189" t="str">
        <f>IF(OR(LEFT(R308)="特",LEFT(R308)="実"),VLOOKUP(R308,'証拠（JP特許）'!$B$2:$AB$299,26,FALSE),IF(AND(OR(LEFT(R308,2)="US",LEFT(R308,2)="WO",LEFT(R308,2)="GB",LEFT(R308,2)="EP",LEFT(R308,2)="DE"),OR(MID(R308,3,1)="1",MID(R308,3,1)="2",MID(R308,3,1)="3",MID(R308,3,1)="4",MID(R308,3,1)="5",MID(R308,3,1)="6",MID(R308,3,1)="7",MID(R308,3,1)="8",MID(R308,3,1)="9",MID(R308,3,1)="0",)),VLOOKUP(R308,'証拠（WW特許）'!$B$2:$M$90,12,FALSE),""))</f>
        <v>三友　護,遠藤　忠,上田　恭太</v>
      </c>
      <c r="AH308" s="190" t="str">
        <f>IF(OR(LEFT(R308)="特",LEFT(R308)="実"),VLOOKUP(R308,'証拠（JP特許）'!$B$2:$X$299,20,FALSE),IF(AND(OR(LEFT(R308,2)="US",LEFT(R308,2)="WO",LEFT(R308,2)="GB",LEFT(R308,2)="EP",LEFT(R308,2)="DE"),OR(MID(R308,3,1)="1",MID(R308,3,1)="2",MID(R308,3,1)="3",MID(R308,3,1)="4",MID(R308,3,1)="5",MID(R308,3,1)="6",MID(R308,3,1)="7",MID(R308,3,1)="8",MID(R308,3,1)="9",MID(R308,3,1)="0",)),VLOOKUP(R308,'証拠（WW特許）'!$B$2:$U$90,20,FALSE),""))</f>
        <v>C04B  35/599   (2006.01),C09K  11/64    (2006.01),C09K  11/80    (2006.01)</v>
      </c>
      <c r="AI308" s="190" t="str">
        <f>IF(OR(LEFT(R308)="特",LEFT(R308)="実"),VLOOKUP(R308,'証拠（JP特許）'!$B$2:$X$299,21,FALSE),"")</f>
        <v xml:space="preserve">C04B 35/58   302N,C09K 11/64   CPR ,C09K 11/80       </v>
      </c>
      <c r="AJ308" s="190" t="str">
        <f>IF(OR(LEFT(R308)="特",LEFT(R308)="実"),VLOOKUP(R308,'証拠（JP特許）'!$B$2:$X$299,22,FALSE),"")</f>
        <v>4G001BA06,4G001BA07,4G001BA08,4G001BA09,4G001BA52,4G001BB06,4G001BB07,4G001BB08,4G001BB09,4G001BB52,4G001BC42,4G001BC46,4G001BD31,4G001BE02,4H001CA04,4H001XA07,4H001XA08,4H001XA12,4H001XA13,4H001XA14,4H001XA20,4H001XA39,4H001XA59,4H001XA60,4H001XA61,4H001XA62,4H001XA63,4H001XA64,4H001XA65,4H001XA66,4H001XA67,4H001XA68,4H001XA69,4H001XA70,4H001XA71,4H001YA58,4H001YA59,4H001YA63,4H001YA65,4H001YA68,4H001YA70</v>
      </c>
      <c r="AK308" s="191" t="str">
        <f>IF(OR(LEFT(R308)="特",LEFT(R308)="実"),VLOOKUP(R308,'証拠（JP特許）'!$B$2:$X$299,17,FALSE),IF(AND(OR(LEFT(R308,2)="US",LEFT(R308,2)="WO",LEFT(R308,2)="GB",LEFT(R308,2)="EP",LEFT(R308,2)="DE"),OR(MID(R308,3,1)="1",MID(R308,3,1)="2",MID(R308,3,1)="3",MID(R308,3,1)="4",MID(R308,3,1)="5",MID(R308,3,1)="6",MID(R308,3,1)="7",MID(R308,3,1)="8",MID(R308,3,1)="9",MID(R308,3,1)="0",)),VLOOKUP(R308,'証拠（WW特許）'!$B$2:$U$90,16,FALSE),""))</f>
        <v>2002.12.18</v>
      </c>
      <c r="AL308" s="190"/>
      <c r="AM308" s="190"/>
      <c r="AN308" s="190"/>
      <c r="AO308" s="190" t="str">
        <f ca="1">IF(OR(LEFT(R308)="特",LEFT(R308)="実",AND(OR(LEFT(R308,2)="US",LEFT(R308,2)="WO",LEFT(R308,2)="GB",LEFT(R308,2)="EP",LEFT(R308,2)="DE"),OR(MID(R308,3,1)="1",MID(R308,3,1)="2",MID(R308,3,1)="3",MID(R308,3,1)="4",MID(R308,3,1)="5",MID(R308,3,1)="6",MID(R308,3,1)="7",MID(R308,3,1)="8",MID(R308,3,1)="9",MID(R308,3,1)="0"))),IF(COUNTIF(INDIRECT("発明者引用!"&amp;ADDRESS(MATCH(C308,発明者引用!B$1:B$196,0),4)&amp;":"&amp;ADDRESS(MATCH(C308,発明者引用!B$1:B$196,0),17)),R308)+COUNTIF(INDIRECT("発明者引用!"&amp;ADDRESS(MATCH(C308,発明者引用!B$1:B$196,0),4)&amp;":"&amp;ADDRESS(MATCH(C308,発明者引用!B$1:B$196,0),17)),#REF!)+COUNTIF(INDIRECT("発明者引用!"&amp;ADDRESS(MATCH(C308,発明者引用!B$1:B$196,0),4)&amp;":"&amp;ADDRESS(MATCH(C308,発明者引用!B$1:B$196,0),17)),T308)&gt;0,"Yes","No"),"")</f>
        <v>Yes</v>
      </c>
      <c r="AP308" s="190" t="str">
        <f ca="1">IF(OR(LEFT(R308)="特",LEFT(R308)="実",AND(OR(LEFT(R308,2)="US",LEFT(R308,2)="WO",LEFT(R308,2)="GB",LEFT(R308,2)="EP",LEFT(R308,2)="DE"),OR(MID(R308,3,1)="1",MID(R308,3,1)="2",MID(R308,3,1)="3",MID(R308,3,1)="4",MID(R308,3,1)="5",MID(R308,3,1)="6",MID(R308,3,1)="7",MID(R308,3,1)="8",MID(R308,3,1)="9",MID(R308,3,1)="0"))),IF(VLOOKUP(C308,ファミリ引用特許WO!$A$2:$B$241,2,FALSE)+VLOOKUP(C308,ファミリ引用文献WO!$A$2:$C$241,3,FALSE)=0,"ISR無し",IF(COUNTIF(INDIRECT("ファミリ引用特許WO!"&amp;ADDRESS(MATCH(C308,ファミリ引用特許WO!$A$2:$A$241,0),1)&amp;":"&amp;ADDRESS(MATCH(C308,ファミリ引用特許WO!$A$2:$A$241,0),19)),R308)+COUNTIF(INDIRECT("ファミリ引用特許WO!"&amp;ADDRESS(MATCH(C308,ファミリ引用特許WO!$A$2:$A$241,0),1)&amp;":"&amp;ADDRESS(MATCH(C308,ファミリ引用特許WO!$A$2:$A$241,0),19)),S308)+COUNTIF(INDIRECT("ファミリ引用特許WO!"&amp;ADDRESS(MATCH(C308,ファミリ引用特許WO!$A$2:$A$241,0),1)&amp;":"&amp;ADDRESS(MATCH(C308,ファミリ引用特許WO!$A$2:$A$241,0),19)),T308)+COUNTIF(INDIRECT("ファミリ引用特許WO!"&amp;ADDRESS(MATCH(C308,ファミリ引用特許WO!$A$2:$A$241,0),1)&amp;":"&amp;ADDRESS(MATCH(C308,ファミリ引用特許WO!$A$2:$A$241,0),19)),W308)+COUNTIF(INDIRECT("ファミリ引用特許WO!"&amp;ADDRESS(MATCH(C308,ファミリ引用特許WO!$A$2:$A$241,0),1)&amp;":"&amp;ADDRESS(MATCH(C308,ファミリ引用特許WO!$A$2:$A$241,0),19)),Y308)&gt;0,"Yes","No")),"")</f>
        <v>ISR無し</v>
      </c>
      <c r="AQ308" s="194" t="str">
        <f ca="1">IF(OR(LEFT(R308)="特",LEFT(R308)="実",AND(OR(LEFT(R308,2)="US",LEFT(R308,2)="WO",LEFT(R308,2)="GB",LEFT(R308,2)="EP",LEFT(R308,2)="DE"),OR(MID(R308,3,1)="1",MID(R308,3,1)="2",MID(R308,3,1)="3",MID(R308,3,1)="4",MID(R308,3,1)="5",MID(R308,3,1)="6",MID(R308,3,1)="7",MID(R308,3,1)="8",MID(R308,3,1)="9",MID(R308,3,1)="0"))),IF(VLOOKUP(C308,'ファミリ引用特許表記修正（ex.A2→A）'!$A$2:$B$241,2,FALSE)=0,"family無し",IF(COUNTIF(INDIRECT("'ファミリ引用特許表記修正（ex.A2→A）'!"&amp;ADDRESS(MATCH(C308,'ファミリ引用特許表記修正（ex.A2→A）'!$A$2:$A$241,0),1)&amp;":"&amp;ADDRESS(MATCH(C308,'ファミリ引用特許表記修正（ex.A2→A）'!$A$2:$A$241,0),171)),R308)+COUNTIF(INDIRECT("'ファミリ引用特許表記修正（ex.A2→A）'!"&amp;ADDRESS(MATCH(C308,'ファミリ引用特許表記修正（ex.A2→A）'!$A$2:$A$241,0),1)&amp;":"&amp;ADDRESS(MATCH(C308,'ファミリ引用特許表記修正（ex.A2→A）'!$A$2:$A$241,0),171)),S308)+COUNTIF(INDIRECT("'ファミリ引用特許表記修正（ex.A2→A）'!"&amp;ADDRESS(MATCH(C308,'ファミリ引用特許表記修正（ex.A2→A）'!$A$2:$A$241,0),1)&amp;":"&amp;ADDRESS(MATCH(C308,'ファミリ引用特許表記修正（ex.A2→A）'!$A$2:$A$241,0),171)),T308)+COUNTIF(INDIRECT("'ファミリ引用特許表記修正（ex.A2→A）'!"&amp;ADDRESS(MATCH(C308,'ファミリ引用特許表記修正（ex.A2→A）'!$A$2:$A$241,0),1)&amp;":"&amp;ADDRESS(MATCH(C308,'ファミリ引用特許表記修正（ex.A2→A）'!$A$2:$A$241,0),171)),W308)+COUNTIF(INDIRECT("'ファミリ引用特許表記修正（ex.A2→A）'!"&amp;ADDRESS(MATCH(C308,'ファミリ引用特許表記修正（ex.A2→A）'!$A$2:$A$241,0),1)&amp;":"&amp;ADDRESS(MATCH(C308,'ファミリ引用特許表記修正（ex.A2→A）'!$A$2:$A$241,0),171)),Y308)&gt;0,"Yes","No")),"")</f>
        <v>No</v>
      </c>
      <c r="AR308" s="58" t="str">
        <f>IF(OR(LEFT(R308)="特",LEFT(R308)="実",AND(OR(LEFT(R308,2)="US",LEFT(R308,2)="WO",LEFT(R308,2)="GB",LEFT(R308,2)="EP",LEFT(R308,2)="DE"),OR(MID(R308,3,1)="1",MID(R308,3,1)="2",MID(R308,3,1)="3",MID(R308,3,1)="4",MID(R308,3,1)="5",MID(R308,3,1)="6",MID(R308,3,1)="7",MID(R308,3,1)="8",MID(R308,3,1)="9",MID(R308,3,1)="0",))),"",VLOOKUP($C308,ファミリ発明者引用文献!A$3:B$235,2,FALSE))</f>
        <v/>
      </c>
      <c r="AS308" s="194" t="str">
        <f>VLOOKUP(C308,ファミリ引用文献WO!A$2:B$241,2,FALSE)</f>
        <v/>
      </c>
      <c r="AT308" s="190" t="str">
        <f>VLOOKUP(C308,ファミリ引用文献!A$3:B$242,2,FALSE)</f>
        <v>XIE R-J ET AL: PREPARATION AND LUMINESCENCE SPECTRA OF CALCIUM- AND RARE-EARTH (R = EU, TB, AND PR)-CODOPED ALPHA-SIALON CERAMICS JOURNAL OF THE AMERICAN CERAMIC SOCIETY, BLACKWELL PUBLISHING, MALDEN, MA, US, vol. 85, no. 5, 1 October 2000 (2000-10-01), pages 1229-1234, XP001151981 ISSN: 0002-7820/0/0/0/0/0/0/0/0/0/0/0/0/0/0/0/0/0/0/0/0/0/0/0/0/0/0/0/0/0/0/0/0/0/0/0/0/0/0/0/0/0/0/0/0/0/0/0/0/0/0/0/0/0/0/0/0/0/0/0/0/0/0/0/0/0/0/0/0/0/0/0/0/0/0/0/0/0/0/0/0/0/0/0/0/0/0/0/0/0/0/0/0/0/0/0/0/0/0/0/0/0/0/0/0/0/0/0/0/0/0/0/0/0/0/0/0/0/0/0/0/0/0/0/0/0/0/0/0/0/0/0/0/0/0/0/0/0/0/0/0/0/0/0/0/0/0/0/0/0/0/0/0/0/0/0/0/0/0/0/0/0/0/0/0/0/0/0/0/0/0/0/0/0/0/0</v>
      </c>
      <c r="AU308" s="190" t="str">
        <f>VLOOKUP(C308,審判データ!AH$2:BT$379,39,FALSE)</f>
        <v>DE602004032508D;EP1555307A;EP1555307B;特開2005-162808;特許04277666;US2005116244;US7258818</v>
      </c>
      <c r="AV308" s="192" t="str">
        <f ca="1">IF(INDIRECT("審判データ!"&amp;ADDRESS(MATCH(C308,審判データ!$AH$1:$AH$379,0),32))="早期審査の対象とする","早期審査","")</f>
        <v/>
      </c>
      <c r="AW308" s="657" t="str">
        <f t="shared" si="21"/>
        <v>不一致</v>
      </c>
      <c r="AX308" s="658" t="str">
        <f>IF(LEFT(AE308,3)="日本特",IF(LEFT(C308)="特",VLOOKUP(C308,'本件、証拠文献テーマコード'!G$2:I$376,3,FALSE),VLOOKUP(C308,'本件、証拠文献テーマコード'!B$2:I$376,8,FALSE)),"")</f>
        <v>4H001</v>
      </c>
      <c r="AY308" s="658" t="str">
        <f>IF(LEFT(AE308,3)="日本特",IF(OR(MID(R308,2,1)="開",MID(R308,2,1)="表",MID(R308,2,1)="登"),VLOOKUP(R308,'本件、証拠文献テーマコード'!C$2:I$379,7,FALSE),VLOOKUP(R308,'本件、証拠文献テーマコード'!G$2:I$379,3,FALSE)),"")</f>
        <v>4G001,4H001</v>
      </c>
      <c r="AZ308" s="659"/>
    </row>
    <row r="309" spans="1:52" ht="27" x14ac:dyDescent="0.15">
      <c r="A309" s="790"/>
      <c r="B309" s="586" t="str">
        <f ca="1">IF(A309="",B308,INDIRECT("審判データ!"&amp;ADDRESS(MATCH(A309,審判データ!$HC$1:$HC$379,0),20))&amp;" / "&amp;INDIRECT("審判データ!"&amp;ADDRESS(MATCH(A309,審判データ!$HC$1:$HC$379,0),21)))</f>
        <v>2011 / 29-2</v>
      </c>
      <c r="C309" s="413">
        <v>4277666</v>
      </c>
      <c r="D309" s="413" t="s">
        <v>3608</v>
      </c>
      <c r="E309" s="163" t="str">
        <f ca="1">INDIRECT("審判データ!"&amp;ADDRESS(MATCH(C309,審判データ!$AH$1:$AH$379,0),55))</f>
        <v>宇部興産株式会社</v>
      </c>
      <c r="F309" s="43" t="str">
        <f ca="1">INDIRECT("審判データ!"&amp;ADDRESS(MATCH(C309,審判データ!$AH$1:$AH$379,0),56))</f>
        <v>坂田　信一;山尾　猛;山田　哲夫</v>
      </c>
      <c r="G309" s="43" t="str">
        <f ca="1">INDIRECT("審判データ!"&amp;ADDRESS(MATCH(C309,審判データ!$AH$1:$AH$379,0),72))</f>
        <v>DE602004032508D;EP1555307A;EP1555307B;特開2005-162808;特許04277666;US2005116244;US7258818</v>
      </c>
      <c r="H309" s="43" t="str">
        <f ca="1">INDIRECT("審判データ!"&amp;ADDRESS(MATCH(C309,審判データ!$AH$1:$AH$379,0),41))</f>
        <v>C09K 11/80;C09K 11/08;C09K 11/64</v>
      </c>
      <c r="I309" s="43" t="str">
        <f ca="1">INDIRECT("審判データ!"&amp;ADDRESS(MATCH(C309,審判データ!$AH$1:$AH$379,0),49))</f>
        <v>C09K  11/80@AFI(JP);C09K  11/08@ALI(JP);C09K  11/64@ALI(JP);C09K  11/77@ALI(EP)</v>
      </c>
      <c r="J309" s="43" t="str">
        <f ca="1">INDIRECT("審判データ!"&amp;ADDRESS(MATCH(C309,審判データ!$AH$1:$AH$379,0),51))</f>
        <v>C09K 11/80;C09K 11/08        B;C09K 11/64</v>
      </c>
      <c r="K309" s="43" t="str">
        <f ca="1">INDIRECT("審判データ!"&amp;ADDRESS(MATCH(C309,審判データ!$AH$1:$AH$379,0),53))</f>
        <v>4H001 CA04;4H001 CF02;4H001 XA03;4H001 XA07;4H001 XA08;4H001 XA12;4H001 XA13;4H001 XA20;4H001 XA39;4H001 XA58;4H001 XA63;4H001 XA65;4H001 XA66;4H001 XA68;4H001 YA58;4H001 YA63;4H001 YA65;4H001 YA66;4H001 YA68</v>
      </c>
      <c r="L309" s="1005"/>
      <c r="M309" s="1025"/>
      <c r="N309" s="1007"/>
      <c r="O309" s="1026"/>
      <c r="P309" s="1024"/>
      <c r="Q309" s="715" t="s">
        <v>22912</v>
      </c>
      <c r="R309" s="716" t="s">
        <v>22913</v>
      </c>
      <c r="S309" s="715" t="str">
        <f>IF(OR(LEFT(R309)="特",LEFT(R309)="実"),VLOOKUP(R309,'証拠（JP特許）'!$B$2:$D$299,2,FALSE),IF(AND(OR(LEFT(R309,2)="US",LEFT(R309,2)="WO",LEFT(R309,2)="GB",LEFT(R309,2)="EP",LEFT(R309,2)="DE"),OR(MID(R309,3,1)="1",MID(R309,3,1)="2",MID(R309,3,1)="3",MID(R309,3,1)="4",MID(R309,3,1)="5",MID(R309,3,1)="6",MID(R309,3,1)="7",MID(R309,3,1)="8",MID(R309,3,1)="9",MID(R309,3,1)="0")),VLOOKUP(R309,'証拠（WW特許）'!$B$2:$C$90,2,FALSE),"_"))</f>
        <v>特願平9-69042</v>
      </c>
      <c r="T309" s="716" t="str">
        <f>IF(OR(LEFT(R309)="特",LEFT(R309)="実"),VLOOKUP(R309,'証拠（JP特許）'!$B$2:$E$299,4,FALSE),"_")</f>
        <v>JP3246386</v>
      </c>
      <c r="U309" s="716" t="s">
        <v>1467</v>
      </c>
      <c r="V309" s="715" t="s">
        <v>1624</v>
      </c>
      <c r="W309" s="717" t="str">
        <f t="shared" si="23"/>
        <v>JP10247750A</v>
      </c>
      <c r="X309" s="718"/>
      <c r="Y309" s="718" t="str">
        <f t="shared" si="24"/>
        <v>JP3246386B</v>
      </c>
      <c r="Z309" s="414" t="str">
        <f ca="1">IF(OR(LEFT(R309)="特",LEFT(R309)="実",AND(OR(LEFT(R309,2)="US",LEFT(R309,2)="WO",LEFT(R309,2)="GB",LEFT(R309,2)="EP",LEFT(R309,2)="DE"),OR(MID(R309,3,1)="1",MID(R309,3,1)="2",MID(R309,3,1)="3",MID(R309,3,1)="4",MID(R309,3,1)="5",MID(R309,3,1)="6",MID(R309,3,1)="7",MID(R309,3,1)="8",MID(R309,3,1)="9",MID(R309,3,1)="0",))),IF(COUNTIF(INDIRECT("拒絶理由・拒絶査定・異議申立!"&amp;ADDRESS(MATCH(C309,拒絶理由・拒絶査定・異議申立!B$1:B$1000,0),3)&amp;":"&amp;ADDRESS(MATCH(C309,拒絶理由・拒絶査定・異議申立!B$1:B$1000,0),50)),R309)+COUNTIF(INDIRECT("拒絶理由・拒絶査定・異議申立!"&amp;ADDRESS(MATCH(C309,拒絶理由・拒絶査定・異議申立!B$1:B$1000,0),3)&amp;":"&amp;ADDRESS(MATCH(C309,拒絶理由・拒絶査定・異議申立!B$1:B$1000,0),50)),T309)&gt;0,"Yes","No"),"")</f>
        <v>No</v>
      </c>
      <c r="AA309" s="415" t="str">
        <f ca="1">IF(OR(LEFT(R309)="特",LEFT(R309)="実",AND(OR(LEFT(R309,2)="US",LEFT(R309,2)="WO",LEFT(R309,2)="GB",LEFT(R309,2)="EP",LEFT(R309,2)="DE"),OR(MID(R309,3,1)="1",MID(R309,3,1)="2",MID(R309,3,1)="3",MID(R309,3,1)="4",MID(R309,3,1)="5",MID(R309,3,1)="6",MID(R309,3,1)="7",MID(R309,3,1)="8",MID(R309,3,1)="9",MID(R309,3,1)="0",))),IF(COUNTIF(INDIRECT("先行技術調査・登録査定!"&amp;ADDRESS(MATCH(C309,先行技術調査・登録査定!B$1:B$1000,0),3)&amp;":"&amp;ADDRESS(MATCH(C309,先行技術調査・登録査定!B$1:B$1000,0),49)),R309)+COUNTIF(INDIRECT("先行技術調査・登録査定!"&amp;ADDRESS(MATCH(C309,先行技術調査・登録査定!B$1:B$1000,0),3)&amp;":"&amp;ADDRESS(MATCH(C309,先行技術調査・登録査定!B$1:B$1000,0),49)),T309)&gt;0,"Yes","No"),"")</f>
        <v>No</v>
      </c>
      <c r="AB309" s="416" t="str">
        <f t="shared" ca="1" si="25"/>
        <v>Yes</v>
      </c>
      <c r="AC309" s="433" t="str">
        <f>IF(OR(LEFT(R309)="特",LEFT(R309)="実",AND(OR(LEFT(R309,2)="US",LEFT(R309,2)="WO",LEFT(R309,2)="GB",LEFT(R309,2)="EP",LEFT(R309,2)="DE"),OR(MID(R309,3,1)="1",MID(R309,3,1)="2",MID(R309,3,1)="3",MID(R309,3,1)="4",MID(R309,3,1)="5",MID(R309,3,1)="6",MID(R309,3,1)="7",MID(R309,3,1)="8",MID(R309,3,1)="9",MID(R309,3,1)="0",))),"",VLOOKUP($C309,非特許文献リスト!$A$2:$C$196,2,FALSE))</f>
        <v/>
      </c>
      <c r="AD309" s="434" t="str">
        <f>IF(OR(LEFT(R309)="特",LEFT(R309)="実",AND(OR(LEFT(R309,2)="US",LEFT(R309,2)="WO",LEFT(R309,2)="GB",LEFT(R309,2)="EP",LEFT(R309,2)="DE"),OR(MID(R309,3,1)="1",MID(R309,3,1)="2",MID(R309,3,1)="3",MID(R309,3,1)="4",MID(R309,3,1)="5",MID(R309,3,1)="6",MID(R309,3,1)="7",MID(R309,3,1)="8",MID(R309,3,1)="9",MID(R309,3,1)="0",))),"",VLOOKUP($C309,非特許文献リスト!$A$2:$C$196,3,FALSE))</f>
        <v/>
      </c>
      <c r="AE309" s="188" t="str">
        <f t="shared" si="22"/>
        <v>日本特許文献</v>
      </c>
      <c r="AF309" s="189" t="str">
        <f>IF(OR(LEFT(R309)="特",LEFT(R309)="実"),VLOOKUP(R309,'証拠（JP特許）'!$B$2:$AB$299,10,FALSE),IF(AND(OR(LEFT(R309,2)="US",LEFT(R309,2)="WO",LEFT(R309,2)="GB",LEFT(R309,2)="EP",LEFT(R309,2)="DE"),OR(MID(R309,3,1)="1",MID(R309,3,1)="2",MID(R309,3,1)="3",MID(R309,3,1)="4",MID(R309,3,1)="5",MID(R309,3,1)="6",MID(R309,3,1)="7",MID(R309,3,1)="8",MID(R309,3,1)="9",MID(R309,3,1)="0",)),VLOOKUP(R309,'証拠（WW特許）'!$B$2:$M$90,8,FALSE),""))</f>
        <v>日亜化学工業株式会社</v>
      </c>
      <c r="AG309" s="189" t="str">
        <f>IF(OR(LEFT(R309)="特",LEFT(R309)="実"),VLOOKUP(R309,'証拠（JP特許）'!$B$2:$AB$299,26,FALSE),IF(AND(OR(LEFT(R309,2)="US",LEFT(R309,2)="WO",LEFT(R309,2)="GB",LEFT(R309,2)="EP",LEFT(R309,2)="DE"),OR(MID(R309,3,1)="1",MID(R309,3,1)="2",MID(R309,3,1)="3",MID(R309,3,1)="4",MID(R309,3,1)="5",MID(R309,3,1)="6",MID(R309,3,1)="7",MID(R309,3,1)="8",MID(R309,3,1)="9",MID(R309,3,1)="0",)),VLOOKUP(R309,'証拠（WW特許）'!$B$2:$M$90,12,FALSE),""))</f>
        <v>野口　泰延</v>
      </c>
      <c r="AH309" s="190" t="str">
        <f>IF(OR(LEFT(R309)="特",LEFT(R309)="実"),VLOOKUP(R309,'証拠（JP特許）'!$B$2:$X$299,20,FALSE),IF(AND(OR(LEFT(R309,2)="US",LEFT(R309,2)="WO",LEFT(R309,2)="GB",LEFT(R309,2)="EP",LEFT(R309,2)="DE"),OR(MID(R309,3,1)="1",MID(R309,3,1)="2",MID(R309,3,1)="3",MID(R309,3,1)="4",MID(R309,3,1)="5",MID(R309,3,1)="6",MID(R309,3,1)="7",MID(R309,3,1)="8",MID(R309,3,1)="9",MID(R309,3,1)="0",)),VLOOKUP(R309,'証拠（WW特許）'!$B$2:$U$90,20,FALSE),""))</f>
        <v>C09K  11/80    (2006.01),H01L  33/00    (2006.01)</v>
      </c>
      <c r="AI309" s="190" t="str">
        <f>IF(OR(LEFT(R309)="特",LEFT(R309)="実"),VLOOKUP(R309,'証拠（JP特許）'!$B$2:$X$299,21,FALSE),"")</f>
        <v xml:space="preserve">C09K 11/80   CPM ,H01L 33/00      N,H01L 33/00   ZNMN,H01L 33/00   112 ,H01L 33/00   186 ,H01L 33/00   300 ,H01L 33/00   410 ,H01L 33/00   422 ,H01L 33/00   424 ,H01L 33/00   440 </v>
      </c>
      <c r="AJ309" s="190" t="str">
        <f>IF(OR(LEFT(R309)="特",LEFT(R309)="実"),VLOOKUP(R309,'証拠（JP特許）'!$B$2:$X$299,22,FALSE),"")</f>
        <v>4H001CA07,4H001XA08,4H001XA12,4H001XA13,4H001XA14,4H001XA20,4H001XA30,4H001XA38,4H001XA39,4H001XA56,4H001YA22,4H001YA24,4H001YA26,4H001YA27,4H001YA28,4H001YA29,4H001YA47,4H001YA58,4H001YA60,4H001YA63,4H001YA65,4H001YA66,4H001YA79,5F041AA03,5F041AA04,5F041AA05,5F041AA43,5F041AA44,5F041CA02,5F041CA03,5F041CA04,5F041CA05,5F041CA06,5F041CA34,5F041CA40,5F041CA46,5F041CA53,5F041CA57,5F041CA65,5F041CA67,5F041CA73,5F041CA77,5F041CB36,5F041DA07,5F041DA43,5F041DA44,5F041DA45,5F041DA55,5F041DA57,5F141AA03,5F141AA04,5F141AA05,5F141AA43,5F141AA44,5F141CA02,5F141CA03,5F141CA04,5F141CA05,5F141CA06,5F141CA34,5F141CA40,5F141CA46,5F141CA53,5F141CA57,5F141CA65,5F141CA67,5F141CA73,5F141CA77,5F141CB36</v>
      </c>
      <c r="AK309" s="191" t="str">
        <f>IF(OR(LEFT(R309)="特",LEFT(R309)="実"),VLOOKUP(R309,'証拠（JP特許）'!$B$2:$X$299,17,FALSE),IF(AND(OR(LEFT(R309,2)="US",LEFT(R309,2)="WO",LEFT(R309,2)="GB",LEFT(R309,2)="EP",LEFT(R309,2)="DE"),OR(MID(R309,3,1)="1",MID(R309,3,1)="2",MID(R309,3,1)="3",MID(R309,3,1)="4",MID(R309,3,1)="5",MID(R309,3,1)="6",MID(R309,3,1)="7",MID(R309,3,1)="8",MID(R309,3,1)="9",MID(R309,3,1)="0",)),VLOOKUP(R309,'証拠（WW特許）'!$B$2:$U$90,16,FALSE),""))</f>
        <v>1998.09.14</v>
      </c>
      <c r="AL309" s="190"/>
      <c r="AM309" s="190"/>
      <c r="AN309" s="190"/>
      <c r="AO309" s="190" t="str">
        <f ca="1">IF(OR(LEFT(R309)="特",LEFT(R309)="実",AND(OR(LEFT(R309,2)="US",LEFT(R309,2)="WO",LEFT(R309,2)="GB",LEFT(R309,2)="EP",LEFT(R309,2)="DE"),OR(MID(R309,3,1)="1",MID(R309,3,1)="2",MID(R309,3,1)="3",MID(R309,3,1)="4",MID(R309,3,1)="5",MID(R309,3,1)="6",MID(R309,3,1)="7",MID(R309,3,1)="8",MID(R309,3,1)="9",MID(R309,3,1)="0"))),IF(COUNTIF(INDIRECT("発明者引用!"&amp;ADDRESS(MATCH(C309,発明者引用!B$1:B$196,0),4)&amp;":"&amp;ADDRESS(MATCH(C309,発明者引用!B$1:B$196,0),17)),R309)+COUNTIF(INDIRECT("発明者引用!"&amp;ADDRESS(MATCH(C309,発明者引用!B$1:B$196,0),4)&amp;":"&amp;ADDRESS(MATCH(C309,発明者引用!B$1:B$196,0),17)),#REF!)+COUNTIF(INDIRECT("発明者引用!"&amp;ADDRESS(MATCH(C309,発明者引用!B$1:B$196,0),4)&amp;":"&amp;ADDRESS(MATCH(C309,発明者引用!B$1:B$196,0),17)),T309)&gt;0,"Yes","No"),"")</f>
        <v>No</v>
      </c>
      <c r="AP309" s="190" t="str">
        <f ca="1">IF(OR(LEFT(R309)="特",LEFT(R309)="実",AND(OR(LEFT(R309,2)="US",LEFT(R309,2)="WO",LEFT(R309,2)="GB",LEFT(R309,2)="EP",LEFT(R309,2)="DE"),OR(MID(R309,3,1)="1",MID(R309,3,1)="2",MID(R309,3,1)="3",MID(R309,3,1)="4",MID(R309,3,1)="5",MID(R309,3,1)="6",MID(R309,3,1)="7",MID(R309,3,1)="8",MID(R309,3,1)="9",MID(R309,3,1)="0"))),IF(VLOOKUP(C309,ファミリ引用特許WO!$A$2:$B$241,2,FALSE)+VLOOKUP(C309,ファミリ引用文献WO!$A$2:$C$241,3,FALSE)=0,"ISR無し",IF(COUNTIF(INDIRECT("ファミリ引用特許WO!"&amp;ADDRESS(MATCH(C309,ファミリ引用特許WO!$A$2:$A$241,0),1)&amp;":"&amp;ADDRESS(MATCH(C309,ファミリ引用特許WO!$A$2:$A$241,0),19)),R309)+COUNTIF(INDIRECT("ファミリ引用特許WO!"&amp;ADDRESS(MATCH(C309,ファミリ引用特許WO!$A$2:$A$241,0),1)&amp;":"&amp;ADDRESS(MATCH(C309,ファミリ引用特許WO!$A$2:$A$241,0),19)),S309)+COUNTIF(INDIRECT("ファミリ引用特許WO!"&amp;ADDRESS(MATCH(C309,ファミリ引用特許WO!$A$2:$A$241,0),1)&amp;":"&amp;ADDRESS(MATCH(C309,ファミリ引用特許WO!$A$2:$A$241,0),19)),T309)+COUNTIF(INDIRECT("ファミリ引用特許WO!"&amp;ADDRESS(MATCH(C309,ファミリ引用特許WO!$A$2:$A$241,0),1)&amp;":"&amp;ADDRESS(MATCH(C309,ファミリ引用特許WO!$A$2:$A$241,0),19)),W309)+COUNTIF(INDIRECT("ファミリ引用特許WO!"&amp;ADDRESS(MATCH(C309,ファミリ引用特許WO!$A$2:$A$241,0),1)&amp;":"&amp;ADDRESS(MATCH(C309,ファミリ引用特許WO!$A$2:$A$241,0),19)),Y309)&gt;0,"Yes","No")),"")</f>
        <v>ISR無し</v>
      </c>
      <c r="AQ309" s="194" t="str">
        <f ca="1">IF(OR(LEFT(R309)="特",LEFT(R309)="実",AND(OR(LEFT(R309,2)="US",LEFT(R309,2)="WO",LEFT(R309,2)="GB",LEFT(R309,2)="EP",LEFT(R309,2)="DE"),OR(MID(R309,3,1)="1",MID(R309,3,1)="2",MID(R309,3,1)="3",MID(R309,3,1)="4",MID(R309,3,1)="5",MID(R309,3,1)="6",MID(R309,3,1)="7",MID(R309,3,1)="8",MID(R309,3,1)="9",MID(R309,3,1)="0"))),IF(VLOOKUP(C309,'ファミリ引用特許表記修正（ex.A2→A）'!$A$2:$B$241,2,FALSE)=0,"family無し",IF(COUNTIF(INDIRECT("'ファミリ引用特許表記修正（ex.A2→A）'!"&amp;ADDRESS(MATCH(C309,'ファミリ引用特許表記修正（ex.A2→A）'!$A$2:$A$241,0),1)&amp;":"&amp;ADDRESS(MATCH(C309,'ファミリ引用特許表記修正（ex.A2→A）'!$A$2:$A$241,0),171)),R309)+COUNTIF(INDIRECT("'ファミリ引用特許表記修正（ex.A2→A）'!"&amp;ADDRESS(MATCH(C309,'ファミリ引用特許表記修正（ex.A2→A）'!$A$2:$A$241,0),1)&amp;":"&amp;ADDRESS(MATCH(C309,'ファミリ引用特許表記修正（ex.A2→A）'!$A$2:$A$241,0),171)),S309)+COUNTIF(INDIRECT("'ファミリ引用特許表記修正（ex.A2→A）'!"&amp;ADDRESS(MATCH(C309,'ファミリ引用特許表記修正（ex.A2→A）'!$A$2:$A$241,0),1)&amp;":"&amp;ADDRESS(MATCH(C309,'ファミリ引用特許表記修正（ex.A2→A）'!$A$2:$A$241,0),171)),T309)+COUNTIF(INDIRECT("'ファミリ引用特許表記修正（ex.A2→A）'!"&amp;ADDRESS(MATCH(C309,'ファミリ引用特許表記修正（ex.A2→A）'!$A$2:$A$241,0),1)&amp;":"&amp;ADDRESS(MATCH(C309,'ファミリ引用特許表記修正（ex.A2→A）'!$A$2:$A$241,0),171)),W309)+COUNTIF(INDIRECT("'ファミリ引用特許表記修正（ex.A2→A）'!"&amp;ADDRESS(MATCH(C309,'ファミリ引用特許表記修正（ex.A2→A）'!$A$2:$A$241,0),1)&amp;":"&amp;ADDRESS(MATCH(C309,'ファミリ引用特許表記修正（ex.A2→A）'!$A$2:$A$241,0),171)),Y309)&gt;0,"Yes","No")),"")</f>
        <v>No</v>
      </c>
      <c r="AR309" s="58" t="str">
        <f>IF(OR(LEFT(R309)="特",LEFT(R309)="実",AND(OR(LEFT(R309,2)="US",LEFT(R309,2)="WO",LEFT(R309,2)="GB",LEFT(R309,2)="EP",LEFT(R309,2)="DE"),OR(MID(R309,3,1)="1",MID(R309,3,1)="2",MID(R309,3,1)="3",MID(R309,3,1)="4",MID(R309,3,1)="5",MID(R309,3,1)="6",MID(R309,3,1)="7",MID(R309,3,1)="8",MID(R309,3,1)="9",MID(R309,3,1)="0",))),"",VLOOKUP($C309,ファミリ発明者引用文献!A$3:B$235,2,FALSE))</f>
        <v/>
      </c>
      <c r="AS309" s="194" t="str">
        <f>VLOOKUP(C309,ファミリ引用文献WO!A$2:B$241,2,FALSE)</f>
        <v/>
      </c>
      <c r="AT309" s="190" t="str">
        <f>VLOOKUP(C309,ファミリ引用文献!A$3:B$242,2,FALSE)</f>
        <v>XIE R-J ET AL: PREPARATION AND LUMINESCENCE SPECTRA OF CALCIUM- AND RARE-EARTH (R = EU, TB, AND PR)-CODOPED ALPHA-SIALON CERAMICS JOURNAL OF THE AMERICAN CERAMIC SOCIETY, BLACKWELL PUBLISHING, MALDEN, MA, US, vol. 85, no. 5, 1 October 2000 (2000-10-01), pages 1229-1234, XP001151981 ISSN: 0002-7820/0/0/0/0/0/0/0/0/0/0/0/0/0/0/0/0/0/0/0/0/0/0/0/0/0/0/0/0/0/0/0/0/0/0/0/0/0/0/0/0/0/0/0/0/0/0/0/0/0/0/0/0/0/0/0/0/0/0/0/0/0/0/0/0/0/0/0/0/0/0/0/0/0/0/0/0/0/0/0/0/0/0/0/0/0/0/0/0/0/0/0/0/0/0/0/0/0/0/0/0/0/0/0/0/0/0/0/0/0/0/0/0/0/0/0/0/0/0/0/0/0/0/0/0/0/0/0/0/0/0/0/0/0/0/0/0/0/0/0/0/0/0/0/0/0/0/0/0/0/0/0/0/0/0/0/0/0/0/0/0/0/0/0/0/0/0/0/0/0/0/0/0/0/0/0</v>
      </c>
      <c r="AU309" s="190" t="str">
        <f>VLOOKUP(C309,審判データ!AH$2:BT$379,39,FALSE)</f>
        <v>DE602004032508D;EP1555307A;EP1555307B;特開2005-162808;特許04277666;US2005116244;US7258818</v>
      </c>
      <c r="AV309" s="192" t="str">
        <f ca="1">IF(INDIRECT("審判データ!"&amp;ADDRESS(MATCH(C309,審判データ!$AH$1:$AH$379,0),32))="早期審査の対象とする","早期審査","")</f>
        <v/>
      </c>
      <c r="AW309" s="657" t="str">
        <f t="shared" si="21"/>
        <v>一致</v>
      </c>
      <c r="AX309" s="658" t="str">
        <f>IF(LEFT(AE309,3)="日本特",IF(LEFT(C309)="特",VLOOKUP(C309,'本件、証拠文献テーマコード'!G$2:I$376,3,FALSE),VLOOKUP(C309,'本件、証拠文献テーマコード'!B$2:I$376,8,FALSE)),"")</f>
        <v>4H001</v>
      </c>
      <c r="AY309" s="658" t="str">
        <f>IF(LEFT(AE309,3)="日本特",IF(OR(MID(R309,2,1)="開",MID(R309,2,1)="表",MID(R309,2,1)="登"),VLOOKUP(R309,'本件、証拠文献テーマコード'!C$2:I$379,7,FALSE),VLOOKUP(R309,'本件、証拠文献テーマコード'!G$2:I$379,3,FALSE)),"")</f>
        <v>4H001,5F041,5F141,5F142</v>
      </c>
      <c r="AZ309" s="659"/>
    </row>
    <row r="310" spans="1:52" ht="27" x14ac:dyDescent="0.15">
      <c r="A310" s="789" t="s">
        <v>22914</v>
      </c>
      <c r="B310" s="586" t="str">
        <f ca="1">IF(A310="",B309,INDIRECT("審判データ!"&amp;ADDRESS(MATCH(A310,審判データ!$HC$1:$HC$379,0),20))&amp;" / "&amp;INDIRECT("審判データ!"&amp;ADDRESS(MATCH(A310,審判データ!$HC$1:$HC$379,0),21)))</f>
        <v>2011 / 29-2</v>
      </c>
      <c r="C310" s="413">
        <v>4132056</v>
      </c>
      <c r="D310" s="413" t="s">
        <v>3648</v>
      </c>
      <c r="E310" s="163" t="str">
        <f ca="1">INDIRECT("審判データ!"&amp;ADDRESS(MATCH(C310,審判データ!$AH$1:$AH$379,0),55))</f>
        <v>株式会社ヒロ・プランズ</v>
      </c>
      <c r="F310" s="43" t="str">
        <f ca="1">INDIRECT("審判データ!"&amp;ADDRESS(MATCH(C310,審判データ!$AH$1:$AH$379,0),56))</f>
        <v>小林　廣次</v>
      </c>
      <c r="G310" s="43" t="str">
        <f ca="1">INDIRECT("審判データ!"&amp;ADDRESS(MATCH(C310,審判データ!$AH$1:$AH$379,0),72))</f>
        <v xml:space="preserve"> </v>
      </c>
      <c r="H310" s="43" t="str">
        <f ca="1">INDIRECT("審判データ!"&amp;ADDRESS(MATCH(C310,審判データ!$AH$1:$AH$379,0),41))</f>
        <v>A47C  3/16</v>
      </c>
      <c r="I310" s="43" t="str">
        <f ca="1">INDIRECT("審判データ!"&amp;ADDRESS(MATCH(C310,審判データ!$AH$1:$AH$379,0),49))</f>
        <v>A47C   3/16@AFI(JP)</v>
      </c>
      <c r="J310" s="43" t="str">
        <f ca="1">INDIRECT("審判データ!"&amp;ADDRESS(MATCH(C310,審判データ!$AH$1:$AH$379,0),51))</f>
        <v>A47C  3/16</v>
      </c>
      <c r="K310" s="43" t="str">
        <f ca="1">INDIRECT("審判データ!"&amp;ADDRESS(MATCH(C310,審判データ!$AH$1:$AH$379,0),53))</f>
        <v>3B091 CA01</v>
      </c>
      <c r="L310" s="1004" t="s">
        <v>22915</v>
      </c>
      <c r="M310" s="1021" t="s">
        <v>22764</v>
      </c>
      <c r="N310" s="1006" t="s">
        <v>22916</v>
      </c>
      <c r="O310" s="1022">
        <v>0</v>
      </c>
      <c r="P310" s="1023" t="s">
        <v>3656</v>
      </c>
      <c r="Q310" s="715" t="s">
        <v>22881</v>
      </c>
      <c r="R310" s="716" t="s">
        <v>22917</v>
      </c>
      <c r="S310" s="715" t="str">
        <f>IF(OR(LEFT(R310)="特",LEFT(R310)="実"),VLOOKUP(R310,'証拠（JP特許）'!$B$2:$D$299,2,FALSE),IF(AND(OR(LEFT(R310,2)="US",LEFT(R310,2)="WO",LEFT(R310,2)="GB",LEFT(R310,2)="EP",LEFT(R310,2)="DE"),OR(MID(R310,3,1)="1",MID(R310,3,1)="2",MID(R310,3,1)="3",MID(R310,3,1)="4",MID(R310,3,1)="5",MID(R310,3,1)="6",MID(R310,3,1)="7",MID(R310,3,1)="8",MID(R310,3,1)="9",MID(R310,3,1)="0")),VLOOKUP(R310,'証拠（WW特許）'!$B$2:$C$90,2,FALSE),"_"))</f>
        <v>実願昭63-57584</v>
      </c>
      <c r="T310" s="716" t="str">
        <f>IF(OR(LEFT(R310)="特",LEFT(R310)="実"),VLOOKUP(R310,'証拠（JP特許）'!$B$2:$E$299,4,FALSE),"_")</f>
        <v>_</v>
      </c>
      <c r="U310" s="716" t="s">
        <v>1467</v>
      </c>
      <c r="V310" s="715" t="s">
        <v>1610</v>
      </c>
      <c r="W310" s="717" t="str">
        <f t="shared" si="23"/>
        <v>JP01159873Y</v>
      </c>
      <c r="X310" s="718"/>
      <c r="Y310" s="718" t="str">
        <f t="shared" si="24"/>
        <v/>
      </c>
      <c r="Z310" s="414" t="str">
        <f ca="1">IF(OR(LEFT(R310)="特",LEFT(R310)="実",AND(OR(LEFT(R310,2)="US",LEFT(R310,2)="WO",LEFT(R310,2)="GB",LEFT(R310,2)="EP",LEFT(R310,2)="DE"),OR(MID(R310,3,1)="1",MID(R310,3,1)="2",MID(R310,3,1)="3",MID(R310,3,1)="4",MID(R310,3,1)="5",MID(R310,3,1)="6",MID(R310,3,1)="7",MID(R310,3,1)="8",MID(R310,3,1)="9",MID(R310,3,1)="0",))),IF(COUNTIF(INDIRECT("拒絶理由・拒絶査定・異議申立!"&amp;ADDRESS(MATCH(C310,拒絶理由・拒絶査定・異議申立!B$1:B$1000,0),3)&amp;":"&amp;ADDRESS(MATCH(C310,拒絶理由・拒絶査定・異議申立!B$1:B$1000,0),50)),R310)+COUNTIF(INDIRECT("拒絶理由・拒絶査定・異議申立!"&amp;ADDRESS(MATCH(C310,拒絶理由・拒絶査定・異議申立!B$1:B$1000,0),3)&amp;":"&amp;ADDRESS(MATCH(C310,拒絶理由・拒絶査定・異議申立!B$1:B$1000,0),50)),T310)&gt;0,"Yes","No"),"")</f>
        <v>No</v>
      </c>
      <c r="AA310" s="415" t="str">
        <f ca="1">IF(OR(LEFT(R310)="特",LEFT(R310)="実",AND(OR(LEFT(R310,2)="US",LEFT(R310,2)="WO",LEFT(R310,2)="GB",LEFT(R310,2)="EP",LEFT(R310,2)="DE"),OR(MID(R310,3,1)="1",MID(R310,3,1)="2",MID(R310,3,1)="3",MID(R310,3,1)="4",MID(R310,3,1)="5",MID(R310,3,1)="6",MID(R310,3,1)="7",MID(R310,3,1)="8",MID(R310,3,1)="9",MID(R310,3,1)="0",))),IF(COUNTIF(INDIRECT("先行技術調査・登録査定!"&amp;ADDRESS(MATCH(C310,先行技術調査・登録査定!B$1:B$1000,0),3)&amp;":"&amp;ADDRESS(MATCH(C310,先行技術調査・登録査定!B$1:B$1000,0),49)),R310)+COUNTIF(INDIRECT("先行技術調査・登録査定!"&amp;ADDRESS(MATCH(C310,先行技術調査・登録査定!B$1:B$1000,0),3)&amp;":"&amp;ADDRESS(MATCH(C310,先行技術調査・登録査定!B$1:B$1000,0),49)),T310)&gt;0,"Yes","No"),"")</f>
        <v>No</v>
      </c>
      <c r="AB310" s="416" t="str">
        <f t="shared" ca="1" si="25"/>
        <v>Yes</v>
      </c>
      <c r="AC310" s="433" t="str">
        <f>IF(OR(LEFT(R310)="特",LEFT(R310)="実",AND(OR(LEFT(R310,2)="US",LEFT(R310,2)="WO",LEFT(R310,2)="GB",LEFT(R310,2)="EP",LEFT(R310,2)="DE"),OR(MID(R310,3,1)="1",MID(R310,3,1)="2",MID(R310,3,1)="3",MID(R310,3,1)="4",MID(R310,3,1)="5",MID(R310,3,1)="6",MID(R310,3,1)="7",MID(R310,3,1)="8",MID(R310,3,1)="9",MID(R310,3,1)="0",))),"",VLOOKUP($C310,非特許文献リスト!$A$2:$C$196,2,FALSE))</f>
        <v/>
      </c>
      <c r="AD310" s="434" t="str">
        <f>IF(OR(LEFT(R310)="特",LEFT(R310)="実",AND(OR(LEFT(R310,2)="US",LEFT(R310,2)="WO",LEFT(R310,2)="GB",LEFT(R310,2)="EP",LEFT(R310,2)="DE"),OR(MID(R310,3,1)="1",MID(R310,3,1)="2",MID(R310,3,1)="3",MID(R310,3,1)="4",MID(R310,3,1)="5",MID(R310,3,1)="6",MID(R310,3,1)="7",MID(R310,3,1)="8",MID(R310,3,1)="9",MID(R310,3,1)="0",))),"",VLOOKUP($C310,非特許文献リスト!$A$2:$C$196,3,FALSE))</f>
        <v/>
      </c>
      <c r="AE310" s="188" t="str">
        <f t="shared" si="22"/>
        <v>日本特許文献</v>
      </c>
      <c r="AF310" s="189" t="str">
        <f>IF(OR(LEFT(R310)="特",LEFT(R310)="実"),VLOOKUP(R310,'証拠（JP特許）'!$B$2:$AB$299,10,FALSE),IF(AND(OR(LEFT(R310,2)="US",LEFT(R310,2)="WO",LEFT(R310,2)="GB",LEFT(R310,2)="EP",LEFT(R310,2)="DE"),OR(MID(R310,3,1)="1",MID(R310,3,1)="2",MID(R310,3,1)="3",MID(R310,3,1)="4",MID(R310,3,1)="5",MID(R310,3,1)="6",MID(R310,3,1)="7",MID(R310,3,1)="8",MID(R310,3,1)="9",MID(R310,3,1)="0",)),VLOOKUP(R310,'証拠（WW特許）'!$B$2:$M$90,8,FALSE),""))</f>
        <v>小西　俊輔</v>
      </c>
      <c r="AG310" s="189" t="str">
        <f>IF(OR(LEFT(R310)="特",LEFT(R310)="実"),VLOOKUP(R310,'証拠（JP特許）'!$B$2:$AB$299,26,FALSE),IF(AND(OR(LEFT(R310,2)="US",LEFT(R310,2)="WO",LEFT(R310,2)="GB",LEFT(R310,2)="EP",LEFT(R310,2)="DE"),OR(MID(R310,3,1)="1",MID(R310,3,1)="2",MID(R310,3,1)="3",MID(R310,3,1)="4",MID(R310,3,1)="5",MID(R310,3,1)="6",MID(R310,3,1)="7",MID(R310,3,1)="8",MID(R310,3,1)="9",MID(R310,3,1)="0",)),VLOOKUP(R310,'証拠（WW特許）'!$B$2:$M$90,12,FALSE),""))</f>
        <v>小西　俊輔,中山　忠道,本多　義和</v>
      </c>
      <c r="AH310" s="190" t="str">
        <f>IF(OR(LEFT(R310)="特",LEFT(R310)="実"),VLOOKUP(R310,'証拠（JP特許）'!$B$2:$X$299,20,FALSE),IF(AND(OR(LEFT(R310,2)="US",LEFT(R310,2)="WO",LEFT(R310,2)="GB",LEFT(R310,2)="EP",LEFT(R310,2)="DE"),OR(MID(R310,3,1)="1",MID(R310,3,1)="2",MID(R310,3,1)="3",MID(R310,3,1)="4",MID(R310,3,1)="5",MID(R310,3,1)="6",MID(R310,3,1)="7",MID(R310,3,1)="8",MID(R310,3,1)="9",MID(R310,3,1)="0",)),VLOOKUP(R310,'証拠（WW特許）'!$B$2:$U$90,20,FALSE),""))</f>
        <v>A63B  23/00    (2006.01),A47C   3/16    (2006.01)</v>
      </c>
      <c r="AI310" s="190" t="str">
        <f>IF(OR(LEFT(R310)="特",LEFT(R310)="実"),VLOOKUP(R310,'証拠（JP特許）'!$B$2:$X$299,21,FALSE),"")</f>
        <v xml:space="preserve">A63B 23/00      F,A47C  3/16       </v>
      </c>
      <c r="AJ310" s="190" t="str">
        <f>IF(OR(LEFT(R310)="特",LEFT(R310)="実"),VLOOKUP(R310,'証拠（JP特許）'!$B$2:$X$299,22,FALSE),"")</f>
        <v>3B091CA02,3B091CA04,3B091CA06,3B091CA08</v>
      </c>
      <c r="AK310" s="191" t="str">
        <f>IF(OR(LEFT(R310)="特",LEFT(R310)="実"),VLOOKUP(R310,'証拠（JP特許）'!$B$2:$X$299,17,FALSE),IF(AND(OR(LEFT(R310,2)="US",LEFT(R310,2)="WO",LEFT(R310,2)="GB",LEFT(R310,2)="EP",LEFT(R310,2)="DE"),OR(MID(R310,3,1)="1",MID(R310,3,1)="2",MID(R310,3,1)="3",MID(R310,3,1)="4",MID(R310,3,1)="5",MID(R310,3,1)="6",MID(R310,3,1)="7",MID(R310,3,1)="8",MID(R310,3,1)="9",MID(R310,3,1)="0",)),VLOOKUP(R310,'証拠（WW特許）'!$B$2:$U$90,16,FALSE),""))</f>
        <v>1989.11.06</v>
      </c>
      <c r="AL310" s="190"/>
      <c r="AM310" s="190"/>
      <c r="AN310" s="190"/>
      <c r="AO310" s="190" t="str">
        <f ca="1">IF(OR(LEFT(R310)="特",LEFT(R310)="実",AND(OR(LEFT(R310,2)="US",LEFT(R310,2)="WO",LEFT(R310,2)="GB",LEFT(R310,2)="EP",LEFT(R310,2)="DE"),OR(MID(R310,3,1)="1",MID(R310,3,1)="2",MID(R310,3,1)="3",MID(R310,3,1)="4",MID(R310,3,1)="5",MID(R310,3,1)="6",MID(R310,3,1)="7",MID(R310,3,1)="8",MID(R310,3,1)="9",MID(R310,3,1)="0"))),IF(COUNTIF(INDIRECT("発明者引用!"&amp;ADDRESS(MATCH(C310,発明者引用!B$1:B$196,0),4)&amp;":"&amp;ADDRESS(MATCH(C310,発明者引用!B$1:B$196,0),17)),R310)+COUNTIF(INDIRECT("発明者引用!"&amp;ADDRESS(MATCH(C310,発明者引用!B$1:B$196,0),4)&amp;":"&amp;ADDRESS(MATCH(C310,発明者引用!B$1:B$196,0),17)),#REF!)+COUNTIF(INDIRECT("発明者引用!"&amp;ADDRESS(MATCH(C310,発明者引用!B$1:B$196,0),4)&amp;":"&amp;ADDRESS(MATCH(C310,発明者引用!B$1:B$196,0),17)),T310)&gt;0,"Yes","No"),"")</f>
        <v>No</v>
      </c>
      <c r="AP310" s="190" t="str">
        <f ca="1">IF(OR(LEFT(R310)="特",LEFT(R310)="実",AND(OR(LEFT(R310,2)="US",LEFT(R310,2)="WO",LEFT(R310,2)="GB",LEFT(R310,2)="EP",LEFT(R310,2)="DE"),OR(MID(R310,3,1)="1",MID(R310,3,1)="2",MID(R310,3,1)="3",MID(R310,3,1)="4",MID(R310,3,1)="5",MID(R310,3,1)="6",MID(R310,3,1)="7",MID(R310,3,1)="8",MID(R310,3,1)="9",MID(R310,3,1)="0"))),IF(VLOOKUP(C310,ファミリ引用特許WO!$A$2:$B$241,2,FALSE)+VLOOKUP(C310,ファミリ引用文献WO!$A$2:$C$241,3,FALSE)=0,"ISR無し",IF(COUNTIF(INDIRECT("ファミリ引用特許WO!"&amp;ADDRESS(MATCH(C310,ファミリ引用特許WO!$A$2:$A$241,0),1)&amp;":"&amp;ADDRESS(MATCH(C310,ファミリ引用特許WO!$A$2:$A$241,0),19)),R310)+COUNTIF(INDIRECT("ファミリ引用特許WO!"&amp;ADDRESS(MATCH(C310,ファミリ引用特許WO!$A$2:$A$241,0),1)&amp;":"&amp;ADDRESS(MATCH(C310,ファミリ引用特許WO!$A$2:$A$241,0),19)),S310)+COUNTIF(INDIRECT("ファミリ引用特許WO!"&amp;ADDRESS(MATCH(C310,ファミリ引用特許WO!$A$2:$A$241,0),1)&amp;":"&amp;ADDRESS(MATCH(C310,ファミリ引用特許WO!$A$2:$A$241,0),19)),T310)+COUNTIF(INDIRECT("ファミリ引用特許WO!"&amp;ADDRESS(MATCH(C310,ファミリ引用特許WO!$A$2:$A$241,0),1)&amp;":"&amp;ADDRESS(MATCH(C310,ファミリ引用特許WO!$A$2:$A$241,0),19)),W310)+COUNTIF(INDIRECT("ファミリ引用特許WO!"&amp;ADDRESS(MATCH(C310,ファミリ引用特許WO!$A$2:$A$241,0),1)&amp;":"&amp;ADDRESS(MATCH(C310,ファミリ引用特許WO!$A$2:$A$241,0),19)),Y310)&gt;0,"Yes","No")),"")</f>
        <v>ISR無し</v>
      </c>
      <c r="AQ310" s="194" t="str">
        <f ca="1">IF(OR(LEFT(R310)="特",LEFT(R310)="実",AND(OR(LEFT(R310,2)="US",LEFT(R310,2)="WO",LEFT(R310,2)="GB",LEFT(R310,2)="EP",LEFT(R310,2)="DE"),OR(MID(R310,3,1)="1",MID(R310,3,1)="2",MID(R310,3,1)="3",MID(R310,3,1)="4",MID(R310,3,1)="5",MID(R310,3,1)="6",MID(R310,3,1)="7",MID(R310,3,1)="8",MID(R310,3,1)="9",MID(R310,3,1)="0"))),IF(VLOOKUP(C310,'ファミリ引用特許表記修正（ex.A2→A）'!$A$2:$B$241,2,FALSE)=0,"family無し",IF(COUNTIF(INDIRECT("'ファミリ引用特許表記修正（ex.A2→A）'!"&amp;ADDRESS(MATCH(C310,'ファミリ引用特許表記修正（ex.A2→A）'!$A$2:$A$241,0),1)&amp;":"&amp;ADDRESS(MATCH(C310,'ファミリ引用特許表記修正（ex.A2→A）'!$A$2:$A$241,0),171)),R310)+COUNTIF(INDIRECT("'ファミリ引用特許表記修正（ex.A2→A）'!"&amp;ADDRESS(MATCH(C310,'ファミリ引用特許表記修正（ex.A2→A）'!$A$2:$A$241,0),1)&amp;":"&amp;ADDRESS(MATCH(C310,'ファミリ引用特許表記修正（ex.A2→A）'!$A$2:$A$241,0),171)),S310)+COUNTIF(INDIRECT("'ファミリ引用特許表記修正（ex.A2→A）'!"&amp;ADDRESS(MATCH(C310,'ファミリ引用特許表記修正（ex.A2→A）'!$A$2:$A$241,0),1)&amp;":"&amp;ADDRESS(MATCH(C310,'ファミリ引用特許表記修正（ex.A2→A）'!$A$2:$A$241,0),171)),T310)+COUNTIF(INDIRECT("'ファミリ引用特許表記修正（ex.A2→A）'!"&amp;ADDRESS(MATCH(C310,'ファミリ引用特許表記修正（ex.A2→A）'!$A$2:$A$241,0),1)&amp;":"&amp;ADDRESS(MATCH(C310,'ファミリ引用特許表記修正（ex.A2→A）'!$A$2:$A$241,0),171)),W310)+COUNTIF(INDIRECT("'ファミリ引用特許表記修正（ex.A2→A）'!"&amp;ADDRESS(MATCH(C310,'ファミリ引用特許表記修正（ex.A2→A）'!$A$2:$A$241,0),1)&amp;":"&amp;ADDRESS(MATCH(C310,'ファミリ引用特許表記修正（ex.A2→A）'!$A$2:$A$241,0),171)),Y310)&gt;0,"Yes","No")),"")</f>
        <v>Yes</v>
      </c>
      <c r="AR310" s="58" t="str">
        <f>IF(OR(LEFT(R310)="特",LEFT(R310)="実",AND(OR(LEFT(R310,2)="US",LEFT(R310,2)="WO",LEFT(R310,2)="GB",LEFT(R310,2)="EP",LEFT(R310,2)="DE"),OR(MID(R310,3,1)="1",MID(R310,3,1)="2",MID(R310,3,1)="3",MID(R310,3,1)="4",MID(R310,3,1)="5",MID(R310,3,1)="6",MID(R310,3,1)="7",MID(R310,3,1)="8",MID(R310,3,1)="9",MID(R310,3,1)="0",))),"",VLOOKUP($C310,ファミリ発明者引用文献!A$3:B$235,2,FALSE))</f>
        <v/>
      </c>
      <c r="AS310" s="194" t="str">
        <f>VLOOKUP(C310,ファミリ引用文献WO!A$2:B$241,2,FALSE)</f>
        <v/>
      </c>
      <c r="AT310" s="190" t="str">
        <f>VLOOKUP(C310,ファミリ引用文献!A$3:B$242,2,FALSE)</f>
        <v/>
      </c>
      <c r="AU310" s="190" t="str">
        <f>VLOOKUP(C310,審判データ!AH$2:BT$379,39,FALSE)</f>
        <v xml:space="preserve"> </v>
      </c>
      <c r="AV310" s="192" t="str">
        <f ca="1">IF(INDIRECT("審判データ!"&amp;ADDRESS(MATCH(C310,審判データ!$AH$1:$AH$379,0),32))="早期審査の対象とする","早期審査","")</f>
        <v/>
      </c>
      <c r="AW310" s="657" t="str">
        <f t="shared" si="21"/>
        <v>一致</v>
      </c>
      <c r="AX310" s="658" t="str">
        <f>IF(LEFT(AE310,3)="日本特",IF(LEFT(C310)="特",VLOOKUP(C310,'本件、証拠文献テーマコード'!G$2:I$376,3,FALSE),VLOOKUP(C310,'本件、証拠文献テーマコード'!B$2:I$376,8,FALSE)),"")</f>
        <v>3B091</v>
      </c>
      <c r="AY310" s="658" t="str">
        <f>IF(LEFT(AE310,3)="日本特",IF(OR(MID(R310,2,1)="開",MID(R310,2,1)="表",MID(R310,2,1)="登"),VLOOKUP(R310,'本件、証拠文献テーマコード'!C$2:I$379,7,FALSE),VLOOKUP(R310,'本件、証拠文献テーマコード'!G$2:I$379,3,FALSE)),"")</f>
        <v>3B091,2C072</v>
      </c>
      <c r="AZ310" s="659"/>
    </row>
    <row r="311" spans="1:52" ht="27" x14ac:dyDescent="0.15">
      <c r="A311" s="789"/>
      <c r="B311" s="586" t="str">
        <f ca="1">IF(A311="",B310,INDIRECT("審判データ!"&amp;ADDRESS(MATCH(A311,審判データ!$HC$1:$HC$379,0),20))&amp;" / "&amp;INDIRECT("審判データ!"&amp;ADDRESS(MATCH(A311,審判データ!$HC$1:$HC$379,0),21)))</f>
        <v>2011 / 29-2</v>
      </c>
      <c r="C311" s="413">
        <v>4132056</v>
      </c>
      <c r="D311" s="413" t="s">
        <v>3648</v>
      </c>
      <c r="E311" s="163" t="str">
        <f ca="1">INDIRECT("審判データ!"&amp;ADDRESS(MATCH(C311,審判データ!$AH$1:$AH$379,0),55))</f>
        <v>株式会社ヒロ・プランズ</v>
      </c>
      <c r="F311" s="43" t="str">
        <f ca="1">INDIRECT("審判データ!"&amp;ADDRESS(MATCH(C311,審判データ!$AH$1:$AH$379,0),56))</f>
        <v>小林　廣次</v>
      </c>
      <c r="G311" s="43" t="str">
        <f ca="1">INDIRECT("審判データ!"&amp;ADDRESS(MATCH(C311,審判データ!$AH$1:$AH$379,0),72))</f>
        <v xml:space="preserve"> </v>
      </c>
      <c r="H311" s="43" t="str">
        <f ca="1">INDIRECT("審判データ!"&amp;ADDRESS(MATCH(C311,審判データ!$AH$1:$AH$379,0),41))</f>
        <v>A47C  3/16</v>
      </c>
      <c r="I311" s="43" t="str">
        <f ca="1">INDIRECT("審判データ!"&amp;ADDRESS(MATCH(C311,審判データ!$AH$1:$AH$379,0),49))</f>
        <v>A47C   3/16@AFI(JP)</v>
      </c>
      <c r="J311" s="43" t="str">
        <f ca="1">INDIRECT("審判データ!"&amp;ADDRESS(MATCH(C311,審判データ!$AH$1:$AH$379,0),51))</f>
        <v>A47C  3/16</v>
      </c>
      <c r="K311" s="43" t="str">
        <f ca="1">INDIRECT("審判データ!"&amp;ADDRESS(MATCH(C311,審判データ!$AH$1:$AH$379,0),53))</f>
        <v>3B091 CA01</v>
      </c>
      <c r="L311" s="1005"/>
      <c r="M311" s="1025"/>
      <c r="N311" s="1007"/>
      <c r="O311" s="1026"/>
      <c r="P311" s="1024"/>
      <c r="Q311" s="715" t="s">
        <v>22918</v>
      </c>
      <c r="R311" s="716" t="s">
        <v>22919</v>
      </c>
      <c r="S311" s="715" t="str">
        <f>IF(OR(LEFT(R311)="特",LEFT(R311)="実"),VLOOKUP(R311,'証拠（JP特許）'!$B$2:$D$299,2,FALSE),IF(AND(OR(LEFT(R311,2)="US",LEFT(R311,2)="WO",LEFT(R311,2)="GB",LEFT(R311,2)="EP",LEFT(R311,2)="DE"),OR(MID(R311,3,1)="1",MID(R311,3,1)="2",MID(R311,3,1)="3",MID(R311,3,1)="4",MID(R311,3,1)="5",MID(R311,3,1)="6",MID(R311,3,1)="7",MID(R311,3,1)="8",MID(R311,3,1)="9",MID(R311,3,1)="0")),VLOOKUP(R311,'証拠（WW特許）'!$B$2:$C$90,2,FALSE),"_"))</f>
        <v>特願昭63-203342</v>
      </c>
      <c r="T311" s="716" t="str">
        <f>IF(OR(LEFT(R311)="特",LEFT(R311)="実"),VLOOKUP(R311,'証拠（JP特許）'!$B$2:$E$299,4,FALSE),"_")</f>
        <v>_</v>
      </c>
      <c r="U311" s="716" t="s">
        <v>1467</v>
      </c>
      <c r="V311" s="715" t="s">
        <v>1624</v>
      </c>
      <c r="W311" s="717" t="str">
        <f t="shared" si="23"/>
        <v>JP0252607A</v>
      </c>
      <c r="X311" s="718"/>
      <c r="Y311" s="718" t="str">
        <f t="shared" si="24"/>
        <v/>
      </c>
      <c r="Z311" s="414" t="str">
        <f ca="1">IF(OR(LEFT(R311)="特",LEFT(R311)="実",AND(OR(LEFT(R311,2)="US",LEFT(R311,2)="WO",LEFT(R311,2)="GB",LEFT(R311,2)="EP",LEFT(R311,2)="DE"),OR(MID(R311,3,1)="1",MID(R311,3,1)="2",MID(R311,3,1)="3",MID(R311,3,1)="4",MID(R311,3,1)="5",MID(R311,3,1)="6",MID(R311,3,1)="7",MID(R311,3,1)="8",MID(R311,3,1)="9",MID(R311,3,1)="0",))),IF(COUNTIF(INDIRECT("拒絶理由・拒絶査定・異議申立!"&amp;ADDRESS(MATCH(C311,拒絶理由・拒絶査定・異議申立!B$1:B$1000,0),3)&amp;":"&amp;ADDRESS(MATCH(C311,拒絶理由・拒絶査定・異議申立!B$1:B$1000,0),50)),R311)+COUNTIF(INDIRECT("拒絶理由・拒絶査定・異議申立!"&amp;ADDRESS(MATCH(C311,拒絶理由・拒絶査定・異議申立!B$1:B$1000,0),3)&amp;":"&amp;ADDRESS(MATCH(C311,拒絶理由・拒絶査定・異議申立!B$1:B$1000,0),50)),T311)&gt;0,"Yes","No"),"")</f>
        <v>Yes</v>
      </c>
      <c r="AA311" s="415" t="str">
        <f ca="1">IF(OR(LEFT(R311)="特",LEFT(R311)="実",AND(OR(LEFT(R311,2)="US",LEFT(R311,2)="WO",LEFT(R311,2)="GB",LEFT(R311,2)="EP",LEFT(R311,2)="DE"),OR(MID(R311,3,1)="1",MID(R311,3,1)="2",MID(R311,3,1)="3",MID(R311,3,1)="4",MID(R311,3,1)="5",MID(R311,3,1)="6",MID(R311,3,1)="7",MID(R311,3,1)="8",MID(R311,3,1)="9",MID(R311,3,1)="0",))),IF(COUNTIF(INDIRECT("先行技術調査・登録査定!"&amp;ADDRESS(MATCH(C311,先行技術調査・登録査定!B$1:B$1000,0),3)&amp;":"&amp;ADDRESS(MATCH(C311,先行技術調査・登録査定!B$1:B$1000,0),49)),R311)+COUNTIF(INDIRECT("先行技術調査・登録査定!"&amp;ADDRESS(MATCH(C311,先行技術調査・登録査定!B$1:B$1000,0),3)&amp;":"&amp;ADDRESS(MATCH(C311,先行技術調査・登録査定!B$1:B$1000,0),49)),T311)&gt;0,"Yes","No"),"")</f>
        <v>Yes</v>
      </c>
      <c r="AB311" s="416" t="str">
        <f t="shared" ca="1" si="25"/>
        <v>No</v>
      </c>
      <c r="AC311" s="433" t="str">
        <f>IF(OR(LEFT(R311)="特",LEFT(R311)="実",AND(OR(LEFT(R311,2)="US",LEFT(R311,2)="WO",LEFT(R311,2)="GB",LEFT(R311,2)="EP",LEFT(R311,2)="DE"),OR(MID(R311,3,1)="1",MID(R311,3,1)="2",MID(R311,3,1)="3",MID(R311,3,1)="4",MID(R311,3,1)="5",MID(R311,3,1)="6",MID(R311,3,1)="7",MID(R311,3,1)="8",MID(R311,3,1)="9",MID(R311,3,1)="0",))),"",VLOOKUP($C311,非特許文献リスト!$A$2:$C$196,2,FALSE))</f>
        <v/>
      </c>
      <c r="AD311" s="434" t="str">
        <f>IF(OR(LEFT(R311)="特",LEFT(R311)="実",AND(OR(LEFT(R311,2)="US",LEFT(R311,2)="WO",LEFT(R311,2)="GB",LEFT(R311,2)="EP",LEFT(R311,2)="DE"),OR(MID(R311,3,1)="1",MID(R311,3,1)="2",MID(R311,3,1)="3",MID(R311,3,1)="4",MID(R311,3,1)="5",MID(R311,3,1)="6",MID(R311,3,1)="7",MID(R311,3,1)="8",MID(R311,3,1)="9",MID(R311,3,1)="0",))),"",VLOOKUP($C311,非特許文献リスト!$A$2:$C$196,3,FALSE))</f>
        <v/>
      </c>
      <c r="AE311" s="188" t="str">
        <f t="shared" si="22"/>
        <v>日本特許文献</v>
      </c>
      <c r="AF311" s="189" t="str">
        <f>IF(OR(LEFT(R311)="特",LEFT(R311)="実"),VLOOKUP(R311,'証拠（JP特許）'!$B$2:$AB$299,10,FALSE),IF(AND(OR(LEFT(R311,2)="US",LEFT(R311,2)="WO",LEFT(R311,2)="GB",LEFT(R311,2)="EP",LEFT(R311,2)="DE"),OR(MID(R311,3,1)="1",MID(R311,3,1)="2",MID(R311,3,1)="3",MID(R311,3,1)="4",MID(R311,3,1)="5",MID(R311,3,1)="6",MID(R311,3,1)="7",MID(R311,3,1)="8",MID(R311,3,1)="9",MID(R311,3,1)="0",)),VLOOKUP(R311,'証拠（WW特許）'!$B$2:$M$90,8,FALSE),""))</f>
        <v>東洋ゴム工業株式会社,日産自動車株式会社,株式会社タチエス</v>
      </c>
      <c r="AG311" s="189" t="str">
        <f>IF(OR(LEFT(R311)="特",LEFT(R311)="実"),VLOOKUP(R311,'証拠（JP特許）'!$B$2:$AB$299,26,FALSE),IF(AND(OR(LEFT(R311,2)="US",LEFT(R311,2)="WO",LEFT(R311,2)="GB",LEFT(R311,2)="EP",LEFT(R311,2)="DE"),OR(MID(R311,3,1)="1",MID(R311,3,1)="2",MID(R311,3,1)="3",MID(R311,3,1)="4",MID(R311,3,1)="5",MID(R311,3,1)="6",MID(R311,3,1)="7",MID(R311,3,1)="8",MID(R311,3,1)="9",MID(R311,3,1)="0",)),VLOOKUP(R311,'証拠（WW特許）'!$B$2:$M$90,12,FALSE),""))</f>
        <v>松岡　由幸,山崎　慎一,高城　源次郎</v>
      </c>
      <c r="AH311" s="190" t="str">
        <f>IF(OR(LEFT(R311)="特",LEFT(R311)="実"),VLOOKUP(R311,'証拠（JP特許）'!$B$2:$X$299,20,FALSE),IF(AND(OR(LEFT(R311,2)="US",LEFT(R311,2)="WO",LEFT(R311,2)="GB",LEFT(R311,2)="EP",LEFT(R311,2)="DE"),OR(MID(R311,3,1)="1",MID(R311,3,1)="2",MID(R311,3,1)="3",MID(R311,3,1)="4",MID(R311,3,1)="5",MID(R311,3,1)="6",MID(R311,3,1)="7",MID(R311,3,1)="8",MID(R311,3,1)="9",MID(R311,3,1)="0",)),VLOOKUP(R311,'証拠（WW特許）'!$B$2:$U$90,20,FALSE),""))</f>
        <v>A47C   7/00    (2006.01),B29C  39/02    (2006.01),B29K  75/00    (2006.01),B29L   9/00    (2006.01),B32B   5/32    (2006.01),A47C   7/18    (2006.01)</v>
      </c>
      <c r="AI311" s="190" t="str">
        <f>IF(OR(LEFT(R311)="特",LEFT(R311)="実"),VLOOKUP(R311,'証拠（JP特許）'!$B$2:$X$299,21,FALSE),"")</f>
        <v xml:space="preserve">A47C  7/00      C,B29C 39/02       ,B29K 75:00       ,B29L  9:00       ,B32B  5/32       ,A47C  7/18       </v>
      </c>
      <c r="AJ311" s="190" t="str">
        <f>IF(OR(LEFT(R311)="特",LEFT(R311)="実"),VLOOKUP(R311,'証拠（JP特許）'!$B$2:$X$299,22,FALSE),"")</f>
        <v>4F204AA31,4F204AG20,4F204AH26,4F204EA01,4F204EA04,4F204EB01,4F204EB22,4F204EE03,4F204EF01,4F204EF27,4F204EL05,4F100BA02,4F100BA03,4F100BA07,4F100BA26,4F100BA31,4F100CA18,4F100JK06,4F100JL00,4F100JL08,4F100JA13,4F100YY00A,4F100JK07A,4F100DJ01A,4F100JK11A,4F100AR00A,4F100BA10A,4F100YY00B,4F100JK07B,4F100DJ01B,4F100JK11B,4F100AR00B,4F100BA10B,4F100YY00C,4F100JK07C,4F100DJ01C,4F100JK11C,4F100AR00C,4F100AK52H,4F100EB021,4F100ED021,4F100ED022,4F100EC202,4F100EB022,4F100AK54,4F100AH03,3B084CA07,3B084CB01,4F100EH311,4F100EJ021,4F100EH312,4F100EJ022</v>
      </c>
      <c r="AK311" s="191" t="str">
        <f>IF(OR(LEFT(R311)="特",LEFT(R311)="実"),VLOOKUP(R311,'証拠（JP特許）'!$B$2:$X$299,17,FALSE),IF(AND(OR(LEFT(R311,2)="US",LEFT(R311,2)="WO",LEFT(R311,2)="GB",LEFT(R311,2)="EP",LEFT(R311,2)="DE"),OR(MID(R311,3,1)="1",MID(R311,3,1)="2",MID(R311,3,1)="3",MID(R311,3,1)="4",MID(R311,3,1)="5",MID(R311,3,1)="6",MID(R311,3,1)="7",MID(R311,3,1)="8",MID(R311,3,1)="9",MID(R311,3,1)="0",)),VLOOKUP(R311,'証拠（WW特許）'!$B$2:$U$90,16,FALSE),""))</f>
        <v>1990.02.22</v>
      </c>
      <c r="AL311" s="190"/>
      <c r="AM311" s="190"/>
      <c r="AN311" s="190"/>
      <c r="AO311" s="190" t="str">
        <f ca="1">IF(OR(LEFT(R311)="特",LEFT(R311)="実",AND(OR(LEFT(R311,2)="US",LEFT(R311,2)="WO",LEFT(R311,2)="GB",LEFT(R311,2)="EP",LEFT(R311,2)="DE"),OR(MID(R311,3,1)="1",MID(R311,3,1)="2",MID(R311,3,1)="3",MID(R311,3,1)="4",MID(R311,3,1)="5",MID(R311,3,1)="6",MID(R311,3,1)="7",MID(R311,3,1)="8",MID(R311,3,1)="9",MID(R311,3,1)="0"))),IF(COUNTIF(INDIRECT("発明者引用!"&amp;ADDRESS(MATCH(C311,発明者引用!B$1:B$196,0),4)&amp;":"&amp;ADDRESS(MATCH(C311,発明者引用!B$1:B$196,0),17)),R311)+COUNTIF(INDIRECT("発明者引用!"&amp;ADDRESS(MATCH(C311,発明者引用!B$1:B$196,0),4)&amp;":"&amp;ADDRESS(MATCH(C311,発明者引用!B$1:B$196,0),17)),#REF!)+COUNTIF(INDIRECT("発明者引用!"&amp;ADDRESS(MATCH(C311,発明者引用!B$1:B$196,0),4)&amp;":"&amp;ADDRESS(MATCH(C311,発明者引用!B$1:B$196,0),17)),T311)&gt;0,"Yes","No"),"")</f>
        <v>No</v>
      </c>
      <c r="AP311" s="190" t="str">
        <f ca="1">IF(OR(LEFT(R311)="特",LEFT(R311)="実",AND(OR(LEFT(R311,2)="US",LEFT(R311,2)="WO",LEFT(R311,2)="GB",LEFT(R311,2)="EP",LEFT(R311,2)="DE"),OR(MID(R311,3,1)="1",MID(R311,3,1)="2",MID(R311,3,1)="3",MID(R311,3,1)="4",MID(R311,3,1)="5",MID(R311,3,1)="6",MID(R311,3,1)="7",MID(R311,3,1)="8",MID(R311,3,1)="9",MID(R311,3,1)="0"))),IF(VLOOKUP(C311,ファミリ引用特許WO!$A$2:$B$241,2,FALSE)+VLOOKUP(C311,ファミリ引用文献WO!$A$2:$C$241,3,FALSE)=0,"ISR無し",IF(COUNTIF(INDIRECT("ファミリ引用特許WO!"&amp;ADDRESS(MATCH(C311,ファミリ引用特許WO!$A$2:$A$241,0),1)&amp;":"&amp;ADDRESS(MATCH(C311,ファミリ引用特許WO!$A$2:$A$241,0),19)),R311)+COUNTIF(INDIRECT("ファミリ引用特許WO!"&amp;ADDRESS(MATCH(C311,ファミリ引用特許WO!$A$2:$A$241,0),1)&amp;":"&amp;ADDRESS(MATCH(C311,ファミリ引用特許WO!$A$2:$A$241,0),19)),S311)+COUNTIF(INDIRECT("ファミリ引用特許WO!"&amp;ADDRESS(MATCH(C311,ファミリ引用特許WO!$A$2:$A$241,0),1)&amp;":"&amp;ADDRESS(MATCH(C311,ファミリ引用特許WO!$A$2:$A$241,0),19)),T311)+COUNTIF(INDIRECT("ファミリ引用特許WO!"&amp;ADDRESS(MATCH(C311,ファミリ引用特許WO!$A$2:$A$241,0),1)&amp;":"&amp;ADDRESS(MATCH(C311,ファミリ引用特許WO!$A$2:$A$241,0),19)),W311)+COUNTIF(INDIRECT("ファミリ引用特許WO!"&amp;ADDRESS(MATCH(C311,ファミリ引用特許WO!$A$2:$A$241,0),1)&amp;":"&amp;ADDRESS(MATCH(C311,ファミリ引用特許WO!$A$2:$A$241,0),19)),Y311)&gt;0,"Yes","No")),"")</f>
        <v>ISR無し</v>
      </c>
      <c r="AQ311" s="194" t="str">
        <f ca="1">IF(OR(LEFT(R311)="特",LEFT(R311)="実",AND(OR(LEFT(R311,2)="US",LEFT(R311,2)="WO",LEFT(R311,2)="GB",LEFT(R311,2)="EP",LEFT(R311,2)="DE"),OR(MID(R311,3,1)="1",MID(R311,3,1)="2",MID(R311,3,1)="3",MID(R311,3,1)="4",MID(R311,3,1)="5",MID(R311,3,1)="6",MID(R311,3,1)="7",MID(R311,3,1)="8",MID(R311,3,1)="9",MID(R311,3,1)="0"))),IF(VLOOKUP(C311,'ファミリ引用特許表記修正（ex.A2→A）'!$A$2:$B$241,2,FALSE)=0,"family無し",IF(COUNTIF(INDIRECT("'ファミリ引用特許表記修正（ex.A2→A）'!"&amp;ADDRESS(MATCH(C311,'ファミリ引用特許表記修正（ex.A2→A）'!$A$2:$A$241,0),1)&amp;":"&amp;ADDRESS(MATCH(C311,'ファミリ引用特許表記修正（ex.A2→A）'!$A$2:$A$241,0),171)),R311)+COUNTIF(INDIRECT("'ファミリ引用特許表記修正（ex.A2→A）'!"&amp;ADDRESS(MATCH(C311,'ファミリ引用特許表記修正（ex.A2→A）'!$A$2:$A$241,0),1)&amp;":"&amp;ADDRESS(MATCH(C311,'ファミリ引用特許表記修正（ex.A2→A）'!$A$2:$A$241,0),171)),S311)+COUNTIF(INDIRECT("'ファミリ引用特許表記修正（ex.A2→A）'!"&amp;ADDRESS(MATCH(C311,'ファミリ引用特許表記修正（ex.A2→A）'!$A$2:$A$241,0),1)&amp;":"&amp;ADDRESS(MATCH(C311,'ファミリ引用特許表記修正（ex.A2→A）'!$A$2:$A$241,0),171)),T311)+COUNTIF(INDIRECT("'ファミリ引用特許表記修正（ex.A2→A）'!"&amp;ADDRESS(MATCH(C311,'ファミリ引用特許表記修正（ex.A2→A）'!$A$2:$A$241,0),1)&amp;":"&amp;ADDRESS(MATCH(C311,'ファミリ引用特許表記修正（ex.A2→A）'!$A$2:$A$241,0),171)),W311)+COUNTIF(INDIRECT("'ファミリ引用特許表記修正（ex.A2→A）'!"&amp;ADDRESS(MATCH(C311,'ファミリ引用特許表記修正（ex.A2→A）'!$A$2:$A$241,0),1)&amp;":"&amp;ADDRESS(MATCH(C311,'ファミリ引用特許表記修正（ex.A2→A）'!$A$2:$A$241,0),171)),Y311)&gt;0,"Yes","No")),"")</f>
        <v>Yes</v>
      </c>
      <c r="AR311" s="58" t="str">
        <f>IF(OR(LEFT(R311)="特",LEFT(R311)="実",AND(OR(LEFT(R311,2)="US",LEFT(R311,2)="WO",LEFT(R311,2)="GB",LEFT(R311,2)="EP",LEFT(R311,2)="DE"),OR(MID(R311,3,1)="1",MID(R311,3,1)="2",MID(R311,3,1)="3",MID(R311,3,1)="4",MID(R311,3,1)="5",MID(R311,3,1)="6",MID(R311,3,1)="7",MID(R311,3,1)="8",MID(R311,3,1)="9",MID(R311,3,1)="0",))),"",VLOOKUP($C311,ファミリ発明者引用文献!A$3:B$235,2,FALSE))</f>
        <v/>
      </c>
      <c r="AS311" s="194" t="str">
        <f>VLOOKUP(C311,ファミリ引用文献WO!A$2:B$241,2,FALSE)</f>
        <v/>
      </c>
      <c r="AT311" s="190" t="str">
        <f>VLOOKUP(C311,ファミリ引用文献!A$3:B$242,2,FALSE)</f>
        <v/>
      </c>
      <c r="AU311" s="190" t="str">
        <f>VLOOKUP(C311,審判データ!AH$2:BT$379,39,FALSE)</f>
        <v xml:space="preserve"> </v>
      </c>
      <c r="AV311" s="192" t="str">
        <f ca="1">IF(INDIRECT("審判データ!"&amp;ADDRESS(MATCH(C311,審判データ!$AH$1:$AH$379,0),32))="早期審査の対象とする","早期審査","")</f>
        <v/>
      </c>
      <c r="AW311" s="657" t="str">
        <f t="shared" si="21"/>
        <v>不一致</v>
      </c>
      <c r="AX311" s="658" t="str">
        <f>IF(LEFT(AE311,3)="日本特",IF(LEFT(C311)="特",VLOOKUP(C311,'本件、証拠文献テーマコード'!G$2:I$376,3,FALSE),VLOOKUP(C311,'本件、証拠文献テーマコード'!B$2:I$376,8,FALSE)),"")</f>
        <v>3B091</v>
      </c>
      <c r="AY311" s="658" t="str">
        <f>IF(LEFT(AE311,3)="日本特",IF(OR(MID(R311,2,1)="開",MID(R311,2,1)="表",MID(R311,2,1)="登"),VLOOKUP(R311,'本件、証拠文献テーマコード'!C$2:I$379,7,FALSE),VLOOKUP(R311,'本件、証拠文献テーマコード'!G$2:I$379,3,FALSE)),"")</f>
        <v>3B084,4F204,4F100</v>
      </c>
      <c r="AZ311" s="659"/>
    </row>
    <row r="312" spans="1:52" ht="40.5" x14ac:dyDescent="0.15">
      <c r="A312" s="789" t="s">
        <v>22920</v>
      </c>
      <c r="B312" s="586" t="str">
        <f ca="1">IF(A312="",B311,INDIRECT("審判データ!"&amp;ADDRESS(MATCH(A312,審判データ!$HC$1:$HC$379,0),20))&amp;" / "&amp;INDIRECT("審判データ!"&amp;ADDRESS(MATCH(A312,審判データ!$HC$1:$HC$379,0),21)))</f>
        <v>2011 / 29-2</v>
      </c>
      <c r="C312" s="413">
        <v>4236616</v>
      </c>
      <c r="D312" s="413" t="s">
        <v>3682</v>
      </c>
      <c r="E312" s="163" t="str">
        <f ca="1">INDIRECT("審判データ!"&amp;ADDRESS(MATCH(C312,審判データ!$AH$1:$AH$379,0),55))</f>
        <v>ＹＫＫＡＰ株式会社</v>
      </c>
      <c r="F312" s="43" t="str">
        <f ca="1">INDIRECT("審判データ!"&amp;ADDRESS(MATCH(C312,審判データ!$AH$1:$AH$379,0),56))</f>
        <v>竹長　宰児;石川　修一;矢代　幸広;山田　剛;松村　心互</v>
      </c>
      <c r="G312" s="43" t="str">
        <f ca="1">INDIRECT("審判データ!"&amp;ADDRESS(MATCH(C312,審判データ!$AH$1:$AH$379,0),72))</f>
        <v>特開2005-201035;特許04236616;特開2008-088806;特許04881838;特開2009-275505;特開2010-163865</v>
      </c>
      <c r="H312" s="43" t="str">
        <f ca="1">INDIRECT("審判データ!"&amp;ADDRESS(MATCH(C312,審判データ!$AH$1:$AH$379,0),41))</f>
        <v>E06B  7/14;E06B  1/70</v>
      </c>
      <c r="I312" s="43" t="str">
        <f ca="1">INDIRECT("審判データ!"&amp;ADDRESS(MATCH(C312,審判データ!$AH$1:$AH$379,0),49))</f>
        <v>E06B   1/70@AFI(JP);E06B   7/14@AFI(JP)</v>
      </c>
      <c r="J312" s="43" t="str">
        <f ca="1">INDIRECT("審判データ!"&amp;ADDRESS(MATCH(C312,審判データ!$AH$1:$AH$379,0),51))</f>
        <v>E06B  1/70        A;E06B  7/14</v>
      </c>
      <c r="K312" s="43" t="str">
        <f ca="1">INDIRECT("審判データ!"&amp;ADDRESS(MATCH(C312,審判データ!$AH$1:$AH$379,0),53))</f>
        <v>2E011 MA10;2E036 RA08;2E036 RC03;2E036 TA03</v>
      </c>
      <c r="L312" s="1004" t="s">
        <v>22921</v>
      </c>
      <c r="M312" s="1021" t="s">
        <v>22922</v>
      </c>
      <c r="N312" s="1006" t="s">
        <v>22923</v>
      </c>
      <c r="O312" s="1022">
        <v>0</v>
      </c>
      <c r="P312" s="1023" t="s">
        <v>3693</v>
      </c>
      <c r="Q312" s="715" t="s">
        <v>2254</v>
      </c>
      <c r="R312" s="716" t="s">
        <v>22924</v>
      </c>
      <c r="S312" s="715" t="str">
        <f>IF(OR(LEFT(R312)="特",LEFT(R312)="実"),VLOOKUP(R312,'証拠（JP特許）'!$B$2:$D$299,2,FALSE),IF(AND(OR(LEFT(R312,2)="US",LEFT(R312,2)="WO",LEFT(R312,2)="GB",LEFT(R312,2)="EP",LEFT(R312,2)="DE"),OR(MID(R312,3,1)="1",MID(R312,3,1)="2",MID(R312,3,1)="3",MID(R312,3,1)="4",MID(R312,3,1)="5",MID(R312,3,1)="6",MID(R312,3,1)="7",MID(R312,3,1)="8",MID(R312,3,1)="9",MID(R312,3,1)="0")),VLOOKUP(R312,'証拠（WW特許）'!$B$2:$C$90,2,FALSE),"_"))</f>
        <v>特願2000-25679</v>
      </c>
      <c r="T312" s="716" t="str">
        <f>IF(OR(LEFT(R312)="特",LEFT(R312)="実"),VLOOKUP(R312,'証拠（JP特許）'!$B$2:$E$299,4,FALSE),"_")</f>
        <v>JP3364465</v>
      </c>
      <c r="U312" s="716" t="s">
        <v>1467</v>
      </c>
      <c r="V312" s="715" t="s">
        <v>1610</v>
      </c>
      <c r="W312" s="717" t="str">
        <f t="shared" si="23"/>
        <v>JP2001214669A</v>
      </c>
      <c r="X312" s="718"/>
      <c r="Y312" s="718" t="str">
        <f t="shared" si="24"/>
        <v>JP3364465B</v>
      </c>
      <c r="Z312" s="414" t="str">
        <f ca="1">IF(OR(LEFT(R312)="特",LEFT(R312)="実",AND(OR(LEFT(R312,2)="US",LEFT(R312,2)="WO",LEFT(R312,2)="GB",LEFT(R312,2)="EP",LEFT(R312,2)="DE"),OR(MID(R312,3,1)="1",MID(R312,3,1)="2",MID(R312,3,1)="3",MID(R312,3,1)="4",MID(R312,3,1)="5",MID(R312,3,1)="6",MID(R312,3,1)="7",MID(R312,3,1)="8",MID(R312,3,1)="9",MID(R312,3,1)="0",))),IF(COUNTIF(INDIRECT("拒絶理由・拒絶査定・異議申立!"&amp;ADDRESS(MATCH(C312,拒絶理由・拒絶査定・異議申立!B$1:B$1000,0),3)&amp;":"&amp;ADDRESS(MATCH(C312,拒絶理由・拒絶査定・異議申立!B$1:B$1000,0),50)),R312)+COUNTIF(INDIRECT("拒絶理由・拒絶査定・異議申立!"&amp;ADDRESS(MATCH(C312,拒絶理由・拒絶査定・異議申立!B$1:B$1000,0),3)&amp;":"&amp;ADDRESS(MATCH(C312,拒絶理由・拒絶査定・異議申立!B$1:B$1000,0),50)),T312)&gt;0,"Yes","No"),"")</f>
        <v>Yes</v>
      </c>
      <c r="AA312" s="415" t="str">
        <f ca="1">IF(OR(LEFT(R312)="特",LEFT(R312)="実",AND(OR(LEFT(R312,2)="US",LEFT(R312,2)="WO",LEFT(R312,2)="GB",LEFT(R312,2)="EP",LEFT(R312,2)="DE"),OR(MID(R312,3,1)="1",MID(R312,3,1)="2",MID(R312,3,1)="3",MID(R312,3,1)="4",MID(R312,3,1)="5",MID(R312,3,1)="6",MID(R312,3,1)="7",MID(R312,3,1)="8",MID(R312,3,1)="9",MID(R312,3,1)="0",))),IF(COUNTIF(INDIRECT("先行技術調査・登録査定!"&amp;ADDRESS(MATCH(C312,先行技術調査・登録査定!B$1:B$1000,0),3)&amp;":"&amp;ADDRESS(MATCH(C312,先行技術調査・登録査定!B$1:B$1000,0),49)),R312)+COUNTIF(INDIRECT("先行技術調査・登録査定!"&amp;ADDRESS(MATCH(C312,先行技術調査・登録査定!B$1:B$1000,0),3)&amp;":"&amp;ADDRESS(MATCH(C312,先行技術調査・登録査定!B$1:B$1000,0),49)),T312)&gt;0,"Yes","No"),"")</f>
        <v>Yes</v>
      </c>
      <c r="AB312" s="416" t="str">
        <f t="shared" ca="1" si="25"/>
        <v>No</v>
      </c>
      <c r="AC312" s="433" t="str">
        <f>IF(OR(LEFT(R312)="特",LEFT(R312)="実",AND(OR(LEFT(R312,2)="US",LEFT(R312,2)="WO",LEFT(R312,2)="GB",LEFT(R312,2)="EP",LEFT(R312,2)="DE"),OR(MID(R312,3,1)="1",MID(R312,3,1)="2",MID(R312,3,1)="3",MID(R312,3,1)="4",MID(R312,3,1)="5",MID(R312,3,1)="6",MID(R312,3,1)="7",MID(R312,3,1)="8",MID(R312,3,1)="9",MID(R312,3,1)="0",))),"",VLOOKUP($C312,非特許文献リスト!$A$2:$C$196,2,FALSE))</f>
        <v/>
      </c>
      <c r="AD312" s="434" t="str">
        <f>IF(OR(LEFT(R312)="特",LEFT(R312)="実",AND(OR(LEFT(R312,2)="US",LEFT(R312,2)="WO",LEFT(R312,2)="GB",LEFT(R312,2)="EP",LEFT(R312,2)="DE"),OR(MID(R312,3,1)="1",MID(R312,3,1)="2",MID(R312,3,1)="3",MID(R312,3,1)="4",MID(R312,3,1)="5",MID(R312,3,1)="6",MID(R312,3,1)="7",MID(R312,3,1)="8",MID(R312,3,1)="9",MID(R312,3,1)="0",))),"",VLOOKUP($C312,非特許文献リスト!$A$2:$C$196,3,FALSE))</f>
        <v/>
      </c>
      <c r="AE312" s="188" t="str">
        <f t="shared" si="22"/>
        <v>日本特許文献</v>
      </c>
      <c r="AF312" s="189" t="str">
        <f>IF(OR(LEFT(R312)="特",LEFT(R312)="実"),VLOOKUP(R312,'証拠（JP特許）'!$B$2:$AB$299,10,FALSE),IF(AND(OR(LEFT(R312,2)="US",LEFT(R312,2)="WO",LEFT(R312,2)="GB",LEFT(R312,2)="EP",LEFT(R312,2)="DE"),OR(MID(R312,3,1)="1",MID(R312,3,1)="2",MID(R312,3,1)="3",MID(R312,3,1)="4",MID(R312,3,1)="5",MID(R312,3,1)="6",MID(R312,3,1)="7",MID(R312,3,1)="8",MID(R312,3,1)="9",MID(R312,3,1)="0",)),VLOOKUP(R312,'証拠（WW特許）'!$B$2:$M$90,8,FALSE),""))</f>
        <v>不二サッシ株式会社,ダイキョーニシカワ株式会社</v>
      </c>
      <c r="AG312" s="189" t="str">
        <f>IF(OR(LEFT(R312)="特",LEFT(R312)="実"),VLOOKUP(R312,'証拠（JP特許）'!$B$2:$AB$299,26,FALSE),IF(AND(OR(LEFT(R312,2)="US",LEFT(R312,2)="WO",LEFT(R312,2)="GB",LEFT(R312,2)="EP",LEFT(R312,2)="DE"),OR(MID(R312,3,1)="1",MID(R312,3,1)="2",MID(R312,3,1)="3",MID(R312,3,1)="4",MID(R312,3,1)="5",MID(R312,3,1)="6",MID(R312,3,1)="7",MID(R312,3,1)="8",MID(R312,3,1)="9",MID(R312,3,1)="0",)),VLOOKUP(R312,'証拠（WW特許）'!$B$2:$M$90,12,FALSE),""))</f>
        <v>本郷　匡彦,桑原　貞夫</v>
      </c>
      <c r="AH312" s="190" t="str">
        <f>IF(OR(LEFT(R312)="特",LEFT(R312)="実"),VLOOKUP(R312,'証拠（JP特許）'!$B$2:$X$299,20,FALSE),IF(AND(OR(LEFT(R312,2)="US",LEFT(R312,2)="WO",LEFT(R312,2)="GB",LEFT(R312,2)="EP",LEFT(R312,2)="DE"),OR(MID(R312,3,1)="1",MID(R312,3,1)="2",MID(R312,3,1)="3",MID(R312,3,1)="4",MID(R312,3,1)="5",MID(R312,3,1)="6",MID(R312,3,1)="7",MID(R312,3,1)="8",MID(R312,3,1)="9",MID(R312,3,1)="0",)),VLOOKUP(R312,'証拠（WW特許）'!$B$2:$U$90,20,FALSE),""))</f>
        <v>E06B   1/70    (2006.01),E04H   1/12    (2006.01),E04F  11/00    (2006.01)</v>
      </c>
      <c r="AI312" s="190" t="str">
        <f>IF(OR(LEFT(R312)="特",LEFT(R312)="実"),VLOOKUP(R312,'証拠（JP特許）'!$B$2:$X$299,21,FALSE),"")</f>
        <v xml:space="preserve">E06B  1/70      A,E04H  1/12   301 ,E04F 11/00       </v>
      </c>
      <c r="AJ312" s="190" t="str">
        <f>IF(OR(LEFT(R312)="特",LEFT(R312)="実"),VLOOKUP(R312,'証拠（JP特許）'!$B$2:$X$299,22,FALSE),"")</f>
        <v>2E011MA06,2E025BA01,2E025BC02,2E101DD31</v>
      </c>
      <c r="AK312" s="191" t="str">
        <f>IF(OR(LEFT(R312)="特",LEFT(R312)="実"),VLOOKUP(R312,'証拠（JP特許）'!$B$2:$X$299,17,FALSE),IF(AND(OR(LEFT(R312,2)="US",LEFT(R312,2)="WO",LEFT(R312,2)="GB",LEFT(R312,2)="EP",LEFT(R312,2)="DE"),OR(MID(R312,3,1)="1",MID(R312,3,1)="2",MID(R312,3,1)="3",MID(R312,3,1)="4",MID(R312,3,1)="5",MID(R312,3,1)="6",MID(R312,3,1)="7",MID(R312,3,1)="8",MID(R312,3,1)="9",MID(R312,3,1)="0",)),VLOOKUP(R312,'証拠（WW特許）'!$B$2:$U$90,16,FALSE),""))</f>
        <v>2001.08.10</v>
      </c>
      <c r="AL312" s="190"/>
      <c r="AM312" s="190"/>
      <c r="AN312" s="190"/>
      <c r="AO312" s="190" t="str">
        <f ca="1">IF(OR(LEFT(R312)="特",LEFT(R312)="実",AND(OR(LEFT(R312,2)="US",LEFT(R312,2)="WO",LEFT(R312,2)="GB",LEFT(R312,2)="EP",LEFT(R312,2)="DE"),OR(MID(R312,3,1)="1",MID(R312,3,1)="2",MID(R312,3,1)="3",MID(R312,3,1)="4",MID(R312,3,1)="5",MID(R312,3,1)="6",MID(R312,3,1)="7",MID(R312,3,1)="8",MID(R312,3,1)="9",MID(R312,3,1)="0"))),IF(COUNTIF(INDIRECT("発明者引用!"&amp;ADDRESS(MATCH(C312,発明者引用!B$1:B$196,0),4)&amp;":"&amp;ADDRESS(MATCH(C312,発明者引用!B$1:B$196,0),17)),R312)+COUNTIF(INDIRECT("発明者引用!"&amp;ADDRESS(MATCH(C312,発明者引用!B$1:B$196,0),4)&amp;":"&amp;ADDRESS(MATCH(C312,発明者引用!B$1:B$196,0),17)),#REF!)+COUNTIF(INDIRECT("発明者引用!"&amp;ADDRESS(MATCH(C312,発明者引用!B$1:B$196,0),4)&amp;":"&amp;ADDRESS(MATCH(C312,発明者引用!B$1:B$196,0),17)),T312)&gt;0,"Yes","No"),"")</f>
        <v>No</v>
      </c>
      <c r="AP312" s="190" t="str">
        <f ca="1">IF(OR(LEFT(R312)="特",LEFT(R312)="実",AND(OR(LEFT(R312,2)="US",LEFT(R312,2)="WO",LEFT(R312,2)="GB",LEFT(R312,2)="EP",LEFT(R312,2)="DE"),OR(MID(R312,3,1)="1",MID(R312,3,1)="2",MID(R312,3,1)="3",MID(R312,3,1)="4",MID(R312,3,1)="5",MID(R312,3,1)="6",MID(R312,3,1)="7",MID(R312,3,1)="8",MID(R312,3,1)="9",MID(R312,3,1)="0"))),IF(VLOOKUP(C312,ファミリ引用特許WO!$A$2:$B$241,2,FALSE)+VLOOKUP(C312,ファミリ引用文献WO!$A$2:$C$241,3,FALSE)=0,"ISR無し",IF(COUNTIF(INDIRECT("ファミリ引用特許WO!"&amp;ADDRESS(MATCH(C312,ファミリ引用特許WO!$A$2:$A$241,0),1)&amp;":"&amp;ADDRESS(MATCH(C312,ファミリ引用特許WO!$A$2:$A$241,0),19)),R312)+COUNTIF(INDIRECT("ファミリ引用特許WO!"&amp;ADDRESS(MATCH(C312,ファミリ引用特許WO!$A$2:$A$241,0),1)&amp;":"&amp;ADDRESS(MATCH(C312,ファミリ引用特許WO!$A$2:$A$241,0),19)),S312)+COUNTIF(INDIRECT("ファミリ引用特許WO!"&amp;ADDRESS(MATCH(C312,ファミリ引用特許WO!$A$2:$A$241,0),1)&amp;":"&amp;ADDRESS(MATCH(C312,ファミリ引用特許WO!$A$2:$A$241,0),19)),T312)+COUNTIF(INDIRECT("ファミリ引用特許WO!"&amp;ADDRESS(MATCH(C312,ファミリ引用特許WO!$A$2:$A$241,0),1)&amp;":"&amp;ADDRESS(MATCH(C312,ファミリ引用特許WO!$A$2:$A$241,0),19)),W312)+COUNTIF(INDIRECT("ファミリ引用特許WO!"&amp;ADDRESS(MATCH(C312,ファミリ引用特許WO!$A$2:$A$241,0),1)&amp;":"&amp;ADDRESS(MATCH(C312,ファミリ引用特許WO!$A$2:$A$241,0),19)),Y312)&gt;0,"Yes","No")),"")</f>
        <v>ISR無し</v>
      </c>
      <c r="AQ312" s="194" t="str">
        <f ca="1">IF(OR(LEFT(R312)="特",LEFT(R312)="実",AND(OR(LEFT(R312,2)="US",LEFT(R312,2)="WO",LEFT(R312,2)="GB",LEFT(R312,2)="EP",LEFT(R312,2)="DE"),OR(MID(R312,3,1)="1",MID(R312,3,1)="2",MID(R312,3,1)="3",MID(R312,3,1)="4",MID(R312,3,1)="5",MID(R312,3,1)="6",MID(R312,3,1)="7",MID(R312,3,1)="8",MID(R312,3,1)="9",MID(R312,3,1)="0"))),IF(VLOOKUP(C312,'ファミリ引用特許表記修正（ex.A2→A）'!$A$2:$B$241,2,FALSE)=0,"family無し",IF(COUNTIF(INDIRECT("'ファミリ引用特許表記修正（ex.A2→A）'!"&amp;ADDRESS(MATCH(C312,'ファミリ引用特許表記修正（ex.A2→A）'!$A$2:$A$241,0),1)&amp;":"&amp;ADDRESS(MATCH(C312,'ファミリ引用特許表記修正（ex.A2→A）'!$A$2:$A$241,0),171)),R312)+COUNTIF(INDIRECT("'ファミリ引用特許表記修正（ex.A2→A）'!"&amp;ADDRESS(MATCH(C312,'ファミリ引用特許表記修正（ex.A2→A）'!$A$2:$A$241,0),1)&amp;":"&amp;ADDRESS(MATCH(C312,'ファミリ引用特許表記修正（ex.A2→A）'!$A$2:$A$241,0),171)),S312)+COUNTIF(INDIRECT("'ファミリ引用特許表記修正（ex.A2→A）'!"&amp;ADDRESS(MATCH(C312,'ファミリ引用特許表記修正（ex.A2→A）'!$A$2:$A$241,0),1)&amp;":"&amp;ADDRESS(MATCH(C312,'ファミリ引用特許表記修正（ex.A2→A）'!$A$2:$A$241,0),171)),T312)+COUNTIF(INDIRECT("'ファミリ引用特許表記修正（ex.A2→A）'!"&amp;ADDRESS(MATCH(C312,'ファミリ引用特許表記修正（ex.A2→A）'!$A$2:$A$241,0),1)&amp;":"&amp;ADDRESS(MATCH(C312,'ファミリ引用特許表記修正（ex.A2→A）'!$A$2:$A$241,0),171)),W312)+COUNTIF(INDIRECT("'ファミリ引用特許表記修正（ex.A2→A）'!"&amp;ADDRESS(MATCH(C312,'ファミリ引用特許表記修正（ex.A2→A）'!$A$2:$A$241,0),1)&amp;":"&amp;ADDRESS(MATCH(C312,'ファミリ引用特許表記修正（ex.A2→A）'!$A$2:$A$241,0),171)),Y312)&gt;0,"Yes","No")),"")</f>
        <v>No</v>
      </c>
      <c r="AR312" s="58" t="str">
        <f>IF(OR(LEFT(R312)="特",LEFT(R312)="実",AND(OR(LEFT(R312,2)="US",LEFT(R312,2)="WO",LEFT(R312,2)="GB",LEFT(R312,2)="EP",LEFT(R312,2)="DE"),OR(MID(R312,3,1)="1",MID(R312,3,1)="2",MID(R312,3,1)="3",MID(R312,3,1)="4",MID(R312,3,1)="5",MID(R312,3,1)="6",MID(R312,3,1)="7",MID(R312,3,1)="8",MID(R312,3,1)="9",MID(R312,3,1)="0",))),"",VLOOKUP($C312,ファミリ発明者引用文献!A$3:B$235,2,FALSE))</f>
        <v/>
      </c>
      <c r="AS312" s="194" t="str">
        <f>VLOOKUP(C312,ファミリ引用文献WO!A$2:B$241,2,FALSE)</f>
        <v/>
      </c>
      <c r="AT312" s="190" t="str">
        <f>VLOOKUP(C312,ファミリ引用文献!A$3:B$242,2,FALSE)</f>
        <v/>
      </c>
      <c r="AU312" s="190" t="str">
        <f>VLOOKUP(C312,審判データ!AH$2:BT$379,39,FALSE)</f>
        <v>特開2005-201035;特許04236616;特開2008-088806;特許04881838;特開2009-275505;特開2010-163865</v>
      </c>
      <c r="AV312" s="192" t="str">
        <f ca="1">IF(INDIRECT("審判データ!"&amp;ADDRESS(MATCH(C312,審判データ!$AH$1:$AH$379,0),32))="早期審査の対象とする","早期審査","")</f>
        <v/>
      </c>
      <c r="AW312" s="657" t="str">
        <f t="shared" si="21"/>
        <v>一致</v>
      </c>
      <c r="AX312" s="658" t="str">
        <f>IF(LEFT(AE312,3)="日本特",IF(LEFT(C312)="特",VLOOKUP(C312,'本件、証拠文献テーマコード'!G$2:I$376,3,FALSE),VLOOKUP(C312,'本件、証拠文献テーマコード'!B$2:I$376,8,FALSE)),"")</f>
        <v>2E011,2E036</v>
      </c>
      <c r="AY312" s="658" t="str">
        <f>IF(LEFT(AE312,3)="日本特",IF(OR(MID(R312,2,1)="開",MID(R312,2,1)="表",MID(R312,2,1)="登"),VLOOKUP(R312,'本件、証拠文献テーマコード'!C$2:I$379,7,FALSE),VLOOKUP(R312,'本件、証拠文献テーマコード'!G$2:I$379,3,FALSE)),"")</f>
        <v>2E011,2E025,2E101</v>
      </c>
      <c r="AZ312" s="659"/>
    </row>
    <row r="313" spans="1:52" ht="27" x14ac:dyDescent="0.15">
      <c r="A313" s="789"/>
      <c r="B313" s="586" t="str">
        <f ca="1">IF(A313="",B312,INDIRECT("審判データ!"&amp;ADDRESS(MATCH(A313,審判データ!$HC$1:$HC$379,0),20))&amp;" / "&amp;INDIRECT("審判データ!"&amp;ADDRESS(MATCH(A313,審判データ!$HC$1:$HC$379,0),21)))</f>
        <v>2011 / 29-2</v>
      </c>
      <c r="C313" s="413">
        <v>4236616</v>
      </c>
      <c r="D313" s="413" t="s">
        <v>3682</v>
      </c>
      <c r="E313" s="163" t="str">
        <f ca="1">INDIRECT("審判データ!"&amp;ADDRESS(MATCH(C313,審判データ!$AH$1:$AH$379,0),55))</f>
        <v>ＹＫＫＡＰ株式会社</v>
      </c>
      <c r="F313" s="43" t="str">
        <f ca="1">INDIRECT("審判データ!"&amp;ADDRESS(MATCH(C313,審判データ!$AH$1:$AH$379,0),56))</f>
        <v>竹長　宰児;石川　修一;矢代　幸広;山田　剛;松村　心互</v>
      </c>
      <c r="G313" s="43" t="str">
        <f ca="1">INDIRECT("審判データ!"&amp;ADDRESS(MATCH(C313,審判データ!$AH$1:$AH$379,0),72))</f>
        <v>特開2005-201035;特許04236616;特開2008-088806;特許04881838;特開2009-275505;特開2010-163865</v>
      </c>
      <c r="H313" s="43" t="str">
        <f ca="1">INDIRECT("審判データ!"&amp;ADDRESS(MATCH(C313,審判データ!$AH$1:$AH$379,0),41))</f>
        <v>E06B  7/14;E06B  1/70</v>
      </c>
      <c r="I313" s="43" t="str">
        <f ca="1">INDIRECT("審判データ!"&amp;ADDRESS(MATCH(C313,審判データ!$AH$1:$AH$379,0),49))</f>
        <v>E06B   1/70@AFI(JP);E06B   7/14@AFI(JP)</v>
      </c>
      <c r="J313" s="43" t="str">
        <f ca="1">INDIRECT("審判データ!"&amp;ADDRESS(MATCH(C313,審判データ!$AH$1:$AH$379,0),51))</f>
        <v>E06B  1/70        A;E06B  7/14</v>
      </c>
      <c r="K313" s="43" t="str">
        <f ca="1">INDIRECT("審判データ!"&amp;ADDRESS(MATCH(C313,審判データ!$AH$1:$AH$379,0),53))</f>
        <v>2E011 MA10;2E036 RA08;2E036 RC03;2E036 TA03</v>
      </c>
      <c r="L313" s="1005"/>
      <c r="M313" s="1025"/>
      <c r="N313" s="1007"/>
      <c r="O313" s="1026"/>
      <c r="P313" s="1024"/>
      <c r="Q313" s="715" t="s">
        <v>22925</v>
      </c>
      <c r="R313" s="716" t="s">
        <v>22926</v>
      </c>
      <c r="S313" s="715" t="str">
        <f>IF(OR(LEFT(R313)="特",LEFT(R313)="実"),VLOOKUP(R313,'証拠（JP特許）'!$B$2:$D$299,2,FALSE),IF(AND(OR(LEFT(R313,2)="US",LEFT(R313,2)="WO",LEFT(R313,2)="GB",LEFT(R313,2)="EP",LEFT(R313,2)="DE"),OR(MID(R313,3,1)="1",MID(R313,3,1)="2",MID(R313,3,1)="3",MID(R313,3,1)="4",MID(R313,3,1)="5",MID(R313,3,1)="6",MID(R313,3,1)="7",MID(R313,3,1)="8",MID(R313,3,1)="9",MID(R313,3,1)="0")),VLOOKUP(R313,'証拠（WW特許）'!$B$2:$C$90,2,FALSE),"_"))</f>
        <v>特願平11-250722</v>
      </c>
      <c r="T313" s="716" t="str">
        <f>IF(OR(LEFT(R313)="特",LEFT(R313)="実"),VLOOKUP(R313,'証拠（JP特許）'!$B$2:$E$299,4,FALSE),"_")</f>
        <v>JP4340361</v>
      </c>
      <c r="U313" s="716" t="s">
        <v>1467</v>
      </c>
      <c r="V313" s="715" t="s">
        <v>1624</v>
      </c>
      <c r="W313" s="717" t="str">
        <f t="shared" si="23"/>
        <v>JP2000309965A</v>
      </c>
      <c r="X313" s="718"/>
      <c r="Y313" s="718" t="str">
        <f t="shared" si="24"/>
        <v>JP4340361B</v>
      </c>
      <c r="Z313" s="414" t="str">
        <f ca="1">IF(OR(LEFT(R313)="特",LEFT(R313)="実",AND(OR(LEFT(R313,2)="US",LEFT(R313,2)="WO",LEFT(R313,2)="GB",LEFT(R313,2)="EP",LEFT(R313,2)="DE"),OR(MID(R313,3,1)="1",MID(R313,3,1)="2",MID(R313,3,1)="3",MID(R313,3,1)="4",MID(R313,3,1)="5",MID(R313,3,1)="6",MID(R313,3,1)="7",MID(R313,3,1)="8",MID(R313,3,1)="9",MID(R313,3,1)="0",))),IF(COUNTIF(INDIRECT("拒絶理由・拒絶査定・異議申立!"&amp;ADDRESS(MATCH(C313,拒絶理由・拒絶査定・異議申立!B$1:B$1000,0),3)&amp;":"&amp;ADDRESS(MATCH(C313,拒絶理由・拒絶査定・異議申立!B$1:B$1000,0),50)),R313)+COUNTIF(INDIRECT("拒絶理由・拒絶査定・異議申立!"&amp;ADDRESS(MATCH(C313,拒絶理由・拒絶査定・異議申立!B$1:B$1000,0),3)&amp;":"&amp;ADDRESS(MATCH(C313,拒絶理由・拒絶査定・異議申立!B$1:B$1000,0),50)),T313)&gt;0,"Yes","No"),"")</f>
        <v>No</v>
      </c>
      <c r="AA313" s="415" t="str">
        <f ca="1">IF(OR(LEFT(R313)="特",LEFT(R313)="実",AND(OR(LEFT(R313,2)="US",LEFT(R313,2)="WO",LEFT(R313,2)="GB",LEFT(R313,2)="EP",LEFT(R313,2)="DE"),OR(MID(R313,3,1)="1",MID(R313,3,1)="2",MID(R313,3,1)="3",MID(R313,3,1)="4",MID(R313,3,1)="5",MID(R313,3,1)="6",MID(R313,3,1)="7",MID(R313,3,1)="8",MID(R313,3,1)="9",MID(R313,3,1)="0",))),IF(COUNTIF(INDIRECT("先行技術調査・登録査定!"&amp;ADDRESS(MATCH(C313,先行技術調査・登録査定!B$1:B$1000,0),3)&amp;":"&amp;ADDRESS(MATCH(C313,先行技術調査・登録査定!B$1:B$1000,0),49)),R313)+COUNTIF(INDIRECT("先行技術調査・登録査定!"&amp;ADDRESS(MATCH(C313,先行技術調査・登録査定!B$1:B$1000,0),3)&amp;":"&amp;ADDRESS(MATCH(C313,先行技術調査・登録査定!B$1:B$1000,0),49)),T313)&gt;0,"Yes","No"),"")</f>
        <v>No</v>
      </c>
      <c r="AB313" s="416" t="str">
        <f t="shared" ca="1" si="25"/>
        <v>Yes</v>
      </c>
      <c r="AC313" s="433" t="str">
        <f>IF(OR(LEFT(R313)="特",LEFT(R313)="実",AND(OR(LEFT(R313,2)="US",LEFT(R313,2)="WO",LEFT(R313,2)="GB",LEFT(R313,2)="EP",LEFT(R313,2)="DE"),OR(MID(R313,3,1)="1",MID(R313,3,1)="2",MID(R313,3,1)="3",MID(R313,3,1)="4",MID(R313,3,1)="5",MID(R313,3,1)="6",MID(R313,3,1)="7",MID(R313,3,1)="8",MID(R313,3,1)="9",MID(R313,3,1)="0",))),"",VLOOKUP($C313,非特許文献リスト!$A$2:$C$196,2,FALSE))</f>
        <v/>
      </c>
      <c r="AD313" s="434" t="str">
        <f>IF(OR(LEFT(R313)="特",LEFT(R313)="実",AND(OR(LEFT(R313,2)="US",LEFT(R313,2)="WO",LEFT(R313,2)="GB",LEFT(R313,2)="EP",LEFT(R313,2)="DE"),OR(MID(R313,3,1)="1",MID(R313,3,1)="2",MID(R313,3,1)="3",MID(R313,3,1)="4",MID(R313,3,1)="5",MID(R313,3,1)="6",MID(R313,3,1)="7",MID(R313,3,1)="8",MID(R313,3,1)="9",MID(R313,3,1)="0",))),"",VLOOKUP($C313,非特許文献リスト!$A$2:$C$196,3,FALSE))</f>
        <v/>
      </c>
      <c r="AE313" s="188" t="str">
        <f t="shared" si="22"/>
        <v>日本特許文献</v>
      </c>
      <c r="AF313" s="189" t="str">
        <f>IF(OR(LEFT(R313)="特",LEFT(R313)="実"),VLOOKUP(R313,'証拠（JP特許）'!$B$2:$AB$299,10,FALSE),IF(AND(OR(LEFT(R313,2)="US",LEFT(R313,2)="WO",LEFT(R313,2)="GB",LEFT(R313,2)="EP",LEFT(R313,2)="DE"),OR(MID(R313,3,1)="1",MID(R313,3,1)="2",MID(R313,3,1)="3",MID(R313,3,1)="4",MID(R313,3,1)="5",MID(R313,3,1)="6",MID(R313,3,1)="7",MID(R313,3,1)="8",MID(R313,3,1)="9",MID(R313,3,1)="0",)),VLOOKUP(R313,'証拠（WW特許）'!$B$2:$M$90,8,FALSE),""))</f>
        <v>株式会社ブリヂストン</v>
      </c>
      <c r="AG313" s="189" t="str">
        <f>IF(OR(LEFT(R313)="特",LEFT(R313)="実"),VLOOKUP(R313,'証拠（JP特許）'!$B$2:$AB$299,26,FALSE),IF(AND(OR(LEFT(R313,2)="US",LEFT(R313,2)="WO",LEFT(R313,2)="GB",LEFT(R313,2)="EP",LEFT(R313,2)="DE"),OR(MID(R313,3,1)="1",MID(R313,3,1)="2",MID(R313,3,1)="3",MID(R313,3,1)="4",MID(R313,3,1)="5",MID(R313,3,1)="6",MID(R313,3,1)="7",MID(R313,3,1)="8",MID(R313,3,1)="9",MID(R313,3,1)="0",)),VLOOKUP(R313,'証拠（WW特許）'!$B$2:$M$90,12,FALSE),""))</f>
        <v>山川　正文,森川　尚一,林　憲志</v>
      </c>
      <c r="AH313" s="190" t="str">
        <f>IF(OR(LEFT(R313)="特",LEFT(R313)="実"),VLOOKUP(R313,'証拠（JP特許）'!$B$2:$X$299,20,FALSE),IF(AND(OR(LEFT(R313,2)="US",LEFT(R313,2)="WO",LEFT(R313,2)="GB",LEFT(R313,2)="EP",LEFT(R313,2)="DE"),OR(MID(R313,3,1)="1",MID(R313,3,1)="2",MID(R313,3,1)="3",MID(R313,3,1)="4",MID(R313,3,1)="5",MID(R313,3,1)="6",MID(R313,3,1)="7",MID(R313,3,1)="8",MID(R313,3,1)="9",MID(R313,3,1)="0",)),VLOOKUP(R313,'証拠（WW特許）'!$B$2:$U$90,20,FALSE),""))</f>
        <v>E03C   1/20    (2006.01),E04H   1/12    (2006.01)</v>
      </c>
      <c r="AI313" s="190" t="str">
        <f>IF(OR(LEFT(R313)="特",LEFT(R313)="実"),VLOOKUP(R313,'証拠（JP特許）'!$B$2:$X$299,21,FALSE),"")</f>
        <v xml:space="preserve">E03C  1/20      E,E04H  1/12   301 </v>
      </c>
      <c r="AJ313" s="190" t="str">
        <f>IF(OR(LEFT(R313)="特",LEFT(R313)="実"),VLOOKUP(R313,'証拠（JP特許）'!$B$2:$X$299,22,FALSE),"")</f>
        <v>2D061CA02,2D061CC12,2E025BA01,2E025BB05,2E025BC02,2E025BC05</v>
      </c>
      <c r="AK313" s="191" t="str">
        <f>IF(OR(LEFT(R313)="特",LEFT(R313)="実"),VLOOKUP(R313,'証拠（JP特許）'!$B$2:$X$299,17,FALSE),IF(AND(OR(LEFT(R313,2)="US",LEFT(R313,2)="WO",LEFT(R313,2)="GB",LEFT(R313,2)="EP",LEFT(R313,2)="DE"),OR(MID(R313,3,1)="1",MID(R313,3,1)="2",MID(R313,3,1)="3",MID(R313,3,1)="4",MID(R313,3,1)="5",MID(R313,3,1)="6",MID(R313,3,1)="7",MID(R313,3,1)="8",MID(R313,3,1)="9",MID(R313,3,1)="0",)),VLOOKUP(R313,'証拠（WW特許）'!$B$2:$U$90,16,FALSE),""))</f>
        <v>2000.11.07</v>
      </c>
      <c r="AL313" s="190"/>
      <c r="AM313" s="190"/>
      <c r="AN313" s="190"/>
      <c r="AO313" s="190" t="str">
        <f ca="1">IF(OR(LEFT(R313)="特",LEFT(R313)="実",AND(OR(LEFT(R313,2)="US",LEFT(R313,2)="WO",LEFT(R313,2)="GB",LEFT(R313,2)="EP",LEFT(R313,2)="DE"),OR(MID(R313,3,1)="1",MID(R313,3,1)="2",MID(R313,3,1)="3",MID(R313,3,1)="4",MID(R313,3,1)="5",MID(R313,3,1)="6",MID(R313,3,1)="7",MID(R313,3,1)="8",MID(R313,3,1)="9",MID(R313,3,1)="0"))),IF(COUNTIF(INDIRECT("発明者引用!"&amp;ADDRESS(MATCH(C313,発明者引用!B$1:B$196,0),4)&amp;":"&amp;ADDRESS(MATCH(C313,発明者引用!B$1:B$196,0),17)),R313)+COUNTIF(INDIRECT("発明者引用!"&amp;ADDRESS(MATCH(C313,発明者引用!B$1:B$196,0),4)&amp;":"&amp;ADDRESS(MATCH(C313,発明者引用!B$1:B$196,0),17)),#REF!)+COUNTIF(INDIRECT("発明者引用!"&amp;ADDRESS(MATCH(C313,発明者引用!B$1:B$196,0),4)&amp;":"&amp;ADDRESS(MATCH(C313,発明者引用!B$1:B$196,0),17)),T313)&gt;0,"Yes","No"),"")</f>
        <v>No</v>
      </c>
      <c r="AP313" s="190" t="str">
        <f ca="1">IF(OR(LEFT(R313)="特",LEFT(R313)="実",AND(OR(LEFT(R313,2)="US",LEFT(R313,2)="WO",LEFT(R313,2)="GB",LEFT(R313,2)="EP",LEFT(R313,2)="DE"),OR(MID(R313,3,1)="1",MID(R313,3,1)="2",MID(R313,3,1)="3",MID(R313,3,1)="4",MID(R313,3,1)="5",MID(R313,3,1)="6",MID(R313,3,1)="7",MID(R313,3,1)="8",MID(R313,3,1)="9",MID(R313,3,1)="0"))),IF(VLOOKUP(C313,ファミリ引用特許WO!$A$2:$B$241,2,FALSE)+VLOOKUP(C313,ファミリ引用文献WO!$A$2:$C$241,3,FALSE)=0,"ISR無し",IF(COUNTIF(INDIRECT("ファミリ引用特許WO!"&amp;ADDRESS(MATCH(C313,ファミリ引用特許WO!$A$2:$A$241,0),1)&amp;":"&amp;ADDRESS(MATCH(C313,ファミリ引用特許WO!$A$2:$A$241,0),19)),R313)+COUNTIF(INDIRECT("ファミリ引用特許WO!"&amp;ADDRESS(MATCH(C313,ファミリ引用特許WO!$A$2:$A$241,0),1)&amp;":"&amp;ADDRESS(MATCH(C313,ファミリ引用特許WO!$A$2:$A$241,0),19)),S313)+COUNTIF(INDIRECT("ファミリ引用特許WO!"&amp;ADDRESS(MATCH(C313,ファミリ引用特許WO!$A$2:$A$241,0),1)&amp;":"&amp;ADDRESS(MATCH(C313,ファミリ引用特許WO!$A$2:$A$241,0),19)),T313)+COUNTIF(INDIRECT("ファミリ引用特許WO!"&amp;ADDRESS(MATCH(C313,ファミリ引用特許WO!$A$2:$A$241,0),1)&amp;":"&amp;ADDRESS(MATCH(C313,ファミリ引用特許WO!$A$2:$A$241,0),19)),W313)+COUNTIF(INDIRECT("ファミリ引用特許WO!"&amp;ADDRESS(MATCH(C313,ファミリ引用特許WO!$A$2:$A$241,0),1)&amp;":"&amp;ADDRESS(MATCH(C313,ファミリ引用特許WO!$A$2:$A$241,0),19)),Y313)&gt;0,"Yes","No")),"")</f>
        <v>ISR無し</v>
      </c>
      <c r="AQ313" s="194" t="str">
        <f ca="1">IF(OR(LEFT(R313)="特",LEFT(R313)="実",AND(OR(LEFT(R313,2)="US",LEFT(R313,2)="WO",LEFT(R313,2)="GB",LEFT(R313,2)="EP",LEFT(R313,2)="DE"),OR(MID(R313,3,1)="1",MID(R313,3,1)="2",MID(R313,3,1)="3",MID(R313,3,1)="4",MID(R313,3,1)="5",MID(R313,3,1)="6",MID(R313,3,1)="7",MID(R313,3,1)="8",MID(R313,3,1)="9",MID(R313,3,1)="0"))),IF(VLOOKUP(C313,'ファミリ引用特許表記修正（ex.A2→A）'!$A$2:$B$241,2,FALSE)=0,"family無し",IF(COUNTIF(INDIRECT("'ファミリ引用特許表記修正（ex.A2→A）'!"&amp;ADDRESS(MATCH(C313,'ファミリ引用特許表記修正（ex.A2→A）'!$A$2:$A$241,0),1)&amp;":"&amp;ADDRESS(MATCH(C313,'ファミリ引用特許表記修正（ex.A2→A）'!$A$2:$A$241,0),171)),R313)+COUNTIF(INDIRECT("'ファミリ引用特許表記修正（ex.A2→A）'!"&amp;ADDRESS(MATCH(C313,'ファミリ引用特許表記修正（ex.A2→A）'!$A$2:$A$241,0),1)&amp;":"&amp;ADDRESS(MATCH(C313,'ファミリ引用特許表記修正（ex.A2→A）'!$A$2:$A$241,0),171)),S313)+COUNTIF(INDIRECT("'ファミリ引用特許表記修正（ex.A2→A）'!"&amp;ADDRESS(MATCH(C313,'ファミリ引用特許表記修正（ex.A2→A）'!$A$2:$A$241,0),1)&amp;":"&amp;ADDRESS(MATCH(C313,'ファミリ引用特許表記修正（ex.A2→A）'!$A$2:$A$241,0),171)),T313)+COUNTIF(INDIRECT("'ファミリ引用特許表記修正（ex.A2→A）'!"&amp;ADDRESS(MATCH(C313,'ファミリ引用特許表記修正（ex.A2→A）'!$A$2:$A$241,0),1)&amp;":"&amp;ADDRESS(MATCH(C313,'ファミリ引用特許表記修正（ex.A2→A）'!$A$2:$A$241,0),171)),W313)+COUNTIF(INDIRECT("'ファミリ引用特許表記修正（ex.A2→A）'!"&amp;ADDRESS(MATCH(C313,'ファミリ引用特許表記修正（ex.A2→A）'!$A$2:$A$241,0),1)&amp;":"&amp;ADDRESS(MATCH(C313,'ファミリ引用特許表記修正（ex.A2→A）'!$A$2:$A$241,0),171)),Y313)&gt;0,"Yes","No")),"")</f>
        <v>No</v>
      </c>
      <c r="AR313" s="58" t="str">
        <f>IF(OR(LEFT(R313)="特",LEFT(R313)="実",AND(OR(LEFT(R313,2)="US",LEFT(R313,2)="WO",LEFT(R313,2)="GB",LEFT(R313,2)="EP",LEFT(R313,2)="DE"),OR(MID(R313,3,1)="1",MID(R313,3,1)="2",MID(R313,3,1)="3",MID(R313,3,1)="4",MID(R313,3,1)="5",MID(R313,3,1)="6",MID(R313,3,1)="7",MID(R313,3,1)="8",MID(R313,3,1)="9",MID(R313,3,1)="0",))),"",VLOOKUP($C313,ファミリ発明者引用文献!A$3:B$235,2,FALSE))</f>
        <v/>
      </c>
      <c r="AS313" s="194" t="str">
        <f>VLOOKUP(C313,ファミリ引用文献WO!A$2:B$241,2,FALSE)</f>
        <v/>
      </c>
      <c r="AT313" s="190" t="str">
        <f>VLOOKUP(C313,ファミリ引用文献!A$3:B$242,2,FALSE)</f>
        <v/>
      </c>
      <c r="AU313" s="190" t="str">
        <f>VLOOKUP(C313,審判データ!AH$2:BT$379,39,FALSE)</f>
        <v>特開2005-201035;特許04236616;特開2008-088806;特許04881838;特開2009-275505;特開2010-163865</v>
      </c>
      <c r="AV313" s="192" t="str">
        <f ca="1">IF(INDIRECT("審判データ!"&amp;ADDRESS(MATCH(C313,審判データ!$AH$1:$AH$379,0),32))="早期審査の対象とする","早期審査","")</f>
        <v/>
      </c>
      <c r="AW313" s="657" t="str">
        <f t="shared" si="21"/>
        <v>不一致</v>
      </c>
      <c r="AX313" s="658" t="str">
        <f>IF(LEFT(AE313,3)="日本特",IF(LEFT(C313)="特",VLOOKUP(C313,'本件、証拠文献テーマコード'!G$2:I$376,3,FALSE),VLOOKUP(C313,'本件、証拠文献テーマコード'!B$2:I$376,8,FALSE)),"")</f>
        <v>2E011,2E036</v>
      </c>
      <c r="AY313" s="658" t="str">
        <f>IF(LEFT(AE313,3)="日本特",IF(OR(MID(R313,2,1)="開",MID(R313,2,1)="表",MID(R313,2,1)="登"),VLOOKUP(R313,'本件、証拠文献テーマコード'!C$2:I$379,7,FALSE),VLOOKUP(R313,'本件、証拠文献テーマコード'!G$2:I$379,3,FALSE)),"")</f>
        <v>2D061,2E025</v>
      </c>
      <c r="AZ313" s="659"/>
    </row>
    <row r="314" spans="1:52" ht="54" x14ac:dyDescent="0.15">
      <c r="A314" s="450" t="s">
        <v>22927</v>
      </c>
      <c r="B314" s="586" t="str">
        <f ca="1">IF(A314="",B313,INDIRECT("審判データ!"&amp;ADDRESS(MATCH(A314,審判データ!$HC$1:$HC$379,0),20))&amp;" / "&amp;INDIRECT("審判データ!"&amp;ADDRESS(MATCH(A314,審判データ!$HC$1:$HC$379,0),21)))</f>
        <v>2011 / 29-2</v>
      </c>
      <c r="C314" s="728">
        <v>3906218</v>
      </c>
      <c r="D314" s="728" t="s">
        <v>3722</v>
      </c>
      <c r="E314" s="163" t="str">
        <f ca="1">INDIRECT("審判データ!"&amp;ADDRESS(MATCH(C314,審判データ!$AH$1:$AH$379,0),55))</f>
        <v>株式会社カナツー</v>
      </c>
      <c r="F314" s="43" t="str">
        <f ca="1">INDIRECT("審判データ!"&amp;ADDRESS(MATCH(C314,審判データ!$AH$1:$AH$379,0),56))</f>
        <v>佐々木　誠</v>
      </c>
      <c r="G314" s="43" t="str">
        <f ca="1">INDIRECT("審判データ!"&amp;ADDRESS(MATCH(C314,審判データ!$AH$1:$AH$379,0),72))</f>
        <v>CN02853546Y;特開2006-076428;特許03906218</v>
      </c>
      <c r="H314" s="43" t="str">
        <f ca="1">INDIRECT("審判データ!"&amp;ADDRESS(MATCH(C314,審判データ!$AH$1:$AH$379,0),41))</f>
        <v>B62B  5/06</v>
      </c>
      <c r="I314" s="43" t="str">
        <f ca="1">INDIRECT("審判データ!"&amp;ADDRESS(MATCH(C314,審判データ!$AH$1:$AH$379,0),49))</f>
        <v>B62B   5/06@AFI(JP)</v>
      </c>
      <c r="J314" s="43" t="str">
        <f ca="1">INDIRECT("審判データ!"&amp;ADDRESS(MATCH(C314,審判データ!$AH$1:$AH$379,0),51))</f>
        <v>B62B  5/06        B</v>
      </c>
      <c r="K314" s="43" t="str">
        <f ca="1">INDIRECT("審判データ!"&amp;ADDRESS(MATCH(C314,審判データ!$AH$1:$AH$379,0),53))</f>
        <v>3D050 AA01;3D050 DD03;3D050 EE08;3D050 EE15;3D050 GG02</v>
      </c>
      <c r="L314" s="719" t="s">
        <v>22928</v>
      </c>
      <c r="M314" s="716" t="s">
        <v>2271</v>
      </c>
      <c r="N314" s="720" t="s">
        <v>22929</v>
      </c>
      <c r="O314" s="721">
        <v>0</v>
      </c>
      <c r="P314" s="722">
        <v>0</v>
      </c>
      <c r="Q314" s="715">
        <v>0</v>
      </c>
      <c r="R314" s="716">
        <v>0</v>
      </c>
      <c r="S314" s="715" t="str">
        <f>IF(OR(LEFT(R314)="特",LEFT(R314)="実"),VLOOKUP(R314,'証拠（JP特許）'!$B$2:$D$299,2,FALSE),IF(AND(OR(LEFT(R314,2)="US",LEFT(R314,2)="WO",LEFT(R314,2)="GB",LEFT(R314,2)="EP",LEFT(R314,2)="DE"),OR(MID(R314,3,1)="1",MID(R314,3,1)="2",MID(R314,3,1)="3",MID(R314,3,1)="4",MID(R314,3,1)="5",MID(R314,3,1)="6",MID(R314,3,1)="7",MID(R314,3,1)="8",MID(R314,3,1)="9",MID(R314,3,1)="0")),VLOOKUP(R314,'証拠（WW特許）'!$B$2:$C$90,2,FALSE),"_"))</f>
        <v>_</v>
      </c>
      <c r="T314" s="716" t="str">
        <f>IF(OR(LEFT(R314)="特",LEFT(R314)="実"),VLOOKUP(R314,'証拠（JP特許）'!$B$2:$E$299,4,FALSE),"_")</f>
        <v>_</v>
      </c>
      <c r="U314" s="644" t="s">
        <v>94</v>
      </c>
      <c r="V314" s="646" t="s">
        <v>94</v>
      </c>
      <c r="W314" s="725" t="str">
        <f t="shared" si="23"/>
        <v/>
      </c>
      <c r="X314" s="646"/>
      <c r="Y314" s="646" t="str">
        <f t="shared" si="24"/>
        <v/>
      </c>
      <c r="Z314" s="414" t="str">
        <f ca="1">IF(OR(LEFT(R314)="特",LEFT(R314)="実",AND(OR(LEFT(R314,2)="US",LEFT(R314,2)="WO",LEFT(R314,2)="GB",LEFT(R314,2)="EP",LEFT(R314,2)="DE"),OR(MID(R314,3,1)="1",MID(R314,3,1)="2",MID(R314,3,1)="3",MID(R314,3,1)="4",MID(R314,3,1)="5",MID(R314,3,1)="6",MID(R314,3,1)="7",MID(R314,3,1)="8",MID(R314,3,1)="9",MID(R314,3,1)="0",))),IF(COUNTIF(INDIRECT("拒絶理由・拒絶査定・異議申立!"&amp;ADDRESS(MATCH(C314,拒絶理由・拒絶査定・異議申立!B$1:B$1000,0),3)&amp;":"&amp;ADDRESS(MATCH(C314,拒絶理由・拒絶査定・異議申立!B$1:B$1000,0),50)),R314)+COUNTIF(INDIRECT("拒絶理由・拒絶査定・異議申立!"&amp;ADDRESS(MATCH(C314,拒絶理由・拒絶査定・異議申立!B$1:B$1000,0),3)&amp;":"&amp;ADDRESS(MATCH(C314,拒絶理由・拒絶査定・異議申立!B$1:B$1000,0),50)),T314)&gt;0,"Yes","No"),"")</f>
        <v/>
      </c>
      <c r="AA314" s="415" t="str">
        <f ca="1">IF(OR(LEFT(R314)="特",LEFT(R314)="実",AND(OR(LEFT(R314,2)="US",LEFT(R314,2)="WO",LEFT(R314,2)="GB",LEFT(R314,2)="EP",LEFT(R314,2)="DE"),OR(MID(R314,3,1)="1",MID(R314,3,1)="2",MID(R314,3,1)="3",MID(R314,3,1)="4",MID(R314,3,1)="5",MID(R314,3,1)="6",MID(R314,3,1)="7",MID(R314,3,1)="8",MID(R314,3,1)="9",MID(R314,3,1)="0",))),IF(COUNTIF(INDIRECT("先行技術調査・登録査定!"&amp;ADDRESS(MATCH(C314,先行技術調査・登録査定!B$1:B$1000,0),3)&amp;":"&amp;ADDRESS(MATCH(C314,先行技術調査・登録査定!B$1:B$1000,0),49)),R314)+COUNTIF(INDIRECT("先行技術調査・登録査定!"&amp;ADDRESS(MATCH(C314,先行技術調査・登録査定!B$1:B$1000,0),3)&amp;":"&amp;ADDRESS(MATCH(C314,先行技術調査・登録査定!B$1:B$1000,0),49)),T314)&gt;0,"Yes","No"),"")</f>
        <v/>
      </c>
      <c r="AB314" s="416" t="str">
        <f t="shared" ca="1" si="25"/>
        <v/>
      </c>
      <c r="AC314" s="252" t="str">
        <f>IF(OR(LEFT(R314)="特",LEFT(R314)="実",AND(OR(LEFT(R314,2)="US",LEFT(R314,2)="WO",LEFT(R314,2)="GB",LEFT(R314,2)="EP",LEFT(R314,2)="DE"),OR(MID(R314,3,1)="1",MID(R314,3,1)="2",MID(R314,3,1)="3",MID(R314,3,1)="4",MID(R314,3,1)="5",MID(R314,3,1)="6",MID(R314,3,1)="7",MID(R314,3,1)="8",MID(R314,3,1)="9",MID(R314,3,1)="0",))),"",VLOOKUP($C314,非特許文献リスト!$A$2:$C$196,2,FALSE))</f>
        <v/>
      </c>
      <c r="AD314" s="417" t="str">
        <f>IF(OR(LEFT(R314)="特",LEFT(R314)="実",AND(OR(LEFT(R314,2)="US",LEFT(R314,2)="WO",LEFT(R314,2)="GB",LEFT(R314,2)="EP",LEFT(R314,2)="DE"),OR(MID(R314,3,1)="1",MID(R314,3,1)="2",MID(R314,3,1)="3",MID(R314,3,1)="4",MID(R314,3,1)="5",MID(R314,3,1)="6",MID(R314,3,1)="7",MID(R314,3,1)="8",MID(R314,3,1)="9",MID(R314,3,1)="0",))),"",VLOOKUP($C314,非特許文献リスト!$A$2:$C$196,3,FALSE))</f>
        <v/>
      </c>
      <c r="AE314" s="188" t="str">
        <f t="shared" si="22"/>
        <v/>
      </c>
      <c r="AF314" s="189" t="str">
        <f>IF(OR(LEFT(R314)="特",LEFT(R314)="実"),VLOOKUP(R314,'証拠（JP特許）'!$B$2:$AB$299,10,FALSE),IF(AND(OR(LEFT(R314,2)="US",LEFT(R314,2)="WO",LEFT(R314,2)="GB",LEFT(R314,2)="EP",LEFT(R314,2)="DE"),OR(MID(R314,3,1)="1",MID(R314,3,1)="2",MID(R314,3,1)="3",MID(R314,3,1)="4",MID(R314,3,1)="5",MID(R314,3,1)="6",MID(R314,3,1)="7",MID(R314,3,1)="8",MID(R314,3,1)="9",MID(R314,3,1)="0",)),VLOOKUP(R314,'証拠（WW特許）'!$B$2:$M$90,8,FALSE),""))</f>
        <v/>
      </c>
      <c r="AG314" s="189" t="str">
        <f>IF(OR(LEFT(R314)="特",LEFT(R314)="実"),VLOOKUP(R314,'証拠（JP特許）'!$B$2:$AB$299,26,FALSE),IF(AND(OR(LEFT(R314,2)="US",LEFT(R314,2)="WO",LEFT(R314,2)="GB",LEFT(R314,2)="EP",LEFT(R314,2)="DE"),OR(MID(R314,3,1)="1",MID(R314,3,1)="2",MID(R314,3,1)="3",MID(R314,3,1)="4",MID(R314,3,1)="5",MID(R314,3,1)="6",MID(R314,3,1)="7",MID(R314,3,1)="8",MID(R314,3,1)="9",MID(R314,3,1)="0",)),VLOOKUP(R314,'証拠（WW特許）'!$B$2:$M$90,12,FALSE),""))</f>
        <v/>
      </c>
      <c r="AH314" s="190" t="str">
        <f>IF(OR(LEFT(R314)="特",LEFT(R314)="実"),VLOOKUP(R314,'証拠（JP特許）'!$B$2:$X$299,20,FALSE),IF(AND(OR(LEFT(R314,2)="US",LEFT(R314,2)="WO",LEFT(R314,2)="GB",LEFT(R314,2)="EP",LEFT(R314,2)="DE"),OR(MID(R314,3,1)="1",MID(R314,3,1)="2",MID(R314,3,1)="3",MID(R314,3,1)="4",MID(R314,3,1)="5",MID(R314,3,1)="6",MID(R314,3,1)="7",MID(R314,3,1)="8",MID(R314,3,1)="9",MID(R314,3,1)="0",)),VLOOKUP(R314,'証拠（WW特許）'!$B$2:$U$90,20,FALSE),""))</f>
        <v/>
      </c>
      <c r="AI314" s="190" t="str">
        <f>IF(OR(LEFT(R314)="特",LEFT(R314)="実"),VLOOKUP(R314,'証拠（JP特許）'!$B$2:$X$299,21,FALSE),"")</f>
        <v/>
      </c>
      <c r="AJ314" s="190" t="str">
        <f>IF(OR(LEFT(R314)="特",LEFT(R314)="実"),VLOOKUP(R314,'証拠（JP特許）'!$B$2:$X$299,22,FALSE),"")</f>
        <v/>
      </c>
      <c r="AK314" s="191" t="str">
        <f>IF(OR(LEFT(R314)="特",LEFT(R314)="実"),VLOOKUP(R314,'証拠（JP特許）'!$B$2:$X$299,17,FALSE),IF(AND(OR(LEFT(R314,2)="US",LEFT(R314,2)="WO",LEFT(R314,2)="GB",LEFT(R314,2)="EP",LEFT(R314,2)="DE"),OR(MID(R314,3,1)="1",MID(R314,3,1)="2",MID(R314,3,1)="3",MID(R314,3,1)="4",MID(R314,3,1)="5",MID(R314,3,1)="6",MID(R314,3,1)="7",MID(R314,3,1)="8",MID(R314,3,1)="9",MID(R314,3,1)="0",)),VLOOKUP(R314,'証拠（WW特許）'!$B$2:$U$90,16,FALSE),""))</f>
        <v/>
      </c>
      <c r="AL314" s="190"/>
      <c r="AM314" s="190"/>
      <c r="AN314" s="190"/>
      <c r="AO314" s="190" t="str">
        <f ca="1">IF(OR(LEFT(R314)="特",LEFT(R314)="実",AND(OR(LEFT(R314,2)="US",LEFT(R314,2)="WO",LEFT(R314,2)="GB",LEFT(R314,2)="EP",LEFT(R314,2)="DE"),OR(MID(R314,3,1)="1",MID(R314,3,1)="2",MID(R314,3,1)="3",MID(R314,3,1)="4",MID(R314,3,1)="5",MID(R314,3,1)="6",MID(R314,3,1)="7",MID(R314,3,1)="8",MID(R314,3,1)="9",MID(R314,3,1)="0"))),IF(COUNTIF(INDIRECT("発明者引用!"&amp;ADDRESS(MATCH(C314,発明者引用!B$1:B$196,0),4)&amp;":"&amp;ADDRESS(MATCH(C314,発明者引用!B$1:B$196,0),17)),R314)+COUNTIF(INDIRECT("発明者引用!"&amp;ADDRESS(MATCH(C314,発明者引用!B$1:B$196,0),4)&amp;":"&amp;ADDRESS(MATCH(C314,発明者引用!B$1:B$196,0),17)),#REF!)+COUNTIF(INDIRECT("発明者引用!"&amp;ADDRESS(MATCH(C314,発明者引用!B$1:B$196,0),4)&amp;":"&amp;ADDRESS(MATCH(C314,発明者引用!B$1:B$196,0),17)),T314)&gt;0,"Yes","No"),"")</f>
        <v/>
      </c>
      <c r="AP314" s="190" t="str">
        <f ca="1">IF(OR(LEFT(R314)="特",LEFT(R314)="実",AND(OR(LEFT(R314,2)="US",LEFT(R314,2)="WO",LEFT(R314,2)="GB",LEFT(R314,2)="EP",LEFT(R314,2)="DE"),OR(MID(R314,3,1)="1",MID(R314,3,1)="2",MID(R314,3,1)="3",MID(R314,3,1)="4",MID(R314,3,1)="5",MID(R314,3,1)="6",MID(R314,3,1)="7",MID(R314,3,1)="8",MID(R314,3,1)="9",MID(R314,3,1)="0"))),IF(VLOOKUP(C314,ファミリ引用特許WO!$A$2:$B$241,2,FALSE)+VLOOKUP(C314,ファミリ引用文献WO!$A$2:$C$241,3,FALSE)=0,"ISR無し",IF(COUNTIF(INDIRECT("ファミリ引用特許WO!"&amp;ADDRESS(MATCH(C314,ファミリ引用特許WO!$A$2:$A$241,0),1)&amp;":"&amp;ADDRESS(MATCH(C314,ファミリ引用特許WO!$A$2:$A$241,0),19)),R314)+COUNTIF(INDIRECT("ファミリ引用特許WO!"&amp;ADDRESS(MATCH(C314,ファミリ引用特許WO!$A$2:$A$241,0),1)&amp;":"&amp;ADDRESS(MATCH(C314,ファミリ引用特許WO!$A$2:$A$241,0),19)),S314)+COUNTIF(INDIRECT("ファミリ引用特許WO!"&amp;ADDRESS(MATCH(C314,ファミリ引用特許WO!$A$2:$A$241,0),1)&amp;":"&amp;ADDRESS(MATCH(C314,ファミリ引用特許WO!$A$2:$A$241,0),19)),T314)+COUNTIF(INDIRECT("ファミリ引用特許WO!"&amp;ADDRESS(MATCH(C314,ファミリ引用特許WO!$A$2:$A$241,0),1)&amp;":"&amp;ADDRESS(MATCH(C314,ファミリ引用特許WO!$A$2:$A$241,0),19)),W314)+COUNTIF(INDIRECT("ファミリ引用特許WO!"&amp;ADDRESS(MATCH(C314,ファミリ引用特許WO!$A$2:$A$241,0),1)&amp;":"&amp;ADDRESS(MATCH(C314,ファミリ引用特許WO!$A$2:$A$241,0),19)),Y314)&gt;0,"Yes","No")),"")</f>
        <v/>
      </c>
      <c r="AQ314" s="194" t="str">
        <f ca="1">IF(OR(LEFT(R314)="特",LEFT(R314)="実",AND(OR(LEFT(R314,2)="US",LEFT(R314,2)="WO",LEFT(R314,2)="GB",LEFT(R314,2)="EP",LEFT(R314,2)="DE"),OR(MID(R314,3,1)="1",MID(R314,3,1)="2",MID(R314,3,1)="3",MID(R314,3,1)="4",MID(R314,3,1)="5",MID(R314,3,1)="6",MID(R314,3,1)="7",MID(R314,3,1)="8",MID(R314,3,1)="9",MID(R314,3,1)="0"))),IF(VLOOKUP(C314,'ファミリ引用特許表記修正（ex.A2→A）'!$A$2:$B$241,2,FALSE)=0,"family無し",IF(COUNTIF(INDIRECT("'ファミリ引用特許表記修正（ex.A2→A）'!"&amp;ADDRESS(MATCH(C314,'ファミリ引用特許表記修正（ex.A2→A）'!$A$2:$A$241,0),1)&amp;":"&amp;ADDRESS(MATCH(C314,'ファミリ引用特許表記修正（ex.A2→A）'!$A$2:$A$241,0),171)),R314)+COUNTIF(INDIRECT("'ファミリ引用特許表記修正（ex.A2→A）'!"&amp;ADDRESS(MATCH(C314,'ファミリ引用特許表記修正（ex.A2→A）'!$A$2:$A$241,0),1)&amp;":"&amp;ADDRESS(MATCH(C314,'ファミリ引用特許表記修正（ex.A2→A）'!$A$2:$A$241,0),171)),S314)+COUNTIF(INDIRECT("'ファミリ引用特許表記修正（ex.A2→A）'!"&amp;ADDRESS(MATCH(C314,'ファミリ引用特許表記修正（ex.A2→A）'!$A$2:$A$241,0),1)&amp;":"&amp;ADDRESS(MATCH(C314,'ファミリ引用特許表記修正（ex.A2→A）'!$A$2:$A$241,0),171)),T314)+COUNTIF(INDIRECT("'ファミリ引用特許表記修正（ex.A2→A）'!"&amp;ADDRESS(MATCH(C314,'ファミリ引用特許表記修正（ex.A2→A）'!$A$2:$A$241,0),1)&amp;":"&amp;ADDRESS(MATCH(C314,'ファミリ引用特許表記修正（ex.A2→A）'!$A$2:$A$241,0),171)),W314)+COUNTIF(INDIRECT("'ファミリ引用特許表記修正（ex.A2→A）'!"&amp;ADDRESS(MATCH(C314,'ファミリ引用特許表記修正（ex.A2→A）'!$A$2:$A$241,0),1)&amp;":"&amp;ADDRESS(MATCH(C314,'ファミリ引用特許表記修正（ex.A2→A）'!$A$2:$A$241,0),171)),Y314)&gt;0,"Yes","No")),"")</f>
        <v/>
      </c>
      <c r="AR314" s="193" t="str">
        <f>IF(OR(LEFT(R314)="特",LEFT(R314)="実",AND(OR(LEFT(R314,2)="US",LEFT(R314,2)="WO",LEFT(R314,2)="GB",LEFT(R314,2)="EP",LEFT(R314,2)="DE"),OR(MID(R314,3,1)="1",MID(R314,3,1)="2",MID(R314,3,1)="3",MID(R314,3,1)="4",MID(R314,3,1)="5",MID(R314,3,1)="6",MID(R314,3,1)="7",MID(R314,3,1)="8",MID(R314,3,1)="9",MID(R314,3,1)="0",))),"",VLOOKUP($C314,ファミリ発明者引用文献!A$3:B$235,2,FALSE))</f>
        <v>,,</v>
      </c>
      <c r="AS314" s="194" t="str">
        <f>VLOOKUP(C314,ファミリ引用文献WO!A$2:B$241,2,FALSE)</f>
        <v/>
      </c>
      <c r="AT314" s="190" t="str">
        <f>VLOOKUP(C314,ファミリ引用文献!A$3:B$242,2,FALSE)</f>
        <v/>
      </c>
      <c r="AU314" s="190" t="str">
        <f>VLOOKUP(C314,審判データ!AH$2:BT$379,39,FALSE)</f>
        <v>CN02853546Y;特開2006-076428;特許03906218</v>
      </c>
      <c r="AV314" s="192" t="str">
        <f ca="1">IF(INDIRECT("審判データ!"&amp;ADDRESS(MATCH(C314,審判データ!$AH$1:$AH$379,0),32))="早期審査の対象とする","早期審査","")</f>
        <v/>
      </c>
      <c r="AW314" s="657" t="str">
        <f t="shared" si="21"/>
        <v/>
      </c>
      <c r="AX314" s="658" t="str">
        <f>IF(LEFT(AE314,3)="日本特",IF(LEFT(C314)="特",VLOOKUP(C314,'本件、証拠文献テーマコード'!G$2:I$376,3,FALSE),VLOOKUP(C314,'本件、証拠文献テーマコード'!B$2:I$376,8,FALSE)),"")</f>
        <v/>
      </c>
      <c r="AY314" s="658" t="str">
        <f>IF(LEFT(AE314,3)="日本特",IF(OR(MID(R314,2,1)="開",MID(R314,2,1)="表",MID(R314,2,1)="登"),VLOOKUP(R314,'本件、証拠文献テーマコード'!C$2:I$379,7,FALSE),VLOOKUP(R314,'本件、証拠文献テーマコード'!G$2:I$379,3,FALSE)),"")</f>
        <v/>
      </c>
      <c r="AZ314" s="54"/>
    </row>
    <row r="315" spans="1:52" ht="27" x14ac:dyDescent="0.15">
      <c r="A315" s="450" t="s">
        <v>22930</v>
      </c>
      <c r="B315" s="586" t="str">
        <f ca="1">IF(A315="",B314,INDIRECT("審判データ!"&amp;ADDRESS(MATCH(A315,審判データ!$HC$1:$HC$379,0),20))&amp;" / "&amp;INDIRECT("審判データ!"&amp;ADDRESS(MATCH(A315,審判データ!$HC$1:$HC$379,0),21)))</f>
        <v>2011 / 29-2</v>
      </c>
      <c r="C315" s="728">
        <v>3935907</v>
      </c>
      <c r="D315" s="728" t="s">
        <v>3734</v>
      </c>
      <c r="E315" s="163" t="str">
        <f ca="1">INDIRECT("審判データ!"&amp;ADDRESS(MATCH(C315,審判データ!$AH$1:$AH$379,0),55))</f>
        <v>株式会社伏見製薬所</v>
      </c>
      <c r="F315" s="43" t="str">
        <f ca="1">INDIRECT("審判データ!"&amp;ADDRESS(MATCH(C315,審判データ!$AH$1:$AH$379,0),56))</f>
        <v>伊藤　喜章;渡辺　勝美</v>
      </c>
      <c r="G315" s="43" t="str">
        <f ca="1">INDIRECT("審判データ!"&amp;ADDRESS(MATCH(C315,審判データ!$AH$1:$AH$379,0),72))</f>
        <v>CN101065426A;CN101065426B;特開2006-152202;特許03935907;KR1020130006519A;KR20070100244A;KR101234246B;US2008119579;US8470902;WO2006059508A</v>
      </c>
      <c r="H315" s="43" t="str">
        <f ca="1">INDIRECT("審判データ!"&amp;ADDRESS(MATCH(C315,審判データ!$AH$1:$AH$379,0),41))</f>
        <v>C08J  9/26;C08L 75/00</v>
      </c>
      <c r="I315" s="43" t="str">
        <f ca="1">INDIRECT("審判データ!"&amp;ADDRESS(MATCH(C315,審判データ!$AH$1:$AH$379,0),49))</f>
        <v>C08J   9/26@AFI(JP)</v>
      </c>
      <c r="J315" s="43" t="str">
        <f ca="1">INDIRECT("審判データ!"&amp;ADDRESS(MATCH(C315,審判データ!$AH$1:$AH$379,0),51))</f>
        <v>C08L 75:00;C08J  9/26    101;C08J  9/26</v>
      </c>
      <c r="K315" s="43" t="str">
        <f ca="1">INDIRECT("審判データ!"&amp;ADDRESS(MATCH(C315,審判データ!$AH$1:$AH$379,0),53))</f>
        <v>4F074 AA78;4F074 AC14;4F074 CB03;4F074 CB13;4F074 CC22X;4F074 CC27Y</v>
      </c>
      <c r="L315" s="719" t="s">
        <v>22931</v>
      </c>
      <c r="M315" s="716">
        <v>0</v>
      </c>
      <c r="N315" s="720">
        <v>0</v>
      </c>
      <c r="O315" s="721">
        <v>0</v>
      </c>
      <c r="P315" s="722">
        <v>0</v>
      </c>
      <c r="Q315" s="715">
        <v>0</v>
      </c>
      <c r="R315" s="716">
        <v>0</v>
      </c>
      <c r="S315" s="715" t="str">
        <f>IF(OR(LEFT(R315)="特",LEFT(R315)="実"),VLOOKUP(R315,'証拠（JP特許）'!$B$2:$D$299,2,FALSE),IF(AND(OR(LEFT(R315,2)="US",LEFT(R315,2)="WO",LEFT(R315,2)="GB",LEFT(R315,2)="EP",LEFT(R315,2)="DE"),OR(MID(R315,3,1)="1",MID(R315,3,1)="2",MID(R315,3,1)="3",MID(R315,3,1)="4",MID(R315,3,1)="5",MID(R315,3,1)="6",MID(R315,3,1)="7",MID(R315,3,1)="8",MID(R315,3,1)="9",MID(R315,3,1)="0")),VLOOKUP(R315,'証拠（WW特許）'!$B$2:$C$90,2,FALSE),"_"))</f>
        <v>_</v>
      </c>
      <c r="T315" s="716" t="str">
        <f>IF(OR(LEFT(R315)="特",LEFT(R315)="実"),VLOOKUP(R315,'証拠（JP特許）'!$B$2:$E$299,4,FALSE),"_")</f>
        <v>_</v>
      </c>
      <c r="U315" s="644" t="s">
        <v>94</v>
      </c>
      <c r="V315" s="646" t="s">
        <v>94</v>
      </c>
      <c r="W315" s="725" t="str">
        <f t="shared" si="23"/>
        <v/>
      </c>
      <c r="X315" s="646"/>
      <c r="Y315" s="646" t="str">
        <f t="shared" si="24"/>
        <v/>
      </c>
      <c r="Z315" s="414" t="str">
        <f ca="1">IF(OR(LEFT(R315)="特",LEFT(R315)="実",AND(OR(LEFT(R315,2)="US",LEFT(R315,2)="WO",LEFT(R315,2)="GB",LEFT(R315,2)="EP",LEFT(R315,2)="DE"),OR(MID(R315,3,1)="1",MID(R315,3,1)="2",MID(R315,3,1)="3",MID(R315,3,1)="4",MID(R315,3,1)="5",MID(R315,3,1)="6",MID(R315,3,1)="7",MID(R315,3,1)="8",MID(R315,3,1)="9",MID(R315,3,1)="0",))),IF(COUNTIF(INDIRECT("拒絶理由・拒絶査定・異議申立!"&amp;ADDRESS(MATCH(C315,拒絶理由・拒絶査定・異議申立!B$1:B$1000,0),3)&amp;":"&amp;ADDRESS(MATCH(C315,拒絶理由・拒絶査定・異議申立!B$1:B$1000,0),50)),R315)+COUNTIF(INDIRECT("拒絶理由・拒絶査定・異議申立!"&amp;ADDRESS(MATCH(C315,拒絶理由・拒絶査定・異議申立!B$1:B$1000,0),3)&amp;":"&amp;ADDRESS(MATCH(C315,拒絶理由・拒絶査定・異議申立!B$1:B$1000,0),50)),T315)&gt;0,"Yes","No"),"")</f>
        <v/>
      </c>
      <c r="AA315" s="415" t="str">
        <f ca="1">IF(OR(LEFT(R315)="特",LEFT(R315)="実",AND(OR(LEFT(R315,2)="US",LEFT(R315,2)="WO",LEFT(R315,2)="GB",LEFT(R315,2)="EP",LEFT(R315,2)="DE"),OR(MID(R315,3,1)="1",MID(R315,3,1)="2",MID(R315,3,1)="3",MID(R315,3,1)="4",MID(R315,3,1)="5",MID(R315,3,1)="6",MID(R315,3,1)="7",MID(R315,3,1)="8",MID(R315,3,1)="9",MID(R315,3,1)="0",))),IF(COUNTIF(INDIRECT("先行技術調査・登録査定!"&amp;ADDRESS(MATCH(C315,先行技術調査・登録査定!B$1:B$1000,0),3)&amp;":"&amp;ADDRESS(MATCH(C315,先行技術調査・登録査定!B$1:B$1000,0),49)),R315)+COUNTIF(INDIRECT("先行技術調査・登録査定!"&amp;ADDRESS(MATCH(C315,先行技術調査・登録査定!B$1:B$1000,0),3)&amp;":"&amp;ADDRESS(MATCH(C315,先行技術調査・登録査定!B$1:B$1000,0),49)),T315)&gt;0,"Yes","No"),"")</f>
        <v/>
      </c>
      <c r="AB315" s="416" t="str">
        <f t="shared" ca="1" si="25"/>
        <v/>
      </c>
      <c r="AC315" s="252" t="str">
        <f>IF(OR(LEFT(R315)="特",LEFT(R315)="実",AND(OR(LEFT(R315,2)="US",LEFT(R315,2)="WO",LEFT(R315,2)="GB",LEFT(R315,2)="EP",LEFT(R315,2)="DE"),OR(MID(R315,3,1)="1",MID(R315,3,1)="2",MID(R315,3,1)="3",MID(R315,3,1)="4",MID(R315,3,1)="5",MID(R315,3,1)="6",MID(R315,3,1)="7",MID(R315,3,1)="8",MID(R315,3,1)="9",MID(R315,3,1)="0",))),"",VLOOKUP($C315,非特許文献リスト!$A$2:$C$196,2,FALSE))</f>
        <v/>
      </c>
      <c r="AD315" s="417" t="str">
        <f>IF(OR(LEFT(R315)="特",LEFT(R315)="実",AND(OR(LEFT(R315,2)="US",LEFT(R315,2)="WO",LEFT(R315,2)="GB",LEFT(R315,2)="EP",LEFT(R315,2)="DE"),OR(MID(R315,3,1)="1",MID(R315,3,1)="2",MID(R315,3,1)="3",MID(R315,3,1)="4",MID(R315,3,1)="5",MID(R315,3,1)="6",MID(R315,3,1)="7",MID(R315,3,1)="8",MID(R315,3,1)="9",MID(R315,3,1)="0",))),"",VLOOKUP($C315,非特許文献リスト!$A$2:$C$196,3,FALSE))</f>
        <v/>
      </c>
      <c r="AE315" s="188" t="str">
        <f t="shared" si="22"/>
        <v/>
      </c>
      <c r="AF315" s="189" t="str">
        <f>IF(OR(LEFT(R315)="特",LEFT(R315)="実"),VLOOKUP(R315,'証拠（JP特許）'!$B$2:$AB$299,10,FALSE),IF(AND(OR(LEFT(R315,2)="US",LEFT(R315,2)="WO",LEFT(R315,2)="GB",LEFT(R315,2)="EP",LEFT(R315,2)="DE"),OR(MID(R315,3,1)="1",MID(R315,3,1)="2",MID(R315,3,1)="3",MID(R315,3,1)="4",MID(R315,3,1)="5",MID(R315,3,1)="6",MID(R315,3,1)="7",MID(R315,3,1)="8",MID(R315,3,1)="9",MID(R315,3,1)="0",)),VLOOKUP(R315,'証拠（WW特許）'!$B$2:$M$90,8,FALSE),""))</f>
        <v/>
      </c>
      <c r="AG315" s="189" t="str">
        <f>IF(OR(LEFT(R315)="特",LEFT(R315)="実"),VLOOKUP(R315,'証拠（JP特許）'!$B$2:$AB$299,26,FALSE),IF(AND(OR(LEFT(R315,2)="US",LEFT(R315,2)="WO",LEFT(R315,2)="GB",LEFT(R315,2)="EP",LEFT(R315,2)="DE"),OR(MID(R315,3,1)="1",MID(R315,3,1)="2",MID(R315,3,1)="3",MID(R315,3,1)="4",MID(R315,3,1)="5",MID(R315,3,1)="6",MID(R315,3,1)="7",MID(R315,3,1)="8",MID(R315,3,1)="9",MID(R315,3,1)="0",)),VLOOKUP(R315,'証拠（WW特許）'!$B$2:$M$90,12,FALSE),""))</f>
        <v/>
      </c>
      <c r="AH315" s="190" t="str">
        <f>IF(OR(LEFT(R315)="特",LEFT(R315)="実"),VLOOKUP(R315,'証拠（JP特許）'!$B$2:$X$299,20,FALSE),IF(AND(OR(LEFT(R315,2)="US",LEFT(R315,2)="WO",LEFT(R315,2)="GB",LEFT(R315,2)="EP",LEFT(R315,2)="DE"),OR(MID(R315,3,1)="1",MID(R315,3,1)="2",MID(R315,3,1)="3",MID(R315,3,1)="4",MID(R315,3,1)="5",MID(R315,3,1)="6",MID(R315,3,1)="7",MID(R315,3,1)="8",MID(R315,3,1)="9",MID(R315,3,1)="0",)),VLOOKUP(R315,'証拠（WW特許）'!$B$2:$U$90,20,FALSE),""))</f>
        <v/>
      </c>
      <c r="AI315" s="190" t="str">
        <f>IF(OR(LEFT(R315)="特",LEFT(R315)="実"),VLOOKUP(R315,'証拠（JP特許）'!$B$2:$X$299,21,FALSE),"")</f>
        <v/>
      </c>
      <c r="AJ315" s="190" t="str">
        <f>IF(OR(LEFT(R315)="特",LEFT(R315)="実"),VLOOKUP(R315,'証拠（JP特許）'!$B$2:$X$299,22,FALSE),"")</f>
        <v/>
      </c>
      <c r="AK315" s="191" t="str">
        <f>IF(OR(LEFT(R315)="特",LEFT(R315)="実"),VLOOKUP(R315,'証拠（JP特許）'!$B$2:$X$299,17,FALSE),IF(AND(OR(LEFT(R315,2)="US",LEFT(R315,2)="WO",LEFT(R315,2)="GB",LEFT(R315,2)="EP",LEFT(R315,2)="DE"),OR(MID(R315,3,1)="1",MID(R315,3,1)="2",MID(R315,3,1)="3",MID(R315,3,1)="4",MID(R315,3,1)="5",MID(R315,3,1)="6",MID(R315,3,1)="7",MID(R315,3,1)="8",MID(R315,3,1)="9",MID(R315,3,1)="0",)),VLOOKUP(R315,'証拠（WW特許）'!$B$2:$U$90,16,FALSE),""))</f>
        <v/>
      </c>
      <c r="AL315" s="190"/>
      <c r="AM315" s="190"/>
      <c r="AN315" s="190"/>
      <c r="AO315" s="190" t="str">
        <f ca="1">IF(OR(LEFT(R315)="特",LEFT(R315)="実",AND(OR(LEFT(R315,2)="US",LEFT(R315,2)="WO",LEFT(R315,2)="GB",LEFT(R315,2)="EP",LEFT(R315,2)="DE"),OR(MID(R315,3,1)="1",MID(R315,3,1)="2",MID(R315,3,1)="3",MID(R315,3,1)="4",MID(R315,3,1)="5",MID(R315,3,1)="6",MID(R315,3,1)="7",MID(R315,3,1)="8",MID(R315,3,1)="9",MID(R315,3,1)="0"))),IF(COUNTIF(INDIRECT("発明者引用!"&amp;ADDRESS(MATCH(C315,発明者引用!B$1:B$196,0),4)&amp;":"&amp;ADDRESS(MATCH(C315,発明者引用!B$1:B$196,0),17)),R315)+COUNTIF(INDIRECT("発明者引用!"&amp;ADDRESS(MATCH(C315,発明者引用!B$1:B$196,0),4)&amp;":"&amp;ADDRESS(MATCH(C315,発明者引用!B$1:B$196,0),17)),#REF!)+COUNTIF(INDIRECT("発明者引用!"&amp;ADDRESS(MATCH(C315,発明者引用!B$1:B$196,0),4)&amp;":"&amp;ADDRESS(MATCH(C315,発明者引用!B$1:B$196,0),17)),T315)&gt;0,"Yes","No"),"")</f>
        <v/>
      </c>
      <c r="AP315" s="190" t="str">
        <f ca="1">IF(OR(LEFT(R315)="特",LEFT(R315)="実",AND(OR(LEFT(R315,2)="US",LEFT(R315,2)="WO",LEFT(R315,2)="GB",LEFT(R315,2)="EP",LEFT(R315,2)="DE"),OR(MID(R315,3,1)="1",MID(R315,3,1)="2",MID(R315,3,1)="3",MID(R315,3,1)="4",MID(R315,3,1)="5",MID(R315,3,1)="6",MID(R315,3,1)="7",MID(R315,3,1)="8",MID(R315,3,1)="9",MID(R315,3,1)="0"))),IF(VLOOKUP(C315,ファミリ引用特許WO!$A$2:$B$241,2,FALSE)+VLOOKUP(C315,ファミリ引用文献WO!$A$2:$C$241,3,FALSE)=0,"ISR無し",IF(COUNTIF(INDIRECT("ファミリ引用特許WO!"&amp;ADDRESS(MATCH(C315,ファミリ引用特許WO!$A$2:$A$241,0),1)&amp;":"&amp;ADDRESS(MATCH(C315,ファミリ引用特許WO!$A$2:$A$241,0),19)),R315)+COUNTIF(INDIRECT("ファミリ引用特許WO!"&amp;ADDRESS(MATCH(C315,ファミリ引用特許WO!$A$2:$A$241,0),1)&amp;":"&amp;ADDRESS(MATCH(C315,ファミリ引用特許WO!$A$2:$A$241,0),19)),S315)+COUNTIF(INDIRECT("ファミリ引用特許WO!"&amp;ADDRESS(MATCH(C315,ファミリ引用特許WO!$A$2:$A$241,0),1)&amp;":"&amp;ADDRESS(MATCH(C315,ファミリ引用特許WO!$A$2:$A$241,0),19)),T315)+COUNTIF(INDIRECT("ファミリ引用特許WO!"&amp;ADDRESS(MATCH(C315,ファミリ引用特許WO!$A$2:$A$241,0),1)&amp;":"&amp;ADDRESS(MATCH(C315,ファミリ引用特許WO!$A$2:$A$241,0),19)),W315)+COUNTIF(INDIRECT("ファミリ引用特許WO!"&amp;ADDRESS(MATCH(C315,ファミリ引用特許WO!$A$2:$A$241,0),1)&amp;":"&amp;ADDRESS(MATCH(C315,ファミリ引用特許WO!$A$2:$A$241,0),19)),Y315)&gt;0,"Yes","No")),"")</f>
        <v/>
      </c>
      <c r="AQ315" s="194" t="str">
        <f ca="1">IF(OR(LEFT(R315)="特",LEFT(R315)="実",AND(OR(LEFT(R315,2)="US",LEFT(R315,2)="WO",LEFT(R315,2)="GB",LEFT(R315,2)="EP",LEFT(R315,2)="DE"),OR(MID(R315,3,1)="1",MID(R315,3,1)="2",MID(R315,3,1)="3",MID(R315,3,1)="4",MID(R315,3,1)="5",MID(R315,3,1)="6",MID(R315,3,1)="7",MID(R315,3,1)="8",MID(R315,3,1)="9",MID(R315,3,1)="0"))),IF(VLOOKUP(C315,'ファミリ引用特許表記修正（ex.A2→A）'!$A$2:$B$241,2,FALSE)=0,"family無し",IF(COUNTIF(INDIRECT("'ファミリ引用特許表記修正（ex.A2→A）'!"&amp;ADDRESS(MATCH(C315,'ファミリ引用特許表記修正（ex.A2→A）'!$A$2:$A$241,0),1)&amp;":"&amp;ADDRESS(MATCH(C315,'ファミリ引用特許表記修正（ex.A2→A）'!$A$2:$A$241,0),171)),R315)+COUNTIF(INDIRECT("'ファミリ引用特許表記修正（ex.A2→A）'!"&amp;ADDRESS(MATCH(C315,'ファミリ引用特許表記修正（ex.A2→A）'!$A$2:$A$241,0),1)&amp;":"&amp;ADDRESS(MATCH(C315,'ファミリ引用特許表記修正（ex.A2→A）'!$A$2:$A$241,0),171)),S315)+COUNTIF(INDIRECT("'ファミリ引用特許表記修正（ex.A2→A）'!"&amp;ADDRESS(MATCH(C315,'ファミリ引用特許表記修正（ex.A2→A）'!$A$2:$A$241,0),1)&amp;":"&amp;ADDRESS(MATCH(C315,'ファミリ引用特許表記修正（ex.A2→A）'!$A$2:$A$241,0),171)),T315)+COUNTIF(INDIRECT("'ファミリ引用特許表記修正（ex.A2→A）'!"&amp;ADDRESS(MATCH(C315,'ファミリ引用特許表記修正（ex.A2→A）'!$A$2:$A$241,0),1)&amp;":"&amp;ADDRESS(MATCH(C315,'ファミリ引用特許表記修正（ex.A2→A）'!$A$2:$A$241,0),171)),W315)+COUNTIF(INDIRECT("'ファミリ引用特許表記修正（ex.A2→A）'!"&amp;ADDRESS(MATCH(C315,'ファミリ引用特許表記修正（ex.A2→A）'!$A$2:$A$241,0),1)&amp;":"&amp;ADDRESS(MATCH(C315,'ファミリ引用特許表記修正（ex.A2→A）'!$A$2:$A$241,0),171)),Y315)&gt;0,"Yes","No")),"")</f>
        <v/>
      </c>
      <c r="AR315" s="193" t="str">
        <f>IF(OR(LEFT(R315)="特",LEFT(R315)="実",AND(OR(LEFT(R315,2)="US",LEFT(R315,2)="WO",LEFT(R315,2)="GB",LEFT(R315,2)="EP",LEFT(R315,2)="DE"),OR(MID(R315,3,1)="1",MID(R315,3,1)="2",MID(R315,3,1)="3",MID(R315,3,1)="4",MID(R315,3,1)="5",MID(R315,3,1)="6",MID(R315,3,1)="7",MID(R315,3,1)="8",MID(R315,3,1)="9",MID(R315,3,1)="0",))),"",VLOOKUP($C315,ファミリ発明者引用文献!A$3:B$235,2,FALSE))</f>
        <v>,,</v>
      </c>
      <c r="AS315" s="194" t="str">
        <f>VLOOKUP(C315,ファミリ引用文献WO!A$2:B$241,2,FALSE)</f>
        <v/>
      </c>
      <c r="AT315" s="190" t="str">
        <f>VLOOKUP(C315,ファミリ引用文献!A$3:B$242,2,FALSE)</f>
        <v>Plastic Foam Handbook; published Feb. 28, 1973; p. 208./Microcellular Plastics Lab_University of Washington, http://faculty.washington.edu/vkumar/microcel/intro.html (Mar. 8, 2011)./Microcellular Polyurethane as Steering Coupling Element; BASF catalog for CELLASTO; May 28, 2009./Briscall et al.; Cellular structure and physcial properties of plastics: British Plastics; Jul. 1968; p. 80./0/0/0/0/0/0/0/0/0/0/0/0/0/0/0/0/0/0/0/0/0/0/0/0/0/0/0/0/0/0/0/0/0/0/0/0/0/0/0/0/0/0/0/0/0/0/0/0/0/0/0/0/0/0/0/0/0/0/0/0/0/0/0/0/0/0/0/0/0/0/0/0/0/0/0/0/0/0/0/0/0/0/0/0/0/0/0/0/0/0/0/0/0/0/0/0/0/0/0/0/0/0/0/0/0/0/0/0/0/0/0/0/0/0/0/0/0/0/0/0/0/0/0/0/0/0/0/0/0/0/0/0/0/0/0/0/0/0/0/0/0/0/0/0/0/0/0/0/0/0/0/0/0/0/0/0/0/0/0/0/0/0/0/0/0/0/0/0/0/0/0/0</v>
      </c>
      <c r="AU315" s="190" t="str">
        <f>VLOOKUP(C315,審判データ!AH$2:BT$379,39,FALSE)</f>
        <v>CN101065426A;CN101065426B;特開2006-152202;特許03935907;KR1020130006519A;KR20070100244A;KR101234246B;US2008119579;US8470902;WO2006059508A</v>
      </c>
      <c r="AV315" s="192" t="str">
        <f ca="1">IF(INDIRECT("審判データ!"&amp;ADDRESS(MATCH(C315,審判データ!$AH$1:$AH$379,0),32))="早期審査の対象とする","早期審査","")</f>
        <v>早期審査</v>
      </c>
      <c r="AW315" s="657" t="str">
        <f t="shared" si="21"/>
        <v/>
      </c>
      <c r="AX315" s="658" t="str">
        <f>IF(LEFT(AE315,3)="日本特",IF(LEFT(C315)="特",VLOOKUP(C315,'本件、証拠文献テーマコード'!G$2:I$376,3,FALSE),VLOOKUP(C315,'本件、証拠文献テーマコード'!B$2:I$376,8,FALSE)),"")</f>
        <v/>
      </c>
      <c r="AY315" s="658" t="str">
        <f>IF(LEFT(AE315,3)="日本特",IF(OR(MID(R315,2,1)="開",MID(R315,2,1)="表",MID(R315,2,1)="登"),VLOOKUP(R315,'本件、証拠文献テーマコード'!C$2:I$379,7,FALSE),VLOOKUP(R315,'本件、証拠文献テーマコード'!G$2:I$379,3,FALSE)),"")</f>
        <v/>
      </c>
      <c r="AZ315" s="54"/>
    </row>
    <row r="316" spans="1:52" ht="54" x14ac:dyDescent="0.15">
      <c r="A316" s="450" t="s">
        <v>22932</v>
      </c>
      <c r="B316" s="586" t="str">
        <f ca="1">IF(A316="",B315,INDIRECT("審判データ!"&amp;ADDRESS(MATCH(A316,審判データ!$HC$1:$HC$379,0),20))&amp;" / "&amp;INDIRECT("審判データ!"&amp;ADDRESS(MATCH(A316,審判データ!$HC$1:$HC$379,0),21)))</f>
        <v>2011 / 29-2</v>
      </c>
      <c r="C316" s="728">
        <v>3935907</v>
      </c>
      <c r="D316" s="728" t="s">
        <v>3734</v>
      </c>
      <c r="E316" s="163" t="str">
        <f ca="1">INDIRECT("審判データ!"&amp;ADDRESS(MATCH(C316,審判データ!$AH$1:$AH$379,0),55))</f>
        <v>株式会社伏見製薬所</v>
      </c>
      <c r="F316" s="43" t="str">
        <f ca="1">INDIRECT("審判データ!"&amp;ADDRESS(MATCH(C316,審判データ!$AH$1:$AH$379,0),56))</f>
        <v>伊藤　喜章;渡辺　勝美</v>
      </c>
      <c r="G316" s="43" t="str">
        <f ca="1">INDIRECT("審判データ!"&amp;ADDRESS(MATCH(C316,審判データ!$AH$1:$AH$379,0),72))</f>
        <v>CN101065426A;CN101065426B;特開2006-152202;特許03935907;KR1020130006519A;KR20070100244A;KR101234246B;US2008119579;US8470902;WO2006059508A</v>
      </c>
      <c r="H316" s="43" t="str">
        <f ca="1">INDIRECT("審判データ!"&amp;ADDRESS(MATCH(C316,審判データ!$AH$1:$AH$379,0),41))</f>
        <v>C08J  9/26;C08L 75/00</v>
      </c>
      <c r="I316" s="43" t="str">
        <f ca="1">INDIRECT("審判データ!"&amp;ADDRESS(MATCH(C316,審判データ!$AH$1:$AH$379,0),49))</f>
        <v>C08J   9/26@AFI(JP)</v>
      </c>
      <c r="J316" s="43" t="str">
        <f ca="1">INDIRECT("審判データ!"&amp;ADDRESS(MATCH(C316,審判データ!$AH$1:$AH$379,0),51))</f>
        <v>C08L 75:00;C08J  9/26    101;C08J  9/26</v>
      </c>
      <c r="K316" s="43" t="str">
        <f ca="1">INDIRECT("審判データ!"&amp;ADDRESS(MATCH(C316,審判データ!$AH$1:$AH$379,0),53))</f>
        <v>4F074 AA78;4F074 AC14;4F074 CB03;4F074 CB13;4F074 CC22X;4F074 CC27Y</v>
      </c>
      <c r="L316" s="719" t="s">
        <v>22933</v>
      </c>
      <c r="M316" s="716" t="s">
        <v>22934</v>
      </c>
      <c r="N316" s="720" t="s">
        <v>22935</v>
      </c>
      <c r="O316" s="721">
        <v>0</v>
      </c>
      <c r="P316" s="722">
        <v>0</v>
      </c>
      <c r="Q316" s="715">
        <v>0</v>
      </c>
      <c r="R316" s="716">
        <v>0</v>
      </c>
      <c r="S316" s="715" t="str">
        <f>IF(OR(LEFT(R316)="特",LEFT(R316)="実"),VLOOKUP(R316,'証拠（JP特許）'!$B$2:$D$299,2,FALSE),IF(AND(OR(LEFT(R316,2)="US",LEFT(R316,2)="WO",LEFT(R316,2)="GB",LEFT(R316,2)="EP",LEFT(R316,2)="DE"),OR(MID(R316,3,1)="1",MID(R316,3,1)="2",MID(R316,3,1)="3",MID(R316,3,1)="4",MID(R316,3,1)="5",MID(R316,3,1)="6",MID(R316,3,1)="7",MID(R316,3,1)="8",MID(R316,3,1)="9",MID(R316,3,1)="0")),VLOOKUP(R316,'証拠（WW特許）'!$B$2:$C$90,2,FALSE),"_"))</f>
        <v>_</v>
      </c>
      <c r="T316" s="716" t="str">
        <f>IF(OR(LEFT(R316)="特",LEFT(R316)="実"),VLOOKUP(R316,'証拠（JP特許）'!$B$2:$E$299,4,FALSE),"_")</f>
        <v>_</v>
      </c>
      <c r="U316" s="644" t="s">
        <v>94</v>
      </c>
      <c r="V316" s="646" t="s">
        <v>94</v>
      </c>
      <c r="W316" s="725" t="str">
        <f t="shared" si="23"/>
        <v/>
      </c>
      <c r="X316" s="646"/>
      <c r="Y316" s="646" t="str">
        <f t="shared" si="24"/>
        <v/>
      </c>
      <c r="Z316" s="414" t="str">
        <f ca="1">IF(OR(LEFT(R316)="特",LEFT(R316)="実",AND(OR(LEFT(R316,2)="US",LEFT(R316,2)="WO",LEFT(R316,2)="GB",LEFT(R316,2)="EP",LEFT(R316,2)="DE"),OR(MID(R316,3,1)="1",MID(R316,3,1)="2",MID(R316,3,1)="3",MID(R316,3,1)="4",MID(R316,3,1)="5",MID(R316,3,1)="6",MID(R316,3,1)="7",MID(R316,3,1)="8",MID(R316,3,1)="9",MID(R316,3,1)="0",))),IF(COUNTIF(INDIRECT("拒絶理由・拒絶査定・異議申立!"&amp;ADDRESS(MATCH(C316,拒絶理由・拒絶査定・異議申立!B$1:B$1000,0),3)&amp;":"&amp;ADDRESS(MATCH(C316,拒絶理由・拒絶査定・異議申立!B$1:B$1000,0),50)),R316)+COUNTIF(INDIRECT("拒絶理由・拒絶査定・異議申立!"&amp;ADDRESS(MATCH(C316,拒絶理由・拒絶査定・異議申立!B$1:B$1000,0),3)&amp;":"&amp;ADDRESS(MATCH(C316,拒絶理由・拒絶査定・異議申立!B$1:B$1000,0),50)),T316)&gt;0,"Yes","No"),"")</f>
        <v/>
      </c>
      <c r="AA316" s="415" t="str">
        <f ca="1">IF(OR(LEFT(R316)="特",LEFT(R316)="実",AND(OR(LEFT(R316,2)="US",LEFT(R316,2)="WO",LEFT(R316,2)="GB",LEFT(R316,2)="EP",LEFT(R316,2)="DE"),OR(MID(R316,3,1)="1",MID(R316,3,1)="2",MID(R316,3,1)="3",MID(R316,3,1)="4",MID(R316,3,1)="5",MID(R316,3,1)="6",MID(R316,3,1)="7",MID(R316,3,1)="8",MID(R316,3,1)="9",MID(R316,3,1)="0",))),IF(COUNTIF(INDIRECT("先行技術調査・登録査定!"&amp;ADDRESS(MATCH(C316,先行技術調査・登録査定!B$1:B$1000,0),3)&amp;":"&amp;ADDRESS(MATCH(C316,先行技術調査・登録査定!B$1:B$1000,0),49)),R316)+COUNTIF(INDIRECT("先行技術調査・登録査定!"&amp;ADDRESS(MATCH(C316,先行技術調査・登録査定!B$1:B$1000,0),3)&amp;":"&amp;ADDRESS(MATCH(C316,先行技術調査・登録査定!B$1:B$1000,0),49)),T316)&gt;0,"Yes","No"),"")</f>
        <v/>
      </c>
      <c r="AB316" s="416" t="str">
        <f t="shared" ca="1" si="25"/>
        <v/>
      </c>
      <c r="AC316" s="252" t="str">
        <f>IF(OR(LEFT(R316)="特",LEFT(R316)="実",AND(OR(LEFT(R316,2)="US",LEFT(R316,2)="WO",LEFT(R316,2)="GB",LEFT(R316,2)="EP",LEFT(R316,2)="DE"),OR(MID(R316,3,1)="1",MID(R316,3,1)="2",MID(R316,3,1)="3",MID(R316,3,1)="4",MID(R316,3,1)="5",MID(R316,3,1)="6",MID(R316,3,1)="7",MID(R316,3,1)="8",MID(R316,3,1)="9",MID(R316,3,1)="0",))),"",VLOOKUP($C316,非特許文献リスト!$A$2:$C$196,2,FALSE))</f>
        <v/>
      </c>
      <c r="AD316" s="417" t="str">
        <f>IF(OR(LEFT(R316)="特",LEFT(R316)="実",AND(OR(LEFT(R316,2)="US",LEFT(R316,2)="WO",LEFT(R316,2)="GB",LEFT(R316,2)="EP",LEFT(R316,2)="DE"),OR(MID(R316,3,1)="1",MID(R316,3,1)="2",MID(R316,3,1)="3",MID(R316,3,1)="4",MID(R316,3,1)="5",MID(R316,3,1)="6",MID(R316,3,1)="7",MID(R316,3,1)="8",MID(R316,3,1)="9",MID(R316,3,1)="0",))),"",VLOOKUP($C316,非特許文献リスト!$A$2:$C$196,3,FALSE))</f>
        <v/>
      </c>
      <c r="AE316" s="188" t="str">
        <f t="shared" si="22"/>
        <v/>
      </c>
      <c r="AF316" s="189" t="str">
        <f>IF(OR(LEFT(R316)="特",LEFT(R316)="実"),VLOOKUP(R316,'証拠（JP特許）'!$B$2:$AB$299,10,FALSE),IF(AND(OR(LEFT(R316,2)="US",LEFT(R316,2)="WO",LEFT(R316,2)="GB",LEFT(R316,2)="EP",LEFT(R316,2)="DE"),OR(MID(R316,3,1)="1",MID(R316,3,1)="2",MID(R316,3,1)="3",MID(R316,3,1)="4",MID(R316,3,1)="5",MID(R316,3,1)="6",MID(R316,3,1)="7",MID(R316,3,1)="8",MID(R316,3,1)="9",MID(R316,3,1)="0",)),VLOOKUP(R316,'証拠（WW特許）'!$B$2:$M$90,8,FALSE),""))</f>
        <v/>
      </c>
      <c r="AG316" s="189" t="str">
        <f>IF(OR(LEFT(R316)="特",LEFT(R316)="実"),VLOOKUP(R316,'証拠（JP特許）'!$B$2:$AB$299,26,FALSE),IF(AND(OR(LEFT(R316,2)="US",LEFT(R316,2)="WO",LEFT(R316,2)="GB",LEFT(R316,2)="EP",LEFT(R316,2)="DE"),OR(MID(R316,3,1)="1",MID(R316,3,1)="2",MID(R316,3,1)="3",MID(R316,3,1)="4",MID(R316,3,1)="5",MID(R316,3,1)="6",MID(R316,3,1)="7",MID(R316,3,1)="8",MID(R316,3,1)="9",MID(R316,3,1)="0",)),VLOOKUP(R316,'証拠（WW特許）'!$B$2:$M$90,12,FALSE),""))</f>
        <v/>
      </c>
      <c r="AH316" s="190" t="str">
        <f>IF(OR(LEFT(R316)="特",LEFT(R316)="実"),VLOOKUP(R316,'証拠（JP特許）'!$B$2:$X$299,20,FALSE),IF(AND(OR(LEFT(R316,2)="US",LEFT(R316,2)="WO",LEFT(R316,2)="GB",LEFT(R316,2)="EP",LEFT(R316,2)="DE"),OR(MID(R316,3,1)="1",MID(R316,3,1)="2",MID(R316,3,1)="3",MID(R316,3,1)="4",MID(R316,3,1)="5",MID(R316,3,1)="6",MID(R316,3,1)="7",MID(R316,3,1)="8",MID(R316,3,1)="9",MID(R316,3,1)="0",)),VLOOKUP(R316,'証拠（WW特許）'!$B$2:$U$90,20,FALSE),""))</f>
        <v/>
      </c>
      <c r="AI316" s="190" t="str">
        <f>IF(OR(LEFT(R316)="特",LEFT(R316)="実"),VLOOKUP(R316,'証拠（JP特許）'!$B$2:$X$299,21,FALSE),"")</f>
        <v/>
      </c>
      <c r="AJ316" s="190" t="str">
        <f>IF(OR(LEFT(R316)="特",LEFT(R316)="実"),VLOOKUP(R316,'証拠（JP特許）'!$B$2:$X$299,22,FALSE),"")</f>
        <v/>
      </c>
      <c r="AK316" s="191" t="str">
        <f>IF(OR(LEFT(R316)="特",LEFT(R316)="実"),VLOOKUP(R316,'証拠（JP特許）'!$B$2:$X$299,17,FALSE),IF(AND(OR(LEFT(R316,2)="US",LEFT(R316,2)="WO",LEFT(R316,2)="GB",LEFT(R316,2)="EP",LEFT(R316,2)="DE"),OR(MID(R316,3,1)="1",MID(R316,3,1)="2",MID(R316,3,1)="3",MID(R316,3,1)="4",MID(R316,3,1)="5",MID(R316,3,1)="6",MID(R316,3,1)="7",MID(R316,3,1)="8",MID(R316,3,1)="9",MID(R316,3,1)="0",)),VLOOKUP(R316,'証拠（WW特許）'!$B$2:$U$90,16,FALSE),""))</f>
        <v/>
      </c>
      <c r="AL316" s="190"/>
      <c r="AM316" s="190"/>
      <c r="AN316" s="190"/>
      <c r="AO316" s="190" t="str">
        <f ca="1">IF(OR(LEFT(R316)="特",LEFT(R316)="実",AND(OR(LEFT(R316,2)="US",LEFT(R316,2)="WO",LEFT(R316,2)="GB",LEFT(R316,2)="EP",LEFT(R316,2)="DE"),OR(MID(R316,3,1)="1",MID(R316,3,1)="2",MID(R316,3,1)="3",MID(R316,3,1)="4",MID(R316,3,1)="5",MID(R316,3,1)="6",MID(R316,3,1)="7",MID(R316,3,1)="8",MID(R316,3,1)="9",MID(R316,3,1)="0"))),IF(COUNTIF(INDIRECT("発明者引用!"&amp;ADDRESS(MATCH(C316,発明者引用!B$1:B$196,0),4)&amp;":"&amp;ADDRESS(MATCH(C316,発明者引用!B$1:B$196,0),17)),R316)+COUNTIF(INDIRECT("発明者引用!"&amp;ADDRESS(MATCH(C316,発明者引用!B$1:B$196,0),4)&amp;":"&amp;ADDRESS(MATCH(C316,発明者引用!B$1:B$196,0),17)),#REF!)+COUNTIF(INDIRECT("発明者引用!"&amp;ADDRESS(MATCH(C316,発明者引用!B$1:B$196,0),4)&amp;":"&amp;ADDRESS(MATCH(C316,発明者引用!B$1:B$196,0),17)),T316)&gt;0,"Yes","No"),"")</f>
        <v/>
      </c>
      <c r="AP316" s="190" t="str">
        <f ca="1">IF(OR(LEFT(R316)="特",LEFT(R316)="実",AND(OR(LEFT(R316,2)="US",LEFT(R316,2)="WO",LEFT(R316,2)="GB",LEFT(R316,2)="EP",LEFT(R316,2)="DE"),OR(MID(R316,3,1)="1",MID(R316,3,1)="2",MID(R316,3,1)="3",MID(R316,3,1)="4",MID(R316,3,1)="5",MID(R316,3,1)="6",MID(R316,3,1)="7",MID(R316,3,1)="8",MID(R316,3,1)="9",MID(R316,3,1)="0"))),IF(VLOOKUP(C316,ファミリ引用特許WO!$A$2:$B$241,2,FALSE)+VLOOKUP(C316,ファミリ引用文献WO!$A$2:$C$241,3,FALSE)=0,"ISR無し",IF(COUNTIF(INDIRECT("ファミリ引用特許WO!"&amp;ADDRESS(MATCH(C316,ファミリ引用特許WO!$A$2:$A$241,0),1)&amp;":"&amp;ADDRESS(MATCH(C316,ファミリ引用特許WO!$A$2:$A$241,0),19)),R316)+COUNTIF(INDIRECT("ファミリ引用特許WO!"&amp;ADDRESS(MATCH(C316,ファミリ引用特許WO!$A$2:$A$241,0),1)&amp;":"&amp;ADDRESS(MATCH(C316,ファミリ引用特許WO!$A$2:$A$241,0),19)),S316)+COUNTIF(INDIRECT("ファミリ引用特許WO!"&amp;ADDRESS(MATCH(C316,ファミリ引用特許WO!$A$2:$A$241,0),1)&amp;":"&amp;ADDRESS(MATCH(C316,ファミリ引用特許WO!$A$2:$A$241,0),19)),T316)+COUNTIF(INDIRECT("ファミリ引用特許WO!"&amp;ADDRESS(MATCH(C316,ファミリ引用特許WO!$A$2:$A$241,0),1)&amp;":"&amp;ADDRESS(MATCH(C316,ファミリ引用特許WO!$A$2:$A$241,0),19)),W316)+COUNTIF(INDIRECT("ファミリ引用特許WO!"&amp;ADDRESS(MATCH(C316,ファミリ引用特許WO!$A$2:$A$241,0),1)&amp;":"&amp;ADDRESS(MATCH(C316,ファミリ引用特許WO!$A$2:$A$241,0),19)),Y316)&gt;0,"Yes","No")),"")</f>
        <v/>
      </c>
      <c r="AQ316" s="194" t="str">
        <f ca="1">IF(OR(LEFT(R316)="特",LEFT(R316)="実",AND(OR(LEFT(R316,2)="US",LEFT(R316,2)="WO",LEFT(R316,2)="GB",LEFT(R316,2)="EP",LEFT(R316,2)="DE"),OR(MID(R316,3,1)="1",MID(R316,3,1)="2",MID(R316,3,1)="3",MID(R316,3,1)="4",MID(R316,3,1)="5",MID(R316,3,1)="6",MID(R316,3,1)="7",MID(R316,3,1)="8",MID(R316,3,1)="9",MID(R316,3,1)="0"))),IF(VLOOKUP(C316,'ファミリ引用特許表記修正（ex.A2→A）'!$A$2:$B$241,2,FALSE)=0,"family無し",IF(COUNTIF(INDIRECT("'ファミリ引用特許表記修正（ex.A2→A）'!"&amp;ADDRESS(MATCH(C316,'ファミリ引用特許表記修正（ex.A2→A）'!$A$2:$A$241,0),1)&amp;":"&amp;ADDRESS(MATCH(C316,'ファミリ引用特許表記修正（ex.A2→A）'!$A$2:$A$241,0),171)),R316)+COUNTIF(INDIRECT("'ファミリ引用特許表記修正（ex.A2→A）'!"&amp;ADDRESS(MATCH(C316,'ファミリ引用特許表記修正（ex.A2→A）'!$A$2:$A$241,0),1)&amp;":"&amp;ADDRESS(MATCH(C316,'ファミリ引用特許表記修正（ex.A2→A）'!$A$2:$A$241,0),171)),S316)+COUNTIF(INDIRECT("'ファミリ引用特許表記修正（ex.A2→A）'!"&amp;ADDRESS(MATCH(C316,'ファミリ引用特許表記修正（ex.A2→A）'!$A$2:$A$241,0),1)&amp;":"&amp;ADDRESS(MATCH(C316,'ファミリ引用特許表記修正（ex.A2→A）'!$A$2:$A$241,0),171)),T316)+COUNTIF(INDIRECT("'ファミリ引用特許表記修正（ex.A2→A）'!"&amp;ADDRESS(MATCH(C316,'ファミリ引用特許表記修正（ex.A2→A）'!$A$2:$A$241,0),1)&amp;":"&amp;ADDRESS(MATCH(C316,'ファミリ引用特許表記修正（ex.A2→A）'!$A$2:$A$241,0),171)),W316)+COUNTIF(INDIRECT("'ファミリ引用特許表記修正（ex.A2→A）'!"&amp;ADDRESS(MATCH(C316,'ファミリ引用特許表記修正（ex.A2→A）'!$A$2:$A$241,0),1)&amp;":"&amp;ADDRESS(MATCH(C316,'ファミリ引用特許表記修正（ex.A2→A）'!$A$2:$A$241,0),171)),Y316)&gt;0,"Yes","No")),"")</f>
        <v/>
      </c>
      <c r="AR316" s="193" t="str">
        <f>IF(OR(LEFT(R316)="特",LEFT(R316)="実",AND(OR(LEFT(R316,2)="US",LEFT(R316,2)="WO",LEFT(R316,2)="GB",LEFT(R316,2)="EP",LEFT(R316,2)="DE"),OR(MID(R316,3,1)="1",MID(R316,3,1)="2",MID(R316,3,1)="3",MID(R316,3,1)="4",MID(R316,3,1)="5",MID(R316,3,1)="6",MID(R316,3,1)="7",MID(R316,3,1)="8",MID(R316,3,1)="9",MID(R316,3,1)="0",))),"",VLOOKUP($C316,ファミリ発明者引用文献!A$3:B$235,2,FALSE))</f>
        <v>,,</v>
      </c>
      <c r="AS316" s="194" t="str">
        <f>VLOOKUP(C316,ファミリ引用文献WO!A$2:B$241,2,FALSE)</f>
        <v/>
      </c>
      <c r="AT316" s="190" t="str">
        <f>VLOOKUP(C316,ファミリ引用文献!A$3:B$242,2,FALSE)</f>
        <v>Plastic Foam Handbook; published Feb. 28, 1973; p. 208./Microcellular Plastics Lab_University of Washington, http://faculty.washington.edu/vkumar/microcel/intro.html (Mar. 8, 2011)./Microcellular Polyurethane as Steering Coupling Element; BASF catalog for CELLASTO; May 28, 2009./Briscall et al.; Cellular structure and physcial properties of plastics: British Plastics; Jul. 1968; p. 80./0/0/0/0/0/0/0/0/0/0/0/0/0/0/0/0/0/0/0/0/0/0/0/0/0/0/0/0/0/0/0/0/0/0/0/0/0/0/0/0/0/0/0/0/0/0/0/0/0/0/0/0/0/0/0/0/0/0/0/0/0/0/0/0/0/0/0/0/0/0/0/0/0/0/0/0/0/0/0/0/0/0/0/0/0/0/0/0/0/0/0/0/0/0/0/0/0/0/0/0/0/0/0/0/0/0/0/0/0/0/0/0/0/0/0/0/0/0/0/0/0/0/0/0/0/0/0/0/0/0/0/0/0/0/0/0/0/0/0/0/0/0/0/0/0/0/0/0/0/0/0/0/0/0/0/0/0/0/0/0/0/0/0/0/0/0/0/0/0/0/0/0</v>
      </c>
      <c r="AU316" s="190" t="str">
        <f>VLOOKUP(C316,審判データ!AH$2:BT$379,39,FALSE)</f>
        <v>CN101065426A;CN101065426B;特開2006-152202;特許03935907;KR1020130006519A;KR20070100244A;KR101234246B;US2008119579;US8470902;WO2006059508A</v>
      </c>
      <c r="AV316" s="192" t="str">
        <f ca="1">IF(INDIRECT("審判データ!"&amp;ADDRESS(MATCH(C316,審判データ!$AH$1:$AH$379,0),32))="早期審査の対象とする","早期審査","")</f>
        <v>早期審査</v>
      </c>
      <c r="AW316" s="657" t="str">
        <f t="shared" si="21"/>
        <v/>
      </c>
      <c r="AX316" s="658" t="str">
        <f>IF(LEFT(AE316,3)="日本特",IF(LEFT(C316)="特",VLOOKUP(C316,'本件、証拠文献テーマコード'!G$2:I$376,3,FALSE),VLOOKUP(C316,'本件、証拠文献テーマコード'!B$2:I$376,8,FALSE)),"")</f>
        <v/>
      </c>
      <c r="AY316" s="658" t="str">
        <f>IF(LEFT(AE316,3)="日本特",IF(OR(MID(R316,2,1)="開",MID(R316,2,1)="表",MID(R316,2,1)="登"),VLOOKUP(R316,'本件、証拠文献テーマコード'!C$2:I$379,7,FALSE),VLOOKUP(R316,'本件、証拠文献テーマコード'!G$2:I$379,3,FALSE)),"")</f>
        <v/>
      </c>
      <c r="AZ316" s="54"/>
    </row>
    <row r="317" spans="1:52" ht="27" x14ac:dyDescent="0.15">
      <c r="A317" s="771" t="s">
        <v>22936</v>
      </c>
      <c r="B317" s="586" t="str">
        <f ca="1">IF(A317="",B316,INDIRECT("審判データ!"&amp;ADDRESS(MATCH(A317,審判データ!$HC$1:$HC$379,0),20))&amp;" / "&amp;INDIRECT("審判データ!"&amp;ADDRESS(MATCH(A317,審判データ!$HC$1:$HC$379,0),21)))</f>
        <v>2011 / 29-2</v>
      </c>
      <c r="C317" s="728">
        <v>4064423</v>
      </c>
      <c r="D317" s="728" t="s">
        <v>3752</v>
      </c>
      <c r="E317" s="163" t="str">
        <f ca="1">INDIRECT("審判データ!"&amp;ADDRESS(MATCH(C317,審判データ!$AH$1:$AH$379,0),55))</f>
        <v>株式会社東和電機製作所;稲田博史</v>
      </c>
      <c r="F317" s="43" t="str">
        <f ca="1">INDIRECT("審判データ!"&amp;ADDRESS(MATCH(C317,審判データ!$AH$1:$AH$379,0),56))</f>
        <v>稲田　博史;浜出　雄一;山田　芳浩;平田　幸雄;三木　智宏</v>
      </c>
      <c r="G317" s="43" t="str">
        <f ca="1">INDIRECT("審判データ!"&amp;ADDRESS(MATCH(C317,審判データ!$AH$1:$AH$379,0),72))</f>
        <v>CN01852655A;CN01852655B;WO05/029952;特許04064423;KR20060036486A;TW0I252732B;WO2005029952A</v>
      </c>
      <c r="H317" s="43" t="str">
        <f ca="1">INDIRECT("審判データ!"&amp;ADDRESS(MATCH(C317,審判データ!$AH$1:$AH$379,0),41))</f>
        <v>A01K 79/00</v>
      </c>
      <c r="I317" s="43" t="str">
        <f ca="1">INDIRECT("審判データ!"&amp;ADDRESS(MATCH(C317,審判データ!$AH$1:$AH$379,0),49))</f>
        <v>A01K  79/00@AFI(JP);A01K  79/02@ALI(EP)</v>
      </c>
      <c r="J317" s="43" t="str">
        <f ca="1">INDIRECT("審判データ!"&amp;ADDRESS(MATCH(C317,審判データ!$AH$1:$AH$379,0),51))</f>
        <v>A01K 79/00        H</v>
      </c>
      <c r="K317" s="43" t="str">
        <f ca="1">INDIRECT("審判データ!"&amp;ADDRESS(MATCH(C317,審判データ!$AH$1:$AH$379,0),53))</f>
        <v>2B105 LA10;2B105 LA12;2B105 LA21</v>
      </c>
      <c r="L317" s="1004" t="s">
        <v>22937</v>
      </c>
      <c r="M317" s="1021" t="s">
        <v>22938</v>
      </c>
      <c r="N317" s="1006" t="s">
        <v>22939</v>
      </c>
      <c r="O317" s="1022">
        <v>0</v>
      </c>
      <c r="P317" s="1023" t="s">
        <v>22940</v>
      </c>
      <c r="Q317" s="715" t="s">
        <v>22941</v>
      </c>
      <c r="R317" s="716" t="s">
        <v>22942</v>
      </c>
      <c r="S317" s="715" t="str">
        <f>IF(OR(LEFT(R317)="特",LEFT(R317)="実"),VLOOKUP(R317,'証拠（JP特許）'!$B$2:$D$299,2,FALSE),IF(AND(OR(LEFT(R317,2)="US",LEFT(R317,2)="WO",LEFT(R317,2)="GB",LEFT(R317,2)="EP",LEFT(R317,2)="DE"),OR(MID(R317,3,1)="1",MID(R317,3,1)="2",MID(R317,3,1)="3",MID(R317,3,1)="4",MID(R317,3,1)="5",MID(R317,3,1)="6",MID(R317,3,1)="7",MID(R317,3,1)="8",MID(R317,3,1)="9",MID(R317,3,1)="0")),VLOOKUP(R317,'証拠（WW特許）'!$B$2:$C$90,2,FALSE),"_"))</f>
        <v>特願昭59-158305</v>
      </c>
      <c r="T317" s="716" t="str">
        <f>IF(OR(LEFT(R317)="特",LEFT(R317)="実"),VLOOKUP(R317,'証拠（JP特許）'!$B$2:$E$299,4,FALSE),"_")</f>
        <v>_</v>
      </c>
      <c r="U317" s="644" t="s">
        <v>94</v>
      </c>
      <c r="V317" s="646" t="s">
        <v>122</v>
      </c>
      <c r="W317" s="725" t="str">
        <f t="shared" si="23"/>
        <v>JP6139301A</v>
      </c>
      <c r="X317" s="646"/>
      <c r="Y317" s="646" t="str">
        <f t="shared" si="24"/>
        <v/>
      </c>
      <c r="Z317" s="414" t="str">
        <f ca="1">IF(OR(LEFT(R317)="特",LEFT(R317)="実",AND(OR(LEFT(R317,2)="US",LEFT(R317,2)="WO",LEFT(R317,2)="GB",LEFT(R317,2)="EP",LEFT(R317,2)="DE"),OR(MID(R317,3,1)="1",MID(R317,3,1)="2",MID(R317,3,1)="3",MID(R317,3,1)="4",MID(R317,3,1)="5",MID(R317,3,1)="6",MID(R317,3,1)="7",MID(R317,3,1)="8",MID(R317,3,1)="9",MID(R317,3,1)="0",))),IF(COUNTIF(INDIRECT("拒絶理由・拒絶査定・異議申立!"&amp;ADDRESS(MATCH(C317,拒絶理由・拒絶査定・異議申立!B$1:B$1000,0),3)&amp;":"&amp;ADDRESS(MATCH(C317,拒絶理由・拒絶査定・異議申立!B$1:B$1000,0),50)),R317)+COUNTIF(INDIRECT("拒絶理由・拒絶査定・異議申立!"&amp;ADDRESS(MATCH(C317,拒絶理由・拒絶査定・異議申立!B$1:B$1000,0),3)&amp;":"&amp;ADDRESS(MATCH(C317,拒絶理由・拒絶査定・異議申立!B$1:B$1000,0),50)),T317)&gt;0,"Yes","No"),"")</f>
        <v>Yes</v>
      </c>
      <c r="AA317" s="415" t="str">
        <f ca="1">IF(OR(LEFT(R317)="特",LEFT(R317)="実",AND(OR(LEFT(R317,2)="US",LEFT(R317,2)="WO",LEFT(R317,2)="GB",LEFT(R317,2)="EP",LEFT(R317,2)="DE"),OR(MID(R317,3,1)="1",MID(R317,3,1)="2",MID(R317,3,1)="3",MID(R317,3,1)="4",MID(R317,3,1)="5",MID(R317,3,1)="6",MID(R317,3,1)="7",MID(R317,3,1)="8",MID(R317,3,1)="9",MID(R317,3,1)="0",))),IF(COUNTIF(INDIRECT("先行技術調査・登録査定!"&amp;ADDRESS(MATCH(C317,先行技術調査・登録査定!B$1:B$1000,0),3)&amp;":"&amp;ADDRESS(MATCH(C317,先行技術調査・登録査定!B$1:B$1000,0),49)),R317)+COUNTIF(INDIRECT("先行技術調査・登録査定!"&amp;ADDRESS(MATCH(C317,先行技術調査・登録査定!B$1:B$1000,0),3)&amp;":"&amp;ADDRESS(MATCH(C317,先行技術調査・登録査定!B$1:B$1000,0),49)),T317)&gt;0,"Yes","No"),"")</f>
        <v>Yes</v>
      </c>
      <c r="AB317" s="416" t="str">
        <f t="shared" ca="1" si="25"/>
        <v>No</v>
      </c>
      <c r="AC317" s="252" t="str">
        <f>IF(OR(LEFT(R317)="特",LEFT(R317)="実",AND(OR(LEFT(R317,2)="US",LEFT(R317,2)="WO",LEFT(R317,2)="GB",LEFT(R317,2)="EP",LEFT(R317,2)="DE"),OR(MID(R317,3,1)="1",MID(R317,3,1)="2",MID(R317,3,1)="3",MID(R317,3,1)="4",MID(R317,3,1)="5",MID(R317,3,1)="6",MID(R317,3,1)="7",MID(R317,3,1)="8",MID(R317,3,1)="9",MID(R317,3,1)="0",))),"",VLOOKUP($C317,非特許文献リスト!$A$2:$C$196,2,FALSE))</f>
        <v/>
      </c>
      <c r="AD317" s="417" t="str">
        <f>IF(OR(LEFT(R317)="特",LEFT(R317)="実",AND(OR(LEFT(R317,2)="US",LEFT(R317,2)="WO",LEFT(R317,2)="GB",LEFT(R317,2)="EP",LEFT(R317,2)="DE"),OR(MID(R317,3,1)="1",MID(R317,3,1)="2",MID(R317,3,1)="3",MID(R317,3,1)="4",MID(R317,3,1)="5",MID(R317,3,1)="6",MID(R317,3,1)="7",MID(R317,3,1)="8",MID(R317,3,1)="9",MID(R317,3,1)="0",))),"",VLOOKUP($C317,非特許文献リスト!$A$2:$C$196,3,FALSE))</f>
        <v/>
      </c>
      <c r="AE317" s="188" t="str">
        <f t="shared" si="22"/>
        <v>日本特許文献</v>
      </c>
      <c r="AF317" s="189" t="str">
        <f>IF(OR(LEFT(R317)="特",LEFT(R317)="実"),VLOOKUP(R317,'証拠（JP特許）'!$B$2:$AB$299,10,FALSE),IF(AND(OR(LEFT(R317,2)="US",LEFT(R317,2)="WO",LEFT(R317,2)="GB",LEFT(R317,2)="EP",LEFT(R317,2)="DE"),OR(MID(R317,3,1)="1",MID(R317,3,1)="2",MID(R317,3,1)="3",MID(R317,3,1)="4",MID(R317,3,1)="5",MID(R317,3,1)="6",MID(R317,3,1)="7",MID(R317,3,1)="8",MID(R317,3,1)="9",MID(R317,3,1)="0",)),VLOOKUP(R317,'証拠（WW特許）'!$B$2:$M$90,8,FALSE),""))</f>
        <v>函館製鋼船具株式会社</v>
      </c>
      <c r="AG317" s="189" t="str">
        <f>IF(OR(LEFT(R317)="特",LEFT(R317)="実"),VLOOKUP(R317,'証拠（JP特許）'!$B$2:$AB$299,26,FALSE),IF(AND(OR(LEFT(R317,2)="US",LEFT(R317,2)="WO",LEFT(R317,2)="GB",LEFT(R317,2)="EP",LEFT(R317,2)="DE"),OR(MID(R317,3,1)="1",MID(R317,3,1)="2",MID(R317,3,1)="3",MID(R317,3,1)="4",MID(R317,3,1)="5",MID(R317,3,1)="6",MID(R317,3,1)="7",MID(R317,3,1)="8",MID(R317,3,1)="9",MID(R317,3,1)="0",)),VLOOKUP(R317,'証拠（WW特許）'!$B$2:$M$90,12,FALSE),""))</f>
        <v>小塚　衛,水野　雄</v>
      </c>
      <c r="AH317" s="190" t="str">
        <f>IF(OR(LEFT(R317)="特",LEFT(R317)="実"),VLOOKUP(R317,'証拠（JP特許）'!$B$2:$X$299,20,FALSE),IF(AND(OR(LEFT(R317,2)="US",LEFT(R317,2)="WO",LEFT(R317,2)="GB",LEFT(R317,2)="EP",LEFT(R317,2)="DE"),OR(MID(R317,3,1)="1",MID(R317,3,1)="2",MID(R317,3,1)="3",MID(R317,3,1)="4",MID(R317,3,1)="5",MID(R317,3,1)="6",MID(R317,3,1)="7",MID(R317,3,1)="8",MID(R317,3,1)="9",MID(R317,3,1)="0",)),VLOOKUP(R317,'証拠（WW特許）'!$B$2:$U$90,20,FALSE),""))</f>
        <v>A01K  79/00    (2006.01),H01K   1/34    (2006.01),F21S   2/00    (2006.01)</v>
      </c>
      <c r="AI317" s="190" t="str">
        <f>IF(OR(LEFT(R317)="特",LEFT(R317)="実"),VLOOKUP(R317,'証拠（JP特許）'!$B$2:$X$299,21,FALSE),"")</f>
        <v xml:space="preserve">A01K 79/00      H,H01K  1/34       ,F21S  1/00      H,F21Y101:00       ,F21S  2/00   640 </v>
      </c>
      <c r="AJ317" s="190" t="str">
        <f>IF(OR(LEFT(R317)="特",LEFT(R317)="実"),VLOOKUP(R317,'証拠（JP特許）'!$B$2:$X$299,22,FALSE),"")</f>
        <v>5C044MM01,2B105AA03,2B105AD01,2B105AD02,2B105LA12,2B105LA15,2B105LA25,3K243MA01</v>
      </c>
      <c r="AK317" s="191" t="str">
        <f>IF(OR(LEFT(R317)="特",LEFT(R317)="実"),VLOOKUP(R317,'証拠（JP特許）'!$B$2:$X$299,17,FALSE),IF(AND(OR(LEFT(R317,2)="US",LEFT(R317,2)="WO",LEFT(R317,2)="GB",LEFT(R317,2)="EP",LEFT(R317,2)="DE"),OR(MID(R317,3,1)="1",MID(R317,3,1)="2",MID(R317,3,1)="3",MID(R317,3,1)="4",MID(R317,3,1)="5",MID(R317,3,1)="6",MID(R317,3,1)="7",MID(R317,3,1)="8",MID(R317,3,1)="9",MID(R317,3,1)="0",)),VLOOKUP(R317,'証拠（WW特許）'!$B$2:$U$90,16,FALSE),""))</f>
        <v>1986.02.25</v>
      </c>
      <c r="AL317" s="190"/>
      <c r="AM317" s="190"/>
      <c r="AN317" s="190"/>
      <c r="AO317" s="190" t="str">
        <f ca="1">IF(OR(LEFT(R317)="特",LEFT(R317)="実",AND(OR(LEFT(R317,2)="US",LEFT(R317,2)="WO",LEFT(R317,2)="GB",LEFT(R317,2)="EP",LEFT(R317,2)="DE"),OR(MID(R317,3,1)="1",MID(R317,3,1)="2",MID(R317,3,1)="3",MID(R317,3,1)="4",MID(R317,3,1)="5",MID(R317,3,1)="6",MID(R317,3,1)="7",MID(R317,3,1)="8",MID(R317,3,1)="9",MID(R317,3,1)="0"))),IF(COUNTIF(INDIRECT("発明者引用!"&amp;ADDRESS(MATCH(C317,発明者引用!B$1:B$196,0),4)&amp;":"&amp;ADDRESS(MATCH(C317,発明者引用!B$1:B$196,0),17)),R317)+COUNTIF(INDIRECT("発明者引用!"&amp;ADDRESS(MATCH(C317,発明者引用!B$1:B$196,0),4)&amp;":"&amp;ADDRESS(MATCH(C317,発明者引用!B$1:B$196,0),17)),#REF!)+COUNTIF(INDIRECT("発明者引用!"&amp;ADDRESS(MATCH(C317,発明者引用!B$1:B$196,0),4)&amp;":"&amp;ADDRESS(MATCH(C317,発明者引用!B$1:B$196,0),17)),T317)&gt;0,"Yes","No"),"")</f>
        <v>No</v>
      </c>
      <c r="AP317" s="190" t="str">
        <f ca="1">IF(OR(LEFT(R317)="特",LEFT(R317)="実",AND(OR(LEFT(R317,2)="US",LEFT(R317,2)="WO",LEFT(R317,2)="GB",LEFT(R317,2)="EP",LEFT(R317,2)="DE"),OR(MID(R317,3,1)="1",MID(R317,3,1)="2",MID(R317,3,1)="3",MID(R317,3,1)="4",MID(R317,3,1)="5",MID(R317,3,1)="6",MID(R317,3,1)="7",MID(R317,3,1)="8",MID(R317,3,1)="9",MID(R317,3,1)="0"))),IF(VLOOKUP(C317,ファミリ引用特許WO!$A$2:$B$241,2,FALSE)+VLOOKUP(C317,ファミリ引用文献WO!$A$2:$C$241,3,FALSE)=0,"ISR無し",IF(COUNTIF(INDIRECT("ファミリ引用特許WO!"&amp;ADDRESS(MATCH(C317,ファミリ引用特許WO!$A$2:$A$241,0),1)&amp;":"&amp;ADDRESS(MATCH(C317,ファミリ引用特許WO!$A$2:$A$241,0),19)),R317)+COUNTIF(INDIRECT("ファミリ引用特許WO!"&amp;ADDRESS(MATCH(C317,ファミリ引用特許WO!$A$2:$A$241,0),1)&amp;":"&amp;ADDRESS(MATCH(C317,ファミリ引用特許WO!$A$2:$A$241,0),19)),S317)+COUNTIF(INDIRECT("ファミリ引用特許WO!"&amp;ADDRESS(MATCH(C317,ファミリ引用特許WO!$A$2:$A$241,0),1)&amp;":"&amp;ADDRESS(MATCH(C317,ファミリ引用特許WO!$A$2:$A$241,0),19)),T317)+COUNTIF(INDIRECT("ファミリ引用特許WO!"&amp;ADDRESS(MATCH(C317,ファミリ引用特許WO!$A$2:$A$241,0),1)&amp;":"&amp;ADDRESS(MATCH(C317,ファミリ引用特許WO!$A$2:$A$241,0),19)),W317)+COUNTIF(INDIRECT("ファミリ引用特許WO!"&amp;ADDRESS(MATCH(C317,ファミリ引用特許WO!$A$2:$A$241,0),1)&amp;":"&amp;ADDRESS(MATCH(C317,ファミリ引用特許WO!$A$2:$A$241,0),19)),Y317)&gt;0,"Yes","No")),"")</f>
        <v>ISR無し</v>
      </c>
      <c r="AQ317" s="194" t="str">
        <f ca="1">IF(OR(LEFT(R317)="特",LEFT(R317)="実",AND(OR(LEFT(R317,2)="US",LEFT(R317,2)="WO",LEFT(R317,2)="GB",LEFT(R317,2)="EP",LEFT(R317,2)="DE"),OR(MID(R317,3,1)="1",MID(R317,3,1)="2",MID(R317,3,1)="3",MID(R317,3,1)="4",MID(R317,3,1)="5",MID(R317,3,1)="6",MID(R317,3,1)="7",MID(R317,3,1)="8",MID(R317,3,1)="9",MID(R317,3,1)="0"))),IF(VLOOKUP(C317,'ファミリ引用特許表記修正（ex.A2→A）'!$A$2:$B$241,2,FALSE)=0,"family無し",IF(COUNTIF(INDIRECT("'ファミリ引用特許表記修正（ex.A2→A）'!"&amp;ADDRESS(MATCH(C317,'ファミリ引用特許表記修正（ex.A2→A）'!$A$2:$A$241,0),1)&amp;":"&amp;ADDRESS(MATCH(C317,'ファミリ引用特許表記修正（ex.A2→A）'!$A$2:$A$241,0),171)),R317)+COUNTIF(INDIRECT("'ファミリ引用特許表記修正（ex.A2→A）'!"&amp;ADDRESS(MATCH(C317,'ファミリ引用特許表記修正（ex.A2→A）'!$A$2:$A$241,0),1)&amp;":"&amp;ADDRESS(MATCH(C317,'ファミリ引用特許表記修正（ex.A2→A）'!$A$2:$A$241,0),171)),S317)+COUNTIF(INDIRECT("'ファミリ引用特許表記修正（ex.A2→A）'!"&amp;ADDRESS(MATCH(C317,'ファミリ引用特許表記修正（ex.A2→A）'!$A$2:$A$241,0),1)&amp;":"&amp;ADDRESS(MATCH(C317,'ファミリ引用特許表記修正（ex.A2→A）'!$A$2:$A$241,0),171)),T317)+COUNTIF(INDIRECT("'ファミリ引用特許表記修正（ex.A2→A）'!"&amp;ADDRESS(MATCH(C317,'ファミリ引用特許表記修正（ex.A2→A）'!$A$2:$A$241,0),1)&amp;":"&amp;ADDRESS(MATCH(C317,'ファミリ引用特許表記修正（ex.A2→A）'!$A$2:$A$241,0),171)),W317)+COUNTIF(INDIRECT("'ファミリ引用特許表記修正（ex.A2→A）'!"&amp;ADDRESS(MATCH(C317,'ファミリ引用特許表記修正（ex.A2→A）'!$A$2:$A$241,0),1)&amp;":"&amp;ADDRESS(MATCH(C317,'ファミリ引用特許表記修正（ex.A2→A）'!$A$2:$A$241,0),171)),Y317)&gt;0,"Yes","No")),"")</f>
        <v>family無し</v>
      </c>
      <c r="AR317" s="58" t="str">
        <f>IF(OR(LEFT(R317)="特",LEFT(R317)="実",AND(OR(LEFT(R317,2)="US",LEFT(R317,2)="WO",LEFT(R317,2)="GB",LEFT(R317,2)="EP",LEFT(R317,2)="DE"),OR(MID(R317,3,1)="1",MID(R317,3,1)="2",MID(R317,3,1)="3",MID(R317,3,1)="4",MID(R317,3,1)="5",MID(R317,3,1)="6",MID(R317,3,1)="7",MID(R317,3,1)="8",MID(R317,3,1)="9",MID(R317,3,1)="0",))),"",VLOOKUP($C317,ファミリ発明者引用文献!A$3:B$235,2,FALSE))</f>
        <v/>
      </c>
      <c r="AS317" s="194" t="str">
        <f>VLOOKUP(C317,ファミリ引用文献WO!A$2:B$241,2,FALSE)</f>
        <v/>
      </c>
      <c r="AT317" s="190" t="str">
        <f>VLOOKUP(C317,ファミリ引用文献!A$3:B$242,2,FALSE)</f>
        <v/>
      </c>
      <c r="AU317" s="190" t="str">
        <f>VLOOKUP(C317,審判データ!AH$2:BT$379,39,FALSE)</f>
        <v>CN01852655A;CN01852655B;WO05/029952;特許04064423;KR20060036486A;TW0I252732B;WO2005029952A</v>
      </c>
      <c r="AV317" s="192" t="str">
        <f ca="1">IF(INDIRECT("審判データ!"&amp;ADDRESS(MATCH(C317,審判データ!$AH$1:$AH$379,0),32))="早期審査の対象とする","早期審査","")</f>
        <v/>
      </c>
      <c r="AW317" s="657" t="str">
        <f t="shared" si="21"/>
        <v>一致</v>
      </c>
      <c r="AX317" s="658" t="str">
        <f>IF(LEFT(AE317,3)="日本特",IF(LEFT(C317)="特",VLOOKUP(C317,'本件、証拠文献テーマコード'!G$2:I$376,3,FALSE),VLOOKUP(C317,'本件、証拠文献テーマコード'!B$2:I$376,8,FALSE)),"")</f>
        <v>2B105</v>
      </c>
      <c r="AY317" s="658" t="str">
        <f>IF(LEFT(AE317,3)="日本特",IF(OR(MID(R317,2,1)="開",MID(R317,2,1)="表",MID(R317,2,1)="登"),VLOOKUP(R317,'本件、証拠文献テーマコード'!C$2:I$379,7,FALSE),VLOOKUP(R317,'本件、証拠文献テーマコード'!G$2:I$379,3,FALSE)),"")</f>
        <v>2B105,5C044,3K043,3K243</v>
      </c>
      <c r="AZ317" s="54"/>
    </row>
    <row r="318" spans="1:52" ht="27" x14ac:dyDescent="0.15">
      <c r="A318" s="773"/>
      <c r="B318" s="586" t="str">
        <f ca="1">IF(A318="",B317,INDIRECT("審判データ!"&amp;ADDRESS(MATCH(A318,審判データ!$HC$1:$HC$379,0),20))&amp;" / "&amp;INDIRECT("審判データ!"&amp;ADDRESS(MATCH(A318,審判データ!$HC$1:$HC$379,0),21)))</f>
        <v>2011 / 29-2</v>
      </c>
      <c r="C318" s="729">
        <v>4064423</v>
      </c>
      <c r="D318" s="729" t="s">
        <v>3752</v>
      </c>
      <c r="E318" s="163" t="str">
        <f ca="1">INDIRECT("審判データ!"&amp;ADDRESS(MATCH(C318,審判データ!$AH$1:$AH$379,0),55))</f>
        <v>株式会社東和電機製作所;稲田博史</v>
      </c>
      <c r="F318" s="43" t="str">
        <f ca="1">INDIRECT("審判データ!"&amp;ADDRESS(MATCH(C318,審判データ!$AH$1:$AH$379,0),56))</f>
        <v>稲田　博史;浜出　雄一;山田　芳浩;平田　幸雄;三木　智宏</v>
      </c>
      <c r="G318" s="43" t="str">
        <f ca="1">INDIRECT("審判データ!"&amp;ADDRESS(MATCH(C318,審判データ!$AH$1:$AH$379,0),72))</f>
        <v>CN01852655A;CN01852655B;WO05/029952;特許04064423;KR20060036486A;TW0I252732B;WO2005029952A</v>
      </c>
      <c r="H318" s="43" t="str">
        <f ca="1">INDIRECT("審判データ!"&amp;ADDRESS(MATCH(C318,審判データ!$AH$1:$AH$379,0),41))</f>
        <v>A01K 79/00</v>
      </c>
      <c r="I318" s="43" t="str">
        <f ca="1">INDIRECT("審判データ!"&amp;ADDRESS(MATCH(C318,審判データ!$AH$1:$AH$379,0),49))</f>
        <v>A01K  79/00@AFI(JP);A01K  79/02@ALI(EP)</v>
      </c>
      <c r="J318" s="43" t="str">
        <f ca="1">INDIRECT("審判データ!"&amp;ADDRESS(MATCH(C318,審判データ!$AH$1:$AH$379,0),51))</f>
        <v>A01K 79/00        H</v>
      </c>
      <c r="K318" s="43" t="str">
        <f ca="1">INDIRECT("審判データ!"&amp;ADDRESS(MATCH(C318,審判データ!$AH$1:$AH$379,0),53))</f>
        <v>2B105 LA10;2B105 LA12;2B105 LA21</v>
      </c>
      <c r="L318" s="962"/>
      <c r="M318" s="964"/>
      <c r="N318" s="966"/>
      <c r="O318" s="968"/>
      <c r="P318" s="960"/>
      <c r="Q318" s="715" t="s">
        <v>118</v>
      </c>
      <c r="R318" s="716" t="s">
        <v>22943</v>
      </c>
      <c r="S318" s="715" t="str">
        <f>IF(OR(LEFT(R318)="特",LEFT(R318)="実"),VLOOKUP(R318,'証拠（JP特許）'!$B$2:$D$299,2,FALSE),IF(AND(OR(LEFT(R318,2)="US",LEFT(R318,2)="WO",LEFT(R318,2)="GB",LEFT(R318,2)="EP",LEFT(R318,2)="DE"),OR(MID(R318,3,1)="1",MID(R318,3,1)="2",MID(R318,3,1)="3",MID(R318,3,1)="4",MID(R318,3,1)="5",MID(R318,3,1)="6",MID(R318,3,1)="7",MID(R318,3,1)="8",MID(R318,3,1)="9",MID(R318,3,1)="0")),VLOOKUP(R318,'証拠（WW特許）'!$B$2:$C$90,2,FALSE),"_"))</f>
        <v>特願平9-12242</v>
      </c>
      <c r="T318" s="716" t="str">
        <f>IF(OR(LEFT(R318)="特",LEFT(R318)="実"),VLOOKUP(R318,'証拠（JP特許）'!$B$2:$E$299,4,FALSE),"_")</f>
        <v>_</v>
      </c>
      <c r="U318" s="644" t="s">
        <v>94</v>
      </c>
      <c r="V318" s="646" t="s">
        <v>203</v>
      </c>
      <c r="W318" s="725" t="str">
        <f t="shared" si="23"/>
        <v>JP10208502A</v>
      </c>
      <c r="X318" s="646"/>
      <c r="Y318" s="646" t="str">
        <f t="shared" si="24"/>
        <v/>
      </c>
      <c r="Z318" s="414" t="str">
        <f ca="1">IF(OR(LEFT(R318)="特",LEFT(R318)="実",AND(OR(LEFT(R318,2)="US",LEFT(R318,2)="WO",LEFT(R318,2)="GB",LEFT(R318,2)="EP",LEFT(R318,2)="DE"),OR(MID(R318,3,1)="1",MID(R318,3,1)="2",MID(R318,3,1)="3",MID(R318,3,1)="4",MID(R318,3,1)="5",MID(R318,3,1)="6",MID(R318,3,1)="7",MID(R318,3,1)="8",MID(R318,3,1)="9",MID(R318,3,1)="0",))),IF(COUNTIF(INDIRECT("拒絶理由・拒絶査定・異議申立!"&amp;ADDRESS(MATCH(C318,拒絶理由・拒絶査定・異議申立!B$1:B$1000,0),3)&amp;":"&amp;ADDRESS(MATCH(C318,拒絶理由・拒絶査定・異議申立!B$1:B$1000,0),50)),R318)+COUNTIF(INDIRECT("拒絶理由・拒絶査定・異議申立!"&amp;ADDRESS(MATCH(C318,拒絶理由・拒絶査定・異議申立!B$1:B$1000,0),3)&amp;":"&amp;ADDRESS(MATCH(C318,拒絶理由・拒絶査定・異議申立!B$1:B$1000,0),50)),T318)&gt;0,"Yes","No"),"")</f>
        <v>No</v>
      </c>
      <c r="AA318" s="415" t="str">
        <f ca="1">IF(OR(LEFT(R318)="特",LEFT(R318)="実",AND(OR(LEFT(R318,2)="US",LEFT(R318,2)="WO",LEFT(R318,2)="GB",LEFT(R318,2)="EP",LEFT(R318,2)="DE"),OR(MID(R318,3,1)="1",MID(R318,3,1)="2",MID(R318,3,1)="3",MID(R318,3,1)="4",MID(R318,3,1)="5",MID(R318,3,1)="6",MID(R318,3,1)="7",MID(R318,3,1)="8",MID(R318,3,1)="9",MID(R318,3,1)="0",))),IF(COUNTIF(INDIRECT("先行技術調査・登録査定!"&amp;ADDRESS(MATCH(C318,先行技術調査・登録査定!B$1:B$1000,0),3)&amp;":"&amp;ADDRESS(MATCH(C318,先行技術調査・登録査定!B$1:B$1000,0),49)),R318)+COUNTIF(INDIRECT("先行技術調査・登録査定!"&amp;ADDRESS(MATCH(C318,先行技術調査・登録査定!B$1:B$1000,0),3)&amp;":"&amp;ADDRESS(MATCH(C318,先行技術調査・登録査定!B$1:B$1000,0),49)),T318)&gt;0,"Yes","No"),"")</f>
        <v>No</v>
      </c>
      <c r="AB318" s="416" t="str">
        <f t="shared" ca="1" si="25"/>
        <v>Yes</v>
      </c>
      <c r="AC318" s="252" t="str">
        <f>IF(OR(LEFT(R318)="特",LEFT(R318)="実",AND(OR(LEFT(R318,2)="US",LEFT(R318,2)="WO",LEFT(R318,2)="GB",LEFT(R318,2)="EP",LEFT(R318,2)="DE"),OR(MID(R318,3,1)="1",MID(R318,3,1)="2",MID(R318,3,1)="3",MID(R318,3,1)="4",MID(R318,3,1)="5",MID(R318,3,1)="6",MID(R318,3,1)="7",MID(R318,3,1)="8",MID(R318,3,1)="9",MID(R318,3,1)="0",))),"",VLOOKUP($C318,非特許文献リスト!$A$2:$C$196,2,FALSE))</f>
        <v/>
      </c>
      <c r="AD318" s="417" t="str">
        <f>IF(OR(LEFT(R318)="特",LEFT(R318)="実",AND(OR(LEFT(R318,2)="US",LEFT(R318,2)="WO",LEFT(R318,2)="GB",LEFT(R318,2)="EP",LEFT(R318,2)="DE"),OR(MID(R318,3,1)="1",MID(R318,3,1)="2",MID(R318,3,1)="3",MID(R318,3,1)="4",MID(R318,3,1)="5",MID(R318,3,1)="6",MID(R318,3,1)="7",MID(R318,3,1)="8",MID(R318,3,1)="9",MID(R318,3,1)="0",))),"",VLOOKUP($C318,非特許文献リスト!$A$2:$C$196,3,FALSE))</f>
        <v/>
      </c>
      <c r="AE318" s="188" t="str">
        <f t="shared" si="22"/>
        <v>日本特許文献</v>
      </c>
      <c r="AF318" s="189" t="str">
        <f>IF(OR(LEFT(R318)="特",LEFT(R318)="実"),VLOOKUP(R318,'証拠（JP特許）'!$B$2:$AB$299,10,FALSE),IF(AND(OR(LEFT(R318,2)="US",LEFT(R318,2)="WO",LEFT(R318,2)="GB",LEFT(R318,2)="EP",LEFT(R318,2)="DE"),OR(MID(R318,3,1)="1",MID(R318,3,1)="2",MID(R318,3,1)="3",MID(R318,3,1)="4",MID(R318,3,1)="5",MID(R318,3,1)="6",MID(R318,3,1)="7",MID(R318,3,1)="8",MID(R318,3,1)="9",MID(R318,3,1)="0",)),VLOOKUP(R318,'証拠（WW特許）'!$B$2:$M$90,8,FALSE),""))</f>
        <v>株式会社山陽ハイテック</v>
      </c>
      <c r="AG318" s="189" t="str">
        <f>IF(OR(LEFT(R318)="特",LEFT(R318)="実"),VLOOKUP(R318,'証拠（JP特許）'!$B$2:$AB$299,26,FALSE),IF(AND(OR(LEFT(R318,2)="US",LEFT(R318,2)="WO",LEFT(R318,2)="GB",LEFT(R318,2)="EP",LEFT(R318,2)="DE"),OR(MID(R318,3,1)="1",MID(R318,3,1)="2",MID(R318,3,1)="3",MID(R318,3,1)="4",MID(R318,3,1)="5",MID(R318,3,1)="6",MID(R318,3,1)="7",MID(R318,3,1)="8",MID(R318,3,1)="9",MID(R318,3,1)="0",)),VLOOKUP(R318,'証拠（WW特許）'!$B$2:$M$90,12,FALSE),""))</f>
        <v>瀬戸本　龍海</v>
      </c>
      <c r="AH318" s="190" t="str">
        <f>IF(OR(LEFT(R318)="特",LEFT(R318)="実"),VLOOKUP(R318,'証拠（JP特許）'!$B$2:$X$299,20,FALSE),IF(AND(OR(LEFT(R318,2)="US",LEFT(R318,2)="WO",LEFT(R318,2)="GB",LEFT(R318,2)="EP",LEFT(R318,2)="DE"),OR(MID(R318,3,1)="1",MID(R318,3,1)="2",MID(R318,3,1)="3",MID(R318,3,1)="4",MID(R318,3,1)="5",MID(R318,3,1)="6",MID(R318,3,1)="7",MID(R318,3,1)="8",MID(R318,3,1)="9",MID(R318,3,1)="0",)),VLOOKUP(R318,'証拠（WW特許）'!$B$2:$U$90,20,FALSE),""))</f>
        <v>F21S   2/00    (2006.01)</v>
      </c>
      <c r="AI318" s="190" t="str">
        <f>IF(OR(LEFT(R318)="特",LEFT(R318)="実"),VLOOKUP(R318,'証拠（JP特許）'!$B$2:$X$299,21,FALSE),"")</f>
        <v xml:space="preserve">F21M  1/00      B,F21V  9/08       ,F21S  2/00   300 ,F21S  2/00   600 </v>
      </c>
      <c r="AJ318" s="190" t="str">
        <f>IF(OR(LEFT(R318)="特",LEFT(R318)="実"),VLOOKUP(R318,'証拠（JP特許）'!$B$2:$X$299,22,FALSE),"")</f>
        <v>3K042AA01,3K042AC06,3K042CD00,3K243AA01,3K243AC06,3K243CD00</v>
      </c>
      <c r="AK318" s="191" t="str">
        <f>IF(OR(LEFT(R318)="特",LEFT(R318)="実"),VLOOKUP(R318,'証拠（JP特許）'!$B$2:$X$299,17,FALSE),IF(AND(OR(LEFT(R318,2)="US",LEFT(R318,2)="WO",LEFT(R318,2)="GB",LEFT(R318,2)="EP",LEFT(R318,2)="DE"),OR(MID(R318,3,1)="1",MID(R318,3,1)="2",MID(R318,3,1)="3",MID(R318,3,1)="4",MID(R318,3,1)="5",MID(R318,3,1)="6",MID(R318,3,1)="7",MID(R318,3,1)="8",MID(R318,3,1)="9",MID(R318,3,1)="0",)),VLOOKUP(R318,'証拠（WW特許）'!$B$2:$U$90,16,FALSE),""))</f>
        <v>1998.08.07</v>
      </c>
      <c r="AL318" s="190"/>
      <c r="AM318" s="190"/>
      <c r="AN318" s="190"/>
      <c r="AO318" s="190" t="str">
        <f ca="1">IF(OR(LEFT(R318)="特",LEFT(R318)="実",AND(OR(LEFT(R318,2)="US",LEFT(R318,2)="WO",LEFT(R318,2)="GB",LEFT(R318,2)="EP",LEFT(R318,2)="DE"),OR(MID(R318,3,1)="1",MID(R318,3,1)="2",MID(R318,3,1)="3",MID(R318,3,1)="4",MID(R318,3,1)="5",MID(R318,3,1)="6",MID(R318,3,1)="7",MID(R318,3,1)="8",MID(R318,3,1)="9",MID(R318,3,1)="0"))),IF(COUNTIF(INDIRECT("発明者引用!"&amp;ADDRESS(MATCH(C318,発明者引用!B$1:B$196,0),4)&amp;":"&amp;ADDRESS(MATCH(C318,発明者引用!B$1:B$196,0),17)),R318)+COUNTIF(INDIRECT("発明者引用!"&amp;ADDRESS(MATCH(C318,発明者引用!B$1:B$196,0),4)&amp;":"&amp;ADDRESS(MATCH(C318,発明者引用!B$1:B$196,0),17)),#REF!)+COUNTIF(INDIRECT("発明者引用!"&amp;ADDRESS(MATCH(C318,発明者引用!B$1:B$196,0),4)&amp;":"&amp;ADDRESS(MATCH(C318,発明者引用!B$1:B$196,0),17)),T318)&gt;0,"Yes","No"),"")</f>
        <v>No</v>
      </c>
      <c r="AP318" s="190" t="str">
        <f ca="1">IF(OR(LEFT(R318)="特",LEFT(R318)="実",AND(OR(LEFT(R318,2)="US",LEFT(R318,2)="WO",LEFT(R318,2)="GB",LEFT(R318,2)="EP",LEFT(R318,2)="DE"),OR(MID(R318,3,1)="1",MID(R318,3,1)="2",MID(R318,3,1)="3",MID(R318,3,1)="4",MID(R318,3,1)="5",MID(R318,3,1)="6",MID(R318,3,1)="7",MID(R318,3,1)="8",MID(R318,3,1)="9",MID(R318,3,1)="0"))),IF(VLOOKUP(C318,ファミリ引用特許WO!$A$2:$B$241,2,FALSE)+VLOOKUP(C318,ファミリ引用文献WO!$A$2:$C$241,3,FALSE)=0,"ISR無し",IF(COUNTIF(INDIRECT("ファミリ引用特許WO!"&amp;ADDRESS(MATCH(C318,ファミリ引用特許WO!$A$2:$A$241,0),1)&amp;":"&amp;ADDRESS(MATCH(C318,ファミリ引用特許WO!$A$2:$A$241,0),19)),R318)+COUNTIF(INDIRECT("ファミリ引用特許WO!"&amp;ADDRESS(MATCH(C318,ファミリ引用特許WO!$A$2:$A$241,0),1)&amp;":"&amp;ADDRESS(MATCH(C318,ファミリ引用特許WO!$A$2:$A$241,0),19)),S318)+COUNTIF(INDIRECT("ファミリ引用特許WO!"&amp;ADDRESS(MATCH(C318,ファミリ引用特許WO!$A$2:$A$241,0),1)&amp;":"&amp;ADDRESS(MATCH(C318,ファミリ引用特許WO!$A$2:$A$241,0),19)),T318)+COUNTIF(INDIRECT("ファミリ引用特許WO!"&amp;ADDRESS(MATCH(C318,ファミリ引用特許WO!$A$2:$A$241,0),1)&amp;":"&amp;ADDRESS(MATCH(C318,ファミリ引用特許WO!$A$2:$A$241,0),19)),W318)+COUNTIF(INDIRECT("ファミリ引用特許WO!"&amp;ADDRESS(MATCH(C318,ファミリ引用特許WO!$A$2:$A$241,0),1)&amp;":"&amp;ADDRESS(MATCH(C318,ファミリ引用特許WO!$A$2:$A$241,0),19)),Y318)&gt;0,"Yes","No")),"")</f>
        <v>ISR無し</v>
      </c>
      <c r="AQ318" s="194" t="str">
        <f ca="1">IF(OR(LEFT(R318)="特",LEFT(R318)="実",AND(OR(LEFT(R318,2)="US",LEFT(R318,2)="WO",LEFT(R318,2)="GB",LEFT(R318,2)="EP",LEFT(R318,2)="DE"),OR(MID(R318,3,1)="1",MID(R318,3,1)="2",MID(R318,3,1)="3",MID(R318,3,1)="4",MID(R318,3,1)="5",MID(R318,3,1)="6",MID(R318,3,1)="7",MID(R318,3,1)="8",MID(R318,3,1)="9",MID(R318,3,1)="0"))),IF(VLOOKUP(C318,'ファミリ引用特許表記修正（ex.A2→A）'!$A$2:$B$241,2,FALSE)=0,"family無し",IF(COUNTIF(INDIRECT("'ファミリ引用特許表記修正（ex.A2→A）'!"&amp;ADDRESS(MATCH(C318,'ファミリ引用特許表記修正（ex.A2→A）'!$A$2:$A$241,0),1)&amp;":"&amp;ADDRESS(MATCH(C318,'ファミリ引用特許表記修正（ex.A2→A）'!$A$2:$A$241,0),171)),R318)+COUNTIF(INDIRECT("'ファミリ引用特許表記修正（ex.A2→A）'!"&amp;ADDRESS(MATCH(C318,'ファミリ引用特許表記修正（ex.A2→A）'!$A$2:$A$241,0),1)&amp;":"&amp;ADDRESS(MATCH(C318,'ファミリ引用特許表記修正（ex.A2→A）'!$A$2:$A$241,0),171)),S318)+COUNTIF(INDIRECT("'ファミリ引用特許表記修正（ex.A2→A）'!"&amp;ADDRESS(MATCH(C318,'ファミリ引用特許表記修正（ex.A2→A）'!$A$2:$A$241,0),1)&amp;":"&amp;ADDRESS(MATCH(C318,'ファミリ引用特許表記修正（ex.A2→A）'!$A$2:$A$241,0),171)),T318)+COUNTIF(INDIRECT("'ファミリ引用特許表記修正（ex.A2→A）'!"&amp;ADDRESS(MATCH(C318,'ファミリ引用特許表記修正（ex.A2→A）'!$A$2:$A$241,0),1)&amp;":"&amp;ADDRESS(MATCH(C318,'ファミリ引用特許表記修正（ex.A2→A）'!$A$2:$A$241,0),171)),W318)+COUNTIF(INDIRECT("'ファミリ引用特許表記修正（ex.A2→A）'!"&amp;ADDRESS(MATCH(C318,'ファミリ引用特許表記修正（ex.A2→A）'!$A$2:$A$241,0),1)&amp;":"&amp;ADDRESS(MATCH(C318,'ファミリ引用特許表記修正（ex.A2→A）'!$A$2:$A$241,0),171)),Y318)&gt;0,"Yes","No")),"")</f>
        <v>family無し</v>
      </c>
      <c r="AR318" s="58" t="str">
        <f>IF(OR(LEFT(R318)="特",LEFT(R318)="実",AND(OR(LEFT(R318,2)="US",LEFT(R318,2)="WO",LEFT(R318,2)="GB",LEFT(R318,2)="EP",LEFT(R318,2)="DE"),OR(MID(R318,3,1)="1",MID(R318,3,1)="2",MID(R318,3,1)="3",MID(R318,3,1)="4",MID(R318,3,1)="5",MID(R318,3,1)="6",MID(R318,3,1)="7",MID(R318,3,1)="8",MID(R318,3,1)="9",MID(R318,3,1)="0",))),"",VLOOKUP($C318,ファミリ発明者引用文献!A$3:B$235,2,FALSE))</f>
        <v/>
      </c>
      <c r="AS318" s="194" t="str">
        <f>VLOOKUP(C318,ファミリ引用文献WO!A$2:B$241,2,FALSE)</f>
        <v/>
      </c>
      <c r="AT318" s="190" t="str">
        <f>VLOOKUP(C318,ファミリ引用文献!A$3:B$242,2,FALSE)</f>
        <v/>
      </c>
      <c r="AU318" s="190" t="str">
        <f>VLOOKUP(C318,審判データ!AH$2:BT$379,39,FALSE)</f>
        <v>CN01852655A;CN01852655B;WO05/029952;特許04064423;KR20060036486A;TW0I252732B;WO2005029952A</v>
      </c>
      <c r="AV318" s="192" t="str">
        <f ca="1">IF(INDIRECT("審判データ!"&amp;ADDRESS(MATCH(C318,審判データ!$AH$1:$AH$379,0),32))="早期審査の対象とする","早期審査","")</f>
        <v/>
      </c>
      <c r="AW318" s="657" t="str">
        <f t="shared" si="21"/>
        <v>不一致</v>
      </c>
      <c r="AX318" s="658" t="str">
        <f>IF(LEFT(AE318,3)="日本特",IF(LEFT(C318)="特",VLOOKUP(C318,'本件、証拠文献テーマコード'!G$2:I$376,3,FALSE),VLOOKUP(C318,'本件、証拠文献テーマコード'!B$2:I$376,8,FALSE)),"")</f>
        <v>2B105</v>
      </c>
      <c r="AY318" s="658" t="str">
        <f>IF(LEFT(AE318,3)="日本特",IF(OR(MID(R318,2,1)="開",MID(R318,2,1)="表",MID(R318,2,1)="登"),VLOOKUP(R318,'本件、証拠文献テーマコード'!C$2:I$379,7,FALSE),VLOOKUP(R318,'本件、証拠文献テーマコード'!G$2:I$379,3,FALSE)),"")</f>
        <v>3K042,3K243,3K044</v>
      </c>
      <c r="AZ318" s="54"/>
    </row>
    <row r="319" spans="1:52" x14ac:dyDescent="0.15">
      <c r="A319" s="450" t="s">
        <v>22944</v>
      </c>
      <c r="B319" s="586" t="str">
        <f ca="1">IF(A319="",B318,INDIRECT("審判データ!"&amp;ADDRESS(MATCH(A319,審判データ!$HC$1:$HC$379,0),20))&amp;" / "&amp;INDIRECT("審判データ!"&amp;ADDRESS(MATCH(A319,審判データ!$HC$1:$HC$379,0),21)))</f>
        <v>2011 / 29-2</v>
      </c>
      <c r="C319" s="728">
        <v>4064423</v>
      </c>
      <c r="D319" s="728" t="s">
        <v>3752</v>
      </c>
      <c r="E319" s="163" t="str">
        <f ca="1">INDIRECT("審判データ!"&amp;ADDRESS(MATCH(C319,審判データ!$AH$1:$AH$379,0),55))</f>
        <v>株式会社東和電機製作所;稲田博史</v>
      </c>
      <c r="F319" s="43" t="str">
        <f ca="1">INDIRECT("審判データ!"&amp;ADDRESS(MATCH(C319,審判データ!$AH$1:$AH$379,0),56))</f>
        <v>稲田　博史;浜出　雄一;山田　芳浩;平田　幸雄;三木　智宏</v>
      </c>
      <c r="G319" s="43" t="str">
        <f ca="1">INDIRECT("審判データ!"&amp;ADDRESS(MATCH(C319,審判データ!$AH$1:$AH$379,0),72))</f>
        <v>CN01852655A;CN01852655B;WO05/029952;特許04064423;KR20060036486A;TW0I252732B;WO2005029952A</v>
      </c>
      <c r="H319" s="43" t="str">
        <f ca="1">INDIRECT("審判データ!"&amp;ADDRESS(MATCH(C319,審判データ!$AH$1:$AH$379,0),41))</f>
        <v>A01K 79/00</v>
      </c>
      <c r="I319" s="43" t="str">
        <f ca="1">INDIRECT("審判データ!"&amp;ADDRESS(MATCH(C319,審判データ!$AH$1:$AH$379,0),49))</f>
        <v>A01K  79/00@AFI(JP);A01K  79/02@ALI(EP)</v>
      </c>
      <c r="J319" s="43" t="str">
        <f ca="1">INDIRECT("審判データ!"&amp;ADDRESS(MATCH(C319,審判データ!$AH$1:$AH$379,0),51))</f>
        <v>A01K 79/00        H</v>
      </c>
      <c r="K319" s="43" t="str">
        <f ca="1">INDIRECT("審判データ!"&amp;ADDRESS(MATCH(C319,審判データ!$AH$1:$AH$379,0),53))</f>
        <v>2B105 LA10;2B105 LA12;2B105 LA21</v>
      </c>
      <c r="L319" s="719" t="s">
        <v>22945</v>
      </c>
      <c r="M319" s="716">
        <v>0</v>
      </c>
      <c r="N319" s="720">
        <v>0</v>
      </c>
      <c r="O319" s="721">
        <v>0</v>
      </c>
      <c r="P319" s="730">
        <v>0</v>
      </c>
      <c r="Q319" s="715">
        <v>0</v>
      </c>
      <c r="R319" s="716">
        <v>0</v>
      </c>
      <c r="S319" s="715" t="str">
        <f>IF(OR(LEFT(R319)="特",LEFT(R319)="実"),VLOOKUP(R319,'証拠（JP特許）'!$B$2:$D$299,2,FALSE),IF(AND(OR(LEFT(R319,2)="US",LEFT(R319,2)="WO",LEFT(R319,2)="GB",LEFT(R319,2)="EP",LEFT(R319,2)="DE"),OR(MID(R319,3,1)="1",MID(R319,3,1)="2",MID(R319,3,1)="3",MID(R319,3,1)="4",MID(R319,3,1)="5",MID(R319,3,1)="6",MID(R319,3,1)="7",MID(R319,3,1)="8",MID(R319,3,1)="9",MID(R319,3,1)="0")),VLOOKUP(R319,'証拠（WW特許）'!$B$2:$C$90,2,FALSE),"_"))</f>
        <v>_</v>
      </c>
      <c r="T319" s="716" t="str">
        <f>IF(OR(LEFT(R319)="特",LEFT(R319)="実"),VLOOKUP(R319,'証拠（JP特許）'!$B$2:$E$299,4,FALSE),"_")</f>
        <v>_</v>
      </c>
      <c r="U319" s="644" t="s">
        <v>94</v>
      </c>
      <c r="V319" s="646" t="s">
        <v>94</v>
      </c>
      <c r="W319" s="725" t="str">
        <f t="shared" si="23"/>
        <v/>
      </c>
      <c r="X319" s="646"/>
      <c r="Y319" s="646" t="str">
        <f t="shared" si="24"/>
        <v/>
      </c>
      <c r="Z319" s="414" t="str">
        <f ca="1">IF(OR(LEFT(R319)="特",LEFT(R319)="実",AND(OR(LEFT(R319,2)="US",LEFT(R319,2)="WO",LEFT(R319,2)="GB",LEFT(R319,2)="EP",LEFT(R319,2)="DE"),OR(MID(R319,3,1)="1",MID(R319,3,1)="2",MID(R319,3,1)="3",MID(R319,3,1)="4",MID(R319,3,1)="5",MID(R319,3,1)="6",MID(R319,3,1)="7",MID(R319,3,1)="8",MID(R319,3,1)="9",MID(R319,3,1)="0",))),IF(COUNTIF(INDIRECT("拒絶理由・拒絶査定・異議申立!"&amp;ADDRESS(MATCH(C319,拒絶理由・拒絶査定・異議申立!B$1:B$1000,0),3)&amp;":"&amp;ADDRESS(MATCH(C319,拒絶理由・拒絶査定・異議申立!B$1:B$1000,0),50)),R319)+COUNTIF(INDIRECT("拒絶理由・拒絶査定・異議申立!"&amp;ADDRESS(MATCH(C319,拒絶理由・拒絶査定・異議申立!B$1:B$1000,0),3)&amp;":"&amp;ADDRESS(MATCH(C319,拒絶理由・拒絶査定・異議申立!B$1:B$1000,0),50)),T319)&gt;0,"Yes","No"),"")</f>
        <v/>
      </c>
      <c r="AA319" s="415" t="str">
        <f ca="1">IF(OR(LEFT(R319)="特",LEFT(R319)="実",AND(OR(LEFT(R319,2)="US",LEFT(R319,2)="WO",LEFT(R319,2)="GB",LEFT(R319,2)="EP",LEFT(R319,2)="DE"),OR(MID(R319,3,1)="1",MID(R319,3,1)="2",MID(R319,3,1)="3",MID(R319,3,1)="4",MID(R319,3,1)="5",MID(R319,3,1)="6",MID(R319,3,1)="7",MID(R319,3,1)="8",MID(R319,3,1)="9",MID(R319,3,1)="0",))),IF(COUNTIF(INDIRECT("先行技術調査・登録査定!"&amp;ADDRESS(MATCH(C319,先行技術調査・登録査定!B$1:B$1000,0),3)&amp;":"&amp;ADDRESS(MATCH(C319,先行技術調査・登録査定!B$1:B$1000,0),49)),R319)+COUNTIF(INDIRECT("先行技術調査・登録査定!"&amp;ADDRESS(MATCH(C319,先行技術調査・登録査定!B$1:B$1000,0),3)&amp;":"&amp;ADDRESS(MATCH(C319,先行技術調査・登録査定!B$1:B$1000,0),49)),T319)&gt;0,"Yes","No"),"")</f>
        <v/>
      </c>
      <c r="AB319" s="416" t="str">
        <f t="shared" ca="1" si="25"/>
        <v/>
      </c>
      <c r="AC319" s="252" t="str">
        <f>IF(OR(LEFT(R319)="特",LEFT(R319)="実",AND(OR(LEFT(R319,2)="US",LEFT(R319,2)="WO",LEFT(R319,2)="GB",LEFT(R319,2)="EP",LEFT(R319,2)="DE"),OR(MID(R319,3,1)="1",MID(R319,3,1)="2",MID(R319,3,1)="3",MID(R319,3,1)="4",MID(R319,3,1)="5",MID(R319,3,1)="6",MID(R319,3,1)="7",MID(R319,3,1)="8",MID(R319,3,1)="9",MID(R319,3,1)="0",))),"",VLOOKUP($C319,非特許文献リスト!$A$2:$C$196,2,FALSE))</f>
        <v/>
      </c>
      <c r="AD319" s="417" t="str">
        <f>IF(OR(LEFT(R319)="特",LEFT(R319)="実",AND(OR(LEFT(R319,2)="US",LEFT(R319,2)="WO",LEFT(R319,2)="GB",LEFT(R319,2)="EP",LEFT(R319,2)="DE"),OR(MID(R319,3,1)="1",MID(R319,3,1)="2",MID(R319,3,1)="3",MID(R319,3,1)="4",MID(R319,3,1)="5",MID(R319,3,1)="6",MID(R319,3,1)="7",MID(R319,3,1)="8",MID(R319,3,1)="9",MID(R319,3,1)="0",))),"",VLOOKUP($C319,非特許文献リスト!$A$2:$C$196,3,FALSE))</f>
        <v/>
      </c>
      <c r="AE319" s="188" t="str">
        <f t="shared" si="22"/>
        <v/>
      </c>
      <c r="AF319" s="189" t="str">
        <f>IF(OR(LEFT(R319)="特",LEFT(R319)="実"),VLOOKUP(R319,'証拠（JP特許）'!$B$2:$AB$299,10,FALSE),IF(AND(OR(LEFT(R319,2)="US",LEFT(R319,2)="WO",LEFT(R319,2)="GB",LEFT(R319,2)="EP",LEFT(R319,2)="DE"),OR(MID(R319,3,1)="1",MID(R319,3,1)="2",MID(R319,3,1)="3",MID(R319,3,1)="4",MID(R319,3,1)="5",MID(R319,3,1)="6",MID(R319,3,1)="7",MID(R319,3,1)="8",MID(R319,3,1)="9",MID(R319,3,1)="0",)),VLOOKUP(R319,'証拠（WW特許）'!$B$2:$M$90,8,FALSE),""))</f>
        <v/>
      </c>
      <c r="AG319" s="189" t="str">
        <f>IF(OR(LEFT(R319)="特",LEFT(R319)="実"),VLOOKUP(R319,'証拠（JP特許）'!$B$2:$AB$299,26,FALSE),IF(AND(OR(LEFT(R319,2)="US",LEFT(R319,2)="WO",LEFT(R319,2)="GB",LEFT(R319,2)="EP",LEFT(R319,2)="DE"),OR(MID(R319,3,1)="1",MID(R319,3,1)="2",MID(R319,3,1)="3",MID(R319,3,1)="4",MID(R319,3,1)="5",MID(R319,3,1)="6",MID(R319,3,1)="7",MID(R319,3,1)="8",MID(R319,3,1)="9",MID(R319,3,1)="0",)),VLOOKUP(R319,'証拠（WW特許）'!$B$2:$M$90,12,FALSE),""))</f>
        <v/>
      </c>
      <c r="AH319" s="190" t="str">
        <f>IF(OR(LEFT(R319)="特",LEFT(R319)="実"),VLOOKUP(R319,'証拠（JP特許）'!$B$2:$X$299,20,FALSE),IF(AND(OR(LEFT(R319,2)="US",LEFT(R319,2)="WO",LEFT(R319,2)="GB",LEFT(R319,2)="EP",LEFT(R319,2)="DE"),OR(MID(R319,3,1)="1",MID(R319,3,1)="2",MID(R319,3,1)="3",MID(R319,3,1)="4",MID(R319,3,1)="5",MID(R319,3,1)="6",MID(R319,3,1)="7",MID(R319,3,1)="8",MID(R319,3,1)="9",MID(R319,3,1)="0",)),VLOOKUP(R319,'証拠（WW特許）'!$B$2:$U$90,20,FALSE),""))</f>
        <v/>
      </c>
      <c r="AI319" s="190" t="str">
        <f>IF(OR(LEFT(R319)="特",LEFT(R319)="実"),VLOOKUP(R319,'証拠（JP特許）'!$B$2:$X$299,21,FALSE),"")</f>
        <v/>
      </c>
      <c r="AJ319" s="190" t="str">
        <f>IF(OR(LEFT(R319)="特",LEFT(R319)="実"),VLOOKUP(R319,'証拠（JP特許）'!$B$2:$X$299,22,FALSE),"")</f>
        <v/>
      </c>
      <c r="AK319" s="191" t="str">
        <f>IF(OR(LEFT(R319)="特",LEFT(R319)="実"),VLOOKUP(R319,'証拠（JP特許）'!$B$2:$X$299,17,FALSE),IF(AND(OR(LEFT(R319,2)="US",LEFT(R319,2)="WO",LEFT(R319,2)="GB",LEFT(R319,2)="EP",LEFT(R319,2)="DE"),OR(MID(R319,3,1)="1",MID(R319,3,1)="2",MID(R319,3,1)="3",MID(R319,3,1)="4",MID(R319,3,1)="5",MID(R319,3,1)="6",MID(R319,3,1)="7",MID(R319,3,1)="8",MID(R319,3,1)="9",MID(R319,3,1)="0",)),VLOOKUP(R319,'証拠（WW特許）'!$B$2:$U$90,16,FALSE),""))</f>
        <v/>
      </c>
      <c r="AL319" s="190"/>
      <c r="AM319" s="190"/>
      <c r="AN319" s="190"/>
      <c r="AO319" s="190" t="str">
        <f ca="1">IF(OR(LEFT(R319)="特",LEFT(R319)="実",AND(OR(LEFT(R319,2)="US",LEFT(R319,2)="WO",LEFT(R319,2)="GB",LEFT(R319,2)="EP",LEFT(R319,2)="DE"),OR(MID(R319,3,1)="1",MID(R319,3,1)="2",MID(R319,3,1)="3",MID(R319,3,1)="4",MID(R319,3,1)="5",MID(R319,3,1)="6",MID(R319,3,1)="7",MID(R319,3,1)="8",MID(R319,3,1)="9",MID(R319,3,1)="0"))),IF(COUNTIF(INDIRECT("発明者引用!"&amp;ADDRESS(MATCH(C319,発明者引用!B$1:B$196,0),4)&amp;":"&amp;ADDRESS(MATCH(C319,発明者引用!B$1:B$196,0),17)),R319)+COUNTIF(INDIRECT("発明者引用!"&amp;ADDRESS(MATCH(C319,発明者引用!B$1:B$196,0),4)&amp;":"&amp;ADDRESS(MATCH(C319,発明者引用!B$1:B$196,0),17)),#REF!)+COUNTIF(INDIRECT("発明者引用!"&amp;ADDRESS(MATCH(C319,発明者引用!B$1:B$196,0),4)&amp;":"&amp;ADDRESS(MATCH(C319,発明者引用!B$1:B$196,0),17)),T319)&gt;0,"Yes","No"),"")</f>
        <v/>
      </c>
      <c r="AP319" s="190" t="str">
        <f ca="1">IF(OR(LEFT(R319)="特",LEFT(R319)="実",AND(OR(LEFT(R319,2)="US",LEFT(R319,2)="WO",LEFT(R319,2)="GB",LEFT(R319,2)="EP",LEFT(R319,2)="DE"),OR(MID(R319,3,1)="1",MID(R319,3,1)="2",MID(R319,3,1)="3",MID(R319,3,1)="4",MID(R319,3,1)="5",MID(R319,3,1)="6",MID(R319,3,1)="7",MID(R319,3,1)="8",MID(R319,3,1)="9",MID(R319,3,1)="0"))),IF(VLOOKUP(C319,ファミリ引用特許WO!$A$2:$B$241,2,FALSE)+VLOOKUP(C319,ファミリ引用文献WO!$A$2:$C$241,3,FALSE)=0,"ISR無し",IF(COUNTIF(INDIRECT("ファミリ引用特許WO!"&amp;ADDRESS(MATCH(C319,ファミリ引用特許WO!$A$2:$A$241,0),1)&amp;":"&amp;ADDRESS(MATCH(C319,ファミリ引用特許WO!$A$2:$A$241,0),19)),R319)+COUNTIF(INDIRECT("ファミリ引用特許WO!"&amp;ADDRESS(MATCH(C319,ファミリ引用特許WO!$A$2:$A$241,0),1)&amp;":"&amp;ADDRESS(MATCH(C319,ファミリ引用特許WO!$A$2:$A$241,0),19)),S319)+COUNTIF(INDIRECT("ファミリ引用特許WO!"&amp;ADDRESS(MATCH(C319,ファミリ引用特許WO!$A$2:$A$241,0),1)&amp;":"&amp;ADDRESS(MATCH(C319,ファミリ引用特許WO!$A$2:$A$241,0),19)),T319)+COUNTIF(INDIRECT("ファミリ引用特許WO!"&amp;ADDRESS(MATCH(C319,ファミリ引用特許WO!$A$2:$A$241,0),1)&amp;":"&amp;ADDRESS(MATCH(C319,ファミリ引用特許WO!$A$2:$A$241,0),19)),W319)+COUNTIF(INDIRECT("ファミリ引用特許WO!"&amp;ADDRESS(MATCH(C319,ファミリ引用特許WO!$A$2:$A$241,0),1)&amp;":"&amp;ADDRESS(MATCH(C319,ファミリ引用特許WO!$A$2:$A$241,0),19)),Y319)&gt;0,"Yes","No")),"")</f>
        <v/>
      </c>
      <c r="AQ319" s="194" t="str">
        <f ca="1">IF(OR(LEFT(R319)="特",LEFT(R319)="実",AND(OR(LEFT(R319,2)="US",LEFT(R319,2)="WO",LEFT(R319,2)="GB",LEFT(R319,2)="EP",LEFT(R319,2)="DE"),OR(MID(R319,3,1)="1",MID(R319,3,1)="2",MID(R319,3,1)="3",MID(R319,3,1)="4",MID(R319,3,1)="5",MID(R319,3,1)="6",MID(R319,3,1)="7",MID(R319,3,1)="8",MID(R319,3,1)="9",MID(R319,3,1)="0"))),IF(VLOOKUP(C319,'ファミリ引用特許表記修正（ex.A2→A）'!$A$2:$B$241,2,FALSE)=0,"family無し",IF(COUNTIF(INDIRECT("'ファミリ引用特許表記修正（ex.A2→A）'!"&amp;ADDRESS(MATCH(C319,'ファミリ引用特許表記修正（ex.A2→A）'!$A$2:$A$241,0),1)&amp;":"&amp;ADDRESS(MATCH(C319,'ファミリ引用特許表記修正（ex.A2→A）'!$A$2:$A$241,0),171)),R319)+COUNTIF(INDIRECT("'ファミリ引用特許表記修正（ex.A2→A）'!"&amp;ADDRESS(MATCH(C319,'ファミリ引用特許表記修正（ex.A2→A）'!$A$2:$A$241,0),1)&amp;":"&amp;ADDRESS(MATCH(C319,'ファミリ引用特許表記修正（ex.A2→A）'!$A$2:$A$241,0),171)),S319)+COUNTIF(INDIRECT("'ファミリ引用特許表記修正（ex.A2→A）'!"&amp;ADDRESS(MATCH(C319,'ファミリ引用特許表記修正（ex.A2→A）'!$A$2:$A$241,0),1)&amp;":"&amp;ADDRESS(MATCH(C319,'ファミリ引用特許表記修正（ex.A2→A）'!$A$2:$A$241,0),171)),T319)+COUNTIF(INDIRECT("'ファミリ引用特許表記修正（ex.A2→A）'!"&amp;ADDRESS(MATCH(C319,'ファミリ引用特許表記修正（ex.A2→A）'!$A$2:$A$241,0),1)&amp;":"&amp;ADDRESS(MATCH(C319,'ファミリ引用特許表記修正（ex.A2→A）'!$A$2:$A$241,0),171)),W319)+COUNTIF(INDIRECT("'ファミリ引用特許表記修正（ex.A2→A）'!"&amp;ADDRESS(MATCH(C319,'ファミリ引用特許表記修正（ex.A2→A）'!$A$2:$A$241,0),1)&amp;":"&amp;ADDRESS(MATCH(C319,'ファミリ引用特許表記修正（ex.A2→A）'!$A$2:$A$241,0),171)),Y319)&gt;0,"Yes","No")),"")</f>
        <v/>
      </c>
      <c r="AR319" s="193" t="str">
        <f>IF(OR(LEFT(R319)="特",LEFT(R319)="実",AND(OR(LEFT(R319,2)="US",LEFT(R319,2)="WO",LEFT(R319,2)="GB",LEFT(R319,2)="EP",LEFT(R319,2)="DE"),OR(MID(R319,3,1)="1",MID(R319,3,1)="2",MID(R319,3,1)="3",MID(R319,3,1)="4",MID(R319,3,1)="5",MID(R319,3,1)="6",MID(R319,3,1)="7",MID(R319,3,1)="8",MID(R319,3,1)="9",MID(R319,3,1)="0",))),"",VLOOKUP($C319,ファミリ発明者引用文献!A$3:B$235,2,FALSE))</f>
        <v>,,</v>
      </c>
      <c r="AS319" s="194" t="str">
        <f>VLOOKUP(C319,ファミリ引用文献WO!A$2:B$241,2,FALSE)</f>
        <v/>
      </c>
      <c r="AT319" s="190" t="str">
        <f>VLOOKUP(C319,ファミリ引用文献!A$3:B$242,2,FALSE)</f>
        <v/>
      </c>
      <c r="AU319" s="190" t="str">
        <f>VLOOKUP(C319,審判データ!AH$2:BT$379,39,FALSE)</f>
        <v>CN01852655A;CN01852655B;WO05/029952;特許04064423;KR20060036486A;TW0I252732B;WO2005029952A</v>
      </c>
      <c r="AV319" s="192" t="str">
        <f ca="1">IF(INDIRECT("審判データ!"&amp;ADDRESS(MATCH(C319,審判データ!$AH$1:$AH$379,0),32))="早期審査の対象とする","早期審査","")</f>
        <v/>
      </c>
      <c r="AW319" s="657" t="str">
        <f t="shared" si="21"/>
        <v/>
      </c>
      <c r="AX319" s="658" t="str">
        <f>IF(LEFT(AE319,3)="日本特",IF(LEFT(C319)="特",VLOOKUP(C319,'本件、証拠文献テーマコード'!G$2:I$376,3,FALSE),VLOOKUP(C319,'本件、証拠文献テーマコード'!B$2:I$376,8,FALSE)),"")</f>
        <v/>
      </c>
      <c r="AY319" s="658" t="str">
        <f>IF(LEFT(AE319,3)="日本特",IF(OR(MID(R319,2,1)="開",MID(R319,2,1)="表",MID(R319,2,1)="登"),VLOOKUP(R319,'本件、証拠文献テーマコード'!C$2:I$379,7,FALSE),VLOOKUP(R319,'本件、証拠文献テーマコード'!G$2:I$379,3,FALSE)),"")</f>
        <v/>
      </c>
      <c r="AZ319" s="54"/>
    </row>
    <row r="320" spans="1:52" ht="81" x14ac:dyDescent="0.15">
      <c r="A320" s="450" t="s">
        <v>22946</v>
      </c>
      <c r="B320" s="586" t="str">
        <f ca="1">IF(A320="",B319,INDIRECT("審判データ!"&amp;ADDRESS(MATCH(A320,審判データ!$HC$1:$HC$379,0),20))&amp;" / "&amp;INDIRECT("審判データ!"&amp;ADDRESS(MATCH(A320,審判データ!$HC$1:$HC$379,0),21)))</f>
        <v>2011 / 29-2</v>
      </c>
      <c r="C320" s="728">
        <v>4135117</v>
      </c>
      <c r="D320" s="728" t="s">
        <v>3790</v>
      </c>
      <c r="E320" s="163" t="str">
        <f ca="1">INDIRECT("審判データ!"&amp;ADDRESS(MATCH(C320,審判データ!$AH$1:$AH$379,0),55))</f>
        <v>吉田健治</v>
      </c>
      <c r="F320" s="43" t="str">
        <f ca="1">INDIRECT("審判データ!"&amp;ADDRESS(MATCH(C320,審判データ!$AH$1:$AH$379,0),56))</f>
        <v>吉田　健治</v>
      </c>
      <c r="G320" s="43" t="str">
        <f ca="1">INDIRECT("審判データ!"&amp;ADDRESS(MATCH(C320,審判データ!$AH$1:$AH$379,0),72))</f>
        <v>AU2007225655A;AU2007225655B;AU2013206233A;CA02646022A;CN101401059A;CN101401059B;CN102902378A;CN102841681A;EP2026177A;IN2008001989MUMW;特開2008-152745;特許04042065;特開2011-238260;特許05156851;特開2008-152746;特許04042066;特開2008-154211;特許04135116;特開2008-152755;特許04135117;特開2008-152756;特開2009-003952;特許04391572;特開2010-003305;特開2012-086570;KR20100083862A;KR101067360B;KR1020120032042A;KR1020120123732A;KR1020130028139A;KR20080102281A;KR101209087B;RU2008139959A;RU02457532C;SG00155892A;SG00155893A;SG00155894A;US2009091530;WO2007105819A</v>
      </c>
      <c r="H320" s="43" t="str">
        <f ca="1">INDIRECT("審判データ!"&amp;ADDRESS(MATCH(C320,審判データ!$AH$1:$AH$379,0),41))</f>
        <v>G06F  3/041;G06F  3/033;G06F  3/042</v>
      </c>
      <c r="I320" s="43" t="str">
        <f ca="1">INDIRECT("審判データ!"&amp;ADDRESS(MATCH(C320,審判データ!$AH$1:$AH$379,0),49))</f>
        <v>G06F   3/041@AFI(JP);G06F   3/033@ALI(JP);G06F   3/042@ALI(JP)</v>
      </c>
      <c r="J320" s="43" t="str">
        <f ca="1">INDIRECT("審判データ!"&amp;ADDRESS(MATCH(C320,審判データ!$AH$1:$AH$379,0),51))</f>
        <v>G06F  3/041   320 G;G06F  3/042       J;G06F  3/041   340;G06F  3/042       Z;G06F  3/042   473</v>
      </c>
      <c r="K320" s="43" t="str">
        <f ca="1">INDIRECT("審判データ!"&amp;ADDRESS(MATCH(C320,審判データ!$AH$1:$AH$379,0),53))</f>
        <v>5B068 AA05;5B068 AA25;5B068 AA33;5B068 AA36;5B068 BB18;5B068 BC03;5B068 BC12;5B068 BD02;5B068 BD09;5B068 BD18;5B068 BD21;5B068 BD26;5B068 BE06;5B068 CD01;5B068 CD06;5B087 AA10;5B087 AB02;5B087 BC03;5B087 BC12;5B087 BC16;5B087 BC32;5B087 CC09;5B087 CC14;5B087 CC26;5B087 CC33;5B087 DD01;5B087 DD03;5B087 DE03</v>
      </c>
      <c r="L320" s="719" t="s">
        <v>22947</v>
      </c>
      <c r="M320" s="716" t="s">
        <v>22948</v>
      </c>
      <c r="N320" s="720" t="s">
        <v>3799</v>
      </c>
      <c r="O320" s="721">
        <v>0</v>
      </c>
      <c r="P320" s="656" t="s">
        <v>119</v>
      </c>
      <c r="Q320" s="715" t="s">
        <v>118</v>
      </c>
      <c r="R320" s="716" t="s">
        <v>22949</v>
      </c>
      <c r="S320" s="715" t="str">
        <f>IF(OR(LEFT(R320)="特",LEFT(R320)="実"),VLOOKUP(R320,'証拠（JP特許）'!$B$2:$D$299,2,FALSE),IF(AND(OR(LEFT(R320,2)="US",LEFT(R320,2)="WO",LEFT(R320,2)="GB",LEFT(R320,2)="EP",LEFT(R320,2)="DE"),OR(MID(R320,3,1)="1",MID(R320,3,1)="2",MID(R320,3,1)="3",MID(R320,3,1)="4",MID(R320,3,1)="5",MID(R320,3,1)="6",MID(R320,3,1)="7",MID(R320,3,1)="8",MID(R320,3,1)="9",MID(R320,3,1)="0")),VLOOKUP(R320,'証拠（WW特許）'!$B$2:$C$90,2,FALSE),"_"))</f>
        <v>特願2000-347974</v>
      </c>
      <c r="T320" s="716" t="str">
        <f>IF(OR(LEFT(R320)="特",LEFT(R320)="実"),VLOOKUP(R320,'証拠（JP特許）'!$B$2:$E$299,4,FALSE),"_")</f>
        <v>_</v>
      </c>
      <c r="U320" s="644" t="s">
        <v>94</v>
      </c>
      <c r="V320" s="646" t="s">
        <v>122</v>
      </c>
      <c r="W320" s="725" t="str">
        <f t="shared" si="23"/>
        <v>JP2002149331A</v>
      </c>
      <c r="X320" s="646"/>
      <c r="Y320" s="646" t="str">
        <f t="shared" si="24"/>
        <v/>
      </c>
      <c r="Z320" s="414" t="str">
        <f ca="1">IF(OR(LEFT(R320)="特",LEFT(R320)="実",AND(OR(LEFT(R320,2)="US",LEFT(R320,2)="WO",LEFT(R320,2)="GB",LEFT(R320,2)="EP",LEFT(R320,2)="DE"),OR(MID(R320,3,1)="1",MID(R320,3,1)="2",MID(R320,3,1)="3",MID(R320,3,1)="4",MID(R320,3,1)="5",MID(R320,3,1)="6",MID(R320,3,1)="7",MID(R320,3,1)="8",MID(R320,3,1)="9",MID(R320,3,1)="0",))),IF(COUNTIF(INDIRECT("拒絶理由・拒絶査定・異議申立!"&amp;ADDRESS(MATCH(C320,拒絶理由・拒絶査定・異議申立!B$1:B$1000,0),3)&amp;":"&amp;ADDRESS(MATCH(C320,拒絶理由・拒絶査定・異議申立!B$1:B$1000,0),50)),R320)+COUNTIF(INDIRECT("拒絶理由・拒絶査定・異議申立!"&amp;ADDRESS(MATCH(C320,拒絶理由・拒絶査定・異議申立!B$1:B$1000,0),3)&amp;":"&amp;ADDRESS(MATCH(C320,拒絶理由・拒絶査定・異議申立!B$1:B$1000,0),50)),T320)&gt;0,"Yes","No"),"")</f>
        <v>No</v>
      </c>
      <c r="AA320" s="415" t="str">
        <f ca="1">IF(OR(LEFT(R320)="特",LEFT(R320)="実",AND(OR(LEFT(R320,2)="US",LEFT(R320,2)="WO",LEFT(R320,2)="GB",LEFT(R320,2)="EP",LEFT(R320,2)="DE"),OR(MID(R320,3,1)="1",MID(R320,3,1)="2",MID(R320,3,1)="3",MID(R320,3,1)="4",MID(R320,3,1)="5",MID(R320,3,1)="6",MID(R320,3,1)="7",MID(R320,3,1)="8",MID(R320,3,1)="9",MID(R320,3,1)="0",))),IF(COUNTIF(INDIRECT("先行技術調査・登録査定!"&amp;ADDRESS(MATCH(C320,先行技術調査・登録査定!B$1:B$1000,0),3)&amp;":"&amp;ADDRESS(MATCH(C320,先行技術調査・登録査定!B$1:B$1000,0),49)),R320)+COUNTIF(INDIRECT("先行技術調査・登録査定!"&amp;ADDRESS(MATCH(C320,先行技術調査・登録査定!B$1:B$1000,0),3)&amp;":"&amp;ADDRESS(MATCH(C320,先行技術調査・登録査定!B$1:B$1000,0),49)),T320)&gt;0,"Yes","No"),"")</f>
        <v>No</v>
      </c>
      <c r="AB320" s="416" t="str">
        <f t="shared" ca="1" si="25"/>
        <v>Yes</v>
      </c>
      <c r="AC320" s="252" t="str">
        <f>IF(OR(LEFT(R320)="特",LEFT(R320)="実",AND(OR(LEFT(R320,2)="US",LEFT(R320,2)="WO",LEFT(R320,2)="GB",LEFT(R320,2)="EP",LEFT(R320,2)="DE"),OR(MID(R320,3,1)="1",MID(R320,3,1)="2",MID(R320,3,1)="3",MID(R320,3,1)="4",MID(R320,3,1)="5",MID(R320,3,1)="6",MID(R320,3,1)="7",MID(R320,3,1)="8",MID(R320,3,1)="9",MID(R320,3,1)="0",))),"",VLOOKUP($C320,非特許文献リスト!$A$2:$C$196,2,FALSE))</f>
        <v/>
      </c>
      <c r="AD320" s="417" t="str">
        <f>IF(OR(LEFT(R320)="特",LEFT(R320)="実",AND(OR(LEFT(R320,2)="US",LEFT(R320,2)="WO",LEFT(R320,2)="GB",LEFT(R320,2)="EP",LEFT(R320,2)="DE"),OR(MID(R320,3,1)="1",MID(R320,3,1)="2",MID(R320,3,1)="3",MID(R320,3,1)="4",MID(R320,3,1)="5",MID(R320,3,1)="6",MID(R320,3,1)="7",MID(R320,3,1)="8",MID(R320,3,1)="9",MID(R320,3,1)="0",))),"",VLOOKUP($C320,非特許文献リスト!$A$2:$C$196,3,FALSE))</f>
        <v/>
      </c>
      <c r="AE320" s="188" t="str">
        <f t="shared" si="22"/>
        <v>日本特許文献</v>
      </c>
      <c r="AF320" s="189" t="str">
        <f>IF(OR(LEFT(R320)="特",LEFT(R320)="実"),VLOOKUP(R320,'証拠（JP特許）'!$B$2:$AB$299,10,FALSE),IF(AND(OR(LEFT(R320,2)="US",LEFT(R320,2)="WO",LEFT(R320,2)="GB",LEFT(R320,2)="EP",LEFT(R320,2)="DE"),OR(MID(R320,3,1)="1",MID(R320,3,1)="2",MID(R320,3,1)="3",MID(R320,3,1)="4",MID(R320,3,1)="5",MID(R320,3,1)="6",MID(R320,3,1)="7",MID(R320,3,1)="8",MID(R320,3,1)="9",MID(R320,3,1)="0",)),VLOOKUP(R320,'証拠（WW特許）'!$B$2:$M$90,8,FALSE),""))</f>
        <v>キヤノン株式会社</v>
      </c>
      <c r="AG320" s="189" t="str">
        <f>IF(OR(LEFT(R320)="特",LEFT(R320)="実"),VLOOKUP(R320,'証拠（JP特許）'!$B$2:$AB$299,26,FALSE),IF(AND(OR(LEFT(R320,2)="US",LEFT(R320,2)="WO",LEFT(R320,2)="GB",LEFT(R320,2)="EP",LEFT(R320,2)="DE"),OR(MID(R320,3,1)="1",MID(R320,3,1)="2",MID(R320,3,1)="3",MID(R320,3,1)="4",MID(R320,3,1)="5",MID(R320,3,1)="6",MID(R320,3,1)="7",MID(R320,3,1)="8",MID(R320,3,1)="9",MID(R320,3,1)="0",)),VLOOKUP(R320,'証拠（WW特許）'!$B$2:$M$90,12,FALSE),""))</f>
        <v>柳澤　亮三</v>
      </c>
      <c r="AH320" s="190" t="str">
        <f>IF(OR(LEFT(R320)="特",LEFT(R320)="実"),VLOOKUP(R320,'証拠（JP特許）'!$B$2:$X$299,20,FALSE),IF(AND(OR(LEFT(R320,2)="US",LEFT(R320,2)="WO",LEFT(R320,2)="GB",LEFT(R320,2)="EP",LEFT(R320,2)="DE"),OR(MID(R320,3,1)="1",MID(R320,3,1)="2",MID(R320,3,1)="3",MID(R320,3,1)="4",MID(R320,3,1)="5",MID(R320,3,1)="6",MID(R320,3,1)="7",MID(R320,3,1)="8",MID(R320,3,1)="9",MID(R320,3,1)="0",)),VLOOKUP(R320,'証拠（WW特許）'!$B$2:$U$90,20,FALSE),""))</f>
        <v>G06F   3/042   (2006.01),G06F   3/041   (2006.01)</v>
      </c>
      <c r="AI320" s="190" t="str">
        <f>IF(OR(LEFT(R320)="特",LEFT(R320)="実"),VLOOKUP(R320,'証拠（JP特許）'!$B$2:$X$299,21,FALSE),"")</f>
        <v xml:space="preserve">G06F  3/03   330J,G06F  3/033  360E,G06F  3/042     J,G06F  3/041  330E,G06F  3/042  421 </v>
      </c>
      <c r="AJ320" s="190" t="str">
        <f>IF(OR(LEFT(R320)="特",LEFT(R320)="実"),VLOOKUP(R320,'証拠（JP特許）'!$B$2:$X$299,22,FALSE),"")</f>
        <v>5B068AA05,5B068AA33,5B068BD02,5B068BD09,5B068BD25,5B068BE06,5B068BE15,5B068CC11,5B068CC12,5B068CD06,5B087AA06,5B087AA09,5B087AB05,5B087AB08,5B087BC03,5B087BC12,5B087BC32,5B087CC03,5B087CC09,5B087CC12,5B087CC21,5B087CC26,5B087CC33,5B087DD09,5B087DJ03</v>
      </c>
      <c r="AK320" s="191" t="str">
        <f>IF(OR(LEFT(R320)="特",LEFT(R320)="実"),VLOOKUP(R320,'証拠（JP特許）'!$B$2:$X$299,17,FALSE),IF(AND(OR(LEFT(R320,2)="US",LEFT(R320,2)="WO",LEFT(R320,2)="GB",LEFT(R320,2)="EP",LEFT(R320,2)="DE"),OR(MID(R320,3,1)="1",MID(R320,3,1)="2",MID(R320,3,1)="3",MID(R320,3,1)="4",MID(R320,3,1)="5",MID(R320,3,1)="6",MID(R320,3,1)="7",MID(R320,3,1)="8",MID(R320,3,1)="9",MID(R320,3,1)="0",)),VLOOKUP(R320,'証拠（WW特許）'!$B$2:$U$90,16,FALSE),""))</f>
        <v>2002.05.24</v>
      </c>
      <c r="AL320" s="190"/>
      <c r="AM320" s="190"/>
      <c r="AN320" s="190"/>
      <c r="AO320" s="190" t="str">
        <f ca="1">IF(OR(LEFT(R320)="特",LEFT(R320)="実",AND(OR(LEFT(R320,2)="US",LEFT(R320,2)="WO",LEFT(R320,2)="GB",LEFT(R320,2)="EP",LEFT(R320,2)="DE"),OR(MID(R320,3,1)="1",MID(R320,3,1)="2",MID(R320,3,1)="3",MID(R320,3,1)="4",MID(R320,3,1)="5",MID(R320,3,1)="6",MID(R320,3,1)="7",MID(R320,3,1)="8",MID(R320,3,1)="9",MID(R320,3,1)="0"))),IF(COUNTIF(INDIRECT("発明者引用!"&amp;ADDRESS(MATCH(C320,発明者引用!B$1:B$196,0),4)&amp;":"&amp;ADDRESS(MATCH(C320,発明者引用!B$1:B$196,0),17)),R320)+COUNTIF(INDIRECT("発明者引用!"&amp;ADDRESS(MATCH(C320,発明者引用!B$1:B$196,0),4)&amp;":"&amp;ADDRESS(MATCH(C320,発明者引用!B$1:B$196,0),17)),#REF!)+COUNTIF(INDIRECT("発明者引用!"&amp;ADDRESS(MATCH(C320,発明者引用!B$1:B$196,0),4)&amp;":"&amp;ADDRESS(MATCH(C320,発明者引用!B$1:B$196,0),17)),T320)&gt;0,"Yes","No"),"")</f>
        <v>No</v>
      </c>
      <c r="AP320" s="190" t="str">
        <f ca="1">IF(OR(LEFT(R320)="特",LEFT(R320)="実",AND(OR(LEFT(R320,2)="US",LEFT(R320,2)="WO",LEFT(R320,2)="GB",LEFT(R320,2)="EP",LEFT(R320,2)="DE"),OR(MID(R320,3,1)="1",MID(R320,3,1)="2",MID(R320,3,1)="3",MID(R320,3,1)="4",MID(R320,3,1)="5",MID(R320,3,1)="6",MID(R320,3,1)="7",MID(R320,3,1)="8",MID(R320,3,1)="9",MID(R320,3,1)="0"))),IF(VLOOKUP(C320,ファミリ引用特許WO!$A$2:$B$241,2,FALSE)+VLOOKUP(C320,ファミリ引用文献WO!$A$2:$C$241,3,FALSE)=0,"ISR無し",IF(COUNTIF(INDIRECT("ファミリ引用特許WO!"&amp;ADDRESS(MATCH(C320,ファミリ引用特許WO!$A$2:$A$241,0),1)&amp;":"&amp;ADDRESS(MATCH(C320,ファミリ引用特許WO!$A$2:$A$241,0),19)),R320)+COUNTIF(INDIRECT("ファミリ引用特許WO!"&amp;ADDRESS(MATCH(C320,ファミリ引用特許WO!$A$2:$A$241,0),1)&amp;":"&amp;ADDRESS(MATCH(C320,ファミリ引用特許WO!$A$2:$A$241,0),19)),S320)+COUNTIF(INDIRECT("ファミリ引用特許WO!"&amp;ADDRESS(MATCH(C320,ファミリ引用特許WO!$A$2:$A$241,0),1)&amp;":"&amp;ADDRESS(MATCH(C320,ファミリ引用特許WO!$A$2:$A$241,0),19)),T320)+COUNTIF(INDIRECT("ファミリ引用特許WO!"&amp;ADDRESS(MATCH(C320,ファミリ引用特許WO!$A$2:$A$241,0),1)&amp;":"&amp;ADDRESS(MATCH(C320,ファミリ引用特許WO!$A$2:$A$241,0),19)),W320)+COUNTIF(INDIRECT("ファミリ引用特許WO!"&amp;ADDRESS(MATCH(C320,ファミリ引用特許WO!$A$2:$A$241,0),1)&amp;":"&amp;ADDRESS(MATCH(C320,ファミリ引用特許WO!$A$2:$A$241,0),19)),Y320)&gt;0,"Yes","No")),"")</f>
        <v>Yes</v>
      </c>
      <c r="AQ320" s="194" t="str">
        <f ca="1">IF(OR(LEFT(R320)="特",LEFT(R320)="実",AND(OR(LEFT(R320,2)="US",LEFT(R320,2)="WO",LEFT(R320,2)="GB",LEFT(R320,2)="EP",LEFT(R320,2)="DE"),OR(MID(R320,3,1)="1",MID(R320,3,1)="2",MID(R320,3,1)="3",MID(R320,3,1)="4",MID(R320,3,1)="5",MID(R320,3,1)="6",MID(R320,3,1)="7",MID(R320,3,1)="8",MID(R320,3,1)="9",MID(R320,3,1)="0"))),IF(VLOOKUP(C320,'ファミリ引用特許表記修正（ex.A2→A）'!$A$2:$B$241,2,FALSE)=0,"family無し",IF(COUNTIF(INDIRECT("'ファミリ引用特許表記修正（ex.A2→A）'!"&amp;ADDRESS(MATCH(C320,'ファミリ引用特許表記修正（ex.A2→A）'!$A$2:$A$241,0),1)&amp;":"&amp;ADDRESS(MATCH(C320,'ファミリ引用特許表記修正（ex.A2→A）'!$A$2:$A$241,0),171)),R320)+COUNTIF(INDIRECT("'ファミリ引用特許表記修正（ex.A2→A）'!"&amp;ADDRESS(MATCH(C320,'ファミリ引用特許表記修正（ex.A2→A）'!$A$2:$A$241,0),1)&amp;":"&amp;ADDRESS(MATCH(C320,'ファミリ引用特許表記修正（ex.A2→A）'!$A$2:$A$241,0),171)),S320)+COUNTIF(INDIRECT("'ファミリ引用特許表記修正（ex.A2→A）'!"&amp;ADDRESS(MATCH(C320,'ファミリ引用特許表記修正（ex.A2→A）'!$A$2:$A$241,0),1)&amp;":"&amp;ADDRESS(MATCH(C320,'ファミリ引用特許表記修正（ex.A2→A）'!$A$2:$A$241,0),171)),T320)+COUNTIF(INDIRECT("'ファミリ引用特許表記修正（ex.A2→A）'!"&amp;ADDRESS(MATCH(C320,'ファミリ引用特許表記修正（ex.A2→A）'!$A$2:$A$241,0),1)&amp;":"&amp;ADDRESS(MATCH(C320,'ファミリ引用特許表記修正（ex.A2→A）'!$A$2:$A$241,0),171)),W320)+COUNTIF(INDIRECT("'ファミリ引用特許表記修正（ex.A2→A）'!"&amp;ADDRESS(MATCH(C320,'ファミリ引用特許表記修正（ex.A2→A）'!$A$2:$A$241,0),1)&amp;":"&amp;ADDRESS(MATCH(C320,'ファミリ引用特許表記修正（ex.A2→A）'!$A$2:$A$241,0),171)),Y320)&gt;0,"Yes","No")),"")</f>
        <v>Yes</v>
      </c>
      <c r="AR320" s="58" t="str">
        <f>IF(OR(LEFT(R320)="特",LEFT(R320)="実",AND(OR(LEFT(R320,2)="US",LEFT(R320,2)="WO",LEFT(R320,2)="GB",LEFT(R320,2)="EP",LEFT(R320,2)="DE"),OR(MID(R320,3,1)="1",MID(R320,3,1)="2",MID(R320,3,1)="3",MID(R320,3,1)="4",MID(R320,3,1)="5",MID(R320,3,1)="6",MID(R320,3,1)="7",MID(R320,3,1)="8",MID(R320,3,1)="9",MID(R320,3,1)="0",))),"",VLOOKUP($C320,ファミリ発明者引用文献!A$3:B$235,2,FALSE))</f>
        <v/>
      </c>
      <c r="AS320" s="194" t="str">
        <f>VLOOKUP(C320,ファミリ引用文献WO!A$2:B$241,2,FALSE)</f>
        <v/>
      </c>
      <c r="AT320" s="190" t="str">
        <f>VLOOKUP(C320,ファミリ引用文献!A$3:B$242,2,FALSE)</f>
        <v>/US2004/0190092/0/0/0/0/0/0/0/0/0/0/0/0/0/0/0/0/0/0/0/0/0/0/0/0/0/0/0/0/0/0/0/0/0/0/0/0/0/0/0/0/0/0/0/0/0/0/0/0/0/0/0/0/0/0/0/0/0/0/0/0/0/0/0/0/0/0/0/0/0/0/0/0/0/0/0/0/0/0/0/0/0/0/0/0/0/0/0/0/0/0/0/0/0/0/0/0/0/0/0/0/0/0/0/0/0/0/0/0/0/0/0/0/0/0/0/0/0/0/0/0/0/0/0/0/0/0/0/0/0/0/0/0/0/0/0/0/0/0/0/0/0/0/0/0/0/0/0/0/0/0/0/0/0/0/0/0/0/0/0/0/0/0/0/0/0/0/0/0/0/0/0/0/0/0</v>
      </c>
      <c r="AU320" s="190" t="str">
        <f>VLOOKUP(C320,審判データ!AH$2:BT$379,39,FALSE)</f>
        <v>AU2007225655A;AU2007225655B;AU2013206233A;CA02646022A;CN101401059A;CN101401059B;CN102902378A;CN102841681A;EP2026177A;IN2008001989MUMW;特開2008-152745;特許04042065;特開2011-238260;特許05156851;特開2008-152746;特許04042066;特開2008-154211;特許04135116;特開2008-152755;特許04135117;特開2008-152756;特開2009-003952;特許04391572;特開2010-003305;特開2012-086570;KR20100083862A;KR101067360B;KR1020120032042A;KR1020120123732A;KR1020130028139A;KR20080102281A;KR101209087B;RU2008139959A;RU02457532C;SG00155892A;SG00155893A;SG00155894A;US2009091530;WO2007105819A</v>
      </c>
      <c r="AV320" s="192" t="str">
        <f ca="1">IF(INDIRECT("審判データ!"&amp;ADDRESS(MATCH(C320,審判データ!$AH$1:$AH$379,0),32))="早期審査の対象とする","早期審査","")</f>
        <v>早期審査</v>
      </c>
      <c r="AW320" s="657" t="str">
        <f t="shared" si="21"/>
        <v>不一致</v>
      </c>
      <c r="AX320" s="658" t="str">
        <f>IF(LEFT(AE320,3)="日本特",IF(LEFT(C320)="特",VLOOKUP(C320,'本件、証拠文献テーマコード'!G$2:I$376,3,FALSE),VLOOKUP(C320,'本件、証拠文献テーマコード'!B$2:I$376,8,FALSE)),"")</f>
        <v>5B087,5B068</v>
      </c>
      <c r="AY320" s="658" t="str">
        <f>IF(LEFT(AE320,3)="日本特",IF(OR(MID(R320,2,1)="開",MID(R320,2,1)="表",MID(R320,2,1)="登"),VLOOKUP(R320,'本件、証拠文献テーマコード'!C$2:I$379,7,FALSE),VLOOKUP(R320,'本件、証拠文献テーマコード'!G$2:I$379,3,FALSE)),"")</f>
        <v>5B068,5B087</v>
      </c>
      <c r="AZ320" s="54"/>
    </row>
    <row r="321" spans="1:52" ht="135" x14ac:dyDescent="0.15">
      <c r="A321" s="450" t="s">
        <v>22950</v>
      </c>
      <c r="B321" s="586" t="str">
        <f ca="1">IF(A321="",B320,INDIRECT("審判データ!"&amp;ADDRESS(MATCH(A321,審判データ!$HC$1:$HC$379,0),20))&amp;" / "&amp;INDIRECT("審判データ!"&amp;ADDRESS(MATCH(A321,審判データ!$HC$1:$HC$379,0),21)))</f>
        <v>2011 / 29-2</v>
      </c>
      <c r="C321" s="728">
        <v>4516987</v>
      </c>
      <c r="D321" s="728" t="s">
        <v>3814</v>
      </c>
      <c r="E321" s="163" t="str">
        <f ca="1">INDIRECT("審判データ!"&amp;ADDRESS(MATCH(C321,審判データ!$AH$1:$AH$379,0),55))</f>
        <v>株式会社木村鋳造所;クオリカ株式会社;株式会社イーケーケージャパン</v>
      </c>
      <c r="F321" s="43" t="str">
        <f ca="1">INDIRECT("審判データ!"&amp;ADDRESS(MATCH(C321,審判データ!$AH$1:$AH$379,0),56))</f>
        <v>菅野　利猛;姜　一求;村上　俊彦;久保　公雄</v>
      </c>
      <c r="G321" s="43" t="str">
        <f ca="1">INDIRECT("審判データ!"&amp;ADDRESS(MATCH(C321,審判データ!$AH$1:$AH$379,0),72))</f>
        <v>CN101166595A;CN101166595B;EP1878520A;WO06/117837;特許04516987;KR20080009721A;KR100999258B;US2009165982;WO2006117837A</v>
      </c>
      <c r="H321" s="43" t="str">
        <f ca="1">INDIRECT("審判データ!"&amp;ADDRESS(MATCH(C321,審判データ!$AH$1:$AH$379,0),41))</f>
        <v>B22C  9/00;B22D 46/00;G01N 25/04</v>
      </c>
      <c r="I321" s="43" t="str">
        <f ca="1">INDIRECT("審判データ!"&amp;ADDRESS(MATCH(C321,審判データ!$AH$1:$AH$379,0),49))</f>
        <v>B22D  46/00@AFI(JP);B22C   9/00@ALI(JP);G01N  25/04@ALI(JP)</v>
      </c>
      <c r="J321" s="43" t="str">
        <f ca="1">INDIRECT("審判データ!"&amp;ADDRESS(MATCH(C321,審判データ!$AH$1:$AH$379,0),51))</f>
        <v>B22C  9/00        E;G01N 25/04        B;B22D 46/00</v>
      </c>
      <c r="K321" s="43" t="str">
        <f ca="1">INDIRECT("審判データ!"&amp;ADDRESS(MATCH(C321,審判データ!$AH$1:$AH$379,0),53))</f>
        <v>2G040 AA01;2G040 AB02;2G040 AB07;2G040 BA08</v>
      </c>
      <c r="L321" s="719" t="s">
        <v>22951</v>
      </c>
      <c r="M321" s="716" t="s">
        <v>2271</v>
      </c>
      <c r="N321" s="720" t="s">
        <v>3823</v>
      </c>
      <c r="O321" s="721">
        <v>0</v>
      </c>
      <c r="P321" s="722" t="s">
        <v>192</v>
      </c>
      <c r="Q321" s="715" t="s">
        <v>192</v>
      </c>
      <c r="R321" s="716" t="s">
        <v>22952</v>
      </c>
      <c r="S321" s="715" t="str">
        <f>IF(OR(LEFT(R321)="特",LEFT(R321)="実"),VLOOKUP(R321,'証拠（JP特許）'!$B$2:$D$299,2,FALSE),IF(AND(OR(LEFT(R321,2)="US",LEFT(R321,2)="WO",LEFT(R321,2)="GB",LEFT(R321,2)="EP",LEFT(R321,2)="DE"),OR(MID(R321,3,1)="1",MID(R321,3,1)="2",MID(R321,3,1)="3",MID(R321,3,1)="4",MID(R321,3,1)="5",MID(R321,3,1)="6",MID(R321,3,1)="7",MID(R321,3,1)="8",MID(R321,3,1)="9",MID(R321,3,1)="0")),VLOOKUP(R321,'証拠（WW特許）'!$B$2:$C$90,2,FALSE),"_"))</f>
        <v>_</v>
      </c>
      <c r="T321" s="716" t="str">
        <f>IF(OR(LEFT(R321)="特",LEFT(R321)="実"),VLOOKUP(R321,'証拠（JP特許）'!$B$2:$E$299,4,FALSE),"_")</f>
        <v>_</v>
      </c>
      <c r="U321" s="644" t="s">
        <v>94</v>
      </c>
      <c r="V321" s="646" t="s">
        <v>122</v>
      </c>
      <c r="W321" s="725" t="str">
        <f t="shared" si="23"/>
        <v/>
      </c>
      <c r="X321" s="646"/>
      <c r="Y321" s="646" t="str">
        <f t="shared" si="24"/>
        <v/>
      </c>
      <c r="Z321" s="414" t="str">
        <f ca="1">IF(OR(LEFT(R321)="特",LEFT(R321)="実",AND(OR(LEFT(R321,2)="US",LEFT(R321,2)="WO",LEFT(R321,2)="GB",LEFT(R321,2)="EP",LEFT(R321,2)="DE"),OR(MID(R321,3,1)="1",MID(R321,3,1)="2",MID(R321,3,1)="3",MID(R321,3,1)="4",MID(R321,3,1)="5",MID(R321,3,1)="6",MID(R321,3,1)="7",MID(R321,3,1)="8",MID(R321,3,1)="9",MID(R321,3,1)="0",))),IF(COUNTIF(INDIRECT("拒絶理由・拒絶査定・異議申立!"&amp;ADDRESS(MATCH(C321,拒絶理由・拒絶査定・異議申立!B$1:B$1000,0),3)&amp;":"&amp;ADDRESS(MATCH(C321,拒絶理由・拒絶査定・異議申立!B$1:B$1000,0),50)),R321)+COUNTIF(INDIRECT("拒絶理由・拒絶査定・異議申立!"&amp;ADDRESS(MATCH(C321,拒絶理由・拒絶査定・異議申立!B$1:B$1000,0),3)&amp;":"&amp;ADDRESS(MATCH(C321,拒絶理由・拒絶査定・異議申立!B$1:B$1000,0),50)),T321)&gt;0,"Yes","No"),"")</f>
        <v/>
      </c>
      <c r="AA321" s="415" t="str">
        <f ca="1">IF(OR(LEFT(R321)="特",LEFT(R321)="実",AND(OR(LEFT(R321,2)="US",LEFT(R321,2)="WO",LEFT(R321,2)="GB",LEFT(R321,2)="EP",LEFT(R321,2)="DE"),OR(MID(R321,3,1)="1",MID(R321,3,1)="2",MID(R321,3,1)="3",MID(R321,3,1)="4",MID(R321,3,1)="5",MID(R321,3,1)="6",MID(R321,3,1)="7",MID(R321,3,1)="8",MID(R321,3,1)="9",MID(R321,3,1)="0",))),IF(COUNTIF(INDIRECT("先行技術調査・登録査定!"&amp;ADDRESS(MATCH(C321,先行技術調査・登録査定!B$1:B$1000,0),3)&amp;":"&amp;ADDRESS(MATCH(C321,先行技術調査・登録査定!B$1:B$1000,0),49)),R321)+COUNTIF(INDIRECT("先行技術調査・登録査定!"&amp;ADDRESS(MATCH(C321,先行技術調査・登録査定!B$1:B$1000,0),3)&amp;":"&amp;ADDRESS(MATCH(C321,先行技術調査・登録査定!B$1:B$1000,0),49)),T321)&gt;0,"Yes","No"),"")</f>
        <v/>
      </c>
      <c r="AB321" s="416" t="str">
        <f t="shared" ca="1" si="25"/>
        <v/>
      </c>
      <c r="AC321" s="252" t="str">
        <f>IF(OR(LEFT(R321)="特",LEFT(R321)="実",AND(OR(LEFT(R321,2)="US",LEFT(R321,2)="WO",LEFT(R321,2)="GB",LEFT(R321,2)="EP",LEFT(R321,2)="DE"),OR(MID(R321,3,1)="1",MID(R321,3,1)="2",MID(R321,3,1)="3",MID(R321,3,1)="4",MID(R321,3,1)="5",MID(R321,3,1)="6",MID(R321,3,1)="7",MID(R321,3,1)="8",MID(R321,3,1)="9",MID(R321,3,1)="0",))),"",VLOOKUP($C321,非特許文献リスト!$A$2:$C$196,2,FALSE))</f>
        <v/>
      </c>
      <c r="AD321" s="417" t="str">
        <f>IF(OR(LEFT(R321)="特",LEFT(R321)="実",AND(OR(LEFT(R321,2)="US",LEFT(R321,2)="WO",LEFT(R321,2)="GB",LEFT(R321,2)="EP",LEFT(R321,2)="DE"),OR(MID(R321,3,1)="1",MID(R321,3,1)="2",MID(R321,3,1)="3",MID(R321,3,1)="4",MID(R321,3,1)="5",MID(R321,3,1)="6",MID(R321,3,1)="7",MID(R321,3,1)="8",MID(R321,3,1)="9",MID(R321,3,1)="0",))),"",VLOOKUP($C321,非特許文献リスト!$A$2:$C$196,3,FALSE))</f>
        <v/>
      </c>
      <c r="AE321" s="188" t="str">
        <f t="shared" si="22"/>
        <v/>
      </c>
      <c r="AF321" s="189" t="str">
        <f>IF(OR(LEFT(R321)="特",LEFT(R321)="実"),VLOOKUP(R321,'証拠（JP特許）'!$B$2:$AB$299,10,FALSE),IF(AND(OR(LEFT(R321,2)="US",LEFT(R321,2)="WO",LEFT(R321,2)="GB",LEFT(R321,2)="EP",LEFT(R321,2)="DE"),OR(MID(R321,3,1)="1",MID(R321,3,1)="2",MID(R321,3,1)="3",MID(R321,3,1)="4",MID(R321,3,1)="5",MID(R321,3,1)="6",MID(R321,3,1)="7",MID(R321,3,1)="8",MID(R321,3,1)="9",MID(R321,3,1)="0",)),VLOOKUP(R321,'証拠（WW特許）'!$B$2:$M$90,8,FALSE),""))</f>
        <v/>
      </c>
      <c r="AG321" s="189" t="str">
        <f>IF(OR(LEFT(R321)="特",LEFT(R321)="実"),VLOOKUP(R321,'証拠（JP特許）'!$B$2:$AB$299,26,FALSE),IF(AND(OR(LEFT(R321,2)="US",LEFT(R321,2)="WO",LEFT(R321,2)="GB",LEFT(R321,2)="EP",LEFT(R321,2)="DE"),OR(MID(R321,3,1)="1",MID(R321,3,1)="2",MID(R321,3,1)="3",MID(R321,3,1)="4",MID(R321,3,1)="5",MID(R321,3,1)="6",MID(R321,3,1)="7",MID(R321,3,1)="8",MID(R321,3,1)="9",MID(R321,3,1)="0",)),VLOOKUP(R321,'証拠（WW特許）'!$B$2:$M$90,12,FALSE),""))</f>
        <v/>
      </c>
      <c r="AH321" s="190" t="str">
        <f>IF(OR(LEFT(R321)="特",LEFT(R321)="実"),VLOOKUP(R321,'証拠（JP特許）'!$B$2:$X$299,20,FALSE),IF(AND(OR(LEFT(R321,2)="US",LEFT(R321,2)="WO",LEFT(R321,2)="GB",LEFT(R321,2)="EP",LEFT(R321,2)="DE"),OR(MID(R321,3,1)="1",MID(R321,3,1)="2",MID(R321,3,1)="3",MID(R321,3,1)="4",MID(R321,3,1)="5",MID(R321,3,1)="6",MID(R321,3,1)="7",MID(R321,3,1)="8",MID(R321,3,1)="9",MID(R321,3,1)="0",)),VLOOKUP(R321,'証拠（WW特許）'!$B$2:$U$90,20,FALSE),""))</f>
        <v/>
      </c>
      <c r="AI321" s="190" t="str">
        <f>IF(OR(LEFT(R321)="特",LEFT(R321)="実"),VLOOKUP(R321,'証拠（JP特許）'!$B$2:$X$299,21,FALSE),"")</f>
        <v/>
      </c>
      <c r="AJ321" s="190" t="str">
        <f>IF(OR(LEFT(R321)="特",LEFT(R321)="実"),VLOOKUP(R321,'証拠（JP特許）'!$B$2:$X$299,22,FALSE),"")</f>
        <v/>
      </c>
      <c r="AK321" s="191" t="str">
        <f>IF(OR(LEFT(R321)="特",LEFT(R321)="実"),VLOOKUP(R321,'証拠（JP特許）'!$B$2:$X$299,17,FALSE),IF(AND(OR(LEFT(R321,2)="US",LEFT(R321,2)="WO",LEFT(R321,2)="GB",LEFT(R321,2)="EP",LEFT(R321,2)="DE"),OR(MID(R321,3,1)="1",MID(R321,3,1)="2",MID(R321,3,1)="3",MID(R321,3,1)="4",MID(R321,3,1)="5",MID(R321,3,1)="6",MID(R321,3,1)="7",MID(R321,3,1)="8",MID(R321,3,1)="9",MID(R321,3,1)="0",)),VLOOKUP(R321,'証拠（WW特許）'!$B$2:$U$90,16,FALSE),""))</f>
        <v/>
      </c>
      <c r="AL321" s="190"/>
      <c r="AM321" s="190"/>
      <c r="AN321" s="190"/>
      <c r="AO321" s="190" t="str">
        <f ca="1">IF(OR(LEFT(R321)="特",LEFT(R321)="実",AND(OR(LEFT(R321,2)="US",LEFT(R321,2)="WO",LEFT(R321,2)="GB",LEFT(R321,2)="EP",LEFT(R321,2)="DE"),OR(MID(R321,3,1)="1",MID(R321,3,1)="2",MID(R321,3,1)="3",MID(R321,3,1)="4",MID(R321,3,1)="5",MID(R321,3,1)="6",MID(R321,3,1)="7",MID(R321,3,1)="8",MID(R321,3,1)="9",MID(R321,3,1)="0"))),IF(COUNTIF(INDIRECT("発明者引用!"&amp;ADDRESS(MATCH(C321,発明者引用!B$1:B$196,0),4)&amp;":"&amp;ADDRESS(MATCH(C321,発明者引用!B$1:B$196,0),17)),R321)+COUNTIF(INDIRECT("発明者引用!"&amp;ADDRESS(MATCH(C321,発明者引用!B$1:B$196,0),4)&amp;":"&amp;ADDRESS(MATCH(C321,発明者引用!B$1:B$196,0),17)),#REF!)+COUNTIF(INDIRECT("発明者引用!"&amp;ADDRESS(MATCH(C321,発明者引用!B$1:B$196,0),4)&amp;":"&amp;ADDRESS(MATCH(C321,発明者引用!B$1:B$196,0),17)),T321)&gt;0,"Yes","No"),"")</f>
        <v/>
      </c>
      <c r="AP321" s="190" t="str">
        <f ca="1">IF(OR(LEFT(R321)="特",LEFT(R321)="実",AND(OR(LEFT(R321,2)="US",LEFT(R321,2)="WO",LEFT(R321,2)="GB",LEFT(R321,2)="EP",LEFT(R321,2)="DE"),OR(MID(R321,3,1)="1",MID(R321,3,1)="2",MID(R321,3,1)="3",MID(R321,3,1)="4",MID(R321,3,1)="5",MID(R321,3,1)="6",MID(R321,3,1)="7",MID(R321,3,1)="8",MID(R321,3,1)="9",MID(R321,3,1)="0"))),IF(VLOOKUP(C321,ファミリ引用特許WO!$A$2:$B$241,2,FALSE)+VLOOKUP(C321,ファミリ引用文献WO!$A$2:$C$241,3,FALSE)=0,"ISR無し",IF(COUNTIF(INDIRECT("ファミリ引用特許WO!"&amp;ADDRESS(MATCH(C321,ファミリ引用特許WO!$A$2:$A$241,0),1)&amp;":"&amp;ADDRESS(MATCH(C321,ファミリ引用特許WO!$A$2:$A$241,0),19)),R321)+COUNTIF(INDIRECT("ファミリ引用特許WO!"&amp;ADDRESS(MATCH(C321,ファミリ引用特許WO!$A$2:$A$241,0),1)&amp;":"&amp;ADDRESS(MATCH(C321,ファミリ引用特許WO!$A$2:$A$241,0),19)),S321)+COUNTIF(INDIRECT("ファミリ引用特許WO!"&amp;ADDRESS(MATCH(C321,ファミリ引用特許WO!$A$2:$A$241,0),1)&amp;":"&amp;ADDRESS(MATCH(C321,ファミリ引用特許WO!$A$2:$A$241,0),19)),T321)+COUNTIF(INDIRECT("ファミリ引用特許WO!"&amp;ADDRESS(MATCH(C321,ファミリ引用特許WO!$A$2:$A$241,0),1)&amp;":"&amp;ADDRESS(MATCH(C321,ファミリ引用特許WO!$A$2:$A$241,0),19)),W321)+COUNTIF(INDIRECT("ファミリ引用特許WO!"&amp;ADDRESS(MATCH(C321,ファミリ引用特許WO!$A$2:$A$241,0),1)&amp;":"&amp;ADDRESS(MATCH(C321,ファミリ引用特許WO!$A$2:$A$241,0),19)),Y321)&gt;0,"Yes","No")),"")</f>
        <v/>
      </c>
      <c r="AQ321" s="194" t="str">
        <f ca="1">IF(OR(LEFT(R321)="特",LEFT(R321)="実",AND(OR(LEFT(R321,2)="US",LEFT(R321,2)="WO",LEFT(R321,2)="GB",LEFT(R321,2)="EP",LEFT(R321,2)="DE"),OR(MID(R321,3,1)="1",MID(R321,3,1)="2",MID(R321,3,1)="3",MID(R321,3,1)="4",MID(R321,3,1)="5",MID(R321,3,1)="6",MID(R321,3,1)="7",MID(R321,3,1)="8",MID(R321,3,1)="9",MID(R321,3,1)="0"))),IF(VLOOKUP(C321,'ファミリ引用特許表記修正（ex.A2→A）'!$A$2:$B$241,2,FALSE)=0,"family無し",IF(COUNTIF(INDIRECT("'ファミリ引用特許表記修正（ex.A2→A）'!"&amp;ADDRESS(MATCH(C321,'ファミリ引用特許表記修正（ex.A2→A）'!$A$2:$A$241,0),1)&amp;":"&amp;ADDRESS(MATCH(C321,'ファミリ引用特許表記修正（ex.A2→A）'!$A$2:$A$241,0),171)),R321)+COUNTIF(INDIRECT("'ファミリ引用特許表記修正（ex.A2→A）'!"&amp;ADDRESS(MATCH(C321,'ファミリ引用特許表記修正（ex.A2→A）'!$A$2:$A$241,0),1)&amp;":"&amp;ADDRESS(MATCH(C321,'ファミリ引用特許表記修正（ex.A2→A）'!$A$2:$A$241,0),171)),S321)+COUNTIF(INDIRECT("'ファミリ引用特許表記修正（ex.A2→A）'!"&amp;ADDRESS(MATCH(C321,'ファミリ引用特許表記修正（ex.A2→A）'!$A$2:$A$241,0),1)&amp;":"&amp;ADDRESS(MATCH(C321,'ファミリ引用特許表記修正（ex.A2→A）'!$A$2:$A$241,0),171)),T321)+COUNTIF(INDIRECT("'ファミリ引用特許表記修正（ex.A2→A）'!"&amp;ADDRESS(MATCH(C321,'ファミリ引用特許表記修正（ex.A2→A）'!$A$2:$A$241,0),1)&amp;":"&amp;ADDRESS(MATCH(C321,'ファミリ引用特許表記修正（ex.A2→A）'!$A$2:$A$241,0),171)),W321)+COUNTIF(INDIRECT("'ファミリ引用特許表記修正（ex.A2→A）'!"&amp;ADDRESS(MATCH(C321,'ファミリ引用特許表記修正（ex.A2→A）'!$A$2:$A$241,0),1)&amp;":"&amp;ADDRESS(MATCH(C321,'ファミリ引用特許表記修正（ex.A2→A）'!$A$2:$A$241,0),171)),Y321)&gt;0,"Yes","No")),"")</f>
        <v/>
      </c>
      <c r="AR321" s="193" t="str">
        <f>IF(OR(LEFT(R321)="特",LEFT(R321)="実",AND(OR(LEFT(R321,2)="US",LEFT(R321,2)="WO",LEFT(R321,2)="GB",LEFT(R321,2)="EP",LEFT(R321,2)="DE"),OR(MID(R321,3,1)="1",MID(R321,3,1)="2",MID(R321,3,1)="3",MID(R321,3,1)="4",MID(R321,3,1)="5",MID(R321,3,1)="6",MID(R321,3,1)="7",MID(R321,3,1)="8",MID(R321,3,1)="9",MID(R321,3,1)="0",))),"",VLOOKUP($C321,ファミリ発明者引用文献!A$3:B$235,2,FALSE))</f>
        <v>,,</v>
      </c>
      <c r="AS321" s="194" t="str">
        <f>VLOOKUP(C321,ファミリ引用文献WO!A$2:B$241,2,FALSE)</f>
        <v/>
      </c>
      <c r="AT321" s="190" t="str">
        <f>VLOOKUP(C321,ファミリ引用文献!A$3:B$242,2,FALSE)</f>
        <v>/PEHLKE R D: ""Computer simulation of solidification processes-the evolution of a technology"" METALLURGICAL AND MATERIALS TRANSACTIONS A (PHYSICAL METALLURGY AND MATERIALS SCIENCE) MINERALS, METALS &amp; MATER. SOC. &amp; ASM INT USA, vol. 33A, no. 8, August 2002 (2002-08), pages 2251-2273, XP002480226 ISSN: 1073-5623/Y. NAGASAKA* AND S. KISANUKI ** (* KONAN UNIVERSITY, KOBE ** QUALICA LTD., OSAKA, (JAPAN) ): ""A Knowledge Management System for Manufacturing Design"" PROCEEDINGS OF IPMM'03, 2003, - 18 May 2003 (2003-05-18) pages 23.05.2003-1-12, XP002480227 SENDAI, Japan/SIGWORTH G K ET AL: ""Mechanisms of porosity formation during solidification: a theoretical analysis"" METALLURGICAL TRANSACTIONS B (PROCESS METALLURGY) USA, vol. 24B, no. 2, April 1993 (1993-04), pages 349-364, XP009100195 ISSN: 0360-2141/KUBO K ET AL: ""Mathematical modeling of porosity formation in solidification"" METALLURGICAL TRANSACTIONS B (PROCESS METALLURGY) USA, vol. 16B, no. 2, June 1985 (1985-06), pages 359-366, XP009100194 ISSN: 0360-2141//SABAU ADRIAN S: ""Predicting interdendritic cavity defects during casting solidification"" JOM; JOM MARCH 2004, vol. 56, no. 3, March 2004 (2004-03), pages 54-56, XP002480228/0/0/0/0/0/0/0/0/0/0/0/0/0/0/0/0/0/0/0/0/0/0/0/0/0/0/0/0/0/0/0/0/0/0/0/0/0/0/0/0/0/0/0/0/0/0/0/0/0/0/0/0/0/0/0/0/0/0/0/0/0/0/0/0/0/0/0/0/0/0/0/0/0/0/0/0/0/0/0/0/0/0/0/0/0/0/0/0/0/0/0/0/0/0/0/0/0/0/0/0/0/0/0/0/0/0/0/0/0/0/0/0/0/0/0/0/0/0/0/0/0/0/0/0/0/0/0/0/0/0/0/0/0/0/0/0/0/0/0/0/0/0/0/0/0/0/0/0/0/0/0/0/0/0/0/0/0/0/0/0/0/0/0/0/0/0/0/0/0</v>
      </c>
      <c r="AU321" s="190" t="str">
        <f>VLOOKUP(C321,審判データ!AH$2:BT$379,39,FALSE)</f>
        <v>CN101166595A;CN101166595B;EP1878520A;WO06/117837;特許04516987;KR20080009721A;KR100999258B;US2009165982;WO2006117837A</v>
      </c>
      <c r="AV321" s="192" t="str">
        <f ca="1">IF(INDIRECT("審判データ!"&amp;ADDRESS(MATCH(C321,審判データ!$AH$1:$AH$379,0),32))="早期審査の対象とする","早期審査","")</f>
        <v/>
      </c>
      <c r="AW321" s="657" t="str">
        <f t="shared" si="21"/>
        <v/>
      </c>
      <c r="AX321" s="658" t="str">
        <f>IF(LEFT(AE321,3)="日本特",IF(LEFT(C321)="特",VLOOKUP(C321,'本件、証拠文献テーマコード'!G$2:I$376,3,FALSE),VLOOKUP(C321,'本件、証拠文献テーマコード'!B$2:I$376,8,FALSE)),"")</f>
        <v/>
      </c>
      <c r="AY321" s="658" t="str">
        <f>IF(LEFT(AE321,3)="日本特",IF(OR(MID(R321,2,1)="開",MID(R321,2,1)="表",MID(R321,2,1)="登"),VLOOKUP(R321,'本件、証拠文献テーマコード'!C$2:I$379,7,FALSE),VLOOKUP(R321,'本件、証拠文献テーマコード'!G$2:I$379,3,FALSE)),"")</f>
        <v/>
      </c>
      <c r="AZ321" s="54"/>
    </row>
    <row r="322" spans="1:52" ht="40.5" x14ac:dyDescent="0.15">
      <c r="A322" s="771" t="s">
        <v>22953</v>
      </c>
      <c r="B322" s="586" t="str">
        <f ca="1">IF(A322="",B321,INDIRECT("審判データ!"&amp;ADDRESS(MATCH(A322,審判データ!$HC$1:$HC$379,0),20))&amp;" / "&amp;INDIRECT("審判データ!"&amp;ADDRESS(MATCH(A322,審判データ!$HC$1:$HC$379,0),21)))</f>
        <v>2011 / 29-2</v>
      </c>
      <c r="C322" s="728">
        <v>4243642</v>
      </c>
      <c r="D322" s="728" t="s">
        <v>3829</v>
      </c>
      <c r="E322" s="163" t="str">
        <f ca="1">INDIRECT("審判データ!"&amp;ADDRESS(MATCH(C322,審判データ!$AH$1:$AH$379,0),55))</f>
        <v>吉田健治</v>
      </c>
      <c r="F322" s="43" t="str">
        <f ca="1">INDIRECT("審判データ!"&amp;ADDRESS(MATCH(C322,審判データ!$AH$1:$AH$379,0),56))</f>
        <v>吉田　健治</v>
      </c>
      <c r="G322" s="43" t="str">
        <f ca="1">INDIRECT("審判データ!"&amp;ADDRESS(MATCH(C322,審判データ!$AH$1:$AH$379,0),72))</f>
        <v>CN101779185A;EP2189882A;IN2010000240MUMW;特開2009-043218;特許04129841;特開2009-043228;特許04243642;KR20100052526A;KR101229879B;KR1020110099068A;US2011109641;WO2009019894A</v>
      </c>
      <c r="H322" s="43" t="str">
        <f ca="1">INDIRECT("審判データ!"&amp;ADDRESS(MATCH(C322,審判データ!$AH$1:$AH$379,0),41))</f>
        <v>G06F  3/041;G06F  3/042</v>
      </c>
      <c r="I322" s="43" t="str">
        <f ca="1">INDIRECT("審判データ!"&amp;ADDRESS(MATCH(C322,審判データ!$AH$1:$AH$379,0),49))</f>
        <v>G06F   3/041@AFI(JP);G06F   3/042@ALI(JP)</v>
      </c>
      <c r="J322" s="43" t="str">
        <f ca="1">INDIRECT("審判データ!"&amp;ADDRESS(MATCH(C322,審判データ!$AH$1:$AH$379,0),51))</f>
        <v>G06F  3/041   380 B;G06F  3/042       J;G06F  3/042   421</v>
      </c>
      <c r="K322" s="43" t="str">
        <f ca="1">INDIRECT("審判データ!"&amp;ADDRESS(MATCH(C322,審判データ!$AH$1:$AH$379,0),53))</f>
        <v>5B068 AA04;5B068 AA33;5B068 BB18;5B068 BC08;5B068 BD02;5B068 BD09;5B068 BE06;5B068 BE11;5B068 DD13</v>
      </c>
      <c r="L322" s="1004" t="s">
        <v>22954</v>
      </c>
      <c r="M322" s="1021" t="s">
        <v>22934</v>
      </c>
      <c r="N322" s="1006" t="s">
        <v>22955</v>
      </c>
      <c r="O322" s="1022">
        <v>0</v>
      </c>
      <c r="P322" s="1023" t="s">
        <v>22956</v>
      </c>
      <c r="Q322" s="715" t="s">
        <v>324</v>
      </c>
      <c r="R322" s="716" t="s">
        <v>22949</v>
      </c>
      <c r="S322" s="715" t="str">
        <f>IF(OR(LEFT(R322)="特",LEFT(R322)="実"),VLOOKUP(R322,'証拠（JP特許）'!$B$2:$D$299,2,FALSE),IF(AND(OR(LEFT(R322,2)="US",LEFT(R322,2)="WO",LEFT(R322,2)="GB",LEFT(R322,2)="EP",LEFT(R322,2)="DE"),OR(MID(R322,3,1)="1",MID(R322,3,1)="2",MID(R322,3,1)="3",MID(R322,3,1)="4",MID(R322,3,1)="5",MID(R322,3,1)="6",MID(R322,3,1)="7",MID(R322,3,1)="8",MID(R322,3,1)="9",MID(R322,3,1)="0")),VLOOKUP(R322,'証拠（WW特許）'!$B$2:$C$90,2,FALSE),"_"))</f>
        <v>特願2000-347974</v>
      </c>
      <c r="T322" s="716" t="str">
        <f>IF(OR(LEFT(R322)="特",LEFT(R322)="実"),VLOOKUP(R322,'証拠（JP特許）'!$B$2:$E$299,4,FALSE),"_")</f>
        <v>_</v>
      </c>
      <c r="U322" s="644" t="s">
        <v>94</v>
      </c>
      <c r="V322" s="646" t="s">
        <v>122</v>
      </c>
      <c r="W322" s="725" t="str">
        <f t="shared" si="23"/>
        <v>JP2002149331A</v>
      </c>
      <c r="X322" s="646"/>
      <c r="Y322" s="646" t="str">
        <f t="shared" si="24"/>
        <v/>
      </c>
      <c r="Z322" s="414" t="str">
        <f ca="1">IF(OR(LEFT(R322)="特",LEFT(R322)="実",AND(OR(LEFT(R322,2)="US",LEFT(R322,2)="WO",LEFT(R322,2)="GB",LEFT(R322,2)="EP",LEFT(R322,2)="DE"),OR(MID(R322,3,1)="1",MID(R322,3,1)="2",MID(R322,3,1)="3",MID(R322,3,1)="4",MID(R322,3,1)="5",MID(R322,3,1)="6",MID(R322,3,1)="7",MID(R322,3,1)="8",MID(R322,3,1)="9",MID(R322,3,1)="0",))),IF(COUNTIF(INDIRECT("拒絶理由・拒絶査定・異議申立!"&amp;ADDRESS(MATCH(C322,拒絶理由・拒絶査定・異議申立!B$1:B$1000,0),3)&amp;":"&amp;ADDRESS(MATCH(C322,拒絶理由・拒絶査定・異議申立!B$1:B$1000,0),50)),R322)+COUNTIF(INDIRECT("拒絶理由・拒絶査定・異議申立!"&amp;ADDRESS(MATCH(C322,拒絶理由・拒絶査定・異議申立!B$1:B$1000,0),3)&amp;":"&amp;ADDRESS(MATCH(C322,拒絶理由・拒絶査定・異議申立!B$1:B$1000,0),50)),T322)&gt;0,"Yes","No"),"")</f>
        <v>No</v>
      </c>
      <c r="AA322" s="415" t="str">
        <f ca="1">IF(OR(LEFT(R322)="特",LEFT(R322)="実",AND(OR(LEFT(R322,2)="US",LEFT(R322,2)="WO",LEFT(R322,2)="GB",LEFT(R322,2)="EP",LEFT(R322,2)="DE"),OR(MID(R322,3,1)="1",MID(R322,3,1)="2",MID(R322,3,1)="3",MID(R322,3,1)="4",MID(R322,3,1)="5",MID(R322,3,1)="6",MID(R322,3,1)="7",MID(R322,3,1)="8",MID(R322,3,1)="9",MID(R322,3,1)="0",))),IF(COUNTIF(INDIRECT("先行技術調査・登録査定!"&amp;ADDRESS(MATCH(C322,先行技術調査・登録査定!B$1:B$1000,0),3)&amp;":"&amp;ADDRESS(MATCH(C322,先行技術調査・登録査定!B$1:B$1000,0),49)),R322)+COUNTIF(INDIRECT("先行技術調査・登録査定!"&amp;ADDRESS(MATCH(C322,先行技術調査・登録査定!B$1:B$1000,0),3)&amp;":"&amp;ADDRESS(MATCH(C322,先行技術調査・登録査定!B$1:B$1000,0),49)),T322)&gt;0,"Yes","No"),"")</f>
        <v>No</v>
      </c>
      <c r="AB322" s="416" t="str">
        <f t="shared" ca="1" si="25"/>
        <v>Yes</v>
      </c>
      <c r="AC322" s="252" t="str">
        <f>IF(OR(LEFT(R322)="特",LEFT(R322)="実",AND(OR(LEFT(R322,2)="US",LEFT(R322,2)="WO",LEFT(R322,2)="GB",LEFT(R322,2)="EP",LEFT(R322,2)="DE"),OR(MID(R322,3,1)="1",MID(R322,3,1)="2",MID(R322,3,1)="3",MID(R322,3,1)="4",MID(R322,3,1)="5",MID(R322,3,1)="6",MID(R322,3,1)="7",MID(R322,3,1)="8",MID(R322,3,1)="9",MID(R322,3,1)="0",))),"",VLOOKUP($C322,非特許文献リスト!$A$2:$C$196,2,FALSE))</f>
        <v/>
      </c>
      <c r="AD322" s="417" t="str">
        <f>IF(OR(LEFT(R322)="特",LEFT(R322)="実",AND(OR(LEFT(R322,2)="US",LEFT(R322,2)="WO",LEFT(R322,2)="GB",LEFT(R322,2)="EP",LEFT(R322,2)="DE"),OR(MID(R322,3,1)="1",MID(R322,3,1)="2",MID(R322,3,1)="3",MID(R322,3,1)="4",MID(R322,3,1)="5",MID(R322,3,1)="6",MID(R322,3,1)="7",MID(R322,3,1)="8",MID(R322,3,1)="9",MID(R322,3,1)="0",))),"",VLOOKUP($C322,非特許文献リスト!$A$2:$C$196,3,FALSE))</f>
        <v/>
      </c>
      <c r="AE322" s="188" t="str">
        <f t="shared" si="22"/>
        <v>日本特許文献</v>
      </c>
      <c r="AF322" s="189" t="str">
        <f>IF(OR(LEFT(R322)="特",LEFT(R322)="実"),VLOOKUP(R322,'証拠（JP特許）'!$B$2:$AB$299,10,FALSE),IF(AND(OR(LEFT(R322,2)="US",LEFT(R322,2)="WO",LEFT(R322,2)="GB",LEFT(R322,2)="EP",LEFT(R322,2)="DE"),OR(MID(R322,3,1)="1",MID(R322,3,1)="2",MID(R322,3,1)="3",MID(R322,3,1)="4",MID(R322,3,1)="5",MID(R322,3,1)="6",MID(R322,3,1)="7",MID(R322,3,1)="8",MID(R322,3,1)="9",MID(R322,3,1)="0",)),VLOOKUP(R322,'証拠（WW特許）'!$B$2:$M$90,8,FALSE),""))</f>
        <v>キヤノン株式会社</v>
      </c>
      <c r="AG322" s="189" t="str">
        <f>IF(OR(LEFT(R322)="特",LEFT(R322)="実"),VLOOKUP(R322,'証拠（JP特許）'!$B$2:$AB$299,26,FALSE),IF(AND(OR(LEFT(R322,2)="US",LEFT(R322,2)="WO",LEFT(R322,2)="GB",LEFT(R322,2)="EP",LEFT(R322,2)="DE"),OR(MID(R322,3,1)="1",MID(R322,3,1)="2",MID(R322,3,1)="3",MID(R322,3,1)="4",MID(R322,3,1)="5",MID(R322,3,1)="6",MID(R322,3,1)="7",MID(R322,3,1)="8",MID(R322,3,1)="9",MID(R322,3,1)="0",)),VLOOKUP(R322,'証拠（WW特許）'!$B$2:$M$90,12,FALSE),""))</f>
        <v>柳澤　亮三</v>
      </c>
      <c r="AH322" s="190" t="str">
        <f>IF(OR(LEFT(R322)="特",LEFT(R322)="実"),VLOOKUP(R322,'証拠（JP特許）'!$B$2:$X$299,20,FALSE),IF(AND(OR(LEFT(R322,2)="US",LEFT(R322,2)="WO",LEFT(R322,2)="GB",LEFT(R322,2)="EP",LEFT(R322,2)="DE"),OR(MID(R322,3,1)="1",MID(R322,3,1)="2",MID(R322,3,1)="3",MID(R322,3,1)="4",MID(R322,3,1)="5",MID(R322,3,1)="6",MID(R322,3,1)="7",MID(R322,3,1)="8",MID(R322,3,1)="9",MID(R322,3,1)="0",)),VLOOKUP(R322,'証拠（WW特許）'!$B$2:$U$90,20,FALSE),""))</f>
        <v>G06F   3/042   (2006.01),G06F   3/041   (2006.01)</v>
      </c>
      <c r="AI322" s="190" t="str">
        <f>IF(OR(LEFT(R322)="特",LEFT(R322)="実"),VLOOKUP(R322,'証拠（JP特許）'!$B$2:$X$299,21,FALSE),"")</f>
        <v xml:space="preserve">G06F  3/03   330J,G06F  3/033  360E,G06F  3/042     J,G06F  3/041  330E,G06F  3/042  421 </v>
      </c>
      <c r="AJ322" s="190" t="str">
        <f>IF(OR(LEFT(R322)="特",LEFT(R322)="実"),VLOOKUP(R322,'証拠（JP特許）'!$B$2:$X$299,22,FALSE),"")</f>
        <v>5B068AA05,5B068AA33,5B068BD02,5B068BD09,5B068BD25,5B068BE06,5B068BE15,5B068CC11,5B068CC12,5B068CD06,5B087AA06,5B087AA09,5B087AB05,5B087AB08,5B087BC03,5B087BC12,5B087BC32,5B087CC03,5B087CC09,5B087CC12,5B087CC21,5B087CC26,5B087CC33,5B087DD09,5B087DJ03</v>
      </c>
      <c r="AK322" s="191" t="str">
        <f>IF(OR(LEFT(R322)="特",LEFT(R322)="実"),VLOOKUP(R322,'証拠（JP特許）'!$B$2:$X$299,17,FALSE),IF(AND(OR(LEFT(R322,2)="US",LEFT(R322,2)="WO",LEFT(R322,2)="GB",LEFT(R322,2)="EP",LEFT(R322,2)="DE"),OR(MID(R322,3,1)="1",MID(R322,3,1)="2",MID(R322,3,1)="3",MID(R322,3,1)="4",MID(R322,3,1)="5",MID(R322,3,1)="6",MID(R322,3,1)="7",MID(R322,3,1)="8",MID(R322,3,1)="9",MID(R322,3,1)="0",)),VLOOKUP(R322,'証拠（WW特許）'!$B$2:$U$90,16,FALSE),""))</f>
        <v>2002.05.24</v>
      </c>
      <c r="AL322" s="190"/>
      <c r="AM322" s="190"/>
      <c r="AN322" s="190"/>
      <c r="AO322" s="190" t="str">
        <f ca="1">IF(OR(LEFT(R322)="特",LEFT(R322)="実",AND(OR(LEFT(R322,2)="US",LEFT(R322,2)="WO",LEFT(R322,2)="GB",LEFT(R322,2)="EP",LEFT(R322,2)="DE"),OR(MID(R322,3,1)="1",MID(R322,3,1)="2",MID(R322,3,1)="3",MID(R322,3,1)="4",MID(R322,3,1)="5",MID(R322,3,1)="6",MID(R322,3,1)="7",MID(R322,3,1)="8",MID(R322,3,1)="9",MID(R322,3,1)="0"))),IF(COUNTIF(INDIRECT("発明者引用!"&amp;ADDRESS(MATCH(C322,発明者引用!B$1:B$196,0),4)&amp;":"&amp;ADDRESS(MATCH(C322,発明者引用!B$1:B$196,0),17)),R322)+COUNTIF(INDIRECT("発明者引用!"&amp;ADDRESS(MATCH(C322,発明者引用!B$1:B$196,0),4)&amp;":"&amp;ADDRESS(MATCH(C322,発明者引用!B$1:B$196,0),17)),#REF!)+COUNTIF(INDIRECT("発明者引用!"&amp;ADDRESS(MATCH(C322,発明者引用!B$1:B$196,0),4)&amp;":"&amp;ADDRESS(MATCH(C322,発明者引用!B$1:B$196,0),17)),T322)&gt;0,"Yes","No"),"")</f>
        <v>No</v>
      </c>
      <c r="AP322" s="190" t="str">
        <f ca="1">IF(OR(LEFT(R322)="特",LEFT(R322)="実",AND(OR(LEFT(R322,2)="US",LEFT(R322,2)="WO",LEFT(R322,2)="GB",LEFT(R322,2)="EP",LEFT(R322,2)="DE"),OR(MID(R322,3,1)="1",MID(R322,3,1)="2",MID(R322,3,1)="3",MID(R322,3,1)="4",MID(R322,3,1)="5",MID(R322,3,1)="6",MID(R322,3,1)="7",MID(R322,3,1)="8",MID(R322,3,1)="9",MID(R322,3,1)="0"))),IF(VLOOKUP(C322,ファミリ引用特許WO!$A$2:$B$241,2,FALSE)+VLOOKUP(C322,ファミリ引用文献WO!$A$2:$C$241,3,FALSE)=0,"ISR無し",IF(COUNTIF(INDIRECT("ファミリ引用特許WO!"&amp;ADDRESS(MATCH(C322,ファミリ引用特許WO!$A$2:$A$241,0),1)&amp;":"&amp;ADDRESS(MATCH(C322,ファミリ引用特許WO!$A$2:$A$241,0),19)),R322)+COUNTIF(INDIRECT("ファミリ引用特許WO!"&amp;ADDRESS(MATCH(C322,ファミリ引用特許WO!$A$2:$A$241,0),1)&amp;":"&amp;ADDRESS(MATCH(C322,ファミリ引用特許WO!$A$2:$A$241,0),19)),S322)+COUNTIF(INDIRECT("ファミリ引用特許WO!"&amp;ADDRESS(MATCH(C322,ファミリ引用特許WO!$A$2:$A$241,0),1)&amp;":"&amp;ADDRESS(MATCH(C322,ファミリ引用特許WO!$A$2:$A$241,0),19)),T322)+COUNTIF(INDIRECT("ファミリ引用特許WO!"&amp;ADDRESS(MATCH(C322,ファミリ引用特許WO!$A$2:$A$241,0),1)&amp;":"&amp;ADDRESS(MATCH(C322,ファミリ引用特許WO!$A$2:$A$241,0),19)),W322)+COUNTIF(INDIRECT("ファミリ引用特許WO!"&amp;ADDRESS(MATCH(C322,ファミリ引用特許WO!$A$2:$A$241,0),1)&amp;":"&amp;ADDRESS(MATCH(C322,ファミリ引用特許WO!$A$2:$A$241,0),19)),Y322)&gt;0,"Yes","No")),"")</f>
        <v>ISR無し</v>
      </c>
      <c r="AQ322" s="194" t="str">
        <f ca="1">IF(OR(LEFT(R322)="特",LEFT(R322)="実",AND(OR(LEFT(R322,2)="US",LEFT(R322,2)="WO",LEFT(R322,2)="GB",LEFT(R322,2)="EP",LEFT(R322,2)="DE"),OR(MID(R322,3,1)="1",MID(R322,3,1)="2",MID(R322,3,1)="3",MID(R322,3,1)="4",MID(R322,3,1)="5",MID(R322,3,1)="6",MID(R322,3,1)="7",MID(R322,3,1)="8",MID(R322,3,1)="9",MID(R322,3,1)="0"))),IF(VLOOKUP(C322,'ファミリ引用特許表記修正（ex.A2→A）'!$A$2:$B$241,2,FALSE)=0,"family無し",IF(COUNTIF(INDIRECT("'ファミリ引用特許表記修正（ex.A2→A）'!"&amp;ADDRESS(MATCH(C322,'ファミリ引用特許表記修正（ex.A2→A）'!$A$2:$A$241,0),1)&amp;":"&amp;ADDRESS(MATCH(C322,'ファミリ引用特許表記修正（ex.A2→A）'!$A$2:$A$241,0),171)),R322)+COUNTIF(INDIRECT("'ファミリ引用特許表記修正（ex.A2→A）'!"&amp;ADDRESS(MATCH(C322,'ファミリ引用特許表記修正（ex.A2→A）'!$A$2:$A$241,0),1)&amp;":"&amp;ADDRESS(MATCH(C322,'ファミリ引用特許表記修正（ex.A2→A）'!$A$2:$A$241,0),171)),S322)+COUNTIF(INDIRECT("'ファミリ引用特許表記修正（ex.A2→A）'!"&amp;ADDRESS(MATCH(C322,'ファミリ引用特許表記修正（ex.A2→A）'!$A$2:$A$241,0),1)&amp;":"&amp;ADDRESS(MATCH(C322,'ファミリ引用特許表記修正（ex.A2→A）'!$A$2:$A$241,0),171)),T322)+COUNTIF(INDIRECT("'ファミリ引用特許表記修正（ex.A2→A）'!"&amp;ADDRESS(MATCH(C322,'ファミリ引用特許表記修正（ex.A2→A）'!$A$2:$A$241,0),1)&amp;":"&amp;ADDRESS(MATCH(C322,'ファミリ引用特許表記修正（ex.A2→A）'!$A$2:$A$241,0),171)),W322)+COUNTIF(INDIRECT("'ファミリ引用特許表記修正（ex.A2→A）'!"&amp;ADDRESS(MATCH(C322,'ファミリ引用特許表記修正（ex.A2→A）'!$A$2:$A$241,0),1)&amp;":"&amp;ADDRESS(MATCH(C322,'ファミリ引用特許表記修正（ex.A2→A）'!$A$2:$A$241,0),171)),Y322)&gt;0,"Yes","No")),"")</f>
        <v>Yes</v>
      </c>
      <c r="AR322" s="58" t="str">
        <f>IF(OR(LEFT(R322)="特",LEFT(R322)="実",AND(OR(LEFT(R322,2)="US",LEFT(R322,2)="WO",LEFT(R322,2)="GB",LEFT(R322,2)="EP",LEFT(R322,2)="DE"),OR(MID(R322,3,1)="1",MID(R322,3,1)="2",MID(R322,3,1)="3",MID(R322,3,1)="4",MID(R322,3,1)="5",MID(R322,3,1)="6",MID(R322,3,1)="7",MID(R322,3,1)="8",MID(R322,3,1)="9",MID(R322,3,1)="0",))),"",VLOOKUP($C322,ファミリ発明者引用文献!A$3:B$235,2,FALSE))</f>
        <v/>
      </c>
      <c r="AS322" s="194" t="str">
        <f>VLOOKUP(C322,ファミリ引用文献WO!A$2:B$241,2,FALSE)</f>
        <v/>
      </c>
      <c r="AT322" s="190" t="str">
        <f>VLOOKUP(C322,ファミリ引用文献!A$3:B$242,2,FALSE)</f>
        <v/>
      </c>
      <c r="AU322" s="190" t="str">
        <f>VLOOKUP(C322,審判データ!AH$2:BT$379,39,FALSE)</f>
        <v>CN101779185A;EP2189882A;IN2010000240MUMW;特開2009-043218;特許04129841;特開2009-043228;特許04243642;KR20100052526A;KR101229879B;KR1020110099068A;US2011109641;WO2009019894A</v>
      </c>
      <c r="AV322" s="192" t="str">
        <f ca="1">IF(INDIRECT("審判データ!"&amp;ADDRESS(MATCH(C322,審判データ!$AH$1:$AH$379,0),32))="早期審査の対象とする","早期審査","")</f>
        <v>早期審査</v>
      </c>
      <c r="AW322" s="657" t="str">
        <f t="shared" si="21"/>
        <v>一致</v>
      </c>
      <c r="AX322" s="658" t="str">
        <f>IF(LEFT(AE322,3)="日本特",IF(LEFT(C322)="特",VLOOKUP(C322,'本件、証拠文献テーマコード'!G$2:I$376,3,FALSE),VLOOKUP(C322,'本件、証拠文献テーマコード'!B$2:I$376,8,FALSE)),"")</f>
        <v>5B068</v>
      </c>
      <c r="AY322" s="658" t="str">
        <f>IF(LEFT(AE322,3)="日本特",IF(OR(MID(R322,2,1)="開",MID(R322,2,1)="表",MID(R322,2,1)="登"),VLOOKUP(R322,'本件、証拠文献テーマコード'!C$2:I$379,7,FALSE),VLOOKUP(R322,'本件、証拠文献テーマコード'!G$2:I$379,3,FALSE)),"")</f>
        <v>5B068,5B087</v>
      </c>
      <c r="AZ322" s="54"/>
    </row>
    <row r="323" spans="1:52" ht="40.5" x14ac:dyDescent="0.15">
      <c r="A323" s="773"/>
      <c r="B323" s="586" t="str">
        <f ca="1">IF(A323="",B322,INDIRECT("審判データ!"&amp;ADDRESS(MATCH(A323,審判データ!$HC$1:$HC$379,0),20))&amp;" / "&amp;INDIRECT("審判データ!"&amp;ADDRESS(MATCH(A323,審判データ!$HC$1:$HC$379,0),21)))</f>
        <v>2011 / 29-2</v>
      </c>
      <c r="C323" s="729">
        <v>4243642</v>
      </c>
      <c r="D323" s="729" t="s">
        <v>3829</v>
      </c>
      <c r="E323" s="163" t="str">
        <f ca="1">INDIRECT("審判データ!"&amp;ADDRESS(MATCH(C323,審判データ!$AH$1:$AH$379,0),55))</f>
        <v>吉田健治</v>
      </c>
      <c r="F323" s="43" t="str">
        <f ca="1">INDIRECT("審判データ!"&amp;ADDRESS(MATCH(C323,審判データ!$AH$1:$AH$379,0),56))</f>
        <v>吉田　健治</v>
      </c>
      <c r="G323" s="43" t="str">
        <f ca="1">INDIRECT("審判データ!"&amp;ADDRESS(MATCH(C323,審判データ!$AH$1:$AH$379,0),72))</f>
        <v>CN101779185A;EP2189882A;IN2010000240MUMW;特開2009-043218;特許04129841;特開2009-043228;特許04243642;KR20100052526A;KR101229879B;KR1020110099068A;US2011109641;WO2009019894A</v>
      </c>
      <c r="H323" s="43" t="str">
        <f ca="1">INDIRECT("審判データ!"&amp;ADDRESS(MATCH(C323,審判データ!$AH$1:$AH$379,0),41))</f>
        <v>G06F  3/041;G06F  3/042</v>
      </c>
      <c r="I323" s="43" t="str">
        <f ca="1">INDIRECT("審判データ!"&amp;ADDRESS(MATCH(C323,審判データ!$AH$1:$AH$379,0),49))</f>
        <v>G06F   3/041@AFI(JP);G06F   3/042@ALI(JP)</v>
      </c>
      <c r="J323" s="43" t="str">
        <f ca="1">INDIRECT("審判データ!"&amp;ADDRESS(MATCH(C323,審判データ!$AH$1:$AH$379,0),51))</f>
        <v>G06F  3/041   380 B;G06F  3/042       J;G06F  3/042   421</v>
      </c>
      <c r="K323" s="43" t="str">
        <f ca="1">INDIRECT("審判データ!"&amp;ADDRESS(MATCH(C323,審判データ!$AH$1:$AH$379,0),53))</f>
        <v>5B068 AA04;5B068 AA33;5B068 BB18;5B068 BC08;5B068 BD02;5B068 BD09;5B068 BE06;5B068 BE11;5B068 DD13</v>
      </c>
      <c r="L323" s="962"/>
      <c r="M323" s="964"/>
      <c r="N323" s="966"/>
      <c r="O323" s="968"/>
      <c r="P323" s="960"/>
      <c r="Q323" s="715" t="s">
        <v>340</v>
      </c>
      <c r="R323" s="716" t="s">
        <v>22957</v>
      </c>
      <c r="S323" s="715" t="str">
        <f>IF(OR(LEFT(R323)="特",LEFT(R323)="実"),VLOOKUP(R323,'証拠（JP特許）'!$B$2:$D$299,2,FALSE),IF(AND(OR(LEFT(R323,2)="US",LEFT(R323,2)="WO",LEFT(R323,2)="GB",LEFT(R323,2)="EP",LEFT(R323,2)="DE"),OR(MID(R323,3,1)="1",MID(R323,3,1)="2",MID(R323,3,1)="3",MID(R323,3,1)="4",MID(R323,3,1)="5",MID(R323,3,1)="6",MID(R323,3,1)="7",MID(R323,3,1)="8",MID(R323,3,1)="9",MID(R323,3,1)="0")),VLOOKUP(R323,'証拠（WW特許）'!$B$2:$C$90,2,FALSE),"_"))</f>
        <v>特願2000-281259</v>
      </c>
      <c r="T323" s="716" t="str">
        <f>IF(OR(LEFT(R323)="特",LEFT(R323)="実"),VLOOKUP(R323,'証拠（JP特許）'!$B$2:$E$299,4,FALSE),"_")</f>
        <v>JP4342710</v>
      </c>
      <c r="U323" s="644" t="s">
        <v>94</v>
      </c>
      <c r="V323" s="646" t="s">
        <v>203</v>
      </c>
      <c r="W323" s="725" t="str">
        <f t="shared" si="23"/>
        <v>JP200291703A</v>
      </c>
      <c r="X323" s="646"/>
      <c r="Y323" s="646" t="str">
        <f t="shared" si="24"/>
        <v>JP4342710B</v>
      </c>
      <c r="Z323" s="414" t="str">
        <f ca="1">IF(OR(LEFT(R323)="特",LEFT(R323)="実",AND(OR(LEFT(R323,2)="US",LEFT(R323,2)="WO",LEFT(R323,2)="GB",LEFT(R323,2)="EP",LEFT(R323,2)="DE"),OR(MID(R323,3,1)="1",MID(R323,3,1)="2",MID(R323,3,1)="3",MID(R323,3,1)="4",MID(R323,3,1)="5",MID(R323,3,1)="6",MID(R323,3,1)="7",MID(R323,3,1)="8",MID(R323,3,1)="9",MID(R323,3,1)="0",))),IF(COUNTIF(INDIRECT("拒絶理由・拒絶査定・異議申立!"&amp;ADDRESS(MATCH(C323,拒絶理由・拒絶査定・異議申立!B$1:B$1000,0),3)&amp;":"&amp;ADDRESS(MATCH(C323,拒絶理由・拒絶査定・異議申立!B$1:B$1000,0),50)),R323)+COUNTIF(INDIRECT("拒絶理由・拒絶査定・異議申立!"&amp;ADDRESS(MATCH(C323,拒絶理由・拒絶査定・異議申立!B$1:B$1000,0),3)&amp;":"&amp;ADDRESS(MATCH(C323,拒絶理由・拒絶査定・異議申立!B$1:B$1000,0),50)),T323)&gt;0,"Yes","No"),"")</f>
        <v>No</v>
      </c>
      <c r="AA323" s="415" t="str">
        <f ca="1">IF(OR(LEFT(R323)="特",LEFT(R323)="実",AND(OR(LEFT(R323,2)="US",LEFT(R323,2)="WO",LEFT(R323,2)="GB",LEFT(R323,2)="EP",LEFT(R323,2)="DE"),OR(MID(R323,3,1)="1",MID(R323,3,1)="2",MID(R323,3,1)="3",MID(R323,3,1)="4",MID(R323,3,1)="5",MID(R323,3,1)="6",MID(R323,3,1)="7",MID(R323,3,1)="8",MID(R323,3,1)="9",MID(R323,3,1)="0",))),IF(COUNTIF(INDIRECT("先行技術調査・登録査定!"&amp;ADDRESS(MATCH(C323,先行技術調査・登録査定!B$1:B$1000,0),3)&amp;":"&amp;ADDRESS(MATCH(C323,先行技術調査・登録査定!B$1:B$1000,0),49)),R323)+COUNTIF(INDIRECT("先行技術調査・登録査定!"&amp;ADDRESS(MATCH(C323,先行技術調査・登録査定!B$1:B$1000,0),3)&amp;":"&amp;ADDRESS(MATCH(C323,先行技術調査・登録査定!B$1:B$1000,0),49)),T323)&gt;0,"Yes","No"),"")</f>
        <v>No</v>
      </c>
      <c r="AB323" s="416" t="str">
        <f t="shared" ca="1" si="25"/>
        <v>Yes</v>
      </c>
      <c r="AC323" s="252" t="str">
        <f>IF(OR(LEFT(R323)="特",LEFT(R323)="実",AND(OR(LEFT(R323,2)="US",LEFT(R323,2)="WO",LEFT(R323,2)="GB",LEFT(R323,2)="EP",LEFT(R323,2)="DE"),OR(MID(R323,3,1)="1",MID(R323,3,1)="2",MID(R323,3,1)="3",MID(R323,3,1)="4",MID(R323,3,1)="5",MID(R323,3,1)="6",MID(R323,3,1)="7",MID(R323,3,1)="8",MID(R323,3,1)="9",MID(R323,3,1)="0",))),"",VLOOKUP($C323,非特許文献リスト!$A$2:$C$196,2,FALSE))</f>
        <v/>
      </c>
      <c r="AD323" s="417" t="str">
        <f>IF(OR(LEFT(R323)="特",LEFT(R323)="実",AND(OR(LEFT(R323,2)="US",LEFT(R323,2)="WO",LEFT(R323,2)="GB",LEFT(R323,2)="EP",LEFT(R323,2)="DE"),OR(MID(R323,3,1)="1",MID(R323,3,1)="2",MID(R323,3,1)="3",MID(R323,3,1)="4",MID(R323,3,1)="5",MID(R323,3,1)="6",MID(R323,3,1)="7",MID(R323,3,1)="8",MID(R323,3,1)="9",MID(R323,3,1)="0",))),"",VLOOKUP($C323,非特許文献リスト!$A$2:$C$196,3,FALSE))</f>
        <v/>
      </c>
      <c r="AE323" s="188" t="str">
        <f t="shared" si="22"/>
        <v>日本特許文献</v>
      </c>
      <c r="AF323" s="189" t="str">
        <f>IF(OR(LEFT(R323)="特",LEFT(R323)="実"),VLOOKUP(R323,'証拠（JP特許）'!$B$2:$AB$299,10,FALSE),IF(AND(OR(LEFT(R323,2)="US",LEFT(R323,2)="WO",LEFT(R323,2)="GB",LEFT(R323,2)="EP",LEFT(R323,2)="DE"),OR(MID(R323,3,1)="1",MID(R323,3,1)="2",MID(R323,3,1)="3",MID(R323,3,1)="4",MID(R323,3,1)="5",MID(R323,3,1)="6",MID(R323,3,1)="7",MID(R323,3,1)="8",MID(R323,3,1)="9",MID(R323,3,1)="0",)),VLOOKUP(R323,'証拠（WW特許）'!$B$2:$M$90,8,FALSE),""))</f>
        <v>株式会社リコー</v>
      </c>
      <c r="AG323" s="189" t="str">
        <f>IF(OR(LEFT(R323)="特",LEFT(R323)="実"),VLOOKUP(R323,'証拠（JP特許）'!$B$2:$AB$299,26,FALSE),IF(AND(OR(LEFT(R323,2)="US",LEFT(R323,2)="WO",LEFT(R323,2)="GB",LEFT(R323,2)="EP",LEFT(R323,2)="DE"),OR(MID(R323,3,1)="1",MID(R323,3,1)="2",MID(R323,3,1)="3",MID(R323,3,1)="4",MID(R323,3,1)="5",MID(R323,3,1)="6",MID(R323,3,1)="7",MID(R323,3,1)="8",MID(R323,3,1)="9",MID(R323,3,1)="0",)),VLOOKUP(R323,'証拠（WW特許）'!$B$2:$M$90,12,FALSE),""))</f>
        <v>坂　康彦</v>
      </c>
      <c r="AH323" s="190" t="str">
        <f>IF(OR(LEFT(R323)="特",LEFT(R323)="実"),VLOOKUP(R323,'証拠（JP特許）'!$B$2:$X$299,20,FALSE),IF(AND(OR(LEFT(R323,2)="US",LEFT(R323,2)="WO",LEFT(R323,2)="GB",LEFT(R323,2)="EP",LEFT(R323,2)="DE"),OR(MID(R323,3,1)="1",MID(R323,3,1)="2",MID(R323,3,1)="3",MID(R323,3,1)="4",MID(R323,3,1)="5",MID(R323,3,1)="6",MID(R323,3,1)="7",MID(R323,3,1)="8",MID(R323,3,1)="9",MID(R323,3,1)="0",)),VLOOKUP(R323,'証拠（WW特許）'!$B$2:$U$90,20,FALSE),""))</f>
        <v>G06F   3/041   (2006.01),G09G   5/00    (2006.01)</v>
      </c>
      <c r="AI323" s="190" t="str">
        <f>IF(OR(LEFT(R323)="特",LEFT(R323)="実"),VLOOKUP(R323,'証拠（JP特許）'!$B$2:$X$299,21,FALSE),"")</f>
        <v>G06F  3/03   380B,G06F  3/033  360Q,G09G  5/00   510B,G09G  5/00   510J,G09G  5/00   530Z,G06F  3/041  380B,G06F  3/041  330Q</v>
      </c>
      <c r="AJ323" s="190" t="str">
        <f>IF(OR(LEFT(R323)="特",LEFT(R323)="実"),VLOOKUP(R323,'証拠（JP特許）'!$B$2:$X$299,22,FALSE),"")</f>
        <v>5B068AA01,5B068AA22,5B068BE08,5B068CC12,5B068CD02,5B068DD13,5B068DD15,5B087AA02,5B087AD02,5B087CC26,5B087DE03,5B087DJ03,5C082AA03,5C082AA05,5C082AA25,5C082AA37,5C082BA12,5C082BD01,5C082BD02,5C082CA51,5C082CB05,5C082DA87,5C082MM09</v>
      </c>
      <c r="AK323" s="191" t="str">
        <f>IF(OR(LEFT(R323)="特",LEFT(R323)="実"),VLOOKUP(R323,'証拠（JP特許）'!$B$2:$X$299,17,FALSE),IF(AND(OR(LEFT(R323,2)="US",LEFT(R323,2)="WO",LEFT(R323,2)="GB",LEFT(R323,2)="EP",LEFT(R323,2)="DE"),OR(MID(R323,3,1)="1",MID(R323,3,1)="2",MID(R323,3,1)="3",MID(R323,3,1)="4",MID(R323,3,1)="5",MID(R323,3,1)="6",MID(R323,3,1)="7",MID(R323,3,1)="8",MID(R323,3,1)="9",MID(R323,3,1)="0",)),VLOOKUP(R323,'証拠（WW特許）'!$B$2:$U$90,16,FALSE),""))</f>
        <v>2002.03.29</v>
      </c>
      <c r="AL323" s="190"/>
      <c r="AM323" s="190"/>
      <c r="AN323" s="190"/>
      <c r="AO323" s="190" t="str">
        <f ca="1">IF(OR(LEFT(R323)="特",LEFT(R323)="実",AND(OR(LEFT(R323,2)="US",LEFT(R323,2)="WO",LEFT(R323,2)="GB",LEFT(R323,2)="EP",LEFT(R323,2)="DE"),OR(MID(R323,3,1)="1",MID(R323,3,1)="2",MID(R323,3,1)="3",MID(R323,3,1)="4",MID(R323,3,1)="5",MID(R323,3,1)="6",MID(R323,3,1)="7",MID(R323,3,1)="8",MID(R323,3,1)="9",MID(R323,3,1)="0"))),IF(COUNTIF(INDIRECT("発明者引用!"&amp;ADDRESS(MATCH(C323,発明者引用!B$1:B$196,0),4)&amp;":"&amp;ADDRESS(MATCH(C323,発明者引用!B$1:B$196,0),17)),R323)+COUNTIF(INDIRECT("発明者引用!"&amp;ADDRESS(MATCH(C323,発明者引用!B$1:B$196,0),4)&amp;":"&amp;ADDRESS(MATCH(C323,発明者引用!B$1:B$196,0),17)),#REF!)+COUNTIF(INDIRECT("発明者引用!"&amp;ADDRESS(MATCH(C323,発明者引用!B$1:B$196,0),4)&amp;":"&amp;ADDRESS(MATCH(C323,発明者引用!B$1:B$196,0),17)),T323)&gt;0,"Yes","No"),"")</f>
        <v>No</v>
      </c>
      <c r="AP323" s="190" t="str">
        <f ca="1">IF(OR(LEFT(R323)="特",LEFT(R323)="実",AND(OR(LEFT(R323,2)="US",LEFT(R323,2)="WO",LEFT(R323,2)="GB",LEFT(R323,2)="EP",LEFT(R323,2)="DE"),OR(MID(R323,3,1)="1",MID(R323,3,1)="2",MID(R323,3,1)="3",MID(R323,3,1)="4",MID(R323,3,1)="5",MID(R323,3,1)="6",MID(R323,3,1)="7",MID(R323,3,1)="8",MID(R323,3,1)="9",MID(R323,3,1)="0"))),IF(VLOOKUP(C323,ファミリ引用特許WO!$A$2:$B$241,2,FALSE)+VLOOKUP(C323,ファミリ引用文献WO!$A$2:$C$241,3,FALSE)=0,"ISR無し",IF(COUNTIF(INDIRECT("ファミリ引用特許WO!"&amp;ADDRESS(MATCH(C323,ファミリ引用特許WO!$A$2:$A$241,0),1)&amp;":"&amp;ADDRESS(MATCH(C323,ファミリ引用特許WO!$A$2:$A$241,0),19)),R323)+COUNTIF(INDIRECT("ファミリ引用特許WO!"&amp;ADDRESS(MATCH(C323,ファミリ引用特許WO!$A$2:$A$241,0),1)&amp;":"&amp;ADDRESS(MATCH(C323,ファミリ引用特許WO!$A$2:$A$241,0),19)),S323)+COUNTIF(INDIRECT("ファミリ引用特許WO!"&amp;ADDRESS(MATCH(C323,ファミリ引用特許WO!$A$2:$A$241,0),1)&amp;":"&amp;ADDRESS(MATCH(C323,ファミリ引用特許WO!$A$2:$A$241,0),19)),T323)+COUNTIF(INDIRECT("ファミリ引用特許WO!"&amp;ADDRESS(MATCH(C323,ファミリ引用特許WO!$A$2:$A$241,0),1)&amp;":"&amp;ADDRESS(MATCH(C323,ファミリ引用特許WO!$A$2:$A$241,0),19)),W323)+COUNTIF(INDIRECT("ファミリ引用特許WO!"&amp;ADDRESS(MATCH(C323,ファミリ引用特許WO!$A$2:$A$241,0),1)&amp;":"&amp;ADDRESS(MATCH(C323,ファミリ引用特許WO!$A$2:$A$241,0),19)),Y323)&gt;0,"Yes","No")),"")</f>
        <v>ISR無し</v>
      </c>
      <c r="AQ323" s="194" t="str">
        <f ca="1">IF(OR(LEFT(R323)="特",LEFT(R323)="実",AND(OR(LEFT(R323,2)="US",LEFT(R323,2)="WO",LEFT(R323,2)="GB",LEFT(R323,2)="EP",LEFT(R323,2)="DE"),OR(MID(R323,3,1)="1",MID(R323,3,1)="2",MID(R323,3,1)="3",MID(R323,3,1)="4",MID(R323,3,1)="5",MID(R323,3,1)="6",MID(R323,3,1)="7",MID(R323,3,1)="8",MID(R323,3,1)="9",MID(R323,3,1)="0"))),IF(VLOOKUP(C323,'ファミリ引用特許表記修正（ex.A2→A）'!$A$2:$B$241,2,FALSE)=0,"family無し",IF(COUNTIF(INDIRECT("'ファミリ引用特許表記修正（ex.A2→A）'!"&amp;ADDRESS(MATCH(C323,'ファミリ引用特許表記修正（ex.A2→A）'!$A$2:$A$241,0),1)&amp;":"&amp;ADDRESS(MATCH(C323,'ファミリ引用特許表記修正（ex.A2→A）'!$A$2:$A$241,0),171)),R323)+COUNTIF(INDIRECT("'ファミリ引用特許表記修正（ex.A2→A）'!"&amp;ADDRESS(MATCH(C323,'ファミリ引用特許表記修正（ex.A2→A）'!$A$2:$A$241,0),1)&amp;":"&amp;ADDRESS(MATCH(C323,'ファミリ引用特許表記修正（ex.A2→A）'!$A$2:$A$241,0),171)),S323)+COUNTIF(INDIRECT("'ファミリ引用特許表記修正（ex.A2→A）'!"&amp;ADDRESS(MATCH(C323,'ファミリ引用特許表記修正（ex.A2→A）'!$A$2:$A$241,0),1)&amp;":"&amp;ADDRESS(MATCH(C323,'ファミリ引用特許表記修正（ex.A2→A）'!$A$2:$A$241,0),171)),T323)+COUNTIF(INDIRECT("'ファミリ引用特許表記修正（ex.A2→A）'!"&amp;ADDRESS(MATCH(C323,'ファミリ引用特許表記修正（ex.A2→A）'!$A$2:$A$241,0),1)&amp;":"&amp;ADDRESS(MATCH(C323,'ファミリ引用特許表記修正（ex.A2→A）'!$A$2:$A$241,0),171)),W323)+COUNTIF(INDIRECT("'ファミリ引用特許表記修正（ex.A2→A）'!"&amp;ADDRESS(MATCH(C323,'ファミリ引用特許表記修正（ex.A2→A）'!$A$2:$A$241,0),1)&amp;":"&amp;ADDRESS(MATCH(C323,'ファミリ引用特許表記修正（ex.A2→A）'!$A$2:$A$241,0),171)),Y323)&gt;0,"Yes","No")),"")</f>
        <v>No</v>
      </c>
      <c r="AR323" s="58" t="str">
        <f>IF(OR(LEFT(R323)="特",LEFT(R323)="実",AND(OR(LEFT(R323,2)="US",LEFT(R323,2)="WO",LEFT(R323,2)="GB",LEFT(R323,2)="EP",LEFT(R323,2)="DE"),OR(MID(R323,3,1)="1",MID(R323,3,1)="2",MID(R323,3,1)="3",MID(R323,3,1)="4",MID(R323,3,1)="5",MID(R323,3,1)="6",MID(R323,3,1)="7",MID(R323,3,1)="8",MID(R323,3,1)="9",MID(R323,3,1)="0",))),"",VLOOKUP($C323,ファミリ発明者引用文献!A$3:B$235,2,FALSE))</f>
        <v/>
      </c>
      <c r="AS323" s="194" t="str">
        <f>VLOOKUP(C323,ファミリ引用文献WO!A$2:B$241,2,FALSE)</f>
        <v/>
      </c>
      <c r="AT323" s="190" t="str">
        <f>VLOOKUP(C323,ファミリ引用文献!A$3:B$242,2,FALSE)</f>
        <v/>
      </c>
      <c r="AU323" s="190" t="str">
        <f>VLOOKUP(C323,審判データ!AH$2:BT$379,39,FALSE)</f>
        <v>CN101779185A;EP2189882A;IN2010000240MUMW;特開2009-043218;特許04129841;特開2009-043228;特許04243642;KR20100052526A;KR101229879B;KR1020110099068A;US2011109641;WO2009019894A</v>
      </c>
      <c r="AV323" s="192" t="str">
        <f ca="1">IF(INDIRECT("審判データ!"&amp;ADDRESS(MATCH(C323,審判データ!$AH$1:$AH$379,0),32))="早期審査の対象とする","早期審査","")</f>
        <v>早期審査</v>
      </c>
      <c r="AW323" s="657" t="str">
        <f t="shared" si="21"/>
        <v>一致</v>
      </c>
      <c r="AX323" s="658" t="str">
        <f>IF(LEFT(AE323,3)="日本特",IF(LEFT(C323)="特",VLOOKUP(C323,'本件、証拠文献テーマコード'!G$2:I$376,3,FALSE),VLOOKUP(C323,'本件、証拠文献テーマコード'!B$2:I$376,8,FALSE)),"")</f>
        <v>5B068</v>
      </c>
      <c r="AY323" s="658" t="str">
        <f>IF(LEFT(AE323,3)="日本特",IF(OR(MID(R323,2,1)="開",MID(R323,2,1)="表",MID(R323,2,1)="登"),VLOOKUP(R323,'本件、証拠文献テーマコード'!C$2:I$379,7,FALSE),VLOOKUP(R323,'本件、証拠文献テーマコード'!G$2:I$379,3,FALSE)),"")</f>
        <v>5B068,5B087,5C082</v>
      </c>
      <c r="AZ323" s="54"/>
    </row>
    <row r="324" spans="1:52" ht="40.5" x14ac:dyDescent="0.15">
      <c r="A324" s="771" t="s">
        <v>22958</v>
      </c>
      <c r="B324" s="586" t="str">
        <f ca="1">IF(A324="",B323,INDIRECT("審判データ!"&amp;ADDRESS(MATCH(A324,審判データ!$HC$1:$HC$379,0),20))&amp;" / "&amp;INDIRECT("審判データ!"&amp;ADDRESS(MATCH(A324,審判データ!$HC$1:$HC$379,0),21)))</f>
        <v>2011 / 29-2</v>
      </c>
      <c r="C324" s="511">
        <v>4575478</v>
      </c>
      <c r="D324" s="511" t="s">
        <v>3858</v>
      </c>
      <c r="E324" s="163" t="str">
        <f ca="1">INDIRECT("審判データ!"&amp;ADDRESS(MATCH(C324,審判データ!$AH$1:$AH$379,0),55))</f>
        <v>未来工業株式会社</v>
      </c>
      <c r="F324" s="43" t="str">
        <f ca="1">INDIRECT("審判データ!"&amp;ADDRESS(MATCH(C324,審判データ!$AH$1:$AH$379,0),56))</f>
        <v>渡辺　佳樹</v>
      </c>
      <c r="G324" s="43" t="str">
        <f ca="1">INDIRECT("審判データ!"&amp;ADDRESS(MATCH(C324,審判データ!$AH$1:$AH$379,0),72))</f>
        <v>特開2005-051990;特許04166729;特開2008-295296;特許04575477;特開2008-263778;特許04575478;特開2010-172194;特開2012-143153</v>
      </c>
      <c r="H324" s="43" t="str">
        <f ca="1">INDIRECT("審判データ!"&amp;ADDRESS(MATCH(C324,審判データ!$AH$1:$AH$379,0),41))</f>
        <v>H02G  3/12</v>
      </c>
      <c r="I324" s="43" t="str">
        <f ca="1">INDIRECT("審判データ!"&amp;ADDRESS(MATCH(C324,審判データ!$AH$1:$AH$379,0),49))</f>
        <v>H02G   3/12@AFI(JP)</v>
      </c>
      <c r="J324" s="43" t="str">
        <f ca="1">INDIRECT("審判データ!"&amp;ADDRESS(MATCH(C324,審判データ!$AH$1:$AH$379,0),51))</f>
        <v>H02G  3/12        A</v>
      </c>
      <c r="K324" s="43" t="str">
        <f ca="1">INDIRECT("審判データ!"&amp;ADDRESS(MATCH(C324,審判データ!$AH$1:$AH$379,0),53))</f>
        <v>5G361 AA02;5G361 AB01;5G361 AC01;5G361 AC09</v>
      </c>
      <c r="L324" s="1004" t="s">
        <v>22959</v>
      </c>
      <c r="M324" s="1021" t="s">
        <v>2271</v>
      </c>
      <c r="N324" s="1006" t="s">
        <v>22960</v>
      </c>
      <c r="O324" s="1022">
        <v>0</v>
      </c>
      <c r="P324" s="1023" t="s">
        <v>3868</v>
      </c>
      <c r="Q324" s="715" t="s">
        <v>118</v>
      </c>
      <c r="R324" s="716" t="s">
        <v>22961</v>
      </c>
      <c r="S324" s="715" t="str">
        <f>IF(OR(LEFT(R324)="特",LEFT(R324)="実"),VLOOKUP(R324,'証拠（JP特許）'!$B$2:$D$299,2,FALSE),IF(AND(OR(LEFT(R324,2)="US",LEFT(R324,2)="WO",LEFT(R324,2)="GB",LEFT(R324,2)="EP",LEFT(R324,2)="DE"),OR(MID(R324,3,1)="1",MID(R324,3,1)="2",MID(R324,3,1)="3",MID(R324,3,1)="4",MID(R324,3,1)="5",MID(R324,3,1)="6",MID(R324,3,1)="7",MID(R324,3,1)="8",MID(R324,3,1)="9",MID(R324,3,1)="0")),VLOOKUP(R324,'証拠（WW特許）'!$B$2:$C$90,2,FALSE),"_"))</f>
        <v>_</v>
      </c>
      <c r="T324" s="716" t="str">
        <f>IF(OR(LEFT(R324)="特",LEFT(R324)="実"),VLOOKUP(R324,'証拠（JP特許）'!$B$2:$E$299,4,FALSE),"_")</f>
        <v>_</v>
      </c>
      <c r="U324" s="644" t="s">
        <v>94</v>
      </c>
      <c r="V324" s="646" t="s">
        <v>122</v>
      </c>
      <c r="W324" s="725" t="str">
        <f t="shared" si="23"/>
        <v/>
      </c>
      <c r="X324" s="646"/>
      <c r="Y324" s="646" t="str">
        <f t="shared" si="24"/>
        <v/>
      </c>
      <c r="Z324" s="414" t="str">
        <f ca="1">IF(OR(LEFT(R324)="特",LEFT(R324)="実",AND(OR(LEFT(R324,2)="US",LEFT(R324,2)="WO",LEFT(R324,2)="GB",LEFT(R324,2)="EP",LEFT(R324,2)="DE"),OR(MID(R324,3,1)="1",MID(R324,3,1)="2",MID(R324,3,1)="3",MID(R324,3,1)="4",MID(R324,3,1)="5",MID(R324,3,1)="6",MID(R324,3,1)="7",MID(R324,3,1)="8",MID(R324,3,1)="9",MID(R324,3,1)="0",))),IF(COUNTIF(INDIRECT("拒絶理由・拒絶査定・異議申立!"&amp;ADDRESS(MATCH(C324,拒絶理由・拒絶査定・異議申立!B$1:B$1000,0),3)&amp;":"&amp;ADDRESS(MATCH(C324,拒絶理由・拒絶査定・異議申立!B$1:B$1000,0),50)),R324)+COUNTIF(INDIRECT("拒絶理由・拒絶査定・異議申立!"&amp;ADDRESS(MATCH(C324,拒絶理由・拒絶査定・異議申立!B$1:B$1000,0),3)&amp;":"&amp;ADDRESS(MATCH(C324,拒絶理由・拒絶査定・異議申立!B$1:B$1000,0),50)),T324)&gt;0,"Yes","No"),"")</f>
        <v/>
      </c>
      <c r="AA324" s="415" t="str">
        <f ca="1">IF(OR(LEFT(R324)="特",LEFT(R324)="実",AND(OR(LEFT(R324,2)="US",LEFT(R324,2)="WO",LEFT(R324,2)="GB",LEFT(R324,2)="EP",LEFT(R324,2)="DE"),OR(MID(R324,3,1)="1",MID(R324,3,1)="2",MID(R324,3,1)="3",MID(R324,3,1)="4",MID(R324,3,1)="5",MID(R324,3,1)="6",MID(R324,3,1)="7",MID(R324,3,1)="8",MID(R324,3,1)="9",MID(R324,3,1)="0",))),IF(COUNTIF(INDIRECT("先行技術調査・登録査定!"&amp;ADDRESS(MATCH(C324,先行技術調査・登録査定!B$1:B$1000,0),3)&amp;":"&amp;ADDRESS(MATCH(C324,先行技術調査・登録査定!B$1:B$1000,0),49)),R324)+COUNTIF(INDIRECT("先行技術調査・登録査定!"&amp;ADDRESS(MATCH(C324,先行技術調査・登録査定!B$1:B$1000,0),3)&amp;":"&amp;ADDRESS(MATCH(C324,先行技術調査・登録査定!B$1:B$1000,0),49)),T324)&gt;0,"Yes","No"),"")</f>
        <v/>
      </c>
      <c r="AB324" s="416" t="str">
        <f t="shared" ca="1" si="25"/>
        <v/>
      </c>
      <c r="AC324" s="252" t="str">
        <f>IF(OR(LEFT(R324)="特",LEFT(R324)="実",AND(OR(LEFT(R324,2)="US",LEFT(R324,2)="WO",LEFT(R324,2)="GB",LEFT(R324,2)="EP",LEFT(R324,2)="DE"),OR(MID(R324,3,1)="1",MID(R324,3,1)="2",MID(R324,3,1)="3",MID(R324,3,1)="4",MID(R324,3,1)="5",MID(R324,3,1)="6",MID(R324,3,1)="7",MID(R324,3,1)="8",MID(R324,3,1)="9",MID(R324,3,1)="0",))),"",VLOOKUP($C324,非特許文献リスト!$A$2:$C$196,2,FALSE))</f>
        <v/>
      </c>
      <c r="AD324" s="417" t="str">
        <f>IF(OR(LEFT(R324)="特",LEFT(R324)="実",AND(OR(LEFT(R324,2)="US",LEFT(R324,2)="WO",LEFT(R324,2)="GB",LEFT(R324,2)="EP",LEFT(R324,2)="DE"),OR(MID(R324,3,1)="1",MID(R324,3,1)="2",MID(R324,3,1)="3",MID(R324,3,1)="4",MID(R324,3,1)="5",MID(R324,3,1)="6",MID(R324,3,1)="7",MID(R324,3,1)="8",MID(R324,3,1)="9",MID(R324,3,1)="0",))),"",VLOOKUP($C324,非特許文献リスト!$A$2:$C$196,3,FALSE))</f>
        <v/>
      </c>
      <c r="AE324" s="188" t="str">
        <f t="shared" si="22"/>
        <v/>
      </c>
      <c r="AF324" s="189" t="str">
        <f>IF(OR(LEFT(R324)="特",LEFT(R324)="実"),VLOOKUP(R324,'証拠（JP特許）'!$B$2:$AB$299,10,FALSE),IF(AND(OR(LEFT(R324,2)="US",LEFT(R324,2)="WO",LEFT(R324,2)="GB",LEFT(R324,2)="EP",LEFT(R324,2)="DE"),OR(MID(R324,3,1)="1",MID(R324,3,1)="2",MID(R324,3,1)="3",MID(R324,3,1)="4",MID(R324,3,1)="5",MID(R324,3,1)="6",MID(R324,3,1)="7",MID(R324,3,1)="8",MID(R324,3,1)="9",MID(R324,3,1)="0",)),VLOOKUP(R324,'証拠（WW特許）'!$B$2:$M$90,8,FALSE),""))</f>
        <v/>
      </c>
      <c r="AG324" s="189" t="str">
        <f>IF(OR(LEFT(R324)="特",LEFT(R324)="実"),VLOOKUP(R324,'証拠（JP特許）'!$B$2:$AB$299,26,FALSE),IF(AND(OR(LEFT(R324,2)="US",LEFT(R324,2)="WO",LEFT(R324,2)="GB",LEFT(R324,2)="EP",LEFT(R324,2)="DE"),OR(MID(R324,3,1)="1",MID(R324,3,1)="2",MID(R324,3,1)="3",MID(R324,3,1)="4",MID(R324,3,1)="5",MID(R324,3,1)="6",MID(R324,3,1)="7",MID(R324,3,1)="8",MID(R324,3,1)="9",MID(R324,3,1)="0",)),VLOOKUP(R324,'証拠（WW特許）'!$B$2:$M$90,12,FALSE),""))</f>
        <v/>
      </c>
      <c r="AH324" s="190" t="str">
        <f>IF(OR(LEFT(R324)="特",LEFT(R324)="実"),VLOOKUP(R324,'証拠（JP特許）'!$B$2:$X$299,20,FALSE),IF(AND(OR(LEFT(R324,2)="US",LEFT(R324,2)="WO",LEFT(R324,2)="GB",LEFT(R324,2)="EP",LEFT(R324,2)="DE"),OR(MID(R324,3,1)="1",MID(R324,3,1)="2",MID(R324,3,1)="3",MID(R324,3,1)="4",MID(R324,3,1)="5",MID(R324,3,1)="6",MID(R324,3,1)="7",MID(R324,3,1)="8",MID(R324,3,1)="9",MID(R324,3,1)="0",)),VLOOKUP(R324,'証拠（WW特許）'!$B$2:$U$90,20,FALSE),""))</f>
        <v/>
      </c>
      <c r="AI324" s="190" t="str">
        <f>IF(OR(LEFT(R324)="特",LEFT(R324)="実"),VLOOKUP(R324,'証拠（JP特許）'!$B$2:$X$299,21,FALSE),"")</f>
        <v/>
      </c>
      <c r="AJ324" s="190" t="str">
        <f>IF(OR(LEFT(R324)="特",LEFT(R324)="実"),VLOOKUP(R324,'証拠（JP特許）'!$B$2:$X$299,22,FALSE),"")</f>
        <v/>
      </c>
      <c r="AK324" s="191" t="str">
        <f>IF(OR(LEFT(R324)="特",LEFT(R324)="実"),VLOOKUP(R324,'証拠（JP特許）'!$B$2:$X$299,17,FALSE),IF(AND(OR(LEFT(R324,2)="US",LEFT(R324,2)="WO",LEFT(R324,2)="GB",LEFT(R324,2)="EP",LEFT(R324,2)="DE"),OR(MID(R324,3,1)="1",MID(R324,3,1)="2",MID(R324,3,1)="3",MID(R324,3,1)="4",MID(R324,3,1)="5",MID(R324,3,1)="6",MID(R324,3,1)="7",MID(R324,3,1)="8",MID(R324,3,1)="9",MID(R324,3,1)="0",)),VLOOKUP(R324,'証拠（WW特許）'!$B$2:$U$90,16,FALSE),""))</f>
        <v/>
      </c>
      <c r="AL324" s="190"/>
      <c r="AM324" s="190"/>
      <c r="AN324" s="190"/>
      <c r="AO324" s="190" t="str">
        <f ca="1">IF(OR(LEFT(R324)="特",LEFT(R324)="実",AND(OR(LEFT(R324,2)="US",LEFT(R324,2)="WO",LEFT(R324,2)="GB",LEFT(R324,2)="EP",LEFT(R324,2)="DE"),OR(MID(R324,3,1)="1",MID(R324,3,1)="2",MID(R324,3,1)="3",MID(R324,3,1)="4",MID(R324,3,1)="5",MID(R324,3,1)="6",MID(R324,3,1)="7",MID(R324,3,1)="8",MID(R324,3,1)="9",MID(R324,3,1)="0"))),IF(COUNTIF(INDIRECT("発明者引用!"&amp;ADDRESS(MATCH(C324,発明者引用!B$1:B$196,0),4)&amp;":"&amp;ADDRESS(MATCH(C324,発明者引用!B$1:B$196,0),17)),R324)+COUNTIF(INDIRECT("発明者引用!"&amp;ADDRESS(MATCH(C324,発明者引用!B$1:B$196,0),4)&amp;":"&amp;ADDRESS(MATCH(C324,発明者引用!B$1:B$196,0),17)),#REF!)+COUNTIF(INDIRECT("発明者引用!"&amp;ADDRESS(MATCH(C324,発明者引用!B$1:B$196,0),4)&amp;":"&amp;ADDRESS(MATCH(C324,発明者引用!B$1:B$196,0),17)),T324)&gt;0,"Yes","No"),"")</f>
        <v/>
      </c>
      <c r="AP324" s="190" t="str">
        <f ca="1">IF(OR(LEFT(R324)="特",LEFT(R324)="実",AND(OR(LEFT(R324,2)="US",LEFT(R324,2)="WO",LEFT(R324,2)="GB",LEFT(R324,2)="EP",LEFT(R324,2)="DE"),OR(MID(R324,3,1)="1",MID(R324,3,1)="2",MID(R324,3,1)="3",MID(R324,3,1)="4",MID(R324,3,1)="5",MID(R324,3,1)="6",MID(R324,3,1)="7",MID(R324,3,1)="8",MID(R324,3,1)="9",MID(R324,3,1)="0"))),IF(VLOOKUP(C324,ファミリ引用特許WO!$A$2:$B$241,2,FALSE)+VLOOKUP(C324,ファミリ引用文献WO!$A$2:$C$241,3,FALSE)=0,"ISR無し",IF(COUNTIF(INDIRECT("ファミリ引用特許WO!"&amp;ADDRESS(MATCH(C324,ファミリ引用特許WO!$A$2:$A$241,0),1)&amp;":"&amp;ADDRESS(MATCH(C324,ファミリ引用特許WO!$A$2:$A$241,0),19)),R324)+COUNTIF(INDIRECT("ファミリ引用特許WO!"&amp;ADDRESS(MATCH(C324,ファミリ引用特許WO!$A$2:$A$241,0),1)&amp;":"&amp;ADDRESS(MATCH(C324,ファミリ引用特許WO!$A$2:$A$241,0),19)),S324)+COUNTIF(INDIRECT("ファミリ引用特許WO!"&amp;ADDRESS(MATCH(C324,ファミリ引用特許WO!$A$2:$A$241,0),1)&amp;":"&amp;ADDRESS(MATCH(C324,ファミリ引用特許WO!$A$2:$A$241,0),19)),T324)+COUNTIF(INDIRECT("ファミリ引用特許WO!"&amp;ADDRESS(MATCH(C324,ファミリ引用特許WO!$A$2:$A$241,0),1)&amp;":"&amp;ADDRESS(MATCH(C324,ファミリ引用特許WO!$A$2:$A$241,0),19)),W324)+COUNTIF(INDIRECT("ファミリ引用特許WO!"&amp;ADDRESS(MATCH(C324,ファミリ引用特許WO!$A$2:$A$241,0),1)&amp;":"&amp;ADDRESS(MATCH(C324,ファミリ引用特許WO!$A$2:$A$241,0),19)),Y324)&gt;0,"Yes","No")),"")</f>
        <v/>
      </c>
      <c r="AQ324" s="194" t="str">
        <f ca="1">IF(OR(LEFT(R324)="特",LEFT(R324)="実",AND(OR(LEFT(R324,2)="US",LEFT(R324,2)="WO",LEFT(R324,2)="GB",LEFT(R324,2)="EP",LEFT(R324,2)="DE"),OR(MID(R324,3,1)="1",MID(R324,3,1)="2",MID(R324,3,1)="3",MID(R324,3,1)="4",MID(R324,3,1)="5",MID(R324,3,1)="6",MID(R324,3,1)="7",MID(R324,3,1)="8",MID(R324,3,1)="9",MID(R324,3,1)="0"))),IF(VLOOKUP(C324,'ファミリ引用特許表記修正（ex.A2→A）'!$A$2:$B$241,2,FALSE)=0,"family無し",IF(COUNTIF(INDIRECT("'ファミリ引用特許表記修正（ex.A2→A）'!"&amp;ADDRESS(MATCH(C324,'ファミリ引用特許表記修正（ex.A2→A）'!$A$2:$A$241,0),1)&amp;":"&amp;ADDRESS(MATCH(C324,'ファミリ引用特許表記修正（ex.A2→A）'!$A$2:$A$241,0),171)),R324)+COUNTIF(INDIRECT("'ファミリ引用特許表記修正（ex.A2→A）'!"&amp;ADDRESS(MATCH(C324,'ファミリ引用特許表記修正（ex.A2→A）'!$A$2:$A$241,0),1)&amp;":"&amp;ADDRESS(MATCH(C324,'ファミリ引用特許表記修正（ex.A2→A）'!$A$2:$A$241,0),171)),S324)+COUNTIF(INDIRECT("'ファミリ引用特許表記修正（ex.A2→A）'!"&amp;ADDRESS(MATCH(C324,'ファミリ引用特許表記修正（ex.A2→A）'!$A$2:$A$241,0),1)&amp;":"&amp;ADDRESS(MATCH(C324,'ファミリ引用特許表記修正（ex.A2→A）'!$A$2:$A$241,0),171)),T324)+COUNTIF(INDIRECT("'ファミリ引用特許表記修正（ex.A2→A）'!"&amp;ADDRESS(MATCH(C324,'ファミリ引用特許表記修正（ex.A2→A）'!$A$2:$A$241,0),1)&amp;":"&amp;ADDRESS(MATCH(C324,'ファミリ引用特許表記修正（ex.A2→A）'!$A$2:$A$241,0),171)),W324)+COUNTIF(INDIRECT("'ファミリ引用特許表記修正（ex.A2→A）'!"&amp;ADDRESS(MATCH(C324,'ファミリ引用特許表記修正（ex.A2→A）'!$A$2:$A$241,0),1)&amp;":"&amp;ADDRESS(MATCH(C324,'ファミリ引用特許表記修正（ex.A2→A）'!$A$2:$A$241,0),171)),Y324)&gt;0,"Yes","No")),"")</f>
        <v/>
      </c>
      <c r="AR324" s="193" t="str">
        <f>IF(OR(LEFT(R324)="特",LEFT(R324)="実",AND(OR(LEFT(R324,2)="US",LEFT(R324,2)="WO",LEFT(R324,2)="GB",LEFT(R324,2)="EP",LEFT(R324,2)="DE"),OR(MID(R324,3,1)="1",MID(R324,3,1)="2",MID(R324,3,1)="3",MID(R324,3,1)="4",MID(R324,3,1)="5",MID(R324,3,1)="6",MID(R324,3,1)="7",MID(R324,3,1)="8",MID(R324,3,1)="9",MID(R324,3,1)="0",))),"",VLOOKUP($C324,ファミリ発明者引用文献!A$3:B$235,2,FALSE))</f>
        <v>,,</v>
      </c>
      <c r="AS324" s="194" t="str">
        <f>VLOOKUP(C324,ファミリ引用文献WO!A$2:B$241,2,FALSE)</f>
        <v/>
      </c>
      <c r="AT324" s="190" t="str">
        <f>VLOOKUP(C324,ファミリ引用文献!A$3:B$242,2,FALSE)</f>
        <v/>
      </c>
      <c r="AU324" s="190" t="str">
        <f>VLOOKUP(C324,審判データ!AH$2:BT$379,39,FALSE)</f>
        <v>特開2005-051990;特許04166729;特開2008-295296;特許04575477;特開2008-263778;特許04575478;特開2010-172194;特開2012-143153</v>
      </c>
      <c r="AV324" s="192" t="str">
        <f ca="1">IF(INDIRECT("審判データ!"&amp;ADDRESS(MATCH(C324,審判データ!$AH$1:$AH$379,0),32))="早期審査の対象とする","早期審査","")</f>
        <v/>
      </c>
      <c r="AW324" s="657" t="str">
        <f t="shared" si="21"/>
        <v/>
      </c>
      <c r="AX324" s="658" t="str">
        <f>IF(LEFT(AE324,3)="日本特",IF(LEFT(C324)="特",VLOOKUP(C324,'本件、証拠文献テーマコード'!G$2:I$376,3,FALSE),VLOOKUP(C324,'本件、証拠文献テーマコード'!B$2:I$376,8,FALSE)),"")</f>
        <v/>
      </c>
      <c r="AY324" s="658" t="str">
        <f>IF(LEFT(AE324,3)="日本特",IF(OR(MID(R324,2,1)="開",MID(R324,2,1)="表",MID(R324,2,1)="登"),VLOOKUP(R324,'本件、証拠文献テーマコード'!C$2:I$379,7,FALSE),VLOOKUP(R324,'本件、証拠文献テーマコード'!G$2:I$379,3,FALSE)),"")</f>
        <v/>
      </c>
      <c r="AZ324" s="54"/>
    </row>
    <row r="325" spans="1:52" ht="27" x14ac:dyDescent="0.15">
      <c r="A325" s="772"/>
      <c r="B325" s="586" t="str">
        <f ca="1">IF(A325="",B324,INDIRECT("審判データ!"&amp;ADDRESS(MATCH(A325,審判データ!$HC$1:$HC$379,0),20))&amp;" / "&amp;INDIRECT("審判データ!"&amp;ADDRESS(MATCH(A325,審判データ!$HC$1:$HC$379,0),21)))</f>
        <v>2011 / 29-2</v>
      </c>
      <c r="C325" s="728">
        <v>4575478</v>
      </c>
      <c r="D325" s="728" t="s">
        <v>3858</v>
      </c>
      <c r="E325" s="163" t="str">
        <f ca="1">INDIRECT("審判データ!"&amp;ADDRESS(MATCH(C325,審判データ!$AH$1:$AH$379,0),55))</f>
        <v>未来工業株式会社</v>
      </c>
      <c r="F325" s="43" t="str">
        <f ca="1">INDIRECT("審判データ!"&amp;ADDRESS(MATCH(C325,審判データ!$AH$1:$AH$379,0),56))</f>
        <v>渡辺　佳樹</v>
      </c>
      <c r="G325" s="43" t="str">
        <f ca="1">INDIRECT("審判データ!"&amp;ADDRESS(MATCH(C325,審判データ!$AH$1:$AH$379,0),72))</f>
        <v>特開2005-051990;特許04166729;特開2008-295296;特許04575477;特開2008-263778;特許04575478;特開2010-172194;特開2012-143153</v>
      </c>
      <c r="H325" s="43" t="str">
        <f ca="1">INDIRECT("審判データ!"&amp;ADDRESS(MATCH(C325,審判データ!$AH$1:$AH$379,0),41))</f>
        <v>H02G  3/12</v>
      </c>
      <c r="I325" s="43" t="str">
        <f ca="1">INDIRECT("審判データ!"&amp;ADDRESS(MATCH(C325,審判データ!$AH$1:$AH$379,0),49))</f>
        <v>H02G   3/12@AFI(JP)</v>
      </c>
      <c r="J325" s="43" t="str">
        <f ca="1">INDIRECT("審判データ!"&amp;ADDRESS(MATCH(C325,審判データ!$AH$1:$AH$379,0),51))</f>
        <v>H02G  3/12        A</v>
      </c>
      <c r="K325" s="43" t="str">
        <f ca="1">INDIRECT("審判データ!"&amp;ADDRESS(MATCH(C325,審判データ!$AH$1:$AH$379,0),53))</f>
        <v>5G361 AA02;5G361 AB01;5G361 AC01;5G361 AC09</v>
      </c>
      <c r="L325" s="970"/>
      <c r="M325" s="971"/>
      <c r="N325" s="972"/>
      <c r="O325" s="973"/>
      <c r="P325" s="969"/>
      <c r="Q325" s="715" t="s">
        <v>279</v>
      </c>
      <c r="R325" s="724" t="s">
        <v>22962</v>
      </c>
      <c r="S325" s="715" t="str">
        <f>IF(OR(LEFT(R325)="特",LEFT(R325)="実"),VLOOKUP(R325,'証拠（JP特許）'!$B$2:$D$299,2,FALSE),IF(AND(OR(LEFT(R325,2)="US",LEFT(R325,2)="WO",LEFT(R325,2)="GB",LEFT(R325,2)="EP",LEFT(R325,2)="DE"),OR(MID(R325,3,1)="1",MID(R325,3,1)="2",MID(R325,3,1)="3",MID(R325,3,1)="4",MID(R325,3,1)="5",MID(R325,3,1)="6",MID(R325,3,1)="7",MID(R325,3,1)="8",MID(R325,3,1)="9",MID(R325,3,1)="0")),VLOOKUP(R325,'証拠（WW特許）'!$B$2:$C$90,2,FALSE),"_"))</f>
        <v>実願平5-40610</v>
      </c>
      <c r="T325" s="716" t="str">
        <f>IF(OR(LEFT(R325)="特",LEFT(R325)="実"),VLOOKUP(R325,'証拠（JP特許）'!$B$2:$E$299,4,FALSE),"_")</f>
        <v>実登2524247</v>
      </c>
      <c r="U325" s="644" t="s">
        <v>94</v>
      </c>
      <c r="V325" s="646" t="s">
        <v>203</v>
      </c>
      <c r="W325" s="725" t="str">
        <f t="shared" si="23"/>
        <v>JP0711822Y</v>
      </c>
      <c r="X325" s="646"/>
      <c r="Y325" s="646" t="str">
        <f t="shared" si="24"/>
        <v>2524247U</v>
      </c>
      <c r="Z325" s="414" t="str">
        <f ca="1">IF(OR(LEFT(R325)="特",LEFT(R325)="実",AND(OR(LEFT(R325,2)="US",LEFT(R325,2)="WO",LEFT(R325,2)="GB",LEFT(R325,2)="EP",LEFT(R325,2)="DE"),OR(MID(R325,3,1)="1",MID(R325,3,1)="2",MID(R325,3,1)="3",MID(R325,3,1)="4",MID(R325,3,1)="5",MID(R325,3,1)="6",MID(R325,3,1)="7",MID(R325,3,1)="8",MID(R325,3,1)="9",MID(R325,3,1)="0",))),IF(COUNTIF(INDIRECT("拒絶理由・拒絶査定・異議申立!"&amp;ADDRESS(MATCH(C325,拒絶理由・拒絶査定・異議申立!B$1:B$1000,0),3)&amp;":"&amp;ADDRESS(MATCH(C325,拒絶理由・拒絶査定・異議申立!B$1:B$1000,0),50)),R325)+COUNTIF(INDIRECT("拒絶理由・拒絶査定・異議申立!"&amp;ADDRESS(MATCH(C325,拒絶理由・拒絶査定・異議申立!B$1:B$1000,0),3)&amp;":"&amp;ADDRESS(MATCH(C325,拒絶理由・拒絶査定・異議申立!B$1:B$1000,0),50)),T325)&gt;0,"Yes","No"),"")</f>
        <v>No</v>
      </c>
      <c r="AA325" s="415" t="str">
        <f ca="1">IF(OR(LEFT(R325)="特",LEFT(R325)="実",AND(OR(LEFT(R325,2)="US",LEFT(R325,2)="WO",LEFT(R325,2)="GB",LEFT(R325,2)="EP",LEFT(R325,2)="DE"),OR(MID(R325,3,1)="1",MID(R325,3,1)="2",MID(R325,3,1)="3",MID(R325,3,1)="4",MID(R325,3,1)="5",MID(R325,3,1)="6",MID(R325,3,1)="7",MID(R325,3,1)="8",MID(R325,3,1)="9",MID(R325,3,1)="0",))),IF(COUNTIF(INDIRECT("先行技術調査・登録査定!"&amp;ADDRESS(MATCH(C325,先行技術調査・登録査定!B$1:B$1000,0),3)&amp;":"&amp;ADDRESS(MATCH(C325,先行技術調査・登録査定!B$1:B$1000,0),49)),R325)+COUNTIF(INDIRECT("先行技術調査・登録査定!"&amp;ADDRESS(MATCH(C325,先行技術調査・登録査定!B$1:B$1000,0),3)&amp;":"&amp;ADDRESS(MATCH(C325,先行技術調査・登録査定!B$1:B$1000,0),49)),T325)&gt;0,"Yes","No"),"")</f>
        <v>No</v>
      </c>
      <c r="AB325" s="416" t="str">
        <f t="shared" ca="1" si="25"/>
        <v>Yes</v>
      </c>
      <c r="AC325" s="252" t="str">
        <f>IF(OR(LEFT(R325)="特",LEFT(R325)="実",AND(OR(LEFT(R325,2)="US",LEFT(R325,2)="WO",LEFT(R325,2)="GB",LEFT(R325,2)="EP",LEFT(R325,2)="DE"),OR(MID(R325,3,1)="1",MID(R325,3,1)="2",MID(R325,3,1)="3",MID(R325,3,1)="4",MID(R325,3,1)="5",MID(R325,3,1)="6",MID(R325,3,1)="7",MID(R325,3,1)="8",MID(R325,3,1)="9",MID(R325,3,1)="0",))),"",VLOOKUP($C325,非特許文献リスト!$A$2:$C$196,2,FALSE))</f>
        <v/>
      </c>
      <c r="AD325" s="417" t="str">
        <f>IF(OR(LEFT(R325)="特",LEFT(R325)="実",AND(OR(LEFT(R325,2)="US",LEFT(R325,2)="WO",LEFT(R325,2)="GB",LEFT(R325,2)="EP",LEFT(R325,2)="DE"),OR(MID(R325,3,1)="1",MID(R325,3,1)="2",MID(R325,3,1)="3",MID(R325,3,1)="4",MID(R325,3,1)="5",MID(R325,3,1)="6",MID(R325,3,1)="7",MID(R325,3,1)="8",MID(R325,3,1)="9",MID(R325,3,1)="0",))),"",VLOOKUP($C325,非特許文献リスト!$A$2:$C$196,3,FALSE))</f>
        <v/>
      </c>
      <c r="AE325" s="188" t="str">
        <f t="shared" si="22"/>
        <v>日本特許文献</v>
      </c>
      <c r="AF325" s="189" t="str">
        <f>IF(OR(LEFT(R325)="特",LEFT(R325)="実"),VLOOKUP(R325,'証拠（JP特許）'!$B$2:$AB$299,10,FALSE),IF(AND(OR(LEFT(R325,2)="US",LEFT(R325,2)="WO",LEFT(R325,2)="GB",LEFT(R325,2)="EP",LEFT(R325,2)="DE"),OR(MID(R325,3,1)="1",MID(R325,3,1)="2",MID(R325,3,1)="3",MID(R325,3,1)="4",MID(R325,3,1)="5",MID(R325,3,1)="6",MID(R325,3,1)="7",MID(R325,3,1)="8",MID(R325,3,1)="9",MID(R325,3,1)="0",)),VLOOKUP(R325,'証拠（WW特許）'!$B$2:$M$90,8,FALSE),""))</f>
        <v>日動電工株式会社</v>
      </c>
      <c r="AG325" s="189" t="str">
        <f>IF(OR(LEFT(R325)="特",LEFT(R325)="実"),VLOOKUP(R325,'証拠（JP特許）'!$B$2:$AB$299,26,FALSE),IF(AND(OR(LEFT(R325,2)="US",LEFT(R325,2)="WO",LEFT(R325,2)="GB",LEFT(R325,2)="EP",LEFT(R325,2)="DE"),OR(MID(R325,3,1)="1",MID(R325,3,1)="2",MID(R325,3,1)="3",MID(R325,3,1)="4",MID(R325,3,1)="5",MID(R325,3,1)="6",MID(R325,3,1)="7",MID(R325,3,1)="8",MID(R325,3,1)="9",MID(R325,3,1)="0",)),VLOOKUP(R325,'証拠（WW特許）'!$B$2:$M$90,12,FALSE),""))</f>
        <v>広渡　俊雄</v>
      </c>
      <c r="AH325" s="190" t="str">
        <f>IF(OR(LEFT(R325)="特",LEFT(R325)="実"),VLOOKUP(R325,'証拠（JP特許）'!$B$2:$X$299,20,FALSE),IF(AND(OR(LEFT(R325,2)="US",LEFT(R325,2)="WO",LEFT(R325,2)="GB",LEFT(R325,2)="EP",LEFT(R325,2)="DE"),OR(MID(R325,3,1)="1",MID(R325,3,1)="2",MID(R325,3,1)="3",MID(R325,3,1)="4",MID(R325,3,1)="5",MID(R325,3,1)="6",MID(R325,3,1)="7",MID(R325,3,1)="8",MID(R325,3,1)="9",MID(R325,3,1)="0",)),VLOOKUP(R325,'証拠（WW特許）'!$B$2:$U$90,20,FALSE),""))</f>
        <v>H02G   3/06    (2006.01)</v>
      </c>
      <c r="AI325" s="190" t="str">
        <f>IF(OR(LEFT(R325)="特",LEFT(R325)="実"),VLOOKUP(R325,'証拠（JP特許）'!$B$2:$X$299,21,FALSE),"")</f>
        <v>H02G  3/06      H,H02G  3/06      M</v>
      </c>
      <c r="AJ325" s="190">
        <f>IF(OR(LEFT(R325)="特",LEFT(R325)="実"),VLOOKUP(R325,'証拠（JP特許）'!$B$2:$X$299,22,FALSE),"")</f>
        <v>0</v>
      </c>
      <c r="AK325" s="191" t="str">
        <f>IF(OR(LEFT(R325)="特",LEFT(R325)="実"),VLOOKUP(R325,'証拠（JP特許）'!$B$2:$X$299,17,FALSE),IF(AND(OR(LEFT(R325,2)="US",LEFT(R325,2)="WO",LEFT(R325,2)="GB",LEFT(R325,2)="EP",LEFT(R325,2)="DE"),OR(MID(R325,3,1)="1",MID(R325,3,1)="2",MID(R325,3,1)="3",MID(R325,3,1)="4",MID(R325,3,1)="5",MID(R325,3,1)="6",MID(R325,3,1)="7",MID(R325,3,1)="8",MID(R325,3,1)="9",MID(R325,3,1)="0",)),VLOOKUP(R325,'証拠（WW特許）'!$B$2:$U$90,16,FALSE),""))</f>
        <v>1995.02.21</v>
      </c>
      <c r="AL325" s="190"/>
      <c r="AM325" s="190"/>
      <c r="AN325" s="190"/>
      <c r="AO325" s="190" t="str">
        <f ca="1">IF(OR(LEFT(R325)="特",LEFT(R325)="実",AND(OR(LEFT(R325,2)="US",LEFT(R325,2)="WO",LEFT(R325,2)="GB",LEFT(R325,2)="EP",LEFT(R325,2)="DE"),OR(MID(R325,3,1)="1",MID(R325,3,1)="2",MID(R325,3,1)="3",MID(R325,3,1)="4",MID(R325,3,1)="5",MID(R325,3,1)="6",MID(R325,3,1)="7",MID(R325,3,1)="8",MID(R325,3,1)="9",MID(R325,3,1)="0"))),IF(COUNTIF(INDIRECT("発明者引用!"&amp;ADDRESS(MATCH(C325,発明者引用!B$1:B$196,0),4)&amp;":"&amp;ADDRESS(MATCH(C325,発明者引用!B$1:B$196,0),17)),R325)+COUNTIF(INDIRECT("発明者引用!"&amp;ADDRESS(MATCH(C325,発明者引用!B$1:B$196,0),4)&amp;":"&amp;ADDRESS(MATCH(C325,発明者引用!B$1:B$196,0),17)),#REF!)+COUNTIF(INDIRECT("発明者引用!"&amp;ADDRESS(MATCH(C325,発明者引用!B$1:B$196,0),4)&amp;":"&amp;ADDRESS(MATCH(C325,発明者引用!B$1:B$196,0),17)),T325)&gt;0,"Yes","No"),"")</f>
        <v>No</v>
      </c>
      <c r="AP325" s="190" t="str">
        <f ca="1">IF(OR(LEFT(R325)="特",LEFT(R325)="実",AND(OR(LEFT(R325,2)="US",LEFT(R325,2)="WO",LEFT(R325,2)="GB",LEFT(R325,2)="EP",LEFT(R325,2)="DE"),OR(MID(R325,3,1)="1",MID(R325,3,1)="2",MID(R325,3,1)="3",MID(R325,3,1)="4",MID(R325,3,1)="5",MID(R325,3,1)="6",MID(R325,3,1)="7",MID(R325,3,1)="8",MID(R325,3,1)="9",MID(R325,3,1)="0"))),IF(VLOOKUP(C325,ファミリ引用特許WO!$A$2:$B$241,2,FALSE)+VLOOKUP(C325,ファミリ引用文献WO!$A$2:$C$241,3,FALSE)=0,"ISR無し",IF(COUNTIF(INDIRECT("ファミリ引用特許WO!"&amp;ADDRESS(MATCH(C325,ファミリ引用特許WO!$A$2:$A$241,0),1)&amp;":"&amp;ADDRESS(MATCH(C325,ファミリ引用特許WO!$A$2:$A$241,0),19)),R325)+COUNTIF(INDIRECT("ファミリ引用特許WO!"&amp;ADDRESS(MATCH(C325,ファミリ引用特許WO!$A$2:$A$241,0),1)&amp;":"&amp;ADDRESS(MATCH(C325,ファミリ引用特許WO!$A$2:$A$241,0),19)),S325)+COUNTIF(INDIRECT("ファミリ引用特許WO!"&amp;ADDRESS(MATCH(C325,ファミリ引用特許WO!$A$2:$A$241,0),1)&amp;":"&amp;ADDRESS(MATCH(C325,ファミリ引用特許WO!$A$2:$A$241,0),19)),T325)+COUNTIF(INDIRECT("ファミリ引用特許WO!"&amp;ADDRESS(MATCH(C325,ファミリ引用特許WO!$A$2:$A$241,0),1)&amp;":"&amp;ADDRESS(MATCH(C325,ファミリ引用特許WO!$A$2:$A$241,0),19)),W325)+COUNTIF(INDIRECT("ファミリ引用特許WO!"&amp;ADDRESS(MATCH(C325,ファミリ引用特許WO!$A$2:$A$241,0),1)&amp;":"&amp;ADDRESS(MATCH(C325,ファミリ引用特許WO!$A$2:$A$241,0),19)),Y325)&gt;0,"Yes","No")),"")</f>
        <v>ISR無し</v>
      </c>
      <c r="AQ325" s="194" t="str">
        <f ca="1">IF(OR(LEFT(R325)="特",LEFT(R325)="実",AND(OR(LEFT(R325,2)="US",LEFT(R325,2)="WO",LEFT(R325,2)="GB",LEFT(R325,2)="EP",LEFT(R325,2)="DE"),OR(MID(R325,3,1)="1",MID(R325,3,1)="2",MID(R325,3,1)="3",MID(R325,3,1)="4",MID(R325,3,1)="5",MID(R325,3,1)="6",MID(R325,3,1)="7",MID(R325,3,1)="8",MID(R325,3,1)="9",MID(R325,3,1)="0"))),IF(VLOOKUP(C325,'ファミリ引用特許表記修正（ex.A2→A）'!$A$2:$B$241,2,FALSE)=0,"family無し",IF(COUNTIF(INDIRECT("'ファミリ引用特許表記修正（ex.A2→A）'!"&amp;ADDRESS(MATCH(C325,'ファミリ引用特許表記修正（ex.A2→A）'!$A$2:$A$241,0),1)&amp;":"&amp;ADDRESS(MATCH(C325,'ファミリ引用特許表記修正（ex.A2→A）'!$A$2:$A$241,0),171)),R325)+COUNTIF(INDIRECT("'ファミリ引用特許表記修正（ex.A2→A）'!"&amp;ADDRESS(MATCH(C325,'ファミリ引用特許表記修正（ex.A2→A）'!$A$2:$A$241,0),1)&amp;":"&amp;ADDRESS(MATCH(C325,'ファミリ引用特許表記修正（ex.A2→A）'!$A$2:$A$241,0),171)),S325)+COUNTIF(INDIRECT("'ファミリ引用特許表記修正（ex.A2→A）'!"&amp;ADDRESS(MATCH(C325,'ファミリ引用特許表記修正（ex.A2→A）'!$A$2:$A$241,0),1)&amp;":"&amp;ADDRESS(MATCH(C325,'ファミリ引用特許表記修正（ex.A2→A）'!$A$2:$A$241,0),171)),T325)+COUNTIF(INDIRECT("'ファミリ引用特許表記修正（ex.A2→A）'!"&amp;ADDRESS(MATCH(C325,'ファミリ引用特許表記修正（ex.A2→A）'!$A$2:$A$241,0),1)&amp;":"&amp;ADDRESS(MATCH(C325,'ファミリ引用特許表記修正（ex.A2→A）'!$A$2:$A$241,0),171)),W325)+COUNTIF(INDIRECT("'ファミリ引用特許表記修正（ex.A2→A）'!"&amp;ADDRESS(MATCH(C325,'ファミリ引用特許表記修正（ex.A2→A）'!$A$2:$A$241,0),1)&amp;":"&amp;ADDRESS(MATCH(C325,'ファミリ引用特許表記修正（ex.A2→A）'!$A$2:$A$241,0),171)),Y325)&gt;0,"Yes","No")),"")</f>
        <v>No</v>
      </c>
      <c r="AR325" s="58" t="str">
        <f>IF(OR(LEFT(R325)="特",LEFT(R325)="実",AND(OR(LEFT(R325,2)="US",LEFT(R325,2)="WO",LEFT(R325,2)="GB",LEFT(R325,2)="EP",LEFT(R325,2)="DE"),OR(MID(R325,3,1)="1",MID(R325,3,1)="2",MID(R325,3,1)="3",MID(R325,3,1)="4",MID(R325,3,1)="5",MID(R325,3,1)="6",MID(R325,3,1)="7",MID(R325,3,1)="8",MID(R325,3,1)="9",MID(R325,3,1)="0",))),"",VLOOKUP($C325,ファミリ発明者引用文献!A$3:B$235,2,FALSE))</f>
        <v/>
      </c>
      <c r="AS325" s="194" t="str">
        <f>VLOOKUP(C325,ファミリ引用文献WO!A$2:B$241,2,FALSE)</f>
        <v/>
      </c>
      <c r="AT325" s="190" t="str">
        <f>VLOOKUP(C325,ファミリ引用文献!A$3:B$242,2,FALSE)</f>
        <v/>
      </c>
      <c r="AU325" s="190" t="str">
        <f>VLOOKUP(C325,審判データ!AH$2:BT$379,39,FALSE)</f>
        <v>特開2005-051990;特許04166729;特開2008-295296;特許04575477;特開2008-263778;特許04575478;特開2010-172194;特開2012-143153</v>
      </c>
      <c r="AV325" s="192" t="str">
        <f ca="1">IF(INDIRECT("審判データ!"&amp;ADDRESS(MATCH(C325,審判データ!$AH$1:$AH$379,0),32))="早期審査の対象とする","早期審査","")</f>
        <v/>
      </c>
      <c r="AW325" s="657" t="str">
        <f t="shared" ref="AW325:AW388" si="26">IF(OR(LEFT(AY325)="証",AX325=""),"",IF(LEFT(AX325,5)=LEFT(AY325,5),"一致","不一致"))</f>
        <v>不一致</v>
      </c>
      <c r="AX325" s="658" t="str">
        <f>IF(LEFT(AE325,3)="日本特",IF(LEFT(C325)="特",VLOOKUP(C325,'本件、証拠文献テーマコード'!G$2:I$376,3,FALSE),VLOOKUP(C325,'本件、証拠文献テーマコード'!B$2:I$376,8,FALSE)),"")</f>
        <v>5G361</v>
      </c>
      <c r="AY325" s="658" t="str">
        <f>IF(LEFT(AE325,3)="日本特",IF(OR(MID(R325,2,1)="開",MID(R325,2,1)="表",MID(R325,2,1)="登"),VLOOKUP(R325,'本件、証拠文献テーマコード'!C$2:I$379,7,FALSE),VLOOKUP(R325,'本件、証拠文献テーマコード'!G$2:I$379,3,FALSE)),"")</f>
        <v>5G359</v>
      </c>
      <c r="AZ325" s="54"/>
    </row>
    <row r="326" spans="1:52" ht="27" x14ac:dyDescent="0.15">
      <c r="A326" s="773"/>
      <c r="B326" s="586" t="str">
        <f ca="1">IF(A326="",B325,INDIRECT("審判データ!"&amp;ADDRESS(MATCH(A326,審判データ!$HC$1:$HC$379,0),20))&amp;" / "&amp;INDIRECT("審判データ!"&amp;ADDRESS(MATCH(A326,審判データ!$HC$1:$HC$379,0),21)))</f>
        <v>2011 / 29-2</v>
      </c>
      <c r="C326" s="729">
        <v>4575478</v>
      </c>
      <c r="D326" s="729" t="s">
        <v>3858</v>
      </c>
      <c r="E326" s="163" t="str">
        <f ca="1">INDIRECT("審判データ!"&amp;ADDRESS(MATCH(C326,審判データ!$AH$1:$AH$379,0),55))</f>
        <v>未来工業株式会社</v>
      </c>
      <c r="F326" s="43" t="str">
        <f ca="1">INDIRECT("審判データ!"&amp;ADDRESS(MATCH(C326,審判データ!$AH$1:$AH$379,0),56))</f>
        <v>渡辺　佳樹</v>
      </c>
      <c r="G326" s="43" t="str">
        <f ca="1">INDIRECT("審判データ!"&amp;ADDRESS(MATCH(C326,審判データ!$AH$1:$AH$379,0),72))</f>
        <v>特開2005-051990;特許04166729;特開2008-295296;特許04575477;特開2008-263778;特許04575478;特開2010-172194;特開2012-143153</v>
      </c>
      <c r="H326" s="43" t="str">
        <f ca="1">INDIRECT("審判データ!"&amp;ADDRESS(MATCH(C326,審判データ!$AH$1:$AH$379,0),41))</f>
        <v>H02G  3/12</v>
      </c>
      <c r="I326" s="43" t="str">
        <f ca="1">INDIRECT("審判データ!"&amp;ADDRESS(MATCH(C326,審判データ!$AH$1:$AH$379,0),49))</f>
        <v>H02G   3/12@AFI(JP)</v>
      </c>
      <c r="J326" s="43" t="str">
        <f ca="1">INDIRECT("審判データ!"&amp;ADDRESS(MATCH(C326,審判データ!$AH$1:$AH$379,0),51))</f>
        <v>H02G  3/12        A</v>
      </c>
      <c r="K326" s="43" t="str">
        <f ca="1">INDIRECT("審判データ!"&amp;ADDRESS(MATCH(C326,審判データ!$AH$1:$AH$379,0),53))</f>
        <v>5G361 AA02;5G361 AB01;5G361 AC01;5G361 AC09</v>
      </c>
      <c r="L326" s="962"/>
      <c r="M326" s="964"/>
      <c r="N326" s="966"/>
      <c r="O326" s="968"/>
      <c r="P326" s="960"/>
      <c r="Q326" s="715" t="s">
        <v>324</v>
      </c>
      <c r="R326" s="716" t="s">
        <v>22963</v>
      </c>
      <c r="S326" s="715" t="str">
        <f>IF(OR(LEFT(R326)="特",LEFT(R326)="実"),VLOOKUP(R326,'証拠（JP特許）'!$B$2:$D$299,2,FALSE),IF(AND(OR(LEFT(R326,2)="US",LEFT(R326,2)="WO",LEFT(R326,2)="GB",LEFT(R326,2)="EP",LEFT(R326,2)="DE"),OR(MID(R326,3,1)="1",MID(R326,3,1)="2",MID(R326,3,1)="3",MID(R326,3,1)="4",MID(R326,3,1)="5",MID(R326,3,1)="6",MID(R326,3,1)="7",MID(R326,3,1)="8",MID(R326,3,1)="9",MID(R326,3,1)="0")),VLOOKUP(R326,'証拠（WW特許）'!$B$2:$C$90,2,FALSE),"_"))</f>
        <v>特願平8-100132</v>
      </c>
      <c r="T326" s="716" t="str">
        <f>IF(OR(LEFT(R326)="特",LEFT(R326)="実"),VLOOKUP(R326,'証拠（JP特許）'!$B$2:$E$299,4,FALSE),"_")</f>
        <v>JP3785603</v>
      </c>
      <c r="U326" s="644" t="s">
        <v>94</v>
      </c>
      <c r="V326" s="646" t="s">
        <v>203</v>
      </c>
      <c r="W326" s="725" t="str">
        <f t="shared" si="23"/>
        <v>JP09289720A</v>
      </c>
      <c r="X326" s="646"/>
      <c r="Y326" s="646" t="str">
        <f t="shared" si="24"/>
        <v>JP3785603B</v>
      </c>
      <c r="Z326" s="414" t="str">
        <f ca="1">IF(OR(LEFT(R326)="特",LEFT(R326)="実",AND(OR(LEFT(R326,2)="US",LEFT(R326,2)="WO",LEFT(R326,2)="GB",LEFT(R326,2)="EP",LEFT(R326,2)="DE"),OR(MID(R326,3,1)="1",MID(R326,3,1)="2",MID(R326,3,1)="3",MID(R326,3,1)="4",MID(R326,3,1)="5",MID(R326,3,1)="6",MID(R326,3,1)="7",MID(R326,3,1)="8",MID(R326,3,1)="9",MID(R326,3,1)="0",))),IF(COUNTIF(INDIRECT("拒絶理由・拒絶査定・異議申立!"&amp;ADDRESS(MATCH(C326,拒絶理由・拒絶査定・異議申立!B$1:B$1000,0),3)&amp;":"&amp;ADDRESS(MATCH(C326,拒絶理由・拒絶査定・異議申立!B$1:B$1000,0),50)),R326)+COUNTIF(INDIRECT("拒絶理由・拒絶査定・異議申立!"&amp;ADDRESS(MATCH(C326,拒絶理由・拒絶査定・異議申立!B$1:B$1000,0),3)&amp;":"&amp;ADDRESS(MATCH(C326,拒絶理由・拒絶査定・異議申立!B$1:B$1000,0),50)),T326)&gt;0,"Yes","No"),"")</f>
        <v>Yes</v>
      </c>
      <c r="AA326" s="415" t="str">
        <f ca="1">IF(OR(LEFT(R326)="特",LEFT(R326)="実",AND(OR(LEFT(R326,2)="US",LEFT(R326,2)="WO",LEFT(R326,2)="GB",LEFT(R326,2)="EP",LEFT(R326,2)="DE"),OR(MID(R326,3,1)="1",MID(R326,3,1)="2",MID(R326,3,1)="3",MID(R326,3,1)="4",MID(R326,3,1)="5",MID(R326,3,1)="6",MID(R326,3,1)="7",MID(R326,3,1)="8",MID(R326,3,1)="9",MID(R326,3,1)="0",))),IF(COUNTIF(INDIRECT("先行技術調査・登録査定!"&amp;ADDRESS(MATCH(C326,先行技術調査・登録査定!B$1:B$1000,0),3)&amp;":"&amp;ADDRESS(MATCH(C326,先行技術調査・登録査定!B$1:B$1000,0),49)),R326)+COUNTIF(INDIRECT("先行技術調査・登録査定!"&amp;ADDRESS(MATCH(C326,先行技術調査・登録査定!B$1:B$1000,0),3)&amp;":"&amp;ADDRESS(MATCH(C326,先行技術調査・登録査定!B$1:B$1000,0),49)),T326)&gt;0,"Yes","No"),"")</f>
        <v>Yes</v>
      </c>
      <c r="AB326" s="416" t="str">
        <f t="shared" ca="1" si="25"/>
        <v>No</v>
      </c>
      <c r="AC326" s="252" t="str">
        <f>IF(OR(LEFT(R326)="特",LEFT(R326)="実",AND(OR(LEFT(R326,2)="US",LEFT(R326,2)="WO",LEFT(R326,2)="GB",LEFT(R326,2)="EP",LEFT(R326,2)="DE"),OR(MID(R326,3,1)="1",MID(R326,3,1)="2",MID(R326,3,1)="3",MID(R326,3,1)="4",MID(R326,3,1)="5",MID(R326,3,1)="6",MID(R326,3,1)="7",MID(R326,3,1)="8",MID(R326,3,1)="9",MID(R326,3,1)="0",))),"",VLOOKUP($C326,非特許文献リスト!$A$2:$C$196,2,FALSE))</f>
        <v/>
      </c>
      <c r="AD326" s="417" t="str">
        <f>IF(OR(LEFT(R326)="特",LEFT(R326)="実",AND(OR(LEFT(R326,2)="US",LEFT(R326,2)="WO",LEFT(R326,2)="GB",LEFT(R326,2)="EP",LEFT(R326,2)="DE"),OR(MID(R326,3,1)="1",MID(R326,3,1)="2",MID(R326,3,1)="3",MID(R326,3,1)="4",MID(R326,3,1)="5",MID(R326,3,1)="6",MID(R326,3,1)="7",MID(R326,3,1)="8",MID(R326,3,1)="9",MID(R326,3,1)="0",))),"",VLOOKUP($C326,非特許文献リスト!$A$2:$C$196,3,FALSE))</f>
        <v/>
      </c>
      <c r="AE326" s="188" t="str">
        <f t="shared" si="22"/>
        <v>日本特許文献</v>
      </c>
      <c r="AF326" s="189" t="str">
        <f>IF(OR(LEFT(R326)="特",LEFT(R326)="実"),VLOOKUP(R326,'証拠（JP特許）'!$B$2:$AB$299,10,FALSE),IF(AND(OR(LEFT(R326,2)="US",LEFT(R326,2)="WO",LEFT(R326,2)="GB",LEFT(R326,2)="EP",LEFT(R326,2)="DE"),OR(MID(R326,3,1)="1",MID(R326,3,1)="2",MID(R326,3,1)="3",MID(R326,3,1)="4",MID(R326,3,1)="5",MID(R326,3,1)="6",MID(R326,3,1)="7",MID(R326,3,1)="8",MID(R326,3,1)="9",MID(R326,3,1)="0",)),VLOOKUP(R326,'証拠（WW特許）'!$B$2:$M$90,8,FALSE),""))</f>
        <v>未来工業株式会社</v>
      </c>
      <c r="AG326" s="189" t="str">
        <f>IF(OR(LEFT(R326)="特",LEFT(R326)="実"),VLOOKUP(R326,'証拠（JP特許）'!$B$2:$AB$299,26,FALSE),IF(AND(OR(LEFT(R326,2)="US",LEFT(R326,2)="WO",LEFT(R326,2)="GB",LEFT(R326,2)="EP",LEFT(R326,2)="DE"),OR(MID(R326,3,1)="1",MID(R326,3,1)="2",MID(R326,3,1)="3",MID(R326,3,1)="4",MID(R326,3,1)="5",MID(R326,3,1)="6",MID(R326,3,1)="7",MID(R326,3,1)="8",MID(R326,3,1)="9",MID(R326,3,1)="0",)),VLOOKUP(R326,'証拠（WW特許）'!$B$2:$M$90,12,FALSE),""))</f>
        <v>清水　昭八</v>
      </c>
      <c r="AH326" s="190" t="str">
        <f>IF(OR(LEFT(R326)="特",LEFT(R326)="実"),VLOOKUP(R326,'証拠（JP特許）'!$B$2:$X$299,20,FALSE),IF(AND(OR(LEFT(R326,2)="US",LEFT(R326,2)="WO",LEFT(R326,2)="GB",LEFT(R326,2)="EP",LEFT(R326,2)="DE"),OR(MID(R326,3,1)="1",MID(R326,3,1)="2",MID(R326,3,1)="3",MID(R326,3,1)="4",MID(R326,3,1)="5",MID(R326,3,1)="6",MID(R326,3,1)="7",MID(R326,3,1)="8",MID(R326,3,1)="9",MID(R326,3,1)="0",)),VLOOKUP(R326,'証拠（WW特許）'!$B$2:$U$90,20,FALSE),""))</f>
        <v>H02G   3/12    (2006.01),H05K   7/00    (2006.01)</v>
      </c>
      <c r="AI326" s="190" t="str">
        <f>IF(OR(LEFT(R326)="特",LEFT(R326)="実"),VLOOKUP(R326,'証拠（JP特許）'!$B$2:$X$299,21,FALSE),"")</f>
        <v>H05K  7/00      T,H02G  3/12      N</v>
      </c>
      <c r="AJ326" s="190" t="str">
        <f>IF(OR(LEFT(R326)="特",LEFT(R326)="実"),VLOOKUP(R326,'証拠（JP特許）'!$B$2:$X$299,22,FALSE),"")</f>
        <v>4E352AA02,4E352AA03,4E352AA04,4E352AA06,4E352BB02,4E352CC02,4E352CC56,4E352DD02,4E352DD04,4E352DD05,4E352DD06,4E352DR02,4E352DR14,4E352DR26,4E352DR46,4E352GG12,4E352GG20,5G361AA02,5G361AC09</v>
      </c>
      <c r="AK326" s="191" t="str">
        <f>IF(OR(LEFT(R326)="特",LEFT(R326)="実"),VLOOKUP(R326,'証拠（JP特許）'!$B$2:$X$299,17,FALSE),IF(AND(OR(LEFT(R326,2)="US",LEFT(R326,2)="WO",LEFT(R326,2)="GB",LEFT(R326,2)="EP",LEFT(R326,2)="DE"),OR(MID(R326,3,1)="1",MID(R326,3,1)="2",MID(R326,3,1)="3",MID(R326,3,1)="4",MID(R326,3,1)="5",MID(R326,3,1)="6",MID(R326,3,1)="7",MID(R326,3,1)="8",MID(R326,3,1)="9",MID(R326,3,1)="0",)),VLOOKUP(R326,'証拠（WW特許）'!$B$2:$U$90,16,FALSE),""))</f>
        <v>1997.11.04</v>
      </c>
      <c r="AL326" s="190"/>
      <c r="AM326" s="190"/>
      <c r="AN326" s="190"/>
      <c r="AO326" s="190" t="str">
        <f ca="1">IF(OR(LEFT(R326)="特",LEFT(R326)="実",AND(OR(LEFT(R326,2)="US",LEFT(R326,2)="WO",LEFT(R326,2)="GB",LEFT(R326,2)="EP",LEFT(R326,2)="DE"),OR(MID(R326,3,1)="1",MID(R326,3,1)="2",MID(R326,3,1)="3",MID(R326,3,1)="4",MID(R326,3,1)="5",MID(R326,3,1)="6",MID(R326,3,1)="7",MID(R326,3,1)="8",MID(R326,3,1)="9",MID(R326,3,1)="0"))),IF(COUNTIF(INDIRECT("発明者引用!"&amp;ADDRESS(MATCH(C326,発明者引用!B$1:B$196,0),4)&amp;":"&amp;ADDRESS(MATCH(C326,発明者引用!B$1:B$196,0),17)),R326)+COUNTIF(INDIRECT("発明者引用!"&amp;ADDRESS(MATCH(C326,発明者引用!B$1:B$196,0),4)&amp;":"&amp;ADDRESS(MATCH(C326,発明者引用!B$1:B$196,0),17)),#REF!)+COUNTIF(INDIRECT("発明者引用!"&amp;ADDRESS(MATCH(C326,発明者引用!B$1:B$196,0),4)&amp;":"&amp;ADDRESS(MATCH(C326,発明者引用!B$1:B$196,0),17)),T326)&gt;0,"Yes","No"),"")</f>
        <v>No</v>
      </c>
      <c r="AP326" s="190" t="str">
        <f ca="1">IF(OR(LEFT(R326)="特",LEFT(R326)="実",AND(OR(LEFT(R326,2)="US",LEFT(R326,2)="WO",LEFT(R326,2)="GB",LEFT(R326,2)="EP",LEFT(R326,2)="DE"),OR(MID(R326,3,1)="1",MID(R326,3,1)="2",MID(R326,3,1)="3",MID(R326,3,1)="4",MID(R326,3,1)="5",MID(R326,3,1)="6",MID(R326,3,1)="7",MID(R326,3,1)="8",MID(R326,3,1)="9",MID(R326,3,1)="0"))),IF(VLOOKUP(C326,ファミリ引用特許WO!$A$2:$B$241,2,FALSE)+VLOOKUP(C326,ファミリ引用文献WO!$A$2:$C$241,3,FALSE)=0,"ISR無し",IF(COUNTIF(INDIRECT("ファミリ引用特許WO!"&amp;ADDRESS(MATCH(C326,ファミリ引用特許WO!$A$2:$A$241,0),1)&amp;":"&amp;ADDRESS(MATCH(C326,ファミリ引用特許WO!$A$2:$A$241,0),19)),R326)+COUNTIF(INDIRECT("ファミリ引用特許WO!"&amp;ADDRESS(MATCH(C326,ファミリ引用特許WO!$A$2:$A$241,0),1)&amp;":"&amp;ADDRESS(MATCH(C326,ファミリ引用特許WO!$A$2:$A$241,0),19)),S326)+COUNTIF(INDIRECT("ファミリ引用特許WO!"&amp;ADDRESS(MATCH(C326,ファミリ引用特許WO!$A$2:$A$241,0),1)&amp;":"&amp;ADDRESS(MATCH(C326,ファミリ引用特許WO!$A$2:$A$241,0),19)),T326)+COUNTIF(INDIRECT("ファミリ引用特許WO!"&amp;ADDRESS(MATCH(C326,ファミリ引用特許WO!$A$2:$A$241,0),1)&amp;":"&amp;ADDRESS(MATCH(C326,ファミリ引用特許WO!$A$2:$A$241,0),19)),W326)+COUNTIF(INDIRECT("ファミリ引用特許WO!"&amp;ADDRESS(MATCH(C326,ファミリ引用特許WO!$A$2:$A$241,0),1)&amp;":"&amp;ADDRESS(MATCH(C326,ファミリ引用特許WO!$A$2:$A$241,0),19)),Y326)&gt;0,"Yes","No")),"")</f>
        <v>ISR無し</v>
      </c>
      <c r="AQ326" s="194" t="str">
        <f ca="1">IF(OR(LEFT(R326)="特",LEFT(R326)="実",AND(OR(LEFT(R326,2)="US",LEFT(R326,2)="WO",LEFT(R326,2)="GB",LEFT(R326,2)="EP",LEFT(R326,2)="DE"),OR(MID(R326,3,1)="1",MID(R326,3,1)="2",MID(R326,3,1)="3",MID(R326,3,1)="4",MID(R326,3,1)="5",MID(R326,3,1)="6",MID(R326,3,1)="7",MID(R326,3,1)="8",MID(R326,3,1)="9",MID(R326,3,1)="0"))),IF(VLOOKUP(C326,'ファミリ引用特許表記修正（ex.A2→A）'!$A$2:$B$241,2,FALSE)=0,"family無し",IF(COUNTIF(INDIRECT("'ファミリ引用特許表記修正（ex.A2→A）'!"&amp;ADDRESS(MATCH(C326,'ファミリ引用特許表記修正（ex.A2→A）'!$A$2:$A$241,0),1)&amp;":"&amp;ADDRESS(MATCH(C326,'ファミリ引用特許表記修正（ex.A2→A）'!$A$2:$A$241,0),171)),R326)+COUNTIF(INDIRECT("'ファミリ引用特許表記修正（ex.A2→A）'!"&amp;ADDRESS(MATCH(C326,'ファミリ引用特許表記修正（ex.A2→A）'!$A$2:$A$241,0),1)&amp;":"&amp;ADDRESS(MATCH(C326,'ファミリ引用特許表記修正（ex.A2→A）'!$A$2:$A$241,0),171)),S326)+COUNTIF(INDIRECT("'ファミリ引用特許表記修正（ex.A2→A）'!"&amp;ADDRESS(MATCH(C326,'ファミリ引用特許表記修正（ex.A2→A）'!$A$2:$A$241,0),1)&amp;":"&amp;ADDRESS(MATCH(C326,'ファミリ引用特許表記修正（ex.A2→A）'!$A$2:$A$241,0),171)),T326)+COUNTIF(INDIRECT("'ファミリ引用特許表記修正（ex.A2→A）'!"&amp;ADDRESS(MATCH(C326,'ファミリ引用特許表記修正（ex.A2→A）'!$A$2:$A$241,0),1)&amp;":"&amp;ADDRESS(MATCH(C326,'ファミリ引用特許表記修正（ex.A2→A）'!$A$2:$A$241,0),171)),W326)+COUNTIF(INDIRECT("'ファミリ引用特許表記修正（ex.A2→A）'!"&amp;ADDRESS(MATCH(C326,'ファミリ引用特許表記修正（ex.A2→A）'!$A$2:$A$241,0),1)&amp;":"&amp;ADDRESS(MATCH(C326,'ファミリ引用特許表記修正（ex.A2→A）'!$A$2:$A$241,0),171)),Y326)&gt;0,"Yes","No")),"")</f>
        <v>No</v>
      </c>
      <c r="AR326" s="58" t="str">
        <f>IF(OR(LEFT(R326)="特",LEFT(R326)="実",AND(OR(LEFT(R326,2)="US",LEFT(R326,2)="WO",LEFT(R326,2)="GB",LEFT(R326,2)="EP",LEFT(R326,2)="DE"),OR(MID(R326,3,1)="1",MID(R326,3,1)="2",MID(R326,3,1)="3",MID(R326,3,1)="4",MID(R326,3,1)="5",MID(R326,3,1)="6",MID(R326,3,1)="7",MID(R326,3,1)="8",MID(R326,3,1)="9",MID(R326,3,1)="0",))),"",VLOOKUP($C326,ファミリ発明者引用文献!A$3:B$235,2,FALSE))</f>
        <v/>
      </c>
      <c r="AS326" s="194" t="str">
        <f>VLOOKUP(C326,ファミリ引用文献WO!A$2:B$241,2,FALSE)</f>
        <v/>
      </c>
      <c r="AT326" s="190" t="str">
        <f>VLOOKUP(C326,ファミリ引用文献!A$3:B$242,2,FALSE)</f>
        <v/>
      </c>
      <c r="AU326" s="190" t="str">
        <f>VLOOKUP(C326,審判データ!AH$2:BT$379,39,FALSE)</f>
        <v>特開2005-051990;特許04166729;特開2008-295296;特許04575477;特開2008-263778;特許04575478;特開2010-172194;特開2012-143153</v>
      </c>
      <c r="AV326" s="192" t="str">
        <f ca="1">IF(INDIRECT("審判データ!"&amp;ADDRESS(MATCH(C326,審判データ!$AH$1:$AH$379,0),32))="早期審査の対象とする","早期審査","")</f>
        <v/>
      </c>
      <c r="AW326" s="657" t="str">
        <f t="shared" si="26"/>
        <v>不一致</v>
      </c>
      <c r="AX326" s="658" t="str">
        <f>IF(LEFT(AE326,3)="日本特",IF(LEFT(C326)="特",VLOOKUP(C326,'本件、証拠文献テーマコード'!G$2:I$376,3,FALSE),VLOOKUP(C326,'本件、証拠文献テーマコード'!B$2:I$376,8,FALSE)),"")</f>
        <v>5G361</v>
      </c>
      <c r="AY326" s="658" t="str">
        <f>IF(LEFT(AE326,3)="日本特",IF(OR(MID(R326,2,1)="開",MID(R326,2,1)="表",MID(R326,2,1)="登"),VLOOKUP(R326,'本件、証拠文献テーマコード'!C$2:I$379,7,FALSE),VLOOKUP(R326,'本件、証拠文献テーマコード'!G$2:I$379,3,FALSE)),"")</f>
        <v>4E352,5G361</v>
      </c>
      <c r="AZ326" s="54"/>
    </row>
    <row r="327" spans="1:52" ht="27" x14ac:dyDescent="0.15">
      <c r="A327" s="771" t="s">
        <v>22964</v>
      </c>
      <c r="B327" s="586" t="str">
        <f ca="1">IF(A327="",B326,INDIRECT("審判データ!"&amp;ADDRESS(MATCH(A327,審判データ!$HC$1:$HC$379,0),20))&amp;" / "&amp;INDIRECT("審判データ!"&amp;ADDRESS(MATCH(A327,審判データ!$HC$1:$HC$379,0),21)))</f>
        <v>2011 / 29-2</v>
      </c>
      <c r="C327" s="731">
        <v>4476354</v>
      </c>
      <c r="D327" s="728" t="s">
        <v>3900</v>
      </c>
      <c r="E327" s="163" t="str">
        <f ca="1">INDIRECT("審判データ!"&amp;ADDRESS(MATCH(C327,審判データ!$AH$1:$AH$379,0),55))</f>
        <v>コクヨ株式会社;タカノ株式会社</v>
      </c>
      <c r="F327" s="43" t="str">
        <f ca="1">INDIRECT("審判データ!"&amp;ADDRESS(MATCH(C327,審判データ!$AH$1:$AH$379,0),56))</f>
        <v>牧野　仁;福井　正浩;倉田　文博;朝倉　誠</v>
      </c>
      <c r="G327" s="43" t="str">
        <f ca="1">INDIRECT("審判データ!"&amp;ADDRESS(MATCH(C327,審判データ!$AH$1:$AH$379,0),72))</f>
        <v>特開2002-300933;特開2010-046496;特許04476354</v>
      </c>
      <c r="H327" s="43" t="str">
        <f ca="1">INDIRECT("審判データ!"&amp;ADDRESS(MATCH(C327,審判データ!$AH$1:$AH$379,0),41))</f>
        <v>A47C  3/04;A47C  7/68;A47B 83/02</v>
      </c>
      <c r="I327" s="43" t="str">
        <f ca="1">INDIRECT("審判データ!"&amp;ADDRESS(MATCH(C327,審判データ!$AH$1:$AH$379,0),49))</f>
        <v>A47C   3/04@AFI(JP);A47C   7/62@ALI(JP)</v>
      </c>
      <c r="J327" s="43" t="str">
        <f ca="1">INDIRECT("審判データ!"&amp;ADDRESS(MATCH(C327,審判データ!$AH$1:$AH$379,0),51))</f>
        <v>A47C  3/04;A47B 83/02;A47C  7/68        Z;A47C  7/62        B</v>
      </c>
      <c r="K327" s="43" t="str">
        <f ca="1">INDIRECT("審判データ!"&amp;ADDRESS(MATCH(C327,審判データ!$AH$1:$AH$379,0),53))</f>
        <v>3B060 AB01;3B060 AB06;3B060 AC05;3B091 BA01;3B084 KA04</v>
      </c>
      <c r="L327" s="1004" t="s">
        <v>22965</v>
      </c>
      <c r="M327" s="1021" t="s">
        <v>22934</v>
      </c>
      <c r="N327" s="1006" t="s">
        <v>22966</v>
      </c>
      <c r="O327" s="1022">
        <v>0</v>
      </c>
      <c r="P327" s="1023" t="s">
        <v>22967</v>
      </c>
      <c r="Q327" s="715" t="s">
        <v>91</v>
      </c>
      <c r="R327" s="716" t="s">
        <v>22968</v>
      </c>
      <c r="S327" s="715" t="str">
        <f>IF(OR(LEFT(R327)="特",LEFT(R327)="実"),VLOOKUP(R327,'証拠（JP特許）'!$B$2:$D$299,2,FALSE),IF(AND(OR(LEFT(R327,2)="US",LEFT(R327,2)="WO",LEFT(R327,2)="GB",LEFT(R327,2)="EP",LEFT(R327,2)="DE"),OR(MID(R327,3,1)="1",MID(R327,3,1)="2",MID(R327,3,1)="3",MID(R327,3,1)="4",MID(R327,3,1)="5",MID(R327,3,1)="6",MID(R327,3,1)="7",MID(R327,3,1)="8",MID(R327,3,1)="9",MID(R327,3,1)="0")),VLOOKUP(R327,'証拠（WW特許）'!$B$2:$C$90,2,FALSE),"_"))</f>
        <v>特願平11-46278</v>
      </c>
      <c r="T327" s="716" t="str">
        <f>IF(OR(LEFT(R327)="特",LEFT(R327)="実"),VLOOKUP(R327,'証拠（JP特許）'!$B$2:$E$299,4,FALSE),"_")</f>
        <v>JP4155655</v>
      </c>
      <c r="U327" s="644" t="s">
        <v>94</v>
      </c>
      <c r="V327" s="646" t="s">
        <v>122</v>
      </c>
      <c r="W327" s="725" t="str">
        <f t="shared" si="23"/>
        <v>JP11276284A</v>
      </c>
      <c r="X327" s="646"/>
      <c r="Y327" s="646" t="str">
        <f t="shared" si="24"/>
        <v>JP4155655B</v>
      </c>
      <c r="Z327" s="414" t="str">
        <f ca="1">IF(OR(LEFT(R327)="特",LEFT(R327)="実",AND(OR(LEFT(R327,2)="US",LEFT(R327,2)="WO",LEFT(R327,2)="GB",LEFT(R327,2)="EP",LEFT(R327,2)="DE"),OR(MID(R327,3,1)="1",MID(R327,3,1)="2",MID(R327,3,1)="3",MID(R327,3,1)="4",MID(R327,3,1)="5",MID(R327,3,1)="6",MID(R327,3,1)="7",MID(R327,3,1)="8",MID(R327,3,1)="9",MID(R327,3,1)="0",))),IF(COUNTIF(INDIRECT("拒絶理由・拒絶査定・異議申立!"&amp;ADDRESS(MATCH(C327,拒絶理由・拒絶査定・異議申立!B$1:B$1000,0),3)&amp;":"&amp;ADDRESS(MATCH(C327,拒絶理由・拒絶査定・異議申立!B$1:B$1000,0),50)),R327)+COUNTIF(INDIRECT("拒絶理由・拒絶査定・異議申立!"&amp;ADDRESS(MATCH(C327,拒絶理由・拒絶査定・異議申立!B$1:B$1000,0),3)&amp;":"&amp;ADDRESS(MATCH(C327,拒絶理由・拒絶査定・異議申立!B$1:B$1000,0),50)),T327)&gt;0,"Yes","No"),"")</f>
        <v>No</v>
      </c>
      <c r="AA327" s="415" t="str">
        <f ca="1">IF(OR(LEFT(R327)="特",LEFT(R327)="実",AND(OR(LEFT(R327,2)="US",LEFT(R327,2)="WO",LEFT(R327,2)="GB",LEFT(R327,2)="EP",LEFT(R327,2)="DE"),OR(MID(R327,3,1)="1",MID(R327,3,1)="2",MID(R327,3,1)="3",MID(R327,3,1)="4",MID(R327,3,1)="5",MID(R327,3,1)="6",MID(R327,3,1)="7",MID(R327,3,1)="8",MID(R327,3,1)="9",MID(R327,3,1)="0",))),IF(COUNTIF(INDIRECT("先行技術調査・登録査定!"&amp;ADDRESS(MATCH(C327,先行技術調査・登録査定!B$1:B$1000,0),3)&amp;":"&amp;ADDRESS(MATCH(C327,先行技術調査・登録査定!B$1:B$1000,0),49)),R327)+COUNTIF(INDIRECT("先行技術調査・登録査定!"&amp;ADDRESS(MATCH(C327,先行技術調査・登録査定!B$1:B$1000,0),3)&amp;":"&amp;ADDRESS(MATCH(C327,先行技術調査・登録査定!B$1:B$1000,0),49)),T327)&gt;0,"Yes","No"),"")</f>
        <v>No</v>
      </c>
      <c r="AB327" s="416" t="str">
        <f t="shared" ca="1" si="25"/>
        <v>Yes</v>
      </c>
      <c r="AC327" s="252" t="str">
        <f>IF(OR(LEFT(R327)="特",LEFT(R327)="実",AND(OR(LEFT(R327,2)="US",LEFT(R327,2)="WO",LEFT(R327,2)="GB",LEFT(R327,2)="EP",LEFT(R327,2)="DE"),OR(MID(R327,3,1)="1",MID(R327,3,1)="2",MID(R327,3,1)="3",MID(R327,3,1)="4",MID(R327,3,1)="5",MID(R327,3,1)="6",MID(R327,3,1)="7",MID(R327,3,1)="8",MID(R327,3,1)="9",MID(R327,3,1)="0",))),"",VLOOKUP($C327,非特許文献リスト!$A$2:$C$196,2,FALSE))</f>
        <v/>
      </c>
      <c r="AD327" s="417" t="str">
        <f>IF(OR(LEFT(R327)="特",LEFT(R327)="実",AND(OR(LEFT(R327,2)="US",LEFT(R327,2)="WO",LEFT(R327,2)="GB",LEFT(R327,2)="EP",LEFT(R327,2)="DE"),OR(MID(R327,3,1)="1",MID(R327,3,1)="2",MID(R327,3,1)="3",MID(R327,3,1)="4",MID(R327,3,1)="5",MID(R327,3,1)="6",MID(R327,3,1)="7",MID(R327,3,1)="8",MID(R327,3,1)="9",MID(R327,3,1)="0",))),"",VLOOKUP($C327,非特許文献リスト!$A$2:$C$196,3,FALSE))</f>
        <v/>
      </c>
      <c r="AE327" s="188" t="str">
        <f t="shared" si="22"/>
        <v>日本特許文献</v>
      </c>
      <c r="AF327" s="189" t="str">
        <f>IF(OR(LEFT(R327)="特",LEFT(R327)="実"),VLOOKUP(R327,'証拠（JP特許）'!$B$2:$AB$299,10,FALSE),IF(AND(OR(LEFT(R327,2)="US",LEFT(R327,2)="WO",LEFT(R327,2)="GB",LEFT(R327,2)="EP",LEFT(R327,2)="DE"),OR(MID(R327,3,1)="1",MID(R327,3,1)="2",MID(R327,3,1)="3",MID(R327,3,1)="4",MID(R327,3,1)="5",MID(R327,3,1)="6",MID(R327,3,1)="7",MID(R327,3,1)="8",MID(R327,3,1)="9",MID(R327,3,1)="0",)),VLOOKUP(R327,'証拠（WW特許）'!$B$2:$M$90,8,FALSE),""))</f>
        <v>プロ－コルド・ソシエタ・ペル・アチオニ</v>
      </c>
      <c r="AG327" s="189" t="str">
        <f>IF(OR(LEFT(R327)="特",LEFT(R327)="実"),VLOOKUP(R327,'証拠（JP特許）'!$B$2:$AB$299,26,FALSE),IF(AND(OR(LEFT(R327,2)="US",LEFT(R327,2)="WO",LEFT(R327,2)="GB",LEFT(R327,2)="EP",LEFT(R327,2)="DE"),OR(MID(R327,3,1)="1",MID(R327,3,1)="2",MID(R327,3,1)="3",MID(R327,3,1)="4",MID(R327,3,1)="5",MID(R327,3,1)="6",MID(R327,3,1)="7",MID(R327,3,1)="8",MID(R327,3,1)="9",MID(R327,3,1)="0",)),VLOOKUP(R327,'証拠（WW特許）'!$B$2:$M$90,12,FALSE),""))</f>
        <v>ジャンカルロ・ピレッティ</v>
      </c>
      <c r="AH327" s="190" t="str">
        <f>IF(OR(LEFT(R327)="特",LEFT(R327)="実"),VLOOKUP(R327,'証拠（JP特許）'!$B$2:$X$299,20,FALSE),IF(AND(OR(LEFT(R327,2)="US",LEFT(R327,2)="WO",LEFT(R327,2)="GB",LEFT(R327,2)="EP",LEFT(R327,2)="DE"),OR(MID(R327,3,1)="1",MID(R327,3,1)="2",MID(R327,3,1)="3",MID(R327,3,1)="4",MID(R327,3,1)="5",MID(R327,3,1)="6",MID(R327,3,1)="7",MID(R327,3,1)="8",MID(R327,3,1)="9",MID(R327,3,1)="0",)),VLOOKUP(R327,'証拠（WW特許）'!$B$2:$U$90,20,FALSE),""))</f>
        <v>A47C   1/03    (2006.01)</v>
      </c>
      <c r="AI327" s="190" t="str">
        <f>IF(OR(LEFT(R327)="特",LEFT(R327)="実"),VLOOKUP(R327,'証拠（JP特許）'!$B$2:$X$299,21,FALSE),"")</f>
        <v xml:space="preserve">A47C  1/03       </v>
      </c>
      <c r="AJ327" s="190" t="str">
        <f>IF(OR(LEFT(R327)="特",LEFT(R327)="実"),VLOOKUP(R327,'証拠（JP特許）'!$B$2:$X$299,22,FALSE),"")</f>
        <v>3B099FA24</v>
      </c>
      <c r="AK327" s="191" t="str">
        <f>IF(OR(LEFT(R327)="特",LEFT(R327)="実"),VLOOKUP(R327,'証拠（JP特許）'!$B$2:$X$299,17,FALSE),IF(AND(OR(LEFT(R327,2)="US",LEFT(R327,2)="WO",LEFT(R327,2)="GB",LEFT(R327,2)="EP",LEFT(R327,2)="DE"),OR(MID(R327,3,1)="1",MID(R327,3,1)="2",MID(R327,3,1)="3",MID(R327,3,1)="4",MID(R327,3,1)="5",MID(R327,3,1)="6",MID(R327,3,1)="7",MID(R327,3,1)="8",MID(R327,3,1)="9",MID(R327,3,1)="0",)),VLOOKUP(R327,'証拠（WW特許）'!$B$2:$U$90,16,FALSE),""))</f>
        <v>1999.10.12</v>
      </c>
      <c r="AL327" s="190"/>
      <c r="AM327" s="190"/>
      <c r="AN327" s="190"/>
      <c r="AO327" s="190" t="str">
        <f ca="1">IF(OR(LEFT(R327)="特",LEFT(R327)="実",AND(OR(LEFT(R327,2)="US",LEFT(R327,2)="WO",LEFT(R327,2)="GB",LEFT(R327,2)="EP",LEFT(R327,2)="DE"),OR(MID(R327,3,1)="1",MID(R327,3,1)="2",MID(R327,3,1)="3",MID(R327,3,1)="4",MID(R327,3,1)="5",MID(R327,3,1)="6",MID(R327,3,1)="7",MID(R327,3,1)="8",MID(R327,3,1)="9",MID(R327,3,1)="0"))),IF(COUNTIF(INDIRECT("発明者引用!"&amp;ADDRESS(MATCH(C327,発明者引用!B$1:B$196,0),4)&amp;":"&amp;ADDRESS(MATCH(C327,発明者引用!B$1:B$196,0),17)),R327)+COUNTIF(INDIRECT("発明者引用!"&amp;ADDRESS(MATCH(C327,発明者引用!B$1:B$196,0),4)&amp;":"&amp;ADDRESS(MATCH(C327,発明者引用!B$1:B$196,0),17)),#REF!)+COUNTIF(INDIRECT("発明者引用!"&amp;ADDRESS(MATCH(C327,発明者引用!B$1:B$196,0),4)&amp;":"&amp;ADDRESS(MATCH(C327,発明者引用!B$1:B$196,0),17)),T327)&gt;0,"Yes","No"),"")</f>
        <v>No</v>
      </c>
      <c r="AP327" s="190" t="str">
        <f ca="1">IF(OR(LEFT(R327)="特",LEFT(R327)="実",AND(OR(LEFT(R327,2)="US",LEFT(R327,2)="WO",LEFT(R327,2)="GB",LEFT(R327,2)="EP",LEFT(R327,2)="DE"),OR(MID(R327,3,1)="1",MID(R327,3,1)="2",MID(R327,3,1)="3",MID(R327,3,1)="4",MID(R327,3,1)="5",MID(R327,3,1)="6",MID(R327,3,1)="7",MID(R327,3,1)="8",MID(R327,3,1)="9",MID(R327,3,1)="0"))),IF(VLOOKUP(C327,ファミリ引用特許WO!$A$2:$B$241,2,FALSE)+VLOOKUP(C327,ファミリ引用文献WO!$A$2:$C$241,3,FALSE)=0,"ISR無し",IF(COUNTIF(INDIRECT("ファミリ引用特許WO!"&amp;ADDRESS(MATCH(C327,ファミリ引用特許WO!$A$2:$A$241,0),1)&amp;":"&amp;ADDRESS(MATCH(C327,ファミリ引用特許WO!$A$2:$A$241,0),19)),R327)+COUNTIF(INDIRECT("ファミリ引用特許WO!"&amp;ADDRESS(MATCH(C327,ファミリ引用特許WO!$A$2:$A$241,0),1)&amp;":"&amp;ADDRESS(MATCH(C327,ファミリ引用特許WO!$A$2:$A$241,0),19)),S327)+COUNTIF(INDIRECT("ファミリ引用特許WO!"&amp;ADDRESS(MATCH(C327,ファミリ引用特許WO!$A$2:$A$241,0),1)&amp;":"&amp;ADDRESS(MATCH(C327,ファミリ引用特許WO!$A$2:$A$241,0),19)),T327)+COUNTIF(INDIRECT("ファミリ引用特許WO!"&amp;ADDRESS(MATCH(C327,ファミリ引用特許WO!$A$2:$A$241,0),1)&amp;":"&amp;ADDRESS(MATCH(C327,ファミリ引用特許WO!$A$2:$A$241,0),19)),W327)+COUNTIF(INDIRECT("ファミリ引用特許WO!"&amp;ADDRESS(MATCH(C327,ファミリ引用特許WO!$A$2:$A$241,0),1)&amp;":"&amp;ADDRESS(MATCH(C327,ファミリ引用特許WO!$A$2:$A$241,0),19)),Y327)&gt;0,"Yes","No")),"")</f>
        <v>ISR無し</v>
      </c>
      <c r="AQ327" s="194" t="str">
        <f ca="1">IF(OR(LEFT(R327)="特",LEFT(R327)="実",AND(OR(LEFT(R327,2)="US",LEFT(R327,2)="WO",LEFT(R327,2)="GB",LEFT(R327,2)="EP",LEFT(R327,2)="DE"),OR(MID(R327,3,1)="1",MID(R327,3,1)="2",MID(R327,3,1)="3",MID(R327,3,1)="4",MID(R327,3,1)="5",MID(R327,3,1)="6",MID(R327,3,1)="7",MID(R327,3,1)="8",MID(R327,3,1)="9",MID(R327,3,1)="0"))),IF(VLOOKUP(C327,'ファミリ引用特許表記修正（ex.A2→A）'!$A$2:$B$241,2,FALSE)=0,"family無し",IF(COUNTIF(INDIRECT("'ファミリ引用特許表記修正（ex.A2→A）'!"&amp;ADDRESS(MATCH(C327,'ファミリ引用特許表記修正（ex.A2→A）'!$A$2:$A$241,0),1)&amp;":"&amp;ADDRESS(MATCH(C327,'ファミリ引用特許表記修正（ex.A2→A）'!$A$2:$A$241,0),171)),R327)+COUNTIF(INDIRECT("'ファミリ引用特許表記修正（ex.A2→A）'!"&amp;ADDRESS(MATCH(C327,'ファミリ引用特許表記修正（ex.A2→A）'!$A$2:$A$241,0),1)&amp;":"&amp;ADDRESS(MATCH(C327,'ファミリ引用特許表記修正（ex.A2→A）'!$A$2:$A$241,0),171)),S327)+COUNTIF(INDIRECT("'ファミリ引用特許表記修正（ex.A2→A）'!"&amp;ADDRESS(MATCH(C327,'ファミリ引用特許表記修正（ex.A2→A）'!$A$2:$A$241,0),1)&amp;":"&amp;ADDRESS(MATCH(C327,'ファミリ引用特許表記修正（ex.A2→A）'!$A$2:$A$241,0),171)),T327)+COUNTIF(INDIRECT("'ファミリ引用特許表記修正（ex.A2→A）'!"&amp;ADDRESS(MATCH(C327,'ファミリ引用特許表記修正（ex.A2→A）'!$A$2:$A$241,0),1)&amp;":"&amp;ADDRESS(MATCH(C327,'ファミリ引用特許表記修正（ex.A2→A）'!$A$2:$A$241,0),171)),W327)+COUNTIF(INDIRECT("'ファミリ引用特許表記修正（ex.A2→A）'!"&amp;ADDRESS(MATCH(C327,'ファミリ引用特許表記修正（ex.A2→A）'!$A$2:$A$241,0),1)&amp;":"&amp;ADDRESS(MATCH(C327,'ファミリ引用特許表記修正（ex.A2→A）'!$A$2:$A$241,0),171)),Y327)&gt;0,"Yes","No")),"")</f>
        <v>No</v>
      </c>
      <c r="AR327" s="58" t="str">
        <f>IF(OR(LEFT(R327)="特",LEFT(R327)="実",AND(OR(LEFT(R327,2)="US",LEFT(R327,2)="WO",LEFT(R327,2)="GB",LEFT(R327,2)="EP",LEFT(R327,2)="DE"),OR(MID(R327,3,1)="1",MID(R327,3,1)="2",MID(R327,3,1)="3",MID(R327,3,1)="4",MID(R327,3,1)="5",MID(R327,3,1)="6",MID(R327,3,1)="7",MID(R327,3,1)="8",MID(R327,3,1)="9",MID(R327,3,1)="0",))),"",VLOOKUP($C327,ファミリ発明者引用文献!A$3:B$235,2,FALSE))</f>
        <v/>
      </c>
      <c r="AS327" s="194" t="str">
        <f>VLOOKUP(C327,ファミリ引用文献WO!A$2:B$241,2,FALSE)</f>
        <v/>
      </c>
      <c r="AT327" s="190" t="str">
        <f>VLOOKUP(C327,ファミリ引用文献!A$3:B$242,2,FALSE)</f>
        <v/>
      </c>
      <c r="AU327" s="190" t="str">
        <f>VLOOKUP(C327,審判データ!AH$2:BT$379,39,FALSE)</f>
        <v>特開2002-300933;特開2010-046496;特許04476354</v>
      </c>
      <c r="AV327" s="192" t="str">
        <f ca="1">IF(INDIRECT("審判データ!"&amp;ADDRESS(MATCH(C327,審判データ!$AH$1:$AH$379,0),32))="早期審査の対象とする","早期審査","")</f>
        <v>早期審査</v>
      </c>
      <c r="AW327" s="657" t="str">
        <f t="shared" si="26"/>
        <v>不一致</v>
      </c>
      <c r="AX327" s="658" t="str">
        <f>IF(LEFT(AE327,3)="日本特",IF(LEFT(C327)="特",VLOOKUP(C327,'本件、証拠文献テーマコード'!G$2:I$376,3,FALSE),VLOOKUP(C327,'本件、証拠文献テーマコード'!B$2:I$376,8,FALSE)),"")</f>
        <v>3B091,3B060,3B084</v>
      </c>
      <c r="AY327" s="658" t="str">
        <f>IF(LEFT(AE327,3)="日本特",IF(OR(MID(R327,2,1)="開",MID(R327,2,1)="表",MID(R327,2,1)="登"),VLOOKUP(R327,'本件、証拠文献テーマコード'!C$2:I$379,7,FALSE),VLOOKUP(R327,'本件、証拠文献テーマコード'!G$2:I$379,3,FALSE)),"")</f>
        <v>3B099</v>
      </c>
      <c r="AZ327" s="54"/>
    </row>
    <row r="328" spans="1:52" ht="27" x14ac:dyDescent="0.15">
      <c r="A328" s="772"/>
      <c r="B328" s="586" t="str">
        <f ca="1">IF(A328="",B327,INDIRECT("審判データ!"&amp;ADDRESS(MATCH(A328,審判データ!$HC$1:$HC$379,0),20))&amp;" / "&amp;INDIRECT("審判データ!"&amp;ADDRESS(MATCH(A328,審判データ!$HC$1:$HC$379,0),21)))</f>
        <v>2011 / 29-2</v>
      </c>
      <c r="C328" s="731">
        <v>4476354</v>
      </c>
      <c r="D328" s="728" t="s">
        <v>3900</v>
      </c>
      <c r="E328" s="163" t="str">
        <f ca="1">INDIRECT("審判データ!"&amp;ADDRESS(MATCH(C328,審判データ!$AH$1:$AH$379,0),55))</f>
        <v>コクヨ株式会社;タカノ株式会社</v>
      </c>
      <c r="F328" s="43" t="str">
        <f ca="1">INDIRECT("審判データ!"&amp;ADDRESS(MATCH(C328,審判データ!$AH$1:$AH$379,0),56))</f>
        <v>牧野　仁;福井　正浩;倉田　文博;朝倉　誠</v>
      </c>
      <c r="G328" s="43" t="str">
        <f ca="1">INDIRECT("審判データ!"&amp;ADDRESS(MATCH(C328,審判データ!$AH$1:$AH$379,0),72))</f>
        <v>特開2002-300933;特開2010-046496;特許04476354</v>
      </c>
      <c r="H328" s="43" t="str">
        <f ca="1">INDIRECT("審判データ!"&amp;ADDRESS(MATCH(C328,審判データ!$AH$1:$AH$379,0),41))</f>
        <v>A47C  3/04;A47C  7/68;A47B 83/02</v>
      </c>
      <c r="I328" s="43" t="str">
        <f ca="1">INDIRECT("審判データ!"&amp;ADDRESS(MATCH(C328,審判データ!$AH$1:$AH$379,0),49))</f>
        <v>A47C   3/04@AFI(JP);A47C   7/62@ALI(JP)</v>
      </c>
      <c r="J328" s="43" t="str">
        <f ca="1">INDIRECT("審判データ!"&amp;ADDRESS(MATCH(C328,審判データ!$AH$1:$AH$379,0),51))</f>
        <v>A47C  3/04;A47B 83/02;A47C  7/68        Z;A47C  7/62        B</v>
      </c>
      <c r="K328" s="43" t="str">
        <f ca="1">INDIRECT("審判データ!"&amp;ADDRESS(MATCH(C328,審判データ!$AH$1:$AH$379,0),53))</f>
        <v>3B060 AB01;3B060 AB06;3B060 AC05;3B091 BA01;3B084 KA04</v>
      </c>
      <c r="L328" s="970"/>
      <c r="M328" s="971"/>
      <c r="N328" s="972"/>
      <c r="O328" s="973"/>
      <c r="P328" s="969"/>
      <c r="Q328" s="715" t="s">
        <v>118</v>
      </c>
      <c r="R328" s="716" t="s">
        <v>22969</v>
      </c>
      <c r="S328" s="715" t="str">
        <f>IF(OR(LEFT(R328)="特",LEFT(R328)="実"),VLOOKUP(R328,'証拠（JP特許）'!$B$2:$D$299,2,FALSE),IF(AND(OR(LEFT(R328,2)="US",LEFT(R328,2)="WO",LEFT(R328,2)="GB",LEFT(R328,2)="EP",LEFT(R328,2)="DE"),OR(MID(R328,3,1)="1",MID(R328,3,1)="2",MID(R328,3,1)="3",MID(R328,3,1)="4",MID(R328,3,1)="5",MID(R328,3,1)="6",MID(R328,3,1)="7",MID(R328,3,1)="8",MID(R328,3,1)="9",MID(R328,3,1)="0")),VLOOKUP(R328,'証拠（WW特許）'!$B$2:$C$90,2,FALSE),"_"))</f>
        <v>実願昭48-79980</v>
      </c>
      <c r="T328" s="716" t="str">
        <f>IF(OR(LEFT(R328)="特",LEFT(R328)="実"),VLOOKUP(R328,'証拠（JP特許）'!$B$2:$E$299,4,FALSE),"_")</f>
        <v>実登1169323</v>
      </c>
      <c r="U328" s="644" t="s">
        <v>94</v>
      </c>
      <c r="V328" s="646" t="s">
        <v>203</v>
      </c>
      <c r="W328" s="725" t="str">
        <f t="shared" si="23"/>
        <v>JP5027004Y</v>
      </c>
      <c r="X328" s="646"/>
      <c r="Y328" s="646" t="str">
        <f t="shared" si="24"/>
        <v>1169323U</v>
      </c>
      <c r="Z328" s="414" t="str">
        <f ca="1">IF(OR(LEFT(R328)="特",LEFT(R328)="実",AND(OR(LEFT(R328,2)="US",LEFT(R328,2)="WO",LEFT(R328,2)="GB",LEFT(R328,2)="EP",LEFT(R328,2)="DE"),OR(MID(R328,3,1)="1",MID(R328,3,1)="2",MID(R328,3,1)="3",MID(R328,3,1)="4",MID(R328,3,1)="5",MID(R328,3,1)="6",MID(R328,3,1)="7",MID(R328,3,1)="8",MID(R328,3,1)="9",MID(R328,3,1)="0",))),IF(COUNTIF(INDIRECT("拒絶理由・拒絶査定・異議申立!"&amp;ADDRESS(MATCH(C328,拒絶理由・拒絶査定・異議申立!B$1:B$1000,0),3)&amp;":"&amp;ADDRESS(MATCH(C328,拒絶理由・拒絶査定・異議申立!B$1:B$1000,0),50)),R328)+COUNTIF(INDIRECT("拒絶理由・拒絶査定・異議申立!"&amp;ADDRESS(MATCH(C328,拒絶理由・拒絶査定・異議申立!B$1:B$1000,0),3)&amp;":"&amp;ADDRESS(MATCH(C328,拒絶理由・拒絶査定・異議申立!B$1:B$1000,0),50)),T328)&gt;0,"Yes","No"),"")</f>
        <v>No</v>
      </c>
      <c r="AA328" s="415" t="str">
        <f ca="1">IF(OR(LEFT(R328)="特",LEFT(R328)="実",AND(OR(LEFT(R328,2)="US",LEFT(R328,2)="WO",LEFT(R328,2)="GB",LEFT(R328,2)="EP",LEFT(R328,2)="DE"),OR(MID(R328,3,1)="1",MID(R328,3,1)="2",MID(R328,3,1)="3",MID(R328,3,1)="4",MID(R328,3,1)="5",MID(R328,3,1)="6",MID(R328,3,1)="7",MID(R328,3,1)="8",MID(R328,3,1)="9",MID(R328,3,1)="0",))),IF(COUNTIF(INDIRECT("先行技術調査・登録査定!"&amp;ADDRESS(MATCH(C328,先行技術調査・登録査定!B$1:B$1000,0),3)&amp;":"&amp;ADDRESS(MATCH(C328,先行技術調査・登録査定!B$1:B$1000,0),49)),R328)+COUNTIF(INDIRECT("先行技術調査・登録査定!"&amp;ADDRESS(MATCH(C328,先行技術調査・登録査定!B$1:B$1000,0),3)&amp;":"&amp;ADDRESS(MATCH(C328,先行技術調査・登録査定!B$1:B$1000,0),49)),T328)&gt;0,"Yes","No"),"")</f>
        <v>No</v>
      </c>
      <c r="AB328" s="416" t="str">
        <f t="shared" ca="1" si="25"/>
        <v>Yes</v>
      </c>
      <c r="AC328" s="252" t="str">
        <f>IF(OR(LEFT(R328)="特",LEFT(R328)="実",AND(OR(LEFT(R328,2)="US",LEFT(R328,2)="WO",LEFT(R328,2)="GB",LEFT(R328,2)="EP",LEFT(R328,2)="DE"),OR(MID(R328,3,1)="1",MID(R328,3,1)="2",MID(R328,3,1)="3",MID(R328,3,1)="4",MID(R328,3,1)="5",MID(R328,3,1)="6",MID(R328,3,1)="7",MID(R328,3,1)="8",MID(R328,3,1)="9",MID(R328,3,1)="0",))),"",VLOOKUP($C328,非特許文献リスト!$A$2:$C$196,2,FALSE))</f>
        <v/>
      </c>
      <c r="AD328" s="417" t="str">
        <f>IF(OR(LEFT(R328)="特",LEFT(R328)="実",AND(OR(LEFT(R328,2)="US",LEFT(R328,2)="WO",LEFT(R328,2)="GB",LEFT(R328,2)="EP",LEFT(R328,2)="DE"),OR(MID(R328,3,1)="1",MID(R328,3,1)="2",MID(R328,3,1)="3",MID(R328,3,1)="4",MID(R328,3,1)="5",MID(R328,3,1)="6",MID(R328,3,1)="7",MID(R328,3,1)="8",MID(R328,3,1)="9",MID(R328,3,1)="0",))),"",VLOOKUP($C328,非特許文献リスト!$A$2:$C$196,3,FALSE))</f>
        <v/>
      </c>
      <c r="AE328" s="188" t="str">
        <f t="shared" si="22"/>
        <v>日本特許文献</v>
      </c>
      <c r="AF328" s="189" t="str">
        <f>IF(OR(LEFT(R328)="特",LEFT(R328)="実"),VLOOKUP(R328,'証拠（JP特許）'!$B$2:$AB$299,10,FALSE),IF(AND(OR(LEFT(R328,2)="US",LEFT(R328,2)="WO",LEFT(R328,2)="GB",LEFT(R328,2)="EP",LEFT(R328,2)="DE"),OR(MID(R328,3,1)="1",MID(R328,3,1)="2",MID(R328,3,1)="3",MID(R328,3,1)="4",MID(R328,3,1)="5",MID(R328,3,1)="6",MID(R328,3,1)="7",MID(R328,3,1)="8",MID(R328,3,1)="9",MID(R328,3,1)="0",)),VLOOKUP(R328,'証拠（WW特許）'!$B$2:$M$90,8,FALSE),""))</f>
        <v>カブシキガイシヤ　インペリアルア－ツ</v>
      </c>
      <c r="AG328" s="189">
        <f>IF(OR(LEFT(R328)="特",LEFT(R328)="実"),VLOOKUP(R328,'証拠（JP特許）'!$B$2:$AB$299,26,FALSE),IF(AND(OR(LEFT(R328,2)="US",LEFT(R328,2)="WO",LEFT(R328,2)="GB",LEFT(R328,2)="EP",LEFT(R328,2)="DE"),OR(MID(R328,3,1)="1",MID(R328,3,1)="2",MID(R328,3,1)="3",MID(R328,3,1)="4",MID(R328,3,1)="5",MID(R328,3,1)="6",MID(R328,3,1)="7",MID(R328,3,1)="8",MID(R328,3,1)="9",MID(R328,3,1)="0",)),VLOOKUP(R328,'証拠（WW特許）'!$B$2:$M$90,12,FALSE),""))</f>
        <v>0</v>
      </c>
      <c r="AH328" s="190" t="str">
        <f>IF(OR(LEFT(R328)="特",LEFT(R328)="実"),VLOOKUP(R328,'証拠（JP特許）'!$B$2:$X$299,20,FALSE),IF(AND(OR(LEFT(R328,2)="US",LEFT(R328,2)="WO",LEFT(R328,2)="GB",LEFT(R328,2)="EP",LEFT(R328,2)="DE"),OR(MID(R328,3,1)="1",MID(R328,3,1)="2",MID(R328,3,1)="3",MID(R328,3,1)="4",MID(R328,3,1)="5",MID(R328,3,1)="6",MID(R328,3,1)="7",MID(R328,3,1)="8",MID(R328,3,1)="9",MID(R328,3,1)="0",)),VLOOKUP(R328,'証拠（WW特許）'!$B$2:$U$90,20,FALSE),""))</f>
        <v>A47C   1/124   (2006.01),A47C   3/04    (2006.01),A47C   7/00    (2006.01)</v>
      </c>
      <c r="AI328" s="190" t="str">
        <f>IF(OR(LEFT(R328)="特",LEFT(R328)="実"),VLOOKUP(R328,'証拠（JP特許）'!$B$2:$X$299,21,FALSE),"")</f>
        <v>A47C  1/124      ,A47C  3/04       ,A47C  7/00      A</v>
      </c>
      <c r="AJ328" s="190" t="str">
        <f>IF(OR(LEFT(R328)="特",LEFT(R328)="実"),VLOOKUP(R328,'証拠（JP特許）'!$B$2:$X$299,22,FALSE),"")</f>
        <v>3B091BA01,3B093BA24,3B084AA00,3B099FA24</v>
      </c>
      <c r="AK328" s="191" t="str">
        <f>IF(OR(LEFT(R328)="特",LEFT(R328)="実"),VLOOKUP(R328,'証拠（JP特許）'!$B$2:$X$299,17,FALSE),IF(AND(OR(LEFT(R328,2)="US",LEFT(R328,2)="WO",LEFT(R328,2)="GB",LEFT(R328,2)="EP",LEFT(R328,2)="DE"),OR(MID(R328,3,1)="1",MID(R328,3,1)="2",MID(R328,3,1)="3",MID(R328,3,1)="4",MID(R328,3,1)="5",MID(R328,3,1)="6",MID(R328,3,1)="7",MID(R328,3,1)="8",MID(R328,3,1)="9",MID(R328,3,1)="0",)),VLOOKUP(R328,'証拠（WW特許）'!$B$2:$U$90,16,FALSE),""))</f>
        <v>1975.03.28</v>
      </c>
      <c r="AL328" s="190"/>
      <c r="AM328" s="190"/>
      <c r="AN328" s="190"/>
      <c r="AO328" s="190" t="str">
        <f ca="1">IF(OR(LEFT(R328)="特",LEFT(R328)="実",AND(OR(LEFT(R328,2)="US",LEFT(R328,2)="WO",LEFT(R328,2)="GB",LEFT(R328,2)="EP",LEFT(R328,2)="DE"),OR(MID(R328,3,1)="1",MID(R328,3,1)="2",MID(R328,3,1)="3",MID(R328,3,1)="4",MID(R328,3,1)="5",MID(R328,3,1)="6",MID(R328,3,1)="7",MID(R328,3,1)="8",MID(R328,3,1)="9",MID(R328,3,1)="0"))),IF(COUNTIF(INDIRECT("発明者引用!"&amp;ADDRESS(MATCH(C328,発明者引用!B$1:B$196,0),4)&amp;":"&amp;ADDRESS(MATCH(C328,発明者引用!B$1:B$196,0),17)),R328)+COUNTIF(INDIRECT("発明者引用!"&amp;ADDRESS(MATCH(C328,発明者引用!B$1:B$196,0),4)&amp;":"&amp;ADDRESS(MATCH(C328,発明者引用!B$1:B$196,0),17)),#REF!)+COUNTIF(INDIRECT("発明者引用!"&amp;ADDRESS(MATCH(C328,発明者引用!B$1:B$196,0),4)&amp;":"&amp;ADDRESS(MATCH(C328,発明者引用!B$1:B$196,0),17)),T328)&gt;0,"Yes","No"),"")</f>
        <v>No</v>
      </c>
      <c r="AP328" s="190" t="str">
        <f ca="1">IF(OR(LEFT(R328)="特",LEFT(R328)="実",AND(OR(LEFT(R328,2)="US",LEFT(R328,2)="WO",LEFT(R328,2)="GB",LEFT(R328,2)="EP",LEFT(R328,2)="DE"),OR(MID(R328,3,1)="1",MID(R328,3,1)="2",MID(R328,3,1)="3",MID(R328,3,1)="4",MID(R328,3,1)="5",MID(R328,3,1)="6",MID(R328,3,1)="7",MID(R328,3,1)="8",MID(R328,3,1)="9",MID(R328,3,1)="0"))),IF(VLOOKUP(C328,ファミリ引用特許WO!$A$2:$B$241,2,FALSE)+VLOOKUP(C328,ファミリ引用文献WO!$A$2:$C$241,3,FALSE)=0,"ISR無し",IF(COUNTIF(INDIRECT("ファミリ引用特許WO!"&amp;ADDRESS(MATCH(C328,ファミリ引用特許WO!$A$2:$A$241,0),1)&amp;":"&amp;ADDRESS(MATCH(C328,ファミリ引用特許WO!$A$2:$A$241,0),19)),R328)+COUNTIF(INDIRECT("ファミリ引用特許WO!"&amp;ADDRESS(MATCH(C328,ファミリ引用特許WO!$A$2:$A$241,0),1)&amp;":"&amp;ADDRESS(MATCH(C328,ファミリ引用特許WO!$A$2:$A$241,0),19)),S328)+COUNTIF(INDIRECT("ファミリ引用特許WO!"&amp;ADDRESS(MATCH(C328,ファミリ引用特許WO!$A$2:$A$241,0),1)&amp;":"&amp;ADDRESS(MATCH(C328,ファミリ引用特許WO!$A$2:$A$241,0),19)),T328)+COUNTIF(INDIRECT("ファミリ引用特許WO!"&amp;ADDRESS(MATCH(C328,ファミリ引用特許WO!$A$2:$A$241,0),1)&amp;":"&amp;ADDRESS(MATCH(C328,ファミリ引用特許WO!$A$2:$A$241,0),19)),W328)+COUNTIF(INDIRECT("ファミリ引用特許WO!"&amp;ADDRESS(MATCH(C328,ファミリ引用特許WO!$A$2:$A$241,0),1)&amp;":"&amp;ADDRESS(MATCH(C328,ファミリ引用特許WO!$A$2:$A$241,0),19)),Y328)&gt;0,"Yes","No")),"")</f>
        <v>ISR無し</v>
      </c>
      <c r="AQ328" s="194" t="str">
        <f ca="1">IF(OR(LEFT(R328)="特",LEFT(R328)="実",AND(OR(LEFT(R328,2)="US",LEFT(R328,2)="WO",LEFT(R328,2)="GB",LEFT(R328,2)="EP",LEFT(R328,2)="DE"),OR(MID(R328,3,1)="1",MID(R328,3,1)="2",MID(R328,3,1)="3",MID(R328,3,1)="4",MID(R328,3,1)="5",MID(R328,3,1)="6",MID(R328,3,1)="7",MID(R328,3,1)="8",MID(R328,3,1)="9",MID(R328,3,1)="0"))),IF(VLOOKUP(C328,'ファミリ引用特許表記修正（ex.A2→A）'!$A$2:$B$241,2,FALSE)=0,"family無し",IF(COUNTIF(INDIRECT("'ファミリ引用特許表記修正（ex.A2→A）'!"&amp;ADDRESS(MATCH(C328,'ファミリ引用特許表記修正（ex.A2→A）'!$A$2:$A$241,0),1)&amp;":"&amp;ADDRESS(MATCH(C328,'ファミリ引用特許表記修正（ex.A2→A）'!$A$2:$A$241,0),171)),R328)+COUNTIF(INDIRECT("'ファミリ引用特許表記修正（ex.A2→A）'!"&amp;ADDRESS(MATCH(C328,'ファミリ引用特許表記修正（ex.A2→A）'!$A$2:$A$241,0),1)&amp;":"&amp;ADDRESS(MATCH(C328,'ファミリ引用特許表記修正（ex.A2→A）'!$A$2:$A$241,0),171)),S328)+COUNTIF(INDIRECT("'ファミリ引用特許表記修正（ex.A2→A）'!"&amp;ADDRESS(MATCH(C328,'ファミリ引用特許表記修正（ex.A2→A）'!$A$2:$A$241,0),1)&amp;":"&amp;ADDRESS(MATCH(C328,'ファミリ引用特許表記修正（ex.A2→A）'!$A$2:$A$241,0),171)),T328)+COUNTIF(INDIRECT("'ファミリ引用特許表記修正（ex.A2→A）'!"&amp;ADDRESS(MATCH(C328,'ファミリ引用特許表記修正（ex.A2→A）'!$A$2:$A$241,0),1)&amp;":"&amp;ADDRESS(MATCH(C328,'ファミリ引用特許表記修正（ex.A2→A）'!$A$2:$A$241,0),171)),W328)+COUNTIF(INDIRECT("'ファミリ引用特許表記修正（ex.A2→A）'!"&amp;ADDRESS(MATCH(C328,'ファミリ引用特許表記修正（ex.A2→A）'!$A$2:$A$241,0),1)&amp;":"&amp;ADDRESS(MATCH(C328,'ファミリ引用特許表記修正（ex.A2→A）'!$A$2:$A$241,0),171)),Y328)&gt;0,"Yes","No")),"")</f>
        <v>No</v>
      </c>
      <c r="AR328" s="58" t="str">
        <f>IF(OR(LEFT(R328)="特",LEFT(R328)="実",AND(OR(LEFT(R328,2)="US",LEFT(R328,2)="WO",LEFT(R328,2)="GB",LEFT(R328,2)="EP",LEFT(R328,2)="DE"),OR(MID(R328,3,1)="1",MID(R328,3,1)="2",MID(R328,3,1)="3",MID(R328,3,1)="4",MID(R328,3,1)="5",MID(R328,3,1)="6",MID(R328,3,1)="7",MID(R328,3,1)="8",MID(R328,3,1)="9",MID(R328,3,1)="0",))),"",VLOOKUP($C328,ファミリ発明者引用文献!A$3:B$235,2,FALSE))</f>
        <v/>
      </c>
      <c r="AS328" s="194" t="str">
        <f>VLOOKUP(C328,ファミリ引用文献WO!A$2:B$241,2,FALSE)</f>
        <v/>
      </c>
      <c r="AT328" s="190" t="str">
        <f>VLOOKUP(C328,ファミリ引用文献!A$3:B$242,2,FALSE)</f>
        <v/>
      </c>
      <c r="AU328" s="190" t="str">
        <f>VLOOKUP(C328,審判データ!AH$2:BT$379,39,FALSE)</f>
        <v>特開2002-300933;特開2010-046496;特許04476354</v>
      </c>
      <c r="AV328" s="192" t="str">
        <f ca="1">IF(INDIRECT("審判データ!"&amp;ADDRESS(MATCH(C328,審判データ!$AH$1:$AH$379,0),32))="早期審査の対象とする","早期審査","")</f>
        <v>早期審査</v>
      </c>
      <c r="AW328" s="657" t="str">
        <f t="shared" si="26"/>
        <v>不一致</v>
      </c>
      <c r="AX328" s="658" t="str">
        <f>IF(LEFT(AE328,3)="日本特",IF(LEFT(C328)="特",VLOOKUP(C328,'本件、証拠文献テーマコード'!G$2:I$376,3,FALSE),VLOOKUP(C328,'本件、証拠文献テーマコード'!B$2:I$376,8,FALSE)),"")</f>
        <v>3B091,3B060,3B084</v>
      </c>
      <c r="AY328" s="658" t="str">
        <f>IF(LEFT(AE328,3)="日本特",IF(OR(MID(R328,2,1)="開",MID(R328,2,1)="表",MID(R328,2,1)="登"),VLOOKUP(R328,'本件、証拠文献テーマコード'!C$2:I$379,7,FALSE),VLOOKUP(R328,'本件、証拠文献テーマコード'!G$2:I$379,3,FALSE)),"")</f>
        <v>3B093,3B084,3B091,3B099</v>
      </c>
      <c r="AZ328" s="54"/>
    </row>
    <row r="329" spans="1:52" ht="40.5" x14ac:dyDescent="0.15">
      <c r="A329" s="773"/>
      <c r="B329" s="586" t="str">
        <f ca="1">IF(A329="",B328,INDIRECT("審判データ!"&amp;ADDRESS(MATCH(A329,審判データ!$HC$1:$HC$379,0),20))&amp;" / "&amp;INDIRECT("審判データ!"&amp;ADDRESS(MATCH(A329,審判データ!$HC$1:$HC$379,0),21)))</f>
        <v>2011 / 29-2</v>
      </c>
      <c r="C329" s="728">
        <v>4476354</v>
      </c>
      <c r="D329" s="728" t="s">
        <v>3900</v>
      </c>
      <c r="E329" s="163" t="str">
        <f ca="1">INDIRECT("審判データ!"&amp;ADDRESS(MATCH(C329,審判データ!$AH$1:$AH$379,0),55))</f>
        <v>コクヨ株式会社;タカノ株式会社</v>
      </c>
      <c r="F329" s="43" t="str">
        <f ca="1">INDIRECT("審判データ!"&amp;ADDRESS(MATCH(C329,審判データ!$AH$1:$AH$379,0),56))</f>
        <v>牧野　仁;福井　正浩;倉田　文博;朝倉　誠</v>
      </c>
      <c r="G329" s="43" t="str">
        <f ca="1">INDIRECT("審判データ!"&amp;ADDRESS(MATCH(C329,審判データ!$AH$1:$AH$379,0),72))</f>
        <v>特開2002-300933;特開2010-046496;特許04476354</v>
      </c>
      <c r="H329" s="43" t="str">
        <f ca="1">INDIRECT("審判データ!"&amp;ADDRESS(MATCH(C329,審判データ!$AH$1:$AH$379,0),41))</f>
        <v>A47C  3/04;A47C  7/68;A47B 83/02</v>
      </c>
      <c r="I329" s="43" t="str">
        <f ca="1">INDIRECT("審判データ!"&amp;ADDRESS(MATCH(C329,審判データ!$AH$1:$AH$379,0),49))</f>
        <v>A47C   3/04@AFI(JP);A47C   7/62@ALI(JP)</v>
      </c>
      <c r="J329" s="43" t="str">
        <f ca="1">INDIRECT("審判データ!"&amp;ADDRESS(MATCH(C329,審判データ!$AH$1:$AH$379,0),51))</f>
        <v>A47C  3/04;A47B 83/02;A47C  7/68        Z;A47C  7/62        B</v>
      </c>
      <c r="K329" s="43" t="str">
        <f ca="1">INDIRECT("審判データ!"&amp;ADDRESS(MATCH(C329,審判データ!$AH$1:$AH$379,0),53))</f>
        <v>3B060 AB01;3B060 AB06;3B060 AC05;3B091 BA01;3B084 KA04</v>
      </c>
      <c r="L329" s="962"/>
      <c r="M329" s="964"/>
      <c r="N329" s="966"/>
      <c r="O329" s="968"/>
      <c r="P329" s="960"/>
      <c r="Q329" s="715" t="s">
        <v>192</v>
      </c>
      <c r="R329" s="716" t="s">
        <v>22970</v>
      </c>
      <c r="S329" s="715" t="str">
        <f>IF(OR(LEFT(R329)="特",LEFT(R329)="実"),VLOOKUP(R329,'証拠（JP特許）'!$B$2:$D$299,2,FALSE),IF(AND(OR(LEFT(R329,2)="US",LEFT(R329,2)="WO",LEFT(R329,2)="GB",LEFT(R329,2)="EP",LEFT(R329,2)="DE"),OR(MID(R329,3,1)="1",MID(R329,3,1)="2",MID(R329,3,1)="3",MID(R329,3,1)="4",MID(R329,3,1)="5",MID(R329,3,1)="6",MID(R329,3,1)="7",MID(R329,3,1)="8",MID(R329,3,1)="9",MID(R329,3,1)="0")),VLOOKUP(R329,'証拠（WW特許）'!$B$2:$C$90,2,FALSE),"_"))</f>
        <v>_</v>
      </c>
      <c r="T329" s="716" t="str">
        <f>IF(OR(LEFT(R329)="特",LEFT(R329)="実"),VLOOKUP(R329,'証拠（JP特許）'!$B$2:$E$299,4,FALSE),"_")</f>
        <v>_</v>
      </c>
      <c r="U329" s="644" t="s">
        <v>94</v>
      </c>
      <c r="V329" s="646" t="s">
        <v>203</v>
      </c>
      <c r="W329" s="725" t="str">
        <f t="shared" ref="W329:W436" si="27">IF(LEFT(R329)="特","JP"&amp;IF(FIND("-",R329)=5,"0"&amp;MID(R329,4,1),IF(FIND("-",R329)=6,MID(R329,4,2),MID(R329,3,4)))&amp;MID(R329,FIND("-",R329)+1,LEN(R329)-FIND("-",R329))&amp;"A",IF(LEFT(R329)="実","JP"&amp;IF(FIND("-",R329)=5,"0"&amp;MID(R329,4,1),IF(FIND("-",R329)=6,MID(R329,4,2),MID(R329,3,4)))&amp;MID(R329,FIND("-",R329)+1,LEN(R329)-FIND("-",R329))&amp;"Y",""))</f>
        <v/>
      </c>
      <c r="X329" s="646"/>
      <c r="Y329" s="646" t="str">
        <f t="shared" ref="Y329:Y436" si="28">IF(LEFT(T329,2)="JP",T329&amp;"B",IF(LEFT(T329,2)="実登",MID(T329,3,LEN(T329)-2)&amp;"U",IF(AND(OR(LEFT(R329,2)="US",LEFT(R329,2)="GB",LEFT(R329,2)="EP",LEFT(R329,2)="DE"),OR(MID(R329,3,1)="1",MID(R329,3,1)="2",MID(R329,3,1)="3",MID(R329,3,1)="4",MID(R329,3,1)="5",MID(R329,3,1)="6",MID(R329,3,1)="7",MID(R329,3,1)="8",MID(R329,3,1)="9",MID(R329,3,1)="0")),R329&amp;"B","")))</f>
        <v/>
      </c>
      <c r="Z329" s="414" t="str">
        <f ca="1">IF(OR(LEFT(R329)="特",LEFT(R329)="実",AND(OR(LEFT(R329,2)="US",LEFT(R329,2)="WO",LEFT(R329,2)="GB",LEFT(R329,2)="EP",LEFT(R329,2)="DE"),OR(MID(R329,3,1)="1",MID(R329,3,1)="2",MID(R329,3,1)="3",MID(R329,3,1)="4",MID(R329,3,1)="5",MID(R329,3,1)="6",MID(R329,3,1)="7",MID(R329,3,1)="8",MID(R329,3,1)="9",MID(R329,3,1)="0",))),IF(COUNTIF(INDIRECT("拒絶理由・拒絶査定・異議申立!"&amp;ADDRESS(MATCH(C329,拒絶理由・拒絶査定・異議申立!B$1:B$1000,0),3)&amp;":"&amp;ADDRESS(MATCH(C329,拒絶理由・拒絶査定・異議申立!B$1:B$1000,0),50)),R329)+COUNTIF(INDIRECT("拒絶理由・拒絶査定・異議申立!"&amp;ADDRESS(MATCH(C329,拒絶理由・拒絶査定・異議申立!B$1:B$1000,0),3)&amp;":"&amp;ADDRESS(MATCH(C329,拒絶理由・拒絶査定・異議申立!B$1:B$1000,0),50)),T329)&gt;0,"Yes","No"),"")</f>
        <v/>
      </c>
      <c r="AA329" s="415" t="str">
        <f ca="1">IF(OR(LEFT(R329)="特",LEFT(R329)="実",AND(OR(LEFT(R329,2)="US",LEFT(R329,2)="WO",LEFT(R329,2)="GB",LEFT(R329,2)="EP",LEFT(R329,2)="DE"),OR(MID(R329,3,1)="1",MID(R329,3,1)="2",MID(R329,3,1)="3",MID(R329,3,1)="4",MID(R329,3,1)="5",MID(R329,3,1)="6",MID(R329,3,1)="7",MID(R329,3,1)="8",MID(R329,3,1)="9",MID(R329,3,1)="0",))),IF(COUNTIF(INDIRECT("先行技術調査・登録査定!"&amp;ADDRESS(MATCH(C329,先行技術調査・登録査定!B$1:B$1000,0),3)&amp;":"&amp;ADDRESS(MATCH(C329,先行技術調査・登録査定!B$1:B$1000,0),49)),R329)+COUNTIF(INDIRECT("先行技術調査・登録査定!"&amp;ADDRESS(MATCH(C329,先行技術調査・登録査定!B$1:B$1000,0),3)&amp;":"&amp;ADDRESS(MATCH(C329,先行技術調査・登録査定!B$1:B$1000,0),49)),T329)&gt;0,"Yes","No"),"")</f>
        <v/>
      </c>
      <c r="AB329" s="416" t="str">
        <f t="shared" ca="1" si="25"/>
        <v/>
      </c>
      <c r="AC329" s="252" t="str">
        <f>IF(OR(LEFT(R329)="特",LEFT(R329)="実",AND(OR(LEFT(R329,2)="US",LEFT(R329,2)="WO",LEFT(R329,2)="GB",LEFT(R329,2)="EP",LEFT(R329,2)="DE"),OR(MID(R329,3,1)="1",MID(R329,3,1)="2",MID(R329,3,1)="3",MID(R329,3,1)="4",MID(R329,3,1)="5",MID(R329,3,1)="6",MID(R329,3,1)="7",MID(R329,3,1)="8",MID(R329,3,1)="9",MID(R329,3,1)="0",))),"",VLOOKUP($C329,非特許文献リスト!$A$2:$C$196,2,FALSE))</f>
        <v/>
      </c>
      <c r="AD329" s="417" t="str">
        <f>IF(OR(LEFT(R329)="特",LEFT(R329)="実",AND(OR(LEFT(R329,2)="US",LEFT(R329,2)="WO",LEFT(R329,2)="GB",LEFT(R329,2)="EP",LEFT(R329,2)="DE"),OR(MID(R329,3,1)="1",MID(R329,3,1)="2",MID(R329,3,1)="3",MID(R329,3,1)="4",MID(R329,3,1)="5",MID(R329,3,1)="6",MID(R329,3,1)="7",MID(R329,3,1)="8",MID(R329,3,1)="9",MID(R329,3,1)="0",))),"",VLOOKUP($C329,非特許文献リスト!$A$2:$C$196,3,FALSE))</f>
        <v/>
      </c>
      <c r="AE329" s="188" t="str">
        <f t="shared" si="22"/>
        <v/>
      </c>
      <c r="AF329" s="189" t="str">
        <f>IF(OR(LEFT(R329)="特",LEFT(R329)="実"),VLOOKUP(R329,'証拠（JP特許）'!$B$2:$AB$299,10,FALSE),IF(AND(OR(LEFT(R329,2)="US",LEFT(R329,2)="WO",LEFT(R329,2)="GB",LEFT(R329,2)="EP",LEFT(R329,2)="DE"),OR(MID(R329,3,1)="1",MID(R329,3,1)="2",MID(R329,3,1)="3",MID(R329,3,1)="4",MID(R329,3,1)="5",MID(R329,3,1)="6",MID(R329,3,1)="7",MID(R329,3,1)="8",MID(R329,3,1)="9",MID(R329,3,1)="0",)),VLOOKUP(R329,'証拠（WW特許）'!$B$2:$M$90,8,FALSE),""))</f>
        <v/>
      </c>
      <c r="AG329" s="189" t="str">
        <f>IF(OR(LEFT(R329)="特",LEFT(R329)="実"),VLOOKUP(R329,'証拠（JP特許）'!$B$2:$AB$299,26,FALSE),IF(AND(OR(LEFT(R329,2)="US",LEFT(R329,2)="WO",LEFT(R329,2)="GB",LEFT(R329,2)="EP",LEFT(R329,2)="DE"),OR(MID(R329,3,1)="1",MID(R329,3,1)="2",MID(R329,3,1)="3",MID(R329,3,1)="4",MID(R329,3,1)="5",MID(R329,3,1)="6",MID(R329,3,1)="7",MID(R329,3,1)="8",MID(R329,3,1)="9",MID(R329,3,1)="0",)),VLOOKUP(R329,'証拠（WW特許）'!$B$2:$M$90,12,FALSE),""))</f>
        <v/>
      </c>
      <c r="AH329" s="190" t="str">
        <f>IF(OR(LEFT(R329)="特",LEFT(R329)="実"),VLOOKUP(R329,'証拠（JP特許）'!$B$2:$X$299,20,FALSE),IF(AND(OR(LEFT(R329,2)="US",LEFT(R329,2)="WO",LEFT(R329,2)="GB",LEFT(R329,2)="EP",LEFT(R329,2)="DE"),OR(MID(R329,3,1)="1",MID(R329,3,1)="2",MID(R329,3,1)="3",MID(R329,3,1)="4",MID(R329,3,1)="5",MID(R329,3,1)="6",MID(R329,3,1)="7",MID(R329,3,1)="8",MID(R329,3,1)="9",MID(R329,3,1)="0",)),VLOOKUP(R329,'証拠（WW特許）'!$B$2:$U$90,20,FALSE),""))</f>
        <v/>
      </c>
      <c r="AI329" s="190" t="str">
        <f>IF(OR(LEFT(R329)="特",LEFT(R329)="実"),VLOOKUP(R329,'証拠（JP特許）'!$B$2:$X$299,21,FALSE),"")</f>
        <v/>
      </c>
      <c r="AJ329" s="190" t="str">
        <f>IF(OR(LEFT(R329)="特",LEFT(R329)="実"),VLOOKUP(R329,'証拠（JP特許）'!$B$2:$X$299,22,FALSE),"")</f>
        <v/>
      </c>
      <c r="AK329" s="191" t="str">
        <f>IF(OR(LEFT(R329)="特",LEFT(R329)="実"),VLOOKUP(R329,'証拠（JP特許）'!$B$2:$X$299,17,FALSE),IF(AND(OR(LEFT(R329,2)="US",LEFT(R329,2)="WO",LEFT(R329,2)="GB",LEFT(R329,2)="EP",LEFT(R329,2)="DE"),OR(MID(R329,3,1)="1",MID(R329,3,1)="2",MID(R329,3,1)="3",MID(R329,3,1)="4",MID(R329,3,1)="5",MID(R329,3,1)="6",MID(R329,3,1)="7",MID(R329,3,1)="8",MID(R329,3,1)="9",MID(R329,3,1)="0",)),VLOOKUP(R329,'証拠（WW特許）'!$B$2:$U$90,16,FALSE),""))</f>
        <v/>
      </c>
      <c r="AL329" s="190"/>
      <c r="AM329" s="190"/>
      <c r="AN329" s="190"/>
      <c r="AO329" s="190" t="str">
        <f ca="1">IF(OR(LEFT(R329)="特",LEFT(R329)="実",AND(OR(LEFT(R329,2)="US",LEFT(R329,2)="WO",LEFT(R329,2)="GB",LEFT(R329,2)="EP",LEFT(R329,2)="DE"),OR(MID(R329,3,1)="1",MID(R329,3,1)="2",MID(R329,3,1)="3",MID(R329,3,1)="4",MID(R329,3,1)="5",MID(R329,3,1)="6",MID(R329,3,1)="7",MID(R329,3,1)="8",MID(R329,3,1)="9",MID(R329,3,1)="0"))),IF(COUNTIF(INDIRECT("発明者引用!"&amp;ADDRESS(MATCH(C329,発明者引用!B$1:B$196,0),4)&amp;":"&amp;ADDRESS(MATCH(C329,発明者引用!B$1:B$196,0),17)),R329)+COUNTIF(INDIRECT("発明者引用!"&amp;ADDRESS(MATCH(C329,発明者引用!B$1:B$196,0),4)&amp;":"&amp;ADDRESS(MATCH(C329,発明者引用!B$1:B$196,0),17)),#REF!)+COUNTIF(INDIRECT("発明者引用!"&amp;ADDRESS(MATCH(C329,発明者引用!B$1:B$196,0),4)&amp;":"&amp;ADDRESS(MATCH(C329,発明者引用!B$1:B$196,0),17)),T329)&gt;0,"Yes","No"),"")</f>
        <v/>
      </c>
      <c r="AP329" s="190" t="str">
        <f ca="1">IF(OR(LEFT(R329)="特",LEFT(R329)="実",AND(OR(LEFT(R329,2)="US",LEFT(R329,2)="WO",LEFT(R329,2)="GB",LEFT(R329,2)="EP",LEFT(R329,2)="DE"),OR(MID(R329,3,1)="1",MID(R329,3,1)="2",MID(R329,3,1)="3",MID(R329,3,1)="4",MID(R329,3,1)="5",MID(R329,3,1)="6",MID(R329,3,1)="7",MID(R329,3,1)="8",MID(R329,3,1)="9",MID(R329,3,1)="0"))),IF(VLOOKUP(C329,ファミリ引用特許WO!$A$2:$B$241,2,FALSE)+VLOOKUP(C329,ファミリ引用文献WO!$A$2:$C$241,3,FALSE)=0,"ISR無し",IF(COUNTIF(INDIRECT("ファミリ引用特許WO!"&amp;ADDRESS(MATCH(C329,ファミリ引用特許WO!$A$2:$A$241,0),1)&amp;":"&amp;ADDRESS(MATCH(C329,ファミリ引用特許WO!$A$2:$A$241,0),19)),R329)+COUNTIF(INDIRECT("ファミリ引用特許WO!"&amp;ADDRESS(MATCH(C329,ファミリ引用特許WO!$A$2:$A$241,0),1)&amp;":"&amp;ADDRESS(MATCH(C329,ファミリ引用特許WO!$A$2:$A$241,0),19)),S329)+COUNTIF(INDIRECT("ファミリ引用特許WO!"&amp;ADDRESS(MATCH(C329,ファミリ引用特許WO!$A$2:$A$241,0),1)&amp;":"&amp;ADDRESS(MATCH(C329,ファミリ引用特許WO!$A$2:$A$241,0),19)),T329)+COUNTIF(INDIRECT("ファミリ引用特許WO!"&amp;ADDRESS(MATCH(C329,ファミリ引用特許WO!$A$2:$A$241,0),1)&amp;":"&amp;ADDRESS(MATCH(C329,ファミリ引用特許WO!$A$2:$A$241,0),19)),W329)+COUNTIF(INDIRECT("ファミリ引用特許WO!"&amp;ADDRESS(MATCH(C329,ファミリ引用特許WO!$A$2:$A$241,0),1)&amp;":"&amp;ADDRESS(MATCH(C329,ファミリ引用特許WO!$A$2:$A$241,0),19)),Y329)&gt;0,"Yes","No")),"")</f>
        <v/>
      </c>
      <c r="AQ329" s="194" t="str">
        <f ca="1">IF(OR(LEFT(R329)="特",LEFT(R329)="実",AND(OR(LEFT(R329,2)="US",LEFT(R329,2)="WO",LEFT(R329,2)="GB",LEFT(R329,2)="EP",LEFT(R329,2)="DE"),OR(MID(R329,3,1)="1",MID(R329,3,1)="2",MID(R329,3,1)="3",MID(R329,3,1)="4",MID(R329,3,1)="5",MID(R329,3,1)="6",MID(R329,3,1)="7",MID(R329,3,1)="8",MID(R329,3,1)="9",MID(R329,3,1)="0"))),IF(VLOOKUP(C329,'ファミリ引用特許表記修正（ex.A2→A）'!$A$2:$B$241,2,FALSE)=0,"family無し",IF(COUNTIF(INDIRECT("'ファミリ引用特許表記修正（ex.A2→A）'!"&amp;ADDRESS(MATCH(C329,'ファミリ引用特許表記修正（ex.A2→A）'!$A$2:$A$241,0),1)&amp;":"&amp;ADDRESS(MATCH(C329,'ファミリ引用特許表記修正（ex.A2→A）'!$A$2:$A$241,0),171)),R329)+COUNTIF(INDIRECT("'ファミリ引用特許表記修正（ex.A2→A）'!"&amp;ADDRESS(MATCH(C329,'ファミリ引用特許表記修正（ex.A2→A）'!$A$2:$A$241,0),1)&amp;":"&amp;ADDRESS(MATCH(C329,'ファミリ引用特許表記修正（ex.A2→A）'!$A$2:$A$241,0),171)),S329)+COUNTIF(INDIRECT("'ファミリ引用特許表記修正（ex.A2→A）'!"&amp;ADDRESS(MATCH(C329,'ファミリ引用特許表記修正（ex.A2→A）'!$A$2:$A$241,0),1)&amp;":"&amp;ADDRESS(MATCH(C329,'ファミリ引用特許表記修正（ex.A2→A）'!$A$2:$A$241,0),171)),T329)+COUNTIF(INDIRECT("'ファミリ引用特許表記修正（ex.A2→A）'!"&amp;ADDRESS(MATCH(C329,'ファミリ引用特許表記修正（ex.A2→A）'!$A$2:$A$241,0),1)&amp;":"&amp;ADDRESS(MATCH(C329,'ファミリ引用特許表記修正（ex.A2→A）'!$A$2:$A$241,0),171)),W329)+COUNTIF(INDIRECT("'ファミリ引用特許表記修正（ex.A2→A）'!"&amp;ADDRESS(MATCH(C329,'ファミリ引用特許表記修正（ex.A2→A）'!$A$2:$A$241,0),1)&amp;":"&amp;ADDRESS(MATCH(C329,'ファミリ引用特許表記修正（ex.A2→A）'!$A$2:$A$241,0),171)),Y329)&gt;0,"Yes","No")),"")</f>
        <v/>
      </c>
      <c r="AR329" s="193" t="str">
        <f>IF(OR(LEFT(R329)="特",LEFT(R329)="実",AND(OR(LEFT(R329,2)="US",LEFT(R329,2)="WO",LEFT(R329,2)="GB",LEFT(R329,2)="EP",LEFT(R329,2)="DE"),OR(MID(R329,3,1)="1",MID(R329,3,1)="2",MID(R329,3,1)="3",MID(R329,3,1)="4",MID(R329,3,1)="5",MID(R329,3,1)="6",MID(R329,3,1)="7",MID(R329,3,1)="8",MID(R329,3,1)="9",MID(R329,3,1)="0",))),"",VLOOKUP($C329,ファミリ発明者引用文献!A$3:B$235,2,FALSE))</f>
        <v>,,</v>
      </c>
      <c r="AS329" s="194" t="str">
        <f>VLOOKUP(C329,ファミリ引用文献WO!A$2:B$241,2,FALSE)</f>
        <v/>
      </c>
      <c r="AT329" s="190" t="str">
        <f>VLOOKUP(C329,ファミリ引用文献!A$3:B$242,2,FALSE)</f>
        <v/>
      </c>
      <c r="AU329" s="190" t="str">
        <f>VLOOKUP(C329,審判データ!AH$2:BT$379,39,FALSE)</f>
        <v>特開2002-300933;特開2010-046496;特許04476354</v>
      </c>
      <c r="AV329" s="192" t="str">
        <f ca="1">IF(INDIRECT("審判データ!"&amp;ADDRESS(MATCH(C329,審判データ!$AH$1:$AH$379,0),32))="早期審査の対象とする","早期審査","")</f>
        <v>早期審査</v>
      </c>
      <c r="AW329" s="657" t="str">
        <f t="shared" si="26"/>
        <v/>
      </c>
      <c r="AX329" s="658" t="str">
        <f>IF(LEFT(AE329,3)="日本特",IF(LEFT(C329)="特",VLOOKUP(C329,'本件、証拠文献テーマコード'!G$2:I$376,3,FALSE),VLOOKUP(C329,'本件、証拠文献テーマコード'!B$2:I$376,8,FALSE)),"")</f>
        <v/>
      </c>
      <c r="AY329" s="658" t="str">
        <f>IF(LEFT(AE329,3)="日本特",IF(OR(MID(R329,2,1)="開",MID(R329,2,1)="表",MID(R329,2,1)="登"),VLOOKUP(R329,'本件、証拠文献テーマコード'!C$2:I$379,7,FALSE),VLOOKUP(R329,'本件、証拠文献テーマコード'!G$2:I$379,3,FALSE)),"")</f>
        <v/>
      </c>
      <c r="AZ329" s="54"/>
    </row>
    <row r="330" spans="1:52" ht="67.5" x14ac:dyDescent="0.15">
      <c r="A330" s="732" t="s">
        <v>22971</v>
      </c>
      <c r="B330" s="586" t="str">
        <f ca="1">IF(A330="",B329,INDIRECT("審判データ!"&amp;ADDRESS(MATCH(A330,審判データ!$HC$1:$HC$379,0),20))&amp;" / "&amp;INDIRECT("審判データ!"&amp;ADDRESS(MATCH(A330,審判データ!$HC$1:$HC$379,0),21)))</f>
        <v>2010 / 29-2</v>
      </c>
      <c r="C330" s="733">
        <v>2580101</v>
      </c>
      <c r="D330" s="413" t="s">
        <v>8441</v>
      </c>
      <c r="E330" s="163" t="s">
        <v>3322</v>
      </c>
      <c r="F330" s="43" t="s">
        <v>8439</v>
      </c>
      <c r="G330" s="43" t="s">
        <v>138</v>
      </c>
      <c r="H330" s="43" t="s">
        <v>8429</v>
      </c>
      <c r="I330" s="43" t="s">
        <v>8434</v>
      </c>
      <c r="J330" s="43" t="s">
        <v>8436</v>
      </c>
      <c r="K330" s="43" t="s">
        <v>8438</v>
      </c>
      <c r="L330" s="719" t="s">
        <v>22972</v>
      </c>
      <c r="M330" s="716" t="s">
        <v>876</v>
      </c>
      <c r="N330" s="720" t="s">
        <v>22973</v>
      </c>
      <c r="O330" s="721">
        <v>0</v>
      </c>
      <c r="P330" s="722" t="s">
        <v>22974</v>
      </c>
      <c r="Q330" s="715" t="s">
        <v>22974</v>
      </c>
      <c r="R330" s="716" t="s">
        <v>22975</v>
      </c>
      <c r="S330" s="706" t="str">
        <f>IF(OR(LEFT(R330)="特",LEFT(R330)="実"),VLOOKUP(R330,'証拠（JP特許）'!$B$2:$D$299,2,FALSE),IF(AND(OR(LEFT(R330,2)="US",LEFT(R330,2)="WO",LEFT(R330,2)="GB",LEFT(R330,2)="EP",LEFT(R330,2)="DE"),OR(MID(R330,3,1)="1",MID(R330,3,1)="2",MID(R330,3,1)="3",MID(R330,3,1)="4",MID(R330,3,1)="5",MID(R330,3,1)="6",MID(R330,3,1)="7",MID(R330,3,1)="8",MID(R330,3,1)="9",MID(R330,3,1)="0")),VLOOKUP(R330,'証拠（WW特許）'!$B$2:$C$90,2,FALSE),"_"))</f>
        <v>特願昭56-143732</v>
      </c>
      <c r="T330" s="707" t="str">
        <f>IF(OR(LEFT(R330)="特",LEFT(R330)="実"),VLOOKUP(R330,'証拠（JP特許）'!$B$2:$E$299,4,FALSE),"_")</f>
        <v>JP1565146</v>
      </c>
      <c r="U330" s="716" t="s">
        <v>94</v>
      </c>
      <c r="V330" s="715" t="s">
        <v>25</v>
      </c>
      <c r="W330" s="708" t="str">
        <f t="shared" si="27"/>
        <v>JP5779469A</v>
      </c>
      <c r="X330" s="709"/>
      <c r="Y330" s="709" t="str">
        <f t="shared" si="28"/>
        <v>JP1565146B</v>
      </c>
      <c r="Z330" s="91" t="str">
        <f ca="1">IF(OR(LEFT(R330)="特",LEFT(R330)="実",AND(OR(LEFT(R330,2)="US",LEFT(R330,2)="WO",LEFT(R330,2)="GB",LEFT(R330,2)="EP",LEFT(R330,2)="DE"),OR(MID(R330,3,1)="1",MID(R330,3,1)="2",MID(R330,3,1)="3",MID(R330,3,1)="4",MID(R330,3,1)="5",MID(R330,3,1)="6",MID(R330,3,1)="7",MID(R330,3,1)="8",MID(R330,3,1)="9",MID(R330,3,1)="0",))),IF(COUNTIF(INDIRECT("拒絶理由・拒絶査定・異議申立!"&amp;ADDRESS(MATCH(C330,拒絶理由・拒絶査定・異議申立!B$1:B$1000,0),3)&amp;":"&amp;ADDRESS(MATCH(C330,拒絶理由・拒絶査定・異議申立!B$1:B$1000,0),50)),R330)+COUNTIF(INDIRECT("拒絶理由・拒絶査定・異議申立!"&amp;ADDRESS(MATCH(C330,拒絶理由・拒絶査定・異議申立!B$1:B$1000,0),3)&amp;":"&amp;ADDRESS(MATCH(C330,拒絶理由・拒絶査定・異議申立!B$1:B$1000,0),50)),T330)&gt;0,"Yes","No"),"")</f>
        <v>No</v>
      </c>
      <c r="AA330" s="92" t="str">
        <f ca="1">IF(OR(LEFT(R330)="特",LEFT(R330)="実",AND(OR(LEFT(R330,2)="US",LEFT(R330,2)="WO",LEFT(R330,2)="GB",LEFT(R330,2)="EP",LEFT(R330,2)="DE"),OR(MID(R330,3,1)="1",MID(R330,3,1)="2",MID(R330,3,1)="3",MID(R330,3,1)="4",MID(R330,3,1)="5",MID(R330,3,1)="6",MID(R330,3,1)="7",MID(R330,3,1)="8",MID(R330,3,1)="9",MID(R330,3,1)="0",))),IF(COUNTIF(INDIRECT("先行技術調査・登録査定!"&amp;ADDRESS(MATCH(C330,先行技術調査・登録査定!B$1:B$1000,0),3)&amp;":"&amp;ADDRESS(MATCH(C330,先行技術調査・登録査定!B$1:B$1000,0),49)),R330)+COUNTIF(INDIRECT("先行技術調査・登録査定!"&amp;ADDRESS(MATCH(C330,先行技術調査・登録査定!B$1:B$1000,0),3)&amp;":"&amp;ADDRESS(MATCH(C330,先行技術調査・登録査定!B$1:B$1000,0),49)),T330)&gt;0,"Yes","No"),"")</f>
        <v>No</v>
      </c>
      <c r="AB330" s="169" t="str">
        <f t="shared" ca="1" si="25"/>
        <v>Yes</v>
      </c>
      <c r="AC330" s="94" t="str">
        <f>IF(OR(LEFT(R330)="特",LEFT(R330)="実",AND(OR(LEFT(R330,2)="US",LEFT(R330,2)="WO",LEFT(R330,2)="GB",LEFT(R330,2)="EP",LEFT(R330,2)="DE"),OR(MID(R330,3,1)="1",MID(R330,3,1)="2",MID(R330,3,1)="3",MID(R330,3,1)="4",MID(R330,3,1)="5",MID(R330,3,1)="6",MID(R330,3,1)="7",MID(R330,3,1)="8",MID(R330,3,1)="9",MID(R330,3,1)="0",))),"",VLOOKUP($C330,非特許文献リスト!$A$2:$C$196,2,FALSE))</f>
        <v/>
      </c>
      <c r="AD330" s="95" t="str">
        <f>IF(OR(LEFT(R330)="特",LEFT(R330)="実",AND(OR(LEFT(R330,2)="US",LEFT(R330,2)="WO",LEFT(R330,2)="GB",LEFT(R330,2)="EP",LEFT(R330,2)="DE"),OR(MID(R330,3,1)="1",MID(R330,3,1)="2",MID(R330,3,1)="3",MID(R330,3,1)="4",MID(R330,3,1)="5",MID(R330,3,1)="6",MID(R330,3,1)="7",MID(R330,3,1)="8",MID(R330,3,1)="9",MID(R330,3,1)="0",))),"",VLOOKUP($C330,非特許文献リスト!$A$2:$C$196,3,FALSE))</f>
        <v/>
      </c>
      <c r="AE330" s="175" t="str">
        <f t="shared" si="22"/>
        <v>日本特許文献</v>
      </c>
      <c r="AF330" s="176" t="str">
        <f>IF(OR(LEFT(R330)="特",LEFT(R330)="実"),VLOOKUP(R330,'証拠（JP特許）'!$B$2:$AB$299,10,FALSE),IF(AND(OR(LEFT(R330,2)="US",LEFT(R330,2)="WO",LEFT(R330,2)="GB",LEFT(R330,2)="EP",LEFT(R330,2)="DE"),OR(MID(R330,3,1)="1",MID(R330,3,1)="2",MID(R330,3,1)="3",MID(R330,3,1)="4",MID(R330,3,1)="5",MID(R330,3,1)="6",MID(R330,3,1)="7",MID(R330,3,1)="8",MID(R330,3,1)="9",MID(R330,3,1)="0",)),VLOOKUP(R330,'証拠（WW特許）'!$B$2:$M$90,8,FALSE),""))</f>
        <v>シ－メンス　アクチエンゲゼルシヤフト</v>
      </c>
      <c r="AG330" s="176" t="str">
        <f>IF(OR(LEFT(R330)="特",LEFT(R330)="実"),VLOOKUP(R330,'証拠（JP特許）'!$B$2:$AB$299,26,FALSE),IF(AND(OR(LEFT(R330,2)="US",LEFT(R330,2)="WO",LEFT(R330,2)="GB",LEFT(R330,2)="EP",LEFT(R330,2)="DE"),OR(MID(R330,3,1)="1",MID(R330,3,1)="2",MID(R330,3,1)="3",MID(R330,3,1)="4",MID(R330,3,1)="5",MID(R330,3,1)="6",MID(R330,3,1)="7",MID(R330,3,1)="8",MID(R330,3,1)="9",MID(R330,3,1)="0",)),VLOOKUP(R330,'証拠（WW特許）'!$B$2:$M$90,12,FALSE),""))</f>
        <v>フエリツクス・ブラシユケ,レオンハルト・レング</v>
      </c>
      <c r="AH330" s="58" t="str">
        <f>IF(OR(LEFT(R330)="特",LEFT(R330)="実"),VLOOKUP(R330,'証拠（JP特許）'!$B$2:$X$299,20,FALSE),IF(AND(OR(LEFT(R330,2)="US",LEFT(R330,2)="WO",LEFT(R330,2)="GB",LEFT(R330,2)="EP",LEFT(R330,2)="DE"),OR(MID(R330,3,1)="1",MID(R330,3,1)="2",MID(R330,3,1)="3",MID(R330,3,1)="4",MID(R330,3,1)="5",MID(R330,3,1)="6",MID(R330,3,1)="7",MID(R330,3,1)="8",MID(R330,3,1)="9",MID(R330,3,1)="0",)),VLOOKUP(R330,'証拠（WW特許）'!$B$2:$U$90,20,FALSE),""))</f>
        <v>G01R  31/34    (2006.01),G01R  27/16    (2006.01),G01R  27/02    (2006.01)</v>
      </c>
      <c r="AI330" s="58" t="str">
        <f>IF(OR(LEFT(R330)="特",LEFT(R330)="実"),VLOOKUP(R330,'証拠（JP特許）'!$B$2:$X$299,21,FALSE),"")</f>
        <v>G01R 31/34      F,G01R 27/16       ,G01R 27/02      Z</v>
      </c>
      <c r="AJ330" s="58" t="str">
        <f>IF(OR(LEFT(R330)="特",LEFT(R330)="実"),VLOOKUP(R330,'証拠（JP特許）'!$B$2:$X$299,22,FALSE),"")</f>
        <v>2G016BA01,2G016BA03,2G016BB01,2G016BB02,2G016BB04,2G016BB05,2G016BC05,2G016BD06,2G028AA05,2G028BE07,2G028CG02,2G028CG06,2G028CG18,2G028FK01,2G028FK02,2G028GL02,2G028GL12,2G028GL13,2G028GL20,2G028HN07,2G028LR02</v>
      </c>
      <c r="AK330" s="59" t="str">
        <f>IF(OR(LEFT(R330)="特",LEFT(R330)="実"),VLOOKUP(R330,'証拠（JP特許）'!$B$2:$X$299,17,FALSE),IF(AND(OR(LEFT(R330,2)="US",LEFT(R330,2)="WO",LEFT(R330,2)="GB",LEFT(R330,2)="EP",LEFT(R330,2)="DE"),OR(MID(R330,3,1)="1",MID(R330,3,1)="2",MID(R330,3,1)="3",MID(R330,3,1)="4",MID(R330,3,1)="5",MID(R330,3,1)="6",MID(R330,3,1)="7",MID(R330,3,1)="8",MID(R330,3,1)="9",MID(R330,3,1)="0",)),VLOOKUP(R330,'証拠（WW特許）'!$B$2:$U$90,16,FALSE),""))</f>
        <v>1982.05.18</v>
      </c>
      <c r="AL330" s="58"/>
      <c r="AM330" s="58"/>
      <c r="AN330" s="58"/>
      <c r="AO330" s="58" t="str">
        <f ca="1">IF(OR(LEFT(R330)="特",LEFT(R330)="実",AND(OR(LEFT(R330,2)="US",LEFT(R330,2)="WO",LEFT(R330,2)="GB",LEFT(R330,2)="EP",LEFT(R330,2)="DE"),OR(MID(R330,3,1)="1",MID(R330,3,1)="2",MID(R330,3,1)="3",MID(R330,3,1)="4",MID(R330,3,1)="5",MID(R330,3,1)="6",MID(R330,3,1)="7",MID(R330,3,1)="8",MID(R330,3,1)="9",MID(R330,3,1)="0"))),IF(COUNTIF(INDIRECT("発明者引用!"&amp;ADDRESS(MATCH(C330,発明者引用!B$1:B$196,0),4)&amp;":"&amp;ADDRESS(MATCH(C330,発明者引用!B$1:B$196,0),17)),R330)+COUNTIF(INDIRECT("発明者引用!"&amp;ADDRESS(MATCH(C330,発明者引用!B$1:B$196,0),4)&amp;":"&amp;ADDRESS(MATCH(C330,発明者引用!B$1:B$196,0),17)),#REF!)+COUNTIF(INDIRECT("発明者引用!"&amp;ADDRESS(MATCH(C330,発明者引用!B$1:B$196,0),4)&amp;":"&amp;ADDRESS(MATCH(C330,発明者引用!B$1:B$196,0),17)),T330)&gt;0,"Yes","No"),"")</f>
        <v>No</v>
      </c>
      <c r="AP330" s="58" t="str">
        <f ca="1">IF(OR(LEFT(R330)="特",LEFT(R330)="実",AND(OR(LEFT(R330,2)="US",LEFT(R330,2)="WO",LEFT(R330,2)="GB",LEFT(R330,2)="EP",LEFT(R330,2)="DE"),OR(MID(R330,3,1)="1",MID(R330,3,1)="2",MID(R330,3,1)="3",MID(R330,3,1)="4",MID(R330,3,1)="5",MID(R330,3,1)="6",MID(R330,3,1)="7",MID(R330,3,1)="8",MID(R330,3,1)="9",MID(R330,3,1)="0"))),IF(VLOOKUP(C330,ファミリ引用特許WO!$A$2:$B$241,2,FALSE)+VLOOKUP(C330,ファミリ引用文献WO!$A$2:$C$241,3,FALSE)=0,"ISR無し",IF(COUNTIF(INDIRECT("ファミリ引用特許WO!"&amp;ADDRESS(MATCH(C330,ファミリ引用特許WO!$A$2:$A$241,0),1)&amp;":"&amp;ADDRESS(MATCH(C330,ファミリ引用特許WO!$A$2:$A$241,0),19)),R330)+COUNTIF(INDIRECT("ファミリ引用特許WO!"&amp;ADDRESS(MATCH(C330,ファミリ引用特許WO!$A$2:$A$241,0),1)&amp;":"&amp;ADDRESS(MATCH(C330,ファミリ引用特許WO!$A$2:$A$241,0),19)),S330)+COUNTIF(INDIRECT("ファミリ引用特許WO!"&amp;ADDRESS(MATCH(C330,ファミリ引用特許WO!$A$2:$A$241,0),1)&amp;":"&amp;ADDRESS(MATCH(C330,ファミリ引用特許WO!$A$2:$A$241,0),19)),T330)+COUNTIF(INDIRECT("ファミリ引用特許WO!"&amp;ADDRESS(MATCH(C330,ファミリ引用特許WO!$A$2:$A$241,0),1)&amp;":"&amp;ADDRESS(MATCH(C330,ファミリ引用特許WO!$A$2:$A$241,0),19)),W330)+COUNTIF(INDIRECT("ファミリ引用特許WO!"&amp;ADDRESS(MATCH(C330,ファミリ引用特許WO!$A$2:$A$241,0),1)&amp;":"&amp;ADDRESS(MATCH(C330,ファミリ引用特許WO!$A$2:$A$241,0),19)),Y330)&gt;0,"Yes","No")),"")</f>
        <v>ISR無し</v>
      </c>
      <c r="AQ330" s="55" t="str">
        <f ca="1">IF(OR(LEFT(R330)="特",LEFT(R330)="実",AND(OR(LEFT(R330,2)="US",LEFT(R330,2)="WO",LEFT(R330,2)="GB",LEFT(R330,2)="EP",LEFT(R330,2)="DE"),OR(MID(R330,3,1)="1",MID(R330,3,1)="2",MID(R330,3,1)="3",MID(R330,3,1)="4",MID(R330,3,1)="5",MID(R330,3,1)="6",MID(R330,3,1)="7",MID(R330,3,1)="8",MID(R330,3,1)="9",MID(R330,3,1)="0"))),IF(VLOOKUP(C330,'ファミリ引用特許表記修正（ex.A2→A）'!$A$2:$B$241,2,FALSE)=0,"family無し",IF(COUNTIF(INDIRECT("'ファミリ引用特許表記修正（ex.A2→A）'!"&amp;ADDRESS(MATCH(C330,'ファミリ引用特許表記修正（ex.A2→A）'!$A$2:$A$241,0),1)&amp;":"&amp;ADDRESS(MATCH(C330,'ファミリ引用特許表記修正（ex.A2→A）'!$A$2:$A$241,0),171)),R330)+COUNTIF(INDIRECT("'ファミリ引用特許表記修正（ex.A2→A）'!"&amp;ADDRESS(MATCH(C330,'ファミリ引用特許表記修正（ex.A2→A）'!$A$2:$A$241,0),1)&amp;":"&amp;ADDRESS(MATCH(C330,'ファミリ引用特許表記修正（ex.A2→A）'!$A$2:$A$241,0),171)),S330)+COUNTIF(INDIRECT("'ファミリ引用特許表記修正（ex.A2→A）'!"&amp;ADDRESS(MATCH(C330,'ファミリ引用特許表記修正（ex.A2→A）'!$A$2:$A$241,0),1)&amp;":"&amp;ADDRESS(MATCH(C330,'ファミリ引用特許表記修正（ex.A2→A）'!$A$2:$A$241,0),171)),T330)+COUNTIF(INDIRECT("'ファミリ引用特許表記修正（ex.A2→A）'!"&amp;ADDRESS(MATCH(C330,'ファミリ引用特許表記修正（ex.A2→A）'!$A$2:$A$241,0),1)&amp;":"&amp;ADDRESS(MATCH(C330,'ファミリ引用特許表記修正（ex.A2→A）'!$A$2:$A$241,0),171)),W330)+COUNTIF(INDIRECT("'ファミリ引用特許表記修正（ex.A2→A）'!"&amp;ADDRESS(MATCH(C330,'ファミリ引用特許表記修正（ex.A2→A）'!$A$2:$A$241,0),1)&amp;":"&amp;ADDRESS(MATCH(C330,'ファミリ引用特許表記修正（ex.A2→A）'!$A$2:$A$241,0),171)),Y330)&gt;0,"Yes","No")),"")</f>
        <v>family無し</v>
      </c>
      <c r="AR330" s="193" t="str">
        <f>IF(OR(LEFT(R330)="特",LEFT(R330)="実",AND(OR(LEFT(R330,2)="US",LEFT(R330,2)="WO",LEFT(R330,2)="GB",LEFT(R330,2)="EP",LEFT(R330,2)="DE"),OR(MID(R330,3,1)="1",MID(R330,3,1)="2",MID(R330,3,1)="3",MID(R330,3,1)="4",MID(R330,3,1)="5",MID(R330,3,1)="6",MID(R330,3,1)="7",MID(R330,3,1)="8",MID(R330,3,1)="9",MID(R330,3,1)="0",))),"",VLOOKUP($C330,ファミリ発明者引用文献!A$3:B$235,2,FALSE))</f>
        <v/>
      </c>
      <c r="AS330" s="55" t="str">
        <f>VLOOKUP(C330,ファミリ引用文献WO!A$2:B$241,2,FALSE)</f>
        <v/>
      </c>
      <c r="AT330" s="58" t="str">
        <f>VLOOKUP(C330,ファミリ引用文献!A$3:B$242,2,FALSE)</f>
        <v/>
      </c>
      <c r="AU330" s="58" t="str">
        <f>VLOOKUP(C330,審判データ!AH$2:BT$379,39,FALSE)</f>
        <v xml:space="preserve"> </v>
      </c>
      <c r="AV330" s="62" t="str">
        <f ca="1">IF(INDIRECT("審判データ!"&amp;ADDRESS(MATCH(C330,審判データ!$AH$1:$AH$379,0),32))="早期審査の対象とする","早期審査","")</f>
        <v/>
      </c>
      <c r="AW330" s="665" t="str">
        <f t="shared" si="26"/>
        <v>不一致</v>
      </c>
      <c r="AX330" s="666" t="str">
        <f>IF(LEFT(AE330,3)="日本特",IF(LEFT(C330)="特",VLOOKUP(C330,'本件、証拠文献テーマコード'!G$2:I$376,3,FALSE),VLOOKUP(C330,'本件、証拠文献テーマコード'!B$2:I$376,8,FALSE)),"")</f>
        <v>2G016,5H611,5H576,5H505</v>
      </c>
      <c r="AY330" s="666" t="str">
        <f>IF(LEFT(AE330,3)="日本特",IF(OR(MID(R330,2,1)="開",MID(R330,2,1)="表",MID(R330,2,1)="登"),VLOOKUP(R330,'本件、証拠文献テーマコード'!C$2:I$379,7,FALSE),VLOOKUP(R330,'本件、証拠文献テーマコード'!G$2:I$379,3,FALSE)),"")</f>
        <v>2G028,2G016</v>
      </c>
      <c r="AZ330" s="54">
        <f ca="1">INDIRECT("審判データ!"&amp;ADDRESS(MATCH(C330,審判データ!$AH$1:$AH$379,0),20))</f>
        <v>2010</v>
      </c>
    </row>
    <row r="331" spans="1:52" ht="27" x14ac:dyDescent="0.15">
      <c r="A331" s="1003" t="s">
        <v>22976</v>
      </c>
      <c r="B331" s="586" t="str">
        <f ca="1">IF(A331="",B330,INDIRECT("審判データ!"&amp;ADDRESS(MATCH(A331,審判データ!$HC$1:$HC$379,0),20))&amp;" / "&amp;INDIRECT("審判データ!"&amp;ADDRESS(MATCH(A331,審判データ!$HC$1:$HC$379,0),21)))</f>
        <v>2010 / 29-2</v>
      </c>
      <c r="C331" s="1124">
        <v>2138035</v>
      </c>
      <c r="D331" s="735" t="s">
        <v>22977</v>
      </c>
      <c r="E331" s="163" t="s">
        <v>22978</v>
      </c>
      <c r="F331" s="43" t="s">
        <v>22979</v>
      </c>
      <c r="G331" s="43" t="s">
        <v>138</v>
      </c>
      <c r="H331" s="43" t="s">
        <v>22980</v>
      </c>
      <c r="I331" s="43" t="s">
        <v>22981</v>
      </c>
      <c r="J331" s="43" t="s">
        <v>22982</v>
      </c>
      <c r="K331" s="43" t="s">
        <v>138</v>
      </c>
      <c r="L331" s="1016" t="s">
        <v>22983</v>
      </c>
      <c r="M331" s="982" t="s">
        <v>876</v>
      </c>
      <c r="N331" s="1006" t="s">
        <v>22984</v>
      </c>
      <c r="O331" s="1008">
        <v>0</v>
      </c>
      <c r="P331" s="991" t="s">
        <v>22545</v>
      </c>
      <c r="Q331" s="715" t="s">
        <v>91</v>
      </c>
      <c r="R331" s="716" t="s">
        <v>22985</v>
      </c>
      <c r="S331" s="706" t="str">
        <f>IF(OR(LEFT(R331)="特",LEFT(R331)="実"),VLOOKUP(R331,'証拠（JP特許）'!$B$2:$D$299,2,FALSE),IF(AND(OR(LEFT(R331,2)="US",LEFT(R331,2)="WO",LEFT(R331,2)="GB",LEFT(R331,2)="EP",LEFT(R331,2)="DE"),OR(MID(R331,3,1)="1",MID(R331,3,1)="2",MID(R331,3,1)="3",MID(R331,3,1)="4",MID(R331,3,1)="5",MID(R331,3,1)="6",MID(R331,3,1)="7",MID(R331,3,1)="8",MID(R331,3,1)="9",MID(R331,3,1)="0")),VLOOKUP(R331,'証拠（WW特許）'!$B$2:$C$90,2,FALSE),"_"))</f>
        <v>特願昭60-102677</v>
      </c>
      <c r="T331" s="707" t="str">
        <f>IF(OR(LEFT(R331)="特",LEFT(R331)="実"),VLOOKUP(R331,'証拠（JP特許）'!$B$2:$E$299,4,FALSE),"_")</f>
        <v>_</v>
      </c>
      <c r="U331" s="716" t="s">
        <v>94</v>
      </c>
      <c r="V331" s="715" t="s">
        <v>25</v>
      </c>
      <c r="W331" s="708" t="str">
        <f t="shared" si="27"/>
        <v>JP61262611A</v>
      </c>
      <c r="X331" s="709"/>
      <c r="Y331" s="709" t="str">
        <f t="shared" si="28"/>
        <v/>
      </c>
      <c r="Z331" s="91" t="str">
        <f ca="1">IF(OR(LEFT(R331)="特",LEFT(R331)="実",AND(OR(LEFT(R331,2)="US",LEFT(R331,2)="WO",LEFT(R331,2)="GB",LEFT(R331,2)="EP",LEFT(R331,2)="DE"),OR(MID(R331,3,1)="1",MID(R331,3,1)="2",MID(R331,3,1)="3",MID(R331,3,1)="4",MID(R331,3,1)="5",MID(R331,3,1)="6",MID(R331,3,1)="7",MID(R331,3,1)="8",MID(R331,3,1)="9",MID(R331,3,1)="0",))),IF(COUNTIF(INDIRECT("拒絶理由・拒絶査定・異議申立!"&amp;ADDRESS(MATCH(C331,拒絶理由・拒絶査定・異議申立!B$1:B$1000,0),3)&amp;":"&amp;ADDRESS(MATCH(C331,拒絶理由・拒絶査定・異議申立!B$1:B$1000,0),50)),R331)+COUNTIF(INDIRECT("拒絶理由・拒絶査定・異議申立!"&amp;ADDRESS(MATCH(C331,拒絶理由・拒絶査定・異議申立!B$1:B$1000,0),3)&amp;":"&amp;ADDRESS(MATCH(C331,拒絶理由・拒絶査定・異議申立!B$1:B$1000,0),50)),T331)&gt;0,"Yes","No"),"")</f>
        <v>Yes</v>
      </c>
      <c r="AA331" s="92" t="str">
        <f ca="1">IF(OR(LEFT(R331)="特",LEFT(R331)="実",AND(OR(LEFT(R331,2)="US",LEFT(R331,2)="WO",LEFT(R331,2)="GB",LEFT(R331,2)="EP",LEFT(R331,2)="DE"),OR(MID(R331,3,1)="1",MID(R331,3,1)="2",MID(R331,3,1)="3",MID(R331,3,1)="4",MID(R331,3,1)="5",MID(R331,3,1)="6",MID(R331,3,1)="7",MID(R331,3,1)="8",MID(R331,3,1)="9",MID(R331,3,1)="0",))),IF(COUNTIF(INDIRECT("先行技術調査・登録査定!"&amp;ADDRESS(MATCH(C331,先行技術調査・登録査定!B$1:B$1000,0),3)&amp;":"&amp;ADDRESS(MATCH(C331,先行技術調査・登録査定!B$1:B$1000,0),49)),R331)+COUNTIF(INDIRECT("先行技術調査・登録査定!"&amp;ADDRESS(MATCH(C331,先行技術調査・登録査定!B$1:B$1000,0),3)&amp;":"&amp;ADDRESS(MATCH(C331,先行技術調査・登録査定!B$1:B$1000,0),49)),T331)&gt;0,"Yes","No"),"")</f>
        <v>No</v>
      </c>
      <c r="AB331" s="169" t="str">
        <f t="shared" ca="1" si="25"/>
        <v>No</v>
      </c>
      <c r="AC331" s="94" t="str">
        <f>IF(OR(LEFT(R331)="特",LEFT(R331)="実",AND(OR(LEFT(R331,2)="US",LEFT(R331,2)="WO",LEFT(R331,2)="GB",LEFT(R331,2)="EP",LEFT(R331,2)="DE"),OR(MID(R331,3,1)="1",MID(R331,3,1)="2",MID(R331,3,1)="3",MID(R331,3,1)="4",MID(R331,3,1)="5",MID(R331,3,1)="6",MID(R331,3,1)="7",MID(R331,3,1)="8",MID(R331,3,1)="9",MID(R331,3,1)="0",))),"",VLOOKUP($C331,非特許文献リスト!$A$2:$C$196,2,FALSE))</f>
        <v/>
      </c>
      <c r="AD331" s="95" t="str">
        <f>IF(OR(LEFT(R331)="特",LEFT(R331)="実",AND(OR(LEFT(R331,2)="US",LEFT(R331,2)="WO",LEFT(R331,2)="GB",LEFT(R331,2)="EP",LEFT(R331,2)="DE"),OR(MID(R331,3,1)="1",MID(R331,3,1)="2",MID(R331,3,1)="3",MID(R331,3,1)="4",MID(R331,3,1)="5",MID(R331,3,1)="6",MID(R331,3,1)="7",MID(R331,3,1)="8",MID(R331,3,1)="9",MID(R331,3,1)="0",))),"",VLOOKUP($C331,非特許文献リスト!$A$2:$C$196,3,FALSE))</f>
        <v/>
      </c>
      <c r="AE331" s="175" t="str">
        <f t="shared" si="22"/>
        <v>日本特許文献</v>
      </c>
      <c r="AF331" s="176" t="str">
        <f>IF(OR(LEFT(R331)="特",LEFT(R331)="実"),VLOOKUP(R331,'証拠（JP特許）'!$B$2:$AB$299,10,FALSE),IF(AND(OR(LEFT(R331,2)="US",LEFT(R331,2)="WO",LEFT(R331,2)="GB",LEFT(R331,2)="EP",LEFT(R331,2)="DE"),OR(MID(R331,3,1)="1",MID(R331,3,1)="2",MID(R331,3,1)="3",MID(R331,3,1)="4",MID(R331,3,1)="5",MID(R331,3,1)="6",MID(R331,3,1)="7",MID(R331,3,1)="8",MID(R331,3,1)="9",MID(R331,3,1)="0",)),VLOOKUP(R331,'証拠（WW特許）'!$B$2:$M$90,8,FALSE),""))</f>
        <v>株式会社フジタ</v>
      </c>
      <c r="AG331" s="176" t="str">
        <f>IF(OR(LEFT(R331)="特",LEFT(R331)="実"),VLOOKUP(R331,'証拠（JP特許）'!$B$2:$AB$299,26,FALSE),IF(AND(OR(LEFT(R331,2)="US",LEFT(R331,2)="WO",LEFT(R331,2)="GB",LEFT(R331,2)="EP",LEFT(R331,2)="DE"),OR(MID(R331,3,1)="1",MID(R331,3,1)="2",MID(R331,3,1)="3",MID(R331,3,1)="4",MID(R331,3,1)="5",MID(R331,3,1)="6",MID(R331,3,1)="7",MID(R331,3,1)="8",MID(R331,3,1)="9",MID(R331,3,1)="0",)),VLOOKUP(R331,'証拠（WW特許）'!$B$2:$M$90,12,FALSE),""))</f>
        <v>杉原　繁樹</v>
      </c>
      <c r="AH331" s="58" t="str">
        <f>IF(OR(LEFT(R331)="特",LEFT(R331)="実"),VLOOKUP(R331,'証拠（JP特許）'!$B$2:$X$299,20,FALSE),IF(AND(OR(LEFT(R331,2)="US",LEFT(R331,2)="WO",LEFT(R331,2)="GB",LEFT(R331,2)="EP",LEFT(R331,2)="DE"),OR(MID(R331,3,1)="1",MID(R331,3,1)="2",MID(R331,3,1)="3",MID(R331,3,1)="4",MID(R331,3,1)="5",MID(R331,3,1)="6",MID(R331,3,1)="7",MID(R331,3,1)="8",MID(R331,3,1)="9",MID(R331,3,1)="0",)),VLOOKUP(R331,'証拠（WW特許）'!$B$2:$U$90,20,FALSE),""))</f>
        <v>G01C  15/00    (2006.01)</v>
      </c>
      <c r="AI331" s="58" t="str">
        <f>IF(OR(LEFT(R331)="特",LEFT(R331)="実"),VLOOKUP(R331,'証拠（JP特許）'!$B$2:$X$299,21,FALSE),"")</f>
        <v>G01C 15/00      L,G01C 15/00      C,G01C 15/00   103C,G01C 15/00   103E</v>
      </c>
      <c r="AJ331" s="58">
        <f>IF(OR(LEFT(R331)="特",LEFT(R331)="実"),VLOOKUP(R331,'証拠（JP特許）'!$B$2:$X$299,22,FALSE),"")</f>
        <v>0</v>
      </c>
      <c r="AK331" s="59" t="str">
        <f>IF(OR(LEFT(R331)="特",LEFT(R331)="実"),VLOOKUP(R331,'証拠（JP特許）'!$B$2:$X$299,17,FALSE),IF(AND(OR(LEFT(R331,2)="US",LEFT(R331,2)="WO",LEFT(R331,2)="GB",LEFT(R331,2)="EP",LEFT(R331,2)="DE"),OR(MID(R331,3,1)="1",MID(R331,3,1)="2",MID(R331,3,1)="3",MID(R331,3,1)="4",MID(R331,3,1)="5",MID(R331,3,1)="6",MID(R331,3,1)="7",MID(R331,3,1)="8",MID(R331,3,1)="9",MID(R331,3,1)="0",)),VLOOKUP(R331,'証拠（WW特許）'!$B$2:$U$90,16,FALSE),""))</f>
        <v>1986.11.20</v>
      </c>
      <c r="AL331" s="58"/>
      <c r="AM331" s="58"/>
      <c r="AN331" s="58"/>
      <c r="AO331" s="58" t="str">
        <f ca="1">IF(OR(LEFT(R331)="特",LEFT(R331)="実",AND(OR(LEFT(R331,2)="US",LEFT(R331,2)="WO",LEFT(R331,2)="GB",LEFT(R331,2)="EP",LEFT(R331,2)="DE"),OR(MID(R331,3,1)="1",MID(R331,3,1)="2",MID(R331,3,1)="3",MID(R331,3,1)="4",MID(R331,3,1)="5",MID(R331,3,1)="6",MID(R331,3,1)="7",MID(R331,3,1)="8",MID(R331,3,1)="9",MID(R331,3,1)="0"))),IF(COUNTIF(INDIRECT("発明者引用!"&amp;ADDRESS(MATCH(C331,発明者引用!B$1:B$196,0),4)&amp;":"&amp;ADDRESS(MATCH(C331,発明者引用!B$1:B$196,0),17)),R331)+COUNTIF(INDIRECT("発明者引用!"&amp;ADDRESS(MATCH(C331,発明者引用!B$1:B$196,0),4)&amp;":"&amp;ADDRESS(MATCH(C331,発明者引用!B$1:B$196,0),17)),#REF!)+COUNTIF(INDIRECT("発明者引用!"&amp;ADDRESS(MATCH(C331,発明者引用!B$1:B$196,0),4)&amp;":"&amp;ADDRESS(MATCH(C331,発明者引用!B$1:B$196,0),17)),T331)&gt;0,"Yes","No"),"")</f>
        <v>No</v>
      </c>
      <c r="AP331" s="58" t="str">
        <f ca="1">IF(OR(LEFT(R331)="特",LEFT(R331)="実",AND(OR(LEFT(R331,2)="US",LEFT(R331,2)="WO",LEFT(R331,2)="GB",LEFT(R331,2)="EP",LEFT(R331,2)="DE"),OR(MID(R331,3,1)="1",MID(R331,3,1)="2",MID(R331,3,1)="3",MID(R331,3,1)="4",MID(R331,3,1)="5",MID(R331,3,1)="6",MID(R331,3,1)="7",MID(R331,3,1)="8",MID(R331,3,1)="9",MID(R331,3,1)="0"))),IF(VLOOKUP(C331,ファミリ引用特許WO!$A$2:$B$241,2,FALSE)+VLOOKUP(C331,ファミリ引用文献WO!$A$2:$C$241,3,FALSE)=0,"ISR無し",IF(COUNTIF(INDIRECT("ファミリ引用特許WO!"&amp;ADDRESS(MATCH(C331,ファミリ引用特許WO!$A$2:$A$241,0),1)&amp;":"&amp;ADDRESS(MATCH(C331,ファミリ引用特許WO!$A$2:$A$241,0),19)),R331)+COUNTIF(INDIRECT("ファミリ引用特許WO!"&amp;ADDRESS(MATCH(C331,ファミリ引用特許WO!$A$2:$A$241,0),1)&amp;":"&amp;ADDRESS(MATCH(C331,ファミリ引用特許WO!$A$2:$A$241,0),19)),S331)+COUNTIF(INDIRECT("ファミリ引用特許WO!"&amp;ADDRESS(MATCH(C331,ファミリ引用特許WO!$A$2:$A$241,0),1)&amp;":"&amp;ADDRESS(MATCH(C331,ファミリ引用特許WO!$A$2:$A$241,0),19)),T331)+COUNTIF(INDIRECT("ファミリ引用特許WO!"&amp;ADDRESS(MATCH(C331,ファミリ引用特許WO!$A$2:$A$241,0),1)&amp;":"&amp;ADDRESS(MATCH(C331,ファミリ引用特許WO!$A$2:$A$241,0),19)),W331)+COUNTIF(INDIRECT("ファミリ引用特許WO!"&amp;ADDRESS(MATCH(C331,ファミリ引用特許WO!$A$2:$A$241,0),1)&amp;":"&amp;ADDRESS(MATCH(C331,ファミリ引用特許WO!$A$2:$A$241,0),19)),Y331)&gt;0,"Yes","No")),"")</f>
        <v>ISR無し</v>
      </c>
      <c r="AQ331" s="55" t="str">
        <f ca="1">IF(OR(LEFT(R331)="特",LEFT(R331)="実",AND(OR(LEFT(R331,2)="US",LEFT(R331,2)="WO",LEFT(R331,2)="GB",LEFT(R331,2)="EP",LEFT(R331,2)="DE"),OR(MID(R331,3,1)="1",MID(R331,3,1)="2",MID(R331,3,1)="3",MID(R331,3,1)="4",MID(R331,3,1)="5",MID(R331,3,1)="6",MID(R331,3,1)="7",MID(R331,3,1)="8",MID(R331,3,1)="9",MID(R331,3,1)="0"))),IF(VLOOKUP(C331,'ファミリ引用特許表記修正（ex.A2→A）'!$A$2:$B$241,2,FALSE)=0,"family無し",IF(COUNTIF(INDIRECT("'ファミリ引用特許表記修正（ex.A2→A）'!"&amp;ADDRESS(MATCH(C331,'ファミリ引用特許表記修正（ex.A2→A）'!$A$2:$A$241,0),1)&amp;":"&amp;ADDRESS(MATCH(C331,'ファミリ引用特許表記修正（ex.A2→A）'!$A$2:$A$241,0),171)),R331)+COUNTIF(INDIRECT("'ファミリ引用特許表記修正（ex.A2→A）'!"&amp;ADDRESS(MATCH(C331,'ファミリ引用特許表記修正（ex.A2→A）'!$A$2:$A$241,0),1)&amp;":"&amp;ADDRESS(MATCH(C331,'ファミリ引用特許表記修正（ex.A2→A）'!$A$2:$A$241,0),171)),S331)+COUNTIF(INDIRECT("'ファミリ引用特許表記修正（ex.A2→A）'!"&amp;ADDRESS(MATCH(C331,'ファミリ引用特許表記修正（ex.A2→A）'!$A$2:$A$241,0),1)&amp;":"&amp;ADDRESS(MATCH(C331,'ファミリ引用特許表記修正（ex.A2→A）'!$A$2:$A$241,0),171)),T331)+COUNTIF(INDIRECT("'ファミリ引用特許表記修正（ex.A2→A）'!"&amp;ADDRESS(MATCH(C331,'ファミリ引用特許表記修正（ex.A2→A）'!$A$2:$A$241,0),1)&amp;":"&amp;ADDRESS(MATCH(C331,'ファミリ引用特許表記修正（ex.A2→A）'!$A$2:$A$241,0),171)),W331)+COUNTIF(INDIRECT("'ファミリ引用特許表記修正（ex.A2→A）'!"&amp;ADDRESS(MATCH(C331,'ファミリ引用特許表記修正（ex.A2→A）'!$A$2:$A$241,0),1)&amp;":"&amp;ADDRESS(MATCH(C331,'ファミリ引用特許表記修正（ex.A2→A）'!$A$2:$A$241,0),171)),Y331)&gt;0,"Yes","No")),"")</f>
        <v>family無し</v>
      </c>
      <c r="AR331" s="193" t="str">
        <f>IF(OR(LEFT(R331)="特",LEFT(R331)="実",AND(OR(LEFT(R331,2)="US",LEFT(R331,2)="WO",LEFT(R331,2)="GB",LEFT(R331,2)="EP",LEFT(R331,2)="DE"),OR(MID(R331,3,1)="1",MID(R331,3,1)="2",MID(R331,3,1)="3",MID(R331,3,1)="4",MID(R331,3,1)="5",MID(R331,3,1)="6",MID(R331,3,1)="7",MID(R331,3,1)="8",MID(R331,3,1)="9",MID(R331,3,1)="0",))),"",VLOOKUP($X331,ファミリ発明者引用文献!A$3:B$242,2,FALSE))</f>
        <v/>
      </c>
      <c r="AS331" s="55" t="str">
        <f>VLOOKUP(C331,ファミリ引用文献WO!A$2:B$241,2,FALSE)</f>
        <v/>
      </c>
      <c r="AT331" s="58" t="str">
        <f>VLOOKUP(C331,ファミリ引用文献!A$3:B$242,2,FALSE)</f>
        <v/>
      </c>
      <c r="AU331" s="58" t="str">
        <f>VLOOKUP(C331,審判データ!AH$2:BT$379,39,FALSE)</f>
        <v xml:space="preserve"> </v>
      </c>
      <c r="AV331" s="62" t="str">
        <f ca="1">IF(INDIRECT("審判データ!"&amp;ADDRESS(MATCH(C331,審判データ!$AH$1:$AH$379,0),32))="早期審査の対象とする","早期審査","")</f>
        <v/>
      </c>
      <c r="AW331" s="665" t="str">
        <f t="shared" si="26"/>
        <v>不一致</v>
      </c>
      <c r="AX331" s="666" t="str">
        <f>IF(LEFT(AE331,3)="日本特",IF(LEFT(C331)="特",VLOOKUP(C331,'本件、証拠文献テーマコード'!G$2:I$376,3,FALSE),VLOOKUP(C331,'本件、証拠文献テーマコード'!B$2:I$376,8,FALSE)),"")</f>
        <v>2D006,2D054</v>
      </c>
      <c r="AY331" s="666" t="str">
        <f>IF(LEFT(AE331,3)="日本特",IF(OR(MID(R331,2,1)="開",MID(R331,2,1)="表",MID(R331,2,1)="登"),VLOOKUP(R331,'本件、証拠文献テーマコード'!C$2:I$379,7,FALSE),VLOOKUP(R331,'本件、証拠文献テーマコード'!G$2:I$379,3,FALSE)),"")</f>
        <v>2F039,2F139</v>
      </c>
      <c r="AZ331" s="54">
        <f ca="1">INDIRECT("審判データ!"&amp;ADDRESS(MATCH(C331,審判データ!$AH$1:$AH$379,0),20))</f>
        <v>2010</v>
      </c>
    </row>
    <row r="332" spans="1:52" ht="121.5" x14ac:dyDescent="0.15">
      <c r="A332" s="1003"/>
      <c r="B332" s="586" t="str">
        <f ca="1">IF(A332="",B331,INDIRECT("審判データ!"&amp;ADDRESS(MATCH(A332,審判データ!$HC$1:$HC$379,0),20))&amp;" / "&amp;INDIRECT("審判データ!"&amp;ADDRESS(MATCH(A332,審判データ!$HC$1:$HC$379,0),21)))</f>
        <v>2010 / 29-2</v>
      </c>
      <c r="C332" s="734">
        <v>2138035</v>
      </c>
      <c r="D332" s="735" t="s">
        <v>22986</v>
      </c>
      <c r="E332" s="163" t="s">
        <v>22987</v>
      </c>
      <c r="F332" s="43" t="s">
        <v>22988</v>
      </c>
      <c r="G332" s="43" t="s">
        <v>22989</v>
      </c>
      <c r="H332" s="43" t="s">
        <v>22990</v>
      </c>
      <c r="I332" s="43" t="s">
        <v>22991</v>
      </c>
      <c r="J332" s="43" t="s">
        <v>22992</v>
      </c>
      <c r="K332" s="43" t="s">
        <v>22989</v>
      </c>
      <c r="L332" s="1018"/>
      <c r="M332" s="984"/>
      <c r="N332" s="1007"/>
      <c r="O332" s="1009"/>
      <c r="P332" s="993"/>
      <c r="Q332" s="715" t="s">
        <v>22993</v>
      </c>
      <c r="R332" s="716" t="s">
        <v>22994</v>
      </c>
      <c r="S332" s="706" t="str">
        <f>IF(OR(LEFT(R332)="特",LEFT(R332)="実"),VLOOKUP(R332,'証拠（JP特許）'!$B$2:$D$299,2,FALSE),IF(AND(OR(LEFT(R332,2)="US",LEFT(R332,2)="WO",LEFT(R332,2)="GB",LEFT(R332,2)="EP",LEFT(R332,2)="DE"),OR(MID(R332,3,1)="1",MID(R332,3,1)="2",MID(R332,3,1)="3",MID(R332,3,1)="4",MID(R332,3,1)="5",MID(R332,3,1)="6",MID(R332,3,1)="7",MID(R332,3,1)="8",MID(R332,3,1)="9",MID(R332,3,1)="0")),VLOOKUP(R332,'証拠（WW特許）'!$B$2:$C$90,2,FALSE),"_"))</f>
        <v>_</v>
      </c>
      <c r="T332" s="707" t="str">
        <f>IF(OR(LEFT(R332)="特",LEFT(R332)="実"),VLOOKUP(R332,'証拠（JP特許）'!$B$2:$E$299,4,FALSE),"_")</f>
        <v>_</v>
      </c>
      <c r="U332" s="716" t="s">
        <v>94</v>
      </c>
      <c r="V332" s="715" t="s">
        <v>25</v>
      </c>
      <c r="W332" s="708" t="str">
        <f t="shared" si="27"/>
        <v/>
      </c>
      <c r="X332" s="709">
        <v>2012400</v>
      </c>
      <c r="Y332" s="709" t="str">
        <f t="shared" si="28"/>
        <v/>
      </c>
      <c r="Z332" s="91" t="str">
        <f ca="1">IF(OR(LEFT(R332)="特",LEFT(R332)="実",AND(OR(LEFT(R332,2)="US",LEFT(R332,2)="WO",LEFT(R332,2)="GB",LEFT(R332,2)="EP",LEFT(R332,2)="DE"),OR(MID(R332,3,1)="1",MID(R332,3,1)="2",MID(R332,3,1)="3",MID(R332,3,1)="4",MID(R332,3,1)="5",MID(R332,3,1)="6",MID(R332,3,1)="7",MID(R332,3,1)="8",MID(R332,3,1)="9",MID(R332,3,1)="0",))),IF(COUNTIF(INDIRECT("拒絶理由・拒絶査定・異議申立!"&amp;ADDRESS(MATCH(C332,拒絶理由・拒絶査定・異議申立!B$1:B$1000,0),3)&amp;":"&amp;ADDRESS(MATCH(C332,拒絶理由・拒絶査定・異議申立!B$1:B$1000,0),50)),R332)+COUNTIF(INDIRECT("拒絶理由・拒絶査定・異議申立!"&amp;ADDRESS(MATCH(C332,拒絶理由・拒絶査定・異議申立!B$1:B$1000,0),3)&amp;":"&amp;ADDRESS(MATCH(C332,拒絶理由・拒絶査定・異議申立!B$1:B$1000,0),50)),T332)&gt;0,"Yes","No"),"")</f>
        <v/>
      </c>
      <c r="AA332" s="92" t="str">
        <f ca="1">IF(OR(LEFT(R332)="特",LEFT(R332)="実",AND(OR(LEFT(R332,2)="US",LEFT(R332,2)="WO",LEFT(R332,2)="GB",LEFT(R332,2)="EP",LEFT(R332,2)="DE"),OR(MID(R332,3,1)="1",MID(R332,3,1)="2",MID(R332,3,1)="3",MID(R332,3,1)="4",MID(R332,3,1)="5",MID(R332,3,1)="6",MID(R332,3,1)="7",MID(R332,3,1)="8",MID(R332,3,1)="9",MID(R332,3,1)="0",))),IF(COUNTIF(INDIRECT("先行技術調査・登録査定!"&amp;ADDRESS(MATCH(C332,先行技術調査・登録査定!B$1:B$1000,0),3)&amp;":"&amp;ADDRESS(MATCH(C332,先行技術調査・登録査定!B$1:B$1000,0),49)),R332)+COUNTIF(INDIRECT("先行技術調査・登録査定!"&amp;ADDRESS(MATCH(C332,先行技術調査・登録査定!B$1:B$1000,0),3)&amp;":"&amp;ADDRESS(MATCH(C332,先行技術調査・登録査定!B$1:B$1000,0),49)),T332)&gt;0,"Yes","No"),"")</f>
        <v/>
      </c>
      <c r="AB332" s="169" t="str">
        <f t="shared" ca="1" si="25"/>
        <v/>
      </c>
      <c r="AC332" s="94" t="str">
        <f>IF(OR(LEFT(R332)="特",LEFT(R332)="実",AND(OR(LEFT(R332,2)="US",LEFT(R332,2)="WO",LEFT(R332,2)="GB",LEFT(R332,2)="EP",LEFT(R332,2)="DE"),OR(MID(R332,3,1)="1",MID(R332,3,1)="2",MID(R332,3,1)="3",MID(R332,3,1)="4",MID(R332,3,1)="5",MID(R332,3,1)="6",MID(R332,3,1)="7",MID(R332,3,1)="8",MID(R332,3,1)="9",MID(R332,3,1)="0",))),"",VLOOKUP($C332,非特許文献リスト!$A$2:$C$196,2,FALSE))</f>
        <v/>
      </c>
      <c r="AD332" s="95" t="str">
        <f>IF(OR(LEFT(R332)="特",LEFT(R332)="実",AND(OR(LEFT(R332,2)="US",LEFT(R332,2)="WO",LEFT(R332,2)="GB",LEFT(R332,2)="EP",LEFT(R332,2)="DE"),OR(MID(R332,3,1)="1",MID(R332,3,1)="2",MID(R332,3,1)="3",MID(R332,3,1)="4",MID(R332,3,1)="5",MID(R332,3,1)="6",MID(R332,3,1)="7",MID(R332,3,1)="8",MID(R332,3,1)="9",MID(R332,3,1)="0",))),"",VLOOKUP($C332,非特許文献リスト!$A$2:$C$196,3,FALSE))</f>
        <v/>
      </c>
      <c r="AE332" s="175" t="str">
        <f t="shared" si="22"/>
        <v/>
      </c>
      <c r="AF332" s="176" t="str">
        <f>IF(OR(LEFT(R332)="特",LEFT(R332)="実"),VLOOKUP(R332,'証拠（JP特許）'!$B$2:$AB$299,10,FALSE),IF(AND(OR(LEFT(R332,2)="US",LEFT(R332,2)="WO",LEFT(R332,2)="GB",LEFT(R332,2)="EP",LEFT(R332,2)="DE"),OR(MID(R332,3,1)="1",MID(R332,3,1)="2",MID(R332,3,1)="3",MID(R332,3,1)="4",MID(R332,3,1)="5",MID(R332,3,1)="6",MID(R332,3,1)="7",MID(R332,3,1)="8",MID(R332,3,1)="9",MID(R332,3,1)="0",)),VLOOKUP(R332,'証拠（WW特許）'!$B$2:$M$90,8,FALSE),""))</f>
        <v/>
      </c>
      <c r="AG332" s="176" t="str">
        <f>IF(OR(LEFT(R332)="特",LEFT(R332)="実"),VLOOKUP(R332,'証拠（JP特許）'!$B$2:$AB$299,26,FALSE),IF(AND(OR(LEFT(R332,2)="US",LEFT(R332,2)="WO",LEFT(R332,2)="GB",LEFT(R332,2)="EP",LEFT(R332,2)="DE"),OR(MID(R332,3,1)="1",MID(R332,3,1)="2",MID(R332,3,1)="3",MID(R332,3,1)="4",MID(R332,3,1)="5",MID(R332,3,1)="6",MID(R332,3,1)="7",MID(R332,3,1)="8",MID(R332,3,1)="9",MID(R332,3,1)="0",)),VLOOKUP(R332,'証拠（WW特許）'!$B$2:$M$90,12,FALSE),""))</f>
        <v/>
      </c>
      <c r="AH332" s="58" t="str">
        <f>IF(OR(LEFT(R332)="特",LEFT(R332)="実"),VLOOKUP(R332,'証拠（JP特許）'!$B$2:$X$299,20,FALSE),IF(AND(OR(LEFT(R332,2)="US",LEFT(R332,2)="WO",LEFT(R332,2)="GB",LEFT(R332,2)="EP",LEFT(R332,2)="DE"),OR(MID(R332,3,1)="1",MID(R332,3,1)="2",MID(R332,3,1)="3",MID(R332,3,1)="4",MID(R332,3,1)="5",MID(R332,3,1)="6",MID(R332,3,1)="7",MID(R332,3,1)="8",MID(R332,3,1)="9",MID(R332,3,1)="0",)),VLOOKUP(R332,'証拠（WW特許）'!$B$2:$U$90,20,FALSE),""))</f>
        <v/>
      </c>
      <c r="AI332" s="58" t="str">
        <f>IF(OR(LEFT(R332)="特",LEFT(R332)="実"),VLOOKUP(R332,'証拠（JP特許）'!$B$2:$X$299,21,FALSE),"")</f>
        <v/>
      </c>
      <c r="AJ332" s="58" t="str">
        <f>IF(OR(LEFT(R332)="特",LEFT(R332)="実"),VLOOKUP(R332,'証拠（JP特許）'!$B$2:$X$299,22,FALSE),"")</f>
        <v/>
      </c>
      <c r="AK332" s="59" t="str">
        <f>IF(OR(LEFT(R332)="特",LEFT(R332)="実"),VLOOKUP(R332,'証拠（JP特許）'!$B$2:$X$299,17,FALSE),IF(AND(OR(LEFT(R332,2)="US",LEFT(R332,2)="WO",LEFT(R332,2)="GB",LEFT(R332,2)="EP",LEFT(R332,2)="DE"),OR(MID(R332,3,1)="1",MID(R332,3,1)="2",MID(R332,3,1)="3",MID(R332,3,1)="4",MID(R332,3,1)="5",MID(R332,3,1)="6",MID(R332,3,1)="7",MID(R332,3,1)="8",MID(R332,3,1)="9",MID(R332,3,1)="0",)),VLOOKUP(R332,'証拠（WW特許）'!$B$2:$U$90,16,FALSE),""))</f>
        <v/>
      </c>
      <c r="AL332" s="58"/>
      <c r="AM332" s="58"/>
      <c r="AN332" s="58"/>
      <c r="AO332" s="58" t="str">
        <f ca="1">IF(OR(LEFT(R332)="特",LEFT(R332)="実",AND(OR(LEFT(R332,2)="US",LEFT(R332,2)="WO",LEFT(R332,2)="GB",LEFT(R332,2)="EP",LEFT(R332,2)="DE"),OR(MID(R332,3,1)="1",MID(R332,3,1)="2",MID(R332,3,1)="3",MID(R332,3,1)="4",MID(R332,3,1)="5",MID(R332,3,1)="6",MID(R332,3,1)="7",MID(R332,3,1)="8",MID(R332,3,1)="9",MID(R332,3,1)="0"))),IF(COUNTIF(INDIRECT("発明者引用!"&amp;ADDRESS(MATCH(C332,発明者引用!B$1:B$196,0),4)&amp;":"&amp;ADDRESS(MATCH(C332,発明者引用!B$1:B$196,0),17)),R332)+COUNTIF(INDIRECT("発明者引用!"&amp;ADDRESS(MATCH(C332,発明者引用!B$1:B$196,0),4)&amp;":"&amp;ADDRESS(MATCH(C332,発明者引用!B$1:B$196,0),17)),#REF!)+COUNTIF(INDIRECT("発明者引用!"&amp;ADDRESS(MATCH(C332,発明者引用!B$1:B$196,0),4)&amp;":"&amp;ADDRESS(MATCH(C332,発明者引用!B$1:B$196,0),17)),T332)&gt;0,"Yes","No"),"")</f>
        <v/>
      </c>
      <c r="AP332" s="58" t="str">
        <f ca="1">IF(OR(LEFT(R332)="特",LEFT(R332)="実",AND(OR(LEFT(R332,2)="US",LEFT(R332,2)="WO",LEFT(R332,2)="GB",LEFT(R332,2)="EP",LEFT(R332,2)="DE"),OR(MID(R332,3,1)="1",MID(R332,3,1)="2",MID(R332,3,1)="3",MID(R332,3,1)="4",MID(R332,3,1)="5",MID(R332,3,1)="6",MID(R332,3,1)="7",MID(R332,3,1)="8",MID(R332,3,1)="9",MID(R332,3,1)="0"))),IF(VLOOKUP(C332,ファミリ引用特許WO!$A$2:$B$241,2,FALSE)+VLOOKUP(C332,ファミリ引用文献WO!$A$2:$C$241,3,FALSE)=0,"ISR無し",IF(COUNTIF(INDIRECT("ファミリ引用特許WO!"&amp;ADDRESS(MATCH(C332,ファミリ引用特許WO!$A$2:$A$241,0),1)&amp;":"&amp;ADDRESS(MATCH(C332,ファミリ引用特許WO!$A$2:$A$241,0),19)),R332)+COUNTIF(INDIRECT("ファミリ引用特許WO!"&amp;ADDRESS(MATCH(C332,ファミリ引用特許WO!$A$2:$A$241,0),1)&amp;":"&amp;ADDRESS(MATCH(C332,ファミリ引用特許WO!$A$2:$A$241,0),19)),S332)+COUNTIF(INDIRECT("ファミリ引用特許WO!"&amp;ADDRESS(MATCH(C332,ファミリ引用特許WO!$A$2:$A$241,0),1)&amp;":"&amp;ADDRESS(MATCH(C332,ファミリ引用特許WO!$A$2:$A$241,0),19)),T332)+COUNTIF(INDIRECT("ファミリ引用特許WO!"&amp;ADDRESS(MATCH(C332,ファミリ引用特許WO!$A$2:$A$241,0),1)&amp;":"&amp;ADDRESS(MATCH(C332,ファミリ引用特許WO!$A$2:$A$241,0),19)),W332)+COUNTIF(INDIRECT("ファミリ引用特許WO!"&amp;ADDRESS(MATCH(C332,ファミリ引用特許WO!$A$2:$A$241,0),1)&amp;":"&amp;ADDRESS(MATCH(C332,ファミリ引用特許WO!$A$2:$A$241,0),19)),Y332)&gt;0,"Yes","No")),"")</f>
        <v/>
      </c>
      <c r="AQ332" s="55" t="str">
        <f ca="1">IF(OR(LEFT(R332)="特",LEFT(R332)="実",AND(OR(LEFT(R332,2)="US",LEFT(R332,2)="WO",LEFT(R332,2)="GB",LEFT(R332,2)="EP",LEFT(R332,2)="DE"),OR(MID(R332,3,1)="1",MID(R332,3,1)="2",MID(R332,3,1)="3",MID(R332,3,1)="4",MID(R332,3,1)="5",MID(R332,3,1)="6",MID(R332,3,1)="7",MID(R332,3,1)="8",MID(R332,3,1)="9",MID(R332,3,1)="0"))),IF(VLOOKUP(C332,'ファミリ引用特許表記修正（ex.A2→A）'!$A$2:$B$241,2,FALSE)=0,"family無し",IF(COUNTIF(INDIRECT("'ファミリ引用特許表記修正（ex.A2→A）'!"&amp;ADDRESS(MATCH(C332,'ファミリ引用特許表記修正（ex.A2→A）'!$A$2:$A$241,0),1)&amp;":"&amp;ADDRESS(MATCH(C332,'ファミリ引用特許表記修正（ex.A2→A）'!$A$2:$A$241,0),171)),R332)+COUNTIF(INDIRECT("'ファミリ引用特許表記修正（ex.A2→A）'!"&amp;ADDRESS(MATCH(C332,'ファミリ引用特許表記修正（ex.A2→A）'!$A$2:$A$241,0),1)&amp;":"&amp;ADDRESS(MATCH(C332,'ファミリ引用特許表記修正（ex.A2→A）'!$A$2:$A$241,0),171)),S332)+COUNTIF(INDIRECT("'ファミリ引用特許表記修正（ex.A2→A）'!"&amp;ADDRESS(MATCH(C332,'ファミリ引用特許表記修正（ex.A2→A）'!$A$2:$A$241,0),1)&amp;":"&amp;ADDRESS(MATCH(C332,'ファミリ引用特許表記修正（ex.A2→A）'!$A$2:$A$241,0),171)),T332)+COUNTIF(INDIRECT("'ファミリ引用特許表記修正（ex.A2→A）'!"&amp;ADDRESS(MATCH(C332,'ファミリ引用特許表記修正（ex.A2→A）'!$A$2:$A$241,0),1)&amp;":"&amp;ADDRESS(MATCH(C332,'ファミリ引用特許表記修正（ex.A2→A）'!$A$2:$A$241,0),171)),W332)+COUNTIF(INDIRECT("'ファミリ引用特許表記修正（ex.A2→A）'!"&amp;ADDRESS(MATCH(C332,'ファミリ引用特許表記修正（ex.A2→A）'!$A$2:$A$241,0),1)&amp;":"&amp;ADDRESS(MATCH(C332,'ファミリ引用特許表記修正（ex.A2→A）'!$A$2:$A$241,0),171)),Y332)&gt;0,"Yes","No")),"")</f>
        <v/>
      </c>
      <c r="AR332" s="193" t="str">
        <f>IF(OR(LEFT(R332)="特",LEFT(R332)="実",AND(OR(LEFT(R332,2)="US",LEFT(R332,2)="WO",LEFT(R332,2)="GB",LEFT(R332,2)="EP",LEFT(R332,2)="DE"),OR(MID(R332,3,1)="1",MID(R332,3,1)="2",MID(R332,3,1)="3",MID(R332,3,1)="4",MID(R332,3,1)="5",MID(R332,3,1)="6",MID(R332,3,1)="7",MID(R332,3,1)="8",MID(R332,3,1)="9",MID(R332,3,1)="0",))),"",VLOOKUP($X332,ファミリ発明者引用文献!A$3:B$235,2,FALSE))</f>
        <v>,,</v>
      </c>
      <c r="AS332" s="55" t="str">
        <f>VLOOKUP(C332,ファミリ引用文献WO!A$2:B$241,2,FALSE)</f>
        <v/>
      </c>
      <c r="AT332" s="58" t="str">
        <f>VLOOKUP(C332,ファミリ引用文献!A$3:B$242,2,FALSE)</f>
        <v/>
      </c>
      <c r="AU332" s="58" t="str">
        <f>VLOOKUP(C332,審判データ!AH$2:BT$379,39,FALSE)</f>
        <v xml:space="preserve"> </v>
      </c>
      <c r="AV332" s="62" t="str">
        <f ca="1">IF(INDIRECT("審判データ!"&amp;ADDRESS(MATCH(C332,審判データ!$AH$1:$AH$379,0),32))="早期審査の対象とする","早期審査","")</f>
        <v/>
      </c>
      <c r="AW332" s="665" t="str">
        <f t="shared" si="26"/>
        <v/>
      </c>
      <c r="AX332" s="666" t="str">
        <f>IF(LEFT(AE332,3)="日本特",IF(LEFT(C332)="特",VLOOKUP(C332,'本件、証拠文献テーマコード'!G$2:I$376,3,FALSE),VLOOKUP(C332,'本件、証拠文献テーマコード'!B$2:I$376,8,FALSE)),"")</f>
        <v/>
      </c>
      <c r="AY332" s="666" t="str">
        <f>IF(LEFT(AE332,3)="日本特",IF(OR(MID(R332,2,1)="開",MID(R332,2,1)="表",MID(R332,2,1)="登"),VLOOKUP(R332,'本件、証拠文献テーマコード'!C$2:I$379,7,FALSE),VLOOKUP(R332,'本件、証拠文献テーマコード'!G$2:I$379,3,FALSE)),"")</f>
        <v/>
      </c>
      <c r="AZ332" s="54">
        <f ca="1">INDIRECT("審判データ!"&amp;ADDRESS(MATCH(C332,審判データ!$AH$1:$AH$379,0),20))</f>
        <v>2010</v>
      </c>
    </row>
    <row r="333" spans="1:52" ht="27" x14ac:dyDescent="0.15">
      <c r="A333" s="1010" t="s">
        <v>22995</v>
      </c>
      <c r="B333" s="586" t="str">
        <f ca="1">IF(A333="",B332,INDIRECT("審判データ!"&amp;ADDRESS(MATCH(A333,審判データ!$HC$1:$HC$379,0),20))&amp;" / "&amp;INDIRECT("審判データ!"&amp;ADDRESS(MATCH(A333,審判データ!$HC$1:$HC$379,0),21)))</f>
        <v>2010 / 29-2</v>
      </c>
      <c r="C333" s="736">
        <v>2012400</v>
      </c>
      <c r="D333" s="413" t="s">
        <v>8646</v>
      </c>
      <c r="E333" s="163" t="s">
        <v>8643</v>
      </c>
      <c r="F333" s="43" t="s">
        <v>8644</v>
      </c>
      <c r="G333" s="43" t="s">
        <v>138</v>
      </c>
      <c r="H333" s="43" t="s">
        <v>8637</v>
      </c>
      <c r="I333" s="43" t="s">
        <v>8640</v>
      </c>
      <c r="J333" s="43" t="s">
        <v>8641</v>
      </c>
      <c r="K333" s="43" t="s">
        <v>8642</v>
      </c>
      <c r="L333" s="1004" t="s">
        <v>22996</v>
      </c>
      <c r="M333" s="982" t="s">
        <v>876</v>
      </c>
      <c r="N333" s="1006" t="s">
        <v>22997</v>
      </c>
      <c r="O333" s="1019">
        <v>0</v>
      </c>
      <c r="P333" s="991" t="s">
        <v>22998</v>
      </c>
      <c r="Q333" s="715" t="s">
        <v>22993</v>
      </c>
      <c r="R333" s="716" t="s">
        <v>22999</v>
      </c>
      <c r="S333" s="706" t="str">
        <f>IF(OR(LEFT(R333)="特",LEFT(R333)="実"),VLOOKUP(R333,'証拠（JP特許）'!$B$2:$D$299,2,FALSE),IF(AND(OR(LEFT(R333,2)="US",LEFT(R333,2)="WO",LEFT(R333,2)="GB",LEFT(R333,2)="EP",LEFT(R333,2)="DE"),OR(MID(R333,3,1)="1",MID(R333,3,1)="2",MID(R333,3,1)="3",MID(R333,3,1)="4",MID(R333,3,1)="5",MID(R333,3,1)="6",MID(R333,3,1)="7",MID(R333,3,1)="8",MID(R333,3,1)="9",MID(R333,3,1)="0")),VLOOKUP(R333,'証拠（WW特許）'!$B$2:$C$90,2,FALSE),"_"))</f>
        <v>特願昭60-178661</v>
      </c>
      <c r="T333" s="707" t="str">
        <f>IF(OR(LEFT(R333)="特",LEFT(R333)="実"),VLOOKUP(R333,'証拠（JP特許）'!$B$2:$E$299,4,FALSE),"_")</f>
        <v>JP1883557</v>
      </c>
      <c r="U333" s="716" t="s">
        <v>94</v>
      </c>
      <c r="V333" s="715" t="s">
        <v>25</v>
      </c>
      <c r="W333" s="708" t="str">
        <f t="shared" si="27"/>
        <v>JP6241870A</v>
      </c>
      <c r="X333" s="709">
        <v>1883557</v>
      </c>
      <c r="Y333" s="709" t="str">
        <f t="shared" si="28"/>
        <v>JP1883557B</v>
      </c>
      <c r="Z333" s="91" t="str">
        <f ca="1">IF(OR(LEFT(R333)="特",LEFT(R333)="実",AND(OR(LEFT(R333,2)="US",LEFT(R333,2)="WO",LEFT(R333,2)="GB",LEFT(R333,2)="EP",LEFT(R333,2)="DE"),OR(MID(R333,3,1)="1",MID(R333,3,1)="2",MID(R333,3,1)="3",MID(R333,3,1)="4",MID(R333,3,1)="5",MID(R333,3,1)="6",MID(R333,3,1)="7",MID(R333,3,1)="8",MID(R333,3,1)="9",MID(R333,3,1)="0",))),IF(COUNTIF(INDIRECT("拒絶理由・拒絶査定・異議申立!"&amp;ADDRESS(MATCH(C333,拒絶理由・拒絶査定・異議申立!B$1:B$1000,0),3)&amp;":"&amp;ADDRESS(MATCH(C333,拒絶理由・拒絶査定・異議申立!B$1:B$1000,0),50)),R333)+COUNTIF(INDIRECT("拒絶理由・拒絶査定・異議申立!"&amp;ADDRESS(MATCH(C333,拒絶理由・拒絶査定・異議申立!B$1:B$1000,0),3)&amp;":"&amp;ADDRESS(MATCH(C333,拒絶理由・拒絶査定・異議申立!B$1:B$1000,0),50)),T333)&gt;0,"Yes","No"),"")</f>
        <v>No</v>
      </c>
      <c r="AA333" s="92" t="str">
        <f ca="1">IF(OR(LEFT(R333)="特",LEFT(R333)="実",AND(OR(LEFT(R333,2)="US",LEFT(R333,2)="WO",LEFT(R333,2)="GB",LEFT(R333,2)="EP",LEFT(R333,2)="DE"),OR(MID(R333,3,1)="1",MID(R333,3,1)="2",MID(R333,3,1)="3",MID(R333,3,1)="4",MID(R333,3,1)="5",MID(R333,3,1)="6",MID(R333,3,1)="7",MID(R333,3,1)="8",MID(R333,3,1)="9",MID(R333,3,1)="0",))),IF(COUNTIF(INDIRECT("先行技術調査・登録査定!"&amp;ADDRESS(MATCH(C333,先行技術調査・登録査定!B$1:B$1000,0),3)&amp;":"&amp;ADDRESS(MATCH(C333,先行技術調査・登録査定!B$1:B$1000,0),49)),R333)+COUNTIF(INDIRECT("先行技術調査・登録査定!"&amp;ADDRESS(MATCH(C333,先行技術調査・登録査定!B$1:B$1000,0),3)&amp;":"&amp;ADDRESS(MATCH(C333,先行技術調査・登録査定!B$1:B$1000,0),49)),T333)&gt;0,"Yes","No"),"")</f>
        <v>No</v>
      </c>
      <c r="AB333" s="169" t="str">
        <f t="shared" ca="1" si="25"/>
        <v>Yes</v>
      </c>
      <c r="AC333" s="94" t="str">
        <f>IF(OR(LEFT(R333)="特",LEFT(R333)="実",AND(OR(LEFT(R333,2)="US",LEFT(R333,2)="WO",LEFT(R333,2)="GB",LEFT(R333,2)="EP",LEFT(R333,2)="DE"),OR(MID(R333,3,1)="1",MID(R333,3,1)="2",MID(R333,3,1)="3",MID(R333,3,1)="4",MID(R333,3,1)="5",MID(R333,3,1)="6",MID(R333,3,1)="7",MID(R333,3,1)="8",MID(R333,3,1)="9",MID(R333,3,1)="0",))),"",VLOOKUP($C333,非特許文献リスト!$A$2:$C$196,2,FALSE))</f>
        <v/>
      </c>
      <c r="AD333" s="95" t="str">
        <f>IF(OR(LEFT(R333)="特",LEFT(R333)="実",AND(OR(LEFT(R333,2)="US",LEFT(R333,2)="WO",LEFT(R333,2)="GB",LEFT(R333,2)="EP",LEFT(R333,2)="DE"),OR(MID(R333,3,1)="1",MID(R333,3,1)="2",MID(R333,3,1)="3",MID(R333,3,1)="4",MID(R333,3,1)="5",MID(R333,3,1)="6",MID(R333,3,1)="7",MID(R333,3,1)="8",MID(R333,3,1)="9",MID(R333,3,1)="0",))),"",VLOOKUP($C333,非特許文献リスト!$A$2:$C$196,3,FALSE))</f>
        <v/>
      </c>
      <c r="AE333" s="175" t="str">
        <f t="shared" si="22"/>
        <v>日本特許文献</v>
      </c>
      <c r="AF333" s="176" t="str">
        <f>IF(OR(LEFT(R333)="特",LEFT(R333)="実"),VLOOKUP(R333,'証拠（JP特許）'!$B$2:$AB$299,10,FALSE),IF(AND(OR(LEFT(R333,2)="US",LEFT(R333,2)="WO",LEFT(R333,2)="GB",LEFT(R333,2)="EP",LEFT(R333,2)="DE"),OR(MID(R333,3,1)="1",MID(R333,3,1)="2",MID(R333,3,1)="3",MID(R333,3,1)="4",MID(R333,3,1)="5",MID(R333,3,1)="6",MID(R333,3,1)="7",MID(R333,3,1)="8",MID(R333,3,1)="9",MID(R333,3,1)="0",)),VLOOKUP(R333,'証拠（WW特許）'!$B$2:$M$90,8,FALSE),""))</f>
        <v>日本鋼管株式会社,日本鋼管工事株式会社</v>
      </c>
      <c r="AG333" s="176" t="str">
        <f>IF(OR(LEFT(R333)="特",LEFT(R333)="実"),VLOOKUP(R333,'証拠（JP特許）'!$B$2:$AB$299,26,FALSE),IF(AND(OR(LEFT(R333,2)="US",LEFT(R333,2)="WO",LEFT(R333,2)="GB",LEFT(R333,2)="EP",LEFT(R333,2)="DE"),OR(MID(R333,3,1)="1",MID(R333,3,1)="2",MID(R333,3,1)="3",MID(R333,3,1)="4",MID(R333,3,1)="5",MID(R333,3,1)="6",MID(R333,3,1)="7",MID(R333,3,1)="8",MID(R333,3,1)="9",MID(R333,3,1)="0",)),VLOOKUP(R333,'証拠（WW特許）'!$B$2:$M$90,12,FALSE),""))</f>
        <v>若松　幹夫,浅野　庄治</v>
      </c>
      <c r="AH333" s="58" t="str">
        <f>IF(OR(LEFT(R333)="特",LEFT(R333)="実"),VLOOKUP(R333,'証拠（JP特許）'!$B$2:$X$299,20,FALSE),IF(AND(OR(LEFT(R333,2)="US",LEFT(R333,2)="WO",LEFT(R333,2)="GB",LEFT(R333,2)="EP",LEFT(R333,2)="DE"),OR(MID(R333,3,1)="1",MID(R333,3,1)="2",MID(R333,3,1)="3",MID(R333,3,1)="4",MID(R333,3,1)="5",MID(R333,3,1)="6",MID(R333,3,1)="7",MID(R333,3,1)="8",MID(R333,3,1)="9",MID(R333,3,1)="0",)),VLOOKUP(R333,'証拠（WW特許）'!$B$2:$U$90,20,FALSE),""))</f>
        <v>B65D  90/00    (2006.01),E04G  23/08    (2006.01),E04H   7/06    (2006.01)</v>
      </c>
      <c r="AI333" s="58" t="str">
        <f>IF(OR(LEFT(R333)="特",LEFT(R333)="実"),VLOOKUP(R333,'証拠（JP特許）'!$B$2:$X$299,21,FALSE),"")</f>
        <v xml:space="preserve">B65D 90/00      M,E04G 23/08      J,E04H  7/06       ,E04G 23/08       </v>
      </c>
      <c r="AJ333" s="58" t="str">
        <f>IF(OR(LEFT(R333)="特",LEFT(R333)="実"),VLOOKUP(R333,'証拠（JP特許）'!$B$2:$X$299,22,FALSE),"")</f>
        <v>3E070AA03,3E070AA08,3E070AB03,3E070BC10,3E070DA01,3E070JB02,3E070JB03,3E070JB05,3E070JC10,3E070QA06,3E070QA13,2E176AA15,2E176DD64</v>
      </c>
      <c r="AK333" s="59" t="str">
        <f>IF(OR(LEFT(R333)="特",LEFT(R333)="実"),VLOOKUP(R333,'証拠（JP特許）'!$B$2:$X$299,17,FALSE),IF(AND(OR(LEFT(R333,2)="US",LEFT(R333,2)="WO",LEFT(R333,2)="GB",LEFT(R333,2)="EP",LEFT(R333,2)="DE"),OR(MID(R333,3,1)="1",MID(R333,3,1)="2",MID(R333,3,1)="3",MID(R333,3,1)="4",MID(R333,3,1)="5",MID(R333,3,1)="6",MID(R333,3,1)="7",MID(R333,3,1)="8",MID(R333,3,1)="9",MID(R333,3,1)="0",)),VLOOKUP(R333,'証拠（WW特許）'!$B$2:$U$90,16,FALSE),""))</f>
        <v>1987.02.23</v>
      </c>
      <c r="AL333" s="58"/>
      <c r="AM333" s="58"/>
      <c r="AN333" s="58"/>
      <c r="AO333" s="58" t="str">
        <f ca="1">IF(OR(LEFT(R333)="特",LEFT(R333)="実",AND(OR(LEFT(R333,2)="US",LEFT(R333,2)="WO",LEFT(R333,2)="GB",LEFT(R333,2)="EP",LEFT(R333,2)="DE"),OR(MID(R333,3,1)="1",MID(R333,3,1)="2",MID(R333,3,1)="3",MID(R333,3,1)="4",MID(R333,3,1)="5",MID(R333,3,1)="6",MID(R333,3,1)="7",MID(R333,3,1)="8",MID(R333,3,1)="9",MID(R333,3,1)="0"))),IF(COUNTIF(INDIRECT("発明者引用!"&amp;ADDRESS(MATCH(C333,発明者引用!B$1:B$196,0),4)&amp;":"&amp;ADDRESS(MATCH(C333,発明者引用!B$1:B$196,0),17)),R333)+COUNTIF(INDIRECT("発明者引用!"&amp;ADDRESS(MATCH(C333,発明者引用!B$1:B$196,0),4)&amp;":"&amp;ADDRESS(MATCH(C333,発明者引用!B$1:B$196,0),17)),#REF!)+COUNTIF(INDIRECT("発明者引用!"&amp;ADDRESS(MATCH(C333,発明者引用!B$1:B$196,0),4)&amp;":"&amp;ADDRESS(MATCH(C333,発明者引用!B$1:B$196,0),17)),T333)&gt;0,"Yes","No"),"")</f>
        <v>No</v>
      </c>
      <c r="AP333" s="58" t="str">
        <f ca="1">IF(OR(LEFT(R333)="特",LEFT(R333)="実",AND(OR(LEFT(R333,2)="US",LEFT(R333,2)="WO",LEFT(R333,2)="GB",LEFT(R333,2)="EP",LEFT(R333,2)="DE"),OR(MID(R333,3,1)="1",MID(R333,3,1)="2",MID(R333,3,1)="3",MID(R333,3,1)="4",MID(R333,3,1)="5",MID(R333,3,1)="6",MID(R333,3,1)="7",MID(R333,3,1)="8",MID(R333,3,1)="9",MID(R333,3,1)="0"))),IF(VLOOKUP(C333,ファミリ引用特許WO!$A$2:$B$241,2,FALSE)+VLOOKUP(C333,ファミリ引用文献WO!$A$2:$C$241,3,FALSE)=0,"ISR無し",IF(COUNTIF(INDIRECT("ファミリ引用特許WO!"&amp;ADDRESS(MATCH(C333,ファミリ引用特許WO!$A$2:$A$241,0),1)&amp;":"&amp;ADDRESS(MATCH(C333,ファミリ引用特許WO!$A$2:$A$241,0),19)),R333)+COUNTIF(INDIRECT("ファミリ引用特許WO!"&amp;ADDRESS(MATCH(C333,ファミリ引用特許WO!$A$2:$A$241,0),1)&amp;":"&amp;ADDRESS(MATCH(C333,ファミリ引用特許WO!$A$2:$A$241,0),19)),S333)+COUNTIF(INDIRECT("ファミリ引用特許WO!"&amp;ADDRESS(MATCH(C333,ファミリ引用特許WO!$A$2:$A$241,0),1)&amp;":"&amp;ADDRESS(MATCH(C333,ファミリ引用特許WO!$A$2:$A$241,0),19)),T333)+COUNTIF(INDIRECT("ファミリ引用特許WO!"&amp;ADDRESS(MATCH(C333,ファミリ引用特許WO!$A$2:$A$241,0),1)&amp;":"&amp;ADDRESS(MATCH(C333,ファミリ引用特許WO!$A$2:$A$241,0),19)),W333)+COUNTIF(INDIRECT("ファミリ引用特許WO!"&amp;ADDRESS(MATCH(C333,ファミリ引用特許WO!$A$2:$A$241,0),1)&amp;":"&amp;ADDRESS(MATCH(C333,ファミリ引用特許WO!$A$2:$A$241,0),19)),Y333)&gt;0,"Yes","No")),"")</f>
        <v>ISR無し</v>
      </c>
      <c r="AQ333" s="55" t="str">
        <f ca="1">IF(OR(LEFT(R333)="特",LEFT(R333)="実",AND(OR(LEFT(R333,2)="US",LEFT(R333,2)="WO",LEFT(R333,2)="GB",LEFT(R333,2)="EP",LEFT(R333,2)="DE"),OR(MID(R333,3,1)="1",MID(R333,3,1)="2",MID(R333,3,1)="3",MID(R333,3,1)="4",MID(R333,3,1)="5",MID(R333,3,1)="6",MID(R333,3,1)="7",MID(R333,3,1)="8",MID(R333,3,1)="9",MID(R333,3,1)="0"))),IF(VLOOKUP(C333,'ファミリ引用特許表記修正（ex.A2→A）'!$A$2:$B$241,2,FALSE)=0,"family無し",IF(COUNTIF(INDIRECT("'ファミリ引用特許表記修正（ex.A2→A）'!"&amp;ADDRESS(MATCH(C333,'ファミリ引用特許表記修正（ex.A2→A）'!$A$2:$A$241,0),1)&amp;":"&amp;ADDRESS(MATCH(C333,'ファミリ引用特許表記修正（ex.A2→A）'!$A$2:$A$241,0),171)),R333)+COUNTIF(INDIRECT("'ファミリ引用特許表記修正（ex.A2→A）'!"&amp;ADDRESS(MATCH(C333,'ファミリ引用特許表記修正（ex.A2→A）'!$A$2:$A$241,0),1)&amp;":"&amp;ADDRESS(MATCH(C333,'ファミリ引用特許表記修正（ex.A2→A）'!$A$2:$A$241,0),171)),S333)+COUNTIF(INDIRECT("'ファミリ引用特許表記修正（ex.A2→A）'!"&amp;ADDRESS(MATCH(C333,'ファミリ引用特許表記修正（ex.A2→A）'!$A$2:$A$241,0),1)&amp;":"&amp;ADDRESS(MATCH(C333,'ファミリ引用特許表記修正（ex.A2→A）'!$A$2:$A$241,0),171)),T333)+COUNTIF(INDIRECT("'ファミリ引用特許表記修正（ex.A2→A）'!"&amp;ADDRESS(MATCH(C333,'ファミリ引用特許表記修正（ex.A2→A）'!$A$2:$A$241,0),1)&amp;":"&amp;ADDRESS(MATCH(C333,'ファミリ引用特許表記修正（ex.A2→A）'!$A$2:$A$241,0),171)),W333)+COUNTIF(INDIRECT("'ファミリ引用特許表記修正（ex.A2→A）'!"&amp;ADDRESS(MATCH(C333,'ファミリ引用特許表記修正（ex.A2→A）'!$A$2:$A$241,0),1)&amp;":"&amp;ADDRESS(MATCH(C333,'ファミリ引用特許表記修正（ex.A2→A）'!$A$2:$A$241,0),171)),Y333)&gt;0,"Yes","No")),"")</f>
        <v>family無し</v>
      </c>
      <c r="AR333" s="193" t="str">
        <f>IF(OR(LEFT(R333)="特",LEFT(R333)="実",AND(OR(LEFT(R333,2)="US",LEFT(R333,2)="WO",LEFT(R333,2)="GB",LEFT(R333,2)="EP",LEFT(R333,2)="DE"),OR(MID(R333,3,1)="1",MID(R333,3,1)="2",MID(R333,3,1)="3",MID(R333,3,1)="4",MID(R333,3,1)="5",MID(R333,3,1)="6",MID(R333,3,1)="7",MID(R333,3,1)="8",MID(R333,3,1)="9",MID(R333,3,1)="0",))),"",VLOOKUP($X333,ファミリ発明者引用文献!A$3:B$242,2,FALSE))</f>
        <v/>
      </c>
      <c r="AS333" s="55" t="str">
        <f>VLOOKUP(C333,ファミリ引用文献WO!A$2:B$241,2,FALSE)</f>
        <v/>
      </c>
      <c r="AT333" s="58" t="str">
        <f>VLOOKUP(C333,ファミリ引用文献!A$3:B$242,2,FALSE)</f>
        <v/>
      </c>
      <c r="AU333" s="58" t="str">
        <f>VLOOKUP(C333,審判データ!AH$2:BT$379,39,FALSE)</f>
        <v xml:space="preserve"> </v>
      </c>
      <c r="AV333" s="62" t="str">
        <f ca="1">IF(INDIRECT("審判データ!"&amp;ADDRESS(MATCH(C333,審判データ!$AH$1:$AH$379,0),32))="早期審査の対象とする","早期審査","")</f>
        <v/>
      </c>
      <c r="AW333" s="665" t="str">
        <f t="shared" si="26"/>
        <v>不一致</v>
      </c>
      <c r="AX333" s="666" t="str">
        <f>IF(LEFT(AE333,3)="日本特",IF(LEFT(C333)="特",VLOOKUP(C333,'本件、証拠文献テーマコード'!G$2:I$376,3,FALSE),VLOOKUP(C333,'本件、証拠文献テーマコード'!B$2:I$376,8,FALSE)),"")</f>
        <v>2E176</v>
      </c>
      <c r="AY333" s="666" t="str">
        <f>IF(LEFT(AE333,3)="日本特",IF(OR(MID(R333,2,1)="開",MID(R333,2,1)="表",MID(R333,2,1)="登"),VLOOKUP(R333,'本件、証拠文献テーマコード'!C$2:I$379,7,FALSE),VLOOKUP(R333,'本件、証拠文献テーマコード'!G$2:I$379,3,FALSE)),"")</f>
        <v>3E070,2E176,2E138,2E140</v>
      </c>
      <c r="AZ333" s="54">
        <f ca="1">INDIRECT("審判データ!"&amp;ADDRESS(MATCH(C333,審判データ!$AH$1:$AH$379,0),20))</f>
        <v>2010</v>
      </c>
    </row>
    <row r="334" spans="1:52" ht="27" x14ac:dyDescent="0.15">
      <c r="A334" s="1012"/>
      <c r="B334" s="586" t="str">
        <f ca="1">IF(A334="",B333,INDIRECT("審判データ!"&amp;ADDRESS(MATCH(A334,審判データ!$HC$1:$HC$379,0),20))&amp;" / "&amp;INDIRECT("審判データ!"&amp;ADDRESS(MATCH(A334,審判データ!$HC$1:$HC$379,0),21)))</f>
        <v>2010 / 29-2</v>
      </c>
      <c r="C334" s="736">
        <v>2012400</v>
      </c>
      <c r="D334" s="413" t="s">
        <v>8646</v>
      </c>
      <c r="E334" s="163" t="s">
        <v>8643</v>
      </c>
      <c r="F334" s="43" t="s">
        <v>8644</v>
      </c>
      <c r="G334" s="43" t="s">
        <v>138</v>
      </c>
      <c r="H334" s="43" t="s">
        <v>8637</v>
      </c>
      <c r="I334" s="43" t="s">
        <v>8640</v>
      </c>
      <c r="J334" s="43" t="s">
        <v>8641</v>
      </c>
      <c r="K334" s="43" t="s">
        <v>8642</v>
      </c>
      <c r="L334" s="1005"/>
      <c r="M334" s="984"/>
      <c r="N334" s="1007"/>
      <c r="O334" s="1020"/>
      <c r="P334" s="993"/>
      <c r="Q334" s="715" t="s">
        <v>91</v>
      </c>
      <c r="R334" s="716" t="s">
        <v>23000</v>
      </c>
      <c r="S334" s="706" t="str">
        <f>IF(OR(LEFT(R334)="特",LEFT(R334)="実"),VLOOKUP(R334,'証拠（JP特許）'!$B$2:$D$299,2,FALSE),IF(AND(OR(LEFT(R334,2)="US",LEFT(R334,2)="WO",LEFT(R334,2)="GB",LEFT(R334,2)="EP",LEFT(R334,2)="DE"),OR(MID(R334,3,1)="1",MID(R334,3,1)="2",MID(R334,3,1)="3",MID(R334,3,1)="4",MID(R334,3,1)="5",MID(R334,3,1)="6",MID(R334,3,1)="7",MID(R334,3,1)="8",MID(R334,3,1)="9",MID(R334,3,1)="0")),VLOOKUP(R334,'証拠（WW特許）'!$B$2:$C$90,2,FALSE),"_"))</f>
        <v>特願昭63-172604</v>
      </c>
      <c r="T334" s="707" t="str">
        <f>IF(OR(LEFT(R334)="特",LEFT(R334)="実"),VLOOKUP(R334,'証拠（JP特許）'!$B$2:$E$299,4,FALSE),"_")</f>
        <v>_</v>
      </c>
      <c r="U334" s="716" t="s">
        <v>94</v>
      </c>
      <c r="V334" s="715" t="s">
        <v>25</v>
      </c>
      <c r="W334" s="708" t="str">
        <f t="shared" si="27"/>
        <v>JP0224455A</v>
      </c>
      <c r="X334" s="709"/>
      <c r="Y334" s="709" t="str">
        <f t="shared" si="28"/>
        <v/>
      </c>
      <c r="Z334" s="91" t="str">
        <f ca="1">IF(OR(LEFT(R334)="特",LEFT(R334)="実",AND(OR(LEFT(R334,2)="US",LEFT(R334,2)="WO",LEFT(R334,2)="GB",LEFT(R334,2)="EP",LEFT(R334,2)="DE"),OR(MID(R334,3,1)="1",MID(R334,3,1)="2",MID(R334,3,1)="3",MID(R334,3,1)="4",MID(R334,3,1)="5",MID(R334,3,1)="6",MID(R334,3,1)="7",MID(R334,3,1)="8",MID(R334,3,1)="9",MID(R334,3,1)="0",))),IF(COUNTIF(INDIRECT("拒絶理由・拒絶査定・異議申立!"&amp;ADDRESS(MATCH(C334,拒絶理由・拒絶査定・異議申立!B$1:B$1000,0),3)&amp;":"&amp;ADDRESS(MATCH(C334,拒絶理由・拒絶査定・異議申立!B$1:B$1000,0),50)),R334)+COUNTIF(INDIRECT("拒絶理由・拒絶査定・異議申立!"&amp;ADDRESS(MATCH(C334,拒絶理由・拒絶査定・異議申立!B$1:B$1000,0),3)&amp;":"&amp;ADDRESS(MATCH(C334,拒絶理由・拒絶査定・異議申立!B$1:B$1000,0),50)),T334)&gt;0,"Yes","No"),"")</f>
        <v>Yes</v>
      </c>
      <c r="AA334" s="92" t="str">
        <f ca="1">IF(OR(LEFT(R334)="特",LEFT(R334)="実",AND(OR(LEFT(R334,2)="US",LEFT(R334,2)="WO",LEFT(R334,2)="GB",LEFT(R334,2)="EP",LEFT(R334,2)="DE"),OR(MID(R334,3,1)="1",MID(R334,3,1)="2",MID(R334,3,1)="3",MID(R334,3,1)="4",MID(R334,3,1)="5",MID(R334,3,1)="6",MID(R334,3,1)="7",MID(R334,3,1)="8",MID(R334,3,1)="9",MID(R334,3,1)="0",))),IF(COUNTIF(INDIRECT("先行技術調査・登録査定!"&amp;ADDRESS(MATCH(C334,先行技術調査・登録査定!B$1:B$1000,0),3)&amp;":"&amp;ADDRESS(MATCH(C334,先行技術調査・登録査定!B$1:B$1000,0),49)),R334)+COUNTIF(INDIRECT("先行技術調査・登録査定!"&amp;ADDRESS(MATCH(C334,先行技術調査・登録査定!B$1:B$1000,0),3)&amp;":"&amp;ADDRESS(MATCH(C334,先行技術調査・登録査定!B$1:B$1000,0),49)),T334)&gt;0,"Yes","No"),"")</f>
        <v>No</v>
      </c>
      <c r="AB334" s="169" t="str">
        <f t="shared" ca="1" si="25"/>
        <v>No</v>
      </c>
      <c r="AC334" s="94" t="str">
        <f>IF(OR(LEFT(R334)="特",LEFT(R334)="実",AND(OR(LEFT(R334,2)="US",LEFT(R334,2)="WO",LEFT(R334,2)="GB",LEFT(R334,2)="EP",LEFT(R334,2)="DE"),OR(MID(R334,3,1)="1",MID(R334,3,1)="2",MID(R334,3,1)="3",MID(R334,3,1)="4",MID(R334,3,1)="5",MID(R334,3,1)="6",MID(R334,3,1)="7",MID(R334,3,1)="8",MID(R334,3,1)="9",MID(R334,3,1)="0",))),"",VLOOKUP($C334,非特許文献リスト!$A$2:$C$196,2,FALSE))</f>
        <v/>
      </c>
      <c r="AD334" s="95" t="str">
        <f>IF(OR(LEFT(R334)="特",LEFT(R334)="実",AND(OR(LEFT(R334,2)="US",LEFT(R334,2)="WO",LEFT(R334,2)="GB",LEFT(R334,2)="EP",LEFT(R334,2)="DE"),OR(MID(R334,3,1)="1",MID(R334,3,1)="2",MID(R334,3,1)="3",MID(R334,3,1)="4",MID(R334,3,1)="5",MID(R334,3,1)="6",MID(R334,3,1)="7",MID(R334,3,1)="8",MID(R334,3,1)="9",MID(R334,3,1)="0",))),"",VLOOKUP($C334,非特許文献リスト!$A$2:$C$196,3,FALSE))</f>
        <v/>
      </c>
      <c r="AE334" s="175" t="str">
        <f t="shared" si="22"/>
        <v>日本特許文献</v>
      </c>
      <c r="AF334" s="176" t="str">
        <f>IF(OR(LEFT(R334)="特",LEFT(R334)="実"),VLOOKUP(R334,'証拠（JP特許）'!$B$2:$AB$299,10,FALSE),IF(AND(OR(LEFT(R334,2)="US",LEFT(R334,2)="WO",LEFT(R334,2)="GB",LEFT(R334,2)="EP",LEFT(R334,2)="DE"),OR(MID(R334,3,1)="1",MID(R334,3,1)="2",MID(R334,3,1)="3",MID(R334,3,1)="4",MID(R334,3,1)="5",MID(R334,3,1)="6",MID(R334,3,1)="7",MID(R334,3,1)="8",MID(R334,3,1)="9",MID(R334,3,1)="0",)),VLOOKUP(R334,'証拠（WW特許）'!$B$2:$M$90,8,FALSE),""))</f>
        <v>株式会社大林組</v>
      </c>
      <c r="AG334" s="176" t="str">
        <f>IF(OR(LEFT(R334)="特",LEFT(R334)="実"),VLOOKUP(R334,'証拠（JP特許）'!$B$2:$AB$299,26,FALSE),IF(AND(OR(LEFT(R334,2)="US",LEFT(R334,2)="WO",LEFT(R334,2)="GB",LEFT(R334,2)="EP",LEFT(R334,2)="DE"),OR(MID(R334,3,1)="1",MID(R334,3,1)="2",MID(R334,3,1)="3",MID(R334,3,1)="4",MID(R334,3,1)="5",MID(R334,3,1)="6",MID(R334,3,1)="7",MID(R334,3,1)="8",MID(R334,3,1)="9",MID(R334,3,1)="0",)),VLOOKUP(R334,'証拠（WW特許）'!$B$2:$M$90,12,FALSE),""))</f>
        <v>増田　安彦,小柳　光生,長尾　覚博,永井　康淑</v>
      </c>
      <c r="AH334" s="58" t="str">
        <f>IF(OR(LEFT(R334)="特",LEFT(R334)="実"),VLOOKUP(R334,'証拠（JP特許）'!$B$2:$X$299,20,FALSE),IF(AND(OR(LEFT(R334,2)="US",LEFT(R334,2)="WO",LEFT(R334,2)="GB",LEFT(R334,2)="EP",LEFT(R334,2)="DE"),OR(MID(R334,3,1)="1",MID(R334,3,1)="2",MID(R334,3,1)="3",MID(R334,3,1)="4",MID(R334,3,1)="5",MID(R334,3,1)="6",MID(R334,3,1)="7",MID(R334,3,1)="8",MID(R334,3,1)="9",MID(R334,3,1)="0",)),VLOOKUP(R334,'証拠（WW特許）'!$B$2:$U$90,20,FALSE),""))</f>
        <v>E04G  23/08    (2006.01)</v>
      </c>
      <c r="AI334" s="58" t="str">
        <f>IF(OR(LEFT(R334)="特",LEFT(R334)="実"),VLOOKUP(R334,'証拠（JP特許）'!$B$2:$X$299,21,FALSE),"")</f>
        <v>E04G 23/08      Z</v>
      </c>
      <c r="AJ334" s="58" t="str">
        <f>IF(OR(LEFT(R334)="特",LEFT(R334)="実"),VLOOKUP(R334,'証拠（JP特許）'!$B$2:$X$299,22,FALSE),"")</f>
        <v>2E176AA00,2E176DD61</v>
      </c>
      <c r="AK334" s="59" t="str">
        <f>IF(OR(LEFT(R334)="特",LEFT(R334)="実"),VLOOKUP(R334,'証拠（JP特許）'!$B$2:$X$299,17,FALSE),IF(AND(OR(LEFT(R334,2)="US",LEFT(R334,2)="WO",LEFT(R334,2)="GB",LEFT(R334,2)="EP",LEFT(R334,2)="DE"),OR(MID(R334,3,1)="1",MID(R334,3,1)="2",MID(R334,3,1)="3",MID(R334,3,1)="4",MID(R334,3,1)="5",MID(R334,3,1)="6",MID(R334,3,1)="7",MID(R334,3,1)="8",MID(R334,3,1)="9",MID(R334,3,1)="0",)),VLOOKUP(R334,'証拠（WW特許）'!$B$2:$U$90,16,FALSE),""))</f>
        <v>1990.01.26</v>
      </c>
      <c r="AL334" s="58"/>
      <c r="AM334" s="58"/>
      <c r="AN334" s="58"/>
      <c r="AO334" s="58" t="str">
        <f ca="1">IF(OR(LEFT(R334)="特",LEFT(R334)="実",AND(OR(LEFT(R334,2)="US",LEFT(R334,2)="WO",LEFT(R334,2)="GB",LEFT(R334,2)="EP",LEFT(R334,2)="DE"),OR(MID(R334,3,1)="1",MID(R334,3,1)="2",MID(R334,3,1)="3",MID(R334,3,1)="4",MID(R334,3,1)="5",MID(R334,3,1)="6",MID(R334,3,1)="7",MID(R334,3,1)="8",MID(R334,3,1)="9",MID(R334,3,1)="0"))),IF(COUNTIF(INDIRECT("発明者引用!"&amp;ADDRESS(MATCH(C334,発明者引用!B$1:B$196,0),4)&amp;":"&amp;ADDRESS(MATCH(C334,発明者引用!B$1:B$196,0),17)),R334)+COUNTIF(INDIRECT("発明者引用!"&amp;ADDRESS(MATCH(C334,発明者引用!B$1:B$196,0),4)&amp;":"&amp;ADDRESS(MATCH(C334,発明者引用!B$1:B$196,0),17)),#REF!)+COUNTIF(INDIRECT("発明者引用!"&amp;ADDRESS(MATCH(C334,発明者引用!B$1:B$196,0),4)&amp;":"&amp;ADDRESS(MATCH(C334,発明者引用!B$1:B$196,0),17)),T334)&gt;0,"Yes","No"),"")</f>
        <v>Yes</v>
      </c>
      <c r="AP334" s="58" t="str">
        <f ca="1">IF(OR(LEFT(R334)="特",LEFT(R334)="実",AND(OR(LEFT(R334,2)="US",LEFT(R334,2)="WO",LEFT(R334,2)="GB",LEFT(R334,2)="EP",LEFT(R334,2)="DE"),OR(MID(R334,3,1)="1",MID(R334,3,1)="2",MID(R334,3,1)="3",MID(R334,3,1)="4",MID(R334,3,1)="5",MID(R334,3,1)="6",MID(R334,3,1)="7",MID(R334,3,1)="8",MID(R334,3,1)="9",MID(R334,3,1)="0"))),IF(VLOOKUP(C334,ファミリ引用特許WO!$A$2:$B$241,2,FALSE)+VLOOKUP(C334,ファミリ引用文献WO!$A$2:$C$241,3,FALSE)=0,"ISR無し",IF(COUNTIF(INDIRECT("ファミリ引用特許WO!"&amp;ADDRESS(MATCH(C334,ファミリ引用特許WO!$A$2:$A$241,0),1)&amp;":"&amp;ADDRESS(MATCH(C334,ファミリ引用特許WO!$A$2:$A$241,0),19)),R334)+COUNTIF(INDIRECT("ファミリ引用特許WO!"&amp;ADDRESS(MATCH(C334,ファミリ引用特許WO!$A$2:$A$241,0),1)&amp;":"&amp;ADDRESS(MATCH(C334,ファミリ引用特許WO!$A$2:$A$241,0),19)),S334)+COUNTIF(INDIRECT("ファミリ引用特許WO!"&amp;ADDRESS(MATCH(C334,ファミリ引用特許WO!$A$2:$A$241,0),1)&amp;":"&amp;ADDRESS(MATCH(C334,ファミリ引用特許WO!$A$2:$A$241,0),19)),T334)+COUNTIF(INDIRECT("ファミリ引用特許WO!"&amp;ADDRESS(MATCH(C334,ファミリ引用特許WO!$A$2:$A$241,0),1)&amp;":"&amp;ADDRESS(MATCH(C334,ファミリ引用特許WO!$A$2:$A$241,0),19)),W334)+COUNTIF(INDIRECT("ファミリ引用特許WO!"&amp;ADDRESS(MATCH(C334,ファミリ引用特許WO!$A$2:$A$241,0),1)&amp;":"&amp;ADDRESS(MATCH(C334,ファミリ引用特許WO!$A$2:$A$241,0),19)),Y334)&gt;0,"Yes","No")),"")</f>
        <v>ISR無し</v>
      </c>
      <c r="AQ334" s="55" t="str">
        <f ca="1">IF(OR(LEFT(R334)="特",LEFT(R334)="実",AND(OR(LEFT(R334,2)="US",LEFT(R334,2)="WO",LEFT(R334,2)="GB",LEFT(R334,2)="EP",LEFT(R334,2)="DE"),OR(MID(R334,3,1)="1",MID(R334,3,1)="2",MID(R334,3,1)="3",MID(R334,3,1)="4",MID(R334,3,1)="5",MID(R334,3,1)="6",MID(R334,3,1)="7",MID(R334,3,1)="8",MID(R334,3,1)="9",MID(R334,3,1)="0"))),IF(VLOOKUP(C334,'ファミリ引用特許表記修正（ex.A2→A）'!$A$2:$B$241,2,FALSE)=0,"family無し",IF(COUNTIF(INDIRECT("'ファミリ引用特許表記修正（ex.A2→A）'!"&amp;ADDRESS(MATCH(C334,'ファミリ引用特許表記修正（ex.A2→A）'!$A$2:$A$241,0),1)&amp;":"&amp;ADDRESS(MATCH(C334,'ファミリ引用特許表記修正（ex.A2→A）'!$A$2:$A$241,0),171)),R334)+COUNTIF(INDIRECT("'ファミリ引用特許表記修正（ex.A2→A）'!"&amp;ADDRESS(MATCH(C334,'ファミリ引用特許表記修正（ex.A2→A）'!$A$2:$A$241,0),1)&amp;":"&amp;ADDRESS(MATCH(C334,'ファミリ引用特許表記修正（ex.A2→A）'!$A$2:$A$241,0),171)),S334)+COUNTIF(INDIRECT("'ファミリ引用特許表記修正（ex.A2→A）'!"&amp;ADDRESS(MATCH(C334,'ファミリ引用特許表記修正（ex.A2→A）'!$A$2:$A$241,0),1)&amp;":"&amp;ADDRESS(MATCH(C334,'ファミリ引用特許表記修正（ex.A2→A）'!$A$2:$A$241,0),171)),T334)+COUNTIF(INDIRECT("'ファミリ引用特許表記修正（ex.A2→A）'!"&amp;ADDRESS(MATCH(C334,'ファミリ引用特許表記修正（ex.A2→A）'!$A$2:$A$241,0),1)&amp;":"&amp;ADDRESS(MATCH(C334,'ファミリ引用特許表記修正（ex.A2→A）'!$A$2:$A$241,0),171)),W334)+COUNTIF(INDIRECT("'ファミリ引用特許表記修正（ex.A2→A）'!"&amp;ADDRESS(MATCH(C334,'ファミリ引用特許表記修正（ex.A2→A）'!$A$2:$A$241,0),1)&amp;":"&amp;ADDRESS(MATCH(C334,'ファミリ引用特許表記修正（ex.A2→A）'!$A$2:$A$241,0),171)),Y334)&gt;0,"Yes","No")),"")</f>
        <v>family無し</v>
      </c>
      <c r="AR334" s="193" t="str">
        <f>IF(OR(LEFT(R334)="特",LEFT(R334)="実",AND(OR(LEFT(R334,2)="US",LEFT(R334,2)="WO",LEFT(R334,2)="GB",LEFT(R334,2)="EP",LEFT(R334,2)="DE"),OR(MID(R334,3,1)="1",MID(R334,3,1)="2",MID(R334,3,1)="3",MID(R334,3,1)="4",MID(R334,3,1)="5",MID(R334,3,1)="6",MID(R334,3,1)="7",MID(R334,3,1)="8",MID(R334,3,1)="9",MID(R334,3,1)="0",))),"",VLOOKUP($C334,ファミリ発明者引用文献!A$3:B$235,2,FALSE))</f>
        <v/>
      </c>
      <c r="AS334" s="55" t="str">
        <f>VLOOKUP(C334,ファミリ引用文献WO!A$2:B$241,2,FALSE)</f>
        <v/>
      </c>
      <c r="AT334" s="58" t="str">
        <f>VLOOKUP(C334,ファミリ引用文献!A$3:B$242,2,FALSE)</f>
        <v/>
      </c>
      <c r="AU334" s="58" t="str">
        <f>VLOOKUP(C334,審判データ!AH$2:BT$379,39,FALSE)</f>
        <v xml:space="preserve"> </v>
      </c>
      <c r="AV334" s="62" t="str">
        <f ca="1">IF(INDIRECT("審判データ!"&amp;ADDRESS(MATCH(C334,審判データ!$AH$1:$AH$379,0),32))="早期審査の対象とする","早期審査","")</f>
        <v/>
      </c>
      <c r="AW334" s="665" t="str">
        <f t="shared" si="26"/>
        <v>一致</v>
      </c>
      <c r="AX334" s="666" t="str">
        <f>IF(LEFT(AE334,3)="日本特",IF(LEFT(C334)="特",VLOOKUP(C334,'本件、証拠文献テーマコード'!G$2:I$376,3,FALSE),VLOOKUP(C334,'本件、証拠文献テーマコード'!B$2:I$376,8,FALSE)),"")</f>
        <v>2E176</v>
      </c>
      <c r="AY334" s="666" t="str">
        <f>IF(LEFT(AE334,3)="日本特",IF(OR(MID(R334,2,1)="開",MID(R334,2,1)="表",MID(R334,2,1)="登"),VLOOKUP(R334,'本件、証拠文献テーマコード'!C$2:I$379,7,FALSE),VLOOKUP(R334,'本件、証拠文献テーマコード'!G$2:I$379,3,FALSE)),"")</f>
        <v>2E176</v>
      </c>
      <c r="AZ334" s="54">
        <f ca="1">INDIRECT("審判データ!"&amp;ADDRESS(MATCH(C334,審判データ!$AH$1:$AH$379,0),20))</f>
        <v>2010</v>
      </c>
    </row>
    <row r="335" spans="1:52" ht="27" x14ac:dyDescent="0.15">
      <c r="A335" s="1003" t="s">
        <v>23001</v>
      </c>
      <c r="B335" s="586" t="str">
        <f ca="1">IF(A335="",B334,INDIRECT("審判データ!"&amp;ADDRESS(MATCH(A335,審判データ!$HC$1:$HC$379,0),20))&amp;" / "&amp;INDIRECT("審判データ!"&amp;ADDRESS(MATCH(A335,審判データ!$HC$1:$HC$379,0),21)))</f>
        <v>2010 / 29-2</v>
      </c>
      <c r="C335" s="736">
        <v>2770097</v>
      </c>
      <c r="D335" s="413" t="s">
        <v>8719</v>
      </c>
      <c r="E335" s="163" t="s">
        <v>8716</v>
      </c>
      <c r="F335" s="43" t="s">
        <v>8717</v>
      </c>
      <c r="G335" s="43" t="s">
        <v>138</v>
      </c>
      <c r="H335" s="43" t="s">
        <v>8707</v>
      </c>
      <c r="I335" s="43" t="s">
        <v>8712</v>
      </c>
      <c r="J335" s="43" t="s">
        <v>8714</v>
      </c>
      <c r="K335" s="43" t="s">
        <v>8715</v>
      </c>
      <c r="L335" s="1016" t="s">
        <v>23002</v>
      </c>
      <c r="M335" s="982" t="s">
        <v>2271</v>
      </c>
      <c r="N335" s="1006" t="s">
        <v>23003</v>
      </c>
      <c r="O335" s="1008">
        <v>0</v>
      </c>
      <c r="P335" s="991" t="s">
        <v>23004</v>
      </c>
      <c r="Q335" s="715" t="s">
        <v>91</v>
      </c>
      <c r="R335" s="716" t="s">
        <v>23005</v>
      </c>
      <c r="S335" s="706" t="str">
        <f>IF(OR(LEFT(R335)="特",LEFT(R335)="実"),VLOOKUP(R335,'証拠（JP特許）'!$B$2:$D$299,2,FALSE),IF(AND(OR(LEFT(R335,2)="US",LEFT(R335,2)="WO",LEFT(R335,2)="GB",LEFT(R335,2)="EP",LEFT(R335,2)="DE"),OR(MID(R335,3,1)="1",MID(R335,3,1)="2",MID(R335,3,1)="3",MID(R335,3,1)="4",MID(R335,3,1)="5",MID(R335,3,1)="6",MID(R335,3,1)="7",MID(R335,3,1)="8",MID(R335,3,1)="9",MID(R335,3,1)="0")),VLOOKUP(R335,'証拠（WW特許）'!$B$2:$C$90,2,FALSE),"_"))</f>
        <v>特願昭61-254837</v>
      </c>
      <c r="T335" s="707" t="str">
        <f>IF(OR(LEFT(R335)="特",LEFT(R335)="実"),VLOOKUP(R335,'証拠（JP特許）'!$B$2:$E$299,4,FALSE),"_")</f>
        <v>JP1981878</v>
      </c>
      <c r="U335" s="716" t="s">
        <v>94</v>
      </c>
      <c r="V335" s="715" t="s">
        <v>25</v>
      </c>
      <c r="W335" s="708" t="str">
        <f t="shared" si="27"/>
        <v>JP62106012A</v>
      </c>
      <c r="X335" s="709"/>
      <c r="Y335" s="709" t="str">
        <f t="shared" si="28"/>
        <v>JP1981878B</v>
      </c>
      <c r="Z335" s="91" t="str">
        <f ca="1">IF(OR(LEFT(R335)="特",LEFT(R335)="実",AND(OR(LEFT(R335,2)="US",LEFT(R335,2)="WO",LEFT(R335,2)="GB",LEFT(R335,2)="EP",LEFT(R335,2)="DE"),OR(MID(R335,3,1)="1",MID(R335,3,1)="2",MID(R335,3,1)="3",MID(R335,3,1)="4",MID(R335,3,1)="5",MID(R335,3,1)="6",MID(R335,3,1)="7",MID(R335,3,1)="8",MID(R335,3,1)="9",MID(R335,3,1)="0",))),IF(COUNTIF(INDIRECT("拒絶理由・拒絶査定・異議申立!"&amp;ADDRESS(MATCH(C335,拒絶理由・拒絶査定・異議申立!B$1:B$1000,0),3)&amp;":"&amp;ADDRESS(MATCH(C335,拒絶理由・拒絶査定・異議申立!B$1:B$1000,0),50)),R335)+COUNTIF(INDIRECT("拒絶理由・拒絶査定・異議申立!"&amp;ADDRESS(MATCH(C335,拒絶理由・拒絶査定・異議申立!B$1:B$1000,0),3)&amp;":"&amp;ADDRESS(MATCH(C335,拒絶理由・拒絶査定・異議申立!B$1:B$1000,0),50)),T335)&gt;0,"Yes","No"),"")</f>
        <v>No</v>
      </c>
      <c r="AA335" s="92" t="str">
        <f ca="1">IF(OR(LEFT(R335)="特",LEFT(R335)="実",AND(OR(LEFT(R335,2)="US",LEFT(R335,2)="WO",LEFT(R335,2)="GB",LEFT(R335,2)="EP",LEFT(R335,2)="DE"),OR(MID(R335,3,1)="1",MID(R335,3,1)="2",MID(R335,3,1)="3",MID(R335,3,1)="4",MID(R335,3,1)="5",MID(R335,3,1)="6",MID(R335,3,1)="7",MID(R335,3,1)="8",MID(R335,3,1)="9",MID(R335,3,1)="0",))),IF(COUNTIF(INDIRECT("先行技術調査・登録査定!"&amp;ADDRESS(MATCH(C335,先行技術調査・登録査定!B$1:B$1000,0),3)&amp;":"&amp;ADDRESS(MATCH(C335,先行技術調査・登録査定!B$1:B$1000,0),49)),R335)+COUNTIF(INDIRECT("先行技術調査・登録査定!"&amp;ADDRESS(MATCH(C335,先行技術調査・登録査定!B$1:B$1000,0),3)&amp;":"&amp;ADDRESS(MATCH(C335,先行技術調査・登録査定!B$1:B$1000,0),49)),T335)&gt;0,"Yes","No"),"")</f>
        <v>No</v>
      </c>
      <c r="AB335" s="169" t="str">
        <f t="shared" ca="1" si="25"/>
        <v>Yes</v>
      </c>
      <c r="AC335" s="94" t="str">
        <f>IF(OR(LEFT(R335)="特",LEFT(R335)="実",AND(OR(LEFT(R335,2)="US",LEFT(R335,2)="WO",LEFT(R335,2)="GB",LEFT(R335,2)="EP",LEFT(R335,2)="DE"),OR(MID(R335,3,1)="1",MID(R335,3,1)="2",MID(R335,3,1)="3",MID(R335,3,1)="4",MID(R335,3,1)="5",MID(R335,3,1)="6",MID(R335,3,1)="7",MID(R335,3,1)="8",MID(R335,3,1)="9",MID(R335,3,1)="0",))),"",VLOOKUP($C335,非特許文献リスト!$A$2:$C$196,2,FALSE))</f>
        <v/>
      </c>
      <c r="AD335" s="95" t="str">
        <f>IF(OR(LEFT(R335)="特",LEFT(R335)="実",AND(OR(LEFT(R335,2)="US",LEFT(R335,2)="WO",LEFT(R335,2)="GB",LEFT(R335,2)="EP",LEFT(R335,2)="DE"),OR(MID(R335,3,1)="1",MID(R335,3,1)="2",MID(R335,3,1)="3",MID(R335,3,1)="4",MID(R335,3,1)="5",MID(R335,3,1)="6",MID(R335,3,1)="7",MID(R335,3,1)="8",MID(R335,3,1)="9",MID(R335,3,1)="0",))),"",VLOOKUP($C335,非特許文献リスト!$A$2:$C$196,3,FALSE))</f>
        <v/>
      </c>
      <c r="AE335" s="175" t="str">
        <f t="shared" si="22"/>
        <v>日本特許文献</v>
      </c>
      <c r="AF335" s="176" t="str">
        <f>IF(OR(LEFT(R335)="特",LEFT(R335)="実"),VLOOKUP(R335,'証拠（JP特許）'!$B$2:$AB$299,10,FALSE),IF(AND(OR(LEFT(R335,2)="US",LEFT(R335,2)="WO",LEFT(R335,2)="GB",LEFT(R335,2)="EP",LEFT(R335,2)="DE"),OR(MID(R335,3,1)="1",MID(R335,3,1)="2",MID(R335,3,1)="3",MID(R335,3,1)="4",MID(R335,3,1)="5",MID(R335,3,1)="6",MID(R335,3,1)="7",MID(R335,3,1)="8",MID(R335,3,1)="9",MID(R335,3,1)="0",)),VLOOKUP(R335,'証拠（WW特許）'!$B$2:$M$90,8,FALSE),""))</f>
        <v>ステリス　インコーポレーテッド</v>
      </c>
      <c r="AG335" s="176" t="str">
        <f>IF(OR(LEFT(R335)="特",LEFT(R335)="実"),VLOOKUP(R335,'証拠（JP特許）'!$B$2:$AB$299,26,FALSE),IF(AND(OR(LEFT(R335,2)="US",LEFT(R335,2)="WO",LEFT(R335,2)="GB",LEFT(R335,2)="EP",LEFT(R335,2)="DE"),OR(MID(R335,3,1)="1",MID(R335,3,1)="2",MID(R335,3,1)="3",MID(R335,3,1)="4",MID(R335,3,1)="5",MID(R335,3,1)="6",MID(R335,3,1)="7",MID(R335,3,1)="8",MID(R335,3,1)="9",MID(R335,3,1)="0",)),VLOOKUP(R335,'証拠（WW特許）'!$B$2:$M$90,12,FALSE),""))</f>
        <v>ジヨン　エツチ．ホワイト</v>
      </c>
      <c r="AH335" s="58" t="str">
        <f>IF(OR(LEFT(R335)="特",LEFT(R335)="実"),VLOOKUP(R335,'証拠（JP特許）'!$B$2:$X$299,20,FALSE),IF(AND(OR(LEFT(R335,2)="US",LEFT(R335,2)="WO",LEFT(R335,2)="GB",LEFT(R335,2)="EP",LEFT(R335,2)="DE"),OR(MID(R335,3,1)="1",MID(R335,3,1)="2",MID(R335,3,1)="3",MID(R335,3,1)="4",MID(R335,3,1)="5",MID(R335,3,1)="6",MID(R335,3,1)="7",MID(R335,3,1)="8",MID(R335,3,1)="9",MID(R335,3,1)="0",)),VLOOKUP(R335,'証拠（WW特許）'!$B$2:$U$90,20,FALSE),""))</f>
        <v>A61K   9/08    (2006.01),A61K  31/045   (2006.01),A61K  47/38    (2006.01),A61P  31/04    (2006.01)</v>
      </c>
      <c r="AI335" s="58" t="str">
        <f>IF(OR(LEFT(R335)="特",LEFT(R335)="実"),VLOOKUP(R335,'証拠（JP特許）'!$B$2:$X$299,21,FALSE),"")</f>
        <v xml:space="preserve">A61K  9/08      M,A61K 31/045      ,A61K  9/08       ,A61K 31/045  ADZ ,A61K 47/38      Z,A61K 47/38       ,A61P 31/04       </v>
      </c>
      <c r="AJ335" s="58" t="str">
        <f>IF(OR(LEFT(R335)="特",LEFT(R335)="実"),VLOOKUP(R335,'証拠（JP特許）'!$B$2:$X$299,22,FALSE),"")</f>
        <v>4C076AA12,4C076BB31,4C076CC18,4C076FF07,4C076FF17,4C076FF52,4C076FF53,4C076DD19N,4C076DD37A,4C076DD45G,4C076DD45N,4C076DD48N,4C076EE16G,4C076EE32G,4C076FF34,4C206AA01,4C206AA02,4C206CA03,4C206MA02,4C206MA03,4C206MA05,4C206MA28,4C206MA29,4C206MA83,4C206NA03,4C206ZB35,4C206ZA90</v>
      </c>
      <c r="AK335" s="59" t="str">
        <f>IF(OR(LEFT(R335)="特",LEFT(R335)="実"),VLOOKUP(R335,'証拠（JP特許）'!$B$2:$X$299,17,FALSE),IF(AND(OR(LEFT(R335,2)="US",LEFT(R335,2)="WO",LEFT(R335,2)="GB",LEFT(R335,2)="EP",LEFT(R335,2)="DE"),OR(MID(R335,3,1)="1",MID(R335,3,1)="2",MID(R335,3,1)="3",MID(R335,3,1)="4",MID(R335,3,1)="5",MID(R335,3,1)="6",MID(R335,3,1)="7",MID(R335,3,1)="8",MID(R335,3,1)="9",MID(R335,3,1)="0",)),VLOOKUP(R335,'証拠（WW特許）'!$B$2:$U$90,16,FALSE),""))</f>
        <v>1987.05.16</v>
      </c>
      <c r="AL335" s="58"/>
      <c r="AM335" s="58"/>
      <c r="AN335" s="58"/>
      <c r="AO335" s="58" t="str">
        <f ca="1">IF(OR(LEFT(R335)="特",LEFT(R335)="実",AND(OR(LEFT(R335,2)="US",LEFT(R335,2)="WO",LEFT(R335,2)="GB",LEFT(R335,2)="EP",LEFT(R335,2)="DE"),OR(MID(R335,3,1)="1",MID(R335,3,1)="2",MID(R335,3,1)="3",MID(R335,3,1)="4",MID(R335,3,1)="5",MID(R335,3,1)="6",MID(R335,3,1)="7",MID(R335,3,1)="8",MID(R335,3,1)="9",MID(R335,3,1)="0"))),IF(COUNTIF(INDIRECT("発明者引用!"&amp;ADDRESS(MATCH(C335,発明者引用!B$1:B$196,0),4)&amp;":"&amp;ADDRESS(MATCH(C335,発明者引用!B$1:B$196,0),17)),R335)+COUNTIF(INDIRECT("発明者引用!"&amp;ADDRESS(MATCH(C335,発明者引用!B$1:B$196,0),4)&amp;":"&amp;ADDRESS(MATCH(C335,発明者引用!B$1:B$196,0),17)),#REF!)+COUNTIF(INDIRECT("発明者引用!"&amp;ADDRESS(MATCH(C335,発明者引用!B$1:B$196,0),4)&amp;":"&amp;ADDRESS(MATCH(C335,発明者引用!B$1:B$196,0),17)),T335)&gt;0,"Yes","No"),"")</f>
        <v>No</v>
      </c>
      <c r="AP335" s="58" t="str">
        <f ca="1">IF(OR(LEFT(R335)="特",LEFT(R335)="実",AND(OR(LEFT(R335,2)="US",LEFT(R335,2)="WO",LEFT(R335,2)="GB",LEFT(R335,2)="EP",LEFT(R335,2)="DE"),OR(MID(R335,3,1)="1",MID(R335,3,1)="2",MID(R335,3,1)="3",MID(R335,3,1)="4",MID(R335,3,1)="5",MID(R335,3,1)="6",MID(R335,3,1)="7",MID(R335,3,1)="8",MID(R335,3,1)="9",MID(R335,3,1)="0"))),IF(VLOOKUP(C335,ファミリ引用特許WO!$A$2:$B$241,2,FALSE)+VLOOKUP(C335,ファミリ引用文献WO!$A$2:$C$241,3,FALSE)=0,"ISR無し",IF(COUNTIF(INDIRECT("ファミリ引用特許WO!"&amp;ADDRESS(MATCH(C335,ファミリ引用特許WO!$A$2:$A$241,0),1)&amp;":"&amp;ADDRESS(MATCH(C335,ファミリ引用特許WO!$A$2:$A$241,0),19)),R335)+COUNTIF(INDIRECT("ファミリ引用特許WO!"&amp;ADDRESS(MATCH(C335,ファミリ引用特許WO!$A$2:$A$241,0),1)&amp;":"&amp;ADDRESS(MATCH(C335,ファミリ引用特許WO!$A$2:$A$241,0),19)),S335)+COUNTIF(INDIRECT("ファミリ引用特許WO!"&amp;ADDRESS(MATCH(C335,ファミリ引用特許WO!$A$2:$A$241,0),1)&amp;":"&amp;ADDRESS(MATCH(C335,ファミリ引用特許WO!$A$2:$A$241,0),19)),T335)+COUNTIF(INDIRECT("ファミリ引用特許WO!"&amp;ADDRESS(MATCH(C335,ファミリ引用特許WO!$A$2:$A$241,0),1)&amp;":"&amp;ADDRESS(MATCH(C335,ファミリ引用特許WO!$A$2:$A$241,0),19)),W335)+COUNTIF(INDIRECT("ファミリ引用特許WO!"&amp;ADDRESS(MATCH(C335,ファミリ引用特許WO!$A$2:$A$241,0),1)&amp;":"&amp;ADDRESS(MATCH(C335,ファミリ引用特許WO!$A$2:$A$241,0),19)),Y335)&gt;0,"Yes","No")),"")</f>
        <v>ISR無し</v>
      </c>
      <c r="AQ335" s="55" t="str">
        <f ca="1">IF(OR(LEFT(R335)="特",LEFT(R335)="実",AND(OR(LEFT(R335,2)="US",LEFT(R335,2)="WO",LEFT(R335,2)="GB",LEFT(R335,2)="EP",LEFT(R335,2)="DE"),OR(MID(R335,3,1)="1",MID(R335,3,1)="2",MID(R335,3,1)="3",MID(R335,3,1)="4",MID(R335,3,1)="5",MID(R335,3,1)="6",MID(R335,3,1)="7",MID(R335,3,1)="8",MID(R335,3,1)="9",MID(R335,3,1)="0"))),IF(VLOOKUP(C335,'ファミリ引用特許表記修正（ex.A2→A）'!$A$2:$B$241,2,FALSE)=0,"family無し",IF(COUNTIF(INDIRECT("'ファミリ引用特許表記修正（ex.A2→A）'!"&amp;ADDRESS(MATCH(C335,'ファミリ引用特許表記修正（ex.A2→A）'!$A$2:$A$241,0),1)&amp;":"&amp;ADDRESS(MATCH(C335,'ファミリ引用特許表記修正（ex.A2→A）'!$A$2:$A$241,0),171)),R335)+COUNTIF(INDIRECT("'ファミリ引用特許表記修正（ex.A2→A）'!"&amp;ADDRESS(MATCH(C335,'ファミリ引用特許表記修正（ex.A2→A）'!$A$2:$A$241,0),1)&amp;":"&amp;ADDRESS(MATCH(C335,'ファミリ引用特許表記修正（ex.A2→A）'!$A$2:$A$241,0),171)),S335)+COUNTIF(INDIRECT("'ファミリ引用特許表記修正（ex.A2→A）'!"&amp;ADDRESS(MATCH(C335,'ファミリ引用特許表記修正（ex.A2→A）'!$A$2:$A$241,0),1)&amp;":"&amp;ADDRESS(MATCH(C335,'ファミリ引用特許表記修正（ex.A2→A）'!$A$2:$A$241,0),171)),T335)+COUNTIF(INDIRECT("'ファミリ引用特許表記修正（ex.A2→A）'!"&amp;ADDRESS(MATCH(C335,'ファミリ引用特許表記修正（ex.A2→A）'!$A$2:$A$241,0),1)&amp;":"&amp;ADDRESS(MATCH(C335,'ファミリ引用特許表記修正（ex.A2→A）'!$A$2:$A$241,0),171)),W335)+COUNTIF(INDIRECT("'ファミリ引用特許表記修正（ex.A2→A）'!"&amp;ADDRESS(MATCH(C335,'ファミリ引用特許表記修正（ex.A2→A）'!$A$2:$A$241,0),1)&amp;":"&amp;ADDRESS(MATCH(C335,'ファミリ引用特許表記修正（ex.A2→A）'!$A$2:$A$241,0),171)),Y335)&gt;0,"Yes","No")),"")</f>
        <v>family無し</v>
      </c>
      <c r="AR335" s="193" t="str">
        <f>IF(OR(LEFT(R335)="特",LEFT(R335)="実",AND(OR(LEFT(R335,2)="US",LEFT(R335,2)="WO",LEFT(R335,2)="GB",LEFT(R335,2)="EP",LEFT(R335,2)="DE"),OR(MID(R335,3,1)="1",MID(R335,3,1)="2",MID(R335,3,1)="3",MID(R335,3,1)="4",MID(R335,3,1)="5",MID(R335,3,1)="6",MID(R335,3,1)="7",MID(R335,3,1)="8",MID(R335,3,1)="9",MID(R335,3,1)="0",))),"",VLOOKUP($C335,ファミリ発明者引用文献!A$3:B$235,2,FALSE))</f>
        <v/>
      </c>
      <c r="AS335" s="55" t="str">
        <f>VLOOKUP(C335,ファミリ引用文献WO!A$2:B$241,2,FALSE)</f>
        <v/>
      </c>
      <c r="AT335" s="58" t="str">
        <f>VLOOKUP(C335,ファミリ引用文献!A$3:B$242,2,FALSE)</f>
        <v/>
      </c>
      <c r="AU335" s="58" t="str">
        <f>VLOOKUP(C335,審判データ!AH$2:BT$379,39,FALSE)</f>
        <v>AU03403193A;AU00663566B;DE69329565D;DE69329565T;EP559294A;EP559294B;GB02266024A;GB02266024B;GB09304520D;特開平05-073659;特許02770097;特開平08-106530;KR19930020297A;KR00156270B;US5377102</v>
      </c>
      <c r="AV335" s="62" t="str">
        <f ca="1">IF(INDIRECT("審判データ!"&amp;ADDRESS(MATCH(C335,審判データ!$AH$1:$AH$379,0),32))="早期審査の対象とする","早期審査","")</f>
        <v/>
      </c>
      <c r="AW335" s="665" t="str">
        <f t="shared" si="26"/>
        <v>不一致</v>
      </c>
      <c r="AX335" s="666" t="str">
        <f>IF(LEFT(AE335,3)="日本特",IF(LEFT(C335)="特",VLOOKUP(C335,'本件、証拠文献テーマコード'!G$2:I$376,3,FALSE),VLOOKUP(C335,'本件、証拠文献テーマコード'!B$2:I$376,8,FALSE)),"")</f>
        <v>2C032,5B046,5B050</v>
      </c>
      <c r="AY335" s="666" t="str">
        <f>IF(LEFT(AE335,3)="日本特",IF(OR(MID(R335,2,1)="開",MID(R335,2,1)="表",MID(R335,2,1)="登"),VLOOKUP(R335,'本件、証拠文献テーマコード'!C$2:I$379,7,FALSE),VLOOKUP(R335,'本件、証拠文献テーマコード'!G$2:I$379,3,FALSE)),"")</f>
        <v>4C076,4C206,4C201</v>
      </c>
      <c r="AZ335" s="54">
        <f ca="1">INDIRECT("審判データ!"&amp;ADDRESS(MATCH(C335,審判データ!$AH$1:$AH$379,0),20))</f>
        <v>2011</v>
      </c>
    </row>
    <row r="336" spans="1:52" ht="81" x14ac:dyDescent="0.15">
      <c r="A336" s="1003"/>
      <c r="B336" s="586" t="str">
        <f ca="1">IF(A336="",B335,INDIRECT("審判データ!"&amp;ADDRESS(MATCH(A336,審判データ!$HC$1:$HC$379,0),20))&amp;" / "&amp;INDIRECT("審判データ!"&amp;ADDRESS(MATCH(A336,審判データ!$HC$1:$HC$379,0),21)))</f>
        <v>2010 / 29-2</v>
      </c>
      <c r="C336" s="736">
        <v>2770097</v>
      </c>
      <c r="D336" s="413" t="s">
        <v>8719</v>
      </c>
      <c r="E336" s="163" t="s">
        <v>8716</v>
      </c>
      <c r="F336" s="43" t="s">
        <v>8717</v>
      </c>
      <c r="G336" s="43" t="s">
        <v>138</v>
      </c>
      <c r="H336" s="43" t="s">
        <v>8707</v>
      </c>
      <c r="I336" s="43" t="s">
        <v>8712</v>
      </c>
      <c r="J336" s="43" t="s">
        <v>8714</v>
      </c>
      <c r="K336" s="43" t="s">
        <v>8715</v>
      </c>
      <c r="L336" s="1017"/>
      <c r="M336" s="983"/>
      <c r="N336" s="1014"/>
      <c r="O336" s="1015"/>
      <c r="P336" s="992"/>
      <c r="Q336" s="715" t="s">
        <v>23006</v>
      </c>
      <c r="R336" s="716" t="s">
        <v>23007</v>
      </c>
      <c r="S336" s="706" t="str">
        <f>IF(OR(LEFT(R336)="特",LEFT(R336)="実"),VLOOKUP(R336,'証拠（JP特許）'!$B$2:$D$299,2,FALSE),IF(AND(OR(LEFT(R336,2)="US",LEFT(R336,2)="WO",LEFT(R336,2)="GB",LEFT(R336,2)="EP",LEFT(R336,2)="DE"),OR(MID(R336,3,1)="1",MID(R336,3,1)="2",MID(R336,3,1)="3",MID(R336,3,1)="4",MID(R336,3,1)="5",MID(R336,3,1)="6",MID(R336,3,1)="7",MID(R336,3,1)="8",MID(R336,3,1)="9",MID(R336,3,1)="0")),VLOOKUP(R336,'証拠（WW特許）'!$B$2:$C$90,2,FALSE),"_"))</f>
        <v>_</v>
      </c>
      <c r="T336" s="707" t="str">
        <f>IF(OR(LEFT(R336)="特",LEFT(R336)="実"),VLOOKUP(R336,'証拠（JP特許）'!$B$2:$E$299,4,FALSE),"_")</f>
        <v>_</v>
      </c>
      <c r="U336" s="716" t="s">
        <v>94</v>
      </c>
      <c r="V336" s="715" t="s">
        <v>25</v>
      </c>
      <c r="W336" s="708" t="str">
        <f t="shared" si="27"/>
        <v/>
      </c>
      <c r="X336" s="709"/>
      <c r="Y336" s="709" t="str">
        <f t="shared" si="28"/>
        <v/>
      </c>
      <c r="Z336" s="91" t="str">
        <f ca="1">IF(OR(LEFT(R336)="特",LEFT(R336)="実",AND(OR(LEFT(R336,2)="US",LEFT(R336,2)="WO",LEFT(R336,2)="GB",LEFT(R336,2)="EP",LEFT(R336,2)="DE"),OR(MID(R336,3,1)="1",MID(R336,3,1)="2",MID(R336,3,1)="3",MID(R336,3,1)="4",MID(R336,3,1)="5",MID(R336,3,1)="6",MID(R336,3,1)="7",MID(R336,3,1)="8",MID(R336,3,1)="9",MID(R336,3,1)="0",))),IF(COUNTIF(INDIRECT("拒絶理由・拒絶査定・異議申立!"&amp;ADDRESS(MATCH(C336,拒絶理由・拒絶査定・異議申立!B$1:B$1000,0),3)&amp;":"&amp;ADDRESS(MATCH(C336,拒絶理由・拒絶査定・異議申立!B$1:B$1000,0),50)),R336)+COUNTIF(INDIRECT("拒絶理由・拒絶査定・異議申立!"&amp;ADDRESS(MATCH(C336,拒絶理由・拒絶査定・異議申立!B$1:B$1000,0),3)&amp;":"&amp;ADDRESS(MATCH(C336,拒絶理由・拒絶査定・異議申立!B$1:B$1000,0),50)),T336)&gt;0,"Yes","No"),"")</f>
        <v/>
      </c>
      <c r="AA336" s="92" t="str">
        <f ca="1">IF(OR(LEFT(R336)="特",LEFT(R336)="実",AND(OR(LEFT(R336,2)="US",LEFT(R336,2)="WO",LEFT(R336,2)="GB",LEFT(R336,2)="EP",LEFT(R336,2)="DE"),OR(MID(R336,3,1)="1",MID(R336,3,1)="2",MID(R336,3,1)="3",MID(R336,3,1)="4",MID(R336,3,1)="5",MID(R336,3,1)="6",MID(R336,3,1)="7",MID(R336,3,1)="8",MID(R336,3,1)="9",MID(R336,3,1)="0",))),IF(COUNTIF(INDIRECT("先行技術調査・登録査定!"&amp;ADDRESS(MATCH(C336,先行技術調査・登録査定!B$1:B$1000,0),3)&amp;":"&amp;ADDRESS(MATCH(C336,先行技術調査・登録査定!B$1:B$1000,0),49)),R336)+COUNTIF(INDIRECT("先行技術調査・登録査定!"&amp;ADDRESS(MATCH(C336,先行技術調査・登録査定!B$1:B$1000,0),3)&amp;":"&amp;ADDRESS(MATCH(C336,先行技術調査・登録査定!B$1:B$1000,0),49)),T336)&gt;0,"Yes","No"),"")</f>
        <v/>
      </c>
      <c r="AB336" s="169" t="str">
        <f t="shared" ca="1" si="25"/>
        <v/>
      </c>
      <c r="AC336" s="94" t="str">
        <f>IF(OR(LEFT(R336)="特",LEFT(R336)="実",AND(OR(LEFT(R336,2)="US",LEFT(R336,2)="WO",LEFT(R336,2)="GB",LEFT(R336,2)="EP",LEFT(R336,2)="DE"),OR(MID(R336,3,1)="1",MID(R336,3,1)="2",MID(R336,3,1)="3",MID(R336,3,1)="4",MID(R336,3,1)="5",MID(R336,3,1)="6",MID(R336,3,1)="7",MID(R336,3,1)="8",MID(R336,3,1)="9",MID(R336,3,1)="0",))),"",VLOOKUP($C336,非特許文献リスト!$A$2:$C$196,2,FALSE))</f>
        <v/>
      </c>
      <c r="AD336" s="95" t="str">
        <f>IF(OR(LEFT(R336)="特",LEFT(R336)="実",AND(OR(LEFT(R336,2)="US",LEFT(R336,2)="WO",LEFT(R336,2)="GB",LEFT(R336,2)="EP",LEFT(R336,2)="DE"),OR(MID(R336,3,1)="1",MID(R336,3,1)="2",MID(R336,3,1)="3",MID(R336,3,1)="4",MID(R336,3,1)="5",MID(R336,3,1)="6",MID(R336,3,1)="7",MID(R336,3,1)="8",MID(R336,3,1)="9",MID(R336,3,1)="0",))),"",VLOOKUP($C336,非特許文献リスト!$A$2:$C$196,3,FALSE))</f>
        <v/>
      </c>
      <c r="AE336" s="175" t="str">
        <f t="shared" si="22"/>
        <v/>
      </c>
      <c r="AF336" s="176" t="str">
        <f>IF(OR(LEFT(R336)="特",LEFT(R336)="実"),VLOOKUP(R336,'証拠（JP特許）'!$B$2:$AB$299,10,FALSE),IF(AND(OR(LEFT(R336,2)="US",LEFT(R336,2)="WO",LEFT(R336,2)="GB",LEFT(R336,2)="EP",LEFT(R336,2)="DE"),OR(MID(R336,3,1)="1",MID(R336,3,1)="2",MID(R336,3,1)="3",MID(R336,3,1)="4",MID(R336,3,1)="5",MID(R336,3,1)="6",MID(R336,3,1)="7",MID(R336,3,1)="8",MID(R336,3,1)="9",MID(R336,3,1)="0",)),VLOOKUP(R336,'証拠（WW特許）'!$B$2:$M$90,8,FALSE),""))</f>
        <v/>
      </c>
      <c r="AG336" s="176" t="str">
        <f>IF(OR(LEFT(R336)="特",LEFT(R336)="実"),VLOOKUP(R336,'証拠（JP特許）'!$B$2:$AB$299,26,FALSE),IF(AND(OR(LEFT(R336,2)="US",LEFT(R336,2)="WO",LEFT(R336,2)="GB",LEFT(R336,2)="EP",LEFT(R336,2)="DE"),OR(MID(R336,3,1)="1",MID(R336,3,1)="2",MID(R336,3,1)="3",MID(R336,3,1)="4",MID(R336,3,1)="5",MID(R336,3,1)="6",MID(R336,3,1)="7",MID(R336,3,1)="8",MID(R336,3,1)="9",MID(R336,3,1)="0",)),VLOOKUP(R336,'証拠（WW特許）'!$B$2:$M$90,12,FALSE),""))</f>
        <v/>
      </c>
      <c r="AH336" s="58" t="str">
        <f>IF(OR(LEFT(R336)="特",LEFT(R336)="実"),VLOOKUP(R336,'証拠（JP特許）'!$B$2:$X$299,20,FALSE),IF(AND(OR(LEFT(R336,2)="US",LEFT(R336,2)="WO",LEFT(R336,2)="GB",LEFT(R336,2)="EP",LEFT(R336,2)="DE"),OR(MID(R336,3,1)="1",MID(R336,3,1)="2",MID(R336,3,1)="3",MID(R336,3,1)="4",MID(R336,3,1)="5",MID(R336,3,1)="6",MID(R336,3,1)="7",MID(R336,3,1)="8",MID(R336,3,1)="9",MID(R336,3,1)="0",)),VLOOKUP(R336,'証拠（WW特許）'!$B$2:$U$90,20,FALSE),""))</f>
        <v/>
      </c>
      <c r="AI336" s="58" t="str">
        <f>IF(OR(LEFT(R336)="特",LEFT(R336)="実"),VLOOKUP(R336,'証拠（JP特許）'!$B$2:$X$299,21,FALSE),"")</f>
        <v/>
      </c>
      <c r="AJ336" s="58" t="str">
        <f>IF(OR(LEFT(R336)="特",LEFT(R336)="実"),VLOOKUP(R336,'証拠（JP特許）'!$B$2:$X$299,22,FALSE),"")</f>
        <v/>
      </c>
      <c r="AK336" s="59" t="str">
        <f>IF(OR(LEFT(R336)="特",LEFT(R336)="実"),VLOOKUP(R336,'証拠（JP特許）'!$B$2:$X$299,17,FALSE),IF(AND(OR(LEFT(R336,2)="US",LEFT(R336,2)="WO",LEFT(R336,2)="GB",LEFT(R336,2)="EP",LEFT(R336,2)="DE"),OR(MID(R336,3,1)="1",MID(R336,3,1)="2",MID(R336,3,1)="3",MID(R336,3,1)="4",MID(R336,3,1)="5",MID(R336,3,1)="6",MID(R336,3,1)="7",MID(R336,3,1)="8",MID(R336,3,1)="9",MID(R336,3,1)="0",)),VLOOKUP(R336,'証拠（WW特許）'!$B$2:$U$90,16,FALSE),""))</f>
        <v/>
      </c>
      <c r="AL336" s="58"/>
      <c r="AM336" s="58"/>
      <c r="AN336" s="58"/>
      <c r="AO336" s="58" t="str">
        <f ca="1">IF(OR(LEFT(R336)="特",LEFT(R336)="実",AND(OR(LEFT(R336,2)="US",LEFT(R336,2)="WO",LEFT(R336,2)="GB",LEFT(R336,2)="EP",LEFT(R336,2)="DE"),OR(MID(R336,3,1)="1",MID(R336,3,1)="2",MID(R336,3,1)="3",MID(R336,3,1)="4",MID(R336,3,1)="5",MID(R336,3,1)="6",MID(R336,3,1)="7",MID(R336,3,1)="8",MID(R336,3,1)="9",MID(R336,3,1)="0"))),IF(COUNTIF(INDIRECT("発明者引用!"&amp;ADDRESS(MATCH(C336,発明者引用!B$1:B$196,0),4)&amp;":"&amp;ADDRESS(MATCH(C336,発明者引用!B$1:B$196,0),17)),R336)+COUNTIF(INDIRECT("発明者引用!"&amp;ADDRESS(MATCH(C336,発明者引用!B$1:B$196,0),4)&amp;":"&amp;ADDRESS(MATCH(C336,発明者引用!B$1:B$196,0),17)),#REF!)+COUNTIF(INDIRECT("発明者引用!"&amp;ADDRESS(MATCH(C336,発明者引用!B$1:B$196,0),4)&amp;":"&amp;ADDRESS(MATCH(C336,発明者引用!B$1:B$196,0),17)),T336)&gt;0,"Yes","No"),"")</f>
        <v/>
      </c>
      <c r="AP336" s="58" t="str">
        <f ca="1">IF(OR(LEFT(R336)="特",LEFT(R336)="実",AND(OR(LEFT(R336,2)="US",LEFT(R336,2)="WO",LEFT(R336,2)="GB",LEFT(R336,2)="EP",LEFT(R336,2)="DE"),OR(MID(R336,3,1)="1",MID(R336,3,1)="2",MID(R336,3,1)="3",MID(R336,3,1)="4",MID(R336,3,1)="5",MID(R336,3,1)="6",MID(R336,3,1)="7",MID(R336,3,1)="8",MID(R336,3,1)="9",MID(R336,3,1)="0"))),IF(VLOOKUP(C336,ファミリ引用特許WO!$A$2:$B$241,2,FALSE)+VLOOKUP(C336,ファミリ引用文献WO!$A$2:$C$241,3,FALSE)=0,"ISR無し",IF(COUNTIF(INDIRECT("ファミリ引用特許WO!"&amp;ADDRESS(MATCH(C336,ファミリ引用特許WO!$A$2:$A$241,0),1)&amp;":"&amp;ADDRESS(MATCH(C336,ファミリ引用特許WO!$A$2:$A$241,0),19)),R336)+COUNTIF(INDIRECT("ファミリ引用特許WO!"&amp;ADDRESS(MATCH(C336,ファミリ引用特許WO!$A$2:$A$241,0),1)&amp;":"&amp;ADDRESS(MATCH(C336,ファミリ引用特許WO!$A$2:$A$241,0),19)),S336)+COUNTIF(INDIRECT("ファミリ引用特許WO!"&amp;ADDRESS(MATCH(C336,ファミリ引用特許WO!$A$2:$A$241,0),1)&amp;":"&amp;ADDRESS(MATCH(C336,ファミリ引用特許WO!$A$2:$A$241,0),19)),T336)+COUNTIF(INDIRECT("ファミリ引用特許WO!"&amp;ADDRESS(MATCH(C336,ファミリ引用特許WO!$A$2:$A$241,0),1)&amp;":"&amp;ADDRESS(MATCH(C336,ファミリ引用特許WO!$A$2:$A$241,0),19)),W336)+COUNTIF(INDIRECT("ファミリ引用特許WO!"&amp;ADDRESS(MATCH(C336,ファミリ引用特許WO!$A$2:$A$241,0),1)&amp;":"&amp;ADDRESS(MATCH(C336,ファミリ引用特許WO!$A$2:$A$241,0),19)),Y336)&gt;0,"Yes","No")),"")</f>
        <v/>
      </c>
      <c r="AQ336" s="55" t="str">
        <f ca="1">IF(OR(LEFT(R336)="特",LEFT(R336)="実",AND(OR(LEFT(R336,2)="US",LEFT(R336,2)="WO",LEFT(R336,2)="GB",LEFT(R336,2)="EP",LEFT(R336,2)="DE"),OR(MID(R336,3,1)="1",MID(R336,3,1)="2",MID(R336,3,1)="3",MID(R336,3,1)="4",MID(R336,3,1)="5",MID(R336,3,1)="6",MID(R336,3,1)="7",MID(R336,3,1)="8",MID(R336,3,1)="9",MID(R336,3,1)="0"))),IF(VLOOKUP(C336,'ファミリ引用特許表記修正（ex.A2→A）'!$A$2:$B$241,2,FALSE)=0,"family無し",IF(COUNTIF(INDIRECT("'ファミリ引用特許表記修正（ex.A2→A）'!"&amp;ADDRESS(MATCH(C336,'ファミリ引用特許表記修正（ex.A2→A）'!$A$2:$A$241,0),1)&amp;":"&amp;ADDRESS(MATCH(C336,'ファミリ引用特許表記修正（ex.A2→A）'!$A$2:$A$241,0),171)),R336)+COUNTIF(INDIRECT("'ファミリ引用特許表記修正（ex.A2→A）'!"&amp;ADDRESS(MATCH(C336,'ファミリ引用特許表記修正（ex.A2→A）'!$A$2:$A$241,0),1)&amp;":"&amp;ADDRESS(MATCH(C336,'ファミリ引用特許表記修正（ex.A2→A）'!$A$2:$A$241,0),171)),S336)+COUNTIF(INDIRECT("'ファミリ引用特許表記修正（ex.A2→A）'!"&amp;ADDRESS(MATCH(C336,'ファミリ引用特許表記修正（ex.A2→A）'!$A$2:$A$241,0),1)&amp;":"&amp;ADDRESS(MATCH(C336,'ファミリ引用特許表記修正（ex.A2→A）'!$A$2:$A$241,0),171)),T336)+COUNTIF(INDIRECT("'ファミリ引用特許表記修正（ex.A2→A）'!"&amp;ADDRESS(MATCH(C336,'ファミリ引用特許表記修正（ex.A2→A）'!$A$2:$A$241,0),1)&amp;":"&amp;ADDRESS(MATCH(C336,'ファミリ引用特許表記修正（ex.A2→A）'!$A$2:$A$241,0),171)),W336)+COUNTIF(INDIRECT("'ファミリ引用特許表記修正（ex.A2→A）'!"&amp;ADDRESS(MATCH(C336,'ファミリ引用特許表記修正（ex.A2→A）'!$A$2:$A$241,0),1)&amp;":"&amp;ADDRESS(MATCH(C336,'ファミリ引用特許表記修正（ex.A2→A）'!$A$2:$A$241,0),171)),Y336)&gt;0,"Yes","No")),"")</f>
        <v/>
      </c>
      <c r="AR336" s="193" t="str">
        <f>IF(OR(LEFT(R336)="特",LEFT(R336)="実",AND(OR(LEFT(R336,2)="US",LEFT(R336,2)="WO",LEFT(R336,2)="GB",LEFT(R336,2)="EP",LEFT(R336,2)="DE"),OR(MID(R336,3,1)="1",MID(R336,3,1)="2",MID(R336,3,1)="3",MID(R336,3,1)="4",MID(R336,3,1)="5",MID(R336,3,1)="6",MID(R336,3,1)="7",MID(R336,3,1)="8",MID(R336,3,1)="9",MID(R336,3,1)="0",))),"",VLOOKUP($C336,ファミリ発明者引用文献!A$3:B$235,2,FALSE))</f>
        <v>,,</v>
      </c>
      <c r="AS336" s="55" t="str">
        <f>VLOOKUP(C336,ファミリ引用文献WO!A$2:B$241,2,FALSE)</f>
        <v/>
      </c>
      <c r="AT336" s="58" t="str">
        <f>VLOOKUP(C336,ファミリ引用文献!A$3:B$242,2,FALSE)</f>
        <v/>
      </c>
      <c r="AU336" s="58" t="str">
        <f>VLOOKUP(C336,審判データ!AH$2:BT$379,39,FALSE)</f>
        <v>AU03403193A;AU00663566B;DE69329565D;DE69329565T;EP559294A;EP559294B;GB02266024A;GB02266024B;GB09304520D;特開平05-073659;特許02770097;特開平08-106530;KR19930020297A;KR00156270B;US5377102</v>
      </c>
      <c r="AV336" s="62" t="str">
        <f ca="1">IF(INDIRECT("審判データ!"&amp;ADDRESS(MATCH(C336,審判データ!$AH$1:$AH$379,0),32))="早期審査の対象とする","早期審査","")</f>
        <v/>
      </c>
      <c r="AW336" s="665" t="str">
        <f t="shared" si="26"/>
        <v/>
      </c>
      <c r="AX336" s="666" t="str">
        <f>IF(LEFT(AE336,3)="日本特",IF(LEFT(C336)="特",VLOOKUP(C336,'本件、証拠文献テーマコード'!G$2:I$376,3,FALSE),VLOOKUP(C336,'本件、証拠文献テーマコード'!B$2:I$376,8,FALSE)),"")</f>
        <v/>
      </c>
      <c r="AY336" s="666" t="str">
        <f>IF(LEFT(AE336,3)="日本特",IF(OR(MID(R336,2,1)="開",MID(R336,2,1)="表",MID(R336,2,1)="登"),VLOOKUP(R336,'本件、証拠文献テーマコード'!C$2:I$379,7,FALSE),VLOOKUP(R336,'本件、証拠文献テーマコード'!G$2:I$379,3,FALSE)),"")</f>
        <v/>
      </c>
      <c r="AZ336" s="54">
        <f ca="1">INDIRECT("審判データ!"&amp;ADDRESS(MATCH(C336,審判データ!$AH$1:$AH$379,0),20))</f>
        <v>2011</v>
      </c>
    </row>
    <row r="337" spans="1:52" ht="27" x14ac:dyDescent="0.15">
      <c r="A337" s="1003"/>
      <c r="B337" s="586" t="str">
        <f ca="1">IF(A337="",B336,INDIRECT("審判データ!"&amp;ADDRESS(MATCH(A337,審判データ!$HC$1:$HC$379,0),20))&amp;" / "&amp;INDIRECT("審判データ!"&amp;ADDRESS(MATCH(A337,審判データ!$HC$1:$HC$379,0),21)))</f>
        <v>2010 / 29-2</v>
      </c>
      <c r="C337" s="736">
        <v>2770097</v>
      </c>
      <c r="D337" s="413" t="s">
        <v>8719</v>
      </c>
      <c r="E337" s="163" t="s">
        <v>8716</v>
      </c>
      <c r="F337" s="43" t="s">
        <v>8717</v>
      </c>
      <c r="G337" s="43" t="s">
        <v>138</v>
      </c>
      <c r="H337" s="43" t="s">
        <v>8707</v>
      </c>
      <c r="I337" s="43" t="s">
        <v>8712</v>
      </c>
      <c r="J337" s="43" t="s">
        <v>8714</v>
      </c>
      <c r="K337" s="43" t="s">
        <v>8715</v>
      </c>
      <c r="L337" s="1017"/>
      <c r="M337" s="983"/>
      <c r="N337" s="1014"/>
      <c r="O337" s="1015"/>
      <c r="P337" s="992"/>
      <c r="Q337" s="715" t="s">
        <v>192</v>
      </c>
      <c r="R337" s="716" t="s">
        <v>23008</v>
      </c>
      <c r="S337" s="706" t="str">
        <f>IF(OR(LEFT(R337)="特",LEFT(R337)="実"),VLOOKUP(R337,'証拠（JP特許）'!$B$2:$D$299,2,FALSE),IF(AND(OR(LEFT(R337,2)="US",LEFT(R337,2)="WO",LEFT(R337,2)="GB",LEFT(R337,2)="EP",LEFT(R337,2)="DE"),OR(MID(R337,3,1)="1",MID(R337,3,1)="2",MID(R337,3,1)="3",MID(R337,3,1)="4",MID(R337,3,1)="5",MID(R337,3,1)="6",MID(R337,3,1)="7",MID(R337,3,1)="8",MID(R337,3,1)="9",MID(R337,3,1)="0")),VLOOKUP(R337,'証拠（WW特許）'!$B$2:$C$90,2,FALSE),"_"))</f>
        <v>特願昭58-169970</v>
      </c>
      <c r="T337" s="707" t="str">
        <f>IF(OR(LEFT(R337)="特",LEFT(R337)="実"),VLOOKUP(R337,'証拠（JP特許）'!$B$2:$E$299,4,FALSE),"_")</f>
        <v>JP1774114</v>
      </c>
      <c r="U337" s="716" t="s">
        <v>94</v>
      </c>
      <c r="V337" s="715" t="s">
        <v>25</v>
      </c>
      <c r="W337" s="708" t="str">
        <f t="shared" si="27"/>
        <v>JP6061518A</v>
      </c>
      <c r="X337" s="709"/>
      <c r="Y337" s="709" t="str">
        <f t="shared" si="28"/>
        <v>JP1774114B</v>
      </c>
      <c r="Z337" s="91" t="str">
        <f ca="1">IF(OR(LEFT(R337)="特",LEFT(R337)="実",AND(OR(LEFT(R337,2)="US",LEFT(R337,2)="WO",LEFT(R337,2)="GB",LEFT(R337,2)="EP",LEFT(R337,2)="DE"),OR(MID(R337,3,1)="1",MID(R337,3,1)="2",MID(R337,3,1)="3",MID(R337,3,1)="4",MID(R337,3,1)="5",MID(R337,3,1)="6",MID(R337,3,1)="7",MID(R337,3,1)="8",MID(R337,3,1)="9",MID(R337,3,1)="0",))),IF(COUNTIF(INDIRECT("拒絶理由・拒絶査定・異議申立!"&amp;ADDRESS(MATCH(C337,拒絶理由・拒絶査定・異議申立!B$1:B$1000,0),3)&amp;":"&amp;ADDRESS(MATCH(C337,拒絶理由・拒絶査定・異議申立!B$1:B$1000,0),50)),R337)+COUNTIF(INDIRECT("拒絶理由・拒絶査定・異議申立!"&amp;ADDRESS(MATCH(C337,拒絶理由・拒絶査定・異議申立!B$1:B$1000,0),3)&amp;":"&amp;ADDRESS(MATCH(C337,拒絶理由・拒絶査定・異議申立!B$1:B$1000,0),50)),T337)&gt;0,"Yes","No"),"")</f>
        <v>No</v>
      </c>
      <c r="AA337" s="92" t="str">
        <f ca="1">IF(OR(LEFT(R337)="特",LEFT(R337)="実",AND(OR(LEFT(R337,2)="US",LEFT(R337,2)="WO",LEFT(R337,2)="GB",LEFT(R337,2)="EP",LEFT(R337,2)="DE"),OR(MID(R337,3,1)="1",MID(R337,3,1)="2",MID(R337,3,1)="3",MID(R337,3,1)="4",MID(R337,3,1)="5",MID(R337,3,1)="6",MID(R337,3,1)="7",MID(R337,3,1)="8",MID(R337,3,1)="9",MID(R337,3,1)="0",))),IF(COUNTIF(INDIRECT("先行技術調査・登録査定!"&amp;ADDRESS(MATCH(C337,先行技術調査・登録査定!B$1:B$1000,0),3)&amp;":"&amp;ADDRESS(MATCH(C337,先行技術調査・登録査定!B$1:B$1000,0),49)),R337)+COUNTIF(INDIRECT("先行技術調査・登録査定!"&amp;ADDRESS(MATCH(C337,先行技術調査・登録査定!B$1:B$1000,0),3)&amp;":"&amp;ADDRESS(MATCH(C337,先行技術調査・登録査定!B$1:B$1000,0),49)),T337)&gt;0,"Yes","No"),"")</f>
        <v>No</v>
      </c>
      <c r="AB337" s="169" t="str">
        <f t="shared" ca="1" si="25"/>
        <v>Yes</v>
      </c>
      <c r="AC337" s="94" t="str">
        <f>IF(OR(LEFT(R337)="特",LEFT(R337)="実",AND(OR(LEFT(R337,2)="US",LEFT(R337,2)="WO",LEFT(R337,2)="GB",LEFT(R337,2)="EP",LEFT(R337,2)="DE"),OR(MID(R337,3,1)="1",MID(R337,3,1)="2",MID(R337,3,1)="3",MID(R337,3,1)="4",MID(R337,3,1)="5",MID(R337,3,1)="6",MID(R337,3,1)="7",MID(R337,3,1)="8",MID(R337,3,1)="9",MID(R337,3,1)="0",))),"",VLOOKUP($C337,非特許文献リスト!$A$2:$C$196,2,FALSE))</f>
        <v/>
      </c>
      <c r="AD337" s="95" t="str">
        <f>IF(OR(LEFT(R337)="特",LEFT(R337)="実",AND(OR(LEFT(R337,2)="US",LEFT(R337,2)="WO",LEFT(R337,2)="GB",LEFT(R337,2)="EP",LEFT(R337,2)="DE"),OR(MID(R337,3,1)="1",MID(R337,3,1)="2",MID(R337,3,1)="3",MID(R337,3,1)="4",MID(R337,3,1)="5",MID(R337,3,1)="6",MID(R337,3,1)="7",MID(R337,3,1)="8",MID(R337,3,1)="9",MID(R337,3,1)="0",))),"",VLOOKUP($C337,非特許文献リスト!$A$2:$C$196,3,FALSE))</f>
        <v/>
      </c>
      <c r="AE337" s="175" t="str">
        <f t="shared" si="22"/>
        <v>日本特許文献</v>
      </c>
      <c r="AF337" s="176" t="str">
        <f>IF(OR(LEFT(R337)="特",LEFT(R337)="実"),VLOOKUP(R337,'証拠（JP特許）'!$B$2:$AB$299,10,FALSE),IF(AND(OR(LEFT(R337,2)="US",LEFT(R337,2)="WO",LEFT(R337,2)="GB",LEFT(R337,2)="EP",LEFT(R337,2)="DE"),OR(MID(R337,3,1)="1",MID(R337,3,1)="2",MID(R337,3,1)="3",MID(R337,3,1)="4",MID(R337,3,1)="5",MID(R337,3,1)="6",MID(R337,3,1)="7",MID(R337,3,1)="8",MID(R337,3,1)="9",MID(R337,3,1)="0",)),VLOOKUP(R337,'証拠（WW特許）'!$B$2:$M$90,8,FALSE),""))</f>
        <v>久光製薬株式会社</v>
      </c>
      <c r="AG337" s="176" t="str">
        <f>IF(OR(LEFT(R337)="特",LEFT(R337)="実"),VLOOKUP(R337,'証拠（JP特許）'!$B$2:$AB$299,26,FALSE),IF(AND(OR(LEFT(R337,2)="US",LEFT(R337,2)="WO",LEFT(R337,2)="GB",LEFT(R337,2)="EP",LEFT(R337,2)="DE"),OR(MID(R337,3,1)="1",MID(R337,3,1)="2",MID(R337,3,1)="3",MID(R337,3,1)="4",MID(R337,3,1)="5",MID(R337,3,1)="6",MID(R337,3,1)="7",MID(R337,3,1)="8",MID(R337,3,1)="9",MID(R337,3,1)="0",)),VLOOKUP(R337,'証拠（WW特許）'!$B$2:$M$90,12,FALSE),""))</f>
        <v>山形　徹哉,宮田　悟,中尾　輝人,中川　晃</v>
      </c>
      <c r="AH337" s="58" t="str">
        <f>IF(OR(LEFT(R337)="特",LEFT(R337)="実"),VLOOKUP(R337,'証拠（JP特許）'!$B$2:$X$299,20,FALSE),IF(AND(OR(LEFT(R337,2)="US",LEFT(R337,2)="WO",LEFT(R337,2)="GB",LEFT(R337,2)="EP",LEFT(R337,2)="DE"),OR(MID(R337,3,1)="1",MID(R337,3,1)="2",MID(R337,3,1)="3",MID(R337,3,1)="4",MID(R337,3,1)="5",MID(R337,3,1)="6",MID(R337,3,1)="7",MID(R337,3,1)="8",MID(R337,3,1)="9",MID(R337,3,1)="0",)),VLOOKUP(R337,'証拠（WW特許）'!$B$2:$U$90,20,FALSE),""))</f>
        <v>A61K   9/06    (2006.01),A61P  31/04    (2006.01),A61P  31/10    (2006.01)</v>
      </c>
      <c r="AI337" s="58" t="str">
        <f>IF(OR(LEFT(R337)="特",LEFT(R337)="実"),VLOOKUP(R337,'証拠（JP特許）'!$B$2:$X$299,21,FALSE),"")</f>
        <v xml:space="preserve">A61K  9/06      D,A61K  9/06       ,A61K  9/06   ADZD,A61P 31/04       ,A61P 31/10       </v>
      </c>
      <c r="AJ337" s="58" t="str">
        <f>IF(OR(LEFT(R337)="特",LEFT(R337)="実"),VLOOKUP(R337,'証拠（JP特許）'!$B$2:$X$299,22,FALSE),"")</f>
        <v>4C076AA09,4C076BB31,4C076CC34,4C076FF12,4C076FF31,4C076FF34,4C076FF35,4C076FF36,4C076FF56,4C076FF61,4C076FF65,4C076FF67,4C076DD37,4C076DD38,4C076DD47Q,4C076DD47N,4C076DD50Z,4C076EE07P,4C076EE23,4C076EE32P</v>
      </c>
      <c r="AK337" s="59" t="str">
        <f>IF(OR(LEFT(R337)="特",LEFT(R337)="実"),VLOOKUP(R337,'証拠（JP特許）'!$B$2:$X$299,17,FALSE),IF(AND(OR(LEFT(R337,2)="US",LEFT(R337,2)="WO",LEFT(R337,2)="GB",LEFT(R337,2)="EP",LEFT(R337,2)="DE"),OR(MID(R337,3,1)="1",MID(R337,3,1)="2",MID(R337,3,1)="3",MID(R337,3,1)="4",MID(R337,3,1)="5",MID(R337,3,1)="6",MID(R337,3,1)="7",MID(R337,3,1)="8",MID(R337,3,1)="9",MID(R337,3,1)="0",)),VLOOKUP(R337,'証拠（WW特許）'!$B$2:$U$90,16,FALSE),""))</f>
        <v>1985.04.09</v>
      </c>
      <c r="AL337" s="58"/>
      <c r="AM337" s="58"/>
      <c r="AN337" s="58"/>
      <c r="AO337" s="58" t="str">
        <f ca="1">IF(OR(LEFT(R337)="特",LEFT(R337)="実",AND(OR(LEFT(R337,2)="US",LEFT(R337,2)="WO",LEFT(R337,2)="GB",LEFT(R337,2)="EP",LEFT(R337,2)="DE"),OR(MID(R337,3,1)="1",MID(R337,3,1)="2",MID(R337,3,1)="3",MID(R337,3,1)="4",MID(R337,3,1)="5",MID(R337,3,1)="6",MID(R337,3,1)="7",MID(R337,3,1)="8",MID(R337,3,1)="9",MID(R337,3,1)="0"))),IF(COUNTIF(INDIRECT("発明者引用!"&amp;ADDRESS(MATCH(C337,発明者引用!B$1:B$196,0),4)&amp;":"&amp;ADDRESS(MATCH(C337,発明者引用!B$1:B$196,0),17)),R337)+COUNTIF(INDIRECT("発明者引用!"&amp;ADDRESS(MATCH(C337,発明者引用!B$1:B$196,0),4)&amp;":"&amp;ADDRESS(MATCH(C337,発明者引用!B$1:B$196,0),17)),#REF!)+COUNTIF(INDIRECT("発明者引用!"&amp;ADDRESS(MATCH(C337,発明者引用!B$1:B$196,0),4)&amp;":"&amp;ADDRESS(MATCH(C337,発明者引用!B$1:B$196,0),17)),T337)&gt;0,"Yes","No"),"")</f>
        <v>No</v>
      </c>
      <c r="AP337" s="58" t="str">
        <f ca="1">IF(OR(LEFT(R337)="特",LEFT(R337)="実",AND(OR(LEFT(R337,2)="US",LEFT(R337,2)="WO",LEFT(R337,2)="GB",LEFT(R337,2)="EP",LEFT(R337,2)="DE"),OR(MID(R337,3,1)="1",MID(R337,3,1)="2",MID(R337,3,1)="3",MID(R337,3,1)="4",MID(R337,3,1)="5",MID(R337,3,1)="6",MID(R337,3,1)="7",MID(R337,3,1)="8",MID(R337,3,1)="9",MID(R337,3,1)="0"))),IF(VLOOKUP(C337,ファミリ引用特許WO!$A$2:$B$241,2,FALSE)+VLOOKUP(C337,ファミリ引用文献WO!$A$2:$C$241,3,FALSE)=0,"ISR無し",IF(COUNTIF(INDIRECT("ファミリ引用特許WO!"&amp;ADDRESS(MATCH(C337,ファミリ引用特許WO!$A$2:$A$241,0),1)&amp;":"&amp;ADDRESS(MATCH(C337,ファミリ引用特許WO!$A$2:$A$241,0),19)),R337)+COUNTIF(INDIRECT("ファミリ引用特許WO!"&amp;ADDRESS(MATCH(C337,ファミリ引用特許WO!$A$2:$A$241,0),1)&amp;":"&amp;ADDRESS(MATCH(C337,ファミリ引用特許WO!$A$2:$A$241,0),19)),S337)+COUNTIF(INDIRECT("ファミリ引用特許WO!"&amp;ADDRESS(MATCH(C337,ファミリ引用特許WO!$A$2:$A$241,0),1)&amp;":"&amp;ADDRESS(MATCH(C337,ファミリ引用特許WO!$A$2:$A$241,0),19)),T337)+COUNTIF(INDIRECT("ファミリ引用特許WO!"&amp;ADDRESS(MATCH(C337,ファミリ引用特許WO!$A$2:$A$241,0),1)&amp;":"&amp;ADDRESS(MATCH(C337,ファミリ引用特許WO!$A$2:$A$241,0),19)),W337)+COUNTIF(INDIRECT("ファミリ引用特許WO!"&amp;ADDRESS(MATCH(C337,ファミリ引用特許WO!$A$2:$A$241,0),1)&amp;":"&amp;ADDRESS(MATCH(C337,ファミリ引用特許WO!$A$2:$A$241,0),19)),Y337)&gt;0,"Yes","No")),"")</f>
        <v>ISR無し</v>
      </c>
      <c r="AQ337" s="55" t="str">
        <f ca="1">IF(OR(LEFT(R337)="特",LEFT(R337)="実",AND(OR(LEFT(R337,2)="US",LEFT(R337,2)="WO",LEFT(R337,2)="GB",LEFT(R337,2)="EP",LEFT(R337,2)="DE"),OR(MID(R337,3,1)="1",MID(R337,3,1)="2",MID(R337,3,1)="3",MID(R337,3,1)="4",MID(R337,3,1)="5",MID(R337,3,1)="6",MID(R337,3,1)="7",MID(R337,3,1)="8",MID(R337,3,1)="9",MID(R337,3,1)="0"))),IF(VLOOKUP(C337,'ファミリ引用特許表記修正（ex.A2→A）'!$A$2:$B$241,2,FALSE)=0,"family無し",IF(COUNTIF(INDIRECT("'ファミリ引用特許表記修正（ex.A2→A）'!"&amp;ADDRESS(MATCH(C337,'ファミリ引用特許表記修正（ex.A2→A）'!$A$2:$A$241,0),1)&amp;":"&amp;ADDRESS(MATCH(C337,'ファミリ引用特許表記修正（ex.A2→A）'!$A$2:$A$241,0),171)),R337)+COUNTIF(INDIRECT("'ファミリ引用特許表記修正（ex.A2→A）'!"&amp;ADDRESS(MATCH(C337,'ファミリ引用特許表記修正（ex.A2→A）'!$A$2:$A$241,0),1)&amp;":"&amp;ADDRESS(MATCH(C337,'ファミリ引用特許表記修正（ex.A2→A）'!$A$2:$A$241,0),171)),S337)+COUNTIF(INDIRECT("'ファミリ引用特許表記修正（ex.A2→A）'!"&amp;ADDRESS(MATCH(C337,'ファミリ引用特許表記修正（ex.A2→A）'!$A$2:$A$241,0),1)&amp;":"&amp;ADDRESS(MATCH(C337,'ファミリ引用特許表記修正（ex.A2→A）'!$A$2:$A$241,0),171)),T337)+COUNTIF(INDIRECT("'ファミリ引用特許表記修正（ex.A2→A）'!"&amp;ADDRESS(MATCH(C337,'ファミリ引用特許表記修正（ex.A2→A）'!$A$2:$A$241,0),1)&amp;":"&amp;ADDRESS(MATCH(C337,'ファミリ引用特許表記修正（ex.A2→A）'!$A$2:$A$241,0),171)),W337)+COUNTIF(INDIRECT("'ファミリ引用特許表記修正（ex.A2→A）'!"&amp;ADDRESS(MATCH(C337,'ファミリ引用特許表記修正（ex.A2→A）'!$A$2:$A$241,0),1)&amp;":"&amp;ADDRESS(MATCH(C337,'ファミリ引用特許表記修正（ex.A2→A）'!$A$2:$A$241,0),171)),Y337)&gt;0,"Yes","No")),"")</f>
        <v>family無し</v>
      </c>
      <c r="AR337" s="193" t="str">
        <f>IF(OR(LEFT(R337)="特",LEFT(R337)="実",AND(OR(LEFT(R337,2)="US",LEFT(R337,2)="WO",LEFT(R337,2)="GB",LEFT(R337,2)="EP",LEFT(R337,2)="DE"),OR(MID(R337,3,1)="1",MID(R337,3,1)="2",MID(R337,3,1)="3",MID(R337,3,1)="4",MID(R337,3,1)="5",MID(R337,3,1)="6",MID(R337,3,1)="7",MID(R337,3,1)="8",MID(R337,3,1)="9",MID(R337,3,1)="0",))),"",VLOOKUP($C337,ファミリ発明者引用文献!A$3:B$242,2,FALSE))</f>
        <v/>
      </c>
      <c r="AS337" s="55" t="str">
        <f>VLOOKUP(C337,ファミリ引用文献WO!A$2:B$241,2,FALSE)</f>
        <v/>
      </c>
      <c r="AT337" s="58" t="str">
        <f>VLOOKUP(C337,ファミリ引用文献!A$3:B$242,2,FALSE)</f>
        <v/>
      </c>
      <c r="AU337" s="58" t="str">
        <f>VLOOKUP(C337,審判データ!AH$2:BT$379,39,FALSE)</f>
        <v>AU03403193A;AU00663566B;DE69329565D;DE69329565T;EP559294A;EP559294B;GB02266024A;GB02266024B;GB09304520D;特開平05-073659;特許02770097;特開平08-106530;KR19930020297A;KR00156270B;US5377102</v>
      </c>
      <c r="AV337" s="62" t="str">
        <f ca="1">IF(INDIRECT("審判データ!"&amp;ADDRESS(MATCH(C337,審判データ!$AH$1:$AH$379,0),32))="早期審査の対象とする","早期審査","")</f>
        <v/>
      </c>
      <c r="AW337" s="665" t="str">
        <f t="shared" si="26"/>
        <v>不一致</v>
      </c>
      <c r="AX337" s="666" t="str">
        <f>IF(LEFT(AE337,3)="日本特",IF(LEFT(C337)="特",VLOOKUP(C337,'本件、証拠文献テーマコード'!G$2:I$376,3,FALSE),VLOOKUP(C337,'本件、証拠文献テーマコード'!B$2:I$376,8,FALSE)),"")</f>
        <v>2C032,5B046,5B050</v>
      </c>
      <c r="AY337" s="666" t="str">
        <f>IF(LEFT(AE337,3)="日本特",IF(OR(MID(R337,2,1)="開",MID(R337,2,1)="表",MID(R337,2,1)="登"),VLOOKUP(R337,'本件、証拠文献テーマコード'!C$2:I$379,7,FALSE),VLOOKUP(R337,'本件、証拠文献テーマコード'!G$2:I$379,3,FALSE)),"")</f>
        <v>4C076,4C206,4C201</v>
      </c>
      <c r="AZ337" s="54">
        <f ca="1">INDIRECT("審判データ!"&amp;ADDRESS(MATCH(C337,審判データ!$AH$1:$AH$379,0),20))</f>
        <v>2011</v>
      </c>
    </row>
    <row r="338" spans="1:52" ht="27" x14ac:dyDescent="0.15">
      <c r="A338" s="1003"/>
      <c r="B338" s="586" t="str">
        <f ca="1">IF(A338="",B337,INDIRECT("審判データ!"&amp;ADDRESS(MATCH(A338,審判データ!$HC$1:$HC$379,0),20))&amp;" / "&amp;INDIRECT("審判データ!"&amp;ADDRESS(MATCH(A338,審判データ!$HC$1:$HC$379,0),21)))</f>
        <v>2010 / 29-2</v>
      </c>
      <c r="C338" s="736">
        <v>2770097</v>
      </c>
      <c r="D338" s="413" t="s">
        <v>8719</v>
      </c>
      <c r="E338" s="163" t="s">
        <v>8716</v>
      </c>
      <c r="F338" s="43" t="s">
        <v>8717</v>
      </c>
      <c r="G338" s="43" t="s">
        <v>138</v>
      </c>
      <c r="H338" s="43" t="s">
        <v>8707</v>
      </c>
      <c r="I338" s="43" t="s">
        <v>8712</v>
      </c>
      <c r="J338" s="43" t="s">
        <v>8714</v>
      </c>
      <c r="K338" s="43" t="s">
        <v>8715</v>
      </c>
      <c r="L338" s="1018"/>
      <c r="M338" s="984"/>
      <c r="N338" s="1007"/>
      <c r="O338" s="1009"/>
      <c r="P338" s="993"/>
      <c r="Q338" s="715" t="s">
        <v>23009</v>
      </c>
      <c r="R338" s="716" t="s">
        <v>23241</v>
      </c>
      <c r="S338" s="706" t="str">
        <f>IF(OR(LEFT(R338)="特",LEFT(R338)="実"),VLOOKUP(R338,'証拠（JP特許）'!$B$2:$D$299,2,FALSE),IF(AND(OR(LEFT(R338,2)="US",LEFT(R338,2)="WO",LEFT(R338,2)="GB",LEFT(R338,2)="EP",LEFT(R338,2)="DE"),OR(MID(R338,3,1)="1",MID(R338,3,1)="2",MID(R338,3,1)="3",MID(R338,3,1)="4",MID(R338,3,1)="5",MID(R338,3,1)="6",MID(R338,3,1)="7",MID(R338,3,1)="8",MID(R338,3,1)="9",MID(R338,3,1)="0")),VLOOKUP(R338,'証拠（WW特許）'!$B$2:$C$90,2,FALSE),"_"))</f>
        <v>特願昭57-130749</v>
      </c>
      <c r="T338" s="707" t="str">
        <f>IF(OR(LEFT(R338)="特",LEFT(R338)="実"),VLOOKUP(R338,'証拠（JP特許）'!$B$2:$E$299,4,FALSE),"_")</f>
        <v>JP1432558</v>
      </c>
      <c r="U338" s="716" t="s">
        <v>94</v>
      </c>
      <c r="V338" s="715" t="s">
        <v>25</v>
      </c>
      <c r="W338" s="708" t="str">
        <f t="shared" si="27"/>
        <v>JP5920217A</v>
      </c>
      <c r="X338" s="709"/>
      <c r="Y338" s="709" t="str">
        <f t="shared" si="28"/>
        <v>JP1432558B</v>
      </c>
      <c r="Z338" s="91" t="str">
        <f ca="1">IF(OR(LEFT(R338)="特",LEFT(R338)="実",AND(OR(LEFT(R338,2)="US",LEFT(R338,2)="WO",LEFT(R338,2)="GB",LEFT(R338,2)="EP",LEFT(R338,2)="DE"),OR(MID(R338,3,1)="1",MID(R338,3,1)="2",MID(R338,3,1)="3",MID(R338,3,1)="4",MID(R338,3,1)="5",MID(R338,3,1)="6",MID(R338,3,1)="7",MID(R338,3,1)="8",MID(R338,3,1)="9",MID(R338,3,1)="0",))),IF(COUNTIF(INDIRECT("拒絶理由・拒絶査定・異議申立!"&amp;ADDRESS(MATCH(C338,拒絶理由・拒絶査定・異議申立!B$1:B$1000,0),3)&amp;":"&amp;ADDRESS(MATCH(C338,拒絶理由・拒絶査定・異議申立!B$1:B$1000,0),50)),R338)+COUNTIF(INDIRECT("拒絶理由・拒絶査定・異議申立!"&amp;ADDRESS(MATCH(C338,拒絶理由・拒絶査定・異議申立!B$1:B$1000,0),3)&amp;":"&amp;ADDRESS(MATCH(C338,拒絶理由・拒絶査定・異議申立!B$1:B$1000,0),50)),T338)&gt;0,"Yes","No"),"")</f>
        <v>No</v>
      </c>
      <c r="AA338" s="92" t="str">
        <f ca="1">IF(OR(LEFT(R338)="特",LEFT(R338)="実",AND(OR(LEFT(R338,2)="US",LEFT(R338,2)="WO",LEFT(R338,2)="GB",LEFT(R338,2)="EP",LEFT(R338,2)="DE"),OR(MID(R338,3,1)="1",MID(R338,3,1)="2",MID(R338,3,1)="3",MID(R338,3,1)="4",MID(R338,3,1)="5",MID(R338,3,1)="6",MID(R338,3,1)="7",MID(R338,3,1)="8",MID(R338,3,1)="9",MID(R338,3,1)="0",))),IF(COUNTIF(INDIRECT("先行技術調査・登録査定!"&amp;ADDRESS(MATCH(C338,先行技術調査・登録査定!B$1:B$1000,0),3)&amp;":"&amp;ADDRESS(MATCH(C338,先行技術調査・登録査定!B$1:B$1000,0),49)),R338)+COUNTIF(INDIRECT("先行技術調査・登録査定!"&amp;ADDRESS(MATCH(C338,先行技術調査・登録査定!B$1:B$1000,0),3)&amp;":"&amp;ADDRESS(MATCH(C338,先行技術調査・登録査定!B$1:B$1000,0),49)),T338)&gt;0,"Yes","No"),"")</f>
        <v>No</v>
      </c>
      <c r="AB338" s="169" t="str">
        <f t="shared" ca="1" si="25"/>
        <v>Yes</v>
      </c>
      <c r="AC338" s="94" t="str">
        <f>IF(OR(LEFT(R338)="特",LEFT(R338)="実",AND(OR(LEFT(R338,2)="US",LEFT(R338,2)="WO",LEFT(R338,2)="GB",LEFT(R338,2)="EP",LEFT(R338,2)="DE"),OR(MID(R338,3,1)="1",MID(R338,3,1)="2",MID(R338,3,1)="3",MID(R338,3,1)="4",MID(R338,3,1)="5",MID(R338,3,1)="6",MID(R338,3,1)="7",MID(R338,3,1)="8",MID(R338,3,1)="9",MID(R338,3,1)="0",))),"",VLOOKUP($C338,非特許文献リスト!$A$2:$C$196,2,FALSE))</f>
        <v/>
      </c>
      <c r="AD338" s="95" t="str">
        <f>IF(OR(LEFT(R338)="特",LEFT(R338)="実",AND(OR(LEFT(R338,2)="US",LEFT(R338,2)="WO",LEFT(R338,2)="GB",LEFT(R338,2)="EP",LEFT(R338,2)="DE"),OR(MID(R338,3,1)="1",MID(R338,3,1)="2",MID(R338,3,1)="3",MID(R338,3,1)="4",MID(R338,3,1)="5",MID(R338,3,1)="6",MID(R338,3,1)="7",MID(R338,3,1)="8",MID(R338,3,1)="9",MID(R338,3,1)="0",))),"",VLOOKUP($C338,非特許文献リスト!$A$2:$C$196,3,FALSE))</f>
        <v/>
      </c>
      <c r="AE338" s="175" t="str">
        <f t="shared" si="22"/>
        <v>日本特許文献</v>
      </c>
      <c r="AF338" s="176" t="str">
        <f>IF(OR(LEFT(R338)="特",LEFT(R338)="実"),VLOOKUP(R338,'証拠（JP特許）'!$B$2:$AB$299,10,FALSE),IF(AND(OR(LEFT(R338,2)="US",LEFT(R338,2)="WO",LEFT(R338,2)="GB",LEFT(R338,2)="EP",LEFT(R338,2)="DE"),OR(MID(R338,3,1)="1",MID(R338,3,1)="2",MID(R338,3,1)="3",MID(R338,3,1)="4",MID(R338,3,1)="5",MID(R338,3,1)="6",MID(R338,3,1)="7",MID(R338,3,1)="8",MID(R338,3,1)="9",MID(R338,3,1)="0",)),VLOOKUP(R338,'証拠（WW特許）'!$B$2:$M$90,8,FALSE),""))</f>
        <v>川研フアインケミカル株式会社</v>
      </c>
      <c r="AG338" s="176" t="str">
        <f>IF(OR(LEFT(R338)="特",LEFT(R338)="実"),VLOOKUP(R338,'証拠（JP特許）'!$B$2:$AB$299,26,FALSE),IF(AND(OR(LEFT(R338,2)="US",LEFT(R338,2)="WO",LEFT(R338,2)="GB",LEFT(R338,2)="EP",LEFT(R338,2)="DE"),OR(MID(R338,3,1)="1",MID(R338,3,1)="2",MID(R338,3,1)="3",MID(R338,3,1)="4",MID(R338,3,1)="5",MID(R338,3,1)="6",MID(R338,3,1)="7",MID(R338,3,1)="8",MID(R338,3,1)="9",MID(R338,3,1)="0",)),VLOOKUP(R338,'証拠（WW特許）'!$B$2:$M$90,12,FALSE),""))</f>
        <v>椿　和之,薄羽　恭謙</v>
      </c>
      <c r="AH338" s="58" t="str">
        <f>IF(OR(LEFT(R338)="特",LEFT(R338)="実"),VLOOKUP(R338,'証拠（JP特許）'!$B$2:$X$299,20,FALSE),IF(AND(OR(LEFT(R338,2)="US",LEFT(R338,2)="WO",LEFT(R338,2)="GB",LEFT(R338,2)="EP",LEFT(R338,2)="DE"),OR(MID(R338,3,1)="1",MID(R338,3,1)="2",MID(R338,3,1)="3",MID(R338,3,1)="4",MID(R338,3,1)="5",MID(R338,3,1)="6",MID(R338,3,1)="7",MID(R338,3,1)="8",MID(R338,3,1)="9",MID(R338,3,1)="0",)),VLOOKUP(R338,'証拠（WW特許）'!$B$2:$U$90,20,FALSE),""))</f>
        <v>A61K  31/17    (2006.01),A61K   9/06    (2006.01),C07C 273/16    (2006.01),C07C 239/00    (2006.01),C07C  67/00    (2006.01)</v>
      </c>
      <c r="AI338" s="58" t="str">
        <f>IF(OR(LEFT(R338)="特",LEFT(R338)="実"),VLOOKUP(R338,'証拠（JP特許）'!$B$2:$X$299,21,FALSE),"")</f>
        <v>A61K 31/17       ,C07C126/10       ,A61K  9/06      D,A61K  9/06      F,A61K  9/06       ,C07C273/16       ,C07C239/00      X,C07C 67/00      X</v>
      </c>
      <c r="AJ338" s="58" t="str">
        <f>IF(OR(LEFT(R338)="特",LEFT(R338)="実"),VLOOKUP(R338,'証拠（JP特許）'!$B$2:$X$299,22,FALSE),"")</f>
        <v>4C076AA09,4C076BB31,4C076CC18,4C076DD30Z,4C076DD31Q,4C076DD31Z,4C076DD41Q,4C076DD42Q,4C076DD43Q,4C076DD50Z,4C076DD51Z,4C076DD54X,4C076DD54N,4C076EE09G,4C076EE09Q,4C076FF17,4C076FF34,4C076FF36,4C076FF57,4C076FF61,4C076FF65,4C076FF70,4H052AA05,4H052AD40,4H052BC53,4H052BE10,4H052BE14,4H052BE61,4H052BE63,4H052BE90,4H006AA05,4H006AD40,4H006BC53,4H006BE10,4H006BE14,4H006BE61,4H006BE63,4H006BE90,4C206AA01,4C206AA02,4C206DA02,4C206DA36,4C206FA02,4C206FA44,4C206HA27,4C206KA12,4C206MA03,4C206MA05,4C206MA47,4C206MA83,4C206NA03,4C206ZA89,4C206ZA90,4C206ZA91,4C206ZB35,4C206MA29,4C206MA30</v>
      </c>
      <c r="AK338" s="59" t="str">
        <f>IF(OR(LEFT(R338)="特",LEFT(R338)="実"),VLOOKUP(R338,'証拠（JP特許）'!$B$2:$X$299,17,FALSE),IF(AND(OR(LEFT(R338,2)="US",LEFT(R338,2)="WO",LEFT(R338,2)="GB",LEFT(R338,2)="EP",LEFT(R338,2)="DE"),OR(MID(R338,3,1)="1",MID(R338,3,1)="2",MID(R338,3,1)="3",MID(R338,3,1)="4",MID(R338,3,1)="5",MID(R338,3,1)="6",MID(R338,3,1)="7",MID(R338,3,1)="8",MID(R338,3,1)="9",MID(R338,3,1)="0",)),VLOOKUP(R338,'証拠（WW特許）'!$B$2:$U$90,16,FALSE),""))</f>
        <v>1984.02.01</v>
      </c>
      <c r="AL338" s="58"/>
      <c r="AM338" s="58"/>
      <c r="AN338" s="58"/>
      <c r="AO338" s="58" t="str">
        <f ca="1">IF(OR(LEFT(R338)="特",LEFT(R338)="実",AND(OR(LEFT(R338,2)="US",LEFT(R338,2)="WO",LEFT(R338,2)="GB",LEFT(R338,2)="EP",LEFT(R338,2)="DE"),OR(MID(R338,3,1)="1",MID(R338,3,1)="2",MID(R338,3,1)="3",MID(R338,3,1)="4",MID(R338,3,1)="5",MID(R338,3,1)="6",MID(R338,3,1)="7",MID(R338,3,1)="8",MID(R338,3,1)="9",MID(R338,3,1)="0"))),IF(COUNTIF(INDIRECT("発明者引用!"&amp;ADDRESS(MATCH(C338,発明者引用!B$1:B$196,0),4)&amp;":"&amp;ADDRESS(MATCH(C338,発明者引用!B$1:B$196,0),17)),R338)+COUNTIF(INDIRECT("発明者引用!"&amp;ADDRESS(MATCH(C338,発明者引用!B$1:B$196,0),4)&amp;":"&amp;ADDRESS(MATCH(C338,発明者引用!B$1:B$196,0),17)),#REF!)+COUNTIF(INDIRECT("発明者引用!"&amp;ADDRESS(MATCH(C338,発明者引用!B$1:B$196,0),4)&amp;":"&amp;ADDRESS(MATCH(C338,発明者引用!B$1:B$196,0),17)),T338)&gt;0,"Yes","No"),"")</f>
        <v>No</v>
      </c>
      <c r="AP338" s="58" t="str">
        <f ca="1">IF(OR(LEFT(R338)="特",LEFT(R338)="実",AND(OR(LEFT(R338,2)="US",LEFT(R338,2)="WO",LEFT(R338,2)="GB",LEFT(R338,2)="EP",LEFT(R338,2)="DE"),OR(MID(R338,3,1)="1",MID(R338,3,1)="2",MID(R338,3,1)="3",MID(R338,3,1)="4",MID(R338,3,1)="5",MID(R338,3,1)="6",MID(R338,3,1)="7",MID(R338,3,1)="8",MID(R338,3,1)="9",MID(R338,3,1)="0"))),IF(VLOOKUP(C338,ファミリ引用特許WO!$A$2:$B$241,2,FALSE)+VLOOKUP(C338,ファミリ引用文献WO!$A$2:$C$241,3,FALSE)=0,"ISR無し",IF(COUNTIF(INDIRECT("ファミリ引用特許WO!"&amp;ADDRESS(MATCH(C338,ファミリ引用特許WO!$A$2:$A$241,0),1)&amp;":"&amp;ADDRESS(MATCH(C338,ファミリ引用特許WO!$A$2:$A$241,0),19)),R338)+COUNTIF(INDIRECT("ファミリ引用特許WO!"&amp;ADDRESS(MATCH(C338,ファミリ引用特許WO!$A$2:$A$241,0),1)&amp;":"&amp;ADDRESS(MATCH(C338,ファミリ引用特許WO!$A$2:$A$241,0),19)),S338)+COUNTIF(INDIRECT("ファミリ引用特許WO!"&amp;ADDRESS(MATCH(C338,ファミリ引用特許WO!$A$2:$A$241,0),1)&amp;":"&amp;ADDRESS(MATCH(C338,ファミリ引用特許WO!$A$2:$A$241,0),19)),T338)+COUNTIF(INDIRECT("ファミリ引用特許WO!"&amp;ADDRESS(MATCH(C338,ファミリ引用特許WO!$A$2:$A$241,0),1)&amp;":"&amp;ADDRESS(MATCH(C338,ファミリ引用特許WO!$A$2:$A$241,0),19)),W338)+COUNTIF(INDIRECT("ファミリ引用特許WO!"&amp;ADDRESS(MATCH(C338,ファミリ引用特許WO!$A$2:$A$241,0),1)&amp;":"&amp;ADDRESS(MATCH(C338,ファミリ引用特許WO!$A$2:$A$241,0),19)),Y338)&gt;0,"Yes","No")),"")</f>
        <v>ISR無し</v>
      </c>
      <c r="AQ338" s="55" t="str">
        <f ca="1">IF(OR(LEFT(R338)="特",LEFT(R338)="実",AND(OR(LEFT(R338,2)="US",LEFT(R338,2)="WO",LEFT(R338,2)="GB",LEFT(R338,2)="EP",LEFT(R338,2)="DE"),OR(MID(R338,3,1)="1",MID(R338,3,1)="2",MID(R338,3,1)="3",MID(R338,3,1)="4",MID(R338,3,1)="5",MID(R338,3,1)="6",MID(R338,3,1)="7",MID(R338,3,1)="8",MID(R338,3,1)="9",MID(R338,3,1)="0"))),IF(VLOOKUP(C338,'ファミリ引用特許表記修正（ex.A2→A）'!$A$2:$B$241,2,FALSE)=0,"family無し",IF(COUNTIF(INDIRECT("'ファミリ引用特許表記修正（ex.A2→A）'!"&amp;ADDRESS(MATCH(C338,'ファミリ引用特許表記修正（ex.A2→A）'!$A$2:$A$241,0),1)&amp;":"&amp;ADDRESS(MATCH(C338,'ファミリ引用特許表記修正（ex.A2→A）'!$A$2:$A$241,0),171)),R338)+COUNTIF(INDIRECT("'ファミリ引用特許表記修正（ex.A2→A）'!"&amp;ADDRESS(MATCH(C338,'ファミリ引用特許表記修正（ex.A2→A）'!$A$2:$A$241,0),1)&amp;":"&amp;ADDRESS(MATCH(C338,'ファミリ引用特許表記修正（ex.A2→A）'!$A$2:$A$241,0),171)),S338)+COUNTIF(INDIRECT("'ファミリ引用特許表記修正（ex.A2→A）'!"&amp;ADDRESS(MATCH(C338,'ファミリ引用特許表記修正（ex.A2→A）'!$A$2:$A$241,0),1)&amp;":"&amp;ADDRESS(MATCH(C338,'ファミリ引用特許表記修正（ex.A2→A）'!$A$2:$A$241,0),171)),T338)+COUNTIF(INDIRECT("'ファミリ引用特許表記修正（ex.A2→A）'!"&amp;ADDRESS(MATCH(C338,'ファミリ引用特許表記修正（ex.A2→A）'!$A$2:$A$241,0),1)&amp;":"&amp;ADDRESS(MATCH(C338,'ファミリ引用特許表記修正（ex.A2→A）'!$A$2:$A$241,0),171)),W338)+COUNTIF(INDIRECT("'ファミリ引用特許表記修正（ex.A2→A）'!"&amp;ADDRESS(MATCH(C338,'ファミリ引用特許表記修正（ex.A2→A）'!$A$2:$A$241,0),1)&amp;":"&amp;ADDRESS(MATCH(C338,'ファミリ引用特許表記修正（ex.A2→A）'!$A$2:$A$241,0),171)),Y338)&gt;0,"Yes","No")),"")</f>
        <v>family無し</v>
      </c>
      <c r="AR338" s="193" t="str">
        <f>IF(OR(LEFT(R338)="特",LEFT(R338)="実",AND(OR(LEFT(R338,2)="US",LEFT(R338,2)="WO",LEFT(R338,2)="GB",LEFT(R338,2)="EP",LEFT(R338,2)="DE"),OR(MID(R338,3,1)="1",MID(R338,3,1)="2",MID(R338,3,1)="3",MID(R338,3,1)="4",MID(R338,3,1)="5",MID(R338,3,1)="6",MID(R338,3,1)="7",MID(R338,3,1)="8",MID(R338,3,1)="9",MID(R338,3,1)="0",))),"",VLOOKUP($C338,ファミリ発明者引用文献!A$3:B$235,2,FALSE))</f>
        <v/>
      </c>
      <c r="AS338" s="55" t="str">
        <f>VLOOKUP(C338,ファミリ引用文献WO!A$2:B$241,2,FALSE)</f>
        <v/>
      </c>
      <c r="AT338" s="58" t="str">
        <f>VLOOKUP(C338,ファミリ引用文献!A$3:B$242,2,FALSE)</f>
        <v/>
      </c>
      <c r="AU338" s="58" t="str">
        <f>VLOOKUP(C338,審判データ!AH$2:BT$379,39,FALSE)</f>
        <v>AU03403193A;AU00663566B;DE69329565D;DE69329565T;EP559294A;EP559294B;GB02266024A;GB02266024B;GB09304520D;特開平05-073659;特許02770097;特開平08-106530;KR19930020297A;KR00156270B;US5377102</v>
      </c>
      <c r="AV338" s="62" t="str">
        <f ca="1">IF(INDIRECT("審判データ!"&amp;ADDRESS(MATCH(C338,審判データ!$AH$1:$AH$379,0),32))="早期審査の対象とする","早期審査","")</f>
        <v/>
      </c>
      <c r="AW338" s="665" t="str">
        <f t="shared" si="26"/>
        <v>不一致</v>
      </c>
      <c r="AX338" s="666" t="str">
        <f>IF(LEFT(AE338,3)="日本特",IF(LEFT(C338)="特",VLOOKUP(C338,'本件、証拠文献テーマコード'!G$2:I$376,3,FALSE),VLOOKUP(C338,'本件、証拠文献テーマコード'!B$2:I$376,8,FALSE)),"")</f>
        <v>2C032,5B046,5B050</v>
      </c>
      <c r="AY338" s="666" t="str">
        <f>IF(LEFT(AE338,3)="日本特",IF(OR(MID(R338,2,1)="開",MID(R338,2,1)="表",MID(R338,2,1)="登"),VLOOKUP(R338,'本件、証拠文献テーマコード'!C$2:I$379,7,FALSE),VLOOKUP(R338,'本件、証拠文献テーマコード'!G$2:I$379,3,FALSE)),"")</f>
        <v>4C206,4C076,4H052,4H006</v>
      </c>
      <c r="AZ338" s="54">
        <f ca="1">INDIRECT("審判データ!"&amp;ADDRESS(MATCH(C338,審判データ!$AH$1:$AH$379,0),20))</f>
        <v>2011</v>
      </c>
    </row>
    <row r="339" spans="1:52" ht="27" x14ac:dyDescent="0.15">
      <c r="A339" s="1010" t="s">
        <v>23010</v>
      </c>
      <c r="B339" s="586" t="str">
        <f ca="1">IF(A339="",B338,INDIRECT("審判データ!"&amp;ADDRESS(MATCH(A339,審判データ!$HC$1:$HC$379,0),20))&amp;" / "&amp;INDIRECT("審判データ!"&amp;ADDRESS(MATCH(A339,審判データ!$HC$1:$HC$379,0),21)))</f>
        <v>2010 / 29-2</v>
      </c>
      <c r="C339" s="737">
        <v>2951477</v>
      </c>
      <c r="D339" s="413" t="s">
        <v>8828</v>
      </c>
      <c r="E339" s="163" t="s">
        <v>8825</v>
      </c>
      <c r="F339" s="43" t="s">
        <v>8826</v>
      </c>
      <c r="G339" s="43" t="s">
        <v>138</v>
      </c>
      <c r="H339" s="43" t="s">
        <v>8815</v>
      </c>
      <c r="I339" s="43" t="s">
        <v>8820</v>
      </c>
      <c r="J339" s="43" t="s">
        <v>8822</v>
      </c>
      <c r="K339" s="43" t="s">
        <v>8824</v>
      </c>
      <c r="L339" s="1004" t="s">
        <v>23011</v>
      </c>
      <c r="M339" s="982" t="s">
        <v>1640</v>
      </c>
      <c r="N339" s="1006" t="s">
        <v>23012</v>
      </c>
      <c r="O339" s="1008">
        <v>0</v>
      </c>
      <c r="P339" s="991" t="s">
        <v>22545</v>
      </c>
      <c r="Q339" s="715" t="s">
        <v>91</v>
      </c>
      <c r="R339" s="716" t="s">
        <v>23013</v>
      </c>
      <c r="S339" s="706" t="str">
        <f>IF(OR(LEFT(R339)="特",LEFT(R339)="実"),VLOOKUP(R339,'証拠（JP特許）'!$B$2:$D$299,2,FALSE),IF(AND(OR(LEFT(R339,2)="US",LEFT(R339,2)="WO",LEFT(R339,2)="GB",LEFT(R339,2)="EP",LEFT(R339,2)="DE"),OR(MID(R339,3,1)="1",MID(R339,3,1)="2",MID(R339,3,1)="3",MID(R339,3,1)="4",MID(R339,3,1)="5",MID(R339,3,1)="6",MID(R339,3,1)="7",MID(R339,3,1)="8",MID(R339,3,1)="9",MID(R339,3,1)="0")),VLOOKUP(R339,'証拠（WW特許）'!$B$2:$C$90,2,FALSE),"_"))</f>
        <v>US197305395042A</v>
      </c>
      <c r="T339" s="707" t="str">
        <f>IF(OR(LEFT(R339)="特",LEFT(R339)="実"),VLOOKUP(R339,'証拠（JP特許）'!$B$2:$E$299,4,FALSE),"_")</f>
        <v>_</v>
      </c>
      <c r="U339" s="716" t="s">
        <v>94</v>
      </c>
      <c r="V339" s="715" t="s">
        <v>25</v>
      </c>
      <c r="W339" s="708" t="str">
        <f t="shared" si="27"/>
        <v/>
      </c>
      <c r="X339" s="709"/>
      <c r="Y339" s="709" t="str">
        <f t="shared" si="28"/>
        <v>US3862427B</v>
      </c>
      <c r="Z339" s="91" t="str">
        <f ca="1">IF(OR(LEFT(R339)="特",LEFT(R339)="実",AND(OR(LEFT(R339,2)="US",LEFT(R339,2)="WO",LEFT(R339,2)="GB",LEFT(R339,2)="EP",LEFT(R339,2)="DE"),OR(MID(R339,3,1)="1",MID(R339,3,1)="2",MID(R339,3,1)="3",MID(R339,3,1)="4",MID(R339,3,1)="5",MID(R339,3,1)="6",MID(R339,3,1)="7",MID(R339,3,1)="8",MID(R339,3,1)="9",MID(R339,3,1)="0",))),IF(COUNTIF(INDIRECT("拒絶理由・拒絶査定・異議申立!"&amp;ADDRESS(MATCH(C339,拒絶理由・拒絶査定・異議申立!B$1:B$1000,0),3)&amp;":"&amp;ADDRESS(MATCH(C339,拒絶理由・拒絶査定・異議申立!B$1:B$1000,0),50)),R339)+COUNTIF(INDIRECT("拒絶理由・拒絶査定・異議申立!"&amp;ADDRESS(MATCH(C339,拒絶理由・拒絶査定・異議申立!B$1:B$1000,0),3)&amp;":"&amp;ADDRESS(MATCH(C339,拒絶理由・拒絶査定・異議申立!B$1:B$1000,0),50)),T339)&gt;0,"Yes","No"),"")</f>
        <v>No</v>
      </c>
      <c r="AA339" s="92" t="str">
        <f ca="1">IF(OR(LEFT(R339)="特",LEFT(R339)="実",AND(OR(LEFT(R339,2)="US",LEFT(R339,2)="WO",LEFT(R339,2)="GB",LEFT(R339,2)="EP",LEFT(R339,2)="DE"),OR(MID(R339,3,1)="1",MID(R339,3,1)="2",MID(R339,3,1)="3",MID(R339,3,1)="4",MID(R339,3,1)="5",MID(R339,3,1)="6",MID(R339,3,1)="7",MID(R339,3,1)="8",MID(R339,3,1)="9",MID(R339,3,1)="0",))),IF(COUNTIF(INDIRECT("先行技術調査・登録査定!"&amp;ADDRESS(MATCH(C339,先行技術調査・登録査定!B$1:B$1000,0),3)&amp;":"&amp;ADDRESS(MATCH(C339,先行技術調査・登録査定!B$1:B$1000,0),49)),R339)+COUNTIF(INDIRECT("先行技術調査・登録査定!"&amp;ADDRESS(MATCH(C339,先行技術調査・登録査定!B$1:B$1000,0),3)&amp;":"&amp;ADDRESS(MATCH(C339,先行技術調査・登録査定!B$1:B$1000,0),49)),T339)&gt;0,"Yes","No"),"")</f>
        <v>No</v>
      </c>
      <c r="AB339" s="169" t="str">
        <f t="shared" ca="1" si="25"/>
        <v>Yes</v>
      </c>
      <c r="AC339" s="94" t="str">
        <f>IF(OR(LEFT(R339)="特",LEFT(R339)="実",AND(OR(LEFT(R339,2)="US",LEFT(R339,2)="WO",LEFT(R339,2)="GB",LEFT(R339,2)="EP",LEFT(R339,2)="DE"),OR(MID(R339,3,1)="1",MID(R339,3,1)="2",MID(R339,3,1)="3",MID(R339,3,1)="4",MID(R339,3,1)="5",MID(R339,3,1)="6",MID(R339,3,1)="7",MID(R339,3,1)="8",MID(R339,3,1)="9",MID(R339,3,1)="0",))),"",VLOOKUP($C339,非特許文献リスト!$A$2:$C$196,2,FALSE))</f>
        <v/>
      </c>
      <c r="AD339" s="95" t="str">
        <f>IF(OR(LEFT(R339)="特",LEFT(R339)="実",AND(OR(LEFT(R339,2)="US",LEFT(R339,2)="WO",LEFT(R339,2)="GB",LEFT(R339,2)="EP",LEFT(R339,2)="DE"),OR(MID(R339,3,1)="1",MID(R339,3,1)="2",MID(R339,3,1)="3",MID(R339,3,1)="4",MID(R339,3,1)="5",MID(R339,3,1)="6",MID(R339,3,1)="7",MID(R339,3,1)="8",MID(R339,3,1)="9",MID(R339,3,1)="0",))),"",VLOOKUP($C339,非特許文献リスト!$A$2:$C$196,3,FALSE))</f>
        <v/>
      </c>
      <c r="AE339" s="175" t="str">
        <f t="shared" si="22"/>
        <v>外国特許文献</v>
      </c>
      <c r="AF339" s="176" t="str">
        <f>IF(OR(LEFT(R339)="特",LEFT(R339)="実"),VLOOKUP(R339,'証拠（JP特許）'!$B$2:$AB$299,10,FALSE),IF(AND(OR(LEFT(R339,2)="US",LEFT(R339,2)="WO",LEFT(R339,2)="GB",LEFT(R339,2)="EP",LEFT(R339,2)="DE"),OR(MID(R339,3,1)="1",MID(R339,3,1)="2",MID(R339,3,1)="3",MID(R339,3,1)="4",MID(R339,3,1)="5",MID(R339,3,1)="6",MID(R339,3,1)="7",MID(R339,3,1)="8",MID(R339,3,1)="9",MID(R339,3,1)="0",)),VLOOKUP(R339,'証拠（WW特許）'!$B$2:$M$90,8,FALSE),""))</f>
        <v>HIGH VOLTAGE ENGINEERING CORP</v>
      </c>
      <c r="AG339" s="176" t="str">
        <f>IF(OR(LEFT(R339)="特",LEFT(R339)="実"),VLOOKUP(R339,'証拠（JP特許）'!$B$2:$AB$299,26,FALSE),IF(AND(OR(LEFT(R339,2)="US",LEFT(R339,2)="WO",LEFT(R339,2)="GB",LEFT(R339,2)="EP",LEFT(R339,2)="DE"),OR(MID(R339,3,1)="1",MID(R339,3,1)="2",MID(R339,3,1)="3",MID(R339,3,1)="4",MID(R339,3,1)="5",MID(R339,3,1)="6",MID(R339,3,1)="7",MID(R339,3,1)="8",MID(R339,3,1)="9",MID(R339,3,1)="0",)),VLOOKUP(R339,'証拠（WW特許）'!$B$2:$M$90,12,FALSE),""))</f>
        <v>TRUMP JOHN G</v>
      </c>
      <c r="AH339" s="58" t="str">
        <f>IF(OR(LEFT(R339)="特",LEFT(R339)="実"),VLOOKUP(R339,'証拠（JP特許）'!$B$2:$X$299,20,FALSE),IF(AND(OR(LEFT(R339,2)="US",LEFT(R339,2)="WO",LEFT(R339,2)="GB",LEFT(R339,2)="EP",LEFT(R339,2)="DE"),OR(MID(R339,3,1)="1",MID(R339,3,1)="2",MID(R339,3,1)="3",MID(R339,3,1)="4",MID(R339,3,1)="5",MID(R339,3,1)="6",MID(R339,3,1)="7",MID(R339,3,1)="8",MID(R339,3,1)="9",MID(R339,3,1)="0",)),VLOOKUP(R339,'証拠（WW特許）'!$B$2:$U$90,20,FALSE),""))</f>
        <v>H01T  23/00(2006.01),H01T  23/00(2006.01),H05F   3/00(2006.01),H05F   3/06(2006.01)</v>
      </c>
      <c r="AI339" s="58" t="str">
        <f>IF(OR(LEFT(R339)="特",LEFT(R339)="実"),VLOOKUP(R339,'証拠（JP特許）'!$B$2:$X$299,21,FALSE),"")</f>
        <v/>
      </c>
      <c r="AJ339" s="58" t="str">
        <f>IF(OR(LEFT(R339)="特",LEFT(R339)="実"),VLOOKUP(R339,'証拠（JP特許）'!$B$2:$X$299,22,FALSE),"")</f>
        <v/>
      </c>
      <c r="AK339" s="59">
        <f>IF(OR(LEFT(R339)="特",LEFT(R339)="実"),VLOOKUP(R339,'証拠（JP特許）'!$B$2:$X$299,17,FALSE),IF(AND(OR(LEFT(R339,2)="US",LEFT(R339,2)="WO",LEFT(R339,2)="GB",LEFT(R339,2)="EP",LEFT(R339,2)="DE"),OR(MID(R339,3,1)="1",MID(R339,3,1)="2",MID(R339,3,1)="3",MID(R339,3,1)="4",MID(R339,3,1)="5",MID(R339,3,1)="6",MID(R339,3,1)="7",MID(R339,3,1)="8",MID(R339,3,1)="9",MID(R339,3,1)="0",)),VLOOKUP(R339,'証拠（WW特許）'!$B$2:$U$90,16,FALSE),""))</f>
        <v>27415</v>
      </c>
      <c r="AL339" s="58"/>
      <c r="AM339" s="58"/>
      <c r="AN339" s="58"/>
      <c r="AO339" s="58" t="str">
        <f ca="1">IF(OR(LEFT(R339)="特",LEFT(R339)="実",AND(OR(LEFT(R339,2)="US",LEFT(R339,2)="WO",LEFT(R339,2)="GB",LEFT(R339,2)="EP",LEFT(R339,2)="DE"),OR(MID(R339,3,1)="1",MID(R339,3,1)="2",MID(R339,3,1)="3",MID(R339,3,1)="4",MID(R339,3,1)="5",MID(R339,3,1)="6",MID(R339,3,1)="7",MID(R339,3,1)="8",MID(R339,3,1)="9",MID(R339,3,1)="0"))),IF(COUNTIF(INDIRECT("発明者引用!"&amp;ADDRESS(MATCH(C339,発明者引用!B$1:B$196,0),4)&amp;":"&amp;ADDRESS(MATCH(C339,発明者引用!B$1:B$196,0),17)),R339)+COUNTIF(INDIRECT("発明者引用!"&amp;ADDRESS(MATCH(C339,発明者引用!B$1:B$196,0),4)&amp;":"&amp;ADDRESS(MATCH(C339,発明者引用!B$1:B$196,0),17)),#REF!)+COUNTIF(INDIRECT("発明者引用!"&amp;ADDRESS(MATCH(C339,発明者引用!B$1:B$196,0),4)&amp;":"&amp;ADDRESS(MATCH(C339,発明者引用!B$1:B$196,0),17)),T339)&gt;0,"Yes","No"),"")</f>
        <v>No</v>
      </c>
      <c r="AP339" s="58" t="str">
        <f ca="1">IF(OR(LEFT(R339)="特",LEFT(R339)="実",AND(OR(LEFT(R339,2)="US",LEFT(R339,2)="WO",LEFT(R339,2)="GB",LEFT(R339,2)="EP",LEFT(R339,2)="DE"),OR(MID(R339,3,1)="1",MID(R339,3,1)="2",MID(R339,3,1)="3",MID(R339,3,1)="4",MID(R339,3,1)="5",MID(R339,3,1)="6",MID(R339,3,1)="7",MID(R339,3,1)="8",MID(R339,3,1)="9",MID(R339,3,1)="0"))),IF(VLOOKUP(C339,ファミリ引用特許WO!$A$2:$B$241,2,FALSE)+VLOOKUP(C339,ファミリ引用文献WO!$A$2:$C$241,3,FALSE)=0,"ISR無し",IF(COUNTIF(INDIRECT("ファミリ引用特許WO!"&amp;ADDRESS(MATCH(C339,ファミリ引用特許WO!$A$2:$A$241,0),1)&amp;":"&amp;ADDRESS(MATCH(C339,ファミリ引用特許WO!$A$2:$A$241,0),19)),R339)+COUNTIF(INDIRECT("ファミリ引用特許WO!"&amp;ADDRESS(MATCH(C339,ファミリ引用特許WO!$A$2:$A$241,0),1)&amp;":"&amp;ADDRESS(MATCH(C339,ファミリ引用特許WO!$A$2:$A$241,0),19)),S339)+COUNTIF(INDIRECT("ファミリ引用特許WO!"&amp;ADDRESS(MATCH(C339,ファミリ引用特許WO!$A$2:$A$241,0),1)&amp;":"&amp;ADDRESS(MATCH(C339,ファミリ引用特許WO!$A$2:$A$241,0),19)),T339)+COUNTIF(INDIRECT("ファミリ引用特許WO!"&amp;ADDRESS(MATCH(C339,ファミリ引用特許WO!$A$2:$A$241,0),1)&amp;":"&amp;ADDRESS(MATCH(C339,ファミリ引用特許WO!$A$2:$A$241,0),19)),W339)+COUNTIF(INDIRECT("ファミリ引用特許WO!"&amp;ADDRESS(MATCH(C339,ファミリ引用特許WO!$A$2:$A$241,0),1)&amp;":"&amp;ADDRESS(MATCH(C339,ファミリ引用特許WO!$A$2:$A$241,0),19)),Y339)&gt;0,"Yes","No")),"")</f>
        <v>ISR無し</v>
      </c>
      <c r="AQ339" s="55" t="str">
        <f ca="1">IF(OR(LEFT(R339)="特",LEFT(R339)="実",AND(OR(LEFT(R339,2)="US",LEFT(R339,2)="WO",LEFT(R339,2)="GB",LEFT(R339,2)="EP",LEFT(R339,2)="DE"),OR(MID(R339,3,1)="1",MID(R339,3,1)="2",MID(R339,3,1)="3",MID(R339,3,1)="4",MID(R339,3,1)="5",MID(R339,3,1)="6",MID(R339,3,1)="7",MID(R339,3,1)="8",MID(R339,3,1)="9",MID(R339,3,1)="0"))),IF(VLOOKUP(C339,'ファミリ引用特許表記修正（ex.A2→A）'!$A$2:$B$241,2,FALSE)=0,"family無し",IF(COUNTIF(INDIRECT("'ファミリ引用特許表記修正（ex.A2→A）'!"&amp;ADDRESS(MATCH(C339,'ファミリ引用特許表記修正（ex.A2→A）'!$A$2:$A$241,0),1)&amp;":"&amp;ADDRESS(MATCH(C339,'ファミリ引用特許表記修正（ex.A2→A）'!$A$2:$A$241,0),171)),R339)+COUNTIF(INDIRECT("'ファミリ引用特許表記修正（ex.A2→A）'!"&amp;ADDRESS(MATCH(C339,'ファミリ引用特許表記修正（ex.A2→A）'!$A$2:$A$241,0),1)&amp;":"&amp;ADDRESS(MATCH(C339,'ファミリ引用特許表記修正（ex.A2→A）'!$A$2:$A$241,0),171)),S339)+COUNTIF(INDIRECT("'ファミリ引用特許表記修正（ex.A2→A）'!"&amp;ADDRESS(MATCH(C339,'ファミリ引用特許表記修正（ex.A2→A）'!$A$2:$A$241,0),1)&amp;":"&amp;ADDRESS(MATCH(C339,'ファミリ引用特許表記修正（ex.A2→A）'!$A$2:$A$241,0),171)),T339)+COUNTIF(INDIRECT("'ファミリ引用特許表記修正（ex.A2→A）'!"&amp;ADDRESS(MATCH(C339,'ファミリ引用特許表記修正（ex.A2→A）'!$A$2:$A$241,0),1)&amp;":"&amp;ADDRESS(MATCH(C339,'ファミリ引用特許表記修正（ex.A2→A）'!$A$2:$A$241,0),171)),W339)+COUNTIF(INDIRECT("'ファミリ引用特許表記修正（ex.A2→A）'!"&amp;ADDRESS(MATCH(C339,'ファミリ引用特許表記修正（ex.A2→A）'!$A$2:$A$241,0),1)&amp;":"&amp;ADDRESS(MATCH(C339,'ファミリ引用特許表記修正（ex.A2→A）'!$A$2:$A$241,0),171)),Y339)&gt;0,"Yes","No")),"")</f>
        <v>Yes</v>
      </c>
      <c r="AR339" s="193" t="str">
        <f>IF(OR(LEFT(R339)="特",LEFT(R339)="実",AND(OR(LEFT(R339,2)="US",LEFT(R339,2)="WO",LEFT(R339,2)="GB",LEFT(R339,2)="EP",LEFT(R339,2)="DE"),OR(MID(R339,3,1)="1",MID(R339,3,1)="2",MID(R339,3,1)="3",MID(R339,3,1)="4",MID(R339,3,1)="5",MID(R339,3,1)="6",MID(R339,3,1)="7",MID(R339,3,1)="8",MID(R339,3,1)="9",MID(R339,3,1)="0",))),"",VLOOKUP($C339,ファミリ発明者引用文献!A$3:B$235,2,FALSE))</f>
        <v/>
      </c>
      <c r="AS339" s="55" t="str">
        <f>VLOOKUP(C339,ファミリ引用文献WO!A$2:B$241,2,FALSE)</f>
        <v/>
      </c>
      <c r="AT339" s="58" t="str">
        <f>VLOOKUP(C339,ファミリ引用文献!A$3:B$242,2,FALSE)</f>
        <v/>
      </c>
      <c r="AU339" s="58" t="str">
        <f>VLOOKUP(C339,審判データ!AH$2:BT$379,39,FALSE)</f>
        <v xml:space="preserve"> </v>
      </c>
      <c r="AV339" s="62" t="str">
        <f ca="1">IF(INDIRECT("審判データ!"&amp;ADDRESS(MATCH(C339,審判データ!$AH$1:$AH$379,0),32))="早期審査の対象とする","早期審査","")</f>
        <v/>
      </c>
      <c r="AW339" s="665" t="str">
        <f t="shared" si="26"/>
        <v/>
      </c>
      <c r="AX339" s="666" t="str">
        <f>IF(LEFT(AE339,3)="日本特",IF(LEFT(C339)="特",VLOOKUP(C339,'本件、証拠文献テーマコード'!G$2:I$376,3,FALSE),VLOOKUP(C339,'本件、証拠文献テーマコード'!B$2:I$376,8,FALSE)),"")</f>
        <v/>
      </c>
      <c r="AY339" s="666" t="str">
        <f>IF(LEFT(AE339,3)="日本特",IF(OR(MID(R339,2,1)="開",MID(R339,2,1)="表",MID(R339,2,1)="登"),VLOOKUP(R339,'本件、証拠文献テーマコード'!C$2:I$379,7,FALSE),VLOOKUP(R339,'本件、証拠文献テーマコード'!G$2:I$379,3,FALSE)),"")</f>
        <v/>
      </c>
      <c r="AZ339" s="54">
        <f ca="1">INDIRECT("審判データ!"&amp;ADDRESS(MATCH(C339,審判データ!$AH$1:$AH$379,0),20))</f>
        <v>2010</v>
      </c>
    </row>
    <row r="340" spans="1:52" ht="27" x14ac:dyDescent="0.15">
      <c r="A340" s="1012"/>
      <c r="B340" s="586" t="str">
        <f ca="1">IF(A340="",B339,INDIRECT("審判データ!"&amp;ADDRESS(MATCH(A340,審判データ!$HC$1:$HC$379,0),20))&amp;" / "&amp;INDIRECT("審判データ!"&amp;ADDRESS(MATCH(A340,審判データ!$HC$1:$HC$379,0),21)))</f>
        <v>2010 / 29-2</v>
      </c>
      <c r="C340" s="737">
        <v>2951477</v>
      </c>
      <c r="D340" s="413" t="s">
        <v>8828</v>
      </c>
      <c r="E340" s="163" t="s">
        <v>8825</v>
      </c>
      <c r="F340" s="43" t="s">
        <v>8826</v>
      </c>
      <c r="G340" s="43" t="s">
        <v>138</v>
      </c>
      <c r="H340" s="43" t="s">
        <v>8815</v>
      </c>
      <c r="I340" s="43" t="s">
        <v>8820</v>
      </c>
      <c r="J340" s="43" t="s">
        <v>8822</v>
      </c>
      <c r="K340" s="43" t="s">
        <v>8824</v>
      </c>
      <c r="L340" s="1005"/>
      <c r="M340" s="984"/>
      <c r="N340" s="1007"/>
      <c r="O340" s="1009"/>
      <c r="P340" s="993"/>
      <c r="Q340" s="715" t="s">
        <v>22993</v>
      </c>
      <c r="R340" s="716" t="s">
        <v>23014</v>
      </c>
      <c r="S340" s="706" t="str">
        <f>IF(OR(LEFT(R340)="特",LEFT(R340)="実"),VLOOKUP(R340,'証拠（JP特許）'!$B$2:$D$299,2,FALSE),IF(AND(OR(LEFT(R340,2)="US",LEFT(R340,2)="WO",LEFT(R340,2)="GB",LEFT(R340,2)="EP",LEFT(R340,2)="DE"),OR(MID(R340,3,1)="1",MID(R340,3,1)="2",MID(R340,3,1)="3",MID(R340,3,1)="4",MID(R340,3,1)="5",MID(R340,3,1)="6",MID(R340,3,1)="7",MID(R340,3,1)="8",MID(R340,3,1)="9",MID(R340,3,1)="0")),VLOOKUP(R340,'証拠（WW特許）'!$B$2:$C$90,2,FALSE),"_"))</f>
        <v>特願平1-69415</v>
      </c>
      <c r="T340" s="707" t="str">
        <f>IF(OR(LEFT(R340)="特",LEFT(R340)="実"),VLOOKUP(R340,'証拠（JP特許）'!$B$2:$E$299,4,FALSE),"_")</f>
        <v>JP1903049</v>
      </c>
      <c r="U340" s="716" t="s">
        <v>94</v>
      </c>
      <c r="V340" s="715" t="s">
        <v>25</v>
      </c>
      <c r="W340" s="708" t="str">
        <f t="shared" si="27"/>
        <v>JP01274396A</v>
      </c>
      <c r="X340" s="709"/>
      <c r="Y340" s="709" t="str">
        <f t="shared" si="28"/>
        <v>JP1903049B</v>
      </c>
      <c r="Z340" s="91" t="str">
        <f ca="1">IF(OR(LEFT(R340)="特",LEFT(R340)="実",AND(OR(LEFT(R340,2)="US",LEFT(R340,2)="WO",LEFT(R340,2)="GB",LEFT(R340,2)="EP",LEFT(R340,2)="DE"),OR(MID(R340,3,1)="1",MID(R340,3,1)="2",MID(R340,3,1)="3",MID(R340,3,1)="4",MID(R340,3,1)="5",MID(R340,3,1)="6",MID(R340,3,1)="7",MID(R340,3,1)="8",MID(R340,3,1)="9",MID(R340,3,1)="0",))),IF(COUNTIF(INDIRECT("拒絶理由・拒絶査定・異議申立!"&amp;ADDRESS(MATCH(C340,拒絶理由・拒絶査定・異議申立!B$1:B$1000,0),3)&amp;":"&amp;ADDRESS(MATCH(C340,拒絶理由・拒絶査定・異議申立!B$1:B$1000,0),50)),R340)+COUNTIF(INDIRECT("拒絶理由・拒絶査定・異議申立!"&amp;ADDRESS(MATCH(C340,拒絶理由・拒絶査定・異議申立!B$1:B$1000,0),3)&amp;":"&amp;ADDRESS(MATCH(C340,拒絶理由・拒絶査定・異議申立!B$1:B$1000,0),50)),T340)&gt;0,"Yes","No"),"")</f>
        <v>No</v>
      </c>
      <c r="AA340" s="92" t="str">
        <f ca="1">IF(OR(LEFT(R340)="特",LEFT(R340)="実",AND(OR(LEFT(R340,2)="US",LEFT(R340,2)="WO",LEFT(R340,2)="GB",LEFT(R340,2)="EP",LEFT(R340,2)="DE"),OR(MID(R340,3,1)="1",MID(R340,3,1)="2",MID(R340,3,1)="3",MID(R340,3,1)="4",MID(R340,3,1)="5",MID(R340,3,1)="6",MID(R340,3,1)="7",MID(R340,3,1)="8",MID(R340,3,1)="9",MID(R340,3,1)="0",))),IF(COUNTIF(INDIRECT("先行技術調査・登録査定!"&amp;ADDRESS(MATCH(C340,先行技術調査・登録査定!B$1:B$1000,0),3)&amp;":"&amp;ADDRESS(MATCH(C340,先行技術調査・登録査定!B$1:B$1000,0),49)),R340)+COUNTIF(INDIRECT("先行技術調査・登録査定!"&amp;ADDRESS(MATCH(C340,先行技術調査・登録査定!B$1:B$1000,0),3)&amp;":"&amp;ADDRESS(MATCH(C340,先行技術調査・登録査定!B$1:B$1000,0),49)),T340)&gt;0,"Yes","No"),"")</f>
        <v>No</v>
      </c>
      <c r="AB340" s="169" t="str">
        <f t="shared" ca="1" si="25"/>
        <v>Yes</v>
      </c>
      <c r="AC340" s="94" t="str">
        <f>IF(OR(LEFT(R340)="特",LEFT(R340)="実",AND(OR(LEFT(R340,2)="US",LEFT(R340,2)="WO",LEFT(R340,2)="GB",LEFT(R340,2)="EP",LEFT(R340,2)="DE"),OR(MID(R340,3,1)="1",MID(R340,3,1)="2",MID(R340,3,1)="3",MID(R340,3,1)="4",MID(R340,3,1)="5",MID(R340,3,1)="6",MID(R340,3,1)="7",MID(R340,3,1)="8",MID(R340,3,1)="9",MID(R340,3,1)="0",))),"",VLOOKUP($C340,非特許文献リスト!$A$2:$C$196,2,FALSE))</f>
        <v/>
      </c>
      <c r="AD340" s="95" t="str">
        <f>IF(OR(LEFT(R340)="特",LEFT(R340)="実",AND(OR(LEFT(R340,2)="US",LEFT(R340,2)="WO",LEFT(R340,2)="GB",LEFT(R340,2)="EP",LEFT(R340,2)="DE"),OR(MID(R340,3,1)="1",MID(R340,3,1)="2",MID(R340,3,1)="3",MID(R340,3,1)="4",MID(R340,3,1)="5",MID(R340,3,1)="6",MID(R340,3,1)="7",MID(R340,3,1)="8",MID(R340,3,1)="9",MID(R340,3,1)="0",))),"",VLOOKUP($C340,非特許文献リスト!$A$2:$C$196,3,FALSE))</f>
        <v/>
      </c>
      <c r="AE340" s="175" t="str">
        <f t="shared" si="22"/>
        <v>日本特許文献</v>
      </c>
      <c r="AF340" s="176" t="str">
        <f>IF(OR(LEFT(R340)="特",LEFT(R340)="実"),VLOOKUP(R340,'証拠（JP特許）'!$B$2:$AB$299,10,FALSE),IF(AND(OR(LEFT(R340,2)="US",LEFT(R340,2)="WO",LEFT(R340,2)="GB",LEFT(R340,2)="EP",LEFT(R340,2)="DE"),OR(MID(R340,3,1)="1",MID(R340,3,1)="2",MID(R340,3,1)="3",MID(R340,3,1)="4",MID(R340,3,1)="5",MID(R340,3,1)="6",MID(R340,3,1)="7",MID(R340,3,1)="8",MID(R340,3,1)="9",MID(R340,3,1)="0",)),VLOOKUP(R340,'証拠（WW特許）'!$B$2:$M$90,8,FALSE),""))</f>
        <v>イオン・システムス・インコ―ポレ―テッド</v>
      </c>
      <c r="AG340" s="176" t="str">
        <f>IF(OR(LEFT(R340)="特",LEFT(R340)="実"),VLOOKUP(R340,'証拠（JP特許）'!$B$2:$AB$299,26,FALSE),IF(AND(OR(LEFT(R340,2)="US",LEFT(R340,2)="WO",LEFT(R340,2)="GB",LEFT(R340,2)="EP",LEFT(R340,2)="DE"),OR(MID(R340,3,1)="1",MID(R340,3,1)="2",MID(R340,3,1)="3",MID(R340,3,1)="4",MID(R340,3,1)="5",MID(R340,3,1)="6",MID(R340,3,1)="7",MID(R340,3,1)="8",MID(R340,3,1)="9",MID(R340,3,1)="0",)),VLOOKUP(R340,'証拠（WW特許）'!$B$2:$M$90,12,FALSE),""))</f>
        <v>マイケル・ジー・ヨスト</v>
      </c>
      <c r="AH340" s="58" t="str">
        <f>IF(OR(LEFT(R340)="特",LEFT(R340)="実"),VLOOKUP(R340,'証拠（JP特許）'!$B$2:$X$299,20,FALSE),IF(AND(OR(LEFT(R340,2)="US",LEFT(R340,2)="WO",LEFT(R340,2)="GB",LEFT(R340,2)="EP",LEFT(R340,2)="DE"),OR(MID(R340,3,1)="1",MID(R340,3,1)="2",MID(R340,3,1)="3",MID(R340,3,1)="4",MID(R340,3,1)="5",MID(R340,3,1)="6",MID(R340,3,1)="7",MID(R340,3,1)="8",MID(R340,3,1)="9",MID(R340,3,1)="0",)),VLOOKUP(R340,'証拠（WW特許）'!$B$2:$U$90,20,FALSE),""))</f>
        <v>H05F   7/00    (2006.01),H05F   3/04    (2006.01),H05F   3/06    (2006.01)</v>
      </c>
      <c r="AI340" s="58" t="str">
        <f>IF(OR(LEFT(R340)="特",LEFT(R340)="実"),VLOOKUP(R340,'証拠（JP特許）'!$B$2:$X$299,21,FALSE),"")</f>
        <v xml:space="preserve">H05F  7/00       ,H05F  3/04      C,H05F  3/06       </v>
      </c>
      <c r="AJ340" s="58" t="str">
        <f>IF(OR(LEFT(R340)="特",LEFT(R340)="実"),VLOOKUP(R340,'証拠（JP特許）'!$B$2:$X$299,22,FALSE),"")</f>
        <v>5G067AA42,5G067DA24</v>
      </c>
      <c r="AK340" s="59" t="str">
        <f>IF(OR(LEFT(R340)="特",LEFT(R340)="実"),VLOOKUP(R340,'証拠（JP特許）'!$B$2:$X$299,17,FALSE),IF(AND(OR(LEFT(R340,2)="US",LEFT(R340,2)="WO",LEFT(R340,2)="GB",LEFT(R340,2)="EP",LEFT(R340,2)="DE"),OR(MID(R340,3,1)="1",MID(R340,3,1)="2",MID(R340,3,1)="3",MID(R340,3,1)="4",MID(R340,3,1)="5",MID(R340,3,1)="6",MID(R340,3,1)="7",MID(R340,3,1)="8",MID(R340,3,1)="9",MID(R340,3,1)="0",)),VLOOKUP(R340,'証拠（WW特許）'!$B$2:$U$90,16,FALSE),""))</f>
        <v>1989.11.02</v>
      </c>
      <c r="AL340" s="58"/>
      <c r="AM340" s="58"/>
      <c r="AN340" s="58"/>
      <c r="AO340" s="58" t="str">
        <f ca="1">IF(OR(LEFT(R340)="特",LEFT(R340)="実",AND(OR(LEFT(R340,2)="US",LEFT(R340,2)="WO",LEFT(R340,2)="GB",LEFT(R340,2)="EP",LEFT(R340,2)="DE"),OR(MID(R340,3,1)="1",MID(R340,3,1)="2",MID(R340,3,1)="3",MID(R340,3,1)="4",MID(R340,3,1)="5",MID(R340,3,1)="6",MID(R340,3,1)="7",MID(R340,3,1)="8",MID(R340,3,1)="9",MID(R340,3,1)="0"))),IF(COUNTIF(INDIRECT("発明者引用!"&amp;ADDRESS(MATCH(C340,発明者引用!B$1:B$196,0),4)&amp;":"&amp;ADDRESS(MATCH(C340,発明者引用!B$1:B$196,0),17)),R340)+COUNTIF(INDIRECT("発明者引用!"&amp;ADDRESS(MATCH(C340,発明者引用!B$1:B$196,0),4)&amp;":"&amp;ADDRESS(MATCH(C340,発明者引用!B$1:B$196,0),17)),#REF!)+COUNTIF(INDIRECT("発明者引用!"&amp;ADDRESS(MATCH(C340,発明者引用!B$1:B$196,0),4)&amp;":"&amp;ADDRESS(MATCH(C340,発明者引用!B$1:B$196,0),17)),T340)&gt;0,"Yes","No"),"")</f>
        <v>No</v>
      </c>
      <c r="AP340" s="58" t="str">
        <f ca="1">IF(OR(LEFT(R340)="特",LEFT(R340)="実",AND(OR(LEFT(R340,2)="US",LEFT(R340,2)="WO",LEFT(R340,2)="GB",LEFT(R340,2)="EP",LEFT(R340,2)="DE"),OR(MID(R340,3,1)="1",MID(R340,3,1)="2",MID(R340,3,1)="3",MID(R340,3,1)="4",MID(R340,3,1)="5",MID(R340,3,1)="6",MID(R340,3,1)="7",MID(R340,3,1)="8",MID(R340,3,1)="9",MID(R340,3,1)="0"))),IF(VLOOKUP(C340,ファミリ引用特許WO!$A$2:$B$241,2,FALSE)+VLOOKUP(C340,ファミリ引用文献WO!$A$2:$C$241,3,FALSE)=0,"ISR無し",IF(COUNTIF(INDIRECT("ファミリ引用特許WO!"&amp;ADDRESS(MATCH(C340,ファミリ引用特許WO!$A$2:$A$241,0),1)&amp;":"&amp;ADDRESS(MATCH(C340,ファミリ引用特許WO!$A$2:$A$241,0),19)),R340)+COUNTIF(INDIRECT("ファミリ引用特許WO!"&amp;ADDRESS(MATCH(C340,ファミリ引用特許WO!$A$2:$A$241,0),1)&amp;":"&amp;ADDRESS(MATCH(C340,ファミリ引用特許WO!$A$2:$A$241,0),19)),S340)+COUNTIF(INDIRECT("ファミリ引用特許WO!"&amp;ADDRESS(MATCH(C340,ファミリ引用特許WO!$A$2:$A$241,0),1)&amp;":"&amp;ADDRESS(MATCH(C340,ファミリ引用特許WO!$A$2:$A$241,0),19)),T340)+COUNTIF(INDIRECT("ファミリ引用特許WO!"&amp;ADDRESS(MATCH(C340,ファミリ引用特許WO!$A$2:$A$241,0),1)&amp;":"&amp;ADDRESS(MATCH(C340,ファミリ引用特許WO!$A$2:$A$241,0),19)),W340)+COUNTIF(INDIRECT("ファミリ引用特許WO!"&amp;ADDRESS(MATCH(C340,ファミリ引用特許WO!$A$2:$A$241,0),1)&amp;":"&amp;ADDRESS(MATCH(C340,ファミリ引用特許WO!$A$2:$A$241,0),19)),Y340)&gt;0,"Yes","No")),"")</f>
        <v>ISR無し</v>
      </c>
      <c r="AQ340" s="55" t="str">
        <f ca="1">IF(OR(LEFT(R340)="特",LEFT(R340)="実",AND(OR(LEFT(R340,2)="US",LEFT(R340,2)="WO",LEFT(R340,2)="GB",LEFT(R340,2)="EP",LEFT(R340,2)="DE"),OR(MID(R340,3,1)="1",MID(R340,3,1)="2",MID(R340,3,1)="3",MID(R340,3,1)="4",MID(R340,3,1)="5",MID(R340,3,1)="6",MID(R340,3,1)="7",MID(R340,3,1)="8",MID(R340,3,1)="9",MID(R340,3,1)="0"))),IF(VLOOKUP(C340,'ファミリ引用特許表記修正（ex.A2→A）'!$A$2:$B$241,2,FALSE)=0,"family無し",IF(COUNTIF(INDIRECT("'ファミリ引用特許表記修正（ex.A2→A）'!"&amp;ADDRESS(MATCH(C340,'ファミリ引用特許表記修正（ex.A2→A）'!$A$2:$A$241,0),1)&amp;":"&amp;ADDRESS(MATCH(C340,'ファミリ引用特許表記修正（ex.A2→A）'!$A$2:$A$241,0),171)),R340)+COUNTIF(INDIRECT("'ファミリ引用特許表記修正（ex.A2→A）'!"&amp;ADDRESS(MATCH(C340,'ファミリ引用特許表記修正（ex.A2→A）'!$A$2:$A$241,0),1)&amp;":"&amp;ADDRESS(MATCH(C340,'ファミリ引用特許表記修正（ex.A2→A）'!$A$2:$A$241,0),171)),S340)+COUNTIF(INDIRECT("'ファミリ引用特許表記修正（ex.A2→A）'!"&amp;ADDRESS(MATCH(C340,'ファミリ引用特許表記修正（ex.A2→A）'!$A$2:$A$241,0),1)&amp;":"&amp;ADDRESS(MATCH(C340,'ファミリ引用特許表記修正（ex.A2→A）'!$A$2:$A$241,0),171)),T340)+COUNTIF(INDIRECT("'ファミリ引用特許表記修正（ex.A2→A）'!"&amp;ADDRESS(MATCH(C340,'ファミリ引用特許表記修正（ex.A2→A）'!$A$2:$A$241,0),1)&amp;":"&amp;ADDRESS(MATCH(C340,'ファミリ引用特許表記修正（ex.A2→A）'!$A$2:$A$241,0),171)),W340)+COUNTIF(INDIRECT("'ファミリ引用特許表記修正（ex.A2→A）'!"&amp;ADDRESS(MATCH(C340,'ファミリ引用特許表記修正（ex.A2→A）'!$A$2:$A$241,0),1)&amp;":"&amp;ADDRESS(MATCH(C340,'ファミリ引用特許表記修正（ex.A2→A）'!$A$2:$A$241,0),171)),Y340)&gt;0,"Yes","No")),"")</f>
        <v>No</v>
      </c>
      <c r="AR340" s="193" t="str">
        <f>IF(OR(LEFT(R340)="特",LEFT(R340)="実",AND(OR(LEFT(R340,2)="US",LEFT(R340,2)="WO",LEFT(R340,2)="GB",LEFT(R340,2)="EP",LEFT(R340,2)="DE"),OR(MID(R340,3,1)="1",MID(R340,3,1)="2",MID(R340,3,1)="3",MID(R340,3,1)="4",MID(R340,3,1)="5",MID(R340,3,1)="6",MID(R340,3,1)="7",MID(R340,3,1)="8",MID(R340,3,1)="9",MID(R340,3,1)="0",))),"",VLOOKUP($C340,ファミリ発明者引用文献!A$3:B$235,2,FALSE))</f>
        <v/>
      </c>
      <c r="AS340" s="55" t="str">
        <f>VLOOKUP(C340,ファミリ引用文献WO!A$2:B$241,2,FALSE)</f>
        <v/>
      </c>
      <c r="AT340" s="58" t="str">
        <f>VLOOKUP(C340,ファミリ引用文献!A$3:B$242,2,FALSE)</f>
        <v/>
      </c>
      <c r="AU340" s="58" t="str">
        <f>VLOOKUP(C340,審判データ!AH$2:BT$379,39,FALSE)</f>
        <v xml:space="preserve"> </v>
      </c>
      <c r="AV340" s="62" t="str">
        <f ca="1">IF(INDIRECT("審判データ!"&amp;ADDRESS(MATCH(C340,審判データ!$AH$1:$AH$379,0),32))="早期審査の対象とする","早期審査","")</f>
        <v/>
      </c>
      <c r="AW340" s="665" t="str">
        <f t="shared" si="26"/>
        <v>不一致</v>
      </c>
      <c r="AX340" s="666" t="str">
        <f>IF(LEFT(AE340,3)="日本特",IF(LEFT(C340)="特",VLOOKUP(C340,'本件、証拠文献テーマコード'!G$2:I$376,3,FALSE),VLOOKUP(C340,'本件、証拠文献テーマコード'!B$2:I$376,8,FALSE)),"")</f>
        <v>2G081,2G082,5C030,5F004,5F054,4F070,5G067,2H003,2H200</v>
      </c>
      <c r="AY340" s="666" t="str">
        <f>IF(LEFT(AE340,3)="日本特",IF(OR(MID(R340,2,1)="開",MID(R340,2,1)="表",MID(R340,2,1)="登"),VLOOKUP(R340,'本件、証拠文献テーマコード'!C$2:I$379,7,FALSE),VLOOKUP(R340,'本件、証拠文献テーマコード'!G$2:I$379,3,FALSE)),"")</f>
        <v>5G067</v>
      </c>
      <c r="AZ340" s="54">
        <f ca="1">INDIRECT("審判データ!"&amp;ADDRESS(MATCH(C340,審判データ!$AH$1:$AH$379,0),20))</f>
        <v>2010</v>
      </c>
    </row>
    <row r="341" spans="1:52" ht="94.5" x14ac:dyDescent="0.15">
      <c r="A341" s="732" t="s">
        <v>23015</v>
      </c>
      <c r="B341" s="586" t="str">
        <f ca="1">IF(A341="",B340,INDIRECT("審判データ!"&amp;ADDRESS(MATCH(A341,審判データ!$HC$1:$HC$379,0),20))&amp;" / "&amp;INDIRECT("審判データ!"&amp;ADDRESS(MATCH(A341,審判データ!$HC$1:$HC$379,0),21)))</f>
        <v>2010 / 29-2</v>
      </c>
      <c r="C341" s="738">
        <v>2769663</v>
      </c>
      <c r="D341" s="413" t="s">
        <v>8890</v>
      </c>
      <c r="E341" s="163" t="s">
        <v>8887</v>
      </c>
      <c r="F341" s="43" t="s">
        <v>8888</v>
      </c>
      <c r="G341" s="43" t="s">
        <v>138</v>
      </c>
      <c r="H341" s="43" t="s">
        <v>8878</v>
      </c>
      <c r="I341" s="43" t="s">
        <v>8882</v>
      </c>
      <c r="J341" s="43" t="s">
        <v>8884</v>
      </c>
      <c r="K341" s="43" t="s">
        <v>8886</v>
      </c>
      <c r="L341" s="719" t="s">
        <v>23016</v>
      </c>
      <c r="M341" s="716" t="s">
        <v>876</v>
      </c>
      <c r="N341" s="720" t="s">
        <v>23017</v>
      </c>
      <c r="O341" s="721">
        <v>0</v>
      </c>
      <c r="P341" s="722" t="s">
        <v>23018</v>
      </c>
      <c r="Q341" s="715" t="s">
        <v>23018</v>
      </c>
      <c r="R341" s="716" t="s">
        <v>23019</v>
      </c>
      <c r="S341" s="706" t="str">
        <f>IF(OR(LEFT(R341)="特",LEFT(R341)="実"),VLOOKUP(R341,'証拠（JP特許）'!$B$2:$D$299,2,FALSE),IF(AND(OR(LEFT(R341,2)="US",LEFT(R341,2)="WO",LEFT(R341,2)="GB",LEFT(R341,2)="EP",LEFT(R341,2)="DE"),OR(MID(R341,3,1)="1",MID(R341,3,1)="2",MID(R341,3,1)="3",MID(R341,3,1)="4",MID(R341,3,1)="5",MID(R341,3,1)="6",MID(R341,3,1)="7",MID(R341,3,1)="8",MID(R341,3,1)="9",MID(R341,3,1)="0")),VLOOKUP(R341,'証拠（WW特許）'!$B$2:$C$90,2,FALSE),"_"))</f>
        <v>US193902297263A</v>
      </c>
      <c r="T341" s="707" t="str">
        <f>IF(OR(LEFT(R341)="特",LEFT(R341)="実"),VLOOKUP(R341,'証拠（JP特許）'!$B$2:$E$299,4,FALSE),"_")</f>
        <v>_</v>
      </c>
      <c r="U341" s="716" t="s">
        <v>94</v>
      </c>
      <c r="V341" s="715" t="s">
        <v>25</v>
      </c>
      <c r="W341" s="708" t="str">
        <f t="shared" si="27"/>
        <v/>
      </c>
      <c r="X341" s="709"/>
      <c r="Y341" s="709" t="str">
        <f t="shared" si="28"/>
        <v>US2265360B</v>
      </c>
      <c r="Z341" s="91" t="str">
        <f ca="1">IF(OR(LEFT(R341)="特",LEFT(R341)="実",AND(OR(LEFT(R341,2)="US",LEFT(R341,2)="WO",LEFT(R341,2)="GB",LEFT(R341,2)="EP",LEFT(R341,2)="DE"),OR(MID(R341,3,1)="1",MID(R341,3,1)="2",MID(R341,3,1)="3",MID(R341,3,1)="4",MID(R341,3,1)="5",MID(R341,3,1)="6",MID(R341,3,1)="7",MID(R341,3,1)="8",MID(R341,3,1)="9",MID(R341,3,1)="0",))),IF(COUNTIF(INDIRECT("拒絶理由・拒絶査定・異議申立!"&amp;ADDRESS(MATCH(C341,拒絶理由・拒絶査定・異議申立!B$1:B$1000,0),3)&amp;":"&amp;ADDRESS(MATCH(C341,拒絶理由・拒絶査定・異議申立!B$1:B$1000,0),50)),R341)+COUNTIF(INDIRECT("拒絶理由・拒絶査定・異議申立!"&amp;ADDRESS(MATCH(C341,拒絶理由・拒絶査定・異議申立!B$1:B$1000,0),3)&amp;":"&amp;ADDRESS(MATCH(C341,拒絶理由・拒絶査定・異議申立!B$1:B$1000,0),50)),T341)&gt;0,"Yes","No"),"")</f>
        <v>No</v>
      </c>
      <c r="AA341" s="92" t="str">
        <f ca="1">IF(OR(LEFT(R341)="特",LEFT(R341)="実",AND(OR(LEFT(R341,2)="US",LEFT(R341,2)="WO",LEFT(R341,2)="GB",LEFT(R341,2)="EP",LEFT(R341,2)="DE"),OR(MID(R341,3,1)="1",MID(R341,3,1)="2",MID(R341,3,1)="3",MID(R341,3,1)="4",MID(R341,3,1)="5",MID(R341,3,1)="6",MID(R341,3,1)="7",MID(R341,3,1)="8",MID(R341,3,1)="9",MID(R341,3,1)="0",))),IF(COUNTIF(INDIRECT("先行技術調査・登録査定!"&amp;ADDRESS(MATCH(C341,先行技術調査・登録査定!B$1:B$1000,0),3)&amp;":"&amp;ADDRESS(MATCH(C341,先行技術調査・登録査定!B$1:B$1000,0),49)),R341)+COUNTIF(INDIRECT("先行技術調査・登録査定!"&amp;ADDRESS(MATCH(C341,先行技術調査・登録査定!B$1:B$1000,0),3)&amp;":"&amp;ADDRESS(MATCH(C341,先行技術調査・登録査定!B$1:B$1000,0),49)),T341)&gt;0,"Yes","No"),"")</f>
        <v>No</v>
      </c>
      <c r="AB341" s="169" t="str">
        <f t="shared" ca="1" si="25"/>
        <v>Yes</v>
      </c>
      <c r="AC341" s="94" t="str">
        <f>IF(OR(LEFT(R341)="特",LEFT(R341)="実",AND(OR(LEFT(R341,2)="US",LEFT(R341,2)="WO",LEFT(R341,2)="GB",LEFT(R341,2)="EP",LEFT(R341,2)="DE"),OR(MID(R341,3,1)="1",MID(R341,3,1)="2",MID(R341,3,1)="3",MID(R341,3,1)="4",MID(R341,3,1)="5",MID(R341,3,1)="6",MID(R341,3,1)="7",MID(R341,3,1)="8",MID(R341,3,1)="9",MID(R341,3,1)="0",))),"",VLOOKUP($C341,非特許文献リスト!$A$2:$C$196,2,FALSE))</f>
        <v/>
      </c>
      <c r="AD341" s="95" t="str">
        <f>IF(OR(LEFT(R341)="特",LEFT(R341)="実",AND(OR(LEFT(R341,2)="US",LEFT(R341,2)="WO",LEFT(R341,2)="GB",LEFT(R341,2)="EP",LEFT(R341,2)="DE"),OR(MID(R341,3,1)="1",MID(R341,3,1)="2",MID(R341,3,1)="3",MID(R341,3,1)="4",MID(R341,3,1)="5",MID(R341,3,1)="6",MID(R341,3,1)="7",MID(R341,3,1)="8",MID(R341,3,1)="9",MID(R341,3,1)="0",))),"",VLOOKUP($C341,非特許文献リスト!$A$2:$C$196,3,FALSE))</f>
        <v/>
      </c>
      <c r="AE341" s="175" t="str">
        <f t="shared" si="22"/>
        <v>外国特許文献</v>
      </c>
      <c r="AF341" s="176" t="str">
        <f>IF(OR(LEFT(R341)="特",LEFT(R341)="実"),VLOOKUP(R341,'証拠（JP特許）'!$B$2:$AB$299,10,FALSE),IF(AND(OR(LEFT(R341,2)="US",LEFT(R341,2)="WO",LEFT(R341,2)="GB",LEFT(R341,2)="EP",LEFT(R341,2)="DE"),OR(MID(R341,3,1)="1",MID(R341,3,1)="2",MID(R341,3,1)="3",MID(R341,3,1)="4",MID(R341,3,1)="5",MID(R341,3,1)="6",MID(R341,3,1)="7",MID(R341,3,1)="8",MID(R341,3,1)="9",MID(R341,3,1)="0",)),VLOOKUP(R341,'証拠（WW特許）'!$B$2:$M$90,8,FALSE),""))</f>
        <v>DESSART FRANKLYN M</v>
      </c>
      <c r="AG341" s="176" t="str">
        <f>IF(OR(LEFT(R341)="特",LEFT(R341)="実"),VLOOKUP(R341,'証拠（JP特許）'!$B$2:$AB$299,26,FALSE),IF(AND(OR(LEFT(R341,2)="US",LEFT(R341,2)="WO",LEFT(R341,2)="GB",LEFT(R341,2)="EP",LEFT(R341,2)="DE"),OR(MID(R341,3,1)="1",MID(R341,3,1)="2",MID(R341,3,1)="3",MID(R341,3,1)="4",MID(R341,3,1)="5",MID(R341,3,1)="6",MID(R341,3,1)="7",MID(R341,3,1)="8",MID(R341,3,1)="9",MID(R341,3,1)="0",)),VLOOKUP(R341,'証拠（WW特許）'!$B$2:$M$90,12,FALSE),""))</f>
        <v>DESSART FRANKLYN M</v>
      </c>
      <c r="AH341" s="58" t="str">
        <f>IF(OR(LEFT(R341)="特",LEFT(R341)="実"),VLOOKUP(R341,'証拠（JP特許）'!$B$2:$X$299,20,FALSE),IF(AND(OR(LEFT(R341,2)="US",LEFT(R341,2)="WO",LEFT(R341,2)="GB",LEFT(R341,2)="EP",LEFT(R341,2)="DE"),OR(MID(R341,3,1)="1",MID(R341,3,1)="2",MID(R341,3,1)="3",MID(R341,3,1)="4",MID(R341,3,1)="5",MID(R341,3,1)="6",MID(R341,3,1)="7",MID(R341,3,1)="8",MID(R341,3,1)="9",MID(R341,3,1)="0",)),VLOOKUP(R341,'証拠（WW特許）'!$B$2:$U$90,20,FALSE),""))</f>
        <v>F21V  21/002(2006.01),F21V  21/002(2006.01)</v>
      </c>
      <c r="AI341" s="58" t="str">
        <f>IF(OR(LEFT(R341)="特",LEFT(R341)="実"),VLOOKUP(R341,'証拠（JP特許）'!$B$2:$X$299,21,FALSE),"")</f>
        <v/>
      </c>
      <c r="AJ341" s="58" t="str">
        <f>IF(OR(LEFT(R341)="特",LEFT(R341)="実"),VLOOKUP(R341,'証拠（JP特許）'!$B$2:$X$299,22,FALSE),"")</f>
        <v/>
      </c>
      <c r="AK341" s="59">
        <f>IF(OR(LEFT(R341)="特",LEFT(R341)="実"),VLOOKUP(R341,'証拠（JP特許）'!$B$2:$X$299,17,FALSE),IF(AND(OR(LEFT(R341,2)="US",LEFT(R341,2)="WO",LEFT(R341,2)="GB",LEFT(R341,2)="EP",LEFT(R341,2)="DE"),OR(MID(R341,3,1)="1",MID(R341,3,1)="2",MID(R341,3,1)="3",MID(R341,3,1)="4",MID(R341,3,1)="5",MID(R341,3,1)="6",MID(R341,3,1)="7",MID(R341,3,1)="8",MID(R341,3,1)="9",MID(R341,3,1)="0",)),VLOOKUP(R341,'証拠（WW特許）'!$B$2:$U$90,16,FALSE),""))</f>
        <v>15319</v>
      </c>
      <c r="AL341" s="58"/>
      <c r="AM341" s="58"/>
      <c r="AN341" s="58"/>
      <c r="AO341" s="58" t="str">
        <f ca="1">IF(OR(LEFT(R341)="特",LEFT(R341)="実",AND(OR(LEFT(R341,2)="US",LEFT(R341,2)="WO",LEFT(R341,2)="GB",LEFT(R341,2)="EP",LEFT(R341,2)="DE"),OR(MID(R341,3,1)="1",MID(R341,3,1)="2",MID(R341,3,1)="3",MID(R341,3,1)="4",MID(R341,3,1)="5",MID(R341,3,1)="6",MID(R341,3,1)="7",MID(R341,3,1)="8",MID(R341,3,1)="9",MID(R341,3,1)="0"))),IF(COUNTIF(INDIRECT("発明者引用!"&amp;ADDRESS(MATCH(C341,発明者引用!B$1:B$196,0),4)&amp;":"&amp;ADDRESS(MATCH(C341,発明者引用!B$1:B$196,0),17)),R341)+COUNTIF(INDIRECT("発明者引用!"&amp;ADDRESS(MATCH(C341,発明者引用!B$1:B$196,0),4)&amp;":"&amp;ADDRESS(MATCH(C341,発明者引用!B$1:B$196,0),17)),#REF!)+COUNTIF(INDIRECT("発明者引用!"&amp;ADDRESS(MATCH(C341,発明者引用!B$1:B$196,0),4)&amp;":"&amp;ADDRESS(MATCH(C341,発明者引用!B$1:B$196,0),17)),T341)&gt;0,"Yes","No"),"")</f>
        <v>No</v>
      </c>
      <c r="AP341" s="58" t="str">
        <f ca="1">IF(OR(LEFT(R341)="特",LEFT(R341)="実",AND(OR(LEFT(R341,2)="US",LEFT(R341,2)="WO",LEFT(R341,2)="GB",LEFT(R341,2)="EP",LEFT(R341,2)="DE"),OR(MID(R341,3,1)="1",MID(R341,3,1)="2",MID(R341,3,1)="3",MID(R341,3,1)="4",MID(R341,3,1)="5",MID(R341,3,1)="6",MID(R341,3,1)="7",MID(R341,3,1)="8",MID(R341,3,1)="9",MID(R341,3,1)="0"))),IF(VLOOKUP(C341,ファミリ引用特許WO!$A$2:$B$241,2,FALSE)+VLOOKUP(C341,ファミリ引用文献WO!$A$2:$C$241,3,FALSE)=0,"ISR無し",IF(COUNTIF(INDIRECT("ファミリ引用特許WO!"&amp;ADDRESS(MATCH(C341,ファミリ引用特許WO!$A$2:$A$241,0),1)&amp;":"&amp;ADDRESS(MATCH(C341,ファミリ引用特許WO!$A$2:$A$241,0),19)),R341)+COUNTIF(INDIRECT("ファミリ引用特許WO!"&amp;ADDRESS(MATCH(C341,ファミリ引用特許WO!$A$2:$A$241,0),1)&amp;":"&amp;ADDRESS(MATCH(C341,ファミリ引用特許WO!$A$2:$A$241,0),19)),S341)+COUNTIF(INDIRECT("ファミリ引用特許WO!"&amp;ADDRESS(MATCH(C341,ファミリ引用特許WO!$A$2:$A$241,0),1)&amp;":"&amp;ADDRESS(MATCH(C341,ファミリ引用特許WO!$A$2:$A$241,0),19)),T341)+COUNTIF(INDIRECT("ファミリ引用特許WO!"&amp;ADDRESS(MATCH(C341,ファミリ引用特許WO!$A$2:$A$241,0),1)&amp;":"&amp;ADDRESS(MATCH(C341,ファミリ引用特許WO!$A$2:$A$241,0),19)),W341)+COUNTIF(INDIRECT("ファミリ引用特許WO!"&amp;ADDRESS(MATCH(C341,ファミリ引用特許WO!$A$2:$A$241,0),1)&amp;":"&amp;ADDRESS(MATCH(C341,ファミリ引用特許WO!$A$2:$A$241,0),19)),Y341)&gt;0,"Yes","No")),"")</f>
        <v>ISR無し</v>
      </c>
      <c r="AQ341" s="55" t="str">
        <f ca="1">IF(OR(LEFT(R341)="特",LEFT(R341)="実",AND(OR(LEFT(R341,2)="US",LEFT(R341,2)="WO",LEFT(R341,2)="GB",LEFT(R341,2)="EP",LEFT(R341,2)="DE"),OR(MID(R341,3,1)="1",MID(R341,3,1)="2",MID(R341,3,1)="3",MID(R341,3,1)="4",MID(R341,3,1)="5",MID(R341,3,1)="6",MID(R341,3,1)="7",MID(R341,3,1)="8",MID(R341,3,1)="9",MID(R341,3,1)="0"))),IF(VLOOKUP(C341,'ファミリ引用特許表記修正（ex.A2→A）'!$A$2:$B$241,2,FALSE)=0,"family無し",IF(COUNTIF(INDIRECT("'ファミリ引用特許表記修正（ex.A2→A）'!"&amp;ADDRESS(MATCH(C341,'ファミリ引用特許表記修正（ex.A2→A）'!$A$2:$A$241,0),1)&amp;":"&amp;ADDRESS(MATCH(C341,'ファミリ引用特許表記修正（ex.A2→A）'!$A$2:$A$241,0),171)),R341)+COUNTIF(INDIRECT("'ファミリ引用特許表記修正（ex.A2→A）'!"&amp;ADDRESS(MATCH(C341,'ファミリ引用特許表記修正（ex.A2→A）'!$A$2:$A$241,0),1)&amp;":"&amp;ADDRESS(MATCH(C341,'ファミリ引用特許表記修正（ex.A2→A）'!$A$2:$A$241,0),171)),S341)+COUNTIF(INDIRECT("'ファミリ引用特許表記修正（ex.A2→A）'!"&amp;ADDRESS(MATCH(C341,'ファミリ引用特許表記修正（ex.A2→A）'!$A$2:$A$241,0),1)&amp;":"&amp;ADDRESS(MATCH(C341,'ファミリ引用特許表記修正（ex.A2→A）'!$A$2:$A$241,0),171)),T341)+COUNTIF(INDIRECT("'ファミリ引用特許表記修正（ex.A2→A）'!"&amp;ADDRESS(MATCH(C341,'ファミリ引用特許表記修正（ex.A2→A）'!$A$2:$A$241,0),1)&amp;":"&amp;ADDRESS(MATCH(C341,'ファミリ引用特許表記修正（ex.A2→A）'!$A$2:$A$241,0),171)),W341)+COUNTIF(INDIRECT("'ファミリ引用特許表記修正（ex.A2→A）'!"&amp;ADDRESS(MATCH(C341,'ファミリ引用特許表記修正（ex.A2→A）'!$A$2:$A$241,0),1)&amp;":"&amp;ADDRESS(MATCH(C341,'ファミリ引用特許表記修正（ex.A2→A）'!$A$2:$A$241,0),171)),Y341)&gt;0,"Yes","No")),"")</f>
        <v>family無し</v>
      </c>
      <c r="AR341" s="193" t="str">
        <f>IF(OR(LEFT(R341)="特",LEFT(R341)="実",AND(OR(LEFT(R341,2)="US",LEFT(R341,2)="WO",LEFT(R341,2)="GB",LEFT(R341,2)="EP",LEFT(R341,2)="DE"),OR(MID(R341,3,1)="1",MID(R341,3,1)="2",MID(R341,3,1)="3",MID(R341,3,1)="4",MID(R341,3,1)="5",MID(R341,3,1)="6",MID(R341,3,1)="7",MID(R341,3,1)="8",MID(R341,3,1)="9",MID(R341,3,1)="0",))),"",VLOOKUP($C341,ファミリ発明者引用文献!A$3:B$235,2,FALSE))</f>
        <v/>
      </c>
      <c r="AS341" s="55" t="str">
        <f>VLOOKUP(C341,ファミリ引用文献WO!A$2:B$241,2,FALSE)</f>
        <v/>
      </c>
      <c r="AT341" s="58" t="str">
        <f>VLOOKUP(C341,ファミリ引用文献!A$3:B$242,2,FALSE)</f>
        <v/>
      </c>
      <c r="AU341" s="58" t="str">
        <f>VLOOKUP(C341,審判データ!AH$2:BT$379,39,FALSE)</f>
        <v xml:space="preserve"> </v>
      </c>
      <c r="AV341" s="62" t="str">
        <f ca="1">IF(INDIRECT("審判データ!"&amp;ADDRESS(MATCH(C341,審判データ!$AH$1:$AH$379,0),32))="早期審査の対象とする","早期審査","")</f>
        <v/>
      </c>
      <c r="AW341" s="665" t="str">
        <f t="shared" si="26"/>
        <v/>
      </c>
      <c r="AX341" s="666" t="str">
        <f>IF(LEFT(AE341,3)="日本特",IF(LEFT(C341)="特",VLOOKUP(C341,'本件、証拠文献テーマコード'!G$2:I$376,3,FALSE),VLOOKUP(C341,'本件、証拠文献テーマコード'!B$2:I$376,8,FALSE)),"")</f>
        <v/>
      </c>
      <c r="AY341" s="666" t="str">
        <f>IF(LEFT(AE341,3)="日本特",IF(OR(MID(R341,2,1)="開",MID(R341,2,1)="表",MID(R341,2,1)="登"),VLOOKUP(R341,'本件、証拠文献テーマコード'!C$2:I$379,7,FALSE),VLOOKUP(R341,'本件、証拠文献テーマコード'!G$2:I$379,3,FALSE)),"")</f>
        <v/>
      </c>
      <c r="AZ341" s="54">
        <f ca="1">INDIRECT("審判データ!"&amp;ADDRESS(MATCH(C341,審判データ!$AH$1:$AH$379,0),20))</f>
        <v>2010</v>
      </c>
    </row>
    <row r="342" spans="1:52" ht="364.5" x14ac:dyDescent="0.15">
      <c r="A342" s="1003" t="s">
        <v>23020</v>
      </c>
      <c r="B342" s="586" t="str">
        <f ca="1">IF(A342="",B341,INDIRECT("審判データ!"&amp;ADDRESS(MATCH(A342,審判データ!$HC$1:$HC$379,0),20))&amp;" / "&amp;INDIRECT("審判データ!"&amp;ADDRESS(MATCH(A342,審判データ!$HC$1:$HC$379,0),21)))</f>
        <v>2010 / 29-2</v>
      </c>
      <c r="C342" s="737">
        <v>2527107</v>
      </c>
      <c r="D342" s="413" t="s">
        <v>8932</v>
      </c>
      <c r="E342" s="163" t="s">
        <v>8929</v>
      </c>
      <c r="F342" s="43" t="s">
        <v>8930</v>
      </c>
      <c r="G342" s="43" t="s">
        <v>8938</v>
      </c>
      <c r="H342" s="43" t="s">
        <v>8919</v>
      </c>
      <c r="I342" s="43" t="s">
        <v>8924</v>
      </c>
      <c r="J342" s="43" t="s">
        <v>8926</v>
      </c>
      <c r="K342" s="43" t="s">
        <v>8928</v>
      </c>
      <c r="L342" s="1004" t="s">
        <v>23021</v>
      </c>
      <c r="M342" s="982" t="s">
        <v>876</v>
      </c>
      <c r="N342" s="1006" t="s">
        <v>23022</v>
      </c>
      <c r="O342" s="1008">
        <v>0</v>
      </c>
      <c r="P342" s="991" t="s">
        <v>23023</v>
      </c>
      <c r="Q342" s="715" t="s">
        <v>22993</v>
      </c>
      <c r="R342" s="716" t="s">
        <v>23024</v>
      </c>
      <c r="S342" s="706" t="str">
        <f>IF(OR(LEFT(R342)="特",LEFT(R342)="実"),VLOOKUP(R342,'証拠（JP特許）'!$B$2:$D$299,2,FALSE),IF(AND(OR(LEFT(R342,2)="US",LEFT(R342,2)="WO",LEFT(R342,2)="GB",LEFT(R342,2)="EP",LEFT(R342,2)="DE"),OR(MID(R342,3,1)="1",MID(R342,3,1)="2",MID(R342,3,1)="3",MID(R342,3,1)="4",MID(R342,3,1)="5",MID(R342,3,1)="6",MID(R342,3,1)="7",MID(R342,3,1)="8",MID(R342,3,1)="9",MID(R342,3,1)="0")),VLOOKUP(R342,'証拠（WW特許）'!$B$2:$C$90,2,FALSE),"_"))</f>
        <v>_</v>
      </c>
      <c r="T342" s="707" t="str">
        <f>IF(OR(LEFT(R342)="特",LEFT(R342)="実"),VLOOKUP(R342,'証拠（JP特許）'!$B$2:$E$299,4,FALSE),"_")</f>
        <v>_</v>
      </c>
      <c r="U342" s="716" t="s">
        <v>94</v>
      </c>
      <c r="V342" s="715" t="s">
        <v>25</v>
      </c>
      <c r="W342" s="708" t="str">
        <f t="shared" si="27"/>
        <v/>
      </c>
      <c r="X342" s="709"/>
      <c r="Y342" s="709" t="str">
        <f t="shared" si="28"/>
        <v/>
      </c>
      <c r="Z342" s="91" t="str">
        <f ca="1">IF(OR(LEFT(R342)="特",LEFT(R342)="実",AND(OR(LEFT(R342,2)="US",LEFT(R342,2)="WO",LEFT(R342,2)="GB",LEFT(R342,2)="EP",LEFT(R342,2)="DE"),OR(MID(R342,3,1)="1",MID(R342,3,1)="2",MID(R342,3,1)="3",MID(R342,3,1)="4",MID(R342,3,1)="5",MID(R342,3,1)="6",MID(R342,3,1)="7",MID(R342,3,1)="8",MID(R342,3,1)="9",MID(R342,3,1)="0",))),IF(COUNTIF(INDIRECT("拒絶理由・拒絶査定・異議申立!"&amp;ADDRESS(MATCH(C342,拒絶理由・拒絶査定・異議申立!B$1:B$1000,0),3)&amp;":"&amp;ADDRESS(MATCH(C342,拒絶理由・拒絶査定・異議申立!B$1:B$1000,0),50)),R342)+COUNTIF(INDIRECT("拒絶理由・拒絶査定・異議申立!"&amp;ADDRESS(MATCH(C342,拒絶理由・拒絶査定・異議申立!B$1:B$1000,0),3)&amp;":"&amp;ADDRESS(MATCH(C342,拒絶理由・拒絶査定・異議申立!B$1:B$1000,0),50)),T342)&gt;0,"Yes","No"),"")</f>
        <v/>
      </c>
      <c r="AA342" s="92" t="str">
        <f ca="1">IF(OR(LEFT(R342)="特",LEFT(R342)="実",AND(OR(LEFT(R342,2)="US",LEFT(R342,2)="WO",LEFT(R342,2)="GB",LEFT(R342,2)="EP",LEFT(R342,2)="DE"),OR(MID(R342,3,1)="1",MID(R342,3,1)="2",MID(R342,3,1)="3",MID(R342,3,1)="4",MID(R342,3,1)="5",MID(R342,3,1)="6",MID(R342,3,1)="7",MID(R342,3,1)="8",MID(R342,3,1)="9",MID(R342,3,1)="0",))),IF(COUNTIF(INDIRECT("先行技術調査・登録査定!"&amp;ADDRESS(MATCH(C342,先行技術調査・登録査定!B$1:B$1000,0),3)&amp;":"&amp;ADDRESS(MATCH(C342,先行技術調査・登録査定!B$1:B$1000,0),49)),R342)+COUNTIF(INDIRECT("先行技術調査・登録査定!"&amp;ADDRESS(MATCH(C342,先行技術調査・登録査定!B$1:B$1000,0),3)&amp;":"&amp;ADDRESS(MATCH(C342,先行技術調査・登録査定!B$1:B$1000,0),49)),T342)&gt;0,"Yes","No"),"")</f>
        <v/>
      </c>
      <c r="AB342" s="169" t="str">
        <f t="shared" ca="1" si="25"/>
        <v/>
      </c>
      <c r="AC342" s="94" t="str">
        <f>IF(OR(LEFT(R342)="特",LEFT(R342)="実",AND(OR(LEFT(R342,2)="US",LEFT(R342,2)="WO",LEFT(R342,2)="GB",LEFT(R342,2)="EP",LEFT(R342,2)="DE"),OR(MID(R342,3,1)="1",MID(R342,3,1)="2",MID(R342,3,1)="3",MID(R342,3,1)="4",MID(R342,3,1)="5",MID(R342,3,1)="6",MID(R342,3,1)="7",MID(R342,3,1)="8",MID(R342,3,1)="9",MID(R342,3,1)="0",))),"",VLOOKUP($C342,非特許文献リスト!$A$2:$C$196,2,FALSE))</f>
        <v/>
      </c>
      <c r="AD342" s="95" t="str">
        <f>IF(OR(LEFT(R342)="特",LEFT(R342)="実",AND(OR(LEFT(R342,2)="US",LEFT(R342,2)="WO",LEFT(R342,2)="GB",LEFT(R342,2)="EP",LEFT(R342,2)="DE"),OR(MID(R342,3,1)="1",MID(R342,3,1)="2",MID(R342,3,1)="3",MID(R342,3,1)="4",MID(R342,3,1)="5",MID(R342,3,1)="6",MID(R342,3,1)="7",MID(R342,3,1)="8",MID(R342,3,1)="9",MID(R342,3,1)="0",))),"",VLOOKUP($C342,非特許文献リスト!$A$2:$C$196,3,FALSE))</f>
        <v/>
      </c>
      <c r="AE342" s="175" t="str">
        <f t="shared" si="22"/>
        <v/>
      </c>
      <c r="AF342" s="176" t="str">
        <f>IF(OR(LEFT(R342)="特",LEFT(R342)="実"),VLOOKUP(R342,'証拠（JP特許）'!$B$2:$AB$299,10,FALSE),IF(AND(OR(LEFT(R342,2)="US",LEFT(R342,2)="WO",LEFT(R342,2)="GB",LEFT(R342,2)="EP",LEFT(R342,2)="DE"),OR(MID(R342,3,1)="1",MID(R342,3,1)="2",MID(R342,3,1)="3",MID(R342,3,1)="4",MID(R342,3,1)="5",MID(R342,3,1)="6",MID(R342,3,1)="7",MID(R342,3,1)="8",MID(R342,3,1)="9",MID(R342,3,1)="0",)),VLOOKUP(R342,'証拠（WW特許）'!$B$2:$M$90,8,FALSE),""))</f>
        <v/>
      </c>
      <c r="AG342" s="176" t="str">
        <f>IF(OR(LEFT(R342)="特",LEFT(R342)="実"),VLOOKUP(R342,'証拠（JP特許）'!$B$2:$AB$299,26,FALSE),IF(AND(OR(LEFT(R342,2)="US",LEFT(R342,2)="WO",LEFT(R342,2)="GB",LEFT(R342,2)="EP",LEFT(R342,2)="DE"),OR(MID(R342,3,1)="1",MID(R342,3,1)="2",MID(R342,3,1)="3",MID(R342,3,1)="4",MID(R342,3,1)="5",MID(R342,3,1)="6",MID(R342,3,1)="7",MID(R342,3,1)="8",MID(R342,3,1)="9",MID(R342,3,1)="0",)),VLOOKUP(R342,'証拠（WW特許）'!$B$2:$M$90,12,FALSE),""))</f>
        <v/>
      </c>
      <c r="AH342" s="58" t="str">
        <f>IF(OR(LEFT(R342)="特",LEFT(R342)="実"),VLOOKUP(R342,'証拠（JP特許）'!$B$2:$X$299,20,FALSE),IF(AND(OR(LEFT(R342,2)="US",LEFT(R342,2)="WO",LEFT(R342,2)="GB",LEFT(R342,2)="EP",LEFT(R342,2)="DE"),OR(MID(R342,3,1)="1",MID(R342,3,1)="2",MID(R342,3,1)="3",MID(R342,3,1)="4",MID(R342,3,1)="5",MID(R342,3,1)="6",MID(R342,3,1)="7",MID(R342,3,1)="8",MID(R342,3,1)="9",MID(R342,3,1)="0",)),VLOOKUP(R342,'証拠（WW特許）'!$B$2:$U$90,20,FALSE),""))</f>
        <v/>
      </c>
      <c r="AI342" s="58" t="str">
        <f>IF(OR(LEFT(R342)="特",LEFT(R342)="実"),VLOOKUP(R342,'証拠（JP特許）'!$B$2:$X$299,21,FALSE),"")</f>
        <v/>
      </c>
      <c r="AJ342" s="58" t="str">
        <f>IF(OR(LEFT(R342)="特",LEFT(R342)="実"),VLOOKUP(R342,'証拠（JP特許）'!$B$2:$X$299,22,FALSE),"")</f>
        <v/>
      </c>
      <c r="AK342" s="59" t="str">
        <f>IF(OR(LEFT(R342)="特",LEFT(R342)="実"),VLOOKUP(R342,'証拠（JP特許）'!$B$2:$X$299,17,FALSE),IF(AND(OR(LEFT(R342,2)="US",LEFT(R342,2)="WO",LEFT(R342,2)="GB",LEFT(R342,2)="EP",LEFT(R342,2)="DE"),OR(MID(R342,3,1)="1",MID(R342,3,1)="2",MID(R342,3,1)="3",MID(R342,3,1)="4",MID(R342,3,1)="5",MID(R342,3,1)="6",MID(R342,3,1)="7",MID(R342,3,1)="8",MID(R342,3,1)="9",MID(R342,3,1)="0",)),VLOOKUP(R342,'証拠（WW特許）'!$B$2:$U$90,16,FALSE),""))</f>
        <v/>
      </c>
      <c r="AL342" s="58"/>
      <c r="AM342" s="58"/>
      <c r="AN342" s="58"/>
      <c r="AO342" s="58" t="str">
        <f ca="1">IF(OR(LEFT(R342)="特",LEFT(R342)="実",AND(OR(LEFT(R342,2)="US",LEFT(R342,2)="WO",LEFT(R342,2)="GB",LEFT(R342,2)="EP",LEFT(R342,2)="DE"),OR(MID(R342,3,1)="1",MID(R342,3,1)="2",MID(R342,3,1)="3",MID(R342,3,1)="4",MID(R342,3,1)="5",MID(R342,3,1)="6",MID(R342,3,1)="7",MID(R342,3,1)="8",MID(R342,3,1)="9",MID(R342,3,1)="0"))),IF(COUNTIF(INDIRECT("発明者引用!"&amp;ADDRESS(MATCH(C342,発明者引用!B$1:B$196,0),4)&amp;":"&amp;ADDRESS(MATCH(C342,発明者引用!B$1:B$196,0),17)),R342)+COUNTIF(INDIRECT("発明者引用!"&amp;ADDRESS(MATCH(C342,発明者引用!B$1:B$196,0),4)&amp;":"&amp;ADDRESS(MATCH(C342,発明者引用!B$1:B$196,0),17)),#REF!)+COUNTIF(INDIRECT("発明者引用!"&amp;ADDRESS(MATCH(C342,発明者引用!B$1:B$196,0),4)&amp;":"&amp;ADDRESS(MATCH(C342,発明者引用!B$1:B$196,0),17)),T342)&gt;0,"Yes","No"),"")</f>
        <v/>
      </c>
      <c r="AP342" s="58" t="str">
        <f ca="1">IF(OR(LEFT(R342)="特",LEFT(R342)="実",AND(OR(LEFT(R342,2)="US",LEFT(R342,2)="WO",LEFT(R342,2)="GB",LEFT(R342,2)="EP",LEFT(R342,2)="DE"),OR(MID(R342,3,1)="1",MID(R342,3,1)="2",MID(R342,3,1)="3",MID(R342,3,1)="4",MID(R342,3,1)="5",MID(R342,3,1)="6",MID(R342,3,1)="7",MID(R342,3,1)="8",MID(R342,3,1)="9",MID(R342,3,1)="0"))),IF(VLOOKUP(C342,ファミリ引用特許WO!$A$2:$B$241,2,FALSE)+VLOOKUP(C342,ファミリ引用文献WO!$A$2:$C$241,3,FALSE)=0,"ISR無し",IF(COUNTIF(INDIRECT("ファミリ引用特許WO!"&amp;ADDRESS(MATCH(C342,ファミリ引用特許WO!$A$2:$A$241,0),1)&amp;":"&amp;ADDRESS(MATCH(C342,ファミリ引用特許WO!$A$2:$A$241,0),19)),R342)+COUNTIF(INDIRECT("ファミリ引用特許WO!"&amp;ADDRESS(MATCH(C342,ファミリ引用特許WO!$A$2:$A$241,0),1)&amp;":"&amp;ADDRESS(MATCH(C342,ファミリ引用特許WO!$A$2:$A$241,0),19)),S342)+COUNTIF(INDIRECT("ファミリ引用特許WO!"&amp;ADDRESS(MATCH(C342,ファミリ引用特許WO!$A$2:$A$241,0),1)&amp;":"&amp;ADDRESS(MATCH(C342,ファミリ引用特許WO!$A$2:$A$241,0),19)),T342)+COUNTIF(INDIRECT("ファミリ引用特許WO!"&amp;ADDRESS(MATCH(C342,ファミリ引用特許WO!$A$2:$A$241,0),1)&amp;":"&amp;ADDRESS(MATCH(C342,ファミリ引用特許WO!$A$2:$A$241,0),19)),W342)+COUNTIF(INDIRECT("ファミリ引用特許WO!"&amp;ADDRESS(MATCH(C342,ファミリ引用特許WO!$A$2:$A$241,0),1)&amp;":"&amp;ADDRESS(MATCH(C342,ファミリ引用特許WO!$A$2:$A$241,0),19)),Y342)&gt;0,"Yes","No")),"")</f>
        <v/>
      </c>
      <c r="AQ342" s="55" t="str">
        <f ca="1">IF(OR(LEFT(R342)="特",LEFT(R342)="実",AND(OR(LEFT(R342,2)="US",LEFT(R342,2)="WO",LEFT(R342,2)="GB",LEFT(R342,2)="EP",LEFT(R342,2)="DE"),OR(MID(R342,3,1)="1",MID(R342,3,1)="2",MID(R342,3,1)="3",MID(R342,3,1)="4",MID(R342,3,1)="5",MID(R342,3,1)="6",MID(R342,3,1)="7",MID(R342,3,1)="8",MID(R342,3,1)="9",MID(R342,3,1)="0"))),IF(VLOOKUP(C342,'ファミリ引用特許表記修正（ex.A2→A）'!$A$2:$B$241,2,FALSE)=0,"family無し",IF(COUNTIF(INDIRECT("'ファミリ引用特許表記修正（ex.A2→A）'!"&amp;ADDRESS(MATCH(C342,'ファミリ引用特許表記修正（ex.A2→A）'!$A$2:$A$241,0),1)&amp;":"&amp;ADDRESS(MATCH(C342,'ファミリ引用特許表記修正（ex.A2→A）'!$A$2:$A$241,0),171)),R342)+COUNTIF(INDIRECT("'ファミリ引用特許表記修正（ex.A2→A）'!"&amp;ADDRESS(MATCH(C342,'ファミリ引用特許表記修正（ex.A2→A）'!$A$2:$A$241,0),1)&amp;":"&amp;ADDRESS(MATCH(C342,'ファミリ引用特許表記修正（ex.A2→A）'!$A$2:$A$241,0),171)),S342)+COUNTIF(INDIRECT("'ファミリ引用特許表記修正（ex.A2→A）'!"&amp;ADDRESS(MATCH(C342,'ファミリ引用特許表記修正（ex.A2→A）'!$A$2:$A$241,0),1)&amp;":"&amp;ADDRESS(MATCH(C342,'ファミリ引用特許表記修正（ex.A2→A）'!$A$2:$A$241,0),171)),T342)+COUNTIF(INDIRECT("'ファミリ引用特許表記修正（ex.A2→A）'!"&amp;ADDRESS(MATCH(C342,'ファミリ引用特許表記修正（ex.A2→A）'!$A$2:$A$241,0),1)&amp;":"&amp;ADDRESS(MATCH(C342,'ファミリ引用特許表記修正（ex.A2→A）'!$A$2:$A$241,0),171)),W342)+COUNTIF(INDIRECT("'ファミリ引用特許表記修正（ex.A2→A）'!"&amp;ADDRESS(MATCH(C342,'ファミリ引用特許表記修正（ex.A2→A）'!$A$2:$A$241,0),1)&amp;":"&amp;ADDRESS(MATCH(C342,'ファミリ引用特許表記修正（ex.A2→A）'!$A$2:$A$241,0),171)),Y342)&gt;0,"Yes","No")),"")</f>
        <v/>
      </c>
      <c r="AR342" s="193" t="str">
        <f>IF(OR(LEFT(R342)="特",LEFT(R342)="実",AND(OR(LEFT(R342,2)="US",LEFT(R342,2)="WO",LEFT(R342,2)="GB",LEFT(R342,2)="EP",LEFT(R342,2)="DE"),OR(MID(R342,3,1)="1",MID(R342,3,1)="2",MID(R342,3,1)="3",MID(R342,3,1)="4",MID(R342,3,1)="5",MID(R342,3,1)="6",MID(R342,3,1)="7",MID(R342,3,1)="8",MID(R342,3,1)="9",MID(R342,3,1)="0",))),"",VLOOKUP($C342,ファミリ発明者引用文献!A$3:B$235,2,FALSE))</f>
        <v>,,</v>
      </c>
      <c r="AS342" s="55" t="str">
        <f>VLOOKUP(C342,ファミリ引用文献WO!A$2:B$241,2,FALSE)</f>
        <v/>
      </c>
      <c r="AT342" s="58" t="str">
        <f>VLOOKUP(C342,ファミリ引用文献!A$3:B$242,2,FALSE)</f>
        <v>/PATENT ABSTRACTS OF JAPAN vol. 7, no. 209 (C-186)14 September 1983 &amp; JP-A-58 109 411 (SHIONOGI SEIYAKU KK) 29 June 1983//Brochure: Zweiwelliger Schneckenextruder ZSK 30, Dec. 1986/Brochure: Zweiwelliger Schneckenextruder ZSK 30/H. Hermann, Schneckenmaschinen in der Verfahrenstechnik, Springer Verlag Berlin-Heidelberg 1972/DATABASE WPI Section Ch, Week 8713, Derwent Publications Ltd., London, GB; Class D03, AN 87-90317 &amp; JP-A-62 040 277 (AJINOMOTO KK) 21 February 1987/English language Abstract JP-A-62040277. Feb. 1987//English language Abstract JP-A-58109411. Jun. 1983/Food Extrusion News, Twin Screw Extruders, vol. 1, no. 1/Food Extrusion News, Twin Screw Extruders, vol. 1, no. 1, 1987/PATENT ABSTRACTS OF JAPAN vol. 7, no. 209 (C-186)14 September 1983 and JP-A-58 109 411 (SHIONOGI SEIYAKU KK) 29 June 1983/R. Voigt, Lehrbuch der pharmazeutischen Technologie VEP, Berlin 1987/James L. White, Twin Screw Extrusion, New York 1990 pages 208, 209, 239/DATABASE WPI Section Ch, Week 8713, Derwent Publications Ltd., London, GB; Class D03, AN 87-90317 and JP-A-62 040 277 (AJINOMOTO KK) 21 February 1987/0/0/0/0/0/0/0/0/0/0/0/0/0/0/0/0/0/0/0/0/0/0/0/0/0/0/0/0/0/0/0/0/0/0/0/0/0/0/0/0/0/0/0/0/0/0/0/0/0/0/0/0/0/0/0/0/0/0/0/0/0/0/0/0/0/0/0/0/0/0/0/0/0/0/0/0/0/0/0/0/0/0/0/0/0/0/0/0/0/0/0/0/0/0/0/0/0/0/0/0/0/0/0/0/0/0/0/0/0/0/0/0/0/0/0/0/0/0/0/0/0/0/0/0/0/0/0/0/0/0/0/0/0/0/0/0/0/0/0/0/0/0/0/0/0/0/0/0/0/0/0/0/0/0/0/0/0/0/0/0</v>
      </c>
      <c r="AU342" s="58" t="str">
        <f>VLOOKUP(C342,審判データ!AH$2:BT$379,39,FALSE)</f>
        <v>AT00159426T;AT00189770T;AU01537292A;AU05160793A;CA02108575A;CA02108575C;CA02147279A;DE69222847D;DE69222847T;DE69327877D;DE69327877T;DK00580860T;EP580860A;EP580860B;EP665009A;EP665009B;ES02111065T;ES02145063T;GR03025864T;WO92/018106;特許02527107;WO94/008561;特許02616251;KR19940700056A;KR00182801B;US5456923;US5811547;WO1992018106A;WO1994008561A</v>
      </c>
      <c r="AV342" s="62" t="str">
        <f ca="1">IF(INDIRECT("審判データ!"&amp;ADDRESS(MATCH(C342,審判データ!$AH$1:$AH$379,0),32))="早期審査の対象とする","早期審査","")</f>
        <v/>
      </c>
      <c r="AW342" s="665" t="str">
        <f t="shared" si="26"/>
        <v/>
      </c>
      <c r="AX342" s="666" t="str">
        <f>IF(LEFT(AE342,3)="日本特",IF(LEFT(C342)="特",VLOOKUP(C342,'本件、証拠文献テーマコード'!G$2:I$376,3,FALSE),VLOOKUP(C342,'本件、証拠文献テーマコード'!B$2:I$376,8,FALSE)),"")</f>
        <v/>
      </c>
      <c r="AY342" s="666" t="str">
        <f>IF(LEFT(AE342,3)="日本特",IF(OR(MID(R342,2,1)="開",MID(R342,2,1)="表",MID(R342,2,1)="登"),VLOOKUP(R342,'本件、証拠文献テーマコード'!C$2:I$379,7,FALSE),VLOOKUP(R342,'本件、証拠文献テーマコード'!G$2:I$379,3,FALSE)),"")</f>
        <v/>
      </c>
      <c r="AZ342" s="54">
        <f ca="1">INDIRECT("審判データ!"&amp;ADDRESS(MATCH(C342,審判データ!$AH$1:$AH$379,0),20))</f>
        <v>2010</v>
      </c>
    </row>
    <row r="343" spans="1:52" ht="54" x14ac:dyDescent="0.15">
      <c r="A343" s="1003"/>
      <c r="B343" s="586" t="str">
        <f ca="1">IF(A343="",B342,INDIRECT("審判データ!"&amp;ADDRESS(MATCH(A343,審判データ!$HC$1:$HC$379,0),20))&amp;" / "&amp;INDIRECT("審判データ!"&amp;ADDRESS(MATCH(A343,審判データ!$HC$1:$HC$379,0),21)))</f>
        <v>2010 / 29-2</v>
      </c>
      <c r="C343" s="737">
        <v>2527107</v>
      </c>
      <c r="D343" s="413" t="s">
        <v>8932</v>
      </c>
      <c r="E343" s="163" t="s">
        <v>8929</v>
      </c>
      <c r="F343" s="43" t="s">
        <v>8930</v>
      </c>
      <c r="G343" s="43" t="s">
        <v>8938</v>
      </c>
      <c r="H343" s="43" t="s">
        <v>8919</v>
      </c>
      <c r="I343" s="43" t="s">
        <v>8924</v>
      </c>
      <c r="J343" s="43" t="s">
        <v>8926</v>
      </c>
      <c r="K343" s="43" t="s">
        <v>8928</v>
      </c>
      <c r="L343" s="1013"/>
      <c r="M343" s="983"/>
      <c r="N343" s="1014"/>
      <c r="O343" s="1015"/>
      <c r="P343" s="992"/>
      <c r="Q343" s="715" t="s">
        <v>23009</v>
      </c>
      <c r="R343" s="716" t="s">
        <v>23025</v>
      </c>
      <c r="S343" s="706" t="str">
        <f>IF(OR(LEFT(R343)="特",LEFT(R343)="実"),VLOOKUP(R343,'証拠（JP特許）'!$B$2:$D$299,2,FALSE),IF(AND(OR(LEFT(R343,2)="US",LEFT(R343,2)="WO",LEFT(R343,2)="GB",LEFT(R343,2)="EP",LEFT(R343,2)="DE"),OR(MID(R343,3,1)="1",MID(R343,3,1)="2",MID(R343,3,1)="3",MID(R343,3,1)="4",MID(R343,3,1)="5",MID(R343,3,1)="6",MID(R343,3,1)="7",MID(R343,3,1)="8",MID(R343,3,1)="9",MID(R343,3,1)="0")),VLOOKUP(R343,'証拠（WW特許）'!$B$2:$C$90,2,FALSE),"_"))</f>
        <v>_</v>
      </c>
      <c r="T343" s="707" t="str">
        <f>IF(OR(LEFT(R343)="特",LEFT(R343)="実"),VLOOKUP(R343,'証拠（JP特許）'!$B$2:$E$299,4,FALSE),"_")</f>
        <v>_</v>
      </c>
      <c r="U343" s="716" t="s">
        <v>94</v>
      </c>
      <c r="V343" s="715" t="s">
        <v>25</v>
      </c>
      <c r="W343" s="708" t="str">
        <f t="shared" si="27"/>
        <v/>
      </c>
      <c r="X343" s="709"/>
      <c r="Y343" s="709" t="str">
        <f t="shared" si="28"/>
        <v/>
      </c>
      <c r="Z343" s="91" t="str">
        <f ca="1">IF(OR(LEFT(R343)="特",LEFT(R343)="実",AND(OR(LEFT(R343,2)="US",LEFT(R343,2)="WO",LEFT(R343,2)="GB",LEFT(R343,2)="EP",LEFT(R343,2)="DE"),OR(MID(R343,3,1)="1",MID(R343,3,1)="2",MID(R343,3,1)="3",MID(R343,3,1)="4",MID(R343,3,1)="5",MID(R343,3,1)="6",MID(R343,3,1)="7",MID(R343,3,1)="8",MID(R343,3,1)="9",MID(R343,3,1)="0",))),IF(COUNTIF(INDIRECT("拒絶理由・拒絶査定・異議申立!"&amp;ADDRESS(MATCH(C343,拒絶理由・拒絶査定・異議申立!B$1:B$1000,0),3)&amp;":"&amp;ADDRESS(MATCH(C343,拒絶理由・拒絶査定・異議申立!B$1:B$1000,0),50)),R343)+COUNTIF(INDIRECT("拒絶理由・拒絶査定・異議申立!"&amp;ADDRESS(MATCH(C343,拒絶理由・拒絶査定・異議申立!B$1:B$1000,0),3)&amp;":"&amp;ADDRESS(MATCH(C343,拒絶理由・拒絶査定・異議申立!B$1:B$1000,0),50)),T343)&gt;0,"Yes","No"),"")</f>
        <v/>
      </c>
      <c r="AA343" s="92" t="str">
        <f ca="1">IF(OR(LEFT(R343)="特",LEFT(R343)="実",AND(OR(LEFT(R343,2)="US",LEFT(R343,2)="WO",LEFT(R343,2)="GB",LEFT(R343,2)="EP",LEFT(R343,2)="DE"),OR(MID(R343,3,1)="1",MID(R343,3,1)="2",MID(R343,3,1)="3",MID(R343,3,1)="4",MID(R343,3,1)="5",MID(R343,3,1)="6",MID(R343,3,1)="7",MID(R343,3,1)="8",MID(R343,3,1)="9",MID(R343,3,1)="0",))),IF(COUNTIF(INDIRECT("先行技術調査・登録査定!"&amp;ADDRESS(MATCH(C343,先行技術調査・登録査定!B$1:B$1000,0),3)&amp;":"&amp;ADDRESS(MATCH(C343,先行技術調査・登録査定!B$1:B$1000,0),49)),R343)+COUNTIF(INDIRECT("先行技術調査・登録査定!"&amp;ADDRESS(MATCH(C343,先行技術調査・登録査定!B$1:B$1000,0),3)&amp;":"&amp;ADDRESS(MATCH(C343,先行技術調査・登録査定!B$1:B$1000,0),49)),T343)&gt;0,"Yes","No"),"")</f>
        <v/>
      </c>
      <c r="AB343" s="169" t="str">
        <f t="shared" ca="1" si="25"/>
        <v/>
      </c>
      <c r="AC343" s="94" t="str">
        <f>IF(OR(LEFT(R343)="特",LEFT(R343)="実",AND(OR(LEFT(R343,2)="US",LEFT(R343,2)="WO",LEFT(R343,2)="GB",LEFT(R343,2)="EP",LEFT(R343,2)="DE"),OR(MID(R343,3,1)="1",MID(R343,3,1)="2",MID(R343,3,1)="3",MID(R343,3,1)="4",MID(R343,3,1)="5",MID(R343,3,1)="6",MID(R343,3,1)="7",MID(R343,3,1)="8",MID(R343,3,1)="9",MID(R343,3,1)="0",))),"",VLOOKUP($C343,非特許文献リスト!$A$2:$C$196,2,FALSE))</f>
        <v/>
      </c>
      <c r="AD343" s="95" t="str">
        <f>IF(OR(LEFT(R343)="特",LEFT(R343)="実",AND(OR(LEFT(R343,2)="US",LEFT(R343,2)="WO",LEFT(R343,2)="GB",LEFT(R343,2)="EP",LEFT(R343,2)="DE"),OR(MID(R343,3,1)="1",MID(R343,3,1)="2",MID(R343,3,1)="3",MID(R343,3,1)="4",MID(R343,3,1)="5",MID(R343,3,1)="6",MID(R343,3,1)="7",MID(R343,3,1)="8",MID(R343,3,1)="9",MID(R343,3,1)="0",))),"",VLOOKUP($C343,非特許文献リスト!$A$2:$C$196,3,FALSE))</f>
        <v/>
      </c>
      <c r="AE343" s="175" t="str">
        <f t="shared" ref="AE343:AE432" si="29">IF(OR(LEFT(R343)="特",LEFT(R343)="実"),"日本特許文献",IF(AND(OR(LEFT(R343,2)="US",LEFT(R343,2)="WO",LEFT(R343,2)="GB",LEFT(R343,2)="EP",LEFT(R343,2)="DE"),OR(MID(R343,3,1)="1",MID(R343,3,1)="2",MID(R343,3,1)="3",MID(R343,3,1)="4",MID(R343,3,1)="5",MID(R343,3,1)="6",MID(R343,3,1)="7",MID(R343,3,1)="8",MID(R343,3,1)="9",MID(R343,3,1)="0",)),"外国特許文献",""))</f>
        <v/>
      </c>
      <c r="AF343" s="176" t="str">
        <f>IF(OR(LEFT(R343)="特",LEFT(R343)="実"),VLOOKUP(R343,'証拠（JP特許）'!$B$2:$AB$299,10,FALSE),IF(AND(OR(LEFT(R343,2)="US",LEFT(R343,2)="WO",LEFT(R343,2)="GB",LEFT(R343,2)="EP",LEFT(R343,2)="DE"),OR(MID(R343,3,1)="1",MID(R343,3,1)="2",MID(R343,3,1)="3",MID(R343,3,1)="4",MID(R343,3,1)="5",MID(R343,3,1)="6",MID(R343,3,1)="7",MID(R343,3,1)="8",MID(R343,3,1)="9",MID(R343,3,1)="0",)),VLOOKUP(R343,'証拠（WW特許）'!$B$2:$M$90,8,FALSE),""))</f>
        <v/>
      </c>
      <c r="AG343" s="176" t="str">
        <f>IF(OR(LEFT(R343)="特",LEFT(R343)="実"),VLOOKUP(R343,'証拠（JP特許）'!$B$2:$AB$299,26,FALSE),IF(AND(OR(LEFT(R343,2)="US",LEFT(R343,2)="WO",LEFT(R343,2)="GB",LEFT(R343,2)="EP",LEFT(R343,2)="DE"),OR(MID(R343,3,1)="1",MID(R343,3,1)="2",MID(R343,3,1)="3",MID(R343,3,1)="4",MID(R343,3,1)="5",MID(R343,3,1)="6",MID(R343,3,1)="7",MID(R343,3,1)="8",MID(R343,3,1)="9",MID(R343,3,1)="0",)),VLOOKUP(R343,'証拠（WW特許）'!$B$2:$M$90,12,FALSE),""))</f>
        <v/>
      </c>
      <c r="AH343" s="58" t="str">
        <f>IF(OR(LEFT(R343)="特",LEFT(R343)="実"),VLOOKUP(R343,'証拠（JP特許）'!$B$2:$X$299,20,FALSE),IF(AND(OR(LEFT(R343,2)="US",LEFT(R343,2)="WO",LEFT(R343,2)="GB",LEFT(R343,2)="EP",LEFT(R343,2)="DE"),OR(MID(R343,3,1)="1",MID(R343,3,1)="2",MID(R343,3,1)="3",MID(R343,3,1)="4",MID(R343,3,1)="5",MID(R343,3,1)="6",MID(R343,3,1)="7",MID(R343,3,1)="8",MID(R343,3,1)="9",MID(R343,3,1)="0",)),VLOOKUP(R343,'証拠（WW特許）'!$B$2:$U$90,20,FALSE),""))</f>
        <v/>
      </c>
      <c r="AI343" s="58" t="str">
        <f>IF(OR(LEFT(R343)="特",LEFT(R343)="実"),VLOOKUP(R343,'証拠（JP特許）'!$B$2:$X$299,21,FALSE),"")</f>
        <v/>
      </c>
      <c r="AJ343" s="58" t="str">
        <f>IF(OR(LEFT(R343)="特",LEFT(R343)="実"),VLOOKUP(R343,'証拠（JP特許）'!$B$2:$X$299,22,FALSE),"")</f>
        <v/>
      </c>
      <c r="AK343" s="59" t="str">
        <f>IF(OR(LEFT(R343)="特",LEFT(R343)="実"),VLOOKUP(R343,'証拠（JP特許）'!$B$2:$X$299,17,FALSE),IF(AND(OR(LEFT(R343,2)="US",LEFT(R343,2)="WO",LEFT(R343,2)="GB",LEFT(R343,2)="EP",LEFT(R343,2)="DE"),OR(MID(R343,3,1)="1",MID(R343,3,1)="2",MID(R343,3,1)="3",MID(R343,3,1)="4",MID(R343,3,1)="5",MID(R343,3,1)="6",MID(R343,3,1)="7",MID(R343,3,1)="8",MID(R343,3,1)="9",MID(R343,3,1)="0",)),VLOOKUP(R343,'証拠（WW特許）'!$B$2:$U$90,16,FALSE),""))</f>
        <v/>
      </c>
      <c r="AL343" s="58"/>
      <c r="AM343" s="58"/>
      <c r="AN343" s="58"/>
      <c r="AO343" s="58" t="str">
        <f ca="1">IF(OR(LEFT(R343)="特",LEFT(R343)="実",AND(OR(LEFT(R343,2)="US",LEFT(R343,2)="WO",LEFT(R343,2)="GB",LEFT(R343,2)="EP",LEFT(R343,2)="DE"),OR(MID(R343,3,1)="1",MID(R343,3,1)="2",MID(R343,3,1)="3",MID(R343,3,1)="4",MID(R343,3,1)="5",MID(R343,3,1)="6",MID(R343,3,1)="7",MID(R343,3,1)="8",MID(R343,3,1)="9",MID(R343,3,1)="0"))),IF(COUNTIF(INDIRECT("発明者引用!"&amp;ADDRESS(MATCH(C343,発明者引用!B$1:B$196,0),4)&amp;":"&amp;ADDRESS(MATCH(C343,発明者引用!B$1:B$196,0),17)),R343)+COUNTIF(INDIRECT("発明者引用!"&amp;ADDRESS(MATCH(C343,発明者引用!B$1:B$196,0),4)&amp;":"&amp;ADDRESS(MATCH(C343,発明者引用!B$1:B$196,0),17)),#REF!)+COUNTIF(INDIRECT("発明者引用!"&amp;ADDRESS(MATCH(C343,発明者引用!B$1:B$196,0),4)&amp;":"&amp;ADDRESS(MATCH(C343,発明者引用!B$1:B$196,0),17)),T343)&gt;0,"Yes","No"),"")</f>
        <v/>
      </c>
      <c r="AP343" s="58" t="str">
        <f ca="1">IF(OR(LEFT(R343)="特",LEFT(R343)="実",AND(OR(LEFT(R343,2)="US",LEFT(R343,2)="WO",LEFT(R343,2)="GB",LEFT(R343,2)="EP",LEFT(R343,2)="DE"),OR(MID(R343,3,1)="1",MID(R343,3,1)="2",MID(R343,3,1)="3",MID(R343,3,1)="4",MID(R343,3,1)="5",MID(R343,3,1)="6",MID(R343,3,1)="7",MID(R343,3,1)="8",MID(R343,3,1)="9",MID(R343,3,1)="0"))),IF(VLOOKUP(C343,ファミリ引用特許WO!$A$2:$B$241,2,FALSE)+VLOOKUP(C343,ファミリ引用文献WO!$A$2:$C$241,3,FALSE)=0,"ISR無し",IF(COUNTIF(INDIRECT("ファミリ引用特許WO!"&amp;ADDRESS(MATCH(C343,ファミリ引用特許WO!$A$2:$A$241,0),1)&amp;":"&amp;ADDRESS(MATCH(C343,ファミリ引用特許WO!$A$2:$A$241,0),19)),R343)+COUNTIF(INDIRECT("ファミリ引用特許WO!"&amp;ADDRESS(MATCH(C343,ファミリ引用特許WO!$A$2:$A$241,0),1)&amp;":"&amp;ADDRESS(MATCH(C343,ファミリ引用特許WO!$A$2:$A$241,0),19)),S343)+COUNTIF(INDIRECT("ファミリ引用特許WO!"&amp;ADDRESS(MATCH(C343,ファミリ引用特許WO!$A$2:$A$241,0),1)&amp;":"&amp;ADDRESS(MATCH(C343,ファミリ引用特許WO!$A$2:$A$241,0),19)),T343)+COUNTIF(INDIRECT("ファミリ引用特許WO!"&amp;ADDRESS(MATCH(C343,ファミリ引用特許WO!$A$2:$A$241,0),1)&amp;":"&amp;ADDRESS(MATCH(C343,ファミリ引用特許WO!$A$2:$A$241,0),19)),W343)+COUNTIF(INDIRECT("ファミリ引用特許WO!"&amp;ADDRESS(MATCH(C343,ファミリ引用特許WO!$A$2:$A$241,0),1)&amp;":"&amp;ADDRESS(MATCH(C343,ファミリ引用特許WO!$A$2:$A$241,0),19)),Y343)&gt;0,"Yes","No")),"")</f>
        <v/>
      </c>
      <c r="AQ343" s="55" t="str">
        <f ca="1">IF(OR(LEFT(R343)="特",LEFT(R343)="実",AND(OR(LEFT(R343,2)="US",LEFT(R343,2)="WO",LEFT(R343,2)="GB",LEFT(R343,2)="EP",LEFT(R343,2)="DE"),OR(MID(R343,3,1)="1",MID(R343,3,1)="2",MID(R343,3,1)="3",MID(R343,3,1)="4",MID(R343,3,1)="5",MID(R343,3,1)="6",MID(R343,3,1)="7",MID(R343,3,1)="8",MID(R343,3,1)="9",MID(R343,3,1)="0"))),IF(VLOOKUP(C343,'ファミリ引用特許表記修正（ex.A2→A）'!$A$2:$B$241,2,FALSE)=0,"family無し",IF(COUNTIF(INDIRECT("'ファミリ引用特許表記修正（ex.A2→A）'!"&amp;ADDRESS(MATCH(C343,'ファミリ引用特許表記修正（ex.A2→A）'!$A$2:$A$241,0),1)&amp;":"&amp;ADDRESS(MATCH(C343,'ファミリ引用特許表記修正（ex.A2→A）'!$A$2:$A$241,0),171)),R343)+COUNTIF(INDIRECT("'ファミリ引用特許表記修正（ex.A2→A）'!"&amp;ADDRESS(MATCH(C343,'ファミリ引用特許表記修正（ex.A2→A）'!$A$2:$A$241,0),1)&amp;":"&amp;ADDRESS(MATCH(C343,'ファミリ引用特許表記修正（ex.A2→A）'!$A$2:$A$241,0),171)),S343)+COUNTIF(INDIRECT("'ファミリ引用特許表記修正（ex.A2→A）'!"&amp;ADDRESS(MATCH(C343,'ファミリ引用特許表記修正（ex.A2→A）'!$A$2:$A$241,0),1)&amp;":"&amp;ADDRESS(MATCH(C343,'ファミリ引用特許表記修正（ex.A2→A）'!$A$2:$A$241,0),171)),T343)+COUNTIF(INDIRECT("'ファミリ引用特許表記修正（ex.A2→A）'!"&amp;ADDRESS(MATCH(C343,'ファミリ引用特許表記修正（ex.A2→A）'!$A$2:$A$241,0),1)&amp;":"&amp;ADDRESS(MATCH(C343,'ファミリ引用特許表記修正（ex.A2→A）'!$A$2:$A$241,0),171)),W343)+COUNTIF(INDIRECT("'ファミリ引用特許表記修正（ex.A2→A）'!"&amp;ADDRESS(MATCH(C343,'ファミリ引用特許表記修正（ex.A2→A）'!$A$2:$A$241,0),1)&amp;":"&amp;ADDRESS(MATCH(C343,'ファミリ引用特許表記修正（ex.A2→A）'!$A$2:$A$241,0),171)),Y343)&gt;0,"Yes","No")),"")</f>
        <v/>
      </c>
      <c r="AR343" s="193" t="str">
        <f>IF(OR(LEFT(R343)="特",LEFT(R343)="実",AND(OR(LEFT(R343,2)="US",LEFT(R343,2)="WO",LEFT(R343,2)="GB",LEFT(R343,2)="EP",LEFT(R343,2)="DE"),OR(MID(R343,3,1)="1",MID(R343,3,1)="2",MID(R343,3,1)="3",MID(R343,3,1)="4",MID(R343,3,1)="5",MID(R343,3,1)="6",MID(R343,3,1)="7",MID(R343,3,1)="8",MID(R343,3,1)="9",MID(R343,3,1)="0",))),"",VLOOKUP($C343,ファミリ発明者引用文献!A$3:B$235,2,FALSE))</f>
        <v>,,</v>
      </c>
      <c r="AS343" s="55" t="str">
        <f>VLOOKUP(C343,ファミリ引用文献WO!A$2:B$241,2,FALSE)</f>
        <v/>
      </c>
      <c r="AT343" s="58" t="str">
        <f>VLOOKUP(C343,ファミリ引用文献!A$3:B$242,2,FALSE)</f>
        <v>/PATENT ABSTRACTS OF JAPAN vol. 7, no. 209 (C-186)14 September 1983 &amp; JP-A-58 109 411 (SHIONOGI SEIYAKU KK) 29 June 1983//Brochure: Zweiwelliger Schneckenextruder ZSK 30, Dec. 1986/Brochure: Zweiwelliger Schneckenextruder ZSK 30/H. Hermann, Schneckenmaschinen in der Verfahrenstechnik, Springer Verlag Berlin-Heidelberg 1972/DATABASE WPI Section Ch, Week 8713, Derwent Publications Ltd., London, GB; Class D03, AN 87-90317 &amp; JP-A-62 040 277 (AJINOMOTO KK) 21 February 1987/English language Abstract JP-A-62040277. Feb. 1987//English language Abstract JP-A-58109411. Jun. 1983/Food Extrusion News, Twin Screw Extruders, vol. 1, no. 1/Food Extrusion News, Twin Screw Extruders, vol. 1, no. 1, 1987/PATENT ABSTRACTS OF JAPAN vol. 7, no. 209 (C-186)14 September 1983 and JP-A-58 109 411 (SHIONOGI SEIYAKU KK) 29 June 1983/R. Voigt, Lehrbuch der pharmazeutischen Technologie VEP, Berlin 1987/James L. White, Twin Screw Extrusion, New York 1990 pages 208, 209, 239/DATABASE WPI Section Ch, Week 8713, Derwent Publications Ltd., London, GB; Class D03, AN 87-90317 and JP-A-62 040 277 (AJINOMOTO KK) 21 February 1987/0/0/0/0/0/0/0/0/0/0/0/0/0/0/0/0/0/0/0/0/0/0/0/0/0/0/0/0/0/0/0/0/0/0/0/0/0/0/0/0/0/0/0/0/0/0/0/0/0/0/0/0/0/0/0/0/0/0/0/0/0/0/0/0/0/0/0/0/0/0/0/0/0/0/0/0/0/0/0/0/0/0/0/0/0/0/0/0/0/0/0/0/0/0/0/0/0/0/0/0/0/0/0/0/0/0/0/0/0/0/0/0/0/0/0/0/0/0/0/0/0/0/0/0/0/0/0/0/0/0/0/0/0/0/0/0/0/0/0/0/0/0/0/0/0/0/0/0/0/0/0/0/0/0/0/0/0/0/0/0</v>
      </c>
      <c r="AU343" s="58" t="str">
        <f>VLOOKUP(C343,審判データ!AH$2:BT$379,39,FALSE)</f>
        <v>AT00159426T;AT00189770T;AU01537292A;AU05160793A;CA02108575A;CA02108575C;CA02147279A;DE69222847D;DE69222847T;DE69327877D;DE69327877T;DK00580860T;EP580860A;EP580860B;EP665009A;EP665009B;ES02111065T;ES02145063T;GR03025864T;WO92/018106;特許02527107;WO94/008561;特許02616251;KR19940700056A;KR00182801B;US5456923;US5811547;WO1992018106A;WO1994008561A</v>
      </c>
      <c r="AV343" s="62" t="str">
        <f ca="1">IF(INDIRECT("審判データ!"&amp;ADDRESS(MATCH(C343,審判データ!$AH$1:$AH$379,0),32))="早期審査の対象とする","早期審査","")</f>
        <v/>
      </c>
      <c r="AW343" s="665" t="str">
        <f t="shared" si="26"/>
        <v/>
      </c>
      <c r="AX343" s="666" t="str">
        <f>IF(LEFT(AE343,3)="日本特",IF(LEFT(C343)="特",VLOOKUP(C343,'本件、証拠文献テーマコード'!G$2:I$376,3,FALSE),VLOOKUP(C343,'本件、証拠文献テーマコード'!B$2:I$376,8,FALSE)),"")</f>
        <v/>
      </c>
      <c r="AY343" s="666" t="str">
        <f>IF(LEFT(AE343,3)="日本特",IF(OR(MID(R343,2,1)="開",MID(R343,2,1)="表",MID(R343,2,1)="登"),VLOOKUP(R343,'本件、証拠文献テーマコード'!C$2:I$379,7,FALSE),VLOOKUP(R343,'本件、証拠文献テーマコード'!G$2:I$379,3,FALSE)),"")</f>
        <v/>
      </c>
      <c r="AZ343" s="54">
        <f ca="1">INDIRECT("審判データ!"&amp;ADDRESS(MATCH(C343,審判データ!$AH$1:$AH$379,0),20))</f>
        <v>2010</v>
      </c>
    </row>
    <row r="344" spans="1:52" ht="27" x14ac:dyDescent="0.15">
      <c r="A344" s="1003"/>
      <c r="B344" s="586" t="str">
        <f ca="1">IF(A344="",B343,INDIRECT("審判データ!"&amp;ADDRESS(MATCH(A344,審判データ!$HC$1:$HC$379,0),20))&amp;" / "&amp;INDIRECT("審判データ!"&amp;ADDRESS(MATCH(A344,審判データ!$HC$1:$HC$379,0),21)))</f>
        <v>2010 / 29-2</v>
      </c>
      <c r="C344" s="737">
        <v>2527107</v>
      </c>
      <c r="D344" s="413" t="s">
        <v>8932</v>
      </c>
      <c r="E344" s="163" t="s">
        <v>8929</v>
      </c>
      <c r="F344" s="43" t="s">
        <v>8930</v>
      </c>
      <c r="G344" s="43" t="s">
        <v>8938</v>
      </c>
      <c r="H344" s="43" t="s">
        <v>8919</v>
      </c>
      <c r="I344" s="43" t="s">
        <v>8924</v>
      </c>
      <c r="J344" s="43" t="s">
        <v>8926</v>
      </c>
      <c r="K344" s="43" t="s">
        <v>8928</v>
      </c>
      <c r="L344" s="1013"/>
      <c r="M344" s="983"/>
      <c r="N344" s="1014"/>
      <c r="O344" s="1015"/>
      <c r="P344" s="992"/>
      <c r="Q344" s="715" t="s">
        <v>23026</v>
      </c>
      <c r="R344" s="716" t="s">
        <v>23027</v>
      </c>
      <c r="S344" s="706" t="str">
        <f>IF(OR(LEFT(R344)="特",LEFT(R344)="実"),VLOOKUP(R344,'証拠（JP特許）'!$B$2:$D$299,2,FALSE),IF(AND(OR(LEFT(R344,2)="US",LEFT(R344,2)="WO",LEFT(R344,2)="GB",LEFT(R344,2)="EP",LEFT(R344,2)="DE"),OR(MID(R344,3,1)="1",MID(R344,3,1)="2",MID(R344,3,1)="3",MID(R344,3,1)="4",MID(R344,3,1)="5",MID(R344,3,1)="6",MID(R344,3,1)="7",MID(R344,3,1)="8",MID(R344,3,1)="9",MID(R344,3,1)="0")),VLOOKUP(R344,'証拠（WW特許）'!$B$2:$C$90,2,FALSE),"_"))</f>
        <v>特願昭62-85889</v>
      </c>
      <c r="T344" s="707" t="str">
        <f>IF(OR(LEFT(R344)="特",LEFT(R344)="実"),VLOOKUP(R344,'証拠（JP特許）'!$B$2:$E$299,4,FALSE),"_")</f>
        <v>JP2103892</v>
      </c>
      <c r="U344" s="716" t="s">
        <v>94</v>
      </c>
      <c r="V344" s="715" t="s">
        <v>25</v>
      </c>
      <c r="W344" s="708" t="str">
        <f t="shared" si="27"/>
        <v>JP62242630A</v>
      </c>
      <c r="X344" s="709"/>
      <c r="Y344" s="709" t="str">
        <f t="shared" si="28"/>
        <v>JP2103892B</v>
      </c>
      <c r="Z344" s="91" t="str">
        <f ca="1">IF(OR(LEFT(R344)="特",LEFT(R344)="実",AND(OR(LEFT(R344,2)="US",LEFT(R344,2)="WO",LEFT(R344,2)="GB",LEFT(R344,2)="EP",LEFT(R344,2)="DE"),OR(MID(R344,3,1)="1",MID(R344,3,1)="2",MID(R344,3,1)="3",MID(R344,3,1)="4",MID(R344,3,1)="5",MID(R344,3,1)="6",MID(R344,3,1)="7",MID(R344,3,1)="8",MID(R344,3,1)="9",MID(R344,3,1)="0",))),IF(COUNTIF(INDIRECT("拒絶理由・拒絶査定・異議申立!"&amp;ADDRESS(MATCH(C344,拒絶理由・拒絶査定・異議申立!B$1:B$1000,0),3)&amp;":"&amp;ADDRESS(MATCH(C344,拒絶理由・拒絶査定・異議申立!B$1:B$1000,0),50)),R344)+COUNTIF(INDIRECT("拒絶理由・拒絶査定・異議申立!"&amp;ADDRESS(MATCH(C344,拒絶理由・拒絶査定・異議申立!B$1:B$1000,0),3)&amp;":"&amp;ADDRESS(MATCH(C344,拒絶理由・拒絶査定・異議申立!B$1:B$1000,0),50)),T344)&gt;0,"Yes","No"),"")</f>
        <v>Yes</v>
      </c>
      <c r="AA344" s="92" t="str">
        <f ca="1">IF(OR(LEFT(R344)="特",LEFT(R344)="実",AND(OR(LEFT(R344,2)="US",LEFT(R344,2)="WO",LEFT(R344,2)="GB",LEFT(R344,2)="EP",LEFT(R344,2)="DE"),OR(MID(R344,3,1)="1",MID(R344,3,1)="2",MID(R344,3,1)="3",MID(R344,3,1)="4",MID(R344,3,1)="5",MID(R344,3,1)="6",MID(R344,3,1)="7",MID(R344,3,1)="8",MID(R344,3,1)="9",MID(R344,3,1)="0",))),IF(COUNTIF(INDIRECT("先行技術調査・登録査定!"&amp;ADDRESS(MATCH(C344,先行技術調査・登録査定!B$1:B$1000,0),3)&amp;":"&amp;ADDRESS(MATCH(C344,先行技術調査・登録査定!B$1:B$1000,0),49)),R344)+COUNTIF(INDIRECT("先行技術調査・登録査定!"&amp;ADDRESS(MATCH(C344,先行技術調査・登録査定!B$1:B$1000,0),3)&amp;":"&amp;ADDRESS(MATCH(C344,先行技術調査・登録査定!B$1:B$1000,0),49)),T344)&gt;0,"Yes","No"),"")</f>
        <v>No</v>
      </c>
      <c r="AB344" s="169" t="str">
        <f t="shared" ca="1" si="25"/>
        <v>No</v>
      </c>
      <c r="AC344" s="94" t="str">
        <f>IF(OR(LEFT(R344)="特",LEFT(R344)="実",AND(OR(LEFT(R344,2)="US",LEFT(R344,2)="WO",LEFT(R344,2)="GB",LEFT(R344,2)="EP",LEFT(R344,2)="DE"),OR(MID(R344,3,1)="1",MID(R344,3,1)="2",MID(R344,3,1)="3",MID(R344,3,1)="4",MID(R344,3,1)="5",MID(R344,3,1)="6",MID(R344,3,1)="7",MID(R344,3,1)="8",MID(R344,3,1)="9",MID(R344,3,1)="0",))),"",VLOOKUP($C344,非特許文献リスト!$A$2:$C$196,2,FALSE))</f>
        <v/>
      </c>
      <c r="AD344" s="95" t="str">
        <f>IF(OR(LEFT(R344)="特",LEFT(R344)="実",AND(OR(LEFT(R344,2)="US",LEFT(R344,2)="WO",LEFT(R344,2)="GB",LEFT(R344,2)="EP",LEFT(R344,2)="DE"),OR(MID(R344,3,1)="1",MID(R344,3,1)="2",MID(R344,3,1)="3",MID(R344,3,1)="4",MID(R344,3,1)="5",MID(R344,3,1)="6",MID(R344,3,1)="7",MID(R344,3,1)="8",MID(R344,3,1)="9",MID(R344,3,1)="0",))),"",VLOOKUP($C344,非特許文献リスト!$A$2:$C$196,3,FALSE))</f>
        <v/>
      </c>
      <c r="AE344" s="175" t="str">
        <f t="shared" si="29"/>
        <v>日本特許文献</v>
      </c>
      <c r="AF344" s="176" t="str">
        <f>IF(OR(LEFT(R344)="特",LEFT(R344)="実"),VLOOKUP(R344,'証拠（JP特許）'!$B$2:$AB$299,10,FALSE),IF(AND(OR(LEFT(R344,2)="US",LEFT(R344,2)="WO",LEFT(R344,2)="GB",LEFT(R344,2)="EP",LEFT(R344,2)="DE"),OR(MID(R344,3,1)="1",MID(R344,3,1)="2",MID(R344,3,1)="3",MID(R344,3,1)="4",MID(R344,3,1)="5",MID(R344,3,1)="6",MID(R344,3,1)="7",MID(R344,3,1)="8",MID(R344,3,1)="9",MID(R344,3,1)="0",)),VLOOKUP(R344,'証拠（WW特許）'!$B$2:$M$90,8,FALSE),""))</f>
        <v>バスフ　アクチェン　ゲゼルシャフト</v>
      </c>
      <c r="AG344" s="176" t="str">
        <f>IF(OR(LEFT(R344)="特",LEFT(R344)="実"),VLOOKUP(R344,'証拠（JP特許）'!$B$2:$AB$299,26,FALSE),IF(AND(OR(LEFT(R344,2)="US",LEFT(R344,2)="WO",LEFT(R344,2)="GB",LEFT(R344,2)="EP",LEFT(R344,2)="DE"),OR(MID(R344,3,1)="1",MID(R344,3,1)="2",MID(R344,3,1)="3",MID(R344,3,1)="4",MID(R344,3,1)="5",MID(R344,3,1)="6",MID(R344,3,1)="7",MID(R344,3,1)="8",MID(R344,3,1)="9",MID(R344,3,1)="0",)),VLOOKUP(R344,'証拠（WW特許）'!$B$2:$M$90,12,FALSE),""))</f>
        <v>ハンス－ヘルムート・ゲルツ,ローガー・ギユンター・クリメーシユ,クラウス・レムマーヒルト,ジークフリート・ラング,アクセル・ザンナー,ラインハルト・シユペングラー</v>
      </c>
      <c r="AH344" s="58" t="str">
        <f>IF(OR(LEFT(R344)="特",LEFT(R344)="実"),VLOOKUP(R344,'証拠（JP特許）'!$B$2:$X$299,20,FALSE),IF(AND(OR(LEFT(R344,2)="US",LEFT(R344,2)="WO",LEFT(R344,2)="GB",LEFT(R344,2)="EP",LEFT(R344,2)="DE"),OR(MID(R344,3,1)="1",MID(R344,3,1)="2",MID(R344,3,1)="3",MID(R344,3,1)="4",MID(R344,3,1)="5",MID(R344,3,1)="6",MID(R344,3,1)="7",MID(R344,3,1)="8",MID(R344,3,1)="9",MID(R344,3,1)="0",)),VLOOKUP(R344,'証拠（WW特許）'!$B$2:$U$90,20,FALSE),""))</f>
        <v>A61K  47/32    (2006.01),A61K   9/22    (2006.01),A61K  47/00    (2006.01)</v>
      </c>
      <c r="AI344" s="58" t="str">
        <f>IF(OR(LEFT(R344)="特",LEFT(R344)="実"),VLOOKUP(R344,'証拠（JP特許）'!$B$2:$X$299,21,FALSE),"")</f>
        <v xml:space="preserve">A61K 47/32      B,A61K  9/22      E,A61K 47/00   332B,A61K  9/22       ,A61K 47/32       </v>
      </c>
      <c r="AJ344" s="58" t="str">
        <f>IF(OR(LEFT(R344)="特",LEFT(R344)="実"),VLOOKUP(R344,'証拠（JP特許）'!$B$2:$X$299,22,FALSE),"")</f>
        <v>4C076AA01,4C076AA31,4C076AA36,4C076BB01,4C076BB04,4C076BB05,4C076BB29,4C076CC01,4C076CC04,4C076CC05,4C076CC11,4C076CC14,4C076CC15,4C076CC17,4C076CC21,4C076CC22,4C076CC30,4C076CC31,4C076CC32,4C076DD37,4C076DD80,4C076EE05,4C076EE07,4C076EE08,4C076EE09,4C076EE10,4C076EE11,4C076EE12,4C076EE13,4C076EE15,4C076EE16,4C076EE26,4C076EE47,4C076EE48,4C076EE49,4C076FF05,4C076FF46,4C076GG14,4C076GG50,4C076FF70</v>
      </c>
      <c r="AK344" s="59" t="str">
        <f>IF(OR(LEFT(R344)="特",LEFT(R344)="実"),VLOOKUP(R344,'証拠（JP特許）'!$B$2:$X$299,17,FALSE),IF(AND(OR(LEFT(R344,2)="US",LEFT(R344,2)="WO",LEFT(R344,2)="GB",LEFT(R344,2)="EP",LEFT(R344,2)="DE"),OR(MID(R344,3,1)="1",MID(R344,3,1)="2",MID(R344,3,1)="3",MID(R344,3,1)="4",MID(R344,3,1)="5",MID(R344,3,1)="6",MID(R344,3,1)="7",MID(R344,3,1)="8",MID(R344,3,1)="9",MID(R344,3,1)="0",)),VLOOKUP(R344,'証拠（WW特許）'!$B$2:$U$90,16,FALSE),""))</f>
        <v>1987.10.23</v>
      </c>
      <c r="AL344" s="58"/>
      <c r="AM344" s="58"/>
      <c r="AN344" s="58"/>
      <c r="AO344" s="58" t="str">
        <f ca="1">IF(OR(LEFT(R344)="特",LEFT(R344)="実",AND(OR(LEFT(R344,2)="US",LEFT(R344,2)="WO",LEFT(R344,2)="GB",LEFT(R344,2)="EP",LEFT(R344,2)="DE"),OR(MID(R344,3,1)="1",MID(R344,3,1)="2",MID(R344,3,1)="3",MID(R344,3,1)="4",MID(R344,3,1)="5",MID(R344,3,1)="6",MID(R344,3,1)="7",MID(R344,3,1)="8",MID(R344,3,1)="9",MID(R344,3,1)="0"))),IF(COUNTIF(INDIRECT("発明者引用!"&amp;ADDRESS(MATCH(C344,発明者引用!B$1:B$196,0),4)&amp;":"&amp;ADDRESS(MATCH(C344,発明者引用!B$1:B$196,0),17)),R344)+COUNTIF(INDIRECT("発明者引用!"&amp;ADDRESS(MATCH(C344,発明者引用!B$1:B$196,0),4)&amp;":"&amp;ADDRESS(MATCH(C344,発明者引用!B$1:B$196,0),17)),#REF!)+COUNTIF(INDIRECT("発明者引用!"&amp;ADDRESS(MATCH(C344,発明者引用!B$1:B$196,0),4)&amp;":"&amp;ADDRESS(MATCH(C344,発明者引用!B$1:B$196,0),17)),T344)&gt;0,"Yes","No"),"")</f>
        <v>No</v>
      </c>
      <c r="AP344" s="58" t="str">
        <f ca="1">IF(OR(LEFT(R344)="特",LEFT(R344)="実",AND(OR(LEFT(R344,2)="US",LEFT(R344,2)="WO",LEFT(R344,2)="GB",LEFT(R344,2)="EP",LEFT(R344,2)="DE"),OR(MID(R344,3,1)="1",MID(R344,3,1)="2",MID(R344,3,1)="3",MID(R344,3,1)="4",MID(R344,3,1)="5",MID(R344,3,1)="6",MID(R344,3,1)="7",MID(R344,3,1)="8",MID(R344,3,1)="9",MID(R344,3,1)="0"))),IF(VLOOKUP(C344,ファミリ引用特許WO!$A$2:$B$241,2,FALSE)+VLOOKUP(C344,ファミリ引用文献WO!$A$2:$C$241,3,FALSE)=0,"ISR無し",IF(COUNTIF(INDIRECT("ファミリ引用特許WO!"&amp;ADDRESS(MATCH(C344,ファミリ引用特許WO!$A$2:$A$241,0),1)&amp;":"&amp;ADDRESS(MATCH(C344,ファミリ引用特許WO!$A$2:$A$241,0),19)),R344)+COUNTIF(INDIRECT("ファミリ引用特許WO!"&amp;ADDRESS(MATCH(C344,ファミリ引用特許WO!$A$2:$A$241,0),1)&amp;":"&amp;ADDRESS(MATCH(C344,ファミリ引用特許WO!$A$2:$A$241,0),19)),S344)+COUNTIF(INDIRECT("ファミリ引用特許WO!"&amp;ADDRESS(MATCH(C344,ファミリ引用特許WO!$A$2:$A$241,0),1)&amp;":"&amp;ADDRESS(MATCH(C344,ファミリ引用特許WO!$A$2:$A$241,0),19)),T344)+COUNTIF(INDIRECT("ファミリ引用特許WO!"&amp;ADDRESS(MATCH(C344,ファミリ引用特許WO!$A$2:$A$241,0),1)&amp;":"&amp;ADDRESS(MATCH(C344,ファミリ引用特許WO!$A$2:$A$241,0),19)),W344)+COUNTIF(INDIRECT("ファミリ引用特許WO!"&amp;ADDRESS(MATCH(C344,ファミリ引用特許WO!$A$2:$A$241,0),1)&amp;":"&amp;ADDRESS(MATCH(C344,ファミリ引用特許WO!$A$2:$A$241,0),19)),Y344)&gt;0,"Yes","No")),"")</f>
        <v>No</v>
      </c>
      <c r="AQ344" s="55" t="str">
        <f ca="1">IF(OR(LEFT(R344)="特",LEFT(R344)="実",AND(OR(LEFT(R344,2)="US",LEFT(R344,2)="WO",LEFT(R344,2)="GB",LEFT(R344,2)="EP",LEFT(R344,2)="DE"),OR(MID(R344,3,1)="1",MID(R344,3,1)="2",MID(R344,3,1)="3",MID(R344,3,1)="4",MID(R344,3,1)="5",MID(R344,3,1)="6",MID(R344,3,1)="7",MID(R344,3,1)="8",MID(R344,3,1)="9",MID(R344,3,1)="0"))),IF(VLOOKUP(C344,'ファミリ引用特許表記修正（ex.A2→A）'!$A$2:$B$241,2,FALSE)=0,"family無し",IF(COUNTIF(INDIRECT("'ファミリ引用特許表記修正（ex.A2→A）'!"&amp;ADDRESS(MATCH(C344,'ファミリ引用特許表記修正（ex.A2→A）'!$A$2:$A$241,0),1)&amp;":"&amp;ADDRESS(MATCH(C344,'ファミリ引用特許表記修正（ex.A2→A）'!$A$2:$A$241,0),171)),R344)+COUNTIF(INDIRECT("'ファミリ引用特許表記修正（ex.A2→A）'!"&amp;ADDRESS(MATCH(C344,'ファミリ引用特許表記修正（ex.A2→A）'!$A$2:$A$241,0),1)&amp;":"&amp;ADDRESS(MATCH(C344,'ファミリ引用特許表記修正（ex.A2→A）'!$A$2:$A$241,0),171)),S344)+COUNTIF(INDIRECT("'ファミリ引用特許表記修正（ex.A2→A）'!"&amp;ADDRESS(MATCH(C344,'ファミリ引用特許表記修正（ex.A2→A）'!$A$2:$A$241,0),1)&amp;":"&amp;ADDRESS(MATCH(C344,'ファミリ引用特許表記修正（ex.A2→A）'!$A$2:$A$241,0),171)),T344)+COUNTIF(INDIRECT("'ファミリ引用特許表記修正（ex.A2→A）'!"&amp;ADDRESS(MATCH(C344,'ファミリ引用特許表記修正（ex.A2→A）'!$A$2:$A$241,0),1)&amp;":"&amp;ADDRESS(MATCH(C344,'ファミリ引用特許表記修正（ex.A2→A）'!$A$2:$A$241,0),171)),W344)+COUNTIF(INDIRECT("'ファミリ引用特許表記修正（ex.A2→A）'!"&amp;ADDRESS(MATCH(C344,'ファミリ引用特許表記修正（ex.A2→A）'!$A$2:$A$241,0),1)&amp;":"&amp;ADDRESS(MATCH(C344,'ファミリ引用特許表記修正（ex.A2→A）'!$A$2:$A$241,0),171)),Y344)&gt;0,"Yes","No")),"")</f>
        <v>No</v>
      </c>
      <c r="AR344" s="193" t="str">
        <f>IF(OR(LEFT(R344)="特",LEFT(R344)="実",AND(OR(LEFT(R344,2)="US",LEFT(R344,2)="WO",LEFT(R344,2)="GB",LEFT(R344,2)="EP",LEFT(R344,2)="DE"),OR(MID(R344,3,1)="1",MID(R344,3,1)="2",MID(R344,3,1)="3",MID(R344,3,1)="4",MID(R344,3,1)="5",MID(R344,3,1)="6",MID(R344,3,1)="7",MID(R344,3,1)="8",MID(R344,3,1)="9",MID(R344,3,1)="0",))),"",VLOOKUP($C344,ファミリ発明者引用文献!A$3:B$235,2,FALSE))</f>
        <v/>
      </c>
      <c r="AS344" s="55" t="str">
        <f>VLOOKUP(C344,ファミリ引用文献WO!A$2:B$241,2,FALSE)</f>
        <v/>
      </c>
      <c r="AT344" s="58" t="str">
        <f>VLOOKUP(C344,ファミリ引用文献!A$3:B$242,2,FALSE)</f>
        <v>/PATENT ABSTRACTS OF JAPAN vol. 7, no. 209 (C-186)14 September 1983 &amp; JP-A-58 109 411 (SHIONOGI SEIYAKU KK) 29 June 1983//Brochure: Zweiwelliger Schneckenextruder ZSK 30, Dec. 1986/Brochure: Zweiwelliger Schneckenextruder ZSK 30/H. Hermann, Schneckenmaschinen in der Verfahrenstechnik, Springer Verlag Berlin-Heidelberg 1972/DATABASE WPI Section Ch, Week 8713, Derwent Publications Ltd., London, GB; Class D03, AN 87-90317 &amp; JP-A-62 040 277 (AJINOMOTO KK) 21 February 1987/English language Abstract JP-A-62040277. Feb. 1987//English language Abstract JP-A-58109411. Jun. 1983/Food Extrusion News, Twin Screw Extruders, vol. 1, no. 1/Food Extrusion News, Twin Screw Extruders, vol. 1, no. 1, 1987/PATENT ABSTRACTS OF JAPAN vol. 7, no. 209 (C-186)14 September 1983 and JP-A-58 109 411 (SHIONOGI SEIYAKU KK) 29 June 1983/R. Voigt, Lehrbuch der pharmazeutischen Technologie VEP, Berlin 1987/James L. White, Twin Screw Extrusion, New York 1990 pages 208, 209, 239/DATABASE WPI Section Ch, Week 8713, Derwent Publications Ltd., London, GB; Class D03, AN 87-90317 and JP-A-62 040 277 (AJINOMOTO KK) 21 February 1987/0/0/0/0/0/0/0/0/0/0/0/0/0/0/0/0/0/0/0/0/0/0/0/0/0/0/0/0/0/0/0/0/0/0/0/0/0/0/0/0/0/0/0/0/0/0/0/0/0/0/0/0/0/0/0/0/0/0/0/0/0/0/0/0/0/0/0/0/0/0/0/0/0/0/0/0/0/0/0/0/0/0/0/0/0/0/0/0/0/0/0/0/0/0/0/0/0/0/0/0/0/0/0/0/0/0/0/0/0/0/0/0/0/0/0/0/0/0/0/0/0/0/0/0/0/0/0/0/0/0/0/0/0/0/0/0/0/0/0/0/0/0/0/0/0/0/0/0/0/0/0/0/0/0/0/0/0/0/0/0</v>
      </c>
      <c r="AU344" s="58" t="str">
        <f>VLOOKUP(C344,審判データ!AH$2:BT$379,39,FALSE)</f>
        <v>AT00159426T;AT00189770T;AU01537292A;AU05160793A;CA02108575A;CA02108575C;CA02147279A;DE69222847D;DE69222847T;DE69327877D;DE69327877T;DK00580860T;EP580860A;EP580860B;EP665009A;EP665009B;ES02111065T;ES02145063T;GR03025864T;WO92/018106;特許02527107;WO94/008561;特許02616251;KR19940700056A;KR00182801B;US5456923;US5811547;WO1992018106A;WO1994008561A</v>
      </c>
      <c r="AV344" s="62" t="str">
        <f ca="1">IF(INDIRECT("審判データ!"&amp;ADDRESS(MATCH(C344,審判データ!$AH$1:$AH$379,0),32))="早期審査の対象とする","早期審査","")</f>
        <v/>
      </c>
      <c r="AW344" s="665" t="str">
        <f t="shared" si="26"/>
        <v>不一致</v>
      </c>
      <c r="AX344" s="666" t="str">
        <f>IF(LEFT(AE344,3)="日本特",IF(LEFT(C344)="特",VLOOKUP(C344,'本件、証拠文献テーマコード'!G$2:I$376,3,FALSE),VLOOKUP(C344,'本件、証拠文献テーマコード'!B$2:I$376,8,FALSE)),"")</f>
        <v>4C047,4C076</v>
      </c>
      <c r="AY344" s="666" t="str">
        <f>IF(LEFT(AE344,3)="日本特",IF(OR(MID(R344,2,1)="開",MID(R344,2,1)="表",MID(R344,2,1)="登"),VLOOKUP(R344,'本件、証拠文献テーマコード'!C$2:I$379,7,FALSE),VLOOKUP(R344,'本件、証拠文献テーマコード'!G$2:I$379,3,FALSE)),"")</f>
        <v>4C076</v>
      </c>
      <c r="AZ344" s="54">
        <f ca="1">INDIRECT("審判データ!"&amp;ADDRESS(MATCH(C344,審判データ!$AH$1:$AH$379,0),20))</f>
        <v>2010</v>
      </c>
    </row>
    <row r="345" spans="1:52" ht="27" x14ac:dyDescent="0.15">
      <c r="A345" s="1003"/>
      <c r="B345" s="586" t="str">
        <f ca="1">IF(A345="",B344,INDIRECT("審判データ!"&amp;ADDRESS(MATCH(A345,審判データ!$HC$1:$HC$379,0),20))&amp;" / "&amp;INDIRECT("審判データ!"&amp;ADDRESS(MATCH(A345,審判データ!$HC$1:$HC$379,0),21)))</f>
        <v>2010 / 29-2</v>
      </c>
      <c r="C345" s="737">
        <v>2527107</v>
      </c>
      <c r="D345" s="413" t="s">
        <v>8932</v>
      </c>
      <c r="E345" s="163" t="s">
        <v>8929</v>
      </c>
      <c r="F345" s="43" t="s">
        <v>8930</v>
      </c>
      <c r="G345" s="43" t="s">
        <v>8938</v>
      </c>
      <c r="H345" s="43" t="s">
        <v>8919</v>
      </c>
      <c r="I345" s="43" t="s">
        <v>8924</v>
      </c>
      <c r="J345" s="43" t="s">
        <v>8926</v>
      </c>
      <c r="K345" s="43" t="s">
        <v>8928</v>
      </c>
      <c r="L345" s="1005"/>
      <c r="M345" s="984"/>
      <c r="N345" s="1007"/>
      <c r="O345" s="1009"/>
      <c r="P345" s="993"/>
      <c r="Q345" s="715" t="s">
        <v>324</v>
      </c>
      <c r="R345" s="716" t="s">
        <v>23028</v>
      </c>
      <c r="S345" s="706" t="str">
        <f>IF(OR(LEFT(R345)="特",LEFT(R345)="実"),VLOOKUP(R345,'証拠（JP特許）'!$B$2:$D$299,2,FALSE),IF(AND(OR(LEFT(R345,2)="US",LEFT(R345,2)="WO",LEFT(R345,2)="GB",LEFT(R345,2)="EP",LEFT(R345,2)="DE"),OR(MID(R345,3,1)="1",MID(R345,3,1)="2",MID(R345,3,1)="3",MID(R345,3,1)="4",MID(R345,3,1)="5",MID(R345,3,1)="6",MID(R345,3,1)="7",MID(R345,3,1)="8",MID(R345,3,1)="9",MID(R345,3,1)="0")),VLOOKUP(R345,'証拠（WW特許）'!$B$2:$C$90,2,FALSE),"_"))</f>
        <v>特願平1-94342</v>
      </c>
      <c r="T345" s="707" t="str">
        <f>IF(OR(LEFT(R345)="特",LEFT(R345)="実"),VLOOKUP(R345,'証拠（JP特許）'!$B$2:$E$299,4,FALSE),"_")</f>
        <v>JP2839544</v>
      </c>
      <c r="U345" s="716" t="s">
        <v>94</v>
      </c>
      <c r="V345" s="715" t="s">
        <v>25</v>
      </c>
      <c r="W345" s="708" t="str">
        <f t="shared" si="27"/>
        <v>JP01305955A</v>
      </c>
      <c r="X345" s="709"/>
      <c r="Y345" s="709" t="str">
        <f t="shared" si="28"/>
        <v>JP2839544B</v>
      </c>
      <c r="Z345" s="91" t="str">
        <f ca="1">IF(OR(LEFT(R345)="特",LEFT(R345)="実",AND(OR(LEFT(R345,2)="US",LEFT(R345,2)="WO",LEFT(R345,2)="GB",LEFT(R345,2)="EP",LEFT(R345,2)="DE"),OR(MID(R345,3,1)="1",MID(R345,3,1)="2",MID(R345,3,1)="3",MID(R345,3,1)="4",MID(R345,3,1)="5",MID(R345,3,1)="6",MID(R345,3,1)="7",MID(R345,3,1)="8",MID(R345,3,1)="9",MID(R345,3,1)="0",))),IF(COUNTIF(INDIRECT("拒絶理由・拒絶査定・異議申立!"&amp;ADDRESS(MATCH(C345,拒絶理由・拒絶査定・異議申立!B$1:B$1000,0),3)&amp;":"&amp;ADDRESS(MATCH(C345,拒絶理由・拒絶査定・異議申立!B$1:B$1000,0),50)),R345)+COUNTIF(INDIRECT("拒絶理由・拒絶査定・異議申立!"&amp;ADDRESS(MATCH(C345,拒絶理由・拒絶査定・異議申立!B$1:B$1000,0),3)&amp;":"&amp;ADDRESS(MATCH(C345,拒絶理由・拒絶査定・異議申立!B$1:B$1000,0),50)),T345)&gt;0,"Yes","No"),"")</f>
        <v>No</v>
      </c>
      <c r="AA345" s="92" t="str">
        <f ca="1">IF(OR(LEFT(R345)="特",LEFT(R345)="実",AND(OR(LEFT(R345,2)="US",LEFT(R345,2)="WO",LEFT(R345,2)="GB",LEFT(R345,2)="EP",LEFT(R345,2)="DE"),OR(MID(R345,3,1)="1",MID(R345,3,1)="2",MID(R345,3,1)="3",MID(R345,3,1)="4",MID(R345,3,1)="5",MID(R345,3,1)="6",MID(R345,3,1)="7",MID(R345,3,1)="8",MID(R345,3,1)="9",MID(R345,3,1)="0",))),IF(COUNTIF(INDIRECT("先行技術調査・登録査定!"&amp;ADDRESS(MATCH(C345,先行技術調査・登録査定!B$1:B$1000,0),3)&amp;":"&amp;ADDRESS(MATCH(C345,先行技術調査・登録査定!B$1:B$1000,0),49)),R345)+COUNTIF(INDIRECT("先行技術調査・登録査定!"&amp;ADDRESS(MATCH(C345,先行技術調査・登録査定!B$1:B$1000,0),3)&amp;":"&amp;ADDRESS(MATCH(C345,先行技術調査・登録査定!B$1:B$1000,0),49)),T345)&gt;0,"Yes","No"),"")</f>
        <v>No</v>
      </c>
      <c r="AB345" s="169" t="str">
        <f t="shared" ca="1" si="25"/>
        <v>Yes</v>
      </c>
      <c r="AC345" s="94" t="str">
        <f>IF(OR(LEFT(R345)="特",LEFT(R345)="実",AND(OR(LEFT(R345,2)="US",LEFT(R345,2)="WO",LEFT(R345,2)="GB",LEFT(R345,2)="EP",LEFT(R345,2)="DE"),OR(MID(R345,3,1)="1",MID(R345,3,1)="2",MID(R345,3,1)="3",MID(R345,3,1)="4",MID(R345,3,1)="5",MID(R345,3,1)="6",MID(R345,3,1)="7",MID(R345,3,1)="8",MID(R345,3,1)="9",MID(R345,3,1)="0",))),"",VLOOKUP($C345,非特許文献リスト!$A$2:$C$196,2,FALSE))</f>
        <v/>
      </c>
      <c r="AD345" s="95" t="str">
        <f>IF(OR(LEFT(R345)="特",LEFT(R345)="実",AND(OR(LEFT(R345,2)="US",LEFT(R345,2)="WO",LEFT(R345,2)="GB",LEFT(R345,2)="EP",LEFT(R345,2)="DE"),OR(MID(R345,3,1)="1",MID(R345,3,1)="2",MID(R345,3,1)="3",MID(R345,3,1)="4",MID(R345,3,1)="5",MID(R345,3,1)="6",MID(R345,3,1)="7",MID(R345,3,1)="8",MID(R345,3,1)="9",MID(R345,3,1)="0",))),"",VLOOKUP($C345,非特許文献リスト!$A$2:$C$196,3,FALSE))</f>
        <v/>
      </c>
      <c r="AE345" s="175" t="str">
        <f t="shared" si="29"/>
        <v>日本特許文献</v>
      </c>
      <c r="AF345" s="176" t="str">
        <f>IF(OR(LEFT(R345)="特",LEFT(R345)="実"),VLOOKUP(R345,'証拠（JP特許）'!$B$2:$AB$299,10,FALSE),IF(AND(OR(LEFT(R345,2)="US",LEFT(R345,2)="WO",LEFT(R345,2)="GB",LEFT(R345,2)="EP",LEFT(R345,2)="DE"),OR(MID(R345,3,1)="1",MID(R345,3,1)="2",MID(R345,3,1)="3",MID(R345,3,1)="4",MID(R345,3,1)="5",MID(R345,3,1)="6",MID(R345,3,1)="7",MID(R345,3,1)="8",MID(R345,3,1)="9",MID(R345,3,1)="0",)),VLOOKUP(R345,'証拠（WW特許）'!$B$2:$M$90,8,FALSE),""))</f>
        <v>ビーエーエスエフ・アクチエンゲゼルシヤフト</v>
      </c>
      <c r="AG345" s="176" t="str">
        <f>IF(OR(LEFT(R345)="特",LEFT(R345)="実"),VLOOKUP(R345,'証拠（JP特許）'!$B$2:$AB$299,26,FALSE),IF(AND(OR(LEFT(R345,2)="US",LEFT(R345,2)="WO",LEFT(R345,2)="GB",LEFT(R345,2)="EP",LEFT(R345,2)="DE"),OR(MID(R345,3,1)="1",MID(R345,3,1)="2",MID(R345,3,1)="3",MID(R345,3,1)="4",MID(R345,3,1)="5",MID(R345,3,1)="6",MID(R345,3,1)="7",MID(R345,3,1)="8",MID(R345,3,1)="9",MID(R345,3,1)="0",)),VLOOKUP(R345,'証拠（WW特許）'!$B$2:$M$90,12,FALSE),""))</f>
        <v>ローゲル・クリメツシユ,ゲルハルト・ブレツクマン,ローター・シユレムマー</v>
      </c>
      <c r="AH345" s="58" t="str">
        <f>IF(OR(LEFT(R345)="特",LEFT(R345)="実"),VLOOKUP(R345,'証拠（JP特許）'!$B$2:$X$299,20,FALSE),IF(AND(OR(LEFT(R345,2)="US",LEFT(R345,2)="WO",LEFT(R345,2)="GB",LEFT(R345,2)="EP",LEFT(R345,2)="DE"),OR(MID(R345,3,1)="1",MID(R345,3,1)="2",MID(R345,3,1)="3",MID(R345,3,1)="4",MID(R345,3,1)="5",MID(R345,3,1)="6",MID(R345,3,1)="7",MID(R345,3,1)="8",MID(R345,3,1)="9",MID(R345,3,1)="0",)),VLOOKUP(R345,'証拠（WW特許）'!$B$2:$U$90,20,FALSE),""))</f>
        <v>A61J   3/06    (2006.01)</v>
      </c>
      <c r="AI345" s="58" t="str">
        <f>IF(OR(LEFT(R345)="特",LEFT(R345)="実"),VLOOKUP(R345,'証拠（JP特許）'!$B$2:$X$299,21,FALSE),"")</f>
        <v>A61J  3/06      P</v>
      </c>
      <c r="AJ345" s="58" t="str">
        <f>IF(OR(LEFT(R345)="特",LEFT(R345)="実"),VLOOKUP(R345,'証拠（JP特許）'!$B$2:$X$299,22,FALSE),"")</f>
        <v>4C047LL08,4C047LL17</v>
      </c>
      <c r="AK345" s="59" t="str">
        <f>IF(OR(LEFT(R345)="特",LEFT(R345)="実"),VLOOKUP(R345,'証拠（JP特許）'!$B$2:$X$299,17,FALSE),IF(AND(OR(LEFT(R345,2)="US",LEFT(R345,2)="WO",LEFT(R345,2)="GB",LEFT(R345,2)="EP",LEFT(R345,2)="DE"),OR(MID(R345,3,1)="1",MID(R345,3,1)="2",MID(R345,3,1)="3",MID(R345,3,1)="4",MID(R345,3,1)="5",MID(R345,3,1)="6",MID(R345,3,1)="7",MID(R345,3,1)="8",MID(R345,3,1)="9",MID(R345,3,1)="0",)),VLOOKUP(R345,'証拠（WW特許）'!$B$2:$U$90,16,FALSE),""))</f>
        <v>1989.12.11</v>
      </c>
      <c r="AL345" s="58"/>
      <c r="AM345" s="58"/>
      <c r="AN345" s="58"/>
      <c r="AO345" s="58" t="str">
        <f ca="1">IF(OR(LEFT(R345)="特",LEFT(R345)="実",AND(OR(LEFT(R345,2)="US",LEFT(R345,2)="WO",LEFT(R345,2)="GB",LEFT(R345,2)="EP",LEFT(R345,2)="DE"),OR(MID(R345,3,1)="1",MID(R345,3,1)="2",MID(R345,3,1)="3",MID(R345,3,1)="4",MID(R345,3,1)="5",MID(R345,3,1)="6",MID(R345,3,1)="7",MID(R345,3,1)="8",MID(R345,3,1)="9",MID(R345,3,1)="0"))),IF(COUNTIF(INDIRECT("発明者引用!"&amp;ADDRESS(MATCH(C345,発明者引用!B$1:B$196,0),4)&amp;":"&amp;ADDRESS(MATCH(C345,発明者引用!B$1:B$196,0),17)),R345)+COUNTIF(INDIRECT("発明者引用!"&amp;ADDRESS(MATCH(C345,発明者引用!B$1:B$196,0),4)&amp;":"&amp;ADDRESS(MATCH(C345,発明者引用!B$1:B$196,0),17)),#REF!)+COUNTIF(INDIRECT("発明者引用!"&amp;ADDRESS(MATCH(C345,発明者引用!B$1:B$196,0),4)&amp;":"&amp;ADDRESS(MATCH(C345,発明者引用!B$1:B$196,0),17)),T345)&gt;0,"Yes","No"),"")</f>
        <v>No</v>
      </c>
      <c r="AP345" s="58" t="str">
        <f ca="1">IF(OR(LEFT(R345)="特",LEFT(R345)="実",AND(OR(LEFT(R345,2)="US",LEFT(R345,2)="WO",LEFT(R345,2)="GB",LEFT(R345,2)="EP",LEFT(R345,2)="DE"),OR(MID(R345,3,1)="1",MID(R345,3,1)="2",MID(R345,3,1)="3",MID(R345,3,1)="4",MID(R345,3,1)="5",MID(R345,3,1)="6",MID(R345,3,1)="7",MID(R345,3,1)="8",MID(R345,3,1)="9",MID(R345,3,1)="0"))),IF(VLOOKUP(C345,ファミリ引用特許WO!$A$2:$B$241,2,FALSE)+VLOOKUP(C345,ファミリ引用文献WO!$A$2:$C$241,3,FALSE)=0,"ISR無し",IF(COUNTIF(INDIRECT("ファミリ引用特許WO!"&amp;ADDRESS(MATCH(C345,ファミリ引用特許WO!$A$2:$A$241,0),1)&amp;":"&amp;ADDRESS(MATCH(C345,ファミリ引用特許WO!$A$2:$A$241,0),19)),R345)+COUNTIF(INDIRECT("ファミリ引用特許WO!"&amp;ADDRESS(MATCH(C345,ファミリ引用特許WO!$A$2:$A$241,0),1)&amp;":"&amp;ADDRESS(MATCH(C345,ファミリ引用特許WO!$A$2:$A$241,0),19)),S345)+COUNTIF(INDIRECT("ファミリ引用特許WO!"&amp;ADDRESS(MATCH(C345,ファミリ引用特許WO!$A$2:$A$241,0),1)&amp;":"&amp;ADDRESS(MATCH(C345,ファミリ引用特許WO!$A$2:$A$241,0),19)),T345)+COUNTIF(INDIRECT("ファミリ引用特許WO!"&amp;ADDRESS(MATCH(C345,ファミリ引用特許WO!$A$2:$A$241,0),1)&amp;":"&amp;ADDRESS(MATCH(C345,ファミリ引用特許WO!$A$2:$A$241,0),19)),W345)+COUNTIF(INDIRECT("ファミリ引用特許WO!"&amp;ADDRESS(MATCH(C345,ファミリ引用特許WO!$A$2:$A$241,0),1)&amp;":"&amp;ADDRESS(MATCH(C345,ファミリ引用特許WO!$A$2:$A$241,0),19)),Y345)&gt;0,"Yes","No")),"")</f>
        <v>No</v>
      </c>
      <c r="AQ345" s="55" t="str">
        <f ca="1">IF(OR(LEFT(R345)="特",LEFT(R345)="実",AND(OR(LEFT(R345,2)="US",LEFT(R345,2)="WO",LEFT(R345,2)="GB",LEFT(R345,2)="EP",LEFT(R345,2)="DE"),OR(MID(R345,3,1)="1",MID(R345,3,1)="2",MID(R345,3,1)="3",MID(R345,3,1)="4",MID(R345,3,1)="5",MID(R345,3,1)="6",MID(R345,3,1)="7",MID(R345,3,1)="8",MID(R345,3,1)="9",MID(R345,3,1)="0"))),IF(VLOOKUP(C345,'ファミリ引用特許表記修正（ex.A2→A）'!$A$2:$B$241,2,FALSE)=0,"family無し",IF(COUNTIF(INDIRECT("'ファミリ引用特許表記修正（ex.A2→A）'!"&amp;ADDRESS(MATCH(C345,'ファミリ引用特許表記修正（ex.A2→A）'!$A$2:$A$241,0),1)&amp;":"&amp;ADDRESS(MATCH(C345,'ファミリ引用特許表記修正（ex.A2→A）'!$A$2:$A$241,0),171)),R345)+COUNTIF(INDIRECT("'ファミリ引用特許表記修正（ex.A2→A）'!"&amp;ADDRESS(MATCH(C345,'ファミリ引用特許表記修正（ex.A2→A）'!$A$2:$A$241,0),1)&amp;":"&amp;ADDRESS(MATCH(C345,'ファミリ引用特許表記修正（ex.A2→A）'!$A$2:$A$241,0),171)),S345)+COUNTIF(INDIRECT("'ファミリ引用特許表記修正（ex.A2→A）'!"&amp;ADDRESS(MATCH(C345,'ファミリ引用特許表記修正（ex.A2→A）'!$A$2:$A$241,0),1)&amp;":"&amp;ADDRESS(MATCH(C345,'ファミリ引用特許表記修正（ex.A2→A）'!$A$2:$A$241,0),171)),T345)+COUNTIF(INDIRECT("'ファミリ引用特許表記修正（ex.A2→A）'!"&amp;ADDRESS(MATCH(C345,'ファミリ引用特許表記修正（ex.A2→A）'!$A$2:$A$241,0),1)&amp;":"&amp;ADDRESS(MATCH(C345,'ファミリ引用特許表記修正（ex.A2→A）'!$A$2:$A$241,0),171)),W345)+COUNTIF(INDIRECT("'ファミリ引用特許表記修正（ex.A2→A）'!"&amp;ADDRESS(MATCH(C345,'ファミリ引用特許表記修正（ex.A2→A）'!$A$2:$A$241,0),1)&amp;":"&amp;ADDRESS(MATCH(C345,'ファミリ引用特許表記修正（ex.A2→A）'!$A$2:$A$241,0),171)),Y345)&gt;0,"Yes","No")),"")</f>
        <v>No</v>
      </c>
      <c r="AR345" s="193" t="str">
        <f>IF(OR(LEFT(R345)="特",LEFT(R345)="実",AND(OR(LEFT(R345,2)="US",LEFT(R345,2)="WO",LEFT(R345,2)="GB",LEFT(R345,2)="EP",LEFT(R345,2)="DE"),OR(MID(R345,3,1)="1",MID(R345,3,1)="2",MID(R345,3,1)="3",MID(R345,3,1)="4",MID(R345,3,1)="5",MID(R345,3,1)="6",MID(R345,3,1)="7",MID(R345,3,1)="8",MID(R345,3,1)="9",MID(R345,3,1)="0",))),"",VLOOKUP($C345,ファミリ発明者引用文献!A$3:B$235,2,FALSE))</f>
        <v/>
      </c>
      <c r="AS345" s="55" t="str">
        <f>VLOOKUP(C345,ファミリ引用文献WO!A$2:B$241,2,FALSE)</f>
        <v/>
      </c>
      <c r="AT345" s="58" t="str">
        <f>VLOOKUP(C345,ファミリ引用文献!A$3:B$242,2,FALSE)</f>
        <v>/PATENT ABSTRACTS OF JAPAN vol. 7, no. 209 (C-186)14 September 1983 &amp; JP-A-58 109 411 (SHIONOGI SEIYAKU KK) 29 June 1983//Brochure: Zweiwelliger Schneckenextruder ZSK 30, Dec. 1986/Brochure: Zweiwelliger Schneckenextruder ZSK 30/H. Hermann, Schneckenmaschinen in der Verfahrenstechnik, Springer Verlag Berlin-Heidelberg 1972/DATABASE WPI Section Ch, Week 8713, Derwent Publications Ltd., London, GB; Class D03, AN 87-90317 &amp; JP-A-62 040 277 (AJINOMOTO KK) 21 February 1987/English language Abstract JP-A-62040277. Feb. 1987//English language Abstract JP-A-58109411. Jun. 1983/Food Extrusion News, Twin Screw Extruders, vol. 1, no. 1/Food Extrusion News, Twin Screw Extruders, vol. 1, no. 1, 1987/PATENT ABSTRACTS OF JAPAN vol. 7, no. 209 (C-186)14 September 1983 and JP-A-58 109 411 (SHIONOGI SEIYAKU KK) 29 June 1983/R. Voigt, Lehrbuch der pharmazeutischen Technologie VEP, Berlin 1987/James L. White, Twin Screw Extrusion, New York 1990 pages 208, 209, 239/DATABASE WPI Section Ch, Week 8713, Derwent Publications Ltd., London, GB; Class D03, AN 87-90317 and JP-A-62 040 277 (AJINOMOTO KK) 21 February 1987/0/0/0/0/0/0/0/0/0/0/0/0/0/0/0/0/0/0/0/0/0/0/0/0/0/0/0/0/0/0/0/0/0/0/0/0/0/0/0/0/0/0/0/0/0/0/0/0/0/0/0/0/0/0/0/0/0/0/0/0/0/0/0/0/0/0/0/0/0/0/0/0/0/0/0/0/0/0/0/0/0/0/0/0/0/0/0/0/0/0/0/0/0/0/0/0/0/0/0/0/0/0/0/0/0/0/0/0/0/0/0/0/0/0/0/0/0/0/0/0/0/0/0/0/0/0/0/0/0/0/0/0/0/0/0/0/0/0/0/0/0/0/0/0/0/0/0/0/0/0/0/0/0/0/0/0/0/0/0/0</v>
      </c>
      <c r="AU345" s="58" t="str">
        <f>VLOOKUP(C345,審判データ!AH$2:BT$379,39,FALSE)</f>
        <v>AT00159426T;AT00189770T;AU01537292A;AU05160793A;CA02108575A;CA02108575C;CA02147279A;DE69222847D;DE69222847T;DE69327877D;DE69327877T;DK00580860T;EP580860A;EP580860B;EP665009A;EP665009B;ES02111065T;ES02145063T;GR03025864T;WO92/018106;特許02527107;WO94/008561;特許02616251;KR19940700056A;KR00182801B;US5456923;US5811547;WO1992018106A;WO1994008561A</v>
      </c>
      <c r="AV345" s="62" t="str">
        <f ca="1">IF(INDIRECT("審判データ!"&amp;ADDRESS(MATCH(C345,審判データ!$AH$1:$AH$379,0),32))="早期審査の対象とする","早期審査","")</f>
        <v/>
      </c>
      <c r="AW345" s="665" t="str">
        <f t="shared" si="26"/>
        <v>一致</v>
      </c>
      <c r="AX345" s="666" t="str">
        <f>IF(LEFT(AE345,3)="日本特",IF(LEFT(C345)="特",VLOOKUP(C345,'本件、証拠文献テーマコード'!G$2:I$376,3,FALSE),VLOOKUP(C345,'本件、証拠文献テーマコード'!B$2:I$376,8,FALSE)),"")</f>
        <v>4C047,4C076</v>
      </c>
      <c r="AY345" s="666" t="str">
        <f>IF(LEFT(AE345,3)="日本特",IF(OR(MID(R345,2,1)="開",MID(R345,2,1)="表",MID(R345,2,1)="登"),VLOOKUP(R345,'本件、証拠文献テーマコード'!C$2:I$379,7,FALSE),VLOOKUP(R345,'本件、証拠文献テーマコード'!G$2:I$379,3,FALSE)),"")</f>
        <v>4C047</v>
      </c>
      <c r="AZ345" s="54">
        <f ca="1">INDIRECT("審判データ!"&amp;ADDRESS(MATCH(C345,審判データ!$AH$1:$AH$379,0),20))</f>
        <v>2010</v>
      </c>
    </row>
    <row r="346" spans="1:52" ht="40.5" x14ac:dyDescent="0.15">
      <c r="A346" s="1003" t="s">
        <v>23029</v>
      </c>
      <c r="B346" s="586" t="str">
        <f ca="1">IF(A346="",B345,INDIRECT("審判データ!"&amp;ADDRESS(MATCH(A346,審判データ!$HC$1:$HC$379,0),20))&amp;" / "&amp;INDIRECT("審判データ!"&amp;ADDRESS(MATCH(A346,審判データ!$HC$1:$HC$379,0),21)))</f>
        <v>2010 / 29-2</v>
      </c>
      <c r="C346" s="737">
        <v>3521351</v>
      </c>
      <c r="D346" s="413" t="s">
        <v>8974</v>
      </c>
      <c r="E346" s="163" t="s">
        <v>8971</v>
      </c>
      <c r="F346" s="43" t="s">
        <v>8972</v>
      </c>
      <c r="G346" s="43" t="s">
        <v>8978</v>
      </c>
      <c r="H346" s="43" t="s">
        <v>8964</v>
      </c>
      <c r="I346" s="43" t="s">
        <v>8967</v>
      </c>
      <c r="J346" s="43" t="s">
        <v>8969</v>
      </c>
      <c r="K346" s="43" t="s">
        <v>8970</v>
      </c>
      <c r="L346" s="1004" t="s">
        <v>23030</v>
      </c>
      <c r="M346" s="982" t="s">
        <v>876</v>
      </c>
      <c r="N346" s="1006" t="s">
        <v>23031</v>
      </c>
      <c r="O346" s="1008">
        <v>0</v>
      </c>
      <c r="P346" s="991" t="s">
        <v>23032</v>
      </c>
      <c r="Q346" s="715" t="s">
        <v>91</v>
      </c>
      <c r="R346" s="716" t="s">
        <v>23033</v>
      </c>
      <c r="S346" s="706" t="str">
        <f>IF(OR(LEFT(R346)="特",LEFT(R346)="実"),VLOOKUP(R346,'証拠（JP特許）'!$B$2:$D$299,2,FALSE),IF(AND(OR(LEFT(R346,2)="US",LEFT(R346,2)="WO",LEFT(R346,2)="GB",LEFT(R346,2)="EP",LEFT(R346,2)="DE"),OR(MID(R346,3,1)="1",MID(R346,3,1)="2",MID(R346,3,1)="3",MID(R346,3,1)="4",MID(R346,3,1)="5",MID(R346,3,1)="6",MID(R346,3,1)="7",MID(R346,3,1)="8",MID(R346,3,1)="9",MID(R346,3,1)="0")),VLOOKUP(R346,'証拠（WW特許）'!$B$2:$C$90,2,FALSE),"_"))</f>
        <v>_</v>
      </c>
      <c r="T346" s="707" t="str">
        <f>IF(OR(LEFT(R346)="特",LEFT(R346)="実"),VLOOKUP(R346,'証拠（JP特許）'!$B$2:$E$299,4,FALSE),"_")</f>
        <v>_</v>
      </c>
      <c r="U346" s="716" t="s">
        <v>94</v>
      </c>
      <c r="V346" s="715" t="s">
        <v>25</v>
      </c>
      <c r="W346" s="708" t="str">
        <f t="shared" si="27"/>
        <v/>
      </c>
      <c r="X346" s="709"/>
      <c r="Y346" s="709" t="str">
        <f t="shared" si="28"/>
        <v/>
      </c>
      <c r="Z346" s="91" t="str">
        <f ca="1">IF(OR(LEFT(R346)="特",LEFT(R346)="実",AND(OR(LEFT(R346,2)="US",LEFT(R346,2)="WO",LEFT(R346,2)="GB",LEFT(R346,2)="EP",LEFT(R346,2)="DE"),OR(MID(R346,3,1)="1",MID(R346,3,1)="2",MID(R346,3,1)="3",MID(R346,3,1)="4",MID(R346,3,1)="5",MID(R346,3,1)="6",MID(R346,3,1)="7",MID(R346,3,1)="8",MID(R346,3,1)="9",MID(R346,3,1)="0",))),IF(COUNTIF(INDIRECT("拒絶理由・拒絶査定・異議申立!"&amp;ADDRESS(MATCH(C346,拒絶理由・拒絶査定・異議申立!B$1:B$1000,0),3)&amp;":"&amp;ADDRESS(MATCH(C346,拒絶理由・拒絶査定・異議申立!B$1:B$1000,0),50)),R346)+COUNTIF(INDIRECT("拒絶理由・拒絶査定・異議申立!"&amp;ADDRESS(MATCH(C346,拒絶理由・拒絶査定・異議申立!B$1:B$1000,0),3)&amp;":"&amp;ADDRESS(MATCH(C346,拒絶理由・拒絶査定・異議申立!B$1:B$1000,0),50)),T346)&gt;0,"Yes","No"),"")</f>
        <v/>
      </c>
      <c r="AA346" s="92" t="str">
        <f ca="1">IF(OR(LEFT(R346)="特",LEFT(R346)="実",AND(OR(LEFT(R346,2)="US",LEFT(R346,2)="WO",LEFT(R346,2)="GB",LEFT(R346,2)="EP",LEFT(R346,2)="DE"),OR(MID(R346,3,1)="1",MID(R346,3,1)="2",MID(R346,3,1)="3",MID(R346,3,1)="4",MID(R346,3,1)="5",MID(R346,3,1)="6",MID(R346,3,1)="7",MID(R346,3,1)="8",MID(R346,3,1)="9",MID(R346,3,1)="0",))),IF(COUNTIF(INDIRECT("先行技術調査・登録査定!"&amp;ADDRESS(MATCH(C346,先行技術調査・登録査定!B$1:B$1000,0),3)&amp;":"&amp;ADDRESS(MATCH(C346,先行技術調査・登録査定!B$1:B$1000,0),49)),R346)+COUNTIF(INDIRECT("先行技術調査・登録査定!"&amp;ADDRESS(MATCH(C346,先行技術調査・登録査定!B$1:B$1000,0),3)&amp;":"&amp;ADDRESS(MATCH(C346,先行技術調査・登録査定!B$1:B$1000,0),49)),T346)&gt;0,"Yes","No"),"")</f>
        <v/>
      </c>
      <c r="AB346" s="169" t="str">
        <f t="shared" ca="1" si="25"/>
        <v/>
      </c>
      <c r="AC346" s="94" t="str">
        <f>IF(OR(LEFT(R346)="特",LEFT(R346)="実",AND(OR(LEFT(R346,2)="US",LEFT(R346,2)="WO",LEFT(R346,2)="GB",LEFT(R346,2)="EP",LEFT(R346,2)="DE"),OR(MID(R346,3,1)="1",MID(R346,3,1)="2",MID(R346,3,1)="3",MID(R346,3,1)="4",MID(R346,3,1)="5",MID(R346,3,1)="6",MID(R346,3,1)="7",MID(R346,3,1)="8",MID(R346,3,1)="9",MID(R346,3,1)="0",))),"",VLOOKUP($C346,非特許文献リスト!$A$2:$C$196,2,FALSE))</f>
        <v/>
      </c>
      <c r="AD346" s="95" t="str">
        <f>IF(OR(LEFT(R346)="特",LEFT(R346)="実",AND(OR(LEFT(R346,2)="US",LEFT(R346,2)="WO",LEFT(R346,2)="GB",LEFT(R346,2)="EP",LEFT(R346,2)="DE"),OR(MID(R346,3,1)="1",MID(R346,3,1)="2",MID(R346,3,1)="3",MID(R346,3,1)="4",MID(R346,3,1)="5",MID(R346,3,1)="6",MID(R346,3,1)="7",MID(R346,3,1)="8",MID(R346,3,1)="9",MID(R346,3,1)="0",))),"",VLOOKUP($C346,非特許文献リスト!$A$2:$C$196,3,FALSE))</f>
        <v/>
      </c>
      <c r="AE346" s="175" t="str">
        <f t="shared" si="29"/>
        <v/>
      </c>
      <c r="AF346" s="176" t="str">
        <f>IF(OR(LEFT(R346)="特",LEFT(R346)="実"),VLOOKUP(R346,'証拠（JP特許）'!$B$2:$AB$299,10,FALSE),IF(AND(OR(LEFT(R346,2)="US",LEFT(R346,2)="WO",LEFT(R346,2)="GB",LEFT(R346,2)="EP",LEFT(R346,2)="DE"),OR(MID(R346,3,1)="1",MID(R346,3,1)="2",MID(R346,3,1)="3",MID(R346,3,1)="4",MID(R346,3,1)="5",MID(R346,3,1)="6",MID(R346,3,1)="7",MID(R346,3,1)="8",MID(R346,3,1)="9",MID(R346,3,1)="0",)),VLOOKUP(R346,'証拠（WW特許）'!$B$2:$M$90,8,FALSE),""))</f>
        <v/>
      </c>
      <c r="AG346" s="176" t="str">
        <f>IF(OR(LEFT(R346)="特",LEFT(R346)="実"),VLOOKUP(R346,'証拠（JP特許）'!$B$2:$AB$299,26,FALSE),IF(AND(OR(LEFT(R346,2)="US",LEFT(R346,2)="WO",LEFT(R346,2)="GB",LEFT(R346,2)="EP",LEFT(R346,2)="DE"),OR(MID(R346,3,1)="1",MID(R346,3,1)="2",MID(R346,3,1)="3",MID(R346,3,1)="4",MID(R346,3,1)="5",MID(R346,3,1)="6",MID(R346,3,1)="7",MID(R346,3,1)="8",MID(R346,3,1)="9",MID(R346,3,1)="0",)),VLOOKUP(R346,'証拠（WW特許）'!$B$2:$M$90,12,FALSE),""))</f>
        <v/>
      </c>
      <c r="AH346" s="58" t="str">
        <f>IF(OR(LEFT(R346)="特",LEFT(R346)="実"),VLOOKUP(R346,'証拠（JP特許）'!$B$2:$X$299,20,FALSE),IF(AND(OR(LEFT(R346,2)="US",LEFT(R346,2)="WO",LEFT(R346,2)="GB",LEFT(R346,2)="EP",LEFT(R346,2)="DE"),OR(MID(R346,3,1)="1",MID(R346,3,1)="2",MID(R346,3,1)="3",MID(R346,3,1)="4",MID(R346,3,1)="5",MID(R346,3,1)="6",MID(R346,3,1)="7",MID(R346,3,1)="8",MID(R346,3,1)="9",MID(R346,3,1)="0",)),VLOOKUP(R346,'証拠（WW特許）'!$B$2:$U$90,20,FALSE),""))</f>
        <v/>
      </c>
      <c r="AI346" s="58" t="str">
        <f>IF(OR(LEFT(R346)="特",LEFT(R346)="実"),VLOOKUP(R346,'証拠（JP特許）'!$B$2:$X$299,21,FALSE),"")</f>
        <v/>
      </c>
      <c r="AJ346" s="58" t="str">
        <f>IF(OR(LEFT(R346)="特",LEFT(R346)="実"),VLOOKUP(R346,'証拠（JP特許）'!$B$2:$X$299,22,FALSE),"")</f>
        <v/>
      </c>
      <c r="AK346" s="59" t="str">
        <f>IF(OR(LEFT(R346)="特",LEFT(R346)="実"),VLOOKUP(R346,'証拠（JP特許）'!$B$2:$X$299,17,FALSE),IF(AND(OR(LEFT(R346,2)="US",LEFT(R346,2)="WO",LEFT(R346,2)="GB",LEFT(R346,2)="EP",LEFT(R346,2)="DE"),OR(MID(R346,3,1)="1",MID(R346,3,1)="2",MID(R346,3,1)="3",MID(R346,3,1)="4",MID(R346,3,1)="5",MID(R346,3,1)="6",MID(R346,3,1)="7",MID(R346,3,1)="8",MID(R346,3,1)="9",MID(R346,3,1)="0",)),VLOOKUP(R346,'証拠（WW特許）'!$B$2:$U$90,16,FALSE),""))</f>
        <v/>
      </c>
      <c r="AL346" s="58"/>
      <c r="AM346" s="58"/>
      <c r="AN346" s="58"/>
      <c r="AO346" s="58" t="str">
        <f ca="1">IF(OR(LEFT(R346)="特",LEFT(R346)="実",AND(OR(LEFT(R346,2)="US",LEFT(R346,2)="WO",LEFT(R346,2)="GB",LEFT(R346,2)="EP",LEFT(R346,2)="DE"),OR(MID(R346,3,1)="1",MID(R346,3,1)="2",MID(R346,3,1)="3",MID(R346,3,1)="4",MID(R346,3,1)="5",MID(R346,3,1)="6",MID(R346,3,1)="7",MID(R346,3,1)="8",MID(R346,3,1)="9",MID(R346,3,1)="0"))),IF(COUNTIF(INDIRECT("発明者引用!"&amp;ADDRESS(MATCH(C346,発明者引用!B$1:B$196,0),4)&amp;":"&amp;ADDRESS(MATCH(C346,発明者引用!B$1:B$196,0),17)),R346)+COUNTIF(INDIRECT("発明者引用!"&amp;ADDRESS(MATCH(C346,発明者引用!B$1:B$196,0),4)&amp;":"&amp;ADDRESS(MATCH(C346,発明者引用!B$1:B$196,0),17)),#REF!)+COUNTIF(INDIRECT("発明者引用!"&amp;ADDRESS(MATCH(C346,発明者引用!B$1:B$196,0),4)&amp;":"&amp;ADDRESS(MATCH(C346,発明者引用!B$1:B$196,0),17)),T346)&gt;0,"Yes","No"),"")</f>
        <v/>
      </c>
      <c r="AP346" s="58" t="str">
        <f ca="1">IF(OR(LEFT(R346)="特",LEFT(R346)="実",AND(OR(LEFT(R346,2)="US",LEFT(R346,2)="WO",LEFT(R346,2)="GB",LEFT(R346,2)="EP",LEFT(R346,2)="DE"),OR(MID(R346,3,1)="1",MID(R346,3,1)="2",MID(R346,3,1)="3",MID(R346,3,1)="4",MID(R346,3,1)="5",MID(R346,3,1)="6",MID(R346,3,1)="7",MID(R346,3,1)="8",MID(R346,3,1)="9",MID(R346,3,1)="0"))),IF(VLOOKUP(C346,ファミリ引用特許WO!$A$2:$B$241,2,FALSE)+VLOOKUP(C346,ファミリ引用文献WO!$A$2:$C$241,3,FALSE)=0,"ISR無し",IF(COUNTIF(INDIRECT("ファミリ引用特許WO!"&amp;ADDRESS(MATCH(C346,ファミリ引用特許WO!$A$2:$A$241,0),1)&amp;":"&amp;ADDRESS(MATCH(C346,ファミリ引用特許WO!$A$2:$A$241,0),19)),R346)+COUNTIF(INDIRECT("ファミリ引用特許WO!"&amp;ADDRESS(MATCH(C346,ファミリ引用特許WO!$A$2:$A$241,0),1)&amp;":"&amp;ADDRESS(MATCH(C346,ファミリ引用特許WO!$A$2:$A$241,0),19)),S346)+COUNTIF(INDIRECT("ファミリ引用特許WO!"&amp;ADDRESS(MATCH(C346,ファミリ引用特許WO!$A$2:$A$241,0),1)&amp;":"&amp;ADDRESS(MATCH(C346,ファミリ引用特許WO!$A$2:$A$241,0),19)),T346)+COUNTIF(INDIRECT("ファミリ引用特許WO!"&amp;ADDRESS(MATCH(C346,ファミリ引用特許WO!$A$2:$A$241,0),1)&amp;":"&amp;ADDRESS(MATCH(C346,ファミリ引用特許WO!$A$2:$A$241,0),19)),W346)+COUNTIF(INDIRECT("ファミリ引用特許WO!"&amp;ADDRESS(MATCH(C346,ファミリ引用特許WO!$A$2:$A$241,0),1)&amp;":"&amp;ADDRESS(MATCH(C346,ファミリ引用特許WO!$A$2:$A$241,0),19)),Y346)&gt;0,"Yes","No")),"")</f>
        <v/>
      </c>
      <c r="AQ346" s="55" t="str">
        <f ca="1">IF(OR(LEFT(R346)="特",LEFT(R346)="実",AND(OR(LEFT(R346,2)="US",LEFT(R346,2)="WO",LEFT(R346,2)="GB",LEFT(R346,2)="EP",LEFT(R346,2)="DE"),OR(MID(R346,3,1)="1",MID(R346,3,1)="2",MID(R346,3,1)="3",MID(R346,3,1)="4",MID(R346,3,1)="5",MID(R346,3,1)="6",MID(R346,3,1)="7",MID(R346,3,1)="8",MID(R346,3,1)="9",MID(R346,3,1)="0"))),IF(VLOOKUP(C346,'ファミリ引用特許表記修正（ex.A2→A）'!$A$2:$B$241,2,FALSE)=0,"family無し",IF(COUNTIF(INDIRECT("'ファミリ引用特許表記修正（ex.A2→A）'!"&amp;ADDRESS(MATCH(C346,'ファミリ引用特許表記修正（ex.A2→A）'!$A$2:$A$241,0),1)&amp;":"&amp;ADDRESS(MATCH(C346,'ファミリ引用特許表記修正（ex.A2→A）'!$A$2:$A$241,0),171)),R346)+COUNTIF(INDIRECT("'ファミリ引用特許表記修正（ex.A2→A）'!"&amp;ADDRESS(MATCH(C346,'ファミリ引用特許表記修正（ex.A2→A）'!$A$2:$A$241,0),1)&amp;":"&amp;ADDRESS(MATCH(C346,'ファミリ引用特許表記修正（ex.A2→A）'!$A$2:$A$241,0),171)),S346)+COUNTIF(INDIRECT("'ファミリ引用特許表記修正（ex.A2→A）'!"&amp;ADDRESS(MATCH(C346,'ファミリ引用特許表記修正（ex.A2→A）'!$A$2:$A$241,0),1)&amp;":"&amp;ADDRESS(MATCH(C346,'ファミリ引用特許表記修正（ex.A2→A）'!$A$2:$A$241,0),171)),T346)+COUNTIF(INDIRECT("'ファミリ引用特許表記修正（ex.A2→A）'!"&amp;ADDRESS(MATCH(C346,'ファミリ引用特許表記修正（ex.A2→A）'!$A$2:$A$241,0),1)&amp;":"&amp;ADDRESS(MATCH(C346,'ファミリ引用特許表記修正（ex.A2→A）'!$A$2:$A$241,0),171)),W346)+COUNTIF(INDIRECT("'ファミリ引用特許表記修正（ex.A2→A）'!"&amp;ADDRESS(MATCH(C346,'ファミリ引用特許表記修正（ex.A2→A）'!$A$2:$A$241,0),1)&amp;":"&amp;ADDRESS(MATCH(C346,'ファミリ引用特許表記修正（ex.A2→A）'!$A$2:$A$241,0),171)),Y346)&gt;0,"Yes","No")),"")</f>
        <v/>
      </c>
      <c r="AR346" s="193" t="str">
        <f>IF(OR(LEFT(R346)="特",LEFT(R346)="実",AND(OR(LEFT(R346,2)="US",LEFT(R346,2)="WO",LEFT(R346,2)="GB",LEFT(R346,2)="EP",LEFT(R346,2)="DE"),OR(MID(R346,3,1)="1",MID(R346,3,1)="2",MID(R346,3,1)="3",MID(R346,3,1)="4",MID(R346,3,1)="5",MID(R346,3,1)="6",MID(R346,3,1)="7",MID(R346,3,1)="8",MID(R346,3,1)="9",MID(R346,3,1)="0",))),"",VLOOKUP($C346,ファミリ発明者引用文献!A$3:B$241,2,FALSE))</f>
        <v>,,</v>
      </c>
      <c r="AS346" s="55" t="str">
        <f>VLOOKUP(C346,ファミリ引用文献WO!A$2:B$241,2,FALSE)</f>
        <v/>
      </c>
      <c r="AT346" s="58" t="str">
        <f>VLOOKUP(C346,ファミリ引用文献!A$3:B$242,2,FALSE)</f>
        <v/>
      </c>
      <c r="AU346" s="58" t="str">
        <f>VLOOKUP(C346,審判データ!AH$2:BT$379,39,FALSE)</f>
        <v>DE69301785D;DE69301785T;EP578582A;EP578582B;ES02086203T;FR02693409A;FR02693409B;特開平06-156049;特許03521351;特開2001-138725;特許03716287;特開2003-231410;特許03796482</v>
      </c>
      <c r="AV346" s="62" t="str">
        <f ca="1">IF(INDIRECT("審判データ!"&amp;ADDRESS(MATCH(C346,審判データ!$AH$1:$AH$379,0),32))="早期審査の対象とする","早期審査","")</f>
        <v/>
      </c>
      <c r="AW346" s="665" t="str">
        <f t="shared" si="26"/>
        <v/>
      </c>
      <c r="AX346" s="666" t="str">
        <f>IF(LEFT(AE346,3)="日本特",IF(LEFT(C346)="特",VLOOKUP(C346,'本件、証拠文献テーマコード'!G$2:I$376,3,FALSE),VLOOKUP(C346,'本件、証拠文献テーマコード'!B$2:I$376,8,FALSE)),"")</f>
        <v/>
      </c>
      <c r="AY346" s="666" t="str">
        <f>IF(LEFT(AE346,3)="日本特",IF(OR(MID(R346,2,1)="開",MID(R346,2,1)="表",MID(R346,2,1)="登"),VLOOKUP(R346,'本件、証拠文献テーマコード'!C$2:I$379,7,FALSE),VLOOKUP(R346,'本件、証拠文献テーマコード'!G$2:I$379,3,FALSE)),"")</f>
        <v/>
      </c>
      <c r="AZ346" s="54">
        <f ca="1">INDIRECT("審判データ!"&amp;ADDRESS(MATCH(C346,審判データ!$AH$1:$AH$379,0),20))</f>
        <v>2010</v>
      </c>
    </row>
    <row r="347" spans="1:52" ht="27" x14ac:dyDescent="0.15">
      <c r="A347" s="1003"/>
      <c r="B347" s="586" t="str">
        <f ca="1">IF(A347="",B346,INDIRECT("審判データ!"&amp;ADDRESS(MATCH(A347,審判データ!$HC$1:$HC$379,0),20))&amp;" / "&amp;INDIRECT("審判データ!"&amp;ADDRESS(MATCH(A347,審判データ!$HC$1:$HC$379,0),21)))</f>
        <v>2010 / 29-2</v>
      </c>
      <c r="C347" s="737">
        <v>3521351</v>
      </c>
      <c r="D347" s="413" t="s">
        <v>8974</v>
      </c>
      <c r="E347" s="163" t="s">
        <v>8971</v>
      </c>
      <c r="F347" s="43" t="s">
        <v>8972</v>
      </c>
      <c r="G347" s="43" t="s">
        <v>8978</v>
      </c>
      <c r="H347" s="43" t="s">
        <v>8964</v>
      </c>
      <c r="I347" s="43" t="s">
        <v>8967</v>
      </c>
      <c r="J347" s="43" t="s">
        <v>8969</v>
      </c>
      <c r="K347" s="43" t="s">
        <v>8970</v>
      </c>
      <c r="L347" s="1013"/>
      <c r="M347" s="983"/>
      <c r="N347" s="1014"/>
      <c r="O347" s="1015"/>
      <c r="P347" s="992"/>
      <c r="Q347" s="715" t="s">
        <v>23006</v>
      </c>
      <c r="R347" s="716" t="s">
        <v>23034</v>
      </c>
      <c r="S347" s="706" t="str">
        <f>IF(OR(LEFT(R347)="特",LEFT(R347)="実"),VLOOKUP(R347,'証拠（JP特許）'!$B$2:$D$299,2,FALSE),IF(AND(OR(LEFT(R347,2)="US",LEFT(R347,2)="WO",LEFT(R347,2)="GB",LEFT(R347,2)="EP",LEFT(R347,2)="DE"),OR(MID(R347,3,1)="1",MID(R347,3,1)="2",MID(R347,3,1)="3",MID(R347,3,1)="4",MID(R347,3,1)="5",MID(R347,3,1)="6",MID(R347,3,1)="7",MID(R347,3,1)="8",MID(R347,3,1)="9",MID(R347,3,1)="0")),VLOOKUP(R347,'証拠（WW特許）'!$B$2:$C$90,2,FALSE),"_"))</f>
        <v>実願昭59-57605</v>
      </c>
      <c r="T347" s="707" t="str">
        <f>IF(OR(LEFT(R347)="特",LEFT(R347)="実"),VLOOKUP(R347,'証拠（JP特許）'!$B$2:$E$299,4,FALSE),"_")</f>
        <v>_</v>
      </c>
      <c r="U347" s="716" t="s">
        <v>94</v>
      </c>
      <c r="V347" s="715" t="s">
        <v>25</v>
      </c>
      <c r="W347" s="708" t="str">
        <f t="shared" si="27"/>
        <v>JP60169013Y</v>
      </c>
      <c r="X347" s="709"/>
      <c r="Y347" s="709" t="str">
        <f t="shared" si="28"/>
        <v/>
      </c>
      <c r="Z347" s="91" t="str">
        <f ca="1">IF(OR(LEFT(R347)="特",LEFT(R347)="実",AND(OR(LEFT(R347,2)="US",LEFT(R347,2)="WO",LEFT(R347,2)="GB",LEFT(R347,2)="EP",LEFT(R347,2)="DE"),OR(MID(R347,3,1)="1",MID(R347,3,1)="2",MID(R347,3,1)="3",MID(R347,3,1)="4",MID(R347,3,1)="5",MID(R347,3,1)="6",MID(R347,3,1)="7",MID(R347,3,1)="8",MID(R347,3,1)="9",MID(R347,3,1)="0",))),IF(COUNTIF(INDIRECT("拒絶理由・拒絶査定・異議申立!"&amp;ADDRESS(MATCH(C347,拒絶理由・拒絶査定・異議申立!B$1:B$1000,0),3)&amp;":"&amp;ADDRESS(MATCH(C347,拒絶理由・拒絶査定・異議申立!B$1:B$1000,0),50)),R347)+COUNTIF(INDIRECT("拒絶理由・拒絶査定・異議申立!"&amp;ADDRESS(MATCH(C347,拒絶理由・拒絶査定・異議申立!B$1:B$1000,0),3)&amp;":"&amp;ADDRESS(MATCH(C347,拒絶理由・拒絶査定・異議申立!B$1:B$1000,0),50)),T347)&gt;0,"Yes","No"),"")</f>
        <v>No</v>
      </c>
      <c r="AA347" s="92" t="str">
        <f ca="1">IF(OR(LEFT(R347)="特",LEFT(R347)="実",AND(OR(LEFT(R347,2)="US",LEFT(R347,2)="WO",LEFT(R347,2)="GB",LEFT(R347,2)="EP",LEFT(R347,2)="DE"),OR(MID(R347,3,1)="1",MID(R347,3,1)="2",MID(R347,3,1)="3",MID(R347,3,1)="4",MID(R347,3,1)="5",MID(R347,3,1)="6",MID(R347,3,1)="7",MID(R347,3,1)="8",MID(R347,3,1)="9",MID(R347,3,1)="0",))),IF(COUNTIF(INDIRECT("先行技術調査・登録査定!"&amp;ADDRESS(MATCH(C347,先行技術調査・登録査定!B$1:B$1000,0),3)&amp;":"&amp;ADDRESS(MATCH(C347,先行技術調査・登録査定!B$1:B$1000,0),49)),R347)+COUNTIF(INDIRECT("先行技術調査・登録査定!"&amp;ADDRESS(MATCH(C347,先行技術調査・登録査定!B$1:B$1000,0),3)&amp;":"&amp;ADDRESS(MATCH(C347,先行技術調査・登録査定!B$1:B$1000,0),49)),T347)&gt;0,"Yes","No"),"")</f>
        <v>No</v>
      </c>
      <c r="AB347" s="169" t="str">
        <f t="shared" ca="1" si="25"/>
        <v>Yes</v>
      </c>
      <c r="AC347" s="94" t="str">
        <f>IF(OR(LEFT(R347)="特",LEFT(R347)="実",AND(OR(LEFT(R347,2)="US",LEFT(R347,2)="WO",LEFT(R347,2)="GB",LEFT(R347,2)="EP",LEFT(R347,2)="DE"),OR(MID(R347,3,1)="1",MID(R347,3,1)="2",MID(R347,3,1)="3",MID(R347,3,1)="4",MID(R347,3,1)="5",MID(R347,3,1)="6",MID(R347,3,1)="7",MID(R347,3,1)="8",MID(R347,3,1)="9",MID(R347,3,1)="0",))),"",VLOOKUP($C347,非特許文献リスト!$A$2:$C$196,2,FALSE))</f>
        <v/>
      </c>
      <c r="AD347" s="95" t="str">
        <f>IF(OR(LEFT(R347)="特",LEFT(R347)="実",AND(OR(LEFT(R347,2)="US",LEFT(R347,2)="WO",LEFT(R347,2)="GB",LEFT(R347,2)="EP",LEFT(R347,2)="DE"),OR(MID(R347,3,1)="1",MID(R347,3,1)="2",MID(R347,3,1)="3",MID(R347,3,1)="4",MID(R347,3,1)="5",MID(R347,3,1)="6",MID(R347,3,1)="7",MID(R347,3,1)="8",MID(R347,3,1)="9",MID(R347,3,1)="0",))),"",VLOOKUP($C347,非特許文献リスト!$A$2:$C$196,3,FALSE))</f>
        <v/>
      </c>
      <c r="AE347" s="175" t="str">
        <f t="shared" si="29"/>
        <v>日本特許文献</v>
      </c>
      <c r="AF347" s="176" t="str">
        <f>IF(OR(LEFT(R347)="特",LEFT(R347)="実"),VLOOKUP(R347,'証拠（JP特許）'!$B$2:$AB$299,10,FALSE),IF(AND(OR(LEFT(R347,2)="US",LEFT(R347,2)="WO",LEFT(R347,2)="GB",LEFT(R347,2)="EP",LEFT(R347,2)="DE"),OR(MID(R347,3,1)="1",MID(R347,3,1)="2",MID(R347,3,1)="3",MID(R347,3,1)="4",MID(R347,3,1)="5",MID(R347,3,1)="6",MID(R347,3,1)="7",MID(R347,3,1)="8",MID(R347,3,1)="9",MID(R347,3,1)="0",)),VLOOKUP(R347,'証拠（WW特許）'!$B$2:$M$90,8,FALSE),""))</f>
        <v>株式会社デンソー</v>
      </c>
      <c r="AG347" s="176" t="str">
        <f>IF(OR(LEFT(R347)="特",LEFT(R347)="実"),VLOOKUP(R347,'証拠（JP特許）'!$B$2:$AB$299,26,FALSE),IF(AND(OR(LEFT(R347,2)="US",LEFT(R347,2)="WO",LEFT(R347,2)="GB",LEFT(R347,2)="EP",LEFT(R347,2)="DE"),OR(MID(R347,3,1)="1",MID(R347,3,1)="2",MID(R347,3,1)="3",MID(R347,3,1)="4",MID(R347,3,1)="5",MID(R347,3,1)="6",MID(R347,3,1)="7",MID(R347,3,1)="8",MID(R347,3,1)="9",MID(R347,3,1)="0",)),VLOOKUP(R347,'証拠（WW特許）'!$B$2:$M$90,12,FALSE),""))</f>
        <v>中村　文昭,村嶌　一晃</v>
      </c>
      <c r="AH347" s="58" t="str">
        <f>IF(OR(LEFT(R347)="特",LEFT(R347)="実"),VLOOKUP(R347,'証拠（JP特許）'!$B$2:$X$299,20,FALSE),IF(AND(OR(LEFT(R347,2)="US",LEFT(R347,2)="WO",LEFT(R347,2)="GB",LEFT(R347,2)="EP",LEFT(R347,2)="DE"),OR(MID(R347,3,1)="1",MID(R347,3,1)="2",MID(R347,3,1)="3",MID(R347,3,1)="4",MID(R347,3,1)="5",MID(R347,3,1)="6",MID(R347,3,1)="7",MID(R347,3,1)="8",MID(R347,3,1)="9",MID(R347,3,1)="0",)),VLOOKUP(R347,'証拠（WW特許）'!$B$2:$U$90,20,FALSE),""))</f>
        <v>B60H   1/00    (2006.01),B60H   1/10    (2006.01),B60H   1/12    (2006.01)</v>
      </c>
      <c r="AI347" s="58" t="str">
        <f>IF(OR(LEFT(R347)="特",LEFT(R347)="実"),VLOOKUP(R347,'証拠（JP特許）'!$B$2:$X$299,21,FALSE),"")</f>
        <v xml:space="preserve">B60H  1/00   102P,B60H  1/00   102A,B60H  1/10       ,B60H  1/12   611 </v>
      </c>
      <c r="AJ347" s="58" t="str">
        <f>IF(OR(LEFT(R347)="特",LEFT(R347)="実"),VLOOKUP(R347,'証拠（JP特許）'!$B$2:$X$299,22,FALSE),"")</f>
        <v>3L011BP00,3L011BP01</v>
      </c>
      <c r="AK347" s="59" t="str">
        <f>IF(OR(LEFT(R347)="特",LEFT(R347)="実"),VLOOKUP(R347,'証拠（JP特許）'!$B$2:$X$299,17,FALSE),IF(AND(OR(LEFT(R347,2)="US",LEFT(R347,2)="WO",LEFT(R347,2)="GB",LEFT(R347,2)="EP",LEFT(R347,2)="DE"),OR(MID(R347,3,1)="1",MID(R347,3,1)="2",MID(R347,3,1)="3",MID(R347,3,1)="4",MID(R347,3,1)="5",MID(R347,3,1)="6",MID(R347,3,1)="7",MID(R347,3,1)="8",MID(R347,3,1)="9",MID(R347,3,1)="0",)),VLOOKUP(R347,'証拠（WW特許）'!$B$2:$U$90,16,FALSE),""))</f>
        <v>1985.11.09</v>
      </c>
      <c r="AL347" s="58"/>
      <c r="AM347" s="58"/>
      <c r="AN347" s="58"/>
      <c r="AO347" s="58" t="str">
        <f ca="1">IF(OR(LEFT(R347)="特",LEFT(R347)="実",AND(OR(LEFT(R347,2)="US",LEFT(R347,2)="WO",LEFT(R347,2)="GB",LEFT(R347,2)="EP",LEFT(R347,2)="DE"),OR(MID(R347,3,1)="1",MID(R347,3,1)="2",MID(R347,3,1)="3",MID(R347,3,1)="4",MID(R347,3,1)="5",MID(R347,3,1)="6",MID(R347,3,1)="7",MID(R347,3,1)="8",MID(R347,3,1)="9",MID(R347,3,1)="0"))),IF(COUNTIF(INDIRECT("発明者引用!"&amp;ADDRESS(MATCH(C347,発明者引用!B$1:B$196,0),4)&amp;":"&amp;ADDRESS(MATCH(C347,発明者引用!B$1:B$196,0),17)),R347)+COUNTIF(INDIRECT("発明者引用!"&amp;ADDRESS(MATCH(C347,発明者引用!B$1:B$196,0),4)&amp;":"&amp;ADDRESS(MATCH(C347,発明者引用!B$1:B$196,0),17)),#REF!)+COUNTIF(INDIRECT("発明者引用!"&amp;ADDRESS(MATCH(C347,発明者引用!B$1:B$196,0),4)&amp;":"&amp;ADDRESS(MATCH(C347,発明者引用!B$1:B$196,0),17)),T347)&gt;0,"Yes","No"),"")</f>
        <v>No</v>
      </c>
      <c r="AP347" s="58" t="str">
        <f ca="1">IF(OR(LEFT(R347)="特",LEFT(R347)="実",AND(OR(LEFT(R347,2)="US",LEFT(R347,2)="WO",LEFT(R347,2)="GB",LEFT(R347,2)="EP",LEFT(R347,2)="DE"),OR(MID(R347,3,1)="1",MID(R347,3,1)="2",MID(R347,3,1)="3",MID(R347,3,1)="4",MID(R347,3,1)="5",MID(R347,3,1)="6",MID(R347,3,1)="7",MID(R347,3,1)="8",MID(R347,3,1)="9",MID(R347,3,1)="0"))),IF(VLOOKUP(C347,ファミリ引用特許WO!$A$2:$B$241,2,FALSE)+VLOOKUP(C347,ファミリ引用文献WO!$A$2:$C$241,3,FALSE)=0,"ISR無し",IF(COUNTIF(INDIRECT("ファミリ引用特許WO!"&amp;ADDRESS(MATCH(C347,ファミリ引用特許WO!$A$2:$A$241,0),1)&amp;":"&amp;ADDRESS(MATCH(C347,ファミリ引用特許WO!$A$2:$A$241,0),19)),R347)+COUNTIF(INDIRECT("ファミリ引用特許WO!"&amp;ADDRESS(MATCH(C347,ファミリ引用特許WO!$A$2:$A$241,0),1)&amp;":"&amp;ADDRESS(MATCH(C347,ファミリ引用特許WO!$A$2:$A$241,0),19)),S347)+COUNTIF(INDIRECT("ファミリ引用特許WO!"&amp;ADDRESS(MATCH(C347,ファミリ引用特許WO!$A$2:$A$241,0),1)&amp;":"&amp;ADDRESS(MATCH(C347,ファミリ引用特許WO!$A$2:$A$241,0),19)),T347)+COUNTIF(INDIRECT("ファミリ引用特許WO!"&amp;ADDRESS(MATCH(C347,ファミリ引用特許WO!$A$2:$A$241,0),1)&amp;":"&amp;ADDRESS(MATCH(C347,ファミリ引用特許WO!$A$2:$A$241,0),19)),W347)+COUNTIF(INDIRECT("ファミリ引用特許WO!"&amp;ADDRESS(MATCH(C347,ファミリ引用特許WO!$A$2:$A$241,0),1)&amp;":"&amp;ADDRESS(MATCH(C347,ファミリ引用特許WO!$A$2:$A$241,0),19)),Y347)&gt;0,"Yes","No")),"")</f>
        <v>ISR無し</v>
      </c>
      <c r="AQ347" s="55" t="str">
        <f ca="1">IF(OR(LEFT(R347)="特",LEFT(R347)="実",AND(OR(LEFT(R347,2)="US",LEFT(R347,2)="WO",LEFT(R347,2)="GB",LEFT(R347,2)="EP",LEFT(R347,2)="DE"),OR(MID(R347,3,1)="1",MID(R347,3,1)="2",MID(R347,3,1)="3",MID(R347,3,1)="4",MID(R347,3,1)="5",MID(R347,3,1)="6",MID(R347,3,1)="7",MID(R347,3,1)="8",MID(R347,3,1)="9",MID(R347,3,1)="0"))),IF(VLOOKUP(C347,'ファミリ引用特許表記修正（ex.A2→A）'!$A$2:$B$241,2,FALSE)=0,"family無し",IF(COUNTIF(INDIRECT("'ファミリ引用特許表記修正（ex.A2→A）'!"&amp;ADDRESS(MATCH(C347,'ファミリ引用特許表記修正（ex.A2→A）'!$A$2:$A$241,0),1)&amp;":"&amp;ADDRESS(MATCH(C347,'ファミリ引用特許表記修正（ex.A2→A）'!$A$2:$A$241,0),171)),R347)+COUNTIF(INDIRECT("'ファミリ引用特許表記修正（ex.A2→A）'!"&amp;ADDRESS(MATCH(C347,'ファミリ引用特許表記修正（ex.A2→A）'!$A$2:$A$241,0),1)&amp;":"&amp;ADDRESS(MATCH(C347,'ファミリ引用特許表記修正（ex.A2→A）'!$A$2:$A$241,0),171)),S347)+COUNTIF(INDIRECT("'ファミリ引用特許表記修正（ex.A2→A）'!"&amp;ADDRESS(MATCH(C347,'ファミリ引用特許表記修正（ex.A2→A）'!$A$2:$A$241,0),1)&amp;":"&amp;ADDRESS(MATCH(C347,'ファミリ引用特許表記修正（ex.A2→A）'!$A$2:$A$241,0),171)),T347)+COUNTIF(INDIRECT("'ファミリ引用特許表記修正（ex.A2→A）'!"&amp;ADDRESS(MATCH(C347,'ファミリ引用特許表記修正（ex.A2→A）'!$A$2:$A$241,0),1)&amp;":"&amp;ADDRESS(MATCH(C347,'ファミリ引用特許表記修正（ex.A2→A）'!$A$2:$A$241,0),171)),W347)+COUNTIF(INDIRECT("'ファミリ引用特許表記修正（ex.A2→A）'!"&amp;ADDRESS(MATCH(C347,'ファミリ引用特許表記修正（ex.A2→A）'!$A$2:$A$241,0),1)&amp;":"&amp;ADDRESS(MATCH(C347,'ファミリ引用特許表記修正（ex.A2→A）'!$A$2:$A$241,0),171)),Y347)&gt;0,"Yes","No")),"")</f>
        <v>Yes</v>
      </c>
      <c r="AR347" s="193" t="str">
        <f>IF(OR(LEFT(R347)="特",LEFT(R347)="実",AND(OR(LEFT(R347,2)="US",LEFT(R347,2)="WO",LEFT(R347,2)="GB",LEFT(R347,2)="EP",LEFT(R347,2)="DE"),OR(MID(R347,3,1)="1",MID(R347,3,1)="2",MID(R347,3,1)="3",MID(R347,3,1)="4",MID(R347,3,1)="5",MID(R347,3,1)="6",MID(R347,3,1)="7",MID(R347,3,1)="8",MID(R347,3,1)="9",MID(R347,3,1)="0",))),"",VLOOKUP($C347,ファミリ発明者引用文献!A$3:B$235,2,FALSE))</f>
        <v/>
      </c>
      <c r="AS347" s="55" t="str">
        <f>VLOOKUP(C347,ファミリ引用文献WO!A$2:B$241,2,FALSE)</f>
        <v/>
      </c>
      <c r="AT347" s="58" t="str">
        <f>VLOOKUP(C347,ファミリ引用文献!A$3:B$242,2,FALSE)</f>
        <v/>
      </c>
      <c r="AU347" s="58" t="str">
        <f>VLOOKUP(C347,審判データ!AH$2:BT$379,39,FALSE)</f>
        <v>DE69301785D;DE69301785T;EP578582A;EP578582B;ES02086203T;FR02693409A;FR02693409B;特開平06-156049;特許03521351;特開2001-138725;特許03716287;特開2003-231410;特許03796482</v>
      </c>
      <c r="AV347" s="62" t="str">
        <f ca="1">IF(INDIRECT("審判データ!"&amp;ADDRESS(MATCH(C347,審判データ!$AH$1:$AH$379,0),32))="早期審査の対象とする","早期審査","")</f>
        <v/>
      </c>
      <c r="AW347" s="665" t="str">
        <f t="shared" si="26"/>
        <v>不一致</v>
      </c>
      <c r="AX347" s="666" t="str">
        <f>IF(LEFT(AE347,3)="日本特",IF(LEFT(C347)="特",VLOOKUP(C347,'本件、証拠文献テーマコード'!G$2:I$376,3,FALSE),VLOOKUP(C347,'本件、証拠文献テーマコード'!B$2:I$376,8,FALSE)),"")</f>
        <v>3L011,3L211</v>
      </c>
      <c r="AY347" s="666" t="str">
        <f>IF(LEFT(AE347,3)="日本特",IF(OR(MID(R347,2,1)="開",MID(R347,2,1)="表",MID(R347,2,1)="登"),VLOOKUP(R347,'本件、証拠文献テーマコード'!C$2:I$379,7,FALSE),VLOOKUP(R347,'本件、証拠文献テーマコード'!G$2:I$379,3,FALSE)),"")</f>
        <v>3L012,3L011,3L211</v>
      </c>
      <c r="AZ347" s="54">
        <f ca="1">INDIRECT("審判データ!"&amp;ADDRESS(MATCH(C347,審判データ!$AH$1:$AH$379,0),20))</f>
        <v>2010</v>
      </c>
    </row>
    <row r="348" spans="1:52" ht="27" x14ac:dyDescent="0.15">
      <c r="A348" s="1003"/>
      <c r="B348" s="586" t="str">
        <f ca="1">IF(A348="",B347,INDIRECT("審判データ!"&amp;ADDRESS(MATCH(A348,審判データ!$HC$1:$HC$379,0),20))&amp;" / "&amp;INDIRECT("審判データ!"&amp;ADDRESS(MATCH(A348,審判データ!$HC$1:$HC$379,0),21)))</f>
        <v>2010 / 29-2</v>
      </c>
      <c r="C348" s="737">
        <v>3521351</v>
      </c>
      <c r="D348" s="413" t="s">
        <v>8974</v>
      </c>
      <c r="E348" s="163" t="s">
        <v>8971</v>
      </c>
      <c r="F348" s="43" t="s">
        <v>8972</v>
      </c>
      <c r="G348" s="43" t="s">
        <v>8978</v>
      </c>
      <c r="H348" s="43" t="s">
        <v>8964</v>
      </c>
      <c r="I348" s="43" t="s">
        <v>8967</v>
      </c>
      <c r="J348" s="43" t="s">
        <v>8969</v>
      </c>
      <c r="K348" s="43" t="s">
        <v>8970</v>
      </c>
      <c r="L348" s="1005"/>
      <c r="M348" s="984"/>
      <c r="N348" s="1007"/>
      <c r="O348" s="1009"/>
      <c r="P348" s="993"/>
      <c r="Q348" s="715" t="s">
        <v>192</v>
      </c>
      <c r="R348" s="716" t="s">
        <v>23035</v>
      </c>
      <c r="S348" s="706" t="str">
        <f>IF(OR(LEFT(R348)="特",LEFT(R348)="実"),VLOOKUP(R348,'証拠（JP特許）'!$B$2:$D$299,2,FALSE),IF(AND(OR(LEFT(R348,2)="US",LEFT(R348,2)="WO",LEFT(R348,2)="GB",LEFT(R348,2)="EP",LEFT(R348,2)="DE"),OR(MID(R348,3,1)="1",MID(R348,3,1)="2",MID(R348,3,1)="3",MID(R348,3,1)="4",MID(R348,3,1)="5",MID(R348,3,1)="6",MID(R348,3,1)="7",MID(R348,3,1)="8",MID(R348,3,1)="9",MID(R348,3,1)="0")),VLOOKUP(R348,'証拠（WW特許）'!$B$2:$C$90,2,FALSE),"_"))</f>
        <v>特願昭63-97047</v>
      </c>
      <c r="T348" s="707" t="str">
        <f>IF(OR(LEFT(R348)="特",LEFT(R348)="実"),VLOOKUP(R348,'証拠（JP特許）'!$B$2:$E$299,4,FALSE),"_")</f>
        <v>_</v>
      </c>
      <c r="U348" s="716" t="s">
        <v>94</v>
      </c>
      <c r="V348" s="715" t="s">
        <v>25</v>
      </c>
      <c r="W348" s="708" t="str">
        <f t="shared" si="27"/>
        <v>JP01269609A</v>
      </c>
      <c r="X348" s="709"/>
      <c r="Y348" s="709" t="str">
        <f t="shared" si="28"/>
        <v/>
      </c>
      <c r="Z348" s="91" t="str">
        <f ca="1">IF(OR(LEFT(R348)="特",LEFT(R348)="実",AND(OR(LEFT(R348,2)="US",LEFT(R348,2)="WO",LEFT(R348,2)="GB",LEFT(R348,2)="EP",LEFT(R348,2)="DE"),OR(MID(R348,3,1)="1",MID(R348,3,1)="2",MID(R348,3,1)="3",MID(R348,3,1)="4",MID(R348,3,1)="5",MID(R348,3,1)="6",MID(R348,3,1)="7",MID(R348,3,1)="8",MID(R348,3,1)="9",MID(R348,3,1)="0",))),IF(COUNTIF(INDIRECT("拒絶理由・拒絶査定・異議申立!"&amp;ADDRESS(MATCH(C348,拒絶理由・拒絶査定・異議申立!B$1:B$1000,0),3)&amp;":"&amp;ADDRESS(MATCH(C348,拒絶理由・拒絶査定・異議申立!B$1:B$1000,0),50)),R348)+COUNTIF(INDIRECT("拒絶理由・拒絶査定・異議申立!"&amp;ADDRESS(MATCH(C348,拒絶理由・拒絶査定・異議申立!B$1:B$1000,0),3)&amp;":"&amp;ADDRESS(MATCH(C348,拒絶理由・拒絶査定・異議申立!B$1:B$1000,0),50)),T348)&gt;0,"Yes","No"),"")</f>
        <v>Yes</v>
      </c>
      <c r="AA348" s="92" t="str">
        <f ca="1">IF(OR(LEFT(R348)="特",LEFT(R348)="実",AND(OR(LEFT(R348,2)="US",LEFT(R348,2)="WO",LEFT(R348,2)="GB",LEFT(R348,2)="EP",LEFT(R348,2)="DE"),OR(MID(R348,3,1)="1",MID(R348,3,1)="2",MID(R348,3,1)="3",MID(R348,3,1)="4",MID(R348,3,1)="5",MID(R348,3,1)="6",MID(R348,3,1)="7",MID(R348,3,1)="8",MID(R348,3,1)="9",MID(R348,3,1)="0",))),IF(COUNTIF(INDIRECT("先行技術調査・登録査定!"&amp;ADDRESS(MATCH(C348,先行技術調査・登録査定!B$1:B$1000,0),3)&amp;":"&amp;ADDRESS(MATCH(C348,先行技術調査・登録査定!B$1:B$1000,0),49)),R348)+COUNTIF(INDIRECT("先行技術調査・登録査定!"&amp;ADDRESS(MATCH(C348,先行技術調査・登録査定!B$1:B$1000,0),3)&amp;":"&amp;ADDRESS(MATCH(C348,先行技術調査・登録査定!B$1:B$1000,0),49)),T348)&gt;0,"Yes","No"),"")</f>
        <v>No</v>
      </c>
      <c r="AB348" s="169" t="str">
        <f t="shared" ca="1" si="25"/>
        <v>No</v>
      </c>
      <c r="AC348" s="94" t="str">
        <f>IF(OR(LEFT(R348)="特",LEFT(R348)="実",AND(OR(LEFT(R348,2)="US",LEFT(R348,2)="WO",LEFT(R348,2)="GB",LEFT(R348,2)="EP",LEFT(R348,2)="DE"),OR(MID(R348,3,1)="1",MID(R348,3,1)="2",MID(R348,3,1)="3",MID(R348,3,1)="4",MID(R348,3,1)="5",MID(R348,3,1)="6",MID(R348,3,1)="7",MID(R348,3,1)="8",MID(R348,3,1)="9",MID(R348,3,1)="0",))),"",VLOOKUP($C348,非特許文献リスト!$A$2:$C$196,2,FALSE))</f>
        <v/>
      </c>
      <c r="AD348" s="95" t="str">
        <f>IF(OR(LEFT(R348)="特",LEFT(R348)="実",AND(OR(LEFT(R348,2)="US",LEFT(R348,2)="WO",LEFT(R348,2)="GB",LEFT(R348,2)="EP",LEFT(R348,2)="DE"),OR(MID(R348,3,1)="1",MID(R348,3,1)="2",MID(R348,3,1)="3",MID(R348,3,1)="4",MID(R348,3,1)="5",MID(R348,3,1)="6",MID(R348,3,1)="7",MID(R348,3,1)="8",MID(R348,3,1)="9",MID(R348,3,1)="0",))),"",VLOOKUP($C348,非特許文献リスト!$A$2:$C$196,3,FALSE))</f>
        <v/>
      </c>
      <c r="AE348" s="175" t="str">
        <f t="shared" si="29"/>
        <v>日本特許文献</v>
      </c>
      <c r="AF348" s="176" t="str">
        <f>IF(OR(LEFT(R348)="特",LEFT(R348)="実"),VLOOKUP(R348,'証拠（JP特許）'!$B$2:$AB$299,10,FALSE),IF(AND(OR(LEFT(R348,2)="US",LEFT(R348,2)="WO",LEFT(R348,2)="GB",LEFT(R348,2)="EP",LEFT(R348,2)="DE"),OR(MID(R348,3,1)="1",MID(R348,3,1)="2",MID(R348,3,1)="3",MID(R348,3,1)="4",MID(R348,3,1)="5",MID(R348,3,1)="6",MID(R348,3,1)="7",MID(R348,3,1)="8",MID(R348,3,1)="9",MID(R348,3,1)="0",)),VLOOKUP(R348,'証拠（WW特許）'!$B$2:$M$90,8,FALSE),""))</f>
        <v>松下電器産業株式会社</v>
      </c>
      <c r="AG348" s="176" t="str">
        <f>IF(OR(LEFT(R348)="特",LEFT(R348)="実"),VLOOKUP(R348,'証拠（JP特許）'!$B$2:$AB$299,26,FALSE),IF(AND(OR(LEFT(R348,2)="US",LEFT(R348,2)="WO",LEFT(R348,2)="GB",LEFT(R348,2)="EP",LEFT(R348,2)="DE"),OR(MID(R348,3,1)="1",MID(R348,3,1)="2",MID(R348,3,1)="3",MID(R348,3,1)="4",MID(R348,3,1)="5",MID(R348,3,1)="6",MID(R348,3,1)="7",MID(R348,3,1)="8",MID(R348,3,1)="9",MID(R348,3,1)="0",)),VLOOKUP(R348,'証拠（WW特許）'!$B$2:$M$90,12,FALSE),""))</f>
        <v>市川　徹,鹿篭六　信夫,西畠　秀男</v>
      </c>
      <c r="AH348" s="58" t="str">
        <f>IF(OR(LEFT(R348)="特",LEFT(R348)="実"),VLOOKUP(R348,'証拠（JP特許）'!$B$2:$X$299,20,FALSE),IF(AND(OR(LEFT(R348,2)="US",LEFT(R348,2)="WO",LEFT(R348,2)="GB",LEFT(R348,2)="EP",LEFT(R348,2)="DE"),OR(MID(R348,3,1)="1",MID(R348,3,1)="2",MID(R348,3,1)="3",MID(R348,3,1)="4",MID(R348,3,1)="5",MID(R348,3,1)="6",MID(R348,3,1)="7",MID(R348,3,1)="8",MID(R348,3,1)="9",MID(R348,3,1)="0",)),VLOOKUP(R348,'証拠（WW特許）'!$B$2:$U$90,20,FALSE),""))</f>
        <v>B60H   1/32    (2006.01)</v>
      </c>
      <c r="AI348" s="58" t="str">
        <f>IF(OR(LEFT(R348)="特",LEFT(R348)="実"),VLOOKUP(R348,'証拠（JP特許）'!$B$2:$X$299,21,FALSE),"")</f>
        <v>B60H  1/32   613C</v>
      </c>
      <c r="AJ348" s="58" t="str">
        <f>IF(OR(LEFT(R348)="特",LEFT(R348)="実"),VLOOKUP(R348,'証拠（JP特許）'!$B$2:$X$299,22,FALSE),"")</f>
        <v>3L013PE01</v>
      </c>
      <c r="AK348" s="59" t="str">
        <f>IF(OR(LEFT(R348)="特",LEFT(R348)="実"),VLOOKUP(R348,'証拠（JP特許）'!$B$2:$X$299,17,FALSE),IF(AND(OR(LEFT(R348,2)="US",LEFT(R348,2)="WO",LEFT(R348,2)="GB",LEFT(R348,2)="EP",LEFT(R348,2)="DE"),OR(MID(R348,3,1)="1",MID(R348,3,1)="2",MID(R348,3,1)="3",MID(R348,3,1)="4",MID(R348,3,1)="5",MID(R348,3,1)="6",MID(R348,3,1)="7",MID(R348,3,1)="8",MID(R348,3,1)="9",MID(R348,3,1)="0",)),VLOOKUP(R348,'証拠（WW特許）'!$B$2:$U$90,16,FALSE),""))</f>
        <v>1989.10.27</v>
      </c>
      <c r="AL348" s="58"/>
      <c r="AM348" s="58"/>
      <c r="AN348" s="58"/>
      <c r="AO348" s="58" t="str">
        <f ca="1">IF(OR(LEFT(R348)="特",LEFT(R348)="実",AND(OR(LEFT(R348,2)="US",LEFT(R348,2)="WO",LEFT(R348,2)="GB",LEFT(R348,2)="EP",LEFT(R348,2)="DE"),OR(MID(R348,3,1)="1",MID(R348,3,1)="2",MID(R348,3,1)="3",MID(R348,3,1)="4",MID(R348,3,1)="5",MID(R348,3,1)="6",MID(R348,3,1)="7",MID(R348,3,1)="8",MID(R348,3,1)="9",MID(R348,3,1)="0"))),IF(COUNTIF(INDIRECT("発明者引用!"&amp;ADDRESS(MATCH(C348,発明者引用!B$1:B$196,0),4)&amp;":"&amp;ADDRESS(MATCH(C348,発明者引用!B$1:B$196,0),17)),R348)+COUNTIF(INDIRECT("発明者引用!"&amp;ADDRESS(MATCH(C348,発明者引用!B$1:B$196,0),4)&amp;":"&amp;ADDRESS(MATCH(C348,発明者引用!B$1:B$196,0),17)),#REF!)+COUNTIF(INDIRECT("発明者引用!"&amp;ADDRESS(MATCH(C348,発明者引用!B$1:B$196,0),4)&amp;":"&amp;ADDRESS(MATCH(C348,発明者引用!B$1:B$196,0),17)),T348)&gt;0,"Yes","No"),"")</f>
        <v>No</v>
      </c>
      <c r="AP348" s="58" t="str">
        <f ca="1">IF(OR(LEFT(R348)="特",LEFT(R348)="実",AND(OR(LEFT(R348,2)="US",LEFT(R348,2)="WO",LEFT(R348,2)="GB",LEFT(R348,2)="EP",LEFT(R348,2)="DE"),OR(MID(R348,3,1)="1",MID(R348,3,1)="2",MID(R348,3,1)="3",MID(R348,3,1)="4",MID(R348,3,1)="5",MID(R348,3,1)="6",MID(R348,3,1)="7",MID(R348,3,1)="8",MID(R348,3,1)="9",MID(R348,3,1)="0"))),IF(VLOOKUP(C348,ファミリ引用特許WO!$A$2:$B$241,2,FALSE)+VLOOKUP(C348,ファミリ引用文献WO!$A$2:$C$241,3,FALSE)=0,"ISR無し",IF(COUNTIF(INDIRECT("ファミリ引用特許WO!"&amp;ADDRESS(MATCH(C348,ファミリ引用特許WO!$A$2:$A$241,0),1)&amp;":"&amp;ADDRESS(MATCH(C348,ファミリ引用特許WO!$A$2:$A$241,0),19)),R348)+COUNTIF(INDIRECT("ファミリ引用特許WO!"&amp;ADDRESS(MATCH(C348,ファミリ引用特許WO!$A$2:$A$241,0),1)&amp;":"&amp;ADDRESS(MATCH(C348,ファミリ引用特許WO!$A$2:$A$241,0),19)),S348)+COUNTIF(INDIRECT("ファミリ引用特許WO!"&amp;ADDRESS(MATCH(C348,ファミリ引用特許WO!$A$2:$A$241,0),1)&amp;":"&amp;ADDRESS(MATCH(C348,ファミリ引用特許WO!$A$2:$A$241,0),19)),T348)+COUNTIF(INDIRECT("ファミリ引用特許WO!"&amp;ADDRESS(MATCH(C348,ファミリ引用特許WO!$A$2:$A$241,0),1)&amp;":"&amp;ADDRESS(MATCH(C348,ファミリ引用特許WO!$A$2:$A$241,0),19)),W348)+COUNTIF(INDIRECT("ファミリ引用特許WO!"&amp;ADDRESS(MATCH(C348,ファミリ引用特許WO!$A$2:$A$241,0),1)&amp;":"&amp;ADDRESS(MATCH(C348,ファミリ引用特許WO!$A$2:$A$241,0),19)),Y348)&gt;0,"Yes","No")),"")</f>
        <v>ISR無し</v>
      </c>
      <c r="AQ348" s="55" t="str">
        <f ca="1">IF(OR(LEFT(R348)="特",LEFT(R348)="実",AND(OR(LEFT(R348,2)="US",LEFT(R348,2)="WO",LEFT(R348,2)="GB",LEFT(R348,2)="EP",LEFT(R348,2)="DE"),OR(MID(R348,3,1)="1",MID(R348,3,1)="2",MID(R348,3,1)="3",MID(R348,3,1)="4",MID(R348,3,1)="5",MID(R348,3,1)="6",MID(R348,3,1)="7",MID(R348,3,1)="8",MID(R348,3,1)="9",MID(R348,3,1)="0"))),IF(VLOOKUP(C348,'ファミリ引用特許表記修正（ex.A2→A）'!$A$2:$B$241,2,FALSE)=0,"family無し",IF(COUNTIF(INDIRECT("'ファミリ引用特許表記修正（ex.A2→A）'!"&amp;ADDRESS(MATCH(C348,'ファミリ引用特許表記修正（ex.A2→A）'!$A$2:$A$241,0),1)&amp;":"&amp;ADDRESS(MATCH(C348,'ファミリ引用特許表記修正（ex.A2→A）'!$A$2:$A$241,0),171)),R348)+COUNTIF(INDIRECT("'ファミリ引用特許表記修正（ex.A2→A）'!"&amp;ADDRESS(MATCH(C348,'ファミリ引用特許表記修正（ex.A2→A）'!$A$2:$A$241,0),1)&amp;":"&amp;ADDRESS(MATCH(C348,'ファミリ引用特許表記修正（ex.A2→A）'!$A$2:$A$241,0),171)),S348)+COUNTIF(INDIRECT("'ファミリ引用特許表記修正（ex.A2→A）'!"&amp;ADDRESS(MATCH(C348,'ファミリ引用特許表記修正（ex.A2→A）'!$A$2:$A$241,0),1)&amp;":"&amp;ADDRESS(MATCH(C348,'ファミリ引用特許表記修正（ex.A2→A）'!$A$2:$A$241,0),171)),T348)+COUNTIF(INDIRECT("'ファミリ引用特許表記修正（ex.A2→A）'!"&amp;ADDRESS(MATCH(C348,'ファミリ引用特許表記修正（ex.A2→A）'!$A$2:$A$241,0),1)&amp;":"&amp;ADDRESS(MATCH(C348,'ファミリ引用特許表記修正（ex.A2→A）'!$A$2:$A$241,0),171)),W348)+COUNTIF(INDIRECT("'ファミリ引用特許表記修正（ex.A2→A）'!"&amp;ADDRESS(MATCH(C348,'ファミリ引用特許表記修正（ex.A2→A）'!$A$2:$A$241,0),1)&amp;":"&amp;ADDRESS(MATCH(C348,'ファミリ引用特許表記修正（ex.A2→A）'!$A$2:$A$241,0),171)),Y348)&gt;0,"Yes","No")),"")</f>
        <v>Yes</v>
      </c>
      <c r="AR348" s="193" t="str">
        <f>IF(OR(LEFT(R348)="特",LEFT(R348)="実",AND(OR(LEFT(R348,2)="US",LEFT(R348,2)="WO",LEFT(R348,2)="GB",LEFT(R348,2)="EP",LEFT(R348,2)="DE"),OR(MID(R348,3,1)="1",MID(R348,3,1)="2",MID(R348,3,1)="3",MID(R348,3,1)="4",MID(R348,3,1)="5",MID(R348,3,1)="6",MID(R348,3,1)="7",MID(R348,3,1)="8",MID(R348,3,1)="9",MID(R348,3,1)="0",))),"",VLOOKUP($C348,ファミリ発明者引用文献!A$3:B$235,2,FALSE))</f>
        <v/>
      </c>
      <c r="AS348" s="55" t="str">
        <f>VLOOKUP(C348,ファミリ引用文献WO!A$2:B$241,2,FALSE)</f>
        <v/>
      </c>
      <c r="AT348" s="58" t="str">
        <f>VLOOKUP(C348,ファミリ引用文献!A$3:B$242,2,FALSE)</f>
        <v/>
      </c>
      <c r="AU348" s="58" t="str">
        <f>VLOOKUP(C348,審判データ!AH$2:BT$379,39,FALSE)</f>
        <v>DE69301785D;DE69301785T;EP578582A;EP578582B;ES02086203T;FR02693409A;FR02693409B;特開平06-156049;特許03521351;特開2001-138725;特許03716287;特開2003-231410;特許03796482</v>
      </c>
      <c r="AV348" s="62" t="str">
        <f ca="1">IF(INDIRECT("審判データ!"&amp;ADDRESS(MATCH(C348,審判データ!$AH$1:$AH$379,0),32))="早期審査の対象とする","早期審査","")</f>
        <v/>
      </c>
      <c r="AW348" s="665" t="str">
        <f t="shared" si="26"/>
        <v>不一致</v>
      </c>
      <c r="AX348" s="666" t="str">
        <f>IF(LEFT(AE348,3)="日本特",IF(LEFT(C348)="特",VLOOKUP(C348,'本件、証拠文献テーマコード'!G$2:I$376,3,FALSE),VLOOKUP(C348,'本件、証拠文献テーマコード'!B$2:I$376,8,FALSE)),"")</f>
        <v>3L011,3L211</v>
      </c>
      <c r="AY348" s="666" t="str">
        <f>IF(LEFT(AE348,3)="日本特",IF(OR(MID(R348,2,1)="開",MID(R348,2,1)="表",MID(R348,2,1)="登"),VLOOKUP(R348,'本件、証拠文献テーマコード'!C$2:I$379,7,FALSE),VLOOKUP(R348,'本件、証拠文献テーマコード'!G$2:I$379,3,FALSE)),"")</f>
        <v>3L013,3L211</v>
      </c>
      <c r="AZ348" s="54">
        <f ca="1">INDIRECT("審判データ!"&amp;ADDRESS(MATCH(C348,審判データ!$AH$1:$AH$379,0),20))</f>
        <v>2010</v>
      </c>
    </row>
    <row r="349" spans="1:52" x14ac:dyDescent="0.15">
      <c r="A349" s="1010" t="s">
        <v>23036</v>
      </c>
      <c r="B349" s="586" t="str">
        <f ca="1">IF(A349="",B348,INDIRECT("審判データ!"&amp;ADDRESS(MATCH(A349,審判データ!$HC$1:$HC$379,0),20))&amp;" / "&amp;INDIRECT("審判データ!"&amp;ADDRESS(MATCH(A349,審判データ!$HC$1:$HC$379,0),21)))</f>
        <v>2010 / 29-2</v>
      </c>
      <c r="C349" s="737">
        <v>3400515</v>
      </c>
      <c r="D349" s="413" t="s">
        <v>9024</v>
      </c>
      <c r="E349" s="163" t="s">
        <v>9021</v>
      </c>
      <c r="F349" s="43" t="s">
        <v>9022</v>
      </c>
      <c r="G349" s="43" t="s">
        <v>138</v>
      </c>
      <c r="H349" s="43" t="s">
        <v>9010</v>
      </c>
      <c r="I349" s="43" t="s">
        <v>9015</v>
      </c>
      <c r="J349" s="43" t="s">
        <v>9017</v>
      </c>
      <c r="K349" s="43" t="s">
        <v>9019</v>
      </c>
      <c r="L349" s="1004" t="s">
        <v>23037</v>
      </c>
      <c r="M349" s="982" t="s">
        <v>876</v>
      </c>
      <c r="N349" s="1006" t="s">
        <v>23038</v>
      </c>
      <c r="O349" s="1008">
        <v>0</v>
      </c>
      <c r="P349" s="991" t="s">
        <v>23039</v>
      </c>
      <c r="Q349" s="715" t="s">
        <v>23018</v>
      </c>
      <c r="R349" s="716" t="s">
        <v>23040</v>
      </c>
      <c r="S349" s="706" t="str">
        <f>IF(OR(LEFT(R349)="特",LEFT(R349)="実"),VLOOKUP(R349,'証拠（JP特許）'!$B$2:$D$299,2,FALSE),IF(AND(OR(LEFT(R349,2)="US",LEFT(R349,2)="WO",LEFT(R349,2)="GB",LEFT(R349,2)="EP",LEFT(R349,2)="DE"),OR(MID(R349,3,1)="1",MID(R349,3,1)="2",MID(R349,3,1)="3",MID(R349,3,1)="4",MID(R349,3,1)="5",MID(R349,3,1)="6",MID(R349,3,1)="7",MID(R349,3,1)="8",MID(R349,3,1)="9",MID(R349,3,1)="0")),VLOOKUP(R349,'証拠（WW特許）'!$B$2:$C$90,2,FALSE),"_"))</f>
        <v>_</v>
      </c>
      <c r="T349" s="707" t="str">
        <f>IF(OR(LEFT(R349)="特",LEFT(R349)="実"),VLOOKUP(R349,'証拠（JP特許）'!$B$2:$E$299,4,FALSE),"_")</f>
        <v>_</v>
      </c>
      <c r="U349" s="716" t="s">
        <v>94</v>
      </c>
      <c r="V349" s="715" t="s">
        <v>25</v>
      </c>
      <c r="W349" s="708" t="str">
        <f t="shared" si="27"/>
        <v/>
      </c>
      <c r="X349" s="709"/>
      <c r="Y349" s="709" t="str">
        <f t="shared" si="28"/>
        <v/>
      </c>
      <c r="Z349" s="91" t="str">
        <f ca="1">IF(OR(LEFT(R349)="特",LEFT(R349)="実",AND(OR(LEFT(R349,2)="US",LEFT(R349,2)="WO",LEFT(R349,2)="GB",LEFT(R349,2)="EP",LEFT(R349,2)="DE"),OR(MID(R349,3,1)="1",MID(R349,3,1)="2",MID(R349,3,1)="3",MID(R349,3,1)="4",MID(R349,3,1)="5",MID(R349,3,1)="6",MID(R349,3,1)="7",MID(R349,3,1)="8",MID(R349,3,1)="9",MID(R349,3,1)="0",))),IF(COUNTIF(INDIRECT("拒絶理由・拒絶査定・異議申立!"&amp;ADDRESS(MATCH(C349,拒絶理由・拒絶査定・異議申立!B$1:B$1000,0),3)&amp;":"&amp;ADDRESS(MATCH(C349,拒絶理由・拒絶査定・異議申立!B$1:B$1000,0),50)),R349)+COUNTIF(INDIRECT("拒絶理由・拒絶査定・異議申立!"&amp;ADDRESS(MATCH(C349,拒絶理由・拒絶査定・異議申立!B$1:B$1000,0),3)&amp;":"&amp;ADDRESS(MATCH(C349,拒絶理由・拒絶査定・異議申立!B$1:B$1000,0),50)),T349)&gt;0,"Yes","No"),"")</f>
        <v/>
      </c>
      <c r="AA349" s="92" t="str">
        <f ca="1">IF(OR(LEFT(R349)="特",LEFT(R349)="実",AND(OR(LEFT(R349,2)="US",LEFT(R349,2)="WO",LEFT(R349,2)="GB",LEFT(R349,2)="EP",LEFT(R349,2)="DE"),OR(MID(R349,3,1)="1",MID(R349,3,1)="2",MID(R349,3,1)="3",MID(R349,3,1)="4",MID(R349,3,1)="5",MID(R349,3,1)="6",MID(R349,3,1)="7",MID(R349,3,1)="8",MID(R349,3,1)="9",MID(R349,3,1)="0",))),IF(COUNTIF(INDIRECT("先行技術調査・登録査定!"&amp;ADDRESS(MATCH(C349,先行技術調査・登録査定!B$1:B$1000,0),3)&amp;":"&amp;ADDRESS(MATCH(C349,先行技術調査・登録査定!B$1:B$1000,0),49)),R349)+COUNTIF(INDIRECT("先行技術調査・登録査定!"&amp;ADDRESS(MATCH(C349,先行技術調査・登録査定!B$1:B$1000,0),3)&amp;":"&amp;ADDRESS(MATCH(C349,先行技術調査・登録査定!B$1:B$1000,0),49)),T349)&gt;0,"Yes","No"),"")</f>
        <v/>
      </c>
      <c r="AB349" s="169" t="str">
        <f t="shared" ca="1" si="25"/>
        <v/>
      </c>
      <c r="AC349" s="94" t="str">
        <f>IF(OR(LEFT(R349)="特",LEFT(R349)="実",AND(OR(LEFT(R349,2)="US",LEFT(R349,2)="WO",LEFT(R349,2)="GB",LEFT(R349,2)="EP",LEFT(R349,2)="DE"),OR(MID(R349,3,1)="1",MID(R349,3,1)="2",MID(R349,3,1)="3",MID(R349,3,1)="4",MID(R349,3,1)="5",MID(R349,3,1)="6",MID(R349,3,1)="7",MID(R349,3,1)="8",MID(R349,3,1)="9",MID(R349,3,1)="0",))),"",VLOOKUP($C349,非特許文献リスト!$A$2:$C$196,2,FALSE))</f>
        <v/>
      </c>
      <c r="AD349" s="95" t="str">
        <f>IF(OR(LEFT(R349)="特",LEFT(R349)="実",AND(OR(LEFT(R349,2)="US",LEFT(R349,2)="WO",LEFT(R349,2)="GB",LEFT(R349,2)="EP",LEFT(R349,2)="DE"),OR(MID(R349,3,1)="1",MID(R349,3,1)="2",MID(R349,3,1)="3",MID(R349,3,1)="4",MID(R349,3,1)="5",MID(R349,3,1)="6",MID(R349,3,1)="7",MID(R349,3,1)="8",MID(R349,3,1)="9",MID(R349,3,1)="0",))),"",VLOOKUP($C349,非特許文献リスト!$A$2:$C$196,3,FALSE))</f>
        <v/>
      </c>
      <c r="AE349" s="175" t="str">
        <f t="shared" si="29"/>
        <v/>
      </c>
      <c r="AF349" s="176" t="str">
        <f>IF(OR(LEFT(R349)="特",LEFT(R349)="実"),VLOOKUP(R349,'証拠（JP特許）'!$B$2:$AB$299,10,FALSE),IF(AND(OR(LEFT(R349,2)="US",LEFT(R349,2)="WO",LEFT(R349,2)="GB",LEFT(R349,2)="EP",LEFT(R349,2)="DE"),OR(MID(R349,3,1)="1",MID(R349,3,1)="2",MID(R349,3,1)="3",MID(R349,3,1)="4",MID(R349,3,1)="5",MID(R349,3,1)="6",MID(R349,3,1)="7",MID(R349,3,1)="8",MID(R349,3,1)="9",MID(R349,3,1)="0",)),VLOOKUP(R349,'証拠（WW特許）'!$B$2:$M$90,8,FALSE),""))</f>
        <v/>
      </c>
      <c r="AG349" s="176" t="str">
        <f>IF(OR(LEFT(R349)="特",LEFT(R349)="実"),VLOOKUP(R349,'証拠（JP特許）'!$B$2:$AB$299,26,FALSE),IF(AND(OR(LEFT(R349,2)="US",LEFT(R349,2)="WO",LEFT(R349,2)="GB",LEFT(R349,2)="EP",LEFT(R349,2)="DE"),OR(MID(R349,3,1)="1",MID(R349,3,1)="2",MID(R349,3,1)="3",MID(R349,3,1)="4",MID(R349,3,1)="5",MID(R349,3,1)="6",MID(R349,3,1)="7",MID(R349,3,1)="8",MID(R349,3,1)="9",MID(R349,3,1)="0",)),VLOOKUP(R349,'証拠（WW特許）'!$B$2:$M$90,12,FALSE),""))</f>
        <v/>
      </c>
      <c r="AH349" s="58" t="str">
        <f>IF(OR(LEFT(R349)="特",LEFT(R349)="実"),VLOOKUP(R349,'証拠（JP特許）'!$B$2:$X$299,20,FALSE),IF(AND(OR(LEFT(R349,2)="US",LEFT(R349,2)="WO",LEFT(R349,2)="GB",LEFT(R349,2)="EP",LEFT(R349,2)="DE"),OR(MID(R349,3,1)="1",MID(R349,3,1)="2",MID(R349,3,1)="3",MID(R349,3,1)="4",MID(R349,3,1)="5",MID(R349,3,1)="6",MID(R349,3,1)="7",MID(R349,3,1)="8",MID(R349,3,1)="9",MID(R349,3,1)="0",)),VLOOKUP(R349,'証拠（WW特許）'!$B$2:$U$90,20,FALSE),""))</f>
        <v/>
      </c>
      <c r="AI349" s="58" t="str">
        <f>IF(OR(LEFT(R349)="特",LEFT(R349)="実"),VLOOKUP(R349,'証拠（JP特許）'!$B$2:$X$299,21,FALSE),"")</f>
        <v/>
      </c>
      <c r="AJ349" s="58" t="str">
        <f>IF(OR(LEFT(R349)="特",LEFT(R349)="実"),VLOOKUP(R349,'証拠（JP特許）'!$B$2:$X$299,22,FALSE),"")</f>
        <v/>
      </c>
      <c r="AK349" s="59" t="str">
        <f>IF(OR(LEFT(R349)="特",LEFT(R349)="実"),VLOOKUP(R349,'証拠（JP特許）'!$B$2:$X$299,17,FALSE),IF(AND(OR(LEFT(R349,2)="US",LEFT(R349,2)="WO",LEFT(R349,2)="GB",LEFT(R349,2)="EP",LEFT(R349,2)="DE"),OR(MID(R349,3,1)="1",MID(R349,3,1)="2",MID(R349,3,1)="3",MID(R349,3,1)="4",MID(R349,3,1)="5",MID(R349,3,1)="6",MID(R349,3,1)="7",MID(R349,3,1)="8",MID(R349,3,1)="9",MID(R349,3,1)="0",)),VLOOKUP(R349,'証拠（WW特許）'!$B$2:$U$90,16,FALSE),""))</f>
        <v/>
      </c>
      <c r="AL349" s="58"/>
      <c r="AM349" s="58"/>
      <c r="AN349" s="58"/>
      <c r="AO349" s="58" t="str">
        <f ca="1">IF(OR(LEFT(R349)="特",LEFT(R349)="実",AND(OR(LEFT(R349,2)="US",LEFT(R349,2)="WO",LEFT(R349,2)="GB",LEFT(R349,2)="EP",LEFT(R349,2)="DE"),OR(MID(R349,3,1)="1",MID(R349,3,1)="2",MID(R349,3,1)="3",MID(R349,3,1)="4",MID(R349,3,1)="5",MID(R349,3,1)="6",MID(R349,3,1)="7",MID(R349,3,1)="8",MID(R349,3,1)="9",MID(R349,3,1)="0"))),IF(COUNTIF(INDIRECT("発明者引用!"&amp;ADDRESS(MATCH(C349,発明者引用!B$1:B$196,0),4)&amp;":"&amp;ADDRESS(MATCH(C349,発明者引用!B$1:B$196,0),17)),R349)+COUNTIF(INDIRECT("発明者引用!"&amp;ADDRESS(MATCH(C349,発明者引用!B$1:B$196,0),4)&amp;":"&amp;ADDRESS(MATCH(C349,発明者引用!B$1:B$196,0),17)),#REF!)+COUNTIF(INDIRECT("発明者引用!"&amp;ADDRESS(MATCH(C349,発明者引用!B$1:B$196,0),4)&amp;":"&amp;ADDRESS(MATCH(C349,発明者引用!B$1:B$196,0),17)),T349)&gt;0,"Yes","No"),"")</f>
        <v/>
      </c>
      <c r="AP349" s="58" t="str">
        <f ca="1">IF(OR(LEFT(R349)="特",LEFT(R349)="実",AND(OR(LEFT(R349,2)="US",LEFT(R349,2)="WO",LEFT(R349,2)="GB",LEFT(R349,2)="EP",LEFT(R349,2)="DE"),OR(MID(R349,3,1)="1",MID(R349,3,1)="2",MID(R349,3,1)="3",MID(R349,3,1)="4",MID(R349,3,1)="5",MID(R349,3,1)="6",MID(R349,3,1)="7",MID(R349,3,1)="8",MID(R349,3,1)="9",MID(R349,3,1)="0"))),IF(VLOOKUP(C349,ファミリ引用特許WO!$A$2:$B$241,2,FALSE)+VLOOKUP(C349,ファミリ引用文献WO!$A$2:$C$241,3,FALSE)=0,"ISR無し",IF(COUNTIF(INDIRECT("ファミリ引用特許WO!"&amp;ADDRESS(MATCH(C349,ファミリ引用特許WO!$A$2:$A$241,0),1)&amp;":"&amp;ADDRESS(MATCH(C349,ファミリ引用特許WO!$A$2:$A$241,0),19)),R349)+COUNTIF(INDIRECT("ファミリ引用特許WO!"&amp;ADDRESS(MATCH(C349,ファミリ引用特許WO!$A$2:$A$241,0),1)&amp;":"&amp;ADDRESS(MATCH(C349,ファミリ引用特許WO!$A$2:$A$241,0),19)),S349)+COUNTIF(INDIRECT("ファミリ引用特許WO!"&amp;ADDRESS(MATCH(C349,ファミリ引用特許WO!$A$2:$A$241,0),1)&amp;":"&amp;ADDRESS(MATCH(C349,ファミリ引用特許WO!$A$2:$A$241,0),19)),T349)+COUNTIF(INDIRECT("ファミリ引用特許WO!"&amp;ADDRESS(MATCH(C349,ファミリ引用特許WO!$A$2:$A$241,0),1)&amp;":"&amp;ADDRESS(MATCH(C349,ファミリ引用特許WO!$A$2:$A$241,0),19)),W349)+COUNTIF(INDIRECT("ファミリ引用特許WO!"&amp;ADDRESS(MATCH(C349,ファミリ引用特許WO!$A$2:$A$241,0),1)&amp;":"&amp;ADDRESS(MATCH(C349,ファミリ引用特許WO!$A$2:$A$241,0),19)),Y349)&gt;0,"Yes","No")),"")</f>
        <v/>
      </c>
      <c r="AQ349" s="55" t="str">
        <f ca="1">IF(OR(LEFT(R349)="特",LEFT(R349)="実",AND(OR(LEFT(R349,2)="US",LEFT(R349,2)="WO",LEFT(R349,2)="GB",LEFT(R349,2)="EP",LEFT(R349,2)="DE"),OR(MID(R349,3,1)="1",MID(R349,3,1)="2",MID(R349,3,1)="3",MID(R349,3,1)="4",MID(R349,3,1)="5",MID(R349,3,1)="6",MID(R349,3,1)="7",MID(R349,3,1)="8",MID(R349,3,1)="9",MID(R349,3,1)="0"))),IF(VLOOKUP(C349,'ファミリ引用特許表記修正（ex.A2→A）'!$A$2:$B$241,2,FALSE)=0,"family無し",IF(COUNTIF(INDIRECT("'ファミリ引用特許表記修正（ex.A2→A）'!"&amp;ADDRESS(MATCH(C349,'ファミリ引用特許表記修正（ex.A2→A）'!$A$2:$A$241,0),1)&amp;":"&amp;ADDRESS(MATCH(C349,'ファミリ引用特許表記修正（ex.A2→A）'!$A$2:$A$241,0),171)),R349)+COUNTIF(INDIRECT("'ファミリ引用特許表記修正（ex.A2→A）'!"&amp;ADDRESS(MATCH(C349,'ファミリ引用特許表記修正（ex.A2→A）'!$A$2:$A$241,0),1)&amp;":"&amp;ADDRESS(MATCH(C349,'ファミリ引用特許表記修正（ex.A2→A）'!$A$2:$A$241,0),171)),S349)+COUNTIF(INDIRECT("'ファミリ引用特許表記修正（ex.A2→A）'!"&amp;ADDRESS(MATCH(C349,'ファミリ引用特許表記修正（ex.A2→A）'!$A$2:$A$241,0),1)&amp;":"&amp;ADDRESS(MATCH(C349,'ファミリ引用特許表記修正（ex.A2→A）'!$A$2:$A$241,0),171)),T349)+COUNTIF(INDIRECT("'ファミリ引用特許表記修正（ex.A2→A）'!"&amp;ADDRESS(MATCH(C349,'ファミリ引用特許表記修正（ex.A2→A）'!$A$2:$A$241,0),1)&amp;":"&amp;ADDRESS(MATCH(C349,'ファミリ引用特許表記修正（ex.A2→A）'!$A$2:$A$241,0),171)),W349)+COUNTIF(INDIRECT("'ファミリ引用特許表記修正（ex.A2→A）'!"&amp;ADDRESS(MATCH(C349,'ファミリ引用特許表記修正（ex.A2→A）'!$A$2:$A$241,0),1)&amp;":"&amp;ADDRESS(MATCH(C349,'ファミリ引用特許表記修正（ex.A2→A）'!$A$2:$A$241,0),171)),Y349)&gt;0,"Yes","No")),"")</f>
        <v/>
      </c>
      <c r="AR349" s="193" t="str">
        <f>IF(OR(LEFT(R349)="特",LEFT(R349)="実",AND(OR(LEFT(R349,2)="US",LEFT(R349,2)="WO",LEFT(R349,2)="GB",LEFT(R349,2)="EP",LEFT(R349,2)="DE"),OR(MID(R349,3,1)="1",MID(R349,3,1)="2",MID(R349,3,1)="3",MID(R349,3,1)="4",MID(R349,3,1)="5",MID(R349,3,1)="6",MID(R349,3,1)="7",MID(R349,3,1)="8",MID(R349,3,1)="9",MID(R349,3,1)="0",))),"",VLOOKUP($C349,ファミリ発明者引用文献!A$3:B$235,2,FALSE))</f>
        <v>,,</v>
      </c>
      <c r="AS349" s="55" t="str">
        <f>VLOOKUP(C349,ファミリ引用文献WO!A$2:B$241,2,FALSE)</f>
        <v/>
      </c>
      <c r="AT349" s="58" t="str">
        <f>VLOOKUP(C349,ファミリ引用文献!A$3:B$242,2,FALSE)</f>
        <v/>
      </c>
      <c r="AU349" s="58" t="str">
        <f>VLOOKUP(C349,審判データ!AH$2:BT$379,39,FALSE)</f>
        <v xml:space="preserve"> </v>
      </c>
      <c r="AV349" s="62" t="str">
        <f ca="1">IF(INDIRECT("審判データ!"&amp;ADDRESS(MATCH(C349,審判データ!$AH$1:$AH$379,0),32))="早期審査の対象とする","早期審査","")</f>
        <v/>
      </c>
      <c r="AW349" s="665" t="str">
        <f t="shared" si="26"/>
        <v/>
      </c>
      <c r="AX349" s="666" t="str">
        <f>IF(LEFT(AE349,3)="日本特",IF(LEFT(C349)="特",VLOOKUP(C349,'本件、証拠文献テーマコード'!G$2:I$376,3,FALSE),VLOOKUP(C349,'本件、証拠文献テーマコード'!B$2:I$376,8,FALSE)),"")</f>
        <v/>
      </c>
      <c r="AY349" s="666" t="str">
        <f>IF(LEFT(AE349,3)="日本特",IF(OR(MID(R349,2,1)="開",MID(R349,2,1)="表",MID(R349,2,1)="登"),VLOOKUP(R349,'本件、証拠文献テーマコード'!C$2:I$379,7,FALSE),VLOOKUP(R349,'本件、証拠文献テーマコード'!G$2:I$379,3,FALSE)),"")</f>
        <v/>
      </c>
      <c r="AZ349" s="54">
        <f ca="1">INDIRECT("審判データ!"&amp;ADDRESS(MATCH(C349,審判データ!$AH$1:$AH$379,0),20))</f>
        <v>2010</v>
      </c>
    </row>
    <row r="350" spans="1:52" x14ac:dyDescent="0.15">
      <c r="A350" s="1011"/>
      <c r="B350" s="586" t="str">
        <f ca="1">IF(A350="",B349,INDIRECT("審判データ!"&amp;ADDRESS(MATCH(A350,審判データ!$HC$1:$HC$379,0),20))&amp;" / "&amp;INDIRECT("審判データ!"&amp;ADDRESS(MATCH(A350,審判データ!$HC$1:$HC$379,0),21)))</f>
        <v>2010 / 29-2</v>
      </c>
      <c r="C350" s="737">
        <v>3400515</v>
      </c>
      <c r="D350" s="413" t="s">
        <v>9024</v>
      </c>
      <c r="E350" s="163" t="s">
        <v>9021</v>
      </c>
      <c r="F350" s="43" t="s">
        <v>9022</v>
      </c>
      <c r="G350" s="43" t="s">
        <v>138</v>
      </c>
      <c r="H350" s="43" t="s">
        <v>9010</v>
      </c>
      <c r="I350" s="43" t="s">
        <v>9015</v>
      </c>
      <c r="J350" s="43" t="s">
        <v>9017</v>
      </c>
      <c r="K350" s="43" t="s">
        <v>9019</v>
      </c>
      <c r="L350" s="1013"/>
      <c r="M350" s="983"/>
      <c r="N350" s="1014"/>
      <c r="O350" s="1015"/>
      <c r="P350" s="992"/>
      <c r="Q350" s="715" t="s">
        <v>23041</v>
      </c>
      <c r="R350" s="716" t="s">
        <v>23042</v>
      </c>
      <c r="S350" s="706" t="str">
        <f>IF(OR(LEFT(R350)="特",LEFT(R350)="実"),VLOOKUP(R350,'証拠（JP特許）'!$B$2:$D$299,2,FALSE),IF(AND(OR(LEFT(R350,2)="US",LEFT(R350,2)="WO",LEFT(R350,2)="GB",LEFT(R350,2)="EP",LEFT(R350,2)="DE"),OR(MID(R350,3,1)="1",MID(R350,3,1)="2",MID(R350,3,1)="3",MID(R350,3,1)="4",MID(R350,3,1)="5",MID(R350,3,1)="6",MID(R350,3,1)="7",MID(R350,3,1)="8",MID(R350,3,1)="9",MID(R350,3,1)="0")),VLOOKUP(R350,'証拠（WW特許）'!$B$2:$C$90,2,FALSE),"_"))</f>
        <v>_</v>
      </c>
      <c r="T350" s="707" t="str">
        <f>IF(OR(LEFT(R350)="特",LEFT(R350)="実"),VLOOKUP(R350,'証拠（JP特許）'!$B$2:$E$299,4,FALSE),"_")</f>
        <v>_</v>
      </c>
      <c r="U350" s="716" t="s">
        <v>94</v>
      </c>
      <c r="V350" s="715" t="s">
        <v>25</v>
      </c>
      <c r="W350" s="708" t="str">
        <f t="shared" si="27"/>
        <v/>
      </c>
      <c r="X350" s="709"/>
      <c r="Y350" s="709" t="str">
        <f t="shared" si="28"/>
        <v/>
      </c>
      <c r="Z350" s="91" t="str">
        <f ca="1">IF(OR(LEFT(R350)="特",LEFT(R350)="実",AND(OR(LEFT(R350,2)="US",LEFT(R350,2)="WO",LEFT(R350,2)="GB",LEFT(R350,2)="EP",LEFT(R350,2)="DE"),OR(MID(R350,3,1)="1",MID(R350,3,1)="2",MID(R350,3,1)="3",MID(R350,3,1)="4",MID(R350,3,1)="5",MID(R350,3,1)="6",MID(R350,3,1)="7",MID(R350,3,1)="8",MID(R350,3,1)="9",MID(R350,3,1)="0",))),IF(COUNTIF(INDIRECT("拒絶理由・拒絶査定・異議申立!"&amp;ADDRESS(MATCH(C350,拒絶理由・拒絶査定・異議申立!B$1:B$1000,0),3)&amp;":"&amp;ADDRESS(MATCH(C350,拒絶理由・拒絶査定・異議申立!B$1:B$1000,0),50)),R350)+COUNTIF(INDIRECT("拒絶理由・拒絶査定・異議申立!"&amp;ADDRESS(MATCH(C350,拒絶理由・拒絶査定・異議申立!B$1:B$1000,0),3)&amp;":"&amp;ADDRESS(MATCH(C350,拒絶理由・拒絶査定・異議申立!B$1:B$1000,0),50)),T350)&gt;0,"Yes","No"),"")</f>
        <v/>
      </c>
      <c r="AA350" s="92" t="str">
        <f ca="1">IF(OR(LEFT(R350)="特",LEFT(R350)="実",AND(OR(LEFT(R350,2)="US",LEFT(R350,2)="WO",LEFT(R350,2)="GB",LEFT(R350,2)="EP",LEFT(R350,2)="DE"),OR(MID(R350,3,1)="1",MID(R350,3,1)="2",MID(R350,3,1)="3",MID(R350,3,1)="4",MID(R350,3,1)="5",MID(R350,3,1)="6",MID(R350,3,1)="7",MID(R350,3,1)="8",MID(R350,3,1)="9",MID(R350,3,1)="0",))),IF(COUNTIF(INDIRECT("先行技術調査・登録査定!"&amp;ADDRESS(MATCH(C350,先行技術調査・登録査定!B$1:B$1000,0),3)&amp;":"&amp;ADDRESS(MATCH(C350,先行技術調査・登録査定!B$1:B$1000,0),49)),R350)+COUNTIF(INDIRECT("先行技術調査・登録査定!"&amp;ADDRESS(MATCH(C350,先行技術調査・登録査定!B$1:B$1000,0),3)&amp;":"&amp;ADDRESS(MATCH(C350,先行技術調査・登録査定!B$1:B$1000,0),49)),T350)&gt;0,"Yes","No"),"")</f>
        <v/>
      </c>
      <c r="AB350" s="169" t="str">
        <f t="shared" ca="1" si="25"/>
        <v/>
      </c>
      <c r="AC350" s="94" t="str">
        <f>IF(OR(LEFT(R350)="特",LEFT(R350)="実",AND(OR(LEFT(R350,2)="US",LEFT(R350,2)="WO",LEFT(R350,2)="GB",LEFT(R350,2)="EP",LEFT(R350,2)="DE"),OR(MID(R350,3,1)="1",MID(R350,3,1)="2",MID(R350,3,1)="3",MID(R350,3,1)="4",MID(R350,3,1)="5",MID(R350,3,1)="6",MID(R350,3,1)="7",MID(R350,3,1)="8",MID(R350,3,1)="9",MID(R350,3,1)="0",))),"",VLOOKUP($C350,非特許文献リスト!$A$2:$C$196,2,FALSE))</f>
        <v/>
      </c>
      <c r="AD350" s="95" t="str">
        <f>IF(OR(LEFT(R350)="特",LEFT(R350)="実",AND(OR(LEFT(R350,2)="US",LEFT(R350,2)="WO",LEFT(R350,2)="GB",LEFT(R350,2)="EP",LEFT(R350,2)="DE"),OR(MID(R350,3,1)="1",MID(R350,3,1)="2",MID(R350,3,1)="3",MID(R350,3,1)="4",MID(R350,3,1)="5",MID(R350,3,1)="6",MID(R350,3,1)="7",MID(R350,3,1)="8",MID(R350,3,1)="9",MID(R350,3,1)="0",))),"",VLOOKUP($C350,非特許文献リスト!$A$2:$C$196,3,FALSE))</f>
        <v/>
      </c>
      <c r="AE350" s="175" t="str">
        <f t="shared" si="29"/>
        <v/>
      </c>
      <c r="AF350" s="176" t="str">
        <f>IF(OR(LEFT(R350)="特",LEFT(R350)="実"),VLOOKUP(R350,'証拠（JP特許）'!$B$2:$AB$299,10,FALSE),IF(AND(OR(LEFT(R350,2)="US",LEFT(R350,2)="WO",LEFT(R350,2)="GB",LEFT(R350,2)="EP",LEFT(R350,2)="DE"),OR(MID(R350,3,1)="1",MID(R350,3,1)="2",MID(R350,3,1)="3",MID(R350,3,1)="4",MID(R350,3,1)="5",MID(R350,3,1)="6",MID(R350,3,1)="7",MID(R350,3,1)="8",MID(R350,3,1)="9",MID(R350,3,1)="0",)),VLOOKUP(R350,'証拠（WW特許）'!$B$2:$M$90,8,FALSE),""))</f>
        <v/>
      </c>
      <c r="AG350" s="176" t="str">
        <f>IF(OR(LEFT(R350)="特",LEFT(R350)="実"),VLOOKUP(R350,'証拠（JP特許）'!$B$2:$AB$299,26,FALSE),IF(AND(OR(LEFT(R350,2)="US",LEFT(R350,2)="WO",LEFT(R350,2)="GB",LEFT(R350,2)="EP",LEFT(R350,2)="DE"),OR(MID(R350,3,1)="1",MID(R350,3,1)="2",MID(R350,3,1)="3",MID(R350,3,1)="4",MID(R350,3,1)="5",MID(R350,3,1)="6",MID(R350,3,1)="7",MID(R350,3,1)="8",MID(R350,3,1)="9",MID(R350,3,1)="0",)),VLOOKUP(R350,'証拠（WW特許）'!$B$2:$M$90,12,FALSE),""))</f>
        <v/>
      </c>
      <c r="AH350" s="58" t="str">
        <f>IF(OR(LEFT(R350)="特",LEFT(R350)="実"),VLOOKUP(R350,'証拠（JP特許）'!$B$2:$X$299,20,FALSE),IF(AND(OR(LEFT(R350,2)="US",LEFT(R350,2)="WO",LEFT(R350,2)="GB",LEFT(R350,2)="EP",LEFT(R350,2)="DE"),OR(MID(R350,3,1)="1",MID(R350,3,1)="2",MID(R350,3,1)="3",MID(R350,3,1)="4",MID(R350,3,1)="5",MID(R350,3,1)="6",MID(R350,3,1)="7",MID(R350,3,1)="8",MID(R350,3,1)="9",MID(R350,3,1)="0",)),VLOOKUP(R350,'証拠（WW特許）'!$B$2:$U$90,20,FALSE),""))</f>
        <v/>
      </c>
      <c r="AI350" s="58" t="str">
        <f>IF(OR(LEFT(R350)="特",LEFT(R350)="実"),VLOOKUP(R350,'証拠（JP特許）'!$B$2:$X$299,21,FALSE),"")</f>
        <v/>
      </c>
      <c r="AJ350" s="58" t="str">
        <f>IF(OR(LEFT(R350)="特",LEFT(R350)="実"),VLOOKUP(R350,'証拠（JP特許）'!$B$2:$X$299,22,FALSE),"")</f>
        <v/>
      </c>
      <c r="AK350" s="59" t="str">
        <f>IF(OR(LEFT(R350)="特",LEFT(R350)="実"),VLOOKUP(R350,'証拠（JP特許）'!$B$2:$X$299,17,FALSE),IF(AND(OR(LEFT(R350,2)="US",LEFT(R350,2)="WO",LEFT(R350,2)="GB",LEFT(R350,2)="EP",LEFT(R350,2)="DE"),OR(MID(R350,3,1)="1",MID(R350,3,1)="2",MID(R350,3,1)="3",MID(R350,3,1)="4",MID(R350,3,1)="5",MID(R350,3,1)="6",MID(R350,3,1)="7",MID(R350,3,1)="8",MID(R350,3,1)="9",MID(R350,3,1)="0",)),VLOOKUP(R350,'証拠（WW特許）'!$B$2:$U$90,16,FALSE),""))</f>
        <v/>
      </c>
      <c r="AL350" s="58"/>
      <c r="AM350" s="58"/>
      <c r="AN350" s="58"/>
      <c r="AO350" s="58" t="str">
        <f ca="1">IF(OR(LEFT(R350)="特",LEFT(R350)="実",AND(OR(LEFT(R350,2)="US",LEFT(R350,2)="WO",LEFT(R350,2)="GB",LEFT(R350,2)="EP",LEFT(R350,2)="DE"),OR(MID(R350,3,1)="1",MID(R350,3,1)="2",MID(R350,3,1)="3",MID(R350,3,1)="4",MID(R350,3,1)="5",MID(R350,3,1)="6",MID(R350,3,1)="7",MID(R350,3,1)="8",MID(R350,3,1)="9",MID(R350,3,1)="0"))),IF(COUNTIF(INDIRECT("発明者引用!"&amp;ADDRESS(MATCH(C350,発明者引用!B$1:B$196,0),4)&amp;":"&amp;ADDRESS(MATCH(C350,発明者引用!B$1:B$196,0),17)),R350)+COUNTIF(INDIRECT("発明者引用!"&amp;ADDRESS(MATCH(C350,発明者引用!B$1:B$196,0),4)&amp;":"&amp;ADDRESS(MATCH(C350,発明者引用!B$1:B$196,0),17)),#REF!)+COUNTIF(INDIRECT("発明者引用!"&amp;ADDRESS(MATCH(C350,発明者引用!B$1:B$196,0),4)&amp;":"&amp;ADDRESS(MATCH(C350,発明者引用!B$1:B$196,0),17)),T350)&gt;0,"Yes","No"),"")</f>
        <v/>
      </c>
      <c r="AP350" s="58" t="str">
        <f ca="1">IF(OR(LEFT(R350)="特",LEFT(R350)="実",AND(OR(LEFT(R350,2)="US",LEFT(R350,2)="WO",LEFT(R350,2)="GB",LEFT(R350,2)="EP",LEFT(R350,2)="DE"),OR(MID(R350,3,1)="1",MID(R350,3,1)="2",MID(R350,3,1)="3",MID(R350,3,1)="4",MID(R350,3,1)="5",MID(R350,3,1)="6",MID(R350,3,1)="7",MID(R350,3,1)="8",MID(R350,3,1)="9",MID(R350,3,1)="0"))),IF(VLOOKUP(C350,ファミリ引用特許WO!$A$2:$B$241,2,FALSE)+VLOOKUP(C350,ファミリ引用文献WO!$A$2:$C$241,3,FALSE)=0,"ISR無し",IF(COUNTIF(INDIRECT("ファミリ引用特許WO!"&amp;ADDRESS(MATCH(C350,ファミリ引用特許WO!$A$2:$A$241,0),1)&amp;":"&amp;ADDRESS(MATCH(C350,ファミリ引用特許WO!$A$2:$A$241,0),19)),R350)+COUNTIF(INDIRECT("ファミリ引用特許WO!"&amp;ADDRESS(MATCH(C350,ファミリ引用特許WO!$A$2:$A$241,0),1)&amp;":"&amp;ADDRESS(MATCH(C350,ファミリ引用特許WO!$A$2:$A$241,0),19)),S350)+COUNTIF(INDIRECT("ファミリ引用特許WO!"&amp;ADDRESS(MATCH(C350,ファミリ引用特許WO!$A$2:$A$241,0),1)&amp;":"&amp;ADDRESS(MATCH(C350,ファミリ引用特許WO!$A$2:$A$241,0),19)),T350)+COUNTIF(INDIRECT("ファミリ引用特許WO!"&amp;ADDRESS(MATCH(C350,ファミリ引用特許WO!$A$2:$A$241,0),1)&amp;":"&amp;ADDRESS(MATCH(C350,ファミリ引用特許WO!$A$2:$A$241,0),19)),W350)+COUNTIF(INDIRECT("ファミリ引用特許WO!"&amp;ADDRESS(MATCH(C350,ファミリ引用特許WO!$A$2:$A$241,0),1)&amp;":"&amp;ADDRESS(MATCH(C350,ファミリ引用特許WO!$A$2:$A$241,0),19)),Y350)&gt;0,"Yes","No")),"")</f>
        <v/>
      </c>
      <c r="AQ350" s="55" t="str">
        <f ca="1">IF(OR(LEFT(R350)="特",LEFT(R350)="実",AND(OR(LEFT(R350,2)="US",LEFT(R350,2)="WO",LEFT(R350,2)="GB",LEFT(R350,2)="EP",LEFT(R350,2)="DE"),OR(MID(R350,3,1)="1",MID(R350,3,1)="2",MID(R350,3,1)="3",MID(R350,3,1)="4",MID(R350,3,1)="5",MID(R350,3,1)="6",MID(R350,3,1)="7",MID(R350,3,1)="8",MID(R350,3,1)="9",MID(R350,3,1)="0"))),IF(VLOOKUP(C350,'ファミリ引用特許表記修正（ex.A2→A）'!$A$2:$B$241,2,FALSE)=0,"family無し",IF(COUNTIF(INDIRECT("'ファミリ引用特許表記修正（ex.A2→A）'!"&amp;ADDRESS(MATCH(C350,'ファミリ引用特許表記修正（ex.A2→A）'!$A$2:$A$241,0),1)&amp;":"&amp;ADDRESS(MATCH(C350,'ファミリ引用特許表記修正（ex.A2→A）'!$A$2:$A$241,0),171)),R350)+COUNTIF(INDIRECT("'ファミリ引用特許表記修正（ex.A2→A）'!"&amp;ADDRESS(MATCH(C350,'ファミリ引用特許表記修正（ex.A2→A）'!$A$2:$A$241,0),1)&amp;":"&amp;ADDRESS(MATCH(C350,'ファミリ引用特許表記修正（ex.A2→A）'!$A$2:$A$241,0),171)),S350)+COUNTIF(INDIRECT("'ファミリ引用特許表記修正（ex.A2→A）'!"&amp;ADDRESS(MATCH(C350,'ファミリ引用特許表記修正（ex.A2→A）'!$A$2:$A$241,0),1)&amp;":"&amp;ADDRESS(MATCH(C350,'ファミリ引用特許表記修正（ex.A2→A）'!$A$2:$A$241,0),171)),T350)+COUNTIF(INDIRECT("'ファミリ引用特許表記修正（ex.A2→A）'!"&amp;ADDRESS(MATCH(C350,'ファミリ引用特許表記修正（ex.A2→A）'!$A$2:$A$241,0),1)&amp;":"&amp;ADDRESS(MATCH(C350,'ファミリ引用特許表記修正（ex.A2→A）'!$A$2:$A$241,0),171)),W350)+COUNTIF(INDIRECT("'ファミリ引用特許表記修正（ex.A2→A）'!"&amp;ADDRESS(MATCH(C350,'ファミリ引用特許表記修正（ex.A2→A）'!$A$2:$A$241,0),1)&amp;":"&amp;ADDRESS(MATCH(C350,'ファミリ引用特許表記修正（ex.A2→A）'!$A$2:$A$241,0),171)),Y350)&gt;0,"Yes","No")),"")</f>
        <v/>
      </c>
      <c r="AR350" s="193" t="str">
        <f>IF(OR(LEFT(R350)="特",LEFT(R350)="実",AND(OR(LEFT(R350,2)="US",LEFT(R350,2)="WO",LEFT(R350,2)="GB",LEFT(R350,2)="EP",LEFT(R350,2)="DE"),OR(MID(R350,3,1)="1",MID(R350,3,1)="2",MID(R350,3,1)="3",MID(R350,3,1)="4",MID(R350,3,1)="5",MID(R350,3,1)="6",MID(R350,3,1)="7",MID(R350,3,1)="8",MID(R350,3,1)="9",MID(R350,3,1)="0",))),"",VLOOKUP($C350,ファミリ発明者引用文献!A$3:B$235,2,FALSE))</f>
        <v>,,</v>
      </c>
      <c r="AS350" s="55" t="str">
        <f>VLOOKUP(C350,ファミリ引用文献WO!A$2:B$241,2,FALSE)</f>
        <v/>
      </c>
      <c r="AT350" s="58" t="str">
        <f>VLOOKUP(C350,ファミリ引用文献!A$3:B$242,2,FALSE)</f>
        <v/>
      </c>
      <c r="AU350" s="58" t="str">
        <f>VLOOKUP(C350,審判データ!AH$2:BT$379,39,FALSE)</f>
        <v xml:space="preserve"> </v>
      </c>
      <c r="AV350" s="62" t="str">
        <f ca="1">IF(INDIRECT("審判データ!"&amp;ADDRESS(MATCH(C350,審判データ!$AH$1:$AH$379,0),32))="早期審査の対象とする","早期審査","")</f>
        <v/>
      </c>
      <c r="AW350" s="665" t="str">
        <f t="shared" si="26"/>
        <v/>
      </c>
      <c r="AX350" s="666" t="str">
        <f>IF(LEFT(AE350,3)="日本特",IF(LEFT(C350)="特",VLOOKUP(C350,'本件、証拠文献テーマコード'!G$2:I$376,3,FALSE),VLOOKUP(C350,'本件、証拠文献テーマコード'!B$2:I$376,8,FALSE)),"")</f>
        <v/>
      </c>
      <c r="AY350" s="666" t="str">
        <f>IF(LEFT(AE350,3)="日本特",IF(OR(MID(R350,2,1)="開",MID(R350,2,1)="表",MID(R350,2,1)="登"),VLOOKUP(R350,'本件、証拠文献テーマコード'!C$2:I$379,7,FALSE),VLOOKUP(R350,'本件、証拠文献テーマコード'!G$2:I$379,3,FALSE)),"")</f>
        <v/>
      </c>
      <c r="AZ350" s="54">
        <f ca="1">INDIRECT("審判データ!"&amp;ADDRESS(MATCH(C350,審判データ!$AH$1:$AH$379,0),20))</f>
        <v>2010</v>
      </c>
    </row>
    <row r="351" spans="1:52" ht="27" x14ac:dyDescent="0.15">
      <c r="A351" s="1011"/>
      <c r="B351" s="586" t="str">
        <f ca="1">IF(A351="",B350,INDIRECT("審判データ!"&amp;ADDRESS(MATCH(A351,審判データ!$HC$1:$HC$379,0),20))&amp;" / "&amp;INDIRECT("審判データ!"&amp;ADDRESS(MATCH(A351,審判データ!$HC$1:$HC$379,0),21)))</f>
        <v>2010 / 29-2</v>
      </c>
      <c r="C351" s="737">
        <v>3400515</v>
      </c>
      <c r="D351" s="413" t="s">
        <v>9024</v>
      </c>
      <c r="E351" s="163" t="s">
        <v>9021</v>
      </c>
      <c r="F351" s="43" t="s">
        <v>9022</v>
      </c>
      <c r="G351" s="43" t="s">
        <v>138</v>
      </c>
      <c r="H351" s="43" t="s">
        <v>9010</v>
      </c>
      <c r="I351" s="43" t="s">
        <v>9015</v>
      </c>
      <c r="J351" s="43" t="s">
        <v>9017</v>
      </c>
      <c r="K351" s="43" t="s">
        <v>9019</v>
      </c>
      <c r="L351" s="1013"/>
      <c r="M351" s="983"/>
      <c r="N351" s="1014"/>
      <c r="O351" s="1015"/>
      <c r="P351" s="992"/>
      <c r="Q351" s="715" t="s">
        <v>22408</v>
      </c>
      <c r="R351" s="716" t="s">
        <v>23043</v>
      </c>
      <c r="S351" s="706" t="str">
        <f>IF(OR(LEFT(R351)="特",LEFT(R351)="実"),VLOOKUP(R351,'証拠（JP特許）'!$B$2:$D$299,2,FALSE),IF(AND(OR(LEFT(R351,2)="US",LEFT(R351,2)="WO",LEFT(R351,2)="GB",LEFT(R351,2)="EP",LEFT(R351,2)="DE"),OR(MID(R351,3,1)="1",MID(R351,3,1)="2",MID(R351,3,1)="3",MID(R351,3,1)="4",MID(R351,3,1)="5",MID(R351,3,1)="6",MID(R351,3,1)="7",MID(R351,3,1)="8",MID(R351,3,1)="9",MID(R351,3,1)="0")),VLOOKUP(R351,'証拠（WW特許）'!$B$2:$C$90,2,FALSE),"_"))</f>
        <v>_</v>
      </c>
      <c r="T351" s="707" t="str">
        <f>IF(OR(LEFT(R351)="特",LEFT(R351)="実"),VLOOKUP(R351,'証拠（JP特許）'!$B$2:$E$299,4,FALSE),"_")</f>
        <v>_</v>
      </c>
      <c r="U351" s="716" t="s">
        <v>94</v>
      </c>
      <c r="V351" s="715" t="s">
        <v>25</v>
      </c>
      <c r="W351" s="708" t="str">
        <f t="shared" si="27"/>
        <v/>
      </c>
      <c r="X351" s="709"/>
      <c r="Y351" s="709" t="str">
        <f t="shared" si="28"/>
        <v/>
      </c>
      <c r="Z351" s="91" t="str">
        <f ca="1">IF(OR(LEFT(R351)="特",LEFT(R351)="実",AND(OR(LEFT(R351,2)="US",LEFT(R351,2)="WO",LEFT(R351,2)="GB",LEFT(R351,2)="EP",LEFT(R351,2)="DE"),OR(MID(R351,3,1)="1",MID(R351,3,1)="2",MID(R351,3,1)="3",MID(R351,3,1)="4",MID(R351,3,1)="5",MID(R351,3,1)="6",MID(R351,3,1)="7",MID(R351,3,1)="8",MID(R351,3,1)="9",MID(R351,3,1)="0",))),IF(COUNTIF(INDIRECT("拒絶理由・拒絶査定・異議申立!"&amp;ADDRESS(MATCH(C351,拒絶理由・拒絶査定・異議申立!B$1:B$1000,0),3)&amp;":"&amp;ADDRESS(MATCH(C351,拒絶理由・拒絶査定・異議申立!B$1:B$1000,0),50)),R351)+COUNTIF(INDIRECT("拒絶理由・拒絶査定・異議申立!"&amp;ADDRESS(MATCH(C351,拒絶理由・拒絶査定・異議申立!B$1:B$1000,0),3)&amp;":"&amp;ADDRESS(MATCH(C351,拒絶理由・拒絶査定・異議申立!B$1:B$1000,0),50)),T351)&gt;0,"Yes","No"),"")</f>
        <v/>
      </c>
      <c r="AA351" s="92" t="str">
        <f ca="1">IF(OR(LEFT(R351)="特",LEFT(R351)="実",AND(OR(LEFT(R351,2)="US",LEFT(R351,2)="WO",LEFT(R351,2)="GB",LEFT(R351,2)="EP",LEFT(R351,2)="DE"),OR(MID(R351,3,1)="1",MID(R351,3,1)="2",MID(R351,3,1)="3",MID(R351,3,1)="4",MID(R351,3,1)="5",MID(R351,3,1)="6",MID(R351,3,1)="7",MID(R351,3,1)="8",MID(R351,3,1)="9",MID(R351,3,1)="0",))),IF(COUNTIF(INDIRECT("先行技術調査・登録査定!"&amp;ADDRESS(MATCH(C351,先行技術調査・登録査定!B$1:B$1000,0),3)&amp;":"&amp;ADDRESS(MATCH(C351,先行技術調査・登録査定!B$1:B$1000,0),49)),R351)+COUNTIF(INDIRECT("先行技術調査・登録査定!"&amp;ADDRESS(MATCH(C351,先行技術調査・登録査定!B$1:B$1000,0),3)&amp;":"&amp;ADDRESS(MATCH(C351,先行技術調査・登録査定!B$1:B$1000,0),49)),T351)&gt;0,"Yes","No"),"")</f>
        <v/>
      </c>
      <c r="AB351" s="169" t="str">
        <f t="shared" ca="1" si="25"/>
        <v/>
      </c>
      <c r="AC351" s="94" t="str">
        <f>IF(OR(LEFT(R351)="特",LEFT(R351)="実",AND(OR(LEFT(R351,2)="US",LEFT(R351,2)="WO",LEFT(R351,2)="GB",LEFT(R351,2)="EP",LEFT(R351,2)="DE"),OR(MID(R351,3,1)="1",MID(R351,3,1)="2",MID(R351,3,1)="3",MID(R351,3,1)="4",MID(R351,3,1)="5",MID(R351,3,1)="6",MID(R351,3,1)="7",MID(R351,3,1)="8",MID(R351,3,1)="9",MID(R351,3,1)="0",))),"",VLOOKUP($C351,非特許文献リスト!$A$2:$C$196,2,FALSE))</f>
        <v/>
      </c>
      <c r="AD351" s="95" t="str">
        <f>IF(OR(LEFT(R351)="特",LEFT(R351)="実",AND(OR(LEFT(R351,2)="US",LEFT(R351,2)="WO",LEFT(R351,2)="GB",LEFT(R351,2)="EP",LEFT(R351,2)="DE"),OR(MID(R351,3,1)="1",MID(R351,3,1)="2",MID(R351,3,1)="3",MID(R351,3,1)="4",MID(R351,3,1)="5",MID(R351,3,1)="6",MID(R351,3,1)="7",MID(R351,3,1)="8",MID(R351,3,1)="9",MID(R351,3,1)="0",))),"",VLOOKUP($C351,非特許文献リスト!$A$2:$C$196,3,FALSE))</f>
        <v/>
      </c>
      <c r="AE351" s="175" t="str">
        <f t="shared" si="29"/>
        <v/>
      </c>
      <c r="AF351" s="176" t="str">
        <f>IF(OR(LEFT(R351)="特",LEFT(R351)="実"),VLOOKUP(R351,'証拠（JP特許）'!$B$2:$AB$299,10,FALSE),IF(AND(OR(LEFT(R351,2)="US",LEFT(R351,2)="WO",LEFT(R351,2)="GB",LEFT(R351,2)="EP",LEFT(R351,2)="DE"),OR(MID(R351,3,1)="1",MID(R351,3,1)="2",MID(R351,3,1)="3",MID(R351,3,1)="4",MID(R351,3,1)="5",MID(R351,3,1)="6",MID(R351,3,1)="7",MID(R351,3,1)="8",MID(R351,3,1)="9",MID(R351,3,1)="0",)),VLOOKUP(R351,'証拠（WW特許）'!$B$2:$M$90,8,FALSE),""))</f>
        <v/>
      </c>
      <c r="AG351" s="176" t="str">
        <f>IF(OR(LEFT(R351)="特",LEFT(R351)="実"),VLOOKUP(R351,'証拠（JP特許）'!$B$2:$AB$299,26,FALSE),IF(AND(OR(LEFT(R351,2)="US",LEFT(R351,2)="WO",LEFT(R351,2)="GB",LEFT(R351,2)="EP",LEFT(R351,2)="DE"),OR(MID(R351,3,1)="1",MID(R351,3,1)="2",MID(R351,3,1)="3",MID(R351,3,1)="4",MID(R351,3,1)="5",MID(R351,3,1)="6",MID(R351,3,1)="7",MID(R351,3,1)="8",MID(R351,3,1)="9",MID(R351,3,1)="0",)),VLOOKUP(R351,'証拠（WW特許）'!$B$2:$M$90,12,FALSE),""))</f>
        <v/>
      </c>
      <c r="AH351" s="58" t="str">
        <f>IF(OR(LEFT(R351)="特",LEFT(R351)="実"),VLOOKUP(R351,'証拠（JP特許）'!$B$2:$X$299,20,FALSE),IF(AND(OR(LEFT(R351,2)="US",LEFT(R351,2)="WO",LEFT(R351,2)="GB",LEFT(R351,2)="EP",LEFT(R351,2)="DE"),OR(MID(R351,3,1)="1",MID(R351,3,1)="2",MID(R351,3,1)="3",MID(R351,3,1)="4",MID(R351,3,1)="5",MID(R351,3,1)="6",MID(R351,3,1)="7",MID(R351,3,1)="8",MID(R351,3,1)="9",MID(R351,3,1)="0",)),VLOOKUP(R351,'証拠（WW特許）'!$B$2:$U$90,20,FALSE),""))</f>
        <v/>
      </c>
      <c r="AI351" s="58" t="str">
        <f>IF(OR(LEFT(R351)="特",LEFT(R351)="実"),VLOOKUP(R351,'証拠（JP特許）'!$B$2:$X$299,21,FALSE),"")</f>
        <v/>
      </c>
      <c r="AJ351" s="58" t="str">
        <f>IF(OR(LEFT(R351)="特",LEFT(R351)="実"),VLOOKUP(R351,'証拠（JP特許）'!$B$2:$X$299,22,FALSE),"")</f>
        <v/>
      </c>
      <c r="AK351" s="59" t="str">
        <f>IF(OR(LEFT(R351)="特",LEFT(R351)="実"),VLOOKUP(R351,'証拠（JP特許）'!$B$2:$X$299,17,FALSE),IF(AND(OR(LEFT(R351,2)="US",LEFT(R351,2)="WO",LEFT(R351,2)="GB",LEFT(R351,2)="EP",LEFT(R351,2)="DE"),OR(MID(R351,3,1)="1",MID(R351,3,1)="2",MID(R351,3,1)="3",MID(R351,3,1)="4",MID(R351,3,1)="5",MID(R351,3,1)="6",MID(R351,3,1)="7",MID(R351,3,1)="8",MID(R351,3,1)="9",MID(R351,3,1)="0",)),VLOOKUP(R351,'証拠（WW特許）'!$B$2:$U$90,16,FALSE),""))</f>
        <v/>
      </c>
      <c r="AL351" s="58"/>
      <c r="AM351" s="58"/>
      <c r="AN351" s="58"/>
      <c r="AO351" s="58" t="str">
        <f ca="1">IF(OR(LEFT(R351)="特",LEFT(R351)="実",AND(OR(LEFT(R351,2)="US",LEFT(R351,2)="WO",LEFT(R351,2)="GB",LEFT(R351,2)="EP",LEFT(R351,2)="DE"),OR(MID(R351,3,1)="1",MID(R351,3,1)="2",MID(R351,3,1)="3",MID(R351,3,1)="4",MID(R351,3,1)="5",MID(R351,3,1)="6",MID(R351,3,1)="7",MID(R351,3,1)="8",MID(R351,3,1)="9",MID(R351,3,1)="0"))),IF(COUNTIF(INDIRECT("発明者引用!"&amp;ADDRESS(MATCH(C351,発明者引用!B$1:B$196,0),4)&amp;":"&amp;ADDRESS(MATCH(C351,発明者引用!B$1:B$196,0),17)),R351)+COUNTIF(INDIRECT("発明者引用!"&amp;ADDRESS(MATCH(C351,発明者引用!B$1:B$196,0),4)&amp;":"&amp;ADDRESS(MATCH(C351,発明者引用!B$1:B$196,0),17)),#REF!)+COUNTIF(INDIRECT("発明者引用!"&amp;ADDRESS(MATCH(C351,発明者引用!B$1:B$196,0),4)&amp;":"&amp;ADDRESS(MATCH(C351,発明者引用!B$1:B$196,0),17)),T351)&gt;0,"Yes","No"),"")</f>
        <v/>
      </c>
      <c r="AP351" s="58" t="str">
        <f ca="1">IF(OR(LEFT(R351)="特",LEFT(R351)="実",AND(OR(LEFT(R351,2)="US",LEFT(R351,2)="WO",LEFT(R351,2)="GB",LEFT(R351,2)="EP",LEFT(R351,2)="DE"),OR(MID(R351,3,1)="1",MID(R351,3,1)="2",MID(R351,3,1)="3",MID(R351,3,1)="4",MID(R351,3,1)="5",MID(R351,3,1)="6",MID(R351,3,1)="7",MID(R351,3,1)="8",MID(R351,3,1)="9",MID(R351,3,1)="0"))),IF(VLOOKUP(C351,ファミリ引用特許WO!$A$2:$B$241,2,FALSE)+VLOOKUP(C351,ファミリ引用文献WO!$A$2:$C$241,3,FALSE)=0,"ISR無し",IF(COUNTIF(INDIRECT("ファミリ引用特許WO!"&amp;ADDRESS(MATCH(C351,ファミリ引用特許WO!$A$2:$A$241,0),1)&amp;":"&amp;ADDRESS(MATCH(C351,ファミリ引用特許WO!$A$2:$A$241,0),19)),R351)+COUNTIF(INDIRECT("ファミリ引用特許WO!"&amp;ADDRESS(MATCH(C351,ファミリ引用特許WO!$A$2:$A$241,0),1)&amp;":"&amp;ADDRESS(MATCH(C351,ファミリ引用特許WO!$A$2:$A$241,0),19)),S351)+COUNTIF(INDIRECT("ファミリ引用特許WO!"&amp;ADDRESS(MATCH(C351,ファミリ引用特許WO!$A$2:$A$241,0),1)&amp;":"&amp;ADDRESS(MATCH(C351,ファミリ引用特許WO!$A$2:$A$241,0),19)),T351)+COUNTIF(INDIRECT("ファミリ引用特許WO!"&amp;ADDRESS(MATCH(C351,ファミリ引用特許WO!$A$2:$A$241,0),1)&amp;":"&amp;ADDRESS(MATCH(C351,ファミリ引用特許WO!$A$2:$A$241,0),19)),W351)+COUNTIF(INDIRECT("ファミリ引用特許WO!"&amp;ADDRESS(MATCH(C351,ファミリ引用特許WO!$A$2:$A$241,0),1)&amp;":"&amp;ADDRESS(MATCH(C351,ファミリ引用特許WO!$A$2:$A$241,0),19)),Y351)&gt;0,"Yes","No")),"")</f>
        <v/>
      </c>
      <c r="AQ351" s="55" t="str">
        <f ca="1">IF(OR(LEFT(R351)="特",LEFT(R351)="実",AND(OR(LEFT(R351,2)="US",LEFT(R351,2)="WO",LEFT(R351,2)="GB",LEFT(R351,2)="EP",LEFT(R351,2)="DE"),OR(MID(R351,3,1)="1",MID(R351,3,1)="2",MID(R351,3,1)="3",MID(R351,3,1)="4",MID(R351,3,1)="5",MID(R351,3,1)="6",MID(R351,3,1)="7",MID(R351,3,1)="8",MID(R351,3,1)="9",MID(R351,3,1)="0"))),IF(VLOOKUP(C351,'ファミリ引用特許表記修正（ex.A2→A）'!$A$2:$B$241,2,FALSE)=0,"family無し",IF(COUNTIF(INDIRECT("'ファミリ引用特許表記修正（ex.A2→A）'!"&amp;ADDRESS(MATCH(C351,'ファミリ引用特許表記修正（ex.A2→A）'!$A$2:$A$241,0),1)&amp;":"&amp;ADDRESS(MATCH(C351,'ファミリ引用特許表記修正（ex.A2→A）'!$A$2:$A$241,0),171)),R351)+COUNTIF(INDIRECT("'ファミリ引用特許表記修正（ex.A2→A）'!"&amp;ADDRESS(MATCH(C351,'ファミリ引用特許表記修正（ex.A2→A）'!$A$2:$A$241,0),1)&amp;":"&amp;ADDRESS(MATCH(C351,'ファミリ引用特許表記修正（ex.A2→A）'!$A$2:$A$241,0),171)),S351)+COUNTIF(INDIRECT("'ファミリ引用特許表記修正（ex.A2→A）'!"&amp;ADDRESS(MATCH(C351,'ファミリ引用特許表記修正（ex.A2→A）'!$A$2:$A$241,0),1)&amp;":"&amp;ADDRESS(MATCH(C351,'ファミリ引用特許表記修正（ex.A2→A）'!$A$2:$A$241,0),171)),T351)+COUNTIF(INDIRECT("'ファミリ引用特許表記修正（ex.A2→A）'!"&amp;ADDRESS(MATCH(C351,'ファミリ引用特許表記修正（ex.A2→A）'!$A$2:$A$241,0),1)&amp;":"&amp;ADDRESS(MATCH(C351,'ファミリ引用特許表記修正（ex.A2→A）'!$A$2:$A$241,0),171)),W351)+COUNTIF(INDIRECT("'ファミリ引用特許表記修正（ex.A2→A）'!"&amp;ADDRESS(MATCH(C351,'ファミリ引用特許表記修正（ex.A2→A）'!$A$2:$A$241,0),1)&amp;":"&amp;ADDRESS(MATCH(C351,'ファミリ引用特許表記修正（ex.A2→A）'!$A$2:$A$241,0),171)),Y351)&gt;0,"Yes","No")),"")</f>
        <v/>
      </c>
      <c r="AR351" s="193" t="str">
        <f>IF(OR(LEFT(R351)="特",LEFT(R351)="実",AND(OR(LEFT(R351,2)="US",LEFT(R351,2)="WO",LEFT(R351,2)="GB",LEFT(R351,2)="EP",LEFT(R351,2)="DE"),OR(MID(R351,3,1)="1",MID(R351,3,1)="2",MID(R351,3,1)="3",MID(R351,3,1)="4",MID(R351,3,1)="5",MID(R351,3,1)="6",MID(R351,3,1)="7",MID(R351,3,1)="8",MID(R351,3,1)="9",MID(R351,3,1)="0",))),"",VLOOKUP($C351,ファミリ発明者引用文献!A$3:B$235,2,FALSE))</f>
        <v>,,</v>
      </c>
      <c r="AS351" s="55" t="str">
        <f>VLOOKUP(C351,ファミリ引用文献WO!A$2:B$241,2,FALSE)</f>
        <v/>
      </c>
      <c r="AT351" s="58" t="str">
        <f>VLOOKUP(C351,ファミリ引用文献!A$3:B$242,2,FALSE)</f>
        <v/>
      </c>
      <c r="AU351" s="58" t="str">
        <f>VLOOKUP(C351,審判データ!AH$2:BT$379,39,FALSE)</f>
        <v xml:space="preserve"> </v>
      </c>
      <c r="AV351" s="62" t="str">
        <f ca="1">IF(INDIRECT("審判データ!"&amp;ADDRESS(MATCH(C351,審判データ!$AH$1:$AH$379,0),32))="早期審査の対象とする","早期審査","")</f>
        <v/>
      </c>
      <c r="AW351" s="665" t="str">
        <f t="shared" si="26"/>
        <v/>
      </c>
      <c r="AX351" s="666" t="str">
        <f>IF(LEFT(AE351,3)="日本特",IF(LEFT(C351)="特",VLOOKUP(C351,'本件、証拠文献テーマコード'!G$2:I$376,3,FALSE),VLOOKUP(C351,'本件、証拠文献テーマコード'!B$2:I$376,8,FALSE)),"")</f>
        <v/>
      </c>
      <c r="AY351" s="666" t="str">
        <f>IF(LEFT(AE351,3)="日本特",IF(OR(MID(R351,2,1)="開",MID(R351,2,1)="表",MID(R351,2,1)="登"),VLOOKUP(R351,'本件、証拠文献テーマコード'!C$2:I$379,7,FALSE),VLOOKUP(R351,'本件、証拠文献テーマコード'!G$2:I$379,3,FALSE)),"")</f>
        <v/>
      </c>
      <c r="AZ351" s="54">
        <f ca="1">INDIRECT("審判データ!"&amp;ADDRESS(MATCH(C351,審判データ!$AH$1:$AH$379,0),20))</f>
        <v>2010</v>
      </c>
    </row>
    <row r="352" spans="1:52" ht="40.5" x14ac:dyDescent="0.15">
      <c r="A352" s="1012"/>
      <c r="B352" s="586" t="str">
        <f ca="1">IF(A352="",B351,INDIRECT("審判データ!"&amp;ADDRESS(MATCH(A352,審判データ!$HC$1:$HC$379,0),20))&amp;" / "&amp;INDIRECT("審判データ!"&amp;ADDRESS(MATCH(A352,審判データ!$HC$1:$HC$379,0),21)))</f>
        <v>2010 / 29-2</v>
      </c>
      <c r="C352" s="737">
        <v>3400515</v>
      </c>
      <c r="D352" s="413" t="s">
        <v>9024</v>
      </c>
      <c r="E352" s="163" t="s">
        <v>9021</v>
      </c>
      <c r="F352" s="43" t="s">
        <v>9022</v>
      </c>
      <c r="G352" s="43" t="s">
        <v>138</v>
      </c>
      <c r="H352" s="43" t="s">
        <v>9010</v>
      </c>
      <c r="I352" s="43" t="s">
        <v>9015</v>
      </c>
      <c r="J352" s="43" t="s">
        <v>9017</v>
      </c>
      <c r="K352" s="43" t="s">
        <v>9019</v>
      </c>
      <c r="L352" s="1005"/>
      <c r="M352" s="984"/>
      <c r="N352" s="1007"/>
      <c r="O352" s="1009"/>
      <c r="P352" s="993"/>
      <c r="Q352" s="715" t="s">
        <v>23044</v>
      </c>
      <c r="R352" s="716" t="s">
        <v>23045</v>
      </c>
      <c r="S352" s="706" t="str">
        <f>IF(OR(LEFT(R352)="特",LEFT(R352)="実"),VLOOKUP(R352,'証拠（JP特許）'!$B$2:$D$299,2,FALSE),IF(AND(OR(LEFT(R352,2)="US",LEFT(R352,2)="WO",LEFT(R352,2)="GB",LEFT(R352,2)="EP",LEFT(R352,2)="DE"),OR(MID(R352,3,1)="1",MID(R352,3,1)="2",MID(R352,3,1)="3",MID(R352,3,1)="4",MID(R352,3,1)="5",MID(R352,3,1)="6",MID(R352,3,1)="7",MID(R352,3,1)="8",MID(R352,3,1)="9",MID(R352,3,1)="0")),VLOOKUP(R352,'証拠（WW特許）'!$B$2:$C$90,2,FALSE),"_"))</f>
        <v>_</v>
      </c>
      <c r="T352" s="707" t="str">
        <f>IF(OR(LEFT(R352)="特",LEFT(R352)="実"),VLOOKUP(R352,'証拠（JP特許）'!$B$2:$E$299,4,FALSE),"_")</f>
        <v>_</v>
      </c>
      <c r="U352" s="716" t="s">
        <v>94</v>
      </c>
      <c r="V352" s="715" t="s">
        <v>25</v>
      </c>
      <c r="W352" s="708" t="str">
        <f t="shared" si="27"/>
        <v/>
      </c>
      <c r="X352" s="709"/>
      <c r="Y352" s="709" t="str">
        <f t="shared" si="28"/>
        <v/>
      </c>
      <c r="Z352" s="91" t="str">
        <f ca="1">IF(OR(LEFT(R352)="特",LEFT(R352)="実",AND(OR(LEFT(R352,2)="US",LEFT(R352,2)="WO",LEFT(R352,2)="GB",LEFT(R352,2)="EP",LEFT(R352,2)="DE"),OR(MID(R352,3,1)="1",MID(R352,3,1)="2",MID(R352,3,1)="3",MID(R352,3,1)="4",MID(R352,3,1)="5",MID(R352,3,1)="6",MID(R352,3,1)="7",MID(R352,3,1)="8",MID(R352,3,1)="9",MID(R352,3,1)="0",))),IF(COUNTIF(INDIRECT("拒絶理由・拒絶査定・異議申立!"&amp;ADDRESS(MATCH(C352,拒絶理由・拒絶査定・異議申立!B$1:B$1000,0),3)&amp;":"&amp;ADDRESS(MATCH(C352,拒絶理由・拒絶査定・異議申立!B$1:B$1000,0),50)),R352)+COUNTIF(INDIRECT("拒絶理由・拒絶査定・異議申立!"&amp;ADDRESS(MATCH(C352,拒絶理由・拒絶査定・異議申立!B$1:B$1000,0),3)&amp;":"&amp;ADDRESS(MATCH(C352,拒絶理由・拒絶査定・異議申立!B$1:B$1000,0),50)),T352)&gt;0,"Yes","No"),"")</f>
        <v/>
      </c>
      <c r="AA352" s="92" t="str">
        <f ca="1">IF(OR(LEFT(R352)="特",LEFT(R352)="実",AND(OR(LEFT(R352,2)="US",LEFT(R352,2)="WO",LEFT(R352,2)="GB",LEFT(R352,2)="EP",LEFT(R352,2)="DE"),OR(MID(R352,3,1)="1",MID(R352,3,1)="2",MID(R352,3,1)="3",MID(R352,3,1)="4",MID(R352,3,1)="5",MID(R352,3,1)="6",MID(R352,3,1)="7",MID(R352,3,1)="8",MID(R352,3,1)="9",MID(R352,3,1)="0",))),IF(COUNTIF(INDIRECT("先行技術調査・登録査定!"&amp;ADDRESS(MATCH(C352,先行技術調査・登録査定!B$1:B$1000,0),3)&amp;":"&amp;ADDRESS(MATCH(C352,先行技術調査・登録査定!B$1:B$1000,0),49)),R352)+COUNTIF(INDIRECT("先行技術調査・登録査定!"&amp;ADDRESS(MATCH(C352,先行技術調査・登録査定!B$1:B$1000,0),3)&amp;":"&amp;ADDRESS(MATCH(C352,先行技術調査・登録査定!B$1:B$1000,0),49)),T352)&gt;0,"Yes","No"),"")</f>
        <v/>
      </c>
      <c r="AB352" s="169" t="str">
        <f t="shared" ca="1" si="25"/>
        <v/>
      </c>
      <c r="AC352" s="94" t="str">
        <f>IF(OR(LEFT(R352)="特",LEFT(R352)="実",AND(OR(LEFT(R352,2)="US",LEFT(R352,2)="WO",LEFT(R352,2)="GB",LEFT(R352,2)="EP",LEFT(R352,2)="DE"),OR(MID(R352,3,1)="1",MID(R352,3,1)="2",MID(R352,3,1)="3",MID(R352,3,1)="4",MID(R352,3,1)="5",MID(R352,3,1)="6",MID(R352,3,1)="7",MID(R352,3,1)="8",MID(R352,3,1)="9",MID(R352,3,1)="0",))),"",VLOOKUP($C352,非特許文献リスト!$A$2:$C$196,2,FALSE))</f>
        <v/>
      </c>
      <c r="AD352" s="95" t="str">
        <f>IF(OR(LEFT(R352)="特",LEFT(R352)="実",AND(OR(LEFT(R352,2)="US",LEFT(R352,2)="WO",LEFT(R352,2)="GB",LEFT(R352,2)="EP",LEFT(R352,2)="DE"),OR(MID(R352,3,1)="1",MID(R352,3,1)="2",MID(R352,3,1)="3",MID(R352,3,1)="4",MID(R352,3,1)="5",MID(R352,3,1)="6",MID(R352,3,1)="7",MID(R352,3,1)="8",MID(R352,3,1)="9",MID(R352,3,1)="0",))),"",VLOOKUP($C352,非特許文献リスト!$A$2:$C$196,3,FALSE))</f>
        <v/>
      </c>
      <c r="AE352" s="175" t="str">
        <f t="shared" si="29"/>
        <v/>
      </c>
      <c r="AF352" s="176" t="str">
        <f>IF(OR(LEFT(R352)="特",LEFT(R352)="実"),VLOOKUP(R352,'証拠（JP特許）'!$B$2:$AB$299,10,FALSE),IF(AND(OR(LEFT(R352,2)="US",LEFT(R352,2)="WO",LEFT(R352,2)="GB",LEFT(R352,2)="EP",LEFT(R352,2)="DE"),OR(MID(R352,3,1)="1",MID(R352,3,1)="2",MID(R352,3,1)="3",MID(R352,3,1)="4",MID(R352,3,1)="5",MID(R352,3,1)="6",MID(R352,3,1)="7",MID(R352,3,1)="8",MID(R352,3,1)="9",MID(R352,3,1)="0",)),VLOOKUP(R352,'証拠（WW特許）'!$B$2:$M$90,8,FALSE),""))</f>
        <v/>
      </c>
      <c r="AG352" s="176" t="str">
        <f>IF(OR(LEFT(R352)="特",LEFT(R352)="実"),VLOOKUP(R352,'証拠（JP特許）'!$B$2:$AB$299,26,FALSE),IF(AND(OR(LEFT(R352,2)="US",LEFT(R352,2)="WO",LEFT(R352,2)="GB",LEFT(R352,2)="EP",LEFT(R352,2)="DE"),OR(MID(R352,3,1)="1",MID(R352,3,1)="2",MID(R352,3,1)="3",MID(R352,3,1)="4",MID(R352,3,1)="5",MID(R352,3,1)="6",MID(R352,3,1)="7",MID(R352,3,1)="8",MID(R352,3,1)="9",MID(R352,3,1)="0",)),VLOOKUP(R352,'証拠（WW特許）'!$B$2:$M$90,12,FALSE),""))</f>
        <v/>
      </c>
      <c r="AH352" s="58" t="str">
        <f>IF(OR(LEFT(R352)="特",LEFT(R352)="実"),VLOOKUP(R352,'証拠（JP特許）'!$B$2:$X$299,20,FALSE),IF(AND(OR(LEFT(R352,2)="US",LEFT(R352,2)="WO",LEFT(R352,2)="GB",LEFT(R352,2)="EP",LEFT(R352,2)="DE"),OR(MID(R352,3,1)="1",MID(R352,3,1)="2",MID(R352,3,1)="3",MID(R352,3,1)="4",MID(R352,3,1)="5",MID(R352,3,1)="6",MID(R352,3,1)="7",MID(R352,3,1)="8",MID(R352,3,1)="9",MID(R352,3,1)="0",)),VLOOKUP(R352,'証拠（WW特許）'!$B$2:$U$90,20,FALSE),""))</f>
        <v/>
      </c>
      <c r="AI352" s="58" t="str">
        <f>IF(OR(LEFT(R352)="特",LEFT(R352)="実"),VLOOKUP(R352,'証拠（JP特許）'!$B$2:$X$299,21,FALSE),"")</f>
        <v/>
      </c>
      <c r="AJ352" s="58" t="str">
        <f>IF(OR(LEFT(R352)="特",LEFT(R352)="実"),VLOOKUP(R352,'証拠（JP特許）'!$B$2:$X$299,22,FALSE),"")</f>
        <v/>
      </c>
      <c r="AK352" s="59" t="str">
        <f>IF(OR(LEFT(R352)="特",LEFT(R352)="実"),VLOOKUP(R352,'証拠（JP特許）'!$B$2:$X$299,17,FALSE),IF(AND(OR(LEFT(R352,2)="US",LEFT(R352,2)="WO",LEFT(R352,2)="GB",LEFT(R352,2)="EP",LEFT(R352,2)="DE"),OR(MID(R352,3,1)="1",MID(R352,3,1)="2",MID(R352,3,1)="3",MID(R352,3,1)="4",MID(R352,3,1)="5",MID(R352,3,1)="6",MID(R352,3,1)="7",MID(R352,3,1)="8",MID(R352,3,1)="9",MID(R352,3,1)="0",)),VLOOKUP(R352,'証拠（WW特許）'!$B$2:$U$90,16,FALSE),""))</f>
        <v/>
      </c>
      <c r="AL352" s="58"/>
      <c r="AM352" s="58"/>
      <c r="AN352" s="58"/>
      <c r="AO352" s="58" t="str">
        <f ca="1">IF(OR(LEFT(R352)="特",LEFT(R352)="実",AND(OR(LEFT(R352,2)="US",LEFT(R352,2)="WO",LEFT(R352,2)="GB",LEFT(R352,2)="EP",LEFT(R352,2)="DE"),OR(MID(R352,3,1)="1",MID(R352,3,1)="2",MID(R352,3,1)="3",MID(R352,3,1)="4",MID(R352,3,1)="5",MID(R352,3,1)="6",MID(R352,3,1)="7",MID(R352,3,1)="8",MID(R352,3,1)="9",MID(R352,3,1)="0"))),IF(COUNTIF(INDIRECT("発明者引用!"&amp;ADDRESS(MATCH(C352,発明者引用!B$1:B$196,0),4)&amp;":"&amp;ADDRESS(MATCH(C352,発明者引用!B$1:B$196,0),17)),R352)+COUNTIF(INDIRECT("発明者引用!"&amp;ADDRESS(MATCH(C352,発明者引用!B$1:B$196,0),4)&amp;":"&amp;ADDRESS(MATCH(C352,発明者引用!B$1:B$196,0),17)),#REF!)+COUNTIF(INDIRECT("発明者引用!"&amp;ADDRESS(MATCH(C352,発明者引用!B$1:B$196,0),4)&amp;":"&amp;ADDRESS(MATCH(C352,発明者引用!B$1:B$196,0),17)),T352)&gt;0,"Yes","No"),"")</f>
        <v/>
      </c>
      <c r="AP352" s="58" t="str">
        <f ca="1">IF(OR(LEFT(R352)="特",LEFT(R352)="実",AND(OR(LEFT(R352,2)="US",LEFT(R352,2)="WO",LEFT(R352,2)="GB",LEFT(R352,2)="EP",LEFT(R352,2)="DE"),OR(MID(R352,3,1)="1",MID(R352,3,1)="2",MID(R352,3,1)="3",MID(R352,3,1)="4",MID(R352,3,1)="5",MID(R352,3,1)="6",MID(R352,3,1)="7",MID(R352,3,1)="8",MID(R352,3,1)="9",MID(R352,3,1)="0"))),IF(VLOOKUP(C352,ファミリ引用特許WO!$A$2:$B$241,2,FALSE)+VLOOKUP(C352,ファミリ引用文献WO!$A$2:$C$241,3,FALSE)=0,"ISR無し",IF(COUNTIF(INDIRECT("ファミリ引用特許WO!"&amp;ADDRESS(MATCH(C352,ファミリ引用特許WO!$A$2:$A$241,0),1)&amp;":"&amp;ADDRESS(MATCH(C352,ファミリ引用特許WO!$A$2:$A$241,0),19)),R352)+COUNTIF(INDIRECT("ファミリ引用特許WO!"&amp;ADDRESS(MATCH(C352,ファミリ引用特許WO!$A$2:$A$241,0),1)&amp;":"&amp;ADDRESS(MATCH(C352,ファミリ引用特許WO!$A$2:$A$241,0),19)),S352)+COUNTIF(INDIRECT("ファミリ引用特許WO!"&amp;ADDRESS(MATCH(C352,ファミリ引用特許WO!$A$2:$A$241,0),1)&amp;":"&amp;ADDRESS(MATCH(C352,ファミリ引用特許WO!$A$2:$A$241,0),19)),T352)+COUNTIF(INDIRECT("ファミリ引用特許WO!"&amp;ADDRESS(MATCH(C352,ファミリ引用特許WO!$A$2:$A$241,0),1)&amp;":"&amp;ADDRESS(MATCH(C352,ファミリ引用特許WO!$A$2:$A$241,0),19)),W352)+COUNTIF(INDIRECT("ファミリ引用特許WO!"&amp;ADDRESS(MATCH(C352,ファミリ引用特許WO!$A$2:$A$241,0),1)&amp;":"&amp;ADDRESS(MATCH(C352,ファミリ引用特許WO!$A$2:$A$241,0),19)),Y352)&gt;0,"Yes","No")),"")</f>
        <v/>
      </c>
      <c r="AQ352" s="55" t="str">
        <f ca="1">IF(OR(LEFT(R352)="特",LEFT(R352)="実",AND(OR(LEFT(R352,2)="US",LEFT(R352,2)="WO",LEFT(R352,2)="GB",LEFT(R352,2)="EP",LEFT(R352,2)="DE"),OR(MID(R352,3,1)="1",MID(R352,3,1)="2",MID(R352,3,1)="3",MID(R352,3,1)="4",MID(R352,3,1)="5",MID(R352,3,1)="6",MID(R352,3,1)="7",MID(R352,3,1)="8",MID(R352,3,1)="9",MID(R352,3,1)="0"))),IF(VLOOKUP(C352,'ファミリ引用特許表記修正（ex.A2→A）'!$A$2:$B$241,2,FALSE)=0,"family無し",IF(COUNTIF(INDIRECT("'ファミリ引用特許表記修正（ex.A2→A）'!"&amp;ADDRESS(MATCH(C352,'ファミリ引用特許表記修正（ex.A2→A）'!$A$2:$A$241,0),1)&amp;":"&amp;ADDRESS(MATCH(C352,'ファミリ引用特許表記修正（ex.A2→A）'!$A$2:$A$241,0),171)),R352)+COUNTIF(INDIRECT("'ファミリ引用特許表記修正（ex.A2→A）'!"&amp;ADDRESS(MATCH(C352,'ファミリ引用特許表記修正（ex.A2→A）'!$A$2:$A$241,0),1)&amp;":"&amp;ADDRESS(MATCH(C352,'ファミリ引用特許表記修正（ex.A2→A）'!$A$2:$A$241,0),171)),S352)+COUNTIF(INDIRECT("'ファミリ引用特許表記修正（ex.A2→A）'!"&amp;ADDRESS(MATCH(C352,'ファミリ引用特許表記修正（ex.A2→A）'!$A$2:$A$241,0),1)&amp;":"&amp;ADDRESS(MATCH(C352,'ファミリ引用特許表記修正（ex.A2→A）'!$A$2:$A$241,0),171)),T352)+COUNTIF(INDIRECT("'ファミリ引用特許表記修正（ex.A2→A）'!"&amp;ADDRESS(MATCH(C352,'ファミリ引用特許表記修正（ex.A2→A）'!$A$2:$A$241,0),1)&amp;":"&amp;ADDRESS(MATCH(C352,'ファミリ引用特許表記修正（ex.A2→A）'!$A$2:$A$241,0),171)),W352)+COUNTIF(INDIRECT("'ファミリ引用特許表記修正（ex.A2→A）'!"&amp;ADDRESS(MATCH(C352,'ファミリ引用特許表記修正（ex.A2→A）'!$A$2:$A$241,0),1)&amp;":"&amp;ADDRESS(MATCH(C352,'ファミリ引用特許表記修正（ex.A2→A）'!$A$2:$A$241,0),171)),Y352)&gt;0,"Yes","No")),"")</f>
        <v/>
      </c>
      <c r="AR352" s="193" t="str">
        <f>IF(OR(LEFT(R352)="特",LEFT(R352)="実",AND(OR(LEFT(R352,2)="US",LEFT(R352,2)="WO",LEFT(R352,2)="GB",LEFT(R352,2)="EP",LEFT(R352,2)="DE"),OR(MID(R352,3,1)="1",MID(R352,3,1)="2",MID(R352,3,1)="3",MID(R352,3,1)="4",MID(R352,3,1)="5",MID(R352,3,1)="6",MID(R352,3,1)="7",MID(R352,3,1)="8",MID(R352,3,1)="9",MID(R352,3,1)="0",))),"",VLOOKUP($C352,ファミリ発明者引用文献!A$3:B$235,2,FALSE))</f>
        <v>,,</v>
      </c>
      <c r="AS352" s="55" t="str">
        <f>VLOOKUP(C352,ファミリ引用文献WO!A$2:B$241,2,FALSE)</f>
        <v/>
      </c>
      <c r="AT352" s="58" t="str">
        <f>VLOOKUP(C352,ファミリ引用文献!A$3:B$242,2,FALSE)</f>
        <v/>
      </c>
      <c r="AU352" s="58" t="str">
        <f>VLOOKUP(C352,審判データ!AH$2:BT$379,39,FALSE)</f>
        <v xml:space="preserve"> </v>
      </c>
      <c r="AV352" s="62" t="str">
        <f ca="1">IF(INDIRECT("審判データ!"&amp;ADDRESS(MATCH(C352,審判データ!$AH$1:$AH$379,0),32))="早期審査の対象とする","早期審査","")</f>
        <v/>
      </c>
      <c r="AW352" s="665" t="str">
        <f t="shared" si="26"/>
        <v/>
      </c>
      <c r="AX352" s="666" t="str">
        <f>IF(LEFT(AE352,3)="日本特",IF(LEFT(C352)="特",VLOOKUP(C352,'本件、証拠文献テーマコード'!G$2:I$376,3,FALSE),VLOOKUP(C352,'本件、証拠文献テーマコード'!B$2:I$376,8,FALSE)),"")</f>
        <v/>
      </c>
      <c r="AY352" s="666" t="str">
        <f>IF(LEFT(AE352,3)="日本特",IF(OR(MID(R352,2,1)="開",MID(R352,2,1)="表",MID(R352,2,1)="登"),VLOOKUP(R352,'本件、証拠文献テーマコード'!C$2:I$379,7,FALSE),VLOOKUP(R352,'本件、証拠文献テーマコード'!G$2:I$379,3,FALSE)),"")</f>
        <v/>
      </c>
      <c r="AZ352" s="54">
        <f ca="1">INDIRECT("審判データ!"&amp;ADDRESS(MATCH(C352,審判データ!$AH$1:$AH$379,0),20))</f>
        <v>2010</v>
      </c>
    </row>
    <row r="353" spans="1:52" ht="27" x14ac:dyDescent="0.15">
      <c r="A353" s="1003" t="s">
        <v>23046</v>
      </c>
      <c r="B353" s="586" t="str">
        <f ca="1">IF(A353="",B352,INDIRECT("審判データ!"&amp;ADDRESS(MATCH(A353,審判データ!$HC$1:$HC$379,0),20))&amp;" / "&amp;INDIRECT("審判データ!"&amp;ADDRESS(MATCH(A353,審判データ!$HC$1:$HC$379,0),21)))</f>
        <v>2010 / 29-2</v>
      </c>
      <c r="C353" s="737">
        <v>2842215</v>
      </c>
      <c r="D353" s="413" t="s">
        <v>9140</v>
      </c>
      <c r="E353" s="163" t="s">
        <v>9138</v>
      </c>
      <c r="F353" s="43" t="s">
        <v>9139</v>
      </c>
      <c r="G353" s="43" t="s">
        <v>9146</v>
      </c>
      <c r="H353" s="43" t="s">
        <v>9129</v>
      </c>
      <c r="I353" s="43" t="s">
        <v>9133</v>
      </c>
      <c r="J353" s="43" t="s">
        <v>9135</v>
      </c>
      <c r="K353" s="43" t="s">
        <v>9137</v>
      </c>
      <c r="L353" s="1004" t="s">
        <v>23047</v>
      </c>
      <c r="M353" s="982" t="s">
        <v>23048</v>
      </c>
      <c r="N353" s="1006" t="s">
        <v>23049</v>
      </c>
      <c r="O353" s="1008">
        <v>0</v>
      </c>
      <c r="P353" s="991" t="s">
        <v>23050</v>
      </c>
      <c r="Q353" s="715" t="s">
        <v>2307</v>
      </c>
      <c r="R353" s="716" t="s">
        <v>23051</v>
      </c>
      <c r="S353" s="706" t="str">
        <f>IF(OR(LEFT(R353)="特",LEFT(R353)="実"),VLOOKUP(R353,'証拠（JP特許）'!$B$2:$D$299,2,FALSE),IF(AND(OR(LEFT(R353,2)="US",LEFT(R353,2)="WO",LEFT(R353,2)="GB",LEFT(R353,2)="EP",LEFT(R353,2)="DE"),OR(MID(R353,3,1)="1",MID(R353,3,1)="2",MID(R353,3,1)="3",MID(R353,3,1)="4",MID(R353,3,1)="5",MID(R353,3,1)="6",MID(R353,3,1)="7",MID(R353,3,1)="8",MID(R353,3,1)="9",MID(R353,3,1)="0")),VLOOKUP(R353,'証拠（WW特許）'!$B$2:$C$90,2,FALSE),"_"))</f>
        <v>_</v>
      </c>
      <c r="T353" s="707" t="str">
        <f>IF(OR(LEFT(R353)="特",LEFT(R353)="実"),VLOOKUP(R353,'証拠（JP特許）'!$B$2:$E$299,4,FALSE),"_")</f>
        <v>_</v>
      </c>
      <c r="U353" s="716" t="s">
        <v>94</v>
      </c>
      <c r="V353" s="715" t="s">
        <v>25</v>
      </c>
      <c r="W353" s="708" t="str">
        <f t="shared" si="27"/>
        <v/>
      </c>
      <c r="X353" s="709"/>
      <c r="Y353" s="709" t="str">
        <f t="shared" si="28"/>
        <v/>
      </c>
      <c r="Z353" s="91" t="str">
        <f ca="1">IF(OR(LEFT(R353)="特",LEFT(R353)="実",AND(OR(LEFT(R353,2)="US",LEFT(R353,2)="WO",LEFT(R353,2)="GB",LEFT(R353,2)="EP",LEFT(R353,2)="DE"),OR(MID(R353,3,1)="1",MID(R353,3,1)="2",MID(R353,3,1)="3",MID(R353,3,1)="4",MID(R353,3,1)="5",MID(R353,3,1)="6",MID(R353,3,1)="7",MID(R353,3,1)="8",MID(R353,3,1)="9",MID(R353,3,1)="0",))),IF(COUNTIF(INDIRECT("拒絶理由・拒絶査定・異議申立!"&amp;ADDRESS(MATCH(C353,拒絶理由・拒絶査定・異議申立!B$1:B$1000,0),3)&amp;":"&amp;ADDRESS(MATCH(C353,拒絶理由・拒絶査定・異議申立!B$1:B$1000,0),50)),R353)+COUNTIF(INDIRECT("拒絶理由・拒絶査定・異議申立!"&amp;ADDRESS(MATCH(C353,拒絶理由・拒絶査定・異議申立!B$1:B$1000,0),3)&amp;":"&amp;ADDRESS(MATCH(C353,拒絶理由・拒絶査定・異議申立!B$1:B$1000,0),50)),T353)&gt;0,"Yes","No"),"")</f>
        <v/>
      </c>
      <c r="AA353" s="92" t="str">
        <f ca="1">IF(OR(LEFT(R353)="特",LEFT(R353)="実",AND(OR(LEFT(R353,2)="US",LEFT(R353,2)="WO",LEFT(R353,2)="GB",LEFT(R353,2)="EP",LEFT(R353,2)="DE"),OR(MID(R353,3,1)="1",MID(R353,3,1)="2",MID(R353,3,1)="3",MID(R353,3,1)="4",MID(R353,3,1)="5",MID(R353,3,1)="6",MID(R353,3,1)="7",MID(R353,3,1)="8",MID(R353,3,1)="9",MID(R353,3,1)="0",))),IF(COUNTIF(INDIRECT("先行技術調査・登録査定!"&amp;ADDRESS(MATCH(C353,先行技術調査・登録査定!B$1:B$1000,0),3)&amp;":"&amp;ADDRESS(MATCH(C353,先行技術調査・登録査定!B$1:B$1000,0),49)),R353)+COUNTIF(INDIRECT("先行技術調査・登録査定!"&amp;ADDRESS(MATCH(C353,先行技術調査・登録査定!B$1:B$1000,0),3)&amp;":"&amp;ADDRESS(MATCH(C353,先行技術調査・登録査定!B$1:B$1000,0),49)),T353)&gt;0,"Yes","No"),"")</f>
        <v/>
      </c>
      <c r="AB353" s="169" t="str">
        <f t="shared" ca="1" si="25"/>
        <v/>
      </c>
      <c r="AC353" s="94" t="str">
        <f>IF(OR(LEFT(R353)="特",LEFT(R353)="実",AND(OR(LEFT(R353,2)="US",LEFT(R353,2)="WO",LEFT(R353,2)="GB",LEFT(R353,2)="EP",LEFT(R353,2)="DE"),OR(MID(R353,3,1)="1",MID(R353,3,1)="2",MID(R353,3,1)="3",MID(R353,3,1)="4",MID(R353,3,1)="5",MID(R353,3,1)="6",MID(R353,3,1)="7",MID(R353,3,1)="8",MID(R353,3,1)="9",MID(R353,3,1)="0",))),"",VLOOKUP($C353,非特許文献リスト!$A$2:$C$196,2,FALSE))</f>
        <v/>
      </c>
      <c r="AD353" s="95" t="str">
        <f>IF(OR(LEFT(R353)="特",LEFT(R353)="実",AND(OR(LEFT(R353,2)="US",LEFT(R353,2)="WO",LEFT(R353,2)="GB",LEFT(R353,2)="EP",LEFT(R353,2)="DE"),OR(MID(R353,3,1)="1",MID(R353,3,1)="2",MID(R353,3,1)="3",MID(R353,3,1)="4",MID(R353,3,1)="5",MID(R353,3,1)="6",MID(R353,3,1)="7",MID(R353,3,1)="8",MID(R353,3,1)="9",MID(R353,3,1)="0",))),"",VLOOKUP($C353,非特許文献リスト!$A$2:$C$196,3,FALSE))</f>
        <v/>
      </c>
      <c r="AE353" s="175" t="str">
        <f t="shared" si="29"/>
        <v/>
      </c>
      <c r="AF353" s="176" t="str">
        <f>IF(OR(LEFT(R353)="特",LEFT(R353)="実"),VLOOKUP(R353,'証拠（JP特許）'!$B$2:$AB$299,10,FALSE),IF(AND(OR(LEFT(R353,2)="US",LEFT(R353,2)="WO",LEFT(R353,2)="GB",LEFT(R353,2)="EP",LEFT(R353,2)="DE"),OR(MID(R353,3,1)="1",MID(R353,3,1)="2",MID(R353,3,1)="3",MID(R353,3,1)="4",MID(R353,3,1)="5",MID(R353,3,1)="6",MID(R353,3,1)="7",MID(R353,3,1)="8",MID(R353,3,1)="9",MID(R353,3,1)="0",)),VLOOKUP(R353,'証拠（WW特許）'!$B$2:$M$90,8,FALSE),""))</f>
        <v/>
      </c>
      <c r="AG353" s="176" t="str">
        <f>IF(OR(LEFT(R353)="特",LEFT(R353)="実"),VLOOKUP(R353,'証拠（JP特許）'!$B$2:$AB$299,26,FALSE),IF(AND(OR(LEFT(R353,2)="US",LEFT(R353,2)="WO",LEFT(R353,2)="GB",LEFT(R353,2)="EP",LEFT(R353,2)="DE"),OR(MID(R353,3,1)="1",MID(R353,3,1)="2",MID(R353,3,1)="3",MID(R353,3,1)="4",MID(R353,3,1)="5",MID(R353,3,1)="6",MID(R353,3,1)="7",MID(R353,3,1)="8",MID(R353,3,1)="9",MID(R353,3,1)="0",)),VLOOKUP(R353,'証拠（WW特許）'!$B$2:$M$90,12,FALSE),""))</f>
        <v/>
      </c>
      <c r="AH353" s="58" t="str">
        <f>IF(OR(LEFT(R353)="特",LEFT(R353)="実"),VLOOKUP(R353,'証拠（JP特許）'!$B$2:$X$299,20,FALSE),IF(AND(OR(LEFT(R353,2)="US",LEFT(R353,2)="WO",LEFT(R353,2)="GB",LEFT(R353,2)="EP",LEFT(R353,2)="DE"),OR(MID(R353,3,1)="1",MID(R353,3,1)="2",MID(R353,3,1)="3",MID(R353,3,1)="4",MID(R353,3,1)="5",MID(R353,3,1)="6",MID(R353,3,1)="7",MID(R353,3,1)="8",MID(R353,3,1)="9",MID(R353,3,1)="0",)),VLOOKUP(R353,'証拠（WW特許）'!$B$2:$U$90,20,FALSE),""))</f>
        <v/>
      </c>
      <c r="AI353" s="58" t="str">
        <f>IF(OR(LEFT(R353)="特",LEFT(R353)="実"),VLOOKUP(R353,'証拠（JP特許）'!$B$2:$X$299,21,FALSE),"")</f>
        <v/>
      </c>
      <c r="AJ353" s="58" t="str">
        <f>IF(OR(LEFT(R353)="特",LEFT(R353)="実"),VLOOKUP(R353,'証拠（JP特許）'!$B$2:$X$299,22,FALSE),"")</f>
        <v/>
      </c>
      <c r="AK353" s="59" t="str">
        <f>IF(OR(LEFT(R353)="特",LEFT(R353)="実"),VLOOKUP(R353,'証拠（JP特許）'!$B$2:$X$299,17,FALSE),IF(AND(OR(LEFT(R353,2)="US",LEFT(R353,2)="WO",LEFT(R353,2)="GB",LEFT(R353,2)="EP",LEFT(R353,2)="DE"),OR(MID(R353,3,1)="1",MID(R353,3,1)="2",MID(R353,3,1)="3",MID(R353,3,1)="4",MID(R353,3,1)="5",MID(R353,3,1)="6",MID(R353,3,1)="7",MID(R353,3,1)="8",MID(R353,3,1)="9",MID(R353,3,1)="0",)),VLOOKUP(R353,'証拠（WW特許）'!$B$2:$U$90,16,FALSE),""))</f>
        <v/>
      </c>
      <c r="AL353" s="58"/>
      <c r="AM353" s="58"/>
      <c r="AN353" s="58"/>
      <c r="AO353" s="58" t="str">
        <f ca="1">IF(OR(LEFT(R353)="特",LEFT(R353)="実",AND(OR(LEFT(R353,2)="US",LEFT(R353,2)="WO",LEFT(R353,2)="GB",LEFT(R353,2)="EP",LEFT(R353,2)="DE"),OR(MID(R353,3,1)="1",MID(R353,3,1)="2",MID(R353,3,1)="3",MID(R353,3,1)="4",MID(R353,3,1)="5",MID(R353,3,1)="6",MID(R353,3,1)="7",MID(R353,3,1)="8",MID(R353,3,1)="9",MID(R353,3,1)="0"))),IF(COUNTIF(INDIRECT("発明者引用!"&amp;ADDRESS(MATCH(C353,発明者引用!B$1:B$196,0),4)&amp;":"&amp;ADDRESS(MATCH(C353,発明者引用!B$1:B$196,0),17)),R353)+COUNTIF(INDIRECT("発明者引用!"&amp;ADDRESS(MATCH(C353,発明者引用!B$1:B$196,0),4)&amp;":"&amp;ADDRESS(MATCH(C353,発明者引用!B$1:B$196,0),17)),#REF!)+COUNTIF(INDIRECT("発明者引用!"&amp;ADDRESS(MATCH(C353,発明者引用!B$1:B$196,0),4)&amp;":"&amp;ADDRESS(MATCH(C353,発明者引用!B$1:B$196,0),17)),T353)&gt;0,"Yes","No"),"")</f>
        <v/>
      </c>
      <c r="AP353" s="58" t="str">
        <f ca="1">IF(OR(LEFT(R353)="特",LEFT(R353)="実",AND(OR(LEFT(R353,2)="US",LEFT(R353,2)="WO",LEFT(R353,2)="GB",LEFT(R353,2)="EP",LEFT(R353,2)="DE"),OR(MID(R353,3,1)="1",MID(R353,3,1)="2",MID(R353,3,1)="3",MID(R353,3,1)="4",MID(R353,3,1)="5",MID(R353,3,1)="6",MID(R353,3,1)="7",MID(R353,3,1)="8",MID(R353,3,1)="9",MID(R353,3,1)="0"))),IF(VLOOKUP(C353,ファミリ引用特許WO!$A$2:$B$241,2,FALSE)+VLOOKUP(C353,ファミリ引用文献WO!$A$2:$C$241,3,FALSE)=0,"ISR無し",IF(COUNTIF(INDIRECT("ファミリ引用特許WO!"&amp;ADDRESS(MATCH(C353,ファミリ引用特許WO!$A$2:$A$241,0),1)&amp;":"&amp;ADDRESS(MATCH(C353,ファミリ引用特許WO!$A$2:$A$241,0),19)),R353)+COUNTIF(INDIRECT("ファミリ引用特許WO!"&amp;ADDRESS(MATCH(C353,ファミリ引用特許WO!$A$2:$A$241,0),1)&amp;":"&amp;ADDRESS(MATCH(C353,ファミリ引用特許WO!$A$2:$A$241,0),19)),S353)+COUNTIF(INDIRECT("ファミリ引用特許WO!"&amp;ADDRESS(MATCH(C353,ファミリ引用特許WO!$A$2:$A$241,0),1)&amp;":"&amp;ADDRESS(MATCH(C353,ファミリ引用特許WO!$A$2:$A$241,0),19)),T353)+COUNTIF(INDIRECT("ファミリ引用特許WO!"&amp;ADDRESS(MATCH(C353,ファミリ引用特許WO!$A$2:$A$241,0),1)&amp;":"&amp;ADDRESS(MATCH(C353,ファミリ引用特許WO!$A$2:$A$241,0),19)),W353)+COUNTIF(INDIRECT("ファミリ引用特許WO!"&amp;ADDRESS(MATCH(C353,ファミリ引用特許WO!$A$2:$A$241,0),1)&amp;":"&amp;ADDRESS(MATCH(C353,ファミリ引用特許WO!$A$2:$A$241,0),19)),Y353)&gt;0,"Yes","No")),"")</f>
        <v/>
      </c>
      <c r="AQ353" s="55" t="str">
        <f ca="1">IF(OR(LEFT(R353)="特",LEFT(R353)="実",AND(OR(LEFT(R353,2)="US",LEFT(R353,2)="WO",LEFT(R353,2)="GB",LEFT(R353,2)="EP",LEFT(R353,2)="DE"),OR(MID(R353,3,1)="1",MID(R353,3,1)="2",MID(R353,3,1)="3",MID(R353,3,1)="4",MID(R353,3,1)="5",MID(R353,3,1)="6",MID(R353,3,1)="7",MID(R353,3,1)="8",MID(R353,3,1)="9",MID(R353,3,1)="0"))),IF(VLOOKUP(C353,'ファミリ引用特許表記修正（ex.A2→A）'!$A$2:$B$241,2,FALSE)=0,"family無し",IF(COUNTIF(INDIRECT("'ファミリ引用特許表記修正（ex.A2→A）'!"&amp;ADDRESS(MATCH(C353,'ファミリ引用特許表記修正（ex.A2→A）'!$A$2:$A$241,0),1)&amp;":"&amp;ADDRESS(MATCH(C353,'ファミリ引用特許表記修正（ex.A2→A）'!$A$2:$A$241,0),171)),R353)+COUNTIF(INDIRECT("'ファミリ引用特許表記修正（ex.A2→A）'!"&amp;ADDRESS(MATCH(C353,'ファミリ引用特許表記修正（ex.A2→A）'!$A$2:$A$241,0),1)&amp;":"&amp;ADDRESS(MATCH(C353,'ファミリ引用特許表記修正（ex.A2→A）'!$A$2:$A$241,0),171)),S353)+COUNTIF(INDIRECT("'ファミリ引用特許表記修正（ex.A2→A）'!"&amp;ADDRESS(MATCH(C353,'ファミリ引用特許表記修正（ex.A2→A）'!$A$2:$A$241,0),1)&amp;":"&amp;ADDRESS(MATCH(C353,'ファミリ引用特許表記修正（ex.A2→A）'!$A$2:$A$241,0),171)),T353)+COUNTIF(INDIRECT("'ファミリ引用特許表記修正（ex.A2→A）'!"&amp;ADDRESS(MATCH(C353,'ファミリ引用特許表記修正（ex.A2→A）'!$A$2:$A$241,0),1)&amp;":"&amp;ADDRESS(MATCH(C353,'ファミリ引用特許表記修正（ex.A2→A）'!$A$2:$A$241,0),171)),W353)+COUNTIF(INDIRECT("'ファミリ引用特許表記修正（ex.A2→A）'!"&amp;ADDRESS(MATCH(C353,'ファミリ引用特許表記修正（ex.A2→A）'!$A$2:$A$241,0),1)&amp;":"&amp;ADDRESS(MATCH(C353,'ファミリ引用特許表記修正（ex.A2→A）'!$A$2:$A$241,0),171)),Y353)&gt;0,"Yes","No")),"")</f>
        <v/>
      </c>
      <c r="AR353" s="193" t="str">
        <f>IF(OR(LEFT(R353)="特",LEFT(R353)="実",AND(OR(LEFT(R353,2)="US",LEFT(R353,2)="WO",LEFT(R353,2)="GB",LEFT(R353,2)="EP",LEFT(R353,2)="DE"),OR(MID(R353,3,1)="1",MID(R353,3,1)="2",MID(R353,3,1)="3",MID(R353,3,1)="4",MID(R353,3,1)="5",MID(R353,3,1)="6",MID(R353,3,1)="7",MID(R353,3,1)="8",MID(R353,3,1)="9",MID(R353,3,1)="0",))),"",VLOOKUP($C353,ファミリ発明者引用文献!A$3:B$235,2,FALSE))</f>
        <v>,,</v>
      </c>
      <c r="AS353" s="55" t="str">
        <f>VLOOKUP(C353,ファミリ引用文献WO!A$2:B$241,2,FALSE)</f>
        <v/>
      </c>
      <c r="AT353" s="58" t="str">
        <f>VLOOKUP(C353,ファミリ引用文献!A$3:B$242,2,FALSE)</f>
        <v/>
      </c>
      <c r="AU353" s="58" t="str">
        <f>VLOOKUP(C353,審判データ!AH$2:BT$379,39,FALSE)</f>
        <v>CN01106723A;CN01044215C;DE04433746A;DE04433746C;特開平07-136943;特許02842215;KR19950008050A;KR00141064B;US5649660</v>
      </c>
      <c r="AV353" s="62" t="str">
        <f ca="1">IF(INDIRECT("審判データ!"&amp;ADDRESS(MATCH(C353,審判データ!$AH$1:$AH$379,0),32))="早期審査の対象とする","早期審査","")</f>
        <v/>
      </c>
      <c r="AW353" s="665" t="str">
        <f t="shared" si="26"/>
        <v/>
      </c>
      <c r="AX353" s="666" t="str">
        <f>IF(LEFT(AE353,3)="日本特",IF(LEFT(C353)="特",VLOOKUP(C353,'本件、証拠文献テーマコード'!G$2:I$376,3,FALSE),VLOOKUP(C353,'本件、証拠文献テーマコード'!B$2:I$376,8,FALSE)),"")</f>
        <v/>
      </c>
      <c r="AY353" s="666" t="str">
        <f>IF(LEFT(AE353,3)="日本特",IF(OR(MID(R353,2,1)="開",MID(R353,2,1)="表",MID(R353,2,1)="登"),VLOOKUP(R353,'本件、証拠文献テーマコード'!C$2:I$379,7,FALSE),VLOOKUP(R353,'本件、証拠文献テーマコード'!G$2:I$379,3,FALSE)),"")</f>
        <v/>
      </c>
      <c r="AZ353" s="54">
        <f ca="1">INDIRECT("審判データ!"&amp;ADDRESS(MATCH(C353,審判データ!$AH$1:$AH$379,0),20))</f>
        <v>2010</v>
      </c>
    </row>
    <row r="354" spans="1:52" ht="27" x14ac:dyDescent="0.15">
      <c r="A354" s="1003"/>
      <c r="B354" s="586" t="str">
        <f ca="1">IF(A354="",B353,INDIRECT("審判データ!"&amp;ADDRESS(MATCH(A354,審判データ!$HC$1:$HC$379,0),20))&amp;" / "&amp;INDIRECT("審判データ!"&amp;ADDRESS(MATCH(A354,審判データ!$HC$1:$HC$379,0),21)))</f>
        <v>2010 / 29-2</v>
      </c>
      <c r="C354" s="737">
        <v>2842215</v>
      </c>
      <c r="D354" s="413" t="s">
        <v>9140</v>
      </c>
      <c r="E354" s="163" t="s">
        <v>9138</v>
      </c>
      <c r="F354" s="43" t="s">
        <v>9139</v>
      </c>
      <c r="G354" s="43" t="s">
        <v>9146</v>
      </c>
      <c r="H354" s="43" t="s">
        <v>9129</v>
      </c>
      <c r="I354" s="43" t="s">
        <v>9133</v>
      </c>
      <c r="J354" s="43" t="s">
        <v>9135</v>
      </c>
      <c r="K354" s="43" t="s">
        <v>9137</v>
      </c>
      <c r="L354" s="1005"/>
      <c r="M354" s="984"/>
      <c r="N354" s="1007"/>
      <c r="O354" s="1009"/>
      <c r="P354" s="993"/>
      <c r="Q354" s="715" t="s">
        <v>23052</v>
      </c>
      <c r="R354" s="716" t="s">
        <v>23244</v>
      </c>
      <c r="S354" s="706" t="str">
        <f>IF(OR(LEFT(R354)="特",LEFT(R354)="実"),VLOOKUP(R354,'証拠（JP特許）'!$B$2:$D$299,2,FALSE),IF(AND(OR(LEFT(R354,2)="US",LEFT(R354,2)="WO",LEFT(R354,2)="GB",LEFT(R354,2)="EP",LEFT(R354,2)="DE"),OR(MID(R354,3,1)="1",MID(R354,3,1)="2",MID(R354,3,1)="3",MID(R354,3,1)="4",MID(R354,3,1)="5",MID(R354,3,1)="6",MID(R354,3,1)="7",MID(R354,3,1)="8",MID(R354,3,1)="9",MID(R354,3,1)="0")),VLOOKUP(R354,'証拠（WW特許）'!$B$2:$C$90,2,FALSE),"_"))</f>
        <v>実願昭50-39192</v>
      </c>
      <c r="T354" s="707" t="str">
        <f>IF(OR(LEFT(R354)="特",LEFT(R354)="実"),VLOOKUP(R354,'証拠（JP特許）'!$B$2:$E$299,4,FALSE),"_")</f>
        <v>実登1400582</v>
      </c>
      <c r="U354" s="716" t="s">
        <v>94</v>
      </c>
      <c r="V354" s="715" t="s">
        <v>25</v>
      </c>
      <c r="W354" s="708" t="str">
        <f t="shared" si="27"/>
        <v>JP51119082Y</v>
      </c>
      <c r="X354" s="709"/>
      <c r="Y354" s="709" t="str">
        <f t="shared" si="28"/>
        <v>1400582U</v>
      </c>
      <c r="Z354" s="91" t="str">
        <f ca="1">IF(OR(LEFT(R354)="特",LEFT(R354)="実",AND(OR(LEFT(R354,2)="US",LEFT(R354,2)="WO",LEFT(R354,2)="GB",LEFT(R354,2)="EP",LEFT(R354,2)="DE"),OR(MID(R354,3,1)="1",MID(R354,3,1)="2",MID(R354,3,1)="3",MID(R354,3,1)="4",MID(R354,3,1)="5",MID(R354,3,1)="6",MID(R354,3,1)="7",MID(R354,3,1)="8",MID(R354,3,1)="9",MID(R354,3,1)="0",))),IF(COUNTIF(INDIRECT("拒絶理由・拒絶査定・異議申立!"&amp;ADDRESS(MATCH(C354,拒絶理由・拒絶査定・異議申立!B$1:B$1000,0),3)&amp;":"&amp;ADDRESS(MATCH(C354,拒絶理由・拒絶査定・異議申立!B$1:B$1000,0),50)),R354)+COUNTIF(INDIRECT("拒絶理由・拒絶査定・異議申立!"&amp;ADDRESS(MATCH(C354,拒絶理由・拒絶査定・異議申立!B$1:B$1000,0),3)&amp;":"&amp;ADDRESS(MATCH(C354,拒絶理由・拒絶査定・異議申立!B$1:B$1000,0),50)),T354)&gt;0,"Yes","No"),"")</f>
        <v>No</v>
      </c>
      <c r="AA354" s="92" t="str">
        <f ca="1">IF(OR(LEFT(R354)="特",LEFT(R354)="実",AND(OR(LEFT(R354,2)="US",LEFT(R354,2)="WO",LEFT(R354,2)="GB",LEFT(R354,2)="EP",LEFT(R354,2)="DE"),OR(MID(R354,3,1)="1",MID(R354,3,1)="2",MID(R354,3,1)="3",MID(R354,3,1)="4",MID(R354,3,1)="5",MID(R354,3,1)="6",MID(R354,3,1)="7",MID(R354,3,1)="8",MID(R354,3,1)="9",MID(R354,3,1)="0",))),IF(COUNTIF(INDIRECT("先行技術調査・登録査定!"&amp;ADDRESS(MATCH(C354,先行技術調査・登録査定!B$1:B$1000,0),3)&amp;":"&amp;ADDRESS(MATCH(C354,先行技術調査・登録査定!B$1:B$1000,0),49)),R354)+COUNTIF(INDIRECT("先行技術調査・登録査定!"&amp;ADDRESS(MATCH(C354,先行技術調査・登録査定!B$1:B$1000,0),3)&amp;":"&amp;ADDRESS(MATCH(C354,先行技術調査・登録査定!B$1:B$1000,0),49)),T354)&gt;0,"Yes","No"),"")</f>
        <v>No</v>
      </c>
      <c r="AB354" s="169" t="str">
        <f t="shared" ref="AB354:AB457" ca="1" si="30">IF(Z354="","",IF(AND(Z354="No",AA354="No"),"Yes","No"))</f>
        <v>Yes</v>
      </c>
      <c r="AC354" s="94" t="str">
        <f>IF(OR(LEFT(R354)="特",LEFT(R354)="実",AND(OR(LEFT(R354,2)="US",LEFT(R354,2)="WO",LEFT(R354,2)="GB",LEFT(R354,2)="EP",LEFT(R354,2)="DE"),OR(MID(R354,3,1)="1",MID(R354,3,1)="2",MID(R354,3,1)="3",MID(R354,3,1)="4",MID(R354,3,1)="5",MID(R354,3,1)="6",MID(R354,3,1)="7",MID(R354,3,1)="8",MID(R354,3,1)="9",MID(R354,3,1)="0",))),"",VLOOKUP($C354,非特許文献リスト!$A$2:$C$196,2,FALSE))</f>
        <v/>
      </c>
      <c r="AD354" s="95" t="str">
        <f>IF(OR(LEFT(R354)="特",LEFT(R354)="実",AND(OR(LEFT(R354,2)="US",LEFT(R354,2)="WO",LEFT(R354,2)="GB",LEFT(R354,2)="EP",LEFT(R354,2)="DE"),OR(MID(R354,3,1)="1",MID(R354,3,1)="2",MID(R354,3,1)="3",MID(R354,3,1)="4",MID(R354,3,1)="5",MID(R354,3,1)="6",MID(R354,3,1)="7",MID(R354,3,1)="8",MID(R354,3,1)="9",MID(R354,3,1)="0",))),"",VLOOKUP($C354,非特許文献リスト!$A$2:$C$196,3,FALSE))</f>
        <v/>
      </c>
      <c r="AE354" s="175" t="str">
        <f t="shared" si="29"/>
        <v>日本特許文献</v>
      </c>
      <c r="AF354" s="176" t="str">
        <f>IF(OR(LEFT(R354)="特",LEFT(R354)="実"),VLOOKUP(R354,'証拠（JP特許）'!$B$2:$AB$299,10,FALSE),IF(AND(OR(LEFT(R354,2)="US",LEFT(R354,2)="WO",LEFT(R354,2)="GB",LEFT(R354,2)="EP",LEFT(R354,2)="DE"),OR(MID(R354,3,1)="1",MID(R354,3,1)="2",MID(R354,3,1)="3",MID(R354,3,1)="4",MID(R354,3,1)="5",MID(R354,3,1)="6",MID(R354,3,1)="7",MID(R354,3,1)="8",MID(R354,3,1)="9",MID(R354,3,1)="0",)),VLOOKUP(R354,'証拠（WW特許）'!$B$2:$M$90,8,FALSE),""))</f>
        <v>マツクス株式会社</v>
      </c>
      <c r="AG354" s="176">
        <f>IF(OR(LEFT(R354)="特",LEFT(R354)="実"),VLOOKUP(R354,'証拠（JP特許）'!$B$2:$AB$299,26,FALSE),IF(AND(OR(LEFT(R354,2)="US",LEFT(R354,2)="WO",LEFT(R354,2)="GB",LEFT(R354,2)="EP",LEFT(R354,2)="DE"),OR(MID(R354,3,1)="1",MID(R354,3,1)="2",MID(R354,3,1)="3",MID(R354,3,1)="4",MID(R354,3,1)="5",MID(R354,3,1)="6",MID(R354,3,1)="7",MID(R354,3,1)="8",MID(R354,3,1)="9",MID(R354,3,1)="0",)),VLOOKUP(R354,'証拠（WW特許）'!$B$2:$M$90,12,FALSE),""))</f>
        <v>0</v>
      </c>
      <c r="AH354" s="58" t="str">
        <f>IF(OR(LEFT(R354)="特",LEFT(R354)="実"),VLOOKUP(R354,'証拠（JP特許）'!$B$2:$X$299,20,FALSE),IF(AND(OR(LEFT(R354,2)="US",LEFT(R354,2)="WO",LEFT(R354,2)="GB",LEFT(R354,2)="EP",LEFT(R354,2)="DE"),OR(MID(R354,3,1)="1",MID(R354,3,1)="2",MID(R354,3,1)="3",MID(R354,3,1)="4",MID(R354,3,1)="5",MID(R354,3,1)="6",MID(R354,3,1)="7",MID(R354,3,1)="8",MID(R354,3,1)="9",MID(R354,3,1)="0",)),VLOOKUP(R354,'証拠（WW特許）'!$B$2:$U$90,20,FALSE),""))</f>
        <v>B25C   1/04    (2006.01),B25C   7/00    (2006.01)</v>
      </c>
      <c r="AI354" s="58" t="str">
        <f>IF(OR(LEFT(R354)="特",LEFT(R354)="実"),VLOOKUP(R354,'証拠（JP特許）'!$B$2:$X$299,21,FALSE),"")</f>
        <v>B25C  1/04       ,B25C  7/00      A</v>
      </c>
      <c r="AJ354" s="58" t="str">
        <f>IF(OR(LEFT(R354)="特",LEFT(R354)="実"),VLOOKUP(R354,'証拠（JP特許）'!$B$2:$X$299,22,FALSE),"")</f>
        <v>3C068AA01,3C068BB01,3C068CC02,3C068DD03,3C068DD18,3C068EE06,3C068EE20,3C068GG20,3C068HH09</v>
      </c>
      <c r="AK354" s="59" t="str">
        <f>IF(OR(LEFT(R354)="特",LEFT(R354)="実"),VLOOKUP(R354,'証拠（JP特許）'!$B$2:$X$299,17,FALSE),IF(AND(OR(LEFT(R354,2)="US",LEFT(R354,2)="WO",LEFT(R354,2)="GB",LEFT(R354,2)="EP",LEFT(R354,2)="DE"),OR(MID(R354,3,1)="1",MID(R354,3,1)="2",MID(R354,3,1)="3",MID(R354,3,1)="4",MID(R354,3,1)="5",MID(R354,3,1)="6",MID(R354,3,1)="7",MID(R354,3,1)="8",MID(R354,3,1)="9",MID(R354,3,1)="0",)),VLOOKUP(R354,'証拠（WW特許）'!$B$2:$U$90,16,FALSE),""))</f>
        <v>1976.09.27</v>
      </c>
      <c r="AL354" s="58"/>
      <c r="AM354" s="58"/>
      <c r="AN354" s="58"/>
      <c r="AO354" s="58" t="str">
        <f ca="1">IF(OR(LEFT(R354)="特",LEFT(R354)="実",AND(OR(LEFT(R354,2)="US",LEFT(R354,2)="WO",LEFT(R354,2)="GB",LEFT(R354,2)="EP",LEFT(R354,2)="DE"),OR(MID(R354,3,1)="1",MID(R354,3,1)="2",MID(R354,3,1)="3",MID(R354,3,1)="4",MID(R354,3,1)="5",MID(R354,3,1)="6",MID(R354,3,1)="7",MID(R354,3,1)="8",MID(R354,3,1)="9",MID(R354,3,1)="0"))),IF(COUNTIF(INDIRECT("発明者引用!"&amp;ADDRESS(MATCH(C354,発明者引用!B$1:B$196,0),4)&amp;":"&amp;ADDRESS(MATCH(C354,発明者引用!B$1:B$196,0),17)),R354)+COUNTIF(INDIRECT("発明者引用!"&amp;ADDRESS(MATCH(C354,発明者引用!B$1:B$196,0),4)&amp;":"&amp;ADDRESS(MATCH(C354,発明者引用!B$1:B$196,0),17)),#REF!)+COUNTIF(INDIRECT("発明者引用!"&amp;ADDRESS(MATCH(C354,発明者引用!B$1:B$196,0),4)&amp;":"&amp;ADDRESS(MATCH(C354,発明者引用!B$1:B$196,0),17)),T354)&gt;0,"Yes","No"),"")</f>
        <v>No</v>
      </c>
      <c r="AP354" s="58" t="str">
        <f ca="1">IF(OR(LEFT(R354)="特",LEFT(R354)="実",AND(OR(LEFT(R354,2)="US",LEFT(R354,2)="WO",LEFT(R354,2)="GB",LEFT(R354,2)="EP",LEFT(R354,2)="DE"),OR(MID(R354,3,1)="1",MID(R354,3,1)="2",MID(R354,3,1)="3",MID(R354,3,1)="4",MID(R354,3,1)="5",MID(R354,3,1)="6",MID(R354,3,1)="7",MID(R354,3,1)="8",MID(R354,3,1)="9",MID(R354,3,1)="0"))),IF(VLOOKUP(C354,ファミリ引用特許WO!$A$2:$B$241,2,FALSE)+VLOOKUP(C354,ファミリ引用文献WO!$A$2:$C$241,3,FALSE)=0,"ISR無し",IF(COUNTIF(INDIRECT("ファミリ引用特許WO!"&amp;ADDRESS(MATCH(C354,ファミリ引用特許WO!$A$2:$A$241,0),1)&amp;":"&amp;ADDRESS(MATCH(C354,ファミリ引用特許WO!$A$2:$A$241,0),19)),R354)+COUNTIF(INDIRECT("ファミリ引用特許WO!"&amp;ADDRESS(MATCH(C354,ファミリ引用特許WO!$A$2:$A$241,0),1)&amp;":"&amp;ADDRESS(MATCH(C354,ファミリ引用特許WO!$A$2:$A$241,0),19)),S354)+COUNTIF(INDIRECT("ファミリ引用特許WO!"&amp;ADDRESS(MATCH(C354,ファミリ引用特許WO!$A$2:$A$241,0),1)&amp;":"&amp;ADDRESS(MATCH(C354,ファミリ引用特許WO!$A$2:$A$241,0),19)),T354)+COUNTIF(INDIRECT("ファミリ引用特許WO!"&amp;ADDRESS(MATCH(C354,ファミリ引用特許WO!$A$2:$A$241,0),1)&amp;":"&amp;ADDRESS(MATCH(C354,ファミリ引用特許WO!$A$2:$A$241,0),19)),W354)+COUNTIF(INDIRECT("ファミリ引用特許WO!"&amp;ADDRESS(MATCH(C354,ファミリ引用特許WO!$A$2:$A$241,0),1)&amp;":"&amp;ADDRESS(MATCH(C354,ファミリ引用特許WO!$A$2:$A$241,0),19)),Y354)&gt;0,"Yes","No")),"")</f>
        <v>ISR無し</v>
      </c>
      <c r="AQ354" s="55" t="str">
        <f ca="1">IF(OR(LEFT(R354)="特",LEFT(R354)="実",AND(OR(LEFT(R354,2)="US",LEFT(R354,2)="WO",LEFT(R354,2)="GB",LEFT(R354,2)="EP",LEFT(R354,2)="DE"),OR(MID(R354,3,1)="1",MID(R354,3,1)="2",MID(R354,3,1)="3",MID(R354,3,1)="4",MID(R354,3,1)="5",MID(R354,3,1)="6",MID(R354,3,1)="7",MID(R354,3,1)="8",MID(R354,3,1)="9",MID(R354,3,1)="0"))),IF(VLOOKUP(C354,'ファミリ引用特許表記修正（ex.A2→A）'!$A$2:$B$241,2,FALSE)=0,"family無し",IF(COUNTIF(INDIRECT("'ファミリ引用特許表記修正（ex.A2→A）'!"&amp;ADDRESS(MATCH(C354,'ファミリ引用特許表記修正（ex.A2→A）'!$A$2:$A$241,0),1)&amp;":"&amp;ADDRESS(MATCH(C354,'ファミリ引用特許表記修正（ex.A2→A）'!$A$2:$A$241,0),171)),R354)+COUNTIF(INDIRECT("'ファミリ引用特許表記修正（ex.A2→A）'!"&amp;ADDRESS(MATCH(C354,'ファミリ引用特許表記修正（ex.A2→A）'!$A$2:$A$241,0),1)&amp;":"&amp;ADDRESS(MATCH(C354,'ファミリ引用特許表記修正（ex.A2→A）'!$A$2:$A$241,0),171)),S354)+COUNTIF(INDIRECT("'ファミリ引用特許表記修正（ex.A2→A）'!"&amp;ADDRESS(MATCH(C354,'ファミリ引用特許表記修正（ex.A2→A）'!$A$2:$A$241,0),1)&amp;":"&amp;ADDRESS(MATCH(C354,'ファミリ引用特許表記修正（ex.A2→A）'!$A$2:$A$241,0),171)),T354)+COUNTIF(INDIRECT("'ファミリ引用特許表記修正（ex.A2→A）'!"&amp;ADDRESS(MATCH(C354,'ファミリ引用特許表記修正（ex.A2→A）'!$A$2:$A$241,0),1)&amp;":"&amp;ADDRESS(MATCH(C354,'ファミリ引用特許表記修正（ex.A2→A）'!$A$2:$A$241,0),171)),W354)+COUNTIF(INDIRECT("'ファミリ引用特許表記修正（ex.A2→A）'!"&amp;ADDRESS(MATCH(C354,'ファミリ引用特許表記修正（ex.A2→A）'!$A$2:$A$241,0),1)&amp;":"&amp;ADDRESS(MATCH(C354,'ファミリ引用特許表記修正（ex.A2→A）'!$A$2:$A$241,0),171)),Y354)&gt;0,"Yes","No")),"")</f>
        <v>family無し</v>
      </c>
      <c r="AR354" s="193" t="str">
        <f>IF(OR(LEFT(R354)="特",LEFT(R354)="実",AND(OR(LEFT(R354,2)="US",LEFT(R354,2)="WO",LEFT(R354,2)="GB",LEFT(R354,2)="EP",LEFT(R354,2)="DE"),OR(MID(R354,3,1)="1",MID(R354,3,1)="2",MID(R354,3,1)="3",MID(R354,3,1)="4",MID(R354,3,1)="5",MID(R354,3,1)="6",MID(R354,3,1)="7",MID(R354,3,1)="8",MID(R354,3,1)="9",MID(R354,3,1)="0",))),"",VLOOKUP($C354,ファミリ発明者引用文献!A$3:B$235,2,FALSE))</f>
        <v/>
      </c>
      <c r="AS354" s="55" t="str">
        <f>VLOOKUP(C354,ファミリ引用文献WO!A$2:B$241,2,FALSE)</f>
        <v/>
      </c>
      <c r="AT354" s="58" t="str">
        <f>VLOOKUP(C354,ファミリ引用文献!A$3:B$242,2,FALSE)</f>
        <v/>
      </c>
      <c r="AU354" s="58" t="str">
        <f>VLOOKUP(C354,審判データ!AH$2:BT$379,39,FALSE)</f>
        <v>CN01106723A;CN01044215C;DE04433746A;DE04433746C;特開平07-136943;特許02842215;KR19950008050A;KR00141064B;US5649660</v>
      </c>
      <c r="AV354" s="62" t="str">
        <f ca="1">IF(INDIRECT("審判データ!"&amp;ADDRESS(MATCH(C354,審判データ!$AH$1:$AH$379,0),32))="早期審査の対象とする","早期審査","")</f>
        <v/>
      </c>
      <c r="AW354" s="665" t="str">
        <f t="shared" si="26"/>
        <v>一致</v>
      </c>
      <c r="AX354" s="666" t="str">
        <f>IF(LEFT(AE354,3)="日本特",IF(LEFT(C354)="特",VLOOKUP(C354,'本件、証拠文献テーマコード'!G$2:I$376,3,FALSE),VLOOKUP(C354,'本件、証拠文献テーマコード'!B$2:I$376,8,FALSE)),"")</f>
        <v>3C068</v>
      </c>
      <c r="AY354" s="666" t="str">
        <f>IF(LEFT(AE354,3)="日本特",IF(OR(MID(R354,2,1)="開",MID(R354,2,1)="表",MID(R354,2,1)="登"),VLOOKUP(R354,'本件、証拠文献テーマコード'!C$2:I$379,7,FALSE),VLOOKUP(R354,'本件、証拠文献テーマコード'!G$2:I$379,3,FALSE)),"")</f>
        <v>3C068</v>
      </c>
      <c r="AZ354" s="54">
        <f ca="1">INDIRECT("審判データ!"&amp;ADDRESS(MATCH(C354,審判データ!$AH$1:$AH$379,0),20))</f>
        <v>2010</v>
      </c>
    </row>
    <row r="355" spans="1:52" ht="27" x14ac:dyDescent="0.15">
      <c r="A355" s="994" t="s">
        <v>23053</v>
      </c>
      <c r="B355" s="586" t="str">
        <f ca="1">IF(A355="",B354,INDIRECT("審判データ!"&amp;ADDRESS(MATCH(A355,審判データ!$HC$1:$HC$379,0),20))&amp;" / "&amp;INDIRECT("審判データ!"&amp;ADDRESS(MATCH(A355,審判データ!$HC$1:$HC$379,0),21)))</f>
        <v>2010 / 29-2</v>
      </c>
      <c r="C355" s="739">
        <v>3301860</v>
      </c>
      <c r="D355" s="740" t="s">
        <v>1743</v>
      </c>
      <c r="E355" s="1" t="s">
        <v>1744</v>
      </c>
      <c r="F355" s="1" t="s">
        <v>1745</v>
      </c>
      <c r="G355" s="1" t="s">
        <v>1746</v>
      </c>
      <c r="H355" s="1" t="s">
        <v>9203</v>
      </c>
      <c r="I355" s="1" t="s">
        <v>9208</v>
      </c>
      <c r="J355" s="1" t="s">
        <v>9210</v>
      </c>
      <c r="K355" s="5" t="s">
        <v>9212</v>
      </c>
      <c r="L355" s="995" t="s">
        <v>23054</v>
      </c>
      <c r="M355" s="997" t="s">
        <v>89</v>
      </c>
      <c r="N355" s="997" t="s">
        <v>23055</v>
      </c>
      <c r="O355" s="999">
        <v>0</v>
      </c>
      <c r="P355" s="1001" t="s">
        <v>23056</v>
      </c>
      <c r="Q355" s="706" t="s">
        <v>22993</v>
      </c>
      <c r="R355" s="707" t="s">
        <v>23057</v>
      </c>
      <c r="S355" s="706" t="str">
        <f>IF(OR(LEFT(R355)="特",LEFT(R355)="実"),VLOOKUP(R355,'証拠（JP特許）'!$B$2:$D$299,2,FALSE),IF(AND(OR(LEFT(R355,2)="US",LEFT(R355,2)="WO",LEFT(R355,2)="GB",LEFT(R355,2)="EP",LEFT(R355,2)="DE"),OR(MID(R355,3,1)="1",MID(R355,3,1)="2",MID(R355,3,1)="3",MID(R355,3,1)="4",MID(R355,3,1)="5",MID(R355,3,1)="6",MID(R355,3,1)="7",MID(R355,3,1)="8",MID(R355,3,1)="9",MID(R355,3,1)="0")),VLOOKUP(R355,'証拠（WW特許）'!$B$2:$C$90,2,FALSE),"_"))</f>
        <v>実願昭58-1506</v>
      </c>
      <c r="T355" s="707" t="str">
        <f>IF(OR(LEFT(R355)="特",LEFT(R355)="実"),VLOOKUP(R355,'証拠（JP特許）'!$B$2:$E$299,4,FALSE),"_")</f>
        <v>_</v>
      </c>
      <c r="U355" s="588" t="s">
        <v>94</v>
      </c>
      <c r="V355" s="591" t="s">
        <v>122</v>
      </c>
      <c r="W355" s="708" t="str">
        <f t="shared" si="27"/>
        <v>JP59107072Y</v>
      </c>
      <c r="X355" s="709"/>
      <c r="Y355" s="709" t="str">
        <f t="shared" si="28"/>
        <v/>
      </c>
      <c r="Z355" s="91" t="str">
        <f ca="1">IF(OR(LEFT(R355)="特",LEFT(R355)="実",AND(OR(LEFT(R355,2)="US",LEFT(R355,2)="WO",LEFT(R355,2)="GB",LEFT(R355,2)="EP",LEFT(R355,2)="DE"),OR(MID(R355,3,1)="1",MID(R355,3,1)="2",MID(R355,3,1)="3",MID(R355,3,1)="4",MID(R355,3,1)="5",MID(R355,3,1)="6",MID(R355,3,1)="7",MID(R355,3,1)="8",MID(R355,3,1)="9",MID(R355,3,1)="0",))),IF(COUNTIF(INDIRECT("拒絶理由・拒絶査定・異議申立!"&amp;ADDRESS(MATCH(C355,拒絶理由・拒絶査定・異議申立!B$1:B$1000,0),3)&amp;":"&amp;ADDRESS(MATCH(C355,拒絶理由・拒絶査定・異議申立!B$1:B$1000,0),50)),R355)+COUNTIF(INDIRECT("拒絶理由・拒絶査定・異議申立!"&amp;ADDRESS(MATCH(C355,拒絶理由・拒絶査定・異議申立!B$1:B$1000,0),3)&amp;":"&amp;ADDRESS(MATCH(C355,拒絶理由・拒絶査定・異議申立!B$1:B$1000,0),50)),T355)&gt;0,"Yes","No"),"")</f>
        <v>No</v>
      </c>
      <c r="AA355" s="92" t="str">
        <f ca="1">IF(OR(LEFT(R355)="特",LEFT(R355)="実",AND(OR(LEFT(R355,2)="US",LEFT(R355,2)="WO",LEFT(R355,2)="GB",LEFT(R355,2)="EP",LEFT(R355,2)="DE"),OR(MID(R355,3,1)="1",MID(R355,3,1)="2",MID(R355,3,1)="3",MID(R355,3,1)="4",MID(R355,3,1)="5",MID(R355,3,1)="6",MID(R355,3,1)="7",MID(R355,3,1)="8",MID(R355,3,1)="9",MID(R355,3,1)="0",))),IF(COUNTIF(INDIRECT("先行技術調査・登録査定!"&amp;ADDRESS(MATCH(C355,先行技術調査・登録査定!B$1:B$1000,0),3)&amp;":"&amp;ADDRESS(MATCH(C355,先行技術調査・登録査定!B$1:B$1000,0),49)),R355)+COUNTIF(INDIRECT("先行技術調査・登録査定!"&amp;ADDRESS(MATCH(C355,先行技術調査・登録査定!B$1:B$1000,0),3)&amp;":"&amp;ADDRESS(MATCH(C355,先行技術調査・登録査定!B$1:B$1000,0),49)),T355)&gt;0,"Yes","No"),"")</f>
        <v>No</v>
      </c>
      <c r="AB355" s="169" t="str">
        <f t="shared" ca="1" si="30"/>
        <v>Yes</v>
      </c>
      <c r="AC355" s="94" t="str">
        <f>IF(OR(LEFT(R355)="特",LEFT(R355)="実",AND(OR(LEFT(R355,2)="US",LEFT(R355,2)="WO",LEFT(R355,2)="GB",LEFT(R355,2)="EP",LEFT(R355,2)="DE"),OR(MID(R355,3,1)="1",MID(R355,3,1)="2",MID(R355,3,1)="3",MID(R355,3,1)="4",MID(R355,3,1)="5",MID(R355,3,1)="6",MID(R355,3,1)="7",MID(R355,3,1)="8",MID(R355,3,1)="9",MID(R355,3,1)="0",))),"",VLOOKUP($C355,非特許文献リスト!$A$2:$C$196,2,FALSE))</f>
        <v/>
      </c>
      <c r="AD355" s="95" t="str">
        <f>IF(OR(LEFT(R355)="特",LEFT(R355)="実",AND(OR(LEFT(R355,2)="US",LEFT(R355,2)="WO",LEFT(R355,2)="GB",LEFT(R355,2)="EP",LEFT(R355,2)="DE"),OR(MID(R355,3,1)="1",MID(R355,3,1)="2",MID(R355,3,1)="3",MID(R355,3,1)="4",MID(R355,3,1)="5",MID(R355,3,1)="6",MID(R355,3,1)="7",MID(R355,3,1)="8",MID(R355,3,1)="9",MID(R355,3,1)="0",))),"",VLOOKUP($C355,非特許文献リスト!$A$2:$C$196,3,FALSE))</f>
        <v/>
      </c>
      <c r="AE355" s="175" t="str">
        <f t="shared" si="29"/>
        <v>日本特許文献</v>
      </c>
      <c r="AF355" s="176" t="str">
        <f>IF(OR(LEFT(R355)="特",LEFT(R355)="実"),VLOOKUP(R355,'証拠（JP特許）'!$B$2:$AB$299,10,FALSE),IF(AND(OR(LEFT(R355,2)="US",LEFT(R355,2)="WO",LEFT(R355,2)="GB",LEFT(R355,2)="EP",LEFT(R355,2)="DE"),OR(MID(R355,3,1)="1",MID(R355,3,1)="2",MID(R355,3,1)="3",MID(R355,3,1)="4",MID(R355,3,1)="5",MID(R355,3,1)="6",MID(R355,3,1)="7",MID(R355,3,1)="8",MID(R355,3,1)="9",MID(R355,3,1)="0",)),VLOOKUP(R355,'証拠（WW特許）'!$B$2:$M$90,8,FALSE),""))</f>
        <v>日立金属株式会社</v>
      </c>
      <c r="AG355" s="176" t="str">
        <f>IF(OR(LEFT(R355)="特",LEFT(R355)="実"),VLOOKUP(R355,'証拠（JP特許）'!$B$2:$AB$299,26,FALSE),IF(AND(OR(LEFT(R355,2)="US",LEFT(R355,2)="WO",LEFT(R355,2)="GB",LEFT(R355,2)="EP",LEFT(R355,2)="DE"),OR(MID(R355,3,1)="1",MID(R355,3,1)="2",MID(R355,3,1)="3",MID(R355,3,1)="4",MID(R355,3,1)="5",MID(R355,3,1)="6",MID(R355,3,1)="7",MID(R355,3,1)="8",MID(R355,3,1)="9",MID(R355,3,1)="0",)),VLOOKUP(R355,'証拠（WW特許）'!$B$2:$M$90,12,FALSE),""))</f>
        <v>福島　修司</v>
      </c>
      <c r="AH355" s="58" t="str">
        <f>IF(OR(LEFT(R355)="特",LEFT(R355)="実"),VLOOKUP(R355,'証拠（JP特許）'!$B$2:$X$299,20,FALSE),IF(AND(OR(LEFT(R355,2)="US",LEFT(R355,2)="WO",LEFT(R355,2)="GB",LEFT(R355,2)="EP",LEFT(R355,2)="DE"),OR(MID(R355,3,1)="1",MID(R355,3,1)="2",MID(R355,3,1)="3",MID(R355,3,1)="4",MID(R355,3,1)="5",MID(R355,3,1)="6",MID(R355,3,1)="7",MID(R355,3,1)="8",MID(R355,3,1)="9",MID(R355,3,1)="0",)),VLOOKUP(R355,'証拠（WW特許）'!$B$2:$U$90,20,FALSE),""))</f>
        <v>E03B  11/16    (2006.01),F04D  13/12    (2006.01),F04B  23/04    (2006.01),F16J  12/00    (2006.01)</v>
      </c>
      <c r="AI355" s="58" t="str">
        <f>IF(OR(LEFT(R355)="特",LEFT(R355)="実"),VLOOKUP(R355,'証拠（JP特許）'!$B$2:$X$299,21,FALSE),"")</f>
        <v>E03B 11/16       ,F04B 23/04       ,F16J 12/00      Z</v>
      </c>
      <c r="AJ355" s="58" t="str">
        <f>IF(OR(LEFT(R355)="特",LEFT(R355)="実"),VLOOKUP(R355,'証拠（JP特許）'!$B$2:$X$299,22,FALSE),"")</f>
        <v>3J046AA14,3J046AA20,3J046BA10,3J046BD05,3J046CA03,3J046DA10,3H071AA01,3H071BB11,3H071CC21,3H071CC44,3H071DD14,3H071DD31,3H071DD73,3H071DD89</v>
      </c>
      <c r="AK355" s="59" t="str">
        <f>IF(OR(LEFT(R355)="特",LEFT(R355)="実"),VLOOKUP(R355,'証拠（JP特許）'!$B$2:$X$299,17,FALSE),IF(AND(OR(LEFT(R355,2)="US",LEFT(R355,2)="WO",LEFT(R355,2)="GB",LEFT(R355,2)="EP",LEFT(R355,2)="DE"),OR(MID(R355,3,1)="1",MID(R355,3,1)="2",MID(R355,3,1)="3",MID(R355,3,1)="4",MID(R355,3,1)="5",MID(R355,3,1)="6",MID(R355,3,1)="7",MID(R355,3,1)="8",MID(R355,3,1)="9",MID(R355,3,1)="0",)),VLOOKUP(R355,'証拠（WW特許）'!$B$2:$U$90,16,FALSE),""))</f>
        <v>1984.07.19</v>
      </c>
      <c r="AL355" s="58"/>
      <c r="AM355" s="58"/>
      <c r="AN355" s="58"/>
      <c r="AO355" s="58" t="str">
        <f ca="1">IF(OR(LEFT(R355)="特",LEFT(R355)="実",AND(OR(LEFT(R355,2)="US",LEFT(R355,2)="WO",LEFT(R355,2)="GB",LEFT(R355,2)="EP",LEFT(R355,2)="DE"),OR(MID(R355,3,1)="1",MID(R355,3,1)="2",MID(R355,3,1)="3",MID(R355,3,1)="4",MID(R355,3,1)="5",MID(R355,3,1)="6",MID(R355,3,1)="7",MID(R355,3,1)="8",MID(R355,3,1)="9",MID(R355,3,1)="0"))),IF(COUNTIF(INDIRECT("発明者引用!"&amp;ADDRESS(MATCH(C355,発明者引用!B$1:B$196,0),4)&amp;":"&amp;ADDRESS(MATCH(C355,発明者引用!B$1:B$196,0),17)),R355)+COUNTIF(INDIRECT("発明者引用!"&amp;ADDRESS(MATCH(C355,発明者引用!B$1:B$196,0),4)&amp;":"&amp;ADDRESS(MATCH(C355,発明者引用!B$1:B$196,0),17)),#REF!)+COUNTIF(INDIRECT("発明者引用!"&amp;ADDRESS(MATCH(C355,発明者引用!B$1:B$196,0),4)&amp;":"&amp;ADDRESS(MATCH(C355,発明者引用!B$1:B$196,0),17)),T355)&gt;0,"Yes","No"),"")</f>
        <v>No</v>
      </c>
      <c r="AP355" s="58" t="str">
        <f ca="1">IF(OR(LEFT(R355)="特",LEFT(R355)="実",AND(OR(LEFT(R355,2)="US",LEFT(R355,2)="WO",LEFT(R355,2)="GB",LEFT(R355,2)="EP",LEFT(R355,2)="DE"),OR(MID(R355,3,1)="1",MID(R355,3,1)="2",MID(R355,3,1)="3",MID(R355,3,1)="4",MID(R355,3,1)="5",MID(R355,3,1)="6",MID(R355,3,1)="7",MID(R355,3,1)="8",MID(R355,3,1)="9",MID(R355,3,1)="0"))),IF(VLOOKUP(C355,ファミリ引用特許WO!$A$2:$B$241,2,FALSE)+VLOOKUP(C355,ファミリ引用文献WO!$A$2:$C$241,3,FALSE)=0,"ISR無し",IF(COUNTIF(INDIRECT("ファミリ引用特許WO!"&amp;ADDRESS(MATCH(C355,ファミリ引用特許WO!$A$2:$A$241,0),1)&amp;":"&amp;ADDRESS(MATCH(C355,ファミリ引用特許WO!$A$2:$A$241,0),19)),R355)+COUNTIF(INDIRECT("ファミリ引用特許WO!"&amp;ADDRESS(MATCH(C355,ファミリ引用特許WO!$A$2:$A$241,0),1)&amp;":"&amp;ADDRESS(MATCH(C355,ファミリ引用特許WO!$A$2:$A$241,0),19)),S355)+COUNTIF(INDIRECT("ファミリ引用特許WO!"&amp;ADDRESS(MATCH(C355,ファミリ引用特許WO!$A$2:$A$241,0),1)&amp;":"&amp;ADDRESS(MATCH(C355,ファミリ引用特許WO!$A$2:$A$241,0),19)),T355)+COUNTIF(INDIRECT("ファミリ引用特許WO!"&amp;ADDRESS(MATCH(C355,ファミリ引用特許WO!$A$2:$A$241,0),1)&amp;":"&amp;ADDRESS(MATCH(C355,ファミリ引用特許WO!$A$2:$A$241,0),19)),W355)+COUNTIF(INDIRECT("ファミリ引用特許WO!"&amp;ADDRESS(MATCH(C355,ファミリ引用特許WO!$A$2:$A$241,0),1)&amp;":"&amp;ADDRESS(MATCH(C355,ファミリ引用特許WO!$A$2:$A$241,0),19)),Y355)&gt;0,"Yes","No")),"")</f>
        <v>ISR無し</v>
      </c>
      <c r="AQ355" s="55" t="str">
        <f ca="1">IF(OR(LEFT(R355)="特",LEFT(R355)="実",AND(OR(LEFT(R355,2)="US",LEFT(R355,2)="WO",LEFT(R355,2)="GB",LEFT(R355,2)="EP",LEFT(R355,2)="DE"),OR(MID(R355,3,1)="1",MID(R355,3,1)="2",MID(R355,3,1)="3",MID(R355,3,1)="4",MID(R355,3,1)="5",MID(R355,3,1)="6",MID(R355,3,1)="7",MID(R355,3,1)="8",MID(R355,3,1)="9",MID(R355,3,1)="0"))),IF(VLOOKUP(C355,'ファミリ引用特許表記修正（ex.A2→A）'!$A$2:$B$241,2,FALSE)=0,"family無し",IF(COUNTIF(INDIRECT("'ファミリ引用特許表記修正（ex.A2→A）'!"&amp;ADDRESS(MATCH(C355,'ファミリ引用特許表記修正（ex.A2→A）'!$A$2:$A$241,0),1)&amp;":"&amp;ADDRESS(MATCH(C355,'ファミリ引用特許表記修正（ex.A2→A）'!$A$2:$A$241,0),171)),R355)+COUNTIF(INDIRECT("'ファミリ引用特許表記修正（ex.A2→A）'!"&amp;ADDRESS(MATCH(C355,'ファミリ引用特許表記修正（ex.A2→A）'!$A$2:$A$241,0),1)&amp;":"&amp;ADDRESS(MATCH(C355,'ファミリ引用特許表記修正（ex.A2→A）'!$A$2:$A$241,0),171)),S355)+COUNTIF(INDIRECT("'ファミリ引用特許表記修正（ex.A2→A）'!"&amp;ADDRESS(MATCH(C355,'ファミリ引用特許表記修正（ex.A2→A）'!$A$2:$A$241,0),1)&amp;":"&amp;ADDRESS(MATCH(C355,'ファミリ引用特許表記修正（ex.A2→A）'!$A$2:$A$241,0),171)),T355)+COUNTIF(INDIRECT("'ファミリ引用特許表記修正（ex.A2→A）'!"&amp;ADDRESS(MATCH(C355,'ファミリ引用特許表記修正（ex.A2→A）'!$A$2:$A$241,0),1)&amp;":"&amp;ADDRESS(MATCH(C355,'ファミリ引用特許表記修正（ex.A2→A）'!$A$2:$A$241,0),171)),W355)+COUNTIF(INDIRECT("'ファミリ引用特許表記修正（ex.A2→A）'!"&amp;ADDRESS(MATCH(C355,'ファミリ引用特許表記修正（ex.A2→A）'!$A$2:$A$241,0),1)&amp;":"&amp;ADDRESS(MATCH(C355,'ファミリ引用特許表記修正（ex.A2→A）'!$A$2:$A$241,0),171)),Y355)&gt;0,"Yes","No")),"")</f>
        <v>family無し</v>
      </c>
      <c r="AR355" s="193" t="str">
        <f>IF(OR(LEFT(R355)="特",LEFT(R355)="実",AND(OR(LEFT(R355,2)="US",LEFT(R355,2)="WO",LEFT(R355,2)="GB",LEFT(R355,2)="EP",LEFT(R355,2)="DE"),OR(MID(R355,3,1)="1",MID(R355,3,1)="2",MID(R355,3,1)="3",MID(R355,3,1)="4",MID(R355,3,1)="5",MID(R355,3,1)="6",MID(R355,3,1)="7",MID(R355,3,1)="8",MID(R355,3,1)="9",MID(R355,3,1)="0",))),"",VLOOKUP($C355,ファミリ発明者引用文献!A$3:B$235,2,FALSE))</f>
        <v/>
      </c>
      <c r="AS355" s="55" t="str">
        <f>VLOOKUP(C355,ファミリ引用文献WO!A$2:B$241,2,FALSE)</f>
        <v/>
      </c>
      <c r="AT355" s="58" t="str">
        <f>VLOOKUP(C355,ファミリ引用文献!A$3:B$242,2,FALSE)</f>
        <v/>
      </c>
      <c r="AU355" s="58" t="str">
        <f>VLOOKUP(C355,審判データ!AH$2:BT$379,39,FALSE)</f>
        <v>特開平07-331711;特許03301860;特開2000-303514;特許03302004;特開2000-303515;特許03392390</v>
      </c>
      <c r="AV355" s="62" t="str">
        <f ca="1">IF(INDIRECT("審判データ!"&amp;ADDRESS(MATCH(C355,審判データ!$AH$1:$AH$379,0),32))="早期審査の対象とする","早期審査","")</f>
        <v/>
      </c>
      <c r="AW355" s="665" t="str">
        <f t="shared" si="26"/>
        <v>不一致</v>
      </c>
      <c r="AX355" s="666" t="str">
        <f>IF(LEFT(AE355,3)="日本特",IF(LEFT(C355)="特",VLOOKUP(C355,'本件、証拠文献テーマコード'!G$2:I$376,3,FALSE),VLOOKUP(C355,'本件、証拠文献テーマコード'!B$2:I$376,8,FALSE)),"")</f>
        <v>2D020,3H030,3H130</v>
      </c>
      <c r="AY355" s="666" t="str">
        <f>IF(LEFT(AE355,3)="日本特",IF(OR(MID(R355,2,1)="開",MID(R355,2,1)="表",MID(R355,2,1)="登"),VLOOKUP(R355,'本件、証拠文献テーマコード'!C$2:I$379,7,FALSE),VLOOKUP(R355,'本件、証拠文献テーマコード'!G$2:I$379,3,FALSE)),"")</f>
        <v>3H071,3H030,2D020,3J046</v>
      </c>
      <c r="AZ355" s="54">
        <f ca="1">INDIRECT("審判データ!"&amp;ADDRESS(MATCH(C355,審判データ!$AH$1:$AH$379,0),20))</f>
        <v>2010</v>
      </c>
    </row>
    <row r="356" spans="1:52" ht="54" x14ac:dyDescent="0.15">
      <c r="A356" s="994"/>
      <c r="B356" s="586" t="str">
        <f ca="1">IF(A356="",B355,INDIRECT("審判データ!"&amp;ADDRESS(MATCH(A356,審判データ!$HC$1:$HC$379,0),20))&amp;" / "&amp;INDIRECT("審判データ!"&amp;ADDRESS(MATCH(A356,審判データ!$HC$1:$HC$379,0),21)))</f>
        <v>2010 / 29-2</v>
      </c>
      <c r="C356" s="739">
        <v>3301860</v>
      </c>
      <c r="D356" s="740" t="s">
        <v>1743</v>
      </c>
      <c r="E356" s="1" t="s">
        <v>1744</v>
      </c>
      <c r="F356" s="1" t="s">
        <v>1745</v>
      </c>
      <c r="G356" s="1" t="s">
        <v>1746</v>
      </c>
      <c r="H356" s="1" t="s">
        <v>9203</v>
      </c>
      <c r="I356" s="1" t="s">
        <v>9208</v>
      </c>
      <c r="J356" s="1" t="s">
        <v>9210</v>
      </c>
      <c r="K356" s="5" t="s">
        <v>9212</v>
      </c>
      <c r="L356" s="996"/>
      <c r="M356" s="998"/>
      <c r="N356" s="998"/>
      <c r="O356" s="1000"/>
      <c r="P356" s="1002"/>
      <c r="Q356" s="706" t="s">
        <v>192</v>
      </c>
      <c r="R356" s="707" t="s">
        <v>23058</v>
      </c>
      <c r="S356" s="706" t="str">
        <f>IF(OR(LEFT(R356)="特",LEFT(R356)="実"),VLOOKUP(R356,'証拠（JP特許）'!$B$2:$D$299,2,FALSE),IF(AND(OR(LEFT(R356,2)="US",LEFT(R356,2)="WO",LEFT(R356,2)="GB",LEFT(R356,2)="EP",LEFT(R356,2)="DE"),OR(MID(R356,3,1)="1",MID(R356,3,1)="2",MID(R356,3,1)="3",MID(R356,3,1)="4",MID(R356,3,1)="5",MID(R356,3,1)="6",MID(R356,3,1)="7",MID(R356,3,1)="8",MID(R356,3,1)="9",MID(R356,3,1)="0")),VLOOKUP(R356,'証拠（WW特許）'!$B$2:$C$90,2,FALSE),"_"))</f>
        <v>_</v>
      </c>
      <c r="T356" s="707" t="str">
        <f>IF(OR(LEFT(R356)="特",LEFT(R356)="実"),VLOOKUP(R356,'証拠（JP特許）'!$B$2:$E$299,4,FALSE),"_")</f>
        <v>_</v>
      </c>
      <c r="U356" s="588" t="s">
        <v>94</v>
      </c>
      <c r="V356" s="591" t="s">
        <v>203</v>
      </c>
      <c r="W356" s="708" t="str">
        <f t="shared" si="27"/>
        <v/>
      </c>
      <c r="X356" s="709"/>
      <c r="Y356" s="709" t="str">
        <f t="shared" si="28"/>
        <v/>
      </c>
      <c r="Z356" s="91" t="str">
        <f ca="1">IF(OR(LEFT(R356)="特",LEFT(R356)="実",AND(OR(LEFT(R356,2)="US",LEFT(R356,2)="WO",LEFT(R356,2)="GB",LEFT(R356,2)="EP",LEFT(R356,2)="DE"),OR(MID(R356,3,1)="1",MID(R356,3,1)="2",MID(R356,3,1)="3",MID(R356,3,1)="4",MID(R356,3,1)="5",MID(R356,3,1)="6",MID(R356,3,1)="7",MID(R356,3,1)="8",MID(R356,3,1)="9",MID(R356,3,1)="0",))),IF(COUNTIF(INDIRECT("拒絶理由・拒絶査定・異議申立!"&amp;ADDRESS(MATCH(C356,拒絶理由・拒絶査定・異議申立!B$1:B$1000,0),3)&amp;":"&amp;ADDRESS(MATCH(C356,拒絶理由・拒絶査定・異議申立!B$1:B$1000,0),50)),R356)+COUNTIF(INDIRECT("拒絶理由・拒絶査定・異議申立!"&amp;ADDRESS(MATCH(C356,拒絶理由・拒絶査定・異議申立!B$1:B$1000,0),3)&amp;":"&amp;ADDRESS(MATCH(C356,拒絶理由・拒絶査定・異議申立!B$1:B$1000,0),50)),T356)&gt;0,"Yes","No"),"")</f>
        <v/>
      </c>
      <c r="AA356" s="92" t="str">
        <f ca="1">IF(OR(LEFT(R356)="特",LEFT(R356)="実",AND(OR(LEFT(R356,2)="US",LEFT(R356,2)="WO",LEFT(R356,2)="GB",LEFT(R356,2)="EP",LEFT(R356,2)="DE"),OR(MID(R356,3,1)="1",MID(R356,3,1)="2",MID(R356,3,1)="3",MID(R356,3,1)="4",MID(R356,3,1)="5",MID(R356,3,1)="6",MID(R356,3,1)="7",MID(R356,3,1)="8",MID(R356,3,1)="9",MID(R356,3,1)="0",))),IF(COUNTIF(INDIRECT("先行技術調査・登録査定!"&amp;ADDRESS(MATCH(C356,先行技術調査・登録査定!B$1:B$1000,0),3)&amp;":"&amp;ADDRESS(MATCH(C356,先行技術調査・登録査定!B$1:B$1000,0),49)),R356)+COUNTIF(INDIRECT("先行技術調査・登録査定!"&amp;ADDRESS(MATCH(C356,先行技術調査・登録査定!B$1:B$1000,0),3)&amp;":"&amp;ADDRESS(MATCH(C356,先行技術調査・登録査定!B$1:B$1000,0),49)),T356)&gt;0,"Yes","No"),"")</f>
        <v/>
      </c>
      <c r="AB356" s="169" t="str">
        <f t="shared" ca="1" si="30"/>
        <v/>
      </c>
      <c r="AC356" s="94" t="str">
        <f>IF(OR(LEFT(R356)="特",LEFT(R356)="実",AND(OR(LEFT(R356,2)="US",LEFT(R356,2)="WO",LEFT(R356,2)="GB",LEFT(R356,2)="EP",LEFT(R356,2)="DE"),OR(MID(R356,3,1)="1",MID(R356,3,1)="2",MID(R356,3,1)="3",MID(R356,3,1)="4",MID(R356,3,1)="5",MID(R356,3,1)="6",MID(R356,3,1)="7",MID(R356,3,1)="8",MID(R356,3,1)="9",MID(R356,3,1)="0",))),"",VLOOKUP($C356,非特許文献リスト!$A$2:$C$196,2,FALSE))</f>
        <v/>
      </c>
      <c r="AD356" s="95" t="str">
        <f>IF(OR(LEFT(R356)="特",LEFT(R356)="実",AND(OR(LEFT(R356,2)="US",LEFT(R356,2)="WO",LEFT(R356,2)="GB",LEFT(R356,2)="EP",LEFT(R356,2)="DE"),OR(MID(R356,3,1)="1",MID(R356,3,1)="2",MID(R356,3,1)="3",MID(R356,3,1)="4",MID(R356,3,1)="5",MID(R356,3,1)="6",MID(R356,3,1)="7",MID(R356,3,1)="8",MID(R356,3,1)="9",MID(R356,3,1)="0",))),"",VLOOKUP($C356,非特許文献リスト!$A$2:$C$196,3,FALSE))</f>
        <v/>
      </c>
      <c r="AE356" s="175" t="str">
        <f t="shared" si="29"/>
        <v/>
      </c>
      <c r="AF356" s="176" t="str">
        <f>IF(OR(LEFT(R356)="特",LEFT(R356)="実"),VLOOKUP(R356,'証拠（JP特許）'!$B$2:$AB$299,10,FALSE),IF(AND(OR(LEFT(R356,2)="US",LEFT(R356,2)="WO",LEFT(R356,2)="GB",LEFT(R356,2)="EP",LEFT(R356,2)="DE"),OR(MID(R356,3,1)="1",MID(R356,3,1)="2",MID(R356,3,1)="3",MID(R356,3,1)="4",MID(R356,3,1)="5",MID(R356,3,1)="6",MID(R356,3,1)="7",MID(R356,3,1)="8",MID(R356,3,1)="9",MID(R356,3,1)="0",)),VLOOKUP(R356,'証拠（WW特許）'!$B$2:$M$90,8,FALSE),""))</f>
        <v/>
      </c>
      <c r="AG356" s="176" t="str">
        <f>IF(OR(LEFT(R356)="特",LEFT(R356)="実"),VLOOKUP(R356,'証拠（JP特許）'!$B$2:$AB$299,26,FALSE),IF(AND(OR(LEFT(R356,2)="US",LEFT(R356,2)="WO",LEFT(R356,2)="GB",LEFT(R356,2)="EP",LEFT(R356,2)="DE"),OR(MID(R356,3,1)="1",MID(R356,3,1)="2",MID(R356,3,1)="3",MID(R356,3,1)="4",MID(R356,3,1)="5",MID(R356,3,1)="6",MID(R356,3,1)="7",MID(R356,3,1)="8",MID(R356,3,1)="9",MID(R356,3,1)="0",)),VLOOKUP(R356,'証拠（WW特許）'!$B$2:$M$90,12,FALSE),""))</f>
        <v/>
      </c>
      <c r="AH356" s="58" t="str">
        <f>IF(OR(LEFT(R356)="特",LEFT(R356)="実"),VLOOKUP(R356,'証拠（JP特許）'!$B$2:$X$299,20,FALSE),IF(AND(OR(LEFT(R356,2)="US",LEFT(R356,2)="WO",LEFT(R356,2)="GB",LEFT(R356,2)="EP",LEFT(R356,2)="DE"),OR(MID(R356,3,1)="1",MID(R356,3,1)="2",MID(R356,3,1)="3",MID(R356,3,1)="4",MID(R356,3,1)="5",MID(R356,3,1)="6",MID(R356,3,1)="7",MID(R356,3,1)="8",MID(R356,3,1)="9",MID(R356,3,1)="0",)),VLOOKUP(R356,'証拠（WW特許）'!$B$2:$U$90,20,FALSE),""))</f>
        <v/>
      </c>
      <c r="AI356" s="58" t="str">
        <f>IF(OR(LEFT(R356)="特",LEFT(R356)="実"),VLOOKUP(R356,'証拠（JP特許）'!$B$2:$X$299,21,FALSE),"")</f>
        <v/>
      </c>
      <c r="AJ356" s="58" t="str">
        <f>IF(OR(LEFT(R356)="特",LEFT(R356)="実"),VLOOKUP(R356,'証拠（JP特許）'!$B$2:$X$299,22,FALSE),"")</f>
        <v/>
      </c>
      <c r="AK356" s="59" t="str">
        <f>IF(OR(LEFT(R356)="特",LEFT(R356)="実"),VLOOKUP(R356,'証拠（JP特許）'!$B$2:$X$299,17,FALSE),IF(AND(OR(LEFT(R356,2)="US",LEFT(R356,2)="WO",LEFT(R356,2)="GB",LEFT(R356,2)="EP",LEFT(R356,2)="DE"),OR(MID(R356,3,1)="1",MID(R356,3,1)="2",MID(R356,3,1)="3",MID(R356,3,1)="4",MID(R356,3,1)="5",MID(R356,3,1)="6",MID(R356,3,1)="7",MID(R356,3,1)="8",MID(R356,3,1)="9",MID(R356,3,1)="0",)),VLOOKUP(R356,'証拠（WW特許）'!$B$2:$U$90,16,FALSE),""))</f>
        <v/>
      </c>
      <c r="AL356" s="58"/>
      <c r="AM356" s="58"/>
      <c r="AN356" s="58"/>
      <c r="AO356" s="58" t="str">
        <f ca="1">IF(OR(LEFT(R356)="特",LEFT(R356)="実",AND(OR(LEFT(R356,2)="US",LEFT(R356,2)="WO",LEFT(R356,2)="GB",LEFT(R356,2)="EP",LEFT(R356,2)="DE"),OR(MID(R356,3,1)="1",MID(R356,3,1)="2",MID(R356,3,1)="3",MID(R356,3,1)="4",MID(R356,3,1)="5",MID(R356,3,1)="6",MID(R356,3,1)="7",MID(R356,3,1)="8",MID(R356,3,1)="9",MID(R356,3,1)="0"))),IF(COUNTIF(INDIRECT("発明者引用!"&amp;ADDRESS(MATCH(C356,発明者引用!B$1:B$196,0),4)&amp;":"&amp;ADDRESS(MATCH(C356,発明者引用!B$1:B$196,0),17)),R356)+COUNTIF(INDIRECT("発明者引用!"&amp;ADDRESS(MATCH(C356,発明者引用!B$1:B$196,0),4)&amp;":"&amp;ADDRESS(MATCH(C356,発明者引用!B$1:B$196,0),17)),#REF!)+COUNTIF(INDIRECT("発明者引用!"&amp;ADDRESS(MATCH(C356,発明者引用!B$1:B$196,0),4)&amp;":"&amp;ADDRESS(MATCH(C356,発明者引用!B$1:B$196,0),17)),T356)&gt;0,"Yes","No"),"")</f>
        <v/>
      </c>
      <c r="AP356" s="58" t="str">
        <f ca="1">IF(OR(LEFT(R356)="特",LEFT(R356)="実",AND(OR(LEFT(R356,2)="US",LEFT(R356,2)="WO",LEFT(R356,2)="GB",LEFT(R356,2)="EP",LEFT(R356,2)="DE"),OR(MID(R356,3,1)="1",MID(R356,3,1)="2",MID(R356,3,1)="3",MID(R356,3,1)="4",MID(R356,3,1)="5",MID(R356,3,1)="6",MID(R356,3,1)="7",MID(R356,3,1)="8",MID(R356,3,1)="9",MID(R356,3,1)="0"))),IF(VLOOKUP(C356,ファミリ引用特許WO!$A$2:$B$241,2,FALSE)+VLOOKUP(C356,ファミリ引用文献WO!$A$2:$C$241,3,FALSE)=0,"ISR無し",IF(COUNTIF(INDIRECT("ファミリ引用特許WO!"&amp;ADDRESS(MATCH(C356,ファミリ引用特許WO!$A$2:$A$241,0),1)&amp;":"&amp;ADDRESS(MATCH(C356,ファミリ引用特許WO!$A$2:$A$241,0),19)),R356)+COUNTIF(INDIRECT("ファミリ引用特許WO!"&amp;ADDRESS(MATCH(C356,ファミリ引用特許WO!$A$2:$A$241,0),1)&amp;":"&amp;ADDRESS(MATCH(C356,ファミリ引用特許WO!$A$2:$A$241,0),19)),S356)+COUNTIF(INDIRECT("ファミリ引用特許WO!"&amp;ADDRESS(MATCH(C356,ファミリ引用特許WO!$A$2:$A$241,0),1)&amp;":"&amp;ADDRESS(MATCH(C356,ファミリ引用特許WO!$A$2:$A$241,0),19)),T356)+COUNTIF(INDIRECT("ファミリ引用特許WO!"&amp;ADDRESS(MATCH(C356,ファミリ引用特許WO!$A$2:$A$241,0),1)&amp;":"&amp;ADDRESS(MATCH(C356,ファミリ引用特許WO!$A$2:$A$241,0),19)),W356)+COUNTIF(INDIRECT("ファミリ引用特許WO!"&amp;ADDRESS(MATCH(C356,ファミリ引用特許WO!$A$2:$A$241,0),1)&amp;":"&amp;ADDRESS(MATCH(C356,ファミリ引用特許WO!$A$2:$A$241,0),19)),Y356)&gt;0,"Yes","No")),"")</f>
        <v/>
      </c>
      <c r="AQ356" s="55" t="str">
        <f ca="1">IF(OR(LEFT(R356)="特",LEFT(R356)="実",AND(OR(LEFT(R356,2)="US",LEFT(R356,2)="WO",LEFT(R356,2)="GB",LEFT(R356,2)="EP",LEFT(R356,2)="DE"),OR(MID(R356,3,1)="1",MID(R356,3,1)="2",MID(R356,3,1)="3",MID(R356,3,1)="4",MID(R356,3,1)="5",MID(R356,3,1)="6",MID(R356,3,1)="7",MID(R356,3,1)="8",MID(R356,3,1)="9",MID(R356,3,1)="0"))),IF(VLOOKUP(C356,'ファミリ引用特許表記修正（ex.A2→A）'!$A$2:$B$241,2,FALSE)=0,"family無し",IF(COUNTIF(INDIRECT("'ファミリ引用特許表記修正（ex.A2→A）'!"&amp;ADDRESS(MATCH(C356,'ファミリ引用特許表記修正（ex.A2→A）'!$A$2:$A$241,0),1)&amp;":"&amp;ADDRESS(MATCH(C356,'ファミリ引用特許表記修正（ex.A2→A）'!$A$2:$A$241,0),171)),R356)+COUNTIF(INDIRECT("'ファミリ引用特許表記修正（ex.A2→A）'!"&amp;ADDRESS(MATCH(C356,'ファミリ引用特許表記修正（ex.A2→A）'!$A$2:$A$241,0),1)&amp;":"&amp;ADDRESS(MATCH(C356,'ファミリ引用特許表記修正（ex.A2→A）'!$A$2:$A$241,0),171)),S356)+COUNTIF(INDIRECT("'ファミリ引用特許表記修正（ex.A2→A）'!"&amp;ADDRESS(MATCH(C356,'ファミリ引用特許表記修正（ex.A2→A）'!$A$2:$A$241,0),1)&amp;":"&amp;ADDRESS(MATCH(C356,'ファミリ引用特許表記修正（ex.A2→A）'!$A$2:$A$241,0),171)),T356)+COUNTIF(INDIRECT("'ファミリ引用特許表記修正（ex.A2→A）'!"&amp;ADDRESS(MATCH(C356,'ファミリ引用特許表記修正（ex.A2→A）'!$A$2:$A$241,0),1)&amp;":"&amp;ADDRESS(MATCH(C356,'ファミリ引用特許表記修正（ex.A2→A）'!$A$2:$A$241,0),171)),W356)+COUNTIF(INDIRECT("'ファミリ引用特許表記修正（ex.A2→A）'!"&amp;ADDRESS(MATCH(C356,'ファミリ引用特許表記修正（ex.A2→A）'!$A$2:$A$241,0),1)&amp;":"&amp;ADDRESS(MATCH(C356,'ファミリ引用特許表記修正（ex.A2→A）'!$A$2:$A$241,0),171)),Y356)&gt;0,"Yes","No")),"")</f>
        <v/>
      </c>
      <c r="AR356" s="193" t="str">
        <f>IF(OR(LEFT(R356)="特",LEFT(R356)="実",AND(OR(LEFT(R356,2)="US",LEFT(R356,2)="WO",LEFT(R356,2)="GB",LEFT(R356,2)="EP",LEFT(R356,2)="DE"),OR(MID(R356,3,1)="1",MID(R356,3,1)="2",MID(R356,3,1)="3",MID(R356,3,1)="4",MID(R356,3,1)="5",MID(R356,3,1)="6",MID(R356,3,1)="7",MID(R356,3,1)="8",MID(R356,3,1)="9",MID(R356,3,1)="0",))),"",VLOOKUP($C356,ファミリ発明者引用文献!A$3:B$235,2,FALSE))</f>
        <v>,,</v>
      </c>
      <c r="AS356" s="55" t="str">
        <f>VLOOKUP(C356,ファミリ引用文献WO!A$2:B$241,2,FALSE)</f>
        <v/>
      </c>
      <c r="AT356" s="58" t="str">
        <f>VLOOKUP(C356,ファミリ引用文献!A$3:B$242,2,FALSE)</f>
        <v/>
      </c>
      <c r="AU356" s="58" t="str">
        <f>VLOOKUP(C356,審判データ!AH$2:BT$379,39,FALSE)</f>
        <v>特開平07-331711;特許03301860;特開2000-303514;特許03302004;特開2000-303515;特許03392390</v>
      </c>
      <c r="AV356" s="62" t="str">
        <f ca="1">IF(INDIRECT("審判データ!"&amp;ADDRESS(MATCH(C356,審判データ!$AH$1:$AH$379,0),32))="早期審査の対象とする","早期審査","")</f>
        <v/>
      </c>
      <c r="AW356" s="665" t="str">
        <f t="shared" si="26"/>
        <v/>
      </c>
      <c r="AX356" s="666" t="str">
        <f>IF(LEFT(AE356,3)="日本特",IF(LEFT(C356)="特",VLOOKUP(C356,'本件、証拠文献テーマコード'!G$2:I$376,3,FALSE),VLOOKUP(C356,'本件、証拠文献テーマコード'!B$2:I$376,8,FALSE)),"")</f>
        <v/>
      </c>
      <c r="AY356" s="666" t="str">
        <f>IF(LEFT(AE356,3)="日本特",IF(OR(MID(R356,2,1)="開",MID(R356,2,1)="表",MID(R356,2,1)="登"),VLOOKUP(R356,'本件、証拠文献テーマコード'!C$2:I$379,7,FALSE),VLOOKUP(R356,'本件、証拠文献テーマコード'!G$2:I$379,3,FALSE)),"")</f>
        <v/>
      </c>
      <c r="AZ356" s="54">
        <f ca="1">INDIRECT("審判データ!"&amp;ADDRESS(MATCH(C356,審判データ!$AH$1:$AH$379,0),20))</f>
        <v>2010</v>
      </c>
    </row>
    <row r="357" spans="1:52" ht="108" x14ac:dyDescent="0.15">
      <c r="A357" s="741" t="s">
        <v>23059</v>
      </c>
      <c r="B357" s="586" t="str">
        <f ca="1">IF(A357="",B356,INDIRECT("審判データ!"&amp;ADDRESS(MATCH(A357,審判データ!$HC$1:$HC$379,0),20))&amp;" / "&amp;INDIRECT("審判データ!"&amp;ADDRESS(MATCH(A357,審判データ!$HC$1:$HC$379,0),21)))</f>
        <v>2010 / 29-2</v>
      </c>
      <c r="C357" s="742">
        <v>2814356</v>
      </c>
      <c r="D357" s="743" t="s">
        <v>9460</v>
      </c>
      <c r="E357" s="744" t="s">
        <v>9457</v>
      </c>
      <c r="F357" s="745" t="s">
        <v>9458</v>
      </c>
      <c r="G357" s="745" t="s">
        <v>138</v>
      </c>
      <c r="H357" s="745" t="s">
        <v>9452</v>
      </c>
      <c r="I357" s="745" t="s">
        <v>9455</v>
      </c>
      <c r="J357" s="745" t="s">
        <v>9452</v>
      </c>
      <c r="K357" s="745" t="s">
        <v>9456</v>
      </c>
      <c r="L357" s="746" t="s">
        <v>23060</v>
      </c>
      <c r="M357" s="747" t="s">
        <v>89</v>
      </c>
      <c r="N357" s="747" t="s">
        <v>23061</v>
      </c>
      <c r="O357" s="748">
        <v>0</v>
      </c>
      <c r="P357" s="749" t="s">
        <v>91</v>
      </c>
      <c r="Q357" s="706" t="s">
        <v>91</v>
      </c>
      <c r="R357" s="707" t="s">
        <v>23062</v>
      </c>
      <c r="S357" s="706" t="str">
        <f>IF(OR(LEFT(R357)="特",LEFT(R357)="実"),VLOOKUP(R357,'証拠（JP特許）'!$B$2:$D$299,2,FALSE),IF(AND(OR(LEFT(R357,2)="US",LEFT(R357,2)="WO",LEFT(R357,2)="GB",LEFT(R357,2)="EP",LEFT(R357,2)="DE"),OR(MID(R357,3,1)="1",MID(R357,3,1)="2",MID(R357,3,1)="3",MID(R357,3,1)="4",MID(R357,3,1)="5",MID(R357,3,1)="6",MID(R357,3,1)="7",MID(R357,3,1)="8",MID(R357,3,1)="9",MID(R357,3,1)="0")),VLOOKUP(R357,'証拠（WW特許）'!$B$2:$C$90,2,FALSE),"_"))</f>
        <v>実願昭52-4483</v>
      </c>
      <c r="T357" s="707" t="str">
        <f>IF(OR(LEFT(R357)="特",LEFT(R357)="実"),VLOOKUP(R357,'証拠（JP特許）'!$B$2:$E$299,4,FALSE),"_")</f>
        <v>_</v>
      </c>
      <c r="U357" s="588" t="s">
        <v>94</v>
      </c>
      <c r="V357" s="591" t="s">
        <v>122</v>
      </c>
      <c r="W357" s="708" t="str">
        <f t="shared" si="27"/>
        <v>JP53100709Y</v>
      </c>
      <c r="X357" s="709"/>
      <c r="Y357" s="709" t="str">
        <f t="shared" si="28"/>
        <v/>
      </c>
      <c r="Z357" s="91" t="str">
        <f ca="1">IF(OR(LEFT(R357)="特",LEFT(R357)="実",AND(OR(LEFT(R357,2)="US",LEFT(R357,2)="WO",LEFT(R357,2)="GB",LEFT(R357,2)="EP",LEFT(R357,2)="DE"),OR(MID(R357,3,1)="1",MID(R357,3,1)="2",MID(R357,3,1)="3",MID(R357,3,1)="4",MID(R357,3,1)="5",MID(R357,3,1)="6",MID(R357,3,1)="7",MID(R357,3,1)="8",MID(R357,3,1)="9",MID(R357,3,1)="0",))),IF(COUNTIF(INDIRECT("拒絶理由・拒絶査定・異議申立!"&amp;ADDRESS(MATCH(C357,拒絶理由・拒絶査定・異議申立!B$1:B$1000,0),3)&amp;":"&amp;ADDRESS(MATCH(C357,拒絶理由・拒絶査定・異議申立!B$1:B$1000,0),50)),R357)+COUNTIF(INDIRECT("拒絶理由・拒絶査定・異議申立!"&amp;ADDRESS(MATCH(C357,拒絶理由・拒絶査定・異議申立!B$1:B$1000,0),3)&amp;":"&amp;ADDRESS(MATCH(C357,拒絶理由・拒絶査定・異議申立!B$1:B$1000,0),50)),T357)&gt;0,"Yes","No"),"")</f>
        <v>No</v>
      </c>
      <c r="AA357" s="92" t="str">
        <f ca="1">IF(OR(LEFT(R357)="特",LEFT(R357)="実",AND(OR(LEFT(R357,2)="US",LEFT(R357,2)="WO",LEFT(R357,2)="GB",LEFT(R357,2)="EP",LEFT(R357,2)="DE"),OR(MID(R357,3,1)="1",MID(R357,3,1)="2",MID(R357,3,1)="3",MID(R357,3,1)="4",MID(R357,3,1)="5",MID(R357,3,1)="6",MID(R357,3,1)="7",MID(R357,3,1)="8",MID(R357,3,1)="9",MID(R357,3,1)="0",))),IF(COUNTIF(INDIRECT("先行技術調査・登録査定!"&amp;ADDRESS(MATCH(C357,先行技術調査・登録査定!B$1:B$1000,0),3)&amp;":"&amp;ADDRESS(MATCH(C357,先行技術調査・登録査定!B$1:B$1000,0),49)),R357)+COUNTIF(INDIRECT("先行技術調査・登録査定!"&amp;ADDRESS(MATCH(C357,先行技術調査・登録査定!B$1:B$1000,0),3)&amp;":"&amp;ADDRESS(MATCH(C357,先行技術調査・登録査定!B$1:B$1000,0),49)),T357)&gt;0,"Yes","No"),"")</f>
        <v>No</v>
      </c>
      <c r="AB357" s="169" t="str">
        <f t="shared" ca="1" si="30"/>
        <v>Yes</v>
      </c>
      <c r="AC357" s="94" t="str">
        <f>IF(OR(LEFT(R357)="特",LEFT(R357)="実",AND(OR(LEFT(R357,2)="US",LEFT(R357,2)="WO",LEFT(R357,2)="GB",LEFT(R357,2)="EP",LEFT(R357,2)="DE"),OR(MID(R357,3,1)="1",MID(R357,3,1)="2",MID(R357,3,1)="3",MID(R357,3,1)="4",MID(R357,3,1)="5",MID(R357,3,1)="6",MID(R357,3,1)="7",MID(R357,3,1)="8",MID(R357,3,1)="9",MID(R357,3,1)="0",))),"",VLOOKUP($C357,非特許文献リスト!$A$2:$C$196,2,FALSE))</f>
        <v/>
      </c>
      <c r="AD357" s="95" t="str">
        <f>IF(OR(LEFT(R357)="特",LEFT(R357)="実",AND(OR(LEFT(R357,2)="US",LEFT(R357,2)="WO",LEFT(R357,2)="GB",LEFT(R357,2)="EP",LEFT(R357,2)="DE"),OR(MID(R357,3,1)="1",MID(R357,3,1)="2",MID(R357,3,1)="3",MID(R357,3,1)="4",MID(R357,3,1)="5",MID(R357,3,1)="6",MID(R357,3,1)="7",MID(R357,3,1)="8",MID(R357,3,1)="9",MID(R357,3,1)="0",))),"",VLOOKUP($C357,非特許文献リスト!$A$2:$C$196,3,FALSE))</f>
        <v/>
      </c>
      <c r="AE357" s="175" t="str">
        <f t="shared" si="29"/>
        <v>日本特許文献</v>
      </c>
      <c r="AF357" s="176" t="str">
        <f>IF(OR(LEFT(R357)="特",LEFT(R357)="実"),VLOOKUP(R357,'証拠（JP特許）'!$B$2:$AB$299,10,FALSE),IF(AND(OR(LEFT(R357,2)="US",LEFT(R357,2)="WO",LEFT(R357,2)="GB",LEFT(R357,2)="EP",LEFT(R357,2)="DE"),OR(MID(R357,3,1)="1",MID(R357,3,1)="2",MID(R357,3,1)="3",MID(R357,3,1)="4",MID(R357,3,1)="5",MID(R357,3,1)="6",MID(R357,3,1)="7",MID(R357,3,1)="8",MID(R357,3,1)="9",MID(R357,3,1)="0",)),VLOOKUP(R357,'証拠（WW特許）'!$B$2:$M$90,8,FALSE),""))</f>
        <v>黒田　稔</v>
      </c>
      <c r="AG357" s="176">
        <f>IF(OR(LEFT(R357)="特",LEFT(R357)="実"),VLOOKUP(R357,'証拠（JP特許）'!$B$2:$AB$299,26,FALSE),IF(AND(OR(LEFT(R357,2)="US",LEFT(R357,2)="WO",LEFT(R357,2)="GB",LEFT(R357,2)="EP",LEFT(R357,2)="DE"),OR(MID(R357,3,1)="1",MID(R357,3,1)="2",MID(R357,3,1)="3",MID(R357,3,1)="4",MID(R357,3,1)="5",MID(R357,3,1)="6",MID(R357,3,1)="7",MID(R357,3,1)="8",MID(R357,3,1)="9",MID(R357,3,1)="0",)),VLOOKUP(R357,'証拠（WW特許）'!$B$2:$M$90,12,FALSE),""))</f>
        <v>0</v>
      </c>
      <c r="AH357" s="58" t="str">
        <f>IF(OR(LEFT(R357)="特",LEFT(R357)="実"),VLOOKUP(R357,'証拠（JP特許）'!$B$2:$X$299,20,FALSE),IF(AND(OR(LEFT(R357,2)="US",LEFT(R357,2)="WO",LEFT(R357,2)="GB",LEFT(R357,2)="EP",LEFT(R357,2)="DE"),OR(MID(R357,3,1)="1",MID(R357,3,1)="2",MID(R357,3,1)="3",MID(R357,3,1)="4",MID(R357,3,1)="5",MID(R357,3,1)="6",MID(R357,3,1)="7",MID(R357,3,1)="8",MID(R357,3,1)="9",MID(R357,3,1)="0",)),VLOOKUP(R357,'証拠（WW特許）'!$B$2:$U$90,20,FALSE),""))</f>
        <v>E02D   7/26    (2006.01)</v>
      </c>
      <c r="AI357" s="58" t="str">
        <f>IF(OR(LEFT(R357)="特",LEFT(R357)="実"),VLOOKUP(R357,'証拠（JP特許）'!$B$2:$X$299,21,FALSE),"")</f>
        <v xml:space="preserve">E02D  7/26       </v>
      </c>
      <c r="AJ357" s="58" t="str">
        <f>IF(OR(LEFT(R357)="特",LEFT(R357)="実"),VLOOKUP(R357,'証拠（JP特許）'!$B$2:$X$299,22,FALSE),"")</f>
        <v>2D050AA01,2D050BB07,2D050CA01,2D050CB02,2D050CB32,2D050EE04,2D050EE08,2D050EE14</v>
      </c>
      <c r="AK357" s="59" t="str">
        <f>IF(OR(LEFT(R357)="特",LEFT(R357)="実"),VLOOKUP(R357,'証拠（JP特許）'!$B$2:$X$299,17,FALSE),IF(AND(OR(LEFT(R357,2)="US",LEFT(R357,2)="WO",LEFT(R357,2)="GB",LEFT(R357,2)="EP",LEFT(R357,2)="DE"),OR(MID(R357,3,1)="1",MID(R357,3,1)="2",MID(R357,3,1)="3",MID(R357,3,1)="4",MID(R357,3,1)="5",MID(R357,3,1)="6",MID(R357,3,1)="7",MID(R357,3,1)="8",MID(R357,3,1)="9",MID(R357,3,1)="0",)),VLOOKUP(R357,'証拠（WW特許）'!$B$2:$U$90,16,FALSE),""))</f>
        <v>1978.08.15</v>
      </c>
      <c r="AL357" s="58"/>
      <c r="AM357" s="58"/>
      <c r="AN357" s="58"/>
      <c r="AO357" s="58" t="str">
        <f ca="1">IF(OR(LEFT(R357)="特",LEFT(R357)="実",AND(OR(LEFT(R357,2)="US",LEFT(R357,2)="WO",LEFT(R357,2)="GB",LEFT(R357,2)="EP",LEFT(R357,2)="DE"),OR(MID(R357,3,1)="1",MID(R357,3,1)="2",MID(R357,3,1)="3",MID(R357,3,1)="4",MID(R357,3,1)="5",MID(R357,3,1)="6",MID(R357,3,1)="7",MID(R357,3,1)="8",MID(R357,3,1)="9",MID(R357,3,1)="0"))),IF(COUNTIF(INDIRECT("発明者引用!"&amp;ADDRESS(MATCH(C357,発明者引用!B$1:B$196,0),4)&amp;":"&amp;ADDRESS(MATCH(C357,発明者引用!B$1:B$196,0),17)),R357)+COUNTIF(INDIRECT("発明者引用!"&amp;ADDRESS(MATCH(C357,発明者引用!B$1:B$196,0),4)&amp;":"&amp;ADDRESS(MATCH(C357,発明者引用!B$1:B$196,0),17)),#REF!)+COUNTIF(INDIRECT("発明者引用!"&amp;ADDRESS(MATCH(C357,発明者引用!B$1:B$196,0),4)&amp;":"&amp;ADDRESS(MATCH(C357,発明者引用!B$1:B$196,0),17)),T357)&gt;0,"Yes","No"),"")</f>
        <v>No</v>
      </c>
      <c r="AP357" s="58" t="str">
        <f ca="1">IF(OR(LEFT(R357)="特",LEFT(R357)="実",AND(OR(LEFT(R357,2)="US",LEFT(R357,2)="WO",LEFT(R357,2)="GB",LEFT(R357,2)="EP",LEFT(R357,2)="DE"),OR(MID(R357,3,1)="1",MID(R357,3,1)="2",MID(R357,3,1)="3",MID(R357,3,1)="4",MID(R357,3,1)="5",MID(R357,3,1)="6",MID(R357,3,1)="7",MID(R357,3,1)="8",MID(R357,3,1)="9",MID(R357,3,1)="0"))),IF(VLOOKUP(C357,ファミリ引用特許WO!$A$2:$B$241,2,FALSE)+VLOOKUP(C357,ファミリ引用文献WO!$A$2:$C$241,3,FALSE)=0,"ISR無し",IF(COUNTIF(INDIRECT("ファミリ引用特許WO!"&amp;ADDRESS(MATCH(C357,ファミリ引用特許WO!$A$2:$A$241,0),1)&amp;":"&amp;ADDRESS(MATCH(C357,ファミリ引用特許WO!$A$2:$A$241,0),19)),R357)+COUNTIF(INDIRECT("ファミリ引用特許WO!"&amp;ADDRESS(MATCH(C357,ファミリ引用特許WO!$A$2:$A$241,0),1)&amp;":"&amp;ADDRESS(MATCH(C357,ファミリ引用特許WO!$A$2:$A$241,0),19)),S357)+COUNTIF(INDIRECT("ファミリ引用特許WO!"&amp;ADDRESS(MATCH(C357,ファミリ引用特許WO!$A$2:$A$241,0),1)&amp;":"&amp;ADDRESS(MATCH(C357,ファミリ引用特許WO!$A$2:$A$241,0),19)),T357)+COUNTIF(INDIRECT("ファミリ引用特許WO!"&amp;ADDRESS(MATCH(C357,ファミリ引用特許WO!$A$2:$A$241,0),1)&amp;":"&amp;ADDRESS(MATCH(C357,ファミリ引用特許WO!$A$2:$A$241,0),19)),W357)+COUNTIF(INDIRECT("ファミリ引用特許WO!"&amp;ADDRESS(MATCH(C357,ファミリ引用特許WO!$A$2:$A$241,0),1)&amp;":"&amp;ADDRESS(MATCH(C357,ファミリ引用特許WO!$A$2:$A$241,0),19)),Y357)&gt;0,"Yes","No")),"")</f>
        <v>ISR無し</v>
      </c>
      <c r="AQ357" s="55" t="str">
        <f ca="1">IF(OR(LEFT(R357)="特",LEFT(R357)="実",AND(OR(LEFT(R357,2)="US",LEFT(R357,2)="WO",LEFT(R357,2)="GB",LEFT(R357,2)="EP",LEFT(R357,2)="DE"),OR(MID(R357,3,1)="1",MID(R357,3,1)="2",MID(R357,3,1)="3",MID(R357,3,1)="4",MID(R357,3,1)="5",MID(R357,3,1)="6",MID(R357,3,1)="7",MID(R357,3,1)="8",MID(R357,3,1)="9",MID(R357,3,1)="0"))),IF(VLOOKUP(C357,'ファミリ引用特許表記修正（ex.A2→A）'!$A$2:$B$241,2,FALSE)=0,"family無し",IF(COUNTIF(INDIRECT("'ファミリ引用特許表記修正（ex.A2→A）'!"&amp;ADDRESS(MATCH(C357,'ファミリ引用特許表記修正（ex.A2→A）'!$A$2:$A$241,0),1)&amp;":"&amp;ADDRESS(MATCH(C357,'ファミリ引用特許表記修正（ex.A2→A）'!$A$2:$A$241,0),171)),R357)+COUNTIF(INDIRECT("'ファミリ引用特許表記修正（ex.A2→A）'!"&amp;ADDRESS(MATCH(C357,'ファミリ引用特許表記修正（ex.A2→A）'!$A$2:$A$241,0),1)&amp;":"&amp;ADDRESS(MATCH(C357,'ファミリ引用特許表記修正（ex.A2→A）'!$A$2:$A$241,0),171)),S357)+COUNTIF(INDIRECT("'ファミリ引用特許表記修正（ex.A2→A）'!"&amp;ADDRESS(MATCH(C357,'ファミリ引用特許表記修正（ex.A2→A）'!$A$2:$A$241,0),1)&amp;":"&amp;ADDRESS(MATCH(C357,'ファミリ引用特許表記修正（ex.A2→A）'!$A$2:$A$241,0),171)),T357)+COUNTIF(INDIRECT("'ファミリ引用特許表記修正（ex.A2→A）'!"&amp;ADDRESS(MATCH(C357,'ファミリ引用特許表記修正（ex.A2→A）'!$A$2:$A$241,0),1)&amp;":"&amp;ADDRESS(MATCH(C357,'ファミリ引用特許表記修正（ex.A2→A）'!$A$2:$A$241,0),171)),W357)+COUNTIF(INDIRECT("'ファミリ引用特許表記修正（ex.A2→A）'!"&amp;ADDRESS(MATCH(C357,'ファミリ引用特許表記修正（ex.A2→A）'!$A$2:$A$241,0),1)&amp;":"&amp;ADDRESS(MATCH(C357,'ファミリ引用特許表記修正（ex.A2→A）'!$A$2:$A$241,0),171)),Y357)&gt;0,"Yes","No")),"")</f>
        <v>family無し</v>
      </c>
      <c r="AR357" s="193" t="str">
        <f>IF(OR(LEFT(R357)="特",LEFT(R357)="実",AND(OR(LEFT(R357,2)="US",LEFT(R357,2)="WO",LEFT(R357,2)="GB",LEFT(R357,2)="EP",LEFT(R357,2)="DE"),OR(MID(R357,3,1)="1",MID(R357,3,1)="2",MID(R357,3,1)="3",MID(R357,3,1)="4",MID(R357,3,1)="5",MID(R357,3,1)="6",MID(R357,3,1)="7",MID(R357,3,1)="8",MID(R357,3,1)="9",MID(R357,3,1)="0",))),"",VLOOKUP($C357,ファミリ発明者引用文献!A$3:B$242,2,FALSE))</f>
        <v/>
      </c>
      <c r="AS357" s="55" t="str">
        <f>VLOOKUP(C357,ファミリ引用文献WO!A$2:B$241,2,FALSE)</f>
        <v/>
      </c>
      <c r="AT357" s="58" t="str">
        <f>VLOOKUP(C357,ファミリ引用文献!A$3:B$242,2,FALSE)</f>
        <v/>
      </c>
      <c r="AU357" s="58" t="str">
        <f>VLOOKUP(C357,審判データ!AH$2:BT$379,39,FALSE)</f>
        <v xml:space="preserve"> </v>
      </c>
      <c r="AV357" s="62" t="str">
        <f ca="1">IF(INDIRECT("審判データ!"&amp;ADDRESS(MATCH(C357,審判データ!$AH$1:$AH$379,0),32))="早期審査の対象とする","早期審査","")</f>
        <v/>
      </c>
      <c r="AW357" s="665" t="str">
        <f t="shared" si="26"/>
        <v>一致</v>
      </c>
      <c r="AX357" s="666" t="str">
        <f>IF(LEFT(AE357,3)="日本特",IF(LEFT(C357)="特",VLOOKUP(C357,'本件、証拠文献テーマコード'!G$2:I$376,3,FALSE),VLOOKUP(C357,'本件、証拠文献テーマコード'!B$2:I$376,8,FALSE)),"")</f>
        <v>2D050</v>
      </c>
      <c r="AY357" s="666" t="str">
        <f>IF(LEFT(AE357,3)="日本特",IF(OR(MID(R357,2,1)="開",MID(R357,2,1)="表",MID(R357,2,1)="登"),VLOOKUP(R357,'本件、証拠文献テーマコード'!C$2:I$379,7,FALSE),VLOOKUP(R357,'本件、証拠文献テーマコード'!G$2:I$379,3,FALSE)),"")</f>
        <v>2D050</v>
      </c>
      <c r="AZ357" s="54">
        <f ca="1">INDIRECT("審判データ!"&amp;ADDRESS(MATCH(C357,審判データ!$AH$1:$AH$379,0),20))</f>
        <v>2010</v>
      </c>
    </row>
    <row r="358" spans="1:52" x14ac:dyDescent="0.15">
      <c r="A358" s="741" t="s">
        <v>23063</v>
      </c>
      <c r="B358" s="586" t="str">
        <f ca="1">IF(A358="",B357,INDIRECT("審判データ!"&amp;ADDRESS(MATCH(A358,審判データ!$HC$1:$HC$379,0),20))&amp;" / "&amp;INDIRECT("審判データ!"&amp;ADDRESS(MATCH(A358,審判データ!$HC$1:$HC$379,0),21)))</f>
        <v>2010 / 29-2</v>
      </c>
      <c r="C358" s="742">
        <v>2814356</v>
      </c>
      <c r="D358" s="743" t="s">
        <v>9460</v>
      </c>
      <c r="E358" s="744" t="s">
        <v>9457</v>
      </c>
      <c r="F358" s="745" t="s">
        <v>9458</v>
      </c>
      <c r="G358" s="745" t="s">
        <v>138</v>
      </c>
      <c r="H358" s="745" t="s">
        <v>9452</v>
      </c>
      <c r="I358" s="745" t="s">
        <v>9455</v>
      </c>
      <c r="J358" s="745" t="s">
        <v>9452</v>
      </c>
      <c r="K358" s="745" t="s">
        <v>9456</v>
      </c>
      <c r="L358" s="746" t="s">
        <v>23064</v>
      </c>
      <c r="M358" s="747">
        <v>0</v>
      </c>
      <c r="N358" s="747">
        <v>0</v>
      </c>
      <c r="O358" s="748">
        <v>0</v>
      </c>
      <c r="P358" s="749"/>
      <c r="Q358" s="706"/>
      <c r="R358" s="707"/>
      <c r="S358" s="706" t="str">
        <f>IF(OR(LEFT(R358)="特",LEFT(R358)="実"),VLOOKUP(R358,'証拠（JP特許）'!$B$2:$D$299,2,FALSE),IF(AND(OR(LEFT(R358,2)="US",LEFT(R358,2)="WO",LEFT(R358,2)="GB",LEFT(R358,2)="EP",LEFT(R358,2)="DE"),OR(MID(R358,3,1)="1",MID(R358,3,1)="2",MID(R358,3,1)="3",MID(R358,3,1)="4",MID(R358,3,1)="5",MID(R358,3,1)="6",MID(R358,3,1)="7",MID(R358,3,1)="8",MID(R358,3,1)="9",MID(R358,3,1)="0")),VLOOKUP(R358,'証拠（WW特許）'!$B$2:$C$90,2,FALSE),"_"))</f>
        <v>_</v>
      </c>
      <c r="T358" s="707" t="str">
        <f>IF(OR(LEFT(R358)="特",LEFT(R358)="実"),VLOOKUP(R358,'証拠（JP特許）'!$B$2:$E$299,4,FALSE),"_")</f>
        <v>_</v>
      </c>
      <c r="U358" s="588" t="s">
        <v>94</v>
      </c>
      <c r="V358" s="591" t="s">
        <v>94</v>
      </c>
      <c r="W358" s="708" t="str">
        <f t="shared" si="27"/>
        <v/>
      </c>
      <c r="X358" s="709"/>
      <c r="Y358" s="709" t="str">
        <f t="shared" si="28"/>
        <v/>
      </c>
      <c r="Z358" s="91" t="str">
        <f ca="1">IF(OR(LEFT(R358)="特",LEFT(R358)="実",AND(OR(LEFT(R358,2)="US",LEFT(R358,2)="WO",LEFT(R358,2)="GB",LEFT(R358,2)="EP",LEFT(R358,2)="DE"),OR(MID(R358,3,1)="1",MID(R358,3,1)="2",MID(R358,3,1)="3",MID(R358,3,1)="4",MID(R358,3,1)="5",MID(R358,3,1)="6",MID(R358,3,1)="7",MID(R358,3,1)="8",MID(R358,3,1)="9",MID(R358,3,1)="0",))),IF(COUNTIF(INDIRECT("拒絶理由・拒絶査定・異議申立!"&amp;ADDRESS(MATCH(C358,拒絶理由・拒絶査定・異議申立!B$1:B$1000,0),3)&amp;":"&amp;ADDRESS(MATCH(C358,拒絶理由・拒絶査定・異議申立!B$1:B$1000,0),50)),R358)+COUNTIF(INDIRECT("拒絶理由・拒絶査定・異議申立!"&amp;ADDRESS(MATCH(C358,拒絶理由・拒絶査定・異議申立!B$1:B$1000,0),3)&amp;":"&amp;ADDRESS(MATCH(C358,拒絶理由・拒絶査定・異議申立!B$1:B$1000,0),50)),T358)&gt;0,"Yes","No"),"")</f>
        <v/>
      </c>
      <c r="AA358" s="92" t="str">
        <f ca="1">IF(OR(LEFT(R358)="特",LEFT(R358)="実",AND(OR(LEFT(R358,2)="US",LEFT(R358,2)="WO",LEFT(R358,2)="GB",LEFT(R358,2)="EP",LEFT(R358,2)="DE"),OR(MID(R358,3,1)="1",MID(R358,3,1)="2",MID(R358,3,1)="3",MID(R358,3,1)="4",MID(R358,3,1)="5",MID(R358,3,1)="6",MID(R358,3,1)="7",MID(R358,3,1)="8",MID(R358,3,1)="9",MID(R358,3,1)="0",))),IF(COUNTIF(INDIRECT("先行技術調査・登録査定!"&amp;ADDRESS(MATCH(C358,先行技術調査・登録査定!B$1:B$1000,0),3)&amp;":"&amp;ADDRESS(MATCH(C358,先行技術調査・登録査定!B$1:B$1000,0),49)),R358)+COUNTIF(INDIRECT("先行技術調査・登録査定!"&amp;ADDRESS(MATCH(C358,先行技術調査・登録査定!B$1:B$1000,0),3)&amp;":"&amp;ADDRESS(MATCH(C358,先行技術調査・登録査定!B$1:B$1000,0),49)),T358)&gt;0,"Yes","No"),"")</f>
        <v/>
      </c>
      <c r="AB358" s="169" t="str">
        <f t="shared" ca="1" si="30"/>
        <v/>
      </c>
      <c r="AC358" s="94" t="str">
        <f>IF(OR(LEFT(R358)="特",LEFT(R358)="実",AND(OR(LEFT(R358,2)="US",LEFT(R358,2)="WO",LEFT(R358,2)="GB",LEFT(R358,2)="EP",LEFT(R358,2)="DE"),OR(MID(R358,3,1)="1",MID(R358,3,1)="2",MID(R358,3,1)="3",MID(R358,3,1)="4",MID(R358,3,1)="5",MID(R358,3,1)="6",MID(R358,3,1)="7",MID(R358,3,1)="8",MID(R358,3,1)="9",MID(R358,3,1)="0",))),"",VLOOKUP($C358,非特許文献リスト!$A$2:$C$196,2,FALSE))</f>
        <v/>
      </c>
      <c r="AD358" s="95" t="str">
        <f>IF(OR(LEFT(R358)="特",LEFT(R358)="実",AND(OR(LEFT(R358,2)="US",LEFT(R358,2)="WO",LEFT(R358,2)="GB",LEFT(R358,2)="EP",LEFT(R358,2)="DE"),OR(MID(R358,3,1)="1",MID(R358,3,1)="2",MID(R358,3,1)="3",MID(R358,3,1)="4",MID(R358,3,1)="5",MID(R358,3,1)="6",MID(R358,3,1)="7",MID(R358,3,1)="8",MID(R358,3,1)="9",MID(R358,3,1)="0",))),"",VLOOKUP($C358,非特許文献リスト!$A$2:$C$196,3,FALSE))</f>
        <v/>
      </c>
      <c r="AE358" s="175" t="str">
        <f t="shared" si="29"/>
        <v/>
      </c>
      <c r="AF358" s="176" t="str">
        <f>IF(OR(LEFT(R358)="特",LEFT(R358)="実"),VLOOKUP(R358,'証拠（JP特許）'!$B$2:$AB$299,10,FALSE),IF(AND(OR(LEFT(R358,2)="US",LEFT(R358,2)="WO",LEFT(R358,2)="GB",LEFT(R358,2)="EP",LEFT(R358,2)="DE"),OR(MID(R358,3,1)="1",MID(R358,3,1)="2",MID(R358,3,1)="3",MID(R358,3,1)="4",MID(R358,3,1)="5",MID(R358,3,1)="6",MID(R358,3,1)="7",MID(R358,3,1)="8",MID(R358,3,1)="9",MID(R358,3,1)="0",)),VLOOKUP(R358,'証拠（WW特許）'!$B$2:$M$90,8,FALSE),""))</f>
        <v/>
      </c>
      <c r="AG358" s="176" t="str">
        <f>IF(OR(LEFT(R358)="特",LEFT(R358)="実"),VLOOKUP(R358,'証拠（JP特許）'!$B$2:$AB$299,26,FALSE),IF(AND(OR(LEFT(R358,2)="US",LEFT(R358,2)="WO",LEFT(R358,2)="GB",LEFT(R358,2)="EP",LEFT(R358,2)="DE"),OR(MID(R358,3,1)="1",MID(R358,3,1)="2",MID(R358,3,1)="3",MID(R358,3,1)="4",MID(R358,3,1)="5",MID(R358,3,1)="6",MID(R358,3,1)="7",MID(R358,3,1)="8",MID(R358,3,1)="9",MID(R358,3,1)="0",)),VLOOKUP(R358,'証拠（WW特許）'!$B$2:$M$90,12,FALSE),""))</f>
        <v/>
      </c>
      <c r="AH358" s="58" t="str">
        <f>IF(OR(LEFT(R358)="特",LEFT(R358)="実"),VLOOKUP(R358,'証拠（JP特許）'!$B$2:$X$299,20,FALSE),IF(AND(OR(LEFT(R358,2)="US",LEFT(R358,2)="WO",LEFT(R358,2)="GB",LEFT(R358,2)="EP",LEFT(R358,2)="DE"),OR(MID(R358,3,1)="1",MID(R358,3,1)="2",MID(R358,3,1)="3",MID(R358,3,1)="4",MID(R358,3,1)="5",MID(R358,3,1)="6",MID(R358,3,1)="7",MID(R358,3,1)="8",MID(R358,3,1)="9",MID(R358,3,1)="0",)),VLOOKUP(R358,'証拠（WW特許）'!$B$2:$U$90,20,FALSE),""))</f>
        <v/>
      </c>
      <c r="AI358" s="58" t="str">
        <f>IF(OR(LEFT(R358)="特",LEFT(R358)="実"),VLOOKUP(R358,'証拠（JP特許）'!$B$2:$X$299,21,FALSE),"")</f>
        <v/>
      </c>
      <c r="AJ358" s="58" t="str">
        <f>IF(OR(LEFT(R358)="特",LEFT(R358)="実"),VLOOKUP(R358,'証拠（JP特許）'!$B$2:$X$299,22,FALSE),"")</f>
        <v/>
      </c>
      <c r="AK358" s="59" t="str">
        <f>IF(OR(LEFT(R358)="特",LEFT(R358)="実"),VLOOKUP(R358,'証拠（JP特許）'!$B$2:$X$299,17,FALSE),IF(AND(OR(LEFT(R358,2)="US",LEFT(R358,2)="WO",LEFT(R358,2)="GB",LEFT(R358,2)="EP",LEFT(R358,2)="DE"),OR(MID(R358,3,1)="1",MID(R358,3,1)="2",MID(R358,3,1)="3",MID(R358,3,1)="4",MID(R358,3,1)="5",MID(R358,3,1)="6",MID(R358,3,1)="7",MID(R358,3,1)="8",MID(R358,3,1)="9",MID(R358,3,1)="0",)),VLOOKUP(R358,'証拠（WW特許）'!$B$2:$U$90,16,FALSE),""))</f>
        <v/>
      </c>
      <c r="AL358" s="58"/>
      <c r="AM358" s="58"/>
      <c r="AN358" s="58"/>
      <c r="AO358" s="58" t="str">
        <f ca="1">IF(OR(LEFT(R358)="特",LEFT(R358)="実",AND(OR(LEFT(R358,2)="US",LEFT(R358,2)="WO",LEFT(R358,2)="GB",LEFT(R358,2)="EP",LEFT(R358,2)="DE"),OR(MID(R358,3,1)="1",MID(R358,3,1)="2",MID(R358,3,1)="3",MID(R358,3,1)="4",MID(R358,3,1)="5",MID(R358,3,1)="6",MID(R358,3,1)="7",MID(R358,3,1)="8",MID(R358,3,1)="9",MID(R358,3,1)="0"))),IF(COUNTIF(INDIRECT("発明者引用!"&amp;ADDRESS(MATCH(C358,発明者引用!B$1:B$196,0),4)&amp;":"&amp;ADDRESS(MATCH(C358,発明者引用!B$1:B$196,0),17)),R358)+COUNTIF(INDIRECT("発明者引用!"&amp;ADDRESS(MATCH(C358,発明者引用!B$1:B$196,0),4)&amp;":"&amp;ADDRESS(MATCH(C358,発明者引用!B$1:B$196,0),17)),#REF!)+COUNTIF(INDIRECT("発明者引用!"&amp;ADDRESS(MATCH(C358,発明者引用!B$1:B$196,0),4)&amp;":"&amp;ADDRESS(MATCH(C358,発明者引用!B$1:B$196,0),17)),T358)&gt;0,"Yes","No"),"")</f>
        <v/>
      </c>
      <c r="AP358" s="58" t="str">
        <f ca="1">IF(OR(LEFT(R358)="特",LEFT(R358)="実",AND(OR(LEFT(R358,2)="US",LEFT(R358,2)="WO",LEFT(R358,2)="GB",LEFT(R358,2)="EP",LEFT(R358,2)="DE"),OR(MID(R358,3,1)="1",MID(R358,3,1)="2",MID(R358,3,1)="3",MID(R358,3,1)="4",MID(R358,3,1)="5",MID(R358,3,1)="6",MID(R358,3,1)="7",MID(R358,3,1)="8",MID(R358,3,1)="9",MID(R358,3,1)="0"))),IF(VLOOKUP(C358,ファミリ引用特許WO!$A$2:$B$241,2,FALSE)+VLOOKUP(C358,ファミリ引用文献WO!$A$2:$C$241,3,FALSE)=0,"ISR無し",IF(COUNTIF(INDIRECT("ファミリ引用特許WO!"&amp;ADDRESS(MATCH(C358,ファミリ引用特許WO!$A$2:$A$241,0),1)&amp;":"&amp;ADDRESS(MATCH(C358,ファミリ引用特許WO!$A$2:$A$241,0),19)),R358)+COUNTIF(INDIRECT("ファミリ引用特許WO!"&amp;ADDRESS(MATCH(C358,ファミリ引用特許WO!$A$2:$A$241,0),1)&amp;":"&amp;ADDRESS(MATCH(C358,ファミリ引用特許WO!$A$2:$A$241,0),19)),S358)+COUNTIF(INDIRECT("ファミリ引用特許WO!"&amp;ADDRESS(MATCH(C358,ファミリ引用特許WO!$A$2:$A$241,0),1)&amp;":"&amp;ADDRESS(MATCH(C358,ファミリ引用特許WO!$A$2:$A$241,0),19)),T358)+COUNTIF(INDIRECT("ファミリ引用特許WO!"&amp;ADDRESS(MATCH(C358,ファミリ引用特許WO!$A$2:$A$241,0),1)&amp;":"&amp;ADDRESS(MATCH(C358,ファミリ引用特許WO!$A$2:$A$241,0),19)),W358)+COUNTIF(INDIRECT("ファミリ引用特許WO!"&amp;ADDRESS(MATCH(C358,ファミリ引用特許WO!$A$2:$A$241,0),1)&amp;":"&amp;ADDRESS(MATCH(C358,ファミリ引用特許WO!$A$2:$A$241,0),19)),Y358)&gt;0,"Yes","No")),"")</f>
        <v/>
      </c>
      <c r="AQ358" s="55" t="str">
        <f ca="1">IF(OR(LEFT(R358)="特",LEFT(R358)="実",AND(OR(LEFT(R358,2)="US",LEFT(R358,2)="WO",LEFT(R358,2)="GB",LEFT(R358,2)="EP",LEFT(R358,2)="DE"),OR(MID(R358,3,1)="1",MID(R358,3,1)="2",MID(R358,3,1)="3",MID(R358,3,1)="4",MID(R358,3,1)="5",MID(R358,3,1)="6",MID(R358,3,1)="7",MID(R358,3,1)="8",MID(R358,3,1)="9",MID(R358,3,1)="0"))),IF(VLOOKUP(C358,'ファミリ引用特許表記修正（ex.A2→A）'!$A$2:$B$241,2,FALSE)=0,"family無し",IF(COUNTIF(INDIRECT("'ファミリ引用特許表記修正（ex.A2→A）'!"&amp;ADDRESS(MATCH(C358,'ファミリ引用特許表記修正（ex.A2→A）'!$A$2:$A$241,0),1)&amp;":"&amp;ADDRESS(MATCH(C358,'ファミリ引用特許表記修正（ex.A2→A）'!$A$2:$A$241,0),171)),R358)+COUNTIF(INDIRECT("'ファミリ引用特許表記修正（ex.A2→A）'!"&amp;ADDRESS(MATCH(C358,'ファミリ引用特許表記修正（ex.A2→A）'!$A$2:$A$241,0),1)&amp;":"&amp;ADDRESS(MATCH(C358,'ファミリ引用特許表記修正（ex.A2→A）'!$A$2:$A$241,0),171)),S358)+COUNTIF(INDIRECT("'ファミリ引用特許表記修正（ex.A2→A）'!"&amp;ADDRESS(MATCH(C358,'ファミリ引用特許表記修正（ex.A2→A）'!$A$2:$A$241,0),1)&amp;":"&amp;ADDRESS(MATCH(C358,'ファミリ引用特許表記修正（ex.A2→A）'!$A$2:$A$241,0),171)),T358)+COUNTIF(INDIRECT("'ファミリ引用特許表記修正（ex.A2→A）'!"&amp;ADDRESS(MATCH(C358,'ファミリ引用特許表記修正（ex.A2→A）'!$A$2:$A$241,0),1)&amp;":"&amp;ADDRESS(MATCH(C358,'ファミリ引用特許表記修正（ex.A2→A）'!$A$2:$A$241,0),171)),W358)+COUNTIF(INDIRECT("'ファミリ引用特許表記修正（ex.A2→A）'!"&amp;ADDRESS(MATCH(C358,'ファミリ引用特許表記修正（ex.A2→A）'!$A$2:$A$241,0),1)&amp;":"&amp;ADDRESS(MATCH(C358,'ファミリ引用特許表記修正（ex.A2→A）'!$A$2:$A$241,0),171)),Y358)&gt;0,"Yes","No")),"")</f>
        <v/>
      </c>
      <c r="AR358" s="193" t="str">
        <f>IF(OR(LEFT(R358)="特",LEFT(R358)="実",AND(OR(LEFT(R358,2)="US",LEFT(R358,2)="WO",LEFT(R358,2)="GB",LEFT(R358,2)="EP",LEFT(R358,2)="DE"),OR(MID(R358,3,1)="1",MID(R358,3,1)="2",MID(R358,3,1)="3",MID(R358,3,1)="4",MID(R358,3,1)="5",MID(R358,3,1)="6",MID(R358,3,1)="7",MID(R358,3,1)="8",MID(R358,3,1)="9",MID(R358,3,1)="0",))),"",VLOOKUP($C358,ファミリ発明者引用文献!A$3:B$235,2,FALSE))</f>
        <v>,,</v>
      </c>
      <c r="AS358" s="55" t="str">
        <f>VLOOKUP(C358,ファミリ引用文献WO!A$2:B$241,2,FALSE)</f>
        <v/>
      </c>
      <c r="AT358" s="58" t="str">
        <f>VLOOKUP(C358,ファミリ引用文献!A$3:B$242,2,FALSE)</f>
        <v/>
      </c>
      <c r="AU358" s="58" t="str">
        <f>VLOOKUP(C358,審判データ!AH$2:BT$379,39,FALSE)</f>
        <v xml:space="preserve"> </v>
      </c>
      <c r="AV358" s="62" t="str">
        <f ca="1">IF(INDIRECT("審判データ!"&amp;ADDRESS(MATCH(C358,審判データ!$AH$1:$AH$379,0),32))="早期審査の対象とする","早期審査","")</f>
        <v/>
      </c>
      <c r="AW358" s="665" t="str">
        <f t="shared" si="26"/>
        <v/>
      </c>
      <c r="AX358" s="666" t="str">
        <f>IF(LEFT(AE358,3)="日本特",IF(LEFT(C358)="特",VLOOKUP(C358,'本件、証拠文献テーマコード'!G$2:I$376,3,FALSE),VLOOKUP(C358,'本件、証拠文献テーマコード'!B$2:I$376,8,FALSE)),"")</f>
        <v/>
      </c>
      <c r="AY358" s="666" t="str">
        <f>IF(LEFT(AE358,3)="日本特",IF(OR(MID(R358,2,1)="開",MID(R358,2,1)="表",MID(R358,2,1)="登"),VLOOKUP(R358,'本件、証拠文献テーマコード'!C$2:I$379,7,FALSE),VLOOKUP(R358,'本件、証拠文献テーマコード'!G$2:I$379,3,FALSE)),"")</f>
        <v/>
      </c>
      <c r="AZ358" s="54">
        <f ca="1">INDIRECT("審判データ!"&amp;ADDRESS(MATCH(C358,審判データ!$AH$1:$AH$379,0),20))</f>
        <v>2010</v>
      </c>
    </row>
    <row r="359" spans="1:52" ht="27" x14ac:dyDescent="0.15">
      <c r="A359" s="994" t="s">
        <v>23065</v>
      </c>
      <c r="B359" s="586" t="str">
        <f ca="1">IF(A359="",B358,INDIRECT("審判データ!"&amp;ADDRESS(MATCH(A359,審判データ!$HC$1:$HC$379,0),20))&amp;" / "&amp;INDIRECT("審判データ!"&amp;ADDRESS(MATCH(A359,審判データ!$HC$1:$HC$379,0),21)))</f>
        <v>2010 / 29-2</v>
      </c>
      <c r="C359" s="750">
        <v>3160745</v>
      </c>
      <c r="D359" s="740" t="s">
        <v>9506</v>
      </c>
      <c r="E359" s="1" t="s">
        <v>1072</v>
      </c>
      <c r="F359" s="1" t="s">
        <v>9504</v>
      </c>
      <c r="G359" s="1" t="s">
        <v>138</v>
      </c>
      <c r="H359" s="1" t="s">
        <v>9494</v>
      </c>
      <c r="I359" s="1" t="s">
        <v>9499</v>
      </c>
      <c r="J359" s="1" t="s">
        <v>9501</v>
      </c>
      <c r="K359" s="5" t="s">
        <v>9503</v>
      </c>
      <c r="L359" s="995" t="s">
        <v>23066</v>
      </c>
      <c r="M359" s="997" t="s">
        <v>89</v>
      </c>
      <c r="N359" s="997" t="s">
        <v>23067</v>
      </c>
      <c r="O359" s="999">
        <v>0</v>
      </c>
      <c r="P359" s="1001" t="s">
        <v>23068</v>
      </c>
      <c r="Q359" s="706" t="s">
        <v>1857</v>
      </c>
      <c r="R359" s="707" t="s">
        <v>23246</v>
      </c>
      <c r="S359" s="706" t="str">
        <f>IF(OR(LEFT(R359)="特",LEFT(R359)="実"),VLOOKUP(R359,'証拠（JP特許）'!$B$2:$D$299,2,FALSE),IF(AND(OR(LEFT(R359,2)="US",LEFT(R359,2)="WO",LEFT(R359,2)="GB",LEFT(R359,2)="EP",LEFT(R359,2)="DE"),OR(MID(R359,3,1)="1",MID(R359,3,1)="2",MID(R359,3,1)="3",MID(R359,3,1)="4",MID(R359,3,1)="5",MID(R359,3,1)="6",MID(R359,3,1)="7",MID(R359,3,1)="8",MID(R359,3,1)="9",MID(R359,3,1)="0")),VLOOKUP(R359,'証拠（WW特許）'!$B$2:$C$90,2,FALSE),"_"))</f>
        <v>特願昭61-63356</v>
      </c>
      <c r="T359" s="707" t="str">
        <f>IF(OR(LEFT(R359)="特",LEFT(R359)="実"),VLOOKUP(R359,'証拠（JP特許）'!$B$2:$E$299,4,FALSE),"_")</f>
        <v>JP1692794</v>
      </c>
      <c r="U359" s="588" t="s">
        <v>94</v>
      </c>
      <c r="V359" s="591" t="s">
        <v>122</v>
      </c>
      <c r="W359" s="708" t="str">
        <f t="shared" si="27"/>
        <v>JP62220281A</v>
      </c>
      <c r="X359" s="709"/>
      <c r="Y359" s="709" t="str">
        <f t="shared" si="28"/>
        <v>JP1692794B</v>
      </c>
      <c r="Z359" s="91" t="str">
        <f ca="1">IF(OR(LEFT(R359)="特",LEFT(R359)="実",AND(OR(LEFT(R359,2)="US",LEFT(R359,2)="WO",LEFT(R359,2)="GB",LEFT(R359,2)="EP",LEFT(R359,2)="DE"),OR(MID(R359,3,1)="1",MID(R359,3,1)="2",MID(R359,3,1)="3",MID(R359,3,1)="4",MID(R359,3,1)="5",MID(R359,3,1)="6",MID(R359,3,1)="7",MID(R359,3,1)="8",MID(R359,3,1)="9",MID(R359,3,1)="0",))),IF(COUNTIF(INDIRECT("拒絶理由・拒絶査定・異議申立!"&amp;ADDRESS(MATCH(C359,拒絶理由・拒絶査定・異議申立!B$1:B$1000,0),3)&amp;":"&amp;ADDRESS(MATCH(C359,拒絶理由・拒絶査定・異議申立!B$1:B$1000,0),50)),R359)+COUNTIF(INDIRECT("拒絶理由・拒絶査定・異議申立!"&amp;ADDRESS(MATCH(C359,拒絶理由・拒絶査定・異議申立!B$1:B$1000,0),3)&amp;":"&amp;ADDRESS(MATCH(C359,拒絶理由・拒絶査定・異議申立!B$1:B$1000,0),50)),T359)&gt;0,"Yes","No"),"")</f>
        <v>No</v>
      </c>
      <c r="AA359" s="92" t="str">
        <f ca="1">IF(OR(LEFT(R359)="特",LEFT(R359)="実",AND(OR(LEFT(R359,2)="US",LEFT(R359,2)="WO",LEFT(R359,2)="GB",LEFT(R359,2)="EP",LEFT(R359,2)="DE"),OR(MID(R359,3,1)="1",MID(R359,3,1)="2",MID(R359,3,1)="3",MID(R359,3,1)="4",MID(R359,3,1)="5",MID(R359,3,1)="6",MID(R359,3,1)="7",MID(R359,3,1)="8",MID(R359,3,1)="9",MID(R359,3,1)="0",))),IF(COUNTIF(INDIRECT("先行技術調査・登録査定!"&amp;ADDRESS(MATCH(C359,先行技術調査・登録査定!B$1:B$1000,0),3)&amp;":"&amp;ADDRESS(MATCH(C359,先行技術調査・登録査定!B$1:B$1000,0),49)),R359)+COUNTIF(INDIRECT("先行技術調査・登録査定!"&amp;ADDRESS(MATCH(C359,先行技術調査・登録査定!B$1:B$1000,0),3)&amp;":"&amp;ADDRESS(MATCH(C359,先行技術調査・登録査定!B$1:B$1000,0),49)),T359)&gt;0,"Yes","No"),"")</f>
        <v>No</v>
      </c>
      <c r="AB359" s="169" t="str">
        <f t="shared" ca="1" si="30"/>
        <v>Yes</v>
      </c>
      <c r="AC359" s="94" t="str">
        <f>IF(OR(LEFT(R359)="特",LEFT(R359)="実",AND(OR(LEFT(R359,2)="US",LEFT(R359,2)="WO",LEFT(R359,2)="GB",LEFT(R359,2)="EP",LEFT(R359,2)="DE"),OR(MID(R359,3,1)="1",MID(R359,3,1)="2",MID(R359,3,1)="3",MID(R359,3,1)="4",MID(R359,3,1)="5",MID(R359,3,1)="6",MID(R359,3,1)="7",MID(R359,3,1)="8",MID(R359,3,1)="9",MID(R359,3,1)="0",))),"",VLOOKUP($C359,非特許文献リスト!$A$2:$C$196,2,FALSE))</f>
        <v/>
      </c>
      <c r="AD359" s="95" t="str">
        <f>IF(OR(LEFT(R359)="特",LEFT(R359)="実",AND(OR(LEFT(R359,2)="US",LEFT(R359,2)="WO",LEFT(R359,2)="GB",LEFT(R359,2)="EP",LEFT(R359,2)="DE"),OR(MID(R359,3,1)="1",MID(R359,3,1)="2",MID(R359,3,1)="3",MID(R359,3,1)="4",MID(R359,3,1)="5",MID(R359,3,1)="6",MID(R359,3,1)="7",MID(R359,3,1)="8",MID(R359,3,1)="9",MID(R359,3,1)="0",))),"",VLOOKUP($C359,非特許文献リスト!$A$2:$C$196,3,FALSE))</f>
        <v/>
      </c>
      <c r="AE359" s="175" t="str">
        <f t="shared" si="29"/>
        <v>日本特許文献</v>
      </c>
      <c r="AF359" s="176" t="str">
        <f>IF(OR(LEFT(R359)="特",LEFT(R359)="実"),VLOOKUP(R359,'証拠（JP特許）'!$B$2:$AB$299,10,FALSE),IF(AND(OR(LEFT(R359,2)="US",LEFT(R359,2)="WO",LEFT(R359,2)="GB",LEFT(R359,2)="EP",LEFT(R359,2)="DE"),OR(MID(R359,3,1)="1",MID(R359,3,1)="2",MID(R359,3,1)="3",MID(R359,3,1)="4",MID(R359,3,1)="5",MID(R359,3,1)="6",MID(R359,3,1)="7",MID(R359,3,1)="8",MID(R359,3,1)="9",MID(R359,3,1)="0",)),VLOOKUP(R359,'証拠（WW特許）'!$B$2:$M$90,8,FALSE),""))</f>
        <v>株式会社神戸製鋼所</v>
      </c>
      <c r="AG359" s="176" t="str">
        <f>IF(OR(LEFT(R359)="特",LEFT(R359)="実"),VLOOKUP(R359,'証拠（JP特許）'!$B$2:$AB$299,26,FALSE),IF(AND(OR(LEFT(R359,2)="US",LEFT(R359,2)="WO",LEFT(R359,2)="GB",LEFT(R359,2)="EP",LEFT(R359,2)="DE"),OR(MID(R359,3,1)="1",MID(R359,3,1)="2",MID(R359,3,1)="3",MID(R359,3,1)="4",MID(R359,3,1)="5",MID(R359,3,1)="6",MID(R359,3,1)="7",MID(R359,3,1)="8",MID(R359,3,1)="9",MID(R359,3,1)="0",)),VLOOKUP(R359,'証拠（WW特許）'!$B$2:$M$90,12,FALSE),""))</f>
        <v>大久保　宣正,高梨　不二雄,小笠原　隆明,新川　勝啓,泉　敏之</v>
      </c>
      <c r="AH359" s="58" t="str">
        <f>IF(OR(LEFT(R359)="特",LEFT(R359)="実"),VLOOKUP(R359,'証拠（JP特許）'!$B$2:$X$299,20,FALSE),IF(AND(OR(LEFT(R359,2)="US",LEFT(R359,2)="WO",LEFT(R359,2)="GB",LEFT(R359,2)="EP",LEFT(R359,2)="DE"),OR(MID(R359,3,1)="1",MID(R359,3,1)="2",MID(R359,3,1)="3",MID(R359,3,1)="4",MID(R359,3,1)="5",MID(R359,3,1)="6",MID(R359,3,1)="7",MID(R359,3,1)="8",MID(R359,3,1)="9",MID(R359,3,1)="0",)),VLOOKUP(R359,'証拠（WW特許）'!$B$2:$U$90,20,FALSE),""))</f>
        <v>B23K   9/12    (2006.01),B23K  37/02    (2006.01),B25J   9/16    (2006.01),G05B  19/18    (2006.01),B25J   9/10    (2006.01),B23K   9/127   (2006.01),G05B  19/404   (2006.01)</v>
      </c>
      <c r="AI359" s="58" t="str">
        <f>IF(OR(LEFT(R359)="特",LEFT(R359)="実"),VLOOKUP(R359,'証拠（JP特許）'!$B$2:$X$299,21,FALSE),"")</f>
        <v>B23K  9/12   331E,B23K 37/02      B,B25J  9/16       ,G05B 19/18      H,B25J  9/10       ,B23K  9/127  509E,G05B 19/404     H</v>
      </c>
      <c r="AJ359" s="58" t="str">
        <f>IF(OR(LEFT(R359)="特",LEFT(R359)="実"),VLOOKUP(R359,'証拠（JP特許）'!$B$2:$X$299,22,FALSE),"")</f>
        <v>3F059AA05,3F059AA08,3F059BA01,3F059BA10,3F059BB05,3F059CA02,3F059DA02,3F059DC01,3F059DC07,3F059DD04,3F059DD11,3F059DE03,3F059FA03,3F059FB08,3F059FB16,3F059FB21,5H269AA07,5H269AA20,5H269AB12,5H269AB33,5H269CC07,5H269CC11,5H269DD01,5H269BB07,5H269BB09,5H269FF05,5H269FF06,5H269GG02,5H269GG06,5H269GG08,5H269EE01,5H269EE05,3C007AS11,3C007AS21,3C007BS02,3C007KS03,3C007KS04,3C007KS31,3C007KV04,3C007KV12,3C007KX07,3C007LS08,3C007LT04,3C007LT07,3C007LT12,3C269AB12,3C269AB33,3C269BB07,3C269BB09,3C269CC07,3C269CC11,3C269DD01,3C269EF02,3C269EF10,3C269EF91,3C269EF92,3C269GG02,3C269GG06,3C269GG08,3C707AS11,3C707AS21,3C707BS02,3C707KS03,3C707KS04,3C707KS31,3C707KV04,3C707KV12,3C707KX07,3C707LS08,3C707LT04,3C707LT07,3C707LT12</v>
      </c>
      <c r="AK359" s="59" t="str">
        <f>IF(OR(LEFT(R359)="特",LEFT(R359)="実"),VLOOKUP(R359,'証拠（JP特許）'!$B$2:$X$299,17,FALSE),IF(AND(OR(LEFT(R359,2)="US",LEFT(R359,2)="WO",LEFT(R359,2)="GB",LEFT(R359,2)="EP",LEFT(R359,2)="DE"),OR(MID(R359,3,1)="1",MID(R359,3,1)="2",MID(R359,3,1)="3",MID(R359,3,1)="4",MID(R359,3,1)="5",MID(R359,3,1)="6",MID(R359,3,1)="7",MID(R359,3,1)="8",MID(R359,3,1)="9",MID(R359,3,1)="0",)),VLOOKUP(R359,'証拠（WW特許）'!$B$2:$U$90,16,FALSE),""))</f>
        <v>1987.09.28</v>
      </c>
      <c r="AL359" s="58"/>
      <c r="AM359" s="58"/>
      <c r="AN359" s="58"/>
      <c r="AO359" s="58" t="str">
        <f ca="1">IF(OR(LEFT(R359)="特",LEFT(R359)="実",AND(OR(LEFT(R359,2)="US",LEFT(R359,2)="WO",LEFT(R359,2)="GB",LEFT(R359,2)="EP",LEFT(R359,2)="DE"),OR(MID(R359,3,1)="1",MID(R359,3,1)="2",MID(R359,3,1)="3",MID(R359,3,1)="4",MID(R359,3,1)="5",MID(R359,3,1)="6",MID(R359,3,1)="7",MID(R359,3,1)="8",MID(R359,3,1)="9",MID(R359,3,1)="0"))),IF(COUNTIF(INDIRECT("発明者引用!"&amp;ADDRESS(MATCH(C359,発明者引用!B$1:B$196,0),4)&amp;":"&amp;ADDRESS(MATCH(C359,発明者引用!B$1:B$196,0),17)),R359)+COUNTIF(INDIRECT("発明者引用!"&amp;ADDRESS(MATCH(C359,発明者引用!B$1:B$196,0),4)&amp;":"&amp;ADDRESS(MATCH(C359,発明者引用!B$1:B$196,0),17)),#REF!)+COUNTIF(INDIRECT("発明者引用!"&amp;ADDRESS(MATCH(C359,発明者引用!B$1:B$196,0),4)&amp;":"&amp;ADDRESS(MATCH(C359,発明者引用!B$1:B$196,0),17)),T359)&gt;0,"Yes","No"),"")</f>
        <v>No</v>
      </c>
      <c r="AP359" s="58" t="str">
        <f ca="1">IF(OR(LEFT(R359)="特",LEFT(R359)="実",AND(OR(LEFT(R359,2)="US",LEFT(R359,2)="WO",LEFT(R359,2)="GB",LEFT(R359,2)="EP",LEFT(R359,2)="DE"),OR(MID(R359,3,1)="1",MID(R359,3,1)="2",MID(R359,3,1)="3",MID(R359,3,1)="4",MID(R359,3,1)="5",MID(R359,3,1)="6",MID(R359,3,1)="7",MID(R359,3,1)="8",MID(R359,3,1)="9",MID(R359,3,1)="0"))),IF(VLOOKUP(C359,ファミリ引用特許WO!$A$2:$B$241,2,FALSE)+VLOOKUP(C359,ファミリ引用文献WO!$A$2:$C$241,3,FALSE)=0,"ISR無し",IF(COUNTIF(INDIRECT("ファミリ引用特許WO!"&amp;ADDRESS(MATCH(C359,ファミリ引用特許WO!$A$2:$A$241,0),1)&amp;":"&amp;ADDRESS(MATCH(C359,ファミリ引用特許WO!$A$2:$A$241,0),19)),R359)+COUNTIF(INDIRECT("ファミリ引用特許WO!"&amp;ADDRESS(MATCH(C359,ファミリ引用特許WO!$A$2:$A$241,0),1)&amp;":"&amp;ADDRESS(MATCH(C359,ファミリ引用特許WO!$A$2:$A$241,0),19)),S359)+COUNTIF(INDIRECT("ファミリ引用特許WO!"&amp;ADDRESS(MATCH(C359,ファミリ引用特許WO!$A$2:$A$241,0),1)&amp;":"&amp;ADDRESS(MATCH(C359,ファミリ引用特許WO!$A$2:$A$241,0),19)),T359)+COUNTIF(INDIRECT("ファミリ引用特許WO!"&amp;ADDRESS(MATCH(C359,ファミリ引用特許WO!$A$2:$A$241,0),1)&amp;":"&amp;ADDRESS(MATCH(C359,ファミリ引用特許WO!$A$2:$A$241,0),19)),W359)+COUNTIF(INDIRECT("ファミリ引用特許WO!"&amp;ADDRESS(MATCH(C359,ファミリ引用特許WO!$A$2:$A$241,0),1)&amp;":"&amp;ADDRESS(MATCH(C359,ファミリ引用特許WO!$A$2:$A$241,0),19)),Y359)&gt;0,"Yes","No")),"")</f>
        <v>ISR無し</v>
      </c>
      <c r="AQ359" s="55" t="str">
        <f ca="1">IF(OR(LEFT(R359)="特",LEFT(R359)="実",AND(OR(LEFT(R359,2)="US",LEFT(R359,2)="WO",LEFT(R359,2)="GB",LEFT(R359,2)="EP",LEFT(R359,2)="DE"),OR(MID(R359,3,1)="1",MID(R359,3,1)="2",MID(R359,3,1)="3",MID(R359,3,1)="4",MID(R359,3,1)="5",MID(R359,3,1)="6",MID(R359,3,1)="7",MID(R359,3,1)="8",MID(R359,3,1)="9",MID(R359,3,1)="0"))),IF(VLOOKUP(C359,'ファミリ引用特許表記修正（ex.A2→A）'!$A$2:$B$241,2,FALSE)=0,"family無し",IF(COUNTIF(INDIRECT("'ファミリ引用特許表記修正（ex.A2→A）'!"&amp;ADDRESS(MATCH(C359,'ファミリ引用特許表記修正（ex.A2→A）'!$A$2:$A$241,0),1)&amp;":"&amp;ADDRESS(MATCH(C359,'ファミリ引用特許表記修正（ex.A2→A）'!$A$2:$A$241,0),171)),R359)+COUNTIF(INDIRECT("'ファミリ引用特許表記修正（ex.A2→A）'!"&amp;ADDRESS(MATCH(C359,'ファミリ引用特許表記修正（ex.A2→A）'!$A$2:$A$241,0),1)&amp;":"&amp;ADDRESS(MATCH(C359,'ファミリ引用特許表記修正（ex.A2→A）'!$A$2:$A$241,0),171)),S359)+COUNTIF(INDIRECT("'ファミリ引用特許表記修正（ex.A2→A）'!"&amp;ADDRESS(MATCH(C359,'ファミリ引用特許表記修正（ex.A2→A）'!$A$2:$A$241,0),1)&amp;":"&amp;ADDRESS(MATCH(C359,'ファミリ引用特許表記修正（ex.A2→A）'!$A$2:$A$241,0),171)),T359)+COUNTIF(INDIRECT("'ファミリ引用特許表記修正（ex.A2→A）'!"&amp;ADDRESS(MATCH(C359,'ファミリ引用特許表記修正（ex.A2→A）'!$A$2:$A$241,0),1)&amp;":"&amp;ADDRESS(MATCH(C359,'ファミリ引用特許表記修正（ex.A2→A）'!$A$2:$A$241,0),171)),W359)+COUNTIF(INDIRECT("'ファミリ引用特許表記修正（ex.A2→A）'!"&amp;ADDRESS(MATCH(C359,'ファミリ引用特許表記修正（ex.A2→A）'!$A$2:$A$241,0),1)&amp;":"&amp;ADDRESS(MATCH(C359,'ファミリ引用特許表記修正（ex.A2→A）'!$A$2:$A$241,0),171)),Y359)&gt;0,"Yes","No")),"")</f>
        <v>No</v>
      </c>
      <c r="AR359" s="193" t="str">
        <f>IF(OR(LEFT(R359)="特",LEFT(R359)="実",AND(OR(LEFT(R359,2)="US",LEFT(R359,2)="WO",LEFT(R359,2)="GB",LEFT(R359,2)="EP",LEFT(R359,2)="DE"),OR(MID(R359,3,1)="1",MID(R359,3,1)="2",MID(R359,3,1)="3",MID(R359,3,1)="4",MID(R359,3,1)="5",MID(R359,3,1)="6",MID(R359,3,1)="7",MID(R359,3,1)="8",MID(R359,3,1)="9",MID(R359,3,1)="0",))),"",VLOOKUP($C359,ファミリ発明者引用文献!A$3:B$235,2,FALSE))</f>
        <v/>
      </c>
      <c r="AS359" s="55" t="str">
        <f>VLOOKUP(C359,ファミリ引用文献WO!A$2:B$241,2,FALSE)</f>
        <v/>
      </c>
      <c r="AT359" s="58" t="str">
        <f>VLOOKUP(C359,ファミリ引用文献!A$3:B$242,2,FALSE)</f>
        <v/>
      </c>
      <c r="AU359" s="58" t="str">
        <f>VLOOKUP(C359,審判データ!AH$2:BT$379,39,FALSE)</f>
        <v xml:space="preserve"> </v>
      </c>
      <c r="AV359" s="62" t="str">
        <f ca="1">IF(INDIRECT("審判データ!"&amp;ADDRESS(MATCH(C359,審判データ!$AH$1:$AH$379,0),32))="早期審査の対象とする","早期審査","")</f>
        <v/>
      </c>
      <c r="AW359" s="665" t="str">
        <f t="shared" si="26"/>
        <v>不一致</v>
      </c>
      <c r="AX359" s="666" t="str">
        <f>IF(LEFT(AE359,3)="日本特",IF(LEFT(C359)="特",VLOOKUP(C359,'本件、証拠文献テーマコード'!G$2:I$376,3,FALSE),VLOOKUP(C359,'本件、証拠文献テーマコード'!B$2:I$376,8,FALSE)),"")</f>
        <v>2D049,4E001,4E081,4E082</v>
      </c>
      <c r="AY359" s="666" t="str">
        <f>IF(LEFT(AE359,3)="日本特",IF(OR(MID(R359,2,1)="開",MID(R359,2,1)="表",MID(R359,2,1)="登"),VLOOKUP(R359,'本件、証拠文献テーマコード'!C$2:I$379,7,FALSE),VLOOKUP(R359,'本件、証拠文献テーマコード'!G$2:I$379,3,FALSE)),"")</f>
        <v>5H269,3F059,4E074,4E062,4E082,3C007,3C269,3C707</v>
      </c>
      <c r="AZ359" s="54">
        <f ca="1">INDIRECT("審判データ!"&amp;ADDRESS(MATCH(C359,審判データ!$AH$1:$AH$379,0),20))</f>
        <v>2010</v>
      </c>
    </row>
    <row r="360" spans="1:52" ht="27" x14ac:dyDescent="0.15">
      <c r="A360" s="994"/>
      <c r="B360" s="586" t="str">
        <f ca="1">IF(A360="",B359,INDIRECT("審判データ!"&amp;ADDRESS(MATCH(A360,審判データ!$HC$1:$HC$379,0),20))&amp;" / "&amp;INDIRECT("審判データ!"&amp;ADDRESS(MATCH(A360,審判データ!$HC$1:$HC$379,0),21)))</f>
        <v>2010 / 29-2</v>
      </c>
      <c r="C360" s="750">
        <v>3160745</v>
      </c>
      <c r="D360" s="740" t="s">
        <v>9506</v>
      </c>
      <c r="E360" s="1" t="s">
        <v>1072</v>
      </c>
      <c r="F360" s="1" t="s">
        <v>9504</v>
      </c>
      <c r="G360" s="1" t="s">
        <v>138</v>
      </c>
      <c r="H360" s="1" t="s">
        <v>9494</v>
      </c>
      <c r="I360" s="1" t="s">
        <v>9499</v>
      </c>
      <c r="J360" s="1" t="s">
        <v>9501</v>
      </c>
      <c r="K360" s="5" t="s">
        <v>9503</v>
      </c>
      <c r="L360" s="996"/>
      <c r="M360" s="998"/>
      <c r="N360" s="998"/>
      <c r="O360" s="1000"/>
      <c r="P360" s="1002"/>
      <c r="Q360" s="706" t="s">
        <v>91</v>
      </c>
      <c r="R360" s="707" t="s">
        <v>23069</v>
      </c>
      <c r="S360" s="706"/>
      <c r="T360" s="707"/>
      <c r="U360" s="588" t="s">
        <v>94</v>
      </c>
      <c r="V360" s="591" t="s">
        <v>122</v>
      </c>
      <c r="W360" s="708"/>
      <c r="X360" s="709"/>
      <c r="Y360" s="709"/>
      <c r="Z360" s="91"/>
      <c r="AA360" s="92"/>
      <c r="AB360" s="169"/>
      <c r="AC360" s="94"/>
      <c r="AD360" s="95"/>
      <c r="AE360" s="175"/>
      <c r="AF360" s="176"/>
      <c r="AG360" s="176"/>
      <c r="AH360" s="58"/>
      <c r="AI360" s="58"/>
      <c r="AJ360" s="58"/>
      <c r="AK360" s="59"/>
      <c r="AL360" s="58"/>
      <c r="AM360" s="58"/>
      <c r="AN360" s="58"/>
      <c r="AO360" s="58"/>
      <c r="AP360" s="58" t="str">
        <f ca="1">IF(OR(LEFT(R360)="特",LEFT(R360)="実",AND(OR(LEFT(R360,2)="US",LEFT(R360,2)="WO",LEFT(R360,2)="GB",LEFT(R360,2)="EP",LEFT(R360,2)="DE"),OR(MID(R360,3,1)="1",MID(R360,3,1)="2",MID(R360,3,1)="3",MID(R360,3,1)="4",MID(R360,3,1)="5",MID(R360,3,1)="6",MID(R360,3,1)="7",MID(R360,3,1)="8",MID(R360,3,1)="9",MID(R360,3,1)="0"))),IF(VLOOKUP(C360,ファミリ引用特許WO!$A$2:$B$241,2,FALSE)+VLOOKUP(C360,ファミリ引用文献WO!$A$2:$C$241,3,FALSE)=0,"ISR無し",IF(COUNTIF(INDIRECT("ファミリ引用特許WO!"&amp;ADDRESS(MATCH(C360,ファミリ引用特許WO!$A$2:$A$241,0),1)&amp;":"&amp;ADDRESS(MATCH(C360,ファミリ引用特許WO!$A$2:$A$241,0),19)),R360)+COUNTIF(INDIRECT("ファミリ引用特許WO!"&amp;ADDRESS(MATCH(C360,ファミリ引用特許WO!$A$2:$A$241,0),1)&amp;":"&amp;ADDRESS(MATCH(C360,ファミリ引用特許WO!$A$2:$A$241,0),19)),S360)+COUNTIF(INDIRECT("ファミリ引用特許WO!"&amp;ADDRESS(MATCH(C360,ファミリ引用特許WO!$A$2:$A$241,0),1)&amp;":"&amp;ADDRESS(MATCH(C360,ファミリ引用特許WO!$A$2:$A$241,0),19)),T360)+COUNTIF(INDIRECT("ファミリ引用特許WO!"&amp;ADDRESS(MATCH(C360,ファミリ引用特許WO!$A$2:$A$241,0),1)&amp;":"&amp;ADDRESS(MATCH(C360,ファミリ引用特許WO!$A$2:$A$241,0),19)),W360)+COUNTIF(INDIRECT("ファミリ引用特許WO!"&amp;ADDRESS(MATCH(C360,ファミリ引用特許WO!$A$2:$A$241,0),1)&amp;":"&amp;ADDRESS(MATCH(C360,ファミリ引用特許WO!$A$2:$A$241,0),19)),Y360)&gt;0,"Yes","No")),"")</f>
        <v>ISR無し</v>
      </c>
      <c r="AQ360" s="55" t="str">
        <f ca="1">IF(OR(LEFT(R360)="特",LEFT(R360)="実",AND(OR(LEFT(R360,2)="US",LEFT(R360,2)="WO",LEFT(R360,2)="GB",LEFT(R360,2)="EP",LEFT(R360,2)="DE"),OR(MID(R360,3,1)="1",MID(R360,3,1)="2",MID(R360,3,1)="3",MID(R360,3,1)="4",MID(R360,3,1)="5",MID(R360,3,1)="6",MID(R360,3,1)="7",MID(R360,3,1)="8",MID(R360,3,1)="9",MID(R360,3,1)="0"))),IF(VLOOKUP(C360,'ファミリ引用特許表記修正（ex.A2→A）'!$A$2:$B$241,2,FALSE)=0,"family無し",IF(COUNTIF(INDIRECT("'ファミリ引用特許表記修正（ex.A2→A）'!"&amp;ADDRESS(MATCH(C360,'ファミリ引用特許表記修正（ex.A2→A）'!$A$2:$A$241,0),1)&amp;":"&amp;ADDRESS(MATCH(C360,'ファミリ引用特許表記修正（ex.A2→A）'!$A$2:$A$241,0),171)),R360)+COUNTIF(INDIRECT("'ファミリ引用特許表記修正（ex.A2→A）'!"&amp;ADDRESS(MATCH(C360,'ファミリ引用特許表記修正（ex.A2→A）'!$A$2:$A$241,0),1)&amp;":"&amp;ADDRESS(MATCH(C360,'ファミリ引用特許表記修正（ex.A2→A）'!$A$2:$A$241,0),171)),S360)+COUNTIF(INDIRECT("'ファミリ引用特許表記修正（ex.A2→A）'!"&amp;ADDRESS(MATCH(C360,'ファミリ引用特許表記修正（ex.A2→A）'!$A$2:$A$241,0),1)&amp;":"&amp;ADDRESS(MATCH(C360,'ファミリ引用特許表記修正（ex.A2→A）'!$A$2:$A$241,0),171)),T360)+COUNTIF(INDIRECT("'ファミリ引用特許表記修正（ex.A2→A）'!"&amp;ADDRESS(MATCH(C360,'ファミリ引用特許表記修正（ex.A2→A）'!$A$2:$A$241,0),1)&amp;":"&amp;ADDRESS(MATCH(C360,'ファミリ引用特許表記修正（ex.A2→A）'!$A$2:$A$241,0),171)),W360)+COUNTIF(INDIRECT("'ファミリ引用特許表記修正（ex.A2→A）'!"&amp;ADDRESS(MATCH(C360,'ファミリ引用特許表記修正（ex.A2→A）'!$A$2:$A$241,0),1)&amp;":"&amp;ADDRESS(MATCH(C360,'ファミリ引用特許表記修正（ex.A2→A）'!$A$2:$A$241,0),171)),Y360)&gt;0,"Yes","No")),"")</f>
        <v>No</v>
      </c>
      <c r="AR360" s="193"/>
      <c r="AS360" s="55" t="str">
        <f>VLOOKUP(C360,ファミリ引用文献WO!A$2:B$241,2,FALSE)</f>
        <v/>
      </c>
      <c r="AT360" s="58" t="str">
        <f>VLOOKUP(C360,ファミリ引用文献!A$3:B$242,2,FALSE)</f>
        <v/>
      </c>
      <c r="AU360" s="58"/>
      <c r="AV360" s="62" t="str">
        <f ca="1">IF(INDIRECT("審判データ!"&amp;ADDRESS(MATCH(C360,審判データ!$AH$1:$AH$379,0),32))="早期審査の対象とする","早期審査","")</f>
        <v/>
      </c>
      <c r="AW360" s="665" t="str">
        <f t="shared" si="26"/>
        <v/>
      </c>
      <c r="AX360" s="666" t="str">
        <f>IF(LEFT(AE360,3)="日本特",IF(LEFT(C360)="特",VLOOKUP(C360,'本件、証拠文献テーマコード'!G$2:I$376,3,FALSE),VLOOKUP(C360,'本件、証拠文献テーマコード'!B$2:I$376,8,FALSE)),"")</f>
        <v/>
      </c>
      <c r="AY360" s="666" t="str">
        <f>IF(LEFT(AE360,3)="日本特",IF(OR(MID(R360,2,1)="開",MID(R360,2,1)="表",MID(R360,2,1)="登"),VLOOKUP(R360,'本件、証拠文献テーマコード'!C$2:I$379,7,FALSE),VLOOKUP(R360,'本件、証拠文献テーマコード'!G$2:I$379,3,FALSE)),"")</f>
        <v/>
      </c>
      <c r="AZ360" s="54"/>
    </row>
    <row r="361" spans="1:52" ht="27" x14ac:dyDescent="0.15">
      <c r="A361" s="994" t="s">
        <v>23070</v>
      </c>
      <c r="B361" s="586" t="str">
        <f ca="1">IF(A361="",B360,INDIRECT("審判データ!"&amp;ADDRESS(MATCH(A361,審判データ!$HC$1:$HC$379,0),20))&amp;" / "&amp;INDIRECT("審判データ!"&amp;ADDRESS(MATCH(A361,審判データ!$HC$1:$HC$379,0),21)))</f>
        <v>2010 / 29-2</v>
      </c>
      <c r="C361" s="750">
        <v>3675922</v>
      </c>
      <c r="D361" s="740" t="s">
        <v>9602</v>
      </c>
      <c r="E361" s="1" t="s">
        <v>9599</v>
      </c>
      <c r="F361" s="1" t="s">
        <v>9600</v>
      </c>
      <c r="G361" s="1" t="s">
        <v>138</v>
      </c>
      <c r="H361" s="1" t="s">
        <v>9590</v>
      </c>
      <c r="I361" s="1" t="s">
        <v>9595</v>
      </c>
      <c r="J361" s="1" t="s">
        <v>9597</v>
      </c>
      <c r="K361" s="5" t="s">
        <v>9598</v>
      </c>
      <c r="L361" s="995" t="s">
        <v>23071</v>
      </c>
      <c r="M361" s="997" t="s">
        <v>89</v>
      </c>
      <c r="N361" s="997" t="s">
        <v>23072</v>
      </c>
      <c r="O361" s="999">
        <v>0</v>
      </c>
      <c r="P361" s="1001" t="s">
        <v>23073</v>
      </c>
      <c r="Q361" s="706" t="s">
        <v>118</v>
      </c>
      <c r="R361" s="707" t="s">
        <v>23074</v>
      </c>
      <c r="S361" s="706"/>
      <c r="T361" s="707"/>
      <c r="U361" s="644" t="s">
        <v>94</v>
      </c>
      <c r="V361" s="591" t="s">
        <v>122</v>
      </c>
      <c r="W361" s="708"/>
      <c r="X361" s="709"/>
      <c r="Y361" s="709"/>
      <c r="Z361" s="91"/>
      <c r="AA361" s="92"/>
      <c r="AB361" s="169"/>
      <c r="AC361" s="94"/>
      <c r="AD361" s="95"/>
      <c r="AE361" s="175"/>
      <c r="AF361" s="176"/>
      <c r="AG361" s="176"/>
      <c r="AH361" s="58"/>
      <c r="AI361" s="58"/>
      <c r="AJ361" s="58"/>
      <c r="AK361" s="59"/>
      <c r="AL361" s="58"/>
      <c r="AM361" s="58"/>
      <c r="AN361" s="58"/>
      <c r="AO361" s="58"/>
      <c r="AP361" s="58" t="str">
        <f ca="1">IF(OR(LEFT(R361)="特",LEFT(R361)="実",AND(OR(LEFT(R361,2)="US",LEFT(R361,2)="WO",LEFT(R361,2)="GB",LEFT(R361,2)="EP",LEFT(R361,2)="DE"),OR(MID(R361,3,1)="1",MID(R361,3,1)="2",MID(R361,3,1)="3",MID(R361,3,1)="4",MID(R361,3,1)="5",MID(R361,3,1)="6",MID(R361,3,1)="7",MID(R361,3,1)="8",MID(R361,3,1)="9",MID(R361,3,1)="0"))),IF(VLOOKUP(C361,ファミリ引用特許WO!$A$2:$B$241,2,FALSE)+VLOOKUP(C361,ファミリ引用文献WO!$A$2:$C$241,3,FALSE)=0,"ISR無し",IF(COUNTIF(INDIRECT("ファミリ引用特許WO!"&amp;ADDRESS(MATCH(C361,ファミリ引用特許WO!$A$2:$A$241,0),1)&amp;":"&amp;ADDRESS(MATCH(C361,ファミリ引用特許WO!$A$2:$A$241,0),19)),R361)+COUNTIF(INDIRECT("ファミリ引用特許WO!"&amp;ADDRESS(MATCH(C361,ファミリ引用特許WO!$A$2:$A$241,0),1)&amp;":"&amp;ADDRESS(MATCH(C361,ファミリ引用特許WO!$A$2:$A$241,0),19)),S361)+COUNTIF(INDIRECT("ファミリ引用特許WO!"&amp;ADDRESS(MATCH(C361,ファミリ引用特許WO!$A$2:$A$241,0),1)&amp;":"&amp;ADDRESS(MATCH(C361,ファミリ引用特許WO!$A$2:$A$241,0),19)),T361)+COUNTIF(INDIRECT("ファミリ引用特許WO!"&amp;ADDRESS(MATCH(C361,ファミリ引用特許WO!$A$2:$A$241,0),1)&amp;":"&amp;ADDRESS(MATCH(C361,ファミリ引用特許WO!$A$2:$A$241,0),19)),W361)+COUNTIF(INDIRECT("ファミリ引用特許WO!"&amp;ADDRESS(MATCH(C361,ファミリ引用特許WO!$A$2:$A$241,0),1)&amp;":"&amp;ADDRESS(MATCH(C361,ファミリ引用特許WO!$A$2:$A$241,0),19)),Y361)&gt;0,"Yes","No")),"")</f>
        <v>ISR無し</v>
      </c>
      <c r="AQ361" s="55" t="str">
        <f ca="1">IF(OR(LEFT(R361)="特",LEFT(R361)="実",AND(OR(LEFT(R361,2)="US",LEFT(R361,2)="WO",LEFT(R361,2)="GB",LEFT(R361,2)="EP",LEFT(R361,2)="DE"),OR(MID(R361,3,1)="1",MID(R361,3,1)="2",MID(R361,3,1)="3",MID(R361,3,1)="4",MID(R361,3,1)="5",MID(R361,3,1)="6",MID(R361,3,1)="7",MID(R361,3,1)="8",MID(R361,3,1)="9",MID(R361,3,1)="0"))),IF(VLOOKUP(C361,'ファミリ引用特許表記修正（ex.A2→A）'!$A$2:$B$241,2,FALSE)=0,"family無し",IF(COUNTIF(INDIRECT("'ファミリ引用特許表記修正（ex.A2→A）'!"&amp;ADDRESS(MATCH(C361,'ファミリ引用特許表記修正（ex.A2→A）'!$A$2:$A$241,0),1)&amp;":"&amp;ADDRESS(MATCH(C361,'ファミリ引用特許表記修正（ex.A2→A）'!$A$2:$A$241,0),171)),R361)+COUNTIF(INDIRECT("'ファミリ引用特許表記修正（ex.A2→A）'!"&amp;ADDRESS(MATCH(C361,'ファミリ引用特許表記修正（ex.A2→A）'!$A$2:$A$241,0),1)&amp;":"&amp;ADDRESS(MATCH(C361,'ファミリ引用特許表記修正（ex.A2→A）'!$A$2:$A$241,0),171)),S361)+COUNTIF(INDIRECT("'ファミリ引用特許表記修正（ex.A2→A）'!"&amp;ADDRESS(MATCH(C361,'ファミリ引用特許表記修正（ex.A2→A）'!$A$2:$A$241,0),1)&amp;":"&amp;ADDRESS(MATCH(C361,'ファミリ引用特許表記修正（ex.A2→A）'!$A$2:$A$241,0),171)),T361)+COUNTIF(INDIRECT("'ファミリ引用特許表記修正（ex.A2→A）'!"&amp;ADDRESS(MATCH(C361,'ファミリ引用特許表記修正（ex.A2→A）'!$A$2:$A$241,0),1)&amp;":"&amp;ADDRESS(MATCH(C361,'ファミリ引用特許表記修正（ex.A2→A）'!$A$2:$A$241,0),171)),W361)+COUNTIF(INDIRECT("'ファミリ引用特許表記修正（ex.A2→A）'!"&amp;ADDRESS(MATCH(C361,'ファミリ引用特許表記修正（ex.A2→A）'!$A$2:$A$241,0),1)&amp;":"&amp;ADDRESS(MATCH(C361,'ファミリ引用特許表記修正（ex.A2→A）'!$A$2:$A$241,0),171)),Y361)&gt;0,"Yes","No")),"")</f>
        <v>No</v>
      </c>
      <c r="AR361" s="193"/>
      <c r="AS361" s="55" t="str">
        <f>VLOOKUP(C361,ファミリ引用文献WO!A$2:B$241,2,FALSE)</f>
        <v/>
      </c>
      <c r="AT361" s="58" t="str">
        <f>VLOOKUP(C361,ファミリ引用文献!A$3:B$242,2,FALSE)</f>
        <v/>
      </c>
      <c r="AU361" s="58"/>
      <c r="AV361" s="62" t="str">
        <f ca="1">IF(INDIRECT("審判データ!"&amp;ADDRESS(MATCH(C361,審判データ!$AH$1:$AH$379,0),32))="早期審査の対象とする","早期審査","")</f>
        <v/>
      </c>
      <c r="AW361" s="665" t="str">
        <f t="shared" si="26"/>
        <v/>
      </c>
      <c r="AX361" s="666" t="str">
        <f>IF(LEFT(AE361,3)="日本特",IF(LEFT(C361)="特",VLOOKUP(C361,'本件、証拠文献テーマコード'!G$2:I$376,3,FALSE),VLOOKUP(C361,'本件、証拠文献テーマコード'!B$2:I$376,8,FALSE)),"")</f>
        <v/>
      </c>
      <c r="AY361" s="666" t="str">
        <f>IF(LEFT(AE361,3)="日本特",IF(OR(MID(R361,2,1)="開",MID(R361,2,1)="表",MID(R361,2,1)="登"),VLOOKUP(R361,'本件、証拠文献テーマコード'!C$2:I$379,7,FALSE),VLOOKUP(R361,'本件、証拠文献テーマコード'!G$2:I$379,3,FALSE)),"")</f>
        <v/>
      </c>
      <c r="AZ361" s="54"/>
    </row>
    <row r="362" spans="1:52" ht="27" x14ac:dyDescent="0.15">
      <c r="A362" s="994"/>
      <c r="B362" s="586" t="str">
        <f ca="1">IF(A362="",B361,INDIRECT("審判データ!"&amp;ADDRESS(MATCH(A362,審判データ!$HC$1:$HC$379,0),20))&amp;" / "&amp;INDIRECT("審判データ!"&amp;ADDRESS(MATCH(A362,審判データ!$HC$1:$HC$379,0),21)))</f>
        <v>2010 / 29-2</v>
      </c>
      <c r="C362" s="750">
        <v>3675922</v>
      </c>
      <c r="D362" s="740" t="s">
        <v>9602</v>
      </c>
      <c r="E362" s="1" t="s">
        <v>9599</v>
      </c>
      <c r="F362" s="1" t="s">
        <v>9600</v>
      </c>
      <c r="G362" s="1" t="s">
        <v>138</v>
      </c>
      <c r="H362" s="1" t="s">
        <v>9590</v>
      </c>
      <c r="I362" s="1" t="s">
        <v>9595</v>
      </c>
      <c r="J362" s="1" t="s">
        <v>9597</v>
      </c>
      <c r="K362" s="5" t="s">
        <v>9598</v>
      </c>
      <c r="L362" s="996"/>
      <c r="M362" s="998"/>
      <c r="N362" s="998"/>
      <c r="O362" s="1000"/>
      <c r="P362" s="1002"/>
      <c r="Q362" s="706" t="s">
        <v>23075</v>
      </c>
      <c r="R362" s="707" t="s">
        <v>23076</v>
      </c>
      <c r="S362" s="706"/>
      <c r="T362" s="707"/>
      <c r="U362" s="644" t="s">
        <v>94</v>
      </c>
      <c r="V362" s="591" t="s">
        <v>122</v>
      </c>
      <c r="W362" s="708"/>
      <c r="X362" s="709"/>
      <c r="Y362" s="709"/>
      <c r="Z362" s="91"/>
      <c r="AA362" s="92"/>
      <c r="AB362" s="169"/>
      <c r="AC362" s="94"/>
      <c r="AD362" s="95"/>
      <c r="AE362" s="175"/>
      <c r="AF362" s="176"/>
      <c r="AG362" s="176"/>
      <c r="AH362" s="58"/>
      <c r="AI362" s="58"/>
      <c r="AJ362" s="58"/>
      <c r="AK362" s="59"/>
      <c r="AL362" s="58"/>
      <c r="AM362" s="58"/>
      <c r="AN362" s="58"/>
      <c r="AO362" s="58"/>
      <c r="AP362" s="58" t="str">
        <f ca="1">IF(OR(LEFT(R362)="特",LEFT(R362)="実",AND(OR(LEFT(R362,2)="US",LEFT(R362,2)="WO",LEFT(R362,2)="GB",LEFT(R362,2)="EP",LEFT(R362,2)="DE"),OR(MID(R362,3,1)="1",MID(R362,3,1)="2",MID(R362,3,1)="3",MID(R362,3,1)="4",MID(R362,3,1)="5",MID(R362,3,1)="6",MID(R362,3,1)="7",MID(R362,3,1)="8",MID(R362,3,1)="9",MID(R362,3,1)="0"))),IF(VLOOKUP(C362,ファミリ引用特許WO!$A$2:$B$241,2,FALSE)+VLOOKUP(C362,ファミリ引用文献WO!$A$2:$C$241,3,FALSE)=0,"ISR無し",IF(COUNTIF(INDIRECT("ファミリ引用特許WO!"&amp;ADDRESS(MATCH(C362,ファミリ引用特許WO!$A$2:$A$241,0),1)&amp;":"&amp;ADDRESS(MATCH(C362,ファミリ引用特許WO!$A$2:$A$241,0),19)),R362)+COUNTIF(INDIRECT("ファミリ引用特許WO!"&amp;ADDRESS(MATCH(C362,ファミリ引用特許WO!$A$2:$A$241,0),1)&amp;":"&amp;ADDRESS(MATCH(C362,ファミリ引用特許WO!$A$2:$A$241,0),19)),S362)+COUNTIF(INDIRECT("ファミリ引用特許WO!"&amp;ADDRESS(MATCH(C362,ファミリ引用特許WO!$A$2:$A$241,0),1)&amp;":"&amp;ADDRESS(MATCH(C362,ファミリ引用特許WO!$A$2:$A$241,0),19)),T362)+COUNTIF(INDIRECT("ファミリ引用特許WO!"&amp;ADDRESS(MATCH(C362,ファミリ引用特許WO!$A$2:$A$241,0),1)&amp;":"&amp;ADDRESS(MATCH(C362,ファミリ引用特許WO!$A$2:$A$241,0),19)),W362)+COUNTIF(INDIRECT("ファミリ引用特許WO!"&amp;ADDRESS(MATCH(C362,ファミリ引用特許WO!$A$2:$A$241,0),1)&amp;":"&amp;ADDRESS(MATCH(C362,ファミリ引用特許WO!$A$2:$A$241,0),19)),Y362)&gt;0,"Yes","No")),"")</f>
        <v>ISR無し</v>
      </c>
      <c r="AQ362" s="55" t="str">
        <f ca="1">IF(OR(LEFT(R362)="特",LEFT(R362)="実",AND(OR(LEFT(R362,2)="US",LEFT(R362,2)="WO",LEFT(R362,2)="GB",LEFT(R362,2)="EP",LEFT(R362,2)="DE"),OR(MID(R362,3,1)="1",MID(R362,3,1)="2",MID(R362,3,1)="3",MID(R362,3,1)="4",MID(R362,3,1)="5",MID(R362,3,1)="6",MID(R362,3,1)="7",MID(R362,3,1)="8",MID(R362,3,1)="9",MID(R362,3,1)="0"))),IF(VLOOKUP(C362,'ファミリ引用特許表記修正（ex.A2→A）'!$A$2:$B$241,2,FALSE)=0,"family無し",IF(COUNTIF(INDIRECT("'ファミリ引用特許表記修正（ex.A2→A）'!"&amp;ADDRESS(MATCH(C362,'ファミリ引用特許表記修正（ex.A2→A）'!$A$2:$A$241,0),1)&amp;":"&amp;ADDRESS(MATCH(C362,'ファミリ引用特許表記修正（ex.A2→A）'!$A$2:$A$241,0),171)),R362)+COUNTIF(INDIRECT("'ファミリ引用特許表記修正（ex.A2→A）'!"&amp;ADDRESS(MATCH(C362,'ファミリ引用特許表記修正（ex.A2→A）'!$A$2:$A$241,0),1)&amp;":"&amp;ADDRESS(MATCH(C362,'ファミリ引用特許表記修正（ex.A2→A）'!$A$2:$A$241,0),171)),S362)+COUNTIF(INDIRECT("'ファミリ引用特許表記修正（ex.A2→A）'!"&amp;ADDRESS(MATCH(C362,'ファミリ引用特許表記修正（ex.A2→A）'!$A$2:$A$241,0),1)&amp;":"&amp;ADDRESS(MATCH(C362,'ファミリ引用特許表記修正（ex.A2→A）'!$A$2:$A$241,0),171)),T362)+COUNTIF(INDIRECT("'ファミリ引用特許表記修正（ex.A2→A）'!"&amp;ADDRESS(MATCH(C362,'ファミリ引用特許表記修正（ex.A2→A）'!$A$2:$A$241,0),1)&amp;":"&amp;ADDRESS(MATCH(C362,'ファミリ引用特許表記修正（ex.A2→A）'!$A$2:$A$241,0),171)),W362)+COUNTIF(INDIRECT("'ファミリ引用特許表記修正（ex.A2→A）'!"&amp;ADDRESS(MATCH(C362,'ファミリ引用特許表記修正（ex.A2→A）'!$A$2:$A$241,0),1)&amp;":"&amp;ADDRESS(MATCH(C362,'ファミリ引用特許表記修正（ex.A2→A）'!$A$2:$A$241,0),171)),Y362)&gt;0,"Yes","No")),"")</f>
        <v>No</v>
      </c>
      <c r="AR362" s="193"/>
      <c r="AS362" s="55" t="str">
        <f>VLOOKUP(C362,ファミリ引用文献WO!A$2:B$241,2,FALSE)</f>
        <v/>
      </c>
      <c r="AT362" s="58" t="str">
        <f>VLOOKUP(C362,ファミリ引用文献!A$3:B$242,2,FALSE)</f>
        <v/>
      </c>
      <c r="AU362" s="58"/>
      <c r="AV362" s="62" t="str">
        <f ca="1">IF(INDIRECT("審判データ!"&amp;ADDRESS(MATCH(C362,審判データ!$AH$1:$AH$379,0),32))="早期審査の対象とする","早期審査","")</f>
        <v/>
      </c>
      <c r="AW362" s="665" t="str">
        <f t="shared" si="26"/>
        <v/>
      </c>
      <c r="AX362" s="666" t="str">
        <f>IF(LEFT(AE362,3)="日本特",IF(LEFT(C362)="特",VLOOKUP(C362,'本件、証拠文献テーマコード'!G$2:I$376,3,FALSE),VLOOKUP(C362,'本件、証拠文献テーマコード'!B$2:I$376,8,FALSE)),"")</f>
        <v/>
      </c>
      <c r="AY362" s="666" t="str">
        <f>IF(LEFT(AE362,3)="日本特",IF(OR(MID(R362,2,1)="開",MID(R362,2,1)="表",MID(R362,2,1)="登"),VLOOKUP(R362,'本件、証拠文献テーマコード'!C$2:I$379,7,FALSE),VLOOKUP(R362,'本件、証拠文献テーマコード'!G$2:I$379,3,FALSE)),"")</f>
        <v/>
      </c>
      <c r="AZ362" s="54"/>
    </row>
    <row r="363" spans="1:52" ht="27" x14ac:dyDescent="0.15">
      <c r="A363" s="978" t="s">
        <v>23077</v>
      </c>
      <c r="B363" s="586" t="str">
        <f ca="1">IF(A363="",B362,INDIRECT("審判データ!"&amp;ADDRESS(MATCH(A363,審判データ!$HC$1:$HC$379,0),20))&amp;" / "&amp;INDIRECT("審判データ!"&amp;ADDRESS(MATCH(A363,審判データ!$HC$1:$HC$379,0),21)))</f>
        <v>2010 / 29-2</v>
      </c>
      <c r="C363" s="751">
        <v>2902348</v>
      </c>
      <c r="D363" s="413" t="s">
        <v>9683</v>
      </c>
      <c r="E363" s="245" t="s">
        <v>23078</v>
      </c>
      <c r="F363" s="245" t="s">
        <v>9681</v>
      </c>
      <c r="G363" s="245" t="s">
        <v>138</v>
      </c>
      <c r="H363" s="245" t="s">
        <v>9672</v>
      </c>
      <c r="I363" s="245" t="s">
        <v>9675</v>
      </c>
      <c r="J363" s="245" t="s">
        <v>9677</v>
      </c>
      <c r="K363" s="752" t="s">
        <v>9679</v>
      </c>
      <c r="L363" s="979" t="s">
        <v>23079</v>
      </c>
      <c r="M363" s="982" t="s">
        <v>89</v>
      </c>
      <c r="N363" s="985" t="s">
        <v>23080</v>
      </c>
      <c r="O363" s="988">
        <v>0</v>
      </c>
      <c r="P363" s="991" t="s">
        <v>23081</v>
      </c>
      <c r="Q363" s="715" t="s">
        <v>23082</v>
      </c>
      <c r="R363" s="753" t="s">
        <v>7627</v>
      </c>
      <c r="S363" s="706"/>
      <c r="T363" s="707"/>
      <c r="U363" s="644" t="s">
        <v>94</v>
      </c>
      <c r="V363" s="591" t="s">
        <v>122</v>
      </c>
      <c r="W363" s="708"/>
      <c r="X363" s="709"/>
      <c r="Y363" s="709"/>
      <c r="Z363" s="91"/>
      <c r="AA363" s="92"/>
      <c r="AB363" s="169"/>
      <c r="AC363" s="94"/>
      <c r="AD363" s="95"/>
      <c r="AE363" s="175"/>
      <c r="AF363" s="176"/>
      <c r="AG363" s="176"/>
      <c r="AH363" s="58"/>
      <c r="AI363" s="58"/>
      <c r="AJ363" s="58"/>
      <c r="AK363" s="59"/>
      <c r="AL363" s="58"/>
      <c r="AM363" s="58"/>
      <c r="AN363" s="58"/>
      <c r="AO363" s="58"/>
      <c r="AP363" s="58" t="str">
        <f ca="1">IF(OR(LEFT(R363)="特",LEFT(R363)="実",AND(OR(LEFT(R363,2)="US",LEFT(R363,2)="WO",LEFT(R363,2)="GB",LEFT(R363,2)="EP",LEFT(R363,2)="DE"),OR(MID(R363,3,1)="1",MID(R363,3,1)="2",MID(R363,3,1)="3",MID(R363,3,1)="4",MID(R363,3,1)="5",MID(R363,3,1)="6",MID(R363,3,1)="7",MID(R363,3,1)="8",MID(R363,3,1)="9",MID(R363,3,1)="0"))),IF(VLOOKUP(C363,ファミリ引用特許WO!$A$2:$B$241,2,FALSE)+VLOOKUP(C363,ファミリ引用文献WO!$A$2:$C$241,3,FALSE)=0,"ISR無し",IF(COUNTIF(INDIRECT("ファミリ引用特許WO!"&amp;ADDRESS(MATCH(C363,ファミリ引用特許WO!$A$2:$A$241,0),1)&amp;":"&amp;ADDRESS(MATCH(C363,ファミリ引用特許WO!$A$2:$A$241,0),19)),R363)+COUNTIF(INDIRECT("ファミリ引用特許WO!"&amp;ADDRESS(MATCH(C363,ファミリ引用特許WO!$A$2:$A$241,0),1)&amp;":"&amp;ADDRESS(MATCH(C363,ファミリ引用特許WO!$A$2:$A$241,0),19)),S363)+COUNTIF(INDIRECT("ファミリ引用特許WO!"&amp;ADDRESS(MATCH(C363,ファミリ引用特許WO!$A$2:$A$241,0),1)&amp;":"&amp;ADDRESS(MATCH(C363,ファミリ引用特許WO!$A$2:$A$241,0),19)),T363)+COUNTIF(INDIRECT("ファミリ引用特許WO!"&amp;ADDRESS(MATCH(C363,ファミリ引用特許WO!$A$2:$A$241,0),1)&amp;":"&amp;ADDRESS(MATCH(C363,ファミリ引用特許WO!$A$2:$A$241,0),19)),W363)+COUNTIF(INDIRECT("ファミリ引用特許WO!"&amp;ADDRESS(MATCH(C363,ファミリ引用特許WO!$A$2:$A$241,0),1)&amp;":"&amp;ADDRESS(MATCH(C363,ファミリ引用特許WO!$A$2:$A$241,0),19)),Y363)&gt;0,"Yes","No")),"")</f>
        <v>ISR無し</v>
      </c>
      <c r="AQ363" s="55" t="str">
        <f ca="1">IF(OR(LEFT(R363)="特",LEFT(R363)="実",AND(OR(LEFT(R363,2)="US",LEFT(R363,2)="WO",LEFT(R363,2)="GB",LEFT(R363,2)="EP",LEFT(R363,2)="DE"),OR(MID(R363,3,1)="1",MID(R363,3,1)="2",MID(R363,3,1)="3",MID(R363,3,1)="4",MID(R363,3,1)="5",MID(R363,3,1)="6",MID(R363,3,1)="7",MID(R363,3,1)="8",MID(R363,3,1)="9",MID(R363,3,1)="0"))),IF(VLOOKUP(C363,'ファミリ引用特許表記修正（ex.A2→A）'!$A$2:$B$241,2,FALSE)=0,"family無し",IF(COUNTIF(INDIRECT("'ファミリ引用特許表記修正（ex.A2→A）'!"&amp;ADDRESS(MATCH(C363,'ファミリ引用特許表記修正（ex.A2→A）'!$A$2:$A$241,0),1)&amp;":"&amp;ADDRESS(MATCH(C363,'ファミリ引用特許表記修正（ex.A2→A）'!$A$2:$A$241,0),171)),R363)+COUNTIF(INDIRECT("'ファミリ引用特許表記修正（ex.A2→A）'!"&amp;ADDRESS(MATCH(C363,'ファミリ引用特許表記修正（ex.A2→A）'!$A$2:$A$241,0),1)&amp;":"&amp;ADDRESS(MATCH(C363,'ファミリ引用特許表記修正（ex.A2→A）'!$A$2:$A$241,0),171)),S363)+COUNTIF(INDIRECT("'ファミリ引用特許表記修正（ex.A2→A）'!"&amp;ADDRESS(MATCH(C363,'ファミリ引用特許表記修正（ex.A2→A）'!$A$2:$A$241,0),1)&amp;":"&amp;ADDRESS(MATCH(C363,'ファミリ引用特許表記修正（ex.A2→A）'!$A$2:$A$241,0),171)),T363)+COUNTIF(INDIRECT("'ファミリ引用特許表記修正（ex.A2→A）'!"&amp;ADDRESS(MATCH(C363,'ファミリ引用特許表記修正（ex.A2→A）'!$A$2:$A$241,0),1)&amp;":"&amp;ADDRESS(MATCH(C363,'ファミリ引用特許表記修正（ex.A2→A）'!$A$2:$A$241,0),171)),W363)+COUNTIF(INDIRECT("'ファミリ引用特許表記修正（ex.A2→A）'!"&amp;ADDRESS(MATCH(C363,'ファミリ引用特許表記修正（ex.A2→A）'!$A$2:$A$241,0),1)&amp;":"&amp;ADDRESS(MATCH(C363,'ファミリ引用特許表記修正（ex.A2→A）'!$A$2:$A$241,0),171)),Y363)&gt;0,"Yes","No")),"")</f>
        <v>family無し</v>
      </c>
      <c r="AR363" s="193"/>
      <c r="AS363" s="55" t="str">
        <f>VLOOKUP(C363,ファミリ引用文献WO!A$2:B$241,2,FALSE)</f>
        <v/>
      </c>
      <c r="AT363" s="58" t="str">
        <f>VLOOKUP(C363,ファミリ引用文献!A$3:B$242,2,FALSE)</f>
        <v/>
      </c>
      <c r="AU363" s="58"/>
      <c r="AV363" s="62" t="str">
        <f ca="1">IF(INDIRECT("審判データ!"&amp;ADDRESS(MATCH(C363,審判データ!$AH$1:$AH$379,0),32))="早期審査の対象とする","早期審査","")</f>
        <v/>
      </c>
      <c r="AW363" s="665" t="str">
        <f t="shared" si="26"/>
        <v/>
      </c>
      <c r="AX363" s="666" t="str">
        <f>IF(LEFT(AE363,3)="日本特",IF(LEFT(C363)="特",VLOOKUP(C363,'本件、証拠文献テーマコード'!G$2:I$376,3,FALSE),VLOOKUP(C363,'本件、証拠文献テーマコード'!B$2:I$376,8,FALSE)),"")</f>
        <v/>
      </c>
      <c r="AY363" s="666" t="str">
        <f>IF(LEFT(AE363,3)="日本特",IF(OR(MID(R363,2,1)="開",MID(R363,2,1)="表",MID(R363,2,1)="登"),VLOOKUP(R363,'本件、証拠文献テーマコード'!C$2:I$379,7,FALSE),VLOOKUP(R363,'本件、証拠文献テーマコード'!G$2:I$379,3,FALSE)),"")</f>
        <v/>
      </c>
      <c r="AZ363" s="54"/>
    </row>
    <row r="364" spans="1:52" ht="27" x14ac:dyDescent="0.15">
      <c r="A364" s="978"/>
      <c r="B364" s="586" t="str">
        <f ca="1">IF(A364="",B363,INDIRECT("審判データ!"&amp;ADDRESS(MATCH(A364,審判データ!$HC$1:$HC$379,0),20))&amp;" / "&amp;INDIRECT("審判データ!"&amp;ADDRESS(MATCH(A364,審判データ!$HC$1:$HC$379,0),21)))</f>
        <v>2010 / 29-2</v>
      </c>
      <c r="C364" s="751">
        <v>2902348</v>
      </c>
      <c r="D364" s="413" t="s">
        <v>9683</v>
      </c>
      <c r="E364" s="245" t="s">
        <v>23078</v>
      </c>
      <c r="F364" s="245" t="s">
        <v>9681</v>
      </c>
      <c r="G364" s="245" t="s">
        <v>138</v>
      </c>
      <c r="H364" s="245" t="s">
        <v>9672</v>
      </c>
      <c r="I364" s="245" t="s">
        <v>9675</v>
      </c>
      <c r="J364" s="245" t="s">
        <v>9677</v>
      </c>
      <c r="K364" s="752" t="s">
        <v>9679</v>
      </c>
      <c r="L364" s="980"/>
      <c r="M364" s="983"/>
      <c r="N364" s="986"/>
      <c r="O364" s="989"/>
      <c r="P364" s="992"/>
      <c r="Q364" s="715" t="s">
        <v>23083</v>
      </c>
      <c r="R364" s="716" t="s">
        <v>23084</v>
      </c>
      <c r="S364" s="706"/>
      <c r="T364" s="707"/>
      <c r="U364" s="644" t="s">
        <v>94</v>
      </c>
      <c r="V364" s="591" t="s">
        <v>203</v>
      </c>
      <c r="W364" s="708"/>
      <c r="X364" s="709"/>
      <c r="Y364" s="709"/>
      <c r="Z364" s="91"/>
      <c r="AA364" s="92"/>
      <c r="AB364" s="169"/>
      <c r="AC364" s="94"/>
      <c r="AD364" s="95"/>
      <c r="AE364" s="175"/>
      <c r="AF364" s="176"/>
      <c r="AG364" s="176"/>
      <c r="AH364" s="58"/>
      <c r="AI364" s="58"/>
      <c r="AJ364" s="58"/>
      <c r="AK364" s="59"/>
      <c r="AL364" s="58"/>
      <c r="AM364" s="58"/>
      <c r="AN364" s="58"/>
      <c r="AO364" s="58"/>
      <c r="AP364" s="58" t="str">
        <f ca="1">IF(OR(LEFT(R364)="特",LEFT(R364)="実",AND(OR(LEFT(R364,2)="US",LEFT(R364,2)="WO",LEFT(R364,2)="GB",LEFT(R364,2)="EP",LEFT(R364,2)="DE"),OR(MID(R364,3,1)="1",MID(R364,3,1)="2",MID(R364,3,1)="3",MID(R364,3,1)="4",MID(R364,3,1)="5",MID(R364,3,1)="6",MID(R364,3,1)="7",MID(R364,3,1)="8",MID(R364,3,1)="9",MID(R364,3,1)="0"))),IF(VLOOKUP(C364,ファミリ引用特許WO!$A$2:$B$241,2,FALSE)+VLOOKUP(C364,ファミリ引用文献WO!$A$2:$C$241,3,FALSE)=0,"ISR無し",IF(COUNTIF(INDIRECT("ファミリ引用特許WO!"&amp;ADDRESS(MATCH(C364,ファミリ引用特許WO!$A$2:$A$241,0),1)&amp;":"&amp;ADDRESS(MATCH(C364,ファミリ引用特許WO!$A$2:$A$241,0),19)),R364)+COUNTIF(INDIRECT("ファミリ引用特許WO!"&amp;ADDRESS(MATCH(C364,ファミリ引用特許WO!$A$2:$A$241,0),1)&amp;":"&amp;ADDRESS(MATCH(C364,ファミリ引用特許WO!$A$2:$A$241,0),19)),S364)+COUNTIF(INDIRECT("ファミリ引用特許WO!"&amp;ADDRESS(MATCH(C364,ファミリ引用特許WO!$A$2:$A$241,0),1)&amp;":"&amp;ADDRESS(MATCH(C364,ファミリ引用特許WO!$A$2:$A$241,0),19)),T364)+COUNTIF(INDIRECT("ファミリ引用特許WO!"&amp;ADDRESS(MATCH(C364,ファミリ引用特許WO!$A$2:$A$241,0),1)&amp;":"&amp;ADDRESS(MATCH(C364,ファミリ引用特許WO!$A$2:$A$241,0),19)),W364)+COUNTIF(INDIRECT("ファミリ引用特許WO!"&amp;ADDRESS(MATCH(C364,ファミリ引用特許WO!$A$2:$A$241,0),1)&amp;":"&amp;ADDRESS(MATCH(C364,ファミリ引用特許WO!$A$2:$A$241,0),19)),Y364)&gt;0,"Yes","No")),"")</f>
        <v>ISR無し</v>
      </c>
      <c r="AQ364" s="55" t="str">
        <f ca="1">IF(OR(LEFT(R364)="特",LEFT(R364)="実",AND(OR(LEFT(R364,2)="US",LEFT(R364,2)="WO",LEFT(R364,2)="GB",LEFT(R364,2)="EP",LEFT(R364,2)="DE"),OR(MID(R364,3,1)="1",MID(R364,3,1)="2",MID(R364,3,1)="3",MID(R364,3,1)="4",MID(R364,3,1)="5",MID(R364,3,1)="6",MID(R364,3,1)="7",MID(R364,3,1)="8",MID(R364,3,1)="9",MID(R364,3,1)="0"))),IF(VLOOKUP(C364,'ファミリ引用特許表記修正（ex.A2→A）'!$A$2:$B$241,2,FALSE)=0,"family無し",IF(COUNTIF(INDIRECT("'ファミリ引用特許表記修正（ex.A2→A）'!"&amp;ADDRESS(MATCH(C364,'ファミリ引用特許表記修正（ex.A2→A）'!$A$2:$A$241,0),1)&amp;":"&amp;ADDRESS(MATCH(C364,'ファミリ引用特許表記修正（ex.A2→A）'!$A$2:$A$241,0),171)),R364)+COUNTIF(INDIRECT("'ファミリ引用特許表記修正（ex.A2→A）'!"&amp;ADDRESS(MATCH(C364,'ファミリ引用特許表記修正（ex.A2→A）'!$A$2:$A$241,0),1)&amp;":"&amp;ADDRESS(MATCH(C364,'ファミリ引用特許表記修正（ex.A2→A）'!$A$2:$A$241,0),171)),S364)+COUNTIF(INDIRECT("'ファミリ引用特許表記修正（ex.A2→A）'!"&amp;ADDRESS(MATCH(C364,'ファミリ引用特許表記修正（ex.A2→A）'!$A$2:$A$241,0),1)&amp;":"&amp;ADDRESS(MATCH(C364,'ファミリ引用特許表記修正（ex.A2→A）'!$A$2:$A$241,0),171)),T364)+COUNTIF(INDIRECT("'ファミリ引用特許表記修正（ex.A2→A）'!"&amp;ADDRESS(MATCH(C364,'ファミリ引用特許表記修正（ex.A2→A）'!$A$2:$A$241,0),1)&amp;":"&amp;ADDRESS(MATCH(C364,'ファミリ引用特許表記修正（ex.A2→A）'!$A$2:$A$241,0),171)),W364)+COUNTIF(INDIRECT("'ファミリ引用特許表記修正（ex.A2→A）'!"&amp;ADDRESS(MATCH(C364,'ファミリ引用特許表記修正（ex.A2→A）'!$A$2:$A$241,0),1)&amp;":"&amp;ADDRESS(MATCH(C364,'ファミリ引用特許表記修正（ex.A2→A）'!$A$2:$A$241,0),171)),Y364)&gt;0,"Yes","No")),"")</f>
        <v>family無し</v>
      </c>
      <c r="AR364" s="193"/>
      <c r="AS364" s="55" t="str">
        <f>VLOOKUP(C364,ファミリ引用文献WO!A$2:B$241,2,FALSE)</f>
        <v/>
      </c>
      <c r="AT364" s="58" t="str">
        <f>VLOOKUP(C364,ファミリ引用文献!A$3:B$242,2,FALSE)</f>
        <v/>
      </c>
      <c r="AU364" s="58"/>
      <c r="AV364" s="62" t="str">
        <f ca="1">IF(INDIRECT("審判データ!"&amp;ADDRESS(MATCH(C364,審判データ!$AH$1:$AH$379,0),32))="早期審査の対象とする","早期審査","")</f>
        <v/>
      </c>
      <c r="AW364" s="665" t="str">
        <f t="shared" si="26"/>
        <v/>
      </c>
      <c r="AX364" s="666" t="str">
        <f>IF(LEFT(AE364,3)="日本特",IF(LEFT(C364)="特",VLOOKUP(C364,'本件、証拠文献テーマコード'!G$2:I$376,3,FALSE),VLOOKUP(C364,'本件、証拠文献テーマコード'!B$2:I$376,8,FALSE)),"")</f>
        <v/>
      </c>
      <c r="AY364" s="666" t="str">
        <f>IF(LEFT(AE364,3)="日本特",IF(OR(MID(R364,2,1)="開",MID(R364,2,1)="表",MID(R364,2,1)="登"),VLOOKUP(R364,'本件、証拠文献テーマコード'!C$2:I$379,7,FALSE),VLOOKUP(R364,'本件、証拠文献テーマコード'!G$2:I$379,3,FALSE)),"")</f>
        <v/>
      </c>
      <c r="AZ364" s="54"/>
    </row>
    <row r="365" spans="1:52" ht="27" x14ac:dyDescent="0.15">
      <c r="A365" s="978"/>
      <c r="B365" s="586" t="str">
        <f ca="1">IF(A365="",B364,INDIRECT("審判データ!"&amp;ADDRESS(MATCH(A365,審判データ!$HC$1:$HC$379,0),20))&amp;" / "&amp;INDIRECT("審判データ!"&amp;ADDRESS(MATCH(A365,審判データ!$HC$1:$HC$379,0),21)))</f>
        <v>2010 / 29-2</v>
      </c>
      <c r="C365" s="751">
        <v>2902348</v>
      </c>
      <c r="D365" s="413" t="s">
        <v>9683</v>
      </c>
      <c r="E365" s="245" t="s">
        <v>23078</v>
      </c>
      <c r="F365" s="245" t="s">
        <v>9681</v>
      </c>
      <c r="G365" s="245" t="s">
        <v>138</v>
      </c>
      <c r="H365" s="245" t="s">
        <v>9672</v>
      </c>
      <c r="I365" s="245" t="s">
        <v>9675</v>
      </c>
      <c r="J365" s="245" t="s">
        <v>9677</v>
      </c>
      <c r="K365" s="752" t="s">
        <v>9679</v>
      </c>
      <c r="L365" s="981"/>
      <c r="M365" s="984"/>
      <c r="N365" s="987"/>
      <c r="O365" s="990"/>
      <c r="P365" s="993"/>
      <c r="Q365" s="715" t="s">
        <v>23085</v>
      </c>
      <c r="R365" s="716" t="s">
        <v>23086</v>
      </c>
      <c r="S365" s="706"/>
      <c r="T365" s="707"/>
      <c r="U365" s="644" t="s">
        <v>94</v>
      </c>
      <c r="V365" s="591" t="s">
        <v>203</v>
      </c>
      <c r="W365" s="708"/>
      <c r="X365" s="709"/>
      <c r="Y365" s="709"/>
      <c r="Z365" s="91"/>
      <c r="AA365" s="92"/>
      <c r="AB365" s="169"/>
      <c r="AC365" s="94"/>
      <c r="AD365" s="95"/>
      <c r="AE365" s="175"/>
      <c r="AF365" s="176"/>
      <c r="AG365" s="176"/>
      <c r="AH365" s="58"/>
      <c r="AI365" s="58"/>
      <c r="AJ365" s="58"/>
      <c r="AK365" s="59"/>
      <c r="AL365" s="58"/>
      <c r="AM365" s="58"/>
      <c r="AN365" s="58"/>
      <c r="AO365" s="58"/>
      <c r="AP365" s="58" t="str">
        <f ca="1">IF(OR(LEFT(R365)="特",LEFT(R365)="実",AND(OR(LEFT(R365,2)="US",LEFT(R365,2)="WO",LEFT(R365,2)="GB",LEFT(R365,2)="EP",LEFT(R365,2)="DE"),OR(MID(R365,3,1)="1",MID(R365,3,1)="2",MID(R365,3,1)="3",MID(R365,3,1)="4",MID(R365,3,1)="5",MID(R365,3,1)="6",MID(R365,3,1)="7",MID(R365,3,1)="8",MID(R365,3,1)="9",MID(R365,3,1)="0"))),IF(VLOOKUP(C365,ファミリ引用特許WO!$A$2:$B$241,2,FALSE)+VLOOKUP(C365,ファミリ引用文献WO!$A$2:$C$241,3,FALSE)=0,"ISR無し",IF(COUNTIF(INDIRECT("ファミリ引用特許WO!"&amp;ADDRESS(MATCH(C365,ファミリ引用特許WO!$A$2:$A$241,0),1)&amp;":"&amp;ADDRESS(MATCH(C365,ファミリ引用特許WO!$A$2:$A$241,0),19)),R365)+COUNTIF(INDIRECT("ファミリ引用特許WO!"&amp;ADDRESS(MATCH(C365,ファミリ引用特許WO!$A$2:$A$241,0),1)&amp;":"&amp;ADDRESS(MATCH(C365,ファミリ引用特許WO!$A$2:$A$241,0),19)),S365)+COUNTIF(INDIRECT("ファミリ引用特許WO!"&amp;ADDRESS(MATCH(C365,ファミリ引用特許WO!$A$2:$A$241,0),1)&amp;":"&amp;ADDRESS(MATCH(C365,ファミリ引用特許WO!$A$2:$A$241,0),19)),T365)+COUNTIF(INDIRECT("ファミリ引用特許WO!"&amp;ADDRESS(MATCH(C365,ファミリ引用特許WO!$A$2:$A$241,0),1)&amp;":"&amp;ADDRESS(MATCH(C365,ファミリ引用特許WO!$A$2:$A$241,0),19)),W365)+COUNTIF(INDIRECT("ファミリ引用特許WO!"&amp;ADDRESS(MATCH(C365,ファミリ引用特許WO!$A$2:$A$241,0),1)&amp;":"&amp;ADDRESS(MATCH(C365,ファミリ引用特許WO!$A$2:$A$241,0),19)),Y365)&gt;0,"Yes","No")),"")</f>
        <v>ISR無し</v>
      </c>
      <c r="AQ365" s="55" t="str">
        <f ca="1">IF(OR(LEFT(R365)="特",LEFT(R365)="実",AND(OR(LEFT(R365,2)="US",LEFT(R365,2)="WO",LEFT(R365,2)="GB",LEFT(R365,2)="EP",LEFT(R365,2)="DE"),OR(MID(R365,3,1)="1",MID(R365,3,1)="2",MID(R365,3,1)="3",MID(R365,3,1)="4",MID(R365,3,1)="5",MID(R365,3,1)="6",MID(R365,3,1)="7",MID(R365,3,1)="8",MID(R365,3,1)="9",MID(R365,3,1)="0"))),IF(VLOOKUP(C365,'ファミリ引用特許表記修正（ex.A2→A）'!$A$2:$B$241,2,FALSE)=0,"family無し",IF(COUNTIF(INDIRECT("'ファミリ引用特許表記修正（ex.A2→A）'!"&amp;ADDRESS(MATCH(C365,'ファミリ引用特許表記修正（ex.A2→A）'!$A$2:$A$241,0),1)&amp;":"&amp;ADDRESS(MATCH(C365,'ファミリ引用特許表記修正（ex.A2→A）'!$A$2:$A$241,0),171)),R365)+COUNTIF(INDIRECT("'ファミリ引用特許表記修正（ex.A2→A）'!"&amp;ADDRESS(MATCH(C365,'ファミリ引用特許表記修正（ex.A2→A）'!$A$2:$A$241,0),1)&amp;":"&amp;ADDRESS(MATCH(C365,'ファミリ引用特許表記修正（ex.A2→A）'!$A$2:$A$241,0),171)),S365)+COUNTIF(INDIRECT("'ファミリ引用特許表記修正（ex.A2→A）'!"&amp;ADDRESS(MATCH(C365,'ファミリ引用特許表記修正（ex.A2→A）'!$A$2:$A$241,0),1)&amp;":"&amp;ADDRESS(MATCH(C365,'ファミリ引用特許表記修正（ex.A2→A）'!$A$2:$A$241,0),171)),T365)+COUNTIF(INDIRECT("'ファミリ引用特許表記修正（ex.A2→A）'!"&amp;ADDRESS(MATCH(C365,'ファミリ引用特許表記修正（ex.A2→A）'!$A$2:$A$241,0),1)&amp;":"&amp;ADDRESS(MATCH(C365,'ファミリ引用特許表記修正（ex.A2→A）'!$A$2:$A$241,0),171)),W365)+COUNTIF(INDIRECT("'ファミリ引用特許表記修正（ex.A2→A）'!"&amp;ADDRESS(MATCH(C365,'ファミリ引用特許表記修正（ex.A2→A）'!$A$2:$A$241,0),1)&amp;":"&amp;ADDRESS(MATCH(C365,'ファミリ引用特許表記修正（ex.A2→A）'!$A$2:$A$241,0),171)),Y365)&gt;0,"Yes","No")),"")</f>
        <v>family無し</v>
      </c>
      <c r="AR365" s="193"/>
      <c r="AS365" s="55" t="str">
        <f>VLOOKUP(C365,ファミリ引用文献WO!A$2:B$241,2,FALSE)</f>
        <v/>
      </c>
      <c r="AT365" s="58" t="str">
        <f>VLOOKUP(C365,ファミリ引用文献!A$3:B$242,2,FALSE)</f>
        <v/>
      </c>
      <c r="AU365" s="58"/>
      <c r="AV365" s="62" t="str">
        <f ca="1">IF(INDIRECT("審判データ!"&amp;ADDRESS(MATCH(C365,審判データ!$AH$1:$AH$379,0),32))="早期審査の対象とする","早期審査","")</f>
        <v/>
      </c>
      <c r="AW365" s="665" t="str">
        <f t="shared" si="26"/>
        <v/>
      </c>
      <c r="AX365" s="666" t="str">
        <f>IF(LEFT(AE365,3)="日本特",IF(LEFT(C365)="特",VLOOKUP(C365,'本件、証拠文献テーマコード'!G$2:I$376,3,FALSE),VLOOKUP(C365,'本件、証拠文献テーマコード'!B$2:I$376,8,FALSE)),"")</f>
        <v/>
      </c>
      <c r="AY365" s="666" t="str">
        <f>IF(LEFT(AE365,3)="日本特",IF(OR(MID(R365,2,1)="開",MID(R365,2,1)="表",MID(R365,2,1)="登"),VLOOKUP(R365,'本件、証拠文献テーマコード'!C$2:I$379,7,FALSE),VLOOKUP(R365,'本件、証拠文献テーマコード'!G$2:I$379,3,FALSE)),"")</f>
        <v/>
      </c>
      <c r="AZ365" s="54"/>
    </row>
    <row r="366" spans="1:52" x14ac:dyDescent="0.15">
      <c r="A366" s="443" t="s">
        <v>23087</v>
      </c>
      <c r="B366" s="586" t="str">
        <f ca="1">IF(A366="",B365,INDIRECT("審判データ!"&amp;ADDRESS(MATCH(A366,審判データ!$HC$1:$HC$379,0),20))&amp;" / "&amp;INDIRECT("審判データ!"&amp;ADDRESS(MATCH(A366,審判データ!$HC$1:$HC$379,0),21)))</f>
        <v>2010 / 29-2</v>
      </c>
      <c r="C366" s="751">
        <v>3531702</v>
      </c>
      <c r="D366" s="413" t="s">
        <v>9773</v>
      </c>
      <c r="E366" s="163" t="s">
        <v>9770</v>
      </c>
      <c r="F366" s="43" t="s">
        <v>9771</v>
      </c>
      <c r="G366" s="43" t="s">
        <v>9778</v>
      </c>
      <c r="H366" s="43" t="s">
        <v>9760</v>
      </c>
      <c r="I366" s="43" t="s">
        <v>9765</v>
      </c>
      <c r="J366" s="43" t="s">
        <v>9767</v>
      </c>
      <c r="K366" s="43" t="s">
        <v>9769</v>
      </c>
      <c r="L366" s="719"/>
      <c r="M366" s="754"/>
      <c r="N366" s="720"/>
      <c r="O366" s="721"/>
      <c r="P366" s="722"/>
      <c r="Q366" s="715"/>
      <c r="R366" s="716"/>
      <c r="S366" s="706"/>
      <c r="T366" s="707"/>
      <c r="U366" s="716"/>
      <c r="V366" s="715"/>
      <c r="W366" s="708"/>
      <c r="X366" s="709"/>
      <c r="Y366" s="709"/>
      <c r="Z366" s="91"/>
      <c r="AA366" s="92"/>
      <c r="AB366" s="169"/>
      <c r="AC366" s="94"/>
      <c r="AD366" s="95"/>
      <c r="AE366" s="175"/>
      <c r="AF366" s="176"/>
      <c r="AG366" s="176"/>
      <c r="AH366" s="58"/>
      <c r="AI366" s="58"/>
      <c r="AJ366" s="58"/>
      <c r="AK366" s="59"/>
      <c r="AL366" s="58"/>
      <c r="AM366" s="58"/>
      <c r="AN366" s="58"/>
      <c r="AO366" s="58"/>
      <c r="AP366" s="58" t="str">
        <f ca="1">IF(OR(LEFT(R366)="特",LEFT(R366)="実",AND(OR(LEFT(R366,2)="US",LEFT(R366,2)="WO",LEFT(R366,2)="GB",LEFT(R366,2)="EP",LEFT(R366,2)="DE"),OR(MID(R366,3,1)="1",MID(R366,3,1)="2",MID(R366,3,1)="3",MID(R366,3,1)="4",MID(R366,3,1)="5",MID(R366,3,1)="6",MID(R366,3,1)="7",MID(R366,3,1)="8",MID(R366,3,1)="9",MID(R366,3,1)="0"))),IF(VLOOKUP(C366,ファミリ引用特許WO!$A$2:$B$241,2,FALSE)+VLOOKUP(C366,ファミリ引用文献WO!$A$2:$C$241,3,FALSE)=0,"ISR無し",IF(COUNTIF(INDIRECT("ファミリ引用特許WO!"&amp;ADDRESS(MATCH(C366,ファミリ引用特許WO!$A$2:$A$241,0),1)&amp;":"&amp;ADDRESS(MATCH(C366,ファミリ引用特許WO!$A$2:$A$241,0),19)),R366)+COUNTIF(INDIRECT("ファミリ引用特許WO!"&amp;ADDRESS(MATCH(C366,ファミリ引用特許WO!$A$2:$A$241,0),1)&amp;":"&amp;ADDRESS(MATCH(C366,ファミリ引用特許WO!$A$2:$A$241,0),19)),S366)+COUNTIF(INDIRECT("ファミリ引用特許WO!"&amp;ADDRESS(MATCH(C366,ファミリ引用特許WO!$A$2:$A$241,0),1)&amp;":"&amp;ADDRESS(MATCH(C366,ファミリ引用特許WO!$A$2:$A$241,0),19)),T366)+COUNTIF(INDIRECT("ファミリ引用特許WO!"&amp;ADDRESS(MATCH(C366,ファミリ引用特許WO!$A$2:$A$241,0),1)&amp;":"&amp;ADDRESS(MATCH(C366,ファミリ引用特許WO!$A$2:$A$241,0),19)),W366)+COUNTIF(INDIRECT("ファミリ引用特許WO!"&amp;ADDRESS(MATCH(C366,ファミリ引用特許WO!$A$2:$A$241,0),1)&amp;":"&amp;ADDRESS(MATCH(C366,ファミリ引用特許WO!$A$2:$A$241,0),19)),Y366)&gt;0,"Yes","No")),"")</f>
        <v/>
      </c>
      <c r="AQ366" s="55" t="str">
        <f ca="1">IF(OR(LEFT(R366)="特",LEFT(R366)="実",AND(OR(LEFT(R366,2)="US",LEFT(R366,2)="WO",LEFT(R366,2)="GB",LEFT(R366,2)="EP",LEFT(R366,2)="DE"),OR(MID(R366,3,1)="1",MID(R366,3,1)="2",MID(R366,3,1)="3",MID(R366,3,1)="4",MID(R366,3,1)="5",MID(R366,3,1)="6",MID(R366,3,1)="7",MID(R366,3,1)="8",MID(R366,3,1)="9",MID(R366,3,1)="0"))),IF(VLOOKUP(C366,'ファミリ引用特許表記修正（ex.A2→A）'!$A$2:$B$241,2,FALSE)=0,"family無し",IF(COUNTIF(INDIRECT("'ファミリ引用特許表記修正（ex.A2→A）'!"&amp;ADDRESS(MATCH(C366,'ファミリ引用特許表記修正（ex.A2→A）'!$A$2:$A$241,0),1)&amp;":"&amp;ADDRESS(MATCH(C366,'ファミリ引用特許表記修正（ex.A2→A）'!$A$2:$A$241,0),171)),R366)+COUNTIF(INDIRECT("'ファミリ引用特許表記修正（ex.A2→A）'!"&amp;ADDRESS(MATCH(C366,'ファミリ引用特許表記修正（ex.A2→A）'!$A$2:$A$241,0),1)&amp;":"&amp;ADDRESS(MATCH(C366,'ファミリ引用特許表記修正（ex.A2→A）'!$A$2:$A$241,0),171)),S366)+COUNTIF(INDIRECT("'ファミリ引用特許表記修正（ex.A2→A）'!"&amp;ADDRESS(MATCH(C366,'ファミリ引用特許表記修正（ex.A2→A）'!$A$2:$A$241,0),1)&amp;":"&amp;ADDRESS(MATCH(C366,'ファミリ引用特許表記修正（ex.A2→A）'!$A$2:$A$241,0),171)),T366)+COUNTIF(INDIRECT("'ファミリ引用特許表記修正（ex.A2→A）'!"&amp;ADDRESS(MATCH(C366,'ファミリ引用特許表記修正（ex.A2→A）'!$A$2:$A$241,0),1)&amp;":"&amp;ADDRESS(MATCH(C366,'ファミリ引用特許表記修正（ex.A2→A）'!$A$2:$A$241,0),171)),W366)+COUNTIF(INDIRECT("'ファミリ引用特許表記修正（ex.A2→A）'!"&amp;ADDRESS(MATCH(C366,'ファミリ引用特許表記修正（ex.A2→A）'!$A$2:$A$241,0),1)&amp;":"&amp;ADDRESS(MATCH(C366,'ファミリ引用特許表記修正（ex.A2→A）'!$A$2:$A$241,0),171)),Y366)&gt;0,"Yes","No")),"")</f>
        <v/>
      </c>
      <c r="AR366" s="193"/>
      <c r="AS366" s="55" t="str">
        <f>VLOOKUP(C366,ファミリ引用文献WO!A$2:B$241,2,FALSE)</f>
        <v/>
      </c>
      <c r="AT366" s="58" t="str">
        <f>VLOOKUP(C366,ファミリ引用文献!A$3:B$242,2,FALSE)</f>
        <v/>
      </c>
      <c r="AU366" s="58"/>
      <c r="AV366" s="62" t="str">
        <f ca="1">IF(INDIRECT("審判データ!"&amp;ADDRESS(MATCH(C366,審判データ!$AH$1:$AH$379,0),32))="早期審査の対象とする","早期審査","")</f>
        <v>早期審査</v>
      </c>
      <c r="AW366" s="665" t="str">
        <f t="shared" si="26"/>
        <v/>
      </c>
      <c r="AX366" s="666" t="str">
        <f>IF(LEFT(AE366,3)="日本特",IF(LEFT(C366)="特",VLOOKUP(C366,'本件、証拠文献テーマコード'!G$2:I$376,3,FALSE),VLOOKUP(C366,'本件、証拠文献テーマコード'!B$2:I$376,8,FALSE)),"")</f>
        <v/>
      </c>
      <c r="AY366" s="666" t="str">
        <f>IF(LEFT(AE366,3)="日本特",IF(OR(MID(R366,2,1)="開",MID(R366,2,1)="表",MID(R366,2,1)="登"),VLOOKUP(R366,'本件、証拠文献テーマコード'!C$2:I$379,7,FALSE),VLOOKUP(R366,'本件、証拠文献テーマコード'!G$2:I$379,3,FALSE)),"")</f>
        <v/>
      </c>
      <c r="AZ366" s="54"/>
    </row>
    <row r="367" spans="1:52" ht="67.5" x14ac:dyDescent="0.15">
      <c r="A367" s="978" t="s">
        <v>23088</v>
      </c>
      <c r="B367" s="586" t="str">
        <f ca="1">IF(A367="",B366,INDIRECT("審判データ!"&amp;ADDRESS(MATCH(A367,審判データ!$HC$1:$HC$379,0),20))&amp;" / "&amp;INDIRECT("審判データ!"&amp;ADDRESS(MATCH(A367,審判データ!$HC$1:$HC$379,0),21)))</f>
        <v>2010 / 29-2</v>
      </c>
      <c r="C367" s="751">
        <v>3531702</v>
      </c>
      <c r="D367" s="413" t="s">
        <v>9773</v>
      </c>
      <c r="E367" s="245" t="s">
        <v>9770</v>
      </c>
      <c r="F367" s="245" t="s">
        <v>9771</v>
      </c>
      <c r="G367" s="245" t="s">
        <v>9778</v>
      </c>
      <c r="H367" s="245" t="s">
        <v>9760</v>
      </c>
      <c r="I367" s="245" t="s">
        <v>9765</v>
      </c>
      <c r="J367" s="245" t="s">
        <v>9767</v>
      </c>
      <c r="K367" s="752" t="s">
        <v>9769</v>
      </c>
      <c r="L367" s="979" t="s">
        <v>23089</v>
      </c>
      <c r="M367" s="982" t="s">
        <v>23090</v>
      </c>
      <c r="N367" s="985" t="s">
        <v>23091</v>
      </c>
      <c r="O367" s="988">
        <v>0</v>
      </c>
      <c r="P367" s="991" t="s">
        <v>23092</v>
      </c>
      <c r="Q367" s="715" t="s">
        <v>91</v>
      </c>
      <c r="R367" s="716" t="s">
        <v>23093</v>
      </c>
      <c r="S367" s="706"/>
      <c r="T367" s="707"/>
      <c r="U367" s="644" t="s">
        <v>94</v>
      </c>
      <c r="V367" s="591" t="s">
        <v>122</v>
      </c>
      <c r="W367" s="708"/>
      <c r="X367" s="709"/>
      <c r="Y367" s="709"/>
      <c r="Z367" s="91"/>
      <c r="AA367" s="92"/>
      <c r="AB367" s="169"/>
      <c r="AC367" s="94"/>
      <c r="AD367" s="95"/>
      <c r="AE367" s="175"/>
      <c r="AF367" s="176"/>
      <c r="AG367" s="176"/>
      <c r="AH367" s="58"/>
      <c r="AI367" s="58"/>
      <c r="AJ367" s="58"/>
      <c r="AK367" s="59"/>
      <c r="AL367" s="58"/>
      <c r="AM367" s="58"/>
      <c r="AN367" s="58"/>
      <c r="AO367" s="58"/>
      <c r="AP367" s="58" t="str">
        <f ca="1">IF(OR(LEFT(R367)="特",LEFT(R367)="実",AND(OR(LEFT(R367,2)="US",LEFT(R367,2)="WO",LEFT(R367,2)="GB",LEFT(R367,2)="EP",LEFT(R367,2)="DE"),OR(MID(R367,3,1)="1",MID(R367,3,1)="2",MID(R367,3,1)="3",MID(R367,3,1)="4",MID(R367,3,1)="5",MID(R367,3,1)="6",MID(R367,3,1)="7",MID(R367,3,1)="8",MID(R367,3,1)="9",MID(R367,3,1)="0"))),IF(VLOOKUP(C367,ファミリ引用特許WO!$A$2:$B$241,2,FALSE)+VLOOKUP(C367,ファミリ引用文献WO!$A$2:$C$241,3,FALSE)=0,"ISR無し",IF(COUNTIF(INDIRECT("ファミリ引用特許WO!"&amp;ADDRESS(MATCH(C367,ファミリ引用特許WO!$A$2:$A$241,0),1)&amp;":"&amp;ADDRESS(MATCH(C367,ファミリ引用特許WO!$A$2:$A$241,0),19)),R367)+COUNTIF(INDIRECT("ファミリ引用特許WO!"&amp;ADDRESS(MATCH(C367,ファミリ引用特許WO!$A$2:$A$241,0),1)&amp;":"&amp;ADDRESS(MATCH(C367,ファミリ引用特許WO!$A$2:$A$241,0),19)),S367)+COUNTIF(INDIRECT("ファミリ引用特許WO!"&amp;ADDRESS(MATCH(C367,ファミリ引用特許WO!$A$2:$A$241,0),1)&amp;":"&amp;ADDRESS(MATCH(C367,ファミリ引用特許WO!$A$2:$A$241,0),19)),T367)+COUNTIF(INDIRECT("ファミリ引用特許WO!"&amp;ADDRESS(MATCH(C367,ファミリ引用特許WO!$A$2:$A$241,0),1)&amp;":"&amp;ADDRESS(MATCH(C367,ファミリ引用特許WO!$A$2:$A$241,0),19)),W367)+COUNTIF(INDIRECT("ファミリ引用特許WO!"&amp;ADDRESS(MATCH(C367,ファミリ引用特許WO!$A$2:$A$241,0),1)&amp;":"&amp;ADDRESS(MATCH(C367,ファミリ引用特許WO!$A$2:$A$241,0),19)),Y367)&gt;0,"Yes","No")),"")</f>
        <v/>
      </c>
      <c r="AQ367" s="55" t="str">
        <f ca="1">IF(OR(LEFT(R367)="特",LEFT(R367)="実",AND(OR(LEFT(R367,2)="US",LEFT(R367,2)="WO",LEFT(R367,2)="GB",LEFT(R367,2)="EP",LEFT(R367,2)="DE"),OR(MID(R367,3,1)="1",MID(R367,3,1)="2",MID(R367,3,1)="3",MID(R367,3,1)="4",MID(R367,3,1)="5",MID(R367,3,1)="6",MID(R367,3,1)="7",MID(R367,3,1)="8",MID(R367,3,1)="9",MID(R367,3,1)="0"))),IF(VLOOKUP(C367,'ファミリ引用特許表記修正（ex.A2→A）'!$A$2:$B$241,2,FALSE)=0,"family無し",IF(COUNTIF(INDIRECT("'ファミリ引用特許表記修正（ex.A2→A）'!"&amp;ADDRESS(MATCH(C367,'ファミリ引用特許表記修正（ex.A2→A）'!$A$2:$A$241,0),1)&amp;":"&amp;ADDRESS(MATCH(C367,'ファミリ引用特許表記修正（ex.A2→A）'!$A$2:$A$241,0),171)),R367)+COUNTIF(INDIRECT("'ファミリ引用特許表記修正（ex.A2→A）'!"&amp;ADDRESS(MATCH(C367,'ファミリ引用特許表記修正（ex.A2→A）'!$A$2:$A$241,0),1)&amp;":"&amp;ADDRESS(MATCH(C367,'ファミリ引用特許表記修正（ex.A2→A）'!$A$2:$A$241,0),171)),S367)+COUNTIF(INDIRECT("'ファミリ引用特許表記修正（ex.A2→A）'!"&amp;ADDRESS(MATCH(C367,'ファミリ引用特許表記修正（ex.A2→A）'!$A$2:$A$241,0),1)&amp;":"&amp;ADDRESS(MATCH(C367,'ファミリ引用特許表記修正（ex.A2→A）'!$A$2:$A$241,0),171)),T367)+COUNTIF(INDIRECT("'ファミリ引用特許表記修正（ex.A2→A）'!"&amp;ADDRESS(MATCH(C367,'ファミリ引用特許表記修正（ex.A2→A）'!$A$2:$A$241,0),1)&amp;":"&amp;ADDRESS(MATCH(C367,'ファミリ引用特許表記修正（ex.A2→A）'!$A$2:$A$241,0),171)),W367)+COUNTIF(INDIRECT("'ファミリ引用特許表記修正（ex.A2→A）'!"&amp;ADDRESS(MATCH(C367,'ファミリ引用特許表記修正（ex.A2→A）'!$A$2:$A$241,0),1)&amp;":"&amp;ADDRESS(MATCH(C367,'ファミリ引用特許表記修正（ex.A2→A）'!$A$2:$A$241,0),171)),Y367)&gt;0,"Yes","No")),"")</f>
        <v/>
      </c>
      <c r="AR367" s="193"/>
      <c r="AS367" s="55" t="str">
        <f>VLOOKUP(C367,ファミリ引用文献WO!A$2:B$241,2,FALSE)</f>
        <v/>
      </c>
      <c r="AT367" s="58" t="str">
        <f>VLOOKUP(C367,ファミリ引用文献!A$3:B$242,2,FALSE)</f>
        <v/>
      </c>
      <c r="AU367" s="58"/>
      <c r="AV367" s="62" t="str">
        <f ca="1">IF(INDIRECT("審判データ!"&amp;ADDRESS(MATCH(C367,審判データ!$AH$1:$AH$379,0),32))="早期審査の対象とする","早期審査","")</f>
        <v>早期審査</v>
      </c>
      <c r="AW367" s="665" t="str">
        <f t="shared" si="26"/>
        <v/>
      </c>
      <c r="AX367" s="666" t="str">
        <f>IF(LEFT(AE367,3)="日本特",IF(LEFT(C367)="特",VLOOKUP(C367,'本件、証拠文献テーマコード'!G$2:I$376,3,FALSE),VLOOKUP(C367,'本件、証拠文献テーマコード'!B$2:I$376,8,FALSE)),"")</f>
        <v/>
      </c>
      <c r="AY367" s="666" t="str">
        <f>IF(LEFT(AE367,3)="日本特",IF(OR(MID(R367,2,1)="開",MID(R367,2,1)="表",MID(R367,2,1)="登"),VLOOKUP(R367,'本件、証拠文献テーマコード'!C$2:I$379,7,FALSE),VLOOKUP(R367,'本件、証拠文献テーマコード'!G$2:I$379,3,FALSE)),"")</f>
        <v/>
      </c>
      <c r="AZ367" s="54"/>
    </row>
    <row r="368" spans="1:52" ht="27" x14ac:dyDescent="0.15">
      <c r="A368" s="978"/>
      <c r="B368" s="586" t="str">
        <f ca="1">IF(A368="",B367,INDIRECT("審判データ!"&amp;ADDRESS(MATCH(A368,審判データ!$HC$1:$HC$379,0),20))&amp;" / "&amp;INDIRECT("審判データ!"&amp;ADDRESS(MATCH(A368,審判データ!$HC$1:$HC$379,0),21)))</f>
        <v>2010 / 29-2</v>
      </c>
      <c r="C368" s="751">
        <v>3531702</v>
      </c>
      <c r="D368" s="413" t="s">
        <v>9773</v>
      </c>
      <c r="E368" s="245" t="s">
        <v>9770</v>
      </c>
      <c r="F368" s="245" t="s">
        <v>9771</v>
      </c>
      <c r="G368" s="245" t="s">
        <v>9778</v>
      </c>
      <c r="H368" s="245" t="s">
        <v>9760</v>
      </c>
      <c r="I368" s="245" t="s">
        <v>9765</v>
      </c>
      <c r="J368" s="245" t="s">
        <v>9767</v>
      </c>
      <c r="K368" s="752" t="s">
        <v>9769</v>
      </c>
      <c r="L368" s="980"/>
      <c r="M368" s="983"/>
      <c r="N368" s="986"/>
      <c r="O368" s="989"/>
      <c r="P368" s="992"/>
      <c r="Q368" s="715" t="s">
        <v>118</v>
      </c>
      <c r="R368" s="716" t="s">
        <v>23094</v>
      </c>
      <c r="S368" s="706"/>
      <c r="T368" s="707"/>
      <c r="U368" s="644" t="s">
        <v>94</v>
      </c>
      <c r="V368" s="591" t="s">
        <v>203</v>
      </c>
      <c r="W368" s="708"/>
      <c r="X368" s="709"/>
      <c r="Y368" s="709"/>
      <c r="Z368" s="91"/>
      <c r="AA368" s="92"/>
      <c r="AB368" s="169"/>
      <c r="AC368" s="94"/>
      <c r="AD368" s="95"/>
      <c r="AE368" s="175"/>
      <c r="AF368" s="176"/>
      <c r="AG368" s="176"/>
      <c r="AH368" s="58"/>
      <c r="AI368" s="58"/>
      <c r="AJ368" s="58"/>
      <c r="AK368" s="59"/>
      <c r="AL368" s="58"/>
      <c r="AM368" s="58"/>
      <c r="AN368" s="58"/>
      <c r="AO368" s="58"/>
      <c r="AP368" s="58" t="str">
        <f ca="1">IF(OR(LEFT(R368)="特",LEFT(R368)="実",AND(OR(LEFT(R368,2)="US",LEFT(R368,2)="WO",LEFT(R368,2)="GB",LEFT(R368,2)="EP",LEFT(R368,2)="DE"),OR(MID(R368,3,1)="1",MID(R368,3,1)="2",MID(R368,3,1)="3",MID(R368,3,1)="4",MID(R368,3,1)="5",MID(R368,3,1)="6",MID(R368,3,1)="7",MID(R368,3,1)="8",MID(R368,3,1)="9",MID(R368,3,1)="0"))),IF(VLOOKUP(C368,ファミリ引用特許WO!$A$2:$B$241,2,FALSE)+VLOOKUP(C368,ファミリ引用文献WO!$A$2:$C$241,3,FALSE)=0,"ISR無し",IF(COUNTIF(INDIRECT("ファミリ引用特許WO!"&amp;ADDRESS(MATCH(C368,ファミリ引用特許WO!$A$2:$A$241,0),1)&amp;":"&amp;ADDRESS(MATCH(C368,ファミリ引用特許WO!$A$2:$A$241,0),19)),R368)+COUNTIF(INDIRECT("ファミリ引用特許WO!"&amp;ADDRESS(MATCH(C368,ファミリ引用特許WO!$A$2:$A$241,0),1)&amp;":"&amp;ADDRESS(MATCH(C368,ファミリ引用特許WO!$A$2:$A$241,0),19)),S368)+COUNTIF(INDIRECT("ファミリ引用特許WO!"&amp;ADDRESS(MATCH(C368,ファミリ引用特許WO!$A$2:$A$241,0),1)&amp;":"&amp;ADDRESS(MATCH(C368,ファミリ引用特許WO!$A$2:$A$241,0),19)),T368)+COUNTIF(INDIRECT("ファミリ引用特許WO!"&amp;ADDRESS(MATCH(C368,ファミリ引用特許WO!$A$2:$A$241,0),1)&amp;":"&amp;ADDRESS(MATCH(C368,ファミリ引用特許WO!$A$2:$A$241,0),19)),W368)+COUNTIF(INDIRECT("ファミリ引用特許WO!"&amp;ADDRESS(MATCH(C368,ファミリ引用特許WO!$A$2:$A$241,0),1)&amp;":"&amp;ADDRESS(MATCH(C368,ファミリ引用特許WO!$A$2:$A$241,0),19)),Y368)&gt;0,"Yes","No")),"")</f>
        <v>ISR無し</v>
      </c>
      <c r="AQ368" s="55" t="str">
        <f ca="1">IF(OR(LEFT(R368)="特",LEFT(R368)="実",AND(OR(LEFT(R368,2)="US",LEFT(R368,2)="WO",LEFT(R368,2)="GB",LEFT(R368,2)="EP",LEFT(R368,2)="DE"),OR(MID(R368,3,1)="1",MID(R368,3,1)="2",MID(R368,3,1)="3",MID(R368,3,1)="4",MID(R368,3,1)="5",MID(R368,3,1)="6",MID(R368,3,1)="7",MID(R368,3,1)="8",MID(R368,3,1)="9",MID(R368,3,1)="0"))),IF(VLOOKUP(C368,'ファミリ引用特許表記修正（ex.A2→A）'!$A$2:$B$241,2,FALSE)=0,"family無し",IF(COUNTIF(INDIRECT("'ファミリ引用特許表記修正（ex.A2→A）'!"&amp;ADDRESS(MATCH(C368,'ファミリ引用特許表記修正（ex.A2→A）'!$A$2:$A$241,0),1)&amp;":"&amp;ADDRESS(MATCH(C368,'ファミリ引用特許表記修正（ex.A2→A）'!$A$2:$A$241,0),171)),R368)+COUNTIF(INDIRECT("'ファミリ引用特許表記修正（ex.A2→A）'!"&amp;ADDRESS(MATCH(C368,'ファミリ引用特許表記修正（ex.A2→A）'!$A$2:$A$241,0),1)&amp;":"&amp;ADDRESS(MATCH(C368,'ファミリ引用特許表記修正（ex.A2→A）'!$A$2:$A$241,0),171)),S368)+COUNTIF(INDIRECT("'ファミリ引用特許表記修正（ex.A2→A）'!"&amp;ADDRESS(MATCH(C368,'ファミリ引用特許表記修正（ex.A2→A）'!$A$2:$A$241,0),1)&amp;":"&amp;ADDRESS(MATCH(C368,'ファミリ引用特許表記修正（ex.A2→A）'!$A$2:$A$241,0),171)),T368)+COUNTIF(INDIRECT("'ファミリ引用特許表記修正（ex.A2→A）'!"&amp;ADDRESS(MATCH(C368,'ファミリ引用特許表記修正（ex.A2→A）'!$A$2:$A$241,0),1)&amp;":"&amp;ADDRESS(MATCH(C368,'ファミリ引用特許表記修正（ex.A2→A）'!$A$2:$A$241,0),171)),W368)+COUNTIF(INDIRECT("'ファミリ引用特許表記修正（ex.A2→A）'!"&amp;ADDRESS(MATCH(C368,'ファミリ引用特許表記修正（ex.A2→A）'!$A$2:$A$241,0),1)&amp;":"&amp;ADDRESS(MATCH(C368,'ファミリ引用特許表記修正（ex.A2→A）'!$A$2:$A$241,0),171)),Y368)&gt;0,"Yes","No")),"")</f>
        <v>Yes</v>
      </c>
      <c r="AR368" s="193"/>
      <c r="AS368" s="55" t="str">
        <f>VLOOKUP(C368,ファミリ引用文献WO!A$2:B$241,2,FALSE)</f>
        <v/>
      </c>
      <c r="AT368" s="58" t="str">
        <f>VLOOKUP(C368,ファミリ引用文献!A$3:B$242,2,FALSE)</f>
        <v/>
      </c>
      <c r="AU368" s="58"/>
      <c r="AV368" s="62" t="str">
        <f ca="1">IF(INDIRECT("審判データ!"&amp;ADDRESS(MATCH(C368,審判データ!$AH$1:$AH$379,0),32))="早期審査の対象とする","早期審査","")</f>
        <v>早期審査</v>
      </c>
      <c r="AW368" s="665" t="str">
        <f t="shared" si="26"/>
        <v/>
      </c>
      <c r="AX368" s="666" t="str">
        <f>IF(LEFT(AE368,3)="日本特",IF(LEFT(C368)="特",VLOOKUP(C368,'本件、証拠文献テーマコード'!G$2:I$376,3,FALSE),VLOOKUP(C368,'本件、証拠文献テーマコード'!B$2:I$376,8,FALSE)),"")</f>
        <v/>
      </c>
      <c r="AY368" s="666" t="str">
        <f>IF(LEFT(AE368,3)="日本特",IF(OR(MID(R368,2,1)="開",MID(R368,2,1)="表",MID(R368,2,1)="登"),VLOOKUP(R368,'本件、証拠文献テーマコード'!C$2:I$379,7,FALSE),VLOOKUP(R368,'本件、証拠文献テーマコード'!G$2:I$379,3,FALSE)),"")</f>
        <v/>
      </c>
      <c r="AZ368" s="54"/>
    </row>
    <row r="369" spans="1:52" ht="81" x14ac:dyDescent="0.15">
      <c r="A369" s="978"/>
      <c r="B369" s="586" t="str">
        <f ca="1">IF(A369="",B368,INDIRECT("審判データ!"&amp;ADDRESS(MATCH(A369,審判データ!$HC$1:$HC$379,0),20))&amp;" / "&amp;INDIRECT("審判データ!"&amp;ADDRESS(MATCH(A369,審判データ!$HC$1:$HC$379,0),21)))</f>
        <v>2010 / 29-2</v>
      </c>
      <c r="C369" s="751">
        <v>3531702</v>
      </c>
      <c r="D369" s="413" t="s">
        <v>9773</v>
      </c>
      <c r="E369" s="245" t="s">
        <v>9770</v>
      </c>
      <c r="F369" s="245" t="s">
        <v>9771</v>
      </c>
      <c r="G369" s="245" t="s">
        <v>9778</v>
      </c>
      <c r="H369" s="245" t="s">
        <v>9760</v>
      </c>
      <c r="I369" s="245" t="s">
        <v>9765</v>
      </c>
      <c r="J369" s="245" t="s">
        <v>9767</v>
      </c>
      <c r="K369" s="752" t="s">
        <v>9769</v>
      </c>
      <c r="L369" s="981"/>
      <c r="M369" s="984"/>
      <c r="N369" s="987"/>
      <c r="O369" s="990"/>
      <c r="P369" s="993"/>
      <c r="Q369" s="715" t="s">
        <v>192</v>
      </c>
      <c r="R369" s="716" t="s">
        <v>23095</v>
      </c>
      <c r="S369" s="706"/>
      <c r="T369" s="707"/>
      <c r="U369" s="644" t="s">
        <v>94</v>
      </c>
      <c r="V369" s="591" t="s">
        <v>203</v>
      </c>
      <c r="W369" s="708"/>
      <c r="X369" s="709"/>
      <c r="Y369" s="709"/>
      <c r="Z369" s="91"/>
      <c r="AA369" s="92"/>
      <c r="AB369" s="169"/>
      <c r="AC369" s="94"/>
      <c r="AD369" s="95"/>
      <c r="AE369" s="175"/>
      <c r="AF369" s="176"/>
      <c r="AG369" s="176"/>
      <c r="AH369" s="58"/>
      <c r="AI369" s="58"/>
      <c r="AJ369" s="58"/>
      <c r="AK369" s="59"/>
      <c r="AL369" s="58"/>
      <c r="AM369" s="58"/>
      <c r="AN369" s="58"/>
      <c r="AO369" s="58"/>
      <c r="AP369" s="58" t="str">
        <f ca="1">IF(OR(LEFT(R369)="特",LEFT(R369)="実",AND(OR(LEFT(R369,2)="US",LEFT(R369,2)="WO",LEFT(R369,2)="GB",LEFT(R369,2)="EP",LEFT(R369,2)="DE"),OR(MID(R369,3,1)="1",MID(R369,3,1)="2",MID(R369,3,1)="3",MID(R369,3,1)="4",MID(R369,3,1)="5",MID(R369,3,1)="6",MID(R369,3,1)="7",MID(R369,3,1)="8",MID(R369,3,1)="9",MID(R369,3,1)="0"))),IF(VLOOKUP(C369,ファミリ引用特許WO!$A$2:$B$241,2,FALSE)+VLOOKUP(C369,ファミリ引用文献WO!$A$2:$C$241,3,FALSE)=0,"ISR無し",IF(COUNTIF(INDIRECT("ファミリ引用特許WO!"&amp;ADDRESS(MATCH(C369,ファミリ引用特許WO!$A$2:$A$241,0),1)&amp;":"&amp;ADDRESS(MATCH(C369,ファミリ引用特許WO!$A$2:$A$241,0),19)),R369)+COUNTIF(INDIRECT("ファミリ引用特許WO!"&amp;ADDRESS(MATCH(C369,ファミリ引用特許WO!$A$2:$A$241,0),1)&amp;":"&amp;ADDRESS(MATCH(C369,ファミリ引用特許WO!$A$2:$A$241,0),19)),S369)+COUNTIF(INDIRECT("ファミリ引用特許WO!"&amp;ADDRESS(MATCH(C369,ファミリ引用特許WO!$A$2:$A$241,0),1)&amp;":"&amp;ADDRESS(MATCH(C369,ファミリ引用特許WO!$A$2:$A$241,0),19)),T369)+COUNTIF(INDIRECT("ファミリ引用特許WO!"&amp;ADDRESS(MATCH(C369,ファミリ引用特許WO!$A$2:$A$241,0),1)&amp;":"&amp;ADDRESS(MATCH(C369,ファミリ引用特許WO!$A$2:$A$241,0),19)),W369)+COUNTIF(INDIRECT("ファミリ引用特許WO!"&amp;ADDRESS(MATCH(C369,ファミリ引用特許WO!$A$2:$A$241,0),1)&amp;":"&amp;ADDRESS(MATCH(C369,ファミリ引用特許WO!$A$2:$A$241,0),19)),Y369)&gt;0,"Yes","No")),"")</f>
        <v/>
      </c>
      <c r="AQ369" s="55" t="str">
        <f ca="1">IF(OR(LEFT(R369)="特",LEFT(R369)="実",AND(OR(LEFT(R369,2)="US",LEFT(R369,2)="WO",LEFT(R369,2)="GB",LEFT(R369,2)="EP",LEFT(R369,2)="DE"),OR(MID(R369,3,1)="1",MID(R369,3,1)="2",MID(R369,3,1)="3",MID(R369,3,1)="4",MID(R369,3,1)="5",MID(R369,3,1)="6",MID(R369,3,1)="7",MID(R369,3,1)="8",MID(R369,3,1)="9",MID(R369,3,1)="0"))),IF(VLOOKUP(C369,'ファミリ引用特許表記修正（ex.A2→A）'!$A$2:$B$241,2,FALSE)=0,"family無し",IF(COUNTIF(INDIRECT("'ファミリ引用特許表記修正（ex.A2→A）'!"&amp;ADDRESS(MATCH(C369,'ファミリ引用特許表記修正（ex.A2→A）'!$A$2:$A$241,0),1)&amp;":"&amp;ADDRESS(MATCH(C369,'ファミリ引用特許表記修正（ex.A2→A）'!$A$2:$A$241,0),171)),R369)+COUNTIF(INDIRECT("'ファミリ引用特許表記修正（ex.A2→A）'!"&amp;ADDRESS(MATCH(C369,'ファミリ引用特許表記修正（ex.A2→A）'!$A$2:$A$241,0),1)&amp;":"&amp;ADDRESS(MATCH(C369,'ファミリ引用特許表記修正（ex.A2→A）'!$A$2:$A$241,0),171)),S369)+COUNTIF(INDIRECT("'ファミリ引用特許表記修正（ex.A2→A）'!"&amp;ADDRESS(MATCH(C369,'ファミリ引用特許表記修正（ex.A2→A）'!$A$2:$A$241,0),1)&amp;":"&amp;ADDRESS(MATCH(C369,'ファミリ引用特許表記修正（ex.A2→A）'!$A$2:$A$241,0),171)),T369)+COUNTIF(INDIRECT("'ファミリ引用特許表記修正（ex.A2→A）'!"&amp;ADDRESS(MATCH(C369,'ファミリ引用特許表記修正（ex.A2→A）'!$A$2:$A$241,0),1)&amp;":"&amp;ADDRESS(MATCH(C369,'ファミリ引用特許表記修正（ex.A2→A）'!$A$2:$A$241,0),171)),W369)+COUNTIF(INDIRECT("'ファミリ引用特許表記修正（ex.A2→A）'!"&amp;ADDRESS(MATCH(C369,'ファミリ引用特許表記修正（ex.A2→A）'!$A$2:$A$241,0),1)&amp;":"&amp;ADDRESS(MATCH(C369,'ファミリ引用特許表記修正（ex.A2→A）'!$A$2:$A$241,0),171)),Y369)&gt;0,"Yes","No")),"")</f>
        <v/>
      </c>
      <c r="AR369" s="193"/>
      <c r="AS369" s="55" t="str">
        <f>VLOOKUP(C369,ファミリ引用文献WO!A$2:B$241,2,FALSE)</f>
        <v/>
      </c>
      <c r="AT369" s="58" t="str">
        <f>VLOOKUP(C369,ファミリ引用文献!A$3:B$242,2,FALSE)</f>
        <v/>
      </c>
      <c r="AU369" s="58"/>
      <c r="AV369" s="62" t="str">
        <f ca="1">IF(INDIRECT("審判データ!"&amp;ADDRESS(MATCH(C369,審判データ!$AH$1:$AH$379,0),32))="早期審査の対象とする","早期審査","")</f>
        <v>早期審査</v>
      </c>
      <c r="AW369" s="665" t="str">
        <f t="shared" si="26"/>
        <v/>
      </c>
      <c r="AX369" s="666" t="str">
        <f>IF(LEFT(AE369,3)="日本特",IF(LEFT(C369)="特",VLOOKUP(C369,'本件、証拠文献テーマコード'!G$2:I$376,3,FALSE),VLOOKUP(C369,'本件、証拠文献テーマコード'!B$2:I$376,8,FALSE)),"")</f>
        <v/>
      </c>
      <c r="AY369" s="666" t="str">
        <f>IF(LEFT(AE369,3)="日本特",IF(OR(MID(R369,2,1)="開",MID(R369,2,1)="表",MID(R369,2,1)="登"),VLOOKUP(R369,'本件、証拠文献テーマコード'!C$2:I$379,7,FALSE),VLOOKUP(R369,'本件、証拠文献テーマコード'!G$2:I$379,3,FALSE)),"")</f>
        <v/>
      </c>
      <c r="AZ369" s="54"/>
    </row>
    <row r="370" spans="1:52" ht="162" x14ac:dyDescent="0.15">
      <c r="A370" s="236" t="s">
        <v>23096</v>
      </c>
      <c r="B370" s="586" t="str">
        <f ca="1">IF(A370="",B369,INDIRECT("審判データ!"&amp;ADDRESS(MATCH(A370,審判データ!$HC$1:$HC$379,0),20))&amp;" / "&amp;INDIRECT("審判データ!"&amp;ADDRESS(MATCH(A370,審判データ!$HC$1:$HC$379,0),21)))</f>
        <v>2010 / 29-2</v>
      </c>
      <c r="C370" s="751">
        <v>3829370</v>
      </c>
      <c r="D370" s="413" t="s">
        <v>9965</v>
      </c>
      <c r="E370" s="248" t="s">
        <v>9962</v>
      </c>
      <c r="F370" s="241" t="s">
        <v>9963</v>
      </c>
      <c r="G370" s="241" t="s">
        <v>9970</v>
      </c>
      <c r="H370" s="241" t="s">
        <v>9950</v>
      </c>
      <c r="I370" s="241" t="s">
        <v>9957</v>
      </c>
      <c r="J370" s="241" t="s">
        <v>9959</v>
      </c>
      <c r="K370" s="241" t="s">
        <v>9961</v>
      </c>
      <c r="L370" s="719" t="s">
        <v>23097</v>
      </c>
      <c r="M370" s="716" t="s">
        <v>89</v>
      </c>
      <c r="N370" s="720" t="s">
        <v>23098</v>
      </c>
      <c r="O370" s="721">
        <v>0</v>
      </c>
      <c r="P370" s="722" t="s">
        <v>192</v>
      </c>
      <c r="Q370" s="715" t="s">
        <v>192</v>
      </c>
      <c r="R370" s="716" t="s">
        <v>23099</v>
      </c>
      <c r="S370" s="706"/>
      <c r="T370" s="707"/>
      <c r="U370" s="644" t="s">
        <v>94</v>
      </c>
      <c r="V370" s="591" t="s">
        <v>122</v>
      </c>
      <c r="W370" s="708"/>
      <c r="X370" s="709"/>
      <c r="Y370" s="709"/>
      <c r="Z370" s="91"/>
      <c r="AA370" s="92"/>
      <c r="AB370" s="169"/>
      <c r="AC370" s="94"/>
      <c r="AD370" s="95"/>
      <c r="AE370" s="175"/>
      <c r="AF370" s="176"/>
      <c r="AG370" s="176"/>
      <c r="AH370" s="58"/>
      <c r="AI370" s="58"/>
      <c r="AJ370" s="58"/>
      <c r="AK370" s="59"/>
      <c r="AL370" s="58"/>
      <c r="AM370" s="58"/>
      <c r="AN370" s="58"/>
      <c r="AO370" s="58"/>
      <c r="AP370" s="58" t="str">
        <f ca="1">IF(OR(LEFT(R370)="特",LEFT(R370)="実",AND(OR(LEFT(R370,2)="US",LEFT(R370,2)="WO",LEFT(R370,2)="GB",LEFT(R370,2)="EP",LEFT(R370,2)="DE"),OR(MID(R370,3,1)="1",MID(R370,3,1)="2",MID(R370,3,1)="3",MID(R370,3,1)="4",MID(R370,3,1)="5",MID(R370,3,1)="6",MID(R370,3,1)="7",MID(R370,3,1)="8",MID(R370,3,1)="9",MID(R370,3,1)="0"))),IF(VLOOKUP(C370,ファミリ引用特許WO!$A$2:$B$241,2,FALSE)+VLOOKUP(C370,ファミリ引用文献WO!$A$2:$C$241,3,FALSE)=0,"ISR無し",IF(COUNTIF(INDIRECT("ファミリ引用特許WO!"&amp;ADDRESS(MATCH(C370,ファミリ引用特許WO!$A$2:$A$241,0),1)&amp;":"&amp;ADDRESS(MATCH(C370,ファミリ引用特許WO!$A$2:$A$241,0),19)),R370)+COUNTIF(INDIRECT("ファミリ引用特許WO!"&amp;ADDRESS(MATCH(C370,ファミリ引用特許WO!$A$2:$A$241,0),1)&amp;":"&amp;ADDRESS(MATCH(C370,ファミリ引用特許WO!$A$2:$A$241,0),19)),S370)+COUNTIF(INDIRECT("ファミリ引用特許WO!"&amp;ADDRESS(MATCH(C370,ファミリ引用特許WO!$A$2:$A$241,0),1)&amp;":"&amp;ADDRESS(MATCH(C370,ファミリ引用特許WO!$A$2:$A$241,0),19)),T370)+COUNTIF(INDIRECT("ファミリ引用特許WO!"&amp;ADDRESS(MATCH(C370,ファミリ引用特許WO!$A$2:$A$241,0),1)&amp;":"&amp;ADDRESS(MATCH(C370,ファミリ引用特許WO!$A$2:$A$241,0),19)),W370)+COUNTIF(INDIRECT("ファミリ引用特許WO!"&amp;ADDRESS(MATCH(C370,ファミリ引用特許WO!$A$2:$A$241,0),1)&amp;":"&amp;ADDRESS(MATCH(C370,ファミリ引用特許WO!$A$2:$A$241,0),19)),Y370)&gt;0,"Yes","No")),"")</f>
        <v>ISR無し</v>
      </c>
      <c r="AQ370" s="55" t="str">
        <f ca="1">IF(OR(LEFT(R370)="特",LEFT(R370)="実",AND(OR(LEFT(R370,2)="US",LEFT(R370,2)="WO",LEFT(R370,2)="GB",LEFT(R370,2)="EP",LEFT(R370,2)="DE"),OR(MID(R370,3,1)="1",MID(R370,3,1)="2",MID(R370,3,1)="3",MID(R370,3,1)="4",MID(R370,3,1)="5",MID(R370,3,1)="6",MID(R370,3,1)="7",MID(R370,3,1)="8",MID(R370,3,1)="9",MID(R370,3,1)="0"))),IF(VLOOKUP(C370,'ファミリ引用特許表記修正（ex.A2→A）'!$A$2:$B$241,2,FALSE)=0,"family無し",IF(COUNTIF(INDIRECT("'ファミリ引用特許表記修正（ex.A2→A）'!"&amp;ADDRESS(MATCH(C370,'ファミリ引用特許表記修正（ex.A2→A）'!$A$2:$A$241,0),1)&amp;":"&amp;ADDRESS(MATCH(C370,'ファミリ引用特許表記修正（ex.A2→A）'!$A$2:$A$241,0),171)),R370)+COUNTIF(INDIRECT("'ファミリ引用特許表記修正（ex.A2→A）'!"&amp;ADDRESS(MATCH(C370,'ファミリ引用特許表記修正（ex.A2→A）'!$A$2:$A$241,0),1)&amp;":"&amp;ADDRESS(MATCH(C370,'ファミリ引用特許表記修正（ex.A2→A）'!$A$2:$A$241,0),171)),S370)+COUNTIF(INDIRECT("'ファミリ引用特許表記修正（ex.A2→A）'!"&amp;ADDRESS(MATCH(C370,'ファミリ引用特許表記修正（ex.A2→A）'!$A$2:$A$241,0),1)&amp;":"&amp;ADDRESS(MATCH(C370,'ファミリ引用特許表記修正（ex.A2→A）'!$A$2:$A$241,0),171)),T370)+COUNTIF(INDIRECT("'ファミリ引用特許表記修正（ex.A2→A）'!"&amp;ADDRESS(MATCH(C370,'ファミリ引用特許表記修正（ex.A2→A）'!$A$2:$A$241,0),1)&amp;":"&amp;ADDRESS(MATCH(C370,'ファミリ引用特許表記修正（ex.A2→A）'!$A$2:$A$241,0),171)),W370)+COUNTIF(INDIRECT("'ファミリ引用特許表記修正（ex.A2→A）'!"&amp;ADDRESS(MATCH(C370,'ファミリ引用特許表記修正（ex.A2→A）'!$A$2:$A$241,0),1)&amp;":"&amp;ADDRESS(MATCH(C370,'ファミリ引用特許表記修正（ex.A2→A）'!$A$2:$A$241,0),171)),Y370)&gt;0,"Yes","No")),"")</f>
        <v>No</v>
      </c>
      <c r="AR370" s="193"/>
      <c r="AS370" s="55" t="str">
        <f>VLOOKUP(C370,ファミリ引用文献WO!A$2:B$241,2,FALSE)</f>
        <v/>
      </c>
      <c r="AT370" s="58" t="str">
        <f>VLOOKUP(C370,ファミリ引用文献!A$3:B$242,2,FALSE)</f>
        <v/>
      </c>
      <c r="AU370" s="58"/>
      <c r="AV370" s="62" t="str">
        <f ca="1">IF(INDIRECT("審判データ!"&amp;ADDRESS(MATCH(C370,審判データ!$AH$1:$AH$379,0),32))="早期審査の対象とする","早期審査","")</f>
        <v/>
      </c>
      <c r="AW370" s="665" t="str">
        <f t="shared" si="26"/>
        <v/>
      </c>
      <c r="AX370" s="666" t="str">
        <f>IF(LEFT(AE370,3)="日本特",IF(LEFT(C370)="特",VLOOKUP(C370,'本件、証拠文献テーマコード'!G$2:I$376,3,FALSE),VLOOKUP(C370,'本件、証拠文献テーマコード'!B$2:I$376,8,FALSE)),"")</f>
        <v/>
      </c>
      <c r="AY370" s="666" t="str">
        <f>IF(LEFT(AE370,3)="日本特",IF(OR(MID(R370,2,1)="開",MID(R370,2,1)="表",MID(R370,2,1)="登"),VLOOKUP(R370,'本件、証拠文献テーマコード'!C$2:I$379,7,FALSE),VLOOKUP(R370,'本件、証拠文献テーマコード'!G$2:I$379,3,FALSE)),"")</f>
        <v/>
      </c>
      <c r="AZ370" s="54"/>
    </row>
    <row r="371" spans="1:52" ht="148.5" x14ac:dyDescent="0.15">
      <c r="A371" s="236" t="s">
        <v>23100</v>
      </c>
      <c r="B371" s="586" t="str">
        <f ca="1">IF(A371="",B370,INDIRECT("審判データ!"&amp;ADDRESS(MATCH(A371,審判データ!$HC$1:$HC$379,0),20))&amp;" / "&amp;INDIRECT("審判データ!"&amp;ADDRESS(MATCH(A371,審判データ!$HC$1:$HC$379,0),21)))</f>
        <v>2010 / 29-2</v>
      </c>
      <c r="C371" s="751">
        <v>2889538</v>
      </c>
      <c r="D371" s="413" t="s">
        <v>9999</v>
      </c>
      <c r="E371" s="163" t="s">
        <v>9996</v>
      </c>
      <c r="F371" s="43" t="s">
        <v>9997</v>
      </c>
      <c r="G371" s="43" t="s">
        <v>138</v>
      </c>
      <c r="H371" s="43" t="s">
        <v>9988</v>
      </c>
      <c r="I371" s="43" t="s">
        <v>9992</v>
      </c>
      <c r="J371" s="43" t="s">
        <v>9993</v>
      </c>
      <c r="K371" s="43" t="s">
        <v>9994</v>
      </c>
      <c r="L371" s="719" t="s">
        <v>23101</v>
      </c>
      <c r="M371" s="716" t="s">
        <v>89</v>
      </c>
      <c r="N371" s="720" t="s">
        <v>23102</v>
      </c>
      <c r="O371" s="721">
        <v>0</v>
      </c>
      <c r="P371" s="722" t="s">
        <v>192</v>
      </c>
      <c r="Q371" s="715" t="s">
        <v>192</v>
      </c>
      <c r="R371" s="716" t="s">
        <v>23103</v>
      </c>
      <c r="S371" s="706"/>
      <c r="T371" s="707"/>
      <c r="U371" s="644" t="s">
        <v>94</v>
      </c>
      <c r="V371" s="591" t="s">
        <v>122</v>
      </c>
      <c r="W371" s="708"/>
      <c r="X371" s="709"/>
      <c r="Y371" s="709"/>
      <c r="Z371" s="91"/>
      <c r="AA371" s="92"/>
      <c r="AB371" s="169"/>
      <c r="AC371" s="94"/>
      <c r="AD371" s="95"/>
      <c r="AE371" s="175"/>
      <c r="AF371" s="176"/>
      <c r="AG371" s="176"/>
      <c r="AH371" s="58"/>
      <c r="AI371" s="58"/>
      <c r="AJ371" s="58"/>
      <c r="AK371" s="59"/>
      <c r="AL371" s="58"/>
      <c r="AM371" s="58"/>
      <c r="AN371" s="58"/>
      <c r="AO371" s="58"/>
      <c r="AP371" s="58" t="str">
        <f ca="1">IF(OR(LEFT(R371)="特",LEFT(R371)="実",AND(OR(LEFT(R371,2)="US",LEFT(R371,2)="WO",LEFT(R371,2)="GB",LEFT(R371,2)="EP",LEFT(R371,2)="DE"),OR(MID(R371,3,1)="1",MID(R371,3,1)="2",MID(R371,3,1)="3",MID(R371,3,1)="4",MID(R371,3,1)="5",MID(R371,3,1)="6",MID(R371,3,1)="7",MID(R371,3,1)="8",MID(R371,3,1)="9",MID(R371,3,1)="0"))),IF(VLOOKUP(C371,ファミリ引用特許WO!$A$2:$B$241,2,FALSE)+VLOOKUP(C371,ファミリ引用文献WO!$A$2:$C$241,3,FALSE)=0,"ISR無し",IF(COUNTIF(INDIRECT("ファミリ引用特許WO!"&amp;ADDRESS(MATCH(C371,ファミリ引用特許WO!$A$2:$A$241,0),1)&amp;":"&amp;ADDRESS(MATCH(C371,ファミリ引用特許WO!$A$2:$A$241,0),19)),R371)+COUNTIF(INDIRECT("ファミリ引用特許WO!"&amp;ADDRESS(MATCH(C371,ファミリ引用特許WO!$A$2:$A$241,0),1)&amp;":"&amp;ADDRESS(MATCH(C371,ファミリ引用特許WO!$A$2:$A$241,0),19)),S371)+COUNTIF(INDIRECT("ファミリ引用特許WO!"&amp;ADDRESS(MATCH(C371,ファミリ引用特許WO!$A$2:$A$241,0),1)&amp;":"&amp;ADDRESS(MATCH(C371,ファミリ引用特許WO!$A$2:$A$241,0),19)),T371)+COUNTIF(INDIRECT("ファミリ引用特許WO!"&amp;ADDRESS(MATCH(C371,ファミリ引用特許WO!$A$2:$A$241,0),1)&amp;":"&amp;ADDRESS(MATCH(C371,ファミリ引用特許WO!$A$2:$A$241,0),19)),W371)+COUNTIF(INDIRECT("ファミリ引用特許WO!"&amp;ADDRESS(MATCH(C371,ファミリ引用特許WO!$A$2:$A$241,0),1)&amp;":"&amp;ADDRESS(MATCH(C371,ファミリ引用特許WO!$A$2:$A$241,0),19)),Y371)&gt;0,"Yes","No")),"")</f>
        <v>ISR無し</v>
      </c>
      <c r="AQ371" s="55" t="str">
        <f ca="1">IF(OR(LEFT(R371)="特",LEFT(R371)="実",AND(OR(LEFT(R371,2)="US",LEFT(R371,2)="WO",LEFT(R371,2)="GB",LEFT(R371,2)="EP",LEFT(R371,2)="DE"),OR(MID(R371,3,1)="1",MID(R371,3,1)="2",MID(R371,3,1)="3",MID(R371,3,1)="4",MID(R371,3,1)="5",MID(R371,3,1)="6",MID(R371,3,1)="7",MID(R371,3,1)="8",MID(R371,3,1)="9",MID(R371,3,1)="0"))),IF(VLOOKUP(C371,'ファミリ引用特許表記修正（ex.A2→A）'!$A$2:$B$241,2,FALSE)=0,"family無し",IF(COUNTIF(INDIRECT("'ファミリ引用特許表記修正（ex.A2→A）'!"&amp;ADDRESS(MATCH(C371,'ファミリ引用特許表記修正（ex.A2→A）'!$A$2:$A$241,0),1)&amp;":"&amp;ADDRESS(MATCH(C371,'ファミリ引用特許表記修正（ex.A2→A）'!$A$2:$A$241,0),171)),R371)+COUNTIF(INDIRECT("'ファミリ引用特許表記修正（ex.A2→A）'!"&amp;ADDRESS(MATCH(C371,'ファミリ引用特許表記修正（ex.A2→A）'!$A$2:$A$241,0),1)&amp;":"&amp;ADDRESS(MATCH(C371,'ファミリ引用特許表記修正（ex.A2→A）'!$A$2:$A$241,0),171)),S371)+COUNTIF(INDIRECT("'ファミリ引用特許表記修正（ex.A2→A）'!"&amp;ADDRESS(MATCH(C371,'ファミリ引用特許表記修正（ex.A2→A）'!$A$2:$A$241,0),1)&amp;":"&amp;ADDRESS(MATCH(C371,'ファミリ引用特許表記修正（ex.A2→A）'!$A$2:$A$241,0),171)),T371)+COUNTIF(INDIRECT("'ファミリ引用特許表記修正（ex.A2→A）'!"&amp;ADDRESS(MATCH(C371,'ファミリ引用特許表記修正（ex.A2→A）'!$A$2:$A$241,0),1)&amp;":"&amp;ADDRESS(MATCH(C371,'ファミリ引用特許表記修正（ex.A2→A）'!$A$2:$A$241,0),171)),W371)+COUNTIF(INDIRECT("'ファミリ引用特許表記修正（ex.A2→A）'!"&amp;ADDRESS(MATCH(C371,'ファミリ引用特許表記修正（ex.A2→A）'!$A$2:$A$241,0),1)&amp;":"&amp;ADDRESS(MATCH(C371,'ファミリ引用特許表記修正（ex.A2→A）'!$A$2:$A$241,0),171)),Y371)&gt;0,"Yes","No")),"")</f>
        <v>family無し</v>
      </c>
      <c r="AR371" s="193"/>
      <c r="AS371" s="55" t="str">
        <f>VLOOKUP(C371,ファミリ引用文献WO!A$2:B$241,2,FALSE)</f>
        <v/>
      </c>
      <c r="AT371" s="58" t="str">
        <f>VLOOKUP(C371,ファミリ引用文献!A$3:B$242,2,FALSE)</f>
        <v/>
      </c>
      <c r="AU371" s="58"/>
      <c r="AV371" s="62" t="str">
        <f ca="1">IF(INDIRECT("審判データ!"&amp;ADDRESS(MATCH(C371,審判データ!$AH$1:$AH$379,0),32))="早期審査の対象とする","早期審査","")</f>
        <v/>
      </c>
      <c r="AW371" s="665" t="str">
        <f t="shared" si="26"/>
        <v/>
      </c>
      <c r="AX371" s="666" t="str">
        <f>IF(LEFT(AE371,3)="日本特",IF(LEFT(C371)="特",VLOOKUP(C371,'本件、証拠文献テーマコード'!G$2:I$376,3,FALSE),VLOOKUP(C371,'本件、証拠文献テーマコード'!B$2:I$376,8,FALSE)),"")</f>
        <v/>
      </c>
      <c r="AY371" s="666" t="str">
        <f>IF(LEFT(AE371,3)="日本特",IF(OR(MID(R371,2,1)="開",MID(R371,2,1)="表",MID(R371,2,1)="登"),VLOOKUP(R371,'本件、証拠文献テーマコード'!C$2:I$379,7,FALSE),VLOOKUP(R371,'本件、証拠文献テーマコード'!G$2:I$379,3,FALSE)),"")</f>
        <v/>
      </c>
      <c r="AZ371" s="54"/>
    </row>
    <row r="372" spans="1:52" ht="27" x14ac:dyDescent="0.15">
      <c r="A372" s="789" t="s">
        <v>23104</v>
      </c>
      <c r="B372" s="586" t="str">
        <f ca="1">IF(A372="",B371,INDIRECT("審判データ!"&amp;ADDRESS(MATCH(A372,審判データ!$HC$1:$HC$379,0),20))&amp;" / "&amp;INDIRECT("審判データ!"&amp;ADDRESS(MATCH(A372,審判データ!$HC$1:$HC$379,0),21)))</f>
        <v>2010 / 29-2</v>
      </c>
      <c r="C372" s="751">
        <v>4012944</v>
      </c>
      <c r="D372" s="413" t="s">
        <v>10066</v>
      </c>
      <c r="E372" s="163" t="s">
        <v>7695</v>
      </c>
      <c r="F372" s="43" t="s">
        <v>10064</v>
      </c>
      <c r="G372" s="43" t="s">
        <v>138</v>
      </c>
      <c r="H372" s="43" t="s">
        <v>10057</v>
      </c>
      <c r="I372" s="43" t="s">
        <v>10060</v>
      </c>
      <c r="J372" s="43" t="s">
        <v>10063</v>
      </c>
      <c r="K372" s="43" t="s">
        <v>138</v>
      </c>
      <c r="L372" s="961" t="s">
        <v>23105</v>
      </c>
      <c r="M372" s="963" t="s">
        <v>23106</v>
      </c>
      <c r="N372" s="965" t="s">
        <v>23107</v>
      </c>
      <c r="O372" s="967">
        <v>0</v>
      </c>
      <c r="P372" s="959" t="s">
        <v>23108</v>
      </c>
      <c r="Q372" s="706" t="s">
        <v>23109</v>
      </c>
      <c r="R372" s="707" t="s">
        <v>23110</v>
      </c>
      <c r="S372" s="706"/>
      <c r="T372" s="707"/>
      <c r="U372" s="707" t="s">
        <v>94</v>
      </c>
      <c r="V372" s="706" t="s">
        <v>122</v>
      </c>
      <c r="W372" s="708"/>
      <c r="X372" s="709"/>
      <c r="Y372" s="709"/>
      <c r="Z372" s="91"/>
      <c r="AA372" s="92"/>
      <c r="AB372" s="169"/>
      <c r="AC372" s="94"/>
      <c r="AD372" s="95"/>
      <c r="AE372" s="175"/>
      <c r="AF372" s="176"/>
      <c r="AG372" s="176"/>
      <c r="AH372" s="58"/>
      <c r="AI372" s="58"/>
      <c r="AJ372" s="58"/>
      <c r="AK372" s="59"/>
      <c r="AL372" s="58"/>
      <c r="AM372" s="58"/>
      <c r="AN372" s="58"/>
      <c r="AO372" s="58"/>
      <c r="AP372" s="58" t="str">
        <f ca="1">IF(OR(LEFT(R372)="特",LEFT(R372)="実",AND(OR(LEFT(R372,2)="US",LEFT(R372,2)="WO",LEFT(R372,2)="GB",LEFT(R372,2)="EP",LEFT(R372,2)="DE"),OR(MID(R372,3,1)="1",MID(R372,3,1)="2",MID(R372,3,1)="3",MID(R372,3,1)="4",MID(R372,3,1)="5",MID(R372,3,1)="6",MID(R372,3,1)="7",MID(R372,3,1)="8",MID(R372,3,1)="9",MID(R372,3,1)="0"))),IF(VLOOKUP(C372,ファミリ引用特許WO!$A$2:$B$241,2,FALSE)+VLOOKUP(C372,ファミリ引用文献WO!$A$2:$C$241,3,FALSE)=0,"ISR無し",IF(COUNTIF(INDIRECT("ファミリ引用特許WO!"&amp;ADDRESS(MATCH(C372,ファミリ引用特許WO!$A$2:$A$241,0),1)&amp;":"&amp;ADDRESS(MATCH(C372,ファミリ引用特許WO!$A$2:$A$241,0),19)),R372)+COUNTIF(INDIRECT("ファミリ引用特許WO!"&amp;ADDRESS(MATCH(C372,ファミリ引用特許WO!$A$2:$A$241,0),1)&amp;":"&amp;ADDRESS(MATCH(C372,ファミリ引用特許WO!$A$2:$A$241,0),19)),S372)+COUNTIF(INDIRECT("ファミリ引用特許WO!"&amp;ADDRESS(MATCH(C372,ファミリ引用特許WO!$A$2:$A$241,0),1)&amp;":"&amp;ADDRESS(MATCH(C372,ファミリ引用特許WO!$A$2:$A$241,0),19)),T372)+COUNTIF(INDIRECT("ファミリ引用特許WO!"&amp;ADDRESS(MATCH(C372,ファミリ引用特許WO!$A$2:$A$241,0),1)&amp;":"&amp;ADDRESS(MATCH(C372,ファミリ引用特許WO!$A$2:$A$241,0),19)),W372)+COUNTIF(INDIRECT("ファミリ引用特許WO!"&amp;ADDRESS(MATCH(C372,ファミリ引用特許WO!$A$2:$A$241,0),1)&amp;":"&amp;ADDRESS(MATCH(C372,ファミリ引用特許WO!$A$2:$A$241,0),19)),Y372)&gt;0,"Yes","No")),"")</f>
        <v>ISR無し</v>
      </c>
      <c r="AQ372" s="55" t="str">
        <f ca="1">IF(OR(LEFT(R372)="特",LEFT(R372)="実",AND(OR(LEFT(R372,2)="US",LEFT(R372,2)="WO",LEFT(R372,2)="GB",LEFT(R372,2)="EP",LEFT(R372,2)="DE"),OR(MID(R372,3,1)="1",MID(R372,3,1)="2",MID(R372,3,1)="3",MID(R372,3,1)="4",MID(R372,3,1)="5",MID(R372,3,1)="6",MID(R372,3,1)="7",MID(R372,3,1)="8",MID(R372,3,1)="9",MID(R372,3,1)="0"))),IF(VLOOKUP(C372,'ファミリ引用特許表記修正（ex.A2→A）'!$A$2:$B$241,2,FALSE)=0,"family無し",IF(COUNTIF(INDIRECT("'ファミリ引用特許表記修正（ex.A2→A）'!"&amp;ADDRESS(MATCH(C372,'ファミリ引用特許表記修正（ex.A2→A）'!$A$2:$A$241,0),1)&amp;":"&amp;ADDRESS(MATCH(C372,'ファミリ引用特許表記修正（ex.A2→A）'!$A$2:$A$241,0),171)),R372)+COUNTIF(INDIRECT("'ファミリ引用特許表記修正（ex.A2→A）'!"&amp;ADDRESS(MATCH(C372,'ファミリ引用特許表記修正（ex.A2→A）'!$A$2:$A$241,0),1)&amp;":"&amp;ADDRESS(MATCH(C372,'ファミリ引用特許表記修正（ex.A2→A）'!$A$2:$A$241,0),171)),S372)+COUNTIF(INDIRECT("'ファミリ引用特許表記修正（ex.A2→A）'!"&amp;ADDRESS(MATCH(C372,'ファミリ引用特許表記修正（ex.A2→A）'!$A$2:$A$241,0),1)&amp;":"&amp;ADDRESS(MATCH(C372,'ファミリ引用特許表記修正（ex.A2→A）'!$A$2:$A$241,0),171)),T372)+COUNTIF(INDIRECT("'ファミリ引用特許表記修正（ex.A2→A）'!"&amp;ADDRESS(MATCH(C372,'ファミリ引用特許表記修正（ex.A2→A）'!$A$2:$A$241,0),1)&amp;":"&amp;ADDRESS(MATCH(C372,'ファミリ引用特許表記修正（ex.A2→A）'!$A$2:$A$241,0),171)),W372)+COUNTIF(INDIRECT("'ファミリ引用特許表記修正（ex.A2→A）'!"&amp;ADDRESS(MATCH(C372,'ファミリ引用特許表記修正（ex.A2→A）'!$A$2:$A$241,0),1)&amp;":"&amp;ADDRESS(MATCH(C372,'ファミリ引用特許表記修正（ex.A2→A）'!$A$2:$A$241,0),171)),Y372)&gt;0,"Yes","No")),"")</f>
        <v>family無し</v>
      </c>
      <c r="AR372" s="193"/>
      <c r="AS372" s="55" t="str">
        <f>VLOOKUP(C372,ファミリ引用文献WO!A$2:B$241,2,FALSE)</f>
        <v/>
      </c>
      <c r="AT372" s="58" t="str">
        <f>VLOOKUP(C372,ファミリ引用文献!A$3:B$242,2,FALSE)</f>
        <v/>
      </c>
      <c r="AU372" s="58"/>
      <c r="AV372" s="62" t="str">
        <f ca="1">IF(INDIRECT("審判データ!"&amp;ADDRESS(MATCH(C372,審判データ!$AH$1:$AH$379,0),32))="早期審査の対象とする","早期審査","")</f>
        <v>早期審査</v>
      </c>
      <c r="AW372" s="665" t="str">
        <f t="shared" si="26"/>
        <v/>
      </c>
      <c r="AX372" s="666" t="str">
        <f>IF(LEFT(AE372,3)="日本特",IF(LEFT(C372)="特",VLOOKUP(C372,'本件、証拠文献テーマコード'!G$2:I$376,3,FALSE),VLOOKUP(C372,'本件、証拠文献テーマコード'!B$2:I$376,8,FALSE)),"")</f>
        <v/>
      </c>
      <c r="AY372" s="666" t="str">
        <f>IF(LEFT(AE372,3)="日本特",IF(OR(MID(R372,2,1)="開",MID(R372,2,1)="表",MID(R372,2,1)="登"),VLOOKUP(R372,'本件、証拠文献テーマコード'!C$2:I$379,7,FALSE),VLOOKUP(R372,'本件、証拠文献テーマコード'!G$2:I$379,3,FALSE)),"")</f>
        <v/>
      </c>
      <c r="AZ372" s="54"/>
    </row>
    <row r="373" spans="1:52" ht="27" x14ac:dyDescent="0.15">
      <c r="A373" s="772"/>
      <c r="B373" s="586" t="str">
        <f ca="1">IF(A373="",B372,INDIRECT("審判データ!"&amp;ADDRESS(MATCH(A373,審判データ!$HC$1:$HC$379,0),20))&amp;" / "&amp;INDIRECT("審判データ!"&amp;ADDRESS(MATCH(A373,審判データ!$HC$1:$HC$379,0),21)))</f>
        <v>2010 / 29-2</v>
      </c>
      <c r="C373" s="751">
        <v>4012944</v>
      </c>
      <c r="D373" s="413" t="s">
        <v>10066</v>
      </c>
      <c r="E373" s="163" t="s">
        <v>7695</v>
      </c>
      <c r="F373" s="43" t="s">
        <v>10064</v>
      </c>
      <c r="G373" s="43" t="s">
        <v>138</v>
      </c>
      <c r="H373" s="43" t="s">
        <v>10057</v>
      </c>
      <c r="I373" s="43" t="s">
        <v>10060</v>
      </c>
      <c r="J373" s="43" t="s">
        <v>10063</v>
      </c>
      <c r="K373" s="43" t="s">
        <v>138</v>
      </c>
      <c r="L373" s="970"/>
      <c r="M373" s="971"/>
      <c r="N373" s="972"/>
      <c r="O373" s="973"/>
      <c r="P373" s="969"/>
      <c r="Q373" s="706" t="s">
        <v>22993</v>
      </c>
      <c r="R373" s="707" t="s">
        <v>23111</v>
      </c>
      <c r="S373" s="706"/>
      <c r="T373" s="707"/>
      <c r="U373" s="707" t="s">
        <v>94</v>
      </c>
      <c r="V373" s="706" t="s">
        <v>203</v>
      </c>
      <c r="W373" s="708"/>
      <c r="X373" s="709"/>
      <c r="Y373" s="709"/>
      <c r="Z373" s="91"/>
      <c r="AA373" s="92"/>
      <c r="AB373" s="169"/>
      <c r="AC373" s="94"/>
      <c r="AD373" s="95"/>
      <c r="AE373" s="175"/>
      <c r="AF373" s="176"/>
      <c r="AG373" s="176"/>
      <c r="AH373" s="58"/>
      <c r="AI373" s="58"/>
      <c r="AJ373" s="58"/>
      <c r="AK373" s="59"/>
      <c r="AL373" s="58"/>
      <c r="AM373" s="58"/>
      <c r="AN373" s="58"/>
      <c r="AO373" s="58"/>
      <c r="AP373" s="58" t="str">
        <f ca="1">IF(OR(LEFT(R373)="特",LEFT(R373)="実",AND(OR(LEFT(R373,2)="US",LEFT(R373,2)="WO",LEFT(R373,2)="GB",LEFT(R373,2)="EP",LEFT(R373,2)="DE"),OR(MID(R373,3,1)="1",MID(R373,3,1)="2",MID(R373,3,1)="3",MID(R373,3,1)="4",MID(R373,3,1)="5",MID(R373,3,1)="6",MID(R373,3,1)="7",MID(R373,3,1)="8",MID(R373,3,1)="9",MID(R373,3,1)="0"))),IF(VLOOKUP(C373,ファミリ引用特許WO!$A$2:$B$241,2,FALSE)+VLOOKUP(C373,ファミリ引用文献WO!$A$2:$C$241,3,FALSE)=0,"ISR無し",IF(COUNTIF(INDIRECT("ファミリ引用特許WO!"&amp;ADDRESS(MATCH(C373,ファミリ引用特許WO!$A$2:$A$241,0),1)&amp;":"&amp;ADDRESS(MATCH(C373,ファミリ引用特許WO!$A$2:$A$241,0),19)),R373)+COUNTIF(INDIRECT("ファミリ引用特許WO!"&amp;ADDRESS(MATCH(C373,ファミリ引用特許WO!$A$2:$A$241,0),1)&amp;":"&amp;ADDRESS(MATCH(C373,ファミリ引用特許WO!$A$2:$A$241,0),19)),S373)+COUNTIF(INDIRECT("ファミリ引用特許WO!"&amp;ADDRESS(MATCH(C373,ファミリ引用特許WO!$A$2:$A$241,0),1)&amp;":"&amp;ADDRESS(MATCH(C373,ファミリ引用特許WO!$A$2:$A$241,0),19)),T373)+COUNTIF(INDIRECT("ファミリ引用特許WO!"&amp;ADDRESS(MATCH(C373,ファミリ引用特許WO!$A$2:$A$241,0),1)&amp;":"&amp;ADDRESS(MATCH(C373,ファミリ引用特許WO!$A$2:$A$241,0),19)),W373)+COUNTIF(INDIRECT("ファミリ引用特許WO!"&amp;ADDRESS(MATCH(C373,ファミリ引用特許WO!$A$2:$A$241,0),1)&amp;":"&amp;ADDRESS(MATCH(C373,ファミリ引用特許WO!$A$2:$A$241,0),19)),Y373)&gt;0,"Yes","No")),"")</f>
        <v>ISR無し</v>
      </c>
      <c r="AQ373" s="55" t="str">
        <f ca="1">IF(OR(LEFT(R373)="特",LEFT(R373)="実",AND(OR(LEFT(R373,2)="US",LEFT(R373,2)="WO",LEFT(R373,2)="GB",LEFT(R373,2)="EP",LEFT(R373,2)="DE"),OR(MID(R373,3,1)="1",MID(R373,3,1)="2",MID(R373,3,1)="3",MID(R373,3,1)="4",MID(R373,3,1)="5",MID(R373,3,1)="6",MID(R373,3,1)="7",MID(R373,3,1)="8",MID(R373,3,1)="9",MID(R373,3,1)="0"))),IF(VLOOKUP(C373,'ファミリ引用特許表記修正（ex.A2→A）'!$A$2:$B$241,2,FALSE)=0,"family無し",IF(COUNTIF(INDIRECT("'ファミリ引用特許表記修正（ex.A2→A）'!"&amp;ADDRESS(MATCH(C373,'ファミリ引用特許表記修正（ex.A2→A）'!$A$2:$A$241,0),1)&amp;":"&amp;ADDRESS(MATCH(C373,'ファミリ引用特許表記修正（ex.A2→A）'!$A$2:$A$241,0),171)),R373)+COUNTIF(INDIRECT("'ファミリ引用特許表記修正（ex.A2→A）'!"&amp;ADDRESS(MATCH(C373,'ファミリ引用特許表記修正（ex.A2→A）'!$A$2:$A$241,0),1)&amp;":"&amp;ADDRESS(MATCH(C373,'ファミリ引用特許表記修正（ex.A2→A）'!$A$2:$A$241,0),171)),S373)+COUNTIF(INDIRECT("'ファミリ引用特許表記修正（ex.A2→A）'!"&amp;ADDRESS(MATCH(C373,'ファミリ引用特許表記修正（ex.A2→A）'!$A$2:$A$241,0),1)&amp;":"&amp;ADDRESS(MATCH(C373,'ファミリ引用特許表記修正（ex.A2→A）'!$A$2:$A$241,0),171)),T373)+COUNTIF(INDIRECT("'ファミリ引用特許表記修正（ex.A2→A）'!"&amp;ADDRESS(MATCH(C373,'ファミリ引用特許表記修正（ex.A2→A）'!$A$2:$A$241,0),1)&amp;":"&amp;ADDRESS(MATCH(C373,'ファミリ引用特許表記修正（ex.A2→A）'!$A$2:$A$241,0),171)),W373)+COUNTIF(INDIRECT("'ファミリ引用特許表記修正（ex.A2→A）'!"&amp;ADDRESS(MATCH(C373,'ファミリ引用特許表記修正（ex.A2→A）'!$A$2:$A$241,0),1)&amp;":"&amp;ADDRESS(MATCH(C373,'ファミリ引用特許表記修正（ex.A2→A）'!$A$2:$A$241,0),171)),Y373)&gt;0,"Yes","No")),"")</f>
        <v>family無し</v>
      </c>
      <c r="AR373" s="193"/>
      <c r="AS373" s="55" t="str">
        <f>VLOOKUP(C373,ファミリ引用文献WO!A$2:B$241,2,FALSE)</f>
        <v/>
      </c>
      <c r="AT373" s="58" t="str">
        <f>VLOOKUP(C373,ファミリ引用文献!A$3:B$242,2,FALSE)</f>
        <v/>
      </c>
      <c r="AU373" s="58"/>
      <c r="AV373" s="62" t="str">
        <f ca="1">IF(INDIRECT("審判データ!"&amp;ADDRESS(MATCH(C373,審判データ!$AH$1:$AH$379,0),32))="早期審査の対象とする","早期審査","")</f>
        <v>早期審査</v>
      </c>
      <c r="AW373" s="665" t="str">
        <f t="shared" si="26"/>
        <v/>
      </c>
      <c r="AX373" s="666" t="str">
        <f>IF(LEFT(AE373,3)="日本特",IF(LEFT(C373)="特",VLOOKUP(C373,'本件、証拠文献テーマコード'!G$2:I$376,3,FALSE),VLOOKUP(C373,'本件、証拠文献テーマコード'!B$2:I$376,8,FALSE)),"")</f>
        <v/>
      </c>
      <c r="AY373" s="666" t="str">
        <f>IF(LEFT(AE373,3)="日本特",IF(OR(MID(R373,2,1)="開",MID(R373,2,1)="表",MID(R373,2,1)="登"),VLOOKUP(R373,'本件、証拠文献テーマコード'!C$2:I$379,7,FALSE),VLOOKUP(R373,'本件、証拠文献テーマコード'!G$2:I$379,3,FALSE)),"")</f>
        <v/>
      </c>
      <c r="AZ373" s="54"/>
    </row>
    <row r="374" spans="1:52" ht="27" x14ac:dyDescent="0.15">
      <c r="A374" s="772"/>
      <c r="B374" s="586" t="str">
        <f ca="1">IF(A374="",B373,INDIRECT("審判データ!"&amp;ADDRESS(MATCH(A374,審判データ!$HC$1:$HC$379,0),20))&amp;" / "&amp;INDIRECT("審判データ!"&amp;ADDRESS(MATCH(A374,審判データ!$HC$1:$HC$379,0),21)))</f>
        <v>2010 / 29-2</v>
      </c>
      <c r="C374" s="751">
        <v>4012944</v>
      </c>
      <c r="D374" s="413" t="s">
        <v>10066</v>
      </c>
      <c r="E374" s="163" t="s">
        <v>7695</v>
      </c>
      <c r="F374" s="43" t="s">
        <v>10064</v>
      </c>
      <c r="G374" s="43" t="s">
        <v>138</v>
      </c>
      <c r="H374" s="43" t="s">
        <v>10057</v>
      </c>
      <c r="I374" s="43" t="s">
        <v>10060</v>
      </c>
      <c r="J374" s="43" t="s">
        <v>10063</v>
      </c>
      <c r="K374" s="43" t="s">
        <v>138</v>
      </c>
      <c r="L374" s="970"/>
      <c r="M374" s="971"/>
      <c r="N374" s="972"/>
      <c r="O374" s="973"/>
      <c r="P374" s="969"/>
      <c r="Q374" s="706" t="s">
        <v>22974</v>
      </c>
      <c r="R374" s="707" t="s">
        <v>23112</v>
      </c>
      <c r="S374" s="706"/>
      <c r="T374" s="707"/>
      <c r="U374" s="707" t="s">
        <v>94</v>
      </c>
      <c r="V374" s="706" t="s">
        <v>203</v>
      </c>
      <c r="W374" s="708"/>
      <c r="X374" s="709"/>
      <c r="Y374" s="709"/>
      <c r="Z374" s="91"/>
      <c r="AA374" s="92"/>
      <c r="AB374" s="169"/>
      <c r="AC374" s="94"/>
      <c r="AD374" s="95"/>
      <c r="AE374" s="175"/>
      <c r="AF374" s="176"/>
      <c r="AG374" s="176"/>
      <c r="AH374" s="58"/>
      <c r="AI374" s="58"/>
      <c r="AJ374" s="58"/>
      <c r="AK374" s="59"/>
      <c r="AL374" s="58"/>
      <c r="AM374" s="58"/>
      <c r="AN374" s="58"/>
      <c r="AO374" s="58"/>
      <c r="AP374" s="58" t="str">
        <f ca="1">IF(OR(LEFT(R374)="特",LEFT(R374)="実",AND(OR(LEFT(R374,2)="US",LEFT(R374,2)="WO",LEFT(R374,2)="GB",LEFT(R374,2)="EP",LEFT(R374,2)="DE"),OR(MID(R374,3,1)="1",MID(R374,3,1)="2",MID(R374,3,1)="3",MID(R374,3,1)="4",MID(R374,3,1)="5",MID(R374,3,1)="6",MID(R374,3,1)="7",MID(R374,3,1)="8",MID(R374,3,1)="9",MID(R374,3,1)="0"))),IF(VLOOKUP(C374,ファミリ引用特許WO!$A$2:$B$241,2,FALSE)+VLOOKUP(C374,ファミリ引用文献WO!$A$2:$C$241,3,FALSE)=0,"ISR無し",IF(COUNTIF(INDIRECT("ファミリ引用特許WO!"&amp;ADDRESS(MATCH(C374,ファミリ引用特許WO!$A$2:$A$241,0),1)&amp;":"&amp;ADDRESS(MATCH(C374,ファミリ引用特許WO!$A$2:$A$241,0),19)),R374)+COUNTIF(INDIRECT("ファミリ引用特許WO!"&amp;ADDRESS(MATCH(C374,ファミリ引用特許WO!$A$2:$A$241,0),1)&amp;":"&amp;ADDRESS(MATCH(C374,ファミリ引用特許WO!$A$2:$A$241,0),19)),S374)+COUNTIF(INDIRECT("ファミリ引用特許WO!"&amp;ADDRESS(MATCH(C374,ファミリ引用特許WO!$A$2:$A$241,0),1)&amp;":"&amp;ADDRESS(MATCH(C374,ファミリ引用特許WO!$A$2:$A$241,0),19)),T374)+COUNTIF(INDIRECT("ファミリ引用特許WO!"&amp;ADDRESS(MATCH(C374,ファミリ引用特許WO!$A$2:$A$241,0),1)&amp;":"&amp;ADDRESS(MATCH(C374,ファミリ引用特許WO!$A$2:$A$241,0),19)),W374)+COUNTIF(INDIRECT("ファミリ引用特許WO!"&amp;ADDRESS(MATCH(C374,ファミリ引用特許WO!$A$2:$A$241,0),1)&amp;":"&amp;ADDRESS(MATCH(C374,ファミリ引用特許WO!$A$2:$A$241,0),19)),Y374)&gt;0,"Yes","No")),"")</f>
        <v>ISR無し</v>
      </c>
      <c r="AQ374" s="55" t="str">
        <f ca="1">IF(OR(LEFT(R374)="特",LEFT(R374)="実",AND(OR(LEFT(R374,2)="US",LEFT(R374,2)="WO",LEFT(R374,2)="GB",LEFT(R374,2)="EP",LEFT(R374,2)="DE"),OR(MID(R374,3,1)="1",MID(R374,3,1)="2",MID(R374,3,1)="3",MID(R374,3,1)="4",MID(R374,3,1)="5",MID(R374,3,1)="6",MID(R374,3,1)="7",MID(R374,3,1)="8",MID(R374,3,1)="9",MID(R374,3,1)="0"))),IF(VLOOKUP(C374,'ファミリ引用特許表記修正（ex.A2→A）'!$A$2:$B$241,2,FALSE)=0,"family無し",IF(COUNTIF(INDIRECT("'ファミリ引用特許表記修正（ex.A2→A）'!"&amp;ADDRESS(MATCH(C374,'ファミリ引用特許表記修正（ex.A2→A）'!$A$2:$A$241,0),1)&amp;":"&amp;ADDRESS(MATCH(C374,'ファミリ引用特許表記修正（ex.A2→A）'!$A$2:$A$241,0),171)),R374)+COUNTIF(INDIRECT("'ファミリ引用特許表記修正（ex.A2→A）'!"&amp;ADDRESS(MATCH(C374,'ファミリ引用特許表記修正（ex.A2→A）'!$A$2:$A$241,0),1)&amp;":"&amp;ADDRESS(MATCH(C374,'ファミリ引用特許表記修正（ex.A2→A）'!$A$2:$A$241,0),171)),S374)+COUNTIF(INDIRECT("'ファミリ引用特許表記修正（ex.A2→A）'!"&amp;ADDRESS(MATCH(C374,'ファミリ引用特許表記修正（ex.A2→A）'!$A$2:$A$241,0),1)&amp;":"&amp;ADDRESS(MATCH(C374,'ファミリ引用特許表記修正（ex.A2→A）'!$A$2:$A$241,0),171)),T374)+COUNTIF(INDIRECT("'ファミリ引用特許表記修正（ex.A2→A）'!"&amp;ADDRESS(MATCH(C374,'ファミリ引用特許表記修正（ex.A2→A）'!$A$2:$A$241,0),1)&amp;":"&amp;ADDRESS(MATCH(C374,'ファミリ引用特許表記修正（ex.A2→A）'!$A$2:$A$241,0),171)),W374)+COUNTIF(INDIRECT("'ファミリ引用特許表記修正（ex.A2→A）'!"&amp;ADDRESS(MATCH(C374,'ファミリ引用特許表記修正（ex.A2→A）'!$A$2:$A$241,0),1)&amp;":"&amp;ADDRESS(MATCH(C374,'ファミリ引用特許表記修正（ex.A2→A）'!$A$2:$A$241,0),171)),Y374)&gt;0,"Yes","No")),"")</f>
        <v>family無し</v>
      </c>
      <c r="AR374" s="193"/>
      <c r="AS374" s="55" t="str">
        <f>VLOOKUP(C374,ファミリ引用文献WO!A$2:B$241,2,FALSE)</f>
        <v/>
      </c>
      <c r="AT374" s="58" t="str">
        <f>VLOOKUP(C374,ファミリ引用文献!A$3:B$242,2,FALSE)</f>
        <v/>
      </c>
      <c r="AU374" s="58"/>
      <c r="AV374" s="62" t="str">
        <f ca="1">IF(INDIRECT("審判データ!"&amp;ADDRESS(MATCH(C374,審判データ!$AH$1:$AH$379,0),32))="早期審査の対象とする","早期審査","")</f>
        <v>早期審査</v>
      </c>
      <c r="AW374" s="665" t="str">
        <f t="shared" si="26"/>
        <v/>
      </c>
      <c r="AX374" s="666" t="str">
        <f>IF(LEFT(AE374,3)="日本特",IF(LEFT(C374)="特",VLOOKUP(C374,'本件、証拠文献テーマコード'!G$2:I$376,3,FALSE),VLOOKUP(C374,'本件、証拠文献テーマコード'!B$2:I$376,8,FALSE)),"")</f>
        <v/>
      </c>
      <c r="AY374" s="666" t="str">
        <f>IF(LEFT(AE374,3)="日本特",IF(OR(MID(R374,2,1)="開",MID(R374,2,1)="表",MID(R374,2,1)="登"),VLOOKUP(R374,'本件、証拠文献テーマコード'!C$2:I$379,7,FALSE),VLOOKUP(R374,'本件、証拠文献テーマコード'!G$2:I$379,3,FALSE)),"")</f>
        <v/>
      </c>
      <c r="AZ374" s="54"/>
    </row>
    <row r="375" spans="1:52" ht="27" x14ac:dyDescent="0.15">
      <c r="A375" s="772"/>
      <c r="B375" s="586" t="str">
        <f ca="1">IF(A375="",B374,INDIRECT("審判データ!"&amp;ADDRESS(MATCH(A375,審判データ!$HC$1:$HC$379,0),20))&amp;" / "&amp;INDIRECT("審判データ!"&amp;ADDRESS(MATCH(A375,審判データ!$HC$1:$HC$379,0),21)))</f>
        <v>2010 / 29-2</v>
      </c>
      <c r="C375" s="751">
        <v>4012944</v>
      </c>
      <c r="D375" s="413" t="s">
        <v>10066</v>
      </c>
      <c r="E375" s="163" t="s">
        <v>7695</v>
      </c>
      <c r="F375" s="43" t="s">
        <v>10064</v>
      </c>
      <c r="G375" s="43" t="s">
        <v>138</v>
      </c>
      <c r="H375" s="43" t="s">
        <v>10057</v>
      </c>
      <c r="I375" s="43" t="s">
        <v>10060</v>
      </c>
      <c r="J375" s="43" t="s">
        <v>10063</v>
      </c>
      <c r="K375" s="43" t="s">
        <v>138</v>
      </c>
      <c r="L375" s="970"/>
      <c r="M375" s="971"/>
      <c r="N375" s="972"/>
      <c r="O375" s="973"/>
      <c r="P375" s="969"/>
      <c r="Q375" s="706" t="s">
        <v>23009</v>
      </c>
      <c r="R375" s="707" t="s">
        <v>23113</v>
      </c>
      <c r="S375" s="706"/>
      <c r="T375" s="707"/>
      <c r="U375" s="707" t="s">
        <v>94</v>
      </c>
      <c r="V375" s="706" t="s">
        <v>203</v>
      </c>
      <c r="W375" s="708"/>
      <c r="X375" s="709"/>
      <c r="Y375" s="709"/>
      <c r="Z375" s="91"/>
      <c r="AA375" s="92"/>
      <c r="AB375" s="169"/>
      <c r="AC375" s="94"/>
      <c r="AD375" s="95"/>
      <c r="AE375" s="175"/>
      <c r="AF375" s="176"/>
      <c r="AG375" s="176"/>
      <c r="AH375" s="58"/>
      <c r="AI375" s="58"/>
      <c r="AJ375" s="58"/>
      <c r="AK375" s="59"/>
      <c r="AL375" s="58"/>
      <c r="AM375" s="58"/>
      <c r="AN375" s="58"/>
      <c r="AO375" s="58"/>
      <c r="AP375" s="58" t="str">
        <f ca="1">IF(OR(LEFT(R375)="特",LEFT(R375)="実",AND(OR(LEFT(R375,2)="US",LEFT(R375,2)="WO",LEFT(R375,2)="GB",LEFT(R375,2)="EP",LEFT(R375,2)="DE"),OR(MID(R375,3,1)="1",MID(R375,3,1)="2",MID(R375,3,1)="3",MID(R375,3,1)="4",MID(R375,3,1)="5",MID(R375,3,1)="6",MID(R375,3,1)="7",MID(R375,3,1)="8",MID(R375,3,1)="9",MID(R375,3,1)="0"))),IF(VLOOKUP(C375,ファミリ引用特許WO!$A$2:$B$241,2,FALSE)+VLOOKUP(C375,ファミリ引用文献WO!$A$2:$C$241,3,FALSE)=0,"ISR無し",IF(COUNTIF(INDIRECT("ファミリ引用特許WO!"&amp;ADDRESS(MATCH(C375,ファミリ引用特許WO!$A$2:$A$241,0),1)&amp;":"&amp;ADDRESS(MATCH(C375,ファミリ引用特許WO!$A$2:$A$241,0),19)),R375)+COUNTIF(INDIRECT("ファミリ引用特許WO!"&amp;ADDRESS(MATCH(C375,ファミリ引用特許WO!$A$2:$A$241,0),1)&amp;":"&amp;ADDRESS(MATCH(C375,ファミリ引用特許WO!$A$2:$A$241,0),19)),S375)+COUNTIF(INDIRECT("ファミリ引用特許WO!"&amp;ADDRESS(MATCH(C375,ファミリ引用特許WO!$A$2:$A$241,0),1)&amp;":"&amp;ADDRESS(MATCH(C375,ファミリ引用特許WO!$A$2:$A$241,0),19)),T375)+COUNTIF(INDIRECT("ファミリ引用特許WO!"&amp;ADDRESS(MATCH(C375,ファミリ引用特許WO!$A$2:$A$241,0),1)&amp;":"&amp;ADDRESS(MATCH(C375,ファミリ引用特許WO!$A$2:$A$241,0),19)),W375)+COUNTIF(INDIRECT("ファミリ引用特許WO!"&amp;ADDRESS(MATCH(C375,ファミリ引用特許WO!$A$2:$A$241,0),1)&amp;":"&amp;ADDRESS(MATCH(C375,ファミリ引用特許WO!$A$2:$A$241,0),19)),Y375)&gt;0,"Yes","No")),"")</f>
        <v>ISR無し</v>
      </c>
      <c r="AQ375" s="55" t="str">
        <f ca="1">IF(OR(LEFT(R375)="特",LEFT(R375)="実",AND(OR(LEFT(R375,2)="US",LEFT(R375,2)="WO",LEFT(R375,2)="GB",LEFT(R375,2)="EP",LEFT(R375,2)="DE"),OR(MID(R375,3,1)="1",MID(R375,3,1)="2",MID(R375,3,1)="3",MID(R375,3,1)="4",MID(R375,3,1)="5",MID(R375,3,1)="6",MID(R375,3,1)="7",MID(R375,3,1)="8",MID(R375,3,1)="9",MID(R375,3,1)="0"))),IF(VLOOKUP(C375,'ファミリ引用特許表記修正（ex.A2→A）'!$A$2:$B$241,2,FALSE)=0,"family無し",IF(COUNTIF(INDIRECT("'ファミリ引用特許表記修正（ex.A2→A）'!"&amp;ADDRESS(MATCH(C375,'ファミリ引用特許表記修正（ex.A2→A）'!$A$2:$A$241,0),1)&amp;":"&amp;ADDRESS(MATCH(C375,'ファミリ引用特許表記修正（ex.A2→A）'!$A$2:$A$241,0),171)),R375)+COUNTIF(INDIRECT("'ファミリ引用特許表記修正（ex.A2→A）'!"&amp;ADDRESS(MATCH(C375,'ファミリ引用特許表記修正（ex.A2→A）'!$A$2:$A$241,0),1)&amp;":"&amp;ADDRESS(MATCH(C375,'ファミリ引用特許表記修正（ex.A2→A）'!$A$2:$A$241,0),171)),S375)+COUNTIF(INDIRECT("'ファミリ引用特許表記修正（ex.A2→A）'!"&amp;ADDRESS(MATCH(C375,'ファミリ引用特許表記修正（ex.A2→A）'!$A$2:$A$241,0),1)&amp;":"&amp;ADDRESS(MATCH(C375,'ファミリ引用特許表記修正（ex.A2→A）'!$A$2:$A$241,0),171)),T375)+COUNTIF(INDIRECT("'ファミリ引用特許表記修正（ex.A2→A）'!"&amp;ADDRESS(MATCH(C375,'ファミリ引用特許表記修正（ex.A2→A）'!$A$2:$A$241,0),1)&amp;":"&amp;ADDRESS(MATCH(C375,'ファミリ引用特許表記修正（ex.A2→A）'!$A$2:$A$241,0),171)),W375)+COUNTIF(INDIRECT("'ファミリ引用特許表記修正（ex.A2→A）'!"&amp;ADDRESS(MATCH(C375,'ファミリ引用特許表記修正（ex.A2→A）'!$A$2:$A$241,0),1)&amp;":"&amp;ADDRESS(MATCH(C375,'ファミリ引用特許表記修正（ex.A2→A）'!$A$2:$A$241,0),171)),Y375)&gt;0,"Yes","No")),"")</f>
        <v>family無し</v>
      </c>
      <c r="AR375" s="193"/>
      <c r="AS375" s="55" t="str">
        <f>VLOOKUP(C375,ファミリ引用文献WO!A$2:B$241,2,FALSE)</f>
        <v/>
      </c>
      <c r="AT375" s="58" t="str">
        <f>VLOOKUP(C375,ファミリ引用文献!A$3:B$242,2,FALSE)</f>
        <v/>
      </c>
      <c r="AU375" s="58"/>
      <c r="AV375" s="62" t="str">
        <f ca="1">IF(INDIRECT("審判データ!"&amp;ADDRESS(MATCH(C375,審判データ!$AH$1:$AH$379,0),32))="早期審査の対象とする","早期審査","")</f>
        <v>早期審査</v>
      </c>
      <c r="AW375" s="665" t="str">
        <f t="shared" si="26"/>
        <v/>
      </c>
      <c r="AX375" s="666" t="str">
        <f>IF(LEFT(AE375,3)="日本特",IF(LEFT(C375)="特",VLOOKUP(C375,'本件、証拠文献テーマコード'!G$2:I$376,3,FALSE),VLOOKUP(C375,'本件、証拠文献テーマコード'!B$2:I$376,8,FALSE)),"")</f>
        <v/>
      </c>
      <c r="AY375" s="666" t="str">
        <f>IF(LEFT(AE375,3)="日本特",IF(OR(MID(R375,2,1)="開",MID(R375,2,1)="表",MID(R375,2,1)="登"),VLOOKUP(R375,'本件、証拠文献テーマコード'!C$2:I$379,7,FALSE),VLOOKUP(R375,'本件、証拠文献テーマコード'!G$2:I$379,3,FALSE)),"")</f>
        <v/>
      </c>
      <c r="AZ375" s="54"/>
    </row>
    <row r="376" spans="1:52" ht="27" x14ac:dyDescent="0.15">
      <c r="A376" s="772"/>
      <c r="B376" s="586" t="str">
        <f ca="1">IF(A376="",B375,INDIRECT("審判データ!"&amp;ADDRESS(MATCH(A376,審判データ!$HC$1:$HC$379,0),20))&amp;" / "&amp;INDIRECT("審判データ!"&amp;ADDRESS(MATCH(A376,審判データ!$HC$1:$HC$379,0),21)))</f>
        <v>2010 / 29-2</v>
      </c>
      <c r="C376" s="751">
        <v>4012944</v>
      </c>
      <c r="D376" s="413" t="s">
        <v>10066</v>
      </c>
      <c r="E376" s="163" t="s">
        <v>7695</v>
      </c>
      <c r="F376" s="43" t="s">
        <v>10064</v>
      </c>
      <c r="G376" s="43" t="s">
        <v>138</v>
      </c>
      <c r="H376" s="43" t="s">
        <v>10057</v>
      </c>
      <c r="I376" s="43" t="s">
        <v>10060</v>
      </c>
      <c r="J376" s="43" t="s">
        <v>10063</v>
      </c>
      <c r="K376" s="43" t="s">
        <v>138</v>
      </c>
      <c r="L376" s="962"/>
      <c r="M376" s="964"/>
      <c r="N376" s="966"/>
      <c r="O376" s="968"/>
      <c r="P376" s="960"/>
      <c r="Q376" s="706" t="s">
        <v>23114</v>
      </c>
      <c r="R376" s="707" t="s">
        <v>23115</v>
      </c>
      <c r="S376" s="706"/>
      <c r="T376" s="707"/>
      <c r="U376" s="707" t="s">
        <v>94</v>
      </c>
      <c r="V376" s="706" t="s">
        <v>203</v>
      </c>
      <c r="W376" s="708"/>
      <c r="X376" s="709"/>
      <c r="Y376" s="709"/>
      <c r="Z376" s="91"/>
      <c r="AA376" s="92"/>
      <c r="AB376" s="169"/>
      <c r="AC376" s="94"/>
      <c r="AD376" s="95"/>
      <c r="AE376" s="175"/>
      <c r="AF376" s="176"/>
      <c r="AG376" s="176"/>
      <c r="AH376" s="58"/>
      <c r="AI376" s="58"/>
      <c r="AJ376" s="58"/>
      <c r="AK376" s="59"/>
      <c r="AL376" s="58"/>
      <c r="AM376" s="58"/>
      <c r="AN376" s="58"/>
      <c r="AO376" s="58"/>
      <c r="AP376" s="58" t="str">
        <f ca="1">IF(OR(LEFT(R376)="特",LEFT(R376)="実",AND(OR(LEFT(R376,2)="US",LEFT(R376,2)="WO",LEFT(R376,2)="GB",LEFT(R376,2)="EP",LEFT(R376,2)="DE"),OR(MID(R376,3,1)="1",MID(R376,3,1)="2",MID(R376,3,1)="3",MID(R376,3,1)="4",MID(R376,3,1)="5",MID(R376,3,1)="6",MID(R376,3,1)="7",MID(R376,3,1)="8",MID(R376,3,1)="9",MID(R376,3,1)="0"))),IF(VLOOKUP(C376,ファミリ引用特許WO!$A$2:$B$241,2,FALSE)+VLOOKUP(C376,ファミリ引用文献WO!$A$2:$C$241,3,FALSE)=0,"ISR無し",IF(COUNTIF(INDIRECT("ファミリ引用特許WO!"&amp;ADDRESS(MATCH(C376,ファミリ引用特許WO!$A$2:$A$241,0),1)&amp;":"&amp;ADDRESS(MATCH(C376,ファミリ引用特許WO!$A$2:$A$241,0),19)),R376)+COUNTIF(INDIRECT("ファミリ引用特許WO!"&amp;ADDRESS(MATCH(C376,ファミリ引用特許WO!$A$2:$A$241,0),1)&amp;":"&amp;ADDRESS(MATCH(C376,ファミリ引用特許WO!$A$2:$A$241,0),19)),S376)+COUNTIF(INDIRECT("ファミリ引用特許WO!"&amp;ADDRESS(MATCH(C376,ファミリ引用特許WO!$A$2:$A$241,0),1)&amp;":"&amp;ADDRESS(MATCH(C376,ファミリ引用特許WO!$A$2:$A$241,0),19)),T376)+COUNTIF(INDIRECT("ファミリ引用特許WO!"&amp;ADDRESS(MATCH(C376,ファミリ引用特許WO!$A$2:$A$241,0),1)&amp;":"&amp;ADDRESS(MATCH(C376,ファミリ引用特許WO!$A$2:$A$241,0),19)),W376)+COUNTIF(INDIRECT("ファミリ引用特許WO!"&amp;ADDRESS(MATCH(C376,ファミリ引用特許WO!$A$2:$A$241,0),1)&amp;":"&amp;ADDRESS(MATCH(C376,ファミリ引用特許WO!$A$2:$A$241,0),19)),Y376)&gt;0,"Yes","No")),"")</f>
        <v>ISR無し</v>
      </c>
      <c r="AQ376" s="55" t="str">
        <f ca="1">IF(OR(LEFT(R376)="特",LEFT(R376)="実",AND(OR(LEFT(R376,2)="US",LEFT(R376,2)="WO",LEFT(R376,2)="GB",LEFT(R376,2)="EP",LEFT(R376,2)="DE"),OR(MID(R376,3,1)="1",MID(R376,3,1)="2",MID(R376,3,1)="3",MID(R376,3,1)="4",MID(R376,3,1)="5",MID(R376,3,1)="6",MID(R376,3,1)="7",MID(R376,3,1)="8",MID(R376,3,1)="9",MID(R376,3,1)="0"))),IF(VLOOKUP(C376,'ファミリ引用特許表記修正（ex.A2→A）'!$A$2:$B$241,2,FALSE)=0,"family無し",IF(COUNTIF(INDIRECT("'ファミリ引用特許表記修正（ex.A2→A）'!"&amp;ADDRESS(MATCH(C376,'ファミリ引用特許表記修正（ex.A2→A）'!$A$2:$A$241,0),1)&amp;":"&amp;ADDRESS(MATCH(C376,'ファミリ引用特許表記修正（ex.A2→A）'!$A$2:$A$241,0),171)),R376)+COUNTIF(INDIRECT("'ファミリ引用特許表記修正（ex.A2→A）'!"&amp;ADDRESS(MATCH(C376,'ファミリ引用特許表記修正（ex.A2→A）'!$A$2:$A$241,0),1)&amp;":"&amp;ADDRESS(MATCH(C376,'ファミリ引用特許表記修正（ex.A2→A）'!$A$2:$A$241,0),171)),S376)+COUNTIF(INDIRECT("'ファミリ引用特許表記修正（ex.A2→A）'!"&amp;ADDRESS(MATCH(C376,'ファミリ引用特許表記修正（ex.A2→A）'!$A$2:$A$241,0),1)&amp;":"&amp;ADDRESS(MATCH(C376,'ファミリ引用特許表記修正（ex.A2→A）'!$A$2:$A$241,0),171)),T376)+COUNTIF(INDIRECT("'ファミリ引用特許表記修正（ex.A2→A）'!"&amp;ADDRESS(MATCH(C376,'ファミリ引用特許表記修正（ex.A2→A）'!$A$2:$A$241,0),1)&amp;":"&amp;ADDRESS(MATCH(C376,'ファミリ引用特許表記修正（ex.A2→A）'!$A$2:$A$241,0),171)),W376)+COUNTIF(INDIRECT("'ファミリ引用特許表記修正（ex.A2→A）'!"&amp;ADDRESS(MATCH(C376,'ファミリ引用特許表記修正（ex.A2→A）'!$A$2:$A$241,0),1)&amp;":"&amp;ADDRESS(MATCH(C376,'ファミリ引用特許表記修正（ex.A2→A）'!$A$2:$A$241,0),171)),Y376)&gt;0,"Yes","No")),"")</f>
        <v>family無し</v>
      </c>
      <c r="AR376" s="193"/>
      <c r="AS376" s="55" t="str">
        <f>VLOOKUP(C376,ファミリ引用文献WO!A$2:B$241,2,FALSE)</f>
        <v/>
      </c>
      <c r="AT376" s="58" t="str">
        <f>VLOOKUP(C376,ファミリ引用文献!A$3:B$242,2,FALSE)</f>
        <v/>
      </c>
      <c r="AU376" s="58"/>
      <c r="AV376" s="62" t="str">
        <f ca="1">IF(INDIRECT("審判データ!"&amp;ADDRESS(MATCH(C376,審判データ!$AH$1:$AH$379,0),32))="早期審査の対象とする","早期審査","")</f>
        <v>早期審査</v>
      </c>
      <c r="AW376" s="665" t="str">
        <f t="shared" si="26"/>
        <v/>
      </c>
      <c r="AX376" s="666" t="str">
        <f>IF(LEFT(AE376,3)="日本特",IF(LEFT(C376)="特",VLOOKUP(C376,'本件、証拠文献テーマコード'!G$2:I$376,3,FALSE),VLOOKUP(C376,'本件、証拠文献テーマコード'!B$2:I$376,8,FALSE)),"")</f>
        <v/>
      </c>
      <c r="AY376" s="666" t="str">
        <f>IF(LEFT(AE376,3)="日本特",IF(OR(MID(R376,2,1)="開",MID(R376,2,1)="表",MID(R376,2,1)="登"),VLOOKUP(R376,'本件、証拠文献テーマコード'!C$2:I$379,7,FALSE),VLOOKUP(R376,'本件、証拠文献テーマコード'!G$2:I$379,3,FALSE)),"")</f>
        <v/>
      </c>
      <c r="AZ376" s="54"/>
    </row>
    <row r="377" spans="1:52" ht="27" x14ac:dyDescent="0.15">
      <c r="A377" s="789" t="s">
        <v>23116</v>
      </c>
      <c r="B377" s="586" t="str">
        <f ca="1">IF(A377="",B376,INDIRECT("審判データ!"&amp;ADDRESS(MATCH(A377,審判データ!$HC$1:$HC$379,0),20))&amp;" / "&amp;INDIRECT("審判データ!"&amp;ADDRESS(MATCH(A377,審判データ!$HC$1:$HC$379,0),21)))</f>
        <v>2010 / 29-2</v>
      </c>
      <c r="C377" s="751">
        <v>2813173</v>
      </c>
      <c r="D377" s="413" t="s">
        <v>10098</v>
      </c>
      <c r="E377" s="163" t="s">
        <v>10095</v>
      </c>
      <c r="F377" s="43" t="s">
        <v>10096</v>
      </c>
      <c r="G377" s="43" t="s">
        <v>138</v>
      </c>
      <c r="H377" s="43" t="s">
        <v>10090</v>
      </c>
      <c r="I377" s="43" t="s">
        <v>10093</v>
      </c>
      <c r="J377" s="43" t="s">
        <v>10094</v>
      </c>
      <c r="K377" s="43" t="s">
        <v>138</v>
      </c>
      <c r="L377" s="961" t="s">
        <v>23117</v>
      </c>
      <c r="M377" s="963" t="s">
        <v>23106</v>
      </c>
      <c r="N377" s="965" t="s">
        <v>23118</v>
      </c>
      <c r="O377" s="967">
        <v>0</v>
      </c>
      <c r="P377" s="959" t="s">
        <v>23119</v>
      </c>
      <c r="Q377" s="706" t="s">
        <v>23109</v>
      </c>
      <c r="R377" s="707" t="s">
        <v>23120</v>
      </c>
      <c r="S377" s="706"/>
      <c r="T377" s="707"/>
      <c r="U377" s="707" t="s">
        <v>94</v>
      </c>
      <c r="V377" s="706" t="s">
        <v>122</v>
      </c>
      <c r="W377" s="708"/>
      <c r="X377" s="709"/>
      <c r="Y377" s="709"/>
      <c r="Z377" s="91"/>
      <c r="AA377" s="92"/>
      <c r="AB377" s="169"/>
      <c r="AC377" s="94"/>
      <c r="AD377" s="95"/>
      <c r="AE377" s="175"/>
      <c r="AF377" s="176"/>
      <c r="AG377" s="176"/>
      <c r="AH377" s="58"/>
      <c r="AI377" s="58"/>
      <c r="AJ377" s="58"/>
      <c r="AK377" s="59"/>
      <c r="AL377" s="58"/>
      <c r="AM377" s="58"/>
      <c r="AN377" s="58"/>
      <c r="AO377" s="58"/>
      <c r="AP377" s="58" t="str">
        <f ca="1">IF(OR(LEFT(R377)="特",LEFT(R377)="実",AND(OR(LEFT(R377,2)="US",LEFT(R377,2)="WO",LEFT(R377,2)="GB",LEFT(R377,2)="EP",LEFT(R377,2)="DE"),OR(MID(R377,3,1)="1",MID(R377,3,1)="2",MID(R377,3,1)="3",MID(R377,3,1)="4",MID(R377,3,1)="5",MID(R377,3,1)="6",MID(R377,3,1)="7",MID(R377,3,1)="8",MID(R377,3,1)="9",MID(R377,3,1)="0"))),IF(VLOOKUP(C377,ファミリ引用特許WO!$A$2:$B$241,2,FALSE)+VLOOKUP(C377,ファミリ引用文献WO!$A$2:$C$241,3,FALSE)=0,"ISR無し",IF(COUNTIF(INDIRECT("ファミリ引用特許WO!"&amp;ADDRESS(MATCH(C377,ファミリ引用特許WO!$A$2:$A$241,0),1)&amp;":"&amp;ADDRESS(MATCH(C377,ファミリ引用特許WO!$A$2:$A$241,0),19)),R377)+COUNTIF(INDIRECT("ファミリ引用特許WO!"&amp;ADDRESS(MATCH(C377,ファミリ引用特許WO!$A$2:$A$241,0),1)&amp;":"&amp;ADDRESS(MATCH(C377,ファミリ引用特許WO!$A$2:$A$241,0),19)),S377)+COUNTIF(INDIRECT("ファミリ引用特許WO!"&amp;ADDRESS(MATCH(C377,ファミリ引用特許WO!$A$2:$A$241,0),1)&amp;":"&amp;ADDRESS(MATCH(C377,ファミリ引用特許WO!$A$2:$A$241,0),19)),T377)+COUNTIF(INDIRECT("ファミリ引用特許WO!"&amp;ADDRESS(MATCH(C377,ファミリ引用特許WO!$A$2:$A$241,0),1)&amp;":"&amp;ADDRESS(MATCH(C377,ファミリ引用特許WO!$A$2:$A$241,0),19)),W377)+COUNTIF(INDIRECT("ファミリ引用特許WO!"&amp;ADDRESS(MATCH(C377,ファミリ引用特許WO!$A$2:$A$241,0),1)&amp;":"&amp;ADDRESS(MATCH(C377,ファミリ引用特許WO!$A$2:$A$241,0),19)),Y377)&gt;0,"Yes","No")),"")</f>
        <v>ISR無し</v>
      </c>
      <c r="AQ377" s="55" t="str">
        <f ca="1">IF(OR(LEFT(R377)="特",LEFT(R377)="実",AND(OR(LEFT(R377,2)="US",LEFT(R377,2)="WO",LEFT(R377,2)="GB",LEFT(R377,2)="EP",LEFT(R377,2)="DE"),OR(MID(R377,3,1)="1",MID(R377,3,1)="2",MID(R377,3,1)="3",MID(R377,3,1)="4",MID(R377,3,1)="5",MID(R377,3,1)="6",MID(R377,3,1)="7",MID(R377,3,1)="8",MID(R377,3,1)="9",MID(R377,3,1)="0"))),IF(VLOOKUP(C377,'ファミリ引用特許表記修正（ex.A2→A）'!$A$2:$B$241,2,FALSE)=0,"family無し",IF(COUNTIF(INDIRECT("'ファミリ引用特許表記修正（ex.A2→A）'!"&amp;ADDRESS(MATCH(C377,'ファミリ引用特許表記修正（ex.A2→A）'!$A$2:$A$241,0),1)&amp;":"&amp;ADDRESS(MATCH(C377,'ファミリ引用特許表記修正（ex.A2→A）'!$A$2:$A$241,0),171)),R377)+COUNTIF(INDIRECT("'ファミリ引用特許表記修正（ex.A2→A）'!"&amp;ADDRESS(MATCH(C377,'ファミリ引用特許表記修正（ex.A2→A）'!$A$2:$A$241,0),1)&amp;":"&amp;ADDRESS(MATCH(C377,'ファミリ引用特許表記修正（ex.A2→A）'!$A$2:$A$241,0),171)),S377)+COUNTIF(INDIRECT("'ファミリ引用特許表記修正（ex.A2→A）'!"&amp;ADDRESS(MATCH(C377,'ファミリ引用特許表記修正（ex.A2→A）'!$A$2:$A$241,0),1)&amp;":"&amp;ADDRESS(MATCH(C377,'ファミリ引用特許表記修正（ex.A2→A）'!$A$2:$A$241,0),171)),T377)+COUNTIF(INDIRECT("'ファミリ引用特許表記修正（ex.A2→A）'!"&amp;ADDRESS(MATCH(C377,'ファミリ引用特許表記修正（ex.A2→A）'!$A$2:$A$241,0),1)&amp;":"&amp;ADDRESS(MATCH(C377,'ファミリ引用特許表記修正（ex.A2→A）'!$A$2:$A$241,0),171)),W377)+COUNTIF(INDIRECT("'ファミリ引用特許表記修正（ex.A2→A）'!"&amp;ADDRESS(MATCH(C377,'ファミリ引用特許表記修正（ex.A2→A）'!$A$2:$A$241,0),1)&amp;":"&amp;ADDRESS(MATCH(C377,'ファミリ引用特許表記修正（ex.A2→A）'!$A$2:$A$241,0),171)),Y377)&gt;0,"Yes","No")),"")</f>
        <v>family無し</v>
      </c>
      <c r="AR377" s="193"/>
      <c r="AS377" s="55" t="str">
        <f>VLOOKUP(C377,ファミリ引用文献WO!A$2:B$241,2,FALSE)</f>
        <v/>
      </c>
      <c r="AT377" s="58" t="str">
        <f>VLOOKUP(C377,ファミリ引用文献!A$3:B$242,2,FALSE)</f>
        <v/>
      </c>
      <c r="AU377" s="58"/>
      <c r="AV377" s="62" t="str">
        <f ca="1">IF(INDIRECT("審判データ!"&amp;ADDRESS(MATCH(C377,審判データ!$AH$1:$AH$379,0),32))="早期審査の対象とする","早期審査","")</f>
        <v/>
      </c>
      <c r="AW377" s="665" t="str">
        <f t="shared" si="26"/>
        <v/>
      </c>
      <c r="AX377" s="666" t="str">
        <f>IF(LEFT(AE377,3)="日本特",IF(LEFT(C377)="特",VLOOKUP(C377,'本件、証拠文献テーマコード'!G$2:I$376,3,FALSE),VLOOKUP(C377,'本件、証拠文献テーマコード'!B$2:I$376,8,FALSE)),"")</f>
        <v/>
      </c>
      <c r="AY377" s="666" t="str">
        <f>IF(LEFT(AE377,3)="日本特",IF(OR(MID(R377,2,1)="開",MID(R377,2,1)="表",MID(R377,2,1)="登"),VLOOKUP(R377,'本件、証拠文献テーマコード'!C$2:I$379,7,FALSE),VLOOKUP(R377,'本件、証拠文献テーマコード'!G$2:I$379,3,FALSE)),"")</f>
        <v/>
      </c>
      <c r="AZ377" s="54"/>
    </row>
    <row r="378" spans="1:52" ht="54" x14ac:dyDescent="0.15">
      <c r="A378" s="789"/>
      <c r="B378" s="586" t="str">
        <f ca="1">IF(A378="",B377,INDIRECT("審判データ!"&amp;ADDRESS(MATCH(A378,審判データ!$HC$1:$HC$379,0),20))&amp;" / "&amp;INDIRECT("審判データ!"&amp;ADDRESS(MATCH(A378,審判データ!$HC$1:$HC$379,0),21)))</f>
        <v>2010 / 29-2</v>
      </c>
      <c r="C378" s="751">
        <v>2813173</v>
      </c>
      <c r="D378" s="413" t="s">
        <v>10098</v>
      </c>
      <c r="E378" s="163" t="s">
        <v>10095</v>
      </c>
      <c r="F378" s="43" t="s">
        <v>10096</v>
      </c>
      <c r="G378" s="43" t="s">
        <v>138</v>
      </c>
      <c r="H378" s="43" t="s">
        <v>10090</v>
      </c>
      <c r="I378" s="43" t="s">
        <v>10093</v>
      </c>
      <c r="J378" s="43" t="s">
        <v>10094</v>
      </c>
      <c r="K378" s="43" t="s">
        <v>138</v>
      </c>
      <c r="L378" s="970"/>
      <c r="M378" s="971"/>
      <c r="N378" s="972"/>
      <c r="O378" s="974"/>
      <c r="P378" s="976"/>
      <c r="Q378" s="706" t="s">
        <v>23006</v>
      </c>
      <c r="R378" s="707" t="s">
        <v>23121</v>
      </c>
      <c r="S378" s="706"/>
      <c r="T378" s="707"/>
      <c r="U378" s="707" t="s">
        <v>94</v>
      </c>
      <c r="V378" s="706" t="s">
        <v>203</v>
      </c>
      <c r="W378" s="708"/>
      <c r="X378" s="709"/>
      <c r="Y378" s="709"/>
      <c r="Z378" s="91"/>
      <c r="AA378" s="92"/>
      <c r="AB378" s="169"/>
      <c r="AC378" s="94"/>
      <c r="AD378" s="95"/>
      <c r="AE378" s="175"/>
      <c r="AF378" s="176"/>
      <c r="AG378" s="176"/>
      <c r="AH378" s="58"/>
      <c r="AI378" s="58"/>
      <c r="AJ378" s="58"/>
      <c r="AK378" s="59"/>
      <c r="AL378" s="58"/>
      <c r="AM378" s="58"/>
      <c r="AN378" s="58"/>
      <c r="AO378" s="58"/>
      <c r="AP378" s="58" t="str">
        <f ca="1">IF(OR(LEFT(R378)="特",LEFT(R378)="実",AND(OR(LEFT(R378,2)="US",LEFT(R378,2)="WO",LEFT(R378,2)="GB",LEFT(R378,2)="EP",LEFT(R378,2)="DE"),OR(MID(R378,3,1)="1",MID(R378,3,1)="2",MID(R378,3,1)="3",MID(R378,3,1)="4",MID(R378,3,1)="5",MID(R378,3,1)="6",MID(R378,3,1)="7",MID(R378,3,1)="8",MID(R378,3,1)="9",MID(R378,3,1)="0"))),IF(VLOOKUP(C378,ファミリ引用特許WO!$A$2:$B$241,2,FALSE)+VLOOKUP(C378,ファミリ引用文献WO!$A$2:$C$241,3,FALSE)=0,"ISR無し",IF(COUNTIF(INDIRECT("ファミリ引用特許WO!"&amp;ADDRESS(MATCH(C378,ファミリ引用特許WO!$A$2:$A$241,0),1)&amp;":"&amp;ADDRESS(MATCH(C378,ファミリ引用特許WO!$A$2:$A$241,0),19)),R378)+COUNTIF(INDIRECT("ファミリ引用特許WO!"&amp;ADDRESS(MATCH(C378,ファミリ引用特許WO!$A$2:$A$241,0),1)&amp;":"&amp;ADDRESS(MATCH(C378,ファミリ引用特許WO!$A$2:$A$241,0),19)),S378)+COUNTIF(INDIRECT("ファミリ引用特許WO!"&amp;ADDRESS(MATCH(C378,ファミリ引用特許WO!$A$2:$A$241,0),1)&amp;":"&amp;ADDRESS(MATCH(C378,ファミリ引用特許WO!$A$2:$A$241,0),19)),T378)+COUNTIF(INDIRECT("ファミリ引用特許WO!"&amp;ADDRESS(MATCH(C378,ファミリ引用特許WO!$A$2:$A$241,0),1)&amp;":"&amp;ADDRESS(MATCH(C378,ファミリ引用特許WO!$A$2:$A$241,0),19)),W378)+COUNTIF(INDIRECT("ファミリ引用特許WO!"&amp;ADDRESS(MATCH(C378,ファミリ引用特許WO!$A$2:$A$241,0),1)&amp;":"&amp;ADDRESS(MATCH(C378,ファミリ引用特許WO!$A$2:$A$241,0),19)),Y378)&gt;0,"Yes","No")),"")</f>
        <v/>
      </c>
      <c r="AQ378" s="55" t="str">
        <f ca="1">IF(OR(LEFT(R378)="特",LEFT(R378)="実",AND(OR(LEFT(R378,2)="US",LEFT(R378,2)="WO",LEFT(R378,2)="GB",LEFT(R378,2)="EP",LEFT(R378,2)="DE"),OR(MID(R378,3,1)="1",MID(R378,3,1)="2",MID(R378,3,1)="3",MID(R378,3,1)="4",MID(R378,3,1)="5",MID(R378,3,1)="6",MID(R378,3,1)="7",MID(R378,3,1)="8",MID(R378,3,1)="9",MID(R378,3,1)="0"))),IF(VLOOKUP(C378,'ファミリ引用特許表記修正（ex.A2→A）'!$A$2:$B$241,2,FALSE)=0,"family無し",IF(COUNTIF(INDIRECT("'ファミリ引用特許表記修正（ex.A2→A）'!"&amp;ADDRESS(MATCH(C378,'ファミリ引用特許表記修正（ex.A2→A）'!$A$2:$A$241,0),1)&amp;":"&amp;ADDRESS(MATCH(C378,'ファミリ引用特許表記修正（ex.A2→A）'!$A$2:$A$241,0),171)),R378)+COUNTIF(INDIRECT("'ファミリ引用特許表記修正（ex.A2→A）'!"&amp;ADDRESS(MATCH(C378,'ファミリ引用特許表記修正（ex.A2→A）'!$A$2:$A$241,0),1)&amp;":"&amp;ADDRESS(MATCH(C378,'ファミリ引用特許表記修正（ex.A2→A）'!$A$2:$A$241,0),171)),S378)+COUNTIF(INDIRECT("'ファミリ引用特許表記修正（ex.A2→A）'!"&amp;ADDRESS(MATCH(C378,'ファミリ引用特許表記修正（ex.A2→A）'!$A$2:$A$241,0),1)&amp;":"&amp;ADDRESS(MATCH(C378,'ファミリ引用特許表記修正（ex.A2→A）'!$A$2:$A$241,0),171)),T378)+COUNTIF(INDIRECT("'ファミリ引用特許表記修正（ex.A2→A）'!"&amp;ADDRESS(MATCH(C378,'ファミリ引用特許表記修正（ex.A2→A）'!$A$2:$A$241,0),1)&amp;":"&amp;ADDRESS(MATCH(C378,'ファミリ引用特許表記修正（ex.A2→A）'!$A$2:$A$241,0),171)),W378)+COUNTIF(INDIRECT("'ファミリ引用特許表記修正（ex.A2→A）'!"&amp;ADDRESS(MATCH(C378,'ファミリ引用特許表記修正（ex.A2→A）'!$A$2:$A$241,0),1)&amp;":"&amp;ADDRESS(MATCH(C378,'ファミリ引用特許表記修正（ex.A2→A）'!$A$2:$A$241,0),171)),Y378)&gt;0,"Yes","No")),"")</f>
        <v/>
      </c>
      <c r="AR378" s="193"/>
      <c r="AS378" s="55" t="str">
        <f>VLOOKUP(C378,ファミリ引用文献WO!A$2:B$241,2,FALSE)</f>
        <v/>
      </c>
      <c r="AT378" s="58" t="str">
        <f>VLOOKUP(C378,ファミリ引用文献!A$3:B$242,2,FALSE)</f>
        <v/>
      </c>
      <c r="AU378" s="58"/>
      <c r="AV378" s="62" t="str">
        <f ca="1">IF(INDIRECT("審判データ!"&amp;ADDRESS(MATCH(C378,審判データ!$AH$1:$AH$379,0),32))="早期審査の対象とする","早期審査","")</f>
        <v/>
      </c>
      <c r="AW378" s="665" t="str">
        <f t="shared" si="26"/>
        <v/>
      </c>
      <c r="AX378" s="666" t="str">
        <f>IF(LEFT(AE378,3)="日本特",IF(LEFT(C378)="特",VLOOKUP(C378,'本件、証拠文献テーマコード'!G$2:I$376,3,FALSE),VLOOKUP(C378,'本件、証拠文献テーマコード'!B$2:I$376,8,FALSE)),"")</f>
        <v/>
      </c>
      <c r="AY378" s="666" t="str">
        <f>IF(LEFT(AE378,3)="日本特",IF(OR(MID(R378,2,1)="開",MID(R378,2,1)="表",MID(R378,2,1)="登"),VLOOKUP(R378,'本件、証拠文献テーマコード'!C$2:I$379,7,FALSE),VLOOKUP(R378,'本件、証拠文献テーマコード'!G$2:I$379,3,FALSE)),"")</f>
        <v/>
      </c>
      <c r="AZ378" s="54"/>
    </row>
    <row r="379" spans="1:52" ht="27" x14ac:dyDescent="0.15">
      <c r="A379" s="789"/>
      <c r="B379" s="586" t="str">
        <f ca="1">IF(A379="",B378,INDIRECT("審判データ!"&amp;ADDRESS(MATCH(A379,審判データ!$HC$1:$HC$379,0),20))&amp;" / "&amp;INDIRECT("審判データ!"&amp;ADDRESS(MATCH(A379,審判データ!$HC$1:$HC$379,0),21)))</f>
        <v>2010 / 29-2</v>
      </c>
      <c r="C379" s="751">
        <v>2813173</v>
      </c>
      <c r="D379" s="413" t="s">
        <v>10098</v>
      </c>
      <c r="E379" s="163" t="s">
        <v>10095</v>
      </c>
      <c r="F379" s="43" t="s">
        <v>10096</v>
      </c>
      <c r="G379" s="43" t="s">
        <v>138</v>
      </c>
      <c r="H379" s="43" t="s">
        <v>10090</v>
      </c>
      <c r="I379" s="43" t="s">
        <v>10093</v>
      </c>
      <c r="J379" s="43" t="s">
        <v>10094</v>
      </c>
      <c r="K379" s="43" t="s">
        <v>138</v>
      </c>
      <c r="L379" s="962"/>
      <c r="M379" s="964"/>
      <c r="N379" s="966"/>
      <c r="O379" s="975"/>
      <c r="P379" s="977"/>
      <c r="Q379" s="706" t="s">
        <v>23122</v>
      </c>
      <c r="R379" s="707" t="s">
        <v>23123</v>
      </c>
      <c r="S379" s="706"/>
      <c r="T379" s="707"/>
      <c r="U379" s="707" t="s">
        <v>94</v>
      </c>
      <c r="V379" s="706" t="s">
        <v>203</v>
      </c>
      <c r="W379" s="708"/>
      <c r="X379" s="709"/>
      <c r="Y379" s="709"/>
      <c r="Z379" s="91"/>
      <c r="AA379" s="92"/>
      <c r="AB379" s="169"/>
      <c r="AC379" s="94"/>
      <c r="AD379" s="95"/>
      <c r="AE379" s="175"/>
      <c r="AF379" s="176"/>
      <c r="AG379" s="176"/>
      <c r="AH379" s="58"/>
      <c r="AI379" s="58"/>
      <c r="AJ379" s="58"/>
      <c r="AK379" s="59"/>
      <c r="AL379" s="58"/>
      <c r="AM379" s="58"/>
      <c r="AN379" s="58"/>
      <c r="AO379" s="58"/>
      <c r="AP379" s="58" t="str">
        <f ca="1">IF(OR(LEFT(R379)="特",LEFT(R379)="実",AND(OR(LEFT(R379,2)="US",LEFT(R379,2)="WO",LEFT(R379,2)="GB",LEFT(R379,2)="EP",LEFT(R379,2)="DE"),OR(MID(R379,3,1)="1",MID(R379,3,1)="2",MID(R379,3,1)="3",MID(R379,3,1)="4",MID(R379,3,1)="5",MID(R379,3,1)="6",MID(R379,3,1)="7",MID(R379,3,1)="8",MID(R379,3,1)="9",MID(R379,3,1)="0"))),IF(VLOOKUP(C379,ファミリ引用特許WO!$A$2:$B$241,2,FALSE)+VLOOKUP(C379,ファミリ引用文献WO!$A$2:$C$241,3,FALSE)=0,"ISR無し",IF(COUNTIF(INDIRECT("ファミリ引用特許WO!"&amp;ADDRESS(MATCH(C379,ファミリ引用特許WO!$A$2:$A$241,0),1)&amp;":"&amp;ADDRESS(MATCH(C379,ファミリ引用特許WO!$A$2:$A$241,0),19)),R379)+COUNTIF(INDIRECT("ファミリ引用特許WO!"&amp;ADDRESS(MATCH(C379,ファミリ引用特許WO!$A$2:$A$241,0),1)&amp;":"&amp;ADDRESS(MATCH(C379,ファミリ引用特許WO!$A$2:$A$241,0),19)),S379)+COUNTIF(INDIRECT("ファミリ引用特許WO!"&amp;ADDRESS(MATCH(C379,ファミリ引用特許WO!$A$2:$A$241,0),1)&amp;":"&amp;ADDRESS(MATCH(C379,ファミリ引用特許WO!$A$2:$A$241,0),19)),T379)+COUNTIF(INDIRECT("ファミリ引用特許WO!"&amp;ADDRESS(MATCH(C379,ファミリ引用特許WO!$A$2:$A$241,0),1)&amp;":"&amp;ADDRESS(MATCH(C379,ファミリ引用特許WO!$A$2:$A$241,0),19)),W379)+COUNTIF(INDIRECT("ファミリ引用特許WO!"&amp;ADDRESS(MATCH(C379,ファミリ引用特許WO!$A$2:$A$241,0),1)&amp;":"&amp;ADDRESS(MATCH(C379,ファミリ引用特許WO!$A$2:$A$241,0),19)),Y379)&gt;0,"Yes","No")),"")</f>
        <v>ISR無し</v>
      </c>
      <c r="AQ379" s="55" t="str">
        <f ca="1">IF(OR(LEFT(R379)="特",LEFT(R379)="実",AND(OR(LEFT(R379,2)="US",LEFT(R379,2)="WO",LEFT(R379,2)="GB",LEFT(R379,2)="EP",LEFT(R379,2)="DE"),OR(MID(R379,3,1)="1",MID(R379,3,1)="2",MID(R379,3,1)="3",MID(R379,3,1)="4",MID(R379,3,1)="5",MID(R379,3,1)="6",MID(R379,3,1)="7",MID(R379,3,1)="8",MID(R379,3,1)="9",MID(R379,3,1)="0"))),IF(VLOOKUP(C379,'ファミリ引用特許表記修正（ex.A2→A）'!$A$2:$B$241,2,FALSE)=0,"family無し",IF(COUNTIF(INDIRECT("'ファミリ引用特許表記修正（ex.A2→A）'!"&amp;ADDRESS(MATCH(C379,'ファミリ引用特許表記修正（ex.A2→A）'!$A$2:$A$241,0),1)&amp;":"&amp;ADDRESS(MATCH(C379,'ファミリ引用特許表記修正（ex.A2→A）'!$A$2:$A$241,0),171)),R379)+COUNTIF(INDIRECT("'ファミリ引用特許表記修正（ex.A2→A）'!"&amp;ADDRESS(MATCH(C379,'ファミリ引用特許表記修正（ex.A2→A）'!$A$2:$A$241,0),1)&amp;":"&amp;ADDRESS(MATCH(C379,'ファミリ引用特許表記修正（ex.A2→A）'!$A$2:$A$241,0),171)),S379)+COUNTIF(INDIRECT("'ファミリ引用特許表記修正（ex.A2→A）'!"&amp;ADDRESS(MATCH(C379,'ファミリ引用特許表記修正（ex.A2→A）'!$A$2:$A$241,0),1)&amp;":"&amp;ADDRESS(MATCH(C379,'ファミリ引用特許表記修正（ex.A2→A）'!$A$2:$A$241,0),171)),T379)+COUNTIF(INDIRECT("'ファミリ引用特許表記修正（ex.A2→A）'!"&amp;ADDRESS(MATCH(C379,'ファミリ引用特許表記修正（ex.A2→A）'!$A$2:$A$241,0),1)&amp;":"&amp;ADDRESS(MATCH(C379,'ファミリ引用特許表記修正（ex.A2→A）'!$A$2:$A$241,0),171)),W379)+COUNTIF(INDIRECT("'ファミリ引用特許表記修正（ex.A2→A）'!"&amp;ADDRESS(MATCH(C379,'ファミリ引用特許表記修正（ex.A2→A）'!$A$2:$A$241,0),1)&amp;":"&amp;ADDRESS(MATCH(C379,'ファミリ引用特許表記修正（ex.A2→A）'!$A$2:$A$241,0),171)),Y379)&gt;0,"Yes","No")),"")</f>
        <v>family無し</v>
      </c>
      <c r="AR379" s="193"/>
      <c r="AS379" s="55" t="str">
        <f>VLOOKUP(C379,ファミリ引用文献WO!A$2:B$241,2,FALSE)</f>
        <v/>
      </c>
      <c r="AT379" s="58" t="str">
        <f>VLOOKUP(C379,ファミリ引用文献!A$3:B$242,2,FALSE)</f>
        <v/>
      </c>
      <c r="AU379" s="58"/>
      <c r="AV379" s="62" t="str">
        <f ca="1">IF(INDIRECT("審判データ!"&amp;ADDRESS(MATCH(C379,審判データ!$AH$1:$AH$379,0),32))="早期審査の対象とする","早期審査","")</f>
        <v/>
      </c>
      <c r="AW379" s="665" t="str">
        <f t="shared" si="26"/>
        <v/>
      </c>
      <c r="AX379" s="666" t="str">
        <f>IF(LEFT(AE379,3)="日本特",IF(LEFT(C379)="特",VLOOKUP(C379,'本件、証拠文献テーマコード'!G$2:I$376,3,FALSE),VLOOKUP(C379,'本件、証拠文献テーマコード'!B$2:I$376,8,FALSE)),"")</f>
        <v/>
      </c>
      <c r="AY379" s="666" t="str">
        <f>IF(LEFT(AE379,3)="日本特",IF(OR(MID(R379,2,1)="開",MID(R379,2,1)="表",MID(R379,2,1)="登"),VLOOKUP(R379,'本件、証拠文献テーマコード'!C$2:I$379,7,FALSE),VLOOKUP(R379,'本件、証拠文献テーマコード'!G$2:I$379,3,FALSE)),"")</f>
        <v/>
      </c>
      <c r="AZ379" s="54"/>
    </row>
    <row r="380" spans="1:52" ht="27" x14ac:dyDescent="0.15">
      <c r="A380" s="789" t="s">
        <v>23124</v>
      </c>
      <c r="B380" s="586" t="str">
        <f ca="1">IF(A380="",B379,INDIRECT("審判データ!"&amp;ADDRESS(MATCH(A380,審判データ!$HC$1:$HC$379,0),20))&amp;" / "&amp;INDIRECT("審判データ!"&amp;ADDRESS(MATCH(A380,審判データ!$HC$1:$HC$379,0),21)))</f>
        <v>2010 / 29-2</v>
      </c>
      <c r="C380" s="751">
        <v>3865087</v>
      </c>
      <c r="D380" s="413" t="s">
        <v>10131</v>
      </c>
      <c r="E380" s="163" t="s">
        <v>5284</v>
      </c>
      <c r="F380" s="43" t="s">
        <v>10129</v>
      </c>
      <c r="G380" s="43" t="s">
        <v>138</v>
      </c>
      <c r="H380" s="43" t="s">
        <v>10118</v>
      </c>
      <c r="I380" s="43" t="s">
        <v>10125</v>
      </c>
      <c r="J380" s="43" t="s">
        <v>10126</v>
      </c>
      <c r="K380" s="43" t="s">
        <v>10128</v>
      </c>
      <c r="L380" s="961" t="s">
        <v>23125</v>
      </c>
      <c r="M380" s="963" t="s">
        <v>23106</v>
      </c>
      <c r="N380" s="965" t="s">
        <v>23126</v>
      </c>
      <c r="O380" s="967">
        <v>0</v>
      </c>
      <c r="P380" s="959" t="s">
        <v>23127</v>
      </c>
      <c r="Q380" s="706" t="s">
        <v>23109</v>
      </c>
      <c r="R380" s="707" t="s">
        <v>23128</v>
      </c>
      <c r="S380" s="706"/>
      <c r="T380" s="707"/>
      <c r="U380" s="707" t="s">
        <v>94</v>
      </c>
      <c r="V380" s="706" t="s">
        <v>122</v>
      </c>
      <c r="W380" s="708"/>
      <c r="X380" s="709"/>
      <c r="Y380" s="709"/>
      <c r="Z380" s="91"/>
      <c r="AA380" s="92"/>
      <c r="AB380" s="169"/>
      <c r="AC380" s="94"/>
      <c r="AD380" s="95"/>
      <c r="AE380" s="175"/>
      <c r="AF380" s="176"/>
      <c r="AG380" s="176"/>
      <c r="AH380" s="58"/>
      <c r="AI380" s="58"/>
      <c r="AJ380" s="58"/>
      <c r="AK380" s="59"/>
      <c r="AL380" s="58"/>
      <c r="AM380" s="58"/>
      <c r="AN380" s="58"/>
      <c r="AO380" s="58"/>
      <c r="AP380" s="58" t="str">
        <f ca="1">IF(OR(LEFT(R380)="特",LEFT(R380)="実",AND(OR(LEFT(R380,2)="US",LEFT(R380,2)="WO",LEFT(R380,2)="GB",LEFT(R380,2)="EP",LEFT(R380,2)="DE"),OR(MID(R380,3,1)="1",MID(R380,3,1)="2",MID(R380,3,1)="3",MID(R380,3,1)="4",MID(R380,3,1)="5",MID(R380,3,1)="6",MID(R380,3,1)="7",MID(R380,3,1)="8",MID(R380,3,1)="9",MID(R380,3,1)="0"))),IF(VLOOKUP(C380,ファミリ引用特許WO!$A$2:$B$241,2,FALSE)+VLOOKUP(C380,ファミリ引用文献WO!$A$2:$C$241,3,FALSE)=0,"ISR無し",IF(COUNTIF(INDIRECT("ファミリ引用特許WO!"&amp;ADDRESS(MATCH(C380,ファミリ引用特許WO!$A$2:$A$241,0),1)&amp;":"&amp;ADDRESS(MATCH(C380,ファミリ引用特許WO!$A$2:$A$241,0),19)),R380)+COUNTIF(INDIRECT("ファミリ引用特許WO!"&amp;ADDRESS(MATCH(C380,ファミリ引用特許WO!$A$2:$A$241,0),1)&amp;":"&amp;ADDRESS(MATCH(C380,ファミリ引用特許WO!$A$2:$A$241,0),19)),S380)+COUNTIF(INDIRECT("ファミリ引用特許WO!"&amp;ADDRESS(MATCH(C380,ファミリ引用特許WO!$A$2:$A$241,0),1)&amp;":"&amp;ADDRESS(MATCH(C380,ファミリ引用特許WO!$A$2:$A$241,0),19)),T380)+COUNTIF(INDIRECT("ファミリ引用特許WO!"&amp;ADDRESS(MATCH(C380,ファミリ引用特許WO!$A$2:$A$241,0),1)&amp;":"&amp;ADDRESS(MATCH(C380,ファミリ引用特許WO!$A$2:$A$241,0),19)),W380)+COUNTIF(INDIRECT("ファミリ引用特許WO!"&amp;ADDRESS(MATCH(C380,ファミリ引用特許WO!$A$2:$A$241,0),1)&amp;":"&amp;ADDRESS(MATCH(C380,ファミリ引用特許WO!$A$2:$A$241,0),19)),Y380)&gt;0,"Yes","No")),"")</f>
        <v>ISR無し</v>
      </c>
      <c r="AQ380" s="55" t="str">
        <f ca="1">IF(OR(LEFT(R380)="特",LEFT(R380)="実",AND(OR(LEFT(R380,2)="US",LEFT(R380,2)="WO",LEFT(R380,2)="GB",LEFT(R380,2)="EP",LEFT(R380,2)="DE"),OR(MID(R380,3,1)="1",MID(R380,3,1)="2",MID(R380,3,1)="3",MID(R380,3,1)="4",MID(R380,3,1)="5",MID(R380,3,1)="6",MID(R380,3,1)="7",MID(R380,3,1)="8",MID(R380,3,1)="9",MID(R380,3,1)="0"))),IF(VLOOKUP(C380,'ファミリ引用特許表記修正（ex.A2→A）'!$A$2:$B$241,2,FALSE)=0,"family無し",IF(COUNTIF(INDIRECT("'ファミリ引用特許表記修正（ex.A2→A）'!"&amp;ADDRESS(MATCH(C380,'ファミリ引用特許表記修正（ex.A2→A）'!$A$2:$A$241,0),1)&amp;":"&amp;ADDRESS(MATCH(C380,'ファミリ引用特許表記修正（ex.A2→A）'!$A$2:$A$241,0),171)),R380)+COUNTIF(INDIRECT("'ファミリ引用特許表記修正（ex.A2→A）'!"&amp;ADDRESS(MATCH(C380,'ファミリ引用特許表記修正（ex.A2→A）'!$A$2:$A$241,0),1)&amp;":"&amp;ADDRESS(MATCH(C380,'ファミリ引用特許表記修正（ex.A2→A）'!$A$2:$A$241,0),171)),S380)+COUNTIF(INDIRECT("'ファミリ引用特許表記修正（ex.A2→A）'!"&amp;ADDRESS(MATCH(C380,'ファミリ引用特許表記修正（ex.A2→A）'!$A$2:$A$241,0),1)&amp;":"&amp;ADDRESS(MATCH(C380,'ファミリ引用特許表記修正（ex.A2→A）'!$A$2:$A$241,0),171)),T380)+COUNTIF(INDIRECT("'ファミリ引用特許表記修正（ex.A2→A）'!"&amp;ADDRESS(MATCH(C380,'ファミリ引用特許表記修正（ex.A2→A）'!$A$2:$A$241,0),1)&amp;":"&amp;ADDRESS(MATCH(C380,'ファミリ引用特許表記修正（ex.A2→A）'!$A$2:$A$241,0),171)),W380)+COUNTIF(INDIRECT("'ファミリ引用特許表記修正（ex.A2→A）'!"&amp;ADDRESS(MATCH(C380,'ファミリ引用特許表記修正（ex.A2→A）'!$A$2:$A$241,0),1)&amp;":"&amp;ADDRESS(MATCH(C380,'ファミリ引用特許表記修正（ex.A2→A）'!$A$2:$A$241,0),171)),Y380)&gt;0,"Yes","No")),"")</f>
        <v>No</v>
      </c>
      <c r="AR380" s="193"/>
      <c r="AS380" s="55" t="str">
        <f>VLOOKUP(C380,ファミリ引用文献WO!A$2:B$241,2,FALSE)</f>
        <v/>
      </c>
      <c r="AT380" s="58" t="str">
        <f>VLOOKUP(C380,ファミリ引用文献!A$3:B$242,2,FALSE)</f>
        <v/>
      </c>
      <c r="AU380" s="58"/>
      <c r="AV380" s="62" t="str">
        <f ca="1">IF(INDIRECT("審判データ!"&amp;ADDRESS(MATCH(C380,審判データ!$AH$1:$AH$379,0),32))="早期審査の対象とする","早期審査","")</f>
        <v/>
      </c>
      <c r="AW380" s="665" t="str">
        <f t="shared" si="26"/>
        <v/>
      </c>
      <c r="AX380" s="666" t="str">
        <f>IF(LEFT(AE380,3)="日本特",IF(LEFT(C380)="特",VLOOKUP(C380,'本件、証拠文献テーマコード'!G$2:I$376,3,FALSE),VLOOKUP(C380,'本件、証拠文献テーマコード'!B$2:I$376,8,FALSE)),"")</f>
        <v/>
      </c>
      <c r="AY380" s="666" t="str">
        <f>IF(LEFT(AE380,3)="日本特",IF(OR(MID(R380,2,1)="開",MID(R380,2,1)="表",MID(R380,2,1)="登"),VLOOKUP(R380,'本件、証拠文献テーマコード'!C$2:I$379,7,FALSE),VLOOKUP(R380,'本件、証拠文献テーマコード'!G$2:I$379,3,FALSE)),"")</f>
        <v/>
      </c>
      <c r="AZ380" s="54"/>
    </row>
    <row r="381" spans="1:52" ht="27" x14ac:dyDescent="0.15">
      <c r="A381" s="789"/>
      <c r="B381" s="586" t="str">
        <f ca="1">IF(A381="",B380,INDIRECT("審判データ!"&amp;ADDRESS(MATCH(A381,審判データ!$HC$1:$HC$379,0),20))&amp;" / "&amp;INDIRECT("審判データ!"&amp;ADDRESS(MATCH(A381,審判データ!$HC$1:$HC$379,0),21)))</f>
        <v>2010 / 29-2</v>
      </c>
      <c r="C381" s="751">
        <v>3865087</v>
      </c>
      <c r="D381" s="413" t="s">
        <v>10131</v>
      </c>
      <c r="E381" s="163" t="s">
        <v>5284</v>
      </c>
      <c r="F381" s="43" t="s">
        <v>10129</v>
      </c>
      <c r="G381" s="43" t="s">
        <v>138</v>
      </c>
      <c r="H381" s="43" t="s">
        <v>10118</v>
      </c>
      <c r="I381" s="43" t="s">
        <v>10125</v>
      </c>
      <c r="J381" s="43" t="s">
        <v>10126</v>
      </c>
      <c r="K381" s="43" t="s">
        <v>10128</v>
      </c>
      <c r="L381" s="962"/>
      <c r="M381" s="971"/>
      <c r="N381" s="972"/>
      <c r="O381" s="974"/>
      <c r="P381" s="969"/>
      <c r="Q381" s="706" t="s">
        <v>23006</v>
      </c>
      <c r="R381" s="707" t="s">
        <v>23129</v>
      </c>
      <c r="S381" s="706"/>
      <c r="T381" s="707"/>
      <c r="U381" s="707" t="s">
        <v>94</v>
      </c>
      <c r="V381" s="706" t="s">
        <v>203</v>
      </c>
      <c r="W381" s="708"/>
      <c r="X381" s="709"/>
      <c r="Y381" s="709"/>
      <c r="Z381" s="91"/>
      <c r="AA381" s="92"/>
      <c r="AB381" s="169"/>
      <c r="AC381" s="94"/>
      <c r="AD381" s="95"/>
      <c r="AE381" s="175"/>
      <c r="AF381" s="176"/>
      <c r="AG381" s="176"/>
      <c r="AH381" s="58"/>
      <c r="AI381" s="58"/>
      <c r="AJ381" s="58"/>
      <c r="AK381" s="59"/>
      <c r="AL381" s="58"/>
      <c r="AM381" s="58"/>
      <c r="AN381" s="58"/>
      <c r="AO381" s="58"/>
      <c r="AP381" s="58" t="str">
        <f ca="1">IF(OR(LEFT(R381)="特",LEFT(R381)="実",AND(OR(LEFT(R381,2)="US",LEFT(R381,2)="WO",LEFT(R381,2)="GB",LEFT(R381,2)="EP",LEFT(R381,2)="DE"),OR(MID(R381,3,1)="1",MID(R381,3,1)="2",MID(R381,3,1)="3",MID(R381,3,1)="4",MID(R381,3,1)="5",MID(R381,3,1)="6",MID(R381,3,1)="7",MID(R381,3,1)="8",MID(R381,3,1)="9",MID(R381,3,1)="0"))),IF(VLOOKUP(C381,ファミリ引用特許WO!$A$2:$B$241,2,FALSE)+VLOOKUP(C381,ファミリ引用文献WO!$A$2:$C$241,3,FALSE)=0,"ISR無し",IF(COUNTIF(INDIRECT("ファミリ引用特許WO!"&amp;ADDRESS(MATCH(C381,ファミリ引用特許WO!$A$2:$A$241,0),1)&amp;":"&amp;ADDRESS(MATCH(C381,ファミリ引用特許WO!$A$2:$A$241,0),19)),R381)+COUNTIF(INDIRECT("ファミリ引用特許WO!"&amp;ADDRESS(MATCH(C381,ファミリ引用特許WO!$A$2:$A$241,0),1)&amp;":"&amp;ADDRESS(MATCH(C381,ファミリ引用特許WO!$A$2:$A$241,0),19)),S381)+COUNTIF(INDIRECT("ファミリ引用特許WO!"&amp;ADDRESS(MATCH(C381,ファミリ引用特許WO!$A$2:$A$241,0),1)&amp;":"&amp;ADDRESS(MATCH(C381,ファミリ引用特許WO!$A$2:$A$241,0),19)),T381)+COUNTIF(INDIRECT("ファミリ引用特許WO!"&amp;ADDRESS(MATCH(C381,ファミリ引用特許WO!$A$2:$A$241,0),1)&amp;":"&amp;ADDRESS(MATCH(C381,ファミリ引用特許WO!$A$2:$A$241,0),19)),W381)+COUNTIF(INDIRECT("ファミリ引用特許WO!"&amp;ADDRESS(MATCH(C381,ファミリ引用特許WO!$A$2:$A$241,0),1)&amp;":"&amp;ADDRESS(MATCH(C381,ファミリ引用特許WO!$A$2:$A$241,0),19)),Y381)&gt;0,"Yes","No")),"")</f>
        <v>ISR無し</v>
      </c>
      <c r="AQ381" s="55" t="str">
        <f ca="1">IF(OR(LEFT(R381)="特",LEFT(R381)="実",AND(OR(LEFT(R381,2)="US",LEFT(R381,2)="WO",LEFT(R381,2)="GB",LEFT(R381,2)="EP",LEFT(R381,2)="DE"),OR(MID(R381,3,1)="1",MID(R381,3,1)="2",MID(R381,3,1)="3",MID(R381,3,1)="4",MID(R381,3,1)="5",MID(R381,3,1)="6",MID(R381,3,1)="7",MID(R381,3,1)="8",MID(R381,3,1)="9",MID(R381,3,1)="0"))),IF(VLOOKUP(C381,'ファミリ引用特許表記修正（ex.A2→A）'!$A$2:$B$241,2,FALSE)=0,"family無し",IF(COUNTIF(INDIRECT("'ファミリ引用特許表記修正（ex.A2→A）'!"&amp;ADDRESS(MATCH(C381,'ファミリ引用特許表記修正（ex.A2→A）'!$A$2:$A$241,0),1)&amp;":"&amp;ADDRESS(MATCH(C381,'ファミリ引用特許表記修正（ex.A2→A）'!$A$2:$A$241,0),171)),R381)+COUNTIF(INDIRECT("'ファミリ引用特許表記修正（ex.A2→A）'!"&amp;ADDRESS(MATCH(C381,'ファミリ引用特許表記修正（ex.A2→A）'!$A$2:$A$241,0),1)&amp;":"&amp;ADDRESS(MATCH(C381,'ファミリ引用特許表記修正（ex.A2→A）'!$A$2:$A$241,0),171)),S381)+COUNTIF(INDIRECT("'ファミリ引用特許表記修正（ex.A2→A）'!"&amp;ADDRESS(MATCH(C381,'ファミリ引用特許表記修正（ex.A2→A）'!$A$2:$A$241,0),1)&amp;":"&amp;ADDRESS(MATCH(C381,'ファミリ引用特許表記修正（ex.A2→A）'!$A$2:$A$241,0),171)),T381)+COUNTIF(INDIRECT("'ファミリ引用特許表記修正（ex.A2→A）'!"&amp;ADDRESS(MATCH(C381,'ファミリ引用特許表記修正（ex.A2→A）'!$A$2:$A$241,0),1)&amp;":"&amp;ADDRESS(MATCH(C381,'ファミリ引用特許表記修正（ex.A2→A）'!$A$2:$A$241,0),171)),W381)+COUNTIF(INDIRECT("'ファミリ引用特許表記修正（ex.A2→A）'!"&amp;ADDRESS(MATCH(C381,'ファミリ引用特許表記修正（ex.A2→A）'!$A$2:$A$241,0),1)&amp;":"&amp;ADDRESS(MATCH(C381,'ファミリ引用特許表記修正（ex.A2→A）'!$A$2:$A$241,0),171)),Y381)&gt;0,"Yes","No")),"")</f>
        <v>No</v>
      </c>
      <c r="AR381" s="193"/>
      <c r="AS381" s="55" t="str">
        <f>VLOOKUP(C381,ファミリ引用文献WO!A$2:B$241,2,FALSE)</f>
        <v/>
      </c>
      <c r="AT381" s="58" t="str">
        <f>VLOOKUP(C381,ファミリ引用文献!A$3:B$242,2,FALSE)</f>
        <v/>
      </c>
      <c r="AU381" s="58"/>
      <c r="AV381" s="62" t="str">
        <f ca="1">IF(INDIRECT("審判データ!"&amp;ADDRESS(MATCH(C381,審判データ!$AH$1:$AH$379,0),32))="早期審査の対象とする","早期審査","")</f>
        <v/>
      </c>
      <c r="AW381" s="665" t="str">
        <f t="shared" si="26"/>
        <v/>
      </c>
      <c r="AX381" s="666" t="str">
        <f>IF(LEFT(AE381,3)="日本特",IF(LEFT(C381)="特",VLOOKUP(C381,'本件、証拠文献テーマコード'!G$2:I$376,3,FALSE),VLOOKUP(C381,'本件、証拠文献テーマコード'!B$2:I$376,8,FALSE)),"")</f>
        <v/>
      </c>
      <c r="AY381" s="666" t="str">
        <f>IF(LEFT(AE381,3)="日本特",IF(OR(MID(R381,2,1)="開",MID(R381,2,1)="表",MID(R381,2,1)="登"),VLOOKUP(R381,'本件、証拠文献テーマコード'!C$2:I$379,7,FALSE),VLOOKUP(R381,'本件、証拠文献テーマコード'!G$2:I$379,3,FALSE)),"")</f>
        <v/>
      </c>
      <c r="AZ381" s="54"/>
    </row>
    <row r="382" spans="1:52" ht="27" x14ac:dyDescent="0.15">
      <c r="A382" s="789" t="s">
        <v>23130</v>
      </c>
      <c r="B382" s="586" t="str">
        <f ca="1">IF(A382="",B381,INDIRECT("審判データ!"&amp;ADDRESS(MATCH(A382,審判データ!$HC$1:$HC$379,0),20))&amp;" / "&amp;INDIRECT("審判データ!"&amp;ADDRESS(MATCH(A382,審判データ!$HC$1:$HC$379,0),21)))</f>
        <v>2010 / 29-2</v>
      </c>
      <c r="C382" s="751">
        <v>4191243</v>
      </c>
      <c r="D382" s="413" t="s">
        <v>10200</v>
      </c>
      <c r="E382" s="163" t="s">
        <v>1774</v>
      </c>
      <c r="F382" s="43" t="s">
        <v>10198</v>
      </c>
      <c r="G382" s="43" t="s">
        <v>10206</v>
      </c>
      <c r="H382" s="43" t="s">
        <v>10187</v>
      </c>
      <c r="I382" s="43" t="s">
        <v>10194</v>
      </c>
      <c r="J382" s="43" t="s">
        <v>10195</v>
      </c>
      <c r="K382" s="43" t="s">
        <v>10197</v>
      </c>
      <c r="L382" s="961" t="s">
        <v>23131</v>
      </c>
      <c r="M382" s="963" t="s">
        <v>23106</v>
      </c>
      <c r="N382" s="965" t="s">
        <v>23132</v>
      </c>
      <c r="O382" s="967">
        <v>0</v>
      </c>
      <c r="P382" s="959" t="s">
        <v>23133</v>
      </c>
      <c r="Q382" s="706" t="s">
        <v>23122</v>
      </c>
      <c r="R382" s="707" t="s">
        <v>23134</v>
      </c>
      <c r="S382" s="706"/>
      <c r="T382" s="707"/>
      <c r="U382" s="707" t="s">
        <v>94</v>
      </c>
      <c r="V382" s="706" t="s">
        <v>122</v>
      </c>
      <c r="W382" s="708"/>
      <c r="X382" s="709"/>
      <c r="Y382" s="709"/>
      <c r="Z382" s="91"/>
      <c r="AA382" s="92"/>
      <c r="AB382" s="169"/>
      <c r="AC382" s="94"/>
      <c r="AD382" s="95"/>
      <c r="AE382" s="175"/>
      <c r="AF382" s="176"/>
      <c r="AG382" s="176"/>
      <c r="AH382" s="58"/>
      <c r="AI382" s="58"/>
      <c r="AJ382" s="58"/>
      <c r="AK382" s="59"/>
      <c r="AL382" s="58"/>
      <c r="AM382" s="58"/>
      <c r="AN382" s="58"/>
      <c r="AO382" s="58"/>
      <c r="AP382" s="58" t="str">
        <f ca="1">IF(OR(LEFT(R382)="特",LEFT(R382)="実",AND(OR(LEFT(R382,2)="US",LEFT(R382,2)="WO",LEFT(R382,2)="GB",LEFT(R382,2)="EP",LEFT(R382,2)="DE"),OR(MID(R382,3,1)="1",MID(R382,3,1)="2",MID(R382,3,1)="3",MID(R382,3,1)="4",MID(R382,3,1)="5",MID(R382,3,1)="6",MID(R382,3,1)="7",MID(R382,3,1)="8",MID(R382,3,1)="9",MID(R382,3,1)="0"))),IF(VLOOKUP(C382,ファミリ引用特許WO!$A$2:$B$241,2,FALSE)+VLOOKUP(C382,ファミリ引用文献WO!$A$2:$C$241,3,FALSE)=0,"ISR無し",IF(COUNTIF(INDIRECT("ファミリ引用特許WO!"&amp;ADDRESS(MATCH(C382,ファミリ引用特許WO!$A$2:$A$241,0),1)&amp;":"&amp;ADDRESS(MATCH(C382,ファミリ引用特許WO!$A$2:$A$241,0),19)),R382)+COUNTIF(INDIRECT("ファミリ引用特許WO!"&amp;ADDRESS(MATCH(C382,ファミリ引用特許WO!$A$2:$A$241,0),1)&amp;":"&amp;ADDRESS(MATCH(C382,ファミリ引用特許WO!$A$2:$A$241,0),19)),S382)+COUNTIF(INDIRECT("ファミリ引用特許WO!"&amp;ADDRESS(MATCH(C382,ファミリ引用特許WO!$A$2:$A$241,0),1)&amp;":"&amp;ADDRESS(MATCH(C382,ファミリ引用特許WO!$A$2:$A$241,0),19)),T382)+COUNTIF(INDIRECT("ファミリ引用特許WO!"&amp;ADDRESS(MATCH(C382,ファミリ引用特許WO!$A$2:$A$241,0),1)&amp;":"&amp;ADDRESS(MATCH(C382,ファミリ引用特許WO!$A$2:$A$241,0),19)),W382)+COUNTIF(INDIRECT("ファミリ引用特許WO!"&amp;ADDRESS(MATCH(C382,ファミリ引用特許WO!$A$2:$A$241,0),1)&amp;":"&amp;ADDRESS(MATCH(C382,ファミリ引用特許WO!$A$2:$A$241,0),19)),Y382)&gt;0,"Yes","No")),"")</f>
        <v>Yes</v>
      </c>
      <c r="AQ382" s="55" t="str">
        <f ca="1">IF(OR(LEFT(R382)="特",LEFT(R382)="実",AND(OR(LEFT(R382,2)="US",LEFT(R382,2)="WO",LEFT(R382,2)="GB",LEFT(R382,2)="EP",LEFT(R382,2)="DE"),OR(MID(R382,3,1)="1",MID(R382,3,1)="2",MID(R382,3,1)="3",MID(R382,3,1)="4",MID(R382,3,1)="5",MID(R382,3,1)="6",MID(R382,3,1)="7",MID(R382,3,1)="8",MID(R382,3,1)="9",MID(R382,3,1)="0"))),IF(VLOOKUP(C382,'ファミリ引用特許表記修正（ex.A2→A）'!$A$2:$B$241,2,FALSE)=0,"family無し",IF(COUNTIF(INDIRECT("'ファミリ引用特許表記修正（ex.A2→A）'!"&amp;ADDRESS(MATCH(C382,'ファミリ引用特許表記修正（ex.A2→A）'!$A$2:$A$241,0),1)&amp;":"&amp;ADDRESS(MATCH(C382,'ファミリ引用特許表記修正（ex.A2→A）'!$A$2:$A$241,0),171)),R382)+COUNTIF(INDIRECT("'ファミリ引用特許表記修正（ex.A2→A）'!"&amp;ADDRESS(MATCH(C382,'ファミリ引用特許表記修正（ex.A2→A）'!$A$2:$A$241,0),1)&amp;":"&amp;ADDRESS(MATCH(C382,'ファミリ引用特許表記修正（ex.A2→A）'!$A$2:$A$241,0),171)),S382)+COUNTIF(INDIRECT("'ファミリ引用特許表記修正（ex.A2→A）'!"&amp;ADDRESS(MATCH(C382,'ファミリ引用特許表記修正（ex.A2→A）'!$A$2:$A$241,0),1)&amp;":"&amp;ADDRESS(MATCH(C382,'ファミリ引用特許表記修正（ex.A2→A）'!$A$2:$A$241,0),171)),T382)+COUNTIF(INDIRECT("'ファミリ引用特許表記修正（ex.A2→A）'!"&amp;ADDRESS(MATCH(C382,'ファミリ引用特許表記修正（ex.A2→A）'!$A$2:$A$241,0),1)&amp;":"&amp;ADDRESS(MATCH(C382,'ファミリ引用特許表記修正（ex.A2→A）'!$A$2:$A$241,0),171)),W382)+COUNTIF(INDIRECT("'ファミリ引用特許表記修正（ex.A2→A）'!"&amp;ADDRESS(MATCH(C382,'ファミリ引用特許表記修正（ex.A2→A）'!$A$2:$A$241,0),1)&amp;":"&amp;ADDRESS(MATCH(C382,'ファミリ引用特許表記修正（ex.A2→A）'!$A$2:$A$241,0),171)),Y382)&gt;0,"Yes","No")),"")</f>
        <v>No</v>
      </c>
      <c r="AR382" s="193"/>
      <c r="AS382" s="55" t="str">
        <f>VLOOKUP(C382,ファミリ引用文献WO!A$2:B$241,2,FALSE)</f>
        <v/>
      </c>
      <c r="AT382" s="58" t="str">
        <f>VLOOKUP(C382,ファミリ引用文献!A$3:B$242,2,FALSE)</f>
        <v>Mount et al : Mosquitoe News (1975), 35(1), 63-6 Toxicity of Pyrethroid &amp; Organophosphorus Adulticides to 5 Species of Mosquitoes./Mount et al. Mosquitoe News (1975), 35(1), 63-6 Toxicity of Pyrethroid and Organophorphonous Adulticides to 5 Species of Mosquitoes.//住友化学 1983-II p.12~26 「新規揮発性ピレスロイド・ペ-パ-スリン 衣料防虫分野への開発/Jap.J.Sanit.Zool.,1981,32(1),p.59-66/JP 05 068459 A, Earth Seiyaku KK, Mar. 23, 1993, Abstract, Database AN 1993-130569, XP002138472.//DATABASE WPI Section Ch, Week 199316 Derwent Publications Ltd., London, GB; Class A60, AN 1993-130569 XP002138472 &amp; JP 05 068459 A (EARTH SEIYAKU KK), 23 March 1993 (1993-03-23)/&amp;#20303;&amp;#21451;&amp;#21270;&amp;#23398; 1989-II p.4~18&amp;#12300;&amp;#26032;&amp;#35215;&amp;#39640;&amp;#12494;&amp;#12483;&amp;#12463;&amp;#24615;&amp;#12500;&amp;#12524;&amp;#12473;&amp;#12525;&amp;#12452;&amp;#12489;&amp;#8220;&amp;#12456;&amp;#12488;&amp;#12483;&amp;#12463;&amp;#8221;&amp;#12398;&amp;#38283;&amp;#30330;&amp;#12301;/JP 07 111850 A, Earth Chem, May 2, 1995, Abstract, Patent Abstracts of Japan vol. 1995, No. 8./PATENT ABSTRACTS OF JAPAN vol. 1995, no. 8, 29 September 1995 (1995-09-29) &amp; JP 07 111850 A (EARTH CHEM), 2 May 1995 (1995-05-02)/0/0/0/0/0/0/0/0/0/0/0/0/0/0/0/0/0/0/0/0/0/0/0/0/0/0/0/0/0/0/0/0/0/0/0/0/0/0/0/0/0/0/0/0/0/0/0/0/0/0/0/0/0/0/0/0/0/0/0/0/0/0/0/0/0/0/0/0/0/0/0/0/0/0/0/0/0/0/0/0/0/0/0/0/0/0/0/0/0/0/0/0/0/0/0/0/0/0/0/0/0/0/0/0/0/0/0/0/0/0/0/0/0/0/0/0/0/0/0/0/0/0/0/0/0/0/0/0/0/0/0/0/0/0/0/0/0/0/0/0/0/0/0/0/0/0/0/0/0/0/0/0/0/0/0/0/0/0/0/0/0/0/0/0/0</v>
      </c>
      <c r="AU382" s="58"/>
      <c r="AV382" s="62" t="str">
        <f ca="1">IF(INDIRECT("審判データ!"&amp;ADDRESS(MATCH(C382,審判データ!$AH$1:$AH$379,0),32))="早期審査の対象とする","早期審査","")</f>
        <v/>
      </c>
      <c r="AW382" s="665" t="str">
        <f t="shared" si="26"/>
        <v/>
      </c>
      <c r="AX382" s="666" t="str">
        <f>IF(LEFT(AE382,3)="日本特",IF(LEFT(C382)="特",VLOOKUP(C382,'本件、証拠文献テーマコード'!G$2:I$376,3,FALSE),VLOOKUP(C382,'本件、証拠文献テーマコード'!B$2:I$376,8,FALSE)),"")</f>
        <v/>
      </c>
      <c r="AY382" s="666" t="str">
        <f>IF(LEFT(AE382,3)="日本特",IF(OR(MID(R382,2,1)="開",MID(R382,2,1)="表",MID(R382,2,1)="登"),VLOOKUP(R382,'本件、証拠文献テーマコード'!C$2:I$379,7,FALSE),VLOOKUP(R382,'本件、証拠文献テーマコード'!G$2:I$379,3,FALSE)),"")</f>
        <v/>
      </c>
      <c r="AZ382" s="54"/>
    </row>
    <row r="383" spans="1:52" ht="27" x14ac:dyDescent="0.15">
      <c r="A383" s="772"/>
      <c r="B383" s="586" t="str">
        <f ca="1">IF(A383="",B382,INDIRECT("審判データ!"&amp;ADDRESS(MATCH(A383,審判データ!$HC$1:$HC$379,0),20))&amp;" / "&amp;INDIRECT("審判データ!"&amp;ADDRESS(MATCH(A383,審判データ!$HC$1:$HC$379,0),21)))</f>
        <v>2010 / 29-2</v>
      </c>
      <c r="C383" s="751">
        <v>4191243</v>
      </c>
      <c r="D383" s="413" t="s">
        <v>10200</v>
      </c>
      <c r="E383" s="163" t="s">
        <v>1774</v>
      </c>
      <c r="F383" s="43" t="s">
        <v>10198</v>
      </c>
      <c r="G383" s="43" t="s">
        <v>10206</v>
      </c>
      <c r="H383" s="43" t="s">
        <v>10187</v>
      </c>
      <c r="I383" s="43" t="s">
        <v>10194</v>
      </c>
      <c r="J383" s="43" t="s">
        <v>10195</v>
      </c>
      <c r="K383" s="43" t="s">
        <v>10197</v>
      </c>
      <c r="L383" s="962"/>
      <c r="M383" s="964"/>
      <c r="N383" s="966"/>
      <c r="O383" s="975"/>
      <c r="P383" s="977"/>
      <c r="Q383" s="706" t="s">
        <v>23135</v>
      </c>
      <c r="R383" s="707" t="s">
        <v>23136</v>
      </c>
      <c r="S383" s="706"/>
      <c r="T383" s="707"/>
      <c r="U383" s="707" t="s">
        <v>94</v>
      </c>
      <c r="V383" s="706" t="s">
        <v>203</v>
      </c>
      <c r="W383" s="708"/>
      <c r="X383" s="709"/>
      <c r="Y383" s="709"/>
      <c r="Z383" s="91"/>
      <c r="AA383" s="92"/>
      <c r="AB383" s="169"/>
      <c r="AC383" s="94"/>
      <c r="AD383" s="95"/>
      <c r="AE383" s="175"/>
      <c r="AF383" s="176"/>
      <c r="AG383" s="176"/>
      <c r="AH383" s="58"/>
      <c r="AI383" s="58"/>
      <c r="AJ383" s="58"/>
      <c r="AK383" s="59"/>
      <c r="AL383" s="58"/>
      <c r="AM383" s="58"/>
      <c r="AN383" s="58"/>
      <c r="AO383" s="58"/>
      <c r="AP383" s="58" t="str">
        <f ca="1">IF(OR(LEFT(R383)="特",LEFT(R383)="実",AND(OR(LEFT(R383,2)="US",LEFT(R383,2)="WO",LEFT(R383,2)="GB",LEFT(R383,2)="EP",LEFT(R383,2)="DE"),OR(MID(R383,3,1)="1",MID(R383,3,1)="2",MID(R383,3,1)="3",MID(R383,3,1)="4",MID(R383,3,1)="5",MID(R383,3,1)="6",MID(R383,3,1)="7",MID(R383,3,1)="8",MID(R383,3,1)="9",MID(R383,3,1)="0"))),IF(VLOOKUP(C383,ファミリ引用特許WO!$A$2:$B$241,2,FALSE)+VLOOKUP(C383,ファミリ引用文献WO!$A$2:$C$241,3,FALSE)=0,"ISR無し",IF(COUNTIF(INDIRECT("ファミリ引用特許WO!"&amp;ADDRESS(MATCH(C383,ファミリ引用特許WO!$A$2:$A$241,0),1)&amp;":"&amp;ADDRESS(MATCH(C383,ファミリ引用特許WO!$A$2:$A$241,0),19)),R383)+COUNTIF(INDIRECT("ファミリ引用特許WO!"&amp;ADDRESS(MATCH(C383,ファミリ引用特許WO!$A$2:$A$241,0),1)&amp;":"&amp;ADDRESS(MATCH(C383,ファミリ引用特許WO!$A$2:$A$241,0),19)),S383)+COUNTIF(INDIRECT("ファミリ引用特許WO!"&amp;ADDRESS(MATCH(C383,ファミリ引用特許WO!$A$2:$A$241,0),1)&amp;":"&amp;ADDRESS(MATCH(C383,ファミリ引用特許WO!$A$2:$A$241,0),19)),T383)+COUNTIF(INDIRECT("ファミリ引用特許WO!"&amp;ADDRESS(MATCH(C383,ファミリ引用特許WO!$A$2:$A$241,0),1)&amp;":"&amp;ADDRESS(MATCH(C383,ファミリ引用特許WO!$A$2:$A$241,0),19)),W383)+COUNTIF(INDIRECT("ファミリ引用特許WO!"&amp;ADDRESS(MATCH(C383,ファミリ引用特許WO!$A$2:$A$241,0),1)&amp;":"&amp;ADDRESS(MATCH(C383,ファミリ引用特許WO!$A$2:$A$241,0),19)),Y383)&gt;0,"Yes","No")),"")</f>
        <v>Yes</v>
      </c>
      <c r="AQ383" s="55" t="str">
        <f ca="1">IF(OR(LEFT(R383)="特",LEFT(R383)="実",AND(OR(LEFT(R383,2)="US",LEFT(R383,2)="WO",LEFT(R383,2)="GB",LEFT(R383,2)="EP",LEFT(R383,2)="DE"),OR(MID(R383,3,1)="1",MID(R383,3,1)="2",MID(R383,3,1)="3",MID(R383,3,1)="4",MID(R383,3,1)="5",MID(R383,3,1)="6",MID(R383,3,1)="7",MID(R383,3,1)="8",MID(R383,3,1)="9",MID(R383,3,1)="0"))),IF(VLOOKUP(C383,'ファミリ引用特許表記修正（ex.A2→A）'!$A$2:$B$241,2,FALSE)=0,"family無し",IF(COUNTIF(INDIRECT("'ファミリ引用特許表記修正（ex.A2→A）'!"&amp;ADDRESS(MATCH(C383,'ファミリ引用特許表記修正（ex.A2→A）'!$A$2:$A$241,0),1)&amp;":"&amp;ADDRESS(MATCH(C383,'ファミリ引用特許表記修正（ex.A2→A）'!$A$2:$A$241,0),171)),R383)+COUNTIF(INDIRECT("'ファミリ引用特許表記修正（ex.A2→A）'!"&amp;ADDRESS(MATCH(C383,'ファミリ引用特許表記修正（ex.A2→A）'!$A$2:$A$241,0),1)&amp;":"&amp;ADDRESS(MATCH(C383,'ファミリ引用特許表記修正（ex.A2→A）'!$A$2:$A$241,0),171)),S383)+COUNTIF(INDIRECT("'ファミリ引用特許表記修正（ex.A2→A）'!"&amp;ADDRESS(MATCH(C383,'ファミリ引用特許表記修正（ex.A2→A）'!$A$2:$A$241,0),1)&amp;":"&amp;ADDRESS(MATCH(C383,'ファミリ引用特許表記修正（ex.A2→A）'!$A$2:$A$241,0),171)),T383)+COUNTIF(INDIRECT("'ファミリ引用特許表記修正（ex.A2→A）'!"&amp;ADDRESS(MATCH(C383,'ファミリ引用特許表記修正（ex.A2→A）'!$A$2:$A$241,0),1)&amp;":"&amp;ADDRESS(MATCH(C383,'ファミリ引用特許表記修正（ex.A2→A）'!$A$2:$A$241,0),171)),W383)+COUNTIF(INDIRECT("'ファミリ引用特許表記修正（ex.A2→A）'!"&amp;ADDRESS(MATCH(C383,'ファミリ引用特許表記修正（ex.A2→A）'!$A$2:$A$241,0),1)&amp;":"&amp;ADDRESS(MATCH(C383,'ファミリ引用特許表記修正（ex.A2→A）'!$A$2:$A$241,0),171)),Y383)&gt;0,"Yes","No")),"")</f>
        <v>No</v>
      </c>
      <c r="AR383" s="193"/>
      <c r="AS383" s="55" t="str">
        <f>VLOOKUP(C383,ファミリ引用文献WO!A$2:B$241,2,FALSE)</f>
        <v/>
      </c>
      <c r="AT383" s="58" t="str">
        <f>VLOOKUP(C383,ファミリ引用文献!A$3:B$242,2,FALSE)</f>
        <v>Mount et al : Mosquitoe News (1975), 35(1), 63-6 Toxicity of Pyrethroid &amp; Organophosphorus Adulticides to 5 Species of Mosquitoes./Mount et al. Mosquitoe News (1975), 35(1), 63-6 Toxicity of Pyrethroid and Organophorphonous Adulticides to 5 Species of Mosquitoes.//住友化学 1983-II p.12~26 「新規揮発性ピレスロイド・ペ-パ-スリン 衣料防虫分野への開発/Jap.J.Sanit.Zool.,1981,32(1),p.59-66/JP 05 068459 A, Earth Seiyaku KK, Mar. 23, 1993, Abstract, Database AN 1993-130569, XP002138472.//DATABASE WPI Section Ch, Week 199316 Derwent Publications Ltd., London, GB; Class A60, AN 1993-130569 XP002138472 &amp; JP 05 068459 A (EARTH SEIYAKU KK), 23 March 1993 (1993-03-23)/&amp;#20303;&amp;#21451;&amp;#21270;&amp;#23398; 1989-II p.4~18&amp;#12300;&amp;#26032;&amp;#35215;&amp;#39640;&amp;#12494;&amp;#12483;&amp;#12463;&amp;#24615;&amp;#12500;&amp;#12524;&amp;#12473;&amp;#12525;&amp;#12452;&amp;#12489;&amp;#8220;&amp;#12456;&amp;#12488;&amp;#12483;&amp;#12463;&amp;#8221;&amp;#12398;&amp;#38283;&amp;#30330;&amp;#12301;/JP 07 111850 A, Earth Chem, May 2, 1995, Abstract, Patent Abstracts of Japan vol. 1995, No. 8./PATENT ABSTRACTS OF JAPAN vol. 1995, no. 8, 29 September 1995 (1995-09-29) &amp; JP 07 111850 A (EARTH CHEM), 2 May 1995 (1995-05-02)/0/0/0/0/0/0/0/0/0/0/0/0/0/0/0/0/0/0/0/0/0/0/0/0/0/0/0/0/0/0/0/0/0/0/0/0/0/0/0/0/0/0/0/0/0/0/0/0/0/0/0/0/0/0/0/0/0/0/0/0/0/0/0/0/0/0/0/0/0/0/0/0/0/0/0/0/0/0/0/0/0/0/0/0/0/0/0/0/0/0/0/0/0/0/0/0/0/0/0/0/0/0/0/0/0/0/0/0/0/0/0/0/0/0/0/0/0/0/0/0/0/0/0/0/0/0/0/0/0/0/0/0/0/0/0/0/0/0/0/0/0/0/0/0/0/0/0/0/0/0/0/0/0/0/0/0/0/0/0/0/0/0/0/0/0</v>
      </c>
      <c r="AU383" s="58"/>
      <c r="AV383" s="62" t="str">
        <f ca="1">IF(INDIRECT("審判データ!"&amp;ADDRESS(MATCH(C383,審判データ!$AH$1:$AH$379,0),32))="早期審査の対象とする","早期審査","")</f>
        <v/>
      </c>
      <c r="AW383" s="665" t="str">
        <f t="shared" si="26"/>
        <v/>
      </c>
      <c r="AX383" s="666" t="str">
        <f>IF(LEFT(AE383,3)="日本特",IF(LEFT(C383)="特",VLOOKUP(C383,'本件、証拠文献テーマコード'!G$2:I$376,3,FALSE),VLOOKUP(C383,'本件、証拠文献テーマコード'!B$2:I$376,8,FALSE)),"")</f>
        <v/>
      </c>
      <c r="AY383" s="666" t="str">
        <f>IF(LEFT(AE383,3)="日本特",IF(OR(MID(R383,2,1)="開",MID(R383,2,1)="表",MID(R383,2,1)="登"),VLOOKUP(R383,'本件、証拠文献テーマコード'!C$2:I$379,7,FALSE),VLOOKUP(R383,'本件、証拠文献テーマコード'!G$2:I$379,3,FALSE)),"")</f>
        <v/>
      </c>
      <c r="AZ383" s="54"/>
    </row>
    <row r="384" spans="1:52" ht="27" x14ac:dyDescent="0.15">
      <c r="A384" s="789" t="s">
        <v>23137</v>
      </c>
      <c r="B384" s="586" t="str">
        <f ca="1">IF(A384="",B383,INDIRECT("審判データ!"&amp;ADDRESS(MATCH(A384,審判データ!$HC$1:$HC$379,0),20))&amp;" / "&amp;INDIRECT("審判データ!"&amp;ADDRESS(MATCH(A384,審判データ!$HC$1:$HC$379,0),21)))</f>
        <v>2010 / 29-2</v>
      </c>
      <c r="C384" s="751">
        <v>3771347</v>
      </c>
      <c r="D384" s="413" t="s">
        <v>10323</v>
      </c>
      <c r="E384" s="163" t="s">
        <v>10305</v>
      </c>
      <c r="F384" s="43" t="s">
        <v>10321</v>
      </c>
      <c r="G384" s="43" t="s">
        <v>10327</v>
      </c>
      <c r="H384" s="43" t="s">
        <v>10311</v>
      </c>
      <c r="I384" s="43" t="s">
        <v>10316</v>
      </c>
      <c r="J384" s="43" t="s">
        <v>10318</v>
      </c>
      <c r="K384" s="43" t="s">
        <v>10319</v>
      </c>
      <c r="L384" s="961" t="s">
        <v>23138</v>
      </c>
      <c r="M384" s="963" t="s">
        <v>23139</v>
      </c>
      <c r="N384" s="965" t="s">
        <v>23140</v>
      </c>
      <c r="O384" s="967">
        <v>0</v>
      </c>
      <c r="P384" s="959" t="s">
        <v>23141</v>
      </c>
      <c r="Q384" s="706" t="s">
        <v>23109</v>
      </c>
      <c r="R384" s="707" t="s">
        <v>23142</v>
      </c>
      <c r="S384" s="706"/>
      <c r="T384" s="707"/>
      <c r="U384" s="707" t="s">
        <v>94</v>
      </c>
      <c r="V384" s="706" t="s">
        <v>122</v>
      </c>
      <c r="W384" s="708"/>
      <c r="X384" s="709"/>
      <c r="Y384" s="709"/>
      <c r="Z384" s="91"/>
      <c r="AA384" s="92"/>
      <c r="AB384" s="169"/>
      <c r="AC384" s="94"/>
      <c r="AD384" s="95"/>
      <c r="AE384" s="175"/>
      <c r="AF384" s="176"/>
      <c r="AG384" s="176"/>
      <c r="AH384" s="58"/>
      <c r="AI384" s="58"/>
      <c r="AJ384" s="58"/>
      <c r="AK384" s="59"/>
      <c r="AL384" s="58"/>
      <c r="AM384" s="58"/>
      <c r="AN384" s="58"/>
      <c r="AO384" s="58"/>
      <c r="AP384" s="58" t="str">
        <f ca="1">IF(OR(LEFT(R384)="特",LEFT(R384)="実",AND(OR(LEFT(R384,2)="US",LEFT(R384,2)="WO",LEFT(R384,2)="GB",LEFT(R384,2)="EP",LEFT(R384,2)="DE"),OR(MID(R384,3,1)="1",MID(R384,3,1)="2",MID(R384,3,1)="3",MID(R384,3,1)="4",MID(R384,3,1)="5",MID(R384,3,1)="6",MID(R384,3,1)="7",MID(R384,3,1)="8",MID(R384,3,1)="9",MID(R384,3,1)="0"))),IF(VLOOKUP(C384,ファミリ引用特許WO!$A$2:$B$241,2,FALSE)+VLOOKUP(C384,ファミリ引用文献WO!$A$2:$C$241,3,FALSE)=0,"ISR無し",IF(COUNTIF(INDIRECT("ファミリ引用特許WO!"&amp;ADDRESS(MATCH(C384,ファミリ引用特許WO!$A$2:$A$241,0),1)&amp;":"&amp;ADDRESS(MATCH(C384,ファミリ引用特許WO!$A$2:$A$241,0),19)),R384)+COUNTIF(INDIRECT("ファミリ引用特許WO!"&amp;ADDRESS(MATCH(C384,ファミリ引用特許WO!$A$2:$A$241,0),1)&amp;":"&amp;ADDRESS(MATCH(C384,ファミリ引用特許WO!$A$2:$A$241,0),19)),S384)+COUNTIF(INDIRECT("ファミリ引用特許WO!"&amp;ADDRESS(MATCH(C384,ファミリ引用特許WO!$A$2:$A$241,0),1)&amp;":"&amp;ADDRESS(MATCH(C384,ファミリ引用特許WO!$A$2:$A$241,0),19)),T384)+COUNTIF(INDIRECT("ファミリ引用特許WO!"&amp;ADDRESS(MATCH(C384,ファミリ引用特許WO!$A$2:$A$241,0),1)&amp;":"&amp;ADDRESS(MATCH(C384,ファミリ引用特許WO!$A$2:$A$241,0),19)),W384)+COUNTIF(INDIRECT("ファミリ引用特許WO!"&amp;ADDRESS(MATCH(C384,ファミリ引用特許WO!$A$2:$A$241,0),1)&amp;":"&amp;ADDRESS(MATCH(C384,ファミリ引用特許WO!$A$2:$A$241,0),19)),Y384)&gt;0,"Yes","No")),"")</f>
        <v>ISR無し</v>
      </c>
      <c r="AQ384" s="55" t="str">
        <f ca="1">IF(OR(LEFT(R384)="特",LEFT(R384)="実",AND(OR(LEFT(R384,2)="US",LEFT(R384,2)="WO",LEFT(R384,2)="GB",LEFT(R384,2)="EP",LEFT(R384,2)="DE"),OR(MID(R384,3,1)="1",MID(R384,3,1)="2",MID(R384,3,1)="3",MID(R384,3,1)="4",MID(R384,3,1)="5",MID(R384,3,1)="6",MID(R384,3,1)="7",MID(R384,3,1)="8",MID(R384,3,1)="9",MID(R384,3,1)="0"))),IF(VLOOKUP(C384,'ファミリ引用特許表記修正（ex.A2→A）'!$A$2:$B$241,2,FALSE)=0,"family無し",IF(COUNTIF(INDIRECT("'ファミリ引用特許表記修正（ex.A2→A）'!"&amp;ADDRESS(MATCH(C384,'ファミリ引用特許表記修正（ex.A2→A）'!$A$2:$A$241,0),1)&amp;":"&amp;ADDRESS(MATCH(C384,'ファミリ引用特許表記修正（ex.A2→A）'!$A$2:$A$241,0),171)),R384)+COUNTIF(INDIRECT("'ファミリ引用特許表記修正（ex.A2→A）'!"&amp;ADDRESS(MATCH(C384,'ファミリ引用特許表記修正（ex.A2→A）'!$A$2:$A$241,0),1)&amp;":"&amp;ADDRESS(MATCH(C384,'ファミリ引用特許表記修正（ex.A2→A）'!$A$2:$A$241,0),171)),S384)+COUNTIF(INDIRECT("'ファミリ引用特許表記修正（ex.A2→A）'!"&amp;ADDRESS(MATCH(C384,'ファミリ引用特許表記修正（ex.A2→A）'!$A$2:$A$241,0),1)&amp;":"&amp;ADDRESS(MATCH(C384,'ファミリ引用特許表記修正（ex.A2→A）'!$A$2:$A$241,0),171)),T384)+COUNTIF(INDIRECT("'ファミリ引用特許表記修正（ex.A2→A）'!"&amp;ADDRESS(MATCH(C384,'ファミリ引用特許表記修正（ex.A2→A）'!$A$2:$A$241,0),1)&amp;":"&amp;ADDRESS(MATCH(C384,'ファミリ引用特許表記修正（ex.A2→A）'!$A$2:$A$241,0),171)),W384)+COUNTIF(INDIRECT("'ファミリ引用特許表記修正（ex.A2→A）'!"&amp;ADDRESS(MATCH(C384,'ファミリ引用特許表記修正（ex.A2→A）'!$A$2:$A$241,0),1)&amp;":"&amp;ADDRESS(MATCH(C384,'ファミリ引用特許表記修正（ex.A2→A）'!$A$2:$A$241,0),171)),Y384)&gt;0,"Yes","No")),"")</f>
        <v>No</v>
      </c>
      <c r="AR384" s="193"/>
      <c r="AS384" s="55" t="str">
        <f>VLOOKUP(C384,ファミリ引用文献WO!A$2:B$241,2,FALSE)</f>
        <v/>
      </c>
      <c r="AT384" s="58" t="str">
        <f>VLOOKUP(C384,ファミリ引用文献!A$3:B$242,2,FALSE)</f>
        <v/>
      </c>
      <c r="AU384" s="58"/>
      <c r="AV384" s="62" t="str">
        <f ca="1">IF(INDIRECT("審判データ!"&amp;ADDRESS(MATCH(C384,審判データ!$AH$1:$AH$379,0),32))="早期審査の対象とする","早期審査","")</f>
        <v/>
      </c>
      <c r="AW384" s="665" t="str">
        <f t="shared" si="26"/>
        <v/>
      </c>
      <c r="AX384" s="666" t="str">
        <f>IF(LEFT(AE384,3)="日本特",IF(LEFT(C384)="特",VLOOKUP(C384,'本件、証拠文献テーマコード'!G$2:I$376,3,FALSE),VLOOKUP(C384,'本件、証拠文献テーマコード'!B$2:I$376,8,FALSE)),"")</f>
        <v/>
      </c>
      <c r="AY384" s="666" t="str">
        <f>IF(LEFT(AE384,3)="日本特",IF(OR(MID(R384,2,1)="開",MID(R384,2,1)="表",MID(R384,2,1)="登"),VLOOKUP(R384,'本件、証拠文献テーマコード'!C$2:I$379,7,FALSE),VLOOKUP(R384,'本件、証拠文献テーマコード'!G$2:I$379,3,FALSE)),"")</f>
        <v/>
      </c>
      <c r="AZ384" s="54"/>
    </row>
    <row r="385" spans="1:52" ht="27" x14ac:dyDescent="0.15">
      <c r="A385" s="772"/>
      <c r="B385" s="586" t="str">
        <f ca="1">IF(A385="",B384,INDIRECT("審判データ!"&amp;ADDRESS(MATCH(A385,審判データ!$HC$1:$HC$379,0),20))&amp;" / "&amp;INDIRECT("審判データ!"&amp;ADDRESS(MATCH(A385,審判データ!$HC$1:$HC$379,0),21)))</f>
        <v>2010 / 29-2</v>
      </c>
      <c r="C385" s="751">
        <v>3771347</v>
      </c>
      <c r="D385" s="413" t="s">
        <v>10323</v>
      </c>
      <c r="E385" s="163" t="s">
        <v>10305</v>
      </c>
      <c r="F385" s="43" t="s">
        <v>10321</v>
      </c>
      <c r="G385" s="43" t="s">
        <v>10327</v>
      </c>
      <c r="H385" s="43" t="s">
        <v>10311</v>
      </c>
      <c r="I385" s="43" t="s">
        <v>10316</v>
      </c>
      <c r="J385" s="43" t="s">
        <v>10318</v>
      </c>
      <c r="K385" s="43" t="s">
        <v>10319</v>
      </c>
      <c r="L385" s="970"/>
      <c r="M385" s="971"/>
      <c r="N385" s="972"/>
      <c r="O385" s="974"/>
      <c r="P385" s="976"/>
      <c r="Q385" s="706" t="s">
        <v>23006</v>
      </c>
      <c r="R385" s="707" t="s">
        <v>23143</v>
      </c>
      <c r="S385" s="706"/>
      <c r="T385" s="707"/>
      <c r="U385" s="707" t="s">
        <v>94</v>
      </c>
      <c r="V385" s="706" t="s">
        <v>203</v>
      </c>
      <c r="W385" s="708"/>
      <c r="X385" s="709"/>
      <c r="Y385" s="709"/>
      <c r="Z385" s="91"/>
      <c r="AA385" s="92"/>
      <c r="AB385" s="169"/>
      <c r="AC385" s="94"/>
      <c r="AD385" s="95"/>
      <c r="AE385" s="175"/>
      <c r="AF385" s="176"/>
      <c r="AG385" s="176"/>
      <c r="AH385" s="58"/>
      <c r="AI385" s="58"/>
      <c r="AJ385" s="58"/>
      <c r="AK385" s="59"/>
      <c r="AL385" s="58"/>
      <c r="AM385" s="58"/>
      <c r="AN385" s="58"/>
      <c r="AO385" s="58"/>
      <c r="AP385" s="58" t="str">
        <f ca="1">IF(OR(LEFT(R385)="特",LEFT(R385)="実",AND(OR(LEFT(R385,2)="US",LEFT(R385,2)="WO",LEFT(R385,2)="GB",LEFT(R385,2)="EP",LEFT(R385,2)="DE"),OR(MID(R385,3,1)="1",MID(R385,3,1)="2",MID(R385,3,1)="3",MID(R385,3,1)="4",MID(R385,3,1)="5",MID(R385,3,1)="6",MID(R385,3,1)="7",MID(R385,3,1)="8",MID(R385,3,1)="9",MID(R385,3,1)="0"))),IF(VLOOKUP(C385,ファミリ引用特許WO!$A$2:$B$241,2,FALSE)+VLOOKUP(C385,ファミリ引用文献WO!$A$2:$C$241,3,FALSE)=0,"ISR無し",IF(COUNTIF(INDIRECT("ファミリ引用特許WO!"&amp;ADDRESS(MATCH(C385,ファミリ引用特許WO!$A$2:$A$241,0),1)&amp;":"&amp;ADDRESS(MATCH(C385,ファミリ引用特許WO!$A$2:$A$241,0),19)),R385)+COUNTIF(INDIRECT("ファミリ引用特許WO!"&amp;ADDRESS(MATCH(C385,ファミリ引用特許WO!$A$2:$A$241,0),1)&amp;":"&amp;ADDRESS(MATCH(C385,ファミリ引用特許WO!$A$2:$A$241,0),19)),S385)+COUNTIF(INDIRECT("ファミリ引用特許WO!"&amp;ADDRESS(MATCH(C385,ファミリ引用特許WO!$A$2:$A$241,0),1)&amp;":"&amp;ADDRESS(MATCH(C385,ファミリ引用特許WO!$A$2:$A$241,0),19)),T385)+COUNTIF(INDIRECT("ファミリ引用特許WO!"&amp;ADDRESS(MATCH(C385,ファミリ引用特許WO!$A$2:$A$241,0),1)&amp;":"&amp;ADDRESS(MATCH(C385,ファミリ引用特許WO!$A$2:$A$241,0),19)),W385)+COUNTIF(INDIRECT("ファミリ引用特許WO!"&amp;ADDRESS(MATCH(C385,ファミリ引用特許WO!$A$2:$A$241,0),1)&amp;":"&amp;ADDRESS(MATCH(C385,ファミリ引用特許WO!$A$2:$A$241,0),19)),Y385)&gt;0,"Yes","No")),"")</f>
        <v>ISR無し</v>
      </c>
      <c r="AQ385" s="55" t="str">
        <f ca="1">IF(OR(LEFT(R385)="特",LEFT(R385)="実",AND(OR(LEFT(R385,2)="US",LEFT(R385,2)="WO",LEFT(R385,2)="GB",LEFT(R385,2)="EP",LEFT(R385,2)="DE"),OR(MID(R385,3,1)="1",MID(R385,3,1)="2",MID(R385,3,1)="3",MID(R385,3,1)="4",MID(R385,3,1)="5",MID(R385,3,1)="6",MID(R385,3,1)="7",MID(R385,3,1)="8",MID(R385,3,1)="9",MID(R385,3,1)="0"))),IF(VLOOKUP(C385,'ファミリ引用特許表記修正（ex.A2→A）'!$A$2:$B$241,2,FALSE)=0,"family無し",IF(COUNTIF(INDIRECT("'ファミリ引用特許表記修正（ex.A2→A）'!"&amp;ADDRESS(MATCH(C385,'ファミリ引用特許表記修正（ex.A2→A）'!$A$2:$A$241,0),1)&amp;":"&amp;ADDRESS(MATCH(C385,'ファミリ引用特許表記修正（ex.A2→A）'!$A$2:$A$241,0),171)),R385)+COUNTIF(INDIRECT("'ファミリ引用特許表記修正（ex.A2→A）'!"&amp;ADDRESS(MATCH(C385,'ファミリ引用特許表記修正（ex.A2→A）'!$A$2:$A$241,0),1)&amp;":"&amp;ADDRESS(MATCH(C385,'ファミリ引用特許表記修正（ex.A2→A）'!$A$2:$A$241,0),171)),S385)+COUNTIF(INDIRECT("'ファミリ引用特許表記修正（ex.A2→A）'!"&amp;ADDRESS(MATCH(C385,'ファミリ引用特許表記修正（ex.A2→A）'!$A$2:$A$241,0),1)&amp;":"&amp;ADDRESS(MATCH(C385,'ファミリ引用特許表記修正（ex.A2→A）'!$A$2:$A$241,0),171)),T385)+COUNTIF(INDIRECT("'ファミリ引用特許表記修正（ex.A2→A）'!"&amp;ADDRESS(MATCH(C385,'ファミリ引用特許表記修正（ex.A2→A）'!$A$2:$A$241,0),1)&amp;":"&amp;ADDRESS(MATCH(C385,'ファミリ引用特許表記修正（ex.A2→A）'!$A$2:$A$241,0),171)),W385)+COUNTIF(INDIRECT("'ファミリ引用特許表記修正（ex.A2→A）'!"&amp;ADDRESS(MATCH(C385,'ファミリ引用特許表記修正（ex.A2→A）'!$A$2:$A$241,0),1)&amp;":"&amp;ADDRESS(MATCH(C385,'ファミリ引用特許表記修正（ex.A2→A）'!$A$2:$A$241,0),171)),Y385)&gt;0,"Yes","No")),"")</f>
        <v>No</v>
      </c>
      <c r="AR385" s="193"/>
      <c r="AS385" s="55" t="str">
        <f>VLOOKUP(C385,ファミリ引用文献WO!A$2:B$241,2,FALSE)</f>
        <v/>
      </c>
      <c r="AT385" s="58" t="str">
        <f>VLOOKUP(C385,ファミリ引用文献!A$3:B$242,2,FALSE)</f>
        <v/>
      </c>
      <c r="AU385" s="58"/>
      <c r="AV385" s="62" t="str">
        <f ca="1">IF(INDIRECT("審判データ!"&amp;ADDRESS(MATCH(C385,審判データ!$AH$1:$AH$379,0),32))="早期審査の対象とする","早期審査","")</f>
        <v/>
      </c>
      <c r="AW385" s="665" t="str">
        <f t="shared" si="26"/>
        <v/>
      </c>
      <c r="AX385" s="666" t="str">
        <f>IF(LEFT(AE385,3)="日本特",IF(LEFT(C385)="特",VLOOKUP(C385,'本件、証拠文献テーマコード'!G$2:I$376,3,FALSE),VLOOKUP(C385,'本件、証拠文献テーマコード'!B$2:I$376,8,FALSE)),"")</f>
        <v/>
      </c>
      <c r="AY385" s="666" t="str">
        <f>IF(LEFT(AE385,3)="日本特",IF(OR(MID(R385,2,1)="開",MID(R385,2,1)="表",MID(R385,2,1)="登"),VLOOKUP(R385,'本件、証拠文献テーマコード'!C$2:I$379,7,FALSE),VLOOKUP(R385,'本件、証拠文献テーマコード'!G$2:I$379,3,FALSE)),"")</f>
        <v/>
      </c>
      <c r="AZ385" s="54"/>
    </row>
    <row r="386" spans="1:52" ht="27" x14ac:dyDescent="0.15">
      <c r="A386" s="772"/>
      <c r="B386" s="586" t="str">
        <f ca="1">IF(A386="",B385,INDIRECT("審判データ!"&amp;ADDRESS(MATCH(A386,審判データ!$HC$1:$HC$379,0),20))&amp;" / "&amp;INDIRECT("審判データ!"&amp;ADDRESS(MATCH(A386,審判データ!$HC$1:$HC$379,0),21)))</f>
        <v>2010 / 29-2</v>
      </c>
      <c r="C386" s="751">
        <v>3771347</v>
      </c>
      <c r="D386" s="413" t="s">
        <v>10323</v>
      </c>
      <c r="E386" s="163" t="s">
        <v>10305</v>
      </c>
      <c r="F386" s="43" t="s">
        <v>10321</v>
      </c>
      <c r="G386" s="43" t="s">
        <v>10327</v>
      </c>
      <c r="H386" s="43" t="s">
        <v>10311</v>
      </c>
      <c r="I386" s="43" t="s">
        <v>10316</v>
      </c>
      <c r="J386" s="43" t="s">
        <v>10318</v>
      </c>
      <c r="K386" s="43" t="s">
        <v>10319</v>
      </c>
      <c r="L386" s="970"/>
      <c r="M386" s="971"/>
      <c r="N386" s="972"/>
      <c r="O386" s="974"/>
      <c r="P386" s="976"/>
      <c r="Q386" s="706" t="s">
        <v>3012</v>
      </c>
      <c r="R386" s="707" t="s">
        <v>23144</v>
      </c>
      <c r="S386" s="706"/>
      <c r="T386" s="707"/>
      <c r="U386" s="707" t="s">
        <v>94</v>
      </c>
      <c r="V386" s="706" t="s">
        <v>203</v>
      </c>
      <c r="W386" s="708"/>
      <c r="X386" s="709"/>
      <c r="Y386" s="709"/>
      <c r="Z386" s="91"/>
      <c r="AA386" s="92"/>
      <c r="AB386" s="169"/>
      <c r="AC386" s="94"/>
      <c r="AD386" s="95"/>
      <c r="AE386" s="175"/>
      <c r="AF386" s="176"/>
      <c r="AG386" s="176"/>
      <c r="AH386" s="58"/>
      <c r="AI386" s="58"/>
      <c r="AJ386" s="58"/>
      <c r="AK386" s="59"/>
      <c r="AL386" s="58"/>
      <c r="AM386" s="58"/>
      <c r="AN386" s="58"/>
      <c r="AO386" s="58"/>
      <c r="AP386" s="58" t="str">
        <f ca="1">IF(OR(LEFT(R386)="特",LEFT(R386)="実",AND(OR(LEFT(R386,2)="US",LEFT(R386,2)="WO",LEFT(R386,2)="GB",LEFT(R386,2)="EP",LEFT(R386,2)="DE"),OR(MID(R386,3,1)="1",MID(R386,3,1)="2",MID(R386,3,1)="3",MID(R386,3,1)="4",MID(R386,3,1)="5",MID(R386,3,1)="6",MID(R386,3,1)="7",MID(R386,3,1)="8",MID(R386,3,1)="9",MID(R386,3,1)="0"))),IF(VLOOKUP(C386,ファミリ引用特許WO!$A$2:$B$241,2,FALSE)+VLOOKUP(C386,ファミリ引用文献WO!$A$2:$C$241,3,FALSE)=0,"ISR無し",IF(COUNTIF(INDIRECT("ファミリ引用特許WO!"&amp;ADDRESS(MATCH(C386,ファミリ引用特許WO!$A$2:$A$241,0),1)&amp;":"&amp;ADDRESS(MATCH(C386,ファミリ引用特許WO!$A$2:$A$241,0),19)),R386)+COUNTIF(INDIRECT("ファミリ引用特許WO!"&amp;ADDRESS(MATCH(C386,ファミリ引用特許WO!$A$2:$A$241,0),1)&amp;":"&amp;ADDRESS(MATCH(C386,ファミリ引用特許WO!$A$2:$A$241,0),19)),S386)+COUNTIF(INDIRECT("ファミリ引用特許WO!"&amp;ADDRESS(MATCH(C386,ファミリ引用特許WO!$A$2:$A$241,0),1)&amp;":"&amp;ADDRESS(MATCH(C386,ファミリ引用特許WO!$A$2:$A$241,0),19)),T386)+COUNTIF(INDIRECT("ファミリ引用特許WO!"&amp;ADDRESS(MATCH(C386,ファミリ引用特許WO!$A$2:$A$241,0),1)&amp;":"&amp;ADDRESS(MATCH(C386,ファミリ引用特許WO!$A$2:$A$241,0),19)),W386)+COUNTIF(INDIRECT("ファミリ引用特許WO!"&amp;ADDRESS(MATCH(C386,ファミリ引用特許WO!$A$2:$A$241,0),1)&amp;":"&amp;ADDRESS(MATCH(C386,ファミリ引用特許WO!$A$2:$A$241,0),19)),Y386)&gt;0,"Yes","No")),"")</f>
        <v>ISR無し</v>
      </c>
      <c r="AQ386" s="55" t="str">
        <f ca="1">IF(OR(LEFT(R386)="特",LEFT(R386)="実",AND(OR(LEFT(R386,2)="US",LEFT(R386,2)="WO",LEFT(R386,2)="GB",LEFT(R386,2)="EP",LEFT(R386,2)="DE"),OR(MID(R386,3,1)="1",MID(R386,3,1)="2",MID(R386,3,1)="3",MID(R386,3,1)="4",MID(R386,3,1)="5",MID(R386,3,1)="6",MID(R386,3,1)="7",MID(R386,3,1)="8",MID(R386,3,1)="9",MID(R386,3,1)="0"))),IF(VLOOKUP(C386,'ファミリ引用特許表記修正（ex.A2→A）'!$A$2:$B$241,2,FALSE)=0,"family無し",IF(COUNTIF(INDIRECT("'ファミリ引用特許表記修正（ex.A2→A）'!"&amp;ADDRESS(MATCH(C386,'ファミリ引用特許表記修正（ex.A2→A）'!$A$2:$A$241,0),1)&amp;":"&amp;ADDRESS(MATCH(C386,'ファミリ引用特許表記修正（ex.A2→A）'!$A$2:$A$241,0),171)),R386)+COUNTIF(INDIRECT("'ファミリ引用特許表記修正（ex.A2→A）'!"&amp;ADDRESS(MATCH(C386,'ファミリ引用特許表記修正（ex.A2→A）'!$A$2:$A$241,0),1)&amp;":"&amp;ADDRESS(MATCH(C386,'ファミリ引用特許表記修正（ex.A2→A）'!$A$2:$A$241,0),171)),S386)+COUNTIF(INDIRECT("'ファミリ引用特許表記修正（ex.A2→A）'!"&amp;ADDRESS(MATCH(C386,'ファミリ引用特許表記修正（ex.A2→A）'!$A$2:$A$241,0),1)&amp;":"&amp;ADDRESS(MATCH(C386,'ファミリ引用特許表記修正（ex.A2→A）'!$A$2:$A$241,0),171)),T386)+COUNTIF(INDIRECT("'ファミリ引用特許表記修正（ex.A2→A）'!"&amp;ADDRESS(MATCH(C386,'ファミリ引用特許表記修正（ex.A2→A）'!$A$2:$A$241,0),1)&amp;":"&amp;ADDRESS(MATCH(C386,'ファミリ引用特許表記修正（ex.A2→A）'!$A$2:$A$241,0),171)),W386)+COUNTIF(INDIRECT("'ファミリ引用特許表記修正（ex.A2→A）'!"&amp;ADDRESS(MATCH(C386,'ファミリ引用特許表記修正（ex.A2→A）'!$A$2:$A$241,0),1)&amp;":"&amp;ADDRESS(MATCH(C386,'ファミリ引用特許表記修正（ex.A2→A）'!$A$2:$A$241,0),171)),Y386)&gt;0,"Yes","No")),"")</f>
        <v>No</v>
      </c>
      <c r="AR386" s="193"/>
      <c r="AS386" s="55" t="str">
        <f>VLOOKUP(C386,ファミリ引用文献WO!A$2:B$241,2,FALSE)</f>
        <v/>
      </c>
      <c r="AT386" s="58" t="str">
        <f>VLOOKUP(C386,ファミリ引用文献!A$3:B$242,2,FALSE)</f>
        <v/>
      </c>
      <c r="AU386" s="58"/>
      <c r="AV386" s="62" t="str">
        <f ca="1">IF(INDIRECT("審判データ!"&amp;ADDRESS(MATCH(C386,審判データ!$AH$1:$AH$379,0),32))="早期審査の対象とする","早期審査","")</f>
        <v/>
      </c>
      <c r="AW386" s="665" t="str">
        <f t="shared" si="26"/>
        <v/>
      </c>
      <c r="AX386" s="666" t="str">
        <f>IF(LEFT(AE386,3)="日本特",IF(LEFT(C386)="特",VLOOKUP(C386,'本件、証拠文献テーマコード'!G$2:I$376,3,FALSE),VLOOKUP(C386,'本件、証拠文献テーマコード'!B$2:I$376,8,FALSE)),"")</f>
        <v/>
      </c>
      <c r="AY386" s="666" t="str">
        <f>IF(LEFT(AE386,3)="日本特",IF(OR(MID(R386,2,1)="開",MID(R386,2,1)="表",MID(R386,2,1)="登"),VLOOKUP(R386,'本件、証拠文献テーマコード'!C$2:I$379,7,FALSE),VLOOKUP(R386,'本件、証拠文献テーマコード'!G$2:I$379,3,FALSE)),"")</f>
        <v/>
      </c>
      <c r="AZ386" s="54"/>
    </row>
    <row r="387" spans="1:52" ht="27" x14ac:dyDescent="0.15">
      <c r="A387" s="772"/>
      <c r="B387" s="586" t="str">
        <f ca="1">IF(A387="",B386,INDIRECT("審判データ!"&amp;ADDRESS(MATCH(A387,審判データ!$HC$1:$HC$379,0),20))&amp;" / "&amp;INDIRECT("審判データ!"&amp;ADDRESS(MATCH(A387,審判データ!$HC$1:$HC$379,0),21)))</f>
        <v>2010 / 29-2</v>
      </c>
      <c r="C387" s="751">
        <v>3771347</v>
      </c>
      <c r="D387" s="413" t="s">
        <v>10323</v>
      </c>
      <c r="E387" s="163" t="s">
        <v>10305</v>
      </c>
      <c r="F387" s="43" t="s">
        <v>10321</v>
      </c>
      <c r="G387" s="43" t="s">
        <v>10327</v>
      </c>
      <c r="H387" s="43" t="s">
        <v>10311</v>
      </c>
      <c r="I387" s="43" t="s">
        <v>10316</v>
      </c>
      <c r="J387" s="43" t="s">
        <v>10318</v>
      </c>
      <c r="K387" s="43" t="s">
        <v>10319</v>
      </c>
      <c r="L387" s="970"/>
      <c r="M387" s="971"/>
      <c r="N387" s="972"/>
      <c r="O387" s="974"/>
      <c r="P387" s="976"/>
      <c r="Q387" s="706" t="s">
        <v>3023</v>
      </c>
      <c r="R387" s="707" t="s">
        <v>23145</v>
      </c>
      <c r="S387" s="706"/>
      <c r="T387" s="707"/>
      <c r="U387" s="707" t="s">
        <v>94</v>
      </c>
      <c r="V387" s="706" t="s">
        <v>203</v>
      </c>
      <c r="W387" s="708"/>
      <c r="X387" s="709"/>
      <c r="Y387" s="709"/>
      <c r="Z387" s="91"/>
      <c r="AA387" s="92"/>
      <c r="AB387" s="169"/>
      <c r="AC387" s="94"/>
      <c r="AD387" s="95"/>
      <c r="AE387" s="175"/>
      <c r="AF387" s="176"/>
      <c r="AG387" s="176"/>
      <c r="AH387" s="58"/>
      <c r="AI387" s="58"/>
      <c r="AJ387" s="58"/>
      <c r="AK387" s="59"/>
      <c r="AL387" s="58"/>
      <c r="AM387" s="58"/>
      <c r="AN387" s="58"/>
      <c r="AO387" s="58"/>
      <c r="AP387" s="58" t="str">
        <f ca="1">IF(OR(LEFT(R387)="特",LEFT(R387)="実",AND(OR(LEFT(R387,2)="US",LEFT(R387,2)="WO",LEFT(R387,2)="GB",LEFT(R387,2)="EP",LEFT(R387,2)="DE"),OR(MID(R387,3,1)="1",MID(R387,3,1)="2",MID(R387,3,1)="3",MID(R387,3,1)="4",MID(R387,3,1)="5",MID(R387,3,1)="6",MID(R387,3,1)="7",MID(R387,3,1)="8",MID(R387,3,1)="9",MID(R387,3,1)="0"))),IF(VLOOKUP(C387,ファミリ引用特許WO!$A$2:$B$241,2,FALSE)+VLOOKUP(C387,ファミリ引用文献WO!$A$2:$C$241,3,FALSE)=0,"ISR無し",IF(COUNTIF(INDIRECT("ファミリ引用特許WO!"&amp;ADDRESS(MATCH(C387,ファミリ引用特許WO!$A$2:$A$241,0),1)&amp;":"&amp;ADDRESS(MATCH(C387,ファミリ引用特許WO!$A$2:$A$241,0),19)),R387)+COUNTIF(INDIRECT("ファミリ引用特許WO!"&amp;ADDRESS(MATCH(C387,ファミリ引用特許WO!$A$2:$A$241,0),1)&amp;":"&amp;ADDRESS(MATCH(C387,ファミリ引用特許WO!$A$2:$A$241,0),19)),S387)+COUNTIF(INDIRECT("ファミリ引用特許WO!"&amp;ADDRESS(MATCH(C387,ファミリ引用特許WO!$A$2:$A$241,0),1)&amp;":"&amp;ADDRESS(MATCH(C387,ファミリ引用特許WO!$A$2:$A$241,0),19)),T387)+COUNTIF(INDIRECT("ファミリ引用特許WO!"&amp;ADDRESS(MATCH(C387,ファミリ引用特許WO!$A$2:$A$241,0),1)&amp;":"&amp;ADDRESS(MATCH(C387,ファミリ引用特許WO!$A$2:$A$241,0),19)),W387)+COUNTIF(INDIRECT("ファミリ引用特許WO!"&amp;ADDRESS(MATCH(C387,ファミリ引用特許WO!$A$2:$A$241,0),1)&amp;":"&amp;ADDRESS(MATCH(C387,ファミリ引用特許WO!$A$2:$A$241,0),19)),Y387)&gt;0,"Yes","No")),"")</f>
        <v>ISR無し</v>
      </c>
      <c r="AQ387" s="55" t="str">
        <f ca="1">IF(OR(LEFT(R387)="特",LEFT(R387)="実",AND(OR(LEFT(R387,2)="US",LEFT(R387,2)="WO",LEFT(R387,2)="GB",LEFT(R387,2)="EP",LEFT(R387,2)="DE"),OR(MID(R387,3,1)="1",MID(R387,3,1)="2",MID(R387,3,1)="3",MID(R387,3,1)="4",MID(R387,3,1)="5",MID(R387,3,1)="6",MID(R387,3,1)="7",MID(R387,3,1)="8",MID(R387,3,1)="9",MID(R387,3,1)="0"))),IF(VLOOKUP(C387,'ファミリ引用特許表記修正（ex.A2→A）'!$A$2:$B$241,2,FALSE)=0,"family無し",IF(COUNTIF(INDIRECT("'ファミリ引用特許表記修正（ex.A2→A）'!"&amp;ADDRESS(MATCH(C387,'ファミリ引用特許表記修正（ex.A2→A）'!$A$2:$A$241,0),1)&amp;":"&amp;ADDRESS(MATCH(C387,'ファミリ引用特許表記修正（ex.A2→A）'!$A$2:$A$241,0),171)),R387)+COUNTIF(INDIRECT("'ファミリ引用特許表記修正（ex.A2→A）'!"&amp;ADDRESS(MATCH(C387,'ファミリ引用特許表記修正（ex.A2→A）'!$A$2:$A$241,0),1)&amp;":"&amp;ADDRESS(MATCH(C387,'ファミリ引用特許表記修正（ex.A2→A）'!$A$2:$A$241,0),171)),S387)+COUNTIF(INDIRECT("'ファミリ引用特許表記修正（ex.A2→A）'!"&amp;ADDRESS(MATCH(C387,'ファミリ引用特許表記修正（ex.A2→A）'!$A$2:$A$241,0),1)&amp;":"&amp;ADDRESS(MATCH(C387,'ファミリ引用特許表記修正（ex.A2→A）'!$A$2:$A$241,0),171)),T387)+COUNTIF(INDIRECT("'ファミリ引用特許表記修正（ex.A2→A）'!"&amp;ADDRESS(MATCH(C387,'ファミリ引用特許表記修正（ex.A2→A）'!$A$2:$A$241,0),1)&amp;":"&amp;ADDRESS(MATCH(C387,'ファミリ引用特許表記修正（ex.A2→A）'!$A$2:$A$241,0),171)),W387)+COUNTIF(INDIRECT("'ファミリ引用特許表記修正（ex.A2→A）'!"&amp;ADDRESS(MATCH(C387,'ファミリ引用特許表記修正（ex.A2→A）'!$A$2:$A$241,0),1)&amp;":"&amp;ADDRESS(MATCH(C387,'ファミリ引用特許表記修正（ex.A2→A）'!$A$2:$A$241,0),171)),Y387)&gt;0,"Yes","No")),"")</f>
        <v>No</v>
      </c>
      <c r="AR387" s="193"/>
      <c r="AS387" s="55" t="str">
        <f>VLOOKUP(C387,ファミリ引用文献WO!A$2:B$241,2,FALSE)</f>
        <v/>
      </c>
      <c r="AT387" s="58" t="str">
        <f>VLOOKUP(C387,ファミリ引用文献!A$3:B$242,2,FALSE)</f>
        <v/>
      </c>
      <c r="AU387" s="58"/>
      <c r="AV387" s="62" t="str">
        <f ca="1">IF(INDIRECT("審判データ!"&amp;ADDRESS(MATCH(C387,審判データ!$AH$1:$AH$379,0),32))="早期審査の対象とする","早期審査","")</f>
        <v/>
      </c>
      <c r="AW387" s="665" t="str">
        <f t="shared" si="26"/>
        <v/>
      </c>
      <c r="AX387" s="666" t="str">
        <f>IF(LEFT(AE387,3)="日本特",IF(LEFT(C387)="特",VLOOKUP(C387,'本件、証拠文献テーマコード'!G$2:I$376,3,FALSE),VLOOKUP(C387,'本件、証拠文献テーマコード'!B$2:I$376,8,FALSE)),"")</f>
        <v/>
      </c>
      <c r="AY387" s="666" t="str">
        <f>IF(LEFT(AE387,3)="日本特",IF(OR(MID(R387,2,1)="開",MID(R387,2,1)="表",MID(R387,2,1)="登"),VLOOKUP(R387,'本件、証拠文献テーマコード'!C$2:I$379,7,FALSE),VLOOKUP(R387,'本件、証拠文献テーマコード'!G$2:I$379,3,FALSE)),"")</f>
        <v/>
      </c>
      <c r="AZ387" s="54"/>
    </row>
    <row r="388" spans="1:52" ht="27" x14ac:dyDescent="0.15">
      <c r="A388" s="772"/>
      <c r="B388" s="586" t="str">
        <f ca="1">IF(A388="",B387,INDIRECT("審判データ!"&amp;ADDRESS(MATCH(A388,審判データ!$HC$1:$HC$379,0),20))&amp;" / "&amp;INDIRECT("審判データ!"&amp;ADDRESS(MATCH(A388,審判データ!$HC$1:$HC$379,0),21)))</f>
        <v>2010 / 29-2</v>
      </c>
      <c r="C388" s="751">
        <v>3771347</v>
      </c>
      <c r="D388" s="413" t="s">
        <v>10323</v>
      </c>
      <c r="E388" s="163" t="s">
        <v>10305</v>
      </c>
      <c r="F388" s="43" t="s">
        <v>10321</v>
      </c>
      <c r="G388" s="43" t="s">
        <v>10327</v>
      </c>
      <c r="H388" s="43" t="s">
        <v>10311</v>
      </c>
      <c r="I388" s="43" t="s">
        <v>10316</v>
      </c>
      <c r="J388" s="43" t="s">
        <v>10318</v>
      </c>
      <c r="K388" s="43" t="s">
        <v>10319</v>
      </c>
      <c r="L388" s="962"/>
      <c r="M388" s="964"/>
      <c r="N388" s="966"/>
      <c r="O388" s="975"/>
      <c r="P388" s="977"/>
      <c r="Q388" s="706" t="s">
        <v>3034</v>
      </c>
      <c r="R388" s="707" t="s">
        <v>23146</v>
      </c>
      <c r="S388" s="706"/>
      <c r="T388" s="707"/>
      <c r="U388" s="707" t="s">
        <v>94</v>
      </c>
      <c r="V388" s="706" t="s">
        <v>203</v>
      </c>
      <c r="W388" s="708"/>
      <c r="X388" s="709"/>
      <c r="Y388" s="709"/>
      <c r="Z388" s="91"/>
      <c r="AA388" s="92"/>
      <c r="AB388" s="169"/>
      <c r="AC388" s="94"/>
      <c r="AD388" s="95"/>
      <c r="AE388" s="175"/>
      <c r="AF388" s="176"/>
      <c r="AG388" s="176"/>
      <c r="AH388" s="58"/>
      <c r="AI388" s="58"/>
      <c r="AJ388" s="58"/>
      <c r="AK388" s="59"/>
      <c r="AL388" s="58"/>
      <c r="AM388" s="58"/>
      <c r="AN388" s="58"/>
      <c r="AO388" s="58"/>
      <c r="AP388" s="58" t="str">
        <f ca="1">IF(OR(LEFT(R388)="特",LEFT(R388)="実",AND(OR(LEFT(R388,2)="US",LEFT(R388,2)="WO",LEFT(R388,2)="GB",LEFT(R388,2)="EP",LEFT(R388,2)="DE"),OR(MID(R388,3,1)="1",MID(R388,3,1)="2",MID(R388,3,1)="3",MID(R388,3,1)="4",MID(R388,3,1)="5",MID(R388,3,1)="6",MID(R388,3,1)="7",MID(R388,3,1)="8",MID(R388,3,1)="9",MID(R388,3,1)="0"))),IF(VLOOKUP(C388,ファミリ引用特許WO!$A$2:$B$241,2,FALSE)+VLOOKUP(C388,ファミリ引用文献WO!$A$2:$C$241,3,FALSE)=0,"ISR無し",IF(COUNTIF(INDIRECT("ファミリ引用特許WO!"&amp;ADDRESS(MATCH(C388,ファミリ引用特許WO!$A$2:$A$241,0),1)&amp;":"&amp;ADDRESS(MATCH(C388,ファミリ引用特許WO!$A$2:$A$241,0),19)),R388)+COUNTIF(INDIRECT("ファミリ引用特許WO!"&amp;ADDRESS(MATCH(C388,ファミリ引用特許WO!$A$2:$A$241,0),1)&amp;":"&amp;ADDRESS(MATCH(C388,ファミリ引用特許WO!$A$2:$A$241,0),19)),S388)+COUNTIF(INDIRECT("ファミリ引用特許WO!"&amp;ADDRESS(MATCH(C388,ファミリ引用特許WO!$A$2:$A$241,0),1)&amp;":"&amp;ADDRESS(MATCH(C388,ファミリ引用特許WO!$A$2:$A$241,0),19)),T388)+COUNTIF(INDIRECT("ファミリ引用特許WO!"&amp;ADDRESS(MATCH(C388,ファミリ引用特許WO!$A$2:$A$241,0),1)&amp;":"&amp;ADDRESS(MATCH(C388,ファミリ引用特許WO!$A$2:$A$241,0),19)),W388)+COUNTIF(INDIRECT("ファミリ引用特許WO!"&amp;ADDRESS(MATCH(C388,ファミリ引用特許WO!$A$2:$A$241,0),1)&amp;":"&amp;ADDRESS(MATCH(C388,ファミリ引用特許WO!$A$2:$A$241,0),19)),Y388)&gt;0,"Yes","No")),"")</f>
        <v>ISR無し</v>
      </c>
      <c r="AQ388" s="55" t="str">
        <f ca="1">IF(OR(LEFT(R388)="特",LEFT(R388)="実",AND(OR(LEFT(R388,2)="US",LEFT(R388,2)="WO",LEFT(R388,2)="GB",LEFT(R388,2)="EP",LEFT(R388,2)="DE"),OR(MID(R388,3,1)="1",MID(R388,3,1)="2",MID(R388,3,1)="3",MID(R388,3,1)="4",MID(R388,3,1)="5",MID(R388,3,1)="6",MID(R388,3,1)="7",MID(R388,3,1)="8",MID(R388,3,1)="9",MID(R388,3,1)="0"))),IF(VLOOKUP(C388,'ファミリ引用特許表記修正（ex.A2→A）'!$A$2:$B$241,2,FALSE)=0,"family無し",IF(COUNTIF(INDIRECT("'ファミリ引用特許表記修正（ex.A2→A）'!"&amp;ADDRESS(MATCH(C388,'ファミリ引用特許表記修正（ex.A2→A）'!$A$2:$A$241,0),1)&amp;":"&amp;ADDRESS(MATCH(C388,'ファミリ引用特許表記修正（ex.A2→A）'!$A$2:$A$241,0),171)),R388)+COUNTIF(INDIRECT("'ファミリ引用特許表記修正（ex.A2→A）'!"&amp;ADDRESS(MATCH(C388,'ファミリ引用特許表記修正（ex.A2→A）'!$A$2:$A$241,0),1)&amp;":"&amp;ADDRESS(MATCH(C388,'ファミリ引用特許表記修正（ex.A2→A）'!$A$2:$A$241,0),171)),S388)+COUNTIF(INDIRECT("'ファミリ引用特許表記修正（ex.A2→A）'!"&amp;ADDRESS(MATCH(C388,'ファミリ引用特許表記修正（ex.A2→A）'!$A$2:$A$241,0),1)&amp;":"&amp;ADDRESS(MATCH(C388,'ファミリ引用特許表記修正（ex.A2→A）'!$A$2:$A$241,0),171)),T388)+COUNTIF(INDIRECT("'ファミリ引用特許表記修正（ex.A2→A）'!"&amp;ADDRESS(MATCH(C388,'ファミリ引用特許表記修正（ex.A2→A）'!$A$2:$A$241,0),1)&amp;":"&amp;ADDRESS(MATCH(C388,'ファミリ引用特許表記修正（ex.A2→A）'!$A$2:$A$241,0),171)),W388)+COUNTIF(INDIRECT("'ファミリ引用特許表記修正（ex.A2→A）'!"&amp;ADDRESS(MATCH(C388,'ファミリ引用特許表記修正（ex.A2→A）'!$A$2:$A$241,0),1)&amp;":"&amp;ADDRESS(MATCH(C388,'ファミリ引用特許表記修正（ex.A2→A）'!$A$2:$A$241,0),171)),Y388)&gt;0,"Yes","No")),"")</f>
        <v>No</v>
      </c>
      <c r="AR388" s="193"/>
      <c r="AS388" s="55" t="str">
        <f>VLOOKUP(C388,ファミリ引用文献WO!A$2:B$241,2,FALSE)</f>
        <v/>
      </c>
      <c r="AT388" s="58" t="str">
        <f>VLOOKUP(C388,ファミリ引用文献!A$3:B$242,2,FALSE)</f>
        <v/>
      </c>
      <c r="AU388" s="58"/>
      <c r="AV388" s="62" t="str">
        <f ca="1">IF(INDIRECT("審判データ!"&amp;ADDRESS(MATCH(C388,審判データ!$AH$1:$AH$379,0),32))="早期審査の対象とする","早期審査","")</f>
        <v/>
      </c>
      <c r="AW388" s="665" t="str">
        <f t="shared" si="26"/>
        <v/>
      </c>
      <c r="AX388" s="666" t="str">
        <f>IF(LEFT(AE388,3)="日本特",IF(LEFT(C388)="特",VLOOKUP(C388,'本件、証拠文献テーマコード'!G$2:I$376,3,FALSE),VLOOKUP(C388,'本件、証拠文献テーマコード'!B$2:I$376,8,FALSE)),"")</f>
        <v/>
      </c>
      <c r="AY388" s="666" t="str">
        <f>IF(LEFT(AE388,3)="日本特",IF(OR(MID(R388,2,1)="開",MID(R388,2,1)="表",MID(R388,2,1)="登"),VLOOKUP(R388,'本件、証拠文献テーマコード'!C$2:I$379,7,FALSE),VLOOKUP(R388,'本件、証拠文献テーマコード'!G$2:I$379,3,FALSE)),"")</f>
        <v/>
      </c>
      <c r="AZ388" s="54"/>
    </row>
    <row r="389" spans="1:52" ht="27" x14ac:dyDescent="0.15">
      <c r="A389" s="771" t="s">
        <v>23147</v>
      </c>
      <c r="B389" s="586" t="str">
        <f ca="1">IF(A389="",B388,INDIRECT("審判データ!"&amp;ADDRESS(MATCH(A389,審判データ!$HC$1:$HC$379,0),20))&amp;" / "&amp;INDIRECT("審判データ!"&amp;ADDRESS(MATCH(A389,審判データ!$HC$1:$HC$379,0),21)))</f>
        <v>2010 / 29-2</v>
      </c>
      <c r="C389" s="755">
        <v>3998073</v>
      </c>
      <c r="D389" s="756" t="s">
        <v>10359</v>
      </c>
      <c r="E389" s="163" t="s">
        <v>10340</v>
      </c>
      <c r="F389" s="43" t="s">
        <v>10357</v>
      </c>
      <c r="G389" s="43" t="s">
        <v>138</v>
      </c>
      <c r="H389" s="43" t="s">
        <v>10346</v>
      </c>
      <c r="I389" s="43" t="s">
        <v>10353</v>
      </c>
      <c r="J389" s="43" t="s">
        <v>10354</v>
      </c>
      <c r="K389" s="43" t="s">
        <v>10356</v>
      </c>
      <c r="L389" s="961" t="s">
        <v>23148</v>
      </c>
      <c r="M389" s="963" t="s">
        <v>23106</v>
      </c>
      <c r="N389" s="965" t="s">
        <v>23149</v>
      </c>
      <c r="O389" s="967">
        <v>0</v>
      </c>
      <c r="P389" s="959" t="s">
        <v>23150</v>
      </c>
      <c r="Q389" s="706" t="s">
        <v>1377</v>
      </c>
      <c r="R389" s="707" t="s">
        <v>23151</v>
      </c>
      <c r="S389" s="706"/>
      <c r="T389" s="707"/>
      <c r="U389" s="588" t="s">
        <v>94</v>
      </c>
      <c r="V389" s="591" t="s">
        <v>122</v>
      </c>
      <c r="W389" s="708"/>
      <c r="X389" s="709"/>
      <c r="Y389" s="709"/>
      <c r="Z389" s="91"/>
      <c r="AA389" s="92"/>
      <c r="AB389" s="169"/>
      <c r="AC389" s="94"/>
      <c r="AD389" s="95"/>
      <c r="AE389" s="175"/>
      <c r="AF389" s="176"/>
      <c r="AG389" s="176"/>
      <c r="AH389" s="58"/>
      <c r="AI389" s="58"/>
      <c r="AJ389" s="58"/>
      <c r="AK389" s="59"/>
      <c r="AL389" s="58"/>
      <c r="AM389" s="58"/>
      <c r="AN389" s="58"/>
      <c r="AO389" s="58"/>
      <c r="AP389" s="58" t="str">
        <f ca="1">IF(OR(LEFT(R389)="特",LEFT(R389)="実",AND(OR(LEFT(R389,2)="US",LEFT(R389,2)="WO",LEFT(R389,2)="GB",LEFT(R389,2)="EP",LEFT(R389,2)="DE"),OR(MID(R389,3,1)="1",MID(R389,3,1)="2",MID(R389,3,1)="3",MID(R389,3,1)="4",MID(R389,3,1)="5",MID(R389,3,1)="6",MID(R389,3,1)="7",MID(R389,3,1)="8",MID(R389,3,1)="9",MID(R389,3,1)="0"))),IF(VLOOKUP(C389,ファミリ引用特許WO!$A$2:$B$241,2,FALSE)+VLOOKUP(C389,ファミリ引用文献WO!$A$2:$C$241,3,FALSE)=0,"ISR無し",IF(COUNTIF(INDIRECT("ファミリ引用特許WO!"&amp;ADDRESS(MATCH(C389,ファミリ引用特許WO!$A$2:$A$241,0),1)&amp;":"&amp;ADDRESS(MATCH(C389,ファミリ引用特許WO!$A$2:$A$241,0),19)),R389)+COUNTIF(INDIRECT("ファミリ引用特許WO!"&amp;ADDRESS(MATCH(C389,ファミリ引用特許WO!$A$2:$A$241,0),1)&amp;":"&amp;ADDRESS(MATCH(C389,ファミリ引用特許WO!$A$2:$A$241,0),19)),S389)+COUNTIF(INDIRECT("ファミリ引用特許WO!"&amp;ADDRESS(MATCH(C389,ファミリ引用特許WO!$A$2:$A$241,0),1)&amp;":"&amp;ADDRESS(MATCH(C389,ファミリ引用特許WO!$A$2:$A$241,0),19)),T389)+COUNTIF(INDIRECT("ファミリ引用特許WO!"&amp;ADDRESS(MATCH(C389,ファミリ引用特許WO!$A$2:$A$241,0),1)&amp;":"&amp;ADDRESS(MATCH(C389,ファミリ引用特許WO!$A$2:$A$241,0),19)),W389)+COUNTIF(INDIRECT("ファミリ引用特許WO!"&amp;ADDRESS(MATCH(C389,ファミリ引用特許WO!$A$2:$A$241,0),1)&amp;":"&amp;ADDRESS(MATCH(C389,ファミリ引用特許WO!$A$2:$A$241,0),19)),Y389)&gt;0,"Yes","No")),"")</f>
        <v>ISR無し</v>
      </c>
      <c r="AQ389" s="55" t="str">
        <f ca="1">IF(OR(LEFT(R389)="特",LEFT(R389)="実",AND(OR(LEFT(R389,2)="US",LEFT(R389,2)="WO",LEFT(R389,2)="GB",LEFT(R389,2)="EP",LEFT(R389,2)="DE"),OR(MID(R389,3,1)="1",MID(R389,3,1)="2",MID(R389,3,1)="3",MID(R389,3,1)="4",MID(R389,3,1)="5",MID(R389,3,1)="6",MID(R389,3,1)="7",MID(R389,3,1)="8",MID(R389,3,1)="9",MID(R389,3,1)="0"))),IF(VLOOKUP(C389,'ファミリ引用特許表記修正（ex.A2→A）'!$A$2:$B$241,2,FALSE)=0,"family無し",IF(COUNTIF(INDIRECT("'ファミリ引用特許表記修正（ex.A2→A）'!"&amp;ADDRESS(MATCH(C389,'ファミリ引用特許表記修正（ex.A2→A）'!$A$2:$A$241,0),1)&amp;":"&amp;ADDRESS(MATCH(C389,'ファミリ引用特許表記修正（ex.A2→A）'!$A$2:$A$241,0),171)),R389)+COUNTIF(INDIRECT("'ファミリ引用特許表記修正（ex.A2→A）'!"&amp;ADDRESS(MATCH(C389,'ファミリ引用特許表記修正（ex.A2→A）'!$A$2:$A$241,0),1)&amp;":"&amp;ADDRESS(MATCH(C389,'ファミリ引用特許表記修正（ex.A2→A）'!$A$2:$A$241,0),171)),S389)+COUNTIF(INDIRECT("'ファミリ引用特許表記修正（ex.A2→A）'!"&amp;ADDRESS(MATCH(C389,'ファミリ引用特許表記修正（ex.A2→A）'!$A$2:$A$241,0),1)&amp;":"&amp;ADDRESS(MATCH(C389,'ファミリ引用特許表記修正（ex.A2→A）'!$A$2:$A$241,0),171)),T389)+COUNTIF(INDIRECT("'ファミリ引用特許表記修正（ex.A2→A）'!"&amp;ADDRESS(MATCH(C389,'ファミリ引用特許表記修正（ex.A2→A）'!$A$2:$A$241,0),1)&amp;":"&amp;ADDRESS(MATCH(C389,'ファミリ引用特許表記修正（ex.A2→A）'!$A$2:$A$241,0),171)),W389)+COUNTIF(INDIRECT("'ファミリ引用特許表記修正（ex.A2→A）'!"&amp;ADDRESS(MATCH(C389,'ファミリ引用特許表記修正（ex.A2→A）'!$A$2:$A$241,0),1)&amp;":"&amp;ADDRESS(MATCH(C389,'ファミリ引用特許表記修正（ex.A2→A）'!$A$2:$A$241,0),171)),Y389)&gt;0,"Yes","No")),"")</f>
        <v>No</v>
      </c>
      <c r="AR389" s="193"/>
      <c r="AS389" s="55" t="str">
        <f>VLOOKUP(C389,ファミリ引用文献WO!A$2:B$241,2,FALSE)</f>
        <v/>
      </c>
      <c r="AT389" s="58" t="str">
        <f>VLOOKUP(C389,ファミリ引用文献!A$3:B$242,2,FALSE)</f>
        <v/>
      </c>
      <c r="AU389" s="58"/>
      <c r="AV389" s="62" t="str">
        <f ca="1">IF(INDIRECT("審判データ!"&amp;ADDRESS(MATCH(C389,審判データ!$AH$1:$AH$379,0),32))="早期審査の対象とする","早期審査","")</f>
        <v/>
      </c>
      <c r="AW389" s="665" t="str">
        <f t="shared" ref="AW389:AW452" si="31">IF(OR(LEFT(AY389)="証",AX389=""),"",IF(LEFT(AX389,5)=LEFT(AY389,5),"一致","不一致"))</f>
        <v/>
      </c>
      <c r="AX389" s="666" t="str">
        <f>IF(LEFT(AE389,3)="日本特",IF(LEFT(C389)="特",VLOOKUP(C389,'本件、証拠文献テーマコード'!G$2:I$376,3,FALSE),VLOOKUP(C389,'本件、証拠文献テーマコード'!B$2:I$376,8,FALSE)),"")</f>
        <v/>
      </c>
      <c r="AY389" s="666" t="str">
        <f>IF(LEFT(AE389,3)="日本特",IF(OR(MID(R389,2,1)="開",MID(R389,2,1)="表",MID(R389,2,1)="登"),VLOOKUP(R389,'本件、証拠文献テーマコード'!C$2:I$379,7,FALSE),VLOOKUP(R389,'本件、証拠文献テーマコード'!G$2:I$379,3,FALSE)),"")</f>
        <v/>
      </c>
      <c r="AZ389" s="54"/>
    </row>
    <row r="390" spans="1:52" ht="27" x14ac:dyDescent="0.15">
      <c r="A390" s="773"/>
      <c r="B390" s="586" t="str">
        <f ca="1">IF(A390="",B389,INDIRECT("審判データ!"&amp;ADDRESS(MATCH(A390,審判データ!$HC$1:$HC$379,0),20))&amp;" / "&amp;INDIRECT("審判データ!"&amp;ADDRESS(MATCH(A390,審判データ!$HC$1:$HC$379,0),21)))</f>
        <v>2010 / 29-2</v>
      </c>
      <c r="C390" s="757">
        <v>3998073</v>
      </c>
      <c r="D390" s="456" t="s">
        <v>10359</v>
      </c>
      <c r="E390" s="163" t="s">
        <v>10340</v>
      </c>
      <c r="F390" s="43" t="s">
        <v>10357</v>
      </c>
      <c r="G390" s="43" t="s">
        <v>138</v>
      </c>
      <c r="H390" s="43" t="s">
        <v>10346</v>
      </c>
      <c r="I390" s="43" t="s">
        <v>10353</v>
      </c>
      <c r="J390" s="43" t="s">
        <v>10354</v>
      </c>
      <c r="K390" s="43"/>
      <c r="L390" s="962"/>
      <c r="M390" s="964"/>
      <c r="N390" s="966"/>
      <c r="O390" s="968"/>
      <c r="P390" s="960"/>
      <c r="Q390" s="706" t="s">
        <v>23152</v>
      </c>
      <c r="R390" s="707" t="s">
        <v>23153</v>
      </c>
      <c r="S390" s="706"/>
      <c r="T390" s="707"/>
      <c r="U390" s="588" t="s">
        <v>94</v>
      </c>
      <c r="V390" s="591" t="s">
        <v>203</v>
      </c>
      <c r="W390" s="708"/>
      <c r="X390" s="709"/>
      <c r="Y390" s="709"/>
      <c r="Z390" s="91"/>
      <c r="AA390" s="92"/>
      <c r="AB390" s="169"/>
      <c r="AC390" s="94"/>
      <c r="AD390" s="95"/>
      <c r="AE390" s="175"/>
      <c r="AF390" s="176"/>
      <c r="AG390" s="176"/>
      <c r="AH390" s="58"/>
      <c r="AI390" s="58"/>
      <c r="AJ390" s="58"/>
      <c r="AK390" s="59"/>
      <c r="AL390" s="58"/>
      <c r="AM390" s="58"/>
      <c r="AN390" s="58"/>
      <c r="AO390" s="58"/>
      <c r="AP390" s="58" t="str">
        <f ca="1">IF(OR(LEFT(R390)="特",LEFT(R390)="実",AND(OR(LEFT(R390,2)="US",LEFT(R390,2)="WO",LEFT(R390,2)="GB",LEFT(R390,2)="EP",LEFT(R390,2)="DE"),OR(MID(R390,3,1)="1",MID(R390,3,1)="2",MID(R390,3,1)="3",MID(R390,3,1)="4",MID(R390,3,1)="5",MID(R390,3,1)="6",MID(R390,3,1)="7",MID(R390,3,1)="8",MID(R390,3,1)="9",MID(R390,3,1)="0"))),IF(VLOOKUP(C390,ファミリ引用特許WO!$A$2:$B$241,2,FALSE)+VLOOKUP(C390,ファミリ引用文献WO!$A$2:$C$241,3,FALSE)=0,"ISR無し",IF(COUNTIF(INDIRECT("ファミリ引用特許WO!"&amp;ADDRESS(MATCH(C390,ファミリ引用特許WO!$A$2:$A$241,0),1)&amp;":"&amp;ADDRESS(MATCH(C390,ファミリ引用特許WO!$A$2:$A$241,0),19)),R390)+COUNTIF(INDIRECT("ファミリ引用特許WO!"&amp;ADDRESS(MATCH(C390,ファミリ引用特許WO!$A$2:$A$241,0),1)&amp;":"&amp;ADDRESS(MATCH(C390,ファミリ引用特許WO!$A$2:$A$241,0),19)),S390)+COUNTIF(INDIRECT("ファミリ引用特許WO!"&amp;ADDRESS(MATCH(C390,ファミリ引用特許WO!$A$2:$A$241,0),1)&amp;":"&amp;ADDRESS(MATCH(C390,ファミリ引用特許WO!$A$2:$A$241,0),19)),T390)+COUNTIF(INDIRECT("ファミリ引用特許WO!"&amp;ADDRESS(MATCH(C390,ファミリ引用特許WO!$A$2:$A$241,0),1)&amp;":"&amp;ADDRESS(MATCH(C390,ファミリ引用特許WO!$A$2:$A$241,0),19)),W390)+COUNTIF(INDIRECT("ファミリ引用特許WO!"&amp;ADDRESS(MATCH(C390,ファミリ引用特許WO!$A$2:$A$241,0),1)&amp;":"&amp;ADDRESS(MATCH(C390,ファミリ引用特許WO!$A$2:$A$241,0),19)),Y390)&gt;0,"Yes","No")),"")</f>
        <v>ISR無し</v>
      </c>
      <c r="AQ390" s="55" t="str">
        <f ca="1">IF(OR(LEFT(R390)="特",LEFT(R390)="実",AND(OR(LEFT(R390,2)="US",LEFT(R390,2)="WO",LEFT(R390,2)="GB",LEFT(R390,2)="EP",LEFT(R390,2)="DE"),OR(MID(R390,3,1)="1",MID(R390,3,1)="2",MID(R390,3,1)="3",MID(R390,3,1)="4",MID(R390,3,1)="5",MID(R390,3,1)="6",MID(R390,3,1)="7",MID(R390,3,1)="8",MID(R390,3,1)="9",MID(R390,3,1)="0"))),IF(VLOOKUP(C390,'ファミリ引用特許表記修正（ex.A2→A）'!$A$2:$B$241,2,FALSE)=0,"family無し",IF(COUNTIF(INDIRECT("'ファミリ引用特許表記修正（ex.A2→A）'!"&amp;ADDRESS(MATCH(C390,'ファミリ引用特許表記修正（ex.A2→A）'!$A$2:$A$241,0),1)&amp;":"&amp;ADDRESS(MATCH(C390,'ファミリ引用特許表記修正（ex.A2→A）'!$A$2:$A$241,0),171)),R390)+COUNTIF(INDIRECT("'ファミリ引用特許表記修正（ex.A2→A）'!"&amp;ADDRESS(MATCH(C390,'ファミリ引用特許表記修正（ex.A2→A）'!$A$2:$A$241,0),1)&amp;":"&amp;ADDRESS(MATCH(C390,'ファミリ引用特許表記修正（ex.A2→A）'!$A$2:$A$241,0),171)),S390)+COUNTIF(INDIRECT("'ファミリ引用特許表記修正（ex.A2→A）'!"&amp;ADDRESS(MATCH(C390,'ファミリ引用特許表記修正（ex.A2→A）'!$A$2:$A$241,0),1)&amp;":"&amp;ADDRESS(MATCH(C390,'ファミリ引用特許表記修正（ex.A2→A）'!$A$2:$A$241,0),171)),T390)+COUNTIF(INDIRECT("'ファミリ引用特許表記修正（ex.A2→A）'!"&amp;ADDRESS(MATCH(C390,'ファミリ引用特許表記修正（ex.A2→A）'!$A$2:$A$241,0),1)&amp;":"&amp;ADDRESS(MATCH(C390,'ファミリ引用特許表記修正（ex.A2→A）'!$A$2:$A$241,0),171)),W390)+COUNTIF(INDIRECT("'ファミリ引用特許表記修正（ex.A2→A）'!"&amp;ADDRESS(MATCH(C390,'ファミリ引用特許表記修正（ex.A2→A）'!$A$2:$A$241,0),1)&amp;":"&amp;ADDRESS(MATCH(C390,'ファミリ引用特許表記修正（ex.A2→A）'!$A$2:$A$241,0),171)),Y390)&gt;0,"Yes","No")),"")</f>
        <v>No</v>
      </c>
      <c r="AR390" s="193"/>
      <c r="AS390" s="55" t="str">
        <f>VLOOKUP(C390,ファミリ引用文献WO!A$2:B$241,2,FALSE)</f>
        <v/>
      </c>
      <c r="AT390" s="58" t="str">
        <f>VLOOKUP(C390,ファミリ引用文献!A$3:B$242,2,FALSE)</f>
        <v/>
      </c>
      <c r="AU390" s="58"/>
      <c r="AV390" s="62" t="str">
        <f ca="1">IF(INDIRECT("審判データ!"&amp;ADDRESS(MATCH(C390,審判データ!$AH$1:$AH$379,0),32))="早期審査の対象とする","早期審査","")</f>
        <v/>
      </c>
      <c r="AW390" s="665" t="str">
        <f t="shared" si="31"/>
        <v/>
      </c>
      <c r="AX390" s="666" t="str">
        <f>IF(LEFT(AE390,3)="日本特",IF(LEFT(C390)="特",VLOOKUP(C390,'本件、証拠文献テーマコード'!G$2:I$376,3,FALSE),VLOOKUP(C390,'本件、証拠文献テーマコード'!B$2:I$376,8,FALSE)),"")</f>
        <v/>
      </c>
      <c r="AY390" s="666" t="str">
        <f>IF(LEFT(AE390,3)="日本特",IF(OR(MID(R390,2,1)="開",MID(R390,2,1)="表",MID(R390,2,1)="登"),VLOOKUP(R390,'本件、証拠文献テーマコード'!C$2:I$379,7,FALSE),VLOOKUP(R390,'本件、証拠文献テーマコード'!G$2:I$379,3,FALSE)),"")</f>
        <v/>
      </c>
      <c r="AZ390" s="54"/>
    </row>
    <row r="391" spans="1:52" ht="27" x14ac:dyDescent="0.15">
      <c r="A391" s="771" t="s">
        <v>23154</v>
      </c>
      <c r="B391" s="586" t="str">
        <f ca="1">IF(A391="",B390,INDIRECT("審判データ!"&amp;ADDRESS(MATCH(A391,審判データ!$HC$1:$HC$379,0),20))&amp;" / "&amp;INDIRECT("審判データ!"&amp;ADDRESS(MATCH(A391,審判データ!$HC$1:$HC$379,0),21)))</f>
        <v>2010 / 29-2</v>
      </c>
      <c r="C391" s="751">
        <v>3384292</v>
      </c>
      <c r="D391" s="413" t="s">
        <v>10475</v>
      </c>
      <c r="E391" s="163" t="s">
        <v>10305</v>
      </c>
      <c r="F391" s="43" t="s">
        <v>10321</v>
      </c>
      <c r="G391" s="43" t="s">
        <v>10479</v>
      </c>
      <c r="H391" s="43" t="s">
        <v>10464</v>
      </c>
      <c r="I391" s="43" t="s">
        <v>10469</v>
      </c>
      <c r="J391" s="43" t="s">
        <v>10471</v>
      </c>
      <c r="K391" s="43" t="s">
        <v>10473</v>
      </c>
      <c r="L391" s="961" t="s">
        <v>23155</v>
      </c>
      <c r="M391" s="963" t="s">
        <v>23106</v>
      </c>
      <c r="N391" s="965" t="s">
        <v>23156</v>
      </c>
      <c r="O391" s="967">
        <v>0</v>
      </c>
      <c r="P391" s="959" t="s">
        <v>23157</v>
      </c>
      <c r="Q391" s="706" t="s">
        <v>23109</v>
      </c>
      <c r="R391" s="707" t="s">
        <v>23158</v>
      </c>
      <c r="S391" s="706"/>
      <c r="T391" s="707"/>
      <c r="U391" s="588" t="s">
        <v>94</v>
      </c>
      <c r="V391" s="591" t="s">
        <v>122</v>
      </c>
      <c r="W391" s="708"/>
      <c r="X391" s="709"/>
      <c r="Y391" s="709"/>
      <c r="Z391" s="91"/>
      <c r="AA391" s="92"/>
      <c r="AB391" s="169"/>
      <c r="AC391" s="94"/>
      <c r="AD391" s="95"/>
      <c r="AE391" s="175"/>
      <c r="AF391" s="176"/>
      <c r="AG391" s="176"/>
      <c r="AH391" s="58"/>
      <c r="AI391" s="58"/>
      <c r="AJ391" s="58"/>
      <c r="AK391" s="59"/>
      <c r="AL391" s="58"/>
      <c r="AM391" s="58"/>
      <c r="AN391" s="58"/>
      <c r="AO391" s="58"/>
      <c r="AP391" s="58" t="str">
        <f ca="1">IF(OR(LEFT(R391)="特",LEFT(R391)="実",AND(OR(LEFT(R391,2)="US",LEFT(R391,2)="WO",LEFT(R391,2)="GB",LEFT(R391,2)="EP",LEFT(R391,2)="DE"),OR(MID(R391,3,1)="1",MID(R391,3,1)="2",MID(R391,3,1)="3",MID(R391,3,1)="4",MID(R391,3,1)="5",MID(R391,3,1)="6",MID(R391,3,1)="7",MID(R391,3,1)="8",MID(R391,3,1)="9",MID(R391,3,1)="0"))),IF(VLOOKUP(C391,ファミリ引用特許WO!$A$2:$B$241,2,FALSE)+VLOOKUP(C391,ファミリ引用文献WO!$A$2:$C$241,3,FALSE)=0,"ISR無し",IF(COUNTIF(INDIRECT("ファミリ引用特許WO!"&amp;ADDRESS(MATCH(C391,ファミリ引用特許WO!$A$2:$A$241,0),1)&amp;":"&amp;ADDRESS(MATCH(C391,ファミリ引用特許WO!$A$2:$A$241,0),19)),R391)+COUNTIF(INDIRECT("ファミリ引用特許WO!"&amp;ADDRESS(MATCH(C391,ファミリ引用特許WO!$A$2:$A$241,0),1)&amp;":"&amp;ADDRESS(MATCH(C391,ファミリ引用特許WO!$A$2:$A$241,0),19)),S391)+COUNTIF(INDIRECT("ファミリ引用特許WO!"&amp;ADDRESS(MATCH(C391,ファミリ引用特許WO!$A$2:$A$241,0),1)&amp;":"&amp;ADDRESS(MATCH(C391,ファミリ引用特許WO!$A$2:$A$241,0),19)),T391)+COUNTIF(INDIRECT("ファミリ引用特許WO!"&amp;ADDRESS(MATCH(C391,ファミリ引用特許WO!$A$2:$A$241,0),1)&amp;":"&amp;ADDRESS(MATCH(C391,ファミリ引用特許WO!$A$2:$A$241,0),19)),W391)+COUNTIF(INDIRECT("ファミリ引用特許WO!"&amp;ADDRESS(MATCH(C391,ファミリ引用特許WO!$A$2:$A$241,0),1)&amp;":"&amp;ADDRESS(MATCH(C391,ファミリ引用特許WO!$A$2:$A$241,0),19)),Y391)&gt;0,"Yes","No")),"")</f>
        <v>ISR無し</v>
      </c>
      <c r="AQ391" s="55" t="str">
        <f ca="1">IF(OR(LEFT(R391)="特",LEFT(R391)="実",AND(OR(LEFT(R391,2)="US",LEFT(R391,2)="WO",LEFT(R391,2)="GB",LEFT(R391,2)="EP",LEFT(R391,2)="DE"),OR(MID(R391,3,1)="1",MID(R391,3,1)="2",MID(R391,3,1)="3",MID(R391,3,1)="4",MID(R391,3,1)="5",MID(R391,3,1)="6",MID(R391,3,1)="7",MID(R391,3,1)="8",MID(R391,3,1)="9",MID(R391,3,1)="0"))),IF(VLOOKUP(C391,'ファミリ引用特許表記修正（ex.A2→A）'!$A$2:$B$241,2,FALSE)=0,"family無し",IF(COUNTIF(INDIRECT("'ファミリ引用特許表記修正（ex.A2→A）'!"&amp;ADDRESS(MATCH(C391,'ファミリ引用特許表記修正（ex.A2→A）'!$A$2:$A$241,0),1)&amp;":"&amp;ADDRESS(MATCH(C391,'ファミリ引用特許表記修正（ex.A2→A）'!$A$2:$A$241,0),171)),R391)+COUNTIF(INDIRECT("'ファミリ引用特許表記修正（ex.A2→A）'!"&amp;ADDRESS(MATCH(C391,'ファミリ引用特許表記修正（ex.A2→A）'!$A$2:$A$241,0),1)&amp;":"&amp;ADDRESS(MATCH(C391,'ファミリ引用特許表記修正（ex.A2→A）'!$A$2:$A$241,0),171)),S391)+COUNTIF(INDIRECT("'ファミリ引用特許表記修正（ex.A2→A）'!"&amp;ADDRESS(MATCH(C391,'ファミリ引用特許表記修正（ex.A2→A）'!$A$2:$A$241,0),1)&amp;":"&amp;ADDRESS(MATCH(C391,'ファミリ引用特許表記修正（ex.A2→A）'!$A$2:$A$241,0),171)),T391)+COUNTIF(INDIRECT("'ファミリ引用特許表記修正（ex.A2→A）'!"&amp;ADDRESS(MATCH(C391,'ファミリ引用特許表記修正（ex.A2→A）'!$A$2:$A$241,0),1)&amp;":"&amp;ADDRESS(MATCH(C391,'ファミリ引用特許表記修正（ex.A2→A）'!$A$2:$A$241,0),171)),W391)+COUNTIF(INDIRECT("'ファミリ引用特許表記修正（ex.A2→A）'!"&amp;ADDRESS(MATCH(C391,'ファミリ引用特許表記修正（ex.A2→A）'!$A$2:$A$241,0),1)&amp;":"&amp;ADDRESS(MATCH(C391,'ファミリ引用特許表記修正（ex.A2→A）'!$A$2:$A$241,0),171)),Y391)&gt;0,"Yes","No")),"")</f>
        <v>No</v>
      </c>
      <c r="AR391" s="193"/>
      <c r="AS391" s="55" t="str">
        <f>VLOOKUP(C391,ファミリ引用文献WO!A$2:B$241,2,FALSE)</f>
        <v/>
      </c>
      <c r="AT391" s="58" t="str">
        <f>VLOOKUP(C391,ファミリ引用文献!A$3:B$242,2,FALSE)</f>
        <v/>
      </c>
      <c r="AU391" s="58"/>
      <c r="AV391" s="62" t="str">
        <f ca="1">IF(INDIRECT("審判データ!"&amp;ADDRESS(MATCH(C391,審判データ!$AH$1:$AH$379,0),32))="早期審査の対象とする","早期審査","")</f>
        <v/>
      </c>
      <c r="AW391" s="665" t="str">
        <f t="shared" si="31"/>
        <v/>
      </c>
      <c r="AX391" s="666" t="str">
        <f>IF(LEFT(AE391,3)="日本特",IF(LEFT(C391)="特",VLOOKUP(C391,'本件、証拠文献テーマコード'!G$2:I$376,3,FALSE),VLOOKUP(C391,'本件、証拠文献テーマコード'!B$2:I$376,8,FALSE)),"")</f>
        <v/>
      </c>
      <c r="AY391" s="666" t="str">
        <f>IF(LEFT(AE391,3)="日本特",IF(OR(MID(R391,2,1)="開",MID(R391,2,1)="表",MID(R391,2,1)="登"),VLOOKUP(R391,'本件、証拠文献テーマコード'!C$2:I$379,7,FALSE),VLOOKUP(R391,'本件、証拠文献テーマコード'!G$2:I$379,3,FALSE)),"")</f>
        <v/>
      </c>
      <c r="AZ391" s="54"/>
    </row>
    <row r="392" spans="1:52" ht="27" x14ac:dyDescent="0.15">
      <c r="A392" s="772"/>
      <c r="B392" s="586" t="str">
        <f ca="1">IF(A392="",B391,INDIRECT("審判データ!"&amp;ADDRESS(MATCH(A392,審判データ!$HC$1:$HC$379,0),20))&amp;" / "&amp;INDIRECT("審判データ!"&amp;ADDRESS(MATCH(A392,審判データ!$HC$1:$HC$379,0),21)))</f>
        <v>2010 / 29-2</v>
      </c>
      <c r="C392" s="751">
        <v>3384292</v>
      </c>
      <c r="D392" s="413" t="s">
        <v>10475</v>
      </c>
      <c r="E392" s="163" t="s">
        <v>10305</v>
      </c>
      <c r="F392" s="43" t="s">
        <v>10321</v>
      </c>
      <c r="G392" s="43" t="s">
        <v>10479</v>
      </c>
      <c r="H392" s="43" t="s">
        <v>10464</v>
      </c>
      <c r="I392" s="43" t="s">
        <v>10469</v>
      </c>
      <c r="J392" s="43" t="s">
        <v>10471</v>
      </c>
      <c r="K392" s="43" t="s">
        <v>10473</v>
      </c>
      <c r="L392" s="970"/>
      <c r="M392" s="971"/>
      <c r="N392" s="972"/>
      <c r="O392" s="973"/>
      <c r="P392" s="969"/>
      <c r="Q392" s="706" t="s">
        <v>23006</v>
      </c>
      <c r="R392" s="707" t="s">
        <v>23144</v>
      </c>
      <c r="S392" s="706"/>
      <c r="T392" s="707"/>
      <c r="U392" s="588" t="s">
        <v>94</v>
      </c>
      <c r="V392" s="591" t="s">
        <v>203</v>
      </c>
      <c r="W392" s="708"/>
      <c r="X392" s="709"/>
      <c r="Y392" s="709"/>
      <c r="Z392" s="91"/>
      <c r="AA392" s="92"/>
      <c r="AB392" s="169"/>
      <c r="AC392" s="94"/>
      <c r="AD392" s="95"/>
      <c r="AE392" s="175"/>
      <c r="AF392" s="176"/>
      <c r="AG392" s="176"/>
      <c r="AH392" s="58"/>
      <c r="AI392" s="58"/>
      <c r="AJ392" s="58"/>
      <c r="AK392" s="59"/>
      <c r="AL392" s="58"/>
      <c r="AM392" s="58"/>
      <c r="AN392" s="58"/>
      <c r="AO392" s="58"/>
      <c r="AP392" s="58" t="str">
        <f ca="1">IF(OR(LEFT(R392)="特",LEFT(R392)="実",AND(OR(LEFT(R392,2)="US",LEFT(R392,2)="WO",LEFT(R392,2)="GB",LEFT(R392,2)="EP",LEFT(R392,2)="DE"),OR(MID(R392,3,1)="1",MID(R392,3,1)="2",MID(R392,3,1)="3",MID(R392,3,1)="4",MID(R392,3,1)="5",MID(R392,3,1)="6",MID(R392,3,1)="7",MID(R392,3,1)="8",MID(R392,3,1)="9",MID(R392,3,1)="0"))),IF(VLOOKUP(C392,ファミリ引用特許WO!$A$2:$B$241,2,FALSE)+VLOOKUP(C392,ファミリ引用文献WO!$A$2:$C$241,3,FALSE)=0,"ISR無し",IF(COUNTIF(INDIRECT("ファミリ引用特許WO!"&amp;ADDRESS(MATCH(C392,ファミリ引用特許WO!$A$2:$A$241,0),1)&amp;":"&amp;ADDRESS(MATCH(C392,ファミリ引用特許WO!$A$2:$A$241,0),19)),R392)+COUNTIF(INDIRECT("ファミリ引用特許WO!"&amp;ADDRESS(MATCH(C392,ファミリ引用特許WO!$A$2:$A$241,0),1)&amp;":"&amp;ADDRESS(MATCH(C392,ファミリ引用特許WO!$A$2:$A$241,0),19)),S392)+COUNTIF(INDIRECT("ファミリ引用特許WO!"&amp;ADDRESS(MATCH(C392,ファミリ引用特許WO!$A$2:$A$241,0),1)&amp;":"&amp;ADDRESS(MATCH(C392,ファミリ引用特許WO!$A$2:$A$241,0),19)),T392)+COUNTIF(INDIRECT("ファミリ引用特許WO!"&amp;ADDRESS(MATCH(C392,ファミリ引用特許WO!$A$2:$A$241,0),1)&amp;":"&amp;ADDRESS(MATCH(C392,ファミリ引用特許WO!$A$2:$A$241,0),19)),W392)+COUNTIF(INDIRECT("ファミリ引用特許WO!"&amp;ADDRESS(MATCH(C392,ファミリ引用特許WO!$A$2:$A$241,0),1)&amp;":"&amp;ADDRESS(MATCH(C392,ファミリ引用特許WO!$A$2:$A$241,0),19)),Y392)&gt;0,"Yes","No")),"")</f>
        <v>ISR無し</v>
      </c>
      <c r="AQ392" s="55" t="str">
        <f ca="1">IF(OR(LEFT(R392)="特",LEFT(R392)="実",AND(OR(LEFT(R392,2)="US",LEFT(R392,2)="WO",LEFT(R392,2)="GB",LEFT(R392,2)="EP",LEFT(R392,2)="DE"),OR(MID(R392,3,1)="1",MID(R392,3,1)="2",MID(R392,3,1)="3",MID(R392,3,1)="4",MID(R392,3,1)="5",MID(R392,3,1)="6",MID(R392,3,1)="7",MID(R392,3,1)="8",MID(R392,3,1)="9",MID(R392,3,1)="0"))),IF(VLOOKUP(C392,'ファミリ引用特許表記修正（ex.A2→A）'!$A$2:$B$241,2,FALSE)=0,"family無し",IF(COUNTIF(INDIRECT("'ファミリ引用特許表記修正（ex.A2→A）'!"&amp;ADDRESS(MATCH(C392,'ファミリ引用特許表記修正（ex.A2→A）'!$A$2:$A$241,0),1)&amp;":"&amp;ADDRESS(MATCH(C392,'ファミリ引用特許表記修正（ex.A2→A）'!$A$2:$A$241,0),171)),R392)+COUNTIF(INDIRECT("'ファミリ引用特許表記修正（ex.A2→A）'!"&amp;ADDRESS(MATCH(C392,'ファミリ引用特許表記修正（ex.A2→A）'!$A$2:$A$241,0),1)&amp;":"&amp;ADDRESS(MATCH(C392,'ファミリ引用特許表記修正（ex.A2→A）'!$A$2:$A$241,0),171)),S392)+COUNTIF(INDIRECT("'ファミリ引用特許表記修正（ex.A2→A）'!"&amp;ADDRESS(MATCH(C392,'ファミリ引用特許表記修正（ex.A2→A）'!$A$2:$A$241,0),1)&amp;":"&amp;ADDRESS(MATCH(C392,'ファミリ引用特許表記修正（ex.A2→A）'!$A$2:$A$241,0),171)),T392)+COUNTIF(INDIRECT("'ファミリ引用特許表記修正（ex.A2→A）'!"&amp;ADDRESS(MATCH(C392,'ファミリ引用特許表記修正（ex.A2→A）'!$A$2:$A$241,0),1)&amp;":"&amp;ADDRESS(MATCH(C392,'ファミリ引用特許表記修正（ex.A2→A）'!$A$2:$A$241,0),171)),W392)+COUNTIF(INDIRECT("'ファミリ引用特許表記修正（ex.A2→A）'!"&amp;ADDRESS(MATCH(C392,'ファミリ引用特許表記修正（ex.A2→A）'!$A$2:$A$241,0),1)&amp;":"&amp;ADDRESS(MATCH(C392,'ファミリ引用特許表記修正（ex.A2→A）'!$A$2:$A$241,0),171)),Y392)&gt;0,"Yes","No")),"")</f>
        <v>No</v>
      </c>
      <c r="AR392" s="193"/>
      <c r="AS392" s="55" t="str">
        <f>VLOOKUP(C392,ファミリ引用文献WO!A$2:B$241,2,FALSE)</f>
        <v/>
      </c>
      <c r="AT392" s="58" t="str">
        <f>VLOOKUP(C392,ファミリ引用文献!A$3:B$242,2,FALSE)</f>
        <v/>
      </c>
      <c r="AU392" s="58"/>
      <c r="AV392" s="62" t="str">
        <f ca="1">IF(INDIRECT("審判データ!"&amp;ADDRESS(MATCH(C392,審判データ!$AH$1:$AH$379,0),32))="早期審査の対象とする","早期審査","")</f>
        <v/>
      </c>
      <c r="AW392" s="665" t="str">
        <f t="shared" si="31"/>
        <v/>
      </c>
      <c r="AX392" s="666" t="str">
        <f>IF(LEFT(AE392,3)="日本特",IF(LEFT(C392)="特",VLOOKUP(C392,'本件、証拠文献テーマコード'!G$2:I$376,3,FALSE),VLOOKUP(C392,'本件、証拠文献テーマコード'!B$2:I$376,8,FALSE)),"")</f>
        <v/>
      </c>
      <c r="AY392" s="666" t="str">
        <f>IF(LEFT(AE392,3)="日本特",IF(OR(MID(R392,2,1)="開",MID(R392,2,1)="表",MID(R392,2,1)="登"),VLOOKUP(R392,'本件、証拠文献テーマコード'!C$2:I$379,7,FALSE),VLOOKUP(R392,'本件、証拠文献テーマコード'!G$2:I$379,3,FALSE)),"")</f>
        <v/>
      </c>
      <c r="AZ392" s="54"/>
    </row>
    <row r="393" spans="1:52" ht="27" x14ac:dyDescent="0.15">
      <c r="A393" s="773"/>
      <c r="B393" s="586" t="str">
        <f ca="1">IF(A393="",B392,INDIRECT("審判データ!"&amp;ADDRESS(MATCH(A393,審判データ!$HC$1:$HC$379,0),20))&amp;" / "&amp;INDIRECT("審判データ!"&amp;ADDRESS(MATCH(A393,審判データ!$HC$1:$HC$379,0),21)))</f>
        <v>2010 / 29-2</v>
      </c>
      <c r="C393" s="757">
        <v>3384292</v>
      </c>
      <c r="D393" s="456" t="s">
        <v>10475</v>
      </c>
      <c r="E393" s="163" t="s">
        <v>10305</v>
      </c>
      <c r="F393" s="43" t="s">
        <v>10321</v>
      </c>
      <c r="G393" s="43" t="s">
        <v>10479</v>
      </c>
      <c r="H393" s="43" t="s">
        <v>10464</v>
      </c>
      <c r="I393" s="43" t="s">
        <v>10469</v>
      </c>
      <c r="J393" s="43" t="s">
        <v>10471</v>
      </c>
      <c r="K393" s="43" t="s">
        <v>10473</v>
      </c>
      <c r="L393" s="962"/>
      <c r="M393" s="964"/>
      <c r="N393" s="966"/>
      <c r="O393" s="968"/>
      <c r="P393" s="960"/>
      <c r="Q393" s="706" t="s">
        <v>23135</v>
      </c>
      <c r="R393" s="707" t="s">
        <v>23159</v>
      </c>
      <c r="S393" s="706"/>
      <c r="T393" s="707"/>
      <c r="U393" s="588" t="s">
        <v>94</v>
      </c>
      <c r="V393" s="591" t="s">
        <v>203</v>
      </c>
      <c r="W393" s="708"/>
      <c r="X393" s="709"/>
      <c r="Y393" s="709"/>
      <c r="Z393" s="91"/>
      <c r="AA393" s="92"/>
      <c r="AB393" s="169"/>
      <c r="AC393" s="94"/>
      <c r="AD393" s="95"/>
      <c r="AE393" s="175"/>
      <c r="AF393" s="176"/>
      <c r="AG393" s="176"/>
      <c r="AH393" s="58"/>
      <c r="AI393" s="58"/>
      <c r="AJ393" s="58"/>
      <c r="AK393" s="59"/>
      <c r="AL393" s="58"/>
      <c r="AM393" s="58"/>
      <c r="AN393" s="58"/>
      <c r="AO393" s="58"/>
      <c r="AP393" s="58" t="str">
        <f ca="1">IF(OR(LEFT(R393)="特",LEFT(R393)="実",AND(OR(LEFT(R393,2)="US",LEFT(R393,2)="WO",LEFT(R393,2)="GB",LEFT(R393,2)="EP",LEFT(R393,2)="DE"),OR(MID(R393,3,1)="1",MID(R393,3,1)="2",MID(R393,3,1)="3",MID(R393,3,1)="4",MID(R393,3,1)="5",MID(R393,3,1)="6",MID(R393,3,1)="7",MID(R393,3,1)="8",MID(R393,3,1)="9",MID(R393,3,1)="0"))),IF(VLOOKUP(C393,ファミリ引用特許WO!$A$2:$B$241,2,FALSE)+VLOOKUP(C393,ファミリ引用文献WO!$A$2:$C$241,3,FALSE)=0,"ISR無し",IF(COUNTIF(INDIRECT("ファミリ引用特許WO!"&amp;ADDRESS(MATCH(C393,ファミリ引用特許WO!$A$2:$A$241,0),1)&amp;":"&amp;ADDRESS(MATCH(C393,ファミリ引用特許WO!$A$2:$A$241,0),19)),R393)+COUNTIF(INDIRECT("ファミリ引用特許WO!"&amp;ADDRESS(MATCH(C393,ファミリ引用特許WO!$A$2:$A$241,0),1)&amp;":"&amp;ADDRESS(MATCH(C393,ファミリ引用特許WO!$A$2:$A$241,0),19)),S393)+COUNTIF(INDIRECT("ファミリ引用特許WO!"&amp;ADDRESS(MATCH(C393,ファミリ引用特許WO!$A$2:$A$241,0),1)&amp;":"&amp;ADDRESS(MATCH(C393,ファミリ引用特許WO!$A$2:$A$241,0),19)),T393)+COUNTIF(INDIRECT("ファミリ引用特許WO!"&amp;ADDRESS(MATCH(C393,ファミリ引用特許WO!$A$2:$A$241,0),1)&amp;":"&amp;ADDRESS(MATCH(C393,ファミリ引用特許WO!$A$2:$A$241,0),19)),W393)+COUNTIF(INDIRECT("ファミリ引用特許WO!"&amp;ADDRESS(MATCH(C393,ファミリ引用特許WO!$A$2:$A$241,0),1)&amp;":"&amp;ADDRESS(MATCH(C393,ファミリ引用特許WO!$A$2:$A$241,0),19)),Y393)&gt;0,"Yes","No")),"")</f>
        <v>ISR無し</v>
      </c>
      <c r="AQ393" s="55" t="str">
        <f ca="1">IF(OR(LEFT(R393)="特",LEFT(R393)="実",AND(OR(LEFT(R393,2)="US",LEFT(R393,2)="WO",LEFT(R393,2)="GB",LEFT(R393,2)="EP",LEFT(R393,2)="DE"),OR(MID(R393,3,1)="1",MID(R393,3,1)="2",MID(R393,3,1)="3",MID(R393,3,1)="4",MID(R393,3,1)="5",MID(R393,3,1)="6",MID(R393,3,1)="7",MID(R393,3,1)="8",MID(R393,3,1)="9",MID(R393,3,1)="0"))),IF(VLOOKUP(C393,'ファミリ引用特許表記修正（ex.A2→A）'!$A$2:$B$241,2,FALSE)=0,"family無し",IF(COUNTIF(INDIRECT("'ファミリ引用特許表記修正（ex.A2→A）'!"&amp;ADDRESS(MATCH(C393,'ファミリ引用特許表記修正（ex.A2→A）'!$A$2:$A$241,0),1)&amp;":"&amp;ADDRESS(MATCH(C393,'ファミリ引用特許表記修正（ex.A2→A）'!$A$2:$A$241,0),171)),R393)+COUNTIF(INDIRECT("'ファミリ引用特許表記修正（ex.A2→A）'!"&amp;ADDRESS(MATCH(C393,'ファミリ引用特許表記修正（ex.A2→A）'!$A$2:$A$241,0),1)&amp;":"&amp;ADDRESS(MATCH(C393,'ファミリ引用特許表記修正（ex.A2→A）'!$A$2:$A$241,0),171)),S393)+COUNTIF(INDIRECT("'ファミリ引用特許表記修正（ex.A2→A）'!"&amp;ADDRESS(MATCH(C393,'ファミリ引用特許表記修正（ex.A2→A）'!$A$2:$A$241,0),1)&amp;":"&amp;ADDRESS(MATCH(C393,'ファミリ引用特許表記修正（ex.A2→A）'!$A$2:$A$241,0),171)),T393)+COUNTIF(INDIRECT("'ファミリ引用特許表記修正（ex.A2→A）'!"&amp;ADDRESS(MATCH(C393,'ファミリ引用特許表記修正（ex.A2→A）'!$A$2:$A$241,0),1)&amp;":"&amp;ADDRESS(MATCH(C393,'ファミリ引用特許表記修正（ex.A2→A）'!$A$2:$A$241,0),171)),W393)+COUNTIF(INDIRECT("'ファミリ引用特許表記修正（ex.A2→A）'!"&amp;ADDRESS(MATCH(C393,'ファミリ引用特許表記修正（ex.A2→A）'!$A$2:$A$241,0),1)&amp;":"&amp;ADDRESS(MATCH(C393,'ファミリ引用特許表記修正（ex.A2→A）'!$A$2:$A$241,0),171)),Y393)&gt;0,"Yes","No")),"")</f>
        <v>No</v>
      </c>
      <c r="AR393" s="193"/>
      <c r="AS393" s="55" t="str">
        <f>VLOOKUP(C393,ファミリ引用文献WO!A$2:B$241,2,FALSE)</f>
        <v/>
      </c>
      <c r="AT393" s="58" t="str">
        <f>VLOOKUP(C393,ファミリ引用文献!A$3:B$242,2,FALSE)</f>
        <v/>
      </c>
      <c r="AU393" s="58"/>
      <c r="AV393" s="62" t="str">
        <f ca="1">IF(INDIRECT("審判データ!"&amp;ADDRESS(MATCH(C393,審判データ!$AH$1:$AH$379,0),32))="早期審査の対象とする","早期審査","")</f>
        <v/>
      </c>
      <c r="AW393" s="665" t="str">
        <f t="shared" si="31"/>
        <v/>
      </c>
      <c r="AX393" s="666" t="str">
        <f>IF(LEFT(AE393,3)="日本特",IF(LEFT(C393)="特",VLOOKUP(C393,'本件、証拠文献テーマコード'!G$2:I$376,3,FALSE),VLOOKUP(C393,'本件、証拠文献テーマコード'!B$2:I$376,8,FALSE)),"")</f>
        <v/>
      </c>
      <c r="AY393" s="666" t="str">
        <f>IF(LEFT(AE393,3)="日本特",IF(OR(MID(R393,2,1)="開",MID(R393,2,1)="表",MID(R393,2,1)="登"),VLOOKUP(R393,'本件、証拠文献テーマコード'!C$2:I$379,7,FALSE),VLOOKUP(R393,'本件、証拠文献テーマコード'!G$2:I$379,3,FALSE)),"")</f>
        <v/>
      </c>
      <c r="AZ393" s="54"/>
    </row>
    <row r="394" spans="1:52" ht="27" x14ac:dyDescent="0.15">
      <c r="A394" s="771" t="s">
        <v>23160</v>
      </c>
      <c r="B394" s="586" t="str">
        <f ca="1">IF(A394="",B393,INDIRECT("審判データ!"&amp;ADDRESS(MATCH(A394,審判データ!$HC$1:$HC$379,0),20))&amp;" / "&amp;INDIRECT("審判データ!"&amp;ADDRESS(MATCH(A394,審判データ!$HC$1:$HC$379,0),21)))</f>
        <v>2010 / 29-2</v>
      </c>
      <c r="C394" s="751">
        <v>3989071</v>
      </c>
      <c r="D394" s="413" t="s">
        <v>1596</v>
      </c>
      <c r="E394" s="163" t="s">
        <v>3106</v>
      </c>
      <c r="F394" s="43" t="s">
        <v>10579</v>
      </c>
      <c r="G394" s="43" t="s">
        <v>10584</v>
      </c>
      <c r="H394" s="43" t="s">
        <v>10571</v>
      </c>
      <c r="I394" s="43" t="s">
        <v>3202</v>
      </c>
      <c r="J394" s="43" t="s">
        <v>10577</v>
      </c>
      <c r="K394" s="43" t="s">
        <v>10578</v>
      </c>
      <c r="L394" s="961" t="s">
        <v>23161</v>
      </c>
      <c r="M394" s="963" t="s">
        <v>23106</v>
      </c>
      <c r="N394" s="965" t="s">
        <v>23162</v>
      </c>
      <c r="O394" s="967">
        <v>0</v>
      </c>
      <c r="P394" s="959" t="s">
        <v>23163</v>
      </c>
      <c r="Q394" s="706" t="s">
        <v>91</v>
      </c>
      <c r="R394" s="707" t="s">
        <v>23164</v>
      </c>
      <c r="S394" s="706"/>
      <c r="T394" s="707"/>
      <c r="U394" s="588" t="s">
        <v>94</v>
      </c>
      <c r="V394" s="591" t="s">
        <v>122</v>
      </c>
      <c r="W394" s="708"/>
      <c r="X394" s="709"/>
      <c r="Y394" s="709"/>
      <c r="Z394" s="91"/>
      <c r="AA394" s="92"/>
      <c r="AB394" s="169"/>
      <c r="AC394" s="94"/>
      <c r="AD394" s="95"/>
      <c r="AE394" s="175"/>
      <c r="AF394" s="176"/>
      <c r="AG394" s="176"/>
      <c r="AH394" s="58"/>
      <c r="AI394" s="58"/>
      <c r="AJ394" s="58"/>
      <c r="AK394" s="59"/>
      <c r="AL394" s="58"/>
      <c r="AM394" s="58"/>
      <c r="AN394" s="58"/>
      <c r="AO394" s="58"/>
      <c r="AP394" s="58" t="str">
        <f ca="1">IF(OR(LEFT(R394)="特",LEFT(R394)="実",AND(OR(LEFT(R394,2)="US",LEFT(R394,2)="WO",LEFT(R394,2)="GB",LEFT(R394,2)="EP",LEFT(R394,2)="DE"),OR(MID(R394,3,1)="1",MID(R394,3,1)="2",MID(R394,3,1)="3",MID(R394,3,1)="4",MID(R394,3,1)="5",MID(R394,3,1)="6",MID(R394,3,1)="7",MID(R394,3,1)="8",MID(R394,3,1)="9",MID(R394,3,1)="0"))),IF(VLOOKUP(C394,ファミリ引用特許WO!$A$2:$B$241,2,FALSE)+VLOOKUP(C394,ファミリ引用文献WO!$A$2:$C$241,3,FALSE)=0,"ISR無し",IF(COUNTIF(INDIRECT("ファミリ引用特許WO!"&amp;ADDRESS(MATCH(C394,ファミリ引用特許WO!$A$2:$A$241,0),1)&amp;":"&amp;ADDRESS(MATCH(C394,ファミリ引用特許WO!$A$2:$A$241,0),19)),R394)+COUNTIF(INDIRECT("ファミリ引用特許WO!"&amp;ADDRESS(MATCH(C394,ファミリ引用特許WO!$A$2:$A$241,0),1)&amp;":"&amp;ADDRESS(MATCH(C394,ファミリ引用特許WO!$A$2:$A$241,0),19)),S394)+COUNTIF(INDIRECT("ファミリ引用特許WO!"&amp;ADDRESS(MATCH(C394,ファミリ引用特許WO!$A$2:$A$241,0),1)&amp;":"&amp;ADDRESS(MATCH(C394,ファミリ引用特許WO!$A$2:$A$241,0),19)),T394)+COUNTIF(INDIRECT("ファミリ引用特許WO!"&amp;ADDRESS(MATCH(C394,ファミリ引用特許WO!$A$2:$A$241,0),1)&amp;":"&amp;ADDRESS(MATCH(C394,ファミリ引用特許WO!$A$2:$A$241,0),19)),W394)+COUNTIF(INDIRECT("ファミリ引用特許WO!"&amp;ADDRESS(MATCH(C394,ファミリ引用特許WO!$A$2:$A$241,0),1)&amp;":"&amp;ADDRESS(MATCH(C394,ファミリ引用特許WO!$A$2:$A$241,0),19)),Y394)&gt;0,"Yes","No")),"")</f>
        <v>ISR無し</v>
      </c>
      <c r="AQ394" s="55" t="str">
        <f ca="1">IF(OR(LEFT(R394)="特",LEFT(R394)="実",AND(OR(LEFT(R394,2)="US",LEFT(R394,2)="WO",LEFT(R394,2)="GB",LEFT(R394,2)="EP",LEFT(R394,2)="DE"),OR(MID(R394,3,1)="1",MID(R394,3,1)="2",MID(R394,3,1)="3",MID(R394,3,1)="4",MID(R394,3,1)="5",MID(R394,3,1)="6",MID(R394,3,1)="7",MID(R394,3,1)="8",MID(R394,3,1)="9",MID(R394,3,1)="0"))),IF(VLOOKUP(C394,'ファミリ引用特許表記修正（ex.A2→A）'!$A$2:$B$241,2,FALSE)=0,"family無し",IF(COUNTIF(INDIRECT("'ファミリ引用特許表記修正（ex.A2→A）'!"&amp;ADDRESS(MATCH(C394,'ファミリ引用特許表記修正（ex.A2→A）'!$A$2:$A$241,0),1)&amp;":"&amp;ADDRESS(MATCH(C394,'ファミリ引用特許表記修正（ex.A2→A）'!$A$2:$A$241,0),171)),R394)+COUNTIF(INDIRECT("'ファミリ引用特許表記修正（ex.A2→A）'!"&amp;ADDRESS(MATCH(C394,'ファミリ引用特許表記修正（ex.A2→A）'!$A$2:$A$241,0),1)&amp;":"&amp;ADDRESS(MATCH(C394,'ファミリ引用特許表記修正（ex.A2→A）'!$A$2:$A$241,0),171)),S394)+COUNTIF(INDIRECT("'ファミリ引用特許表記修正（ex.A2→A）'!"&amp;ADDRESS(MATCH(C394,'ファミリ引用特許表記修正（ex.A2→A）'!$A$2:$A$241,0),1)&amp;":"&amp;ADDRESS(MATCH(C394,'ファミリ引用特許表記修正（ex.A2→A）'!$A$2:$A$241,0),171)),T394)+COUNTIF(INDIRECT("'ファミリ引用特許表記修正（ex.A2→A）'!"&amp;ADDRESS(MATCH(C394,'ファミリ引用特許表記修正（ex.A2→A）'!$A$2:$A$241,0),1)&amp;":"&amp;ADDRESS(MATCH(C394,'ファミリ引用特許表記修正（ex.A2→A）'!$A$2:$A$241,0),171)),W394)+COUNTIF(INDIRECT("'ファミリ引用特許表記修正（ex.A2→A）'!"&amp;ADDRESS(MATCH(C394,'ファミリ引用特許表記修正（ex.A2→A）'!$A$2:$A$241,0),1)&amp;":"&amp;ADDRESS(MATCH(C394,'ファミリ引用特許表記修正（ex.A2→A）'!$A$2:$A$241,0),171)),Y394)&gt;0,"Yes","No")),"")</f>
        <v>No</v>
      </c>
      <c r="AR394" s="193"/>
      <c r="AS394" s="55" t="str">
        <f>VLOOKUP(C394,ファミリ引用文献WO!A$2:B$241,2,FALSE)</f>
        <v/>
      </c>
      <c r="AT394" s="58" t="str">
        <f>VLOOKUP(C394,ファミリ引用文献!A$3:B$242,2,FALSE)</f>
        <v/>
      </c>
      <c r="AU394" s="58"/>
      <c r="AV394" s="62" t="str">
        <f ca="1">IF(INDIRECT("審判データ!"&amp;ADDRESS(MATCH(C394,審判データ!$AH$1:$AH$379,0),32))="早期審査の対象とする","早期審査","")</f>
        <v/>
      </c>
      <c r="AW394" s="665" t="str">
        <f t="shared" si="31"/>
        <v/>
      </c>
      <c r="AX394" s="666" t="str">
        <f>IF(LEFT(AE394,3)="日本特",IF(LEFT(C394)="特",VLOOKUP(C394,'本件、証拠文献テーマコード'!G$2:I$376,3,FALSE),VLOOKUP(C394,'本件、証拠文献テーマコード'!B$2:I$376,8,FALSE)),"")</f>
        <v/>
      </c>
      <c r="AY394" s="666" t="str">
        <f>IF(LEFT(AE394,3)="日本特",IF(OR(MID(R394,2,1)="開",MID(R394,2,1)="表",MID(R394,2,1)="登"),VLOOKUP(R394,'本件、証拠文献テーマコード'!C$2:I$379,7,FALSE),VLOOKUP(R394,'本件、証拠文献テーマコード'!G$2:I$379,3,FALSE)),"")</f>
        <v/>
      </c>
      <c r="AZ394" s="54"/>
    </row>
    <row r="395" spans="1:52" ht="54" x14ac:dyDescent="0.15">
      <c r="A395" s="772"/>
      <c r="B395" s="586" t="str">
        <f ca="1">IF(A395="",B394,INDIRECT("審判データ!"&amp;ADDRESS(MATCH(A395,審判データ!$HC$1:$HC$379,0),20))&amp;" / "&amp;INDIRECT("審判データ!"&amp;ADDRESS(MATCH(A395,審判データ!$HC$1:$HC$379,0),21)))</f>
        <v>2010 / 29-2</v>
      </c>
      <c r="C395" s="751">
        <v>3989071</v>
      </c>
      <c r="D395" s="413" t="s">
        <v>1596</v>
      </c>
      <c r="E395" s="163" t="s">
        <v>3106</v>
      </c>
      <c r="F395" s="43" t="s">
        <v>10579</v>
      </c>
      <c r="G395" s="43" t="s">
        <v>10584</v>
      </c>
      <c r="H395" s="43" t="s">
        <v>10571</v>
      </c>
      <c r="I395" s="43" t="s">
        <v>3202</v>
      </c>
      <c r="J395" s="43" t="s">
        <v>10577</v>
      </c>
      <c r="K395" s="43" t="s">
        <v>10578</v>
      </c>
      <c r="L395" s="970"/>
      <c r="M395" s="971"/>
      <c r="N395" s="972"/>
      <c r="O395" s="973"/>
      <c r="P395" s="969"/>
      <c r="Q395" s="706" t="s">
        <v>118</v>
      </c>
      <c r="R395" s="707" t="s">
        <v>23165</v>
      </c>
      <c r="S395" s="706"/>
      <c r="T395" s="707"/>
      <c r="U395" s="588" t="s">
        <v>94</v>
      </c>
      <c r="V395" s="591" t="s">
        <v>203</v>
      </c>
      <c r="W395" s="708"/>
      <c r="X395" s="709"/>
      <c r="Y395" s="709"/>
      <c r="Z395" s="91"/>
      <c r="AA395" s="92"/>
      <c r="AB395" s="169"/>
      <c r="AC395" s="94"/>
      <c r="AD395" s="95"/>
      <c r="AE395" s="175"/>
      <c r="AF395" s="176"/>
      <c r="AG395" s="176"/>
      <c r="AH395" s="58"/>
      <c r="AI395" s="58"/>
      <c r="AJ395" s="58"/>
      <c r="AK395" s="59"/>
      <c r="AL395" s="58"/>
      <c r="AM395" s="58"/>
      <c r="AN395" s="58"/>
      <c r="AO395" s="58"/>
      <c r="AP395" s="58" t="str">
        <f ca="1">IF(OR(LEFT(R395)="特",LEFT(R395)="実",AND(OR(LEFT(R395,2)="US",LEFT(R395,2)="WO",LEFT(R395,2)="GB",LEFT(R395,2)="EP",LEFT(R395,2)="DE"),OR(MID(R395,3,1)="1",MID(R395,3,1)="2",MID(R395,3,1)="3",MID(R395,3,1)="4",MID(R395,3,1)="5",MID(R395,3,1)="6",MID(R395,3,1)="7",MID(R395,3,1)="8",MID(R395,3,1)="9",MID(R395,3,1)="0"))),IF(VLOOKUP(C395,ファミリ引用特許WO!$A$2:$B$241,2,FALSE)+VLOOKUP(C395,ファミリ引用文献WO!$A$2:$C$241,3,FALSE)=0,"ISR無し",IF(COUNTIF(INDIRECT("ファミリ引用特許WO!"&amp;ADDRESS(MATCH(C395,ファミリ引用特許WO!$A$2:$A$241,0),1)&amp;":"&amp;ADDRESS(MATCH(C395,ファミリ引用特許WO!$A$2:$A$241,0),19)),R395)+COUNTIF(INDIRECT("ファミリ引用特許WO!"&amp;ADDRESS(MATCH(C395,ファミリ引用特許WO!$A$2:$A$241,0),1)&amp;":"&amp;ADDRESS(MATCH(C395,ファミリ引用特許WO!$A$2:$A$241,0),19)),S395)+COUNTIF(INDIRECT("ファミリ引用特許WO!"&amp;ADDRESS(MATCH(C395,ファミリ引用特許WO!$A$2:$A$241,0),1)&amp;":"&amp;ADDRESS(MATCH(C395,ファミリ引用特許WO!$A$2:$A$241,0),19)),T395)+COUNTIF(INDIRECT("ファミリ引用特許WO!"&amp;ADDRESS(MATCH(C395,ファミリ引用特許WO!$A$2:$A$241,0),1)&amp;":"&amp;ADDRESS(MATCH(C395,ファミリ引用特許WO!$A$2:$A$241,0),19)),W395)+COUNTIF(INDIRECT("ファミリ引用特許WO!"&amp;ADDRESS(MATCH(C395,ファミリ引用特許WO!$A$2:$A$241,0),1)&amp;":"&amp;ADDRESS(MATCH(C395,ファミリ引用特許WO!$A$2:$A$241,0),19)),Y395)&gt;0,"Yes","No")),"")</f>
        <v/>
      </c>
      <c r="AQ395" s="55" t="str">
        <f ca="1">IF(OR(LEFT(R395)="特",LEFT(R395)="実",AND(OR(LEFT(R395,2)="US",LEFT(R395,2)="WO",LEFT(R395,2)="GB",LEFT(R395,2)="EP",LEFT(R395,2)="DE"),OR(MID(R395,3,1)="1",MID(R395,3,1)="2",MID(R395,3,1)="3",MID(R395,3,1)="4",MID(R395,3,1)="5",MID(R395,3,1)="6",MID(R395,3,1)="7",MID(R395,3,1)="8",MID(R395,3,1)="9",MID(R395,3,1)="0"))),IF(VLOOKUP(C395,'ファミリ引用特許表記修正（ex.A2→A）'!$A$2:$B$241,2,FALSE)=0,"family無し",IF(COUNTIF(INDIRECT("'ファミリ引用特許表記修正（ex.A2→A）'!"&amp;ADDRESS(MATCH(C395,'ファミリ引用特許表記修正（ex.A2→A）'!$A$2:$A$241,0),1)&amp;":"&amp;ADDRESS(MATCH(C395,'ファミリ引用特許表記修正（ex.A2→A）'!$A$2:$A$241,0),171)),R395)+COUNTIF(INDIRECT("'ファミリ引用特許表記修正（ex.A2→A）'!"&amp;ADDRESS(MATCH(C395,'ファミリ引用特許表記修正（ex.A2→A）'!$A$2:$A$241,0),1)&amp;":"&amp;ADDRESS(MATCH(C395,'ファミリ引用特許表記修正（ex.A2→A）'!$A$2:$A$241,0),171)),S395)+COUNTIF(INDIRECT("'ファミリ引用特許表記修正（ex.A2→A）'!"&amp;ADDRESS(MATCH(C395,'ファミリ引用特許表記修正（ex.A2→A）'!$A$2:$A$241,0),1)&amp;":"&amp;ADDRESS(MATCH(C395,'ファミリ引用特許表記修正（ex.A2→A）'!$A$2:$A$241,0),171)),T395)+COUNTIF(INDIRECT("'ファミリ引用特許表記修正（ex.A2→A）'!"&amp;ADDRESS(MATCH(C395,'ファミリ引用特許表記修正（ex.A2→A）'!$A$2:$A$241,0),1)&amp;":"&amp;ADDRESS(MATCH(C395,'ファミリ引用特許表記修正（ex.A2→A）'!$A$2:$A$241,0),171)),W395)+COUNTIF(INDIRECT("'ファミリ引用特許表記修正（ex.A2→A）'!"&amp;ADDRESS(MATCH(C395,'ファミリ引用特許表記修正（ex.A2→A）'!$A$2:$A$241,0),1)&amp;":"&amp;ADDRESS(MATCH(C395,'ファミリ引用特許表記修正（ex.A2→A）'!$A$2:$A$241,0),171)),Y395)&gt;0,"Yes","No")),"")</f>
        <v/>
      </c>
      <c r="AR395" s="193"/>
      <c r="AS395" s="55" t="str">
        <f>VLOOKUP(C395,ファミリ引用文献WO!A$2:B$241,2,FALSE)</f>
        <v/>
      </c>
      <c r="AT395" s="58" t="str">
        <f>VLOOKUP(C395,ファミリ引用文献!A$3:B$242,2,FALSE)</f>
        <v/>
      </c>
      <c r="AU395" s="58"/>
      <c r="AV395" s="62" t="str">
        <f ca="1">IF(INDIRECT("審判データ!"&amp;ADDRESS(MATCH(C395,審判データ!$AH$1:$AH$379,0),32))="早期審査の対象とする","早期審査","")</f>
        <v/>
      </c>
      <c r="AW395" s="665" t="str">
        <f t="shared" si="31"/>
        <v/>
      </c>
      <c r="AX395" s="666" t="str">
        <f>IF(LEFT(AE395,3)="日本特",IF(LEFT(C395)="特",VLOOKUP(C395,'本件、証拠文献テーマコード'!G$2:I$376,3,FALSE),VLOOKUP(C395,'本件、証拠文献テーマコード'!B$2:I$376,8,FALSE)),"")</f>
        <v/>
      </c>
      <c r="AY395" s="666" t="str">
        <f>IF(LEFT(AE395,3)="日本特",IF(OR(MID(R395,2,1)="開",MID(R395,2,1)="表",MID(R395,2,1)="登"),VLOOKUP(R395,'本件、証拠文献テーマコード'!C$2:I$379,7,FALSE),VLOOKUP(R395,'本件、証拠文献テーマコード'!G$2:I$379,3,FALSE)),"")</f>
        <v/>
      </c>
      <c r="AZ395" s="54"/>
    </row>
    <row r="396" spans="1:52" ht="27" x14ac:dyDescent="0.15">
      <c r="A396" s="772"/>
      <c r="B396" s="586" t="str">
        <f ca="1">IF(A396="",B395,INDIRECT("審判データ!"&amp;ADDRESS(MATCH(A396,審判データ!$HC$1:$HC$379,0),20))&amp;" / "&amp;INDIRECT("審判データ!"&amp;ADDRESS(MATCH(A396,審判データ!$HC$1:$HC$379,0),21)))</f>
        <v>2010 / 29-2</v>
      </c>
      <c r="C396" s="751">
        <v>3989071</v>
      </c>
      <c r="D396" s="413" t="s">
        <v>1596</v>
      </c>
      <c r="E396" s="163" t="s">
        <v>3106</v>
      </c>
      <c r="F396" s="43" t="s">
        <v>10579</v>
      </c>
      <c r="G396" s="43" t="s">
        <v>10584</v>
      </c>
      <c r="H396" s="43" t="s">
        <v>10571</v>
      </c>
      <c r="I396" s="43" t="s">
        <v>3202</v>
      </c>
      <c r="J396" s="43" t="s">
        <v>10577</v>
      </c>
      <c r="K396" s="43" t="s">
        <v>10578</v>
      </c>
      <c r="L396" s="970"/>
      <c r="M396" s="971"/>
      <c r="N396" s="972"/>
      <c r="O396" s="973"/>
      <c r="P396" s="969"/>
      <c r="Q396" s="706" t="s">
        <v>192</v>
      </c>
      <c r="R396" s="707" t="s">
        <v>23166</v>
      </c>
      <c r="S396" s="706"/>
      <c r="T396" s="707"/>
      <c r="U396" s="588" t="s">
        <v>94</v>
      </c>
      <c r="V396" s="591" t="s">
        <v>203</v>
      </c>
      <c r="W396" s="708"/>
      <c r="X396" s="709"/>
      <c r="Y396" s="709"/>
      <c r="Z396" s="91"/>
      <c r="AA396" s="92"/>
      <c r="AB396" s="169"/>
      <c r="AC396" s="94"/>
      <c r="AD396" s="95"/>
      <c r="AE396" s="175"/>
      <c r="AF396" s="176"/>
      <c r="AG396" s="176"/>
      <c r="AH396" s="58"/>
      <c r="AI396" s="58"/>
      <c r="AJ396" s="58"/>
      <c r="AK396" s="59"/>
      <c r="AL396" s="58"/>
      <c r="AM396" s="58"/>
      <c r="AN396" s="58"/>
      <c r="AO396" s="58"/>
      <c r="AP396" s="58" t="str">
        <f ca="1">IF(OR(LEFT(R396)="特",LEFT(R396)="実",AND(OR(LEFT(R396,2)="US",LEFT(R396,2)="WO",LEFT(R396,2)="GB",LEFT(R396,2)="EP",LEFT(R396,2)="DE"),OR(MID(R396,3,1)="1",MID(R396,3,1)="2",MID(R396,3,1)="3",MID(R396,3,1)="4",MID(R396,3,1)="5",MID(R396,3,1)="6",MID(R396,3,1)="7",MID(R396,3,1)="8",MID(R396,3,1)="9",MID(R396,3,1)="0"))),IF(VLOOKUP(C396,ファミリ引用特許WO!$A$2:$B$241,2,FALSE)+VLOOKUP(C396,ファミリ引用文献WO!$A$2:$C$241,3,FALSE)=0,"ISR無し",IF(COUNTIF(INDIRECT("ファミリ引用特許WO!"&amp;ADDRESS(MATCH(C396,ファミリ引用特許WO!$A$2:$A$241,0),1)&amp;":"&amp;ADDRESS(MATCH(C396,ファミリ引用特許WO!$A$2:$A$241,0),19)),R396)+COUNTIF(INDIRECT("ファミリ引用特許WO!"&amp;ADDRESS(MATCH(C396,ファミリ引用特許WO!$A$2:$A$241,0),1)&amp;":"&amp;ADDRESS(MATCH(C396,ファミリ引用特許WO!$A$2:$A$241,0),19)),S396)+COUNTIF(INDIRECT("ファミリ引用特許WO!"&amp;ADDRESS(MATCH(C396,ファミリ引用特許WO!$A$2:$A$241,0),1)&amp;":"&amp;ADDRESS(MATCH(C396,ファミリ引用特許WO!$A$2:$A$241,0),19)),T396)+COUNTIF(INDIRECT("ファミリ引用特許WO!"&amp;ADDRESS(MATCH(C396,ファミリ引用特許WO!$A$2:$A$241,0),1)&amp;":"&amp;ADDRESS(MATCH(C396,ファミリ引用特許WO!$A$2:$A$241,0),19)),W396)+COUNTIF(INDIRECT("ファミリ引用特許WO!"&amp;ADDRESS(MATCH(C396,ファミリ引用特許WO!$A$2:$A$241,0),1)&amp;":"&amp;ADDRESS(MATCH(C396,ファミリ引用特許WO!$A$2:$A$241,0),19)),Y396)&gt;0,"Yes","No")),"")</f>
        <v>ISR無し</v>
      </c>
      <c r="AQ396" s="55" t="str">
        <f ca="1">IF(OR(LEFT(R396)="特",LEFT(R396)="実",AND(OR(LEFT(R396,2)="US",LEFT(R396,2)="WO",LEFT(R396,2)="GB",LEFT(R396,2)="EP",LEFT(R396,2)="DE"),OR(MID(R396,3,1)="1",MID(R396,3,1)="2",MID(R396,3,1)="3",MID(R396,3,1)="4",MID(R396,3,1)="5",MID(R396,3,1)="6",MID(R396,3,1)="7",MID(R396,3,1)="8",MID(R396,3,1)="9",MID(R396,3,1)="0"))),IF(VLOOKUP(C396,'ファミリ引用特許表記修正（ex.A2→A）'!$A$2:$B$241,2,FALSE)=0,"family無し",IF(COUNTIF(INDIRECT("'ファミリ引用特許表記修正（ex.A2→A）'!"&amp;ADDRESS(MATCH(C396,'ファミリ引用特許表記修正（ex.A2→A）'!$A$2:$A$241,0),1)&amp;":"&amp;ADDRESS(MATCH(C396,'ファミリ引用特許表記修正（ex.A2→A）'!$A$2:$A$241,0),171)),R396)+COUNTIF(INDIRECT("'ファミリ引用特許表記修正（ex.A2→A）'!"&amp;ADDRESS(MATCH(C396,'ファミリ引用特許表記修正（ex.A2→A）'!$A$2:$A$241,0),1)&amp;":"&amp;ADDRESS(MATCH(C396,'ファミリ引用特許表記修正（ex.A2→A）'!$A$2:$A$241,0),171)),S396)+COUNTIF(INDIRECT("'ファミリ引用特許表記修正（ex.A2→A）'!"&amp;ADDRESS(MATCH(C396,'ファミリ引用特許表記修正（ex.A2→A）'!$A$2:$A$241,0),1)&amp;":"&amp;ADDRESS(MATCH(C396,'ファミリ引用特許表記修正（ex.A2→A）'!$A$2:$A$241,0),171)),T396)+COUNTIF(INDIRECT("'ファミリ引用特許表記修正（ex.A2→A）'!"&amp;ADDRESS(MATCH(C396,'ファミリ引用特許表記修正（ex.A2→A）'!$A$2:$A$241,0),1)&amp;":"&amp;ADDRESS(MATCH(C396,'ファミリ引用特許表記修正（ex.A2→A）'!$A$2:$A$241,0),171)),W396)+COUNTIF(INDIRECT("'ファミリ引用特許表記修正（ex.A2→A）'!"&amp;ADDRESS(MATCH(C396,'ファミリ引用特許表記修正（ex.A2→A）'!$A$2:$A$241,0),1)&amp;":"&amp;ADDRESS(MATCH(C396,'ファミリ引用特許表記修正（ex.A2→A）'!$A$2:$A$241,0),171)),Y396)&gt;0,"Yes","No")),"")</f>
        <v>No</v>
      </c>
      <c r="AR396" s="193"/>
      <c r="AS396" s="55" t="str">
        <f>VLOOKUP(C396,ファミリ引用文献WO!A$2:B$241,2,FALSE)</f>
        <v/>
      </c>
      <c r="AT396" s="58" t="str">
        <f>VLOOKUP(C396,ファミリ引用文献!A$3:B$242,2,FALSE)</f>
        <v/>
      </c>
      <c r="AU396" s="58"/>
      <c r="AV396" s="62" t="str">
        <f ca="1">IF(INDIRECT("審判データ!"&amp;ADDRESS(MATCH(C396,審判データ!$AH$1:$AH$379,0),32))="早期審査の対象とする","早期審査","")</f>
        <v/>
      </c>
      <c r="AW396" s="665" t="str">
        <f t="shared" si="31"/>
        <v/>
      </c>
      <c r="AX396" s="666" t="str">
        <f>IF(LEFT(AE396,3)="日本特",IF(LEFT(C396)="特",VLOOKUP(C396,'本件、証拠文献テーマコード'!G$2:I$376,3,FALSE),VLOOKUP(C396,'本件、証拠文献テーマコード'!B$2:I$376,8,FALSE)),"")</f>
        <v/>
      </c>
      <c r="AY396" s="666" t="str">
        <f>IF(LEFT(AE396,3)="日本特",IF(OR(MID(R396,2,1)="開",MID(R396,2,1)="表",MID(R396,2,1)="登"),VLOOKUP(R396,'本件、証拠文献テーマコード'!C$2:I$379,7,FALSE),VLOOKUP(R396,'本件、証拠文献テーマコード'!G$2:I$379,3,FALSE)),"")</f>
        <v/>
      </c>
      <c r="AZ396" s="54"/>
    </row>
    <row r="397" spans="1:52" ht="54" x14ac:dyDescent="0.15">
      <c r="A397" s="772"/>
      <c r="B397" s="586" t="str">
        <f ca="1">IF(A397="",B396,INDIRECT("審判データ!"&amp;ADDRESS(MATCH(A397,審判データ!$HC$1:$HC$379,0),20))&amp;" / "&amp;INDIRECT("審判データ!"&amp;ADDRESS(MATCH(A397,審判データ!$HC$1:$HC$379,0),21)))</f>
        <v>2010 / 29-2</v>
      </c>
      <c r="C397" s="751">
        <v>3989071</v>
      </c>
      <c r="D397" s="413" t="s">
        <v>1596</v>
      </c>
      <c r="E397" s="163" t="s">
        <v>3106</v>
      </c>
      <c r="F397" s="43" t="s">
        <v>10579</v>
      </c>
      <c r="G397" s="43" t="s">
        <v>10584</v>
      </c>
      <c r="H397" s="43" t="s">
        <v>10571</v>
      </c>
      <c r="I397" s="43" t="s">
        <v>3202</v>
      </c>
      <c r="J397" s="43" t="s">
        <v>10577</v>
      </c>
      <c r="K397" s="43" t="s">
        <v>10578</v>
      </c>
      <c r="L397" s="970"/>
      <c r="M397" s="971"/>
      <c r="N397" s="972"/>
      <c r="O397" s="973"/>
      <c r="P397" s="969"/>
      <c r="Q397" s="706" t="s">
        <v>201</v>
      </c>
      <c r="R397" s="707" t="s">
        <v>23167</v>
      </c>
      <c r="S397" s="706"/>
      <c r="T397" s="707"/>
      <c r="U397" s="588" t="s">
        <v>94</v>
      </c>
      <c r="V397" s="591" t="s">
        <v>203</v>
      </c>
      <c r="W397" s="708"/>
      <c r="X397" s="709"/>
      <c r="Y397" s="709"/>
      <c r="Z397" s="91"/>
      <c r="AA397" s="92"/>
      <c r="AB397" s="169"/>
      <c r="AC397" s="94"/>
      <c r="AD397" s="95"/>
      <c r="AE397" s="175"/>
      <c r="AF397" s="176"/>
      <c r="AG397" s="176"/>
      <c r="AH397" s="58"/>
      <c r="AI397" s="58"/>
      <c r="AJ397" s="58"/>
      <c r="AK397" s="59"/>
      <c r="AL397" s="58"/>
      <c r="AM397" s="58"/>
      <c r="AN397" s="58"/>
      <c r="AO397" s="58"/>
      <c r="AP397" s="58" t="str">
        <f ca="1">IF(OR(LEFT(R397)="特",LEFT(R397)="実",AND(OR(LEFT(R397,2)="US",LEFT(R397,2)="WO",LEFT(R397,2)="GB",LEFT(R397,2)="EP",LEFT(R397,2)="DE"),OR(MID(R397,3,1)="1",MID(R397,3,1)="2",MID(R397,3,1)="3",MID(R397,3,1)="4",MID(R397,3,1)="5",MID(R397,3,1)="6",MID(R397,3,1)="7",MID(R397,3,1)="8",MID(R397,3,1)="9",MID(R397,3,1)="0"))),IF(VLOOKUP(C397,ファミリ引用特許WO!$A$2:$B$241,2,FALSE)+VLOOKUP(C397,ファミリ引用文献WO!$A$2:$C$241,3,FALSE)=0,"ISR無し",IF(COUNTIF(INDIRECT("ファミリ引用特許WO!"&amp;ADDRESS(MATCH(C397,ファミリ引用特許WO!$A$2:$A$241,0),1)&amp;":"&amp;ADDRESS(MATCH(C397,ファミリ引用特許WO!$A$2:$A$241,0),19)),R397)+COUNTIF(INDIRECT("ファミリ引用特許WO!"&amp;ADDRESS(MATCH(C397,ファミリ引用特許WO!$A$2:$A$241,0),1)&amp;":"&amp;ADDRESS(MATCH(C397,ファミリ引用特許WO!$A$2:$A$241,0),19)),S397)+COUNTIF(INDIRECT("ファミリ引用特許WO!"&amp;ADDRESS(MATCH(C397,ファミリ引用特許WO!$A$2:$A$241,0),1)&amp;":"&amp;ADDRESS(MATCH(C397,ファミリ引用特許WO!$A$2:$A$241,0),19)),T397)+COUNTIF(INDIRECT("ファミリ引用特許WO!"&amp;ADDRESS(MATCH(C397,ファミリ引用特許WO!$A$2:$A$241,0),1)&amp;":"&amp;ADDRESS(MATCH(C397,ファミリ引用特許WO!$A$2:$A$241,0),19)),W397)+COUNTIF(INDIRECT("ファミリ引用特許WO!"&amp;ADDRESS(MATCH(C397,ファミリ引用特許WO!$A$2:$A$241,0),1)&amp;":"&amp;ADDRESS(MATCH(C397,ファミリ引用特許WO!$A$2:$A$241,0),19)),Y397)&gt;0,"Yes","No")),"")</f>
        <v/>
      </c>
      <c r="AQ397" s="55" t="str">
        <f ca="1">IF(OR(LEFT(R397)="特",LEFT(R397)="実",AND(OR(LEFT(R397,2)="US",LEFT(R397,2)="WO",LEFT(R397,2)="GB",LEFT(R397,2)="EP",LEFT(R397,2)="DE"),OR(MID(R397,3,1)="1",MID(R397,3,1)="2",MID(R397,3,1)="3",MID(R397,3,1)="4",MID(R397,3,1)="5",MID(R397,3,1)="6",MID(R397,3,1)="7",MID(R397,3,1)="8",MID(R397,3,1)="9",MID(R397,3,1)="0"))),IF(VLOOKUP(C397,'ファミリ引用特許表記修正（ex.A2→A）'!$A$2:$B$241,2,FALSE)=0,"family無し",IF(COUNTIF(INDIRECT("'ファミリ引用特許表記修正（ex.A2→A）'!"&amp;ADDRESS(MATCH(C397,'ファミリ引用特許表記修正（ex.A2→A）'!$A$2:$A$241,0),1)&amp;":"&amp;ADDRESS(MATCH(C397,'ファミリ引用特許表記修正（ex.A2→A）'!$A$2:$A$241,0),171)),R397)+COUNTIF(INDIRECT("'ファミリ引用特許表記修正（ex.A2→A）'!"&amp;ADDRESS(MATCH(C397,'ファミリ引用特許表記修正（ex.A2→A）'!$A$2:$A$241,0),1)&amp;":"&amp;ADDRESS(MATCH(C397,'ファミリ引用特許表記修正（ex.A2→A）'!$A$2:$A$241,0),171)),S397)+COUNTIF(INDIRECT("'ファミリ引用特許表記修正（ex.A2→A）'!"&amp;ADDRESS(MATCH(C397,'ファミリ引用特許表記修正（ex.A2→A）'!$A$2:$A$241,0),1)&amp;":"&amp;ADDRESS(MATCH(C397,'ファミリ引用特許表記修正（ex.A2→A）'!$A$2:$A$241,0),171)),T397)+COUNTIF(INDIRECT("'ファミリ引用特許表記修正（ex.A2→A）'!"&amp;ADDRESS(MATCH(C397,'ファミリ引用特許表記修正（ex.A2→A）'!$A$2:$A$241,0),1)&amp;":"&amp;ADDRESS(MATCH(C397,'ファミリ引用特許表記修正（ex.A2→A）'!$A$2:$A$241,0),171)),W397)+COUNTIF(INDIRECT("'ファミリ引用特許表記修正（ex.A2→A）'!"&amp;ADDRESS(MATCH(C397,'ファミリ引用特許表記修正（ex.A2→A）'!$A$2:$A$241,0),1)&amp;":"&amp;ADDRESS(MATCH(C397,'ファミリ引用特許表記修正（ex.A2→A）'!$A$2:$A$241,0),171)),Y397)&gt;0,"Yes","No")),"")</f>
        <v/>
      </c>
      <c r="AR397" s="193"/>
      <c r="AS397" s="55" t="str">
        <f>VLOOKUP(C397,ファミリ引用文献WO!A$2:B$241,2,FALSE)</f>
        <v/>
      </c>
      <c r="AT397" s="58" t="str">
        <f>VLOOKUP(C397,ファミリ引用文献!A$3:B$242,2,FALSE)</f>
        <v/>
      </c>
      <c r="AU397" s="58"/>
      <c r="AV397" s="62" t="str">
        <f ca="1">IF(INDIRECT("審判データ!"&amp;ADDRESS(MATCH(C397,審判データ!$AH$1:$AH$379,0),32))="早期審査の対象とする","早期審査","")</f>
        <v/>
      </c>
      <c r="AW397" s="665" t="str">
        <f t="shared" si="31"/>
        <v/>
      </c>
      <c r="AX397" s="666" t="str">
        <f>IF(LEFT(AE397,3)="日本特",IF(LEFT(C397)="特",VLOOKUP(C397,'本件、証拠文献テーマコード'!G$2:I$376,3,FALSE),VLOOKUP(C397,'本件、証拠文献テーマコード'!B$2:I$376,8,FALSE)),"")</f>
        <v/>
      </c>
      <c r="AY397" s="666" t="str">
        <f>IF(LEFT(AE397,3)="日本特",IF(OR(MID(R397,2,1)="開",MID(R397,2,1)="表",MID(R397,2,1)="登"),VLOOKUP(R397,'本件、証拠文献テーマコード'!C$2:I$379,7,FALSE),VLOOKUP(R397,'本件、証拠文献テーマコード'!G$2:I$379,3,FALSE)),"")</f>
        <v/>
      </c>
      <c r="AZ397" s="54"/>
    </row>
    <row r="398" spans="1:52" ht="54" x14ac:dyDescent="0.15">
      <c r="A398" s="773"/>
      <c r="B398" s="586" t="str">
        <f ca="1">IF(A398="",B397,INDIRECT("審判データ!"&amp;ADDRESS(MATCH(A398,審判データ!$HC$1:$HC$379,0),20))&amp;" / "&amp;INDIRECT("審判データ!"&amp;ADDRESS(MATCH(A398,審判データ!$HC$1:$HC$379,0),21)))</f>
        <v>2010 / 29-2</v>
      </c>
      <c r="C398" s="757">
        <v>3989071</v>
      </c>
      <c r="D398" s="456" t="s">
        <v>1596</v>
      </c>
      <c r="E398" s="163" t="s">
        <v>3106</v>
      </c>
      <c r="F398" s="43" t="s">
        <v>10579</v>
      </c>
      <c r="G398" s="43" t="s">
        <v>10584</v>
      </c>
      <c r="H398" s="43" t="s">
        <v>10571</v>
      </c>
      <c r="I398" s="43" t="s">
        <v>3202</v>
      </c>
      <c r="J398" s="43" t="s">
        <v>10577</v>
      </c>
      <c r="K398" s="758" t="s">
        <v>10578</v>
      </c>
      <c r="L398" s="962"/>
      <c r="M398" s="964"/>
      <c r="N398" s="966"/>
      <c r="O398" s="968"/>
      <c r="P398" s="960"/>
      <c r="Q398" s="706" t="s">
        <v>279</v>
      </c>
      <c r="R398" s="707" t="s">
        <v>23168</v>
      </c>
      <c r="S398" s="706"/>
      <c r="T398" s="707"/>
      <c r="U398" s="588" t="s">
        <v>94</v>
      </c>
      <c r="V398" s="591" t="s">
        <v>203</v>
      </c>
      <c r="W398" s="708"/>
      <c r="X398" s="709"/>
      <c r="Y398" s="709"/>
      <c r="Z398" s="91"/>
      <c r="AA398" s="92"/>
      <c r="AB398" s="169"/>
      <c r="AC398" s="94"/>
      <c r="AD398" s="95"/>
      <c r="AE398" s="175"/>
      <c r="AF398" s="176"/>
      <c r="AG398" s="176"/>
      <c r="AH398" s="58"/>
      <c r="AI398" s="58"/>
      <c r="AJ398" s="58"/>
      <c r="AK398" s="59"/>
      <c r="AL398" s="58"/>
      <c r="AM398" s="58"/>
      <c r="AN398" s="58"/>
      <c r="AO398" s="58"/>
      <c r="AP398" s="58" t="str">
        <f ca="1">IF(OR(LEFT(R398)="特",LEFT(R398)="実",AND(OR(LEFT(R398,2)="US",LEFT(R398,2)="WO",LEFT(R398,2)="GB",LEFT(R398,2)="EP",LEFT(R398,2)="DE"),OR(MID(R398,3,1)="1",MID(R398,3,1)="2",MID(R398,3,1)="3",MID(R398,3,1)="4",MID(R398,3,1)="5",MID(R398,3,1)="6",MID(R398,3,1)="7",MID(R398,3,1)="8",MID(R398,3,1)="9",MID(R398,3,1)="0"))),IF(VLOOKUP(C398,ファミリ引用特許WO!$A$2:$B$241,2,FALSE)+VLOOKUP(C398,ファミリ引用文献WO!$A$2:$C$241,3,FALSE)=0,"ISR無し",IF(COUNTIF(INDIRECT("ファミリ引用特許WO!"&amp;ADDRESS(MATCH(C398,ファミリ引用特許WO!$A$2:$A$241,0),1)&amp;":"&amp;ADDRESS(MATCH(C398,ファミリ引用特許WO!$A$2:$A$241,0),19)),R398)+COUNTIF(INDIRECT("ファミリ引用特許WO!"&amp;ADDRESS(MATCH(C398,ファミリ引用特許WO!$A$2:$A$241,0),1)&amp;":"&amp;ADDRESS(MATCH(C398,ファミリ引用特許WO!$A$2:$A$241,0),19)),S398)+COUNTIF(INDIRECT("ファミリ引用特許WO!"&amp;ADDRESS(MATCH(C398,ファミリ引用特許WO!$A$2:$A$241,0),1)&amp;":"&amp;ADDRESS(MATCH(C398,ファミリ引用特許WO!$A$2:$A$241,0),19)),T398)+COUNTIF(INDIRECT("ファミリ引用特許WO!"&amp;ADDRESS(MATCH(C398,ファミリ引用特許WO!$A$2:$A$241,0),1)&amp;":"&amp;ADDRESS(MATCH(C398,ファミリ引用特許WO!$A$2:$A$241,0),19)),W398)+COUNTIF(INDIRECT("ファミリ引用特許WO!"&amp;ADDRESS(MATCH(C398,ファミリ引用特許WO!$A$2:$A$241,0),1)&amp;":"&amp;ADDRESS(MATCH(C398,ファミリ引用特許WO!$A$2:$A$241,0),19)),Y398)&gt;0,"Yes","No")),"")</f>
        <v/>
      </c>
      <c r="AQ398" s="55" t="str">
        <f ca="1">IF(OR(LEFT(R398)="特",LEFT(R398)="実",AND(OR(LEFT(R398,2)="US",LEFT(R398,2)="WO",LEFT(R398,2)="GB",LEFT(R398,2)="EP",LEFT(R398,2)="DE"),OR(MID(R398,3,1)="1",MID(R398,3,1)="2",MID(R398,3,1)="3",MID(R398,3,1)="4",MID(R398,3,1)="5",MID(R398,3,1)="6",MID(R398,3,1)="7",MID(R398,3,1)="8",MID(R398,3,1)="9",MID(R398,3,1)="0"))),IF(VLOOKUP(C398,'ファミリ引用特許表記修正（ex.A2→A）'!$A$2:$B$241,2,FALSE)=0,"family無し",IF(COUNTIF(INDIRECT("'ファミリ引用特許表記修正（ex.A2→A）'!"&amp;ADDRESS(MATCH(C398,'ファミリ引用特許表記修正（ex.A2→A）'!$A$2:$A$241,0),1)&amp;":"&amp;ADDRESS(MATCH(C398,'ファミリ引用特許表記修正（ex.A2→A）'!$A$2:$A$241,0),171)),R398)+COUNTIF(INDIRECT("'ファミリ引用特許表記修正（ex.A2→A）'!"&amp;ADDRESS(MATCH(C398,'ファミリ引用特許表記修正（ex.A2→A）'!$A$2:$A$241,0),1)&amp;":"&amp;ADDRESS(MATCH(C398,'ファミリ引用特許表記修正（ex.A2→A）'!$A$2:$A$241,0),171)),S398)+COUNTIF(INDIRECT("'ファミリ引用特許表記修正（ex.A2→A）'!"&amp;ADDRESS(MATCH(C398,'ファミリ引用特許表記修正（ex.A2→A）'!$A$2:$A$241,0),1)&amp;":"&amp;ADDRESS(MATCH(C398,'ファミリ引用特許表記修正（ex.A2→A）'!$A$2:$A$241,0),171)),T398)+COUNTIF(INDIRECT("'ファミリ引用特許表記修正（ex.A2→A）'!"&amp;ADDRESS(MATCH(C398,'ファミリ引用特許表記修正（ex.A2→A）'!$A$2:$A$241,0),1)&amp;":"&amp;ADDRESS(MATCH(C398,'ファミリ引用特許表記修正（ex.A2→A）'!$A$2:$A$241,0),171)),W398)+COUNTIF(INDIRECT("'ファミリ引用特許表記修正（ex.A2→A）'!"&amp;ADDRESS(MATCH(C398,'ファミリ引用特許表記修正（ex.A2→A）'!$A$2:$A$241,0),1)&amp;":"&amp;ADDRESS(MATCH(C398,'ファミリ引用特許表記修正（ex.A2→A）'!$A$2:$A$241,0),171)),Y398)&gt;0,"Yes","No")),"")</f>
        <v/>
      </c>
      <c r="AR398" s="193"/>
      <c r="AS398" s="55" t="str">
        <f>VLOOKUP(C398,ファミリ引用文献WO!A$2:B$241,2,FALSE)</f>
        <v/>
      </c>
      <c r="AT398" s="58" t="str">
        <f>VLOOKUP(C398,ファミリ引用文献!A$3:B$242,2,FALSE)</f>
        <v/>
      </c>
      <c r="AU398" s="58"/>
      <c r="AV398" s="62" t="str">
        <f ca="1">IF(INDIRECT("審判データ!"&amp;ADDRESS(MATCH(C398,審判データ!$AH$1:$AH$379,0),32))="早期審査の対象とする","早期審査","")</f>
        <v/>
      </c>
      <c r="AW398" s="665" t="str">
        <f t="shared" si="31"/>
        <v/>
      </c>
      <c r="AX398" s="666" t="str">
        <f>IF(LEFT(AE398,3)="日本特",IF(LEFT(C398)="特",VLOOKUP(C398,'本件、証拠文献テーマコード'!G$2:I$376,3,FALSE),VLOOKUP(C398,'本件、証拠文献テーマコード'!B$2:I$376,8,FALSE)),"")</f>
        <v/>
      </c>
      <c r="AY398" s="666" t="str">
        <f>IF(LEFT(AE398,3)="日本特",IF(OR(MID(R398,2,1)="開",MID(R398,2,1)="表",MID(R398,2,1)="登"),VLOOKUP(R398,'本件、証拠文献テーマコード'!C$2:I$379,7,FALSE),VLOOKUP(R398,'本件、証拠文献テーマコード'!G$2:I$379,3,FALSE)),"")</f>
        <v/>
      </c>
      <c r="AZ398" s="54"/>
    </row>
    <row r="399" spans="1:52" ht="27" x14ac:dyDescent="0.15">
      <c r="A399" s="771" t="s">
        <v>23169</v>
      </c>
      <c r="B399" s="586" t="str">
        <f ca="1">IF(A399="",B398,INDIRECT("審判データ!"&amp;ADDRESS(MATCH(A399,審判データ!$HC$1:$HC$379,0),20))&amp;" / "&amp;INDIRECT("審判データ!"&amp;ADDRESS(MATCH(A399,審判データ!$HC$1:$HC$379,0),21)))</f>
        <v>2010 / 29-2</v>
      </c>
      <c r="C399" s="751">
        <v>2926040</v>
      </c>
      <c r="D399" s="413" t="s">
        <v>2989</v>
      </c>
      <c r="E399" s="163" t="s">
        <v>2990</v>
      </c>
      <c r="F399" s="163" t="s">
        <v>10693</v>
      </c>
      <c r="G399" s="163" t="s">
        <v>10698</v>
      </c>
      <c r="H399" s="163" t="s">
        <v>10685</v>
      </c>
      <c r="I399" s="163" t="s">
        <v>10688</v>
      </c>
      <c r="J399" s="163" t="s">
        <v>10690</v>
      </c>
      <c r="K399" s="163" t="s">
        <v>10692</v>
      </c>
      <c r="L399" s="961" t="s">
        <v>23170</v>
      </c>
      <c r="M399" s="963" t="s">
        <v>23106</v>
      </c>
      <c r="N399" s="965" t="s">
        <v>23171</v>
      </c>
      <c r="O399" s="967">
        <v>0</v>
      </c>
      <c r="P399" s="959" t="s">
        <v>23172</v>
      </c>
      <c r="Q399" s="706" t="s">
        <v>1377</v>
      </c>
      <c r="R399" s="707" t="s">
        <v>23173</v>
      </c>
      <c r="S399" s="706"/>
      <c r="T399" s="707"/>
      <c r="U399" s="588" t="s">
        <v>94</v>
      </c>
      <c r="V399" s="591" t="s">
        <v>122</v>
      </c>
      <c r="W399" s="708"/>
      <c r="X399" s="709"/>
      <c r="Y399" s="709"/>
      <c r="Z399" s="91"/>
      <c r="AA399" s="92"/>
      <c r="AB399" s="169"/>
      <c r="AC399" s="94"/>
      <c r="AD399" s="95"/>
      <c r="AE399" s="175"/>
      <c r="AF399" s="176"/>
      <c r="AG399" s="176"/>
      <c r="AH399" s="58"/>
      <c r="AI399" s="58"/>
      <c r="AJ399" s="58"/>
      <c r="AK399" s="59"/>
      <c r="AL399" s="58"/>
      <c r="AM399" s="58"/>
      <c r="AN399" s="58"/>
      <c r="AO399" s="58"/>
      <c r="AP399" s="58" t="str">
        <f ca="1">IF(OR(LEFT(R399)="特",LEFT(R399)="実",AND(OR(LEFT(R399,2)="US",LEFT(R399,2)="WO",LEFT(R399,2)="GB",LEFT(R399,2)="EP",LEFT(R399,2)="DE"),OR(MID(R399,3,1)="1",MID(R399,3,1)="2",MID(R399,3,1)="3",MID(R399,3,1)="4",MID(R399,3,1)="5",MID(R399,3,1)="6",MID(R399,3,1)="7",MID(R399,3,1)="8",MID(R399,3,1)="9",MID(R399,3,1)="0"))),IF(VLOOKUP(C399,ファミリ引用特許WO!$A$2:$B$241,2,FALSE)+VLOOKUP(C399,ファミリ引用文献WO!$A$2:$C$241,3,FALSE)=0,"ISR無し",IF(COUNTIF(INDIRECT("ファミリ引用特許WO!"&amp;ADDRESS(MATCH(C399,ファミリ引用特許WO!$A$2:$A$241,0),1)&amp;":"&amp;ADDRESS(MATCH(C399,ファミリ引用特許WO!$A$2:$A$241,0),19)),R399)+COUNTIF(INDIRECT("ファミリ引用特許WO!"&amp;ADDRESS(MATCH(C399,ファミリ引用特許WO!$A$2:$A$241,0),1)&amp;":"&amp;ADDRESS(MATCH(C399,ファミリ引用特許WO!$A$2:$A$241,0),19)),S399)+COUNTIF(INDIRECT("ファミリ引用特許WO!"&amp;ADDRESS(MATCH(C399,ファミリ引用特許WO!$A$2:$A$241,0),1)&amp;":"&amp;ADDRESS(MATCH(C399,ファミリ引用特許WO!$A$2:$A$241,0),19)),T399)+COUNTIF(INDIRECT("ファミリ引用特許WO!"&amp;ADDRESS(MATCH(C399,ファミリ引用特許WO!$A$2:$A$241,0),1)&amp;":"&amp;ADDRESS(MATCH(C399,ファミリ引用特許WO!$A$2:$A$241,0),19)),W399)+COUNTIF(INDIRECT("ファミリ引用特許WO!"&amp;ADDRESS(MATCH(C399,ファミリ引用特許WO!$A$2:$A$241,0),1)&amp;":"&amp;ADDRESS(MATCH(C399,ファミリ引用特許WO!$A$2:$A$241,0),19)),Y399)&gt;0,"Yes","No")),"")</f>
        <v>ISR無し</v>
      </c>
      <c r="AQ399" s="55" t="str">
        <f ca="1">IF(OR(LEFT(R399)="特",LEFT(R399)="実",AND(OR(LEFT(R399,2)="US",LEFT(R399,2)="WO",LEFT(R399,2)="GB",LEFT(R399,2)="EP",LEFT(R399,2)="DE"),OR(MID(R399,3,1)="1",MID(R399,3,1)="2",MID(R399,3,1)="3",MID(R399,3,1)="4",MID(R399,3,1)="5",MID(R399,3,1)="6",MID(R399,3,1)="7",MID(R399,3,1)="8",MID(R399,3,1)="9",MID(R399,3,1)="0"))),IF(VLOOKUP(C399,'ファミリ引用特許表記修正（ex.A2→A）'!$A$2:$B$241,2,FALSE)=0,"family無し",IF(COUNTIF(INDIRECT("'ファミリ引用特許表記修正（ex.A2→A）'!"&amp;ADDRESS(MATCH(C399,'ファミリ引用特許表記修正（ex.A2→A）'!$A$2:$A$241,0),1)&amp;":"&amp;ADDRESS(MATCH(C399,'ファミリ引用特許表記修正（ex.A2→A）'!$A$2:$A$241,0),171)),R399)+COUNTIF(INDIRECT("'ファミリ引用特許表記修正（ex.A2→A）'!"&amp;ADDRESS(MATCH(C399,'ファミリ引用特許表記修正（ex.A2→A）'!$A$2:$A$241,0),1)&amp;":"&amp;ADDRESS(MATCH(C399,'ファミリ引用特許表記修正（ex.A2→A）'!$A$2:$A$241,0),171)),S399)+COUNTIF(INDIRECT("'ファミリ引用特許表記修正（ex.A2→A）'!"&amp;ADDRESS(MATCH(C399,'ファミリ引用特許表記修正（ex.A2→A）'!$A$2:$A$241,0),1)&amp;":"&amp;ADDRESS(MATCH(C399,'ファミリ引用特許表記修正（ex.A2→A）'!$A$2:$A$241,0),171)),T399)+COUNTIF(INDIRECT("'ファミリ引用特許表記修正（ex.A2→A）'!"&amp;ADDRESS(MATCH(C399,'ファミリ引用特許表記修正（ex.A2→A）'!$A$2:$A$241,0),1)&amp;":"&amp;ADDRESS(MATCH(C399,'ファミリ引用特許表記修正（ex.A2→A）'!$A$2:$A$241,0),171)),W399)+COUNTIF(INDIRECT("'ファミリ引用特許表記修正（ex.A2→A）'!"&amp;ADDRESS(MATCH(C399,'ファミリ引用特許表記修正（ex.A2→A）'!$A$2:$A$241,0),1)&amp;":"&amp;ADDRESS(MATCH(C399,'ファミリ引用特許表記修正（ex.A2→A）'!$A$2:$A$241,0),171)),Y399)&gt;0,"Yes","No")),"")</f>
        <v>Yes</v>
      </c>
      <c r="AR399" s="193"/>
      <c r="AS399" s="55" t="str">
        <f>VLOOKUP(C399,ファミリ引用文献WO!A$2:B$241,2,FALSE)</f>
        <v/>
      </c>
      <c r="AT399" s="58" t="str">
        <f>VLOOKUP(C399,ファミリ引用文献!A$3:B$242,2,FALSE)</f>
        <v>Rocket Engineering, Nikkan Kogyo Shinbun-sha, Mar. 25, 1961 (translation provided of p. 235, lines 9-21).//0/0/0/0/0/0/0/0/0/0/0/0/0/0/0/0/0/0/0/0/0/0/0/0/0/0/0/0/0/0/0/0/0/0/0/0/0/0/0/0/0/0/0/0/0/0/0/0/0/0/0/0/0/0/0/0/0/0/0/0/0/0/0/0/0/0/0/0/0/0/0/0/0/0/0/0/0/0/0/0/0/0/0/0/0/0/0/0/0/0/0/0/0/0/0/0/0/0/0/0/0/0/0/0/0/0/0/0/0/0/0/0/0/0/0/0/0/0/0/0/0/0/0/0/0/0/0/0/0/0/0/0/0/0/0/0/0/0/0/0/0/0/0/0/0/0/0/0/0/0/0/0/0/0/0/0/0/0/0/0/0/0/0/0/0/0/0/0/0/0/0/0/0/0</v>
      </c>
      <c r="AU399" s="58"/>
      <c r="AV399" s="62" t="str">
        <f ca="1">IF(INDIRECT("審判データ!"&amp;ADDRESS(MATCH(C399,審判データ!$AH$1:$AH$379,0),32))="早期審査の対象とする","早期審査","")</f>
        <v/>
      </c>
      <c r="AW399" s="665" t="str">
        <f t="shared" si="31"/>
        <v/>
      </c>
      <c r="AX399" s="666" t="str">
        <f>IF(LEFT(AE399,3)="日本特",IF(LEFT(C399)="特",VLOOKUP(C399,'本件、証拠文献テーマコード'!G$2:I$376,3,FALSE),VLOOKUP(C399,'本件、証拠文献テーマコード'!B$2:I$376,8,FALSE)),"")</f>
        <v/>
      </c>
      <c r="AY399" s="666" t="str">
        <f>IF(LEFT(AE399,3)="日本特",IF(OR(MID(R399,2,1)="開",MID(R399,2,1)="表",MID(R399,2,1)="登"),VLOOKUP(R399,'本件、証拠文献テーマコード'!C$2:I$379,7,FALSE),VLOOKUP(R399,'本件、証拠文献テーマコード'!G$2:I$379,3,FALSE)),"")</f>
        <v/>
      </c>
      <c r="AZ399" s="54"/>
    </row>
    <row r="400" spans="1:52" ht="27" x14ac:dyDescent="0.15">
      <c r="A400" s="772"/>
      <c r="B400" s="586" t="str">
        <f ca="1">IF(A400="",B399,INDIRECT("審判データ!"&amp;ADDRESS(MATCH(A400,審判データ!$HC$1:$HC$379,0),20))&amp;" / "&amp;INDIRECT("審判データ!"&amp;ADDRESS(MATCH(A400,審判データ!$HC$1:$HC$379,0),21)))</f>
        <v>2010 / 29-2</v>
      </c>
      <c r="C400" s="751">
        <v>2926040</v>
      </c>
      <c r="D400" s="413" t="s">
        <v>2989</v>
      </c>
      <c r="E400" s="163" t="s">
        <v>2990</v>
      </c>
      <c r="F400" s="163" t="s">
        <v>10693</v>
      </c>
      <c r="G400" s="163" t="s">
        <v>10698</v>
      </c>
      <c r="H400" s="163" t="s">
        <v>10685</v>
      </c>
      <c r="I400" s="163" t="s">
        <v>10688</v>
      </c>
      <c r="J400" s="163" t="s">
        <v>10690</v>
      </c>
      <c r="K400" s="163" t="s">
        <v>10692</v>
      </c>
      <c r="L400" s="970"/>
      <c r="M400" s="971"/>
      <c r="N400" s="972"/>
      <c r="O400" s="973"/>
      <c r="P400" s="969"/>
      <c r="Q400" s="706" t="s">
        <v>23082</v>
      </c>
      <c r="R400" s="707" t="s">
        <v>23174</v>
      </c>
      <c r="S400" s="706"/>
      <c r="T400" s="707"/>
      <c r="U400" s="588" t="s">
        <v>94</v>
      </c>
      <c r="V400" s="591" t="s">
        <v>203</v>
      </c>
      <c r="W400" s="708"/>
      <c r="X400" s="709"/>
      <c r="Y400" s="709"/>
      <c r="Z400" s="91"/>
      <c r="AA400" s="92"/>
      <c r="AB400" s="169"/>
      <c r="AC400" s="94"/>
      <c r="AD400" s="95"/>
      <c r="AE400" s="175"/>
      <c r="AF400" s="176"/>
      <c r="AG400" s="176"/>
      <c r="AH400" s="58"/>
      <c r="AI400" s="58"/>
      <c r="AJ400" s="58"/>
      <c r="AK400" s="59"/>
      <c r="AL400" s="58"/>
      <c r="AM400" s="58"/>
      <c r="AN400" s="58"/>
      <c r="AO400" s="58"/>
      <c r="AP400" s="58" t="str">
        <f ca="1">IF(OR(LEFT(R400)="特",LEFT(R400)="実",AND(OR(LEFT(R400,2)="US",LEFT(R400,2)="WO",LEFT(R400,2)="GB",LEFT(R400,2)="EP",LEFT(R400,2)="DE"),OR(MID(R400,3,1)="1",MID(R400,3,1)="2",MID(R400,3,1)="3",MID(R400,3,1)="4",MID(R400,3,1)="5",MID(R400,3,1)="6",MID(R400,3,1)="7",MID(R400,3,1)="8",MID(R400,3,1)="9",MID(R400,3,1)="0"))),IF(VLOOKUP(C400,ファミリ引用特許WO!$A$2:$B$241,2,FALSE)+VLOOKUP(C400,ファミリ引用文献WO!$A$2:$C$241,3,FALSE)=0,"ISR無し",IF(COUNTIF(INDIRECT("ファミリ引用特許WO!"&amp;ADDRESS(MATCH(C400,ファミリ引用特許WO!$A$2:$A$241,0),1)&amp;":"&amp;ADDRESS(MATCH(C400,ファミリ引用特許WO!$A$2:$A$241,0),19)),R400)+COUNTIF(INDIRECT("ファミリ引用特許WO!"&amp;ADDRESS(MATCH(C400,ファミリ引用特許WO!$A$2:$A$241,0),1)&amp;":"&amp;ADDRESS(MATCH(C400,ファミリ引用特許WO!$A$2:$A$241,0),19)),S400)+COUNTIF(INDIRECT("ファミリ引用特許WO!"&amp;ADDRESS(MATCH(C400,ファミリ引用特許WO!$A$2:$A$241,0),1)&amp;":"&amp;ADDRESS(MATCH(C400,ファミリ引用特許WO!$A$2:$A$241,0),19)),T400)+COUNTIF(INDIRECT("ファミリ引用特許WO!"&amp;ADDRESS(MATCH(C400,ファミリ引用特許WO!$A$2:$A$241,0),1)&amp;":"&amp;ADDRESS(MATCH(C400,ファミリ引用特許WO!$A$2:$A$241,0),19)),W400)+COUNTIF(INDIRECT("ファミリ引用特許WO!"&amp;ADDRESS(MATCH(C400,ファミリ引用特許WO!$A$2:$A$241,0),1)&amp;":"&amp;ADDRESS(MATCH(C400,ファミリ引用特許WO!$A$2:$A$241,0),19)),Y400)&gt;0,"Yes","No")),"")</f>
        <v>ISR無し</v>
      </c>
      <c r="AQ400" s="55" t="str">
        <f ca="1">IF(OR(LEFT(R400)="特",LEFT(R400)="実",AND(OR(LEFT(R400,2)="US",LEFT(R400,2)="WO",LEFT(R400,2)="GB",LEFT(R400,2)="EP",LEFT(R400,2)="DE"),OR(MID(R400,3,1)="1",MID(R400,3,1)="2",MID(R400,3,1)="3",MID(R400,3,1)="4",MID(R400,3,1)="5",MID(R400,3,1)="6",MID(R400,3,1)="7",MID(R400,3,1)="8",MID(R400,3,1)="9",MID(R400,3,1)="0"))),IF(VLOOKUP(C400,'ファミリ引用特許表記修正（ex.A2→A）'!$A$2:$B$241,2,FALSE)=0,"family無し",IF(COUNTIF(INDIRECT("'ファミリ引用特許表記修正（ex.A2→A）'!"&amp;ADDRESS(MATCH(C400,'ファミリ引用特許表記修正（ex.A2→A）'!$A$2:$A$241,0),1)&amp;":"&amp;ADDRESS(MATCH(C400,'ファミリ引用特許表記修正（ex.A2→A）'!$A$2:$A$241,0),171)),R400)+COUNTIF(INDIRECT("'ファミリ引用特許表記修正（ex.A2→A）'!"&amp;ADDRESS(MATCH(C400,'ファミリ引用特許表記修正（ex.A2→A）'!$A$2:$A$241,0),1)&amp;":"&amp;ADDRESS(MATCH(C400,'ファミリ引用特許表記修正（ex.A2→A）'!$A$2:$A$241,0),171)),S400)+COUNTIF(INDIRECT("'ファミリ引用特許表記修正（ex.A2→A）'!"&amp;ADDRESS(MATCH(C400,'ファミリ引用特許表記修正（ex.A2→A）'!$A$2:$A$241,0),1)&amp;":"&amp;ADDRESS(MATCH(C400,'ファミリ引用特許表記修正（ex.A2→A）'!$A$2:$A$241,0),171)),T400)+COUNTIF(INDIRECT("'ファミリ引用特許表記修正（ex.A2→A）'!"&amp;ADDRESS(MATCH(C400,'ファミリ引用特許表記修正（ex.A2→A）'!$A$2:$A$241,0),1)&amp;":"&amp;ADDRESS(MATCH(C400,'ファミリ引用特許表記修正（ex.A2→A）'!$A$2:$A$241,0),171)),W400)+COUNTIF(INDIRECT("'ファミリ引用特許表記修正（ex.A2→A）'!"&amp;ADDRESS(MATCH(C400,'ファミリ引用特許表記修正（ex.A2→A）'!$A$2:$A$241,0),1)&amp;":"&amp;ADDRESS(MATCH(C400,'ファミリ引用特許表記修正（ex.A2→A）'!$A$2:$A$241,0),171)),Y400)&gt;0,"Yes","No")),"")</f>
        <v>Yes</v>
      </c>
      <c r="AR400" s="193"/>
      <c r="AS400" s="55" t="str">
        <f>VLOOKUP(C400,ファミリ引用文献WO!A$2:B$241,2,FALSE)</f>
        <v/>
      </c>
      <c r="AT400" s="58" t="str">
        <f>VLOOKUP(C400,ファミリ引用文献!A$3:B$242,2,FALSE)</f>
        <v>Rocket Engineering, Nikkan Kogyo Shinbun-sha, Mar. 25, 1961 (translation provided of p. 235, lines 9-21).//0/0/0/0/0/0/0/0/0/0/0/0/0/0/0/0/0/0/0/0/0/0/0/0/0/0/0/0/0/0/0/0/0/0/0/0/0/0/0/0/0/0/0/0/0/0/0/0/0/0/0/0/0/0/0/0/0/0/0/0/0/0/0/0/0/0/0/0/0/0/0/0/0/0/0/0/0/0/0/0/0/0/0/0/0/0/0/0/0/0/0/0/0/0/0/0/0/0/0/0/0/0/0/0/0/0/0/0/0/0/0/0/0/0/0/0/0/0/0/0/0/0/0/0/0/0/0/0/0/0/0/0/0/0/0/0/0/0/0/0/0/0/0/0/0/0/0/0/0/0/0/0/0/0/0/0/0/0/0/0/0/0/0/0/0/0/0/0/0/0/0/0/0/0</v>
      </c>
      <c r="AU400" s="58"/>
      <c r="AV400" s="62" t="str">
        <f ca="1">IF(INDIRECT("審判データ!"&amp;ADDRESS(MATCH(C400,審判データ!$AH$1:$AH$379,0),32))="早期審査の対象とする","早期審査","")</f>
        <v/>
      </c>
      <c r="AW400" s="665" t="str">
        <f t="shared" si="31"/>
        <v/>
      </c>
      <c r="AX400" s="666" t="str">
        <f>IF(LEFT(AE400,3)="日本特",IF(LEFT(C400)="特",VLOOKUP(C400,'本件、証拠文献テーマコード'!G$2:I$376,3,FALSE),VLOOKUP(C400,'本件、証拠文献テーマコード'!B$2:I$376,8,FALSE)),"")</f>
        <v/>
      </c>
      <c r="AY400" s="666" t="str">
        <f>IF(LEFT(AE400,3)="日本特",IF(OR(MID(R400,2,1)="開",MID(R400,2,1)="表",MID(R400,2,1)="登"),VLOOKUP(R400,'本件、証拠文献テーマコード'!C$2:I$379,7,FALSE),VLOOKUP(R400,'本件、証拠文献テーマコード'!G$2:I$379,3,FALSE)),"")</f>
        <v/>
      </c>
      <c r="AZ400" s="54"/>
    </row>
    <row r="401" spans="1:52" ht="27" x14ac:dyDescent="0.15">
      <c r="A401" s="773"/>
      <c r="B401" s="586" t="str">
        <f ca="1">IF(A401="",B400,INDIRECT("審判データ!"&amp;ADDRESS(MATCH(A401,審判データ!$HC$1:$HC$379,0),20))&amp;" / "&amp;INDIRECT("審判データ!"&amp;ADDRESS(MATCH(A401,審判データ!$HC$1:$HC$379,0),21)))</f>
        <v>2010 / 29-2</v>
      </c>
      <c r="C401" s="757">
        <v>2926040</v>
      </c>
      <c r="D401" s="456" t="s">
        <v>2989</v>
      </c>
      <c r="E401" s="163" t="s">
        <v>2990</v>
      </c>
      <c r="F401" s="163" t="s">
        <v>10693</v>
      </c>
      <c r="G401" s="163" t="s">
        <v>10698</v>
      </c>
      <c r="H401" s="163" t="s">
        <v>10685</v>
      </c>
      <c r="I401" s="163" t="s">
        <v>10688</v>
      </c>
      <c r="J401" s="163" t="s">
        <v>10690</v>
      </c>
      <c r="K401" s="163" t="s">
        <v>10692</v>
      </c>
      <c r="L401" s="962"/>
      <c r="M401" s="964"/>
      <c r="N401" s="966"/>
      <c r="O401" s="968"/>
      <c r="P401" s="960"/>
      <c r="Q401" s="706" t="s">
        <v>23083</v>
      </c>
      <c r="R401" s="707" t="s">
        <v>23175</v>
      </c>
      <c r="S401" s="706"/>
      <c r="T401" s="707"/>
      <c r="U401" s="588" t="s">
        <v>94</v>
      </c>
      <c r="V401" s="591" t="s">
        <v>203</v>
      </c>
      <c r="W401" s="708"/>
      <c r="X401" s="709"/>
      <c r="Y401" s="709"/>
      <c r="Z401" s="91"/>
      <c r="AA401" s="92"/>
      <c r="AB401" s="169"/>
      <c r="AC401" s="94"/>
      <c r="AD401" s="95"/>
      <c r="AE401" s="175"/>
      <c r="AF401" s="176"/>
      <c r="AG401" s="176"/>
      <c r="AH401" s="58"/>
      <c r="AI401" s="58"/>
      <c r="AJ401" s="58"/>
      <c r="AK401" s="59"/>
      <c r="AL401" s="58"/>
      <c r="AM401" s="58"/>
      <c r="AN401" s="58"/>
      <c r="AO401" s="58"/>
      <c r="AP401" s="58" t="str">
        <f ca="1">IF(OR(LEFT(R401)="特",LEFT(R401)="実",AND(OR(LEFT(R401,2)="US",LEFT(R401,2)="WO",LEFT(R401,2)="GB",LEFT(R401,2)="EP",LEFT(R401,2)="DE"),OR(MID(R401,3,1)="1",MID(R401,3,1)="2",MID(R401,3,1)="3",MID(R401,3,1)="4",MID(R401,3,1)="5",MID(R401,3,1)="6",MID(R401,3,1)="7",MID(R401,3,1)="8",MID(R401,3,1)="9",MID(R401,3,1)="0"))),IF(VLOOKUP(C401,ファミリ引用特許WO!$A$2:$B$241,2,FALSE)+VLOOKUP(C401,ファミリ引用文献WO!$A$2:$C$241,3,FALSE)=0,"ISR無し",IF(COUNTIF(INDIRECT("ファミリ引用特許WO!"&amp;ADDRESS(MATCH(C401,ファミリ引用特許WO!$A$2:$A$241,0),1)&amp;":"&amp;ADDRESS(MATCH(C401,ファミリ引用特許WO!$A$2:$A$241,0),19)),R401)+COUNTIF(INDIRECT("ファミリ引用特許WO!"&amp;ADDRESS(MATCH(C401,ファミリ引用特許WO!$A$2:$A$241,0),1)&amp;":"&amp;ADDRESS(MATCH(C401,ファミリ引用特許WO!$A$2:$A$241,0),19)),S401)+COUNTIF(INDIRECT("ファミリ引用特許WO!"&amp;ADDRESS(MATCH(C401,ファミリ引用特許WO!$A$2:$A$241,0),1)&amp;":"&amp;ADDRESS(MATCH(C401,ファミリ引用特許WO!$A$2:$A$241,0),19)),T401)+COUNTIF(INDIRECT("ファミリ引用特許WO!"&amp;ADDRESS(MATCH(C401,ファミリ引用特許WO!$A$2:$A$241,0),1)&amp;":"&amp;ADDRESS(MATCH(C401,ファミリ引用特許WO!$A$2:$A$241,0),19)),W401)+COUNTIF(INDIRECT("ファミリ引用特許WO!"&amp;ADDRESS(MATCH(C401,ファミリ引用特許WO!$A$2:$A$241,0),1)&amp;":"&amp;ADDRESS(MATCH(C401,ファミリ引用特許WO!$A$2:$A$241,0),19)),Y401)&gt;0,"Yes","No")),"")</f>
        <v>ISR無し</v>
      </c>
      <c r="AQ401" s="55" t="str">
        <f ca="1">IF(OR(LEFT(R401)="特",LEFT(R401)="実",AND(OR(LEFT(R401,2)="US",LEFT(R401,2)="WO",LEFT(R401,2)="GB",LEFT(R401,2)="EP",LEFT(R401,2)="DE"),OR(MID(R401,3,1)="1",MID(R401,3,1)="2",MID(R401,3,1)="3",MID(R401,3,1)="4",MID(R401,3,1)="5",MID(R401,3,1)="6",MID(R401,3,1)="7",MID(R401,3,1)="8",MID(R401,3,1)="9",MID(R401,3,1)="0"))),IF(VLOOKUP(C401,'ファミリ引用特許表記修正（ex.A2→A）'!$A$2:$B$241,2,FALSE)=0,"family無し",IF(COUNTIF(INDIRECT("'ファミリ引用特許表記修正（ex.A2→A）'!"&amp;ADDRESS(MATCH(C401,'ファミリ引用特許表記修正（ex.A2→A）'!$A$2:$A$241,0),1)&amp;":"&amp;ADDRESS(MATCH(C401,'ファミリ引用特許表記修正（ex.A2→A）'!$A$2:$A$241,0),171)),R401)+COUNTIF(INDIRECT("'ファミリ引用特許表記修正（ex.A2→A）'!"&amp;ADDRESS(MATCH(C401,'ファミリ引用特許表記修正（ex.A2→A）'!$A$2:$A$241,0),1)&amp;":"&amp;ADDRESS(MATCH(C401,'ファミリ引用特許表記修正（ex.A2→A）'!$A$2:$A$241,0),171)),S401)+COUNTIF(INDIRECT("'ファミリ引用特許表記修正（ex.A2→A）'!"&amp;ADDRESS(MATCH(C401,'ファミリ引用特許表記修正（ex.A2→A）'!$A$2:$A$241,0),1)&amp;":"&amp;ADDRESS(MATCH(C401,'ファミリ引用特許表記修正（ex.A2→A）'!$A$2:$A$241,0),171)),T401)+COUNTIF(INDIRECT("'ファミリ引用特許表記修正（ex.A2→A）'!"&amp;ADDRESS(MATCH(C401,'ファミリ引用特許表記修正（ex.A2→A）'!$A$2:$A$241,0),1)&amp;":"&amp;ADDRESS(MATCH(C401,'ファミリ引用特許表記修正（ex.A2→A）'!$A$2:$A$241,0),171)),W401)+COUNTIF(INDIRECT("'ファミリ引用特許表記修正（ex.A2→A）'!"&amp;ADDRESS(MATCH(C401,'ファミリ引用特許表記修正（ex.A2→A）'!$A$2:$A$241,0),1)&amp;":"&amp;ADDRESS(MATCH(C401,'ファミリ引用特許表記修正（ex.A2→A）'!$A$2:$A$241,0),171)),Y401)&gt;0,"Yes","No")),"")</f>
        <v>Yes</v>
      </c>
      <c r="AR401" s="193"/>
      <c r="AS401" s="55" t="str">
        <f>VLOOKUP(C401,ファミリ引用文献WO!A$2:B$241,2,FALSE)</f>
        <v/>
      </c>
      <c r="AT401" s="58" t="str">
        <f>VLOOKUP(C401,ファミリ引用文献!A$3:B$242,2,FALSE)</f>
        <v>Rocket Engineering, Nikkan Kogyo Shinbun-sha, Mar. 25, 1961 (translation provided of p. 235, lines 9-21).//0/0/0/0/0/0/0/0/0/0/0/0/0/0/0/0/0/0/0/0/0/0/0/0/0/0/0/0/0/0/0/0/0/0/0/0/0/0/0/0/0/0/0/0/0/0/0/0/0/0/0/0/0/0/0/0/0/0/0/0/0/0/0/0/0/0/0/0/0/0/0/0/0/0/0/0/0/0/0/0/0/0/0/0/0/0/0/0/0/0/0/0/0/0/0/0/0/0/0/0/0/0/0/0/0/0/0/0/0/0/0/0/0/0/0/0/0/0/0/0/0/0/0/0/0/0/0/0/0/0/0/0/0/0/0/0/0/0/0/0/0/0/0/0/0/0/0/0/0/0/0/0/0/0/0/0/0/0/0/0/0/0/0/0/0/0/0/0/0/0/0/0/0/0</v>
      </c>
      <c r="AU401" s="58"/>
      <c r="AV401" s="62" t="str">
        <f ca="1">IF(INDIRECT("審判データ!"&amp;ADDRESS(MATCH(C401,審判データ!$AH$1:$AH$379,0),32))="早期審査の対象とする","早期審査","")</f>
        <v/>
      </c>
      <c r="AW401" s="665" t="str">
        <f t="shared" si="31"/>
        <v/>
      </c>
      <c r="AX401" s="666" t="str">
        <f>IF(LEFT(AE401,3)="日本特",IF(LEFT(C401)="特",VLOOKUP(C401,'本件、証拠文献テーマコード'!G$2:I$376,3,FALSE),VLOOKUP(C401,'本件、証拠文献テーマコード'!B$2:I$376,8,FALSE)),"")</f>
        <v/>
      </c>
      <c r="AY401" s="666" t="str">
        <f>IF(LEFT(AE401,3)="日本特",IF(OR(MID(R401,2,1)="開",MID(R401,2,1)="表",MID(R401,2,1)="登"),VLOOKUP(R401,'本件、証拠文献テーマコード'!C$2:I$379,7,FALSE),VLOOKUP(R401,'本件、証拠文献テーマコード'!G$2:I$379,3,FALSE)),"")</f>
        <v/>
      </c>
      <c r="AZ401" s="54"/>
    </row>
    <row r="402" spans="1:52" ht="27" x14ac:dyDescent="0.15">
      <c r="A402" s="771" t="s">
        <v>23176</v>
      </c>
      <c r="B402" s="586" t="str">
        <f ca="1">IF(A402="",B401,INDIRECT("審判データ!"&amp;ADDRESS(MATCH(A402,審判データ!$HC$1:$HC$379,0),20))&amp;" / "&amp;INDIRECT("審判データ!"&amp;ADDRESS(MATCH(A402,審判データ!$HC$1:$HC$379,0),21)))</f>
        <v>2010 / 29-2</v>
      </c>
      <c r="C402" s="751">
        <v>3567736</v>
      </c>
      <c r="D402" s="413" t="s">
        <v>7725</v>
      </c>
      <c r="E402" s="163" t="s">
        <v>3322</v>
      </c>
      <c r="F402" s="43" t="s">
        <v>10730</v>
      </c>
      <c r="G402" s="43" t="s">
        <v>138</v>
      </c>
      <c r="H402" s="43" t="s">
        <v>10720</v>
      </c>
      <c r="I402" s="43" t="s">
        <v>10725</v>
      </c>
      <c r="J402" s="43" t="s">
        <v>10727</v>
      </c>
      <c r="K402" s="43" t="s">
        <v>10729</v>
      </c>
      <c r="L402" s="961" t="s">
        <v>23177</v>
      </c>
      <c r="M402" s="963" t="s">
        <v>23106</v>
      </c>
      <c r="N402" s="965" t="s">
        <v>23178</v>
      </c>
      <c r="O402" s="967">
        <v>0</v>
      </c>
      <c r="P402" s="959" t="s">
        <v>23179</v>
      </c>
      <c r="Q402" s="706" t="s">
        <v>1377</v>
      </c>
      <c r="R402" s="707" t="s">
        <v>23180</v>
      </c>
      <c r="S402" s="706"/>
      <c r="T402" s="707"/>
      <c r="U402" s="588" t="s">
        <v>94</v>
      </c>
      <c r="V402" s="591" t="s">
        <v>122</v>
      </c>
      <c r="W402" s="708"/>
      <c r="X402" s="709"/>
      <c r="Y402" s="709"/>
      <c r="Z402" s="91"/>
      <c r="AA402" s="92"/>
      <c r="AB402" s="169"/>
      <c r="AC402" s="94"/>
      <c r="AD402" s="95"/>
      <c r="AE402" s="175"/>
      <c r="AF402" s="176"/>
      <c r="AG402" s="176"/>
      <c r="AH402" s="58"/>
      <c r="AI402" s="58"/>
      <c r="AJ402" s="58"/>
      <c r="AK402" s="59"/>
      <c r="AL402" s="58"/>
      <c r="AM402" s="58"/>
      <c r="AN402" s="58"/>
      <c r="AO402" s="58"/>
      <c r="AP402" s="58" t="str">
        <f ca="1">IF(OR(LEFT(R402)="特",LEFT(R402)="実",AND(OR(LEFT(R402,2)="US",LEFT(R402,2)="WO",LEFT(R402,2)="GB",LEFT(R402,2)="EP",LEFT(R402,2)="DE"),OR(MID(R402,3,1)="1",MID(R402,3,1)="2",MID(R402,3,1)="3",MID(R402,3,1)="4",MID(R402,3,1)="5",MID(R402,3,1)="6",MID(R402,3,1)="7",MID(R402,3,1)="8",MID(R402,3,1)="9",MID(R402,3,1)="0"))),IF(VLOOKUP(C402,ファミリ引用特許WO!$A$2:$B$241,2,FALSE)+VLOOKUP(C402,ファミリ引用文献WO!$A$2:$C$241,3,FALSE)=0,"ISR無し",IF(COUNTIF(INDIRECT("ファミリ引用特許WO!"&amp;ADDRESS(MATCH(C402,ファミリ引用特許WO!$A$2:$A$241,0),1)&amp;":"&amp;ADDRESS(MATCH(C402,ファミリ引用特許WO!$A$2:$A$241,0),19)),R402)+COUNTIF(INDIRECT("ファミリ引用特許WO!"&amp;ADDRESS(MATCH(C402,ファミリ引用特許WO!$A$2:$A$241,0),1)&amp;":"&amp;ADDRESS(MATCH(C402,ファミリ引用特許WO!$A$2:$A$241,0),19)),S402)+COUNTIF(INDIRECT("ファミリ引用特許WO!"&amp;ADDRESS(MATCH(C402,ファミリ引用特許WO!$A$2:$A$241,0),1)&amp;":"&amp;ADDRESS(MATCH(C402,ファミリ引用特許WO!$A$2:$A$241,0),19)),T402)+COUNTIF(INDIRECT("ファミリ引用特許WO!"&amp;ADDRESS(MATCH(C402,ファミリ引用特許WO!$A$2:$A$241,0),1)&amp;":"&amp;ADDRESS(MATCH(C402,ファミリ引用特許WO!$A$2:$A$241,0),19)),W402)+COUNTIF(INDIRECT("ファミリ引用特許WO!"&amp;ADDRESS(MATCH(C402,ファミリ引用特許WO!$A$2:$A$241,0),1)&amp;":"&amp;ADDRESS(MATCH(C402,ファミリ引用特許WO!$A$2:$A$241,0),19)),Y402)&gt;0,"Yes","No")),"")</f>
        <v>ISR無し</v>
      </c>
      <c r="AQ402" s="55" t="str">
        <f ca="1">IF(OR(LEFT(R402)="特",LEFT(R402)="実",AND(OR(LEFT(R402,2)="US",LEFT(R402,2)="WO",LEFT(R402,2)="GB",LEFT(R402,2)="EP",LEFT(R402,2)="DE"),OR(MID(R402,3,1)="1",MID(R402,3,1)="2",MID(R402,3,1)="3",MID(R402,3,1)="4",MID(R402,3,1)="5",MID(R402,3,1)="6",MID(R402,3,1)="7",MID(R402,3,1)="8",MID(R402,3,1)="9",MID(R402,3,1)="0"))),IF(VLOOKUP(C402,'ファミリ引用特許表記修正（ex.A2→A）'!$A$2:$B$241,2,FALSE)=0,"family無し",IF(COUNTIF(INDIRECT("'ファミリ引用特許表記修正（ex.A2→A）'!"&amp;ADDRESS(MATCH(C402,'ファミリ引用特許表記修正（ex.A2→A）'!$A$2:$A$241,0),1)&amp;":"&amp;ADDRESS(MATCH(C402,'ファミリ引用特許表記修正（ex.A2→A）'!$A$2:$A$241,0),171)),R402)+COUNTIF(INDIRECT("'ファミリ引用特許表記修正（ex.A2→A）'!"&amp;ADDRESS(MATCH(C402,'ファミリ引用特許表記修正（ex.A2→A）'!$A$2:$A$241,0),1)&amp;":"&amp;ADDRESS(MATCH(C402,'ファミリ引用特許表記修正（ex.A2→A）'!$A$2:$A$241,0),171)),S402)+COUNTIF(INDIRECT("'ファミリ引用特許表記修正（ex.A2→A）'!"&amp;ADDRESS(MATCH(C402,'ファミリ引用特許表記修正（ex.A2→A）'!$A$2:$A$241,0),1)&amp;":"&amp;ADDRESS(MATCH(C402,'ファミリ引用特許表記修正（ex.A2→A）'!$A$2:$A$241,0),171)),T402)+COUNTIF(INDIRECT("'ファミリ引用特許表記修正（ex.A2→A）'!"&amp;ADDRESS(MATCH(C402,'ファミリ引用特許表記修正（ex.A2→A）'!$A$2:$A$241,0),1)&amp;":"&amp;ADDRESS(MATCH(C402,'ファミリ引用特許表記修正（ex.A2→A）'!$A$2:$A$241,0),171)),W402)+COUNTIF(INDIRECT("'ファミリ引用特許表記修正（ex.A2→A）'!"&amp;ADDRESS(MATCH(C402,'ファミリ引用特許表記修正（ex.A2→A）'!$A$2:$A$241,0),1)&amp;":"&amp;ADDRESS(MATCH(C402,'ファミリ引用特許表記修正（ex.A2→A）'!$A$2:$A$241,0),171)),Y402)&gt;0,"Yes","No")),"")</f>
        <v>No</v>
      </c>
      <c r="AR402" s="193"/>
      <c r="AS402" s="55" t="str">
        <f>VLOOKUP(C402,ファミリ引用文献WO!A$2:B$241,2,FALSE)</f>
        <v/>
      </c>
      <c r="AT402" s="58" t="str">
        <f>VLOOKUP(C402,ファミリ引用文献!A$3:B$242,2,FALSE)</f>
        <v/>
      </c>
      <c r="AU402" s="58"/>
      <c r="AV402" s="62" t="str">
        <f ca="1">IF(INDIRECT("審判データ!"&amp;ADDRESS(MATCH(C402,審判データ!$AH$1:$AH$379,0),32))="早期審査の対象とする","早期審査","")</f>
        <v/>
      </c>
      <c r="AW402" s="665" t="str">
        <f t="shared" si="31"/>
        <v/>
      </c>
      <c r="AX402" s="666" t="str">
        <f>IF(LEFT(AE402,3)="日本特",IF(LEFT(C402)="特",VLOOKUP(C402,'本件、証拠文献テーマコード'!G$2:I$376,3,FALSE),VLOOKUP(C402,'本件、証拠文献テーマコード'!B$2:I$376,8,FALSE)),"")</f>
        <v/>
      </c>
      <c r="AY402" s="666" t="str">
        <f>IF(LEFT(AE402,3)="日本特",IF(OR(MID(R402,2,1)="開",MID(R402,2,1)="表",MID(R402,2,1)="登"),VLOOKUP(R402,'本件、証拠文献テーマコード'!C$2:I$379,7,FALSE),VLOOKUP(R402,'本件、証拠文献テーマコード'!G$2:I$379,3,FALSE)),"")</f>
        <v/>
      </c>
      <c r="AZ402" s="54"/>
    </row>
    <row r="403" spans="1:52" ht="27" x14ac:dyDescent="0.15">
      <c r="A403" s="773"/>
      <c r="B403" s="586" t="str">
        <f ca="1">IF(A403="",B402,INDIRECT("審判データ!"&amp;ADDRESS(MATCH(A403,審判データ!$HC$1:$HC$379,0),20))&amp;" / "&amp;INDIRECT("審判データ!"&amp;ADDRESS(MATCH(A403,審判データ!$HC$1:$HC$379,0),21)))</f>
        <v>2010 / 29-2</v>
      </c>
      <c r="C403" s="757">
        <v>3567736</v>
      </c>
      <c r="D403" s="456" t="s">
        <v>7725</v>
      </c>
      <c r="E403" s="163" t="s">
        <v>3322</v>
      </c>
      <c r="F403" s="43" t="s">
        <v>10730</v>
      </c>
      <c r="G403" s="43" t="s">
        <v>138</v>
      </c>
      <c r="H403" s="43" t="s">
        <v>10720</v>
      </c>
      <c r="I403" s="43" t="s">
        <v>10725</v>
      </c>
      <c r="J403" s="43" t="s">
        <v>10727</v>
      </c>
      <c r="K403" s="43" t="s">
        <v>10729</v>
      </c>
      <c r="L403" s="962"/>
      <c r="M403" s="964"/>
      <c r="N403" s="966"/>
      <c r="O403" s="968"/>
      <c r="P403" s="960"/>
      <c r="Q403" s="706" t="s">
        <v>23082</v>
      </c>
      <c r="R403" s="707" t="s">
        <v>23181</v>
      </c>
      <c r="S403" s="706"/>
      <c r="T403" s="707"/>
      <c r="U403" s="588" t="s">
        <v>94</v>
      </c>
      <c r="V403" s="591" t="s">
        <v>203</v>
      </c>
      <c r="W403" s="708"/>
      <c r="X403" s="709"/>
      <c r="Y403" s="709"/>
      <c r="Z403" s="91"/>
      <c r="AA403" s="92"/>
      <c r="AB403" s="169"/>
      <c r="AC403" s="94"/>
      <c r="AD403" s="95"/>
      <c r="AE403" s="175"/>
      <c r="AF403" s="176"/>
      <c r="AG403" s="176"/>
      <c r="AH403" s="58"/>
      <c r="AI403" s="58"/>
      <c r="AJ403" s="58"/>
      <c r="AK403" s="59"/>
      <c r="AL403" s="58"/>
      <c r="AM403" s="58"/>
      <c r="AN403" s="58"/>
      <c r="AO403" s="58"/>
      <c r="AP403" s="58" t="str">
        <f ca="1">IF(OR(LEFT(R403)="特",LEFT(R403)="実",AND(OR(LEFT(R403,2)="US",LEFT(R403,2)="WO",LEFT(R403,2)="GB",LEFT(R403,2)="EP",LEFT(R403,2)="DE"),OR(MID(R403,3,1)="1",MID(R403,3,1)="2",MID(R403,3,1)="3",MID(R403,3,1)="4",MID(R403,3,1)="5",MID(R403,3,1)="6",MID(R403,3,1)="7",MID(R403,3,1)="8",MID(R403,3,1)="9",MID(R403,3,1)="0"))),IF(VLOOKUP(C403,ファミリ引用特許WO!$A$2:$B$241,2,FALSE)+VLOOKUP(C403,ファミリ引用文献WO!$A$2:$C$241,3,FALSE)=0,"ISR無し",IF(COUNTIF(INDIRECT("ファミリ引用特許WO!"&amp;ADDRESS(MATCH(C403,ファミリ引用特許WO!$A$2:$A$241,0),1)&amp;":"&amp;ADDRESS(MATCH(C403,ファミリ引用特許WO!$A$2:$A$241,0),19)),R403)+COUNTIF(INDIRECT("ファミリ引用特許WO!"&amp;ADDRESS(MATCH(C403,ファミリ引用特許WO!$A$2:$A$241,0),1)&amp;":"&amp;ADDRESS(MATCH(C403,ファミリ引用特許WO!$A$2:$A$241,0),19)),S403)+COUNTIF(INDIRECT("ファミリ引用特許WO!"&amp;ADDRESS(MATCH(C403,ファミリ引用特許WO!$A$2:$A$241,0),1)&amp;":"&amp;ADDRESS(MATCH(C403,ファミリ引用特許WO!$A$2:$A$241,0),19)),T403)+COUNTIF(INDIRECT("ファミリ引用特許WO!"&amp;ADDRESS(MATCH(C403,ファミリ引用特許WO!$A$2:$A$241,0),1)&amp;":"&amp;ADDRESS(MATCH(C403,ファミリ引用特許WO!$A$2:$A$241,0),19)),W403)+COUNTIF(INDIRECT("ファミリ引用特許WO!"&amp;ADDRESS(MATCH(C403,ファミリ引用特許WO!$A$2:$A$241,0),1)&amp;":"&amp;ADDRESS(MATCH(C403,ファミリ引用特許WO!$A$2:$A$241,0),19)),Y403)&gt;0,"Yes","No")),"")</f>
        <v>ISR無し</v>
      </c>
      <c r="AQ403" s="55" t="str">
        <f ca="1">IF(OR(LEFT(R403)="特",LEFT(R403)="実",AND(OR(LEFT(R403,2)="US",LEFT(R403,2)="WO",LEFT(R403,2)="GB",LEFT(R403,2)="EP",LEFT(R403,2)="DE"),OR(MID(R403,3,1)="1",MID(R403,3,1)="2",MID(R403,3,1)="3",MID(R403,3,1)="4",MID(R403,3,1)="5",MID(R403,3,1)="6",MID(R403,3,1)="7",MID(R403,3,1)="8",MID(R403,3,1)="9",MID(R403,3,1)="0"))),IF(VLOOKUP(C403,'ファミリ引用特許表記修正（ex.A2→A）'!$A$2:$B$241,2,FALSE)=0,"family無し",IF(COUNTIF(INDIRECT("'ファミリ引用特許表記修正（ex.A2→A）'!"&amp;ADDRESS(MATCH(C403,'ファミリ引用特許表記修正（ex.A2→A）'!$A$2:$A$241,0),1)&amp;":"&amp;ADDRESS(MATCH(C403,'ファミリ引用特許表記修正（ex.A2→A）'!$A$2:$A$241,0),171)),R403)+COUNTIF(INDIRECT("'ファミリ引用特許表記修正（ex.A2→A）'!"&amp;ADDRESS(MATCH(C403,'ファミリ引用特許表記修正（ex.A2→A）'!$A$2:$A$241,0),1)&amp;":"&amp;ADDRESS(MATCH(C403,'ファミリ引用特許表記修正（ex.A2→A）'!$A$2:$A$241,0),171)),S403)+COUNTIF(INDIRECT("'ファミリ引用特許表記修正（ex.A2→A）'!"&amp;ADDRESS(MATCH(C403,'ファミリ引用特許表記修正（ex.A2→A）'!$A$2:$A$241,0),1)&amp;":"&amp;ADDRESS(MATCH(C403,'ファミリ引用特許表記修正（ex.A2→A）'!$A$2:$A$241,0),171)),T403)+COUNTIF(INDIRECT("'ファミリ引用特許表記修正（ex.A2→A）'!"&amp;ADDRESS(MATCH(C403,'ファミリ引用特許表記修正（ex.A2→A）'!$A$2:$A$241,0),1)&amp;":"&amp;ADDRESS(MATCH(C403,'ファミリ引用特許表記修正（ex.A2→A）'!$A$2:$A$241,0),171)),W403)+COUNTIF(INDIRECT("'ファミリ引用特許表記修正（ex.A2→A）'!"&amp;ADDRESS(MATCH(C403,'ファミリ引用特許表記修正（ex.A2→A）'!$A$2:$A$241,0),1)&amp;":"&amp;ADDRESS(MATCH(C403,'ファミリ引用特許表記修正（ex.A2→A）'!$A$2:$A$241,0),171)),Y403)&gt;0,"Yes","No")),"")</f>
        <v>No</v>
      </c>
      <c r="AR403" s="193"/>
      <c r="AS403" s="55" t="str">
        <f>VLOOKUP(C403,ファミリ引用文献WO!A$2:B$241,2,FALSE)</f>
        <v/>
      </c>
      <c r="AT403" s="58" t="str">
        <f>VLOOKUP(C403,ファミリ引用文献!A$3:B$242,2,FALSE)</f>
        <v/>
      </c>
      <c r="AU403" s="58"/>
      <c r="AV403" s="62" t="str">
        <f ca="1">IF(INDIRECT("審判データ!"&amp;ADDRESS(MATCH(C403,審判データ!$AH$1:$AH$379,0),32))="早期審査の対象とする","早期審査","")</f>
        <v/>
      </c>
      <c r="AW403" s="665" t="str">
        <f t="shared" si="31"/>
        <v/>
      </c>
      <c r="AX403" s="666" t="str">
        <f>IF(LEFT(AE403,3)="日本特",IF(LEFT(C403)="特",VLOOKUP(C403,'本件、証拠文献テーマコード'!G$2:I$376,3,FALSE),VLOOKUP(C403,'本件、証拠文献テーマコード'!B$2:I$376,8,FALSE)),"")</f>
        <v/>
      </c>
      <c r="AY403" s="666" t="str">
        <f>IF(LEFT(AE403,3)="日本特",IF(OR(MID(R403,2,1)="開",MID(R403,2,1)="表",MID(R403,2,1)="登"),VLOOKUP(R403,'本件、証拠文献テーマコード'!C$2:I$379,7,FALSE),VLOOKUP(R403,'本件、証拠文献テーマコード'!G$2:I$379,3,FALSE)),"")</f>
        <v/>
      </c>
      <c r="AZ403" s="54"/>
    </row>
    <row r="404" spans="1:52" x14ac:dyDescent="0.15">
      <c r="A404" s="511" t="s">
        <v>23182</v>
      </c>
      <c r="B404" s="586" t="str">
        <f ca="1">IF(A404="",B403,INDIRECT("審判データ!"&amp;ADDRESS(MATCH(A404,審判データ!$HC$1:$HC$379,0),20))&amp;" / "&amp;INDIRECT("審判データ!"&amp;ADDRESS(MATCH(A404,審判データ!$HC$1:$HC$379,0),21)))</f>
        <v>2010 / 29-2</v>
      </c>
      <c r="C404" s="514">
        <v>4183797</v>
      </c>
      <c r="D404" s="511" t="s">
        <v>10757</v>
      </c>
      <c r="E404" s="163" t="str">
        <f ca="1">INDIRECT("審判データ!"&amp;ADDRESS(MATCH(C404,審判データ!$AH$1:$AH$379,0),55))</f>
        <v>アース製薬株式会社</v>
      </c>
      <c r="F404" s="43" t="str">
        <f ca="1">INDIRECT("審判データ!"&amp;ADDRESS(MATCH(C404,審判データ!$AH$1:$AH$379,0),56))</f>
        <v>堤　周作</v>
      </c>
      <c r="G404" s="43" t="str">
        <f ca="1">INDIRECT("審判データ!"&amp;ADDRESS(MATCH(C404,審判データ!$AH$1:$AH$379,0),72))</f>
        <v>特開平11-308958;特許04183797;特開2007-001985</v>
      </c>
      <c r="H404" s="43" t="str">
        <f ca="1">INDIRECT("審判データ!"&amp;ADDRESS(MATCH(C404,審判データ!$AH$1:$AH$379,0),41))</f>
        <v>A01M  7/00</v>
      </c>
      <c r="I404" s="43" t="str">
        <f ca="1">INDIRECT("審判データ!"&amp;ADDRESS(MATCH(C404,審判データ!$AH$1:$AH$379,0),49))</f>
        <v>A01M   7/00@AFI(JP)</v>
      </c>
      <c r="J404" s="43" t="str">
        <f ca="1">INDIRECT("審判データ!"&amp;ADDRESS(MATCH(C404,審判データ!$AH$1:$AH$379,0),51))</f>
        <v>A01M  7/00        S</v>
      </c>
      <c r="K404" s="43" t="str">
        <f ca="1">INDIRECT("審判データ!"&amp;ADDRESS(MATCH(C404,審判データ!$AH$1:$AH$379,0),53))</f>
        <v>2B121 AA11;2B121 AA12;2B121 AA13;2B121 AA14;2B121 AA16;2B121 AA17;2B121 CB07;2B121 CC02;2B121 CC25;2B121 FA06;2B121 FA15</v>
      </c>
      <c r="L404" s="711"/>
      <c r="M404" s="707"/>
      <c r="N404" s="712"/>
      <c r="O404" s="713"/>
      <c r="P404" s="714"/>
      <c r="Q404" s="706"/>
      <c r="R404" s="707"/>
      <c r="S404" s="706" t="str">
        <f>IF(OR(LEFT(R404)="特",LEFT(R404)="実"),VLOOKUP(R404,'証拠（JP特許）'!$B$2:$D$299,2,FALSE),IF(AND(OR(LEFT(R404,2)="US",LEFT(R404,2)="WO",LEFT(R404,2)="GB",LEFT(R404,2)="EP",LEFT(R404,2)="DE"),OR(MID(R404,3,1)="1",MID(R404,3,1)="2",MID(R404,3,1)="3",MID(R404,3,1)="4",MID(R404,3,1)="5",MID(R404,3,1)="6",MID(R404,3,1)="7",MID(R404,3,1)="8",MID(R404,3,1)="9",MID(R404,3,1)="0")),VLOOKUP(R404,'証拠（WW特許）'!$B$2:$C$90,2,FALSE),"_"))</f>
        <v>_</v>
      </c>
      <c r="T404" s="707" t="str">
        <f>IF(OR(LEFT(R404)="特",LEFT(R404)="実"),VLOOKUP(R404,'証拠（JP特許）'!$B$2:$E$299,4,FALSE),"_")</f>
        <v>_</v>
      </c>
      <c r="U404" s="707"/>
      <c r="V404" s="706"/>
      <c r="W404" s="708" t="str">
        <f t="shared" si="27"/>
        <v/>
      </c>
      <c r="X404" s="709"/>
      <c r="Y404" s="709" t="str">
        <f t="shared" si="28"/>
        <v/>
      </c>
      <c r="Z404" s="91" t="str">
        <f ca="1">IF(OR(LEFT(R404)="特",LEFT(R404)="実",AND(OR(LEFT(R404,2)="US",LEFT(R404,2)="WO",LEFT(R404,2)="GB",LEFT(R404,2)="EP",LEFT(R404,2)="DE"),OR(MID(R404,3,1)="1",MID(R404,3,1)="2",MID(R404,3,1)="3",MID(R404,3,1)="4",MID(R404,3,1)="5",MID(R404,3,1)="6",MID(R404,3,1)="7",MID(R404,3,1)="8",MID(R404,3,1)="9",MID(R404,3,1)="0",))),IF(COUNTIF(INDIRECT("拒絶理由・拒絶査定・異議申立!"&amp;ADDRESS(MATCH(C404,拒絶理由・拒絶査定・異議申立!B$1:B$1000,0),3)&amp;":"&amp;ADDRESS(MATCH(C404,拒絶理由・拒絶査定・異議申立!B$1:B$1000,0),50)),R404)+COUNTIF(INDIRECT("拒絶理由・拒絶査定・異議申立!"&amp;ADDRESS(MATCH(C404,拒絶理由・拒絶査定・異議申立!B$1:B$1000,0),3)&amp;":"&amp;ADDRESS(MATCH(C404,拒絶理由・拒絶査定・異議申立!B$1:B$1000,0),50)),T404)&gt;0,"Yes","No"),"")</f>
        <v/>
      </c>
      <c r="AA404" s="92" t="str">
        <f ca="1">IF(OR(LEFT(R404)="特",LEFT(R404)="実",AND(OR(LEFT(R404,2)="US",LEFT(R404,2)="WO",LEFT(R404,2)="GB",LEFT(R404,2)="EP",LEFT(R404,2)="DE"),OR(MID(R404,3,1)="1",MID(R404,3,1)="2",MID(R404,3,1)="3",MID(R404,3,1)="4",MID(R404,3,1)="5",MID(R404,3,1)="6",MID(R404,3,1)="7",MID(R404,3,1)="8",MID(R404,3,1)="9",MID(R404,3,1)="0",))),IF(COUNTIF(INDIRECT("先行技術調査・登録査定!"&amp;ADDRESS(MATCH(C404,先行技術調査・登録査定!B$1:B$1000,0),3)&amp;":"&amp;ADDRESS(MATCH(C404,先行技術調査・登録査定!B$1:B$1000,0),49)),R404)+COUNTIF(INDIRECT("先行技術調査・登録査定!"&amp;ADDRESS(MATCH(C404,先行技術調査・登録査定!B$1:B$1000,0),3)&amp;":"&amp;ADDRESS(MATCH(C404,先行技術調査・登録査定!B$1:B$1000,0),49)),T404)&gt;0,"Yes","No"),"")</f>
        <v/>
      </c>
      <c r="AB404" s="169" t="str">
        <f t="shared" ca="1" si="30"/>
        <v/>
      </c>
      <c r="AC404" s="94" t="str">
        <f>IF(OR(LEFT(R404)="特",LEFT(R404)="実",AND(OR(LEFT(R404,2)="US",LEFT(R404,2)="WO",LEFT(R404,2)="GB",LEFT(R404,2)="EP",LEFT(R404,2)="DE"),OR(MID(R404,3,1)="1",MID(R404,3,1)="2",MID(R404,3,1)="3",MID(R404,3,1)="4",MID(R404,3,1)="5",MID(R404,3,1)="6",MID(R404,3,1)="7",MID(R404,3,1)="8",MID(R404,3,1)="9",MID(R404,3,1)="0",))),"",VLOOKUP($C404,非特許文献リスト!$A$2:$C$196,2,FALSE))</f>
        <v/>
      </c>
      <c r="AD404" s="95" t="str">
        <f>IF(OR(LEFT(R404)="特",LEFT(R404)="実",AND(OR(LEFT(R404,2)="US",LEFT(R404,2)="WO",LEFT(R404,2)="GB",LEFT(R404,2)="EP",LEFT(R404,2)="DE"),OR(MID(R404,3,1)="1",MID(R404,3,1)="2",MID(R404,3,1)="3",MID(R404,3,1)="4",MID(R404,3,1)="5",MID(R404,3,1)="6",MID(R404,3,1)="7",MID(R404,3,1)="8",MID(R404,3,1)="9",MID(R404,3,1)="0",))),"",VLOOKUP($C404,非特許文献リスト!$A$2:$C$196,3,FALSE))</f>
        <v/>
      </c>
      <c r="AE404" s="175" t="str">
        <f t="shared" si="29"/>
        <v/>
      </c>
      <c r="AF404" s="176" t="str">
        <f>IF(OR(LEFT(R404)="特",LEFT(R404)="実"),VLOOKUP(R404,'証拠（JP特許）'!$B$2:$AB$299,10,FALSE),IF(AND(OR(LEFT(R404,2)="US",LEFT(R404,2)="WO",LEFT(R404,2)="GB",LEFT(R404,2)="EP",LEFT(R404,2)="DE"),OR(MID(R404,3,1)="1",MID(R404,3,1)="2",MID(R404,3,1)="3",MID(R404,3,1)="4",MID(R404,3,1)="5",MID(R404,3,1)="6",MID(R404,3,1)="7",MID(R404,3,1)="8",MID(R404,3,1)="9",MID(R404,3,1)="0",)),VLOOKUP(R404,'証拠（WW特許）'!$B$2:$M$90,8,FALSE),""))</f>
        <v/>
      </c>
      <c r="AG404" s="176" t="str">
        <f>IF(OR(LEFT(R404)="特",LEFT(R404)="実"),VLOOKUP(R404,'証拠（JP特許）'!$B$2:$AB$299,26,FALSE),IF(AND(OR(LEFT(R404,2)="US",LEFT(R404,2)="WO",LEFT(R404,2)="GB",LEFT(R404,2)="EP",LEFT(R404,2)="DE"),OR(MID(R404,3,1)="1",MID(R404,3,1)="2",MID(R404,3,1)="3",MID(R404,3,1)="4",MID(R404,3,1)="5",MID(R404,3,1)="6",MID(R404,3,1)="7",MID(R404,3,1)="8",MID(R404,3,1)="9",MID(R404,3,1)="0",)),VLOOKUP(R404,'証拠（WW特許）'!$B$2:$M$90,12,FALSE),""))</f>
        <v/>
      </c>
      <c r="AH404" s="58" t="str">
        <f>IF(OR(LEFT(R404)="特",LEFT(R404)="実"),VLOOKUP(R404,'証拠（JP特許）'!$B$2:$X$299,20,FALSE),IF(AND(OR(LEFT(R404,2)="US",LEFT(R404,2)="WO",LEFT(R404,2)="GB",LEFT(R404,2)="EP",LEFT(R404,2)="DE"),OR(MID(R404,3,1)="1",MID(R404,3,1)="2",MID(R404,3,1)="3",MID(R404,3,1)="4",MID(R404,3,1)="5",MID(R404,3,1)="6",MID(R404,3,1)="7",MID(R404,3,1)="8",MID(R404,3,1)="9",MID(R404,3,1)="0",)),VLOOKUP(R404,'証拠（WW特許）'!$B$2:$U$90,20,FALSE),""))</f>
        <v/>
      </c>
      <c r="AI404" s="58" t="str">
        <f>IF(OR(LEFT(R404)="特",LEFT(R404)="実"),VLOOKUP(R404,'証拠（JP特許）'!$B$2:$X$299,21,FALSE),"")</f>
        <v/>
      </c>
      <c r="AJ404" s="58" t="str">
        <f>IF(OR(LEFT(R404)="特",LEFT(R404)="実"),VLOOKUP(R404,'証拠（JP特許）'!$B$2:$X$299,22,FALSE),"")</f>
        <v/>
      </c>
      <c r="AK404" s="59" t="str">
        <f>IF(OR(LEFT(R404)="特",LEFT(R404)="実"),VLOOKUP(R404,'証拠（JP特許）'!$B$2:$X$299,17,FALSE),IF(AND(OR(LEFT(R404,2)="US",LEFT(R404,2)="WO",LEFT(R404,2)="GB",LEFT(R404,2)="EP",LEFT(R404,2)="DE"),OR(MID(R404,3,1)="1",MID(R404,3,1)="2",MID(R404,3,1)="3",MID(R404,3,1)="4",MID(R404,3,1)="5",MID(R404,3,1)="6",MID(R404,3,1)="7",MID(R404,3,1)="8",MID(R404,3,1)="9",MID(R404,3,1)="0",)),VLOOKUP(R404,'証拠（WW特許）'!$B$2:$U$90,16,FALSE),""))</f>
        <v/>
      </c>
      <c r="AL404" s="58"/>
      <c r="AM404" s="58"/>
      <c r="AN404" s="58"/>
      <c r="AO404" s="58" t="str">
        <f ca="1">IF(OR(LEFT(R404)="特",LEFT(R404)="実",AND(OR(LEFT(R404,2)="US",LEFT(R404,2)="WO",LEFT(R404,2)="GB",LEFT(R404,2)="EP",LEFT(R404,2)="DE"),OR(MID(R404,3,1)="1",MID(R404,3,1)="2",MID(R404,3,1)="3",MID(R404,3,1)="4",MID(R404,3,1)="5",MID(R404,3,1)="6",MID(R404,3,1)="7",MID(R404,3,1)="8",MID(R404,3,1)="9",MID(R404,3,1)="0"))),IF(COUNTIF(INDIRECT("発明者引用!"&amp;ADDRESS(MATCH(C404,発明者引用!B$1:B$196,0),4)&amp;":"&amp;ADDRESS(MATCH(C404,発明者引用!B$1:B$196,0),17)),R404)+COUNTIF(INDIRECT("発明者引用!"&amp;ADDRESS(MATCH(C404,発明者引用!B$1:B$196,0),4)&amp;":"&amp;ADDRESS(MATCH(C404,発明者引用!B$1:B$196,0),17)),#REF!)+COUNTIF(INDIRECT("発明者引用!"&amp;ADDRESS(MATCH(C404,発明者引用!B$1:B$196,0),4)&amp;":"&amp;ADDRESS(MATCH(C404,発明者引用!B$1:B$196,0),17)),T404)&gt;0,"Yes","No"),"")</f>
        <v/>
      </c>
      <c r="AP404" s="58" t="str">
        <f ca="1">IF(OR(LEFT(R404)="特",LEFT(R404)="実",AND(OR(LEFT(R404,2)="US",LEFT(R404,2)="WO",LEFT(R404,2)="GB",LEFT(R404,2)="EP",LEFT(R404,2)="DE"),OR(MID(R404,3,1)="1",MID(R404,3,1)="2",MID(R404,3,1)="3",MID(R404,3,1)="4",MID(R404,3,1)="5",MID(R404,3,1)="6",MID(R404,3,1)="7",MID(R404,3,1)="8",MID(R404,3,1)="9",MID(R404,3,1)="0"))),IF(VLOOKUP(C404,ファミリ引用特許WO!$A$2:$B$241,2,FALSE)+VLOOKUP(C404,ファミリ引用文献WO!$A$2:$C$241,3,FALSE)=0,"ISR無し",IF(COUNTIF(INDIRECT("ファミリ引用特許WO!"&amp;ADDRESS(MATCH(C404,ファミリ引用特許WO!$A$2:$A$241,0),1)&amp;":"&amp;ADDRESS(MATCH(C404,ファミリ引用特許WO!$A$2:$A$241,0),19)),R404)+COUNTIF(INDIRECT("ファミリ引用特許WO!"&amp;ADDRESS(MATCH(C404,ファミリ引用特許WO!$A$2:$A$241,0),1)&amp;":"&amp;ADDRESS(MATCH(C404,ファミリ引用特許WO!$A$2:$A$241,0),19)),S404)+COUNTIF(INDIRECT("ファミリ引用特許WO!"&amp;ADDRESS(MATCH(C404,ファミリ引用特許WO!$A$2:$A$241,0),1)&amp;":"&amp;ADDRESS(MATCH(C404,ファミリ引用特許WO!$A$2:$A$241,0),19)),T404)+COUNTIF(INDIRECT("ファミリ引用特許WO!"&amp;ADDRESS(MATCH(C404,ファミリ引用特許WO!$A$2:$A$241,0),1)&amp;":"&amp;ADDRESS(MATCH(C404,ファミリ引用特許WO!$A$2:$A$241,0),19)),W404)+COUNTIF(INDIRECT("ファミリ引用特許WO!"&amp;ADDRESS(MATCH(C404,ファミリ引用特許WO!$A$2:$A$241,0),1)&amp;":"&amp;ADDRESS(MATCH(C404,ファミリ引用特許WO!$A$2:$A$241,0),19)),Y404)&gt;0,"Yes","No")),"")</f>
        <v/>
      </c>
      <c r="AQ404" s="55" t="str">
        <f ca="1">IF(OR(LEFT(R404)="特",LEFT(R404)="実",AND(OR(LEFT(R404,2)="US",LEFT(R404,2)="WO",LEFT(R404,2)="GB",LEFT(R404,2)="EP",LEFT(R404,2)="DE"),OR(MID(R404,3,1)="1",MID(R404,3,1)="2",MID(R404,3,1)="3",MID(R404,3,1)="4",MID(R404,3,1)="5",MID(R404,3,1)="6",MID(R404,3,1)="7",MID(R404,3,1)="8",MID(R404,3,1)="9",MID(R404,3,1)="0"))),IF(VLOOKUP(C404,'ファミリ引用特許表記修正（ex.A2→A）'!$A$2:$B$241,2,FALSE)=0,"family無し",IF(COUNTIF(INDIRECT("'ファミリ引用特許表記修正（ex.A2→A）'!"&amp;ADDRESS(MATCH(C404,'ファミリ引用特許表記修正（ex.A2→A）'!$A$2:$A$241,0),1)&amp;":"&amp;ADDRESS(MATCH(C404,'ファミリ引用特許表記修正（ex.A2→A）'!$A$2:$A$241,0),171)),R404)+COUNTIF(INDIRECT("'ファミリ引用特許表記修正（ex.A2→A）'!"&amp;ADDRESS(MATCH(C404,'ファミリ引用特許表記修正（ex.A2→A）'!$A$2:$A$241,0),1)&amp;":"&amp;ADDRESS(MATCH(C404,'ファミリ引用特許表記修正（ex.A2→A）'!$A$2:$A$241,0),171)),S404)+COUNTIF(INDIRECT("'ファミリ引用特許表記修正（ex.A2→A）'!"&amp;ADDRESS(MATCH(C404,'ファミリ引用特許表記修正（ex.A2→A）'!$A$2:$A$241,0),1)&amp;":"&amp;ADDRESS(MATCH(C404,'ファミリ引用特許表記修正（ex.A2→A）'!$A$2:$A$241,0),171)),T404)+COUNTIF(INDIRECT("'ファミリ引用特許表記修正（ex.A2→A）'!"&amp;ADDRESS(MATCH(C404,'ファミリ引用特許表記修正（ex.A2→A）'!$A$2:$A$241,0),1)&amp;":"&amp;ADDRESS(MATCH(C404,'ファミリ引用特許表記修正（ex.A2→A）'!$A$2:$A$241,0),171)),W404)+COUNTIF(INDIRECT("'ファミリ引用特許表記修正（ex.A2→A）'!"&amp;ADDRESS(MATCH(C404,'ファミリ引用特許表記修正（ex.A2→A）'!$A$2:$A$241,0),1)&amp;":"&amp;ADDRESS(MATCH(C404,'ファミリ引用特許表記修正（ex.A2→A）'!$A$2:$A$241,0),171)),Y404)&gt;0,"Yes","No")),"")</f>
        <v/>
      </c>
      <c r="AR404" s="193" t="str">
        <f>IF(OR(LEFT(R404)="特",LEFT(R404)="実",AND(OR(LEFT(R404,2)="US",LEFT(R404,2)="WO",LEFT(R404,2)="GB",LEFT(R404,2)="EP",LEFT(R404,2)="DE"),OR(MID(R404,3,1)="1",MID(R404,3,1)="2",MID(R404,3,1)="3",MID(R404,3,1)="4",MID(R404,3,1)="5",MID(R404,3,1)="6",MID(R404,3,1)="7",MID(R404,3,1)="8",MID(R404,3,1)="9",MID(R404,3,1)="0",))),"",VLOOKUP($C404,ファミリ発明者引用文献!A$3:B$235,2,FALSE))</f>
        <v>,,</v>
      </c>
      <c r="AS404" s="55" t="str">
        <f>VLOOKUP(C404,ファミリ引用文献WO!A$2:B$241,2,FALSE)</f>
        <v/>
      </c>
      <c r="AT404" s="58" t="str">
        <f>VLOOKUP(C404,ファミリ引用文献!A$3:B$242,2,FALSE)</f>
        <v/>
      </c>
      <c r="AU404" s="58" t="str">
        <f>VLOOKUP(C404,審判データ!AH$2:BT$379,39,FALSE)</f>
        <v>特開平11-308958;特許04183797;特開2007-001985</v>
      </c>
      <c r="AV404" s="62" t="str">
        <f ca="1">IF(INDIRECT("審判データ!"&amp;ADDRESS(MATCH(C404,審判データ!$AH$1:$AH$379,0),32))="早期審査の対象とする","早期審査","")</f>
        <v/>
      </c>
      <c r="AW404" s="665" t="str">
        <f t="shared" si="31"/>
        <v/>
      </c>
      <c r="AX404" s="666" t="str">
        <f>IF(LEFT(AE404,3)="日本特",IF(LEFT(C404)="特",VLOOKUP(C404,'本件、証拠文献テーマコード'!G$2:I$376,3,FALSE),VLOOKUP(C404,'本件、証拠文献テーマコード'!B$2:I$376,8,FALSE)),"")</f>
        <v/>
      </c>
      <c r="AY404" s="666" t="str">
        <f>IF(LEFT(AE404,3)="日本特",IF(OR(MID(R404,2,1)="開",MID(R404,2,1)="表",MID(R404,2,1)="登"),VLOOKUP(R404,'本件、証拠文献テーマコード'!C$2:I$379,7,FALSE),VLOOKUP(R404,'本件、証拠文献テーマコード'!G$2:I$379,3,FALSE)),"")</f>
        <v/>
      </c>
      <c r="AZ404" s="54">
        <f ca="1">INDIRECT("審判データ!"&amp;ADDRESS(MATCH(C404,審判データ!$AH$1:$AH$379,0),20))</f>
        <v>2010</v>
      </c>
    </row>
    <row r="405" spans="1:52" x14ac:dyDescent="0.15">
      <c r="A405" s="511" t="s">
        <v>23183</v>
      </c>
      <c r="B405" s="586" t="str">
        <f ca="1">IF(A405="",B404,INDIRECT("審判データ!"&amp;ADDRESS(MATCH(A405,審判データ!$HC$1:$HC$379,0),20))&amp;" / "&amp;INDIRECT("審判データ!"&amp;ADDRESS(MATCH(A405,審判データ!$HC$1:$HC$379,0),21)))</f>
        <v>2010 / 29-2</v>
      </c>
      <c r="C405" s="514">
        <v>2995176</v>
      </c>
      <c r="D405" s="511" t="s">
        <v>10796</v>
      </c>
      <c r="E405" s="163" t="str">
        <f ca="1">INDIRECT("審判データ!"&amp;ADDRESS(MATCH(C405,審判データ!$AH$1:$AH$379,0),55))</f>
        <v>古河電気工業株式会社</v>
      </c>
      <c r="F405" s="43" t="str">
        <f ca="1">INDIRECT("審判データ!"&amp;ADDRESS(MATCH(C405,審判データ!$AH$1:$AH$379,0),56))</f>
        <v>石田　良夫</v>
      </c>
      <c r="G405" s="43" t="str">
        <f ca="1">INDIRECT("審判データ!"&amp;ADDRESS(MATCH(C405,審判データ!$AH$1:$AH$379,0),72))</f>
        <v xml:space="preserve"> </v>
      </c>
      <c r="H405" s="43" t="str">
        <f ca="1">INDIRECT("審判データ!"&amp;ADDRESS(MATCH(C405,審判データ!$AH$1:$AH$379,0),41))</f>
        <v>H05K  7/20;H01L 23/36</v>
      </c>
      <c r="I405" s="43" t="str">
        <f ca="1">INDIRECT("審判データ!"&amp;ADDRESS(MATCH(C405,審判データ!$AH$1:$AH$379,0),49))</f>
        <v>H05K   7/20@AFI(JP);H01L  23/36@ALI(JP)</v>
      </c>
      <c r="J405" s="43" t="str">
        <f ca="1">INDIRECT("審判データ!"&amp;ADDRESS(MATCH(C405,審判データ!$AH$1:$AH$379,0),51))</f>
        <v>H05K  7/20        B;H05K  7/20        G;H01L 23/36        Z</v>
      </c>
      <c r="K405" s="43" t="str">
        <f ca="1">INDIRECT("審判データ!"&amp;ADDRESS(MATCH(C405,審判データ!$AH$1:$AH$379,0),53))</f>
        <v>5E322 AA01;5E322 AA11;5E322 AB07;5E322 AB11;5E322 BA01;5E322 BA03;5E322 BB03;5E322 DB10;5E322 FA01;5F036 AA01;5F036 BA04;5F036 BA06;5F036 BA23;5F036 BB05;5F036 BB12;5F036 BB21;5F036 BB33;5F036 BB35;5F036 BB54;5F036 BB60;5F036 BC03;5F036 BD03;5F036 BE01;5F136 BA03;5F136 BA37;5F136 CA06;5F136 CA11;5F136 CC17;5F136 CC18;5F136 CC20;5F136 DA41;5F136 FA02;5F136 FA03;5F136 GA12</v>
      </c>
      <c r="L405" s="711"/>
      <c r="M405" s="707"/>
      <c r="N405" s="712"/>
      <c r="O405" s="713"/>
      <c r="P405" s="714"/>
      <c r="Q405" s="706"/>
      <c r="R405" s="707"/>
      <c r="S405" s="706" t="str">
        <f>IF(OR(LEFT(R405)="特",LEFT(R405)="実"),VLOOKUP(R405,'証拠（JP特許）'!$B$2:$D$299,2,FALSE),IF(AND(OR(LEFT(R405,2)="US",LEFT(R405,2)="WO",LEFT(R405,2)="GB",LEFT(R405,2)="EP",LEFT(R405,2)="DE"),OR(MID(R405,3,1)="1",MID(R405,3,1)="2",MID(R405,3,1)="3",MID(R405,3,1)="4",MID(R405,3,1)="5",MID(R405,3,1)="6",MID(R405,3,1)="7",MID(R405,3,1)="8",MID(R405,3,1)="9",MID(R405,3,1)="0")),VLOOKUP(R405,'証拠（WW特許）'!$B$2:$C$90,2,FALSE),"_"))</f>
        <v>_</v>
      </c>
      <c r="T405" s="707" t="str">
        <f>IF(OR(LEFT(R405)="特",LEFT(R405)="実"),VLOOKUP(R405,'証拠（JP特許）'!$B$2:$E$299,4,FALSE),"_")</f>
        <v>_</v>
      </c>
      <c r="U405" s="707"/>
      <c r="V405" s="706"/>
      <c r="W405" s="708" t="str">
        <f t="shared" si="27"/>
        <v/>
      </c>
      <c r="X405" s="709"/>
      <c r="Y405" s="709" t="str">
        <f t="shared" si="28"/>
        <v/>
      </c>
      <c r="Z405" s="91" t="str">
        <f ca="1">IF(OR(LEFT(R405)="特",LEFT(R405)="実",AND(OR(LEFT(R405,2)="US",LEFT(R405,2)="WO",LEFT(R405,2)="GB",LEFT(R405,2)="EP",LEFT(R405,2)="DE"),OR(MID(R405,3,1)="1",MID(R405,3,1)="2",MID(R405,3,1)="3",MID(R405,3,1)="4",MID(R405,3,1)="5",MID(R405,3,1)="6",MID(R405,3,1)="7",MID(R405,3,1)="8",MID(R405,3,1)="9",MID(R405,3,1)="0",))),IF(COUNTIF(INDIRECT("拒絶理由・拒絶査定・異議申立!"&amp;ADDRESS(MATCH(C405,拒絶理由・拒絶査定・異議申立!B$1:B$1000,0),3)&amp;":"&amp;ADDRESS(MATCH(C405,拒絶理由・拒絶査定・異議申立!B$1:B$1000,0),50)),R405)+COUNTIF(INDIRECT("拒絶理由・拒絶査定・異議申立!"&amp;ADDRESS(MATCH(C405,拒絶理由・拒絶査定・異議申立!B$1:B$1000,0),3)&amp;":"&amp;ADDRESS(MATCH(C405,拒絶理由・拒絶査定・異議申立!B$1:B$1000,0),50)),T405)&gt;0,"Yes","No"),"")</f>
        <v/>
      </c>
      <c r="AA405" s="92" t="str">
        <f ca="1">IF(OR(LEFT(R405)="特",LEFT(R405)="実",AND(OR(LEFT(R405,2)="US",LEFT(R405,2)="WO",LEFT(R405,2)="GB",LEFT(R405,2)="EP",LEFT(R405,2)="DE"),OR(MID(R405,3,1)="1",MID(R405,3,1)="2",MID(R405,3,1)="3",MID(R405,3,1)="4",MID(R405,3,1)="5",MID(R405,3,1)="6",MID(R405,3,1)="7",MID(R405,3,1)="8",MID(R405,3,1)="9",MID(R405,3,1)="0",))),IF(COUNTIF(INDIRECT("先行技術調査・登録査定!"&amp;ADDRESS(MATCH(C405,先行技術調査・登録査定!B$1:B$1000,0),3)&amp;":"&amp;ADDRESS(MATCH(C405,先行技術調査・登録査定!B$1:B$1000,0),49)),R405)+COUNTIF(INDIRECT("先行技術調査・登録査定!"&amp;ADDRESS(MATCH(C405,先行技術調査・登録査定!B$1:B$1000,0),3)&amp;":"&amp;ADDRESS(MATCH(C405,先行技術調査・登録査定!B$1:B$1000,0),49)),T405)&gt;0,"Yes","No"),"")</f>
        <v/>
      </c>
      <c r="AB405" s="169" t="str">
        <f t="shared" ca="1" si="30"/>
        <v/>
      </c>
      <c r="AC405" s="94" t="str">
        <f>IF(OR(LEFT(R405)="特",LEFT(R405)="実",AND(OR(LEFT(R405,2)="US",LEFT(R405,2)="WO",LEFT(R405,2)="GB",LEFT(R405,2)="EP",LEFT(R405,2)="DE"),OR(MID(R405,3,1)="1",MID(R405,3,1)="2",MID(R405,3,1)="3",MID(R405,3,1)="4",MID(R405,3,1)="5",MID(R405,3,1)="6",MID(R405,3,1)="7",MID(R405,3,1)="8",MID(R405,3,1)="9",MID(R405,3,1)="0",))),"",VLOOKUP($C405,非特許文献リスト!$A$2:$C$196,2,FALSE))</f>
        <v/>
      </c>
      <c r="AD405" s="95" t="str">
        <f>IF(OR(LEFT(R405)="特",LEFT(R405)="実",AND(OR(LEFT(R405,2)="US",LEFT(R405,2)="WO",LEFT(R405,2)="GB",LEFT(R405,2)="EP",LEFT(R405,2)="DE"),OR(MID(R405,3,1)="1",MID(R405,3,1)="2",MID(R405,3,1)="3",MID(R405,3,1)="4",MID(R405,3,1)="5",MID(R405,3,1)="6",MID(R405,3,1)="7",MID(R405,3,1)="8",MID(R405,3,1)="9",MID(R405,3,1)="0",))),"",VLOOKUP($C405,非特許文献リスト!$A$2:$C$196,3,FALSE))</f>
        <v/>
      </c>
      <c r="AE405" s="175" t="str">
        <f t="shared" si="29"/>
        <v/>
      </c>
      <c r="AF405" s="176" t="str">
        <f>IF(OR(LEFT(R405)="特",LEFT(R405)="実"),VLOOKUP(R405,'証拠（JP特許）'!$B$2:$AB$299,10,FALSE),IF(AND(OR(LEFT(R405,2)="US",LEFT(R405,2)="WO",LEFT(R405,2)="GB",LEFT(R405,2)="EP",LEFT(R405,2)="DE"),OR(MID(R405,3,1)="1",MID(R405,3,1)="2",MID(R405,3,1)="3",MID(R405,3,1)="4",MID(R405,3,1)="5",MID(R405,3,1)="6",MID(R405,3,1)="7",MID(R405,3,1)="8",MID(R405,3,1)="9",MID(R405,3,1)="0",)),VLOOKUP(R405,'証拠（WW特許）'!$B$2:$M$90,8,FALSE),""))</f>
        <v/>
      </c>
      <c r="AG405" s="176" t="str">
        <f>IF(OR(LEFT(R405)="特",LEFT(R405)="実"),VLOOKUP(R405,'証拠（JP特許）'!$B$2:$AB$299,26,FALSE),IF(AND(OR(LEFT(R405,2)="US",LEFT(R405,2)="WO",LEFT(R405,2)="GB",LEFT(R405,2)="EP",LEFT(R405,2)="DE"),OR(MID(R405,3,1)="1",MID(R405,3,1)="2",MID(R405,3,1)="3",MID(R405,3,1)="4",MID(R405,3,1)="5",MID(R405,3,1)="6",MID(R405,3,1)="7",MID(R405,3,1)="8",MID(R405,3,1)="9",MID(R405,3,1)="0",)),VLOOKUP(R405,'証拠（WW特許）'!$B$2:$M$90,12,FALSE),""))</f>
        <v/>
      </c>
      <c r="AH405" s="58" t="str">
        <f>IF(OR(LEFT(R405)="特",LEFT(R405)="実"),VLOOKUP(R405,'証拠（JP特許）'!$B$2:$X$299,20,FALSE),IF(AND(OR(LEFT(R405,2)="US",LEFT(R405,2)="WO",LEFT(R405,2)="GB",LEFT(R405,2)="EP",LEFT(R405,2)="DE"),OR(MID(R405,3,1)="1",MID(R405,3,1)="2",MID(R405,3,1)="3",MID(R405,3,1)="4",MID(R405,3,1)="5",MID(R405,3,1)="6",MID(R405,3,1)="7",MID(R405,3,1)="8",MID(R405,3,1)="9",MID(R405,3,1)="0",)),VLOOKUP(R405,'証拠（WW特許）'!$B$2:$U$90,20,FALSE),""))</f>
        <v/>
      </c>
      <c r="AI405" s="58" t="str">
        <f>IF(OR(LEFT(R405)="特",LEFT(R405)="実"),VLOOKUP(R405,'証拠（JP特許）'!$B$2:$X$299,21,FALSE),"")</f>
        <v/>
      </c>
      <c r="AJ405" s="58" t="str">
        <f>IF(OR(LEFT(R405)="特",LEFT(R405)="実"),VLOOKUP(R405,'証拠（JP特許）'!$B$2:$X$299,22,FALSE),"")</f>
        <v/>
      </c>
      <c r="AK405" s="59" t="str">
        <f>IF(OR(LEFT(R405)="特",LEFT(R405)="実"),VLOOKUP(R405,'証拠（JP特許）'!$B$2:$X$299,17,FALSE),IF(AND(OR(LEFT(R405,2)="US",LEFT(R405,2)="WO",LEFT(R405,2)="GB",LEFT(R405,2)="EP",LEFT(R405,2)="DE"),OR(MID(R405,3,1)="1",MID(R405,3,1)="2",MID(R405,3,1)="3",MID(R405,3,1)="4",MID(R405,3,1)="5",MID(R405,3,1)="6",MID(R405,3,1)="7",MID(R405,3,1)="8",MID(R405,3,1)="9",MID(R405,3,1)="0",)),VLOOKUP(R405,'証拠（WW特許）'!$B$2:$U$90,16,FALSE),""))</f>
        <v/>
      </c>
      <c r="AL405" s="58"/>
      <c r="AM405" s="58"/>
      <c r="AN405" s="58"/>
      <c r="AO405" s="58" t="str">
        <f ca="1">IF(OR(LEFT(R405)="特",LEFT(R405)="実",AND(OR(LEFT(R405,2)="US",LEFT(R405,2)="WO",LEFT(R405,2)="GB",LEFT(R405,2)="EP",LEFT(R405,2)="DE"),OR(MID(R405,3,1)="1",MID(R405,3,1)="2",MID(R405,3,1)="3",MID(R405,3,1)="4",MID(R405,3,1)="5",MID(R405,3,1)="6",MID(R405,3,1)="7",MID(R405,3,1)="8",MID(R405,3,1)="9",MID(R405,3,1)="0"))),IF(COUNTIF(INDIRECT("発明者引用!"&amp;ADDRESS(MATCH(C405,発明者引用!B$1:B$196,0),4)&amp;":"&amp;ADDRESS(MATCH(C405,発明者引用!B$1:B$196,0),17)),R405)+COUNTIF(INDIRECT("発明者引用!"&amp;ADDRESS(MATCH(C405,発明者引用!B$1:B$196,0),4)&amp;":"&amp;ADDRESS(MATCH(C405,発明者引用!B$1:B$196,0),17)),#REF!)+COUNTIF(INDIRECT("発明者引用!"&amp;ADDRESS(MATCH(C405,発明者引用!B$1:B$196,0),4)&amp;":"&amp;ADDRESS(MATCH(C405,発明者引用!B$1:B$196,0),17)),T405)&gt;0,"Yes","No"),"")</f>
        <v/>
      </c>
      <c r="AP405" s="58" t="str">
        <f ca="1">IF(OR(LEFT(R405)="特",LEFT(R405)="実",AND(OR(LEFT(R405,2)="US",LEFT(R405,2)="WO",LEFT(R405,2)="GB",LEFT(R405,2)="EP",LEFT(R405,2)="DE"),OR(MID(R405,3,1)="1",MID(R405,3,1)="2",MID(R405,3,1)="3",MID(R405,3,1)="4",MID(R405,3,1)="5",MID(R405,3,1)="6",MID(R405,3,1)="7",MID(R405,3,1)="8",MID(R405,3,1)="9",MID(R405,3,1)="0"))),IF(VLOOKUP(C405,ファミリ引用特許WO!$A$2:$B$241,2,FALSE)+VLOOKUP(C405,ファミリ引用文献WO!$A$2:$C$241,3,FALSE)=0,"ISR無し",IF(COUNTIF(INDIRECT("ファミリ引用特許WO!"&amp;ADDRESS(MATCH(C405,ファミリ引用特許WO!$A$2:$A$241,0),1)&amp;":"&amp;ADDRESS(MATCH(C405,ファミリ引用特許WO!$A$2:$A$241,0),19)),R405)+COUNTIF(INDIRECT("ファミリ引用特許WO!"&amp;ADDRESS(MATCH(C405,ファミリ引用特許WO!$A$2:$A$241,0),1)&amp;":"&amp;ADDRESS(MATCH(C405,ファミリ引用特許WO!$A$2:$A$241,0),19)),S405)+COUNTIF(INDIRECT("ファミリ引用特許WO!"&amp;ADDRESS(MATCH(C405,ファミリ引用特許WO!$A$2:$A$241,0),1)&amp;":"&amp;ADDRESS(MATCH(C405,ファミリ引用特許WO!$A$2:$A$241,0),19)),T405)+COUNTIF(INDIRECT("ファミリ引用特許WO!"&amp;ADDRESS(MATCH(C405,ファミリ引用特許WO!$A$2:$A$241,0),1)&amp;":"&amp;ADDRESS(MATCH(C405,ファミリ引用特許WO!$A$2:$A$241,0),19)),W405)+COUNTIF(INDIRECT("ファミリ引用特許WO!"&amp;ADDRESS(MATCH(C405,ファミリ引用特許WO!$A$2:$A$241,0),1)&amp;":"&amp;ADDRESS(MATCH(C405,ファミリ引用特許WO!$A$2:$A$241,0),19)),Y405)&gt;0,"Yes","No")),"")</f>
        <v/>
      </c>
      <c r="AQ405" s="55" t="str">
        <f ca="1">IF(OR(LEFT(R405)="特",LEFT(R405)="実",AND(OR(LEFT(R405,2)="US",LEFT(R405,2)="WO",LEFT(R405,2)="GB",LEFT(R405,2)="EP",LEFT(R405,2)="DE"),OR(MID(R405,3,1)="1",MID(R405,3,1)="2",MID(R405,3,1)="3",MID(R405,3,1)="4",MID(R405,3,1)="5",MID(R405,3,1)="6",MID(R405,3,1)="7",MID(R405,3,1)="8",MID(R405,3,1)="9",MID(R405,3,1)="0"))),IF(VLOOKUP(C405,'ファミリ引用特許表記修正（ex.A2→A）'!$A$2:$B$241,2,FALSE)=0,"family無し",IF(COUNTIF(INDIRECT("'ファミリ引用特許表記修正（ex.A2→A）'!"&amp;ADDRESS(MATCH(C405,'ファミリ引用特許表記修正（ex.A2→A）'!$A$2:$A$241,0),1)&amp;":"&amp;ADDRESS(MATCH(C405,'ファミリ引用特許表記修正（ex.A2→A）'!$A$2:$A$241,0),171)),R405)+COUNTIF(INDIRECT("'ファミリ引用特許表記修正（ex.A2→A）'!"&amp;ADDRESS(MATCH(C405,'ファミリ引用特許表記修正（ex.A2→A）'!$A$2:$A$241,0),1)&amp;":"&amp;ADDRESS(MATCH(C405,'ファミリ引用特許表記修正（ex.A2→A）'!$A$2:$A$241,0),171)),S405)+COUNTIF(INDIRECT("'ファミリ引用特許表記修正（ex.A2→A）'!"&amp;ADDRESS(MATCH(C405,'ファミリ引用特許表記修正（ex.A2→A）'!$A$2:$A$241,0),1)&amp;":"&amp;ADDRESS(MATCH(C405,'ファミリ引用特許表記修正（ex.A2→A）'!$A$2:$A$241,0),171)),T405)+COUNTIF(INDIRECT("'ファミリ引用特許表記修正（ex.A2→A）'!"&amp;ADDRESS(MATCH(C405,'ファミリ引用特許表記修正（ex.A2→A）'!$A$2:$A$241,0),1)&amp;":"&amp;ADDRESS(MATCH(C405,'ファミリ引用特許表記修正（ex.A2→A）'!$A$2:$A$241,0),171)),W405)+COUNTIF(INDIRECT("'ファミリ引用特許表記修正（ex.A2→A）'!"&amp;ADDRESS(MATCH(C405,'ファミリ引用特許表記修正（ex.A2→A）'!$A$2:$A$241,0),1)&amp;":"&amp;ADDRESS(MATCH(C405,'ファミリ引用特許表記修正（ex.A2→A）'!$A$2:$A$241,0),171)),Y405)&gt;0,"Yes","No")),"")</f>
        <v/>
      </c>
      <c r="AR405" s="193" t="str">
        <f>IF(OR(LEFT(R405)="特",LEFT(R405)="実",AND(OR(LEFT(R405,2)="US",LEFT(R405,2)="WO",LEFT(R405,2)="GB",LEFT(R405,2)="EP",LEFT(R405,2)="DE"),OR(MID(R405,3,1)="1",MID(R405,3,1)="2",MID(R405,3,1)="3",MID(R405,3,1)="4",MID(R405,3,1)="5",MID(R405,3,1)="6",MID(R405,3,1)="7",MID(R405,3,1)="8",MID(R405,3,1)="9",MID(R405,3,1)="0",))),"",VLOOKUP($C405,ファミリ発明者引用文献!A$3:B$235,2,FALSE))</f>
        <v>,,</v>
      </c>
      <c r="AS405" s="55" t="str">
        <f>VLOOKUP(C405,ファミリ引用文献WO!A$2:B$241,2,FALSE)</f>
        <v/>
      </c>
      <c r="AT405" s="58" t="str">
        <f>VLOOKUP(C405,ファミリ引用文献!A$3:B$242,2,FALSE)</f>
        <v/>
      </c>
      <c r="AU405" s="58" t="str">
        <f>VLOOKUP(C405,審判データ!AH$2:BT$379,39,FALSE)</f>
        <v xml:space="preserve"> </v>
      </c>
      <c r="AV405" s="62" t="str">
        <f ca="1">IF(INDIRECT("審判データ!"&amp;ADDRESS(MATCH(C405,審判データ!$AH$1:$AH$379,0),32))="早期審査の対象とする","早期審査","")</f>
        <v/>
      </c>
      <c r="AW405" s="665" t="str">
        <f t="shared" si="31"/>
        <v/>
      </c>
      <c r="AX405" s="666" t="str">
        <f>IF(LEFT(AE405,3)="日本特",IF(LEFT(C405)="特",VLOOKUP(C405,'本件、証拠文献テーマコード'!G$2:I$376,3,FALSE),VLOOKUP(C405,'本件、証拠文献テーマコード'!B$2:I$376,8,FALSE)),"")</f>
        <v/>
      </c>
      <c r="AY405" s="666" t="str">
        <f>IF(LEFT(AE405,3)="日本特",IF(OR(MID(R405,2,1)="開",MID(R405,2,1)="表",MID(R405,2,1)="登"),VLOOKUP(R405,'本件、証拠文献テーマコード'!C$2:I$379,7,FALSE),VLOOKUP(R405,'本件、証拠文献テーマコード'!G$2:I$379,3,FALSE)),"")</f>
        <v/>
      </c>
      <c r="AZ405" s="54">
        <f ca="1">INDIRECT("審判データ!"&amp;ADDRESS(MATCH(C405,審判データ!$AH$1:$AH$379,0),20))</f>
        <v>2010</v>
      </c>
    </row>
    <row r="406" spans="1:52" x14ac:dyDescent="0.15">
      <c r="A406" s="511" t="s">
        <v>23184</v>
      </c>
      <c r="B406" s="586" t="str">
        <f ca="1">IF(A406="",B405,INDIRECT("審判データ!"&amp;ADDRESS(MATCH(A406,審判データ!$HC$1:$HC$379,0),20))&amp;" / "&amp;INDIRECT("審判データ!"&amp;ADDRESS(MATCH(A406,審判データ!$HC$1:$HC$379,0),21)))</f>
        <v>2010 / 29-2</v>
      </c>
      <c r="C406" s="514">
        <v>2943070</v>
      </c>
      <c r="D406" s="511" t="s">
        <v>10868</v>
      </c>
      <c r="E406" s="163" t="str">
        <f ca="1">INDIRECT("審判データ!"&amp;ADDRESS(MATCH(C406,審判データ!$AH$1:$AH$379,0),55))</f>
        <v>丸仲工業株式会社</v>
      </c>
      <c r="F406" s="43" t="str">
        <f ca="1">INDIRECT("審判データ!"&amp;ADDRESS(MATCH(C406,審判データ!$AH$1:$AH$379,0),56))</f>
        <v>長倉　正次</v>
      </c>
      <c r="G406" s="43" t="str">
        <f ca="1">INDIRECT("審判データ!"&amp;ADDRESS(MATCH(C406,審判データ!$AH$1:$AH$379,0),72))</f>
        <v>特開2000-054197;特許02943070;KR20000012060A;KR100335671B;TW00476812B</v>
      </c>
      <c r="H406" s="43" t="str">
        <f ca="1">INDIRECT("審判データ!"&amp;ADDRESS(MATCH(C406,審判データ!$AH$1:$AH$379,0),41))</f>
        <v>C25D 17/06;C25D  7/00;H05K  3/18</v>
      </c>
      <c r="I406" s="43" t="str">
        <f ca="1">INDIRECT("審判データ!"&amp;ADDRESS(MATCH(C406,審判データ!$AH$1:$AH$379,0),49))</f>
        <v>C25D   7/00@AFI(JP);C25D   5/00@ALI(KR);C25D  17/06@ALI(JP);C25D  19/00@ALI(EP);H05K   3/18@ALI(JP)</v>
      </c>
      <c r="J406" s="43" t="str">
        <f ca="1">INDIRECT("審判データ!"&amp;ADDRESS(MATCH(C406,審判データ!$AH$1:$AH$379,0),51))</f>
        <v>C25D  7/00        J;C25D 17/06        E;H05K  3/18        N</v>
      </c>
      <c r="K406" s="43" t="str">
        <f ca="1">INDIRECT("審判データ!"&amp;ADDRESS(MATCH(C406,審判データ!$AH$1:$AH$379,0),53))</f>
        <v>4K024 BB11;4K024 BC01;4K024 CB26;4K024 GA16;5E343 AA02;5E343 FF09;5E343 FF16;5E343 FF18;5E343 FF20;5E343 GG06</v>
      </c>
      <c r="L406" s="711"/>
      <c r="M406" s="707"/>
      <c r="N406" s="712"/>
      <c r="O406" s="713"/>
      <c r="P406" s="714"/>
      <c r="Q406" s="706"/>
      <c r="R406" s="707"/>
      <c r="S406" s="706" t="str">
        <f>IF(OR(LEFT(R406)="特",LEFT(R406)="実"),VLOOKUP(R406,'証拠（JP特許）'!$B$2:$D$299,2,FALSE),IF(AND(OR(LEFT(R406,2)="US",LEFT(R406,2)="WO",LEFT(R406,2)="GB",LEFT(R406,2)="EP",LEFT(R406,2)="DE"),OR(MID(R406,3,1)="1",MID(R406,3,1)="2",MID(R406,3,1)="3",MID(R406,3,1)="4",MID(R406,3,1)="5",MID(R406,3,1)="6",MID(R406,3,1)="7",MID(R406,3,1)="8",MID(R406,3,1)="9",MID(R406,3,1)="0")),VLOOKUP(R406,'証拠（WW特許）'!$B$2:$C$90,2,FALSE),"_"))</f>
        <v>_</v>
      </c>
      <c r="T406" s="707" t="str">
        <f>IF(OR(LEFT(R406)="特",LEFT(R406)="実"),VLOOKUP(R406,'証拠（JP特許）'!$B$2:$E$299,4,FALSE),"_")</f>
        <v>_</v>
      </c>
      <c r="U406" s="707"/>
      <c r="V406" s="706"/>
      <c r="W406" s="708" t="str">
        <f t="shared" si="27"/>
        <v/>
      </c>
      <c r="X406" s="709"/>
      <c r="Y406" s="709" t="str">
        <f t="shared" si="28"/>
        <v/>
      </c>
      <c r="Z406" s="91" t="str">
        <f ca="1">IF(OR(LEFT(R406)="特",LEFT(R406)="実",AND(OR(LEFT(R406,2)="US",LEFT(R406,2)="WO",LEFT(R406,2)="GB",LEFT(R406,2)="EP",LEFT(R406,2)="DE"),OR(MID(R406,3,1)="1",MID(R406,3,1)="2",MID(R406,3,1)="3",MID(R406,3,1)="4",MID(R406,3,1)="5",MID(R406,3,1)="6",MID(R406,3,1)="7",MID(R406,3,1)="8",MID(R406,3,1)="9",MID(R406,3,1)="0",))),IF(COUNTIF(INDIRECT("拒絶理由・拒絶査定・異議申立!"&amp;ADDRESS(MATCH(C406,拒絶理由・拒絶査定・異議申立!B$1:B$1000,0),3)&amp;":"&amp;ADDRESS(MATCH(C406,拒絶理由・拒絶査定・異議申立!B$1:B$1000,0),50)),R406)+COUNTIF(INDIRECT("拒絶理由・拒絶査定・異議申立!"&amp;ADDRESS(MATCH(C406,拒絶理由・拒絶査定・異議申立!B$1:B$1000,0),3)&amp;":"&amp;ADDRESS(MATCH(C406,拒絶理由・拒絶査定・異議申立!B$1:B$1000,0),50)),T406)&gt;0,"Yes","No"),"")</f>
        <v/>
      </c>
      <c r="AA406" s="92" t="str">
        <f ca="1">IF(OR(LEFT(R406)="特",LEFT(R406)="実",AND(OR(LEFT(R406,2)="US",LEFT(R406,2)="WO",LEFT(R406,2)="GB",LEFT(R406,2)="EP",LEFT(R406,2)="DE"),OR(MID(R406,3,1)="1",MID(R406,3,1)="2",MID(R406,3,1)="3",MID(R406,3,1)="4",MID(R406,3,1)="5",MID(R406,3,1)="6",MID(R406,3,1)="7",MID(R406,3,1)="8",MID(R406,3,1)="9",MID(R406,3,1)="0",))),IF(COUNTIF(INDIRECT("先行技術調査・登録査定!"&amp;ADDRESS(MATCH(C406,先行技術調査・登録査定!B$1:B$1000,0),3)&amp;":"&amp;ADDRESS(MATCH(C406,先行技術調査・登録査定!B$1:B$1000,0),49)),R406)+COUNTIF(INDIRECT("先行技術調査・登録査定!"&amp;ADDRESS(MATCH(C406,先行技術調査・登録査定!B$1:B$1000,0),3)&amp;":"&amp;ADDRESS(MATCH(C406,先行技術調査・登録査定!B$1:B$1000,0),49)),T406)&gt;0,"Yes","No"),"")</f>
        <v/>
      </c>
      <c r="AB406" s="169" t="str">
        <f t="shared" ca="1" si="30"/>
        <v/>
      </c>
      <c r="AC406" s="94" t="str">
        <f>IF(OR(LEFT(R406)="特",LEFT(R406)="実",AND(OR(LEFT(R406,2)="US",LEFT(R406,2)="WO",LEFT(R406,2)="GB",LEFT(R406,2)="EP",LEFT(R406,2)="DE"),OR(MID(R406,3,1)="1",MID(R406,3,1)="2",MID(R406,3,1)="3",MID(R406,3,1)="4",MID(R406,3,1)="5",MID(R406,3,1)="6",MID(R406,3,1)="7",MID(R406,3,1)="8",MID(R406,3,1)="9",MID(R406,3,1)="0",))),"",VLOOKUP($C406,非特許文献リスト!$A$2:$C$196,2,FALSE))</f>
        <v/>
      </c>
      <c r="AD406" s="95" t="str">
        <f>IF(OR(LEFT(R406)="特",LEFT(R406)="実",AND(OR(LEFT(R406,2)="US",LEFT(R406,2)="WO",LEFT(R406,2)="GB",LEFT(R406,2)="EP",LEFT(R406,2)="DE"),OR(MID(R406,3,1)="1",MID(R406,3,1)="2",MID(R406,3,1)="3",MID(R406,3,1)="4",MID(R406,3,1)="5",MID(R406,3,1)="6",MID(R406,3,1)="7",MID(R406,3,1)="8",MID(R406,3,1)="9",MID(R406,3,1)="0",))),"",VLOOKUP($C406,非特許文献リスト!$A$2:$C$196,3,FALSE))</f>
        <v/>
      </c>
      <c r="AE406" s="175" t="str">
        <f t="shared" si="29"/>
        <v/>
      </c>
      <c r="AF406" s="176" t="str">
        <f>IF(OR(LEFT(R406)="特",LEFT(R406)="実"),VLOOKUP(R406,'証拠（JP特許）'!$B$2:$AB$299,10,FALSE),IF(AND(OR(LEFT(R406,2)="US",LEFT(R406,2)="WO",LEFT(R406,2)="GB",LEFT(R406,2)="EP",LEFT(R406,2)="DE"),OR(MID(R406,3,1)="1",MID(R406,3,1)="2",MID(R406,3,1)="3",MID(R406,3,1)="4",MID(R406,3,1)="5",MID(R406,3,1)="6",MID(R406,3,1)="7",MID(R406,3,1)="8",MID(R406,3,1)="9",MID(R406,3,1)="0",)),VLOOKUP(R406,'証拠（WW特許）'!$B$2:$M$90,8,FALSE),""))</f>
        <v/>
      </c>
      <c r="AG406" s="176" t="str">
        <f>IF(OR(LEFT(R406)="特",LEFT(R406)="実"),VLOOKUP(R406,'証拠（JP特許）'!$B$2:$AB$299,26,FALSE),IF(AND(OR(LEFT(R406,2)="US",LEFT(R406,2)="WO",LEFT(R406,2)="GB",LEFT(R406,2)="EP",LEFT(R406,2)="DE"),OR(MID(R406,3,1)="1",MID(R406,3,1)="2",MID(R406,3,1)="3",MID(R406,3,1)="4",MID(R406,3,1)="5",MID(R406,3,1)="6",MID(R406,3,1)="7",MID(R406,3,1)="8",MID(R406,3,1)="9",MID(R406,3,1)="0",)),VLOOKUP(R406,'証拠（WW特許）'!$B$2:$M$90,12,FALSE),""))</f>
        <v/>
      </c>
      <c r="AH406" s="58" t="str">
        <f>IF(OR(LEFT(R406)="特",LEFT(R406)="実"),VLOOKUP(R406,'証拠（JP特許）'!$B$2:$X$299,20,FALSE),IF(AND(OR(LEFT(R406,2)="US",LEFT(R406,2)="WO",LEFT(R406,2)="GB",LEFT(R406,2)="EP",LEFT(R406,2)="DE"),OR(MID(R406,3,1)="1",MID(R406,3,1)="2",MID(R406,3,1)="3",MID(R406,3,1)="4",MID(R406,3,1)="5",MID(R406,3,1)="6",MID(R406,3,1)="7",MID(R406,3,1)="8",MID(R406,3,1)="9",MID(R406,3,1)="0",)),VLOOKUP(R406,'証拠（WW特許）'!$B$2:$U$90,20,FALSE),""))</f>
        <v/>
      </c>
      <c r="AI406" s="58" t="str">
        <f>IF(OR(LEFT(R406)="特",LEFT(R406)="実"),VLOOKUP(R406,'証拠（JP特許）'!$B$2:$X$299,21,FALSE),"")</f>
        <v/>
      </c>
      <c r="AJ406" s="58" t="str">
        <f>IF(OR(LEFT(R406)="特",LEFT(R406)="実"),VLOOKUP(R406,'証拠（JP特許）'!$B$2:$X$299,22,FALSE),"")</f>
        <v/>
      </c>
      <c r="AK406" s="59" t="str">
        <f>IF(OR(LEFT(R406)="特",LEFT(R406)="実"),VLOOKUP(R406,'証拠（JP特許）'!$B$2:$X$299,17,FALSE),IF(AND(OR(LEFT(R406,2)="US",LEFT(R406,2)="WO",LEFT(R406,2)="GB",LEFT(R406,2)="EP",LEFT(R406,2)="DE"),OR(MID(R406,3,1)="1",MID(R406,3,1)="2",MID(R406,3,1)="3",MID(R406,3,1)="4",MID(R406,3,1)="5",MID(R406,3,1)="6",MID(R406,3,1)="7",MID(R406,3,1)="8",MID(R406,3,1)="9",MID(R406,3,1)="0",)),VLOOKUP(R406,'証拠（WW特許）'!$B$2:$U$90,16,FALSE),""))</f>
        <v/>
      </c>
      <c r="AL406" s="58"/>
      <c r="AM406" s="58"/>
      <c r="AN406" s="58"/>
      <c r="AO406" s="58" t="str">
        <f ca="1">IF(OR(LEFT(R406)="特",LEFT(R406)="実",AND(OR(LEFT(R406,2)="US",LEFT(R406,2)="WO",LEFT(R406,2)="GB",LEFT(R406,2)="EP",LEFT(R406,2)="DE"),OR(MID(R406,3,1)="1",MID(R406,3,1)="2",MID(R406,3,1)="3",MID(R406,3,1)="4",MID(R406,3,1)="5",MID(R406,3,1)="6",MID(R406,3,1)="7",MID(R406,3,1)="8",MID(R406,3,1)="9",MID(R406,3,1)="0"))),IF(COUNTIF(INDIRECT("発明者引用!"&amp;ADDRESS(MATCH(C406,発明者引用!B$1:B$196,0),4)&amp;":"&amp;ADDRESS(MATCH(C406,発明者引用!B$1:B$196,0),17)),R406)+COUNTIF(INDIRECT("発明者引用!"&amp;ADDRESS(MATCH(C406,発明者引用!B$1:B$196,0),4)&amp;":"&amp;ADDRESS(MATCH(C406,発明者引用!B$1:B$196,0),17)),#REF!)+COUNTIF(INDIRECT("発明者引用!"&amp;ADDRESS(MATCH(C406,発明者引用!B$1:B$196,0),4)&amp;":"&amp;ADDRESS(MATCH(C406,発明者引用!B$1:B$196,0),17)),T406)&gt;0,"Yes","No"),"")</f>
        <v/>
      </c>
      <c r="AP406" s="58" t="str">
        <f ca="1">IF(OR(LEFT(R406)="特",LEFT(R406)="実",AND(OR(LEFT(R406,2)="US",LEFT(R406,2)="WO",LEFT(R406,2)="GB",LEFT(R406,2)="EP",LEFT(R406,2)="DE"),OR(MID(R406,3,1)="1",MID(R406,3,1)="2",MID(R406,3,1)="3",MID(R406,3,1)="4",MID(R406,3,1)="5",MID(R406,3,1)="6",MID(R406,3,1)="7",MID(R406,3,1)="8",MID(R406,3,1)="9",MID(R406,3,1)="0"))),IF(VLOOKUP(C406,ファミリ引用特許WO!$A$2:$B$241,2,FALSE)+VLOOKUP(C406,ファミリ引用文献WO!$A$2:$C$241,3,FALSE)=0,"ISR無し",IF(COUNTIF(INDIRECT("ファミリ引用特許WO!"&amp;ADDRESS(MATCH(C406,ファミリ引用特許WO!$A$2:$A$241,0),1)&amp;":"&amp;ADDRESS(MATCH(C406,ファミリ引用特許WO!$A$2:$A$241,0),19)),R406)+COUNTIF(INDIRECT("ファミリ引用特許WO!"&amp;ADDRESS(MATCH(C406,ファミリ引用特許WO!$A$2:$A$241,0),1)&amp;":"&amp;ADDRESS(MATCH(C406,ファミリ引用特許WO!$A$2:$A$241,0),19)),S406)+COUNTIF(INDIRECT("ファミリ引用特許WO!"&amp;ADDRESS(MATCH(C406,ファミリ引用特許WO!$A$2:$A$241,0),1)&amp;":"&amp;ADDRESS(MATCH(C406,ファミリ引用特許WO!$A$2:$A$241,0),19)),T406)+COUNTIF(INDIRECT("ファミリ引用特許WO!"&amp;ADDRESS(MATCH(C406,ファミリ引用特許WO!$A$2:$A$241,0),1)&amp;":"&amp;ADDRESS(MATCH(C406,ファミリ引用特許WO!$A$2:$A$241,0),19)),W406)+COUNTIF(INDIRECT("ファミリ引用特許WO!"&amp;ADDRESS(MATCH(C406,ファミリ引用特許WO!$A$2:$A$241,0),1)&amp;":"&amp;ADDRESS(MATCH(C406,ファミリ引用特許WO!$A$2:$A$241,0),19)),Y406)&gt;0,"Yes","No")),"")</f>
        <v/>
      </c>
      <c r="AQ406" s="55" t="str">
        <f ca="1">IF(OR(LEFT(R406)="特",LEFT(R406)="実",AND(OR(LEFT(R406,2)="US",LEFT(R406,2)="WO",LEFT(R406,2)="GB",LEFT(R406,2)="EP",LEFT(R406,2)="DE"),OR(MID(R406,3,1)="1",MID(R406,3,1)="2",MID(R406,3,1)="3",MID(R406,3,1)="4",MID(R406,3,1)="5",MID(R406,3,1)="6",MID(R406,3,1)="7",MID(R406,3,1)="8",MID(R406,3,1)="9",MID(R406,3,1)="0"))),IF(VLOOKUP(C406,'ファミリ引用特許表記修正（ex.A2→A）'!$A$2:$B$241,2,FALSE)=0,"family無し",IF(COUNTIF(INDIRECT("'ファミリ引用特許表記修正（ex.A2→A）'!"&amp;ADDRESS(MATCH(C406,'ファミリ引用特許表記修正（ex.A2→A）'!$A$2:$A$241,0),1)&amp;":"&amp;ADDRESS(MATCH(C406,'ファミリ引用特許表記修正（ex.A2→A）'!$A$2:$A$241,0),171)),R406)+COUNTIF(INDIRECT("'ファミリ引用特許表記修正（ex.A2→A）'!"&amp;ADDRESS(MATCH(C406,'ファミリ引用特許表記修正（ex.A2→A）'!$A$2:$A$241,0),1)&amp;":"&amp;ADDRESS(MATCH(C406,'ファミリ引用特許表記修正（ex.A2→A）'!$A$2:$A$241,0),171)),S406)+COUNTIF(INDIRECT("'ファミリ引用特許表記修正（ex.A2→A）'!"&amp;ADDRESS(MATCH(C406,'ファミリ引用特許表記修正（ex.A2→A）'!$A$2:$A$241,0),1)&amp;":"&amp;ADDRESS(MATCH(C406,'ファミリ引用特許表記修正（ex.A2→A）'!$A$2:$A$241,0),171)),T406)+COUNTIF(INDIRECT("'ファミリ引用特許表記修正（ex.A2→A）'!"&amp;ADDRESS(MATCH(C406,'ファミリ引用特許表記修正（ex.A2→A）'!$A$2:$A$241,0),1)&amp;":"&amp;ADDRESS(MATCH(C406,'ファミリ引用特許表記修正（ex.A2→A）'!$A$2:$A$241,0),171)),W406)+COUNTIF(INDIRECT("'ファミリ引用特許表記修正（ex.A2→A）'!"&amp;ADDRESS(MATCH(C406,'ファミリ引用特許表記修正（ex.A2→A）'!$A$2:$A$241,0),1)&amp;":"&amp;ADDRESS(MATCH(C406,'ファミリ引用特許表記修正（ex.A2→A）'!$A$2:$A$241,0),171)),Y406)&gt;0,"Yes","No")),"")</f>
        <v/>
      </c>
      <c r="AR406" s="193" t="str">
        <f>IF(OR(LEFT(R406)="特",LEFT(R406)="実",AND(OR(LEFT(R406,2)="US",LEFT(R406,2)="WO",LEFT(R406,2)="GB",LEFT(R406,2)="EP",LEFT(R406,2)="DE"),OR(MID(R406,3,1)="1",MID(R406,3,1)="2",MID(R406,3,1)="3",MID(R406,3,1)="4",MID(R406,3,1)="5",MID(R406,3,1)="6",MID(R406,3,1)="7",MID(R406,3,1)="8",MID(R406,3,1)="9",MID(R406,3,1)="0",))),"",VLOOKUP($C406,ファミリ発明者引用文献!A$3:B$235,2,FALSE))</f>
        <v>,,</v>
      </c>
      <c r="AS406" s="55" t="str">
        <f>VLOOKUP(C406,ファミリ引用文献WO!A$2:B$241,2,FALSE)</f>
        <v/>
      </c>
      <c r="AT406" s="58" t="str">
        <f>VLOOKUP(C406,ファミリ引用文献!A$3:B$242,2,FALSE)</f>
        <v/>
      </c>
      <c r="AU406" s="58" t="str">
        <f>VLOOKUP(C406,審判データ!AH$2:BT$379,39,FALSE)</f>
        <v>特開2000-054197;特許02943070;KR20000012060A;KR100335671B;TW00476812B</v>
      </c>
      <c r="AV406" s="62" t="str">
        <f ca="1">IF(INDIRECT("審判データ!"&amp;ADDRESS(MATCH(C406,審判データ!$AH$1:$AH$379,0),32))="早期審査の対象とする","早期審査","")</f>
        <v/>
      </c>
      <c r="AW406" s="665" t="str">
        <f t="shared" si="31"/>
        <v/>
      </c>
      <c r="AX406" s="666" t="str">
        <f>IF(LEFT(AE406,3)="日本特",IF(LEFT(C406)="特",VLOOKUP(C406,'本件、証拠文献テーマコード'!G$2:I$376,3,FALSE),VLOOKUP(C406,'本件、証拠文献テーマコード'!B$2:I$376,8,FALSE)),"")</f>
        <v/>
      </c>
      <c r="AY406" s="666" t="str">
        <f>IF(LEFT(AE406,3)="日本特",IF(OR(MID(R406,2,1)="開",MID(R406,2,1)="表",MID(R406,2,1)="登"),VLOOKUP(R406,'本件、証拠文献テーマコード'!C$2:I$379,7,FALSE),VLOOKUP(R406,'本件、証拠文献テーマコード'!G$2:I$379,3,FALSE)),"")</f>
        <v/>
      </c>
      <c r="AZ406" s="54">
        <f ca="1">INDIRECT("審判データ!"&amp;ADDRESS(MATCH(C406,審判データ!$AH$1:$AH$379,0),20))</f>
        <v>2010</v>
      </c>
    </row>
    <row r="407" spans="1:52" x14ac:dyDescent="0.15">
      <c r="A407" s="511" t="s">
        <v>23185</v>
      </c>
      <c r="B407" s="586" t="str">
        <f ca="1">IF(A407="",B406,INDIRECT("審判データ!"&amp;ADDRESS(MATCH(A407,審判データ!$HC$1:$HC$379,0),20))&amp;" / "&amp;INDIRECT("審判データ!"&amp;ADDRESS(MATCH(A407,審判データ!$HC$1:$HC$379,0),21)))</f>
        <v>2010 / 29-2</v>
      </c>
      <c r="C407" s="514">
        <v>3942281</v>
      </c>
      <c r="D407" s="511" t="s">
        <v>10903</v>
      </c>
      <c r="E407" s="163" t="str">
        <f ca="1">INDIRECT("審判データ!"&amp;ADDRESS(MATCH(C407,審判データ!$AH$1:$AH$379,0),55))</f>
        <v>株式会社日立国際電気</v>
      </c>
      <c r="F407" s="43" t="str">
        <f ca="1">INDIRECT("審判データ!"&amp;ADDRESS(MATCH(C407,審判データ!$AH$1:$AH$379,0),56))</f>
        <v>米山　篤司</v>
      </c>
      <c r="G407" s="43" t="str">
        <f ca="1">INDIRECT("審判データ!"&amp;ADDRESS(MATCH(C407,審判データ!$AH$1:$AH$379,0),72))</f>
        <v xml:space="preserve"> </v>
      </c>
      <c r="H407" s="43" t="str">
        <f ca="1">INDIRECT("審判データ!"&amp;ADDRESS(MATCH(C407,審判データ!$AH$1:$AH$379,0),41))</f>
        <v>H04M 11/00    303;G06F 15/02    355;H04Q  7/38;H04M  1/27</v>
      </c>
      <c r="I407" s="43" t="str">
        <f ca="1">INDIRECT("審判データ!"&amp;ADDRESS(MATCH(C407,審判データ!$AH$1:$AH$379,0),49))</f>
        <v>G06F  15/02@AFI(JP);H04M  11/00@AFI(JP);G06F  13/00@ALI(JP);H04M   1/27@ALI(JP);H04Q   7/38@ALI(JP)</v>
      </c>
      <c r="J407" s="43" t="str">
        <f ca="1">INDIRECT("審判データ!"&amp;ADDRESS(MATCH(C407,審判データ!$AH$1:$AH$379,0),51))</f>
        <v>G06F 15/02    355 Z;H04M  1/27;H04B  7/26    109 M;H04M 11/00    303;G06F 13/00    605 D;G06F 13/00    605 E;H04Q  7/00    645;H04W 88/02    131</v>
      </c>
      <c r="K407" s="43" t="str">
        <f ca="1">INDIRECT("審判データ!"&amp;ADDRESS(MATCH(C407,審判データ!$AH$1:$AH$379,0),53))</f>
        <v>5B019 HE04;5B019 JA10;5B019 KA02;5K036 AA07;5K036 BB01;5K036 BB11;5K036 DD01;5K036 DD16;5K036 DD46;5K036 EE13;5K036 JJ13;5K067 AA34;5K067 BB04;5K067 DD51;5K067 EE02;5K067 FF07;5K067 HH23;5K067 KK15;5K101 KK02;5K101 LL12;5K101 NN02;5K101 NN18;5K101 NN21;5K101 PP03;5K101 RR27;5K201 AA05;5K201 CA09;5K201 CB02;5K201 CB05;5K201 ED05;5K201 EF02;5B084 BB02;5B084 AA02;5B084 AB26;5B084 CB06;5B084 AB02;5K127 BA03;5K127 CB02;5K127 AA11;5K127 JA43;5K127 FA02;5K127 CB18</v>
      </c>
      <c r="L407" s="711"/>
      <c r="M407" s="707"/>
      <c r="N407" s="712"/>
      <c r="O407" s="713"/>
      <c r="P407" s="714"/>
      <c r="Q407" s="706"/>
      <c r="R407" s="707"/>
      <c r="S407" s="706" t="str">
        <f>IF(OR(LEFT(R407)="特",LEFT(R407)="実"),VLOOKUP(R407,'証拠（JP特許）'!$B$2:$D$299,2,FALSE),IF(AND(OR(LEFT(R407,2)="US",LEFT(R407,2)="WO",LEFT(R407,2)="GB",LEFT(R407,2)="EP",LEFT(R407,2)="DE"),OR(MID(R407,3,1)="1",MID(R407,3,1)="2",MID(R407,3,1)="3",MID(R407,3,1)="4",MID(R407,3,1)="5",MID(R407,3,1)="6",MID(R407,3,1)="7",MID(R407,3,1)="8",MID(R407,3,1)="9",MID(R407,3,1)="0")),VLOOKUP(R407,'証拠（WW特許）'!$B$2:$C$90,2,FALSE),"_"))</f>
        <v>_</v>
      </c>
      <c r="T407" s="707" t="str">
        <f>IF(OR(LEFT(R407)="特",LEFT(R407)="実"),VLOOKUP(R407,'証拠（JP特許）'!$B$2:$E$299,4,FALSE),"_")</f>
        <v>_</v>
      </c>
      <c r="U407" s="707"/>
      <c r="V407" s="706"/>
      <c r="W407" s="708" t="str">
        <f t="shared" si="27"/>
        <v/>
      </c>
      <c r="X407" s="709"/>
      <c r="Y407" s="709" t="str">
        <f t="shared" si="28"/>
        <v/>
      </c>
      <c r="Z407" s="91" t="str">
        <f ca="1">IF(OR(LEFT(R407)="特",LEFT(R407)="実",AND(OR(LEFT(R407,2)="US",LEFT(R407,2)="WO",LEFT(R407,2)="GB",LEFT(R407,2)="EP",LEFT(R407,2)="DE"),OR(MID(R407,3,1)="1",MID(R407,3,1)="2",MID(R407,3,1)="3",MID(R407,3,1)="4",MID(R407,3,1)="5",MID(R407,3,1)="6",MID(R407,3,1)="7",MID(R407,3,1)="8",MID(R407,3,1)="9",MID(R407,3,1)="0",))),IF(COUNTIF(INDIRECT("拒絶理由・拒絶査定・異議申立!"&amp;ADDRESS(MATCH(C407,拒絶理由・拒絶査定・異議申立!B$1:B$1000,0),3)&amp;":"&amp;ADDRESS(MATCH(C407,拒絶理由・拒絶査定・異議申立!B$1:B$1000,0),50)),R407)+COUNTIF(INDIRECT("拒絶理由・拒絶査定・異議申立!"&amp;ADDRESS(MATCH(C407,拒絶理由・拒絶査定・異議申立!B$1:B$1000,0),3)&amp;":"&amp;ADDRESS(MATCH(C407,拒絶理由・拒絶査定・異議申立!B$1:B$1000,0),50)),T407)&gt;0,"Yes","No"),"")</f>
        <v/>
      </c>
      <c r="AA407" s="92" t="str">
        <f ca="1">IF(OR(LEFT(R407)="特",LEFT(R407)="実",AND(OR(LEFT(R407,2)="US",LEFT(R407,2)="WO",LEFT(R407,2)="GB",LEFT(R407,2)="EP",LEFT(R407,2)="DE"),OR(MID(R407,3,1)="1",MID(R407,3,1)="2",MID(R407,3,1)="3",MID(R407,3,1)="4",MID(R407,3,1)="5",MID(R407,3,1)="6",MID(R407,3,1)="7",MID(R407,3,1)="8",MID(R407,3,1)="9",MID(R407,3,1)="0",))),IF(COUNTIF(INDIRECT("先行技術調査・登録査定!"&amp;ADDRESS(MATCH(C407,先行技術調査・登録査定!B$1:B$1000,0),3)&amp;":"&amp;ADDRESS(MATCH(C407,先行技術調査・登録査定!B$1:B$1000,0),49)),R407)+COUNTIF(INDIRECT("先行技術調査・登録査定!"&amp;ADDRESS(MATCH(C407,先行技術調査・登録査定!B$1:B$1000,0),3)&amp;":"&amp;ADDRESS(MATCH(C407,先行技術調査・登録査定!B$1:B$1000,0),49)),T407)&gt;0,"Yes","No"),"")</f>
        <v/>
      </c>
      <c r="AB407" s="169" t="str">
        <f t="shared" ca="1" si="30"/>
        <v/>
      </c>
      <c r="AC407" s="94" t="str">
        <f>IF(OR(LEFT(R407)="特",LEFT(R407)="実",AND(OR(LEFT(R407,2)="US",LEFT(R407,2)="WO",LEFT(R407,2)="GB",LEFT(R407,2)="EP",LEFT(R407,2)="DE"),OR(MID(R407,3,1)="1",MID(R407,3,1)="2",MID(R407,3,1)="3",MID(R407,3,1)="4",MID(R407,3,1)="5",MID(R407,3,1)="6",MID(R407,3,1)="7",MID(R407,3,1)="8",MID(R407,3,1)="9",MID(R407,3,1)="0",))),"",VLOOKUP($C407,非特許文献リスト!$A$2:$C$196,2,FALSE))</f>
        <v/>
      </c>
      <c r="AD407" s="95" t="str">
        <f>IF(OR(LEFT(R407)="特",LEFT(R407)="実",AND(OR(LEFT(R407,2)="US",LEFT(R407,2)="WO",LEFT(R407,2)="GB",LEFT(R407,2)="EP",LEFT(R407,2)="DE"),OR(MID(R407,3,1)="1",MID(R407,3,1)="2",MID(R407,3,1)="3",MID(R407,3,1)="4",MID(R407,3,1)="5",MID(R407,3,1)="6",MID(R407,3,1)="7",MID(R407,3,1)="8",MID(R407,3,1)="9",MID(R407,3,1)="0",))),"",VLOOKUP($C407,非特許文献リスト!$A$2:$C$196,3,FALSE))</f>
        <v/>
      </c>
      <c r="AE407" s="175" t="str">
        <f t="shared" si="29"/>
        <v/>
      </c>
      <c r="AF407" s="176" t="str">
        <f>IF(OR(LEFT(R407)="特",LEFT(R407)="実"),VLOOKUP(R407,'証拠（JP特許）'!$B$2:$AB$299,10,FALSE),IF(AND(OR(LEFT(R407,2)="US",LEFT(R407,2)="WO",LEFT(R407,2)="GB",LEFT(R407,2)="EP",LEFT(R407,2)="DE"),OR(MID(R407,3,1)="1",MID(R407,3,1)="2",MID(R407,3,1)="3",MID(R407,3,1)="4",MID(R407,3,1)="5",MID(R407,3,1)="6",MID(R407,3,1)="7",MID(R407,3,1)="8",MID(R407,3,1)="9",MID(R407,3,1)="0",)),VLOOKUP(R407,'証拠（WW特許）'!$B$2:$M$90,8,FALSE),""))</f>
        <v/>
      </c>
      <c r="AG407" s="176" t="str">
        <f>IF(OR(LEFT(R407)="特",LEFT(R407)="実"),VLOOKUP(R407,'証拠（JP特許）'!$B$2:$AB$299,26,FALSE),IF(AND(OR(LEFT(R407,2)="US",LEFT(R407,2)="WO",LEFT(R407,2)="GB",LEFT(R407,2)="EP",LEFT(R407,2)="DE"),OR(MID(R407,3,1)="1",MID(R407,3,1)="2",MID(R407,3,1)="3",MID(R407,3,1)="4",MID(R407,3,1)="5",MID(R407,3,1)="6",MID(R407,3,1)="7",MID(R407,3,1)="8",MID(R407,3,1)="9",MID(R407,3,1)="0",)),VLOOKUP(R407,'証拠（WW特許）'!$B$2:$M$90,12,FALSE),""))</f>
        <v/>
      </c>
      <c r="AH407" s="58" t="str">
        <f>IF(OR(LEFT(R407)="特",LEFT(R407)="実"),VLOOKUP(R407,'証拠（JP特許）'!$B$2:$X$299,20,FALSE),IF(AND(OR(LEFT(R407,2)="US",LEFT(R407,2)="WO",LEFT(R407,2)="GB",LEFT(R407,2)="EP",LEFT(R407,2)="DE"),OR(MID(R407,3,1)="1",MID(R407,3,1)="2",MID(R407,3,1)="3",MID(R407,3,1)="4",MID(R407,3,1)="5",MID(R407,3,1)="6",MID(R407,3,1)="7",MID(R407,3,1)="8",MID(R407,3,1)="9",MID(R407,3,1)="0",)),VLOOKUP(R407,'証拠（WW特許）'!$B$2:$U$90,20,FALSE),""))</f>
        <v/>
      </c>
      <c r="AI407" s="58" t="str">
        <f>IF(OR(LEFT(R407)="特",LEFT(R407)="実"),VLOOKUP(R407,'証拠（JP特許）'!$B$2:$X$299,21,FALSE),"")</f>
        <v/>
      </c>
      <c r="AJ407" s="58" t="str">
        <f>IF(OR(LEFT(R407)="特",LEFT(R407)="実"),VLOOKUP(R407,'証拠（JP特許）'!$B$2:$X$299,22,FALSE),"")</f>
        <v/>
      </c>
      <c r="AK407" s="59" t="str">
        <f>IF(OR(LEFT(R407)="特",LEFT(R407)="実"),VLOOKUP(R407,'証拠（JP特許）'!$B$2:$X$299,17,FALSE),IF(AND(OR(LEFT(R407,2)="US",LEFT(R407,2)="WO",LEFT(R407,2)="GB",LEFT(R407,2)="EP",LEFT(R407,2)="DE"),OR(MID(R407,3,1)="1",MID(R407,3,1)="2",MID(R407,3,1)="3",MID(R407,3,1)="4",MID(R407,3,1)="5",MID(R407,3,1)="6",MID(R407,3,1)="7",MID(R407,3,1)="8",MID(R407,3,1)="9",MID(R407,3,1)="0",)),VLOOKUP(R407,'証拠（WW特許）'!$B$2:$U$90,16,FALSE),""))</f>
        <v/>
      </c>
      <c r="AL407" s="58"/>
      <c r="AM407" s="58"/>
      <c r="AN407" s="58"/>
      <c r="AO407" s="58" t="str">
        <f ca="1">IF(OR(LEFT(R407)="特",LEFT(R407)="実",AND(OR(LEFT(R407,2)="US",LEFT(R407,2)="WO",LEFT(R407,2)="GB",LEFT(R407,2)="EP",LEFT(R407,2)="DE"),OR(MID(R407,3,1)="1",MID(R407,3,1)="2",MID(R407,3,1)="3",MID(R407,3,1)="4",MID(R407,3,1)="5",MID(R407,3,1)="6",MID(R407,3,1)="7",MID(R407,3,1)="8",MID(R407,3,1)="9",MID(R407,3,1)="0"))),IF(COUNTIF(INDIRECT("発明者引用!"&amp;ADDRESS(MATCH(C407,発明者引用!B$1:B$196,0),4)&amp;":"&amp;ADDRESS(MATCH(C407,発明者引用!B$1:B$196,0),17)),R407)+COUNTIF(INDIRECT("発明者引用!"&amp;ADDRESS(MATCH(C407,発明者引用!B$1:B$196,0),4)&amp;":"&amp;ADDRESS(MATCH(C407,発明者引用!B$1:B$196,0),17)),#REF!)+COUNTIF(INDIRECT("発明者引用!"&amp;ADDRESS(MATCH(C407,発明者引用!B$1:B$196,0),4)&amp;":"&amp;ADDRESS(MATCH(C407,発明者引用!B$1:B$196,0),17)),T407)&gt;0,"Yes","No"),"")</f>
        <v/>
      </c>
      <c r="AP407" s="58" t="str">
        <f ca="1">IF(OR(LEFT(R407)="特",LEFT(R407)="実",AND(OR(LEFT(R407,2)="US",LEFT(R407,2)="WO",LEFT(R407,2)="GB",LEFT(R407,2)="EP",LEFT(R407,2)="DE"),OR(MID(R407,3,1)="1",MID(R407,3,1)="2",MID(R407,3,1)="3",MID(R407,3,1)="4",MID(R407,3,1)="5",MID(R407,3,1)="6",MID(R407,3,1)="7",MID(R407,3,1)="8",MID(R407,3,1)="9",MID(R407,3,1)="0"))),IF(VLOOKUP(C407,ファミリ引用特許WO!$A$2:$B$241,2,FALSE)+VLOOKUP(C407,ファミリ引用文献WO!$A$2:$C$241,3,FALSE)=0,"ISR無し",IF(COUNTIF(INDIRECT("ファミリ引用特許WO!"&amp;ADDRESS(MATCH(C407,ファミリ引用特許WO!$A$2:$A$241,0),1)&amp;":"&amp;ADDRESS(MATCH(C407,ファミリ引用特許WO!$A$2:$A$241,0),19)),R407)+COUNTIF(INDIRECT("ファミリ引用特許WO!"&amp;ADDRESS(MATCH(C407,ファミリ引用特許WO!$A$2:$A$241,0),1)&amp;":"&amp;ADDRESS(MATCH(C407,ファミリ引用特許WO!$A$2:$A$241,0),19)),S407)+COUNTIF(INDIRECT("ファミリ引用特許WO!"&amp;ADDRESS(MATCH(C407,ファミリ引用特許WO!$A$2:$A$241,0),1)&amp;":"&amp;ADDRESS(MATCH(C407,ファミリ引用特許WO!$A$2:$A$241,0),19)),T407)+COUNTIF(INDIRECT("ファミリ引用特許WO!"&amp;ADDRESS(MATCH(C407,ファミリ引用特許WO!$A$2:$A$241,0),1)&amp;":"&amp;ADDRESS(MATCH(C407,ファミリ引用特許WO!$A$2:$A$241,0),19)),W407)+COUNTIF(INDIRECT("ファミリ引用特許WO!"&amp;ADDRESS(MATCH(C407,ファミリ引用特許WO!$A$2:$A$241,0),1)&amp;":"&amp;ADDRESS(MATCH(C407,ファミリ引用特許WO!$A$2:$A$241,0),19)),Y407)&gt;0,"Yes","No")),"")</f>
        <v/>
      </c>
      <c r="AQ407" s="55" t="str">
        <f ca="1">IF(OR(LEFT(R407)="特",LEFT(R407)="実",AND(OR(LEFT(R407,2)="US",LEFT(R407,2)="WO",LEFT(R407,2)="GB",LEFT(R407,2)="EP",LEFT(R407,2)="DE"),OR(MID(R407,3,1)="1",MID(R407,3,1)="2",MID(R407,3,1)="3",MID(R407,3,1)="4",MID(R407,3,1)="5",MID(R407,3,1)="6",MID(R407,3,1)="7",MID(R407,3,1)="8",MID(R407,3,1)="9",MID(R407,3,1)="0"))),IF(VLOOKUP(C407,'ファミリ引用特許表記修正（ex.A2→A）'!$A$2:$B$241,2,FALSE)=0,"family無し",IF(COUNTIF(INDIRECT("'ファミリ引用特許表記修正（ex.A2→A）'!"&amp;ADDRESS(MATCH(C407,'ファミリ引用特許表記修正（ex.A2→A）'!$A$2:$A$241,0),1)&amp;":"&amp;ADDRESS(MATCH(C407,'ファミリ引用特許表記修正（ex.A2→A）'!$A$2:$A$241,0),171)),R407)+COUNTIF(INDIRECT("'ファミリ引用特許表記修正（ex.A2→A）'!"&amp;ADDRESS(MATCH(C407,'ファミリ引用特許表記修正（ex.A2→A）'!$A$2:$A$241,0),1)&amp;":"&amp;ADDRESS(MATCH(C407,'ファミリ引用特許表記修正（ex.A2→A）'!$A$2:$A$241,0),171)),S407)+COUNTIF(INDIRECT("'ファミリ引用特許表記修正（ex.A2→A）'!"&amp;ADDRESS(MATCH(C407,'ファミリ引用特許表記修正（ex.A2→A）'!$A$2:$A$241,0),1)&amp;":"&amp;ADDRESS(MATCH(C407,'ファミリ引用特許表記修正（ex.A2→A）'!$A$2:$A$241,0),171)),T407)+COUNTIF(INDIRECT("'ファミリ引用特許表記修正（ex.A2→A）'!"&amp;ADDRESS(MATCH(C407,'ファミリ引用特許表記修正（ex.A2→A）'!$A$2:$A$241,0),1)&amp;":"&amp;ADDRESS(MATCH(C407,'ファミリ引用特許表記修正（ex.A2→A）'!$A$2:$A$241,0),171)),W407)+COUNTIF(INDIRECT("'ファミリ引用特許表記修正（ex.A2→A）'!"&amp;ADDRESS(MATCH(C407,'ファミリ引用特許表記修正（ex.A2→A）'!$A$2:$A$241,0),1)&amp;":"&amp;ADDRESS(MATCH(C407,'ファミリ引用特許表記修正（ex.A2→A）'!$A$2:$A$241,0),171)),Y407)&gt;0,"Yes","No")),"")</f>
        <v/>
      </c>
      <c r="AR407" s="193" t="str">
        <f>IF(OR(LEFT(R407)="特",LEFT(R407)="実",AND(OR(LEFT(R407,2)="US",LEFT(R407,2)="WO",LEFT(R407,2)="GB",LEFT(R407,2)="EP",LEFT(R407,2)="DE"),OR(MID(R407,3,1)="1",MID(R407,3,1)="2",MID(R407,3,1)="3",MID(R407,3,1)="4",MID(R407,3,1)="5",MID(R407,3,1)="6",MID(R407,3,1)="7",MID(R407,3,1)="8",MID(R407,3,1)="9",MID(R407,3,1)="0",))),"",VLOOKUP($C407,ファミリ発明者引用文献!A$3:B$235,2,FALSE))</f>
        <v>,,</v>
      </c>
      <c r="AS407" s="55" t="str">
        <f>VLOOKUP(C407,ファミリ引用文献WO!A$2:B$241,2,FALSE)</f>
        <v/>
      </c>
      <c r="AT407" s="58" t="str">
        <f>VLOOKUP(C407,ファミリ引用文献!A$3:B$242,2,FALSE)</f>
        <v/>
      </c>
      <c r="AU407" s="58" t="str">
        <f>VLOOKUP(C407,審判データ!AH$2:BT$379,39,FALSE)</f>
        <v xml:space="preserve"> </v>
      </c>
      <c r="AV407" s="62" t="str">
        <f ca="1">IF(INDIRECT("審判データ!"&amp;ADDRESS(MATCH(C407,審判データ!$AH$1:$AH$379,0),32))="早期審査の対象とする","早期審査","")</f>
        <v/>
      </c>
      <c r="AW407" s="665" t="str">
        <f t="shared" si="31"/>
        <v/>
      </c>
      <c r="AX407" s="666" t="str">
        <f>IF(LEFT(AE407,3)="日本特",IF(LEFT(C407)="特",VLOOKUP(C407,'本件、証拠文献テーマコード'!G$2:I$376,3,FALSE),VLOOKUP(C407,'本件、証拠文献テーマコード'!B$2:I$376,8,FALSE)),"")</f>
        <v/>
      </c>
      <c r="AY407" s="666" t="str">
        <f>IF(LEFT(AE407,3)="日本特",IF(OR(MID(R407,2,1)="開",MID(R407,2,1)="表",MID(R407,2,1)="登"),VLOOKUP(R407,'本件、証拠文献テーマコード'!C$2:I$379,7,FALSE),VLOOKUP(R407,'本件、証拠文献テーマコード'!G$2:I$379,3,FALSE)),"")</f>
        <v/>
      </c>
      <c r="AZ407" s="54">
        <f ca="1">INDIRECT("審判データ!"&amp;ADDRESS(MATCH(C407,審判データ!$AH$1:$AH$379,0),20))</f>
        <v>2010</v>
      </c>
    </row>
    <row r="408" spans="1:52" x14ac:dyDescent="0.15">
      <c r="A408" s="511" t="s">
        <v>23186</v>
      </c>
      <c r="B408" s="586" t="str">
        <f ca="1">IF(A408="",B407,INDIRECT("審判データ!"&amp;ADDRESS(MATCH(A408,審判データ!$HC$1:$HC$379,0),20))&amp;" / "&amp;INDIRECT("審判データ!"&amp;ADDRESS(MATCH(A408,審判データ!$HC$1:$HC$379,0),21)))</f>
        <v>2010 / 29-2</v>
      </c>
      <c r="C408" s="514">
        <v>3357607</v>
      </c>
      <c r="D408" s="511" t="s">
        <v>10938</v>
      </c>
      <c r="E408" s="163" t="str">
        <f ca="1">INDIRECT("審判データ!"&amp;ADDRESS(MATCH(C408,審判データ!$AH$1:$AH$379,0),55))</f>
        <v>株式会社前川製作所</v>
      </c>
      <c r="F408" s="43" t="str">
        <f ca="1">INDIRECT("審判データ!"&amp;ADDRESS(MATCH(C408,審判データ!$AH$1:$AH$379,0),56))</f>
        <v>林　是樹;藤間　克己</v>
      </c>
      <c r="G408" s="43" t="str">
        <f ca="1">INDIRECT("審判データ!"&amp;ADDRESS(MATCH(C408,審判データ!$AH$1:$AH$379,0),72))</f>
        <v xml:space="preserve"> </v>
      </c>
      <c r="H408" s="43" t="str">
        <f ca="1">INDIRECT("審判データ!"&amp;ADDRESS(MATCH(C408,審判データ!$AH$1:$AH$379,0),41))</f>
        <v>H02K  3/30;H01B  1/02;H02K  5/124</v>
      </c>
      <c r="I408" s="43" t="str">
        <f ca="1">INDIRECT("審判データ!"&amp;ADDRESS(MATCH(C408,審判データ!$AH$1:$AH$379,0),49))</f>
        <v>H01B   1/02@AFI(JP);H02K   3/30@ALI(JP);H02K   5/124@ALI(JP)</v>
      </c>
      <c r="J408" s="43" t="str">
        <f ca="1">INDIRECT("審判データ!"&amp;ADDRESS(MATCH(C408,審判データ!$AH$1:$AH$379,0),51))</f>
        <v>H01B  1/02        B;H02K  3/30;H02K  5/124</v>
      </c>
      <c r="K408" s="43" t="str">
        <f ca="1">INDIRECT("審判データ!"&amp;ADDRESS(MATCH(C408,審判データ!$AH$1:$AH$379,0),53))</f>
        <v>5G301 AA03;5G301 AB05;5G301 AB13;5G301 AD01;5H604 AA05;5H604 BB01;5H604 BB14;5H604 CC01;5H604 CC05;5H604 CC11;5H604 DA24;5H604 PB03;5H604 PE03;5H604 QC04;5H605 AA17;5H605 BB05;5H605 BB17;5H605 CC01;5H605 DD09;5H605 EC01;5H605 FF06</v>
      </c>
      <c r="L408" s="711"/>
      <c r="M408" s="707"/>
      <c r="N408" s="712"/>
      <c r="O408" s="713"/>
      <c r="P408" s="714"/>
      <c r="Q408" s="706"/>
      <c r="R408" s="707"/>
      <c r="S408" s="706" t="str">
        <f>IF(OR(LEFT(R408)="特",LEFT(R408)="実"),VLOOKUP(R408,'証拠（JP特許）'!$B$2:$D$299,2,FALSE),IF(AND(OR(LEFT(R408,2)="US",LEFT(R408,2)="WO",LEFT(R408,2)="GB",LEFT(R408,2)="EP",LEFT(R408,2)="DE"),OR(MID(R408,3,1)="1",MID(R408,3,1)="2",MID(R408,3,1)="3",MID(R408,3,1)="4",MID(R408,3,1)="5",MID(R408,3,1)="6",MID(R408,3,1)="7",MID(R408,3,1)="8",MID(R408,3,1)="9",MID(R408,3,1)="0")),VLOOKUP(R408,'証拠（WW特許）'!$B$2:$C$90,2,FALSE),"_"))</f>
        <v>_</v>
      </c>
      <c r="T408" s="707" t="str">
        <f>IF(OR(LEFT(R408)="特",LEFT(R408)="実"),VLOOKUP(R408,'証拠（JP特許）'!$B$2:$E$299,4,FALSE),"_")</f>
        <v>_</v>
      </c>
      <c r="U408" s="707"/>
      <c r="V408" s="706"/>
      <c r="W408" s="708" t="str">
        <f t="shared" si="27"/>
        <v/>
      </c>
      <c r="X408" s="709"/>
      <c r="Y408" s="709" t="str">
        <f t="shared" si="28"/>
        <v/>
      </c>
      <c r="Z408" s="91" t="str">
        <f ca="1">IF(OR(LEFT(R408)="特",LEFT(R408)="実",AND(OR(LEFT(R408,2)="US",LEFT(R408,2)="WO",LEFT(R408,2)="GB",LEFT(R408,2)="EP",LEFT(R408,2)="DE"),OR(MID(R408,3,1)="1",MID(R408,3,1)="2",MID(R408,3,1)="3",MID(R408,3,1)="4",MID(R408,3,1)="5",MID(R408,3,1)="6",MID(R408,3,1)="7",MID(R408,3,1)="8",MID(R408,3,1)="9",MID(R408,3,1)="0",))),IF(COUNTIF(INDIRECT("拒絶理由・拒絶査定・異議申立!"&amp;ADDRESS(MATCH(C408,拒絶理由・拒絶査定・異議申立!B$1:B$1000,0),3)&amp;":"&amp;ADDRESS(MATCH(C408,拒絶理由・拒絶査定・異議申立!B$1:B$1000,0),50)),R408)+COUNTIF(INDIRECT("拒絶理由・拒絶査定・異議申立!"&amp;ADDRESS(MATCH(C408,拒絶理由・拒絶査定・異議申立!B$1:B$1000,0),3)&amp;":"&amp;ADDRESS(MATCH(C408,拒絶理由・拒絶査定・異議申立!B$1:B$1000,0),50)),T408)&gt;0,"Yes","No"),"")</f>
        <v/>
      </c>
      <c r="AA408" s="92" t="str">
        <f ca="1">IF(OR(LEFT(R408)="特",LEFT(R408)="実",AND(OR(LEFT(R408,2)="US",LEFT(R408,2)="WO",LEFT(R408,2)="GB",LEFT(R408,2)="EP",LEFT(R408,2)="DE"),OR(MID(R408,3,1)="1",MID(R408,3,1)="2",MID(R408,3,1)="3",MID(R408,3,1)="4",MID(R408,3,1)="5",MID(R408,3,1)="6",MID(R408,3,1)="7",MID(R408,3,1)="8",MID(R408,3,1)="9",MID(R408,3,1)="0",))),IF(COUNTIF(INDIRECT("先行技術調査・登録査定!"&amp;ADDRESS(MATCH(C408,先行技術調査・登録査定!B$1:B$1000,0),3)&amp;":"&amp;ADDRESS(MATCH(C408,先行技術調査・登録査定!B$1:B$1000,0),49)),R408)+COUNTIF(INDIRECT("先行技術調査・登録査定!"&amp;ADDRESS(MATCH(C408,先行技術調査・登録査定!B$1:B$1000,0),3)&amp;":"&amp;ADDRESS(MATCH(C408,先行技術調査・登録査定!B$1:B$1000,0),49)),T408)&gt;0,"Yes","No"),"")</f>
        <v/>
      </c>
      <c r="AB408" s="169" t="str">
        <f t="shared" ca="1" si="30"/>
        <v/>
      </c>
      <c r="AC408" s="94" t="str">
        <f>IF(OR(LEFT(R408)="特",LEFT(R408)="実",AND(OR(LEFT(R408,2)="US",LEFT(R408,2)="WO",LEFT(R408,2)="GB",LEFT(R408,2)="EP",LEFT(R408,2)="DE"),OR(MID(R408,3,1)="1",MID(R408,3,1)="2",MID(R408,3,1)="3",MID(R408,3,1)="4",MID(R408,3,1)="5",MID(R408,3,1)="6",MID(R408,3,1)="7",MID(R408,3,1)="8",MID(R408,3,1)="9",MID(R408,3,1)="0",))),"",VLOOKUP($C408,非特許文献リスト!$A$2:$C$196,2,FALSE))</f>
        <v/>
      </c>
      <c r="AD408" s="95" t="str">
        <f>IF(OR(LEFT(R408)="特",LEFT(R408)="実",AND(OR(LEFT(R408,2)="US",LEFT(R408,2)="WO",LEFT(R408,2)="GB",LEFT(R408,2)="EP",LEFT(R408,2)="DE"),OR(MID(R408,3,1)="1",MID(R408,3,1)="2",MID(R408,3,1)="3",MID(R408,3,1)="4",MID(R408,3,1)="5",MID(R408,3,1)="6",MID(R408,3,1)="7",MID(R408,3,1)="8",MID(R408,3,1)="9",MID(R408,3,1)="0",))),"",VLOOKUP($C408,非特許文献リスト!$A$2:$C$196,3,FALSE))</f>
        <v/>
      </c>
      <c r="AE408" s="175" t="str">
        <f t="shared" si="29"/>
        <v/>
      </c>
      <c r="AF408" s="176" t="str">
        <f>IF(OR(LEFT(R408)="特",LEFT(R408)="実"),VLOOKUP(R408,'証拠（JP特許）'!$B$2:$AB$299,10,FALSE),IF(AND(OR(LEFT(R408,2)="US",LEFT(R408,2)="WO",LEFT(R408,2)="GB",LEFT(R408,2)="EP",LEFT(R408,2)="DE"),OR(MID(R408,3,1)="1",MID(R408,3,1)="2",MID(R408,3,1)="3",MID(R408,3,1)="4",MID(R408,3,1)="5",MID(R408,3,1)="6",MID(R408,3,1)="7",MID(R408,3,1)="8",MID(R408,3,1)="9",MID(R408,3,1)="0",)),VLOOKUP(R408,'証拠（WW特許）'!$B$2:$M$90,8,FALSE),""))</f>
        <v/>
      </c>
      <c r="AG408" s="176" t="str">
        <f>IF(OR(LEFT(R408)="特",LEFT(R408)="実"),VLOOKUP(R408,'証拠（JP特許）'!$B$2:$AB$299,26,FALSE),IF(AND(OR(LEFT(R408,2)="US",LEFT(R408,2)="WO",LEFT(R408,2)="GB",LEFT(R408,2)="EP",LEFT(R408,2)="DE"),OR(MID(R408,3,1)="1",MID(R408,3,1)="2",MID(R408,3,1)="3",MID(R408,3,1)="4",MID(R408,3,1)="5",MID(R408,3,1)="6",MID(R408,3,1)="7",MID(R408,3,1)="8",MID(R408,3,1)="9",MID(R408,3,1)="0",)),VLOOKUP(R408,'証拠（WW特許）'!$B$2:$M$90,12,FALSE),""))</f>
        <v/>
      </c>
      <c r="AH408" s="58" t="str">
        <f>IF(OR(LEFT(R408)="特",LEFT(R408)="実"),VLOOKUP(R408,'証拠（JP特許）'!$B$2:$X$299,20,FALSE),IF(AND(OR(LEFT(R408,2)="US",LEFT(R408,2)="WO",LEFT(R408,2)="GB",LEFT(R408,2)="EP",LEFT(R408,2)="DE"),OR(MID(R408,3,1)="1",MID(R408,3,1)="2",MID(R408,3,1)="3",MID(R408,3,1)="4",MID(R408,3,1)="5",MID(R408,3,1)="6",MID(R408,3,1)="7",MID(R408,3,1)="8",MID(R408,3,1)="9",MID(R408,3,1)="0",)),VLOOKUP(R408,'証拠（WW特許）'!$B$2:$U$90,20,FALSE),""))</f>
        <v/>
      </c>
      <c r="AI408" s="58" t="str">
        <f>IF(OR(LEFT(R408)="特",LEFT(R408)="実"),VLOOKUP(R408,'証拠（JP特許）'!$B$2:$X$299,21,FALSE),"")</f>
        <v/>
      </c>
      <c r="AJ408" s="58" t="str">
        <f>IF(OR(LEFT(R408)="特",LEFT(R408)="実"),VLOOKUP(R408,'証拠（JP特許）'!$B$2:$X$299,22,FALSE),"")</f>
        <v/>
      </c>
      <c r="AK408" s="59" t="str">
        <f>IF(OR(LEFT(R408)="特",LEFT(R408)="実"),VLOOKUP(R408,'証拠（JP特許）'!$B$2:$X$299,17,FALSE),IF(AND(OR(LEFT(R408,2)="US",LEFT(R408,2)="WO",LEFT(R408,2)="GB",LEFT(R408,2)="EP",LEFT(R408,2)="DE"),OR(MID(R408,3,1)="1",MID(R408,3,1)="2",MID(R408,3,1)="3",MID(R408,3,1)="4",MID(R408,3,1)="5",MID(R408,3,1)="6",MID(R408,3,1)="7",MID(R408,3,1)="8",MID(R408,3,1)="9",MID(R408,3,1)="0",)),VLOOKUP(R408,'証拠（WW特許）'!$B$2:$U$90,16,FALSE),""))</f>
        <v/>
      </c>
      <c r="AL408" s="58"/>
      <c r="AM408" s="58"/>
      <c r="AN408" s="58"/>
      <c r="AO408" s="58" t="str">
        <f ca="1">IF(OR(LEFT(R408)="特",LEFT(R408)="実",AND(OR(LEFT(R408,2)="US",LEFT(R408,2)="WO",LEFT(R408,2)="GB",LEFT(R408,2)="EP",LEFT(R408,2)="DE"),OR(MID(R408,3,1)="1",MID(R408,3,1)="2",MID(R408,3,1)="3",MID(R408,3,1)="4",MID(R408,3,1)="5",MID(R408,3,1)="6",MID(R408,3,1)="7",MID(R408,3,1)="8",MID(R408,3,1)="9",MID(R408,3,1)="0"))),IF(COUNTIF(INDIRECT("発明者引用!"&amp;ADDRESS(MATCH(C408,発明者引用!B$1:B$196,0),4)&amp;":"&amp;ADDRESS(MATCH(C408,発明者引用!B$1:B$196,0),17)),R408)+COUNTIF(INDIRECT("発明者引用!"&amp;ADDRESS(MATCH(C408,発明者引用!B$1:B$196,0),4)&amp;":"&amp;ADDRESS(MATCH(C408,発明者引用!B$1:B$196,0),17)),#REF!)+COUNTIF(INDIRECT("発明者引用!"&amp;ADDRESS(MATCH(C408,発明者引用!B$1:B$196,0),4)&amp;":"&amp;ADDRESS(MATCH(C408,発明者引用!B$1:B$196,0),17)),T408)&gt;0,"Yes","No"),"")</f>
        <v/>
      </c>
      <c r="AP408" s="58" t="str">
        <f ca="1">IF(OR(LEFT(R408)="特",LEFT(R408)="実",AND(OR(LEFT(R408,2)="US",LEFT(R408,2)="WO",LEFT(R408,2)="GB",LEFT(R408,2)="EP",LEFT(R408,2)="DE"),OR(MID(R408,3,1)="1",MID(R408,3,1)="2",MID(R408,3,1)="3",MID(R408,3,1)="4",MID(R408,3,1)="5",MID(R408,3,1)="6",MID(R408,3,1)="7",MID(R408,3,1)="8",MID(R408,3,1)="9",MID(R408,3,1)="0"))),IF(VLOOKUP(C408,ファミリ引用特許WO!$A$2:$B$241,2,FALSE)+VLOOKUP(C408,ファミリ引用文献WO!$A$2:$C$241,3,FALSE)=0,"ISR無し",IF(COUNTIF(INDIRECT("ファミリ引用特許WO!"&amp;ADDRESS(MATCH(C408,ファミリ引用特許WO!$A$2:$A$241,0),1)&amp;":"&amp;ADDRESS(MATCH(C408,ファミリ引用特許WO!$A$2:$A$241,0),19)),R408)+COUNTIF(INDIRECT("ファミリ引用特許WO!"&amp;ADDRESS(MATCH(C408,ファミリ引用特許WO!$A$2:$A$241,0),1)&amp;":"&amp;ADDRESS(MATCH(C408,ファミリ引用特許WO!$A$2:$A$241,0),19)),S408)+COUNTIF(INDIRECT("ファミリ引用特許WO!"&amp;ADDRESS(MATCH(C408,ファミリ引用特許WO!$A$2:$A$241,0),1)&amp;":"&amp;ADDRESS(MATCH(C408,ファミリ引用特許WO!$A$2:$A$241,0),19)),T408)+COUNTIF(INDIRECT("ファミリ引用特許WO!"&amp;ADDRESS(MATCH(C408,ファミリ引用特許WO!$A$2:$A$241,0),1)&amp;":"&amp;ADDRESS(MATCH(C408,ファミリ引用特許WO!$A$2:$A$241,0),19)),W408)+COUNTIF(INDIRECT("ファミリ引用特許WO!"&amp;ADDRESS(MATCH(C408,ファミリ引用特許WO!$A$2:$A$241,0),1)&amp;":"&amp;ADDRESS(MATCH(C408,ファミリ引用特許WO!$A$2:$A$241,0),19)),Y408)&gt;0,"Yes","No")),"")</f>
        <v/>
      </c>
      <c r="AQ408" s="55" t="str">
        <f ca="1">IF(OR(LEFT(R408)="特",LEFT(R408)="実",AND(OR(LEFT(R408,2)="US",LEFT(R408,2)="WO",LEFT(R408,2)="GB",LEFT(R408,2)="EP",LEFT(R408,2)="DE"),OR(MID(R408,3,1)="1",MID(R408,3,1)="2",MID(R408,3,1)="3",MID(R408,3,1)="4",MID(R408,3,1)="5",MID(R408,3,1)="6",MID(R408,3,1)="7",MID(R408,3,1)="8",MID(R408,3,1)="9",MID(R408,3,1)="0"))),IF(VLOOKUP(C408,'ファミリ引用特許表記修正（ex.A2→A）'!$A$2:$B$241,2,FALSE)=0,"family無し",IF(COUNTIF(INDIRECT("'ファミリ引用特許表記修正（ex.A2→A）'!"&amp;ADDRESS(MATCH(C408,'ファミリ引用特許表記修正（ex.A2→A）'!$A$2:$A$241,0),1)&amp;":"&amp;ADDRESS(MATCH(C408,'ファミリ引用特許表記修正（ex.A2→A）'!$A$2:$A$241,0),171)),R408)+COUNTIF(INDIRECT("'ファミリ引用特許表記修正（ex.A2→A）'!"&amp;ADDRESS(MATCH(C408,'ファミリ引用特許表記修正（ex.A2→A）'!$A$2:$A$241,0),1)&amp;":"&amp;ADDRESS(MATCH(C408,'ファミリ引用特許表記修正（ex.A2→A）'!$A$2:$A$241,0),171)),S408)+COUNTIF(INDIRECT("'ファミリ引用特許表記修正（ex.A2→A）'!"&amp;ADDRESS(MATCH(C408,'ファミリ引用特許表記修正（ex.A2→A）'!$A$2:$A$241,0),1)&amp;":"&amp;ADDRESS(MATCH(C408,'ファミリ引用特許表記修正（ex.A2→A）'!$A$2:$A$241,0),171)),T408)+COUNTIF(INDIRECT("'ファミリ引用特許表記修正（ex.A2→A）'!"&amp;ADDRESS(MATCH(C408,'ファミリ引用特許表記修正（ex.A2→A）'!$A$2:$A$241,0),1)&amp;":"&amp;ADDRESS(MATCH(C408,'ファミリ引用特許表記修正（ex.A2→A）'!$A$2:$A$241,0),171)),W408)+COUNTIF(INDIRECT("'ファミリ引用特許表記修正（ex.A2→A）'!"&amp;ADDRESS(MATCH(C408,'ファミリ引用特許表記修正（ex.A2→A）'!$A$2:$A$241,0),1)&amp;":"&amp;ADDRESS(MATCH(C408,'ファミリ引用特許表記修正（ex.A2→A）'!$A$2:$A$241,0),171)),Y408)&gt;0,"Yes","No")),"")</f>
        <v/>
      </c>
      <c r="AR408" s="193" t="str">
        <f>IF(OR(LEFT(R408)="特",LEFT(R408)="実",AND(OR(LEFT(R408,2)="US",LEFT(R408,2)="WO",LEFT(R408,2)="GB",LEFT(R408,2)="EP",LEFT(R408,2)="DE"),OR(MID(R408,3,1)="1",MID(R408,3,1)="2",MID(R408,3,1)="3",MID(R408,3,1)="4",MID(R408,3,1)="5",MID(R408,3,1)="6",MID(R408,3,1)="7",MID(R408,3,1)="8",MID(R408,3,1)="9",MID(R408,3,1)="0",))),"",VLOOKUP($C408,ファミリ発明者引用文献!A$3:B$235,2,FALSE))</f>
        <v>,,</v>
      </c>
      <c r="AS408" s="55" t="str">
        <f>VLOOKUP(C408,ファミリ引用文献WO!A$2:B$241,2,FALSE)</f>
        <v/>
      </c>
      <c r="AT408" s="58" t="str">
        <f>VLOOKUP(C408,ファミリ引用文献!A$3:B$242,2,FALSE)</f>
        <v/>
      </c>
      <c r="AU408" s="58" t="str">
        <f>VLOOKUP(C408,審判データ!AH$2:BT$379,39,FALSE)</f>
        <v xml:space="preserve"> </v>
      </c>
      <c r="AV408" s="62" t="str">
        <f ca="1">IF(INDIRECT("審判データ!"&amp;ADDRESS(MATCH(C408,審判データ!$AH$1:$AH$379,0),32))="早期審査の対象とする","早期審査","")</f>
        <v/>
      </c>
      <c r="AW408" s="665" t="str">
        <f t="shared" si="31"/>
        <v/>
      </c>
      <c r="AX408" s="666" t="str">
        <f>IF(LEFT(AE408,3)="日本特",IF(LEFT(C408)="特",VLOOKUP(C408,'本件、証拠文献テーマコード'!G$2:I$376,3,FALSE),VLOOKUP(C408,'本件、証拠文献テーマコード'!B$2:I$376,8,FALSE)),"")</f>
        <v/>
      </c>
      <c r="AY408" s="666" t="str">
        <f>IF(LEFT(AE408,3)="日本特",IF(OR(MID(R408,2,1)="開",MID(R408,2,1)="表",MID(R408,2,1)="登"),VLOOKUP(R408,'本件、証拠文献テーマコード'!C$2:I$379,7,FALSE),VLOOKUP(R408,'本件、証拠文献テーマコード'!G$2:I$379,3,FALSE)),"")</f>
        <v/>
      </c>
      <c r="AZ408" s="54">
        <f ca="1">INDIRECT("審判データ!"&amp;ADDRESS(MATCH(C408,審判データ!$AH$1:$AH$379,0),20))</f>
        <v>2010</v>
      </c>
    </row>
    <row r="409" spans="1:52" x14ac:dyDescent="0.15">
      <c r="A409" s="511" t="s">
        <v>23187</v>
      </c>
      <c r="B409" s="586" t="str">
        <f ca="1">IF(A409="",B408,INDIRECT("審判データ!"&amp;ADDRESS(MATCH(A409,審判データ!$HC$1:$HC$379,0),20))&amp;" / "&amp;INDIRECT("審判データ!"&amp;ADDRESS(MATCH(A409,審判データ!$HC$1:$HC$379,0),21)))</f>
        <v>2010 / 29-2</v>
      </c>
      <c r="C409" s="514">
        <v>3929618</v>
      </c>
      <c r="D409" s="511" t="s">
        <v>11016</v>
      </c>
      <c r="E409" s="163" t="str">
        <f ca="1">INDIRECT("審判データ!"&amp;ADDRESS(MATCH(C409,審判データ!$AH$1:$AH$379,0),55))</f>
        <v>ロート製薬株式会社</v>
      </c>
      <c r="F409" s="43" t="str">
        <f ca="1">INDIRECT("審判データ!"&amp;ADDRESS(MATCH(C409,審判データ!$AH$1:$AH$379,0),56))</f>
        <v>東　清次;水谷　誠志</v>
      </c>
      <c r="G409" s="43" t="str">
        <f ca="1">INDIRECT("審判データ!"&amp;ADDRESS(MATCH(C409,審判データ!$AH$1:$AH$379,0),72))</f>
        <v>特開2000-095675;特許03929618;特開2006-342188;特開2010-150284</v>
      </c>
      <c r="H409" s="43" t="str">
        <f ca="1">INDIRECT("審判データ!"&amp;ADDRESS(MATCH(C409,審判データ!$AH$1:$AH$379,0),41))</f>
        <v>A61K  9/22</v>
      </c>
      <c r="I409" s="43" t="str">
        <f ca="1">INDIRECT("審判データ!"&amp;ADDRESS(MATCH(C409,審判データ!$AH$1:$AH$379,0),49))</f>
        <v>A61K   9/20@AFI(JP);A61K   9/22@AFI(JP);A61K   9/68@ALI(JP);A61K  31/045@ALI(JP);A61K  31/137@ALI(JP);A61K  31/165@ALI(JP);A61K  31/351@ALI(JP);A61K  31/4402@ALI(JP);A61K  31/454@ALI(JP);A61K  31/52@ALI(JP);A61P  11/02@ALI(JP)</v>
      </c>
      <c r="J409" s="43" t="str">
        <f ca="1">INDIRECT("審判データ!"&amp;ADDRESS(MATCH(C409,審判データ!$AH$1:$AH$379,0),51))</f>
        <v>A61K  9/22        B;A61K  9/20;A61K 31/4402;A61P 11/02;A61K 31/165;A61K  9/68;A61K 31/454;A61K 31/137;A61K 31/351;A61K 31/045;A61K 31/52;A61K  9/22</v>
      </c>
      <c r="K409" s="43" t="str">
        <f ca="1">INDIRECT("審判データ!"&amp;ADDRESS(MATCH(C409,審判データ!$AH$1:$AH$379,0),53))</f>
        <v>4C076 AA36;4C076 AA49;4C076 BB01;4C076 BB25;4C076 CC01;4C076 CC03;4C076 CC04;4C076 CC05;4C076 CC29;4C076 DD37;4C076 DD39;4C076 DD40;4C076 FF31;4C076 FF33;4C206 AA01;4C206 AA02;4C206 FA10;4C206 FA17;4C206 MA01;4C206 MA03;4C206 MA05;4C206 MA55;4C206 NA10;4C206 ZA34;4C206 ZB11;4C086 AA02;4C086 AA01;4C086 BA07;4C086 BC17;4C086 BC21;4C086 CB07;4C086 MA01;4C086 MA03;4C086 MA04;4C086 MA05;4C086 MA08;4C086 MA07;4C086 MA35;4C086 MA52;4C086 ZA34;4C086 ZA28;4C086 ZC13;4C086 ZA25;4C086 ZB13;4C086 ZB11;4C086 NA14</v>
      </c>
      <c r="L409" s="711"/>
      <c r="M409" s="707"/>
      <c r="N409" s="712"/>
      <c r="O409" s="713"/>
      <c r="P409" s="714"/>
      <c r="Q409" s="706"/>
      <c r="R409" s="707"/>
      <c r="S409" s="706" t="str">
        <f>IF(OR(LEFT(R409)="特",LEFT(R409)="実"),VLOOKUP(R409,'証拠（JP特許）'!$B$2:$D$299,2,FALSE),IF(AND(OR(LEFT(R409,2)="US",LEFT(R409,2)="WO",LEFT(R409,2)="GB",LEFT(R409,2)="EP",LEFT(R409,2)="DE"),OR(MID(R409,3,1)="1",MID(R409,3,1)="2",MID(R409,3,1)="3",MID(R409,3,1)="4",MID(R409,3,1)="5",MID(R409,3,1)="6",MID(R409,3,1)="7",MID(R409,3,1)="8",MID(R409,3,1)="9",MID(R409,3,1)="0")),VLOOKUP(R409,'証拠（WW特許）'!$B$2:$C$90,2,FALSE),"_"))</f>
        <v>_</v>
      </c>
      <c r="T409" s="707" t="str">
        <f>IF(OR(LEFT(R409)="特",LEFT(R409)="実"),VLOOKUP(R409,'証拠（JP特許）'!$B$2:$E$299,4,FALSE),"_")</f>
        <v>_</v>
      </c>
      <c r="U409" s="707"/>
      <c r="V409" s="706"/>
      <c r="W409" s="708" t="str">
        <f t="shared" si="27"/>
        <v/>
      </c>
      <c r="X409" s="709"/>
      <c r="Y409" s="709" t="str">
        <f t="shared" si="28"/>
        <v/>
      </c>
      <c r="Z409" s="91" t="str">
        <f ca="1">IF(OR(LEFT(R409)="特",LEFT(R409)="実",AND(OR(LEFT(R409,2)="US",LEFT(R409,2)="WO",LEFT(R409,2)="GB",LEFT(R409,2)="EP",LEFT(R409,2)="DE"),OR(MID(R409,3,1)="1",MID(R409,3,1)="2",MID(R409,3,1)="3",MID(R409,3,1)="4",MID(R409,3,1)="5",MID(R409,3,1)="6",MID(R409,3,1)="7",MID(R409,3,1)="8",MID(R409,3,1)="9",MID(R409,3,1)="0",))),IF(COUNTIF(INDIRECT("拒絶理由・拒絶査定・異議申立!"&amp;ADDRESS(MATCH(C409,拒絶理由・拒絶査定・異議申立!B$1:B$1000,0),3)&amp;":"&amp;ADDRESS(MATCH(C409,拒絶理由・拒絶査定・異議申立!B$1:B$1000,0),50)),R409)+COUNTIF(INDIRECT("拒絶理由・拒絶査定・異議申立!"&amp;ADDRESS(MATCH(C409,拒絶理由・拒絶査定・異議申立!B$1:B$1000,0),3)&amp;":"&amp;ADDRESS(MATCH(C409,拒絶理由・拒絶査定・異議申立!B$1:B$1000,0),50)),T409)&gt;0,"Yes","No"),"")</f>
        <v/>
      </c>
      <c r="AA409" s="92" t="str">
        <f ca="1">IF(OR(LEFT(R409)="特",LEFT(R409)="実",AND(OR(LEFT(R409,2)="US",LEFT(R409,2)="WO",LEFT(R409,2)="GB",LEFT(R409,2)="EP",LEFT(R409,2)="DE"),OR(MID(R409,3,1)="1",MID(R409,3,1)="2",MID(R409,3,1)="3",MID(R409,3,1)="4",MID(R409,3,1)="5",MID(R409,3,1)="6",MID(R409,3,1)="7",MID(R409,3,1)="8",MID(R409,3,1)="9",MID(R409,3,1)="0",))),IF(COUNTIF(INDIRECT("先行技術調査・登録査定!"&amp;ADDRESS(MATCH(C409,先行技術調査・登録査定!B$1:B$1000,0),3)&amp;":"&amp;ADDRESS(MATCH(C409,先行技術調査・登録査定!B$1:B$1000,0),49)),R409)+COUNTIF(INDIRECT("先行技術調査・登録査定!"&amp;ADDRESS(MATCH(C409,先行技術調査・登録査定!B$1:B$1000,0),3)&amp;":"&amp;ADDRESS(MATCH(C409,先行技術調査・登録査定!B$1:B$1000,0),49)),T409)&gt;0,"Yes","No"),"")</f>
        <v/>
      </c>
      <c r="AB409" s="169" t="str">
        <f t="shared" ca="1" si="30"/>
        <v/>
      </c>
      <c r="AC409" s="94" t="str">
        <f>IF(OR(LEFT(R409)="特",LEFT(R409)="実",AND(OR(LEFT(R409,2)="US",LEFT(R409,2)="WO",LEFT(R409,2)="GB",LEFT(R409,2)="EP",LEFT(R409,2)="DE"),OR(MID(R409,3,1)="1",MID(R409,3,1)="2",MID(R409,3,1)="3",MID(R409,3,1)="4",MID(R409,3,1)="5",MID(R409,3,1)="6",MID(R409,3,1)="7",MID(R409,3,1)="8",MID(R409,3,1)="9",MID(R409,3,1)="0",))),"",VLOOKUP($C409,非特許文献リスト!$A$2:$C$196,2,FALSE))</f>
        <v/>
      </c>
      <c r="AD409" s="95" t="str">
        <f>IF(OR(LEFT(R409)="特",LEFT(R409)="実",AND(OR(LEFT(R409,2)="US",LEFT(R409,2)="WO",LEFT(R409,2)="GB",LEFT(R409,2)="EP",LEFT(R409,2)="DE"),OR(MID(R409,3,1)="1",MID(R409,3,1)="2",MID(R409,3,1)="3",MID(R409,3,1)="4",MID(R409,3,1)="5",MID(R409,3,1)="6",MID(R409,3,1)="7",MID(R409,3,1)="8",MID(R409,3,1)="9",MID(R409,3,1)="0",))),"",VLOOKUP($C409,非特許文献リスト!$A$2:$C$196,3,FALSE))</f>
        <v/>
      </c>
      <c r="AE409" s="175" t="str">
        <f t="shared" si="29"/>
        <v/>
      </c>
      <c r="AF409" s="176" t="str">
        <f>IF(OR(LEFT(R409)="特",LEFT(R409)="実"),VLOOKUP(R409,'証拠（JP特許）'!$B$2:$AB$299,10,FALSE),IF(AND(OR(LEFT(R409,2)="US",LEFT(R409,2)="WO",LEFT(R409,2)="GB",LEFT(R409,2)="EP",LEFT(R409,2)="DE"),OR(MID(R409,3,1)="1",MID(R409,3,1)="2",MID(R409,3,1)="3",MID(R409,3,1)="4",MID(R409,3,1)="5",MID(R409,3,1)="6",MID(R409,3,1)="7",MID(R409,3,1)="8",MID(R409,3,1)="9",MID(R409,3,1)="0",)),VLOOKUP(R409,'証拠（WW特許）'!$B$2:$M$90,8,FALSE),""))</f>
        <v/>
      </c>
      <c r="AG409" s="176" t="str">
        <f>IF(OR(LEFT(R409)="特",LEFT(R409)="実"),VLOOKUP(R409,'証拠（JP特許）'!$B$2:$AB$299,26,FALSE),IF(AND(OR(LEFT(R409,2)="US",LEFT(R409,2)="WO",LEFT(R409,2)="GB",LEFT(R409,2)="EP",LEFT(R409,2)="DE"),OR(MID(R409,3,1)="1",MID(R409,3,1)="2",MID(R409,3,1)="3",MID(R409,3,1)="4",MID(R409,3,1)="5",MID(R409,3,1)="6",MID(R409,3,1)="7",MID(R409,3,1)="8",MID(R409,3,1)="9",MID(R409,3,1)="0",)),VLOOKUP(R409,'証拠（WW特許）'!$B$2:$M$90,12,FALSE),""))</f>
        <v/>
      </c>
      <c r="AH409" s="58" t="str">
        <f>IF(OR(LEFT(R409)="特",LEFT(R409)="実"),VLOOKUP(R409,'証拠（JP特許）'!$B$2:$X$299,20,FALSE),IF(AND(OR(LEFT(R409,2)="US",LEFT(R409,2)="WO",LEFT(R409,2)="GB",LEFT(R409,2)="EP",LEFT(R409,2)="DE"),OR(MID(R409,3,1)="1",MID(R409,3,1)="2",MID(R409,3,1)="3",MID(R409,3,1)="4",MID(R409,3,1)="5",MID(R409,3,1)="6",MID(R409,3,1)="7",MID(R409,3,1)="8",MID(R409,3,1)="9",MID(R409,3,1)="0",)),VLOOKUP(R409,'証拠（WW特許）'!$B$2:$U$90,20,FALSE),""))</f>
        <v/>
      </c>
      <c r="AI409" s="58" t="str">
        <f>IF(OR(LEFT(R409)="特",LEFT(R409)="実"),VLOOKUP(R409,'証拠（JP特許）'!$B$2:$X$299,21,FALSE),"")</f>
        <v/>
      </c>
      <c r="AJ409" s="58" t="str">
        <f>IF(OR(LEFT(R409)="特",LEFT(R409)="実"),VLOOKUP(R409,'証拠（JP特許）'!$B$2:$X$299,22,FALSE),"")</f>
        <v/>
      </c>
      <c r="AK409" s="59" t="str">
        <f>IF(OR(LEFT(R409)="特",LEFT(R409)="実"),VLOOKUP(R409,'証拠（JP特許）'!$B$2:$X$299,17,FALSE),IF(AND(OR(LEFT(R409,2)="US",LEFT(R409,2)="WO",LEFT(R409,2)="GB",LEFT(R409,2)="EP",LEFT(R409,2)="DE"),OR(MID(R409,3,1)="1",MID(R409,3,1)="2",MID(R409,3,1)="3",MID(R409,3,1)="4",MID(R409,3,1)="5",MID(R409,3,1)="6",MID(R409,3,1)="7",MID(R409,3,1)="8",MID(R409,3,1)="9",MID(R409,3,1)="0",)),VLOOKUP(R409,'証拠（WW特許）'!$B$2:$U$90,16,FALSE),""))</f>
        <v/>
      </c>
      <c r="AL409" s="58"/>
      <c r="AM409" s="58"/>
      <c r="AN409" s="58"/>
      <c r="AO409" s="58" t="str">
        <f ca="1">IF(OR(LEFT(R409)="特",LEFT(R409)="実",AND(OR(LEFT(R409,2)="US",LEFT(R409,2)="WO",LEFT(R409,2)="GB",LEFT(R409,2)="EP",LEFT(R409,2)="DE"),OR(MID(R409,3,1)="1",MID(R409,3,1)="2",MID(R409,3,1)="3",MID(R409,3,1)="4",MID(R409,3,1)="5",MID(R409,3,1)="6",MID(R409,3,1)="7",MID(R409,3,1)="8",MID(R409,3,1)="9",MID(R409,3,1)="0"))),IF(COUNTIF(INDIRECT("発明者引用!"&amp;ADDRESS(MATCH(C409,発明者引用!B$1:B$196,0),4)&amp;":"&amp;ADDRESS(MATCH(C409,発明者引用!B$1:B$196,0),17)),R409)+COUNTIF(INDIRECT("発明者引用!"&amp;ADDRESS(MATCH(C409,発明者引用!B$1:B$196,0),4)&amp;":"&amp;ADDRESS(MATCH(C409,発明者引用!B$1:B$196,0),17)),#REF!)+COUNTIF(INDIRECT("発明者引用!"&amp;ADDRESS(MATCH(C409,発明者引用!B$1:B$196,0),4)&amp;":"&amp;ADDRESS(MATCH(C409,発明者引用!B$1:B$196,0),17)),T409)&gt;0,"Yes","No"),"")</f>
        <v/>
      </c>
      <c r="AP409" s="58" t="str">
        <f ca="1">IF(OR(LEFT(R409)="特",LEFT(R409)="実",AND(OR(LEFT(R409,2)="US",LEFT(R409,2)="WO",LEFT(R409,2)="GB",LEFT(R409,2)="EP",LEFT(R409,2)="DE"),OR(MID(R409,3,1)="1",MID(R409,3,1)="2",MID(R409,3,1)="3",MID(R409,3,1)="4",MID(R409,3,1)="5",MID(R409,3,1)="6",MID(R409,3,1)="7",MID(R409,3,1)="8",MID(R409,3,1)="9",MID(R409,3,1)="0"))),IF(VLOOKUP(C409,ファミリ引用特許WO!$A$2:$B$241,2,FALSE)+VLOOKUP(C409,ファミリ引用文献WO!$A$2:$C$241,3,FALSE)=0,"ISR無し",IF(COUNTIF(INDIRECT("ファミリ引用特許WO!"&amp;ADDRESS(MATCH(C409,ファミリ引用特許WO!$A$2:$A$241,0),1)&amp;":"&amp;ADDRESS(MATCH(C409,ファミリ引用特許WO!$A$2:$A$241,0),19)),R409)+COUNTIF(INDIRECT("ファミリ引用特許WO!"&amp;ADDRESS(MATCH(C409,ファミリ引用特許WO!$A$2:$A$241,0),1)&amp;":"&amp;ADDRESS(MATCH(C409,ファミリ引用特許WO!$A$2:$A$241,0),19)),S409)+COUNTIF(INDIRECT("ファミリ引用特許WO!"&amp;ADDRESS(MATCH(C409,ファミリ引用特許WO!$A$2:$A$241,0),1)&amp;":"&amp;ADDRESS(MATCH(C409,ファミリ引用特許WO!$A$2:$A$241,0),19)),T409)+COUNTIF(INDIRECT("ファミリ引用特許WO!"&amp;ADDRESS(MATCH(C409,ファミリ引用特許WO!$A$2:$A$241,0),1)&amp;":"&amp;ADDRESS(MATCH(C409,ファミリ引用特許WO!$A$2:$A$241,0),19)),W409)+COUNTIF(INDIRECT("ファミリ引用特許WO!"&amp;ADDRESS(MATCH(C409,ファミリ引用特許WO!$A$2:$A$241,0),1)&amp;":"&amp;ADDRESS(MATCH(C409,ファミリ引用特許WO!$A$2:$A$241,0),19)),Y409)&gt;0,"Yes","No")),"")</f>
        <v/>
      </c>
      <c r="AQ409" s="55" t="str">
        <f ca="1">IF(OR(LEFT(R409)="特",LEFT(R409)="実",AND(OR(LEFT(R409,2)="US",LEFT(R409,2)="WO",LEFT(R409,2)="GB",LEFT(R409,2)="EP",LEFT(R409,2)="DE"),OR(MID(R409,3,1)="1",MID(R409,3,1)="2",MID(R409,3,1)="3",MID(R409,3,1)="4",MID(R409,3,1)="5",MID(R409,3,1)="6",MID(R409,3,1)="7",MID(R409,3,1)="8",MID(R409,3,1)="9",MID(R409,3,1)="0"))),IF(VLOOKUP(C409,'ファミリ引用特許表記修正（ex.A2→A）'!$A$2:$B$241,2,FALSE)=0,"family無し",IF(COUNTIF(INDIRECT("'ファミリ引用特許表記修正（ex.A2→A）'!"&amp;ADDRESS(MATCH(C409,'ファミリ引用特許表記修正（ex.A2→A）'!$A$2:$A$241,0),1)&amp;":"&amp;ADDRESS(MATCH(C409,'ファミリ引用特許表記修正（ex.A2→A）'!$A$2:$A$241,0),171)),R409)+COUNTIF(INDIRECT("'ファミリ引用特許表記修正（ex.A2→A）'!"&amp;ADDRESS(MATCH(C409,'ファミリ引用特許表記修正（ex.A2→A）'!$A$2:$A$241,0),1)&amp;":"&amp;ADDRESS(MATCH(C409,'ファミリ引用特許表記修正（ex.A2→A）'!$A$2:$A$241,0),171)),S409)+COUNTIF(INDIRECT("'ファミリ引用特許表記修正（ex.A2→A）'!"&amp;ADDRESS(MATCH(C409,'ファミリ引用特許表記修正（ex.A2→A）'!$A$2:$A$241,0),1)&amp;":"&amp;ADDRESS(MATCH(C409,'ファミリ引用特許表記修正（ex.A2→A）'!$A$2:$A$241,0),171)),T409)+COUNTIF(INDIRECT("'ファミリ引用特許表記修正（ex.A2→A）'!"&amp;ADDRESS(MATCH(C409,'ファミリ引用特許表記修正（ex.A2→A）'!$A$2:$A$241,0),1)&amp;":"&amp;ADDRESS(MATCH(C409,'ファミリ引用特許表記修正（ex.A2→A）'!$A$2:$A$241,0),171)),W409)+COUNTIF(INDIRECT("'ファミリ引用特許表記修正（ex.A2→A）'!"&amp;ADDRESS(MATCH(C409,'ファミリ引用特許表記修正（ex.A2→A）'!$A$2:$A$241,0),1)&amp;":"&amp;ADDRESS(MATCH(C409,'ファミリ引用特許表記修正（ex.A2→A）'!$A$2:$A$241,0),171)),Y409)&gt;0,"Yes","No")),"")</f>
        <v/>
      </c>
      <c r="AR409" s="193" t="str">
        <f>IF(OR(LEFT(R409)="特",LEFT(R409)="実",AND(OR(LEFT(R409,2)="US",LEFT(R409,2)="WO",LEFT(R409,2)="GB",LEFT(R409,2)="EP",LEFT(R409,2)="DE"),OR(MID(R409,3,1)="1",MID(R409,3,1)="2",MID(R409,3,1)="3",MID(R409,3,1)="4",MID(R409,3,1)="5",MID(R409,3,1)="6",MID(R409,3,1)="7",MID(R409,3,1)="8",MID(R409,3,1)="9",MID(R409,3,1)="0",))),"",VLOOKUP($C409,ファミリ発明者引用文献!A$3:B$235,2,FALSE))</f>
        <v>,,</v>
      </c>
      <c r="AS409" s="55" t="str">
        <f>VLOOKUP(C409,ファミリ引用文献WO!A$2:B$241,2,FALSE)</f>
        <v/>
      </c>
      <c r="AT409" s="58" t="str">
        <f>VLOOKUP(C409,ファミリ引用文献!A$3:B$242,2,FALSE)</f>
        <v/>
      </c>
      <c r="AU409" s="58" t="str">
        <f>VLOOKUP(C409,審判データ!AH$2:BT$379,39,FALSE)</f>
        <v>特開2000-095675;特許03929618;特開2006-342188;特開2010-150284</v>
      </c>
      <c r="AV409" s="62" t="str">
        <f ca="1">IF(INDIRECT("審判データ!"&amp;ADDRESS(MATCH(C409,審判データ!$AH$1:$AH$379,0),32))="早期審査の対象とする","早期審査","")</f>
        <v/>
      </c>
      <c r="AW409" s="665" t="str">
        <f t="shared" si="31"/>
        <v/>
      </c>
      <c r="AX409" s="666" t="str">
        <f>IF(LEFT(AE409,3)="日本特",IF(LEFT(C409)="特",VLOOKUP(C409,'本件、証拠文献テーマコード'!G$2:I$376,3,FALSE),VLOOKUP(C409,'本件、証拠文献テーマコード'!B$2:I$376,8,FALSE)),"")</f>
        <v/>
      </c>
      <c r="AY409" s="666" t="str">
        <f>IF(LEFT(AE409,3)="日本特",IF(OR(MID(R409,2,1)="開",MID(R409,2,1)="表",MID(R409,2,1)="登"),VLOOKUP(R409,'本件、証拠文献テーマコード'!C$2:I$379,7,FALSE),VLOOKUP(R409,'本件、証拠文献テーマコード'!G$2:I$379,3,FALSE)),"")</f>
        <v/>
      </c>
      <c r="AZ409" s="54">
        <f ca="1">INDIRECT("審判データ!"&amp;ADDRESS(MATCH(C409,審判データ!$AH$1:$AH$379,0),20))</f>
        <v>2010</v>
      </c>
    </row>
    <row r="410" spans="1:52" x14ac:dyDescent="0.15">
      <c r="A410" s="511" t="s">
        <v>23188</v>
      </c>
      <c r="B410" s="586" t="str">
        <f ca="1">IF(A410="",B409,INDIRECT("審判データ!"&amp;ADDRESS(MATCH(A410,審判データ!$HC$1:$HC$379,0),20))&amp;" / "&amp;INDIRECT("審判データ!"&amp;ADDRESS(MATCH(A410,審判データ!$HC$1:$HC$379,0),21)))</f>
        <v>2010 / 29-2</v>
      </c>
      <c r="C410" s="514">
        <v>3929006</v>
      </c>
      <c r="D410" s="511" t="s">
        <v>11056</v>
      </c>
      <c r="E410" s="163" t="str">
        <f ca="1">INDIRECT("審判データ!"&amp;ADDRESS(MATCH(C410,審判データ!$AH$1:$AH$379,0),55))</f>
        <v>東急建設株式会社</v>
      </c>
      <c r="F410" s="43" t="str">
        <f ca="1">INDIRECT("審判データ!"&amp;ADDRESS(MATCH(C410,審判データ!$AH$1:$AH$379,0),56))</f>
        <v>長谷川　豊;飯田　良春;宮下　真一;吉田　徳雄</v>
      </c>
      <c r="G410" s="43" t="str">
        <f ca="1">INDIRECT("審判データ!"&amp;ADDRESS(MATCH(C410,審判データ!$AH$1:$AH$379,0),72))</f>
        <v xml:space="preserve"> </v>
      </c>
      <c r="H410" s="43" t="str">
        <f ca="1">INDIRECT("審判データ!"&amp;ADDRESS(MATCH(C410,審判データ!$AH$1:$AH$379,0),41))</f>
        <v>E04G 23/02;E04B  2/56    604;E04B  2/56    643</v>
      </c>
      <c r="I410" s="43" t="str">
        <f ca="1">INDIRECT("審判データ!"&amp;ADDRESS(MATCH(C410,審判データ!$AH$1:$AH$379,0),49))</f>
        <v>E04B   2/56@AFI(JP);E04G  23/02@AFI(JP)</v>
      </c>
      <c r="J410" s="43" t="str">
        <f ca="1">INDIRECT("審判データ!"&amp;ADDRESS(MATCH(C410,審判データ!$AH$1:$AH$379,0),51))</f>
        <v>E04B  2/56    604 B;E04B  2/56    643 A;E04G 23/02        D</v>
      </c>
      <c r="K410" s="43" t="str">
        <f ca="1">INDIRECT("審判データ!"&amp;ADDRESS(MATCH(C410,審判データ!$AH$1:$AH$379,0),53))</f>
        <v>2E002 FB03;2E002 HA02;2E002 HB10;2E002 JA01;2E002 JA02;2E002 JB10;2E002 MA12;2E176 AA01;2E176 BB28;2E002 MA11;2E002 FB01</v>
      </c>
      <c r="L410" s="711"/>
      <c r="M410" s="707"/>
      <c r="N410" s="712"/>
      <c r="O410" s="713"/>
      <c r="P410" s="714"/>
      <c r="Q410" s="706"/>
      <c r="R410" s="707"/>
      <c r="S410" s="706" t="str">
        <f>IF(OR(LEFT(R410)="特",LEFT(R410)="実"),VLOOKUP(R410,'証拠（JP特許）'!$B$2:$D$299,2,FALSE),IF(AND(OR(LEFT(R410,2)="US",LEFT(R410,2)="WO",LEFT(R410,2)="GB",LEFT(R410,2)="EP",LEFT(R410,2)="DE"),OR(MID(R410,3,1)="1",MID(R410,3,1)="2",MID(R410,3,1)="3",MID(R410,3,1)="4",MID(R410,3,1)="5",MID(R410,3,1)="6",MID(R410,3,1)="7",MID(R410,3,1)="8",MID(R410,3,1)="9",MID(R410,3,1)="0")),VLOOKUP(R410,'証拠（WW特許）'!$B$2:$C$90,2,FALSE),"_"))</f>
        <v>_</v>
      </c>
      <c r="T410" s="707" t="str">
        <f>IF(OR(LEFT(R410)="特",LEFT(R410)="実"),VLOOKUP(R410,'証拠（JP特許）'!$B$2:$E$299,4,FALSE),"_")</f>
        <v>_</v>
      </c>
      <c r="U410" s="707"/>
      <c r="V410" s="706"/>
      <c r="W410" s="708" t="str">
        <f t="shared" si="27"/>
        <v/>
      </c>
      <c r="X410" s="709"/>
      <c r="Y410" s="709" t="str">
        <f t="shared" si="28"/>
        <v/>
      </c>
      <c r="Z410" s="91" t="str">
        <f ca="1">IF(OR(LEFT(R410)="特",LEFT(R410)="実",AND(OR(LEFT(R410,2)="US",LEFT(R410,2)="WO",LEFT(R410,2)="GB",LEFT(R410,2)="EP",LEFT(R410,2)="DE"),OR(MID(R410,3,1)="1",MID(R410,3,1)="2",MID(R410,3,1)="3",MID(R410,3,1)="4",MID(R410,3,1)="5",MID(R410,3,1)="6",MID(R410,3,1)="7",MID(R410,3,1)="8",MID(R410,3,1)="9",MID(R410,3,1)="0",))),IF(COUNTIF(INDIRECT("拒絶理由・拒絶査定・異議申立!"&amp;ADDRESS(MATCH(C410,拒絶理由・拒絶査定・異議申立!B$1:B$1000,0),3)&amp;":"&amp;ADDRESS(MATCH(C410,拒絶理由・拒絶査定・異議申立!B$1:B$1000,0),50)),R410)+COUNTIF(INDIRECT("拒絶理由・拒絶査定・異議申立!"&amp;ADDRESS(MATCH(C410,拒絶理由・拒絶査定・異議申立!B$1:B$1000,0),3)&amp;":"&amp;ADDRESS(MATCH(C410,拒絶理由・拒絶査定・異議申立!B$1:B$1000,0),50)),T410)&gt;0,"Yes","No"),"")</f>
        <v/>
      </c>
      <c r="AA410" s="92" t="str">
        <f ca="1">IF(OR(LEFT(R410)="特",LEFT(R410)="実",AND(OR(LEFT(R410,2)="US",LEFT(R410,2)="WO",LEFT(R410,2)="GB",LEFT(R410,2)="EP",LEFT(R410,2)="DE"),OR(MID(R410,3,1)="1",MID(R410,3,1)="2",MID(R410,3,1)="3",MID(R410,3,1)="4",MID(R410,3,1)="5",MID(R410,3,1)="6",MID(R410,3,1)="7",MID(R410,3,1)="8",MID(R410,3,1)="9",MID(R410,3,1)="0",))),IF(COUNTIF(INDIRECT("先行技術調査・登録査定!"&amp;ADDRESS(MATCH(C410,先行技術調査・登録査定!B$1:B$1000,0),3)&amp;":"&amp;ADDRESS(MATCH(C410,先行技術調査・登録査定!B$1:B$1000,0),49)),R410)+COUNTIF(INDIRECT("先行技術調査・登録査定!"&amp;ADDRESS(MATCH(C410,先行技術調査・登録査定!B$1:B$1000,0),3)&amp;":"&amp;ADDRESS(MATCH(C410,先行技術調査・登録査定!B$1:B$1000,0),49)),T410)&gt;0,"Yes","No"),"")</f>
        <v/>
      </c>
      <c r="AB410" s="169" t="str">
        <f t="shared" ca="1" si="30"/>
        <v/>
      </c>
      <c r="AC410" s="94" t="str">
        <f>IF(OR(LEFT(R410)="特",LEFT(R410)="実",AND(OR(LEFT(R410,2)="US",LEFT(R410,2)="WO",LEFT(R410,2)="GB",LEFT(R410,2)="EP",LEFT(R410,2)="DE"),OR(MID(R410,3,1)="1",MID(R410,3,1)="2",MID(R410,3,1)="3",MID(R410,3,1)="4",MID(R410,3,1)="5",MID(R410,3,1)="6",MID(R410,3,1)="7",MID(R410,3,1)="8",MID(R410,3,1)="9",MID(R410,3,1)="0",))),"",VLOOKUP($C410,非特許文献リスト!$A$2:$C$196,2,FALSE))</f>
        <v/>
      </c>
      <c r="AD410" s="95" t="str">
        <f>IF(OR(LEFT(R410)="特",LEFT(R410)="実",AND(OR(LEFT(R410,2)="US",LEFT(R410,2)="WO",LEFT(R410,2)="GB",LEFT(R410,2)="EP",LEFT(R410,2)="DE"),OR(MID(R410,3,1)="1",MID(R410,3,1)="2",MID(R410,3,1)="3",MID(R410,3,1)="4",MID(R410,3,1)="5",MID(R410,3,1)="6",MID(R410,3,1)="7",MID(R410,3,1)="8",MID(R410,3,1)="9",MID(R410,3,1)="0",))),"",VLOOKUP($C410,非特許文献リスト!$A$2:$C$196,3,FALSE))</f>
        <v/>
      </c>
      <c r="AE410" s="175" t="str">
        <f t="shared" si="29"/>
        <v/>
      </c>
      <c r="AF410" s="176" t="str">
        <f>IF(OR(LEFT(R410)="特",LEFT(R410)="実"),VLOOKUP(R410,'証拠（JP特許）'!$B$2:$AB$299,10,FALSE),IF(AND(OR(LEFT(R410,2)="US",LEFT(R410,2)="WO",LEFT(R410,2)="GB",LEFT(R410,2)="EP",LEFT(R410,2)="DE"),OR(MID(R410,3,1)="1",MID(R410,3,1)="2",MID(R410,3,1)="3",MID(R410,3,1)="4",MID(R410,3,1)="5",MID(R410,3,1)="6",MID(R410,3,1)="7",MID(R410,3,1)="8",MID(R410,3,1)="9",MID(R410,3,1)="0",)),VLOOKUP(R410,'証拠（WW特許）'!$B$2:$M$90,8,FALSE),""))</f>
        <v/>
      </c>
      <c r="AG410" s="176" t="str">
        <f>IF(OR(LEFT(R410)="特",LEFT(R410)="実"),VLOOKUP(R410,'証拠（JP特許）'!$B$2:$AB$299,26,FALSE),IF(AND(OR(LEFT(R410,2)="US",LEFT(R410,2)="WO",LEFT(R410,2)="GB",LEFT(R410,2)="EP",LEFT(R410,2)="DE"),OR(MID(R410,3,1)="1",MID(R410,3,1)="2",MID(R410,3,1)="3",MID(R410,3,1)="4",MID(R410,3,1)="5",MID(R410,3,1)="6",MID(R410,3,1)="7",MID(R410,3,1)="8",MID(R410,3,1)="9",MID(R410,3,1)="0",)),VLOOKUP(R410,'証拠（WW特許）'!$B$2:$M$90,12,FALSE),""))</f>
        <v/>
      </c>
      <c r="AH410" s="58" t="str">
        <f>IF(OR(LEFT(R410)="特",LEFT(R410)="実"),VLOOKUP(R410,'証拠（JP特許）'!$B$2:$X$299,20,FALSE),IF(AND(OR(LEFT(R410,2)="US",LEFT(R410,2)="WO",LEFT(R410,2)="GB",LEFT(R410,2)="EP",LEFT(R410,2)="DE"),OR(MID(R410,3,1)="1",MID(R410,3,1)="2",MID(R410,3,1)="3",MID(R410,3,1)="4",MID(R410,3,1)="5",MID(R410,3,1)="6",MID(R410,3,1)="7",MID(R410,3,1)="8",MID(R410,3,1)="9",MID(R410,3,1)="0",)),VLOOKUP(R410,'証拠（WW特許）'!$B$2:$U$90,20,FALSE),""))</f>
        <v/>
      </c>
      <c r="AI410" s="58" t="str">
        <f>IF(OR(LEFT(R410)="特",LEFT(R410)="実"),VLOOKUP(R410,'証拠（JP特許）'!$B$2:$X$299,21,FALSE),"")</f>
        <v/>
      </c>
      <c r="AJ410" s="58" t="str">
        <f>IF(OR(LEFT(R410)="特",LEFT(R410)="実"),VLOOKUP(R410,'証拠（JP特許）'!$B$2:$X$299,22,FALSE),"")</f>
        <v/>
      </c>
      <c r="AK410" s="59" t="str">
        <f>IF(OR(LEFT(R410)="特",LEFT(R410)="実"),VLOOKUP(R410,'証拠（JP特許）'!$B$2:$X$299,17,FALSE),IF(AND(OR(LEFT(R410,2)="US",LEFT(R410,2)="WO",LEFT(R410,2)="GB",LEFT(R410,2)="EP",LEFT(R410,2)="DE"),OR(MID(R410,3,1)="1",MID(R410,3,1)="2",MID(R410,3,1)="3",MID(R410,3,1)="4",MID(R410,3,1)="5",MID(R410,3,1)="6",MID(R410,3,1)="7",MID(R410,3,1)="8",MID(R410,3,1)="9",MID(R410,3,1)="0",)),VLOOKUP(R410,'証拠（WW特許）'!$B$2:$U$90,16,FALSE),""))</f>
        <v/>
      </c>
      <c r="AL410" s="58"/>
      <c r="AM410" s="58"/>
      <c r="AN410" s="58"/>
      <c r="AO410" s="58" t="str">
        <f ca="1">IF(OR(LEFT(R410)="特",LEFT(R410)="実",AND(OR(LEFT(R410,2)="US",LEFT(R410,2)="WO",LEFT(R410,2)="GB",LEFT(R410,2)="EP",LEFT(R410,2)="DE"),OR(MID(R410,3,1)="1",MID(R410,3,1)="2",MID(R410,3,1)="3",MID(R410,3,1)="4",MID(R410,3,1)="5",MID(R410,3,1)="6",MID(R410,3,1)="7",MID(R410,3,1)="8",MID(R410,3,1)="9",MID(R410,3,1)="0"))),IF(COUNTIF(INDIRECT("発明者引用!"&amp;ADDRESS(MATCH(C410,発明者引用!B$1:B$196,0),4)&amp;":"&amp;ADDRESS(MATCH(C410,発明者引用!B$1:B$196,0),17)),R410)+COUNTIF(INDIRECT("発明者引用!"&amp;ADDRESS(MATCH(C410,発明者引用!B$1:B$196,0),4)&amp;":"&amp;ADDRESS(MATCH(C410,発明者引用!B$1:B$196,0),17)),#REF!)+COUNTIF(INDIRECT("発明者引用!"&amp;ADDRESS(MATCH(C410,発明者引用!B$1:B$196,0),4)&amp;":"&amp;ADDRESS(MATCH(C410,発明者引用!B$1:B$196,0),17)),T410)&gt;0,"Yes","No"),"")</f>
        <v/>
      </c>
      <c r="AP410" s="58" t="str">
        <f ca="1">IF(OR(LEFT(R410)="特",LEFT(R410)="実",AND(OR(LEFT(R410,2)="US",LEFT(R410,2)="WO",LEFT(R410,2)="GB",LEFT(R410,2)="EP",LEFT(R410,2)="DE"),OR(MID(R410,3,1)="1",MID(R410,3,1)="2",MID(R410,3,1)="3",MID(R410,3,1)="4",MID(R410,3,1)="5",MID(R410,3,1)="6",MID(R410,3,1)="7",MID(R410,3,1)="8",MID(R410,3,1)="9",MID(R410,3,1)="0"))),IF(VLOOKUP(C410,ファミリ引用特許WO!$A$2:$B$241,2,FALSE)+VLOOKUP(C410,ファミリ引用文献WO!$A$2:$C$241,3,FALSE)=0,"ISR無し",IF(COUNTIF(INDIRECT("ファミリ引用特許WO!"&amp;ADDRESS(MATCH(C410,ファミリ引用特許WO!$A$2:$A$241,0),1)&amp;":"&amp;ADDRESS(MATCH(C410,ファミリ引用特許WO!$A$2:$A$241,0),19)),R410)+COUNTIF(INDIRECT("ファミリ引用特許WO!"&amp;ADDRESS(MATCH(C410,ファミリ引用特許WO!$A$2:$A$241,0),1)&amp;":"&amp;ADDRESS(MATCH(C410,ファミリ引用特許WO!$A$2:$A$241,0),19)),S410)+COUNTIF(INDIRECT("ファミリ引用特許WO!"&amp;ADDRESS(MATCH(C410,ファミリ引用特許WO!$A$2:$A$241,0),1)&amp;":"&amp;ADDRESS(MATCH(C410,ファミリ引用特許WO!$A$2:$A$241,0),19)),T410)+COUNTIF(INDIRECT("ファミリ引用特許WO!"&amp;ADDRESS(MATCH(C410,ファミリ引用特許WO!$A$2:$A$241,0),1)&amp;":"&amp;ADDRESS(MATCH(C410,ファミリ引用特許WO!$A$2:$A$241,0),19)),W410)+COUNTIF(INDIRECT("ファミリ引用特許WO!"&amp;ADDRESS(MATCH(C410,ファミリ引用特許WO!$A$2:$A$241,0),1)&amp;":"&amp;ADDRESS(MATCH(C410,ファミリ引用特許WO!$A$2:$A$241,0),19)),Y410)&gt;0,"Yes","No")),"")</f>
        <v/>
      </c>
      <c r="AQ410" s="55" t="str">
        <f ca="1">IF(OR(LEFT(R410)="特",LEFT(R410)="実",AND(OR(LEFT(R410,2)="US",LEFT(R410,2)="WO",LEFT(R410,2)="GB",LEFT(R410,2)="EP",LEFT(R410,2)="DE"),OR(MID(R410,3,1)="1",MID(R410,3,1)="2",MID(R410,3,1)="3",MID(R410,3,1)="4",MID(R410,3,1)="5",MID(R410,3,1)="6",MID(R410,3,1)="7",MID(R410,3,1)="8",MID(R410,3,1)="9",MID(R410,3,1)="0"))),IF(VLOOKUP(C410,'ファミリ引用特許表記修正（ex.A2→A）'!$A$2:$B$241,2,FALSE)=0,"family無し",IF(COUNTIF(INDIRECT("'ファミリ引用特許表記修正（ex.A2→A）'!"&amp;ADDRESS(MATCH(C410,'ファミリ引用特許表記修正（ex.A2→A）'!$A$2:$A$241,0),1)&amp;":"&amp;ADDRESS(MATCH(C410,'ファミリ引用特許表記修正（ex.A2→A）'!$A$2:$A$241,0),171)),R410)+COUNTIF(INDIRECT("'ファミリ引用特許表記修正（ex.A2→A）'!"&amp;ADDRESS(MATCH(C410,'ファミリ引用特許表記修正（ex.A2→A）'!$A$2:$A$241,0),1)&amp;":"&amp;ADDRESS(MATCH(C410,'ファミリ引用特許表記修正（ex.A2→A）'!$A$2:$A$241,0),171)),S410)+COUNTIF(INDIRECT("'ファミリ引用特許表記修正（ex.A2→A）'!"&amp;ADDRESS(MATCH(C410,'ファミリ引用特許表記修正（ex.A2→A）'!$A$2:$A$241,0),1)&amp;":"&amp;ADDRESS(MATCH(C410,'ファミリ引用特許表記修正（ex.A2→A）'!$A$2:$A$241,0),171)),T410)+COUNTIF(INDIRECT("'ファミリ引用特許表記修正（ex.A2→A）'!"&amp;ADDRESS(MATCH(C410,'ファミリ引用特許表記修正（ex.A2→A）'!$A$2:$A$241,0),1)&amp;":"&amp;ADDRESS(MATCH(C410,'ファミリ引用特許表記修正（ex.A2→A）'!$A$2:$A$241,0),171)),W410)+COUNTIF(INDIRECT("'ファミリ引用特許表記修正（ex.A2→A）'!"&amp;ADDRESS(MATCH(C410,'ファミリ引用特許表記修正（ex.A2→A）'!$A$2:$A$241,0),1)&amp;":"&amp;ADDRESS(MATCH(C410,'ファミリ引用特許表記修正（ex.A2→A）'!$A$2:$A$241,0),171)),Y410)&gt;0,"Yes","No")),"")</f>
        <v/>
      </c>
      <c r="AR410" s="193" t="str">
        <f>IF(OR(LEFT(R410)="特",LEFT(R410)="実",AND(OR(LEFT(R410,2)="US",LEFT(R410,2)="WO",LEFT(R410,2)="GB",LEFT(R410,2)="EP",LEFT(R410,2)="DE"),OR(MID(R410,3,1)="1",MID(R410,3,1)="2",MID(R410,3,1)="3",MID(R410,3,1)="4",MID(R410,3,1)="5",MID(R410,3,1)="6",MID(R410,3,1)="7",MID(R410,3,1)="8",MID(R410,3,1)="9",MID(R410,3,1)="0",))),"",VLOOKUP($C410,ファミリ発明者引用文献!A$3:B$235,2,FALSE))</f>
        <v>,,</v>
      </c>
      <c r="AS410" s="55" t="str">
        <f>VLOOKUP(C410,ファミリ引用文献WO!A$2:B$241,2,FALSE)</f>
        <v/>
      </c>
      <c r="AT410" s="58" t="str">
        <f>VLOOKUP(C410,ファミリ引用文献!A$3:B$242,2,FALSE)</f>
        <v/>
      </c>
      <c r="AU410" s="58" t="str">
        <f>VLOOKUP(C410,審判データ!AH$2:BT$379,39,FALSE)</f>
        <v xml:space="preserve"> </v>
      </c>
      <c r="AV410" s="62" t="str">
        <f ca="1">IF(INDIRECT("審判データ!"&amp;ADDRESS(MATCH(C410,審判データ!$AH$1:$AH$379,0),32))="早期審査の対象とする","早期審査","")</f>
        <v/>
      </c>
      <c r="AW410" s="665" t="str">
        <f t="shared" si="31"/>
        <v/>
      </c>
      <c r="AX410" s="666" t="str">
        <f>IF(LEFT(AE410,3)="日本特",IF(LEFT(C410)="特",VLOOKUP(C410,'本件、証拠文献テーマコード'!G$2:I$376,3,FALSE),VLOOKUP(C410,'本件、証拠文献テーマコード'!B$2:I$376,8,FALSE)),"")</f>
        <v/>
      </c>
      <c r="AY410" s="666" t="str">
        <f>IF(LEFT(AE410,3)="日本特",IF(OR(MID(R410,2,1)="開",MID(R410,2,1)="表",MID(R410,2,1)="登"),VLOOKUP(R410,'本件、証拠文献テーマコード'!C$2:I$379,7,FALSE),VLOOKUP(R410,'本件、証拠文献テーマコード'!G$2:I$379,3,FALSE)),"")</f>
        <v/>
      </c>
      <c r="AZ410" s="54">
        <f ca="1">INDIRECT("審判データ!"&amp;ADDRESS(MATCH(C410,審判データ!$AH$1:$AH$379,0),20))</f>
        <v>2010</v>
      </c>
    </row>
    <row r="411" spans="1:52" x14ac:dyDescent="0.15">
      <c r="A411" s="511" t="s">
        <v>23189</v>
      </c>
      <c r="B411" s="586" t="str">
        <f ca="1">IF(A411="",B410,INDIRECT("審判データ!"&amp;ADDRESS(MATCH(A411,審判データ!$HC$1:$HC$379,0),20))&amp;" / "&amp;INDIRECT("審判データ!"&amp;ADDRESS(MATCH(A411,審判データ!$HC$1:$HC$379,0),21)))</f>
        <v>2010 / 29-2</v>
      </c>
      <c r="C411" s="514">
        <v>3886275</v>
      </c>
      <c r="D411" s="511" t="s">
        <v>11099</v>
      </c>
      <c r="E411" s="163" t="str">
        <f ca="1">INDIRECT("審判データ!"&amp;ADDRESS(MATCH(C411,審判データ!$AH$1:$AH$379,0),55))</f>
        <v>大成建設株式会社</v>
      </c>
      <c r="F411" s="43" t="str">
        <f ca="1">INDIRECT("審判データ!"&amp;ADDRESS(MATCH(C411,審判データ!$AH$1:$AH$379,0),56))</f>
        <v>今村　厚;高木　宏彰;池内　義彦;織田　隆志</v>
      </c>
      <c r="G411" s="43" t="str">
        <f ca="1">INDIRECT("審判データ!"&amp;ADDRESS(MATCH(C411,審判データ!$AH$1:$AH$379,0),72))</f>
        <v xml:space="preserve"> </v>
      </c>
      <c r="H411" s="43" t="str">
        <f ca="1">INDIRECT("審判データ!"&amp;ADDRESS(MATCH(C411,審判データ!$AH$1:$AH$379,0),41))</f>
        <v>E02D 29/045;E21D 13/00;B65D 88/76;E02D 27/38;E02D 31/10</v>
      </c>
      <c r="I411" s="43" t="str">
        <f ca="1">INDIRECT("審判データ!"&amp;ADDRESS(MATCH(C411,審判データ!$AH$1:$AH$379,0),49))</f>
        <v>E02D  27/38@AFI(JP);E02D  29/045@AFI(JP);B65D  88/76@ALI(JP);E02D  31/10@ALI(JP);E21D  13/00@ALI(JP)</v>
      </c>
      <c r="J411" s="43" t="str">
        <f ca="1">INDIRECT("審判データ!"&amp;ADDRESS(MATCH(C411,審判データ!$AH$1:$AH$379,0),51))</f>
        <v>E02D 27/38        Z;E02D 29/04        A;E02D 31/10;B65D 88/76</v>
      </c>
      <c r="K411" s="43" t="str">
        <f ca="1">INDIRECT("審判データ!"&amp;ADDRESS(MATCH(C411,審判データ!$AH$1:$AH$379,0),53))</f>
        <v>2D046 DA21;2D047 AB02;3E070 AA13;3E070 QA04</v>
      </c>
      <c r="L411" s="711"/>
      <c r="M411" s="707"/>
      <c r="N411" s="712"/>
      <c r="O411" s="713"/>
      <c r="P411" s="714"/>
      <c r="Q411" s="706"/>
      <c r="R411" s="707"/>
      <c r="S411" s="706" t="str">
        <f>IF(OR(LEFT(R411)="特",LEFT(R411)="実"),VLOOKUP(R411,'証拠（JP特許）'!$B$2:$D$299,2,FALSE),IF(AND(OR(LEFT(R411,2)="US",LEFT(R411,2)="WO",LEFT(R411,2)="GB",LEFT(R411,2)="EP",LEFT(R411,2)="DE"),OR(MID(R411,3,1)="1",MID(R411,3,1)="2",MID(R411,3,1)="3",MID(R411,3,1)="4",MID(R411,3,1)="5",MID(R411,3,1)="6",MID(R411,3,1)="7",MID(R411,3,1)="8",MID(R411,3,1)="9",MID(R411,3,1)="0")),VLOOKUP(R411,'証拠（WW特許）'!$B$2:$C$90,2,FALSE),"_"))</f>
        <v>_</v>
      </c>
      <c r="T411" s="707" t="str">
        <f>IF(OR(LEFT(R411)="特",LEFT(R411)="実"),VLOOKUP(R411,'証拠（JP特許）'!$B$2:$E$299,4,FALSE),"_")</f>
        <v>_</v>
      </c>
      <c r="U411" s="707"/>
      <c r="V411" s="706"/>
      <c r="W411" s="708" t="str">
        <f t="shared" si="27"/>
        <v/>
      </c>
      <c r="X411" s="709"/>
      <c r="Y411" s="709" t="str">
        <f t="shared" si="28"/>
        <v/>
      </c>
      <c r="Z411" s="91" t="str">
        <f ca="1">IF(OR(LEFT(R411)="特",LEFT(R411)="実",AND(OR(LEFT(R411,2)="US",LEFT(R411,2)="WO",LEFT(R411,2)="GB",LEFT(R411,2)="EP",LEFT(R411,2)="DE"),OR(MID(R411,3,1)="1",MID(R411,3,1)="2",MID(R411,3,1)="3",MID(R411,3,1)="4",MID(R411,3,1)="5",MID(R411,3,1)="6",MID(R411,3,1)="7",MID(R411,3,1)="8",MID(R411,3,1)="9",MID(R411,3,1)="0",))),IF(COUNTIF(INDIRECT("拒絶理由・拒絶査定・異議申立!"&amp;ADDRESS(MATCH(C411,拒絶理由・拒絶査定・異議申立!B$1:B$1000,0),3)&amp;":"&amp;ADDRESS(MATCH(C411,拒絶理由・拒絶査定・異議申立!B$1:B$1000,0),50)),R411)+COUNTIF(INDIRECT("拒絶理由・拒絶査定・異議申立!"&amp;ADDRESS(MATCH(C411,拒絶理由・拒絶査定・異議申立!B$1:B$1000,0),3)&amp;":"&amp;ADDRESS(MATCH(C411,拒絶理由・拒絶査定・異議申立!B$1:B$1000,0),50)),T411)&gt;0,"Yes","No"),"")</f>
        <v/>
      </c>
      <c r="AA411" s="92" t="str">
        <f ca="1">IF(OR(LEFT(R411)="特",LEFT(R411)="実",AND(OR(LEFT(R411,2)="US",LEFT(R411,2)="WO",LEFT(R411,2)="GB",LEFT(R411,2)="EP",LEFT(R411,2)="DE"),OR(MID(R411,3,1)="1",MID(R411,3,1)="2",MID(R411,3,1)="3",MID(R411,3,1)="4",MID(R411,3,1)="5",MID(R411,3,1)="6",MID(R411,3,1)="7",MID(R411,3,1)="8",MID(R411,3,1)="9",MID(R411,3,1)="0",))),IF(COUNTIF(INDIRECT("先行技術調査・登録査定!"&amp;ADDRESS(MATCH(C411,先行技術調査・登録査定!B$1:B$1000,0),3)&amp;":"&amp;ADDRESS(MATCH(C411,先行技術調査・登録査定!B$1:B$1000,0),49)),R411)+COUNTIF(INDIRECT("先行技術調査・登録査定!"&amp;ADDRESS(MATCH(C411,先行技術調査・登録査定!B$1:B$1000,0),3)&amp;":"&amp;ADDRESS(MATCH(C411,先行技術調査・登録査定!B$1:B$1000,0),49)),T411)&gt;0,"Yes","No"),"")</f>
        <v/>
      </c>
      <c r="AB411" s="169" t="str">
        <f t="shared" ca="1" si="30"/>
        <v/>
      </c>
      <c r="AC411" s="94" t="str">
        <f>IF(OR(LEFT(R411)="特",LEFT(R411)="実",AND(OR(LEFT(R411,2)="US",LEFT(R411,2)="WO",LEFT(R411,2)="GB",LEFT(R411,2)="EP",LEFT(R411,2)="DE"),OR(MID(R411,3,1)="1",MID(R411,3,1)="2",MID(R411,3,1)="3",MID(R411,3,1)="4",MID(R411,3,1)="5",MID(R411,3,1)="6",MID(R411,3,1)="7",MID(R411,3,1)="8",MID(R411,3,1)="9",MID(R411,3,1)="0",))),"",VLOOKUP($C411,非特許文献リスト!$A$2:$C$196,2,FALSE))</f>
        <v/>
      </c>
      <c r="AD411" s="95" t="str">
        <f>IF(OR(LEFT(R411)="特",LEFT(R411)="実",AND(OR(LEFT(R411,2)="US",LEFT(R411,2)="WO",LEFT(R411,2)="GB",LEFT(R411,2)="EP",LEFT(R411,2)="DE"),OR(MID(R411,3,1)="1",MID(R411,3,1)="2",MID(R411,3,1)="3",MID(R411,3,1)="4",MID(R411,3,1)="5",MID(R411,3,1)="6",MID(R411,3,1)="7",MID(R411,3,1)="8",MID(R411,3,1)="9",MID(R411,3,1)="0",))),"",VLOOKUP($C411,非特許文献リスト!$A$2:$C$196,3,FALSE))</f>
        <v/>
      </c>
      <c r="AE411" s="175" t="str">
        <f t="shared" si="29"/>
        <v/>
      </c>
      <c r="AF411" s="176" t="str">
        <f>IF(OR(LEFT(R411)="特",LEFT(R411)="実"),VLOOKUP(R411,'証拠（JP特許）'!$B$2:$AB$299,10,FALSE),IF(AND(OR(LEFT(R411,2)="US",LEFT(R411,2)="WO",LEFT(R411,2)="GB",LEFT(R411,2)="EP",LEFT(R411,2)="DE"),OR(MID(R411,3,1)="1",MID(R411,3,1)="2",MID(R411,3,1)="3",MID(R411,3,1)="4",MID(R411,3,1)="5",MID(R411,3,1)="6",MID(R411,3,1)="7",MID(R411,3,1)="8",MID(R411,3,1)="9",MID(R411,3,1)="0",)),VLOOKUP(R411,'証拠（WW特許）'!$B$2:$M$90,8,FALSE),""))</f>
        <v/>
      </c>
      <c r="AG411" s="176" t="str">
        <f>IF(OR(LEFT(R411)="特",LEFT(R411)="実"),VLOOKUP(R411,'証拠（JP特許）'!$B$2:$AB$299,26,FALSE),IF(AND(OR(LEFT(R411,2)="US",LEFT(R411,2)="WO",LEFT(R411,2)="GB",LEFT(R411,2)="EP",LEFT(R411,2)="DE"),OR(MID(R411,3,1)="1",MID(R411,3,1)="2",MID(R411,3,1)="3",MID(R411,3,1)="4",MID(R411,3,1)="5",MID(R411,3,1)="6",MID(R411,3,1)="7",MID(R411,3,1)="8",MID(R411,3,1)="9",MID(R411,3,1)="0",)),VLOOKUP(R411,'証拠（WW特許）'!$B$2:$M$90,12,FALSE),""))</f>
        <v/>
      </c>
      <c r="AH411" s="58" t="str">
        <f>IF(OR(LEFT(R411)="特",LEFT(R411)="実"),VLOOKUP(R411,'証拠（JP特許）'!$B$2:$X$299,20,FALSE),IF(AND(OR(LEFT(R411,2)="US",LEFT(R411,2)="WO",LEFT(R411,2)="GB",LEFT(R411,2)="EP",LEFT(R411,2)="DE"),OR(MID(R411,3,1)="1",MID(R411,3,1)="2",MID(R411,3,1)="3",MID(R411,3,1)="4",MID(R411,3,1)="5",MID(R411,3,1)="6",MID(R411,3,1)="7",MID(R411,3,1)="8",MID(R411,3,1)="9",MID(R411,3,1)="0",)),VLOOKUP(R411,'証拠（WW特許）'!$B$2:$U$90,20,FALSE),""))</f>
        <v/>
      </c>
      <c r="AI411" s="58" t="str">
        <f>IF(OR(LEFT(R411)="特",LEFT(R411)="実"),VLOOKUP(R411,'証拠（JP特許）'!$B$2:$X$299,21,FALSE),"")</f>
        <v/>
      </c>
      <c r="AJ411" s="58" t="str">
        <f>IF(OR(LEFT(R411)="特",LEFT(R411)="実"),VLOOKUP(R411,'証拠（JP特許）'!$B$2:$X$299,22,FALSE),"")</f>
        <v/>
      </c>
      <c r="AK411" s="59" t="str">
        <f>IF(OR(LEFT(R411)="特",LEFT(R411)="実"),VLOOKUP(R411,'証拠（JP特許）'!$B$2:$X$299,17,FALSE),IF(AND(OR(LEFT(R411,2)="US",LEFT(R411,2)="WO",LEFT(R411,2)="GB",LEFT(R411,2)="EP",LEFT(R411,2)="DE"),OR(MID(R411,3,1)="1",MID(R411,3,1)="2",MID(R411,3,1)="3",MID(R411,3,1)="4",MID(R411,3,1)="5",MID(R411,3,1)="6",MID(R411,3,1)="7",MID(R411,3,1)="8",MID(R411,3,1)="9",MID(R411,3,1)="0",)),VLOOKUP(R411,'証拠（WW特許）'!$B$2:$U$90,16,FALSE),""))</f>
        <v/>
      </c>
      <c r="AL411" s="58"/>
      <c r="AM411" s="58"/>
      <c r="AN411" s="58"/>
      <c r="AO411" s="58" t="str">
        <f ca="1">IF(OR(LEFT(R411)="特",LEFT(R411)="実",AND(OR(LEFT(R411,2)="US",LEFT(R411,2)="WO",LEFT(R411,2)="GB",LEFT(R411,2)="EP",LEFT(R411,2)="DE"),OR(MID(R411,3,1)="1",MID(R411,3,1)="2",MID(R411,3,1)="3",MID(R411,3,1)="4",MID(R411,3,1)="5",MID(R411,3,1)="6",MID(R411,3,1)="7",MID(R411,3,1)="8",MID(R411,3,1)="9",MID(R411,3,1)="0"))),IF(COUNTIF(INDIRECT("発明者引用!"&amp;ADDRESS(MATCH(C411,発明者引用!B$1:B$196,0),4)&amp;":"&amp;ADDRESS(MATCH(C411,発明者引用!B$1:B$196,0),17)),R411)+COUNTIF(INDIRECT("発明者引用!"&amp;ADDRESS(MATCH(C411,発明者引用!B$1:B$196,0),4)&amp;":"&amp;ADDRESS(MATCH(C411,発明者引用!B$1:B$196,0),17)),#REF!)+COUNTIF(INDIRECT("発明者引用!"&amp;ADDRESS(MATCH(C411,発明者引用!B$1:B$196,0),4)&amp;":"&amp;ADDRESS(MATCH(C411,発明者引用!B$1:B$196,0),17)),T411)&gt;0,"Yes","No"),"")</f>
        <v/>
      </c>
      <c r="AP411" s="58" t="str">
        <f ca="1">IF(OR(LEFT(R411)="特",LEFT(R411)="実",AND(OR(LEFT(R411,2)="US",LEFT(R411,2)="WO",LEFT(R411,2)="GB",LEFT(R411,2)="EP",LEFT(R411,2)="DE"),OR(MID(R411,3,1)="1",MID(R411,3,1)="2",MID(R411,3,1)="3",MID(R411,3,1)="4",MID(R411,3,1)="5",MID(R411,3,1)="6",MID(R411,3,1)="7",MID(R411,3,1)="8",MID(R411,3,1)="9",MID(R411,3,1)="0"))),IF(VLOOKUP(C411,ファミリ引用特許WO!$A$2:$B$241,2,FALSE)+VLOOKUP(C411,ファミリ引用文献WO!$A$2:$C$241,3,FALSE)=0,"ISR無し",IF(COUNTIF(INDIRECT("ファミリ引用特許WO!"&amp;ADDRESS(MATCH(C411,ファミリ引用特許WO!$A$2:$A$241,0),1)&amp;":"&amp;ADDRESS(MATCH(C411,ファミリ引用特許WO!$A$2:$A$241,0),19)),R411)+COUNTIF(INDIRECT("ファミリ引用特許WO!"&amp;ADDRESS(MATCH(C411,ファミリ引用特許WO!$A$2:$A$241,0),1)&amp;":"&amp;ADDRESS(MATCH(C411,ファミリ引用特許WO!$A$2:$A$241,0),19)),S411)+COUNTIF(INDIRECT("ファミリ引用特許WO!"&amp;ADDRESS(MATCH(C411,ファミリ引用特許WO!$A$2:$A$241,0),1)&amp;":"&amp;ADDRESS(MATCH(C411,ファミリ引用特許WO!$A$2:$A$241,0),19)),T411)+COUNTIF(INDIRECT("ファミリ引用特許WO!"&amp;ADDRESS(MATCH(C411,ファミリ引用特許WO!$A$2:$A$241,0),1)&amp;":"&amp;ADDRESS(MATCH(C411,ファミリ引用特許WO!$A$2:$A$241,0),19)),W411)+COUNTIF(INDIRECT("ファミリ引用特許WO!"&amp;ADDRESS(MATCH(C411,ファミリ引用特許WO!$A$2:$A$241,0),1)&amp;":"&amp;ADDRESS(MATCH(C411,ファミリ引用特許WO!$A$2:$A$241,0),19)),Y411)&gt;0,"Yes","No")),"")</f>
        <v/>
      </c>
      <c r="AQ411" s="55" t="str">
        <f ca="1">IF(OR(LEFT(R411)="特",LEFT(R411)="実",AND(OR(LEFT(R411,2)="US",LEFT(R411,2)="WO",LEFT(R411,2)="GB",LEFT(R411,2)="EP",LEFT(R411,2)="DE"),OR(MID(R411,3,1)="1",MID(R411,3,1)="2",MID(R411,3,1)="3",MID(R411,3,1)="4",MID(R411,3,1)="5",MID(R411,3,1)="6",MID(R411,3,1)="7",MID(R411,3,1)="8",MID(R411,3,1)="9",MID(R411,3,1)="0"))),IF(VLOOKUP(C411,'ファミリ引用特許表記修正（ex.A2→A）'!$A$2:$B$241,2,FALSE)=0,"family無し",IF(COUNTIF(INDIRECT("'ファミリ引用特許表記修正（ex.A2→A）'!"&amp;ADDRESS(MATCH(C411,'ファミリ引用特許表記修正（ex.A2→A）'!$A$2:$A$241,0),1)&amp;":"&amp;ADDRESS(MATCH(C411,'ファミリ引用特許表記修正（ex.A2→A）'!$A$2:$A$241,0),171)),R411)+COUNTIF(INDIRECT("'ファミリ引用特許表記修正（ex.A2→A）'!"&amp;ADDRESS(MATCH(C411,'ファミリ引用特許表記修正（ex.A2→A）'!$A$2:$A$241,0),1)&amp;":"&amp;ADDRESS(MATCH(C411,'ファミリ引用特許表記修正（ex.A2→A）'!$A$2:$A$241,0),171)),S411)+COUNTIF(INDIRECT("'ファミリ引用特許表記修正（ex.A2→A）'!"&amp;ADDRESS(MATCH(C411,'ファミリ引用特許表記修正（ex.A2→A）'!$A$2:$A$241,0),1)&amp;":"&amp;ADDRESS(MATCH(C411,'ファミリ引用特許表記修正（ex.A2→A）'!$A$2:$A$241,0),171)),T411)+COUNTIF(INDIRECT("'ファミリ引用特許表記修正（ex.A2→A）'!"&amp;ADDRESS(MATCH(C411,'ファミリ引用特許表記修正（ex.A2→A）'!$A$2:$A$241,0),1)&amp;":"&amp;ADDRESS(MATCH(C411,'ファミリ引用特許表記修正（ex.A2→A）'!$A$2:$A$241,0),171)),W411)+COUNTIF(INDIRECT("'ファミリ引用特許表記修正（ex.A2→A）'!"&amp;ADDRESS(MATCH(C411,'ファミリ引用特許表記修正（ex.A2→A）'!$A$2:$A$241,0),1)&amp;":"&amp;ADDRESS(MATCH(C411,'ファミリ引用特許表記修正（ex.A2→A）'!$A$2:$A$241,0),171)),Y411)&gt;0,"Yes","No")),"")</f>
        <v/>
      </c>
      <c r="AR411" s="193" t="str">
        <f>IF(OR(LEFT(R411)="特",LEFT(R411)="実",AND(OR(LEFT(R411,2)="US",LEFT(R411,2)="WO",LEFT(R411,2)="GB",LEFT(R411,2)="EP",LEFT(R411,2)="DE"),OR(MID(R411,3,1)="1",MID(R411,3,1)="2",MID(R411,3,1)="3",MID(R411,3,1)="4",MID(R411,3,1)="5",MID(R411,3,1)="6",MID(R411,3,1)="7",MID(R411,3,1)="8",MID(R411,3,1)="9",MID(R411,3,1)="0",))),"",VLOOKUP($C411,ファミリ発明者引用文献!A$3:B$235,2,FALSE))</f>
        <v>,,</v>
      </c>
      <c r="AS411" s="55" t="str">
        <f>VLOOKUP(C411,ファミリ引用文献WO!A$2:B$241,2,FALSE)</f>
        <v/>
      </c>
      <c r="AT411" s="58" t="str">
        <f>VLOOKUP(C411,ファミリ引用文献!A$3:B$242,2,FALSE)</f>
        <v/>
      </c>
      <c r="AU411" s="58" t="str">
        <f>VLOOKUP(C411,審判データ!AH$2:BT$379,39,FALSE)</f>
        <v xml:space="preserve"> </v>
      </c>
      <c r="AV411" s="62" t="str">
        <f ca="1">IF(INDIRECT("審判データ!"&amp;ADDRESS(MATCH(C411,審判データ!$AH$1:$AH$379,0),32))="早期審査の対象とする","早期審査","")</f>
        <v/>
      </c>
      <c r="AW411" s="665" t="str">
        <f t="shared" si="31"/>
        <v/>
      </c>
      <c r="AX411" s="666" t="str">
        <f>IF(LEFT(AE411,3)="日本特",IF(LEFT(C411)="特",VLOOKUP(C411,'本件、証拠文献テーマコード'!G$2:I$376,3,FALSE),VLOOKUP(C411,'本件、証拠文献テーマコード'!B$2:I$376,8,FALSE)),"")</f>
        <v/>
      </c>
      <c r="AY411" s="666" t="str">
        <f>IF(LEFT(AE411,3)="日本特",IF(OR(MID(R411,2,1)="開",MID(R411,2,1)="表",MID(R411,2,1)="登"),VLOOKUP(R411,'本件、証拠文献テーマコード'!C$2:I$379,7,FALSE),VLOOKUP(R411,'本件、証拠文献テーマコード'!G$2:I$379,3,FALSE)),"")</f>
        <v/>
      </c>
      <c r="AZ411" s="54">
        <f ca="1">INDIRECT("審判データ!"&amp;ADDRESS(MATCH(C411,審判データ!$AH$1:$AH$379,0),20))</f>
        <v>2010</v>
      </c>
    </row>
    <row r="412" spans="1:52" x14ac:dyDescent="0.15">
      <c r="A412" s="511" t="s">
        <v>23190</v>
      </c>
      <c r="B412" s="586" t="str">
        <f ca="1">IF(A412="",B411,INDIRECT("審判データ!"&amp;ADDRESS(MATCH(A412,審判データ!$HC$1:$HC$379,0),20))&amp;" / "&amp;INDIRECT("審判データ!"&amp;ADDRESS(MATCH(A412,審判データ!$HC$1:$HC$379,0),21)))</f>
        <v>2010 / 29-2</v>
      </c>
      <c r="C412" s="514">
        <v>3506716</v>
      </c>
      <c r="D412" s="511" t="s">
        <v>11196</v>
      </c>
      <c r="E412" s="163" t="str">
        <f ca="1">INDIRECT("審判データ!"&amp;ADDRESS(MATCH(C412,審判データ!$AH$1:$AH$379,0),55))</f>
        <v>ノードソンコーポレーション</v>
      </c>
      <c r="F412" s="43" t="str">
        <f ca="1">INDIRECT("審判データ!"&amp;ADDRESS(MATCH(C412,審判データ!$AH$1:$AH$379,0),56))</f>
        <v>スミス，ジェームズ，シー．;ホーガン，パトリック，ティー．;セッドマン，ローレンス，ビー．</v>
      </c>
      <c r="G412" s="43" t="str">
        <f ca="1">INDIRECT("審判データ!"&amp;ADDRESS(MATCH(C412,審判データ!$AH$1:$AH$379,0),72))</f>
        <v>AU01119797A;AU03800497A;AU03873399A;CA02235991A;CA02235991C;CA02260155A;CA02260155C;CA02330953A;CA02330953C;CA02324632A;CA02324632C;DE06075088T;DE69611692D;DE69611692T;DE69632795D;DE69632795T;DE69912762D;DE69912762T;EP1029626A;EP1029626B;EP1437192A;EP1655094A;EP861136A;EP861136B;EP1073527A;EP1073527B;特表2000-501331;特許03616105;特表2001-500962;特許03506716;特表2002-513674;特許03641432;特開2004-031927;特許03762384;特開2004-322099;特許04657648;特開2010-075930;特許04989716;MXPA00010575A;US5747102;US6253957;US6267266;US6484885;US2003121836;WO1997018054A;WO1998010251A;WO1999056889A</v>
      </c>
      <c r="H412" s="43" t="str">
        <f ca="1">INDIRECT("審判データ!"&amp;ADDRESS(MATCH(C412,審判データ!$AH$1:$AH$379,0),41))</f>
        <v>G01F 11/00;B05B  1/30;B05C  5/00    101;B05D  1/26;H05K  3/34    503;H05K  3/34    504;B05B  1/24</v>
      </c>
      <c r="I412" s="43" t="str">
        <f ca="1">INDIRECT("審判データ!"&amp;ADDRESS(MATCH(C412,審判データ!$AH$1:$AH$379,0),49))</f>
        <v>B05D   1/26@AFI(JP);B05B   1/24@ALI(JP);B05B   1/30@ALI(JP);B05B   1/32@ALI(JP);B05C   5/00@ALI(JP);B05C   5/02@ALI(EP);B05C  11/10@ALI(EP);B05D   3/00@ALI(JP);B23K   1/20@ALI(EP);B23K   3/00@ALI(JP);B23K   3/06@ALI(EP);F16K   1/32@ALI(JP);G01F  11/00@ALI(JP);G01F  13/00@ALI(EP);H05K   3/34@ALI(JP);H05K  13/04@ALI(JP)</v>
      </c>
      <c r="J412" s="43" t="str">
        <f ca="1">INDIRECT("審判データ!"&amp;ADDRESS(MATCH(C412,審判データ!$AH$1:$AH$379,0),51))</f>
        <v>G01F 11/00;B05D  1/26        Z;B05B  1/30;B05B  1/24;B05C  5/00    101;H05K  3/34    503 B;H05K  3/34    504 D;G01F 13/00</v>
      </c>
      <c r="K412" s="43" t="str">
        <f ca="1">INDIRECT("審判データ!"&amp;ADDRESS(MATCH(C412,審判データ!$AH$1:$AH$379,0),53))</f>
        <v>4F041 AA02;4F041 AA05;4F041 AA16;4F041 AB01;4F041 BA04;4F041 BA12;4F041 BA35;4F041 BA46;4F033 AA14;4F033 BA03;4F033 CA04;4F033 DA01;4F033 EA01;4F033 GA02;4F033 NA01;5E319 AA03;5E319 AC01;5E319 CC23;5E319 CC33;5E319 CC61;5E319 CD15;5E319 CD21;5E319 CD22;5E319 CD27;5E319 GG15;5E319 BB05;4D075 AC07;4D075 AC09;4D075 AC93;4D075 AC94;4D075 CA48;4D075 DA06;4D075 DB14;4D075 DB31;4D075 DC19;4D075 DC21;4D075 EA05;4D075 EA14;4D075 EA35;4D075 EA60</v>
      </c>
      <c r="L412" s="711"/>
      <c r="M412" s="707"/>
      <c r="N412" s="712"/>
      <c r="O412" s="713"/>
      <c r="P412" s="714"/>
      <c r="Q412" s="706"/>
      <c r="R412" s="707"/>
      <c r="S412" s="706" t="str">
        <f>IF(OR(LEFT(R412)="特",LEFT(R412)="実"),VLOOKUP(R412,'証拠（JP特許）'!$B$2:$D$299,2,FALSE),IF(AND(OR(LEFT(R412,2)="US",LEFT(R412,2)="WO",LEFT(R412,2)="GB",LEFT(R412,2)="EP",LEFT(R412,2)="DE"),OR(MID(R412,3,1)="1",MID(R412,3,1)="2",MID(R412,3,1)="3",MID(R412,3,1)="4",MID(R412,3,1)="5",MID(R412,3,1)="6",MID(R412,3,1)="7",MID(R412,3,1)="8",MID(R412,3,1)="9",MID(R412,3,1)="0")),VLOOKUP(R412,'証拠（WW特許）'!$B$2:$C$90,2,FALSE),"_"))</f>
        <v>_</v>
      </c>
      <c r="T412" s="707" t="str">
        <f>IF(OR(LEFT(R412)="特",LEFT(R412)="実"),VLOOKUP(R412,'証拠（JP特許）'!$B$2:$E$299,4,FALSE),"_")</f>
        <v>_</v>
      </c>
      <c r="U412" s="707"/>
      <c r="V412" s="706"/>
      <c r="W412" s="708" t="str">
        <f t="shared" si="27"/>
        <v/>
      </c>
      <c r="X412" s="709"/>
      <c r="Y412" s="709" t="str">
        <f t="shared" si="28"/>
        <v/>
      </c>
      <c r="Z412" s="91" t="str">
        <f ca="1">IF(OR(LEFT(R412)="特",LEFT(R412)="実",AND(OR(LEFT(R412,2)="US",LEFT(R412,2)="WO",LEFT(R412,2)="GB",LEFT(R412,2)="EP",LEFT(R412,2)="DE"),OR(MID(R412,3,1)="1",MID(R412,3,1)="2",MID(R412,3,1)="3",MID(R412,3,1)="4",MID(R412,3,1)="5",MID(R412,3,1)="6",MID(R412,3,1)="7",MID(R412,3,1)="8",MID(R412,3,1)="9",MID(R412,3,1)="0",))),IF(COUNTIF(INDIRECT("拒絶理由・拒絶査定・異議申立!"&amp;ADDRESS(MATCH(C412,拒絶理由・拒絶査定・異議申立!B$1:B$1000,0),3)&amp;":"&amp;ADDRESS(MATCH(C412,拒絶理由・拒絶査定・異議申立!B$1:B$1000,0),50)),R412)+COUNTIF(INDIRECT("拒絶理由・拒絶査定・異議申立!"&amp;ADDRESS(MATCH(C412,拒絶理由・拒絶査定・異議申立!B$1:B$1000,0),3)&amp;":"&amp;ADDRESS(MATCH(C412,拒絶理由・拒絶査定・異議申立!B$1:B$1000,0),50)),T412)&gt;0,"Yes","No"),"")</f>
        <v/>
      </c>
      <c r="AA412" s="92" t="str">
        <f ca="1">IF(OR(LEFT(R412)="特",LEFT(R412)="実",AND(OR(LEFT(R412,2)="US",LEFT(R412,2)="WO",LEFT(R412,2)="GB",LEFT(R412,2)="EP",LEFT(R412,2)="DE"),OR(MID(R412,3,1)="1",MID(R412,3,1)="2",MID(R412,3,1)="3",MID(R412,3,1)="4",MID(R412,3,1)="5",MID(R412,3,1)="6",MID(R412,3,1)="7",MID(R412,3,1)="8",MID(R412,3,1)="9",MID(R412,3,1)="0",))),IF(COUNTIF(INDIRECT("先行技術調査・登録査定!"&amp;ADDRESS(MATCH(C412,先行技術調査・登録査定!B$1:B$1000,0),3)&amp;":"&amp;ADDRESS(MATCH(C412,先行技術調査・登録査定!B$1:B$1000,0),49)),R412)+COUNTIF(INDIRECT("先行技術調査・登録査定!"&amp;ADDRESS(MATCH(C412,先行技術調査・登録査定!B$1:B$1000,0),3)&amp;":"&amp;ADDRESS(MATCH(C412,先行技術調査・登録査定!B$1:B$1000,0),49)),T412)&gt;0,"Yes","No"),"")</f>
        <v/>
      </c>
      <c r="AB412" s="169" t="str">
        <f t="shared" ca="1" si="30"/>
        <v/>
      </c>
      <c r="AC412" s="94" t="str">
        <f>IF(OR(LEFT(R412)="特",LEFT(R412)="実",AND(OR(LEFT(R412,2)="US",LEFT(R412,2)="WO",LEFT(R412,2)="GB",LEFT(R412,2)="EP",LEFT(R412,2)="DE"),OR(MID(R412,3,1)="1",MID(R412,3,1)="2",MID(R412,3,1)="3",MID(R412,3,1)="4",MID(R412,3,1)="5",MID(R412,3,1)="6",MID(R412,3,1)="7",MID(R412,3,1)="8",MID(R412,3,1)="9",MID(R412,3,1)="0",))),"",VLOOKUP($C412,非特許文献リスト!$A$2:$C$196,2,FALSE))</f>
        <v/>
      </c>
      <c r="AD412" s="95" t="str">
        <f>IF(OR(LEFT(R412)="特",LEFT(R412)="実",AND(OR(LEFT(R412,2)="US",LEFT(R412,2)="WO",LEFT(R412,2)="GB",LEFT(R412,2)="EP",LEFT(R412,2)="DE"),OR(MID(R412,3,1)="1",MID(R412,3,1)="2",MID(R412,3,1)="3",MID(R412,3,1)="4",MID(R412,3,1)="5",MID(R412,3,1)="6",MID(R412,3,1)="7",MID(R412,3,1)="8",MID(R412,3,1)="9",MID(R412,3,1)="0",))),"",VLOOKUP($C412,非特許文献リスト!$A$2:$C$196,3,FALSE))</f>
        <v/>
      </c>
      <c r="AE412" s="175" t="str">
        <f t="shared" si="29"/>
        <v/>
      </c>
      <c r="AF412" s="176" t="str">
        <f>IF(OR(LEFT(R412)="特",LEFT(R412)="実"),VLOOKUP(R412,'証拠（JP特許）'!$B$2:$AB$299,10,FALSE),IF(AND(OR(LEFT(R412,2)="US",LEFT(R412,2)="WO",LEFT(R412,2)="GB",LEFT(R412,2)="EP",LEFT(R412,2)="DE"),OR(MID(R412,3,1)="1",MID(R412,3,1)="2",MID(R412,3,1)="3",MID(R412,3,1)="4",MID(R412,3,1)="5",MID(R412,3,1)="6",MID(R412,3,1)="7",MID(R412,3,1)="8",MID(R412,3,1)="9",MID(R412,3,1)="0",)),VLOOKUP(R412,'証拠（WW特許）'!$B$2:$M$90,8,FALSE),""))</f>
        <v/>
      </c>
      <c r="AG412" s="176" t="str">
        <f>IF(OR(LEFT(R412)="特",LEFT(R412)="実"),VLOOKUP(R412,'証拠（JP特許）'!$B$2:$AB$299,26,FALSE),IF(AND(OR(LEFT(R412,2)="US",LEFT(R412,2)="WO",LEFT(R412,2)="GB",LEFT(R412,2)="EP",LEFT(R412,2)="DE"),OR(MID(R412,3,1)="1",MID(R412,3,1)="2",MID(R412,3,1)="3",MID(R412,3,1)="4",MID(R412,3,1)="5",MID(R412,3,1)="6",MID(R412,3,1)="7",MID(R412,3,1)="8",MID(R412,3,1)="9",MID(R412,3,1)="0",)),VLOOKUP(R412,'証拠（WW特許）'!$B$2:$M$90,12,FALSE),""))</f>
        <v/>
      </c>
      <c r="AH412" s="58" t="str">
        <f>IF(OR(LEFT(R412)="特",LEFT(R412)="実"),VLOOKUP(R412,'証拠（JP特許）'!$B$2:$X$299,20,FALSE),IF(AND(OR(LEFT(R412,2)="US",LEFT(R412,2)="WO",LEFT(R412,2)="GB",LEFT(R412,2)="EP",LEFT(R412,2)="DE"),OR(MID(R412,3,1)="1",MID(R412,3,1)="2",MID(R412,3,1)="3",MID(R412,3,1)="4",MID(R412,3,1)="5",MID(R412,3,1)="6",MID(R412,3,1)="7",MID(R412,3,1)="8",MID(R412,3,1)="9",MID(R412,3,1)="0",)),VLOOKUP(R412,'証拠（WW特許）'!$B$2:$U$90,20,FALSE),""))</f>
        <v/>
      </c>
      <c r="AI412" s="58" t="str">
        <f>IF(OR(LEFT(R412)="特",LEFT(R412)="実"),VLOOKUP(R412,'証拠（JP特許）'!$B$2:$X$299,21,FALSE),"")</f>
        <v/>
      </c>
      <c r="AJ412" s="58" t="str">
        <f>IF(OR(LEFT(R412)="特",LEFT(R412)="実"),VLOOKUP(R412,'証拠（JP特許）'!$B$2:$X$299,22,FALSE),"")</f>
        <v/>
      </c>
      <c r="AK412" s="59" t="str">
        <f>IF(OR(LEFT(R412)="特",LEFT(R412)="実"),VLOOKUP(R412,'証拠（JP特許）'!$B$2:$X$299,17,FALSE),IF(AND(OR(LEFT(R412,2)="US",LEFT(R412,2)="WO",LEFT(R412,2)="GB",LEFT(R412,2)="EP",LEFT(R412,2)="DE"),OR(MID(R412,3,1)="1",MID(R412,3,1)="2",MID(R412,3,1)="3",MID(R412,3,1)="4",MID(R412,3,1)="5",MID(R412,3,1)="6",MID(R412,3,1)="7",MID(R412,3,1)="8",MID(R412,3,1)="9",MID(R412,3,1)="0",)),VLOOKUP(R412,'証拠（WW特許）'!$B$2:$U$90,16,FALSE),""))</f>
        <v/>
      </c>
      <c r="AL412" s="58"/>
      <c r="AM412" s="58"/>
      <c r="AN412" s="58"/>
      <c r="AO412" s="58" t="str">
        <f ca="1">IF(OR(LEFT(R412)="特",LEFT(R412)="実",AND(OR(LEFT(R412,2)="US",LEFT(R412,2)="WO",LEFT(R412,2)="GB",LEFT(R412,2)="EP",LEFT(R412,2)="DE"),OR(MID(R412,3,1)="1",MID(R412,3,1)="2",MID(R412,3,1)="3",MID(R412,3,1)="4",MID(R412,3,1)="5",MID(R412,3,1)="6",MID(R412,3,1)="7",MID(R412,3,1)="8",MID(R412,3,1)="9",MID(R412,3,1)="0"))),IF(COUNTIF(INDIRECT("発明者引用!"&amp;ADDRESS(MATCH(C412,発明者引用!B$1:B$196,0),4)&amp;":"&amp;ADDRESS(MATCH(C412,発明者引用!B$1:B$196,0),17)),R412)+COUNTIF(INDIRECT("発明者引用!"&amp;ADDRESS(MATCH(C412,発明者引用!B$1:B$196,0),4)&amp;":"&amp;ADDRESS(MATCH(C412,発明者引用!B$1:B$196,0),17)),#REF!)+COUNTIF(INDIRECT("発明者引用!"&amp;ADDRESS(MATCH(C412,発明者引用!B$1:B$196,0),4)&amp;":"&amp;ADDRESS(MATCH(C412,発明者引用!B$1:B$196,0),17)),T412)&gt;0,"Yes","No"),"")</f>
        <v/>
      </c>
      <c r="AP412" s="58" t="str">
        <f ca="1">IF(OR(LEFT(R412)="特",LEFT(R412)="実",AND(OR(LEFT(R412,2)="US",LEFT(R412,2)="WO",LEFT(R412,2)="GB",LEFT(R412,2)="EP",LEFT(R412,2)="DE"),OR(MID(R412,3,1)="1",MID(R412,3,1)="2",MID(R412,3,1)="3",MID(R412,3,1)="4",MID(R412,3,1)="5",MID(R412,3,1)="6",MID(R412,3,1)="7",MID(R412,3,1)="8",MID(R412,3,1)="9",MID(R412,3,1)="0"))),IF(VLOOKUP(C412,ファミリ引用特許WO!$A$2:$B$241,2,FALSE)+VLOOKUP(C412,ファミリ引用文献WO!$A$2:$C$241,3,FALSE)=0,"ISR無し",IF(COUNTIF(INDIRECT("ファミリ引用特許WO!"&amp;ADDRESS(MATCH(C412,ファミリ引用特許WO!$A$2:$A$241,0),1)&amp;":"&amp;ADDRESS(MATCH(C412,ファミリ引用特許WO!$A$2:$A$241,0),19)),R412)+COUNTIF(INDIRECT("ファミリ引用特許WO!"&amp;ADDRESS(MATCH(C412,ファミリ引用特許WO!$A$2:$A$241,0),1)&amp;":"&amp;ADDRESS(MATCH(C412,ファミリ引用特許WO!$A$2:$A$241,0),19)),S412)+COUNTIF(INDIRECT("ファミリ引用特許WO!"&amp;ADDRESS(MATCH(C412,ファミリ引用特許WO!$A$2:$A$241,0),1)&amp;":"&amp;ADDRESS(MATCH(C412,ファミリ引用特許WO!$A$2:$A$241,0),19)),T412)+COUNTIF(INDIRECT("ファミリ引用特許WO!"&amp;ADDRESS(MATCH(C412,ファミリ引用特許WO!$A$2:$A$241,0),1)&amp;":"&amp;ADDRESS(MATCH(C412,ファミリ引用特許WO!$A$2:$A$241,0),19)),W412)+COUNTIF(INDIRECT("ファミリ引用特許WO!"&amp;ADDRESS(MATCH(C412,ファミリ引用特許WO!$A$2:$A$241,0),1)&amp;":"&amp;ADDRESS(MATCH(C412,ファミリ引用特許WO!$A$2:$A$241,0),19)),Y412)&gt;0,"Yes","No")),"")</f>
        <v/>
      </c>
      <c r="AQ412" s="55" t="str">
        <f ca="1">IF(OR(LEFT(R412)="特",LEFT(R412)="実",AND(OR(LEFT(R412,2)="US",LEFT(R412,2)="WO",LEFT(R412,2)="GB",LEFT(R412,2)="EP",LEFT(R412,2)="DE"),OR(MID(R412,3,1)="1",MID(R412,3,1)="2",MID(R412,3,1)="3",MID(R412,3,1)="4",MID(R412,3,1)="5",MID(R412,3,1)="6",MID(R412,3,1)="7",MID(R412,3,1)="8",MID(R412,3,1)="9",MID(R412,3,1)="0"))),IF(VLOOKUP(C412,'ファミリ引用特許表記修正（ex.A2→A）'!$A$2:$B$241,2,FALSE)=0,"family無し",IF(COUNTIF(INDIRECT("'ファミリ引用特許表記修正（ex.A2→A）'!"&amp;ADDRESS(MATCH(C412,'ファミリ引用特許表記修正（ex.A2→A）'!$A$2:$A$241,0),1)&amp;":"&amp;ADDRESS(MATCH(C412,'ファミリ引用特許表記修正（ex.A2→A）'!$A$2:$A$241,0),171)),R412)+COUNTIF(INDIRECT("'ファミリ引用特許表記修正（ex.A2→A）'!"&amp;ADDRESS(MATCH(C412,'ファミリ引用特許表記修正（ex.A2→A）'!$A$2:$A$241,0),1)&amp;":"&amp;ADDRESS(MATCH(C412,'ファミリ引用特許表記修正（ex.A2→A）'!$A$2:$A$241,0),171)),S412)+COUNTIF(INDIRECT("'ファミリ引用特許表記修正（ex.A2→A）'!"&amp;ADDRESS(MATCH(C412,'ファミリ引用特許表記修正（ex.A2→A）'!$A$2:$A$241,0),1)&amp;":"&amp;ADDRESS(MATCH(C412,'ファミリ引用特許表記修正（ex.A2→A）'!$A$2:$A$241,0),171)),T412)+COUNTIF(INDIRECT("'ファミリ引用特許表記修正（ex.A2→A）'!"&amp;ADDRESS(MATCH(C412,'ファミリ引用特許表記修正（ex.A2→A）'!$A$2:$A$241,0),1)&amp;":"&amp;ADDRESS(MATCH(C412,'ファミリ引用特許表記修正（ex.A2→A）'!$A$2:$A$241,0),171)),W412)+COUNTIF(INDIRECT("'ファミリ引用特許表記修正（ex.A2→A）'!"&amp;ADDRESS(MATCH(C412,'ファミリ引用特許表記修正（ex.A2→A）'!$A$2:$A$241,0),1)&amp;":"&amp;ADDRESS(MATCH(C412,'ファミリ引用特許表記修正（ex.A2→A）'!$A$2:$A$241,0),171)),Y412)&gt;0,"Yes","No")),"")</f>
        <v/>
      </c>
      <c r="AR412" s="193" t="str">
        <f>IF(OR(LEFT(R412)="特",LEFT(R412)="実",AND(OR(LEFT(R412,2)="US",LEFT(R412,2)="WO",LEFT(R412,2)="GB",LEFT(R412,2)="EP",LEFT(R412,2)="DE"),OR(MID(R412,3,1)="1",MID(R412,3,1)="2",MID(R412,3,1)="3",MID(R412,3,1)="4",MID(R412,3,1)="5",MID(R412,3,1)="6",MID(R412,3,1)="7",MID(R412,3,1)="8",MID(R412,3,1)="9",MID(R412,3,1)="0",))),"",VLOOKUP($C412,ファミリ発明者引用文献!A$3:B$235,2,FALSE))</f>
        <v>,,</v>
      </c>
      <c r="AS412" s="55" t="str">
        <f>VLOOKUP(C412,ファミリ引用文献WO!A$2:B$241,2,FALSE)</f>
        <v/>
      </c>
      <c r="AT412" s="58" t="str">
        <f>VLOOKUP(C412,ファミリ引用文献!A$3:B$242,2,FALSE)</f>
        <v/>
      </c>
      <c r="AU412" s="58" t="str">
        <f>VLOOKUP(C412,審判データ!AH$2:BT$379,39,FALSE)</f>
        <v>AU01119797A;AU03800497A;AU03873399A;CA02235991A;CA02235991C;CA02260155A;CA02260155C;CA02330953A;CA02330953C;CA02324632A;CA02324632C;DE06075088T;DE69611692D;DE69611692T;DE69632795D;DE69632795T;DE69912762D;DE69912762T;EP1029626A;EP1029626B;EP1437192A;EP1655094A;EP861136A;EP861136B;EP1073527A;EP1073527B;特表2000-501331;特許03616105;特表2001-500962;特許03506716;特表2002-513674;特許03641432;特開2004-031927;特許03762384;特開2004-322099;特許04657648;特開2010-075930;特許04989716;MXPA00010575A;US5747102;US6253957;US6267266;US6484885;US2003121836;WO1997018054A;WO1998010251A;WO1999056889A</v>
      </c>
      <c r="AV412" s="62" t="str">
        <f ca="1">IF(INDIRECT("審判データ!"&amp;ADDRESS(MATCH(C412,審判データ!$AH$1:$AH$379,0),32))="早期審査の対象とする","早期審査","")</f>
        <v/>
      </c>
      <c r="AW412" s="665" t="str">
        <f t="shared" si="31"/>
        <v/>
      </c>
      <c r="AX412" s="666" t="str">
        <f>IF(LEFT(AE412,3)="日本特",IF(LEFT(C412)="特",VLOOKUP(C412,'本件、証拠文献テーマコード'!G$2:I$376,3,FALSE),VLOOKUP(C412,'本件、証拠文献テーマコード'!B$2:I$376,8,FALSE)),"")</f>
        <v/>
      </c>
      <c r="AY412" s="666" t="str">
        <f>IF(LEFT(AE412,3)="日本特",IF(OR(MID(R412,2,1)="開",MID(R412,2,1)="表",MID(R412,2,1)="登"),VLOOKUP(R412,'本件、証拠文献テーマコード'!C$2:I$379,7,FALSE),VLOOKUP(R412,'本件、証拠文献テーマコード'!G$2:I$379,3,FALSE)),"")</f>
        <v/>
      </c>
      <c r="AZ412" s="54">
        <f ca="1">INDIRECT("審判データ!"&amp;ADDRESS(MATCH(C412,審判データ!$AH$1:$AH$379,0),20))</f>
        <v>2010</v>
      </c>
    </row>
    <row r="413" spans="1:52" x14ac:dyDescent="0.15">
      <c r="A413" s="511" t="s">
        <v>23191</v>
      </c>
      <c r="B413" s="586" t="str">
        <f ca="1">IF(A413="",B412,INDIRECT("審判データ!"&amp;ADDRESS(MATCH(A413,審判データ!$HC$1:$HC$379,0),20))&amp;" / "&amp;INDIRECT("審判データ!"&amp;ADDRESS(MATCH(A413,審判データ!$HC$1:$HC$379,0),21)))</f>
        <v>2010 / 29-2</v>
      </c>
      <c r="C413" s="514">
        <v>3025254</v>
      </c>
      <c r="D413" s="511" t="s">
        <v>11264</v>
      </c>
      <c r="E413" s="163" t="str">
        <f ca="1">INDIRECT("審判データ!"&amp;ADDRESS(MATCH(C413,審判データ!$AH$1:$AH$379,0),55))</f>
        <v>藤本電気商事有限会社;藤原繁;株式会社クロス</v>
      </c>
      <c r="F413" s="43" t="str">
        <f ca="1">INDIRECT("審判データ!"&amp;ADDRESS(MATCH(C413,審判データ!$AH$1:$AH$379,0),56))</f>
        <v>石浜　貞夫;藤本　雅弘;藤原　繁</v>
      </c>
      <c r="G413" s="43" t="str">
        <f ca="1">INDIRECT("審判データ!"&amp;ADDRESS(MATCH(C413,審判データ!$AH$1:$AH$379,0),72))</f>
        <v xml:space="preserve"> </v>
      </c>
      <c r="H413" s="43" t="str">
        <f ca="1">INDIRECT("審判データ!"&amp;ADDRESS(MATCH(C413,審判データ!$AH$1:$AH$379,0),41))</f>
        <v>C25D 17/06;C25D 17/08;H05K  3/18</v>
      </c>
      <c r="I413" s="43" t="str">
        <f ca="1">INDIRECT("審判データ!"&amp;ADDRESS(MATCH(C413,審判データ!$AH$1:$AH$379,0),49))</f>
        <v>H05K   3/18@AFI(JP);C25D  17/06@ALI(JP);C25D  17/08@ALI(JP)</v>
      </c>
      <c r="J413" s="43" t="str">
        <f ca="1">INDIRECT("審判データ!"&amp;ADDRESS(MATCH(C413,審判データ!$AH$1:$AH$379,0),51))</f>
        <v>H05K  3/18        G;C25D 17/06        A;C25D 17/08        R</v>
      </c>
      <c r="K413" s="43" t="str">
        <f ca="1">INDIRECT("審判データ!"&amp;ADDRESS(MATCH(C413,審判データ!$AH$1:$AH$379,0),53))</f>
        <v>5E343 DD43;5E343 FF16;5E343 FF20;5E343 GG06</v>
      </c>
      <c r="L413" s="711"/>
      <c r="M413" s="707"/>
      <c r="N413" s="712"/>
      <c r="O413" s="713"/>
      <c r="P413" s="714"/>
      <c r="Q413" s="706"/>
      <c r="R413" s="707"/>
      <c r="S413" s="706" t="str">
        <f>IF(OR(LEFT(R413)="特",LEFT(R413)="実"),VLOOKUP(R413,'証拠（JP特許）'!$B$2:$D$299,2,FALSE),IF(AND(OR(LEFT(R413,2)="US",LEFT(R413,2)="WO",LEFT(R413,2)="GB",LEFT(R413,2)="EP",LEFT(R413,2)="DE"),OR(MID(R413,3,1)="1",MID(R413,3,1)="2",MID(R413,3,1)="3",MID(R413,3,1)="4",MID(R413,3,1)="5",MID(R413,3,1)="6",MID(R413,3,1)="7",MID(R413,3,1)="8",MID(R413,3,1)="9",MID(R413,3,1)="0")),VLOOKUP(R413,'証拠（WW特許）'!$B$2:$C$90,2,FALSE),"_"))</f>
        <v>_</v>
      </c>
      <c r="T413" s="707" t="str">
        <f>IF(OR(LEFT(R413)="特",LEFT(R413)="実"),VLOOKUP(R413,'証拠（JP特許）'!$B$2:$E$299,4,FALSE),"_")</f>
        <v>_</v>
      </c>
      <c r="U413" s="707"/>
      <c r="V413" s="706"/>
      <c r="W413" s="708" t="str">
        <f t="shared" si="27"/>
        <v/>
      </c>
      <c r="X413" s="709"/>
      <c r="Y413" s="709" t="str">
        <f t="shared" si="28"/>
        <v/>
      </c>
      <c r="Z413" s="91" t="str">
        <f ca="1">IF(OR(LEFT(R413)="特",LEFT(R413)="実",AND(OR(LEFT(R413,2)="US",LEFT(R413,2)="WO",LEFT(R413,2)="GB",LEFT(R413,2)="EP",LEFT(R413,2)="DE"),OR(MID(R413,3,1)="1",MID(R413,3,1)="2",MID(R413,3,1)="3",MID(R413,3,1)="4",MID(R413,3,1)="5",MID(R413,3,1)="6",MID(R413,3,1)="7",MID(R413,3,1)="8",MID(R413,3,1)="9",MID(R413,3,1)="0",))),IF(COUNTIF(INDIRECT("拒絶理由・拒絶査定・異議申立!"&amp;ADDRESS(MATCH(C413,拒絶理由・拒絶査定・異議申立!B$1:B$1000,0),3)&amp;":"&amp;ADDRESS(MATCH(C413,拒絶理由・拒絶査定・異議申立!B$1:B$1000,0),50)),R413)+COUNTIF(INDIRECT("拒絶理由・拒絶査定・異議申立!"&amp;ADDRESS(MATCH(C413,拒絶理由・拒絶査定・異議申立!B$1:B$1000,0),3)&amp;":"&amp;ADDRESS(MATCH(C413,拒絶理由・拒絶査定・異議申立!B$1:B$1000,0),50)),T413)&gt;0,"Yes","No"),"")</f>
        <v/>
      </c>
      <c r="AA413" s="92" t="str">
        <f ca="1">IF(OR(LEFT(R413)="特",LEFT(R413)="実",AND(OR(LEFT(R413,2)="US",LEFT(R413,2)="WO",LEFT(R413,2)="GB",LEFT(R413,2)="EP",LEFT(R413,2)="DE"),OR(MID(R413,3,1)="1",MID(R413,3,1)="2",MID(R413,3,1)="3",MID(R413,3,1)="4",MID(R413,3,1)="5",MID(R413,3,1)="6",MID(R413,3,1)="7",MID(R413,3,1)="8",MID(R413,3,1)="9",MID(R413,3,1)="0",))),IF(COUNTIF(INDIRECT("先行技術調査・登録査定!"&amp;ADDRESS(MATCH(C413,先行技術調査・登録査定!B$1:B$1000,0),3)&amp;":"&amp;ADDRESS(MATCH(C413,先行技術調査・登録査定!B$1:B$1000,0),49)),R413)+COUNTIF(INDIRECT("先行技術調査・登録査定!"&amp;ADDRESS(MATCH(C413,先行技術調査・登録査定!B$1:B$1000,0),3)&amp;":"&amp;ADDRESS(MATCH(C413,先行技術調査・登録査定!B$1:B$1000,0),49)),T413)&gt;0,"Yes","No"),"")</f>
        <v/>
      </c>
      <c r="AB413" s="169" t="str">
        <f t="shared" ca="1" si="30"/>
        <v/>
      </c>
      <c r="AC413" s="94" t="str">
        <f>IF(OR(LEFT(R413)="特",LEFT(R413)="実",AND(OR(LEFT(R413,2)="US",LEFT(R413,2)="WO",LEFT(R413,2)="GB",LEFT(R413,2)="EP",LEFT(R413,2)="DE"),OR(MID(R413,3,1)="1",MID(R413,3,1)="2",MID(R413,3,1)="3",MID(R413,3,1)="4",MID(R413,3,1)="5",MID(R413,3,1)="6",MID(R413,3,1)="7",MID(R413,3,1)="8",MID(R413,3,1)="9",MID(R413,3,1)="0",))),"",VLOOKUP($C413,非特許文献リスト!$A$2:$C$196,2,FALSE))</f>
        <v/>
      </c>
      <c r="AD413" s="95" t="str">
        <f>IF(OR(LEFT(R413)="特",LEFT(R413)="実",AND(OR(LEFT(R413,2)="US",LEFT(R413,2)="WO",LEFT(R413,2)="GB",LEFT(R413,2)="EP",LEFT(R413,2)="DE"),OR(MID(R413,3,1)="1",MID(R413,3,1)="2",MID(R413,3,1)="3",MID(R413,3,1)="4",MID(R413,3,1)="5",MID(R413,3,1)="6",MID(R413,3,1)="7",MID(R413,3,1)="8",MID(R413,3,1)="9",MID(R413,3,1)="0",))),"",VLOOKUP($C413,非特許文献リスト!$A$2:$C$196,3,FALSE))</f>
        <v/>
      </c>
      <c r="AE413" s="175" t="str">
        <f t="shared" si="29"/>
        <v/>
      </c>
      <c r="AF413" s="176" t="str">
        <f>IF(OR(LEFT(R413)="特",LEFT(R413)="実"),VLOOKUP(R413,'証拠（JP特許）'!$B$2:$AB$299,10,FALSE),IF(AND(OR(LEFT(R413,2)="US",LEFT(R413,2)="WO",LEFT(R413,2)="GB",LEFT(R413,2)="EP",LEFT(R413,2)="DE"),OR(MID(R413,3,1)="1",MID(R413,3,1)="2",MID(R413,3,1)="3",MID(R413,3,1)="4",MID(R413,3,1)="5",MID(R413,3,1)="6",MID(R413,3,1)="7",MID(R413,3,1)="8",MID(R413,3,1)="9",MID(R413,3,1)="0",)),VLOOKUP(R413,'証拠（WW特許）'!$B$2:$M$90,8,FALSE),""))</f>
        <v/>
      </c>
      <c r="AG413" s="176" t="str">
        <f>IF(OR(LEFT(R413)="特",LEFT(R413)="実"),VLOOKUP(R413,'証拠（JP特許）'!$B$2:$AB$299,26,FALSE),IF(AND(OR(LEFT(R413,2)="US",LEFT(R413,2)="WO",LEFT(R413,2)="GB",LEFT(R413,2)="EP",LEFT(R413,2)="DE"),OR(MID(R413,3,1)="1",MID(R413,3,1)="2",MID(R413,3,1)="3",MID(R413,3,1)="4",MID(R413,3,1)="5",MID(R413,3,1)="6",MID(R413,3,1)="7",MID(R413,3,1)="8",MID(R413,3,1)="9",MID(R413,3,1)="0",)),VLOOKUP(R413,'証拠（WW特許）'!$B$2:$M$90,12,FALSE),""))</f>
        <v/>
      </c>
      <c r="AH413" s="58" t="str">
        <f>IF(OR(LEFT(R413)="特",LEFT(R413)="実"),VLOOKUP(R413,'証拠（JP特許）'!$B$2:$X$299,20,FALSE),IF(AND(OR(LEFT(R413,2)="US",LEFT(R413,2)="WO",LEFT(R413,2)="GB",LEFT(R413,2)="EP",LEFT(R413,2)="DE"),OR(MID(R413,3,1)="1",MID(R413,3,1)="2",MID(R413,3,1)="3",MID(R413,3,1)="4",MID(R413,3,1)="5",MID(R413,3,1)="6",MID(R413,3,1)="7",MID(R413,3,1)="8",MID(R413,3,1)="9",MID(R413,3,1)="0",)),VLOOKUP(R413,'証拠（WW特許）'!$B$2:$U$90,20,FALSE),""))</f>
        <v/>
      </c>
      <c r="AI413" s="58" t="str">
        <f>IF(OR(LEFT(R413)="特",LEFT(R413)="実"),VLOOKUP(R413,'証拠（JP特許）'!$B$2:$X$299,21,FALSE),"")</f>
        <v/>
      </c>
      <c r="AJ413" s="58" t="str">
        <f>IF(OR(LEFT(R413)="特",LEFT(R413)="実"),VLOOKUP(R413,'証拠（JP特許）'!$B$2:$X$299,22,FALSE),"")</f>
        <v/>
      </c>
      <c r="AK413" s="59" t="str">
        <f>IF(OR(LEFT(R413)="特",LEFT(R413)="実"),VLOOKUP(R413,'証拠（JP特許）'!$B$2:$X$299,17,FALSE),IF(AND(OR(LEFT(R413,2)="US",LEFT(R413,2)="WO",LEFT(R413,2)="GB",LEFT(R413,2)="EP",LEFT(R413,2)="DE"),OR(MID(R413,3,1)="1",MID(R413,3,1)="2",MID(R413,3,1)="3",MID(R413,3,1)="4",MID(R413,3,1)="5",MID(R413,3,1)="6",MID(R413,3,1)="7",MID(R413,3,1)="8",MID(R413,3,1)="9",MID(R413,3,1)="0",)),VLOOKUP(R413,'証拠（WW特許）'!$B$2:$U$90,16,FALSE),""))</f>
        <v/>
      </c>
      <c r="AL413" s="58"/>
      <c r="AM413" s="58"/>
      <c r="AN413" s="58"/>
      <c r="AO413" s="58" t="str">
        <f ca="1">IF(OR(LEFT(R413)="特",LEFT(R413)="実",AND(OR(LEFT(R413,2)="US",LEFT(R413,2)="WO",LEFT(R413,2)="GB",LEFT(R413,2)="EP",LEFT(R413,2)="DE"),OR(MID(R413,3,1)="1",MID(R413,3,1)="2",MID(R413,3,1)="3",MID(R413,3,1)="4",MID(R413,3,1)="5",MID(R413,3,1)="6",MID(R413,3,1)="7",MID(R413,3,1)="8",MID(R413,3,1)="9",MID(R413,3,1)="0"))),IF(COUNTIF(INDIRECT("発明者引用!"&amp;ADDRESS(MATCH(C413,発明者引用!B$1:B$196,0),4)&amp;":"&amp;ADDRESS(MATCH(C413,発明者引用!B$1:B$196,0),17)),R413)+COUNTIF(INDIRECT("発明者引用!"&amp;ADDRESS(MATCH(C413,発明者引用!B$1:B$196,0),4)&amp;":"&amp;ADDRESS(MATCH(C413,発明者引用!B$1:B$196,0),17)),#REF!)+COUNTIF(INDIRECT("発明者引用!"&amp;ADDRESS(MATCH(C413,発明者引用!B$1:B$196,0),4)&amp;":"&amp;ADDRESS(MATCH(C413,発明者引用!B$1:B$196,0),17)),T413)&gt;0,"Yes","No"),"")</f>
        <v/>
      </c>
      <c r="AP413" s="58" t="str">
        <f ca="1">IF(OR(LEFT(R413)="特",LEFT(R413)="実",AND(OR(LEFT(R413,2)="US",LEFT(R413,2)="WO",LEFT(R413,2)="GB",LEFT(R413,2)="EP",LEFT(R413,2)="DE"),OR(MID(R413,3,1)="1",MID(R413,3,1)="2",MID(R413,3,1)="3",MID(R413,3,1)="4",MID(R413,3,1)="5",MID(R413,3,1)="6",MID(R413,3,1)="7",MID(R413,3,1)="8",MID(R413,3,1)="9",MID(R413,3,1)="0"))),IF(VLOOKUP(C413,ファミリ引用特許WO!$A$2:$B$241,2,FALSE)+VLOOKUP(C413,ファミリ引用文献WO!$A$2:$C$241,3,FALSE)=0,"ISR無し",IF(COUNTIF(INDIRECT("ファミリ引用特許WO!"&amp;ADDRESS(MATCH(C413,ファミリ引用特許WO!$A$2:$A$241,0),1)&amp;":"&amp;ADDRESS(MATCH(C413,ファミリ引用特許WO!$A$2:$A$241,0),19)),R413)+COUNTIF(INDIRECT("ファミリ引用特許WO!"&amp;ADDRESS(MATCH(C413,ファミリ引用特許WO!$A$2:$A$241,0),1)&amp;":"&amp;ADDRESS(MATCH(C413,ファミリ引用特許WO!$A$2:$A$241,0),19)),S413)+COUNTIF(INDIRECT("ファミリ引用特許WO!"&amp;ADDRESS(MATCH(C413,ファミリ引用特許WO!$A$2:$A$241,0),1)&amp;":"&amp;ADDRESS(MATCH(C413,ファミリ引用特許WO!$A$2:$A$241,0),19)),T413)+COUNTIF(INDIRECT("ファミリ引用特許WO!"&amp;ADDRESS(MATCH(C413,ファミリ引用特許WO!$A$2:$A$241,0),1)&amp;":"&amp;ADDRESS(MATCH(C413,ファミリ引用特許WO!$A$2:$A$241,0),19)),W413)+COUNTIF(INDIRECT("ファミリ引用特許WO!"&amp;ADDRESS(MATCH(C413,ファミリ引用特許WO!$A$2:$A$241,0),1)&amp;":"&amp;ADDRESS(MATCH(C413,ファミリ引用特許WO!$A$2:$A$241,0),19)),Y413)&gt;0,"Yes","No")),"")</f>
        <v/>
      </c>
      <c r="AQ413" s="55" t="str">
        <f ca="1">IF(OR(LEFT(R413)="特",LEFT(R413)="実",AND(OR(LEFT(R413,2)="US",LEFT(R413,2)="WO",LEFT(R413,2)="GB",LEFT(R413,2)="EP",LEFT(R413,2)="DE"),OR(MID(R413,3,1)="1",MID(R413,3,1)="2",MID(R413,3,1)="3",MID(R413,3,1)="4",MID(R413,3,1)="5",MID(R413,3,1)="6",MID(R413,3,1)="7",MID(R413,3,1)="8",MID(R413,3,1)="9",MID(R413,3,1)="0"))),IF(VLOOKUP(C413,'ファミリ引用特許表記修正（ex.A2→A）'!$A$2:$B$241,2,FALSE)=0,"family無し",IF(COUNTIF(INDIRECT("'ファミリ引用特許表記修正（ex.A2→A）'!"&amp;ADDRESS(MATCH(C413,'ファミリ引用特許表記修正（ex.A2→A）'!$A$2:$A$241,0),1)&amp;":"&amp;ADDRESS(MATCH(C413,'ファミリ引用特許表記修正（ex.A2→A）'!$A$2:$A$241,0),171)),R413)+COUNTIF(INDIRECT("'ファミリ引用特許表記修正（ex.A2→A）'!"&amp;ADDRESS(MATCH(C413,'ファミリ引用特許表記修正（ex.A2→A）'!$A$2:$A$241,0),1)&amp;":"&amp;ADDRESS(MATCH(C413,'ファミリ引用特許表記修正（ex.A2→A）'!$A$2:$A$241,0),171)),S413)+COUNTIF(INDIRECT("'ファミリ引用特許表記修正（ex.A2→A）'!"&amp;ADDRESS(MATCH(C413,'ファミリ引用特許表記修正（ex.A2→A）'!$A$2:$A$241,0),1)&amp;":"&amp;ADDRESS(MATCH(C413,'ファミリ引用特許表記修正（ex.A2→A）'!$A$2:$A$241,0),171)),T413)+COUNTIF(INDIRECT("'ファミリ引用特許表記修正（ex.A2→A）'!"&amp;ADDRESS(MATCH(C413,'ファミリ引用特許表記修正（ex.A2→A）'!$A$2:$A$241,0),1)&amp;":"&amp;ADDRESS(MATCH(C413,'ファミリ引用特許表記修正（ex.A2→A）'!$A$2:$A$241,0),171)),W413)+COUNTIF(INDIRECT("'ファミリ引用特許表記修正（ex.A2→A）'!"&amp;ADDRESS(MATCH(C413,'ファミリ引用特許表記修正（ex.A2→A）'!$A$2:$A$241,0),1)&amp;":"&amp;ADDRESS(MATCH(C413,'ファミリ引用特許表記修正（ex.A2→A）'!$A$2:$A$241,0),171)),Y413)&gt;0,"Yes","No")),"")</f>
        <v/>
      </c>
      <c r="AR413" s="193" t="str">
        <f>IF(OR(LEFT(R413)="特",LEFT(R413)="実",AND(OR(LEFT(R413,2)="US",LEFT(R413,2)="WO",LEFT(R413,2)="GB",LEFT(R413,2)="EP",LEFT(R413,2)="DE"),OR(MID(R413,3,1)="1",MID(R413,3,1)="2",MID(R413,3,1)="3",MID(R413,3,1)="4",MID(R413,3,1)="5",MID(R413,3,1)="6",MID(R413,3,1)="7",MID(R413,3,1)="8",MID(R413,3,1)="9",MID(R413,3,1)="0",))),"",VLOOKUP($C413,ファミリ発明者引用文献!A$3:B$235,2,FALSE))</f>
        <v>,,</v>
      </c>
      <c r="AS413" s="55" t="str">
        <f>VLOOKUP(C413,ファミリ引用文献WO!A$2:B$241,2,FALSE)</f>
        <v/>
      </c>
      <c r="AT413" s="58" t="str">
        <f>VLOOKUP(C413,ファミリ引用文献!A$3:B$242,2,FALSE)</f>
        <v/>
      </c>
      <c r="AU413" s="58" t="str">
        <f>VLOOKUP(C413,審判データ!AH$2:BT$379,39,FALSE)</f>
        <v xml:space="preserve"> </v>
      </c>
      <c r="AV413" s="62" t="str">
        <f ca="1">IF(INDIRECT("審判データ!"&amp;ADDRESS(MATCH(C413,審判データ!$AH$1:$AH$379,0),32))="早期審査の対象とする","早期審査","")</f>
        <v/>
      </c>
      <c r="AW413" s="665" t="str">
        <f t="shared" si="31"/>
        <v/>
      </c>
      <c r="AX413" s="666" t="str">
        <f>IF(LEFT(AE413,3)="日本特",IF(LEFT(C413)="特",VLOOKUP(C413,'本件、証拠文献テーマコード'!G$2:I$376,3,FALSE),VLOOKUP(C413,'本件、証拠文献テーマコード'!B$2:I$376,8,FALSE)),"")</f>
        <v/>
      </c>
      <c r="AY413" s="666" t="str">
        <f>IF(LEFT(AE413,3)="日本特",IF(OR(MID(R413,2,1)="開",MID(R413,2,1)="表",MID(R413,2,1)="登"),VLOOKUP(R413,'本件、証拠文献テーマコード'!C$2:I$379,7,FALSE),VLOOKUP(R413,'本件、証拠文献テーマコード'!G$2:I$379,3,FALSE)),"")</f>
        <v/>
      </c>
      <c r="AZ413" s="54">
        <f ca="1">INDIRECT("審判データ!"&amp;ADDRESS(MATCH(C413,審判データ!$AH$1:$AH$379,0),20))</f>
        <v>2010</v>
      </c>
    </row>
    <row r="414" spans="1:52" x14ac:dyDescent="0.15">
      <c r="A414" s="511" t="s">
        <v>23192</v>
      </c>
      <c r="B414" s="586" t="str">
        <f ca="1">IF(A414="",B413,INDIRECT("審判データ!"&amp;ADDRESS(MATCH(A414,審判データ!$HC$1:$HC$379,0),20))&amp;" / "&amp;INDIRECT("審判データ!"&amp;ADDRESS(MATCH(A414,審判データ!$HC$1:$HC$379,0),21)))</f>
        <v>2010 / 29-2</v>
      </c>
      <c r="C414" s="514">
        <v>3383239</v>
      </c>
      <c r="D414" s="511" t="s">
        <v>11292</v>
      </c>
      <c r="E414" s="163" t="str">
        <f ca="1">INDIRECT("審判データ!"&amp;ADDRESS(MATCH(C414,審判データ!$AH$1:$AH$379,0),55))</f>
        <v>西研グラフィックス株式会社</v>
      </c>
      <c r="F414" s="43" t="str">
        <f ca="1">INDIRECT("審判データ!"&amp;ADDRESS(MATCH(C414,審判データ!$AH$1:$AH$379,0),56))</f>
        <v>宮田　良正</v>
      </c>
      <c r="G414" s="43" t="str">
        <f ca="1">INDIRECT("審判データ!"&amp;ADDRESS(MATCH(C414,審判データ!$AH$1:$AH$379,0),72))</f>
        <v xml:space="preserve"> </v>
      </c>
      <c r="H414" s="43" t="str">
        <f ca="1">INDIRECT("審判データ!"&amp;ADDRESS(MATCH(C414,審判データ!$AH$1:$AH$379,0),41))</f>
        <v>B65H 45/22;B41F 13/58;B41F 13/60;B42D  7/00;B42D 13/00</v>
      </c>
      <c r="I414" s="43" t="str">
        <f ca="1">INDIRECT("審判データ!"&amp;ADDRESS(MATCH(C414,審判データ!$AH$1:$AH$379,0),49))</f>
        <v>B41F  13/58@AFI(JP);B41F  13/60@ALI(JP);B42D   7/00@ALI(JP);B42D  13/00@ALI(JP);B65H  45/22@ALI(JP)</v>
      </c>
      <c r="J414" s="43" t="str">
        <f ca="1">INDIRECT("審判データ!"&amp;ADDRESS(MATCH(C414,審判データ!$AH$1:$AH$379,0),51))</f>
        <v>B41F 13/58        B;B41F 13/60        A;B42D  7/00;B42D 13/00;B65H 45/22        A;B65H 45/22</v>
      </c>
      <c r="K414" s="43" t="str">
        <f ca="1">INDIRECT("審判データ!"&amp;ADDRESS(MATCH(C414,審判データ!$AH$1:$AH$379,0),53))</f>
        <v>3F108 AA01;3F108 AB04;3F108 AC03;3F108 AC04;3F108 BA02;3F108 BA03;3F108 BB31;3F108 CA04</v>
      </c>
      <c r="L414" s="711"/>
      <c r="M414" s="707"/>
      <c r="N414" s="712"/>
      <c r="O414" s="713"/>
      <c r="P414" s="714"/>
      <c r="Q414" s="706"/>
      <c r="R414" s="707"/>
      <c r="S414" s="706" t="str">
        <f>IF(OR(LEFT(R414)="特",LEFT(R414)="実"),VLOOKUP(R414,'証拠（JP特許）'!$B$2:$D$299,2,FALSE),IF(AND(OR(LEFT(R414,2)="US",LEFT(R414,2)="WO",LEFT(R414,2)="GB",LEFT(R414,2)="EP",LEFT(R414,2)="DE"),OR(MID(R414,3,1)="1",MID(R414,3,1)="2",MID(R414,3,1)="3",MID(R414,3,1)="4",MID(R414,3,1)="5",MID(R414,3,1)="6",MID(R414,3,1)="7",MID(R414,3,1)="8",MID(R414,3,1)="9",MID(R414,3,1)="0")),VLOOKUP(R414,'証拠（WW特許）'!$B$2:$C$90,2,FALSE),"_"))</f>
        <v>_</v>
      </c>
      <c r="T414" s="707" t="str">
        <f>IF(OR(LEFT(R414)="特",LEFT(R414)="実"),VLOOKUP(R414,'証拠（JP特許）'!$B$2:$E$299,4,FALSE),"_")</f>
        <v>_</v>
      </c>
      <c r="U414" s="707"/>
      <c r="V414" s="706"/>
      <c r="W414" s="708" t="str">
        <f t="shared" si="27"/>
        <v/>
      </c>
      <c r="X414" s="709"/>
      <c r="Y414" s="709" t="str">
        <f t="shared" si="28"/>
        <v/>
      </c>
      <c r="Z414" s="91" t="str">
        <f ca="1">IF(OR(LEFT(R414)="特",LEFT(R414)="実",AND(OR(LEFT(R414,2)="US",LEFT(R414,2)="WO",LEFT(R414,2)="GB",LEFT(R414,2)="EP",LEFT(R414,2)="DE"),OR(MID(R414,3,1)="1",MID(R414,3,1)="2",MID(R414,3,1)="3",MID(R414,3,1)="4",MID(R414,3,1)="5",MID(R414,3,1)="6",MID(R414,3,1)="7",MID(R414,3,1)="8",MID(R414,3,1)="9",MID(R414,3,1)="0",))),IF(COUNTIF(INDIRECT("拒絶理由・拒絶査定・異議申立!"&amp;ADDRESS(MATCH(C414,拒絶理由・拒絶査定・異議申立!B$1:B$1000,0),3)&amp;":"&amp;ADDRESS(MATCH(C414,拒絶理由・拒絶査定・異議申立!B$1:B$1000,0),50)),R414)+COUNTIF(INDIRECT("拒絶理由・拒絶査定・異議申立!"&amp;ADDRESS(MATCH(C414,拒絶理由・拒絶査定・異議申立!B$1:B$1000,0),3)&amp;":"&amp;ADDRESS(MATCH(C414,拒絶理由・拒絶査定・異議申立!B$1:B$1000,0),50)),T414)&gt;0,"Yes","No"),"")</f>
        <v/>
      </c>
      <c r="AA414" s="92" t="str">
        <f ca="1">IF(OR(LEFT(R414)="特",LEFT(R414)="実",AND(OR(LEFT(R414,2)="US",LEFT(R414,2)="WO",LEFT(R414,2)="GB",LEFT(R414,2)="EP",LEFT(R414,2)="DE"),OR(MID(R414,3,1)="1",MID(R414,3,1)="2",MID(R414,3,1)="3",MID(R414,3,1)="4",MID(R414,3,1)="5",MID(R414,3,1)="6",MID(R414,3,1)="7",MID(R414,3,1)="8",MID(R414,3,1)="9",MID(R414,3,1)="0",))),IF(COUNTIF(INDIRECT("先行技術調査・登録査定!"&amp;ADDRESS(MATCH(C414,先行技術調査・登録査定!B$1:B$1000,0),3)&amp;":"&amp;ADDRESS(MATCH(C414,先行技術調査・登録査定!B$1:B$1000,0),49)),R414)+COUNTIF(INDIRECT("先行技術調査・登録査定!"&amp;ADDRESS(MATCH(C414,先行技術調査・登録査定!B$1:B$1000,0),3)&amp;":"&amp;ADDRESS(MATCH(C414,先行技術調査・登録査定!B$1:B$1000,0),49)),T414)&gt;0,"Yes","No"),"")</f>
        <v/>
      </c>
      <c r="AB414" s="169" t="str">
        <f t="shared" ca="1" si="30"/>
        <v/>
      </c>
      <c r="AC414" s="94" t="str">
        <f>IF(OR(LEFT(R414)="特",LEFT(R414)="実",AND(OR(LEFT(R414,2)="US",LEFT(R414,2)="WO",LEFT(R414,2)="GB",LEFT(R414,2)="EP",LEFT(R414,2)="DE"),OR(MID(R414,3,1)="1",MID(R414,3,1)="2",MID(R414,3,1)="3",MID(R414,3,1)="4",MID(R414,3,1)="5",MID(R414,3,1)="6",MID(R414,3,1)="7",MID(R414,3,1)="8",MID(R414,3,1)="9",MID(R414,3,1)="0",))),"",VLOOKUP($C414,非特許文献リスト!$A$2:$C$196,2,FALSE))</f>
        <v/>
      </c>
      <c r="AD414" s="95" t="str">
        <f>IF(OR(LEFT(R414)="特",LEFT(R414)="実",AND(OR(LEFT(R414,2)="US",LEFT(R414,2)="WO",LEFT(R414,2)="GB",LEFT(R414,2)="EP",LEFT(R414,2)="DE"),OR(MID(R414,3,1)="1",MID(R414,3,1)="2",MID(R414,3,1)="3",MID(R414,3,1)="4",MID(R414,3,1)="5",MID(R414,3,1)="6",MID(R414,3,1)="7",MID(R414,3,1)="8",MID(R414,3,1)="9",MID(R414,3,1)="0",))),"",VLOOKUP($C414,非特許文献リスト!$A$2:$C$196,3,FALSE))</f>
        <v/>
      </c>
      <c r="AE414" s="175" t="str">
        <f t="shared" si="29"/>
        <v/>
      </c>
      <c r="AF414" s="176" t="str">
        <f>IF(OR(LEFT(R414)="特",LEFT(R414)="実"),VLOOKUP(R414,'証拠（JP特許）'!$B$2:$AB$299,10,FALSE),IF(AND(OR(LEFT(R414,2)="US",LEFT(R414,2)="WO",LEFT(R414,2)="GB",LEFT(R414,2)="EP",LEFT(R414,2)="DE"),OR(MID(R414,3,1)="1",MID(R414,3,1)="2",MID(R414,3,1)="3",MID(R414,3,1)="4",MID(R414,3,1)="5",MID(R414,3,1)="6",MID(R414,3,1)="7",MID(R414,3,1)="8",MID(R414,3,1)="9",MID(R414,3,1)="0",)),VLOOKUP(R414,'証拠（WW特許）'!$B$2:$M$90,8,FALSE),""))</f>
        <v/>
      </c>
      <c r="AG414" s="176" t="str">
        <f>IF(OR(LEFT(R414)="特",LEFT(R414)="実"),VLOOKUP(R414,'証拠（JP特許）'!$B$2:$AB$299,26,FALSE),IF(AND(OR(LEFT(R414,2)="US",LEFT(R414,2)="WO",LEFT(R414,2)="GB",LEFT(R414,2)="EP",LEFT(R414,2)="DE"),OR(MID(R414,3,1)="1",MID(R414,3,1)="2",MID(R414,3,1)="3",MID(R414,3,1)="4",MID(R414,3,1)="5",MID(R414,3,1)="6",MID(R414,3,1)="7",MID(R414,3,1)="8",MID(R414,3,1)="9",MID(R414,3,1)="0",)),VLOOKUP(R414,'証拠（WW特許）'!$B$2:$M$90,12,FALSE),""))</f>
        <v/>
      </c>
      <c r="AH414" s="58" t="str">
        <f>IF(OR(LEFT(R414)="特",LEFT(R414)="実"),VLOOKUP(R414,'証拠（JP特許）'!$B$2:$X$299,20,FALSE),IF(AND(OR(LEFT(R414,2)="US",LEFT(R414,2)="WO",LEFT(R414,2)="GB",LEFT(R414,2)="EP",LEFT(R414,2)="DE"),OR(MID(R414,3,1)="1",MID(R414,3,1)="2",MID(R414,3,1)="3",MID(R414,3,1)="4",MID(R414,3,1)="5",MID(R414,3,1)="6",MID(R414,3,1)="7",MID(R414,3,1)="8",MID(R414,3,1)="9",MID(R414,3,1)="0",)),VLOOKUP(R414,'証拠（WW特許）'!$B$2:$U$90,20,FALSE),""))</f>
        <v/>
      </c>
      <c r="AI414" s="58" t="str">
        <f>IF(OR(LEFT(R414)="特",LEFT(R414)="実"),VLOOKUP(R414,'証拠（JP特許）'!$B$2:$X$299,21,FALSE),"")</f>
        <v/>
      </c>
      <c r="AJ414" s="58" t="str">
        <f>IF(OR(LEFT(R414)="特",LEFT(R414)="実"),VLOOKUP(R414,'証拠（JP特許）'!$B$2:$X$299,22,FALSE),"")</f>
        <v/>
      </c>
      <c r="AK414" s="59" t="str">
        <f>IF(OR(LEFT(R414)="特",LEFT(R414)="実"),VLOOKUP(R414,'証拠（JP特許）'!$B$2:$X$299,17,FALSE),IF(AND(OR(LEFT(R414,2)="US",LEFT(R414,2)="WO",LEFT(R414,2)="GB",LEFT(R414,2)="EP",LEFT(R414,2)="DE"),OR(MID(R414,3,1)="1",MID(R414,3,1)="2",MID(R414,3,1)="3",MID(R414,3,1)="4",MID(R414,3,1)="5",MID(R414,3,1)="6",MID(R414,3,1)="7",MID(R414,3,1)="8",MID(R414,3,1)="9",MID(R414,3,1)="0",)),VLOOKUP(R414,'証拠（WW特許）'!$B$2:$U$90,16,FALSE),""))</f>
        <v/>
      </c>
      <c r="AL414" s="58"/>
      <c r="AM414" s="58"/>
      <c r="AN414" s="58"/>
      <c r="AO414" s="58" t="str">
        <f ca="1">IF(OR(LEFT(R414)="特",LEFT(R414)="実",AND(OR(LEFT(R414,2)="US",LEFT(R414,2)="WO",LEFT(R414,2)="GB",LEFT(R414,2)="EP",LEFT(R414,2)="DE"),OR(MID(R414,3,1)="1",MID(R414,3,1)="2",MID(R414,3,1)="3",MID(R414,3,1)="4",MID(R414,3,1)="5",MID(R414,3,1)="6",MID(R414,3,1)="7",MID(R414,3,1)="8",MID(R414,3,1)="9",MID(R414,3,1)="0"))),IF(COUNTIF(INDIRECT("発明者引用!"&amp;ADDRESS(MATCH(C414,発明者引用!B$1:B$196,0),4)&amp;":"&amp;ADDRESS(MATCH(C414,発明者引用!B$1:B$196,0),17)),R414)+COUNTIF(INDIRECT("発明者引用!"&amp;ADDRESS(MATCH(C414,発明者引用!B$1:B$196,0),4)&amp;":"&amp;ADDRESS(MATCH(C414,発明者引用!B$1:B$196,0),17)),#REF!)+COUNTIF(INDIRECT("発明者引用!"&amp;ADDRESS(MATCH(C414,発明者引用!B$1:B$196,0),4)&amp;":"&amp;ADDRESS(MATCH(C414,発明者引用!B$1:B$196,0),17)),T414)&gt;0,"Yes","No"),"")</f>
        <v/>
      </c>
      <c r="AP414" s="58" t="str">
        <f ca="1">IF(OR(LEFT(R414)="特",LEFT(R414)="実",AND(OR(LEFT(R414,2)="US",LEFT(R414,2)="WO",LEFT(R414,2)="GB",LEFT(R414,2)="EP",LEFT(R414,2)="DE"),OR(MID(R414,3,1)="1",MID(R414,3,1)="2",MID(R414,3,1)="3",MID(R414,3,1)="4",MID(R414,3,1)="5",MID(R414,3,1)="6",MID(R414,3,1)="7",MID(R414,3,1)="8",MID(R414,3,1)="9",MID(R414,3,1)="0"))),IF(VLOOKUP(C414,ファミリ引用特許WO!$A$2:$B$241,2,FALSE)+VLOOKUP(C414,ファミリ引用文献WO!$A$2:$C$241,3,FALSE)=0,"ISR無し",IF(COUNTIF(INDIRECT("ファミリ引用特許WO!"&amp;ADDRESS(MATCH(C414,ファミリ引用特許WO!$A$2:$A$241,0),1)&amp;":"&amp;ADDRESS(MATCH(C414,ファミリ引用特許WO!$A$2:$A$241,0),19)),R414)+COUNTIF(INDIRECT("ファミリ引用特許WO!"&amp;ADDRESS(MATCH(C414,ファミリ引用特許WO!$A$2:$A$241,0),1)&amp;":"&amp;ADDRESS(MATCH(C414,ファミリ引用特許WO!$A$2:$A$241,0),19)),S414)+COUNTIF(INDIRECT("ファミリ引用特許WO!"&amp;ADDRESS(MATCH(C414,ファミリ引用特許WO!$A$2:$A$241,0),1)&amp;":"&amp;ADDRESS(MATCH(C414,ファミリ引用特許WO!$A$2:$A$241,0),19)),T414)+COUNTIF(INDIRECT("ファミリ引用特許WO!"&amp;ADDRESS(MATCH(C414,ファミリ引用特許WO!$A$2:$A$241,0),1)&amp;":"&amp;ADDRESS(MATCH(C414,ファミリ引用特許WO!$A$2:$A$241,0),19)),W414)+COUNTIF(INDIRECT("ファミリ引用特許WO!"&amp;ADDRESS(MATCH(C414,ファミリ引用特許WO!$A$2:$A$241,0),1)&amp;":"&amp;ADDRESS(MATCH(C414,ファミリ引用特許WO!$A$2:$A$241,0),19)),Y414)&gt;0,"Yes","No")),"")</f>
        <v/>
      </c>
      <c r="AQ414" s="55" t="str">
        <f ca="1">IF(OR(LEFT(R414)="特",LEFT(R414)="実",AND(OR(LEFT(R414,2)="US",LEFT(R414,2)="WO",LEFT(R414,2)="GB",LEFT(R414,2)="EP",LEFT(R414,2)="DE"),OR(MID(R414,3,1)="1",MID(R414,3,1)="2",MID(R414,3,1)="3",MID(R414,3,1)="4",MID(R414,3,1)="5",MID(R414,3,1)="6",MID(R414,3,1)="7",MID(R414,3,1)="8",MID(R414,3,1)="9",MID(R414,3,1)="0"))),IF(VLOOKUP(C414,'ファミリ引用特許表記修正（ex.A2→A）'!$A$2:$B$241,2,FALSE)=0,"family無し",IF(COUNTIF(INDIRECT("'ファミリ引用特許表記修正（ex.A2→A）'!"&amp;ADDRESS(MATCH(C414,'ファミリ引用特許表記修正（ex.A2→A）'!$A$2:$A$241,0),1)&amp;":"&amp;ADDRESS(MATCH(C414,'ファミリ引用特許表記修正（ex.A2→A）'!$A$2:$A$241,0),171)),R414)+COUNTIF(INDIRECT("'ファミリ引用特許表記修正（ex.A2→A）'!"&amp;ADDRESS(MATCH(C414,'ファミリ引用特許表記修正（ex.A2→A）'!$A$2:$A$241,0),1)&amp;":"&amp;ADDRESS(MATCH(C414,'ファミリ引用特許表記修正（ex.A2→A）'!$A$2:$A$241,0),171)),S414)+COUNTIF(INDIRECT("'ファミリ引用特許表記修正（ex.A2→A）'!"&amp;ADDRESS(MATCH(C414,'ファミリ引用特許表記修正（ex.A2→A）'!$A$2:$A$241,0),1)&amp;":"&amp;ADDRESS(MATCH(C414,'ファミリ引用特許表記修正（ex.A2→A）'!$A$2:$A$241,0),171)),T414)+COUNTIF(INDIRECT("'ファミリ引用特許表記修正（ex.A2→A）'!"&amp;ADDRESS(MATCH(C414,'ファミリ引用特許表記修正（ex.A2→A）'!$A$2:$A$241,0),1)&amp;":"&amp;ADDRESS(MATCH(C414,'ファミリ引用特許表記修正（ex.A2→A）'!$A$2:$A$241,0),171)),W414)+COUNTIF(INDIRECT("'ファミリ引用特許表記修正（ex.A2→A）'!"&amp;ADDRESS(MATCH(C414,'ファミリ引用特許表記修正（ex.A2→A）'!$A$2:$A$241,0),1)&amp;":"&amp;ADDRESS(MATCH(C414,'ファミリ引用特許表記修正（ex.A2→A）'!$A$2:$A$241,0),171)),Y414)&gt;0,"Yes","No")),"")</f>
        <v/>
      </c>
      <c r="AR414" s="193" t="str">
        <f>IF(OR(LEFT(R414)="特",LEFT(R414)="実",AND(OR(LEFT(R414,2)="US",LEFT(R414,2)="WO",LEFT(R414,2)="GB",LEFT(R414,2)="EP",LEFT(R414,2)="DE"),OR(MID(R414,3,1)="1",MID(R414,3,1)="2",MID(R414,3,1)="3",MID(R414,3,1)="4",MID(R414,3,1)="5",MID(R414,3,1)="6",MID(R414,3,1)="7",MID(R414,3,1)="8",MID(R414,3,1)="9",MID(R414,3,1)="0",))),"",VLOOKUP($C414,ファミリ発明者引用文献!A$3:B$235,2,FALSE))</f>
        <v>,,</v>
      </c>
      <c r="AS414" s="55" t="str">
        <f>VLOOKUP(C414,ファミリ引用文献WO!A$2:B$241,2,FALSE)</f>
        <v/>
      </c>
      <c r="AT414" s="58" t="str">
        <f>VLOOKUP(C414,ファミリ引用文献!A$3:B$242,2,FALSE)</f>
        <v/>
      </c>
      <c r="AU414" s="58" t="str">
        <f>VLOOKUP(C414,審判データ!AH$2:BT$379,39,FALSE)</f>
        <v xml:space="preserve"> </v>
      </c>
      <c r="AV414" s="62" t="str">
        <f ca="1">IF(INDIRECT("審判データ!"&amp;ADDRESS(MATCH(C414,審判データ!$AH$1:$AH$379,0),32))="早期審査の対象とする","早期審査","")</f>
        <v/>
      </c>
      <c r="AW414" s="665" t="str">
        <f t="shared" si="31"/>
        <v/>
      </c>
      <c r="AX414" s="666" t="str">
        <f>IF(LEFT(AE414,3)="日本特",IF(LEFT(C414)="特",VLOOKUP(C414,'本件、証拠文献テーマコード'!G$2:I$376,3,FALSE),VLOOKUP(C414,'本件、証拠文献テーマコード'!B$2:I$376,8,FALSE)),"")</f>
        <v/>
      </c>
      <c r="AY414" s="666" t="str">
        <f>IF(LEFT(AE414,3)="日本特",IF(OR(MID(R414,2,1)="開",MID(R414,2,1)="表",MID(R414,2,1)="登"),VLOOKUP(R414,'本件、証拠文献テーマコード'!C$2:I$379,7,FALSE),VLOOKUP(R414,'本件、証拠文献テーマコード'!G$2:I$379,3,FALSE)),"")</f>
        <v/>
      </c>
      <c r="AZ414" s="54">
        <f ca="1">INDIRECT("審判データ!"&amp;ADDRESS(MATCH(C414,審判データ!$AH$1:$AH$379,0),20))</f>
        <v>2010</v>
      </c>
    </row>
    <row r="415" spans="1:52" x14ac:dyDescent="0.15">
      <c r="A415" s="511" t="s">
        <v>23193</v>
      </c>
      <c r="B415" s="586" t="str">
        <f ca="1">IF(A415="",B414,INDIRECT("審判データ!"&amp;ADDRESS(MATCH(A415,審判データ!$HC$1:$HC$379,0),20))&amp;" / "&amp;INDIRECT("審判データ!"&amp;ADDRESS(MATCH(A415,審判データ!$HC$1:$HC$379,0),21)))</f>
        <v>2010 / 29-2</v>
      </c>
      <c r="C415" s="514">
        <v>3489668</v>
      </c>
      <c r="D415" s="511" t="s">
        <v>11325</v>
      </c>
      <c r="E415" s="163" t="str">
        <f ca="1">INDIRECT("審判データ!"&amp;ADDRESS(MATCH(C415,審判データ!$AH$1:$AH$379,0),55))</f>
        <v>スガツネ工業株式会社</v>
      </c>
      <c r="F415" s="43" t="str">
        <f ca="1">INDIRECT("審判データ!"&amp;ADDRESS(MATCH(C415,審判データ!$AH$1:$AH$379,0),56))</f>
        <v>今井　克也</v>
      </c>
      <c r="G415" s="43" t="str">
        <f ca="1">INDIRECT("審判データ!"&amp;ADDRESS(MATCH(C415,審判データ!$AH$1:$AH$379,0),72))</f>
        <v>CN01275517A;CN01105222C;HK01032033A;特開2000-337008;特許03489668;特開2001-193727;特開2001-182421;特許03471743;特開2002-155927;特許03626434;特開2003-343545;US6305050</v>
      </c>
      <c r="H415" s="43" t="str">
        <f ca="1">INDIRECT("審判データ!"&amp;ADDRESS(MATCH(C415,審判データ!$AH$1:$AH$379,0),41))</f>
        <v>E05D 11/08</v>
      </c>
      <c r="I415" s="43" t="str">
        <f ca="1">INDIRECT("審判データ!"&amp;ADDRESS(MATCH(C415,審判データ!$AH$1:$AH$379,0),49))</f>
        <v>E05D  11/08@AFI(JP);E05D   7/10@ALN(EP);E05D  11/10@ALI(EP);F16C  11/04@ALI(JP);F16C  11/10@ALI(JP);G06F   1/16@ALI(EP);H01H   3/16@ALN(EP);H04M   1/02@ALI(EP)</v>
      </c>
      <c r="J415" s="43" t="str">
        <f ca="1">INDIRECT("審判データ!"&amp;ADDRESS(MATCH(C415,審判データ!$AH$1:$AH$379,0),51))</f>
        <v>E05D 11/08        B;F16C 11/04        F;F16C 11/10        C</v>
      </c>
      <c r="K415" s="43" t="str">
        <f ca="1">INDIRECT("審判データ!"&amp;ADDRESS(MATCH(C415,審判データ!$AH$1:$AH$379,0),53))</f>
        <v>3J105 AA12;3J105 AB02;3J105 AB14;3J105 AB24;3J105 BA22;3J105 DA15;3J105 DA23</v>
      </c>
      <c r="L415" s="711"/>
      <c r="M415" s="707"/>
      <c r="N415" s="712"/>
      <c r="O415" s="713"/>
      <c r="P415" s="714"/>
      <c r="Q415" s="706"/>
      <c r="R415" s="707"/>
      <c r="S415" s="706" t="str">
        <f>IF(OR(LEFT(R415)="特",LEFT(R415)="実"),VLOOKUP(R415,'証拠（JP特許）'!$B$2:$D$299,2,FALSE),IF(AND(OR(LEFT(R415,2)="US",LEFT(R415,2)="WO",LEFT(R415,2)="GB",LEFT(R415,2)="EP",LEFT(R415,2)="DE"),OR(MID(R415,3,1)="1",MID(R415,3,1)="2",MID(R415,3,1)="3",MID(R415,3,1)="4",MID(R415,3,1)="5",MID(R415,3,1)="6",MID(R415,3,1)="7",MID(R415,3,1)="8",MID(R415,3,1)="9",MID(R415,3,1)="0")),VLOOKUP(R415,'証拠（WW特許）'!$B$2:$C$90,2,FALSE),"_"))</f>
        <v>_</v>
      </c>
      <c r="T415" s="707" t="str">
        <f>IF(OR(LEFT(R415)="特",LEFT(R415)="実"),VLOOKUP(R415,'証拠（JP特許）'!$B$2:$E$299,4,FALSE),"_")</f>
        <v>_</v>
      </c>
      <c r="U415" s="707"/>
      <c r="V415" s="706"/>
      <c r="W415" s="708" t="str">
        <f t="shared" si="27"/>
        <v/>
      </c>
      <c r="X415" s="709"/>
      <c r="Y415" s="709" t="str">
        <f t="shared" si="28"/>
        <v/>
      </c>
      <c r="Z415" s="91" t="str">
        <f ca="1">IF(OR(LEFT(R415)="特",LEFT(R415)="実",AND(OR(LEFT(R415,2)="US",LEFT(R415,2)="WO",LEFT(R415,2)="GB",LEFT(R415,2)="EP",LEFT(R415,2)="DE"),OR(MID(R415,3,1)="1",MID(R415,3,1)="2",MID(R415,3,1)="3",MID(R415,3,1)="4",MID(R415,3,1)="5",MID(R415,3,1)="6",MID(R415,3,1)="7",MID(R415,3,1)="8",MID(R415,3,1)="9",MID(R415,3,1)="0",))),IF(COUNTIF(INDIRECT("拒絶理由・拒絶査定・異議申立!"&amp;ADDRESS(MATCH(C415,拒絶理由・拒絶査定・異議申立!B$1:B$1000,0),3)&amp;":"&amp;ADDRESS(MATCH(C415,拒絶理由・拒絶査定・異議申立!B$1:B$1000,0),50)),R415)+COUNTIF(INDIRECT("拒絶理由・拒絶査定・異議申立!"&amp;ADDRESS(MATCH(C415,拒絶理由・拒絶査定・異議申立!B$1:B$1000,0),3)&amp;":"&amp;ADDRESS(MATCH(C415,拒絶理由・拒絶査定・異議申立!B$1:B$1000,0),50)),T415)&gt;0,"Yes","No"),"")</f>
        <v/>
      </c>
      <c r="AA415" s="92" t="str">
        <f ca="1">IF(OR(LEFT(R415)="特",LEFT(R415)="実",AND(OR(LEFT(R415,2)="US",LEFT(R415,2)="WO",LEFT(R415,2)="GB",LEFT(R415,2)="EP",LEFT(R415,2)="DE"),OR(MID(R415,3,1)="1",MID(R415,3,1)="2",MID(R415,3,1)="3",MID(R415,3,1)="4",MID(R415,3,1)="5",MID(R415,3,1)="6",MID(R415,3,1)="7",MID(R415,3,1)="8",MID(R415,3,1)="9",MID(R415,3,1)="0",))),IF(COUNTIF(INDIRECT("先行技術調査・登録査定!"&amp;ADDRESS(MATCH(C415,先行技術調査・登録査定!B$1:B$1000,0),3)&amp;":"&amp;ADDRESS(MATCH(C415,先行技術調査・登録査定!B$1:B$1000,0),49)),R415)+COUNTIF(INDIRECT("先行技術調査・登録査定!"&amp;ADDRESS(MATCH(C415,先行技術調査・登録査定!B$1:B$1000,0),3)&amp;":"&amp;ADDRESS(MATCH(C415,先行技術調査・登録査定!B$1:B$1000,0),49)),T415)&gt;0,"Yes","No"),"")</f>
        <v/>
      </c>
      <c r="AB415" s="169" t="str">
        <f t="shared" ca="1" si="30"/>
        <v/>
      </c>
      <c r="AC415" s="94" t="str">
        <f>IF(OR(LEFT(R415)="特",LEFT(R415)="実",AND(OR(LEFT(R415,2)="US",LEFT(R415,2)="WO",LEFT(R415,2)="GB",LEFT(R415,2)="EP",LEFT(R415,2)="DE"),OR(MID(R415,3,1)="1",MID(R415,3,1)="2",MID(R415,3,1)="3",MID(R415,3,1)="4",MID(R415,3,1)="5",MID(R415,3,1)="6",MID(R415,3,1)="7",MID(R415,3,1)="8",MID(R415,3,1)="9",MID(R415,3,1)="0",))),"",VLOOKUP($C415,非特許文献リスト!$A$2:$C$196,2,FALSE))</f>
        <v/>
      </c>
      <c r="AD415" s="95" t="str">
        <f>IF(OR(LEFT(R415)="特",LEFT(R415)="実",AND(OR(LEFT(R415,2)="US",LEFT(R415,2)="WO",LEFT(R415,2)="GB",LEFT(R415,2)="EP",LEFT(R415,2)="DE"),OR(MID(R415,3,1)="1",MID(R415,3,1)="2",MID(R415,3,1)="3",MID(R415,3,1)="4",MID(R415,3,1)="5",MID(R415,3,1)="6",MID(R415,3,1)="7",MID(R415,3,1)="8",MID(R415,3,1)="9",MID(R415,3,1)="0",))),"",VLOOKUP($C415,非特許文献リスト!$A$2:$C$196,3,FALSE))</f>
        <v/>
      </c>
      <c r="AE415" s="175" t="str">
        <f t="shared" si="29"/>
        <v/>
      </c>
      <c r="AF415" s="176" t="str">
        <f>IF(OR(LEFT(R415)="特",LEFT(R415)="実"),VLOOKUP(R415,'証拠（JP特許）'!$B$2:$AB$299,10,FALSE),IF(AND(OR(LEFT(R415,2)="US",LEFT(R415,2)="WO",LEFT(R415,2)="GB",LEFT(R415,2)="EP",LEFT(R415,2)="DE"),OR(MID(R415,3,1)="1",MID(R415,3,1)="2",MID(R415,3,1)="3",MID(R415,3,1)="4",MID(R415,3,1)="5",MID(R415,3,1)="6",MID(R415,3,1)="7",MID(R415,3,1)="8",MID(R415,3,1)="9",MID(R415,3,1)="0",)),VLOOKUP(R415,'証拠（WW特許）'!$B$2:$M$90,8,FALSE),""))</f>
        <v/>
      </c>
      <c r="AG415" s="176" t="str">
        <f>IF(OR(LEFT(R415)="特",LEFT(R415)="実"),VLOOKUP(R415,'証拠（JP特許）'!$B$2:$AB$299,26,FALSE),IF(AND(OR(LEFT(R415,2)="US",LEFT(R415,2)="WO",LEFT(R415,2)="GB",LEFT(R415,2)="EP",LEFT(R415,2)="DE"),OR(MID(R415,3,1)="1",MID(R415,3,1)="2",MID(R415,3,1)="3",MID(R415,3,1)="4",MID(R415,3,1)="5",MID(R415,3,1)="6",MID(R415,3,1)="7",MID(R415,3,1)="8",MID(R415,3,1)="9",MID(R415,3,1)="0",)),VLOOKUP(R415,'証拠（WW特許）'!$B$2:$M$90,12,FALSE),""))</f>
        <v/>
      </c>
      <c r="AH415" s="58" t="str">
        <f>IF(OR(LEFT(R415)="特",LEFT(R415)="実"),VLOOKUP(R415,'証拠（JP特許）'!$B$2:$X$299,20,FALSE),IF(AND(OR(LEFT(R415,2)="US",LEFT(R415,2)="WO",LEFT(R415,2)="GB",LEFT(R415,2)="EP",LEFT(R415,2)="DE"),OR(MID(R415,3,1)="1",MID(R415,3,1)="2",MID(R415,3,1)="3",MID(R415,3,1)="4",MID(R415,3,1)="5",MID(R415,3,1)="6",MID(R415,3,1)="7",MID(R415,3,1)="8",MID(R415,3,1)="9",MID(R415,3,1)="0",)),VLOOKUP(R415,'証拠（WW特許）'!$B$2:$U$90,20,FALSE),""))</f>
        <v/>
      </c>
      <c r="AI415" s="58" t="str">
        <f>IF(OR(LEFT(R415)="特",LEFT(R415)="実"),VLOOKUP(R415,'証拠（JP特許）'!$B$2:$X$299,21,FALSE),"")</f>
        <v/>
      </c>
      <c r="AJ415" s="58" t="str">
        <f>IF(OR(LEFT(R415)="特",LEFT(R415)="実"),VLOOKUP(R415,'証拠（JP特許）'!$B$2:$X$299,22,FALSE),"")</f>
        <v/>
      </c>
      <c r="AK415" s="59" t="str">
        <f>IF(OR(LEFT(R415)="特",LEFT(R415)="実"),VLOOKUP(R415,'証拠（JP特許）'!$B$2:$X$299,17,FALSE),IF(AND(OR(LEFT(R415,2)="US",LEFT(R415,2)="WO",LEFT(R415,2)="GB",LEFT(R415,2)="EP",LEFT(R415,2)="DE"),OR(MID(R415,3,1)="1",MID(R415,3,1)="2",MID(R415,3,1)="3",MID(R415,3,1)="4",MID(R415,3,1)="5",MID(R415,3,1)="6",MID(R415,3,1)="7",MID(R415,3,1)="8",MID(R415,3,1)="9",MID(R415,3,1)="0",)),VLOOKUP(R415,'証拠（WW特許）'!$B$2:$U$90,16,FALSE),""))</f>
        <v/>
      </c>
      <c r="AL415" s="58"/>
      <c r="AM415" s="58"/>
      <c r="AN415" s="58"/>
      <c r="AO415" s="58" t="str">
        <f ca="1">IF(OR(LEFT(R415)="特",LEFT(R415)="実",AND(OR(LEFT(R415,2)="US",LEFT(R415,2)="WO",LEFT(R415,2)="GB",LEFT(R415,2)="EP",LEFT(R415,2)="DE"),OR(MID(R415,3,1)="1",MID(R415,3,1)="2",MID(R415,3,1)="3",MID(R415,3,1)="4",MID(R415,3,1)="5",MID(R415,3,1)="6",MID(R415,3,1)="7",MID(R415,3,1)="8",MID(R415,3,1)="9",MID(R415,3,1)="0"))),IF(COUNTIF(INDIRECT("発明者引用!"&amp;ADDRESS(MATCH(C415,発明者引用!B$1:B$196,0),4)&amp;":"&amp;ADDRESS(MATCH(C415,発明者引用!B$1:B$196,0),17)),R415)+COUNTIF(INDIRECT("発明者引用!"&amp;ADDRESS(MATCH(C415,発明者引用!B$1:B$196,0),4)&amp;":"&amp;ADDRESS(MATCH(C415,発明者引用!B$1:B$196,0),17)),#REF!)+COUNTIF(INDIRECT("発明者引用!"&amp;ADDRESS(MATCH(C415,発明者引用!B$1:B$196,0),4)&amp;":"&amp;ADDRESS(MATCH(C415,発明者引用!B$1:B$196,0),17)),T415)&gt;0,"Yes","No"),"")</f>
        <v/>
      </c>
      <c r="AP415" s="58" t="str">
        <f ca="1">IF(OR(LEFT(R415)="特",LEFT(R415)="実",AND(OR(LEFT(R415,2)="US",LEFT(R415,2)="WO",LEFT(R415,2)="GB",LEFT(R415,2)="EP",LEFT(R415,2)="DE"),OR(MID(R415,3,1)="1",MID(R415,3,1)="2",MID(R415,3,1)="3",MID(R415,3,1)="4",MID(R415,3,1)="5",MID(R415,3,1)="6",MID(R415,3,1)="7",MID(R415,3,1)="8",MID(R415,3,1)="9",MID(R415,3,1)="0"))),IF(VLOOKUP(C415,ファミリ引用特許WO!$A$2:$B$241,2,FALSE)+VLOOKUP(C415,ファミリ引用文献WO!$A$2:$C$241,3,FALSE)=0,"ISR無し",IF(COUNTIF(INDIRECT("ファミリ引用特許WO!"&amp;ADDRESS(MATCH(C415,ファミリ引用特許WO!$A$2:$A$241,0),1)&amp;":"&amp;ADDRESS(MATCH(C415,ファミリ引用特許WO!$A$2:$A$241,0),19)),R415)+COUNTIF(INDIRECT("ファミリ引用特許WO!"&amp;ADDRESS(MATCH(C415,ファミリ引用特許WO!$A$2:$A$241,0),1)&amp;":"&amp;ADDRESS(MATCH(C415,ファミリ引用特許WO!$A$2:$A$241,0),19)),S415)+COUNTIF(INDIRECT("ファミリ引用特許WO!"&amp;ADDRESS(MATCH(C415,ファミリ引用特許WO!$A$2:$A$241,0),1)&amp;":"&amp;ADDRESS(MATCH(C415,ファミリ引用特許WO!$A$2:$A$241,0),19)),T415)+COUNTIF(INDIRECT("ファミリ引用特許WO!"&amp;ADDRESS(MATCH(C415,ファミリ引用特許WO!$A$2:$A$241,0),1)&amp;":"&amp;ADDRESS(MATCH(C415,ファミリ引用特許WO!$A$2:$A$241,0),19)),W415)+COUNTIF(INDIRECT("ファミリ引用特許WO!"&amp;ADDRESS(MATCH(C415,ファミリ引用特許WO!$A$2:$A$241,0),1)&amp;":"&amp;ADDRESS(MATCH(C415,ファミリ引用特許WO!$A$2:$A$241,0),19)),Y415)&gt;0,"Yes","No")),"")</f>
        <v/>
      </c>
      <c r="AQ415" s="55" t="str">
        <f ca="1">IF(OR(LEFT(R415)="特",LEFT(R415)="実",AND(OR(LEFT(R415,2)="US",LEFT(R415,2)="WO",LEFT(R415,2)="GB",LEFT(R415,2)="EP",LEFT(R415,2)="DE"),OR(MID(R415,3,1)="1",MID(R415,3,1)="2",MID(R415,3,1)="3",MID(R415,3,1)="4",MID(R415,3,1)="5",MID(R415,3,1)="6",MID(R415,3,1)="7",MID(R415,3,1)="8",MID(R415,3,1)="9",MID(R415,3,1)="0"))),IF(VLOOKUP(C415,'ファミリ引用特許表記修正（ex.A2→A）'!$A$2:$B$241,2,FALSE)=0,"family無し",IF(COUNTIF(INDIRECT("'ファミリ引用特許表記修正（ex.A2→A）'!"&amp;ADDRESS(MATCH(C415,'ファミリ引用特許表記修正（ex.A2→A）'!$A$2:$A$241,0),1)&amp;":"&amp;ADDRESS(MATCH(C415,'ファミリ引用特許表記修正（ex.A2→A）'!$A$2:$A$241,0),171)),R415)+COUNTIF(INDIRECT("'ファミリ引用特許表記修正（ex.A2→A）'!"&amp;ADDRESS(MATCH(C415,'ファミリ引用特許表記修正（ex.A2→A）'!$A$2:$A$241,0),1)&amp;":"&amp;ADDRESS(MATCH(C415,'ファミリ引用特許表記修正（ex.A2→A）'!$A$2:$A$241,0),171)),S415)+COUNTIF(INDIRECT("'ファミリ引用特許表記修正（ex.A2→A）'!"&amp;ADDRESS(MATCH(C415,'ファミリ引用特許表記修正（ex.A2→A）'!$A$2:$A$241,0),1)&amp;":"&amp;ADDRESS(MATCH(C415,'ファミリ引用特許表記修正（ex.A2→A）'!$A$2:$A$241,0),171)),T415)+COUNTIF(INDIRECT("'ファミリ引用特許表記修正（ex.A2→A）'!"&amp;ADDRESS(MATCH(C415,'ファミリ引用特許表記修正（ex.A2→A）'!$A$2:$A$241,0),1)&amp;":"&amp;ADDRESS(MATCH(C415,'ファミリ引用特許表記修正（ex.A2→A）'!$A$2:$A$241,0),171)),W415)+COUNTIF(INDIRECT("'ファミリ引用特許表記修正（ex.A2→A）'!"&amp;ADDRESS(MATCH(C415,'ファミリ引用特許表記修正（ex.A2→A）'!$A$2:$A$241,0),1)&amp;":"&amp;ADDRESS(MATCH(C415,'ファミリ引用特許表記修正（ex.A2→A）'!$A$2:$A$241,0),171)),Y415)&gt;0,"Yes","No")),"")</f>
        <v/>
      </c>
      <c r="AR415" s="193" t="str">
        <f>IF(OR(LEFT(R415)="特",LEFT(R415)="実",AND(OR(LEFT(R415,2)="US",LEFT(R415,2)="WO",LEFT(R415,2)="GB",LEFT(R415,2)="EP",LEFT(R415,2)="DE"),OR(MID(R415,3,1)="1",MID(R415,3,1)="2",MID(R415,3,1)="3",MID(R415,3,1)="4",MID(R415,3,1)="5",MID(R415,3,1)="6",MID(R415,3,1)="7",MID(R415,3,1)="8",MID(R415,3,1)="9",MID(R415,3,1)="0",))),"",VLOOKUP($C415,ファミリ発明者引用文献!A$3:B$235,2,FALSE))</f>
        <v>,,</v>
      </c>
      <c r="AS415" s="55" t="str">
        <f>VLOOKUP(C415,ファミリ引用文献WO!A$2:B$241,2,FALSE)</f>
        <v/>
      </c>
      <c r="AT415" s="58" t="str">
        <f>VLOOKUP(C415,ファミリ引用文献!A$3:B$242,2,FALSE)</f>
        <v/>
      </c>
      <c r="AU415" s="58" t="str">
        <f>VLOOKUP(C415,審判データ!AH$2:BT$379,39,FALSE)</f>
        <v>CN01275517A;CN01105222C;HK01032033A;特開2000-337008;特許03489668;特開2001-193727;特開2001-182421;特許03471743;特開2002-155927;特許03626434;特開2003-343545;US6305050</v>
      </c>
      <c r="AV415" s="62" t="str">
        <f ca="1">IF(INDIRECT("審判データ!"&amp;ADDRESS(MATCH(C415,審判データ!$AH$1:$AH$379,0),32))="早期審査の対象とする","早期審査","")</f>
        <v/>
      </c>
      <c r="AW415" s="665" t="str">
        <f t="shared" si="31"/>
        <v/>
      </c>
      <c r="AX415" s="666" t="str">
        <f>IF(LEFT(AE415,3)="日本特",IF(LEFT(C415)="特",VLOOKUP(C415,'本件、証拠文献テーマコード'!G$2:I$376,3,FALSE),VLOOKUP(C415,'本件、証拠文献テーマコード'!B$2:I$376,8,FALSE)),"")</f>
        <v/>
      </c>
      <c r="AY415" s="666" t="str">
        <f>IF(LEFT(AE415,3)="日本特",IF(OR(MID(R415,2,1)="開",MID(R415,2,1)="表",MID(R415,2,1)="登"),VLOOKUP(R415,'本件、証拠文献テーマコード'!C$2:I$379,7,FALSE),VLOOKUP(R415,'本件、証拠文献テーマコード'!G$2:I$379,3,FALSE)),"")</f>
        <v/>
      </c>
      <c r="AZ415" s="54">
        <f ca="1">INDIRECT("審判データ!"&amp;ADDRESS(MATCH(C415,審判データ!$AH$1:$AH$379,0),20))</f>
        <v>2010</v>
      </c>
    </row>
    <row r="416" spans="1:52" x14ac:dyDescent="0.15">
      <c r="A416" s="511" t="s">
        <v>23194</v>
      </c>
      <c r="B416" s="586" t="str">
        <f ca="1">IF(A416="",B415,INDIRECT("審判データ!"&amp;ADDRESS(MATCH(A416,審判データ!$HC$1:$HC$379,0),20))&amp;" / "&amp;INDIRECT("審判データ!"&amp;ADDRESS(MATCH(A416,審判データ!$HC$1:$HC$379,0),21)))</f>
        <v>2010 / 29-2</v>
      </c>
      <c r="C416" s="514">
        <v>4021588</v>
      </c>
      <c r="D416" s="511" t="s">
        <v>11385</v>
      </c>
      <c r="E416" s="163" t="str">
        <f ca="1">INDIRECT("審判データ!"&amp;ADDRESS(MATCH(C416,審判データ!$AH$1:$AH$379,0),55))</f>
        <v>株式会社奥村組</v>
      </c>
      <c r="F416" s="43" t="str">
        <f ca="1">INDIRECT("審判データ!"&amp;ADDRESS(MATCH(C416,審判データ!$AH$1:$AH$379,0),56))</f>
        <v>上西　隆;細矢　博;若林　康弘;末岡　和久</v>
      </c>
      <c r="G416" s="43" t="str">
        <f ca="1">INDIRECT("審判データ!"&amp;ADDRESS(MATCH(C416,審判データ!$AH$1:$AH$379,0),72))</f>
        <v xml:space="preserve"> </v>
      </c>
      <c r="H416" s="43" t="str">
        <f ca="1">INDIRECT("審判データ!"&amp;ADDRESS(MATCH(C416,審判データ!$AH$1:$AH$379,0),41))</f>
        <v>E04B  1/16;E04B  5/32;E04B  5/38;E04G 11/40;E04G 21/02    103</v>
      </c>
      <c r="I416" s="43" t="str">
        <f ca="1">INDIRECT("審判データ!"&amp;ADDRESS(MATCH(C416,審判データ!$AH$1:$AH$379,0),49))</f>
        <v>E04B   1/16@AFI(JP);E04B   5/32@AFI(JP);E04B   5/38@ALI(JP);E04G  11/40@ALI(JP);E04G  21/02@ALI(JP)</v>
      </c>
      <c r="J416" s="43" t="str">
        <f ca="1">INDIRECT("審判データ!"&amp;ADDRESS(MATCH(C416,審判データ!$AH$1:$AH$379,0),51))</f>
        <v>E04B  5/32        D;E04B  5/38        A;E04B  1/16        A;E04B  1/16        E;E04G 21/02    103 A;E04G 11/40</v>
      </c>
      <c r="K416" s="43" t="str">
        <f ca="1">INDIRECT("審判データ!"&amp;ADDRESS(MATCH(C416,審判データ!$AH$1:$AH$379,0),53))</f>
        <v>2E172 AA05;2E172 DA00;2E172 DB03;2E172 DD00;2E172 DE06;2E177 GB01;2E150 BA12;2E150 BA24;2E150 CA01;2E150 CA03;2E150 HB01;2E150 HB05;2E150 HB06;2E150 HG03;2E150 LA17;2E150 MA02X</v>
      </c>
      <c r="L416" s="711"/>
      <c r="M416" s="707"/>
      <c r="N416" s="712"/>
      <c r="O416" s="713"/>
      <c r="P416" s="714"/>
      <c r="Q416" s="706"/>
      <c r="R416" s="707"/>
      <c r="S416" s="706" t="str">
        <f>IF(OR(LEFT(R416)="特",LEFT(R416)="実"),VLOOKUP(R416,'証拠（JP特許）'!$B$2:$D$299,2,FALSE),IF(AND(OR(LEFT(R416,2)="US",LEFT(R416,2)="WO",LEFT(R416,2)="GB",LEFT(R416,2)="EP",LEFT(R416,2)="DE"),OR(MID(R416,3,1)="1",MID(R416,3,1)="2",MID(R416,3,1)="3",MID(R416,3,1)="4",MID(R416,3,1)="5",MID(R416,3,1)="6",MID(R416,3,1)="7",MID(R416,3,1)="8",MID(R416,3,1)="9",MID(R416,3,1)="0")),VLOOKUP(R416,'証拠（WW特許）'!$B$2:$C$90,2,FALSE),"_"))</f>
        <v>_</v>
      </c>
      <c r="T416" s="707" t="str">
        <f>IF(OR(LEFT(R416)="特",LEFT(R416)="実"),VLOOKUP(R416,'証拠（JP特許）'!$B$2:$E$299,4,FALSE),"_")</f>
        <v>_</v>
      </c>
      <c r="U416" s="707"/>
      <c r="V416" s="706"/>
      <c r="W416" s="708" t="str">
        <f t="shared" si="27"/>
        <v/>
      </c>
      <c r="X416" s="709"/>
      <c r="Y416" s="709" t="str">
        <f t="shared" si="28"/>
        <v/>
      </c>
      <c r="Z416" s="91" t="str">
        <f ca="1">IF(OR(LEFT(R416)="特",LEFT(R416)="実",AND(OR(LEFT(R416,2)="US",LEFT(R416,2)="WO",LEFT(R416,2)="GB",LEFT(R416,2)="EP",LEFT(R416,2)="DE"),OR(MID(R416,3,1)="1",MID(R416,3,1)="2",MID(R416,3,1)="3",MID(R416,3,1)="4",MID(R416,3,1)="5",MID(R416,3,1)="6",MID(R416,3,1)="7",MID(R416,3,1)="8",MID(R416,3,1)="9",MID(R416,3,1)="0",))),IF(COUNTIF(INDIRECT("拒絶理由・拒絶査定・異議申立!"&amp;ADDRESS(MATCH(C416,拒絶理由・拒絶査定・異議申立!B$1:B$1000,0),3)&amp;":"&amp;ADDRESS(MATCH(C416,拒絶理由・拒絶査定・異議申立!B$1:B$1000,0),50)),R416)+COUNTIF(INDIRECT("拒絶理由・拒絶査定・異議申立!"&amp;ADDRESS(MATCH(C416,拒絶理由・拒絶査定・異議申立!B$1:B$1000,0),3)&amp;":"&amp;ADDRESS(MATCH(C416,拒絶理由・拒絶査定・異議申立!B$1:B$1000,0),50)),T416)&gt;0,"Yes","No"),"")</f>
        <v/>
      </c>
      <c r="AA416" s="92" t="str">
        <f ca="1">IF(OR(LEFT(R416)="特",LEFT(R416)="実",AND(OR(LEFT(R416,2)="US",LEFT(R416,2)="WO",LEFT(R416,2)="GB",LEFT(R416,2)="EP",LEFT(R416,2)="DE"),OR(MID(R416,3,1)="1",MID(R416,3,1)="2",MID(R416,3,1)="3",MID(R416,3,1)="4",MID(R416,3,1)="5",MID(R416,3,1)="6",MID(R416,3,1)="7",MID(R416,3,1)="8",MID(R416,3,1)="9",MID(R416,3,1)="0",))),IF(COUNTIF(INDIRECT("先行技術調査・登録査定!"&amp;ADDRESS(MATCH(C416,先行技術調査・登録査定!B$1:B$1000,0),3)&amp;":"&amp;ADDRESS(MATCH(C416,先行技術調査・登録査定!B$1:B$1000,0),49)),R416)+COUNTIF(INDIRECT("先行技術調査・登録査定!"&amp;ADDRESS(MATCH(C416,先行技術調査・登録査定!B$1:B$1000,0),3)&amp;":"&amp;ADDRESS(MATCH(C416,先行技術調査・登録査定!B$1:B$1000,0),49)),T416)&gt;0,"Yes","No"),"")</f>
        <v/>
      </c>
      <c r="AB416" s="169" t="str">
        <f t="shared" ca="1" si="30"/>
        <v/>
      </c>
      <c r="AC416" s="94" t="str">
        <f>IF(OR(LEFT(R416)="特",LEFT(R416)="実",AND(OR(LEFT(R416,2)="US",LEFT(R416,2)="WO",LEFT(R416,2)="GB",LEFT(R416,2)="EP",LEFT(R416,2)="DE"),OR(MID(R416,3,1)="1",MID(R416,3,1)="2",MID(R416,3,1)="3",MID(R416,3,1)="4",MID(R416,3,1)="5",MID(R416,3,1)="6",MID(R416,3,1)="7",MID(R416,3,1)="8",MID(R416,3,1)="9",MID(R416,3,1)="0",))),"",VLOOKUP($C416,非特許文献リスト!$A$2:$C$196,2,FALSE))</f>
        <v/>
      </c>
      <c r="AD416" s="95" t="str">
        <f>IF(OR(LEFT(R416)="特",LEFT(R416)="実",AND(OR(LEFT(R416,2)="US",LEFT(R416,2)="WO",LEFT(R416,2)="GB",LEFT(R416,2)="EP",LEFT(R416,2)="DE"),OR(MID(R416,3,1)="1",MID(R416,3,1)="2",MID(R416,3,1)="3",MID(R416,3,1)="4",MID(R416,3,1)="5",MID(R416,3,1)="6",MID(R416,3,1)="7",MID(R416,3,1)="8",MID(R416,3,1)="9",MID(R416,3,1)="0",))),"",VLOOKUP($C416,非特許文献リスト!$A$2:$C$196,3,FALSE))</f>
        <v/>
      </c>
      <c r="AE416" s="175" t="str">
        <f t="shared" si="29"/>
        <v/>
      </c>
      <c r="AF416" s="176" t="str">
        <f>IF(OR(LEFT(R416)="特",LEFT(R416)="実"),VLOOKUP(R416,'証拠（JP特許）'!$B$2:$AB$299,10,FALSE),IF(AND(OR(LEFT(R416,2)="US",LEFT(R416,2)="WO",LEFT(R416,2)="GB",LEFT(R416,2)="EP",LEFT(R416,2)="DE"),OR(MID(R416,3,1)="1",MID(R416,3,1)="2",MID(R416,3,1)="3",MID(R416,3,1)="4",MID(R416,3,1)="5",MID(R416,3,1)="6",MID(R416,3,1)="7",MID(R416,3,1)="8",MID(R416,3,1)="9",MID(R416,3,1)="0",)),VLOOKUP(R416,'証拠（WW特許）'!$B$2:$M$90,8,FALSE),""))</f>
        <v/>
      </c>
      <c r="AG416" s="176" t="str">
        <f>IF(OR(LEFT(R416)="特",LEFT(R416)="実"),VLOOKUP(R416,'証拠（JP特許）'!$B$2:$AB$299,26,FALSE),IF(AND(OR(LEFT(R416,2)="US",LEFT(R416,2)="WO",LEFT(R416,2)="GB",LEFT(R416,2)="EP",LEFT(R416,2)="DE"),OR(MID(R416,3,1)="1",MID(R416,3,1)="2",MID(R416,3,1)="3",MID(R416,3,1)="4",MID(R416,3,1)="5",MID(R416,3,1)="6",MID(R416,3,1)="7",MID(R416,3,1)="8",MID(R416,3,1)="9",MID(R416,3,1)="0",)),VLOOKUP(R416,'証拠（WW特許）'!$B$2:$M$90,12,FALSE),""))</f>
        <v/>
      </c>
      <c r="AH416" s="58" t="str">
        <f>IF(OR(LEFT(R416)="特",LEFT(R416)="実"),VLOOKUP(R416,'証拠（JP特許）'!$B$2:$X$299,20,FALSE),IF(AND(OR(LEFT(R416,2)="US",LEFT(R416,2)="WO",LEFT(R416,2)="GB",LEFT(R416,2)="EP",LEFT(R416,2)="DE"),OR(MID(R416,3,1)="1",MID(R416,3,1)="2",MID(R416,3,1)="3",MID(R416,3,1)="4",MID(R416,3,1)="5",MID(R416,3,1)="6",MID(R416,3,1)="7",MID(R416,3,1)="8",MID(R416,3,1)="9",MID(R416,3,1)="0",)),VLOOKUP(R416,'証拠（WW特許）'!$B$2:$U$90,20,FALSE),""))</f>
        <v/>
      </c>
      <c r="AI416" s="58" t="str">
        <f>IF(OR(LEFT(R416)="特",LEFT(R416)="実"),VLOOKUP(R416,'証拠（JP特許）'!$B$2:$X$299,21,FALSE),"")</f>
        <v/>
      </c>
      <c r="AJ416" s="58" t="str">
        <f>IF(OR(LEFT(R416)="特",LEFT(R416)="実"),VLOOKUP(R416,'証拠（JP特許）'!$B$2:$X$299,22,FALSE),"")</f>
        <v/>
      </c>
      <c r="AK416" s="59" t="str">
        <f>IF(OR(LEFT(R416)="特",LEFT(R416)="実"),VLOOKUP(R416,'証拠（JP特許）'!$B$2:$X$299,17,FALSE),IF(AND(OR(LEFT(R416,2)="US",LEFT(R416,2)="WO",LEFT(R416,2)="GB",LEFT(R416,2)="EP",LEFT(R416,2)="DE"),OR(MID(R416,3,1)="1",MID(R416,3,1)="2",MID(R416,3,1)="3",MID(R416,3,1)="4",MID(R416,3,1)="5",MID(R416,3,1)="6",MID(R416,3,1)="7",MID(R416,3,1)="8",MID(R416,3,1)="9",MID(R416,3,1)="0",)),VLOOKUP(R416,'証拠（WW特許）'!$B$2:$U$90,16,FALSE),""))</f>
        <v/>
      </c>
      <c r="AL416" s="58"/>
      <c r="AM416" s="58"/>
      <c r="AN416" s="58"/>
      <c r="AO416" s="58" t="str">
        <f ca="1">IF(OR(LEFT(R416)="特",LEFT(R416)="実",AND(OR(LEFT(R416,2)="US",LEFT(R416,2)="WO",LEFT(R416,2)="GB",LEFT(R416,2)="EP",LEFT(R416,2)="DE"),OR(MID(R416,3,1)="1",MID(R416,3,1)="2",MID(R416,3,1)="3",MID(R416,3,1)="4",MID(R416,3,1)="5",MID(R416,3,1)="6",MID(R416,3,1)="7",MID(R416,3,1)="8",MID(R416,3,1)="9",MID(R416,3,1)="0"))),IF(COUNTIF(INDIRECT("発明者引用!"&amp;ADDRESS(MATCH(C416,発明者引用!B$1:B$196,0),4)&amp;":"&amp;ADDRESS(MATCH(C416,発明者引用!B$1:B$196,0),17)),R416)+COUNTIF(INDIRECT("発明者引用!"&amp;ADDRESS(MATCH(C416,発明者引用!B$1:B$196,0),4)&amp;":"&amp;ADDRESS(MATCH(C416,発明者引用!B$1:B$196,0),17)),#REF!)+COUNTIF(INDIRECT("発明者引用!"&amp;ADDRESS(MATCH(C416,発明者引用!B$1:B$196,0),4)&amp;":"&amp;ADDRESS(MATCH(C416,発明者引用!B$1:B$196,0),17)),T416)&gt;0,"Yes","No"),"")</f>
        <v/>
      </c>
      <c r="AP416" s="58" t="str">
        <f ca="1">IF(OR(LEFT(R416)="特",LEFT(R416)="実",AND(OR(LEFT(R416,2)="US",LEFT(R416,2)="WO",LEFT(R416,2)="GB",LEFT(R416,2)="EP",LEFT(R416,2)="DE"),OR(MID(R416,3,1)="1",MID(R416,3,1)="2",MID(R416,3,1)="3",MID(R416,3,1)="4",MID(R416,3,1)="5",MID(R416,3,1)="6",MID(R416,3,1)="7",MID(R416,3,1)="8",MID(R416,3,1)="9",MID(R416,3,1)="0"))),IF(VLOOKUP(C416,ファミリ引用特許WO!$A$2:$B$241,2,FALSE)+VLOOKUP(C416,ファミリ引用文献WO!$A$2:$C$241,3,FALSE)=0,"ISR無し",IF(COUNTIF(INDIRECT("ファミリ引用特許WO!"&amp;ADDRESS(MATCH(C416,ファミリ引用特許WO!$A$2:$A$241,0),1)&amp;":"&amp;ADDRESS(MATCH(C416,ファミリ引用特許WO!$A$2:$A$241,0),19)),R416)+COUNTIF(INDIRECT("ファミリ引用特許WO!"&amp;ADDRESS(MATCH(C416,ファミリ引用特許WO!$A$2:$A$241,0),1)&amp;":"&amp;ADDRESS(MATCH(C416,ファミリ引用特許WO!$A$2:$A$241,0),19)),S416)+COUNTIF(INDIRECT("ファミリ引用特許WO!"&amp;ADDRESS(MATCH(C416,ファミリ引用特許WO!$A$2:$A$241,0),1)&amp;":"&amp;ADDRESS(MATCH(C416,ファミリ引用特許WO!$A$2:$A$241,0),19)),T416)+COUNTIF(INDIRECT("ファミリ引用特許WO!"&amp;ADDRESS(MATCH(C416,ファミリ引用特許WO!$A$2:$A$241,0),1)&amp;":"&amp;ADDRESS(MATCH(C416,ファミリ引用特許WO!$A$2:$A$241,0),19)),W416)+COUNTIF(INDIRECT("ファミリ引用特許WO!"&amp;ADDRESS(MATCH(C416,ファミリ引用特許WO!$A$2:$A$241,0),1)&amp;":"&amp;ADDRESS(MATCH(C416,ファミリ引用特許WO!$A$2:$A$241,0),19)),Y416)&gt;0,"Yes","No")),"")</f>
        <v/>
      </c>
      <c r="AQ416" s="55" t="str">
        <f ca="1">IF(OR(LEFT(R416)="特",LEFT(R416)="実",AND(OR(LEFT(R416,2)="US",LEFT(R416,2)="WO",LEFT(R416,2)="GB",LEFT(R416,2)="EP",LEFT(R416,2)="DE"),OR(MID(R416,3,1)="1",MID(R416,3,1)="2",MID(R416,3,1)="3",MID(R416,3,1)="4",MID(R416,3,1)="5",MID(R416,3,1)="6",MID(R416,3,1)="7",MID(R416,3,1)="8",MID(R416,3,1)="9",MID(R416,3,1)="0"))),IF(VLOOKUP(C416,'ファミリ引用特許表記修正（ex.A2→A）'!$A$2:$B$241,2,FALSE)=0,"family無し",IF(COUNTIF(INDIRECT("'ファミリ引用特許表記修正（ex.A2→A）'!"&amp;ADDRESS(MATCH(C416,'ファミリ引用特許表記修正（ex.A2→A）'!$A$2:$A$241,0),1)&amp;":"&amp;ADDRESS(MATCH(C416,'ファミリ引用特許表記修正（ex.A2→A）'!$A$2:$A$241,0),171)),R416)+COUNTIF(INDIRECT("'ファミリ引用特許表記修正（ex.A2→A）'!"&amp;ADDRESS(MATCH(C416,'ファミリ引用特許表記修正（ex.A2→A）'!$A$2:$A$241,0),1)&amp;":"&amp;ADDRESS(MATCH(C416,'ファミリ引用特許表記修正（ex.A2→A）'!$A$2:$A$241,0),171)),S416)+COUNTIF(INDIRECT("'ファミリ引用特許表記修正（ex.A2→A）'!"&amp;ADDRESS(MATCH(C416,'ファミリ引用特許表記修正（ex.A2→A）'!$A$2:$A$241,0),1)&amp;":"&amp;ADDRESS(MATCH(C416,'ファミリ引用特許表記修正（ex.A2→A）'!$A$2:$A$241,0),171)),T416)+COUNTIF(INDIRECT("'ファミリ引用特許表記修正（ex.A2→A）'!"&amp;ADDRESS(MATCH(C416,'ファミリ引用特許表記修正（ex.A2→A）'!$A$2:$A$241,0),1)&amp;":"&amp;ADDRESS(MATCH(C416,'ファミリ引用特許表記修正（ex.A2→A）'!$A$2:$A$241,0),171)),W416)+COUNTIF(INDIRECT("'ファミリ引用特許表記修正（ex.A2→A）'!"&amp;ADDRESS(MATCH(C416,'ファミリ引用特許表記修正（ex.A2→A）'!$A$2:$A$241,0),1)&amp;":"&amp;ADDRESS(MATCH(C416,'ファミリ引用特許表記修正（ex.A2→A）'!$A$2:$A$241,0),171)),Y416)&gt;0,"Yes","No")),"")</f>
        <v/>
      </c>
      <c r="AR416" s="193" t="str">
        <f>IF(OR(LEFT(R416)="特",LEFT(R416)="実",AND(OR(LEFT(R416,2)="US",LEFT(R416,2)="WO",LEFT(R416,2)="GB",LEFT(R416,2)="EP",LEFT(R416,2)="DE"),OR(MID(R416,3,1)="1",MID(R416,3,1)="2",MID(R416,3,1)="3",MID(R416,3,1)="4",MID(R416,3,1)="5",MID(R416,3,1)="6",MID(R416,3,1)="7",MID(R416,3,1)="8",MID(R416,3,1)="9",MID(R416,3,1)="0",))),"",VLOOKUP($C416,ファミリ発明者引用文献!A$3:B$235,2,FALSE))</f>
        <v>,,</v>
      </c>
      <c r="AS416" s="55" t="str">
        <f>VLOOKUP(C416,ファミリ引用文献WO!A$2:B$241,2,FALSE)</f>
        <v/>
      </c>
      <c r="AT416" s="58" t="str">
        <f>VLOOKUP(C416,ファミリ引用文献!A$3:B$242,2,FALSE)</f>
        <v/>
      </c>
      <c r="AU416" s="58" t="str">
        <f>VLOOKUP(C416,審判データ!AH$2:BT$379,39,FALSE)</f>
        <v xml:space="preserve"> </v>
      </c>
      <c r="AV416" s="62" t="str">
        <f ca="1">IF(INDIRECT("審判データ!"&amp;ADDRESS(MATCH(C416,審判データ!$AH$1:$AH$379,0),32))="早期審査の対象とする","早期審査","")</f>
        <v/>
      </c>
      <c r="AW416" s="665" t="str">
        <f t="shared" si="31"/>
        <v/>
      </c>
      <c r="AX416" s="666" t="str">
        <f>IF(LEFT(AE416,3)="日本特",IF(LEFT(C416)="特",VLOOKUP(C416,'本件、証拠文献テーマコード'!G$2:I$376,3,FALSE),VLOOKUP(C416,'本件、証拠文献テーマコード'!B$2:I$376,8,FALSE)),"")</f>
        <v/>
      </c>
      <c r="AY416" s="666" t="str">
        <f>IF(LEFT(AE416,3)="日本特",IF(OR(MID(R416,2,1)="開",MID(R416,2,1)="表",MID(R416,2,1)="登"),VLOOKUP(R416,'本件、証拠文献テーマコード'!C$2:I$379,7,FALSE),VLOOKUP(R416,'本件、証拠文献テーマコード'!G$2:I$379,3,FALSE)),"")</f>
        <v/>
      </c>
      <c r="AZ416" s="54">
        <f ca="1">INDIRECT("審判データ!"&amp;ADDRESS(MATCH(C416,審判データ!$AH$1:$AH$379,0),20))</f>
        <v>2010</v>
      </c>
    </row>
    <row r="417" spans="1:52" x14ac:dyDescent="0.15">
      <c r="A417" s="511" t="s">
        <v>23195</v>
      </c>
      <c r="B417" s="586" t="str">
        <f ca="1">IF(A417="",B416,INDIRECT("審判データ!"&amp;ADDRESS(MATCH(A417,審判データ!$HC$1:$HC$379,0),20))&amp;" / "&amp;INDIRECT("審判データ!"&amp;ADDRESS(MATCH(A417,審判データ!$HC$1:$HC$379,0),21)))</f>
        <v>2010 / 29-2</v>
      </c>
      <c r="C417" s="514">
        <v>4041246</v>
      </c>
      <c r="D417" s="511" t="s">
        <v>1596</v>
      </c>
      <c r="E417" s="163" t="str">
        <f ca="1">INDIRECT("審判データ!"&amp;ADDRESS(MATCH(C417,審判データ!$AH$1:$AH$379,0),55))</f>
        <v>株式会社ユニバーサルエンターテインメント</v>
      </c>
      <c r="F417" s="43" t="str">
        <f ca="1">INDIRECT("審判データ!"&amp;ADDRESS(MATCH(C417,審判データ!$AH$1:$AH$379,0),56))</f>
        <v>坂本　剛一</v>
      </c>
      <c r="G417" s="43" t="str">
        <f ca="1">INDIRECT("審判データ!"&amp;ADDRESS(MATCH(C417,審判データ!$AH$1:$AH$379,0),72))</f>
        <v>AU00752329B;AU09605198A;DE00921503T;EP921503A;特開平11-164934;特許03989071;特開平11-347179;特許04041246;特開2000-000343;特許03989133;特開2007-185536;特開2009-285490;特許04768842;ZA09811120A</v>
      </c>
      <c r="H417" s="43" t="str">
        <f ca="1">INDIRECT("審判データ!"&amp;ADDRESS(MATCH(C417,審判データ!$AH$1:$AH$379,0),41))</f>
        <v>A63F  5/04    512;A63F  5/04    514;A63F  7/02    350</v>
      </c>
      <c r="I417" s="43" t="str">
        <f ca="1">INDIRECT("審判データ!"&amp;ADDRESS(MATCH(C417,審判データ!$AH$1:$AH$379,0),49))</f>
        <v>A63F   5/04@AFI(JP);A63F   7/02@ALI(JP)</v>
      </c>
      <c r="J417" s="43" t="str">
        <f ca="1">INDIRECT("審判データ!"&amp;ADDRESS(MATCH(C417,審判データ!$AH$1:$AH$379,0),51))</f>
        <v>A63F  5/04    512 D;A63F  5/04    514 G;A63F  7/02    350 Z</v>
      </c>
      <c r="K417" s="43" t="str">
        <f ca="1">INDIRECT("審判データ!"&amp;ADDRESS(MATCH(C417,審判データ!$AH$1:$AH$379,0),53))</f>
        <v>2C088 AA33;2C088 AA34;2C088 AA37;2C088 AA52;2C088 BC22;2C088 CA27</v>
      </c>
      <c r="L417" s="711"/>
      <c r="M417" s="707"/>
      <c r="N417" s="712"/>
      <c r="O417" s="713"/>
      <c r="P417" s="714"/>
      <c r="Q417" s="706"/>
      <c r="R417" s="707"/>
      <c r="S417" s="706" t="str">
        <f>IF(OR(LEFT(R417)="特",LEFT(R417)="実"),VLOOKUP(R417,'証拠（JP特許）'!$B$2:$D$299,2,FALSE),IF(AND(OR(LEFT(R417,2)="US",LEFT(R417,2)="WO",LEFT(R417,2)="GB",LEFT(R417,2)="EP",LEFT(R417,2)="DE"),OR(MID(R417,3,1)="1",MID(R417,3,1)="2",MID(R417,3,1)="3",MID(R417,3,1)="4",MID(R417,3,1)="5",MID(R417,3,1)="6",MID(R417,3,1)="7",MID(R417,3,1)="8",MID(R417,3,1)="9",MID(R417,3,1)="0")),VLOOKUP(R417,'証拠（WW特許）'!$B$2:$C$90,2,FALSE),"_"))</f>
        <v>_</v>
      </c>
      <c r="T417" s="707" t="str">
        <f>IF(OR(LEFT(R417)="特",LEFT(R417)="実"),VLOOKUP(R417,'証拠（JP特許）'!$B$2:$E$299,4,FALSE),"_")</f>
        <v>_</v>
      </c>
      <c r="U417" s="707"/>
      <c r="V417" s="706"/>
      <c r="W417" s="708" t="str">
        <f t="shared" si="27"/>
        <v/>
      </c>
      <c r="X417" s="709"/>
      <c r="Y417" s="709" t="str">
        <f t="shared" si="28"/>
        <v/>
      </c>
      <c r="Z417" s="91" t="str">
        <f ca="1">IF(OR(LEFT(R417)="特",LEFT(R417)="実",AND(OR(LEFT(R417,2)="US",LEFT(R417,2)="WO",LEFT(R417,2)="GB",LEFT(R417,2)="EP",LEFT(R417,2)="DE"),OR(MID(R417,3,1)="1",MID(R417,3,1)="2",MID(R417,3,1)="3",MID(R417,3,1)="4",MID(R417,3,1)="5",MID(R417,3,1)="6",MID(R417,3,1)="7",MID(R417,3,1)="8",MID(R417,3,1)="9",MID(R417,3,1)="0",))),IF(COUNTIF(INDIRECT("拒絶理由・拒絶査定・異議申立!"&amp;ADDRESS(MATCH(C417,拒絶理由・拒絶査定・異議申立!B$1:B$1000,0),3)&amp;":"&amp;ADDRESS(MATCH(C417,拒絶理由・拒絶査定・異議申立!B$1:B$1000,0),50)),R417)+COUNTIF(INDIRECT("拒絶理由・拒絶査定・異議申立!"&amp;ADDRESS(MATCH(C417,拒絶理由・拒絶査定・異議申立!B$1:B$1000,0),3)&amp;":"&amp;ADDRESS(MATCH(C417,拒絶理由・拒絶査定・異議申立!B$1:B$1000,0),50)),T417)&gt;0,"Yes","No"),"")</f>
        <v/>
      </c>
      <c r="AA417" s="92" t="str">
        <f ca="1">IF(OR(LEFT(R417)="特",LEFT(R417)="実",AND(OR(LEFT(R417,2)="US",LEFT(R417,2)="WO",LEFT(R417,2)="GB",LEFT(R417,2)="EP",LEFT(R417,2)="DE"),OR(MID(R417,3,1)="1",MID(R417,3,1)="2",MID(R417,3,1)="3",MID(R417,3,1)="4",MID(R417,3,1)="5",MID(R417,3,1)="6",MID(R417,3,1)="7",MID(R417,3,1)="8",MID(R417,3,1)="9",MID(R417,3,1)="0",))),IF(COUNTIF(INDIRECT("先行技術調査・登録査定!"&amp;ADDRESS(MATCH(C417,先行技術調査・登録査定!B$1:B$1000,0),3)&amp;":"&amp;ADDRESS(MATCH(C417,先行技術調査・登録査定!B$1:B$1000,0),49)),R417)+COUNTIF(INDIRECT("先行技術調査・登録査定!"&amp;ADDRESS(MATCH(C417,先行技術調査・登録査定!B$1:B$1000,0),3)&amp;":"&amp;ADDRESS(MATCH(C417,先行技術調査・登録査定!B$1:B$1000,0),49)),T417)&gt;0,"Yes","No"),"")</f>
        <v/>
      </c>
      <c r="AB417" s="169" t="str">
        <f t="shared" ca="1" si="30"/>
        <v/>
      </c>
      <c r="AC417" s="94" t="str">
        <f>IF(OR(LEFT(R417)="特",LEFT(R417)="実",AND(OR(LEFT(R417,2)="US",LEFT(R417,2)="WO",LEFT(R417,2)="GB",LEFT(R417,2)="EP",LEFT(R417,2)="DE"),OR(MID(R417,3,1)="1",MID(R417,3,1)="2",MID(R417,3,1)="3",MID(R417,3,1)="4",MID(R417,3,1)="5",MID(R417,3,1)="6",MID(R417,3,1)="7",MID(R417,3,1)="8",MID(R417,3,1)="9",MID(R417,3,1)="0",))),"",VLOOKUP($C417,非特許文献リスト!$A$2:$C$196,2,FALSE))</f>
        <v/>
      </c>
      <c r="AD417" s="95" t="str">
        <f>IF(OR(LEFT(R417)="特",LEFT(R417)="実",AND(OR(LEFT(R417,2)="US",LEFT(R417,2)="WO",LEFT(R417,2)="GB",LEFT(R417,2)="EP",LEFT(R417,2)="DE"),OR(MID(R417,3,1)="1",MID(R417,3,1)="2",MID(R417,3,1)="3",MID(R417,3,1)="4",MID(R417,3,1)="5",MID(R417,3,1)="6",MID(R417,3,1)="7",MID(R417,3,1)="8",MID(R417,3,1)="9",MID(R417,3,1)="0",))),"",VLOOKUP($C417,非特許文献リスト!$A$2:$C$196,3,FALSE))</f>
        <v/>
      </c>
      <c r="AE417" s="175" t="str">
        <f t="shared" si="29"/>
        <v/>
      </c>
      <c r="AF417" s="176" t="str">
        <f>IF(OR(LEFT(R417)="特",LEFT(R417)="実"),VLOOKUP(R417,'証拠（JP特許）'!$B$2:$AB$299,10,FALSE),IF(AND(OR(LEFT(R417,2)="US",LEFT(R417,2)="WO",LEFT(R417,2)="GB",LEFT(R417,2)="EP",LEFT(R417,2)="DE"),OR(MID(R417,3,1)="1",MID(R417,3,1)="2",MID(R417,3,1)="3",MID(R417,3,1)="4",MID(R417,3,1)="5",MID(R417,3,1)="6",MID(R417,3,1)="7",MID(R417,3,1)="8",MID(R417,3,1)="9",MID(R417,3,1)="0",)),VLOOKUP(R417,'証拠（WW特許）'!$B$2:$M$90,8,FALSE),""))</f>
        <v/>
      </c>
      <c r="AG417" s="176" t="str">
        <f>IF(OR(LEFT(R417)="特",LEFT(R417)="実"),VLOOKUP(R417,'証拠（JP特許）'!$B$2:$AB$299,26,FALSE),IF(AND(OR(LEFT(R417,2)="US",LEFT(R417,2)="WO",LEFT(R417,2)="GB",LEFT(R417,2)="EP",LEFT(R417,2)="DE"),OR(MID(R417,3,1)="1",MID(R417,3,1)="2",MID(R417,3,1)="3",MID(R417,3,1)="4",MID(R417,3,1)="5",MID(R417,3,1)="6",MID(R417,3,1)="7",MID(R417,3,1)="8",MID(R417,3,1)="9",MID(R417,3,1)="0",)),VLOOKUP(R417,'証拠（WW特許）'!$B$2:$M$90,12,FALSE),""))</f>
        <v/>
      </c>
      <c r="AH417" s="58" t="str">
        <f>IF(OR(LEFT(R417)="特",LEFT(R417)="実"),VLOOKUP(R417,'証拠（JP特許）'!$B$2:$X$299,20,FALSE),IF(AND(OR(LEFT(R417,2)="US",LEFT(R417,2)="WO",LEFT(R417,2)="GB",LEFT(R417,2)="EP",LEFT(R417,2)="DE"),OR(MID(R417,3,1)="1",MID(R417,3,1)="2",MID(R417,3,1)="3",MID(R417,3,1)="4",MID(R417,3,1)="5",MID(R417,3,1)="6",MID(R417,3,1)="7",MID(R417,3,1)="8",MID(R417,3,1)="9",MID(R417,3,1)="0",)),VLOOKUP(R417,'証拠（WW特許）'!$B$2:$U$90,20,FALSE),""))</f>
        <v/>
      </c>
      <c r="AI417" s="58" t="str">
        <f>IF(OR(LEFT(R417)="特",LEFT(R417)="実"),VLOOKUP(R417,'証拠（JP特許）'!$B$2:$X$299,21,FALSE),"")</f>
        <v/>
      </c>
      <c r="AJ417" s="58" t="str">
        <f>IF(OR(LEFT(R417)="特",LEFT(R417)="実"),VLOOKUP(R417,'証拠（JP特許）'!$B$2:$X$299,22,FALSE),"")</f>
        <v/>
      </c>
      <c r="AK417" s="59" t="str">
        <f>IF(OR(LEFT(R417)="特",LEFT(R417)="実"),VLOOKUP(R417,'証拠（JP特許）'!$B$2:$X$299,17,FALSE),IF(AND(OR(LEFT(R417,2)="US",LEFT(R417,2)="WO",LEFT(R417,2)="GB",LEFT(R417,2)="EP",LEFT(R417,2)="DE"),OR(MID(R417,3,1)="1",MID(R417,3,1)="2",MID(R417,3,1)="3",MID(R417,3,1)="4",MID(R417,3,1)="5",MID(R417,3,1)="6",MID(R417,3,1)="7",MID(R417,3,1)="8",MID(R417,3,1)="9",MID(R417,3,1)="0",)),VLOOKUP(R417,'証拠（WW特許）'!$B$2:$U$90,16,FALSE),""))</f>
        <v/>
      </c>
      <c r="AL417" s="58"/>
      <c r="AM417" s="58"/>
      <c r="AN417" s="58"/>
      <c r="AO417" s="58" t="str">
        <f ca="1">IF(OR(LEFT(R417)="特",LEFT(R417)="実",AND(OR(LEFT(R417,2)="US",LEFT(R417,2)="WO",LEFT(R417,2)="GB",LEFT(R417,2)="EP",LEFT(R417,2)="DE"),OR(MID(R417,3,1)="1",MID(R417,3,1)="2",MID(R417,3,1)="3",MID(R417,3,1)="4",MID(R417,3,1)="5",MID(R417,3,1)="6",MID(R417,3,1)="7",MID(R417,3,1)="8",MID(R417,3,1)="9",MID(R417,3,1)="0"))),IF(COUNTIF(INDIRECT("発明者引用!"&amp;ADDRESS(MATCH(C417,発明者引用!B$1:B$196,0),4)&amp;":"&amp;ADDRESS(MATCH(C417,発明者引用!B$1:B$196,0),17)),R417)+COUNTIF(INDIRECT("発明者引用!"&amp;ADDRESS(MATCH(C417,発明者引用!B$1:B$196,0),4)&amp;":"&amp;ADDRESS(MATCH(C417,発明者引用!B$1:B$196,0),17)),#REF!)+COUNTIF(INDIRECT("発明者引用!"&amp;ADDRESS(MATCH(C417,発明者引用!B$1:B$196,0),4)&amp;":"&amp;ADDRESS(MATCH(C417,発明者引用!B$1:B$196,0),17)),T417)&gt;0,"Yes","No"),"")</f>
        <v/>
      </c>
      <c r="AP417" s="58" t="str">
        <f ca="1">IF(OR(LEFT(R417)="特",LEFT(R417)="実",AND(OR(LEFT(R417,2)="US",LEFT(R417,2)="WO",LEFT(R417,2)="GB",LEFT(R417,2)="EP",LEFT(R417,2)="DE"),OR(MID(R417,3,1)="1",MID(R417,3,1)="2",MID(R417,3,1)="3",MID(R417,3,1)="4",MID(R417,3,1)="5",MID(R417,3,1)="6",MID(R417,3,1)="7",MID(R417,3,1)="8",MID(R417,3,1)="9",MID(R417,3,1)="0"))),IF(VLOOKUP(C417,ファミリ引用特許WO!$A$2:$B$241,2,FALSE)+VLOOKUP(C417,ファミリ引用文献WO!$A$2:$C$241,3,FALSE)=0,"ISR無し",IF(COUNTIF(INDIRECT("ファミリ引用特許WO!"&amp;ADDRESS(MATCH(C417,ファミリ引用特許WO!$A$2:$A$241,0),1)&amp;":"&amp;ADDRESS(MATCH(C417,ファミリ引用特許WO!$A$2:$A$241,0),19)),R417)+COUNTIF(INDIRECT("ファミリ引用特許WO!"&amp;ADDRESS(MATCH(C417,ファミリ引用特許WO!$A$2:$A$241,0),1)&amp;":"&amp;ADDRESS(MATCH(C417,ファミリ引用特許WO!$A$2:$A$241,0),19)),S417)+COUNTIF(INDIRECT("ファミリ引用特許WO!"&amp;ADDRESS(MATCH(C417,ファミリ引用特許WO!$A$2:$A$241,0),1)&amp;":"&amp;ADDRESS(MATCH(C417,ファミリ引用特許WO!$A$2:$A$241,0),19)),T417)+COUNTIF(INDIRECT("ファミリ引用特許WO!"&amp;ADDRESS(MATCH(C417,ファミリ引用特許WO!$A$2:$A$241,0),1)&amp;":"&amp;ADDRESS(MATCH(C417,ファミリ引用特許WO!$A$2:$A$241,0),19)),W417)+COUNTIF(INDIRECT("ファミリ引用特許WO!"&amp;ADDRESS(MATCH(C417,ファミリ引用特許WO!$A$2:$A$241,0),1)&amp;":"&amp;ADDRESS(MATCH(C417,ファミリ引用特許WO!$A$2:$A$241,0),19)),Y417)&gt;0,"Yes","No")),"")</f>
        <v/>
      </c>
      <c r="AQ417" s="55" t="str">
        <f ca="1">IF(OR(LEFT(R417)="特",LEFT(R417)="実",AND(OR(LEFT(R417,2)="US",LEFT(R417,2)="WO",LEFT(R417,2)="GB",LEFT(R417,2)="EP",LEFT(R417,2)="DE"),OR(MID(R417,3,1)="1",MID(R417,3,1)="2",MID(R417,3,1)="3",MID(R417,3,1)="4",MID(R417,3,1)="5",MID(R417,3,1)="6",MID(R417,3,1)="7",MID(R417,3,1)="8",MID(R417,3,1)="9",MID(R417,3,1)="0"))),IF(VLOOKUP(C417,'ファミリ引用特許表記修正（ex.A2→A）'!$A$2:$B$241,2,FALSE)=0,"family無し",IF(COUNTIF(INDIRECT("'ファミリ引用特許表記修正（ex.A2→A）'!"&amp;ADDRESS(MATCH(C417,'ファミリ引用特許表記修正（ex.A2→A）'!$A$2:$A$241,0),1)&amp;":"&amp;ADDRESS(MATCH(C417,'ファミリ引用特許表記修正（ex.A2→A）'!$A$2:$A$241,0),171)),R417)+COUNTIF(INDIRECT("'ファミリ引用特許表記修正（ex.A2→A）'!"&amp;ADDRESS(MATCH(C417,'ファミリ引用特許表記修正（ex.A2→A）'!$A$2:$A$241,0),1)&amp;":"&amp;ADDRESS(MATCH(C417,'ファミリ引用特許表記修正（ex.A2→A）'!$A$2:$A$241,0),171)),S417)+COUNTIF(INDIRECT("'ファミリ引用特許表記修正（ex.A2→A）'!"&amp;ADDRESS(MATCH(C417,'ファミリ引用特許表記修正（ex.A2→A）'!$A$2:$A$241,0),1)&amp;":"&amp;ADDRESS(MATCH(C417,'ファミリ引用特許表記修正（ex.A2→A）'!$A$2:$A$241,0),171)),T417)+COUNTIF(INDIRECT("'ファミリ引用特許表記修正（ex.A2→A）'!"&amp;ADDRESS(MATCH(C417,'ファミリ引用特許表記修正（ex.A2→A）'!$A$2:$A$241,0),1)&amp;":"&amp;ADDRESS(MATCH(C417,'ファミリ引用特許表記修正（ex.A2→A）'!$A$2:$A$241,0),171)),W417)+COUNTIF(INDIRECT("'ファミリ引用特許表記修正（ex.A2→A）'!"&amp;ADDRESS(MATCH(C417,'ファミリ引用特許表記修正（ex.A2→A）'!$A$2:$A$241,0),1)&amp;":"&amp;ADDRESS(MATCH(C417,'ファミリ引用特許表記修正（ex.A2→A）'!$A$2:$A$241,0),171)),Y417)&gt;0,"Yes","No")),"")</f>
        <v/>
      </c>
      <c r="AR417" s="193" t="str">
        <f>IF(OR(LEFT(R417)="特",LEFT(R417)="実",AND(OR(LEFT(R417,2)="US",LEFT(R417,2)="WO",LEFT(R417,2)="GB",LEFT(R417,2)="EP",LEFT(R417,2)="DE"),OR(MID(R417,3,1)="1",MID(R417,3,1)="2",MID(R417,3,1)="3",MID(R417,3,1)="4",MID(R417,3,1)="5",MID(R417,3,1)="6",MID(R417,3,1)="7",MID(R417,3,1)="8",MID(R417,3,1)="9",MID(R417,3,1)="0",))),"",VLOOKUP($C417,ファミリ発明者引用文献!A$3:B$235,2,FALSE))</f>
        <v>,,</v>
      </c>
      <c r="AS417" s="55" t="str">
        <f>VLOOKUP(C417,ファミリ引用文献WO!A$2:B$241,2,FALSE)</f>
        <v/>
      </c>
      <c r="AT417" s="58" t="str">
        <f>VLOOKUP(C417,ファミリ引用文献!A$3:B$242,2,FALSE)</f>
        <v/>
      </c>
      <c r="AU417" s="58" t="str">
        <f>VLOOKUP(C417,審判データ!AH$2:BT$379,39,FALSE)</f>
        <v>AU00752329B;AU09605198A;DE00921503T;EP921503A;特開平11-164934;特許03989071;特開平11-347179;特許04041246;特開2000-000343;特許03989133;特開2007-185536;特開2009-285490;特許04768842;ZA09811120A</v>
      </c>
      <c r="AV417" s="62" t="str">
        <f ca="1">IF(INDIRECT("審判データ!"&amp;ADDRESS(MATCH(C417,審判データ!$AH$1:$AH$379,0),32))="早期審査の対象とする","早期審査","")</f>
        <v/>
      </c>
      <c r="AW417" s="665" t="str">
        <f t="shared" si="31"/>
        <v/>
      </c>
      <c r="AX417" s="666" t="str">
        <f>IF(LEFT(AE417,3)="日本特",IF(LEFT(C417)="特",VLOOKUP(C417,'本件、証拠文献テーマコード'!G$2:I$376,3,FALSE),VLOOKUP(C417,'本件、証拠文献テーマコード'!B$2:I$376,8,FALSE)),"")</f>
        <v/>
      </c>
      <c r="AY417" s="666" t="str">
        <f>IF(LEFT(AE417,3)="日本特",IF(OR(MID(R417,2,1)="開",MID(R417,2,1)="表",MID(R417,2,1)="登"),VLOOKUP(R417,'本件、証拠文献テーマコード'!C$2:I$379,7,FALSE),VLOOKUP(R417,'本件、証拠文献テーマコード'!G$2:I$379,3,FALSE)),"")</f>
        <v/>
      </c>
      <c r="AZ417" s="54">
        <f ca="1">INDIRECT("審判データ!"&amp;ADDRESS(MATCH(C417,審判データ!$AH$1:$AH$379,0),20))</f>
        <v>2010</v>
      </c>
    </row>
    <row r="418" spans="1:52" x14ac:dyDescent="0.15">
      <c r="A418" s="511" t="s">
        <v>23196</v>
      </c>
      <c r="B418" s="586" t="str">
        <f ca="1">IF(A418="",B417,INDIRECT("審判データ!"&amp;ADDRESS(MATCH(A418,審判データ!$HC$1:$HC$379,0),20))&amp;" / "&amp;INDIRECT("審判データ!"&amp;ADDRESS(MATCH(A418,審判データ!$HC$1:$HC$379,0),21)))</f>
        <v>2010 / 29-2</v>
      </c>
      <c r="C418" s="759">
        <v>3989133</v>
      </c>
      <c r="D418" s="511" t="s">
        <v>1596</v>
      </c>
      <c r="E418" s="163" t="str">
        <f ca="1">INDIRECT("審判データ!"&amp;ADDRESS(MATCH(C418,審判データ!$AH$1:$AH$379,0),55))</f>
        <v>株式会社ユニバーサルエンターテインメント</v>
      </c>
      <c r="F418" s="43" t="str">
        <f ca="1">INDIRECT("審判データ!"&amp;ADDRESS(MATCH(C418,審判データ!$AH$1:$AH$379,0),56))</f>
        <v>坂本　剛一</v>
      </c>
      <c r="G418" s="43" t="str">
        <f ca="1">INDIRECT("審判データ!"&amp;ADDRESS(MATCH(C418,審判データ!$AH$1:$AH$379,0),72))</f>
        <v>AU00752329B;AU09605198A;DE00921503T;EP921503A;特開平11-164934;特許03989071;特開平11-347179;特許04041246;特開2000-000343;特許03989133;特開2007-185536;特開2009-285490;特許04768842;ZA09811120A</v>
      </c>
      <c r="H418" s="43" t="str">
        <f ca="1">INDIRECT("審判データ!"&amp;ADDRESS(MATCH(C418,審判データ!$AH$1:$AH$379,0),41))</f>
        <v>A63F  5/04    512</v>
      </c>
      <c r="I418" s="43" t="str">
        <f ca="1">INDIRECT("審判データ!"&amp;ADDRESS(MATCH(C418,審判データ!$AH$1:$AH$379,0),49))</f>
        <v>A63F   5/04@AFI(JP)</v>
      </c>
      <c r="J418" s="43" t="str">
        <f ca="1">INDIRECT("審判データ!"&amp;ADDRESS(MATCH(C418,審判データ!$AH$1:$AH$379,0),51))</f>
        <v>A63F  5/04    512 D</v>
      </c>
      <c r="K418" s="43" t="str">
        <f ca="1">INDIRECT("審判データ!"&amp;ADDRESS(MATCH(C418,審判データ!$AH$1:$AH$379,0),53))</f>
        <v xml:space="preserve"> </v>
      </c>
      <c r="L418" s="711"/>
      <c r="M418" s="707"/>
      <c r="N418" s="712"/>
      <c r="O418" s="713"/>
      <c r="P418" s="714"/>
      <c r="Q418" s="706"/>
      <c r="R418" s="707"/>
      <c r="S418" s="706" t="str">
        <f>IF(OR(LEFT(R418)="特",LEFT(R418)="実"),VLOOKUP(R418,'証拠（JP特許）'!$B$2:$D$299,2,FALSE),IF(AND(OR(LEFT(R418,2)="US",LEFT(R418,2)="WO",LEFT(R418,2)="GB",LEFT(R418,2)="EP",LEFT(R418,2)="DE"),OR(MID(R418,3,1)="1",MID(R418,3,1)="2",MID(R418,3,1)="3",MID(R418,3,1)="4",MID(R418,3,1)="5",MID(R418,3,1)="6",MID(R418,3,1)="7",MID(R418,3,1)="8",MID(R418,3,1)="9",MID(R418,3,1)="0")),VLOOKUP(R418,'証拠（WW特許）'!$B$2:$C$90,2,FALSE),"_"))</f>
        <v>_</v>
      </c>
      <c r="T418" s="707" t="str">
        <f>IF(OR(LEFT(R418)="特",LEFT(R418)="実"),VLOOKUP(R418,'証拠（JP特許）'!$B$2:$E$299,4,FALSE),"_")</f>
        <v>_</v>
      </c>
      <c r="U418" s="707"/>
      <c r="V418" s="706"/>
      <c r="W418" s="708" t="str">
        <f t="shared" si="27"/>
        <v/>
      </c>
      <c r="X418" s="709"/>
      <c r="Y418" s="709" t="str">
        <f t="shared" si="28"/>
        <v/>
      </c>
      <c r="Z418" s="91" t="str">
        <f ca="1">IF(OR(LEFT(R418)="特",LEFT(R418)="実",AND(OR(LEFT(R418,2)="US",LEFT(R418,2)="WO",LEFT(R418,2)="GB",LEFT(R418,2)="EP",LEFT(R418,2)="DE"),OR(MID(R418,3,1)="1",MID(R418,3,1)="2",MID(R418,3,1)="3",MID(R418,3,1)="4",MID(R418,3,1)="5",MID(R418,3,1)="6",MID(R418,3,1)="7",MID(R418,3,1)="8",MID(R418,3,1)="9",MID(R418,3,1)="0",))),IF(COUNTIF(INDIRECT("拒絶理由・拒絶査定・異議申立!"&amp;ADDRESS(MATCH(C418,拒絶理由・拒絶査定・異議申立!B$1:B$1000,0),3)&amp;":"&amp;ADDRESS(MATCH(C418,拒絶理由・拒絶査定・異議申立!B$1:B$1000,0),50)),R418)+COUNTIF(INDIRECT("拒絶理由・拒絶査定・異議申立!"&amp;ADDRESS(MATCH(C418,拒絶理由・拒絶査定・異議申立!B$1:B$1000,0),3)&amp;":"&amp;ADDRESS(MATCH(C418,拒絶理由・拒絶査定・異議申立!B$1:B$1000,0),50)),T418)&gt;0,"Yes","No"),"")</f>
        <v/>
      </c>
      <c r="AA418" s="92" t="str">
        <f ca="1">IF(OR(LEFT(R418)="特",LEFT(R418)="実",AND(OR(LEFT(R418,2)="US",LEFT(R418,2)="WO",LEFT(R418,2)="GB",LEFT(R418,2)="EP",LEFT(R418,2)="DE"),OR(MID(R418,3,1)="1",MID(R418,3,1)="2",MID(R418,3,1)="3",MID(R418,3,1)="4",MID(R418,3,1)="5",MID(R418,3,1)="6",MID(R418,3,1)="7",MID(R418,3,1)="8",MID(R418,3,1)="9",MID(R418,3,1)="0",))),IF(COUNTIF(INDIRECT("先行技術調査・登録査定!"&amp;ADDRESS(MATCH(C418,先行技術調査・登録査定!B$1:B$1000,0),3)&amp;":"&amp;ADDRESS(MATCH(C418,先行技術調査・登録査定!B$1:B$1000,0),49)),R418)+COUNTIF(INDIRECT("先行技術調査・登録査定!"&amp;ADDRESS(MATCH(C418,先行技術調査・登録査定!B$1:B$1000,0),3)&amp;":"&amp;ADDRESS(MATCH(C418,先行技術調査・登録査定!B$1:B$1000,0),49)),T418)&gt;0,"Yes","No"),"")</f>
        <v/>
      </c>
      <c r="AB418" s="169" t="str">
        <f t="shared" ca="1" si="30"/>
        <v/>
      </c>
      <c r="AC418" s="94" t="str">
        <f>IF(OR(LEFT(R418)="特",LEFT(R418)="実",AND(OR(LEFT(R418,2)="US",LEFT(R418,2)="WO",LEFT(R418,2)="GB",LEFT(R418,2)="EP",LEFT(R418,2)="DE"),OR(MID(R418,3,1)="1",MID(R418,3,1)="2",MID(R418,3,1)="3",MID(R418,3,1)="4",MID(R418,3,1)="5",MID(R418,3,1)="6",MID(R418,3,1)="7",MID(R418,3,1)="8",MID(R418,3,1)="9",MID(R418,3,1)="0",))),"",VLOOKUP($C418,非特許文献リスト!$A$2:$C$196,2,FALSE))</f>
        <v/>
      </c>
      <c r="AD418" s="95" t="str">
        <f>IF(OR(LEFT(R418)="特",LEFT(R418)="実",AND(OR(LEFT(R418,2)="US",LEFT(R418,2)="WO",LEFT(R418,2)="GB",LEFT(R418,2)="EP",LEFT(R418,2)="DE"),OR(MID(R418,3,1)="1",MID(R418,3,1)="2",MID(R418,3,1)="3",MID(R418,3,1)="4",MID(R418,3,1)="5",MID(R418,3,1)="6",MID(R418,3,1)="7",MID(R418,3,1)="8",MID(R418,3,1)="9",MID(R418,3,1)="0",))),"",VLOOKUP($C418,非特許文献リスト!$A$2:$C$196,3,FALSE))</f>
        <v/>
      </c>
      <c r="AE418" s="175" t="str">
        <f t="shared" si="29"/>
        <v/>
      </c>
      <c r="AF418" s="176" t="str">
        <f>IF(OR(LEFT(R418)="特",LEFT(R418)="実"),VLOOKUP(R418,'証拠（JP特許）'!$B$2:$AB$299,10,FALSE),IF(AND(OR(LEFT(R418,2)="US",LEFT(R418,2)="WO",LEFT(R418,2)="GB",LEFT(R418,2)="EP",LEFT(R418,2)="DE"),OR(MID(R418,3,1)="1",MID(R418,3,1)="2",MID(R418,3,1)="3",MID(R418,3,1)="4",MID(R418,3,1)="5",MID(R418,3,1)="6",MID(R418,3,1)="7",MID(R418,3,1)="8",MID(R418,3,1)="9",MID(R418,3,1)="0",)),VLOOKUP(R418,'証拠（WW特許）'!$B$2:$M$90,8,FALSE),""))</f>
        <v/>
      </c>
      <c r="AG418" s="176" t="str">
        <f>IF(OR(LEFT(R418)="特",LEFT(R418)="実"),VLOOKUP(R418,'証拠（JP特許）'!$B$2:$AB$299,26,FALSE),IF(AND(OR(LEFT(R418,2)="US",LEFT(R418,2)="WO",LEFT(R418,2)="GB",LEFT(R418,2)="EP",LEFT(R418,2)="DE"),OR(MID(R418,3,1)="1",MID(R418,3,1)="2",MID(R418,3,1)="3",MID(R418,3,1)="4",MID(R418,3,1)="5",MID(R418,3,1)="6",MID(R418,3,1)="7",MID(R418,3,1)="8",MID(R418,3,1)="9",MID(R418,3,1)="0",)),VLOOKUP(R418,'証拠（WW特許）'!$B$2:$M$90,12,FALSE),""))</f>
        <v/>
      </c>
      <c r="AH418" s="58" t="str">
        <f>IF(OR(LEFT(R418)="特",LEFT(R418)="実"),VLOOKUP(R418,'証拠（JP特許）'!$B$2:$X$299,20,FALSE),IF(AND(OR(LEFT(R418,2)="US",LEFT(R418,2)="WO",LEFT(R418,2)="GB",LEFT(R418,2)="EP",LEFT(R418,2)="DE"),OR(MID(R418,3,1)="1",MID(R418,3,1)="2",MID(R418,3,1)="3",MID(R418,3,1)="4",MID(R418,3,1)="5",MID(R418,3,1)="6",MID(R418,3,1)="7",MID(R418,3,1)="8",MID(R418,3,1)="9",MID(R418,3,1)="0",)),VLOOKUP(R418,'証拠（WW特許）'!$B$2:$U$90,20,FALSE),""))</f>
        <v/>
      </c>
      <c r="AI418" s="58" t="str">
        <f>IF(OR(LEFT(R418)="特",LEFT(R418)="実"),VLOOKUP(R418,'証拠（JP特許）'!$B$2:$X$299,21,FALSE),"")</f>
        <v/>
      </c>
      <c r="AJ418" s="58" t="str">
        <f>IF(OR(LEFT(R418)="特",LEFT(R418)="実"),VLOOKUP(R418,'証拠（JP特許）'!$B$2:$X$299,22,FALSE),"")</f>
        <v/>
      </c>
      <c r="AK418" s="59" t="str">
        <f>IF(OR(LEFT(R418)="特",LEFT(R418)="実"),VLOOKUP(R418,'証拠（JP特許）'!$B$2:$X$299,17,FALSE),IF(AND(OR(LEFT(R418,2)="US",LEFT(R418,2)="WO",LEFT(R418,2)="GB",LEFT(R418,2)="EP",LEFT(R418,2)="DE"),OR(MID(R418,3,1)="1",MID(R418,3,1)="2",MID(R418,3,1)="3",MID(R418,3,1)="4",MID(R418,3,1)="5",MID(R418,3,1)="6",MID(R418,3,1)="7",MID(R418,3,1)="8",MID(R418,3,1)="9",MID(R418,3,1)="0",)),VLOOKUP(R418,'証拠（WW特許）'!$B$2:$U$90,16,FALSE),""))</f>
        <v/>
      </c>
      <c r="AL418" s="58"/>
      <c r="AM418" s="58"/>
      <c r="AN418" s="58"/>
      <c r="AO418" s="58" t="str">
        <f ca="1">IF(OR(LEFT(R418)="特",LEFT(R418)="実",AND(OR(LEFT(R418,2)="US",LEFT(R418,2)="WO",LEFT(R418,2)="GB",LEFT(R418,2)="EP",LEFT(R418,2)="DE"),OR(MID(R418,3,1)="1",MID(R418,3,1)="2",MID(R418,3,1)="3",MID(R418,3,1)="4",MID(R418,3,1)="5",MID(R418,3,1)="6",MID(R418,3,1)="7",MID(R418,3,1)="8",MID(R418,3,1)="9",MID(R418,3,1)="0"))),IF(COUNTIF(INDIRECT("発明者引用!"&amp;ADDRESS(MATCH(C418,発明者引用!B$1:B$196,0),4)&amp;":"&amp;ADDRESS(MATCH(C418,発明者引用!B$1:B$196,0),17)),R418)+COUNTIF(INDIRECT("発明者引用!"&amp;ADDRESS(MATCH(C418,発明者引用!B$1:B$196,0),4)&amp;":"&amp;ADDRESS(MATCH(C418,発明者引用!B$1:B$196,0),17)),#REF!)+COUNTIF(INDIRECT("発明者引用!"&amp;ADDRESS(MATCH(C418,発明者引用!B$1:B$196,0),4)&amp;":"&amp;ADDRESS(MATCH(C418,発明者引用!B$1:B$196,0),17)),T418)&gt;0,"Yes","No"),"")</f>
        <v/>
      </c>
      <c r="AP418" s="58" t="str">
        <f ca="1">IF(OR(LEFT(R418)="特",LEFT(R418)="実",AND(OR(LEFT(R418,2)="US",LEFT(R418,2)="WO",LEFT(R418,2)="GB",LEFT(R418,2)="EP",LEFT(R418,2)="DE"),OR(MID(R418,3,1)="1",MID(R418,3,1)="2",MID(R418,3,1)="3",MID(R418,3,1)="4",MID(R418,3,1)="5",MID(R418,3,1)="6",MID(R418,3,1)="7",MID(R418,3,1)="8",MID(R418,3,1)="9",MID(R418,3,1)="0"))),IF(VLOOKUP(C418,ファミリ引用特許WO!$A$2:$B$241,2,FALSE)+VLOOKUP(C418,ファミリ引用文献WO!$A$2:$C$241,3,FALSE)=0,"ISR無し",IF(COUNTIF(INDIRECT("ファミリ引用特許WO!"&amp;ADDRESS(MATCH(C418,ファミリ引用特許WO!$A$2:$A$241,0),1)&amp;":"&amp;ADDRESS(MATCH(C418,ファミリ引用特許WO!$A$2:$A$241,0),19)),R418)+COUNTIF(INDIRECT("ファミリ引用特許WO!"&amp;ADDRESS(MATCH(C418,ファミリ引用特許WO!$A$2:$A$241,0),1)&amp;":"&amp;ADDRESS(MATCH(C418,ファミリ引用特許WO!$A$2:$A$241,0),19)),S418)+COUNTIF(INDIRECT("ファミリ引用特許WO!"&amp;ADDRESS(MATCH(C418,ファミリ引用特許WO!$A$2:$A$241,0),1)&amp;":"&amp;ADDRESS(MATCH(C418,ファミリ引用特許WO!$A$2:$A$241,0),19)),T418)+COUNTIF(INDIRECT("ファミリ引用特許WO!"&amp;ADDRESS(MATCH(C418,ファミリ引用特許WO!$A$2:$A$241,0),1)&amp;":"&amp;ADDRESS(MATCH(C418,ファミリ引用特許WO!$A$2:$A$241,0),19)),W418)+COUNTIF(INDIRECT("ファミリ引用特許WO!"&amp;ADDRESS(MATCH(C418,ファミリ引用特許WO!$A$2:$A$241,0),1)&amp;":"&amp;ADDRESS(MATCH(C418,ファミリ引用特許WO!$A$2:$A$241,0),19)),Y418)&gt;0,"Yes","No")),"")</f>
        <v/>
      </c>
      <c r="AQ418" s="55" t="str">
        <f ca="1">IF(OR(LEFT(R418)="特",LEFT(R418)="実",AND(OR(LEFT(R418,2)="US",LEFT(R418,2)="WO",LEFT(R418,2)="GB",LEFT(R418,2)="EP",LEFT(R418,2)="DE"),OR(MID(R418,3,1)="1",MID(R418,3,1)="2",MID(R418,3,1)="3",MID(R418,3,1)="4",MID(R418,3,1)="5",MID(R418,3,1)="6",MID(R418,3,1)="7",MID(R418,3,1)="8",MID(R418,3,1)="9",MID(R418,3,1)="0"))),IF(VLOOKUP(C418,'ファミリ引用特許表記修正（ex.A2→A）'!$A$2:$B$241,2,FALSE)=0,"family無し",IF(COUNTIF(INDIRECT("'ファミリ引用特許表記修正（ex.A2→A）'!"&amp;ADDRESS(MATCH(C418,'ファミリ引用特許表記修正（ex.A2→A）'!$A$2:$A$241,0),1)&amp;":"&amp;ADDRESS(MATCH(C418,'ファミリ引用特許表記修正（ex.A2→A）'!$A$2:$A$241,0),171)),R418)+COUNTIF(INDIRECT("'ファミリ引用特許表記修正（ex.A2→A）'!"&amp;ADDRESS(MATCH(C418,'ファミリ引用特許表記修正（ex.A2→A）'!$A$2:$A$241,0),1)&amp;":"&amp;ADDRESS(MATCH(C418,'ファミリ引用特許表記修正（ex.A2→A）'!$A$2:$A$241,0),171)),S418)+COUNTIF(INDIRECT("'ファミリ引用特許表記修正（ex.A2→A）'!"&amp;ADDRESS(MATCH(C418,'ファミリ引用特許表記修正（ex.A2→A）'!$A$2:$A$241,0),1)&amp;":"&amp;ADDRESS(MATCH(C418,'ファミリ引用特許表記修正（ex.A2→A）'!$A$2:$A$241,0),171)),T418)+COUNTIF(INDIRECT("'ファミリ引用特許表記修正（ex.A2→A）'!"&amp;ADDRESS(MATCH(C418,'ファミリ引用特許表記修正（ex.A2→A）'!$A$2:$A$241,0),1)&amp;":"&amp;ADDRESS(MATCH(C418,'ファミリ引用特許表記修正（ex.A2→A）'!$A$2:$A$241,0),171)),W418)+COUNTIF(INDIRECT("'ファミリ引用特許表記修正（ex.A2→A）'!"&amp;ADDRESS(MATCH(C418,'ファミリ引用特許表記修正（ex.A2→A）'!$A$2:$A$241,0),1)&amp;":"&amp;ADDRESS(MATCH(C418,'ファミリ引用特許表記修正（ex.A2→A）'!$A$2:$A$241,0),171)),Y418)&gt;0,"Yes","No")),"")</f>
        <v/>
      </c>
      <c r="AR418" s="193" t="str">
        <f>IF(OR(LEFT(R418)="特",LEFT(R418)="実",AND(OR(LEFT(R418,2)="US",LEFT(R418,2)="WO",LEFT(R418,2)="GB",LEFT(R418,2)="EP",LEFT(R418,2)="DE"),OR(MID(R418,3,1)="1",MID(R418,3,1)="2",MID(R418,3,1)="3",MID(R418,3,1)="4",MID(R418,3,1)="5",MID(R418,3,1)="6",MID(R418,3,1)="7",MID(R418,3,1)="8",MID(R418,3,1)="9",MID(R418,3,1)="0",))),"",VLOOKUP($C418,ファミリ発明者引用文献!A$3:B$242,2,FALSE))</f>
        <v>,,</v>
      </c>
      <c r="AS418" s="55" t="str">
        <f>VLOOKUP(C418,ファミリ引用文献WO!A$2:B$241,2,FALSE)</f>
        <v/>
      </c>
      <c r="AT418" s="58" t="str">
        <f>VLOOKUP(C418,ファミリ引用文献!A$3:B$242,2,FALSE)</f>
        <v/>
      </c>
      <c r="AU418" s="58" t="str">
        <f>VLOOKUP(C418,審判データ!AH$2:BT$379,39,FALSE)</f>
        <v>AU00752329B;AU09605198A;DE00921503T;EP921503A;特開平11-164934;特許03989071;特開平11-347179;特許04041246;特開2000-000343;特許03989133;特開2007-185536;特開2009-285490;特許04768842;ZA09811120A</v>
      </c>
      <c r="AV418" s="62" t="str">
        <f ca="1">IF(INDIRECT("審判データ!"&amp;ADDRESS(MATCH(C418,審判データ!$AH$1:$AH$379,0),32))="早期審査の対象とする","早期審査","")</f>
        <v/>
      </c>
      <c r="AW418" s="665" t="str">
        <f t="shared" si="31"/>
        <v/>
      </c>
      <c r="AX418" s="666" t="str">
        <f>IF(LEFT(AE418,3)="日本特",IF(LEFT(C418)="特",VLOOKUP(C418,'本件、証拠文献テーマコード'!G$2:I$376,3,FALSE),VLOOKUP(C418,'本件、証拠文献テーマコード'!B$2:I$376,8,FALSE)),"")</f>
        <v/>
      </c>
      <c r="AY418" s="666" t="str">
        <f>IF(LEFT(AE418,3)="日本特",IF(OR(MID(R418,2,1)="開",MID(R418,2,1)="表",MID(R418,2,1)="登"),VLOOKUP(R418,'本件、証拠文献テーマコード'!C$2:I$379,7,FALSE),VLOOKUP(R418,'本件、証拠文献テーマコード'!G$2:I$379,3,FALSE)),"")</f>
        <v/>
      </c>
      <c r="AZ418" s="54">
        <f ca="1">INDIRECT("審判データ!"&amp;ADDRESS(MATCH(C418,審判データ!$AH$1:$AH$379,0),20))</f>
        <v>2010</v>
      </c>
    </row>
    <row r="419" spans="1:52" x14ac:dyDescent="0.15">
      <c r="A419" s="511" t="s">
        <v>23197</v>
      </c>
      <c r="B419" s="586" t="str">
        <f ca="1">IF(A419="",B418,INDIRECT("審判データ!"&amp;ADDRESS(MATCH(A419,審判データ!$HC$1:$HC$379,0),20))&amp;" / "&amp;INDIRECT("審判データ!"&amp;ADDRESS(MATCH(A419,審判データ!$HC$1:$HC$379,0),21)))</f>
        <v>2010 / 29-2</v>
      </c>
      <c r="C419" s="514">
        <v>4015329</v>
      </c>
      <c r="D419" s="511" t="s">
        <v>11442</v>
      </c>
      <c r="E419" s="163" t="str">
        <f ca="1">INDIRECT("審判データ!"&amp;ADDRESS(MATCH(C419,審判データ!$AH$1:$AH$379,0),55))</f>
        <v>イリノイトゥールワークスインコーポレイティド</v>
      </c>
      <c r="F419" s="43" t="str">
        <f ca="1">INDIRECT("審判データ!"&amp;ADDRESS(MATCH(C419,審判データ!$AH$1:$AH$379,0),56))</f>
        <v>ウィリアム　エス．リチィ，ジュニア;リチャード　ディー．ロドリゴ;フィリップ　アール．ホール</v>
      </c>
      <c r="G419" s="43" t="str">
        <f ca="1">INDIRECT("審判データ!"&amp;ADDRESS(MATCH(C419,審判データ!$AH$1:$AH$379,0),72))</f>
        <v>AT00327655T;CN01248809A;CN01270419C;DE69931444D;DE69931444T;EP1508948A;EP987929A;EP987929B;特開2000-114199;特許04015329;特開2005-050826;特開2006-253151;特許05048264;特開2007-194226;特開2008-098188;特開2010-123578;特開2010-171025;特開2010-171026;特開2010-199086;特開2012-064593;KR20000022740A;KR100349514B;KR20020008102A;KR100365995B;US6252756;US2001017488;US6417581;US2002051333;US6507473;US2003067732;US6643113;US2004150938;US7161788;US2007070572;US7391599;US2008273283;US7924544;US2012092804</v>
      </c>
      <c r="H419" s="43" t="str">
        <f ca="1">INDIRECT("審判データ!"&amp;ADDRESS(MATCH(C419,審判データ!$AH$1:$AH$379,0),41))</f>
        <v>H01L 21/265;H05F  3/04;H01J 37/20</v>
      </c>
      <c r="I419" s="43" t="str">
        <f ca="1">INDIRECT("審判データ!"&amp;ADDRESS(MATCH(C419,審判データ!$AH$1:$AH$379,0),49))</f>
        <v>H01J  37/20@AFI(JP);H01L  21/02@AFI(JP);H01L  21/265@ALI(JP);H01T  19/04@ALI(JP);H01T  23/00@ALI(EP);H05F   3/04@ALI(JP);H05F   3/06@ALI(EP)</v>
      </c>
      <c r="J419" s="43" t="str">
        <f ca="1">INDIRECT("審判データ!"&amp;ADDRESS(MATCH(C419,審判データ!$AH$1:$AH$379,0),51))</f>
        <v>H01J 37/20        H;H01L 21/265       T;H01L 21/265       N;H05F  3/04        D</v>
      </c>
      <c r="K419" s="43" t="str">
        <f ca="1">INDIRECT("審判データ!"&amp;ADDRESS(MATCH(C419,審判データ!$AH$1:$AH$379,0),53))</f>
        <v>5C001 AA08;5C001 BB07;5C001 CC08;5C001 DD01;5G067 AA42;5G067 DA01;5G067 DA17</v>
      </c>
      <c r="L419" s="711"/>
      <c r="M419" s="707"/>
      <c r="N419" s="712"/>
      <c r="O419" s="713"/>
      <c r="P419" s="714"/>
      <c r="Q419" s="706"/>
      <c r="R419" s="707"/>
      <c r="S419" s="706" t="str">
        <f>IF(OR(LEFT(R419)="特",LEFT(R419)="実"),VLOOKUP(R419,'証拠（JP特許）'!$B$2:$D$299,2,FALSE),IF(AND(OR(LEFT(R419,2)="US",LEFT(R419,2)="WO",LEFT(R419,2)="GB",LEFT(R419,2)="EP",LEFT(R419,2)="DE"),OR(MID(R419,3,1)="1",MID(R419,3,1)="2",MID(R419,3,1)="3",MID(R419,3,1)="4",MID(R419,3,1)="5",MID(R419,3,1)="6",MID(R419,3,1)="7",MID(R419,3,1)="8",MID(R419,3,1)="9",MID(R419,3,1)="0")),VLOOKUP(R419,'証拠（WW特許）'!$B$2:$C$90,2,FALSE),"_"))</f>
        <v>_</v>
      </c>
      <c r="T419" s="707" t="str">
        <f>IF(OR(LEFT(R419)="特",LEFT(R419)="実"),VLOOKUP(R419,'証拠（JP特許）'!$B$2:$E$299,4,FALSE),"_")</f>
        <v>_</v>
      </c>
      <c r="U419" s="707"/>
      <c r="V419" s="706"/>
      <c r="W419" s="708" t="str">
        <f t="shared" si="27"/>
        <v/>
      </c>
      <c r="X419" s="709"/>
      <c r="Y419" s="709" t="str">
        <f t="shared" si="28"/>
        <v/>
      </c>
      <c r="Z419" s="91" t="str">
        <f ca="1">IF(OR(LEFT(R419)="特",LEFT(R419)="実",AND(OR(LEFT(R419,2)="US",LEFT(R419,2)="WO",LEFT(R419,2)="GB",LEFT(R419,2)="EP",LEFT(R419,2)="DE"),OR(MID(R419,3,1)="1",MID(R419,3,1)="2",MID(R419,3,1)="3",MID(R419,3,1)="4",MID(R419,3,1)="5",MID(R419,3,1)="6",MID(R419,3,1)="7",MID(R419,3,1)="8",MID(R419,3,1)="9",MID(R419,3,1)="0",))),IF(COUNTIF(INDIRECT("拒絶理由・拒絶査定・異議申立!"&amp;ADDRESS(MATCH(C419,拒絶理由・拒絶査定・異議申立!B$1:B$1000,0),3)&amp;":"&amp;ADDRESS(MATCH(C419,拒絶理由・拒絶査定・異議申立!B$1:B$1000,0),50)),R419)+COUNTIF(INDIRECT("拒絶理由・拒絶査定・異議申立!"&amp;ADDRESS(MATCH(C419,拒絶理由・拒絶査定・異議申立!B$1:B$1000,0),3)&amp;":"&amp;ADDRESS(MATCH(C419,拒絶理由・拒絶査定・異議申立!B$1:B$1000,0),50)),T419)&gt;0,"Yes","No"),"")</f>
        <v/>
      </c>
      <c r="AA419" s="92" t="str">
        <f ca="1">IF(OR(LEFT(R419)="特",LEFT(R419)="実",AND(OR(LEFT(R419,2)="US",LEFT(R419,2)="WO",LEFT(R419,2)="GB",LEFT(R419,2)="EP",LEFT(R419,2)="DE"),OR(MID(R419,3,1)="1",MID(R419,3,1)="2",MID(R419,3,1)="3",MID(R419,3,1)="4",MID(R419,3,1)="5",MID(R419,3,1)="6",MID(R419,3,1)="7",MID(R419,3,1)="8",MID(R419,3,1)="9",MID(R419,3,1)="0",))),IF(COUNTIF(INDIRECT("先行技術調査・登録査定!"&amp;ADDRESS(MATCH(C419,先行技術調査・登録査定!B$1:B$1000,0),3)&amp;":"&amp;ADDRESS(MATCH(C419,先行技術調査・登録査定!B$1:B$1000,0),49)),R419)+COUNTIF(INDIRECT("先行技術調査・登録査定!"&amp;ADDRESS(MATCH(C419,先行技術調査・登録査定!B$1:B$1000,0),3)&amp;":"&amp;ADDRESS(MATCH(C419,先行技術調査・登録査定!B$1:B$1000,0),49)),T419)&gt;0,"Yes","No"),"")</f>
        <v/>
      </c>
      <c r="AB419" s="169" t="str">
        <f t="shared" ca="1" si="30"/>
        <v/>
      </c>
      <c r="AC419" s="94" t="str">
        <f>IF(OR(LEFT(R419)="特",LEFT(R419)="実",AND(OR(LEFT(R419,2)="US",LEFT(R419,2)="WO",LEFT(R419,2)="GB",LEFT(R419,2)="EP",LEFT(R419,2)="DE"),OR(MID(R419,3,1)="1",MID(R419,3,1)="2",MID(R419,3,1)="3",MID(R419,3,1)="4",MID(R419,3,1)="5",MID(R419,3,1)="6",MID(R419,3,1)="7",MID(R419,3,1)="8",MID(R419,3,1)="9",MID(R419,3,1)="0",))),"",VLOOKUP($C419,非特許文献リスト!$A$2:$C$196,2,FALSE))</f>
        <v/>
      </c>
      <c r="AD419" s="95" t="str">
        <f>IF(OR(LEFT(R419)="特",LEFT(R419)="実",AND(OR(LEFT(R419,2)="US",LEFT(R419,2)="WO",LEFT(R419,2)="GB",LEFT(R419,2)="EP",LEFT(R419,2)="DE"),OR(MID(R419,3,1)="1",MID(R419,3,1)="2",MID(R419,3,1)="3",MID(R419,3,1)="4",MID(R419,3,1)="5",MID(R419,3,1)="6",MID(R419,3,1)="7",MID(R419,3,1)="8",MID(R419,3,1)="9",MID(R419,3,1)="0",))),"",VLOOKUP($C419,非特許文献リスト!$A$2:$C$196,3,FALSE))</f>
        <v/>
      </c>
      <c r="AE419" s="175" t="str">
        <f t="shared" si="29"/>
        <v/>
      </c>
      <c r="AF419" s="176" t="str">
        <f>IF(OR(LEFT(R419)="特",LEFT(R419)="実"),VLOOKUP(R419,'証拠（JP特許）'!$B$2:$AB$299,10,FALSE),IF(AND(OR(LEFT(R419,2)="US",LEFT(R419,2)="WO",LEFT(R419,2)="GB",LEFT(R419,2)="EP",LEFT(R419,2)="DE"),OR(MID(R419,3,1)="1",MID(R419,3,1)="2",MID(R419,3,1)="3",MID(R419,3,1)="4",MID(R419,3,1)="5",MID(R419,3,1)="6",MID(R419,3,1)="7",MID(R419,3,1)="8",MID(R419,3,1)="9",MID(R419,3,1)="0",)),VLOOKUP(R419,'証拠（WW特許）'!$B$2:$M$90,8,FALSE),""))</f>
        <v/>
      </c>
      <c r="AG419" s="176" t="str">
        <f>IF(OR(LEFT(R419)="特",LEFT(R419)="実"),VLOOKUP(R419,'証拠（JP特許）'!$B$2:$AB$299,26,FALSE),IF(AND(OR(LEFT(R419,2)="US",LEFT(R419,2)="WO",LEFT(R419,2)="GB",LEFT(R419,2)="EP",LEFT(R419,2)="DE"),OR(MID(R419,3,1)="1",MID(R419,3,1)="2",MID(R419,3,1)="3",MID(R419,3,1)="4",MID(R419,3,1)="5",MID(R419,3,1)="6",MID(R419,3,1)="7",MID(R419,3,1)="8",MID(R419,3,1)="9",MID(R419,3,1)="0",)),VLOOKUP(R419,'証拠（WW特許）'!$B$2:$M$90,12,FALSE),""))</f>
        <v/>
      </c>
      <c r="AH419" s="58" t="str">
        <f>IF(OR(LEFT(R419)="特",LEFT(R419)="実"),VLOOKUP(R419,'証拠（JP特許）'!$B$2:$X$299,20,FALSE),IF(AND(OR(LEFT(R419,2)="US",LEFT(R419,2)="WO",LEFT(R419,2)="GB",LEFT(R419,2)="EP",LEFT(R419,2)="DE"),OR(MID(R419,3,1)="1",MID(R419,3,1)="2",MID(R419,3,1)="3",MID(R419,3,1)="4",MID(R419,3,1)="5",MID(R419,3,1)="6",MID(R419,3,1)="7",MID(R419,3,1)="8",MID(R419,3,1)="9",MID(R419,3,1)="0",)),VLOOKUP(R419,'証拠（WW特許）'!$B$2:$U$90,20,FALSE),""))</f>
        <v/>
      </c>
      <c r="AI419" s="58" t="str">
        <f>IF(OR(LEFT(R419)="特",LEFT(R419)="実"),VLOOKUP(R419,'証拠（JP特許）'!$B$2:$X$299,21,FALSE),"")</f>
        <v/>
      </c>
      <c r="AJ419" s="58" t="str">
        <f>IF(OR(LEFT(R419)="特",LEFT(R419)="実"),VLOOKUP(R419,'証拠（JP特許）'!$B$2:$X$299,22,FALSE),"")</f>
        <v/>
      </c>
      <c r="AK419" s="59" t="str">
        <f>IF(OR(LEFT(R419)="特",LEFT(R419)="実"),VLOOKUP(R419,'証拠（JP特許）'!$B$2:$X$299,17,FALSE),IF(AND(OR(LEFT(R419,2)="US",LEFT(R419,2)="WO",LEFT(R419,2)="GB",LEFT(R419,2)="EP",LEFT(R419,2)="DE"),OR(MID(R419,3,1)="1",MID(R419,3,1)="2",MID(R419,3,1)="3",MID(R419,3,1)="4",MID(R419,3,1)="5",MID(R419,3,1)="6",MID(R419,3,1)="7",MID(R419,3,1)="8",MID(R419,3,1)="9",MID(R419,3,1)="0",)),VLOOKUP(R419,'証拠（WW特許）'!$B$2:$U$90,16,FALSE),""))</f>
        <v/>
      </c>
      <c r="AL419" s="58"/>
      <c r="AM419" s="58"/>
      <c r="AN419" s="58"/>
      <c r="AO419" s="58" t="str">
        <f ca="1">IF(OR(LEFT(R419)="特",LEFT(R419)="実",AND(OR(LEFT(R419,2)="US",LEFT(R419,2)="WO",LEFT(R419,2)="GB",LEFT(R419,2)="EP",LEFT(R419,2)="DE"),OR(MID(R419,3,1)="1",MID(R419,3,1)="2",MID(R419,3,1)="3",MID(R419,3,1)="4",MID(R419,3,1)="5",MID(R419,3,1)="6",MID(R419,3,1)="7",MID(R419,3,1)="8",MID(R419,3,1)="9",MID(R419,3,1)="0"))),IF(COUNTIF(INDIRECT("発明者引用!"&amp;ADDRESS(MATCH(C419,発明者引用!B$1:B$196,0),4)&amp;":"&amp;ADDRESS(MATCH(C419,発明者引用!B$1:B$196,0),17)),R419)+COUNTIF(INDIRECT("発明者引用!"&amp;ADDRESS(MATCH(C419,発明者引用!B$1:B$196,0),4)&amp;":"&amp;ADDRESS(MATCH(C419,発明者引用!B$1:B$196,0),17)),#REF!)+COUNTIF(INDIRECT("発明者引用!"&amp;ADDRESS(MATCH(C419,発明者引用!B$1:B$196,0),4)&amp;":"&amp;ADDRESS(MATCH(C419,発明者引用!B$1:B$196,0),17)),T419)&gt;0,"Yes","No"),"")</f>
        <v/>
      </c>
      <c r="AP419" s="58" t="str">
        <f ca="1">IF(OR(LEFT(R419)="特",LEFT(R419)="実",AND(OR(LEFT(R419,2)="US",LEFT(R419,2)="WO",LEFT(R419,2)="GB",LEFT(R419,2)="EP",LEFT(R419,2)="DE"),OR(MID(R419,3,1)="1",MID(R419,3,1)="2",MID(R419,3,1)="3",MID(R419,3,1)="4",MID(R419,3,1)="5",MID(R419,3,1)="6",MID(R419,3,1)="7",MID(R419,3,1)="8",MID(R419,3,1)="9",MID(R419,3,1)="0"))),IF(VLOOKUP(C419,ファミリ引用特許WO!$A$2:$B$241,2,FALSE)+VLOOKUP(C419,ファミリ引用文献WO!$A$2:$C$241,3,FALSE)=0,"ISR無し",IF(COUNTIF(INDIRECT("ファミリ引用特許WO!"&amp;ADDRESS(MATCH(C419,ファミリ引用特許WO!$A$2:$A$241,0),1)&amp;":"&amp;ADDRESS(MATCH(C419,ファミリ引用特許WO!$A$2:$A$241,0),19)),R419)+COUNTIF(INDIRECT("ファミリ引用特許WO!"&amp;ADDRESS(MATCH(C419,ファミリ引用特許WO!$A$2:$A$241,0),1)&amp;":"&amp;ADDRESS(MATCH(C419,ファミリ引用特許WO!$A$2:$A$241,0),19)),S419)+COUNTIF(INDIRECT("ファミリ引用特許WO!"&amp;ADDRESS(MATCH(C419,ファミリ引用特許WO!$A$2:$A$241,0),1)&amp;":"&amp;ADDRESS(MATCH(C419,ファミリ引用特許WO!$A$2:$A$241,0),19)),T419)+COUNTIF(INDIRECT("ファミリ引用特許WO!"&amp;ADDRESS(MATCH(C419,ファミリ引用特許WO!$A$2:$A$241,0),1)&amp;":"&amp;ADDRESS(MATCH(C419,ファミリ引用特許WO!$A$2:$A$241,0),19)),W419)+COUNTIF(INDIRECT("ファミリ引用特許WO!"&amp;ADDRESS(MATCH(C419,ファミリ引用特許WO!$A$2:$A$241,0),1)&amp;":"&amp;ADDRESS(MATCH(C419,ファミリ引用特許WO!$A$2:$A$241,0),19)),Y419)&gt;0,"Yes","No")),"")</f>
        <v/>
      </c>
      <c r="AQ419" s="55" t="str">
        <f ca="1">IF(OR(LEFT(R419)="特",LEFT(R419)="実",AND(OR(LEFT(R419,2)="US",LEFT(R419,2)="WO",LEFT(R419,2)="GB",LEFT(R419,2)="EP",LEFT(R419,2)="DE"),OR(MID(R419,3,1)="1",MID(R419,3,1)="2",MID(R419,3,1)="3",MID(R419,3,1)="4",MID(R419,3,1)="5",MID(R419,3,1)="6",MID(R419,3,1)="7",MID(R419,3,1)="8",MID(R419,3,1)="9",MID(R419,3,1)="0"))),IF(VLOOKUP(C419,'ファミリ引用特許表記修正（ex.A2→A）'!$A$2:$B$241,2,FALSE)=0,"family無し",IF(COUNTIF(INDIRECT("'ファミリ引用特許表記修正（ex.A2→A）'!"&amp;ADDRESS(MATCH(C419,'ファミリ引用特許表記修正（ex.A2→A）'!$A$2:$A$241,0),1)&amp;":"&amp;ADDRESS(MATCH(C419,'ファミリ引用特許表記修正（ex.A2→A）'!$A$2:$A$241,0),171)),R419)+COUNTIF(INDIRECT("'ファミリ引用特許表記修正（ex.A2→A）'!"&amp;ADDRESS(MATCH(C419,'ファミリ引用特許表記修正（ex.A2→A）'!$A$2:$A$241,0),1)&amp;":"&amp;ADDRESS(MATCH(C419,'ファミリ引用特許表記修正（ex.A2→A）'!$A$2:$A$241,0),171)),S419)+COUNTIF(INDIRECT("'ファミリ引用特許表記修正（ex.A2→A）'!"&amp;ADDRESS(MATCH(C419,'ファミリ引用特許表記修正（ex.A2→A）'!$A$2:$A$241,0),1)&amp;":"&amp;ADDRESS(MATCH(C419,'ファミリ引用特許表記修正（ex.A2→A）'!$A$2:$A$241,0),171)),T419)+COUNTIF(INDIRECT("'ファミリ引用特許表記修正（ex.A2→A）'!"&amp;ADDRESS(MATCH(C419,'ファミリ引用特許表記修正（ex.A2→A）'!$A$2:$A$241,0),1)&amp;":"&amp;ADDRESS(MATCH(C419,'ファミリ引用特許表記修正（ex.A2→A）'!$A$2:$A$241,0),171)),W419)+COUNTIF(INDIRECT("'ファミリ引用特許表記修正（ex.A2→A）'!"&amp;ADDRESS(MATCH(C419,'ファミリ引用特許表記修正（ex.A2→A）'!$A$2:$A$241,0),1)&amp;":"&amp;ADDRESS(MATCH(C419,'ファミリ引用特許表記修正（ex.A2→A）'!$A$2:$A$241,0),171)),Y419)&gt;0,"Yes","No")),"")</f>
        <v/>
      </c>
      <c r="AR419" s="193" t="str">
        <f>IF(OR(LEFT(R419)="特",LEFT(R419)="実",AND(OR(LEFT(R419,2)="US",LEFT(R419,2)="WO",LEFT(R419,2)="GB",LEFT(R419,2)="EP",LEFT(R419,2)="DE"),OR(MID(R419,3,1)="1",MID(R419,3,1)="2",MID(R419,3,1)="3",MID(R419,3,1)="4",MID(R419,3,1)="5",MID(R419,3,1)="6",MID(R419,3,1)="7",MID(R419,3,1)="8",MID(R419,3,1)="9",MID(R419,3,1)="0",))),"",VLOOKUP($C419,ファミリ発明者引用文献!A$3:B$235,2,FALSE))</f>
        <v>,,</v>
      </c>
      <c r="AS419" s="55" t="str">
        <f>VLOOKUP(C419,ファミリ引用文献WO!A$2:B$241,2,FALSE)</f>
        <v/>
      </c>
      <c r="AT419" s="58" t="str">
        <f>VLOOKUP(C419,ファミリ引用文献!A$3:B$242,2,FALSE)</f>
        <v/>
      </c>
      <c r="AU419" s="58" t="str">
        <f>VLOOKUP(C419,審判データ!AH$2:BT$379,39,FALSE)</f>
        <v>AT00327655T;CN01248809A;CN01270419C;DE69931444D;DE69931444T;EP1508948A;EP987929A;EP987929B;特開2000-114199;特許04015329;特開2005-050826;特開2006-253151;特許05048264;特開2007-194226;特開2008-098188;特開2010-123578;特開2010-171025;特開2010-171026;特開2010-199086;特開2012-064593;KR20000022740A;KR100349514B;KR20020008102A;KR100365995B;US6252756;US2001017488;US6417581;US2002051333;US6507473;US2003067732;US6643113;US2004150938;US7161788;US2007070572;US7391599;US2008273283;US7924544;US2012092804</v>
      </c>
      <c r="AV419" s="62" t="str">
        <f ca="1">IF(INDIRECT("審判データ!"&amp;ADDRESS(MATCH(C419,審判データ!$AH$1:$AH$379,0),32))="早期審査の対象とする","早期審査","")</f>
        <v/>
      </c>
      <c r="AW419" s="665" t="str">
        <f t="shared" si="31"/>
        <v/>
      </c>
      <c r="AX419" s="666" t="str">
        <f>IF(LEFT(AE419,3)="日本特",IF(LEFT(C419)="特",VLOOKUP(C419,'本件、証拠文献テーマコード'!G$2:I$376,3,FALSE),VLOOKUP(C419,'本件、証拠文献テーマコード'!B$2:I$376,8,FALSE)),"")</f>
        <v/>
      </c>
      <c r="AY419" s="666" t="str">
        <f>IF(LEFT(AE419,3)="日本特",IF(OR(MID(R419,2,1)="開",MID(R419,2,1)="表",MID(R419,2,1)="登"),VLOOKUP(R419,'本件、証拠文献テーマコード'!C$2:I$379,7,FALSE),VLOOKUP(R419,'本件、証拠文献テーマコード'!G$2:I$379,3,FALSE)),"")</f>
        <v/>
      </c>
      <c r="AZ419" s="54">
        <f ca="1">INDIRECT("審判データ!"&amp;ADDRESS(MATCH(C419,審判データ!$AH$1:$AH$379,0),20))</f>
        <v>2010</v>
      </c>
    </row>
    <row r="420" spans="1:52" x14ac:dyDescent="0.15">
      <c r="A420" s="511" t="s">
        <v>23198</v>
      </c>
      <c r="B420" s="586" t="str">
        <f ca="1">IF(A420="",B419,INDIRECT("審判データ!"&amp;ADDRESS(MATCH(A420,審判データ!$HC$1:$HC$379,0),20))&amp;" / "&amp;INDIRECT("審判データ!"&amp;ADDRESS(MATCH(A420,審判データ!$HC$1:$HC$379,0),21)))</f>
        <v>2010 / 29-2</v>
      </c>
      <c r="C420" s="514">
        <v>3583037</v>
      </c>
      <c r="D420" s="511" t="s">
        <v>11484</v>
      </c>
      <c r="E420" s="163" t="str">
        <f ca="1">INDIRECT("審判データ!"&amp;ADDRESS(MATCH(C420,審判データ!$AH$1:$AH$379,0),55))</f>
        <v>株式会社四国総合研究所;東洋工業株式会社</v>
      </c>
      <c r="F420" s="43" t="str">
        <f ca="1">INDIRECT("審判データ!"&amp;ADDRESS(MATCH(C420,審判データ!$AH$1:$AH$379,0),56))</f>
        <v>重本　直也;三木　功;河野　徹夫</v>
      </c>
      <c r="G420" s="43" t="str">
        <f ca="1">INDIRECT("審判データ!"&amp;ADDRESS(MATCH(C420,審判データ!$AH$1:$AH$379,0),72))</f>
        <v xml:space="preserve"> </v>
      </c>
      <c r="H420" s="43" t="str">
        <f ca="1">INDIRECT("審判データ!"&amp;ADDRESS(MATCH(C420,審判データ!$AH$1:$AH$379,0),41))</f>
        <v>E01C  5/06;E01C  5/22</v>
      </c>
      <c r="I420" s="43" t="str">
        <f ca="1">INDIRECT("審判データ!"&amp;ADDRESS(MATCH(C420,審判データ!$AH$1:$AH$379,0),49))</f>
        <v>E01C   5/06@AFI(JP);E01C   5/22@ALI(JP)</v>
      </c>
      <c r="J420" s="43" t="str">
        <f ca="1">INDIRECT("審判データ!"&amp;ADDRESS(MATCH(C420,審判データ!$AH$1:$AH$379,0),51))</f>
        <v>E01C  5/06;E01C  5/22</v>
      </c>
      <c r="K420" s="43" t="str">
        <f ca="1">INDIRECT("審判データ!"&amp;ADDRESS(MATCH(C420,審判データ!$AH$1:$AH$379,0),53))</f>
        <v>2D051 AA02;2D051 AA05;2D051 AB03;2D051 AE01;2D051 AF01;2D051 AF03;2D051 AF17;2D051 AH02;2D051 AH03;2D051 DA01;2D051 DB04</v>
      </c>
      <c r="L420" s="711"/>
      <c r="M420" s="707"/>
      <c r="N420" s="712"/>
      <c r="O420" s="713"/>
      <c r="P420" s="714"/>
      <c r="Q420" s="706"/>
      <c r="R420" s="707"/>
      <c r="S420" s="706" t="str">
        <f>IF(OR(LEFT(R420)="特",LEFT(R420)="実"),VLOOKUP(R420,'証拠（JP特許）'!$B$2:$D$299,2,FALSE),IF(AND(OR(LEFT(R420,2)="US",LEFT(R420,2)="WO",LEFT(R420,2)="GB",LEFT(R420,2)="EP",LEFT(R420,2)="DE"),OR(MID(R420,3,1)="1",MID(R420,3,1)="2",MID(R420,3,1)="3",MID(R420,3,1)="4",MID(R420,3,1)="5",MID(R420,3,1)="6",MID(R420,3,1)="7",MID(R420,3,1)="8",MID(R420,3,1)="9",MID(R420,3,1)="0")),VLOOKUP(R420,'証拠（WW特許）'!$B$2:$C$90,2,FALSE),"_"))</f>
        <v>_</v>
      </c>
      <c r="T420" s="707" t="str">
        <f>IF(OR(LEFT(R420)="特",LEFT(R420)="実"),VLOOKUP(R420,'証拠（JP特許）'!$B$2:$E$299,4,FALSE),"_")</f>
        <v>_</v>
      </c>
      <c r="U420" s="707"/>
      <c r="V420" s="706"/>
      <c r="W420" s="708" t="str">
        <f t="shared" si="27"/>
        <v/>
      </c>
      <c r="X420" s="709"/>
      <c r="Y420" s="709" t="str">
        <f t="shared" si="28"/>
        <v/>
      </c>
      <c r="Z420" s="91" t="str">
        <f ca="1">IF(OR(LEFT(R420)="特",LEFT(R420)="実",AND(OR(LEFT(R420,2)="US",LEFT(R420,2)="WO",LEFT(R420,2)="GB",LEFT(R420,2)="EP",LEFT(R420,2)="DE"),OR(MID(R420,3,1)="1",MID(R420,3,1)="2",MID(R420,3,1)="3",MID(R420,3,1)="4",MID(R420,3,1)="5",MID(R420,3,1)="6",MID(R420,3,1)="7",MID(R420,3,1)="8",MID(R420,3,1)="9",MID(R420,3,1)="0",))),IF(COUNTIF(INDIRECT("拒絶理由・拒絶査定・異議申立!"&amp;ADDRESS(MATCH(C420,拒絶理由・拒絶査定・異議申立!B$1:B$1000,0),3)&amp;":"&amp;ADDRESS(MATCH(C420,拒絶理由・拒絶査定・異議申立!B$1:B$1000,0),50)),R420)+COUNTIF(INDIRECT("拒絶理由・拒絶査定・異議申立!"&amp;ADDRESS(MATCH(C420,拒絶理由・拒絶査定・異議申立!B$1:B$1000,0),3)&amp;":"&amp;ADDRESS(MATCH(C420,拒絶理由・拒絶査定・異議申立!B$1:B$1000,0),50)),T420)&gt;0,"Yes","No"),"")</f>
        <v/>
      </c>
      <c r="AA420" s="92" t="str">
        <f ca="1">IF(OR(LEFT(R420)="特",LEFT(R420)="実",AND(OR(LEFT(R420,2)="US",LEFT(R420,2)="WO",LEFT(R420,2)="GB",LEFT(R420,2)="EP",LEFT(R420,2)="DE"),OR(MID(R420,3,1)="1",MID(R420,3,1)="2",MID(R420,3,1)="3",MID(R420,3,1)="4",MID(R420,3,1)="5",MID(R420,3,1)="6",MID(R420,3,1)="7",MID(R420,3,1)="8",MID(R420,3,1)="9",MID(R420,3,1)="0",))),IF(COUNTIF(INDIRECT("先行技術調査・登録査定!"&amp;ADDRESS(MATCH(C420,先行技術調査・登録査定!B$1:B$1000,0),3)&amp;":"&amp;ADDRESS(MATCH(C420,先行技術調査・登録査定!B$1:B$1000,0),49)),R420)+COUNTIF(INDIRECT("先行技術調査・登録査定!"&amp;ADDRESS(MATCH(C420,先行技術調査・登録査定!B$1:B$1000,0),3)&amp;":"&amp;ADDRESS(MATCH(C420,先行技術調査・登録査定!B$1:B$1000,0),49)),T420)&gt;0,"Yes","No"),"")</f>
        <v/>
      </c>
      <c r="AB420" s="169" t="str">
        <f t="shared" ca="1" si="30"/>
        <v/>
      </c>
      <c r="AC420" s="94" t="str">
        <f>IF(OR(LEFT(R420)="特",LEFT(R420)="実",AND(OR(LEFT(R420,2)="US",LEFT(R420,2)="WO",LEFT(R420,2)="GB",LEFT(R420,2)="EP",LEFT(R420,2)="DE"),OR(MID(R420,3,1)="1",MID(R420,3,1)="2",MID(R420,3,1)="3",MID(R420,3,1)="4",MID(R420,3,1)="5",MID(R420,3,1)="6",MID(R420,3,1)="7",MID(R420,3,1)="8",MID(R420,3,1)="9",MID(R420,3,1)="0",))),"",VLOOKUP($C420,非特許文献リスト!$A$2:$C$196,2,FALSE))</f>
        <v/>
      </c>
      <c r="AD420" s="95" t="str">
        <f>IF(OR(LEFT(R420)="特",LEFT(R420)="実",AND(OR(LEFT(R420,2)="US",LEFT(R420,2)="WO",LEFT(R420,2)="GB",LEFT(R420,2)="EP",LEFT(R420,2)="DE"),OR(MID(R420,3,1)="1",MID(R420,3,1)="2",MID(R420,3,1)="3",MID(R420,3,1)="4",MID(R420,3,1)="5",MID(R420,3,1)="6",MID(R420,3,1)="7",MID(R420,3,1)="8",MID(R420,3,1)="9",MID(R420,3,1)="0",))),"",VLOOKUP($C420,非特許文献リスト!$A$2:$C$196,3,FALSE))</f>
        <v/>
      </c>
      <c r="AE420" s="175" t="str">
        <f t="shared" si="29"/>
        <v/>
      </c>
      <c r="AF420" s="176" t="str">
        <f>IF(OR(LEFT(R420)="特",LEFT(R420)="実"),VLOOKUP(R420,'証拠（JP特許）'!$B$2:$AB$299,10,FALSE),IF(AND(OR(LEFT(R420,2)="US",LEFT(R420,2)="WO",LEFT(R420,2)="GB",LEFT(R420,2)="EP",LEFT(R420,2)="DE"),OR(MID(R420,3,1)="1",MID(R420,3,1)="2",MID(R420,3,1)="3",MID(R420,3,1)="4",MID(R420,3,1)="5",MID(R420,3,1)="6",MID(R420,3,1)="7",MID(R420,3,1)="8",MID(R420,3,1)="9",MID(R420,3,1)="0",)),VLOOKUP(R420,'証拠（WW特許）'!$B$2:$M$90,8,FALSE),""))</f>
        <v/>
      </c>
      <c r="AG420" s="176" t="str">
        <f>IF(OR(LEFT(R420)="特",LEFT(R420)="実"),VLOOKUP(R420,'証拠（JP特許）'!$B$2:$AB$299,26,FALSE),IF(AND(OR(LEFT(R420,2)="US",LEFT(R420,2)="WO",LEFT(R420,2)="GB",LEFT(R420,2)="EP",LEFT(R420,2)="DE"),OR(MID(R420,3,1)="1",MID(R420,3,1)="2",MID(R420,3,1)="3",MID(R420,3,1)="4",MID(R420,3,1)="5",MID(R420,3,1)="6",MID(R420,3,1)="7",MID(R420,3,1)="8",MID(R420,3,1)="9",MID(R420,3,1)="0",)),VLOOKUP(R420,'証拠（WW特許）'!$B$2:$M$90,12,FALSE),""))</f>
        <v/>
      </c>
      <c r="AH420" s="58" t="str">
        <f>IF(OR(LEFT(R420)="特",LEFT(R420)="実"),VLOOKUP(R420,'証拠（JP特許）'!$B$2:$X$299,20,FALSE),IF(AND(OR(LEFT(R420,2)="US",LEFT(R420,2)="WO",LEFT(R420,2)="GB",LEFT(R420,2)="EP",LEFT(R420,2)="DE"),OR(MID(R420,3,1)="1",MID(R420,3,1)="2",MID(R420,3,1)="3",MID(R420,3,1)="4",MID(R420,3,1)="5",MID(R420,3,1)="6",MID(R420,3,1)="7",MID(R420,3,1)="8",MID(R420,3,1)="9",MID(R420,3,1)="0",)),VLOOKUP(R420,'証拠（WW特許）'!$B$2:$U$90,20,FALSE),""))</f>
        <v/>
      </c>
      <c r="AI420" s="58" t="str">
        <f>IF(OR(LEFT(R420)="特",LEFT(R420)="実"),VLOOKUP(R420,'証拠（JP特許）'!$B$2:$X$299,21,FALSE),"")</f>
        <v/>
      </c>
      <c r="AJ420" s="58" t="str">
        <f>IF(OR(LEFT(R420)="特",LEFT(R420)="実"),VLOOKUP(R420,'証拠（JP特許）'!$B$2:$X$299,22,FALSE),"")</f>
        <v/>
      </c>
      <c r="AK420" s="59" t="str">
        <f>IF(OR(LEFT(R420)="特",LEFT(R420)="実"),VLOOKUP(R420,'証拠（JP特許）'!$B$2:$X$299,17,FALSE),IF(AND(OR(LEFT(R420,2)="US",LEFT(R420,2)="WO",LEFT(R420,2)="GB",LEFT(R420,2)="EP",LEFT(R420,2)="DE"),OR(MID(R420,3,1)="1",MID(R420,3,1)="2",MID(R420,3,1)="3",MID(R420,3,1)="4",MID(R420,3,1)="5",MID(R420,3,1)="6",MID(R420,3,1)="7",MID(R420,3,1)="8",MID(R420,3,1)="9",MID(R420,3,1)="0",)),VLOOKUP(R420,'証拠（WW特許）'!$B$2:$U$90,16,FALSE),""))</f>
        <v/>
      </c>
      <c r="AL420" s="58"/>
      <c r="AM420" s="58"/>
      <c r="AN420" s="58"/>
      <c r="AO420" s="58" t="str">
        <f ca="1">IF(OR(LEFT(R420)="特",LEFT(R420)="実",AND(OR(LEFT(R420,2)="US",LEFT(R420,2)="WO",LEFT(R420,2)="GB",LEFT(R420,2)="EP",LEFT(R420,2)="DE"),OR(MID(R420,3,1)="1",MID(R420,3,1)="2",MID(R420,3,1)="3",MID(R420,3,1)="4",MID(R420,3,1)="5",MID(R420,3,1)="6",MID(R420,3,1)="7",MID(R420,3,1)="8",MID(R420,3,1)="9",MID(R420,3,1)="0"))),IF(COUNTIF(INDIRECT("発明者引用!"&amp;ADDRESS(MATCH(C420,発明者引用!B$1:B$196,0),4)&amp;":"&amp;ADDRESS(MATCH(C420,発明者引用!B$1:B$196,0),17)),R420)+COUNTIF(INDIRECT("発明者引用!"&amp;ADDRESS(MATCH(C420,発明者引用!B$1:B$196,0),4)&amp;":"&amp;ADDRESS(MATCH(C420,発明者引用!B$1:B$196,0),17)),#REF!)+COUNTIF(INDIRECT("発明者引用!"&amp;ADDRESS(MATCH(C420,発明者引用!B$1:B$196,0),4)&amp;":"&amp;ADDRESS(MATCH(C420,発明者引用!B$1:B$196,0),17)),T420)&gt;0,"Yes","No"),"")</f>
        <v/>
      </c>
      <c r="AP420" s="58" t="str">
        <f ca="1">IF(OR(LEFT(R420)="特",LEFT(R420)="実",AND(OR(LEFT(R420,2)="US",LEFT(R420,2)="WO",LEFT(R420,2)="GB",LEFT(R420,2)="EP",LEFT(R420,2)="DE"),OR(MID(R420,3,1)="1",MID(R420,3,1)="2",MID(R420,3,1)="3",MID(R420,3,1)="4",MID(R420,3,1)="5",MID(R420,3,1)="6",MID(R420,3,1)="7",MID(R420,3,1)="8",MID(R420,3,1)="9",MID(R420,3,1)="0"))),IF(VLOOKUP(C420,ファミリ引用特許WO!$A$2:$B$241,2,FALSE)+VLOOKUP(C420,ファミリ引用文献WO!$A$2:$C$241,3,FALSE)=0,"ISR無し",IF(COUNTIF(INDIRECT("ファミリ引用特許WO!"&amp;ADDRESS(MATCH(C420,ファミリ引用特許WO!$A$2:$A$241,0),1)&amp;":"&amp;ADDRESS(MATCH(C420,ファミリ引用特許WO!$A$2:$A$241,0),19)),R420)+COUNTIF(INDIRECT("ファミリ引用特許WO!"&amp;ADDRESS(MATCH(C420,ファミリ引用特許WO!$A$2:$A$241,0),1)&amp;":"&amp;ADDRESS(MATCH(C420,ファミリ引用特許WO!$A$2:$A$241,0),19)),S420)+COUNTIF(INDIRECT("ファミリ引用特許WO!"&amp;ADDRESS(MATCH(C420,ファミリ引用特許WO!$A$2:$A$241,0),1)&amp;":"&amp;ADDRESS(MATCH(C420,ファミリ引用特許WO!$A$2:$A$241,0),19)),T420)+COUNTIF(INDIRECT("ファミリ引用特許WO!"&amp;ADDRESS(MATCH(C420,ファミリ引用特許WO!$A$2:$A$241,0),1)&amp;":"&amp;ADDRESS(MATCH(C420,ファミリ引用特許WO!$A$2:$A$241,0),19)),W420)+COUNTIF(INDIRECT("ファミリ引用特許WO!"&amp;ADDRESS(MATCH(C420,ファミリ引用特許WO!$A$2:$A$241,0),1)&amp;":"&amp;ADDRESS(MATCH(C420,ファミリ引用特許WO!$A$2:$A$241,0),19)),Y420)&gt;0,"Yes","No")),"")</f>
        <v/>
      </c>
      <c r="AQ420" s="55" t="str">
        <f ca="1">IF(OR(LEFT(R420)="特",LEFT(R420)="実",AND(OR(LEFT(R420,2)="US",LEFT(R420,2)="WO",LEFT(R420,2)="GB",LEFT(R420,2)="EP",LEFT(R420,2)="DE"),OR(MID(R420,3,1)="1",MID(R420,3,1)="2",MID(R420,3,1)="3",MID(R420,3,1)="4",MID(R420,3,1)="5",MID(R420,3,1)="6",MID(R420,3,1)="7",MID(R420,3,1)="8",MID(R420,3,1)="9",MID(R420,3,1)="0"))),IF(VLOOKUP(C420,'ファミリ引用特許表記修正（ex.A2→A）'!$A$2:$B$241,2,FALSE)=0,"family無し",IF(COUNTIF(INDIRECT("'ファミリ引用特許表記修正（ex.A2→A）'!"&amp;ADDRESS(MATCH(C420,'ファミリ引用特許表記修正（ex.A2→A）'!$A$2:$A$241,0),1)&amp;":"&amp;ADDRESS(MATCH(C420,'ファミリ引用特許表記修正（ex.A2→A）'!$A$2:$A$241,0),171)),R420)+COUNTIF(INDIRECT("'ファミリ引用特許表記修正（ex.A2→A）'!"&amp;ADDRESS(MATCH(C420,'ファミリ引用特許表記修正（ex.A2→A）'!$A$2:$A$241,0),1)&amp;":"&amp;ADDRESS(MATCH(C420,'ファミリ引用特許表記修正（ex.A2→A）'!$A$2:$A$241,0),171)),S420)+COUNTIF(INDIRECT("'ファミリ引用特許表記修正（ex.A2→A）'!"&amp;ADDRESS(MATCH(C420,'ファミリ引用特許表記修正（ex.A2→A）'!$A$2:$A$241,0),1)&amp;":"&amp;ADDRESS(MATCH(C420,'ファミリ引用特許表記修正（ex.A2→A）'!$A$2:$A$241,0),171)),T420)+COUNTIF(INDIRECT("'ファミリ引用特許表記修正（ex.A2→A）'!"&amp;ADDRESS(MATCH(C420,'ファミリ引用特許表記修正（ex.A2→A）'!$A$2:$A$241,0),1)&amp;":"&amp;ADDRESS(MATCH(C420,'ファミリ引用特許表記修正（ex.A2→A）'!$A$2:$A$241,0),171)),W420)+COUNTIF(INDIRECT("'ファミリ引用特許表記修正（ex.A2→A）'!"&amp;ADDRESS(MATCH(C420,'ファミリ引用特許表記修正（ex.A2→A）'!$A$2:$A$241,0),1)&amp;":"&amp;ADDRESS(MATCH(C420,'ファミリ引用特許表記修正（ex.A2→A）'!$A$2:$A$241,0),171)),Y420)&gt;0,"Yes","No")),"")</f>
        <v/>
      </c>
      <c r="AR420" s="193" t="str">
        <f>IF(OR(LEFT(R420)="特",LEFT(R420)="実",AND(OR(LEFT(R420,2)="US",LEFT(R420,2)="WO",LEFT(R420,2)="GB",LEFT(R420,2)="EP",LEFT(R420,2)="DE"),OR(MID(R420,3,1)="1",MID(R420,3,1)="2",MID(R420,3,1)="3",MID(R420,3,1)="4",MID(R420,3,1)="5",MID(R420,3,1)="6",MID(R420,3,1)="7",MID(R420,3,1)="8",MID(R420,3,1)="9",MID(R420,3,1)="0",))),"",VLOOKUP($C420,ファミリ発明者引用文献!A$3:B$235,2,FALSE))</f>
        <v>,,</v>
      </c>
      <c r="AS420" s="55" t="str">
        <f>VLOOKUP(C420,ファミリ引用文献WO!A$2:B$241,2,FALSE)</f>
        <v/>
      </c>
      <c r="AT420" s="58" t="str">
        <f>VLOOKUP(C420,ファミリ引用文献!A$3:B$242,2,FALSE)</f>
        <v/>
      </c>
      <c r="AU420" s="58" t="str">
        <f>VLOOKUP(C420,審判データ!AH$2:BT$379,39,FALSE)</f>
        <v xml:space="preserve"> </v>
      </c>
      <c r="AV420" s="62" t="str">
        <f ca="1">IF(INDIRECT("審判データ!"&amp;ADDRESS(MATCH(C420,審判データ!$AH$1:$AH$379,0),32))="早期審査の対象とする","早期審査","")</f>
        <v/>
      </c>
      <c r="AW420" s="665" t="str">
        <f t="shared" si="31"/>
        <v/>
      </c>
      <c r="AX420" s="666" t="str">
        <f>IF(LEFT(AE420,3)="日本特",IF(LEFT(C420)="特",VLOOKUP(C420,'本件、証拠文献テーマコード'!G$2:I$376,3,FALSE),VLOOKUP(C420,'本件、証拠文献テーマコード'!B$2:I$376,8,FALSE)),"")</f>
        <v/>
      </c>
      <c r="AY420" s="666" t="str">
        <f>IF(LEFT(AE420,3)="日本特",IF(OR(MID(R420,2,1)="開",MID(R420,2,1)="表",MID(R420,2,1)="登"),VLOOKUP(R420,'本件、証拠文献テーマコード'!C$2:I$379,7,FALSE),VLOOKUP(R420,'本件、証拠文献テーマコード'!G$2:I$379,3,FALSE)),"")</f>
        <v/>
      </c>
      <c r="AZ420" s="54">
        <f ca="1">INDIRECT("審判データ!"&amp;ADDRESS(MATCH(C420,審判データ!$AH$1:$AH$379,0),20))</f>
        <v>2010</v>
      </c>
    </row>
    <row r="421" spans="1:52" x14ac:dyDescent="0.15">
      <c r="A421" s="511" t="s">
        <v>23199</v>
      </c>
      <c r="B421" s="586" t="str">
        <f ca="1">IF(A421="",B420,INDIRECT("審判データ!"&amp;ADDRESS(MATCH(A421,審判データ!$HC$1:$HC$379,0),20))&amp;" / "&amp;INDIRECT("審判データ!"&amp;ADDRESS(MATCH(A421,審判データ!$HC$1:$HC$379,0),21)))</f>
        <v>2010 / 29-2</v>
      </c>
      <c r="C421" s="514">
        <v>4165980</v>
      </c>
      <c r="D421" s="511" t="s">
        <v>11580</v>
      </c>
      <c r="E421" s="163" t="str">
        <f ca="1">INDIRECT("審判データ!"&amp;ADDRESS(MATCH(C421,審判データ!$AH$1:$AH$379,0),55))</f>
        <v>明晃化成工業株式会社</v>
      </c>
      <c r="F421" s="43" t="str">
        <f ca="1">INDIRECT("審判データ!"&amp;ADDRESS(MATCH(C421,審判データ!$AH$1:$AH$379,0),56))</f>
        <v>呉本　将彰;呉本　啓郎</v>
      </c>
      <c r="G421" s="43" t="str">
        <f ca="1">INDIRECT("審判データ!"&amp;ADDRESS(MATCH(C421,審判データ!$AH$1:$AH$379,0),72))</f>
        <v>特開2001-171772;特許04165980;特開2008-260583</v>
      </c>
      <c r="H421" s="43" t="str">
        <f ca="1">INDIRECT("審判データ!"&amp;ADDRESS(MATCH(C421,審判データ!$AH$1:$AH$379,0),41))</f>
        <v>B65D 85/57;G11B 23/03    601</v>
      </c>
      <c r="I421" s="43" t="str">
        <f ca="1">INDIRECT("審判データ!"&amp;ADDRESS(MATCH(C421,審判データ!$AH$1:$AH$379,0),49))</f>
        <v>B65D  85/57@AFI(JP);G11B  23/03@AFI(JP)</v>
      </c>
      <c r="J421" s="43" t="str">
        <f ca="1">INDIRECT("審判データ!"&amp;ADDRESS(MATCH(C421,審判データ!$AH$1:$AH$379,0),51))</f>
        <v>G11B 23/03    601 C;B65D 85/57        C</v>
      </c>
      <c r="K421" s="43" t="str">
        <f ca="1">INDIRECT("審判データ!"&amp;ADDRESS(MATCH(C421,審判データ!$AH$1:$AH$379,0),53))</f>
        <v>3E036 AA08;3E036 CA01;3E036 FA01;3E036 FB01</v>
      </c>
      <c r="L421" s="711"/>
      <c r="M421" s="707"/>
      <c r="N421" s="712"/>
      <c r="O421" s="713"/>
      <c r="P421" s="714"/>
      <c r="Q421" s="706"/>
      <c r="R421" s="707"/>
      <c r="S421" s="706" t="str">
        <f>IF(OR(LEFT(R421)="特",LEFT(R421)="実"),VLOOKUP(R421,'証拠（JP特許）'!$B$2:$D$299,2,FALSE),IF(AND(OR(LEFT(R421,2)="US",LEFT(R421,2)="WO",LEFT(R421,2)="GB",LEFT(R421,2)="EP",LEFT(R421,2)="DE"),OR(MID(R421,3,1)="1",MID(R421,3,1)="2",MID(R421,3,1)="3",MID(R421,3,1)="4",MID(R421,3,1)="5",MID(R421,3,1)="6",MID(R421,3,1)="7",MID(R421,3,1)="8",MID(R421,3,1)="9",MID(R421,3,1)="0")),VLOOKUP(R421,'証拠（WW特許）'!$B$2:$C$90,2,FALSE),"_"))</f>
        <v>_</v>
      </c>
      <c r="T421" s="707" t="str">
        <f>IF(OR(LEFT(R421)="特",LEFT(R421)="実"),VLOOKUP(R421,'証拠（JP特許）'!$B$2:$E$299,4,FALSE),"_")</f>
        <v>_</v>
      </c>
      <c r="U421" s="707"/>
      <c r="V421" s="706"/>
      <c r="W421" s="708" t="str">
        <f t="shared" si="27"/>
        <v/>
      </c>
      <c r="X421" s="709"/>
      <c r="Y421" s="709" t="str">
        <f t="shared" si="28"/>
        <v/>
      </c>
      <c r="Z421" s="91" t="str">
        <f ca="1">IF(OR(LEFT(R421)="特",LEFT(R421)="実",AND(OR(LEFT(R421,2)="US",LEFT(R421,2)="WO",LEFT(R421,2)="GB",LEFT(R421,2)="EP",LEFT(R421,2)="DE"),OR(MID(R421,3,1)="1",MID(R421,3,1)="2",MID(R421,3,1)="3",MID(R421,3,1)="4",MID(R421,3,1)="5",MID(R421,3,1)="6",MID(R421,3,1)="7",MID(R421,3,1)="8",MID(R421,3,1)="9",MID(R421,3,1)="0",))),IF(COUNTIF(INDIRECT("拒絶理由・拒絶査定・異議申立!"&amp;ADDRESS(MATCH(C421,拒絶理由・拒絶査定・異議申立!B$1:B$1000,0),3)&amp;":"&amp;ADDRESS(MATCH(C421,拒絶理由・拒絶査定・異議申立!B$1:B$1000,0),50)),R421)+COUNTIF(INDIRECT("拒絶理由・拒絶査定・異議申立!"&amp;ADDRESS(MATCH(C421,拒絶理由・拒絶査定・異議申立!B$1:B$1000,0),3)&amp;":"&amp;ADDRESS(MATCH(C421,拒絶理由・拒絶査定・異議申立!B$1:B$1000,0),50)),T421)&gt;0,"Yes","No"),"")</f>
        <v/>
      </c>
      <c r="AA421" s="92" t="str">
        <f ca="1">IF(OR(LEFT(R421)="特",LEFT(R421)="実",AND(OR(LEFT(R421,2)="US",LEFT(R421,2)="WO",LEFT(R421,2)="GB",LEFT(R421,2)="EP",LEFT(R421,2)="DE"),OR(MID(R421,3,1)="1",MID(R421,3,1)="2",MID(R421,3,1)="3",MID(R421,3,1)="4",MID(R421,3,1)="5",MID(R421,3,1)="6",MID(R421,3,1)="7",MID(R421,3,1)="8",MID(R421,3,1)="9",MID(R421,3,1)="0",))),IF(COUNTIF(INDIRECT("先行技術調査・登録査定!"&amp;ADDRESS(MATCH(C421,先行技術調査・登録査定!B$1:B$1000,0),3)&amp;":"&amp;ADDRESS(MATCH(C421,先行技術調査・登録査定!B$1:B$1000,0),49)),R421)+COUNTIF(INDIRECT("先行技術調査・登録査定!"&amp;ADDRESS(MATCH(C421,先行技術調査・登録査定!B$1:B$1000,0),3)&amp;":"&amp;ADDRESS(MATCH(C421,先行技術調査・登録査定!B$1:B$1000,0),49)),T421)&gt;0,"Yes","No"),"")</f>
        <v/>
      </c>
      <c r="AB421" s="169" t="str">
        <f t="shared" ca="1" si="30"/>
        <v/>
      </c>
      <c r="AC421" s="94" t="str">
        <f>IF(OR(LEFT(R421)="特",LEFT(R421)="実",AND(OR(LEFT(R421,2)="US",LEFT(R421,2)="WO",LEFT(R421,2)="GB",LEFT(R421,2)="EP",LEFT(R421,2)="DE"),OR(MID(R421,3,1)="1",MID(R421,3,1)="2",MID(R421,3,1)="3",MID(R421,3,1)="4",MID(R421,3,1)="5",MID(R421,3,1)="6",MID(R421,3,1)="7",MID(R421,3,1)="8",MID(R421,3,1)="9",MID(R421,3,1)="0",))),"",VLOOKUP($C421,非特許文献リスト!$A$2:$C$196,2,FALSE))</f>
        <v/>
      </c>
      <c r="AD421" s="95" t="str">
        <f>IF(OR(LEFT(R421)="特",LEFT(R421)="実",AND(OR(LEFT(R421,2)="US",LEFT(R421,2)="WO",LEFT(R421,2)="GB",LEFT(R421,2)="EP",LEFT(R421,2)="DE"),OR(MID(R421,3,1)="1",MID(R421,3,1)="2",MID(R421,3,1)="3",MID(R421,3,1)="4",MID(R421,3,1)="5",MID(R421,3,1)="6",MID(R421,3,1)="7",MID(R421,3,1)="8",MID(R421,3,1)="9",MID(R421,3,1)="0",))),"",VLOOKUP($C421,非特許文献リスト!$A$2:$C$196,3,FALSE))</f>
        <v/>
      </c>
      <c r="AE421" s="175" t="str">
        <f t="shared" si="29"/>
        <v/>
      </c>
      <c r="AF421" s="176" t="str">
        <f>IF(OR(LEFT(R421)="特",LEFT(R421)="実"),VLOOKUP(R421,'証拠（JP特許）'!$B$2:$AB$299,10,FALSE),IF(AND(OR(LEFT(R421,2)="US",LEFT(R421,2)="WO",LEFT(R421,2)="GB",LEFT(R421,2)="EP",LEFT(R421,2)="DE"),OR(MID(R421,3,1)="1",MID(R421,3,1)="2",MID(R421,3,1)="3",MID(R421,3,1)="4",MID(R421,3,1)="5",MID(R421,3,1)="6",MID(R421,3,1)="7",MID(R421,3,1)="8",MID(R421,3,1)="9",MID(R421,3,1)="0",)),VLOOKUP(R421,'証拠（WW特許）'!$B$2:$M$90,8,FALSE),""))</f>
        <v/>
      </c>
      <c r="AG421" s="176" t="str">
        <f>IF(OR(LEFT(R421)="特",LEFT(R421)="実"),VLOOKUP(R421,'証拠（JP特許）'!$B$2:$AB$299,26,FALSE),IF(AND(OR(LEFT(R421,2)="US",LEFT(R421,2)="WO",LEFT(R421,2)="GB",LEFT(R421,2)="EP",LEFT(R421,2)="DE"),OR(MID(R421,3,1)="1",MID(R421,3,1)="2",MID(R421,3,1)="3",MID(R421,3,1)="4",MID(R421,3,1)="5",MID(R421,3,1)="6",MID(R421,3,1)="7",MID(R421,3,1)="8",MID(R421,3,1)="9",MID(R421,3,1)="0",)),VLOOKUP(R421,'証拠（WW特許）'!$B$2:$M$90,12,FALSE),""))</f>
        <v/>
      </c>
      <c r="AH421" s="58" t="str">
        <f>IF(OR(LEFT(R421)="特",LEFT(R421)="実"),VLOOKUP(R421,'証拠（JP特許）'!$B$2:$X$299,20,FALSE),IF(AND(OR(LEFT(R421,2)="US",LEFT(R421,2)="WO",LEFT(R421,2)="GB",LEFT(R421,2)="EP",LEFT(R421,2)="DE"),OR(MID(R421,3,1)="1",MID(R421,3,1)="2",MID(R421,3,1)="3",MID(R421,3,1)="4",MID(R421,3,1)="5",MID(R421,3,1)="6",MID(R421,3,1)="7",MID(R421,3,1)="8",MID(R421,3,1)="9",MID(R421,3,1)="0",)),VLOOKUP(R421,'証拠（WW特許）'!$B$2:$U$90,20,FALSE),""))</f>
        <v/>
      </c>
      <c r="AI421" s="58" t="str">
        <f>IF(OR(LEFT(R421)="特",LEFT(R421)="実"),VLOOKUP(R421,'証拠（JP特許）'!$B$2:$X$299,21,FALSE),"")</f>
        <v/>
      </c>
      <c r="AJ421" s="58" t="str">
        <f>IF(OR(LEFT(R421)="特",LEFT(R421)="実"),VLOOKUP(R421,'証拠（JP特許）'!$B$2:$X$299,22,FALSE),"")</f>
        <v/>
      </c>
      <c r="AK421" s="59" t="str">
        <f>IF(OR(LEFT(R421)="特",LEFT(R421)="実"),VLOOKUP(R421,'証拠（JP特許）'!$B$2:$X$299,17,FALSE),IF(AND(OR(LEFT(R421,2)="US",LEFT(R421,2)="WO",LEFT(R421,2)="GB",LEFT(R421,2)="EP",LEFT(R421,2)="DE"),OR(MID(R421,3,1)="1",MID(R421,3,1)="2",MID(R421,3,1)="3",MID(R421,3,1)="4",MID(R421,3,1)="5",MID(R421,3,1)="6",MID(R421,3,1)="7",MID(R421,3,1)="8",MID(R421,3,1)="9",MID(R421,3,1)="0",)),VLOOKUP(R421,'証拠（WW特許）'!$B$2:$U$90,16,FALSE),""))</f>
        <v/>
      </c>
      <c r="AL421" s="58"/>
      <c r="AM421" s="58"/>
      <c r="AN421" s="58"/>
      <c r="AO421" s="58" t="str">
        <f ca="1">IF(OR(LEFT(R421)="特",LEFT(R421)="実",AND(OR(LEFT(R421,2)="US",LEFT(R421,2)="WO",LEFT(R421,2)="GB",LEFT(R421,2)="EP",LEFT(R421,2)="DE"),OR(MID(R421,3,1)="1",MID(R421,3,1)="2",MID(R421,3,1)="3",MID(R421,3,1)="4",MID(R421,3,1)="5",MID(R421,3,1)="6",MID(R421,3,1)="7",MID(R421,3,1)="8",MID(R421,3,1)="9",MID(R421,3,1)="0"))),IF(COUNTIF(INDIRECT("発明者引用!"&amp;ADDRESS(MATCH(C421,発明者引用!B$1:B$196,0),4)&amp;":"&amp;ADDRESS(MATCH(C421,発明者引用!B$1:B$196,0),17)),R421)+COUNTIF(INDIRECT("発明者引用!"&amp;ADDRESS(MATCH(C421,発明者引用!B$1:B$196,0),4)&amp;":"&amp;ADDRESS(MATCH(C421,発明者引用!B$1:B$196,0),17)),#REF!)+COUNTIF(INDIRECT("発明者引用!"&amp;ADDRESS(MATCH(C421,発明者引用!B$1:B$196,0),4)&amp;":"&amp;ADDRESS(MATCH(C421,発明者引用!B$1:B$196,0),17)),T421)&gt;0,"Yes","No"),"")</f>
        <v/>
      </c>
      <c r="AP421" s="58" t="str">
        <f ca="1">IF(OR(LEFT(R421)="特",LEFT(R421)="実",AND(OR(LEFT(R421,2)="US",LEFT(R421,2)="WO",LEFT(R421,2)="GB",LEFT(R421,2)="EP",LEFT(R421,2)="DE"),OR(MID(R421,3,1)="1",MID(R421,3,1)="2",MID(R421,3,1)="3",MID(R421,3,1)="4",MID(R421,3,1)="5",MID(R421,3,1)="6",MID(R421,3,1)="7",MID(R421,3,1)="8",MID(R421,3,1)="9",MID(R421,3,1)="0"))),IF(VLOOKUP(C421,ファミリ引用特許WO!$A$2:$B$241,2,FALSE)+VLOOKUP(C421,ファミリ引用文献WO!$A$2:$C$241,3,FALSE)=0,"ISR無し",IF(COUNTIF(INDIRECT("ファミリ引用特許WO!"&amp;ADDRESS(MATCH(C421,ファミリ引用特許WO!$A$2:$A$241,0),1)&amp;":"&amp;ADDRESS(MATCH(C421,ファミリ引用特許WO!$A$2:$A$241,0),19)),R421)+COUNTIF(INDIRECT("ファミリ引用特許WO!"&amp;ADDRESS(MATCH(C421,ファミリ引用特許WO!$A$2:$A$241,0),1)&amp;":"&amp;ADDRESS(MATCH(C421,ファミリ引用特許WO!$A$2:$A$241,0),19)),S421)+COUNTIF(INDIRECT("ファミリ引用特許WO!"&amp;ADDRESS(MATCH(C421,ファミリ引用特許WO!$A$2:$A$241,0),1)&amp;":"&amp;ADDRESS(MATCH(C421,ファミリ引用特許WO!$A$2:$A$241,0),19)),T421)+COUNTIF(INDIRECT("ファミリ引用特許WO!"&amp;ADDRESS(MATCH(C421,ファミリ引用特許WO!$A$2:$A$241,0),1)&amp;":"&amp;ADDRESS(MATCH(C421,ファミリ引用特許WO!$A$2:$A$241,0),19)),W421)+COUNTIF(INDIRECT("ファミリ引用特許WO!"&amp;ADDRESS(MATCH(C421,ファミリ引用特許WO!$A$2:$A$241,0),1)&amp;":"&amp;ADDRESS(MATCH(C421,ファミリ引用特許WO!$A$2:$A$241,0),19)),Y421)&gt;0,"Yes","No")),"")</f>
        <v/>
      </c>
      <c r="AQ421" s="55" t="str">
        <f ca="1">IF(OR(LEFT(R421)="特",LEFT(R421)="実",AND(OR(LEFT(R421,2)="US",LEFT(R421,2)="WO",LEFT(R421,2)="GB",LEFT(R421,2)="EP",LEFT(R421,2)="DE"),OR(MID(R421,3,1)="1",MID(R421,3,1)="2",MID(R421,3,1)="3",MID(R421,3,1)="4",MID(R421,3,1)="5",MID(R421,3,1)="6",MID(R421,3,1)="7",MID(R421,3,1)="8",MID(R421,3,1)="9",MID(R421,3,1)="0"))),IF(VLOOKUP(C421,'ファミリ引用特許表記修正（ex.A2→A）'!$A$2:$B$241,2,FALSE)=0,"family無し",IF(COUNTIF(INDIRECT("'ファミリ引用特許表記修正（ex.A2→A）'!"&amp;ADDRESS(MATCH(C421,'ファミリ引用特許表記修正（ex.A2→A）'!$A$2:$A$241,0),1)&amp;":"&amp;ADDRESS(MATCH(C421,'ファミリ引用特許表記修正（ex.A2→A）'!$A$2:$A$241,0),171)),R421)+COUNTIF(INDIRECT("'ファミリ引用特許表記修正（ex.A2→A）'!"&amp;ADDRESS(MATCH(C421,'ファミリ引用特許表記修正（ex.A2→A）'!$A$2:$A$241,0),1)&amp;":"&amp;ADDRESS(MATCH(C421,'ファミリ引用特許表記修正（ex.A2→A）'!$A$2:$A$241,0),171)),S421)+COUNTIF(INDIRECT("'ファミリ引用特許表記修正（ex.A2→A）'!"&amp;ADDRESS(MATCH(C421,'ファミリ引用特許表記修正（ex.A2→A）'!$A$2:$A$241,0),1)&amp;":"&amp;ADDRESS(MATCH(C421,'ファミリ引用特許表記修正（ex.A2→A）'!$A$2:$A$241,0),171)),T421)+COUNTIF(INDIRECT("'ファミリ引用特許表記修正（ex.A2→A）'!"&amp;ADDRESS(MATCH(C421,'ファミリ引用特許表記修正（ex.A2→A）'!$A$2:$A$241,0),1)&amp;":"&amp;ADDRESS(MATCH(C421,'ファミリ引用特許表記修正（ex.A2→A）'!$A$2:$A$241,0),171)),W421)+COUNTIF(INDIRECT("'ファミリ引用特許表記修正（ex.A2→A）'!"&amp;ADDRESS(MATCH(C421,'ファミリ引用特許表記修正（ex.A2→A）'!$A$2:$A$241,0),1)&amp;":"&amp;ADDRESS(MATCH(C421,'ファミリ引用特許表記修正（ex.A2→A）'!$A$2:$A$241,0),171)),Y421)&gt;0,"Yes","No")),"")</f>
        <v/>
      </c>
      <c r="AR421" s="193" t="str">
        <f>IF(OR(LEFT(R421)="特",LEFT(R421)="実",AND(OR(LEFT(R421,2)="US",LEFT(R421,2)="WO",LEFT(R421,2)="GB",LEFT(R421,2)="EP",LEFT(R421,2)="DE"),OR(MID(R421,3,1)="1",MID(R421,3,1)="2",MID(R421,3,1)="3",MID(R421,3,1)="4",MID(R421,3,1)="5",MID(R421,3,1)="6",MID(R421,3,1)="7",MID(R421,3,1)="8",MID(R421,3,1)="9",MID(R421,3,1)="0",))),"",VLOOKUP($C421,ファミリ発明者引用文献!A$3:B$235,2,FALSE))</f>
        <v>,,</v>
      </c>
      <c r="AS421" s="55" t="str">
        <f>VLOOKUP(C421,ファミリ引用文献WO!A$2:B$241,2,FALSE)</f>
        <v/>
      </c>
      <c r="AT421" s="58" t="str">
        <f>VLOOKUP(C421,ファミリ引用文献!A$3:B$242,2,FALSE)</f>
        <v/>
      </c>
      <c r="AU421" s="58" t="str">
        <f>VLOOKUP(C421,審判データ!AH$2:BT$379,39,FALSE)</f>
        <v>特開2001-171772;特許04165980;特開2008-260583</v>
      </c>
      <c r="AV421" s="62" t="str">
        <f ca="1">IF(INDIRECT("審判データ!"&amp;ADDRESS(MATCH(C421,審判データ!$AH$1:$AH$379,0),32))="早期審査の対象とする","早期審査","")</f>
        <v/>
      </c>
      <c r="AW421" s="665" t="str">
        <f t="shared" si="31"/>
        <v/>
      </c>
      <c r="AX421" s="666" t="str">
        <f>IF(LEFT(AE421,3)="日本特",IF(LEFT(C421)="特",VLOOKUP(C421,'本件、証拠文献テーマコード'!G$2:I$376,3,FALSE),VLOOKUP(C421,'本件、証拠文献テーマコード'!B$2:I$376,8,FALSE)),"")</f>
        <v/>
      </c>
      <c r="AY421" s="666" t="str">
        <f>IF(LEFT(AE421,3)="日本特",IF(OR(MID(R421,2,1)="開",MID(R421,2,1)="表",MID(R421,2,1)="登"),VLOOKUP(R421,'本件、証拠文献テーマコード'!C$2:I$379,7,FALSE),VLOOKUP(R421,'本件、証拠文献テーマコード'!G$2:I$379,3,FALSE)),"")</f>
        <v/>
      </c>
      <c r="AZ421" s="54">
        <f ca="1">INDIRECT("審判データ!"&amp;ADDRESS(MATCH(C421,審判データ!$AH$1:$AH$379,0),20))</f>
        <v>2010</v>
      </c>
    </row>
    <row r="422" spans="1:52" x14ac:dyDescent="0.15">
      <c r="A422" s="511" t="s">
        <v>23200</v>
      </c>
      <c r="B422" s="586" t="str">
        <f ca="1">IF(A422="",B421,INDIRECT("審判データ!"&amp;ADDRESS(MATCH(A422,審判データ!$HC$1:$HC$379,0),20))&amp;" / "&amp;INDIRECT("審判データ!"&amp;ADDRESS(MATCH(A422,審判データ!$HC$1:$HC$379,0),21)))</f>
        <v>2010 / 29-2</v>
      </c>
      <c r="C422" s="514">
        <v>3789709</v>
      </c>
      <c r="D422" s="511" t="s">
        <v>11619</v>
      </c>
      <c r="E422" s="163" t="str">
        <f ca="1">INDIRECT("審判データ!"&amp;ADDRESS(MATCH(C422,審判データ!$AH$1:$AH$379,0),55))</f>
        <v>トライアル株式会社</v>
      </c>
      <c r="F422" s="43" t="str">
        <f ca="1">INDIRECT("審判データ!"&amp;ADDRESS(MATCH(C422,審判データ!$AH$1:$AH$379,0),56))</f>
        <v>菅野　弦;石井　忠</v>
      </c>
      <c r="G422" s="43" t="str">
        <f ca="1">INDIRECT("審判データ!"&amp;ADDRESS(MATCH(C422,審判データ!$AH$1:$AH$379,0),72))</f>
        <v xml:space="preserve"> </v>
      </c>
      <c r="H422" s="43" t="str">
        <f ca="1">INDIRECT("審判データ!"&amp;ADDRESS(MATCH(C422,審判データ!$AH$1:$AH$379,0),41))</f>
        <v>A61K  7/02</v>
      </c>
      <c r="I422" s="43" t="str">
        <f ca="1">INDIRECT("審判データ!"&amp;ADDRESS(MATCH(C422,審判データ!$AH$1:$AH$379,0),49))</f>
        <v>A61K   8/18@AFI(JP);A61K   8/88@AFI(JP);A61K   8/19@ALI(JP);A61Q   1/00@ALI(JP);A61Q   1/02@ALI(JP);A61Q   1/12@ALI(JP)</v>
      </c>
      <c r="J422" s="43" t="str">
        <f ca="1">INDIRECT("審判データ!"&amp;ADDRESS(MATCH(C422,審判データ!$AH$1:$AH$379,0),51))</f>
        <v>A61K  7/02        L;A61K  8/18;A61K  8/88;A61Q  1/00;A61Q  1/02;A61Q  1/12;A61K  8/19</v>
      </c>
      <c r="K422" s="43" t="str">
        <f ca="1">INDIRECT("審判データ!"&amp;ADDRESS(MATCH(C422,審判データ!$AH$1:$AH$379,0),53))</f>
        <v>4C083 AA082;4C083 AB232;4C083 AB242;4C083 AB352;4C083 AB432;4C083 AC022;4C083 AC242;4C083 AC422;4C083 AC482;4C083 AC552;4C083 AD072;4C083 AD152;4C083 BB26;4C083 CC01;4C083 CC12;4C083 EE10;4C083 FF01</v>
      </c>
      <c r="L422" s="711"/>
      <c r="M422" s="707"/>
      <c r="N422" s="712"/>
      <c r="O422" s="713"/>
      <c r="P422" s="714"/>
      <c r="Q422" s="706"/>
      <c r="R422" s="707"/>
      <c r="S422" s="706" t="str">
        <f>IF(OR(LEFT(R422)="特",LEFT(R422)="実"),VLOOKUP(R422,'証拠（JP特許）'!$B$2:$D$299,2,FALSE),IF(AND(OR(LEFT(R422,2)="US",LEFT(R422,2)="WO",LEFT(R422,2)="GB",LEFT(R422,2)="EP",LEFT(R422,2)="DE"),OR(MID(R422,3,1)="1",MID(R422,3,1)="2",MID(R422,3,1)="3",MID(R422,3,1)="4",MID(R422,3,1)="5",MID(R422,3,1)="6",MID(R422,3,1)="7",MID(R422,3,1)="8",MID(R422,3,1)="9",MID(R422,3,1)="0")),VLOOKUP(R422,'証拠（WW特許）'!$B$2:$C$90,2,FALSE),"_"))</f>
        <v>_</v>
      </c>
      <c r="T422" s="707" t="str">
        <f>IF(OR(LEFT(R422)="特",LEFT(R422)="実"),VLOOKUP(R422,'証拠（JP特許）'!$B$2:$E$299,4,FALSE),"_")</f>
        <v>_</v>
      </c>
      <c r="U422" s="707"/>
      <c r="V422" s="706"/>
      <c r="W422" s="708" t="str">
        <f t="shared" si="27"/>
        <v/>
      </c>
      <c r="X422" s="709"/>
      <c r="Y422" s="709" t="str">
        <f t="shared" si="28"/>
        <v/>
      </c>
      <c r="Z422" s="91" t="str">
        <f ca="1">IF(OR(LEFT(R422)="特",LEFT(R422)="実",AND(OR(LEFT(R422,2)="US",LEFT(R422,2)="WO",LEFT(R422,2)="GB",LEFT(R422,2)="EP",LEFT(R422,2)="DE"),OR(MID(R422,3,1)="1",MID(R422,3,1)="2",MID(R422,3,1)="3",MID(R422,3,1)="4",MID(R422,3,1)="5",MID(R422,3,1)="6",MID(R422,3,1)="7",MID(R422,3,1)="8",MID(R422,3,1)="9",MID(R422,3,1)="0",))),IF(COUNTIF(INDIRECT("拒絶理由・拒絶査定・異議申立!"&amp;ADDRESS(MATCH(C422,拒絶理由・拒絶査定・異議申立!B$1:B$1000,0),3)&amp;":"&amp;ADDRESS(MATCH(C422,拒絶理由・拒絶査定・異議申立!B$1:B$1000,0),50)),R422)+COUNTIF(INDIRECT("拒絶理由・拒絶査定・異議申立!"&amp;ADDRESS(MATCH(C422,拒絶理由・拒絶査定・異議申立!B$1:B$1000,0),3)&amp;":"&amp;ADDRESS(MATCH(C422,拒絶理由・拒絶査定・異議申立!B$1:B$1000,0),50)),T422)&gt;0,"Yes","No"),"")</f>
        <v/>
      </c>
      <c r="AA422" s="92" t="str">
        <f ca="1">IF(OR(LEFT(R422)="特",LEFT(R422)="実",AND(OR(LEFT(R422,2)="US",LEFT(R422,2)="WO",LEFT(R422,2)="GB",LEFT(R422,2)="EP",LEFT(R422,2)="DE"),OR(MID(R422,3,1)="1",MID(R422,3,1)="2",MID(R422,3,1)="3",MID(R422,3,1)="4",MID(R422,3,1)="5",MID(R422,3,1)="6",MID(R422,3,1)="7",MID(R422,3,1)="8",MID(R422,3,1)="9",MID(R422,3,1)="0",))),IF(COUNTIF(INDIRECT("先行技術調査・登録査定!"&amp;ADDRESS(MATCH(C422,先行技術調査・登録査定!B$1:B$1000,0),3)&amp;":"&amp;ADDRESS(MATCH(C422,先行技術調査・登録査定!B$1:B$1000,0),49)),R422)+COUNTIF(INDIRECT("先行技術調査・登録査定!"&amp;ADDRESS(MATCH(C422,先行技術調査・登録査定!B$1:B$1000,0),3)&amp;":"&amp;ADDRESS(MATCH(C422,先行技術調査・登録査定!B$1:B$1000,0),49)),T422)&gt;0,"Yes","No"),"")</f>
        <v/>
      </c>
      <c r="AB422" s="169" t="str">
        <f t="shared" ca="1" si="30"/>
        <v/>
      </c>
      <c r="AC422" s="94" t="str">
        <f>IF(OR(LEFT(R422)="特",LEFT(R422)="実",AND(OR(LEFT(R422,2)="US",LEFT(R422,2)="WO",LEFT(R422,2)="GB",LEFT(R422,2)="EP",LEFT(R422,2)="DE"),OR(MID(R422,3,1)="1",MID(R422,3,1)="2",MID(R422,3,1)="3",MID(R422,3,1)="4",MID(R422,3,1)="5",MID(R422,3,1)="6",MID(R422,3,1)="7",MID(R422,3,1)="8",MID(R422,3,1)="9",MID(R422,3,1)="0",))),"",VLOOKUP($C422,非特許文献リスト!$A$2:$C$196,2,FALSE))</f>
        <v/>
      </c>
      <c r="AD422" s="95" t="str">
        <f>IF(OR(LEFT(R422)="特",LEFT(R422)="実",AND(OR(LEFT(R422,2)="US",LEFT(R422,2)="WO",LEFT(R422,2)="GB",LEFT(R422,2)="EP",LEFT(R422,2)="DE"),OR(MID(R422,3,1)="1",MID(R422,3,1)="2",MID(R422,3,1)="3",MID(R422,3,1)="4",MID(R422,3,1)="5",MID(R422,3,1)="6",MID(R422,3,1)="7",MID(R422,3,1)="8",MID(R422,3,1)="9",MID(R422,3,1)="0",))),"",VLOOKUP($C422,非特許文献リスト!$A$2:$C$196,3,FALSE))</f>
        <v/>
      </c>
      <c r="AE422" s="175" t="str">
        <f t="shared" si="29"/>
        <v/>
      </c>
      <c r="AF422" s="176" t="str">
        <f>IF(OR(LEFT(R422)="特",LEFT(R422)="実"),VLOOKUP(R422,'証拠（JP特許）'!$B$2:$AB$299,10,FALSE),IF(AND(OR(LEFT(R422,2)="US",LEFT(R422,2)="WO",LEFT(R422,2)="GB",LEFT(R422,2)="EP",LEFT(R422,2)="DE"),OR(MID(R422,3,1)="1",MID(R422,3,1)="2",MID(R422,3,1)="3",MID(R422,3,1)="4",MID(R422,3,1)="5",MID(R422,3,1)="6",MID(R422,3,1)="7",MID(R422,3,1)="8",MID(R422,3,1)="9",MID(R422,3,1)="0",)),VLOOKUP(R422,'証拠（WW特許）'!$B$2:$M$90,8,FALSE),""))</f>
        <v/>
      </c>
      <c r="AG422" s="176" t="str">
        <f>IF(OR(LEFT(R422)="特",LEFT(R422)="実"),VLOOKUP(R422,'証拠（JP特許）'!$B$2:$AB$299,26,FALSE),IF(AND(OR(LEFT(R422,2)="US",LEFT(R422,2)="WO",LEFT(R422,2)="GB",LEFT(R422,2)="EP",LEFT(R422,2)="DE"),OR(MID(R422,3,1)="1",MID(R422,3,1)="2",MID(R422,3,1)="3",MID(R422,3,1)="4",MID(R422,3,1)="5",MID(R422,3,1)="6",MID(R422,3,1)="7",MID(R422,3,1)="8",MID(R422,3,1)="9",MID(R422,3,1)="0",)),VLOOKUP(R422,'証拠（WW特許）'!$B$2:$M$90,12,FALSE),""))</f>
        <v/>
      </c>
      <c r="AH422" s="58" t="str">
        <f>IF(OR(LEFT(R422)="特",LEFT(R422)="実"),VLOOKUP(R422,'証拠（JP特許）'!$B$2:$X$299,20,FALSE),IF(AND(OR(LEFT(R422,2)="US",LEFT(R422,2)="WO",LEFT(R422,2)="GB",LEFT(R422,2)="EP",LEFT(R422,2)="DE"),OR(MID(R422,3,1)="1",MID(R422,3,1)="2",MID(R422,3,1)="3",MID(R422,3,1)="4",MID(R422,3,1)="5",MID(R422,3,1)="6",MID(R422,3,1)="7",MID(R422,3,1)="8",MID(R422,3,1)="9",MID(R422,3,1)="0",)),VLOOKUP(R422,'証拠（WW特許）'!$B$2:$U$90,20,FALSE),""))</f>
        <v/>
      </c>
      <c r="AI422" s="58" t="str">
        <f>IF(OR(LEFT(R422)="特",LEFT(R422)="実"),VLOOKUP(R422,'証拠（JP特許）'!$B$2:$X$299,21,FALSE),"")</f>
        <v/>
      </c>
      <c r="AJ422" s="58" t="str">
        <f>IF(OR(LEFT(R422)="特",LEFT(R422)="実"),VLOOKUP(R422,'証拠（JP特許）'!$B$2:$X$299,22,FALSE),"")</f>
        <v/>
      </c>
      <c r="AK422" s="59" t="str">
        <f>IF(OR(LEFT(R422)="特",LEFT(R422)="実"),VLOOKUP(R422,'証拠（JP特許）'!$B$2:$X$299,17,FALSE),IF(AND(OR(LEFT(R422,2)="US",LEFT(R422,2)="WO",LEFT(R422,2)="GB",LEFT(R422,2)="EP",LEFT(R422,2)="DE"),OR(MID(R422,3,1)="1",MID(R422,3,1)="2",MID(R422,3,1)="3",MID(R422,3,1)="4",MID(R422,3,1)="5",MID(R422,3,1)="6",MID(R422,3,1)="7",MID(R422,3,1)="8",MID(R422,3,1)="9",MID(R422,3,1)="0",)),VLOOKUP(R422,'証拠（WW特許）'!$B$2:$U$90,16,FALSE),""))</f>
        <v/>
      </c>
      <c r="AL422" s="58"/>
      <c r="AM422" s="58"/>
      <c r="AN422" s="58"/>
      <c r="AO422" s="58" t="str">
        <f ca="1">IF(OR(LEFT(R422)="特",LEFT(R422)="実",AND(OR(LEFT(R422,2)="US",LEFT(R422,2)="WO",LEFT(R422,2)="GB",LEFT(R422,2)="EP",LEFT(R422,2)="DE"),OR(MID(R422,3,1)="1",MID(R422,3,1)="2",MID(R422,3,1)="3",MID(R422,3,1)="4",MID(R422,3,1)="5",MID(R422,3,1)="6",MID(R422,3,1)="7",MID(R422,3,1)="8",MID(R422,3,1)="9",MID(R422,3,1)="0"))),IF(COUNTIF(INDIRECT("発明者引用!"&amp;ADDRESS(MATCH(C422,発明者引用!B$1:B$196,0),4)&amp;":"&amp;ADDRESS(MATCH(C422,発明者引用!B$1:B$196,0),17)),R422)+COUNTIF(INDIRECT("発明者引用!"&amp;ADDRESS(MATCH(C422,発明者引用!B$1:B$196,0),4)&amp;":"&amp;ADDRESS(MATCH(C422,発明者引用!B$1:B$196,0),17)),#REF!)+COUNTIF(INDIRECT("発明者引用!"&amp;ADDRESS(MATCH(C422,発明者引用!B$1:B$196,0),4)&amp;":"&amp;ADDRESS(MATCH(C422,発明者引用!B$1:B$196,0),17)),T422)&gt;0,"Yes","No"),"")</f>
        <v/>
      </c>
      <c r="AP422" s="58" t="str">
        <f ca="1">IF(OR(LEFT(R422)="特",LEFT(R422)="実",AND(OR(LEFT(R422,2)="US",LEFT(R422,2)="WO",LEFT(R422,2)="GB",LEFT(R422,2)="EP",LEFT(R422,2)="DE"),OR(MID(R422,3,1)="1",MID(R422,3,1)="2",MID(R422,3,1)="3",MID(R422,3,1)="4",MID(R422,3,1)="5",MID(R422,3,1)="6",MID(R422,3,1)="7",MID(R422,3,1)="8",MID(R422,3,1)="9",MID(R422,3,1)="0"))),IF(VLOOKUP(C422,ファミリ引用特許WO!$A$2:$B$241,2,FALSE)+VLOOKUP(C422,ファミリ引用文献WO!$A$2:$C$241,3,FALSE)=0,"ISR無し",IF(COUNTIF(INDIRECT("ファミリ引用特許WO!"&amp;ADDRESS(MATCH(C422,ファミリ引用特許WO!$A$2:$A$241,0),1)&amp;":"&amp;ADDRESS(MATCH(C422,ファミリ引用特許WO!$A$2:$A$241,0),19)),R422)+COUNTIF(INDIRECT("ファミリ引用特許WO!"&amp;ADDRESS(MATCH(C422,ファミリ引用特許WO!$A$2:$A$241,0),1)&amp;":"&amp;ADDRESS(MATCH(C422,ファミリ引用特許WO!$A$2:$A$241,0),19)),S422)+COUNTIF(INDIRECT("ファミリ引用特許WO!"&amp;ADDRESS(MATCH(C422,ファミリ引用特許WO!$A$2:$A$241,0),1)&amp;":"&amp;ADDRESS(MATCH(C422,ファミリ引用特許WO!$A$2:$A$241,0),19)),T422)+COUNTIF(INDIRECT("ファミリ引用特許WO!"&amp;ADDRESS(MATCH(C422,ファミリ引用特許WO!$A$2:$A$241,0),1)&amp;":"&amp;ADDRESS(MATCH(C422,ファミリ引用特許WO!$A$2:$A$241,0),19)),W422)+COUNTIF(INDIRECT("ファミリ引用特許WO!"&amp;ADDRESS(MATCH(C422,ファミリ引用特許WO!$A$2:$A$241,0),1)&amp;":"&amp;ADDRESS(MATCH(C422,ファミリ引用特許WO!$A$2:$A$241,0),19)),Y422)&gt;0,"Yes","No")),"")</f>
        <v/>
      </c>
      <c r="AQ422" s="55" t="str">
        <f ca="1">IF(OR(LEFT(R422)="特",LEFT(R422)="実",AND(OR(LEFT(R422,2)="US",LEFT(R422,2)="WO",LEFT(R422,2)="GB",LEFT(R422,2)="EP",LEFT(R422,2)="DE"),OR(MID(R422,3,1)="1",MID(R422,3,1)="2",MID(R422,3,1)="3",MID(R422,3,1)="4",MID(R422,3,1)="5",MID(R422,3,1)="6",MID(R422,3,1)="7",MID(R422,3,1)="8",MID(R422,3,1)="9",MID(R422,3,1)="0"))),IF(VLOOKUP(C422,'ファミリ引用特許表記修正（ex.A2→A）'!$A$2:$B$241,2,FALSE)=0,"family無し",IF(COUNTIF(INDIRECT("'ファミリ引用特許表記修正（ex.A2→A）'!"&amp;ADDRESS(MATCH(C422,'ファミリ引用特許表記修正（ex.A2→A）'!$A$2:$A$241,0),1)&amp;":"&amp;ADDRESS(MATCH(C422,'ファミリ引用特許表記修正（ex.A2→A）'!$A$2:$A$241,0),171)),R422)+COUNTIF(INDIRECT("'ファミリ引用特許表記修正（ex.A2→A）'!"&amp;ADDRESS(MATCH(C422,'ファミリ引用特許表記修正（ex.A2→A）'!$A$2:$A$241,0),1)&amp;":"&amp;ADDRESS(MATCH(C422,'ファミリ引用特許表記修正（ex.A2→A）'!$A$2:$A$241,0),171)),S422)+COUNTIF(INDIRECT("'ファミリ引用特許表記修正（ex.A2→A）'!"&amp;ADDRESS(MATCH(C422,'ファミリ引用特許表記修正（ex.A2→A）'!$A$2:$A$241,0),1)&amp;":"&amp;ADDRESS(MATCH(C422,'ファミリ引用特許表記修正（ex.A2→A）'!$A$2:$A$241,0),171)),T422)+COUNTIF(INDIRECT("'ファミリ引用特許表記修正（ex.A2→A）'!"&amp;ADDRESS(MATCH(C422,'ファミリ引用特許表記修正（ex.A2→A）'!$A$2:$A$241,0),1)&amp;":"&amp;ADDRESS(MATCH(C422,'ファミリ引用特許表記修正（ex.A2→A）'!$A$2:$A$241,0),171)),W422)+COUNTIF(INDIRECT("'ファミリ引用特許表記修正（ex.A2→A）'!"&amp;ADDRESS(MATCH(C422,'ファミリ引用特許表記修正（ex.A2→A）'!$A$2:$A$241,0),1)&amp;":"&amp;ADDRESS(MATCH(C422,'ファミリ引用特許表記修正（ex.A2→A）'!$A$2:$A$241,0),171)),Y422)&gt;0,"Yes","No")),"")</f>
        <v/>
      </c>
      <c r="AR422" s="193" t="str">
        <f>IF(OR(LEFT(R422)="特",LEFT(R422)="実",AND(OR(LEFT(R422,2)="US",LEFT(R422,2)="WO",LEFT(R422,2)="GB",LEFT(R422,2)="EP",LEFT(R422,2)="DE"),OR(MID(R422,3,1)="1",MID(R422,3,1)="2",MID(R422,3,1)="3",MID(R422,3,1)="4",MID(R422,3,1)="5",MID(R422,3,1)="6",MID(R422,3,1)="7",MID(R422,3,1)="8",MID(R422,3,1)="9",MID(R422,3,1)="0",))),"",VLOOKUP($C422,ファミリ発明者引用文献!A$3:B$235,2,FALSE))</f>
        <v>,,</v>
      </c>
      <c r="AS422" s="55" t="str">
        <f>VLOOKUP(C422,ファミリ引用文献WO!A$2:B$241,2,FALSE)</f>
        <v/>
      </c>
      <c r="AT422" s="58" t="str">
        <f>VLOOKUP(C422,ファミリ引用文献!A$3:B$242,2,FALSE)</f>
        <v/>
      </c>
      <c r="AU422" s="58" t="str">
        <f>VLOOKUP(C422,審判データ!AH$2:BT$379,39,FALSE)</f>
        <v xml:space="preserve"> </v>
      </c>
      <c r="AV422" s="62" t="str">
        <f ca="1">IF(INDIRECT("審判データ!"&amp;ADDRESS(MATCH(C422,審判データ!$AH$1:$AH$379,0),32))="早期審査の対象とする","早期審査","")</f>
        <v>早期審査</v>
      </c>
      <c r="AW422" s="665" t="str">
        <f t="shared" si="31"/>
        <v/>
      </c>
      <c r="AX422" s="666" t="str">
        <f>IF(LEFT(AE422,3)="日本特",IF(LEFT(C422)="特",VLOOKUP(C422,'本件、証拠文献テーマコード'!G$2:I$376,3,FALSE),VLOOKUP(C422,'本件、証拠文献テーマコード'!B$2:I$376,8,FALSE)),"")</f>
        <v/>
      </c>
      <c r="AY422" s="666" t="str">
        <f>IF(LEFT(AE422,3)="日本特",IF(OR(MID(R422,2,1)="開",MID(R422,2,1)="表",MID(R422,2,1)="登"),VLOOKUP(R422,'本件、証拠文献テーマコード'!C$2:I$379,7,FALSE),VLOOKUP(R422,'本件、証拠文献テーマコード'!G$2:I$379,3,FALSE)),"")</f>
        <v/>
      </c>
      <c r="AZ422" s="54">
        <f ca="1">INDIRECT("審判データ!"&amp;ADDRESS(MATCH(C422,審判データ!$AH$1:$AH$379,0),20))</f>
        <v>2010</v>
      </c>
    </row>
    <row r="423" spans="1:52" x14ac:dyDescent="0.15">
      <c r="A423" s="511" t="s">
        <v>23201</v>
      </c>
      <c r="B423" s="586" t="str">
        <f ca="1">IF(A423="",B422,INDIRECT("審判データ!"&amp;ADDRESS(MATCH(A423,審判データ!$HC$1:$HC$379,0),20))&amp;" / "&amp;INDIRECT("審判データ!"&amp;ADDRESS(MATCH(A423,審判データ!$HC$1:$HC$379,0),21)))</f>
        <v>2010 / 29-2</v>
      </c>
      <c r="C423" s="759">
        <v>3137625</v>
      </c>
      <c r="D423" s="511" t="s">
        <v>9773</v>
      </c>
      <c r="E423" s="163" t="str">
        <f ca="1">INDIRECT("審判データ!"&amp;ADDRESS(MATCH(C423,審判データ!$AH$1:$AH$379,0),55))</f>
        <v>ＡＧＣセラミックス株式会社</v>
      </c>
      <c r="F423" s="43" t="str">
        <f ca="1">INDIRECT("審判データ!"&amp;ADDRESS(MATCH(C423,審判データ!$AH$1:$AH$379,0),56))</f>
        <v>小野　泰史</v>
      </c>
      <c r="G423" s="43" t="str">
        <f ca="1">INDIRECT("審判データ!"&amp;ADDRESS(MATCH(C423,審判データ!$AH$1:$AH$379,0),72))</f>
        <v>DE69625121D;DE69625121T;EP742416A;EP742416B;特開平09-025175;特開平09-026267;特許03531702;特開2000-044356;特許03098230;特開2000-220969;特許03137625;US5766689</v>
      </c>
      <c r="H423" s="43" t="str">
        <f ca="1">INDIRECT("審判データ!"&amp;ADDRESS(MATCH(C423,審判データ!$AH$1:$AH$379,0),41))</f>
        <v>F27D  1/16;C04B 35/66</v>
      </c>
      <c r="I423" s="43" t="str">
        <f ca="1">INDIRECT("審判データ!"&amp;ADDRESS(MATCH(C423,審判データ!$AH$1:$AH$379,0),49))</f>
        <v>C04B  35/66@AFI(JP);B05B   7/14@ALI(EP);B28B   1/32@ALI(JP);B28C   7/16@ALI(EP);E04F  21/12@ALI(EP);F27D   1/16@ALI(EP)</v>
      </c>
      <c r="J423" s="43" t="str">
        <f ca="1">INDIRECT("審判データ!"&amp;ADDRESS(MATCH(C423,審判データ!$AH$1:$AH$379,0),51))</f>
        <v>C04B 35/66        T;F27D  1/16        C;C04B 35/66;C04B 35/66        A;B28B  1/32        B;B28B  1/32        C</v>
      </c>
      <c r="K423" s="43" t="str">
        <f ca="1">INDIRECT("審判データ!"&amp;ADDRESS(MATCH(C423,審判データ!$AH$1:$AH$379,0),53))</f>
        <v>4G033 AA02;4G033 AA24;4G033 AB02;4G033 BA02;4K051 LA02;4K051 LA10;4K051 LA11;4K051 LA14</v>
      </c>
      <c r="L423" s="711"/>
      <c r="M423" s="707"/>
      <c r="N423" s="712"/>
      <c r="O423" s="713"/>
      <c r="P423" s="714"/>
      <c r="Q423" s="706"/>
      <c r="R423" s="707"/>
      <c r="S423" s="706" t="str">
        <f>IF(OR(LEFT(R423)="特",LEFT(R423)="実"),VLOOKUP(R423,'証拠（JP特許）'!$B$2:$D$299,2,FALSE),IF(AND(OR(LEFT(R423,2)="US",LEFT(R423,2)="WO",LEFT(R423,2)="GB",LEFT(R423,2)="EP",LEFT(R423,2)="DE"),OR(MID(R423,3,1)="1",MID(R423,3,1)="2",MID(R423,3,1)="3",MID(R423,3,1)="4",MID(R423,3,1)="5",MID(R423,3,1)="6",MID(R423,3,1)="7",MID(R423,3,1)="8",MID(R423,3,1)="9",MID(R423,3,1)="0")),VLOOKUP(R423,'証拠（WW特許）'!$B$2:$C$90,2,FALSE),"_"))</f>
        <v>_</v>
      </c>
      <c r="T423" s="707" t="str">
        <f>IF(OR(LEFT(R423)="特",LEFT(R423)="実"),VLOOKUP(R423,'証拠（JP特許）'!$B$2:$E$299,4,FALSE),"_")</f>
        <v>_</v>
      </c>
      <c r="U423" s="707"/>
      <c r="V423" s="706"/>
      <c r="W423" s="708" t="str">
        <f t="shared" si="27"/>
        <v/>
      </c>
      <c r="X423" s="709"/>
      <c r="Y423" s="709" t="str">
        <f t="shared" si="28"/>
        <v/>
      </c>
      <c r="Z423" s="91" t="str">
        <f ca="1">IF(OR(LEFT(R423)="特",LEFT(R423)="実",AND(OR(LEFT(R423,2)="US",LEFT(R423,2)="WO",LEFT(R423,2)="GB",LEFT(R423,2)="EP",LEFT(R423,2)="DE"),OR(MID(R423,3,1)="1",MID(R423,3,1)="2",MID(R423,3,1)="3",MID(R423,3,1)="4",MID(R423,3,1)="5",MID(R423,3,1)="6",MID(R423,3,1)="7",MID(R423,3,1)="8",MID(R423,3,1)="9",MID(R423,3,1)="0",))),IF(COUNTIF(INDIRECT("拒絶理由・拒絶査定・異議申立!"&amp;ADDRESS(MATCH(C423,拒絶理由・拒絶査定・異議申立!B$1:B$1000,0),3)&amp;":"&amp;ADDRESS(MATCH(C423,拒絶理由・拒絶査定・異議申立!B$1:B$1000,0),50)),R423)+COUNTIF(INDIRECT("拒絶理由・拒絶査定・異議申立!"&amp;ADDRESS(MATCH(C423,拒絶理由・拒絶査定・異議申立!B$1:B$1000,0),3)&amp;":"&amp;ADDRESS(MATCH(C423,拒絶理由・拒絶査定・異議申立!B$1:B$1000,0),50)),T423)&gt;0,"Yes","No"),"")</f>
        <v/>
      </c>
      <c r="AA423" s="92" t="str">
        <f ca="1">IF(OR(LEFT(R423)="特",LEFT(R423)="実",AND(OR(LEFT(R423,2)="US",LEFT(R423,2)="WO",LEFT(R423,2)="GB",LEFT(R423,2)="EP",LEFT(R423,2)="DE"),OR(MID(R423,3,1)="1",MID(R423,3,1)="2",MID(R423,3,1)="3",MID(R423,3,1)="4",MID(R423,3,1)="5",MID(R423,3,1)="6",MID(R423,3,1)="7",MID(R423,3,1)="8",MID(R423,3,1)="9",MID(R423,3,1)="0",))),IF(COUNTIF(INDIRECT("先行技術調査・登録査定!"&amp;ADDRESS(MATCH(C423,先行技術調査・登録査定!B$1:B$1000,0),3)&amp;":"&amp;ADDRESS(MATCH(C423,先行技術調査・登録査定!B$1:B$1000,0),49)),R423)+COUNTIF(INDIRECT("先行技術調査・登録査定!"&amp;ADDRESS(MATCH(C423,先行技術調査・登録査定!B$1:B$1000,0),3)&amp;":"&amp;ADDRESS(MATCH(C423,先行技術調査・登録査定!B$1:B$1000,0),49)),T423)&gt;0,"Yes","No"),"")</f>
        <v/>
      </c>
      <c r="AB423" s="169" t="str">
        <f t="shared" ca="1" si="30"/>
        <v/>
      </c>
      <c r="AC423" s="94" t="str">
        <f>IF(OR(LEFT(R423)="特",LEFT(R423)="実",AND(OR(LEFT(R423,2)="US",LEFT(R423,2)="WO",LEFT(R423,2)="GB",LEFT(R423,2)="EP",LEFT(R423,2)="DE"),OR(MID(R423,3,1)="1",MID(R423,3,1)="2",MID(R423,3,1)="3",MID(R423,3,1)="4",MID(R423,3,1)="5",MID(R423,3,1)="6",MID(R423,3,1)="7",MID(R423,3,1)="8",MID(R423,3,1)="9",MID(R423,3,1)="0",))),"",VLOOKUP($C423,非特許文献リスト!$A$2:$C$196,2,FALSE))</f>
        <v/>
      </c>
      <c r="AD423" s="95" t="str">
        <f>IF(OR(LEFT(R423)="特",LEFT(R423)="実",AND(OR(LEFT(R423,2)="US",LEFT(R423,2)="WO",LEFT(R423,2)="GB",LEFT(R423,2)="EP",LEFT(R423,2)="DE"),OR(MID(R423,3,1)="1",MID(R423,3,1)="2",MID(R423,3,1)="3",MID(R423,3,1)="4",MID(R423,3,1)="5",MID(R423,3,1)="6",MID(R423,3,1)="7",MID(R423,3,1)="8",MID(R423,3,1)="9",MID(R423,3,1)="0",))),"",VLOOKUP($C423,非特許文献リスト!$A$2:$C$196,3,FALSE))</f>
        <v/>
      </c>
      <c r="AE423" s="175" t="str">
        <f t="shared" si="29"/>
        <v/>
      </c>
      <c r="AF423" s="176" t="str">
        <f>IF(OR(LEFT(R423)="特",LEFT(R423)="実"),VLOOKUP(R423,'証拠（JP特許）'!$B$2:$AB$299,10,FALSE),IF(AND(OR(LEFT(R423,2)="US",LEFT(R423,2)="WO",LEFT(R423,2)="GB",LEFT(R423,2)="EP",LEFT(R423,2)="DE"),OR(MID(R423,3,1)="1",MID(R423,3,1)="2",MID(R423,3,1)="3",MID(R423,3,1)="4",MID(R423,3,1)="5",MID(R423,3,1)="6",MID(R423,3,1)="7",MID(R423,3,1)="8",MID(R423,3,1)="9",MID(R423,3,1)="0",)),VLOOKUP(R423,'証拠（WW特許）'!$B$2:$M$90,8,FALSE),""))</f>
        <v/>
      </c>
      <c r="AG423" s="176" t="str">
        <f>IF(OR(LEFT(R423)="特",LEFT(R423)="実"),VLOOKUP(R423,'証拠（JP特許）'!$B$2:$AB$299,26,FALSE),IF(AND(OR(LEFT(R423,2)="US",LEFT(R423,2)="WO",LEFT(R423,2)="GB",LEFT(R423,2)="EP",LEFT(R423,2)="DE"),OR(MID(R423,3,1)="1",MID(R423,3,1)="2",MID(R423,3,1)="3",MID(R423,3,1)="4",MID(R423,3,1)="5",MID(R423,3,1)="6",MID(R423,3,1)="7",MID(R423,3,1)="8",MID(R423,3,1)="9",MID(R423,3,1)="0",)),VLOOKUP(R423,'証拠（WW特許）'!$B$2:$M$90,12,FALSE),""))</f>
        <v/>
      </c>
      <c r="AH423" s="58" t="str">
        <f>IF(OR(LEFT(R423)="特",LEFT(R423)="実"),VLOOKUP(R423,'証拠（JP特許）'!$B$2:$X$299,20,FALSE),IF(AND(OR(LEFT(R423,2)="US",LEFT(R423,2)="WO",LEFT(R423,2)="GB",LEFT(R423,2)="EP",LEFT(R423,2)="DE"),OR(MID(R423,3,1)="1",MID(R423,3,1)="2",MID(R423,3,1)="3",MID(R423,3,1)="4",MID(R423,3,1)="5",MID(R423,3,1)="6",MID(R423,3,1)="7",MID(R423,3,1)="8",MID(R423,3,1)="9",MID(R423,3,1)="0",)),VLOOKUP(R423,'証拠（WW特許）'!$B$2:$U$90,20,FALSE),""))</f>
        <v/>
      </c>
      <c r="AI423" s="58" t="str">
        <f>IF(OR(LEFT(R423)="特",LEFT(R423)="実"),VLOOKUP(R423,'証拠（JP特許）'!$B$2:$X$299,21,FALSE),"")</f>
        <v/>
      </c>
      <c r="AJ423" s="58" t="str">
        <f>IF(OR(LEFT(R423)="特",LEFT(R423)="実"),VLOOKUP(R423,'証拠（JP特許）'!$B$2:$X$299,22,FALSE),"")</f>
        <v/>
      </c>
      <c r="AK423" s="59" t="str">
        <f>IF(OR(LEFT(R423)="特",LEFT(R423)="実"),VLOOKUP(R423,'証拠（JP特許）'!$B$2:$X$299,17,FALSE),IF(AND(OR(LEFT(R423,2)="US",LEFT(R423,2)="WO",LEFT(R423,2)="GB",LEFT(R423,2)="EP",LEFT(R423,2)="DE"),OR(MID(R423,3,1)="1",MID(R423,3,1)="2",MID(R423,3,1)="3",MID(R423,3,1)="4",MID(R423,3,1)="5",MID(R423,3,1)="6",MID(R423,3,1)="7",MID(R423,3,1)="8",MID(R423,3,1)="9",MID(R423,3,1)="0",)),VLOOKUP(R423,'証拠（WW特許）'!$B$2:$U$90,16,FALSE),""))</f>
        <v/>
      </c>
      <c r="AL423" s="58"/>
      <c r="AM423" s="58"/>
      <c r="AN423" s="58"/>
      <c r="AO423" s="58" t="str">
        <f ca="1">IF(OR(LEFT(R423)="特",LEFT(R423)="実",AND(OR(LEFT(R423,2)="US",LEFT(R423,2)="WO",LEFT(R423,2)="GB",LEFT(R423,2)="EP",LEFT(R423,2)="DE"),OR(MID(R423,3,1)="1",MID(R423,3,1)="2",MID(R423,3,1)="3",MID(R423,3,1)="4",MID(R423,3,1)="5",MID(R423,3,1)="6",MID(R423,3,1)="7",MID(R423,3,1)="8",MID(R423,3,1)="9",MID(R423,3,1)="0"))),IF(COUNTIF(INDIRECT("発明者引用!"&amp;ADDRESS(MATCH(C423,発明者引用!B$1:B$196,0),4)&amp;":"&amp;ADDRESS(MATCH(C423,発明者引用!B$1:B$196,0),17)),R423)+COUNTIF(INDIRECT("発明者引用!"&amp;ADDRESS(MATCH(C423,発明者引用!B$1:B$196,0),4)&amp;":"&amp;ADDRESS(MATCH(C423,発明者引用!B$1:B$196,0),17)),#REF!)+COUNTIF(INDIRECT("発明者引用!"&amp;ADDRESS(MATCH(C423,発明者引用!B$1:B$196,0),4)&amp;":"&amp;ADDRESS(MATCH(C423,発明者引用!B$1:B$196,0),17)),T423)&gt;0,"Yes","No"),"")</f>
        <v/>
      </c>
      <c r="AP423" s="58" t="str">
        <f ca="1">IF(OR(LEFT(R423)="特",LEFT(R423)="実",AND(OR(LEFT(R423,2)="US",LEFT(R423,2)="WO",LEFT(R423,2)="GB",LEFT(R423,2)="EP",LEFT(R423,2)="DE"),OR(MID(R423,3,1)="1",MID(R423,3,1)="2",MID(R423,3,1)="3",MID(R423,3,1)="4",MID(R423,3,1)="5",MID(R423,3,1)="6",MID(R423,3,1)="7",MID(R423,3,1)="8",MID(R423,3,1)="9",MID(R423,3,1)="0"))),IF(VLOOKUP(C423,ファミリ引用特許WO!$A$2:$B$241,2,FALSE)+VLOOKUP(C423,ファミリ引用文献WO!$A$2:$C$241,3,FALSE)=0,"ISR無し",IF(COUNTIF(INDIRECT("ファミリ引用特許WO!"&amp;ADDRESS(MATCH(C423,ファミリ引用特許WO!$A$2:$A$241,0),1)&amp;":"&amp;ADDRESS(MATCH(C423,ファミリ引用特許WO!$A$2:$A$241,0),19)),R423)+COUNTIF(INDIRECT("ファミリ引用特許WO!"&amp;ADDRESS(MATCH(C423,ファミリ引用特許WO!$A$2:$A$241,0),1)&amp;":"&amp;ADDRESS(MATCH(C423,ファミリ引用特許WO!$A$2:$A$241,0),19)),S423)+COUNTIF(INDIRECT("ファミリ引用特許WO!"&amp;ADDRESS(MATCH(C423,ファミリ引用特許WO!$A$2:$A$241,0),1)&amp;":"&amp;ADDRESS(MATCH(C423,ファミリ引用特許WO!$A$2:$A$241,0),19)),T423)+COUNTIF(INDIRECT("ファミリ引用特許WO!"&amp;ADDRESS(MATCH(C423,ファミリ引用特許WO!$A$2:$A$241,0),1)&amp;":"&amp;ADDRESS(MATCH(C423,ファミリ引用特許WO!$A$2:$A$241,0),19)),W423)+COUNTIF(INDIRECT("ファミリ引用特許WO!"&amp;ADDRESS(MATCH(C423,ファミリ引用特許WO!$A$2:$A$241,0),1)&amp;":"&amp;ADDRESS(MATCH(C423,ファミリ引用特許WO!$A$2:$A$241,0),19)),Y423)&gt;0,"Yes","No")),"")</f>
        <v/>
      </c>
      <c r="AQ423" s="55" t="str">
        <f ca="1">IF(OR(LEFT(R423)="特",LEFT(R423)="実",AND(OR(LEFT(R423,2)="US",LEFT(R423,2)="WO",LEFT(R423,2)="GB",LEFT(R423,2)="EP",LEFT(R423,2)="DE"),OR(MID(R423,3,1)="1",MID(R423,3,1)="2",MID(R423,3,1)="3",MID(R423,3,1)="4",MID(R423,3,1)="5",MID(R423,3,1)="6",MID(R423,3,1)="7",MID(R423,3,1)="8",MID(R423,3,1)="9",MID(R423,3,1)="0"))),IF(VLOOKUP(C423,'ファミリ引用特許表記修正（ex.A2→A）'!$A$2:$B$241,2,FALSE)=0,"family無し",IF(COUNTIF(INDIRECT("'ファミリ引用特許表記修正（ex.A2→A）'!"&amp;ADDRESS(MATCH(C423,'ファミリ引用特許表記修正（ex.A2→A）'!$A$2:$A$241,0),1)&amp;":"&amp;ADDRESS(MATCH(C423,'ファミリ引用特許表記修正（ex.A2→A）'!$A$2:$A$241,0),171)),R423)+COUNTIF(INDIRECT("'ファミリ引用特許表記修正（ex.A2→A）'!"&amp;ADDRESS(MATCH(C423,'ファミリ引用特許表記修正（ex.A2→A）'!$A$2:$A$241,0),1)&amp;":"&amp;ADDRESS(MATCH(C423,'ファミリ引用特許表記修正（ex.A2→A）'!$A$2:$A$241,0),171)),S423)+COUNTIF(INDIRECT("'ファミリ引用特許表記修正（ex.A2→A）'!"&amp;ADDRESS(MATCH(C423,'ファミリ引用特許表記修正（ex.A2→A）'!$A$2:$A$241,0),1)&amp;":"&amp;ADDRESS(MATCH(C423,'ファミリ引用特許表記修正（ex.A2→A）'!$A$2:$A$241,0),171)),T423)+COUNTIF(INDIRECT("'ファミリ引用特許表記修正（ex.A2→A）'!"&amp;ADDRESS(MATCH(C423,'ファミリ引用特許表記修正（ex.A2→A）'!$A$2:$A$241,0),1)&amp;":"&amp;ADDRESS(MATCH(C423,'ファミリ引用特許表記修正（ex.A2→A）'!$A$2:$A$241,0),171)),W423)+COUNTIF(INDIRECT("'ファミリ引用特許表記修正（ex.A2→A）'!"&amp;ADDRESS(MATCH(C423,'ファミリ引用特許表記修正（ex.A2→A）'!$A$2:$A$241,0),1)&amp;":"&amp;ADDRESS(MATCH(C423,'ファミリ引用特許表記修正（ex.A2→A）'!$A$2:$A$241,0),171)),Y423)&gt;0,"Yes","No")),"")</f>
        <v/>
      </c>
      <c r="AR423" s="193" t="str">
        <f>IF(OR(LEFT(R423)="特",LEFT(R423)="実",AND(OR(LEFT(R423,2)="US",LEFT(R423,2)="WO",LEFT(R423,2)="GB",LEFT(R423,2)="EP",LEFT(R423,2)="DE"),OR(MID(R423,3,1)="1",MID(R423,3,1)="2",MID(R423,3,1)="3",MID(R423,3,1)="4",MID(R423,3,1)="5",MID(R423,3,1)="6",MID(R423,3,1)="7",MID(R423,3,1)="8",MID(R423,3,1)="9",MID(R423,3,1)="0",))),"",VLOOKUP($C423,ファミリ発明者引用文献!A$3:B$242,2,FALSE))</f>
        <v>,,</v>
      </c>
      <c r="AS423" s="55" t="str">
        <f>VLOOKUP(C423,ファミリ引用文献WO!A$2:B$241,2,FALSE)</f>
        <v/>
      </c>
      <c r="AT423" s="58" t="str">
        <f>VLOOKUP(C423,ファミリ引用文献!A$3:B$242,2,FALSE)</f>
        <v/>
      </c>
      <c r="AU423" s="58" t="str">
        <f>VLOOKUP(C423,審判データ!AH$2:BT$379,39,FALSE)</f>
        <v>DE69625121D;DE69625121T;EP742416A;EP742416B;特開平09-025175;特開平09-026267;特許03531702;特開2000-044356;特許03098230;特開2000-220969;特許03137625;US5766689</v>
      </c>
      <c r="AV423" s="62" t="str">
        <f ca="1">IF(INDIRECT("審判データ!"&amp;ADDRESS(MATCH(C423,審判データ!$AH$1:$AH$379,0),32))="早期審査の対象とする","早期審査","")</f>
        <v>早期審査</v>
      </c>
      <c r="AW423" s="665" t="str">
        <f t="shared" si="31"/>
        <v/>
      </c>
      <c r="AX423" s="666" t="str">
        <f>IF(LEFT(AE423,3)="日本特",IF(LEFT(C423)="特",VLOOKUP(C423,'本件、証拠文献テーマコード'!G$2:I$376,3,FALSE),VLOOKUP(C423,'本件、証拠文献テーマコード'!B$2:I$376,8,FALSE)),"")</f>
        <v/>
      </c>
      <c r="AY423" s="666" t="str">
        <f>IF(LEFT(AE423,3)="日本特",IF(OR(MID(R423,2,1)="開",MID(R423,2,1)="表",MID(R423,2,1)="登"),VLOOKUP(R423,'本件、証拠文献テーマコード'!C$2:I$379,7,FALSE),VLOOKUP(R423,'本件、証拠文献テーマコード'!G$2:I$379,3,FALSE)),"")</f>
        <v/>
      </c>
      <c r="AZ423" s="54">
        <f ca="1">INDIRECT("審判データ!"&amp;ADDRESS(MATCH(C423,審判データ!$AH$1:$AH$379,0),20))</f>
        <v>2010</v>
      </c>
    </row>
    <row r="424" spans="1:52" x14ac:dyDescent="0.15">
      <c r="A424" s="511" t="s">
        <v>23202</v>
      </c>
      <c r="B424" s="586" t="str">
        <f ca="1">IF(A424="",B423,INDIRECT("審判データ!"&amp;ADDRESS(MATCH(A424,審判データ!$HC$1:$HC$379,0),20))&amp;" / "&amp;INDIRECT("審判データ!"&amp;ADDRESS(MATCH(A424,審判データ!$HC$1:$HC$379,0),21)))</f>
        <v>2010 / 29-2</v>
      </c>
      <c r="C424" s="759">
        <v>3137625</v>
      </c>
      <c r="D424" s="511" t="s">
        <v>9773</v>
      </c>
      <c r="E424" s="163" t="str">
        <f ca="1">INDIRECT("審判データ!"&amp;ADDRESS(MATCH(C424,審判データ!$AH$1:$AH$379,0),55))</f>
        <v>ＡＧＣセラミックス株式会社</v>
      </c>
      <c r="F424" s="43" t="str">
        <f ca="1">INDIRECT("審判データ!"&amp;ADDRESS(MATCH(C424,審判データ!$AH$1:$AH$379,0),56))</f>
        <v>小野　泰史</v>
      </c>
      <c r="G424" s="43" t="str">
        <f ca="1">INDIRECT("審判データ!"&amp;ADDRESS(MATCH(C424,審判データ!$AH$1:$AH$379,0),72))</f>
        <v>DE69625121D;DE69625121T;EP742416A;EP742416B;特開平09-025175;特開平09-026267;特許03531702;特開2000-044356;特許03098230;特開2000-220969;特許03137625;US5766689</v>
      </c>
      <c r="H424" s="43" t="str">
        <f ca="1">INDIRECT("審判データ!"&amp;ADDRESS(MATCH(C424,審判データ!$AH$1:$AH$379,0),41))</f>
        <v>F27D  1/16;C04B 35/66</v>
      </c>
      <c r="I424" s="43" t="str">
        <f ca="1">INDIRECT("審判データ!"&amp;ADDRESS(MATCH(C424,審判データ!$AH$1:$AH$379,0),49))</f>
        <v>C04B  35/66@AFI(JP);B05B   7/14@ALI(EP);B28B   1/32@ALI(JP);B28C   7/16@ALI(EP);E04F  21/12@ALI(EP);F27D   1/16@ALI(EP)</v>
      </c>
      <c r="J424" s="43" t="str">
        <f ca="1">INDIRECT("審判データ!"&amp;ADDRESS(MATCH(C424,審判データ!$AH$1:$AH$379,0),51))</f>
        <v>C04B 35/66        T;F27D  1/16        C;C04B 35/66;C04B 35/66        A;B28B  1/32        B;B28B  1/32        C</v>
      </c>
      <c r="K424" s="43" t="str">
        <f ca="1">INDIRECT("審判データ!"&amp;ADDRESS(MATCH(C424,審判データ!$AH$1:$AH$379,0),53))</f>
        <v>4G033 AA02;4G033 AA24;4G033 AB02;4G033 BA02;4K051 LA02;4K051 LA10;4K051 LA11;4K051 LA14</v>
      </c>
      <c r="L424" s="711"/>
      <c r="M424" s="707"/>
      <c r="N424" s="712"/>
      <c r="O424" s="713"/>
      <c r="P424" s="714"/>
      <c r="Q424" s="706"/>
      <c r="R424" s="707"/>
      <c r="S424" s="706" t="str">
        <f>IF(OR(LEFT(R424)="特",LEFT(R424)="実"),VLOOKUP(R424,'証拠（JP特許）'!$B$2:$D$299,2,FALSE),IF(AND(OR(LEFT(R424,2)="US",LEFT(R424,2)="WO",LEFT(R424,2)="GB",LEFT(R424,2)="EP",LEFT(R424,2)="DE"),OR(MID(R424,3,1)="1",MID(R424,3,1)="2",MID(R424,3,1)="3",MID(R424,3,1)="4",MID(R424,3,1)="5",MID(R424,3,1)="6",MID(R424,3,1)="7",MID(R424,3,1)="8",MID(R424,3,1)="9",MID(R424,3,1)="0")),VLOOKUP(R424,'証拠（WW特許）'!$B$2:$C$90,2,FALSE),"_"))</f>
        <v>_</v>
      </c>
      <c r="T424" s="707" t="str">
        <f>IF(OR(LEFT(R424)="特",LEFT(R424)="実"),VLOOKUP(R424,'証拠（JP特許）'!$B$2:$E$299,4,FALSE),"_")</f>
        <v>_</v>
      </c>
      <c r="U424" s="707"/>
      <c r="V424" s="706"/>
      <c r="W424" s="708" t="str">
        <f t="shared" si="27"/>
        <v/>
      </c>
      <c r="X424" s="709"/>
      <c r="Y424" s="709" t="str">
        <f t="shared" si="28"/>
        <v/>
      </c>
      <c r="Z424" s="91" t="str">
        <f ca="1">IF(OR(LEFT(R424)="特",LEFT(R424)="実",AND(OR(LEFT(R424,2)="US",LEFT(R424,2)="WO",LEFT(R424,2)="GB",LEFT(R424,2)="EP",LEFT(R424,2)="DE"),OR(MID(R424,3,1)="1",MID(R424,3,1)="2",MID(R424,3,1)="3",MID(R424,3,1)="4",MID(R424,3,1)="5",MID(R424,3,1)="6",MID(R424,3,1)="7",MID(R424,3,1)="8",MID(R424,3,1)="9",MID(R424,3,1)="0",))),IF(COUNTIF(INDIRECT("拒絶理由・拒絶査定・異議申立!"&amp;ADDRESS(MATCH(C424,拒絶理由・拒絶査定・異議申立!B$1:B$1000,0),3)&amp;":"&amp;ADDRESS(MATCH(C424,拒絶理由・拒絶査定・異議申立!B$1:B$1000,0),50)),R424)+COUNTIF(INDIRECT("拒絶理由・拒絶査定・異議申立!"&amp;ADDRESS(MATCH(C424,拒絶理由・拒絶査定・異議申立!B$1:B$1000,0),3)&amp;":"&amp;ADDRESS(MATCH(C424,拒絶理由・拒絶査定・異議申立!B$1:B$1000,0),50)),T424)&gt;0,"Yes","No"),"")</f>
        <v/>
      </c>
      <c r="AA424" s="92" t="str">
        <f ca="1">IF(OR(LEFT(R424)="特",LEFT(R424)="実",AND(OR(LEFT(R424,2)="US",LEFT(R424,2)="WO",LEFT(R424,2)="GB",LEFT(R424,2)="EP",LEFT(R424,2)="DE"),OR(MID(R424,3,1)="1",MID(R424,3,1)="2",MID(R424,3,1)="3",MID(R424,3,1)="4",MID(R424,3,1)="5",MID(R424,3,1)="6",MID(R424,3,1)="7",MID(R424,3,1)="8",MID(R424,3,1)="9",MID(R424,3,1)="0",))),IF(COUNTIF(INDIRECT("先行技術調査・登録査定!"&amp;ADDRESS(MATCH(C424,先行技術調査・登録査定!B$1:B$1000,0),3)&amp;":"&amp;ADDRESS(MATCH(C424,先行技術調査・登録査定!B$1:B$1000,0),49)),R424)+COUNTIF(INDIRECT("先行技術調査・登録査定!"&amp;ADDRESS(MATCH(C424,先行技術調査・登録査定!B$1:B$1000,0),3)&amp;":"&amp;ADDRESS(MATCH(C424,先行技術調査・登録査定!B$1:B$1000,0),49)),T424)&gt;0,"Yes","No"),"")</f>
        <v/>
      </c>
      <c r="AB424" s="169" t="str">
        <f t="shared" ca="1" si="30"/>
        <v/>
      </c>
      <c r="AC424" s="94" t="str">
        <f>IF(OR(LEFT(R424)="特",LEFT(R424)="実",AND(OR(LEFT(R424,2)="US",LEFT(R424,2)="WO",LEFT(R424,2)="GB",LEFT(R424,2)="EP",LEFT(R424,2)="DE"),OR(MID(R424,3,1)="1",MID(R424,3,1)="2",MID(R424,3,1)="3",MID(R424,3,1)="4",MID(R424,3,1)="5",MID(R424,3,1)="6",MID(R424,3,1)="7",MID(R424,3,1)="8",MID(R424,3,1)="9",MID(R424,3,1)="0",))),"",VLOOKUP($C424,非特許文献リスト!$A$2:$C$196,2,FALSE))</f>
        <v/>
      </c>
      <c r="AD424" s="95" t="str">
        <f>IF(OR(LEFT(R424)="特",LEFT(R424)="実",AND(OR(LEFT(R424,2)="US",LEFT(R424,2)="WO",LEFT(R424,2)="GB",LEFT(R424,2)="EP",LEFT(R424,2)="DE"),OR(MID(R424,3,1)="1",MID(R424,3,1)="2",MID(R424,3,1)="3",MID(R424,3,1)="4",MID(R424,3,1)="5",MID(R424,3,1)="6",MID(R424,3,1)="7",MID(R424,3,1)="8",MID(R424,3,1)="9",MID(R424,3,1)="0",))),"",VLOOKUP($C424,非特許文献リスト!$A$2:$C$196,3,FALSE))</f>
        <v/>
      </c>
      <c r="AE424" s="175" t="str">
        <f t="shared" si="29"/>
        <v/>
      </c>
      <c r="AF424" s="176" t="str">
        <f>IF(OR(LEFT(R424)="特",LEFT(R424)="実"),VLOOKUP(R424,'証拠（JP特許）'!$B$2:$AB$299,10,FALSE),IF(AND(OR(LEFT(R424,2)="US",LEFT(R424,2)="WO",LEFT(R424,2)="GB",LEFT(R424,2)="EP",LEFT(R424,2)="DE"),OR(MID(R424,3,1)="1",MID(R424,3,1)="2",MID(R424,3,1)="3",MID(R424,3,1)="4",MID(R424,3,1)="5",MID(R424,3,1)="6",MID(R424,3,1)="7",MID(R424,3,1)="8",MID(R424,3,1)="9",MID(R424,3,1)="0",)),VLOOKUP(R424,'証拠（WW特許）'!$B$2:$M$90,8,FALSE),""))</f>
        <v/>
      </c>
      <c r="AG424" s="176" t="str">
        <f>IF(OR(LEFT(R424)="特",LEFT(R424)="実"),VLOOKUP(R424,'証拠（JP特許）'!$B$2:$AB$299,26,FALSE),IF(AND(OR(LEFT(R424,2)="US",LEFT(R424,2)="WO",LEFT(R424,2)="GB",LEFT(R424,2)="EP",LEFT(R424,2)="DE"),OR(MID(R424,3,1)="1",MID(R424,3,1)="2",MID(R424,3,1)="3",MID(R424,3,1)="4",MID(R424,3,1)="5",MID(R424,3,1)="6",MID(R424,3,1)="7",MID(R424,3,1)="8",MID(R424,3,1)="9",MID(R424,3,1)="0",)),VLOOKUP(R424,'証拠（WW特許）'!$B$2:$M$90,12,FALSE),""))</f>
        <v/>
      </c>
      <c r="AH424" s="58" t="str">
        <f>IF(OR(LEFT(R424)="特",LEFT(R424)="実"),VLOOKUP(R424,'証拠（JP特許）'!$B$2:$X$299,20,FALSE),IF(AND(OR(LEFT(R424,2)="US",LEFT(R424,2)="WO",LEFT(R424,2)="GB",LEFT(R424,2)="EP",LEFT(R424,2)="DE"),OR(MID(R424,3,1)="1",MID(R424,3,1)="2",MID(R424,3,1)="3",MID(R424,3,1)="4",MID(R424,3,1)="5",MID(R424,3,1)="6",MID(R424,3,1)="7",MID(R424,3,1)="8",MID(R424,3,1)="9",MID(R424,3,1)="0",)),VLOOKUP(R424,'証拠（WW特許）'!$B$2:$U$90,20,FALSE),""))</f>
        <v/>
      </c>
      <c r="AI424" s="58" t="str">
        <f>IF(OR(LEFT(R424)="特",LEFT(R424)="実"),VLOOKUP(R424,'証拠（JP特許）'!$B$2:$X$299,21,FALSE),"")</f>
        <v/>
      </c>
      <c r="AJ424" s="58" t="str">
        <f>IF(OR(LEFT(R424)="特",LEFT(R424)="実"),VLOOKUP(R424,'証拠（JP特許）'!$B$2:$X$299,22,FALSE),"")</f>
        <v/>
      </c>
      <c r="AK424" s="59" t="str">
        <f>IF(OR(LEFT(R424)="特",LEFT(R424)="実"),VLOOKUP(R424,'証拠（JP特許）'!$B$2:$X$299,17,FALSE),IF(AND(OR(LEFT(R424,2)="US",LEFT(R424,2)="WO",LEFT(R424,2)="GB",LEFT(R424,2)="EP",LEFT(R424,2)="DE"),OR(MID(R424,3,1)="1",MID(R424,3,1)="2",MID(R424,3,1)="3",MID(R424,3,1)="4",MID(R424,3,1)="5",MID(R424,3,1)="6",MID(R424,3,1)="7",MID(R424,3,1)="8",MID(R424,3,1)="9",MID(R424,3,1)="0",)),VLOOKUP(R424,'証拠（WW特許）'!$B$2:$U$90,16,FALSE),""))</f>
        <v/>
      </c>
      <c r="AL424" s="58"/>
      <c r="AM424" s="58"/>
      <c r="AN424" s="58"/>
      <c r="AO424" s="58" t="str">
        <f ca="1">IF(OR(LEFT(R424)="特",LEFT(R424)="実",AND(OR(LEFT(R424,2)="US",LEFT(R424,2)="WO",LEFT(R424,2)="GB",LEFT(R424,2)="EP",LEFT(R424,2)="DE"),OR(MID(R424,3,1)="1",MID(R424,3,1)="2",MID(R424,3,1)="3",MID(R424,3,1)="4",MID(R424,3,1)="5",MID(R424,3,1)="6",MID(R424,3,1)="7",MID(R424,3,1)="8",MID(R424,3,1)="9",MID(R424,3,1)="0"))),IF(COUNTIF(INDIRECT("発明者引用!"&amp;ADDRESS(MATCH(C424,発明者引用!B$1:B$196,0),4)&amp;":"&amp;ADDRESS(MATCH(C424,発明者引用!B$1:B$196,0),17)),R424)+COUNTIF(INDIRECT("発明者引用!"&amp;ADDRESS(MATCH(C424,発明者引用!B$1:B$196,0),4)&amp;":"&amp;ADDRESS(MATCH(C424,発明者引用!B$1:B$196,0),17)),#REF!)+COUNTIF(INDIRECT("発明者引用!"&amp;ADDRESS(MATCH(C424,発明者引用!B$1:B$196,0),4)&amp;":"&amp;ADDRESS(MATCH(C424,発明者引用!B$1:B$196,0),17)),T424)&gt;0,"Yes","No"),"")</f>
        <v/>
      </c>
      <c r="AP424" s="58" t="str">
        <f ca="1">IF(OR(LEFT(R424)="特",LEFT(R424)="実",AND(OR(LEFT(R424,2)="US",LEFT(R424,2)="WO",LEFT(R424,2)="GB",LEFT(R424,2)="EP",LEFT(R424,2)="DE"),OR(MID(R424,3,1)="1",MID(R424,3,1)="2",MID(R424,3,1)="3",MID(R424,3,1)="4",MID(R424,3,1)="5",MID(R424,3,1)="6",MID(R424,3,1)="7",MID(R424,3,1)="8",MID(R424,3,1)="9",MID(R424,3,1)="0"))),IF(VLOOKUP(C424,ファミリ引用特許WO!$A$2:$B$241,2,FALSE)+VLOOKUP(C424,ファミリ引用文献WO!$A$2:$C$241,3,FALSE)=0,"ISR無し",IF(COUNTIF(INDIRECT("ファミリ引用特許WO!"&amp;ADDRESS(MATCH(C424,ファミリ引用特許WO!$A$2:$A$241,0),1)&amp;":"&amp;ADDRESS(MATCH(C424,ファミリ引用特許WO!$A$2:$A$241,0),19)),R424)+COUNTIF(INDIRECT("ファミリ引用特許WO!"&amp;ADDRESS(MATCH(C424,ファミリ引用特許WO!$A$2:$A$241,0),1)&amp;":"&amp;ADDRESS(MATCH(C424,ファミリ引用特許WO!$A$2:$A$241,0),19)),S424)+COUNTIF(INDIRECT("ファミリ引用特許WO!"&amp;ADDRESS(MATCH(C424,ファミリ引用特許WO!$A$2:$A$241,0),1)&amp;":"&amp;ADDRESS(MATCH(C424,ファミリ引用特許WO!$A$2:$A$241,0),19)),T424)+COUNTIF(INDIRECT("ファミリ引用特許WO!"&amp;ADDRESS(MATCH(C424,ファミリ引用特許WO!$A$2:$A$241,0),1)&amp;":"&amp;ADDRESS(MATCH(C424,ファミリ引用特許WO!$A$2:$A$241,0),19)),W424)+COUNTIF(INDIRECT("ファミリ引用特許WO!"&amp;ADDRESS(MATCH(C424,ファミリ引用特許WO!$A$2:$A$241,0),1)&amp;":"&amp;ADDRESS(MATCH(C424,ファミリ引用特許WO!$A$2:$A$241,0),19)),Y424)&gt;0,"Yes","No")),"")</f>
        <v/>
      </c>
      <c r="AQ424" s="55" t="str">
        <f ca="1">IF(OR(LEFT(R424)="特",LEFT(R424)="実",AND(OR(LEFT(R424,2)="US",LEFT(R424,2)="WO",LEFT(R424,2)="GB",LEFT(R424,2)="EP",LEFT(R424,2)="DE"),OR(MID(R424,3,1)="1",MID(R424,3,1)="2",MID(R424,3,1)="3",MID(R424,3,1)="4",MID(R424,3,1)="5",MID(R424,3,1)="6",MID(R424,3,1)="7",MID(R424,3,1)="8",MID(R424,3,1)="9",MID(R424,3,1)="0"))),IF(VLOOKUP(C424,'ファミリ引用特許表記修正（ex.A2→A）'!$A$2:$B$241,2,FALSE)=0,"family無し",IF(COUNTIF(INDIRECT("'ファミリ引用特許表記修正（ex.A2→A）'!"&amp;ADDRESS(MATCH(C424,'ファミリ引用特許表記修正（ex.A2→A）'!$A$2:$A$241,0),1)&amp;":"&amp;ADDRESS(MATCH(C424,'ファミリ引用特許表記修正（ex.A2→A）'!$A$2:$A$241,0),171)),R424)+COUNTIF(INDIRECT("'ファミリ引用特許表記修正（ex.A2→A）'!"&amp;ADDRESS(MATCH(C424,'ファミリ引用特許表記修正（ex.A2→A）'!$A$2:$A$241,0),1)&amp;":"&amp;ADDRESS(MATCH(C424,'ファミリ引用特許表記修正（ex.A2→A）'!$A$2:$A$241,0),171)),S424)+COUNTIF(INDIRECT("'ファミリ引用特許表記修正（ex.A2→A）'!"&amp;ADDRESS(MATCH(C424,'ファミリ引用特許表記修正（ex.A2→A）'!$A$2:$A$241,0),1)&amp;":"&amp;ADDRESS(MATCH(C424,'ファミリ引用特許表記修正（ex.A2→A）'!$A$2:$A$241,0),171)),T424)+COUNTIF(INDIRECT("'ファミリ引用特許表記修正（ex.A2→A）'!"&amp;ADDRESS(MATCH(C424,'ファミリ引用特許表記修正（ex.A2→A）'!$A$2:$A$241,0),1)&amp;":"&amp;ADDRESS(MATCH(C424,'ファミリ引用特許表記修正（ex.A2→A）'!$A$2:$A$241,0),171)),W424)+COUNTIF(INDIRECT("'ファミリ引用特許表記修正（ex.A2→A）'!"&amp;ADDRESS(MATCH(C424,'ファミリ引用特許表記修正（ex.A2→A）'!$A$2:$A$241,0),1)&amp;":"&amp;ADDRESS(MATCH(C424,'ファミリ引用特許表記修正（ex.A2→A）'!$A$2:$A$241,0),171)),Y424)&gt;0,"Yes","No")),"")</f>
        <v/>
      </c>
      <c r="AR424" s="193" t="str">
        <f>IF(OR(LEFT(R424)="特",LEFT(R424)="実",AND(OR(LEFT(R424,2)="US",LEFT(R424,2)="WO",LEFT(R424,2)="GB",LEFT(R424,2)="EP",LEFT(R424,2)="DE"),OR(MID(R424,3,1)="1",MID(R424,3,1)="2",MID(R424,3,1)="3",MID(R424,3,1)="4",MID(R424,3,1)="5",MID(R424,3,1)="6",MID(R424,3,1)="7",MID(R424,3,1)="8",MID(R424,3,1)="9",MID(R424,3,1)="0",))),"",VLOOKUP($C424,ファミリ発明者引用文献!A$3:B$242,2,FALSE))</f>
        <v>,,</v>
      </c>
      <c r="AS424" s="55" t="str">
        <f>VLOOKUP(C424,ファミリ引用文献WO!A$2:B$241,2,FALSE)</f>
        <v/>
      </c>
      <c r="AT424" s="58" t="str">
        <f>VLOOKUP(C424,ファミリ引用文献!A$3:B$242,2,FALSE)</f>
        <v/>
      </c>
      <c r="AU424" s="58" t="str">
        <f>VLOOKUP(C424,審判データ!AH$2:BT$379,39,FALSE)</f>
        <v>DE69625121D;DE69625121T;EP742416A;EP742416B;特開平09-025175;特開平09-026267;特許03531702;特開2000-044356;特許03098230;特開2000-220969;特許03137625;US5766689</v>
      </c>
      <c r="AV424" s="62" t="str">
        <f ca="1">IF(INDIRECT("審判データ!"&amp;ADDRESS(MATCH(C424,審判データ!$AH$1:$AH$379,0),32))="早期審査の対象とする","早期審査","")</f>
        <v>早期審査</v>
      </c>
      <c r="AW424" s="665" t="str">
        <f t="shared" si="31"/>
        <v/>
      </c>
      <c r="AX424" s="666" t="str">
        <f>IF(LEFT(AE424,3)="日本特",IF(LEFT(C424)="特",VLOOKUP(C424,'本件、証拠文献テーマコード'!G$2:I$376,3,FALSE),VLOOKUP(C424,'本件、証拠文献テーマコード'!B$2:I$376,8,FALSE)),"")</f>
        <v/>
      </c>
      <c r="AY424" s="666" t="str">
        <f>IF(LEFT(AE424,3)="日本特",IF(OR(MID(R424,2,1)="開",MID(R424,2,1)="表",MID(R424,2,1)="登"),VLOOKUP(R424,'本件、証拠文献テーマコード'!C$2:I$379,7,FALSE),VLOOKUP(R424,'本件、証拠文献テーマコード'!G$2:I$379,3,FALSE)),"")</f>
        <v/>
      </c>
      <c r="AZ424" s="54">
        <f ca="1">INDIRECT("審判データ!"&amp;ADDRESS(MATCH(C424,審判データ!$AH$1:$AH$379,0),20))</f>
        <v>2010</v>
      </c>
    </row>
    <row r="425" spans="1:52" x14ac:dyDescent="0.15">
      <c r="A425" s="511" t="s">
        <v>23203</v>
      </c>
      <c r="B425" s="586" t="str">
        <f ca="1">IF(A425="",B424,INDIRECT("審判データ!"&amp;ADDRESS(MATCH(A425,審判データ!$HC$1:$HC$379,0),20))&amp;" / "&amp;INDIRECT("審判データ!"&amp;ADDRESS(MATCH(A425,審判データ!$HC$1:$HC$379,0),21)))</f>
        <v>2010 / 29-2</v>
      </c>
      <c r="C425" s="514">
        <v>3207192</v>
      </c>
      <c r="D425" s="511" t="s">
        <v>11928</v>
      </c>
      <c r="E425" s="163" t="str">
        <f ca="1">INDIRECT("審判データ!"&amp;ADDRESS(MATCH(C425,審判データ!$AH$1:$AH$379,0),55))</f>
        <v>株式会社ジェネス</v>
      </c>
      <c r="F425" s="43" t="str">
        <f ca="1">INDIRECT("審判データ!"&amp;ADDRESS(MATCH(C425,審判データ!$AH$1:$AH$379,0),56))</f>
        <v>船本　禎久;高村　光男;柳　幸雄</v>
      </c>
      <c r="G425" s="43" t="str">
        <f ca="1">INDIRECT("審判データ!"&amp;ADDRESS(MATCH(C425,審判データ!$AH$1:$AH$379,0),72))</f>
        <v>AU05261501A;AU2001252615B;CA02407513A;CA02407513C;CN01427977A;CN01427977B;EP1291803A;特開2001-319186;特許03207192;特開2002-032710;特開2005-100395;特許03641271;特開2009-134768;特開2010-225146;US2003047613;US2004019792;US2006097041;WO2001084473A</v>
      </c>
      <c r="H425" s="43" t="str">
        <f ca="1">INDIRECT("審判データ!"&amp;ADDRESS(MATCH(C425,審判データ!$AH$1:$AH$379,0),41))</f>
        <v>G06K  7/00;G06F 15/00    330;H04L  9/32;H04M 11/00    302</v>
      </c>
      <c r="I425" s="43" t="str">
        <f ca="1">INDIRECT("審判データ!"&amp;ADDRESS(MATCH(C425,審判データ!$AH$1:$AH$379,0),49))</f>
        <v>G06K   7/00@AFI(JP);G06F  15/00@ALI(EP);G06F  21/20@ALI(JP);G06F  21/31@ALI(JP);G06K   7/10@ALI(EP);G06Q  20/00@ALI(JP);G06Q  20/40@ALI(JP);G06Q  20/42@ALI(JP);G07C   9/00@ALN(EP);G07F   7/10@ALI(EP);G07G   1/00@ALI(EP);H04L   9/00@ALI(EP);H04L   9/32@ALI(JP);H04M   3/42@ALI(EP);H04M  11/00@ALI(JP)</v>
      </c>
      <c r="J425" s="43" t="str">
        <f ca="1">INDIRECT("審判データ!"&amp;ADDRESS(MATCH(C425,審判データ!$AH$1:$AH$379,0),51))</f>
        <v>G06K  7/00        U;G06F 15/00    330 B;H04L  9/00    673 A;H04M 11/00    302;G06F 17/60    414;G06Q 20/40    110;G06Q 20/42;G06F 21/20    131 A</v>
      </c>
      <c r="K425" s="43" t="str">
        <f ca="1">INDIRECT("審判データ!"&amp;ADDRESS(MATCH(C425,審判データ!$AH$1:$AH$379,0),53))</f>
        <v>5B072 BB00;5B072 CC24;5B085 AE23;5B085 BA06;5B085 BE07;5B085 CA01;5J104 AA07;5J104 KA01;5J104 NA21;5J104 PA02;5J104 PA10;5K101 KK17;5K101 LL12;5K101 MM07;5K101 NN18;5K101 NN21;5K101 PP03;5K101 RR11;5K101 RR27;5K101 SS07;5K101 TT06;5K101 UU16;5K201 AA09;5K201 BA17;5K201 BD01;5K201 BD02;5K201 CA04;5K201 CB01;5K201 CB05;5K201 DB06;5K201 EC06;5K201 EF05;5B285 AA00;5B285 AA01;5B285 BA03;5B285 CB01;5B285 CB42;5B285 CB53;5B285 CB55;5B285 CB62;5B285 CB63;5B285 CB72;5B285 DA03</v>
      </c>
      <c r="L425" s="711"/>
      <c r="M425" s="707"/>
      <c r="N425" s="712"/>
      <c r="O425" s="713"/>
      <c r="P425" s="714"/>
      <c r="Q425" s="706"/>
      <c r="R425" s="707"/>
      <c r="S425" s="706" t="str">
        <f>IF(OR(LEFT(R425)="特",LEFT(R425)="実"),VLOOKUP(R425,'証拠（JP特許）'!$B$2:$D$299,2,FALSE),IF(AND(OR(LEFT(R425,2)="US",LEFT(R425,2)="WO",LEFT(R425,2)="GB",LEFT(R425,2)="EP",LEFT(R425,2)="DE"),OR(MID(R425,3,1)="1",MID(R425,3,1)="2",MID(R425,3,1)="3",MID(R425,3,1)="4",MID(R425,3,1)="5",MID(R425,3,1)="6",MID(R425,3,1)="7",MID(R425,3,1)="8",MID(R425,3,1)="9",MID(R425,3,1)="0")),VLOOKUP(R425,'証拠（WW特許）'!$B$2:$C$90,2,FALSE),"_"))</f>
        <v>_</v>
      </c>
      <c r="T425" s="707" t="str">
        <f>IF(OR(LEFT(R425)="特",LEFT(R425)="実"),VLOOKUP(R425,'証拠（JP特許）'!$B$2:$E$299,4,FALSE),"_")</f>
        <v>_</v>
      </c>
      <c r="U425" s="707"/>
      <c r="V425" s="706"/>
      <c r="W425" s="708" t="str">
        <f t="shared" si="27"/>
        <v/>
      </c>
      <c r="X425" s="709"/>
      <c r="Y425" s="709" t="str">
        <f t="shared" si="28"/>
        <v/>
      </c>
      <c r="Z425" s="91" t="str">
        <f ca="1">IF(OR(LEFT(R425)="特",LEFT(R425)="実",AND(OR(LEFT(R425,2)="US",LEFT(R425,2)="WO",LEFT(R425,2)="GB",LEFT(R425,2)="EP",LEFT(R425,2)="DE"),OR(MID(R425,3,1)="1",MID(R425,3,1)="2",MID(R425,3,1)="3",MID(R425,3,1)="4",MID(R425,3,1)="5",MID(R425,3,1)="6",MID(R425,3,1)="7",MID(R425,3,1)="8",MID(R425,3,1)="9",MID(R425,3,1)="0",))),IF(COUNTIF(INDIRECT("拒絶理由・拒絶査定・異議申立!"&amp;ADDRESS(MATCH(C425,拒絶理由・拒絶査定・異議申立!B$1:B$1000,0),3)&amp;":"&amp;ADDRESS(MATCH(C425,拒絶理由・拒絶査定・異議申立!B$1:B$1000,0),50)),R425)+COUNTIF(INDIRECT("拒絶理由・拒絶査定・異議申立!"&amp;ADDRESS(MATCH(C425,拒絶理由・拒絶査定・異議申立!B$1:B$1000,0),3)&amp;":"&amp;ADDRESS(MATCH(C425,拒絶理由・拒絶査定・異議申立!B$1:B$1000,0),50)),T425)&gt;0,"Yes","No"),"")</f>
        <v/>
      </c>
      <c r="AA425" s="92" t="str">
        <f ca="1">IF(OR(LEFT(R425)="特",LEFT(R425)="実",AND(OR(LEFT(R425,2)="US",LEFT(R425,2)="WO",LEFT(R425,2)="GB",LEFT(R425,2)="EP",LEFT(R425,2)="DE"),OR(MID(R425,3,1)="1",MID(R425,3,1)="2",MID(R425,3,1)="3",MID(R425,3,1)="4",MID(R425,3,1)="5",MID(R425,3,1)="6",MID(R425,3,1)="7",MID(R425,3,1)="8",MID(R425,3,1)="9",MID(R425,3,1)="0",))),IF(COUNTIF(INDIRECT("先行技術調査・登録査定!"&amp;ADDRESS(MATCH(C425,先行技術調査・登録査定!B$1:B$1000,0),3)&amp;":"&amp;ADDRESS(MATCH(C425,先行技術調査・登録査定!B$1:B$1000,0),49)),R425)+COUNTIF(INDIRECT("先行技術調査・登録査定!"&amp;ADDRESS(MATCH(C425,先行技術調査・登録査定!B$1:B$1000,0),3)&amp;":"&amp;ADDRESS(MATCH(C425,先行技術調査・登録査定!B$1:B$1000,0),49)),T425)&gt;0,"Yes","No"),"")</f>
        <v/>
      </c>
      <c r="AB425" s="169" t="str">
        <f t="shared" ca="1" si="30"/>
        <v/>
      </c>
      <c r="AC425" s="94" t="str">
        <f>IF(OR(LEFT(R425)="特",LEFT(R425)="実",AND(OR(LEFT(R425,2)="US",LEFT(R425,2)="WO",LEFT(R425,2)="GB",LEFT(R425,2)="EP",LEFT(R425,2)="DE"),OR(MID(R425,3,1)="1",MID(R425,3,1)="2",MID(R425,3,1)="3",MID(R425,3,1)="4",MID(R425,3,1)="5",MID(R425,3,1)="6",MID(R425,3,1)="7",MID(R425,3,1)="8",MID(R425,3,1)="9",MID(R425,3,1)="0",))),"",VLOOKUP($C425,非特許文献リスト!$A$2:$C$196,2,FALSE))</f>
        <v/>
      </c>
      <c r="AD425" s="95" t="str">
        <f>IF(OR(LEFT(R425)="特",LEFT(R425)="実",AND(OR(LEFT(R425,2)="US",LEFT(R425,2)="WO",LEFT(R425,2)="GB",LEFT(R425,2)="EP",LEFT(R425,2)="DE"),OR(MID(R425,3,1)="1",MID(R425,3,1)="2",MID(R425,3,1)="3",MID(R425,3,1)="4",MID(R425,3,1)="5",MID(R425,3,1)="6",MID(R425,3,1)="7",MID(R425,3,1)="8",MID(R425,3,1)="9",MID(R425,3,1)="0",))),"",VLOOKUP($C425,非特許文献リスト!$A$2:$C$196,3,FALSE))</f>
        <v/>
      </c>
      <c r="AE425" s="175" t="str">
        <f t="shared" si="29"/>
        <v/>
      </c>
      <c r="AF425" s="176" t="str">
        <f>IF(OR(LEFT(R425)="特",LEFT(R425)="実"),VLOOKUP(R425,'証拠（JP特許）'!$B$2:$AB$299,10,FALSE),IF(AND(OR(LEFT(R425,2)="US",LEFT(R425,2)="WO",LEFT(R425,2)="GB",LEFT(R425,2)="EP",LEFT(R425,2)="DE"),OR(MID(R425,3,1)="1",MID(R425,3,1)="2",MID(R425,3,1)="3",MID(R425,3,1)="4",MID(R425,3,1)="5",MID(R425,3,1)="6",MID(R425,3,1)="7",MID(R425,3,1)="8",MID(R425,3,1)="9",MID(R425,3,1)="0",)),VLOOKUP(R425,'証拠（WW特許）'!$B$2:$M$90,8,FALSE),""))</f>
        <v/>
      </c>
      <c r="AG425" s="176" t="str">
        <f>IF(OR(LEFT(R425)="特",LEFT(R425)="実"),VLOOKUP(R425,'証拠（JP特許）'!$B$2:$AB$299,26,FALSE),IF(AND(OR(LEFT(R425,2)="US",LEFT(R425,2)="WO",LEFT(R425,2)="GB",LEFT(R425,2)="EP",LEFT(R425,2)="DE"),OR(MID(R425,3,1)="1",MID(R425,3,1)="2",MID(R425,3,1)="3",MID(R425,3,1)="4",MID(R425,3,1)="5",MID(R425,3,1)="6",MID(R425,3,1)="7",MID(R425,3,1)="8",MID(R425,3,1)="9",MID(R425,3,1)="0",)),VLOOKUP(R425,'証拠（WW特許）'!$B$2:$M$90,12,FALSE),""))</f>
        <v/>
      </c>
      <c r="AH425" s="58" t="str">
        <f>IF(OR(LEFT(R425)="特",LEFT(R425)="実"),VLOOKUP(R425,'証拠（JP特許）'!$B$2:$X$299,20,FALSE),IF(AND(OR(LEFT(R425,2)="US",LEFT(R425,2)="WO",LEFT(R425,2)="GB",LEFT(R425,2)="EP",LEFT(R425,2)="DE"),OR(MID(R425,3,1)="1",MID(R425,3,1)="2",MID(R425,3,1)="3",MID(R425,3,1)="4",MID(R425,3,1)="5",MID(R425,3,1)="6",MID(R425,3,1)="7",MID(R425,3,1)="8",MID(R425,3,1)="9",MID(R425,3,1)="0",)),VLOOKUP(R425,'証拠（WW特許）'!$B$2:$U$90,20,FALSE),""))</f>
        <v/>
      </c>
      <c r="AI425" s="58" t="str">
        <f>IF(OR(LEFT(R425)="特",LEFT(R425)="実"),VLOOKUP(R425,'証拠（JP特許）'!$B$2:$X$299,21,FALSE),"")</f>
        <v/>
      </c>
      <c r="AJ425" s="58" t="str">
        <f>IF(OR(LEFT(R425)="特",LEFT(R425)="実"),VLOOKUP(R425,'証拠（JP特許）'!$B$2:$X$299,22,FALSE),"")</f>
        <v/>
      </c>
      <c r="AK425" s="59" t="str">
        <f>IF(OR(LEFT(R425)="特",LEFT(R425)="実"),VLOOKUP(R425,'証拠（JP特許）'!$B$2:$X$299,17,FALSE),IF(AND(OR(LEFT(R425,2)="US",LEFT(R425,2)="WO",LEFT(R425,2)="GB",LEFT(R425,2)="EP",LEFT(R425,2)="DE"),OR(MID(R425,3,1)="1",MID(R425,3,1)="2",MID(R425,3,1)="3",MID(R425,3,1)="4",MID(R425,3,1)="5",MID(R425,3,1)="6",MID(R425,3,1)="7",MID(R425,3,1)="8",MID(R425,3,1)="9",MID(R425,3,1)="0",)),VLOOKUP(R425,'証拠（WW特許）'!$B$2:$U$90,16,FALSE),""))</f>
        <v/>
      </c>
      <c r="AL425" s="58"/>
      <c r="AM425" s="58"/>
      <c r="AN425" s="58"/>
      <c r="AO425" s="58" t="str">
        <f ca="1">IF(OR(LEFT(R425)="特",LEFT(R425)="実",AND(OR(LEFT(R425,2)="US",LEFT(R425,2)="WO",LEFT(R425,2)="GB",LEFT(R425,2)="EP",LEFT(R425,2)="DE"),OR(MID(R425,3,1)="1",MID(R425,3,1)="2",MID(R425,3,1)="3",MID(R425,3,1)="4",MID(R425,3,1)="5",MID(R425,3,1)="6",MID(R425,3,1)="7",MID(R425,3,1)="8",MID(R425,3,1)="9",MID(R425,3,1)="0"))),IF(COUNTIF(INDIRECT("発明者引用!"&amp;ADDRESS(MATCH(C425,発明者引用!B$1:B$196,0),4)&amp;":"&amp;ADDRESS(MATCH(C425,発明者引用!B$1:B$196,0),17)),R425)+COUNTIF(INDIRECT("発明者引用!"&amp;ADDRESS(MATCH(C425,発明者引用!B$1:B$196,0),4)&amp;":"&amp;ADDRESS(MATCH(C425,発明者引用!B$1:B$196,0),17)),#REF!)+COUNTIF(INDIRECT("発明者引用!"&amp;ADDRESS(MATCH(C425,発明者引用!B$1:B$196,0),4)&amp;":"&amp;ADDRESS(MATCH(C425,発明者引用!B$1:B$196,0),17)),T425)&gt;0,"Yes","No"),"")</f>
        <v/>
      </c>
      <c r="AP425" s="58" t="str">
        <f ca="1">IF(OR(LEFT(R425)="特",LEFT(R425)="実",AND(OR(LEFT(R425,2)="US",LEFT(R425,2)="WO",LEFT(R425,2)="GB",LEFT(R425,2)="EP",LEFT(R425,2)="DE"),OR(MID(R425,3,1)="1",MID(R425,3,1)="2",MID(R425,3,1)="3",MID(R425,3,1)="4",MID(R425,3,1)="5",MID(R425,3,1)="6",MID(R425,3,1)="7",MID(R425,3,1)="8",MID(R425,3,1)="9",MID(R425,3,1)="0"))),IF(VLOOKUP(C425,ファミリ引用特許WO!$A$2:$B$241,2,FALSE)+VLOOKUP(C425,ファミリ引用文献WO!$A$2:$C$241,3,FALSE)=0,"ISR無し",IF(COUNTIF(INDIRECT("ファミリ引用特許WO!"&amp;ADDRESS(MATCH(C425,ファミリ引用特許WO!$A$2:$A$241,0),1)&amp;":"&amp;ADDRESS(MATCH(C425,ファミリ引用特許WO!$A$2:$A$241,0),19)),R425)+COUNTIF(INDIRECT("ファミリ引用特許WO!"&amp;ADDRESS(MATCH(C425,ファミリ引用特許WO!$A$2:$A$241,0),1)&amp;":"&amp;ADDRESS(MATCH(C425,ファミリ引用特許WO!$A$2:$A$241,0),19)),S425)+COUNTIF(INDIRECT("ファミリ引用特許WO!"&amp;ADDRESS(MATCH(C425,ファミリ引用特許WO!$A$2:$A$241,0),1)&amp;":"&amp;ADDRESS(MATCH(C425,ファミリ引用特許WO!$A$2:$A$241,0),19)),T425)+COUNTIF(INDIRECT("ファミリ引用特許WO!"&amp;ADDRESS(MATCH(C425,ファミリ引用特許WO!$A$2:$A$241,0),1)&amp;":"&amp;ADDRESS(MATCH(C425,ファミリ引用特許WO!$A$2:$A$241,0),19)),W425)+COUNTIF(INDIRECT("ファミリ引用特許WO!"&amp;ADDRESS(MATCH(C425,ファミリ引用特許WO!$A$2:$A$241,0),1)&amp;":"&amp;ADDRESS(MATCH(C425,ファミリ引用特許WO!$A$2:$A$241,0),19)),Y425)&gt;0,"Yes","No")),"")</f>
        <v/>
      </c>
      <c r="AQ425" s="55" t="str">
        <f ca="1">IF(OR(LEFT(R425)="特",LEFT(R425)="実",AND(OR(LEFT(R425,2)="US",LEFT(R425,2)="WO",LEFT(R425,2)="GB",LEFT(R425,2)="EP",LEFT(R425,2)="DE"),OR(MID(R425,3,1)="1",MID(R425,3,1)="2",MID(R425,3,1)="3",MID(R425,3,1)="4",MID(R425,3,1)="5",MID(R425,3,1)="6",MID(R425,3,1)="7",MID(R425,3,1)="8",MID(R425,3,1)="9",MID(R425,3,1)="0"))),IF(VLOOKUP(C425,'ファミリ引用特許表記修正（ex.A2→A）'!$A$2:$B$241,2,FALSE)=0,"family無し",IF(COUNTIF(INDIRECT("'ファミリ引用特許表記修正（ex.A2→A）'!"&amp;ADDRESS(MATCH(C425,'ファミリ引用特許表記修正（ex.A2→A）'!$A$2:$A$241,0),1)&amp;":"&amp;ADDRESS(MATCH(C425,'ファミリ引用特許表記修正（ex.A2→A）'!$A$2:$A$241,0),171)),R425)+COUNTIF(INDIRECT("'ファミリ引用特許表記修正（ex.A2→A）'!"&amp;ADDRESS(MATCH(C425,'ファミリ引用特許表記修正（ex.A2→A）'!$A$2:$A$241,0),1)&amp;":"&amp;ADDRESS(MATCH(C425,'ファミリ引用特許表記修正（ex.A2→A）'!$A$2:$A$241,0),171)),S425)+COUNTIF(INDIRECT("'ファミリ引用特許表記修正（ex.A2→A）'!"&amp;ADDRESS(MATCH(C425,'ファミリ引用特許表記修正（ex.A2→A）'!$A$2:$A$241,0),1)&amp;":"&amp;ADDRESS(MATCH(C425,'ファミリ引用特許表記修正（ex.A2→A）'!$A$2:$A$241,0),171)),T425)+COUNTIF(INDIRECT("'ファミリ引用特許表記修正（ex.A2→A）'!"&amp;ADDRESS(MATCH(C425,'ファミリ引用特許表記修正（ex.A2→A）'!$A$2:$A$241,0),1)&amp;":"&amp;ADDRESS(MATCH(C425,'ファミリ引用特許表記修正（ex.A2→A）'!$A$2:$A$241,0),171)),W425)+COUNTIF(INDIRECT("'ファミリ引用特許表記修正（ex.A2→A）'!"&amp;ADDRESS(MATCH(C425,'ファミリ引用特許表記修正（ex.A2→A）'!$A$2:$A$241,0),1)&amp;":"&amp;ADDRESS(MATCH(C425,'ファミリ引用特許表記修正（ex.A2→A）'!$A$2:$A$241,0),171)),Y425)&gt;0,"Yes","No")),"")</f>
        <v/>
      </c>
      <c r="AR425" s="193" t="str">
        <f>IF(OR(LEFT(R425)="特",LEFT(R425)="実",AND(OR(LEFT(R425,2)="US",LEFT(R425,2)="WO",LEFT(R425,2)="GB",LEFT(R425,2)="EP",LEFT(R425,2)="DE"),OR(MID(R425,3,1)="1",MID(R425,3,1)="2",MID(R425,3,1)="3",MID(R425,3,1)="4",MID(R425,3,1)="5",MID(R425,3,1)="6",MID(R425,3,1)="7",MID(R425,3,1)="8",MID(R425,3,1)="9",MID(R425,3,1)="0",))),"",VLOOKUP($C425,ファミリ発明者引用文献!A$3:B$235,2,FALSE))</f>
        <v>,,</v>
      </c>
      <c r="AS425" s="55" t="str">
        <f>VLOOKUP(C425,ファミリ引用文献WO!A$2:B$241,2,FALSE)</f>
        <v/>
      </c>
      <c r="AT425" s="58" t="str">
        <f>VLOOKUP(C425,ファミリ引用文献!A$3:B$242,2,FALSE)</f>
        <v/>
      </c>
      <c r="AU425" s="58" t="str">
        <f>VLOOKUP(C425,審判データ!AH$2:BT$379,39,FALSE)</f>
        <v>AU05261501A;AU2001252615B;CA02407513A;CA02407513C;CN01427977A;CN01427977B;EP1291803A;特開2001-319186;特許03207192;特開2002-032710;特開2005-100395;特許03641271;特開2009-134768;特開2010-225146;US2003047613;US2004019792;US2006097041;WO2001084473A</v>
      </c>
      <c r="AV425" s="62" t="str">
        <f ca="1">IF(INDIRECT("審判データ!"&amp;ADDRESS(MATCH(C425,審判データ!$AH$1:$AH$379,0),32))="早期審査の対象とする","早期審査","")</f>
        <v>早期審査</v>
      </c>
      <c r="AW425" s="665" t="str">
        <f t="shared" si="31"/>
        <v/>
      </c>
      <c r="AX425" s="666" t="str">
        <f>IF(LEFT(AE425,3)="日本特",IF(LEFT(C425)="特",VLOOKUP(C425,'本件、証拠文献テーマコード'!G$2:I$376,3,FALSE),VLOOKUP(C425,'本件、証拠文献テーマコード'!B$2:I$376,8,FALSE)),"")</f>
        <v/>
      </c>
      <c r="AY425" s="666" t="str">
        <f>IF(LEFT(AE425,3)="日本特",IF(OR(MID(R425,2,1)="開",MID(R425,2,1)="表",MID(R425,2,1)="登"),VLOOKUP(R425,'本件、証拠文献テーマコード'!C$2:I$379,7,FALSE),VLOOKUP(R425,'本件、証拠文献テーマコード'!G$2:I$379,3,FALSE)),"")</f>
        <v/>
      </c>
      <c r="AZ425" s="54">
        <f ca="1">INDIRECT("審判データ!"&amp;ADDRESS(MATCH(C425,審判データ!$AH$1:$AH$379,0),20))</f>
        <v>2010</v>
      </c>
    </row>
    <row r="426" spans="1:52" x14ac:dyDescent="0.15">
      <c r="A426" s="511" t="s">
        <v>23204</v>
      </c>
      <c r="B426" s="586" t="str">
        <f ca="1">IF(A426="",B425,INDIRECT("審判データ!"&amp;ADDRESS(MATCH(A426,審判データ!$HC$1:$HC$379,0),20))&amp;" / "&amp;INDIRECT("審判データ!"&amp;ADDRESS(MATCH(A426,審判データ!$HC$1:$HC$379,0),21)))</f>
        <v>2010 / 29-2</v>
      </c>
      <c r="C426" s="514">
        <v>3207192</v>
      </c>
      <c r="D426" s="511" t="s">
        <v>11928</v>
      </c>
      <c r="E426" s="163" t="str">
        <f ca="1">INDIRECT("審判データ!"&amp;ADDRESS(MATCH(C426,審判データ!$AH$1:$AH$379,0),55))</f>
        <v>株式会社ジェネス</v>
      </c>
      <c r="F426" s="43" t="str">
        <f ca="1">INDIRECT("審判データ!"&amp;ADDRESS(MATCH(C426,審判データ!$AH$1:$AH$379,0),56))</f>
        <v>船本　禎久;高村　光男;柳　幸雄</v>
      </c>
      <c r="G426" s="43" t="str">
        <f ca="1">INDIRECT("審判データ!"&amp;ADDRESS(MATCH(C426,審判データ!$AH$1:$AH$379,0),72))</f>
        <v>AU05261501A;AU2001252615B;CA02407513A;CA02407513C;CN01427977A;CN01427977B;EP1291803A;特開2001-319186;特許03207192;特開2002-032710;特開2005-100395;特許03641271;特開2009-134768;特開2010-225146;US2003047613;US2004019792;US2006097041;WO2001084473A</v>
      </c>
      <c r="H426" s="43" t="str">
        <f ca="1">INDIRECT("審判データ!"&amp;ADDRESS(MATCH(C426,審判データ!$AH$1:$AH$379,0),41))</f>
        <v>G06K  7/00;G06F 15/00    330;H04L  9/32;H04M 11/00    302</v>
      </c>
      <c r="I426" s="43" t="str">
        <f ca="1">INDIRECT("審判データ!"&amp;ADDRESS(MATCH(C426,審判データ!$AH$1:$AH$379,0),49))</f>
        <v>G06K   7/00@AFI(JP);G06F  15/00@ALI(EP);G06F  21/20@ALI(JP);G06F  21/31@ALI(JP);G06K   7/10@ALI(EP);G06Q  20/00@ALI(JP);G06Q  20/40@ALI(JP);G06Q  20/42@ALI(JP);G07C   9/00@ALN(EP);G07F   7/10@ALI(EP);G07G   1/00@ALI(EP);H04L   9/00@ALI(EP);H04L   9/32@ALI(JP);H04M   3/42@ALI(EP);H04M  11/00@ALI(JP)</v>
      </c>
      <c r="J426" s="43" t="str">
        <f ca="1">INDIRECT("審判データ!"&amp;ADDRESS(MATCH(C426,審判データ!$AH$1:$AH$379,0),51))</f>
        <v>G06K  7/00        U;G06F 15/00    330 B;H04L  9/00    673 A;H04M 11/00    302;G06F 17/60    414;G06Q 20/40    110;G06Q 20/42;G06F 21/20    131 A</v>
      </c>
      <c r="K426" s="43" t="str">
        <f ca="1">INDIRECT("審判データ!"&amp;ADDRESS(MATCH(C426,審判データ!$AH$1:$AH$379,0),53))</f>
        <v>5B072 BB00;5B072 CC24;5B085 AE23;5B085 BA06;5B085 BE07;5B085 CA01;5J104 AA07;5J104 KA01;5J104 NA21;5J104 PA02;5J104 PA10;5K101 KK17;5K101 LL12;5K101 MM07;5K101 NN18;5K101 NN21;5K101 PP03;5K101 RR11;5K101 RR27;5K101 SS07;5K101 TT06;5K101 UU16;5K201 AA09;5K201 BA17;5K201 BD01;5K201 BD02;5K201 CA04;5K201 CB01;5K201 CB05;5K201 DB06;5K201 EC06;5K201 EF05;5B285 AA00;5B285 AA01;5B285 BA03;5B285 CB01;5B285 CB42;5B285 CB53;5B285 CB55;5B285 CB62;5B285 CB63;5B285 CB72;5B285 DA03</v>
      </c>
      <c r="L426" s="711"/>
      <c r="M426" s="707"/>
      <c r="N426" s="712"/>
      <c r="O426" s="713"/>
      <c r="P426" s="714"/>
      <c r="Q426" s="706"/>
      <c r="R426" s="707"/>
      <c r="S426" s="706" t="str">
        <f>IF(OR(LEFT(R426)="特",LEFT(R426)="実"),VLOOKUP(R426,'証拠（JP特許）'!$B$2:$D$299,2,FALSE),IF(AND(OR(LEFT(R426,2)="US",LEFT(R426,2)="WO",LEFT(R426,2)="GB",LEFT(R426,2)="EP",LEFT(R426,2)="DE"),OR(MID(R426,3,1)="1",MID(R426,3,1)="2",MID(R426,3,1)="3",MID(R426,3,1)="4",MID(R426,3,1)="5",MID(R426,3,1)="6",MID(R426,3,1)="7",MID(R426,3,1)="8",MID(R426,3,1)="9",MID(R426,3,1)="0")),VLOOKUP(R426,'証拠（WW特許）'!$B$2:$C$90,2,FALSE),"_"))</f>
        <v>_</v>
      </c>
      <c r="T426" s="707" t="str">
        <f>IF(OR(LEFT(R426)="特",LEFT(R426)="実"),VLOOKUP(R426,'証拠（JP特許）'!$B$2:$E$299,4,FALSE),"_")</f>
        <v>_</v>
      </c>
      <c r="U426" s="707"/>
      <c r="V426" s="706"/>
      <c r="W426" s="708" t="str">
        <f t="shared" si="27"/>
        <v/>
      </c>
      <c r="X426" s="709"/>
      <c r="Y426" s="709" t="str">
        <f t="shared" si="28"/>
        <v/>
      </c>
      <c r="Z426" s="91" t="str">
        <f ca="1">IF(OR(LEFT(R426)="特",LEFT(R426)="実",AND(OR(LEFT(R426,2)="US",LEFT(R426,2)="WO",LEFT(R426,2)="GB",LEFT(R426,2)="EP",LEFT(R426,2)="DE"),OR(MID(R426,3,1)="1",MID(R426,3,1)="2",MID(R426,3,1)="3",MID(R426,3,1)="4",MID(R426,3,1)="5",MID(R426,3,1)="6",MID(R426,3,1)="7",MID(R426,3,1)="8",MID(R426,3,1)="9",MID(R426,3,1)="0",))),IF(COUNTIF(INDIRECT("拒絶理由・拒絶査定・異議申立!"&amp;ADDRESS(MATCH(C426,拒絶理由・拒絶査定・異議申立!B$1:B$1000,0),3)&amp;":"&amp;ADDRESS(MATCH(C426,拒絶理由・拒絶査定・異議申立!B$1:B$1000,0),50)),R426)+COUNTIF(INDIRECT("拒絶理由・拒絶査定・異議申立!"&amp;ADDRESS(MATCH(C426,拒絶理由・拒絶査定・異議申立!B$1:B$1000,0),3)&amp;":"&amp;ADDRESS(MATCH(C426,拒絶理由・拒絶査定・異議申立!B$1:B$1000,0),50)),T426)&gt;0,"Yes","No"),"")</f>
        <v/>
      </c>
      <c r="AA426" s="92" t="str">
        <f ca="1">IF(OR(LEFT(R426)="特",LEFT(R426)="実",AND(OR(LEFT(R426,2)="US",LEFT(R426,2)="WO",LEFT(R426,2)="GB",LEFT(R426,2)="EP",LEFT(R426,2)="DE"),OR(MID(R426,3,1)="1",MID(R426,3,1)="2",MID(R426,3,1)="3",MID(R426,3,1)="4",MID(R426,3,1)="5",MID(R426,3,1)="6",MID(R426,3,1)="7",MID(R426,3,1)="8",MID(R426,3,1)="9",MID(R426,3,1)="0",))),IF(COUNTIF(INDIRECT("先行技術調査・登録査定!"&amp;ADDRESS(MATCH(C426,先行技術調査・登録査定!B$1:B$1000,0),3)&amp;":"&amp;ADDRESS(MATCH(C426,先行技術調査・登録査定!B$1:B$1000,0),49)),R426)+COUNTIF(INDIRECT("先行技術調査・登録査定!"&amp;ADDRESS(MATCH(C426,先行技術調査・登録査定!B$1:B$1000,0),3)&amp;":"&amp;ADDRESS(MATCH(C426,先行技術調査・登録査定!B$1:B$1000,0),49)),T426)&gt;0,"Yes","No"),"")</f>
        <v/>
      </c>
      <c r="AB426" s="169" t="str">
        <f t="shared" ca="1" si="30"/>
        <v/>
      </c>
      <c r="AC426" s="94" t="str">
        <f>IF(OR(LEFT(R426)="特",LEFT(R426)="実",AND(OR(LEFT(R426,2)="US",LEFT(R426,2)="WO",LEFT(R426,2)="GB",LEFT(R426,2)="EP",LEFT(R426,2)="DE"),OR(MID(R426,3,1)="1",MID(R426,3,1)="2",MID(R426,3,1)="3",MID(R426,3,1)="4",MID(R426,3,1)="5",MID(R426,3,1)="6",MID(R426,3,1)="7",MID(R426,3,1)="8",MID(R426,3,1)="9",MID(R426,3,1)="0",))),"",VLOOKUP($C426,非特許文献リスト!$A$2:$C$196,2,FALSE))</f>
        <v/>
      </c>
      <c r="AD426" s="95" t="str">
        <f>IF(OR(LEFT(R426)="特",LEFT(R426)="実",AND(OR(LEFT(R426,2)="US",LEFT(R426,2)="WO",LEFT(R426,2)="GB",LEFT(R426,2)="EP",LEFT(R426,2)="DE"),OR(MID(R426,3,1)="1",MID(R426,3,1)="2",MID(R426,3,1)="3",MID(R426,3,1)="4",MID(R426,3,1)="5",MID(R426,3,1)="6",MID(R426,3,1)="7",MID(R426,3,1)="8",MID(R426,3,1)="9",MID(R426,3,1)="0",))),"",VLOOKUP($C426,非特許文献リスト!$A$2:$C$196,3,FALSE))</f>
        <v/>
      </c>
      <c r="AE426" s="175" t="str">
        <f t="shared" si="29"/>
        <v/>
      </c>
      <c r="AF426" s="176" t="str">
        <f>IF(OR(LEFT(R426)="特",LEFT(R426)="実"),VLOOKUP(R426,'証拠（JP特許）'!$B$2:$AB$299,10,FALSE),IF(AND(OR(LEFT(R426,2)="US",LEFT(R426,2)="WO",LEFT(R426,2)="GB",LEFT(R426,2)="EP",LEFT(R426,2)="DE"),OR(MID(R426,3,1)="1",MID(R426,3,1)="2",MID(R426,3,1)="3",MID(R426,3,1)="4",MID(R426,3,1)="5",MID(R426,3,1)="6",MID(R426,3,1)="7",MID(R426,3,1)="8",MID(R426,3,1)="9",MID(R426,3,1)="0",)),VLOOKUP(R426,'証拠（WW特許）'!$B$2:$M$90,8,FALSE),""))</f>
        <v/>
      </c>
      <c r="AG426" s="176" t="str">
        <f>IF(OR(LEFT(R426)="特",LEFT(R426)="実"),VLOOKUP(R426,'証拠（JP特許）'!$B$2:$AB$299,26,FALSE),IF(AND(OR(LEFT(R426,2)="US",LEFT(R426,2)="WO",LEFT(R426,2)="GB",LEFT(R426,2)="EP",LEFT(R426,2)="DE"),OR(MID(R426,3,1)="1",MID(R426,3,1)="2",MID(R426,3,1)="3",MID(R426,3,1)="4",MID(R426,3,1)="5",MID(R426,3,1)="6",MID(R426,3,1)="7",MID(R426,3,1)="8",MID(R426,3,1)="9",MID(R426,3,1)="0",)),VLOOKUP(R426,'証拠（WW特許）'!$B$2:$M$90,12,FALSE),""))</f>
        <v/>
      </c>
      <c r="AH426" s="58" t="str">
        <f>IF(OR(LEFT(R426)="特",LEFT(R426)="実"),VLOOKUP(R426,'証拠（JP特許）'!$B$2:$X$299,20,FALSE),IF(AND(OR(LEFT(R426,2)="US",LEFT(R426,2)="WO",LEFT(R426,2)="GB",LEFT(R426,2)="EP",LEFT(R426,2)="DE"),OR(MID(R426,3,1)="1",MID(R426,3,1)="2",MID(R426,3,1)="3",MID(R426,3,1)="4",MID(R426,3,1)="5",MID(R426,3,1)="6",MID(R426,3,1)="7",MID(R426,3,1)="8",MID(R426,3,1)="9",MID(R426,3,1)="0",)),VLOOKUP(R426,'証拠（WW特許）'!$B$2:$U$90,20,FALSE),""))</f>
        <v/>
      </c>
      <c r="AI426" s="58" t="str">
        <f>IF(OR(LEFT(R426)="特",LEFT(R426)="実"),VLOOKUP(R426,'証拠（JP特許）'!$B$2:$X$299,21,FALSE),"")</f>
        <v/>
      </c>
      <c r="AJ426" s="58" t="str">
        <f>IF(OR(LEFT(R426)="特",LEFT(R426)="実"),VLOOKUP(R426,'証拠（JP特許）'!$B$2:$X$299,22,FALSE),"")</f>
        <v/>
      </c>
      <c r="AK426" s="59" t="str">
        <f>IF(OR(LEFT(R426)="特",LEFT(R426)="実"),VLOOKUP(R426,'証拠（JP特許）'!$B$2:$X$299,17,FALSE),IF(AND(OR(LEFT(R426,2)="US",LEFT(R426,2)="WO",LEFT(R426,2)="GB",LEFT(R426,2)="EP",LEFT(R426,2)="DE"),OR(MID(R426,3,1)="1",MID(R426,3,1)="2",MID(R426,3,1)="3",MID(R426,3,1)="4",MID(R426,3,1)="5",MID(R426,3,1)="6",MID(R426,3,1)="7",MID(R426,3,1)="8",MID(R426,3,1)="9",MID(R426,3,1)="0",)),VLOOKUP(R426,'証拠（WW特許）'!$B$2:$U$90,16,FALSE),""))</f>
        <v/>
      </c>
      <c r="AL426" s="58"/>
      <c r="AM426" s="58"/>
      <c r="AN426" s="58"/>
      <c r="AO426" s="58" t="str">
        <f ca="1">IF(OR(LEFT(R426)="特",LEFT(R426)="実",AND(OR(LEFT(R426,2)="US",LEFT(R426,2)="WO",LEFT(R426,2)="GB",LEFT(R426,2)="EP",LEFT(R426,2)="DE"),OR(MID(R426,3,1)="1",MID(R426,3,1)="2",MID(R426,3,1)="3",MID(R426,3,1)="4",MID(R426,3,1)="5",MID(R426,3,1)="6",MID(R426,3,1)="7",MID(R426,3,1)="8",MID(R426,3,1)="9",MID(R426,3,1)="0"))),IF(COUNTIF(INDIRECT("発明者引用!"&amp;ADDRESS(MATCH(C426,発明者引用!B$1:B$196,0),4)&amp;":"&amp;ADDRESS(MATCH(C426,発明者引用!B$1:B$196,0),17)),R426)+COUNTIF(INDIRECT("発明者引用!"&amp;ADDRESS(MATCH(C426,発明者引用!B$1:B$196,0),4)&amp;":"&amp;ADDRESS(MATCH(C426,発明者引用!B$1:B$196,0),17)),#REF!)+COUNTIF(INDIRECT("発明者引用!"&amp;ADDRESS(MATCH(C426,発明者引用!B$1:B$196,0),4)&amp;":"&amp;ADDRESS(MATCH(C426,発明者引用!B$1:B$196,0),17)),T426)&gt;0,"Yes","No"),"")</f>
        <v/>
      </c>
      <c r="AP426" s="58" t="str">
        <f ca="1">IF(OR(LEFT(R426)="特",LEFT(R426)="実",AND(OR(LEFT(R426,2)="US",LEFT(R426,2)="WO",LEFT(R426,2)="GB",LEFT(R426,2)="EP",LEFT(R426,2)="DE"),OR(MID(R426,3,1)="1",MID(R426,3,1)="2",MID(R426,3,1)="3",MID(R426,3,1)="4",MID(R426,3,1)="5",MID(R426,3,1)="6",MID(R426,3,1)="7",MID(R426,3,1)="8",MID(R426,3,1)="9",MID(R426,3,1)="0"))),IF(VLOOKUP(C426,ファミリ引用特許WO!$A$2:$B$241,2,FALSE)+VLOOKUP(C426,ファミリ引用文献WO!$A$2:$C$241,3,FALSE)=0,"ISR無し",IF(COUNTIF(INDIRECT("ファミリ引用特許WO!"&amp;ADDRESS(MATCH(C426,ファミリ引用特許WO!$A$2:$A$241,0),1)&amp;":"&amp;ADDRESS(MATCH(C426,ファミリ引用特許WO!$A$2:$A$241,0),19)),R426)+COUNTIF(INDIRECT("ファミリ引用特許WO!"&amp;ADDRESS(MATCH(C426,ファミリ引用特許WO!$A$2:$A$241,0),1)&amp;":"&amp;ADDRESS(MATCH(C426,ファミリ引用特許WO!$A$2:$A$241,0),19)),S426)+COUNTIF(INDIRECT("ファミリ引用特許WO!"&amp;ADDRESS(MATCH(C426,ファミリ引用特許WO!$A$2:$A$241,0),1)&amp;":"&amp;ADDRESS(MATCH(C426,ファミリ引用特許WO!$A$2:$A$241,0),19)),T426)+COUNTIF(INDIRECT("ファミリ引用特許WO!"&amp;ADDRESS(MATCH(C426,ファミリ引用特許WO!$A$2:$A$241,0),1)&amp;":"&amp;ADDRESS(MATCH(C426,ファミリ引用特許WO!$A$2:$A$241,0),19)),W426)+COUNTIF(INDIRECT("ファミリ引用特許WO!"&amp;ADDRESS(MATCH(C426,ファミリ引用特許WO!$A$2:$A$241,0),1)&amp;":"&amp;ADDRESS(MATCH(C426,ファミリ引用特許WO!$A$2:$A$241,0),19)),Y426)&gt;0,"Yes","No")),"")</f>
        <v/>
      </c>
      <c r="AQ426" s="55" t="str">
        <f ca="1">IF(OR(LEFT(R426)="特",LEFT(R426)="実",AND(OR(LEFT(R426,2)="US",LEFT(R426,2)="WO",LEFT(R426,2)="GB",LEFT(R426,2)="EP",LEFT(R426,2)="DE"),OR(MID(R426,3,1)="1",MID(R426,3,1)="2",MID(R426,3,1)="3",MID(R426,3,1)="4",MID(R426,3,1)="5",MID(R426,3,1)="6",MID(R426,3,1)="7",MID(R426,3,1)="8",MID(R426,3,1)="9",MID(R426,3,1)="0"))),IF(VLOOKUP(C426,'ファミリ引用特許表記修正（ex.A2→A）'!$A$2:$B$241,2,FALSE)=0,"family無し",IF(COUNTIF(INDIRECT("'ファミリ引用特許表記修正（ex.A2→A）'!"&amp;ADDRESS(MATCH(C426,'ファミリ引用特許表記修正（ex.A2→A）'!$A$2:$A$241,0),1)&amp;":"&amp;ADDRESS(MATCH(C426,'ファミリ引用特許表記修正（ex.A2→A）'!$A$2:$A$241,0),171)),R426)+COUNTIF(INDIRECT("'ファミリ引用特許表記修正（ex.A2→A）'!"&amp;ADDRESS(MATCH(C426,'ファミリ引用特許表記修正（ex.A2→A）'!$A$2:$A$241,0),1)&amp;":"&amp;ADDRESS(MATCH(C426,'ファミリ引用特許表記修正（ex.A2→A）'!$A$2:$A$241,0),171)),S426)+COUNTIF(INDIRECT("'ファミリ引用特許表記修正（ex.A2→A）'!"&amp;ADDRESS(MATCH(C426,'ファミリ引用特許表記修正（ex.A2→A）'!$A$2:$A$241,0),1)&amp;":"&amp;ADDRESS(MATCH(C426,'ファミリ引用特許表記修正（ex.A2→A）'!$A$2:$A$241,0),171)),T426)+COUNTIF(INDIRECT("'ファミリ引用特許表記修正（ex.A2→A）'!"&amp;ADDRESS(MATCH(C426,'ファミリ引用特許表記修正（ex.A2→A）'!$A$2:$A$241,0),1)&amp;":"&amp;ADDRESS(MATCH(C426,'ファミリ引用特許表記修正（ex.A2→A）'!$A$2:$A$241,0),171)),W426)+COUNTIF(INDIRECT("'ファミリ引用特許表記修正（ex.A2→A）'!"&amp;ADDRESS(MATCH(C426,'ファミリ引用特許表記修正（ex.A2→A）'!$A$2:$A$241,0),1)&amp;":"&amp;ADDRESS(MATCH(C426,'ファミリ引用特許表記修正（ex.A2→A）'!$A$2:$A$241,0),171)),Y426)&gt;0,"Yes","No")),"")</f>
        <v/>
      </c>
      <c r="AR426" s="193" t="str">
        <f>IF(OR(LEFT(R426)="特",LEFT(R426)="実",AND(OR(LEFT(R426,2)="US",LEFT(R426,2)="WO",LEFT(R426,2)="GB",LEFT(R426,2)="EP",LEFT(R426,2)="DE"),OR(MID(R426,3,1)="1",MID(R426,3,1)="2",MID(R426,3,1)="3",MID(R426,3,1)="4",MID(R426,3,1)="5",MID(R426,3,1)="6",MID(R426,3,1)="7",MID(R426,3,1)="8",MID(R426,3,1)="9",MID(R426,3,1)="0",))),"",VLOOKUP($C426,ファミリ発明者引用文献!A$3:B$235,2,FALSE))</f>
        <v>,,</v>
      </c>
      <c r="AS426" s="55" t="str">
        <f>VLOOKUP(C426,ファミリ引用文献WO!A$2:B$241,2,FALSE)</f>
        <v/>
      </c>
      <c r="AT426" s="58" t="str">
        <f>VLOOKUP(C426,ファミリ引用文献!A$3:B$242,2,FALSE)</f>
        <v/>
      </c>
      <c r="AU426" s="58" t="str">
        <f>VLOOKUP(C426,審判データ!AH$2:BT$379,39,FALSE)</f>
        <v>AU05261501A;AU2001252615B;CA02407513A;CA02407513C;CN01427977A;CN01427977B;EP1291803A;特開2001-319186;特許03207192;特開2002-032710;特開2005-100395;特許03641271;特開2009-134768;特開2010-225146;US2003047613;US2004019792;US2006097041;WO2001084473A</v>
      </c>
      <c r="AV426" s="62" t="str">
        <f ca="1">IF(INDIRECT("審判データ!"&amp;ADDRESS(MATCH(C426,審判データ!$AH$1:$AH$379,0),32))="早期審査の対象とする","早期審査","")</f>
        <v>早期審査</v>
      </c>
      <c r="AW426" s="665" t="str">
        <f t="shared" si="31"/>
        <v/>
      </c>
      <c r="AX426" s="666" t="str">
        <f>IF(LEFT(AE426,3)="日本特",IF(LEFT(C426)="特",VLOOKUP(C426,'本件、証拠文献テーマコード'!G$2:I$376,3,FALSE),VLOOKUP(C426,'本件、証拠文献テーマコード'!B$2:I$376,8,FALSE)),"")</f>
        <v/>
      </c>
      <c r="AY426" s="666" t="str">
        <f>IF(LEFT(AE426,3)="日本特",IF(OR(MID(R426,2,1)="開",MID(R426,2,1)="表",MID(R426,2,1)="登"),VLOOKUP(R426,'本件、証拠文献テーマコード'!C$2:I$379,7,FALSE),VLOOKUP(R426,'本件、証拠文献テーマコード'!G$2:I$379,3,FALSE)),"")</f>
        <v/>
      </c>
      <c r="AZ426" s="54">
        <f ca="1">INDIRECT("審判データ!"&amp;ADDRESS(MATCH(C426,審判データ!$AH$1:$AH$379,0),20))</f>
        <v>2010</v>
      </c>
    </row>
    <row r="427" spans="1:52" x14ac:dyDescent="0.15">
      <c r="A427" s="511" t="s">
        <v>23205</v>
      </c>
      <c r="B427" s="586" t="str">
        <f ca="1">IF(A427="",B426,INDIRECT("審判データ!"&amp;ADDRESS(MATCH(A427,審判データ!$HC$1:$HC$379,0),20))&amp;" / "&amp;INDIRECT("審判データ!"&amp;ADDRESS(MATCH(A427,審判データ!$HC$1:$HC$379,0),21)))</f>
        <v>2010 / 29-2</v>
      </c>
      <c r="C427" s="759">
        <v>3716287</v>
      </c>
      <c r="D427" s="511" t="s">
        <v>8974</v>
      </c>
      <c r="E427" s="163" t="str">
        <f ca="1">INDIRECT("審判データ!"&amp;ADDRESS(MATCH(C427,審判データ!$AH$1:$AH$379,0),55))</f>
        <v>ヴァレオシステムテルミクエス・ア・エス</v>
      </c>
      <c r="F427" s="43" t="str">
        <f ca="1">INDIRECT("審判データ!"&amp;ADDRESS(MATCH(C427,審判データ!$AH$1:$AH$379,0),56))</f>
        <v>ジャン　ドヴェルニュ</v>
      </c>
      <c r="G427" s="43" t="str">
        <f ca="1">INDIRECT("審判データ!"&amp;ADDRESS(MATCH(C427,審判データ!$AH$1:$AH$379,0),72))</f>
        <v>DE69301785D;DE69301785T;EP578582A;EP578582B;ES02086203T;FR02693409A;FR02693409B;特開平06-156049;特許03521351;特開2001-138725;特許03716287;特開2003-231410;特許03796482</v>
      </c>
      <c r="H427" s="43" t="str">
        <f ca="1">INDIRECT("審判データ!"&amp;ADDRESS(MATCH(C427,審判データ!$AH$1:$AH$379,0),41))</f>
        <v>B60H  1/00    102;B60H  1/32    613</v>
      </c>
      <c r="I427" s="43" t="str">
        <f ca="1">INDIRECT("審判データ!"&amp;ADDRESS(MATCH(C427,審判データ!$AH$1:$AH$379,0),49))</f>
        <v>B60H   1/00@AFI(EP);B60H   1/32@ALI(JP)</v>
      </c>
      <c r="J427" s="43" t="str">
        <f ca="1">INDIRECT("審判データ!"&amp;ADDRESS(MATCH(C427,審判データ!$AH$1:$AH$379,0),51))</f>
        <v>B60H  1/00    102 A;B60H  1/00    102 P;B60H  1/32    613 K</v>
      </c>
      <c r="K427" s="43" t="str">
        <f ca="1">INDIRECT("審判データ!"&amp;ADDRESS(MATCH(C427,審判データ!$AH$1:$AH$379,0),53))</f>
        <v>3L011 BA01;3L011 BP00;3L211 BA26;3L211 BA51;3L211 CA05;3L211 DA02;3L211 DA05</v>
      </c>
      <c r="L427" s="711"/>
      <c r="M427" s="707"/>
      <c r="N427" s="712"/>
      <c r="O427" s="713"/>
      <c r="P427" s="714"/>
      <c r="Q427" s="706"/>
      <c r="R427" s="707"/>
      <c r="S427" s="706" t="str">
        <f>IF(OR(LEFT(R427)="特",LEFT(R427)="実"),VLOOKUP(R427,'証拠（JP特許）'!$B$2:$D$299,2,FALSE),IF(AND(OR(LEFT(R427,2)="US",LEFT(R427,2)="WO",LEFT(R427,2)="GB",LEFT(R427,2)="EP",LEFT(R427,2)="DE"),OR(MID(R427,3,1)="1",MID(R427,3,1)="2",MID(R427,3,1)="3",MID(R427,3,1)="4",MID(R427,3,1)="5",MID(R427,3,1)="6",MID(R427,3,1)="7",MID(R427,3,1)="8",MID(R427,3,1)="9",MID(R427,3,1)="0")),VLOOKUP(R427,'証拠（WW特許）'!$B$2:$C$90,2,FALSE),"_"))</f>
        <v>_</v>
      </c>
      <c r="T427" s="707" t="str">
        <f>IF(OR(LEFT(R427)="特",LEFT(R427)="実"),VLOOKUP(R427,'証拠（JP特許）'!$B$2:$E$299,4,FALSE),"_")</f>
        <v>_</v>
      </c>
      <c r="U427" s="707"/>
      <c r="V427" s="706"/>
      <c r="W427" s="708" t="str">
        <f t="shared" si="27"/>
        <v/>
      </c>
      <c r="X427" s="709"/>
      <c r="Y427" s="709" t="str">
        <f t="shared" si="28"/>
        <v/>
      </c>
      <c r="Z427" s="91" t="str">
        <f ca="1">IF(OR(LEFT(R427)="特",LEFT(R427)="実",AND(OR(LEFT(R427,2)="US",LEFT(R427,2)="WO",LEFT(R427,2)="GB",LEFT(R427,2)="EP",LEFT(R427,2)="DE"),OR(MID(R427,3,1)="1",MID(R427,3,1)="2",MID(R427,3,1)="3",MID(R427,3,1)="4",MID(R427,3,1)="5",MID(R427,3,1)="6",MID(R427,3,1)="7",MID(R427,3,1)="8",MID(R427,3,1)="9",MID(R427,3,1)="0",))),IF(COUNTIF(INDIRECT("拒絶理由・拒絶査定・異議申立!"&amp;ADDRESS(MATCH(C427,拒絶理由・拒絶査定・異議申立!B$1:B$1000,0),3)&amp;":"&amp;ADDRESS(MATCH(C427,拒絶理由・拒絶査定・異議申立!B$1:B$1000,0),50)),R427)+COUNTIF(INDIRECT("拒絶理由・拒絶査定・異議申立!"&amp;ADDRESS(MATCH(C427,拒絶理由・拒絶査定・異議申立!B$1:B$1000,0),3)&amp;":"&amp;ADDRESS(MATCH(C427,拒絶理由・拒絶査定・異議申立!B$1:B$1000,0),50)),T427)&gt;0,"Yes","No"),"")</f>
        <v/>
      </c>
      <c r="AA427" s="92" t="str">
        <f ca="1">IF(OR(LEFT(R427)="特",LEFT(R427)="実",AND(OR(LEFT(R427,2)="US",LEFT(R427,2)="WO",LEFT(R427,2)="GB",LEFT(R427,2)="EP",LEFT(R427,2)="DE"),OR(MID(R427,3,1)="1",MID(R427,3,1)="2",MID(R427,3,1)="3",MID(R427,3,1)="4",MID(R427,3,1)="5",MID(R427,3,1)="6",MID(R427,3,1)="7",MID(R427,3,1)="8",MID(R427,3,1)="9",MID(R427,3,1)="0",))),IF(COUNTIF(INDIRECT("先行技術調査・登録査定!"&amp;ADDRESS(MATCH(C427,先行技術調査・登録査定!B$1:B$1000,0),3)&amp;":"&amp;ADDRESS(MATCH(C427,先行技術調査・登録査定!B$1:B$1000,0),49)),R427)+COUNTIF(INDIRECT("先行技術調査・登録査定!"&amp;ADDRESS(MATCH(C427,先行技術調査・登録査定!B$1:B$1000,0),3)&amp;":"&amp;ADDRESS(MATCH(C427,先行技術調査・登録査定!B$1:B$1000,0),49)),T427)&gt;0,"Yes","No"),"")</f>
        <v/>
      </c>
      <c r="AB427" s="169" t="str">
        <f t="shared" ca="1" si="30"/>
        <v/>
      </c>
      <c r="AC427" s="94" t="str">
        <f>IF(OR(LEFT(R427)="特",LEFT(R427)="実",AND(OR(LEFT(R427,2)="US",LEFT(R427,2)="WO",LEFT(R427,2)="GB",LEFT(R427,2)="EP",LEFT(R427,2)="DE"),OR(MID(R427,3,1)="1",MID(R427,3,1)="2",MID(R427,3,1)="3",MID(R427,3,1)="4",MID(R427,3,1)="5",MID(R427,3,1)="6",MID(R427,3,1)="7",MID(R427,3,1)="8",MID(R427,3,1)="9",MID(R427,3,1)="0",))),"",VLOOKUP($C427,非特許文献リスト!$A$2:$C$196,2,FALSE))</f>
        <v/>
      </c>
      <c r="AD427" s="95" t="str">
        <f>IF(OR(LEFT(R427)="特",LEFT(R427)="実",AND(OR(LEFT(R427,2)="US",LEFT(R427,2)="WO",LEFT(R427,2)="GB",LEFT(R427,2)="EP",LEFT(R427,2)="DE"),OR(MID(R427,3,1)="1",MID(R427,3,1)="2",MID(R427,3,1)="3",MID(R427,3,1)="4",MID(R427,3,1)="5",MID(R427,3,1)="6",MID(R427,3,1)="7",MID(R427,3,1)="8",MID(R427,3,1)="9",MID(R427,3,1)="0",))),"",VLOOKUP($C427,非特許文献リスト!$A$2:$C$196,3,FALSE))</f>
        <v/>
      </c>
      <c r="AE427" s="175" t="str">
        <f t="shared" si="29"/>
        <v/>
      </c>
      <c r="AF427" s="176" t="str">
        <f>IF(OR(LEFT(R427)="特",LEFT(R427)="実"),VLOOKUP(R427,'証拠（JP特許）'!$B$2:$AB$299,10,FALSE),IF(AND(OR(LEFT(R427,2)="US",LEFT(R427,2)="WO",LEFT(R427,2)="GB",LEFT(R427,2)="EP",LEFT(R427,2)="DE"),OR(MID(R427,3,1)="1",MID(R427,3,1)="2",MID(R427,3,1)="3",MID(R427,3,1)="4",MID(R427,3,1)="5",MID(R427,3,1)="6",MID(R427,3,1)="7",MID(R427,3,1)="8",MID(R427,3,1)="9",MID(R427,3,1)="0",)),VLOOKUP(R427,'証拠（WW特許）'!$B$2:$M$90,8,FALSE),""))</f>
        <v/>
      </c>
      <c r="AG427" s="176" t="str">
        <f>IF(OR(LEFT(R427)="特",LEFT(R427)="実"),VLOOKUP(R427,'証拠（JP特許）'!$B$2:$AB$299,26,FALSE),IF(AND(OR(LEFT(R427,2)="US",LEFT(R427,2)="WO",LEFT(R427,2)="GB",LEFT(R427,2)="EP",LEFT(R427,2)="DE"),OR(MID(R427,3,1)="1",MID(R427,3,1)="2",MID(R427,3,1)="3",MID(R427,3,1)="4",MID(R427,3,1)="5",MID(R427,3,1)="6",MID(R427,3,1)="7",MID(R427,3,1)="8",MID(R427,3,1)="9",MID(R427,3,1)="0",)),VLOOKUP(R427,'証拠（WW特許）'!$B$2:$M$90,12,FALSE),""))</f>
        <v/>
      </c>
      <c r="AH427" s="58" t="str">
        <f>IF(OR(LEFT(R427)="特",LEFT(R427)="実"),VLOOKUP(R427,'証拠（JP特許）'!$B$2:$X$299,20,FALSE),IF(AND(OR(LEFT(R427,2)="US",LEFT(R427,2)="WO",LEFT(R427,2)="GB",LEFT(R427,2)="EP",LEFT(R427,2)="DE"),OR(MID(R427,3,1)="1",MID(R427,3,1)="2",MID(R427,3,1)="3",MID(R427,3,1)="4",MID(R427,3,1)="5",MID(R427,3,1)="6",MID(R427,3,1)="7",MID(R427,3,1)="8",MID(R427,3,1)="9",MID(R427,3,1)="0",)),VLOOKUP(R427,'証拠（WW特許）'!$B$2:$U$90,20,FALSE),""))</f>
        <v/>
      </c>
      <c r="AI427" s="58" t="str">
        <f>IF(OR(LEFT(R427)="特",LEFT(R427)="実"),VLOOKUP(R427,'証拠（JP特許）'!$B$2:$X$299,21,FALSE),"")</f>
        <v/>
      </c>
      <c r="AJ427" s="58" t="str">
        <f>IF(OR(LEFT(R427)="特",LEFT(R427)="実"),VLOOKUP(R427,'証拠（JP特許）'!$B$2:$X$299,22,FALSE),"")</f>
        <v/>
      </c>
      <c r="AK427" s="59" t="str">
        <f>IF(OR(LEFT(R427)="特",LEFT(R427)="実"),VLOOKUP(R427,'証拠（JP特許）'!$B$2:$X$299,17,FALSE),IF(AND(OR(LEFT(R427,2)="US",LEFT(R427,2)="WO",LEFT(R427,2)="GB",LEFT(R427,2)="EP",LEFT(R427,2)="DE"),OR(MID(R427,3,1)="1",MID(R427,3,1)="2",MID(R427,3,1)="3",MID(R427,3,1)="4",MID(R427,3,1)="5",MID(R427,3,1)="6",MID(R427,3,1)="7",MID(R427,3,1)="8",MID(R427,3,1)="9",MID(R427,3,1)="0",)),VLOOKUP(R427,'証拠（WW特許）'!$B$2:$U$90,16,FALSE),""))</f>
        <v/>
      </c>
      <c r="AL427" s="58"/>
      <c r="AM427" s="58"/>
      <c r="AN427" s="58"/>
      <c r="AO427" s="58" t="str">
        <f ca="1">IF(OR(LEFT(R427)="特",LEFT(R427)="実",AND(OR(LEFT(R427,2)="US",LEFT(R427,2)="WO",LEFT(R427,2)="GB",LEFT(R427,2)="EP",LEFT(R427,2)="DE"),OR(MID(R427,3,1)="1",MID(R427,3,1)="2",MID(R427,3,1)="3",MID(R427,3,1)="4",MID(R427,3,1)="5",MID(R427,3,1)="6",MID(R427,3,1)="7",MID(R427,3,1)="8",MID(R427,3,1)="9",MID(R427,3,1)="0"))),IF(COUNTIF(INDIRECT("発明者引用!"&amp;ADDRESS(MATCH(C427,発明者引用!B$1:B$196,0),4)&amp;":"&amp;ADDRESS(MATCH(C427,発明者引用!B$1:B$196,0),17)),R427)+COUNTIF(INDIRECT("発明者引用!"&amp;ADDRESS(MATCH(C427,発明者引用!B$1:B$196,0),4)&amp;":"&amp;ADDRESS(MATCH(C427,発明者引用!B$1:B$196,0),17)),#REF!)+COUNTIF(INDIRECT("発明者引用!"&amp;ADDRESS(MATCH(C427,発明者引用!B$1:B$196,0),4)&amp;":"&amp;ADDRESS(MATCH(C427,発明者引用!B$1:B$196,0),17)),T427)&gt;0,"Yes","No"),"")</f>
        <v/>
      </c>
      <c r="AP427" s="58" t="str">
        <f ca="1">IF(OR(LEFT(R427)="特",LEFT(R427)="実",AND(OR(LEFT(R427,2)="US",LEFT(R427,2)="WO",LEFT(R427,2)="GB",LEFT(R427,2)="EP",LEFT(R427,2)="DE"),OR(MID(R427,3,1)="1",MID(R427,3,1)="2",MID(R427,3,1)="3",MID(R427,3,1)="4",MID(R427,3,1)="5",MID(R427,3,1)="6",MID(R427,3,1)="7",MID(R427,3,1)="8",MID(R427,3,1)="9",MID(R427,3,1)="0"))),IF(VLOOKUP(C427,ファミリ引用特許WO!$A$2:$B$241,2,FALSE)+VLOOKUP(C427,ファミリ引用文献WO!$A$2:$C$241,3,FALSE)=0,"ISR無し",IF(COUNTIF(INDIRECT("ファミリ引用特許WO!"&amp;ADDRESS(MATCH(C427,ファミリ引用特許WO!$A$2:$A$241,0),1)&amp;":"&amp;ADDRESS(MATCH(C427,ファミリ引用特許WO!$A$2:$A$241,0),19)),R427)+COUNTIF(INDIRECT("ファミリ引用特許WO!"&amp;ADDRESS(MATCH(C427,ファミリ引用特許WO!$A$2:$A$241,0),1)&amp;":"&amp;ADDRESS(MATCH(C427,ファミリ引用特許WO!$A$2:$A$241,0),19)),S427)+COUNTIF(INDIRECT("ファミリ引用特許WO!"&amp;ADDRESS(MATCH(C427,ファミリ引用特許WO!$A$2:$A$241,0),1)&amp;":"&amp;ADDRESS(MATCH(C427,ファミリ引用特許WO!$A$2:$A$241,0),19)),T427)+COUNTIF(INDIRECT("ファミリ引用特許WO!"&amp;ADDRESS(MATCH(C427,ファミリ引用特許WO!$A$2:$A$241,0),1)&amp;":"&amp;ADDRESS(MATCH(C427,ファミリ引用特許WO!$A$2:$A$241,0),19)),W427)+COUNTIF(INDIRECT("ファミリ引用特許WO!"&amp;ADDRESS(MATCH(C427,ファミリ引用特許WO!$A$2:$A$241,0),1)&amp;":"&amp;ADDRESS(MATCH(C427,ファミリ引用特許WO!$A$2:$A$241,0),19)),Y427)&gt;0,"Yes","No")),"")</f>
        <v/>
      </c>
      <c r="AQ427" s="55" t="str">
        <f ca="1">IF(OR(LEFT(R427)="特",LEFT(R427)="実",AND(OR(LEFT(R427,2)="US",LEFT(R427,2)="WO",LEFT(R427,2)="GB",LEFT(R427,2)="EP",LEFT(R427,2)="DE"),OR(MID(R427,3,1)="1",MID(R427,3,1)="2",MID(R427,3,1)="3",MID(R427,3,1)="4",MID(R427,3,1)="5",MID(R427,3,1)="6",MID(R427,3,1)="7",MID(R427,3,1)="8",MID(R427,3,1)="9",MID(R427,3,1)="0"))),IF(VLOOKUP(C427,'ファミリ引用特許表記修正（ex.A2→A）'!$A$2:$B$241,2,FALSE)=0,"family無し",IF(COUNTIF(INDIRECT("'ファミリ引用特許表記修正（ex.A2→A）'!"&amp;ADDRESS(MATCH(C427,'ファミリ引用特許表記修正（ex.A2→A）'!$A$2:$A$241,0),1)&amp;":"&amp;ADDRESS(MATCH(C427,'ファミリ引用特許表記修正（ex.A2→A）'!$A$2:$A$241,0),171)),R427)+COUNTIF(INDIRECT("'ファミリ引用特許表記修正（ex.A2→A）'!"&amp;ADDRESS(MATCH(C427,'ファミリ引用特許表記修正（ex.A2→A）'!$A$2:$A$241,0),1)&amp;":"&amp;ADDRESS(MATCH(C427,'ファミリ引用特許表記修正（ex.A2→A）'!$A$2:$A$241,0),171)),S427)+COUNTIF(INDIRECT("'ファミリ引用特許表記修正（ex.A2→A）'!"&amp;ADDRESS(MATCH(C427,'ファミリ引用特許表記修正（ex.A2→A）'!$A$2:$A$241,0),1)&amp;":"&amp;ADDRESS(MATCH(C427,'ファミリ引用特許表記修正（ex.A2→A）'!$A$2:$A$241,0),171)),T427)+COUNTIF(INDIRECT("'ファミリ引用特許表記修正（ex.A2→A）'!"&amp;ADDRESS(MATCH(C427,'ファミリ引用特許表記修正（ex.A2→A）'!$A$2:$A$241,0),1)&amp;":"&amp;ADDRESS(MATCH(C427,'ファミリ引用特許表記修正（ex.A2→A）'!$A$2:$A$241,0),171)),W427)+COUNTIF(INDIRECT("'ファミリ引用特許表記修正（ex.A2→A）'!"&amp;ADDRESS(MATCH(C427,'ファミリ引用特許表記修正（ex.A2→A）'!$A$2:$A$241,0),1)&amp;":"&amp;ADDRESS(MATCH(C427,'ファミリ引用特許表記修正（ex.A2→A）'!$A$2:$A$241,0),171)),Y427)&gt;0,"Yes","No")),"")</f>
        <v/>
      </c>
      <c r="AR427" s="193" t="str">
        <f>IF(OR(LEFT(R427)="特",LEFT(R427)="実",AND(OR(LEFT(R427,2)="US",LEFT(R427,2)="WO",LEFT(R427,2)="GB",LEFT(R427,2)="EP",LEFT(R427,2)="DE"),OR(MID(R427,3,1)="1",MID(R427,3,1)="2",MID(R427,3,1)="3",MID(R427,3,1)="4",MID(R427,3,1)="5",MID(R427,3,1)="6",MID(R427,3,1)="7",MID(R427,3,1)="8",MID(R427,3,1)="9",MID(R427,3,1)="0",))),"",VLOOKUP($C427,ファミリ発明者引用文献!A$3:B$242,2,FALSE))</f>
        <v>,,</v>
      </c>
      <c r="AS427" s="55" t="str">
        <f>VLOOKUP(C427,ファミリ引用文献WO!A$2:B$241,2,FALSE)</f>
        <v/>
      </c>
      <c r="AT427" s="58" t="str">
        <f>VLOOKUP(C427,ファミリ引用文献!A$3:B$242,2,FALSE)</f>
        <v/>
      </c>
      <c r="AU427" s="58" t="str">
        <f>VLOOKUP(C427,審判データ!AH$2:BT$379,39,FALSE)</f>
        <v>DE69301785D;DE69301785T;EP578582A;EP578582B;ES02086203T;FR02693409A;FR02693409B;特開平06-156049;特許03521351;特開2001-138725;特許03716287;特開2003-231410;特許03796482</v>
      </c>
      <c r="AV427" s="62" t="str">
        <f ca="1">IF(INDIRECT("審判データ!"&amp;ADDRESS(MATCH(C427,審判データ!$AH$1:$AH$379,0),32))="早期審査の対象とする","早期審査","")</f>
        <v/>
      </c>
      <c r="AW427" s="665" t="str">
        <f t="shared" si="31"/>
        <v/>
      </c>
      <c r="AX427" s="666" t="str">
        <f>IF(LEFT(AE427,3)="日本特",IF(LEFT(C427)="特",VLOOKUP(C427,'本件、証拠文献テーマコード'!G$2:I$376,3,FALSE),VLOOKUP(C427,'本件、証拠文献テーマコード'!B$2:I$376,8,FALSE)),"")</f>
        <v/>
      </c>
      <c r="AY427" s="666" t="str">
        <f>IF(LEFT(AE427,3)="日本特",IF(OR(MID(R427,2,1)="開",MID(R427,2,1)="表",MID(R427,2,1)="登"),VLOOKUP(R427,'本件、証拠文献テーマコード'!C$2:I$379,7,FALSE),VLOOKUP(R427,'本件、証拠文献テーマコード'!G$2:I$379,3,FALSE)),"")</f>
        <v/>
      </c>
      <c r="AZ427" s="54">
        <f ca="1">INDIRECT("審判データ!"&amp;ADDRESS(MATCH(C427,審判データ!$AH$1:$AH$379,0),20))</f>
        <v>2010</v>
      </c>
    </row>
    <row r="428" spans="1:52" x14ac:dyDescent="0.15">
      <c r="A428" s="511" t="s">
        <v>23206</v>
      </c>
      <c r="B428" s="586" t="str">
        <f ca="1">IF(A428="",B427,INDIRECT("審判データ!"&amp;ADDRESS(MATCH(A428,審判データ!$HC$1:$HC$379,0),20))&amp;" / "&amp;INDIRECT("審判データ!"&amp;ADDRESS(MATCH(A428,審判データ!$HC$1:$HC$379,0),21)))</f>
        <v>2010 / 29-2</v>
      </c>
      <c r="C428" s="514">
        <v>3340724</v>
      </c>
      <c r="D428" s="511" t="s">
        <v>12261</v>
      </c>
      <c r="E428" s="163" t="str">
        <f ca="1">INDIRECT("審判データ!"&amp;ADDRESS(MATCH(C428,審判データ!$AH$1:$AH$379,0),55))</f>
        <v>丸仲工業株式会社</v>
      </c>
      <c r="F428" s="43" t="str">
        <f ca="1">INDIRECT("審判データ!"&amp;ADDRESS(MATCH(C428,審判データ!$AH$1:$AH$379,0),56))</f>
        <v>長倉　正次</v>
      </c>
      <c r="G428" s="43" t="str">
        <f ca="1">INDIRECT("審判データ!"&amp;ADDRESS(MATCH(C428,審判データ!$AH$1:$AH$379,0),72))</f>
        <v xml:space="preserve"> </v>
      </c>
      <c r="H428" s="43" t="str">
        <f ca="1">INDIRECT("審判データ!"&amp;ADDRESS(MATCH(C428,審判データ!$AH$1:$AH$379,0),41))</f>
        <v>C25D  5/08;C25D 21/10    301;H05K  3/18</v>
      </c>
      <c r="I428" s="43" t="str">
        <f ca="1">INDIRECT("審判データ!"&amp;ADDRESS(MATCH(C428,審判データ!$AH$1:$AH$379,0),49))</f>
        <v>C25D   5/08@AFI(JP);C25D   7/00@ALI(JP);C25D  21/10@ALI(JP);H05K   3/18@ALI(JP)</v>
      </c>
      <c r="J428" s="43" t="str">
        <f ca="1">INDIRECT("審判データ!"&amp;ADDRESS(MATCH(C428,審判データ!$AH$1:$AH$379,0),51))</f>
        <v>C25D  5/08;C25D 21/10    301;H05K  3/18        N;C25D  7/00        J</v>
      </c>
      <c r="K428" s="43" t="str">
        <f ca="1">INDIRECT("審判データ!"&amp;ADDRESS(MATCH(C428,審判データ!$AH$1:$AH$379,0),53))</f>
        <v>4K024 BB11;4K024 CB14;4K024 CB21;5E343 AA02;5E343 AA11;5E343 DD43;5E343 DD50;5E343 FF16;5E343 FF17;5E343 GG06</v>
      </c>
      <c r="L428" s="711"/>
      <c r="M428" s="707"/>
      <c r="N428" s="712"/>
      <c r="O428" s="713"/>
      <c r="P428" s="714"/>
      <c r="Q428" s="706"/>
      <c r="R428" s="707"/>
      <c r="S428" s="706" t="str">
        <f>IF(OR(LEFT(R428)="特",LEFT(R428)="実"),VLOOKUP(R428,'証拠（JP特許）'!$B$2:$D$299,2,FALSE),IF(AND(OR(LEFT(R428,2)="US",LEFT(R428,2)="WO",LEFT(R428,2)="GB",LEFT(R428,2)="EP",LEFT(R428,2)="DE"),OR(MID(R428,3,1)="1",MID(R428,3,1)="2",MID(R428,3,1)="3",MID(R428,3,1)="4",MID(R428,3,1)="5",MID(R428,3,1)="6",MID(R428,3,1)="7",MID(R428,3,1)="8",MID(R428,3,1)="9",MID(R428,3,1)="0")),VLOOKUP(R428,'証拠（WW特許）'!$B$2:$C$90,2,FALSE),"_"))</f>
        <v>_</v>
      </c>
      <c r="T428" s="707" t="str">
        <f>IF(OR(LEFT(R428)="特",LEFT(R428)="実"),VLOOKUP(R428,'証拠（JP特許）'!$B$2:$E$299,4,FALSE),"_")</f>
        <v>_</v>
      </c>
      <c r="U428" s="707"/>
      <c r="V428" s="706"/>
      <c r="W428" s="708" t="str">
        <f t="shared" si="27"/>
        <v/>
      </c>
      <c r="X428" s="709"/>
      <c r="Y428" s="709" t="str">
        <f t="shared" si="28"/>
        <v/>
      </c>
      <c r="Z428" s="91" t="str">
        <f ca="1">IF(OR(LEFT(R428)="特",LEFT(R428)="実",AND(OR(LEFT(R428,2)="US",LEFT(R428,2)="WO",LEFT(R428,2)="GB",LEFT(R428,2)="EP",LEFT(R428,2)="DE"),OR(MID(R428,3,1)="1",MID(R428,3,1)="2",MID(R428,3,1)="3",MID(R428,3,1)="4",MID(R428,3,1)="5",MID(R428,3,1)="6",MID(R428,3,1)="7",MID(R428,3,1)="8",MID(R428,3,1)="9",MID(R428,3,1)="0",))),IF(COUNTIF(INDIRECT("拒絶理由・拒絶査定・異議申立!"&amp;ADDRESS(MATCH(C428,拒絶理由・拒絶査定・異議申立!B$1:B$1000,0),3)&amp;":"&amp;ADDRESS(MATCH(C428,拒絶理由・拒絶査定・異議申立!B$1:B$1000,0),50)),R428)+COUNTIF(INDIRECT("拒絶理由・拒絶査定・異議申立!"&amp;ADDRESS(MATCH(C428,拒絶理由・拒絶査定・異議申立!B$1:B$1000,0),3)&amp;":"&amp;ADDRESS(MATCH(C428,拒絶理由・拒絶査定・異議申立!B$1:B$1000,0),50)),T428)&gt;0,"Yes","No"),"")</f>
        <v/>
      </c>
      <c r="AA428" s="92" t="str">
        <f ca="1">IF(OR(LEFT(R428)="特",LEFT(R428)="実",AND(OR(LEFT(R428,2)="US",LEFT(R428,2)="WO",LEFT(R428,2)="GB",LEFT(R428,2)="EP",LEFT(R428,2)="DE"),OR(MID(R428,3,1)="1",MID(R428,3,1)="2",MID(R428,3,1)="3",MID(R428,3,1)="4",MID(R428,3,1)="5",MID(R428,3,1)="6",MID(R428,3,1)="7",MID(R428,3,1)="8",MID(R428,3,1)="9",MID(R428,3,1)="0",))),IF(COUNTIF(INDIRECT("先行技術調査・登録査定!"&amp;ADDRESS(MATCH(C428,先行技術調査・登録査定!B$1:B$1000,0),3)&amp;":"&amp;ADDRESS(MATCH(C428,先行技術調査・登録査定!B$1:B$1000,0),49)),R428)+COUNTIF(INDIRECT("先行技術調査・登録査定!"&amp;ADDRESS(MATCH(C428,先行技術調査・登録査定!B$1:B$1000,0),3)&amp;":"&amp;ADDRESS(MATCH(C428,先行技術調査・登録査定!B$1:B$1000,0),49)),T428)&gt;0,"Yes","No"),"")</f>
        <v/>
      </c>
      <c r="AB428" s="169" t="str">
        <f t="shared" ca="1" si="30"/>
        <v/>
      </c>
      <c r="AC428" s="94" t="str">
        <f>IF(OR(LEFT(R428)="特",LEFT(R428)="実",AND(OR(LEFT(R428,2)="US",LEFT(R428,2)="WO",LEFT(R428,2)="GB",LEFT(R428,2)="EP",LEFT(R428,2)="DE"),OR(MID(R428,3,1)="1",MID(R428,3,1)="2",MID(R428,3,1)="3",MID(R428,3,1)="4",MID(R428,3,1)="5",MID(R428,3,1)="6",MID(R428,3,1)="7",MID(R428,3,1)="8",MID(R428,3,1)="9",MID(R428,3,1)="0",))),"",VLOOKUP($C428,非特許文献リスト!$A$2:$C$196,2,FALSE))</f>
        <v/>
      </c>
      <c r="AD428" s="95" t="str">
        <f>IF(OR(LEFT(R428)="特",LEFT(R428)="実",AND(OR(LEFT(R428,2)="US",LEFT(R428,2)="WO",LEFT(R428,2)="GB",LEFT(R428,2)="EP",LEFT(R428,2)="DE"),OR(MID(R428,3,1)="1",MID(R428,3,1)="2",MID(R428,3,1)="3",MID(R428,3,1)="4",MID(R428,3,1)="5",MID(R428,3,1)="6",MID(R428,3,1)="7",MID(R428,3,1)="8",MID(R428,3,1)="9",MID(R428,3,1)="0",))),"",VLOOKUP($C428,非特許文献リスト!$A$2:$C$196,3,FALSE))</f>
        <v/>
      </c>
      <c r="AE428" s="175" t="str">
        <f t="shared" si="29"/>
        <v/>
      </c>
      <c r="AF428" s="176" t="str">
        <f>IF(OR(LEFT(R428)="特",LEFT(R428)="実"),VLOOKUP(R428,'証拠（JP特許）'!$B$2:$AB$299,10,FALSE),IF(AND(OR(LEFT(R428,2)="US",LEFT(R428,2)="WO",LEFT(R428,2)="GB",LEFT(R428,2)="EP",LEFT(R428,2)="DE"),OR(MID(R428,3,1)="1",MID(R428,3,1)="2",MID(R428,3,1)="3",MID(R428,3,1)="4",MID(R428,3,1)="5",MID(R428,3,1)="6",MID(R428,3,1)="7",MID(R428,3,1)="8",MID(R428,3,1)="9",MID(R428,3,1)="0",)),VLOOKUP(R428,'証拠（WW特許）'!$B$2:$M$90,8,FALSE),""))</f>
        <v/>
      </c>
      <c r="AG428" s="176" t="str">
        <f>IF(OR(LEFT(R428)="特",LEFT(R428)="実"),VLOOKUP(R428,'証拠（JP特許）'!$B$2:$AB$299,26,FALSE),IF(AND(OR(LEFT(R428,2)="US",LEFT(R428,2)="WO",LEFT(R428,2)="GB",LEFT(R428,2)="EP",LEFT(R428,2)="DE"),OR(MID(R428,3,1)="1",MID(R428,3,1)="2",MID(R428,3,1)="3",MID(R428,3,1)="4",MID(R428,3,1)="5",MID(R428,3,1)="6",MID(R428,3,1)="7",MID(R428,3,1)="8",MID(R428,3,1)="9",MID(R428,3,1)="0",)),VLOOKUP(R428,'証拠（WW特許）'!$B$2:$M$90,12,FALSE),""))</f>
        <v/>
      </c>
      <c r="AH428" s="58" t="str">
        <f>IF(OR(LEFT(R428)="特",LEFT(R428)="実"),VLOOKUP(R428,'証拠（JP特許）'!$B$2:$X$299,20,FALSE),IF(AND(OR(LEFT(R428,2)="US",LEFT(R428,2)="WO",LEFT(R428,2)="GB",LEFT(R428,2)="EP",LEFT(R428,2)="DE"),OR(MID(R428,3,1)="1",MID(R428,3,1)="2",MID(R428,3,1)="3",MID(R428,3,1)="4",MID(R428,3,1)="5",MID(R428,3,1)="6",MID(R428,3,1)="7",MID(R428,3,1)="8",MID(R428,3,1)="9",MID(R428,3,1)="0",)),VLOOKUP(R428,'証拠（WW特許）'!$B$2:$U$90,20,FALSE),""))</f>
        <v/>
      </c>
      <c r="AI428" s="58" t="str">
        <f>IF(OR(LEFT(R428)="特",LEFT(R428)="実"),VLOOKUP(R428,'証拠（JP特許）'!$B$2:$X$299,21,FALSE),"")</f>
        <v/>
      </c>
      <c r="AJ428" s="58" t="str">
        <f>IF(OR(LEFT(R428)="特",LEFT(R428)="実"),VLOOKUP(R428,'証拠（JP特許）'!$B$2:$X$299,22,FALSE),"")</f>
        <v/>
      </c>
      <c r="AK428" s="59" t="str">
        <f>IF(OR(LEFT(R428)="特",LEFT(R428)="実"),VLOOKUP(R428,'証拠（JP特許）'!$B$2:$X$299,17,FALSE),IF(AND(OR(LEFT(R428,2)="US",LEFT(R428,2)="WO",LEFT(R428,2)="GB",LEFT(R428,2)="EP",LEFT(R428,2)="DE"),OR(MID(R428,3,1)="1",MID(R428,3,1)="2",MID(R428,3,1)="3",MID(R428,3,1)="4",MID(R428,3,1)="5",MID(R428,3,1)="6",MID(R428,3,1)="7",MID(R428,3,1)="8",MID(R428,3,1)="9",MID(R428,3,1)="0",)),VLOOKUP(R428,'証拠（WW特許）'!$B$2:$U$90,16,FALSE),""))</f>
        <v/>
      </c>
      <c r="AL428" s="58"/>
      <c r="AM428" s="58"/>
      <c r="AN428" s="58"/>
      <c r="AO428" s="58" t="str">
        <f ca="1">IF(OR(LEFT(R428)="特",LEFT(R428)="実",AND(OR(LEFT(R428,2)="US",LEFT(R428,2)="WO",LEFT(R428,2)="GB",LEFT(R428,2)="EP",LEFT(R428,2)="DE"),OR(MID(R428,3,1)="1",MID(R428,3,1)="2",MID(R428,3,1)="3",MID(R428,3,1)="4",MID(R428,3,1)="5",MID(R428,3,1)="6",MID(R428,3,1)="7",MID(R428,3,1)="8",MID(R428,3,1)="9",MID(R428,3,1)="0"))),IF(COUNTIF(INDIRECT("発明者引用!"&amp;ADDRESS(MATCH(C428,発明者引用!B$1:B$196,0),4)&amp;":"&amp;ADDRESS(MATCH(C428,発明者引用!B$1:B$196,0),17)),R428)+COUNTIF(INDIRECT("発明者引用!"&amp;ADDRESS(MATCH(C428,発明者引用!B$1:B$196,0),4)&amp;":"&amp;ADDRESS(MATCH(C428,発明者引用!B$1:B$196,0),17)),#REF!)+COUNTIF(INDIRECT("発明者引用!"&amp;ADDRESS(MATCH(C428,発明者引用!B$1:B$196,0),4)&amp;":"&amp;ADDRESS(MATCH(C428,発明者引用!B$1:B$196,0),17)),T428)&gt;0,"Yes","No"),"")</f>
        <v/>
      </c>
      <c r="AP428" s="58" t="str">
        <f ca="1">IF(OR(LEFT(R428)="特",LEFT(R428)="実",AND(OR(LEFT(R428,2)="US",LEFT(R428,2)="WO",LEFT(R428,2)="GB",LEFT(R428,2)="EP",LEFT(R428,2)="DE"),OR(MID(R428,3,1)="1",MID(R428,3,1)="2",MID(R428,3,1)="3",MID(R428,3,1)="4",MID(R428,3,1)="5",MID(R428,3,1)="6",MID(R428,3,1)="7",MID(R428,3,1)="8",MID(R428,3,1)="9",MID(R428,3,1)="0"))),IF(VLOOKUP(C428,ファミリ引用特許WO!$A$2:$B$241,2,FALSE)+VLOOKUP(C428,ファミリ引用文献WO!$A$2:$C$241,3,FALSE)=0,"ISR無し",IF(COUNTIF(INDIRECT("ファミリ引用特許WO!"&amp;ADDRESS(MATCH(C428,ファミリ引用特許WO!$A$2:$A$241,0),1)&amp;":"&amp;ADDRESS(MATCH(C428,ファミリ引用特許WO!$A$2:$A$241,0),19)),R428)+COUNTIF(INDIRECT("ファミリ引用特許WO!"&amp;ADDRESS(MATCH(C428,ファミリ引用特許WO!$A$2:$A$241,0),1)&amp;":"&amp;ADDRESS(MATCH(C428,ファミリ引用特許WO!$A$2:$A$241,0),19)),S428)+COUNTIF(INDIRECT("ファミリ引用特許WO!"&amp;ADDRESS(MATCH(C428,ファミリ引用特許WO!$A$2:$A$241,0),1)&amp;":"&amp;ADDRESS(MATCH(C428,ファミリ引用特許WO!$A$2:$A$241,0),19)),T428)+COUNTIF(INDIRECT("ファミリ引用特許WO!"&amp;ADDRESS(MATCH(C428,ファミリ引用特許WO!$A$2:$A$241,0),1)&amp;":"&amp;ADDRESS(MATCH(C428,ファミリ引用特許WO!$A$2:$A$241,0),19)),W428)+COUNTIF(INDIRECT("ファミリ引用特許WO!"&amp;ADDRESS(MATCH(C428,ファミリ引用特許WO!$A$2:$A$241,0),1)&amp;":"&amp;ADDRESS(MATCH(C428,ファミリ引用特許WO!$A$2:$A$241,0),19)),Y428)&gt;0,"Yes","No")),"")</f>
        <v/>
      </c>
      <c r="AQ428" s="55" t="str">
        <f ca="1">IF(OR(LEFT(R428)="特",LEFT(R428)="実",AND(OR(LEFT(R428,2)="US",LEFT(R428,2)="WO",LEFT(R428,2)="GB",LEFT(R428,2)="EP",LEFT(R428,2)="DE"),OR(MID(R428,3,1)="1",MID(R428,3,1)="2",MID(R428,3,1)="3",MID(R428,3,1)="4",MID(R428,3,1)="5",MID(R428,3,1)="6",MID(R428,3,1)="7",MID(R428,3,1)="8",MID(R428,3,1)="9",MID(R428,3,1)="0"))),IF(VLOOKUP(C428,'ファミリ引用特許表記修正（ex.A2→A）'!$A$2:$B$241,2,FALSE)=0,"family無し",IF(COUNTIF(INDIRECT("'ファミリ引用特許表記修正（ex.A2→A）'!"&amp;ADDRESS(MATCH(C428,'ファミリ引用特許表記修正（ex.A2→A）'!$A$2:$A$241,0),1)&amp;":"&amp;ADDRESS(MATCH(C428,'ファミリ引用特許表記修正（ex.A2→A）'!$A$2:$A$241,0),171)),R428)+COUNTIF(INDIRECT("'ファミリ引用特許表記修正（ex.A2→A）'!"&amp;ADDRESS(MATCH(C428,'ファミリ引用特許表記修正（ex.A2→A）'!$A$2:$A$241,0),1)&amp;":"&amp;ADDRESS(MATCH(C428,'ファミリ引用特許表記修正（ex.A2→A）'!$A$2:$A$241,0),171)),S428)+COUNTIF(INDIRECT("'ファミリ引用特許表記修正（ex.A2→A）'!"&amp;ADDRESS(MATCH(C428,'ファミリ引用特許表記修正（ex.A2→A）'!$A$2:$A$241,0),1)&amp;":"&amp;ADDRESS(MATCH(C428,'ファミリ引用特許表記修正（ex.A2→A）'!$A$2:$A$241,0),171)),T428)+COUNTIF(INDIRECT("'ファミリ引用特許表記修正（ex.A2→A）'!"&amp;ADDRESS(MATCH(C428,'ファミリ引用特許表記修正（ex.A2→A）'!$A$2:$A$241,0),1)&amp;":"&amp;ADDRESS(MATCH(C428,'ファミリ引用特許表記修正（ex.A2→A）'!$A$2:$A$241,0),171)),W428)+COUNTIF(INDIRECT("'ファミリ引用特許表記修正（ex.A2→A）'!"&amp;ADDRESS(MATCH(C428,'ファミリ引用特許表記修正（ex.A2→A）'!$A$2:$A$241,0),1)&amp;":"&amp;ADDRESS(MATCH(C428,'ファミリ引用特許表記修正（ex.A2→A）'!$A$2:$A$241,0),171)),Y428)&gt;0,"Yes","No")),"")</f>
        <v/>
      </c>
      <c r="AR428" s="193" t="str">
        <f>IF(OR(LEFT(R428)="特",LEFT(R428)="実",AND(OR(LEFT(R428,2)="US",LEFT(R428,2)="WO",LEFT(R428,2)="GB",LEFT(R428,2)="EP",LEFT(R428,2)="DE"),OR(MID(R428,3,1)="1",MID(R428,3,1)="2",MID(R428,3,1)="3",MID(R428,3,1)="4",MID(R428,3,1)="5",MID(R428,3,1)="6",MID(R428,3,1)="7",MID(R428,3,1)="8",MID(R428,3,1)="9",MID(R428,3,1)="0",))),"",VLOOKUP($C428,ファミリ発明者引用文献!A$3:B$235,2,FALSE))</f>
        <v>,,</v>
      </c>
      <c r="AS428" s="55" t="str">
        <f>VLOOKUP(C428,ファミリ引用文献WO!A$2:B$241,2,FALSE)</f>
        <v/>
      </c>
      <c r="AT428" s="58" t="str">
        <f>VLOOKUP(C428,ファミリ引用文献!A$3:B$242,2,FALSE)</f>
        <v/>
      </c>
      <c r="AU428" s="58" t="str">
        <f>VLOOKUP(C428,審判データ!AH$2:BT$379,39,FALSE)</f>
        <v xml:space="preserve"> </v>
      </c>
      <c r="AV428" s="62" t="str">
        <f ca="1">IF(INDIRECT("審判データ!"&amp;ADDRESS(MATCH(C428,審判データ!$AH$1:$AH$379,0),32))="早期審査の対象とする","早期審査","")</f>
        <v/>
      </c>
      <c r="AW428" s="665" t="str">
        <f t="shared" si="31"/>
        <v/>
      </c>
      <c r="AX428" s="666" t="str">
        <f>IF(LEFT(AE428,3)="日本特",IF(LEFT(C428)="特",VLOOKUP(C428,'本件、証拠文献テーマコード'!G$2:I$376,3,FALSE),VLOOKUP(C428,'本件、証拠文献テーマコード'!B$2:I$376,8,FALSE)),"")</f>
        <v/>
      </c>
      <c r="AY428" s="666" t="str">
        <f>IF(LEFT(AE428,3)="日本特",IF(OR(MID(R428,2,1)="開",MID(R428,2,1)="表",MID(R428,2,1)="登"),VLOOKUP(R428,'本件、証拠文献テーマコード'!C$2:I$379,7,FALSE),VLOOKUP(R428,'本件、証拠文献テーマコード'!G$2:I$379,3,FALSE)),"")</f>
        <v/>
      </c>
      <c r="AZ428" s="54">
        <f ca="1">INDIRECT("審判データ!"&amp;ADDRESS(MATCH(C428,審判データ!$AH$1:$AH$379,0),20))</f>
        <v>2010</v>
      </c>
    </row>
    <row r="429" spans="1:52" x14ac:dyDescent="0.15">
      <c r="A429" s="511" t="s">
        <v>23207</v>
      </c>
      <c r="B429" s="586" t="str">
        <f ca="1">IF(A429="",B428,INDIRECT("審判データ!"&amp;ADDRESS(MATCH(A429,審判データ!$HC$1:$HC$379,0),20))&amp;" / "&amp;INDIRECT("審判データ!"&amp;ADDRESS(MATCH(A429,審判データ!$HC$1:$HC$379,0),21)))</f>
        <v>2010 / 29-2</v>
      </c>
      <c r="C429" s="514">
        <v>3696094</v>
      </c>
      <c r="D429" s="511" t="s">
        <v>12329</v>
      </c>
      <c r="E429" s="163" t="str">
        <f ca="1">INDIRECT("審判データ!"&amp;ADDRESS(MATCH(C429,審判データ!$AH$1:$AH$379,0),55))</f>
        <v>三洋電機株式会社</v>
      </c>
      <c r="F429" s="43" t="str">
        <f ca="1">INDIRECT("審判データ!"&amp;ADDRESS(MATCH(C429,審判データ!$AH$1:$AH$379,0),56))</f>
        <v>田中　正雄;西村　晋;前田　晋;田中　堅太郎;山根　幹仁</v>
      </c>
      <c r="G429" s="43" t="str">
        <f ca="1">INDIRECT("審判データ!"&amp;ADDRESS(MATCH(C429,審判データ!$AH$1:$AH$379,0),72))</f>
        <v>実開平05-002036;実登02577130;特開平05-072027;特許03177287;特開平05-315638;特許03021952;特開2001-281055;特許03696094;特開2003-017718;特許03516342;特開2002-359379;特許03696177;特開2003-023164;特許03696178;特開2003-332594;特開2003-318420;US5291054</v>
      </c>
      <c r="H429" s="43" t="str">
        <f ca="1">INDIRECT("審判データ!"&amp;ADDRESS(MATCH(C429,審判データ!$AH$1:$AH$379,0),41))</f>
        <v>G01J  1/42;H03K 17/78;H05K  5/00;H05K  9/00</v>
      </c>
      <c r="I429" s="43" t="str">
        <f ca="1">INDIRECT("審判データ!"&amp;ADDRESS(MATCH(C429,審判データ!$AH$1:$AH$379,0),49))</f>
        <v>G01J   1/02@AFI(JP);G01J   1/42@ALI(EP);H03K  17/78@ALI(JP);H05K   5/00@ALI(JP);H05K   9/00@ALI(JP)</v>
      </c>
      <c r="J429" s="43" t="str">
        <f ca="1">INDIRECT("審判データ!"&amp;ADDRESS(MATCH(C429,審判データ!$AH$1:$AH$379,0),51))</f>
        <v>G01J  1/02        A;H05K  5/00        B;H05K  9/00        Q;H03K 17/78        N;G01J  1/02        B</v>
      </c>
      <c r="K429" s="43" t="str">
        <f ca="1">INDIRECT("審判データ!"&amp;ADDRESS(MATCH(C429,審判データ!$AH$1:$AH$379,0),53))</f>
        <v>2G065 AB02;2G065 AB28;2G065 BA07;2G065 BA09;2G065 BC03;2G065 CA01;2G065 CA12;2G065 DA15;2G065 DA20;4E360 CA02;4E360 ED07;4E360 ED22;4E360 GA34;4E360 GB33;4E360 GC02;4E360 GC08;4E360 GC11;4E360 GC12;5E321 AA11;5E321 GG01;5E321 GG05;5J050 AA05;5J050 AA12;5J050 AA47;5J050 BB16;5J050 CC11;5J050 DD04;5J050 FF10</v>
      </c>
      <c r="L429" s="711"/>
      <c r="M429" s="707"/>
      <c r="N429" s="712"/>
      <c r="O429" s="713"/>
      <c r="P429" s="714"/>
      <c r="Q429" s="706"/>
      <c r="R429" s="707"/>
      <c r="S429" s="706" t="str">
        <f>IF(OR(LEFT(R429)="特",LEFT(R429)="実"),VLOOKUP(R429,'証拠（JP特許）'!$B$2:$D$299,2,FALSE),IF(AND(OR(LEFT(R429,2)="US",LEFT(R429,2)="WO",LEFT(R429,2)="GB",LEFT(R429,2)="EP",LEFT(R429,2)="DE"),OR(MID(R429,3,1)="1",MID(R429,3,1)="2",MID(R429,3,1)="3",MID(R429,3,1)="4",MID(R429,3,1)="5",MID(R429,3,1)="6",MID(R429,3,1)="7",MID(R429,3,1)="8",MID(R429,3,1)="9",MID(R429,3,1)="0")),VLOOKUP(R429,'証拠（WW特許）'!$B$2:$C$90,2,FALSE),"_"))</f>
        <v>_</v>
      </c>
      <c r="T429" s="707" t="str">
        <f>IF(OR(LEFT(R429)="特",LEFT(R429)="実"),VLOOKUP(R429,'証拠（JP特許）'!$B$2:$E$299,4,FALSE),"_")</f>
        <v>_</v>
      </c>
      <c r="U429" s="707"/>
      <c r="V429" s="706"/>
      <c r="W429" s="708" t="str">
        <f t="shared" si="27"/>
        <v/>
      </c>
      <c r="X429" s="709"/>
      <c r="Y429" s="709" t="str">
        <f t="shared" si="28"/>
        <v/>
      </c>
      <c r="Z429" s="91" t="str">
        <f ca="1">IF(OR(LEFT(R429)="特",LEFT(R429)="実",AND(OR(LEFT(R429,2)="US",LEFT(R429,2)="WO",LEFT(R429,2)="GB",LEFT(R429,2)="EP",LEFT(R429,2)="DE"),OR(MID(R429,3,1)="1",MID(R429,3,1)="2",MID(R429,3,1)="3",MID(R429,3,1)="4",MID(R429,3,1)="5",MID(R429,3,1)="6",MID(R429,3,1)="7",MID(R429,3,1)="8",MID(R429,3,1)="9",MID(R429,3,1)="0",))),IF(COUNTIF(INDIRECT("拒絶理由・拒絶査定・異議申立!"&amp;ADDRESS(MATCH(C429,拒絶理由・拒絶査定・異議申立!B$1:B$1000,0),3)&amp;":"&amp;ADDRESS(MATCH(C429,拒絶理由・拒絶査定・異議申立!B$1:B$1000,0),50)),R429)+COUNTIF(INDIRECT("拒絶理由・拒絶査定・異議申立!"&amp;ADDRESS(MATCH(C429,拒絶理由・拒絶査定・異議申立!B$1:B$1000,0),3)&amp;":"&amp;ADDRESS(MATCH(C429,拒絶理由・拒絶査定・異議申立!B$1:B$1000,0),50)),T429)&gt;0,"Yes","No"),"")</f>
        <v/>
      </c>
      <c r="AA429" s="92" t="str">
        <f ca="1">IF(OR(LEFT(R429)="特",LEFT(R429)="実",AND(OR(LEFT(R429,2)="US",LEFT(R429,2)="WO",LEFT(R429,2)="GB",LEFT(R429,2)="EP",LEFT(R429,2)="DE"),OR(MID(R429,3,1)="1",MID(R429,3,1)="2",MID(R429,3,1)="3",MID(R429,3,1)="4",MID(R429,3,1)="5",MID(R429,3,1)="6",MID(R429,3,1)="7",MID(R429,3,1)="8",MID(R429,3,1)="9",MID(R429,3,1)="0",))),IF(COUNTIF(INDIRECT("先行技術調査・登録査定!"&amp;ADDRESS(MATCH(C429,先行技術調査・登録査定!B$1:B$1000,0),3)&amp;":"&amp;ADDRESS(MATCH(C429,先行技術調査・登録査定!B$1:B$1000,0),49)),R429)+COUNTIF(INDIRECT("先行技術調査・登録査定!"&amp;ADDRESS(MATCH(C429,先行技術調査・登録査定!B$1:B$1000,0),3)&amp;":"&amp;ADDRESS(MATCH(C429,先行技術調査・登録査定!B$1:B$1000,0),49)),T429)&gt;0,"Yes","No"),"")</f>
        <v/>
      </c>
      <c r="AB429" s="169" t="str">
        <f t="shared" ca="1" si="30"/>
        <v/>
      </c>
      <c r="AC429" s="94" t="str">
        <f>IF(OR(LEFT(R429)="特",LEFT(R429)="実",AND(OR(LEFT(R429,2)="US",LEFT(R429,2)="WO",LEFT(R429,2)="GB",LEFT(R429,2)="EP",LEFT(R429,2)="DE"),OR(MID(R429,3,1)="1",MID(R429,3,1)="2",MID(R429,3,1)="3",MID(R429,3,1)="4",MID(R429,3,1)="5",MID(R429,3,1)="6",MID(R429,3,1)="7",MID(R429,3,1)="8",MID(R429,3,1)="9",MID(R429,3,1)="0",))),"",VLOOKUP($C429,非特許文献リスト!$A$2:$C$196,2,FALSE))</f>
        <v/>
      </c>
      <c r="AD429" s="95" t="str">
        <f>IF(OR(LEFT(R429)="特",LEFT(R429)="実",AND(OR(LEFT(R429,2)="US",LEFT(R429,2)="WO",LEFT(R429,2)="GB",LEFT(R429,2)="EP",LEFT(R429,2)="DE"),OR(MID(R429,3,1)="1",MID(R429,3,1)="2",MID(R429,3,1)="3",MID(R429,3,1)="4",MID(R429,3,1)="5",MID(R429,3,1)="6",MID(R429,3,1)="7",MID(R429,3,1)="8",MID(R429,3,1)="9",MID(R429,3,1)="0",))),"",VLOOKUP($C429,非特許文献リスト!$A$2:$C$196,3,FALSE))</f>
        <v/>
      </c>
      <c r="AE429" s="175" t="str">
        <f t="shared" si="29"/>
        <v/>
      </c>
      <c r="AF429" s="176" t="str">
        <f>IF(OR(LEFT(R429)="特",LEFT(R429)="実"),VLOOKUP(R429,'証拠（JP特許）'!$B$2:$AB$299,10,FALSE),IF(AND(OR(LEFT(R429,2)="US",LEFT(R429,2)="WO",LEFT(R429,2)="GB",LEFT(R429,2)="EP",LEFT(R429,2)="DE"),OR(MID(R429,3,1)="1",MID(R429,3,1)="2",MID(R429,3,1)="3",MID(R429,3,1)="4",MID(R429,3,1)="5",MID(R429,3,1)="6",MID(R429,3,1)="7",MID(R429,3,1)="8",MID(R429,3,1)="9",MID(R429,3,1)="0",)),VLOOKUP(R429,'証拠（WW特許）'!$B$2:$M$90,8,FALSE),""))</f>
        <v/>
      </c>
      <c r="AG429" s="176" t="str">
        <f>IF(OR(LEFT(R429)="特",LEFT(R429)="実"),VLOOKUP(R429,'証拠（JP特許）'!$B$2:$AB$299,26,FALSE),IF(AND(OR(LEFT(R429,2)="US",LEFT(R429,2)="WO",LEFT(R429,2)="GB",LEFT(R429,2)="EP",LEFT(R429,2)="DE"),OR(MID(R429,3,1)="1",MID(R429,3,1)="2",MID(R429,3,1)="3",MID(R429,3,1)="4",MID(R429,3,1)="5",MID(R429,3,1)="6",MID(R429,3,1)="7",MID(R429,3,1)="8",MID(R429,3,1)="9",MID(R429,3,1)="0",)),VLOOKUP(R429,'証拠（WW特許）'!$B$2:$M$90,12,FALSE),""))</f>
        <v/>
      </c>
      <c r="AH429" s="58" t="str">
        <f>IF(OR(LEFT(R429)="特",LEFT(R429)="実"),VLOOKUP(R429,'証拠（JP特許）'!$B$2:$X$299,20,FALSE),IF(AND(OR(LEFT(R429,2)="US",LEFT(R429,2)="WO",LEFT(R429,2)="GB",LEFT(R429,2)="EP",LEFT(R429,2)="DE"),OR(MID(R429,3,1)="1",MID(R429,3,1)="2",MID(R429,3,1)="3",MID(R429,3,1)="4",MID(R429,3,1)="5",MID(R429,3,1)="6",MID(R429,3,1)="7",MID(R429,3,1)="8",MID(R429,3,1)="9",MID(R429,3,1)="0",)),VLOOKUP(R429,'証拠（WW特許）'!$B$2:$U$90,20,FALSE),""))</f>
        <v/>
      </c>
      <c r="AI429" s="58" t="str">
        <f>IF(OR(LEFT(R429)="特",LEFT(R429)="実"),VLOOKUP(R429,'証拠（JP特許）'!$B$2:$X$299,21,FALSE),"")</f>
        <v/>
      </c>
      <c r="AJ429" s="58" t="str">
        <f>IF(OR(LEFT(R429)="特",LEFT(R429)="実"),VLOOKUP(R429,'証拠（JP特許）'!$B$2:$X$299,22,FALSE),"")</f>
        <v/>
      </c>
      <c r="AK429" s="59" t="str">
        <f>IF(OR(LEFT(R429)="特",LEFT(R429)="実"),VLOOKUP(R429,'証拠（JP特許）'!$B$2:$X$299,17,FALSE),IF(AND(OR(LEFT(R429,2)="US",LEFT(R429,2)="WO",LEFT(R429,2)="GB",LEFT(R429,2)="EP",LEFT(R429,2)="DE"),OR(MID(R429,3,1)="1",MID(R429,3,1)="2",MID(R429,3,1)="3",MID(R429,3,1)="4",MID(R429,3,1)="5",MID(R429,3,1)="6",MID(R429,3,1)="7",MID(R429,3,1)="8",MID(R429,3,1)="9",MID(R429,3,1)="0",)),VLOOKUP(R429,'証拠（WW特許）'!$B$2:$U$90,16,FALSE),""))</f>
        <v/>
      </c>
      <c r="AL429" s="58"/>
      <c r="AM429" s="58"/>
      <c r="AN429" s="58"/>
      <c r="AO429" s="58" t="str">
        <f ca="1">IF(OR(LEFT(R429)="特",LEFT(R429)="実",AND(OR(LEFT(R429,2)="US",LEFT(R429,2)="WO",LEFT(R429,2)="GB",LEFT(R429,2)="EP",LEFT(R429,2)="DE"),OR(MID(R429,3,1)="1",MID(R429,3,1)="2",MID(R429,3,1)="3",MID(R429,3,1)="4",MID(R429,3,1)="5",MID(R429,3,1)="6",MID(R429,3,1)="7",MID(R429,3,1)="8",MID(R429,3,1)="9",MID(R429,3,1)="0"))),IF(COUNTIF(INDIRECT("発明者引用!"&amp;ADDRESS(MATCH(C429,発明者引用!B$1:B$196,0),4)&amp;":"&amp;ADDRESS(MATCH(C429,発明者引用!B$1:B$196,0),17)),R429)+COUNTIF(INDIRECT("発明者引用!"&amp;ADDRESS(MATCH(C429,発明者引用!B$1:B$196,0),4)&amp;":"&amp;ADDRESS(MATCH(C429,発明者引用!B$1:B$196,0),17)),#REF!)+COUNTIF(INDIRECT("発明者引用!"&amp;ADDRESS(MATCH(C429,発明者引用!B$1:B$196,0),4)&amp;":"&amp;ADDRESS(MATCH(C429,発明者引用!B$1:B$196,0),17)),T429)&gt;0,"Yes","No"),"")</f>
        <v/>
      </c>
      <c r="AP429" s="58" t="str">
        <f ca="1">IF(OR(LEFT(R429)="特",LEFT(R429)="実",AND(OR(LEFT(R429,2)="US",LEFT(R429,2)="WO",LEFT(R429,2)="GB",LEFT(R429,2)="EP",LEFT(R429,2)="DE"),OR(MID(R429,3,1)="1",MID(R429,3,1)="2",MID(R429,3,1)="3",MID(R429,3,1)="4",MID(R429,3,1)="5",MID(R429,3,1)="6",MID(R429,3,1)="7",MID(R429,3,1)="8",MID(R429,3,1)="9",MID(R429,3,1)="0"))),IF(VLOOKUP(C429,ファミリ引用特許WO!$A$2:$B$241,2,FALSE)+VLOOKUP(C429,ファミリ引用文献WO!$A$2:$C$241,3,FALSE)=0,"ISR無し",IF(COUNTIF(INDIRECT("ファミリ引用特許WO!"&amp;ADDRESS(MATCH(C429,ファミリ引用特許WO!$A$2:$A$241,0),1)&amp;":"&amp;ADDRESS(MATCH(C429,ファミリ引用特許WO!$A$2:$A$241,0),19)),R429)+COUNTIF(INDIRECT("ファミリ引用特許WO!"&amp;ADDRESS(MATCH(C429,ファミリ引用特許WO!$A$2:$A$241,0),1)&amp;":"&amp;ADDRESS(MATCH(C429,ファミリ引用特許WO!$A$2:$A$241,0),19)),S429)+COUNTIF(INDIRECT("ファミリ引用特許WO!"&amp;ADDRESS(MATCH(C429,ファミリ引用特許WO!$A$2:$A$241,0),1)&amp;":"&amp;ADDRESS(MATCH(C429,ファミリ引用特許WO!$A$2:$A$241,0),19)),T429)+COUNTIF(INDIRECT("ファミリ引用特許WO!"&amp;ADDRESS(MATCH(C429,ファミリ引用特許WO!$A$2:$A$241,0),1)&amp;":"&amp;ADDRESS(MATCH(C429,ファミリ引用特許WO!$A$2:$A$241,0),19)),W429)+COUNTIF(INDIRECT("ファミリ引用特許WO!"&amp;ADDRESS(MATCH(C429,ファミリ引用特許WO!$A$2:$A$241,0),1)&amp;":"&amp;ADDRESS(MATCH(C429,ファミリ引用特許WO!$A$2:$A$241,0),19)),Y429)&gt;0,"Yes","No")),"")</f>
        <v/>
      </c>
      <c r="AQ429" s="55" t="str">
        <f ca="1">IF(OR(LEFT(R429)="特",LEFT(R429)="実",AND(OR(LEFT(R429,2)="US",LEFT(R429,2)="WO",LEFT(R429,2)="GB",LEFT(R429,2)="EP",LEFT(R429,2)="DE"),OR(MID(R429,3,1)="1",MID(R429,3,1)="2",MID(R429,3,1)="3",MID(R429,3,1)="4",MID(R429,3,1)="5",MID(R429,3,1)="6",MID(R429,3,1)="7",MID(R429,3,1)="8",MID(R429,3,1)="9",MID(R429,3,1)="0"))),IF(VLOOKUP(C429,'ファミリ引用特許表記修正（ex.A2→A）'!$A$2:$B$241,2,FALSE)=0,"family無し",IF(COUNTIF(INDIRECT("'ファミリ引用特許表記修正（ex.A2→A）'!"&amp;ADDRESS(MATCH(C429,'ファミリ引用特許表記修正（ex.A2→A）'!$A$2:$A$241,0),1)&amp;":"&amp;ADDRESS(MATCH(C429,'ファミリ引用特許表記修正（ex.A2→A）'!$A$2:$A$241,0),171)),R429)+COUNTIF(INDIRECT("'ファミリ引用特許表記修正（ex.A2→A）'!"&amp;ADDRESS(MATCH(C429,'ファミリ引用特許表記修正（ex.A2→A）'!$A$2:$A$241,0),1)&amp;":"&amp;ADDRESS(MATCH(C429,'ファミリ引用特許表記修正（ex.A2→A）'!$A$2:$A$241,0),171)),S429)+COUNTIF(INDIRECT("'ファミリ引用特許表記修正（ex.A2→A）'!"&amp;ADDRESS(MATCH(C429,'ファミリ引用特許表記修正（ex.A2→A）'!$A$2:$A$241,0),1)&amp;":"&amp;ADDRESS(MATCH(C429,'ファミリ引用特許表記修正（ex.A2→A）'!$A$2:$A$241,0),171)),T429)+COUNTIF(INDIRECT("'ファミリ引用特許表記修正（ex.A2→A）'!"&amp;ADDRESS(MATCH(C429,'ファミリ引用特許表記修正（ex.A2→A）'!$A$2:$A$241,0),1)&amp;":"&amp;ADDRESS(MATCH(C429,'ファミリ引用特許表記修正（ex.A2→A）'!$A$2:$A$241,0),171)),W429)+COUNTIF(INDIRECT("'ファミリ引用特許表記修正（ex.A2→A）'!"&amp;ADDRESS(MATCH(C429,'ファミリ引用特許表記修正（ex.A2→A）'!$A$2:$A$241,0),1)&amp;":"&amp;ADDRESS(MATCH(C429,'ファミリ引用特許表記修正（ex.A2→A）'!$A$2:$A$241,0),171)),Y429)&gt;0,"Yes","No")),"")</f>
        <v/>
      </c>
      <c r="AR429" s="193" t="str">
        <f>IF(OR(LEFT(R429)="特",LEFT(R429)="実",AND(OR(LEFT(R429,2)="US",LEFT(R429,2)="WO",LEFT(R429,2)="GB",LEFT(R429,2)="EP",LEFT(R429,2)="DE"),OR(MID(R429,3,1)="1",MID(R429,3,1)="2",MID(R429,3,1)="3",MID(R429,3,1)="4",MID(R429,3,1)="5",MID(R429,3,1)="6",MID(R429,3,1)="7",MID(R429,3,1)="8",MID(R429,3,1)="9",MID(R429,3,1)="0",))),"",VLOOKUP($C429,ファミリ発明者引用文献!A$3:B$235,2,FALSE))</f>
        <v>,,</v>
      </c>
      <c r="AS429" s="55" t="str">
        <f>VLOOKUP(C429,ファミリ引用文献WO!A$2:B$241,2,FALSE)</f>
        <v/>
      </c>
      <c r="AT429" s="58" t="str">
        <f>VLOOKUP(C429,ファミリ引用文献!A$3:B$242,2,FALSE)</f>
        <v/>
      </c>
      <c r="AU429" s="58" t="str">
        <f>VLOOKUP(C429,審判データ!AH$2:BT$379,39,FALSE)</f>
        <v>実開平05-002036;実登02577130;特開平05-072027;特許03177287;特開平05-315638;特許03021952;特開2001-281055;特許03696094;特開2003-017718;特許03516342;特開2002-359379;特許03696177;特開2003-023164;特許03696178;特開2003-332594;特開2003-318420;US5291054</v>
      </c>
      <c r="AV429" s="62" t="str">
        <f ca="1">IF(INDIRECT("審判データ!"&amp;ADDRESS(MATCH(C429,審判データ!$AH$1:$AH$379,0),32))="早期審査の対象とする","早期審査","")</f>
        <v/>
      </c>
      <c r="AW429" s="665" t="str">
        <f t="shared" si="31"/>
        <v/>
      </c>
      <c r="AX429" s="666" t="str">
        <f>IF(LEFT(AE429,3)="日本特",IF(LEFT(C429)="特",VLOOKUP(C429,'本件、証拠文献テーマコード'!G$2:I$376,3,FALSE),VLOOKUP(C429,'本件、証拠文献テーマコード'!B$2:I$376,8,FALSE)),"")</f>
        <v/>
      </c>
      <c r="AY429" s="666" t="str">
        <f>IF(LEFT(AE429,3)="日本特",IF(OR(MID(R429,2,1)="開",MID(R429,2,1)="表",MID(R429,2,1)="登"),VLOOKUP(R429,'本件、証拠文献テーマコード'!C$2:I$379,7,FALSE),VLOOKUP(R429,'本件、証拠文献テーマコード'!G$2:I$379,3,FALSE)),"")</f>
        <v/>
      </c>
      <c r="AZ429" s="54">
        <f ca="1">INDIRECT("審判データ!"&amp;ADDRESS(MATCH(C429,審判データ!$AH$1:$AH$379,0),20))</f>
        <v>2010</v>
      </c>
    </row>
    <row r="430" spans="1:52" x14ac:dyDescent="0.15">
      <c r="A430" s="511" t="s">
        <v>23208</v>
      </c>
      <c r="B430" s="586" t="str">
        <f ca="1">IF(A430="",B429,INDIRECT("審判データ!"&amp;ADDRESS(MATCH(A430,審判データ!$HC$1:$HC$379,0),20))&amp;" / "&amp;INDIRECT("審判データ!"&amp;ADDRESS(MATCH(A430,審判データ!$HC$1:$HC$379,0),21)))</f>
        <v>2010 / 29-2</v>
      </c>
      <c r="C430" s="514">
        <v>3597490</v>
      </c>
      <c r="D430" s="511" t="s">
        <v>12408</v>
      </c>
      <c r="E430" s="163" t="str">
        <f ca="1">INDIRECT("審判データ!"&amp;ADDRESS(MATCH(C430,審判データ!$AH$1:$AH$379,0),55))</f>
        <v>株式会社インフア</v>
      </c>
      <c r="F430" s="43" t="str">
        <f ca="1">INDIRECT("審判データ!"&amp;ADDRESS(MATCH(C430,審判データ!$AH$1:$AH$379,0),56))</f>
        <v>山室　敏之</v>
      </c>
      <c r="G430" s="43" t="str">
        <f ca="1">INDIRECT("審判データ!"&amp;ADDRESS(MATCH(C430,審判データ!$AH$1:$AH$379,0),72))</f>
        <v>CA02441451A;CA02441451C;CN01463284A;CN01233749C;EP1433819A;特開2002-275309;特許03470892;特開2002-356365;特許03597490;特開2002-356366;US2003150361;US6676743;WO2002074862A</v>
      </c>
      <c r="H430" s="43" t="str">
        <f ca="1">INDIRECT("審判データ!"&amp;ADDRESS(MATCH(C430,審判データ!$AH$1:$AH$379,0),41))</f>
        <v>C04B 33/13;G09B 19/10</v>
      </c>
      <c r="I430" s="43" t="str">
        <f ca="1">INDIRECT("審判データ!"&amp;ADDRESS(MATCH(C430,審判データ!$AH$1:$AH$379,0),49))</f>
        <v>G09B  19/10@AFI(JP);C04B  33/13@ALI(JP);C08J   3/20@ALI(JP);C08K   7/22@ALI(JP);C08L 101/00@ALI(JP)</v>
      </c>
      <c r="J430" s="43" t="str">
        <f ca="1">INDIRECT("審判データ!"&amp;ADDRESS(MATCH(C430,審判データ!$AH$1:$AH$379,0),51))</f>
        <v>G09B 19/10        D;C04B 33/13        P;C08L101:00;C08J  3/20        B;C08L101/00;C08K  7/22</v>
      </c>
      <c r="K430" s="43" t="str">
        <f ca="1">INDIRECT("審判データ!"&amp;ADDRESS(MATCH(C430,審判データ!$AH$1:$AH$379,0),53))</f>
        <v>4J002 BD101;4J002 BG101;4J002 BF021;4J002 BG061;4J002 AH001;4J002 FA041;4J002 FA101;4J002 AB035;4J002 BF025;4J002 DJ006;4J002 DJ036;4J002 DM006;4J002 DL007;4J002 FA107;4J002 FD098;4J002 GT00;4F070 AA22;4F070 AA28;4F070 AA32;4F070 DC03</v>
      </c>
      <c r="L430" s="711"/>
      <c r="M430" s="707"/>
      <c r="N430" s="712"/>
      <c r="O430" s="713"/>
      <c r="P430" s="714"/>
      <c r="Q430" s="706"/>
      <c r="R430" s="707"/>
      <c r="S430" s="706" t="str">
        <f>IF(OR(LEFT(R430)="特",LEFT(R430)="実"),VLOOKUP(R430,'証拠（JP特許）'!$B$2:$D$299,2,FALSE),IF(AND(OR(LEFT(R430,2)="US",LEFT(R430,2)="WO",LEFT(R430,2)="GB",LEFT(R430,2)="EP",LEFT(R430,2)="DE"),OR(MID(R430,3,1)="1",MID(R430,3,1)="2",MID(R430,3,1)="3",MID(R430,3,1)="4",MID(R430,3,1)="5",MID(R430,3,1)="6",MID(R430,3,1)="7",MID(R430,3,1)="8",MID(R430,3,1)="9",MID(R430,3,1)="0")),VLOOKUP(R430,'証拠（WW特許）'!$B$2:$C$90,2,FALSE),"_"))</f>
        <v>_</v>
      </c>
      <c r="T430" s="707" t="str">
        <f>IF(OR(LEFT(R430)="特",LEFT(R430)="実"),VLOOKUP(R430,'証拠（JP特許）'!$B$2:$E$299,4,FALSE),"_")</f>
        <v>_</v>
      </c>
      <c r="U430" s="707"/>
      <c r="V430" s="706"/>
      <c r="W430" s="708" t="str">
        <f t="shared" si="27"/>
        <v/>
      </c>
      <c r="X430" s="709"/>
      <c r="Y430" s="709" t="str">
        <f t="shared" si="28"/>
        <v/>
      </c>
      <c r="Z430" s="91" t="str">
        <f ca="1">IF(OR(LEFT(R430)="特",LEFT(R430)="実",AND(OR(LEFT(R430,2)="US",LEFT(R430,2)="WO",LEFT(R430,2)="GB",LEFT(R430,2)="EP",LEFT(R430,2)="DE"),OR(MID(R430,3,1)="1",MID(R430,3,1)="2",MID(R430,3,1)="3",MID(R430,3,1)="4",MID(R430,3,1)="5",MID(R430,3,1)="6",MID(R430,3,1)="7",MID(R430,3,1)="8",MID(R430,3,1)="9",MID(R430,3,1)="0",))),IF(COUNTIF(INDIRECT("拒絶理由・拒絶査定・異議申立!"&amp;ADDRESS(MATCH(C430,拒絶理由・拒絶査定・異議申立!B$1:B$1000,0),3)&amp;":"&amp;ADDRESS(MATCH(C430,拒絶理由・拒絶査定・異議申立!B$1:B$1000,0),50)),R430)+COUNTIF(INDIRECT("拒絶理由・拒絶査定・異議申立!"&amp;ADDRESS(MATCH(C430,拒絶理由・拒絶査定・異議申立!B$1:B$1000,0),3)&amp;":"&amp;ADDRESS(MATCH(C430,拒絶理由・拒絶査定・異議申立!B$1:B$1000,0),50)),T430)&gt;0,"Yes","No"),"")</f>
        <v/>
      </c>
      <c r="AA430" s="92" t="str">
        <f ca="1">IF(OR(LEFT(R430)="特",LEFT(R430)="実",AND(OR(LEFT(R430,2)="US",LEFT(R430,2)="WO",LEFT(R430,2)="GB",LEFT(R430,2)="EP",LEFT(R430,2)="DE"),OR(MID(R430,3,1)="1",MID(R430,3,1)="2",MID(R430,3,1)="3",MID(R430,3,1)="4",MID(R430,3,1)="5",MID(R430,3,1)="6",MID(R430,3,1)="7",MID(R430,3,1)="8",MID(R430,3,1)="9",MID(R430,3,1)="0",))),IF(COUNTIF(INDIRECT("先行技術調査・登録査定!"&amp;ADDRESS(MATCH(C430,先行技術調査・登録査定!B$1:B$1000,0),3)&amp;":"&amp;ADDRESS(MATCH(C430,先行技術調査・登録査定!B$1:B$1000,0),49)),R430)+COUNTIF(INDIRECT("先行技術調査・登録査定!"&amp;ADDRESS(MATCH(C430,先行技術調査・登録査定!B$1:B$1000,0),3)&amp;":"&amp;ADDRESS(MATCH(C430,先行技術調査・登録査定!B$1:B$1000,0),49)),T430)&gt;0,"Yes","No"),"")</f>
        <v/>
      </c>
      <c r="AB430" s="169" t="str">
        <f t="shared" ca="1" si="30"/>
        <v/>
      </c>
      <c r="AC430" s="94" t="str">
        <f>IF(OR(LEFT(R430)="特",LEFT(R430)="実",AND(OR(LEFT(R430,2)="US",LEFT(R430,2)="WO",LEFT(R430,2)="GB",LEFT(R430,2)="EP",LEFT(R430,2)="DE"),OR(MID(R430,3,1)="1",MID(R430,3,1)="2",MID(R430,3,1)="3",MID(R430,3,1)="4",MID(R430,3,1)="5",MID(R430,3,1)="6",MID(R430,3,1)="7",MID(R430,3,1)="8",MID(R430,3,1)="9",MID(R430,3,1)="0",))),"",VLOOKUP($C430,非特許文献リスト!$A$2:$C$196,2,FALSE))</f>
        <v/>
      </c>
      <c r="AD430" s="95" t="str">
        <f>IF(OR(LEFT(R430)="特",LEFT(R430)="実",AND(OR(LEFT(R430,2)="US",LEFT(R430,2)="WO",LEFT(R430,2)="GB",LEFT(R430,2)="EP",LEFT(R430,2)="DE"),OR(MID(R430,3,1)="1",MID(R430,3,1)="2",MID(R430,3,1)="3",MID(R430,3,1)="4",MID(R430,3,1)="5",MID(R430,3,1)="6",MID(R430,3,1)="7",MID(R430,3,1)="8",MID(R430,3,1)="9",MID(R430,3,1)="0",))),"",VLOOKUP($C430,非特許文献リスト!$A$2:$C$196,3,FALSE))</f>
        <v/>
      </c>
      <c r="AE430" s="175" t="str">
        <f t="shared" si="29"/>
        <v/>
      </c>
      <c r="AF430" s="176" t="str">
        <f>IF(OR(LEFT(R430)="特",LEFT(R430)="実"),VLOOKUP(R430,'証拠（JP特許）'!$B$2:$AB$299,10,FALSE),IF(AND(OR(LEFT(R430,2)="US",LEFT(R430,2)="WO",LEFT(R430,2)="GB",LEFT(R430,2)="EP",LEFT(R430,2)="DE"),OR(MID(R430,3,1)="1",MID(R430,3,1)="2",MID(R430,3,1)="3",MID(R430,3,1)="4",MID(R430,3,1)="5",MID(R430,3,1)="6",MID(R430,3,1)="7",MID(R430,3,1)="8",MID(R430,3,1)="9",MID(R430,3,1)="0",)),VLOOKUP(R430,'証拠（WW特許）'!$B$2:$M$90,8,FALSE),""))</f>
        <v/>
      </c>
      <c r="AG430" s="176" t="str">
        <f>IF(OR(LEFT(R430)="特",LEFT(R430)="実"),VLOOKUP(R430,'証拠（JP特許）'!$B$2:$AB$299,26,FALSE),IF(AND(OR(LEFT(R430,2)="US",LEFT(R430,2)="WO",LEFT(R430,2)="GB",LEFT(R430,2)="EP",LEFT(R430,2)="DE"),OR(MID(R430,3,1)="1",MID(R430,3,1)="2",MID(R430,3,1)="3",MID(R430,3,1)="4",MID(R430,3,1)="5",MID(R430,3,1)="6",MID(R430,3,1)="7",MID(R430,3,1)="8",MID(R430,3,1)="9",MID(R430,3,1)="0",)),VLOOKUP(R430,'証拠（WW特許）'!$B$2:$M$90,12,FALSE),""))</f>
        <v/>
      </c>
      <c r="AH430" s="58" t="str">
        <f>IF(OR(LEFT(R430)="特",LEFT(R430)="実"),VLOOKUP(R430,'証拠（JP特許）'!$B$2:$X$299,20,FALSE),IF(AND(OR(LEFT(R430,2)="US",LEFT(R430,2)="WO",LEFT(R430,2)="GB",LEFT(R430,2)="EP",LEFT(R430,2)="DE"),OR(MID(R430,3,1)="1",MID(R430,3,1)="2",MID(R430,3,1)="3",MID(R430,3,1)="4",MID(R430,3,1)="5",MID(R430,3,1)="6",MID(R430,3,1)="7",MID(R430,3,1)="8",MID(R430,3,1)="9",MID(R430,3,1)="0",)),VLOOKUP(R430,'証拠（WW特許）'!$B$2:$U$90,20,FALSE),""))</f>
        <v/>
      </c>
      <c r="AI430" s="58" t="str">
        <f>IF(OR(LEFT(R430)="特",LEFT(R430)="実"),VLOOKUP(R430,'証拠（JP特許）'!$B$2:$X$299,21,FALSE),"")</f>
        <v/>
      </c>
      <c r="AJ430" s="58" t="str">
        <f>IF(OR(LEFT(R430)="特",LEFT(R430)="実"),VLOOKUP(R430,'証拠（JP特許）'!$B$2:$X$299,22,FALSE),"")</f>
        <v/>
      </c>
      <c r="AK430" s="59" t="str">
        <f>IF(OR(LEFT(R430)="特",LEFT(R430)="実"),VLOOKUP(R430,'証拠（JP特許）'!$B$2:$X$299,17,FALSE),IF(AND(OR(LEFT(R430,2)="US",LEFT(R430,2)="WO",LEFT(R430,2)="GB",LEFT(R430,2)="EP",LEFT(R430,2)="DE"),OR(MID(R430,3,1)="1",MID(R430,3,1)="2",MID(R430,3,1)="3",MID(R430,3,1)="4",MID(R430,3,1)="5",MID(R430,3,1)="6",MID(R430,3,1)="7",MID(R430,3,1)="8",MID(R430,3,1)="9",MID(R430,3,1)="0",)),VLOOKUP(R430,'証拠（WW特許）'!$B$2:$U$90,16,FALSE),""))</f>
        <v/>
      </c>
      <c r="AL430" s="58"/>
      <c r="AM430" s="58"/>
      <c r="AN430" s="58"/>
      <c r="AO430" s="58" t="str">
        <f ca="1">IF(OR(LEFT(R430)="特",LEFT(R430)="実",AND(OR(LEFT(R430,2)="US",LEFT(R430,2)="WO",LEFT(R430,2)="GB",LEFT(R430,2)="EP",LEFT(R430,2)="DE"),OR(MID(R430,3,1)="1",MID(R430,3,1)="2",MID(R430,3,1)="3",MID(R430,3,1)="4",MID(R430,3,1)="5",MID(R430,3,1)="6",MID(R430,3,1)="7",MID(R430,3,1)="8",MID(R430,3,1)="9",MID(R430,3,1)="0"))),IF(COUNTIF(INDIRECT("発明者引用!"&amp;ADDRESS(MATCH(C430,発明者引用!B$1:B$196,0),4)&amp;":"&amp;ADDRESS(MATCH(C430,発明者引用!B$1:B$196,0),17)),R430)+COUNTIF(INDIRECT("発明者引用!"&amp;ADDRESS(MATCH(C430,発明者引用!B$1:B$196,0),4)&amp;":"&amp;ADDRESS(MATCH(C430,発明者引用!B$1:B$196,0),17)),#REF!)+COUNTIF(INDIRECT("発明者引用!"&amp;ADDRESS(MATCH(C430,発明者引用!B$1:B$196,0),4)&amp;":"&amp;ADDRESS(MATCH(C430,発明者引用!B$1:B$196,0),17)),T430)&gt;0,"Yes","No"),"")</f>
        <v/>
      </c>
      <c r="AP430" s="58" t="str">
        <f ca="1">IF(OR(LEFT(R430)="特",LEFT(R430)="実",AND(OR(LEFT(R430,2)="US",LEFT(R430,2)="WO",LEFT(R430,2)="GB",LEFT(R430,2)="EP",LEFT(R430,2)="DE"),OR(MID(R430,3,1)="1",MID(R430,3,1)="2",MID(R430,3,1)="3",MID(R430,3,1)="4",MID(R430,3,1)="5",MID(R430,3,1)="6",MID(R430,3,1)="7",MID(R430,3,1)="8",MID(R430,3,1)="9",MID(R430,3,1)="0"))),IF(VLOOKUP(C430,ファミリ引用特許WO!$A$2:$B$241,2,FALSE)+VLOOKUP(C430,ファミリ引用文献WO!$A$2:$C$241,3,FALSE)=0,"ISR無し",IF(COUNTIF(INDIRECT("ファミリ引用特許WO!"&amp;ADDRESS(MATCH(C430,ファミリ引用特許WO!$A$2:$A$241,0),1)&amp;":"&amp;ADDRESS(MATCH(C430,ファミリ引用特許WO!$A$2:$A$241,0),19)),R430)+COUNTIF(INDIRECT("ファミリ引用特許WO!"&amp;ADDRESS(MATCH(C430,ファミリ引用特許WO!$A$2:$A$241,0),1)&amp;":"&amp;ADDRESS(MATCH(C430,ファミリ引用特許WO!$A$2:$A$241,0),19)),S430)+COUNTIF(INDIRECT("ファミリ引用特許WO!"&amp;ADDRESS(MATCH(C430,ファミリ引用特許WO!$A$2:$A$241,0),1)&amp;":"&amp;ADDRESS(MATCH(C430,ファミリ引用特許WO!$A$2:$A$241,0),19)),T430)+COUNTIF(INDIRECT("ファミリ引用特許WO!"&amp;ADDRESS(MATCH(C430,ファミリ引用特許WO!$A$2:$A$241,0),1)&amp;":"&amp;ADDRESS(MATCH(C430,ファミリ引用特許WO!$A$2:$A$241,0),19)),W430)+COUNTIF(INDIRECT("ファミリ引用特許WO!"&amp;ADDRESS(MATCH(C430,ファミリ引用特許WO!$A$2:$A$241,0),1)&amp;":"&amp;ADDRESS(MATCH(C430,ファミリ引用特許WO!$A$2:$A$241,0),19)),Y430)&gt;0,"Yes","No")),"")</f>
        <v/>
      </c>
      <c r="AQ430" s="55" t="str">
        <f ca="1">IF(OR(LEFT(R430)="特",LEFT(R430)="実",AND(OR(LEFT(R430,2)="US",LEFT(R430,2)="WO",LEFT(R430,2)="GB",LEFT(R430,2)="EP",LEFT(R430,2)="DE"),OR(MID(R430,3,1)="1",MID(R430,3,1)="2",MID(R430,3,1)="3",MID(R430,3,1)="4",MID(R430,3,1)="5",MID(R430,3,1)="6",MID(R430,3,1)="7",MID(R430,3,1)="8",MID(R430,3,1)="9",MID(R430,3,1)="0"))),IF(VLOOKUP(C430,'ファミリ引用特許表記修正（ex.A2→A）'!$A$2:$B$241,2,FALSE)=0,"family無し",IF(COUNTIF(INDIRECT("'ファミリ引用特許表記修正（ex.A2→A）'!"&amp;ADDRESS(MATCH(C430,'ファミリ引用特許表記修正（ex.A2→A）'!$A$2:$A$241,0),1)&amp;":"&amp;ADDRESS(MATCH(C430,'ファミリ引用特許表記修正（ex.A2→A）'!$A$2:$A$241,0),171)),R430)+COUNTIF(INDIRECT("'ファミリ引用特許表記修正（ex.A2→A）'!"&amp;ADDRESS(MATCH(C430,'ファミリ引用特許表記修正（ex.A2→A）'!$A$2:$A$241,0),1)&amp;":"&amp;ADDRESS(MATCH(C430,'ファミリ引用特許表記修正（ex.A2→A）'!$A$2:$A$241,0),171)),S430)+COUNTIF(INDIRECT("'ファミリ引用特許表記修正（ex.A2→A）'!"&amp;ADDRESS(MATCH(C430,'ファミリ引用特許表記修正（ex.A2→A）'!$A$2:$A$241,0),1)&amp;":"&amp;ADDRESS(MATCH(C430,'ファミリ引用特許表記修正（ex.A2→A）'!$A$2:$A$241,0),171)),T430)+COUNTIF(INDIRECT("'ファミリ引用特許表記修正（ex.A2→A）'!"&amp;ADDRESS(MATCH(C430,'ファミリ引用特許表記修正（ex.A2→A）'!$A$2:$A$241,0),1)&amp;":"&amp;ADDRESS(MATCH(C430,'ファミリ引用特許表記修正（ex.A2→A）'!$A$2:$A$241,0),171)),W430)+COUNTIF(INDIRECT("'ファミリ引用特許表記修正（ex.A2→A）'!"&amp;ADDRESS(MATCH(C430,'ファミリ引用特許表記修正（ex.A2→A）'!$A$2:$A$241,0),1)&amp;":"&amp;ADDRESS(MATCH(C430,'ファミリ引用特許表記修正（ex.A2→A）'!$A$2:$A$241,0),171)),Y430)&gt;0,"Yes","No")),"")</f>
        <v/>
      </c>
      <c r="AR430" s="193" t="str">
        <f>IF(OR(LEFT(R430)="特",LEFT(R430)="実",AND(OR(LEFT(R430,2)="US",LEFT(R430,2)="WO",LEFT(R430,2)="GB",LEFT(R430,2)="EP",LEFT(R430,2)="DE"),OR(MID(R430,3,1)="1",MID(R430,3,1)="2",MID(R430,3,1)="3",MID(R430,3,1)="4",MID(R430,3,1)="5",MID(R430,3,1)="6",MID(R430,3,1)="7",MID(R430,3,1)="8",MID(R430,3,1)="9",MID(R430,3,1)="0",))),"",VLOOKUP($C430,ファミリ発明者引用文献!A$3:B$235,2,FALSE))</f>
        <v>,,</v>
      </c>
      <c r="AS430" s="55" t="str">
        <f>VLOOKUP(C430,ファミリ引用文献WO!A$2:B$241,2,FALSE)</f>
        <v/>
      </c>
      <c r="AT430" s="58" t="str">
        <f>VLOOKUP(C430,ファミリ引用文献!A$3:B$242,2,FALSE)</f>
        <v>PATENT ABSTRACTS OF JAPAN vol. 018, no. 371 (C-1224), 13 July 1994 (1994-07-13) &amp; JP 06 100350 A (ISUZU MOTORS LTD), 12 April 1994 (1994-04-12)/English Language Abstract of JP 10-268755./English Language Abstract of JP 59-50615./PATENT ABSTRACTS OF JAPAN vol. 1999, no. 13, 30 November 1999 (1999-11-30) &amp; JP 11 209156 A (PAJIKO:KK), 3 August 1999 (1999-08-03)/English Language Abstract of JP 2001-234081./English Language Abstract of JP 10-319834./English Language Abstract of JP 57-16356./English Language Abstract of JP 51-893./English Language Abstract of JP 2-123390./English Language Abstract of JP 11-209156.///0/0/0/0/0/0/0/0/0/0/0/0/0/0/0/0/0/0/0/0/0/0/0/0/0/0/0/0/0/0/0/0/0/0/0/0/0/0/0/0/0/0/0/0/0/0/0/0/0/0/0/0/0/0/0/0/0/0/0/0/0/0/0/0/0/0/0/0/0/0/0/0/0/0/0/0/0/0/0/0/0/0/0/0/0/0/0/0/0/0/0/0/0/0/0/0/0/0/0/0/0/0/0/0/0/0/0/0/0/0/0/0/0/0/0/0/0/0/0/0/0/0/0/0/0/0/0/0/0/0/0/0/0/0/0/0/0/0/0/0/0/0/0/0/0/0/0/0/0/0/0/0/0/0/0/0/0/0/0/0/0/0/0/0</v>
      </c>
      <c r="AU430" s="58" t="str">
        <f>VLOOKUP(C430,審判データ!AH$2:BT$379,39,FALSE)</f>
        <v>CA02441451A;CA02441451C;CN01463284A;CN01233749C;EP1433819A;特開2002-275309;特許03470892;特開2002-356365;特許03597490;特開2002-356366;US2003150361;US6676743;WO2002074862A</v>
      </c>
      <c r="AV430" s="62" t="str">
        <f ca="1">IF(INDIRECT("審判データ!"&amp;ADDRESS(MATCH(C430,審判データ!$AH$1:$AH$379,0),32))="早期審査の対象とする","早期審査","")</f>
        <v/>
      </c>
      <c r="AW430" s="665" t="str">
        <f t="shared" si="31"/>
        <v/>
      </c>
      <c r="AX430" s="666" t="str">
        <f>IF(LEFT(AE430,3)="日本特",IF(LEFT(C430)="特",VLOOKUP(C430,'本件、証拠文献テーマコード'!G$2:I$376,3,FALSE),VLOOKUP(C430,'本件、証拠文献テーマコード'!B$2:I$376,8,FALSE)),"")</f>
        <v/>
      </c>
      <c r="AY430" s="666" t="str">
        <f>IF(LEFT(AE430,3)="日本特",IF(OR(MID(R430,2,1)="開",MID(R430,2,1)="表",MID(R430,2,1)="登"),VLOOKUP(R430,'本件、証拠文献テーマコード'!C$2:I$379,7,FALSE),VLOOKUP(R430,'本件、証拠文献テーマコード'!G$2:I$379,3,FALSE)),"")</f>
        <v/>
      </c>
      <c r="AZ430" s="54">
        <f ca="1">INDIRECT("審判データ!"&amp;ADDRESS(MATCH(C430,審判データ!$AH$1:$AH$379,0),20))</f>
        <v>2010</v>
      </c>
    </row>
    <row r="431" spans="1:52" x14ac:dyDescent="0.15">
      <c r="A431" s="511" t="s">
        <v>23209</v>
      </c>
      <c r="B431" s="586" t="str">
        <f ca="1">IF(A431="",B430,INDIRECT("審判データ!"&amp;ADDRESS(MATCH(A431,審判データ!$HC$1:$HC$379,0),20))&amp;" / "&amp;INDIRECT("審判データ!"&amp;ADDRESS(MATCH(A431,審判データ!$HC$1:$HC$379,0),21)))</f>
        <v>2010 / 29-2</v>
      </c>
      <c r="C431" s="514">
        <v>3597490</v>
      </c>
      <c r="D431" s="511" t="s">
        <v>12408</v>
      </c>
      <c r="E431" s="163" t="str">
        <f ca="1">INDIRECT("審判データ!"&amp;ADDRESS(MATCH(C431,審判データ!$AH$1:$AH$379,0),55))</f>
        <v>株式会社インフア</v>
      </c>
      <c r="F431" s="43" t="str">
        <f ca="1">INDIRECT("審判データ!"&amp;ADDRESS(MATCH(C431,審判データ!$AH$1:$AH$379,0),56))</f>
        <v>山室　敏之</v>
      </c>
      <c r="G431" s="43" t="str">
        <f ca="1">INDIRECT("審判データ!"&amp;ADDRESS(MATCH(C431,審判データ!$AH$1:$AH$379,0),72))</f>
        <v>CA02441451A;CA02441451C;CN01463284A;CN01233749C;EP1433819A;特開2002-275309;特許03470892;特開2002-356365;特許03597490;特開2002-356366;US2003150361;US6676743;WO2002074862A</v>
      </c>
      <c r="H431" s="43" t="str">
        <f ca="1">INDIRECT("審判データ!"&amp;ADDRESS(MATCH(C431,審判データ!$AH$1:$AH$379,0),41))</f>
        <v>C04B 33/13;G09B 19/10</v>
      </c>
      <c r="I431" s="43" t="str">
        <f ca="1">INDIRECT("審判データ!"&amp;ADDRESS(MATCH(C431,審判データ!$AH$1:$AH$379,0),49))</f>
        <v>G09B  19/10@AFI(JP);C04B  33/13@ALI(JP);C08J   3/20@ALI(JP);C08K   7/22@ALI(JP);C08L 101/00@ALI(JP)</v>
      </c>
      <c r="J431" s="43" t="str">
        <f ca="1">INDIRECT("審判データ!"&amp;ADDRESS(MATCH(C431,審判データ!$AH$1:$AH$379,0),51))</f>
        <v>G09B 19/10        D;C04B 33/13        P;C08L101:00;C08J  3/20        B;C08L101/00;C08K  7/22</v>
      </c>
      <c r="K431" s="43" t="str">
        <f ca="1">INDIRECT("審判データ!"&amp;ADDRESS(MATCH(C431,審判データ!$AH$1:$AH$379,0),53))</f>
        <v>4J002 BD101;4J002 BG101;4J002 BF021;4J002 BG061;4J002 AH001;4J002 FA041;4J002 FA101;4J002 AB035;4J002 BF025;4J002 DJ006;4J002 DJ036;4J002 DM006;4J002 DL007;4J002 FA107;4J002 FD098;4J002 GT00;4F070 AA22;4F070 AA28;4F070 AA32;4F070 DC03</v>
      </c>
      <c r="L431" s="711"/>
      <c r="M431" s="707"/>
      <c r="N431" s="712"/>
      <c r="O431" s="713"/>
      <c r="P431" s="714"/>
      <c r="Q431" s="706"/>
      <c r="R431" s="707"/>
      <c r="S431" s="706" t="str">
        <f>IF(OR(LEFT(R431)="特",LEFT(R431)="実"),VLOOKUP(R431,'証拠（JP特許）'!$B$2:$D$299,2,FALSE),IF(AND(OR(LEFT(R431,2)="US",LEFT(R431,2)="WO",LEFT(R431,2)="GB",LEFT(R431,2)="EP",LEFT(R431,2)="DE"),OR(MID(R431,3,1)="1",MID(R431,3,1)="2",MID(R431,3,1)="3",MID(R431,3,1)="4",MID(R431,3,1)="5",MID(R431,3,1)="6",MID(R431,3,1)="7",MID(R431,3,1)="8",MID(R431,3,1)="9",MID(R431,3,1)="0")),VLOOKUP(R431,'証拠（WW特許）'!$B$2:$C$90,2,FALSE),"_"))</f>
        <v>_</v>
      </c>
      <c r="T431" s="707" t="str">
        <f>IF(OR(LEFT(R431)="特",LEFT(R431)="実"),VLOOKUP(R431,'証拠（JP特許）'!$B$2:$E$299,4,FALSE),"_")</f>
        <v>_</v>
      </c>
      <c r="U431" s="707"/>
      <c r="V431" s="706"/>
      <c r="W431" s="708" t="str">
        <f t="shared" si="27"/>
        <v/>
      </c>
      <c r="X431" s="709"/>
      <c r="Y431" s="709" t="str">
        <f t="shared" si="28"/>
        <v/>
      </c>
      <c r="Z431" s="91" t="str">
        <f ca="1">IF(OR(LEFT(R431)="特",LEFT(R431)="実",AND(OR(LEFT(R431,2)="US",LEFT(R431,2)="WO",LEFT(R431,2)="GB",LEFT(R431,2)="EP",LEFT(R431,2)="DE"),OR(MID(R431,3,1)="1",MID(R431,3,1)="2",MID(R431,3,1)="3",MID(R431,3,1)="4",MID(R431,3,1)="5",MID(R431,3,1)="6",MID(R431,3,1)="7",MID(R431,3,1)="8",MID(R431,3,1)="9",MID(R431,3,1)="0",))),IF(COUNTIF(INDIRECT("拒絶理由・拒絶査定・異議申立!"&amp;ADDRESS(MATCH(C431,拒絶理由・拒絶査定・異議申立!B$1:B$1000,0),3)&amp;":"&amp;ADDRESS(MATCH(C431,拒絶理由・拒絶査定・異議申立!B$1:B$1000,0),50)),R431)+COUNTIF(INDIRECT("拒絶理由・拒絶査定・異議申立!"&amp;ADDRESS(MATCH(C431,拒絶理由・拒絶査定・異議申立!B$1:B$1000,0),3)&amp;":"&amp;ADDRESS(MATCH(C431,拒絶理由・拒絶査定・異議申立!B$1:B$1000,0),50)),T431)&gt;0,"Yes","No"),"")</f>
        <v/>
      </c>
      <c r="AA431" s="92" t="str">
        <f ca="1">IF(OR(LEFT(R431)="特",LEFT(R431)="実",AND(OR(LEFT(R431,2)="US",LEFT(R431,2)="WO",LEFT(R431,2)="GB",LEFT(R431,2)="EP",LEFT(R431,2)="DE"),OR(MID(R431,3,1)="1",MID(R431,3,1)="2",MID(R431,3,1)="3",MID(R431,3,1)="4",MID(R431,3,1)="5",MID(R431,3,1)="6",MID(R431,3,1)="7",MID(R431,3,1)="8",MID(R431,3,1)="9",MID(R431,3,1)="0",))),IF(COUNTIF(INDIRECT("先行技術調査・登録査定!"&amp;ADDRESS(MATCH(C431,先行技術調査・登録査定!B$1:B$1000,0),3)&amp;":"&amp;ADDRESS(MATCH(C431,先行技術調査・登録査定!B$1:B$1000,0),49)),R431)+COUNTIF(INDIRECT("先行技術調査・登録査定!"&amp;ADDRESS(MATCH(C431,先行技術調査・登録査定!B$1:B$1000,0),3)&amp;":"&amp;ADDRESS(MATCH(C431,先行技術調査・登録査定!B$1:B$1000,0),49)),T431)&gt;0,"Yes","No"),"")</f>
        <v/>
      </c>
      <c r="AB431" s="169" t="str">
        <f t="shared" ca="1" si="30"/>
        <v/>
      </c>
      <c r="AC431" s="94" t="str">
        <f>IF(OR(LEFT(R431)="特",LEFT(R431)="実",AND(OR(LEFT(R431,2)="US",LEFT(R431,2)="WO",LEFT(R431,2)="GB",LEFT(R431,2)="EP",LEFT(R431,2)="DE"),OR(MID(R431,3,1)="1",MID(R431,3,1)="2",MID(R431,3,1)="3",MID(R431,3,1)="4",MID(R431,3,1)="5",MID(R431,3,1)="6",MID(R431,3,1)="7",MID(R431,3,1)="8",MID(R431,3,1)="9",MID(R431,3,1)="0",))),"",VLOOKUP($C431,非特許文献リスト!$A$2:$C$196,2,FALSE))</f>
        <v/>
      </c>
      <c r="AD431" s="95" t="str">
        <f>IF(OR(LEFT(R431)="特",LEFT(R431)="実",AND(OR(LEFT(R431,2)="US",LEFT(R431,2)="WO",LEFT(R431,2)="GB",LEFT(R431,2)="EP",LEFT(R431,2)="DE"),OR(MID(R431,3,1)="1",MID(R431,3,1)="2",MID(R431,3,1)="3",MID(R431,3,1)="4",MID(R431,3,1)="5",MID(R431,3,1)="6",MID(R431,3,1)="7",MID(R431,3,1)="8",MID(R431,3,1)="9",MID(R431,3,1)="0",))),"",VLOOKUP($C431,非特許文献リスト!$A$2:$C$196,3,FALSE))</f>
        <v/>
      </c>
      <c r="AE431" s="175" t="str">
        <f t="shared" si="29"/>
        <v/>
      </c>
      <c r="AF431" s="176" t="str">
        <f>IF(OR(LEFT(R431)="特",LEFT(R431)="実"),VLOOKUP(R431,'証拠（JP特許）'!$B$2:$AB$299,10,FALSE),IF(AND(OR(LEFT(R431,2)="US",LEFT(R431,2)="WO",LEFT(R431,2)="GB",LEFT(R431,2)="EP",LEFT(R431,2)="DE"),OR(MID(R431,3,1)="1",MID(R431,3,1)="2",MID(R431,3,1)="3",MID(R431,3,1)="4",MID(R431,3,1)="5",MID(R431,3,1)="6",MID(R431,3,1)="7",MID(R431,3,1)="8",MID(R431,3,1)="9",MID(R431,3,1)="0",)),VLOOKUP(R431,'証拠（WW特許）'!$B$2:$M$90,8,FALSE),""))</f>
        <v/>
      </c>
      <c r="AG431" s="176" t="str">
        <f>IF(OR(LEFT(R431)="特",LEFT(R431)="実"),VLOOKUP(R431,'証拠（JP特許）'!$B$2:$AB$299,26,FALSE),IF(AND(OR(LEFT(R431,2)="US",LEFT(R431,2)="WO",LEFT(R431,2)="GB",LEFT(R431,2)="EP",LEFT(R431,2)="DE"),OR(MID(R431,3,1)="1",MID(R431,3,1)="2",MID(R431,3,1)="3",MID(R431,3,1)="4",MID(R431,3,1)="5",MID(R431,3,1)="6",MID(R431,3,1)="7",MID(R431,3,1)="8",MID(R431,3,1)="9",MID(R431,3,1)="0",)),VLOOKUP(R431,'証拠（WW特許）'!$B$2:$M$90,12,FALSE),""))</f>
        <v/>
      </c>
      <c r="AH431" s="58" t="str">
        <f>IF(OR(LEFT(R431)="特",LEFT(R431)="実"),VLOOKUP(R431,'証拠（JP特許）'!$B$2:$X$299,20,FALSE),IF(AND(OR(LEFT(R431,2)="US",LEFT(R431,2)="WO",LEFT(R431,2)="GB",LEFT(R431,2)="EP",LEFT(R431,2)="DE"),OR(MID(R431,3,1)="1",MID(R431,3,1)="2",MID(R431,3,1)="3",MID(R431,3,1)="4",MID(R431,3,1)="5",MID(R431,3,1)="6",MID(R431,3,1)="7",MID(R431,3,1)="8",MID(R431,3,1)="9",MID(R431,3,1)="0",)),VLOOKUP(R431,'証拠（WW特許）'!$B$2:$U$90,20,FALSE),""))</f>
        <v/>
      </c>
      <c r="AI431" s="58" t="str">
        <f>IF(OR(LEFT(R431)="特",LEFT(R431)="実"),VLOOKUP(R431,'証拠（JP特許）'!$B$2:$X$299,21,FALSE),"")</f>
        <v/>
      </c>
      <c r="AJ431" s="58" t="str">
        <f>IF(OR(LEFT(R431)="特",LEFT(R431)="実"),VLOOKUP(R431,'証拠（JP特許）'!$B$2:$X$299,22,FALSE),"")</f>
        <v/>
      </c>
      <c r="AK431" s="59" t="str">
        <f>IF(OR(LEFT(R431)="特",LEFT(R431)="実"),VLOOKUP(R431,'証拠（JP特許）'!$B$2:$X$299,17,FALSE),IF(AND(OR(LEFT(R431,2)="US",LEFT(R431,2)="WO",LEFT(R431,2)="GB",LEFT(R431,2)="EP",LEFT(R431,2)="DE"),OR(MID(R431,3,1)="1",MID(R431,3,1)="2",MID(R431,3,1)="3",MID(R431,3,1)="4",MID(R431,3,1)="5",MID(R431,3,1)="6",MID(R431,3,1)="7",MID(R431,3,1)="8",MID(R431,3,1)="9",MID(R431,3,1)="0",)),VLOOKUP(R431,'証拠（WW特許）'!$B$2:$U$90,16,FALSE),""))</f>
        <v/>
      </c>
      <c r="AL431" s="58"/>
      <c r="AM431" s="58"/>
      <c r="AN431" s="58"/>
      <c r="AO431" s="58" t="str">
        <f ca="1">IF(OR(LEFT(R431)="特",LEFT(R431)="実",AND(OR(LEFT(R431,2)="US",LEFT(R431,2)="WO",LEFT(R431,2)="GB",LEFT(R431,2)="EP",LEFT(R431,2)="DE"),OR(MID(R431,3,1)="1",MID(R431,3,1)="2",MID(R431,3,1)="3",MID(R431,3,1)="4",MID(R431,3,1)="5",MID(R431,3,1)="6",MID(R431,3,1)="7",MID(R431,3,1)="8",MID(R431,3,1)="9",MID(R431,3,1)="0"))),IF(COUNTIF(INDIRECT("発明者引用!"&amp;ADDRESS(MATCH(C431,発明者引用!B$1:B$196,0),4)&amp;":"&amp;ADDRESS(MATCH(C431,発明者引用!B$1:B$196,0),17)),R431)+COUNTIF(INDIRECT("発明者引用!"&amp;ADDRESS(MATCH(C431,発明者引用!B$1:B$196,0),4)&amp;":"&amp;ADDRESS(MATCH(C431,発明者引用!B$1:B$196,0),17)),#REF!)+COUNTIF(INDIRECT("発明者引用!"&amp;ADDRESS(MATCH(C431,発明者引用!B$1:B$196,0),4)&amp;":"&amp;ADDRESS(MATCH(C431,発明者引用!B$1:B$196,0),17)),T431)&gt;0,"Yes","No"),"")</f>
        <v/>
      </c>
      <c r="AP431" s="58" t="str">
        <f ca="1">IF(OR(LEFT(R431)="特",LEFT(R431)="実",AND(OR(LEFT(R431,2)="US",LEFT(R431,2)="WO",LEFT(R431,2)="GB",LEFT(R431,2)="EP",LEFT(R431,2)="DE"),OR(MID(R431,3,1)="1",MID(R431,3,1)="2",MID(R431,3,1)="3",MID(R431,3,1)="4",MID(R431,3,1)="5",MID(R431,3,1)="6",MID(R431,3,1)="7",MID(R431,3,1)="8",MID(R431,3,1)="9",MID(R431,3,1)="0"))),IF(VLOOKUP(C431,ファミリ引用特許WO!$A$2:$B$241,2,FALSE)+VLOOKUP(C431,ファミリ引用文献WO!$A$2:$C$241,3,FALSE)=0,"ISR無し",IF(COUNTIF(INDIRECT("ファミリ引用特許WO!"&amp;ADDRESS(MATCH(C431,ファミリ引用特許WO!$A$2:$A$241,0),1)&amp;":"&amp;ADDRESS(MATCH(C431,ファミリ引用特許WO!$A$2:$A$241,0),19)),R431)+COUNTIF(INDIRECT("ファミリ引用特許WO!"&amp;ADDRESS(MATCH(C431,ファミリ引用特許WO!$A$2:$A$241,0),1)&amp;":"&amp;ADDRESS(MATCH(C431,ファミリ引用特許WO!$A$2:$A$241,0),19)),S431)+COUNTIF(INDIRECT("ファミリ引用特許WO!"&amp;ADDRESS(MATCH(C431,ファミリ引用特許WO!$A$2:$A$241,0),1)&amp;":"&amp;ADDRESS(MATCH(C431,ファミリ引用特許WO!$A$2:$A$241,0),19)),T431)+COUNTIF(INDIRECT("ファミリ引用特許WO!"&amp;ADDRESS(MATCH(C431,ファミリ引用特許WO!$A$2:$A$241,0),1)&amp;":"&amp;ADDRESS(MATCH(C431,ファミリ引用特許WO!$A$2:$A$241,0),19)),W431)+COUNTIF(INDIRECT("ファミリ引用特許WO!"&amp;ADDRESS(MATCH(C431,ファミリ引用特許WO!$A$2:$A$241,0),1)&amp;":"&amp;ADDRESS(MATCH(C431,ファミリ引用特許WO!$A$2:$A$241,0),19)),Y431)&gt;0,"Yes","No")),"")</f>
        <v/>
      </c>
      <c r="AQ431" s="55" t="str">
        <f ca="1">IF(OR(LEFT(R431)="特",LEFT(R431)="実",AND(OR(LEFT(R431,2)="US",LEFT(R431,2)="WO",LEFT(R431,2)="GB",LEFT(R431,2)="EP",LEFT(R431,2)="DE"),OR(MID(R431,3,1)="1",MID(R431,3,1)="2",MID(R431,3,1)="3",MID(R431,3,1)="4",MID(R431,3,1)="5",MID(R431,3,1)="6",MID(R431,3,1)="7",MID(R431,3,1)="8",MID(R431,3,1)="9",MID(R431,3,1)="0"))),IF(VLOOKUP(C431,'ファミリ引用特許表記修正（ex.A2→A）'!$A$2:$B$241,2,FALSE)=0,"family無し",IF(COUNTIF(INDIRECT("'ファミリ引用特許表記修正（ex.A2→A）'!"&amp;ADDRESS(MATCH(C431,'ファミリ引用特許表記修正（ex.A2→A）'!$A$2:$A$241,0),1)&amp;":"&amp;ADDRESS(MATCH(C431,'ファミリ引用特許表記修正（ex.A2→A）'!$A$2:$A$241,0),171)),R431)+COUNTIF(INDIRECT("'ファミリ引用特許表記修正（ex.A2→A）'!"&amp;ADDRESS(MATCH(C431,'ファミリ引用特許表記修正（ex.A2→A）'!$A$2:$A$241,0),1)&amp;":"&amp;ADDRESS(MATCH(C431,'ファミリ引用特許表記修正（ex.A2→A）'!$A$2:$A$241,0),171)),S431)+COUNTIF(INDIRECT("'ファミリ引用特許表記修正（ex.A2→A）'!"&amp;ADDRESS(MATCH(C431,'ファミリ引用特許表記修正（ex.A2→A）'!$A$2:$A$241,0),1)&amp;":"&amp;ADDRESS(MATCH(C431,'ファミリ引用特許表記修正（ex.A2→A）'!$A$2:$A$241,0),171)),T431)+COUNTIF(INDIRECT("'ファミリ引用特許表記修正（ex.A2→A）'!"&amp;ADDRESS(MATCH(C431,'ファミリ引用特許表記修正（ex.A2→A）'!$A$2:$A$241,0),1)&amp;":"&amp;ADDRESS(MATCH(C431,'ファミリ引用特許表記修正（ex.A2→A）'!$A$2:$A$241,0),171)),W431)+COUNTIF(INDIRECT("'ファミリ引用特許表記修正（ex.A2→A）'!"&amp;ADDRESS(MATCH(C431,'ファミリ引用特許表記修正（ex.A2→A）'!$A$2:$A$241,0),1)&amp;":"&amp;ADDRESS(MATCH(C431,'ファミリ引用特許表記修正（ex.A2→A）'!$A$2:$A$241,0),171)),Y431)&gt;0,"Yes","No")),"")</f>
        <v/>
      </c>
      <c r="AR431" s="193" t="str">
        <f>IF(OR(LEFT(R431)="特",LEFT(R431)="実",AND(OR(LEFT(R431,2)="US",LEFT(R431,2)="WO",LEFT(R431,2)="GB",LEFT(R431,2)="EP",LEFT(R431,2)="DE"),OR(MID(R431,3,1)="1",MID(R431,3,1)="2",MID(R431,3,1)="3",MID(R431,3,1)="4",MID(R431,3,1)="5",MID(R431,3,1)="6",MID(R431,3,1)="7",MID(R431,3,1)="8",MID(R431,3,1)="9",MID(R431,3,1)="0",))),"",VLOOKUP($C431,ファミリ発明者引用文献!A$3:B$235,2,FALSE))</f>
        <v>,,</v>
      </c>
      <c r="AS431" s="55" t="str">
        <f>VLOOKUP(C431,ファミリ引用文献WO!A$2:B$241,2,FALSE)</f>
        <v/>
      </c>
      <c r="AT431" s="58" t="str">
        <f>VLOOKUP(C431,ファミリ引用文献!A$3:B$242,2,FALSE)</f>
        <v>PATENT ABSTRACTS OF JAPAN vol. 018, no. 371 (C-1224), 13 July 1994 (1994-07-13) &amp; JP 06 100350 A (ISUZU MOTORS LTD), 12 April 1994 (1994-04-12)/English Language Abstract of JP 10-268755./English Language Abstract of JP 59-50615./PATENT ABSTRACTS OF JAPAN vol. 1999, no. 13, 30 November 1999 (1999-11-30) &amp; JP 11 209156 A (PAJIKO:KK), 3 August 1999 (1999-08-03)/English Language Abstract of JP 2001-234081./English Language Abstract of JP 10-319834./English Language Abstract of JP 57-16356./English Language Abstract of JP 51-893./English Language Abstract of JP 2-123390./English Language Abstract of JP 11-209156.///0/0/0/0/0/0/0/0/0/0/0/0/0/0/0/0/0/0/0/0/0/0/0/0/0/0/0/0/0/0/0/0/0/0/0/0/0/0/0/0/0/0/0/0/0/0/0/0/0/0/0/0/0/0/0/0/0/0/0/0/0/0/0/0/0/0/0/0/0/0/0/0/0/0/0/0/0/0/0/0/0/0/0/0/0/0/0/0/0/0/0/0/0/0/0/0/0/0/0/0/0/0/0/0/0/0/0/0/0/0/0/0/0/0/0/0/0/0/0/0/0/0/0/0/0/0/0/0/0/0/0/0/0/0/0/0/0/0/0/0/0/0/0/0/0/0/0/0/0/0/0/0/0/0/0/0/0/0/0/0/0/0/0/0</v>
      </c>
      <c r="AU431" s="58" t="str">
        <f>VLOOKUP(C431,審判データ!AH$2:BT$379,39,FALSE)</f>
        <v>CA02441451A;CA02441451C;CN01463284A;CN01233749C;EP1433819A;特開2002-275309;特許03470892;特開2002-356365;特許03597490;特開2002-356366;US2003150361;US6676743;WO2002074862A</v>
      </c>
      <c r="AV431" s="62" t="str">
        <f ca="1">IF(INDIRECT("審判データ!"&amp;ADDRESS(MATCH(C431,審判データ!$AH$1:$AH$379,0),32))="早期審査の対象とする","早期審査","")</f>
        <v/>
      </c>
      <c r="AW431" s="665" t="str">
        <f t="shared" si="31"/>
        <v/>
      </c>
      <c r="AX431" s="666" t="str">
        <f>IF(LEFT(AE431,3)="日本特",IF(LEFT(C431)="特",VLOOKUP(C431,'本件、証拠文献テーマコード'!G$2:I$376,3,FALSE),VLOOKUP(C431,'本件、証拠文献テーマコード'!B$2:I$376,8,FALSE)),"")</f>
        <v/>
      </c>
      <c r="AY431" s="666" t="str">
        <f>IF(LEFT(AE431,3)="日本特",IF(OR(MID(R431,2,1)="開",MID(R431,2,1)="表",MID(R431,2,1)="登"),VLOOKUP(R431,'本件、証拠文献テーマコード'!C$2:I$379,7,FALSE),VLOOKUP(R431,'本件、証拠文献テーマコード'!G$2:I$379,3,FALSE)),"")</f>
        <v/>
      </c>
      <c r="AZ431" s="54">
        <f ca="1">INDIRECT("審判データ!"&amp;ADDRESS(MATCH(C431,審判データ!$AH$1:$AH$379,0),20))</f>
        <v>2010</v>
      </c>
    </row>
    <row r="432" spans="1:52" x14ac:dyDescent="0.15">
      <c r="A432" s="511" t="s">
        <v>23210</v>
      </c>
      <c r="B432" s="586" t="str">
        <f ca="1">IF(A432="",B431,INDIRECT("審判データ!"&amp;ADDRESS(MATCH(A432,審判データ!$HC$1:$HC$379,0),20))&amp;" / "&amp;INDIRECT("審判データ!"&amp;ADDRESS(MATCH(A432,審判データ!$HC$1:$HC$379,0),21)))</f>
        <v>2010 / 29-2</v>
      </c>
      <c r="C432" s="514">
        <v>4170606</v>
      </c>
      <c r="D432" s="511" t="s">
        <v>1596</v>
      </c>
      <c r="E432" s="163" t="str">
        <f ca="1">INDIRECT("審判データ!"&amp;ADDRESS(MATCH(C432,審判データ!$AH$1:$AH$379,0),55))</f>
        <v>株式会社ユニバーサルエンターテインメント</v>
      </c>
      <c r="F432" s="43" t="str">
        <f ca="1">INDIRECT("審判データ!"&amp;ADDRESS(MATCH(C432,審判データ!$AH$1:$AH$379,0),56))</f>
        <v>関根　康行;中村　亮二</v>
      </c>
      <c r="G432" s="43" t="str">
        <f ca="1">INDIRECT("審判データ!"&amp;ADDRESS(MATCH(C432,審判データ!$AH$1:$AH$379,0),72))</f>
        <v>特開2003-019246;特許04170606;特開2005-095688;特開2005-095689;特開2005-125109;特許04735940;特開2005-095690</v>
      </c>
      <c r="H432" s="43" t="str">
        <f ca="1">INDIRECT("審判データ!"&amp;ADDRESS(MATCH(C432,審判データ!$AH$1:$AH$379,0),41))</f>
        <v>A63F  5/04    512;A63F  5/04    514</v>
      </c>
      <c r="I432" s="43" t="str">
        <f ca="1">INDIRECT("審判データ!"&amp;ADDRESS(MATCH(C432,審判データ!$AH$1:$AH$379,0),49))</f>
        <v>A63F   5/04@AFI(JP)</v>
      </c>
      <c r="J432" s="43" t="str">
        <f ca="1">INDIRECT("審判データ!"&amp;ADDRESS(MATCH(C432,審判データ!$AH$1:$AH$379,0),51))</f>
        <v>A63F  5/04    512 F;A63F  5/04    514 E;A63F  5/04    514 G</v>
      </c>
      <c r="K432" s="43" t="str">
        <f ca="1">INDIRECT("審判データ!"&amp;ADDRESS(MATCH(C432,審判データ!$AH$1:$AH$379,0),53))</f>
        <v>2C082 AA02;2C082 CA02;2C082 CD03;2C082 CC01;2C082 CC12;2C082 CD06;2C082 BB80;2C082 CD12;2C082 CD20;2C082 CB04;2C082 CB23;2C082 CB33;2C082 AB08;2C082 DA52;2C082 DA54;2C082 BA02;2C082 BA22;2C082 DA63;2C082 CA24;2C082 CE03;2C082 CC37;2C082 BB02;2C082 BB23;2C082 BB83;2C082 BB94;2C082 CB49;2C082 AB25;2C082 BB16;2C082 BB96</v>
      </c>
      <c r="L432" s="711"/>
      <c r="M432" s="707"/>
      <c r="N432" s="712"/>
      <c r="O432" s="713"/>
      <c r="P432" s="714"/>
      <c r="Q432" s="706"/>
      <c r="R432" s="707"/>
      <c r="S432" s="706" t="str">
        <f>IF(OR(LEFT(R432)="特",LEFT(R432)="実"),VLOOKUP(R432,'証拠（JP特許）'!$B$2:$D$299,2,FALSE),IF(AND(OR(LEFT(R432,2)="US",LEFT(R432,2)="WO",LEFT(R432,2)="GB",LEFT(R432,2)="EP",LEFT(R432,2)="DE"),OR(MID(R432,3,1)="1",MID(R432,3,1)="2",MID(R432,3,1)="3",MID(R432,3,1)="4",MID(R432,3,1)="5",MID(R432,3,1)="6",MID(R432,3,1)="7",MID(R432,3,1)="8",MID(R432,3,1)="9",MID(R432,3,1)="0")),VLOOKUP(R432,'証拠（WW特許）'!$B$2:$C$90,2,FALSE),"_"))</f>
        <v>_</v>
      </c>
      <c r="T432" s="707" t="str">
        <f>IF(OR(LEFT(R432)="特",LEFT(R432)="実"),VLOOKUP(R432,'証拠（JP特許）'!$B$2:$E$299,4,FALSE),"_")</f>
        <v>_</v>
      </c>
      <c r="U432" s="707"/>
      <c r="V432" s="706"/>
      <c r="W432" s="708" t="str">
        <f t="shared" si="27"/>
        <v/>
      </c>
      <c r="X432" s="709"/>
      <c r="Y432" s="709" t="str">
        <f t="shared" si="28"/>
        <v/>
      </c>
      <c r="Z432" s="91" t="str">
        <f ca="1">IF(OR(LEFT(R432)="特",LEFT(R432)="実",AND(OR(LEFT(R432,2)="US",LEFT(R432,2)="WO",LEFT(R432,2)="GB",LEFT(R432,2)="EP",LEFT(R432,2)="DE"),OR(MID(R432,3,1)="1",MID(R432,3,1)="2",MID(R432,3,1)="3",MID(R432,3,1)="4",MID(R432,3,1)="5",MID(R432,3,1)="6",MID(R432,3,1)="7",MID(R432,3,1)="8",MID(R432,3,1)="9",MID(R432,3,1)="0",))),IF(COUNTIF(INDIRECT("拒絶理由・拒絶査定・異議申立!"&amp;ADDRESS(MATCH(C432,拒絶理由・拒絶査定・異議申立!B$1:B$1000,0),3)&amp;":"&amp;ADDRESS(MATCH(C432,拒絶理由・拒絶査定・異議申立!B$1:B$1000,0),50)),R432)+COUNTIF(INDIRECT("拒絶理由・拒絶査定・異議申立!"&amp;ADDRESS(MATCH(C432,拒絶理由・拒絶査定・異議申立!B$1:B$1000,0),3)&amp;":"&amp;ADDRESS(MATCH(C432,拒絶理由・拒絶査定・異議申立!B$1:B$1000,0),50)),T432)&gt;0,"Yes","No"),"")</f>
        <v/>
      </c>
      <c r="AA432" s="92" t="str">
        <f ca="1">IF(OR(LEFT(R432)="特",LEFT(R432)="実",AND(OR(LEFT(R432,2)="US",LEFT(R432,2)="WO",LEFT(R432,2)="GB",LEFT(R432,2)="EP",LEFT(R432,2)="DE"),OR(MID(R432,3,1)="1",MID(R432,3,1)="2",MID(R432,3,1)="3",MID(R432,3,1)="4",MID(R432,3,1)="5",MID(R432,3,1)="6",MID(R432,3,1)="7",MID(R432,3,1)="8",MID(R432,3,1)="9",MID(R432,3,1)="0",))),IF(COUNTIF(INDIRECT("先行技術調査・登録査定!"&amp;ADDRESS(MATCH(C432,先行技術調査・登録査定!B$1:B$1000,0),3)&amp;":"&amp;ADDRESS(MATCH(C432,先行技術調査・登録査定!B$1:B$1000,0),49)),R432)+COUNTIF(INDIRECT("先行技術調査・登録査定!"&amp;ADDRESS(MATCH(C432,先行技術調査・登録査定!B$1:B$1000,0),3)&amp;":"&amp;ADDRESS(MATCH(C432,先行技術調査・登録査定!B$1:B$1000,0),49)),T432)&gt;0,"Yes","No"),"")</f>
        <v/>
      </c>
      <c r="AB432" s="169" t="str">
        <f t="shared" ca="1" si="30"/>
        <v/>
      </c>
      <c r="AC432" s="94" t="str">
        <f>IF(OR(LEFT(R432)="特",LEFT(R432)="実",AND(OR(LEFT(R432,2)="US",LEFT(R432,2)="WO",LEFT(R432,2)="GB",LEFT(R432,2)="EP",LEFT(R432,2)="DE"),OR(MID(R432,3,1)="1",MID(R432,3,1)="2",MID(R432,3,1)="3",MID(R432,3,1)="4",MID(R432,3,1)="5",MID(R432,3,1)="6",MID(R432,3,1)="7",MID(R432,3,1)="8",MID(R432,3,1)="9",MID(R432,3,1)="0",))),"",VLOOKUP($C432,非特許文献リスト!$A$2:$C$196,2,FALSE))</f>
        <v/>
      </c>
      <c r="AD432" s="95" t="str">
        <f>IF(OR(LEFT(R432)="特",LEFT(R432)="実",AND(OR(LEFT(R432,2)="US",LEFT(R432,2)="WO",LEFT(R432,2)="GB",LEFT(R432,2)="EP",LEFT(R432,2)="DE"),OR(MID(R432,3,1)="1",MID(R432,3,1)="2",MID(R432,3,1)="3",MID(R432,3,1)="4",MID(R432,3,1)="5",MID(R432,3,1)="6",MID(R432,3,1)="7",MID(R432,3,1)="8",MID(R432,3,1)="9",MID(R432,3,1)="0",))),"",VLOOKUP($C432,非特許文献リスト!$A$2:$C$196,3,FALSE))</f>
        <v/>
      </c>
      <c r="AE432" s="175" t="str">
        <f t="shared" si="29"/>
        <v/>
      </c>
      <c r="AF432" s="176" t="str">
        <f>IF(OR(LEFT(R432)="特",LEFT(R432)="実"),VLOOKUP(R432,'証拠（JP特許）'!$B$2:$AB$299,10,FALSE),IF(AND(OR(LEFT(R432,2)="US",LEFT(R432,2)="WO",LEFT(R432,2)="GB",LEFT(R432,2)="EP",LEFT(R432,2)="DE"),OR(MID(R432,3,1)="1",MID(R432,3,1)="2",MID(R432,3,1)="3",MID(R432,3,1)="4",MID(R432,3,1)="5",MID(R432,3,1)="6",MID(R432,3,1)="7",MID(R432,3,1)="8",MID(R432,3,1)="9",MID(R432,3,1)="0",)),VLOOKUP(R432,'証拠（WW特許）'!$B$2:$M$90,8,FALSE),""))</f>
        <v/>
      </c>
      <c r="AG432" s="176" t="str">
        <f>IF(OR(LEFT(R432)="特",LEFT(R432)="実"),VLOOKUP(R432,'証拠（JP特許）'!$B$2:$AB$299,26,FALSE),IF(AND(OR(LEFT(R432,2)="US",LEFT(R432,2)="WO",LEFT(R432,2)="GB",LEFT(R432,2)="EP",LEFT(R432,2)="DE"),OR(MID(R432,3,1)="1",MID(R432,3,1)="2",MID(R432,3,1)="3",MID(R432,3,1)="4",MID(R432,3,1)="5",MID(R432,3,1)="6",MID(R432,3,1)="7",MID(R432,3,1)="8",MID(R432,3,1)="9",MID(R432,3,1)="0",)),VLOOKUP(R432,'証拠（WW特許）'!$B$2:$M$90,12,FALSE),""))</f>
        <v/>
      </c>
      <c r="AH432" s="58" t="str">
        <f>IF(OR(LEFT(R432)="特",LEFT(R432)="実"),VLOOKUP(R432,'証拠（JP特許）'!$B$2:$X$299,20,FALSE),IF(AND(OR(LEFT(R432,2)="US",LEFT(R432,2)="WO",LEFT(R432,2)="GB",LEFT(R432,2)="EP",LEFT(R432,2)="DE"),OR(MID(R432,3,1)="1",MID(R432,3,1)="2",MID(R432,3,1)="3",MID(R432,3,1)="4",MID(R432,3,1)="5",MID(R432,3,1)="6",MID(R432,3,1)="7",MID(R432,3,1)="8",MID(R432,3,1)="9",MID(R432,3,1)="0",)),VLOOKUP(R432,'証拠（WW特許）'!$B$2:$U$90,20,FALSE),""))</f>
        <v/>
      </c>
      <c r="AI432" s="58" t="str">
        <f>IF(OR(LEFT(R432)="特",LEFT(R432)="実"),VLOOKUP(R432,'証拠（JP特許）'!$B$2:$X$299,21,FALSE),"")</f>
        <v/>
      </c>
      <c r="AJ432" s="58" t="str">
        <f>IF(OR(LEFT(R432)="特",LEFT(R432)="実"),VLOOKUP(R432,'証拠（JP特許）'!$B$2:$X$299,22,FALSE),"")</f>
        <v/>
      </c>
      <c r="AK432" s="59" t="str">
        <f>IF(OR(LEFT(R432)="特",LEFT(R432)="実"),VLOOKUP(R432,'証拠（JP特許）'!$B$2:$X$299,17,FALSE),IF(AND(OR(LEFT(R432,2)="US",LEFT(R432,2)="WO",LEFT(R432,2)="GB",LEFT(R432,2)="EP",LEFT(R432,2)="DE"),OR(MID(R432,3,1)="1",MID(R432,3,1)="2",MID(R432,3,1)="3",MID(R432,3,1)="4",MID(R432,3,1)="5",MID(R432,3,1)="6",MID(R432,3,1)="7",MID(R432,3,1)="8",MID(R432,3,1)="9",MID(R432,3,1)="0",)),VLOOKUP(R432,'証拠（WW特許）'!$B$2:$U$90,16,FALSE),""))</f>
        <v/>
      </c>
      <c r="AL432" s="58"/>
      <c r="AM432" s="58"/>
      <c r="AN432" s="58"/>
      <c r="AO432" s="58" t="str">
        <f ca="1">IF(OR(LEFT(R432)="特",LEFT(R432)="実",AND(OR(LEFT(R432,2)="US",LEFT(R432,2)="WO",LEFT(R432,2)="GB",LEFT(R432,2)="EP",LEFT(R432,2)="DE"),OR(MID(R432,3,1)="1",MID(R432,3,1)="2",MID(R432,3,1)="3",MID(R432,3,1)="4",MID(R432,3,1)="5",MID(R432,3,1)="6",MID(R432,3,1)="7",MID(R432,3,1)="8",MID(R432,3,1)="9",MID(R432,3,1)="0"))),IF(COUNTIF(INDIRECT("発明者引用!"&amp;ADDRESS(MATCH(C432,発明者引用!B$1:B$196,0),4)&amp;":"&amp;ADDRESS(MATCH(C432,発明者引用!B$1:B$196,0),17)),R432)+COUNTIF(INDIRECT("発明者引用!"&amp;ADDRESS(MATCH(C432,発明者引用!B$1:B$196,0),4)&amp;":"&amp;ADDRESS(MATCH(C432,発明者引用!B$1:B$196,0),17)),#REF!)+COUNTIF(INDIRECT("発明者引用!"&amp;ADDRESS(MATCH(C432,発明者引用!B$1:B$196,0),4)&amp;":"&amp;ADDRESS(MATCH(C432,発明者引用!B$1:B$196,0),17)),T432)&gt;0,"Yes","No"),"")</f>
        <v/>
      </c>
      <c r="AP432" s="58" t="str">
        <f ca="1">IF(OR(LEFT(R432)="特",LEFT(R432)="実",AND(OR(LEFT(R432,2)="US",LEFT(R432,2)="WO",LEFT(R432,2)="GB",LEFT(R432,2)="EP",LEFT(R432,2)="DE"),OR(MID(R432,3,1)="1",MID(R432,3,1)="2",MID(R432,3,1)="3",MID(R432,3,1)="4",MID(R432,3,1)="5",MID(R432,3,1)="6",MID(R432,3,1)="7",MID(R432,3,1)="8",MID(R432,3,1)="9",MID(R432,3,1)="0"))),IF(VLOOKUP(C432,ファミリ引用特許WO!$A$2:$B$241,2,FALSE)+VLOOKUP(C432,ファミリ引用文献WO!$A$2:$C$241,3,FALSE)=0,"ISR無し",IF(COUNTIF(INDIRECT("ファミリ引用特許WO!"&amp;ADDRESS(MATCH(C432,ファミリ引用特許WO!$A$2:$A$241,0),1)&amp;":"&amp;ADDRESS(MATCH(C432,ファミリ引用特許WO!$A$2:$A$241,0),19)),R432)+COUNTIF(INDIRECT("ファミリ引用特許WO!"&amp;ADDRESS(MATCH(C432,ファミリ引用特許WO!$A$2:$A$241,0),1)&amp;":"&amp;ADDRESS(MATCH(C432,ファミリ引用特許WO!$A$2:$A$241,0),19)),S432)+COUNTIF(INDIRECT("ファミリ引用特許WO!"&amp;ADDRESS(MATCH(C432,ファミリ引用特許WO!$A$2:$A$241,0),1)&amp;":"&amp;ADDRESS(MATCH(C432,ファミリ引用特許WO!$A$2:$A$241,0),19)),T432)+COUNTIF(INDIRECT("ファミリ引用特許WO!"&amp;ADDRESS(MATCH(C432,ファミリ引用特許WO!$A$2:$A$241,0),1)&amp;":"&amp;ADDRESS(MATCH(C432,ファミリ引用特許WO!$A$2:$A$241,0),19)),W432)+COUNTIF(INDIRECT("ファミリ引用特許WO!"&amp;ADDRESS(MATCH(C432,ファミリ引用特許WO!$A$2:$A$241,0),1)&amp;":"&amp;ADDRESS(MATCH(C432,ファミリ引用特許WO!$A$2:$A$241,0),19)),Y432)&gt;0,"Yes","No")),"")</f>
        <v/>
      </c>
      <c r="AQ432" s="55" t="str">
        <f ca="1">IF(OR(LEFT(R432)="特",LEFT(R432)="実",AND(OR(LEFT(R432,2)="US",LEFT(R432,2)="WO",LEFT(R432,2)="GB",LEFT(R432,2)="EP",LEFT(R432,2)="DE"),OR(MID(R432,3,1)="1",MID(R432,3,1)="2",MID(R432,3,1)="3",MID(R432,3,1)="4",MID(R432,3,1)="5",MID(R432,3,1)="6",MID(R432,3,1)="7",MID(R432,3,1)="8",MID(R432,3,1)="9",MID(R432,3,1)="0"))),IF(VLOOKUP(C432,'ファミリ引用特許表記修正（ex.A2→A）'!$A$2:$B$241,2,FALSE)=0,"family無し",IF(COUNTIF(INDIRECT("'ファミリ引用特許表記修正（ex.A2→A）'!"&amp;ADDRESS(MATCH(C432,'ファミリ引用特許表記修正（ex.A2→A）'!$A$2:$A$241,0),1)&amp;":"&amp;ADDRESS(MATCH(C432,'ファミリ引用特許表記修正（ex.A2→A）'!$A$2:$A$241,0),171)),R432)+COUNTIF(INDIRECT("'ファミリ引用特許表記修正（ex.A2→A）'!"&amp;ADDRESS(MATCH(C432,'ファミリ引用特許表記修正（ex.A2→A）'!$A$2:$A$241,0),1)&amp;":"&amp;ADDRESS(MATCH(C432,'ファミリ引用特許表記修正（ex.A2→A）'!$A$2:$A$241,0),171)),S432)+COUNTIF(INDIRECT("'ファミリ引用特許表記修正（ex.A2→A）'!"&amp;ADDRESS(MATCH(C432,'ファミリ引用特許表記修正（ex.A2→A）'!$A$2:$A$241,0),1)&amp;":"&amp;ADDRESS(MATCH(C432,'ファミリ引用特許表記修正（ex.A2→A）'!$A$2:$A$241,0),171)),T432)+COUNTIF(INDIRECT("'ファミリ引用特許表記修正（ex.A2→A）'!"&amp;ADDRESS(MATCH(C432,'ファミリ引用特許表記修正（ex.A2→A）'!$A$2:$A$241,0),1)&amp;":"&amp;ADDRESS(MATCH(C432,'ファミリ引用特許表記修正（ex.A2→A）'!$A$2:$A$241,0),171)),W432)+COUNTIF(INDIRECT("'ファミリ引用特許表記修正（ex.A2→A）'!"&amp;ADDRESS(MATCH(C432,'ファミリ引用特許表記修正（ex.A2→A）'!$A$2:$A$241,0),1)&amp;":"&amp;ADDRESS(MATCH(C432,'ファミリ引用特許表記修正（ex.A2→A）'!$A$2:$A$241,0),171)),Y432)&gt;0,"Yes","No")),"")</f>
        <v/>
      </c>
      <c r="AR432" s="193" t="str">
        <f>IF(OR(LEFT(R432)="特",LEFT(R432)="実",AND(OR(LEFT(R432,2)="US",LEFT(R432,2)="WO",LEFT(R432,2)="GB",LEFT(R432,2)="EP",LEFT(R432,2)="DE"),OR(MID(R432,3,1)="1",MID(R432,3,1)="2",MID(R432,3,1)="3",MID(R432,3,1)="4",MID(R432,3,1)="5",MID(R432,3,1)="6",MID(R432,3,1)="7",MID(R432,3,1)="8",MID(R432,3,1)="9",MID(R432,3,1)="0",))),"",VLOOKUP($C432,ファミリ発明者引用文献!A$3:B$235,2,FALSE))</f>
        <v>,,</v>
      </c>
      <c r="AS432" s="55" t="str">
        <f>VLOOKUP(C432,ファミリ引用文献WO!A$2:B$241,2,FALSE)</f>
        <v/>
      </c>
      <c r="AT432" s="58" t="str">
        <f>VLOOKUP(C432,ファミリ引用文献!A$3:B$242,2,FALSE)</f>
        <v/>
      </c>
      <c r="AU432" s="58" t="str">
        <f>VLOOKUP(C432,審判データ!AH$2:BT$379,39,FALSE)</f>
        <v>特開2003-019246;特許04170606;特開2005-095688;特開2005-095689;特開2005-125109;特許04735940;特開2005-095690</v>
      </c>
      <c r="AV432" s="62" t="str">
        <f ca="1">IF(INDIRECT("審判データ!"&amp;ADDRESS(MATCH(C432,審判データ!$AH$1:$AH$379,0),32))="早期審査の対象とする","早期審査","")</f>
        <v/>
      </c>
      <c r="AW432" s="665" t="str">
        <f t="shared" si="31"/>
        <v/>
      </c>
      <c r="AX432" s="666" t="str">
        <f>IF(LEFT(AE432,3)="日本特",IF(LEFT(C432)="特",VLOOKUP(C432,'本件、証拠文献テーマコード'!G$2:I$376,3,FALSE),VLOOKUP(C432,'本件、証拠文献テーマコード'!B$2:I$376,8,FALSE)),"")</f>
        <v/>
      </c>
      <c r="AY432" s="666" t="str">
        <f>IF(LEFT(AE432,3)="日本特",IF(OR(MID(R432,2,1)="開",MID(R432,2,1)="表",MID(R432,2,1)="登"),VLOOKUP(R432,'本件、証拠文献テーマコード'!C$2:I$379,7,FALSE),VLOOKUP(R432,'本件、証拠文献テーマコード'!G$2:I$379,3,FALSE)),"")</f>
        <v/>
      </c>
      <c r="AZ432" s="54">
        <f ca="1">INDIRECT("審判データ!"&amp;ADDRESS(MATCH(C432,審判データ!$AH$1:$AH$379,0),20))</f>
        <v>2010</v>
      </c>
    </row>
    <row r="433" spans="1:52" x14ac:dyDescent="0.15">
      <c r="A433" s="511" t="s">
        <v>23211</v>
      </c>
      <c r="B433" s="586" t="str">
        <f ca="1">IF(A433="",B432,INDIRECT("審判データ!"&amp;ADDRESS(MATCH(A433,審判データ!$HC$1:$HC$379,0),20))&amp;" / "&amp;INDIRECT("審判データ!"&amp;ADDRESS(MATCH(A433,審判データ!$HC$1:$HC$379,0),21)))</f>
        <v>2010 / 29-2</v>
      </c>
      <c r="C433" s="514">
        <v>4165634</v>
      </c>
      <c r="D433" s="511" t="s">
        <v>12506</v>
      </c>
      <c r="E433" s="163" t="str">
        <f ca="1">INDIRECT("審判データ!"&amp;ADDRESS(MATCH(C433,審判データ!$AH$1:$AH$379,0),55))</f>
        <v>飯田恵美;林秀光</v>
      </c>
      <c r="F433" s="43" t="str">
        <f ca="1">INDIRECT("審判データ!"&amp;ADDRESS(MATCH(C433,審判データ!$AH$1:$AH$379,0),56))</f>
        <v>飯田　惠巳</v>
      </c>
      <c r="G433" s="43" t="str">
        <f ca="1">INDIRECT("審判データ!"&amp;ADDRESS(MATCH(C433,審判データ!$AH$1:$AH$379,0),72))</f>
        <v xml:space="preserve"> </v>
      </c>
      <c r="H433" s="43" t="str">
        <f ca="1">INDIRECT("審判データ!"&amp;ADDRESS(MATCH(C433,審判データ!$AH$1:$AH$379,0),41))</f>
        <v>C02F  1/68    510;C02F  1/68    520;C02F  1/68    530</v>
      </c>
      <c r="I433" s="43" t="str">
        <f ca="1">INDIRECT("審判データ!"&amp;ADDRESS(MATCH(C433,審判データ!$AH$1:$AH$379,0),49))</f>
        <v>C02F   1/68@AFI(JP)</v>
      </c>
      <c r="J433" s="43" t="str">
        <f ca="1">INDIRECT("審判データ!"&amp;ADDRESS(MATCH(C433,審判データ!$AH$1:$AH$379,0),51))</f>
        <v>C02F  1/68    510 B;C02F  1/68    520 B;C02F  1/68    520 N;C02F  1/68    520 S;C02F  1/68    530 F</v>
      </c>
      <c r="K433" s="43" t="str">
        <f ca="1">INDIRECT("審判データ!"&amp;ADDRESS(MATCH(C433,審判データ!$AH$1:$AH$379,0),53))</f>
        <v xml:space="preserve"> </v>
      </c>
      <c r="L433" s="711"/>
      <c r="M433" s="707"/>
      <c r="N433" s="712"/>
      <c r="O433" s="713"/>
      <c r="P433" s="714"/>
      <c r="Q433" s="706"/>
      <c r="R433" s="707"/>
      <c r="S433" s="706" t="str">
        <f>IF(OR(LEFT(R433)="特",LEFT(R433)="実"),VLOOKUP(R433,'証拠（JP特許）'!$B$2:$D$299,2,FALSE),IF(AND(OR(LEFT(R433,2)="US",LEFT(R433,2)="WO",LEFT(R433,2)="GB",LEFT(R433,2)="EP",LEFT(R433,2)="DE"),OR(MID(R433,3,1)="1",MID(R433,3,1)="2",MID(R433,3,1)="3",MID(R433,3,1)="4",MID(R433,3,1)="5",MID(R433,3,1)="6",MID(R433,3,1)="7",MID(R433,3,1)="8",MID(R433,3,1)="9",MID(R433,3,1)="0")),VLOOKUP(R433,'証拠（WW特許）'!$B$2:$C$90,2,FALSE),"_"))</f>
        <v>_</v>
      </c>
      <c r="T433" s="707" t="str">
        <f>IF(OR(LEFT(R433)="特",LEFT(R433)="実"),VLOOKUP(R433,'証拠（JP特許）'!$B$2:$E$299,4,FALSE),"_")</f>
        <v>_</v>
      </c>
      <c r="U433" s="707"/>
      <c r="V433" s="706"/>
      <c r="W433" s="708" t="str">
        <f t="shared" si="27"/>
        <v/>
      </c>
      <c r="X433" s="709"/>
      <c r="Y433" s="709" t="str">
        <f t="shared" si="28"/>
        <v/>
      </c>
      <c r="Z433" s="91" t="str">
        <f ca="1">IF(OR(LEFT(R433)="特",LEFT(R433)="実",AND(OR(LEFT(R433,2)="US",LEFT(R433,2)="WO",LEFT(R433,2)="GB",LEFT(R433,2)="EP",LEFT(R433,2)="DE"),OR(MID(R433,3,1)="1",MID(R433,3,1)="2",MID(R433,3,1)="3",MID(R433,3,1)="4",MID(R433,3,1)="5",MID(R433,3,1)="6",MID(R433,3,1)="7",MID(R433,3,1)="8",MID(R433,3,1)="9",MID(R433,3,1)="0",))),IF(COUNTIF(INDIRECT("拒絶理由・拒絶査定・異議申立!"&amp;ADDRESS(MATCH(C433,拒絶理由・拒絶査定・異議申立!B$1:B$1000,0),3)&amp;":"&amp;ADDRESS(MATCH(C433,拒絶理由・拒絶査定・異議申立!B$1:B$1000,0),50)),R433)+COUNTIF(INDIRECT("拒絶理由・拒絶査定・異議申立!"&amp;ADDRESS(MATCH(C433,拒絶理由・拒絶査定・異議申立!B$1:B$1000,0),3)&amp;":"&amp;ADDRESS(MATCH(C433,拒絶理由・拒絶査定・異議申立!B$1:B$1000,0),50)),T433)&gt;0,"Yes","No"),"")</f>
        <v/>
      </c>
      <c r="AA433" s="92" t="str">
        <f ca="1">IF(OR(LEFT(R433)="特",LEFT(R433)="実",AND(OR(LEFT(R433,2)="US",LEFT(R433,2)="WO",LEFT(R433,2)="GB",LEFT(R433,2)="EP",LEFT(R433,2)="DE"),OR(MID(R433,3,1)="1",MID(R433,3,1)="2",MID(R433,3,1)="3",MID(R433,3,1)="4",MID(R433,3,1)="5",MID(R433,3,1)="6",MID(R433,3,1)="7",MID(R433,3,1)="8",MID(R433,3,1)="9",MID(R433,3,1)="0",))),IF(COUNTIF(INDIRECT("先行技術調査・登録査定!"&amp;ADDRESS(MATCH(C433,先行技術調査・登録査定!B$1:B$1000,0),3)&amp;":"&amp;ADDRESS(MATCH(C433,先行技術調査・登録査定!B$1:B$1000,0),49)),R433)+COUNTIF(INDIRECT("先行技術調査・登録査定!"&amp;ADDRESS(MATCH(C433,先行技術調査・登録査定!B$1:B$1000,0),3)&amp;":"&amp;ADDRESS(MATCH(C433,先行技術調査・登録査定!B$1:B$1000,0),49)),T433)&gt;0,"Yes","No"),"")</f>
        <v/>
      </c>
      <c r="AB433" s="169" t="str">
        <f t="shared" ca="1" si="30"/>
        <v/>
      </c>
      <c r="AC433" s="94" t="str">
        <f>IF(OR(LEFT(R433)="特",LEFT(R433)="実",AND(OR(LEFT(R433,2)="US",LEFT(R433,2)="WO",LEFT(R433,2)="GB",LEFT(R433,2)="EP",LEFT(R433,2)="DE"),OR(MID(R433,3,1)="1",MID(R433,3,1)="2",MID(R433,3,1)="3",MID(R433,3,1)="4",MID(R433,3,1)="5",MID(R433,3,1)="6",MID(R433,3,1)="7",MID(R433,3,1)="8",MID(R433,3,1)="9",MID(R433,3,1)="0",))),"",VLOOKUP($C433,非特許文献リスト!$A$2:$C$196,2,FALSE))</f>
        <v/>
      </c>
      <c r="AD433" s="95" t="str">
        <f>IF(OR(LEFT(R433)="特",LEFT(R433)="実",AND(OR(LEFT(R433,2)="US",LEFT(R433,2)="WO",LEFT(R433,2)="GB",LEFT(R433,2)="EP",LEFT(R433,2)="DE"),OR(MID(R433,3,1)="1",MID(R433,3,1)="2",MID(R433,3,1)="3",MID(R433,3,1)="4",MID(R433,3,1)="5",MID(R433,3,1)="6",MID(R433,3,1)="7",MID(R433,3,1)="8",MID(R433,3,1)="9",MID(R433,3,1)="0",))),"",VLOOKUP($C433,非特許文献リスト!$A$2:$C$196,3,FALSE))</f>
        <v/>
      </c>
      <c r="AE433" s="175" t="str">
        <f t="shared" ref="AE433:AE458" si="32">IF(OR(LEFT(R433)="特",LEFT(R433)="実"),"日本特許文献",IF(AND(OR(LEFT(R433,2)="US",LEFT(R433,2)="WO",LEFT(R433,2)="GB",LEFT(R433,2)="EP",LEFT(R433,2)="DE"),OR(MID(R433,3,1)="1",MID(R433,3,1)="2",MID(R433,3,1)="3",MID(R433,3,1)="4",MID(R433,3,1)="5",MID(R433,3,1)="6",MID(R433,3,1)="7",MID(R433,3,1)="8",MID(R433,3,1)="9",MID(R433,3,1)="0",)),"外国特許文献",""))</f>
        <v/>
      </c>
      <c r="AF433" s="176" t="str">
        <f>IF(OR(LEFT(R433)="特",LEFT(R433)="実"),VLOOKUP(R433,'証拠（JP特許）'!$B$2:$AB$299,10,FALSE),IF(AND(OR(LEFT(R433,2)="US",LEFT(R433,2)="WO",LEFT(R433,2)="GB",LEFT(R433,2)="EP",LEFT(R433,2)="DE"),OR(MID(R433,3,1)="1",MID(R433,3,1)="2",MID(R433,3,1)="3",MID(R433,3,1)="4",MID(R433,3,1)="5",MID(R433,3,1)="6",MID(R433,3,1)="7",MID(R433,3,1)="8",MID(R433,3,1)="9",MID(R433,3,1)="0",)),VLOOKUP(R433,'証拠（WW特許）'!$B$2:$M$90,8,FALSE),""))</f>
        <v/>
      </c>
      <c r="AG433" s="176" t="str">
        <f>IF(OR(LEFT(R433)="特",LEFT(R433)="実"),VLOOKUP(R433,'証拠（JP特許）'!$B$2:$AB$299,26,FALSE),IF(AND(OR(LEFT(R433,2)="US",LEFT(R433,2)="WO",LEFT(R433,2)="GB",LEFT(R433,2)="EP",LEFT(R433,2)="DE"),OR(MID(R433,3,1)="1",MID(R433,3,1)="2",MID(R433,3,1)="3",MID(R433,3,1)="4",MID(R433,3,1)="5",MID(R433,3,1)="6",MID(R433,3,1)="7",MID(R433,3,1)="8",MID(R433,3,1)="9",MID(R433,3,1)="0",)),VLOOKUP(R433,'証拠（WW特許）'!$B$2:$M$90,12,FALSE),""))</f>
        <v/>
      </c>
      <c r="AH433" s="58" t="str">
        <f>IF(OR(LEFT(R433)="特",LEFT(R433)="実"),VLOOKUP(R433,'証拠（JP特許）'!$B$2:$X$299,20,FALSE),IF(AND(OR(LEFT(R433,2)="US",LEFT(R433,2)="WO",LEFT(R433,2)="GB",LEFT(R433,2)="EP",LEFT(R433,2)="DE"),OR(MID(R433,3,1)="1",MID(R433,3,1)="2",MID(R433,3,1)="3",MID(R433,3,1)="4",MID(R433,3,1)="5",MID(R433,3,1)="6",MID(R433,3,1)="7",MID(R433,3,1)="8",MID(R433,3,1)="9",MID(R433,3,1)="0",)),VLOOKUP(R433,'証拠（WW特許）'!$B$2:$U$90,20,FALSE),""))</f>
        <v/>
      </c>
      <c r="AI433" s="58" t="str">
        <f>IF(OR(LEFT(R433)="特",LEFT(R433)="実"),VLOOKUP(R433,'証拠（JP特許）'!$B$2:$X$299,21,FALSE),"")</f>
        <v/>
      </c>
      <c r="AJ433" s="58" t="str">
        <f>IF(OR(LEFT(R433)="特",LEFT(R433)="実"),VLOOKUP(R433,'証拠（JP特許）'!$B$2:$X$299,22,FALSE),"")</f>
        <v/>
      </c>
      <c r="AK433" s="59" t="str">
        <f>IF(OR(LEFT(R433)="特",LEFT(R433)="実"),VLOOKUP(R433,'証拠（JP特許）'!$B$2:$X$299,17,FALSE),IF(AND(OR(LEFT(R433,2)="US",LEFT(R433,2)="WO",LEFT(R433,2)="GB",LEFT(R433,2)="EP",LEFT(R433,2)="DE"),OR(MID(R433,3,1)="1",MID(R433,3,1)="2",MID(R433,3,1)="3",MID(R433,3,1)="4",MID(R433,3,1)="5",MID(R433,3,1)="6",MID(R433,3,1)="7",MID(R433,3,1)="8",MID(R433,3,1)="9",MID(R433,3,1)="0",)),VLOOKUP(R433,'証拠（WW特許）'!$B$2:$U$90,16,FALSE),""))</f>
        <v/>
      </c>
      <c r="AL433" s="58"/>
      <c r="AM433" s="58"/>
      <c r="AN433" s="58"/>
      <c r="AO433" s="58" t="str">
        <f ca="1">IF(OR(LEFT(R433)="特",LEFT(R433)="実",AND(OR(LEFT(R433,2)="US",LEFT(R433,2)="WO",LEFT(R433,2)="GB",LEFT(R433,2)="EP",LEFT(R433,2)="DE"),OR(MID(R433,3,1)="1",MID(R433,3,1)="2",MID(R433,3,1)="3",MID(R433,3,1)="4",MID(R433,3,1)="5",MID(R433,3,1)="6",MID(R433,3,1)="7",MID(R433,3,1)="8",MID(R433,3,1)="9",MID(R433,3,1)="0"))),IF(COUNTIF(INDIRECT("発明者引用!"&amp;ADDRESS(MATCH(C433,発明者引用!B$1:B$196,0),4)&amp;":"&amp;ADDRESS(MATCH(C433,発明者引用!B$1:B$196,0),17)),R433)+COUNTIF(INDIRECT("発明者引用!"&amp;ADDRESS(MATCH(C433,発明者引用!B$1:B$196,0),4)&amp;":"&amp;ADDRESS(MATCH(C433,発明者引用!B$1:B$196,0),17)),#REF!)+COUNTIF(INDIRECT("発明者引用!"&amp;ADDRESS(MATCH(C433,発明者引用!B$1:B$196,0),4)&amp;":"&amp;ADDRESS(MATCH(C433,発明者引用!B$1:B$196,0),17)),T433)&gt;0,"Yes","No"),"")</f>
        <v/>
      </c>
      <c r="AP433" s="58" t="str">
        <f ca="1">IF(OR(LEFT(R433)="特",LEFT(R433)="実",AND(OR(LEFT(R433,2)="US",LEFT(R433,2)="WO",LEFT(R433,2)="GB",LEFT(R433,2)="EP",LEFT(R433,2)="DE"),OR(MID(R433,3,1)="1",MID(R433,3,1)="2",MID(R433,3,1)="3",MID(R433,3,1)="4",MID(R433,3,1)="5",MID(R433,3,1)="6",MID(R433,3,1)="7",MID(R433,3,1)="8",MID(R433,3,1)="9",MID(R433,3,1)="0"))),IF(VLOOKUP(C433,ファミリ引用特許WO!$A$2:$B$241,2,FALSE)+VLOOKUP(C433,ファミリ引用文献WO!$A$2:$C$241,3,FALSE)=0,"ISR無し",IF(COUNTIF(INDIRECT("ファミリ引用特許WO!"&amp;ADDRESS(MATCH(C433,ファミリ引用特許WO!$A$2:$A$241,0),1)&amp;":"&amp;ADDRESS(MATCH(C433,ファミリ引用特許WO!$A$2:$A$241,0),19)),R433)+COUNTIF(INDIRECT("ファミリ引用特許WO!"&amp;ADDRESS(MATCH(C433,ファミリ引用特許WO!$A$2:$A$241,0),1)&amp;":"&amp;ADDRESS(MATCH(C433,ファミリ引用特許WO!$A$2:$A$241,0),19)),S433)+COUNTIF(INDIRECT("ファミリ引用特許WO!"&amp;ADDRESS(MATCH(C433,ファミリ引用特許WO!$A$2:$A$241,0),1)&amp;":"&amp;ADDRESS(MATCH(C433,ファミリ引用特許WO!$A$2:$A$241,0),19)),T433)+COUNTIF(INDIRECT("ファミリ引用特許WO!"&amp;ADDRESS(MATCH(C433,ファミリ引用特許WO!$A$2:$A$241,0),1)&amp;":"&amp;ADDRESS(MATCH(C433,ファミリ引用特許WO!$A$2:$A$241,0),19)),W433)+COUNTIF(INDIRECT("ファミリ引用特許WO!"&amp;ADDRESS(MATCH(C433,ファミリ引用特許WO!$A$2:$A$241,0),1)&amp;":"&amp;ADDRESS(MATCH(C433,ファミリ引用特許WO!$A$2:$A$241,0),19)),Y433)&gt;0,"Yes","No")),"")</f>
        <v/>
      </c>
      <c r="AQ433" s="55" t="str">
        <f ca="1">IF(OR(LEFT(R433)="特",LEFT(R433)="実",AND(OR(LEFT(R433,2)="US",LEFT(R433,2)="WO",LEFT(R433,2)="GB",LEFT(R433,2)="EP",LEFT(R433,2)="DE"),OR(MID(R433,3,1)="1",MID(R433,3,1)="2",MID(R433,3,1)="3",MID(R433,3,1)="4",MID(R433,3,1)="5",MID(R433,3,1)="6",MID(R433,3,1)="7",MID(R433,3,1)="8",MID(R433,3,1)="9",MID(R433,3,1)="0"))),IF(VLOOKUP(C433,'ファミリ引用特許表記修正（ex.A2→A）'!$A$2:$B$241,2,FALSE)=0,"family無し",IF(COUNTIF(INDIRECT("'ファミリ引用特許表記修正（ex.A2→A）'!"&amp;ADDRESS(MATCH(C433,'ファミリ引用特許表記修正（ex.A2→A）'!$A$2:$A$241,0),1)&amp;":"&amp;ADDRESS(MATCH(C433,'ファミリ引用特許表記修正（ex.A2→A）'!$A$2:$A$241,0),171)),R433)+COUNTIF(INDIRECT("'ファミリ引用特許表記修正（ex.A2→A）'!"&amp;ADDRESS(MATCH(C433,'ファミリ引用特許表記修正（ex.A2→A）'!$A$2:$A$241,0),1)&amp;":"&amp;ADDRESS(MATCH(C433,'ファミリ引用特許表記修正（ex.A2→A）'!$A$2:$A$241,0),171)),S433)+COUNTIF(INDIRECT("'ファミリ引用特許表記修正（ex.A2→A）'!"&amp;ADDRESS(MATCH(C433,'ファミリ引用特許表記修正（ex.A2→A）'!$A$2:$A$241,0),1)&amp;":"&amp;ADDRESS(MATCH(C433,'ファミリ引用特許表記修正（ex.A2→A）'!$A$2:$A$241,0),171)),T433)+COUNTIF(INDIRECT("'ファミリ引用特許表記修正（ex.A2→A）'!"&amp;ADDRESS(MATCH(C433,'ファミリ引用特許表記修正（ex.A2→A）'!$A$2:$A$241,0),1)&amp;":"&amp;ADDRESS(MATCH(C433,'ファミリ引用特許表記修正（ex.A2→A）'!$A$2:$A$241,0),171)),W433)+COUNTIF(INDIRECT("'ファミリ引用特許表記修正（ex.A2→A）'!"&amp;ADDRESS(MATCH(C433,'ファミリ引用特許表記修正（ex.A2→A）'!$A$2:$A$241,0),1)&amp;":"&amp;ADDRESS(MATCH(C433,'ファミリ引用特許表記修正（ex.A2→A）'!$A$2:$A$241,0),171)),Y433)&gt;0,"Yes","No")),"")</f>
        <v/>
      </c>
      <c r="AR433" s="193" t="str">
        <f>IF(OR(LEFT(R433)="特",LEFT(R433)="実",AND(OR(LEFT(R433,2)="US",LEFT(R433,2)="WO",LEFT(R433,2)="GB",LEFT(R433,2)="EP",LEFT(R433,2)="DE"),OR(MID(R433,3,1)="1",MID(R433,3,1)="2",MID(R433,3,1)="3",MID(R433,3,1)="4",MID(R433,3,1)="5",MID(R433,3,1)="6",MID(R433,3,1)="7",MID(R433,3,1)="8",MID(R433,3,1)="9",MID(R433,3,1)="0",))),"",VLOOKUP($C433,ファミリ発明者引用文献!A$3:B$235,2,FALSE))</f>
        <v>,,</v>
      </c>
      <c r="AS433" s="55" t="str">
        <f>VLOOKUP(C433,ファミリ引用文献WO!A$2:B$241,2,FALSE)</f>
        <v/>
      </c>
      <c r="AT433" s="58" t="str">
        <f>VLOOKUP(C433,ファミリ引用文献!A$3:B$242,2,FALSE)</f>
        <v/>
      </c>
      <c r="AU433" s="58" t="str">
        <f>VLOOKUP(C433,審判データ!AH$2:BT$379,39,FALSE)</f>
        <v xml:space="preserve"> </v>
      </c>
      <c r="AV433" s="62" t="str">
        <f ca="1">IF(INDIRECT("審判データ!"&amp;ADDRESS(MATCH(C433,審判データ!$AH$1:$AH$379,0),32))="早期審査の対象とする","早期審査","")</f>
        <v/>
      </c>
      <c r="AW433" s="665" t="str">
        <f t="shared" si="31"/>
        <v/>
      </c>
      <c r="AX433" s="666" t="str">
        <f>IF(LEFT(AE433,3)="日本特",IF(LEFT(C433)="特",VLOOKUP(C433,'本件、証拠文献テーマコード'!G$2:I$376,3,FALSE),VLOOKUP(C433,'本件、証拠文献テーマコード'!B$2:I$376,8,FALSE)),"")</f>
        <v/>
      </c>
      <c r="AY433" s="666" t="str">
        <f>IF(LEFT(AE433,3)="日本特",IF(OR(MID(R433,2,1)="開",MID(R433,2,1)="表",MID(R433,2,1)="登"),VLOOKUP(R433,'本件、証拠文献テーマコード'!C$2:I$379,7,FALSE),VLOOKUP(R433,'本件、証拠文献テーマコード'!G$2:I$379,3,FALSE)),"")</f>
        <v/>
      </c>
      <c r="AZ433" s="54">
        <f ca="1">INDIRECT("審判データ!"&amp;ADDRESS(MATCH(C433,審判データ!$AH$1:$AH$379,0),20))</f>
        <v>2010</v>
      </c>
    </row>
    <row r="434" spans="1:52" x14ac:dyDescent="0.15">
      <c r="A434" s="511" t="s">
        <v>23212</v>
      </c>
      <c r="B434" s="586" t="str">
        <f ca="1">IF(A434="",B433,INDIRECT("審判データ!"&amp;ADDRESS(MATCH(A434,審判データ!$HC$1:$HC$379,0),20))&amp;" / "&amp;INDIRECT("審判データ!"&amp;ADDRESS(MATCH(A434,審判データ!$HC$1:$HC$379,0),21)))</f>
        <v>2010 / 29-2</v>
      </c>
      <c r="C434" s="514">
        <v>4017363</v>
      </c>
      <c r="D434" s="511" t="s">
        <v>12540</v>
      </c>
      <c r="E434" s="163" t="str">
        <f ca="1">INDIRECT("審判データ!"&amp;ADDRESS(MATCH(C434,審判データ!$AH$1:$AH$379,0),55))</f>
        <v>ロレアル</v>
      </c>
      <c r="F434" s="43" t="str">
        <f ca="1">INDIRECT("審判データ!"&amp;ADDRESS(MATCH(C434,審判データ!$AH$1:$AH$379,0),56))</f>
        <v>クリストフ　ドーガ</v>
      </c>
      <c r="G434" s="43" t="str">
        <f ca="1">INDIRECT("審判データ!"&amp;ADDRESS(MATCH(C434,審判データ!$AH$1:$AH$379,0),72))</f>
        <v>EP1167950A;FR02810737A;FR02810737B;特開2002-078683;特許04017363;US2002087085;US7127280</v>
      </c>
      <c r="H434" s="43" t="str">
        <f ca="1">INDIRECT("審判データ!"&amp;ADDRESS(MATCH(C434,審判データ!$AH$1:$AH$379,0),41))</f>
        <v>A61B  5/00;A61B  5/107;A61B 10/00;G01N 33/50;G06T  1/00    340</v>
      </c>
      <c r="I434" s="43" t="str">
        <f ca="1">INDIRECT("審判データ!"&amp;ADDRESS(MATCH(C434,審判データ!$AH$1:$AH$379,0),49))</f>
        <v>A61B   5/00@AFI(JP);G01N  33/50@AFI(JP);A61B   5/103@ALI(EP);A61B   5/107@ALI(JP);A61B  10/00@ALI(JP);G01N  21/21@ALI(EP);G01N  21/57@ALI(EP);G06T   1/00@ALI(JP)</v>
      </c>
      <c r="J434" s="43" t="str">
        <f ca="1">INDIRECT("審判データ!"&amp;ADDRESS(MATCH(C434,審判データ!$AH$1:$AH$379,0),51))</f>
        <v>G01N 33/50        Q;A61B  5/00        M;A61B 10/00        E;A61B  5/10    300 Q;G06T  1/00    340 A</v>
      </c>
      <c r="K434" s="43" t="str">
        <f ca="1">INDIRECT("審判データ!"&amp;ADDRESS(MATCH(C434,審判データ!$AH$1:$AH$379,0),53))</f>
        <v>2G045 AA40;2G045 CB09;2G045 FA15;2G045 FA19;2G045 GC30;2G045 JA07;4C038 VA04;4C038 VB22;4C038 VC02;4C038 VC05;5B057 AA07;5B057 BA02;5B057 BA11;5B057 CA01;5B057 CA08;5B057 CA12;5B057 CA16;5B057 CB18;5B057 CC03;5B057 DA20;5B057 DB06;5B057 DB09;5B057 DC30;4C117 XA02;4C117 XB13;4C117 XD02;4C117 XD05;4C117 XD08;4C117 XE03;4C117 XE36;4C117 XG02;4C117 XG19;4C117 XJ01;4C117 XJ21;4C117 XK18;4C117 XM04</v>
      </c>
      <c r="L434" s="711"/>
      <c r="M434" s="707"/>
      <c r="N434" s="712"/>
      <c r="O434" s="713"/>
      <c r="P434" s="714"/>
      <c r="Q434" s="706"/>
      <c r="R434" s="707"/>
      <c r="S434" s="706" t="str">
        <f>IF(OR(LEFT(R434)="特",LEFT(R434)="実"),VLOOKUP(R434,'証拠（JP特許）'!$B$2:$D$299,2,FALSE),IF(AND(OR(LEFT(R434,2)="US",LEFT(R434,2)="WO",LEFT(R434,2)="GB",LEFT(R434,2)="EP",LEFT(R434,2)="DE"),OR(MID(R434,3,1)="1",MID(R434,3,1)="2",MID(R434,3,1)="3",MID(R434,3,1)="4",MID(R434,3,1)="5",MID(R434,3,1)="6",MID(R434,3,1)="7",MID(R434,3,1)="8",MID(R434,3,1)="9",MID(R434,3,1)="0")),VLOOKUP(R434,'証拠（WW特許）'!$B$2:$C$90,2,FALSE),"_"))</f>
        <v>_</v>
      </c>
      <c r="T434" s="707" t="str">
        <f>IF(OR(LEFT(R434)="特",LEFT(R434)="実"),VLOOKUP(R434,'証拠（JP特許）'!$B$2:$E$299,4,FALSE),"_")</f>
        <v>_</v>
      </c>
      <c r="U434" s="707"/>
      <c r="V434" s="706"/>
      <c r="W434" s="708" t="str">
        <f t="shared" si="27"/>
        <v/>
      </c>
      <c r="X434" s="709"/>
      <c r="Y434" s="709" t="str">
        <f t="shared" si="28"/>
        <v/>
      </c>
      <c r="Z434" s="91" t="str">
        <f ca="1">IF(OR(LEFT(R434)="特",LEFT(R434)="実",AND(OR(LEFT(R434,2)="US",LEFT(R434,2)="WO",LEFT(R434,2)="GB",LEFT(R434,2)="EP",LEFT(R434,2)="DE"),OR(MID(R434,3,1)="1",MID(R434,3,1)="2",MID(R434,3,1)="3",MID(R434,3,1)="4",MID(R434,3,1)="5",MID(R434,3,1)="6",MID(R434,3,1)="7",MID(R434,3,1)="8",MID(R434,3,1)="9",MID(R434,3,1)="0",))),IF(COUNTIF(INDIRECT("拒絶理由・拒絶査定・異議申立!"&amp;ADDRESS(MATCH(C434,拒絶理由・拒絶査定・異議申立!B$1:B$1000,0),3)&amp;":"&amp;ADDRESS(MATCH(C434,拒絶理由・拒絶査定・異議申立!B$1:B$1000,0),50)),R434)+COUNTIF(INDIRECT("拒絶理由・拒絶査定・異議申立!"&amp;ADDRESS(MATCH(C434,拒絶理由・拒絶査定・異議申立!B$1:B$1000,0),3)&amp;":"&amp;ADDRESS(MATCH(C434,拒絶理由・拒絶査定・異議申立!B$1:B$1000,0),50)),T434)&gt;0,"Yes","No"),"")</f>
        <v/>
      </c>
      <c r="AA434" s="92" t="str">
        <f ca="1">IF(OR(LEFT(R434)="特",LEFT(R434)="実",AND(OR(LEFT(R434,2)="US",LEFT(R434,2)="WO",LEFT(R434,2)="GB",LEFT(R434,2)="EP",LEFT(R434,2)="DE"),OR(MID(R434,3,1)="1",MID(R434,3,1)="2",MID(R434,3,1)="3",MID(R434,3,1)="4",MID(R434,3,1)="5",MID(R434,3,1)="6",MID(R434,3,1)="7",MID(R434,3,1)="8",MID(R434,3,1)="9",MID(R434,3,1)="0",))),IF(COUNTIF(INDIRECT("先行技術調査・登録査定!"&amp;ADDRESS(MATCH(C434,先行技術調査・登録査定!B$1:B$1000,0),3)&amp;":"&amp;ADDRESS(MATCH(C434,先行技術調査・登録査定!B$1:B$1000,0),49)),R434)+COUNTIF(INDIRECT("先行技術調査・登録査定!"&amp;ADDRESS(MATCH(C434,先行技術調査・登録査定!B$1:B$1000,0),3)&amp;":"&amp;ADDRESS(MATCH(C434,先行技術調査・登録査定!B$1:B$1000,0),49)),T434)&gt;0,"Yes","No"),"")</f>
        <v/>
      </c>
      <c r="AB434" s="169" t="str">
        <f t="shared" ca="1" si="30"/>
        <v/>
      </c>
      <c r="AC434" s="94" t="str">
        <f>IF(OR(LEFT(R434)="特",LEFT(R434)="実",AND(OR(LEFT(R434,2)="US",LEFT(R434,2)="WO",LEFT(R434,2)="GB",LEFT(R434,2)="EP",LEFT(R434,2)="DE"),OR(MID(R434,3,1)="1",MID(R434,3,1)="2",MID(R434,3,1)="3",MID(R434,3,1)="4",MID(R434,3,1)="5",MID(R434,3,1)="6",MID(R434,3,1)="7",MID(R434,3,1)="8",MID(R434,3,1)="9",MID(R434,3,1)="0",))),"",VLOOKUP($C434,非特許文献リスト!$A$2:$C$196,2,FALSE))</f>
        <v/>
      </c>
      <c r="AD434" s="95" t="str">
        <f>IF(OR(LEFT(R434)="特",LEFT(R434)="実",AND(OR(LEFT(R434,2)="US",LEFT(R434,2)="WO",LEFT(R434,2)="GB",LEFT(R434,2)="EP",LEFT(R434,2)="DE"),OR(MID(R434,3,1)="1",MID(R434,3,1)="2",MID(R434,3,1)="3",MID(R434,3,1)="4",MID(R434,3,1)="5",MID(R434,3,1)="6",MID(R434,3,1)="7",MID(R434,3,1)="8",MID(R434,3,1)="9",MID(R434,3,1)="0",))),"",VLOOKUP($C434,非特許文献リスト!$A$2:$C$196,3,FALSE))</f>
        <v/>
      </c>
      <c r="AE434" s="175" t="str">
        <f t="shared" si="32"/>
        <v/>
      </c>
      <c r="AF434" s="176" t="str">
        <f>IF(OR(LEFT(R434)="特",LEFT(R434)="実"),VLOOKUP(R434,'証拠（JP特許）'!$B$2:$AB$299,10,FALSE),IF(AND(OR(LEFT(R434,2)="US",LEFT(R434,2)="WO",LEFT(R434,2)="GB",LEFT(R434,2)="EP",LEFT(R434,2)="DE"),OR(MID(R434,3,1)="1",MID(R434,3,1)="2",MID(R434,3,1)="3",MID(R434,3,1)="4",MID(R434,3,1)="5",MID(R434,3,1)="6",MID(R434,3,1)="7",MID(R434,3,1)="8",MID(R434,3,1)="9",MID(R434,3,1)="0",)),VLOOKUP(R434,'証拠（WW特許）'!$B$2:$M$90,8,FALSE),""))</f>
        <v/>
      </c>
      <c r="AG434" s="176" t="str">
        <f>IF(OR(LEFT(R434)="特",LEFT(R434)="実"),VLOOKUP(R434,'証拠（JP特許）'!$B$2:$AB$299,26,FALSE),IF(AND(OR(LEFT(R434,2)="US",LEFT(R434,2)="WO",LEFT(R434,2)="GB",LEFT(R434,2)="EP",LEFT(R434,2)="DE"),OR(MID(R434,3,1)="1",MID(R434,3,1)="2",MID(R434,3,1)="3",MID(R434,3,1)="4",MID(R434,3,1)="5",MID(R434,3,1)="6",MID(R434,3,1)="7",MID(R434,3,1)="8",MID(R434,3,1)="9",MID(R434,3,1)="0",)),VLOOKUP(R434,'証拠（WW特許）'!$B$2:$M$90,12,FALSE),""))</f>
        <v/>
      </c>
      <c r="AH434" s="58" t="str">
        <f>IF(OR(LEFT(R434)="特",LEFT(R434)="実"),VLOOKUP(R434,'証拠（JP特許）'!$B$2:$X$299,20,FALSE),IF(AND(OR(LEFT(R434,2)="US",LEFT(R434,2)="WO",LEFT(R434,2)="GB",LEFT(R434,2)="EP",LEFT(R434,2)="DE"),OR(MID(R434,3,1)="1",MID(R434,3,1)="2",MID(R434,3,1)="3",MID(R434,3,1)="4",MID(R434,3,1)="5",MID(R434,3,1)="6",MID(R434,3,1)="7",MID(R434,3,1)="8",MID(R434,3,1)="9",MID(R434,3,1)="0",)),VLOOKUP(R434,'証拠（WW特許）'!$B$2:$U$90,20,FALSE),""))</f>
        <v/>
      </c>
      <c r="AI434" s="58" t="str">
        <f>IF(OR(LEFT(R434)="特",LEFT(R434)="実"),VLOOKUP(R434,'証拠（JP特許）'!$B$2:$X$299,21,FALSE),"")</f>
        <v/>
      </c>
      <c r="AJ434" s="58" t="str">
        <f>IF(OR(LEFT(R434)="特",LEFT(R434)="実"),VLOOKUP(R434,'証拠（JP特許）'!$B$2:$X$299,22,FALSE),"")</f>
        <v/>
      </c>
      <c r="AK434" s="59" t="str">
        <f>IF(OR(LEFT(R434)="特",LEFT(R434)="実"),VLOOKUP(R434,'証拠（JP特許）'!$B$2:$X$299,17,FALSE),IF(AND(OR(LEFT(R434,2)="US",LEFT(R434,2)="WO",LEFT(R434,2)="GB",LEFT(R434,2)="EP",LEFT(R434,2)="DE"),OR(MID(R434,3,1)="1",MID(R434,3,1)="2",MID(R434,3,1)="3",MID(R434,3,1)="4",MID(R434,3,1)="5",MID(R434,3,1)="6",MID(R434,3,1)="7",MID(R434,3,1)="8",MID(R434,3,1)="9",MID(R434,3,1)="0",)),VLOOKUP(R434,'証拠（WW特許）'!$B$2:$U$90,16,FALSE),""))</f>
        <v/>
      </c>
      <c r="AL434" s="58"/>
      <c r="AM434" s="58"/>
      <c r="AN434" s="58"/>
      <c r="AO434" s="58" t="str">
        <f ca="1">IF(OR(LEFT(R434)="特",LEFT(R434)="実",AND(OR(LEFT(R434,2)="US",LEFT(R434,2)="WO",LEFT(R434,2)="GB",LEFT(R434,2)="EP",LEFT(R434,2)="DE"),OR(MID(R434,3,1)="1",MID(R434,3,1)="2",MID(R434,3,1)="3",MID(R434,3,1)="4",MID(R434,3,1)="5",MID(R434,3,1)="6",MID(R434,3,1)="7",MID(R434,3,1)="8",MID(R434,3,1)="9",MID(R434,3,1)="0"))),IF(COUNTIF(INDIRECT("発明者引用!"&amp;ADDRESS(MATCH(C434,発明者引用!B$1:B$196,0),4)&amp;":"&amp;ADDRESS(MATCH(C434,発明者引用!B$1:B$196,0),17)),R434)+COUNTIF(INDIRECT("発明者引用!"&amp;ADDRESS(MATCH(C434,発明者引用!B$1:B$196,0),4)&amp;":"&amp;ADDRESS(MATCH(C434,発明者引用!B$1:B$196,0),17)),#REF!)+COUNTIF(INDIRECT("発明者引用!"&amp;ADDRESS(MATCH(C434,発明者引用!B$1:B$196,0),4)&amp;":"&amp;ADDRESS(MATCH(C434,発明者引用!B$1:B$196,0),17)),T434)&gt;0,"Yes","No"),"")</f>
        <v/>
      </c>
      <c r="AP434" s="58" t="str">
        <f ca="1">IF(OR(LEFT(R434)="特",LEFT(R434)="実",AND(OR(LEFT(R434,2)="US",LEFT(R434,2)="WO",LEFT(R434,2)="GB",LEFT(R434,2)="EP",LEFT(R434,2)="DE"),OR(MID(R434,3,1)="1",MID(R434,3,1)="2",MID(R434,3,1)="3",MID(R434,3,1)="4",MID(R434,3,1)="5",MID(R434,3,1)="6",MID(R434,3,1)="7",MID(R434,3,1)="8",MID(R434,3,1)="9",MID(R434,3,1)="0"))),IF(VLOOKUP(C434,ファミリ引用特許WO!$A$2:$B$241,2,FALSE)+VLOOKUP(C434,ファミリ引用文献WO!$A$2:$C$241,3,FALSE)=0,"ISR無し",IF(COUNTIF(INDIRECT("ファミリ引用特許WO!"&amp;ADDRESS(MATCH(C434,ファミリ引用特許WO!$A$2:$A$241,0),1)&amp;":"&amp;ADDRESS(MATCH(C434,ファミリ引用特許WO!$A$2:$A$241,0),19)),R434)+COUNTIF(INDIRECT("ファミリ引用特許WO!"&amp;ADDRESS(MATCH(C434,ファミリ引用特許WO!$A$2:$A$241,0),1)&amp;":"&amp;ADDRESS(MATCH(C434,ファミリ引用特許WO!$A$2:$A$241,0),19)),S434)+COUNTIF(INDIRECT("ファミリ引用特許WO!"&amp;ADDRESS(MATCH(C434,ファミリ引用特許WO!$A$2:$A$241,0),1)&amp;":"&amp;ADDRESS(MATCH(C434,ファミリ引用特許WO!$A$2:$A$241,0),19)),T434)+COUNTIF(INDIRECT("ファミリ引用特許WO!"&amp;ADDRESS(MATCH(C434,ファミリ引用特許WO!$A$2:$A$241,0),1)&amp;":"&amp;ADDRESS(MATCH(C434,ファミリ引用特許WO!$A$2:$A$241,0),19)),W434)+COUNTIF(INDIRECT("ファミリ引用特許WO!"&amp;ADDRESS(MATCH(C434,ファミリ引用特許WO!$A$2:$A$241,0),1)&amp;":"&amp;ADDRESS(MATCH(C434,ファミリ引用特許WO!$A$2:$A$241,0),19)),Y434)&gt;0,"Yes","No")),"")</f>
        <v/>
      </c>
      <c r="AQ434" s="55" t="str">
        <f ca="1">IF(OR(LEFT(R434)="特",LEFT(R434)="実",AND(OR(LEFT(R434,2)="US",LEFT(R434,2)="WO",LEFT(R434,2)="GB",LEFT(R434,2)="EP",LEFT(R434,2)="DE"),OR(MID(R434,3,1)="1",MID(R434,3,1)="2",MID(R434,3,1)="3",MID(R434,3,1)="4",MID(R434,3,1)="5",MID(R434,3,1)="6",MID(R434,3,1)="7",MID(R434,3,1)="8",MID(R434,3,1)="9",MID(R434,3,1)="0"))),IF(VLOOKUP(C434,'ファミリ引用特許表記修正（ex.A2→A）'!$A$2:$B$241,2,FALSE)=0,"family無し",IF(COUNTIF(INDIRECT("'ファミリ引用特許表記修正（ex.A2→A）'!"&amp;ADDRESS(MATCH(C434,'ファミリ引用特許表記修正（ex.A2→A）'!$A$2:$A$241,0),1)&amp;":"&amp;ADDRESS(MATCH(C434,'ファミリ引用特許表記修正（ex.A2→A）'!$A$2:$A$241,0),171)),R434)+COUNTIF(INDIRECT("'ファミリ引用特許表記修正（ex.A2→A）'!"&amp;ADDRESS(MATCH(C434,'ファミリ引用特許表記修正（ex.A2→A）'!$A$2:$A$241,0),1)&amp;":"&amp;ADDRESS(MATCH(C434,'ファミリ引用特許表記修正（ex.A2→A）'!$A$2:$A$241,0),171)),S434)+COUNTIF(INDIRECT("'ファミリ引用特許表記修正（ex.A2→A）'!"&amp;ADDRESS(MATCH(C434,'ファミリ引用特許表記修正（ex.A2→A）'!$A$2:$A$241,0),1)&amp;":"&amp;ADDRESS(MATCH(C434,'ファミリ引用特許表記修正（ex.A2→A）'!$A$2:$A$241,0),171)),T434)+COUNTIF(INDIRECT("'ファミリ引用特許表記修正（ex.A2→A）'!"&amp;ADDRESS(MATCH(C434,'ファミリ引用特許表記修正（ex.A2→A）'!$A$2:$A$241,0),1)&amp;":"&amp;ADDRESS(MATCH(C434,'ファミリ引用特許表記修正（ex.A2→A）'!$A$2:$A$241,0),171)),W434)+COUNTIF(INDIRECT("'ファミリ引用特許表記修正（ex.A2→A）'!"&amp;ADDRESS(MATCH(C434,'ファミリ引用特許表記修正（ex.A2→A）'!$A$2:$A$241,0),1)&amp;":"&amp;ADDRESS(MATCH(C434,'ファミリ引用特許表記修正（ex.A2→A）'!$A$2:$A$241,0),171)),Y434)&gt;0,"Yes","No")),"")</f>
        <v/>
      </c>
      <c r="AR434" s="193" t="str">
        <f>IF(OR(LEFT(R434)="特",LEFT(R434)="実",AND(OR(LEFT(R434,2)="US",LEFT(R434,2)="WO",LEFT(R434,2)="GB",LEFT(R434,2)="EP",LEFT(R434,2)="DE"),OR(MID(R434,3,1)="1",MID(R434,3,1)="2",MID(R434,3,1)="3",MID(R434,3,1)="4",MID(R434,3,1)="5",MID(R434,3,1)="6",MID(R434,3,1)="7",MID(R434,3,1)="8",MID(R434,3,1)="9",MID(R434,3,1)="0",))),"",VLOOKUP($C434,ファミリ発明者引用文献!A$3:B$235,2,FALSE))</f>
        <v>,,</v>
      </c>
      <c r="AS434" s="55" t="str">
        <f>VLOOKUP(C434,ファミリ引用文献WO!A$2:B$241,2,FALSE)</f>
        <v/>
      </c>
      <c r="AT434" s="58" t="str">
        <f>VLOOKUP(C434,ファミリ引用文献!A$3:B$242,2,FALSE)</f>
        <v/>
      </c>
      <c r="AU434" s="58" t="str">
        <f>VLOOKUP(C434,審判データ!AH$2:BT$379,39,FALSE)</f>
        <v>EP1167950A;FR02810737A;FR02810737B;特開2002-078683;特許04017363;US2002087085;US7127280</v>
      </c>
      <c r="AV434" s="62" t="str">
        <f ca="1">IF(INDIRECT("審判データ!"&amp;ADDRESS(MATCH(C434,審判データ!$AH$1:$AH$379,0),32))="早期審査の対象とする","早期審査","")</f>
        <v/>
      </c>
      <c r="AW434" s="665" t="str">
        <f t="shared" si="31"/>
        <v/>
      </c>
      <c r="AX434" s="666" t="str">
        <f>IF(LEFT(AE434,3)="日本特",IF(LEFT(C434)="特",VLOOKUP(C434,'本件、証拠文献テーマコード'!G$2:I$376,3,FALSE),VLOOKUP(C434,'本件、証拠文献テーマコード'!B$2:I$376,8,FALSE)),"")</f>
        <v/>
      </c>
      <c r="AY434" s="666" t="str">
        <f>IF(LEFT(AE434,3)="日本特",IF(OR(MID(R434,2,1)="開",MID(R434,2,1)="表",MID(R434,2,1)="登"),VLOOKUP(R434,'本件、証拠文献テーマコード'!C$2:I$379,7,FALSE),VLOOKUP(R434,'本件、証拠文献テーマコード'!G$2:I$379,3,FALSE)),"")</f>
        <v/>
      </c>
      <c r="AZ434" s="54">
        <f ca="1">INDIRECT("審判データ!"&amp;ADDRESS(MATCH(C434,審判データ!$AH$1:$AH$379,0),20))</f>
        <v>2010</v>
      </c>
    </row>
    <row r="435" spans="1:52" x14ac:dyDescent="0.15">
      <c r="A435" s="511" t="s">
        <v>23213</v>
      </c>
      <c r="B435" s="586" t="str">
        <f ca="1">IF(A435="",B434,INDIRECT("審判データ!"&amp;ADDRESS(MATCH(A435,審判データ!$HC$1:$HC$379,0),20))&amp;" / "&amp;INDIRECT("審判データ!"&amp;ADDRESS(MATCH(A435,審判データ!$HC$1:$HC$379,0),21)))</f>
        <v>2010 / 29-2</v>
      </c>
      <c r="C435" s="514">
        <v>3850710</v>
      </c>
      <c r="D435" s="511" t="s">
        <v>12617</v>
      </c>
      <c r="E435" s="163" t="str">
        <f ca="1">INDIRECT("審判データ!"&amp;ADDRESS(MATCH(C435,審判データ!$AH$1:$AH$379,0),55))</f>
        <v>株式会社日立製作所;株式会社日立ハイテクノロジーズ</v>
      </c>
      <c r="F435" s="43" t="str">
        <f ca="1">INDIRECT("審判データ!"&amp;ADDRESS(MATCH(C435,審判データ!$AH$1:$AH$379,0),56))</f>
        <v>西畑　廣治;城尾　和博;幾原　祥二;田原　哲也;沖口　昌司</v>
      </c>
      <c r="G435" s="43" t="str">
        <f ca="1">INDIRECT("審判データ!"&amp;ADDRESS(MATCH(C435,審判データ!$AH$1:$AH$379,0),72))</f>
        <v>特開平11-067869;特許03384292;特開2002-246377;特許03850710</v>
      </c>
      <c r="H435" s="43" t="str">
        <f ca="1">INDIRECT("審判データ!"&amp;ADDRESS(MATCH(C435,審判データ!$AH$1:$AH$379,0),41))</f>
        <v>H01L 21/3065;C23C 14/56;C23C 16/54;H01L 21/02;H01L 21/205;H01L 21/68</v>
      </c>
      <c r="I435" s="43" t="str">
        <f ca="1">INDIRECT("審判データ!"&amp;ADDRESS(MATCH(C435,審判データ!$AH$1:$AH$379,0),49))</f>
        <v>C23C  14/56@AFI(JP);H01L  21/3065@AFI(JP);C23C  16/54@ALI(JP);H01L  21/02@ALI(JP);H01L  21/205@ALI(JP);H01L  21/302@ALI(JP);H01L  21/677@ALI(JP);H01L  21/68@ALI(EP)</v>
      </c>
      <c r="J435" s="43" t="str">
        <f ca="1">INDIRECT("審判データ!"&amp;ADDRESS(MATCH(C435,審判データ!$AH$1:$AH$379,0),51))</f>
        <v>C23C 14/56        G;C23C 16/54;H01L 21/302       B;H01L 21/68        A;H01L 21/205;H01L 21/02        Z;H01L 21/302   101 G</v>
      </c>
      <c r="K435" s="43" t="str">
        <f ca="1">INDIRECT("審判データ!"&amp;ADDRESS(MATCH(C435,審判データ!$AH$1:$AH$379,0),53))</f>
        <v>4K029 DA01;4K029 FA09;4K029 KA02;4K030 CA12;4K030 DA06;4K030 GA02;4K030 GA12;4K030 KA08;4K030 KA41;5F004 AA15;5F004 BB19;5F004 BC05;5F004 BC06;5F031 CA02;5F031 CA11;5F031 FA01;5F031 FA11;5F031 FA13;5F031 FA15;5F031 MA04;5F031 MA09;5F031 PA04;5F031 PA06;5F031 PA10;5F031 PA23;5F045 DP01;5F045 DQ17;5F045 EB06</v>
      </c>
      <c r="L435" s="711"/>
      <c r="M435" s="707"/>
      <c r="N435" s="712"/>
      <c r="O435" s="713"/>
      <c r="P435" s="714"/>
      <c r="Q435" s="706"/>
      <c r="R435" s="707"/>
      <c r="S435" s="706" t="str">
        <f>IF(OR(LEFT(R435)="特",LEFT(R435)="実"),VLOOKUP(R435,'証拠（JP特許）'!$B$2:$D$299,2,FALSE),IF(AND(OR(LEFT(R435,2)="US",LEFT(R435,2)="WO",LEFT(R435,2)="GB",LEFT(R435,2)="EP",LEFT(R435,2)="DE"),OR(MID(R435,3,1)="1",MID(R435,3,1)="2",MID(R435,3,1)="3",MID(R435,3,1)="4",MID(R435,3,1)="5",MID(R435,3,1)="6",MID(R435,3,1)="7",MID(R435,3,1)="8",MID(R435,3,1)="9",MID(R435,3,1)="0")),VLOOKUP(R435,'証拠（WW特許）'!$B$2:$C$90,2,FALSE),"_"))</f>
        <v>_</v>
      </c>
      <c r="T435" s="707" t="str">
        <f>IF(OR(LEFT(R435)="特",LEFT(R435)="実"),VLOOKUP(R435,'証拠（JP特許）'!$B$2:$E$299,4,FALSE),"_")</f>
        <v>_</v>
      </c>
      <c r="U435" s="707"/>
      <c r="V435" s="706"/>
      <c r="W435" s="708" t="str">
        <f t="shared" si="27"/>
        <v/>
      </c>
      <c r="X435" s="709"/>
      <c r="Y435" s="709" t="str">
        <f t="shared" si="28"/>
        <v/>
      </c>
      <c r="Z435" s="91" t="str">
        <f ca="1">IF(OR(LEFT(R435)="特",LEFT(R435)="実",AND(OR(LEFT(R435,2)="US",LEFT(R435,2)="WO",LEFT(R435,2)="GB",LEFT(R435,2)="EP",LEFT(R435,2)="DE"),OR(MID(R435,3,1)="1",MID(R435,3,1)="2",MID(R435,3,1)="3",MID(R435,3,1)="4",MID(R435,3,1)="5",MID(R435,3,1)="6",MID(R435,3,1)="7",MID(R435,3,1)="8",MID(R435,3,1)="9",MID(R435,3,1)="0",))),IF(COUNTIF(INDIRECT("拒絶理由・拒絶査定・異議申立!"&amp;ADDRESS(MATCH(C435,拒絶理由・拒絶査定・異議申立!B$1:B$1000,0),3)&amp;":"&amp;ADDRESS(MATCH(C435,拒絶理由・拒絶査定・異議申立!B$1:B$1000,0),50)),R435)+COUNTIF(INDIRECT("拒絶理由・拒絶査定・異議申立!"&amp;ADDRESS(MATCH(C435,拒絶理由・拒絶査定・異議申立!B$1:B$1000,0),3)&amp;":"&amp;ADDRESS(MATCH(C435,拒絶理由・拒絶査定・異議申立!B$1:B$1000,0),50)),T435)&gt;0,"Yes","No"),"")</f>
        <v/>
      </c>
      <c r="AA435" s="92" t="str">
        <f ca="1">IF(OR(LEFT(R435)="特",LEFT(R435)="実",AND(OR(LEFT(R435,2)="US",LEFT(R435,2)="WO",LEFT(R435,2)="GB",LEFT(R435,2)="EP",LEFT(R435,2)="DE"),OR(MID(R435,3,1)="1",MID(R435,3,1)="2",MID(R435,3,1)="3",MID(R435,3,1)="4",MID(R435,3,1)="5",MID(R435,3,1)="6",MID(R435,3,1)="7",MID(R435,3,1)="8",MID(R435,3,1)="9",MID(R435,3,1)="0",))),IF(COUNTIF(INDIRECT("先行技術調査・登録査定!"&amp;ADDRESS(MATCH(C435,先行技術調査・登録査定!B$1:B$1000,0),3)&amp;":"&amp;ADDRESS(MATCH(C435,先行技術調査・登録査定!B$1:B$1000,0),49)),R435)+COUNTIF(INDIRECT("先行技術調査・登録査定!"&amp;ADDRESS(MATCH(C435,先行技術調査・登録査定!B$1:B$1000,0),3)&amp;":"&amp;ADDRESS(MATCH(C435,先行技術調査・登録査定!B$1:B$1000,0),49)),T435)&gt;0,"Yes","No"),"")</f>
        <v/>
      </c>
      <c r="AB435" s="169" t="str">
        <f t="shared" ca="1" si="30"/>
        <v/>
      </c>
      <c r="AC435" s="94" t="str">
        <f>IF(OR(LEFT(R435)="特",LEFT(R435)="実",AND(OR(LEFT(R435,2)="US",LEFT(R435,2)="WO",LEFT(R435,2)="GB",LEFT(R435,2)="EP",LEFT(R435,2)="DE"),OR(MID(R435,3,1)="1",MID(R435,3,1)="2",MID(R435,3,1)="3",MID(R435,3,1)="4",MID(R435,3,1)="5",MID(R435,3,1)="6",MID(R435,3,1)="7",MID(R435,3,1)="8",MID(R435,3,1)="9",MID(R435,3,1)="0",))),"",VLOOKUP($C435,非特許文献リスト!$A$2:$C$196,2,FALSE))</f>
        <v/>
      </c>
      <c r="AD435" s="95" t="str">
        <f>IF(OR(LEFT(R435)="特",LEFT(R435)="実",AND(OR(LEFT(R435,2)="US",LEFT(R435,2)="WO",LEFT(R435,2)="GB",LEFT(R435,2)="EP",LEFT(R435,2)="DE"),OR(MID(R435,3,1)="1",MID(R435,3,1)="2",MID(R435,3,1)="3",MID(R435,3,1)="4",MID(R435,3,1)="5",MID(R435,3,1)="6",MID(R435,3,1)="7",MID(R435,3,1)="8",MID(R435,3,1)="9",MID(R435,3,1)="0",))),"",VLOOKUP($C435,非特許文献リスト!$A$2:$C$196,3,FALSE))</f>
        <v/>
      </c>
      <c r="AE435" s="175" t="str">
        <f t="shared" si="32"/>
        <v/>
      </c>
      <c r="AF435" s="176" t="str">
        <f>IF(OR(LEFT(R435)="特",LEFT(R435)="実"),VLOOKUP(R435,'証拠（JP特許）'!$B$2:$AB$299,10,FALSE),IF(AND(OR(LEFT(R435,2)="US",LEFT(R435,2)="WO",LEFT(R435,2)="GB",LEFT(R435,2)="EP",LEFT(R435,2)="DE"),OR(MID(R435,3,1)="1",MID(R435,3,1)="2",MID(R435,3,1)="3",MID(R435,3,1)="4",MID(R435,3,1)="5",MID(R435,3,1)="6",MID(R435,3,1)="7",MID(R435,3,1)="8",MID(R435,3,1)="9",MID(R435,3,1)="0",)),VLOOKUP(R435,'証拠（WW特許）'!$B$2:$M$90,8,FALSE),""))</f>
        <v/>
      </c>
      <c r="AG435" s="176" t="str">
        <f>IF(OR(LEFT(R435)="特",LEFT(R435)="実"),VLOOKUP(R435,'証拠（JP特許）'!$B$2:$AB$299,26,FALSE),IF(AND(OR(LEFT(R435,2)="US",LEFT(R435,2)="WO",LEFT(R435,2)="GB",LEFT(R435,2)="EP",LEFT(R435,2)="DE"),OR(MID(R435,3,1)="1",MID(R435,3,1)="2",MID(R435,3,1)="3",MID(R435,3,1)="4",MID(R435,3,1)="5",MID(R435,3,1)="6",MID(R435,3,1)="7",MID(R435,3,1)="8",MID(R435,3,1)="9",MID(R435,3,1)="0",)),VLOOKUP(R435,'証拠（WW特許）'!$B$2:$M$90,12,FALSE),""))</f>
        <v/>
      </c>
      <c r="AH435" s="58" t="str">
        <f>IF(OR(LEFT(R435)="特",LEFT(R435)="実"),VLOOKUP(R435,'証拠（JP特許）'!$B$2:$X$299,20,FALSE),IF(AND(OR(LEFT(R435,2)="US",LEFT(R435,2)="WO",LEFT(R435,2)="GB",LEFT(R435,2)="EP",LEFT(R435,2)="DE"),OR(MID(R435,3,1)="1",MID(R435,3,1)="2",MID(R435,3,1)="3",MID(R435,3,1)="4",MID(R435,3,1)="5",MID(R435,3,1)="6",MID(R435,3,1)="7",MID(R435,3,1)="8",MID(R435,3,1)="9",MID(R435,3,1)="0",)),VLOOKUP(R435,'証拠（WW特許）'!$B$2:$U$90,20,FALSE),""))</f>
        <v/>
      </c>
      <c r="AI435" s="58" t="str">
        <f>IF(OR(LEFT(R435)="特",LEFT(R435)="実"),VLOOKUP(R435,'証拠（JP特許）'!$B$2:$X$299,21,FALSE),"")</f>
        <v/>
      </c>
      <c r="AJ435" s="58" t="str">
        <f>IF(OR(LEFT(R435)="特",LEFT(R435)="実"),VLOOKUP(R435,'証拠（JP特許）'!$B$2:$X$299,22,FALSE),"")</f>
        <v/>
      </c>
      <c r="AK435" s="59" t="str">
        <f>IF(OR(LEFT(R435)="特",LEFT(R435)="実"),VLOOKUP(R435,'証拠（JP特許）'!$B$2:$X$299,17,FALSE),IF(AND(OR(LEFT(R435,2)="US",LEFT(R435,2)="WO",LEFT(R435,2)="GB",LEFT(R435,2)="EP",LEFT(R435,2)="DE"),OR(MID(R435,3,1)="1",MID(R435,3,1)="2",MID(R435,3,1)="3",MID(R435,3,1)="4",MID(R435,3,1)="5",MID(R435,3,1)="6",MID(R435,3,1)="7",MID(R435,3,1)="8",MID(R435,3,1)="9",MID(R435,3,1)="0",)),VLOOKUP(R435,'証拠（WW特許）'!$B$2:$U$90,16,FALSE),""))</f>
        <v/>
      </c>
      <c r="AL435" s="58"/>
      <c r="AM435" s="58"/>
      <c r="AN435" s="58"/>
      <c r="AO435" s="58" t="str">
        <f ca="1">IF(OR(LEFT(R435)="特",LEFT(R435)="実",AND(OR(LEFT(R435,2)="US",LEFT(R435,2)="WO",LEFT(R435,2)="GB",LEFT(R435,2)="EP",LEFT(R435,2)="DE"),OR(MID(R435,3,1)="1",MID(R435,3,1)="2",MID(R435,3,1)="3",MID(R435,3,1)="4",MID(R435,3,1)="5",MID(R435,3,1)="6",MID(R435,3,1)="7",MID(R435,3,1)="8",MID(R435,3,1)="9",MID(R435,3,1)="0"))),IF(COUNTIF(INDIRECT("発明者引用!"&amp;ADDRESS(MATCH(C435,発明者引用!B$1:B$196,0),4)&amp;":"&amp;ADDRESS(MATCH(C435,発明者引用!B$1:B$196,0),17)),R435)+COUNTIF(INDIRECT("発明者引用!"&amp;ADDRESS(MATCH(C435,発明者引用!B$1:B$196,0),4)&amp;":"&amp;ADDRESS(MATCH(C435,発明者引用!B$1:B$196,0),17)),#REF!)+COUNTIF(INDIRECT("発明者引用!"&amp;ADDRESS(MATCH(C435,発明者引用!B$1:B$196,0),4)&amp;":"&amp;ADDRESS(MATCH(C435,発明者引用!B$1:B$196,0),17)),T435)&gt;0,"Yes","No"),"")</f>
        <v/>
      </c>
      <c r="AP435" s="58" t="str">
        <f ca="1">IF(OR(LEFT(R435)="特",LEFT(R435)="実",AND(OR(LEFT(R435,2)="US",LEFT(R435,2)="WO",LEFT(R435,2)="GB",LEFT(R435,2)="EP",LEFT(R435,2)="DE"),OR(MID(R435,3,1)="1",MID(R435,3,1)="2",MID(R435,3,1)="3",MID(R435,3,1)="4",MID(R435,3,1)="5",MID(R435,3,1)="6",MID(R435,3,1)="7",MID(R435,3,1)="8",MID(R435,3,1)="9",MID(R435,3,1)="0"))),IF(VLOOKUP(C435,ファミリ引用特許WO!$A$2:$B$241,2,FALSE)+VLOOKUP(C435,ファミリ引用文献WO!$A$2:$C$241,3,FALSE)=0,"ISR無し",IF(COUNTIF(INDIRECT("ファミリ引用特許WO!"&amp;ADDRESS(MATCH(C435,ファミリ引用特許WO!$A$2:$A$241,0),1)&amp;":"&amp;ADDRESS(MATCH(C435,ファミリ引用特許WO!$A$2:$A$241,0),19)),R435)+COUNTIF(INDIRECT("ファミリ引用特許WO!"&amp;ADDRESS(MATCH(C435,ファミリ引用特許WO!$A$2:$A$241,0),1)&amp;":"&amp;ADDRESS(MATCH(C435,ファミリ引用特許WO!$A$2:$A$241,0),19)),S435)+COUNTIF(INDIRECT("ファミリ引用特許WO!"&amp;ADDRESS(MATCH(C435,ファミリ引用特許WO!$A$2:$A$241,0),1)&amp;":"&amp;ADDRESS(MATCH(C435,ファミリ引用特許WO!$A$2:$A$241,0),19)),T435)+COUNTIF(INDIRECT("ファミリ引用特許WO!"&amp;ADDRESS(MATCH(C435,ファミリ引用特許WO!$A$2:$A$241,0),1)&amp;":"&amp;ADDRESS(MATCH(C435,ファミリ引用特許WO!$A$2:$A$241,0),19)),W435)+COUNTIF(INDIRECT("ファミリ引用特許WO!"&amp;ADDRESS(MATCH(C435,ファミリ引用特許WO!$A$2:$A$241,0),1)&amp;":"&amp;ADDRESS(MATCH(C435,ファミリ引用特許WO!$A$2:$A$241,0),19)),Y435)&gt;0,"Yes","No")),"")</f>
        <v/>
      </c>
      <c r="AQ435" s="55" t="str">
        <f ca="1">IF(OR(LEFT(R435)="特",LEFT(R435)="実",AND(OR(LEFT(R435,2)="US",LEFT(R435,2)="WO",LEFT(R435,2)="GB",LEFT(R435,2)="EP",LEFT(R435,2)="DE"),OR(MID(R435,3,1)="1",MID(R435,3,1)="2",MID(R435,3,1)="3",MID(R435,3,1)="4",MID(R435,3,1)="5",MID(R435,3,1)="6",MID(R435,3,1)="7",MID(R435,3,1)="8",MID(R435,3,1)="9",MID(R435,3,1)="0"))),IF(VLOOKUP(C435,'ファミリ引用特許表記修正（ex.A2→A）'!$A$2:$B$241,2,FALSE)=0,"family無し",IF(COUNTIF(INDIRECT("'ファミリ引用特許表記修正（ex.A2→A）'!"&amp;ADDRESS(MATCH(C435,'ファミリ引用特許表記修正（ex.A2→A）'!$A$2:$A$241,0),1)&amp;":"&amp;ADDRESS(MATCH(C435,'ファミリ引用特許表記修正（ex.A2→A）'!$A$2:$A$241,0),171)),R435)+COUNTIF(INDIRECT("'ファミリ引用特許表記修正（ex.A2→A）'!"&amp;ADDRESS(MATCH(C435,'ファミリ引用特許表記修正（ex.A2→A）'!$A$2:$A$241,0),1)&amp;":"&amp;ADDRESS(MATCH(C435,'ファミリ引用特許表記修正（ex.A2→A）'!$A$2:$A$241,0),171)),S435)+COUNTIF(INDIRECT("'ファミリ引用特許表記修正（ex.A2→A）'!"&amp;ADDRESS(MATCH(C435,'ファミリ引用特許表記修正（ex.A2→A）'!$A$2:$A$241,0),1)&amp;":"&amp;ADDRESS(MATCH(C435,'ファミリ引用特許表記修正（ex.A2→A）'!$A$2:$A$241,0),171)),T435)+COUNTIF(INDIRECT("'ファミリ引用特許表記修正（ex.A2→A）'!"&amp;ADDRESS(MATCH(C435,'ファミリ引用特許表記修正（ex.A2→A）'!$A$2:$A$241,0),1)&amp;":"&amp;ADDRESS(MATCH(C435,'ファミリ引用特許表記修正（ex.A2→A）'!$A$2:$A$241,0),171)),W435)+COUNTIF(INDIRECT("'ファミリ引用特許表記修正（ex.A2→A）'!"&amp;ADDRESS(MATCH(C435,'ファミリ引用特許表記修正（ex.A2→A）'!$A$2:$A$241,0),1)&amp;":"&amp;ADDRESS(MATCH(C435,'ファミリ引用特許表記修正（ex.A2→A）'!$A$2:$A$241,0),171)),Y435)&gt;0,"Yes","No")),"")</f>
        <v/>
      </c>
      <c r="AR435" s="193" t="str">
        <f>IF(OR(LEFT(R435)="特",LEFT(R435)="実",AND(OR(LEFT(R435,2)="US",LEFT(R435,2)="WO",LEFT(R435,2)="GB",LEFT(R435,2)="EP",LEFT(R435,2)="DE"),OR(MID(R435,3,1)="1",MID(R435,3,1)="2",MID(R435,3,1)="3",MID(R435,3,1)="4",MID(R435,3,1)="5",MID(R435,3,1)="6",MID(R435,3,1)="7",MID(R435,3,1)="8",MID(R435,3,1)="9",MID(R435,3,1)="0",))),"",VLOOKUP($C435,ファミリ発明者引用文献!A$3:B$235,2,FALSE))</f>
        <v>,,</v>
      </c>
      <c r="AS435" s="55" t="str">
        <f>VLOOKUP(C435,ファミリ引用文献WO!A$2:B$241,2,FALSE)</f>
        <v/>
      </c>
      <c r="AT435" s="58" t="str">
        <f>VLOOKUP(C435,ファミリ引用文献!A$3:B$242,2,FALSE)</f>
        <v/>
      </c>
      <c r="AU435" s="58" t="str">
        <f>VLOOKUP(C435,審判データ!AH$2:BT$379,39,FALSE)</f>
        <v>特開平11-067869;特許03384292;特開2002-246377;特許03850710</v>
      </c>
      <c r="AV435" s="62" t="str">
        <f ca="1">IF(INDIRECT("審判データ!"&amp;ADDRESS(MATCH(C435,審判データ!$AH$1:$AH$379,0),32))="早期審査の対象とする","早期審査","")</f>
        <v/>
      </c>
      <c r="AW435" s="665" t="str">
        <f t="shared" si="31"/>
        <v/>
      </c>
      <c r="AX435" s="666" t="str">
        <f>IF(LEFT(AE435,3)="日本特",IF(LEFT(C435)="特",VLOOKUP(C435,'本件、証拠文献テーマコード'!G$2:I$376,3,FALSE),VLOOKUP(C435,'本件、証拠文献テーマコード'!B$2:I$376,8,FALSE)),"")</f>
        <v/>
      </c>
      <c r="AY435" s="666" t="str">
        <f>IF(LEFT(AE435,3)="日本特",IF(OR(MID(R435,2,1)="開",MID(R435,2,1)="表",MID(R435,2,1)="登"),VLOOKUP(R435,'本件、証拠文献テーマコード'!C$2:I$379,7,FALSE),VLOOKUP(R435,'本件、証拠文献テーマコード'!G$2:I$379,3,FALSE)),"")</f>
        <v/>
      </c>
      <c r="AZ435" s="54">
        <f ca="1">INDIRECT("審判データ!"&amp;ADDRESS(MATCH(C435,審判データ!$AH$1:$AH$379,0),20))</f>
        <v>2010</v>
      </c>
    </row>
    <row r="436" spans="1:52" x14ac:dyDescent="0.15">
      <c r="A436" s="511" t="s">
        <v>23214</v>
      </c>
      <c r="B436" s="586" t="str">
        <f ca="1">IF(A436="",B435,INDIRECT("審判データ!"&amp;ADDRESS(MATCH(A436,審判データ!$HC$1:$HC$379,0),20))&amp;" / "&amp;INDIRECT("審判データ!"&amp;ADDRESS(MATCH(A436,審判データ!$HC$1:$HC$379,0),21)))</f>
        <v>2010 / 29-2</v>
      </c>
      <c r="C436" s="514">
        <v>4183940</v>
      </c>
      <c r="D436" s="511" t="s">
        <v>12646</v>
      </c>
      <c r="E436" s="163" t="str">
        <f ca="1">INDIRECT("審判データ!"&amp;ADDRESS(MATCH(C436,審判データ!$AH$1:$AH$379,0),55))</f>
        <v>モメンティブ・パフォーマンス・マテリアルズ・ジャパン合同会社</v>
      </c>
      <c r="F436" s="43" t="str">
        <f ca="1">INDIRECT("審判データ!"&amp;ADDRESS(MATCH(C436,審判データ!$AH$1:$AH$379,0),56))</f>
        <v>小野　和久;大場　敏男</v>
      </c>
      <c r="G436" s="43" t="str">
        <f ca="1">INDIRECT("審判データ!"&amp;ADDRESS(MATCH(C436,審判データ!$AH$1:$AH$379,0),72))</f>
        <v xml:space="preserve"> </v>
      </c>
      <c r="H436" s="43" t="str">
        <f ca="1">INDIRECT("審判データ!"&amp;ADDRESS(MATCH(C436,審判データ!$AH$1:$AH$379,0),41))</f>
        <v>C08L 83/04;C08K  5/541;C08K  9/04</v>
      </c>
      <c r="I436" s="43" t="str">
        <f ca="1">INDIRECT("審判データ!"&amp;ADDRESS(MATCH(C436,審判データ!$AH$1:$AH$379,0),49))</f>
        <v>C08L  83/04@AFI(JP);C08K   3/26@ALN(JP);C08K   5/057@ALN(JP);C08K   5/54@ALI(JP);C08K   5/541@ALI(EP);C08K   9/04@ALI(JP);C08K  13/06@ALI(JP)</v>
      </c>
      <c r="J436" s="43" t="str">
        <f ca="1">INDIRECT("審判データ!"&amp;ADDRESS(MATCH(C436,審判データ!$AH$1:$AH$379,0),51))</f>
        <v>C08L 83/04;C08K  9/04;C08K  5/54;C08K 13/06;C08K  5/057;C08K  3/26</v>
      </c>
      <c r="K436" s="43" t="str">
        <f ca="1">INDIRECT("審判データ!"&amp;ADDRESS(MATCH(C436,審判データ!$AH$1:$AH$379,0),53))</f>
        <v>4J002 CP06W;4J002 CP06X;4J002 DE237;4J002 EX036;4J002 FB247;4J002 FD146;4J002 GJ00;4J002 GJ01;4J002 GJ02</v>
      </c>
      <c r="L436" s="711"/>
      <c r="M436" s="707"/>
      <c r="N436" s="712"/>
      <c r="O436" s="713"/>
      <c r="P436" s="714"/>
      <c r="Q436" s="706"/>
      <c r="R436" s="707"/>
      <c r="S436" s="706" t="str">
        <f>IF(OR(LEFT(R436)="特",LEFT(R436)="実"),VLOOKUP(R436,'証拠（JP特許）'!$B$2:$D$299,2,FALSE),IF(AND(OR(LEFT(R436,2)="US",LEFT(R436,2)="WO",LEFT(R436,2)="GB",LEFT(R436,2)="EP",LEFT(R436,2)="DE"),OR(MID(R436,3,1)="1",MID(R436,3,1)="2",MID(R436,3,1)="3",MID(R436,3,1)="4",MID(R436,3,1)="5",MID(R436,3,1)="6",MID(R436,3,1)="7",MID(R436,3,1)="8",MID(R436,3,1)="9",MID(R436,3,1)="0")),VLOOKUP(R436,'証拠（WW特許）'!$B$2:$C$90,2,FALSE),"_"))</f>
        <v>_</v>
      </c>
      <c r="T436" s="707" t="str">
        <f>IF(OR(LEFT(R436)="特",LEFT(R436)="実"),VLOOKUP(R436,'証拠（JP特許）'!$B$2:$E$299,4,FALSE),"_")</f>
        <v>_</v>
      </c>
      <c r="U436" s="707"/>
      <c r="V436" s="706"/>
      <c r="W436" s="708" t="str">
        <f t="shared" si="27"/>
        <v/>
      </c>
      <c r="X436" s="709"/>
      <c r="Y436" s="709" t="str">
        <f t="shared" si="28"/>
        <v/>
      </c>
      <c r="Z436" s="91" t="str">
        <f ca="1">IF(OR(LEFT(R436)="特",LEFT(R436)="実",AND(OR(LEFT(R436,2)="US",LEFT(R436,2)="WO",LEFT(R436,2)="GB",LEFT(R436,2)="EP",LEFT(R436,2)="DE"),OR(MID(R436,3,1)="1",MID(R436,3,1)="2",MID(R436,3,1)="3",MID(R436,3,1)="4",MID(R436,3,1)="5",MID(R436,3,1)="6",MID(R436,3,1)="7",MID(R436,3,1)="8",MID(R436,3,1)="9",MID(R436,3,1)="0",))),IF(COUNTIF(INDIRECT("拒絶理由・拒絶査定・異議申立!"&amp;ADDRESS(MATCH(C436,拒絶理由・拒絶査定・異議申立!B$1:B$1000,0),3)&amp;":"&amp;ADDRESS(MATCH(C436,拒絶理由・拒絶査定・異議申立!B$1:B$1000,0),50)),R436)+COUNTIF(INDIRECT("拒絶理由・拒絶査定・異議申立!"&amp;ADDRESS(MATCH(C436,拒絶理由・拒絶査定・異議申立!B$1:B$1000,0),3)&amp;":"&amp;ADDRESS(MATCH(C436,拒絶理由・拒絶査定・異議申立!B$1:B$1000,0),50)),T436)&gt;0,"Yes","No"),"")</f>
        <v/>
      </c>
      <c r="AA436" s="92" t="str">
        <f ca="1">IF(OR(LEFT(R436)="特",LEFT(R436)="実",AND(OR(LEFT(R436,2)="US",LEFT(R436,2)="WO",LEFT(R436,2)="GB",LEFT(R436,2)="EP",LEFT(R436,2)="DE"),OR(MID(R436,3,1)="1",MID(R436,3,1)="2",MID(R436,3,1)="3",MID(R436,3,1)="4",MID(R436,3,1)="5",MID(R436,3,1)="6",MID(R436,3,1)="7",MID(R436,3,1)="8",MID(R436,3,1)="9",MID(R436,3,1)="0",))),IF(COUNTIF(INDIRECT("先行技術調査・登録査定!"&amp;ADDRESS(MATCH(C436,先行技術調査・登録査定!B$1:B$1000,0),3)&amp;":"&amp;ADDRESS(MATCH(C436,先行技術調査・登録査定!B$1:B$1000,0),49)),R436)+COUNTIF(INDIRECT("先行技術調査・登録査定!"&amp;ADDRESS(MATCH(C436,先行技術調査・登録査定!B$1:B$1000,0),3)&amp;":"&amp;ADDRESS(MATCH(C436,先行技術調査・登録査定!B$1:B$1000,0),49)),T436)&gt;0,"Yes","No"),"")</f>
        <v/>
      </c>
      <c r="AB436" s="169" t="str">
        <f t="shared" ca="1" si="30"/>
        <v/>
      </c>
      <c r="AC436" s="94" t="str">
        <f>IF(OR(LEFT(R436)="特",LEFT(R436)="実",AND(OR(LEFT(R436,2)="US",LEFT(R436,2)="WO",LEFT(R436,2)="GB",LEFT(R436,2)="EP",LEFT(R436,2)="DE"),OR(MID(R436,3,1)="1",MID(R436,3,1)="2",MID(R436,3,1)="3",MID(R436,3,1)="4",MID(R436,3,1)="5",MID(R436,3,1)="6",MID(R436,3,1)="7",MID(R436,3,1)="8",MID(R436,3,1)="9",MID(R436,3,1)="0",))),"",VLOOKUP($C436,非特許文献リスト!$A$2:$C$196,2,FALSE))</f>
        <v/>
      </c>
      <c r="AD436" s="95" t="str">
        <f>IF(OR(LEFT(R436)="特",LEFT(R436)="実",AND(OR(LEFT(R436,2)="US",LEFT(R436,2)="WO",LEFT(R436,2)="GB",LEFT(R436,2)="EP",LEFT(R436,2)="DE"),OR(MID(R436,3,1)="1",MID(R436,3,1)="2",MID(R436,3,1)="3",MID(R436,3,1)="4",MID(R436,3,1)="5",MID(R436,3,1)="6",MID(R436,3,1)="7",MID(R436,3,1)="8",MID(R436,3,1)="9",MID(R436,3,1)="0",))),"",VLOOKUP($C436,非特許文献リスト!$A$2:$C$196,3,FALSE))</f>
        <v/>
      </c>
      <c r="AE436" s="175" t="str">
        <f t="shared" si="32"/>
        <v/>
      </c>
      <c r="AF436" s="176" t="str">
        <f>IF(OR(LEFT(R436)="特",LEFT(R436)="実"),VLOOKUP(R436,'証拠（JP特許）'!$B$2:$AB$299,10,FALSE),IF(AND(OR(LEFT(R436,2)="US",LEFT(R436,2)="WO",LEFT(R436,2)="GB",LEFT(R436,2)="EP",LEFT(R436,2)="DE"),OR(MID(R436,3,1)="1",MID(R436,3,1)="2",MID(R436,3,1)="3",MID(R436,3,1)="4",MID(R436,3,1)="5",MID(R436,3,1)="6",MID(R436,3,1)="7",MID(R436,3,1)="8",MID(R436,3,1)="9",MID(R436,3,1)="0",)),VLOOKUP(R436,'証拠（WW特許）'!$B$2:$M$90,8,FALSE),""))</f>
        <v/>
      </c>
      <c r="AG436" s="176" t="str">
        <f>IF(OR(LEFT(R436)="特",LEFT(R436)="実"),VLOOKUP(R436,'証拠（JP特許）'!$B$2:$AB$299,26,FALSE),IF(AND(OR(LEFT(R436,2)="US",LEFT(R436,2)="WO",LEFT(R436,2)="GB",LEFT(R436,2)="EP",LEFT(R436,2)="DE"),OR(MID(R436,3,1)="1",MID(R436,3,1)="2",MID(R436,3,1)="3",MID(R436,3,1)="4",MID(R436,3,1)="5",MID(R436,3,1)="6",MID(R436,3,1)="7",MID(R436,3,1)="8",MID(R436,3,1)="9",MID(R436,3,1)="0",)),VLOOKUP(R436,'証拠（WW特許）'!$B$2:$M$90,12,FALSE),""))</f>
        <v/>
      </c>
      <c r="AH436" s="58" t="str">
        <f>IF(OR(LEFT(R436)="特",LEFT(R436)="実"),VLOOKUP(R436,'証拠（JP特許）'!$B$2:$X$299,20,FALSE),IF(AND(OR(LEFT(R436,2)="US",LEFT(R436,2)="WO",LEFT(R436,2)="GB",LEFT(R436,2)="EP",LEFT(R436,2)="DE"),OR(MID(R436,3,1)="1",MID(R436,3,1)="2",MID(R436,3,1)="3",MID(R436,3,1)="4",MID(R436,3,1)="5",MID(R436,3,1)="6",MID(R436,3,1)="7",MID(R436,3,1)="8",MID(R436,3,1)="9",MID(R436,3,1)="0",)),VLOOKUP(R436,'証拠（WW特許）'!$B$2:$U$90,20,FALSE),""))</f>
        <v/>
      </c>
      <c r="AI436" s="58" t="str">
        <f>IF(OR(LEFT(R436)="特",LEFT(R436)="実"),VLOOKUP(R436,'証拠（JP特許）'!$B$2:$X$299,21,FALSE),"")</f>
        <v/>
      </c>
      <c r="AJ436" s="58" t="str">
        <f>IF(OR(LEFT(R436)="特",LEFT(R436)="実"),VLOOKUP(R436,'証拠（JP特許）'!$B$2:$X$299,22,FALSE),"")</f>
        <v/>
      </c>
      <c r="AK436" s="59" t="str">
        <f>IF(OR(LEFT(R436)="特",LEFT(R436)="実"),VLOOKUP(R436,'証拠（JP特許）'!$B$2:$X$299,17,FALSE),IF(AND(OR(LEFT(R436,2)="US",LEFT(R436,2)="WO",LEFT(R436,2)="GB",LEFT(R436,2)="EP",LEFT(R436,2)="DE"),OR(MID(R436,3,1)="1",MID(R436,3,1)="2",MID(R436,3,1)="3",MID(R436,3,1)="4",MID(R436,3,1)="5",MID(R436,3,1)="6",MID(R436,3,1)="7",MID(R436,3,1)="8",MID(R436,3,1)="9",MID(R436,3,1)="0",)),VLOOKUP(R436,'証拠（WW特許）'!$B$2:$U$90,16,FALSE),""))</f>
        <v/>
      </c>
      <c r="AL436" s="58"/>
      <c r="AM436" s="58"/>
      <c r="AN436" s="58"/>
      <c r="AO436" s="58" t="str">
        <f ca="1">IF(OR(LEFT(R436)="特",LEFT(R436)="実",AND(OR(LEFT(R436,2)="US",LEFT(R436,2)="WO",LEFT(R436,2)="GB",LEFT(R436,2)="EP",LEFT(R436,2)="DE"),OR(MID(R436,3,1)="1",MID(R436,3,1)="2",MID(R436,3,1)="3",MID(R436,3,1)="4",MID(R436,3,1)="5",MID(R436,3,1)="6",MID(R436,3,1)="7",MID(R436,3,1)="8",MID(R436,3,1)="9",MID(R436,3,1)="0"))),IF(COUNTIF(INDIRECT("発明者引用!"&amp;ADDRESS(MATCH(C436,発明者引用!B$1:B$196,0),4)&amp;":"&amp;ADDRESS(MATCH(C436,発明者引用!B$1:B$196,0),17)),R436)+COUNTIF(INDIRECT("発明者引用!"&amp;ADDRESS(MATCH(C436,発明者引用!B$1:B$196,0),4)&amp;":"&amp;ADDRESS(MATCH(C436,発明者引用!B$1:B$196,0),17)),#REF!)+COUNTIF(INDIRECT("発明者引用!"&amp;ADDRESS(MATCH(C436,発明者引用!B$1:B$196,0),4)&amp;":"&amp;ADDRESS(MATCH(C436,発明者引用!B$1:B$196,0),17)),T436)&gt;0,"Yes","No"),"")</f>
        <v/>
      </c>
      <c r="AP436" s="58" t="str">
        <f ca="1">IF(OR(LEFT(R436)="特",LEFT(R436)="実",AND(OR(LEFT(R436,2)="US",LEFT(R436,2)="WO",LEFT(R436,2)="GB",LEFT(R436,2)="EP",LEFT(R436,2)="DE"),OR(MID(R436,3,1)="1",MID(R436,3,1)="2",MID(R436,3,1)="3",MID(R436,3,1)="4",MID(R436,3,1)="5",MID(R436,3,1)="6",MID(R436,3,1)="7",MID(R436,3,1)="8",MID(R436,3,1)="9",MID(R436,3,1)="0"))),IF(VLOOKUP(C436,ファミリ引用特許WO!$A$2:$B$241,2,FALSE)+VLOOKUP(C436,ファミリ引用文献WO!$A$2:$C$241,3,FALSE)=0,"ISR無し",IF(COUNTIF(INDIRECT("ファミリ引用特許WO!"&amp;ADDRESS(MATCH(C436,ファミリ引用特許WO!$A$2:$A$241,0),1)&amp;":"&amp;ADDRESS(MATCH(C436,ファミリ引用特許WO!$A$2:$A$241,0),19)),R436)+COUNTIF(INDIRECT("ファミリ引用特許WO!"&amp;ADDRESS(MATCH(C436,ファミリ引用特許WO!$A$2:$A$241,0),1)&amp;":"&amp;ADDRESS(MATCH(C436,ファミリ引用特許WO!$A$2:$A$241,0),19)),S436)+COUNTIF(INDIRECT("ファミリ引用特許WO!"&amp;ADDRESS(MATCH(C436,ファミリ引用特許WO!$A$2:$A$241,0),1)&amp;":"&amp;ADDRESS(MATCH(C436,ファミリ引用特許WO!$A$2:$A$241,0),19)),T436)+COUNTIF(INDIRECT("ファミリ引用特許WO!"&amp;ADDRESS(MATCH(C436,ファミリ引用特許WO!$A$2:$A$241,0),1)&amp;":"&amp;ADDRESS(MATCH(C436,ファミリ引用特許WO!$A$2:$A$241,0),19)),W436)+COUNTIF(INDIRECT("ファミリ引用特許WO!"&amp;ADDRESS(MATCH(C436,ファミリ引用特許WO!$A$2:$A$241,0),1)&amp;":"&amp;ADDRESS(MATCH(C436,ファミリ引用特許WO!$A$2:$A$241,0),19)),Y436)&gt;0,"Yes","No")),"")</f>
        <v/>
      </c>
      <c r="AQ436" s="55" t="str">
        <f ca="1">IF(OR(LEFT(R436)="特",LEFT(R436)="実",AND(OR(LEFT(R436,2)="US",LEFT(R436,2)="WO",LEFT(R436,2)="GB",LEFT(R436,2)="EP",LEFT(R436,2)="DE"),OR(MID(R436,3,1)="1",MID(R436,3,1)="2",MID(R436,3,1)="3",MID(R436,3,1)="4",MID(R436,3,1)="5",MID(R436,3,1)="6",MID(R436,3,1)="7",MID(R436,3,1)="8",MID(R436,3,1)="9",MID(R436,3,1)="0"))),IF(VLOOKUP(C436,'ファミリ引用特許表記修正（ex.A2→A）'!$A$2:$B$241,2,FALSE)=0,"family無し",IF(COUNTIF(INDIRECT("'ファミリ引用特許表記修正（ex.A2→A）'!"&amp;ADDRESS(MATCH(C436,'ファミリ引用特許表記修正（ex.A2→A）'!$A$2:$A$241,0),1)&amp;":"&amp;ADDRESS(MATCH(C436,'ファミリ引用特許表記修正（ex.A2→A）'!$A$2:$A$241,0),171)),R436)+COUNTIF(INDIRECT("'ファミリ引用特許表記修正（ex.A2→A）'!"&amp;ADDRESS(MATCH(C436,'ファミリ引用特許表記修正（ex.A2→A）'!$A$2:$A$241,0),1)&amp;":"&amp;ADDRESS(MATCH(C436,'ファミリ引用特許表記修正（ex.A2→A）'!$A$2:$A$241,0),171)),S436)+COUNTIF(INDIRECT("'ファミリ引用特許表記修正（ex.A2→A）'!"&amp;ADDRESS(MATCH(C436,'ファミリ引用特許表記修正（ex.A2→A）'!$A$2:$A$241,0),1)&amp;":"&amp;ADDRESS(MATCH(C436,'ファミリ引用特許表記修正（ex.A2→A）'!$A$2:$A$241,0),171)),T436)+COUNTIF(INDIRECT("'ファミリ引用特許表記修正（ex.A2→A）'!"&amp;ADDRESS(MATCH(C436,'ファミリ引用特許表記修正（ex.A2→A）'!$A$2:$A$241,0),1)&amp;":"&amp;ADDRESS(MATCH(C436,'ファミリ引用特許表記修正（ex.A2→A）'!$A$2:$A$241,0),171)),W436)+COUNTIF(INDIRECT("'ファミリ引用特許表記修正（ex.A2→A）'!"&amp;ADDRESS(MATCH(C436,'ファミリ引用特許表記修正（ex.A2→A）'!$A$2:$A$241,0),1)&amp;":"&amp;ADDRESS(MATCH(C436,'ファミリ引用特許表記修正（ex.A2→A）'!$A$2:$A$241,0),171)),Y436)&gt;0,"Yes","No")),"")</f>
        <v/>
      </c>
      <c r="AR436" s="193" t="str">
        <f>IF(OR(LEFT(R436)="特",LEFT(R436)="実",AND(OR(LEFT(R436,2)="US",LEFT(R436,2)="WO",LEFT(R436,2)="GB",LEFT(R436,2)="EP",LEFT(R436,2)="DE"),OR(MID(R436,3,1)="1",MID(R436,3,1)="2",MID(R436,3,1)="3",MID(R436,3,1)="4",MID(R436,3,1)="5",MID(R436,3,1)="6",MID(R436,3,1)="7",MID(R436,3,1)="8",MID(R436,3,1)="9",MID(R436,3,1)="0",))),"",VLOOKUP($C436,ファミリ発明者引用文献!A$3:B$235,2,FALSE))</f>
        <v>,,</v>
      </c>
      <c r="AS436" s="55" t="str">
        <f>VLOOKUP(C436,ファミリ引用文献WO!A$2:B$241,2,FALSE)</f>
        <v/>
      </c>
      <c r="AT436" s="58" t="str">
        <f>VLOOKUP(C436,ファミリ引用文献!A$3:B$242,2,FALSE)</f>
        <v/>
      </c>
      <c r="AU436" s="58" t="str">
        <f>VLOOKUP(C436,審判データ!AH$2:BT$379,39,FALSE)</f>
        <v xml:space="preserve"> </v>
      </c>
      <c r="AV436" s="62" t="str">
        <f ca="1">IF(INDIRECT("審判データ!"&amp;ADDRESS(MATCH(C436,審判データ!$AH$1:$AH$379,0),32))="早期審査の対象とする","早期審査","")</f>
        <v/>
      </c>
      <c r="AW436" s="665" t="str">
        <f t="shared" si="31"/>
        <v/>
      </c>
      <c r="AX436" s="666" t="str">
        <f>IF(LEFT(AE436,3)="日本特",IF(LEFT(C436)="特",VLOOKUP(C436,'本件、証拠文献テーマコード'!G$2:I$376,3,FALSE),VLOOKUP(C436,'本件、証拠文献テーマコード'!B$2:I$376,8,FALSE)),"")</f>
        <v/>
      </c>
      <c r="AY436" s="666" t="str">
        <f>IF(LEFT(AE436,3)="日本特",IF(OR(MID(R436,2,1)="開",MID(R436,2,1)="表",MID(R436,2,1)="登"),VLOOKUP(R436,'本件、証拠文献テーマコード'!C$2:I$379,7,FALSE),VLOOKUP(R436,'本件、証拠文献テーマコード'!G$2:I$379,3,FALSE)),"")</f>
        <v/>
      </c>
      <c r="AZ436" s="54">
        <f ca="1">INDIRECT("審判データ!"&amp;ADDRESS(MATCH(C436,審判データ!$AH$1:$AH$379,0),20))</f>
        <v>2010</v>
      </c>
    </row>
    <row r="437" spans="1:52" x14ac:dyDescent="0.15">
      <c r="A437" s="511" t="s">
        <v>23215</v>
      </c>
      <c r="B437" s="586" t="str">
        <f ca="1">IF(A437="",B436,INDIRECT("審判データ!"&amp;ADDRESS(MATCH(A437,審判データ!$HC$1:$HC$379,0),20))&amp;" / "&amp;INDIRECT("審判データ!"&amp;ADDRESS(MATCH(A437,審判データ!$HC$1:$HC$379,0),21)))</f>
        <v>2010 / 29-2</v>
      </c>
      <c r="C437" s="514">
        <v>3538416</v>
      </c>
      <c r="D437" s="511" t="s">
        <v>12677</v>
      </c>
      <c r="E437" s="163" t="str">
        <f ca="1">INDIRECT("審判データ!"&amp;ADDRESS(MATCH(C437,審判データ!$AH$1:$AH$379,0),55))</f>
        <v>株式会社日立製作所;株式会社日立ハイテクノロジーズ</v>
      </c>
      <c r="F437" s="43" t="str">
        <f ca="1">INDIRECT("審判データ!"&amp;ADDRESS(MATCH(C437,審判データ!$AH$1:$AH$379,0),56))</f>
        <v>西畑　廣治;城尾　和博;幾原　祥二;田原　哲也;沖口　昌司</v>
      </c>
      <c r="G437" s="43" t="str">
        <f ca="1">INDIRECT("審判データ!"&amp;ADDRESS(MATCH(C437,審判データ!$AH$1:$AH$379,0),72))</f>
        <v>特開平10-092703;特許03281815;特開平10-261554;特許03771347;特開2002-246280;特許03538416;特開2004-200708;特許04030509;特開2004-297079;特許04121480;特開2008-109134;特開2008-113032;特許04252103;特開2008-166830;特開2008-153690;特開2008-193118;特開2009-164646;特許05107961;特開2012-231150;特開2013-033975;KR100493643B;TW00466622B;US6069096;US6714832;US2002133260;US6941185;US2002133256;US6853872;US2002133257;US6885906</v>
      </c>
      <c r="H437" s="43" t="str">
        <f ca="1">INDIRECT("審判データ!"&amp;ADDRESS(MATCH(C437,審判データ!$AH$1:$AH$379,0),41))</f>
        <v>H01L 21/02;H01L 21/3065;H01L 21/68</v>
      </c>
      <c r="I437" s="43" t="str">
        <f ca="1">INDIRECT("審判データ!"&amp;ADDRESS(MATCH(C437,審判データ!$AH$1:$AH$379,0),49))</f>
        <v>H01L  21/302@AFI(JP);H01L  21/02@ALI(JP);H01L  21/3065@ALI(EP);H01L  21/677@ALI(JP);H01L  21/68@ALI(EP)</v>
      </c>
      <c r="J437" s="43" t="str">
        <f ca="1">INDIRECT("審判データ!"&amp;ADDRESS(MATCH(C437,審判データ!$AH$1:$AH$379,0),51))</f>
        <v>H01L 21/302       A;H01L 21/68        A;H01L 21/02        Z</v>
      </c>
      <c r="K437" s="43" t="str">
        <f ca="1">INDIRECT("審判データ!"&amp;ADDRESS(MATCH(C437,審判データ!$AH$1:$AH$379,0),53))</f>
        <v>5F004 AA16;5F004 BC06;5F004 CA09;5F031 CA02;5F031 CA11;5F031 FA01;5F031 FA11;5F031 FA12;5F031 FA15;5F031 MA04;5F031 NA05;5F031 NA07;5F031 PA04</v>
      </c>
      <c r="L437" s="711"/>
      <c r="M437" s="707"/>
      <c r="N437" s="712"/>
      <c r="O437" s="713"/>
      <c r="P437" s="714"/>
      <c r="Q437" s="706"/>
      <c r="R437" s="707"/>
      <c r="S437" s="706" t="str">
        <f>IF(OR(LEFT(R437)="特",LEFT(R437)="実"),VLOOKUP(R437,'証拠（JP特許）'!$B$2:$D$299,2,FALSE),IF(AND(OR(LEFT(R437,2)="US",LEFT(R437,2)="WO",LEFT(R437,2)="GB",LEFT(R437,2)="EP",LEFT(R437,2)="DE"),OR(MID(R437,3,1)="1",MID(R437,3,1)="2",MID(R437,3,1)="3",MID(R437,3,1)="4",MID(R437,3,1)="5",MID(R437,3,1)="6",MID(R437,3,1)="7",MID(R437,3,1)="8",MID(R437,3,1)="9",MID(R437,3,1)="0")),VLOOKUP(R437,'証拠（WW特許）'!$B$2:$C$90,2,FALSE),"_"))</f>
        <v>_</v>
      </c>
      <c r="T437" s="707" t="str">
        <f>IF(OR(LEFT(R437)="特",LEFT(R437)="実"),VLOOKUP(R437,'証拠（JP特許）'!$B$2:$E$299,4,FALSE),"_")</f>
        <v>_</v>
      </c>
      <c r="U437" s="707"/>
      <c r="V437" s="706"/>
      <c r="W437" s="708" t="str">
        <f t="shared" ref="W437:W458" si="33">IF(LEFT(R437)="特","JP"&amp;IF(FIND("-",R437)=5,"0"&amp;MID(R437,4,1),IF(FIND("-",R437)=6,MID(R437,4,2),MID(R437,3,4)))&amp;MID(R437,FIND("-",R437)+1,LEN(R437)-FIND("-",R437))&amp;"A",IF(LEFT(R437)="実","JP"&amp;IF(FIND("-",R437)=5,"0"&amp;MID(R437,4,1),IF(FIND("-",R437)=6,MID(R437,4,2),MID(R437,3,4)))&amp;MID(R437,FIND("-",R437)+1,LEN(R437)-FIND("-",R437))&amp;"Y",""))</f>
        <v/>
      </c>
      <c r="X437" s="709"/>
      <c r="Y437" s="709" t="str">
        <f t="shared" ref="Y437:Y458" si="34">IF(LEFT(T437,2)="JP",T437&amp;"B",IF(LEFT(T437,2)="実登",MID(T437,3,LEN(T437)-2)&amp;"U",IF(AND(OR(LEFT(R437,2)="US",LEFT(R437,2)="GB",LEFT(R437,2)="EP",LEFT(R437,2)="DE"),OR(MID(R437,3,1)="1",MID(R437,3,1)="2",MID(R437,3,1)="3",MID(R437,3,1)="4",MID(R437,3,1)="5",MID(R437,3,1)="6",MID(R437,3,1)="7",MID(R437,3,1)="8",MID(R437,3,1)="9",MID(R437,3,1)="0")),R437&amp;"B","")))</f>
        <v/>
      </c>
      <c r="Z437" s="91" t="str">
        <f ca="1">IF(OR(LEFT(R437)="特",LEFT(R437)="実",AND(OR(LEFT(R437,2)="US",LEFT(R437,2)="WO",LEFT(R437,2)="GB",LEFT(R437,2)="EP",LEFT(R437,2)="DE"),OR(MID(R437,3,1)="1",MID(R437,3,1)="2",MID(R437,3,1)="3",MID(R437,3,1)="4",MID(R437,3,1)="5",MID(R437,3,1)="6",MID(R437,3,1)="7",MID(R437,3,1)="8",MID(R437,3,1)="9",MID(R437,3,1)="0",))),IF(COUNTIF(INDIRECT("拒絶理由・拒絶査定・異議申立!"&amp;ADDRESS(MATCH(C437,拒絶理由・拒絶査定・異議申立!B$1:B$1000,0),3)&amp;":"&amp;ADDRESS(MATCH(C437,拒絶理由・拒絶査定・異議申立!B$1:B$1000,0),50)),R437)+COUNTIF(INDIRECT("拒絶理由・拒絶査定・異議申立!"&amp;ADDRESS(MATCH(C437,拒絶理由・拒絶査定・異議申立!B$1:B$1000,0),3)&amp;":"&amp;ADDRESS(MATCH(C437,拒絶理由・拒絶査定・異議申立!B$1:B$1000,0),50)),T437)&gt;0,"Yes","No"),"")</f>
        <v/>
      </c>
      <c r="AA437" s="92" t="str">
        <f ca="1">IF(OR(LEFT(R437)="特",LEFT(R437)="実",AND(OR(LEFT(R437,2)="US",LEFT(R437,2)="WO",LEFT(R437,2)="GB",LEFT(R437,2)="EP",LEFT(R437,2)="DE"),OR(MID(R437,3,1)="1",MID(R437,3,1)="2",MID(R437,3,1)="3",MID(R437,3,1)="4",MID(R437,3,1)="5",MID(R437,3,1)="6",MID(R437,3,1)="7",MID(R437,3,1)="8",MID(R437,3,1)="9",MID(R437,3,1)="0",))),IF(COUNTIF(INDIRECT("先行技術調査・登録査定!"&amp;ADDRESS(MATCH(C437,先行技術調査・登録査定!B$1:B$1000,0),3)&amp;":"&amp;ADDRESS(MATCH(C437,先行技術調査・登録査定!B$1:B$1000,0),49)),R437)+COUNTIF(INDIRECT("先行技術調査・登録査定!"&amp;ADDRESS(MATCH(C437,先行技術調査・登録査定!B$1:B$1000,0),3)&amp;":"&amp;ADDRESS(MATCH(C437,先行技術調査・登録査定!B$1:B$1000,0),49)),T437)&gt;0,"Yes","No"),"")</f>
        <v/>
      </c>
      <c r="AB437" s="169" t="str">
        <f t="shared" ca="1" si="30"/>
        <v/>
      </c>
      <c r="AC437" s="94" t="str">
        <f>IF(OR(LEFT(R437)="特",LEFT(R437)="実",AND(OR(LEFT(R437,2)="US",LEFT(R437,2)="WO",LEFT(R437,2)="GB",LEFT(R437,2)="EP",LEFT(R437,2)="DE"),OR(MID(R437,3,1)="1",MID(R437,3,1)="2",MID(R437,3,1)="3",MID(R437,3,1)="4",MID(R437,3,1)="5",MID(R437,3,1)="6",MID(R437,3,1)="7",MID(R437,3,1)="8",MID(R437,3,1)="9",MID(R437,3,1)="0",))),"",VLOOKUP($C437,非特許文献リスト!$A$2:$C$196,2,FALSE))</f>
        <v/>
      </c>
      <c r="AD437" s="95" t="str">
        <f>IF(OR(LEFT(R437)="特",LEFT(R437)="実",AND(OR(LEFT(R437,2)="US",LEFT(R437,2)="WO",LEFT(R437,2)="GB",LEFT(R437,2)="EP",LEFT(R437,2)="DE"),OR(MID(R437,3,1)="1",MID(R437,3,1)="2",MID(R437,3,1)="3",MID(R437,3,1)="4",MID(R437,3,1)="5",MID(R437,3,1)="6",MID(R437,3,1)="7",MID(R437,3,1)="8",MID(R437,3,1)="9",MID(R437,3,1)="0",))),"",VLOOKUP($C437,非特許文献リスト!$A$2:$C$196,3,FALSE))</f>
        <v/>
      </c>
      <c r="AE437" s="175" t="str">
        <f t="shared" si="32"/>
        <v/>
      </c>
      <c r="AF437" s="176" t="str">
        <f>IF(OR(LEFT(R437)="特",LEFT(R437)="実"),VLOOKUP(R437,'証拠（JP特許）'!$B$2:$AB$299,10,FALSE),IF(AND(OR(LEFT(R437,2)="US",LEFT(R437,2)="WO",LEFT(R437,2)="GB",LEFT(R437,2)="EP",LEFT(R437,2)="DE"),OR(MID(R437,3,1)="1",MID(R437,3,1)="2",MID(R437,3,1)="3",MID(R437,3,1)="4",MID(R437,3,1)="5",MID(R437,3,1)="6",MID(R437,3,1)="7",MID(R437,3,1)="8",MID(R437,3,1)="9",MID(R437,3,1)="0",)),VLOOKUP(R437,'証拠（WW特許）'!$B$2:$M$90,8,FALSE),""))</f>
        <v/>
      </c>
      <c r="AG437" s="176" t="str">
        <f>IF(OR(LEFT(R437)="特",LEFT(R437)="実"),VLOOKUP(R437,'証拠（JP特許）'!$B$2:$AB$299,26,FALSE),IF(AND(OR(LEFT(R437,2)="US",LEFT(R437,2)="WO",LEFT(R437,2)="GB",LEFT(R437,2)="EP",LEFT(R437,2)="DE"),OR(MID(R437,3,1)="1",MID(R437,3,1)="2",MID(R437,3,1)="3",MID(R437,3,1)="4",MID(R437,3,1)="5",MID(R437,3,1)="6",MID(R437,3,1)="7",MID(R437,3,1)="8",MID(R437,3,1)="9",MID(R437,3,1)="0",)),VLOOKUP(R437,'証拠（WW特許）'!$B$2:$M$90,12,FALSE),""))</f>
        <v/>
      </c>
      <c r="AH437" s="58" t="str">
        <f>IF(OR(LEFT(R437)="特",LEFT(R437)="実"),VLOOKUP(R437,'証拠（JP特許）'!$B$2:$X$299,20,FALSE),IF(AND(OR(LEFT(R437,2)="US",LEFT(R437,2)="WO",LEFT(R437,2)="GB",LEFT(R437,2)="EP",LEFT(R437,2)="DE"),OR(MID(R437,3,1)="1",MID(R437,3,1)="2",MID(R437,3,1)="3",MID(R437,3,1)="4",MID(R437,3,1)="5",MID(R437,3,1)="6",MID(R437,3,1)="7",MID(R437,3,1)="8",MID(R437,3,1)="9",MID(R437,3,1)="0",)),VLOOKUP(R437,'証拠（WW特許）'!$B$2:$U$90,20,FALSE),""))</f>
        <v/>
      </c>
      <c r="AI437" s="58" t="str">
        <f>IF(OR(LEFT(R437)="特",LEFT(R437)="実"),VLOOKUP(R437,'証拠（JP特許）'!$B$2:$X$299,21,FALSE),"")</f>
        <v/>
      </c>
      <c r="AJ437" s="58" t="str">
        <f>IF(OR(LEFT(R437)="特",LEFT(R437)="実"),VLOOKUP(R437,'証拠（JP特許）'!$B$2:$X$299,22,FALSE),"")</f>
        <v/>
      </c>
      <c r="AK437" s="59" t="str">
        <f>IF(OR(LEFT(R437)="特",LEFT(R437)="実"),VLOOKUP(R437,'証拠（JP特許）'!$B$2:$X$299,17,FALSE),IF(AND(OR(LEFT(R437,2)="US",LEFT(R437,2)="WO",LEFT(R437,2)="GB",LEFT(R437,2)="EP",LEFT(R437,2)="DE"),OR(MID(R437,3,1)="1",MID(R437,3,1)="2",MID(R437,3,1)="3",MID(R437,3,1)="4",MID(R437,3,1)="5",MID(R437,3,1)="6",MID(R437,3,1)="7",MID(R437,3,1)="8",MID(R437,3,1)="9",MID(R437,3,1)="0",)),VLOOKUP(R437,'証拠（WW特許）'!$B$2:$U$90,16,FALSE),""))</f>
        <v/>
      </c>
      <c r="AL437" s="58"/>
      <c r="AM437" s="58"/>
      <c r="AN437" s="58"/>
      <c r="AO437" s="58" t="str">
        <f ca="1">IF(OR(LEFT(R437)="特",LEFT(R437)="実",AND(OR(LEFT(R437,2)="US",LEFT(R437,2)="WO",LEFT(R437,2)="GB",LEFT(R437,2)="EP",LEFT(R437,2)="DE"),OR(MID(R437,3,1)="1",MID(R437,3,1)="2",MID(R437,3,1)="3",MID(R437,3,1)="4",MID(R437,3,1)="5",MID(R437,3,1)="6",MID(R437,3,1)="7",MID(R437,3,1)="8",MID(R437,3,1)="9",MID(R437,3,1)="0"))),IF(COUNTIF(INDIRECT("発明者引用!"&amp;ADDRESS(MATCH(C437,発明者引用!B$1:B$196,0),4)&amp;":"&amp;ADDRESS(MATCH(C437,発明者引用!B$1:B$196,0),17)),R437)+COUNTIF(INDIRECT("発明者引用!"&amp;ADDRESS(MATCH(C437,発明者引用!B$1:B$196,0),4)&amp;":"&amp;ADDRESS(MATCH(C437,発明者引用!B$1:B$196,0),17)),#REF!)+COUNTIF(INDIRECT("発明者引用!"&amp;ADDRESS(MATCH(C437,発明者引用!B$1:B$196,0),4)&amp;":"&amp;ADDRESS(MATCH(C437,発明者引用!B$1:B$196,0),17)),T437)&gt;0,"Yes","No"),"")</f>
        <v/>
      </c>
      <c r="AP437" s="58" t="str">
        <f ca="1">IF(OR(LEFT(R437)="特",LEFT(R437)="実",AND(OR(LEFT(R437,2)="US",LEFT(R437,2)="WO",LEFT(R437,2)="GB",LEFT(R437,2)="EP",LEFT(R437,2)="DE"),OR(MID(R437,3,1)="1",MID(R437,3,1)="2",MID(R437,3,1)="3",MID(R437,3,1)="4",MID(R437,3,1)="5",MID(R437,3,1)="6",MID(R437,3,1)="7",MID(R437,3,1)="8",MID(R437,3,1)="9",MID(R437,3,1)="0"))),IF(VLOOKUP(C437,ファミリ引用特許WO!$A$2:$B$241,2,FALSE)+VLOOKUP(C437,ファミリ引用文献WO!$A$2:$C$241,3,FALSE)=0,"ISR無し",IF(COUNTIF(INDIRECT("ファミリ引用特許WO!"&amp;ADDRESS(MATCH(C437,ファミリ引用特許WO!$A$2:$A$241,0),1)&amp;":"&amp;ADDRESS(MATCH(C437,ファミリ引用特許WO!$A$2:$A$241,0),19)),R437)+COUNTIF(INDIRECT("ファミリ引用特許WO!"&amp;ADDRESS(MATCH(C437,ファミリ引用特許WO!$A$2:$A$241,0),1)&amp;":"&amp;ADDRESS(MATCH(C437,ファミリ引用特許WO!$A$2:$A$241,0),19)),S437)+COUNTIF(INDIRECT("ファミリ引用特許WO!"&amp;ADDRESS(MATCH(C437,ファミリ引用特許WO!$A$2:$A$241,0),1)&amp;":"&amp;ADDRESS(MATCH(C437,ファミリ引用特許WO!$A$2:$A$241,0),19)),T437)+COUNTIF(INDIRECT("ファミリ引用特許WO!"&amp;ADDRESS(MATCH(C437,ファミリ引用特許WO!$A$2:$A$241,0),1)&amp;":"&amp;ADDRESS(MATCH(C437,ファミリ引用特許WO!$A$2:$A$241,0),19)),W437)+COUNTIF(INDIRECT("ファミリ引用特許WO!"&amp;ADDRESS(MATCH(C437,ファミリ引用特許WO!$A$2:$A$241,0),1)&amp;":"&amp;ADDRESS(MATCH(C437,ファミリ引用特許WO!$A$2:$A$241,0),19)),Y437)&gt;0,"Yes","No")),"")</f>
        <v/>
      </c>
      <c r="AQ437" s="55" t="str">
        <f ca="1">IF(OR(LEFT(R437)="特",LEFT(R437)="実",AND(OR(LEFT(R437,2)="US",LEFT(R437,2)="WO",LEFT(R437,2)="GB",LEFT(R437,2)="EP",LEFT(R437,2)="DE"),OR(MID(R437,3,1)="1",MID(R437,3,1)="2",MID(R437,3,1)="3",MID(R437,3,1)="4",MID(R437,3,1)="5",MID(R437,3,1)="6",MID(R437,3,1)="7",MID(R437,3,1)="8",MID(R437,3,1)="9",MID(R437,3,1)="0"))),IF(VLOOKUP(C437,'ファミリ引用特許表記修正（ex.A2→A）'!$A$2:$B$241,2,FALSE)=0,"family無し",IF(COUNTIF(INDIRECT("'ファミリ引用特許表記修正（ex.A2→A）'!"&amp;ADDRESS(MATCH(C437,'ファミリ引用特許表記修正（ex.A2→A）'!$A$2:$A$241,0),1)&amp;":"&amp;ADDRESS(MATCH(C437,'ファミリ引用特許表記修正（ex.A2→A）'!$A$2:$A$241,0),171)),R437)+COUNTIF(INDIRECT("'ファミリ引用特許表記修正（ex.A2→A）'!"&amp;ADDRESS(MATCH(C437,'ファミリ引用特許表記修正（ex.A2→A）'!$A$2:$A$241,0),1)&amp;":"&amp;ADDRESS(MATCH(C437,'ファミリ引用特許表記修正（ex.A2→A）'!$A$2:$A$241,0),171)),S437)+COUNTIF(INDIRECT("'ファミリ引用特許表記修正（ex.A2→A）'!"&amp;ADDRESS(MATCH(C437,'ファミリ引用特許表記修正（ex.A2→A）'!$A$2:$A$241,0),1)&amp;":"&amp;ADDRESS(MATCH(C437,'ファミリ引用特許表記修正（ex.A2→A）'!$A$2:$A$241,0),171)),T437)+COUNTIF(INDIRECT("'ファミリ引用特許表記修正（ex.A2→A）'!"&amp;ADDRESS(MATCH(C437,'ファミリ引用特許表記修正（ex.A2→A）'!$A$2:$A$241,0),1)&amp;":"&amp;ADDRESS(MATCH(C437,'ファミリ引用特許表記修正（ex.A2→A）'!$A$2:$A$241,0),171)),W437)+COUNTIF(INDIRECT("'ファミリ引用特許表記修正（ex.A2→A）'!"&amp;ADDRESS(MATCH(C437,'ファミリ引用特許表記修正（ex.A2→A）'!$A$2:$A$241,0),1)&amp;":"&amp;ADDRESS(MATCH(C437,'ファミリ引用特許表記修正（ex.A2→A）'!$A$2:$A$241,0),171)),Y437)&gt;0,"Yes","No")),"")</f>
        <v/>
      </c>
      <c r="AR437" s="193" t="str">
        <f>IF(OR(LEFT(R437)="特",LEFT(R437)="実",AND(OR(LEFT(R437,2)="US",LEFT(R437,2)="WO",LEFT(R437,2)="GB",LEFT(R437,2)="EP",LEFT(R437,2)="DE"),OR(MID(R437,3,1)="1",MID(R437,3,1)="2",MID(R437,3,1)="3",MID(R437,3,1)="4",MID(R437,3,1)="5",MID(R437,3,1)="6",MID(R437,3,1)="7",MID(R437,3,1)="8",MID(R437,3,1)="9",MID(R437,3,1)="0",))),"",VLOOKUP($C437,ファミリ発明者引用文献!A$3:B$235,2,FALSE))</f>
        <v>,,</v>
      </c>
      <c r="AS437" s="55" t="str">
        <f>VLOOKUP(C437,ファミリ引用文献WO!A$2:B$241,2,FALSE)</f>
        <v/>
      </c>
      <c r="AT437" s="58" t="str">
        <f>VLOOKUP(C437,ファミリ引用文献!A$3:B$242,2,FALSE)</f>
        <v/>
      </c>
      <c r="AU437" s="58" t="str">
        <f>VLOOKUP(C437,審判データ!AH$2:BT$379,39,FALSE)</f>
        <v>特開平10-092703;特許03281815;特開平10-261554;特許03771347;特開2002-246280;特許03538416;特開2004-200708;特許04030509;特開2004-297079;特許04121480;特開2008-109134;特開2008-113032;特許04252103;特開2008-166830;特開2008-153690;特開2008-193118;特開2009-164646;特許05107961;特開2012-231150;特開2013-033975;KR100493643B;TW00466622B;US6069096;US6714832;US2002133260;US6941185;US2002133256;US6853872;US2002133257;US6885906</v>
      </c>
      <c r="AV437" s="62" t="str">
        <f ca="1">IF(INDIRECT("審判データ!"&amp;ADDRESS(MATCH(C437,審判データ!$AH$1:$AH$379,0),32))="早期審査の対象とする","早期審査","")</f>
        <v/>
      </c>
      <c r="AW437" s="665" t="str">
        <f t="shared" si="31"/>
        <v/>
      </c>
      <c r="AX437" s="666" t="str">
        <f>IF(LEFT(AE437,3)="日本特",IF(LEFT(C437)="特",VLOOKUP(C437,'本件、証拠文献テーマコード'!G$2:I$376,3,FALSE),VLOOKUP(C437,'本件、証拠文献テーマコード'!B$2:I$376,8,FALSE)),"")</f>
        <v/>
      </c>
      <c r="AY437" s="666" t="str">
        <f>IF(LEFT(AE437,3)="日本特",IF(OR(MID(R437,2,1)="開",MID(R437,2,1)="表",MID(R437,2,1)="登"),VLOOKUP(R437,'本件、証拠文献テーマコード'!C$2:I$379,7,FALSE),VLOOKUP(R437,'本件、証拠文献テーマコード'!G$2:I$379,3,FALSE)),"")</f>
        <v/>
      </c>
      <c r="AZ437" s="54">
        <f ca="1">INDIRECT("審判データ!"&amp;ADDRESS(MATCH(C437,審判データ!$AH$1:$AH$379,0),20))</f>
        <v>2010</v>
      </c>
    </row>
    <row r="438" spans="1:52" x14ac:dyDescent="0.15">
      <c r="A438" s="511" t="s">
        <v>23216</v>
      </c>
      <c r="B438" s="586" t="str">
        <f ca="1">IF(A438="",B437,INDIRECT("審判データ!"&amp;ADDRESS(MATCH(A438,審判データ!$HC$1:$HC$379,0),20))&amp;" / "&amp;INDIRECT("審判データ!"&amp;ADDRESS(MATCH(A438,審判データ!$HC$1:$HC$379,0),21)))</f>
        <v>2010 / 29-2</v>
      </c>
      <c r="C438" s="514">
        <v>4074457</v>
      </c>
      <c r="D438" s="511" t="s">
        <v>12708</v>
      </c>
      <c r="E438" s="163" t="str">
        <f ca="1">INDIRECT("審判データ!"&amp;ADDRESS(MATCH(C438,審判データ!$AH$1:$AH$379,0),55))</f>
        <v>田辺三菱製薬株式会社;ニプロ株式会社</v>
      </c>
      <c r="F438" s="43" t="str">
        <f ca="1">INDIRECT("審判データ!"&amp;ADDRESS(MATCH(C438,審判データ!$AH$1:$AH$379,0),56))</f>
        <v>棟近　公司;小平　英人;松田　宗智;中川　祥子;八木　秀樹;荒俣　章文</v>
      </c>
      <c r="G438" s="43" t="str">
        <f ca="1">INDIRECT("審判データ!"&amp;ADDRESS(MATCH(C438,審判データ!$AH$1:$AH$379,0),72))</f>
        <v>特開2003-183154;特許04074457;特開2007-084579</v>
      </c>
      <c r="H438" s="43" t="str">
        <f ca="1">INDIRECT("審判データ!"&amp;ADDRESS(MATCH(C438,審判データ!$AH$1:$AH$379,0),41))</f>
        <v>A61K  9/08;A61K 31/727;A61K 47/02;A61K 47/04;A61K 47/12;A61M  5/28;A61P  7/02</v>
      </c>
      <c r="I438" s="43" t="str">
        <f ca="1">INDIRECT("審判データ!"&amp;ADDRESS(MATCH(C438,審判データ!$AH$1:$AH$379,0),49))</f>
        <v>A61K  31/727@AFI(JP);A61M   5/28@AFI(JP);A61K   9/08@ALI(JP);A61K  47/02@ALI(JP);A61K  47/04@ALI(JP);A61K  47/12@ALI(JP);A61M   5/14@ALI(JP);A61P   7/02@ALI(JP)</v>
      </c>
      <c r="J438" s="43" t="str">
        <f ca="1">INDIRECT("審判データ!"&amp;ADDRESS(MATCH(C438,審判データ!$AH$1:$AH$379,0),51))</f>
        <v>A61M  5/28;A61K  9/08;A61K 47/02;A61K 47/04;A61K 47/12;A61K 31/727;A61P  7/02;A61M  5/14        Z</v>
      </c>
      <c r="K438" s="43" t="str">
        <f ca="1">INDIRECT("審判データ!"&amp;ADDRESS(MATCH(C438,審判データ!$AH$1:$AH$379,0),53))</f>
        <v>4C066 AA07;4C066 BB01;4C066 CC01;4C066 DD07;4C066 EE14;4C066 GG13;4C076 AA12;4C076 BB11;4C076 CC14;4C076 DD22D;4C076 DD23;4C076 DD30;4C076 DD43D;4C076 DD50;4C076 FF14;4C076 FF36;4C076 GG43;4C086 AA01;4C086 AA02;4C086 EA27;4C086 MA02;4C086 MA05;4C086 MA17;4C086 MA66;4C086 NA03;4C086 NA10;4C086 ZA54</v>
      </c>
      <c r="L438" s="711"/>
      <c r="M438" s="707"/>
      <c r="N438" s="712"/>
      <c r="O438" s="713"/>
      <c r="P438" s="714"/>
      <c r="Q438" s="706"/>
      <c r="R438" s="707"/>
      <c r="S438" s="706" t="str">
        <f>IF(OR(LEFT(R438)="特",LEFT(R438)="実"),VLOOKUP(R438,'証拠（JP特許）'!$B$2:$D$299,2,FALSE),IF(AND(OR(LEFT(R438,2)="US",LEFT(R438,2)="WO",LEFT(R438,2)="GB",LEFT(R438,2)="EP",LEFT(R438,2)="DE"),OR(MID(R438,3,1)="1",MID(R438,3,1)="2",MID(R438,3,1)="3",MID(R438,3,1)="4",MID(R438,3,1)="5",MID(R438,3,1)="6",MID(R438,3,1)="7",MID(R438,3,1)="8",MID(R438,3,1)="9",MID(R438,3,1)="0")),VLOOKUP(R438,'証拠（WW特許）'!$B$2:$C$90,2,FALSE),"_"))</f>
        <v>_</v>
      </c>
      <c r="T438" s="707" t="str">
        <f>IF(OR(LEFT(R438)="特",LEFT(R438)="実"),VLOOKUP(R438,'証拠（JP特許）'!$B$2:$E$299,4,FALSE),"_")</f>
        <v>_</v>
      </c>
      <c r="U438" s="707"/>
      <c r="V438" s="706"/>
      <c r="W438" s="708" t="str">
        <f t="shared" si="33"/>
        <v/>
      </c>
      <c r="X438" s="709"/>
      <c r="Y438" s="709" t="str">
        <f t="shared" si="34"/>
        <v/>
      </c>
      <c r="Z438" s="91" t="str">
        <f ca="1">IF(OR(LEFT(R438)="特",LEFT(R438)="実",AND(OR(LEFT(R438,2)="US",LEFT(R438,2)="WO",LEFT(R438,2)="GB",LEFT(R438,2)="EP",LEFT(R438,2)="DE"),OR(MID(R438,3,1)="1",MID(R438,3,1)="2",MID(R438,3,1)="3",MID(R438,3,1)="4",MID(R438,3,1)="5",MID(R438,3,1)="6",MID(R438,3,1)="7",MID(R438,3,1)="8",MID(R438,3,1)="9",MID(R438,3,1)="0",))),IF(COUNTIF(INDIRECT("拒絶理由・拒絶査定・異議申立!"&amp;ADDRESS(MATCH(C438,拒絶理由・拒絶査定・異議申立!B$1:B$1000,0),3)&amp;":"&amp;ADDRESS(MATCH(C438,拒絶理由・拒絶査定・異議申立!B$1:B$1000,0),50)),R438)+COUNTIF(INDIRECT("拒絶理由・拒絶査定・異議申立!"&amp;ADDRESS(MATCH(C438,拒絶理由・拒絶査定・異議申立!B$1:B$1000,0),3)&amp;":"&amp;ADDRESS(MATCH(C438,拒絶理由・拒絶査定・異議申立!B$1:B$1000,0),50)),T438)&gt;0,"Yes","No"),"")</f>
        <v/>
      </c>
      <c r="AA438" s="92" t="str">
        <f ca="1">IF(OR(LEFT(R438)="特",LEFT(R438)="実",AND(OR(LEFT(R438,2)="US",LEFT(R438,2)="WO",LEFT(R438,2)="GB",LEFT(R438,2)="EP",LEFT(R438,2)="DE"),OR(MID(R438,3,1)="1",MID(R438,3,1)="2",MID(R438,3,1)="3",MID(R438,3,1)="4",MID(R438,3,1)="5",MID(R438,3,1)="6",MID(R438,3,1)="7",MID(R438,3,1)="8",MID(R438,3,1)="9",MID(R438,3,1)="0",))),IF(COUNTIF(INDIRECT("先行技術調査・登録査定!"&amp;ADDRESS(MATCH(C438,先行技術調査・登録査定!B$1:B$1000,0),3)&amp;":"&amp;ADDRESS(MATCH(C438,先行技術調査・登録査定!B$1:B$1000,0),49)),R438)+COUNTIF(INDIRECT("先行技術調査・登録査定!"&amp;ADDRESS(MATCH(C438,先行技術調査・登録査定!B$1:B$1000,0),3)&amp;":"&amp;ADDRESS(MATCH(C438,先行技術調査・登録査定!B$1:B$1000,0),49)),T438)&gt;0,"Yes","No"),"")</f>
        <v/>
      </c>
      <c r="AB438" s="169" t="str">
        <f t="shared" ca="1" si="30"/>
        <v/>
      </c>
      <c r="AC438" s="94" t="str">
        <f>IF(OR(LEFT(R438)="特",LEFT(R438)="実",AND(OR(LEFT(R438,2)="US",LEFT(R438,2)="WO",LEFT(R438,2)="GB",LEFT(R438,2)="EP",LEFT(R438,2)="DE"),OR(MID(R438,3,1)="1",MID(R438,3,1)="2",MID(R438,3,1)="3",MID(R438,3,1)="4",MID(R438,3,1)="5",MID(R438,3,1)="6",MID(R438,3,1)="7",MID(R438,3,1)="8",MID(R438,3,1)="9",MID(R438,3,1)="0",))),"",VLOOKUP($C438,非特許文献リスト!$A$2:$C$196,2,FALSE))</f>
        <v>引用非特許 70／08105 国内図書館 日本薬局方解説書編集委員会編、第十四改正　日本薬局方解説書、廣川書店、20010627、Ｃ２６３３－２６３５,,,,Elsevier番号 70／44129 国内図書館 日本薬局方解説書編集委員会編、第十四改正　日本薬局方解説書、廣川書店、20010627、Ｃ－２６３２～２６３５,,,,,,,,,,,,,,,,,,,,,,,,</v>
      </c>
      <c r="AD438" s="95" t="str">
        <f>IF(OR(LEFT(R438)="特",LEFT(R438)="実",AND(OR(LEFT(R438,2)="US",LEFT(R438,2)="WO",LEFT(R438,2)="GB",LEFT(R438,2)="EP",LEFT(R438,2)="DE"),OR(MID(R438,3,1)="1",MID(R438,3,1)="2",MID(R438,3,1)="3",MID(R438,3,1)="4",MID(R438,3,1)="5",MID(R438,3,1)="6",MID(R438,3,1)="7",MID(R438,3,1)="8",MID(R438,3,1)="9",MID(R438,3,1)="0",))),"",VLOOKUP($C438,非特許文献リスト!$A$2:$C$196,3,FALSE))</f>
        <v>,,,,,,,,審引用／抽論 70／16899 国内図書館 日本薬局方解説書編集委員会編、第十四改正　日本薬局方解説書、廣川書店、20010627、Ｃ－２６３２～２６３５,,,,,,,,,,,,,,,,,,,,,,,,,,,,,,,,,,,,,</v>
      </c>
      <c r="AE438" s="175" t="str">
        <f t="shared" si="32"/>
        <v/>
      </c>
      <c r="AF438" s="176" t="str">
        <f>IF(OR(LEFT(R438)="特",LEFT(R438)="実"),VLOOKUP(R438,'証拠（JP特許）'!$B$2:$AB$299,10,FALSE),IF(AND(OR(LEFT(R438,2)="US",LEFT(R438,2)="WO",LEFT(R438,2)="GB",LEFT(R438,2)="EP",LEFT(R438,2)="DE"),OR(MID(R438,3,1)="1",MID(R438,3,1)="2",MID(R438,3,1)="3",MID(R438,3,1)="4",MID(R438,3,1)="5",MID(R438,3,1)="6",MID(R438,3,1)="7",MID(R438,3,1)="8",MID(R438,3,1)="9",MID(R438,3,1)="0",)),VLOOKUP(R438,'証拠（WW特許）'!$B$2:$M$90,8,FALSE),""))</f>
        <v/>
      </c>
      <c r="AG438" s="176" t="str">
        <f>IF(OR(LEFT(R438)="特",LEFT(R438)="実"),VLOOKUP(R438,'証拠（JP特許）'!$B$2:$AB$299,26,FALSE),IF(AND(OR(LEFT(R438,2)="US",LEFT(R438,2)="WO",LEFT(R438,2)="GB",LEFT(R438,2)="EP",LEFT(R438,2)="DE"),OR(MID(R438,3,1)="1",MID(R438,3,1)="2",MID(R438,3,1)="3",MID(R438,3,1)="4",MID(R438,3,1)="5",MID(R438,3,1)="6",MID(R438,3,1)="7",MID(R438,3,1)="8",MID(R438,3,1)="9",MID(R438,3,1)="0",)),VLOOKUP(R438,'証拠（WW特許）'!$B$2:$M$90,12,FALSE),""))</f>
        <v/>
      </c>
      <c r="AH438" s="58" t="str">
        <f>IF(OR(LEFT(R438)="特",LEFT(R438)="実"),VLOOKUP(R438,'証拠（JP特許）'!$B$2:$X$299,20,FALSE),IF(AND(OR(LEFT(R438,2)="US",LEFT(R438,2)="WO",LEFT(R438,2)="GB",LEFT(R438,2)="EP",LEFT(R438,2)="DE"),OR(MID(R438,3,1)="1",MID(R438,3,1)="2",MID(R438,3,1)="3",MID(R438,3,1)="4",MID(R438,3,1)="5",MID(R438,3,1)="6",MID(R438,3,1)="7",MID(R438,3,1)="8",MID(R438,3,1)="9",MID(R438,3,1)="0",)),VLOOKUP(R438,'証拠（WW特許）'!$B$2:$U$90,20,FALSE),""))</f>
        <v/>
      </c>
      <c r="AI438" s="58" t="str">
        <f>IF(OR(LEFT(R438)="特",LEFT(R438)="実"),VLOOKUP(R438,'証拠（JP特許）'!$B$2:$X$299,21,FALSE),"")</f>
        <v/>
      </c>
      <c r="AJ438" s="58" t="str">
        <f>IF(OR(LEFT(R438)="特",LEFT(R438)="実"),VLOOKUP(R438,'証拠（JP特許）'!$B$2:$X$299,22,FALSE),"")</f>
        <v/>
      </c>
      <c r="AK438" s="59" t="str">
        <f>IF(OR(LEFT(R438)="特",LEFT(R438)="実"),VLOOKUP(R438,'証拠（JP特許）'!$B$2:$X$299,17,FALSE),IF(AND(OR(LEFT(R438,2)="US",LEFT(R438,2)="WO",LEFT(R438,2)="GB",LEFT(R438,2)="EP",LEFT(R438,2)="DE"),OR(MID(R438,3,1)="1",MID(R438,3,1)="2",MID(R438,3,1)="3",MID(R438,3,1)="4",MID(R438,3,1)="5",MID(R438,3,1)="6",MID(R438,3,1)="7",MID(R438,3,1)="8",MID(R438,3,1)="9",MID(R438,3,1)="0",)),VLOOKUP(R438,'証拠（WW特許）'!$B$2:$U$90,16,FALSE),""))</f>
        <v/>
      </c>
      <c r="AL438" s="58"/>
      <c r="AM438" s="58"/>
      <c r="AN438" s="58"/>
      <c r="AO438" s="58" t="str">
        <f ca="1">IF(OR(LEFT(R438)="特",LEFT(R438)="実",AND(OR(LEFT(R438,2)="US",LEFT(R438,2)="WO",LEFT(R438,2)="GB",LEFT(R438,2)="EP",LEFT(R438,2)="DE"),OR(MID(R438,3,1)="1",MID(R438,3,1)="2",MID(R438,3,1)="3",MID(R438,3,1)="4",MID(R438,3,1)="5",MID(R438,3,1)="6",MID(R438,3,1)="7",MID(R438,3,1)="8",MID(R438,3,1)="9",MID(R438,3,1)="0"))),IF(COUNTIF(INDIRECT("発明者引用!"&amp;ADDRESS(MATCH(C438,発明者引用!B$1:B$196,0),4)&amp;":"&amp;ADDRESS(MATCH(C438,発明者引用!B$1:B$196,0),17)),R438)+COUNTIF(INDIRECT("発明者引用!"&amp;ADDRESS(MATCH(C438,発明者引用!B$1:B$196,0),4)&amp;":"&amp;ADDRESS(MATCH(C438,発明者引用!B$1:B$196,0),17)),#REF!)+COUNTIF(INDIRECT("発明者引用!"&amp;ADDRESS(MATCH(C438,発明者引用!B$1:B$196,0),4)&amp;":"&amp;ADDRESS(MATCH(C438,発明者引用!B$1:B$196,0),17)),T438)&gt;0,"Yes","No"),"")</f>
        <v/>
      </c>
      <c r="AP438" s="58" t="str">
        <f ca="1">IF(OR(LEFT(R438)="特",LEFT(R438)="実",AND(OR(LEFT(R438,2)="US",LEFT(R438,2)="WO",LEFT(R438,2)="GB",LEFT(R438,2)="EP",LEFT(R438,2)="DE"),OR(MID(R438,3,1)="1",MID(R438,3,1)="2",MID(R438,3,1)="3",MID(R438,3,1)="4",MID(R438,3,1)="5",MID(R438,3,1)="6",MID(R438,3,1)="7",MID(R438,3,1)="8",MID(R438,3,1)="9",MID(R438,3,1)="0"))),IF(VLOOKUP(C438,ファミリ引用特許WO!$A$2:$B$241,2,FALSE)+VLOOKUP(C438,ファミリ引用文献WO!$A$2:$C$241,3,FALSE)=0,"ISR無し",IF(COUNTIF(INDIRECT("ファミリ引用特許WO!"&amp;ADDRESS(MATCH(C438,ファミリ引用特許WO!$A$2:$A$241,0),1)&amp;":"&amp;ADDRESS(MATCH(C438,ファミリ引用特許WO!$A$2:$A$241,0),19)),R438)+COUNTIF(INDIRECT("ファミリ引用特許WO!"&amp;ADDRESS(MATCH(C438,ファミリ引用特許WO!$A$2:$A$241,0),1)&amp;":"&amp;ADDRESS(MATCH(C438,ファミリ引用特許WO!$A$2:$A$241,0),19)),S438)+COUNTIF(INDIRECT("ファミリ引用特許WO!"&amp;ADDRESS(MATCH(C438,ファミリ引用特許WO!$A$2:$A$241,0),1)&amp;":"&amp;ADDRESS(MATCH(C438,ファミリ引用特許WO!$A$2:$A$241,0),19)),T438)+COUNTIF(INDIRECT("ファミリ引用特許WO!"&amp;ADDRESS(MATCH(C438,ファミリ引用特許WO!$A$2:$A$241,0),1)&amp;":"&amp;ADDRESS(MATCH(C438,ファミリ引用特許WO!$A$2:$A$241,0),19)),W438)+COUNTIF(INDIRECT("ファミリ引用特許WO!"&amp;ADDRESS(MATCH(C438,ファミリ引用特許WO!$A$2:$A$241,0),1)&amp;":"&amp;ADDRESS(MATCH(C438,ファミリ引用特許WO!$A$2:$A$241,0),19)),Y438)&gt;0,"Yes","No")),"")</f>
        <v/>
      </c>
      <c r="AQ438" s="55" t="str">
        <f ca="1">IF(OR(LEFT(R438)="特",LEFT(R438)="実",AND(OR(LEFT(R438,2)="US",LEFT(R438,2)="WO",LEFT(R438,2)="GB",LEFT(R438,2)="EP",LEFT(R438,2)="DE"),OR(MID(R438,3,1)="1",MID(R438,3,1)="2",MID(R438,3,1)="3",MID(R438,3,1)="4",MID(R438,3,1)="5",MID(R438,3,1)="6",MID(R438,3,1)="7",MID(R438,3,1)="8",MID(R438,3,1)="9",MID(R438,3,1)="0"))),IF(VLOOKUP(C438,'ファミリ引用特許表記修正（ex.A2→A）'!$A$2:$B$241,2,FALSE)=0,"family無し",IF(COUNTIF(INDIRECT("'ファミリ引用特許表記修正（ex.A2→A）'!"&amp;ADDRESS(MATCH(C438,'ファミリ引用特許表記修正（ex.A2→A）'!$A$2:$A$241,0),1)&amp;":"&amp;ADDRESS(MATCH(C438,'ファミリ引用特許表記修正（ex.A2→A）'!$A$2:$A$241,0),171)),R438)+COUNTIF(INDIRECT("'ファミリ引用特許表記修正（ex.A2→A）'!"&amp;ADDRESS(MATCH(C438,'ファミリ引用特許表記修正（ex.A2→A）'!$A$2:$A$241,0),1)&amp;":"&amp;ADDRESS(MATCH(C438,'ファミリ引用特許表記修正（ex.A2→A）'!$A$2:$A$241,0),171)),S438)+COUNTIF(INDIRECT("'ファミリ引用特許表記修正（ex.A2→A）'!"&amp;ADDRESS(MATCH(C438,'ファミリ引用特許表記修正（ex.A2→A）'!$A$2:$A$241,0),1)&amp;":"&amp;ADDRESS(MATCH(C438,'ファミリ引用特許表記修正（ex.A2→A）'!$A$2:$A$241,0),171)),T438)+COUNTIF(INDIRECT("'ファミリ引用特許表記修正（ex.A2→A）'!"&amp;ADDRESS(MATCH(C438,'ファミリ引用特許表記修正（ex.A2→A）'!$A$2:$A$241,0),1)&amp;":"&amp;ADDRESS(MATCH(C438,'ファミリ引用特許表記修正（ex.A2→A）'!$A$2:$A$241,0),171)),W438)+COUNTIF(INDIRECT("'ファミリ引用特許表記修正（ex.A2→A）'!"&amp;ADDRESS(MATCH(C438,'ファミリ引用特許表記修正（ex.A2→A）'!$A$2:$A$241,0),1)&amp;":"&amp;ADDRESS(MATCH(C438,'ファミリ引用特許表記修正（ex.A2→A）'!$A$2:$A$241,0),171)),Y438)&gt;0,"Yes","No")),"")</f>
        <v/>
      </c>
      <c r="AR438" s="193" t="str">
        <f>IF(OR(LEFT(R438)="特",LEFT(R438)="実",AND(OR(LEFT(R438,2)="US",LEFT(R438,2)="WO",LEFT(R438,2)="GB",LEFT(R438,2)="EP",LEFT(R438,2)="DE"),OR(MID(R438,3,1)="1",MID(R438,3,1)="2",MID(R438,3,1)="3",MID(R438,3,1)="4",MID(R438,3,1)="5",MID(R438,3,1)="6",MID(R438,3,1)="7",MID(R438,3,1)="8",MID(R438,3,1)="9",MID(R438,3,1)="0",))),"",VLOOKUP($C438,ファミリ発明者引用文献!A$3:B$235,2,FALSE))</f>
        <v>,,</v>
      </c>
      <c r="AS438" s="55" t="str">
        <f>VLOOKUP(C438,ファミリ引用文献WO!A$2:B$241,2,FALSE)</f>
        <v/>
      </c>
      <c r="AT438" s="58" t="str">
        <f>VLOOKUP(C438,ファミリ引用文献!A$3:B$242,2,FALSE)</f>
        <v/>
      </c>
      <c r="AU438" s="58" t="str">
        <f>VLOOKUP(C438,審判データ!AH$2:BT$379,39,FALSE)</f>
        <v>特開2003-183154;特許04074457;特開2007-084579</v>
      </c>
      <c r="AV438" s="62" t="str">
        <f ca="1">IF(INDIRECT("審判データ!"&amp;ADDRESS(MATCH(C438,審判データ!$AH$1:$AH$379,0),32))="早期審査の対象とする","早期審査","")</f>
        <v>早期審査</v>
      </c>
      <c r="AW438" s="665" t="str">
        <f t="shared" si="31"/>
        <v/>
      </c>
      <c r="AX438" s="666" t="str">
        <f>IF(LEFT(AE438,3)="日本特",IF(LEFT(C438)="特",VLOOKUP(C438,'本件、証拠文献テーマコード'!G$2:I$376,3,FALSE),VLOOKUP(C438,'本件、証拠文献テーマコード'!B$2:I$376,8,FALSE)),"")</f>
        <v/>
      </c>
      <c r="AY438" s="666" t="str">
        <f>IF(LEFT(AE438,3)="日本特",IF(OR(MID(R438,2,1)="開",MID(R438,2,1)="表",MID(R438,2,1)="登"),VLOOKUP(R438,'本件、証拠文献テーマコード'!C$2:I$379,7,FALSE),VLOOKUP(R438,'本件、証拠文献テーマコード'!G$2:I$379,3,FALSE)),"")</f>
        <v/>
      </c>
      <c r="AZ438" s="54">
        <f ca="1">INDIRECT("審判データ!"&amp;ADDRESS(MATCH(C438,審判データ!$AH$1:$AH$379,0),20))</f>
        <v>2010</v>
      </c>
    </row>
    <row r="439" spans="1:52" x14ac:dyDescent="0.15">
      <c r="A439" s="511" t="s">
        <v>23217</v>
      </c>
      <c r="B439" s="586" t="str">
        <f ca="1">IF(A439="",B438,INDIRECT("審判データ!"&amp;ADDRESS(MATCH(A439,審判データ!$HC$1:$HC$379,0),20))&amp;" / "&amp;INDIRECT("審判データ!"&amp;ADDRESS(MATCH(A439,審判データ!$HC$1:$HC$379,0),21)))</f>
        <v>2010 / 29-2</v>
      </c>
      <c r="C439" s="514">
        <v>4074457</v>
      </c>
      <c r="D439" s="511" t="s">
        <v>12708</v>
      </c>
      <c r="E439" s="163" t="str">
        <f ca="1">INDIRECT("審判データ!"&amp;ADDRESS(MATCH(C439,審判データ!$AH$1:$AH$379,0),55))</f>
        <v>田辺三菱製薬株式会社;ニプロ株式会社</v>
      </c>
      <c r="F439" s="43" t="str">
        <f ca="1">INDIRECT("審判データ!"&amp;ADDRESS(MATCH(C439,審判データ!$AH$1:$AH$379,0),56))</f>
        <v>棟近　公司;小平　英人;松田　宗智;中川　祥子;八木　秀樹;荒俣　章文</v>
      </c>
      <c r="G439" s="43" t="str">
        <f ca="1">INDIRECT("審判データ!"&amp;ADDRESS(MATCH(C439,審判データ!$AH$1:$AH$379,0),72))</f>
        <v>特開2003-183154;特許04074457;特開2007-084579</v>
      </c>
      <c r="H439" s="43" t="str">
        <f ca="1">INDIRECT("審判データ!"&amp;ADDRESS(MATCH(C439,審判データ!$AH$1:$AH$379,0),41))</f>
        <v>A61K  9/08;A61K 31/727;A61K 47/02;A61K 47/04;A61K 47/12;A61M  5/28;A61P  7/02</v>
      </c>
      <c r="I439" s="43" t="str">
        <f ca="1">INDIRECT("審判データ!"&amp;ADDRESS(MATCH(C439,審判データ!$AH$1:$AH$379,0),49))</f>
        <v>A61K  31/727@AFI(JP);A61M   5/28@AFI(JP);A61K   9/08@ALI(JP);A61K  47/02@ALI(JP);A61K  47/04@ALI(JP);A61K  47/12@ALI(JP);A61M   5/14@ALI(JP);A61P   7/02@ALI(JP)</v>
      </c>
      <c r="J439" s="43" t="str">
        <f ca="1">INDIRECT("審判データ!"&amp;ADDRESS(MATCH(C439,審判データ!$AH$1:$AH$379,0),51))</f>
        <v>A61M  5/28;A61K  9/08;A61K 47/02;A61K 47/04;A61K 47/12;A61K 31/727;A61P  7/02;A61M  5/14        Z</v>
      </c>
      <c r="K439" s="43" t="str">
        <f ca="1">INDIRECT("審判データ!"&amp;ADDRESS(MATCH(C439,審判データ!$AH$1:$AH$379,0),53))</f>
        <v>4C066 AA07;4C066 BB01;4C066 CC01;4C066 DD07;4C066 EE14;4C066 GG13;4C076 AA12;4C076 BB11;4C076 CC14;4C076 DD22D;4C076 DD23;4C076 DD30;4C076 DD43D;4C076 DD50;4C076 FF14;4C076 FF36;4C076 GG43;4C086 AA01;4C086 AA02;4C086 EA27;4C086 MA02;4C086 MA05;4C086 MA17;4C086 MA66;4C086 NA03;4C086 NA10;4C086 ZA54</v>
      </c>
      <c r="L439" s="711"/>
      <c r="M439" s="707"/>
      <c r="N439" s="712"/>
      <c r="O439" s="713"/>
      <c r="P439" s="714"/>
      <c r="Q439" s="706"/>
      <c r="R439" s="707"/>
      <c r="S439" s="706" t="str">
        <f>IF(OR(LEFT(R439)="特",LEFT(R439)="実"),VLOOKUP(R439,'証拠（JP特許）'!$B$2:$D$299,2,FALSE),IF(AND(OR(LEFT(R439,2)="US",LEFT(R439,2)="WO",LEFT(R439,2)="GB",LEFT(R439,2)="EP",LEFT(R439,2)="DE"),OR(MID(R439,3,1)="1",MID(R439,3,1)="2",MID(R439,3,1)="3",MID(R439,3,1)="4",MID(R439,3,1)="5",MID(R439,3,1)="6",MID(R439,3,1)="7",MID(R439,3,1)="8",MID(R439,3,1)="9",MID(R439,3,1)="0")),VLOOKUP(R439,'証拠（WW特許）'!$B$2:$C$90,2,FALSE),"_"))</f>
        <v>_</v>
      </c>
      <c r="T439" s="707" t="str">
        <f>IF(OR(LEFT(R439)="特",LEFT(R439)="実"),VLOOKUP(R439,'証拠（JP特許）'!$B$2:$E$299,4,FALSE),"_")</f>
        <v>_</v>
      </c>
      <c r="U439" s="707"/>
      <c r="V439" s="706"/>
      <c r="W439" s="708" t="str">
        <f t="shared" si="33"/>
        <v/>
      </c>
      <c r="X439" s="709"/>
      <c r="Y439" s="709" t="str">
        <f t="shared" si="34"/>
        <v/>
      </c>
      <c r="Z439" s="91" t="str">
        <f ca="1">IF(OR(LEFT(R439)="特",LEFT(R439)="実",AND(OR(LEFT(R439,2)="US",LEFT(R439,2)="WO",LEFT(R439,2)="GB",LEFT(R439,2)="EP",LEFT(R439,2)="DE"),OR(MID(R439,3,1)="1",MID(R439,3,1)="2",MID(R439,3,1)="3",MID(R439,3,1)="4",MID(R439,3,1)="5",MID(R439,3,1)="6",MID(R439,3,1)="7",MID(R439,3,1)="8",MID(R439,3,1)="9",MID(R439,3,1)="0",))),IF(COUNTIF(INDIRECT("拒絶理由・拒絶査定・異議申立!"&amp;ADDRESS(MATCH(C439,拒絶理由・拒絶査定・異議申立!B$1:B$1000,0),3)&amp;":"&amp;ADDRESS(MATCH(C439,拒絶理由・拒絶査定・異議申立!B$1:B$1000,0),50)),R439)+COUNTIF(INDIRECT("拒絶理由・拒絶査定・異議申立!"&amp;ADDRESS(MATCH(C439,拒絶理由・拒絶査定・異議申立!B$1:B$1000,0),3)&amp;":"&amp;ADDRESS(MATCH(C439,拒絶理由・拒絶査定・異議申立!B$1:B$1000,0),50)),T439)&gt;0,"Yes","No"),"")</f>
        <v/>
      </c>
      <c r="AA439" s="92" t="str">
        <f ca="1">IF(OR(LEFT(R439)="特",LEFT(R439)="実",AND(OR(LEFT(R439,2)="US",LEFT(R439,2)="WO",LEFT(R439,2)="GB",LEFT(R439,2)="EP",LEFT(R439,2)="DE"),OR(MID(R439,3,1)="1",MID(R439,3,1)="2",MID(R439,3,1)="3",MID(R439,3,1)="4",MID(R439,3,1)="5",MID(R439,3,1)="6",MID(R439,3,1)="7",MID(R439,3,1)="8",MID(R439,3,1)="9",MID(R439,3,1)="0",))),IF(COUNTIF(INDIRECT("先行技術調査・登録査定!"&amp;ADDRESS(MATCH(C439,先行技術調査・登録査定!B$1:B$1000,0),3)&amp;":"&amp;ADDRESS(MATCH(C439,先行技術調査・登録査定!B$1:B$1000,0),49)),R439)+COUNTIF(INDIRECT("先行技術調査・登録査定!"&amp;ADDRESS(MATCH(C439,先行技術調査・登録査定!B$1:B$1000,0),3)&amp;":"&amp;ADDRESS(MATCH(C439,先行技術調査・登録査定!B$1:B$1000,0),49)),T439)&gt;0,"Yes","No"),"")</f>
        <v/>
      </c>
      <c r="AB439" s="169" t="str">
        <f t="shared" ca="1" si="30"/>
        <v/>
      </c>
      <c r="AC439" s="94" t="str">
        <f>IF(OR(LEFT(R439)="特",LEFT(R439)="実",AND(OR(LEFT(R439,2)="US",LEFT(R439,2)="WO",LEFT(R439,2)="GB",LEFT(R439,2)="EP",LEFT(R439,2)="DE"),OR(MID(R439,3,1)="1",MID(R439,3,1)="2",MID(R439,3,1)="3",MID(R439,3,1)="4",MID(R439,3,1)="5",MID(R439,3,1)="6",MID(R439,3,1)="7",MID(R439,3,1)="8",MID(R439,3,1)="9",MID(R439,3,1)="0",))),"",VLOOKUP($C439,非特許文献リスト!$A$2:$C$196,2,FALSE))</f>
        <v>引用非特許 70／08105 国内図書館 日本薬局方解説書編集委員会編、第十四改正　日本薬局方解説書、廣川書店、20010627、Ｃ２６３３－２６３５,,,,Elsevier番号 70／44129 国内図書館 日本薬局方解説書編集委員会編、第十四改正　日本薬局方解説書、廣川書店、20010627、Ｃ－２６３２～２６３５,,,,,,,,,,,,,,,,,,,,,,,,</v>
      </c>
      <c r="AD439" s="95" t="str">
        <f>IF(OR(LEFT(R439)="特",LEFT(R439)="実",AND(OR(LEFT(R439,2)="US",LEFT(R439,2)="WO",LEFT(R439,2)="GB",LEFT(R439,2)="EP",LEFT(R439,2)="DE"),OR(MID(R439,3,1)="1",MID(R439,3,1)="2",MID(R439,3,1)="3",MID(R439,3,1)="4",MID(R439,3,1)="5",MID(R439,3,1)="6",MID(R439,3,1)="7",MID(R439,3,1)="8",MID(R439,3,1)="9",MID(R439,3,1)="0",))),"",VLOOKUP($C439,非特許文献リスト!$A$2:$C$196,3,FALSE))</f>
        <v>,,,,,,,,審引用／抽論 70／16899 国内図書館 日本薬局方解説書編集委員会編、第十四改正　日本薬局方解説書、廣川書店、20010627、Ｃ－２６３２～２６３５,,,,,,,,,,,,,,,,,,,,,,,,,,,,,,,,,,,,,</v>
      </c>
      <c r="AE439" s="175" t="str">
        <f t="shared" si="32"/>
        <v/>
      </c>
      <c r="AF439" s="176" t="str">
        <f>IF(OR(LEFT(R439)="特",LEFT(R439)="実"),VLOOKUP(R439,'証拠（JP特許）'!$B$2:$AB$299,10,FALSE),IF(AND(OR(LEFT(R439,2)="US",LEFT(R439,2)="WO",LEFT(R439,2)="GB",LEFT(R439,2)="EP",LEFT(R439,2)="DE"),OR(MID(R439,3,1)="1",MID(R439,3,1)="2",MID(R439,3,1)="3",MID(R439,3,1)="4",MID(R439,3,1)="5",MID(R439,3,1)="6",MID(R439,3,1)="7",MID(R439,3,1)="8",MID(R439,3,1)="9",MID(R439,3,1)="0",)),VLOOKUP(R439,'証拠（WW特許）'!$B$2:$M$90,8,FALSE),""))</f>
        <v/>
      </c>
      <c r="AG439" s="176" t="str">
        <f>IF(OR(LEFT(R439)="特",LEFT(R439)="実"),VLOOKUP(R439,'証拠（JP特許）'!$B$2:$AB$299,26,FALSE),IF(AND(OR(LEFT(R439,2)="US",LEFT(R439,2)="WO",LEFT(R439,2)="GB",LEFT(R439,2)="EP",LEFT(R439,2)="DE"),OR(MID(R439,3,1)="1",MID(R439,3,1)="2",MID(R439,3,1)="3",MID(R439,3,1)="4",MID(R439,3,1)="5",MID(R439,3,1)="6",MID(R439,3,1)="7",MID(R439,3,1)="8",MID(R439,3,1)="9",MID(R439,3,1)="0",)),VLOOKUP(R439,'証拠（WW特許）'!$B$2:$M$90,12,FALSE),""))</f>
        <v/>
      </c>
      <c r="AH439" s="58" t="str">
        <f>IF(OR(LEFT(R439)="特",LEFT(R439)="実"),VLOOKUP(R439,'証拠（JP特許）'!$B$2:$X$299,20,FALSE),IF(AND(OR(LEFT(R439,2)="US",LEFT(R439,2)="WO",LEFT(R439,2)="GB",LEFT(R439,2)="EP",LEFT(R439,2)="DE"),OR(MID(R439,3,1)="1",MID(R439,3,1)="2",MID(R439,3,1)="3",MID(R439,3,1)="4",MID(R439,3,1)="5",MID(R439,3,1)="6",MID(R439,3,1)="7",MID(R439,3,1)="8",MID(R439,3,1)="9",MID(R439,3,1)="0",)),VLOOKUP(R439,'証拠（WW特許）'!$B$2:$U$90,20,FALSE),""))</f>
        <v/>
      </c>
      <c r="AI439" s="58" t="str">
        <f>IF(OR(LEFT(R439)="特",LEFT(R439)="実"),VLOOKUP(R439,'証拠（JP特許）'!$B$2:$X$299,21,FALSE),"")</f>
        <v/>
      </c>
      <c r="AJ439" s="58" t="str">
        <f>IF(OR(LEFT(R439)="特",LEFT(R439)="実"),VLOOKUP(R439,'証拠（JP特許）'!$B$2:$X$299,22,FALSE),"")</f>
        <v/>
      </c>
      <c r="AK439" s="59" t="str">
        <f>IF(OR(LEFT(R439)="特",LEFT(R439)="実"),VLOOKUP(R439,'証拠（JP特許）'!$B$2:$X$299,17,FALSE),IF(AND(OR(LEFT(R439,2)="US",LEFT(R439,2)="WO",LEFT(R439,2)="GB",LEFT(R439,2)="EP",LEFT(R439,2)="DE"),OR(MID(R439,3,1)="1",MID(R439,3,1)="2",MID(R439,3,1)="3",MID(R439,3,1)="4",MID(R439,3,1)="5",MID(R439,3,1)="6",MID(R439,3,1)="7",MID(R439,3,1)="8",MID(R439,3,1)="9",MID(R439,3,1)="0",)),VLOOKUP(R439,'証拠（WW特許）'!$B$2:$U$90,16,FALSE),""))</f>
        <v/>
      </c>
      <c r="AL439" s="58"/>
      <c r="AM439" s="58"/>
      <c r="AN439" s="58"/>
      <c r="AO439" s="58" t="str">
        <f ca="1">IF(OR(LEFT(R439)="特",LEFT(R439)="実",AND(OR(LEFT(R439,2)="US",LEFT(R439,2)="WO",LEFT(R439,2)="GB",LEFT(R439,2)="EP",LEFT(R439,2)="DE"),OR(MID(R439,3,1)="1",MID(R439,3,1)="2",MID(R439,3,1)="3",MID(R439,3,1)="4",MID(R439,3,1)="5",MID(R439,3,1)="6",MID(R439,3,1)="7",MID(R439,3,1)="8",MID(R439,3,1)="9",MID(R439,3,1)="0"))),IF(COUNTIF(INDIRECT("発明者引用!"&amp;ADDRESS(MATCH(C439,発明者引用!B$1:B$196,0),4)&amp;":"&amp;ADDRESS(MATCH(C439,発明者引用!B$1:B$196,0),17)),R439)+COUNTIF(INDIRECT("発明者引用!"&amp;ADDRESS(MATCH(C439,発明者引用!B$1:B$196,0),4)&amp;":"&amp;ADDRESS(MATCH(C439,発明者引用!B$1:B$196,0),17)),#REF!)+COUNTIF(INDIRECT("発明者引用!"&amp;ADDRESS(MATCH(C439,発明者引用!B$1:B$196,0),4)&amp;":"&amp;ADDRESS(MATCH(C439,発明者引用!B$1:B$196,0),17)),T439)&gt;0,"Yes","No"),"")</f>
        <v/>
      </c>
      <c r="AP439" s="58" t="str">
        <f ca="1">IF(OR(LEFT(R439)="特",LEFT(R439)="実",AND(OR(LEFT(R439,2)="US",LEFT(R439,2)="WO",LEFT(R439,2)="GB",LEFT(R439,2)="EP",LEFT(R439,2)="DE"),OR(MID(R439,3,1)="1",MID(R439,3,1)="2",MID(R439,3,1)="3",MID(R439,3,1)="4",MID(R439,3,1)="5",MID(R439,3,1)="6",MID(R439,3,1)="7",MID(R439,3,1)="8",MID(R439,3,1)="9",MID(R439,3,1)="0"))),IF(VLOOKUP(C439,ファミリ引用特許WO!$A$2:$B$241,2,FALSE)+VLOOKUP(C439,ファミリ引用文献WO!$A$2:$C$241,3,FALSE)=0,"ISR無し",IF(COUNTIF(INDIRECT("ファミリ引用特許WO!"&amp;ADDRESS(MATCH(C439,ファミリ引用特許WO!$A$2:$A$241,0),1)&amp;":"&amp;ADDRESS(MATCH(C439,ファミリ引用特許WO!$A$2:$A$241,0),19)),R439)+COUNTIF(INDIRECT("ファミリ引用特許WO!"&amp;ADDRESS(MATCH(C439,ファミリ引用特許WO!$A$2:$A$241,0),1)&amp;":"&amp;ADDRESS(MATCH(C439,ファミリ引用特許WO!$A$2:$A$241,0),19)),S439)+COUNTIF(INDIRECT("ファミリ引用特許WO!"&amp;ADDRESS(MATCH(C439,ファミリ引用特許WO!$A$2:$A$241,0),1)&amp;":"&amp;ADDRESS(MATCH(C439,ファミリ引用特許WO!$A$2:$A$241,0),19)),T439)+COUNTIF(INDIRECT("ファミリ引用特許WO!"&amp;ADDRESS(MATCH(C439,ファミリ引用特許WO!$A$2:$A$241,0),1)&amp;":"&amp;ADDRESS(MATCH(C439,ファミリ引用特許WO!$A$2:$A$241,0),19)),W439)+COUNTIF(INDIRECT("ファミリ引用特許WO!"&amp;ADDRESS(MATCH(C439,ファミリ引用特許WO!$A$2:$A$241,0),1)&amp;":"&amp;ADDRESS(MATCH(C439,ファミリ引用特許WO!$A$2:$A$241,0),19)),Y439)&gt;0,"Yes","No")),"")</f>
        <v/>
      </c>
      <c r="AQ439" s="55" t="str">
        <f ca="1">IF(OR(LEFT(R439)="特",LEFT(R439)="実",AND(OR(LEFT(R439,2)="US",LEFT(R439,2)="WO",LEFT(R439,2)="GB",LEFT(R439,2)="EP",LEFT(R439,2)="DE"),OR(MID(R439,3,1)="1",MID(R439,3,1)="2",MID(R439,3,1)="3",MID(R439,3,1)="4",MID(R439,3,1)="5",MID(R439,3,1)="6",MID(R439,3,1)="7",MID(R439,3,1)="8",MID(R439,3,1)="9",MID(R439,3,1)="0"))),IF(VLOOKUP(C439,'ファミリ引用特許表記修正（ex.A2→A）'!$A$2:$B$241,2,FALSE)=0,"family無し",IF(COUNTIF(INDIRECT("'ファミリ引用特許表記修正（ex.A2→A）'!"&amp;ADDRESS(MATCH(C439,'ファミリ引用特許表記修正（ex.A2→A）'!$A$2:$A$241,0),1)&amp;":"&amp;ADDRESS(MATCH(C439,'ファミリ引用特許表記修正（ex.A2→A）'!$A$2:$A$241,0),171)),R439)+COUNTIF(INDIRECT("'ファミリ引用特許表記修正（ex.A2→A）'!"&amp;ADDRESS(MATCH(C439,'ファミリ引用特許表記修正（ex.A2→A）'!$A$2:$A$241,0),1)&amp;":"&amp;ADDRESS(MATCH(C439,'ファミリ引用特許表記修正（ex.A2→A）'!$A$2:$A$241,0),171)),S439)+COUNTIF(INDIRECT("'ファミリ引用特許表記修正（ex.A2→A）'!"&amp;ADDRESS(MATCH(C439,'ファミリ引用特許表記修正（ex.A2→A）'!$A$2:$A$241,0),1)&amp;":"&amp;ADDRESS(MATCH(C439,'ファミリ引用特許表記修正（ex.A2→A）'!$A$2:$A$241,0),171)),T439)+COUNTIF(INDIRECT("'ファミリ引用特許表記修正（ex.A2→A）'!"&amp;ADDRESS(MATCH(C439,'ファミリ引用特許表記修正（ex.A2→A）'!$A$2:$A$241,0),1)&amp;":"&amp;ADDRESS(MATCH(C439,'ファミリ引用特許表記修正（ex.A2→A）'!$A$2:$A$241,0),171)),W439)+COUNTIF(INDIRECT("'ファミリ引用特許表記修正（ex.A2→A）'!"&amp;ADDRESS(MATCH(C439,'ファミリ引用特許表記修正（ex.A2→A）'!$A$2:$A$241,0),1)&amp;":"&amp;ADDRESS(MATCH(C439,'ファミリ引用特許表記修正（ex.A2→A）'!$A$2:$A$241,0),171)),Y439)&gt;0,"Yes","No")),"")</f>
        <v/>
      </c>
      <c r="AR439" s="193" t="str">
        <f>IF(OR(LEFT(R439)="特",LEFT(R439)="実",AND(OR(LEFT(R439,2)="US",LEFT(R439,2)="WO",LEFT(R439,2)="GB",LEFT(R439,2)="EP",LEFT(R439,2)="DE"),OR(MID(R439,3,1)="1",MID(R439,3,1)="2",MID(R439,3,1)="3",MID(R439,3,1)="4",MID(R439,3,1)="5",MID(R439,3,1)="6",MID(R439,3,1)="7",MID(R439,3,1)="8",MID(R439,3,1)="9",MID(R439,3,1)="0",))),"",VLOOKUP($C439,ファミリ発明者引用文献!A$3:B$235,2,FALSE))</f>
        <v>,,</v>
      </c>
      <c r="AS439" s="55" t="str">
        <f>VLOOKUP(C439,ファミリ引用文献WO!A$2:B$241,2,FALSE)</f>
        <v/>
      </c>
      <c r="AT439" s="58" t="str">
        <f>VLOOKUP(C439,ファミリ引用文献!A$3:B$242,2,FALSE)</f>
        <v/>
      </c>
      <c r="AU439" s="58" t="str">
        <f>VLOOKUP(C439,審判データ!AH$2:BT$379,39,FALSE)</f>
        <v>特開2003-183154;特許04074457;特開2007-084579</v>
      </c>
      <c r="AV439" s="62" t="str">
        <f ca="1">IF(INDIRECT("審判データ!"&amp;ADDRESS(MATCH(C439,審判データ!$AH$1:$AH$379,0),32))="早期審査の対象とする","早期審査","")</f>
        <v>早期審査</v>
      </c>
      <c r="AW439" s="665" t="str">
        <f t="shared" si="31"/>
        <v/>
      </c>
      <c r="AX439" s="666" t="str">
        <f>IF(LEFT(AE439,3)="日本特",IF(LEFT(C439)="特",VLOOKUP(C439,'本件、証拠文献テーマコード'!G$2:I$376,3,FALSE),VLOOKUP(C439,'本件、証拠文献テーマコード'!B$2:I$376,8,FALSE)),"")</f>
        <v/>
      </c>
      <c r="AY439" s="666" t="str">
        <f>IF(LEFT(AE439,3)="日本特",IF(OR(MID(R439,2,1)="開",MID(R439,2,1)="表",MID(R439,2,1)="登"),VLOOKUP(R439,'本件、証拠文献テーマコード'!C$2:I$379,7,FALSE),VLOOKUP(R439,'本件、証拠文献テーマコード'!G$2:I$379,3,FALSE)),"")</f>
        <v/>
      </c>
      <c r="AZ439" s="54">
        <f ca="1">INDIRECT("審判データ!"&amp;ADDRESS(MATCH(C439,審判データ!$AH$1:$AH$379,0),20))</f>
        <v>2010</v>
      </c>
    </row>
    <row r="440" spans="1:52" x14ac:dyDescent="0.15">
      <c r="A440" s="511" t="s">
        <v>23218</v>
      </c>
      <c r="B440" s="586" t="str">
        <f ca="1">IF(A440="",B439,INDIRECT("審判データ!"&amp;ADDRESS(MATCH(A440,審判データ!$HC$1:$HC$379,0),20))&amp;" / "&amp;INDIRECT("審判データ!"&amp;ADDRESS(MATCH(A440,審判データ!$HC$1:$HC$379,0),21)))</f>
        <v>2010 / 29-2</v>
      </c>
      <c r="C440" s="514">
        <v>4074457</v>
      </c>
      <c r="D440" s="511" t="s">
        <v>12708</v>
      </c>
      <c r="E440" s="163" t="str">
        <f ca="1">INDIRECT("審判データ!"&amp;ADDRESS(MATCH(C440,審判データ!$AH$1:$AH$379,0),55))</f>
        <v>田辺三菱製薬株式会社;ニプロ株式会社</v>
      </c>
      <c r="F440" s="43" t="str">
        <f ca="1">INDIRECT("審判データ!"&amp;ADDRESS(MATCH(C440,審判データ!$AH$1:$AH$379,0),56))</f>
        <v>棟近　公司;小平　英人;松田　宗智;中川　祥子;八木　秀樹;荒俣　章文</v>
      </c>
      <c r="G440" s="43" t="str">
        <f ca="1">INDIRECT("審判データ!"&amp;ADDRESS(MATCH(C440,審判データ!$AH$1:$AH$379,0),72))</f>
        <v>特開2003-183154;特許04074457;特開2007-084579</v>
      </c>
      <c r="H440" s="43" t="str">
        <f ca="1">INDIRECT("審判データ!"&amp;ADDRESS(MATCH(C440,審判データ!$AH$1:$AH$379,0),41))</f>
        <v>A61K  9/08;A61K 31/727;A61K 47/02;A61K 47/04;A61K 47/12;A61M  5/28;A61P  7/02</v>
      </c>
      <c r="I440" s="43" t="str">
        <f ca="1">INDIRECT("審判データ!"&amp;ADDRESS(MATCH(C440,審判データ!$AH$1:$AH$379,0),49))</f>
        <v>A61K  31/727@AFI(JP);A61M   5/28@AFI(JP);A61K   9/08@ALI(JP);A61K  47/02@ALI(JP);A61K  47/04@ALI(JP);A61K  47/12@ALI(JP);A61M   5/14@ALI(JP);A61P   7/02@ALI(JP)</v>
      </c>
      <c r="J440" s="43" t="str">
        <f ca="1">INDIRECT("審判データ!"&amp;ADDRESS(MATCH(C440,審判データ!$AH$1:$AH$379,0),51))</f>
        <v>A61M  5/28;A61K  9/08;A61K 47/02;A61K 47/04;A61K 47/12;A61K 31/727;A61P  7/02;A61M  5/14        Z</v>
      </c>
      <c r="K440" s="43" t="str">
        <f ca="1">INDIRECT("審判データ!"&amp;ADDRESS(MATCH(C440,審判データ!$AH$1:$AH$379,0),53))</f>
        <v>4C066 AA07;4C066 BB01;4C066 CC01;4C066 DD07;4C066 EE14;4C066 GG13;4C076 AA12;4C076 BB11;4C076 CC14;4C076 DD22D;4C076 DD23;4C076 DD30;4C076 DD43D;4C076 DD50;4C076 FF14;4C076 FF36;4C076 GG43;4C086 AA01;4C086 AA02;4C086 EA27;4C086 MA02;4C086 MA05;4C086 MA17;4C086 MA66;4C086 NA03;4C086 NA10;4C086 ZA54</v>
      </c>
      <c r="L440" s="711"/>
      <c r="M440" s="707"/>
      <c r="N440" s="712"/>
      <c r="O440" s="713"/>
      <c r="P440" s="714"/>
      <c r="Q440" s="706"/>
      <c r="R440" s="707"/>
      <c r="S440" s="706" t="str">
        <f>IF(OR(LEFT(R440)="特",LEFT(R440)="実"),VLOOKUP(R440,'証拠（JP特許）'!$B$2:$D$299,2,FALSE),IF(AND(OR(LEFT(R440,2)="US",LEFT(R440,2)="WO",LEFT(R440,2)="GB",LEFT(R440,2)="EP",LEFT(R440,2)="DE"),OR(MID(R440,3,1)="1",MID(R440,3,1)="2",MID(R440,3,1)="3",MID(R440,3,1)="4",MID(R440,3,1)="5",MID(R440,3,1)="6",MID(R440,3,1)="7",MID(R440,3,1)="8",MID(R440,3,1)="9",MID(R440,3,1)="0")),VLOOKUP(R440,'証拠（WW特許）'!$B$2:$C$90,2,FALSE),"_"))</f>
        <v>_</v>
      </c>
      <c r="T440" s="707" t="str">
        <f>IF(OR(LEFT(R440)="特",LEFT(R440)="実"),VLOOKUP(R440,'証拠（JP特許）'!$B$2:$E$299,4,FALSE),"_")</f>
        <v>_</v>
      </c>
      <c r="U440" s="707"/>
      <c r="V440" s="706"/>
      <c r="W440" s="708" t="str">
        <f t="shared" si="33"/>
        <v/>
      </c>
      <c r="X440" s="709"/>
      <c r="Y440" s="709" t="str">
        <f t="shared" si="34"/>
        <v/>
      </c>
      <c r="Z440" s="91" t="str">
        <f ca="1">IF(OR(LEFT(R440)="特",LEFT(R440)="実",AND(OR(LEFT(R440,2)="US",LEFT(R440,2)="WO",LEFT(R440,2)="GB",LEFT(R440,2)="EP",LEFT(R440,2)="DE"),OR(MID(R440,3,1)="1",MID(R440,3,1)="2",MID(R440,3,1)="3",MID(R440,3,1)="4",MID(R440,3,1)="5",MID(R440,3,1)="6",MID(R440,3,1)="7",MID(R440,3,1)="8",MID(R440,3,1)="9",MID(R440,3,1)="0",))),IF(COUNTIF(INDIRECT("拒絶理由・拒絶査定・異議申立!"&amp;ADDRESS(MATCH(C440,拒絶理由・拒絶査定・異議申立!B$1:B$1000,0),3)&amp;":"&amp;ADDRESS(MATCH(C440,拒絶理由・拒絶査定・異議申立!B$1:B$1000,0),50)),R440)+COUNTIF(INDIRECT("拒絶理由・拒絶査定・異議申立!"&amp;ADDRESS(MATCH(C440,拒絶理由・拒絶査定・異議申立!B$1:B$1000,0),3)&amp;":"&amp;ADDRESS(MATCH(C440,拒絶理由・拒絶査定・異議申立!B$1:B$1000,0),50)),T440)&gt;0,"Yes","No"),"")</f>
        <v/>
      </c>
      <c r="AA440" s="92" t="str">
        <f ca="1">IF(OR(LEFT(R440)="特",LEFT(R440)="実",AND(OR(LEFT(R440,2)="US",LEFT(R440,2)="WO",LEFT(R440,2)="GB",LEFT(R440,2)="EP",LEFT(R440,2)="DE"),OR(MID(R440,3,1)="1",MID(R440,3,1)="2",MID(R440,3,1)="3",MID(R440,3,1)="4",MID(R440,3,1)="5",MID(R440,3,1)="6",MID(R440,3,1)="7",MID(R440,3,1)="8",MID(R440,3,1)="9",MID(R440,3,1)="0",))),IF(COUNTIF(INDIRECT("先行技術調査・登録査定!"&amp;ADDRESS(MATCH(C440,先行技術調査・登録査定!B$1:B$1000,0),3)&amp;":"&amp;ADDRESS(MATCH(C440,先行技術調査・登録査定!B$1:B$1000,0),49)),R440)+COUNTIF(INDIRECT("先行技術調査・登録査定!"&amp;ADDRESS(MATCH(C440,先行技術調査・登録査定!B$1:B$1000,0),3)&amp;":"&amp;ADDRESS(MATCH(C440,先行技術調査・登録査定!B$1:B$1000,0),49)),T440)&gt;0,"Yes","No"),"")</f>
        <v/>
      </c>
      <c r="AB440" s="169" t="str">
        <f t="shared" ca="1" si="30"/>
        <v/>
      </c>
      <c r="AC440" s="94" t="str">
        <f>IF(OR(LEFT(R440)="特",LEFT(R440)="実",AND(OR(LEFT(R440,2)="US",LEFT(R440,2)="WO",LEFT(R440,2)="GB",LEFT(R440,2)="EP",LEFT(R440,2)="DE"),OR(MID(R440,3,1)="1",MID(R440,3,1)="2",MID(R440,3,1)="3",MID(R440,3,1)="4",MID(R440,3,1)="5",MID(R440,3,1)="6",MID(R440,3,1)="7",MID(R440,3,1)="8",MID(R440,3,1)="9",MID(R440,3,1)="0",))),"",VLOOKUP($C440,非特許文献リスト!$A$2:$C$196,2,FALSE))</f>
        <v>引用非特許 70／08105 国内図書館 日本薬局方解説書編集委員会編、第十四改正　日本薬局方解説書、廣川書店、20010627、Ｃ２６３３－２６３５,,,,Elsevier番号 70／44129 国内図書館 日本薬局方解説書編集委員会編、第十四改正　日本薬局方解説書、廣川書店、20010627、Ｃ－２６３２～２６３５,,,,,,,,,,,,,,,,,,,,,,,,</v>
      </c>
      <c r="AD440" s="95" t="str">
        <f>IF(OR(LEFT(R440)="特",LEFT(R440)="実",AND(OR(LEFT(R440,2)="US",LEFT(R440,2)="WO",LEFT(R440,2)="GB",LEFT(R440,2)="EP",LEFT(R440,2)="DE"),OR(MID(R440,3,1)="1",MID(R440,3,1)="2",MID(R440,3,1)="3",MID(R440,3,1)="4",MID(R440,3,1)="5",MID(R440,3,1)="6",MID(R440,3,1)="7",MID(R440,3,1)="8",MID(R440,3,1)="9",MID(R440,3,1)="0",))),"",VLOOKUP($C440,非特許文献リスト!$A$2:$C$196,3,FALSE))</f>
        <v>,,,,,,,,審引用／抽論 70／16899 国内図書館 日本薬局方解説書編集委員会編、第十四改正　日本薬局方解説書、廣川書店、20010627、Ｃ－２６３２～２６３５,,,,,,,,,,,,,,,,,,,,,,,,,,,,,,,,,,,,,</v>
      </c>
      <c r="AE440" s="175" t="str">
        <f t="shared" si="32"/>
        <v/>
      </c>
      <c r="AF440" s="176" t="str">
        <f>IF(OR(LEFT(R440)="特",LEFT(R440)="実"),VLOOKUP(R440,'証拠（JP特許）'!$B$2:$AB$299,10,FALSE),IF(AND(OR(LEFT(R440,2)="US",LEFT(R440,2)="WO",LEFT(R440,2)="GB",LEFT(R440,2)="EP",LEFT(R440,2)="DE"),OR(MID(R440,3,1)="1",MID(R440,3,1)="2",MID(R440,3,1)="3",MID(R440,3,1)="4",MID(R440,3,1)="5",MID(R440,3,1)="6",MID(R440,3,1)="7",MID(R440,3,1)="8",MID(R440,3,1)="9",MID(R440,3,1)="0",)),VLOOKUP(R440,'証拠（WW特許）'!$B$2:$M$90,8,FALSE),""))</f>
        <v/>
      </c>
      <c r="AG440" s="176" t="str">
        <f>IF(OR(LEFT(R440)="特",LEFT(R440)="実"),VLOOKUP(R440,'証拠（JP特許）'!$B$2:$AB$299,26,FALSE),IF(AND(OR(LEFT(R440,2)="US",LEFT(R440,2)="WO",LEFT(R440,2)="GB",LEFT(R440,2)="EP",LEFT(R440,2)="DE"),OR(MID(R440,3,1)="1",MID(R440,3,1)="2",MID(R440,3,1)="3",MID(R440,3,1)="4",MID(R440,3,1)="5",MID(R440,3,1)="6",MID(R440,3,1)="7",MID(R440,3,1)="8",MID(R440,3,1)="9",MID(R440,3,1)="0",)),VLOOKUP(R440,'証拠（WW特許）'!$B$2:$M$90,12,FALSE),""))</f>
        <v/>
      </c>
      <c r="AH440" s="58" t="str">
        <f>IF(OR(LEFT(R440)="特",LEFT(R440)="実"),VLOOKUP(R440,'証拠（JP特許）'!$B$2:$X$299,20,FALSE),IF(AND(OR(LEFT(R440,2)="US",LEFT(R440,2)="WO",LEFT(R440,2)="GB",LEFT(R440,2)="EP",LEFT(R440,2)="DE"),OR(MID(R440,3,1)="1",MID(R440,3,1)="2",MID(R440,3,1)="3",MID(R440,3,1)="4",MID(R440,3,1)="5",MID(R440,3,1)="6",MID(R440,3,1)="7",MID(R440,3,1)="8",MID(R440,3,1)="9",MID(R440,3,1)="0",)),VLOOKUP(R440,'証拠（WW特許）'!$B$2:$U$90,20,FALSE),""))</f>
        <v/>
      </c>
      <c r="AI440" s="58" t="str">
        <f>IF(OR(LEFT(R440)="特",LEFT(R440)="実"),VLOOKUP(R440,'証拠（JP特許）'!$B$2:$X$299,21,FALSE),"")</f>
        <v/>
      </c>
      <c r="AJ440" s="58" t="str">
        <f>IF(OR(LEFT(R440)="特",LEFT(R440)="実"),VLOOKUP(R440,'証拠（JP特許）'!$B$2:$X$299,22,FALSE),"")</f>
        <v/>
      </c>
      <c r="AK440" s="59" t="str">
        <f>IF(OR(LEFT(R440)="特",LEFT(R440)="実"),VLOOKUP(R440,'証拠（JP特許）'!$B$2:$X$299,17,FALSE),IF(AND(OR(LEFT(R440,2)="US",LEFT(R440,2)="WO",LEFT(R440,2)="GB",LEFT(R440,2)="EP",LEFT(R440,2)="DE"),OR(MID(R440,3,1)="1",MID(R440,3,1)="2",MID(R440,3,1)="3",MID(R440,3,1)="4",MID(R440,3,1)="5",MID(R440,3,1)="6",MID(R440,3,1)="7",MID(R440,3,1)="8",MID(R440,3,1)="9",MID(R440,3,1)="0",)),VLOOKUP(R440,'証拠（WW特許）'!$B$2:$U$90,16,FALSE),""))</f>
        <v/>
      </c>
      <c r="AL440" s="58"/>
      <c r="AM440" s="58"/>
      <c r="AN440" s="58"/>
      <c r="AO440" s="58" t="str">
        <f ca="1">IF(OR(LEFT(R440)="特",LEFT(R440)="実",AND(OR(LEFT(R440,2)="US",LEFT(R440,2)="WO",LEFT(R440,2)="GB",LEFT(R440,2)="EP",LEFT(R440,2)="DE"),OR(MID(R440,3,1)="1",MID(R440,3,1)="2",MID(R440,3,1)="3",MID(R440,3,1)="4",MID(R440,3,1)="5",MID(R440,3,1)="6",MID(R440,3,1)="7",MID(R440,3,1)="8",MID(R440,3,1)="9",MID(R440,3,1)="0"))),IF(COUNTIF(INDIRECT("発明者引用!"&amp;ADDRESS(MATCH(C440,発明者引用!B$1:B$196,0),4)&amp;":"&amp;ADDRESS(MATCH(C440,発明者引用!B$1:B$196,0),17)),R440)+COUNTIF(INDIRECT("発明者引用!"&amp;ADDRESS(MATCH(C440,発明者引用!B$1:B$196,0),4)&amp;":"&amp;ADDRESS(MATCH(C440,発明者引用!B$1:B$196,0),17)),#REF!)+COUNTIF(INDIRECT("発明者引用!"&amp;ADDRESS(MATCH(C440,発明者引用!B$1:B$196,0),4)&amp;":"&amp;ADDRESS(MATCH(C440,発明者引用!B$1:B$196,0),17)),T440)&gt;0,"Yes","No"),"")</f>
        <v/>
      </c>
      <c r="AP440" s="58" t="str">
        <f ca="1">IF(OR(LEFT(R440)="特",LEFT(R440)="実",AND(OR(LEFT(R440,2)="US",LEFT(R440,2)="WO",LEFT(R440,2)="GB",LEFT(R440,2)="EP",LEFT(R440,2)="DE"),OR(MID(R440,3,1)="1",MID(R440,3,1)="2",MID(R440,3,1)="3",MID(R440,3,1)="4",MID(R440,3,1)="5",MID(R440,3,1)="6",MID(R440,3,1)="7",MID(R440,3,1)="8",MID(R440,3,1)="9",MID(R440,3,1)="0"))),IF(VLOOKUP(C440,ファミリ引用特許WO!$A$2:$B$241,2,FALSE)+VLOOKUP(C440,ファミリ引用文献WO!$A$2:$C$241,3,FALSE)=0,"ISR無し",IF(COUNTIF(INDIRECT("ファミリ引用特許WO!"&amp;ADDRESS(MATCH(C440,ファミリ引用特許WO!$A$2:$A$241,0),1)&amp;":"&amp;ADDRESS(MATCH(C440,ファミリ引用特許WO!$A$2:$A$241,0),19)),R440)+COUNTIF(INDIRECT("ファミリ引用特許WO!"&amp;ADDRESS(MATCH(C440,ファミリ引用特許WO!$A$2:$A$241,0),1)&amp;":"&amp;ADDRESS(MATCH(C440,ファミリ引用特許WO!$A$2:$A$241,0),19)),S440)+COUNTIF(INDIRECT("ファミリ引用特許WO!"&amp;ADDRESS(MATCH(C440,ファミリ引用特許WO!$A$2:$A$241,0),1)&amp;":"&amp;ADDRESS(MATCH(C440,ファミリ引用特許WO!$A$2:$A$241,0),19)),T440)+COUNTIF(INDIRECT("ファミリ引用特許WO!"&amp;ADDRESS(MATCH(C440,ファミリ引用特許WO!$A$2:$A$241,0),1)&amp;":"&amp;ADDRESS(MATCH(C440,ファミリ引用特許WO!$A$2:$A$241,0),19)),W440)+COUNTIF(INDIRECT("ファミリ引用特許WO!"&amp;ADDRESS(MATCH(C440,ファミリ引用特許WO!$A$2:$A$241,0),1)&amp;":"&amp;ADDRESS(MATCH(C440,ファミリ引用特許WO!$A$2:$A$241,0),19)),Y440)&gt;0,"Yes","No")),"")</f>
        <v/>
      </c>
      <c r="AQ440" s="55" t="str">
        <f ca="1">IF(OR(LEFT(R440)="特",LEFT(R440)="実",AND(OR(LEFT(R440,2)="US",LEFT(R440,2)="WO",LEFT(R440,2)="GB",LEFT(R440,2)="EP",LEFT(R440,2)="DE"),OR(MID(R440,3,1)="1",MID(R440,3,1)="2",MID(R440,3,1)="3",MID(R440,3,1)="4",MID(R440,3,1)="5",MID(R440,3,1)="6",MID(R440,3,1)="7",MID(R440,3,1)="8",MID(R440,3,1)="9",MID(R440,3,1)="0"))),IF(VLOOKUP(C440,'ファミリ引用特許表記修正（ex.A2→A）'!$A$2:$B$241,2,FALSE)=0,"family無し",IF(COUNTIF(INDIRECT("'ファミリ引用特許表記修正（ex.A2→A）'!"&amp;ADDRESS(MATCH(C440,'ファミリ引用特許表記修正（ex.A2→A）'!$A$2:$A$241,0),1)&amp;":"&amp;ADDRESS(MATCH(C440,'ファミリ引用特許表記修正（ex.A2→A）'!$A$2:$A$241,0),171)),R440)+COUNTIF(INDIRECT("'ファミリ引用特許表記修正（ex.A2→A）'!"&amp;ADDRESS(MATCH(C440,'ファミリ引用特許表記修正（ex.A2→A）'!$A$2:$A$241,0),1)&amp;":"&amp;ADDRESS(MATCH(C440,'ファミリ引用特許表記修正（ex.A2→A）'!$A$2:$A$241,0),171)),S440)+COUNTIF(INDIRECT("'ファミリ引用特許表記修正（ex.A2→A）'!"&amp;ADDRESS(MATCH(C440,'ファミリ引用特許表記修正（ex.A2→A）'!$A$2:$A$241,0),1)&amp;":"&amp;ADDRESS(MATCH(C440,'ファミリ引用特許表記修正（ex.A2→A）'!$A$2:$A$241,0),171)),T440)+COUNTIF(INDIRECT("'ファミリ引用特許表記修正（ex.A2→A）'!"&amp;ADDRESS(MATCH(C440,'ファミリ引用特許表記修正（ex.A2→A）'!$A$2:$A$241,0),1)&amp;":"&amp;ADDRESS(MATCH(C440,'ファミリ引用特許表記修正（ex.A2→A）'!$A$2:$A$241,0),171)),W440)+COUNTIF(INDIRECT("'ファミリ引用特許表記修正（ex.A2→A）'!"&amp;ADDRESS(MATCH(C440,'ファミリ引用特許表記修正（ex.A2→A）'!$A$2:$A$241,0),1)&amp;":"&amp;ADDRESS(MATCH(C440,'ファミリ引用特許表記修正（ex.A2→A）'!$A$2:$A$241,0),171)),Y440)&gt;0,"Yes","No")),"")</f>
        <v/>
      </c>
      <c r="AR440" s="193" t="str">
        <f>IF(OR(LEFT(R440)="特",LEFT(R440)="実",AND(OR(LEFT(R440,2)="US",LEFT(R440,2)="WO",LEFT(R440,2)="GB",LEFT(R440,2)="EP",LEFT(R440,2)="DE"),OR(MID(R440,3,1)="1",MID(R440,3,1)="2",MID(R440,3,1)="3",MID(R440,3,1)="4",MID(R440,3,1)="5",MID(R440,3,1)="6",MID(R440,3,1)="7",MID(R440,3,1)="8",MID(R440,3,1)="9",MID(R440,3,1)="0",))),"",VLOOKUP($C440,ファミリ発明者引用文献!A$3:B$235,2,FALSE))</f>
        <v>,,</v>
      </c>
      <c r="AS440" s="55" t="str">
        <f>VLOOKUP(C440,ファミリ引用文献WO!A$2:B$241,2,FALSE)</f>
        <v/>
      </c>
      <c r="AT440" s="58" t="str">
        <f>VLOOKUP(C440,ファミリ引用文献!A$3:B$242,2,FALSE)</f>
        <v/>
      </c>
      <c r="AU440" s="58" t="str">
        <f>VLOOKUP(C440,審判データ!AH$2:BT$379,39,FALSE)</f>
        <v>特開2003-183154;特許04074457;特開2007-084579</v>
      </c>
      <c r="AV440" s="62" t="str">
        <f ca="1">IF(INDIRECT("審判データ!"&amp;ADDRESS(MATCH(C440,審判データ!$AH$1:$AH$379,0),32))="早期審査の対象とする","早期審査","")</f>
        <v>早期審査</v>
      </c>
      <c r="AW440" s="665" t="str">
        <f t="shared" si="31"/>
        <v/>
      </c>
      <c r="AX440" s="666" t="str">
        <f>IF(LEFT(AE440,3)="日本特",IF(LEFT(C440)="特",VLOOKUP(C440,'本件、証拠文献テーマコード'!G$2:I$376,3,FALSE),VLOOKUP(C440,'本件、証拠文献テーマコード'!B$2:I$376,8,FALSE)),"")</f>
        <v/>
      </c>
      <c r="AY440" s="666" t="str">
        <f>IF(LEFT(AE440,3)="日本特",IF(OR(MID(R440,2,1)="開",MID(R440,2,1)="表",MID(R440,2,1)="登"),VLOOKUP(R440,'本件、証拠文献テーマコード'!C$2:I$379,7,FALSE),VLOOKUP(R440,'本件、証拠文献テーマコード'!G$2:I$379,3,FALSE)),"")</f>
        <v/>
      </c>
      <c r="AZ440" s="54">
        <f ca="1">INDIRECT("審判データ!"&amp;ADDRESS(MATCH(C440,審判データ!$AH$1:$AH$379,0),20))</f>
        <v>2010</v>
      </c>
    </row>
    <row r="441" spans="1:52" x14ac:dyDescent="0.15">
      <c r="A441" s="511" t="s">
        <v>23219</v>
      </c>
      <c r="B441" s="586" t="str">
        <f ca="1">IF(A441="",B440,INDIRECT("審判データ!"&amp;ADDRESS(MATCH(A441,審判データ!$HC$1:$HC$379,0),20))&amp;" / "&amp;INDIRECT("審判データ!"&amp;ADDRESS(MATCH(A441,審判データ!$HC$1:$HC$379,0),21)))</f>
        <v>2010 / 29-2</v>
      </c>
      <c r="C441" s="514">
        <v>3558342</v>
      </c>
      <c r="D441" s="511" t="s">
        <v>12408</v>
      </c>
      <c r="E441" s="163" t="str">
        <f ca="1">INDIRECT("審判データ!"&amp;ADDRESS(MATCH(C441,審判データ!$AH$1:$AH$379,0),55))</f>
        <v>株式会社インフア</v>
      </c>
      <c r="F441" s="43" t="str">
        <f ca="1">INDIRECT("審判データ!"&amp;ADDRESS(MATCH(C441,審判データ!$AH$1:$AH$379,0),56))</f>
        <v>山室　敏之</v>
      </c>
      <c r="G441" s="43" t="str">
        <f ca="1">INDIRECT("審判データ!"&amp;ADDRESS(MATCH(C441,審判データ!$AH$1:$AH$379,0),72))</f>
        <v xml:space="preserve"> </v>
      </c>
      <c r="H441" s="43" t="str">
        <f ca="1">INDIRECT("審判データ!"&amp;ADDRESS(MATCH(C441,審判データ!$AH$1:$AH$379,0),41))</f>
        <v>C04B 33/13;G09B 19/10;A63H 33/00;C08K  3/34;C08K  7/02;C08K  7/22;C08L  1/10;C08L 29/04;C08L101/00</v>
      </c>
      <c r="I441" s="43" t="str">
        <f ca="1">INDIRECT("審判データ!"&amp;ADDRESS(MATCH(C441,審判データ!$AH$1:$AH$379,0),49))</f>
        <v>G09B  19/10@AFI(JP);A63H  33/00@ALI(JP);C04B  33/13@ALI(JP);C08K   3/34@ALI(JP);C08K   7/02@ALI(JP);C08K   7/22@ALI(JP);C08L   1/10@ALI(JP);C08L  29/04@ALI(JP);C08L 101/00@ALI(JP)</v>
      </c>
      <c r="J441" s="43" t="str">
        <f ca="1">INDIRECT("審判データ!"&amp;ADDRESS(MATCH(C441,審判データ!$AH$1:$AH$379,0),51))</f>
        <v>G09B 19/10        D;A63H 33/00        F;C04B 33/13        P;C08K  3/34;C08K  7/02;C08K  7/22;C08L  1/10;C08L 29/04        B;C08L101/00</v>
      </c>
      <c r="K441" s="43" t="str">
        <f ca="1">INDIRECT("審判データ!"&amp;ADDRESS(MATCH(C441,審判データ!$AH$1:$AH$379,0),53))</f>
        <v>2C150 FB12;2C150 FB37;2C150 FB55;4J002 AA051;4J002 AA061;4J002 AB021;4J002 AB031;4J002 BB061;4J002 BE011;4J002 BE061;4J002 BF021;4J002 BG011;4J002 DE029;4J002 DJ036;4J002 DL007;4J002 FA049;4J002 FA107;4J002 FD099;4J002 FD208;4J002 GC00</v>
      </c>
      <c r="L441" s="711"/>
      <c r="M441" s="707"/>
      <c r="N441" s="712"/>
      <c r="O441" s="713"/>
      <c r="P441" s="714"/>
      <c r="Q441" s="706"/>
      <c r="R441" s="707"/>
      <c r="S441" s="706" t="str">
        <f>IF(OR(LEFT(R441)="特",LEFT(R441)="実"),VLOOKUP(R441,'証拠（JP特許）'!$B$2:$D$299,2,FALSE),IF(AND(OR(LEFT(R441,2)="US",LEFT(R441,2)="WO",LEFT(R441,2)="GB",LEFT(R441,2)="EP",LEFT(R441,2)="DE"),OR(MID(R441,3,1)="1",MID(R441,3,1)="2",MID(R441,3,1)="3",MID(R441,3,1)="4",MID(R441,3,1)="5",MID(R441,3,1)="6",MID(R441,3,1)="7",MID(R441,3,1)="8",MID(R441,3,1)="9",MID(R441,3,1)="0")),VLOOKUP(R441,'証拠（WW特許）'!$B$2:$C$90,2,FALSE),"_"))</f>
        <v>_</v>
      </c>
      <c r="T441" s="707" t="str">
        <f>IF(OR(LEFT(R441)="特",LEFT(R441)="実"),VLOOKUP(R441,'証拠（JP特許）'!$B$2:$E$299,4,FALSE),"_")</f>
        <v>_</v>
      </c>
      <c r="U441" s="707"/>
      <c r="V441" s="706"/>
      <c r="W441" s="708" t="str">
        <f t="shared" si="33"/>
        <v/>
      </c>
      <c r="X441" s="709"/>
      <c r="Y441" s="709" t="str">
        <f t="shared" si="34"/>
        <v/>
      </c>
      <c r="Z441" s="91" t="str">
        <f ca="1">IF(OR(LEFT(R441)="特",LEFT(R441)="実",AND(OR(LEFT(R441,2)="US",LEFT(R441,2)="WO",LEFT(R441,2)="GB",LEFT(R441,2)="EP",LEFT(R441,2)="DE"),OR(MID(R441,3,1)="1",MID(R441,3,1)="2",MID(R441,3,1)="3",MID(R441,3,1)="4",MID(R441,3,1)="5",MID(R441,3,1)="6",MID(R441,3,1)="7",MID(R441,3,1)="8",MID(R441,3,1)="9",MID(R441,3,1)="0",))),IF(COUNTIF(INDIRECT("拒絶理由・拒絶査定・異議申立!"&amp;ADDRESS(MATCH(C441,拒絶理由・拒絶査定・異議申立!B$1:B$1000,0),3)&amp;":"&amp;ADDRESS(MATCH(C441,拒絶理由・拒絶査定・異議申立!B$1:B$1000,0),50)),R441)+COUNTIF(INDIRECT("拒絶理由・拒絶査定・異議申立!"&amp;ADDRESS(MATCH(C441,拒絶理由・拒絶査定・異議申立!B$1:B$1000,0),3)&amp;":"&amp;ADDRESS(MATCH(C441,拒絶理由・拒絶査定・異議申立!B$1:B$1000,0),50)),T441)&gt;0,"Yes","No"),"")</f>
        <v/>
      </c>
      <c r="AA441" s="92" t="str">
        <f ca="1">IF(OR(LEFT(R441)="特",LEFT(R441)="実",AND(OR(LEFT(R441,2)="US",LEFT(R441,2)="WO",LEFT(R441,2)="GB",LEFT(R441,2)="EP",LEFT(R441,2)="DE"),OR(MID(R441,3,1)="1",MID(R441,3,1)="2",MID(R441,3,1)="3",MID(R441,3,1)="4",MID(R441,3,1)="5",MID(R441,3,1)="6",MID(R441,3,1)="7",MID(R441,3,1)="8",MID(R441,3,1)="9",MID(R441,3,1)="0",))),IF(COUNTIF(INDIRECT("先行技術調査・登録査定!"&amp;ADDRESS(MATCH(C441,先行技術調査・登録査定!B$1:B$1000,0),3)&amp;":"&amp;ADDRESS(MATCH(C441,先行技術調査・登録査定!B$1:B$1000,0),49)),R441)+COUNTIF(INDIRECT("先行技術調査・登録査定!"&amp;ADDRESS(MATCH(C441,先行技術調査・登録査定!B$1:B$1000,0),3)&amp;":"&amp;ADDRESS(MATCH(C441,先行技術調査・登録査定!B$1:B$1000,0),49)),T441)&gt;0,"Yes","No"),"")</f>
        <v/>
      </c>
      <c r="AB441" s="169" t="str">
        <f t="shared" ca="1" si="30"/>
        <v/>
      </c>
      <c r="AC441" s="94" t="str">
        <f>IF(OR(LEFT(R441)="特",LEFT(R441)="実",AND(OR(LEFT(R441,2)="US",LEFT(R441,2)="WO",LEFT(R441,2)="GB",LEFT(R441,2)="EP",LEFT(R441,2)="DE"),OR(MID(R441,3,1)="1",MID(R441,3,1)="2",MID(R441,3,1)="3",MID(R441,3,1)="4",MID(R441,3,1)="5",MID(R441,3,1)="6",MID(R441,3,1)="7",MID(R441,3,1)="8",MID(R441,3,1)="9",MID(R441,3,1)="0",))),"",VLOOKUP($C441,非特許文献リスト!$A$2:$C$196,2,FALSE))</f>
        <v/>
      </c>
      <c r="AD441" s="95" t="str">
        <f>IF(OR(LEFT(R441)="特",LEFT(R441)="実",AND(OR(LEFT(R441,2)="US",LEFT(R441,2)="WO",LEFT(R441,2)="GB",LEFT(R441,2)="EP",LEFT(R441,2)="DE"),OR(MID(R441,3,1)="1",MID(R441,3,1)="2",MID(R441,3,1)="3",MID(R441,3,1)="4",MID(R441,3,1)="5",MID(R441,3,1)="6",MID(R441,3,1)="7",MID(R441,3,1)="8",MID(R441,3,1)="9",MID(R441,3,1)="0",))),"",VLOOKUP($C441,非特許文献リスト!$A$2:$C$196,3,FALSE))</f>
        <v/>
      </c>
      <c r="AE441" s="175" t="str">
        <f t="shared" si="32"/>
        <v/>
      </c>
      <c r="AF441" s="176" t="str">
        <f>IF(OR(LEFT(R441)="特",LEFT(R441)="実"),VLOOKUP(R441,'証拠（JP特許）'!$B$2:$AB$299,10,FALSE),IF(AND(OR(LEFT(R441,2)="US",LEFT(R441,2)="WO",LEFT(R441,2)="GB",LEFT(R441,2)="EP",LEFT(R441,2)="DE"),OR(MID(R441,3,1)="1",MID(R441,3,1)="2",MID(R441,3,1)="3",MID(R441,3,1)="4",MID(R441,3,1)="5",MID(R441,3,1)="6",MID(R441,3,1)="7",MID(R441,3,1)="8",MID(R441,3,1)="9",MID(R441,3,1)="0",)),VLOOKUP(R441,'証拠（WW特許）'!$B$2:$M$90,8,FALSE),""))</f>
        <v/>
      </c>
      <c r="AG441" s="176" t="str">
        <f>IF(OR(LEFT(R441)="特",LEFT(R441)="実"),VLOOKUP(R441,'証拠（JP特許）'!$B$2:$AB$299,26,FALSE),IF(AND(OR(LEFT(R441,2)="US",LEFT(R441,2)="WO",LEFT(R441,2)="GB",LEFT(R441,2)="EP",LEFT(R441,2)="DE"),OR(MID(R441,3,1)="1",MID(R441,3,1)="2",MID(R441,3,1)="3",MID(R441,3,1)="4",MID(R441,3,1)="5",MID(R441,3,1)="6",MID(R441,3,1)="7",MID(R441,3,1)="8",MID(R441,3,1)="9",MID(R441,3,1)="0",)),VLOOKUP(R441,'証拠（WW特許）'!$B$2:$M$90,12,FALSE),""))</f>
        <v/>
      </c>
      <c r="AH441" s="58" t="str">
        <f>IF(OR(LEFT(R441)="特",LEFT(R441)="実"),VLOOKUP(R441,'証拠（JP特許）'!$B$2:$X$299,20,FALSE),IF(AND(OR(LEFT(R441,2)="US",LEFT(R441,2)="WO",LEFT(R441,2)="GB",LEFT(R441,2)="EP",LEFT(R441,2)="DE"),OR(MID(R441,3,1)="1",MID(R441,3,1)="2",MID(R441,3,1)="3",MID(R441,3,1)="4",MID(R441,3,1)="5",MID(R441,3,1)="6",MID(R441,3,1)="7",MID(R441,3,1)="8",MID(R441,3,1)="9",MID(R441,3,1)="0",)),VLOOKUP(R441,'証拠（WW特許）'!$B$2:$U$90,20,FALSE),""))</f>
        <v/>
      </c>
      <c r="AI441" s="58" t="str">
        <f>IF(OR(LEFT(R441)="特",LEFT(R441)="実"),VLOOKUP(R441,'証拠（JP特許）'!$B$2:$X$299,21,FALSE),"")</f>
        <v/>
      </c>
      <c r="AJ441" s="58" t="str">
        <f>IF(OR(LEFT(R441)="特",LEFT(R441)="実"),VLOOKUP(R441,'証拠（JP特許）'!$B$2:$X$299,22,FALSE),"")</f>
        <v/>
      </c>
      <c r="AK441" s="59" t="str">
        <f>IF(OR(LEFT(R441)="特",LEFT(R441)="実"),VLOOKUP(R441,'証拠（JP特許）'!$B$2:$X$299,17,FALSE),IF(AND(OR(LEFT(R441,2)="US",LEFT(R441,2)="WO",LEFT(R441,2)="GB",LEFT(R441,2)="EP",LEFT(R441,2)="DE"),OR(MID(R441,3,1)="1",MID(R441,3,1)="2",MID(R441,3,1)="3",MID(R441,3,1)="4",MID(R441,3,1)="5",MID(R441,3,1)="6",MID(R441,3,1)="7",MID(R441,3,1)="8",MID(R441,3,1)="9",MID(R441,3,1)="0",)),VLOOKUP(R441,'証拠（WW特許）'!$B$2:$U$90,16,FALSE),""))</f>
        <v/>
      </c>
      <c r="AL441" s="58"/>
      <c r="AM441" s="58"/>
      <c r="AN441" s="58"/>
      <c r="AO441" s="58" t="str">
        <f ca="1">IF(OR(LEFT(R441)="特",LEFT(R441)="実",AND(OR(LEFT(R441,2)="US",LEFT(R441,2)="WO",LEFT(R441,2)="GB",LEFT(R441,2)="EP",LEFT(R441,2)="DE"),OR(MID(R441,3,1)="1",MID(R441,3,1)="2",MID(R441,3,1)="3",MID(R441,3,1)="4",MID(R441,3,1)="5",MID(R441,3,1)="6",MID(R441,3,1)="7",MID(R441,3,1)="8",MID(R441,3,1)="9",MID(R441,3,1)="0"))),IF(COUNTIF(INDIRECT("発明者引用!"&amp;ADDRESS(MATCH(C441,発明者引用!B$1:B$196,0),4)&amp;":"&amp;ADDRESS(MATCH(C441,発明者引用!B$1:B$196,0),17)),R441)+COUNTIF(INDIRECT("発明者引用!"&amp;ADDRESS(MATCH(C441,発明者引用!B$1:B$196,0),4)&amp;":"&amp;ADDRESS(MATCH(C441,発明者引用!B$1:B$196,0),17)),#REF!)+COUNTIF(INDIRECT("発明者引用!"&amp;ADDRESS(MATCH(C441,発明者引用!B$1:B$196,0),4)&amp;":"&amp;ADDRESS(MATCH(C441,発明者引用!B$1:B$196,0),17)),T441)&gt;0,"Yes","No"),"")</f>
        <v/>
      </c>
      <c r="AP441" s="58" t="str">
        <f ca="1">IF(OR(LEFT(R441)="特",LEFT(R441)="実",AND(OR(LEFT(R441,2)="US",LEFT(R441,2)="WO",LEFT(R441,2)="GB",LEFT(R441,2)="EP",LEFT(R441,2)="DE"),OR(MID(R441,3,1)="1",MID(R441,3,1)="2",MID(R441,3,1)="3",MID(R441,3,1)="4",MID(R441,3,1)="5",MID(R441,3,1)="6",MID(R441,3,1)="7",MID(R441,3,1)="8",MID(R441,3,1)="9",MID(R441,3,1)="0"))),IF(VLOOKUP(C441,ファミリ引用特許WO!$A$2:$B$241,2,FALSE)+VLOOKUP(C441,ファミリ引用文献WO!$A$2:$C$241,3,FALSE)=0,"ISR無し",IF(COUNTIF(INDIRECT("ファミリ引用特許WO!"&amp;ADDRESS(MATCH(C441,ファミリ引用特許WO!$A$2:$A$241,0),1)&amp;":"&amp;ADDRESS(MATCH(C441,ファミリ引用特許WO!$A$2:$A$241,0),19)),R441)+COUNTIF(INDIRECT("ファミリ引用特許WO!"&amp;ADDRESS(MATCH(C441,ファミリ引用特許WO!$A$2:$A$241,0),1)&amp;":"&amp;ADDRESS(MATCH(C441,ファミリ引用特許WO!$A$2:$A$241,0),19)),S441)+COUNTIF(INDIRECT("ファミリ引用特許WO!"&amp;ADDRESS(MATCH(C441,ファミリ引用特許WO!$A$2:$A$241,0),1)&amp;":"&amp;ADDRESS(MATCH(C441,ファミリ引用特許WO!$A$2:$A$241,0),19)),T441)+COUNTIF(INDIRECT("ファミリ引用特許WO!"&amp;ADDRESS(MATCH(C441,ファミリ引用特許WO!$A$2:$A$241,0),1)&amp;":"&amp;ADDRESS(MATCH(C441,ファミリ引用特許WO!$A$2:$A$241,0),19)),W441)+COUNTIF(INDIRECT("ファミリ引用特許WO!"&amp;ADDRESS(MATCH(C441,ファミリ引用特許WO!$A$2:$A$241,0),1)&amp;":"&amp;ADDRESS(MATCH(C441,ファミリ引用特許WO!$A$2:$A$241,0),19)),Y441)&gt;0,"Yes","No")),"")</f>
        <v/>
      </c>
      <c r="AQ441" s="55" t="str">
        <f ca="1">IF(OR(LEFT(R441)="特",LEFT(R441)="実",AND(OR(LEFT(R441,2)="US",LEFT(R441,2)="WO",LEFT(R441,2)="GB",LEFT(R441,2)="EP",LEFT(R441,2)="DE"),OR(MID(R441,3,1)="1",MID(R441,3,1)="2",MID(R441,3,1)="3",MID(R441,3,1)="4",MID(R441,3,1)="5",MID(R441,3,1)="6",MID(R441,3,1)="7",MID(R441,3,1)="8",MID(R441,3,1)="9",MID(R441,3,1)="0"))),IF(VLOOKUP(C441,'ファミリ引用特許表記修正（ex.A2→A）'!$A$2:$B$241,2,FALSE)=0,"family無し",IF(COUNTIF(INDIRECT("'ファミリ引用特許表記修正（ex.A2→A）'!"&amp;ADDRESS(MATCH(C441,'ファミリ引用特許表記修正（ex.A2→A）'!$A$2:$A$241,0),1)&amp;":"&amp;ADDRESS(MATCH(C441,'ファミリ引用特許表記修正（ex.A2→A）'!$A$2:$A$241,0),171)),R441)+COUNTIF(INDIRECT("'ファミリ引用特許表記修正（ex.A2→A）'!"&amp;ADDRESS(MATCH(C441,'ファミリ引用特許表記修正（ex.A2→A）'!$A$2:$A$241,0),1)&amp;":"&amp;ADDRESS(MATCH(C441,'ファミリ引用特許表記修正（ex.A2→A）'!$A$2:$A$241,0),171)),S441)+COUNTIF(INDIRECT("'ファミリ引用特許表記修正（ex.A2→A）'!"&amp;ADDRESS(MATCH(C441,'ファミリ引用特許表記修正（ex.A2→A）'!$A$2:$A$241,0),1)&amp;":"&amp;ADDRESS(MATCH(C441,'ファミリ引用特許表記修正（ex.A2→A）'!$A$2:$A$241,0),171)),T441)+COUNTIF(INDIRECT("'ファミリ引用特許表記修正（ex.A2→A）'!"&amp;ADDRESS(MATCH(C441,'ファミリ引用特許表記修正（ex.A2→A）'!$A$2:$A$241,0),1)&amp;":"&amp;ADDRESS(MATCH(C441,'ファミリ引用特許表記修正（ex.A2→A）'!$A$2:$A$241,0),171)),W441)+COUNTIF(INDIRECT("'ファミリ引用特許表記修正（ex.A2→A）'!"&amp;ADDRESS(MATCH(C441,'ファミリ引用特許表記修正（ex.A2→A）'!$A$2:$A$241,0),1)&amp;":"&amp;ADDRESS(MATCH(C441,'ファミリ引用特許表記修正（ex.A2→A）'!$A$2:$A$241,0),171)),Y441)&gt;0,"Yes","No")),"")</f>
        <v/>
      </c>
      <c r="AR441" s="193" t="str">
        <f>IF(OR(LEFT(R441)="特",LEFT(R441)="実",AND(OR(LEFT(R441,2)="US",LEFT(R441,2)="WO",LEFT(R441,2)="GB",LEFT(R441,2)="EP",LEFT(R441,2)="DE"),OR(MID(R441,3,1)="1",MID(R441,3,1)="2",MID(R441,3,1)="3",MID(R441,3,1)="4",MID(R441,3,1)="5",MID(R441,3,1)="6",MID(R441,3,1)="7",MID(R441,3,1)="8",MID(R441,3,1)="9",MID(R441,3,1)="0",))),"",VLOOKUP($C441,ファミリ発明者引用文献!A$3:B$235,2,FALSE))</f>
        <v>,,</v>
      </c>
      <c r="AS441" s="55" t="str">
        <f>VLOOKUP(C441,ファミリ引用文献WO!A$2:B$241,2,FALSE)</f>
        <v/>
      </c>
      <c r="AT441" s="58" t="str">
        <f>VLOOKUP(C441,ファミリ引用文献!A$3:B$242,2,FALSE)</f>
        <v/>
      </c>
      <c r="AU441" s="58" t="str">
        <f>VLOOKUP(C441,審判データ!AH$2:BT$379,39,FALSE)</f>
        <v xml:space="preserve"> </v>
      </c>
      <c r="AV441" s="62" t="str">
        <f ca="1">IF(INDIRECT("審判データ!"&amp;ADDRESS(MATCH(C441,審判データ!$AH$1:$AH$379,0),32))="早期審査の対象とする","早期審査","")</f>
        <v>早期審査</v>
      </c>
      <c r="AW441" s="665" t="str">
        <f t="shared" si="31"/>
        <v/>
      </c>
      <c r="AX441" s="666" t="str">
        <f>IF(LEFT(AE441,3)="日本特",IF(LEFT(C441)="特",VLOOKUP(C441,'本件、証拠文献テーマコード'!G$2:I$376,3,FALSE),VLOOKUP(C441,'本件、証拠文献テーマコード'!B$2:I$376,8,FALSE)),"")</f>
        <v/>
      </c>
      <c r="AY441" s="666" t="str">
        <f>IF(LEFT(AE441,3)="日本特",IF(OR(MID(R441,2,1)="開",MID(R441,2,1)="表",MID(R441,2,1)="登"),VLOOKUP(R441,'本件、証拠文献テーマコード'!C$2:I$379,7,FALSE),VLOOKUP(R441,'本件、証拠文献テーマコード'!G$2:I$379,3,FALSE)),"")</f>
        <v/>
      </c>
      <c r="AZ441" s="54">
        <f ca="1">INDIRECT("審判データ!"&amp;ADDRESS(MATCH(C441,審判データ!$AH$1:$AH$379,0),20))</f>
        <v>2010</v>
      </c>
    </row>
    <row r="442" spans="1:52" x14ac:dyDescent="0.15">
      <c r="A442" s="511" t="s">
        <v>23220</v>
      </c>
      <c r="B442" s="586" t="str">
        <f ca="1">IF(A442="",B441,INDIRECT("審判データ!"&amp;ADDRESS(MATCH(A442,審判データ!$HC$1:$HC$379,0),20))&amp;" / "&amp;INDIRECT("審判データ!"&amp;ADDRESS(MATCH(A442,審判データ!$HC$1:$HC$379,0),21)))</f>
        <v>2010 / 29-2</v>
      </c>
      <c r="C442" s="514">
        <v>3516342</v>
      </c>
      <c r="D442" s="511" t="s">
        <v>13163</v>
      </c>
      <c r="E442" s="163" t="str">
        <f ca="1">INDIRECT("審判データ!"&amp;ADDRESS(MATCH(C442,審判データ!$AH$1:$AH$379,0),55))</f>
        <v>三洋電機株式会社</v>
      </c>
      <c r="F442" s="43" t="str">
        <f ca="1">INDIRECT("審判データ!"&amp;ADDRESS(MATCH(C442,審判データ!$AH$1:$AH$379,0),56))</f>
        <v>田中　正雄;西村　晋;前田　晋;田中　堅太郎;山根　幹仁</v>
      </c>
      <c r="G442" s="43" t="str">
        <f ca="1">INDIRECT("審判データ!"&amp;ADDRESS(MATCH(C442,審判データ!$AH$1:$AH$379,0),72))</f>
        <v>実開平05-002036;実登02577130;特開平05-072027;特許03177287;特開平05-315638;特許03021952;特開2001-281055;特許03696094;特開2003-017718;特許03516342;特開2002-359379;特許03696177;特開2003-023164;特許03696178;特開2003-332594;特開2003-318420;US5291054</v>
      </c>
      <c r="H442" s="43" t="str">
        <f ca="1">INDIRECT("審判データ!"&amp;ADDRESS(MATCH(C442,審判データ!$AH$1:$AH$379,0),41))</f>
        <v>H01L 31/02;H01L 31/10</v>
      </c>
      <c r="I442" s="43" t="str">
        <f ca="1">INDIRECT("審判データ!"&amp;ADDRESS(MATCH(C442,審判データ!$AH$1:$AH$379,0),49))</f>
        <v>H01L  31/10@AFI(JP);G01J   1/02@ALI(JP);H01L  31/02@ALI(JP)</v>
      </c>
      <c r="J442" s="43" t="str">
        <f ca="1">INDIRECT("審判データ!"&amp;ADDRESS(MATCH(C442,審判データ!$AH$1:$AH$379,0),51))</f>
        <v>H01L 31/10        A;H01L 31/02        B;G01J  1/02        A</v>
      </c>
      <c r="K442" s="43" t="str">
        <f ca="1">INDIRECT("審判データ!"&amp;ADDRESS(MATCH(C442,審判データ!$AH$1:$AH$379,0),53))</f>
        <v>5F049 MA04;5F049 MB03;5F049 NA03;5F049 NA04;5F049 NA17;5F049 NA19;5F049 NB01;5F049 RA08;5F049 RA10;5F049 SS03;5F049 TA02;5F049 TA20;5F049 UA05;5F049 UA12;5F049 WA01;5F088 AA03;5F088 AB03;5F088 BA02;5F088 BA03;5F088 BA15;5F088 BA20;5F088 BB01;5F088 EA08;5F088 EA20;5F088 GA04;5F088 JA02;5F088 JA20;5F088 KA02;5F088 LA01;2G065 AB02;2G065 AB28;2G065 BA14;2G065 BA09;2G065 CA12;2G065 DA13</v>
      </c>
      <c r="L442" s="711"/>
      <c r="M442" s="707"/>
      <c r="N442" s="712"/>
      <c r="O442" s="713"/>
      <c r="P442" s="714"/>
      <c r="Q442" s="706"/>
      <c r="R442" s="707"/>
      <c r="S442" s="706" t="str">
        <f>IF(OR(LEFT(R442)="特",LEFT(R442)="実"),VLOOKUP(R442,'証拠（JP特許）'!$B$2:$D$299,2,FALSE),IF(AND(OR(LEFT(R442,2)="US",LEFT(R442,2)="WO",LEFT(R442,2)="GB",LEFT(R442,2)="EP",LEFT(R442,2)="DE"),OR(MID(R442,3,1)="1",MID(R442,3,1)="2",MID(R442,3,1)="3",MID(R442,3,1)="4",MID(R442,3,1)="5",MID(R442,3,1)="6",MID(R442,3,1)="7",MID(R442,3,1)="8",MID(R442,3,1)="9",MID(R442,3,1)="0")),VLOOKUP(R442,'証拠（WW特許）'!$B$2:$C$90,2,FALSE),"_"))</f>
        <v>_</v>
      </c>
      <c r="T442" s="707" t="str">
        <f>IF(OR(LEFT(R442)="特",LEFT(R442)="実"),VLOOKUP(R442,'証拠（JP特許）'!$B$2:$E$299,4,FALSE),"_")</f>
        <v>_</v>
      </c>
      <c r="U442" s="707"/>
      <c r="V442" s="706"/>
      <c r="W442" s="708" t="str">
        <f t="shared" si="33"/>
        <v/>
      </c>
      <c r="X442" s="709"/>
      <c r="Y442" s="709" t="str">
        <f t="shared" si="34"/>
        <v/>
      </c>
      <c r="Z442" s="91" t="str">
        <f ca="1">IF(OR(LEFT(R442)="特",LEFT(R442)="実",AND(OR(LEFT(R442,2)="US",LEFT(R442,2)="WO",LEFT(R442,2)="GB",LEFT(R442,2)="EP",LEFT(R442,2)="DE"),OR(MID(R442,3,1)="1",MID(R442,3,1)="2",MID(R442,3,1)="3",MID(R442,3,1)="4",MID(R442,3,1)="5",MID(R442,3,1)="6",MID(R442,3,1)="7",MID(R442,3,1)="8",MID(R442,3,1)="9",MID(R442,3,1)="0",))),IF(COUNTIF(INDIRECT("拒絶理由・拒絶査定・異議申立!"&amp;ADDRESS(MATCH(C442,拒絶理由・拒絶査定・異議申立!B$1:B$1000,0),3)&amp;":"&amp;ADDRESS(MATCH(C442,拒絶理由・拒絶査定・異議申立!B$1:B$1000,0),50)),R442)+COUNTIF(INDIRECT("拒絶理由・拒絶査定・異議申立!"&amp;ADDRESS(MATCH(C442,拒絶理由・拒絶査定・異議申立!B$1:B$1000,0),3)&amp;":"&amp;ADDRESS(MATCH(C442,拒絶理由・拒絶査定・異議申立!B$1:B$1000,0),50)),T442)&gt;0,"Yes","No"),"")</f>
        <v/>
      </c>
      <c r="AA442" s="92" t="str">
        <f ca="1">IF(OR(LEFT(R442)="特",LEFT(R442)="実",AND(OR(LEFT(R442,2)="US",LEFT(R442,2)="WO",LEFT(R442,2)="GB",LEFT(R442,2)="EP",LEFT(R442,2)="DE"),OR(MID(R442,3,1)="1",MID(R442,3,1)="2",MID(R442,3,1)="3",MID(R442,3,1)="4",MID(R442,3,1)="5",MID(R442,3,1)="6",MID(R442,3,1)="7",MID(R442,3,1)="8",MID(R442,3,1)="9",MID(R442,3,1)="0",))),IF(COUNTIF(INDIRECT("先行技術調査・登録査定!"&amp;ADDRESS(MATCH(C442,先行技術調査・登録査定!B$1:B$1000,0),3)&amp;":"&amp;ADDRESS(MATCH(C442,先行技術調査・登録査定!B$1:B$1000,0),49)),R442)+COUNTIF(INDIRECT("先行技術調査・登録査定!"&amp;ADDRESS(MATCH(C442,先行技術調査・登録査定!B$1:B$1000,0),3)&amp;":"&amp;ADDRESS(MATCH(C442,先行技術調査・登録査定!B$1:B$1000,0),49)),T442)&gt;0,"Yes","No"),"")</f>
        <v/>
      </c>
      <c r="AB442" s="169" t="str">
        <f t="shared" ca="1" si="30"/>
        <v/>
      </c>
      <c r="AC442" s="94" t="str">
        <f>IF(OR(LEFT(R442)="特",LEFT(R442)="実",AND(OR(LEFT(R442,2)="US",LEFT(R442,2)="WO",LEFT(R442,2)="GB",LEFT(R442,2)="EP",LEFT(R442,2)="DE"),OR(MID(R442,3,1)="1",MID(R442,3,1)="2",MID(R442,3,1)="3",MID(R442,3,1)="4",MID(R442,3,1)="5",MID(R442,3,1)="6",MID(R442,3,1)="7",MID(R442,3,1)="8",MID(R442,3,1)="9",MID(R442,3,1)="0",))),"",VLOOKUP($C442,非特許文献リスト!$A$2:$C$196,2,FALSE))</f>
        <v/>
      </c>
      <c r="AD442" s="95" t="str">
        <f>IF(OR(LEFT(R442)="特",LEFT(R442)="実",AND(OR(LEFT(R442,2)="US",LEFT(R442,2)="WO",LEFT(R442,2)="GB",LEFT(R442,2)="EP",LEFT(R442,2)="DE"),OR(MID(R442,3,1)="1",MID(R442,3,1)="2",MID(R442,3,1)="3",MID(R442,3,1)="4",MID(R442,3,1)="5",MID(R442,3,1)="6",MID(R442,3,1)="7",MID(R442,3,1)="8",MID(R442,3,1)="9",MID(R442,3,1)="0",))),"",VLOOKUP($C442,非特許文献リスト!$A$2:$C$196,3,FALSE))</f>
        <v/>
      </c>
      <c r="AE442" s="175" t="str">
        <f t="shared" si="32"/>
        <v/>
      </c>
      <c r="AF442" s="176" t="str">
        <f>IF(OR(LEFT(R442)="特",LEFT(R442)="実"),VLOOKUP(R442,'証拠（JP特許）'!$B$2:$AB$299,10,FALSE),IF(AND(OR(LEFT(R442,2)="US",LEFT(R442,2)="WO",LEFT(R442,2)="GB",LEFT(R442,2)="EP",LEFT(R442,2)="DE"),OR(MID(R442,3,1)="1",MID(R442,3,1)="2",MID(R442,3,1)="3",MID(R442,3,1)="4",MID(R442,3,1)="5",MID(R442,3,1)="6",MID(R442,3,1)="7",MID(R442,3,1)="8",MID(R442,3,1)="9",MID(R442,3,1)="0",)),VLOOKUP(R442,'証拠（WW特許）'!$B$2:$M$90,8,FALSE),""))</f>
        <v/>
      </c>
      <c r="AG442" s="176" t="str">
        <f>IF(OR(LEFT(R442)="特",LEFT(R442)="実"),VLOOKUP(R442,'証拠（JP特許）'!$B$2:$AB$299,26,FALSE),IF(AND(OR(LEFT(R442,2)="US",LEFT(R442,2)="WO",LEFT(R442,2)="GB",LEFT(R442,2)="EP",LEFT(R442,2)="DE"),OR(MID(R442,3,1)="1",MID(R442,3,1)="2",MID(R442,3,1)="3",MID(R442,3,1)="4",MID(R442,3,1)="5",MID(R442,3,1)="6",MID(R442,3,1)="7",MID(R442,3,1)="8",MID(R442,3,1)="9",MID(R442,3,1)="0",)),VLOOKUP(R442,'証拠（WW特許）'!$B$2:$M$90,12,FALSE),""))</f>
        <v/>
      </c>
      <c r="AH442" s="58" t="str">
        <f>IF(OR(LEFT(R442)="特",LEFT(R442)="実"),VLOOKUP(R442,'証拠（JP特許）'!$B$2:$X$299,20,FALSE),IF(AND(OR(LEFT(R442,2)="US",LEFT(R442,2)="WO",LEFT(R442,2)="GB",LEFT(R442,2)="EP",LEFT(R442,2)="DE"),OR(MID(R442,3,1)="1",MID(R442,3,1)="2",MID(R442,3,1)="3",MID(R442,3,1)="4",MID(R442,3,1)="5",MID(R442,3,1)="6",MID(R442,3,1)="7",MID(R442,3,1)="8",MID(R442,3,1)="9",MID(R442,3,1)="0",)),VLOOKUP(R442,'証拠（WW特許）'!$B$2:$U$90,20,FALSE),""))</f>
        <v/>
      </c>
      <c r="AI442" s="58" t="str">
        <f>IF(OR(LEFT(R442)="特",LEFT(R442)="実"),VLOOKUP(R442,'証拠（JP特許）'!$B$2:$X$299,21,FALSE),"")</f>
        <v/>
      </c>
      <c r="AJ442" s="58" t="str">
        <f>IF(OR(LEFT(R442)="特",LEFT(R442)="実"),VLOOKUP(R442,'証拠（JP特許）'!$B$2:$X$299,22,FALSE),"")</f>
        <v/>
      </c>
      <c r="AK442" s="59" t="str">
        <f>IF(OR(LEFT(R442)="特",LEFT(R442)="実"),VLOOKUP(R442,'証拠（JP特許）'!$B$2:$X$299,17,FALSE),IF(AND(OR(LEFT(R442,2)="US",LEFT(R442,2)="WO",LEFT(R442,2)="GB",LEFT(R442,2)="EP",LEFT(R442,2)="DE"),OR(MID(R442,3,1)="1",MID(R442,3,1)="2",MID(R442,3,1)="3",MID(R442,3,1)="4",MID(R442,3,1)="5",MID(R442,3,1)="6",MID(R442,3,1)="7",MID(R442,3,1)="8",MID(R442,3,1)="9",MID(R442,3,1)="0",)),VLOOKUP(R442,'証拠（WW特許）'!$B$2:$U$90,16,FALSE),""))</f>
        <v/>
      </c>
      <c r="AL442" s="58"/>
      <c r="AM442" s="58"/>
      <c r="AN442" s="58"/>
      <c r="AO442" s="58" t="str">
        <f ca="1">IF(OR(LEFT(R442)="特",LEFT(R442)="実",AND(OR(LEFT(R442,2)="US",LEFT(R442,2)="WO",LEFT(R442,2)="GB",LEFT(R442,2)="EP",LEFT(R442,2)="DE"),OR(MID(R442,3,1)="1",MID(R442,3,1)="2",MID(R442,3,1)="3",MID(R442,3,1)="4",MID(R442,3,1)="5",MID(R442,3,1)="6",MID(R442,3,1)="7",MID(R442,3,1)="8",MID(R442,3,1)="9",MID(R442,3,1)="0"))),IF(COUNTIF(INDIRECT("発明者引用!"&amp;ADDRESS(MATCH(C442,発明者引用!B$1:B$196,0),4)&amp;":"&amp;ADDRESS(MATCH(C442,発明者引用!B$1:B$196,0),17)),R442)+COUNTIF(INDIRECT("発明者引用!"&amp;ADDRESS(MATCH(C442,発明者引用!B$1:B$196,0),4)&amp;":"&amp;ADDRESS(MATCH(C442,発明者引用!B$1:B$196,0),17)),#REF!)+COUNTIF(INDIRECT("発明者引用!"&amp;ADDRESS(MATCH(C442,発明者引用!B$1:B$196,0),4)&amp;":"&amp;ADDRESS(MATCH(C442,発明者引用!B$1:B$196,0),17)),T442)&gt;0,"Yes","No"),"")</f>
        <v/>
      </c>
      <c r="AP442" s="58" t="str">
        <f ca="1">IF(OR(LEFT(R442)="特",LEFT(R442)="実",AND(OR(LEFT(R442,2)="US",LEFT(R442,2)="WO",LEFT(R442,2)="GB",LEFT(R442,2)="EP",LEFT(R442,2)="DE"),OR(MID(R442,3,1)="1",MID(R442,3,1)="2",MID(R442,3,1)="3",MID(R442,3,1)="4",MID(R442,3,1)="5",MID(R442,3,1)="6",MID(R442,3,1)="7",MID(R442,3,1)="8",MID(R442,3,1)="9",MID(R442,3,1)="0"))),IF(VLOOKUP(C442,ファミリ引用特許WO!$A$2:$B$241,2,FALSE)+VLOOKUP(C442,ファミリ引用文献WO!$A$2:$C$241,3,FALSE)=0,"ISR無し",IF(COUNTIF(INDIRECT("ファミリ引用特許WO!"&amp;ADDRESS(MATCH(C442,ファミリ引用特許WO!$A$2:$A$241,0),1)&amp;":"&amp;ADDRESS(MATCH(C442,ファミリ引用特許WO!$A$2:$A$241,0),19)),R442)+COUNTIF(INDIRECT("ファミリ引用特許WO!"&amp;ADDRESS(MATCH(C442,ファミリ引用特許WO!$A$2:$A$241,0),1)&amp;":"&amp;ADDRESS(MATCH(C442,ファミリ引用特許WO!$A$2:$A$241,0),19)),S442)+COUNTIF(INDIRECT("ファミリ引用特許WO!"&amp;ADDRESS(MATCH(C442,ファミリ引用特許WO!$A$2:$A$241,0),1)&amp;":"&amp;ADDRESS(MATCH(C442,ファミリ引用特許WO!$A$2:$A$241,0),19)),T442)+COUNTIF(INDIRECT("ファミリ引用特許WO!"&amp;ADDRESS(MATCH(C442,ファミリ引用特許WO!$A$2:$A$241,0),1)&amp;":"&amp;ADDRESS(MATCH(C442,ファミリ引用特許WO!$A$2:$A$241,0),19)),W442)+COUNTIF(INDIRECT("ファミリ引用特許WO!"&amp;ADDRESS(MATCH(C442,ファミリ引用特許WO!$A$2:$A$241,0),1)&amp;":"&amp;ADDRESS(MATCH(C442,ファミリ引用特許WO!$A$2:$A$241,0),19)),Y442)&gt;0,"Yes","No")),"")</f>
        <v/>
      </c>
      <c r="AQ442" s="55" t="str">
        <f ca="1">IF(OR(LEFT(R442)="特",LEFT(R442)="実",AND(OR(LEFT(R442,2)="US",LEFT(R442,2)="WO",LEFT(R442,2)="GB",LEFT(R442,2)="EP",LEFT(R442,2)="DE"),OR(MID(R442,3,1)="1",MID(R442,3,1)="2",MID(R442,3,1)="3",MID(R442,3,1)="4",MID(R442,3,1)="5",MID(R442,3,1)="6",MID(R442,3,1)="7",MID(R442,3,1)="8",MID(R442,3,1)="9",MID(R442,3,1)="0"))),IF(VLOOKUP(C442,'ファミリ引用特許表記修正（ex.A2→A）'!$A$2:$B$241,2,FALSE)=0,"family無し",IF(COUNTIF(INDIRECT("'ファミリ引用特許表記修正（ex.A2→A）'!"&amp;ADDRESS(MATCH(C442,'ファミリ引用特許表記修正（ex.A2→A）'!$A$2:$A$241,0),1)&amp;":"&amp;ADDRESS(MATCH(C442,'ファミリ引用特許表記修正（ex.A2→A）'!$A$2:$A$241,0),171)),R442)+COUNTIF(INDIRECT("'ファミリ引用特許表記修正（ex.A2→A）'!"&amp;ADDRESS(MATCH(C442,'ファミリ引用特許表記修正（ex.A2→A）'!$A$2:$A$241,0),1)&amp;":"&amp;ADDRESS(MATCH(C442,'ファミリ引用特許表記修正（ex.A2→A）'!$A$2:$A$241,0),171)),S442)+COUNTIF(INDIRECT("'ファミリ引用特許表記修正（ex.A2→A）'!"&amp;ADDRESS(MATCH(C442,'ファミリ引用特許表記修正（ex.A2→A）'!$A$2:$A$241,0),1)&amp;":"&amp;ADDRESS(MATCH(C442,'ファミリ引用特許表記修正（ex.A2→A）'!$A$2:$A$241,0),171)),T442)+COUNTIF(INDIRECT("'ファミリ引用特許表記修正（ex.A2→A）'!"&amp;ADDRESS(MATCH(C442,'ファミリ引用特許表記修正（ex.A2→A）'!$A$2:$A$241,0),1)&amp;":"&amp;ADDRESS(MATCH(C442,'ファミリ引用特許表記修正（ex.A2→A）'!$A$2:$A$241,0),171)),W442)+COUNTIF(INDIRECT("'ファミリ引用特許表記修正（ex.A2→A）'!"&amp;ADDRESS(MATCH(C442,'ファミリ引用特許表記修正（ex.A2→A）'!$A$2:$A$241,0),1)&amp;":"&amp;ADDRESS(MATCH(C442,'ファミリ引用特許表記修正（ex.A2→A）'!$A$2:$A$241,0),171)),Y442)&gt;0,"Yes","No")),"")</f>
        <v/>
      </c>
      <c r="AR442" s="193" t="str">
        <f>IF(OR(LEFT(R442)="特",LEFT(R442)="実",AND(OR(LEFT(R442,2)="US",LEFT(R442,2)="WO",LEFT(R442,2)="GB",LEFT(R442,2)="EP",LEFT(R442,2)="DE"),OR(MID(R442,3,1)="1",MID(R442,3,1)="2",MID(R442,3,1)="3",MID(R442,3,1)="4",MID(R442,3,1)="5",MID(R442,3,1)="6",MID(R442,3,1)="7",MID(R442,3,1)="8",MID(R442,3,1)="9",MID(R442,3,1)="0",))),"",VLOOKUP($C442,ファミリ発明者引用文献!A$3:B$235,2,FALSE))</f>
        <v>,,</v>
      </c>
      <c r="AS442" s="55" t="str">
        <f>VLOOKUP(C442,ファミリ引用文献WO!A$2:B$241,2,FALSE)</f>
        <v/>
      </c>
      <c r="AT442" s="58" t="str">
        <f>VLOOKUP(C442,ファミリ引用文献!A$3:B$242,2,FALSE)</f>
        <v/>
      </c>
      <c r="AU442" s="58" t="str">
        <f>VLOOKUP(C442,審判データ!AH$2:BT$379,39,FALSE)</f>
        <v>実開平05-002036;実登02577130;特開平05-072027;特許03177287;特開平05-315638;特許03021952;特開2001-281055;特許03696094;特開2003-017718;特許03516342;特開2002-359379;特許03696177;特開2003-023164;特許03696178;特開2003-332594;特開2003-318420;US5291054</v>
      </c>
      <c r="AV442" s="62" t="str">
        <f ca="1">IF(INDIRECT("審判データ!"&amp;ADDRESS(MATCH(C442,審判データ!$AH$1:$AH$379,0),32))="早期審査の対象とする","早期審査","")</f>
        <v/>
      </c>
      <c r="AW442" s="665" t="str">
        <f t="shared" si="31"/>
        <v/>
      </c>
      <c r="AX442" s="666" t="str">
        <f>IF(LEFT(AE442,3)="日本特",IF(LEFT(C442)="特",VLOOKUP(C442,'本件、証拠文献テーマコード'!G$2:I$376,3,FALSE),VLOOKUP(C442,'本件、証拠文献テーマコード'!B$2:I$376,8,FALSE)),"")</f>
        <v/>
      </c>
      <c r="AY442" s="666" t="str">
        <f>IF(LEFT(AE442,3)="日本特",IF(OR(MID(R442,2,1)="開",MID(R442,2,1)="表",MID(R442,2,1)="登"),VLOOKUP(R442,'本件、証拠文献テーマコード'!C$2:I$379,7,FALSE),VLOOKUP(R442,'本件、証拠文献テーマコード'!G$2:I$379,3,FALSE)),"")</f>
        <v/>
      </c>
      <c r="AZ442" s="54">
        <f ca="1">INDIRECT("審判データ!"&amp;ADDRESS(MATCH(C442,審判データ!$AH$1:$AH$379,0),20))</f>
        <v>2010</v>
      </c>
    </row>
    <row r="443" spans="1:52" x14ac:dyDescent="0.15">
      <c r="A443" s="511" t="s">
        <v>23221</v>
      </c>
      <c r="B443" s="586" t="str">
        <f ca="1">IF(A443="",B442,INDIRECT("審判データ!"&amp;ADDRESS(MATCH(A443,審判データ!$HC$1:$HC$379,0),20))&amp;" / "&amp;INDIRECT("審判データ!"&amp;ADDRESS(MATCH(A443,審判データ!$HC$1:$HC$379,0),21)))</f>
        <v>2010 / 29-2</v>
      </c>
      <c r="C443" s="514">
        <v>3696177</v>
      </c>
      <c r="D443" s="511" t="s">
        <v>13201</v>
      </c>
      <c r="E443" s="163" t="str">
        <f ca="1">INDIRECT("審判データ!"&amp;ADDRESS(MATCH(C443,審判データ!$AH$1:$AH$379,0),55))</f>
        <v>三洋電機株式会社</v>
      </c>
      <c r="F443" s="43" t="str">
        <f ca="1">INDIRECT("審判データ!"&amp;ADDRESS(MATCH(C443,審判データ!$AH$1:$AH$379,0),56))</f>
        <v>田中　正雄;西村　晋;前田　晋;田中　堅太郎;山根　幹仁</v>
      </c>
      <c r="G443" s="43" t="str">
        <f ca="1">INDIRECT("審判データ!"&amp;ADDRESS(MATCH(C443,審判データ!$AH$1:$AH$379,0),72))</f>
        <v>実開平05-002036;実登02577130;特開平05-072027;特許03177287;特開平05-315638;特許03021952;特開2001-281055;特許03696094;特開2003-017718;特許03516342;特開2002-359379;特許03696177;特開2003-023164;特許03696178;特開2003-332594;特開2003-318420;US5291054</v>
      </c>
      <c r="H443" s="43" t="str">
        <f ca="1">INDIRECT("審判データ!"&amp;ADDRESS(MATCH(C443,審判データ!$AH$1:$AH$379,0),41))</f>
        <v>H01L 31/02</v>
      </c>
      <c r="I443" s="43" t="str">
        <f ca="1">INDIRECT("審判データ!"&amp;ADDRESS(MATCH(C443,審判データ!$AH$1:$AH$379,0),49))</f>
        <v>H01L  31/02@AFI(JP)</v>
      </c>
      <c r="J443" s="43" t="str">
        <f ca="1">INDIRECT("審判データ!"&amp;ADDRESS(MATCH(C443,審判データ!$AH$1:$AH$379,0),51))</f>
        <v>H01L 31/02        B</v>
      </c>
      <c r="K443" s="43" t="str">
        <f ca="1">INDIRECT("審判データ!"&amp;ADDRESS(MATCH(C443,審判データ!$AH$1:$AH$379,0),53))</f>
        <v>5F088 AA03;5F088 BA03;5F088 BA15;5F088 BA16;5F088 BB10;5F088 EA07;5F088 EA11;5F088 EA13;5F088 EA16;5F088 HA10;5F088 JA03;5F088 JA06;5F088 JA10;5F088 JA16;5F088 KA02;5F088 LA01</v>
      </c>
      <c r="L443" s="711"/>
      <c r="M443" s="707"/>
      <c r="N443" s="712"/>
      <c r="O443" s="713"/>
      <c r="P443" s="714"/>
      <c r="Q443" s="706"/>
      <c r="R443" s="707"/>
      <c r="S443" s="706" t="str">
        <f>IF(OR(LEFT(R443)="特",LEFT(R443)="実"),VLOOKUP(R443,'証拠（JP特許）'!$B$2:$D$299,2,FALSE),IF(AND(OR(LEFT(R443,2)="US",LEFT(R443,2)="WO",LEFT(R443,2)="GB",LEFT(R443,2)="EP",LEFT(R443,2)="DE"),OR(MID(R443,3,1)="1",MID(R443,3,1)="2",MID(R443,3,1)="3",MID(R443,3,1)="4",MID(R443,3,1)="5",MID(R443,3,1)="6",MID(R443,3,1)="7",MID(R443,3,1)="8",MID(R443,3,1)="9",MID(R443,3,1)="0")),VLOOKUP(R443,'証拠（WW特許）'!$B$2:$C$90,2,FALSE),"_"))</f>
        <v>_</v>
      </c>
      <c r="T443" s="707" t="str">
        <f>IF(OR(LEFT(R443)="特",LEFT(R443)="実"),VLOOKUP(R443,'証拠（JP特許）'!$B$2:$E$299,4,FALSE),"_")</f>
        <v>_</v>
      </c>
      <c r="U443" s="707"/>
      <c r="V443" s="706"/>
      <c r="W443" s="708" t="str">
        <f t="shared" si="33"/>
        <v/>
      </c>
      <c r="X443" s="709"/>
      <c r="Y443" s="709" t="str">
        <f t="shared" si="34"/>
        <v/>
      </c>
      <c r="Z443" s="91" t="str">
        <f ca="1">IF(OR(LEFT(R443)="特",LEFT(R443)="実",AND(OR(LEFT(R443,2)="US",LEFT(R443,2)="WO",LEFT(R443,2)="GB",LEFT(R443,2)="EP",LEFT(R443,2)="DE"),OR(MID(R443,3,1)="1",MID(R443,3,1)="2",MID(R443,3,1)="3",MID(R443,3,1)="4",MID(R443,3,1)="5",MID(R443,3,1)="6",MID(R443,3,1)="7",MID(R443,3,1)="8",MID(R443,3,1)="9",MID(R443,3,1)="0",))),IF(COUNTIF(INDIRECT("拒絶理由・拒絶査定・異議申立!"&amp;ADDRESS(MATCH(C443,拒絶理由・拒絶査定・異議申立!B$1:B$1000,0),3)&amp;":"&amp;ADDRESS(MATCH(C443,拒絶理由・拒絶査定・異議申立!B$1:B$1000,0),50)),R443)+COUNTIF(INDIRECT("拒絶理由・拒絶査定・異議申立!"&amp;ADDRESS(MATCH(C443,拒絶理由・拒絶査定・異議申立!B$1:B$1000,0),3)&amp;":"&amp;ADDRESS(MATCH(C443,拒絶理由・拒絶査定・異議申立!B$1:B$1000,0),50)),T443)&gt;0,"Yes","No"),"")</f>
        <v/>
      </c>
      <c r="AA443" s="92" t="str">
        <f ca="1">IF(OR(LEFT(R443)="特",LEFT(R443)="実",AND(OR(LEFT(R443,2)="US",LEFT(R443,2)="WO",LEFT(R443,2)="GB",LEFT(R443,2)="EP",LEFT(R443,2)="DE"),OR(MID(R443,3,1)="1",MID(R443,3,1)="2",MID(R443,3,1)="3",MID(R443,3,1)="4",MID(R443,3,1)="5",MID(R443,3,1)="6",MID(R443,3,1)="7",MID(R443,3,1)="8",MID(R443,3,1)="9",MID(R443,3,1)="0",))),IF(COUNTIF(INDIRECT("先行技術調査・登録査定!"&amp;ADDRESS(MATCH(C443,先行技術調査・登録査定!B$1:B$1000,0),3)&amp;":"&amp;ADDRESS(MATCH(C443,先行技術調査・登録査定!B$1:B$1000,0),49)),R443)+COUNTIF(INDIRECT("先行技術調査・登録査定!"&amp;ADDRESS(MATCH(C443,先行技術調査・登録査定!B$1:B$1000,0),3)&amp;":"&amp;ADDRESS(MATCH(C443,先行技術調査・登録査定!B$1:B$1000,0),49)),T443)&gt;0,"Yes","No"),"")</f>
        <v/>
      </c>
      <c r="AB443" s="169" t="str">
        <f t="shared" ca="1" si="30"/>
        <v/>
      </c>
      <c r="AC443" s="94" t="str">
        <f>IF(OR(LEFT(R443)="特",LEFT(R443)="実",AND(OR(LEFT(R443,2)="US",LEFT(R443,2)="WO",LEFT(R443,2)="GB",LEFT(R443,2)="EP",LEFT(R443,2)="DE"),OR(MID(R443,3,1)="1",MID(R443,3,1)="2",MID(R443,3,1)="3",MID(R443,3,1)="4",MID(R443,3,1)="5",MID(R443,3,1)="6",MID(R443,3,1)="7",MID(R443,3,1)="8",MID(R443,3,1)="9",MID(R443,3,1)="0",))),"",VLOOKUP($C443,非特許文献リスト!$A$2:$C$196,2,FALSE))</f>
        <v/>
      </c>
      <c r="AD443" s="95" t="str">
        <f>IF(OR(LEFT(R443)="特",LEFT(R443)="実",AND(OR(LEFT(R443,2)="US",LEFT(R443,2)="WO",LEFT(R443,2)="GB",LEFT(R443,2)="EP",LEFT(R443,2)="DE"),OR(MID(R443,3,1)="1",MID(R443,3,1)="2",MID(R443,3,1)="3",MID(R443,3,1)="4",MID(R443,3,1)="5",MID(R443,3,1)="6",MID(R443,3,1)="7",MID(R443,3,1)="8",MID(R443,3,1)="9",MID(R443,3,1)="0",))),"",VLOOKUP($C443,非特許文献リスト!$A$2:$C$196,3,FALSE))</f>
        <v/>
      </c>
      <c r="AE443" s="175" t="str">
        <f t="shared" si="32"/>
        <v/>
      </c>
      <c r="AF443" s="176" t="str">
        <f>IF(OR(LEFT(R443)="特",LEFT(R443)="実"),VLOOKUP(R443,'証拠（JP特許）'!$B$2:$AB$299,10,FALSE),IF(AND(OR(LEFT(R443,2)="US",LEFT(R443,2)="WO",LEFT(R443,2)="GB",LEFT(R443,2)="EP",LEFT(R443,2)="DE"),OR(MID(R443,3,1)="1",MID(R443,3,1)="2",MID(R443,3,1)="3",MID(R443,3,1)="4",MID(R443,3,1)="5",MID(R443,3,1)="6",MID(R443,3,1)="7",MID(R443,3,1)="8",MID(R443,3,1)="9",MID(R443,3,1)="0",)),VLOOKUP(R443,'証拠（WW特許）'!$B$2:$M$90,8,FALSE),""))</f>
        <v/>
      </c>
      <c r="AG443" s="176" t="str">
        <f>IF(OR(LEFT(R443)="特",LEFT(R443)="実"),VLOOKUP(R443,'証拠（JP特許）'!$B$2:$AB$299,26,FALSE),IF(AND(OR(LEFT(R443,2)="US",LEFT(R443,2)="WO",LEFT(R443,2)="GB",LEFT(R443,2)="EP",LEFT(R443,2)="DE"),OR(MID(R443,3,1)="1",MID(R443,3,1)="2",MID(R443,3,1)="3",MID(R443,3,1)="4",MID(R443,3,1)="5",MID(R443,3,1)="6",MID(R443,3,1)="7",MID(R443,3,1)="8",MID(R443,3,1)="9",MID(R443,3,1)="0",)),VLOOKUP(R443,'証拠（WW特許）'!$B$2:$M$90,12,FALSE),""))</f>
        <v/>
      </c>
      <c r="AH443" s="58" t="str">
        <f>IF(OR(LEFT(R443)="特",LEFT(R443)="実"),VLOOKUP(R443,'証拠（JP特許）'!$B$2:$X$299,20,FALSE),IF(AND(OR(LEFT(R443,2)="US",LEFT(R443,2)="WO",LEFT(R443,2)="GB",LEFT(R443,2)="EP",LEFT(R443,2)="DE"),OR(MID(R443,3,1)="1",MID(R443,3,1)="2",MID(R443,3,1)="3",MID(R443,3,1)="4",MID(R443,3,1)="5",MID(R443,3,1)="6",MID(R443,3,1)="7",MID(R443,3,1)="8",MID(R443,3,1)="9",MID(R443,3,1)="0",)),VLOOKUP(R443,'証拠（WW特許）'!$B$2:$U$90,20,FALSE),""))</f>
        <v/>
      </c>
      <c r="AI443" s="58" t="str">
        <f>IF(OR(LEFT(R443)="特",LEFT(R443)="実"),VLOOKUP(R443,'証拠（JP特許）'!$B$2:$X$299,21,FALSE),"")</f>
        <v/>
      </c>
      <c r="AJ443" s="58" t="str">
        <f>IF(OR(LEFT(R443)="特",LEFT(R443)="実"),VLOOKUP(R443,'証拠（JP特許）'!$B$2:$X$299,22,FALSE),"")</f>
        <v/>
      </c>
      <c r="AK443" s="59" t="str">
        <f>IF(OR(LEFT(R443)="特",LEFT(R443)="実"),VLOOKUP(R443,'証拠（JP特許）'!$B$2:$X$299,17,FALSE),IF(AND(OR(LEFT(R443,2)="US",LEFT(R443,2)="WO",LEFT(R443,2)="GB",LEFT(R443,2)="EP",LEFT(R443,2)="DE"),OR(MID(R443,3,1)="1",MID(R443,3,1)="2",MID(R443,3,1)="3",MID(R443,3,1)="4",MID(R443,3,1)="5",MID(R443,3,1)="6",MID(R443,3,1)="7",MID(R443,3,1)="8",MID(R443,3,1)="9",MID(R443,3,1)="0",)),VLOOKUP(R443,'証拠（WW特許）'!$B$2:$U$90,16,FALSE),""))</f>
        <v/>
      </c>
      <c r="AL443" s="58"/>
      <c r="AM443" s="58"/>
      <c r="AN443" s="58"/>
      <c r="AO443" s="58" t="str">
        <f ca="1">IF(OR(LEFT(R443)="特",LEFT(R443)="実",AND(OR(LEFT(R443,2)="US",LEFT(R443,2)="WO",LEFT(R443,2)="GB",LEFT(R443,2)="EP",LEFT(R443,2)="DE"),OR(MID(R443,3,1)="1",MID(R443,3,1)="2",MID(R443,3,1)="3",MID(R443,3,1)="4",MID(R443,3,1)="5",MID(R443,3,1)="6",MID(R443,3,1)="7",MID(R443,3,1)="8",MID(R443,3,1)="9",MID(R443,3,1)="0"))),IF(COUNTIF(INDIRECT("発明者引用!"&amp;ADDRESS(MATCH(C443,発明者引用!B$1:B$196,0),4)&amp;":"&amp;ADDRESS(MATCH(C443,発明者引用!B$1:B$196,0),17)),R443)+COUNTIF(INDIRECT("発明者引用!"&amp;ADDRESS(MATCH(C443,発明者引用!B$1:B$196,0),4)&amp;":"&amp;ADDRESS(MATCH(C443,発明者引用!B$1:B$196,0),17)),#REF!)+COUNTIF(INDIRECT("発明者引用!"&amp;ADDRESS(MATCH(C443,発明者引用!B$1:B$196,0),4)&amp;":"&amp;ADDRESS(MATCH(C443,発明者引用!B$1:B$196,0),17)),T443)&gt;0,"Yes","No"),"")</f>
        <v/>
      </c>
      <c r="AP443" s="58" t="str">
        <f ca="1">IF(OR(LEFT(R443)="特",LEFT(R443)="実",AND(OR(LEFT(R443,2)="US",LEFT(R443,2)="WO",LEFT(R443,2)="GB",LEFT(R443,2)="EP",LEFT(R443,2)="DE"),OR(MID(R443,3,1)="1",MID(R443,3,1)="2",MID(R443,3,1)="3",MID(R443,3,1)="4",MID(R443,3,1)="5",MID(R443,3,1)="6",MID(R443,3,1)="7",MID(R443,3,1)="8",MID(R443,3,1)="9",MID(R443,3,1)="0"))),IF(VLOOKUP(C443,ファミリ引用特許WO!$A$2:$B$241,2,FALSE)+VLOOKUP(C443,ファミリ引用文献WO!$A$2:$C$241,3,FALSE)=0,"ISR無し",IF(COUNTIF(INDIRECT("ファミリ引用特許WO!"&amp;ADDRESS(MATCH(C443,ファミリ引用特許WO!$A$2:$A$241,0),1)&amp;":"&amp;ADDRESS(MATCH(C443,ファミリ引用特許WO!$A$2:$A$241,0),19)),R443)+COUNTIF(INDIRECT("ファミリ引用特許WO!"&amp;ADDRESS(MATCH(C443,ファミリ引用特許WO!$A$2:$A$241,0),1)&amp;":"&amp;ADDRESS(MATCH(C443,ファミリ引用特許WO!$A$2:$A$241,0),19)),S443)+COUNTIF(INDIRECT("ファミリ引用特許WO!"&amp;ADDRESS(MATCH(C443,ファミリ引用特許WO!$A$2:$A$241,0),1)&amp;":"&amp;ADDRESS(MATCH(C443,ファミリ引用特許WO!$A$2:$A$241,0),19)),T443)+COUNTIF(INDIRECT("ファミリ引用特許WO!"&amp;ADDRESS(MATCH(C443,ファミリ引用特許WO!$A$2:$A$241,0),1)&amp;":"&amp;ADDRESS(MATCH(C443,ファミリ引用特許WO!$A$2:$A$241,0),19)),W443)+COUNTIF(INDIRECT("ファミリ引用特許WO!"&amp;ADDRESS(MATCH(C443,ファミリ引用特許WO!$A$2:$A$241,0),1)&amp;":"&amp;ADDRESS(MATCH(C443,ファミリ引用特許WO!$A$2:$A$241,0),19)),Y443)&gt;0,"Yes","No")),"")</f>
        <v/>
      </c>
      <c r="AQ443" s="55" t="str">
        <f ca="1">IF(OR(LEFT(R443)="特",LEFT(R443)="実",AND(OR(LEFT(R443,2)="US",LEFT(R443,2)="WO",LEFT(R443,2)="GB",LEFT(R443,2)="EP",LEFT(R443,2)="DE"),OR(MID(R443,3,1)="1",MID(R443,3,1)="2",MID(R443,3,1)="3",MID(R443,3,1)="4",MID(R443,3,1)="5",MID(R443,3,1)="6",MID(R443,3,1)="7",MID(R443,3,1)="8",MID(R443,3,1)="9",MID(R443,3,1)="0"))),IF(VLOOKUP(C443,'ファミリ引用特許表記修正（ex.A2→A）'!$A$2:$B$241,2,FALSE)=0,"family無し",IF(COUNTIF(INDIRECT("'ファミリ引用特許表記修正（ex.A2→A）'!"&amp;ADDRESS(MATCH(C443,'ファミリ引用特許表記修正（ex.A2→A）'!$A$2:$A$241,0),1)&amp;":"&amp;ADDRESS(MATCH(C443,'ファミリ引用特許表記修正（ex.A2→A）'!$A$2:$A$241,0),171)),R443)+COUNTIF(INDIRECT("'ファミリ引用特許表記修正（ex.A2→A）'!"&amp;ADDRESS(MATCH(C443,'ファミリ引用特許表記修正（ex.A2→A）'!$A$2:$A$241,0),1)&amp;":"&amp;ADDRESS(MATCH(C443,'ファミリ引用特許表記修正（ex.A2→A）'!$A$2:$A$241,0),171)),S443)+COUNTIF(INDIRECT("'ファミリ引用特許表記修正（ex.A2→A）'!"&amp;ADDRESS(MATCH(C443,'ファミリ引用特許表記修正（ex.A2→A）'!$A$2:$A$241,0),1)&amp;":"&amp;ADDRESS(MATCH(C443,'ファミリ引用特許表記修正（ex.A2→A）'!$A$2:$A$241,0),171)),T443)+COUNTIF(INDIRECT("'ファミリ引用特許表記修正（ex.A2→A）'!"&amp;ADDRESS(MATCH(C443,'ファミリ引用特許表記修正（ex.A2→A）'!$A$2:$A$241,0),1)&amp;":"&amp;ADDRESS(MATCH(C443,'ファミリ引用特許表記修正（ex.A2→A）'!$A$2:$A$241,0),171)),W443)+COUNTIF(INDIRECT("'ファミリ引用特許表記修正（ex.A2→A）'!"&amp;ADDRESS(MATCH(C443,'ファミリ引用特許表記修正（ex.A2→A）'!$A$2:$A$241,0),1)&amp;":"&amp;ADDRESS(MATCH(C443,'ファミリ引用特許表記修正（ex.A2→A）'!$A$2:$A$241,0),171)),Y443)&gt;0,"Yes","No")),"")</f>
        <v/>
      </c>
      <c r="AR443" s="193" t="str">
        <f>IF(OR(LEFT(R443)="特",LEFT(R443)="実",AND(OR(LEFT(R443,2)="US",LEFT(R443,2)="WO",LEFT(R443,2)="GB",LEFT(R443,2)="EP",LEFT(R443,2)="DE"),OR(MID(R443,3,1)="1",MID(R443,3,1)="2",MID(R443,3,1)="3",MID(R443,3,1)="4",MID(R443,3,1)="5",MID(R443,3,1)="6",MID(R443,3,1)="7",MID(R443,3,1)="8",MID(R443,3,1)="9",MID(R443,3,1)="0",))),"",VLOOKUP($C443,ファミリ発明者引用文献!A$3:B$235,2,FALSE))</f>
        <v>,,</v>
      </c>
      <c r="AS443" s="55" t="str">
        <f>VLOOKUP(C443,ファミリ引用文献WO!A$2:B$241,2,FALSE)</f>
        <v/>
      </c>
      <c r="AT443" s="58" t="str">
        <f>VLOOKUP(C443,ファミリ引用文献!A$3:B$242,2,FALSE)</f>
        <v/>
      </c>
      <c r="AU443" s="58" t="str">
        <f>VLOOKUP(C443,審判データ!AH$2:BT$379,39,FALSE)</f>
        <v>実開平05-002036;実登02577130;特開平05-072027;特許03177287;特開平05-315638;特許03021952;特開2001-281055;特許03696094;特開2003-017718;特許03516342;特開2002-359379;特許03696177;特開2003-023164;特許03696178;特開2003-332594;特開2003-318420;US5291054</v>
      </c>
      <c r="AV443" s="62" t="str">
        <f ca="1">IF(INDIRECT("審判データ!"&amp;ADDRESS(MATCH(C443,審判データ!$AH$1:$AH$379,0),32))="早期審査の対象とする","早期審査","")</f>
        <v/>
      </c>
      <c r="AW443" s="665" t="str">
        <f t="shared" si="31"/>
        <v/>
      </c>
      <c r="AX443" s="666" t="str">
        <f>IF(LEFT(AE443,3)="日本特",IF(LEFT(C443)="特",VLOOKUP(C443,'本件、証拠文献テーマコード'!G$2:I$376,3,FALSE),VLOOKUP(C443,'本件、証拠文献テーマコード'!B$2:I$376,8,FALSE)),"")</f>
        <v/>
      </c>
      <c r="AY443" s="666" t="str">
        <f>IF(LEFT(AE443,3)="日本特",IF(OR(MID(R443,2,1)="開",MID(R443,2,1)="表",MID(R443,2,1)="登"),VLOOKUP(R443,'本件、証拠文献テーマコード'!C$2:I$379,7,FALSE),VLOOKUP(R443,'本件、証拠文献テーマコード'!G$2:I$379,3,FALSE)),"")</f>
        <v/>
      </c>
      <c r="AZ443" s="54">
        <f ca="1">INDIRECT("審判データ!"&amp;ADDRESS(MATCH(C443,審判データ!$AH$1:$AH$379,0),20))</f>
        <v>2010</v>
      </c>
    </row>
    <row r="444" spans="1:52" x14ac:dyDescent="0.15">
      <c r="A444" s="511" t="s">
        <v>23222</v>
      </c>
      <c r="B444" s="586" t="str">
        <f ca="1">IF(A444="",B443,INDIRECT("審判データ!"&amp;ADDRESS(MATCH(A444,審判データ!$HC$1:$HC$379,0),20))&amp;" / "&amp;INDIRECT("審判データ!"&amp;ADDRESS(MATCH(A444,審判データ!$HC$1:$HC$379,0),21)))</f>
        <v>2010 / 29-2</v>
      </c>
      <c r="C444" s="514">
        <v>3740090</v>
      </c>
      <c r="D444" s="511" t="s">
        <v>13240</v>
      </c>
      <c r="E444" s="163" t="str">
        <f ca="1">INDIRECT("審判データ!"&amp;ADDRESS(MATCH(C444,審判データ!$AH$1:$AH$379,0),55))</f>
        <v>株式会社コーセー</v>
      </c>
      <c r="F444" s="43" t="str">
        <f ca="1">INDIRECT("審判データ!"&amp;ADDRESS(MATCH(C444,審判データ!$AH$1:$AH$379,0),56))</f>
        <v>新村　貴子;渡辺　総一郎</v>
      </c>
      <c r="G444" s="43" t="str">
        <f ca="1">INDIRECT("審判データ!"&amp;ADDRESS(MATCH(C444,審判データ!$AH$1:$AH$379,0),72))</f>
        <v xml:space="preserve"> </v>
      </c>
      <c r="H444" s="43" t="str">
        <f ca="1">INDIRECT("審判データ!"&amp;ADDRESS(MATCH(C444,審判データ!$AH$1:$AH$379,0),41))</f>
        <v>A61K  7/00;A61K  7/021;A61K  7/032;A61K  7/50;A61K 33/30;A61K 47/02;A61K 47/08;A61K 47/10;A61K 47/12;A61K 47/14;A61K 47/34;A61P 17/00    101</v>
      </c>
      <c r="I444" s="43" t="str">
        <f ca="1">INDIRECT("審判データ!"&amp;ADDRESS(MATCH(C444,審判データ!$AH$1:$AH$379,0),49))</f>
        <v>A61K   8/19@AFI(JP);A61K  47/02@AFI(JP);A61K   8/00@ALI(JP);A61K   8/02@ALI(JP);A61K   8/06@ALI(JP);A61K   8/27@ALI(JP);A61K   8/30@ALI(JP);A61K   8/33@ALI(JP);A61K   8/34@ALI(JP);A61K   8/36@ALI(JP);A61K   8/86@ALI(JP);A61K  33/30@ALI(JP);A61K  47/08@ALI(JP);A61K  47/10@ALI(JP);A61K  47/12@ALI(JP);A61K  47/14@ALI(JP);A61K  47/34@ALI(JP);A61P  17/00@ALI(JP);A61Q   1/00@ALI(JP);A61Q   1/02@ALI(JP);A61Q   1/10@ALI(JP);A61Q   1/12@ALI(JP);A61Q  19/10@ALI(JP)</v>
      </c>
      <c r="J444" s="43" t="str">
        <f ca="1">INDIRECT("審判データ!"&amp;ADDRESS(MATCH(C444,審判データ!$AH$1:$AH$379,0),51))</f>
        <v>A61K 47/02;A61K 47/08;A61K 47/10;A61K 47/12;A61K 47/14;A61K 47/34;A61K  7/00        B;A61K  7/00        C;A61K  7/00        M;A61K  7/00        N;A61K  7/021;A61K  7/032;A61K  7/50;A61K 33/30;A61P 17/00    101;A61K  8/00;A61K  8/02;A61K  8/06;A61K  8/19;A61K  8/27;A61K  8/30;A61K  8/33;A61K  8/34;A61K  8/36;A61K  8/86;A61Q  1/00;A61Q  1/02;A61Q  1/10;A61Q  1/12;A61Q 19/10</v>
      </c>
      <c r="K444" s="43" t="str">
        <f ca="1">INDIRECT("審判データ!"&amp;ADDRESS(MATCH(C444,審判データ!$AH$1:$AH$379,0),53))</f>
        <v>4C076 AA17;4C076 BB31;4C076 CC18;4C076 DD38;4C076 DD39;4C076 DD41;4C076 DD45;4C076 EE27;4C076 FF12;4C076 FF16;4C076 FF39;4C076 FF57;4C076 FF68;4C083 AA122;4C083 AB051;4C083 AB211;4C083 AB212;4C083 AB232;4C083 AB242;4C083 AB352;4C083 AB432;4C083 AB442;4C083 AC022;4C083 AC102;4C083 AC111;4C083 AC121;4C083 AC122;4C083 AC171;4C083 AC172;4C083 AC241;4C083 AC302;4C083 AC352;4C083 AC372;4C083 AC392;4C083 AC402;4C083 AC422;4C083 AC442;4C083 AC481;4C083 AC482;4C083 AD022;4C083 AD041;4C083 AD042;4C083 AD072;4C083 AD152;4C083 AD162;4C083 AD172;4C083 AD642;4C083 CC02;4C083 CC04;4C083 CC05;4C083 CC12;4C083 CC14;4C083 CC23;4C083 DD21;4C083 DD22;4C083 DD23;4C083 DD27;4C083 DD33;4C083 EE05;4C083 EE10;4C083 EE13;4C083 FF05;4C086 AA01;4C086 AA02;4C086 HA03;4C086 HA15;4C086 HA21;4C086 MA03;4C086 MA05;4C086 MA22;4C086 MA28;4C086 MA63;4C086 NA05;4C086 NA10;4C086 ZA90</v>
      </c>
      <c r="L444" s="711"/>
      <c r="M444" s="707"/>
      <c r="N444" s="712"/>
      <c r="O444" s="713"/>
      <c r="P444" s="714"/>
      <c r="Q444" s="706"/>
      <c r="R444" s="707"/>
      <c r="S444" s="706" t="str">
        <f>IF(OR(LEFT(R444)="特",LEFT(R444)="実"),VLOOKUP(R444,'証拠（JP特許）'!$B$2:$D$299,2,FALSE),IF(AND(OR(LEFT(R444,2)="US",LEFT(R444,2)="WO",LEFT(R444,2)="GB",LEFT(R444,2)="EP",LEFT(R444,2)="DE"),OR(MID(R444,3,1)="1",MID(R444,3,1)="2",MID(R444,3,1)="3",MID(R444,3,1)="4",MID(R444,3,1)="5",MID(R444,3,1)="6",MID(R444,3,1)="7",MID(R444,3,1)="8",MID(R444,3,1)="9",MID(R444,3,1)="0")),VLOOKUP(R444,'証拠（WW特許）'!$B$2:$C$90,2,FALSE),"_"))</f>
        <v>_</v>
      </c>
      <c r="T444" s="707" t="str">
        <f>IF(OR(LEFT(R444)="特",LEFT(R444)="実"),VLOOKUP(R444,'証拠（JP特許）'!$B$2:$E$299,4,FALSE),"_")</f>
        <v>_</v>
      </c>
      <c r="U444" s="707"/>
      <c r="V444" s="706"/>
      <c r="W444" s="708" t="str">
        <f t="shared" si="33"/>
        <v/>
      </c>
      <c r="X444" s="709"/>
      <c r="Y444" s="709" t="str">
        <f t="shared" si="34"/>
        <v/>
      </c>
      <c r="Z444" s="91" t="str">
        <f ca="1">IF(OR(LEFT(R444)="特",LEFT(R444)="実",AND(OR(LEFT(R444,2)="US",LEFT(R444,2)="WO",LEFT(R444,2)="GB",LEFT(R444,2)="EP",LEFT(R444,2)="DE"),OR(MID(R444,3,1)="1",MID(R444,3,1)="2",MID(R444,3,1)="3",MID(R444,3,1)="4",MID(R444,3,1)="5",MID(R444,3,1)="6",MID(R444,3,1)="7",MID(R444,3,1)="8",MID(R444,3,1)="9",MID(R444,3,1)="0",))),IF(COUNTIF(INDIRECT("拒絶理由・拒絶査定・異議申立!"&amp;ADDRESS(MATCH(C444,拒絶理由・拒絶査定・異議申立!B$1:B$1000,0),3)&amp;":"&amp;ADDRESS(MATCH(C444,拒絶理由・拒絶査定・異議申立!B$1:B$1000,0),50)),R444)+COUNTIF(INDIRECT("拒絶理由・拒絶査定・異議申立!"&amp;ADDRESS(MATCH(C444,拒絶理由・拒絶査定・異議申立!B$1:B$1000,0),3)&amp;":"&amp;ADDRESS(MATCH(C444,拒絶理由・拒絶査定・異議申立!B$1:B$1000,0),50)),T444)&gt;0,"Yes","No"),"")</f>
        <v/>
      </c>
      <c r="AA444" s="92" t="str">
        <f ca="1">IF(OR(LEFT(R444)="特",LEFT(R444)="実",AND(OR(LEFT(R444,2)="US",LEFT(R444,2)="WO",LEFT(R444,2)="GB",LEFT(R444,2)="EP",LEFT(R444,2)="DE"),OR(MID(R444,3,1)="1",MID(R444,3,1)="2",MID(R444,3,1)="3",MID(R444,3,1)="4",MID(R444,3,1)="5",MID(R444,3,1)="6",MID(R444,3,1)="7",MID(R444,3,1)="8",MID(R444,3,1)="9",MID(R444,3,1)="0",))),IF(COUNTIF(INDIRECT("先行技術調査・登録査定!"&amp;ADDRESS(MATCH(C444,先行技術調査・登録査定!B$1:B$1000,0),3)&amp;":"&amp;ADDRESS(MATCH(C444,先行技術調査・登録査定!B$1:B$1000,0),49)),R444)+COUNTIF(INDIRECT("先行技術調査・登録査定!"&amp;ADDRESS(MATCH(C444,先行技術調査・登録査定!B$1:B$1000,0),3)&amp;":"&amp;ADDRESS(MATCH(C444,先行技術調査・登録査定!B$1:B$1000,0),49)),T444)&gt;0,"Yes","No"),"")</f>
        <v/>
      </c>
      <c r="AB444" s="169" t="str">
        <f t="shared" ca="1" si="30"/>
        <v/>
      </c>
      <c r="AC444" s="94" t="str">
        <f>IF(OR(LEFT(R444)="特",LEFT(R444)="実",AND(OR(LEFT(R444,2)="US",LEFT(R444,2)="WO",LEFT(R444,2)="GB",LEFT(R444,2)="EP",LEFT(R444,2)="DE"),OR(MID(R444,3,1)="1",MID(R444,3,1)="2",MID(R444,3,1)="3",MID(R444,3,1)="4",MID(R444,3,1)="5",MID(R444,3,1)="6",MID(R444,3,1)="7",MID(R444,3,1)="8",MID(R444,3,1)="9",MID(R444,3,1)="0",))),"",VLOOKUP($C444,非特許文献リスト!$A$2:$C$196,2,FALSE))</f>
        <v/>
      </c>
      <c r="AD444" s="95" t="str">
        <f>IF(OR(LEFT(R444)="特",LEFT(R444)="実",AND(OR(LEFT(R444,2)="US",LEFT(R444,2)="WO",LEFT(R444,2)="GB",LEFT(R444,2)="EP",LEFT(R444,2)="DE"),OR(MID(R444,3,1)="1",MID(R444,3,1)="2",MID(R444,3,1)="3",MID(R444,3,1)="4",MID(R444,3,1)="5",MID(R444,3,1)="6",MID(R444,3,1)="7",MID(R444,3,1)="8",MID(R444,3,1)="9",MID(R444,3,1)="0",))),"",VLOOKUP($C444,非特許文献リスト!$A$2:$C$196,3,FALSE))</f>
        <v/>
      </c>
      <c r="AE444" s="175" t="str">
        <f t="shared" si="32"/>
        <v/>
      </c>
      <c r="AF444" s="176" t="str">
        <f>IF(OR(LEFT(R444)="特",LEFT(R444)="実"),VLOOKUP(R444,'証拠（JP特許）'!$B$2:$AB$299,10,FALSE),IF(AND(OR(LEFT(R444,2)="US",LEFT(R444,2)="WO",LEFT(R444,2)="GB",LEFT(R444,2)="EP",LEFT(R444,2)="DE"),OR(MID(R444,3,1)="1",MID(R444,3,1)="2",MID(R444,3,1)="3",MID(R444,3,1)="4",MID(R444,3,1)="5",MID(R444,3,1)="6",MID(R444,3,1)="7",MID(R444,3,1)="8",MID(R444,3,1)="9",MID(R444,3,1)="0",)),VLOOKUP(R444,'証拠（WW特許）'!$B$2:$M$90,8,FALSE),""))</f>
        <v/>
      </c>
      <c r="AG444" s="176" t="str">
        <f>IF(OR(LEFT(R444)="特",LEFT(R444)="実"),VLOOKUP(R444,'証拠（JP特許）'!$B$2:$AB$299,26,FALSE),IF(AND(OR(LEFT(R444,2)="US",LEFT(R444,2)="WO",LEFT(R444,2)="GB",LEFT(R444,2)="EP",LEFT(R444,2)="DE"),OR(MID(R444,3,1)="1",MID(R444,3,1)="2",MID(R444,3,1)="3",MID(R444,3,1)="4",MID(R444,3,1)="5",MID(R444,3,1)="6",MID(R444,3,1)="7",MID(R444,3,1)="8",MID(R444,3,1)="9",MID(R444,3,1)="0",)),VLOOKUP(R444,'証拠（WW特許）'!$B$2:$M$90,12,FALSE),""))</f>
        <v/>
      </c>
      <c r="AH444" s="58" t="str">
        <f>IF(OR(LEFT(R444)="特",LEFT(R444)="実"),VLOOKUP(R444,'証拠（JP特許）'!$B$2:$X$299,20,FALSE),IF(AND(OR(LEFT(R444,2)="US",LEFT(R444,2)="WO",LEFT(R444,2)="GB",LEFT(R444,2)="EP",LEFT(R444,2)="DE"),OR(MID(R444,3,1)="1",MID(R444,3,1)="2",MID(R444,3,1)="3",MID(R444,3,1)="4",MID(R444,3,1)="5",MID(R444,3,1)="6",MID(R444,3,1)="7",MID(R444,3,1)="8",MID(R444,3,1)="9",MID(R444,3,1)="0",)),VLOOKUP(R444,'証拠（WW特許）'!$B$2:$U$90,20,FALSE),""))</f>
        <v/>
      </c>
      <c r="AI444" s="58" t="str">
        <f>IF(OR(LEFT(R444)="特",LEFT(R444)="実"),VLOOKUP(R444,'証拠（JP特許）'!$B$2:$X$299,21,FALSE),"")</f>
        <v/>
      </c>
      <c r="AJ444" s="58" t="str">
        <f>IF(OR(LEFT(R444)="特",LEFT(R444)="実"),VLOOKUP(R444,'証拠（JP特許）'!$B$2:$X$299,22,FALSE),"")</f>
        <v/>
      </c>
      <c r="AK444" s="59" t="str">
        <f>IF(OR(LEFT(R444)="特",LEFT(R444)="実"),VLOOKUP(R444,'証拠（JP特許）'!$B$2:$X$299,17,FALSE),IF(AND(OR(LEFT(R444,2)="US",LEFT(R444,2)="WO",LEFT(R444,2)="GB",LEFT(R444,2)="EP",LEFT(R444,2)="DE"),OR(MID(R444,3,1)="1",MID(R444,3,1)="2",MID(R444,3,1)="3",MID(R444,3,1)="4",MID(R444,3,1)="5",MID(R444,3,1)="6",MID(R444,3,1)="7",MID(R444,3,1)="8",MID(R444,3,1)="9",MID(R444,3,1)="0",)),VLOOKUP(R444,'証拠（WW特許）'!$B$2:$U$90,16,FALSE),""))</f>
        <v/>
      </c>
      <c r="AL444" s="58"/>
      <c r="AM444" s="58"/>
      <c r="AN444" s="58"/>
      <c r="AO444" s="58" t="str">
        <f ca="1">IF(OR(LEFT(R444)="特",LEFT(R444)="実",AND(OR(LEFT(R444,2)="US",LEFT(R444,2)="WO",LEFT(R444,2)="GB",LEFT(R444,2)="EP",LEFT(R444,2)="DE"),OR(MID(R444,3,1)="1",MID(R444,3,1)="2",MID(R444,3,1)="3",MID(R444,3,1)="4",MID(R444,3,1)="5",MID(R444,3,1)="6",MID(R444,3,1)="7",MID(R444,3,1)="8",MID(R444,3,1)="9",MID(R444,3,1)="0"))),IF(COUNTIF(INDIRECT("発明者引用!"&amp;ADDRESS(MATCH(C444,発明者引用!B$1:B$196,0),4)&amp;":"&amp;ADDRESS(MATCH(C444,発明者引用!B$1:B$196,0),17)),R444)+COUNTIF(INDIRECT("発明者引用!"&amp;ADDRESS(MATCH(C444,発明者引用!B$1:B$196,0),4)&amp;":"&amp;ADDRESS(MATCH(C444,発明者引用!B$1:B$196,0),17)),#REF!)+COUNTIF(INDIRECT("発明者引用!"&amp;ADDRESS(MATCH(C444,発明者引用!B$1:B$196,0),4)&amp;":"&amp;ADDRESS(MATCH(C444,発明者引用!B$1:B$196,0),17)),T444)&gt;0,"Yes","No"),"")</f>
        <v/>
      </c>
      <c r="AP444" s="58" t="str">
        <f ca="1">IF(OR(LEFT(R444)="特",LEFT(R444)="実",AND(OR(LEFT(R444,2)="US",LEFT(R444,2)="WO",LEFT(R444,2)="GB",LEFT(R444,2)="EP",LEFT(R444,2)="DE"),OR(MID(R444,3,1)="1",MID(R444,3,1)="2",MID(R444,3,1)="3",MID(R444,3,1)="4",MID(R444,3,1)="5",MID(R444,3,1)="6",MID(R444,3,1)="7",MID(R444,3,1)="8",MID(R444,3,1)="9",MID(R444,3,1)="0"))),IF(VLOOKUP(C444,ファミリ引用特許WO!$A$2:$B$241,2,FALSE)+VLOOKUP(C444,ファミリ引用文献WO!$A$2:$C$241,3,FALSE)=0,"ISR無し",IF(COUNTIF(INDIRECT("ファミリ引用特許WO!"&amp;ADDRESS(MATCH(C444,ファミリ引用特許WO!$A$2:$A$241,0),1)&amp;":"&amp;ADDRESS(MATCH(C444,ファミリ引用特許WO!$A$2:$A$241,0),19)),R444)+COUNTIF(INDIRECT("ファミリ引用特許WO!"&amp;ADDRESS(MATCH(C444,ファミリ引用特許WO!$A$2:$A$241,0),1)&amp;":"&amp;ADDRESS(MATCH(C444,ファミリ引用特許WO!$A$2:$A$241,0),19)),S444)+COUNTIF(INDIRECT("ファミリ引用特許WO!"&amp;ADDRESS(MATCH(C444,ファミリ引用特許WO!$A$2:$A$241,0),1)&amp;":"&amp;ADDRESS(MATCH(C444,ファミリ引用特許WO!$A$2:$A$241,0),19)),T444)+COUNTIF(INDIRECT("ファミリ引用特許WO!"&amp;ADDRESS(MATCH(C444,ファミリ引用特許WO!$A$2:$A$241,0),1)&amp;":"&amp;ADDRESS(MATCH(C444,ファミリ引用特許WO!$A$2:$A$241,0),19)),W444)+COUNTIF(INDIRECT("ファミリ引用特許WO!"&amp;ADDRESS(MATCH(C444,ファミリ引用特許WO!$A$2:$A$241,0),1)&amp;":"&amp;ADDRESS(MATCH(C444,ファミリ引用特許WO!$A$2:$A$241,0),19)),Y444)&gt;0,"Yes","No")),"")</f>
        <v/>
      </c>
      <c r="AQ444" s="55" t="str">
        <f ca="1">IF(OR(LEFT(R444)="特",LEFT(R444)="実",AND(OR(LEFT(R444,2)="US",LEFT(R444,2)="WO",LEFT(R444,2)="GB",LEFT(R444,2)="EP",LEFT(R444,2)="DE"),OR(MID(R444,3,1)="1",MID(R444,3,1)="2",MID(R444,3,1)="3",MID(R444,3,1)="4",MID(R444,3,1)="5",MID(R444,3,1)="6",MID(R444,3,1)="7",MID(R444,3,1)="8",MID(R444,3,1)="9",MID(R444,3,1)="0"))),IF(VLOOKUP(C444,'ファミリ引用特許表記修正（ex.A2→A）'!$A$2:$B$241,2,FALSE)=0,"family無し",IF(COUNTIF(INDIRECT("'ファミリ引用特許表記修正（ex.A2→A）'!"&amp;ADDRESS(MATCH(C444,'ファミリ引用特許表記修正（ex.A2→A）'!$A$2:$A$241,0),1)&amp;":"&amp;ADDRESS(MATCH(C444,'ファミリ引用特許表記修正（ex.A2→A）'!$A$2:$A$241,0),171)),R444)+COUNTIF(INDIRECT("'ファミリ引用特許表記修正（ex.A2→A）'!"&amp;ADDRESS(MATCH(C444,'ファミリ引用特許表記修正（ex.A2→A）'!$A$2:$A$241,0),1)&amp;":"&amp;ADDRESS(MATCH(C444,'ファミリ引用特許表記修正（ex.A2→A）'!$A$2:$A$241,0),171)),S444)+COUNTIF(INDIRECT("'ファミリ引用特許表記修正（ex.A2→A）'!"&amp;ADDRESS(MATCH(C444,'ファミリ引用特許表記修正（ex.A2→A）'!$A$2:$A$241,0),1)&amp;":"&amp;ADDRESS(MATCH(C444,'ファミリ引用特許表記修正（ex.A2→A）'!$A$2:$A$241,0),171)),T444)+COUNTIF(INDIRECT("'ファミリ引用特許表記修正（ex.A2→A）'!"&amp;ADDRESS(MATCH(C444,'ファミリ引用特許表記修正（ex.A2→A）'!$A$2:$A$241,0),1)&amp;":"&amp;ADDRESS(MATCH(C444,'ファミリ引用特許表記修正（ex.A2→A）'!$A$2:$A$241,0),171)),W444)+COUNTIF(INDIRECT("'ファミリ引用特許表記修正（ex.A2→A）'!"&amp;ADDRESS(MATCH(C444,'ファミリ引用特許表記修正（ex.A2→A）'!$A$2:$A$241,0),1)&amp;":"&amp;ADDRESS(MATCH(C444,'ファミリ引用特許表記修正（ex.A2→A）'!$A$2:$A$241,0),171)),Y444)&gt;0,"Yes","No")),"")</f>
        <v/>
      </c>
      <c r="AR444" s="193" t="str">
        <f>IF(OR(LEFT(R444)="特",LEFT(R444)="実",AND(OR(LEFT(R444,2)="US",LEFT(R444,2)="WO",LEFT(R444,2)="GB",LEFT(R444,2)="EP",LEFT(R444,2)="DE"),OR(MID(R444,3,1)="1",MID(R444,3,1)="2",MID(R444,3,1)="3",MID(R444,3,1)="4",MID(R444,3,1)="5",MID(R444,3,1)="6",MID(R444,3,1)="7",MID(R444,3,1)="8",MID(R444,3,1)="9",MID(R444,3,1)="0",))),"",VLOOKUP($C444,ファミリ発明者引用文献!A$3:B$235,2,FALSE))</f>
        <v>,,</v>
      </c>
      <c r="AS444" s="55" t="str">
        <f>VLOOKUP(C444,ファミリ引用文献WO!A$2:B$241,2,FALSE)</f>
        <v/>
      </c>
      <c r="AT444" s="58" t="str">
        <f>VLOOKUP(C444,ファミリ引用文献!A$3:B$242,2,FALSE)</f>
        <v/>
      </c>
      <c r="AU444" s="58" t="str">
        <f>VLOOKUP(C444,審判データ!AH$2:BT$379,39,FALSE)</f>
        <v xml:space="preserve"> </v>
      </c>
      <c r="AV444" s="62" t="str">
        <f ca="1">IF(INDIRECT("審判データ!"&amp;ADDRESS(MATCH(C444,審判データ!$AH$1:$AH$379,0),32))="早期審査の対象とする","早期審査","")</f>
        <v/>
      </c>
      <c r="AW444" s="665" t="str">
        <f t="shared" si="31"/>
        <v/>
      </c>
      <c r="AX444" s="666" t="str">
        <f>IF(LEFT(AE444,3)="日本特",IF(LEFT(C444)="特",VLOOKUP(C444,'本件、証拠文献テーマコード'!G$2:I$376,3,FALSE),VLOOKUP(C444,'本件、証拠文献テーマコード'!B$2:I$376,8,FALSE)),"")</f>
        <v/>
      </c>
      <c r="AY444" s="666" t="str">
        <f>IF(LEFT(AE444,3)="日本特",IF(OR(MID(R444,2,1)="開",MID(R444,2,1)="表",MID(R444,2,1)="登"),VLOOKUP(R444,'本件、証拠文献テーマコード'!C$2:I$379,7,FALSE),VLOOKUP(R444,'本件、証拠文献テーマコード'!G$2:I$379,3,FALSE)),"")</f>
        <v/>
      </c>
      <c r="AZ444" s="54">
        <f ca="1">INDIRECT("審判データ!"&amp;ADDRESS(MATCH(C444,審判データ!$AH$1:$AH$379,0),20))</f>
        <v>2010</v>
      </c>
    </row>
    <row r="445" spans="1:52" x14ac:dyDescent="0.15">
      <c r="A445" s="511" t="s">
        <v>23223</v>
      </c>
      <c r="B445" s="586" t="str">
        <f ca="1">IF(A445="",B444,INDIRECT("審判データ!"&amp;ADDRESS(MATCH(A445,審判データ!$HC$1:$HC$379,0),20))&amp;" / "&amp;INDIRECT("審判データ!"&amp;ADDRESS(MATCH(A445,審判データ!$HC$1:$HC$379,0),21)))</f>
        <v>2010 / 29-2</v>
      </c>
      <c r="C445" s="514">
        <v>3919005</v>
      </c>
      <c r="D445" s="511" t="s">
        <v>13480</v>
      </c>
      <c r="E445" s="163" t="str">
        <f ca="1">INDIRECT("審判データ!"&amp;ADDRESS(MATCH(C445,審判データ!$AH$1:$AH$379,0),55))</f>
        <v>新日軽株式会社</v>
      </c>
      <c r="F445" s="43" t="str">
        <f ca="1">INDIRECT("審判データ!"&amp;ADDRESS(MATCH(C445,審判データ!$AH$1:$AH$379,0),56))</f>
        <v>内藤　雅彦</v>
      </c>
      <c r="G445" s="43" t="str">
        <f ca="1">INDIRECT("審判データ!"&amp;ADDRESS(MATCH(C445,審判データ!$AH$1:$AH$379,0),72))</f>
        <v xml:space="preserve"> </v>
      </c>
      <c r="H445" s="43" t="str">
        <f ca="1">INDIRECT("審判データ!"&amp;ADDRESS(MATCH(C445,審判データ!$AH$1:$AH$379,0),41))</f>
        <v>E06B  1/32;E06B  7/22</v>
      </c>
      <c r="I445" s="43" t="str">
        <f ca="1">INDIRECT("審判データ!"&amp;ADDRESS(MATCH(C445,審判データ!$AH$1:$AH$379,0),49))</f>
        <v>E06B   1/32@AFI(JP);E06B   1/70@ALI(JP);E06B   7/22@ALI(JP)</v>
      </c>
      <c r="J445" s="43" t="str">
        <f ca="1">INDIRECT("審判データ!"&amp;ADDRESS(MATCH(C445,審判データ!$AH$1:$AH$379,0),51))</f>
        <v>E06B  1/32;E06B  7/22        A;E06B  1/70        Z</v>
      </c>
      <c r="K445" s="43" t="str">
        <f ca="1">INDIRECT("審判データ!"&amp;ADDRESS(MATCH(C445,審判データ!$AH$1:$AH$379,0),53))</f>
        <v>2E011 CA06;2E011 CA07;2E011 CB01;2E011 CC03;2E011 MA02;2E036 AA02;2E036 BA01;2E036 CA03;2E036 DA04;2E036 EB08;2E036 GA02;2E036 HB02</v>
      </c>
      <c r="L445" s="711"/>
      <c r="M445" s="707"/>
      <c r="N445" s="712"/>
      <c r="O445" s="713"/>
      <c r="P445" s="714"/>
      <c r="Q445" s="706"/>
      <c r="R445" s="707"/>
      <c r="S445" s="706" t="str">
        <f>IF(OR(LEFT(R445)="特",LEFT(R445)="実"),VLOOKUP(R445,'証拠（JP特許）'!$B$2:$D$299,2,FALSE),IF(AND(OR(LEFT(R445,2)="US",LEFT(R445,2)="WO",LEFT(R445,2)="GB",LEFT(R445,2)="EP",LEFT(R445,2)="DE"),OR(MID(R445,3,1)="1",MID(R445,3,1)="2",MID(R445,3,1)="3",MID(R445,3,1)="4",MID(R445,3,1)="5",MID(R445,3,1)="6",MID(R445,3,1)="7",MID(R445,3,1)="8",MID(R445,3,1)="9",MID(R445,3,1)="0")),VLOOKUP(R445,'証拠（WW特許）'!$B$2:$C$90,2,FALSE),"_"))</f>
        <v>_</v>
      </c>
      <c r="T445" s="707" t="str">
        <f>IF(OR(LEFT(R445)="特",LEFT(R445)="実"),VLOOKUP(R445,'証拠（JP特許）'!$B$2:$E$299,4,FALSE),"_")</f>
        <v>_</v>
      </c>
      <c r="U445" s="707"/>
      <c r="V445" s="706"/>
      <c r="W445" s="708" t="str">
        <f t="shared" si="33"/>
        <v/>
      </c>
      <c r="X445" s="709"/>
      <c r="Y445" s="709" t="str">
        <f t="shared" si="34"/>
        <v/>
      </c>
      <c r="Z445" s="91" t="str">
        <f ca="1">IF(OR(LEFT(R445)="特",LEFT(R445)="実",AND(OR(LEFT(R445,2)="US",LEFT(R445,2)="WO",LEFT(R445,2)="GB",LEFT(R445,2)="EP",LEFT(R445,2)="DE"),OR(MID(R445,3,1)="1",MID(R445,3,1)="2",MID(R445,3,1)="3",MID(R445,3,1)="4",MID(R445,3,1)="5",MID(R445,3,1)="6",MID(R445,3,1)="7",MID(R445,3,1)="8",MID(R445,3,1)="9",MID(R445,3,1)="0",))),IF(COUNTIF(INDIRECT("拒絶理由・拒絶査定・異議申立!"&amp;ADDRESS(MATCH(C445,拒絶理由・拒絶査定・異議申立!B$1:B$1000,0),3)&amp;":"&amp;ADDRESS(MATCH(C445,拒絶理由・拒絶査定・異議申立!B$1:B$1000,0),50)),R445)+COUNTIF(INDIRECT("拒絶理由・拒絶査定・異議申立!"&amp;ADDRESS(MATCH(C445,拒絶理由・拒絶査定・異議申立!B$1:B$1000,0),3)&amp;":"&amp;ADDRESS(MATCH(C445,拒絶理由・拒絶査定・異議申立!B$1:B$1000,0),50)),T445)&gt;0,"Yes","No"),"")</f>
        <v/>
      </c>
      <c r="AA445" s="92" t="str">
        <f ca="1">IF(OR(LEFT(R445)="特",LEFT(R445)="実",AND(OR(LEFT(R445,2)="US",LEFT(R445,2)="WO",LEFT(R445,2)="GB",LEFT(R445,2)="EP",LEFT(R445,2)="DE"),OR(MID(R445,3,1)="1",MID(R445,3,1)="2",MID(R445,3,1)="3",MID(R445,3,1)="4",MID(R445,3,1)="5",MID(R445,3,1)="6",MID(R445,3,1)="7",MID(R445,3,1)="8",MID(R445,3,1)="9",MID(R445,3,1)="0",))),IF(COUNTIF(INDIRECT("先行技術調査・登録査定!"&amp;ADDRESS(MATCH(C445,先行技術調査・登録査定!B$1:B$1000,0),3)&amp;":"&amp;ADDRESS(MATCH(C445,先行技術調査・登録査定!B$1:B$1000,0),49)),R445)+COUNTIF(INDIRECT("先行技術調査・登録査定!"&amp;ADDRESS(MATCH(C445,先行技術調査・登録査定!B$1:B$1000,0),3)&amp;":"&amp;ADDRESS(MATCH(C445,先行技術調査・登録査定!B$1:B$1000,0),49)),T445)&gt;0,"Yes","No"),"")</f>
        <v/>
      </c>
      <c r="AB445" s="169" t="str">
        <f t="shared" ca="1" si="30"/>
        <v/>
      </c>
      <c r="AC445" s="94" t="str">
        <f>IF(OR(LEFT(R445)="特",LEFT(R445)="実",AND(OR(LEFT(R445,2)="US",LEFT(R445,2)="WO",LEFT(R445,2)="GB",LEFT(R445,2)="EP",LEFT(R445,2)="DE"),OR(MID(R445,3,1)="1",MID(R445,3,1)="2",MID(R445,3,1)="3",MID(R445,3,1)="4",MID(R445,3,1)="5",MID(R445,3,1)="6",MID(R445,3,1)="7",MID(R445,3,1)="8",MID(R445,3,1)="9",MID(R445,3,1)="0",))),"",VLOOKUP($C445,非特許文献リスト!$A$2:$C$196,2,FALSE))</f>
        <v/>
      </c>
      <c r="AD445" s="95" t="str">
        <f>IF(OR(LEFT(R445)="特",LEFT(R445)="実",AND(OR(LEFT(R445,2)="US",LEFT(R445,2)="WO",LEFT(R445,2)="GB",LEFT(R445,2)="EP",LEFT(R445,2)="DE"),OR(MID(R445,3,1)="1",MID(R445,3,1)="2",MID(R445,3,1)="3",MID(R445,3,1)="4",MID(R445,3,1)="5",MID(R445,3,1)="6",MID(R445,3,1)="7",MID(R445,3,1)="8",MID(R445,3,1)="9",MID(R445,3,1)="0",))),"",VLOOKUP($C445,非特許文献リスト!$A$2:$C$196,3,FALSE))</f>
        <v/>
      </c>
      <c r="AE445" s="175" t="str">
        <f t="shared" si="32"/>
        <v/>
      </c>
      <c r="AF445" s="176" t="str">
        <f>IF(OR(LEFT(R445)="特",LEFT(R445)="実"),VLOOKUP(R445,'証拠（JP特許）'!$B$2:$AB$299,10,FALSE),IF(AND(OR(LEFT(R445,2)="US",LEFT(R445,2)="WO",LEFT(R445,2)="GB",LEFT(R445,2)="EP",LEFT(R445,2)="DE"),OR(MID(R445,3,1)="1",MID(R445,3,1)="2",MID(R445,3,1)="3",MID(R445,3,1)="4",MID(R445,3,1)="5",MID(R445,3,1)="6",MID(R445,3,1)="7",MID(R445,3,1)="8",MID(R445,3,1)="9",MID(R445,3,1)="0",)),VLOOKUP(R445,'証拠（WW特許）'!$B$2:$M$90,8,FALSE),""))</f>
        <v/>
      </c>
      <c r="AG445" s="176" t="str">
        <f>IF(OR(LEFT(R445)="特",LEFT(R445)="実"),VLOOKUP(R445,'証拠（JP特許）'!$B$2:$AB$299,26,FALSE),IF(AND(OR(LEFT(R445,2)="US",LEFT(R445,2)="WO",LEFT(R445,2)="GB",LEFT(R445,2)="EP",LEFT(R445,2)="DE"),OR(MID(R445,3,1)="1",MID(R445,3,1)="2",MID(R445,3,1)="3",MID(R445,3,1)="4",MID(R445,3,1)="5",MID(R445,3,1)="6",MID(R445,3,1)="7",MID(R445,3,1)="8",MID(R445,3,1)="9",MID(R445,3,1)="0",)),VLOOKUP(R445,'証拠（WW特許）'!$B$2:$M$90,12,FALSE),""))</f>
        <v/>
      </c>
      <c r="AH445" s="58" t="str">
        <f>IF(OR(LEFT(R445)="特",LEFT(R445)="実"),VLOOKUP(R445,'証拠（JP特許）'!$B$2:$X$299,20,FALSE),IF(AND(OR(LEFT(R445,2)="US",LEFT(R445,2)="WO",LEFT(R445,2)="GB",LEFT(R445,2)="EP",LEFT(R445,2)="DE"),OR(MID(R445,3,1)="1",MID(R445,3,1)="2",MID(R445,3,1)="3",MID(R445,3,1)="4",MID(R445,3,1)="5",MID(R445,3,1)="6",MID(R445,3,1)="7",MID(R445,3,1)="8",MID(R445,3,1)="9",MID(R445,3,1)="0",)),VLOOKUP(R445,'証拠（WW特許）'!$B$2:$U$90,20,FALSE),""))</f>
        <v/>
      </c>
      <c r="AI445" s="58" t="str">
        <f>IF(OR(LEFT(R445)="特",LEFT(R445)="実"),VLOOKUP(R445,'証拠（JP特許）'!$B$2:$X$299,21,FALSE),"")</f>
        <v/>
      </c>
      <c r="AJ445" s="58" t="str">
        <f>IF(OR(LEFT(R445)="特",LEFT(R445)="実"),VLOOKUP(R445,'証拠（JP特許）'!$B$2:$X$299,22,FALSE),"")</f>
        <v/>
      </c>
      <c r="AK445" s="59" t="str">
        <f>IF(OR(LEFT(R445)="特",LEFT(R445)="実"),VLOOKUP(R445,'証拠（JP特許）'!$B$2:$X$299,17,FALSE),IF(AND(OR(LEFT(R445,2)="US",LEFT(R445,2)="WO",LEFT(R445,2)="GB",LEFT(R445,2)="EP",LEFT(R445,2)="DE"),OR(MID(R445,3,1)="1",MID(R445,3,1)="2",MID(R445,3,1)="3",MID(R445,3,1)="4",MID(R445,3,1)="5",MID(R445,3,1)="6",MID(R445,3,1)="7",MID(R445,3,1)="8",MID(R445,3,1)="9",MID(R445,3,1)="0",)),VLOOKUP(R445,'証拠（WW特許）'!$B$2:$U$90,16,FALSE),""))</f>
        <v/>
      </c>
      <c r="AL445" s="58"/>
      <c r="AM445" s="58"/>
      <c r="AN445" s="58"/>
      <c r="AO445" s="58" t="str">
        <f ca="1">IF(OR(LEFT(R445)="特",LEFT(R445)="実",AND(OR(LEFT(R445,2)="US",LEFT(R445,2)="WO",LEFT(R445,2)="GB",LEFT(R445,2)="EP",LEFT(R445,2)="DE"),OR(MID(R445,3,1)="1",MID(R445,3,1)="2",MID(R445,3,1)="3",MID(R445,3,1)="4",MID(R445,3,1)="5",MID(R445,3,1)="6",MID(R445,3,1)="7",MID(R445,3,1)="8",MID(R445,3,1)="9",MID(R445,3,1)="0"))),IF(COUNTIF(INDIRECT("発明者引用!"&amp;ADDRESS(MATCH(C445,発明者引用!B$1:B$196,0),4)&amp;":"&amp;ADDRESS(MATCH(C445,発明者引用!B$1:B$196,0),17)),R445)+COUNTIF(INDIRECT("発明者引用!"&amp;ADDRESS(MATCH(C445,発明者引用!B$1:B$196,0),4)&amp;":"&amp;ADDRESS(MATCH(C445,発明者引用!B$1:B$196,0),17)),#REF!)+COUNTIF(INDIRECT("発明者引用!"&amp;ADDRESS(MATCH(C445,発明者引用!B$1:B$196,0),4)&amp;":"&amp;ADDRESS(MATCH(C445,発明者引用!B$1:B$196,0),17)),T445)&gt;0,"Yes","No"),"")</f>
        <v/>
      </c>
      <c r="AP445" s="58" t="str">
        <f ca="1">IF(OR(LEFT(R445)="特",LEFT(R445)="実",AND(OR(LEFT(R445,2)="US",LEFT(R445,2)="WO",LEFT(R445,2)="GB",LEFT(R445,2)="EP",LEFT(R445,2)="DE"),OR(MID(R445,3,1)="1",MID(R445,3,1)="2",MID(R445,3,1)="3",MID(R445,3,1)="4",MID(R445,3,1)="5",MID(R445,3,1)="6",MID(R445,3,1)="7",MID(R445,3,1)="8",MID(R445,3,1)="9",MID(R445,3,1)="0"))),IF(VLOOKUP(C445,ファミリ引用特許WO!$A$2:$B$241,2,FALSE)+VLOOKUP(C445,ファミリ引用文献WO!$A$2:$C$241,3,FALSE)=0,"ISR無し",IF(COUNTIF(INDIRECT("ファミリ引用特許WO!"&amp;ADDRESS(MATCH(C445,ファミリ引用特許WO!$A$2:$A$241,0),1)&amp;":"&amp;ADDRESS(MATCH(C445,ファミリ引用特許WO!$A$2:$A$241,0),19)),R445)+COUNTIF(INDIRECT("ファミリ引用特許WO!"&amp;ADDRESS(MATCH(C445,ファミリ引用特許WO!$A$2:$A$241,0),1)&amp;":"&amp;ADDRESS(MATCH(C445,ファミリ引用特許WO!$A$2:$A$241,0),19)),S445)+COUNTIF(INDIRECT("ファミリ引用特許WO!"&amp;ADDRESS(MATCH(C445,ファミリ引用特許WO!$A$2:$A$241,0),1)&amp;":"&amp;ADDRESS(MATCH(C445,ファミリ引用特許WO!$A$2:$A$241,0),19)),T445)+COUNTIF(INDIRECT("ファミリ引用特許WO!"&amp;ADDRESS(MATCH(C445,ファミリ引用特許WO!$A$2:$A$241,0),1)&amp;":"&amp;ADDRESS(MATCH(C445,ファミリ引用特許WO!$A$2:$A$241,0),19)),W445)+COUNTIF(INDIRECT("ファミリ引用特許WO!"&amp;ADDRESS(MATCH(C445,ファミリ引用特許WO!$A$2:$A$241,0),1)&amp;":"&amp;ADDRESS(MATCH(C445,ファミリ引用特許WO!$A$2:$A$241,0),19)),Y445)&gt;0,"Yes","No")),"")</f>
        <v/>
      </c>
      <c r="AQ445" s="55" t="str">
        <f ca="1">IF(OR(LEFT(R445)="特",LEFT(R445)="実",AND(OR(LEFT(R445,2)="US",LEFT(R445,2)="WO",LEFT(R445,2)="GB",LEFT(R445,2)="EP",LEFT(R445,2)="DE"),OR(MID(R445,3,1)="1",MID(R445,3,1)="2",MID(R445,3,1)="3",MID(R445,3,1)="4",MID(R445,3,1)="5",MID(R445,3,1)="6",MID(R445,3,1)="7",MID(R445,3,1)="8",MID(R445,3,1)="9",MID(R445,3,1)="0"))),IF(VLOOKUP(C445,'ファミリ引用特許表記修正（ex.A2→A）'!$A$2:$B$241,2,FALSE)=0,"family無し",IF(COUNTIF(INDIRECT("'ファミリ引用特許表記修正（ex.A2→A）'!"&amp;ADDRESS(MATCH(C445,'ファミリ引用特許表記修正（ex.A2→A）'!$A$2:$A$241,0),1)&amp;":"&amp;ADDRESS(MATCH(C445,'ファミリ引用特許表記修正（ex.A2→A）'!$A$2:$A$241,0),171)),R445)+COUNTIF(INDIRECT("'ファミリ引用特許表記修正（ex.A2→A）'!"&amp;ADDRESS(MATCH(C445,'ファミリ引用特許表記修正（ex.A2→A）'!$A$2:$A$241,0),1)&amp;":"&amp;ADDRESS(MATCH(C445,'ファミリ引用特許表記修正（ex.A2→A）'!$A$2:$A$241,0),171)),S445)+COUNTIF(INDIRECT("'ファミリ引用特許表記修正（ex.A2→A）'!"&amp;ADDRESS(MATCH(C445,'ファミリ引用特許表記修正（ex.A2→A）'!$A$2:$A$241,0),1)&amp;":"&amp;ADDRESS(MATCH(C445,'ファミリ引用特許表記修正（ex.A2→A）'!$A$2:$A$241,0),171)),T445)+COUNTIF(INDIRECT("'ファミリ引用特許表記修正（ex.A2→A）'!"&amp;ADDRESS(MATCH(C445,'ファミリ引用特許表記修正（ex.A2→A）'!$A$2:$A$241,0),1)&amp;":"&amp;ADDRESS(MATCH(C445,'ファミリ引用特許表記修正（ex.A2→A）'!$A$2:$A$241,0),171)),W445)+COUNTIF(INDIRECT("'ファミリ引用特許表記修正（ex.A2→A）'!"&amp;ADDRESS(MATCH(C445,'ファミリ引用特許表記修正（ex.A2→A）'!$A$2:$A$241,0),1)&amp;":"&amp;ADDRESS(MATCH(C445,'ファミリ引用特許表記修正（ex.A2→A）'!$A$2:$A$241,0),171)),Y445)&gt;0,"Yes","No")),"")</f>
        <v/>
      </c>
      <c r="AR445" s="193" t="str">
        <f>IF(OR(LEFT(R445)="特",LEFT(R445)="実",AND(OR(LEFT(R445,2)="US",LEFT(R445,2)="WO",LEFT(R445,2)="GB",LEFT(R445,2)="EP",LEFT(R445,2)="DE"),OR(MID(R445,3,1)="1",MID(R445,3,1)="2",MID(R445,3,1)="3",MID(R445,3,1)="4",MID(R445,3,1)="5",MID(R445,3,1)="6",MID(R445,3,1)="7",MID(R445,3,1)="8",MID(R445,3,1)="9",MID(R445,3,1)="0",))),"",VLOOKUP($C445,ファミリ発明者引用文献!A$3:B$235,2,FALSE))</f>
        <v>,,</v>
      </c>
      <c r="AS445" s="55" t="str">
        <f>VLOOKUP(C445,ファミリ引用文献WO!A$2:B$241,2,FALSE)</f>
        <v/>
      </c>
      <c r="AT445" s="58" t="str">
        <f>VLOOKUP(C445,ファミリ引用文献!A$3:B$242,2,FALSE)</f>
        <v/>
      </c>
      <c r="AU445" s="58" t="str">
        <f>VLOOKUP(C445,審判データ!AH$2:BT$379,39,FALSE)</f>
        <v xml:space="preserve"> </v>
      </c>
      <c r="AV445" s="62" t="str">
        <f ca="1">IF(INDIRECT("審判データ!"&amp;ADDRESS(MATCH(C445,審判データ!$AH$1:$AH$379,0),32))="早期審査の対象とする","早期審査","")</f>
        <v/>
      </c>
      <c r="AW445" s="665" t="str">
        <f t="shared" si="31"/>
        <v/>
      </c>
      <c r="AX445" s="666" t="str">
        <f>IF(LEFT(AE445,3)="日本特",IF(LEFT(C445)="特",VLOOKUP(C445,'本件、証拠文献テーマコード'!G$2:I$376,3,FALSE),VLOOKUP(C445,'本件、証拠文献テーマコード'!B$2:I$376,8,FALSE)),"")</f>
        <v/>
      </c>
      <c r="AY445" s="666" t="str">
        <f>IF(LEFT(AE445,3)="日本特",IF(OR(MID(R445,2,1)="開",MID(R445,2,1)="表",MID(R445,2,1)="登"),VLOOKUP(R445,'本件、証拠文献テーマコード'!C$2:I$379,7,FALSE),VLOOKUP(R445,'本件、証拠文献テーマコード'!G$2:I$379,3,FALSE)),"")</f>
        <v/>
      </c>
      <c r="AZ445" s="54">
        <f ca="1">INDIRECT("審判データ!"&amp;ADDRESS(MATCH(C445,審判データ!$AH$1:$AH$379,0),20))</f>
        <v>2010</v>
      </c>
    </row>
    <row r="446" spans="1:52" x14ac:dyDescent="0.15">
      <c r="A446" s="511" t="s">
        <v>23224</v>
      </c>
      <c r="B446" s="586" t="str">
        <f ca="1">IF(A446="",B445,INDIRECT("審判データ!"&amp;ADDRESS(MATCH(A446,審判データ!$HC$1:$HC$379,0),20))&amp;" / "&amp;INDIRECT("審判データ!"&amp;ADDRESS(MATCH(A446,審判データ!$HC$1:$HC$379,0),21)))</f>
        <v>2010 / 29-2</v>
      </c>
      <c r="C446" s="514">
        <v>4237493</v>
      </c>
      <c r="D446" s="511" t="s">
        <v>13651</v>
      </c>
      <c r="E446" s="163" t="str">
        <f ca="1">INDIRECT("審判データ!"&amp;ADDRESS(MATCH(C446,審判データ!$AH$1:$AH$379,0),55))</f>
        <v>ザグリーソンワークス</v>
      </c>
      <c r="F446" s="43" t="str">
        <f ca="1">INDIRECT("審判データ!"&amp;ADDRESS(MATCH(C446,審判データ!$AH$1:$AH$379,0),56))</f>
        <v>ロナルド、クレイグ、アール;スタットフェルト、ハーマン、ジェイ;パイファー、クラウス</v>
      </c>
      <c r="G446" s="43" t="str">
        <f ca="1">INDIRECT("審判データ!"&amp;ADDRESS(MATCH(C446,審判データ!$AH$1:$AH$379,0),72))</f>
        <v>AT00357306T;AU2002244134B;BR00204143A;BR00204143B;CA02431015A;CA02431015C;CN01457279A;CN100343003C;DE60218983D;DE60218983T;EP1363757A;EP1363757B;IN2003000932DELW;特表2004-518545;特許04237493;MXPA03007324A;US2003040258;US6669415;US2002154961;US6712566;WO2002066193A</v>
      </c>
      <c r="H446" s="43" t="str">
        <f ca="1">INDIRECT("審判データ!"&amp;ADDRESS(MATCH(C446,審判データ!$AH$1:$AH$379,0),41))</f>
        <v>B23F  5/24</v>
      </c>
      <c r="I446" s="43" t="str">
        <f ca="1">INDIRECT("審判データ!"&amp;ADDRESS(MATCH(C446,審判データ!$AH$1:$AH$379,0),49))</f>
        <v>B23F   5/24@AFI(JP);B23F   9/10@AFI(JP);B23F   9/02@ALI(EP);B23F  23/00@ALI(EP)</v>
      </c>
      <c r="J446" s="43" t="str">
        <f ca="1">INDIRECT("審判データ!"&amp;ADDRESS(MATCH(C446,審判データ!$AH$1:$AH$379,0),51))</f>
        <v>B23F  9/10</v>
      </c>
      <c r="K446" s="43" t="str">
        <f ca="1">INDIRECT("審判データ!"&amp;ADDRESS(MATCH(C446,審判データ!$AH$1:$AH$379,0),53))</f>
        <v xml:space="preserve"> </v>
      </c>
      <c r="L446" s="711"/>
      <c r="M446" s="707"/>
      <c r="N446" s="712"/>
      <c r="O446" s="713"/>
      <c r="P446" s="714"/>
      <c r="Q446" s="706"/>
      <c r="R446" s="707"/>
      <c r="S446" s="706" t="str">
        <f>IF(OR(LEFT(R446)="特",LEFT(R446)="実"),VLOOKUP(R446,'証拠（JP特許）'!$B$2:$D$299,2,FALSE),IF(AND(OR(LEFT(R446,2)="US",LEFT(R446,2)="WO",LEFT(R446,2)="GB",LEFT(R446,2)="EP",LEFT(R446,2)="DE"),OR(MID(R446,3,1)="1",MID(R446,3,1)="2",MID(R446,3,1)="3",MID(R446,3,1)="4",MID(R446,3,1)="5",MID(R446,3,1)="6",MID(R446,3,1)="7",MID(R446,3,1)="8",MID(R446,3,1)="9",MID(R446,3,1)="0")),VLOOKUP(R446,'証拠（WW特許）'!$B$2:$C$90,2,FALSE),"_"))</f>
        <v>_</v>
      </c>
      <c r="T446" s="707" t="str">
        <f>IF(OR(LEFT(R446)="特",LEFT(R446)="実"),VLOOKUP(R446,'証拠（JP特許）'!$B$2:$E$299,4,FALSE),"_")</f>
        <v>_</v>
      </c>
      <c r="U446" s="707"/>
      <c r="V446" s="706"/>
      <c r="W446" s="708" t="str">
        <f t="shared" si="33"/>
        <v/>
      </c>
      <c r="X446" s="709"/>
      <c r="Y446" s="709" t="str">
        <f t="shared" si="34"/>
        <v/>
      </c>
      <c r="Z446" s="91" t="str">
        <f ca="1">IF(OR(LEFT(R446)="特",LEFT(R446)="実",AND(OR(LEFT(R446,2)="US",LEFT(R446,2)="WO",LEFT(R446,2)="GB",LEFT(R446,2)="EP",LEFT(R446,2)="DE"),OR(MID(R446,3,1)="1",MID(R446,3,1)="2",MID(R446,3,1)="3",MID(R446,3,1)="4",MID(R446,3,1)="5",MID(R446,3,1)="6",MID(R446,3,1)="7",MID(R446,3,1)="8",MID(R446,3,1)="9",MID(R446,3,1)="0",))),IF(COUNTIF(INDIRECT("拒絶理由・拒絶査定・異議申立!"&amp;ADDRESS(MATCH(C446,拒絶理由・拒絶査定・異議申立!B$1:B$1000,0),3)&amp;":"&amp;ADDRESS(MATCH(C446,拒絶理由・拒絶査定・異議申立!B$1:B$1000,0),50)),R446)+COUNTIF(INDIRECT("拒絶理由・拒絶査定・異議申立!"&amp;ADDRESS(MATCH(C446,拒絶理由・拒絶査定・異議申立!B$1:B$1000,0),3)&amp;":"&amp;ADDRESS(MATCH(C446,拒絶理由・拒絶査定・異議申立!B$1:B$1000,0),50)),T446)&gt;0,"Yes","No"),"")</f>
        <v/>
      </c>
      <c r="AA446" s="92" t="str">
        <f ca="1">IF(OR(LEFT(R446)="特",LEFT(R446)="実",AND(OR(LEFT(R446,2)="US",LEFT(R446,2)="WO",LEFT(R446,2)="GB",LEFT(R446,2)="EP",LEFT(R446,2)="DE"),OR(MID(R446,3,1)="1",MID(R446,3,1)="2",MID(R446,3,1)="3",MID(R446,3,1)="4",MID(R446,3,1)="5",MID(R446,3,1)="6",MID(R446,3,1)="7",MID(R446,3,1)="8",MID(R446,3,1)="9",MID(R446,3,1)="0",))),IF(COUNTIF(INDIRECT("先行技術調査・登録査定!"&amp;ADDRESS(MATCH(C446,先行技術調査・登録査定!B$1:B$1000,0),3)&amp;":"&amp;ADDRESS(MATCH(C446,先行技術調査・登録査定!B$1:B$1000,0),49)),R446)+COUNTIF(INDIRECT("先行技術調査・登録査定!"&amp;ADDRESS(MATCH(C446,先行技術調査・登録査定!B$1:B$1000,0),3)&amp;":"&amp;ADDRESS(MATCH(C446,先行技術調査・登録査定!B$1:B$1000,0),49)),T446)&gt;0,"Yes","No"),"")</f>
        <v/>
      </c>
      <c r="AB446" s="169" t="str">
        <f t="shared" ca="1" si="30"/>
        <v/>
      </c>
      <c r="AC446" s="94" t="str">
        <f>IF(OR(LEFT(R446)="特",LEFT(R446)="実",AND(OR(LEFT(R446,2)="US",LEFT(R446,2)="WO",LEFT(R446,2)="GB",LEFT(R446,2)="EP",LEFT(R446,2)="DE"),OR(MID(R446,3,1)="1",MID(R446,3,1)="2",MID(R446,3,1)="3",MID(R446,3,1)="4",MID(R446,3,1)="5",MID(R446,3,1)="6",MID(R446,3,1)="7",MID(R446,3,1)="8",MID(R446,3,1)="9",MID(R446,3,1)="0",))),"",VLOOKUP($C446,非特許文献リスト!$A$2:$C$196,2,FALSE))</f>
        <v/>
      </c>
      <c r="AD446" s="95" t="str">
        <f>IF(OR(LEFT(R446)="特",LEFT(R446)="実",AND(OR(LEFT(R446,2)="US",LEFT(R446,2)="WO",LEFT(R446,2)="GB",LEFT(R446,2)="EP",LEFT(R446,2)="DE"),OR(MID(R446,3,1)="1",MID(R446,3,1)="2",MID(R446,3,1)="3",MID(R446,3,1)="4",MID(R446,3,1)="5",MID(R446,3,1)="6",MID(R446,3,1)="7",MID(R446,3,1)="8",MID(R446,3,1)="9",MID(R446,3,1)="0",))),"",VLOOKUP($C446,非特許文献リスト!$A$2:$C$196,3,FALSE))</f>
        <v/>
      </c>
      <c r="AE446" s="175" t="str">
        <f t="shared" si="32"/>
        <v/>
      </c>
      <c r="AF446" s="176" t="str">
        <f>IF(OR(LEFT(R446)="特",LEFT(R446)="実"),VLOOKUP(R446,'証拠（JP特許）'!$B$2:$AB$299,10,FALSE),IF(AND(OR(LEFT(R446,2)="US",LEFT(R446,2)="WO",LEFT(R446,2)="GB",LEFT(R446,2)="EP",LEFT(R446,2)="DE"),OR(MID(R446,3,1)="1",MID(R446,3,1)="2",MID(R446,3,1)="3",MID(R446,3,1)="4",MID(R446,3,1)="5",MID(R446,3,1)="6",MID(R446,3,1)="7",MID(R446,3,1)="8",MID(R446,3,1)="9",MID(R446,3,1)="0",)),VLOOKUP(R446,'証拠（WW特許）'!$B$2:$M$90,8,FALSE),""))</f>
        <v/>
      </c>
      <c r="AG446" s="176" t="str">
        <f>IF(OR(LEFT(R446)="特",LEFT(R446)="実"),VLOOKUP(R446,'証拠（JP特許）'!$B$2:$AB$299,26,FALSE),IF(AND(OR(LEFT(R446,2)="US",LEFT(R446,2)="WO",LEFT(R446,2)="GB",LEFT(R446,2)="EP",LEFT(R446,2)="DE"),OR(MID(R446,3,1)="1",MID(R446,3,1)="2",MID(R446,3,1)="3",MID(R446,3,1)="4",MID(R446,3,1)="5",MID(R446,3,1)="6",MID(R446,3,1)="7",MID(R446,3,1)="8",MID(R446,3,1)="9",MID(R446,3,1)="0",)),VLOOKUP(R446,'証拠（WW特許）'!$B$2:$M$90,12,FALSE),""))</f>
        <v/>
      </c>
      <c r="AH446" s="58" t="str">
        <f>IF(OR(LEFT(R446)="特",LEFT(R446)="実"),VLOOKUP(R446,'証拠（JP特許）'!$B$2:$X$299,20,FALSE),IF(AND(OR(LEFT(R446,2)="US",LEFT(R446,2)="WO",LEFT(R446,2)="GB",LEFT(R446,2)="EP",LEFT(R446,2)="DE"),OR(MID(R446,3,1)="1",MID(R446,3,1)="2",MID(R446,3,1)="3",MID(R446,3,1)="4",MID(R446,3,1)="5",MID(R446,3,1)="6",MID(R446,3,1)="7",MID(R446,3,1)="8",MID(R446,3,1)="9",MID(R446,3,1)="0",)),VLOOKUP(R446,'証拠（WW特許）'!$B$2:$U$90,20,FALSE),""))</f>
        <v/>
      </c>
      <c r="AI446" s="58" t="str">
        <f>IF(OR(LEFT(R446)="特",LEFT(R446)="実"),VLOOKUP(R446,'証拠（JP特許）'!$B$2:$X$299,21,FALSE),"")</f>
        <v/>
      </c>
      <c r="AJ446" s="58" t="str">
        <f>IF(OR(LEFT(R446)="特",LEFT(R446)="実"),VLOOKUP(R446,'証拠（JP特許）'!$B$2:$X$299,22,FALSE),"")</f>
        <v/>
      </c>
      <c r="AK446" s="59" t="str">
        <f>IF(OR(LEFT(R446)="特",LEFT(R446)="実"),VLOOKUP(R446,'証拠（JP特許）'!$B$2:$X$299,17,FALSE),IF(AND(OR(LEFT(R446,2)="US",LEFT(R446,2)="WO",LEFT(R446,2)="GB",LEFT(R446,2)="EP",LEFT(R446,2)="DE"),OR(MID(R446,3,1)="1",MID(R446,3,1)="2",MID(R446,3,1)="3",MID(R446,3,1)="4",MID(R446,3,1)="5",MID(R446,3,1)="6",MID(R446,3,1)="7",MID(R446,3,1)="8",MID(R446,3,1)="9",MID(R446,3,1)="0",)),VLOOKUP(R446,'証拠（WW特許）'!$B$2:$U$90,16,FALSE),""))</f>
        <v/>
      </c>
      <c r="AL446" s="58"/>
      <c r="AM446" s="58"/>
      <c r="AN446" s="58"/>
      <c r="AO446" s="58" t="str">
        <f ca="1">IF(OR(LEFT(R446)="特",LEFT(R446)="実",AND(OR(LEFT(R446,2)="US",LEFT(R446,2)="WO",LEFT(R446,2)="GB",LEFT(R446,2)="EP",LEFT(R446,2)="DE"),OR(MID(R446,3,1)="1",MID(R446,3,1)="2",MID(R446,3,1)="3",MID(R446,3,1)="4",MID(R446,3,1)="5",MID(R446,3,1)="6",MID(R446,3,1)="7",MID(R446,3,1)="8",MID(R446,3,1)="9",MID(R446,3,1)="0"))),IF(COUNTIF(INDIRECT("発明者引用!"&amp;ADDRESS(MATCH(C446,発明者引用!B$1:B$196,0),4)&amp;":"&amp;ADDRESS(MATCH(C446,発明者引用!B$1:B$196,0),17)),R446)+COUNTIF(INDIRECT("発明者引用!"&amp;ADDRESS(MATCH(C446,発明者引用!B$1:B$196,0),4)&amp;":"&amp;ADDRESS(MATCH(C446,発明者引用!B$1:B$196,0),17)),#REF!)+COUNTIF(INDIRECT("発明者引用!"&amp;ADDRESS(MATCH(C446,発明者引用!B$1:B$196,0),4)&amp;":"&amp;ADDRESS(MATCH(C446,発明者引用!B$1:B$196,0),17)),T446)&gt;0,"Yes","No"),"")</f>
        <v/>
      </c>
      <c r="AP446" s="58" t="str">
        <f ca="1">IF(OR(LEFT(R446)="特",LEFT(R446)="実",AND(OR(LEFT(R446,2)="US",LEFT(R446,2)="WO",LEFT(R446,2)="GB",LEFT(R446,2)="EP",LEFT(R446,2)="DE"),OR(MID(R446,3,1)="1",MID(R446,3,1)="2",MID(R446,3,1)="3",MID(R446,3,1)="4",MID(R446,3,1)="5",MID(R446,3,1)="6",MID(R446,3,1)="7",MID(R446,3,1)="8",MID(R446,3,1)="9",MID(R446,3,1)="0"))),IF(VLOOKUP(C446,ファミリ引用特許WO!$A$2:$B$241,2,FALSE)+VLOOKUP(C446,ファミリ引用文献WO!$A$2:$C$241,3,FALSE)=0,"ISR無し",IF(COUNTIF(INDIRECT("ファミリ引用特許WO!"&amp;ADDRESS(MATCH(C446,ファミリ引用特許WO!$A$2:$A$241,0),1)&amp;":"&amp;ADDRESS(MATCH(C446,ファミリ引用特許WO!$A$2:$A$241,0),19)),R446)+COUNTIF(INDIRECT("ファミリ引用特許WO!"&amp;ADDRESS(MATCH(C446,ファミリ引用特許WO!$A$2:$A$241,0),1)&amp;":"&amp;ADDRESS(MATCH(C446,ファミリ引用特許WO!$A$2:$A$241,0),19)),S446)+COUNTIF(INDIRECT("ファミリ引用特許WO!"&amp;ADDRESS(MATCH(C446,ファミリ引用特許WO!$A$2:$A$241,0),1)&amp;":"&amp;ADDRESS(MATCH(C446,ファミリ引用特許WO!$A$2:$A$241,0),19)),T446)+COUNTIF(INDIRECT("ファミリ引用特許WO!"&amp;ADDRESS(MATCH(C446,ファミリ引用特許WO!$A$2:$A$241,0),1)&amp;":"&amp;ADDRESS(MATCH(C446,ファミリ引用特許WO!$A$2:$A$241,0),19)),W446)+COUNTIF(INDIRECT("ファミリ引用特許WO!"&amp;ADDRESS(MATCH(C446,ファミリ引用特許WO!$A$2:$A$241,0),1)&amp;":"&amp;ADDRESS(MATCH(C446,ファミリ引用特許WO!$A$2:$A$241,0),19)),Y446)&gt;0,"Yes","No")),"")</f>
        <v/>
      </c>
      <c r="AQ446" s="55" t="str">
        <f ca="1">IF(OR(LEFT(R446)="特",LEFT(R446)="実",AND(OR(LEFT(R446,2)="US",LEFT(R446,2)="WO",LEFT(R446,2)="GB",LEFT(R446,2)="EP",LEFT(R446,2)="DE"),OR(MID(R446,3,1)="1",MID(R446,3,1)="2",MID(R446,3,1)="3",MID(R446,3,1)="4",MID(R446,3,1)="5",MID(R446,3,1)="6",MID(R446,3,1)="7",MID(R446,3,1)="8",MID(R446,3,1)="9",MID(R446,3,1)="0"))),IF(VLOOKUP(C446,'ファミリ引用特許表記修正（ex.A2→A）'!$A$2:$B$241,2,FALSE)=0,"family無し",IF(COUNTIF(INDIRECT("'ファミリ引用特許表記修正（ex.A2→A）'!"&amp;ADDRESS(MATCH(C446,'ファミリ引用特許表記修正（ex.A2→A）'!$A$2:$A$241,0),1)&amp;":"&amp;ADDRESS(MATCH(C446,'ファミリ引用特許表記修正（ex.A2→A）'!$A$2:$A$241,0),171)),R446)+COUNTIF(INDIRECT("'ファミリ引用特許表記修正（ex.A2→A）'!"&amp;ADDRESS(MATCH(C446,'ファミリ引用特許表記修正（ex.A2→A）'!$A$2:$A$241,0),1)&amp;":"&amp;ADDRESS(MATCH(C446,'ファミリ引用特許表記修正（ex.A2→A）'!$A$2:$A$241,0),171)),S446)+COUNTIF(INDIRECT("'ファミリ引用特許表記修正（ex.A2→A）'!"&amp;ADDRESS(MATCH(C446,'ファミリ引用特許表記修正（ex.A2→A）'!$A$2:$A$241,0),1)&amp;":"&amp;ADDRESS(MATCH(C446,'ファミリ引用特許表記修正（ex.A2→A）'!$A$2:$A$241,0),171)),T446)+COUNTIF(INDIRECT("'ファミリ引用特許表記修正（ex.A2→A）'!"&amp;ADDRESS(MATCH(C446,'ファミリ引用特許表記修正（ex.A2→A）'!$A$2:$A$241,0),1)&amp;":"&amp;ADDRESS(MATCH(C446,'ファミリ引用特許表記修正（ex.A2→A）'!$A$2:$A$241,0),171)),W446)+COUNTIF(INDIRECT("'ファミリ引用特許表記修正（ex.A2→A）'!"&amp;ADDRESS(MATCH(C446,'ファミリ引用特許表記修正（ex.A2→A）'!$A$2:$A$241,0),1)&amp;":"&amp;ADDRESS(MATCH(C446,'ファミリ引用特許表記修正（ex.A2→A）'!$A$2:$A$241,0),171)),Y446)&gt;0,"Yes","No")),"")</f>
        <v/>
      </c>
      <c r="AR446" s="193" t="str">
        <f>IF(OR(LEFT(R446)="特",LEFT(R446)="実",AND(OR(LEFT(R446,2)="US",LEFT(R446,2)="WO",LEFT(R446,2)="GB",LEFT(R446,2)="EP",LEFT(R446,2)="DE"),OR(MID(R446,3,1)="1",MID(R446,3,1)="2",MID(R446,3,1)="3",MID(R446,3,1)="4",MID(R446,3,1)="5",MID(R446,3,1)="6",MID(R446,3,1)="7",MID(R446,3,1)="8",MID(R446,3,1)="9",MID(R446,3,1)="0",))),"",VLOOKUP($C446,ファミリ発明者引用文献!A$3:B$235,2,FALSE))</f>
        <v>,,</v>
      </c>
      <c r="AS446" s="55" t="str">
        <f>VLOOKUP(C446,ファミリ引用文献WO!A$2:B$241,2,FALSE)</f>
        <v/>
      </c>
      <c r="AT446" s="58" t="str">
        <f>VLOOKUP(C446,ファミリ引用文献!A$3:B$242,2,FALSE)</f>
        <v>Patent Abstracts of Japan, Publication No. 56-82149 published Jul. 4, 1981./Goldrich, Robert N., Theory of 6-Axis CNC Generation of Spiral Bevel and Hypoid Gears AGMA Technical Paper, 89 FTM 9, 1989./Segal, M.G., Characteristics of the Components of Machine Tools With Numerical Program Control (NPC) for Machining Teeth on Conical and Hypoid Transmissions, Study of the Precision and Productivity of . . .  Mezhduzovskii Scientific Symposium, Saratov Polytechnical Institute, Saratov, Russia, 1995, pp. 19-23.//Copending patent application Ser. No. 10075,891 filed Feb. 14, 2002./Copending Patent Application Serial No. 10078,999 filed Feb. 19, 2002./Segal, M.G., Ways of Numerical Program Control Utilization In Machine Tools For Machining Round Teeth of Conical and Hypoid Transmissions Izvestiya vuzov., Mashinostroenie, No. 6, 1985, pp. 120-124./Sheiko, L.I. et al., Structure of the Coordinate Combinations of Tooth-Machining Machine Tools for Conical Gears, Mezhduzovskii Scientific Symposium, Study of the Precision and Productivity of Tooth Machining Tools and Tools, Saratov Polytechnical Institute, Saratov, Russia, 1995, pp. 60-65./0/0/0/0/0/0/0/0/0/0/0/0/0/0/0/0/0/0/0/0/0/0/0/0/0/0/0/0/0/0/0/0/0/0/0/0/0/0/0/0/0/0/0/0/0/0/0/0/0/0/0/0/0/0/0/0/0/0/0/0/0/0/0/0/0/0/0/0/0/0/0/0/0/0/0/0/0/0/0/0/0/0/0/0/0/0/0/0/0/0/0/0/0/0/0/0/0/0/0/0/0/0/0/0/0/0/0/0/0/0/0/0/0/0/0/0/0/0/0/0/0/0/0/0/0/0/0/0/0/0/0/0/0/0/0/0/0/0/0/0/0/0/0/0/0/0/0/0/0/0/0/0/0/0/0/0/0/0/0/0/0/0/0/0/0/0/0/0</v>
      </c>
      <c r="AU446" s="58" t="str">
        <f>VLOOKUP(C446,審判データ!AH$2:BT$379,39,FALSE)</f>
        <v>AT00357306T;AU2002244134B;BR00204143A;BR00204143B;CA02431015A;CA02431015C;CN01457279A;CN100343003C;DE60218983D;DE60218983T;EP1363757A;EP1363757B;IN2003000932DELW;特表2004-518545;特許04237493;MXPA03007324A;US2003040258;US6669415;US2002154961;US6712566;WO2002066193A</v>
      </c>
      <c r="AV446" s="62" t="str">
        <f ca="1">IF(INDIRECT("審判データ!"&amp;ADDRESS(MATCH(C446,審判データ!$AH$1:$AH$379,0),32))="早期審査の対象とする","早期審査","")</f>
        <v/>
      </c>
      <c r="AW446" s="665" t="str">
        <f t="shared" si="31"/>
        <v/>
      </c>
      <c r="AX446" s="666" t="str">
        <f>IF(LEFT(AE446,3)="日本特",IF(LEFT(C446)="特",VLOOKUP(C446,'本件、証拠文献テーマコード'!G$2:I$376,3,FALSE),VLOOKUP(C446,'本件、証拠文献テーマコード'!B$2:I$376,8,FALSE)),"")</f>
        <v/>
      </c>
      <c r="AY446" s="666" t="str">
        <f>IF(LEFT(AE446,3)="日本特",IF(OR(MID(R446,2,1)="開",MID(R446,2,1)="表",MID(R446,2,1)="登"),VLOOKUP(R446,'本件、証拠文献テーマコード'!C$2:I$379,7,FALSE),VLOOKUP(R446,'本件、証拠文献テーマコード'!G$2:I$379,3,FALSE)),"")</f>
        <v/>
      </c>
      <c r="AZ446" s="54">
        <f ca="1">INDIRECT("審判データ!"&amp;ADDRESS(MATCH(C446,審判データ!$AH$1:$AH$379,0),20))</f>
        <v>2010</v>
      </c>
    </row>
    <row r="447" spans="1:52" x14ac:dyDescent="0.15">
      <c r="A447" s="511" t="s">
        <v>23225</v>
      </c>
      <c r="B447" s="586" t="str">
        <f ca="1">IF(A447="",B446,INDIRECT("審判データ!"&amp;ADDRESS(MATCH(A447,審判データ!$HC$1:$HC$379,0),20))&amp;" / "&amp;INDIRECT("審判データ!"&amp;ADDRESS(MATCH(A447,審判データ!$HC$1:$HC$379,0),21)))</f>
        <v>2010 / 29-2</v>
      </c>
      <c r="C447" s="514">
        <v>3796482</v>
      </c>
      <c r="D447" s="511" t="s">
        <v>8974</v>
      </c>
      <c r="E447" s="163" t="str">
        <f ca="1">INDIRECT("審判データ!"&amp;ADDRESS(MATCH(C447,審判データ!$AH$1:$AH$379,0),55))</f>
        <v>ヴァレオシステムテルミクエス・ア・エス</v>
      </c>
      <c r="F447" s="43" t="str">
        <f ca="1">INDIRECT("審判データ!"&amp;ADDRESS(MATCH(C447,審判データ!$AH$1:$AH$379,0),56))</f>
        <v>ジャン　ドヴェルニュ</v>
      </c>
      <c r="G447" s="43" t="str">
        <f ca="1">INDIRECT("審判データ!"&amp;ADDRESS(MATCH(C447,審判データ!$AH$1:$AH$379,0),72))</f>
        <v>DE69301785D;DE69301785T;EP578582A;EP578582B;ES02086203T;FR02693409A;FR02693409B;特開平06-156049;特許03521351;特開2001-138725;特許03716287;特開2003-231410;特許03796482</v>
      </c>
      <c r="H447" s="43" t="str">
        <f ca="1">INDIRECT("審判データ!"&amp;ADDRESS(MATCH(C447,審判データ!$AH$1:$AH$379,0),41))</f>
        <v>B60H  1/00    102;B60H  1/32    613</v>
      </c>
      <c r="I447" s="43" t="str">
        <f ca="1">INDIRECT("審判データ!"&amp;ADDRESS(MATCH(C447,審判データ!$AH$1:$AH$379,0),49))</f>
        <v>B60H   1/00@AFI(JP);B60H   1/32@ALI(JP)</v>
      </c>
      <c r="J447" s="43" t="str">
        <f ca="1">INDIRECT("審判データ!"&amp;ADDRESS(MATCH(C447,審判データ!$AH$1:$AH$379,0),51))</f>
        <v>B60H  1/00    102 Z;B60H  1/32    613 D;B60H  1/00    102 A;B60H  1/00    102 P</v>
      </c>
      <c r="K447" s="43" t="str">
        <f ca="1">INDIRECT("審判データ!"&amp;ADDRESS(MATCH(C447,審判データ!$AH$1:$AH$379,0),53))</f>
        <v>3L211 BA26;3L211 BA53;3L211 BA55;3L211 DA05;3L211 DA09;3L211 DA96;3L211 CA05</v>
      </c>
      <c r="L447" s="711"/>
      <c r="M447" s="707"/>
      <c r="N447" s="712"/>
      <c r="O447" s="713"/>
      <c r="P447" s="714"/>
      <c r="Q447" s="706"/>
      <c r="R447" s="707"/>
      <c r="S447" s="706" t="str">
        <f>IF(OR(LEFT(R447)="特",LEFT(R447)="実"),VLOOKUP(R447,'証拠（JP特許）'!$B$2:$D$299,2,FALSE),IF(AND(OR(LEFT(R447,2)="US",LEFT(R447,2)="WO",LEFT(R447,2)="GB",LEFT(R447,2)="EP",LEFT(R447,2)="DE"),OR(MID(R447,3,1)="1",MID(R447,3,1)="2",MID(R447,3,1)="3",MID(R447,3,1)="4",MID(R447,3,1)="5",MID(R447,3,1)="6",MID(R447,3,1)="7",MID(R447,3,1)="8",MID(R447,3,1)="9",MID(R447,3,1)="0")),VLOOKUP(R447,'証拠（WW特許）'!$B$2:$C$90,2,FALSE),"_"))</f>
        <v>_</v>
      </c>
      <c r="T447" s="707" t="str">
        <f>IF(OR(LEFT(R447)="特",LEFT(R447)="実"),VLOOKUP(R447,'証拠（JP特許）'!$B$2:$E$299,4,FALSE),"_")</f>
        <v>_</v>
      </c>
      <c r="U447" s="707"/>
      <c r="V447" s="706"/>
      <c r="W447" s="708" t="str">
        <f t="shared" si="33"/>
        <v/>
      </c>
      <c r="X447" s="709"/>
      <c r="Y447" s="709" t="str">
        <f t="shared" si="34"/>
        <v/>
      </c>
      <c r="Z447" s="91" t="str">
        <f ca="1">IF(OR(LEFT(R447)="特",LEFT(R447)="実",AND(OR(LEFT(R447,2)="US",LEFT(R447,2)="WO",LEFT(R447,2)="GB",LEFT(R447,2)="EP",LEFT(R447,2)="DE"),OR(MID(R447,3,1)="1",MID(R447,3,1)="2",MID(R447,3,1)="3",MID(R447,3,1)="4",MID(R447,3,1)="5",MID(R447,3,1)="6",MID(R447,3,1)="7",MID(R447,3,1)="8",MID(R447,3,1)="9",MID(R447,3,1)="0",))),IF(COUNTIF(INDIRECT("拒絶理由・拒絶査定・異議申立!"&amp;ADDRESS(MATCH(C447,拒絶理由・拒絶査定・異議申立!B$1:B$1000,0),3)&amp;":"&amp;ADDRESS(MATCH(C447,拒絶理由・拒絶査定・異議申立!B$1:B$1000,0),50)),R447)+COUNTIF(INDIRECT("拒絶理由・拒絶査定・異議申立!"&amp;ADDRESS(MATCH(C447,拒絶理由・拒絶査定・異議申立!B$1:B$1000,0),3)&amp;":"&amp;ADDRESS(MATCH(C447,拒絶理由・拒絶査定・異議申立!B$1:B$1000,0),50)),T447)&gt;0,"Yes","No"),"")</f>
        <v/>
      </c>
      <c r="AA447" s="92" t="str">
        <f ca="1">IF(OR(LEFT(R447)="特",LEFT(R447)="実",AND(OR(LEFT(R447,2)="US",LEFT(R447,2)="WO",LEFT(R447,2)="GB",LEFT(R447,2)="EP",LEFT(R447,2)="DE"),OR(MID(R447,3,1)="1",MID(R447,3,1)="2",MID(R447,3,1)="3",MID(R447,3,1)="4",MID(R447,3,1)="5",MID(R447,3,1)="6",MID(R447,3,1)="7",MID(R447,3,1)="8",MID(R447,3,1)="9",MID(R447,3,1)="0",))),IF(COUNTIF(INDIRECT("先行技術調査・登録査定!"&amp;ADDRESS(MATCH(C447,先行技術調査・登録査定!B$1:B$1000,0),3)&amp;":"&amp;ADDRESS(MATCH(C447,先行技術調査・登録査定!B$1:B$1000,0),49)),R447)+COUNTIF(INDIRECT("先行技術調査・登録査定!"&amp;ADDRESS(MATCH(C447,先行技術調査・登録査定!B$1:B$1000,0),3)&amp;":"&amp;ADDRESS(MATCH(C447,先行技術調査・登録査定!B$1:B$1000,0),49)),T447)&gt;0,"Yes","No"),"")</f>
        <v/>
      </c>
      <c r="AB447" s="169" t="str">
        <f t="shared" ca="1" si="30"/>
        <v/>
      </c>
      <c r="AC447" s="94" t="str">
        <f>IF(OR(LEFT(R447)="特",LEFT(R447)="実",AND(OR(LEFT(R447,2)="US",LEFT(R447,2)="WO",LEFT(R447,2)="GB",LEFT(R447,2)="EP",LEFT(R447,2)="DE"),OR(MID(R447,3,1)="1",MID(R447,3,1)="2",MID(R447,3,1)="3",MID(R447,3,1)="4",MID(R447,3,1)="5",MID(R447,3,1)="6",MID(R447,3,1)="7",MID(R447,3,1)="8",MID(R447,3,1)="9",MID(R447,3,1)="0",))),"",VLOOKUP($C447,非特許文献リスト!$A$2:$C$196,2,FALSE))</f>
        <v/>
      </c>
      <c r="AD447" s="95" t="str">
        <f>IF(OR(LEFT(R447)="特",LEFT(R447)="実",AND(OR(LEFT(R447,2)="US",LEFT(R447,2)="WO",LEFT(R447,2)="GB",LEFT(R447,2)="EP",LEFT(R447,2)="DE"),OR(MID(R447,3,1)="1",MID(R447,3,1)="2",MID(R447,3,1)="3",MID(R447,3,1)="4",MID(R447,3,1)="5",MID(R447,3,1)="6",MID(R447,3,1)="7",MID(R447,3,1)="8",MID(R447,3,1)="9",MID(R447,3,1)="0",))),"",VLOOKUP($C447,非特許文献リスト!$A$2:$C$196,3,FALSE))</f>
        <v/>
      </c>
      <c r="AE447" s="175" t="str">
        <f t="shared" si="32"/>
        <v/>
      </c>
      <c r="AF447" s="176" t="str">
        <f>IF(OR(LEFT(R447)="特",LEFT(R447)="実"),VLOOKUP(R447,'証拠（JP特許）'!$B$2:$AB$299,10,FALSE),IF(AND(OR(LEFT(R447,2)="US",LEFT(R447,2)="WO",LEFT(R447,2)="GB",LEFT(R447,2)="EP",LEFT(R447,2)="DE"),OR(MID(R447,3,1)="1",MID(R447,3,1)="2",MID(R447,3,1)="3",MID(R447,3,1)="4",MID(R447,3,1)="5",MID(R447,3,1)="6",MID(R447,3,1)="7",MID(R447,3,1)="8",MID(R447,3,1)="9",MID(R447,3,1)="0",)),VLOOKUP(R447,'証拠（WW特許）'!$B$2:$M$90,8,FALSE),""))</f>
        <v/>
      </c>
      <c r="AG447" s="176" t="str">
        <f>IF(OR(LEFT(R447)="特",LEFT(R447)="実"),VLOOKUP(R447,'証拠（JP特許）'!$B$2:$AB$299,26,FALSE),IF(AND(OR(LEFT(R447,2)="US",LEFT(R447,2)="WO",LEFT(R447,2)="GB",LEFT(R447,2)="EP",LEFT(R447,2)="DE"),OR(MID(R447,3,1)="1",MID(R447,3,1)="2",MID(R447,3,1)="3",MID(R447,3,1)="4",MID(R447,3,1)="5",MID(R447,3,1)="6",MID(R447,3,1)="7",MID(R447,3,1)="8",MID(R447,3,1)="9",MID(R447,3,1)="0",)),VLOOKUP(R447,'証拠（WW特許）'!$B$2:$M$90,12,FALSE),""))</f>
        <v/>
      </c>
      <c r="AH447" s="58" t="str">
        <f>IF(OR(LEFT(R447)="特",LEFT(R447)="実"),VLOOKUP(R447,'証拠（JP特許）'!$B$2:$X$299,20,FALSE),IF(AND(OR(LEFT(R447,2)="US",LEFT(R447,2)="WO",LEFT(R447,2)="GB",LEFT(R447,2)="EP",LEFT(R447,2)="DE"),OR(MID(R447,3,1)="1",MID(R447,3,1)="2",MID(R447,3,1)="3",MID(R447,3,1)="4",MID(R447,3,1)="5",MID(R447,3,1)="6",MID(R447,3,1)="7",MID(R447,3,1)="8",MID(R447,3,1)="9",MID(R447,3,1)="0",)),VLOOKUP(R447,'証拠（WW特許）'!$B$2:$U$90,20,FALSE),""))</f>
        <v/>
      </c>
      <c r="AI447" s="58" t="str">
        <f>IF(OR(LEFT(R447)="特",LEFT(R447)="実"),VLOOKUP(R447,'証拠（JP特許）'!$B$2:$X$299,21,FALSE),"")</f>
        <v/>
      </c>
      <c r="AJ447" s="58" t="str">
        <f>IF(OR(LEFT(R447)="特",LEFT(R447)="実"),VLOOKUP(R447,'証拠（JP特許）'!$B$2:$X$299,22,FALSE),"")</f>
        <v/>
      </c>
      <c r="AK447" s="59" t="str">
        <f>IF(OR(LEFT(R447)="特",LEFT(R447)="実"),VLOOKUP(R447,'証拠（JP特許）'!$B$2:$X$299,17,FALSE),IF(AND(OR(LEFT(R447,2)="US",LEFT(R447,2)="WO",LEFT(R447,2)="GB",LEFT(R447,2)="EP",LEFT(R447,2)="DE"),OR(MID(R447,3,1)="1",MID(R447,3,1)="2",MID(R447,3,1)="3",MID(R447,3,1)="4",MID(R447,3,1)="5",MID(R447,3,1)="6",MID(R447,3,1)="7",MID(R447,3,1)="8",MID(R447,3,1)="9",MID(R447,3,1)="0",)),VLOOKUP(R447,'証拠（WW特許）'!$B$2:$U$90,16,FALSE),""))</f>
        <v/>
      </c>
      <c r="AL447" s="58"/>
      <c r="AM447" s="58"/>
      <c r="AN447" s="58"/>
      <c r="AO447" s="58" t="str">
        <f ca="1">IF(OR(LEFT(R447)="特",LEFT(R447)="実",AND(OR(LEFT(R447,2)="US",LEFT(R447,2)="WO",LEFT(R447,2)="GB",LEFT(R447,2)="EP",LEFT(R447,2)="DE"),OR(MID(R447,3,1)="1",MID(R447,3,1)="2",MID(R447,3,1)="3",MID(R447,3,1)="4",MID(R447,3,1)="5",MID(R447,3,1)="6",MID(R447,3,1)="7",MID(R447,3,1)="8",MID(R447,3,1)="9",MID(R447,3,1)="0"))),IF(COUNTIF(INDIRECT("発明者引用!"&amp;ADDRESS(MATCH(C447,発明者引用!B$1:B$196,0),4)&amp;":"&amp;ADDRESS(MATCH(C447,発明者引用!B$1:B$196,0),17)),R447)+COUNTIF(INDIRECT("発明者引用!"&amp;ADDRESS(MATCH(C447,発明者引用!B$1:B$196,0),4)&amp;":"&amp;ADDRESS(MATCH(C447,発明者引用!B$1:B$196,0),17)),#REF!)+COUNTIF(INDIRECT("発明者引用!"&amp;ADDRESS(MATCH(C447,発明者引用!B$1:B$196,0),4)&amp;":"&amp;ADDRESS(MATCH(C447,発明者引用!B$1:B$196,0),17)),T447)&gt;0,"Yes","No"),"")</f>
        <v/>
      </c>
      <c r="AP447" s="58" t="str">
        <f ca="1">IF(OR(LEFT(R447)="特",LEFT(R447)="実",AND(OR(LEFT(R447,2)="US",LEFT(R447,2)="WO",LEFT(R447,2)="GB",LEFT(R447,2)="EP",LEFT(R447,2)="DE"),OR(MID(R447,3,1)="1",MID(R447,3,1)="2",MID(R447,3,1)="3",MID(R447,3,1)="4",MID(R447,3,1)="5",MID(R447,3,1)="6",MID(R447,3,1)="7",MID(R447,3,1)="8",MID(R447,3,1)="9",MID(R447,3,1)="0"))),IF(VLOOKUP(C447,ファミリ引用特許WO!$A$2:$B$241,2,FALSE)+VLOOKUP(C447,ファミリ引用文献WO!$A$2:$C$241,3,FALSE)=0,"ISR無し",IF(COUNTIF(INDIRECT("ファミリ引用特許WO!"&amp;ADDRESS(MATCH(C447,ファミリ引用特許WO!$A$2:$A$241,0),1)&amp;":"&amp;ADDRESS(MATCH(C447,ファミリ引用特許WO!$A$2:$A$241,0),19)),R447)+COUNTIF(INDIRECT("ファミリ引用特許WO!"&amp;ADDRESS(MATCH(C447,ファミリ引用特許WO!$A$2:$A$241,0),1)&amp;":"&amp;ADDRESS(MATCH(C447,ファミリ引用特許WO!$A$2:$A$241,0),19)),S447)+COUNTIF(INDIRECT("ファミリ引用特許WO!"&amp;ADDRESS(MATCH(C447,ファミリ引用特許WO!$A$2:$A$241,0),1)&amp;":"&amp;ADDRESS(MATCH(C447,ファミリ引用特許WO!$A$2:$A$241,0),19)),T447)+COUNTIF(INDIRECT("ファミリ引用特許WO!"&amp;ADDRESS(MATCH(C447,ファミリ引用特許WO!$A$2:$A$241,0),1)&amp;":"&amp;ADDRESS(MATCH(C447,ファミリ引用特許WO!$A$2:$A$241,0),19)),W447)+COUNTIF(INDIRECT("ファミリ引用特許WO!"&amp;ADDRESS(MATCH(C447,ファミリ引用特許WO!$A$2:$A$241,0),1)&amp;":"&amp;ADDRESS(MATCH(C447,ファミリ引用特許WO!$A$2:$A$241,0),19)),Y447)&gt;0,"Yes","No")),"")</f>
        <v/>
      </c>
      <c r="AQ447" s="55" t="str">
        <f ca="1">IF(OR(LEFT(R447)="特",LEFT(R447)="実",AND(OR(LEFT(R447,2)="US",LEFT(R447,2)="WO",LEFT(R447,2)="GB",LEFT(R447,2)="EP",LEFT(R447,2)="DE"),OR(MID(R447,3,1)="1",MID(R447,3,1)="2",MID(R447,3,1)="3",MID(R447,3,1)="4",MID(R447,3,1)="5",MID(R447,3,1)="6",MID(R447,3,1)="7",MID(R447,3,1)="8",MID(R447,3,1)="9",MID(R447,3,1)="0"))),IF(VLOOKUP(C447,'ファミリ引用特許表記修正（ex.A2→A）'!$A$2:$B$241,2,FALSE)=0,"family無し",IF(COUNTIF(INDIRECT("'ファミリ引用特許表記修正（ex.A2→A）'!"&amp;ADDRESS(MATCH(C447,'ファミリ引用特許表記修正（ex.A2→A）'!$A$2:$A$241,0),1)&amp;":"&amp;ADDRESS(MATCH(C447,'ファミリ引用特許表記修正（ex.A2→A）'!$A$2:$A$241,0),171)),R447)+COUNTIF(INDIRECT("'ファミリ引用特許表記修正（ex.A2→A）'!"&amp;ADDRESS(MATCH(C447,'ファミリ引用特許表記修正（ex.A2→A）'!$A$2:$A$241,0),1)&amp;":"&amp;ADDRESS(MATCH(C447,'ファミリ引用特許表記修正（ex.A2→A）'!$A$2:$A$241,0),171)),S447)+COUNTIF(INDIRECT("'ファミリ引用特許表記修正（ex.A2→A）'!"&amp;ADDRESS(MATCH(C447,'ファミリ引用特許表記修正（ex.A2→A）'!$A$2:$A$241,0),1)&amp;":"&amp;ADDRESS(MATCH(C447,'ファミリ引用特許表記修正（ex.A2→A）'!$A$2:$A$241,0),171)),T447)+COUNTIF(INDIRECT("'ファミリ引用特許表記修正（ex.A2→A）'!"&amp;ADDRESS(MATCH(C447,'ファミリ引用特許表記修正（ex.A2→A）'!$A$2:$A$241,0),1)&amp;":"&amp;ADDRESS(MATCH(C447,'ファミリ引用特許表記修正（ex.A2→A）'!$A$2:$A$241,0),171)),W447)+COUNTIF(INDIRECT("'ファミリ引用特許表記修正（ex.A2→A）'!"&amp;ADDRESS(MATCH(C447,'ファミリ引用特許表記修正（ex.A2→A）'!$A$2:$A$241,0),1)&amp;":"&amp;ADDRESS(MATCH(C447,'ファミリ引用特許表記修正（ex.A2→A）'!$A$2:$A$241,0),171)),Y447)&gt;0,"Yes","No")),"")</f>
        <v/>
      </c>
      <c r="AR447" s="193" t="str">
        <f>IF(OR(LEFT(R447)="特",LEFT(R447)="実",AND(OR(LEFT(R447,2)="US",LEFT(R447,2)="WO",LEFT(R447,2)="GB",LEFT(R447,2)="EP",LEFT(R447,2)="DE"),OR(MID(R447,3,1)="1",MID(R447,3,1)="2",MID(R447,3,1)="3",MID(R447,3,1)="4",MID(R447,3,1)="5",MID(R447,3,1)="6",MID(R447,3,1)="7",MID(R447,3,1)="8",MID(R447,3,1)="9",MID(R447,3,1)="0",))),"",VLOOKUP($C447,ファミリ発明者引用文献!A$3:B$235,2,FALSE))</f>
        <v>,,</v>
      </c>
      <c r="AS447" s="55" t="str">
        <f>VLOOKUP(C447,ファミリ引用文献WO!A$2:B$241,2,FALSE)</f>
        <v/>
      </c>
      <c r="AT447" s="58" t="str">
        <f>VLOOKUP(C447,ファミリ引用文献!A$3:B$242,2,FALSE)</f>
        <v>PATENT ABSTRACTS OF JAPAN vol. 4, no. 147 (M-36)(629) 16101980 &amp; JP-A-55 099 408 (MITSUBISHI JIDOSHA KOGYO K.K.) 29071980/PATENT ABSTRACTS OF JAPAN vol. 4, no. 147 (M-36)(629) 16 Octobre 1980 0x26 JP-A-55 099 408 ( MITSUBISHI JIDOSHA KOGYO K.K. ) 29 Juillet 1980/PATENT ABSTRACTS OF JAPAN vol. 10, no. 353 (M-539)(2409) 28 Novembre 1986 0x26 JP-A-61 150 815 ( NIPPON DENSO ) 9 Juillet 1986/PATENT ABSTRACTS OF JAPAN vol. 10, no. 353 (M-539)(2409) 28 Novembre 1986 &amp; JP-A-61 150 815 ( NIPPON DENSO ) 9 Juillet 1986/PATENT ABSTRACTS OF JAPAN vol. 4, no. 147 (M-36)(629) 16 Octobre 1980 &amp; JP-A-55 099 408 ( MITSUBISHI JIDOSHA KOGYO K.K. ) 29 Juillet 1980/PATENT ABSTRACTS OF JAPAN vol. 10, no. 353 (M-539)(2409) 28111986 &amp; JP-A-61 150 815 (NIPPON DENSO) 09071986/0/0/0/0/0/0/0/0/0/0/0/0/0/0/0/0/0/0/0/0/0/0/0/0/0/0/0/0/0/0/0/0/0/0/0/0/0/0/0/0/0/0/0/0/0/0/0/0/0/0/0/0/0/0/0/0/0/0/0/0/0/0/0/0/0/0/0/0/0/0/0/0/0/0/0/0/0/0/0/0/0/0/0/0/0/0/0/0/0/0/0/0/0/0/0/0/0/0/0/0/0/0/0/0/0/0/0/0/0/0/0/0/0/0/0/0/0/0/0/0/0/0/0/0/0/0/0/0/0/0/0/0/0/0/0/0/0/0/0/0/0/0/0/0/0/0/0/0/0/0/0/0/0/0/0/0/0/0/0/0/0/0/0/0/0/0/0/0/0/0</v>
      </c>
      <c r="AU447" s="58" t="str">
        <f>VLOOKUP(C447,審判データ!AH$2:BT$379,39,FALSE)</f>
        <v>DE69301785D;DE69301785T;EP578582A;EP578582B;ES02086203T;FR02693409A;FR02693409B;特開平06-156049;特許03521351;特開2001-138725;特許03716287;特開2003-231410;特許03796482</v>
      </c>
      <c r="AV447" s="62" t="str">
        <f ca="1">IF(INDIRECT("審判データ!"&amp;ADDRESS(MATCH(C447,審判データ!$AH$1:$AH$379,0),32))="早期審査の対象とする","早期審査","")</f>
        <v/>
      </c>
      <c r="AW447" s="665" t="str">
        <f t="shared" si="31"/>
        <v/>
      </c>
      <c r="AX447" s="666" t="str">
        <f>IF(LEFT(AE447,3)="日本特",IF(LEFT(C447)="特",VLOOKUP(C447,'本件、証拠文献テーマコード'!G$2:I$376,3,FALSE),VLOOKUP(C447,'本件、証拠文献テーマコード'!B$2:I$376,8,FALSE)),"")</f>
        <v/>
      </c>
      <c r="AY447" s="666" t="str">
        <f>IF(LEFT(AE447,3)="日本特",IF(OR(MID(R447,2,1)="開",MID(R447,2,1)="表",MID(R447,2,1)="登"),VLOOKUP(R447,'本件、証拠文献テーマコード'!C$2:I$379,7,FALSE),VLOOKUP(R447,'本件、証拠文献テーマコード'!G$2:I$379,3,FALSE)),"")</f>
        <v/>
      </c>
      <c r="AZ447" s="54">
        <f ca="1">INDIRECT("審判データ!"&amp;ADDRESS(MATCH(C447,審判データ!$AH$1:$AH$379,0),20))</f>
        <v>2010</v>
      </c>
    </row>
    <row r="448" spans="1:52" x14ac:dyDescent="0.15">
      <c r="A448" s="511" t="s">
        <v>23226</v>
      </c>
      <c r="B448" s="586" t="str">
        <f ca="1">IF(A448="",B447,INDIRECT("審判データ!"&amp;ADDRESS(MATCH(A448,審判データ!$HC$1:$HC$379,0),20))&amp;" / "&amp;INDIRECT("審判データ!"&amp;ADDRESS(MATCH(A448,審判データ!$HC$1:$HC$379,0),21)))</f>
        <v>2010 / 29-2</v>
      </c>
      <c r="C448" s="514">
        <v>4044466</v>
      </c>
      <c r="D448" s="511" t="s">
        <v>13755</v>
      </c>
      <c r="E448" s="163" t="str">
        <f ca="1">INDIRECT("審判データ!"&amp;ADDRESS(MATCH(C448,審判データ!$AH$1:$AH$379,0),55))</f>
        <v>トステム株式会社</v>
      </c>
      <c r="F448" s="43" t="str">
        <f ca="1">INDIRECT("審判データ!"&amp;ADDRESS(MATCH(C448,審判データ!$AH$1:$AH$379,0),56))</f>
        <v>松本　耕一;堀　博詞</v>
      </c>
      <c r="G448" s="43" t="str">
        <f ca="1">INDIRECT("審判データ!"&amp;ADDRESS(MATCH(C448,審判データ!$AH$1:$AH$379,0),72))</f>
        <v xml:space="preserve"> </v>
      </c>
      <c r="H448" s="43" t="str">
        <f ca="1">INDIRECT("審判データ!"&amp;ADDRESS(MATCH(C448,審判データ!$AH$1:$AH$379,0),41))</f>
        <v>E04B  2/96</v>
      </c>
      <c r="I448" s="43" t="str">
        <f ca="1">INDIRECT("審判データ!"&amp;ADDRESS(MATCH(C448,審判データ!$AH$1:$AH$379,0),49))</f>
        <v>E04B   2/96@AFI(JP)</v>
      </c>
      <c r="J448" s="43" t="str">
        <f ca="1">INDIRECT("審判データ!"&amp;ADDRESS(MATCH(C448,審判データ!$AH$1:$AH$379,0),51))</f>
        <v>E04B  2/96</v>
      </c>
      <c r="K448" s="43" t="str">
        <f ca="1">INDIRECT("審判データ!"&amp;ADDRESS(MATCH(C448,審判データ!$AH$1:$AH$379,0),53))</f>
        <v>2E002 PA01;2E002 UA01;2E002 UA02;2E002 UA03;2E002 UB04;2E002 VA00;2E002 WA17;2E002 XA14</v>
      </c>
      <c r="L448" s="711"/>
      <c r="M448" s="707"/>
      <c r="N448" s="712"/>
      <c r="O448" s="713"/>
      <c r="P448" s="714"/>
      <c r="Q448" s="706"/>
      <c r="R448" s="707"/>
      <c r="S448" s="706" t="str">
        <f>IF(OR(LEFT(R448)="特",LEFT(R448)="実"),VLOOKUP(R448,'証拠（JP特許）'!$B$2:$D$299,2,FALSE),IF(AND(OR(LEFT(R448,2)="US",LEFT(R448,2)="WO",LEFT(R448,2)="GB",LEFT(R448,2)="EP",LEFT(R448,2)="DE"),OR(MID(R448,3,1)="1",MID(R448,3,1)="2",MID(R448,3,1)="3",MID(R448,3,1)="4",MID(R448,3,1)="5",MID(R448,3,1)="6",MID(R448,3,1)="7",MID(R448,3,1)="8",MID(R448,3,1)="9",MID(R448,3,1)="0")),VLOOKUP(R448,'証拠（WW特許）'!$B$2:$C$90,2,FALSE),"_"))</f>
        <v>_</v>
      </c>
      <c r="T448" s="707" t="str">
        <f>IF(OR(LEFT(R448)="特",LEFT(R448)="実"),VLOOKUP(R448,'証拠（JP特許）'!$B$2:$E$299,4,FALSE),"_")</f>
        <v>_</v>
      </c>
      <c r="U448" s="707"/>
      <c r="V448" s="706"/>
      <c r="W448" s="708" t="str">
        <f t="shared" si="33"/>
        <v/>
      </c>
      <c r="X448" s="709"/>
      <c r="Y448" s="709" t="str">
        <f t="shared" si="34"/>
        <v/>
      </c>
      <c r="Z448" s="91" t="str">
        <f ca="1">IF(OR(LEFT(R448)="特",LEFT(R448)="実",AND(OR(LEFT(R448,2)="US",LEFT(R448,2)="WO",LEFT(R448,2)="GB",LEFT(R448,2)="EP",LEFT(R448,2)="DE"),OR(MID(R448,3,1)="1",MID(R448,3,1)="2",MID(R448,3,1)="3",MID(R448,3,1)="4",MID(R448,3,1)="5",MID(R448,3,1)="6",MID(R448,3,1)="7",MID(R448,3,1)="8",MID(R448,3,1)="9",MID(R448,3,1)="0",))),IF(COUNTIF(INDIRECT("拒絶理由・拒絶査定・異議申立!"&amp;ADDRESS(MATCH(C448,拒絶理由・拒絶査定・異議申立!B$1:B$1000,0),3)&amp;":"&amp;ADDRESS(MATCH(C448,拒絶理由・拒絶査定・異議申立!B$1:B$1000,0),50)),R448)+COUNTIF(INDIRECT("拒絶理由・拒絶査定・異議申立!"&amp;ADDRESS(MATCH(C448,拒絶理由・拒絶査定・異議申立!B$1:B$1000,0),3)&amp;":"&amp;ADDRESS(MATCH(C448,拒絶理由・拒絶査定・異議申立!B$1:B$1000,0),50)),T448)&gt;0,"Yes","No"),"")</f>
        <v/>
      </c>
      <c r="AA448" s="92" t="str">
        <f ca="1">IF(OR(LEFT(R448)="特",LEFT(R448)="実",AND(OR(LEFT(R448,2)="US",LEFT(R448,2)="WO",LEFT(R448,2)="GB",LEFT(R448,2)="EP",LEFT(R448,2)="DE"),OR(MID(R448,3,1)="1",MID(R448,3,1)="2",MID(R448,3,1)="3",MID(R448,3,1)="4",MID(R448,3,1)="5",MID(R448,3,1)="6",MID(R448,3,1)="7",MID(R448,3,1)="8",MID(R448,3,1)="9",MID(R448,3,1)="0",))),IF(COUNTIF(INDIRECT("先行技術調査・登録査定!"&amp;ADDRESS(MATCH(C448,先行技術調査・登録査定!B$1:B$1000,0),3)&amp;":"&amp;ADDRESS(MATCH(C448,先行技術調査・登録査定!B$1:B$1000,0),49)),R448)+COUNTIF(INDIRECT("先行技術調査・登録査定!"&amp;ADDRESS(MATCH(C448,先行技術調査・登録査定!B$1:B$1000,0),3)&amp;":"&amp;ADDRESS(MATCH(C448,先行技術調査・登録査定!B$1:B$1000,0),49)),T448)&gt;0,"Yes","No"),"")</f>
        <v/>
      </c>
      <c r="AB448" s="169" t="str">
        <f t="shared" ca="1" si="30"/>
        <v/>
      </c>
      <c r="AC448" s="94" t="str">
        <f>IF(OR(LEFT(R448)="特",LEFT(R448)="実",AND(OR(LEFT(R448,2)="US",LEFT(R448,2)="WO",LEFT(R448,2)="GB",LEFT(R448,2)="EP",LEFT(R448,2)="DE"),OR(MID(R448,3,1)="1",MID(R448,3,1)="2",MID(R448,3,1)="3",MID(R448,3,1)="4",MID(R448,3,1)="5",MID(R448,3,1)="6",MID(R448,3,1)="7",MID(R448,3,1)="8",MID(R448,3,1)="9",MID(R448,3,1)="0",))),"",VLOOKUP($C448,非特許文献リスト!$A$2:$C$196,2,FALSE))</f>
        <v/>
      </c>
      <c r="AD448" s="95" t="str">
        <f>IF(OR(LEFT(R448)="特",LEFT(R448)="実",AND(OR(LEFT(R448,2)="US",LEFT(R448,2)="WO",LEFT(R448,2)="GB",LEFT(R448,2)="EP",LEFT(R448,2)="DE"),OR(MID(R448,3,1)="1",MID(R448,3,1)="2",MID(R448,3,1)="3",MID(R448,3,1)="4",MID(R448,3,1)="5",MID(R448,3,1)="6",MID(R448,3,1)="7",MID(R448,3,1)="8",MID(R448,3,1)="9",MID(R448,3,1)="0",))),"",VLOOKUP($C448,非特許文献リスト!$A$2:$C$196,3,FALSE))</f>
        <v/>
      </c>
      <c r="AE448" s="175" t="str">
        <f t="shared" si="32"/>
        <v/>
      </c>
      <c r="AF448" s="176" t="str">
        <f>IF(OR(LEFT(R448)="特",LEFT(R448)="実"),VLOOKUP(R448,'証拠（JP特許）'!$B$2:$AB$299,10,FALSE),IF(AND(OR(LEFT(R448,2)="US",LEFT(R448,2)="WO",LEFT(R448,2)="GB",LEFT(R448,2)="EP",LEFT(R448,2)="DE"),OR(MID(R448,3,1)="1",MID(R448,3,1)="2",MID(R448,3,1)="3",MID(R448,3,1)="4",MID(R448,3,1)="5",MID(R448,3,1)="6",MID(R448,3,1)="7",MID(R448,3,1)="8",MID(R448,3,1)="9",MID(R448,3,1)="0",)),VLOOKUP(R448,'証拠（WW特許）'!$B$2:$M$90,8,FALSE),""))</f>
        <v/>
      </c>
      <c r="AG448" s="176" t="str">
        <f>IF(OR(LEFT(R448)="特",LEFT(R448)="実"),VLOOKUP(R448,'証拠（JP特許）'!$B$2:$AB$299,26,FALSE),IF(AND(OR(LEFT(R448,2)="US",LEFT(R448,2)="WO",LEFT(R448,2)="GB",LEFT(R448,2)="EP",LEFT(R448,2)="DE"),OR(MID(R448,3,1)="1",MID(R448,3,1)="2",MID(R448,3,1)="3",MID(R448,3,1)="4",MID(R448,3,1)="5",MID(R448,3,1)="6",MID(R448,3,1)="7",MID(R448,3,1)="8",MID(R448,3,1)="9",MID(R448,3,1)="0",)),VLOOKUP(R448,'証拠（WW特許）'!$B$2:$M$90,12,FALSE),""))</f>
        <v/>
      </c>
      <c r="AH448" s="58" t="str">
        <f>IF(OR(LEFT(R448)="特",LEFT(R448)="実"),VLOOKUP(R448,'証拠（JP特許）'!$B$2:$X$299,20,FALSE),IF(AND(OR(LEFT(R448,2)="US",LEFT(R448,2)="WO",LEFT(R448,2)="GB",LEFT(R448,2)="EP",LEFT(R448,2)="DE"),OR(MID(R448,3,1)="1",MID(R448,3,1)="2",MID(R448,3,1)="3",MID(R448,3,1)="4",MID(R448,3,1)="5",MID(R448,3,1)="6",MID(R448,3,1)="7",MID(R448,3,1)="8",MID(R448,3,1)="9",MID(R448,3,1)="0",)),VLOOKUP(R448,'証拠（WW特許）'!$B$2:$U$90,20,FALSE),""))</f>
        <v/>
      </c>
      <c r="AI448" s="58" t="str">
        <f>IF(OR(LEFT(R448)="特",LEFT(R448)="実"),VLOOKUP(R448,'証拠（JP特許）'!$B$2:$X$299,21,FALSE),"")</f>
        <v/>
      </c>
      <c r="AJ448" s="58" t="str">
        <f>IF(OR(LEFT(R448)="特",LEFT(R448)="実"),VLOOKUP(R448,'証拠（JP特許）'!$B$2:$X$299,22,FALSE),"")</f>
        <v/>
      </c>
      <c r="AK448" s="59" t="str">
        <f>IF(OR(LEFT(R448)="特",LEFT(R448)="実"),VLOOKUP(R448,'証拠（JP特許）'!$B$2:$X$299,17,FALSE),IF(AND(OR(LEFT(R448,2)="US",LEFT(R448,2)="WO",LEFT(R448,2)="GB",LEFT(R448,2)="EP",LEFT(R448,2)="DE"),OR(MID(R448,3,1)="1",MID(R448,3,1)="2",MID(R448,3,1)="3",MID(R448,3,1)="4",MID(R448,3,1)="5",MID(R448,3,1)="6",MID(R448,3,1)="7",MID(R448,3,1)="8",MID(R448,3,1)="9",MID(R448,3,1)="0",)),VLOOKUP(R448,'証拠（WW特許）'!$B$2:$U$90,16,FALSE),""))</f>
        <v/>
      </c>
      <c r="AL448" s="58"/>
      <c r="AM448" s="58"/>
      <c r="AN448" s="58"/>
      <c r="AO448" s="58" t="str">
        <f ca="1">IF(OR(LEFT(R448)="特",LEFT(R448)="実",AND(OR(LEFT(R448,2)="US",LEFT(R448,2)="WO",LEFT(R448,2)="GB",LEFT(R448,2)="EP",LEFT(R448,2)="DE"),OR(MID(R448,3,1)="1",MID(R448,3,1)="2",MID(R448,3,1)="3",MID(R448,3,1)="4",MID(R448,3,1)="5",MID(R448,3,1)="6",MID(R448,3,1)="7",MID(R448,3,1)="8",MID(R448,3,1)="9",MID(R448,3,1)="0"))),IF(COUNTIF(INDIRECT("発明者引用!"&amp;ADDRESS(MATCH(C448,発明者引用!B$1:B$196,0),4)&amp;":"&amp;ADDRESS(MATCH(C448,発明者引用!B$1:B$196,0),17)),R448)+COUNTIF(INDIRECT("発明者引用!"&amp;ADDRESS(MATCH(C448,発明者引用!B$1:B$196,0),4)&amp;":"&amp;ADDRESS(MATCH(C448,発明者引用!B$1:B$196,0),17)),#REF!)+COUNTIF(INDIRECT("発明者引用!"&amp;ADDRESS(MATCH(C448,発明者引用!B$1:B$196,0),4)&amp;":"&amp;ADDRESS(MATCH(C448,発明者引用!B$1:B$196,0),17)),T448)&gt;0,"Yes","No"),"")</f>
        <v/>
      </c>
      <c r="AP448" s="58" t="str">
        <f ca="1">IF(OR(LEFT(R448)="特",LEFT(R448)="実",AND(OR(LEFT(R448,2)="US",LEFT(R448,2)="WO",LEFT(R448,2)="GB",LEFT(R448,2)="EP",LEFT(R448,2)="DE"),OR(MID(R448,3,1)="1",MID(R448,3,1)="2",MID(R448,3,1)="3",MID(R448,3,1)="4",MID(R448,3,1)="5",MID(R448,3,1)="6",MID(R448,3,1)="7",MID(R448,3,1)="8",MID(R448,3,1)="9",MID(R448,3,1)="0"))),IF(VLOOKUP(C448,ファミリ引用特許WO!$A$2:$B$241,2,FALSE)+VLOOKUP(C448,ファミリ引用文献WO!$A$2:$C$241,3,FALSE)=0,"ISR無し",IF(COUNTIF(INDIRECT("ファミリ引用特許WO!"&amp;ADDRESS(MATCH(C448,ファミリ引用特許WO!$A$2:$A$241,0),1)&amp;":"&amp;ADDRESS(MATCH(C448,ファミリ引用特許WO!$A$2:$A$241,0),19)),R448)+COUNTIF(INDIRECT("ファミリ引用特許WO!"&amp;ADDRESS(MATCH(C448,ファミリ引用特許WO!$A$2:$A$241,0),1)&amp;":"&amp;ADDRESS(MATCH(C448,ファミリ引用特許WO!$A$2:$A$241,0),19)),S448)+COUNTIF(INDIRECT("ファミリ引用特許WO!"&amp;ADDRESS(MATCH(C448,ファミリ引用特許WO!$A$2:$A$241,0),1)&amp;":"&amp;ADDRESS(MATCH(C448,ファミリ引用特許WO!$A$2:$A$241,0),19)),T448)+COUNTIF(INDIRECT("ファミリ引用特許WO!"&amp;ADDRESS(MATCH(C448,ファミリ引用特許WO!$A$2:$A$241,0),1)&amp;":"&amp;ADDRESS(MATCH(C448,ファミリ引用特許WO!$A$2:$A$241,0),19)),W448)+COUNTIF(INDIRECT("ファミリ引用特許WO!"&amp;ADDRESS(MATCH(C448,ファミリ引用特許WO!$A$2:$A$241,0),1)&amp;":"&amp;ADDRESS(MATCH(C448,ファミリ引用特許WO!$A$2:$A$241,0),19)),Y448)&gt;0,"Yes","No")),"")</f>
        <v/>
      </c>
      <c r="AQ448" s="55" t="str">
        <f ca="1">IF(OR(LEFT(R448)="特",LEFT(R448)="実",AND(OR(LEFT(R448,2)="US",LEFT(R448,2)="WO",LEFT(R448,2)="GB",LEFT(R448,2)="EP",LEFT(R448,2)="DE"),OR(MID(R448,3,1)="1",MID(R448,3,1)="2",MID(R448,3,1)="3",MID(R448,3,1)="4",MID(R448,3,1)="5",MID(R448,3,1)="6",MID(R448,3,1)="7",MID(R448,3,1)="8",MID(R448,3,1)="9",MID(R448,3,1)="0"))),IF(VLOOKUP(C448,'ファミリ引用特許表記修正（ex.A2→A）'!$A$2:$B$241,2,FALSE)=0,"family無し",IF(COUNTIF(INDIRECT("'ファミリ引用特許表記修正（ex.A2→A）'!"&amp;ADDRESS(MATCH(C448,'ファミリ引用特許表記修正（ex.A2→A）'!$A$2:$A$241,0),1)&amp;":"&amp;ADDRESS(MATCH(C448,'ファミリ引用特許表記修正（ex.A2→A）'!$A$2:$A$241,0),171)),R448)+COUNTIF(INDIRECT("'ファミリ引用特許表記修正（ex.A2→A）'!"&amp;ADDRESS(MATCH(C448,'ファミリ引用特許表記修正（ex.A2→A）'!$A$2:$A$241,0),1)&amp;":"&amp;ADDRESS(MATCH(C448,'ファミリ引用特許表記修正（ex.A2→A）'!$A$2:$A$241,0),171)),S448)+COUNTIF(INDIRECT("'ファミリ引用特許表記修正（ex.A2→A）'!"&amp;ADDRESS(MATCH(C448,'ファミリ引用特許表記修正（ex.A2→A）'!$A$2:$A$241,0),1)&amp;":"&amp;ADDRESS(MATCH(C448,'ファミリ引用特許表記修正（ex.A2→A）'!$A$2:$A$241,0),171)),T448)+COUNTIF(INDIRECT("'ファミリ引用特許表記修正（ex.A2→A）'!"&amp;ADDRESS(MATCH(C448,'ファミリ引用特許表記修正（ex.A2→A）'!$A$2:$A$241,0),1)&amp;":"&amp;ADDRESS(MATCH(C448,'ファミリ引用特許表記修正（ex.A2→A）'!$A$2:$A$241,0),171)),W448)+COUNTIF(INDIRECT("'ファミリ引用特許表記修正（ex.A2→A）'!"&amp;ADDRESS(MATCH(C448,'ファミリ引用特許表記修正（ex.A2→A）'!$A$2:$A$241,0),1)&amp;":"&amp;ADDRESS(MATCH(C448,'ファミリ引用特許表記修正（ex.A2→A）'!$A$2:$A$241,0),171)),Y448)&gt;0,"Yes","No")),"")</f>
        <v/>
      </c>
      <c r="AR448" s="193" t="str">
        <f>IF(OR(LEFT(R448)="特",LEFT(R448)="実",AND(OR(LEFT(R448,2)="US",LEFT(R448,2)="WO",LEFT(R448,2)="GB",LEFT(R448,2)="EP",LEFT(R448,2)="DE"),OR(MID(R448,3,1)="1",MID(R448,3,1)="2",MID(R448,3,1)="3",MID(R448,3,1)="4",MID(R448,3,1)="5",MID(R448,3,1)="6",MID(R448,3,1)="7",MID(R448,3,1)="8",MID(R448,3,1)="9",MID(R448,3,1)="0",))),"",VLOOKUP($C448,ファミリ発明者引用文献!A$3:B$235,2,FALSE))</f>
        <v>,,</v>
      </c>
      <c r="AS448" s="55" t="str">
        <f>VLOOKUP(C448,ファミリ引用文献WO!A$2:B$241,2,FALSE)</f>
        <v/>
      </c>
      <c r="AT448" s="58" t="str">
        <f>VLOOKUP(C448,ファミリ引用文献!A$3:B$242,2,FALSE)</f>
        <v/>
      </c>
      <c r="AU448" s="58" t="str">
        <f>VLOOKUP(C448,審判データ!AH$2:BT$379,39,FALSE)</f>
        <v xml:space="preserve"> </v>
      </c>
      <c r="AV448" s="62" t="str">
        <f ca="1">IF(INDIRECT("審判データ!"&amp;ADDRESS(MATCH(C448,審判データ!$AH$1:$AH$379,0),32))="早期審査の対象とする","早期審査","")</f>
        <v/>
      </c>
      <c r="AW448" s="665" t="str">
        <f t="shared" si="31"/>
        <v/>
      </c>
      <c r="AX448" s="666" t="str">
        <f>IF(LEFT(AE448,3)="日本特",IF(LEFT(C448)="特",VLOOKUP(C448,'本件、証拠文献テーマコード'!G$2:I$376,3,FALSE),VLOOKUP(C448,'本件、証拠文献テーマコード'!B$2:I$376,8,FALSE)),"")</f>
        <v/>
      </c>
      <c r="AY448" s="666" t="str">
        <f>IF(LEFT(AE448,3)="日本特",IF(OR(MID(R448,2,1)="開",MID(R448,2,1)="表",MID(R448,2,1)="登"),VLOOKUP(R448,'本件、証拠文献テーマコード'!C$2:I$379,7,FALSE),VLOOKUP(R448,'本件、証拠文献テーマコード'!G$2:I$379,3,FALSE)),"")</f>
        <v/>
      </c>
      <c r="AZ448" s="54">
        <f ca="1">INDIRECT("審判データ!"&amp;ADDRESS(MATCH(C448,審判データ!$AH$1:$AH$379,0),20))</f>
        <v>2010</v>
      </c>
    </row>
    <row r="449" spans="1:52" x14ac:dyDescent="0.15">
      <c r="A449" s="511" t="s">
        <v>23227</v>
      </c>
      <c r="B449" s="586" t="str">
        <f ca="1">IF(A449="",B448,INDIRECT("審判データ!"&amp;ADDRESS(MATCH(A449,審判データ!$HC$1:$HC$379,0),20))&amp;" / "&amp;INDIRECT("審判データ!"&amp;ADDRESS(MATCH(A449,審判データ!$HC$1:$HC$379,0),21)))</f>
        <v>2010 / 29-2</v>
      </c>
      <c r="C449" s="514">
        <v>3762384</v>
      </c>
      <c r="D449" s="511" t="s">
        <v>11196</v>
      </c>
      <c r="E449" s="163" t="str">
        <f ca="1">INDIRECT("審判データ!"&amp;ADDRESS(MATCH(C449,審判データ!$AH$1:$AH$379,0),55))</f>
        <v>ノードソンコーポレーション</v>
      </c>
      <c r="F449" s="43" t="str">
        <f ca="1">INDIRECT("審判データ!"&amp;ADDRESS(MATCH(C449,審判データ!$AH$1:$AH$379,0),56))</f>
        <v>スミス，ジェームズ，　シー;ホーガン，パトリック，ティー．;セッドマン，ローレンス，ビー．</v>
      </c>
      <c r="G449" s="43" t="str">
        <f ca="1">INDIRECT("審判データ!"&amp;ADDRESS(MATCH(C449,審判データ!$AH$1:$AH$379,0),72))</f>
        <v>AU01119797A;AU03800497A;AU03873399A;CA02235991A;CA02235991C;CA02260155A;CA02260155C;CA02330953A;CA02330953C;CA02324632A;CA02324632C;DE06075088T;DE69611692D;DE69611692T;DE69632795D;DE69632795T;DE69912762D;DE69912762T;EP1029626A;EP1029626B;EP1437192A;EP1655094A;EP861136A;EP861136B;EP1073527A;EP1073527B;特表2000-501331;特許03616105;特表2001-500962;特許03506716;特表2002-513674;特許03641432;特開2004-031927;特許03762384;特開2004-322099;特許04657648;特開2010-075930;特許04989716;MXPA00010575A;US5747102;US6253957;US6267266;US6484885;US2003121836;WO1997018054A;WO1998010251A;WO1999056889A</v>
      </c>
      <c r="H449" s="43" t="str">
        <f ca="1">INDIRECT("審判データ!"&amp;ADDRESS(MATCH(C449,審判データ!$AH$1:$AH$379,0),41))</f>
        <v>H05K  3/34    503;B05B  1/32;H05K 13/04</v>
      </c>
      <c r="I449" s="43" t="str">
        <f ca="1">INDIRECT("審判データ!"&amp;ADDRESS(MATCH(C449,審判データ!$AH$1:$AH$379,0),49))</f>
        <v>B05D   1/26@AFI(JP);H05K   3/34@AFI(JP);B05B   1/24@ALI(JP);B05B   1/30@ALI(JP);B05B   1/32@ALI(JP);B05C   5/00@ALI(JP);B05C   5/02@ALI(EP);B05C  11/10@ALI(EP);B05D   3/00@ALI(JP);B23K   1/20@ALI(EP);B23K   3/00@ALI(JP);B23K   3/06@ALI(EP);F16K   1/32@ALI(JP);G01F  11/00@ALI(JP);G01F  13/00@ALI(EP);H05K  13/04@ALI(JP)</v>
      </c>
      <c r="J449" s="43" t="str">
        <f ca="1">INDIRECT("審判データ!"&amp;ADDRESS(MATCH(C449,審判データ!$AH$1:$AH$379,0),51))</f>
        <v>H05K 13/04        Z;H05K  3/34    503 B;H05K  3/34    504 D;B05C  5/00    101</v>
      </c>
      <c r="K449" s="43" t="str">
        <f ca="1">INDIRECT("審判データ!"&amp;ADDRESS(MATCH(C449,審判データ!$AH$1:$AH$379,0),53))</f>
        <v>5E313 FG04;5E313 FG05;5E313 FG06;5E319 AC01;5E319 CD22;5E319 GG15;4F041 BA02;4F041 BA10;4F041 AA05;4F041 BA51;4F041 AA02;4F041 AB01;4F041 BA12;4F041 BA36;4F041 BA48</v>
      </c>
      <c r="L449" s="711"/>
      <c r="M449" s="707"/>
      <c r="N449" s="712"/>
      <c r="O449" s="713"/>
      <c r="P449" s="714"/>
      <c r="Q449" s="706"/>
      <c r="R449" s="707"/>
      <c r="S449" s="706" t="str">
        <f>IF(OR(LEFT(R449)="特",LEFT(R449)="実"),VLOOKUP(R449,'証拠（JP特許）'!$B$2:$D$299,2,FALSE),IF(AND(OR(LEFT(R449,2)="US",LEFT(R449,2)="WO",LEFT(R449,2)="GB",LEFT(R449,2)="EP",LEFT(R449,2)="DE"),OR(MID(R449,3,1)="1",MID(R449,3,1)="2",MID(R449,3,1)="3",MID(R449,3,1)="4",MID(R449,3,1)="5",MID(R449,3,1)="6",MID(R449,3,1)="7",MID(R449,3,1)="8",MID(R449,3,1)="9",MID(R449,3,1)="0")),VLOOKUP(R449,'証拠（WW特許）'!$B$2:$C$90,2,FALSE),"_"))</f>
        <v>_</v>
      </c>
      <c r="T449" s="707" t="str">
        <f>IF(OR(LEFT(R449)="特",LEFT(R449)="実"),VLOOKUP(R449,'証拠（JP特許）'!$B$2:$E$299,4,FALSE),"_")</f>
        <v>_</v>
      </c>
      <c r="U449" s="707"/>
      <c r="V449" s="706"/>
      <c r="W449" s="708" t="str">
        <f t="shared" si="33"/>
        <v/>
      </c>
      <c r="X449" s="709"/>
      <c r="Y449" s="709" t="str">
        <f t="shared" si="34"/>
        <v/>
      </c>
      <c r="Z449" s="91" t="str">
        <f ca="1">IF(OR(LEFT(R449)="特",LEFT(R449)="実",AND(OR(LEFT(R449,2)="US",LEFT(R449,2)="WO",LEFT(R449,2)="GB",LEFT(R449,2)="EP",LEFT(R449,2)="DE"),OR(MID(R449,3,1)="1",MID(R449,3,1)="2",MID(R449,3,1)="3",MID(R449,3,1)="4",MID(R449,3,1)="5",MID(R449,3,1)="6",MID(R449,3,1)="7",MID(R449,3,1)="8",MID(R449,3,1)="9",MID(R449,3,1)="0",))),IF(COUNTIF(INDIRECT("拒絶理由・拒絶査定・異議申立!"&amp;ADDRESS(MATCH(C449,拒絶理由・拒絶査定・異議申立!B$1:B$1000,0),3)&amp;":"&amp;ADDRESS(MATCH(C449,拒絶理由・拒絶査定・異議申立!B$1:B$1000,0),50)),R449)+COUNTIF(INDIRECT("拒絶理由・拒絶査定・異議申立!"&amp;ADDRESS(MATCH(C449,拒絶理由・拒絶査定・異議申立!B$1:B$1000,0),3)&amp;":"&amp;ADDRESS(MATCH(C449,拒絶理由・拒絶査定・異議申立!B$1:B$1000,0),50)),T449)&gt;0,"Yes","No"),"")</f>
        <v/>
      </c>
      <c r="AA449" s="92" t="str">
        <f ca="1">IF(OR(LEFT(R449)="特",LEFT(R449)="実",AND(OR(LEFT(R449,2)="US",LEFT(R449,2)="WO",LEFT(R449,2)="GB",LEFT(R449,2)="EP",LEFT(R449,2)="DE"),OR(MID(R449,3,1)="1",MID(R449,3,1)="2",MID(R449,3,1)="3",MID(R449,3,1)="4",MID(R449,3,1)="5",MID(R449,3,1)="6",MID(R449,3,1)="7",MID(R449,3,1)="8",MID(R449,3,1)="9",MID(R449,3,1)="0",))),IF(COUNTIF(INDIRECT("先行技術調査・登録査定!"&amp;ADDRESS(MATCH(C449,先行技術調査・登録査定!B$1:B$1000,0),3)&amp;":"&amp;ADDRESS(MATCH(C449,先行技術調査・登録査定!B$1:B$1000,0),49)),R449)+COUNTIF(INDIRECT("先行技術調査・登録査定!"&amp;ADDRESS(MATCH(C449,先行技術調査・登録査定!B$1:B$1000,0),3)&amp;":"&amp;ADDRESS(MATCH(C449,先行技術調査・登録査定!B$1:B$1000,0),49)),T449)&gt;0,"Yes","No"),"")</f>
        <v/>
      </c>
      <c r="AB449" s="169" t="str">
        <f t="shared" ca="1" si="30"/>
        <v/>
      </c>
      <c r="AC449" s="94" t="str">
        <f>IF(OR(LEFT(R449)="特",LEFT(R449)="実",AND(OR(LEFT(R449,2)="US",LEFT(R449,2)="WO",LEFT(R449,2)="GB",LEFT(R449,2)="EP",LEFT(R449,2)="DE"),OR(MID(R449,3,1)="1",MID(R449,3,1)="2",MID(R449,3,1)="3",MID(R449,3,1)="4",MID(R449,3,1)="5",MID(R449,3,1)="6",MID(R449,3,1)="7",MID(R449,3,1)="8",MID(R449,3,1)="9",MID(R449,3,1)="0",))),"",VLOOKUP($C449,非特許文献リスト!$A$2:$C$196,2,FALSE))</f>
        <v/>
      </c>
      <c r="AD449" s="95" t="str">
        <f>IF(OR(LEFT(R449)="特",LEFT(R449)="実",AND(OR(LEFT(R449,2)="US",LEFT(R449,2)="WO",LEFT(R449,2)="GB",LEFT(R449,2)="EP",LEFT(R449,2)="DE"),OR(MID(R449,3,1)="1",MID(R449,3,1)="2",MID(R449,3,1)="3",MID(R449,3,1)="4",MID(R449,3,1)="5",MID(R449,3,1)="6",MID(R449,3,1)="7",MID(R449,3,1)="8",MID(R449,3,1)="9",MID(R449,3,1)="0",))),"",VLOOKUP($C449,非特許文献リスト!$A$2:$C$196,3,FALSE))</f>
        <v/>
      </c>
      <c r="AE449" s="175" t="str">
        <f t="shared" si="32"/>
        <v/>
      </c>
      <c r="AF449" s="176" t="str">
        <f>IF(OR(LEFT(R449)="特",LEFT(R449)="実"),VLOOKUP(R449,'証拠（JP特許）'!$B$2:$AB$299,10,FALSE),IF(AND(OR(LEFT(R449,2)="US",LEFT(R449,2)="WO",LEFT(R449,2)="GB",LEFT(R449,2)="EP",LEFT(R449,2)="DE"),OR(MID(R449,3,1)="1",MID(R449,3,1)="2",MID(R449,3,1)="3",MID(R449,3,1)="4",MID(R449,3,1)="5",MID(R449,3,1)="6",MID(R449,3,1)="7",MID(R449,3,1)="8",MID(R449,3,1)="9",MID(R449,3,1)="0",)),VLOOKUP(R449,'証拠（WW特許）'!$B$2:$M$90,8,FALSE),""))</f>
        <v/>
      </c>
      <c r="AG449" s="176" t="str">
        <f>IF(OR(LEFT(R449)="特",LEFT(R449)="実"),VLOOKUP(R449,'証拠（JP特許）'!$B$2:$AB$299,26,FALSE),IF(AND(OR(LEFT(R449,2)="US",LEFT(R449,2)="WO",LEFT(R449,2)="GB",LEFT(R449,2)="EP",LEFT(R449,2)="DE"),OR(MID(R449,3,1)="1",MID(R449,3,1)="2",MID(R449,3,1)="3",MID(R449,3,1)="4",MID(R449,3,1)="5",MID(R449,3,1)="6",MID(R449,3,1)="7",MID(R449,3,1)="8",MID(R449,3,1)="9",MID(R449,3,1)="0",)),VLOOKUP(R449,'証拠（WW特許）'!$B$2:$M$90,12,FALSE),""))</f>
        <v/>
      </c>
      <c r="AH449" s="58" t="str">
        <f>IF(OR(LEFT(R449)="特",LEFT(R449)="実"),VLOOKUP(R449,'証拠（JP特許）'!$B$2:$X$299,20,FALSE),IF(AND(OR(LEFT(R449,2)="US",LEFT(R449,2)="WO",LEFT(R449,2)="GB",LEFT(R449,2)="EP",LEFT(R449,2)="DE"),OR(MID(R449,3,1)="1",MID(R449,3,1)="2",MID(R449,3,1)="3",MID(R449,3,1)="4",MID(R449,3,1)="5",MID(R449,3,1)="6",MID(R449,3,1)="7",MID(R449,3,1)="8",MID(R449,3,1)="9",MID(R449,3,1)="0",)),VLOOKUP(R449,'証拠（WW特許）'!$B$2:$U$90,20,FALSE),""))</f>
        <v/>
      </c>
      <c r="AI449" s="58" t="str">
        <f>IF(OR(LEFT(R449)="特",LEFT(R449)="実"),VLOOKUP(R449,'証拠（JP特許）'!$B$2:$X$299,21,FALSE),"")</f>
        <v/>
      </c>
      <c r="AJ449" s="58" t="str">
        <f>IF(OR(LEFT(R449)="特",LEFT(R449)="実"),VLOOKUP(R449,'証拠（JP特許）'!$B$2:$X$299,22,FALSE),"")</f>
        <v/>
      </c>
      <c r="AK449" s="59" t="str">
        <f>IF(OR(LEFT(R449)="特",LEFT(R449)="実"),VLOOKUP(R449,'証拠（JP特許）'!$B$2:$X$299,17,FALSE),IF(AND(OR(LEFT(R449,2)="US",LEFT(R449,2)="WO",LEFT(R449,2)="GB",LEFT(R449,2)="EP",LEFT(R449,2)="DE"),OR(MID(R449,3,1)="1",MID(R449,3,1)="2",MID(R449,3,1)="3",MID(R449,3,1)="4",MID(R449,3,1)="5",MID(R449,3,1)="6",MID(R449,3,1)="7",MID(R449,3,1)="8",MID(R449,3,1)="9",MID(R449,3,1)="0",)),VLOOKUP(R449,'証拠（WW特許）'!$B$2:$U$90,16,FALSE),""))</f>
        <v/>
      </c>
      <c r="AL449" s="58"/>
      <c r="AM449" s="58"/>
      <c r="AN449" s="58"/>
      <c r="AO449" s="58" t="str">
        <f ca="1">IF(OR(LEFT(R449)="特",LEFT(R449)="実",AND(OR(LEFT(R449,2)="US",LEFT(R449,2)="WO",LEFT(R449,2)="GB",LEFT(R449,2)="EP",LEFT(R449,2)="DE"),OR(MID(R449,3,1)="1",MID(R449,3,1)="2",MID(R449,3,1)="3",MID(R449,3,1)="4",MID(R449,3,1)="5",MID(R449,3,1)="6",MID(R449,3,1)="7",MID(R449,3,1)="8",MID(R449,3,1)="9",MID(R449,3,1)="0"))),IF(COUNTIF(INDIRECT("発明者引用!"&amp;ADDRESS(MATCH(C449,発明者引用!B$1:B$196,0),4)&amp;":"&amp;ADDRESS(MATCH(C449,発明者引用!B$1:B$196,0),17)),R449)+COUNTIF(INDIRECT("発明者引用!"&amp;ADDRESS(MATCH(C449,発明者引用!B$1:B$196,0),4)&amp;":"&amp;ADDRESS(MATCH(C449,発明者引用!B$1:B$196,0),17)),#REF!)+COUNTIF(INDIRECT("発明者引用!"&amp;ADDRESS(MATCH(C449,発明者引用!B$1:B$196,0),4)&amp;":"&amp;ADDRESS(MATCH(C449,発明者引用!B$1:B$196,0),17)),T449)&gt;0,"Yes","No"),"")</f>
        <v/>
      </c>
      <c r="AP449" s="58" t="str">
        <f ca="1">IF(OR(LEFT(R449)="特",LEFT(R449)="実",AND(OR(LEFT(R449,2)="US",LEFT(R449,2)="WO",LEFT(R449,2)="GB",LEFT(R449,2)="EP",LEFT(R449,2)="DE"),OR(MID(R449,3,1)="1",MID(R449,3,1)="2",MID(R449,3,1)="3",MID(R449,3,1)="4",MID(R449,3,1)="5",MID(R449,3,1)="6",MID(R449,3,1)="7",MID(R449,3,1)="8",MID(R449,3,1)="9",MID(R449,3,1)="0"))),IF(VLOOKUP(C449,ファミリ引用特許WO!$A$2:$B$241,2,FALSE)+VLOOKUP(C449,ファミリ引用文献WO!$A$2:$C$241,3,FALSE)=0,"ISR無し",IF(COUNTIF(INDIRECT("ファミリ引用特許WO!"&amp;ADDRESS(MATCH(C449,ファミリ引用特許WO!$A$2:$A$241,0),1)&amp;":"&amp;ADDRESS(MATCH(C449,ファミリ引用特許WO!$A$2:$A$241,0),19)),R449)+COUNTIF(INDIRECT("ファミリ引用特許WO!"&amp;ADDRESS(MATCH(C449,ファミリ引用特許WO!$A$2:$A$241,0),1)&amp;":"&amp;ADDRESS(MATCH(C449,ファミリ引用特許WO!$A$2:$A$241,0),19)),S449)+COUNTIF(INDIRECT("ファミリ引用特許WO!"&amp;ADDRESS(MATCH(C449,ファミリ引用特許WO!$A$2:$A$241,0),1)&amp;":"&amp;ADDRESS(MATCH(C449,ファミリ引用特許WO!$A$2:$A$241,0),19)),T449)+COUNTIF(INDIRECT("ファミリ引用特許WO!"&amp;ADDRESS(MATCH(C449,ファミリ引用特許WO!$A$2:$A$241,0),1)&amp;":"&amp;ADDRESS(MATCH(C449,ファミリ引用特許WO!$A$2:$A$241,0),19)),W449)+COUNTIF(INDIRECT("ファミリ引用特許WO!"&amp;ADDRESS(MATCH(C449,ファミリ引用特許WO!$A$2:$A$241,0),1)&amp;":"&amp;ADDRESS(MATCH(C449,ファミリ引用特許WO!$A$2:$A$241,0),19)),Y449)&gt;0,"Yes","No")),"")</f>
        <v/>
      </c>
      <c r="AQ449" s="55" t="str">
        <f ca="1">IF(OR(LEFT(R449)="特",LEFT(R449)="実",AND(OR(LEFT(R449,2)="US",LEFT(R449,2)="WO",LEFT(R449,2)="GB",LEFT(R449,2)="EP",LEFT(R449,2)="DE"),OR(MID(R449,3,1)="1",MID(R449,3,1)="2",MID(R449,3,1)="3",MID(R449,3,1)="4",MID(R449,3,1)="5",MID(R449,3,1)="6",MID(R449,3,1)="7",MID(R449,3,1)="8",MID(R449,3,1)="9",MID(R449,3,1)="0"))),IF(VLOOKUP(C449,'ファミリ引用特許表記修正（ex.A2→A）'!$A$2:$B$241,2,FALSE)=0,"family無し",IF(COUNTIF(INDIRECT("'ファミリ引用特許表記修正（ex.A2→A）'!"&amp;ADDRESS(MATCH(C449,'ファミリ引用特許表記修正（ex.A2→A）'!$A$2:$A$241,0),1)&amp;":"&amp;ADDRESS(MATCH(C449,'ファミリ引用特許表記修正（ex.A2→A）'!$A$2:$A$241,0),171)),R449)+COUNTIF(INDIRECT("'ファミリ引用特許表記修正（ex.A2→A）'!"&amp;ADDRESS(MATCH(C449,'ファミリ引用特許表記修正（ex.A2→A）'!$A$2:$A$241,0),1)&amp;":"&amp;ADDRESS(MATCH(C449,'ファミリ引用特許表記修正（ex.A2→A）'!$A$2:$A$241,0),171)),S449)+COUNTIF(INDIRECT("'ファミリ引用特許表記修正（ex.A2→A）'!"&amp;ADDRESS(MATCH(C449,'ファミリ引用特許表記修正（ex.A2→A）'!$A$2:$A$241,0),1)&amp;":"&amp;ADDRESS(MATCH(C449,'ファミリ引用特許表記修正（ex.A2→A）'!$A$2:$A$241,0),171)),T449)+COUNTIF(INDIRECT("'ファミリ引用特許表記修正（ex.A2→A）'!"&amp;ADDRESS(MATCH(C449,'ファミリ引用特許表記修正（ex.A2→A）'!$A$2:$A$241,0),1)&amp;":"&amp;ADDRESS(MATCH(C449,'ファミリ引用特許表記修正（ex.A2→A）'!$A$2:$A$241,0),171)),W449)+COUNTIF(INDIRECT("'ファミリ引用特許表記修正（ex.A2→A）'!"&amp;ADDRESS(MATCH(C449,'ファミリ引用特許表記修正（ex.A2→A）'!$A$2:$A$241,0),1)&amp;":"&amp;ADDRESS(MATCH(C449,'ファミリ引用特許表記修正（ex.A2→A）'!$A$2:$A$241,0),171)),Y449)&gt;0,"Yes","No")),"")</f>
        <v/>
      </c>
      <c r="AR449" s="193" t="str">
        <f>IF(OR(LEFT(R449)="特",LEFT(R449)="実",AND(OR(LEFT(R449,2)="US",LEFT(R449,2)="WO",LEFT(R449,2)="GB",LEFT(R449,2)="EP",LEFT(R449,2)="DE"),OR(MID(R449,3,1)="1",MID(R449,3,1)="2",MID(R449,3,1)="3",MID(R449,3,1)="4",MID(R449,3,1)="5",MID(R449,3,1)="6",MID(R449,3,1)="7",MID(R449,3,1)="8",MID(R449,3,1)="9",MID(R449,3,1)="0",))),"",VLOOKUP($C449,ファミリ発明者引用文献!A$3:B$235,2,FALSE))</f>
        <v>,,</v>
      </c>
      <c r="AS449" s="55" t="str">
        <f>VLOOKUP(C449,ファミリ引用文献WO!A$2:B$241,2,FALSE)</f>
        <v/>
      </c>
      <c r="AT449" s="58" t="str">
        <f>VLOOKUP(C449,ファミリ引用文献!A$3:B$242,2,FALSE)</f>
        <v>Dispersing for Surface Mount Shoots into the Future with DispenseJet TM Technology from Asymtek, Asymtek Engineering Tech Report, no date./Adhesive Dispenser Provides +- 2% Volume Repeatability, Brian J. Hogan, Design News, Apr. 11, 1994, pp. 75, 77./Viscosity and Its Relationship to Fluid Dispensing, Douglas Shade, Electronic Packaging &amp; Production, Jun. 1991./0/0/0/0/0/0/0/0/0/0/0/0/0/0/0/0/0/0/0/0/0/0/0/0/0/0/0/0/0/0/0/0/0/0/0/0/0/0/0/0/0/0/0/0/0/0/0/0/0/0/0/0/0/0/0/0/0/0/0/0/0/0/0/0/0/0/0/0/0/0/0/0/0/0/0/0/0/0/0/0/0/0/0/0/0/0/0/0/0/0/0/0/0/0/0/0/0/0/0/0/0/0/0/0/0/0/0/0/0/0/0/0/0/0/0/0/0/0/0/0/0/0/0/0/0/0/0/0/0/0/0/0/0/0/0/0/0/0/0/0/0/0/0/0/0/0/0/0/0/0/0/0/0/0/0/0/0/0/0/0/0/0/0/0/0/0/0/0/0/0/0/0/0</v>
      </c>
      <c r="AU449" s="58" t="str">
        <f>VLOOKUP(C449,審判データ!AH$2:BT$379,39,FALSE)</f>
        <v>AU01119797A;AU03800497A;AU03873399A;CA02235991A;CA02235991C;CA02260155A;CA02260155C;CA02330953A;CA02330953C;CA02324632A;CA02324632C;DE06075088T;DE69611692D;DE69611692T;DE69632795D;DE69632795T;DE69912762D;DE69912762T;EP1029626A;EP1029626B;EP1437192A;EP1655094A;EP861136A;EP861136B;EP1073527A;EP1073527B;特表2000-501331;特許03616105;特表2001-500962;特許03506716;特表2002-513674;特許03641432;特開2004-031927;特許03762384;特開2004-322099;特許04657648;特開2010-075930;特許04989716;MXPA00010575A;US5747102;US6253957;US6267266;US6484885;US2003121836;WO1997018054A;WO1998010251A;WO1999056889A</v>
      </c>
      <c r="AV449" s="62" t="str">
        <f ca="1">IF(INDIRECT("審判データ!"&amp;ADDRESS(MATCH(C449,審判データ!$AH$1:$AH$379,0),32))="早期審査の対象とする","早期審査","")</f>
        <v>早期審査</v>
      </c>
      <c r="AW449" s="665" t="str">
        <f t="shared" si="31"/>
        <v/>
      </c>
      <c r="AX449" s="666" t="str">
        <f>IF(LEFT(AE449,3)="日本特",IF(LEFT(C449)="特",VLOOKUP(C449,'本件、証拠文献テーマコード'!G$2:I$376,3,FALSE),VLOOKUP(C449,'本件、証拠文献テーマコード'!B$2:I$376,8,FALSE)),"")</f>
        <v/>
      </c>
      <c r="AY449" s="666" t="str">
        <f>IF(LEFT(AE449,3)="日本特",IF(OR(MID(R449,2,1)="開",MID(R449,2,1)="表",MID(R449,2,1)="登"),VLOOKUP(R449,'本件、証拠文献テーマコード'!C$2:I$379,7,FALSE),VLOOKUP(R449,'本件、証拠文献テーマコード'!G$2:I$379,3,FALSE)),"")</f>
        <v/>
      </c>
      <c r="AZ449" s="54">
        <f ca="1">INDIRECT("審判データ!"&amp;ADDRESS(MATCH(C449,審判データ!$AH$1:$AH$379,0),20))</f>
        <v>2010</v>
      </c>
    </row>
    <row r="450" spans="1:52" x14ac:dyDescent="0.15">
      <c r="A450" s="511" t="s">
        <v>23228</v>
      </c>
      <c r="B450" s="586" t="str">
        <f ca="1">IF(A450="",B449,INDIRECT("審判データ!"&amp;ADDRESS(MATCH(A450,審判データ!$HC$1:$HC$379,0),20))&amp;" / "&amp;INDIRECT("審判データ!"&amp;ADDRESS(MATCH(A450,審判データ!$HC$1:$HC$379,0),21)))</f>
        <v>2010 / 29-2</v>
      </c>
      <c r="C450" s="514">
        <v>3887614</v>
      </c>
      <c r="D450" s="511" t="s">
        <v>13988</v>
      </c>
      <c r="E450" s="163" t="str">
        <f ca="1">INDIRECT("審判データ!"&amp;ADDRESS(MATCH(C450,審判データ!$AH$1:$AH$379,0),55))</f>
        <v>株式会社ディスコ</v>
      </c>
      <c r="F450" s="43" t="str">
        <f ca="1">INDIRECT("審判データ!"&amp;ADDRESS(MATCH(C450,審判データ!$AH$1:$AH$379,0),56))</f>
        <v>石綿　総一</v>
      </c>
      <c r="G450" s="43" t="str">
        <f ca="1">INDIRECT("審判データ!"&amp;ADDRESS(MATCH(C450,審判データ!$AH$1:$AH$379,0),72))</f>
        <v>IL00125189A;IL00125189D;IL00143630A;IL00143630D;特開平11-026402;特許03493282;特開平11-074228;特開2003-334751;特開2004-158822;特許03887614;TW00418505B;US6102023;US6361404</v>
      </c>
      <c r="H450" s="43" t="str">
        <f ca="1">INDIRECT("審判データ!"&amp;ADDRESS(MATCH(C450,審判データ!$AH$1:$AH$379,0),41))</f>
        <v>H01L 21/301;B24B 27/06</v>
      </c>
      <c r="I450" s="43" t="str">
        <f ca="1">INDIRECT("審判データ!"&amp;ADDRESS(MATCH(C450,審判データ!$AH$1:$AH$379,0),49))</f>
        <v>B24B  27/06@AFI(JP);H01L  21/301@AFI(JP)</v>
      </c>
      <c r="J450" s="43" t="str">
        <f ca="1">INDIRECT("審判データ!"&amp;ADDRESS(MATCH(C450,審判データ!$AH$1:$AH$379,0),51))</f>
        <v>B24B 27/06        M;H01L 21/78        F</v>
      </c>
      <c r="K450" s="43" t="str">
        <f ca="1">INDIRECT("審判データ!"&amp;ADDRESS(MATCH(C450,審判データ!$AH$1:$AH$379,0),53))</f>
        <v>3C058 AA03;3C058 AA18;3C058 CB03;3C058 DA17</v>
      </c>
      <c r="L450" s="711"/>
      <c r="M450" s="707"/>
      <c r="N450" s="712"/>
      <c r="O450" s="713"/>
      <c r="P450" s="714"/>
      <c r="Q450" s="706"/>
      <c r="R450" s="707"/>
      <c r="S450" s="706" t="str">
        <f>IF(OR(LEFT(R450)="特",LEFT(R450)="実"),VLOOKUP(R450,'証拠（JP特許）'!$B$2:$D$299,2,FALSE),IF(AND(OR(LEFT(R450,2)="US",LEFT(R450,2)="WO",LEFT(R450,2)="GB",LEFT(R450,2)="EP",LEFT(R450,2)="DE"),OR(MID(R450,3,1)="1",MID(R450,3,1)="2",MID(R450,3,1)="3",MID(R450,3,1)="4",MID(R450,3,1)="5",MID(R450,3,1)="6",MID(R450,3,1)="7",MID(R450,3,1)="8",MID(R450,3,1)="9",MID(R450,3,1)="0")),VLOOKUP(R450,'証拠（WW特許）'!$B$2:$C$90,2,FALSE),"_"))</f>
        <v>_</v>
      </c>
      <c r="T450" s="707" t="str">
        <f>IF(OR(LEFT(R450)="特",LEFT(R450)="実"),VLOOKUP(R450,'証拠（JP特許）'!$B$2:$E$299,4,FALSE),"_")</f>
        <v>_</v>
      </c>
      <c r="U450" s="707"/>
      <c r="V450" s="706"/>
      <c r="W450" s="708" t="str">
        <f t="shared" si="33"/>
        <v/>
      </c>
      <c r="X450" s="709"/>
      <c r="Y450" s="709" t="str">
        <f t="shared" si="34"/>
        <v/>
      </c>
      <c r="Z450" s="91" t="str">
        <f ca="1">IF(OR(LEFT(R450)="特",LEFT(R450)="実",AND(OR(LEFT(R450,2)="US",LEFT(R450,2)="WO",LEFT(R450,2)="GB",LEFT(R450,2)="EP",LEFT(R450,2)="DE"),OR(MID(R450,3,1)="1",MID(R450,3,1)="2",MID(R450,3,1)="3",MID(R450,3,1)="4",MID(R450,3,1)="5",MID(R450,3,1)="6",MID(R450,3,1)="7",MID(R450,3,1)="8",MID(R450,3,1)="9",MID(R450,3,1)="0",))),IF(COUNTIF(INDIRECT("拒絶理由・拒絶査定・異議申立!"&amp;ADDRESS(MATCH(C450,拒絶理由・拒絶査定・異議申立!B$1:B$1000,0),3)&amp;":"&amp;ADDRESS(MATCH(C450,拒絶理由・拒絶査定・異議申立!B$1:B$1000,0),50)),R450)+COUNTIF(INDIRECT("拒絶理由・拒絶査定・異議申立!"&amp;ADDRESS(MATCH(C450,拒絶理由・拒絶査定・異議申立!B$1:B$1000,0),3)&amp;":"&amp;ADDRESS(MATCH(C450,拒絶理由・拒絶査定・異議申立!B$1:B$1000,0),50)),T450)&gt;0,"Yes","No"),"")</f>
        <v/>
      </c>
      <c r="AA450" s="92" t="str">
        <f ca="1">IF(OR(LEFT(R450)="特",LEFT(R450)="実",AND(OR(LEFT(R450,2)="US",LEFT(R450,2)="WO",LEFT(R450,2)="GB",LEFT(R450,2)="EP",LEFT(R450,2)="DE"),OR(MID(R450,3,1)="1",MID(R450,3,1)="2",MID(R450,3,1)="3",MID(R450,3,1)="4",MID(R450,3,1)="5",MID(R450,3,1)="6",MID(R450,3,1)="7",MID(R450,3,1)="8",MID(R450,3,1)="9",MID(R450,3,1)="0",))),IF(COUNTIF(INDIRECT("先行技術調査・登録査定!"&amp;ADDRESS(MATCH(C450,先行技術調査・登録査定!B$1:B$1000,0),3)&amp;":"&amp;ADDRESS(MATCH(C450,先行技術調査・登録査定!B$1:B$1000,0),49)),R450)+COUNTIF(INDIRECT("先行技術調査・登録査定!"&amp;ADDRESS(MATCH(C450,先行技術調査・登録査定!B$1:B$1000,0),3)&amp;":"&amp;ADDRESS(MATCH(C450,先行技術調査・登録査定!B$1:B$1000,0),49)),T450)&gt;0,"Yes","No"),"")</f>
        <v/>
      </c>
      <c r="AB450" s="169" t="str">
        <f t="shared" ca="1" si="30"/>
        <v/>
      </c>
      <c r="AC450" s="94" t="str">
        <f>IF(OR(LEFT(R450)="特",LEFT(R450)="実",AND(OR(LEFT(R450,2)="US",LEFT(R450,2)="WO",LEFT(R450,2)="GB",LEFT(R450,2)="EP",LEFT(R450,2)="DE"),OR(MID(R450,3,1)="1",MID(R450,3,1)="2",MID(R450,3,1)="3",MID(R450,3,1)="4",MID(R450,3,1)="5",MID(R450,3,1)="6",MID(R450,3,1)="7",MID(R450,3,1)="8",MID(R450,3,1)="9",MID(R450,3,1)="0",))),"",VLOOKUP($C450,非特許文献リスト!$A$2:$C$196,2,FALSE))</f>
        <v/>
      </c>
      <c r="AD450" s="95" t="str">
        <f>IF(OR(LEFT(R450)="特",LEFT(R450)="実",AND(OR(LEFT(R450,2)="US",LEFT(R450,2)="WO",LEFT(R450,2)="GB",LEFT(R450,2)="EP",LEFT(R450,2)="DE"),OR(MID(R450,3,1)="1",MID(R450,3,1)="2",MID(R450,3,1)="3",MID(R450,3,1)="4",MID(R450,3,1)="5",MID(R450,3,1)="6",MID(R450,3,1)="7",MID(R450,3,1)="8",MID(R450,3,1)="9",MID(R450,3,1)="0",))),"",VLOOKUP($C450,非特許文献リスト!$A$2:$C$196,3,FALSE))</f>
        <v/>
      </c>
      <c r="AE450" s="175" t="str">
        <f t="shared" si="32"/>
        <v/>
      </c>
      <c r="AF450" s="176" t="str">
        <f>IF(OR(LEFT(R450)="特",LEFT(R450)="実"),VLOOKUP(R450,'証拠（JP特許）'!$B$2:$AB$299,10,FALSE),IF(AND(OR(LEFT(R450,2)="US",LEFT(R450,2)="WO",LEFT(R450,2)="GB",LEFT(R450,2)="EP",LEFT(R450,2)="DE"),OR(MID(R450,3,1)="1",MID(R450,3,1)="2",MID(R450,3,1)="3",MID(R450,3,1)="4",MID(R450,3,1)="5",MID(R450,3,1)="6",MID(R450,3,1)="7",MID(R450,3,1)="8",MID(R450,3,1)="9",MID(R450,3,1)="0",)),VLOOKUP(R450,'証拠（WW特許）'!$B$2:$M$90,8,FALSE),""))</f>
        <v/>
      </c>
      <c r="AG450" s="176" t="str">
        <f>IF(OR(LEFT(R450)="特",LEFT(R450)="実"),VLOOKUP(R450,'証拠（JP特許）'!$B$2:$AB$299,26,FALSE),IF(AND(OR(LEFT(R450,2)="US",LEFT(R450,2)="WO",LEFT(R450,2)="GB",LEFT(R450,2)="EP",LEFT(R450,2)="DE"),OR(MID(R450,3,1)="1",MID(R450,3,1)="2",MID(R450,3,1)="3",MID(R450,3,1)="4",MID(R450,3,1)="5",MID(R450,3,1)="6",MID(R450,3,1)="7",MID(R450,3,1)="8",MID(R450,3,1)="9",MID(R450,3,1)="0",)),VLOOKUP(R450,'証拠（WW特許）'!$B$2:$M$90,12,FALSE),""))</f>
        <v/>
      </c>
      <c r="AH450" s="58" t="str">
        <f>IF(OR(LEFT(R450)="特",LEFT(R450)="実"),VLOOKUP(R450,'証拠（JP特許）'!$B$2:$X$299,20,FALSE),IF(AND(OR(LEFT(R450,2)="US",LEFT(R450,2)="WO",LEFT(R450,2)="GB",LEFT(R450,2)="EP",LEFT(R450,2)="DE"),OR(MID(R450,3,1)="1",MID(R450,3,1)="2",MID(R450,3,1)="3",MID(R450,3,1)="4",MID(R450,3,1)="5",MID(R450,3,1)="6",MID(R450,3,1)="7",MID(R450,3,1)="8",MID(R450,3,1)="9",MID(R450,3,1)="0",)),VLOOKUP(R450,'証拠（WW特許）'!$B$2:$U$90,20,FALSE),""))</f>
        <v/>
      </c>
      <c r="AI450" s="58" t="str">
        <f>IF(OR(LEFT(R450)="特",LEFT(R450)="実"),VLOOKUP(R450,'証拠（JP特許）'!$B$2:$X$299,21,FALSE),"")</f>
        <v/>
      </c>
      <c r="AJ450" s="58" t="str">
        <f>IF(OR(LEFT(R450)="特",LEFT(R450)="実"),VLOOKUP(R450,'証拠（JP特許）'!$B$2:$X$299,22,FALSE),"")</f>
        <v/>
      </c>
      <c r="AK450" s="59" t="str">
        <f>IF(OR(LEFT(R450)="特",LEFT(R450)="実"),VLOOKUP(R450,'証拠（JP特許）'!$B$2:$X$299,17,FALSE),IF(AND(OR(LEFT(R450,2)="US",LEFT(R450,2)="WO",LEFT(R450,2)="GB",LEFT(R450,2)="EP",LEFT(R450,2)="DE"),OR(MID(R450,3,1)="1",MID(R450,3,1)="2",MID(R450,3,1)="3",MID(R450,3,1)="4",MID(R450,3,1)="5",MID(R450,3,1)="6",MID(R450,3,1)="7",MID(R450,3,1)="8",MID(R450,3,1)="9",MID(R450,3,1)="0",)),VLOOKUP(R450,'証拠（WW特許）'!$B$2:$U$90,16,FALSE),""))</f>
        <v/>
      </c>
      <c r="AL450" s="58"/>
      <c r="AM450" s="58"/>
      <c r="AN450" s="58"/>
      <c r="AO450" s="58" t="str">
        <f ca="1">IF(OR(LEFT(R450)="特",LEFT(R450)="実",AND(OR(LEFT(R450,2)="US",LEFT(R450,2)="WO",LEFT(R450,2)="GB",LEFT(R450,2)="EP",LEFT(R450,2)="DE"),OR(MID(R450,3,1)="1",MID(R450,3,1)="2",MID(R450,3,1)="3",MID(R450,3,1)="4",MID(R450,3,1)="5",MID(R450,3,1)="6",MID(R450,3,1)="7",MID(R450,3,1)="8",MID(R450,3,1)="9",MID(R450,3,1)="0"))),IF(COUNTIF(INDIRECT("発明者引用!"&amp;ADDRESS(MATCH(C450,発明者引用!B$1:B$196,0),4)&amp;":"&amp;ADDRESS(MATCH(C450,発明者引用!B$1:B$196,0),17)),R450)+COUNTIF(INDIRECT("発明者引用!"&amp;ADDRESS(MATCH(C450,発明者引用!B$1:B$196,0),4)&amp;":"&amp;ADDRESS(MATCH(C450,発明者引用!B$1:B$196,0),17)),#REF!)+COUNTIF(INDIRECT("発明者引用!"&amp;ADDRESS(MATCH(C450,発明者引用!B$1:B$196,0),4)&amp;":"&amp;ADDRESS(MATCH(C450,発明者引用!B$1:B$196,0),17)),T450)&gt;0,"Yes","No"),"")</f>
        <v/>
      </c>
      <c r="AP450" s="58" t="str">
        <f ca="1">IF(OR(LEFT(R450)="特",LEFT(R450)="実",AND(OR(LEFT(R450,2)="US",LEFT(R450,2)="WO",LEFT(R450,2)="GB",LEFT(R450,2)="EP",LEFT(R450,2)="DE"),OR(MID(R450,3,1)="1",MID(R450,3,1)="2",MID(R450,3,1)="3",MID(R450,3,1)="4",MID(R450,3,1)="5",MID(R450,3,1)="6",MID(R450,3,1)="7",MID(R450,3,1)="8",MID(R450,3,1)="9",MID(R450,3,1)="0"))),IF(VLOOKUP(C450,ファミリ引用特許WO!$A$2:$B$241,2,FALSE)+VLOOKUP(C450,ファミリ引用文献WO!$A$2:$C$241,3,FALSE)=0,"ISR無し",IF(COUNTIF(INDIRECT("ファミリ引用特許WO!"&amp;ADDRESS(MATCH(C450,ファミリ引用特許WO!$A$2:$A$241,0),1)&amp;":"&amp;ADDRESS(MATCH(C450,ファミリ引用特許WO!$A$2:$A$241,0),19)),R450)+COUNTIF(INDIRECT("ファミリ引用特許WO!"&amp;ADDRESS(MATCH(C450,ファミリ引用特許WO!$A$2:$A$241,0),1)&amp;":"&amp;ADDRESS(MATCH(C450,ファミリ引用特許WO!$A$2:$A$241,0),19)),S450)+COUNTIF(INDIRECT("ファミリ引用特許WO!"&amp;ADDRESS(MATCH(C450,ファミリ引用特許WO!$A$2:$A$241,0),1)&amp;":"&amp;ADDRESS(MATCH(C450,ファミリ引用特許WO!$A$2:$A$241,0),19)),T450)+COUNTIF(INDIRECT("ファミリ引用特許WO!"&amp;ADDRESS(MATCH(C450,ファミリ引用特許WO!$A$2:$A$241,0),1)&amp;":"&amp;ADDRESS(MATCH(C450,ファミリ引用特許WO!$A$2:$A$241,0),19)),W450)+COUNTIF(INDIRECT("ファミリ引用特許WO!"&amp;ADDRESS(MATCH(C450,ファミリ引用特許WO!$A$2:$A$241,0),1)&amp;":"&amp;ADDRESS(MATCH(C450,ファミリ引用特許WO!$A$2:$A$241,0),19)),Y450)&gt;0,"Yes","No")),"")</f>
        <v/>
      </c>
      <c r="AQ450" s="55" t="str">
        <f ca="1">IF(OR(LEFT(R450)="特",LEFT(R450)="実",AND(OR(LEFT(R450,2)="US",LEFT(R450,2)="WO",LEFT(R450,2)="GB",LEFT(R450,2)="EP",LEFT(R450,2)="DE"),OR(MID(R450,3,1)="1",MID(R450,3,1)="2",MID(R450,3,1)="3",MID(R450,3,1)="4",MID(R450,3,1)="5",MID(R450,3,1)="6",MID(R450,3,1)="7",MID(R450,3,1)="8",MID(R450,3,1)="9",MID(R450,3,1)="0"))),IF(VLOOKUP(C450,'ファミリ引用特許表記修正（ex.A2→A）'!$A$2:$B$241,2,FALSE)=0,"family無し",IF(COUNTIF(INDIRECT("'ファミリ引用特許表記修正（ex.A2→A）'!"&amp;ADDRESS(MATCH(C450,'ファミリ引用特許表記修正（ex.A2→A）'!$A$2:$A$241,0),1)&amp;":"&amp;ADDRESS(MATCH(C450,'ファミリ引用特許表記修正（ex.A2→A）'!$A$2:$A$241,0),171)),R450)+COUNTIF(INDIRECT("'ファミリ引用特許表記修正（ex.A2→A）'!"&amp;ADDRESS(MATCH(C450,'ファミリ引用特許表記修正（ex.A2→A）'!$A$2:$A$241,0),1)&amp;":"&amp;ADDRESS(MATCH(C450,'ファミリ引用特許表記修正（ex.A2→A）'!$A$2:$A$241,0),171)),S450)+COUNTIF(INDIRECT("'ファミリ引用特許表記修正（ex.A2→A）'!"&amp;ADDRESS(MATCH(C450,'ファミリ引用特許表記修正（ex.A2→A）'!$A$2:$A$241,0),1)&amp;":"&amp;ADDRESS(MATCH(C450,'ファミリ引用特許表記修正（ex.A2→A）'!$A$2:$A$241,0),171)),T450)+COUNTIF(INDIRECT("'ファミリ引用特許表記修正（ex.A2→A）'!"&amp;ADDRESS(MATCH(C450,'ファミリ引用特許表記修正（ex.A2→A）'!$A$2:$A$241,0),1)&amp;":"&amp;ADDRESS(MATCH(C450,'ファミリ引用特許表記修正（ex.A2→A）'!$A$2:$A$241,0),171)),W450)+COUNTIF(INDIRECT("'ファミリ引用特許表記修正（ex.A2→A）'!"&amp;ADDRESS(MATCH(C450,'ファミリ引用特許表記修正（ex.A2→A）'!$A$2:$A$241,0),1)&amp;":"&amp;ADDRESS(MATCH(C450,'ファミリ引用特許表記修正（ex.A2→A）'!$A$2:$A$241,0),171)),Y450)&gt;0,"Yes","No")),"")</f>
        <v/>
      </c>
      <c r="AR450" s="193" t="str">
        <f>IF(OR(LEFT(R450)="特",LEFT(R450)="実",AND(OR(LEFT(R450,2)="US",LEFT(R450,2)="WO",LEFT(R450,2)="GB",LEFT(R450,2)="EP",LEFT(R450,2)="DE"),OR(MID(R450,3,1)="1",MID(R450,3,1)="2",MID(R450,3,1)="3",MID(R450,3,1)="4",MID(R450,3,1)="5",MID(R450,3,1)="6",MID(R450,3,1)="7",MID(R450,3,1)="8",MID(R450,3,1)="9",MID(R450,3,1)="0",))),"",VLOOKUP($C450,ファミリ発明者引用文献!A$3:B$235,2,FALSE))</f>
        <v>,,</v>
      </c>
      <c r="AS450" s="55" t="str">
        <f>VLOOKUP(C450,ファミリ引用文献WO!A$2:B$241,2,FALSE)</f>
        <v/>
      </c>
      <c r="AT450" s="58" t="str">
        <f>VLOOKUP(C450,ファミリ引用文献!A$3:B$242,2,FALSE)</f>
        <v/>
      </c>
      <c r="AU450" s="58" t="str">
        <f>VLOOKUP(C450,審判データ!AH$2:BT$379,39,FALSE)</f>
        <v>IL00125189A;IL00125189D;IL00143630A;IL00143630D;特開平11-026402;特許03493282;特開平11-074228;特開2003-334751;特開2004-158822;特許03887614;TW00418505B;US6102023;US6361404</v>
      </c>
      <c r="AV450" s="62" t="str">
        <f ca="1">IF(INDIRECT("審判データ!"&amp;ADDRESS(MATCH(C450,審判データ!$AH$1:$AH$379,0),32))="早期審査の対象とする","早期審査","")</f>
        <v/>
      </c>
      <c r="AW450" s="665" t="str">
        <f t="shared" si="31"/>
        <v/>
      </c>
      <c r="AX450" s="666" t="str">
        <f>IF(LEFT(AE450,3)="日本特",IF(LEFT(C450)="特",VLOOKUP(C450,'本件、証拠文献テーマコード'!G$2:I$376,3,FALSE),VLOOKUP(C450,'本件、証拠文献テーマコード'!B$2:I$376,8,FALSE)),"")</f>
        <v/>
      </c>
      <c r="AY450" s="666" t="str">
        <f>IF(LEFT(AE450,3)="日本特",IF(OR(MID(R450,2,1)="開",MID(R450,2,1)="表",MID(R450,2,1)="登"),VLOOKUP(R450,'本件、証拠文献テーマコード'!C$2:I$379,7,FALSE),VLOOKUP(R450,'本件、証拠文献テーマコード'!G$2:I$379,3,FALSE)),"")</f>
        <v/>
      </c>
      <c r="AZ450" s="54">
        <f ca="1">INDIRECT("審判データ!"&amp;ADDRESS(MATCH(C450,審判データ!$AH$1:$AH$379,0),20))</f>
        <v>2010</v>
      </c>
    </row>
    <row r="451" spans="1:52" x14ac:dyDescent="0.15">
      <c r="A451" s="511" t="s">
        <v>23229</v>
      </c>
      <c r="B451" s="586" t="str">
        <f ca="1">IF(A451="",B450,INDIRECT("審判データ!"&amp;ADDRESS(MATCH(A451,審判データ!$HC$1:$HC$379,0),20))&amp;" / "&amp;INDIRECT("審判データ!"&amp;ADDRESS(MATCH(A451,審判データ!$HC$1:$HC$379,0),21)))</f>
        <v>2010 / 29-2</v>
      </c>
      <c r="C451" s="514">
        <v>3560605</v>
      </c>
      <c r="D451" s="511" t="s">
        <v>6800</v>
      </c>
      <c r="E451" s="163" t="str">
        <f ca="1">INDIRECT("審判データ!"&amp;ADDRESS(MATCH(C451,審判データ!$AH$1:$AH$379,0),55))</f>
        <v>ＫＰＥ株式会社</v>
      </c>
      <c r="F451" s="43" t="str">
        <f ca="1">INDIRECT("審判データ!"&amp;ADDRESS(MATCH(C451,審判データ!$AH$1:$AH$379,0),56))</f>
        <v>笹崎　貴男;加藤　禎人</v>
      </c>
      <c r="G451" s="43" t="str">
        <f ca="1">INDIRECT("審判データ!"&amp;ADDRESS(MATCH(C451,審判データ!$AH$1:$AH$379,0),72))</f>
        <v>特開2005-046583;特開2005-046584;特許03560605;特開2005-046618;特許04261433;特開2005-296679;特許04261518;特開2005-296680;特開2007-260435</v>
      </c>
      <c r="H451" s="43" t="str">
        <f ca="1">INDIRECT("審判データ!"&amp;ADDRESS(MATCH(C451,審判データ!$AH$1:$AH$379,0),41))</f>
        <v>A63F  5/04;A63F  5/04    513;A63F  5/04    513;A63F  5/04    512</v>
      </c>
      <c r="I451" s="43" t="str">
        <f ca="1">INDIRECT("審判データ!"&amp;ADDRESS(MATCH(C451,審判データ!$AH$1:$AH$379,0),49))</f>
        <v>A63F   5/04@AFI(JP)</v>
      </c>
      <c r="J451" s="43" t="str">
        <f ca="1">INDIRECT("審判データ!"&amp;ADDRESS(MATCH(C451,審判データ!$AH$1:$AH$379,0),51))</f>
        <v>A63F  5/04    513 D;A63F  5/04    512 C;A63F  5/04    513 B</v>
      </c>
      <c r="K451" s="43" t="str">
        <f ca="1">INDIRECT("審判データ!"&amp;ADDRESS(MATCH(C451,審判データ!$AH$1:$AH$379,0),53))</f>
        <v>2C082 CD03;2C082 CD06;2C082 DA54;2C082 CC51;2C082 CA25;2C082 CB32;2C082 CB04;2C082 CB23;2C082 AA02;2C082 CC01;2C082 CC12;2C082 CC05;2C082 AB12;2C082 AB25;2C082 AB27;2C082 AB29;2C082 AB05;2C082 DA52;2C082 BA02;2C082 BA22;2C082 BA32;2C082 DA63;2C082 DA65;2C082 AC14;2C082 BB02;2C082 BB24;2C082 BB16;2C082 BB74;2C082 BB94;2C082 CD49;2C082 DA83;2C082 DA80;2C082 BA35;2C082 CC24;2C082 CC28;2C082 CC34;2C082 CD12;2C082 CD20;2C082 CD11;2C082 CD23;2C082 CC33;2C082 BB23;2C082 BB76</v>
      </c>
      <c r="L451" s="711"/>
      <c r="M451" s="707"/>
      <c r="N451" s="712"/>
      <c r="O451" s="713"/>
      <c r="P451" s="714"/>
      <c r="Q451" s="706"/>
      <c r="R451" s="707"/>
      <c r="S451" s="706" t="str">
        <f>IF(OR(LEFT(R451)="特",LEFT(R451)="実"),VLOOKUP(R451,'証拠（JP特許）'!$B$2:$D$299,2,FALSE),IF(AND(OR(LEFT(R451,2)="US",LEFT(R451,2)="WO",LEFT(R451,2)="GB",LEFT(R451,2)="EP",LEFT(R451,2)="DE"),OR(MID(R451,3,1)="1",MID(R451,3,1)="2",MID(R451,3,1)="3",MID(R451,3,1)="4",MID(R451,3,1)="5",MID(R451,3,1)="6",MID(R451,3,1)="7",MID(R451,3,1)="8",MID(R451,3,1)="9",MID(R451,3,1)="0")),VLOOKUP(R451,'証拠（WW特許）'!$B$2:$C$90,2,FALSE),"_"))</f>
        <v>_</v>
      </c>
      <c r="T451" s="707" t="str">
        <f>IF(OR(LEFT(R451)="特",LEFT(R451)="実"),VLOOKUP(R451,'証拠（JP特許）'!$B$2:$E$299,4,FALSE),"_")</f>
        <v>_</v>
      </c>
      <c r="U451" s="707"/>
      <c r="V451" s="706"/>
      <c r="W451" s="708" t="str">
        <f t="shared" si="33"/>
        <v/>
      </c>
      <c r="X451" s="709"/>
      <c r="Y451" s="709" t="str">
        <f t="shared" si="34"/>
        <v/>
      </c>
      <c r="Z451" s="91" t="str">
        <f ca="1">IF(OR(LEFT(R451)="特",LEFT(R451)="実",AND(OR(LEFT(R451,2)="US",LEFT(R451,2)="WO",LEFT(R451,2)="GB",LEFT(R451,2)="EP",LEFT(R451,2)="DE"),OR(MID(R451,3,1)="1",MID(R451,3,1)="2",MID(R451,3,1)="3",MID(R451,3,1)="4",MID(R451,3,1)="5",MID(R451,3,1)="6",MID(R451,3,1)="7",MID(R451,3,1)="8",MID(R451,3,1)="9",MID(R451,3,1)="0",))),IF(COUNTIF(INDIRECT("拒絶理由・拒絶査定・異議申立!"&amp;ADDRESS(MATCH(C451,拒絶理由・拒絶査定・異議申立!B$1:B$1000,0),3)&amp;":"&amp;ADDRESS(MATCH(C451,拒絶理由・拒絶査定・異議申立!B$1:B$1000,0),50)),R451)+COUNTIF(INDIRECT("拒絶理由・拒絶査定・異議申立!"&amp;ADDRESS(MATCH(C451,拒絶理由・拒絶査定・異議申立!B$1:B$1000,0),3)&amp;":"&amp;ADDRESS(MATCH(C451,拒絶理由・拒絶査定・異議申立!B$1:B$1000,0),50)),T451)&gt;0,"Yes","No"),"")</f>
        <v/>
      </c>
      <c r="AA451" s="92" t="str">
        <f ca="1">IF(OR(LEFT(R451)="特",LEFT(R451)="実",AND(OR(LEFT(R451,2)="US",LEFT(R451,2)="WO",LEFT(R451,2)="GB",LEFT(R451,2)="EP",LEFT(R451,2)="DE"),OR(MID(R451,3,1)="1",MID(R451,3,1)="2",MID(R451,3,1)="3",MID(R451,3,1)="4",MID(R451,3,1)="5",MID(R451,3,1)="6",MID(R451,3,1)="7",MID(R451,3,1)="8",MID(R451,3,1)="9",MID(R451,3,1)="0",))),IF(COUNTIF(INDIRECT("先行技術調査・登録査定!"&amp;ADDRESS(MATCH(C451,先行技術調査・登録査定!B$1:B$1000,0),3)&amp;":"&amp;ADDRESS(MATCH(C451,先行技術調査・登録査定!B$1:B$1000,0),49)),R451)+COUNTIF(INDIRECT("先行技術調査・登録査定!"&amp;ADDRESS(MATCH(C451,先行技術調査・登録査定!B$1:B$1000,0),3)&amp;":"&amp;ADDRESS(MATCH(C451,先行技術調査・登録査定!B$1:B$1000,0),49)),T451)&gt;0,"Yes","No"),"")</f>
        <v/>
      </c>
      <c r="AB451" s="169" t="str">
        <f t="shared" ca="1" si="30"/>
        <v/>
      </c>
      <c r="AC451" s="94" t="str">
        <f>IF(OR(LEFT(R451)="特",LEFT(R451)="実",AND(OR(LEFT(R451,2)="US",LEFT(R451,2)="WO",LEFT(R451,2)="GB",LEFT(R451,2)="EP",LEFT(R451,2)="DE"),OR(MID(R451,3,1)="1",MID(R451,3,1)="2",MID(R451,3,1)="3",MID(R451,3,1)="4",MID(R451,3,1)="5",MID(R451,3,1)="6",MID(R451,3,1)="7",MID(R451,3,1)="8",MID(R451,3,1)="9",MID(R451,3,1)="0",))),"",VLOOKUP($C451,非特許文献リスト!$A$2:$C$196,2,FALSE))</f>
        <v/>
      </c>
      <c r="AD451" s="95" t="str">
        <f>IF(OR(LEFT(R451)="特",LEFT(R451)="実",AND(OR(LEFT(R451,2)="US",LEFT(R451,2)="WO",LEFT(R451,2)="GB",LEFT(R451,2)="EP",LEFT(R451,2)="DE"),OR(MID(R451,3,1)="1",MID(R451,3,1)="2",MID(R451,3,1)="3",MID(R451,3,1)="4",MID(R451,3,1)="5",MID(R451,3,1)="6",MID(R451,3,1)="7",MID(R451,3,1)="8",MID(R451,3,1)="9",MID(R451,3,1)="0",))),"",VLOOKUP($C451,非特許文献リスト!$A$2:$C$196,3,FALSE))</f>
        <v/>
      </c>
      <c r="AE451" s="175" t="str">
        <f t="shared" si="32"/>
        <v/>
      </c>
      <c r="AF451" s="176" t="str">
        <f>IF(OR(LEFT(R451)="特",LEFT(R451)="実"),VLOOKUP(R451,'証拠（JP特許）'!$B$2:$AB$299,10,FALSE),IF(AND(OR(LEFT(R451,2)="US",LEFT(R451,2)="WO",LEFT(R451,2)="GB",LEFT(R451,2)="EP",LEFT(R451,2)="DE"),OR(MID(R451,3,1)="1",MID(R451,3,1)="2",MID(R451,3,1)="3",MID(R451,3,1)="4",MID(R451,3,1)="5",MID(R451,3,1)="6",MID(R451,3,1)="7",MID(R451,3,1)="8",MID(R451,3,1)="9",MID(R451,3,1)="0",)),VLOOKUP(R451,'証拠（WW特許）'!$B$2:$M$90,8,FALSE),""))</f>
        <v/>
      </c>
      <c r="AG451" s="176" t="str">
        <f>IF(OR(LEFT(R451)="特",LEFT(R451)="実"),VLOOKUP(R451,'証拠（JP特許）'!$B$2:$AB$299,26,FALSE),IF(AND(OR(LEFT(R451,2)="US",LEFT(R451,2)="WO",LEFT(R451,2)="GB",LEFT(R451,2)="EP",LEFT(R451,2)="DE"),OR(MID(R451,3,1)="1",MID(R451,3,1)="2",MID(R451,3,1)="3",MID(R451,3,1)="4",MID(R451,3,1)="5",MID(R451,3,1)="6",MID(R451,3,1)="7",MID(R451,3,1)="8",MID(R451,3,1)="9",MID(R451,3,1)="0",)),VLOOKUP(R451,'証拠（WW特許）'!$B$2:$M$90,12,FALSE),""))</f>
        <v/>
      </c>
      <c r="AH451" s="58" t="str">
        <f>IF(OR(LEFT(R451)="特",LEFT(R451)="実"),VLOOKUP(R451,'証拠（JP特許）'!$B$2:$X$299,20,FALSE),IF(AND(OR(LEFT(R451,2)="US",LEFT(R451,2)="WO",LEFT(R451,2)="GB",LEFT(R451,2)="EP",LEFT(R451,2)="DE"),OR(MID(R451,3,1)="1",MID(R451,3,1)="2",MID(R451,3,1)="3",MID(R451,3,1)="4",MID(R451,3,1)="5",MID(R451,3,1)="6",MID(R451,3,1)="7",MID(R451,3,1)="8",MID(R451,3,1)="9",MID(R451,3,1)="0",)),VLOOKUP(R451,'証拠（WW特許）'!$B$2:$U$90,20,FALSE),""))</f>
        <v/>
      </c>
      <c r="AI451" s="58" t="str">
        <f>IF(OR(LEFT(R451)="特",LEFT(R451)="実"),VLOOKUP(R451,'証拠（JP特許）'!$B$2:$X$299,21,FALSE),"")</f>
        <v/>
      </c>
      <c r="AJ451" s="58" t="str">
        <f>IF(OR(LEFT(R451)="特",LEFT(R451)="実"),VLOOKUP(R451,'証拠（JP特許）'!$B$2:$X$299,22,FALSE),"")</f>
        <v/>
      </c>
      <c r="AK451" s="59" t="str">
        <f>IF(OR(LEFT(R451)="特",LEFT(R451)="実"),VLOOKUP(R451,'証拠（JP特許）'!$B$2:$X$299,17,FALSE),IF(AND(OR(LEFT(R451,2)="US",LEFT(R451,2)="WO",LEFT(R451,2)="GB",LEFT(R451,2)="EP",LEFT(R451,2)="DE"),OR(MID(R451,3,1)="1",MID(R451,3,1)="2",MID(R451,3,1)="3",MID(R451,3,1)="4",MID(R451,3,1)="5",MID(R451,3,1)="6",MID(R451,3,1)="7",MID(R451,3,1)="8",MID(R451,3,1)="9",MID(R451,3,1)="0",)),VLOOKUP(R451,'証拠（WW特許）'!$B$2:$U$90,16,FALSE),""))</f>
        <v/>
      </c>
      <c r="AL451" s="58"/>
      <c r="AM451" s="58"/>
      <c r="AN451" s="58"/>
      <c r="AO451" s="58" t="str">
        <f ca="1">IF(OR(LEFT(R451)="特",LEFT(R451)="実",AND(OR(LEFT(R451,2)="US",LEFT(R451,2)="WO",LEFT(R451,2)="GB",LEFT(R451,2)="EP",LEFT(R451,2)="DE"),OR(MID(R451,3,1)="1",MID(R451,3,1)="2",MID(R451,3,1)="3",MID(R451,3,1)="4",MID(R451,3,1)="5",MID(R451,3,1)="6",MID(R451,3,1)="7",MID(R451,3,1)="8",MID(R451,3,1)="9",MID(R451,3,1)="0"))),IF(COUNTIF(INDIRECT("発明者引用!"&amp;ADDRESS(MATCH(C451,発明者引用!B$1:B$196,0),4)&amp;":"&amp;ADDRESS(MATCH(C451,発明者引用!B$1:B$196,0),17)),R451)+COUNTIF(INDIRECT("発明者引用!"&amp;ADDRESS(MATCH(C451,発明者引用!B$1:B$196,0),4)&amp;":"&amp;ADDRESS(MATCH(C451,発明者引用!B$1:B$196,0),17)),#REF!)+COUNTIF(INDIRECT("発明者引用!"&amp;ADDRESS(MATCH(C451,発明者引用!B$1:B$196,0),4)&amp;":"&amp;ADDRESS(MATCH(C451,発明者引用!B$1:B$196,0),17)),T451)&gt;0,"Yes","No"),"")</f>
        <v/>
      </c>
      <c r="AP451" s="58" t="str">
        <f ca="1">IF(OR(LEFT(R451)="特",LEFT(R451)="実",AND(OR(LEFT(R451,2)="US",LEFT(R451,2)="WO",LEFT(R451,2)="GB",LEFT(R451,2)="EP",LEFT(R451,2)="DE"),OR(MID(R451,3,1)="1",MID(R451,3,1)="2",MID(R451,3,1)="3",MID(R451,3,1)="4",MID(R451,3,1)="5",MID(R451,3,1)="6",MID(R451,3,1)="7",MID(R451,3,1)="8",MID(R451,3,1)="9",MID(R451,3,1)="0"))),IF(VLOOKUP(C451,ファミリ引用特許WO!$A$2:$B$241,2,FALSE)+VLOOKUP(C451,ファミリ引用文献WO!$A$2:$C$241,3,FALSE)=0,"ISR無し",IF(COUNTIF(INDIRECT("ファミリ引用特許WO!"&amp;ADDRESS(MATCH(C451,ファミリ引用特許WO!$A$2:$A$241,0),1)&amp;":"&amp;ADDRESS(MATCH(C451,ファミリ引用特許WO!$A$2:$A$241,0),19)),R451)+COUNTIF(INDIRECT("ファミリ引用特許WO!"&amp;ADDRESS(MATCH(C451,ファミリ引用特許WO!$A$2:$A$241,0),1)&amp;":"&amp;ADDRESS(MATCH(C451,ファミリ引用特許WO!$A$2:$A$241,0),19)),S451)+COUNTIF(INDIRECT("ファミリ引用特許WO!"&amp;ADDRESS(MATCH(C451,ファミリ引用特許WO!$A$2:$A$241,0),1)&amp;":"&amp;ADDRESS(MATCH(C451,ファミリ引用特許WO!$A$2:$A$241,0),19)),T451)+COUNTIF(INDIRECT("ファミリ引用特許WO!"&amp;ADDRESS(MATCH(C451,ファミリ引用特許WO!$A$2:$A$241,0),1)&amp;":"&amp;ADDRESS(MATCH(C451,ファミリ引用特許WO!$A$2:$A$241,0),19)),W451)+COUNTIF(INDIRECT("ファミリ引用特許WO!"&amp;ADDRESS(MATCH(C451,ファミリ引用特許WO!$A$2:$A$241,0),1)&amp;":"&amp;ADDRESS(MATCH(C451,ファミリ引用特許WO!$A$2:$A$241,0),19)),Y451)&gt;0,"Yes","No")),"")</f>
        <v/>
      </c>
      <c r="AQ451" s="55" t="str">
        <f ca="1">IF(OR(LEFT(R451)="特",LEFT(R451)="実",AND(OR(LEFT(R451,2)="US",LEFT(R451,2)="WO",LEFT(R451,2)="GB",LEFT(R451,2)="EP",LEFT(R451,2)="DE"),OR(MID(R451,3,1)="1",MID(R451,3,1)="2",MID(R451,3,1)="3",MID(R451,3,1)="4",MID(R451,3,1)="5",MID(R451,3,1)="6",MID(R451,3,1)="7",MID(R451,3,1)="8",MID(R451,3,1)="9",MID(R451,3,1)="0"))),IF(VLOOKUP(C451,'ファミリ引用特許表記修正（ex.A2→A）'!$A$2:$B$241,2,FALSE)=0,"family無し",IF(COUNTIF(INDIRECT("'ファミリ引用特許表記修正（ex.A2→A）'!"&amp;ADDRESS(MATCH(C451,'ファミリ引用特許表記修正（ex.A2→A）'!$A$2:$A$241,0),1)&amp;":"&amp;ADDRESS(MATCH(C451,'ファミリ引用特許表記修正（ex.A2→A）'!$A$2:$A$241,0),171)),R451)+COUNTIF(INDIRECT("'ファミリ引用特許表記修正（ex.A2→A）'!"&amp;ADDRESS(MATCH(C451,'ファミリ引用特許表記修正（ex.A2→A）'!$A$2:$A$241,0),1)&amp;":"&amp;ADDRESS(MATCH(C451,'ファミリ引用特許表記修正（ex.A2→A）'!$A$2:$A$241,0),171)),S451)+COUNTIF(INDIRECT("'ファミリ引用特許表記修正（ex.A2→A）'!"&amp;ADDRESS(MATCH(C451,'ファミリ引用特許表記修正（ex.A2→A）'!$A$2:$A$241,0),1)&amp;":"&amp;ADDRESS(MATCH(C451,'ファミリ引用特許表記修正（ex.A2→A）'!$A$2:$A$241,0),171)),T451)+COUNTIF(INDIRECT("'ファミリ引用特許表記修正（ex.A2→A）'!"&amp;ADDRESS(MATCH(C451,'ファミリ引用特許表記修正（ex.A2→A）'!$A$2:$A$241,0),1)&amp;":"&amp;ADDRESS(MATCH(C451,'ファミリ引用特許表記修正（ex.A2→A）'!$A$2:$A$241,0),171)),W451)+COUNTIF(INDIRECT("'ファミリ引用特許表記修正（ex.A2→A）'!"&amp;ADDRESS(MATCH(C451,'ファミリ引用特許表記修正（ex.A2→A）'!$A$2:$A$241,0),1)&amp;":"&amp;ADDRESS(MATCH(C451,'ファミリ引用特許表記修正（ex.A2→A）'!$A$2:$A$241,0),171)),Y451)&gt;0,"Yes","No")),"")</f>
        <v/>
      </c>
      <c r="AR451" s="193" t="str">
        <f>IF(OR(LEFT(R451)="特",LEFT(R451)="実",AND(OR(LEFT(R451,2)="US",LEFT(R451,2)="WO",LEFT(R451,2)="GB",LEFT(R451,2)="EP",LEFT(R451,2)="DE"),OR(MID(R451,3,1)="1",MID(R451,3,1)="2",MID(R451,3,1)="3",MID(R451,3,1)="4",MID(R451,3,1)="5",MID(R451,3,1)="6",MID(R451,3,1)="7",MID(R451,3,1)="8",MID(R451,3,1)="9",MID(R451,3,1)="0",))),"",VLOOKUP($C451,ファミリ発明者引用文献!A$3:B$235,2,FALSE))</f>
        <v>,,</v>
      </c>
      <c r="AS451" s="55" t="str">
        <f>VLOOKUP(C451,ファミリ引用文献WO!A$2:B$241,2,FALSE)</f>
        <v/>
      </c>
      <c r="AT451" s="58" t="str">
        <f>VLOOKUP(C451,ファミリ引用文献!A$3:B$242,2,FALSE)</f>
        <v>キングキャメル,日本,サミ-株式会社,2003年 9月11日/アミュ-ズメントマシンショ-公式ガイドブック,日本,第41回アミュ-ズメントマシンショ-運営委員会,2003年 9月11日/遊技日本,日本,株式会社近畿出版社,2003年 9月24日,通巻511号,第37頁/0/0/0/0/0/0/0/0/0/0/0/0/0/0/0/0/0/0/0/0/0/0/0/0/0/0/0/0/0/0/0/0/0/0/0/0/0/0/0/0/0/0/0/0/0/0/0/0/0/0/0/0/0/0/0/0/0/0/0/0/0/0/0/0/0/0/0/0/0/0/0/0/0/0/0/0/0/0/0/0/0/0/0/0/0/0/0/0/0/0/0/0/0/0/0/0/0/0/0/0/0/0/0/0/0/0/0/0/0/0/0/0/0/0/0/0/0/0/0/0/0/0/0/0/0/0/0/0/0/0/0/0/0/0/0/0/0/0/0/0/0/0/0/0/0/0/0/0/0/0/0/0/0/0/0/0/0/0/0/0/0/0/0/0/0/0/0/0/0/0/0/0/0</v>
      </c>
      <c r="AU451" s="58" t="str">
        <f>VLOOKUP(C451,審判データ!AH$2:BT$379,39,FALSE)</f>
        <v>特開2005-046583;特開2005-046584;特許03560605;特開2005-046618;特許04261433;特開2005-296679;特許04261518;特開2005-296680;特開2007-260435</v>
      </c>
      <c r="AV451" s="62" t="str">
        <f ca="1">IF(INDIRECT("審判データ!"&amp;ADDRESS(MATCH(C451,審判データ!$AH$1:$AH$379,0),32))="早期審査の対象とする","早期審査","")</f>
        <v>早期審査</v>
      </c>
      <c r="AW451" s="665" t="str">
        <f t="shared" si="31"/>
        <v/>
      </c>
      <c r="AX451" s="666" t="str">
        <f>IF(LEFT(AE451,3)="日本特",IF(LEFT(C451)="特",VLOOKUP(C451,'本件、証拠文献テーマコード'!G$2:I$376,3,FALSE),VLOOKUP(C451,'本件、証拠文献テーマコード'!B$2:I$376,8,FALSE)),"")</f>
        <v/>
      </c>
      <c r="AY451" s="666" t="str">
        <f>IF(LEFT(AE451,3)="日本特",IF(OR(MID(R451,2,1)="開",MID(R451,2,1)="表",MID(R451,2,1)="登"),VLOOKUP(R451,'本件、証拠文献テーマコード'!C$2:I$379,7,FALSE),VLOOKUP(R451,'本件、証拠文献テーマコード'!G$2:I$379,3,FALSE)),"")</f>
        <v/>
      </c>
      <c r="AZ451" s="54">
        <f ca="1">INDIRECT("審判データ!"&amp;ADDRESS(MATCH(C451,審判データ!$AH$1:$AH$379,0),20))</f>
        <v>2010</v>
      </c>
    </row>
    <row r="452" spans="1:52" x14ac:dyDescent="0.15">
      <c r="A452" s="511" t="s">
        <v>23230</v>
      </c>
      <c r="B452" s="586" t="str">
        <f ca="1">IF(A452="",B451,INDIRECT("審判データ!"&amp;ADDRESS(MATCH(A452,審判データ!$HC$1:$HC$379,0),20))&amp;" / "&amp;INDIRECT("審判データ!"&amp;ADDRESS(MATCH(A452,審判データ!$HC$1:$HC$379,0),21)))</f>
        <v>2010 / 29-2</v>
      </c>
      <c r="C452" s="514">
        <v>4279711</v>
      </c>
      <c r="D452" s="511" t="s">
        <v>14340</v>
      </c>
      <c r="E452" s="163" t="str">
        <f ca="1">INDIRECT("審判データ!"&amp;ADDRESS(MATCH(C452,審判データ!$AH$1:$AH$379,0),55))</f>
        <v>バクマ工業株式会社</v>
      </c>
      <c r="F452" s="43" t="str">
        <f ca="1">INDIRECT("審判データ!"&amp;ADDRESS(MATCH(C452,審判データ!$AH$1:$AH$379,0),56))</f>
        <v>馬場　有三</v>
      </c>
      <c r="G452" s="43" t="str">
        <f ca="1">INDIRECT("審判データ!"&amp;ADDRESS(MATCH(C452,審判データ!$AH$1:$AH$379,0),72))</f>
        <v xml:space="preserve"> </v>
      </c>
      <c r="H452" s="43" t="str">
        <f ca="1">INDIRECT("審判データ!"&amp;ADDRESS(MATCH(C452,審判データ!$AH$1:$AH$379,0),41))</f>
        <v>F24F  7/04</v>
      </c>
      <c r="I452" s="43" t="str">
        <f ca="1">INDIRECT("審判データ!"&amp;ADDRESS(MATCH(C452,審判データ!$AH$1:$AH$379,0),49))</f>
        <v>F24F   7/04@AFI(JP)</v>
      </c>
      <c r="J452" s="43" t="str">
        <f ca="1">INDIRECT("審判データ!"&amp;ADDRESS(MATCH(C452,審判データ!$AH$1:$AH$379,0),51))</f>
        <v>F24F  7/04        B</v>
      </c>
      <c r="K452" s="43" t="str">
        <f ca="1">INDIRECT("審判データ!"&amp;ADDRESS(MATCH(C452,審判データ!$AH$1:$AH$379,0),53))</f>
        <v>3L058 BB04;3L058 BC06</v>
      </c>
      <c r="L452" s="711"/>
      <c r="M452" s="707"/>
      <c r="N452" s="712"/>
      <c r="O452" s="713"/>
      <c r="P452" s="714"/>
      <c r="Q452" s="706"/>
      <c r="R452" s="707"/>
      <c r="S452" s="706" t="str">
        <f>IF(OR(LEFT(R452)="特",LEFT(R452)="実"),VLOOKUP(R452,'証拠（JP特許）'!$B$2:$D$299,2,FALSE),IF(AND(OR(LEFT(R452,2)="US",LEFT(R452,2)="WO",LEFT(R452,2)="GB",LEFT(R452,2)="EP",LEFT(R452,2)="DE"),OR(MID(R452,3,1)="1",MID(R452,3,1)="2",MID(R452,3,1)="3",MID(R452,3,1)="4",MID(R452,3,1)="5",MID(R452,3,1)="6",MID(R452,3,1)="7",MID(R452,3,1)="8",MID(R452,3,1)="9",MID(R452,3,1)="0")),VLOOKUP(R452,'証拠（WW特許）'!$B$2:$C$90,2,FALSE),"_"))</f>
        <v>_</v>
      </c>
      <c r="T452" s="707" t="str">
        <f>IF(OR(LEFT(R452)="特",LEFT(R452)="実"),VLOOKUP(R452,'証拠（JP特許）'!$B$2:$E$299,4,FALSE),"_")</f>
        <v>_</v>
      </c>
      <c r="U452" s="707"/>
      <c r="V452" s="706"/>
      <c r="W452" s="708" t="str">
        <f t="shared" si="33"/>
        <v/>
      </c>
      <c r="X452" s="709"/>
      <c r="Y452" s="709" t="str">
        <f t="shared" si="34"/>
        <v/>
      </c>
      <c r="Z452" s="91" t="str">
        <f ca="1">IF(OR(LEFT(R452)="特",LEFT(R452)="実",AND(OR(LEFT(R452,2)="US",LEFT(R452,2)="WO",LEFT(R452,2)="GB",LEFT(R452,2)="EP",LEFT(R452,2)="DE"),OR(MID(R452,3,1)="1",MID(R452,3,1)="2",MID(R452,3,1)="3",MID(R452,3,1)="4",MID(R452,3,1)="5",MID(R452,3,1)="6",MID(R452,3,1)="7",MID(R452,3,1)="8",MID(R452,3,1)="9",MID(R452,3,1)="0",))),IF(COUNTIF(INDIRECT("拒絶理由・拒絶査定・異議申立!"&amp;ADDRESS(MATCH(C452,拒絶理由・拒絶査定・異議申立!B$1:B$1000,0),3)&amp;":"&amp;ADDRESS(MATCH(C452,拒絶理由・拒絶査定・異議申立!B$1:B$1000,0),50)),R452)+COUNTIF(INDIRECT("拒絶理由・拒絶査定・異議申立!"&amp;ADDRESS(MATCH(C452,拒絶理由・拒絶査定・異議申立!B$1:B$1000,0),3)&amp;":"&amp;ADDRESS(MATCH(C452,拒絶理由・拒絶査定・異議申立!B$1:B$1000,0),50)),T452)&gt;0,"Yes","No"),"")</f>
        <v/>
      </c>
      <c r="AA452" s="92" t="str">
        <f ca="1">IF(OR(LEFT(R452)="特",LEFT(R452)="実",AND(OR(LEFT(R452,2)="US",LEFT(R452,2)="WO",LEFT(R452,2)="GB",LEFT(R452,2)="EP",LEFT(R452,2)="DE"),OR(MID(R452,3,1)="1",MID(R452,3,1)="2",MID(R452,3,1)="3",MID(R452,3,1)="4",MID(R452,3,1)="5",MID(R452,3,1)="6",MID(R452,3,1)="7",MID(R452,3,1)="8",MID(R452,3,1)="9",MID(R452,3,1)="0",))),IF(COUNTIF(INDIRECT("先行技術調査・登録査定!"&amp;ADDRESS(MATCH(C452,先行技術調査・登録査定!B$1:B$1000,0),3)&amp;":"&amp;ADDRESS(MATCH(C452,先行技術調査・登録査定!B$1:B$1000,0),49)),R452)+COUNTIF(INDIRECT("先行技術調査・登録査定!"&amp;ADDRESS(MATCH(C452,先行技術調査・登録査定!B$1:B$1000,0),3)&amp;":"&amp;ADDRESS(MATCH(C452,先行技術調査・登録査定!B$1:B$1000,0),49)),T452)&gt;0,"Yes","No"),"")</f>
        <v/>
      </c>
      <c r="AB452" s="169" t="str">
        <f t="shared" ca="1" si="30"/>
        <v/>
      </c>
      <c r="AC452" s="94" t="str">
        <f>IF(OR(LEFT(R452)="特",LEFT(R452)="実",AND(OR(LEFT(R452,2)="US",LEFT(R452,2)="WO",LEFT(R452,2)="GB",LEFT(R452,2)="EP",LEFT(R452,2)="DE"),OR(MID(R452,3,1)="1",MID(R452,3,1)="2",MID(R452,3,1)="3",MID(R452,3,1)="4",MID(R452,3,1)="5",MID(R452,3,1)="6",MID(R452,3,1)="7",MID(R452,3,1)="8",MID(R452,3,1)="9",MID(R452,3,1)="0",))),"",VLOOKUP($C452,非特許文献リスト!$A$2:$C$196,2,FALSE))</f>
        <v/>
      </c>
      <c r="AD452" s="95" t="str">
        <f>IF(OR(LEFT(R452)="特",LEFT(R452)="実",AND(OR(LEFT(R452,2)="US",LEFT(R452,2)="WO",LEFT(R452,2)="GB",LEFT(R452,2)="EP",LEFT(R452,2)="DE"),OR(MID(R452,3,1)="1",MID(R452,3,1)="2",MID(R452,3,1)="3",MID(R452,3,1)="4",MID(R452,3,1)="5",MID(R452,3,1)="6",MID(R452,3,1)="7",MID(R452,3,1)="8",MID(R452,3,1)="9",MID(R452,3,1)="0",))),"",VLOOKUP($C452,非特許文献リスト!$A$2:$C$196,3,FALSE))</f>
        <v/>
      </c>
      <c r="AE452" s="175" t="str">
        <f t="shared" si="32"/>
        <v/>
      </c>
      <c r="AF452" s="176" t="str">
        <f>IF(OR(LEFT(R452)="特",LEFT(R452)="実"),VLOOKUP(R452,'証拠（JP特許）'!$B$2:$AB$299,10,FALSE),IF(AND(OR(LEFT(R452,2)="US",LEFT(R452,2)="WO",LEFT(R452,2)="GB",LEFT(R452,2)="EP",LEFT(R452,2)="DE"),OR(MID(R452,3,1)="1",MID(R452,3,1)="2",MID(R452,3,1)="3",MID(R452,3,1)="4",MID(R452,3,1)="5",MID(R452,3,1)="6",MID(R452,3,1)="7",MID(R452,3,1)="8",MID(R452,3,1)="9",MID(R452,3,1)="0",)),VLOOKUP(R452,'証拠（WW特許）'!$B$2:$M$90,8,FALSE),""))</f>
        <v/>
      </c>
      <c r="AG452" s="176" t="str">
        <f>IF(OR(LEFT(R452)="特",LEFT(R452)="実"),VLOOKUP(R452,'証拠（JP特許）'!$B$2:$AB$299,26,FALSE),IF(AND(OR(LEFT(R452,2)="US",LEFT(R452,2)="WO",LEFT(R452,2)="GB",LEFT(R452,2)="EP",LEFT(R452,2)="DE"),OR(MID(R452,3,1)="1",MID(R452,3,1)="2",MID(R452,3,1)="3",MID(R452,3,1)="4",MID(R452,3,1)="5",MID(R452,3,1)="6",MID(R452,3,1)="7",MID(R452,3,1)="8",MID(R452,3,1)="9",MID(R452,3,1)="0",)),VLOOKUP(R452,'証拠（WW特許）'!$B$2:$M$90,12,FALSE),""))</f>
        <v/>
      </c>
      <c r="AH452" s="58" t="str">
        <f>IF(OR(LEFT(R452)="特",LEFT(R452)="実"),VLOOKUP(R452,'証拠（JP特許）'!$B$2:$X$299,20,FALSE),IF(AND(OR(LEFT(R452,2)="US",LEFT(R452,2)="WO",LEFT(R452,2)="GB",LEFT(R452,2)="EP",LEFT(R452,2)="DE"),OR(MID(R452,3,1)="1",MID(R452,3,1)="2",MID(R452,3,1)="3",MID(R452,3,1)="4",MID(R452,3,1)="5",MID(R452,3,1)="6",MID(R452,3,1)="7",MID(R452,3,1)="8",MID(R452,3,1)="9",MID(R452,3,1)="0",)),VLOOKUP(R452,'証拠（WW特許）'!$B$2:$U$90,20,FALSE),""))</f>
        <v/>
      </c>
      <c r="AI452" s="58" t="str">
        <f>IF(OR(LEFT(R452)="特",LEFT(R452)="実"),VLOOKUP(R452,'証拠（JP特許）'!$B$2:$X$299,21,FALSE),"")</f>
        <v/>
      </c>
      <c r="AJ452" s="58" t="str">
        <f>IF(OR(LEFT(R452)="特",LEFT(R452)="実"),VLOOKUP(R452,'証拠（JP特許）'!$B$2:$X$299,22,FALSE),"")</f>
        <v/>
      </c>
      <c r="AK452" s="59" t="str">
        <f>IF(OR(LEFT(R452)="特",LEFT(R452)="実"),VLOOKUP(R452,'証拠（JP特許）'!$B$2:$X$299,17,FALSE),IF(AND(OR(LEFT(R452,2)="US",LEFT(R452,2)="WO",LEFT(R452,2)="GB",LEFT(R452,2)="EP",LEFT(R452,2)="DE"),OR(MID(R452,3,1)="1",MID(R452,3,1)="2",MID(R452,3,1)="3",MID(R452,3,1)="4",MID(R452,3,1)="5",MID(R452,3,1)="6",MID(R452,3,1)="7",MID(R452,3,1)="8",MID(R452,3,1)="9",MID(R452,3,1)="0",)),VLOOKUP(R452,'証拠（WW特許）'!$B$2:$U$90,16,FALSE),""))</f>
        <v/>
      </c>
      <c r="AL452" s="58"/>
      <c r="AM452" s="58"/>
      <c r="AN452" s="58"/>
      <c r="AO452" s="58" t="str">
        <f ca="1">IF(OR(LEFT(R452)="特",LEFT(R452)="実",AND(OR(LEFT(R452,2)="US",LEFT(R452,2)="WO",LEFT(R452,2)="GB",LEFT(R452,2)="EP",LEFT(R452,2)="DE"),OR(MID(R452,3,1)="1",MID(R452,3,1)="2",MID(R452,3,1)="3",MID(R452,3,1)="4",MID(R452,3,1)="5",MID(R452,3,1)="6",MID(R452,3,1)="7",MID(R452,3,1)="8",MID(R452,3,1)="9",MID(R452,3,1)="0"))),IF(COUNTIF(INDIRECT("発明者引用!"&amp;ADDRESS(MATCH(C452,発明者引用!B$1:B$196,0),4)&amp;":"&amp;ADDRESS(MATCH(C452,発明者引用!B$1:B$196,0),17)),R452)+COUNTIF(INDIRECT("発明者引用!"&amp;ADDRESS(MATCH(C452,発明者引用!B$1:B$196,0),4)&amp;":"&amp;ADDRESS(MATCH(C452,発明者引用!B$1:B$196,0),17)),#REF!)+COUNTIF(INDIRECT("発明者引用!"&amp;ADDRESS(MATCH(C452,発明者引用!B$1:B$196,0),4)&amp;":"&amp;ADDRESS(MATCH(C452,発明者引用!B$1:B$196,0),17)),T452)&gt;0,"Yes","No"),"")</f>
        <v/>
      </c>
      <c r="AP452" s="58" t="str">
        <f ca="1">IF(OR(LEFT(R452)="特",LEFT(R452)="実",AND(OR(LEFT(R452,2)="US",LEFT(R452,2)="WO",LEFT(R452,2)="GB",LEFT(R452,2)="EP",LEFT(R452,2)="DE"),OR(MID(R452,3,1)="1",MID(R452,3,1)="2",MID(R452,3,1)="3",MID(R452,3,1)="4",MID(R452,3,1)="5",MID(R452,3,1)="6",MID(R452,3,1)="7",MID(R452,3,1)="8",MID(R452,3,1)="9",MID(R452,3,1)="0"))),IF(VLOOKUP(C452,ファミリ引用特許WO!$A$2:$B$241,2,FALSE)+VLOOKUP(C452,ファミリ引用文献WO!$A$2:$C$241,3,FALSE)=0,"ISR無し",IF(COUNTIF(INDIRECT("ファミリ引用特許WO!"&amp;ADDRESS(MATCH(C452,ファミリ引用特許WO!$A$2:$A$241,0),1)&amp;":"&amp;ADDRESS(MATCH(C452,ファミリ引用特許WO!$A$2:$A$241,0),19)),R452)+COUNTIF(INDIRECT("ファミリ引用特許WO!"&amp;ADDRESS(MATCH(C452,ファミリ引用特許WO!$A$2:$A$241,0),1)&amp;":"&amp;ADDRESS(MATCH(C452,ファミリ引用特許WO!$A$2:$A$241,0),19)),S452)+COUNTIF(INDIRECT("ファミリ引用特許WO!"&amp;ADDRESS(MATCH(C452,ファミリ引用特許WO!$A$2:$A$241,0),1)&amp;":"&amp;ADDRESS(MATCH(C452,ファミリ引用特許WO!$A$2:$A$241,0),19)),T452)+COUNTIF(INDIRECT("ファミリ引用特許WO!"&amp;ADDRESS(MATCH(C452,ファミリ引用特許WO!$A$2:$A$241,0),1)&amp;":"&amp;ADDRESS(MATCH(C452,ファミリ引用特許WO!$A$2:$A$241,0),19)),W452)+COUNTIF(INDIRECT("ファミリ引用特許WO!"&amp;ADDRESS(MATCH(C452,ファミリ引用特許WO!$A$2:$A$241,0),1)&amp;":"&amp;ADDRESS(MATCH(C452,ファミリ引用特許WO!$A$2:$A$241,0),19)),Y452)&gt;0,"Yes","No")),"")</f>
        <v/>
      </c>
      <c r="AQ452" s="55" t="str">
        <f ca="1">IF(OR(LEFT(R452)="特",LEFT(R452)="実",AND(OR(LEFT(R452,2)="US",LEFT(R452,2)="WO",LEFT(R452,2)="GB",LEFT(R452,2)="EP",LEFT(R452,2)="DE"),OR(MID(R452,3,1)="1",MID(R452,3,1)="2",MID(R452,3,1)="3",MID(R452,3,1)="4",MID(R452,3,1)="5",MID(R452,3,1)="6",MID(R452,3,1)="7",MID(R452,3,1)="8",MID(R452,3,1)="9",MID(R452,3,1)="0"))),IF(VLOOKUP(C452,'ファミリ引用特許表記修正（ex.A2→A）'!$A$2:$B$241,2,FALSE)=0,"family無し",IF(COUNTIF(INDIRECT("'ファミリ引用特許表記修正（ex.A2→A）'!"&amp;ADDRESS(MATCH(C452,'ファミリ引用特許表記修正（ex.A2→A）'!$A$2:$A$241,0),1)&amp;":"&amp;ADDRESS(MATCH(C452,'ファミリ引用特許表記修正（ex.A2→A）'!$A$2:$A$241,0),171)),R452)+COUNTIF(INDIRECT("'ファミリ引用特許表記修正（ex.A2→A）'!"&amp;ADDRESS(MATCH(C452,'ファミリ引用特許表記修正（ex.A2→A）'!$A$2:$A$241,0),1)&amp;":"&amp;ADDRESS(MATCH(C452,'ファミリ引用特許表記修正（ex.A2→A）'!$A$2:$A$241,0),171)),S452)+COUNTIF(INDIRECT("'ファミリ引用特許表記修正（ex.A2→A）'!"&amp;ADDRESS(MATCH(C452,'ファミリ引用特許表記修正（ex.A2→A）'!$A$2:$A$241,0),1)&amp;":"&amp;ADDRESS(MATCH(C452,'ファミリ引用特許表記修正（ex.A2→A）'!$A$2:$A$241,0),171)),T452)+COUNTIF(INDIRECT("'ファミリ引用特許表記修正（ex.A2→A）'!"&amp;ADDRESS(MATCH(C452,'ファミリ引用特許表記修正（ex.A2→A）'!$A$2:$A$241,0),1)&amp;":"&amp;ADDRESS(MATCH(C452,'ファミリ引用特許表記修正（ex.A2→A）'!$A$2:$A$241,0),171)),W452)+COUNTIF(INDIRECT("'ファミリ引用特許表記修正（ex.A2→A）'!"&amp;ADDRESS(MATCH(C452,'ファミリ引用特許表記修正（ex.A2→A）'!$A$2:$A$241,0),1)&amp;":"&amp;ADDRESS(MATCH(C452,'ファミリ引用特許表記修正（ex.A2→A）'!$A$2:$A$241,0),171)),Y452)&gt;0,"Yes","No")),"")</f>
        <v/>
      </c>
      <c r="AR452" s="193" t="str">
        <f>IF(OR(LEFT(R452)="特",LEFT(R452)="実",AND(OR(LEFT(R452,2)="US",LEFT(R452,2)="WO",LEFT(R452,2)="GB",LEFT(R452,2)="EP",LEFT(R452,2)="DE"),OR(MID(R452,3,1)="1",MID(R452,3,1)="2",MID(R452,3,1)="3",MID(R452,3,1)="4",MID(R452,3,1)="5",MID(R452,3,1)="6",MID(R452,3,1)="7",MID(R452,3,1)="8",MID(R452,3,1)="9",MID(R452,3,1)="0",))),"",VLOOKUP($C452,ファミリ発明者引用文献!A$3:B$235,2,FALSE))</f>
        <v>,,</v>
      </c>
      <c r="AS452" s="55" t="str">
        <f>VLOOKUP(C452,ファミリ引用文献WO!A$2:B$241,2,FALSE)</f>
        <v/>
      </c>
      <c r="AT452" s="58" t="str">
        <f>VLOOKUP(C452,ファミリ引用文献!A$3:B$242,2,FALSE)</f>
        <v/>
      </c>
      <c r="AU452" s="58" t="str">
        <f>VLOOKUP(C452,審判データ!AH$2:BT$379,39,FALSE)</f>
        <v xml:space="preserve"> </v>
      </c>
      <c r="AV452" s="62" t="str">
        <f ca="1">IF(INDIRECT("審判データ!"&amp;ADDRESS(MATCH(C452,審判データ!$AH$1:$AH$379,0),32))="早期審査の対象とする","早期審査","")</f>
        <v/>
      </c>
      <c r="AW452" s="665" t="str">
        <f t="shared" si="31"/>
        <v/>
      </c>
      <c r="AX452" s="666" t="str">
        <f>IF(LEFT(AE452,3)="日本特",IF(LEFT(C452)="特",VLOOKUP(C452,'本件、証拠文献テーマコード'!G$2:I$376,3,FALSE),VLOOKUP(C452,'本件、証拠文献テーマコード'!B$2:I$376,8,FALSE)),"")</f>
        <v/>
      </c>
      <c r="AY452" s="666" t="str">
        <f>IF(LEFT(AE452,3)="日本特",IF(OR(MID(R452,2,1)="開",MID(R452,2,1)="表",MID(R452,2,1)="登"),VLOOKUP(R452,'本件、証拠文献テーマコード'!C$2:I$379,7,FALSE),VLOOKUP(R452,'本件、証拠文献テーマコード'!G$2:I$379,3,FALSE)),"")</f>
        <v/>
      </c>
      <c r="AZ452" s="54">
        <f ca="1">INDIRECT("審判データ!"&amp;ADDRESS(MATCH(C452,審判データ!$AH$1:$AH$379,0),20))</f>
        <v>2010</v>
      </c>
    </row>
    <row r="453" spans="1:52" x14ac:dyDescent="0.15">
      <c r="A453" s="511" t="s">
        <v>23231</v>
      </c>
      <c r="B453" s="586" t="str">
        <f ca="1">IF(A453="",B452,INDIRECT("審判データ!"&amp;ADDRESS(MATCH(A453,審判データ!$HC$1:$HC$379,0),20))&amp;" / "&amp;INDIRECT("審判データ!"&amp;ADDRESS(MATCH(A453,審判データ!$HC$1:$HC$379,0),21)))</f>
        <v>2010 / 29-2</v>
      </c>
      <c r="C453" s="514">
        <v>4121480</v>
      </c>
      <c r="D453" s="511" t="s">
        <v>12677</v>
      </c>
      <c r="E453" s="163" t="str">
        <f ca="1">INDIRECT("審判データ!"&amp;ADDRESS(MATCH(C453,審判データ!$AH$1:$AH$379,0),55))</f>
        <v>株式会社日立製作所;株式会社日立ハイテクノロジーズ</v>
      </c>
      <c r="F453" s="43" t="str">
        <f ca="1">INDIRECT("審判データ!"&amp;ADDRESS(MATCH(C453,審判データ!$AH$1:$AH$379,0),56))</f>
        <v>西畑　廣治;城尾　和博;幾原　祥二;田原　哲也;沖口　昌司</v>
      </c>
      <c r="G453" s="43" t="str">
        <f ca="1">INDIRECT("審判データ!"&amp;ADDRESS(MATCH(C453,審判データ!$AH$1:$AH$379,0),72))</f>
        <v>特開平10-092703;特許03281815;特開平10-261554;特許03771347;特開2002-246280;特許03538416;特開2004-200708;特許04030509;特開2004-297079;特許04121480;特開2008-109134;特開2008-113032;特許04252103;特開2008-166830;特開2008-153690;特開2008-193118;特開2009-164646;特許05107961;特開2012-231150;特開2013-033975;KR100493643B;TW00466622B;US6069096;US6714832;US2002133260;US6941185;US2002133256;US6853872;US2002133257;US6885906</v>
      </c>
      <c r="H453" s="43" t="str">
        <f ca="1">INDIRECT("審判データ!"&amp;ADDRESS(MATCH(C453,審判データ!$AH$1:$AH$379,0),41))</f>
        <v>H01L 21/68</v>
      </c>
      <c r="I453" s="43" t="str">
        <f ca="1">INDIRECT("審判データ!"&amp;ADDRESS(MATCH(C453,審判データ!$AH$1:$AH$379,0),49))</f>
        <v>H01L  21/677@AFI(JP);H01L  21/68@ALI(EP)</v>
      </c>
      <c r="J453" s="43" t="str">
        <f ca="1">INDIRECT("審判データ!"&amp;ADDRESS(MATCH(C453,審判データ!$AH$1:$AH$379,0),51))</f>
        <v>H01L 21/68        A</v>
      </c>
      <c r="K453" s="43" t="str">
        <f ca="1">INDIRECT("審判データ!"&amp;ADDRESS(MATCH(C453,審判データ!$AH$1:$AH$379,0),53))</f>
        <v>5F031 CA02;5F031 FA01;5F031 FA07;5F031 FA11;5F031 FA12;5F031 FA15;5F031 GA02;5F031 MA21;5F031 MA23;5F031 MA24;5F031 MA28;5F031 MA29;5F031 MA32;5F031 NA05;5F031 NA07;5F031 PA02;5F031 PA10;5F131 AA02;5F131 BA01;5F131 BA03;5F131 BA04;5F131 BA19;5F131 BA37;5F131 BB03;5F131 BB04;5F131 CA32;5F131 CA54;5F131 DA32;5F131 DA33;5F131 DA36;5F131 DA42;5F131 DB02;5F131 DD19;5F131 DD22;5F131 DD33;5F131 DD45;5F131 DD53;5F131 DD73;5F131 DD83;5F131 DD94;5F131 HA43;5F131 HA44;5F131 JA08;5F131 JA09;5F131 JA12;5F131 KA06;5F131 KA11;5F131 KB09;5F131 KB45</v>
      </c>
      <c r="L453" s="711"/>
      <c r="M453" s="707"/>
      <c r="N453" s="712"/>
      <c r="O453" s="713"/>
      <c r="P453" s="714"/>
      <c r="Q453" s="706"/>
      <c r="R453" s="707"/>
      <c r="S453" s="706" t="str">
        <f>IF(OR(LEFT(R453)="特",LEFT(R453)="実"),VLOOKUP(R453,'証拠（JP特許）'!$B$2:$D$299,2,FALSE),IF(AND(OR(LEFT(R453,2)="US",LEFT(R453,2)="WO",LEFT(R453,2)="GB",LEFT(R453,2)="EP",LEFT(R453,2)="DE"),OR(MID(R453,3,1)="1",MID(R453,3,1)="2",MID(R453,3,1)="3",MID(R453,3,1)="4",MID(R453,3,1)="5",MID(R453,3,1)="6",MID(R453,3,1)="7",MID(R453,3,1)="8",MID(R453,3,1)="9",MID(R453,3,1)="0")),VLOOKUP(R453,'証拠（WW特許）'!$B$2:$C$90,2,FALSE),"_"))</f>
        <v>_</v>
      </c>
      <c r="T453" s="707" t="str">
        <f>IF(OR(LEFT(R453)="特",LEFT(R453)="実"),VLOOKUP(R453,'証拠（JP特許）'!$B$2:$E$299,4,FALSE),"_")</f>
        <v>_</v>
      </c>
      <c r="U453" s="707"/>
      <c r="V453" s="706"/>
      <c r="W453" s="708" t="str">
        <f t="shared" si="33"/>
        <v/>
      </c>
      <c r="X453" s="709"/>
      <c r="Y453" s="709" t="str">
        <f t="shared" si="34"/>
        <v/>
      </c>
      <c r="Z453" s="91" t="str">
        <f ca="1">IF(OR(LEFT(R453)="特",LEFT(R453)="実",AND(OR(LEFT(R453,2)="US",LEFT(R453,2)="WO",LEFT(R453,2)="GB",LEFT(R453,2)="EP",LEFT(R453,2)="DE"),OR(MID(R453,3,1)="1",MID(R453,3,1)="2",MID(R453,3,1)="3",MID(R453,3,1)="4",MID(R453,3,1)="5",MID(R453,3,1)="6",MID(R453,3,1)="7",MID(R453,3,1)="8",MID(R453,3,1)="9",MID(R453,3,1)="0",))),IF(COUNTIF(INDIRECT("拒絶理由・拒絶査定・異議申立!"&amp;ADDRESS(MATCH(C453,拒絶理由・拒絶査定・異議申立!B$1:B$1000,0),3)&amp;":"&amp;ADDRESS(MATCH(C453,拒絶理由・拒絶査定・異議申立!B$1:B$1000,0),50)),R453)+COUNTIF(INDIRECT("拒絶理由・拒絶査定・異議申立!"&amp;ADDRESS(MATCH(C453,拒絶理由・拒絶査定・異議申立!B$1:B$1000,0),3)&amp;":"&amp;ADDRESS(MATCH(C453,拒絶理由・拒絶査定・異議申立!B$1:B$1000,0),50)),T453)&gt;0,"Yes","No"),"")</f>
        <v/>
      </c>
      <c r="AA453" s="92" t="str">
        <f ca="1">IF(OR(LEFT(R453)="特",LEFT(R453)="実",AND(OR(LEFT(R453,2)="US",LEFT(R453,2)="WO",LEFT(R453,2)="GB",LEFT(R453,2)="EP",LEFT(R453,2)="DE"),OR(MID(R453,3,1)="1",MID(R453,3,1)="2",MID(R453,3,1)="3",MID(R453,3,1)="4",MID(R453,3,1)="5",MID(R453,3,1)="6",MID(R453,3,1)="7",MID(R453,3,1)="8",MID(R453,3,1)="9",MID(R453,3,1)="0",))),IF(COUNTIF(INDIRECT("先行技術調査・登録査定!"&amp;ADDRESS(MATCH(C453,先行技術調査・登録査定!B$1:B$1000,0),3)&amp;":"&amp;ADDRESS(MATCH(C453,先行技術調査・登録査定!B$1:B$1000,0),49)),R453)+COUNTIF(INDIRECT("先行技術調査・登録査定!"&amp;ADDRESS(MATCH(C453,先行技術調査・登録査定!B$1:B$1000,0),3)&amp;":"&amp;ADDRESS(MATCH(C453,先行技術調査・登録査定!B$1:B$1000,0),49)),T453)&gt;0,"Yes","No"),"")</f>
        <v/>
      </c>
      <c r="AB453" s="169" t="str">
        <f t="shared" ca="1" si="30"/>
        <v/>
      </c>
      <c r="AC453" s="94" t="str">
        <f>IF(OR(LEFT(R453)="特",LEFT(R453)="実",AND(OR(LEFT(R453,2)="US",LEFT(R453,2)="WO",LEFT(R453,2)="GB",LEFT(R453,2)="EP",LEFT(R453,2)="DE"),OR(MID(R453,3,1)="1",MID(R453,3,1)="2",MID(R453,3,1)="3",MID(R453,3,1)="4",MID(R453,3,1)="5",MID(R453,3,1)="6",MID(R453,3,1)="7",MID(R453,3,1)="8",MID(R453,3,1)="9",MID(R453,3,1)="0",))),"",VLOOKUP($C453,非特許文献リスト!$A$2:$C$196,2,FALSE))</f>
        <v/>
      </c>
      <c r="AD453" s="95" t="str">
        <f>IF(OR(LEFT(R453)="特",LEFT(R453)="実",AND(OR(LEFT(R453,2)="US",LEFT(R453,2)="WO",LEFT(R453,2)="GB",LEFT(R453,2)="EP",LEFT(R453,2)="DE"),OR(MID(R453,3,1)="1",MID(R453,3,1)="2",MID(R453,3,1)="3",MID(R453,3,1)="4",MID(R453,3,1)="5",MID(R453,3,1)="6",MID(R453,3,1)="7",MID(R453,3,1)="8",MID(R453,3,1)="9",MID(R453,3,1)="0",))),"",VLOOKUP($C453,非特許文献リスト!$A$2:$C$196,3,FALSE))</f>
        <v/>
      </c>
      <c r="AE453" s="175" t="str">
        <f t="shared" si="32"/>
        <v/>
      </c>
      <c r="AF453" s="176" t="str">
        <f>IF(OR(LEFT(R453)="特",LEFT(R453)="実"),VLOOKUP(R453,'証拠（JP特許）'!$B$2:$AB$299,10,FALSE),IF(AND(OR(LEFT(R453,2)="US",LEFT(R453,2)="WO",LEFT(R453,2)="GB",LEFT(R453,2)="EP",LEFT(R453,2)="DE"),OR(MID(R453,3,1)="1",MID(R453,3,1)="2",MID(R453,3,1)="3",MID(R453,3,1)="4",MID(R453,3,1)="5",MID(R453,3,1)="6",MID(R453,3,1)="7",MID(R453,3,1)="8",MID(R453,3,1)="9",MID(R453,3,1)="0",)),VLOOKUP(R453,'証拠（WW特許）'!$B$2:$M$90,8,FALSE),""))</f>
        <v/>
      </c>
      <c r="AG453" s="176" t="str">
        <f>IF(OR(LEFT(R453)="特",LEFT(R453)="実"),VLOOKUP(R453,'証拠（JP特許）'!$B$2:$AB$299,26,FALSE),IF(AND(OR(LEFT(R453,2)="US",LEFT(R453,2)="WO",LEFT(R453,2)="GB",LEFT(R453,2)="EP",LEFT(R453,2)="DE"),OR(MID(R453,3,1)="1",MID(R453,3,1)="2",MID(R453,3,1)="3",MID(R453,3,1)="4",MID(R453,3,1)="5",MID(R453,3,1)="6",MID(R453,3,1)="7",MID(R453,3,1)="8",MID(R453,3,1)="9",MID(R453,3,1)="0",)),VLOOKUP(R453,'証拠（WW特許）'!$B$2:$M$90,12,FALSE),""))</f>
        <v/>
      </c>
      <c r="AH453" s="58" t="str">
        <f>IF(OR(LEFT(R453)="特",LEFT(R453)="実"),VLOOKUP(R453,'証拠（JP特許）'!$B$2:$X$299,20,FALSE),IF(AND(OR(LEFT(R453,2)="US",LEFT(R453,2)="WO",LEFT(R453,2)="GB",LEFT(R453,2)="EP",LEFT(R453,2)="DE"),OR(MID(R453,3,1)="1",MID(R453,3,1)="2",MID(R453,3,1)="3",MID(R453,3,1)="4",MID(R453,3,1)="5",MID(R453,3,1)="6",MID(R453,3,1)="7",MID(R453,3,1)="8",MID(R453,3,1)="9",MID(R453,3,1)="0",)),VLOOKUP(R453,'証拠（WW特許）'!$B$2:$U$90,20,FALSE),""))</f>
        <v/>
      </c>
      <c r="AI453" s="58" t="str">
        <f>IF(OR(LEFT(R453)="特",LEFT(R453)="実"),VLOOKUP(R453,'証拠（JP特許）'!$B$2:$X$299,21,FALSE),"")</f>
        <v/>
      </c>
      <c r="AJ453" s="58" t="str">
        <f>IF(OR(LEFT(R453)="特",LEFT(R453)="実"),VLOOKUP(R453,'証拠（JP特許）'!$B$2:$X$299,22,FALSE),"")</f>
        <v/>
      </c>
      <c r="AK453" s="59" t="str">
        <f>IF(OR(LEFT(R453)="特",LEFT(R453)="実"),VLOOKUP(R453,'証拠（JP特許）'!$B$2:$X$299,17,FALSE),IF(AND(OR(LEFT(R453,2)="US",LEFT(R453,2)="WO",LEFT(R453,2)="GB",LEFT(R453,2)="EP",LEFT(R453,2)="DE"),OR(MID(R453,3,1)="1",MID(R453,3,1)="2",MID(R453,3,1)="3",MID(R453,3,1)="4",MID(R453,3,1)="5",MID(R453,3,1)="6",MID(R453,3,1)="7",MID(R453,3,1)="8",MID(R453,3,1)="9",MID(R453,3,1)="0",)),VLOOKUP(R453,'証拠（WW特許）'!$B$2:$U$90,16,FALSE),""))</f>
        <v/>
      </c>
      <c r="AL453" s="58"/>
      <c r="AM453" s="58"/>
      <c r="AN453" s="58"/>
      <c r="AO453" s="58" t="str">
        <f ca="1">IF(OR(LEFT(R453)="特",LEFT(R453)="実",AND(OR(LEFT(R453,2)="US",LEFT(R453,2)="WO",LEFT(R453,2)="GB",LEFT(R453,2)="EP",LEFT(R453,2)="DE"),OR(MID(R453,3,1)="1",MID(R453,3,1)="2",MID(R453,3,1)="3",MID(R453,3,1)="4",MID(R453,3,1)="5",MID(R453,3,1)="6",MID(R453,3,1)="7",MID(R453,3,1)="8",MID(R453,3,1)="9",MID(R453,3,1)="0"))),IF(COUNTIF(INDIRECT("発明者引用!"&amp;ADDRESS(MATCH(C453,発明者引用!B$1:B$196,0),4)&amp;":"&amp;ADDRESS(MATCH(C453,発明者引用!B$1:B$196,0),17)),R453)+COUNTIF(INDIRECT("発明者引用!"&amp;ADDRESS(MATCH(C453,発明者引用!B$1:B$196,0),4)&amp;":"&amp;ADDRESS(MATCH(C453,発明者引用!B$1:B$196,0),17)),#REF!)+COUNTIF(INDIRECT("発明者引用!"&amp;ADDRESS(MATCH(C453,発明者引用!B$1:B$196,0),4)&amp;":"&amp;ADDRESS(MATCH(C453,発明者引用!B$1:B$196,0),17)),T453)&gt;0,"Yes","No"),"")</f>
        <v/>
      </c>
      <c r="AP453" s="58" t="str">
        <f ca="1">IF(OR(LEFT(R453)="特",LEFT(R453)="実",AND(OR(LEFT(R453,2)="US",LEFT(R453,2)="WO",LEFT(R453,2)="GB",LEFT(R453,2)="EP",LEFT(R453,2)="DE"),OR(MID(R453,3,1)="1",MID(R453,3,1)="2",MID(R453,3,1)="3",MID(R453,3,1)="4",MID(R453,3,1)="5",MID(R453,3,1)="6",MID(R453,3,1)="7",MID(R453,3,1)="8",MID(R453,3,1)="9",MID(R453,3,1)="0"))),IF(VLOOKUP(C453,ファミリ引用特許WO!$A$2:$B$241,2,FALSE)+VLOOKUP(C453,ファミリ引用文献WO!$A$2:$C$241,3,FALSE)=0,"ISR無し",IF(COUNTIF(INDIRECT("ファミリ引用特許WO!"&amp;ADDRESS(MATCH(C453,ファミリ引用特許WO!$A$2:$A$241,0),1)&amp;":"&amp;ADDRESS(MATCH(C453,ファミリ引用特許WO!$A$2:$A$241,0),19)),R453)+COUNTIF(INDIRECT("ファミリ引用特許WO!"&amp;ADDRESS(MATCH(C453,ファミリ引用特許WO!$A$2:$A$241,0),1)&amp;":"&amp;ADDRESS(MATCH(C453,ファミリ引用特許WO!$A$2:$A$241,0),19)),S453)+COUNTIF(INDIRECT("ファミリ引用特許WO!"&amp;ADDRESS(MATCH(C453,ファミリ引用特許WO!$A$2:$A$241,0),1)&amp;":"&amp;ADDRESS(MATCH(C453,ファミリ引用特許WO!$A$2:$A$241,0),19)),T453)+COUNTIF(INDIRECT("ファミリ引用特許WO!"&amp;ADDRESS(MATCH(C453,ファミリ引用特許WO!$A$2:$A$241,0),1)&amp;":"&amp;ADDRESS(MATCH(C453,ファミリ引用特許WO!$A$2:$A$241,0),19)),W453)+COUNTIF(INDIRECT("ファミリ引用特許WO!"&amp;ADDRESS(MATCH(C453,ファミリ引用特許WO!$A$2:$A$241,0),1)&amp;":"&amp;ADDRESS(MATCH(C453,ファミリ引用特許WO!$A$2:$A$241,0),19)),Y453)&gt;0,"Yes","No")),"")</f>
        <v/>
      </c>
      <c r="AQ453" s="55" t="str">
        <f ca="1">IF(OR(LEFT(R453)="特",LEFT(R453)="実",AND(OR(LEFT(R453,2)="US",LEFT(R453,2)="WO",LEFT(R453,2)="GB",LEFT(R453,2)="EP",LEFT(R453,2)="DE"),OR(MID(R453,3,1)="1",MID(R453,3,1)="2",MID(R453,3,1)="3",MID(R453,3,1)="4",MID(R453,3,1)="5",MID(R453,3,1)="6",MID(R453,3,1)="7",MID(R453,3,1)="8",MID(R453,3,1)="9",MID(R453,3,1)="0"))),IF(VLOOKUP(C453,'ファミリ引用特許表記修正（ex.A2→A）'!$A$2:$B$241,2,FALSE)=0,"family無し",IF(COUNTIF(INDIRECT("'ファミリ引用特許表記修正（ex.A2→A）'!"&amp;ADDRESS(MATCH(C453,'ファミリ引用特許表記修正（ex.A2→A）'!$A$2:$A$241,0),1)&amp;":"&amp;ADDRESS(MATCH(C453,'ファミリ引用特許表記修正（ex.A2→A）'!$A$2:$A$241,0),171)),R453)+COUNTIF(INDIRECT("'ファミリ引用特許表記修正（ex.A2→A）'!"&amp;ADDRESS(MATCH(C453,'ファミリ引用特許表記修正（ex.A2→A）'!$A$2:$A$241,0),1)&amp;":"&amp;ADDRESS(MATCH(C453,'ファミリ引用特許表記修正（ex.A2→A）'!$A$2:$A$241,0),171)),S453)+COUNTIF(INDIRECT("'ファミリ引用特許表記修正（ex.A2→A）'!"&amp;ADDRESS(MATCH(C453,'ファミリ引用特許表記修正（ex.A2→A）'!$A$2:$A$241,0),1)&amp;":"&amp;ADDRESS(MATCH(C453,'ファミリ引用特許表記修正（ex.A2→A）'!$A$2:$A$241,0),171)),T453)+COUNTIF(INDIRECT("'ファミリ引用特許表記修正（ex.A2→A）'!"&amp;ADDRESS(MATCH(C453,'ファミリ引用特許表記修正（ex.A2→A）'!$A$2:$A$241,0),1)&amp;":"&amp;ADDRESS(MATCH(C453,'ファミリ引用特許表記修正（ex.A2→A）'!$A$2:$A$241,0),171)),W453)+COUNTIF(INDIRECT("'ファミリ引用特許表記修正（ex.A2→A）'!"&amp;ADDRESS(MATCH(C453,'ファミリ引用特許表記修正（ex.A2→A）'!$A$2:$A$241,0),1)&amp;":"&amp;ADDRESS(MATCH(C453,'ファミリ引用特許表記修正（ex.A2→A）'!$A$2:$A$241,0),171)),Y453)&gt;0,"Yes","No")),"")</f>
        <v/>
      </c>
      <c r="AR453" s="193" t="str">
        <f>IF(OR(LEFT(R453)="特",LEFT(R453)="実",AND(OR(LEFT(R453,2)="US",LEFT(R453,2)="WO",LEFT(R453,2)="GB",LEFT(R453,2)="EP",LEFT(R453,2)="DE"),OR(MID(R453,3,1)="1",MID(R453,3,1)="2",MID(R453,3,1)="3",MID(R453,3,1)="4",MID(R453,3,1)="5",MID(R453,3,1)="6",MID(R453,3,1)="7",MID(R453,3,1)="8",MID(R453,3,1)="9",MID(R453,3,1)="0",))),"",VLOOKUP($C453,ファミリ発明者引用文献!A$3:B$235,2,FALSE))</f>
        <v>,,</v>
      </c>
      <c r="AS453" s="55" t="str">
        <f>VLOOKUP(C453,ファミリ引用文献WO!A$2:B$241,2,FALSE)</f>
        <v/>
      </c>
      <c r="AT453" s="58" t="str">
        <f>VLOOKUP(C453,ファミリ引用文献!A$3:B$242,2,FALSE)</f>
        <v/>
      </c>
      <c r="AU453" s="58" t="str">
        <f>VLOOKUP(C453,審判データ!AH$2:BT$379,39,FALSE)</f>
        <v>特開平10-092703;特許03281815;特開平10-261554;特許03771347;特開2002-246280;特許03538416;特開2004-200708;特許04030509;特開2004-297079;特許04121480;特開2008-109134;特開2008-113032;特許04252103;特開2008-166830;特開2008-153690;特開2008-193118;特開2009-164646;特許05107961;特開2012-231150;特開2013-033975;KR100493643B;TW00466622B;US6069096;US6714832;US2002133260;US6941185;US2002133256;US6853872;US2002133257;US6885906</v>
      </c>
      <c r="AV453" s="62" t="str">
        <f ca="1">IF(INDIRECT("審判データ!"&amp;ADDRESS(MATCH(C453,審判データ!$AH$1:$AH$379,0),32))="早期審査の対象とする","早期審査","")</f>
        <v/>
      </c>
      <c r="AW453" s="665" t="str">
        <f t="shared" ref="AW453:AW458" si="35">IF(OR(LEFT(AY453)="証",AX453=""),"",IF(LEFT(AX453,5)=LEFT(AY453,5),"一致","不一致"))</f>
        <v/>
      </c>
      <c r="AX453" s="666" t="str">
        <f>IF(LEFT(AE453,3)="日本特",IF(LEFT(C453)="特",VLOOKUP(C453,'本件、証拠文献テーマコード'!G$2:I$376,3,FALSE),VLOOKUP(C453,'本件、証拠文献テーマコード'!B$2:I$376,8,FALSE)),"")</f>
        <v/>
      </c>
      <c r="AY453" s="666" t="str">
        <f>IF(LEFT(AE453,3)="日本特",IF(OR(MID(R453,2,1)="開",MID(R453,2,1)="表",MID(R453,2,1)="登"),VLOOKUP(R453,'本件、証拠文献テーマコード'!C$2:I$379,7,FALSE),VLOOKUP(R453,'本件、証拠文献テーマコード'!G$2:I$379,3,FALSE)),"")</f>
        <v/>
      </c>
      <c r="AZ453" s="54">
        <f ca="1">INDIRECT("審判データ!"&amp;ADDRESS(MATCH(C453,審判データ!$AH$1:$AH$379,0),20))</f>
        <v>2010</v>
      </c>
    </row>
    <row r="454" spans="1:52" x14ac:dyDescent="0.15">
      <c r="A454" s="511" t="s">
        <v>23232</v>
      </c>
      <c r="B454" s="586" t="str">
        <f ca="1">IF(A454="",B453,INDIRECT("審判データ!"&amp;ADDRESS(MATCH(A454,審判データ!$HC$1:$HC$379,0),20))&amp;" / "&amp;INDIRECT("審判データ!"&amp;ADDRESS(MATCH(A454,審判データ!$HC$1:$HC$379,0),21)))</f>
        <v>2010 / 29-2</v>
      </c>
      <c r="C454" s="514">
        <v>3962057</v>
      </c>
      <c r="D454" s="511" t="s">
        <v>14688</v>
      </c>
      <c r="E454" s="163" t="str">
        <f ca="1">INDIRECT("審判データ!"&amp;ADDRESS(MATCH(C454,審判データ!$AH$1:$AH$379,0),55))</f>
        <v>株式会社佐武</v>
      </c>
      <c r="F454" s="43" t="str">
        <f ca="1">INDIRECT("審判データ!"&amp;ADDRESS(MATCH(C454,審判データ!$AH$1:$AH$379,0),56))</f>
        <v>佐藤　武四</v>
      </c>
      <c r="G454" s="43" t="str">
        <f ca="1">INDIRECT("審判データ!"&amp;ADDRESS(MATCH(C454,審判データ!$AH$1:$AH$379,0),72))</f>
        <v>特開2006-104923;特許03962057</v>
      </c>
      <c r="H454" s="43" t="str">
        <f ca="1">INDIRECT("審判データ!"&amp;ADDRESS(MATCH(C454,審判データ!$AH$1:$AH$379,0),41))</f>
        <v>E04B  1/76;E04B  1/80</v>
      </c>
      <c r="I454" s="43" t="str">
        <f ca="1">INDIRECT("審判データ!"&amp;ADDRESS(MATCH(C454,審判データ!$AH$1:$AH$379,0),49))</f>
        <v>E04B   1/76@AFI(JP)</v>
      </c>
      <c r="J454" s="43" t="str">
        <f ca="1">INDIRECT("審判データ!"&amp;ADDRESS(MATCH(C454,審判データ!$AH$1:$AH$379,0),51))</f>
        <v>E04B  1/76        B;E04B  1/80        D</v>
      </c>
      <c r="K454" s="43" t="str">
        <f ca="1">INDIRECT("審判データ!"&amp;ADDRESS(MATCH(C454,審判データ!$AH$1:$AH$379,0),53))</f>
        <v>2E001 DD01;2E001 FA04;2E001 GA42;2E001 GA45;2E001 HB04;2E001 HF11</v>
      </c>
      <c r="L454" s="711"/>
      <c r="M454" s="707"/>
      <c r="N454" s="712"/>
      <c r="O454" s="713"/>
      <c r="P454" s="714"/>
      <c r="Q454" s="706"/>
      <c r="R454" s="707"/>
      <c r="S454" s="706" t="str">
        <f>IF(OR(LEFT(R454)="特",LEFT(R454)="実"),VLOOKUP(R454,'証拠（JP特許）'!$B$2:$D$299,2,FALSE),IF(AND(OR(LEFT(R454,2)="US",LEFT(R454,2)="WO",LEFT(R454,2)="GB",LEFT(R454,2)="EP",LEFT(R454,2)="DE"),OR(MID(R454,3,1)="1",MID(R454,3,1)="2",MID(R454,3,1)="3",MID(R454,3,1)="4",MID(R454,3,1)="5",MID(R454,3,1)="6",MID(R454,3,1)="7",MID(R454,3,1)="8",MID(R454,3,1)="9",MID(R454,3,1)="0")),VLOOKUP(R454,'証拠（WW特許）'!$B$2:$C$90,2,FALSE),"_"))</f>
        <v>_</v>
      </c>
      <c r="T454" s="707" t="str">
        <f>IF(OR(LEFT(R454)="特",LEFT(R454)="実"),VLOOKUP(R454,'証拠（JP特許）'!$B$2:$E$299,4,FALSE),"_")</f>
        <v>_</v>
      </c>
      <c r="U454" s="707"/>
      <c r="V454" s="706"/>
      <c r="W454" s="708" t="str">
        <f t="shared" si="33"/>
        <v/>
      </c>
      <c r="X454" s="709"/>
      <c r="Y454" s="709" t="str">
        <f t="shared" si="34"/>
        <v/>
      </c>
      <c r="Z454" s="91" t="str">
        <f ca="1">IF(OR(LEFT(R454)="特",LEFT(R454)="実",AND(OR(LEFT(R454,2)="US",LEFT(R454,2)="WO",LEFT(R454,2)="GB",LEFT(R454,2)="EP",LEFT(R454,2)="DE"),OR(MID(R454,3,1)="1",MID(R454,3,1)="2",MID(R454,3,1)="3",MID(R454,3,1)="4",MID(R454,3,1)="5",MID(R454,3,1)="6",MID(R454,3,1)="7",MID(R454,3,1)="8",MID(R454,3,1)="9",MID(R454,3,1)="0",))),IF(COUNTIF(INDIRECT("拒絶理由・拒絶査定・異議申立!"&amp;ADDRESS(MATCH(C454,拒絶理由・拒絶査定・異議申立!B$1:B$1000,0),3)&amp;":"&amp;ADDRESS(MATCH(C454,拒絶理由・拒絶査定・異議申立!B$1:B$1000,0),50)),R454)+COUNTIF(INDIRECT("拒絶理由・拒絶査定・異議申立!"&amp;ADDRESS(MATCH(C454,拒絶理由・拒絶査定・異議申立!B$1:B$1000,0),3)&amp;":"&amp;ADDRESS(MATCH(C454,拒絶理由・拒絶査定・異議申立!B$1:B$1000,0),50)),T454)&gt;0,"Yes","No"),"")</f>
        <v/>
      </c>
      <c r="AA454" s="92" t="str">
        <f ca="1">IF(OR(LEFT(R454)="特",LEFT(R454)="実",AND(OR(LEFT(R454,2)="US",LEFT(R454,2)="WO",LEFT(R454,2)="GB",LEFT(R454,2)="EP",LEFT(R454,2)="DE"),OR(MID(R454,3,1)="1",MID(R454,3,1)="2",MID(R454,3,1)="3",MID(R454,3,1)="4",MID(R454,3,1)="5",MID(R454,3,1)="6",MID(R454,3,1)="7",MID(R454,3,1)="8",MID(R454,3,1)="9",MID(R454,3,1)="0",))),IF(COUNTIF(INDIRECT("先行技術調査・登録査定!"&amp;ADDRESS(MATCH(C454,先行技術調査・登録査定!B$1:B$1000,0),3)&amp;":"&amp;ADDRESS(MATCH(C454,先行技術調査・登録査定!B$1:B$1000,0),49)),R454)+COUNTIF(INDIRECT("先行技術調査・登録査定!"&amp;ADDRESS(MATCH(C454,先行技術調査・登録査定!B$1:B$1000,0),3)&amp;":"&amp;ADDRESS(MATCH(C454,先行技術調査・登録査定!B$1:B$1000,0),49)),T454)&gt;0,"Yes","No"),"")</f>
        <v/>
      </c>
      <c r="AB454" s="169" t="str">
        <f t="shared" ca="1" si="30"/>
        <v/>
      </c>
      <c r="AC454" s="94" t="str">
        <f>IF(OR(LEFT(R454)="特",LEFT(R454)="実",AND(OR(LEFT(R454,2)="US",LEFT(R454,2)="WO",LEFT(R454,2)="GB",LEFT(R454,2)="EP",LEFT(R454,2)="DE"),OR(MID(R454,3,1)="1",MID(R454,3,1)="2",MID(R454,3,1)="3",MID(R454,3,1)="4",MID(R454,3,1)="5",MID(R454,3,1)="6",MID(R454,3,1)="7",MID(R454,3,1)="8",MID(R454,3,1)="9",MID(R454,3,1)="0",))),"",VLOOKUP($C454,非特許文献リスト!$A$2:$C$196,2,FALSE))</f>
        <v/>
      </c>
      <c r="AD454" s="95" t="str">
        <f>IF(OR(LEFT(R454)="特",LEFT(R454)="実",AND(OR(LEFT(R454,2)="US",LEFT(R454,2)="WO",LEFT(R454,2)="GB",LEFT(R454,2)="EP",LEFT(R454,2)="DE"),OR(MID(R454,3,1)="1",MID(R454,3,1)="2",MID(R454,3,1)="3",MID(R454,3,1)="4",MID(R454,3,1)="5",MID(R454,3,1)="6",MID(R454,3,1)="7",MID(R454,3,1)="8",MID(R454,3,1)="9",MID(R454,3,1)="0",))),"",VLOOKUP($C454,非特許文献リスト!$A$2:$C$196,3,FALSE))</f>
        <v/>
      </c>
      <c r="AE454" s="175" t="str">
        <f t="shared" si="32"/>
        <v/>
      </c>
      <c r="AF454" s="176" t="str">
        <f>IF(OR(LEFT(R454)="特",LEFT(R454)="実"),VLOOKUP(R454,'証拠（JP特許）'!$B$2:$AB$299,10,FALSE),IF(AND(OR(LEFT(R454,2)="US",LEFT(R454,2)="WO",LEFT(R454,2)="GB",LEFT(R454,2)="EP",LEFT(R454,2)="DE"),OR(MID(R454,3,1)="1",MID(R454,3,1)="2",MID(R454,3,1)="3",MID(R454,3,1)="4",MID(R454,3,1)="5",MID(R454,3,1)="6",MID(R454,3,1)="7",MID(R454,3,1)="8",MID(R454,3,1)="9",MID(R454,3,1)="0",)),VLOOKUP(R454,'証拠（WW特許）'!$B$2:$M$90,8,FALSE),""))</f>
        <v/>
      </c>
      <c r="AG454" s="176" t="str">
        <f>IF(OR(LEFT(R454)="特",LEFT(R454)="実"),VLOOKUP(R454,'証拠（JP特許）'!$B$2:$AB$299,26,FALSE),IF(AND(OR(LEFT(R454,2)="US",LEFT(R454,2)="WO",LEFT(R454,2)="GB",LEFT(R454,2)="EP",LEFT(R454,2)="DE"),OR(MID(R454,3,1)="1",MID(R454,3,1)="2",MID(R454,3,1)="3",MID(R454,3,1)="4",MID(R454,3,1)="5",MID(R454,3,1)="6",MID(R454,3,1)="7",MID(R454,3,1)="8",MID(R454,3,1)="9",MID(R454,3,1)="0",)),VLOOKUP(R454,'証拠（WW特許）'!$B$2:$M$90,12,FALSE),""))</f>
        <v/>
      </c>
      <c r="AH454" s="58" t="str">
        <f>IF(OR(LEFT(R454)="特",LEFT(R454)="実"),VLOOKUP(R454,'証拠（JP特許）'!$B$2:$X$299,20,FALSE),IF(AND(OR(LEFT(R454,2)="US",LEFT(R454,2)="WO",LEFT(R454,2)="GB",LEFT(R454,2)="EP",LEFT(R454,2)="DE"),OR(MID(R454,3,1)="1",MID(R454,3,1)="2",MID(R454,3,1)="3",MID(R454,3,1)="4",MID(R454,3,1)="5",MID(R454,3,1)="6",MID(R454,3,1)="7",MID(R454,3,1)="8",MID(R454,3,1)="9",MID(R454,3,1)="0",)),VLOOKUP(R454,'証拠（WW特許）'!$B$2:$U$90,20,FALSE),""))</f>
        <v/>
      </c>
      <c r="AI454" s="58" t="str">
        <f>IF(OR(LEFT(R454)="特",LEFT(R454)="実"),VLOOKUP(R454,'証拠（JP特許）'!$B$2:$X$299,21,FALSE),"")</f>
        <v/>
      </c>
      <c r="AJ454" s="58" t="str">
        <f>IF(OR(LEFT(R454)="特",LEFT(R454)="実"),VLOOKUP(R454,'証拠（JP特許）'!$B$2:$X$299,22,FALSE),"")</f>
        <v/>
      </c>
      <c r="AK454" s="59" t="str">
        <f>IF(OR(LEFT(R454)="特",LEFT(R454)="実"),VLOOKUP(R454,'証拠（JP特許）'!$B$2:$X$299,17,FALSE),IF(AND(OR(LEFT(R454,2)="US",LEFT(R454,2)="WO",LEFT(R454,2)="GB",LEFT(R454,2)="EP",LEFT(R454,2)="DE"),OR(MID(R454,3,1)="1",MID(R454,3,1)="2",MID(R454,3,1)="3",MID(R454,3,1)="4",MID(R454,3,1)="5",MID(R454,3,1)="6",MID(R454,3,1)="7",MID(R454,3,1)="8",MID(R454,3,1)="9",MID(R454,3,1)="0",)),VLOOKUP(R454,'証拠（WW特許）'!$B$2:$U$90,16,FALSE),""))</f>
        <v/>
      </c>
      <c r="AL454" s="58"/>
      <c r="AM454" s="58"/>
      <c r="AN454" s="58"/>
      <c r="AO454" s="58" t="str">
        <f ca="1">IF(OR(LEFT(R454)="特",LEFT(R454)="実",AND(OR(LEFT(R454,2)="US",LEFT(R454,2)="WO",LEFT(R454,2)="GB",LEFT(R454,2)="EP",LEFT(R454,2)="DE"),OR(MID(R454,3,1)="1",MID(R454,3,1)="2",MID(R454,3,1)="3",MID(R454,3,1)="4",MID(R454,3,1)="5",MID(R454,3,1)="6",MID(R454,3,1)="7",MID(R454,3,1)="8",MID(R454,3,1)="9",MID(R454,3,1)="0"))),IF(COUNTIF(INDIRECT("発明者引用!"&amp;ADDRESS(MATCH(C454,発明者引用!B$1:B$196,0),4)&amp;":"&amp;ADDRESS(MATCH(C454,発明者引用!B$1:B$196,0),17)),R454)+COUNTIF(INDIRECT("発明者引用!"&amp;ADDRESS(MATCH(C454,発明者引用!B$1:B$196,0),4)&amp;":"&amp;ADDRESS(MATCH(C454,発明者引用!B$1:B$196,0),17)),#REF!)+COUNTIF(INDIRECT("発明者引用!"&amp;ADDRESS(MATCH(C454,発明者引用!B$1:B$196,0),4)&amp;":"&amp;ADDRESS(MATCH(C454,発明者引用!B$1:B$196,0),17)),T454)&gt;0,"Yes","No"),"")</f>
        <v/>
      </c>
      <c r="AP454" s="58" t="str">
        <f ca="1">IF(OR(LEFT(R454)="特",LEFT(R454)="実",AND(OR(LEFT(R454,2)="US",LEFT(R454,2)="WO",LEFT(R454,2)="GB",LEFT(R454,2)="EP",LEFT(R454,2)="DE"),OR(MID(R454,3,1)="1",MID(R454,3,1)="2",MID(R454,3,1)="3",MID(R454,3,1)="4",MID(R454,3,1)="5",MID(R454,3,1)="6",MID(R454,3,1)="7",MID(R454,3,1)="8",MID(R454,3,1)="9",MID(R454,3,1)="0"))),IF(VLOOKUP(C454,ファミリ引用特許WO!$A$2:$B$241,2,FALSE)+VLOOKUP(C454,ファミリ引用文献WO!$A$2:$C$241,3,FALSE)=0,"ISR無し",IF(COUNTIF(INDIRECT("ファミリ引用特許WO!"&amp;ADDRESS(MATCH(C454,ファミリ引用特許WO!$A$2:$A$241,0),1)&amp;":"&amp;ADDRESS(MATCH(C454,ファミリ引用特許WO!$A$2:$A$241,0),19)),R454)+COUNTIF(INDIRECT("ファミリ引用特許WO!"&amp;ADDRESS(MATCH(C454,ファミリ引用特許WO!$A$2:$A$241,0),1)&amp;":"&amp;ADDRESS(MATCH(C454,ファミリ引用特許WO!$A$2:$A$241,0),19)),S454)+COUNTIF(INDIRECT("ファミリ引用特許WO!"&amp;ADDRESS(MATCH(C454,ファミリ引用特許WO!$A$2:$A$241,0),1)&amp;":"&amp;ADDRESS(MATCH(C454,ファミリ引用特許WO!$A$2:$A$241,0),19)),T454)+COUNTIF(INDIRECT("ファミリ引用特許WO!"&amp;ADDRESS(MATCH(C454,ファミリ引用特許WO!$A$2:$A$241,0),1)&amp;":"&amp;ADDRESS(MATCH(C454,ファミリ引用特許WO!$A$2:$A$241,0),19)),W454)+COUNTIF(INDIRECT("ファミリ引用特許WO!"&amp;ADDRESS(MATCH(C454,ファミリ引用特許WO!$A$2:$A$241,0),1)&amp;":"&amp;ADDRESS(MATCH(C454,ファミリ引用特許WO!$A$2:$A$241,0),19)),Y454)&gt;0,"Yes","No")),"")</f>
        <v/>
      </c>
      <c r="AQ454" s="55" t="str">
        <f ca="1">IF(OR(LEFT(R454)="特",LEFT(R454)="実",AND(OR(LEFT(R454,2)="US",LEFT(R454,2)="WO",LEFT(R454,2)="GB",LEFT(R454,2)="EP",LEFT(R454,2)="DE"),OR(MID(R454,3,1)="1",MID(R454,3,1)="2",MID(R454,3,1)="3",MID(R454,3,1)="4",MID(R454,3,1)="5",MID(R454,3,1)="6",MID(R454,3,1)="7",MID(R454,3,1)="8",MID(R454,3,1)="9",MID(R454,3,1)="0"))),IF(VLOOKUP(C454,'ファミリ引用特許表記修正（ex.A2→A）'!$A$2:$B$241,2,FALSE)=0,"family無し",IF(COUNTIF(INDIRECT("'ファミリ引用特許表記修正（ex.A2→A）'!"&amp;ADDRESS(MATCH(C454,'ファミリ引用特許表記修正（ex.A2→A）'!$A$2:$A$241,0),1)&amp;":"&amp;ADDRESS(MATCH(C454,'ファミリ引用特許表記修正（ex.A2→A）'!$A$2:$A$241,0),171)),R454)+COUNTIF(INDIRECT("'ファミリ引用特許表記修正（ex.A2→A）'!"&amp;ADDRESS(MATCH(C454,'ファミリ引用特許表記修正（ex.A2→A）'!$A$2:$A$241,0),1)&amp;":"&amp;ADDRESS(MATCH(C454,'ファミリ引用特許表記修正（ex.A2→A）'!$A$2:$A$241,0),171)),S454)+COUNTIF(INDIRECT("'ファミリ引用特許表記修正（ex.A2→A）'!"&amp;ADDRESS(MATCH(C454,'ファミリ引用特許表記修正（ex.A2→A）'!$A$2:$A$241,0),1)&amp;":"&amp;ADDRESS(MATCH(C454,'ファミリ引用特許表記修正（ex.A2→A）'!$A$2:$A$241,0),171)),T454)+COUNTIF(INDIRECT("'ファミリ引用特許表記修正（ex.A2→A）'!"&amp;ADDRESS(MATCH(C454,'ファミリ引用特許表記修正（ex.A2→A）'!$A$2:$A$241,0),1)&amp;":"&amp;ADDRESS(MATCH(C454,'ファミリ引用特許表記修正（ex.A2→A）'!$A$2:$A$241,0),171)),W454)+COUNTIF(INDIRECT("'ファミリ引用特許表記修正（ex.A2→A）'!"&amp;ADDRESS(MATCH(C454,'ファミリ引用特許表記修正（ex.A2→A）'!$A$2:$A$241,0),1)&amp;":"&amp;ADDRESS(MATCH(C454,'ファミリ引用特許表記修正（ex.A2→A）'!$A$2:$A$241,0),171)),Y454)&gt;0,"Yes","No")),"")</f>
        <v/>
      </c>
      <c r="AR454" s="193" t="str">
        <f>IF(OR(LEFT(R454)="特",LEFT(R454)="実",AND(OR(LEFT(R454,2)="US",LEFT(R454,2)="WO",LEFT(R454,2)="GB",LEFT(R454,2)="EP",LEFT(R454,2)="DE"),OR(MID(R454,3,1)="1",MID(R454,3,1)="2",MID(R454,3,1)="3",MID(R454,3,1)="4",MID(R454,3,1)="5",MID(R454,3,1)="6",MID(R454,3,1)="7",MID(R454,3,1)="8",MID(R454,3,1)="9",MID(R454,3,1)="0",))),"",VLOOKUP($C454,ファミリ発明者引用文献!A$3:B$235,2,FALSE))</f>
        <v>,,</v>
      </c>
      <c r="AS454" s="55" t="str">
        <f>VLOOKUP(C454,ファミリ引用文献WO!A$2:B$241,2,FALSE)</f>
        <v/>
      </c>
      <c r="AT454" s="58" t="str">
        <f>VLOOKUP(C454,ファミリ引用文献!A$3:B$242,2,FALSE)</f>
        <v/>
      </c>
      <c r="AU454" s="58" t="str">
        <f>VLOOKUP(C454,審判データ!AH$2:BT$379,39,FALSE)</f>
        <v>特開2006-104923;特許03962057</v>
      </c>
      <c r="AV454" s="62" t="str">
        <f ca="1">IF(INDIRECT("審判データ!"&amp;ADDRESS(MATCH(C454,審判データ!$AH$1:$AH$379,0),32))="早期審査の対象とする","早期審査","")</f>
        <v/>
      </c>
      <c r="AW454" s="665" t="str">
        <f t="shared" si="35"/>
        <v/>
      </c>
      <c r="AX454" s="666" t="str">
        <f>IF(LEFT(AE454,3)="日本特",IF(LEFT(C454)="特",VLOOKUP(C454,'本件、証拠文献テーマコード'!G$2:I$376,3,FALSE),VLOOKUP(C454,'本件、証拠文献テーマコード'!B$2:I$376,8,FALSE)),"")</f>
        <v/>
      </c>
      <c r="AY454" s="666" t="str">
        <f>IF(LEFT(AE454,3)="日本特",IF(OR(MID(R454,2,1)="開",MID(R454,2,1)="表",MID(R454,2,1)="登"),VLOOKUP(R454,'本件、証拠文献テーマコード'!C$2:I$379,7,FALSE),VLOOKUP(R454,'本件、証拠文献テーマコード'!G$2:I$379,3,FALSE)),"")</f>
        <v/>
      </c>
      <c r="AZ454" s="54">
        <f ca="1">INDIRECT("審判データ!"&amp;ADDRESS(MATCH(C454,審判データ!$AH$1:$AH$379,0),20))</f>
        <v>2010</v>
      </c>
    </row>
    <row r="455" spans="1:52" x14ac:dyDescent="0.15">
      <c r="A455" s="511" t="s">
        <v>23233</v>
      </c>
      <c r="B455" s="586" t="str">
        <f ca="1">IF(A455="",B454,INDIRECT("審判データ!"&amp;ADDRESS(MATCH(A455,審判データ!$HC$1:$HC$379,0),20))&amp;" / "&amp;INDIRECT("審判データ!"&amp;ADDRESS(MATCH(A455,審判データ!$HC$1:$HC$379,0),21)))</f>
        <v>2010 / 29-2</v>
      </c>
      <c r="C455" s="514">
        <v>3897181</v>
      </c>
      <c r="D455" s="511" t="s">
        <v>15159</v>
      </c>
      <c r="E455" s="163" t="str">
        <f ca="1">INDIRECT("審判データ!"&amp;ADDRESS(MATCH(C455,審判データ!$AH$1:$AH$379,0),55))</f>
        <v>一方社油脂工業株式会社</v>
      </c>
      <c r="F455" s="43" t="str">
        <f ca="1">INDIRECT("審判データ!"&amp;ADDRESS(MATCH(C455,審判データ!$AH$1:$AH$379,0),56))</f>
        <v>池田　誉司;石本　健一</v>
      </c>
      <c r="G455" s="43" t="str">
        <f ca="1">INDIRECT("審判データ!"&amp;ADDRESS(MATCH(C455,審判データ!$AH$1:$AH$379,0),72))</f>
        <v>AU2006266920A;AU2006266920B;BRPI0612549A;CA02610163A;CN101175832A;E0200800053A;E000013599B;EP1900788A;ID48000012A;特開2007-038659;特許03942106;特開2007-038660;特許03897181;特開2007-038661;特許04229333;特開2007-083729;KR20080024107A;MY00146602A;NZ00563262A;TH00088487A;US2009130474;WO2007004507A;ZA200710046A</v>
      </c>
      <c r="H455" s="43" t="str">
        <f ca="1">INDIRECT("審判データ!"&amp;ADDRESS(MATCH(C455,審判データ!$AH$1:$AH$379,0),41))</f>
        <v>B27K  5/00;B32B 21/02;B32B 27/18;C09K  3/00;B01J 20/22</v>
      </c>
      <c r="I455" s="43" t="str">
        <f ca="1">INDIRECT("審判データ!"&amp;ADDRESS(MATCH(C455,審判データ!$AH$1:$AH$379,0),49))</f>
        <v>C09K   3/00@AFI(JP);B27K   5/00@ALI(JP);B32B  21/02@ALN(JP);B32B  27/18@ALN(JP);C09J 161/00@ALI(JP);C09J 191/06@ALI(JP)</v>
      </c>
      <c r="J455" s="43" t="str">
        <f ca="1">INDIRECT("審判データ!"&amp;ADDRESS(MATCH(C455,審判データ!$AH$1:$AH$379,0),51))</f>
        <v>B27K  5/00        E;B32B 21/02;B01J 20/22        C;C09K  3/00        S;B32B 27/18        F;C09J161/00;C09J191/06</v>
      </c>
      <c r="K455" s="43" t="str">
        <f ca="1">INDIRECT("審判データ!"&amp;ADDRESS(MATCH(C455,審判データ!$AH$1:$AH$379,0),53))</f>
        <v>2B230 AA30;2B230 BA04;2B230 CA01;2B230 CA14;2B230 CA20;2B230 EA03;2B230 EB02;4F100 AA07A;4F100 AA07B;4F100 AA07C;4F100 AH03A;4F100 AH03B;4F100 AH03C;4F100 AH10A;4F100 AH10B;4F100 AH10C;4F100 AJ11A;4F100 AJ11B;4F100 AJ11C;4F100 AK04A;4F100 AK04B;4F100 AK04C;4F100 AK36;4F100 AL05A;4F100 AL05B;4F100 AL05C;4F100 AP00A;4F100 AP00B;4F100 AP00C;4F100 BA03;4F100 BA06;4F100 BA10A;4F100 BA10C;4F100 BA25;4F100 CA25A;4F100 CA25B;4F100 CA25C;4F100 CB00A;4F100 CB00B;4F100 CB00C;4F100 DE01A;4F100 DE01B;4F100 DE01C;4F100 EC01;4F100 EC012;4F100 EH61;4F100 EH612;4F100 EJ17;4F100 EJ171;4F100 EJ42;4F100 EJ422;4F100 GB08;4F100 JA04A;4F100 JA04B;4F100 JA04C;4F100 JB06A;4F100 JB06B;4F100 JB06C;4F100 JC00;4F100 JD14;4F100 JD15A;4F100 JD15B;4F100 JD15C;4F100 JL04;4F100 YY00A;4F100 YY00B;4F100 YY00C;4G066 AA47B;4G066 AB05B;4G066 AB10B;4G066 BA09;4G066 CA52;4G066 DA10;4J040 LA02;4J040 HC15;4J040 HC19;4J040 MA08;4J040 HB24;4J040 HB25;4J040 JA03;4J040 BA182;4J040 EB111;4J040 EK032;4J040 HA256</v>
      </c>
      <c r="L455" s="711"/>
      <c r="M455" s="707"/>
      <c r="N455" s="712"/>
      <c r="O455" s="713"/>
      <c r="P455" s="714"/>
      <c r="Q455" s="706"/>
      <c r="R455" s="707"/>
      <c r="S455" s="706" t="str">
        <f>IF(OR(LEFT(R455)="特",LEFT(R455)="実"),VLOOKUP(R455,'証拠（JP特許）'!$B$2:$D$299,2,FALSE),IF(AND(OR(LEFT(R455,2)="US",LEFT(R455,2)="WO",LEFT(R455,2)="GB",LEFT(R455,2)="EP",LEFT(R455,2)="DE"),OR(MID(R455,3,1)="1",MID(R455,3,1)="2",MID(R455,3,1)="3",MID(R455,3,1)="4",MID(R455,3,1)="5",MID(R455,3,1)="6",MID(R455,3,1)="7",MID(R455,3,1)="8",MID(R455,3,1)="9",MID(R455,3,1)="0")),VLOOKUP(R455,'証拠（WW特許）'!$B$2:$C$90,2,FALSE),"_"))</f>
        <v>_</v>
      </c>
      <c r="T455" s="707" t="str">
        <f>IF(OR(LEFT(R455)="特",LEFT(R455)="実"),VLOOKUP(R455,'証拠（JP特許）'!$B$2:$E$299,4,FALSE),"_")</f>
        <v>_</v>
      </c>
      <c r="U455" s="707"/>
      <c r="V455" s="706"/>
      <c r="W455" s="708" t="str">
        <f t="shared" si="33"/>
        <v/>
      </c>
      <c r="X455" s="709"/>
      <c r="Y455" s="709" t="str">
        <f t="shared" si="34"/>
        <v/>
      </c>
      <c r="Z455" s="91" t="str">
        <f ca="1">IF(OR(LEFT(R455)="特",LEFT(R455)="実",AND(OR(LEFT(R455,2)="US",LEFT(R455,2)="WO",LEFT(R455,2)="GB",LEFT(R455,2)="EP",LEFT(R455,2)="DE"),OR(MID(R455,3,1)="1",MID(R455,3,1)="2",MID(R455,3,1)="3",MID(R455,3,1)="4",MID(R455,3,1)="5",MID(R455,3,1)="6",MID(R455,3,1)="7",MID(R455,3,1)="8",MID(R455,3,1)="9",MID(R455,3,1)="0",))),IF(COUNTIF(INDIRECT("拒絶理由・拒絶査定・異議申立!"&amp;ADDRESS(MATCH(C455,拒絶理由・拒絶査定・異議申立!B$1:B$1000,0),3)&amp;":"&amp;ADDRESS(MATCH(C455,拒絶理由・拒絶査定・異議申立!B$1:B$1000,0),50)),R455)+COUNTIF(INDIRECT("拒絶理由・拒絶査定・異議申立!"&amp;ADDRESS(MATCH(C455,拒絶理由・拒絶査定・異議申立!B$1:B$1000,0),3)&amp;":"&amp;ADDRESS(MATCH(C455,拒絶理由・拒絶査定・異議申立!B$1:B$1000,0),50)),T455)&gt;0,"Yes","No"),"")</f>
        <v/>
      </c>
      <c r="AA455" s="92" t="str">
        <f ca="1">IF(OR(LEFT(R455)="特",LEFT(R455)="実",AND(OR(LEFT(R455,2)="US",LEFT(R455,2)="WO",LEFT(R455,2)="GB",LEFT(R455,2)="EP",LEFT(R455,2)="DE"),OR(MID(R455,3,1)="1",MID(R455,3,1)="2",MID(R455,3,1)="3",MID(R455,3,1)="4",MID(R455,3,1)="5",MID(R455,3,1)="6",MID(R455,3,1)="7",MID(R455,3,1)="8",MID(R455,3,1)="9",MID(R455,3,1)="0",))),IF(COUNTIF(INDIRECT("先行技術調査・登録査定!"&amp;ADDRESS(MATCH(C455,先行技術調査・登録査定!B$1:B$1000,0),3)&amp;":"&amp;ADDRESS(MATCH(C455,先行技術調査・登録査定!B$1:B$1000,0),49)),R455)+COUNTIF(INDIRECT("先行技術調査・登録査定!"&amp;ADDRESS(MATCH(C455,先行技術調査・登録査定!B$1:B$1000,0),3)&amp;":"&amp;ADDRESS(MATCH(C455,先行技術調査・登録査定!B$1:B$1000,0),49)),T455)&gt;0,"Yes","No"),"")</f>
        <v/>
      </c>
      <c r="AB455" s="169" t="str">
        <f t="shared" ca="1" si="30"/>
        <v/>
      </c>
      <c r="AC455" s="94" t="str">
        <f>IF(OR(LEFT(R455)="特",LEFT(R455)="実",AND(OR(LEFT(R455,2)="US",LEFT(R455,2)="WO",LEFT(R455,2)="GB",LEFT(R455,2)="EP",LEFT(R455,2)="DE"),OR(MID(R455,3,1)="1",MID(R455,3,1)="2",MID(R455,3,1)="3",MID(R455,3,1)="4",MID(R455,3,1)="5",MID(R455,3,1)="6",MID(R455,3,1)="7",MID(R455,3,1)="8",MID(R455,3,1)="9",MID(R455,3,1)="0",))),"",VLOOKUP($C455,非特許文献リスト!$A$2:$C$196,2,FALSE))</f>
        <v/>
      </c>
      <c r="AD455" s="95" t="str">
        <f>IF(OR(LEFT(R455)="特",LEFT(R455)="実",AND(OR(LEFT(R455,2)="US",LEFT(R455,2)="WO",LEFT(R455,2)="GB",LEFT(R455,2)="EP",LEFT(R455,2)="DE"),OR(MID(R455,3,1)="1",MID(R455,3,1)="2",MID(R455,3,1)="3",MID(R455,3,1)="4",MID(R455,3,1)="5",MID(R455,3,1)="6",MID(R455,3,1)="7",MID(R455,3,1)="8",MID(R455,3,1)="9",MID(R455,3,1)="0",))),"",VLOOKUP($C455,非特許文献リスト!$A$2:$C$196,3,FALSE))</f>
        <v/>
      </c>
      <c r="AE455" s="175" t="str">
        <f t="shared" si="32"/>
        <v/>
      </c>
      <c r="AF455" s="176" t="str">
        <f>IF(OR(LEFT(R455)="特",LEFT(R455)="実"),VLOOKUP(R455,'証拠（JP特許）'!$B$2:$AB$299,10,FALSE),IF(AND(OR(LEFT(R455,2)="US",LEFT(R455,2)="WO",LEFT(R455,2)="GB",LEFT(R455,2)="EP",LEFT(R455,2)="DE"),OR(MID(R455,3,1)="1",MID(R455,3,1)="2",MID(R455,3,1)="3",MID(R455,3,1)="4",MID(R455,3,1)="5",MID(R455,3,1)="6",MID(R455,3,1)="7",MID(R455,3,1)="8",MID(R455,3,1)="9",MID(R455,3,1)="0",)),VLOOKUP(R455,'証拠（WW特許）'!$B$2:$M$90,8,FALSE),""))</f>
        <v/>
      </c>
      <c r="AG455" s="176" t="str">
        <f>IF(OR(LEFT(R455)="特",LEFT(R455)="実"),VLOOKUP(R455,'証拠（JP特許）'!$B$2:$AB$299,26,FALSE),IF(AND(OR(LEFT(R455,2)="US",LEFT(R455,2)="WO",LEFT(R455,2)="GB",LEFT(R455,2)="EP",LEFT(R455,2)="DE"),OR(MID(R455,3,1)="1",MID(R455,3,1)="2",MID(R455,3,1)="3",MID(R455,3,1)="4",MID(R455,3,1)="5",MID(R455,3,1)="6",MID(R455,3,1)="7",MID(R455,3,1)="8",MID(R455,3,1)="9",MID(R455,3,1)="0",)),VLOOKUP(R455,'証拠（WW特許）'!$B$2:$M$90,12,FALSE),""))</f>
        <v/>
      </c>
      <c r="AH455" s="58" t="str">
        <f>IF(OR(LEFT(R455)="特",LEFT(R455)="実"),VLOOKUP(R455,'証拠（JP特許）'!$B$2:$X$299,20,FALSE),IF(AND(OR(LEFT(R455,2)="US",LEFT(R455,2)="WO",LEFT(R455,2)="GB",LEFT(R455,2)="EP",LEFT(R455,2)="DE"),OR(MID(R455,3,1)="1",MID(R455,3,1)="2",MID(R455,3,1)="3",MID(R455,3,1)="4",MID(R455,3,1)="5",MID(R455,3,1)="6",MID(R455,3,1)="7",MID(R455,3,1)="8",MID(R455,3,1)="9",MID(R455,3,1)="0",)),VLOOKUP(R455,'証拠（WW特許）'!$B$2:$U$90,20,FALSE),""))</f>
        <v/>
      </c>
      <c r="AI455" s="58" t="str">
        <f>IF(OR(LEFT(R455)="特",LEFT(R455)="実"),VLOOKUP(R455,'証拠（JP特許）'!$B$2:$X$299,21,FALSE),"")</f>
        <v/>
      </c>
      <c r="AJ455" s="58" t="str">
        <f>IF(OR(LEFT(R455)="特",LEFT(R455)="実"),VLOOKUP(R455,'証拠（JP特許）'!$B$2:$X$299,22,FALSE),"")</f>
        <v/>
      </c>
      <c r="AK455" s="59" t="str">
        <f>IF(OR(LEFT(R455)="特",LEFT(R455)="実"),VLOOKUP(R455,'証拠（JP特許）'!$B$2:$X$299,17,FALSE),IF(AND(OR(LEFT(R455,2)="US",LEFT(R455,2)="WO",LEFT(R455,2)="GB",LEFT(R455,2)="EP",LEFT(R455,2)="DE"),OR(MID(R455,3,1)="1",MID(R455,3,1)="2",MID(R455,3,1)="3",MID(R455,3,1)="4",MID(R455,3,1)="5",MID(R455,3,1)="6",MID(R455,3,1)="7",MID(R455,3,1)="8",MID(R455,3,1)="9",MID(R455,3,1)="0",)),VLOOKUP(R455,'証拠（WW特許）'!$B$2:$U$90,16,FALSE),""))</f>
        <v/>
      </c>
      <c r="AL455" s="58"/>
      <c r="AM455" s="58"/>
      <c r="AN455" s="58"/>
      <c r="AO455" s="58" t="str">
        <f ca="1">IF(OR(LEFT(R455)="特",LEFT(R455)="実",AND(OR(LEFT(R455,2)="US",LEFT(R455,2)="WO",LEFT(R455,2)="GB",LEFT(R455,2)="EP",LEFT(R455,2)="DE"),OR(MID(R455,3,1)="1",MID(R455,3,1)="2",MID(R455,3,1)="3",MID(R455,3,1)="4",MID(R455,3,1)="5",MID(R455,3,1)="6",MID(R455,3,1)="7",MID(R455,3,1)="8",MID(R455,3,1)="9",MID(R455,3,1)="0"))),IF(COUNTIF(INDIRECT("発明者引用!"&amp;ADDRESS(MATCH(C455,発明者引用!B$1:B$196,0),4)&amp;":"&amp;ADDRESS(MATCH(C455,発明者引用!B$1:B$196,0),17)),R455)+COUNTIF(INDIRECT("発明者引用!"&amp;ADDRESS(MATCH(C455,発明者引用!B$1:B$196,0),4)&amp;":"&amp;ADDRESS(MATCH(C455,発明者引用!B$1:B$196,0),17)),#REF!)+COUNTIF(INDIRECT("発明者引用!"&amp;ADDRESS(MATCH(C455,発明者引用!B$1:B$196,0),4)&amp;":"&amp;ADDRESS(MATCH(C455,発明者引用!B$1:B$196,0),17)),T455)&gt;0,"Yes","No"),"")</f>
        <v/>
      </c>
      <c r="AP455" s="58" t="str">
        <f ca="1">IF(OR(LEFT(R455)="特",LEFT(R455)="実",AND(OR(LEFT(R455,2)="US",LEFT(R455,2)="WO",LEFT(R455,2)="GB",LEFT(R455,2)="EP",LEFT(R455,2)="DE"),OR(MID(R455,3,1)="1",MID(R455,3,1)="2",MID(R455,3,1)="3",MID(R455,3,1)="4",MID(R455,3,1)="5",MID(R455,3,1)="6",MID(R455,3,1)="7",MID(R455,3,1)="8",MID(R455,3,1)="9",MID(R455,3,1)="0"))),IF(VLOOKUP(C455,ファミリ引用特許WO!$A$2:$B$241,2,FALSE)+VLOOKUP(C455,ファミリ引用文献WO!$A$2:$C$241,3,FALSE)=0,"ISR無し",IF(COUNTIF(INDIRECT("ファミリ引用特許WO!"&amp;ADDRESS(MATCH(C455,ファミリ引用特許WO!$A$2:$A$241,0),1)&amp;":"&amp;ADDRESS(MATCH(C455,ファミリ引用特許WO!$A$2:$A$241,0),19)),R455)+COUNTIF(INDIRECT("ファミリ引用特許WO!"&amp;ADDRESS(MATCH(C455,ファミリ引用特許WO!$A$2:$A$241,0),1)&amp;":"&amp;ADDRESS(MATCH(C455,ファミリ引用特許WO!$A$2:$A$241,0),19)),S455)+COUNTIF(INDIRECT("ファミリ引用特許WO!"&amp;ADDRESS(MATCH(C455,ファミリ引用特許WO!$A$2:$A$241,0),1)&amp;":"&amp;ADDRESS(MATCH(C455,ファミリ引用特許WO!$A$2:$A$241,0),19)),T455)+COUNTIF(INDIRECT("ファミリ引用特許WO!"&amp;ADDRESS(MATCH(C455,ファミリ引用特許WO!$A$2:$A$241,0),1)&amp;":"&amp;ADDRESS(MATCH(C455,ファミリ引用特許WO!$A$2:$A$241,0),19)),W455)+COUNTIF(INDIRECT("ファミリ引用特許WO!"&amp;ADDRESS(MATCH(C455,ファミリ引用特許WO!$A$2:$A$241,0),1)&amp;":"&amp;ADDRESS(MATCH(C455,ファミリ引用特許WO!$A$2:$A$241,0),19)),Y455)&gt;0,"Yes","No")),"")</f>
        <v/>
      </c>
      <c r="AQ455" s="55" t="str">
        <f ca="1">IF(OR(LEFT(R455)="特",LEFT(R455)="実",AND(OR(LEFT(R455,2)="US",LEFT(R455,2)="WO",LEFT(R455,2)="GB",LEFT(R455,2)="EP",LEFT(R455,2)="DE"),OR(MID(R455,3,1)="1",MID(R455,3,1)="2",MID(R455,3,1)="3",MID(R455,3,1)="4",MID(R455,3,1)="5",MID(R455,3,1)="6",MID(R455,3,1)="7",MID(R455,3,1)="8",MID(R455,3,1)="9",MID(R455,3,1)="0"))),IF(VLOOKUP(C455,'ファミリ引用特許表記修正（ex.A2→A）'!$A$2:$B$241,2,FALSE)=0,"family無し",IF(COUNTIF(INDIRECT("'ファミリ引用特許表記修正（ex.A2→A）'!"&amp;ADDRESS(MATCH(C455,'ファミリ引用特許表記修正（ex.A2→A）'!$A$2:$A$241,0),1)&amp;":"&amp;ADDRESS(MATCH(C455,'ファミリ引用特許表記修正（ex.A2→A）'!$A$2:$A$241,0),171)),R455)+COUNTIF(INDIRECT("'ファミリ引用特許表記修正（ex.A2→A）'!"&amp;ADDRESS(MATCH(C455,'ファミリ引用特許表記修正（ex.A2→A）'!$A$2:$A$241,0),1)&amp;":"&amp;ADDRESS(MATCH(C455,'ファミリ引用特許表記修正（ex.A2→A）'!$A$2:$A$241,0),171)),S455)+COUNTIF(INDIRECT("'ファミリ引用特許表記修正（ex.A2→A）'!"&amp;ADDRESS(MATCH(C455,'ファミリ引用特許表記修正（ex.A2→A）'!$A$2:$A$241,0),1)&amp;":"&amp;ADDRESS(MATCH(C455,'ファミリ引用特許表記修正（ex.A2→A）'!$A$2:$A$241,0),171)),T455)+COUNTIF(INDIRECT("'ファミリ引用特許表記修正（ex.A2→A）'!"&amp;ADDRESS(MATCH(C455,'ファミリ引用特許表記修正（ex.A2→A）'!$A$2:$A$241,0),1)&amp;":"&amp;ADDRESS(MATCH(C455,'ファミリ引用特許表記修正（ex.A2→A）'!$A$2:$A$241,0),171)),W455)+COUNTIF(INDIRECT("'ファミリ引用特許表記修正（ex.A2→A）'!"&amp;ADDRESS(MATCH(C455,'ファミリ引用特許表記修正（ex.A2→A）'!$A$2:$A$241,0),1)&amp;":"&amp;ADDRESS(MATCH(C455,'ファミリ引用特許表記修正（ex.A2→A）'!$A$2:$A$241,0),171)),Y455)&gt;0,"Yes","No")),"")</f>
        <v/>
      </c>
      <c r="AR455" s="193" t="str">
        <f>IF(OR(LEFT(R455)="特",LEFT(R455)="実",AND(OR(LEFT(R455,2)="US",LEFT(R455,2)="WO",LEFT(R455,2)="GB",LEFT(R455,2)="EP",LEFT(R455,2)="DE"),OR(MID(R455,3,1)="1",MID(R455,3,1)="2",MID(R455,3,1)="3",MID(R455,3,1)="4",MID(R455,3,1)="5",MID(R455,3,1)="6",MID(R455,3,1)="7",MID(R455,3,1)="8",MID(R455,3,1)="9",MID(R455,3,1)="0",))),"",VLOOKUP($C455,ファミリ発明者引用文献!A$3:B$235,2,FALSE))</f>
        <v>,,</v>
      </c>
      <c r="AS455" s="55" t="str">
        <f>VLOOKUP(C455,ファミリ引用文献WO!A$2:B$241,2,FALSE)</f>
        <v/>
      </c>
      <c r="AT455" s="58" t="str">
        <f>VLOOKUP(C455,ファミリ引用文献!A$3:B$242,2,FALSE)</f>
        <v/>
      </c>
      <c r="AU455" s="58" t="str">
        <f>VLOOKUP(C455,審判データ!AH$2:BT$379,39,FALSE)</f>
        <v>AU2006266920A;AU2006266920B;BRPI0612549A;CA02610163A;CN101175832A;E0200800053A;E000013599B;EP1900788A;ID48000012A;特開2007-038659;特許03942106;特開2007-038660;特許03897181;特開2007-038661;特許04229333;特開2007-083729;KR20080024107A;MY00146602A;NZ00563262A;TH00088487A;US2009130474;WO2007004507A;ZA200710046A</v>
      </c>
      <c r="AV455" s="62" t="str">
        <f ca="1">IF(INDIRECT("審判データ!"&amp;ADDRESS(MATCH(C455,審判データ!$AH$1:$AH$379,0),32))="早期審査の対象とする","早期審査","")</f>
        <v>早期審査</v>
      </c>
      <c r="AW455" s="665" t="str">
        <f t="shared" si="35"/>
        <v/>
      </c>
      <c r="AX455" s="666" t="str">
        <f>IF(LEFT(AE455,3)="日本特",IF(LEFT(C455)="特",VLOOKUP(C455,'本件、証拠文献テーマコード'!G$2:I$376,3,FALSE),VLOOKUP(C455,'本件、証拠文献テーマコード'!B$2:I$376,8,FALSE)),"")</f>
        <v/>
      </c>
      <c r="AY455" s="666" t="str">
        <f>IF(LEFT(AE455,3)="日本特",IF(OR(MID(R455,2,1)="開",MID(R455,2,1)="表",MID(R455,2,1)="登"),VLOOKUP(R455,'本件、証拠文献テーマコード'!C$2:I$379,7,FALSE),VLOOKUP(R455,'本件、証拠文献テーマコード'!G$2:I$379,3,FALSE)),"")</f>
        <v/>
      </c>
      <c r="AZ455" s="54">
        <f ca="1">INDIRECT("審判データ!"&amp;ADDRESS(MATCH(C455,審判データ!$AH$1:$AH$379,0),20))</f>
        <v>2010</v>
      </c>
    </row>
    <row r="456" spans="1:52" x14ac:dyDescent="0.15">
      <c r="A456" s="511" t="s">
        <v>23234</v>
      </c>
      <c r="B456" s="586" t="str">
        <f ca="1">IF(A456="",B455,INDIRECT("審判データ!"&amp;ADDRESS(MATCH(A456,審判データ!$HC$1:$HC$379,0),20))&amp;" / "&amp;INDIRECT("審判データ!"&amp;ADDRESS(MATCH(A456,審判データ!$HC$1:$HC$379,0),21)))</f>
        <v>2010 / 29-2</v>
      </c>
      <c r="C456" s="514">
        <v>4130215</v>
      </c>
      <c r="D456" s="511" t="s">
        <v>15407</v>
      </c>
      <c r="E456" s="163" t="str">
        <f ca="1">INDIRECT("審判データ!"&amp;ADDRESS(MATCH(C456,審判データ!$AH$1:$AH$379,0),55))</f>
        <v>株式会社アール・エス・ケー</v>
      </c>
      <c r="F456" s="43" t="str">
        <f ca="1">INDIRECT("審判データ!"&amp;ADDRESS(MATCH(C456,審判データ!$AH$1:$AH$379,0),56))</f>
        <v>斉藤　力丸</v>
      </c>
      <c r="G456" s="43" t="str">
        <f ca="1">INDIRECT("審判データ!"&amp;ADDRESS(MATCH(C456,審判データ!$AH$1:$AH$379,0),72))</f>
        <v xml:space="preserve"> </v>
      </c>
      <c r="H456" s="43" t="str">
        <f ca="1">INDIRECT("審判データ!"&amp;ADDRESS(MATCH(C456,審判データ!$AH$1:$AH$379,0),41))</f>
        <v>A47B 47/02;C23C  2/06</v>
      </c>
      <c r="I456" s="43" t="str">
        <f ca="1">INDIRECT("審判データ!"&amp;ADDRESS(MATCH(C456,審判データ!$AH$1:$AH$379,0),49))</f>
        <v>A47B  47/02@AFI(JP);C23C   2/06@ALI(JP)</v>
      </c>
      <c r="J456" s="43" t="str">
        <f ca="1">INDIRECT("審判データ!"&amp;ADDRESS(MATCH(C456,審判データ!$AH$1:$AH$379,0),51))</f>
        <v>A47B 47/02        B;C23C  2/06;C23G  5/028;C23C  2/26</v>
      </c>
      <c r="K456" s="43" t="str">
        <f ca="1">INDIRECT("審判データ!"&amp;ADDRESS(MATCH(C456,審判データ!$AH$1:$AH$379,0),53))</f>
        <v>3B054 BA04;3B054 BA09;3B054 BA14;3B054 BA15;3B054 BB03;3B054 BB08;3B054 BB13;3B054 BB14;4K027 AA02;4K027 AA05;4K027 AA22;4K027 AB05;4K027 AB43;4K027 AB44;4K053 PA08;4K053 PA02;4K053 PA18;4K053 QA05;4K053 TA13;4K053 RA08;4K053 TA19;4K053 SA04;4K053 RA04</v>
      </c>
      <c r="L456" s="711"/>
      <c r="M456" s="707"/>
      <c r="N456" s="712"/>
      <c r="O456" s="713"/>
      <c r="P456" s="714"/>
      <c r="Q456" s="706"/>
      <c r="R456" s="707"/>
      <c r="S456" s="706" t="str">
        <f>IF(OR(LEFT(R456)="特",LEFT(R456)="実"),VLOOKUP(R456,'証拠（JP特許）'!$B$2:$D$299,2,FALSE),IF(AND(OR(LEFT(R456,2)="US",LEFT(R456,2)="WO",LEFT(R456,2)="GB",LEFT(R456,2)="EP",LEFT(R456,2)="DE"),OR(MID(R456,3,1)="1",MID(R456,3,1)="2",MID(R456,3,1)="3",MID(R456,3,1)="4",MID(R456,3,1)="5",MID(R456,3,1)="6",MID(R456,3,1)="7",MID(R456,3,1)="8",MID(R456,3,1)="9",MID(R456,3,1)="0")),VLOOKUP(R456,'証拠（WW特許）'!$B$2:$C$90,2,FALSE),"_"))</f>
        <v>_</v>
      </c>
      <c r="T456" s="707" t="str">
        <f>IF(OR(LEFT(R456)="特",LEFT(R456)="実"),VLOOKUP(R456,'証拠（JP特許）'!$B$2:$E$299,4,FALSE),"_")</f>
        <v>_</v>
      </c>
      <c r="U456" s="707"/>
      <c r="V456" s="706"/>
      <c r="W456" s="708" t="str">
        <f t="shared" si="33"/>
        <v/>
      </c>
      <c r="X456" s="709"/>
      <c r="Y456" s="709" t="str">
        <f t="shared" si="34"/>
        <v/>
      </c>
      <c r="Z456" s="91" t="str">
        <f ca="1">IF(OR(LEFT(R456)="特",LEFT(R456)="実",AND(OR(LEFT(R456,2)="US",LEFT(R456,2)="WO",LEFT(R456,2)="GB",LEFT(R456,2)="EP",LEFT(R456,2)="DE"),OR(MID(R456,3,1)="1",MID(R456,3,1)="2",MID(R456,3,1)="3",MID(R456,3,1)="4",MID(R456,3,1)="5",MID(R456,3,1)="6",MID(R456,3,1)="7",MID(R456,3,1)="8",MID(R456,3,1)="9",MID(R456,3,1)="0",))),IF(COUNTIF(INDIRECT("拒絶理由・拒絶査定・異議申立!"&amp;ADDRESS(MATCH(C456,拒絶理由・拒絶査定・異議申立!B$1:B$1000,0),3)&amp;":"&amp;ADDRESS(MATCH(C456,拒絶理由・拒絶査定・異議申立!B$1:B$1000,0),50)),R456)+COUNTIF(INDIRECT("拒絶理由・拒絶査定・異議申立!"&amp;ADDRESS(MATCH(C456,拒絶理由・拒絶査定・異議申立!B$1:B$1000,0),3)&amp;":"&amp;ADDRESS(MATCH(C456,拒絶理由・拒絶査定・異議申立!B$1:B$1000,0),50)),T456)&gt;0,"Yes","No"),"")</f>
        <v/>
      </c>
      <c r="AA456" s="92" t="str">
        <f ca="1">IF(OR(LEFT(R456)="特",LEFT(R456)="実",AND(OR(LEFT(R456,2)="US",LEFT(R456,2)="WO",LEFT(R456,2)="GB",LEFT(R456,2)="EP",LEFT(R456,2)="DE"),OR(MID(R456,3,1)="1",MID(R456,3,1)="2",MID(R456,3,1)="3",MID(R456,3,1)="4",MID(R456,3,1)="5",MID(R456,3,1)="6",MID(R456,3,1)="7",MID(R456,3,1)="8",MID(R456,3,1)="9",MID(R456,3,1)="0",))),IF(COUNTIF(INDIRECT("先行技術調査・登録査定!"&amp;ADDRESS(MATCH(C456,先行技術調査・登録査定!B$1:B$1000,0),3)&amp;":"&amp;ADDRESS(MATCH(C456,先行技術調査・登録査定!B$1:B$1000,0),49)),R456)+COUNTIF(INDIRECT("先行技術調査・登録査定!"&amp;ADDRESS(MATCH(C456,先行技術調査・登録査定!B$1:B$1000,0),3)&amp;":"&amp;ADDRESS(MATCH(C456,先行技術調査・登録査定!B$1:B$1000,0),49)),T456)&gt;0,"Yes","No"),"")</f>
        <v/>
      </c>
      <c r="AB456" s="169" t="str">
        <f t="shared" ca="1" si="30"/>
        <v/>
      </c>
      <c r="AC456" s="94" t="str">
        <f>IF(OR(LEFT(R456)="特",LEFT(R456)="実",AND(OR(LEFT(R456,2)="US",LEFT(R456,2)="WO",LEFT(R456,2)="GB",LEFT(R456,2)="EP",LEFT(R456,2)="DE"),OR(MID(R456,3,1)="1",MID(R456,3,1)="2",MID(R456,3,1)="3",MID(R456,3,1)="4",MID(R456,3,1)="5",MID(R456,3,1)="6",MID(R456,3,1)="7",MID(R456,3,1)="8",MID(R456,3,1)="9",MID(R456,3,1)="0",))),"",VLOOKUP($C456,非特許文献リスト!$A$2:$C$196,2,FALSE))</f>
        <v/>
      </c>
      <c r="AD456" s="95" t="str">
        <f>IF(OR(LEFT(R456)="特",LEFT(R456)="実",AND(OR(LEFT(R456,2)="US",LEFT(R456,2)="WO",LEFT(R456,2)="GB",LEFT(R456,2)="EP",LEFT(R456,2)="DE"),OR(MID(R456,3,1)="1",MID(R456,3,1)="2",MID(R456,3,1)="3",MID(R456,3,1)="4",MID(R456,3,1)="5",MID(R456,3,1)="6",MID(R456,3,1)="7",MID(R456,3,1)="8",MID(R456,3,1)="9",MID(R456,3,1)="0",))),"",VLOOKUP($C456,非特許文献リスト!$A$2:$C$196,3,FALSE))</f>
        <v/>
      </c>
      <c r="AE456" s="175" t="str">
        <f t="shared" si="32"/>
        <v/>
      </c>
      <c r="AF456" s="176" t="str">
        <f>IF(OR(LEFT(R456)="特",LEFT(R456)="実"),VLOOKUP(R456,'証拠（JP特許）'!$B$2:$AB$299,10,FALSE),IF(AND(OR(LEFT(R456,2)="US",LEFT(R456,2)="WO",LEFT(R456,2)="GB",LEFT(R456,2)="EP",LEFT(R456,2)="DE"),OR(MID(R456,3,1)="1",MID(R456,3,1)="2",MID(R456,3,1)="3",MID(R456,3,1)="4",MID(R456,3,1)="5",MID(R456,3,1)="6",MID(R456,3,1)="7",MID(R456,3,1)="8",MID(R456,3,1)="9",MID(R456,3,1)="0",)),VLOOKUP(R456,'証拠（WW特許）'!$B$2:$M$90,8,FALSE),""))</f>
        <v/>
      </c>
      <c r="AG456" s="176" t="str">
        <f>IF(OR(LEFT(R456)="特",LEFT(R456)="実"),VLOOKUP(R456,'証拠（JP特許）'!$B$2:$AB$299,26,FALSE),IF(AND(OR(LEFT(R456,2)="US",LEFT(R456,2)="WO",LEFT(R456,2)="GB",LEFT(R456,2)="EP",LEFT(R456,2)="DE"),OR(MID(R456,3,1)="1",MID(R456,3,1)="2",MID(R456,3,1)="3",MID(R456,3,1)="4",MID(R456,3,1)="5",MID(R456,3,1)="6",MID(R456,3,1)="7",MID(R456,3,1)="8",MID(R456,3,1)="9",MID(R456,3,1)="0",)),VLOOKUP(R456,'証拠（WW特許）'!$B$2:$M$90,12,FALSE),""))</f>
        <v/>
      </c>
      <c r="AH456" s="58" t="str">
        <f>IF(OR(LEFT(R456)="特",LEFT(R456)="実"),VLOOKUP(R456,'証拠（JP特許）'!$B$2:$X$299,20,FALSE),IF(AND(OR(LEFT(R456,2)="US",LEFT(R456,2)="WO",LEFT(R456,2)="GB",LEFT(R456,2)="EP",LEFT(R456,2)="DE"),OR(MID(R456,3,1)="1",MID(R456,3,1)="2",MID(R456,3,1)="3",MID(R456,3,1)="4",MID(R456,3,1)="5",MID(R456,3,1)="6",MID(R456,3,1)="7",MID(R456,3,1)="8",MID(R456,3,1)="9",MID(R456,3,1)="0",)),VLOOKUP(R456,'証拠（WW特許）'!$B$2:$U$90,20,FALSE),""))</f>
        <v/>
      </c>
      <c r="AI456" s="58" t="str">
        <f>IF(OR(LEFT(R456)="特",LEFT(R456)="実"),VLOOKUP(R456,'証拠（JP特許）'!$B$2:$X$299,21,FALSE),"")</f>
        <v/>
      </c>
      <c r="AJ456" s="58" t="str">
        <f>IF(OR(LEFT(R456)="特",LEFT(R456)="実"),VLOOKUP(R456,'証拠（JP特許）'!$B$2:$X$299,22,FALSE),"")</f>
        <v/>
      </c>
      <c r="AK456" s="59" t="str">
        <f>IF(OR(LEFT(R456)="特",LEFT(R456)="実"),VLOOKUP(R456,'証拠（JP特許）'!$B$2:$X$299,17,FALSE),IF(AND(OR(LEFT(R456,2)="US",LEFT(R456,2)="WO",LEFT(R456,2)="GB",LEFT(R456,2)="EP",LEFT(R456,2)="DE"),OR(MID(R456,3,1)="1",MID(R456,3,1)="2",MID(R456,3,1)="3",MID(R456,3,1)="4",MID(R456,3,1)="5",MID(R456,3,1)="6",MID(R456,3,1)="7",MID(R456,3,1)="8",MID(R456,3,1)="9",MID(R456,3,1)="0",)),VLOOKUP(R456,'証拠（WW特許）'!$B$2:$U$90,16,FALSE),""))</f>
        <v/>
      </c>
      <c r="AL456" s="58"/>
      <c r="AM456" s="58"/>
      <c r="AN456" s="58"/>
      <c r="AO456" s="58" t="str">
        <f ca="1">IF(OR(LEFT(R456)="特",LEFT(R456)="実",AND(OR(LEFT(R456,2)="US",LEFT(R456,2)="WO",LEFT(R456,2)="GB",LEFT(R456,2)="EP",LEFT(R456,2)="DE"),OR(MID(R456,3,1)="1",MID(R456,3,1)="2",MID(R456,3,1)="3",MID(R456,3,1)="4",MID(R456,3,1)="5",MID(R456,3,1)="6",MID(R456,3,1)="7",MID(R456,3,1)="8",MID(R456,3,1)="9",MID(R456,3,1)="0"))),IF(COUNTIF(INDIRECT("発明者引用!"&amp;ADDRESS(MATCH(C456,発明者引用!B$1:B$196,0),4)&amp;":"&amp;ADDRESS(MATCH(C456,発明者引用!B$1:B$196,0),17)),R456)+COUNTIF(INDIRECT("発明者引用!"&amp;ADDRESS(MATCH(C456,発明者引用!B$1:B$196,0),4)&amp;":"&amp;ADDRESS(MATCH(C456,発明者引用!B$1:B$196,0),17)),#REF!)+COUNTIF(INDIRECT("発明者引用!"&amp;ADDRESS(MATCH(C456,発明者引用!B$1:B$196,0),4)&amp;":"&amp;ADDRESS(MATCH(C456,発明者引用!B$1:B$196,0),17)),T456)&gt;0,"Yes","No"),"")</f>
        <v/>
      </c>
      <c r="AP456" s="58" t="str">
        <f ca="1">IF(OR(LEFT(R456)="特",LEFT(R456)="実",AND(OR(LEFT(R456,2)="US",LEFT(R456,2)="WO",LEFT(R456,2)="GB",LEFT(R456,2)="EP",LEFT(R456,2)="DE"),OR(MID(R456,3,1)="1",MID(R456,3,1)="2",MID(R456,3,1)="3",MID(R456,3,1)="4",MID(R456,3,1)="5",MID(R456,3,1)="6",MID(R456,3,1)="7",MID(R456,3,1)="8",MID(R456,3,1)="9",MID(R456,3,1)="0"))),IF(VLOOKUP(C456,ファミリ引用特許WO!$A$2:$B$241,2,FALSE)+VLOOKUP(C456,ファミリ引用文献WO!$A$2:$C$241,3,FALSE)=0,"ISR無し",IF(COUNTIF(INDIRECT("ファミリ引用特許WO!"&amp;ADDRESS(MATCH(C456,ファミリ引用特許WO!$A$2:$A$241,0),1)&amp;":"&amp;ADDRESS(MATCH(C456,ファミリ引用特許WO!$A$2:$A$241,0),19)),R456)+COUNTIF(INDIRECT("ファミリ引用特許WO!"&amp;ADDRESS(MATCH(C456,ファミリ引用特許WO!$A$2:$A$241,0),1)&amp;":"&amp;ADDRESS(MATCH(C456,ファミリ引用特許WO!$A$2:$A$241,0),19)),S456)+COUNTIF(INDIRECT("ファミリ引用特許WO!"&amp;ADDRESS(MATCH(C456,ファミリ引用特許WO!$A$2:$A$241,0),1)&amp;":"&amp;ADDRESS(MATCH(C456,ファミリ引用特許WO!$A$2:$A$241,0),19)),T456)+COUNTIF(INDIRECT("ファミリ引用特許WO!"&amp;ADDRESS(MATCH(C456,ファミリ引用特許WO!$A$2:$A$241,0),1)&amp;":"&amp;ADDRESS(MATCH(C456,ファミリ引用特許WO!$A$2:$A$241,0),19)),W456)+COUNTIF(INDIRECT("ファミリ引用特許WO!"&amp;ADDRESS(MATCH(C456,ファミリ引用特許WO!$A$2:$A$241,0),1)&amp;":"&amp;ADDRESS(MATCH(C456,ファミリ引用特許WO!$A$2:$A$241,0),19)),Y456)&gt;0,"Yes","No")),"")</f>
        <v/>
      </c>
      <c r="AQ456" s="55" t="str">
        <f ca="1">IF(OR(LEFT(R456)="特",LEFT(R456)="実",AND(OR(LEFT(R456,2)="US",LEFT(R456,2)="WO",LEFT(R456,2)="GB",LEFT(R456,2)="EP",LEFT(R456,2)="DE"),OR(MID(R456,3,1)="1",MID(R456,3,1)="2",MID(R456,3,1)="3",MID(R456,3,1)="4",MID(R456,3,1)="5",MID(R456,3,1)="6",MID(R456,3,1)="7",MID(R456,3,1)="8",MID(R456,3,1)="9",MID(R456,3,1)="0"))),IF(VLOOKUP(C456,'ファミリ引用特許表記修正（ex.A2→A）'!$A$2:$B$241,2,FALSE)=0,"family無し",IF(COUNTIF(INDIRECT("'ファミリ引用特許表記修正（ex.A2→A）'!"&amp;ADDRESS(MATCH(C456,'ファミリ引用特許表記修正（ex.A2→A）'!$A$2:$A$241,0),1)&amp;":"&amp;ADDRESS(MATCH(C456,'ファミリ引用特許表記修正（ex.A2→A）'!$A$2:$A$241,0),171)),R456)+COUNTIF(INDIRECT("'ファミリ引用特許表記修正（ex.A2→A）'!"&amp;ADDRESS(MATCH(C456,'ファミリ引用特許表記修正（ex.A2→A）'!$A$2:$A$241,0),1)&amp;":"&amp;ADDRESS(MATCH(C456,'ファミリ引用特許表記修正（ex.A2→A）'!$A$2:$A$241,0),171)),S456)+COUNTIF(INDIRECT("'ファミリ引用特許表記修正（ex.A2→A）'!"&amp;ADDRESS(MATCH(C456,'ファミリ引用特許表記修正（ex.A2→A）'!$A$2:$A$241,0),1)&amp;":"&amp;ADDRESS(MATCH(C456,'ファミリ引用特許表記修正（ex.A2→A）'!$A$2:$A$241,0),171)),T456)+COUNTIF(INDIRECT("'ファミリ引用特許表記修正（ex.A2→A）'!"&amp;ADDRESS(MATCH(C456,'ファミリ引用特許表記修正（ex.A2→A）'!$A$2:$A$241,0),1)&amp;":"&amp;ADDRESS(MATCH(C456,'ファミリ引用特許表記修正（ex.A2→A）'!$A$2:$A$241,0),171)),W456)+COUNTIF(INDIRECT("'ファミリ引用特許表記修正（ex.A2→A）'!"&amp;ADDRESS(MATCH(C456,'ファミリ引用特許表記修正（ex.A2→A）'!$A$2:$A$241,0),1)&amp;":"&amp;ADDRESS(MATCH(C456,'ファミリ引用特許表記修正（ex.A2→A）'!$A$2:$A$241,0),171)),Y456)&gt;0,"Yes","No")),"")</f>
        <v/>
      </c>
      <c r="AR456" s="193" t="str">
        <f>IF(OR(LEFT(R456)="特",LEFT(R456)="実",AND(OR(LEFT(R456,2)="US",LEFT(R456,2)="WO",LEFT(R456,2)="GB",LEFT(R456,2)="EP",LEFT(R456,2)="DE"),OR(MID(R456,3,1)="1",MID(R456,3,1)="2",MID(R456,3,1)="3",MID(R456,3,1)="4",MID(R456,3,1)="5",MID(R456,3,1)="6",MID(R456,3,1)="7",MID(R456,3,1)="8",MID(R456,3,1)="9",MID(R456,3,1)="0",))),"",VLOOKUP($C456,ファミリ発明者引用文献!A$3:B$235,2,FALSE))</f>
        <v>,,</v>
      </c>
      <c r="AS456" s="55" t="str">
        <f>VLOOKUP(C456,ファミリ引用文献WO!A$2:B$241,2,FALSE)</f>
        <v/>
      </c>
      <c r="AT456" s="58" t="str">
        <f>VLOOKUP(C456,ファミリ引用文献!A$3:B$242,2,FALSE)</f>
        <v/>
      </c>
      <c r="AU456" s="58" t="str">
        <f>VLOOKUP(C456,審判データ!AH$2:BT$379,39,FALSE)</f>
        <v xml:space="preserve"> </v>
      </c>
      <c r="AV456" s="62" t="str">
        <f ca="1">IF(INDIRECT("審判データ!"&amp;ADDRESS(MATCH(C456,審判データ!$AH$1:$AH$379,0),32))="早期審査の対象とする","早期審査","")</f>
        <v>早期審査</v>
      </c>
      <c r="AW456" s="665" t="str">
        <f t="shared" si="35"/>
        <v/>
      </c>
      <c r="AX456" s="666" t="str">
        <f>IF(LEFT(AE456,3)="日本特",IF(LEFT(C456)="特",VLOOKUP(C456,'本件、証拠文献テーマコード'!G$2:I$376,3,FALSE),VLOOKUP(C456,'本件、証拠文献テーマコード'!B$2:I$376,8,FALSE)),"")</f>
        <v/>
      </c>
      <c r="AY456" s="666" t="str">
        <f>IF(LEFT(AE456,3)="日本特",IF(OR(MID(R456,2,1)="開",MID(R456,2,1)="表",MID(R456,2,1)="登"),VLOOKUP(R456,'本件、証拠文献テーマコード'!C$2:I$379,7,FALSE),VLOOKUP(R456,'本件、証拠文献テーマコード'!G$2:I$379,3,FALSE)),"")</f>
        <v/>
      </c>
      <c r="AZ456" s="54">
        <f ca="1">INDIRECT("審判データ!"&amp;ADDRESS(MATCH(C456,審判データ!$AH$1:$AH$379,0),20))</f>
        <v>2010</v>
      </c>
    </row>
    <row r="457" spans="1:52" x14ac:dyDescent="0.15">
      <c r="A457" s="511" t="s">
        <v>23235</v>
      </c>
      <c r="B457" s="586" t="str">
        <f ca="1">IF(A457="",B456,INDIRECT("審判データ!"&amp;ADDRESS(MATCH(A457,審判データ!$HC$1:$HC$379,0),20))&amp;" / "&amp;INDIRECT("審判データ!"&amp;ADDRESS(MATCH(A457,審判データ!$HC$1:$HC$379,0),21)))</f>
        <v>2010 / 29-2</v>
      </c>
      <c r="C457" s="514">
        <v>4252103</v>
      </c>
      <c r="D457" s="511" t="s">
        <v>12677</v>
      </c>
      <c r="E457" s="163" t="str">
        <f ca="1">INDIRECT("審判データ!"&amp;ADDRESS(MATCH(C457,審判データ!$AH$1:$AH$379,0),55))</f>
        <v>株式会社日立製作所;株式会社日立ハイテクノロジーズ</v>
      </c>
      <c r="F457" s="43" t="str">
        <f ca="1">INDIRECT("審判データ!"&amp;ADDRESS(MATCH(C457,審判データ!$AH$1:$AH$379,0),56))</f>
        <v>西畑　廣治;城尾　和博;幾原　祥二;田原　哲也;沖口　昌司</v>
      </c>
      <c r="G457" s="43" t="str">
        <f ca="1">INDIRECT("審判データ!"&amp;ADDRESS(MATCH(C457,審判データ!$AH$1:$AH$379,0),72))</f>
        <v>特開平10-092703;特許03281815;特開平10-261554;特許03771347;特開2002-246280;特許03538416;特開2004-200708;特許04030509;特開2004-297079;特許04121480;特開2008-109134;特開2008-113032;特許04252103;特開2008-166830;特開2008-153690;特開2008-193118;特開2009-164646;特許05107961;特開2012-231150;特開2013-033975;KR100493643B;TW00466622B;US6069096;US6714832;US2002133260;US6941185;US2002133256;US6853872;US2002133257;US6885906</v>
      </c>
      <c r="H457" s="43" t="str">
        <f ca="1">INDIRECT("審判データ!"&amp;ADDRESS(MATCH(C457,審判データ!$AH$1:$AH$379,0),41))</f>
        <v>H01L 21/677</v>
      </c>
      <c r="I457" s="43" t="str">
        <f ca="1">INDIRECT("審判データ!"&amp;ADDRESS(MATCH(C457,審判データ!$AH$1:$AH$379,0),49))</f>
        <v>H01L  21/677@AFI(JP)</v>
      </c>
      <c r="J457" s="43" t="str">
        <f ca="1">INDIRECT("審判データ!"&amp;ADDRESS(MATCH(C457,審判データ!$AH$1:$AH$379,0),51))</f>
        <v>H01L 21/68        A</v>
      </c>
      <c r="K457" s="43" t="str">
        <f ca="1">INDIRECT("審判データ!"&amp;ADDRESS(MATCH(C457,審判データ!$AH$1:$AH$379,0),53))</f>
        <v>5F031 CA02;5F031 FA01;5F031 GA02;5F031 GA43;5F031 MA04;5F031 MA28;5F031 MA29;5F031 MA32;5F031 NA05;5F031 PA04;5F131 AA02;5F131 CA35;5F131 CA54;5F131 CA53;5F131 BB04;5F131 DA42;5F131 DA32;5F131 DA33;5F131 DA36;5F131 DB02;5F131 BA04;5F131 BA03;5F131 BA19;5F131 DD44;5F131 DD45;5F131 DD57;5F131 DD74;5F131 DD94</v>
      </c>
      <c r="L457" s="711"/>
      <c r="M457" s="707"/>
      <c r="N457" s="712"/>
      <c r="O457" s="713"/>
      <c r="P457" s="714"/>
      <c r="Q457" s="706"/>
      <c r="R457" s="707"/>
      <c r="S457" s="706" t="str">
        <f>IF(OR(LEFT(R457)="特",LEFT(R457)="実"),VLOOKUP(R457,'証拠（JP特許）'!$B$2:$D$299,2,FALSE),IF(AND(OR(LEFT(R457,2)="US",LEFT(R457,2)="WO",LEFT(R457,2)="GB",LEFT(R457,2)="EP",LEFT(R457,2)="DE"),OR(MID(R457,3,1)="1",MID(R457,3,1)="2",MID(R457,3,1)="3",MID(R457,3,1)="4",MID(R457,3,1)="5",MID(R457,3,1)="6",MID(R457,3,1)="7",MID(R457,3,1)="8",MID(R457,3,1)="9",MID(R457,3,1)="0")),VLOOKUP(R457,'証拠（WW特許）'!$B$2:$C$90,2,FALSE),"_"))</f>
        <v>_</v>
      </c>
      <c r="T457" s="707" t="str">
        <f>IF(OR(LEFT(R457)="特",LEFT(R457)="実"),VLOOKUP(R457,'証拠（JP特許）'!$B$2:$E$299,4,FALSE),"_")</f>
        <v>_</v>
      </c>
      <c r="U457" s="707"/>
      <c r="V457" s="706"/>
      <c r="W457" s="708" t="str">
        <f t="shared" si="33"/>
        <v/>
      </c>
      <c r="X457" s="709"/>
      <c r="Y457" s="709" t="str">
        <f t="shared" si="34"/>
        <v/>
      </c>
      <c r="Z457" s="91" t="str">
        <f ca="1">IF(OR(LEFT(R457)="特",LEFT(R457)="実",AND(OR(LEFT(R457,2)="US",LEFT(R457,2)="WO",LEFT(R457,2)="GB",LEFT(R457,2)="EP",LEFT(R457,2)="DE"),OR(MID(R457,3,1)="1",MID(R457,3,1)="2",MID(R457,3,1)="3",MID(R457,3,1)="4",MID(R457,3,1)="5",MID(R457,3,1)="6",MID(R457,3,1)="7",MID(R457,3,1)="8",MID(R457,3,1)="9",MID(R457,3,1)="0",))),IF(COUNTIF(INDIRECT("拒絶理由・拒絶査定・異議申立!"&amp;ADDRESS(MATCH(C457,拒絶理由・拒絶査定・異議申立!B$1:B$1000,0),3)&amp;":"&amp;ADDRESS(MATCH(C457,拒絶理由・拒絶査定・異議申立!B$1:B$1000,0),50)),R457)+COUNTIF(INDIRECT("拒絶理由・拒絶査定・異議申立!"&amp;ADDRESS(MATCH(C457,拒絶理由・拒絶査定・異議申立!B$1:B$1000,0),3)&amp;":"&amp;ADDRESS(MATCH(C457,拒絶理由・拒絶査定・異議申立!B$1:B$1000,0),50)),T457)&gt;0,"Yes","No"),"")</f>
        <v/>
      </c>
      <c r="AA457" s="92" t="str">
        <f ca="1">IF(OR(LEFT(R457)="特",LEFT(R457)="実",AND(OR(LEFT(R457,2)="US",LEFT(R457,2)="WO",LEFT(R457,2)="GB",LEFT(R457,2)="EP",LEFT(R457,2)="DE"),OR(MID(R457,3,1)="1",MID(R457,3,1)="2",MID(R457,3,1)="3",MID(R457,3,1)="4",MID(R457,3,1)="5",MID(R457,3,1)="6",MID(R457,3,1)="7",MID(R457,3,1)="8",MID(R457,3,1)="9",MID(R457,3,1)="0",))),IF(COUNTIF(INDIRECT("先行技術調査・登録査定!"&amp;ADDRESS(MATCH(C457,先行技術調査・登録査定!B$1:B$1000,0),3)&amp;":"&amp;ADDRESS(MATCH(C457,先行技術調査・登録査定!B$1:B$1000,0),49)),R457)+COUNTIF(INDIRECT("先行技術調査・登録査定!"&amp;ADDRESS(MATCH(C457,先行技術調査・登録査定!B$1:B$1000,0),3)&amp;":"&amp;ADDRESS(MATCH(C457,先行技術調査・登録査定!B$1:B$1000,0),49)),T457)&gt;0,"Yes","No"),"")</f>
        <v/>
      </c>
      <c r="AB457" s="169" t="str">
        <f t="shared" ca="1" si="30"/>
        <v/>
      </c>
      <c r="AC457" s="94" t="str">
        <f>IF(OR(LEFT(R457)="特",LEFT(R457)="実",AND(OR(LEFT(R457,2)="US",LEFT(R457,2)="WO",LEFT(R457,2)="GB",LEFT(R457,2)="EP",LEFT(R457,2)="DE"),OR(MID(R457,3,1)="1",MID(R457,3,1)="2",MID(R457,3,1)="3",MID(R457,3,1)="4",MID(R457,3,1)="5",MID(R457,3,1)="6",MID(R457,3,1)="7",MID(R457,3,1)="8",MID(R457,3,1)="9",MID(R457,3,1)="0",))),"",VLOOKUP($C457,非特許文献リスト!$A$2:$C$196,2,FALSE))</f>
        <v/>
      </c>
      <c r="AD457" s="95" t="str">
        <f>IF(OR(LEFT(R457)="特",LEFT(R457)="実",AND(OR(LEFT(R457,2)="US",LEFT(R457,2)="WO",LEFT(R457,2)="GB",LEFT(R457,2)="EP",LEFT(R457,2)="DE"),OR(MID(R457,3,1)="1",MID(R457,3,1)="2",MID(R457,3,1)="3",MID(R457,3,1)="4",MID(R457,3,1)="5",MID(R457,3,1)="6",MID(R457,3,1)="7",MID(R457,3,1)="8",MID(R457,3,1)="9",MID(R457,3,1)="0",))),"",VLOOKUP($C457,非特許文献リスト!$A$2:$C$196,3,FALSE))</f>
        <v/>
      </c>
      <c r="AE457" s="175" t="str">
        <f t="shared" si="32"/>
        <v/>
      </c>
      <c r="AF457" s="176" t="str">
        <f>IF(OR(LEFT(R457)="特",LEFT(R457)="実"),VLOOKUP(R457,'証拠（JP特許）'!$B$2:$AB$299,10,FALSE),IF(AND(OR(LEFT(R457,2)="US",LEFT(R457,2)="WO",LEFT(R457,2)="GB",LEFT(R457,2)="EP",LEFT(R457,2)="DE"),OR(MID(R457,3,1)="1",MID(R457,3,1)="2",MID(R457,3,1)="3",MID(R457,3,1)="4",MID(R457,3,1)="5",MID(R457,3,1)="6",MID(R457,3,1)="7",MID(R457,3,1)="8",MID(R457,3,1)="9",MID(R457,3,1)="0",)),VLOOKUP(R457,'証拠（WW特許）'!$B$2:$M$90,8,FALSE),""))</f>
        <v/>
      </c>
      <c r="AG457" s="176" t="str">
        <f>IF(OR(LEFT(R457)="特",LEFT(R457)="実"),VLOOKUP(R457,'証拠（JP特許）'!$B$2:$AB$299,26,FALSE),IF(AND(OR(LEFT(R457,2)="US",LEFT(R457,2)="WO",LEFT(R457,2)="GB",LEFT(R457,2)="EP",LEFT(R457,2)="DE"),OR(MID(R457,3,1)="1",MID(R457,3,1)="2",MID(R457,3,1)="3",MID(R457,3,1)="4",MID(R457,3,1)="5",MID(R457,3,1)="6",MID(R457,3,1)="7",MID(R457,3,1)="8",MID(R457,3,1)="9",MID(R457,3,1)="0",)),VLOOKUP(R457,'証拠（WW特許）'!$B$2:$M$90,12,FALSE),""))</f>
        <v/>
      </c>
      <c r="AH457" s="58" t="str">
        <f>IF(OR(LEFT(R457)="特",LEFT(R457)="実"),VLOOKUP(R457,'証拠（JP特許）'!$B$2:$X$299,20,FALSE),IF(AND(OR(LEFT(R457,2)="US",LEFT(R457,2)="WO",LEFT(R457,2)="GB",LEFT(R457,2)="EP",LEFT(R457,2)="DE"),OR(MID(R457,3,1)="1",MID(R457,3,1)="2",MID(R457,3,1)="3",MID(R457,3,1)="4",MID(R457,3,1)="5",MID(R457,3,1)="6",MID(R457,3,1)="7",MID(R457,3,1)="8",MID(R457,3,1)="9",MID(R457,3,1)="0",)),VLOOKUP(R457,'証拠（WW特許）'!$B$2:$U$90,20,FALSE),""))</f>
        <v/>
      </c>
      <c r="AI457" s="58" t="str">
        <f>IF(OR(LEFT(R457)="特",LEFT(R457)="実"),VLOOKUP(R457,'証拠（JP特許）'!$B$2:$X$299,21,FALSE),"")</f>
        <v/>
      </c>
      <c r="AJ457" s="58" t="str">
        <f>IF(OR(LEFT(R457)="特",LEFT(R457)="実"),VLOOKUP(R457,'証拠（JP特許）'!$B$2:$X$299,22,FALSE),"")</f>
        <v/>
      </c>
      <c r="AK457" s="59" t="str">
        <f>IF(OR(LEFT(R457)="特",LEFT(R457)="実"),VLOOKUP(R457,'証拠（JP特許）'!$B$2:$X$299,17,FALSE),IF(AND(OR(LEFT(R457,2)="US",LEFT(R457,2)="WO",LEFT(R457,2)="GB",LEFT(R457,2)="EP",LEFT(R457,2)="DE"),OR(MID(R457,3,1)="1",MID(R457,3,1)="2",MID(R457,3,1)="3",MID(R457,3,1)="4",MID(R457,3,1)="5",MID(R457,3,1)="6",MID(R457,3,1)="7",MID(R457,3,1)="8",MID(R457,3,1)="9",MID(R457,3,1)="0",)),VLOOKUP(R457,'証拠（WW特許）'!$B$2:$U$90,16,FALSE),""))</f>
        <v/>
      </c>
      <c r="AL457" s="58"/>
      <c r="AM457" s="58"/>
      <c r="AN457" s="58"/>
      <c r="AO457" s="58" t="str">
        <f ca="1">IF(OR(LEFT(R457)="特",LEFT(R457)="実",AND(OR(LEFT(R457,2)="US",LEFT(R457,2)="WO",LEFT(R457,2)="GB",LEFT(R457,2)="EP",LEFT(R457,2)="DE"),OR(MID(R457,3,1)="1",MID(R457,3,1)="2",MID(R457,3,1)="3",MID(R457,3,1)="4",MID(R457,3,1)="5",MID(R457,3,1)="6",MID(R457,3,1)="7",MID(R457,3,1)="8",MID(R457,3,1)="9",MID(R457,3,1)="0"))),IF(COUNTIF(INDIRECT("発明者引用!"&amp;ADDRESS(MATCH(C457,発明者引用!B$1:B$196,0),4)&amp;":"&amp;ADDRESS(MATCH(C457,発明者引用!B$1:B$196,0),17)),R457)+COUNTIF(INDIRECT("発明者引用!"&amp;ADDRESS(MATCH(C457,発明者引用!B$1:B$196,0),4)&amp;":"&amp;ADDRESS(MATCH(C457,発明者引用!B$1:B$196,0),17)),#REF!)+COUNTIF(INDIRECT("発明者引用!"&amp;ADDRESS(MATCH(C457,発明者引用!B$1:B$196,0),4)&amp;":"&amp;ADDRESS(MATCH(C457,発明者引用!B$1:B$196,0),17)),T457)&gt;0,"Yes","No"),"")</f>
        <v/>
      </c>
      <c r="AP457" s="58" t="str">
        <f ca="1">IF(OR(LEFT(R457)="特",LEFT(R457)="実",AND(OR(LEFT(R457,2)="US",LEFT(R457,2)="WO",LEFT(R457,2)="GB",LEFT(R457,2)="EP",LEFT(R457,2)="DE"),OR(MID(R457,3,1)="1",MID(R457,3,1)="2",MID(R457,3,1)="3",MID(R457,3,1)="4",MID(R457,3,1)="5",MID(R457,3,1)="6",MID(R457,3,1)="7",MID(R457,3,1)="8",MID(R457,3,1)="9",MID(R457,3,1)="0"))),IF(VLOOKUP(C457,ファミリ引用特許WO!$A$2:$B$241,2,FALSE)+VLOOKUP(C457,ファミリ引用文献WO!$A$2:$C$241,3,FALSE)=0,"ISR無し",IF(COUNTIF(INDIRECT("ファミリ引用特許WO!"&amp;ADDRESS(MATCH(C457,ファミリ引用特許WO!$A$2:$A$241,0),1)&amp;":"&amp;ADDRESS(MATCH(C457,ファミリ引用特許WO!$A$2:$A$241,0),19)),R457)+COUNTIF(INDIRECT("ファミリ引用特許WO!"&amp;ADDRESS(MATCH(C457,ファミリ引用特許WO!$A$2:$A$241,0),1)&amp;":"&amp;ADDRESS(MATCH(C457,ファミリ引用特許WO!$A$2:$A$241,0),19)),S457)+COUNTIF(INDIRECT("ファミリ引用特許WO!"&amp;ADDRESS(MATCH(C457,ファミリ引用特許WO!$A$2:$A$241,0),1)&amp;":"&amp;ADDRESS(MATCH(C457,ファミリ引用特許WO!$A$2:$A$241,0),19)),T457)+COUNTIF(INDIRECT("ファミリ引用特許WO!"&amp;ADDRESS(MATCH(C457,ファミリ引用特許WO!$A$2:$A$241,0),1)&amp;":"&amp;ADDRESS(MATCH(C457,ファミリ引用特許WO!$A$2:$A$241,0),19)),W457)+COUNTIF(INDIRECT("ファミリ引用特許WO!"&amp;ADDRESS(MATCH(C457,ファミリ引用特許WO!$A$2:$A$241,0),1)&amp;":"&amp;ADDRESS(MATCH(C457,ファミリ引用特許WO!$A$2:$A$241,0),19)),Y457)&gt;0,"Yes","No")),"")</f>
        <v/>
      </c>
      <c r="AQ457" s="55" t="str">
        <f ca="1">IF(OR(LEFT(R457)="特",LEFT(R457)="実",AND(OR(LEFT(R457,2)="US",LEFT(R457,2)="WO",LEFT(R457,2)="GB",LEFT(R457,2)="EP",LEFT(R457,2)="DE"),OR(MID(R457,3,1)="1",MID(R457,3,1)="2",MID(R457,3,1)="3",MID(R457,3,1)="4",MID(R457,3,1)="5",MID(R457,3,1)="6",MID(R457,3,1)="7",MID(R457,3,1)="8",MID(R457,3,1)="9",MID(R457,3,1)="0"))),IF(VLOOKUP(C457,'ファミリ引用特許表記修正（ex.A2→A）'!$A$2:$B$241,2,FALSE)=0,"family無し",IF(COUNTIF(INDIRECT("'ファミリ引用特許表記修正（ex.A2→A）'!"&amp;ADDRESS(MATCH(C457,'ファミリ引用特許表記修正（ex.A2→A）'!$A$2:$A$241,0),1)&amp;":"&amp;ADDRESS(MATCH(C457,'ファミリ引用特許表記修正（ex.A2→A）'!$A$2:$A$241,0),171)),R457)+COUNTIF(INDIRECT("'ファミリ引用特許表記修正（ex.A2→A）'!"&amp;ADDRESS(MATCH(C457,'ファミリ引用特許表記修正（ex.A2→A）'!$A$2:$A$241,0),1)&amp;":"&amp;ADDRESS(MATCH(C457,'ファミリ引用特許表記修正（ex.A2→A）'!$A$2:$A$241,0),171)),S457)+COUNTIF(INDIRECT("'ファミリ引用特許表記修正（ex.A2→A）'!"&amp;ADDRESS(MATCH(C457,'ファミリ引用特許表記修正（ex.A2→A）'!$A$2:$A$241,0),1)&amp;":"&amp;ADDRESS(MATCH(C457,'ファミリ引用特許表記修正（ex.A2→A）'!$A$2:$A$241,0),171)),T457)+COUNTIF(INDIRECT("'ファミリ引用特許表記修正（ex.A2→A）'!"&amp;ADDRESS(MATCH(C457,'ファミリ引用特許表記修正（ex.A2→A）'!$A$2:$A$241,0),1)&amp;":"&amp;ADDRESS(MATCH(C457,'ファミリ引用特許表記修正（ex.A2→A）'!$A$2:$A$241,0),171)),W457)+COUNTIF(INDIRECT("'ファミリ引用特許表記修正（ex.A2→A）'!"&amp;ADDRESS(MATCH(C457,'ファミリ引用特許表記修正（ex.A2→A）'!$A$2:$A$241,0),1)&amp;":"&amp;ADDRESS(MATCH(C457,'ファミリ引用特許表記修正（ex.A2→A）'!$A$2:$A$241,0),171)),Y457)&gt;0,"Yes","No")),"")</f>
        <v/>
      </c>
      <c r="AR457" s="193" t="str">
        <f>IF(OR(LEFT(R457)="特",LEFT(R457)="実",AND(OR(LEFT(R457,2)="US",LEFT(R457,2)="WO",LEFT(R457,2)="GB",LEFT(R457,2)="EP",LEFT(R457,2)="DE"),OR(MID(R457,3,1)="1",MID(R457,3,1)="2",MID(R457,3,1)="3",MID(R457,3,1)="4",MID(R457,3,1)="5",MID(R457,3,1)="6",MID(R457,3,1)="7",MID(R457,3,1)="8",MID(R457,3,1)="9",MID(R457,3,1)="0",))),"",VLOOKUP($C457,ファミリ発明者引用文献!A$3:B$235,2,FALSE))</f>
        <v>,,</v>
      </c>
      <c r="AS457" s="55" t="str">
        <f>VLOOKUP(C457,ファミリ引用文献WO!A$2:B$241,2,FALSE)</f>
        <v/>
      </c>
      <c r="AT457" s="58" t="str">
        <f>VLOOKUP(C457,ファミリ引用文献!A$3:B$242,2,FALSE)</f>
        <v/>
      </c>
      <c r="AU457" s="58" t="str">
        <f>VLOOKUP(C457,審判データ!AH$2:BT$379,39,FALSE)</f>
        <v>特開平10-092703;特許03281815;特開平10-261554;特許03771347;特開2002-246280;特許03538416;特開2004-200708;特許04030509;特開2004-297079;特許04121480;特開2008-109134;特開2008-113032;特許04252103;特開2008-166830;特開2008-153690;特開2008-193118;特開2009-164646;特許05107961;特開2012-231150;特開2013-033975;KR100493643B;TW00466622B;US6069096;US6714832;US2002133260;US6941185;US2002133256;US6853872;US2002133257;US6885906</v>
      </c>
      <c r="AV457" s="62" t="str">
        <f ca="1">IF(INDIRECT("審判データ!"&amp;ADDRESS(MATCH(C457,審判データ!$AH$1:$AH$379,0),32))="早期審査の対象とする","早期審査","")</f>
        <v>早期審査</v>
      </c>
      <c r="AW457" s="665" t="str">
        <f t="shared" si="35"/>
        <v/>
      </c>
      <c r="AX457" s="666" t="str">
        <f>IF(LEFT(AE457,3)="日本特",IF(LEFT(C457)="特",VLOOKUP(C457,'本件、証拠文献テーマコード'!G$2:I$376,3,FALSE),VLOOKUP(C457,'本件、証拠文献テーマコード'!B$2:I$376,8,FALSE)),"")</f>
        <v/>
      </c>
      <c r="AY457" s="666" t="str">
        <f>IF(LEFT(AE457,3)="日本特",IF(OR(MID(R457,2,1)="開",MID(R457,2,1)="表",MID(R457,2,1)="登"),VLOOKUP(R457,'本件、証拠文献テーマコード'!C$2:I$379,7,FALSE),VLOOKUP(R457,'本件、証拠文献テーマコード'!G$2:I$379,3,FALSE)),"")</f>
        <v/>
      </c>
      <c r="AZ457" s="54">
        <f ca="1">INDIRECT("審判データ!"&amp;ADDRESS(MATCH(C457,審判データ!$AH$1:$AH$379,0),20))</f>
        <v>2010</v>
      </c>
    </row>
    <row r="458" spans="1:52" x14ac:dyDescent="0.15">
      <c r="A458" s="511" t="s">
        <v>23236</v>
      </c>
      <c r="B458" s="586" t="str">
        <f ca="1">IF(A458="",B457,INDIRECT("審判データ!"&amp;ADDRESS(MATCH(A458,審判データ!$HC$1:$HC$379,0),20))&amp;" / "&amp;INDIRECT("審判データ!"&amp;ADDRESS(MATCH(A458,審判データ!$HC$1:$HC$379,0),21)))</f>
        <v>2010 / 29-2</v>
      </c>
      <c r="C458" s="514">
        <v>4187780</v>
      </c>
      <c r="D458" s="511" t="s">
        <v>15574</v>
      </c>
      <c r="E458" s="163" t="str">
        <f ca="1">INDIRECT("審判データ!"&amp;ADDRESS(MATCH(C458,審判データ!$AH$1:$AH$379,0),55))</f>
        <v>株式会社水道技術開発機構</v>
      </c>
      <c r="F458" s="43" t="str">
        <f ca="1">INDIRECT("審判データ!"&amp;ADDRESS(MATCH(C458,審判データ!$AH$1:$AH$379,0),56))</f>
        <v>田淵　雅士;吉国　浩二;酒井　篤史</v>
      </c>
      <c r="G458" s="43" t="str">
        <f ca="1">INDIRECT("審判データ!"&amp;ADDRESS(MATCH(C458,審判データ!$AH$1:$AH$379,0),72))</f>
        <v>特開2007-138998;特許04187740;特開2008-170008;特許04187780</v>
      </c>
      <c r="H458" s="43" t="str">
        <f ca="1">INDIRECT("審判データ!"&amp;ADDRESS(MATCH(C458,審判データ!$AH$1:$AH$379,0),41))</f>
        <v>F16L 55/10;F16L 41/08;F16K 43/00;F16L 55/00</v>
      </c>
      <c r="I458" s="43" t="str">
        <f ca="1">INDIRECT("審判データ!"&amp;ADDRESS(MATCH(C458,審判データ!$AH$1:$AH$379,0),49))</f>
        <v>F16L  55/10@AFI(JP);F16L  41/08@ALI(JP);F16L  55/00@ALI(JP)</v>
      </c>
      <c r="J458" s="43" t="str">
        <f ca="1">INDIRECT("審判データ!"&amp;ADDRESS(MATCH(C458,審判データ!$AH$1:$AH$379,0),51))</f>
        <v>F16L 55/10        A;F16L 41/08;F16K 43/00;F16L 55/00        C</v>
      </c>
      <c r="K458" s="43" t="str">
        <f ca="1">INDIRECT("審判データ!"&amp;ADDRESS(MATCH(C458,審判データ!$AH$1:$AH$379,0),53))</f>
        <v>3H019 DA06;3H025 DA02;3H025 DB12;3H025 DC01;3H025 DD01;3H066 BA38</v>
      </c>
      <c r="L458" s="711"/>
      <c r="M458" s="707"/>
      <c r="N458" s="712"/>
      <c r="O458" s="713"/>
      <c r="P458" s="714"/>
      <c r="Q458" s="706"/>
      <c r="R458" s="707"/>
      <c r="S458" s="706" t="str">
        <f>IF(OR(LEFT(R458)="特",LEFT(R458)="実"),VLOOKUP(R458,'証拠（JP特許）'!$B$2:$D$299,2,FALSE),IF(AND(OR(LEFT(R458,2)="US",LEFT(R458,2)="WO",LEFT(R458,2)="GB",LEFT(R458,2)="EP",LEFT(R458,2)="DE"),OR(MID(R458,3,1)="1",MID(R458,3,1)="2",MID(R458,3,1)="3",MID(R458,3,1)="4",MID(R458,3,1)="5",MID(R458,3,1)="6",MID(R458,3,1)="7",MID(R458,3,1)="8",MID(R458,3,1)="9",MID(R458,3,1)="0")),VLOOKUP(R458,'証拠（WW特許）'!$B$2:$C$90,2,FALSE),"_"))</f>
        <v>_</v>
      </c>
      <c r="T458" s="707" t="str">
        <f>IF(OR(LEFT(R458)="特",LEFT(R458)="実"),VLOOKUP(R458,'証拠（JP特許）'!$B$2:$E$299,4,FALSE),"_")</f>
        <v>_</v>
      </c>
      <c r="U458" s="707"/>
      <c r="V458" s="706"/>
      <c r="W458" s="708" t="str">
        <f t="shared" si="33"/>
        <v/>
      </c>
      <c r="X458" s="709"/>
      <c r="Y458" s="709" t="str">
        <f t="shared" si="34"/>
        <v/>
      </c>
      <c r="Z458" s="91" t="str">
        <f ca="1">IF(OR(LEFT(R458)="特",LEFT(R458)="実",AND(OR(LEFT(R458,2)="US",LEFT(R458,2)="WO",LEFT(R458,2)="GB",LEFT(R458,2)="EP",LEFT(R458,2)="DE"),OR(MID(R458,3,1)="1",MID(R458,3,1)="2",MID(R458,3,1)="3",MID(R458,3,1)="4",MID(R458,3,1)="5",MID(R458,3,1)="6",MID(R458,3,1)="7",MID(R458,3,1)="8",MID(R458,3,1)="9",MID(R458,3,1)="0",))),IF(COUNTIF(INDIRECT("拒絶理由・拒絶査定・異議申立!"&amp;ADDRESS(MATCH(C458,拒絶理由・拒絶査定・異議申立!B$1:B$1000,0),3)&amp;":"&amp;ADDRESS(MATCH(C458,拒絶理由・拒絶査定・異議申立!B$1:B$1000,0),50)),R458)+COUNTIF(INDIRECT("拒絶理由・拒絶査定・異議申立!"&amp;ADDRESS(MATCH(C458,拒絶理由・拒絶査定・異議申立!B$1:B$1000,0),3)&amp;":"&amp;ADDRESS(MATCH(C458,拒絶理由・拒絶査定・異議申立!B$1:B$1000,0),50)),T458)&gt;0,"Yes","No"),"")</f>
        <v/>
      </c>
      <c r="AA458" s="92" t="str">
        <f ca="1">IF(OR(LEFT(R458)="特",LEFT(R458)="実",AND(OR(LEFT(R458,2)="US",LEFT(R458,2)="WO",LEFT(R458,2)="GB",LEFT(R458,2)="EP",LEFT(R458,2)="DE"),OR(MID(R458,3,1)="1",MID(R458,3,1)="2",MID(R458,3,1)="3",MID(R458,3,1)="4",MID(R458,3,1)="5",MID(R458,3,1)="6",MID(R458,3,1)="7",MID(R458,3,1)="8",MID(R458,3,1)="9",MID(R458,3,1)="0",))),IF(COUNTIF(INDIRECT("先行技術調査・登録査定!"&amp;ADDRESS(MATCH(C458,先行技術調査・登録査定!B$1:B$1000,0),3)&amp;":"&amp;ADDRESS(MATCH(C458,先行技術調査・登録査定!B$1:B$1000,0),49)),R458)+COUNTIF(INDIRECT("先行技術調査・登録査定!"&amp;ADDRESS(MATCH(C458,先行技術調査・登録査定!B$1:B$1000,0),3)&amp;":"&amp;ADDRESS(MATCH(C458,先行技術調査・登録査定!B$1:B$1000,0),49)),T458)&gt;0,"Yes","No"),"")</f>
        <v/>
      </c>
      <c r="AB458" s="379" t="str">
        <f ca="1">IF(Z458="","",IF(AND(Z458="No",AA458="No"),"Yes","No"))</f>
        <v/>
      </c>
      <c r="AC458" s="94" t="str">
        <f>IF(OR(LEFT(R458)="特",LEFT(R458)="実",AND(OR(LEFT(R458,2)="US",LEFT(R458,2)="WO",LEFT(R458,2)="GB",LEFT(R458,2)="EP",LEFT(R458,2)="DE"),OR(MID(R458,3,1)="1",MID(R458,3,1)="2",MID(R458,3,1)="3",MID(R458,3,1)="4",MID(R458,3,1)="5",MID(R458,3,1)="6",MID(R458,3,1)="7",MID(R458,3,1)="8",MID(R458,3,1)="9",MID(R458,3,1)="0",))),"",VLOOKUP($C458,非特許文献リスト!$A$2:$C$196,2,FALSE))</f>
        <v/>
      </c>
      <c r="AD458" s="95" t="str">
        <f>IF(OR(LEFT(R458)="特",LEFT(R458)="実",AND(OR(LEFT(R458,2)="US",LEFT(R458,2)="WO",LEFT(R458,2)="GB",LEFT(R458,2)="EP",LEFT(R458,2)="DE"),OR(MID(R458,3,1)="1",MID(R458,3,1)="2",MID(R458,3,1)="3",MID(R458,3,1)="4",MID(R458,3,1)="5",MID(R458,3,1)="6",MID(R458,3,1)="7",MID(R458,3,1)="8",MID(R458,3,1)="9",MID(R458,3,1)="0",))),"",VLOOKUP($C458,非特許文献リスト!$A$2:$C$196,3,FALSE))</f>
        <v/>
      </c>
      <c r="AE458" s="175" t="str">
        <f t="shared" si="32"/>
        <v/>
      </c>
      <c r="AF458" s="176" t="str">
        <f>IF(OR(LEFT(R458)="特",LEFT(R458)="実"),VLOOKUP(R458,'証拠（JP特許）'!$B$2:$AB$299,10,FALSE),IF(AND(OR(LEFT(R458,2)="US",LEFT(R458,2)="WO",LEFT(R458,2)="GB",LEFT(R458,2)="EP",LEFT(R458,2)="DE"),OR(MID(R458,3,1)="1",MID(R458,3,1)="2",MID(R458,3,1)="3",MID(R458,3,1)="4",MID(R458,3,1)="5",MID(R458,3,1)="6",MID(R458,3,1)="7",MID(R458,3,1)="8",MID(R458,3,1)="9",MID(R458,3,1)="0",)),VLOOKUP(R458,'証拠（WW特許）'!$B$2:$M$90,8,FALSE),""))</f>
        <v/>
      </c>
      <c r="AG458" s="176" t="str">
        <f>IF(OR(LEFT(R458)="特",LEFT(R458)="実"),VLOOKUP(R458,'証拠（JP特許）'!$B$2:$AB$299,26,FALSE),IF(AND(OR(LEFT(R458,2)="US",LEFT(R458,2)="WO",LEFT(R458,2)="GB",LEFT(R458,2)="EP",LEFT(R458,2)="DE"),OR(MID(R458,3,1)="1",MID(R458,3,1)="2",MID(R458,3,1)="3",MID(R458,3,1)="4",MID(R458,3,1)="5",MID(R458,3,1)="6",MID(R458,3,1)="7",MID(R458,3,1)="8",MID(R458,3,1)="9",MID(R458,3,1)="0",)),VLOOKUP(R458,'証拠（WW特許）'!$B$2:$M$90,12,FALSE),""))</f>
        <v/>
      </c>
      <c r="AH458" s="58" t="str">
        <f>IF(OR(LEFT(R458)="特",LEFT(R458)="実"),VLOOKUP(R458,'証拠（JP特許）'!$B$2:$X$299,20,FALSE),IF(AND(OR(LEFT(R458,2)="US",LEFT(R458,2)="WO",LEFT(R458,2)="GB",LEFT(R458,2)="EP",LEFT(R458,2)="DE"),OR(MID(R458,3,1)="1",MID(R458,3,1)="2",MID(R458,3,1)="3",MID(R458,3,1)="4",MID(R458,3,1)="5",MID(R458,3,1)="6",MID(R458,3,1)="7",MID(R458,3,1)="8",MID(R458,3,1)="9",MID(R458,3,1)="0",)),VLOOKUP(R458,'証拠（WW特許）'!$B$2:$U$90,20,FALSE),""))</f>
        <v/>
      </c>
      <c r="AI458" s="58" t="str">
        <f>IF(OR(LEFT(R458)="特",LEFT(R458)="実"),VLOOKUP(R458,'証拠（JP特許）'!$B$2:$X$299,21,FALSE),"")</f>
        <v/>
      </c>
      <c r="AJ458" s="58" t="str">
        <f>IF(OR(LEFT(R458)="特",LEFT(R458)="実"),VLOOKUP(R458,'証拠（JP特許）'!$B$2:$X$299,22,FALSE),"")</f>
        <v/>
      </c>
      <c r="AK458" s="59" t="str">
        <f>IF(OR(LEFT(R458)="特",LEFT(R458)="実"),VLOOKUP(R458,'証拠（JP特許）'!$B$2:$X$299,17,FALSE),IF(AND(OR(LEFT(R458,2)="US",LEFT(R458,2)="WO",LEFT(R458,2)="GB",LEFT(R458,2)="EP",LEFT(R458,2)="DE"),OR(MID(R458,3,1)="1",MID(R458,3,1)="2",MID(R458,3,1)="3",MID(R458,3,1)="4",MID(R458,3,1)="5",MID(R458,3,1)="6",MID(R458,3,1)="7",MID(R458,3,1)="8",MID(R458,3,1)="9",MID(R458,3,1)="0",)),VLOOKUP(R458,'証拠（WW特許）'!$B$2:$U$90,16,FALSE),""))</f>
        <v/>
      </c>
      <c r="AL458" s="58"/>
      <c r="AM458" s="58"/>
      <c r="AN458" s="58"/>
      <c r="AO458" s="58" t="str">
        <f ca="1">IF(OR(LEFT(R458)="特",LEFT(R458)="実",AND(OR(LEFT(R458,2)="US",LEFT(R458,2)="WO",LEFT(R458,2)="GB",LEFT(R458,2)="EP",LEFT(R458,2)="DE"),OR(MID(R458,3,1)="1",MID(R458,3,1)="2",MID(R458,3,1)="3",MID(R458,3,1)="4",MID(R458,3,1)="5",MID(R458,3,1)="6",MID(R458,3,1)="7",MID(R458,3,1)="8",MID(R458,3,1)="9",MID(R458,3,1)="0"))),IF(COUNTIF(INDIRECT("発明者引用!"&amp;ADDRESS(MATCH(C458,発明者引用!B$1:B$196,0),4)&amp;":"&amp;ADDRESS(MATCH(C458,発明者引用!B$1:B$196,0),17)),R458)+COUNTIF(INDIRECT("発明者引用!"&amp;ADDRESS(MATCH(C458,発明者引用!B$1:B$196,0),4)&amp;":"&amp;ADDRESS(MATCH(C458,発明者引用!B$1:B$196,0),17)),#REF!)+COUNTIF(INDIRECT("発明者引用!"&amp;ADDRESS(MATCH(C458,発明者引用!B$1:B$196,0),4)&amp;":"&amp;ADDRESS(MATCH(C458,発明者引用!B$1:B$196,0),17)),T458)&gt;0,"Yes","No"),"")</f>
        <v/>
      </c>
      <c r="AP458" s="58" t="str">
        <f ca="1">IF(OR(LEFT(R458)="特",LEFT(R458)="実",AND(OR(LEFT(R458,2)="US",LEFT(R458,2)="WO",LEFT(R458,2)="GB",LEFT(R458,2)="EP",LEFT(R458,2)="DE"),OR(MID(R458,3,1)="1",MID(R458,3,1)="2",MID(R458,3,1)="3",MID(R458,3,1)="4",MID(R458,3,1)="5",MID(R458,3,1)="6",MID(R458,3,1)="7",MID(R458,3,1)="8",MID(R458,3,1)="9",MID(R458,3,1)="0"))),IF(VLOOKUP(C458,ファミリ引用特許WO!$A$2:$B$241,2,FALSE)+VLOOKUP(C458,ファミリ引用文献WO!$A$2:$C$241,3,FALSE)=0,"ISR無し",IF(COUNTIF(INDIRECT("ファミリ引用特許WO!"&amp;ADDRESS(MATCH(C458,ファミリ引用特許WO!$A$2:$A$241,0),1)&amp;":"&amp;ADDRESS(MATCH(C458,ファミリ引用特許WO!$A$2:$A$241,0),19)),R458)+COUNTIF(INDIRECT("ファミリ引用特許WO!"&amp;ADDRESS(MATCH(C458,ファミリ引用特許WO!$A$2:$A$241,0),1)&amp;":"&amp;ADDRESS(MATCH(C458,ファミリ引用特許WO!$A$2:$A$241,0),19)),S458)+COUNTIF(INDIRECT("ファミリ引用特許WO!"&amp;ADDRESS(MATCH(C458,ファミリ引用特許WO!$A$2:$A$241,0),1)&amp;":"&amp;ADDRESS(MATCH(C458,ファミリ引用特許WO!$A$2:$A$241,0),19)),T458)+COUNTIF(INDIRECT("ファミリ引用特許WO!"&amp;ADDRESS(MATCH(C458,ファミリ引用特許WO!$A$2:$A$241,0),1)&amp;":"&amp;ADDRESS(MATCH(C458,ファミリ引用特許WO!$A$2:$A$241,0),19)),W458)+COUNTIF(INDIRECT("ファミリ引用特許WO!"&amp;ADDRESS(MATCH(C458,ファミリ引用特許WO!$A$2:$A$241,0),1)&amp;":"&amp;ADDRESS(MATCH(C458,ファミリ引用特許WO!$A$2:$A$241,0),19)),Y458)&gt;0,"Yes","No")),"")</f>
        <v/>
      </c>
      <c r="AQ458" s="55" t="str">
        <f ca="1">IF(OR(LEFT(R458)="特",LEFT(R458)="実",AND(OR(LEFT(R458,2)="US",LEFT(R458,2)="WO",LEFT(R458,2)="GB",LEFT(R458,2)="EP",LEFT(R458,2)="DE"),OR(MID(R458,3,1)="1",MID(R458,3,1)="2",MID(R458,3,1)="3",MID(R458,3,1)="4",MID(R458,3,1)="5",MID(R458,3,1)="6",MID(R458,3,1)="7",MID(R458,3,1)="8",MID(R458,3,1)="9",MID(R458,3,1)="0"))),IF(VLOOKUP(C458,'ファミリ引用特許表記修正（ex.A2→A）'!$A$2:$B$241,2,FALSE)=0,"family無し",IF(COUNTIF(INDIRECT("'ファミリ引用特許表記修正（ex.A2→A）'!"&amp;ADDRESS(MATCH(C458,'ファミリ引用特許表記修正（ex.A2→A）'!$A$2:$A$241,0),1)&amp;":"&amp;ADDRESS(MATCH(C458,'ファミリ引用特許表記修正（ex.A2→A）'!$A$2:$A$241,0),171)),R458)+COUNTIF(INDIRECT("'ファミリ引用特許表記修正（ex.A2→A）'!"&amp;ADDRESS(MATCH(C458,'ファミリ引用特許表記修正（ex.A2→A）'!$A$2:$A$241,0),1)&amp;":"&amp;ADDRESS(MATCH(C458,'ファミリ引用特許表記修正（ex.A2→A）'!$A$2:$A$241,0),171)),S458)+COUNTIF(INDIRECT("'ファミリ引用特許表記修正（ex.A2→A）'!"&amp;ADDRESS(MATCH(C458,'ファミリ引用特許表記修正（ex.A2→A）'!$A$2:$A$241,0),1)&amp;":"&amp;ADDRESS(MATCH(C458,'ファミリ引用特許表記修正（ex.A2→A）'!$A$2:$A$241,0),171)),T458)+COUNTIF(INDIRECT("'ファミリ引用特許表記修正（ex.A2→A）'!"&amp;ADDRESS(MATCH(C458,'ファミリ引用特許表記修正（ex.A2→A）'!$A$2:$A$241,0),1)&amp;":"&amp;ADDRESS(MATCH(C458,'ファミリ引用特許表記修正（ex.A2→A）'!$A$2:$A$241,0),171)),W458)+COUNTIF(INDIRECT("'ファミリ引用特許表記修正（ex.A2→A）'!"&amp;ADDRESS(MATCH(C458,'ファミリ引用特許表記修正（ex.A2→A）'!$A$2:$A$241,0),1)&amp;":"&amp;ADDRESS(MATCH(C458,'ファミリ引用特許表記修正（ex.A2→A）'!$A$2:$A$241,0),171)),Y458)&gt;0,"Yes","No")),"")</f>
        <v/>
      </c>
      <c r="AR458" s="193" t="str">
        <f>IF(OR(LEFT(R458)="特",LEFT(R458)="実",AND(OR(LEFT(R458,2)="US",LEFT(R458,2)="WO",LEFT(R458,2)="GB",LEFT(R458,2)="EP",LEFT(R458,2)="DE"),OR(MID(R458,3,1)="1",MID(R458,3,1)="2",MID(R458,3,1)="3",MID(R458,3,1)="4",MID(R458,3,1)="5",MID(R458,3,1)="6",MID(R458,3,1)="7",MID(R458,3,1)="8",MID(R458,3,1)="9",MID(R458,3,1)="0",))),"",VLOOKUP($C458,ファミリ発明者引用文献!A$3:B$235,2,FALSE))</f>
        <v>,,</v>
      </c>
      <c r="AS458" s="55" t="str">
        <f>VLOOKUP(C458,ファミリ引用文献WO!A$2:B$241,2,FALSE)</f>
        <v/>
      </c>
      <c r="AT458" s="58" t="str">
        <f>VLOOKUP(C458,ファミリ引用文献!A$3:B$242,2,FALSE)</f>
        <v/>
      </c>
      <c r="AU458" s="58" t="str">
        <f>VLOOKUP(C458,審判データ!AH$2:BT$379,39,FALSE)</f>
        <v>特開2007-138998;特許04187740;特開2008-170008;特許04187780</v>
      </c>
      <c r="AV458" s="62" t="str">
        <f ca="1">IF(INDIRECT("審判データ!"&amp;ADDRESS(MATCH(C458,審判データ!$AH$1:$AH$379,0),32))="早期審査の対象とする","早期審査","")</f>
        <v>早期審査</v>
      </c>
      <c r="AW458" s="665" t="str">
        <f t="shared" si="35"/>
        <v/>
      </c>
      <c r="AX458" s="666" t="str">
        <f>IF(LEFT(AE458,3)="日本特",IF(LEFT(C458)="特",VLOOKUP(C458,'本件、証拠文献テーマコード'!G$2:I$376,3,FALSE),VLOOKUP(C458,'本件、証拠文献テーマコード'!B$2:I$376,8,FALSE)),"")</f>
        <v/>
      </c>
      <c r="AY458" s="666" t="str">
        <f>IF(LEFT(AE458,3)="日本特",IF(OR(MID(R458,2,1)="開",MID(R458,2,1)="表",MID(R458,2,1)="登"),VLOOKUP(R458,'本件、証拠文献テーマコード'!C$2:I$379,7,FALSE),VLOOKUP(R458,'本件、証拠文献テーマコード'!G$2:I$379,3,FALSE)),"")</f>
        <v/>
      </c>
      <c r="AZ458" s="54">
        <f ca="1">INDIRECT("審判データ!"&amp;ADDRESS(MATCH(C458,審判データ!$AH$1:$AH$379,0),20))</f>
        <v>2010</v>
      </c>
    </row>
    <row r="459" spans="1:52" x14ac:dyDescent="0.15">
      <c r="L459" s="760"/>
      <c r="M459" s="761"/>
      <c r="N459" s="760"/>
      <c r="O459" s="355"/>
    </row>
    <row r="460" spans="1:52" x14ac:dyDescent="0.15">
      <c r="L460" s="760"/>
      <c r="M460" s="761"/>
      <c r="N460" s="760"/>
      <c r="O460" s="355"/>
    </row>
    <row r="461" spans="1:52" x14ac:dyDescent="0.15">
      <c r="L461" s="760"/>
      <c r="M461" s="761"/>
      <c r="N461" s="760"/>
      <c r="O461" s="355"/>
    </row>
    <row r="462" spans="1:52" x14ac:dyDescent="0.15">
      <c r="L462" s="760"/>
      <c r="M462" s="761"/>
      <c r="N462" s="760"/>
      <c r="O462" s="355"/>
      <c r="X462" t="s">
        <v>8522</v>
      </c>
    </row>
    <row r="463" spans="1:52" x14ac:dyDescent="0.15">
      <c r="L463" s="760"/>
      <c r="M463" s="761"/>
      <c r="N463" s="760"/>
      <c r="O463" s="355"/>
      <c r="X463" t="s">
        <v>8635</v>
      </c>
    </row>
    <row r="464" spans="1:52" x14ac:dyDescent="0.15">
      <c r="L464" s="760"/>
      <c r="M464" s="761"/>
      <c r="N464" s="760"/>
      <c r="O464" s="355"/>
      <c r="X464" t="s">
        <v>8705</v>
      </c>
    </row>
    <row r="465" spans="12:15" x14ac:dyDescent="0.15">
      <c r="L465" s="760"/>
      <c r="M465" s="761"/>
      <c r="N465" s="760"/>
      <c r="O465" s="355"/>
    </row>
    <row r="467" spans="12:15" x14ac:dyDescent="0.15">
      <c r="L467" s="466" t="s">
        <v>3938</v>
      </c>
      <c r="M467" s="3"/>
      <c r="N467" s="467"/>
      <c r="O467" s="468"/>
    </row>
    <row r="468" spans="12:15" x14ac:dyDescent="0.15">
      <c r="L468" s="470" t="s">
        <v>24</v>
      </c>
      <c r="M468" s="471" t="s">
        <v>122</v>
      </c>
      <c r="N468" s="472"/>
      <c r="O468" s="473" t="s">
        <v>23237</v>
      </c>
    </row>
    <row r="469" spans="12:15" x14ac:dyDescent="0.15">
      <c r="L469" s="470" t="s">
        <v>94</v>
      </c>
      <c r="M469" s="471" t="s">
        <v>203</v>
      </c>
      <c r="N469" s="472"/>
      <c r="O469" s="473" t="s">
        <v>23238</v>
      </c>
    </row>
    <row r="470" spans="12:15" x14ac:dyDescent="0.15">
      <c r="L470" s="470"/>
      <c r="M470" s="471" t="s">
        <v>25</v>
      </c>
      <c r="N470" s="472"/>
      <c r="O470" s="473"/>
    </row>
    <row r="471" spans="12:15" x14ac:dyDescent="0.15">
      <c r="L471" s="470"/>
      <c r="M471" s="471" t="s">
        <v>94</v>
      </c>
      <c r="N471" s="472"/>
      <c r="O471" s="473"/>
    </row>
    <row r="472" spans="12:15" x14ac:dyDescent="0.15">
      <c r="L472" s="470"/>
      <c r="M472" s="471"/>
      <c r="N472" s="472"/>
      <c r="O472" s="473"/>
    </row>
    <row r="473" spans="12:15" x14ac:dyDescent="0.15">
      <c r="L473" s="470" t="s">
        <v>123</v>
      </c>
      <c r="M473" s="471" t="s">
        <v>124</v>
      </c>
      <c r="N473" s="472"/>
      <c r="O473" s="473" t="s">
        <v>23237</v>
      </c>
    </row>
    <row r="474" spans="12:15" x14ac:dyDescent="0.15">
      <c r="L474" s="470" t="s">
        <v>1066</v>
      </c>
      <c r="M474" s="471" t="s">
        <v>3396</v>
      </c>
      <c r="N474" s="472"/>
      <c r="O474" s="473" t="s">
        <v>23238</v>
      </c>
    </row>
    <row r="475" spans="12:15" x14ac:dyDescent="0.15">
      <c r="L475" s="470" t="s">
        <v>223</v>
      </c>
      <c r="M475" s="471" t="s">
        <v>99</v>
      </c>
      <c r="N475" s="472"/>
      <c r="O475" s="473" t="s">
        <v>100</v>
      </c>
    </row>
    <row r="476" spans="12:15" x14ac:dyDescent="0.15">
      <c r="L476" s="470" t="s">
        <v>2581</v>
      </c>
      <c r="M476" s="471" t="s">
        <v>3939</v>
      </c>
      <c r="N476" s="472"/>
      <c r="O476" s="473"/>
    </row>
    <row r="477" spans="12:15" x14ac:dyDescent="0.15">
      <c r="L477" s="470" t="s">
        <v>204</v>
      </c>
      <c r="M477" s="471" t="s">
        <v>347</v>
      </c>
      <c r="N477" s="472"/>
      <c r="O477" s="473" t="s">
        <v>3940</v>
      </c>
    </row>
    <row r="478" spans="12:15" x14ac:dyDescent="0.15">
      <c r="L478" s="470" t="s">
        <v>97</v>
      </c>
      <c r="M478" s="471"/>
      <c r="N478" s="472"/>
      <c r="O478" s="473" t="s">
        <v>3941</v>
      </c>
    </row>
    <row r="479" spans="12:15" x14ac:dyDescent="0.15">
      <c r="L479" s="470" t="s">
        <v>835</v>
      </c>
      <c r="M479" s="471"/>
      <c r="N479" s="472"/>
      <c r="O479" s="473" t="s">
        <v>1840</v>
      </c>
    </row>
    <row r="480" spans="12:15" x14ac:dyDescent="0.15">
      <c r="L480" s="470" t="s">
        <v>2818</v>
      </c>
      <c r="M480" s="471"/>
      <c r="N480" s="471"/>
      <c r="O480" s="473"/>
    </row>
    <row r="481" spans="12:15" x14ac:dyDescent="0.15">
      <c r="L481" s="470" t="s">
        <v>469</v>
      </c>
      <c r="M481" s="471"/>
      <c r="N481" s="471"/>
      <c r="O481" s="473"/>
    </row>
    <row r="482" spans="12:15" x14ac:dyDescent="0.15">
      <c r="L482" s="470" t="s">
        <v>3942</v>
      </c>
      <c r="M482" s="471"/>
      <c r="N482" s="471"/>
      <c r="O482" s="473"/>
    </row>
    <row r="483" spans="12:15" x14ac:dyDescent="0.15">
      <c r="L483" s="470" t="s">
        <v>306</v>
      </c>
      <c r="M483" s="471"/>
      <c r="N483" s="471"/>
      <c r="O483" s="473"/>
    </row>
    <row r="484" spans="12:15" x14ac:dyDescent="0.15">
      <c r="L484" s="470" t="s">
        <v>600</v>
      </c>
      <c r="M484" s="471"/>
      <c r="N484" s="471"/>
      <c r="O484" s="473"/>
    </row>
    <row r="485" spans="12:15" x14ac:dyDescent="0.15">
      <c r="L485" s="474"/>
      <c r="M485" s="312"/>
      <c r="N485" s="475"/>
      <c r="O485" s="476"/>
    </row>
  </sheetData>
  <autoFilter ref="A2:AZ458">
    <filterColumn colId="17" showButton="0"/>
    <filterColumn colId="18" showButton="0"/>
    <filterColumn colId="22" showButton="0"/>
    <filterColumn colId="23" showButton="0"/>
  </autoFilter>
  <mergeCells count="690">
    <mergeCell ref="Q1:V1"/>
    <mergeCell ref="Z1:AD1"/>
    <mergeCell ref="AE1:AU1"/>
    <mergeCell ref="AZ1:AZ2"/>
    <mergeCell ref="R2:T2"/>
    <mergeCell ref="W2:Y2"/>
    <mergeCell ref="G1:G2"/>
    <mergeCell ref="H1:H2"/>
    <mergeCell ref="I1:I2"/>
    <mergeCell ref="J1:J2"/>
    <mergeCell ref="K1:K2"/>
    <mergeCell ref="L1:P1"/>
    <mergeCell ref="A1:A2"/>
    <mergeCell ref="B1:B2"/>
    <mergeCell ref="C1:C2"/>
    <mergeCell ref="D1:D2"/>
    <mergeCell ref="E1:E2"/>
    <mergeCell ref="F1:F2"/>
    <mergeCell ref="K7:K10"/>
    <mergeCell ref="L7:L10"/>
    <mergeCell ref="M7:M10"/>
    <mergeCell ref="N7:N10"/>
    <mergeCell ref="O7:O10"/>
    <mergeCell ref="P7:P10"/>
    <mergeCell ref="A7:A10"/>
    <mergeCell ref="D7:D10"/>
    <mergeCell ref="E7:E10"/>
    <mergeCell ref="F7:F10"/>
    <mergeCell ref="I7:I10"/>
    <mergeCell ref="J7:J10"/>
    <mergeCell ref="K11:K14"/>
    <mergeCell ref="L11:L14"/>
    <mergeCell ref="M11:M14"/>
    <mergeCell ref="N11:N14"/>
    <mergeCell ref="O11:O14"/>
    <mergeCell ref="P11:P14"/>
    <mergeCell ref="A11:A14"/>
    <mergeCell ref="D11:D14"/>
    <mergeCell ref="E11:E14"/>
    <mergeCell ref="F11:F14"/>
    <mergeCell ref="I11:I14"/>
    <mergeCell ref="J11:J14"/>
    <mergeCell ref="K15:K16"/>
    <mergeCell ref="L15:L16"/>
    <mergeCell ref="M15:M16"/>
    <mergeCell ref="N15:N16"/>
    <mergeCell ref="O15:O16"/>
    <mergeCell ref="P15:P16"/>
    <mergeCell ref="A15:A16"/>
    <mergeCell ref="D15:D16"/>
    <mergeCell ref="E15:E16"/>
    <mergeCell ref="F15:F16"/>
    <mergeCell ref="I15:I16"/>
    <mergeCell ref="J15:J16"/>
    <mergeCell ref="K17:K19"/>
    <mergeCell ref="L17:L19"/>
    <mergeCell ref="M17:M19"/>
    <mergeCell ref="N17:N19"/>
    <mergeCell ref="O17:O19"/>
    <mergeCell ref="P17:P19"/>
    <mergeCell ref="A17:A19"/>
    <mergeCell ref="D17:D19"/>
    <mergeCell ref="E17:E19"/>
    <mergeCell ref="F17:F19"/>
    <mergeCell ref="I17:I19"/>
    <mergeCell ref="J17:J19"/>
    <mergeCell ref="K20:K27"/>
    <mergeCell ref="L20:L27"/>
    <mergeCell ref="M20:M27"/>
    <mergeCell ref="N20:N27"/>
    <mergeCell ref="O20:O27"/>
    <mergeCell ref="P20:P27"/>
    <mergeCell ref="A20:A27"/>
    <mergeCell ref="D20:D27"/>
    <mergeCell ref="E20:E27"/>
    <mergeCell ref="F20:F27"/>
    <mergeCell ref="I20:I27"/>
    <mergeCell ref="J20:J27"/>
    <mergeCell ref="P28:P30"/>
    <mergeCell ref="A31:A34"/>
    <mergeCell ref="D31:D34"/>
    <mergeCell ref="L31:L34"/>
    <mergeCell ref="M31:M34"/>
    <mergeCell ref="N31:N34"/>
    <mergeCell ref="O31:O34"/>
    <mergeCell ref="P31:P34"/>
    <mergeCell ref="A28:A30"/>
    <mergeCell ref="D28:D30"/>
    <mergeCell ref="L28:L30"/>
    <mergeCell ref="M28:M30"/>
    <mergeCell ref="N28:N30"/>
    <mergeCell ref="O28:O30"/>
    <mergeCell ref="P36:P38"/>
    <mergeCell ref="A39:A40"/>
    <mergeCell ref="D39:D40"/>
    <mergeCell ref="L39:L40"/>
    <mergeCell ref="M39:M40"/>
    <mergeCell ref="N39:N40"/>
    <mergeCell ref="O39:O40"/>
    <mergeCell ref="P39:P40"/>
    <mergeCell ref="A36:A38"/>
    <mergeCell ref="D36:D38"/>
    <mergeCell ref="L36:L38"/>
    <mergeCell ref="M36:M38"/>
    <mergeCell ref="N36:N38"/>
    <mergeCell ref="O36:O38"/>
    <mergeCell ref="O45:O46"/>
    <mergeCell ref="P45:P46"/>
    <mergeCell ref="A48:A50"/>
    <mergeCell ref="D48:D50"/>
    <mergeCell ref="L48:L50"/>
    <mergeCell ref="M48:M50"/>
    <mergeCell ref="N48:N50"/>
    <mergeCell ref="O48:O50"/>
    <mergeCell ref="P48:P50"/>
    <mergeCell ref="A45:A46"/>
    <mergeCell ref="D45:D46"/>
    <mergeCell ref="L45:L46"/>
    <mergeCell ref="M45:M46"/>
    <mergeCell ref="N45:N46"/>
    <mergeCell ref="O51:O53"/>
    <mergeCell ref="P51:P53"/>
    <mergeCell ref="A56:A57"/>
    <mergeCell ref="D56:D57"/>
    <mergeCell ref="L56:L57"/>
    <mergeCell ref="M56:M57"/>
    <mergeCell ref="N56:N57"/>
    <mergeCell ref="O56:O57"/>
    <mergeCell ref="P56:P57"/>
    <mergeCell ref="A51:A53"/>
    <mergeCell ref="D51:D53"/>
    <mergeCell ref="L51:L53"/>
    <mergeCell ref="M51:M53"/>
    <mergeCell ref="N51:N53"/>
    <mergeCell ref="O63:O64"/>
    <mergeCell ref="P63:P64"/>
    <mergeCell ref="A67:A68"/>
    <mergeCell ref="D67:D68"/>
    <mergeCell ref="L67:L68"/>
    <mergeCell ref="M67:M68"/>
    <mergeCell ref="N67:N68"/>
    <mergeCell ref="O67:O68"/>
    <mergeCell ref="P67:P68"/>
    <mergeCell ref="A63:A64"/>
    <mergeCell ref="D63:D64"/>
    <mergeCell ref="L63:L64"/>
    <mergeCell ref="M63:M64"/>
    <mergeCell ref="N63:N64"/>
    <mergeCell ref="O69:O71"/>
    <mergeCell ref="P69:P71"/>
    <mergeCell ref="A80:A81"/>
    <mergeCell ref="D80:D81"/>
    <mergeCell ref="L80:L81"/>
    <mergeCell ref="M80:M81"/>
    <mergeCell ref="N80:N81"/>
    <mergeCell ref="O80:O81"/>
    <mergeCell ref="P80:P81"/>
    <mergeCell ref="A69:A71"/>
    <mergeCell ref="D69:D71"/>
    <mergeCell ref="L69:L71"/>
    <mergeCell ref="M69:M71"/>
    <mergeCell ref="N69:N71"/>
    <mergeCell ref="O83:O85"/>
    <mergeCell ref="P83:P85"/>
    <mergeCell ref="A86:A88"/>
    <mergeCell ref="D86:D88"/>
    <mergeCell ref="L86:L88"/>
    <mergeCell ref="M86:M88"/>
    <mergeCell ref="N86:N88"/>
    <mergeCell ref="O86:O88"/>
    <mergeCell ref="P86:P88"/>
    <mergeCell ref="A83:A85"/>
    <mergeCell ref="D83:D85"/>
    <mergeCell ref="L83:L85"/>
    <mergeCell ref="M83:M85"/>
    <mergeCell ref="N83:N85"/>
    <mergeCell ref="O91:O92"/>
    <mergeCell ref="P91:P92"/>
    <mergeCell ref="A94:A95"/>
    <mergeCell ref="L94:L95"/>
    <mergeCell ref="M94:M95"/>
    <mergeCell ref="N94:N95"/>
    <mergeCell ref="O94:O95"/>
    <mergeCell ref="P94:P95"/>
    <mergeCell ref="A91:A92"/>
    <mergeCell ref="D91:D92"/>
    <mergeCell ref="L91:L92"/>
    <mergeCell ref="M91:M92"/>
    <mergeCell ref="N91:N92"/>
    <mergeCell ref="K97:K98"/>
    <mergeCell ref="L97:L98"/>
    <mergeCell ref="M97:M98"/>
    <mergeCell ref="N97:N98"/>
    <mergeCell ref="O97:O98"/>
    <mergeCell ref="P97:P98"/>
    <mergeCell ref="A97:A98"/>
    <mergeCell ref="F97:F98"/>
    <mergeCell ref="H97:H98"/>
    <mergeCell ref="I97:I98"/>
    <mergeCell ref="J97:J98"/>
    <mergeCell ref="K100:K101"/>
    <mergeCell ref="L100:L101"/>
    <mergeCell ref="M100:M101"/>
    <mergeCell ref="N100:N101"/>
    <mergeCell ref="O100:O101"/>
    <mergeCell ref="P100:P101"/>
    <mergeCell ref="A100:A101"/>
    <mergeCell ref="F100:F101"/>
    <mergeCell ref="H100:H101"/>
    <mergeCell ref="I100:I101"/>
    <mergeCell ref="J100:J101"/>
    <mergeCell ref="P104:P117"/>
    <mergeCell ref="A118:A119"/>
    <mergeCell ref="L118:L119"/>
    <mergeCell ref="M118:M119"/>
    <mergeCell ref="N118:N119"/>
    <mergeCell ref="O118:O119"/>
    <mergeCell ref="P118:P119"/>
    <mergeCell ref="A104:A117"/>
    <mergeCell ref="L104:L117"/>
    <mergeCell ref="M104:M117"/>
    <mergeCell ref="N104:N117"/>
    <mergeCell ref="O104:O117"/>
    <mergeCell ref="O122:O123"/>
    <mergeCell ref="P122:P123"/>
    <mergeCell ref="A124:A126"/>
    <mergeCell ref="L124:L126"/>
    <mergeCell ref="M124:M126"/>
    <mergeCell ref="N124:N126"/>
    <mergeCell ref="O124:O126"/>
    <mergeCell ref="P124:P126"/>
    <mergeCell ref="I122:I123"/>
    <mergeCell ref="J122:J123"/>
    <mergeCell ref="K122:K123"/>
    <mergeCell ref="L122:L123"/>
    <mergeCell ref="M122:M123"/>
    <mergeCell ref="N122:N123"/>
    <mergeCell ref="A122:A123"/>
    <mergeCell ref="D122:D123"/>
    <mergeCell ref="E122:E123"/>
    <mergeCell ref="F122:F123"/>
    <mergeCell ref="H122:H123"/>
    <mergeCell ref="P127:P128"/>
    <mergeCell ref="A131:A132"/>
    <mergeCell ref="L131:L132"/>
    <mergeCell ref="M131:M132"/>
    <mergeCell ref="N131:N132"/>
    <mergeCell ref="O131:O132"/>
    <mergeCell ref="P131:P132"/>
    <mergeCell ref="A127:A128"/>
    <mergeCell ref="L127:L128"/>
    <mergeCell ref="M127:M128"/>
    <mergeCell ref="N127:N128"/>
    <mergeCell ref="O127:O128"/>
    <mergeCell ref="P133:P134"/>
    <mergeCell ref="A135:A146"/>
    <mergeCell ref="L135:L146"/>
    <mergeCell ref="M135:M146"/>
    <mergeCell ref="N135:N146"/>
    <mergeCell ref="O135:O146"/>
    <mergeCell ref="P135:P146"/>
    <mergeCell ref="A133:A134"/>
    <mergeCell ref="L133:L134"/>
    <mergeCell ref="M133:M134"/>
    <mergeCell ref="N133:N134"/>
    <mergeCell ref="O133:O134"/>
    <mergeCell ref="P147:P158"/>
    <mergeCell ref="A159:A162"/>
    <mergeCell ref="L159:L162"/>
    <mergeCell ref="M159:M162"/>
    <mergeCell ref="N159:N162"/>
    <mergeCell ref="O159:O162"/>
    <mergeCell ref="P159:P162"/>
    <mergeCell ref="A147:A158"/>
    <mergeCell ref="L147:L158"/>
    <mergeCell ref="M147:M158"/>
    <mergeCell ref="N147:N158"/>
    <mergeCell ref="O147:O158"/>
    <mergeCell ref="P163:P167"/>
    <mergeCell ref="A168:A172"/>
    <mergeCell ref="L168:L172"/>
    <mergeCell ref="M168:M172"/>
    <mergeCell ref="N168:N172"/>
    <mergeCell ref="O168:O172"/>
    <mergeCell ref="P168:P172"/>
    <mergeCell ref="A163:A167"/>
    <mergeCell ref="L163:L167"/>
    <mergeCell ref="M163:M167"/>
    <mergeCell ref="N163:N167"/>
    <mergeCell ref="O163:O167"/>
    <mergeCell ref="P173:P174"/>
    <mergeCell ref="A175:A176"/>
    <mergeCell ref="L175:L176"/>
    <mergeCell ref="M175:M176"/>
    <mergeCell ref="N175:N176"/>
    <mergeCell ref="O175:O176"/>
    <mergeCell ref="P175:P176"/>
    <mergeCell ref="A173:A174"/>
    <mergeCell ref="L173:L174"/>
    <mergeCell ref="M173:M174"/>
    <mergeCell ref="N173:N174"/>
    <mergeCell ref="O173:O174"/>
    <mergeCell ref="P177:P178"/>
    <mergeCell ref="A180:A181"/>
    <mergeCell ref="L180:L181"/>
    <mergeCell ref="M180:M181"/>
    <mergeCell ref="N180:N181"/>
    <mergeCell ref="O180:O181"/>
    <mergeCell ref="P180:P181"/>
    <mergeCell ref="A177:A178"/>
    <mergeCell ref="L177:L178"/>
    <mergeCell ref="M177:M178"/>
    <mergeCell ref="N177:N178"/>
    <mergeCell ref="O177:O178"/>
    <mergeCell ref="P183:P185"/>
    <mergeCell ref="A186:A187"/>
    <mergeCell ref="L186:L187"/>
    <mergeCell ref="M186:M187"/>
    <mergeCell ref="N186:N187"/>
    <mergeCell ref="O186:O187"/>
    <mergeCell ref="P186:P187"/>
    <mergeCell ref="A183:A185"/>
    <mergeCell ref="L183:L185"/>
    <mergeCell ref="M183:M185"/>
    <mergeCell ref="N183:N185"/>
    <mergeCell ref="O183:O185"/>
    <mergeCell ref="P188:P190"/>
    <mergeCell ref="A191:A192"/>
    <mergeCell ref="L191:L192"/>
    <mergeCell ref="M191:M192"/>
    <mergeCell ref="N191:N192"/>
    <mergeCell ref="O191:O192"/>
    <mergeCell ref="P191:P192"/>
    <mergeCell ref="A188:A190"/>
    <mergeCell ref="L188:L190"/>
    <mergeCell ref="M188:M190"/>
    <mergeCell ref="N188:N190"/>
    <mergeCell ref="O188:O190"/>
    <mergeCell ref="P193:P194"/>
    <mergeCell ref="A200:A202"/>
    <mergeCell ref="L200:L202"/>
    <mergeCell ref="M200:M202"/>
    <mergeCell ref="N200:N202"/>
    <mergeCell ref="O200:O202"/>
    <mergeCell ref="P200:P202"/>
    <mergeCell ref="A193:A194"/>
    <mergeCell ref="L193:L194"/>
    <mergeCell ref="M193:M194"/>
    <mergeCell ref="N193:N194"/>
    <mergeCell ref="O193:O194"/>
    <mergeCell ref="P203:P207"/>
    <mergeCell ref="A208:A209"/>
    <mergeCell ref="L208:L209"/>
    <mergeCell ref="M208:M209"/>
    <mergeCell ref="N208:N209"/>
    <mergeCell ref="O208:O209"/>
    <mergeCell ref="P208:P209"/>
    <mergeCell ref="A203:A207"/>
    <mergeCell ref="L203:L207"/>
    <mergeCell ref="M203:M207"/>
    <mergeCell ref="N203:N207"/>
    <mergeCell ref="O203:O207"/>
    <mergeCell ref="P210:P211"/>
    <mergeCell ref="A212:A214"/>
    <mergeCell ref="L212:L214"/>
    <mergeCell ref="M212:M214"/>
    <mergeCell ref="N212:N214"/>
    <mergeCell ref="O212:O214"/>
    <mergeCell ref="P212:P214"/>
    <mergeCell ref="A210:A211"/>
    <mergeCell ref="L210:L211"/>
    <mergeCell ref="M210:M211"/>
    <mergeCell ref="N210:N211"/>
    <mergeCell ref="O210:O211"/>
    <mergeCell ref="P215:P216"/>
    <mergeCell ref="A217:A218"/>
    <mergeCell ref="L217:L218"/>
    <mergeCell ref="M217:M218"/>
    <mergeCell ref="N217:N218"/>
    <mergeCell ref="O217:O218"/>
    <mergeCell ref="P217:P218"/>
    <mergeCell ref="A215:A216"/>
    <mergeCell ref="L215:L216"/>
    <mergeCell ref="M215:M216"/>
    <mergeCell ref="N215:N216"/>
    <mergeCell ref="O215:O216"/>
    <mergeCell ref="A225:A227"/>
    <mergeCell ref="L225:L227"/>
    <mergeCell ref="M225:M227"/>
    <mergeCell ref="N225:N227"/>
    <mergeCell ref="O225:O227"/>
    <mergeCell ref="P225:P227"/>
    <mergeCell ref="A219:A223"/>
    <mergeCell ref="L219:L223"/>
    <mergeCell ref="M219:M223"/>
    <mergeCell ref="N219:N223"/>
    <mergeCell ref="O219:O223"/>
    <mergeCell ref="P219:P223"/>
    <mergeCell ref="A237:A238"/>
    <mergeCell ref="L237:L238"/>
    <mergeCell ref="M237:M238"/>
    <mergeCell ref="N237:N238"/>
    <mergeCell ref="O237:O238"/>
    <mergeCell ref="P237:P238"/>
    <mergeCell ref="A228:A236"/>
    <mergeCell ref="L228:L236"/>
    <mergeCell ref="M228:M236"/>
    <mergeCell ref="N228:N236"/>
    <mergeCell ref="O228:O236"/>
    <mergeCell ref="P228:P236"/>
    <mergeCell ref="A241:A242"/>
    <mergeCell ref="L241:L242"/>
    <mergeCell ref="M241:M242"/>
    <mergeCell ref="N241:N242"/>
    <mergeCell ref="O241:O242"/>
    <mergeCell ref="P241:P242"/>
    <mergeCell ref="A239:A240"/>
    <mergeCell ref="L239:L240"/>
    <mergeCell ref="M239:M240"/>
    <mergeCell ref="N239:N240"/>
    <mergeCell ref="O239:O240"/>
    <mergeCell ref="P239:P240"/>
    <mergeCell ref="P245:P246"/>
    <mergeCell ref="A249:A260"/>
    <mergeCell ref="L249:L260"/>
    <mergeCell ref="M249:M260"/>
    <mergeCell ref="N249:N260"/>
    <mergeCell ref="O249:O260"/>
    <mergeCell ref="P249:P260"/>
    <mergeCell ref="A245:A246"/>
    <mergeCell ref="L245:L246"/>
    <mergeCell ref="M245:M246"/>
    <mergeCell ref="N245:N246"/>
    <mergeCell ref="O245:O246"/>
    <mergeCell ref="A263:A264"/>
    <mergeCell ref="L263:L264"/>
    <mergeCell ref="M263:M264"/>
    <mergeCell ref="N263:N264"/>
    <mergeCell ref="O263:O264"/>
    <mergeCell ref="P263:P264"/>
    <mergeCell ref="A261:A262"/>
    <mergeCell ref="L261:L262"/>
    <mergeCell ref="M261:M262"/>
    <mergeCell ref="N261:N262"/>
    <mergeCell ref="O261:O262"/>
    <mergeCell ref="P261:P262"/>
    <mergeCell ref="A271:A275"/>
    <mergeCell ref="L271:L275"/>
    <mergeCell ref="M271:M275"/>
    <mergeCell ref="N271:N275"/>
    <mergeCell ref="O271:O275"/>
    <mergeCell ref="P271:P275"/>
    <mergeCell ref="A265:A268"/>
    <mergeCell ref="L265:L268"/>
    <mergeCell ref="M265:M268"/>
    <mergeCell ref="N265:N268"/>
    <mergeCell ref="O265:O268"/>
    <mergeCell ref="P265:P268"/>
    <mergeCell ref="N276:N277"/>
    <mergeCell ref="O276:O277"/>
    <mergeCell ref="P276:P277"/>
    <mergeCell ref="A283:A284"/>
    <mergeCell ref="A288:A290"/>
    <mergeCell ref="H276:H277"/>
    <mergeCell ref="I276:I277"/>
    <mergeCell ref="J276:J277"/>
    <mergeCell ref="K276:K277"/>
    <mergeCell ref="L276:L277"/>
    <mergeCell ref="M276:M277"/>
    <mergeCell ref="A276:A277"/>
    <mergeCell ref="D276:D277"/>
    <mergeCell ref="E276:E277"/>
    <mergeCell ref="F276:F277"/>
    <mergeCell ref="G276:G277"/>
    <mergeCell ref="P294:P296"/>
    <mergeCell ref="A297:A298"/>
    <mergeCell ref="L297:L298"/>
    <mergeCell ref="M297:M298"/>
    <mergeCell ref="N297:N298"/>
    <mergeCell ref="O297:O298"/>
    <mergeCell ref="P297:P298"/>
    <mergeCell ref="A294:A296"/>
    <mergeCell ref="L294:L296"/>
    <mergeCell ref="M294:M296"/>
    <mergeCell ref="N294:N296"/>
    <mergeCell ref="O294:O296"/>
    <mergeCell ref="P299:P300"/>
    <mergeCell ref="A301:A302"/>
    <mergeCell ref="L301:L302"/>
    <mergeCell ref="M301:M302"/>
    <mergeCell ref="N301:N302"/>
    <mergeCell ref="O301:O302"/>
    <mergeCell ref="P301:P302"/>
    <mergeCell ref="A299:A300"/>
    <mergeCell ref="L299:L300"/>
    <mergeCell ref="M299:M300"/>
    <mergeCell ref="N299:N300"/>
    <mergeCell ref="O299:O300"/>
    <mergeCell ref="P303:P305"/>
    <mergeCell ref="A306:A307"/>
    <mergeCell ref="L306:L307"/>
    <mergeCell ref="M306:M307"/>
    <mergeCell ref="N306:N307"/>
    <mergeCell ref="O306:O307"/>
    <mergeCell ref="P306:P307"/>
    <mergeCell ref="A303:A305"/>
    <mergeCell ref="L303:L305"/>
    <mergeCell ref="M303:M305"/>
    <mergeCell ref="N303:N305"/>
    <mergeCell ref="O303:O305"/>
    <mergeCell ref="P308:P309"/>
    <mergeCell ref="A310:A311"/>
    <mergeCell ref="L310:L311"/>
    <mergeCell ref="M310:M311"/>
    <mergeCell ref="N310:N311"/>
    <mergeCell ref="O310:O311"/>
    <mergeCell ref="P310:P311"/>
    <mergeCell ref="A308:A309"/>
    <mergeCell ref="L308:L309"/>
    <mergeCell ref="M308:M309"/>
    <mergeCell ref="N308:N309"/>
    <mergeCell ref="O308:O309"/>
    <mergeCell ref="A322:A323"/>
    <mergeCell ref="L322:L323"/>
    <mergeCell ref="M322:M323"/>
    <mergeCell ref="N322:N323"/>
    <mergeCell ref="O322:O323"/>
    <mergeCell ref="P322:P323"/>
    <mergeCell ref="P312:P313"/>
    <mergeCell ref="A317:A318"/>
    <mergeCell ref="L317:L318"/>
    <mergeCell ref="M317:M318"/>
    <mergeCell ref="N317:N318"/>
    <mergeCell ref="O317:O318"/>
    <mergeCell ref="P317:P318"/>
    <mergeCell ref="A312:A313"/>
    <mergeCell ref="L312:L313"/>
    <mergeCell ref="M312:M313"/>
    <mergeCell ref="N312:N313"/>
    <mergeCell ref="O312:O313"/>
    <mergeCell ref="A327:A329"/>
    <mergeCell ref="L327:L329"/>
    <mergeCell ref="M327:M329"/>
    <mergeCell ref="N327:N329"/>
    <mergeCell ref="O327:O329"/>
    <mergeCell ref="P327:P329"/>
    <mergeCell ref="A324:A326"/>
    <mergeCell ref="L324:L326"/>
    <mergeCell ref="M324:M326"/>
    <mergeCell ref="N324:N326"/>
    <mergeCell ref="O324:O326"/>
    <mergeCell ref="P324:P326"/>
    <mergeCell ref="A333:A334"/>
    <mergeCell ref="L333:L334"/>
    <mergeCell ref="M333:M334"/>
    <mergeCell ref="N333:N334"/>
    <mergeCell ref="O333:O334"/>
    <mergeCell ref="P333:P334"/>
    <mergeCell ref="A331:A332"/>
    <mergeCell ref="L331:L332"/>
    <mergeCell ref="M331:M332"/>
    <mergeCell ref="N331:N332"/>
    <mergeCell ref="O331:O332"/>
    <mergeCell ref="P331:P332"/>
    <mergeCell ref="A339:A340"/>
    <mergeCell ref="L339:L340"/>
    <mergeCell ref="M339:M340"/>
    <mergeCell ref="N339:N340"/>
    <mergeCell ref="O339:O340"/>
    <mergeCell ref="P339:P340"/>
    <mergeCell ref="A335:A338"/>
    <mergeCell ref="L335:L338"/>
    <mergeCell ref="M335:M338"/>
    <mergeCell ref="N335:N338"/>
    <mergeCell ref="O335:O338"/>
    <mergeCell ref="P335:P338"/>
    <mergeCell ref="A346:A348"/>
    <mergeCell ref="L346:L348"/>
    <mergeCell ref="M346:M348"/>
    <mergeCell ref="N346:N348"/>
    <mergeCell ref="O346:O348"/>
    <mergeCell ref="P346:P348"/>
    <mergeCell ref="A342:A345"/>
    <mergeCell ref="L342:L345"/>
    <mergeCell ref="M342:M345"/>
    <mergeCell ref="N342:N345"/>
    <mergeCell ref="O342:O345"/>
    <mergeCell ref="P342:P345"/>
    <mergeCell ref="A353:A354"/>
    <mergeCell ref="L353:L354"/>
    <mergeCell ref="M353:M354"/>
    <mergeCell ref="N353:N354"/>
    <mergeCell ref="O353:O354"/>
    <mergeCell ref="P353:P354"/>
    <mergeCell ref="A349:A352"/>
    <mergeCell ref="L349:L352"/>
    <mergeCell ref="M349:M352"/>
    <mergeCell ref="N349:N352"/>
    <mergeCell ref="O349:O352"/>
    <mergeCell ref="P349:P352"/>
    <mergeCell ref="A359:A360"/>
    <mergeCell ref="L359:L360"/>
    <mergeCell ref="M359:M360"/>
    <mergeCell ref="N359:N360"/>
    <mergeCell ref="O359:O360"/>
    <mergeCell ref="P359:P360"/>
    <mergeCell ref="A355:A356"/>
    <mergeCell ref="L355:L356"/>
    <mergeCell ref="M355:M356"/>
    <mergeCell ref="N355:N356"/>
    <mergeCell ref="O355:O356"/>
    <mergeCell ref="P355:P356"/>
    <mergeCell ref="A363:A365"/>
    <mergeCell ref="L363:L365"/>
    <mergeCell ref="M363:M365"/>
    <mergeCell ref="N363:N365"/>
    <mergeCell ref="O363:O365"/>
    <mergeCell ref="P363:P365"/>
    <mergeCell ref="A361:A362"/>
    <mergeCell ref="L361:L362"/>
    <mergeCell ref="M361:M362"/>
    <mergeCell ref="N361:N362"/>
    <mergeCell ref="O361:O362"/>
    <mergeCell ref="P361:P362"/>
    <mergeCell ref="A372:A376"/>
    <mergeCell ref="L372:L376"/>
    <mergeCell ref="M372:M376"/>
    <mergeCell ref="N372:N376"/>
    <mergeCell ref="O372:O376"/>
    <mergeCell ref="P372:P376"/>
    <mergeCell ref="A367:A369"/>
    <mergeCell ref="L367:L369"/>
    <mergeCell ref="M367:M369"/>
    <mergeCell ref="N367:N369"/>
    <mergeCell ref="O367:O369"/>
    <mergeCell ref="P367:P369"/>
    <mergeCell ref="A380:A381"/>
    <mergeCell ref="L380:L381"/>
    <mergeCell ref="M380:M381"/>
    <mergeCell ref="N380:N381"/>
    <mergeCell ref="O380:O381"/>
    <mergeCell ref="P380:P381"/>
    <mergeCell ref="A377:A379"/>
    <mergeCell ref="L377:L379"/>
    <mergeCell ref="M377:M379"/>
    <mergeCell ref="N377:N379"/>
    <mergeCell ref="O377:O379"/>
    <mergeCell ref="P377:P379"/>
    <mergeCell ref="A384:A388"/>
    <mergeCell ref="L384:L388"/>
    <mergeCell ref="M384:M388"/>
    <mergeCell ref="N384:N388"/>
    <mergeCell ref="O384:O388"/>
    <mergeCell ref="P384:P388"/>
    <mergeCell ref="A382:A383"/>
    <mergeCell ref="L382:L383"/>
    <mergeCell ref="M382:M383"/>
    <mergeCell ref="N382:N383"/>
    <mergeCell ref="O382:O383"/>
    <mergeCell ref="P382:P383"/>
    <mergeCell ref="P389:P390"/>
    <mergeCell ref="A391:A393"/>
    <mergeCell ref="L391:L393"/>
    <mergeCell ref="M391:M393"/>
    <mergeCell ref="N391:N393"/>
    <mergeCell ref="O391:O393"/>
    <mergeCell ref="P391:P393"/>
    <mergeCell ref="A389:A390"/>
    <mergeCell ref="L389:L390"/>
    <mergeCell ref="M389:M390"/>
    <mergeCell ref="N389:N390"/>
    <mergeCell ref="O389:O390"/>
    <mergeCell ref="P402:P403"/>
    <mergeCell ref="A402:A403"/>
    <mergeCell ref="L402:L403"/>
    <mergeCell ref="M402:M403"/>
    <mergeCell ref="N402:N403"/>
    <mergeCell ref="O402:O403"/>
    <mergeCell ref="P394:P398"/>
    <mergeCell ref="A399:A401"/>
    <mergeCell ref="L399:L401"/>
    <mergeCell ref="M399:M401"/>
    <mergeCell ref="N399:N401"/>
    <mergeCell ref="O399:O401"/>
    <mergeCell ref="P399:P401"/>
    <mergeCell ref="A394:A398"/>
    <mergeCell ref="L394:L398"/>
    <mergeCell ref="M394:M398"/>
    <mergeCell ref="N394:N398"/>
    <mergeCell ref="O394:O398"/>
  </mergeCells>
  <phoneticPr fontId="7"/>
  <dataValidations count="72">
    <dataValidation type="list" allowBlank="1" showInputMessage="1" showErrorMessage="1" sqref="V131:V132">
      <formula1>$M$147:$M$150</formula1>
    </dataValidation>
    <dataValidation type="list" allowBlank="1" showInputMessage="1" showErrorMessage="1" sqref="U131:U132">
      <formula1>$L$185:$L$186</formula1>
    </dataValidation>
    <dataValidation type="list" allowBlank="1" showInputMessage="1" showErrorMessage="1" sqref="U355:U360">
      <formula1>$L$453:$L$454</formula1>
    </dataValidation>
    <dataValidation type="list" allowBlank="1" showInputMessage="1" showErrorMessage="1" sqref="V355:V362">
      <formula1>$M$453:$M$456</formula1>
    </dataValidation>
    <dataValidation type="list" allowBlank="1" showInputMessage="1" showErrorMessage="1" sqref="V389:V403">
      <formula1>$M$448:$M$451</formula1>
    </dataValidation>
    <dataValidation type="list" allowBlank="1" showInputMessage="1" showErrorMessage="1" sqref="U389:U403">
      <formula1>$L$448:$L$449</formula1>
    </dataValidation>
    <dataValidation type="list" allowBlank="1" showInputMessage="1" showErrorMessage="1" sqref="V363:V365 V367:V371">
      <formula1>$M$443:$M$446</formula1>
    </dataValidation>
    <dataValidation type="list" allowBlank="1" showInputMessage="1" sqref="AL4:AL458">
      <formula1>$M$473:$M$477</formula1>
    </dataValidation>
    <dataValidation type="list" allowBlank="1" showInputMessage="1" sqref="AQ4:AQ458">
      <formula1>$O$477:$O$479</formula1>
    </dataValidation>
    <dataValidation type="list" allowBlank="1" showInputMessage="1" sqref="AP7:AP458">
      <formula1>$O$472:$O$475</formula1>
    </dataValidation>
    <dataValidation type="list" allowBlank="1" showInputMessage="1" showErrorMessage="1" sqref="AM93:AN216">
      <formula1>$O$409:$O$410</formula1>
    </dataValidation>
    <dataValidation type="list" allowBlank="1" showInputMessage="1" showErrorMessage="1" sqref="AE3">
      <formula1>$L$214:$L$470</formula1>
    </dataValidation>
    <dataValidation type="list" allowBlank="1" showInputMessage="1" sqref="AF293:AG313 KG293:KH313 UC293:UD313 ADY293:ADZ313 ANU293:ANV313 AXQ293:AXR313 BHM293:BHN313 BRI293:BRJ313 CBE293:CBF313 CLA293:CLB313 CUW293:CUX313 DES293:DET313 DOO293:DOP313 DYK293:DYL313 EIG293:EIH313 ESC293:ESD313 FBY293:FBZ313 FLU293:FLV313 FVQ293:FVR313 GFM293:GFN313 GPI293:GPJ313 GZE293:GZF313 HJA293:HJB313 HSW293:HSX313 ICS293:ICT313 IMO293:IMP313 IWK293:IWL313 JGG293:JGH313 JQC293:JQD313 JZY293:JZZ313 KJU293:KJV313 KTQ293:KTR313 LDM293:LDN313 LNI293:LNJ313 LXE293:LXF313 MHA293:MHB313 MQW293:MQX313 NAS293:NAT313 NKO293:NKP313 NUK293:NUL313 OEG293:OEH313 OOC293:OOD313 OXY293:OXZ313 PHU293:PHV313 PRQ293:PRR313 QBM293:QBN313 QLI293:QLJ313 QVE293:QVF313 RFA293:RFB313 ROW293:ROX313 RYS293:RYT313 SIO293:SIP313 SSK293:SSL313 TCG293:TCH313 TMC293:TMD313 TVY293:TVZ313 UFU293:UFV313 UPQ293:UPR313 UZM293:UZN313 VJI293:VJJ313 VTE293:VTF313 WDA293:WDB313 WMW293:WMX313 WWS293:WWT313">
      <formula1>$L$404:$L$415</formula1>
    </dataValidation>
    <dataValidation type="list" allowBlank="1" showInputMessage="1" sqref="Z293:AD313 KA293:KE313 TW293:UA313 ADS293:ADW313 ANO293:ANS313 AXK293:AXO313 BHG293:BHK313 BRC293:BRG313 CAY293:CBC313 CKU293:CKY313 CUQ293:CUU313 DEM293:DEQ313 DOI293:DOM313 DYE293:DYI313 EIA293:EIE313 ERW293:ESA313 FBS293:FBW313 FLO293:FLS313 FVK293:FVO313 GFG293:GFK313 GPC293:GPG313 GYY293:GZC313 HIU293:HIY313 HSQ293:HSU313 ICM293:ICQ313 IMI293:IMM313 IWE293:IWI313 JGA293:JGE313 JPW293:JQA313 JZS293:JZW313 KJO293:KJS313 KTK293:KTO313 LDG293:LDK313 LNC293:LNG313 LWY293:LXC313 MGU293:MGY313 MQQ293:MQU313 NAM293:NAQ313 NKI293:NKM313 NUE293:NUI313 OEA293:OEE313 ONW293:OOA313 OXS293:OXW313 PHO293:PHS313 PRK293:PRO313 QBG293:QBK313 QLC293:QLG313 QUY293:QVC313 REU293:REY313 ROQ293:ROU313 RYM293:RYQ313 SII293:SIM313 SSE293:SSI313 TCA293:TCE313 TLW293:TMA313 TVS293:TVW313 UFO293:UFS313 UPK293:UPO313 UZG293:UZK313 VJC293:VJG313 VSY293:VTC313 WCU293:WCY313 WMQ293:WMU313 WWM293:WWQ313">
      <formula1>$O$354:$O$356</formula1>
    </dataValidation>
    <dataValidation type="list" allowBlank="1" showInputMessage="1" showErrorMessage="1" sqref="KR293:KT313 AS293:AT313 UN293:UP313 AEJ293:AEL313 AOF293:AOH313 AYB293:AYD313 BHX293:BHZ313 BRT293:BRV313 CBP293:CBR313 CLL293:CLN313 CVH293:CVJ313 DFD293:DFF313 DOZ293:DPB313 DYV293:DYX313 EIR293:EIT313 ESN293:ESP313 FCJ293:FCL313 FMF293:FMH313 FWB293:FWD313 GFX293:GFZ313 GPT293:GPV313 GZP293:GZR313 HJL293:HJN313 HTH293:HTJ313 IDD293:IDF313 IMZ293:INB313 IWV293:IWX313 JGR293:JGT313 JQN293:JQP313 KAJ293:KAL313 KKF293:KKH313 KUB293:KUD313 LDX293:LDZ313 LNT293:LNV313 LXP293:LXR313 MHL293:MHN313 MRH293:MRJ313 NBD293:NBF313 NKZ293:NLB313 NUV293:NUX313 OER293:OET313 OON293:OOP313 OYJ293:OYL313 PIF293:PIH313 PSB293:PSD313 QBX293:QBZ313 QLT293:QLV313 QVP293:QVR313 RFL293:RFN313 RPH293:RPJ313 RZD293:RZF313 SIZ293:SJB313 SSV293:SSX313 TCR293:TCT313 TMN293:TMP313 TWJ293:TWL313 UGF293:UGH313 UQB293:UQD313 UZX293:UZZ313 VJT293:VJV313 VTP293:VTR313 WDL293:WDN313 WNH293:WNJ313 WXD293:WXF313">
      <formula1>$O$408:$O$410</formula1>
    </dataValidation>
    <dataValidation type="list" allowBlank="1" showInputMessage="1" showErrorMessage="1" sqref="KQ293:KQ313 UM293:UM313 AEI293:AEI313 AOE293:AOE313 AYA293:AYA313 BHW293:BHW313 BRS293:BRS313 CBO293:CBO313 CLK293:CLK313 CVG293:CVG313 DFC293:DFC313 DOY293:DOY313 DYU293:DYU313 EIQ293:EIQ313 ESM293:ESM313 FCI293:FCI313 FME293:FME313 FWA293:FWA313 GFW293:GFW313 GPS293:GPS313 GZO293:GZO313 HJK293:HJK313 HTG293:HTG313 IDC293:IDC313 IMY293:IMY313 IWU293:IWU313 JGQ293:JGQ313 JQM293:JQM313 KAI293:KAI313 KKE293:KKE313 KUA293:KUA313 LDW293:LDW313 LNS293:LNS313 LXO293:LXO313 MHK293:MHK313 MRG293:MRG313 NBC293:NBC313 NKY293:NKY313 NUU293:NUU313 OEQ293:OEQ313 OOM293:OOM313 OYI293:OYI313 PIE293:PIE313 PSA293:PSA313 QBW293:QBW313 QLS293:QLS313 QVO293:QVO313 RFK293:RFK313 RPG293:RPG313 RZC293:RZC313 SIY293:SIY313 SSU293:SSU313 TCQ293:TCQ313 TMM293:TMM313 TWI293:TWI313 UGE293:UGE313 UQA293:UQA313 UZW293:UZW313 VJS293:VJS313 VTO293:VTO313 WDK293:WDK313 WNG293:WNG313 WXC293:WXC313">
      <formula1>$O$404:$O$406</formula1>
    </dataValidation>
    <dataValidation type="list" allowBlank="1" showInputMessage="1" showErrorMessage="1" sqref="KM293:KM313 UI293:UI313 AEE293:AEE313 AOA293:AOA313 AXW293:AXW313 BHS293:BHS313 BRO293:BRO313 CBK293:CBK313 CLG293:CLG313 CVC293:CVC313 DEY293:DEY313 DOU293:DOU313 DYQ293:DYQ313 EIM293:EIM313 ESI293:ESI313 FCE293:FCE313 FMA293:FMA313 FVW293:FVW313 GFS293:GFS313 GPO293:GPO313 GZK293:GZK313 HJG293:HJG313 HTC293:HTC313 ICY293:ICY313 IMU293:IMU313 IWQ293:IWQ313 JGM293:JGM313 JQI293:JQI313 KAE293:KAE313 KKA293:KKA313 KTW293:KTW313 LDS293:LDS313 LNO293:LNO313 LXK293:LXK313 MHG293:MHG313 MRC293:MRC313 NAY293:NAY313 NKU293:NKU313 NUQ293:NUQ313 OEM293:OEM313 OOI293:OOI313 OYE293:OYE313 PIA293:PIA313 PRW293:PRW313 QBS293:QBS313 QLO293:QLO313 QVK293:QVK313 RFG293:RFG313 RPC293:RPC313 RYY293:RYY313 SIU293:SIU313 SSQ293:SSQ313 TCM293:TCM313 TMI293:TMI313 TWE293:TWE313 UGA293:UGA313 UPW293:UPW313 UZS293:UZS313 VJO293:VJO313 VTK293:VTK313 WDG293:WDG313 WNC293:WNC313 WWY293:WWY313">
      <formula1>$M$404:$M$406</formula1>
    </dataValidation>
    <dataValidation type="list" allowBlank="1" showInputMessage="1" showErrorMessage="1" sqref="AE293:AE313 KF293:KF313 UB293:UB313 ADX293:ADX313 ANT293:ANT313 AXP293:AXP313 BHL293:BHL313 BRH293:BRH313 CBD293:CBD313 CKZ293:CKZ313 CUV293:CUV313 DER293:DER313 DON293:DON313 DYJ293:DYJ313 EIF293:EIF313 ESB293:ESB313 FBX293:FBX313 FLT293:FLT313 FVP293:FVP313 GFL293:GFL313 GPH293:GPH313 GZD293:GZD313 HIZ293:HIZ313 HSV293:HSV313 ICR293:ICR313 IMN293:IMN313 IWJ293:IWJ313 JGF293:JGF313 JQB293:JQB313 JZX293:JZX313 KJT293:KJT313 KTP293:KTP313 LDL293:LDL313 LNH293:LNH313 LXD293:LXD313 MGZ293:MGZ313 MQV293:MQV313 NAR293:NAR313 NKN293:NKN313 NUJ293:NUJ313 OEF293:OEF313 OOB293:OOB313 OXX293:OXX313 PHT293:PHT313 PRP293:PRP313 QBL293:QBL313 QLH293:QLH313 QVD293:QVD313 REZ293:REZ313 ROV293:ROV313 RYR293:RYR313 SIN293:SIN313 SSJ293:SSJ313 TCF293:TCF313 TMB293:TMB313 TVX293:TVX313 UFT293:UFT313 UPP293:UPP313 UZL293:UZL313 VJH293:VJH313 VTD293:VTD313 WCZ293:WCZ313 WMV293:WMV313 WWR293:WWR313">
      <formula1>$L$404:$L$415</formula1>
    </dataValidation>
    <dataValidation type="list" allowBlank="1" showInputMessage="1" showErrorMessage="1" sqref="WWZ293:WXB313 AM293:AO313 KN293:KP313 UJ293:UL313 AEF293:AEH313 AOB293:AOD313 AXX293:AXZ313 BHT293:BHV313 BRP293:BRR313 CBL293:CBN313 CLH293:CLJ313 CVD293:CVF313 DEZ293:DFB313 DOV293:DOX313 DYR293:DYT313 EIN293:EIP313 ESJ293:ESL313 FCF293:FCH313 FMB293:FMD313 FVX293:FVZ313 GFT293:GFV313 GPP293:GPR313 GZL293:GZN313 HJH293:HJJ313 HTD293:HTF313 ICZ293:IDB313 IMV293:IMX313 IWR293:IWT313 JGN293:JGP313 JQJ293:JQL313 KAF293:KAH313 KKB293:KKD313 KTX293:KTZ313 LDT293:LDV313 LNP293:LNR313 LXL293:LXN313 MHH293:MHJ313 MRD293:MRF313 NAZ293:NBB313 NKV293:NKX313 NUR293:NUT313 OEN293:OEP313 OOJ293:OOL313 OYF293:OYH313 PIB293:PID313 PRX293:PRZ313 QBT293:QBV313 QLP293:QLR313 QVL293:QVN313 RFH293:RFJ313 RPD293:RPF313 RYZ293:RZB313 SIV293:SIX313 SSR293:SST313 TCN293:TCP313 TMJ293:TML313 TWF293:TWH313 UGB293:UGD313 UPX293:UPZ313 UZT293:UZV313 VJP293:VJR313 VTL293:VTN313 WDH293:WDJ313 WND293:WNF313">
      <formula1>$O$355:$O$356</formula1>
    </dataValidation>
    <dataValidation type="list" allowBlank="1" showInputMessage="1" showErrorMessage="1" sqref="KF282:KF292 UB282:UB292 ADX282:ADX292 ANT282:ANT292 AXP282:AXP292 BHL282:BHL292 BRH282:BRH292 CBD282:CBD292 CKZ282:CKZ292 CUV282:CUV292 DER282:DER292 DON282:DON292 DYJ282:DYJ292 EIF282:EIF292 ESB282:ESB292 FBX282:FBX292 FLT282:FLT292 FVP282:FVP292 GFL282:GFL292 GPH282:GPH292 GZD282:GZD292 HIZ282:HIZ292 HSV282:HSV292 ICR282:ICR292 IMN282:IMN292 IWJ282:IWJ292 JGF282:JGF292 JQB282:JQB292 JZX282:JZX292 KJT282:KJT292 KTP282:KTP292 LDL282:LDL292 LNH282:LNH292 LXD282:LXD292 MGZ282:MGZ292 MQV282:MQV292 NAR282:NAR292 NKN282:NKN292 NUJ282:NUJ292 OEF282:OEF292 OOB282:OOB292 OXX282:OXX292 PHT282:PHT292 PRP282:PRP292 QBL282:QBL292 QLH282:QLH292 QVD282:QVD292 REZ282:REZ292 ROV282:ROV292 RYR282:RYR292 SIN282:SIN292 SSJ282:SSJ292 TCF282:TCF292 TMB282:TMB292 TVX282:TVX292 UFT282:UFT292 UPP282:UPP292 UZL282:UZL292 VJH282:VJH292 VTD282:VTD292 WCZ282:WCZ292 WMV282:WMV292 WWR282:WWR292 AE282:AE292">
      <formula1>$L$437:$L$448</formula1>
    </dataValidation>
    <dataValidation type="list" allowBlank="1" showInputMessage="1" showErrorMessage="1" sqref="KN282:KP292 AM282:AO292 UJ282:UL292 AEF282:AEH292 AOB282:AOD292 AXX282:AXZ292 BHT282:BHV292 BRP282:BRR292 CBL282:CBN292 CLH282:CLJ292 CVD282:CVF292 DEZ282:DFB292 DOV282:DOX292 DYR282:DYT292 EIN282:EIP292 ESJ282:ESL292 FCF282:FCH292 FMB282:FMD292 FVX282:FVZ292 GFT282:GFV292 GPP282:GPR292 GZL282:GZN292 HJH282:HJJ292 HTD282:HTF292 ICZ282:IDB292 IMV282:IMX292 IWR282:IWT292 JGN282:JGP292 JQJ282:JQL292 KAF282:KAH292 KKB282:KKD292 KTX282:KTZ292 LDT282:LDV292 LNP282:LNR292 LXL282:LXN292 MHH282:MHJ292 MRD282:MRF292 NAZ282:NBB292 NKV282:NKX292 NUR282:NUT292 OEN282:OEP292 OOJ282:OOL292 OYF282:OYH292 PIB282:PID292 PRX282:PRZ292 QBT282:QBV292 QLP282:QLR292 QVL282:QVN292 RFH282:RFJ292 RPD282:RPF292 RYZ282:RZB292 SIV282:SIX292 SSR282:SST292 TCN282:TCP292 TMJ282:TML292 TWF282:TWH292 UGB282:UGD292 UPX282:UPZ292 UZT282:UZV292 VJP282:VJR292 VTL282:VTN292 WDH282:WDJ292 WND282:WNF292 WWZ282:WXB292">
      <formula1>$O$432:$O$433</formula1>
    </dataValidation>
    <dataValidation type="list" allowBlank="1" showInputMessage="1" showErrorMessage="1" sqref="KM282:KM292 AEE282:AEE292 AOA282:AOA292 AXW282:AXW292 BHS282:BHS292 BRO282:BRO292 CBK282:CBK292 CLG282:CLG292 CVC282:CVC292 DEY282:DEY292 DOU282:DOU292 DYQ282:DYQ292 EIM282:EIM292 ESI282:ESI292 FCE282:FCE292 FMA282:FMA292 FVW282:FVW292 GFS282:GFS292 GPO282:GPO292 GZK282:GZK292 HJG282:HJG292 HTC282:HTC292 ICY282:ICY292 IMU282:IMU292 IWQ282:IWQ292 JGM282:JGM292 JQI282:JQI292 KAE282:KAE292 KKA282:KKA292 KTW282:KTW292 LDS282:LDS292 LNO282:LNO292 LXK282:LXK292 MHG282:MHG292 MRC282:MRC292 NAY282:NAY292 NKU282:NKU292 NUQ282:NUQ292 OEM282:OEM292 OOI282:OOI292 OYE282:OYE292 PIA282:PIA292 PRW282:PRW292 QBS282:QBS292 QLO282:QLO292 QVK282:QVK292 RFG282:RFG292 RPC282:RPC292 RYY282:RYY292 SIU282:SIU292 SSQ282:SSQ292 TCM282:TCM292 TMI282:TMI292 TWE282:TWE292 UGA282:UGA292 UPW282:UPW292 UZS282:UZS292 VJO282:VJO292 VTK282:VTK292 WDG282:WDG292 WNC282:WNC292 WWY282:WWY292 UI282:UI292">
      <formula1>$M$437:$M$439</formula1>
    </dataValidation>
    <dataValidation type="list" allowBlank="1" showInputMessage="1" showErrorMessage="1" sqref="KQ282:KQ292 AEI282:AEI292 AOE282:AOE292 AYA282:AYA292 BHW282:BHW292 BRS282:BRS292 CBO282:CBO292 CLK282:CLK292 CVG282:CVG292 DFC282:DFC292 DOY282:DOY292 DYU282:DYU292 EIQ282:EIQ292 ESM282:ESM292 FCI282:FCI292 FME282:FME292 FWA282:FWA292 GFW282:GFW292 GPS282:GPS292 GZO282:GZO292 HJK282:HJK292 HTG282:HTG292 IDC282:IDC292 IMY282:IMY292 IWU282:IWU292 JGQ282:JGQ292 JQM282:JQM292 KAI282:KAI292 KKE282:KKE292 KUA282:KUA292 LDW282:LDW292 LNS282:LNS292 LXO282:LXO292 MHK282:MHK292 MRG282:MRG292 NBC282:NBC292 NKY282:NKY292 NUU282:NUU292 OEQ282:OEQ292 OOM282:OOM292 OYI282:OYI292 PIE282:PIE292 PSA282:PSA292 QBW282:QBW292 QLS282:QLS292 QVO282:QVO292 RFK282:RFK292 RPG282:RPG292 RZC282:RZC292 SIY282:SIY292 SSU282:SSU292 TCQ282:TCQ292 TMM282:TMM292 TWI282:TWI292 UGE282:UGE292 UQA282:UQA292 UZW282:UZW292 VJS282:VJS292 VTO282:VTO292 WDK282:WDK292 WNG282:WNG292 WXC282:WXC292 UM282:UM292">
      <formula1>$O$437:$O$439</formula1>
    </dataValidation>
    <dataValidation type="list" allowBlank="1" showInputMessage="1" showErrorMessage="1" sqref="KR282:KT292 AS282:AT292 AEJ282:AEL292 AOF282:AOH292 AYB282:AYD292 BHX282:BHZ292 BRT282:BRV292 CBP282:CBR292 CLL282:CLN292 CVH282:CVJ292 DFD282:DFF292 DOZ282:DPB292 DYV282:DYX292 EIR282:EIT292 ESN282:ESP292 FCJ282:FCL292 FMF282:FMH292 FWB282:FWD292 GFX282:GFZ292 GPT282:GPV292 GZP282:GZR292 HJL282:HJN292 HTH282:HTJ292 IDD282:IDF292 IMZ282:INB292 IWV282:IWX292 JGR282:JGT292 JQN282:JQP292 KAJ282:KAL292 KKF282:KKH292 KUB282:KUD292 LDX282:LDZ292 LNT282:LNV292 LXP282:LXR292 MHL282:MHN292 MRH282:MRJ292 NBD282:NBF292 NKZ282:NLB292 NUV282:NUX292 OER282:OET292 OON282:OOP292 OYJ282:OYL292 PIF282:PIH292 PSB282:PSD292 QBX282:QBZ292 QLT282:QLV292 QVP282:QVR292 RFL282:RFN292 RPH282:RPJ292 RZD282:RZF292 SIZ282:SJB292 SSV282:SSX292 TCR282:TCT292 TMN282:TMP292 TWJ282:TWL292 UGF282:UGH292 UQB282:UQD292 UZX282:UZZ292 VJT282:VJV292 VTP282:VTR292 WDL282:WDN292 WNH282:WNJ292 WXD282:WXF292 UN282:UP292">
      <formula1>$O$441:$O$443</formula1>
    </dataValidation>
    <dataValidation type="list" allowBlank="1" showInputMessage="1" sqref="KA282:KE292 TW282:UA292 ADS282:ADW292 ANO282:ANS292 AXK282:AXO292 BHG282:BHK292 BRC282:BRG292 CAY282:CBC292 CKU282:CKY292 CUQ282:CUU292 DEM282:DEQ292 DOI282:DOM292 DYE282:DYI292 EIA282:EIE292 ERW282:ESA292 FBS282:FBW292 FLO282:FLS292 FVK282:FVO292 GFG282:GFK292 GPC282:GPG292 GYY282:GZC292 HIU282:HIY292 HSQ282:HSU292 ICM282:ICQ292 IMI282:IMM292 IWE282:IWI292 JGA282:JGE292 JPW282:JQA292 JZS282:JZW292 KJO282:KJS292 KTK282:KTO292 LDG282:LDK292 LNC282:LNG292 LWY282:LXC292 MGU282:MGY292 MQQ282:MQU292 NAM282:NAQ292 NKI282:NKM292 NUE282:NUI292 OEA282:OEE292 ONW282:OOA292 OXS282:OXW292 PHO282:PHS292 PRK282:PRO292 QBG282:QBK292 QLC282:QLG292 QUY282:QVC292 REU282:REY292 ROQ282:ROU292 RYM282:RYQ292 SII282:SIM292 SSE282:SSI292 TCA282:TCE292 TLW282:TMA292 TVS282:TVW292 UFO282:UFS292 UPK282:UPO292 UZG282:UZK292 VJC282:VJG292 VSY282:VTC292 WCU282:WCY292 WMQ282:WMU292 WWM282:WWQ292 Z282:AD292">
      <formula1>$O$431:$O$433</formula1>
    </dataValidation>
    <dataValidation type="list" allowBlank="1" showInputMessage="1" showErrorMessage="1" sqref="KF276:KF281 UB276:UB281 ADX276:ADX281 ANT276:ANT281 AXP276:AXP281 BHL276:BHL281 BRH276:BRH281 CBD276:CBD281 CKZ276:CKZ281 CUV276:CUV281 DER276:DER281 DON276:DON281 DYJ276:DYJ281 EIF276:EIF281 ESB276:ESB281 FBX276:FBX281 FLT276:FLT281 FVP276:FVP281 GFL276:GFL281 GPH276:GPH281 GZD276:GZD281 HIZ276:HIZ281 HSV276:HSV281 ICR276:ICR281 IMN276:IMN281 IWJ276:IWJ281 JGF276:JGF281 JQB276:JQB281 JZX276:JZX281 KJT276:KJT281 KTP276:KTP281 LDL276:LDL281 LNH276:LNH281 LXD276:LXD281 MGZ276:MGZ281 MQV276:MQV281 NAR276:NAR281 NKN276:NKN281 NUJ276:NUJ281 OEF276:OEF281 OOB276:OOB281 OXX276:OXX281 PHT276:PHT281 PRP276:PRP281 QBL276:QBL281 QLH276:QLH281 QVD276:QVD281 REZ276:REZ281 ROV276:ROV281 RYR276:RYR281 SIN276:SIN281 SSJ276:SSJ281 TCF276:TCF281 TMB276:TMB281 TVX276:TVX281 UFT276:UFT281 UPP276:UPP281 UZL276:UZL281 VJH276:VJH281 VTD276:VTD281 WCZ276:WCZ281 WMV276:WMV281 WWR276:WWR281 AE276:AE281">
      <formula1>$L$434:$L$445</formula1>
    </dataValidation>
    <dataValidation type="list" allowBlank="1" showInputMessage="1" showErrorMessage="1" sqref="KN276:KP281 AM276:AO281 AM10:AN92 AM4:AN7 UJ276:UL281 AEF276:AEH281 AOB276:AOD281 AXX276:AXZ281 BHT276:BHV281 BRP276:BRR281 CBL276:CBN281 CLH276:CLJ281 CVD276:CVF281 DEZ276:DFB281 DOV276:DOX281 DYR276:DYT281 EIN276:EIP281 ESJ276:ESL281 FCF276:FCH281 FMB276:FMD281 FVX276:FVZ281 GFT276:GFV281 GPP276:GPR281 GZL276:GZN281 HJH276:HJJ281 HTD276:HTF281 ICZ276:IDB281 IMV276:IMX281 IWR276:IWT281 JGN276:JGP281 JQJ276:JQL281 KAF276:KAH281 KKB276:KKD281 KTX276:KTZ281 LDT276:LDV281 LNP276:LNR281 LXL276:LXN281 MHH276:MHJ281 MRD276:MRF281 NAZ276:NBB281 NKV276:NKX281 NUR276:NUT281 OEN276:OEP281 OOJ276:OOL281 OYF276:OYH281 PIB276:PID281 PRX276:PRZ281 QBT276:QBV281 QLP276:QLR281 QVL276:QVN281 RFH276:RFJ281 RPD276:RPF281 RYZ276:RZB281 SIV276:SIX281 SSR276:SST281 TCN276:TCP281 TMJ276:TML281 TWF276:TWH281 UGB276:UGD281 UPX276:UPZ281 UZT276:UZV281 VJP276:VJR281 VTL276:VTN281 WDH276:WDJ281 WND276:WNF281 WWZ276:WXB281">
      <formula1>$O$429:$O$430</formula1>
    </dataValidation>
    <dataValidation type="list" allowBlank="1" showInputMessage="1" showErrorMessage="1" sqref="KM276:KM281 AEE276:AEE281 AOA276:AOA281 AXW276:AXW281 BHS276:BHS281 BRO276:BRO281 CBK276:CBK281 CLG276:CLG281 CVC276:CVC281 DEY276:DEY281 DOU276:DOU281 DYQ276:DYQ281 EIM276:EIM281 ESI276:ESI281 FCE276:FCE281 FMA276:FMA281 FVW276:FVW281 GFS276:GFS281 GPO276:GPO281 GZK276:GZK281 HJG276:HJG281 HTC276:HTC281 ICY276:ICY281 IMU276:IMU281 IWQ276:IWQ281 JGM276:JGM281 JQI276:JQI281 KAE276:KAE281 KKA276:KKA281 KTW276:KTW281 LDS276:LDS281 LNO276:LNO281 LXK276:LXK281 MHG276:MHG281 MRC276:MRC281 NAY276:NAY281 NKU276:NKU281 NUQ276:NUQ281 OEM276:OEM281 OOI276:OOI281 OYE276:OYE281 PIA276:PIA281 PRW276:PRW281 QBS276:QBS281 QLO276:QLO281 QVK276:QVK281 RFG276:RFG281 RPC276:RPC281 RYY276:RYY281 SIU276:SIU281 SSQ276:SSQ281 TCM276:TCM281 TMI276:TMI281 TWE276:TWE281 UGA276:UGA281 UPW276:UPW281 UZS276:UZS281 VJO276:VJO281 VTK276:VTK281 WDG276:WDG281 WNC276:WNC281 WWY276:WWY281 UI276:UI281">
      <formula1>$M$434:$M$436</formula1>
    </dataValidation>
    <dataValidation type="list" allowBlank="1" showInputMessage="1" showErrorMessage="1" sqref="KQ276:KQ281 AEI276:AEI281 AOE276:AOE281 AYA276:AYA281 BHW276:BHW281 BRS276:BRS281 CBO276:CBO281 CLK276:CLK281 CVG276:CVG281 DFC276:DFC281 DOY276:DOY281 DYU276:DYU281 EIQ276:EIQ281 ESM276:ESM281 FCI276:FCI281 FME276:FME281 FWA276:FWA281 GFW276:GFW281 GPS276:GPS281 GZO276:GZO281 HJK276:HJK281 HTG276:HTG281 IDC276:IDC281 IMY276:IMY281 IWU276:IWU281 JGQ276:JGQ281 JQM276:JQM281 KAI276:KAI281 KKE276:KKE281 KUA276:KUA281 LDW276:LDW281 LNS276:LNS281 LXO276:LXO281 MHK276:MHK281 MRG276:MRG281 NBC276:NBC281 NKY276:NKY281 NUU276:NUU281 OEQ276:OEQ281 OOM276:OOM281 OYI276:OYI281 PIE276:PIE281 PSA276:PSA281 QBW276:QBW281 QLS276:QLS281 QVO276:QVO281 RFK276:RFK281 RPG276:RPG281 RZC276:RZC281 SIY276:SIY281 SSU276:SSU281 TCQ276:TCQ281 TMM276:TMM281 TWI276:TWI281 UGE276:UGE281 UQA276:UQA281 UZW276:UZW281 VJS276:VJS281 VTO276:VTO281 WDK276:WDK281 WNG276:WNG281 WXC276:WXC281 UM276:UM281">
      <formula1>$O$434:$O$436</formula1>
    </dataValidation>
    <dataValidation type="list" allowBlank="1" showInputMessage="1" showErrorMessage="1" sqref="KR276:KT281 AS276:AT281 AEJ276:AEL281 AOF276:AOH281 AYB276:AYD281 BHX276:BHZ281 BRT276:BRV281 CBP276:CBR281 CLL276:CLN281 CVH276:CVJ281 DFD276:DFF281 DOZ276:DPB281 DYV276:DYX281 EIR276:EIT281 ESN276:ESP281 FCJ276:FCL281 FMF276:FMH281 FWB276:FWD281 GFX276:GFZ281 GPT276:GPV281 GZP276:GZR281 HJL276:HJN281 HTH276:HTJ281 IDD276:IDF281 IMZ276:INB281 IWV276:IWX281 JGR276:JGT281 JQN276:JQP281 KAJ276:KAL281 KKF276:KKH281 KUB276:KUD281 LDX276:LDZ281 LNT276:LNV281 LXP276:LXR281 MHL276:MHN281 MRH276:MRJ281 NBD276:NBF281 NKZ276:NLB281 NUV276:NUX281 OER276:OET281 OON276:OOP281 OYJ276:OYL281 PIF276:PIH281 PSB276:PSD281 QBX276:QBZ281 QLT276:QLV281 QVP276:QVR281 RFL276:RFN281 RPH276:RPJ281 RZD276:RZF281 SIZ276:SJB281 SSV276:SSX281 TCR276:TCT281 TMN276:TMP281 TWJ276:TWL281 UGF276:UGH281 UQB276:UQD281 UZX276:UZZ281 VJT276:VJV281 VTP276:VTR281 WDL276:WDN281 WNH276:WNJ281 WXD276:WXF281 UN276:UP281">
      <formula1>$O$438:$O$440</formula1>
    </dataValidation>
    <dataValidation type="list" allowBlank="1" showInputMessage="1" sqref="KA276:KE281 TW276:UA281 ADS276:ADW281 ANO276:ANS281 AXK276:AXO281 BHG276:BHK281 BRC276:BRG281 CAY276:CBC281 CKU276:CKY281 CUQ276:CUU281 DEM276:DEQ281 DOI276:DOM281 DYE276:DYI281 EIA276:EIE281 ERW276:ESA281 FBS276:FBW281 FLO276:FLS281 FVK276:FVO281 GFG276:GFK281 GPC276:GPG281 GYY276:GZC281 HIU276:HIY281 HSQ276:HSU281 ICM276:ICQ281 IMI276:IMM281 IWE276:IWI281 JGA276:JGE281 JPW276:JQA281 JZS276:JZW281 KJO276:KJS281 KTK276:KTO281 LDG276:LDK281 LNC276:LNG281 LWY276:LXC281 MGU276:MGY281 MQQ276:MQU281 NAM276:NAQ281 NKI276:NKM281 NUE276:NUI281 OEA276:OEE281 ONW276:OOA281 OXS276:OXW281 PHO276:PHS281 PRK276:PRO281 QBG276:QBK281 QLC276:QLG281 QUY276:QVC281 REU276:REY281 ROQ276:ROU281 RYM276:RYQ281 SII276:SIM281 SSE276:SSI281 TCA276:TCE281 TLW276:TMA281 TVS276:TVW281 UFO276:UFS281 UPK276:UPO281 UZG276:UZK281 VJC276:VJG281 VSY276:VTC281 WCU276:WCY281 WMQ276:WMU281 WWM276:WWQ281 Z276:AD281">
      <formula1>$O$428:$O$430</formula1>
    </dataValidation>
    <dataValidation type="list" allowBlank="1" showInputMessage="1" sqref="KG276:KH281 UC276:UD281 ADY276:ADZ281 ANU276:ANV281 AXQ276:AXR281 BHM276:BHN281 BRI276:BRJ281 CBE276:CBF281 CLA276:CLB281 CUW276:CUX281 DES276:DET281 DOO276:DOP281 DYK276:DYL281 EIG276:EIH281 ESC276:ESD281 FBY276:FBZ281 FLU276:FLV281 FVQ276:FVR281 GFM276:GFN281 GPI276:GPJ281 GZE276:GZF281 HJA276:HJB281 HSW276:HSX281 ICS276:ICT281 IMO276:IMP281 IWK276:IWL281 JGG276:JGH281 JQC276:JQD281 JZY276:JZZ281 KJU276:KJV281 KTQ276:KTR281 LDM276:LDN281 LNI276:LNJ281 LXE276:LXF281 MHA276:MHB281 MQW276:MQX281 NAS276:NAT281 NKO276:NKP281 NUK276:NUL281 OEG276:OEH281 OOC276:OOD281 OXY276:OXZ281 PHU276:PHV281 PRQ276:PRR281 QBM276:QBN281 QLI276:QLJ281 QVE276:QVF281 RFA276:RFB281 ROW276:ROX281 RYS276:RYT281 SIO276:SIP281 SSK276:SSL281 TCG276:TCH281 TMC276:TMD281 TVY276:TVZ281 UFU276:UFV281 UPQ276:UPR281 UZM276:UZN281 VJI276:VJJ281 VTE276:VTF281 WDA276:WDB281 WMW276:WMX281 WWS276:WWT281 AF276:AG281">
      <formula1>$L$434:$L$445</formula1>
    </dataValidation>
    <dataValidation allowBlank="1" showInputMessage="1" sqref="AS2:AT275 W314:Y1048576 AR1:AR1048576 W1:Y275 AS314:AT1048576"/>
    <dataValidation type="list" allowBlank="1" showInputMessage="1" showErrorMessage="1" sqref="WWZ314:WXB329 AM314:AO329 KN314:KP329 UJ314:UL329 AEF314:AEH329 AOB314:AOD329 AXX314:AXZ329 BHT314:BHV329 BRP314:BRR329 CBL314:CBN329 CLH314:CLJ329 CVD314:CVF329 DEZ314:DFB329 DOV314:DOX329 DYR314:DYT329 EIN314:EIP329 ESJ314:ESL329 FCF314:FCH329 FMB314:FMD329 FVX314:FVZ329 GFT314:GFV329 GPP314:GPR329 GZL314:GZN329 HJH314:HJJ329 HTD314:HTF329 ICZ314:IDB329 IMV314:IMX329 IWR314:IWT329 JGN314:JGP329 JQJ314:JQL329 KAF314:KAH329 KKB314:KKD329 KTX314:KTZ329 LDT314:LDV329 LNP314:LNR329 LXL314:LXN329 MHH314:MHJ329 MRD314:MRF329 NAZ314:NBB329 NKV314:NKX329 NUR314:NUT329 OEN314:OEP329 OOJ314:OOL329 OYF314:OYH329 PIB314:PID329 PRX314:PRZ329 QBT314:QBV329 QLP314:QLR329 QVL314:QVN329 RFH314:RFJ329 RPD314:RPF329 RYZ314:RZB329 SIV314:SIX329 SSR314:SST329 TCN314:TCP329 TMJ314:TML329 TWF314:TWH329 UGB314:UGD329 UPX314:UPZ329 UZT314:UZV329 VJP314:VJR329 VTL314:VTN329 WDH314:WDJ329 WND314:WNF329">
      <formula1>$O$419:$O$420</formula1>
    </dataValidation>
    <dataValidation type="list" allowBlank="1" showInputMessage="1" showErrorMessage="1" sqref="AE314:AE329 KF314:KF329 UB314:UB329 ADX314:ADX329 ANT314:ANT329 AXP314:AXP329 BHL314:BHL329 BRH314:BRH329 CBD314:CBD329 CKZ314:CKZ329 CUV314:CUV329 DER314:DER329 DON314:DON329 DYJ314:DYJ329 EIF314:EIF329 ESB314:ESB329 FBX314:FBX329 FLT314:FLT329 FVP314:FVP329 GFL314:GFL329 GPH314:GPH329 GZD314:GZD329 HIZ314:HIZ329 HSV314:HSV329 ICR314:ICR329 IMN314:IMN329 IWJ314:IWJ329 JGF314:JGF329 JQB314:JQB329 JZX314:JZX329 KJT314:KJT329 KTP314:KTP329 LDL314:LDL329 LNH314:LNH329 LXD314:LXD329 MGZ314:MGZ329 MQV314:MQV329 NAR314:NAR329 NKN314:NKN329 NUJ314:NUJ329 OEF314:OEF329 OOB314:OOB329 OXX314:OXX329 PHT314:PHT329 PRP314:PRP329 QBL314:QBL329 QLH314:QLH329 QVD314:QVD329 REZ314:REZ329 ROV314:ROV329 RYR314:RYR329 SIN314:SIN329 SSJ314:SSJ329 TCF314:TCF329 TMB314:TMB329 TVX314:TVX329 UFT314:UFT329 UPP314:UPP329 UZL314:UZL329 VJH314:VJH329 VTD314:VTD329 WCZ314:WCZ329 WMV314:WMV329 WWR314:WWR329">
      <formula1>$L$424:$L$435</formula1>
    </dataValidation>
    <dataValidation type="list" allowBlank="1" showInputMessage="1" showErrorMessage="1" sqref="KM314:KM329 UI314:UI329 AEE314:AEE329 AOA314:AOA329 AXW314:AXW329 BHS314:BHS329 BRO314:BRO329 CBK314:CBK329 CLG314:CLG329 CVC314:CVC329 DEY314:DEY329 DOU314:DOU329 DYQ314:DYQ329 EIM314:EIM329 ESI314:ESI329 FCE314:FCE329 FMA314:FMA329 FVW314:FVW329 GFS314:GFS329 GPO314:GPO329 GZK314:GZK329 HJG314:HJG329 HTC314:HTC329 ICY314:ICY329 IMU314:IMU329 IWQ314:IWQ329 JGM314:JGM329 JQI314:JQI329 KAE314:KAE329 KKA314:KKA329 KTW314:KTW329 LDS314:LDS329 LNO314:LNO329 LXK314:LXK329 MHG314:MHG329 MRC314:MRC329 NAY314:NAY329 NKU314:NKU329 NUQ314:NUQ329 OEM314:OEM329 OOI314:OOI329 OYE314:OYE329 PIA314:PIA329 PRW314:PRW329 QBS314:QBS329 QLO314:QLO329 QVK314:QVK329 RFG314:RFG329 RPC314:RPC329 RYY314:RYY329 SIU314:SIU329 SSQ314:SSQ329 TCM314:TCM329 TMI314:TMI329 TWE314:TWE329 UGA314:UGA329 UPW314:UPW329 UZS314:UZS329 VJO314:VJO329 VTK314:VTK329 WDG314:WDG329 WNC314:WNC329 WWY314:WWY329">
      <formula1>$M$424:$M$426</formula1>
    </dataValidation>
    <dataValidation type="list" allowBlank="1" showInputMessage="1" showErrorMessage="1" sqref="KQ314:KQ329 UM314:UM329 AEI314:AEI329 AOE314:AOE329 AYA314:AYA329 BHW314:BHW329 BRS314:BRS329 CBO314:CBO329 CLK314:CLK329 CVG314:CVG329 DFC314:DFC329 DOY314:DOY329 DYU314:DYU329 EIQ314:EIQ329 ESM314:ESM329 FCI314:FCI329 FME314:FME329 FWA314:FWA329 GFW314:GFW329 GPS314:GPS329 GZO314:GZO329 HJK314:HJK329 HTG314:HTG329 IDC314:IDC329 IMY314:IMY329 IWU314:IWU329 JGQ314:JGQ329 JQM314:JQM329 KAI314:KAI329 KKE314:KKE329 KUA314:KUA329 LDW314:LDW329 LNS314:LNS329 LXO314:LXO329 MHK314:MHK329 MRG314:MRG329 NBC314:NBC329 NKY314:NKY329 NUU314:NUU329 OEQ314:OEQ329 OOM314:OOM329 OYI314:OYI329 PIE314:PIE329 PSA314:PSA329 QBW314:QBW329 QLS314:QLS329 QVO314:QVO329 RFK314:RFK329 RPG314:RPG329 RZC314:RZC329 SIY314:SIY329 SSU314:SSU329 TCQ314:TCQ329 TMM314:TMM329 TWI314:TWI329 UGE314:UGE329 UQA314:UQA329 UZW314:UZW329 VJS314:VJS329 VTO314:VTO329 WDK314:WDK329 WNG314:WNG329 WXC314:WXC329">
      <formula1>$O$424:$O$426</formula1>
    </dataValidation>
    <dataValidation type="list" allowBlank="1" showInputMessage="1" showErrorMessage="1" sqref="KR314:KT329 UN314:UP329 AEJ314:AEL329 AOF314:AOH329 AYB314:AYD329 BHX314:BHZ329 BRT314:BRV329 CBP314:CBR329 CLL314:CLN329 CVH314:CVJ329 DFD314:DFF329 DOZ314:DPB329 DYV314:DYX329 EIR314:EIT329 ESN314:ESP329 FCJ314:FCL329 FMF314:FMH329 FWB314:FWD329 GFX314:GFZ329 GPT314:GPV329 GZP314:GZR329 HJL314:HJN329 HTH314:HTJ329 IDD314:IDF329 IMZ314:INB329 IWV314:IWX329 JGR314:JGT329 JQN314:JQP329 KAJ314:KAL329 KKF314:KKH329 KUB314:KUD329 LDX314:LDZ329 LNT314:LNV329 LXP314:LXR329 MHL314:MHN329 MRH314:MRJ329 NBD314:NBF329 NKZ314:NLB329 NUV314:NUX329 OER314:OET329 OON314:OOP329 OYJ314:OYL329 PIF314:PIH329 PSB314:PSD329 QBX314:QBZ329 QLT314:QLV329 QVP314:QVR329 RFL314:RFN329 RPH314:RPJ329 RZD314:RZF329 SIZ314:SJB329 SSV314:SSX329 TCR314:TCT329 TMN314:TMP329 TWJ314:TWL329 UGF314:UGH329 UQB314:UQD329 UZX314:UZZ329 VJT314:VJV329 VTP314:VTR329 WDL314:WDN329 WNH314:WNJ329 WXD314:WXF329">
      <formula1>$O$428:$O$430</formula1>
    </dataValidation>
    <dataValidation type="list" allowBlank="1" showInputMessage="1" sqref="Z314:AD329 KA314:KE329 TW314:UA329 ADS314:ADW329 ANO314:ANS329 AXK314:AXO329 BHG314:BHK329 BRC314:BRG329 CAY314:CBC329 CKU314:CKY329 CUQ314:CUU329 DEM314:DEQ329 DOI314:DOM329 DYE314:DYI329 EIA314:EIE329 ERW314:ESA329 FBS314:FBW329 FLO314:FLS329 FVK314:FVO329 GFG314:GFK329 GPC314:GPG329 GYY314:GZC329 HIU314:HIY329 HSQ314:HSU329 ICM314:ICQ329 IMI314:IMM329 IWE314:IWI329 JGA314:JGE329 JPW314:JQA329 JZS314:JZW329 KJO314:KJS329 KTK314:KTO329 LDG314:LDK329 LNC314:LNG329 LWY314:LXC329 MGU314:MGY329 MQQ314:MQU329 NAM314:NAQ329 NKI314:NKM329 NUE314:NUI329 OEA314:OEE329 ONW314:OOA329 OXS314:OXW329 PHO314:PHS329 PRK314:PRO329 QBG314:QBK329 QLC314:QLG329 QUY314:QVC329 REU314:REY329 ROQ314:ROU329 RYM314:RYQ329 SII314:SIM329 SSE314:SSI329 TCA314:TCE329 TLW314:TMA329 TVS314:TVW329 UFO314:UFS329 UPK314:UPO329 UZG314:UZK329 VJC314:VJG329 VSY314:VTC329 WCU314:WCY329 WMQ314:WMU329 WWM314:WWQ329">
      <formula1>$O$418:$O$420</formula1>
    </dataValidation>
    <dataValidation type="list" allowBlank="1" showInputMessage="1" sqref="AF314:AG329 KG314:KH329 UC314:UD329 ADY314:ADZ329 ANU314:ANV329 AXQ314:AXR329 BHM314:BHN329 BRI314:BRJ329 CBE314:CBF329 CLA314:CLB329 CUW314:CUX329 DES314:DET329 DOO314:DOP329 DYK314:DYL329 EIG314:EIH329 ESC314:ESD329 FBY314:FBZ329 FLU314:FLV329 FVQ314:FVR329 GFM314:GFN329 GPI314:GPJ329 GZE314:GZF329 HJA314:HJB329 HSW314:HSX329 ICS314:ICT329 IMO314:IMP329 IWK314:IWL329 JGG314:JGH329 JQC314:JQD329 JZY314:JZZ329 KJU314:KJV329 KTQ314:KTR329 LDM314:LDN329 LNI314:LNJ329 LXE314:LXF329 MHA314:MHB329 MQW314:MQX329 NAS314:NAT329 NKO314:NKP329 NUK314:NUL329 OEG314:OEH329 OOC314:OOD329 OXY314:OXZ329 PHU314:PHV329 PRQ314:PRR329 QBM314:QBN329 QLI314:QLJ329 QVE314:QVF329 RFA314:RFB329 ROW314:ROX329 RYS314:RYT329 SIO314:SIP329 SSK314:SSL329 TCG314:TCH329 TMC314:TMD329 TVY314:TVZ329 UFU314:UFV329 UPQ314:UPR329 UZM314:UZN329 VJI314:VJJ329 VTE314:VTF329 WDA314:WDB329 WMW314:WMX329 WWS314:WWT329">
      <formula1>$L$424:$L$435</formula1>
    </dataValidation>
    <dataValidation type="list" allowBlank="1" showInputMessage="1" showErrorMessage="1" sqref="KN245:KP275 AM245:AO275 UJ245:UL275 AEF245:AEH275 AOB245:AOD275 AXX245:AXZ275 BHT245:BHV275 BRP245:BRR275 CBL245:CBN275 CLH245:CLJ275 CVD245:CVF275 DEZ245:DFB275 DOV245:DOX275 DYR245:DYT275 EIN245:EIP275 ESJ245:ESL275 FCF245:FCH275 FMB245:FMD275 FVX245:FVZ275 GFT245:GFV275 GPP245:GPR275 GZL245:GZN275 HJH245:HJJ275 HTD245:HTF275 ICZ245:IDB275 IMV245:IMX275 IWR245:IWT275 JGN245:JGP275 JQJ245:JQL275 KAF245:KAH275 KKB245:KKD275 KTX245:KTZ275 LDT245:LDV275 LNP245:LNR275 LXL245:LXN275 MHH245:MHJ275 MRD245:MRF275 NAZ245:NBB275 NKV245:NKX275 NUR245:NUT275 OEN245:OEP275 OOJ245:OOL275 OYF245:OYH275 PIB245:PID275 PRX245:PRZ275 QBT245:QBV275 QLP245:QLR275 QVL245:QVN275 RFH245:RFJ275 RPD245:RPF275 RYZ245:RZB275 SIV245:SIX275 SSR245:SST275 TCN245:TCP275 TMJ245:TML275 TWF245:TWH275 UGB245:UGD275 UPX245:UPZ275 UZT245:UZV275 VJP245:VJR275 VTL245:VTN275 WDH245:WDJ275 WND245:WNF275 WWZ245:WXB275">
      <formula1>$O$440:$O$441</formula1>
    </dataValidation>
    <dataValidation type="list" allowBlank="1" showInputMessage="1" showErrorMessage="1" sqref="KF245:KF275 UB245:UB275 ADX245:ADX275 ANT245:ANT275 AXP245:AXP275 BHL245:BHL275 BRH245:BRH275 CBD245:CBD275 CKZ245:CKZ275 CUV245:CUV275 DER245:DER275 DON245:DON275 DYJ245:DYJ275 EIF245:EIF275 ESB245:ESB275 FBX245:FBX275 FLT245:FLT275 FVP245:FVP275 GFL245:GFL275 GPH245:GPH275 GZD245:GZD275 HIZ245:HIZ275 HSV245:HSV275 ICR245:ICR275 IMN245:IMN275 IWJ245:IWJ275 JGF245:JGF275 JQB245:JQB275 JZX245:JZX275 KJT245:KJT275 KTP245:KTP275 LDL245:LDL275 LNH245:LNH275 LXD245:LXD275 MGZ245:MGZ275 MQV245:MQV275 NAR245:NAR275 NKN245:NKN275 NUJ245:NUJ275 OEF245:OEF275 OOB245:OOB275 OXX245:OXX275 PHT245:PHT275 PRP245:PRP275 QBL245:QBL275 QLH245:QLH275 QVD245:QVD275 REZ245:REZ275 ROV245:ROV275 RYR245:RYR275 SIN245:SIN275 SSJ245:SSJ275 TCF245:TCF275 TMB245:TMB275 TVX245:TVX275 UFT245:UFT275 UPP245:UPP275 UZL245:UZL275 VJH245:VJH275 VTD245:VTD275 WCZ245:WCZ275 WMV245:WMV275 WWR245:WWR275 AE245:AE275">
      <formula1>$L$445:$L$456</formula1>
    </dataValidation>
    <dataValidation type="list" allowBlank="1" showInputMessage="1" showErrorMessage="1" sqref="KM245:KM275 AEE245:AEE275 AOA245:AOA275 AXW245:AXW275 BHS245:BHS275 BRO245:BRO275 CBK245:CBK275 CLG245:CLG275 CVC245:CVC275 DEY245:DEY275 DOU245:DOU275 DYQ245:DYQ275 EIM245:EIM275 ESI245:ESI275 FCE245:FCE275 FMA245:FMA275 FVW245:FVW275 GFS245:GFS275 GPO245:GPO275 GZK245:GZK275 HJG245:HJG275 HTC245:HTC275 ICY245:ICY275 IMU245:IMU275 IWQ245:IWQ275 JGM245:JGM275 JQI245:JQI275 KAE245:KAE275 KKA245:KKA275 KTW245:KTW275 LDS245:LDS275 LNO245:LNO275 LXK245:LXK275 MHG245:MHG275 MRC245:MRC275 NAY245:NAY275 NKU245:NKU275 NUQ245:NUQ275 OEM245:OEM275 OOI245:OOI275 OYE245:OYE275 PIA245:PIA275 PRW245:PRW275 QBS245:QBS275 QLO245:QLO275 QVK245:QVK275 RFG245:RFG275 RPC245:RPC275 RYY245:RYY275 SIU245:SIU275 SSQ245:SSQ275 TCM245:TCM275 TMI245:TMI275 TWE245:TWE275 UGA245:UGA275 UPW245:UPW275 UZS245:UZS275 VJO245:VJO275 VTK245:VTK275 WDG245:WDG275 WNC245:WNC275 WWY245:WWY275 UI245:UI275">
      <formula1>$M$445:$M$447</formula1>
    </dataValidation>
    <dataValidation type="list" allowBlank="1" showInputMessage="1" showErrorMessage="1" sqref="KQ245:KQ275 AEI245:AEI275 AOE245:AOE275 AYA245:AYA275 BHW245:BHW275 BRS245:BRS275 CBO245:CBO275 CLK245:CLK275 CVG245:CVG275 DFC245:DFC275 DOY245:DOY275 DYU245:DYU275 EIQ245:EIQ275 ESM245:ESM275 FCI245:FCI275 FME245:FME275 FWA245:FWA275 GFW245:GFW275 GPS245:GPS275 GZO245:GZO275 HJK245:HJK275 HTG245:HTG275 IDC245:IDC275 IMY245:IMY275 IWU245:IWU275 JGQ245:JGQ275 JQM245:JQM275 KAI245:KAI275 KKE245:KKE275 KUA245:KUA275 LDW245:LDW275 LNS245:LNS275 LXO245:LXO275 MHK245:MHK275 MRG245:MRG275 NBC245:NBC275 NKY245:NKY275 NUU245:NUU275 OEQ245:OEQ275 OOM245:OOM275 OYI245:OYI275 PIE245:PIE275 PSA245:PSA275 QBW245:QBW275 QLS245:QLS275 QVO245:QVO275 RFK245:RFK275 RPG245:RPG275 RZC245:RZC275 SIY245:SIY275 SSU245:SSU275 TCQ245:TCQ275 TMM245:TMM275 TWI245:TWI275 UGE245:UGE275 UQA245:UQA275 UZW245:UZW275 VJS245:VJS275 VTO245:VTO275 WDK245:WDK275 WNG245:WNG275 WXC245:WXC275 UM245:UM275">
      <formula1>$O$445:$O$447</formula1>
    </dataValidation>
    <dataValidation type="list" allowBlank="1" showInputMessage="1" showErrorMessage="1" sqref="UN245:UP275 AEJ245:AEL275 AOF245:AOH275 AYB245:AYD275 BHX245:BHZ275 BRT245:BRV275 CBP245:CBR275 CLL245:CLN275 CVH245:CVJ275 DFD245:DFF275 DOZ245:DPB275 DYV245:DYX275 EIR245:EIT275 ESN245:ESP275 FCJ245:FCL275 FMF245:FMH275 FWB245:FWD275 GFX245:GFZ275 GPT245:GPV275 GZP245:GZR275 HJL245:HJN275 HTH245:HTJ275 IDD245:IDF275 IMZ245:INB275 IWV245:IWX275 JGR245:JGT275 JQN245:JQP275 KAJ245:KAL275 KKF245:KKH275 KUB245:KUD275 LDX245:LDZ275 LNT245:LNV275 LXP245:LXR275 MHL245:MHN275 MRH245:MRJ275 NBD245:NBF275 NKZ245:NLB275 NUV245:NUX275 OER245:OET275 OON245:OOP275 OYJ245:OYL275 PIF245:PIH275 PSB245:PSD275 QBX245:QBZ275 QLT245:QLV275 QVP245:QVR275 RFL245:RFN275 RPH245:RPJ275 RZD245:RZF275 SIZ245:SJB275 SSV245:SSX275 TCR245:TCT275 TMN245:TMP275 TWJ245:TWL275 UGF245:UGH275 UQB245:UQD275 UZX245:UZZ275 VJT245:VJV275 VTP245:VTR275 WDL245:WDN275 WNH245:WNJ275 WXD245:WXF275 KR245:KT275">
      <formula1>$O$449:$O$451</formula1>
    </dataValidation>
    <dataValidation type="list" allowBlank="1" showInputMessage="1" sqref="KA245:KE275 TW245:UA275 ADS245:ADW275 ANO245:ANS275 AXK245:AXO275 BHG245:BHK275 BRC245:BRG275 CAY245:CBC275 CKU245:CKY275 CUQ245:CUU275 DEM245:DEQ275 DOI245:DOM275 DYE245:DYI275 EIA245:EIE275 ERW245:ESA275 FBS245:FBW275 FLO245:FLS275 FVK245:FVO275 GFG245:GFK275 GPC245:GPG275 GYY245:GZC275 HIU245:HIY275 HSQ245:HSU275 ICM245:ICQ275 IMI245:IMM275 IWE245:IWI275 JGA245:JGE275 JPW245:JQA275 JZS245:JZW275 KJO245:KJS275 KTK245:KTO275 LDG245:LDK275 LNC245:LNG275 LWY245:LXC275 MGU245:MGY275 MQQ245:MQU275 NAM245:NAQ275 NKI245:NKM275 NUE245:NUI275 OEA245:OEE275 ONW245:OOA275 OXS245:OXW275 PHO245:PHS275 PRK245:PRO275 QBG245:QBK275 QLC245:QLG275 QUY245:QVC275 REU245:REY275 ROQ245:ROU275 RYM245:RYQ275 SII245:SIM275 SSE245:SSI275 TCA245:TCE275 TLW245:TMA275 TVS245:TVW275 UFO245:UFS275 UPK245:UPO275 UZG245:UZK275 VJC245:VJG275 VSY245:VTC275 WCU245:WCY275 WMQ245:WMU275 WWM245:WWQ275 Z245:AD275">
      <formula1>$O$439:$O$441</formula1>
    </dataValidation>
    <dataValidation type="list" allowBlank="1" showInputMessage="1" sqref="KG245:KH275 UC245:UD275 ADY245:ADZ275 ANU245:ANV275 AXQ245:AXR275 BHM245:BHN275 BRI245:BRJ275 CBE245:CBF275 CLA245:CLB275 CUW245:CUX275 DES245:DET275 DOO245:DOP275 DYK245:DYL275 EIG245:EIH275 ESC245:ESD275 FBY245:FBZ275 FLU245:FLV275 FVQ245:FVR275 GFM245:GFN275 GPI245:GPJ275 GZE245:GZF275 HJA245:HJB275 HSW245:HSX275 ICS245:ICT275 IMO245:IMP275 IWK245:IWL275 JGG245:JGH275 JQC245:JQD275 JZY245:JZZ275 KJU245:KJV275 KTQ245:KTR275 LDM245:LDN275 LNI245:LNJ275 LXE245:LXF275 MHA245:MHB275 MQW245:MQX275 NAS245:NAT275 NKO245:NKP275 NUK245:NUL275 OEG245:OEH275 OOC245:OOD275 OXY245:OXZ275 PHU245:PHV275 PRQ245:PRR275 QBM245:QBN275 QLI245:QLJ275 QVE245:QVF275 RFA245:RFB275 ROW245:ROX275 RYS245:RYT275 SIO245:SIP275 SSK245:SSL275 TCG245:TCH275 TMC245:TMD275 TVY245:TVZ275 UFU245:UFV275 UPQ245:UPR275 UZM245:UZN275 VJI245:VJJ275 VTE245:VTF275 WDA245:WDB275 WMW245:WMX275 WWS245:WWT275 AF245:AG275">
      <formula1>$L$445:$L$456</formula1>
    </dataValidation>
    <dataValidation type="list" allowBlank="1" showInputMessage="1" showErrorMessage="1" sqref="UJ217:UL244 AEF217:AEH244 AOB217:AOD244 AXX217:AXZ244 BHT217:BHV244 BRP217:BRR244 CBL217:CBN244 CLH217:CLJ244 CVD217:CVF244 DEZ217:DFB244 DOV217:DOX244 DYR217:DYT244 EIN217:EIP244 ESJ217:ESL244 FCF217:FCH244 FMB217:FMD244 FVX217:FVZ244 GFT217:GFV244 GPP217:GPR244 GZL217:GZN244 HJH217:HJJ244 HTD217:HTF244 ICZ217:IDB244 IMV217:IMX244 IWR217:IWT244 JGN217:JGP244 JQJ217:JQL244 KAF217:KAH244 KKB217:KKD244 KTX217:KTZ244 LDT217:LDV244 LNP217:LNR244 LXL217:LXN244 MHH217:MHJ244 MRD217:MRF244 NAZ217:NBB244 NKV217:NKX244 NUR217:NUT244 OEN217:OEP244 OOJ217:OOL244 OYF217:OYH244 PIB217:PID244 PRX217:PRZ244 QBT217:QBV244 QLP217:QLR244 QVL217:QVN244 RFH217:RFJ244 RPD217:RPF244 RYZ217:RZB244 SIV217:SIX244 SSR217:SST244 TCN217:TCP244 TMJ217:TML244 TWF217:TWH244 UGB217:UGD244 UPX217:UPZ244 UZT217:UZV244 VJP217:VJR244 VTL217:VTN244 WDH217:WDJ244 WND217:WNF244 WWZ217:WXB244 KN217:KP244">
      <formula1>$O$458:$O$459</formula1>
    </dataValidation>
    <dataValidation type="list" allowBlank="1" showInputMessage="1" showErrorMessage="1" sqref="UB217:UB244 ADX217:ADX244 ANT217:ANT244 AXP217:AXP244 BHL217:BHL244 BRH217:BRH244 CBD217:CBD244 CKZ217:CKZ244 CUV217:CUV244 DER217:DER244 DON217:DON244 DYJ217:DYJ244 EIF217:EIF244 ESB217:ESB244 FBX217:FBX244 FLT217:FLT244 FVP217:FVP244 GFL217:GFL244 GPH217:GPH244 GZD217:GZD244 HIZ217:HIZ244 HSV217:HSV244 ICR217:ICR244 IMN217:IMN244 IWJ217:IWJ244 JGF217:JGF244 JQB217:JQB244 JZX217:JZX244 KJT217:KJT244 KTP217:KTP244 LDL217:LDL244 LNH217:LNH244 LXD217:LXD244 MGZ217:MGZ244 MQV217:MQV244 NAR217:NAR244 NKN217:NKN244 NUJ217:NUJ244 OEF217:OEF244 OOB217:OOB244 OXX217:OXX244 PHT217:PHT244 PRP217:PRP244 QBL217:QBL244 QLH217:QLH244 QVD217:QVD244 REZ217:REZ244 ROV217:ROV244 RYR217:RYR244 SIN217:SIN244 SSJ217:SSJ244 TCF217:TCF244 TMB217:TMB244 TVX217:TVX244 UFT217:UFT244 UPP217:UPP244 UZL217:UZL244 VJH217:VJH244 VTD217:VTD244 WCZ217:WCZ244 WMV217:WMV244 WWR217:WWR244 KF217:KF244">
      <formula1>$L$463:$L$474</formula1>
    </dataValidation>
    <dataValidation type="list" allowBlank="1" showInputMessage="1" showErrorMessage="1" sqref="UI217:UI244 AEE217:AEE244 AOA217:AOA244 AXW217:AXW244 BHS217:BHS244 BRO217:BRO244 CBK217:CBK244 CLG217:CLG244 CVC217:CVC244 DEY217:DEY244 DOU217:DOU244 DYQ217:DYQ244 EIM217:EIM244 ESI217:ESI244 FCE217:FCE244 FMA217:FMA244 FVW217:FVW244 GFS217:GFS244 GPO217:GPO244 GZK217:GZK244 HJG217:HJG244 HTC217:HTC244 ICY217:ICY244 IMU217:IMU244 IWQ217:IWQ244 JGM217:JGM244 JQI217:JQI244 KAE217:KAE244 KKA217:KKA244 KTW217:KTW244 LDS217:LDS244 LNO217:LNO244 LXK217:LXK244 MHG217:MHG244 MRC217:MRC244 NAY217:NAY244 NKU217:NKU244 NUQ217:NUQ244 OEM217:OEM244 OOI217:OOI244 OYE217:OYE244 PIA217:PIA244 PRW217:PRW244 QBS217:QBS244 QLO217:QLO244 QVK217:QVK244 RFG217:RFG244 RPC217:RPC244 RYY217:RYY244 SIU217:SIU244 SSQ217:SSQ244 TCM217:TCM244 TMI217:TMI244 TWE217:TWE244 UGA217:UGA244 UPW217:UPW244 UZS217:UZS244 VJO217:VJO244 VTK217:VTK244 WDG217:WDG244 WNC217:WNC244 WWY217:WWY244 KM217:KM244">
      <formula1>$M$463:$M$465</formula1>
    </dataValidation>
    <dataValidation type="list" allowBlank="1" showInputMessage="1" showErrorMessage="1" sqref="UM217:UM244 AEI217:AEI244 AOE217:AOE244 AYA217:AYA244 BHW217:BHW244 BRS217:BRS244 CBO217:CBO244 CLK217:CLK244 CVG217:CVG244 DFC217:DFC244 DOY217:DOY244 DYU217:DYU244 EIQ217:EIQ244 ESM217:ESM244 FCI217:FCI244 FME217:FME244 FWA217:FWA244 GFW217:GFW244 GPS217:GPS244 GZO217:GZO244 HJK217:HJK244 HTG217:HTG244 IDC217:IDC244 IMY217:IMY244 IWU217:IWU244 JGQ217:JGQ244 JQM217:JQM244 KAI217:KAI244 KKE217:KKE244 KUA217:KUA244 LDW217:LDW244 LNS217:LNS244 LXO217:LXO244 MHK217:MHK244 MRG217:MRG244 NBC217:NBC244 NKY217:NKY244 NUU217:NUU244 OEQ217:OEQ244 OOM217:OOM244 OYI217:OYI244 PIE217:PIE244 PSA217:PSA244 QBW217:QBW244 QLS217:QLS244 QVO217:QVO244 RFK217:RFK244 RPG217:RPG244 RZC217:RZC244 SIY217:SIY244 SSU217:SSU244 TCQ217:TCQ244 TMM217:TMM244 TWI217:TWI244 UGE217:UGE244 UQA217:UQA244 UZW217:UZW244 VJS217:VJS244 VTO217:VTO244 WDK217:WDK244 WNG217:WNG244 WXC217:WXC244 KQ217:KQ244">
      <formula1>$O$463:$O$465</formula1>
    </dataValidation>
    <dataValidation type="list" allowBlank="1" showInputMessage="1" showErrorMessage="1" sqref="UN217:UP244 AEJ217:AEL244 AOF217:AOH244 AYB217:AYD244 BHX217:BHZ244 BRT217:BRV244 CBP217:CBR244 CLL217:CLN244 CVH217:CVJ244 DFD217:DFF244 DOZ217:DPB244 DYV217:DYX244 EIR217:EIT244 ESN217:ESP244 FCJ217:FCL244 FMF217:FMH244 FWB217:FWD244 GFX217:GFZ244 GPT217:GPV244 GZP217:GZR244 HJL217:HJN244 HTH217:HTJ244 IDD217:IDF244 IMZ217:INB244 IWV217:IWX244 JGR217:JGT244 JQN217:JQP244 KAJ217:KAL244 KKF217:KKH244 KUB217:KUD244 LDX217:LDZ244 LNT217:LNV244 LXP217:LXR244 MHL217:MHN244 MRH217:MRJ244 NBD217:NBF244 NKZ217:NLB244 NUV217:NUX244 OER217:OET244 OON217:OOP244 OYJ217:OYL244 PIF217:PIH244 PSB217:PSD244 QBX217:QBZ244 QLT217:QLV244 QVP217:QVR244 RFL217:RFN244 RPH217:RPJ244 RZD217:RZF244 SIZ217:SJB244 SSV217:SSX244 TCR217:TCT244 TMN217:TMP244 TWJ217:TWL244 UGF217:UGH244 UQB217:UQD244 UZX217:UZZ244 VJT217:VJV244 VTP217:VTR244 WDL217:WDN244 WNH217:WNJ244 WXD217:WXF244 KR217:KT244">
      <formula1>$O$467:$O$469</formula1>
    </dataValidation>
    <dataValidation type="list" allowBlank="1" showInputMessage="1" sqref="TW217:UA244 ADS217:ADW244 ANO217:ANS244 AXK217:AXO244 BHG217:BHK244 BRC217:BRG244 CAY217:CBC244 CKU217:CKY244 CUQ217:CUU244 DEM217:DEQ244 DOI217:DOM244 DYE217:DYI244 EIA217:EIE244 ERW217:ESA244 FBS217:FBW244 FLO217:FLS244 FVK217:FVO244 GFG217:GFK244 GPC217:GPG244 GYY217:GZC244 HIU217:HIY244 HSQ217:HSU244 ICM217:ICQ244 IMI217:IMM244 IWE217:IWI244 JGA217:JGE244 JPW217:JQA244 JZS217:JZW244 KJO217:KJS244 KTK217:KTO244 LDG217:LDK244 LNC217:LNG244 LWY217:LXC244 MGU217:MGY244 MQQ217:MQU244 NAM217:NAQ244 NKI217:NKM244 NUE217:NUI244 OEA217:OEE244 ONW217:OOA244 OXS217:OXW244 PHO217:PHS244 PRK217:PRO244 QBG217:QBK244 QLC217:QLG244 QUY217:QVC244 REU217:REY244 ROQ217:ROU244 RYM217:RYQ244 SII217:SIM244 SSE217:SSI244 TCA217:TCE244 TLW217:TMA244 TVS217:TVW244 UFO217:UFS244 UPK217:UPO244 UZG217:UZK244 VJC217:VJG244 VSY217:VTC244 WCU217:WCY244 WMQ217:WMU244 WWM217:WWQ244 KA217:KE244">
      <formula1>$O$457:$O$459</formula1>
    </dataValidation>
    <dataValidation type="list" allowBlank="1" showInputMessage="1" sqref="UC217:UD244 ADY217:ADZ244 ANU217:ANV244 AXQ217:AXR244 BHM217:BHN244 BRI217:BRJ244 CBE217:CBF244 CLA217:CLB244 CUW217:CUX244 DES217:DET244 DOO217:DOP244 DYK217:DYL244 EIG217:EIH244 ESC217:ESD244 FBY217:FBZ244 FLU217:FLV244 FVQ217:FVR244 GFM217:GFN244 GPI217:GPJ244 GZE217:GZF244 HJA217:HJB244 HSW217:HSX244 ICS217:ICT244 IMO217:IMP244 IWK217:IWL244 JGG217:JGH244 JQC217:JQD244 JZY217:JZZ244 KJU217:KJV244 KTQ217:KTR244 LDM217:LDN244 LNI217:LNJ244 LXE217:LXF244 MHA217:MHB244 MQW217:MQX244 NAS217:NAT244 NKO217:NKP244 NUK217:NUL244 OEG217:OEH244 OOC217:OOD244 OXY217:OXZ244 PHU217:PHV244 PRQ217:PRR244 QBM217:QBN244 QLI217:QLJ244 QVE217:QVF244 RFA217:RFB244 ROW217:ROX244 RYS217:RYT244 SIO217:SIP244 SSK217:SSL244 TCG217:TCH244 TMC217:TMD244 TVY217:TVZ244 UFU217:UFV244 UPQ217:UPR244 UZM217:UZN244 VJI217:VJJ244 VTE217:VTF244 WDA217:WDB244 WMW217:WMX244 WWS217:WWT244 KG217:KH244">
      <formula1>$L$463:$L$474</formula1>
    </dataValidation>
    <dataValidation type="list" allowBlank="1" showInputMessage="1" showErrorMessage="1" sqref="JY217:JY244 TU217:TU244 ADQ217:ADQ244 ANM217:ANM244 AXI217:AXI244 BHE217:BHE244 BRA217:BRA244 CAW217:CAW244 CKS217:CKS244 CUO217:CUO244 DEK217:DEK244 DOG217:DOG244 DYC217:DYC244 EHY217:EHY244 ERU217:ERU244 FBQ217:FBQ244 FLM217:FLM244 FVI217:FVI244 GFE217:GFE244 GPA217:GPA244 GYW217:GYW244 HIS217:HIS244 HSO217:HSO244 ICK217:ICK244 IMG217:IMG244 IWC217:IWC244 JFY217:JFY244 JPU217:JPU244 JZQ217:JZQ244 KJM217:KJM244 KTI217:KTI244 LDE217:LDE244 LNA217:LNA244 LWW217:LWW244 MGS217:MGS244 MQO217:MQO244 NAK217:NAK244 NKG217:NKG244 NUC217:NUC244 ODY217:ODY244 ONU217:ONU244 OXQ217:OXQ244 PHM217:PHM244 PRI217:PRI244 QBE217:QBE244 QLA217:QLA244 QUW217:QUW244 RES217:RES244 ROO217:ROO244 RYK217:RYK244 SIG217:SIG244 SSC217:SSC244 TBY217:TBY244 TLU217:TLU244 TVQ217:TVQ244 UFM217:UFM244 UPI217:UPI244 UZE217:UZE244 VJA217:VJA244 VSW217:VSW244 WCS217:WCS244 WMO217:WMO244 WWK217:WWK244 U217:U244">
      <formula1>$L$458:$L$459</formula1>
    </dataValidation>
    <dataValidation type="list" allowBlank="1" showInputMessage="1" showErrorMessage="1" sqref="JZ217:JZ244 V217:V244 ADR217:ADR244 ANN217:ANN244 AXJ217:AXJ244 BHF217:BHF244 BRB217:BRB244 CAX217:CAX244 CKT217:CKT244 CUP217:CUP244 DEL217:DEL244 DOH217:DOH244 DYD217:DYD244 EHZ217:EHZ244 ERV217:ERV244 FBR217:FBR244 FLN217:FLN244 FVJ217:FVJ244 GFF217:GFF244 GPB217:GPB244 GYX217:GYX244 HIT217:HIT244 HSP217:HSP244 ICL217:ICL244 IMH217:IMH244 IWD217:IWD244 JFZ217:JFZ244 JPV217:JPV244 JZR217:JZR244 KJN217:KJN244 KTJ217:KTJ244 LDF217:LDF244 LNB217:LNB244 LWX217:LWX244 MGT217:MGT244 MQP217:MQP244 NAL217:NAL244 NKH217:NKH244 NUD217:NUD244 ODZ217:ODZ244 ONV217:ONV244 OXR217:OXR244 PHN217:PHN244 PRJ217:PRJ244 QBF217:QBF244 QLB217:QLB244 QUX217:QUX244 RET217:RET244 ROP217:ROP244 RYL217:RYL244 SIH217:SIH244 SSD217:SSD244 TBZ217:TBZ244 TLV217:TLV244 TVR217:TVR244 UFN217:UFN244 UPJ217:UPJ244 UZF217:UZF244 VJB217:VJB244 VSX217:VSX244 WCT217:WCT244 WMP217:WMP244 WWL217:WWL244 TV217:TV244">
      <formula1>$M$458:$M$461</formula1>
    </dataValidation>
    <dataValidation type="list" allowBlank="1" showInputMessage="1" showErrorMessage="1" sqref="U124:U130 U133:U172">
      <formula1>$L$187:$L$188</formula1>
    </dataValidation>
    <dataValidation type="list" allowBlank="1" showInputMessage="1" showErrorMessage="1" sqref="V124:V130 V133:V172">
      <formula1>$M$187:$M$190</formula1>
    </dataValidation>
    <dataValidation type="list" allowBlank="1" showInputMessage="1" showErrorMessage="1" sqref="U94:U123">
      <formula1>$L$149:$L$150</formula1>
    </dataValidation>
    <dataValidation type="list" allowBlank="1" showInputMessage="1" showErrorMessage="1" sqref="V94:V123">
      <formula1>$M$149:$M$152</formula1>
    </dataValidation>
    <dataValidation type="list" allowBlank="1" showInputMessage="1" sqref="AC3:AD3">
      <formula1>$O$208:$O$210</formula1>
    </dataValidation>
    <dataValidation type="list" allowBlank="1" showInputMessage="1" sqref="AF7:AG244 AF330:AG458">
      <formula1>$L$473:$L$484</formula1>
    </dataValidation>
    <dataValidation type="list" allowBlank="1" showInputMessage="1" showErrorMessage="1" sqref="S59:S75 U59:U75">
      <formula1>$L$85:$L$86</formula1>
    </dataValidation>
    <dataValidation type="list" allowBlank="1" showInputMessage="1" showErrorMessage="1" sqref="T59:T75 V59:V75">
      <formula1>$M$85:$M$88</formula1>
    </dataValidation>
    <dataValidation type="list" allowBlank="1" showInputMessage="1" showErrorMessage="1" sqref="S76:S93 U41:U58 U76:U93 S41:S58 U195:U216 ADQ276:ADQ329 ANM276:ANM329 AXI276:AXI329 BHE276:BHE329 BRA276:BRA329 CAW276:CAW329 CKS276:CKS329 CUO276:CUO329 DEK276:DEK329 DOG276:DOG329 DYC276:DYC329 EHY276:EHY329 ERU276:ERU329 FBQ276:FBQ329 FLM276:FLM329 FVI276:FVI329 GFE276:GFE329 GPA276:GPA329 GYW276:GYW329 HIS276:HIS329 HSO276:HSO329 ICK276:ICK329 IMG276:IMG329 IWC276:IWC329 JFY276:JFY329 JPU276:JPU329 JZQ276:JZQ329 KJM276:KJM329 KTI276:KTI329 LDE276:LDE329 LNA276:LNA329 LWW276:LWW329 MGS276:MGS329 MQO276:MQO329 NAK276:NAK329 NKG276:NKG329 NUC276:NUC329 ODY276:ODY329 ONU276:ONU329 OXQ276:OXQ329 PHM276:PHM329 PRI276:PRI329 QBE276:QBE329 QLA276:QLA329 QUW276:QUW329 RES276:RES329 ROO276:ROO329 RYK276:RYK329 SIG276:SIG329 SSC276:SSC329 TBY276:TBY329 TLU276:TLU329 TVQ276:TVQ329 UFM276:UFM329 UPI276:UPI329 UZE276:UZE329 VJA276:VJA329 VSW276:VSW329 WCS276:WCS329 WMO276:WMO329 WWK276:WWK329 JY276:JY329 TU276:TU329 U276:U329 U404:U458 U361:U388">
      <formula1>$L$87:$L$88</formula1>
    </dataValidation>
    <dataValidation type="list" allowBlank="1" showInputMessage="1" showErrorMessage="1" sqref="T76:T93 V76:V93 V195:V216 T41:T58 V41:V58 ADR276:ADR329 ANN276:ANN329 AXJ276:AXJ329 BHF276:BHF329 BRB276:BRB329 CAX276:CAX329 CKT276:CKT329 CUP276:CUP329 DEL276:DEL329 DOH276:DOH329 DYD276:DYD329 EHZ276:EHZ329 ERV276:ERV329 FBR276:FBR329 FLN276:FLN329 FVJ276:FVJ329 GFF276:GFF329 GPB276:GPB329 GYX276:GYX329 HIT276:HIT329 HSP276:HSP329 ICL276:ICL329 IMH276:IMH329 IWD276:IWD329 JFZ276:JFZ329 JPV276:JPV329 JZR276:JZR329 KJN276:KJN329 KTJ276:KTJ329 LDF276:LDF329 LNB276:LNB329 LWX276:LWX329 MGT276:MGT329 MQP276:MQP329 NAL276:NAL329 NKH276:NKH329 NUD276:NUD329 ODZ276:ODZ329 ONV276:ONV329 OXR276:OXR329 PHN276:PHN329 PRJ276:PRJ329 QBF276:QBF329 QLB276:QLB329 QUX276:QUX329 RET276:RET329 ROP276:ROP329 RYL276:RYL329 SIH276:SIH329 SSD276:SSD329 TBZ276:TBZ329 TLV276:TLV329 TVR276:TVR329 UFN276:UFN329 UPJ276:UPJ329 UZF276:UZF329 VJB276:VJB329 VSX276:VSX329 WCT276:WCT329 WMP276:WMP329 WWL276:WWL329 JZ276:JZ329 TV276:TV329 W276:Y313 V276:V329 V404:V458 V366 V372:V388">
      <formula1>$M$87:$M$90</formula1>
    </dataValidation>
    <dataValidation type="list" allowBlank="1" showInputMessage="1" sqref="Z4:AD244 Z330:AD458">
      <formula1>$O$467:$O$469</formula1>
    </dataValidation>
    <dataValidation type="list" allowBlank="1" showInputMessage="1" showErrorMessage="1" sqref="AP4:AP6">
      <formula1>$O$473:$O$475</formula1>
    </dataValidation>
    <dataValidation type="list" allowBlank="1" showInputMessage="1" showErrorMessage="1" sqref="AF4:AG6 AE4:AE244 AE330:AE458">
      <formula1>$L$473:$L$484</formula1>
    </dataValidation>
    <dataValidation type="list" allowBlank="1" showInputMessage="1" showErrorMessage="1" sqref="AM217:AN244 AO4:AO244 AM330:AO458">
      <formula1>$O$468:$O$469</formula1>
    </dataValidation>
    <dataValidation type="list" allowBlank="1" showInputMessage="1" showErrorMessage="1" sqref="V4:V40 V330:V354">
      <formula1>$M$468:$M$471</formula1>
    </dataValidation>
    <dataValidation type="list" allowBlank="1" showInputMessage="1" showErrorMessage="1" sqref="U4:U40 U330:U354">
      <formula1>$L$468:$L$469</formula1>
    </dataValidation>
  </dataValidations>
  <hyperlinks>
    <hyperlink ref="A4" r:id="rId1" display="無効2007-800115"/>
    <hyperlink ref="A5" r:id="rId2" display="無効2008-800093"/>
    <hyperlink ref="A6" r:id="rId3" display="無効2008-800184"/>
    <hyperlink ref="A7:A10" r:id="rId4" display="無効2008-800283"/>
    <hyperlink ref="A11:A14" r:id="rId5" display="無効2008-800249"/>
    <hyperlink ref="A15:A16" r:id="rId6" display="無効2006-80163"/>
    <hyperlink ref="A17:A19" r:id="rId7" display="無効2008-800164"/>
    <hyperlink ref="A20:A27" r:id="rId8" display="無効2009-800199"/>
    <hyperlink ref="A28:A30" r:id="rId9" display="無効2009-800125"/>
    <hyperlink ref="A31:A34" r:id="rId10" display="無効2009-800179"/>
    <hyperlink ref="A35" r:id="rId11" display="無効2008-800076"/>
    <hyperlink ref="A36:A38" r:id="rId12" display="無効2010-800015"/>
    <hyperlink ref="A39:A40" r:id="rId13" display="無効2009-800100"/>
    <hyperlink ref="A76" r:id="rId14" display="無効2009-800139"/>
    <hyperlink ref="A77" r:id="rId15" display="無効2009-800033"/>
    <hyperlink ref="A78" r:id="rId16" display="無効2009-800008"/>
    <hyperlink ref="A79" r:id="rId17" display="無効2009-800222"/>
    <hyperlink ref="A80" r:id="rId18" display="無効2009-800165"/>
    <hyperlink ref="A82" r:id="rId19" display="無効2011-800027"/>
    <hyperlink ref="A83" r:id="rId20" display="無効2010-800182"/>
    <hyperlink ref="A86" r:id="rId21" display="無効2010-800121"/>
    <hyperlink ref="A89" r:id="rId22" display="無効2010-800158"/>
    <hyperlink ref="A90" r:id="rId23" display="無効2009-800253"/>
    <hyperlink ref="A91" r:id="rId24" display="無効2010-800031"/>
    <hyperlink ref="A93" r:id="rId25" display="無効2010-800039"/>
    <hyperlink ref="A59" r:id="rId26" display="無効2011-800236"/>
    <hyperlink ref="A61" r:id="rId27" display="無効2006-080265"/>
    <hyperlink ref="A60" r:id="rId28" display="無効2006-080264"/>
    <hyperlink ref="A62" r:id="rId29" display="無効2007-800195"/>
    <hyperlink ref="A63" r:id="rId30" display="無効2010-800038"/>
    <hyperlink ref="A65" r:id="rId31" display="無効2011-800085"/>
    <hyperlink ref="A66" r:id="rId32" display="無効2008-800233"/>
    <hyperlink ref="A67" r:id="rId33" display="無効2010-800081"/>
    <hyperlink ref="A69" r:id="rId34" display="無効2010-800017"/>
    <hyperlink ref="A72" r:id="rId35" display="無効2010-800199"/>
    <hyperlink ref="A73" r:id="rId36" display="無効2011-800113"/>
    <hyperlink ref="A74" r:id="rId37" display="無効2010-800045"/>
    <hyperlink ref="A75" r:id="rId38" display="無効2010-800082"/>
    <hyperlink ref="A42" r:id="rId39" display="無効2006-080175"/>
    <hyperlink ref="A43" r:id="rId40" display="無効2011-800209"/>
    <hyperlink ref="A44" r:id="rId41" display="無効2009-800156"/>
    <hyperlink ref="A47" r:id="rId42" display="無効2010-800169"/>
    <hyperlink ref="A48" r:id="rId43" display="無効2006-080205"/>
    <hyperlink ref="A51" r:id="rId44" display="無効2011-800188"/>
    <hyperlink ref="A54" r:id="rId45" display="無効2010-800174"/>
    <hyperlink ref="A55" r:id="rId46" display="無効2009-800024"/>
    <hyperlink ref="A56" r:id="rId47" display="無効2010-800170"/>
    <hyperlink ref="A58" r:id="rId48" display="無効2011-800046"/>
    <hyperlink ref="A45" r:id="rId49" display="無効2010-800069"/>
    <hyperlink ref="A173" r:id="rId50" display="無効2011-800151"/>
    <hyperlink ref="A175" r:id="rId51"/>
    <hyperlink ref="A177" r:id="rId52"/>
    <hyperlink ref="A179" r:id="rId53"/>
    <hyperlink ref="A180" r:id="rId54"/>
    <hyperlink ref="A183:A185" r:id="rId55" display="2009-800158"/>
    <hyperlink ref="A186" r:id="rId56"/>
    <hyperlink ref="A188" r:id="rId57"/>
    <hyperlink ref="A191" r:id="rId58"/>
    <hyperlink ref="A193" r:id="rId59"/>
    <hyperlink ref="A124" r:id="rId60"/>
    <hyperlink ref="A127" r:id="rId61"/>
    <hyperlink ref="A129" r:id="rId62"/>
    <hyperlink ref="A130" r:id="rId63"/>
    <hyperlink ref="A133" r:id="rId64"/>
    <hyperlink ref="A135" r:id="rId65"/>
    <hyperlink ref="A147" r:id="rId66"/>
    <hyperlink ref="A159" r:id="rId67"/>
    <hyperlink ref="A168" r:id="rId68"/>
    <hyperlink ref="A163" r:id="rId69"/>
    <hyperlink ref="A195" r:id="rId70"/>
    <hyperlink ref="A196" r:id="rId71"/>
    <hyperlink ref="A197" r:id="rId72"/>
    <hyperlink ref="A198" r:id="rId73"/>
    <hyperlink ref="A199" r:id="rId74"/>
    <hyperlink ref="A200:A202" r:id="rId75" display="2010-800141"/>
    <hyperlink ref="A203:A207" r:id="rId76" display="2011-800054"/>
    <hyperlink ref="A208:A209" r:id="rId77" display="2010-800018"/>
    <hyperlink ref="A210:A211" r:id="rId78" display="2011-800064"/>
    <hyperlink ref="A212:A214" r:id="rId79" display="2009-800198"/>
    <hyperlink ref="A215:A216" r:id="rId80" display="2011-800095"/>
    <hyperlink ref="A94" r:id="rId81"/>
    <hyperlink ref="A96" r:id="rId82"/>
    <hyperlink ref="A97" r:id="rId83"/>
    <hyperlink ref="A99" r:id="rId84"/>
    <hyperlink ref="A100" r:id="rId85"/>
    <hyperlink ref="A102" r:id="rId86"/>
    <hyperlink ref="A118" r:id="rId87"/>
    <hyperlink ref="A121" r:id="rId88"/>
    <hyperlink ref="A122" r:id="rId89"/>
    <hyperlink ref="A104" r:id="rId90"/>
    <hyperlink ref="A103" r:id="rId91"/>
    <hyperlink ref="A120" r:id="rId92"/>
    <hyperlink ref="A217" r:id="rId93"/>
    <hyperlink ref="A219" r:id="rId94"/>
    <hyperlink ref="A225" r:id="rId95"/>
    <hyperlink ref="A228" r:id="rId96"/>
    <hyperlink ref="A237" r:id="rId97"/>
    <hyperlink ref="A239" r:id="rId98"/>
    <hyperlink ref="A241" r:id="rId99"/>
    <hyperlink ref="A243" r:id="rId100"/>
    <hyperlink ref="A244" r:id="rId101"/>
    <hyperlink ref="A245" r:id="rId102"/>
    <hyperlink ref="A249:A260" r:id="rId103" display="2007-800228"/>
    <hyperlink ref="A261:A262" r:id="rId104" display="2009-800177"/>
    <hyperlink ref="A263:A264" r:id="rId105" display="2010-800161"/>
    <hyperlink ref="A265:A268" r:id="rId106" display="2007-800178"/>
    <hyperlink ref="A269" r:id="rId107"/>
    <hyperlink ref="A270" r:id="rId108"/>
    <hyperlink ref="A271" r:id="rId109"/>
    <hyperlink ref="A248" r:id="rId110"/>
    <hyperlink ref="A314" r:id="rId111"/>
    <hyperlink ref="A315" r:id="rId112"/>
    <hyperlink ref="A316" r:id="rId113"/>
    <hyperlink ref="A317" r:id="rId114"/>
    <hyperlink ref="A319" r:id="rId115"/>
    <hyperlink ref="A320" r:id="rId116"/>
    <hyperlink ref="A321" r:id="rId117"/>
    <hyperlink ref="A322" r:id="rId118"/>
    <hyperlink ref="A324" r:id="rId119"/>
    <hyperlink ref="A327" r:id="rId120"/>
    <hyperlink ref="A276" r:id="rId121"/>
    <hyperlink ref="A278" r:id="rId122"/>
    <hyperlink ref="A279" r:id="rId123"/>
    <hyperlink ref="A280" r:id="rId124"/>
    <hyperlink ref="A281" r:id="rId125"/>
    <hyperlink ref="A282" r:id="rId126"/>
    <hyperlink ref="A283" r:id="rId127"/>
    <hyperlink ref="A285" r:id="rId128"/>
    <hyperlink ref="A286" r:id="rId129"/>
    <hyperlink ref="A287" r:id="rId130"/>
    <hyperlink ref="A288" r:id="rId131"/>
    <hyperlink ref="A293" r:id="rId132"/>
    <hyperlink ref="A294" r:id="rId133"/>
    <hyperlink ref="A297" r:id="rId134"/>
    <hyperlink ref="A299:A300" r:id="rId135" display="2008-800146"/>
    <hyperlink ref="A301" r:id="rId136"/>
    <hyperlink ref="A303" r:id="rId137"/>
    <hyperlink ref="A306" r:id="rId138"/>
    <hyperlink ref="A308" r:id="rId139"/>
    <hyperlink ref="A310" r:id="rId140"/>
    <hyperlink ref="A312" r:id="rId141"/>
    <hyperlink ref="A330" r:id="rId142"/>
    <hyperlink ref="A331" r:id="rId143"/>
    <hyperlink ref="A335:A338" r:id="rId144" display="2009-800232"/>
    <hyperlink ref="A339" r:id="rId145"/>
    <hyperlink ref="A341" r:id="rId146"/>
    <hyperlink ref="A342" r:id="rId147"/>
    <hyperlink ref="A346" r:id="rId148"/>
    <hyperlink ref="A349" r:id="rId149"/>
    <hyperlink ref="A353" r:id="rId150"/>
    <hyperlink ref="A333:A334" r:id="rId151" display="2008-800166"/>
    <hyperlink ref="A361" r:id="rId152"/>
    <hyperlink ref="A357" r:id="rId153"/>
    <hyperlink ref="A358" r:id="rId154"/>
    <hyperlink ref="A359" r:id="rId155"/>
    <hyperlink ref="A355" r:id="rId156"/>
    <hyperlink ref="A389" r:id="rId157"/>
    <hyperlink ref="A391" r:id="rId158"/>
    <hyperlink ref="A394" r:id="rId159"/>
    <hyperlink ref="A399" r:id="rId160"/>
    <hyperlink ref="A402" r:id="rId161"/>
    <hyperlink ref="A363" r:id="rId162"/>
    <hyperlink ref="A367:A369" r:id="rId163" display="2008-800200"/>
    <hyperlink ref="A370" r:id="rId164"/>
    <hyperlink ref="A371" r:id="rId165"/>
    <hyperlink ref="A372" r:id="rId166"/>
    <hyperlink ref="A377:A379" r:id="rId167" display="2009-800167"/>
    <hyperlink ref="A380:A381" r:id="rId168" display="2008-800030"/>
    <hyperlink ref="A382" r:id="rId169"/>
    <hyperlink ref="A384" r:id="rId170"/>
    <hyperlink ref="A131" r:id="rId171"/>
  </hyperlinks>
  <pageMargins left="0.23622047244094491" right="0.23622047244094491" top="0.74803149606299213" bottom="0.74803149606299213" header="0.31496062992125984" footer="0.31496062992125984"/>
  <pageSetup paperSize="8" scale="55" orientation="landscape" r:id="rId172"/>
  <headerFooter>
    <oddHeader>&amp;L&amp;P&amp;R20130823　浦上＆湯浅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workbookViewId="0">
      <selection activeCell="A43" sqref="A43"/>
    </sheetView>
  </sheetViews>
  <sheetFormatPr defaultRowHeight="13.5" x14ac:dyDescent="0.15"/>
  <cols>
    <col min="1" max="1" width="3" customWidth="1"/>
  </cols>
  <sheetData>
    <row r="1" spans="1:12" x14ac:dyDescent="0.15">
      <c r="A1" t="s">
        <v>3943</v>
      </c>
    </row>
    <row r="2" spans="1:12" x14ac:dyDescent="0.15">
      <c r="A2" s="469">
        <v>1</v>
      </c>
      <c r="B2" s="1118" t="s">
        <v>3944</v>
      </c>
      <c r="C2" s="1118"/>
      <c r="D2" s="1118"/>
      <c r="E2" s="1118"/>
      <c r="F2" s="1118"/>
      <c r="G2" s="1118"/>
      <c r="H2" s="1118"/>
      <c r="I2" s="1118"/>
      <c r="J2" s="1118"/>
      <c r="K2" s="1118"/>
      <c r="L2" s="1118"/>
    </row>
    <row r="3" spans="1:12" x14ac:dyDescent="0.15">
      <c r="B3" s="1118"/>
      <c r="C3" s="1118"/>
      <c r="D3" s="1118"/>
      <c r="E3" s="1118"/>
      <c r="F3" s="1118"/>
      <c r="G3" s="1118"/>
      <c r="H3" s="1118"/>
      <c r="I3" s="1118"/>
      <c r="J3" s="1118"/>
      <c r="K3" s="1118"/>
      <c r="L3" s="1118"/>
    </row>
    <row r="4" spans="1:12" x14ac:dyDescent="0.15">
      <c r="B4" s="1119"/>
      <c r="C4" s="1119"/>
      <c r="D4" s="1119"/>
      <c r="E4" s="1119"/>
      <c r="F4" s="1119"/>
      <c r="G4" s="1119"/>
      <c r="H4" s="1119"/>
      <c r="I4" s="1119"/>
      <c r="J4" s="1119"/>
      <c r="K4" s="1119"/>
      <c r="L4" s="1119"/>
    </row>
    <row r="5" spans="1:12" x14ac:dyDescent="0.15">
      <c r="B5" s="1119"/>
      <c r="C5" s="1119"/>
      <c r="D5" s="1119"/>
      <c r="E5" s="1119"/>
      <c r="F5" s="1119"/>
      <c r="G5" s="1119"/>
      <c r="H5" s="1119"/>
      <c r="I5" s="1119"/>
      <c r="J5" s="1119"/>
      <c r="K5" s="1119"/>
      <c r="L5" s="1119"/>
    </row>
    <row r="6" spans="1:12" x14ac:dyDescent="0.15">
      <c r="A6" s="469">
        <v>2</v>
      </c>
      <c r="B6" s="478" t="s">
        <v>3945</v>
      </c>
    </row>
    <row r="7" spans="1:12" x14ac:dyDescent="0.15">
      <c r="A7" s="469">
        <v>3</v>
      </c>
      <c r="B7" s="1120" t="s">
        <v>3946</v>
      </c>
      <c r="C7" s="1119"/>
      <c r="D7" s="1119"/>
      <c r="E7" s="1119"/>
      <c r="F7" s="1119"/>
      <c r="G7" s="1119"/>
      <c r="H7" s="1119"/>
      <c r="I7" s="1119"/>
      <c r="J7" s="1119"/>
      <c r="K7" s="1119"/>
      <c r="L7" s="1119"/>
    </row>
    <row r="8" spans="1:12" x14ac:dyDescent="0.15">
      <c r="B8" s="1119"/>
      <c r="C8" s="1119"/>
      <c r="D8" s="1119"/>
      <c r="E8" s="1119"/>
      <c r="F8" s="1119"/>
      <c r="G8" s="1119"/>
      <c r="H8" s="1119"/>
      <c r="I8" s="1119"/>
      <c r="J8" s="1119"/>
      <c r="K8" s="1119"/>
      <c r="L8" s="1119"/>
    </row>
    <row r="9" spans="1:12" x14ac:dyDescent="0.15">
      <c r="A9" s="469">
        <v>4</v>
      </c>
      <c r="B9" s="1120" t="s">
        <v>3947</v>
      </c>
      <c r="C9" s="1120"/>
      <c r="D9" s="1120"/>
      <c r="E9" s="1120"/>
      <c r="F9" s="1120"/>
      <c r="G9" s="1120"/>
      <c r="H9" s="1120"/>
      <c r="I9" s="1120"/>
      <c r="J9" s="1120"/>
      <c r="K9" s="1120"/>
      <c r="L9" s="1120"/>
    </row>
    <row r="10" spans="1:12" x14ac:dyDescent="0.15">
      <c r="B10" s="1120"/>
      <c r="C10" s="1120"/>
      <c r="D10" s="1120"/>
      <c r="E10" s="1120"/>
      <c r="F10" s="1120"/>
      <c r="G10" s="1120"/>
      <c r="H10" s="1120"/>
      <c r="I10" s="1120"/>
      <c r="J10" s="1120"/>
      <c r="K10" s="1120"/>
      <c r="L10" s="1120"/>
    </row>
    <row r="11" spans="1:12" x14ac:dyDescent="0.15">
      <c r="B11" s="1119"/>
      <c r="C11" s="1119"/>
      <c r="D11" s="1119"/>
      <c r="E11" s="1119"/>
      <c r="F11" s="1119"/>
      <c r="G11" s="1119"/>
      <c r="H11" s="1119"/>
      <c r="I11" s="1119"/>
      <c r="J11" s="1119"/>
      <c r="K11" s="1119"/>
      <c r="L11" s="1119"/>
    </row>
    <row r="12" spans="1:12" x14ac:dyDescent="0.15">
      <c r="A12" s="469">
        <v>5</v>
      </c>
      <c r="B12" s="1117" t="s">
        <v>3948</v>
      </c>
      <c r="C12" s="1117"/>
      <c r="D12" s="1117"/>
      <c r="E12" s="1117"/>
      <c r="F12" s="1117"/>
      <c r="G12" s="1117"/>
      <c r="H12" s="1117"/>
      <c r="I12" s="1117"/>
      <c r="J12" s="1117"/>
      <c r="K12" s="1117"/>
      <c r="L12" s="1117"/>
    </row>
    <row r="13" spans="1:12" x14ac:dyDescent="0.15">
      <c r="A13" s="469"/>
      <c r="B13" s="1121"/>
      <c r="C13" s="1121"/>
      <c r="D13" s="1121"/>
      <c r="E13" s="1121"/>
      <c r="F13" s="1121"/>
      <c r="G13" s="1121"/>
      <c r="H13" s="1121"/>
      <c r="I13" s="1121"/>
      <c r="J13" s="1121"/>
      <c r="K13" s="1121"/>
      <c r="L13" s="1121"/>
    </row>
    <row r="14" spans="1:12" x14ac:dyDescent="0.15">
      <c r="B14" s="1117" t="s">
        <v>3949</v>
      </c>
      <c r="C14" s="1117"/>
      <c r="D14" s="1117"/>
      <c r="E14" s="1117"/>
      <c r="F14" s="1117"/>
      <c r="G14" s="1117"/>
      <c r="H14" s="1117"/>
      <c r="I14" s="1117"/>
      <c r="J14" s="1117"/>
      <c r="K14" s="1117"/>
      <c r="L14" s="1117"/>
    </row>
    <row r="15" spans="1:12" x14ac:dyDescent="0.15">
      <c r="B15" s="1117"/>
      <c r="C15" s="1117"/>
      <c r="D15" s="1117"/>
      <c r="E15" s="1117"/>
      <c r="F15" s="1117"/>
      <c r="G15" s="1117"/>
      <c r="H15" s="1117"/>
      <c r="I15" s="1117"/>
      <c r="J15" s="1117"/>
      <c r="K15" s="1117"/>
      <c r="L15" s="1117"/>
    </row>
    <row r="16" spans="1:12" x14ac:dyDescent="0.15">
      <c r="A16" s="469">
        <v>6</v>
      </c>
      <c r="B16" s="1117" t="s">
        <v>3950</v>
      </c>
      <c r="C16" s="1117"/>
      <c r="D16" s="1117"/>
      <c r="E16" s="1117"/>
      <c r="F16" s="1117"/>
      <c r="G16" s="1117"/>
      <c r="H16" s="1117"/>
      <c r="I16" s="1117"/>
      <c r="J16" s="1117"/>
      <c r="K16" s="1117"/>
      <c r="L16" s="1117"/>
    </row>
    <row r="17" spans="1:12" x14ac:dyDescent="0.15">
      <c r="B17" s="1121"/>
      <c r="C17" s="1121"/>
      <c r="D17" s="1121"/>
      <c r="E17" s="1121"/>
      <c r="F17" s="1121"/>
      <c r="G17" s="1121"/>
      <c r="H17" s="1121"/>
      <c r="I17" s="1121"/>
      <c r="J17" s="1121"/>
      <c r="K17" s="1121"/>
      <c r="L17" s="1121"/>
    </row>
    <row r="18" spans="1:12" x14ac:dyDescent="0.15">
      <c r="B18" s="1121"/>
      <c r="C18" s="1121"/>
      <c r="D18" s="1121"/>
      <c r="E18" s="1121"/>
      <c r="F18" s="1121"/>
      <c r="G18" s="1121"/>
      <c r="H18" s="1121"/>
      <c r="I18" s="1121"/>
      <c r="J18" s="1121"/>
      <c r="K18" s="1121"/>
      <c r="L18" s="1121"/>
    </row>
    <row r="19" spans="1:12" x14ac:dyDescent="0.15">
      <c r="B19" s="1121"/>
      <c r="C19" s="1121"/>
      <c r="D19" s="1121"/>
      <c r="E19" s="1121"/>
      <c r="F19" s="1121"/>
      <c r="G19" s="1121"/>
      <c r="H19" s="1121"/>
      <c r="I19" s="1121"/>
      <c r="J19" s="1121"/>
      <c r="K19" s="1121"/>
      <c r="L19" s="1121"/>
    </row>
    <row r="20" spans="1:12" x14ac:dyDescent="0.15">
      <c r="A20" s="469">
        <v>7</v>
      </c>
      <c r="B20" s="1117" t="s">
        <v>3951</v>
      </c>
      <c r="C20" s="1117"/>
      <c r="D20" s="1117"/>
      <c r="E20" s="1117"/>
      <c r="F20" s="1117"/>
      <c r="G20" s="1117"/>
      <c r="H20" s="1117"/>
      <c r="I20" s="1117"/>
      <c r="J20" s="1117"/>
      <c r="K20" s="1117"/>
      <c r="L20" s="1117"/>
    </row>
    <row r="21" spans="1:12" x14ac:dyDescent="0.15">
      <c r="B21" s="1117"/>
      <c r="C21" s="1117"/>
      <c r="D21" s="1117"/>
      <c r="E21" s="1117"/>
      <c r="F21" s="1117"/>
      <c r="G21" s="1117"/>
      <c r="H21" s="1117"/>
      <c r="I21" s="1117"/>
      <c r="J21" s="1117"/>
      <c r="K21" s="1117"/>
      <c r="L21" s="1117"/>
    </row>
    <row r="22" spans="1:12" x14ac:dyDescent="0.15">
      <c r="B22" s="1117"/>
      <c r="C22" s="1117"/>
      <c r="D22" s="1117"/>
      <c r="E22" s="1117"/>
      <c r="F22" s="1117"/>
      <c r="G22" s="1117"/>
      <c r="H22" s="1117"/>
      <c r="I22" s="1117"/>
      <c r="J22" s="1117"/>
      <c r="K22" s="1117"/>
      <c r="L22" s="1117"/>
    </row>
    <row r="23" spans="1:12" x14ac:dyDescent="0.15">
      <c r="B23" s="1118" t="s">
        <v>3952</v>
      </c>
      <c r="C23" s="1118"/>
      <c r="D23" s="1118"/>
      <c r="E23" s="1118"/>
      <c r="F23" s="1118"/>
      <c r="G23" s="1118"/>
      <c r="H23" s="1118"/>
      <c r="I23" s="1118"/>
      <c r="J23" s="1118"/>
      <c r="K23" s="1118"/>
      <c r="L23" s="1118"/>
    </row>
    <row r="24" spans="1:12" x14ac:dyDescent="0.15">
      <c r="B24" s="1118"/>
      <c r="C24" s="1118"/>
      <c r="D24" s="1118"/>
      <c r="E24" s="1118"/>
      <c r="F24" s="1118"/>
      <c r="G24" s="1118"/>
      <c r="H24" s="1118"/>
      <c r="I24" s="1118"/>
      <c r="J24" s="1118"/>
      <c r="K24" s="1118"/>
      <c r="L24" s="1118"/>
    </row>
    <row r="25" spans="1:12" x14ac:dyDescent="0.15">
      <c r="B25" s="1118"/>
      <c r="C25" s="1118"/>
      <c r="D25" s="1118"/>
      <c r="E25" s="1118"/>
      <c r="F25" s="1118"/>
      <c r="G25" s="1118"/>
      <c r="H25" s="1118"/>
      <c r="I25" s="1118"/>
      <c r="J25" s="1118"/>
      <c r="K25" s="1118"/>
      <c r="L25" s="1118"/>
    </row>
    <row r="26" spans="1:12" x14ac:dyDescent="0.15">
      <c r="B26" s="1118"/>
      <c r="C26" s="1118"/>
      <c r="D26" s="1118"/>
      <c r="E26" s="1118"/>
      <c r="F26" s="1118"/>
      <c r="G26" s="1118"/>
      <c r="H26" s="1118"/>
      <c r="I26" s="1118"/>
      <c r="J26" s="1118"/>
      <c r="K26" s="1118"/>
      <c r="L26" s="1118"/>
    </row>
    <row r="28" spans="1:12" x14ac:dyDescent="0.15">
      <c r="A28" t="s">
        <v>3953</v>
      </c>
    </row>
    <row r="29" spans="1:12" x14ac:dyDescent="0.15">
      <c r="A29">
        <v>1</v>
      </c>
      <c r="B29" s="1117" t="s">
        <v>3954</v>
      </c>
      <c r="C29" s="1117"/>
      <c r="D29" s="1117"/>
      <c r="E29" s="1117"/>
      <c r="F29" s="1117"/>
      <c r="G29" s="1117"/>
      <c r="H29" s="1117"/>
      <c r="I29" s="1117"/>
      <c r="J29" s="1117"/>
      <c r="K29" s="1117"/>
      <c r="L29" s="1117"/>
    </row>
    <row r="30" spans="1:12" x14ac:dyDescent="0.15">
      <c r="B30" s="1117"/>
      <c r="C30" s="1117"/>
      <c r="D30" s="1117"/>
      <c r="E30" s="1117"/>
      <c r="F30" s="1117"/>
      <c r="G30" s="1117"/>
      <c r="H30" s="1117"/>
      <c r="I30" s="1117"/>
      <c r="J30" s="1117"/>
      <c r="K30" s="1117"/>
      <c r="L30" s="1117"/>
    </row>
    <row r="31" spans="1:12" x14ac:dyDescent="0.15">
      <c r="A31" s="479">
        <v>2</v>
      </c>
      <c r="B31" s="1117" t="s">
        <v>3955</v>
      </c>
      <c r="C31" s="1117"/>
      <c r="D31" s="1117"/>
      <c r="E31" s="1117"/>
      <c r="F31" s="1117"/>
      <c r="G31" s="1117"/>
      <c r="H31" s="1117"/>
      <c r="I31" s="1117"/>
      <c r="J31" s="1117"/>
      <c r="K31" s="1117"/>
      <c r="L31" s="1117"/>
    </row>
    <row r="32" spans="1:12" x14ac:dyDescent="0.15">
      <c r="B32" s="1117"/>
      <c r="C32" s="1117"/>
      <c r="D32" s="1117"/>
      <c r="E32" s="1117"/>
      <c r="F32" s="1117"/>
      <c r="G32" s="1117"/>
      <c r="H32" s="1117"/>
      <c r="I32" s="1117"/>
      <c r="J32" s="1117"/>
      <c r="K32" s="1117"/>
      <c r="L32" s="1117"/>
    </row>
    <row r="33" spans="1:12" x14ac:dyDescent="0.15">
      <c r="A33">
        <v>3</v>
      </c>
      <c r="B33" s="479" t="s">
        <v>3956</v>
      </c>
      <c r="C33" s="479"/>
      <c r="D33" s="479"/>
      <c r="E33" s="479"/>
      <c r="F33" s="479"/>
      <c r="G33" s="479"/>
      <c r="H33" s="479"/>
      <c r="I33" s="479"/>
      <c r="J33" s="479"/>
      <c r="K33" s="479"/>
      <c r="L33" s="479"/>
    </row>
    <row r="34" spans="1:12" x14ac:dyDescent="0.15">
      <c r="B34" s="479" t="s">
        <v>3957</v>
      </c>
      <c r="C34" s="479"/>
      <c r="D34" s="479"/>
      <c r="E34" s="479"/>
      <c r="F34" s="479"/>
      <c r="G34" s="479"/>
      <c r="H34" s="479"/>
      <c r="I34" s="479"/>
      <c r="J34" s="479"/>
      <c r="K34" s="479"/>
      <c r="L34" s="479"/>
    </row>
    <row r="35" spans="1:12" x14ac:dyDescent="0.15">
      <c r="A35">
        <v>4</v>
      </c>
      <c r="B35" s="1117" t="s">
        <v>3958</v>
      </c>
      <c r="C35" s="1117"/>
      <c r="D35" s="1117"/>
      <c r="E35" s="1117"/>
      <c r="F35" s="1117"/>
      <c r="G35" s="1117"/>
      <c r="H35" s="1117"/>
      <c r="I35" s="1117"/>
      <c r="J35" s="1117"/>
      <c r="K35" s="1117"/>
      <c r="L35" s="1117"/>
    </row>
    <row r="36" spans="1:12" x14ac:dyDescent="0.15">
      <c r="B36" s="1117"/>
      <c r="C36" s="1117"/>
      <c r="D36" s="1117"/>
      <c r="E36" s="1117"/>
      <c r="F36" s="1117"/>
      <c r="G36" s="1117"/>
      <c r="H36" s="1117"/>
      <c r="I36" s="1117"/>
      <c r="J36" s="1117"/>
      <c r="K36" s="1117"/>
      <c r="L36" s="1117"/>
    </row>
    <row r="37" spans="1:12" x14ac:dyDescent="0.15">
      <c r="B37" s="1117"/>
      <c r="C37" s="1117"/>
      <c r="D37" s="1117"/>
      <c r="E37" s="1117"/>
      <c r="F37" s="1117"/>
      <c r="G37" s="1117"/>
      <c r="H37" s="1117"/>
      <c r="I37" s="1117"/>
      <c r="J37" s="1117"/>
      <c r="K37" s="1117"/>
      <c r="L37" s="1117"/>
    </row>
    <row r="38" spans="1:12" x14ac:dyDescent="0.15">
      <c r="B38" s="1117"/>
      <c r="C38" s="1117"/>
      <c r="D38" s="1117"/>
      <c r="E38" s="1117"/>
      <c r="F38" s="1117"/>
      <c r="G38" s="1117"/>
      <c r="H38" s="1117"/>
      <c r="I38" s="1117"/>
      <c r="J38" s="1117"/>
      <c r="K38" s="1117"/>
      <c r="L38" s="1117"/>
    </row>
    <row r="39" spans="1:12" x14ac:dyDescent="0.15">
      <c r="B39" s="1117"/>
      <c r="C39" s="1117"/>
      <c r="D39" s="1117"/>
      <c r="E39" s="1117"/>
      <c r="F39" s="1117"/>
      <c r="G39" s="1117"/>
      <c r="H39" s="1117"/>
      <c r="I39" s="1117"/>
      <c r="J39" s="1117"/>
      <c r="K39" s="1117"/>
      <c r="L39" s="1117"/>
    </row>
    <row r="40" spans="1:12" x14ac:dyDescent="0.15">
      <c r="B40" s="1117" t="s">
        <v>3959</v>
      </c>
      <c r="C40" s="1117"/>
      <c r="D40" s="1117"/>
      <c r="E40" s="1117"/>
      <c r="F40" s="1117"/>
      <c r="G40" s="1117"/>
      <c r="H40" s="1117"/>
      <c r="I40" s="1117"/>
      <c r="J40" s="1117"/>
      <c r="K40" s="1117"/>
      <c r="L40" s="1117"/>
    </row>
    <row r="41" spans="1:12" x14ac:dyDescent="0.15">
      <c r="B41" s="1117"/>
      <c r="C41" s="1117"/>
      <c r="D41" s="1117"/>
      <c r="E41" s="1117"/>
      <c r="F41" s="1117"/>
      <c r="G41" s="1117"/>
      <c r="H41" s="1117"/>
      <c r="I41" s="1117"/>
      <c r="J41" s="1117"/>
      <c r="K41" s="1117"/>
      <c r="L41" s="1117"/>
    </row>
    <row r="42" spans="1:12" x14ac:dyDescent="0.15">
      <c r="A42">
        <v>5</v>
      </c>
      <c r="B42" s="479" t="s">
        <v>3960</v>
      </c>
      <c r="C42" s="479"/>
      <c r="D42" s="479"/>
      <c r="E42" s="479"/>
      <c r="F42" s="479"/>
      <c r="G42" s="479"/>
      <c r="H42" s="479"/>
      <c r="I42" s="479"/>
      <c r="J42" s="479"/>
      <c r="K42" s="479"/>
      <c r="L42" s="479"/>
    </row>
  </sheetData>
  <mergeCells count="12">
    <mergeCell ref="B40:L41"/>
    <mergeCell ref="B2:L5"/>
    <mergeCell ref="B7:L8"/>
    <mergeCell ref="B9:L11"/>
    <mergeCell ref="B12:L13"/>
    <mergeCell ref="B14:L15"/>
    <mergeCell ref="B16:L19"/>
    <mergeCell ref="B20:L22"/>
    <mergeCell ref="B23:L26"/>
    <mergeCell ref="B29:L30"/>
    <mergeCell ref="B31:L32"/>
    <mergeCell ref="B35:L39"/>
  </mergeCells>
  <phoneticPr fontId="7"/>
  <pageMargins left="0.70866141732283472" right="0.70866141732283472" top="0.74803149606299213" bottom="0.74803149606299213" header="0.31496062992125984" footer="0.31496062992125984"/>
  <pageSetup paperSize="9" orientation="landscape" r:id="rId1"/>
  <headerFooter>
    <oddHeader>&amp;R20130823　浦上＆湯浅</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96"/>
  <sheetViews>
    <sheetView zoomScale="80" zoomScaleNormal="80" workbookViewId="0">
      <pane xSplit="1" ySplit="1" topLeftCell="B2" activePane="bottomRight" state="frozen"/>
      <selection pane="topRight" activeCell="B1" sqref="B1"/>
      <selection pane="bottomLeft" activeCell="A2" sqref="A2"/>
      <selection pane="bottomRight" activeCell="B10" sqref="B10"/>
    </sheetView>
  </sheetViews>
  <sheetFormatPr defaultRowHeight="13.5" x14ac:dyDescent="0.15"/>
  <cols>
    <col min="1" max="1" width="16.125" style="480" customWidth="1"/>
    <col min="2" max="2" width="15.125" style="481" customWidth="1"/>
    <col min="3" max="16384" width="9" style="481"/>
  </cols>
  <sheetData>
    <row r="1" spans="1:132" x14ac:dyDescent="0.15">
      <c r="A1" s="480" t="s">
        <v>3961</v>
      </c>
      <c r="B1" s="481" t="s">
        <v>3962</v>
      </c>
      <c r="C1" s="482" t="s">
        <v>3963</v>
      </c>
      <c r="D1" s="482" t="s">
        <v>3964</v>
      </c>
      <c r="E1" s="482" t="s">
        <v>3965</v>
      </c>
      <c r="F1" s="482" t="s">
        <v>3966</v>
      </c>
      <c r="G1" s="482" t="s">
        <v>3967</v>
      </c>
      <c r="H1" s="482" t="s">
        <v>3968</v>
      </c>
      <c r="I1" s="482" t="s">
        <v>3969</v>
      </c>
      <c r="J1" s="482" t="s">
        <v>3970</v>
      </c>
      <c r="K1" s="482" t="s">
        <v>3971</v>
      </c>
      <c r="L1" s="482" t="s">
        <v>3972</v>
      </c>
      <c r="M1" s="482" t="s">
        <v>3973</v>
      </c>
      <c r="N1" s="482" t="s">
        <v>3974</v>
      </c>
      <c r="O1" s="482" t="s">
        <v>3975</v>
      </c>
      <c r="P1" s="482" t="s">
        <v>3976</v>
      </c>
      <c r="Q1" s="482" t="s">
        <v>3977</v>
      </c>
      <c r="R1" s="482" t="s">
        <v>3978</v>
      </c>
      <c r="S1" s="482" t="s">
        <v>3979</v>
      </c>
      <c r="T1" s="482" t="s">
        <v>3980</v>
      </c>
      <c r="U1" s="482" t="s">
        <v>3981</v>
      </c>
      <c r="V1" s="482" t="s">
        <v>3982</v>
      </c>
      <c r="W1" s="482" t="s">
        <v>3983</v>
      </c>
      <c r="X1" s="482" t="s">
        <v>3984</v>
      </c>
      <c r="Y1" s="482" t="s">
        <v>3985</v>
      </c>
      <c r="Z1" s="482" t="s">
        <v>3986</v>
      </c>
      <c r="AA1" s="482" t="s">
        <v>3987</v>
      </c>
      <c r="AB1" s="482" t="s">
        <v>3988</v>
      </c>
      <c r="AC1" s="482" t="s">
        <v>3989</v>
      </c>
      <c r="AD1" s="482" t="s">
        <v>3990</v>
      </c>
      <c r="AE1" s="482" t="s">
        <v>3991</v>
      </c>
      <c r="AF1" s="482" t="s">
        <v>3992</v>
      </c>
      <c r="AG1" s="482" t="s">
        <v>3993</v>
      </c>
      <c r="AH1" s="482" t="s">
        <v>3994</v>
      </c>
      <c r="AI1" s="482" t="s">
        <v>3995</v>
      </c>
      <c r="AJ1" s="483" t="s">
        <v>3996</v>
      </c>
      <c r="AK1" s="483" t="s">
        <v>3997</v>
      </c>
      <c r="AL1" s="483" t="s">
        <v>3998</v>
      </c>
      <c r="AM1" s="483" t="s">
        <v>3999</v>
      </c>
      <c r="AN1" s="483" t="s">
        <v>4000</v>
      </c>
      <c r="AO1" s="483" t="s">
        <v>4001</v>
      </c>
      <c r="AP1" s="483" t="s">
        <v>4002</v>
      </c>
      <c r="AQ1" s="483" t="s">
        <v>4003</v>
      </c>
      <c r="AR1" s="483" t="s">
        <v>4004</v>
      </c>
      <c r="AS1" s="483" t="s">
        <v>4005</v>
      </c>
      <c r="AT1" s="483" t="s">
        <v>4006</v>
      </c>
      <c r="AU1" s="483" t="s">
        <v>4007</v>
      </c>
      <c r="AV1" s="483" t="s">
        <v>4008</v>
      </c>
      <c r="AW1" s="483" t="s">
        <v>4009</v>
      </c>
      <c r="AX1" s="483" t="s">
        <v>4010</v>
      </c>
      <c r="AY1" s="481" t="s">
        <v>4011</v>
      </c>
      <c r="AZ1" s="481" t="s">
        <v>4012</v>
      </c>
      <c r="BA1" s="481" t="s">
        <v>4013</v>
      </c>
      <c r="BB1" s="481" t="s">
        <v>4014</v>
      </c>
      <c r="BC1" s="481" t="s">
        <v>4015</v>
      </c>
      <c r="BD1" s="481" t="s">
        <v>4016</v>
      </c>
      <c r="BE1" s="481" t="s">
        <v>4017</v>
      </c>
      <c r="BF1" s="481" t="s">
        <v>4018</v>
      </c>
      <c r="BG1" s="481" t="s">
        <v>4019</v>
      </c>
      <c r="BH1" s="481" t="s">
        <v>4020</v>
      </c>
      <c r="BI1" s="481" t="s">
        <v>4021</v>
      </c>
      <c r="BJ1" s="481" t="s">
        <v>4022</v>
      </c>
      <c r="BK1" s="481" t="s">
        <v>4023</v>
      </c>
      <c r="BL1" s="481" t="s">
        <v>4024</v>
      </c>
      <c r="BM1" s="481" t="s">
        <v>4025</v>
      </c>
      <c r="BN1" s="481" t="s">
        <v>4026</v>
      </c>
      <c r="BO1" s="481" t="s">
        <v>4027</v>
      </c>
      <c r="BP1" s="481" t="s">
        <v>4028</v>
      </c>
      <c r="BQ1" s="481" t="s">
        <v>4029</v>
      </c>
      <c r="BR1" s="481" t="s">
        <v>4030</v>
      </c>
      <c r="BS1" s="481" t="s">
        <v>4031</v>
      </c>
      <c r="BT1" s="481" t="s">
        <v>4032</v>
      </c>
      <c r="BU1" s="481" t="s">
        <v>4033</v>
      </c>
      <c r="BV1" s="481" t="s">
        <v>4034</v>
      </c>
      <c r="BW1" s="481" t="s">
        <v>4035</v>
      </c>
      <c r="BX1" s="481" t="s">
        <v>4036</v>
      </c>
      <c r="BY1" s="481" t="s">
        <v>4037</v>
      </c>
      <c r="BZ1" s="481" t="s">
        <v>4038</v>
      </c>
      <c r="CA1" s="481" t="s">
        <v>4039</v>
      </c>
      <c r="CB1" s="481" t="s">
        <v>4040</v>
      </c>
      <c r="CC1" s="481" t="s">
        <v>4041</v>
      </c>
      <c r="CD1" s="481" t="s">
        <v>4042</v>
      </c>
      <c r="CE1" s="481" t="s">
        <v>4043</v>
      </c>
      <c r="CF1" s="481" t="s">
        <v>4044</v>
      </c>
      <c r="CG1" s="481" t="s">
        <v>4045</v>
      </c>
      <c r="CH1" s="481" t="s">
        <v>4046</v>
      </c>
      <c r="CI1" s="481" t="s">
        <v>4047</v>
      </c>
      <c r="CJ1" s="481" t="s">
        <v>4048</v>
      </c>
      <c r="CK1" s="481" t="s">
        <v>4049</v>
      </c>
      <c r="CL1" s="481" t="s">
        <v>4050</v>
      </c>
      <c r="CM1" s="481" t="s">
        <v>4051</v>
      </c>
      <c r="CN1" s="481" t="s">
        <v>4052</v>
      </c>
      <c r="CO1" s="481" t="s">
        <v>4053</v>
      </c>
      <c r="CP1" s="481" t="s">
        <v>4054</v>
      </c>
      <c r="CQ1" s="481" t="s">
        <v>4055</v>
      </c>
      <c r="CR1" s="481" t="s">
        <v>4056</v>
      </c>
      <c r="CS1" s="481" t="s">
        <v>4057</v>
      </c>
      <c r="CT1" s="481" t="s">
        <v>4058</v>
      </c>
      <c r="CU1" s="481" t="s">
        <v>4059</v>
      </c>
      <c r="CV1" s="481" t="s">
        <v>4060</v>
      </c>
      <c r="CW1" s="481" t="s">
        <v>4061</v>
      </c>
      <c r="CX1" s="481" t="s">
        <v>4062</v>
      </c>
      <c r="CY1" s="481" t="s">
        <v>4063</v>
      </c>
      <c r="CZ1" s="481" t="s">
        <v>4064</v>
      </c>
      <c r="DA1" s="481" t="s">
        <v>4065</v>
      </c>
      <c r="DB1" s="481" t="s">
        <v>4066</v>
      </c>
      <c r="DC1" s="481" t="s">
        <v>4067</v>
      </c>
      <c r="DD1" s="481" t="s">
        <v>4068</v>
      </c>
      <c r="DE1" s="481" t="s">
        <v>4069</v>
      </c>
      <c r="DF1" s="481" t="s">
        <v>4070</v>
      </c>
      <c r="DG1" s="481" t="s">
        <v>4071</v>
      </c>
      <c r="DH1" s="481" t="s">
        <v>4072</v>
      </c>
      <c r="DI1" s="481" t="s">
        <v>4073</v>
      </c>
      <c r="DJ1" s="481" t="s">
        <v>4074</v>
      </c>
      <c r="DK1" s="481" t="s">
        <v>4075</v>
      </c>
      <c r="DL1" s="481" t="s">
        <v>4076</v>
      </c>
      <c r="DM1" s="481" t="s">
        <v>4077</v>
      </c>
      <c r="DN1" s="481" t="s">
        <v>4078</v>
      </c>
      <c r="DO1" s="481" t="s">
        <v>4079</v>
      </c>
      <c r="DP1" s="481" t="s">
        <v>4080</v>
      </c>
      <c r="DQ1" s="481" t="s">
        <v>4081</v>
      </c>
      <c r="DR1" s="481" t="s">
        <v>4082</v>
      </c>
      <c r="DS1" s="481" t="s">
        <v>4083</v>
      </c>
      <c r="DT1" s="481" t="s">
        <v>4084</v>
      </c>
      <c r="DU1" s="481" t="s">
        <v>4085</v>
      </c>
      <c r="DV1" s="481" t="s">
        <v>4086</v>
      </c>
      <c r="DW1" s="481" t="s">
        <v>4087</v>
      </c>
      <c r="DX1" s="481" t="s">
        <v>4088</v>
      </c>
      <c r="DY1" s="481" t="s">
        <v>4089</v>
      </c>
      <c r="DZ1" s="481" t="s">
        <v>4090</v>
      </c>
      <c r="EA1" s="481" t="s">
        <v>4091</v>
      </c>
      <c r="EB1" s="481" t="s">
        <v>4092</v>
      </c>
    </row>
    <row r="2" spans="1:132" x14ac:dyDescent="0.15">
      <c r="A2" s="480" t="s">
        <v>4093</v>
      </c>
      <c r="B2" s="481">
        <v>2580101</v>
      </c>
      <c r="C2" s="484" t="s">
        <v>4094</v>
      </c>
      <c r="D2" s="481" t="s">
        <v>102</v>
      </c>
      <c r="E2" s="481" t="s">
        <v>102</v>
      </c>
      <c r="F2" s="481" t="s">
        <v>102</v>
      </c>
      <c r="G2" s="481" t="s">
        <v>102</v>
      </c>
      <c r="H2" s="481" t="s">
        <v>102</v>
      </c>
      <c r="I2" s="481" t="s">
        <v>102</v>
      </c>
      <c r="J2" s="481" t="s">
        <v>102</v>
      </c>
      <c r="K2" s="481" t="s">
        <v>102</v>
      </c>
      <c r="L2" s="481" t="s">
        <v>102</v>
      </c>
      <c r="M2" s="481" t="s">
        <v>102</v>
      </c>
      <c r="N2" s="481" t="s">
        <v>102</v>
      </c>
      <c r="O2" s="481" t="s">
        <v>102</v>
      </c>
      <c r="P2" s="481" t="s">
        <v>102</v>
      </c>
      <c r="Q2" s="481" t="s">
        <v>102</v>
      </c>
      <c r="R2" s="481" t="s">
        <v>102</v>
      </c>
      <c r="S2" s="481" t="s">
        <v>102</v>
      </c>
      <c r="T2" s="481" t="s">
        <v>102</v>
      </c>
      <c r="U2" s="481" t="s">
        <v>102</v>
      </c>
      <c r="V2" s="481" t="s">
        <v>102</v>
      </c>
      <c r="W2" s="481" t="s">
        <v>102</v>
      </c>
      <c r="X2" s="481" t="s">
        <v>102</v>
      </c>
      <c r="Y2" s="481" t="s">
        <v>102</v>
      </c>
      <c r="Z2" s="481" t="s">
        <v>102</v>
      </c>
      <c r="AA2" s="481" t="s">
        <v>102</v>
      </c>
      <c r="AB2" s="481" t="s">
        <v>102</v>
      </c>
      <c r="AC2" s="481" t="s">
        <v>102</v>
      </c>
      <c r="AD2" s="481" t="s">
        <v>102</v>
      </c>
      <c r="AE2" s="481" t="s">
        <v>102</v>
      </c>
      <c r="AF2" s="481" t="s">
        <v>102</v>
      </c>
      <c r="AG2" s="481" t="s">
        <v>102</v>
      </c>
      <c r="AH2" s="481" t="s">
        <v>102</v>
      </c>
      <c r="AI2" s="481" t="s">
        <v>102</v>
      </c>
      <c r="AJ2" s="481" t="s">
        <v>102</v>
      </c>
      <c r="AK2" s="481" t="s">
        <v>102</v>
      </c>
      <c r="AL2" s="481" t="s">
        <v>102</v>
      </c>
      <c r="AM2" s="481" t="s">
        <v>102</v>
      </c>
      <c r="AN2" s="481" t="s">
        <v>102</v>
      </c>
      <c r="AO2" s="481" t="s">
        <v>102</v>
      </c>
      <c r="AP2" s="481" t="s">
        <v>102</v>
      </c>
      <c r="AQ2" s="481" t="s">
        <v>102</v>
      </c>
      <c r="AR2" s="481" t="s">
        <v>102</v>
      </c>
      <c r="AS2" s="481" t="s">
        <v>102</v>
      </c>
      <c r="AT2" s="481" t="s">
        <v>102</v>
      </c>
      <c r="AU2" s="481" t="s">
        <v>102</v>
      </c>
      <c r="AV2" s="481" t="s">
        <v>102</v>
      </c>
      <c r="AW2" s="481" t="s">
        <v>102</v>
      </c>
      <c r="AX2" s="481" t="s">
        <v>102</v>
      </c>
      <c r="AY2" s="481" t="s">
        <v>102</v>
      </c>
      <c r="AZ2" s="481" t="s">
        <v>102</v>
      </c>
      <c r="BA2" s="481" t="s">
        <v>102</v>
      </c>
      <c r="BB2" s="481" t="s">
        <v>102</v>
      </c>
      <c r="BC2" s="481" t="s">
        <v>102</v>
      </c>
      <c r="BD2" s="481" t="s">
        <v>102</v>
      </c>
      <c r="BE2" s="481" t="s">
        <v>102</v>
      </c>
      <c r="BF2" s="481" t="s">
        <v>102</v>
      </c>
      <c r="BG2" s="481" t="s">
        <v>102</v>
      </c>
      <c r="BH2" s="481" t="s">
        <v>102</v>
      </c>
      <c r="BI2" s="481" t="s">
        <v>102</v>
      </c>
      <c r="BJ2" s="481" t="s">
        <v>102</v>
      </c>
      <c r="BK2" s="481" t="s">
        <v>102</v>
      </c>
      <c r="BL2" s="481" t="s">
        <v>102</v>
      </c>
      <c r="BM2" s="481" t="s">
        <v>102</v>
      </c>
      <c r="BN2" s="481" t="s">
        <v>102</v>
      </c>
      <c r="BO2" s="481" t="s">
        <v>102</v>
      </c>
      <c r="BP2" s="481" t="s">
        <v>102</v>
      </c>
      <c r="BQ2" s="481" t="s">
        <v>102</v>
      </c>
      <c r="BR2" s="481" t="s">
        <v>102</v>
      </c>
      <c r="BS2" s="481" t="s">
        <v>102</v>
      </c>
      <c r="BT2" s="481" t="s">
        <v>102</v>
      </c>
      <c r="BU2" s="481" t="s">
        <v>102</v>
      </c>
      <c r="BV2" s="481" t="s">
        <v>102</v>
      </c>
      <c r="BW2" s="481" t="s">
        <v>102</v>
      </c>
      <c r="BX2" s="481" t="s">
        <v>102</v>
      </c>
      <c r="BY2" s="481" t="s">
        <v>102</v>
      </c>
      <c r="BZ2" s="481" t="s">
        <v>102</v>
      </c>
      <c r="CA2" s="481" t="s">
        <v>102</v>
      </c>
      <c r="CB2" s="481" t="s">
        <v>102</v>
      </c>
      <c r="CC2" s="481" t="s">
        <v>102</v>
      </c>
      <c r="CD2" s="481" t="s">
        <v>102</v>
      </c>
      <c r="CE2" s="481" t="s">
        <v>102</v>
      </c>
      <c r="CF2" s="481" t="s">
        <v>102</v>
      </c>
      <c r="CG2" s="481" t="s">
        <v>102</v>
      </c>
      <c r="CH2" s="481" t="s">
        <v>102</v>
      </c>
      <c r="CI2" s="481" t="s">
        <v>102</v>
      </c>
      <c r="CJ2" s="481" t="s">
        <v>102</v>
      </c>
      <c r="CK2" s="481" t="s">
        <v>102</v>
      </c>
      <c r="CL2" s="481" t="s">
        <v>102</v>
      </c>
      <c r="CM2" s="481" t="s">
        <v>102</v>
      </c>
      <c r="CN2" s="481" t="s">
        <v>102</v>
      </c>
      <c r="CO2" s="481" t="s">
        <v>102</v>
      </c>
      <c r="CP2" s="481" t="s">
        <v>102</v>
      </c>
      <c r="CQ2" s="481" t="s">
        <v>102</v>
      </c>
      <c r="CR2" s="481" t="s">
        <v>102</v>
      </c>
      <c r="CS2" s="481" t="s">
        <v>102</v>
      </c>
      <c r="CT2" s="481" t="s">
        <v>102</v>
      </c>
      <c r="CU2" s="481" t="s">
        <v>102</v>
      </c>
      <c r="CV2" s="481" t="s">
        <v>102</v>
      </c>
      <c r="CW2" s="481" t="s">
        <v>102</v>
      </c>
      <c r="CX2" s="481" t="s">
        <v>102</v>
      </c>
      <c r="CY2" s="481" t="s">
        <v>102</v>
      </c>
      <c r="CZ2" s="481" t="s">
        <v>102</v>
      </c>
      <c r="DA2" s="481" t="s">
        <v>102</v>
      </c>
      <c r="DB2" s="481" t="s">
        <v>102</v>
      </c>
      <c r="DC2" s="481" t="s">
        <v>102</v>
      </c>
      <c r="DD2" s="481" t="s">
        <v>102</v>
      </c>
      <c r="DE2" s="481" t="s">
        <v>102</v>
      </c>
      <c r="DF2" s="481" t="s">
        <v>102</v>
      </c>
      <c r="DG2" s="481" t="s">
        <v>102</v>
      </c>
      <c r="DH2" s="481" t="s">
        <v>102</v>
      </c>
      <c r="DI2" s="481" t="s">
        <v>102</v>
      </c>
      <c r="DJ2" s="481" t="s">
        <v>102</v>
      </c>
      <c r="DK2" s="481" t="s">
        <v>102</v>
      </c>
      <c r="DL2" s="481" t="s">
        <v>102</v>
      </c>
      <c r="DM2" s="481" t="s">
        <v>102</v>
      </c>
      <c r="DN2" s="481" t="s">
        <v>102</v>
      </c>
      <c r="DO2" s="481" t="s">
        <v>102</v>
      </c>
      <c r="DP2" s="481" t="s">
        <v>102</v>
      </c>
      <c r="DQ2" s="481" t="s">
        <v>102</v>
      </c>
      <c r="DR2" s="481" t="s">
        <v>102</v>
      </c>
      <c r="DS2" s="481" t="s">
        <v>102</v>
      </c>
      <c r="DT2" s="481" t="s">
        <v>102</v>
      </c>
      <c r="DU2" s="481" t="s">
        <v>102</v>
      </c>
      <c r="DV2" s="481" t="s">
        <v>102</v>
      </c>
      <c r="DW2" s="481" t="s">
        <v>102</v>
      </c>
      <c r="DX2" s="481" t="s">
        <v>102</v>
      </c>
      <c r="DY2" s="481" t="s">
        <v>102</v>
      </c>
      <c r="DZ2" s="481" t="s">
        <v>102</v>
      </c>
      <c r="EA2" s="481" t="s">
        <v>102</v>
      </c>
      <c r="EB2" s="481" t="s">
        <v>102</v>
      </c>
    </row>
    <row r="3" spans="1:132" x14ac:dyDescent="0.15">
      <c r="A3" s="485" t="s">
        <v>4095</v>
      </c>
      <c r="B3" s="481">
        <v>2898643</v>
      </c>
      <c r="C3" s="481" t="s">
        <v>4096</v>
      </c>
      <c r="D3" s="481" t="s">
        <v>4097</v>
      </c>
      <c r="E3" s="481" t="s">
        <v>4096</v>
      </c>
      <c r="F3" s="481" t="s">
        <v>4097</v>
      </c>
      <c r="G3" s="481" t="s">
        <v>4098</v>
      </c>
      <c r="H3" s="481" t="s">
        <v>102</v>
      </c>
      <c r="I3" s="481" t="s">
        <v>102</v>
      </c>
      <c r="J3" s="481" t="s">
        <v>102</v>
      </c>
      <c r="K3" s="481" t="s">
        <v>102</v>
      </c>
      <c r="L3" s="481" t="s">
        <v>102</v>
      </c>
      <c r="M3" s="481" t="s">
        <v>102</v>
      </c>
      <c r="N3" s="481" t="s">
        <v>102</v>
      </c>
      <c r="O3" s="481" t="s">
        <v>102</v>
      </c>
      <c r="P3" s="481" t="s">
        <v>102</v>
      </c>
      <c r="Q3" s="481" t="s">
        <v>102</v>
      </c>
      <c r="R3" s="481" t="s">
        <v>102</v>
      </c>
      <c r="S3" s="481" t="s">
        <v>102</v>
      </c>
      <c r="T3" s="481" t="s">
        <v>102</v>
      </c>
      <c r="U3" s="481" t="s">
        <v>102</v>
      </c>
      <c r="V3" s="481" t="s">
        <v>102</v>
      </c>
      <c r="W3" s="481" t="s">
        <v>102</v>
      </c>
      <c r="X3" s="481" t="s">
        <v>102</v>
      </c>
      <c r="Y3" s="481" t="s">
        <v>102</v>
      </c>
      <c r="Z3" s="481" t="s">
        <v>102</v>
      </c>
      <c r="AA3" s="481" t="s">
        <v>102</v>
      </c>
      <c r="AB3" s="481" t="s">
        <v>102</v>
      </c>
      <c r="AC3" s="481" t="s">
        <v>102</v>
      </c>
      <c r="AD3" s="481" t="s">
        <v>102</v>
      </c>
      <c r="AE3" s="481" t="s">
        <v>102</v>
      </c>
      <c r="AF3" s="481" t="s">
        <v>102</v>
      </c>
      <c r="AG3" s="481" t="s">
        <v>102</v>
      </c>
      <c r="AH3" s="481" t="s">
        <v>102</v>
      </c>
      <c r="AI3" s="481" t="s">
        <v>102</v>
      </c>
      <c r="AJ3" s="481" t="s">
        <v>102</v>
      </c>
      <c r="AK3" s="481" t="s">
        <v>102</v>
      </c>
      <c r="AL3" s="481" t="s">
        <v>102</v>
      </c>
      <c r="AM3" s="481" t="s">
        <v>102</v>
      </c>
      <c r="AN3" s="481" t="s">
        <v>102</v>
      </c>
      <c r="AO3" s="481" t="s">
        <v>102</v>
      </c>
      <c r="AP3" s="481" t="s">
        <v>102</v>
      </c>
      <c r="AQ3" s="481" t="s">
        <v>102</v>
      </c>
      <c r="AR3" s="481" t="s">
        <v>102</v>
      </c>
      <c r="AS3" s="481" t="s">
        <v>102</v>
      </c>
      <c r="AT3" s="481" t="s">
        <v>102</v>
      </c>
      <c r="AU3" s="481" t="s">
        <v>102</v>
      </c>
      <c r="AV3" s="481" t="s">
        <v>102</v>
      </c>
      <c r="AW3" s="481" t="s">
        <v>102</v>
      </c>
      <c r="AX3" s="481" t="s">
        <v>102</v>
      </c>
      <c r="AY3" s="481" t="s">
        <v>102</v>
      </c>
      <c r="AZ3" s="481" t="s">
        <v>102</v>
      </c>
      <c r="BA3" s="481" t="s">
        <v>102</v>
      </c>
      <c r="BB3" s="481" t="s">
        <v>102</v>
      </c>
      <c r="BC3" s="481" t="s">
        <v>102</v>
      </c>
      <c r="BD3" s="481" t="s">
        <v>102</v>
      </c>
      <c r="BE3" s="481" t="s">
        <v>102</v>
      </c>
      <c r="BF3" s="481" t="s">
        <v>102</v>
      </c>
      <c r="BG3" s="481" t="s">
        <v>102</v>
      </c>
      <c r="BH3" s="481" t="s">
        <v>102</v>
      </c>
      <c r="BI3" s="481" t="s">
        <v>102</v>
      </c>
      <c r="BJ3" s="481" t="s">
        <v>102</v>
      </c>
      <c r="BK3" s="481" t="s">
        <v>102</v>
      </c>
      <c r="BL3" s="481" t="s">
        <v>102</v>
      </c>
      <c r="BM3" s="481" t="s">
        <v>102</v>
      </c>
      <c r="BN3" s="481" t="s">
        <v>102</v>
      </c>
      <c r="BO3" s="481" t="s">
        <v>102</v>
      </c>
      <c r="BP3" s="481" t="s">
        <v>102</v>
      </c>
      <c r="BQ3" s="481" t="s">
        <v>102</v>
      </c>
      <c r="BR3" s="481" t="s">
        <v>102</v>
      </c>
      <c r="BS3" s="481" t="s">
        <v>102</v>
      </c>
      <c r="BT3" s="481" t="s">
        <v>102</v>
      </c>
      <c r="BU3" s="481" t="s">
        <v>102</v>
      </c>
      <c r="BV3" s="481" t="s">
        <v>102</v>
      </c>
      <c r="BW3" s="481" t="s">
        <v>102</v>
      </c>
      <c r="BX3" s="481" t="s">
        <v>102</v>
      </c>
      <c r="BY3" s="481" t="s">
        <v>102</v>
      </c>
      <c r="BZ3" s="481" t="s">
        <v>102</v>
      </c>
      <c r="CA3" s="481" t="s">
        <v>102</v>
      </c>
      <c r="CB3" s="481" t="s">
        <v>102</v>
      </c>
      <c r="CC3" s="481" t="s">
        <v>102</v>
      </c>
      <c r="CD3" s="481" t="s">
        <v>102</v>
      </c>
      <c r="CE3" s="481" t="s">
        <v>102</v>
      </c>
      <c r="CF3" s="481" t="s">
        <v>102</v>
      </c>
      <c r="CG3" s="481" t="s">
        <v>102</v>
      </c>
      <c r="CH3" s="481" t="s">
        <v>102</v>
      </c>
      <c r="CI3" s="481" t="s">
        <v>102</v>
      </c>
      <c r="CJ3" s="481" t="s">
        <v>102</v>
      </c>
      <c r="CK3" s="481" t="s">
        <v>102</v>
      </c>
      <c r="CL3" s="481" t="s">
        <v>102</v>
      </c>
      <c r="CM3" s="481" t="s">
        <v>102</v>
      </c>
      <c r="CN3" s="481" t="s">
        <v>102</v>
      </c>
      <c r="CO3" s="481" t="s">
        <v>102</v>
      </c>
      <c r="CP3" s="481" t="s">
        <v>102</v>
      </c>
      <c r="CQ3" s="481" t="s">
        <v>102</v>
      </c>
      <c r="CR3" s="481" t="s">
        <v>102</v>
      </c>
      <c r="CS3" s="481" t="s">
        <v>102</v>
      </c>
      <c r="CT3" s="481" t="s">
        <v>102</v>
      </c>
      <c r="CU3" s="481" t="s">
        <v>102</v>
      </c>
      <c r="CV3" s="481" t="s">
        <v>102</v>
      </c>
      <c r="CW3" s="481" t="s">
        <v>102</v>
      </c>
      <c r="CX3" s="481" t="s">
        <v>102</v>
      </c>
      <c r="CY3" s="481" t="s">
        <v>102</v>
      </c>
      <c r="CZ3" s="481" t="s">
        <v>102</v>
      </c>
      <c r="DA3" s="481" t="s">
        <v>102</v>
      </c>
      <c r="DB3" s="481" t="s">
        <v>102</v>
      </c>
      <c r="DC3" s="481" t="s">
        <v>102</v>
      </c>
      <c r="DD3" s="481" t="s">
        <v>102</v>
      </c>
      <c r="DE3" s="481" t="s">
        <v>102</v>
      </c>
      <c r="DF3" s="481" t="s">
        <v>102</v>
      </c>
      <c r="DG3" s="481" t="s">
        <v>102</v>
      </c>
      <c r="DH3" s="481" t="s">
        <v>102</v>
      </c>
      <c r="DI3" s="481" t="s">
        <v>102</v>
      </c>
      <c r="DJ3" s="481" t="s">
        <v>102</v>
      </c>
      <c r="DK3" s="481" t="s">
        <v>102</v>
      </c>
      <c r="DL3" s="481" t="s">
        <v>102</v>
      </c>
      <c r="DM3" s="481" t="s">
        <v>102</v>
      </c>
      <c r="DN3" s="481" t="s">
        <v>102</v>
      </c>
      <c r="DO3" s="481" t="s">
        <v>102</v>
      </c>
      <c r="DP3" s="481" t="s">
        <v>102</v>
      </c>
      <c r="DQ3" s="481" t="s">
        <v>102</v>
      </c>
      <c r="DR3" s="481" t="s">
        <v>102</v>
      </c>
      <c r="DS3" s="481" t="s">
        <v>102</v>
      </c>
      <c r="DT3" s="481" t="s">
        <v>102</v>
      </c>
      <c r="DU3" s="481" t="s">
        <v>102</v>
      </c>
      <c r="DV3" s="481" t="s">
        <v>102</v>
      </c>
      <c r="DW3" s="481" t="s">
        <v>102</v>
      </c>
      <c r="DX3" s="481" t="s">
        <v>102</v>
      </c>
      <c r="DY3" s="481" t="s">
        <v>102</v>
      </c>
      <c r="DZ3" s="481" t="s">
        <v>102</v>
      </c>
      <c r="EA3" s="481" t="s">
        <v>102</v>
      </c>
      <c r="EB3" s="481" t="s">
        <v>102</v>
      </c>
    </row>
    <row r="4" spans="1:132" x14ac:dyDescent="0.15">
      <c r="A4" s="480" t="s">
        <v>4099</v>
      </c>
      <c r="B4" s="481">
        <v>2138035</v>
      </c>
      <c r="C4" s="481" t="s">
        <v>4101</v>
      </c>
      <c r="D4" s="481" t="s">
        <v>4102</v>
      </c>
      <c r="E4" s="481" t="s">
        <v>4102</v>
      </c>
      <c r="F4" s="481" t="s">
        <v>4103</v>
      </c>
      <c r="G4" s="481" t="s">
        <v>4104</v>
      </c>
      <c r="H4" s="481" t="s">
        <v>4105</v>
      </c>
      <c r="I4" s="481" t="s">
        <v>4106</v>
      </c>
      <c r="J4" s="481" t="s">
        <v>102</v>
      </c>
      <c r="K4" s="481" t="s">
        <v>102</v>
      </c>
      <c r="L4" s="481" t="s">
        <v>102</v>
      </c>
      <c r="M4" s="481" t="s">
        <v>102</v>
      </c>
      <c r="N4" s="481" t="s">
        <v>102</v>
      </c>
      <c r="O4" s="481" t="s">
        <v>102</v>
      </c>
      <c r="P4" s="481" t="s">
        <v>102</v>
      </c>
      <c r="Q4" s="481" t="s">
        <v>102</v>
      </c>
      <c r="R4" s="481" t="s">
        <v>102</v>
      </c>
      <c r="S4" s="481" t="s">
        <v>102</v>
      </c>
      <c r="T4" s="481" t="s">
        <v>102</v>
      </c>
      <c r="U4" s="481" t="s">
        <v>102</v>
      </c>
      <c r="V4" s="481" t="s">
        <v>102</v>
      </c>
      <c r="W4" s="481" t="s">
        <v>102</v>
      </c>
      <c r="X4" s="481" t="s">
        <v>102</v>
      </c>
      <c r="Y4" s="481" t="s">
        <v>102</v>
      </c>
      <c r="Z4" s="481" t="s">
        <v>102</v>
      </c>
      <c r="AA4" s="481" t="s">
        <v>102</v>
      </c>
      <c r="AB4" s="481" t="s">
        <v>102</v>
      </c>
      <c r="AC4" s="481" t="s">
        <v>102</v>
      </c>
      <c r="AD4" s="481" t="s">
        <v>102</v>
      </c>
      <c r="AE4" s="481" t="s">
        <v>102</v>
      </c>
      <c r="AF4" s="481" t="s">
        <v>102</v>
      </c>
      <c r="AG4" s="481" t="s">
        <v>102</v>
      </c>
      <c r="AH4" s="481" t="s">
        <v>102</v>
      </c>
      <c r="AI4" s="481" t="s">
        <v>102</v>
      </c>
      <c r="AJ4" s="481" t="s">
        <v>102</v>
      </c>
      <c r="AK4" s="481" t="s">
        <v>102</v>
      </c>
      <c r="AL4" s="481" t="s">
        <v>102</v>
      </c>
      <c r="AM4" s="481" t="s">
        <v>102</v>
      </c>
      <c r="AN4" s="481" t="s">
        <v>102</v>
      </c>
      <c r="AO4" s="481" t="s">
        <v>102</v>
      </c>
      <c r="AP4" s="481" t="s">
        <v>102</v>
      </c>
      <c r="AQ4" s="481" t="s">
        <v>102</v>
      </c>
      <c r="AR4" s="481" t="s">
        <v>102</v>
      </c>
      <c r="AS4" s="481" t="s">
        <v>102</v>
      </c>
      <c r="AT4" s="481" t="s">
        <v>102</v>
      </c>
      <c r="AU4" s="481" t="s">
        <v>102</v>
      </c>
      <c r="AV4" s="481" t="s">
        <v>102</v>
      </c>
      <c r="AW4" s="481" t="s">
        <v>102</v>
      </c>
      <c r="AX4" s="481" t="s">
        <v>102</v>
      </c>
      <c r="AY4" s="481" t="s">
        <v>102</v>
      </c>
      <c r="AZ4" s="481" t="s">
        <v>102</v>
      </c>
      <c r="BA4" s="481" t="s">
        <v>102</v>
      </c>
      <c r="BB4" s="481" t="s">
        <v>102</v>
      </c>
      <c r="BC4" s="481" t="s">
        <v>102</v>
      </c>
      <c r="BD4" s="481" t="s">
        <v>102</v>
      </c>
      <c r="BE4" s="481" t="s">
        <v>102</v>
      </c>
      <c r="BF4" s="481" t="s">
        <v>102</v>
      </c>
      <c r="BG4" s="481" t="s">
        <v>102</v>
      </c>
      <c r="BH4" s="481" t="s">
        <v>102</v>
      </c>
      <c r="BI4" s="481" t="s">
        <v>102</v>
      </c>
      <c r="BJ4" s="481" t="s">
        <v>102</v>
      </c>
      <c r="BK4" s="481" t="s">
        <v>102</v>
      </c>
      <c r="BL4" s="481" t="s">
        <v>102</v>
      </c>
      <c r="BM4" s="481" t="s">
        <v>102</v>
      </c>
      <c r="BN4" s="481" t="s">
        <v>102</v>
      </c>
      <c r="BO4" s="481" t="s">
        <v>102</v>
      </c>
      <c r="BP4" s="481" t="s">
        <v>102</v>
      </c>
      <c r="BQ4" s="481" t="s">
        <v>102</v>
      </c>
      <c r="BR4" s="481" t="s">
        <v>102</v>
      </c>
      <c r="BS4" s="481" t="s">
        <v>102</v>
      </c>
      <c r="BT4" s="481" t="s">
        <v>102</v>
      </c>
      <c r="BU4" s="481" t="s">
        <v>102</v>
      </c>
      <c r="BV4" s="481" t="s">
        <v>102</v>
      </c>
      <c r="BW4" s="481" t="s">
        <v>102</v>
      </c>
      <c r="BX4" s="481" t="s">
        <v>102</v>
      </c>
      <c r="BY4" s="481" t="s">
        <v>102</v>
      </c>
      <c r="BZ4" s="481" t="s">
        <v>102</v>
      </c>
      <c r="CA4" s="481" t="s">
        <v>102</v>
      </c>
      <c r="CB4" s="481" t="s">
        <v>102</v>
      </c>
      <c r="CC4" s="481" t="s">
        <v>102</v>
      </c>
      <c r="CD4" s="481" t="s">
        <v>102</v>
      </c>
      <c r="CE4" s="481" t="s">
        <v>102</v>
      </c>
      <c r="CF4" s="481" t="s">
        <v>102</v>
      </c>
      <c r="CG4" s="481" t="s">
        <v>102</v>
      </c>
      <c r="CH4" s="481" t="s">
        <v>102</v>
      </c>
      <c r="CI4" s="481" t="s">
        <v>102</v>
      </c>
      <c r="CJ4" s="481" t="s">
        <v>102</v>
      </c>
      <c r="CK4" s="481" t="s">
        <v>102</v>
      </c>
      <c r="CL4" s="481" t="s">
        <v>102</v>
      </c>
      <c r="CM4" s="481" t="s">
        <v>102</v>
      </c>
      <c r="CN4" s="481" t="s">
        <v>102</v>
      </c>
      <c r="CO4" s="481" t="s">
        <v>102</v>
      </c>
      <c r="CP4" s="481" t="s">
        <v>102</v>
      </c>
      <c r="CQ4" s="481" t="s">
        <v>102</v>
      </c>
      <c r="CR4" s="481" t="s">
        <v>102</v>
      </c>
      <c r="CS4" s="481" t="s">
        <v>102</v>
      </c>
      <c r="CT4" s="481" t="s">
        <v>102</v>
      </c>
      <c r="CU4" s="481" t="s">
        <v>102</v>
      </c>
      <c r="CV4" s="481" t="s">
        <v>102</v>
      </c>
      <c r="CW4" s="481" t="s">
        <v>102</v>
      </c>
      <c r="CX4" s="481" t="s">
        <v>102</v>
      </c>
      <c r="CY4" s="481" t="s">
        <v>102</v>
      </c>
      <c r="CZ4" s="481" t="s">
        <v>102</v>
      </c>
      <c r="DA4" s="481" t="s">
        <v>102</v>
      </c>
      <c r="DB4" s="481" t="s">
        <v>102</v>
      </c>
      <c r="DC4" s="481" t="s">
        <v>102</v>
      </c>
      <c r="DD4" s="481" t="s">
        <v>102</v>
      </c>
      <c r="DE4" s="481" t="s">
        <v>102</v>
      </c>
      <c r="DF4" s="481" t="s">
        <v>102</v>
      </c>
      <c r="DG4" s="481" t="s">
        <v>102</v>
      </c>
      <c r="DH4" s="481" t="s">
        <v>102</v>
      </c>
      <c r="DI4" s="481" t="s">
        <v>102</v>
      </c>
      <c r="DJ4" s="481" t="s">
        <v>102</v>
      </c>
      <c r="DK4" s="481" t="s">
        <v>102</v>
      </c>
      <c r="DL4" s="481" t="s">
        <v>102</v>
      </c>
      <c r="DM4" s="481" t="s">
        <v>102</v>
      </c>
      <c r="DN4" s="481" t="s">
        <v>102</v>
      </c>
      <c r="DO4" s="481" t="s">
        <v>102</v>
      </c>
      <c r="DP4" s="481" t="s">
        <v>102</v>
      </c>
      <c r="DQ4" s="481" t="s">
        <v>102</v>
      </c>
      <c r="DR4" s="481" t="s">
        <v>102</v>
      </c>
      <c r="DS4" s="481" t="s">
        <v>102</v>
      </c>
      <c r="DT4" s="481" t="s">
        <v>102</v>
      </c>
      <c r="DU4" s="481" t="s">
        <v>102</v>
      </c>
      <c r="DV4" s="481" t="s">
        <v>102</v>
      </c>
      <c r="DW4" s="481" t="s">
        <v>102</v>
      </c>
      <c r="DX4" s="481" t="s">
        <v>102</v>
      </c>
      <c r="DY4" s="481" t="s">
        <v>102</v>
      </c>
      <c r="DZ4" s="481" t="s">
        <v>102</v>
      </c>
      <c r="EA4" s="481" t="s">
        <v>102</v>
      </c>
      <c r="EB4" s="481" t="s">
        <v>102</v>
      </c>
    </row>
    <row r="5" spans="1:132" x14ac:dyDescent="0.15">
      <c r="A5" s="480" t="s">
        <v>4107</v>
      </c>
      <c r="B5" s="481">
        <v>3001591</v>
      </c>
      <c r="C5" s="481" t="s">
        <v>4108</v>
      </c>
      <c r="D5" s="481" t="s">
        <v>4109</v>
      </c>
      <c r="E5" s="481" t="s">
        <v>4110</v>
      </c>
      <c r="F5" s="481" t="s">
        <v>4109</v>
      </c>
      <c r="G5" s="481" t="s">
        <v>102</v>
      </c>
      <c r="H5" s="481" t="s">
        <v>102</v>
      </c>
      <c r="I5" s="481" t="s">
        <v>102</v>
      </c>
      <c r="J5" s="481" t="s">
        <v>102</v>
      </c>
      <c r="K5" s="481" t="s">
        <v>102</v>
      </c>
      <c r="L5" s="481" t="s">
        <v>102</v>
      </c>
      <c r="M5" s="481" t="s">
        <v>102</v>
      </c>
      <c r="N5" s="481" t="s">
        <v>102</v>
      </c>
      <c r="O5" s="481" t="s">
        <v>102</v>
      </c>
      <c r="P5" s="481" t="s">
        <v>102</v>
      </c>
      <c r="Q5" s="481" t="s">
        <v>102</v>
      </c>
      <c r="R5" s="481" t="s">
        <v>102</v>
      </c>
      <c r="S5" s="481" t="s">
        <v>102</v>
      </c>
      <c r="T5" s="481" t="s">
        <v>102</v>
      </c>
      <c r="U5" s="481" t="s">
        <v>102</v>
      </c>
      <c r="V5" s="481" t="s">
        <v>102</v>
      </c>
      <c r="W5" s="481" t="s">
        <v>102</v>
      </c>
      <c r="X5" s="481" t="s">
        <v>102</v>
      </c>
      <c r="Y5" s="481" t="s">
        <v>102</v>
      </c>
      <c r="Z5" s="481" t="s">
        <v>102</v>
      </c>
      <c r="AA5" s="481" t="s">
        <v>102</v>
      </c>
      <c r="AB5" s="481" t="s">
        <v>102</v>
      </c>
      <c r="AC5" s="481" t="s">
        <v>102</v>
      </c>
      <c r="AD5" s="481" t="s">
        <v>102</v>
      </c>
      <c r="AE5" s="481" t="s">
        <v>102</v>
      </c>
      <c r="AF5" s="481" t="s">
        <v>102</v>
      </c>
      <c r="AG5" s="481" t="s">
        <v>102</v>
      </c>
      <c r="AH5" s="481" t="s">
        <v>102</v>
      </c>
      <c r="AI5" s="481" t="s">
        <v>102</v>
      </c>
      <c r="AJ5" s="481" t="s">
        <v>102</v>
      </c>
      <c r="AK5" s="481" t="s">
        <v>102</v>
      </c>
      <c r="AL5" s="481" t="s">
        <v>102</v>
      </c>
      <c r="AM5" s="481" t="s">
        <v>102</v>
      </c>
      <c r="AN5" s="481" t="s">
        <v>102</v>
      </c>
      <c r="AO5" s="481" t="s">
        <v>102</v>
      </c>
      <c r="AP5" s="481" t="s">
        <v>102</v>
      </c>
      <c r="AQ5" s="481" t="s">
        <v>102</v>
      </c>
      <c r="AR5" s="481" t="s">
        <v>102</v>
      </c>
      <c r="AS5" s="481" t="s">
        <v>102</v>
      </c>
      <c r="AT5" s="481" t="s">
        <v>102</v>
      </c>
      <c r="AU5" s="481" t="s">
        <v>102</v>
      </c>
      <c r="AV5" s="481" t="s">
        <v>102</v>
      </c>
      <c r="AW5" s="481" t="s">
        <v>102</v>
      </c>
      <c r="AX5" s="481" t="s">
        <v>102</v>
      </c>
      <c r="AY5" s="481" t="s">
        <v>102</v>
      </c>
      <c r="AZ5" s="481" t="s">
        <v>102</v>
      </c>
      <c r="BA5" s="481" t="s">
        <v>102</v>
      </c>
      <c r="BB5" s="481" t="s">
        <v>102</v>
      </c>
      <c r="BC5" s="481" t="s">
        <v>102</v>
      </c>
      <c r="BD5" s="481" t="s">
        <v>102</v>
      </c>
      <c r="BE5" s="481" t="s">
        <v>102</v>
      </c>
      <c r="BF5" s="481" t="s">
        <v>102</v>
      </c>
      <c r="BG5" s="481" t="s">
        <v>102</v>
      </c>
      <c r="BH5" s="481" t="s">
        <v>102</v>
      </c>
      <c r="BI5" s="481" t="s">
        <v>102</v>
      </c>
      <c r="BJ5" s="481" t="s">
        <v>102</v>
      </c>
      <c r="BK5" s="481" t="s">
        <v>102</v>
      </c>
      <c r="BL5" s="481" t="s">
        <v>102</v>
      </c>
      <c r="BM5" s="481" t="s">
        <v>102</v>
      </c>
      <c r="BN5" s="481" t="s">
        <v>102</v>
      </c>
      <c r="BO5" s="481" t="s">
        <v>102</v>
      </c>
      <c r="BP5" s="481" t="s">
        <v>102</v>
      </c>
      <c r="BQ5" s="481" t="s">
        <v>102</v>
      </c>
      <c r="BR5" s="481" t="s">
        <v>102</v>
      </c>
      <c r="BS5" s="481" t="s">
        <v>102</v>
      </c>
      <c r="BT5" s="481" t="s">
        <v>102</v>
      </c>
      <c r="BU5" s="481" t="s">
        <v>102</v>
      </c>
      <c r="BV5" s="481" t="s">
        <v>102</v>
      </c>
      <c r="BW5" s="481" t="s">
        <v>102</v>
      </c>
      <c r="BX5" s="481" t="s">
        <v>102</v>
      </c>
      <c r="BY5" s="481" t="s">
        <v>102</v>
      </c>
      <c r="BZ5" s="481" t="s">
        <v>102</v>
      </c>
      <c r="CA5" s="481" t="s">
        <v>102</v>
      </c>
      <c r="CB5" s="481" t="s">
        <v>102</v>
      </c>
      <c r="CC5" s="481" t="s">
        <v>102</v>
      </c>
      <c r="CD5" s="481" t="s">
        <v>102</v>
      </c>
      <c r="CE5" s="481" t="s">
        <v>102</v>
      </c>
      <c r="CF5" s="481" t="s">
        <v>102</v>
      </c>
      <c r="CG5" s="481" t="s">
        <v>102</v>
      </c>
      <c r="CH5" s="481" t="s">
        <v>102</v>
      </c>
      <c r="CI5" s="481" t="s">
        <v>102</v>
      </c>
      <c r="CJ5" s="481" t="s">
        <v>102</v>
      </c>
      <c r="CK5" s="481" t="s">
        <v>102</v>
      </c>
      <c r="CL5" s="481" t="s">
        <v>102</v>
      </c>
      <c r="CM5" s="481" t="s">
        <v>102</v>
      </c>
      <c r="CN5" s="481" t="s">
        <v>102</v>
      </c>
      <c r="CO5" s="481" t="s">
        <v>102</v>
      </c>
      <c r="CP5" s="481" t="s">
        <v>102</v>
      </c>
      <c r="CQ5" s="481" t="s">
        <v>102</v>
      </c>
      <c r="CR5" s="481" t="s">
        <v>102</v>
      </c>
      <c r="CS5" s="481" t="s">
        <v>102</v>
      </c>
      <c r="CT5" s="481" t="s">
        <v>102</v>
      </c>
      <c r="CU5" s="481" t="s">
        <v>102</v>
      </c>
      <c r="CV5" s="481" t="s">
        <v>102</v>
      </c>
      <c r="CW5" s="481" t="s">
        <v>102</v>
      </c>
      <c r="CX5" s="481" t="s">
        <v>102</v>
      </c>
      <c r="CY5" s="481" t="s">
        <v>102</v>
      </c>
      <c r="CZ5" s="481" t="s">
        <v>102</v>
      </c>
      <c r="DA5" s="481" t="s">
        <v>102</v>
      </c>
      <c r="DB5" s="481" t="s">
        <v>102</v>
      </c>
      <c r="DC5" s="481" t="s">
        <v>102</v>
      </c>
      <c r="DD5" s="481" t="s">
        <v>102</v>
      </c>
      <c r="DE5" s="481" t="s">
        <v>102</v>
      </c>
      <c r="DF5" s="481" t="s">
        <v>102</v>
      </c>
      <c r="DG5" s="481" t="s">
        <v>102</v>
      </c>
      <c r="DH5" s="481" t="s">
        <v>102</v>
      </c>
      <c r="DI5" s="481" t="s">
        <v>102</v>
      </c>
      <c r="DJ5" s="481" t="s">
        <v>102</v>
      </c>
      <c r="DK5" s="481" t="s">
        <v>102</v>
      </c>
      <c r="DL5" s="481" t="s">
        <v>102</v>
      </c>
      <c r="DM5" s="481" t="s">
        <v>102</v>
      </c>
      <c r="DN5" s="481" t="s">
        <v>102</v>
      </c>
      <c r="DO5" s="481" t="s">
        <v>102</v>
      </c>
      <c r="DP5" s="481" t="s">
        <v>102</v>
      </c>
      <c r="DQ5" s="481" t="s">
        <v>102</v>
      </c>
      <c r="DR5" s="481" t="s">
        <v>102</v>
      </c>
      <c r="DS5" s="481" t="s">
        <v>102</v>
      </c>
      <c r="DT5" s="481" t="s">
        <v>102</v>
      </c>
      <c r="DU5" s="481" t="s">
        <v>102</v>
      </c>
      <c r="DV5" s="481" t="s">
        <v>102</v>
      </c>
      <c r="DW5" s="481" t="s">
        <v>102</v>
      </c>
      <c r="DX5" s="481" t="s">
        <v>102</v>
      </c>
      <c r="DY5" s="481" t="s">
        <v>102</v>
      </c>
      <c r="DZ5" s="481" t="s">
        <v>102</v>
      </c>
      <c r="EA5" s="481" t="s">
        <v>102</v>
      </c>
      <c r="EB5" s="481" t="s">
        <v>102</v>
      </c>
    </row>
    <row r="6" spans="1:132" x14ac:dyDescent="0.15">
      <c r="A6" s="480" t="s">
        <v>4111</v>
      </c>
      <c r="B6" s="481">
        <v>2008978</v>
      </c>
      <c r="C6" s="481" t="s">
        <v>102</v>
      </c>
      <c r="D6" s="481" t="s">
        <v>102</v>
      </c>
      <c r="E6" s="481" t="s">
        <v>102</v>
      </c>
      <c r="F6" s="481" t="s">
        <v>102</v>
      </c>
      <c r="G6" s="481" t="s">
        <v>102</v>
      </c>
      <c r="H6" s="481" t="s">
        <v>102</v>
      </c>
      <c r="I6" s="481" t="s">
        <v>102</v>
      </c>
      <c r="J6" s="481" t="s">
        <v>102</v>
      </c>
      <c r="K6" s="481" t="s">
        <v>102</v>
      </c>
      <c r="L6" s="481" t="s">
        <v>102</v>
      </c>
      <c r="M6" s="481" t="s">
        <v>102</v>
      </c>
      <c r="N6" s="481" t="s">
        <v>102</v>
      </c>
      <c r="O6" s="481" t="s">
        <v>102</v>
      </c>
      <c r="P6" s="481" t="s">
        <v>102</v>
      </c>
      <c r="Q6" s="481" t="s">
        <v>102</v>
      </c>
      <c r="R6" s="481" t="s">
        <v>102</v>
      </c>
      <c r="S6" s="481" t="s">
        <v>102</v>
      </c>
      <c r="T6" s="481" t="s">
        <v>102</v>
      </c>
      <c r="U6" s="481" t="s">
        <v>102</v>
      </c>
      <c r="V6" s="481" t="s">
        <v>102</v>
      </c>
      <c r="W6" s="481" t="s">
        <v>102</v>
      </c>
      <c r="X6" s="481" t="s">
        <v>102</v>
      </c>
      <c r="Y6" s="481" t="s">
        <v>102</v>
      </c>
      <c r="Z6" s="481" t="s">
        <v>102</v>
      </c>
      <c r="AA6" s="481" t="s">
        <v>102</v>
      </c>
      <c r="AB6" s="481" t="s">
        <v>102</v>
      </c>
      <c r="AC6" s="481" t="s">
        <v>102</v>
      </c>
      <c r="AD6" s="481" t="s">
        <v>102</v>
      </c>
      <c r="AE6" s="481" t="s">
        <v>102</v>
      </c>
      <c r="AF6" s="481" t="s">
        <v>102</v>
      </c>
      <c r="AG6" s="481" t="s">
        <v>102</v>
      </c>
      <c r="AH6" s="481" t="s">
        <v>102</v>
      </c>
      <c r="AI6" s="481" t="s">
        <v>102</v>
      </c>
      <c r="AJ6" s="481" t="s">
        <v>102</v>
      </c>
      <c r="AK6" s="481" t="s">
        <v>102</v>
      </c>
      <c r="AL6" s="481" t="s">
        <v>102</v>
      </c>
      <c r="AM6" s="481" t="s">
        <v>102</v>
      </c>
      <c r="AN6" s="481" t="s">
        <v>102</v>
      </c>
      <c r="AO6" s="481" t="s">
        <v>102</v>
      </c>
      <c r="AP6" s="481" t="s">
        <v>102</v>
      </c>
      <c r="AQ6" s="481" t="s">
        <v>102</v>
      </c>
      <c r="AR6" s="481" t="s">
        <v>102</v>
      </c>
      <c r="AS6" s="481" t="s">
        <v>102</v>
      </c>
      <c r="AT6" s="481" t="s">
        <v>102</v>
      </c>
      <c r="AU6" s="481" t="s">
        <v>102</v>
      </c>
      <c r="AV6" s="481" t="s">
        <v>102</v>
      </c>
      <c r="AW6" s="481" t="s">
        <v>102</v>
      </c>
      <c r="AX6" s="481" t="s">
        <v>102</v>
      </c>
      <c r="AY6" s="481" t="s">
        <v>102</v>
      </c>
      <c r="AZ6" s="481" t="s">
        <v>102</v>
      </c>
      <c r="BA6" s="481" t="s">
        <v>102</v>
      </c>
      <c r="BB6" s="481" t="s">
        <v>102</v>
      </c>
      <c r="BC6" s="481" t="s">
        <v>102</v>
      </c>
      <c r="BD6" s="481" t="s">
        <v>102</v>
      </c>
      <c r="BE6" s="481" t="s">
        <v>102</v>
      </c>
      <c r="BF6" s="481" t="s">
        <v>102</v>
      </c>
      <c r="BG6" s="481" t="s">
        <v>102</v>
      </c>
      <c r="BH6" s="481" t="s">
        <v>102</v>
      </c>
      <c r="BI6" s="481" t="s">
        <v>102</v>
      </c>
      <c r="BJ6" s="481" t="s">
        <v>102</v>
      </c>
      <c r="BK6" s="481" t="s">
        <v>102</v>
      </c>
      <c r="BL6" s="481" t="s">
        <v>102</v>
      </c>
      <c r="BM6" s="481" t="s">
        <v>102</v>
      </c>
      <c r="BN6" s="481" t="s">
        <v>102</v>
      </c>
      <c r="BO6" s="481" t="s">
        <v>102</v>
      </c>
      <c r="BP6" s="481" t="s">
        <v>102</v>
      </c>
      <c r="BQ6" s="481" t="s">
        <v>102</v>
      </c>
      <c r="BR6" s="481" t="s">
        <v>102</v>
      </c>
      <c r="BS6" s="481" t="s">
        <v>102</v>
      </c>
      <c r="BT6" s="481" t="s">
        <v>102</v>
      </c>
      <c r="BU6" s="481" t="s">
        <v>102</v>
      </c>
      <c r="BV6" s="481" t="s">
        <v>102</v>
      </c>
      <c r="BW6" s="481" t="s">
        <v>102</v>
      </c>
      <c r="BX6" s="481" t="s">
        <v>102</v>
      </c>
      <c r="BY6" s="481" t="s">
        <v>102</v>
      </c>
      <c r="BZ6" s="481" t="s">
        <v>102</v>
      </c>
      <c r="CA6" s="481" t="s">
        <v>102</v>
      </c>
      <c r="CB6" s="481" t="s">
        <v>102</v>
      </c>
      <c r="CC6" s="481" t="s">
        <v>102</v>
      </c>
      <c r="CD6" s="481" t="s">
        <v>102</v>
      </c>
      <c r="CE6" s="481" t="s">
        <v>102</v>
      </c>
      <c r="CF6" s="481" t="s">
        <v>102</v>
      </c>
      <c r="CG6" s="481" t="s">
        <v>102</v>
      </c>
      <c r="CH6" s="481" t="s">
        <v>102</v>
      </c>
      <c r="CI6" s="481" t="s">
        <v>102</v>
      </c>
      <c r="CJ6" s="481" t="s">
        <v>102</v>
      </c>
      <c r="CK6" s="481" t="s">
        <v>102</v>
      </c>
      <c r="CL6" s="481" t="s">
        <v>102</v>
      </c>
      <c r="CM6" s="481" t="s">
        <v>102</v>
      </c>
      <c r="CN6" s="481" t="s">
        <v>102</v>
      </c>
      <c r="CO6" s="481" t="s">
        <v>102</v>
      </c>
      <c r="CP6" s="481" t="s">
        <v>102</v>
      </c>
      <c r="CQ6" s="481" t="s">
        <v>102</v>
      </c>
      <c r="CR6" s="481" t="s">
        <v>102</v>
      </c>
      <c r="CS6" s="481" t="s">
        <v>102</v>
      </c>
      <c r="CT6" s="481" t="s">
        <v>102</v>
      </c>
      <c r="CU6" s="481" t="s">
        <v>102</v>
      </c>
      <c r="CV6" s="481" t="s">
        <v>102</v>
      </c>
      <c r="CW6" s="481" t="s">
        <v>102</v>
      </c>
      <c r="CX6" s="481" t="s">
        <v>102</v>
      </c>
      <c r="CY6" s="481" t="s">
        <v>102</v>
      </c>
      <c r="CZ6" s="481" t="s">
        <v>102</v>
      </c>
      <c r="DA6" s="481" t="s">
        <v>102</v>
      </c>
      <c r="DB6" s="481" t="s">
        <v>102</v>
      </c>
      <c r="DC6" s="481" t="s">
        <v>102</v>
      </c>
      <c r="DD6" s="481" t="s">
        <v>102</v>
      </c>
      <c r="DE6" s="481" t="s">
        <v>102</v>
      </c>
      <c r="DF6" s="481" t="s">
        <v>102</v>
      </c>
      <c r="DG6" s="481" t="s">
        <v>102</v>
      </c>
      <c r="DH6" s="481" t="s">
        <v>102</v>
      </c>
      <c r="DI6" s="481" t="s">
        <v>102</v>
      </c>
      <c r="DJ6" s="481" t="s">
        <v>102</v>
      </c>
      <c r="DK6" s="481" t="s">
        <v>102</v>
      </c>
      <c r="DL6" s="481" t="s">
        <v>102</v>
      </c>
      <c r="DM6" s="481" t="s">
        <v>102</v>
      </c>
      <c r="DN6" s="481" t="s">
        <v>102</v>
      </c>
      <c r="DO6" s="481" t="s">
        <v>102</v>
      </c>
      <c r="DP6" s="481" t="s">
        <v>102</v>
      </c>
      <c r="DQ6" s="481" t="s">
        <v>102</v>
      </c>
      <c r="DR6" s="481" t="s">
        <v>102</v>
      </c>
      <c r="DS6" s="481" t="s">
        <v>102</v>
      </c>
      <c r="DT6" s="481" t="s">
        <v>102</v>
      </c>
      <c r="DU6" s="481" t="s">
        <v>102</v>
      </c>
      <c r="DV6" s="481" t="s">
        <v>102</v>
      </c>
      <c r="DW6" s="481" t="s">
        <v>102</v>
      </c>
      <c r="DX6" s="481" t="s">
        <v>102</v>
      </c>
      <c r="DY6" s="481" t="s">
        <v>102</v>
      </c>
      <c r="DZ6" s="481" t="s">
        <v>102</v>
      </c>
      <c r="EA6" s="481" t="s">
        <v>102</v>
      </c>
      <c r="EB6" s="481" t="s">
        <v>102</v>
      </c>
    </row>
    <row r="7" spans="1:132" x14ac:dyDescent="0.15">
      <c r="A7" s="480" t="s">
        <v>4112</v>
      </c>
      <c r="B7" s="481">
        <v>2012400</v>
      </c>
      <c r="C7" s="481" t="s">
        <v>4114</v>
      </c>
      <c r="D7" s="481" t="s">
        <v>102</v>
      </c>
      <c r="E7" s="481" t="s">
        <v>102</v>
      </c>
      <c r="F7" s="481" t="s">
        <v>102</v>
      </c>
      <c r="G7" s="481" t="s">
        <v>102</v>
      </c>
      <c r="H7" s="481" t="s">
        <v>102</v>
      </c>
      <c r="I7" s="481" t="s">
        <v>102</v>
      </c>
      <c r="J7" s="481" t="s">
        <v>102</v>
      </c>
      <c r="K7" s="481" t="s">
        <v>102</v>
      </c>
      <c r="L7" s="481" t="s">
        <v>102</v>
      </c>
      <c r="M7" s="481" t="s">
        <v>102</v>
      </c>
      <c r="N7" s="481" t="s">
        <v>102</v>
      </c>
      <c r="O7" s="481" t="s">
        <v>102</v>
      </c>
      <c r="P7" s="481" t="s">
        <v>102</v>
      </c>
      <c r="Q7" s="481" t="s">
        <v>102</v>
      </c>
      <c r="R7" s="481" t="s">
        <v>102</v>
      </c>
      <c r="S7" s="481" t="s">
        <v>102</v>
      </c>
      <c r="T7" s="481" t="s">
        <v>102</v>
      </c>
      <c r="U7" s="481" t="s">
        <v>102</v>
      </c>
      <c r="V7" s="481" t="s">
        <v>102</v>
      </c>
      <c r="W7" s="481" t="s">
        <v>102</v>
      </c>
      <c r="X7" s="481" t="s">
        <v>102</v>
      </c>
      <c r="Y7" s="481" t="s">
        <v>102</v>
      </c>
      <c r="Z7" s="481" t="s">
        <v>102</v>
      </c>
      <c r="AA7" s="481" t="s">
        <v>102</v>
      </c>
      <c r="AB7" s="481" t="s">
        <v>102</v>
      </c>
      <c r="AC7" s="481" t="s">
        <v>102</v>
      </c>
      <c r="AD7" s="481" t="s">
        <v>102</v>
      </c>
      <c r="AE7" s="481" t="s">
        <v>102</v>
      </c>
      <c r="AF7" s="481" t="s">
        <v>102</v>
      </c>
      <c r="AG7" s="481" t="s">
        <v>102</v>
      </c>
      <c r="AH7" s="481" t="s">
        <v>102</v>
      </c>
      <c r="AI7" s="481" t="s">
        <v>102</v>
      </c>
      <c r="AJ7" s="481" t="s">
        <v>102</v>
      </c>
      <c r="AK7" s="481" t="s">
        <v>102</v>
      </c>
      <c r="AL7" s="481" t="s">
        <v>102</v>
      </c>
      <c r="AM7" s="481" t="s">
        <v>102</v>
      </c>
      <c r="AN7" s="481" t="s">
        <v>102</v>
      </c>
      <c r="AO7" s="481" t="s">
        <v>102</v>
      </c>
      <c r="AP7" s="481" t="s">
        <v>102</v>
      </c>
      <c r="AQ7" s="481" t="s">
        <v>102</v>
      </c>
      <c r="AR7" s="481" t="s">
        <v>102</v>
      </c>
      <c r="AS7" s="481" t="s">
        <v>102</v>
      </c>
      <c r="AT7" s="481" t="s">
        <v>102</v>
      </c>
      <c r="AU7" s="481" t="s">
        <v>102</v>
      </c>
      <c r="AV7" s="481" t="s">
        <v>102</v>
      </c>
      <c r="AW7" s="481" t="s">
        <v>102</v>
      </c>
      <c r="AX7" s="481" t="s">
        <v>102</v>
      </c>
      <c r="AY7" s="481" t="s">
        <v>102</v>
      </c>
      <c r="AZ7" s="481" t="s">
        <v>102</v>
      </c>
      <c r="BA7" s="481" t="s">
        <v>102</v>
      </c>
      <c r="BB7" s="481" t="s">
        <v>102</v>
      </c>
      <c r="BC7" s="481" t="s">
        <v>102</v>
      </c>
      <c r="BD7" s="481" t="s">
        <v>102</v>
      </c>
      <c r="BE7" s="481" t="s">
        <v>102</v>
      </c>
      <c r="BF7" s="481" t="s">
        <v>102</v>
      </c>
      <c r="BG7" s="481" t="s">
        <v>102</v>
      </c>
      <c r="BH7" s="481" t="s">
        <v>102</v>
      </c>
      <c r="BI7" s="481" t="s">
        <v>102</v>
      </c>
      <c r="BJ7" s="481" t="s">
        <v>102</v>
      </c>
      <c r="BK7" s="481" t="s">
        <v>102</v>
      </c>
      <c r="BL7" s="481" t="s">
        <v>102</v>
      </c>
      <c r="BM7" s="481" t="s">
        <v>102</v>
      </c>
      <c r="BN7" s="481" t="s">
        <v>102</v>
      </c>
      <c r="BO7" s="481" t="s">
        <v>102</v>
      </c>
      <c r="BP7" s="481" t="s">
        <v>102</v>
      </c>
      <c r="BQ7" s="481" t="s">
        <v>102</v>
      </c>
      <c r="BR7" s="481" t="s">
        <v>102</v>
      </c>
      <c r="BS7" s="481" t="s">
        <v>102</v>
      </c>
      <c r="BT7" s="481" t="s">
        <v>102</v>
      </c>
      <c r="BU7" s="481" t="s">
        <v>102</v>
      </c>
      <c r="BV7" s="481" t="s">
        <v>102</v>
      </c>
      <c r="BW7" s="481" t="s">
        <v>102</v>
      </c>
      <c r="BX7" s="481" t="s">
        <v>102</v>
      </c>
      <c r="BY7" s="481" t="s">
        <v>102</v>
      </c>
      <c r="BZ7" s="481" t="s">
        <v>102</v>
      </c>
      <c r="CA7" s="481" t="s">
        <v>102</v>
      </c>
      <c r="CB7" s="481" t="s">
        <v>102</v>
      </c>
      <c r="CC7" s="481" t="s">
        <v>102</v>
      </c>
      <c r="CD7" s="481" t="s">
        <v>102</v>
      </c>
      <c r="CE7" s="481" t="s">
        <v>102</v>
      </c>
      <c r="CF7" s="481" t="s">
        <v>102</v>
      </c>
      <c r="CG7" s="481" t="s">
        <v>102</v>
      </c>
      <c r="CH7" s="481" t="s">
        <v>102</v>
      </c>
      <c r="CI7" s="481" t="s">
        <v>102</v>
      </c>
      <c r="CJ7" s="481" t="s">
        <v>102</v>
      </c>
      <c r="CK7" s="481" t="s">
        <v>102</v>
      </c>
      <c r="CL7" s="481" t="s">
        <v>102</v>
      </c>
      <c r="CM7" s="481" t="s">
        <v>102</v>
      </c>
      <c r="CN7" s="481" t="s">
        <v>102</v>
      </c>
      <c r="CO7" s="481" t="s">
        <v>102</v>
      </c>
      <c r="CP7" s="481" t="s">
        <v>102</v>
      </c>
      <c r="CQ7" s="481" t="s">
        <v>102</v>
      </c>
      <c r="CR7" s="481" t="s">
        <v>102</v>
      </c>
      <c r="CS7" s="481" t="s">
        <v>102</v>
      </c>
      <c r="CT7" s="481" t="s">
        <v>102</v>
      </c>
      <c r="CU7" s="481" t="s">
        <v>102</v>
      </c>
      <c r="CV7" s="481" t="s">
        <v>102</v>
      </c>
      <c r="CW7" s="481" t="s">
        <v>102</v>
      </c>
      <c r="CX7" s="481" t="s">
        <v>102</v>
      </c>
      <c r="CY7" s="481" t="s">
        <v>102</v>
      </c>
      <c r="CZ7" s="481" t="s">
        <v>102</v>
      </c>
      <c r="DA7" s="481" t="s">
        <v>102</v>
      </c>
      <c r="DB7" s="481" t="s">
        <v>102</v>
      </c>
      <c r="DC7" s="481" t="s">
        <v>102</v>
      </c>
      <c r="DD7" s="481" t="s">
        <v>102</v>
      </c>
      <c r="DE7" s="481" t="s">
        <v>102</v>
      </c>
      <c r="DF7" s="481" t="s">
        <v>102</v>
      </c>
      <c r="DG7" s="481" t="s">
        <v>102</v>
      </c>
      <c r="DH7" s="481" t="s">
        <v>102</v>
      </c>
      <c r="DI7" s="481" t="s">
        <v>102</v>
      </c>
      <c r="DJ7" s="481" t="s">
        <v>102</v>
      </c>
      <c r="DK7" s="481" t="s">
        <v>102</v>
      </c>
      <c r="DL7" s="481" t="s">
        <v>102</v>
      </c>
      <c r="DM7" s="481" t="s">
        <v>102</v>
      </c>
      <c r="DN7" s="481" t="s">
        <v>102</v>
      </c>
      <c r="DO7" s="481" t="s">
        <v>102</v>
      </c>
      <c r="DP7" s="481" t="s">
        <v>102</v>
      </c>
      <c r="DQ7" s="481" t="s">
        <v>102</v>
      </c>
      <c r="DR7" s="481" t="s">
        <v>102</v>
      </c>
      <c r="DS7" s="481" t="s">
        <v>102</v>
      </c>
      <c r="DT7" s="481" t="s">
        <v>102</v>
      </c>
      <c r="DU7" s="481" t="s">
        <v>102</v>
      </c>
      <c r="DV7" s="481" t="s">
        <v>102</v>
      </c>
      <c r="DW7" s="481" t="s">
        <v>102</v>
      </c>
      <c r="DX7" s="481" t="s">
        <v>102</v>
      </c>
      <c r="DY7" s="481" t="s">
        <v>102</v>
      </c>
      <c r="DZ7" s="481" t="s">
        <v>102</v>
      </c>
      <c r="EA7" s="481" t="s">
        <v>102</v>
      </c>
      <c r="EB7" s="481" t="s">
        <v>102</v>
      </c>
    </row>
    <row r="8" spans="1:132" x14ac:dyDescent="0.15">
      <c r="A8" s="480" t="s">
        <v>4115</v>
      </c>
      <c r="B8" s="481">
        <v>2778841</v>
      </c>
      <c r="C8" s="481" t="s">
        <v>4116</v>
      </c>
      <c r="D8" s="481" t="s">
        <v>4117</v>
      </c>
      <c r="E8" s="481" t="s">
        <v>4118</v>
      </c>
      <c r="F8" s="481" t="s">
        <v>102</v>
      </c>
      <c r="G8" s="481" t="s">
        <v>102</v>
      </c>
      <c r="H8" s="481" t="s">
        <v>102</v>
      </c>
      <c r="I8" s="481" t="s">
        <v>102</v>
      </c>
      <c r="J8" s="481" t="s">
        <v>102</v>
      </c>
      <c r="K8" s="481" t="s">
        <v>102</v>
      </c>
      <c r="L8" s="481" t="s">
        <v>102</v>
      </c>
      <c r="M8" s="481" t="s">
        <v>102</v>
      </c>
      <c r="N8" s="481" t="s">
        <v>102</v>
      </c>
      <c r="O8" s="481" t="s">
        <v>102</v>
      </c>
      <c r="P8" s="481" t="s">
        <v>102</v>
      </c>
      <c r="Q8" s="481" t="s">
        <v>102</v>
      </c>
      <c r="R8" s="481" t="s">
        <v>102</v>
      </c>
      <c r="S8" s="481" t="s">
        <v>102</v>
      </c>
      <c r="T8" s="481" t="s">
        <v>102</v>
      </c>
      <c r="U8" s="481" t="s">
        <v>102</v>
      </c>
      <c r="V8" s="481" t="s">
        <v>102</v>
      </c>
      <c r="W8" s="481" t="s">
        <v>102</v>
      </c>
      <c r="X8" s="481" t="s">
        <v>102</v>
      </c>
      <c r="Y8" s="481" t="s">
        <v>102</v>
      </c>
      <c r="Z8" s="481" t="s">
        <v>102</v>
      </c>
      <c r="AA8" s="481" t="s">
        <v>102</v>
      </c>
      <c r="AB8" s="481" t="s">
        <v>102</v>
      </c>
      <c r="AC8" s="481" t="s">
        <v>102</v>
      </c>
      <c r="AD8" s="481" t="s">
        <v>102</v>
      </c>
      <c r="AE8" s="481" t="s">
        <v>102</v>
      </c>
      <c r="AF8" s="481" t="s">
        <v>102</v>
      </c>
      <c r="AG8" s="481" t="s">
        <v>102</v>
      </c>
      <c r="AH8" s="481" t="s">
        <v>102</v>
      </c>
      <c r="AI8" s="481" t="s">
        <v>102</v>
      </c>
      <c r="AJ8" s="481" t="s">
        <v>102</v>
      </c>
      <c r="AK8" s="481" t="s">
        <v>102</v>
      </c>
      <c r="AL8" s="481" t="s">
        <v>102</v>
      </c>
      <c r="AM8" s="481" t="s">
        <v>102</v>
      </c>
      <c r="AN8" s="481" t="s">
        <v>102</v>
      </c>
      <c r="AO8" s="481" t="s">
        <v>102</v>
      </c>
      <c r="AP8" s="481" t="s">
        <v>102</v>
      </c>
      <c r="AQ8" s="481" t="s">
        <v>102</v>
      </c>
      <c r="AR8" s="481" t="s">
        <v>102</v>
      </c>
      <c r="AS8" s="481" t="s">
        <v>102</v>
      </c>
      <c r="AT8" s="481" t="s">
        <v>102</v>
      </c>
      <c r="AU8" s="481" t="s">
        <v>102</v>
      </c>
      <c r="AV8" s="481" t="s">
        <v>102</v>
      </c>
      <c r="AW8" s="481" t="s">
        <v>102</v>
      </c>
      <c r="AX8" s="481" t="s">
        <v>102</v>
      </c>
      <c r="AY8" s="481" t="s">
        <v>102</v>
      </c>
      <c r="AZ8" s="481" t="s">
        <v>102</v>
      </c>
      <c r="BA8" s="481" t="s">
        <v>102</v>
      </c>
      <c r="BB8" s="481" t="s">
        <v>102</v>
      </c>
      <c r="BC8" s="481" t="s">
        <v>102</v>
      </c>
      <c r="BD8" s="481" t="s">
        <v>102</v>
      </c>
      <c r="BE8" s="481" t="s">
        <v>102</v>
      </c>
      <c r="BF8" s="481" t="s">
        <v>102</v>
      </c>
      <c r="BG8" s="481" t="s">
        <v>102</v>
      </c>
      <c r="BH8" s="481" t="s">
        <v>102</v>
      </c>
      <c r="BI8" s="481" t="s">
        <v>102</v>
      </c>
      <c r="BJ8" s="481" t="s">
        <v>102</v>
      </c>
      <c r="BK8" s="481" t="s">
        <v>102</v>
      </c>
      <c r="BL8" s="481" t="s">
        <v>102</v>
      </c>
      <c r="BM8" s="481" t="s">
        <v>102</v>
      </c>
      <c r="BN8" s="481" t="s">
        <v>102</v>
      </c>
      <c r="BO8" s="481" t="s">
        <v>102</v>
      </c>
      <c r="BP8" s="481" t="s">
        <v>102</v>
      </c>
      <c r="BQ8" s="481" t="s">
        <v>102</v>
      </c>
      <c r="BR8" s="481" t="s">
        <v>102</v>
      </c>
      <c r="BS8" s="481" t="s">
        <v>102</v>
      </c>
      <c r="BT8" s="481" t="s">
        <v>102</v>
      </c>
      <c r="BU8" s="481" t="s">
        <v>102</v>
      </c>
      <c r="BV8" s="481" t="s">
        <v>102</v>
      </c>
      <c r="BW8" s="481" t="s">
        <v>102</v>
      </c>
      <c r="BX8" s="481" t="s">
        <v>102</v>
      </c>
      <c r="BY8" s="481" t="s">
        <v>102</v>
      </c>
      <c r="BZ8" s="481" t="s">
        <v>102</v>
      </c>
      <c r="CA8" s="481" t="s">
        <v>102</v>
      </c>
      <c r="CB8" s="481" t="s">
        <v>102</v>
      </c>
      <c r="CC8" s="481" t="s">
        <v>102</v>
      </c>
      <c r="CD8" s="481" t="s">
        <v>102</v>
      </c>
      <c r="CE8" s="481" t="s">
        <v>102</v>
      </c>
      <c r="CF8" s="481" t="s">
        <v>102</v>
      </c>
      <c r="CG8" s="481" t="s">
        <v>102</v>
      </c>
      <c r="CH8" s="481" t="s">
        <v>102</v>
      </c>
      <c r="CI8" s="481" t="s">
        <v>102</v>
      </c>
      <c r="CJ8" s="481" t="s">
        <v>102</v>
      </c>
      <c r="CK8" s="481" t="s">
        <v>102</v>
      </c>
      <c r="CL8" s="481" t="s">
        <v>102</v>
      </c>
      <c r="CM8" s="481" t="s">
        <v>102</v>
      </c>
      <c r="CN8" s="481" t="s">
        <v>102</v>
      </c>
      <c r="CO8" s="481" t="s">
        <v>102</v>
      </c>
      <c r="CP8" s="481" t="s">
        <v>102</v>
      </c>
      <c r="CQ8" s="481" t="s">
        <v>102</v>
      </c>
      <c r="CR8" s="481" t="s">
        <v>102</v>
      </c>
      <c r="CS8" s="481" t="s">
        <v>102</v>
      </c>
      <c r="CT8" s="481" t="s">
        <v>102</v>
      </c>
      <c r="CU8" s="481" t="s">
        <v>102</v>
      </c>
      <c r="CV8" s="481" t="s">
        <v>102</v>
      </c>
      <c r="CW8" s="481" t="s">
        <v>102</v>
      </c>
      <c r="CX8" s="481" t="s">
        <v>102</v>
      </c>
      <c r="CY8" s="481" t="s">
        <v>102</v>
      </c>
      <c r="CZ8" s="481" t="s">
        <v>102</v>
      </c>
      <c r="DA8" s="481" t="s">
        <v>102</v>
      </c>
      <c r="DB8" s="481" t="s">
        <v>102</v>
      </c>
      <c r="DC8" s="481" t="s">
        <v>102</v>
      </c>
      <c r="DD8" s="481" t="s">
        <v>102</v>
      </c>
      <c r="DE8" s="481" t="s">
        <v>102</v>
      </c>
      <c r="DF8" s="481" t="s">
        <v>102</v>
      </c>
      <c r="DG8" s="481" t="s">
        <v>102</v>
      </c>
      <c r="DH8" s="481" t="s">
        <v>102</v>
      </c>
      <c r="DI8" s="481" t="s">
        <v>102</v>
      </c>
      <c r="DJ8" s="481" t="s">
        <v>102</v>
      </c>
      <c r="DK8" s="481" t="s">
        <v>102</v>
      </c>
      <c r="DL8" s="481" t="s">
        <v>102</v>
      </c>
      <c r="DM8" s="481" t="s">
        <v>102</v>
      </c>
      <c r="DN8" s="481" t="s">
        <v>102</v>
      </c>
      <c r="DO8" s="481" t="s">
        <v>102</v>
      </c>
      <c r="DP8" s="481" t="s">
        <v>102</v>
      </c>
      <c r="DQ8" s="481" t="s">
        <v>102</v>
      </c>
      <c r="DR8" s="481" t="s">
        <v>102</v>
      </c>
      <c r="DS8" s="481" t="s">
        <v>102</v>
      </c>
      <c r="DT8" s="481" t="s">
        <v>102</v>
      </c>
      <c r="DU8" s="481" t="s">
        <v>102</v>
      </c>
      <c r="DV8" s="481" t="s">
        <v>102</v>
      </c>
      <c r="DW8" s="481" t="s">
        <v>102</v>
      </c>
      <c r="DX8" s="481" t="s">
        <v>102</v>
      </c>
      <c r="DY8" s="481" t="s">
        <v>102</v>
      </c>
      <c r="DZ8" s="481" t="s">
        <v>102</v>
      </c>
      <c r="EA8" s="481" t="s">
        <v>102</v>
      </c>
      <c r="EB8" s="481" t="s">
        <v>102</v>
      </c>
    </row>
    <row r="9" spans="1:132" x14ac:dyDescent="0.15">
      <c r="A9" s="480" t="s">
        <v>4119</v>
      </c>
      <c r="B9" s="481">
        <v>2006210</v>
      </c>
      <c r="C9" s="481" t="s">
        <v>102</v>
      </c>
      <c r="D9" s="481" t="s">
        <v>102</v>
      </c>
      <c r="E9" s="481" t="s">
        <v>102</v>
      </c>
      <c r="F9" s="481" t="s">
        <v>102</v>
      </c>
      <c r="G9" s="481" t="s">
        <v>102</v>
      </c>
      <c r="H9" s="481" t="s">
        <v>102</v>
      </c>
      <c r="I9" s="481" t="s">
        <v>102</v>
      </c>
      <c r="J9" s="481" t="s">
        <v>102</v>
      </c>
      <c r="K9" s="481" t="s">
        <v>102</v>
      </c>
      <c r="L9" s="481" t="s">
        <v>102</v>
      </c>
      <c r="M9" s="481" t="s">
        <v>102</v>
      </c>
      <c r="N9" s="481" t="s">
        <v>102</v>
      </c>
      <c r="O9" s="481" t="s">
        <v>102</v>
      </c>
      <c r="P9" s="481" t="s">
        <v>102</v>
      </c>
      <c r="Q9" s="481" t="s">
        <v>102</v>
      </c>
      <c r="R9" s="481" t="s">
        <v>102</v>
      </c>
      <c r="S9" s="481" t="s">
        <v>102</v>
      </c>
      <c r="T9" s="481" t="s">
        <v>102</v>
      </c>
      <c r="U9" s="481" t="s">
        <v>102</v>
      </c>
      <c r="V9" s="481" t="s">
        <v>102</v>
      </c>
      <c r="W9" s="481" t="s">
        <v>102</v>
      </c>
      <c r="X9" s="481" t="s">
        <v>102</v>
      </c>
      <c r="Y9" s="481" t="s">
        <v>102</v>
      </c>
      <c r="Z9" s="481" t="s">
        <v>102</v>
      </c>
      <c r="AA9" s="481" t="s">
        <v>102</v>
      </c>
      <c r="AB9" s="481" t="s">
        <v>102</v>
      </c>
      <c r="AC9" s="481" t="s">
        <v>102</v>
      </c>
      <c r="AD9" s="481" t="s">
        <v>102</v>
      </c>
      <c r="AE9" s="481" t="s">
        <v>102</v>
      </c>
      <c r="AF9" s="481" t="s">
        <v>102</v>
      </c>
      <c r="AG9" s="481" t="s">
        <v>102</v>
      </c>
      <c r="AH9" s="481" t="s">
        <v>102</v>
      </c>
      <c r="AI9" s="481" t="s">
        <v>102</v>
      </c>
      <c r="AJ9" s="481" t="s">
        <v>102</v>
      </c>
      <c r="AK9" s="481" t="s">
        <v>102</v>
      </c>
      <c r="AL9" s="481" t="s">
        <v>102</v>
      </c>
      <c r="AM9" s="481" t="s">
        <v>102</v>
      </c>
      <c r="AN9" s="481" t="s">
        <v>102</v>
      </c>
      <c r="AO9" s="481" t="s">
        <v>102</v>
      </c>
      <c r="AP9" s="481" t="s">
        <v>102</v>
      </c>
      <c r="AQ9" s="481" t="s">
        <v>102</v>
      </c>
      <c r="AR9" s="481" t="s">
        <v>102</v>
      </c>
      <c r="AS9" s="481" t="s">
        <v>102</v>
      </c>
      <c r="AT9" s="481" t="s">
        <v>102</v>
      </c>
      <c r="AU9" s="481" t="s">
        <v>102</v>
      </c>
      <c r="AV9" s="481" t="s">
        <v>102</v>
      </c>
      <c r="AW9" s="481" t="s">
        <v>102</v>
      </c>
      <c r="AX9" s="481" t="s">
        <v>102</v>
      </c>
      <c r="AY9" s="481" t="s">
        <v>102</v>
      </c>
      <c r="AZ9" s="481" t="s">
        <v>102</v>
      </c>
      <c r="BA9" s="481" t="s">
        <v>102</v>
      </c>
      <c r="BB9" s="481" t="s">
        <v>102</v>
      </c>
      <c r="BC9" s="481" t="s">
        <v>102</v>
      </c>
      <c r="BD9" s="481" t="s">
        <v>102</v>
      </c>
      <c r="BE9" s="481" t="s">
        <v>102</v>
      </c>
      <c r="BF9" s="481" t="s">
        <v>102</v>
      </c>
      <c r="BG9" s="481" t="s">
        <v>102</v>
      </c>
      <c r="BH9" s="481" t="s">
        <v>102</v>
      </c>
      <c r="BI9" s="481" t="s">
        <v>102</v>
      </c>
      <c r="BJ9" s="481" t="s">
        <v>102</v>
      </c>
      <c r="BK9" s="481" t="s">
        <v>102</v>
      </c>
      <c r="BL9" s="481" t="s">
        <v>102</v>
      </c>
      <c r="BM9" s="481" t="s">
        <v>102</v>
      </c>
      <c r="BN9" s="481" t="s">
        <v>102</v>
      </c>
      <c r="BO9" s="481" t="s">
        <v>102</v>
      </c>
      <c r="BP9" s="481" t="s">
        <v>102</v>
      </c>
      <c r="BQ9" s="481" t="s">
        <v>102</v>
      </c>
      <c r="BR9" s="481" t="s">
        <v>102</v>
      </c>
      <c r="BS9" s="481" t="s">
        <v>102</v>
      </c>
      <c r="BT9" s="481" t="s">
        <v>102</v>
      </c>
      <c r="BU9" s="481" t="s">
        <v>102</v>
      </c>
      <c r="BV9" s="481" t="s">
        <v>102</v>
      </c>
      <c r="BW9" s="481" t="s">
        <v>102</v>
      </c>
      <c r="BX9" s="481" t="s">
        <v>102</v>
      </c>
      <c r="BY9" s="481" t="s">
        <v>102</v>
      </c>
      <c r="BZ9" s="481" t="s">
        <v>102</v>
      </c>
      <c r="CA9" s="481" t="s">
        <v>102</v>
      </c>
      <c r="CB9" s="481" t="s">
        <v>102</v>
      </c>
      <c r="CC9" s="481" t="s">
        <v>102</v>
      </c>
      <c r="CD9" s="481" t="s">
        <v>102</v>
      </c>
      <c r="CE9" s="481" t="s">
        <v>102</v>
      </c>
      <c r="CF9" s="481" t="s">
        <v>102</v>
      </c>
      <c r="CG9" s="481" t="s">
        <v>102</v>
      </c>
      <c r="CH9" s="481" t="s">
        <v>102</v>
      </c>
      <c r="CI9" s="481" t="s">
        <v>102</v>
      </c>
      <c r="CJ9" s="481" t="s">
        <v>102</v>
      </c>
      <c r="CK9" s="481" t="s">
        <v>102</v>
      </c>
      <c r="CL9" s="481" t="s">
        <v>102</v>
      </c>
      <c r="CM9" s="481" t="s">
        <v>102</v>
      </c>
      <c r="CN9" s="481" t="s">
        <v>102</v>
      </c>
      <c r="CO9" s="481" t="s">
        <v>102</v>
      </c>
      <c r="CP9" s="481" t="s">
        <v>102</v>
      </c>
      <c r="CQ9" s="481" t="s">
        <v>102</v>
      </c>
      <c r="CR9" s="481" t="s">
        <v>102</v>
      </c>
      <c r="CS9" s="481" t="s">
        <v>102</v>
      </c>
      <c r="CT9" s="481" t="s">
        <v>102</v>
      </c>
      <c r="CU9" s="481" t="s">
        <v>102</v>
      </c>
      <c r="CV9" s="481" t="s">
        <v>102</v>
      </c>
      <c r="CW9" s="481" t="s">
        <v>102</v>
      </c>
      <c r="CX9" s="481" t="s">
        <v>102</v>
      </c>
      <c r="CY9" s="481" t="s">
        <v>102</v>
      </c>
      <c r="CZ9" s="481" t="s">
        <v>102</v>
      </c>
      <c r="DA9" s="481" t="s">
        <v>102</v>
      </c>
      <c r="DB9" s="481" t="s">
        <v>102</v>
      </c>
      <c r="DC9" s="481" t="s">
        <v>102</v>
      </c>
      <c r="DD9" s="481" t="s">
        <v>102</v>
      </c>
      <c r="DE9" s="481" t="s">
        <v>102</v>
      </c>
      <c r="DF9" s="481" t="s">
        <v>102</v>
      </c>
      <c r="DG9" s="481" t="s">
        <v>102</v>
      </c>
      <c r="DH9" s="481" t="s">
        <v>102</v>
      </c>
      <c r="DI9" s="481" t="s">
        <v>102</v>
      </c>
      <c r="DJ9" s="481" t="s">
        <v>102</v>
      </c>
      <c r="DK9" s="481" t="s">
        <v>102</v>
      </c>
      <c r="DL9" s="481" t="s">
        <v>102</v>
      </c>
      <c r="DM9" s="481" t="s">
        <v>102</v>
      </c>
      <c r="DN9" s="481" t="s">
        <v>102</v>
      </c>
      <c r="DO9" s="481" t="s">
        <v>102</v>
      </c>
      <c r="DP9" s="481" t="s">
        <v>102</v>
      </c>
      <c r="DQ9" s="481" t="s">
        <v>102</v>
      </c>
      <c r="DR9" s="481" t="s">
        <v>102</v>
      </c>
      <c r="DS9" s="481" t="s">
        <v>102</v>
      </c>
      <c r="DT9" s="481" t="s">
        <v>102</v>
      </c>
      <c r="DU9" s="481" t="s">
        <v>102</v>
      </c>
      <c r="DV9" s="481" t="s">
        <v>102</v>
      </c>
      <c r="DW9" s="481" t="s">
        <v>102</v>
      </c>
      <c r="DX9" s="481" t="s">
        <v>102</v>
      </c>
      <c r="DY9" s="481" t="s">
        <v>102</v>
      </c>
      <c r="DZ9" s="481" t="s">
        <v>102</v>
      </c>
      <c r="EA9" s="481" t="s">
        <v>102</v>
      </c>
      <c r="EB9" s="481" t="s">
        <v>102</v>
      </c>
    </row>
    <row r="10" spans="1:132" x14ac:dyDescent="0.15">
      <c r="A10" s="480" t="s">
        <v>4121</v>
      </c>
      <c r="B10" s="481">
        <v>2770097</v>
      </c>
      <c r="C10" s="481" t="s">
        <v>4122</v>
      </c>
      <c r="D10" s="481" t="s">
        <v>4123</v>
      </c>
      <c r="E10" s="481" t="s">
        <v>4124</v>
      </c>
      <c r="F10" s="481" t="s">
        <v>4125</v>
      </c>
      <c r="G10" s="481" t="s">
        <v>4126</v>
      </c>
      <c r="H10" s="481" t="s">
        <v>102</v>
      </c>
      <c r="I10" s="481" t="s">
        <v>102</v>
      </c>
      <c r="J10" s="481" t="s">
        <v>102</v>
      </c>
      <c r="K10" s="481" t="s">
        <v>102</v>
      </c>
      <c r="L10" s="481" t="s">
        <v>102</v>
      </c>
      <c r="M10" s="481" t="s">
        <v>102</v>
      </c>
      <c r="N10" s="481" t="s">
        <v>102</v>
      </c>
      <c r="O10" s="481" t="s">
        <v>102</v>
      </c>
      <c r="P10" s="481" t="s">
        <v>102</v>
      </c>
      <c r="Q10" s="481" t="s">
        <v>102</v>
      </c>
      <c r="R10" s="481" t="s">
        <v>102</v>
      </c>
      <c r="S10" s="481" t="s">
        <v>102</v>
      </c>
      <c r="T10" s="481" t="s">
        <v>102</v>
      </c>
      <c r="U10" s="481" t="s">
        <v>102</v>
      </c>
      <c r="V10" s="481" t="s">
        <v>102</v>
      </c>
      <c r="W10" s="481" t="s">
        <v>102</v>
      </c>
      <c r="X10" s="481" t="s">
        <v>102</v>
      </c>
      <c r="Y10" s="481" t="s">
        <v>102</v>
      </c>
      <c r="Z10" s="481" t="s">
        <v>102</v>
      </c>
      <c r="AA10" s="481" t="s">
        <v>102</v>
      </c>
      <c r="AB10" s="481" t="s">
        <v>102</v>
      </c>
      <c r="AC10" s="481" t="s">
        <v>102</v>
      </c>
      <c r="AD10" s="481" t="s">
        <v>102</v>
      </c>
      <c r="AE10" s="481" t="s">
        <v>102</v>
      </c>
      <c r="AF10" s="481" t="s">
        <v>102</v>
      </c>
      <c r="AG10" s="481" t="s">
        <v>102</v>
      </c>
      <c r="AH10" s="481" t="s">
        <v>102</v>
      </c>
      <c r="AI10" s="481" t="s">
        <v>102</v>
      </c>
      <c r="AJ10" s="481" t="s">
        <v>102</v>
      </c>
      <c r="AK10" s="481" t="s">
        <v>102</v>
      </c>
      <c r="AL10" s="481" t="s">
        <v>102</v>
      </c>
      <c r="AM10" s="481" t="s">
        <v>102</v>
      </c>
      <c r="AN10" s="481" t="s">
        <v>102</v>
      </c>
      <c r="AO10" s="481" t="s">
        <v>102</v>
      </c>
      <c r="AP10" s="481" t="s">
        <v>102</v>
      </c>
      <c r="AQ10" s="481" t="s">
        <v>102</v>
      </c>
      <c r="AR10" s="481" t="s">
        <v>102</v>
      </c>
      <c r="AS10" s="481" t="s">
        <v>102</v>
      </c>
      <c r="AT10" s="481" t="s">
        <v>102</v>
      </c>
      <c r="AU10" s="481" t="s">
        <v>102</v>
      </c>
      <c r="AV10" s="481" t="s">
        <v>102</v>
      </c>
      <c r="AW10" s="481" t="s">
        <v>102</v>
      </c>
      <c r="AX10" s="481" t="s">
        <v>102</v>
      </c>
      <c r="AY10" s="481" t="s">
        <v>102</v>
      </c>
      <c r="AZ10" s="481" t="s">
        <v>102</v>
      </c>
      <c r="BA10" s="481" t="s">
        <v>102</v>
      </c>
      <c r="BB10" s="481" t="s">
        <v>102</v>
      </c>
      <c r="BC10" s="481" t="s">
        <v>102</v>
      </c>
      <c r="BD10" s="481" t="s">
        <v>102</v>
      </c>
      <c r="BE10" s="481" t="s">
        <v>102</v>
      </c>
      <c r="BF10" s="481" t="s">
        <v>102</v>
      </c>
      <c r="BG10" s="481" t="s">
        <v>102</v>
      </c>
      <c r="BH10" s="481" t="s">
        <v>102</v>
      </c>
      <c r="BI10" s="481" t="s">
        <v>102</v>
      </c>
      <c r="BJ10" s="481" t="s">
        <v>102</v>
      </c>
      <c r="BK10" s="481" t="s">
        <v>102</v>
      </c>
      <c r="BL10" s="481" t="s">
        <v>102</v>
      </c>
      <c r="BM10" s="481" t="s">
        <v>102</v>
      </c>
      <c r="BN10" s="481" t="s">
        <v>102</v>
      </c>
      <c r="BO10" s="481" t="s">
        <v>102</v>
      </c>
      <c r="BP10" s="481" t="s">
        <v>102</v>
      </c>
      <c r="BQ10" s="481" t="s">
        <v>102</v>
      </c>
      <c r="BR10" s="481" t="s">
        <v>102</v>
      </c>
      <c r="BS10" s="481" t="s">
        <v>102</v>
      </c>
      <c r="BT10" s="481" t="s">
        <v>102</v>
      </c>
      <c r="BU10" s="481" t="s">
        <v>102</v>
      </c>
      <c r="BV10" s="481" t="s">
        <v>102</v>
      </c>
      <c r="BW10" s="481" t="s">
        <v>102</v>
      </c>
      <c r="BX10" s="481" t="s">
        <v>102</v>
      </c>
      <c r="BY10" s="481" t="s">
        <v>102</v>
      </c>
      <c r="BZ10" s="481" t="s">
        <v>102</v>
      </c>
      <c r="CA10" s="481" t="s">
        <v>102</v>
      </c>
      <c r="CB10" s="481" t="s">
        <v>102</v>
      </c>
      <c r="CC10" s="481" t="s">
        <v>102</v>
      </c>
      <c r="CD10" s="481" t="s">
        <v>102</v>
      </c>
      <c r="CE10" s="481" t="s">
        <v>102</v>
      </c>
      <c r="CF10" s="481" t="s">
        <v>102</v>
      </c>
      <c r="CG10" s="481" t="s">
        <v>102</v>
      </c>
      <c r="CH10" s="481" t="s">
        <v>102</v>
      </c>
      <c r="CI10" s="481" t="s">
        <v>102</v>
      </c>
      <c r="CJ10" s="481" t="s">
        <v>102</v>
      </c>
      <c r="CK10" s="481" t="s">
        <v>102</v>
      </c>
      <c r="CL10" s="481" t="s">
        <v>102</v>
      </c>
      <c r="CM10" s="481" t="s">
        <v>102</v>
      </c>
      <c r="CN10" s="481" t="s">
        <v>102</v>
      </c>
      <c r="CO10" s="481" t="s">
        <v>102</v>
      </c>
      <c r="CP10" s="481" t="s">
        <v>102</v>
      </c>
      <c r="CQ10" s="481" t="s">
        <v>102</v>
      </c>
      <c r="CR10" s="481" t="s">
        <v>102</v>
      </c>
      <c r="CS10" s="481" t="s">
        <v>102</v>
      </c>
      <c r="CT10" s="481" t="s">
        <v>102</v>
      </c>
      <c r="CU10" s="481" t="s">
        <v>102</v>
      </c>
      <c r="CV10" s="481" t="s">
        <v>102</v>
      </c>
      <c r="CW10" s="481" t="s">
        <v>102</v>
      </c>
      <c r="CX10" s="481" t="s">
        <v>102</v>
      </c>
      <c r="CY10" s="481" t="s">
        <v>102</v>
      </c>
      <c r="CZ10" s="481" t="s">
        <v>102</v>
      </c>
      <c r="DA10" s="481" t="s">
        <v>102</v>
      </c>
      <c r="DB10" s="481" t="s">
        <v>102</v>
      </c>
      <c r="DC10" s="481" t="s">
        <v>102</v>
      </c>
      <c r="DD10" s="481" t="s">
        <v>102</v>
      </c>
      <c r="DE10" s="481" t="s">
        <v>102</v>
      </c>
      <c r="DF10" s="481" t="s">
        <v>102</v>
      </c>
      <c r="DG10" s="481" t="s">
        <v>102</v>
      </c>
      <c r="DH10" s="481" t="s">
        <v>102</v>
      </c>
      <c r="DI10" s="481" t="s">
        <v>102</v>
      </c>
      <c r="DJ10" s="481" t="s">
        <v>102</v>
      </c>
      <c r="DK10" s="481" t="s">
        <v>102</v>
      </c>
      <c r="DL10" s="481" t="s">
        <v>102</v>
      </c>
      <c r="DM10" s="481" t="s">
        <v>102</v>
      </c>
      <c r="DN10" s="481" t="s">
        <v>102</v>
      </c>
      <c r="DO10" s="481" t="s">
        <v>102</v>
      </c>
      <c r="DP10" s="481" t="s">
        <v>102</v>
      </c>
      <c r="DQ10" s="481" t="s">
        <v>102</v>
      </c>
      <c r="DR10" s="481" t="s">
        <v>102</v>
      </c>
      <c r="DS10" s="481" t="s">
        <v>102</v>
      </c>
      <c r="DT10" s="481" t="s">
        <v>102</v>
      </c>
      <c r="DU10" s="481" t="s">
        <v>102</v>
      </c>
      <c r="DV10" s="481" t="s">
        <v>102</v>
      </c>
      <c r="DW10" s="481" t="s">
        <v>102</v>
      </c>
      <c r="DX10" s="481" t="s">
        <v>102</v>
      </c>
      <c r="DY10" s="481" t="s">
        <v>102</v>
      </c>
      <c r="DZ10" s="481" t="s">
        <v>102</v>
      </c>
      <c r="EA10" s="481" t="s">
        <v>102</v>
      </c>
      <c r="EB10" s="481" t="s">
        <v>102</v>
      </c>
    </row>
    <row r="11" spans="1:132" x14ac:dyDescent="0.15">
      <c r="A11" s="480" t="s">
        <v>4127</v>
      </c>
      <c r="B11" s="481">
        <v>2951477</v>
      </c>
      <c r="C11" s="481" t="s">
        <v>4128</v>
      </c>
      <c r="D11" s="481" t="s">
        <v>4129</v>
      </c>
      <c r="E11" s="481" t="s">
        <v>4130</v>
      </c>
      <c r="F11" s="481" t="s">
        <v>102</v>
      </c>
      <c r="G11" s="481" t="s">
        <v>102</v>
      </c>
      <c r="H11" s="481" t="s">
        <v>102</v>
      </c>
      <c r="I11" s="481" t="s">
        <v>102</v>
      </c>
      <c r="J11" s="481" t="s">
        <v>102</v>
      </c>
      <c r="K11" s="481" t="s">
        <v>102</v>
      </c>
      <c r="L11" s="481" t="s">
        <v>102</v>
      </c>
      <c r="M11" s="481" t="s">
        <v>102</v>
      </c>
      <c r="N11" s="481" t="s">
        <v>102</v>
      </c>
      <c r="O11" s="481" t="s">
        <v>102</v>
      </c>
      <c r="P11" s="481" t="s">
        <v>102</v>
      </c>
      <c r="Q11" s="481" t="s">
        <v>102</v>
      </c>
      <c r="R11" s="481" t="s">
        <v>102</v>
      </c>
      <c r="S11" s="481" t="s">
        <v>102</v>
      </c>
      <c r="T11" s="481" t="s">
        <v>102</v>
      </c>
      <c r="U11" s="481" t="s">
        <v>102</v>
      </c>
      <c r="V11" s="481" t="s">
        <v>102</v>
      </c>
      <c r="W11" s="481" t="s">
        <v>102</v>
      </c>
      <c r="X11" s="481" t="s">
        <v>102</v>
      </c>
      <c r="Y11" s="481" t="s">
        <v>102</v>
      </c>
      <c r="Z11" s="481" t="s">
        <v>102</v>
      </c>
      <c r="AA11" s="481" t="s">
        <v>102</v>
      </c>
      <c r="AB11" s="481" t="s">
        <v>102</v>
      </c>
      <c r="AC11" s="481" t="s">
        <v>102</v>
      </c>
      <c r="AD11" s="481" t="s">
        <v>102</v>
      </c>
      <c r="AE11" s="481" t="s">
        <v>102</v>
      </c>
      <c r="AF11" s="481" t="s">
        <v>102</v>
      </c>
      <c r="AG11" s="481" t="s">
        <v>102</v>
      </c>
      <c r="AH11" s="481" t="s">
        <v>102</v>
      </c>
      <c r="AI11" s="481" t="s">
        <v>102</v>
      </c>
      <c r="AJ11" s="481" t="s">
        <v>102</v>
      </c>
      <c r="AK11" s="481" t="s">
        <v>102</v>
      </c>
      <c r="AL11" s="481" t="s">
        <v>102</v>
      </c>
      <c r="AM11" s="481" t="s">
        <v>102</v>
      </c>
      <c r="AN11" s="481" t="s">
        <v>102</v>
      </c>
      <c r="AO11" s="481" t="s">
        <v>102</v>
      </c>
      <c r="AP11" s="481" t="s">
        <v>102</v>
      </c>
      <c r="AQ11" s="481" t="s">
        <v>102</v>
      </c>
      <c r="AR11" s="481" t="s">
        <v>102</v>
      </c>
      <c r="AS11" s="481" t="s">
        <v>102</v>
      </c>
      <c r="AT11" s="481" t="s">
        <v>102</v>
      </c>
      <c r="AU11" s="481" t="s">
        <v>102</v>
      </c>
      <c r="AV11" s="481" t="s">
        <v>102</v>
      </c>
      <c r="AW11" s="481" t="s">
        <v>102</v>
      </c>
      <c r="AX11" s="481" t="s">
        <v>102</v>
      </c>
      <c r="AY11" s="481" t="s">
        <v>102</v>
      </c>
      <c r="AZ11" s="481" t="s">
        <v>102</v>
      </c>
      <c r="BA11" s="481" t="s">
        <v>102</v>
      </c>
      <c r="BB11" s="481" t="s">
        <v>102</v>
      </c>
      <c r="BC11" s="481" t="s">
        <v>102</v>
      </c>
      <c r="BD11" s="481" t="s">
        <v>102</v>
      </c>
      <c r="BE11" s="481" t="s">
        <v>102</v>
      </c>
      <c r="BF11" s="481" t="s">
        <v>102</v>
      </c>
      <c r="BG11" s="481" t="s">
        <v>102</v>
      </c>
      <c r="BH11" s="481" t="s">
        <v>102</v>
      </c>
      <c r="BI11" s="481" t="s">
        <v>102</v>
      </c>
      <c r="BJ11" s="481" t="s">
        <v>102</v>
      </c>
      <c r="BK11" s="481" t="s">
        <v>102</v>
      </c>
      <c r="BL11" s="481" t="s">
        <v>102</v>
      </c>
      <c r="BM11" s="481" t="s">
        <v>102</v>
      </c>
      <c r="BN11" s="481" t="s">
        <v>102</v>
      </c>
      <c r="BO11" s="481" t="s">
        <v>102</v>
      </c>
      <c r="BP11" s="481" t="s">
        <v>102</v>
      </c>
      <c r="BQ11" s="481" t="s">
        <v>102</v>
      </c>
      <c r="BR11" s="481" t="s">
        <v>102</v>
      </c>
      <c r="BS11" s="481" t="s">
        <v>102</v>
      </c>
      <c r="BT11" s="481" t="s">
        <v>102</v>
      </c>
      <c r="BU11" s="481" t="s">
        <v>102</v>
      </c>
      <c r="BV11" s="481" t="s">
        <v>102</v>
      </c>
      <c r="BW11" s="481" t="s">
        <v>102</v>
      </c>
      <c r="BX11" s="481" t="s">
        <v>102</v>
      </c>
      <c r="BY11" s="481" t="s">
        <v>102</v>
      </c>
      <c r="BZ11" s="481" t="s">
        <v>102</v>
      </c>
      <c r="CA11" s="481" t="s">
        <v>102</v>
      </c>
      <c r="CB11" s="481" t="s">
        <v>102</v>
      </c>
      <c r="CC11" s="481" t="s">
        <v>102</v>
      </c>
      <c r="CD11" s="481" t="s">
        <v>102</v>
      </c>
      <c r="CE11" s="481" t="s">
        <v>102</v>
      </c>
      <c r="CF11" s="481" t="s">
        <v>102</v>
      </c>
      <c r="CG11" s="481" t="s">
        <v>102</v>
      </c>
      <c r="CH11" s="481" t="s">
        <v>102</v>
      </c>
      <c r="CI11" s="481" t="s">
        <v>102</v>
      </c>
      <c r="CJ11" s="481" t="s">
        <v>102</v>
      </c>
      <c r="CK11" s="481" t="s">
        <v>102</v>
      </c>
      <c r="CL11" s="481" t="s">
        <v>102</v>
      </c>
      <c r="CM11" s="481" t="s">
        <v>102</v>
      </c>
      <c r="CN11" s="481" t="s">
        <v>102</v>
      </c>
      <c r="CO11" s="481" t="s">
        <v>102</v>
      </c>
      <c r="CP11" s="481" t="s">
        <v>102</v>
      </c>
      <c r="CQ11" s="481" t="s">
        <v>102</v>
      </c>
      <c r="CR11" s="481" t="s">
        <v>102</v>
      </c>
      <c r="CS11" s="481" t="s">
        <v>102</v>
      </c>
      <c r="CT11" s="481" t="s">
        <v>102</v>
      </c>
      <c r="CU11" s="481" t="s">
        <v>102</v>
      </c>
      <c r="CV11" s="481" t="s">
        <v>102</v>
      </c>
      <c r="CW11" s="481" t="s">
        <v>102</v>
      </c>
      <c r="CX11" s="481" t="s">
        <v>102</v>
      </c>
      <c r="CY11" s="481" t="s">
        <v>102</v>
      </c>
      <c r="CZ11" s="481" t="s">
        <v>102</v>
      </c>
      <c r="DA11" s="481" t="s">
        <v>102</v>
      </c>
      <c r="DB11" s="481" t="s">
        <v>102</v>
      </c>
      <c r="DC11" s="481" t="s">
        <v>102</v>
      </c>
      <c r="DD11" s="481" t="s">
        <v>102</v>
      </c>
      <c r="DE11" s="481" t="s">
        <v>102</v>
      </c>
      <c r="DF11" s="481" t="s">
        <v>102</v>
      </c>
      <c r="DG11" s="481" t="s">
        <v>102</v>
      </c>
      <c r="DH11" s="481" t="s">
        <v>102</v>
      </c>
      <c r="DI11" s="481" t="s">
        <v>102</v>
      </c>
      <c r="DJ11" s="481" t="s">
        <v>102</v>
      </c>
      <c r="DK11" s="481" t="s">
        <v>102</v>
      </c>
      <c r="DL11" s="481" t="s">
        <v>102</v>
      </c>
      <c r="DM11" s="481" t="s">
        <v>102</v>
      </c>
      <c r="DN11" s="481" t="s">
        <v>102</v>
      </c>
      <c r="DO11" s="481" t="s">
        <v>102</v>
      </c>
      <c r="DP11" s="481" t="s">
        <v>102</v>
      </c>
      <c r="DQ11" s="481" t="s">
        <v>102</v>
      </c>
      <c r="DR11" s="481" t="s">
        <v>102</v>
      </c>
      <c r="DS11" s="481" t="s">
        <v>102</v>
      </c>
      <c r="DT11" s="481" t="s">
        <v>102</v>
      </c>
      <c r="DU11" s="481" t="s">
        <v>102</v>
      </c>
      <c r="DV11" s="481" t="s">
        <v>102</v>
      </c>
      <c r="DW11" s="481" t="s">
        <v>102</v>
      </c>
      <c r="DX11" s="481" t="s">
        <v>102</v>
      </c>
      <c r="DY11" s="481" t="s">
        <v>102</v>
      </c>
      <c r="DZ11" s="481" t="s">
        <v>102</v>
      </c>
      <c r="EA11" s="481" t="s">
        <v>102</v>
      </c>
      <c r="EB11" s="481" t="s">
        <v>102</v>
      </c>
    </row>
    <row r="12" spans="1:132" x14ac:dyDescent="0.15">
      <c r="A12" s="480" t="s">
        <v>4131</v>
      </c>
      <c r="B12" s="481">
        <v>3066189</v>
      </c>
      <c r="C12" s="481" t="s">
        <v>102</v>
      </c>
      <c r="D12" s="481" t="s">
        <v>102</v>
      </c>
      <c r="E12" s="481" t="s">
        <v>102</v>
      </c>
      <c r="F12" s="481" t="s">
        <v>102</v>
      </c>
      <c r="G12" s="481" t="s">
        <v>102</v>
      </c>
      <c r="H12" s="481" t="s">
        <v>102</v>
      </c>
      <c r="I12" s="481" t="s">
        <v>102</v>
      </c>
      <c r="J12" s="481" t="s">
        <v>102</v>
      </c>
      <c r="K12" s="481" t="s">
        <v>102</v>
      </c>
      <c r="L12" s="481" t="s">
        <v>102</v>
      </c>
      <c r="M12" s="481" t="s">
        <v>102</v>
      </c>
      <c r="N12" s="481" t="s">
        <v>102</v>
      </c>
      <c r="O12" s="481" t="s">
        <v>102</v>
      </c>
      <c r="P12" s="481" t="s">
        <v>102</v>
      </c>
      <c r="Q12" s="481" t="s">
        <v>102</v>
      </c>
      <c r="R12" s="481" t="s">
        <v>102</v>
      </c>
      <c r="S12" s="481" t="s">
        <v>102</v>
      </c>
      <c r="T12" s="481" t="s">
        <v>102</v>
      </c>
      <c r="U12" s="481" t="s">
        <v>102</v>
      </c>
      <c r="V12" s="481" t="s">
        <v>102</v>
      </c>
      <c r="W12" s="481" t="s">
        <v>102</v>
      </c>
      <c r="X12" s="481" t="s">
        <v>102</v>
      </c>
      <c r="Y12" s="481" t="s">
        <v>102</v>
      </c>
      <c r="Z12" s="481" t="s">
        <v>102</v>
      </c>
      <c r="AA12" s="481" t="s">
        <v>102</v>
      </c>
      <c r="AB12" s="481" t="s">
        <v>102</v>
      </c>
      <c r="AC12" s="481" t="s">
        <v>102</v>
      </c>
      <c r="AD12" s="481" t="s">
        <v>102</v>
      </c>
      <c r="AE12" s="481" t="s">
        <v>102</v>
      </c>
      <c r="AF12" s="481" t="s">
        <v>102</v>
      </c>
      <c r="AG12" s="481" t="s">
        <v>102</v>
      </c>
      <c r="AH12" s="481" t="s">
        <v>102</v>
      </c>
      <c r="AI12" s="481" t="s">
        <v>102</v>
      </c>
      <c r="AJ12" s="481" t="s">
        <v>102</v>
      </c>
      <c r="AK12" s="481" t="s">
        <v>102</v>
      </c>
      <c r="AL12" s="481" t="s">
        <v>102</v>
      </c>
      <c r="AM12" s="481" t="s">
        <v>102</v>
      </c>
      <c r="AN12" s="481" t="s">
        <v>102</v>
      </c>
      <c r="AO12" s="481" t="s">
        <v>102</v>
      </c>
      <c r="AP12" s="481" t="s">
        <v>102</v>
      </c>
      <c r="AQ12" s="481" t="s">
        <v>102</v>
      </c>
      <c r="AR12" s="481" t="s">
        <v>102</v>
      </c>
      <c r="AS12" s="481" t="s">
        <v>102</v>
      </c>
      <c r="AT12" s="481" t="s">
        <v>102</v>
      </c>
      <c r="AU12" s="481" t="s">
        <v>102</v>
      </c>
      <c r="AV12" s="481" t="s">
        <v>102</v>
      </c>
      <c r="AW12" s="481" t="s">
        <v>102</v>
      </c>
      <c r="AX12" s="481" t="s">
        <v>102</v>
      </c>
      <c r="AY12" s="481" t="s">
        <v>102</v>
      </c>
      <c r="AZ12" s="481" t="s">
        <v>102</v>
      </c>
      <c r="BA12" s="481" t="s">
        <v>102</v>
      </c>
      <c r="BB12" s="481" t="s">
        <v>102</v>
      </c>
      <c r="BC12" s="481" t="s">
        <v>102</v>
      </c>
      <c r="BD12" s="481" t="s">
        <v>102</v>
      </c>
      <c r="BE12" s="481" t="s">
        <v>102</v>
      </c>
      <c r="BF12" s="481" t="s">
        <v>102</v>
      </c>
      <c r="BG12" s="481" t="s">
        <v>102</v>
      </c>
      <c r="BH12" s="481" t="s">
        <v>102</v>
      </c>
      <c r="BI12" s="481" t="s">
        <v>102</v>
      </c>
      <c r="BJ12" s="481" t="s">
        <v>102</v>
      </c>
      <c r="BK12" s="481" t="s">
        <v>102</v>
      </c>
      <c r="BL12" s="481" t="s">
        <v>102</v>
      </c>
      <c r="BM12" s="481" t="s">
        <v>102</v>
      </c>
      <c r="BN12" s="481" t="s">
        <v>102</v>
      </c>
      <c r="BO12" s="481" t="s">
        <v>102</v>
      </c>
      <c r="BP12" s="481" t="s">
        <v>102</v>
      </c>
      <c r="BQ12" s="481" t="s">
        <v>102</v>
      </c>
      <c r="BR12" s="481" t="s">
        <v>102</v>
      </c>
      <c r="BS12" s="481" t="s">
        <v>102</v>
      </c>
      <c r="BT12" s="481" t="s">
        <v>102</v>
      </c>
      <c r="BU12" s="481" t="s">
        <v>102</v>
      </c>
      <c r="BV12" s="481" t="s">
        <v>102</v>
      </c>
      <c r="BW12" s="481" t="s">
        <v>102</v>
      </c>
      <c r="BX12" s="481" t="s">
        <v>102</v>
      </c>
      <c r="BY12" s="481" t="s">
        <v>102</v>
      </c>
      <c r="BZ12" s="481" t="s">
        <v>102</v>
      </c>
      <c r="CA12" s="481" t="s">
        <v>102</v>
      </c>
      <c r="CB12" s="481" t="s">
        <v>102</v>
      </c>
      <c r="CC12" s="481" t="s">
        <v>102</v>
      </c>
      <c r="CD12" s="481" t="s">
        <v>102</v>
      </c>
      <c r="CE12" s="481" t="s">
        <v>102</v>
      </c>
      <c r="CF12" s="481" t="s">
        <v>102</v>
      </c>
      <c r="CG12" s="481" t="s">
        <v>102</v>
      </c>
      <c r="CH12" s="481" t="s">
        <v>102</v>
      </c>
      <c r="CI12" s="481" t="s">
        <v>102</v>
      </c>
      <c r="CJ12" s="481" t="s">
        <v>102</v>
      </c>
      <c r="CK12" s="481" t="s">
        <v>102</v>
      </c>
      <c r="CL12" s="481" t="s">
        <v>102</v>
      </c>
      <c r="CM12" s="481" t="s">
        <v>102</v>
      </c>
      <c r="CN12" s="481" t="s">
        <v>102</v>
      </c>
      <c r="CO12" s="481" t="s">
        <v>102</v>
      </c>
      <c r="CP12" s="481" t="s">
        <v>102</v>
      </c>
      <c r="CQ12" s="481" t="s">
        <v>102</v>
      </c>
      <c r="CR12" s="481" t="s">
        <v>102</v>
      </c>
      <c r="CS12" s="481" t="s">
        <v>102</v>
      </c>
      <c r="CT12" s="481" t="s">
        <v>102</v>
      </c>
      <c r="CU12" s="481" t="s">
        <v>102</v>
      </c>
      <c r="CV12" s="481" t="s">
        <v>102</v>
      </c>
      <c r="CW12" s="481" t="s">
        <v>102</v>
      </c>
      <c r="CX12" s="481" t="s">
        <v>102</v>
      </c>
      <c r="CY12" s="481" t="s">
        <v>102</v>
      </c>
      <c r="CZ12" s="481" t="s">
        <v>102</v>
      </c>
      <c r="DA12" s="481" t="s">
        <v>102</v>
      </c>
      <c r="DB12" s="481" t="s">
        <v>102</v>
      </c>
      <c r="DC12" s="481" t="s">
        <v>102</v>
      </c>
      <c r="DD12" s="481" t="s">
        <v>102</v>
      </c>
      <c r="DE12" s="481" t="s">
        <v>102</v>
      </c>
      <c r="DF12" s="481" t="s">
        <v>102</v>
      </c>
      <c r="DG12" s="481" t="s">
        <v>102</v>
      </c>
      <c r="DH12" s="481" t="s">
        <v>102</v>
      </c>
      <c r="DI12" s="481" t="s">
        <v>102</v>
      </c>
      <c r="DJ12" s="481" t="s">
        <v>102</v>
      </c>
      <c r="DK12" s="481" t="s">
        <v>102</v>
      </c>
      <c r="DL12" s="481" t="s">
        <v>102</v>
      </c>
      <c r="DM12" s="481" t="s">
        <v>102</v>
      </c>
      <c r="DN12" s="481" t="s">
        <v>102</v>
      </c>
      <c r="DO12" s="481" t="s">
        <v>102</v>
      </c>
      <c r="DP12" s="481" t="s">
        <v>102</v>
      </c>
      <c r="DQ12" s="481" t="s">
        <v>102</v>
      </c>
      <c r="DR12" s="481" t="s">
        <v>102</v>
      </c>
      <c r="DS12" s="481" t="s">
        <v>102</v>
      </c>
      <c r="DT12" s="481" t="s">
        <v>102</v>
      </c>
      <c r="DU12" s="481" t="s">
        <v>102</v>
      </c>
      <c r="DV12" s="481" t="s">
        <v>102</v>
      </c>
      <c r="DW12" s="481" t="s">
        <v>102</v>
      </c>
      <c r="DX12" s="481" t="s">
        <v>102</v>
      </c>
      <c r="DY12" s="481" t="s">
        <v>102</v>
      </c>
      <c r="DZ12" s="481" t="s">
        <v>102</v>
      </c>
      <c r="EA12" s="481" t="s">
        <v>102</v>
      </c>
      <c r="EB12" s="481" t="s">
        <v>102</v>
      </c>
    </row>
    <row r="13" spans="1:132" x14ac:dyDescent="0.15">
      <c r="A13" s="480" t="s">
        <v>4132</v>
      </c>
      <c r="B13" s="481">
        <v>2769663</v>
      </c>
      <c r="C13" s="481" t="s">
        <v>4133</v>
      </c>
      <c r="D13" s="481" t="s">
        <v>4134</v>
      </c>
      <c r="E13" s="481" t="s">
        <v>4135</v>
      </c>
      <c r="F13" s="481" t="s">
        <v>102</v>
      </c>
      <c r="G13" s="481" t="s">
        <v>102</v>
      </c>
      <c r="H13" s="481" t="s">
        <v>102</v>
      </c>
      <c r="I13" s="481" t="s">
        <v>102</v>
      </c>
      <c r="J13" s="481" t="s">
        <v>102</v>
      </c>
      <c r="K13" s="481" t="s">
        <v>102</v>
      </c>
      <c r="L13" s="481" t="s">
        <v>102</v>
      </c>
      <c r="M13" s="481" t="s">
        <v>102</v>
      </c>
      <c r="N13" s="481" t="s">
        <v>102</v>
      </c>
      <c r="O13" s="481" t="s">
        <v>102</v>
      </c>
      <c r="P13" s="481" t="s">
        <v>102</v>
      </c>
      <c r="Q13" s="481" t="s">
        <v>102</v>
      </c>
      <c r="R13" s="481" t="s">
        <v>102</v>
      </c>
      <c r="S13" s="481" t="s">
        <v>102</v>
      </c>
      <c r="T13" s="481" t="s">
        <v>102</v>
      </c>
      <c r="U13" s="481" t="s">
        <v>102</v>
      </c>
      <c r="V13" s="481" t="s">
        <v>102</v>
      </c>
      <c r="W13" s="481" t="s">
        <v>102</v>
      </c>
      <c r="X13" s="481" t="s">
        <v>102</v>
      </c>
      <c r="Y13" s="481" t="s">
        <v>102</v>
      </c>
      <c r="Z13" s="481" t="s">
        <v>102</v>
      </c>
      <c r="AA13" s="481" t="s">
        <v>102</v>
      </c>
      <c r="AB13" s="481" t="s">
        <v>102</v>
      </c>
      <c r="AC13" s="481" t="s">
        <v>102</v>
      </c>
      <c r="AD13" s="481" t="s">
        <v>102</v>
      </c>
      <c r="AE13" s="481" t="s">
        <v>102</v>
      </c>
      <c r="AF13" s="481" t="s">
        <v>102</v>
      </c>
      <c r="AG13" s="481" t="s">
        <v>102</v>
      </c>
      <c r="AH13" s="481" t="s">
        <v>102</v>
      </c>
      <c r="AI13" s="481" t="s">
        <v>102</v>
      </c>
      <c r="AJ13" s="481" t="s">
        <v>102</v>
      </c>
      <c r="AK13" s="481" t="s">
        <v>102</v>
      </c>
      <c r="AL13" s="481" t="s">
        <v>102</v>
      </c>
      <c r="AM13" s="481" t="s">
        <v>102</v>
      </c>
      <c r="AN13" s="481" t="s">
        <v>102</v>
      </c>
      <c r="AO13" s="481" t="s">
        <v>102</v>
      </c>
      <c r="AP13" s="481" t="s">
        <v>102</v>
      </c>
      <c r="AQ13" s="481" t="s">
        <v>102</v>
      </c>
      <c r="AR13" s="481" t="s">
        <v>102</v>
      </c>
      <c r="AS13" s="481" t="s">
        <v>102</v>
      </c>
      <c r="AT13" s="481" t="s">
        <v>102</v>
      </c>
      <c r="AU13" s="481" t="s">
        <v>102</v>
      </c>
      <c r="AV13" s="481" t="s">
        <v>102</v>
      </c>
      <c r="AW13" s="481" t="s">
        <v>102</v>
      </c>
      <c r="AX13" s="481" t="s">
        <v>102</v>
      </c>
      <c r="AY13" s="481" t="s">
        <v>102</v>
      </c>
      <c r="AZ13" s="481" t="s">
        <v>102</v>
      </c>
      <c r="BA13" s="481" t="s">
        <v>102</v>
      </c>
      <c r="BB13" s="481" t="s">
        <v>102</v>
      </c>
      <c r="BC13" s="481" t="s">
        <v>102</v>
      </c>
      <c r="BD13" s="481" t="s">
        <v>102</v>
      </c>
      <c r="BE13" s="481" t="s">
        <v>102</v>
      </c>
      <c r="BF13" s="481" t="s">
        <v>102</v>
      </c>
      <c r="BG13" s="481" t="s">
        <v>102</v>
      </c>
      <c r="BH13" s="481" t="s">
        <v>102</v>
      </c>
      <c r="BI13" s="481" t="s">
        <v>102</v>
      </c>
      <c r="BJ13" s="481" t="s">
        <v>102</v>
      </c>
      <c r="BK13" s="481" t="s">
        <v>102</v>
      </c>
      <c r="BL13" s="481" t="s">
        <v>102</v>
      </c>
      <c r="BM13" s="481" t="s">
        <v>102</v>
      </c>
      <c r="BN13" s="481" t="s">
        <v>102</v>
      </c>
      <c r="BO13" s="481" t="s">
        <v>102</v>
      </c>
      <c r="BP13" s="481" t="s">
        <v>102</v>
      </c>
      <c r="BQ13" s="481" t="s">
        <v>102</v>
      </c>
      <c r="BR13" s="481" t="s">
        <v>102</v>
      </c>
      <c r="BS13" s="481" t="s">
        <v>102</v>
      </c>
      <c r="BT13" s="481" t="s">
        <v>102</v>
      </c>
      <c r="BU13" s="481" t="s">
        <v>102</v>
      </c>
      <c r="BV13" s="481" t="s">
        <v>102</v>
      </c>
      <c r="BW13" s="481" t="s">
        <v>102</v>
      </c>
      <c r="BX13" s="481" t="s">
        <v>102</v>
      </c>
      <c r="BY13" s="481" t="s">
        <v>102</v>
      </c>
      <c r="BZ13" s="481" t="s">
        <v>102</v>
      </c>
      <c r="CA13" s="481" t="s">
        <v>102</v>
      </c>
      <c r="CB13" s="481" t="s">
        <v>102</v>
      </c>
      <c r="CC13" s="481" t="s">
        <v>102</v>
      </c>
      <c r="CD13" s="481" t="s">
        <v>102</v>
      </c>
      <c r="CE13" s="481" t="s">
        <v>102</v>
      </c>
      <c r="CF13" s="481" t="s">
        <v>102</v>
      </c>
      <c r="CG13" s="481" t="s">
        <v>102</v>
      </c>
      <c r="CH13" s="481" t="s">
        <v>102</v>
      </c>
      <c r="CI13" s="481" t="s">
        <v>102</v>
      </c>
      <c r="CJ13" s="481" t="s">
        <v>102</v>
      </c>
      <c r="CK13" s="481" t="s">
        <v>102</v>
      </c>
      <c r="CL13" s="481" t="s">
        <v>102</v>
      </c>
      <c r="CM13" s="481" t="s">
        <v>102</v>
      </c>
      <c r="CN13" s="481" t="s">
        <v>102</v>
      </c>
      <c r="CO13" s="481" t="s">
        <v>102</v>
      </c>
      <c r="CP13" s="481" t="s">
        <v>102</v>
      </c>
      <c r="CQ13" s="481" t="s">
        <v>102</v>
      </c>
      <c r="CR13" s="481" t="s">
        <v>102</v>
      </c>
      <c r="CS13" s="481" t="s">
        <v>102</v>
      </c>
      <c r="CT13" s="481" t="s">
        <v>102</v>
      </c>
      <c r="CU13" s="481" t="s">
        <v>102</v>
      </c>
      <c r="CV13" s="481" t="s">
        <v>102</v>
      </c>
      <c r="CW13" s="481" t="s">
        <v>102</v>
      </c>
      <c r="CX13" s="481" t="s">
        <v>102</v>
      </c>
      <c r="CY13" s="481" t="s">
        <v>102</v>
      </c>
      <c r="CZ13" s="481" t="s">
        <v>102</v>
      </c>
      <c r="DA13" s="481" t="s">
        <v>102</v>
      </c>
      <c r="DB13" s="481" t="s">
        <v>102</v>
      </c>
      <c r="DC13" s="481" t="s">
        <v>102</v>
      </c>
      <c r="DD13" s="481" t="s">
        <v>102</v>
      </c>
      <c r="DE13" s="481" t="s">
        <v>102</v>
      </c>
      <c r="DF13" s="481" t="s">
        <v>102</v>
      </c>
      <c r="DG13" s="481" t="s">
        <v>102</v>
      </c>
      <c r="DH13" s="481" t="s">
        <v>102</v>
      </c>
      <c r="DI13" s="481" t="s">
        <v>102</v>
      </c>
      <c r="DJ13" s="481" t="s">
        <v>102</v>
      </c>
      <c r="DK13" s="481" t="s">
        <v>102</v>
      </c>
      <c r="DL13" s="481" t="s">
        <v>102</v>
      </c>
      <c r="DM13" s="481" t="s">
        <v>102</v>
      </c>
      <c r="DN13" s="481" t="s">
        <v>102</v>
      </c>
      <c r="DO13" s="481" t="s">
        <v>102</v>
      </c>
      <c r="DP13" s="481" t="s">
        <v>102</v>
      </c>
      <c r="DQ13" s="481" t="s">
        <v>102</v>
      </c>
      <c r="DR13" s="481" t="s">
        <v>102</v>
      </c>
      <c r="DS13" s="481" t="s">
        <v>102</v>
      </c>
      <c r="DT13" s="481" t="s">
        <v>102</v>
      </c>
      <c r="DU13" s="481" t="s">
        <v>102</v>
      </c>
      <c r="DV13" s="481" t="s">
        <v>102</v>
      </c>
      <c r="DW13" s="481" t="s">
        <v>102</v>
      </c>
      <c r="DX13" s="481" t="s">
        <v>102</v>
      </c>
      <c r="DY13" s="481" t="s">
        <v>102</v>
      </c>
      <c r="DZ13" s="481" t="s">
        <v>102</v>
      </c>
      <c r="EA13" s="481" t="s">
        <v>102</v>
      </c>
      <c r="EB13" s="481" t="s">
        <v>102</v>
      </c>
    </row>
    <row r="14" spans="1:132" x14ac:dyDescent="0.15">
      <c r="A14" s="480" t="s">
        <v>4136</v>
      </c>
      <c r="B14" s="481">
        <v>2527107</v>
      </c>
      <c r="C14" s="481" t="s">
        <v>102</v>
      </c>
      <c r="D14" s="481" t="s">
        <v>4137</v>
      </c>
      <c r="E14" s="481" t="s">
        <v>4138</v>
      </c>
      <c r="F14" s="481" t="s">
        <v>102</v>
      </c>
      <c r="G14" s="481" t="s">
        <v>102</v>
      </c>
      <c r="H14" s="481" t="s">
        <v>102</v>
      </c>
      <c r="I14" s="481" t="s">
        <v>4139</v>
      </c>
      <c r="J14" s="481" t="s">
        <v>4138</v>
      </c>
      <c r="K14" s="481" t="s">
        <v>4140</v>
      </c>
      <c r="L14" s="481" t="s">
        <v>4141</v>
      </c>
      <c r="M14" s="481" t="s">
        <v>4142</v>
      </c>
      <c r="N14" s="481" t="s">
        <v>4143</v>
      </c>
      <c r="O14" s="481" t="s">
        <v>102</v>
      </c>
      <c r="P14" s="481" t="s">
        <v>102</v>
      </c>
      <c r="Q14" s="481" t="s">
        <v>102</v>
      </c>
      <c r="R14" s="481" t="s">
        <v>102</v>
      </c>
      <c r="S14" s="481" t="s">
        <v>102</v>
      </c>
      <c r="T14" s="481" t="s">
        <v>102</v>
      </c>
      <c r="U14" s="481" t="s">
        <v>102</v>
      </c>
      <c r="V14" s="481" t="s">
        <v>102</v>
      </c>
      <c r="W14" s="481" t="s">
        <v>102</v>
      </c>
      <c r="X14" s="481" t="s">
        <v>102</v>
      </c>
      <c r="Y14" s="481" t="s">
        <v>102</v>
      </c>
      <c r="Z14" s="481" t="s">
        <v>102</v>
      </c>
      <c r="AA14" s="481" t="s">
        <v>102</v>
      </c>
      <c r="AB14" s="481" t="s">
        <v>102</v>
      </c>
      <c r="AC14" s="481" t="s">
        <v>102</v>
      </c>
      <c r="AD14" s="481" t="s">
        <v>102</v>
      </c>
      <c r="AE14" s="481" t="s">
        <v>102</v>
      </c>
      <c r="AF14" s="481" t="s">
        <v>102</v>
      </c>
      <c r="AG14" s="481" t="s">
        <v>102</v>
      </c>
      <c r="AH14" s="481" t="s">
        <v>102</v>
      </c>
      <c r="AI14" s="481" t="s">
        <v>102</v>
      </c>
      <c r="AJ14" s="481" t="s">
        <v>102</v>
      </c>
      <c r="AK14" s="481" t="s">
        <v>102</v>
      </c>
      <c r="AL14" s="481" t="s">
        <v>102</v>
      </c>
      <c r="AM14" s="481" t="s">
        <v>102</v>
      </c>
      <c r="AN14" s="481" t="s">
        <v>102</v>
      </c>
      <c r="AO14" s="481" t="s">
        <v>102</v>
      </c>
      <c r="AP14" s="481" t="s">
        <v>102</v>
      </c>
      <c r="AQ14" s="481" t="s">
        <v>102</v>
      </c>
      <c r="AR14" s="481" t="s">
        <v>102</v>
      </c>
      <c r="AS14" s="481" t="s">
        <v>102</v>
      </c>
      <c r="AT14" s="481" t="s">
        <v>102</v>
      </c>
      <c r="AU14" s="481" t="s">
        <v>102</v>
      </c>
      <c r="AV14" s="481" t="s">
        <v>102</v>
      </c>
      <c r="AW14" s="481" t="s">
        <v>102</v>
      </c>
      <c r="AX14" s="481" t="s">
        <v>102</v>
      </c>
      <c r="AY14" s="481" t="s">
        <v>102</v>
      </c>
      <c r="AZ14" s="481" t="s">
        <v>102</v>
      </c>
      <c r="BA14" s="481" t="s">
        <v>102</v>
      </c>
      <c r="BB14" s="481" t="s">
        <v>102</v>
      </c>
      <c r="BC14" s="481" t="s">
        <v>102</v>
      </c>
      <c r="BD14" s="481" t="s">
        <v>102</v>
      </c>
      <c r="BE14" s="481" t="s">
        <v>102</v>
      </c>
      <c r="BF14" s="481" t="s">
        <v>102</v>
      </c>
      <c r="BG14" s="481" t="s">
        <v>102</v>
      </c>
      <c r="BH14" s="481" t="s">
        <v>102</v>
      </c>
      <c r="BI14" s="481" t="s">
        <v>102</v>
      </c>
      <c r="BJ14" s="481" t="s">
        <v>102</v>
      </c>
      <c r="BK14" s="481" t="s">
        <v>102</v>
      </c>
      <c r="BL14" s="481" t="s">
        <v>102</v>
      </c>
      <c r="BM14" s="481" t="s">
        <v>102</v>
      </c>
      <c r="BN14" s="481" t="s">
        <v>102</v>
      </c>
      <c r="BO14" s="481" t="s">
        <v>102</v>
      </c>
      <c r="BP14" s="481" t="s">
        <v>102</v>
      </c>
      <c r="BQ14" s="481" t="s">
        <v>102</v>
      </c>
      <c r="BR14" s="481" t="s">
        <v>102</v>
      </c>
      <c r="BS14" s="481" t="s">
        <v>102</v>
      </c>
      <c r="BT14" s="481" t="s">
        <v>102</v>
      </c>
      <c r="BU14" s="481" t="s">
        <v>102</v>
      </c>
      <c r="BV14" s="481" t="s">
        <v>102</v>
      </c>
      <c r="BW14" s="481" t="s">
        <v>102</v>
      </c>
      <c r="BX14" s="481" t="s">
        <v>102</v>
      </c>
      <c r="BY14" s="481" t="s">
        <v>102</v>
      </c>
      <c r="BZ14" s="481" t="s">
        <v>102</v>
      </c>
      <c r="CA14" s="481" t="s">
        <v>102</v>
      </c>
      <c r="CB14" s="481" t="s">
        <v>102</v>
      </c>
      <c r="CC14" s="481" t="s">
        <v>102</v>
      </c>
      <c r="CD14" s="481" t="s">
        <v>102</v>
      </c>
      <c r="CE14" s="481" t="s">
        <v>102</v>
      </c>
      <c r="CF14" s="481" t="s">
        <v>102</v>
      </c>
      <c r="CG14" s="481" t="s">
        <v>102</v>
      </c>
      <c r="CH14" s="481" t="s">
        <v>102</v>
      </c>
      <c r="CI14" s="481" t="s">
        <v>102</v>
      </c>
      <c r="CJ14" s="481" t="s">
        <v>102</v>
      </c>
      <c r="CK14" s="481" t="s">
        <v>102</v>
      </c>
      <c r="CL14" s="481" t="s">
        <v>102</v>
      </c>
      <c r="CM14" s="481" t="s">
        <v>102</v>
      </c>
      <c r="CN14" s="481" t="s">
        <v>102</v>
      </c>
      <c r="CO14" s="481" t="s">
        <v>102</v>
      </c>
      <c r="CP14" s="481" t="s">
        <v>102</v>
      </c>
      <c r="CQ14" s="481" t="s">
        <v>102</v>
      </c>
      <c r="CR14" s="481" t="s">
        <v>102</v>
      </c>
      <c r="CS14" s="481" t="s">
        <v>102</v>
      </c>
      <c r="CT14" s="481" t="s">
        <v>102</v>
      </c>
      <c r="CU14" s="481" t="s">
        <v>102</v>
      </c>
      <c r="CV14" s="481" t="s">
        <v>102</v>
      </c>
      <c r="CW14" s="481" t="s">
        <v>102</v>
      </c>
      <c r="CX14" s="481" t="s">
        <v>102</v>
      </c>
      <c r="CY14" s="481" t="s">
        <v>102</v>
      </c>
      <c r="CZ14" s="481" t="s">
        <v>102</v>
      </c>
      <c r="DA14" s="481" t="s">
        <v>102</v>
      </c>
      <c r="DB14" s="481" t="s">
        <v>102</v>
      </c>
      <c r="DC14" s="481" t="s">
        <v>102</v>
      </c>
      <c r="DD14" s="481" t="s">
        <v>102</v>
      </c>
      <c r="DE14" s="481" t="s">
        <v>102</v>
      </c>
      <c r="DF14" s="481" t="s">
        <v>102</v>
      </c>
      <c r="DG14" s="481" t="s">
        <v>102</v>
      </c>
      <c r="DH14" s="481" t="s">
        <v>102</v>
      </c>
      <c r="DI14" s="481" t="s">
        <v>102</v>
      </c>
      <c r="DJ14" s="481" t="s">
        <v>102</v>
      </c>
      <c r="DK14" s="481" t="s">
        <v>102</v>
      </c>
      <c r="DL14" s="481" t="s">
        <v>102</v>
      </c>
      <c r="DM14" s="481" t="s">
        <v>102</v>
      </c>
      <c r="DN14" s="481" t="s">
        <v>102</v>
      </c>
      <c r="DO14" s="481" t="s">
        <v>102</v>
      </c>
      <c r="DP14" s="481" t="s">
        <v>102</v>
      </c>
      <c r="DQ14" s="481" t="s">
        <v>102</v>
      </c>
      <c r="DR14" s="481" t="s">
        <v>102</v>
      </c>
      <c r="DS14" s="481" t="s">
        <v>102</v>
      </c>
      <c r="DT14" s="481" t="s">
        <v>102</v>
      </c>
      <c r="DU14" s="481" t="s">
        <v>102</v>
      </c>
      <c r="DV14" s="481" t="s">
        <v>102</v>
      </c>
      <c r="DW14" s="481" t="s">
        <v>102</v>
      </c>
      <c r="DX14" s="481" t="s">
        <v>102</v>
      </c>
      <c r="DY14" s="481" t="s">
        <v>102</v>
      </c>
      <c r="DZ14" s="481" t="s">
        <v>102</v>
      </c>
      <c r="EA14" s="481" t="s">
        <v>102</v>
      </c>
      <c r="EB14" s="481" t="s">
        <v>102</v>
      </c>
    </row>
    <row r="15" spans="1:132" x14ac:dyDescent="0.15">
      <c r="A15" s="480" t="s">
        <v>4144</v>
      </c>
      <c r="B15" s="481">
        <v>3521351</v>
      </c>
      <c r="C15" s="481" t="s">
        <v>4145</v>
      </c>
      <c r="D15" s="481" t="s">
        <v>4146</v>
      </c>
      <c r="E15" s="481" t="s">
        <v>4147</v>
      </c>
      <c r="F15" s="481" t="s">
        <v>4145</v>
      </c>
      <c r="G15" s="481" t="s">
        <v>4146</v>
      </c>
      <c r="H15" s="481" t="s">
        <v>4147</v>
      </c>
      <c r="I15" s="481" t="s">
        <v>4148</v>
      </c>
      <c r="J15" s="481" t="s">
        <v>102</v>
      </c>
      <c r="K15" s="481" t="s">
        <v>102</v>
      </c>
      <c r="L15" s="481" t="s">
        <v>102</v>
      </c>
      <c r="M15" s="481" t="s">
        <v>102</v>
      </c>
      <c r="N15" s="481" t="s">
        <v>102</v>
      </c>
      <c r="O15" s="481" t="s">
        <v>102</v>
      </c>
      <c r="P15" s="481" t="s">
        <v>102</v>
      </c>
      <c r="Q15" s="481" t="s">
        <v>102</v>
      </c>
      <c r="R15" s="481" t="s">
        <v>102</v>
      </c>
      <c r="S15" s="481" t="s">
        <v>102</v>
      </c>
      <c r="T15" s="481" t="s">
        <v>102</v>
      </c>
      <c r="U15" s="481" t="s">
        <v>102</v>
      </c>
      <c r="V15" s="481" t="s">
        <v>102</v>
      </c>
      <c r="W15" s="481" t="s">
        <v>102</v>
      </c>
      <c r="X15" s="481" t="s">
        <v>102</v>
      </c>
      <c r="Y15" s="481" t="s">
        <v>102</v>
      </c>
      <c r="Z15" s="481" t="s">
        <v>102</v>
      </c>
      <c r="AA15" s="481" t="s">
        <v>102</v>
      </c>
      <c r="AB15" s="481" t="s">
        <v>102</v>
      </c>
      <c r="AC15" s="481" t="s">
        <v>102</v>
      </c>
      <c r="AD15" s="481" t="s">
        <v>102</v>
      </c>
      <c r="AE15" s="481" t="s">
        <v>102</v>
      </c>
      <c r="AF15" s="481" t="s">
        <v>102</v>
      </c>
      <c r="AG15" s="481" t="s">
        <v>102</v>
      </c>
      <c r="AH15" s="481" t="s">
        <v>102</v>
      </c>
      <c r="AI15" s="481" t="s">
        <v>102</v>
      </c>
      <c r="AJ15" s="481" t="s">
        <v>102</v>
      </c>
      <c r="AK15" s="481" t="s">
        <v>102</v>
      </c>
      <c r="AL15" s="481" t="s">
        <v>102</v>
      </c>
      <c r="AM15" s="481" t="s">
        <v>102</v>
      </c>
      <c r="AN15" s="481" t="s">
        <v>102</v>
      </c>
      <c r="AO15" s="481" t="s">
        <v>102</v>
      </c>
      <c r="AP15" s="481" t="s">
        <v>102</v>
      </c>
      <c r="AQ15" s="481" t="s">
        <v>102</v>
      </c>
      <c r="AR15" s="481" t="s">
        <v>102</v>
      </c>
      <c r="AS15" s="481" t="s">
        <v>102</v>
      </c>
      <c r="AT15" s="481" t="s">
        <v>102</v>
      </c>
      <c r="AU15" s="481" t="s">
        <v>102</v>
      </c>
      <c r="AV15" s="481" t="s">
        <v>102</v>
      </c>
      <c r="AW15" s="481" t="s">
        <v>102</v>
      </c>
      <c r="AX15" s="481" t="s">
        <v>102</v>
      </c>
      <c r="AY15" s="481" t="s">
        <v>102</v>
      </c>
      <c r="AZ15" s="481" t="s">
        <v>102</v>
      </c>
      <c r="BA15" s="481" t="s">
        <v>102</v>
      </c>
      <c r="BB15" s="481" t="s">
        <v>102</v>
      </c>
      <c r="BC15" s="481" t="s">
        <v>102</v>
      </c>
      <c r="BD15" s="481" t="s">
        <v>102</v>
      </c>
      <c r="BE15" s="481" t="s">
        <v>102</v>
      </c>
      <c r="BF15" s="481" t="s">
        <v>102</v>
      </c>
      <c r="BG15" s="481" t="s">
        <v>102</v>
      </c>
      <c r="BH15" s="481" t="s">
        <v>102</v>
      </c>
      <c r="BI15" s="481" t="s">
        <v>102</v>
      </c>
      <c r="BJ15" s="481" t="s">
        <v>102</v>
      </c>
      <c r="BK15" s="481" t="s">
        <v>102</v>
      </c>
      <c r="BL15" s="481" t="s">
        <v>102</v>
      </c>
      <c r="BM15" s="481" t="s">
        <v>102</v>
      </c>
      <c r="BN15" s="481" t="s">
        <v>102</v>
      </c>
      <c r="BO15" s="481" t="s">
        <v>102</v>
      </c>
      <c r="BP15" s="481" t="s">
        <v>102</v>
      </c>
      <c r="BQ15" s="481" t="s">
        <v>102</v>
      </c>
      <c r="BR15" s="481" t="s">
        <v>102</v>
      </c>
      <c r="BS15" s="481" t="s">
        <v>102</v>
      </c>
      <c r="BT15" s="481" t="s">
        <v>102</v>
      </c>
      <c r="BU15" s="481" t="s">
        <v>102</v>
      </c>
      <c r="BV15" s="481" t="s">
        <v>102</v>
      </c>
      <c r="BW15" s="481" t="s">
        <v>102</v>
      </c>
      <c r="BX15" s="481" t="s">
        <v>102</v>
      </c>
      <c r="BY15" s="481" t="s">
        <v>102</v>
      </c>
      <c r="BZ15" s="481" t="s">
        <v>102</v>
      </c>
      <c r="CA15" s="481" t="s">
        <v>102</v>
      </c>
      <c r="CB15" s="481" t="s">
        <v>102</v>
      </c>
      <c r="CC15" s="481" t="s">
        <v>102</v>
      </c>
      <c r="CD15" s="481" t="s">
        <v>102</v>
      </c>
      <c r="CE15" s="481" t="s">
        <v>102</v>
      </c>
      <c r="CF15" s="481" t="s">
        <v>102</v>
      </c>
      <c r="CG15" s="481" t="s">
        <v>102</v>
      </c>
      <c r="CH15" s="481" t="s">
        <v>102</v>
      </c>
      <c r="CI15" s="481" t="s">
        <v>102</v>
      </c>
      <c r="CJ15" s="481" t="s">
        <v>102</v>
      </c>
      <c r="CK15" s="481" t="s">
        <v>102</v>
      </c>
      <c r="CL15" s="481" t="s">
        <v>102</v>
      </c>
      <c r="CM15" s="481" t="s">
        <v>102</v>
      </c>
      <c r="CN15" s="481" t="s">
        <v>102</v>
      </c>
      <c r="CO15" s="481" t="s">
        <v>102</v>
      </c>
      <c r="CP15" s="481" t="s">
        <v>102</v>
      </c>
      <c r="CQ15" s="481" t="s">
        <v>102</v>
      </c>
      <c r="CR15" s="481" t="s">
        <v>102</v>
      </c>
      <c r="CS15" s="481" t="s">
        <v>102</v>
      </c>
      <c r="CT15" s="481" t="s">
        <v>102</v>
      </c>
      <c r="CU15" s="481" t="s">
        <v>102</v>
      </c>
      <c r="CV15" s="481" t="s">
        <v>102</v>
      </c>
      <c r="CW15" s="481" t="s">
        <v>102</v>
      </c>
      <c r="CX15" s="481" t="s">
        <v>102</v>
      </c>
      <c r="CY15" s="481" t="s">
        <v>102</v>
      </c>
      <c r="CZ15" s="481" t="s">
        <v>102</v>
      </c>
      <c r="DA15" s="481" t="s">
        <v>102</v>
      </c>
      <c r="DB15" s="481" t="s">
        <v>102</v>
      </c>
      <c r="DC15" s="481" t="s">
        <v>102</v>
      </c>
      <c r="DD15" s="481" t="s">
        <v>102</v>
      </c>
      <c r="DE15" s="481" t="s">
        <v>102</v>
      </c>
      <c r="DF15" s="481" t="s">
        <v>102</v>
      </c>
      <c r="DG15" s="481" t="s">
        <v>102</v>
      </c>
      <c r="DH15" s="481" t="s">
        <v>102</v>
      </c>
      <c r="DI15" s="481" t="s">
        <v>102</v>
      </c>
      <c r="DJ15" s="481" t="s">
        <v>102</v>
      </c>
      <c r="DK15" s="481" t="s">
        <v>102</v>
      </c>
      <c r="DL15" s="481" t="s">
        <v>102</v>
      </c>
      <c r="DM15" s="481" t="s">
        <v>102</v>
      </c>
      <c r="DN15" s="481" t="s">
        <v>102</v>
      </c>
      <c r="DO15" s="481" t="s">
        <v>102</v>
      </c>
      <c r="DP15" s="481" t="s">
        <v>102</v>
      </c>
      <c r="DQ15" s="481" t="s">
        <v>102</v>
      </c>
      <c r="DR15" s="481" t="s">
        <v>102</v>
      </c>
      <c r="DS15" s="481" t="s">
        <v>102</v>
      </c>
      <c r="DT15" s="481" t="s">
        <v>102</v>
      </c>
      <c r="DU15" s="481" t="s">
        <v>102</v>
      </c>
      <c r="DV15" s="481" t="s">
        <v>102</v>
      </c>
      <c r="DW15" s="481" t="s">
        <v>102</v>
      </c>
      <c r="DX15" s="481" t="s">
        <v>102</v>
      </c>
      <c r="DY15" s="481" t="s">
        <v>102</v>
      </c>
      <c r="DZ15" s="481" t="s">
        <v>102</v>
      </c>
      <c r="EA15" s="481" t="s">
        <v>102</v>
      </c>
      <c r="EB15" s="481" t="s">
        <v>102</v>
      </c>
    </row>
    <row r="16" spans="1:132" x14ac:dyDescent="0.15">
      <c r="A16" s="480" t="s">
        <v>4149</v>
      </c>
      <c r="B16" s="481">
        <v>3400515</v>
      </c>
      <c r="C16" s="481" t="s">
        <v>4150</v>
      </c>
      <c r="D16" s="481" t="s">
        <v>4151</v>
      </c>
      <c r="E16" s="481" t="s">
        <v>4152</v>
      </c>
      <c r="F16" s="481" t="s">
        <v>4153</v>
      </c>
      <c r="G16" s="481" t="s">
        <v>4154</v>
      </c>
      <c r="H16" s="481" t="s">
        <v>4155</v>
      </c>
      <c r="I16" s="481" t="s">
        <v>102</v>
      </c>
      <c r="J16" s="481" t="s">
        <v>102</v>
      </c>
      <c r="K16" s="481" t="s">
        <v>102</v>
      </c>
      <c r="L16" s="481" t="s">
        <v>102</v>
      </c>
      <c r="M16" s="481" t="s">
        <v>102</v>
      </c>
      <c r="N16" s="481" t="s">
        <v>102</v>
      </c>
      <c r="O16" s="481" t="s">
        <v>102</v>
      </c>
      <c r="P16" s="481" t="s">
        <v>102</v>
      </c>
      <c r="Q16" s="481" t="s">
        <v>102</v>
      </c>
      <c r="R16" s="481" t="s">
        <v>102</v>
      </c>
      <c r="S16" s="481" t="s">
        <v>102</v>
      </c>
      <c r="T16" s="481" t="s">
        <v>102</v>
      </c>
      <c r="U16" s="481" t="s">
        <v>102</v>
      </c>
      <c r="V16" s="481" t="s">
        <v>102</v>
      </c>
      <c r="W16" s="481" t="s">
        <v>102</v>
      </c>
      <c r="X16" s="481" t="s">
        <v>102</v>
      </c>
      <c r="Y16" s="481" t="s">
        <v>102</v>
      </c>
      <c r="Z16" s="481" t="s">
        <v>102</v>
      </c>
      <c r="AA16" s="481" t="s">
        <v>102</v>
      </c>
      <c r="AB16" s="481" t="s">
        <v>102</v>
      </c>
      <c r="AC16" s="481" t="s">
        <v>102</v>
      </c>
      <c r="AD16" s="481" t="s">
        <v>102</v>
      </c>
      <c r="AE16" s="481" t="s">
        <v>102</v>
      </c>
      <c r="AF16" s="481" t="s">
        <v>102</v>
      </c>
      <c r="AG16" s="481" t="s">
        <v>102</v>
      </c>
      <c r="AH16" s="481" t="s">
        <v>102</v>
      </c>
      <c r="AI16" s="481" t="s">
        <v>102</v>
      </c>
      <c r="AJ16" s="481" t="s">
        <v>102</v>
      </c>
      <c r="AK16" s="481" t="s">
        <v>102</v>
      </c>
      <c r="AL16" s="481" t="s">
        <v>102</v>
      </c>
      <c r="AM16" s="481" t="s">
        <v>102</v>
      </c>
      <c r="AN16" s="481" t="s">
        <v>102</v>
      </c>
      <c r="AO16" s="481" t="s">
        <v>102</v>
      </c>
      <c r="AP16" s="481" t="s">
        <v>102</v>
      </c>
      <c r="AQ16" s="481" t="s">
        <v>102</v>
      </c>
      <c r="AR16" s="481" t="s">
        <v>102</v>
      </c>
      <c r="AS16" s="481" t="s">
        <v>102</v>
      </c>
      <c r="AT16" s="481" t="s">
        <v>102</v>
      </c>
      <c r="AU16" s="481" t="s">
        <v>102</v>
      </c>
      <c r="AV16" s="481" t="s">
        <v>102</v>
      </c>
      <c r="AW16" s="481" t="s">
        <v>102</v>
      </c>
      <c r="AX16" s="481" t="s">
        <v>102</v>
      </c>
      <c r="AY16" s="481" t="s">
        <v>102</v>
      </c>
      <c r="AZ16" s="481" t="s">
        <v>102</v>
      </c>
      <c r="BA16" s="481" t="s">
        <v>102</v>
      </c>
      <c r="BB16" s="481" t="s">
        <v>102</v>
      </c>
      <c r="BC16" s="481" t="s">
        <v>102</v>
      </c>
      <c r="BD16" s="481" t="s">
        <v>102</v>
      </c>
      <c r="BE16" s="481" t="s">
        <v>102</v>
      </c>
      <c r="BF16" s="481" t="s">
        <v>102</v>
      </c>
      <c r="BG16" s="481" t="s">
        <v>102</v>
      </c>
      <c r="BH16" s="481" t="s">
        <v>102</v>
      </c>
      <c r="BI16" s="481" t="s">
        <v>102</v>
      </c>
      <c r="BJ16" s="481" t="s">
        <v>102</v>
      </c>
      <c r="BK16" s="481" t="s">
        <v>102</v>
      </c>
      <c r="BL16" s="481" t="s">
        <v>102</v>
      </c>
      <c r="BM16" s="481" t="s">
        <v>102</v>
      </c>
      <c r="BN16" s="481" t="s">
        <v>102</v>
      </c>
      <c r="BO16" s="481" t="s">
        <v>102</v>
      </c>
      <c r="BP16" s="481" t="s">
        <v>102</v>
      </c>
      <c r="BQ16" s="481" t="s">
        <v>102</v>
      </c>
      <c r="BR16" s="481" t="s">
        <v>102</v>
      </c>
      <c r="BS16" s="481" t="s">
        <v>102</v>
      </c>
      <c r="BT16" s="481" t="s">
        <v>102</v>
      </c>
      <c r="BU16" s="481" t="s">
        <v>102</v>
      </c>
      <c r="BV16" s="481" t="s">
        <v>102</v>
      </c>
      <c r="BW16" s="481" t="s">
        <v>102</v>
      </c>
      <c r="BX16" s="481" t="s">
        <v>102</v>
      </c>
      <c r="BY16" s="481" t="s">
        <v>102</v>
      </c>
      <c r="BZ16" s="481" t="s">
        <v>102</v>
      </c>
      <c r="CA16" s="481" t="s">
        <v>102</v>
      </c>
      <c r="CB16" s="481" t="s">
        <v>102</v>
      </c>
      <c r="CC16" s="481" t="s">
        <v>102</v>
      </c>
      <c r="CD16" s="481" t="s">
        <v>102</v>
      </c>
      <c r="CE16" s="481" t="s">
        <v>102</v>
      </c>
      <c r="CF16" s="481" t="s">
        <v>102</v>
      </c>
      <c r="CG16" s="481" t="s">
        <v>102</v>
      </c>
      <c r="CH16" s="481" t="s">
        <v>102</v>
      </c>
      <c r="CI16" s="481" t="s">
        <v>102</v>
      </c>
      <c r="CJ16" s="481" t="s">
        <v>102</v>
      </c>
      <c r="CK16" s="481" t="s">
        <v>102</v>
      </c>
      <c r="CL16" s="481" t="s">
        <v>102</v>
      </c>
      <c r="CM16" s="481" t="s">
        <v>102</v>
      </c>
      <c r="CN16" s="481" t="s">
        <v>102</v>
      </c>
      <c r="CO16" s="481" t="s">
        <v>102</v>
      </c>
      <c r="CP16" s="481" t="s">
        <v>102</v>
      </c>
      <c r="CQ16" s="481" t="s">
        <v>102</v>
      </c>
      <c r="CR16" s="481" t="s">
        <v>102</v>
      </c>
      <c r="CS16" s="481" t="s">
        <v>102</v>
      </c>
      <c r="CT16" s="481" t="s">
        <v>102</v>
      </c>
      <c r="CU16" s="481" t="s">
        <v>102</v>
      </c>
      <c r="CV16" s="481" t="s">
        <v>102</v>
      </c>
      <c r="CW16" s="481" t="s">
        <v>102</v>
      </c>
      <c r="CX16" s="481" t="s">
        <v>102</v>
      </c>
      <c r="CY16" s="481" t="s">
        <v>102</v>
      </c>
      <c r="CZ16" s="481" t="s">
        <v>102</v>
      </c>
      <c r="DA16" s="481" t="s">
        <v>102</v>
      </c>
      <c r="DB16" s="481" t="s">
        <v>102</v>
      </c>
      <c r="DC16" s="481" t="s">
        <v>102</v>
      </c>
      <c r="DD16" s="481" t="s">
        <v>102</v>
      </c>
      <c r="DE16" s="481" t="s">
        <v>102</v>
      </c>
      <c r="DF16" s="481" t="s">
        <v>102</v>
      </c>
      <c r="DG16" s="481" t="s">
        <v>102</v>
      </c>
      <c r="DH16" s="481" t="s">
        <v>102</v>
      </c>
      <c r="DI16" s="481" t="s">
        <v>102</v>
      </c>
      <c r="DJ16" s="481" t="s">
        <v>102</v>
      </c>
      <c r="DK16" s="481" t="s">
        <v>102</v>
      </c>
      <c r="DL16" s="481" t="s">
        <v>102</v>
      </c>
      <c r="DM16" s="481" t="s">
        <v>102</v>
      </c>
      <c r="DN16" s="481" t="s">
        <v>102</v>
      </c>
      <c r="DO16" s="481" t="s">
        <v>102</v>
      </c>
      <c r="DP16" s="481" t="s">
        <v>102</v>
      </c>
      <c r="DQ16" s="481" t="s">
        <v>102</v>
      </c>
      <c r="DR16" s="481" t="s">
        <v>102</v>
      </c>
      <c r="DS16" s="481" t="s">
        <v>102</v>
      </c>
      <c r="DT16" s="481" t="s">
        <v>102</v>
      </c>
      <c r="DU16" s="481" t="s">
        <v>102</v>
      </c>
      <c r="DV16" s="481" t="s">
        <v>102</v>
      </c>
      <c r="DW16" s="481" t="s">
        <v>102</v>
      </c>
      <c r="DX16" s="481" t="s">
        <v>102</v>
      </c>
      <c r="DY16" s="481" t="s">
        <v>102</v>
      </c>
      <c r="DZ16" s="481" t="s">
        <v>102</v>
      </c>
      <c r="EA16" s="481" t="s">
        <v>102</v>
      </c>
      <c r="EB16" s="481" t="s">
        <v>102</v>
      </c>
    </row>
    <row r="17" spans="1:132" x14ac:dyDescent="0.15">
      <c r="A17" s="485" t="s">
        <v>4156</v>
      </c>
      <c r="B17" s="481">
        <v>2535311</v>
      </c>
      <c r="C17" s="481" t="s">
        <v>102</v>
      </c>
      <c r="D17" s="481" t="s">
        <v>102</v>
      </c>
      <c r="E17" s="481" t="s">
        <v>102</v>
      </c>
      <c r="F17" s="481" t="s">
        <v>102</v>
      </c>
      <c r="G17" s="481" t="s">
        <v>102</v>
      </c>
      <c r="H17" s="481" t="s">
        <v>102</v>
      </c>
      <c r="I17" s="481" t="s">
        <v>102</v>
      </c>
      <c r="J17" s="481" t="s">
        <v>102</v>
      </c>
      <c r="K17" s="481" t="s">
        <v>102</v>
      </c>
      <c r="L17" s="481" t="s">
        <v>102</v>
      </c>
      <c r="M17" s="481" t="s">
        <v>102</v>
      </c>
      <c r="N17" s="481" t="s">
        <v>102</v>
      </c>
      <c r="O17" s="481" t="s">
        <v>102</v>
      </c>
      <c r="P17" s="481" t="s">
        <v>102</v>
      </c>
      <c r="Q17" s="481" t="s">
        <v>102</v>
      </c>
      <c r="R17" s="481" t="s">
        <v>102</v>
      </c>
      <c r="S17" s="481" t="s">
        <v>102</v>
      </c>
      <c r="T17" s="481" t="s">
        <v>102</v>
      </c>
      <c r="U17" s="481" t="s">
        <v>102</v>
      </c>
      <c r="V17" s="481" t="s">
        <v>102</v>
      </c>
      <c r="W17" s="481" t="s">
        <v>102</v>
      </c>
      <c r="X17" s="481" t="s">
        <v>102</v>
      </c>
      <c r="Y17" s="481" t="s">
        <v>102</v>
      </c>
      <c r="Z17" s="481" t="s">
        <v>102</v>
      </c>
      <c r="AA17" s="481" t="s">
        <v>102</v>
      </c>
      <c r="AB17" s="481" t="s">
        <v>102</v>
      </c>
      <c r="AC17" s="481" t="s">
        <v>102</v>
      </c>
      <c r="AD17" s="481" t="s">
        <v>102</v>
      </c>
      <c r="AE17" s="481" t="s">
        <v>102</v>
      </c>
      <c r="AF17" s="481" t="s">
        <v>102</v>
      </c>
      <c r="AG17" s="481" t="s">
        <v>102</v>
      </c>
      <c r="AH17" s="481" t="s">
        <v>102</v>
      </c>
      <c r="AI17" s="481" t="s">
        <v>102</v>
      </c>
      <c r="AJ17" s="481" t="s">
        <v>102</v>
      </c>
      <c r="AK17" s="481" t="s">
        <v>102</v>
      </c>
      <c r="AL17" s="481" t="s">
        <v>102</v>
      </c>
      <c r="AM17" s="481" t="s">
        <v>102</v>
      </c>
      <c r="AN17" s="481" t="s">
        <v>102</v>
      </c>
      <c r="AO17" s="481" t="s">
        <v>102</v>
      </c>
      <c r="AP17" s="481" t="s">
        <v>102</v>
      </c>
      <c r="AQ17" s="481" t="s">
        <v>102</v>
      </c>
      <c r="AR17" s="481" t="s">
        <v>102</v>
      </c>
      <c r="AS17" s="481" t="s">
        <v>102</v>
      </c>
      <c r="AT17" s="481" t="s">
        <v>102</v>
      </c>
      <c r="AU17" s="481" t="s">
        <v>102</v>
      </c>
      <c r="AV17" s="481" t="s">
        <v>102</v>
      </c>
      <c r="AW17" s="481" t="s">
        <v>102</v>
      </c>
      <c r="AX17" s="481" t="s">
        <v>102</v>
      </c>
      <c r="AY17" s="481" t="s">
        <v>102</v>
      </c>
      <c r="AZ17" s="481" t="s">
        <v>102</v>
      </c>
      <c r="BA17" s="481" t="s">
        <v>102</v>
      </c>
      <c r="BB17" s="481" t="s">
        <v>102</v>
      </c>
      <c r="BC17" s="481" t="s">
        <v>102</v>
      </c>
      <c r="BD17" s="481" t="s">
        <v>102</v>
      </c>
      <c r="BE17" s="481" t="s">
        <v>102</v>
      </c>
      <c r="BF17" s="481" t="s">
        <v>102</v>
      </c>
      <c r="BG17" s="481" t="s">
        <v>102</v>
      </c>
      <c r="BH17" s="481" t="s">
        <v>102</v>
      </c>
      <c r="BI17" s="481" t="s">
        <v>102</v>
      </c>
      <c r="BJ17" s="481" t="s">
        <v>102</v>
      </c>
      <c r="BK17" s="481" t="s">
        <v>102</v>
      </c>
      <c r="BL17" s="481" t="s">
        <v>102</v>
      </c>
      <c r="BM17" s="481" t="s">
        <v>102</v>
      </c>
      <c r="BN17" s="481" t="s">
        <v>102</v>
      </c>
      <c r="BO17" s="481" t="s">
        <v>102</v>
      </c>
      <c r="BP17" s="481" t="s">
        <v>102</v>
      </c>
      <c r="BQ17" s="481" t="s">
        <v>102</v>
      </c>
      <c r="BR17" s="481" t="s">
        <v>102</v>
      </c>
      <c r="BS17" s="481" t="s">
        <v>102</v>
      </c>
      <c r="BT17" s="481" t="s">
        <v>102</v>
      </c>
      <c r="BU17" s="481" t="s">
        <v>102</v>
      </c>
      <c r="BV17" s="481" t="s">
        <v>102</v>
      </c>
      <c r="BW17" s="481" t="s">
        <v>102</v>
      </c>
      <c r="BX17" s="481" t="s">
        <v>102</v>
      </c>
      <c r="BY17" s="481" t="s">
        <v>102</v>
      </c>
      <c r="BZ17" s="481" t="s">
        <v>102</v>
      </c>
      <c r="CA17" s="481" t="s">
        <v>102</v>
      </c>
      <c r="CB17" s="481" t="s">
        <v>102</v>
      </c>
      <c r="CC17" s="481" t="s">
        <v>102</v>
      </c>
      <c r="CD17" s="481" t="s">
        <v>102</v>
      </c>
      <c r="CE17" s="481" t="s">
        <v>102</v>
      </c>
      <c r="CF17" s="481" t="s">
        <v>102</v>
      </c>
      <c r="CG17" s="481" t="s">
        <v>102</v>
      </c>
      <c r="CH17" s="481" t="s">
        <v>102</v>
      </c>
      <c r="CI17" s="481" t="s">
        <v>102</v>
      </c>
      <c r="CJ17" s="481" t="s">
        <v>102</v>
      </c>
      <c r="CK17" s="481" t="s">
        <v>102</v>
      </c>
      <c r="CL17" s="481" t="s">
        <v>102</v>
      </c>
      <c r="CM17" s="481" t="s">
        <v>102</v>
      </c>
      <c r="CN17" s="481" t="s">
        <v>102</v>
      </c>
      <c r="CO17" s="481" t="s">
        <v>102</v>
      </c>
      <c r="CP17" s="481" t="s">
        <v>102</v>
      </c>
      <c r="CQ17" s="481" t="s">
        <v>102</v>
      </c>
      <c r="CR17" s="481" t="s">
        <v>102</v>
      </c>
      <c r="CS17" s="481" t="s">
        <v>102</v>
      </c>
      <c r="CT17" s="481" t="s">
        <v>102</v>
      </c>
      <c r="CU17" s="481" t="s">
        <v>102</v>
      </c>
      <c r="CV17" s="481" t="s">
        <v>102</v>
      </c>
      <c r="CW17" s="481" t="s">
        <v>102</v>
      </c>
      <c r="CX17" s="481" t="s">
        <v>102</v>
      </c>
      <c r="CY17" s="481" t="s">
        <v>102</v>
      </c>
      <c r="CZ17" s="481" t="s">
        <v>102</v>
      </c>
      <c r="DA17" s="481" t="s">
        <v>102</v>
      </c>
      <c r="DB17" s="481" t="s">
        <v>102</v>
      </c>
      <c r="DC17" s="481" t="s">
        <v>102</v>
      </c>
      <c r="DD17" s="481" t="s">
        <v>102</v>
      </c>
      <c r="DE17" s="481" t="s">
        <v>102</v>
      </c>
      <c r="DF17" s="481" t="s">
        <v>102</v>
      </c>
      <c r="DG17" s="481" t="s">
        <v>102</v>
      </c>
      <c r="DH17" s="481" t="s">
        <v>102</v>
      </c>
      <c r="DI17" s="481" t="s">
        <v>102</v>
      </c>
      <c r="DJ17" s="481" t="s">
        <v>102</v>
      </c>
      <c r="DK17" s="481" t="s">
        <v>102</v>
      </c>
      <c r="DL17" s="481" t="s">
        <v>102</v>
      </c>
      <c r="DM17" s="481" t="s">
        <v>102</v>
      </c>
      <c r="DN17" s="481" t="s">
        <v>102</v>
      </c>
      <c r="DO17" s="481" t="s">
        <v>102</v>
      </c>
      <c r="DP17" s="481" t="s">
        <v>102</v>
      </c>
      <c r="DQ17" s="481" t="s">
        <v>102</v>
      </c>
      <c r="DR17" s="481" t="s">
        <v>102</v>
      </c>
      <c r="DS17" s="481" t="s">
        <v>102</v>
      </c>
      <c r="DT17" s="481" t="s">
        <v>102</v>
      </c>
      <c r="DU17" s="481" t="s">
        <v>102</v>
      </c>
      <c r="DV17" s="481" t="s">
        <v>102</v>
      </c>
      <c r="DW17" s="481" t="s">
        <v>102</v>
      </c>
      <c r="DX17" s="481" t="s">
        <v>102</v>
      </c>
      <c r="DY17" s="481" t="s">
        <v>102</v>
      </c>
      <c r="DZ17" s="481" t="s">
        <v>102</v>
      </c>
      <c r="EA17" s="481" t="s">
        <v>102</v>
      </c>
      <c r="EB17" s="481" t="s">
        <v>102</v>
      </c>
    </row>
    <row r="18" spans="1:132" x14ac:dyDescent="0.15">
      <c r="A18" s="480" t="s">
        <v>4157</v>
      </c>
      <c r="B18" s="481">
        <v>3121980</v>
      </c>
      <c r="C18" s="481" t="s">
        <v>4158</v>
      </c>
      <c r="D18" s="481" t="s">
        <v>4159</v>
      </c>
      <c r="E18" s="481" t="s">
        <v>102</v>
      </c>
      <c r="F18" s="481" t="s">
        <v>102</v>
      </c>
      <c r="G18" s="481" t="s">
        <v>102</v>
      </c>
      <c r="H18" s="481" t="s">
        <v>102</v>
      </c>
      <c r="I18" s="481" t="s">
        <v>102</v>
      </c>
      <c r="J18" s="481" t="s">
        <v>102</v>
      </c>
      <c r="K18" s="481" t="s">
        <v>102</v>
      </c>
      <c r="L18" s="481" t="s">
        <v>102</v>
      </c>
      <c r="M18" s="481" t="s">
        <v>102</v>
      </c>
      <c r="N18" s="481" t="s">
        <v>102</v>
      </c>
      <c r="O18" s="481" t="s">
        <v>102</v>
      </c>
      <c r="P18" s="481" t="s">
        <v>102</v>
      </c>
      <c r="Q18" s="481" t="s">
        <v>102</v>
      </c>
      <c r="R18" s="481" t="s">
        <v>102</v>
      </c>
      <c r="S18" s="481" t="s">
        <v>102</v>
      </c>
      <c r="T18" s="481" t="s">
        <v>102</v>
      </c>
      <c r="U18" s="481" t="s">
        <v>102</v>
      </c>
      <c r="V18" s="481" t="s">
        <v>102</v>
      </c>
      <c r="W18" s="481" t="s">
        <v>102</v>
      </c>
      <c r="X18" s="481" t="s">
        <v>102</v>
      </c>
      <c r="Y18" s="481" t="s">
        <v>102</v>
      </c>
      <c r="Z18" s="481" t="s">
        <v>102</v>
      </c>
      <c r="AA18" s="481" t="s">
        <v>102</v>
      </c>
      <c r="AB18" s="481" t="s">
        <v>102</v>
      </c>
      <c r="AC18" s="481" t="s">
        <v>102</v>
      </c>
      <c r="AD18" s="481" t="s">
        <v>102</v>
      </c>
      <c r="AE18" s="481" t="s">
        <v>102</v>
      </c>
      <c r="AF18" s="481" t="s">
        <v>102</v>
      </c>
      <c r="AG18" s="481" t="s">
        <v>102</v>
      </c>
      <c r="AH18" s="481" t="s">
        <v>102</v>
      </c>
      <c r="AI18" s="481" t="s">
        <v>102</v>
      </c>
      <c r="AJ18" s="481" t="s">
        <v>102</v>
      </c>
      <c r="AK18" s="481" t="s">
        <v>102</v>
      </c>
      <c r="AL18" s="481" t="s">
        <v>102</v>
      </c>
      <c r="AM18" s="481" t="s">
        <v>102</v>
      </c>
      <c r="AN18" s="481" t="s">
        <v>102</v>
      </c>
      <c r="AO18" s="481" t="s">
        <v>102</v>
      </c>
      <c r="AP18" s="481" t="s">
        <v>102</v>
      </c>
      <c r="AQ18" s="481" t="s">
        <v>102</v>
      </c>
      <c r="AR18" s="481" t="s">
        <v>102</v>
      </c>
      <c r="AS18" s="481" t="s">
        <v>102</v>
      </c>
      <c r="AT18" s="481" t="s">
        <v>102</v>
      </c>
      <c r="AU18" s="481" t="s">
        <v>102</v>
      </c>
      <c r="AV18" s="481" t="s">
        <v>102</v>
      </c>
      <c r="AW18" s="481" t="s">
        <v>102</v>
      </c>
      <c r="AX18" s="481" t="s">
        <v>102</v>
      </c>
      <c r="AY18" s="481" t="s">
        <v>102</v>
      </c>
      <c r="AZ18" s="481" t="s">
        <v>102</v>
      </c>
      <c r="BA18" s="481" t="s">
        <v>102</v>
      </c>
      <c r="BB18" s="481" t="s">
        <v>102</v>
      </c>
      <c r="BC18" s="481" t="s">
        <v>102</v>
      </c>
      <c r="BD18" s="481" t="s">
        <v>102</v>
      </c>
      <c r="BE18" s="481" t="s">
        <v>102</v>
      </c>
      <c r="BF18" s="481" t="s">
        <v>102</v>
      </c>
      <c r="BG18" s="481" t="s">
        <v>102</v>
      </c>
      <c r="BH18" s="481" t="s">
        <v>102</v>
      </c>
      <c r="BI18" s="481" t="s">
        <v>102</v>
      </c>
      <c r="BJ18" s="481" t="s">
        <v>102</v>
      </c>
      <c r="BK18" s="481" t="s">
        <v>102</v>
      </c>
      <c r="BL18" s="481" t="s">
        <v>102</v>
      </c>
      <c r="BM18" s="481" t="s">
        <v>102</v>
      </c>
      <c r="BN18" s="481" t="s">
        <v>102</v>
      </c>
      <c r="BO18" s="481" t="s">
        <v>102</v>
      </c>
      <c r="BP18" s="481" t="s">
        <v>102</v>
      </c>
      <c r="BQ18" s="481" t="s">
        <v>102</v>
      </c>
      <c r="BR18" s="481" t="s">
        <v>102</v>
      </c>
      <c r="BS18" s="481" t="s">
        <v>102</v>
      </c>
      <c r="BT18" s="481" t="s">
        <v>102</v>
      </c>
      <c r="BU18" s="481" t="s">
        <v>102</v>
      </c>
      <c r="BV18" s="481" t="s">
        <v>102</v>
      </c>
      <c r="BW18" s="481" t="s">
        <v>102</v>
      </c>
      <c r="BX18" s="481" t="s">
        <v>102</v>
      </c>
      <c r="BY18" s="481" t="s">
        <v>102</v>
      </c>
      <c r="BZ18" s="481" t="s">
        <v>102</v>
      </c>
      <c r="CA18" s="481" t="s">
        <v>102</v>
      </c>
      <c r="CB18" s="481" t="s">
        <v>102</v>
      </c>
      <c r="CC18" s="481" t="s">
        <v>102</v>
      </c>
      <c r="CD18" s="481" t="s">
        <v>102</v>
      </c>
      <c r="CE18" s="481" t="s">
        <v>102</v>
      </c>
      <c r="CF18" s="481" t="s">
        <v>102</v>
      </c>
      <c r="CG18" s="481" t="s">
        <v>102</v>
      </c>
      <c r="CH18" s="481" t="s">
        <v>102</v>
      </c>
      <c r="CI18" s="481" t="s">
        <v>102</v>
      </c>
      <c r="CJ18" s="481" t="s">
        <v>102</v>
      </c>
      <c r="CK18" s="481" t="s">
        <v>102</v>
      </c>
      <c r="CL18" s="481" t="s">
        <v>102</v>
      </c>
      <c r="CM18" s="481" t="s">
        <v>102</v>
      </c>
      <c r="CN18" s="481" t="s">
        <v>102</v>
      </c>
      <c r="CO18" s="481" t="s">
        <v>102</v>
      </c>
      <c r="CP18" s="481" t="s">
        <v>102</v>
      </c>
      <c r="CQ18" s="481" t="s">
        <v>102</v>
      </c>
      <c r="CR18" s="481" t="s">
        <v>102</v>
      </c>
      <c r="CS18" s="481" t="s">
        <v>102</v>
      </c>
      <c r="CT18" s="481" t="s">
        <v>102</v>
      </c>
      <c r="CU18" s="481" t="s">
        <v>102</v>
      </c>
      <c r="CV18" s="481" t="s">
        <v>102</v>
      </c>
      <c r="CW18" s="481" t="s">
        <v>102</v>
      </c>
      <c r="CX18" s="481" t="s">
        <v>102</v>
      </c>
      <c r="CY18" s="481" t="s">
        <v>102</v>
      </c>
      <c r="CZ18" s="481" t="s">
        <v>102</v>
      </c>
      <c r="DA18" s="481" t="s">
        <v>102</v>
      </c>
      <c r="DB18" s="481" t="s">
        <v>102</v>
      </c>
      <c r="DC18" s="481" t="s">
        <v>102</v>
      </c>
      <c r="DD18" s="481" t="s">
        <v>102</v>
      </c>
      <c r="DE18" s="481" t="s">
        <v>102</v>
      </c>
      <c r="DF18" s="481" t="s">
        <v>102</v>
      </c>
      <c r="DG18" s="481" t="s">
        <v>102</v>
      </c>
      <c r="DH18" s="481" t="s">
        <v>102</v>
      </c>
      <c r="DI18" s="481" t="s">
        <v>102</v>
      </c>
      <c r="DJ18" s="481" t="s">
        <v>102</v>
      </c>
      <c r="DK18" s="481" t="s">
        <v>102</v>
      </c>
      <c r="DL18" s="481" t="s">
        <v>102</v>
      </c>
      <c r="DM18" s="481" t="s">
        <v>102</v>
      </c>
      <c r="DN18" s="481" t="s">
        <v>102</v>
      </c>
      <c r="DO18" s="481" t="s">
        <v>102</v>
      </c>
      <c r="DP18" s="481" t="s">
        <v>102</v>
      </c>
      <c r="DQ18" s="481" t="s">
        <v>102</v>
      </c>
      <c r="DR18" s="481" t="s">
        <v>102</v>
      </c>
      <c r="DS18" s="481" t="s">
        <v>102</v>
      </c>
      <c r="DT18" s="481" t="s">
        <v>102</v>
      </c>
      <c r="DU18" s="481" t="s">
        <v>102</v>
      </c>
      <c r="DV18" s="481" t="s">
        <v>102</v>
      </c>
      <c r="DW18" s="481" t="s">
        <v>102</v>
      </c>
      <c r="DX18" s="481" t="s">
        <v>102</v>
      </c>
      <c r="DY18" s="481" t="s">
        <v>102</v>
      </c>
      <c r="DZ18" s="481" t="s">
        <v>102</v>
      </c>
      <c r="EA18" s="481" t="s">
        <v>102</v>
      </c>
      <c r="EB18" s="481" t="s">
        <v>102</v>
      </c>
    </row>
    <row r="19" spans="1:132" x14ac:dyDescent="0.15">
      <c r="A19" s="480" t="s">
        <v>4160</v>
      </c>
      <c r="B19" s="481">
        <v>2842215</v>
      </c>
      <c r="C19" s="481" t="s">
        <v>4161</v>
      </c>
      <c r="D19" s="481" t="s">
        <v>102</v>
      </c>
      <c r="E19" s="481" t="s">
        <v>102</v>
      </c>
      <c r="F19" s="481" t="s">
        <v>102</v>
      </c>
      <c r="G19" s="481" t="s">
        <v>102</v>
      </c>
      <c r="H19" s="481" t="s">
        <v>102</v>
      </c>
      <c r="I19" s="481" t="s">
        <v>102</v>
      </c>
      <c r="J19" s="481" t="s">
        <v>102</v>
      </c>
      <c r="K19" s="481" t="s">
        <v>102</v>
      </c>
      <c r="L19" s="481" t="s">
        <v>102</v>
      </c>
      <c r="M19" s="481" t="s">
        <v>102</v>
      </c>
      <c r="N19" s="481" t="s">
        <v>102</v>
      </c>
      <c r="O19" s="481" t="s">
        <v>102</v>
      </c>
      <c r="P19" s="481" t="s">
        <v>102</v>
      </c>
      <c r="Q19" s="481" t="s">
        <v>102</v>
      </c>
      <c r="R19" s="481" t="s">
        <v>102</v>
      </c>
      <c r="S19" s="481" t="s">
        <v>102</v>
      </c>
      <c r="T19" s="481" t="s">
        <v>102</v>
      </c>
      <c r="U19" s="481" t="s">
        <v>102</v>
      </c>
      <c r="V19" s="481" t="s">
        <v>102</v>
      </c>
      <c r="W19" s="481" t="s">
        <v>102</v>
      </c>
      <c r="X19" s="481" t="s">
        <v>102</v>
      </c>
      <c r="Y19" s="481" t="s">
        <v>102</v>
      </c>
      <c r="Z19" s="481" t="s">
        <v>102</v>
      </c>
      <c r="AA19" s="481" t="s">
        <v>102</v>
      </c>
      <c r="AB19" s="481" t="s">
        <v>102</v>
      </c>
      <c r="AC19" s="481" t="s">
        <v>102</v>
      </c>
      <c r="AD19" s="481" t="s">
        <v>102</v>
      </c>
      <c r="AE19" s="481" t="s">
        <v>102</v>
      </c>
      <c r="AF19" s="481" t="s">
        <v>102</v>
      </c>
      <c r="AG19" s="481" t="s">
        <v>102</v>
      </c>
      <c r="AH19" s="481" t="s">
        <v>102</v>
      </c>
      <c r="AI19" s="481" t="s">
        <v>102</v>
      </c>
      <c r="AJ19" s="481" t="s">
        <v>102</v>
      </c>
      <c r="AK19" s="481" t="s">
        <v>102</v>
      </c>
      <c r="AL19" s="481" t="s">
        <v>102</v>
      </c>
      <c r="AM19" s="481" t="s">
        <v>102</v>
      </c>
      <c r="AN19" s="481" t="s">
        <v>102</v>
      </c>
      <c r="AO19" s="481" t="s">
        <v>102</v>
      </c>
      <c r="AP19" s="481" t="s">
        <v>102</v>
      </c>
      <c r="AQ19" s="481" t="s">
        <v>102</v>
      </c>
      <c r="AR19" s="481" t="s">
        <v>102</v>
      </c>
      <c r="AS19" s="481" t="s">
        <v>102</v>
      </c>
      <c r="AT19" s="481" t="s">
        <v>102</v>
      </c>
      <c r="AU19" s="481" t="s">
        <v>102</v>
      </c>
      <c r="AV19" s="481" t="s">
        <v>102</v>
      </c>
      <c r="AW19" s="481" t="s">
        <v>102</v>
      </c>
      <c r="AX19" s="481" t="s">
        <v>102</v>
      </c>
      <c r="AY19" s="481" t="s">
        <v>102</v>
      </c>
      <c r="AZ19" s="481" t="s">
        <v>102</v>
      </c>
      <c r="BA19" s="481" t="s">
        <v>102</v>
      </c>
      <c r="BB19" s="481" t="s">
        <v>102</v>
      </c>
      <c r="BC19" s="481" t="s">
        <v>102</v>
      </c>
      <c r="BD19" s="481" t="s">
        <v>102</v>
      </c>
      <c r="BE19" s="481" t="s">
        <v>102</v>
      </c>
      <c r="BF19" s="481" t="s">
        <v>102</v>
      </c>
      <c r="BG19" s="481" t="s">
        <v>102</v>
      </c>
      <c r="BH19" s="481" t="s">
        <v>102</v>
      </c>
      <c r="BI19" s="481" t="s">
        <v>102</v>
      </c>
      <c r="BJ19" s="481" t="s">
        <v>102</v>
      </c>
      <c r="BK19" s="481" t="s">
        <v>102</v>
      </c>
      <c r="BL19" s="481" t="s">
        <v>102</v>
      </c>
      <c r="BM19" s="481" t="s">
        <v>102</v>
      </c>
      <c r="BN19" s="481" t="s">
        <v>102</v>
      </c>
      <c r="BO19" s="481" t="s">
        <v>102</v>
      </c>
      <c r="BP19" s="481" t="s">
        <v>102</v>
      </c>
      <c r="BQ19" s="481" t="s">
        <v>102</v>
      </c>
      <c r="BR19" s="481" t="s">
        <v>102</v>
      </c>
      <c r="BS19" s="481" t="s">
        <v>102</v>
      </c>
      <c r="BT19" s="481" t="s">
        <v>102</v>
      </c>
      <c r="BU19" s="481" t="s">
        <v>102</v>
      </c>
      <c r="BV19" s="481" t="s">
        <v>102</v>
      </c>
      <c r="BW19" s="481" t="s">
        <v>102</v>
      </c>
      <c r="BX19" s="481" t="s">
        <v>102</v>
      </c>
      <c r="BY19" s="481" t="s">
        <v>102</v>
      </c>
      <c r="BZ19" s="481" t="s">
        <v>102</v>
      </c>
      <c r="CA19" s="481" t="s">
        <v>102</v>
      </c>
      <c r="CB19" s="481" t="s">
        <v>102</v>
      </c>
      <c r="CC19" s="481" t="s">
        <v>102</v>
      </c>
      <c r="CD19" s="481" t="s">
        <v>102</v>
      </c>
      <c r="CE19" s="481" t="s">
        <v>102</v>
      </c>
      <c r="CF19" s="481" t="s">
        <v>102</v>
      </c>
      <c r="CG19" s="481" t="s">
        <v>102</v>
      </c>
      <c r="CH19" s="481" t="s">
        <v>102</v>
      </c>
      <c r="CI19" s="481" t="s">
        <v>102</v>
      </c>
      <c r="CJ19" s="481" t="s">
        <v>102</v>
      </c>
      <c r="CK19" s="481" t="s">
        <v>102</v>
      </c>
      <c r="CL19" s="481" t="s">
        <v>102</v>
      </c>
      <c r="CM19" s="481" t="s">
        <v>102</v>
      </c>
      <c r="CN19" s="481" t="s">
        <v>102</v>
      </c>
      <c r="CO19" s="481" t="s">
        <v>102</v>
      </c>
      <c r="CP19" s="481" t="s">
        <v>102</v>
      </c>
      <c r="CQ19" s="481" t="s">
        <v>102</v>
      </c>
      <c r="CR19" s="481" t="s">
        <v>102</v>
      </c>
      <c r="CS19" s="481" t="s">
        <v>102</v>
      </c>
      <c r="CT19" s="481" t="s">
        <v>102</v>
      </c>
      <c r="CU19" s="481" t="s">
        <v>102</v>
      </c>
      <c r="CV19" s="481" t="s">
        <v>102</v>
      </c>
      <c r="CW19" s="481" t="s">
        <v>102</v>
      </c>
      <c r="CX19" s="481" t="s">
        <v>102</v>
      </c>
      <c r="CY19" s="481" t="s">
        <v>102</v>
      </c>
      <c r="CZ19" s="481" t="s">
        <v>102</v>
      </c>
      <c r="DA19" s="481" t="s">
        <v>102</v>
      </c>
      <c r="DB19" s="481" t="s">
        <v>102</v>
      </c>
      <c r="DC19" s="481" t="s">
        <v>102</v>
      </c>
      <c r="DD19" s="481" t="s">
        <v>102</v>
      </c>
      <c r="DE19" s="481" t="s">
        <v>102</v>
      </c>
      <c r="DF19" s="481" t="s">
        <v>102</v>
      </c>
      <c r="DG19" s="481" t="s">
        <v>102</v>
      </c>
      <c r="DH19" s="481" t="s">
        <v>102</v>
      </c>
      <c r="DI19" s="481" t="s">
        <v>102</v>
      </c>
      <c r="DJ19" s="481" t="s">
        <v>102</v>
      </c>
      <c r="DK19" s="481" t="s">
        <v>102</v>
      </c>
      <c r="DL19" s="481" t="s">
        <v>102</v>
      </c>
      <c r="DM19" s="481" t="s">
        <v>102</v>
      </c>
      <c r="DN19" s="481" t="s">
        <v>102</v>
      </c>
      <c r="DO19" s="481" t="s">
        <v>102</v>
      </c>
      <c r="DP19" s="481" t="s">
        <v>102</v>
      </c>
      <c r="DQ19" s="481" t="s">
        <v>102</v>
      </c>
      <c r="DR19" s="481" t="s">
        <v>102</v>
      </c>
      <c r="DS19" s="481" t="s">
        <v>102</v>
      </c>
      <c r="DT19" s="481" t="s">
        <v>102</v>
      </c>
      <c r="DU19" s="481" t="s">
        <v>102</v>
      </c>
      <c r="DV19" s="481" t="s">
        <v>102</v>
      </c>
      <c r="DW19" s="481" t="s">
        <v>102</v>
      </c>
      <c r="DX19" s="481" t="s">
        <v>102</v>
      </c>
      <c r="DY19" s="481" t="s">
        <v>102</v>
      </c>
      <c r="DZ19" s="481" t="s">
        <v>102</v>
      </c>
      <c r="EA19" s="481" t="s">
        <v>102</v>
      </c>
      <c r="EB19" s="481" t="s">
        <v>102</v>
      </c>
    </row>
    <row r="20" spans="1:132" x14ac:dyDescent="0.15">
      <c r="A20" s="480" t="s">
        <v>4162</v>
      </c>
      <c r="B20" s="481">
        <v>3478303</v>
      </c>
      <c r="C20" s="481" t="s">
        <v>4163</v>
      </c>
      <c r="D20" s="481" t="s">
        <v>4163</v>
      </c>
      <c r="E20" s="481" t="s">
        <v>102</v>
      </c>
      <c r="F20" s="481" t="s">
        <v>102</v>
      </c>
      <c r="G20" s="481" t="s">
        <v>102</v>
      </c>
      <c r="H20" s="481" t="s">
        <v>102</v>
      </c>
      <c r="I20" s="481" t="s">
        <v>102</v>
      </c>
      <c r="J20" s="481" t="s">
        <v>102</v>
      </c>
      <c r="K20" s="481" t="s">
        <v>102</v>
      </c>
      <c r="L20" s="481" t="s">
        <v>102</v>
      </c>
      <c r="M20" s="481" t="s">
        <v>102</v>
      </c>
      <c r="N20" s="481" t="s">
        <v>102</v>
      </c>
      <c r="O20" s="481" t="s">
        <v>102</v>
      </c>
      <c r="P20" s="481" t="s">
        <v>102</v>
      </c>
      <c r="Q20" s="481" t="s">
        <v>102</v>
      </c>
      <c r="R20" s="481" t="s">
        <v>102</v>
      </c>
      <c r="S20" s="481" t="s">
        <v>102</v>
      </c>
      <c r="T20" s="481" t="s">
        <v>102</v>
      </c>
      <c r="U20" s="481" t="s">
        <v>102</v>
      </c>
      <c r="V20" s="481" t="s">
        <v>102</v>
      </c>
      <c r="W20" s="481" t="s">
        <v>102</v>
      </c>
      <c r="X20" s="481" t="s">
        <v>102</v>
      </c>
      <c r="Y20" s="481" t="s">
        <v>102</v>
      </c>
      <c r="Z20" s="481" t="s">
        <v>102</v>
      </c>
      <c r="AA20" s="481" t="s">
        <v>102</v>
      </c>
      <c r="AB20" s="481" t="s">
        <v>102</v>
      </c>
      <c r="AC20" s="481" t="s">
        <v>102</v>
      </c>
      <c r="AD20" s="481" t="s">
        <v>102</v>
      </c>
      <c r="AE20" s="481" t="s">
        <v>102</v>
      </c>
      <c r="AF20" s="481" t="s">
        <v>102</v>
      </c>
      <c r="AG20" s="481" t="s">
        <v>102</v>
      </c>
      <c r="AH20" s="481" t="s">
        <v>102</v>
      </c>
      <c r="AI20" s="481" t="s">
        <v>102</v>
      </c>
      <c r="AJ20" s="481" t="s">
        <v>102</v>
      </c>
      <c r="AK20" s="481" t="s">
        <v>102</v>
      </c>
      <c r="AL20" s="481" t="s">
        <v>102</v>
      </c>
      <c r="AM20" s="481" t="s">
        <v>102</v>
      </c>
      <c r="AN20" s="481" t="s">
        <v>102</v>
      </c>
      <c r="AO20" s="481" t="s">
        <v>102</v>
      </c>
      <c r="AP20" s="481" t="s">
        <v>102</v>
      </c>
      <c r="AQ20" s="481" t="s">
        <v>102</v>
      </c>
      <c r="AR20" s="481" t="s">
        <v>102</v>
      </c>
      <c r="AS20" s="481" t="s">
        <v>102</v>
      </c>
      <c r="AT20" s="481" t="s">
        <v>102</v>
      </c>
      <c r="AU20" s="481" t="s">
        <v>102</v>
      </c>
      <c r="AV20" s="481" t="s">
        <v>102</v>
      </c>
      <c r="AW20" s="481" t="s">
        <v>102</v>
      </c>
      <c r="AX20" s="481" t="s">
        <v>102</v>
      </c>
      <c r="AY20" s="481" t="s">
        <v>102</v>
      </c>
      <c r="AZ20" s="481" t="s">
        <v>102</v>
      </c>
      <c r="BA20" s="481" t="s">
        <v>102</v>
      </c>
      <c r="BB20" s="481" t="s">
        <v>102</v>
      </c>
      <c r="BC20" s="481" t="s">
        <v>102</v>
      </c>
      <c r="BD20" s="481" t="s">
        <v>102</v>
      </c>
      <c r="BE20" s="481" t="s">
        <v>102</v>
      </c>
      <c r="BF20" s="481" t="s">
        <v>102</v>
      </c>
      <c r="BG20" s="481" t="s">
        <v>102</v>
      </c>
      <c r="BH20" s="481" t="s">
        <v>102</v>
      </c>
      <c r="BI20" s="481" t="s">
        <v>102</v>
      </c>
      <c r="BJ20" s="481" t="s">
        <v>102</v>
      </c>
      <c r="BK20" s="481" t="s">
        <v>102</v>
      </c>
      <c r="BL20" s="481" t="s">
        <v>102</v>
      </c>
      <c r="BM20" s="481" t="s">
        <v>102</v>
      </c>
      <c r="BN20" s="481" t="s">
        <v>102</v>
      </c>
      <c r="BO20" s="481" t="s">
        <v>102</v>
      </c>
      <c r="BP20" s="481" t="s">
        <v>102</v>
      </c>
      <c r="BQ20" s="481" t="s">
        <v>102</v>
      </c>
      <c r="BR20" s="481" t="s">
        <v>102</v>
      </c>
      <c r="BS20" s="481" t="s">
        <v>102</v>
      </c>
      <c r="BT20" s="481" t="s">
        <v>102</v>
      </c>
      <c r="BU20" s="481" t="s">
        <v>102</v>
      </c>
      <c r="BV20" s="481" t="s">
        <v>102</v>
      </c>
      <c r="BW20" s="481" t="s">
        <v>102</v>
      </c>
      <c r="BX20" s="481" t="s">
        <v>102</v>
      </c>
      <c r="BY20" s="481" t="s">
        <v>102</v>
      </c>
      <c r="BZ20" s="481" t="s">
        <v>102</v>
      </c>
      <c r="CA20" s="481" t="s">
        <v>102</v>
      </c>
      <c r="CB20" s="481" t="s">
        <v>102</v>
      </c>
      <c r="CC20" s="481" t="s">
        <v>102</v>
      </c>
      <c r="CD20" s="481" t="s">
        <v>102</v>
      </c>
      <c r="CE20" s="481" t="s">
        <v>102</v>
      </c>
      <c r="CF20" s="481" t="s">
        <v>102</v>
      </c>
      <c r="CG20" s="481" t="s">
        <v>102</v>
      </c>
      <c r="CH20" s="481" t="s">
        <v>102</v>
      </c>
      <c r="CI20" s="481" t="s">
        <v>102</v>
      </c>
      <c r="CJ20" s="481" t="s">
        <v>102</v>
      </c>
      <c r="CK20" s="481" t="s">
        <v>102</v>
      </c>
      <c r="CL20" s="481" t="s">
        <v>102</v>
      </c>
      <c r="CM20" s="481" t="s">
        <v>102</v>
      </c>
      <c r="CN20" s="481" t="s">
        <v>102</v>
      </c>
      <c r="CO20" s="481" t="s">
        <v>102</v>
      </c>
      <c r="CP20" s="481" t="s">
        <v>102</v>
      </c>
      <c r="CQ20" s="481" t="s">
        <v>102</v>
      </c>
      <c r="CR20" s="481" t="s">
        <v>102</v>
      </c>
      <c r="CS20" s="481" t="s">
        <v>102</v>
      </c>
      <c r="CT20" s="481" t="s">
        <v>102</v>
      </c>
      <c r="CU20" s="481" t="s">
        <v>102</v>
      </c>
      <c r="CV20" s="481" t="s">
        <v>102</v>
      </c>
      <c r="CW20" s="481" t="s">
        <v>102</v>
      </c>
      <c r="CX20" s="481" t="s">
        <v>102</v>
      </c>
      <c r="CY20" s="481" t="s">
        <v>102</v>
      </c>
      <c r="CZ20" s="481" t="s">
        <v>102</v>
      </c>
      <c r="DA20" s="481" t="s">
        <v>102</v>
      </c>
      <c r="DB20" s="481" t="s">
        <v>102</v>
      </c>
      <c r="DC20" s="481" t="s">
        <v>102</v>
      </c>
      <c r="DD20" s="481" t="s">
        <v>102</v>
      </c>
      <c r="DE20" s="481" t="s">
        <v>102</v>
      </c>
      <c r="DF20" s="481" t="s">
        <v>102</v>
      </c>
      <c r="DG20" s="481" t="s">
        <v>102</v>
      </c>
      <c r="DH20" s="481" t="s">
        <v>102</v>
      </c>
      <c r="DI20" s="481" t="s">
        <v>102</v>
      </c>
      <c r="DJ20" s="481" t="s">
        <v>102</v>
      </c>
      <c r="DK20" s="481" t="s">
        <v>102</v>
      </c>
      <c r="DL20" s="481" t="s">
        <v>102</v>
      </c>
      <c r="DM20" s="481" t="s">
        <v>102</v>
      </c>
      <c r="DN20" s="481" t="s">
        <v>102</v>
      </c>
      <c r="DO20" s="481" t="s">
        <v>102</v>
      </c>
      <c r="DP20" s="481" t="s">
        <v>102</v>
      </c>
      <c r="DQ20" s="481" t="s">
        <v>102</v>
      </c>
      <c r="DR20" s="481" t="s">
        <v>102</v>
      </c>
      <c r="DS20" s="481" t="s">
        <v>102</v>
      </c>
      <c r="DT20" s="481" t="s">
        <v>102</v>
      </c>
      <c r="DU20" s="481" t="s">
        <v>102</v>
      </c>
      <c r="DV20" s="481" t="s">
        <v>102</v>
      </c>
      <c r="DW20" s="481" t="s">
        <v>102</v>
      </c>
      <c r="DX20" s="481" t="s">
        <v>102</v>
      </c>
      <c r="DY20" s="481" t="s">
        <v>102</v>
      </c>
      <c r="DZ20" s="481" t="s">
        <v>102</v>
      </c>
      <c r="EA20" s="481" t="s">
        <v>102</v>
      </c>
      <c r="EB20" s="481" t="s">
        <v>102</v>
      </c>
    </row>
    <row r="21" spans="1:132" x14ac:dyDescent="0.15">
      <c r="A21" s="480" t="s">
        <v>4164</v>
      </c>
      <c r="B21" s="481">
        <v>3301860</v>
      </c>
      <c r="C21" s="481" t="s">
        <v>102</v>
      </c>
      <c r="D21" s="481" t="s">
        <v>102</v>
      </c>
      <c r="E21" s="481" t="s">
        <v>102</v>
      </c>
      <c r="F21" s="481" t="s">
        <v>102</v>
      </c>
      <c r="G21" s="481" t="s">
        <v>102</v>
      </c>
      <c r="H21" s="481" t="s">
        <v>102</v>
      </c>
      <c r="I21" s="481" t="s">
        <v>102</v>
      </c>
      <c r="J21" s="481" t="s">
        <v>102</v>
      </c>
      <c r="K21" s="481" t="s">
        <v>102</v>
      </c>
      <c r="L21" s="481" t="s">
        <v>102</v>
      </c>
      <c r="M21" s="481" t="s">
        <v>102</v>
      </c>
      <c r="N21" s="481" t="s">
        <v>102</v>
      </c>
      <c r="O21" s="481" t="s">
        <v>102</v>
      </c>
      <c r="P21" s="481" t="s">
        <v>102</v>
      </c>
      <c r="Q21" s="481" t="s">
        <v>102</v>
      </c>
      <c r="R21" s="481" t="s">
        <v>102</v>
      </c>
      <c r="S21" s="481" t="s">
        <v>102</v>
      </c>
      <c r="T21" s="481" t="s">
        <v>102</v>
      </c>
      <c r="U21" s="481" t="s">
        <v>102</v>
      </c>
      <c r="V21" s="481" t="s">
        <v>102</v>
      </c>
      <c r="W21" s="481" t="s">
        <v>102</v>
      </c>
      <c r="X21" s="481" t="s">
        <v>102</v>
      </c>
      <c r="Y21" s="481" t="s">
        <v>102</v>
      </c>
      <c r="Z21" s="481" t="s">
        <v>102</v>
      </c>
      <c r="AA21" s="481" t="s">
        <v>102</v>
      </c>
      <c r="AB21" s="481" t="s">
        <v>102</v>
      </c>
      <c r="AC21" s="481" t="s">
        <v>102</v>
      </c>
      <c r="AD21" s="481" t="s">
        <v>102</v>
      </c>
      <c r="AE21" s="481" t="s">
        <v>102</v>
      </c>
      <c r="AF21" s="481" t="s">
        <v>102</v>
      </c>
      <c r="AG21" s="481" t="s">
        <v>102</v>
      </c>
      <c r="AH21" s="481" t="s">
        <v>102</v>
      </c>
      <c r="AI21" s="481" t="s">
        <v>102</v>
      </c>
      <c r="AJ21" s="481" t="s">
        <v>102</v>
      </c>
      <c r="AK21" s="481" t="s">
        <v>102</v>
      </c>
      <c r="AL21" s="481" t="s">
        <v>102</v>
      </c>
      <c r="AM21" s="481" t="s">
        <v>102</v>
      </c>
      <c r="AN21" s="481" t="s">
        <v>102</v>
      </c>
      <c r="AO21" s="481" t="s">
        <v>102</v>
      </c>
      <c r="AP21" s="481" t="s">
        <v>102</v>
      </c>
      <c r="AQ21" s="481" t="s">
        <v>102</v>
      </c>
      <c r="AR21" s="481" t="s">
        <v>102</v>
      </c>
      <c r="AS21" s="481" t="s">
        <v>102</v>
      </c>
      <c r="AT21" s="481" t="s">
        <v>102</v>
      </c>
      <c r="AU21" s="481" t="s">
        <v>102</v>
      </c>
      <c r="AV21" s="481" t="s">
        <v>102</v>
      </c>
      <c r="AW21" s="481" t="s">
        <v>102</v>
      </c>
      <c r="AX21" s="481" t="s">
        <v>102</v>
      </c>
      <c r="AY21" s="481" t="s">
        <v>102</v>
      </c>
      <c r="AZ21" s="481" t="s">
        <v>102</v>
      </c>
      <c r="BA21" s="481" t="s">
        <v>102</v>
      </c>
      <c r="BB21" s="481" t="s">
        <v>102</v>
      </c>
      <c r="BC21" s="481" t="s">
        <v>102</v>
      </c>
      <c r="BD21" s="481" t="s">
        <v>102</v>
      </c>
      <c r="BE21" s="481" t="s">
        <v>102</v>
      </c>
      <c r="BF21" s="481" t="s">
        <v>102</v>
      </c>
      <c r="BG21" s="481" t="s">
        <v>102</v>
      </c>
      <c r="BH21" s="481" t="s">
        <v>102</v>
      </c>
      <c r="BI21" s="481" t="s">
        <v>102</v>
      </c>
      <c r="BJ21" s="481" t="s">
        <v>102</v>
      </c>
      <c r="BK21" s="481" t="s">
        <v>102</v>
      </c>
      <c r="BL21" s="481" t="s">
        <v>102</v>
      </c>
      <c r="BM21" s="481" t="s">
        <v>102</v>
      </c>
      <c r="BN21" s="481" t="s">
        <v>102</v>
      </c>
      <c r="BO21" s="481" t="s">
        <v>102</v>
      </c>
      <c r="BP21" s="481" t="s">
        <v>102</v>
      </c>
      <c r="BQ21" s="481" t="s">
        <v>102</v>
      </c>
      <c r="BR21" s="481" t="s">
        <v>102</v>
      </c>
      <c r="BS21" s="481" t="s">
        <v>102</v>
      </c>
      <c r="BT21" s="481" t="s">
        <v>102</v>
      </c>
      <c r="BU21" s="481" t="s">
        <v>102</v>
      </c>
      <c r="BV21" s="481" t="s">
        <v>102</v>
      </c>
      <c r="BW21" s="481" t="s">
        <v>102</v>
      </c>
      <c r="BX21" s="481" t="s">
        <v>102</v>
      </c>
      <c r="BY21" s="481" t="s">
        <v>102</v>
      </c>
      <c r="BZ21" s="481" t="s">
        <v>102</v>
      </c>
      <c r="CA21" s="481" t="s">
        <v>102</v>
      </c>
      <c r="CB21" s="481" t="s">
        <v>102</v>
      </c>
      <c r="CC21" s="481" t="s">
        <v>102</v>
      </c>
      <c r="CD21" s="481" t="s">
        <v>102</v>
      </c>
      <c r="CE21" s="481" t="s">
        <v>102</v>
      </c>
      <c r="CF21" s="481" t="s">
        <v>102</v>
      </c>
      <c r="CG21" s="481" t="s">
        <v>102</v>
      </c>
      <c r="CH21" s="481" t="s">
        <v>102</v>
      </c>
      <c r="CI21" s="481" t="s">
        <v>102</v>
      </c>
      <c r="CJ21" s="481" t="s">
        <v>102</v>
      </c>
      <c r="CK21" s="481" t="s">
        <v>102</v>
      </c>
      <c r="CL21" s="481" t="s">
        <v>102</v>
      </c>
      <c r="CM21" s="481" t="s">
        <v>102</v>
      </c>
      <c r="CN21" s="481" t="s">
        <v>102</v>
      </c>
      <c r="CO21" s="481" t="s">
        <v>102</v>
      </c>
      <c r="CP21" s="481" t="s">
        <v>102</v>
      </c>
      <c r="CQ21" s="481" t="s">
        <v>102</v>
      </c>
      <c r="CR21" s="481" t="s">
        <v>102</v>
      </c>
      <c r="CS21" s="481" t="s">
        <v>102</v>
      </c>
      <c r="CT21" s="481" t="s">
        <v>102</v>
      </c>
      <c r="CU21" s="481" t="s">
        <v>102</v>
      </c>
      <c r="CV21" s="481" t="s">
        <v>102</v>
      </c>
      <c r="CW21" s="481" t="s">
        <v>102</v>
      </c>
      <c r="CX21" s="481" t="s">
        <v>102</v>
      </c>
      <c r="CY21" s="481" t="s">
        <v>102</v>
      </c>
      <c r="CZ21" s="481" t="s">
        <v>102</v>
      </c>
      <c r="DA21" s="481" t="s">
        <v>102</v>
      </c>
      <c r="DB21" s="481" t="s">
        <v>102</v>
      </c>
      <c r="DC21" s="481" t="s">
        <v>102</v>
      </c>
      <c r="DD21" s="481" t="s">
        <v>102</v>
      </c>
      <c r="DE21" s="481" t="s">
        <v>102</v>
      </c>
      <c r="DF21" s="481" t="s">
        <v>102</v>
      </c>
      <c r="DG21" s="481" t="s">
        <v>102</v>
      </c>
      <c r="DH21" s="481" t="s">
        <v>102</v>
      </c>
      <c r="DI21" s="481" t="s">
        <v>102</v>
      </c>
      <c r="DJ21" s="481" t="s">
        <v>102</v>
      </c>
      <c r="DK21" s="481" t="s">
        <v>102</v>
      </c>
      <c r="DL21" s="481" t="s">
        <v>102</v>
      </c>
      <c r="DM21" s="481" t="s">
        <v>102</v>
      </c>
      <c r="DN21" s="481" t="s">
        <v>102</v>
      </c>
      <c r="DO21" s="481" t="s">
        <v>102</v>
      </c>
      <c r="DP21" s="481" t="s">
        <v>102</v>
      </c>
      <c r="DQ21" s="481" t="s">
        <v>102</v>
      </c>
      <c r="DR21" s="481" t="s">
        <v>102</v>
      </c>
      <c r="DS21" s="481" t="s">
        <v>102</v>
      </c>
      <c r="DT21" s="481" t="s">
        <v>102</v>
      </c>
      <c r="DU21" s="481" t="s">
        <v>102</v>
      </c>
      <c r="DV21" s="481" t="s">
        <v>102</v>
      </c>
      <c r="DW21" s="481" t="s">
        <v>102</v>
      </c>
      <c r="DX21" s="481" t="s">
        <v>102</v>
      </c>
      <c r="DY21" s="481" t="s">
        <v>102</v>
      </c>
      <c r="DZ21" s="481" t="s">
        <v>102</v>
      </c>
      <c r="EA21" s="481" t="s">
        <v>102</v>
      </c>
      <c r="EB21" s="481" t="s">
        <v>102</v>
      </c>
    </row>
    <row r="22" spans="1:132" x14ac:dyDescent="0.15">
      <c r="A22" s="480" t="s">
        <v>4165</v>
      </c>
      <c r="B22" s="481">
        <v>2943048</v>
      </c>
      <c r="C22" s="481" t="s">
        <v>4166</v>
      </c>
      <c r="D22" s="481" t="s">
        <v>4167</v>
      </c>
      <c r="E22" s="481" t="s">
        <v>102</v>
      </c>
      <c r="F22" s="481" t="s">
        <v>4166</v>
      </c>
      <c r="G22" s="481" t="s">
        <v>4168</v>
      </c>
      <c r="H22" s="484" t="s">
        <v>4169</v>
      </c>
      <c r="I22" s="481" t="s">
        <v>4167</v>
      </c>
      <c r="J22" s="481" t="s">
        <v>4170</v>
      </c>
      <c r="K22" s="481" t="s">
        <v>102</v>
      </c>
      <c r="L22" s="481" t="s">
        <v>102</v>
      </c>
      <c r="M22" s="481" t="s">
        <v>102</v>
      </c>
      <c r="N22" s="481" t="s">
        <v>4171</v>
      </c>
      <c r="O22" s="481" t="s">
        <v>4172</v>
      </c>
      <c r="P22" s="481" t="s">
        <v>4173</v>
      </c>
      <c r="Q22" s="481" t="s">
        <v>4174</v>
      </c>
      <c r="R22" s="481" t="s">
        <v>4175</v>
      </c>
      <c r="S22" s="481" t="s">
        <v>4166</v>
      </c>
      <c r="T22" s="481" t="s">
        <v>4167</v>
      </c>
      <c r="U22" s="481" t="s">
        <v>4176</v>
      </c>
      <c r="V22" s="481" t="s">
        <v>4177</v>
      </c>
      <c r="W22" s="481" t="s">
        <v>102</v>
      </c>
      <c r="X22" s="481" t="s">
        <v>102</v>
      </c>
      <c r="Y22" s="481" t="s">
        <v>102</v>
      </c>
      <c r="Z22" s="481" t="s">
        <v>102</v>
      </c>
      <c r="AA22" s="481" t="s">
        <v>102</v>
      </c>
      <c r="AB22" s="481" t="s">
        <v>102</v>
      </c>
      <c r="AC22" s="481" t="s">
        <v>102</v>
      </c>
      <c r="AD22" s="481" t="s">
        <v>102</v>
      </c>
      <c r="AE22" s="481" t="s">
        <v>102</v>
      </c>
      <c r="AF22" s="481" t="s">
        <v>102</v>
      </c>
      <c r="AG22" s="481" t="s">
        <v>102</v>
      </c>
      <c r="AH22" s="481" t="s">
        <v>102</v>
      </c>
      <c r="AI22" s="481" t="s">
        <v>102</v>
      </c>
      <c r="AJ22" s="481" t="s">
        <v>102</v>
      </c>
      <c r="AK22" s="481" t="s">
        <v>102</v>
      </c>
      <c r="AL22" s="481" t="s">
        <v>102</v>
      </c>
      <c r="AM22" s="481" t="s">
        <v>102</v>
      </c>
      <c r="AN22" s="481" t="s">
        <v>102</v>
      </c>
      <c r="AO22" s="481" t="s">
        <v>102</v>
      </c>
      <c r="AP22" s="481" t="s">
        <v>102</v>
      </c>
      <c r="AQ22" s="481" t="s">
        <v>102</v>
      </c>
      <c r="AR22" s="481" t="s">
        <v>102</v>
      </c>
      <c r="AS22" s="481" t="s">
        <v>102</v>
      </c>
      <c r="AT22" s="481" t="s">
        <v>102</v>
      </c>
      <c r="AU22" s="481" t="s">
        <v>102</v>
      </c>
      <c r="AV22" s="481" t="s">
        <v>102</v>
      </c>
      <c r="AW22" s="481" t="s">
        <v>102</v>
      </c>
      <c r="AX22" s="481" t="s">
        <v>102</v>
      </c>
      <c r="AY22" s="481" t="s">
        <v>102</v>
      </c>
      <c r="AZ22" s="481" t="s">
        <v>102</v>
      </c>
      <c r="BA22" s="481" t="s">
        <v>102</v>
      </c>
      <c r="BB22" s="481" t="s">
        <v>102</v>
      </c>
      <c r="BC22" s="481" t="s">
        <v>102</v>
      </c>
      <c r="BD22" s="481" t="s">
        <v>102</v>
      </c>
      <c r="BE22" s="481" t="s">
        <v>102</v>
      </c>
      <c r="BF22" s="481" t="s">
        <v>102</v>
      </c>
      <c r="BG22" s="481" t="s">
        <v>102</v>
      </c>
      <c r="BH22" s="481" t="s">
        <v>102</v>
      </c>
      <c r="BI22" s="481" t="s">
        <v>102</v>
      </c>
      <c r="BJ22" s="481" t="s">
        <v>102</v>
      </c>
      <c r="BK22" s="481" t="s">
        <v>102</v>
      </c>
      <c r="BL22" s="481" t="s">
        <v>102</v>
      </c>
      <c r="BM22" s="481" t="s">
        <v>102</v>
      </c>
      <c r="BN22" s="481" t="s">
        <v>102</v>
      </c>
      <c r="BO22" s="481" t="s">
        <v>102</v>
      </c>
      <c r="BP22" s="481" t="s">
        <v>102</v>
      </c>
      <c r="BQ22" s="481" t="s">
        <v>102</v>
      </c>
      <c r="BR22" s="481" t="s">
        <v>102</v>
      </c>
      <c r="BS22" s="481" t="s">
        <v>102</v>
      </c>
      <c r="BT22" s="481" t="s">
        <v>102</v>
      </c>
      <c r="BU22" s="481" t="s">
        <v>102</v>
      </c>
      <c r="BV22" s="481" t="s">
        <v>102</v>
      </c>
      <c r="BW22" s="481" t="s">
        <v>102</v>
      </c>
      <c r="BX22" s="481" t="s">
        <v>102</v>
      </c>
      <c r="BY22" s="481" t="s">
        <v>102</v>
      </c>
      <c r="BZ22" s="481" t="s">
        <v>102</v>
      </c>
      <c r="CA22" s="481" t="s">
        <v>102</v>
      </c>
      <c r="CB22" s="481" t="s">
        <v>102</v>
      </c>
      <c r="CC22" s="481" t="s">
        <v>102</v>
      </c>
      <c r="CD22" s="481" t="s">
        <v>102</v>
      </c>
      <c r="CE22" s="481" t="s">
        <v>102</v>
      </c>
      <c r="CF22" s="481" t="s">
        <v>102</v>
      </c>
      <c r="CG22" s="481" t="s">
        <v>102</v>
      </c>
      <c r="CH22" s="481" t="s">
        <v>102</v>
      </c>
      <c r="CI22" s="481" t="s">
        <v>102</v>
      </c>
      <c r="CJ22" s="481" t="s">
        <v>102</v>
      </c>
      <c r="CK22" s="481" t="s">
        <v>102</v>
      </c>
      <c r="CL22" s="481" t="s">
        <v>102</v>
      </c>
      <c r="CM22" s="481" t="s">
        <v>102</v>
      </c>
      <c r="CN22" s="481" t="s">
        <v>102</v>
      </c>
      <c r="CO22" s="481" t="s">
        <v>102</v>
      </c>
      <c r="CP22" s="481" t="s">
        <v>102</v>
      </c>
      <c r="CQ22" s="481" t="s">
        <v>102</v>
      </c>
      <c r="CR22" s="481" t="s">
        <v>102</v>
      </c>
      <c r="CS22" s="481" t="s">
        <v>102</v>
      </c>
      <c r="CT22" s="481" t="s">
        <v>102</v>
      </c>
      <c r="CU22" s="481" t="s">
        <v>102</v>
      </c>
      <c r="CV22" s="481" t="s">
        <v>102</v>
      </c>
      <c r="CW22" s="481" t="s">
        <v>102</v>
      </c>
      <c r="CX22" s="481" t="s">
        <v>102</v>
      </c>
      <c r="CY22" s="481" t="s">
        <v>102</v>
      </c>
      <c r="CZ22" s="481" t="s">
        <v>102</v>
      </c>
      <c r="DA22" s="481" t="s">
        <v>102</v>
      </c>
      <c r="DB22" s="481" t="s">
        <v>102</v>
      </c>
      <c r="DC22" s="481" t="s">
        <v>102</v>
      </c>
      <c r="DD22" s="481" t="s">
        <v>102</v>
      </c>
      <c r="DE22" s="481" t="s">
        <v>102</v>
      </c>
      <c r="DF22" s="481" t="s">
        <v>102</v>
      </c>
      <c r="DG22" s="481" t="s">
        <v>102</v>
      </c>
      <c r="DH22" s="481" t="s">
        <v>102</v>
      </c>
      <c r="DI22" s="481" t="s">
        <v>102</v>
      </c>
      <c r="DJ22" s="481" t="s">
        <v>102</v>
      </c>
      <c r="DK22" s="481" t="s">
        <v>102</v>
      </c>
      <c r="DL22" s="481" t="s">
        <v>102</v>
      </c>
      <c r="DM22" s="481" t="s">
        <v>102</v>
      </c>
      <c r="DN22" s="481" t="s">
        <v>102</v>
      </c>
      <c r="DO22" s="481" t="s">
        <v>102</v>
      </c>
      <c r="DP22" s="481" t="s">
        <v>102</v>
      </c>
      <c r="DQ22" s="481" t="s">
        <v>102</v>
      </c>
      <c r="DR22" s="481" t="s">
        <v>102</v>
      </c>
      <c r="DS22" s="481" t="s">
        <v>102</v>
      </c>
      <c r="DT22" s="481" t="s">
        <v>102</v>
      </c>
      <c r="DU22" s="481" t="s">
        <v>102</v>
      </c>
      <c r="DV22" s="481" t="s">
        <v>102</v>
      </c>
      <c r="DW22" s="481" t="s">
        <v>102</v>
      </c>
      <c r="DX22" s="481" t="s">
        <v>102</v>
      </c>
      <c r="DY22" s="481" t="s">
        <v>102</v>
      </c>
      <c r="DZ22" s="481" t="s">
        <v>102</v>
      </c>
      <c r="EA22" s="481" t="s">
        <v>102</v>
      </c>
      <c r="EB22" s="481" t="s">
        <v>102</v>
      </c>
    </row>
    <row r="23" spans="1:132" x14ac:dyDescent="0.15">
      <c r="A23" s="486" t="s">
        <v>4178</v>
      </c>
      <c r="B23" s="481">
        <v>2588375</v>
      </c>
      <c r="C23" s="481" t="s">
        <v>102</v>
      </c>
      <c r="D23" s="481" t="s">
        <v>102</v>
      </c>
      <c r="E23" s="481" t="s">
        <v>102</v>
      </c>
      <c r="F23" s="481" t="s">
        <v>102</v>
      </c>
      <c r="G23" s="481" t="s">
        <v>102</v>
      </c>
      <c r="H23" s="481" t="s">
        <v>102</v>
      </c>
      <c r="I23" s="481" t="s">
        <v>102</v>
      </c>
      <c r="J23" s="481" t="s">
        <v>102</v>
      </c>
      <c r="K23" s="481" t="s">
        <v>102</v>
      </c>
      <c r="L23" s="481" t="s">
        <v>102</v>
      </c>
      <c r="M23" s="481" t="s">
        <v>102</v>
      </c>
      <c r="N23" s="481" t="s">
        <v>102</v>
      </c>
      <c r="O23" s="481" t="s">
        <v>102</v>
      </c>
      <c r="P23" s="481" t="s">
        <v>102</v>
      </c>
      <c r="Q23" s="481" t="s">
        <v>102</v>
      </c>
      <c r="R23" s="481" t="s">
        <v>102</v>
      </c>
      <c r="S23" s="481" t="s">
        <v>102</v>
      </c>
      <c r="T23" s="481" t="s">
        <v>102</v>
      </c>
      <c r="U23" s="481" t="s">
        <v>102</v>
      </c>
      <c r="V23" s="481" t="s">
        <v>102</v>
      </c>
      <c r="W23" s="481" t="s">
        <v>102</v>
      </c>
      <c r="X23" s="481" t="s">
        <v>102</v>
      </c>
      <c r="Y23" s="481" t="s">
        <v>102</v>
      </c>
      <c r="Z23" s="481" t="s">
        <v>102</v>
      </c>
      <c r="AA23" s="481" t="s">
        <v>102</v>
      </c>
      <c r="AB23" s="481" t="s">
        <v>102</v>
      </c>
      <c r="AC23" s="481" t="s">
        <v>102</v>
      </c>
      <c r="AD23" s="481" t="s">
        <v>102</v>
      </c>
      <c r="AE23" s="481" t="s">
        <v>102</v>
      </c>
      <c r="AF23" s="481" t="s">
        <v>102</v>
      </c>
      <c r="AG23" s="481" t="s">
        <v>102</v>
      </c>
      <c r="AH23" s="481" t="s">
        <v>102</v>
      </c>
      <c r="AI23" s="481" t="s">
        <v>102</v>
      </c>
      <c r="AJ23" s="481" t="s">
        <v>102</v>
      </c>
      <c r="AK23" s="481" t="s">
        <v>102</v>
      </c>
      <c r="AL23" s="481" t="s">
        <v>102</v>
      </c>
      <c r="AM23" s="481" t="s">
        <v>102</v>
      </c>
      <c r="AN23" s="481" t="s">
        <v>102</v>
      </c>
      <c r="AO23" s="481" t="s">
        <v>102</v>
      </c>
      <c r="AP23" s="481" t="s">
        <v>102</v>
      </c>
      <c r="AQ23" s="481" t="s">
        <v>102</v>
      </c>
      <c r="AR23" s="481" t="s">
        <v>102</v>
      </c>
      <c r="AS23" s="481" t="s">
        <v>102</v>
      </c>
      <c r="AT23" s="481" t="s">
        <v>102</v>
      </c>
      <c r="AU23" s="481" t="s">
        <v>102</v>
      </c>
      <c r="AV23" s="481" t="s">
        <v>102</v>
      </c>
      <c r="AW23" s="481" t="s">
        <v>102</v>
      </c>
      <c r="AX23" s="481" t="s">
        <v>102</v>
      </c>
      <c r="AY23" s="481" t="s">
        <v>102</v>
      </c>
      <c r="AZ23" s="481" t="s">
        <v>102</v>
      </c>
      <c r="BA23" s="481" t="s">
        <v>102</v>
      </c>
      <c r="BB23" s="481" t="s">
        <v>102</v>
      </c>
      <c r="BC23" s="481" t="s">
        <v>102</v>
      </c>
      <c r="BD23" s="481" t="s">
        <v>102</v>
      </c>
      <c r="BE23" s="481" t="s">
        <v>102</v>
      </c>
      <c r="BF23" s="481" t="s">
        <v>102</v>
      </c>
      <c r="BG23" s="481" t="s">
        <v>102</v>
      </c>
      <c r="BH23" s="481" t="s">
        <v>102</v>
      </c>
      <c r="BI23" s="481" t="s">
        <v>102</v>
      </c>
      <c r="BJ23" s="481" t="s">
        <v>102</v>
      </c>
      <c r="BK23" s="481" t="s">
        <v>102</v>
      </c>
      <c r="BL23" s="481" t="s">
        <v>102</v>
      </c>
      <c r="BM23" s="481" t="s">
        <v>102</v>
      </c>
      <c r="BN23" s="481" t="s">
        <v>102</v>
      </c>
      <c r="BO23" s="481" t="s">
        <v>102</v>
      </c>
      <c r="BP23" s="481" t="s">
        <v>102</v>
      </c>
      <c r="BQ23" s="481" t="s">
        <v>102</v>
      </c>
      <c r="BR23" s="481" t="s">
        <v>102</v>
      </c>
      <c r="BS23" s="481" t="s">
        <v>102</v>
      </c>
      <c r="BT23" s="481" t="s">
        <v>102</v>
      </c>
      <c r="BU23" s="481" t="s">
        <v>102</v>
      </c>
      <c r="BV23" s="481" t="s">
        <v>102</v>
      </c>
      <c r="BW23" s="481" t="s">
        <v>102</v>
      </c>
      <c r="BX23" s="481" t="s">
        <v>102</v>
      </c>
      <c r="BY23" s="481" t="s">
        <v>102</v>
      </c>
      <c r="BZ23" s="481" t="s">
        <v>102</v>
      </c>
      <c r="CA23" s="481" t="s">
        <v>102</v>
      </c>
      <c r="CB23" s="481" t="s">
        <v>102</v>
      </c>
      <c r="CC23" s="481" t="s">
        <v>102</v>
      </c>
      <c r="CD23" s="481" t="s">
        <v>102</v>
      </c>
      <c r="CE23" s="481" t="s">
        <v>102</v>
      </c>
      <c r="CF23" s="481" t="s">
        <v>102</v>
      </c>
      <c r="CG23" s="481" t="s">
        <v>102</v>
      </c>
      <c r="CH23" s="481" t="s">
        <v>102</v>
      </c>
      <c r="CI23" s="481" t="s">
        <v>102</v>
      </c>
      <c r="CJ23" s="481" t="s">
        <v>102</v>
      </c>
      <c r="CK23" s="481" t="s">
        <v>102</v>
      </c>
      <c r="CL23" s="481" t="s">
        <v>102</v>
      </c>
      <c r="CM23" s="481" t="s">
        <v>102</v>
      </c>
      <c r="CN23" s="481" t="s">
        <v>102</v>
      </c>
      <c r="CO23" s="481" t="s">
        <v>102</v>
      </c>
      <c r="CP23" s="481" t="s">
        <v>102</v>
      </c>
      <c r="CQ23" s="481" t="s">
        <v>102</v>
      </c>
      <c r="CR23" s="481" t="s">
        <v>102</v>
      </c>
      <c r="CS23" s="481" t="s">
        <v>102</v>
      </c>
      <c r="CT23" s="481" t="s">
        <v>102</v>
      </c>
      <c r="CU23" s="481" t="s">
        <v>102</v>
      </c>
      <c r="CV23" s="481" t="s">
        <v>102</v>
      </c>
      <c r="CW23" s="481" t="s">
        <v>102</v>
      </c>
      <c r="CX23" s="481" t="s">
        <v>102</v>
      </c>
      <c r="CY23" s="481" t="s">
        <v>102</v>
      </c>
      <c r="CZ23" s="481" t="s">
        <v>102</v>
      </c>
      <c r="DA23" s="481" t="s">
        <v>102</v>
      </c>
      <c r="DB23" s="481" t="s">
        <v>102</v>
      </c>
      <c r="DC23" s="481" t="s">
        <v>102</v>
      </c>
      <c r="DD23" s="481" t="s">
        <v>102</v>
      </c>
      <c r="DE23" s="481" t="s">
        <v>102</v>
      </c>
      <c r="DF23" s="481" t="s">
        <v>102</v>
      </c>
      <c r="DG23" s="481" t="s">
        <v>102</v>
      </c>
      <c r="DH23" s="481" t="s">
        <v>102</v>
      </c>
      <c r="DI23" s="481" t="s">
        <v>102</v>
      </c>
      <c r="DJ23" s="481" t="s">
        <v>102</v>
      </c>
      <c r="DK23" s="481" t="s">
        <v>102</v>
      </c>
      <c r="DL23" s="481" t="s">
        <v>102</v>
      </c>
      <c r="DM23" s="481" t="s">
        <v>102</v>
      </c>
      <c r="DN23" s="481" t="s">
        <v>102</v>
      </c>
      <c r="DO23" s="481" t="s">
        <v>102</v>
      </c>
      <c r="DP23" s="481" t="s">
        <v>102</v>
      </c>
      <c r="DQ23" s="481" t="s">
        <v>102</v>
      </c>
      <c r="DR23" s="481" t="s">
        <v>102</v>
      </c>
      <c r="DS23" s="481" t="s">
        <v>102</v>
      </c>
      <c r="DT23" s="481" t="s">
        <v>102</v>
      </c>
      <c r="DU23" s="481" t="s">
        <v>102</v>
      </c>
      <c r="DV23" s="481" t="s">
        <v>102</v>
      </c>
      <c r="DW23" s="481" t="s">
        <v>102</v>
      </c>
      <c r="DX23" s="481" t="s">
        <v>102</v>
      </c>
      <c r="DY23" s="481" t="s">
        <v>102</v>
      </c>
      <c r="DZ23" s="481" t="s">
        <v>102</v>
      </c>
      <c r="EA23" s="481" t="s">
        <v>102</v>
      </c>
      <c r="EB23" s="481" t="s">
        <v>102</v>
      </c>
    </row>
    <row r="24" spans="1:132" x14ac:dyDescent="0.15">
      <c r="A24" s="480" t="s">
        <v>4179</v>
      </c>
      <c r="B24" s="481">
        <v>2732519</v>
      </c>
      <c r="C24" s="481" t="s">
        <v>4180</v>
      </c>
      <c r="D24" s="481" t="s">
        <v>4181</v>
      </c>
      <c r="E24" s="481" t="s">
        <v>4182</v>
      </c>
      <c r="F24" s="481" t="s">
        <v>4181</v>
      </c>
      <c r="G24" s="481" t="s">
        <v>102</v>
      </c>
      <c r="H24" s="481" t="s">
        <v>102</v>
      </c>
      <c r="I24" s="481" t="s">
        <v>102</v>
      </c>
      <c r="J24" s="481" t="s">
        <v>102</v>
      </c>
      <c r="K24" s="481" t="s">
        <v>102</v>
      </c>
      <c r="L24" s="481" t="s">
        <v>102</v>
      </c>
      <c r="M24" s="481" t="s">
        <v>102</v>
      </c>
      <c r="N24" s="481" t="s">
        <v>102</v>
      </c>
      <c r="O24" s="481" t="s">
        <v>102</v>
      </c>
      <c r="P24" s="481" t="s">
        <v>102</v>
      </c>
      <c r="Q24" s="481" t="s">
        <v>102</v>
      </c>
      <c r="R24" s="481" t="s">
        <v>102</v>
      </c>
      <c r="S24" s="481" t="s">
        <v>102</v>
      </c>
      <c r="T24" s="481" t="s">
        <v>102</v>
      </c>
      <c r="U24" s="481" t="s">
        <v>102</v>
      </c>
      <c r="V24" s="481" t="s">
        <v>102</v>
      </c>
      <c r="W24" s="481" t="s">
        <v>102</v>
      </c>
      <c r="X24" s="481" t="s">
        <v>102</v>
      </c>
      <c r="Y24" s="481" t="s">
        <v>102</v>
      </c>
      <c r="Z24" s="481" t="s">
        <v>102</v>
      </c>
      <c r="AA24" s="481" t="s">
        <v>102</v>
      </c>
      <c r="AB24" s="481" t="s">
        <v>102</v>
      </c>
      <c r="AC24" s="481" t="s">
        <v>102</v>
      </c>
      <c r="AD24" s="481" t="s">
        <v>102</v>
      </c>
      <c r="AE24" s="481" t="s">
        <v>102</v>
      </c>
      <c r="AF24" s="481" t="s">
        <v>102</v>
      </c>
      <c r="AG24" s="481" t="s">
        <v>102</v>
      </c>
      <c r="AH24" s="481" t="s">
        <v>102</v>
      </c>
      <c r="AI24" s="481" t="s">
        <v>102</v>
      </c>
      <c r="AJ24" s="481" t="s">
        <v>102</v>
      </c>
      <c r="AK24" s="481" t="s">
        <v>102</v>
      </c>
      <c r="AL24" s="481" t="s">
        <v>102</v>
      </c>
      <c r="AM24" s="481" t="s">
        <v>102</v>
      </c>
      <c r="AN24" s="481" t="s">
        <v>102</v>
      </c>
      <c r="AO24" s="481" t="s">
        <v>102</v>
      </c>
      <c r="AP24" s="481" t="s">
        <v>102</v>
      </c>
      <c r="AQ24" s="481" t="s">
        <v>102</v>
      </c>
      <c r="AR24" s="481" t="s">
        <v>102</v>
      </c>
      <c r="AS24" s="481" t="s">
        <v>102</v>
      </c>
      <c r="AT24" s="481" t="s">
        <v>102</v>
      </c>
      <c r="AU24" s="481" t="s">
        <v>102</v>
      </c>
      <c r="AV24" s="481" t="s">
        <v>102</v>
      </c>
      <c r="AW24" s="481" t="s">
        <v>102</v>
      </c>
      <c r="AX24" s="481" t="s">
        <v>102</v>
      </c>
      <c r="AY24" s="481" t="s">
        <v>102</v>
      </c>
      <c r="AZ24" s="481" t="s">
        <v>102</v>
      </c>
      <c r="BA24" s="481" t="s">
        <v>102</v>
      </c>
      <c r="BB24" s="481" t="s">
        <v>102</v>
      </c>
      <c r="BC24" s="481" t="s">
        <v>102</v>
      </c>
      <c r="BD24" s="481" t="s">
        <v>102</v>
      </c>
      <c r="BE24" s="481" t="s">
        <v>102</v>
      </c>
      <c r="BF24" s="481" t="s">
        <v>102</v>
      </c>
      <c r="BG24" s="481" t="s">
        <v>102</v>
      </c>
      <c r="BH24" s="481" t="s">
        <v>102</v>
      </c>
      <c r="BI24" s="481" t="s">
        <v>102</v>
      </c>
      <c r="BJ24" s="481" t="s">
        <v>102</v>
      </c>
      <c r="BK24" s="481" t="s">
        <v>102</v>
      </c>
      <c r="BL24" s="481" t="s">
        <v>102</v>
      </c>
      <c r="BM24" s="481" t="s">
        <v>102</v>
      </c>
      <c r="BN24" s="481" t="s">
        <v>102</v>
      </c>
      <c r="BO24" s="481" t="s">
        <v>102</v>
      </c>
      <c r="BP24" s="481" t="s">
        <v>102</v>
      </c>
      <c r="BQ24" s="481" t="s">
        <v>102</v>
      </c>
      <c r="BR24" s="481" t="s">
        <v>102</v>
      </c>
      <c r="BS24" s="481" t="s">
        <v>102</v>
      </c>
      <c r="BT24" s="481" t="s">
        <v>102</v>
      </c>
      <c r="BU24" s="481" t="s">
        <v>102</v>
      </c>
      <c r="BV24" s="481" t="s">
        <v>102</v>
      </c>
      <c r="BW24" s="481" t="s">
        <v>102</v>
      </c>
      <c r="BX24" s="481" t="s">
        <v>102</v>
      </c>
      <c r="BY24" s="481" t="s">
        <v>102</v>
      </c>
      <c r="BZ24" s="481" t="s">
        <v>102</v>
      </c>
      <c r="CA24" s="481" t="s">
        <v>102</v>
      </c>
      <c r="CB24" s="481" t="s">
        <v>102</v>
      </c>
      <c r="CC24" s="481" t="s">
        <v>102</v>
      </c>
      <c r="CD24" s="481" t="s">
        <v>102</v>
      </c>
      <c r="CE24" s="481" t="s">
        <v>102</v>
      </c>
      <c r="CF24" s="481" t="s">
        <v>102</v>
      </c>
      <c r="CG24" s="481" t="s">
        <v>102</v>
      </c>
      <c r="CH24" s="481" t="s">
        <v>102</v>
      </c>
      <c r="CI24" s="481" t="s">
        <v>102</v>
      </c>
      <c r="CJ24" s="481" t="s">
        <v>102</v>
      </c>
      <c r="CK24" s="481" t="s">
        <v>102</v>
      </c>
      <c r="CL24" s="481" t="s">
        <v>102</v>
      </c>
      <c r="CM24" s="481" t="s">
        <v>102</v>
      </c>
      <c r="CN24" s="481" t="s">
        <v>102</v>
      </c>
      <c r="CO24" s="481" t="s">
        <v>102</v>
      </c>
      <c r="CP24" s="481" t="s">
        <v>102</v>
      </c>
      <c r="CQ24" s="481" t="s">
        <v>102</v>
      </c>
      <c r="CR24" s="481" t="s">
        <v>102</v>
      </c>
      <c r="CS24" s="481" t="s">
        <v>102</v>
      </c>
      <c r="CT24" s="481" t="s">
        <v>102</v>
      </c>
      <c r="CU24" s="481" t="s">
        <v>102</v>
      </c>
      <c r="CV24" s="481" t="s">
        <v>102</v>
      </c>
      <c r="CW24" s="481" t="s">
        <v>102</v>
      </c>
      <c r="CX24" s="481" t="s">
        <v>102</v>
      </c>
      <c r="CY24" s="481" t="s">
        <v>102</v>
      </c>
      <c r="CZ24" s="481" t="s">
        <v>102</v>
      </c>
      <c r="DA24" s="481" t="s">
        <v>102</v>
      </c>
      <c r="DB24" s="481" t="s">
        <v>102</v>
      </c>
      <c r="DC24" s="481" t="s">
        <v>102</v>
      </c>
      <c r="DD24" s="481" t="s">
        <v>102</v>
      </c>
      <c r="DE24" s="481" t="s">
        <v>102</v>
      </c>
      <c r="DF24" s="481" t="s">
        <v>102</v>
      </c>
      <c r="DG24" s="481" t="s">
        <v>102</v>
      </c>
      <c r="DH24" s="481" t="s">
        <v>102</v>
      </c>
      <c r="DI24" s="481" t="s">
        <v>102</v>
      </c>
      <c r="DJ24" s="481" t="s">
        <v>102</v>
      </c>
      <c r="DK24" s="481" t="s">
        <v>102</v>
      </c>
      <c r="DL24" s="481" t="s">
        <v>102</v>
      </c>
      <c r="DM24" s="481" t="s">
        <v>102</v>
      </c>
      <c r="DN24" s="481" t="s">
        <v>102</v>
      </c>
      <c r="DO24" s="481" t="s">
        <v>102</v>
      </c>
      <c r="DP24" s="481" t="s">
        <v>102</v>
      </c>
      <c r="DQ24" s="481" t="s">
        <v>102</v>
      </c>
      <c r="DR24" s="481" t="s">
        <v>102</v>
      </c>
      <c r="DS24" s="481" t="s">
        <v>102</v>
      </c>
      <c r="DT24" s="481" t="s">
        <v>102</v>
      </c>
      <c r="DU24" s="481" t="s">
        <v>102</v>
      </c>
      <c r="DV24" s="481" t="s">
        <v>102</v>
      </c>
      <c r="DW24" s="481" t="s">
        <v>102</v>
      </c>
      <c r="DX24" s="481" t="s">
        <v>102</v>
      </c>
      <c r="DY24" s="481" t="s">
        <v>102</v>
      </c>
      <c r="DZ24" s="481" t="s">
        <v>102</v>
      </c>
      <c r="EA24" s="481" t="s">
        <v>102</v>
      </c>
      <c r="EB24" s="481" t="s">
        <v>102</v>
      </c>
    </row>
    <row r="25" spans="1:132" x14ac:dyDescent="0.15">
      <c r="A25" s="480" t="s">
        <v>4183</v>
      </c>
      <c r="B25" s="481">
        <v>2814356</v>
      </c>
      <c r="C25" s="481" t="s">
        <v>4184</v>
      </c>
      <c r="D25" s="481" t="s">
        <v>4185</v>
      </c>
      <c r="E25" s="481" t="s">
        <v>4186</v>
      </c>
      <c r="F25" s="481" t="s">
        <v>4187</v>
      </c>
      <c r="G25" s="481" t="s">
        <v>4188</v>
      </c>
      <c r="H25" s="481" t="s">
        <v>102</v>
      </c>
      <c r="I25" s="481" t="s">
        <v>102</v>
      </c>
      <c r="J25" s="481" t="s">
        <v>102</v>
      </c>
      <c r="K25" s="481" t="s">
        <v>102</v>
      </c>
      <c r="L25" s="481" t="s">
        <v>102</v>
      </c>
      <c r="M25" s="481" t="s">
        <v>102</v>
      </c>
      <c r="N25" s="481" t="s">
        <v>102</v>
      </c>
      <c r="O25" s="481" t="s">
        <v>102</v>
      </c>
      <c r="P25" s="481" t="s">
        <v>102</v>
      </c>
      <c r="Q25" s="481" t="s">
        <v>102</v>
      </c>
      <c r="R25" s="481" t="s">
        <v>102</v>
      </c>
      <c r="S25" s="481" t="s">
        <v>102</v>
      </c>
      <c r="T25" s="481" t="s">
        <v>102</v>
      </c>
      <c r="U25" s="481" t="s">
        <v>102</v>
      </c>
      <c r="V25" s="481" t="s">
        <v>102</v>
      </c>
      <c r="W25" s="481" t="s">
        <v>102</v>
      </c>
      <c r="X25" s="481" t="s">
        <v>102</v>
      </c>
      <c r="Y25" s="481" t="s">
        <v>102</v>
      </c>
      <c r="Z25" s="481" t="s">
        <v>102</v>
      </c>
      <c r="AA25" s="481" t="s">
        <v>102</v>
      </c>
      <c r="AB25" s="481" t="s">
        <v>102</v>
      </c>
      <c r="AC25" s="481" t="s">
        <v>102</v>
      </c>
      <c r="AD25" s="481" t="s">
        <v>102</v>
      </c>
      <c r="AE25" s="481" t="s">
        <v>102</v>
      </c>
      <c r="AF25" s="481" t="s">
        <v>102</v>
      </c>
      <c r="AG25" s="481" t="s">
        <v>102</v>
      </c>
      <c r="AH25" s="481" t="s">
        <v>102</v>
      </c>
      <c r="AI25" s="481" t="s">
        <v>102</v>
      </c>
      <c r="AJ25" s="481" t="s">
        <v>102</v>
      </c>
      <c r="AK25" s="481" t="s">
        <v>102</v>
      </c>
      <c r="AL25" s="481" t="s">
        <v>102</v>
      </c>
      <c r="AM25" s="481" t="s">
        <v>102</v>
      </c>
      <c r="AN25" s="481" t="s">
        <v>102</v>
      </c>
      <c r="AO25" s="481" t="s">
        <v>102</v>
      </c>
      <c r="AP25" s="481" t="s">
        <v>102</v>
      </c>
      <c r="AQ25" s="481" t="s">
        <v>102</v>
      </c>
      <c r="AR25" s="481" t="s">
        <v>102</v>
      </c>
      <c r="AS25" s="481" t="s">
        <v>102</v>
      </c>
      <c r="AT25" s="481" t="s">
        <v>102</v>
      </c>
      <c r="AU25" s="481" t="s">
        <v>102</v>
      </c>
      <c r="AV25" s="481" t="s">
        <v>102</v>
      </c>
      <c r="AW25" s="481" t="s">
        <v>102</v>
      </c>
      <c r="AX25" s="481" t="s">
        <v>102</v>
      </c>
      <c r="AY25" s="481" t="s">
        <v>102</v>
      </c>
      <c r="AZ25" s="481" t="s">
        <v>102</v>
      </c>
      <c r="BA25" s="481" t="s">
        <v>102</v>
      </c>
      <c r="BB25" s="481" t="s">
        <v>102</v>
      </c>
      <c r="BC25" s="481" t="s">
        <v>102</v>
      </c>
      <c r="BD25" s="481" t="s">
        <v>102</v>
      </c>
      <c r="BE25" s="481" t="s">
        <v>102</v>
      </c>
      <c r="BF25" s="481" t="s">
        <v>102</v>
      </c>
      <c r="BG25" s="481" t="s">
        <v>102</v>
      </c>
      <c r="BH25" s="481" t="s">
        <v>102</v>
      </c>
      <c r="BI25" s="481" t="s">
        <v>102</v>
      </c>
      <c r="BJ25" s="481" t="s">
        <v>102</v>
      </c>
      <c r="BK25" s="481" t="s">
        <v>102</v>
      </c>
      <c r="BL25" s="481" t="s">
        <v>102</v>
      </c>
      <c r="BM25" s="481" t="s">
        <v>102</v>
      </c>
      <c r="BN25" s="481" t="s">
        <v>102</v>
      </c>
      <c r="BO25" s="481" t="s">
        <v>102</v>
      </c>
      <c r="BP25" s="481" t="s">
        <v>102</v>
      </c>
      <c r="BQ25" s="481" t="s">
        <v>102</v>
      </c>
      <c r="BR25" s="481" t="s">
        <v>102</v>
      </c>
      <c r="BS25" s="481" t="s">
        <v>102</v>
      </c>
      <c r="BT25" s="481" t="s">
        <v>102</v>
      </c>
      <c r="BU25" s="481" t="s">
        <v>102</v>
      </c>
      <c r="BV25" s="481" t="s">
        <v>102</v>
      </c>
      <c r="BW25" s="481" t="s">
        <v>102</v>
      </c>
      <c r="BX25" s="481" t="s">
        <v>102</v>
      </c>
      <c r="BY25" s="481" t="s">
        <v>102</v>
      </c>
      <c r="BZ25" s="481" t="s">
        <v>102</v>
      </c>
      <c r="CA25" s="481" t="s">
        <v>102</v>
      </c>
      <c r="CB25" s="481" t="s">
        <v>102</v>
      </c>
      <c r="CC25" s="481" t="s">
        <v>102</v>
      </c>
      <c r="CD25" s="481" t="s">
        <v>102</v>
      </c>
      <c r="CE25" s="481" t="s">
        <v>102</v>
      </c>
      <c r="CF25" s="481" t="s">
        <v>102</v>
      </c>
      <c r="CG25" s="481" t="s">
        <v>102</v>
      </c>
      <c r="CH25" s="481" t="s">
        <v>102</v>
      </c>
      <c r="CI25" s="481" t="s">
        <v>102</v>
      </c>
      <c r="CJ25" s="481" t="s">
        <v>102</v>
      </c>
      <c r="CK25" s="481" t="s">
        <v>102</v>
      </c>
      <c r="CL25" s="481" t="s">
        <v>102</v>
      </c>
      <c r="CM25" s="481" t="s">
        <v>102</v>
      </c>
      <c r="CN25" s="481" t="s">
        <v>102</v>
      </c>
      <c r="CO25" s="481" t="s">
        <v>102</v>
      </c>
      <c r="CP25" s="481" t="s">
        <v>102</v>
      </c>
      <c r="CQ25" s="481" t="s">
        <v>102</v>
      </c>
      <c r="CR25" s="481" t="s">
        <v>102</v>
      </c>
      <c r="CS25" s="481" t="s">
        <v>102</v>
      </c>
      <c r="CT25" s="481" t="s">
        <v>102</v>
      </c>
      <c r="CU25" s="481" t="s">
        <v>102</v>
      </c>
      <c r="CV25" s="481" t="s">
        <v>102</v>
      </c>
      <c r="CW25" s="481" t="s">
        <v>102</v>
      </c>
      <c r="CX25" s="481" t="s">
        <v>102</v>
      </c>
      <c r="CY25" s="481" t="s">
        <v>102</v>
      </c>
      <c r="CZ25" s="481" t="s">
        <v>102</v>
      </c>
      <c r="DA25" s="481" t="s">
        <v>102</v>
      </c>
      <c r="DB25" s="481" t="s">
        <v>102</v>
      </c>
      <c r="DC25" s="481" t="s">
        <v>102</v>
      </c>
      <c r="DD25" s="481" t="s">
        <v>102</v>
      </c>
      <c r="DE25" s="481" t="s">
        <v>102</v>
      </c>
      <c r="DF25" s="481" t="s">
        <v>102</v>
      </c>
      <c r="DG25" s="481" t="s">
        <v>102</v>
      </c>
      <c r="DH25" s="481" t="s">
        <v>102</v>
      </c>
      <c r="DI25" s="481" t="s">
        <v>102</v>
      </c>
      <c r="DJ25" s="481" t="s">
        <v>102</v>
      </c>
      <c r="DK25" s="481" t="s">
        <v>102</v>
      </c>
      <c r="DL25" s="481" t="s">
        <v>102</v>
      </c>
      <c r="DM25" s="481" t="s">
        <v>102</v>
      </c>
      <c r="DN25" s="481" t="s">
        <v>102</v>
      </c>
      <c r="DO25" s="481" t="s">
        <v>102</v>
      </c>
      <c r="DP25" s="481" t="s">
        <v>102</v>
      </c>
      <c r="DQ25" s="481" t="s">
        <v>102</v>
      </c>
      <c r="DR25" s="481" t="s">
        <v>102</v>
      </c>
      <c r="DS25" s="481" t="s">
        <v>102</v>
      </c>
      <c r="DT25" s="481" t="s">
        <v>102</v>
      </c>
      <c r="DU25" s="481" t="s">
        <v>102</v>
      </c>
      <c r="DV25" s="481" t="s">
        <v>102</v>
      </c>
      <c r="DW25" s="481" t="s">
        <v>102</v>
      </c>
      <c r="DX25" s="481" t="s">
        <v>102</v>
      </c>
      <c r="DY25" s="481" t="s">
        <v>102</v>
      </c>
      <c r="DZ25" s="481" t="s">
        <v>102</v>
      </c>
      <c r="EA25" s="481" t="s">
        <v>102</v>
      </c>
      <c r="EB25" s="481" t="s">
        <v>102</v>
      </c>
    </row>
    <row r="26" spans="1:132" x14ac:dyDescent="0.15">
      <c r="A26" s="480" t="s">
        <v>4189</v>
      </c>
      <c r="B26" s="481">
        <v>3160745</v>
      </c>
      <c r="C26" s="481" t="s">
        <v>4190</v>
      </c>
      <c r="D26" s="481" t="s">
        <v>4191</v>
      </c>
      <c r="E26" s="481" t="s">
        <v>102</v>
      </c>
      <c r="F26" s="481" t="s">
        <v>102</v>
      </c>
      <c r="G26" s="481" t="s">
        <v>102</v>
      </c>
      <c r="H26" s="481" t="s">
        <v>102</v>
      </c>
      <c r="I26" s="481" t="s">
        <v>102</v>
      </c>
      <c r="J26" s="481" t="s">
        <v>102</v>
      </c>
      <c r="K26" s="481" t="s">
        <v>102</v>
      </c>
      <c r="L26" s="481" t="s">
        <v>102</v>
      </c>
      <c r="M26" s="481" t="s">
        <v>102</v>
      </c>
      <c r="N26" s="481" t="s">
        <v>102</v>
      </c>
      <c r="O26" s="481" t="s">
        <v>102</v>
      </c>
      <c r="P26" s="481" t="s">
        <v>102</v>
      </c>
      <c r="Q26" s="481" t="s">
        <v>102</v>
      </c>
      <c r="R26" s="481" t="s">
        <v>102</v>
      </c>
      <c r="S26" s="481" t="s">
        <v>102</v>
      </c>
      <c r="T26" s="481" t="s">
        <v>102</v>
      </c>
      <c r="U26" s="481" t="s">
        <v>102</v>
      </c>
      <c r="V26" s="481" t="s">
        <v>102</v>
      </c>
      <c r="W26" s="481" t="s">
        <v>102</v>
      </c>
      <c r="X26" s="481" t="s">
        <v>102</v>
      </c>
      <c r="Y26" s="481" t="s">
        <v>102</v>
      </c>
      <c r="Z26" s="481" t="s">
        <v>102</v>
      </c>
      <c r="AA26" s="481" t="s">
        <v>102</v>
      </c>
      <c r="AB26" s="481" t="s">
        <v>102</v>
      </c>
      <c r="AC26" s="481" t="s">
        <v>102</v>
      </c>
      <c r="AD26" s="481" t="s">
        <v>102</v>
      </c>
      <c r="AE26" s="481" t="s">
        <v>102</v>
      </c>
      <c r="AF26" s="481" t="s">
        <v>102</v>
      </c>
      <c r="AG26" s="481" t="s">
        <v>102</v>
      </c>
      <c r="AH26" s="481" t="s">
        <v>102</v>
      </c>
      <c r="AI26" s="481" t="s">
        <v>102</v>
      </c>
      <c r="AJ26" s="481" t="s">
        <v>102</v>
      </c>
      <c r="AK26" s="481" t="s">
        <v>102</v>
      </c>
      <c r="AL26" s="481" t="s">
        <v>102</v>
      </c>
      <c r="AM26" s="481" t="s">
        <v>102</v>
      </c>
      <c r="AN26" s="481" t="s">
        <v>102</v>
      </c>
      <c r="AO26" s="481" t="s">
        <v>102</v>
      </c>
      <c r="AP26" s="481" t="s">
        <v>102</v>
      </c>
      <c r="AQ26" s="481" t="s">
        <v>102</v>
      </c>
      <c r="AR26" s="481" t="s">
        <v>102</v>
      </c>
      <c r="AS26" s="481" t="s">
        <v>102</v>
      </c>
      <c r="AT26" s="481" t="s">
        <v>102</v>
      </c>
      <c r="AU26" s="481" t="s">
        <v>102</v>
      </c>
      <c r="AV26" s="481" t="s">
        <v>102</v>
      </c>
      <c r="AW26" s="481" t="s">
        <v>102</v>
      </c>
      <c r="AX26" s="481" t="s">
        <v>102</v>
      </c>
      <c r="AY26" s="481" t="s">
        <v>102</v>
      </c>
      <c r="AZ26" s="481" t="s">
        <v>102</v>
      </c>
      <c r="BA26" s="481" t="s">
        <v>102</v>
      </c>
      <c r="BB26" s="481" t="s">
        <v>102</v>
      </c>
      <c r="BC26" s="481" t="s">
        <v>102</v>
      </c>
      <c r="BD26" s="481" t="s">
        <v>102</v>
      </c>
      <c r="BE26" s="481" t="s">
        <v>102</v>
      </c>
      <c r="BF26" s="481" t="s">
        <v>102</v>
      </c>
      <c r="BG26" s="481" t="s">
        <v>102</v>
      </c>
      <c r="BH26" s="481" t="s">
        <v>102</v>
      </c>
      <c r="BI26" s="481" t="s">
        <v>102</v>
      </c>
      <c r="BJ26" s="481" t="s">
        <v>102</v>
      </c>
      <c r="BK26" s="481" t="s">
        <v>102</v>
      </c>
      <c r="BL26" s="481" t="s">
        <v>102</v>
      </c>
      <c r="BM26" s="481" t="s">
        <v>102</v>
      </c>
      <c r="BN26" s="481" t="s">
        <v>102</v>
      </c>
      <c r="BO26" s="481" t="s">
        <v>102</v>
      </c>
      <c r="BP26" s="481" t="s">
        <v>102</v>
      </c>
      <c r="BQ26" s="481" t="s">
        <v>102</v>
      </c>
      <c r="BR26" s="481" t="s">
        <v>102</v>
      </c>
      <c r="BS26" s="481" t="s">
        <v>102</v>
      </c>
      <c r="BT26" s="481" t="s">
        <v>102</v>
      </c>
      <c r="BU26" s="481" t="s">
        <v>102</v>
      </c>
      <c r="BV26" s="481" t="s">
        <v>102</v>
      </c>
      <c r="BW26" s="481" t="s">
        <v>102</v>
      </c>
      <c r="BX26" s="481" t="s">
        <v>102</v>
      </c>
      <c r="BY26" s="481" t="s">
        <v>102</v>
      </c>
      <c r="BZ26" s="481" t="s">
        <v>102</v>
      </c>
      <c r="CA26" s="481" t="s">
        <v>102</v>
      </c>
      <c r="CB26" s="481" t="s">
        <v>102</v>
      </c>
      <c r="CC26" s="481" t="s">
        <v>102</v>
      </c>
      <c r="CD26" s="481" t="s">
        <v>102</v>
      </c>
      <c r="CE26" s="481" t="s">
        <v>102</v>
      </c>
      <c r="CF26" s="481" t="s">
        <v>102</v>
      </c>
      <c r="CG26" s="481" t="s">
        <v>102</v>
      </c>
      <c r="CH26" s="481" t="s">
        <v>102</v>
      </c>
      <c r="CI26" s="481" t="s">
        <v>102</v>
      </c>
      <c r="CJ26" s="481" t="s">
        <v>102</v>
      </c>
      <c r="CK26" s="481" t="s">
        <v>102</v>
      </c>
      <c r="CL26" s="481" t="s">
        <v>102</v>
      </c>
      <c r="CM26" s="481" t="s">
        <v>102</v>
      </c>
      <c r="CN26" s="481" t="s">
        <v>102</v>
      </c>
      <c r="CO26" s="481" t="s">
        <v>102</v>
      </c>
      <c r="CP26" s="481" t="s">
        <v>102</v>
      </c>
      <c r="CQ26" s="481" t="s">
        <v>102</v>
      </c>
      <c r="CR26" s="481" t="s">
        <v>102</v>
      </c>
      <c r="CS26" s="481" t="s">
        <v>102</v>
      </c>
      <c r="CT26" s="481" t="s">
        <v>102</v>
      </c>
      <c r="CU26" s="481" t="s">
        <v>102</v>
      </c>
      <c r="CV26" s="481" t="s">
        <v>102</v>
      </c>
      <c r="CW26" s="481" t="s">
        <v>102</v>
      </c>
      <c r="CX26" s="481" t="s">
        <v>102</v>
      </c>
      <c r="CY26" s="481" t="s">
        <v>102</v>
      </c>
      <c r="CZ26" s="481" t="s">
        <v>102</v>
      </c>
      <c r="DA26" s="481" t="s">
        <v>102</v>
      </c>
      <c r="DB26" s="481" t="s">
        <v>102</v>
      </c>
      <c r="DC26" s="481" t="s">
        <v>102</v>
      </c>
      <c r="DD26" s="481" t="s">
        <v>102</v>
      </c>
      <c r="DE26" s="481" t="s">
        <v>102</v>
      </c>
      <c r="DF26" s="481" t="s">
        <v>102</v>
      </c>
      <c r="DG26" s="481" t="s">
        <v>102</v>
      </c>
      <c r="DH26" s="481" t="s">
        <v>102</v>
      </c>
      <c r="DI26" s="481" t="s">
        <v>102</v>
      </c>
      <c r="DJ26" s="481" t="s">
        <v>102</v>
      </c>
      <c r="DK26" s="481" t="s">
        <v>102</v>
      </c>
      <c r="DL26" s="481" t="s">
        <v>102</v>
      </c>
      <c r="DM26" s="481" t="s">
        <v>102</v>
      </c>
      <c r="DN26" s="481" t="s">
        <v>102</v>
      </c>
      <c r="DO26" s="481" t="s">
        <v>102</v>
      </c>
      <c r="DP26" s="481" t="s">
        <v>102</v>
      </c>
      <c r="DQ26" s="481" t="s">
        <v>102</v>
      </c>
      <c r="DR26" s="481" t="s">
        <v>102</v>
      </c>
      <c r="DS26" s="481" t="s">
        <v>102</v>
      </c>
      <c r="DT26" s="481" t="s">
        <v>102</v>
      </c>
      <c r="DU26" s="481" t="s">
        <v>102</v>
      </c>
      <c r="DV26" s="481" t="s">
        <v>102</v>
      </c>
      <c r="DW26" s="481" t="s">
        <v>102</v>
      </c>
      <c r="DX26" s="481" t="s">
        <v>102</v>
      </c>
      <c r="DY26" s="481" t="s">
        <v>102</v>
      </c>
      <c r="DZ26" s="481" t="s">
        <v>102</v>
      </c>
      <c r="EA26" s="481" t="s">
        <v>102</v>
      </c>
      <c r="EB26" s="481" t="s">
        <v>102</v>
      </c>
    </row>
    <row r="27" spans="1:132" x14ac:dyDescent="0.15">
      <c r="A27" s="480" t="s">
        <v>4192</v>
      </c>
      <c r="B27" s="481">
        <v>3050773</v>
      </c>
      <c r="C27" s="481" t="s">
        <v>4193</v>
      </c>
      <c r="D27" s="481" t="s">
        <v>4194</v>
      </c>
      <c r="E27" s="481" t="s">
        <v>4195</v>
      </c>
      <c r="F27" s="481" t="s">
        <v>4196</v>
      </c>
      <c r="G27" s="481" t="s">
        <v>4197</v>
      </c>
      <c r="H27" s="481" t="s">
        <v>4198</v>
      </c>
      <c r="I27" s="481" t="s">
        <v>4199</v>
      </c>
      <c r="J27" s="481" t="s">
        <v>4200</v>
      </c>
      <c r="K27" s="481" t="s">
        <v>102</v>
      </c>
      <c r="L27" s="481" t="s">
        <v>102</v>
      </c>
      <c r="M27" s="481" t="s">
        <v>102</v>
      </c>
      <c r="N27" s="481" t="s">
        <v>102</v>
      </c>
      <c r="O27" s="481" t="s">
        <v>102</v>
      </c>
      <c r="P27" s="481" t="s">
        <v>102</v>
      </c>
      <c r="Q27" s="481" t="s">
        <v>102</v>
      </c>
      <c r="R27" s="481" t="s">
        <v>102</v>
      </c>
      <c r="S27" s="481" t="s">
        <v>102</v>
      </c>
      <c r="T27" s="481" t="s">
        <v>102</v>
      </c>
      <c r="U27" s="481" t="s">
        <v>102</v>
      </c>
      <c r="V27" s="481" t="s">
        <v>102</v>
      </c>
      <c r="W27" s="481" t="s">
        <v>102</v>
      </c>
      <c r="X27" s="481" t="s">
        <v>102</v>
      </c>
      <c r="Y27" s="481" t="s">
        <v>102</v>
      </c>
      <c r="Z27" s="481" t="s">
        <v>102</v>
      </c>
      <c r="AA27" s="481" t="s">
        <v>102</v>
      </c>
      <c r="AB27" s="481" t="s">
        <v>102</v>
      </c>
      <c r="AC27" s="481" t="s">
        <v>102</v>
      </c>
      <c r="AD27" s="481" t="s">
        <v>102</v>
      </c>
      <c r="AE27" s="481" t="s">
        <v>102</v>
      </c>
      <c r="AF27" s="481" t="s">
        <v>102</v>
      </c>
      <c r="AG27" s="481" t="s">
        <v>102</v>
      </c>
      <c r="AH27" s="481" t="s">
        <v>102</v>
      </c>
      <c r="AI27" s="481" t="s">
        <v>102</v>
      </c>
      <c r="AJ27" s="481" t="s">
        <v>102</v>
      </c>
      <c r="AK27" s="481" t="s">
        <v>102</v>
      </c>
      <c r="AL27" s="481" t="s">
        <v>102</v>
      </c>
      <c r="AM27" s="481" t="s">
        <v>102</v>
      </c>
      <c r="AN27" s="481" t="s">
        <v>102</v>
      </c>
      <c r="AO27" s="481" t="s">
        <v>102</v>
      </c>
      <c r="AP27" s="481" t="s">
        <v>102</v>
      </c>
      <c r="AQ27" s="481" t="s">
        <v>102</v>
      </c>
      <c r="AR27" s="481" t="s">
        <v>102</v>
      </c>
      <c r="AS27" s="481" t="s">
        <v>102</v>
      </c>
      <c r="AT27" s="481" t="s">
        <v>102</v>
      </c>
      <c r="AU27" s="481" t="s">
        <v>102</v>
      </c>
      <c r="AV27" s="481" t="s">
        <v>102</v>
      </c>
      <c r="AW27" s="481" t="s">
        <v>102</v>
      </c>
      <c r="AX27" s="481" t="s">
        <v>102</v>
      </c>
      <c r="AY27" s="481" t="s">
        <v>102</v>
      </c>
      <c r="AZ27" s="481" t="s">
        <v>102</v>
      </c>
      <c r="BA27" s="481" t="s">
        <v>102</v>
      </c>
      <c r="BB27" s="481" t="s">
        <v>102</v>
      </c>
      <c r="BC27" s="481" t="s">
        <v>102</v>
      </c>
      <c r="BD27" s="481" t="s">
        <v>102</v>
      </c>
      <c r="BE27" s="481" t="s">
        <v>102</v>
      </c>
      <c r="BF27" s="481" t="s">
        <v>102</v>
      </c>
      <c r="BG27" s="481" t="s">
        <v>102</v>
      </c>
      <c r="BH27" s="481" t="s">
        <v>102</v>
      </c>
      <c r="BI27" s="481" t="s">
        <v>102</v>
      </c>
      <c r="BJ27" s="481" t="s">
        <v>102</v>
      </c>
      <c r="BK27" s="481" t="s">
        <v>102</v>
      </c>
      <c r="BL27" s="481" t="s">
        <v>102</v>
      </c>
      <c r="BM27" s="481" t="s">
        <v>102</v>
      </c>
      <c r="BN27" s="481" t="s">
        <v>102</v>
      </c>
      <c r="BO27" s="481" t="s">
        <v>102</v>
      </c>
      <c r="BP27" s="481" t="s">
        <v>102</v>
      </c>
      <c r="BQ27" s="481" t="s">
        <v>102</v>
      </c>
      <c r="BR27" s="481" t="s">
        <v>102</v>
      </c>
      <c r="BS27" s="481" t="s">
        <v>102</v>
      </c>
      <c r="BT27" s="481" t="s">
        <v>102</v>
      </c>
      <c r="BU27" s="481" t="s">
        <v>102</v>
      </c>
      <c r="BV27" s="481" t="s">
        <v>102</v>
      </c>
      <c r="BW27" s="481" t="s">
        <v>102</v>
      </c>
      <c r="BX27" s="481" t="s">
        <v>102</v>
      </c>
      <c r="BY27" s="481" t="s">
        <v>102</v>
      </c>
      <c r="BZ27" s="481" t="s">
        <v>102</v>
      </c>
      <c r="CA27" s="481" t="s">
        <v>102</v>
      </c>
      <c r="CB27" s="481" t="s">
        <v>102</v>
      </c>
      <c r="CC27" s="481" t="s">
        <v>102</v>
      </c>
      <c r="CD27" s="481" t="s">
        <v>102</v>
      </c>
      <c r="CE27" s="481" t="s">
        <v>102</v>
      </c>
      <c r="CF27" s="481" t="s">
        <v>102</v>
      </c>
      <c r="CG27" s="481" t="s">
        <v>102</v>
      </c>
      <c r="CH27" s="481" t="s">
        <v>102</v>
      </c>
      <c r="CI27" s="481" t="s">
        <v>102</v>
      </c>
      <c r="CJ27" s="481" t="s">
        <v>102</v>
      </c>
      <c r="CK27" s="481" t="s">
        <v>102</v>
      </c>
      <c r="CL27" s="481" t="s">
        <v>102</v>
      </c>
      <c r="CM27" s="481" t="s">
        <v>102</v>
      </c>
      <c r="CN27" s="481" t="s">
        <v>102</v>
      </c>
      <c r="CO27" s="481" t="s">
        <v>102</v>
      </c>
      <c r="CP27" s="481" t="s">
        <v>102</v>
      </c>
      <c r="CQ27" s="481" t="s">
        <v>102</v>
      </c>
      <c r="CR27" s="481" t="s">
        <v>102</v>
      </c>
      <c r="CS27" s="481" t="s">
        <v>102</v>
      </c>
      <c r="CT27" s="481" t="s">
        <v>102</v>
      </c>
      <c r="CU27" s="481" t="s">
        <v>102</v>
      </c>
      <c r="CV27" s="481" t="s">
        <v>102</v>
      </c>
      <c r="CW27" s="481" t="s">
        <v>102</v>
      </c>
      <c r="CX27" s="481" t="s">
        <v>102</v>
      </c>
      <c r="CY27" s="481" t="s">
        <v>102</v>
      </c>
      <c r="CZ27" s="481" t="s">
        <v>102</v>
      </c>
      <c r="DA27" s="481" t="s">
        <v>102</v>
      </c>
      <c r="DB27" s="481" t="s">
        <v>102</v>
      </c>
      <c r="DC27" s="481" t="s">
        <v>102</v>
      </c>
      <c r="DD27" s="481" t="s">
        <v>102</v>
      </c>
      <c r="DE27" s="481" t="s">
        <v>102</v>
      </c>
      <c r="DF27" s="481" t="s">
        <v>102</v>
      </c>
      <c r="DG27" s="481" t="s">
        <v>102</v>
      </c>
      <c r="DH27" s="481" t="s">
        <v>102</v>
      </c>
      <c r="DI27" s="481" t="s">
        <v>102</v>
      </c>
      <c r="DJ27" s="481" t="s">
        <v>102</v>
      </c>
      <c r="DK27" s="481" t="s">
        <v>102</v>
      </c>
      <c r="DL27" s="481" t="s">
        <v>102</v>
      </c>
      <c r="DM27" s="481" t="s">
        <v>102</v>
      </c>
      <c r="DN27" s="481" t="s">
        <v>102</v>
      </c>
      <c r="DO27" s="481" t="s">
        <v>102</v>
      </c>
      <c r="DP27" s="481" t="s">
        <v>102</v>
      </c>
      <c r="DQ27" s="481" t="s">
        <v>102</v>
      </c>
      <c r="DR27" s="481" t="s">
        <v>102</v>
      </c>
      <c r="DS27" s="481" t="s">
        <v>102</v>
      </c>
      <c r="DT27" s="481" t="s">
        <v>102</v>
      </c>
      <c r="DU27" s="481" t="s">
        <v>102</v>
      </c>
      <c r="DV27" s="481" t="s">
        <v>102</v>
      </c>
      <c r="DW27" s="481" t="s">
        <v>102</v>
      </c>
      <c r="DX27" s="481" t="s">
        <v>102</v>
      </c>
      <c r="DY27" s="481" t="s">
        <v>102</v>
      </c>
      <c r="DZ27" s="481" t="s">
        <v>102</v>
      </c>
      <c r="EA27" s="481" t="s">
        <v>102</v>
      </c>
      <c r="EB27" s="481" t="s">
        <v>102</v>
      </c>
    </row>
    <row r="28" spans="1:132" x14ac:dyDescent="0.15">
      <c r="A28" s="480" t="s">
        <v>4201</v>
      </c>
      <c r="B28" s="481">
        <v>2818398</v>
      </c>
      <c r="C28" s="481" t="s">
        <v>102</v>
      </c>
      <c r="D28" s="481" t="s">
        <v>102</v>
      </c>
      <c r="E28" s="481" t="s">
        <v>102</v>
      </c>
      <c r="F28" s="481" t="s">
        <v>102</v>
      </c>
      <c r="G28" s="481" t="s">
        <v>102</v>
      </c>
      <c r="H28" s="481" t="s">
        <v>102</v>
      </c>
      <c r="I28" s="481" t="s">
        <v>102</v>
      </c>
      <c r="J28" s="481" t="s">
        <v>102</v>
      </c>
      <c r="K28" s="481" t="s">
        <v>102</v>
      </c>
      <c r="L28" s="481" t="s">
        <v>102</v>
      </c>
      <c r="M28" s="481" t="s">
        <v>102</v>
      </c>
      <c r="N28" s="481" t="s">
        <v>102</v>
      </c>
      <c r="O28" s="481" t="s">
        <v>102</v>
      </c>
      <c r="P28" s="481" t="s">
        <v>102</v>
      </c>
      <c r="Q28" s="481" t="s">
        <v>102</v>
      </c>
      <c r="R28" s="481" t="s">
        <v>102</v>
      </c>
      <c r="S28" s="481" t="s">
        <v>102</v>
      </c>
      <c r="T28" s="481" t="s">
        <v>102</v>
      </c>
      <c r="U28" s="481" t="s">
        <v>102</v>
      </c>
      <c r="V28" s="481" t="s">
        <v>102</v>
      </c>
      <c r="W28" s="481" t="s">
        <v>102</v>
      </c>
      <c r="X28" s="481" t="s">
        <v>102</v>
      </c>
      <c r="Y28" s="481" t="s">
        <v>102</v>
      </c>
      <c r="Z28" s="481" t="s">
        <v>102</v>
      </c>
      <c r="AA28" s="481" t="s">
        <v>102</v>
      </c>
      <c r="AB28" s="481" t="s">
        <v>102</v>
      </c>
      <c r="AC28" s="481" t="s">
        <v>102</v>
      </c>
      <c r="AD28" s="481" t="s">
        <v>102</v>
      </c>
      <c r="AE28" s="481" t="s">
        <v>102</v>
      </c>
      <c r="AF28" s="481" t="s">
        <v>102</v>
      </c>
      <c r="AG28" s="481" t="s">
        <v>102</v>
      </c>
      <c r="AH28" s="481" t="s">
        <v>102</v>
      </c>
      <c r="AI28" s="481" t="s">
        <v>102</v>
      </c>
      <c r="AJ28" s="481" t="s">
        <v>102</v>
      </c>
      <c r="AK28" s="481" t="s">
        <v>102</v>
      </c>
      <c r="AL28" s="481" t="s">
        <v>102</v>
      </c>
      <c r="AM28" s="481" t="s">
        <v>102</v>
      </c>
      <c r="AN28" s="481" t="s">
        <v>102</v>
      </c>
      <c r="AO28" s="481" t="s">
        <v>102</v>
      </c>
      <c r="AP28" s="481" t="s">
        <v>102</v>
      </c>
      <c r="AQ28" s="481" t="s">
        <v>102</v>
      </c>
      <c r="AR28" s="481" t="s">
        <v>102</v>
      </c>
      <c r="AS28" s="481" t="s">
        <v>102</v>
      </c>
      <c r="AT28" s="481" t="s">
        <v>102</v>
      </c>
      <c r="AU28" s="481" t="s">
        <v>102</v>
      </c>
      <c r="AV28" s="481" t="s">
        <v>102</v>
      </c>
      <c r="AW28" s="481" t="s">
        <v>102</v>
      </c>
      <c r="AX28" s="481" t="s">
        <v>102</v>
      </c>
      <c r="AY28" s="481" t="s">
        <v>102</v>
      </c>
      <c r="AZ28" s="481" t="s">
        <v>102</v>
      </c>
      <c r="BA28" s="481" t="s">
        <v>102</v>
      </c>
      <c r="BB28" s="481" t="s">
        <v>102</v>
      </c>
      <c r="BC28" s="481" t="s">
        <v>102</v>
      </c>
      <c r="BD28" s="481" t="s">
        <v>102</v>
      </c>
      <c r="BE28" s="481" t="s">
        <v>102</v>
      </c>
      <c r="BF28" s="481" t="s">
        <v>102</v>
      </c>
      <c r="BG28" s="481" t="s">
        <v>102</v>
      </c>
      <c r="BH28" s="481" t="s">
        <v>102</v>
      </c>
      <c r="BI28" s="481" t="s">
        <v>102</v>
      </c>
      <c r="BJ28" s="481" t="s">
        <v>102</v>
      </c>
      <c r="BK28" s="481" t="s">
        <v>102</v>
      </c>
      <c r="BL28" s="481" t="s">
        <v>102</v>
      </c>
      <c r="BM28" s="481" t="s">
        <v>102</v>
      </c>
      <c r="BN28" s="481" t="s">
        <v>102</v>
      </c>
      <c r="BO28" s="481" t="s">
        <v>102</v>
      </c>
      <c r="BP28" s="481" t="s">
        <v>102</v>
      </c>
      <c r="BQ28" s="481" t="s">
        <v>102</v>
      </c>
      <c r="BR28" s="481" t="s">
        <v>102</v>
      </c>
      <c r="BS28" s="481" t="s">
        <v>102</v>
      </c>
      <c r="BT28" s="481" t="s">
        <v>102</v>
      </c>
      <c r="BU28" s="481" t="s">
        <v>102</v>
      </c>
      <c r="BV28" s="481" t="s">
        <v>102</v>
      </c>
      <c r="BW28" s="481" t="s">
        <v>102</v>
      </c>
      <c r="BX28" s="481" t="s">
        <v>102</v>
      </c>
      <c r="BY28" s="481" t="s">
        <v>102</v>
      </c>
      <c r="BZ28" s="481" t="s">
        <v>102</v>
      </c>
      <c r="CA28" s="481" t="s">
        <v>102</v>
      </c>
      <c r="CB28" s="481" t="s">
        <v>102</v>
      </c>
      <c r="CC28" s="481" t="s">
        <v>102</v>
      </c>
      <c r="CD28" s="481" t="s">
        <v>102</v>
      </c>
      <c r="CE28" s="481" t="s">
        <v>102</v>
      </c>
      <c r="CF28" s="481" t="s">
        <v>102</v>
      </c>
      <c r="CG28" s="481" t="s">
        <v>102</v>
      </c>
      <c r="CH28" s="481" t="s">
        <v>102</v>
      </c>
      <c r="CI28" s="481" t="s">
        <v>102</v>
      </c>
      <c r="CJ28" s="481" t="s">
        <v>102</v>
      </c>
      <c r="CK28" s="481" t="s">
        <v>102</v>
      </c>
      <c r="CL28" s="481" t="s">
        <v>102</v>
      </c>
      <c r="CM28" s="481" t="s">
        <v>102</v>
      </c>
      <c r="CN28" s="481" t="s">
        <v>102</v>
      </c>
      <c r="CO28" s="481" t="s">
        <v>102</v>
      </c>
      <c r="CP28" s="481" t="s">
        <v>102</v>
      </c>
      <c r="CQ28" s="481" t="s">
        <v>102</v>
      </c>
      <c r="CR28" s="481" t="s">
        <v>102</v>
      </c>
      <c r="CS28" s="481" t="s">
        <v>102</v>
      </c>
      <c r="CT28" s="481" t="s">
        <v>102</v>
      </c>
      <c r="CU28" s="481" t="s">
        <v>102</v>
      </c>
      <c r="CV28" s="481" t="s">
        <v>102</v>
      </c>
      <c r="CW28" s="481" t="s">
        <v>102</v>
      </c>
      <c r="CX28" s="481" t="s">
        <v>102</v>
      </c>
      <c r="CY28" s="481" t="s">
        <v>102</v>
      </c>
      <c r="CZ28" s="481" t="s">
        <v>102</v>
      </c>
      <c r="DA28" s="481" t="s">
        <v>102</v>
      </c>
      <c r="DB28" s="481" t="s">
        <v>102</v>
      </c>
      <c r="DC28" s="481" t="s">
        <v>102</v>
      </c>
      <c r="DD28" s="481" t="s">
        <v>102</v>
      </c>
      <c r="DE28" s="481" t="s">
        <v>102</v>
      </c>
      <c r="DF28" s="481" t="s">
        <v>102</v>
      </c>
      <c r="DG28" s="481" t="s">
        <v>102</v>
      </c>
      <c r="DH28" s="481" t="s">
        <v>102</v>
      </c>
      <c r="DI28" s="481" t="s">
        <v>102</v>
      </c>
      <c r="DJ28" s="481" t="s">
        <v>102</v>
      </c>
      <c r="DK28" s="481" t="s">
        <v>102</v>
      </c>
      <c r="DL28" s="481" t="s">
        <v>102</v>
      </c>
      <c r="DM28" s="481" t="s">
        <v>102</v>
      </c>
      <c r="DN28" s="481" t="s">
        <v>102</v>
      </c>
      <c r="DO28" s="481" t="s">
        <v>102</v>
      </c>
      <c r="DP28" s="481" t="s">
        <v>102</v>
      </c>
      <c r="DQ28" s="481" t="s">
        <v>102</v>
      </c>
      <c r="DR28" s="481" t="s">
        <v>102</v>
      </c>
      <c r="DS28" s="481" t="s">
        <v>102</v>
      </c>
      <c r="DT28" s="481" t="s">
        <v>102</v>
      </c>
      <c r="DU28" s="481" t="s">
        <v>102</v>
      </c>
      <c r="DV28" s="481" t="s">
        <v>102</v>
      </c>
      <c r="DW28" s="481" t="s">
        <v>102</v>
      </c>
      <c r="DX28" s="481" t="s">
        <v>102</v>
      </c>
      <c r="DY28" s="481" t="s">
        <v>102</v>
      </c>
      <c r="DZ28" s="481" t="s">
        <v>102</v>
      </c>
      <c r="EA28" s="481" t="s">
        <v>102</v>
      </c>
      <c r="EB28" s="481" t="s">
        <v>102</v>
      </c>
    </row>
    <row r="29" spans="1:132" x14ac:dyDescent="0.15">
      <c r="A29" s="480" t="s">
        <v>4202</v>
      </c>
      <c r="B29" s="481">
        <v>3675922</v>
      </c>
      <c r="C29" s="481" t="s">
        <v>4203</v>
      </c>
      <c r="D29" s="481" t="s">
        <v>4204</v>
      </c>
      <c r="E29" s="481" t="s">
        <v>4205</v>
      </c>
      <c r="F29" s="481" t="s">
        <v>4206</v>
      </c>
      <c r="G29" s="481" t="s">
        <v>4207</v>
      </c>
      <c r="H29" s="481" t="s">
        <v>102</v>
      </c>
      <c r="I29" s="481" t="s">
        <v>102</v>
      </c>
      <c r="J29" s="481" t="s">
        <v>102</v>
      </c>
      <c r="K29" s="481" t="s">
        <v>102</v>
      </c>
      <c r="L29" s="481" t="s">
        <v>102</v>
      </c>
      <c r="M29" s="481" t="s">
        <v>102</v>
      </c>
      <c r="N29" s="481" t="s">
        <v>102</v>
      </c>
      <c r="O29" s="481" t="s">
        <v>102</v>
      </c>
      <c r="P29" s="481" t="s">
        <v>102</v>
      </c>
      <c r="Q29" s="481" t="s">
        <v>102</v>
      </c>
      <c r="R29" s="481" t="s">
        <v>102</v>
      </c>
      <c r="S29" s="481" t="s">
        <v>102</v>
      </c>
      <c r="T29" s="481" t="s">
        <v>102</v>
      </c>
      <c r="U29" s="481" t="s">
        <v>102</v>
      </c>
      <c r="V29" s="481" t="s">
        <v>102</v>
      </c>
      <c r="W29" s="481" t="s">
        <v>102</v>
      </c>
      <c r="X29" s="481" t="s">
        <v>102</v>
      </c>
      <c r="Y29" s="481" t="s">
        <v>102</v>
      </c>
      <c r="Z29" s="481" t="s">
        <v>102</v>
      </c>
      <c r="AA29" s="481" t="s">
        <v>102</v>
      </c>
      <c r="AB29" s="481" t="s">
        <v>102</v>
      </c>
      <c r="AC29" s="481" t="s">
        <v>102</v>
      </c>
      <c r="AD29" s="481" t="s">
        <v>102</v>
      </c>
      <c r="AE29" s="481" t="s">
        <v>102</v>
      </c>
      <c r="AF29" s="481" t="s">
        <v>102</v>
      </c>
      <c r="AG29" s="481" t="s">
        <v>102</v>
      </c>
      <c r="AH29" s="481" t="s">
        <v>102</v>
      </c>
      <c r="AI29" s="481" t="s">
        <v>102</v>
      </c>
      <c r="AJ29" s="481" t="s">
        <v>102</v>
      </c>
      <c r="AK29" s="481" t="s">
        <v>102</v>
      </c>
      <c r="AL29" s="481" t="s">
        <v>102</v>
      </c>
      <c r="AM29" s="481" t="s">
        <v>102</v>
      </c>
      <c r="AN29" s="481" t="s">
        <v>102</v>
      </c>
      <c r="AO29" s="481" t="s">
        <v>102</v>
      </c>
      <c r="AP29" s="481" t="s">
        <v>102</v>
      </c>
      <c r="AQ29" s="481" t="s">
        <v>102</v>
      </c>
      <c r="AR29" s="481" t="s">
        <v>102</v>
      </c>
      <c r="AS29" s="481" t="s">
        <v>102</v>
      </c>
      <c r="AT29" s="481" t="s">
        <v>102</v>
      </c>
      <c r="AU29" s="481" t="s">
        <v>102</v>
      </c>
      <c r="AV29" s="481" t="s">
        <v>102</v>
      </c>
      <c r="AW29" s="481" t="s">
        <v>102</v>
      </c>
      <c r="AX29" s="481" t="s">
        <v>102</v>
      </c>
      <c r="AY29" s="481" t="s">
        <v>102</v>
      </c>
      <c r="AZ29" s="481" t="s">
        <v>102</v>
      </c>
      <c r="BA29" s="481" t="s">
        <v>102</v>
      </c>
      <c r="BB29" s="481" t="s">
        <v>102</v>
      </c>
      <c r="BC29" s="481" t="s">
        <v>102</v>
      </c>
      <c r="BD29" s="481" t="s">
        <v>102</v>
      </c>
      <c r="BE29" s="481" t="s">
        <v>102</v>
      </c>
      <c r="BF29" s="481" t="s">
        <v>102</v>
      </c>
      <c r="BG29" s="481" t="s">
        <v>102</v>
      </c>
      <c r="BH29" s="481" t="s">
        <v>102</v>
      </c>
      <c r="BI29" s="481" t="s">
        <v>102</v>
      </c>
      <c r="BJ29" s="481" t="s">
        <v>102</v>
      </c>
      <c r="BK29" s="481" t="s">
        <v>102</v>
      </c>
      <c r="BL29" s="481" t="s">
        <v>102</v>
      </c>
      <c r="BM29" s="481" t="s">
        <v>102</v>
      </c>
      <c r="BN29" s="481" t="s">
        <v>102</v>
      </c>
      <c r="BO29" s="481" t="s">
        <v>102</v>
      </c>
      <c r="BP29" s="481" t="s">
        <v>102</v>
      </c>
      <c r="BQ29" s="481" t="s">
        <v>102</v>
      </c>
      <c r="BR29" s="481" t="s">
        <v>102</v>
      </c>
      <c r="BS29" s="481" t="s">
        <v>102</v>
      </c>
      <c r="BT29" s="481" t="s">
        <v>102</v>
      </c>
      <c r="BU29" s="481" t="s">
        <v>102</v>
      </c>
      <c r="BV29" s="481" t="s">
        <v>102</v>
      </c>
      <c r="BW29" s="481" t="s">
        <v>102</v>
      </c>
      <c r="BX29" s="481" t="s">
        <v>102</v>
      </c>
      <c r="BY29" s="481" t="s">
        <v>102</v>
      </c>
      <c r="BZ29" s="481" t="s">
        <v>102</v>
      </c>
      <c r="CA29" s="481" t="s">
        <v>102</v>
      </c>
      <c r="CB29" s="481" t="s">
        <v>102</v>
      </c>
      <c r="CC29" s="481" t="s">
        <v>102</v>
      </c>
      <c r="CD29" s="481" t="s">
        <v>102</v>
      </c>
      <c r="CE29" s="481" t="s">
        <v>102</v>
      </c>
      <c r="CF29" s="481" t="s">
        <v>102</v>
      </c>
      <c r="CG29" s="481" t="s">
        <v>102</v>
      </c>
      <c r="CH29" s="481" t="s">
        <v>102</v>
      </c>
      <c r="CI29" s="481" t="s">
        <v>102</v>
      </c>
      <c r="CJ29" s="481" t="s">
        <v>102</v>
      </c>
      <c r="CK29" s="481" t="s">
        <v>102</v>
      </c>
      <c r="CL29" s="481" t="s">
        <v>102</v>
      </c>
      <c r="CM29" s="481" t="s">
        <v>102</v>
      </c>
      <c r="CN29" s="481" t="s">
        <v>102</v>
      </c>
      <c r="CO29" s="481" t="s">
        <v>102</v>
      </c>
      <c r="CP29" s="481" t="s">
        <v>102</v>
      </c>
      <c r="CQ29" s="481" t="s">
        <v>102</v>
      </c>
      <c r="CR29" s="481" t="s">
        <v>102</v>
      </c>
      <c r="CS29" s="481" t="s">
        <v>102</v>
      </c>
      <c r="CT29" s="481" t="s">
        <v>102</v>
      </c>
      <c r="CU29" s="481" t="s">
        <v>102</v>
      </c>
      <c r="CV29" s="481" t="s">
        <v>102</v>
      </c>
      <c r="CW29" s="481" t="s">
        <v>102</v>
      </c>
      <c r="CX29" s="481" t="s">
        <v>102</v>
      </c>
      <c r="CY29" s="481" t="s">
        <v>102</v>
      </c>
      <c r="CZ29" s="481" t="s">
        <v>102</v>
      </c>
      <c r="DA29" s="481" t="s">
        <v>102</v>
      </c>
      <c r="DB29" s="481" t="s">
        <v>102</v>
      </c>
      <c r="DC29" s="481" t="s">
        <v>102</v>
      </c>
      <c r="DD29" s="481" t="s">
        <v>102</v>
      </c>
      <c r="DE29" s="481" t="s">
        <v>102</v>
      </c>
      <c r="DF29" s="481" t="s">
        <v>102</v>
      </c>
      <c r="DG29" s="481" t="s">
        <v>102</v>
      </c>
      <c r="DH29" s="481" t="s">
        <v>102</v>
      </c>
      <c r="DI29" s="481" t="s">
        <v>102</v>
      </c>
      <c r="DJ29" s="481" t="s">
        <v>102</v>
      </c>
      <c r="DK29" s="481" t="s">
        <v>102</v>
      </c>
      <c r="DL29" s="481" t="s">
        <v>102</v>
      </c>
      <c r="DM29" s="481" t="s">
        <v>102</v>
      </c>
      <c r="DN29" s="481" t="s">
        <v>102</v>
      </c>
      <c r="DO29" s="481" t="s">
        <v>102</v>
      </c>
      <c r="DP29" s="481" t="s">
        <v>102</v>
      </c>
      <c r="DQ29" s="481" t="s">
        <v>102</v>
      </c>
      <c r="DR29" s="481" t="s">
        <v>102</v>
      </c>
      <c r="DS29" s="481" t="s">
        <v>102</v>
      </c>
      <c r="DT29" s="481" t="s">
        <v>102</v>
      </c>
      <c r="DU29" s="481" t="s">
        <v>102</v>
      </c>
      <c r="DV29" s="481" t="s">
        <v>102</v>
      </c>
      <c r="DW29" s="481" t="s">
        <v>102</v>
      </c>
      <c r="DX29" s="481" t="s">
        <v>102</v>
      </c>
      <c r="DY29" s="481" t="s">
        <v>102</v>
      </c>
      <c r="DZ29" s="481" t="s">
        <v>102</v>
      </c>
      <c r="EA29" s="481" t="s">
        <v>102</v>
      </c>
      <c r="EB29" s="481" t="s">
        <v>102</v>
      </c>
    </row>
    <row r="30" spans="1:132" x14ac:dyDescent="0.15">
      <c r="A30" s="480" t="s">
        <v>4208</v>
      </c>
      <c r="B30" s="481">
        <v>3637990</v>
      </c>
      <c r="C30" s="481" t="s">
        <v>102</v>
      </c>
      <c r="D30" s="481" t="s">
        <v>102</v>
      </c>
      <c r="E30" s="481" t="s">
        <v>102</v>
      </c>
      <c r="F30" s="481" t="s">
        <v>102</v>
      </c>
      <c r="G30" s="481" t="s">
        <v>102</v>
      </c>
      <c r="H30" s="481" t="s">
        <v>102</v>
      </c>
      <c r="I30" s="481" t="s">
        <v>102</v>
      </c>
      <c r="J30" s="481" t="s">
        <v>102</v>
      </c>
      <c r="K30" s="481" t="s">
        <v>102</v>
      </c>
      <c r="L30" s="481" t="s">
        <v>102</v>
      </c>
      <c r="M30" s="481" t="s">
        <v>102</v>
      </c>
      <c r="N30" s="481" t="s">
        <v>102</v>
      </c>
      <c r="O30" s="481" t="s">
        <v>102</v>
      </c>
      <c r="P30" s="481" t="s">
        <v>102</v>
      </c>
      <c r="Q30" s="481" t="s">
        <v>102</v>
      </c>
      <c r="R30" s="481" t="s">
        <v>102</v>
      </c>
      <c r="S30" s="481" t="s">
        <v>102</v>
      </c>
      <c r="T30" s="481" t="s">
        <v>102</v>
      </c>
      <c r="U30" s="481" t="s">
        <v>102</v>
      </c>
      <c r="V30" s="481" t="s">
        <v>102</v>
      </c>
      <c r="W30" s="481" t="s">
        <v>102</v>
      </c>
      <c r="X30" s="481" t="s">
        <v>102</v>
      </c>
      <c r="Y30" s="481" t="s">
        <v>102</v>
      </c>
      <c r="Z30" s="481" t="s">
        <v>102</v>
      </c>
      <c r="AA30" s="481" t="s">
        <v>102</v>
      </c>
      <c r="AB30" s="481" t="s">
        <v>102</v>
      </c>
      <c r="AC30" s="481" t="s">
        <v>102</v>
      </c>
      <c r="AD30" s="481" t="s">
        <v>102</v>
      </c>
      <c r="AE30" s="481" t="s">
        <v>102</v>
      </c>
      <c r="AF30" s="481" t="s">
        <v>102</v>
      </c>
      <c r="AG30" s="481" t="s">
        <v>102</v>
      </c>
      <c r="AH30" s="481" t="s">
        <v>102</v>
      </c>
      <c r="AI30" s="481" t="s">
        <v>102</v>
      </c>
      <c r="AJ30" s="481" t="s">
        <v>102</v>
      </c>
      <c r="AK30" s="481" t="s">
        <v>102</v>
      </c>
      <c r="AL30" s="481" t="s">
        <v>102</v>
      </c>
      <c r="AM30" s="481" t="s">
        <v>102</v>
      </c>
      <c r="AN30" s="481" t="s">
        <v>102</v>
      </c>
      <c r="AO30" s="481" t="s">
        <v>102</v>
      </c>
      <c r="AP30" s="481" t="s">
        <v>102</v>
      </c>
      <c r="AQ30" s="481" t="s">
        <v>102</v>
      </c>
      <c r="AR30" s="481" t="s">
        <v>102</v>
      </c>
      <c r="AS30" s="481" t="s">
        <v>102</v>
      </c>
      <c r="AT30" s="481" t="s">
        <v>102</v>
      </c>
      <c r="AU30" s="481" t="s">
        <v>102</v>
      </c>
      <c r="AV30" s="481" t="s">
        <v>102</v>
      </c>
      <c r="AW30" s="481" t="s">
        <v>102</v>
      </c>
      <c r="AX30" s="481" t="s">
        <v>102</v>
      </c>
      <c r="AY30" s="481" t="s">
        <v>102</v>
      </c>
      <c r="AZ30" s="481" t="s">
        <v>102</v>
      </c>
      <c r="BA30" s="481" t="s">
        <v>102</v>
      </c>
      <c r="BB30" s="481" t="s">
        <v>102</v>
      </c>
      <c r="BC30" s="481" t="s">
        <v>102</v>
      </c>
      <c r="BD30" s="481" t="s">
        <v>102</v>
      </c>
      <c r="BE30" s="481" t="s">
        <v>102</v>
      </c>
      <c r="BF30" s="481" t="s">
        <v>102</v>
      </c>
      <c r="BG30" s="481" t="s">
        <v>102</v>
      </c>
      <c r="BH30" s="481" t="s">
        <v>102</v>
      </c>
      <c r="BI30" s="481" t="s">
        <v>102</v>
      </c>
      <c r="BJ30" s="481" t="s">
        <v>102</v>
      </c>
      <c r="BK30" s="481" t="s">
        <v>102</v>
      </c>
      <c r="BL30" s="481" t="s">
        <v>102</v>
      </c>
      <c r="BM30" s="481" t="s">
        <v>102</v>
      </c>
      <c r="BN30" s="481" t="s">
        <v>102</v>
      </c>
      <c r="BO30" s="481" t="s">
        <v>102</v>
      </c>
      <c r="BP30" s="481" t="s">
        <v>102</v>
      </c>
      <c r="BQ30" s="481" t="s">
        <v>102</v>
      </c>
      <c r="BR30" s="481" t="s">
        <v>102</v>
      </c>
      <c r="BS30" s="481" t="s">
        <v>102</v>
      </c>
      <c r="BT30" s="481" t="s">
        <v>102</v>
      </c>
      <c r="BU30" s="481" t="s">
        <v>102</v>
      </c>
      <c r="BV30" s="481" t="s">
        <v>102</v>
      </c>
      <c r="BW30" s="481" t="s">
        <v>102</v>
      </c>
      <c r="BX30" s="481" t="s">
        <v>102</v>
      </c>
      <c r="BY30" s="481" t="s">
        <v>102</v>
      </c>
      <c r="BZ30" s="481" t="s">
        <v>102</v>
      </c>
      <c r="CA30" s="481" t="s">
        <v>102</v>
      </c>
      <c r="CB30" s="481" t="s">
        <v>102</v>
      </c>
      <c r="CC30" s="481" t="s">
        <v>102</v>
      </c>
      <c r="CD30" s="481" t="s">
        <v>102</v>
      </c>
      <c r="CE30" s="481" t="s">
        <v>102</v>
      </c>
      <c r="CF30" s="481" t="s">
        <v>102</v>
      </c>
      <c r="CG30" s="481" t="s">
        <v>102</v>
      </c>
      <c r="CH30" s="481" t="s">
        <v>102</v>
      </c>
      <c r="CI30" s="481" t="s">
        <v>102</v>
      </c>
      <c r="CJ30" s="481" t="s">
        <v>102</v>
      </c>
      <c r="CK30" s="481" t="s">
        <v>102</v>
      </c>
      <c r="CL30" s="481" t="s">
        <v>102</v>
      </c>
      <c r="CM30" s="481" t="s">
        <v>102</v>
      </c>
      <c r="CN30" s="481" t="s">
        <v>102</v>
      </c>
      <c r="CO30" s="481" t="s">
        <v>102</v>
      </c>
      <c r="CP30" s="481" t="s">
        <v>102</v>
      </c>
      <c r="CQ30" s="481" t="s">
        <v>102</v>
      </c>
      <c r="CR30" s="481" t="s">
        <v>102</v>
      </c>
      <c r="CS30" s="481" t="s">
        <v>102</v>
      </c>
      <c r="CT30" s="481" t="s">
        <v>102</v>
      </c>
      <c r="CU30" s="481" t="s">
        <v>102</v>
      </c>
      <c r="CV30" s="481" t="s">
        <v>102</v>
      </c>
      <c r="CW30" s="481" t="s">
        <v>102</v>
      </c>
      <c r="CX30" s="481" t="s">
        <v>102</v>
      </c>
      <c r="CY30" s="481" t="s">
        <v>102</v>
      </c>
      <c r="CZ30" s="481" t="s">
        <v>102</v>
      </c>
      <c r="DA30" s="481" t="s">
        <v>102</v>
      </c>
      <c r="DB30" s="481" t="s">
        <v>102</v>
      </c>
      <c r="DC30" s="481" t="s">
        <v>102</v>
      </c>
      <c r="DD30" s="481" t="s">
        <v>102</v>
      </c>
      <c r="DE30" s="481" t="s">
        <v>102</v>
      </c>
      <c r="DF30" s="481" t="s">
        <v>102</v>
      </c>
      <c r="DG30" s="481" t="s">
        <v>102</v>
      </c>
      <c r="DH30" s="481" t="s">
        <v>102</v>
      </c>
      <c r="DI30" s="481" t="s">
        <v>102</v>
      </c>
      <c r="DJ30" s="481" t="s">
        <v>102</v>
      </c>
      <c r="DK30" s="481" t="s">
        <v>102</v>
      </c>
      <c r="DL30" s="481" t="s">
        <v>102</v>
      </c>
      <c r="DM30" s="481" t="s">
        <v>102</v>
      </c>
      <c r="DN30" s="481" t="s">
        <v>102</v>
      </c>
      <c r="DO30" s="481" t="s">
        <v>102</v>
      </c>
      <c r="DP30" s="481" t="s">
        <v>102</v>
      </c>
      <c r="DQ30" s="481" t="s">
        <v>102</v>
      </c>
      <c r="DR30" s="481" t="s">
        <v>102</v>
      </c>
      <c r="DS30" s="481" t="s">
        <v>102</v>
      </c>
      <c r="DT30" s="481" t="s">
        <v>102</v>
      </c>
      <c r="DU30" s="481" t="s">
        <v>102</v>
      </c>
      <c r="DV30" s="481" t="s">
        <v>102</v>
      </c>
      <c r="DW30" s="481" t="s">
        <v>102</v>
      </c>
      <c r="DX30" s="481" t="s">
        <v>102</v>
      </c>
      <c r="DY30" s="481" t="s">
        <v>102</v>
      </c>
      <c r="DZ30" s="481" t="s">
        <v>102</v>
      </c>
      <c r="EA30" s="481" t="s">
        <v>102</v>
      </c>
      <c r="EB30" s="481" t="s">
        <v>102</v>
      </c>
    </row>
    <row r="31" spans="1:132" x14ac:dyDescent="0.15">
      <c r="A31" s="480" t="s">
        <v>4209</v>
      </c>
      <c r="B31" s="481">
        <v>2902348</v>
      </c>
      <c r="C31" s="481" t="s">
        <v>4210</v>
      </c>
      <c r="D31" s="481" t="s">
        <v>4211</v>
      </c>
      <c r="E31" s="481" t="s">
        <v>102</v>
      </c>
      <c r="F31" s="481" t="s">
        <v>102</v>
      </c>
      <c r="G31" s="481" t="s">
        <v>102</v>
      </c>
      <c r="H31" s="481" t="s">
        <v>102</v>
      </c>
      <c r="I31" s="481" t="s">
        <v>102</v>
      </c>
      <c r="J31" s="481" t="s">
        <v>102</v>
      </c>
      <c r="K31" s="481" t="s">
        <v>102</v>
      </c>
      <c r="L31" s="481" t="s">
        <v>102</v>
      </c>
      <c r="M31" s="481" t="s">
        <v>102</v>
      </c>
      <c r="N31" s="481" t="s">
        <v>102</v>
      </c>
      <c r="O31" s="481" t="s">
        <v>102</v>
      </c>
      <c r="P31" s="481" t="s">
        <v>102</v>
      </c>
      <c r="Q31" s="481" t="s">
        <v>102</v>
      </c>
      <c r="R31" s="481" t="s">
        <v>102</v>
      </c>
      <c r="S31" s="481" t="s">
        <v>102</v>
      </c>
      <c r="T31" s="481" t="s">
        <v>102</v>
      </c>
      <c r="U31" s="481" t="s">
        <v>102</v>
      </c>
      <c r="V31" s="481" t="s">
        <v>102</v>
      </c>
      <c r="W31" s="481" t="s">
        <v>102</v>
      </c>
      <c r="X31" s="481" t="s">
        <v>102</v>
      </c>
      <c r="Y31" s="481" t="s">
        <v>102</v>
      </c>
      <c r="Z31" s="481" t="s">
        <v>102</v>
      </c>
      <c r="AA31" s="481" t="s">
        <v>102</v>
      </c>
      <c r="AB31" s="481" t="s">
        <v>102</v>
      </c>
      <c r="AC31" s="481" t="s">
        <v>102</v>
      </c>
      <c r="AD31" s="481" t="s">
        <v>102</v>
      </c>
      <c r="AE31" s="481" t="s">
        <v>102</v>
      </c>
      <c r="AF31" s="481" t="s">
        <v>102</v>
      </c>
      <c r="AG31" s="481" t="s">
        <v>102</v>
      </c>
      <c r="AH31" s="481" t="s">
        <v>102</v>
      </c>
      <c r="AI31" s="481" t="s">
        <v>102</v>
      </c>
      <c r="AJ31" s="481" t="s">
        <v>102</v>
      </c>
      <c r="AK31" s="481" t="s">
        <v>102</v>
      </c>
      <c r="AL31" s="481" t="s">
        <v>102</v>
      </c>
      <c r="AM31" s="481" t="s">
        <v>102</v>
      </c>
      <c r="AN31" s="481" t="s">
        <v>102</v>
      </c>
      <c r="AO31" s="481" t="s">
        <v>102</v>
      </c>
      <c r="AP31" s="481" t="s">
        <v>102</v>
      </c>
      <c r="AQ31" s="481" t="s">
        <v>102</v>
      </c>
      <c r="AR31" s="481" t="s">
        <v>102</v>
      </c>
      <c r="AS31" s="481" t="s">
        <v>102</v>
      </c>
      <c r="AT31" s="481" t="s">
        <v>102</v>
      </c>
      <c r="AU31" s="481" t="s">
        <v>102</v>
      </c>
      <c r="AV31" s="481" t="s">
        <v>102</v>
      </c>
      <c r="AW31" s="481" t="s">
        <v>102</v>
      </c>
      <c r="AX31" s="481" t="s">
        <v>102</v>
      </c>
      <c r="AY31" s="481" t="s">
        <v>102</v>
      </c>
      <c r="AZ31" s="481" t="s">
        <v>102</v>
      </c>
      <c r="BA31" s="481" t="s">
        <v>102</v>
      </c>
      <c r="BB31" s="481" t="s">
        <v>102</v>
      </c>
      <c r="BC31" s="481" t="s">
        <v>102</v>
      </c>
      <c r="BD31" s="481" t="s">
        <v>102</v>
      </c>
      <c r="BE31" s="481" t="s">
        <v>102</v>
      </c>
      <c r="BF31" s="481" t="s">
        <v>102</v>
      </c>
      <c r="BG31" s="481" t="s">
        <v>102</v>
      </c>
      <c r="BH31" s="481" t="s">
        <v>102</v>
      </c>
      <c r="BI31" s="481" t="s">
        <v>102</v>
      </c>
      <c r="BJ31" s="481" t="s">
        <v>102</v>
      </c>
      <c r="BK31" s="481" t="s">
        <v>102</v>
      </c>
      <c r="BL31" s="481" t="s">
        <v>102</v>
      </c>
      <c r="BM31" s="481" t="s">
        <v>102</v>
      </c>
      <c r="BN31" s="481" t="s">
        <v>102</v>
      </c>
      <c r="BO31" s="481" t="s">
        <v>102</v>
      </c>
      <c r="BP31" s="481" t="s">
        <v>102</v>
      </c>
      <c r="BQ31" s="481" t="s">
        <v>102</v>
      </c>
      <c r="BR31" s="481" t="s">
        <v>102</v>
      </c>
      <c r="BS31" s="481" t="s">
        <v>102</v>
      </c>
      <c r="BT31" s="481" t="s">
        <v>102</v>
      </c>
      <c r="BU31" s="481" t="s">
        <v>102</v>
      </c>
      <c r="BV31" s="481" t="s">
        <v>102</v>
      </c>
      <c r="BW31" s="481" t="s">
        <v>102</v>
      </c>
      <c r="BX31" s="481" t="s">
        <v>102</v>
      </c>
      <c r="BY31" s="481" t="s">
        <v>102</v>
      </c>
      <c r="BZ31" s="481" t="s">
        <v>102</v>
      </c>
      <c r="CA31" s="481" t="s">
        <v>102</v>
      </c>
      <c r="CB31" s="481" t="s">
        <v>102</v>
      </c>
      <c r="CC31" s="481" t="s">
        <v>102</v>
      </c>
      <c r="CD31" s="481" t="s">
        <v>102</v>
      </c>
      <c r="CE31" s="481" t="s">
        <v>102</v>
      </c>
      <c r="CF31" s="481" t="s">
        <v>102</v>
      </c>
      <c r="CG31" s="481" t="s">
        <v>102</v>
      </c>
      <c r="CH31" s="481" t="s">
        <v>102</v>
      </c>
      <c r="CI31" s="481" t="s">
        <v>102</v>
      </c>
      <c r="CJ31" s="481" t="s">
        <v>102</v>
      </c>
      <c r="CK31" s="481" t="s">
        <v>102</v>
      </c>
      <c r="CL31" s="481" t="s">
        <v>102</v>
      </c>
      <c r="CM31" s="481" t="s">
        <v>102</v>
      </c>
      <c r="CN31" s="481" t="s">
        <v>102</v>
      </c>
      <c r="CO31" s="481" t="s">
        <v>102</v>
      </c>
      <c r="CP31" s="481" t="s">
        <v>102</v>
      </c>
      <c r="CQ31" s="481" t="s">
        <v>102</v>
      </c>
      <c r="CR31" s="481" t="s">
        <v>102</v>
      </c>
      <c r="CS31" s="481" t="s">
        <v>102</v>
      </c>
      <c r="CT31" s="481" t="s">
        <v>102</v>
      </c>
      <c r="CU31" s="481" t="s">
        <v>102</v>
      </c>
      <c r="CV31" s="481" t="s">
        <v>102</v>
      </c>
      <c r="CW31" s="481" t="s">
        <v>102</v>
      </c>
      <c r="CX31" s="481" t="s">
        <v>102</v>
      </c>
      <c r="CY31" s="481" t="s">
        <v>102</v>
      </c>
      <c r="CZ31" s="481" t="s">
        <v>102</v>
      </c>
      <c r="DA31" s="481" t="s">
        <v>102</v>
      </c>
      <c r="DB31" s="481" t="s">
        <v>102</v>
      </c>
      <c r="DC31" s="481" t="s">
        <v>102</v>
      </c>
      <c r="DD31" s="481" t="s">
        <v>102</v>
      </c>
      <c r="DE31" s="481" t="s">
        <v>102</v>
      </c>
      <c r="DF31" s="481" t="s">
        <v>102</v>
      </c>
      <c r="DG31" s="481" t="s">
        <v>102</v>
      </c>
      <c r="DH31" s="481" t="s">
        <v>102</v>
      </c>
      <c r="DI31" s="481" t="s">
        <v>102</v>
      </c>
      <c r="DJ31" s="481" t="s">
        <v>102</v>
      </c>
      <c r="DK31" s="481" t="s">
        <v>102</v>
      </c>
      <c r="DL31" s="481" t="s">
        <v>102</v>
      </c>
      <c r="DM31" s="481" t="s">
        <v>102</v>
      </c>
      <c r="DN31" s="481" t="s">
        <v>102</v>
      </c>
      <c r="DO31" s="481" t="s">
        <v>102</v>
      </c>
      <c r="DP31" s="481" t="s">
        <v>102</v>
      </c>
      <c r="DQ31" s="481" t="s">
        <v>102</v>
      </c>
      <c r="DR31" s="481" t="s">
        <v>102</v>
      </c>
      <c r="DS31" s="481" t="s">
        <v>102</v>
      </c>
      <c r="DT31" s="481" t="s">
        <v>102</v>
      </c>
      <c r="DU31" s="481" t="s">
        <v>102</v>
      </c>
      <c r="DV31" s="481" t="s">
        <v>102</v>
      </c>
      <c r="DW31" s="481" t="s">
        <v>102</v>
      </c>
      <c r="DX31" s="481" t="s">
        <v>102</v>
      </c>
      <c r="DY31" s="481" t="s">
        <v>102</v>
      </c>
      <c r="DZ31" s="481" t="s">
        <v>102</v>
      </c>
      <c r="EA31" s="481" t="s">
        <v>102</v>
      </c>
      <c r="EB31" s="481" t="s">
        <v>102</v>
      </c>
    </row>
    <row r="32" spans="1:132" x14ac:dyDescent="0.15">
      <c r="A32" s="480" t="s">
        <v>4212</v>
      </c>
      <c r="B32" s="481">
        <v>3348192</v>
      </c>
      <c r="C32" s="481" t="s">
        <v>4213</v>
      </c>
      <c r="D32" s="481" t="s">
        <v>4214</v>
      </c>
      <c r="E32" s="481" t="s">
        <v>4215</v>
      </c>
      <c r="F32" s="481" t="s">
        <v>4216</v>
      </c>
      <c r="G32" s="481" t="s">
        <v>102</v>
      </c>
      <c r="H32" s="481" t="s">
        <v>102</v>
      </c>
      <c r="I32" s="481" t="s">
        <v>102</v>
      </c>
      <c r="J32" s="481" t="s">
        <v>102</v>
      </c>
      <c r="K32" s="481" t="s">
        <v>102</v>
      </c>
      <c r="L32" s="481" t="s">
        <v>102</v>
      </c>
      <c r="M32" s="481" t="s">
        <v>102</v>
      </c>
      <c r="N32" s="481" t="s">
        <v>102</v>
      </c>
      <c r="O32" s="481" t="s">
        <v>102</v>
      </c>
      <c r="P32" s="481" t="s">
        <v>102</v>
      </c>
      <c r="Q32" s="481" t="s">
        <v>102</v>
      </c>
      <c r="R32" s="481" t="s">
        <v>102</v>
      </c>
      <c r="S32" s="481" t="s">
        <v>102</v>
      </c>
      <c r="T32" s="481" t="s">
        <v>102</v>
      </c>
      <c r="U32" s="481" t="s">
        <v>102</v>
      </c>
      <c r="V32" s="481" t="s">
        <v>102</v>
      </c>
      <c r="W32" s="481" t="s">
        <v>102</v>
      </c>
      <c r="X32" s="481" t="s">
        <v>102</v>
      </c>
      <c r="Y32" s="481" t="s">
        <v>102</v>
      </c>
      <c r="Z32" s="481" t="s">
        <v>102</v>
      </c>
      <c r="AA32" s="481" t="s">
        <v>102</v>
      </c>
      <c r="AB32" s="481" t="s">
        <v>102</v>
      </c>
      <c r="AC32" s="481" t="s">
        <v>102</v>
      </c>
      <c r="AD32" s="481" t="s">
        <v>102</v>
      </c>
      <c r="AE32" s="481" t="s">
        <v>102</v>
      </c>
      <c r="AF32" s="481" t="s">
        <v>102</v>
      </c>
      <c r="AG32" s="481" t="s">
        <v>102</v>
      </c>
      <c r="AH32" s="481" t="s">
        <v>102</v>
      </c>
      <c r="AI32" s="481" t="s">
        <v>102</v>
      </c>
      <c r="AJ32" s="481" t="s">
        <v>102</v>
      </c>
      <c r="AK32" s="481" t="s">
        <v>102</v>
      </c>
      <c r="AL32" s="481" t="s">
        <v>102</v>
      </c>
      <c r="AM32" s="481" t="s">
        <v>102</v>
      </c>
      <c r="AN32" s="481" t="s">
        <v>102</v>
      </c>
      <c r="AO32" s="481" t="s">
        <v>102</v>
      </c>
      <c r="AP32" s="481" t="s">
        <v>102</v>
      </c>
      <c r="AQ32" s="481" t="s">
        <v>102</v>
      </c>
      <c r="AR32" s="481" t="s">
        <v>102</v>
      </c>
      <c r="AS32" s="481" t="s">
        <v>102</v>
      </c>
      <c r="AT32" s="481" t="s">
        <v>102</v>
      </c>
      <c r="AU32" s="481" t="s">
        <v>102</v>
      </c>
      <c r="AV32" s="481" t="s">
        <v>102</v>
      </c>
      <c r="AW32" s="481" t="s">
        <v>102</v>
      </c>
      <c r="AX32" s="481" t="s">
        <v>102</v>
      </c>
      <c r="AY32" s="481" t="s">
        <v>102</v>
      </c>
      <c r="AZ32" s="481" t="s">
        <v>102</v>
      </c>
      <c r="BA32" s="481" t="s">
        <v>102</v>
      </c>
      <c r="BB32" s="481" t="s">
        <v>102</v>
      </c>
      <c r="BC32" s="481" t="s">
        <v>102</v>
      </c>
      <c r="BD32" s="481" t="s">
        <v>102</v>
      </c>
      <c r="BE32" s="481" t="s">
        <v>102</v>
      </c>
      <c r="BF32" s="481" t="s">
        <v>102</v>
      </c>
      <c r="BG32" s="481" t="s">
        <v>102</v>
      </c>
      <c r="BH32" s="481" t="s">
        <v>102</v>
      </c>
      <c r="BI32" s="481" t="s">
        <v>102</v>
      </c>
      <c r="BJ32" s="481" t="s">
        <v>102</v>
      </c>
      <c r="BK32" s="481" t="s">
        <v>102</v>
      </c>
      <c r="BL32" s="481" t="s">
        <v>102</v>
      </c>
      <c r="BM32" s="481" t="s">
        <v>102</v>
      </c>
      <c r="BN32" s="481" t="s">
        <v>102</v>
      </c>
      <c r="BO32" s="481" t="s">
        <v>102</v>
      </c>
      <c r="BP32" s="481" t="s">
        <v>102</v>
      </c>
      <c r="BQ32" s="481" t="s">
        <v>102</v>
      </c>
      <c r="BR32" s="481" t="s">
        <v>102</v>
      </c>
      <c r="BS32" s="481" t="s">
        <v>102</v>
      </c>
      <c r="BT32" s="481" t="s">
        <v>102</v>
      </c>
      <c r="BU32" s="481" t="s">
        <v>102</v>
      </c>
      <c r="BV32" s="481" t="s">
        <v>102</v>
      </c>
      <c r="BW32" s="481" t="s">
        <v>102</v>
      </c>
      <c r="BX32" s="481" t="s">
        <v>102</v>
      </c>
      <c r="BY32" s="481" t="s">
        <v>102</v>
      </c>
      <c r="BZ32" s="481" t="s">
        <v>102</v>
      </c>
      <c r="CA32" s="481" t="s">
        <v>102</v>
      </c>
      <c r="CB32" s="481" t="s">
        <v>102</v>
      </c>
      <c r="CC32" s="481" t="s">
        <v>102</v>
      </c>
      <c r="CD32" s="481" t="s">
        <v>102</v>
      </c>
      <c r="CE32" s="481" t="s">
        <v>102</v>
      </c>
      <c r="CF32" s="481" t="s">
        <v>102</v>
      </c>
      <c r="CG32" s="481" t="s">
        <v>102</v>
      </c>
      <c r="CH32" s="481" t="s">
        <v>102</v>
      </c>
      <c r="CI32" s="481" t="s">
        <v>102</v>
      </c>
      <c r="CJ32" s="481" t="s">
        <v>102</v>
      </c>
      <c r="CK32" s="481" t="s">
        <v>102</v>
      </c>
      <c r="CL32" s="481" t="s">
        <v>102</v>
      </c>
      <c r="CM32" s="481" t="s">
        <v>102</v>
      </c>
      <c r="CN32" s="481" t="s">
        <v>102</v>
      </c>
      <c r="CO32" s="481" t="s">
        <v>102</v>
      </c>
      <c r="CP32" s="481" t="s">
        <v>102</v>
      </c>
      <c r="CQ32" s="481" t="s">
        <v>102</v>
      </c>
      <c r="CR32" s="481" t="s">
        <v>102</v>
      </c>
      <c r="CS32" s="481" t="s">
        <v>102</v>
      </c>
      <c r="CT32" s="481" t="s">
        <v>102</v>
      </c>
      <c r="CU32" s="481" t="s">
        <v>102</v>
      </c>
      <c r="CV32" s="481" t="s">
        <v>102</v>
      </c>
      <c r="CW32" s="481" t="s">
        <v>102</v>
      </c>
      <c r="CX32" s="481" t="s">
        <v>102</v>
      </c>
      <c r="CY32" s="481" t="s">
        <v>102</v>
      </c>
      <c r="CZ32" s="481" t="s">
        <v>102</v>
      </c>
      <c r="DA32" s="481" t="s">
        <v>102</v>
      </c>
      <c r="DB32" s="481" t="s">
        <v>102</v>
      </c>
      <c r="DC32" s="481" t="s">
        <v>102</v>
      </c>
      <c r="DD32" s="481" t="s">
        <v>102</v>
      </c>
      <c r="DE32" s="481" t="s">
        <v>102</v>
      </c>
      <c r="DF32" s="481" t="s">
        <v>102</v>
      </c>
      <c r="DG32" s="481" t="s">
        <v>102</v>
      </c>
      <c r="DH32" s="481" t="s">
        <v>102</v>
      </c>
      <c r="DI32" s="481" t="s">
        <v>102</v>
      </c>
      <c r="DJ32" s="481" t="s">
        <v>102</v>
      </c>
      <c r="DK32" s="481" t="s">
        <v>102</v>
      </c>
      <c r="DL32" s="481" t="s">
        <v>102</v>
      </c>
      <c r="DM32" s="481" t="s">
        <v>102</v>
      </c>
      <c r="DN32" s="481" t="s">
        <v>102</v>
      </c>
      <c r="DO32" s="481" t="s">
        <v>102</v>
      </c>
      <c r="DP32" s="481" t="s">
        <v>102</v>
      </c>
      <c r="DQ32" s="481" t="s">
        <v>102</v>
      </c>
      <c r="DR32" s="481" t="s">
        <v>102</v>
      </c>
      <c r="DS32" s="481" t="s">
        <v>102</v>
      </c>
      <c r="DT32" s="481" t="s">
        <v>102</v>
      </c>
      <c r="DU32" s="481" t="s">
        <v>102</v>
      </c>
      <c r="DV32" s="481" t="s">
        <v>102</v>
      </c>
      <c r="DW32" s="481" t="s">
        <v>102</v>
      </c>
      <c r="DX32" s="481" t="s">
        <v>102</v>
      </c>
      <c r="DY32" s="481" t="s">
        <v>102</v>
      </c>
      <c r="DZ32" s="481" t="s">
        <v>102</v>
      </c>
      <c r="EA32" s="481" t="s">
        <v>102</v>
      </c>
      <c r="EB32" s="481" t="s">
        <v>102</v>
      </c>
    </row>
    <row r="33" spans="1:132" x14ac:dyDescent="0.15">
      <c r="A33" s="480" t="s">
        <v>4217</v>
      </c>
      <c r="B33" s="481">
        <v>3531702</v>
      </c>
      <c r="C33" s="481" t="s">
        <v>102</v>
      </c>
      <c r="D33" s="481" t="s">
        <v>102</v>
      </c>
      <c r="E33" s="481" t="s">
        <v>102</v>
      </c>
      <c r="F33" s="481" t="s">
        <v>102</v>
      </c>
      <c r="G33" s="481" t="s">
        <v>102</v>
      </c>
      <c r="H33" s="481" t="s">
        <v>102</v>
      </c>
      <c r="I33" s="481" t="s">
        <v>102</v>
      </c>
      <c r="J33" s="481" t="s">
        <v>102</v>
      </c>
      <c r="K33" s="481" t="s">
        <v>102</v>
      </c>
      <c r="L33" s="481" t="s">
        <v>102</v>
      </c>
      <c r="M33" s="481" t="s">
        <v>102</v>
      </c>
      <c r="N33" s="481" t="s">
        <v>102</v>
      </c>
      <c r="O33" s="481" t="s">
        <v>102</v>
      </c>
      <c r="P33" s="481" t="s">
        <v>102</v>
      </c>
      <c r="Q33" s="481" t="s">
        <v>102</v>
      </c>
      <c r="R33" s="481" t="s">
        <v>102</v>
      </c>
      <c r="S33" s="481" t="s">
        <v>102</v>
      </c>
      <c r="T33" s="481" t="s">
        <v>102</v>
      </c>
      <c r="U33" s="481" t="s">
        <v>102</v>
      </c>
      <c r="V33" s="481" t="s">
        <v>102</v>
      </c>
      <c r="W33" s="481" t="s">
        <v>102</v>
      </c>
      <c r="X33" s="481" t="s">
        <v>102</v>
      </c>
      <c r="Y33" s="481" t="s">
        <v>102</v>
      </c>
      <c r="Z33" s="481" t="s">
        <v>102</v>
      </c>
      <c r="AA33" s="481" t="s">
        <v>102</v>
      </c>
      <c r="AB33" s="481" t="s">
        <v>102</v>
      </c>
      <c r="AC33" s="481" t="s">
        <v>102</v>
      </c>
      <c r="AD33" s="481" t="s">
        <v>102</v>
      </c>
      <c r="AE33" s="481" t="s">
        <v>102</v>
      </c>
      <c r="AF33" s="481" t="s">
        <v>102</v>
      </c>
      <c r="AG33" s="481" t="s">
        <v>102</v>
      </c>
      <c r="AH33" s="481" t="s">
        <v>102</v>
      </c>
      <c r="AI33" s="481" t="s">
        <v>102</v>
      </c>
      <c r="AJ33" s="481" t="s">
        <v>102</v>
      </c>
      <c r="AK33" s="481" t="s">
        <v>102</v>
      </c>
      <c r="AL33" s="481" t="s">
        <v>102</v>
      </c>
      <c r="AM33" s="481" t="s">
        <v>102</v>
      </c>
      <c r="AN33" s="481" t="s">
        <v>102</v>
      </c>
      <c r="AO33" s="481" t="s">
        <v>102</v>
      </c>
      <c r="AP33" s="481" t="s">
        <v>102</v>
      </c>
      <c r="AQ33" s="481" t="s">
        <v>102</v>
      </c>
      <c r="AR33" s="481" t="s">
        <v>102</v>
      </c>
      <c r="AS33" s="481" t="s">
        <v>102</v>
      </c>
      <c r="AT33" s="481" t="s">
        <v>102</v>
      </c>
      <c r="AU33" s="481" t="s">
        <v>102</v>
      </c>
      <c r="AV33" s="481" t="s">
        <v>102</v>
      </c>
      <c r="AW33" s="481" t="s">
        <v>102</v>
      </c>
      <c r="AX33" s="481" t="s">
        <v>102</v>
      </c>
      <c r="AY33" s="481" t="s">
        <v>102</v>
      </c>
      <c r="AZ33" s="481" t="s">
        <v>102</v>
      </c>
      <c r="BA33" s="481" t="s">
        <v>102</v>
      </c>
      <c r="BB33" s="481" t="s">
        <v>102</v>
      </c>
      <c r="BC33" s="481" t="s">
        <v>102</v>
      </c>
      <c r="BD33" s="481" t="s">
        <v>102</v>
      </c>
      <c r="BE33" s="481" t="s">
        <v>102</v>
      </c>
      <c r="BF33" s="481" t="s">
        <v>102</v>
      </c>
      <c r="BG33" s="481" t="s">
        <v>102</v>
      </c>
      <c r="BH33" s="481" t="s">
        <v>102</v>
      </c>
      <c r="BI33" s="481" t="s">
        <v>102</v>
      </c>
      <c r="BJ33" s="481" t="s">
        <v>102</v>
      </c>
      <c r="BK33" s="481" t="s">
        <v>102</v>
      </c>
      <c r="BL33" s="481" t="s">
        <v>102</v>
      </c>
      <c r="BM33" s="481" t="s">
        <v>102</v>
      </c>
      <c r="BN33" s="481" t="s">
        <v>102</v>
      </c>
      <c r="BO33" s="481" t="s">
        <v>102</v>
      </c>
      <c r="BP33" s="481" t="s">
        <v>102</v>
      </c>
      <c r="BQ33" s="481" t="s">
        <v>102</v>
      </c>
      <c r="BR33" s="481" t="s">
        <v>102</v>
      </c>
      <c r="BS33" s="481" t="s">
        <v>102</v>
      </c>
      <c r="BT33" s="481" t="s">
        <v>102</v>
      </c>
      <c r="BU33" s="481" t="s">
        <v>102</v>
      </c>
      <c r="BV33" s="481" t="s">
        <v>102</v>
      </c>
      <c r="BW33" s="481" t="s">
        <v>102</v>
      </c>
      <c r="BX33" s="481" t="s">
        <v>102</v>
      </c>
      <c r="BY33" s="481" t="s">
        <v>102</v>
      </c>
      <c r="BZ33" s="481" t="s">
        <v>102</v>
      </c>
      <c r="CA33" s="481" t="s">
        <v>102</v>
      </c>
      <c r="CB33" s="481" t="s">
        <v>102</v>
      </c>
      <c r="CC33" s="481" t="s">
        <v>102</v>
      </c>
      <c r="CD33" s="481" t="s">
        <v>102</v>
      </c>
      <c r="CE33" s="481" t="s">
        <v>102</v>
      </c>
      <c r="CF33" s="481" t="s">
        <v>102</v>
      </c>
      <c r="CG33" s="481" t="s">
        <v>102</v>
      </c>
      <c r="CH33" s="481" t="s">
        <v>102</v>
      </c>
      <c r="CI33" s="481" t="s">
        <v>102</v>
      </c>
      <c r="CJ33" s="481" t="s">
        <v>102</v>
      </c>
      <c r="CK33" s="481" t="s">
        <v>102</v>
      </c>
      <c r="CL33" s="481" t="s">
        <v>102</v>
      </c>
      <c r="CM33" s="481" t="s">
        <v>102</v>
      </c>
      <c r="CN33" s="481" t="s">
        <v>102</v>
      </c>
      <c r="CO33" s="481" t="s">
        <v>102</v>
      </c>
      <c r="CP33" s="481" t="s">
        <v>102</v>
      </c>
      <c r="CQ33" s="481" t="s">
        <v>102</v>
      </c>
      <c r="CR33" s="481" t="s">
        <v>102</v>
      </c>
      <c r="CS33" s="481" t="s">
        <v>102</v>
      </c>
      <c r="CT33" s="481" t="s">
        <v>102</v>
      </c>
      <c r="CU33" s="481" t="s">
        <v>102</v>
      </c>
      <c r="CV33" s="481" t="s">
        <v>102</v>
      </c>
      <c r="CW33" s="481" t="s">
        <v>102</v>
      </c>
      <c r="CX33" s="481" t="s">
        <v>102</v>
      </c>
      <c r="CY33" s="481" t="s">
        <v>102</v>
      </c>
      <c r="CZ33" s="481" t="s">
        <v>102</v>
      </c>
      <c r="DA33" s="481" t="s">
        <v>102</v>
      </c>
      <c r="DB33" s="481" t="s">
        <v>102</v>
      </c>
      <c r="DC33" s="481" t="s">
        <v>102</v>
      </c>
      <c r="DD33" s="481" t="s">
        <v>102</v>
      </c>
      <c r="DE33" s="481" t="s">
        <v>102</v>
      </c>
      <c r="DF33" s="481" t="s">
        <v>102</v>
      </c>
      <c r="DG33" s="481" t="s">
        <v>102</v>
      </c>
      <c r="DH33" s="481" t="s">
        <v>102</v>
      </c>
      <c r="DI33" s="481" t="s">
        <v>102</v>
      </c>
      <c r="DJ33" s="481" t="s">
        <v>102</v>
      </c>
      <c r="DK33" s="481" t="s">
        <v>102</v>
      </c>
      <c r="DL33" s="481" t="s">
        <v>102</v>
      </c>
      <c r="DM33" s="481" t="s">
        <v>102</v>
      </c>
      <c r="DN33" s="481" t="s">
        <v>102</v>
      </c>
      <c r="DO33" s="481" t="s">
        <v>102</v>
      </c>
      <c r="DP33" s="481" t="s">
        <v>102</v>
      </c>
      <c r="DQ33" s="481" t="s">
        <v>102</v>
      </c>
      <c r="DR33" s="481" t="s">
        <v>102</v>
      </c>
      <c r="DS33" s="481" t="s">
        <v>102</v>
      </c>
      <c r="DT33" s="481" t="s">
        <v>102</v>
      </c>
      <c r="DU33" s="481" t="s">
        <v>102</v>
      </c>
      <c r="DV33" s="481" t="s">
        <v>102</v>
      </c>
      <c r="DW33" s="481" t="s">
        <v>102</v>
      </c>
      <c r="DX33" s="481" t="s">
        <v>102</v>
      </c>
      <c r="DY33" s="481" t="s">
        <v>102</v>
      </c>
      <c r="DZ33" s="481" t="s">
        <v>102</v>
      </c>
      <c r="EA33" s="481" t="s">
        <v>102</v>
      </c>
      <c r="EB33" s="481" t="s">
        <v>102</v>
      </c>
    </row>
    <row r="34" spans="1:132" x14ac:dyDescent="0.15">
      <c r="A34" s="480" t="s">
        <v>4218</v>
      </c>
      <c r="B34" s="481">
        <v>2994589</v>
      </c>
      <c r="C34" s="481" t="s">
        <v>4219</v>
      </c>
      <c r="D34" s="481" t="s">
        <v>4220</v>
      </c>
      <c r="E34" s="481" t="s">
        <v>4221</v>
      </c>
      <c r="F34" s="481" t="s">
        <v>4222</v>
      </c>
      <c r="G34" s="481" t="s">
        <v>4223</v>
      </c>
      <c r="H34" s="481" t="s">
        <v>102</v>
      </c>
      <c r="I34" s="481" t="s">
        <v>102</v>
      </c>
      <c r="J34" s="481" t="s">
        <v>102</v>
      </c>
      <c r="K34" s="481" t="s">
        <v>102</v>
      </c>
      <c r="L34" s="481" t="s">
        <v>102</v>
      </c>
      <c r="M34" s="481" t="s">
        <v>102</v>
      </c>
      <c r="N34" s="481" t="s">
        <v>102</v>
      </c>
      <c r="O34" s="481" t="s">
        <v>102</v>
      </c>
      <c r="P34" s="481" t="s">
        <v>102</v>
      </c>
      <c r="Q34" s="481" t="s">
        <v>102</v>
      </c>
      <c r="R34" s="481" t="s">
        <v>102</v>
      </c>
      <c r="S34" s="481" t="s">
        <v>102</v>
      </c>
      <c r="T34" s="481" t="s">
        <v>102</v>
      </c>
      <c r="U34" s="481" t="s">
        <v>102</v>
      </c>
      <c r="V34" s="481" t="s">
        <v>102</v>
      </c>
      <c r="W34" s="481" t="s">
        <v>102</v>
      </c>
      <c r="X34" s="481" t="s">
        <v>102</v>
      </c>
      <c r="Y34" s="481" t="s">
        <v>102</v>
      </c>
      <c r="Z34" s="481" t="s">
        <v>102</v>
      </c>
      <c r="AA34" s="481" t="s">
        <v>102</v>
      </c>
      <c r="AB34" s="481" t="s">
        <v>102</v>
      </c>
      <c r="AC34" s="481" t="s">
        <v>102</v>
      </c>
      <c r="AD34" s="481" t="s">
        <v>102</v>
      </c>
      <c r="AE34" s="481" t="s">
        <v>102</v>
      </c>
      <c r="AF34" s="481" t="s">
        <v>102</v>
      </c>
      <c r="AG34" s="481" t="s">
        <v>102</v>
      </c>
      <c r="AH34" s="481" t="s">
        <v>102</v>
      </c>
      <c r="AI34" s="481" t="s">
        <v>102</v>
      </c>
      <c r="AJ34" s="481" t="s">
        <v>102</v>
      </c>
      <c r="AK34" s="481" t="s">
        <v>102</v>
      </c>
      <c r="AL34" s="481" t="s">
        <v>102</v>
      </c>
      <c r="AM34" s="481" t="s">
        <v>102</v>
      </c>
      <c r="AN34" s="481" t="s">
        <v>102</v>
      </c>
      <c r="AO34" s="481" t="s">
        <v>102</v>
      </c>
      <c r="AP34" s="481" t="s">
        <v>102</v>
      </c>
      <c r="AQ34" s="481" t="s">
        <v>102</v>
      </c>
      <c r="AR34" s="481" t="s">
        <v>102</v>
      </c>
      <c r="AS34" s="481" t="s">
        <v>102</v>
      </c>
      <c r="AT34" s="481" t="s">
        <v>102</v>
      </c>
      <c r="AU34" s="481" t="s">
        <v>102</v>
      </c>
      <c r="AV34" s="481" t="s">
        <v>102</v>
      </c>
      <c r="AW34" s="481" t="s">
        <v>102</v>
      </c>
      <c r="AX34" s="481" t="s">
        <v>102</v>
      </c>
      <c r="AY34" s="481" t="s">
        <v>102</v>
      </c>
      <c r="AZ34" s="481" t="s">
        <v>102</v>
      </c>
      <c r="BA34" s="481" t="s">
        <v>102</v>
      </c>
      <c r="BB34" s="481" t="s">
        <v>102</v>
      </c>
      <c r="BC34" s="481" t="s">
        <v>102</v>
      </c>
      <c r="BD34" s="481" t="s">
        <v>102</v>
      </c>
      <c r="BE34" s="481" t="s">
        <v>102</v>
      </c>
      <c r="BF34" s="481" t="s">
        <v>102</v>
      </c>
      <c r="BG34" s="481" t="s">
        <v>102</v>
      </c>
      <c r="BH34" s="481" t="s">
        <v>102</v>
      </c>
      <c r="BI34" s="481" t="s">
        <v>102</v>
      </c>
      <c r="BJ34" s="481" t="s">
        <v>102</v>
      </c>
      <c r="BK34" s="481" t="s">
        <v>102</v>
      </c>
      <c r="BL34" s="481" t="s">
        <v>102</v>
      </c>
      <c r="BM34" s="481" t="s">
        <v>102</v>
      </c>
      <c r="BN34" s="481" t="s">
        <v>102</v>
      </c>
      <c r="BO34" s="481" t="s">
        <v>102</v>
      </c>
      <c r="BP34" s="481" t="s">
        <v>102</v>
      </c>
      <c r="BQ34" s="481" t="s">
        <v>102</v>
      </c>
      <c r="BR34" s="481" t="s">
        <v>102</v>
      </c>
      <c r="BS34" s="481" t="s">
        <v>102</v>
      </c>
      <c r="BT34" s="481" t="s">
        <v>102</v>
      </c>
      <c r="BU34" s="481" t="s">
        <v>102</v>
      </c>
      <c r="BV34" s="481" t="s">
        <v>102</v>
      </c>
      <c r="BW34" s="481" t="s">
        <v>102</v>
      </c>
      <c r="BX34" s="481" t="s">
        <v>102</v>
      </c>
      <c r="BY34" s="481" t="s">
        <v>102</v>
      </c>
      <c r="BZ34" s="481" t="s">
        <v>102</v>
      </c>
      <c r="CA34" s="481" t="s">
        <v>102</v>
      </c>
      <c r="CB34" s="481" t="s">
        <v>102</v>
      </c>
      <c r="CC34" s="481" t="s">
        <v>102</v>
      </c>
      <c r="CD34" s="481" t="s">
        <v>102</v>
      </c>
      <c r="CE34" s="481" t="s">
        <v>102</v>
      </c>
      <c r="CF34" s="481" t="s">
        <v>102</v>
      </c>
      <c r="CG34" s="481" t="s">
        <v>102</v>
      </c>
      <c r="CH34" s="481" t="s">
        <v>102</v>
      </c>
      <c r="CI34" s="481" t="s">
        <v>102</v>
      </c>
      <c r="CJ34" s="481" t="s">
        <v>102</v>
      </c>
      <c r="CK34" s="481" t="s">
        <v>102</v>
      </c>
      <c r="CL34" s="481" t="s">
        <v>102</v>
      </c>
      <c r="CM34" s="481" t="s">
        <v>102</v>
      </c>
      <c r="CN34" s="481" t="s">
        <v>102</v>
      </c>
      <c r="CO34" s="481" t="s">
        <v>102</v>
      </c>
      <c r="CP34" s="481" t="s">
        <v>102</v>
      </c>
      <c r="CQ34" s="481" t="s">
        <v>102</v>
      </c>
      <c r="CR34" s="481" t="s">
        <v>102</v>
      </c>
      <c r="CS34" s="481" t="s">
        <v>102</v>
      </c>
      <c r="CT34" s="481" t="s">
        <v>102</v>
      </c>
      <c r="CU34" s="481" t="s">
        <v>102</v>
      </c>
      <c r="CV34" s="481" t="s">
        <v>102</v>
      </c>
      <c r="CW34" s="481" t="s">
        <v>102</v>
      </c>
      <c r="CX34" s="481" t="s">
        <v>102</v>
      </c>
      <c r="CY34" s="481" t="s">
        <v>102</v>
      </c>
      <c r="CZ34" s="481" t="s">
        <v>102</v>
      </c>
      <c r="DA34" s="481" t="s">
        <v>102</v>
      </c>
      <c r="DB34" s="481" t="s">
        <v>102</v>
      </c>
      <c r="DC34" s="481" t="s">
        <v>102</v>
      </c>
      <c r="DD34" s="481" t="s">
        <v>102</v>
      </c>
      <c r="DE34" s="481" t="s">
        <v>102</v>
      </c>
      <c r="DF34" s="481" t="s">
        <v>102</v>
      </c>
      <c r="DG34" s="481" t="s">
        <v>102</v>
      </c>
      <c r="DH34" s="481" t="s">
        <v>102</v>
      </c>
      <c r="DI34" s="481" t="s">
        <v>102</v>
      </c>
      <c r="DJ34" s="481" t="s">
        <v>102</v>
      </c>
      <c r="DK34" s="481" t="s">
        <v>102</v>
      </c>
      <c r="DL34" s="481" t="s">
        <v>102</v>
      </c>
      <c r="DM34" s="481" t="s">
        <v>102</v>
      </c>
      <c r="DN34" s="481" t="s">
        <v>102</v>
      </c>
      <c r="DO34" s="481" t="s">
        <v>102</v>
      </c>
      <c r="DP34" s="481" t="s">
        <v>102</v>
      </c>
      <c r="DQ34" s="481" t="s">
        <v>102</v>
      </c>
      <c r="DR34" s="481" t="s">
        <v>102</v>
      </c>
      <c r="DS34" s="481" t="s">
        <v>102</v>
      </c>
      <c r="DT34" s="481" t="s">
        <v>102</v>
      </c>
      <c r="DU34" s="481" t="s">
        <v>102</v>
      </c>
      <c r="DV34" s="481" t="s">
        <v>102</v>
      </c>
      <c r="DW34" s="481" t="s">
        <v>102</v>
      </c>
      <c r="DX34" s="481" t="s">
        <v>102</v>
      </c>
      <c r="DY34" s="481" t="s">
        <v>102</v>
      </c>
      <c r="DZ34" s="481" t="s">
        <v>102</v>
      </c>
      <c r="EA34" s="481" t="s">
        <v>102</v>
      </c>
      <c r="EB34" s="481" t="s">
        <v>102</v>
      </c>
    </row>
    <row r="35" spans="1:132" x14ac:dyDescent="0.15">
      <c r="A35" s="480" t="s">
        <v>4224</v>
      </c>
      <c r="B35" s="481">
        <v>3904262</v>
      </c>
      <c r="C35" s="481" t="s">
        <v>4225</v>
      </c>
      <c r="D35" s="481" t="s">
        <v>681</v>
      </c>
      <c r="E35" s="481" t="s">
        <v>4226</v>
      </c>
      <c r="F35" s="481" t="s">
        <v>4227</v>
      </c>
      <c r="G35" s="481" t="s">
        <v>667</v>
      </c>
      <c r="H35" s="481" t="s">
        <v>4228</v>
      </c>
      <c r="I35" s="481" t="s">
        <v>4229</v>
      </c>
      <c r="J35" s="481" t="s">
        <v>102</v>
      </c>
      <c r="K35" s="481" t="s">
        <v>102</v>
      </c>
      <c r="L35" s="481" t="s">
        <v>102</v>
      </c>
      <c r="M35" s="481" t="s">
        <v>102</v>
      </c>
      <c r="N35" s="481" t="s">
        <v>102</v>
      </c>
      <c r="O35" s="481" t="s">
        <v>102</v>
      </c>
      <c r="P35" s="481" t="s">
        <v>102</v>
      </c>
      <c r="Q35" s="481" t="s">
        <v>102</v>
      </c>
      <c r="R35" s="481" t="s">
        <v>102</v>
      </c>
      <c r="S35" s="481" t="s">
        <v>102</v>
      </c>
      <c r="T35" s="481" t="s">
        <v>102</v>
      </c>
      <c r="U35" s="481" t="s">
        <v>102</v>
      </c>
      <c r="V35" s="481" t="s">
        <v>102</v>
      </c>
      <c r="W35" s="481" t="s">
        <v>102</v>
      </c>
      <c r="X35" s="481" t="s">
        <v>102</v>
      </c>
      <c r="Y35" s="481" t="s">
        <v>102</v>
      </c>
      <c r="Z35" s="481" t="s">
        <v>102</v>
      </c>
      <c r="AA35" s="481" t="s">
        <v>102</v>
      </c>
      <c r="AB35" s="481" t="s">
        <v>102</v>
      </c>
      <c r="AC35" s="481" t="s">
        <v>102</v>
      </c>
      <c r="AD35" s="481" t="s">
        <v>102</v>
      </c>
      <c r="AE35" s="481" t="s">
        <v>102</v>
      </c>
      <c r="AF35" s="481" t="s">
        <v>102</v>
      </c>
      <c r="AG35" s="481" t="s">
        <v>102</v>
      </c>
      <c r="AH35" s="481" t="s">
        <v>102</v>
      </c>
      <c r="AI35" s="481" t="s">
        <v>102</v>
      </c>
      <c r="AJ35" s="481" t="s">
        <v>102</v>
      </c>
      <c r="AK35" s="481" t="s">
        <v>102</v>
      </c>
      <c r="AL35" s="481" t="s">
        <v>102</v>
      </c>
      <c r="AM35" s="481" t="s">
        <v>102</v>
      </c>
      <c r="AN35" s="481" t="s">
        <v>102</v>
      </c>
      <c r="AO35" s="481" t="s">
        <v>102</v>
      </c>
      <c r="AP35" s="481" t="s">
        <v>102</v>
      </c>
      <c r="AQ35" s="481" t="s">
        <v>102</v>
      </c>
      <c r="AR35" s="481" t="s">
        <v>102</v>
      </c>
      <c r="AS35" s="481" t="s">
        <v>102</v>
      </c>
      <c r="AT35" s="481" t="s">
        <v>102</v>
      </c>
      <c r="AU35" s="481" t="s">
        <v>102</v>
      </c>
      <c r="AV35" s="481" t="s">
        <v>102</v>
      </c>
      <c r="AW35" s="481" t="s">
        <v>102</v>
      </c>
      <c r="AX35" s="481" t="s">
        <v>102</v>
      </c>
      <c r="AY35" s="481" t="s">
        <v>102</v>
      </c>
      <c r="AZ35" s="481" t="s">
        <v>102</v>
      </c>
      <c r="BA35" s="481" t="s">
        <v>102</v>
      </c>
      <c r="BB35" s="481" t="s">
        <v>102</v>
      </c>
      <c r="BC35" s="481" t="s">
        <v>102</v>
      </c>
      <c r="BD35" s="481" t="s">
        <v>102</v>
      </c>
      <c r="BE35" s="481" t="s">
        <v>102</v>
      </c>
      <c r="BF35" s="481" t="s">
        <v>102</v>
      </c>
      <c r="BG35" s="481" t="s">
        <v>102</v>
      </c>
      <c r="BH35" s="481" t="s">
        <v>102</v>
      </c>
      <c r="BI35" s="481" t="s">
        <v>102</v>
      </c>
      <c r="BJ35" s="481" t="s">
        <v>102</v>
      </c>
      <c r="BK35" s="481" t="s">
        <v>102</v>
      </c>
      <c r="BL35" s="481" t="s">
        <v>102</v>
      </c>
      <c r="BM35" s="481" t="s">
        <v>102</v>
      </c>
      <c r="BN35" s="481" t="s">
        <v>102</v>
      </c>
      <c r="BO35" s="481" t="s">
        <v>102</v>
      </c>
      <c r="BP35" s="481" t="s">
        <v>102</v>
      </c>
      <c r="BQ35" s="481" t="s">
        <v>102</v>
      </c>
      <c r="BR35" s="481" t="s">
        <v>102</v>
      </c>
      <c r="BS35" s="481" t="s">
        <v>102</v>
      </c>
      <c r="BT35" s="481" t="s">
        <v>102</v>
      </c>
      <c r="BU35" s="481" t="s">
        <v>102</v>
      </c>
      <c r="BV35" s="481" t="s">
        <v>102</v>
      </c>
      <c r="BW35" s="481" t="s">
        <v>102</v>
      </c>
      <c r="BX35" s="481" t="s">
        <v>102</v>
      </c>
      <c r="BY35" s="481" t="s">
        <v>102</v>
      </c>
      <c r="BZ35" s="481" t="s">
        <v>102</v>
      </c>
      <c r="CA35" s="481" t="s">
        <v>102</v>
      </c>
      <c r="CB35" s="481" t="s">
        <v>102</v>
      </c>
      <c r="CC35" s="481" t="s">
        <v>102</v>
      </c>
      <c r="CD35" s="481" t="s">
        <v>102</v>
      </c>
      <c r="CE35" s="481" t="s">
        <v>102</v>
      </c>
      <c r="CF35" s="481" t="s">
        <v>102</v>
      </c>
      <c r="CG35" s="481" t="s">
        <v>102</v>
      </c>
      <c r="CH35" s="481" t="s">
        <v>102</v>
      </c>
      <c r="CI35" s="481" t="s">
        <v>102</v>
      </c>
      <c r="CJ35" s="481" t="s">
        <v>102</v>
      </c>
      <c r="CK35" s="481" t="s">
        <v>102</v>
      </c>
      <c r="CL35" s="481" t="s">
        <v>102</v>
      </c>
      <c r="CM35" s="481" t="s">
        <v>102</v>
      </c>
      <c r="CN35" s="481" t="s">
        <v>102</v>
      </c>
      <c r="CO35" s="481" t="s">
        <v>102</v>
      </c>
      <c r="CP35" s="481" t="s">
        <v>102</v>
      </c>
      <c r="CQ35" s="481" t="s">
        <v>102</v>
      </c>
      <c r="CR35" s="481" t="s">
        <v>102</v>
      </c>
      <c r="CS35" s="481" t="s">
        <v>102</v>
      </c>
      <c r="CT35" s="481" t="s">
        <v>102</v>
      </c>
      <c r="CU35" s="481" t="s">
        <v>102</v>
      </c>
      <c r="CV35" s="481" t="s">
        <v>102</v>
      </c>
      <c r="CW35" s="481" t="s">
        <v>102</v>
      </c>
      <c r="CX35" s="481" t="s">
        <v>102</v>
      </c>
      <c r="CY35" s="481" t="s">
        <v>102</v>
      </c>
      <c r="CZ35" s="481" t="s">
        <v>102</v>
      </c>
      <c r="DA35" s="481" t="s">
        <v>102</v>
      </c>
      <c r="DB35" s="481" t="s">
        <v>102</v>
      </c>
      <c r="DC35" s="481" t="s">
        <v>102</v>
      </c>
      <c r="DD35" s="481" t="s">
        <v>102</v>
      </c>
      <c r="DE35" s="481" t="s">
        <v>102</v>
      </c>
      <c r="DF35" s="481" t="s">
        <v>102</v>
      </c>
      <c r="DG35" s="481" t="s">
        <v>102</v>
      </c>
      <c r="DH35" s="481" t="s">
        <v>102</v>
      </c>
      <c r="DI35" s="481" t="s">
        <v>102</v>
      </c>
      <c r="DJ35" s="481" t="s">
        <v>102</v>
      </c>
      <c r="DK35" s="481" t="s">
        <v>102</v>
      </c>
      <c r="DL35" s="481" t="s">
        <v>102</v>
      </c>
      <c r="DM35" s="481" t="s">
        <v>102</v>
      </c>
      <c r="DN35" s="481" t="s">
        <v>102</v>
      </c>
      <c r="DO35" s="481" t="s">
        <v>102</v>
      </c>
      <c r="DP35" s="481" t="s">
        <v>102</v>
      </c>
      <c r="DQ35" s="481" t="s">
        <v>102</v>
      </c>
      <c r="DR35" s="481" t="s">
        <v>102</v>
      </c>
      <c r="DS35" s="481" t="s">
        <v>102</v>
      </c>
      <c r="DT35" s="481" t="s">
        <v>102</v>
      </c>
      <c r="DU35" s="481" t="s">
        <v>102</v>
      </c>
      <c r="DV35" s="481" t="s">
        <v>102</v>
      </c>
      <c r="DW35" s="481" t="s">
        <v>102</v>
      </c>
      <c r="DX35" s="481" t="s">
        <v>102</v>
      </c>
      <c r="DY35" s="481" t="s">
        <v>102</v>
      </c>
      <c r="DZ35" s="481" t="s">
        <v>102</v>
      </c>
      <c r="EA35" s="481" t="s">
        <v>102</v>
      </c>
      <c r="EB35" s="481" t="s">
        <v>102</v>
      </c>
    </row>
    <row r="36" spans="1:132" x14ac:dyDescent="0.15">
      <c r="A36" s="480" t="s">
        <v>4230</v>
      </c>
      <c r="B36" s="481">
        <v>3829370</v>
      </c>
      <c r="C36" s="481" t="s">
        <v>4231</v>
      </c>
      <c r="D36" s="481" t="s">
        <v>4232</v>
      </c>
      <c r="E36" s="481" t="s">
        <v>4233</v>
      </c>
      <c r="F36" s="481" t="s">
        <v>102</v>
      </c>
      <c r="G36" s="481" t="s">
        <v>102</v>
      </c>
      <c r="H36" s="481" t="s">
        <v>102</v>
      </c>
      <c r="I36" s="481" t="s">
        <v>102</v>
      </c>
      <c r="J36" s="481" t="s">
        <v>102</v>
      </c>
      <c r="K36" s="481" t="s">
        <v>102</v>
      </c>
      <c r="L36" s="481" t="s">
        <v>102</v>
      </c>
      <c r="M36" s="481" t="s">
        <v>102</v>
      </c>
      <c r="N36" s="481" t="s">
        <v>102</v>
      </c>
      <c r="O36" s="481" t="s">
        <v>102</v>
      </c>
      <c r="P36" s="481" t="s">
        <v>102</v>
      </c>
      <c r="Q36" s="481" t="s">
        <v>102</v>
      </c>
      <c r="R36" s="481" t="s">
        <v>102</v>
      </c>
      <c r="S36" s="481" t="s">
        <v>102</v>
      </c>
      <c r="T36" s="481" t="s">
        <v>102</v>
      </c>
      <c r="U36" s="481" t="s">
        <v>102</v>
      </c>
      <c r="V36" s="481" t="s">
        <v>102</v>
      </c>
      <c r="W36" s="481" t="s">
        <v>102</v>
      </c>
      <c r="X36" s="481" t="s">
        <v>102</v>
      </c>
      <c r="Y36" s="481" t="s">
        <v>102</v>
      </c>
      <c r="Z36" s="481" t="s">
        <v>102</v>
      </c>
      <c r="AA36" s="481" t="s">
        <v>102</v>
      </c>
      <c r="AB36" s="481" t="s">
        <v>102</v>
      </c>
      <c r="AC36" s="481" t="s">
        <v>102</v>
      </c>
      <c r="AD36" s="481" t="s">
        <v>102</v>
      </c>
      <c r="AE36" s="481" t="s">
        <v>102</v>
      </c>
      <c r="AF36" s="481" t="s">
        <v>102</v>
      </c>
      <c r="AG36" s="481" t="s">
        <v>102</v>
      </c>
      <c r="AH36" s="481" t="s">
        <v>102</v>
      </c>
      <c r="AI36" s="481" t="s">
        <v>102</v>
      </c>
      <c r="AJ36" s="481" t="s">
        <v>102</v>
      </c>
      <c r="AK36" s="481" t="s">
        <v>102</v>
      </c>
      <c r="AL36" s="481" t="s">
        <v>102</v>
      </c>
      <c r="AM36" s="481" t="s">
        <v>102</v>
      </c>
      <c r="AN36" s="481" t="s">
        <v>102</v>
      </c>
      <c r="AO36" s="481" t="s">
        <v>102</v>
      </c>
      <c r="AP36" s="481" t="s">
        <v>102</v>
      </c>
      <c r="AQ36" s="481" t="s">
        <v>102</v>
      </c>
      <c r="AR36" s="481" t="s">
        <v>102</v>
      </c>
      <c r="AS36" s="481" t="s">
        <v>102</v>
      </c>
      <c r="AT36" s="481" t="s">
        <v>102</v>
      </c>
      <c r="AU36" s="481" t="s">
        <v>102</v>
      </c>
      <c r="AV36" s="481" t="s">
        <v>102</v>
      </c>
      <c r="AW36" s="481" t="s">
        <v>102</v>
      </c>
      <c r="AX36" s="481" t="s">
        <v>102</v>
      </c>
      <c r="AY36" s="481" t="s">
        <v>102</v>
      </c>
      <c r="AZ36" s="481" t="s">
        <v>102</v>
      </c>
      <c r="BA36" s="481" t="s">
        <v>102</v>
      </c>
      <c r="BB36" s="481" t="s">
        <v>102</v>
      </c>
      <c r="BC36" s="481" t="s">
        <v>102</v>
      </c>
      <c r="BD36" s="481" t="s">
        <v>102</v>
      </c>
      <c r="BE36" s="481" t="s">
        <v>102</v>
      </c>
      <c r="BF36" s="481" t="s">
        <v>102</v>
      </c>
      <c r="BG36" s="481" t="s">
        <v>102</v>
      </c>
      <c r="BH36" s="481" t="s">
        <v>102</v>
      </c>
      <c r="BI36" s="481" t="s">
        <v>102</v>
      </c>
      <c r="BJ36" s="481" t="s">
        <v>102</v>
      </c>
      <c r="BK36" s="481" t="s">
        <v>102</v>
      </c>
      <c r="BL36" s="481" t="s">
        <v>102</v>
      </c>
      <c r="BM36" s="481" t="s">
        <v>102</v>
      </c>
      <c r="BN36" s="481" t="s">
        <v>102</v>
      </c>
      <c r="BO36" s="481" t="s">
        <v>102</v>
      </c>
      <c r="BP36" s="481" t="s">
        <v>102</v>
      </c>
      <c r="BQ36" s="481" t="s">
        <v>102</v>
      </c>
      <c r="BR36" s="481" t="s">
        <v>102</v>
      </c>
      <c r="BS36" s="481" t="s">
        <v>102</v>
      </c>
      <c r="BT36" s="481" t="s">
        <v>102</v>
      </c>
      <c r="BU36" s="481" t="s">
        <v>102</v>
      </c>
      <c r="BV36" s="481" t="s">
        <v>102</v>
      </c>
      <c r="BW36" s="481" t="s">
        <v>102</v>
      </c>
      <c r="BX36" s="481" t="s">
        <v>102</v>
      </c>
      <c r="BY36" s="481" t="s">
        <v>102</v>
      </c>
      <c r="BZ36" s="481" t="s">
        <v>102</v>
      </c>
      <c r="CA36" s="481" t="s">
        <v>102</v>
      </c>
      <c r="CB36" s="481" t="s">
        <v>102</v>
      </c>
      <c r="CC36" s="481" t="s">
        <v>102</v>
      </c>
      <c r="CD36" s="481" t="s">
        <v>102</v>
      </c>
      <c r="CE36" s="481" t="s">
        <v>102</v>
      </c>
      <c r="CF36" s="481" t="s">
        <v>102</v>
      </c>
      <c r="CG36" s="481" t="s">
        <v>102</v>
      </c>
      <c r="CH36" s="481" t="s">
        <v>102</v>
      </c>
      <c r="CI36" s="481" t="s">
        <v>102</v>
      </c>
      <c r="CJ36" s="481" t="s">
        <v>102</v>
      </c>
      <c r="CK36" s="481" t="s">
        <v>102</v>
      </c>
      <c r="CL36" s="481" t="s">
        <v>102</v>
      </c>
      <c r="CM36" s="481" t="s">
        <v>102</v>
      </c>
      <c r="CN36" s="481" t="s">
        <v>102</v>
      </c>
      <c r="CO36" s="481" t="s">
        <v>102</v>
      </c>
      <c r="CP36" s="481" t="s">
        <v>102</v>
      </c>
      <c r="CQ36" s="481" t="s">
        <v>102</v>
      </c>
      <c r="CR36" s="481" t="s">
        <v>102</v>
      </c>
      <c r="CS36" s="481" t="s">
        <v>102</v>
      </c>
      <c r="CT36" s="481" t="s">
        <v>102</v>
      </c>
      <c r="CU36" s="481" t="s">
        <v>102</v>
      </c>
      <c r="CV36" s="481" t="s">
        <v>102</v>
      </c>
      <c r="CW36" s="481" t="s">
        <v>102</v>
      </c>
      <c r="CX36" s="481" t="s">
        <v>102</v>
      </c>
      <c r="CY36" s="481" t="s">
        <v>102</v>
      </c>
      <c r="CZ36" s="481" t="s">
        <v>102</v>
      </c>
      <c r="DA36" s="481" t="s">
        <v>102</v>
      </c>
      <c r="DB36" s="481" t="s">
        <v>102</v>
      </c>
      <c r="DC36" s="481" t="s">
        <v>102</v>
      </c>
      <c r="DD36" s="481" t="s">
        <v>102</v>
      </c>
      <c r="DE36" s="481" t="s">
        <v>102</v>
      </c>
      <c r="DF36" s="481" t="s">
        <v>102</v>
      </c>
      <c r="DG36" s="481" t="s">
        <v>102</v>
      </c>
      <c r="DH36" s="481" t="s">
        <v>102</v>
      </c>
      <c r="DI36" s="481" t="s">
        <v>102</v>
      </c>
      <c r="DJ36" s="481" t="s">
        <v>102</v>
      </c>
      <c r="DK36" s="481" t="s">
        <v>102</v>
      </c>
      <c r="DL36" s="481" t="s">
        <v>102</v>
      </c>
      <c r="DM36" s="481" t="s">
        <v>102</v>
      </c>
      <c r="DN36" s="481" t="s">
        <v>102</v>
      </c>
      <c r="DO36" s="481" t="s">
        <v>102</v>
      </c>
      <c r="DP36" s="481" t="s">
        <v>102</v>
      </c>
      <c r="DQ36" s="481" t="s">
        <v>102</v>
      </c>
      <c r="DR36" s="481" t="s">
        <v>102</v>
      </c>
      <c r="DS36" s="481" t="s">
        <v>102</v>
      </c>
      <c r="DT36" s="481" t="s">
        <v>102</v>
      </c>
      <c r="DU36" s="481" t="s">
        <v>102</v>
      </c>
      <c r="DV36" s="481" t="s">
        <v>102</v>
      </c>
      <c r="DW36" s="481" t="s">
        <v>102</v>
      </c>
      <c r="DX36" s="481" t="s">
        <v>102</v>
      </c>
      <c r="DY36" s="481" t="s">
        <v>102</v>
      </c>
      <c r="DZ36" s="481" t="s">
        <v>102</v>
      </c>
      <c r="EA36" s="481" t="s">
        <v>102</v>
      </c>
      <c r="EB36" s="481" t="s">
        <v>102</v>
      </c>
    </row>
    <row r="37" spans="1:132" x14ac:dyDescent="0.15">
      <c r="A37" s="480" t="s">
        <v>4234</v>
      </c>
      <c r="B37" s="481">
        <v>2889538</v>
      </c>
      <c r="C37" s="481" t="s">
        <v>4235</v>
      </c>
      <c r="D37" s="481" t="s">
        <v>4236</v>
      </c>
      <c r="E37" s="481" t="s">
        <v>102</v>
      </c>
      <c r="F37" s="481" t="s">
        <v>102</v>
      </c>
      <c r="G37" s="481" t="s">
        <v>102</v>
      </c>
      <c r="H37" s="481" t="s">
        <v>102</v>
      </c>
      <c r="I37" s="481" t="s">
        <v>102</v>
      </c>
      <c r="J37" s="481" t="s">
        <v>102</v>
      </c>
      <c r="K37" s="481" t="s">
        <v>102</v>
      </c>
      <c r="L37" s="481" t="s">
        <v>102</v>
      </c>
      <c r="M37" s="481" t="s">
        <v>102</v>
      </c>
      <c r="N37" s="481" t="s">
        <v>102</v>
      </c>
      <c r="O37" s="481" t="s">
        <v>102</v>
      </c>
      <c r="P37" s="481" t="s">
        <v>102</v>
      </c>
      <c r="Q37" s="481" t="s">
        <v>102</v>
      </c>
      <c r="R37" s="481" t="s">
        <v>102</v>
      </c>
      <c r="S37" s="481" t="s">
        <v>102</v>
      </c>
      <c r="T37" s="481" t="s">
        <v>102</v>
      </c>
      <c r="U37" s="481" t="s">
        <v>102</v>
      </c>
      <c r="V37" s="481" t="s">
        <v>102</v>
      </c>
      <c r="W37" s="481" t="s">
        <v>102</v>
      </c>
      <c r="X37" s="481" t="s">
        <v>102</v>
      </c>
      <c r="Y37" s="481" t="s">
        <v>102</v>
      </c>
      <c r="Z37" s="481" t="s">
        <v>102</v>
      </c>
      <c r="AA37" s="481" t="s">
        <v>102</v>
      </c>
      <c r="AB37" s="481" t="s">
        <v>102</v>
      </c>
      <c r="AC37" s="481" t="s">
        <v>102</v>
      </c>
      <c r="AD37" s="481" t="s">
        <v>102</v>
      </c>
      <c r="AE37" s="481" t="s">
        <v>102</v>
      </c>
      <c r="AF37" s="481" t="s">
        <v>102</v>
      </c>
      <c r="AG37" s="481" t="s">
        <v>102</v>
      </c>
      <c r="AH37" s="481" t="s">
        <v>102</v>
      </c>
      <c r="AI37" s="481" t="s">
        <v>102</v>
      </c>
      <c r="AJ37" s="481" t="s">
        <v>102</v>
      </c>
      <c r="AK37" s="481" t="s">
        <v>102</v>
      </c>
      <c r="AL37" s="481" t="s">
        <v>102</v>
      </c>
      <c r="AM37" s="481" t="s">
        <v>102</v>
      </c>
      <c r="AN37" s="481" t="s">
        <v>102</v>
      </c>
      <c r="AO37" s="481" t="s">
        <v>102</v>
      </c>
      <c r="AP37" s="481" t="s">
        <v>102</v>
      </c>
      <c r="AQ37" s="481" t="s">
        <v>102</v>
      </c>
      <c r="AR37" s="481" t="s">
        <v>102</v>
      </c>
      <c r="AS37" s="481" t="s">
        <v>102</v>
      </c>
      <c r="AT37" s="481" t="s">
        <v>102</v>
      </c>
      <c r="AU37" s="481" t="s">
        <v>102</v>
      </c>
      <c r="AV37" s="481" t="s">
        <v>102</v>
      </c>
      <c r="AW37" s="481" t="s">
        <v>102</v>
      </c>
      <c r="AX37" s="481" t="s">
        <v>102</v>
      </c>
      <c r="AY37" s="481" t="s">
        <v>102</v>
      </c>
      <c r="AZ37" s="481" t="s">
        <v>102</v>
      </c>
      <c r="BA37" s="481" t="s">
        <v>102</v>
      </c>
      <c r="BB37" s="481" t="s">
        <v>102</v>
      </c>
      <c r="BC37" s="481" t="s">
        <v>102</v>
      </c>
      <c r="BD37" s="481" t="s">
        <v>102</v>
      </c>
      <c r="BE37" s="481" t="s">
        <v>102</v>
      </c>
      <c r="BF37" s="481" t="s">
        <v>102</v>
      </c>
      <c r="BG37" s="481" t="s">
        <v>102</v>
      </c>
      <c r="BH37" s="481" t="s">
        <v>102</v>
      </c>
      <c r="BI37" s="481" t="s">
        <v>102</v>
      </c>
      <c r="BJ37" s="481" t="s">
        <v>102</v>
      </c>
      <c r="BK37" s="481" t="s">
        <v>102</v>
      </c>
      <c r="BL37" s="481" t="s">
        <v>102</v>
      </c>
      <c r="BM37" s="481" t="s">
        <v>102</v>
      </c>
      <c r="BN37" s="481" t="s">
        <v>102</v>
      </c>
      <c r="BO37" s="481" t="s">
        <v>102</v>
      </c>
      <c r="BP37" s="481" t="s">
        <v>102</v>
      </c>
      <c r="BQ37" s="481" t="s">
        <v>102</v>
      </c>
      <c r="BR37" s="481" t="s">
        <v>102</v>
      </c>
      <c r="BS37" s="481" t="s">
        <v>102</v>
      </c>
      <c r="BT37" s="481" t="s">
        <v>102</v>
      </c>
      <c r="BU37" s="481" t="s">
        <v>102</v>
      </c>
      <c r="BV37" s="481" t="s">
        <v>102</v>
      </c>
      <c r="BW37" s="481" t="s">
        <v>102</v>
      </c>
      <c r="BX37" s="481" t="s">
        <v>102</v>
      </c>
      <c r="BY37" s="481" t="s">
        <v>102</v>
      </c>
      <c r="BZ37" s="481" t="s">
        <v>102</v>
      </c>
      <c r="CA37" s="481" t="s">
        <v>102</v>
      </c>
      <c r="CB37" s="481" t="s">
        <v>102</v>
      </c>
      <c r="CC37" s="481" t="s">
        <v>102</v>
      </c>
      <c r="CD37" s="481" t="s">
        <v>102</v>
      </c>
      <c r="CE37" s="481" t="s">
        <v>102</v>
      </c>
      <c r="CF37" s="481" t="s">
        <v>102</v>
      </c>
      <c r="CG37" s="481" t="s">
        <v>102</v>
      </c>
      <c r="CH37" s="481" t="s">
        <v>102</v>
      </c>
      <c r="CI37" s="481" t="s">
        <v>102</v>
      </c>
      <c r="CJ37" s="481" t="s">
        <v>102</v>
      </c>
      <c r="CK37" s="481" t="s">
        <v>102</v>
      </c>
      <c r="CL37" s="481" t="s">
        <v>102</v>
      </c>
      <c r="CM37" s="481" t="s">
        <v>102</v>
      </c>
      <c r="CN37" s="481" t="s">
        <v>102</v>
      </c>
      <c r="CO37" s="481" t="s">
        <v>102</v>
      </c>
      <c r="CP37" s="481" t="s">
        <v>102</v>
      </c>
      <c r="CQ37" s="481" t="s">
        <v>102</v>
      </c>
      <c r="CR37" s="481" t="s">
        <v>102</v>
      </c>
      <c r="CS37" s="481" t="s">
        <v>102</v>
      </c>
      <c r="CT37" s="481" t="s">
        <v>102</v>
      </c>
      <c r="CU37" s="481" t="s">
        <v>102</v>
      </c>
      <c r="CV37" s="481" t="s">
        <v>102</v>
      </c>
      <c r="CW37" s="481" t="s">
        <v>102</v>
      </c>
      <c r="CX37" s="481" t="s">
        <v>102</v>
      </c>
      <c r="CY37" s="481" t="s">
        <v>102</v>
      </c>
      <c r="CZ37" s="481" t="s">
        <v>102</v>
      </c>
      <c r="DA37" s="481" t="s">
        <v>102</v>
      </c>
      <c r="DB37" s="481" t="s">
        <v>102</v>
      </c>
      <c r="DC37" s="481" t="s">
        <v>102</v>
      </c>
      <c r="DD37" s="481" t="s">
        <v>102</v>
      </c>
      <c r="DE37" s="481" t="s">
        <v>102</v>
      </c>
      <c r="DF37" s="481" t="s">
        <v>102</v>
      </c>
      <c r="DG37" s="481" t="s">
        <v>102</v>
      </c>
      <c r="DH37" s="481" t="s">
        <v>102</v>
      </c>
      <c r="DI37" s="481" t="s">
        <v>102</v>
      </c>
      <c r="DJ37" s="481" t="s">
        <v>102</v>
      </c>
      <c r="DK37" s="481" t="s">
        <v>102</v>
      </c>
      <c r="DL37" s="481" t="s">
        <v>102</v>
      </c>
      <c r="DM37" s="481" t="s">
        <v>102</v>
      </c>
      <c r="DN37" s="481" t="s">
        <v>102</v>
      </c>
      <c r="DO37" s="481" t="s">
        <v>102</v>
      </c>
      <c r="DP37" s="481" t="s">
        <v>102</v>
      </c>
      <c r="DQ37" s="481" t="s">
        <v>102</v>
      </c>
      <c r="DR37" s="481" t="s">
        <v>102</v>
      </c>
      <c r="DS37" s="481" t="s">
        <v>102</v>
      </c>
      <c r="DT37" s="481" t="s">
        <v>102</v>
      </c>
      <c r="DU37" s="481" t="s">
        <v>102</v>
      </c>
      <c r="DV37" s="481" t="s">
        <v>102</v>
      </c>
      <c r="DW37" s="481" t="s">
        <v>102</v>
      </c>
      <c r="DX37" s="481" t="s">
        <v>102</v>
      </c>
      <c r="DY37" s="481" t="s">
        <v>102</v>
      </c>
      <c r="DZ37" s="481" t="s">
        <v>102</v>
      </c>
      <c r="EA37" s="481" t="s">
        <v>102</v>
      </c>
      <c r="EB37" s="481" t="s">
        <v>102</v>
      </c>
    </row>
    <row r="38" spans="1:132" x14ac:dyDescent="0.15">
      <c r="A38" s="480" t="s">
        <v>4237</v>
      </c>
      <c r="B38" s="481">
        <v>2965518</v>
      </c>
      <c r="C38" s="481" t="s">
        <v>4238</v>
      </c>
      <c r="D38" s="481" t="s">
        <v>4239</v>
      </c>
      <c r="E38" s="481" t="s">
        <v>102</v>
      </c>
      <c r="F38" s="481" t="s">
        <v>102</v>
      </c>
      <c r="G38" s="481" t="s">
        <v>102</v>
      </c>
      <c r="H38" s="481" t="s">
        <v>102</v>
      </c>
      <c r="I38" s="481" t="s">
        <v>102</v>
      </c>
      <c r="J38" s="481" t="s">
        <v>102</v>
      </c>
      <c r="K38" s="481" t="s">
        <v>102</v>
      </c>
      <c r="L38" s="481" t="s">
        <v>102</v>
      </c>
      <c r="M38" s="481" t="s">
        <v>102</v>
      </c>
      <c r="N38" s="481" t="s">
        <v>102</v>
      </c>
      <c r="O38" s="481" t="s">
        <v>102</v>
      </c>
      <c r="P38" s="481" t="s">
        <v>102</v>
      </c>
      <c r="Q38" s="481" t="s">
        <v>102</v>
      </c>
      <c r="R38" s="481" t="s">
        <v>102</v>
      </c>
      <c r="S38" s="481" t="s">
        <v>102</v>
      </c>
      <c r="T38" s="481" t="s">
        <v>102</v>
      </c>
      <c r="U38" s="481" t="s">
        <v>102</v>
      </c>
      <c r="V38" s="481" t="s">
        <v>102</v>
      </c>
      <c r="W38" s="481" t="s">
        <v>102</v>
      </c>
      <c r="X38" s="481" t="s">
        <v>102</v>
      </c>
      <c r="Y38" s="481" t="s">
        <v>102</v>
      </c>
      <c r="Z38" s="481" t="s">
        <v>102</v>
      </c>
      <c r="AA38" s="481" t="s">
        <v>102</v>
      </c>
      <c r="AB38" s="481" t="s">
        <v>102</v>
      </c>
      <c r="AC38" s="481" t="s">
        <v>102</v>
      </c>
      <c r="AD38" s="481" t="s">
        <v>102</v>
      </c>
      <c r="AE38" s="481" t="s">
        <v>102</v>
      </c>
      <c r="AF38" s="481" t="s">
        <v>102</v>
      </c>
      <c r="AG38" s="481" t="s">
        <v>102</v>
      </c>
      <c r="AH38" s="481" t="s">
        <v>102</v>
      </c>
      <c r="AI38" s="481" t="s">
        <v>102</v>
      </c>
      <c r="AJ38" s="481" t="s">
        <v>102</v>
      </c>
      <c r="AK38" s="481" t="s">
        <v>102</v>
      </c>
      <c r="AL38" s="481" t="s">
        <v>102</v>
      </c>
      <c r="AM38" s="481" t="s">
        <v>102</v>
      </c>
      <c r="AN38" s="481" t="s">
        <v>102</v>
      </c>
      <c r="AO38" s="481" t="s">
        <v>102</v>
      </c>
      <c r="AP38" s="481" t="s">
        <v>102</v>
      </c>
      <c r="AQ38" s="481" t="s">
        <v>102</v>
      </c>
      <c r="AR38" s="481" t="s">
        <v>102</v>
      </c>
      <c r="AS38" s="481" t="s">
        <v>102</v>
      </c>
      <c r="AT38" s="481" t="s">
        <v>102</v>
      </c>
      <c r="AU38" s="481" t="s">
        <v>102</v>
      </c>
      <c r="AV38" s="481" t="s">
        <v>102</v>
      </c>
      <c r="AW38" s="481" t="s">
        <v>102</v>
      </c>
      <c r="AX38" s="481" t="s">
        <v>102</v>
      </c>
      <c r="AY38" s="481" t="s">
        <v>102</v>
      </c>
      <c r="AZ38" s="481" t="s">
        <v>102</v>
      </c>
      <c r="BA38" s="481" t="s">
        <v>102</v>
      </c>
      <c r="BB38" s="481" t="s">
        <v>102</v>
      </c>
      <c r="BC38" s="481" t="s">
        <v>102</v>
      </c>
      <c r="BD38" s="481" t="s">
        <v>102</v>
      </c>
      <c r="BE38" s="481" t="s">
        <v>102</v>
      </c>
      <c r="BF38" s="481" t="s">
        <v>102</v>
      </c>
      <c r="BG38" s="481" t="s">
        <v>102</v>
      </c>
      <c r="BH38" s="481" t="s">
        <v>102</v>
      </c>
      <c r="BI38" s="481" t="s">
        <v>102</v>
      </c>
      <c r="BJ38" s="481" t="s">
        <v>102</v>
      </c>
      <c r="BK38" s="481" t="s">
        <v>102</v>
      </c>
      <c r="BL38" s="481" t="s">
        <v>102</v>
      </c>
      <c r="BM38" s="481" t="s">
        <v>102</v>
      </c>
      <c r="BN38" s="481" t="s">
        <v>102</v>
      </c>
      <c r="BO38" s="481" t="s">
        <v>102</v>
      </c>
      <c r="BP38" s="481" t="s">
        <v>102</v>
      </c>
      <c r="BQ38" s="481" t="s">
        <v>102</v>
      </c>
      <c r="BR38" s="481" t="s">
        <v>102</v>
      </c>
      <c r="BS38" s="481" t="s">
        <v>102</v>
      </c>
      <c r="BT38" s="481" t="s">
        <v>102</v>
      </c>
      <c r="BU38" s="481" t="s">
        <v>102</v>
      </c>
      <c r="BV38" s="481" t="s">
        <v>102</v>
      </c>
      <c r="BW38" s="481" t="s">
        <v>102</v>
      </c>
      <c r="BX38" s="481" t="s">
        <v>102</v>
      </c>
      <c r="BY38" s="481" t="s">
        <v>102</v>
      </c>
      <c r="BZ38" s="481" t="s">
        <v>102</v>
      </c>
      <c r="CA38" s="481" t="s">
        <v>102</v>
      </c>
      <c r="CB38" s="481" t="s">
        <v>102</v>
      </c>
      <c r="CC38" s="481" t="s">
        <v>102</v>
      </c>
      <c r="CD38" s="481" t="s">
        <v>102</v>
      </c>
      <c r="CE38" s="481" t="s">
        <v>102</v>
      </c>
      <c r="CF38" s="481" t="s">
        <v>102</v>
      </c>
      <c r="CG38" s="481" t="s">
        <v>102</v>
      </c>
      <c r="CH38" s="481" t="s">
        <v>102</v>
      </c>
      <c r="CI38" s="481" t="s">
        <v>102</v>
      </c>
      <c r="CJ38" s="481" t="s">
        <v>102</v>
      </c>
      <c r="CK38" s="481" t="s">
        <v>102</v>
      </c>
      <c r="CL38" s="481" t="s">
        <v>102</v>
      </c>
      <c r="CM38" s="481" t="s">
        <v>102</v>
      </c>
      <c r="CN38" s="481" t="s">
        <v>102</v>
      </c>
      <c r="CO38" s="481" t="s">
        <v>102</v>
      </c>
      <c r="CP38" s="481" t="s">
        <v>102</v>
      </c>
      <c r="CQ38" s="481" t="s">
        <v>102</v>
      </c>
      <c r="CR38" s="481" t="s">
        <v>102</v>
      </c>
      <c r="CS38" s="481" t="s">
        <v>102</v>
      </c>
      <c r="CT38" s="481" t="s">
        <v>102</v>
      </c>
      <c r="CU38" s="481" t="s">
        <v>102</v>
      </c>
      <c r="CV38" s="481" t="s">
        <v>102</v>
      </c>
      <c r="CW38" s="481" t="s">
        <v>102</v>
      </c>
      <c r="CX38" s="481" t="s">
        <v>102</v>
      </c>
      <c r="CY38" s="481" t="s">
        <v>102</v>
      </c>
      <c r="CZ38" s="481" t="s">
        <v>102</v>
      </c>
      <c r="DA38" s="481" t="s">
        <v>102</v>
      </c>
      <c r="DB38" s="481" t="s">
        <v>102</v>
      </c>
      <c r="DC38" s="481" t="s">
        <v>102</v>
      </c>
      <c r="DD38" s="481" t="s">
        <v>102</v>
      </c>
      <c r="DE38" s="481" t="s">
        <v>102</v>
      </c>
      <c r="DF38" s="481" t="s">
        <v>102</v>
      </c>
      <c r="DG38" s="481" t="s">
        <v>102</v>
      </c>
      <c r="DH38" s="481" t="s">
        <v>102</v>
      </c>
      <c r="DI38" s="481" t="s">
        <v>102</v>
      </c>
      <c r="DJ38" s="481" t="s">
        <v>102</v>
      </c>
      <c r="DK38" s="481" t="s">
        <v>102</v>
      </c>
      <c r="DL38" s="481" t="s">
        <v>102</v>
      </c>
      <c r="DM38" s="481" t="s">
        <v>102</v>
      </c>
      <c r="DN38" s="481" t="s">
        <v>102</v>
      </c>
      <c r="DO38" s="481" t="s">
        <v>102</v>
      </c>
      <c r="DP38" s="481" t="s">
        <v>102</v>
      </c>
      <c r="DQ38" s="481" t="s">
        <v>102</v>
      </c>
      <c r="DR38" s="481" t="s">
        <v>102</v>
      </c>
      <c r="DS38" s="481" t="s">
        <v>102</v>
      </c>
      <c r="DT38" s="481" t="s">
        <v>102</v>
      </c>
      <c r="DU38" s="481" t="s">
        <v>102</v>
      </c>
      <c r="DV38" s="481" t="s">
        <v>102</v>
      </c>
      <c r="DW38" s="481" t="s">
        <v>102</v>
      </c>
      <c r="DX38" s="481" t="s">
        <v>102</v>
      </c>
      <c r="DY38" s="481" t="s">
        <v>102</v>
      </c>
      <c r="DZ38" s="481" t="s">
        <v>102</v>
      </c>
      <c r="EA38" s="481" t="s">
        <v>102</v>
      </c>
      <c r="EB38" s="481" t="s">
        <v>102</v>
      </c>
    </row>
    <row r="39" spans="1:132" x14ac:dyDescent="0.15">
      <c r="A39" s="480" t="s">
        <v>4240</v>
      </c>
      <c r="B39" s="481">
        <v>4012944</v>
      </c>
      <c r="C39" s="481" t="s">
        <v>4241</v>
      </c>
      <c r="D39" s="481" t="s">
        <v>4242</v>
      </c>
      <c r="E39" s="481" t="s">
        <v>4243</v>
      </c>
      <c r="F39" s="481" t="s">
        <v>4244</v>
      </c>
      <c r="G39" s="481" t="s">
        <v>4245</v>
      </c>
      <c r="H39" s="481" t="s">
        <v>4246</v>
      </c>
      <c r="I39" s="481" t="s">
        <v>4247</v>
      </c>
      <c r="J39" s="481" t="s">
        <v>4248</v>
      </c>
      <c r="K39" s="481" t="s">
        <v>4249</v>
      </c>
      <c r="L39" s="481" t="s">
        <v>4242</v>
      </c>
      <c r="M39" s="481" t="s">
        <v>4243</v>
      </c>
      <c r="N39" s="481" t="s">
        <v>4247</v>
      </c>
      <c r="O39" s="481" t="s">
        <v>4250</v>
      </c>
      <c r="P39" s="481" t="s">
        <v>4248</v>
      </c>
      <c r="Q39" s="481" t="s">
        <v>4251</v>
      </c>
      <c r="R39" s="481" t="s">
        <v>4249</v>
      </c>
      <c r="S39" s="481" t="s">
        <v>4242</v>
      </c>
      <c r="T39" s="481" t="s">
        <v>4243</v>
      </c>
      <c r="U39" s="481" t="s">
        <v>4252</v>
      </c>
      <c r="V39" s="481" t="s">
        <v>4247</v>
      </c>
      <c r="W39" s="481" t="s">
        <v>4248</v>
      </c>
      <c r="X39" s="481" t="s">
        <v>4251</v>
      </c>
      <c r="Y39" s="481" t="s">
        <v>4249</v>
      </c>
      <c r="Z39" s="481" t="s">
        <v>4242</v>
      </c>
      <c r="AA39" s="481" t="s">
        <v>4243</v>
      </c>
      <c r="AB39" s="481" t="s">
        <v>4252</v>
      </c>
      <c r="AC39" s="481" t="s">
        <v>4247</v>
      </c>
      <c r="AD39" s="481" t="s">
        <v>4248</v>
      </c>
      <c r="AE39" s="481" t="s">
        <v>102</v>
      </c>
      <c r="AF39" s="481" t="s">
        <v>102</v>
      </c>
      <c r="AG39" s="481" t="s">
        <v>102</v>
      </c>
      <c r="AH39" s="481" t="s">
        <v>102</v>
      </c>
      <c r="AI39" s="481" t="s">
        <v>102</v>
      </c>
      <c r="AJ39" s="481" t="s">
        <v>102</v>
      </c>
      <c r="AK39" s="481" t="s">
        <v>102</v>
      </c>
      <c r="AL39" s="481" t="s">
        <v>102</v>
      </c>
      <c r="AM39" s="481" t="s">
        <v>102</v>
      </c>
      <c r="AN39" s="481" t="s">
        <v>102</v>
      </c>
      <c r="AO39" s="481" t="s">
        <v>102</v>
      </c>
      <c r="AP39" s="481" t="s">
        <v>102</v>
      </c>
      <c r="AQ39" s="481" t="s">
        <v>102</v>
      </c>
      <c r="AR39" s="481" t="s">
        <v>102</v>
      </c>
      <c r="AS39" s="481" t="s">
        <v>102</v>
      </c>
      <c r="AT39" s="481" t="s">
        <v>102</v>
      </c>
      <c r="AU39" s="481" t="s">
        <v>102</v>
      </c>
      <c r="AV39" s="481" t="s">
        <v>102</v>
      </c>
      <c r="AW39" s="481" t="s">
        <v>102</v>
      </c>
      <c r="AX39" s="481" t="s">
        <v>102</v>
      </c>
      <c r="AY39" s="481" t="s">
        <v>102</v>
      </c>
      <c r="AZ39" s="481" t="s">
        <v>102</v>
      </c>
      <c r="BA39" s="481" t="s">
        <v>102</v>
      </c>
      <c r="BB39" s="481" t="s">
        <v>102</v>
      </c>
      <c r="BC39" s="481" t="s">
        <v>102</v>
      </c>
      <c r="BD39" s="481" t="s">
        <v>102</v>
      </c>
      <c r="BE39" s="481" t="s">
        <v>102</v>
      </c>
      <c r="BF39" s="481" t="s">
        <v>102</v>
      </c>
      <c r="BG39" s="481" t="s">
        <v>102</v>
      </c>
      <c r="BH39" s="481" t="s">
        <v>102</v>
      </c>
      <c r="BI39" s="481" t="s">
        <v>102</v>
      </c>
      <c r="BJ39" s="481" t="s">
        <v>102</v>
      </c>
      <c r="BK39" s="481" t="s">
        <v>102</v>
      </c>
      <c r="BL39" s="481" t="s">
        <v>102</v>
      </c>
      <c r="BM39" s="481" t="s">
        <v>102</v>
      </c>
      <c r="BN39" s="481" t="s">
        <v>102</v>
      </c>
      <c r="BO39" s="481" t="s">
        <v>102</v>
      </c>
      <c r="BP39" s="481" t="s">
        <v>102</v>
      </c>
      <c r="BQ39" s="481" t="s">
        <v>102</v>
      </c>
      <c r="BR39" s="481" t="s">
        <v>102</v>
      </c>
      <c r="BS39" s="481" t="s">
        <v>102</v>
      </c>
      <c r="BT39" s="481" t="s">
        <v>102</v>
      </c>
      <c r="BU39" s="481" t="s">
        <v>102</v>
      </c>
      <c r="BV39" s="481" t="s">
        <v>102</v>
      </c>
      <c r="BW39" s="481" t="s">
        <v>102</v>
      </c>
      <c r="BX39" s="481" t="s">
        <v>102</v>
      </c>
      <c r="BY39" s="481" t="s">
        <v>102</v>
      </c>
      <c r="BZ39" s="481" t="s">
        <v>102</v>
      </c>
      <c r="CA39" s="481" t="s">
        <v>102</v>
      </c>
      <c r="CB39" s="481" t="s">
        <v>102</v>
      </c>
      <c r="CC39" s="481" t="s">
        <v>102</v>
      </c>
      <c r="CD39" s="481" t="s">
        <v>102</v>
      </c>
      <c r="CE39" s="481" t="s">
        <v>102</v>
      </c>
      <c r="CF39" s="481" t="s">
        <v>102</v>
      </c>
      <c r="CG39" s="481" t="s">
        <v>102</v>
      </c>
      <c r="CH39" s="481" t="s">
        <v>102</v>
      </c>
      <c r="CI39" s="481" t="s">
        <v>102</v>
      </c>
      <c r="CJ39" s="481" t="s">
        <v>102</v>
      </c>
      <c r="CK39" s="481" t="s">
        <v>102</v>
      </c>
      <c r="CL39" s="481" t="s">
        <v>102</v>
      </c>
      <c r="CM39" s="481" t="s">
        <v>102</v>
      </c>
      <c r="CN39" s="481" t="s">
        <v>102</v>
      </c>
      <c r="CO39" s="481" t="s">
        <v>102</v>
      </c>
      <c r="CP39" s="481" t="s">
        <v>102</v>
      </c>
      <c r="CQ39" s="481" t="s">
        <v>102</v>
      </c>
      <c r="CR39" s="481" t="s">
        <v>102</v>
      </c>
      <c r="CS39" s="481" t="s">
        <v>102</v>
      </c>
      <c r="CT39" s="481" t="s">
        <v>102</v>
      </c>
      <c r="CU39" s="481" t="s">
        <v>102</v>
      </c>
      <c r="CV39" s="481" t="s">
        <v>102</v>
      </c>
      <c r="CW39" s="481" t="s">
        <v>102</v>
      </c>
      <c r="CX39" s="481" t="s">
        <v>102</v>
      </c>
      <c r="CY39" s="481" t="s">
        <v>102</v>
      </c>
      <c r="CZ39" s="481" t="s">
        <v>102</v>
      </c>
      <c r="DA39" s="481" t="s">
        <v>102</v>
      </c>
      <c r="DB39" s="481" t="s">
        <v>102</v>
      </c>
      <c r="DC39" s="481" t="s">
        <v>102</v>
      </c>
      <c r="DD39" s="481" t="s">
        <v>102</v>
      </c>
      <c r="DE39" s="481" t="s">
        <v>102</v>
      </c>
      <c r="DF39" s="481" t="s">
        <v>102</v>
      </c>
      <c r="DG39" s="481" t="s">
        <v>102</v>
      </c>
      <c r="DH39" s="481" t="s">
        <v>102</v>
      </c>
      <c r="DI39" s="481" t="s">
        <v>102</v>
      </c>
      <c r="DJ39" s="481" t="s">
        <v>102</v>
      </c>
      <c r="DK39" s="481" t="s">
        <v>102</v>
      </c>
      <c r="DL39" s="481" t="s">
        <v>102</v>
      </c>
      <c r="DM39" s="481" t="s">
        <v>102</v>
      </c>
      <c r="DN39" s="481" t="s">
        <v>102</v>
      </c>
      <c r="DO39" s="481" t="s">
        <v>102</v>
      </c>
      <c r="DP39" s="481" t="s">
        <v>102</v>
      </c>
      <c r="DQ39" s="481" t="s">
        <v>102</v>
      </c>
      <c r="DR39" s="481" t="s">
        <v>102</v>
      </c>
      <c r="DS39" s="481" t="s">
        <v>102</v>
      </c>
      <c r="DT39" s="481" t="s">
        <v>102</v>
      </c>
      <c r="DU39" s="481" t="s">
        <v>102</v>
      </c>
      <c r="DV39" s="481" t="s">
        <v>102</v>
      </c>
      <c r="DW39" s="481" t="s">
        <v>102</v>
      </c>
      <c r="DX39" s="481" t="s">
        <v>102</v>
      </c>
      <c r="DY39" s="481" t="s">
        <v>102</v>
      </c>
      <c r="DZ39" s="481" t="s">
        <v>102</v>
      </c>
      <c r="EA39" s="481" t="s">
        <v>102</v>
      </c>
      <c r="EB39" s="481" t="s">
        <v>102</v>
      </c>
    </row>
    <row r="40" spans="1:132" x14ac:dyDescent="0.15">
      <c r="A40" s="480" t="s">
        <v>4253</v>
      </c>
      <c r="B40" s="481">
        <v>2813173</v>
      </c>
      <c r="C40" s="481" t="s">
        <v>102</v>
      </c>
      <c r="D40" s="481" t="s">
        <v>102</v>
      </c>
      <c r="E40" s="481" t="s">
        <v>102</v>
      </c>
      <c r="F40" s="481" t="s">
        <v>102</v>
      </c>
      <c r="G40" s="481" t="s">
        <v>102</v>
      </c>
      <c r="H40" s="481" t="s">
        <v>102</v>
      </c>
      <c r="I40" s="481" t="s">
        <v>102</v>
      </c>
      <c r="J40" s="481" t="s">
        <v>102</v>
      </c>
      <c r="K40" s="481" t="s">
        <v>102</v>
      </c>
      <c r="L40" s="481" t="s">
        <v>102</v>
      </c>
      <c r="M40" s="481" t="s">
        <v>102</v>
      </c>
      <c r="N40" s="481" t="s">
        <v>102</v>
      </c>
      <c r="O40" s="481" t="s">
        <v>102</v>
      </c>
      <c r="P40" s="481" t="s">
        <v>102</v>
      </c>
      <c r="Q40" s="481" t="s">
        <v>102</v>
      </c>
      <c r="R40" s="481" t="s">
        <v>102</v>
      </c>
      <c r="S40" s="481" t="s">
        <v>102</v>
      </c>
      <c r="T40" s="481" t="s">
        <v>102</v>
      </c>
      <c r="U40" s="481" t="s">
        <v>102</v>
      </c>
      <c r="V40" s="481" t="s">
        <v>102</v>
      </c>
      <c r="W40" s="481" t="s">
        <v>102</v>
      </c>
      <c r="X40" s="481" t="s">
        <v>102</v>
      </c>
      <c r="Y40" s="481" t="s">
        <v>102</v>
      </c>
      <c r="Z40" s="481" t="s">
        <v>102</v>
      </c>
      <c r="AA40" s="481" t="s">
        <v>102</v>
      </c>
      <c r="AB40" s="481" t="s">
        <v>102</v>
      </c>
      <c r="AC40" s="481" t="s">
        <v>102</v>
      </c>
      <c r="AD40" s="481" t="s">
        <v>102</v>
      </c>
      <c r="AE40" s="481" t="s">
        <v>102</v>
      </c>
      <c r="AF40" s="481" t="s">
        <v>102</v>
      </c>
      <c r="AG40" s="481" t="s">
        <v>102</v>
      </c>
      <c r="AH40" s="481" t="s">
        <v>102</v>
      </c>
      <c r="AI40" s="481" t="s">
        <v>102</v>
      </c>
      <c r="AJ40" s="481" t="s">
        <v>102</v>
      </c>
      <c r="AK40" s="481" t="s">
        <v>102</v>
      </c>
      <c r="AL40" s="481" t="s">
        <v>102</v>
      </c>
      <c r="AM40" s="481" t="s">
        <v>102</v>
      </c>
      <c r="AN40" s="481" t="s">
        <v>102</v>
      </c>
      <c r="AO40" s="481" t="s">
        <v>102</v>
      </c>
      <c r="AP40" s="481" t="s">
        <v>102</v>
      </c>
      <c r="AQ40" s="481" t="s">
        <v>102</v>
      </c>
      <c r="AR40" s="481" t="s">
        <v>102</v>
      </c>
      <c r="AS40" s="481" t="s">
        <v>102</v>
      </c>
      <c r="AT40" s="481" t="s">
        <v>102</v>
      </c>
      <c r="AU40" s="481" t="s">
        <v>102</v>
      </c>
      <c r="AV40" s="481" t="s">
        <v>102</v>
      </c>
      <c r="AW40" s="481" t="s">
        <v>102</v>
      </c>
      <c r="AX40" s="481" t="s">
        <v>102</v>
      </c>
      <c r="AY40" s="481" t="s">
        <v>102</v>
      </c>
      <c r="AZ40" s="481" t="s">
        <v>102</v>
      </c>
      <c r="BA40" s="481" t="s">
        <v>102</v>
      </c>
      <c r="BB40" s="481" t="s">
        <v>102</v>
      </c>
      <c r="BC40" s="481" t="s">
        <v>102</v>
      </c>
      <c r="BD40" s="481" t="s">
        <v>102</v>
      </c>
      <c r="BE40" s="481" t="s">
        <v>102</v>
      </c>
      <c r="BF40" s="481" t="s">
        <v>102</v>
      </c>
      <c r="BG40" s="481" t="s">
        <v>102</v>
      </c>
      <c r="BH40" s="481" t="s">
        <v>102</v>
      </c>
      <c r="BI40" s="481" t="s">
        <v>102</v>
      </c>
      <c r="BJ40" s="481" t="s">
        <v>102</v>
      </c>
      <c r="BK40" s="481" t="s">
        <v>102</v>
      </c>
      <c r="BL40" s="481" t="s">
        <v>102</v>
      </c>
      <c r="BM40" s="481" t="s">
        <v>102</v>
      </c>
      <c r="BN40" s="481" t="s">
        <v>102</v>
      </c>
      <c r="BO40" s="481" t="s">
        <v>102</v>
      </c>
      <c r="BP40" s="481" t="s">
        <v>102</v>
      </c>
      <c r="BQ40" s="481" t="s">
        <v>102</v>
      </c>
      <c r="BR40" s="481" t="s">
        <v>102</v>
      </c>
      <c r="BS40" s="481" t="s">
        <v>102</v>
      </c>
      <c r="BT40" s="481" t="s">
        <v>102</v>
      </c>
      <c r="BU40" s="481" t="s">
        <v>102</v>
      </c>
      <c r="BV40" s="481" t="s">
        <v>102</v>
      </c>
      <c r="BW40" s="481" t="s">
        <v>102</v>
      </c>
      <c r="BX40" s="481" t="s">
        <v>102</v>
      </c>
      <c r="BY40" s="481" t="s">
        <v>102</v>
      </c>
      <c r="BZ40" s="481" t="s">
        <v>102</v>
      </c>
      <c r="CA40" s="481" t="s">
        <v>102</v>
      </c>
      <c r="CB40" s="481" t="s">
        <v>102</v>
      </c>
      <c r="CC40" s="481" t="s">
        <v>102</v>
      </c>
      <c r="CD40" s="481" t="s">
        <v>102</v>
      </c>
      <c r="CE40" s="481" t="s">
        <v>102</v>
      </c>
      <c r="CF40" s="481" t="s">
        <v>102</v>
      </c>
      <c r="CG40" s="481" t="s">
        <v>102</v>
      </c>
      <c r="CH40" s="481" t="s">
        <v>102</v>
      </c>
      <c r="CI40" s="481" t="s">
        <v>102</v>
      </c>
      <c r="CJ40" s="481" t="s">
        <v>102</v>
      </c>
      <c r="CK40" s="481" t="s">
        <v>102</v>
      </c>
      <c r="CL40" s="481" t="s">
        <v>102</v>
      </c>
      <c r="CM40" s="481" t="s">
        <v>102</v>
      </c>
      <c r="CN40" s="481" t="s">
        <v>102</v>
      </c>
      <c r="CO40" s="481" t="s">
        <v>102</v>
      </c>
      <c r="CP40" s="481" t="s">
        <v>102</v>
      </c>
      <c r="CQ40" s="481" t="s">
        <v>102</v>
      </c>
      <c r="CR40" s="481" t="s">
        <v>102</v>
      </c>
      <c r="CS40" s="481" t="s">
        <v>102</v>
      </c>
      <c r="CT40" s="481" t="s">
        <v>102</v>
      </c>
      <c r="CU40" s="481" t="s">
        <v>102</v>
      </c>
      <c r="CV40" s="481" t="s">
        <v>102</v>
      </c>
      <c r="CW40" s="481" t="s">
        <v>102</v>
      </c>
      <c r="CX40" s="481" t="s">
        <v>102</v>
      </c>
      <c r="CY40" s="481" t="s">
        <v>102</v>
      </c>
      <c r="CZ40" s="481" t="s">
        <v>102</v>
      </c>
      <c r="DA40" s="481" t="s">
        <v>102</v>
      </c>
      <c r="DB40" s="481" t="s">
        <v>102</v>
      </c>
      <c r="DC40" s="481" t="s">
        <v>102</v>
      </c>
      <c r="DD40" s="481" t="s">
        <v>102</v>
      </c>
      <c r="DE40" s="481" t="s">
        <v>102</v>
      </c>
      <c r="DF40" s="481" t="s">
        <v>102</v>
      </c>
      <c r="DG40" s="481" t="s">
        <v>102</v>
      </c>
      <c r="DH40" s="481" t="s">
        <v>102</v>
      </c>
      <c r="DI40" s="481" t="s">
        <v>102</v>
      </c>
      <c r="DJ40" s="481" t="s">
        <v>102</v>
      </c>
      <c r="DK40" s="481" t="s">
        <v>102</v>
      </c>
      <c r="DL40" s="481" t="s">
        <v>102</v>
      </c>
      <c r="DM40" s="481" t="s">
        <v>102</v>
      </c>
      <c r="DN40" s="481" t="s">
        <v>102</v>
      </c>
      <c r="DO40" s="481" t="s">
        <v>102</v>
      </c>
      <c r="DP40" s="481" t="s">
        <v>102</v>
      </c>
      <c r="DQ40" s="481" t="s">
        <v>102</v>
      </c>
      <c r="DR40" s="481" t="s">
        <v>102</v>
      </c>
      <c r="DS40" s="481" t="s">
        <v>102</v>
      </c>
      <c r="DT40" s="481" t="s">
        <v>102</v>
      </c>
      <c r="DU40" s="481" t="s">
        <v>102</v>
      </c>
      <c r="DV40" s="481" t="s">
        <v>102</v>
      </c>
      <c r="DW40" s="481" t="s">
        <v>102</v>
      </c>
      <c r="DX40" s="481" t="s">
        <v>102</v>
      </c>
      <c r="DY40" s="481" t="s">
        <v>102</v>
      </c>
      <c r="DZ40" s="481" t="s">
        <v>102</v>
      </c>
      <c r="EA40" s="481" t="s">
        <v>102</v>
      </c>
      <c r="EB40" s="481" t="s">
        <v>102</v>
      </c>
    </row>
    <row r="41" spans="1:132" x14ac:dyDescent="0.15">
      <c r="A41" s="480" t="s">
        <v>4254</v>
      </c>
      <c r="B41" s="481">
        <v>3865087</v>
      </c>
      <c r="C41" s="481" t="s">
        <v>4255</v>
      </c>
      <c r="D41" s="481" t="s">
        <v>4256</v>
      </c>
      <c r="E41" s="481" t="s">
        <v>4257</v>
      </c>
      <c r="F41" s="481" t="s">
        <v>4258</v>
      </c>
      <c r="G41" s="481" t="s">
        <v>102</v>
      </c>
      <c r="H41" s="481" t="s">
        <v>102</v>
      </c>
      <c r="I41" s="481" t="s">
        <v>102</v>
      </c>
      <c r="J41" s="481" t="s">
        <v>102</v>
      </c>
      <c r="K41" s="481" t="s">
        <v>102</v>
      </c>
      <c r="L41" s="481" t="s">
        <v>102</v>
      </c>
      <c r="M41" s="481" t="s">
        <v>102</v>
      </c>
      <c r="N41" s="481" t="s">
        <v>102</v>
      </c>
      <c r="O41" s="481" t="s">
        <v>102</v>
      </c>
      <c r="P41" s="481" t="s">
        <v>102</v>
      </c>
      <c r="Q41" s="481" t="s">
        <v>102</v>
      </c>
      <c r="R41" s="481" t="s">
        <v>102</v>
      </c>
      <c r="S41" s="481" t="s">
        <v>102</v>
      </c>
      <c r="T41" s="481" t="s">
        <v>102</v>
      </c>
      <c r="U41" s="481" t="s">
        <v>102</v>
      </c>
      <c r="V41" s="481" t="s">
        <v>102</v>
      </c>
      <c r="W41" s="481" t="s">
        <v>102</v>
      </c>
      <c r="X41" s="481" t="s">
        <v>102</v>
      </c>
      <c r="Y41" s="481" t="s">
        <v>102</v>
      </c>
      <c r="Z41" s="481" t="s">
        <v>102</v>
      </c>
      <c r="AA41" s="481" t="s">
        <v>102</v>
      </c>
      <c r="AB41" s="481" t="s">
        <v>102</v>
      </c>
      <c r="AC41" s="481" t="s">
        <v>102</v>
      </c>
      <c r="AD41" s="481" t="s">
        <v>102</v>
      </c>
      <c r="AE41" s="481" t="s">
        <v>102</v>
      </c>
      <c r="AF41" s="481" t="s">
        <v>102</v>
      </c>
      <c r="AG41" s="481" t="s">
        <v>102</v>
      </c>
      <c r="AH41" s="481" t="s">
        <v>102</v>
      </c>
      <c r="AI41" s="481" t="s">
        <v>102</v>
      </c>
      <c r="AJ41" s="481" t="s">
        <v>102</v>
      </c>
      <c r="AK41" s="481" t="s">
        <v>102</v>
      </c>
      <c r="AL41" s="481" t="s">
        <v>102</v>
      </c>
      <c r="AM41" s="481" t="s">
        <v>102</v>
      </c>
      <c r="AN41" s="481" t="s">
        <v>102</v>
      </c>
      <c r="AO41" s="481" t="s">
        <v>102</v>
      </c>
      <c r="AP41" s="481" t="s">
        <v>102</v>
      </c>
      <c r="AQ41" s="481" t="s">
        <v>102</v>
      </c>
      <c r="AR41" s="481" t="s">
        <v>102</v>
      </c>
      <c r="AS41" s="481" t="s">
        <v>102</v>
      </c>
      <c r="AT41" s="481" t="s">
        <v>102</v>
      </c>
      <c r="AU41" s="481" t="s">
        <v>102</v>
      </c>
      <c r="AV41" s="481" t="s">
        <v>102</v>
      </c>
      <c r="AW41" s="481" t="s">
        <v>102</v>
      </c>
      <c r="AX41" s="481" t="s">
        <v>102</v>
      </c>
      <c r="AY41" s="481" t="s">
        <v>102</v>
      </c>
      <c r="AZ41" s="481" t="s">
        <v>102</v>
      </c>
      <c r="BA41" s="481" t="s">
        <v>102</v>
      </c>
      <c r="BB41" s="481" t="s">
        <v>102</v>
      </c>
      <c r="BC41" s="481" t="s">
        <v>102</v>
      </c>
      <c r="BD41" s="481" t="s">
        <v>102</v>
      </c>
      <c r="BE41" s="481" t="s">
        <v>102</v>
      </c>
      <c r="BF41" s="481" t="s">
        <v>102</v>
      </c>
      <c r="BG41" s="481" t="s">
        <v>102</v>
      </c>
      <c r="BH41" s="481" t="s">
        <v>102</v>
      </c>
      <c r="BI41" s="481" t="s">
        <v>102</v>
      </c>
      <c r="BJ41" s="481" t="s">
        <v>102</v>
      </c>
      <c r="BK41" s="481" t="s">
        <v>102</v>
      </c>
      <c r="BL41" s="481" t="s">
        <v>102</v>
      </c>
      <c r="BM41" s="481" t="s">
        <v>102</v>
      </c>
      <c r="BN41" s="481" t="s">
        <v>102</v>
      </c>
      <c r="BO41" s="481" t="s">
        <v>102</v>
      </c>
      <c r="BP41" s="481" t="s">
        <v>102</v>
      </c>
      <c r="BQ41" s="481" t="s">
        <v>102</v>
      </c>
      <c r="BR41" s="481" t="s">
        <v>102</v>
      </c>
      <c r="BS41" s="481" t="s">
        <v>102</v>
      </c>
      <c r="BT41" s="481" t="s">
        <v>102</v>
      </c>
      <c r="BU41" s="481" t="s">
        <v>102</v>
      </c>
      <c r="BV41" s="481" t="s">
        <v>102</v>
      </c>
      <c r="BW41" s="481" t="s">
        <v>102</v>
      </c>
      <c r="BX41" s="481" t="s">
        <v>102</v>
      </c>
      <c r="BY41" s="481" t="s">
        <v>102</v>
      </c>
      <c r="BZ41" s="481" t="s">
        <v>102</v>
      </c>
      <c r="CA41" s="481" t="s">
        <v>102</v>
      </c>
      <c r="CB41" s="481" t="s">
        <v>102</v>
      </c>
      <c r="CC41" s="481" t="s">
        <v>102</v>
      </c>
      <c r="CD41" s="481" t="s">
        <v>102</v>
      </c>
      <c r="CE41" s="481" t="s">
        <v>102</v>
      </c>
      <c r="CF41" s="481" t="s">
        <v>102</v>
      </c>
      <c r="CG41" s="481" t="s">
        <v>102</v>
      </c>
      <c r="CH41" s="481" t="s">
        <v>102</v>
      </c>
      <c r="CI41" s="481" t="s">
        <v>102</v>
      </c>
      <c r="CJ41" s="481" t="s">
        <v>102</v>
      </c>
      <c r="CK41" s="481" t="s">
        <v>102</v>
      </c>
      <c r="CL41" s="481" t="s">
        <v>102</v>
      </c>
      <c r="CM41" s="481" t="s">
        <v>102</v>
      </c>
      <c r="CN41" s="481" t="s">
        <v>102</v>
      </c>
      <c r="CO41" s="481" t="s">
        <v>102</v>
      </c>
      <c r="CP41" s="481" t="s">
        <v>102</v>
      </c>
      <c r="CQ41" s="481" t="s">
        <v>102</v>
      </c>
      <c r="CR41" s="481" t="s">
        <v>102</v>
      </c>
      <c r="CS41" s="481" t="s">
        <v>102</v>
      </c>
      <c r="CT41" s="481" t="s">
        <v>102</v>
      </c>
      <c r="CU41" s="481" t="s">
        <v>102</v>
      </c>
      <c r="CV41" s="481" t="s">
        <v>102</v>
      </c>
      <c r="CW41" s="481" t="s">
        <v>102</v>
      </c>
      <c r="CX41" s="481" t="s">
        <v>102</v>
      </c>
      <c r="CY41" s="481" t="s">
        <v>102</v>
      </c>
      <c r="CZ41" s="481" t="s">
        <v>102</v>
      </c>
      <c r="DA41" s="481" t="s">
        <v>102</v>
      </c>
      <c r="DB41" s="481" t="s">
        <v>102</v>
      </c>
      <c r="DC41" s="481" t="s">
        <v>102</v>
      </c>
      <c r="DD41" s="481" t="s">
        <v>102</v>
      </c>
      <c r="DE41" s="481" t="s">
        <v>102</v>
      </c>
      <c r="DF41" s="481" t="s">
        <v>102</v>
      </c>
      <c r="DG41" s="481" t="s">
        <v>102</v>
      </c>
      <c r="DH41" s="481" t="s">
        <v>102</v>
      </c>
      <c r="DI41" s="481" t="s">
        <v>102</v>
      </c>
      <c r="DJ41" s="481" t="s">
        <v>102</v>
      </c>
      <c r="DK41" s="481" t="s">
        <v>102</v>
      </c>
      <c r="DL41" s="481" t="s">
        <v>102</v>
      </c>
      <c r="DM41" s="481" t="s">
        <v>102</v>
      </c>
      <c r="DN41" s="481" t="s">
        <v>102</v>
      </c>
      <c r="DO41" s="481" t="s">
        <v>102</v>
      </c>
      <c r="DP41" s="481" t="s">
        <v>102</v>
      </c>
      <c r="DQ41" s="481" t="s">
        <v>102</v>
      </c>
      <c r="DR41" s="481" t="s">
        <v>102</v>
      </c>
      <c r="DS41" s="481" t="s">
        <v>102</v>
      </c>
      <c r="DT41" s="481" t="s">
        <v>102</v>
      </c>
      <c r="DU41" s="481" t="s">
        <v>102</v>
      </c>
      <c r="DV41" s="481" t="s">
        <v>102</v>
      </c>
      <c r="DW41" s="481" t="s">
        <v>102</v>
      </c>
      <c r="DX41" s="481" t="s">
        <v>102</v>
      </c>
      <c r="DY41" s="481" t="s">
        <v>102</v>
      </c>
      <c r="DZ41" s="481" t="s">
        <v>102</v>
      </c>
      <c r="EA41" s="481" t="s">
        <v>102</v>
      </c>
      <c r="EB41" s="481" t="s">
        <v>102</v>
      </c>
    </row>
    <row r="42" spans="1:132" x14ac:dyDescent="0.15">
      <c r="A42" s="480" t="s">
        <v>4259</v>
      </c>
      <c r="B42" s="481">
        <v>3249407</v>
      </c>
      <c r="C42" s="481" t="s">
        <v>4260</v>
      </c>
      <c r="D42" s="481" t="s">
        <v>4261</v>
      </c>
      <c r="E42" s="481" t="s">
        <v>4262</v>
      </c>
      <c r="F42" s="481" t="s">
        <v>102</v>
      </c>
      <c r="G42" s="481" t="s">
        <v>102</v>
      </c>
      <c r="H42" s="481" t="s">
        <v>102</v>
      </c>
      <c r="I42" s="481" t="s">
        <v>102</v>
      </c>
      <c r="J42" s="481" t="s">
        <v>102</v>
      </c>
      <c r="K42" s="481" t="s">
        <v>102</v>
      </c>
      <c r="L42" s="481" t="s">
        <v>102</v>
      </c>
      <c r="M42" s="481" t="s">
        <v>102</v>
      </c>
      <c r="N42" s="481" t="s">
        <v>102</v>
      </c>
      <c r="O42" s="481" t="s">
        <v>102</v>
      </c>
      <c r="P42" s="481" t="s">
        <v>102</v>
      </c>
      <c r="Q42" s="481" t="s">
        <v>102</v>
      </c>
      <c r="R42" s="481" t="s">
        <v>102</v>
      </c>
      <c r="S42" s="481" t="s">
        <v>102</v>
      </c>
      <c r="T42" s="481" t="s">
        <v>102</v>
      </c>
      <c r="U42" s="481" t="s">
        <v>102</v>
      </c>
      <c r="V42" s="481" t="s">
        <v>102</v>
      </c>
      <c r="W42" s="481" t="s">
        <v>102</v>
      </c>
      <c r="X42" s="481" t="s">
        <v>102</v>
      </c>
      <c r="Y42" s="481" t="s">
        <v>102</v>
      </c>
      <c r="Z42" s="481" t="s">
        <v>102</v>
      </c>
      <c r="AA42" s="481" t="s">
        <v>102</v>
      </c>
      <c r="AB42" s="481" t="s">
        <v>102</v>
      </c>
      <c r="AC42" s="481" t="s">
        <v>102</v>
      </c>
      <c r="AD42" s="481" t="s">
        <v>102</v>
      </c>
      <c r="AE42" s="481" t="s">
        <v>102</v>
      </c>
      <c r="AF42" s="481" t="s">
        <v>102</v>
      </c>
      <c r="AG42" s="481" t="s">
        <v>102</v>
      </c>
      <c r="AH42" s="481" t="s">
        <v>102</v>
      </c>
      <c r="AI42" s="481" t="s">
        <v>102</v>
      </c>
      <c r="AJ42" s="481" t="s">
        <v>102</v>
      </c>
      <c r="AK42" s="481" t="s">
        <v>102</v>
      </c>
      <c r="AL42" s="481" t="s">
        <v>102</v>
      </c>
      <c r="AM42" s="481" t="s">
        <v>102</v>
      </c>
      <c r="AN42" s="481" t="s">
        <v>102</v>
      </c>
      <c r="AO42" s="481" t="s">
        <v>102</v>
      </c>
      <c r="AP42" s="481" t="s">
        <v>102</v>
      </c>
      <c r="AQ42" s="481" t="s">
        <v>102</v>
      </c>
      <c r="AR42" s="481" t="s">
        <v>102</v>
      </c>
      <c r="AS42" s="481" t="s">
        <v>102</v>
      </c>
      <c r="AT42" s="481" t="s">
        <v>102</v>
      </c>
      <c r="AU42" s="481" t="s">
        <v>102</v>
      </c>
      <c r="AV42" s="481" t="s">
        <v>102</v>
      </c>
      <c r="AW42" s="481" t="s">
        <v>102</v>
      </c>
      <c r="AX42" s="481" t="s">
        <v>102</v>
      </c>
      <c r="AY42" s="481" t="s">
        <v>102</v>
      </c>
      <c r="AZ42" s="481" t="s">
        <v>102</v>
      </c>
      <c r="BA42" s="481" t="s">
        <v>102</v>
      </c>
      <c r="BB42" s="481" t="s">
        <v>102</v>
      </c>
      <c r="BC42" s="481" t="s">
        <v>102</v>
      </c>
      <c r="BD42" s="481" t="s">
        <v>102</v>
      </c>
      <c r="BE42" s="481" t="s">
        <v>102</v>
      </c>
      <c r="BF42" s="481" t="s">
        <v>102</v>
      </c>
      <c r="BG42" s="481" t="s">
        <v>102</v>
      </c>
      <c r="BH42" s="481" t="s">
        <v>102</v>
      </c>
      <c r="BI42" s="481" t="s">
        <v>102</v>
      </c>
      <c r="BJ42" s="481" t="s">
        <v>102</v>
      </c>
      <c r="BK42" s="481" t="s">
        <v>102</v>
      </c>
      <c r="BL42" s="481" t="s">
        <v>102</v>
      </c>
      <c r="BM42" s="481" t="s">
        <v>102</v>
      </c>
      <c r="BN42" s="481" t="s">
        <v>102</v>
      </c>
      <c r="BO42" s="481" t="s">
        <v>102</v>
      </c>
      <c r="BP42" s="481" t="s">
        <v>102</v>
      </c>
      <c r="BQ42" s="481" t="s">
        <v>102</v>
      </c>
      <c r="BR42" s="481" t="s">
        <v>102</v>
      </c>
      <c r="BS42" s="481" t="s">
        <v>102</v>
      </c>
      <c r="BT42" s="481" t="s">
        <v>102</v>
      </c>
      <c r="BU42" s="481" t="s">
        <v>102</v>
      </c>
      <c r="BV42" s="481" t="s">
        <v>102</v>
      </c>
      <c r="BW42" s="481" t="s">
        <v>102</v>
      </c>
      <c r="BX42" s="481" t="s">
        <v>102</v>
      </c>
      <c r="BY42" s="481" t="s">
        <v>102</v>
      </c>
      <c r="BZ42" s="481" t="s">
        <v>102</v>
      </c>
      <c r="CA42" s="481" t="s">
        <v>102</v>
      </c>
      <c r="CB42" s="481" t="s">
        <v>102</v>
      </c>
      <c r="CC42" s="481" t="s">
        <v>102</v>
      </c>
      <c r="CD42" s="481" t="s">
        <v>102</v>
      </c>
      <c r="CE42" s="481" t="s">
        <v>102</v>
      </c>
      <c r="CF42" s="481" t="s">
        <v>102</v>
      </c>
      <c r="CG42" s="481" t="s">
        <v>102</v>
      </c>
      <c r="CH42" s="481" t="s">
        <v>102</v>
      </c>
      <c r="CI42" s="481" t="s">
        <v>102</v>
      </c>
      <c r="CJ42" s="481" t="s">
        <v>102</v>
      </c>
      <c r="CK42" s="481" t="s">
        <v>102</v>
      </c>
      <c r="CL42" s="481" t="s">
        <v>102</v>
      </c>
      <c r="CM42" s="481" t="s">
        <v>102</v>
      </c>
      <c r="CN42" s="481" t="s">
        <v>102</v>
      </c>
      <c r="CO42" s="481" t="s">
        <v>102</v>
      </c>
      <c r="CP42" s="481" t="s">
        <v>102</v>
      </c>
      <c r="CQ42" s="481" t="s">
        <v>102</v>
      </c>
      <c r="CR42" s="481" t="s">
        <v>102</v>
      </c>
      <c r="CS42" s="481" t="s">
        <v>102</v>
      </c>
      <c r="CT42" s="481" t="s">
        <v>102</v>
      </c>
      <c r="CU42" s="481" t="s">
        <v>102</v>
      </c>
      <c r="CV42" s="481" t="s">
        <v>102</v>
      </c>
      <c r="CW42" s="481" t="s">
        <v>102</v>
      </c>
      <c r="CX42" s="481" t="s">
        <v>102</v>
      </c>
      <c r="CY42" s="481" t="s">
        <v>102</v>
      </c>
      <c r="CZ42" s="481" t="s">
        <v>102</v>
      </c>
      <c r="DA42" s="481" t="s">
        <v>102</v>
      </c>
      <c r="DB42" s="481" t="s">
        <v>102</v>
      </c>
      <c r="DC42" s="481" t="s">
        <v>102</v>
      </c>
      <c r="DD42" s="481" t="s">
        <v>102</v>
      </c>
      <c r="DE42" s="481" t="s">
        <v>102</v>
      </c>
      <c r="DF42" s="481" t="s">
        <v>102</v>
      </c>
      <c r="DG42" s="481" t="s">
        <v>102</v>
      </c>
      <c r="DH42" s="481" t="s">
        <v>102</v>
      </c>
      <c r="DI42" s="481" t="s">
        <v>102</v>
      </c>
      <c r="DJ42" s="481" t="s">
        <v>102</v>
      </c>
      <c r="DK42" s="481" t="s">
        <v>102</v>
      </c>
      <c r="DL42" s="481" t="s">
        <v>102</v>
      </c>
      <c r="DM42" s="481" t="s">
        <v>102</v>
      </c>
      <c r="DN42" s="481" t="s">
        <v>102</v>
      </c>
      <c r="DO42" s="481" t="s">
        <v>102</v>
      </c>
      <c r="DP42" s="481" t="s">
        <v>102</v>
      </c>
      <c r="DQ42" s="481" t="s">
        <v>102</v>
      </c>
      <c r="DR42" s="481" t="s">
        <v>102</v>
      </c>
      <c r="DS42" s="481" t="s">
        <v>102</v>
      </c>
      <c r="DT42" s="481" t="s">
        <v>102</v>
      </c>
      <c r="DU42" s="481" t="s">
        <v>102</v>
      </c>
      <c r="DV42" s="481" t="s">
        <v>102</v>
      </c>
      <c r="DW42" s="481" t="s">
        <v>102</v>
      </c>
      <c r="DX42" s="481" t="s">
        <v>102</v>
      </c>
      <c r="DY42" s="481" t="s">
        <v>102</v>
      </c>
      <c r="DZ42" s="481" t="s">
        <v>102</v>
      </c>
      <c r="EA42" s="481" t="s">
        <v>102</v>
      </c>
      <c r="EB42" s="481" t="s">
        <v>102</v>
      </c>
    </row>
    <row r="43" spans="1:132" x14ac:dyDescent="0.15">
      <c r="A43" s="480" t="s">
        <v>4263</v>
      </c>
      <c r="B43" s="481">
        <v>4191243</v>
      </c>
      <c r="C43" s="481" t="s">
        <v>4264</v>
      </c>
      <c r="D43" s="481" t="s">
        <v>1464</v>
      </c>
      <c r="E43" s="481" t="s">
        <v>4265</v>
      </c>
      <c r="F43" s="481" t="s">
        <v>4266</v>
      </c>
      <c r="G43" s="481" t="s">
        <v>4267</v>
      </c>
      <c r="H43" s="481" t="s">
        <v>4268</v>
      </c>
      <c r="I43" s="481" t="s">
        <v>4264</v>
      </c>
      <c r="J43" s="481" t="s">
        <v>1464</v>
      </c>
      <c r="K43" s="481" t="s">
        <v>4265</v>
      </c>
      <c r="L43" s="481" t="s">
        <v>4266</v>
      </c>
      <c r="M43" s="481" t="s">
        <v>4267</v>
      </c>
      <c r="N43" s="481" t="s">
        <v>4268</v>
      </c>
      <c r="O43" s="481" t="s">
        <v>4269</v>
      </c>
      <c r="P43" s="481" t="s">
        <v>4270</v>
      </c>
      <c r="Q43" s="481" t="s">
        <v>4271</v>
      </c>
      <c r="R43" s="481" t="s">
        <v>102</v>
      </c>
      <c r="S43" s="481" t="s">
        <v>102</v>
      </c>
      <c r="T43" s="481" t="s">
        <v>102</v>
      </c>
      <c r="U43" s="481" t="s">
        <v>102</v>
      </c>
      <c r="V43" s="481" t="s">
        <v>102</v>
      </c>
      <c r="W43" s="481" t="s">
        <v>102</v>
      </c>
      <c r="X43" s="481" t="s">
        <v>102</v>
      </c>
      <c r="Y43" s="481" t="s">
        <v>102</v>
      </c>
      <c r="Z43" s="481" t="s">
        <v>102</v>
      </c>
      <c r="AA43" s="481" t="s">
        <v>102</v>
      </c>
      <c r="AB43" s="481" t="s">
        <v>102</v>
      </c>
      <c r="AC43" s="481" t="s">
        <v>102</v>
      </c>
      <c r="AD43" s="481" t="s">
        <v>102</v>
      </c>
      <c r="AE43" s="481" t="s">
        <v>102</v>
      </c>
      <c r="AF43" s="481" t="s">
        <v>102</v>
      </c>
      <c r="AG43" s="481" t="s">
        <v>102</v>
      </c>
      <c r="AH43" s="481" t="s">
        <v>102</v>
      </c>
      <c r="AI43" s="481" t="s">
        <v>102</v>
      </c>
      <c r="AJ43" s="481" t="s">
        <v>102</v>
      </c>
      <c r="AK43" s="481" t="s">
        <v>102</v>
      </c>
      <c r="AL43" s="481" t="s">
        <v>102</v>
      </c>
      <c r="AM43" s="481" t="s">
        <v>102</v>
      </c>
      <c r="AN43" s="481" t="s">
        <v>102</v>
      </c>
      <c r="AO43" s="481" t="s">
        <v>102</v>
      </c>
      <c r="AP43" s="481" t="s">
        <v>102</v>
      </c>
      <c r="AQ43" s="481" t="s">
        <v>102</v>
      </c>
      <c r="AR43" s="481" t="s">
        <v>102</v>
      </c>
      <c r="AS43" s="481" t="s">
        <v>102</v>
      </c>
      <c r="AT43" s="481" t="s">
        <v>102</v>
      </c>
      <c r="AU43" s="481" t="s">
        <v>102</v>
      </c>
      <c r="AV43" s="481" t="s">
        <v>102</v>
      </c>
      <c r="AW43" s="481" t="s">
        <v>102</v>
      </c>
      <c r="AX43" s="481" t="s">
        <v>102</v>
      </c>
      <c r="AY43" s="481" t="s">
        <v>102</v>
      </c>
      <c r="AZ43" s="481" t="s">
        <v>102</v>
      </c>
      <c r="BA43" s="481" t="s">
        <v>102</v>
      </c>
      <c r="BB43" s="481" t="s">
        <v>102</v>
      </c>
      <c r="BC43" s="481" t="s">
        <v>102</v>
      </c>
      <c r="BD43" s="481" t="s">
        <v>102</v>
      </c>
      <c r="BE43" s="481" t="s">
        <v>102</v>
      </c>
      <c r="BF43" s="481" t="s">
        <v>102</v>
      </c>
      <c r="BG43" s="481" t="s">
        <v>102</v>
      </c>
      <c r="BH43" s="481" t="s">
        <v>102</v>
      </c>
      <c r="BI43" s="481" t="s">
        <v>102</v>
      </c>
      <c r="BJ43" s="481" t="s">
        <v>102</v>
      </c>
      <c r="BK43" s="481" t="s">
        <v>102</v>
      </c>
      <c r="BL43" s="481" t="s">
        <v>102</v>
      </c>
      <c r="BM43" s="481" t="s">
        <v>102</v>
      </c>
      <c r="BN43" s="481" t="s">
        <v>102</v>
      </c>
      <c r="BO43" s="481" t="s">
        <v>102</v>
      </c>
      <c r="BP43" s="481" t="s">
        <v>102</v>
      </c>
      <c r="BQ43" s="481" t="s">
        <v>102</v>
      </c>
      <c r="BR43" s="481" t="s">
        <v>102</v>
      </c>
      <c r="BS43" s="481" t="s">
        <v>102</v>
      </c>
      <c r="BT43" s="481" t="s">
        <v>102</v>
      </c>
      <c r="BU43" s="481" t="s">
        <v>102</v>
      </c>
      <c r="BV43" s="481" t="s">
        <v>102</v>
      </c>
      <c r="BW43" s="481" t="s">
        <v>102</v>
      </c>
      <c r="BX43" s="481" t="s">
        <v>102</v>
      </c>
      <c r="BY43" s="481" t="s">
        <v>102</v>
      </c>
      <c r="BZ43" s="481" t="s">
        <v>102</v>
      </c>
      <c r="CA43" s="481" t="s">
        <v>102</v>
      </c>
      <c r="CB43" s="481" t="s">
        <v>102</v>
      </c>
      <c r="CC43" s="481" t="s">
        <v>102</v>
      </c>
      <c r="CD43" s="481" t="s">
        <v>102</v>
      </c>
      <c r="CE43" s="481" t="s">
        <v>102</v>
      </c>
      <c r="CF43" s="481" t="s">
        <v>102</v>
      </c>
      <c r="CG43" s="481" t="s">
        <v>102</v>
      </c>
      <c r="CH43" s="481" t="s">
        <v>102</v>
      </c>
      <c r="CI43" s="481" t="s">
        <v>102</v>
      </c>
      <c r="CJ43" s="481" t="s">
        <v>102</v>
      </c>
      <c r="CK43" s="481" t="s">
        <v>102</v>
      </c>
      <c r="CL43" s="481" t="s">
        <v>102</v>
      </c>
      <c r="CM43" s="481" t="s">
        <v>102</v>
      </c>
      <c r="CN43" s="481" t="s">
        <v>102</v>
      </c>
      <c r="CO43" s="481" t="s">
        <v>102</v>
      </c>
      <c r="CP43" s="481" t="s">
        <v>102</v>
      </c>
      <c r="CQ43" s="481" t="s">
        <v>102</v>
      </c>
      <c r="CR43" s="481" t="s">
        <v>102</v>
      </c>
      <c r="CS43" s="481" t="s">
        <v>102</v>
      </c>
      <c r="CT43" s="481" t="s">
        <v>102</v>
      </c>
      <c r="CU43" s="481" t="s">
        <v>102</v>
      </c>
      <c r="CV43" s="481" t="s">
        <v>102</v>
      </c>
      <c r="CW43" s="481" t="s">
        <v>102</v>
      </c>
      <c r="CX43" s="481" t="s">
        <v>102</v>
      </c>
      <c r="CY43" s="481" t="s">
        <v>102</v>
      </c>
      <c r="CZ43" s="481" t="s">
        <v>102</v>
      </c>
      <c r="DA43" s="481" t="s">
        <v>102</v>
      </c>
      <c r="DB43" s="481" t="s">
        <v>102</v>
      </c>
      <c r="DC43" s="481" t="s">
        <v>102</v>
      </c>
      <c r="DD43" s="481" t="s">
        <v>102</v>
      </c>
      <c r="DE43" s="481" t="s">
        <v>102</v>
      </c>
      <c r="DF43" s="481" t="s">
        <v>102</v>
      </c>
      <c r="DG43" s="481" t="s">
        <v>102</v>
      </c>
      <c r="DH43" s="481" t="s">
        <v>102</v>
      </c>
      <c r="DI43" s="481" t="s">
        <v>102</v>
      </c>
      <c r="DJ43" s="481" t="s">
        <v>102</v>
      </c>
      <c r="DK43" s="481" t="s">
        <v>102</v>
      </c>
      <c r="DL43" s="481" t="s">
        <v>102</v>
      </c>
      <c r="DM43" s="481" t="s">
        <v>102</v>
      </c>
      <c r="DN43" s="481" t="s">
        <v>102</v>
      </c>
      <c r="DO43" s="481" t="s">
        <v>102</v>
      </c>
      <c r="DP43" s="481" t="s">
        <v>102</v>
      </c>
      <c r="DQ43" s="481" t="s">
        <v>102</v>
      </c>
      <c r="DR43" s="481" t="s">
        <v>102</v>
      </c>
      <c r="DS43" s="481" t="s">
        <v>102</v>
      </c>
      <c r="DT43" s="481" t="s">
        <v>102</v>
      </c>
      <c r="DU43" s="481" t="s">
        <v>102</v>
      </c>
      <c r="DV43" s="481" t="s">
        <v>102</v>
      </c>
      <c r="DW43" s="481" t="s">
        <v>102</v>
      </c>
      <c r="DX43" s="481" t="s">
        <v>102</v>
      </c>
      <c r="DY43" s="481" t="s">
        <v>102</v>
      </c>
      <c r="DZ43" s="481" t="s">
        <v>102</v>
      </c>
      <c r="EA43" s="481" t="s">
        <v>102</v>
      </c>
      <c r="EB43" s="481" t="s">
        <v>102</v>
      </c>
    </row>
    <row r="44" spans="1:132" x14ac:dyDescent="0.15">
      <c r="A44" s="480" t="s">
        <v>4272</v>
      </c>
      <c r="B44" s="481">
        <v>3649249</v>
      </c>
      <c r="C44" s="481" t="s">
        <v>476</v>
      </c>
      <c r="D44" s="481" t="s">
        <v>102</v>
      </c>
      <c r="E44" s="481" t="s">
        <v>102</v>
      </c>
      <c r="F44" s="481" t="s">
        <v>102</v>
      </c>
      <c r="G44" s="481" t="s">
        <v>102</v>
      </c>
      <c r="H44" s="481" t="s">
        <v>102</v>
      </c>
      <c r="I44" s="481" t="s">
        <v>102</v>
      </c>
      <c r="J44" s="481" t="s">
        <v>102</v>
      </c>
      <c r="K44" s="481" t="s">
        <v>102</v>
      </c>
      <c r="L44" s="481" t="s">
        <v>102</v>
      </c>
      <c r="M44" s="481" t="s">
        <v>102</v>
      </c>
      <c r="N44" s="481" t="s">
        <v>102</v>
      </c>
      <c r="O44" s="481" t="s">
        <v>102</v>
      </c>
      <c r="P44" s="481" t="s">
        <v>102</v>
      </c>
      <c r="Q44" s="481" t="s">
        <v>102</v>
      </c>
      <c r="R44" s="481" t="s">
        <v>102</v>
      </c>
      <c r="S44" s="481" t="s">
        <v>102</v>
      </c>
      <c r="T44" s="481" t="s">
        <v>102</v>
      </c>
      <c r="U44" s="481" t="s">
        <v>102</v>
      </c>
      <c r="V44" s="481" t="s">
        <v>102</v>
      </c>
      <c r="W44" s="481" t="s">
        <v>102</v>
      </c>
      <c r="X44" s="481" t="s">
        <v>102</v>
      </c>
      <c r="Y44" s="481" t="s">
        <v>102</v>
      </c>
      <c r="Z44" s="481" t="s">
        <v>102</v>
      </c>
      <c r="AA44" s="481" t="s">
        <v>102</v>
      </c>
      <c r="AB44" s="481" t="s">
        <v>102</v>
      </c>
      <c r="AC44" s="481" t="s">
        <v>102</v>
      </c>
      <c r="AD44" s="481" t="s">
        <v>102</v>
      </c>
      <c r="AE44" s="481" t="s">
        <v>102</v>
      </c>
      <c r="AF44" s="481" t="s">
        <v>102</v>
      </c>
      <c r="AG44" s="481" t="s">
        <v>102</v>
      </c>
      <c r="AH44" s="481" t="s">
        <v>102</v>
      </c>
      <c r="AI44" s="481" t="s">
        <v>102</v>
      </c>
      <c r="AJ44" s="481" t="s">
        <v>102</v>
      </c>
      <c r="AK44" s="481" t="s">
        <v>102</v>
      </c>
      <c r="AL44" s="481" t="s">
        <v>102</v>
      </c>
      <c r="AM44" s="481" t="s">
        <v>102</v>
      </c>
      <c r="AN44" s="481" t="s">
        <v>102</v>
      </c>
      <c r="AO44" s="481" t="s">
        <v>102</v>
      </c>
      <c r="AP44" s="481" t="s">
        <v>102</v>
      </c>
      <c r="AQ44" s="481" t="s">
        <v>102</v>
      </c>
      <c r="AR44" s="481" t="s">
        <v>102</v>
      </c>
      <c r="AS44" s="481" t="s">
        <v>102</v>
      </c>
      <c r="AT44" s="481" t="s">
        <v>102</v>
      </c>
      <c r="AU44" s="481" t="s">
        <v>102</v>
      </c>
      <c r="AV44" s="481" t="s">
        <v>102</v>
      </c>
      <c r="AW44" s="481" t="s">
        <v>102</v>
      </c>
      <c r="AX44" s="481" t="s">
        <v>102</v>
      </c>
      <c r="AY44" s="481" t="s">
        <v>102</v>
      </c>
      <c r="AZ44" s="481" t="s">
        <v>102</v>
      </c>
      <c r="BA44" s="481" t="s">
        <v>102</v>
      </c>
      <c r="BB44" s="481" t="s">
        <v>102</v>
      </c>
      <c r="BC44" s="481" t="s">
        <v>102</v>
      </c>
      <c r="BD44" s="481" t="s">
        <v>102</v>
      </c>
      <c r="BE44" s="481" t="s">
        <v>102</v>
      </c>
      <c r="BF44" s="481" t="s">
        <v>102</v>
      </c>
      <c r="BG44" s="481" t="s">
        <v>102</v>
      </c>
      <c r="BH44" s="481" t="s">
        <v>102</v>
      </c>
      <c r="BI44" s="481" t="s">
        <v>102</v>
      </c>
      <c r="BJ44" s="481" t="s">
        <v>102</v>
      </c>
      <c r="BK44" s="481" t="s">
        <v>102</v>
      </c>
      <c r="BL44" s="481" t="s">
        <v>102</v>
      </c>
      <c r="BM44" s="481" t="s">
        <v>102</v>
      </c>
      <c r="BN44" s="481" t="s">
        <v>102</v>
      </c>
      <c r="BO44" s="481" t="s">
        <v>102</v>
      </c>
      <c r="BP44" s="481" t="s">
        <v>102</v>
      </c>
      <c r="BQ44" s="481" t="s">
        <v>102</v>
      </c>
      <c r="BR44" s="481" t="s">
        <v>102</v>
      </c>
      <c r="BS44" s="481" t="s">
        <v>102</v>
      </c>
      <c r="BT44" s="481" t="s">
        <v>102</v>
      </c>
      <c r="BU44" s="481" t="s">
        <v>102</v>
      </c>
      <c r="BV44" s="481" t="s">
        <v>102</v>
      </c>
      <c r="BW44" s="481" t="s">
        <v>102</v>
      </c>
      <c r="BX44" s="481" t="s">
        <v>102</v>
      </c>
      <c r="BY44" s="481" t="s">
        <v>102</v>
      </c>
      <c r="BZ44" s="481" t="s">
        <v>102</v>
      </c>
      <c r="CA44" s="481" t="s">
        <v>102</v>
      </c>
      <c r="CB44" s="481" t="s">
        <v>102</v>
      </c>
      <c r="CC44" s="481" t="s">
        <v>102</v>
      </c>
      <c r="CD44" s="481" t="s">
        <v>102</v>
      </c>
      <c r="CE44" s="481" t="s">
        <v>102</v>
      </c>
      <c r="CF44" s="481" t="s">
        <v>102</v>
      </c>
      <c r="CG44" s="481" t="s">
        <v>102</v>
      </c>
      <c r="CH44" s="481" t="s">
        <v>102</v>
      </c>
      <c r="CI44" s="481" t="s">
        <v>102</v>
      </c>
      <c r="CJ44" s="481" t="s">
        <v>102</v>
      </c>
      <c r="CK44" s="481" t="s">
        <v>102</v>
      </c>
      <c r="CL44" s="481" t="s">
        <v>102</v>
      </c>
      <c r="CM44" s="481" t="s">
        <v>102</v>
      </c>
      <c r="CN44" s="481" t="s">
        <v>102</v>
      </c>
      <c r="CO44" s="481" t="s">
        <v>102</v>
      </c>
      <c r="CP44" s="481" t="s">
        <v>102</v>
      </c>
      <c r="CQ44" s="481" t="s">
        <v>102</v>
      </c>
      <c r="CR44" s="481" t="s">
        <v>102</v>
      </c>
      <c r="CS44" s="481" t="s">
        <v>102</v>
      </c>
      <c r="CT44" s="481" t="s">
        <v>102</v>
      </c>
      <c r="CU44" s="481" t="s">
        <v>102</v>
      </c>
      <c r="CV44" s="481" t="s">
        <v>102</v>
      </c>
      <c r="CW44" s="481" t="s">
        <v>102</v>
      </c>
      <c r="CX44" s="481" t="s">
        <v>102</v>
      </c>
      <c r="CY44" s="481" t="s">
        <v>102</v>
      </c>
      <c r="CZ44" s="481" t="s">
        <v>102</v>
      </c>
      <c r="DA44" s="481" t="s">
        <v>102</v>
      </c>
      <c r="DB44" s="481" t="s">
        <v>102</v>
      </c>
      <c r="DC44" s="481" t="s">
        <v>102</v>
      </c>
      <c r="DD44" s="481" t="s">
        <v>102</v>
      </c>
      <c r="DE44" s="481" t="s">
        <v>102</v>
      </c>
      <c r="DF44" s="481" t="s">
        <v>102</v>
      </c>
      <c r="DG44" s="481" t="s">
        <v>102</v>
      </c>
      <c r="DH44" s="481" t="s">
        <v>102</v>
      </c>
      <c r="DI44" s="481" t="s">
        <v>102</v>
      </c>
      <c r="DJ44" s="481" t="s">
        <v>102</v>
      </c>
      <c r="DK44" s="481" t="s">
        <v>102</v>
      </c>
      <c r="DL44" s="481" t="s">
        <v>102</v>
      </c>
      <c r="DM44" s="481" t="s">
        <v>102</v>
      </c>
      <c r="DN44" s="481" t="s">
        <v>102</v>
      </c>
      <c r="DO44" s="481" t="s">
        <v>102</v>
      </c>
      <c r="DP44" s="481" t="s">
        <v>102</v>
      </c>
      <c r="DQ44" s="481" t="s">
        <v>102</v>
      </c>
      <c r="DR44" s="481" t="s">
        <v>102</v>
      </c>
      <c r="DS44" s="481" t="s">
        <v>102</v>
      </c>
      <c r="DT44" s="481" t="s">
        <v>102</v>
      </c>
      <c r="DU44" s="481" t="s">
        <v>102</v>
      </c>
      <c r="DV44" s="481" t="s">
        <v>102</v>
      </c>
      <c r="DW44" s="481" t="s">
        <v>102</v>
      </c>
      <c r="DX44" s="481" t="s">
        <v>102</v>
      </c>
      <c r="DY44" s="481" t="s">
        <v>102</v>
      </c>
      <c r="DZ44" s="481" t="s">
        <v>102</v>
      </c>
      <c r="EA44" s="481" t="s">
        <v>102</v>
      </c>
      <c r="EB44" s="481" t="s">
        <v>102</v>
      </c>
    </row>
    <row r="45" spans="1:132" x14ac:dyDescent="0.15">
      <c r="A45" s="485" t="s">
        <v>4273</v>
      </c>
      <c r="B45" s="481">
        <v>4027451</v>
      </c>
      <c r="C45" s="481" t="s">
        <v>1483</v>
      </c>
      <c r="D45" s="481" t="s">
        <v>4274</v>
      </c>
      <c r="E45" s="481" t="s">
        <v>4275</v>
      </c>
      <c r="F45" s="481" t="s">
        <v>4276</v>
      </c>
      <c r="G45" s="481" t="s">
        <v>4277</v>
      </c>
      <c r="H45" s="481" t="s">
        <v>102</v>
      </c>
      <c r="I45" s="481" t="s">
        <v>102</v>
      </c>
      <c r="J45" s="481" t="s">
        <v>102</v>
      </c>
      <c r="K45" s="481" t="s">
        <v>102</v>
      </c>
      <c r="L45" s="481" t="s">
        <v>102</v>
      </c>
      <c r="M45" s="481" t="s">
        <v>102</v>
      </c>
      <c r="N45" s="481" t="s">
        <v>102</v>
      </c>
      <c r="O45" s="481" t="s">
        <v>102</v>
      </c>
      <c r="P45" s="481" t="s">
        <v>102</v>
      </c>
      <c r="Q45" s="481" t="s">
        <v>102</v>
      </c>
      <c r="R45" s="481" t="s">
        <v>102</v>
      </c>
      <c r="S45" s="481" t="s">
        <v>102</v>
      </c>
      <c r="T45" s="481" t="s">
        <v>102</v>
      </c>
      <c r="U45" s="481" t="s">
        <v>102</v>
      </c>
      <c r="V45" s="481" t="s">
        <v>102</v>
      </c>
      <c r="W45" s="481" t="s">
        <v>102</v>
      </c>
      <c r="X45" s="481" t="s">
        <v>102</v>
      </c>
      <c r="Y45" s="481" t="s">
        <v>102</v>
      </c>
      <c r="Z45" s="481" t="s">
        <v>102</v>
      </c>
      <c r="AA45" s="481" t="s">
        <v>102</v>
      </c>
      <c r="AB45" s="481" t="s">
        <v>102</v>
      </c>
      <c r="AC45" s="481" t="s">
        <v>102</v>
      </c>
      <c r="AD45" s="481" t="s">
        <v>102</v>
      </c>
      <c r="AE45" s="481" t="s">
        <v>102</v>
      </c>
      <c r="AF45" s="481" t="s">
        <v>102</v>
      </c>
      <c r="AG45" s="481" t="s">
        <v>102</v>
      </c>
      <c r="AH45" s="481" t="s">
        <v>102</v>
      </c>
      <c r="AI45" s="481" t="s">
        <v>102</v>
      </c>
      <c r="AJ45" s="481" t="s">
        <v>102</v>
      </c>
      <c r="AK45" s="481" t="s">
        <v>102</v>
      </c>
      <c r="AL45" s="481" t="s">
        <v>102</v>
      </c>
      <c r="AM45" s="481" t="s">
        <v>102</v>
      </c>
      <c r="AN45" s="481" t="s">
        <v>102</v>
      </c>
      <c r="AO45" s="481" t="s">
        <v>102</v>
      </c>
      <c r="AP45" s="481" t="s">
        <v>102</v>
      </c>
      <c r="AQ45" s="481" t="s">
        <v>102</v>
      </c>
      <c r="AR45" s="481" t="s">
        <v>102</v>
      </c>
      <c r="AS45" s="481" t="s">
        <v>102</v>
      </c>
      <c r="AT45" s="481" t="s">
        <v>102</v>
      </c>
      <c r="AU45" s="481" t="s">
        <v>102</v>
      </c>
      <c r="AV45" s="481" t="s">
        <v>102</v>
      </c>
      <c r="AW45" s="481" t="s">
        <v>102</v>
      </c>
      <c r="AX45" s="481" t="s">
        <v>102</v>
      </c>
      <c r="AY45" s="481" t="s">
        <v>102</v>
      </c>
      <c r="AZ45" s="481" t="s">
        <v>102</v>
      </c>
      <c r="BA45" s="481" t="s">
        <v>102</v>
      </c>
      <c r="BB45" s="481" t="s">
        <v>102</v>
      </c>
      <c r="BC45" s="481" t="s">
        <v>102</v>
      </c>
      <c r="BD45" s="481" t="s">
        <v>102</v>
      </c>
      <c r="BE45" s="481" t="s">
        <v>102</v>
      </c>
      <c r="BF45" s="481" t="s">
        <v>102</v>
      </c>
      <c r="BG45" s="481" t="s">
        <v>102</v>
      </c>
      <c r="BH45" s="481" t="s">
        <v>102</v>
      </c>
      <c r="BI45" s="481" t="s">
        <v>102</v>
      </c>
      <c r="BJ45" s="481" t="s">
        <v>102</v>
      </c>
      <c r="BK45" s="481" t="s">
        <v>102</v>
      </c>
      <c r="BL45" s="481" t="s">
        <v>102</v>
      </c>
      <c r="BM45" s="481" t="s">
        <v>102</v>
      </c>
      <c r="BN45" s="481" t="s">
        <v>102</v>
      </c>
      <c r="BO45" s="481" t="s">
        <v>102</v>
      </c>
      <c r="BP45" s="481" t="s">
        <v>102</v>
      </c>
      <c r="BQ45" s="481" t="s">
        <v>102</v>
      </c>
      <c r="BR45" s="481" t="s">
        <v>102</v>
      </c>
      <c r="BS45" s="481" t="s">
        <v>102</v>
      </c>
      <c r="BT45" s="481" t="s">
        <v>102</v>
      </c>
      <c r="BU45" s="481" t="s">
        <v>102</v>
      </c>
      <c r="BV45" s="481" t="s">
        <v>102</v>
      </c>
      <c r="BW45" s="481" t="s">
        <v>102</v>
      </c>
      <c r="BX45" s="481" t="s">
        <v>102</v>
      </c>
      <c r="BY45" s="481" t="s">
        <v>102</v>
      </c>
      <c r="BZ45" s="481" t="s">
        <v>102</v>
      </c>
      <c r="CA45" s="481" t="s">
        <v>102</v>
      </c>
      <c r="CB45" s="481" t="s">
        <v>102</v>
      </c>
      <c r="CC45" s="481" t="s">
        <v>102</v>
      </c>
      <c r="CD45" s="481" t="s">
        <v>102</v>
      </c>
      <c r="CE45" s="481" t="s">
        <v>102</v>
      </c>
      <c r="CF45" s="481" t="s">
        <v>102</v>
      </c>
      <c r="CG45" s="481" t="s">
        <v>102</v>
      </c>
      <c r="CH45" s="481" t="s">
        <v>102</v>
      </c>
      <c r="CI45" s="481" t="s">
        <v>102</v>
      </c>
      <c r="CJ45" s="481" t="s">
        <v>102</v>
      </c>
      <c r="CK45" s="481" t="s">
        <v>102</v>
      </c>
      <c r="CL45" s="481" t="s">
        <v>102</v>
      </c>
      <c r="CM45" s="481" t="s">
        <v>102</v>
      </c>
      <c r="CN45" s="481" t="s">
        <v>102</v>
      </c>
      <c r="CO45" s="481" t="s">
        <v>102</v>
      </c>
      <c r="CP45" s="481" t="s">
        <v>102</v>
      </c>
      <c r="CQ45" s="481" t="s">
        <v>102</v>
      </c>
      <c r="CR45" s="481" t="s">
        <v>102</v>
      </c>
      <c r="CS45" s="481" t="s">
        <v>102</v>
      </c>
      <c r="CT45" s="481" t="s">
        <v>102</v>
      </c>
      <c r="CU45" s="481" t="s">
        <v>102</v>
      </c>
      <c r="CV45" s="481" t="s">
        <v>102</v>
      </c>
      <c r="CW45" s="481" t="s">
        <v>102</v>
      </c>
      <c r="CX45" s="481" t="s">
        <v>102</v>
      </c>
      <c r="CY45" s="481" t="s">
        <v>102</v>
      </c>
      <c r="CZ45" s="481" t="s">
        <v>102</v>
      </c>
      <c r="DA45" s="481" t="s">
        <v>102</v>
      </c>
      <c r="DB45" s="481" t="s">
        <v>102</v>
      </c>
      <c r="DC45" s="481" t="s">
        <v>102</v>
      </c>
      <c r="DD45" s="481" t="s">
        <v>102</v>
      </c>
      <c r="DE45" s="481" t="s">
        <v>102</v>
      </c>
      <c r="DF45" s="481" t="s">
        <v>102</v>
      </c>
      <c r="DG45" s="481" t="s">
        <v>102</v>
      </c>
      <c r="DH45" s="481" t="s">
        <v>102</v>
      </c>
      <c r="DI45" s="481" t="s">
        <v>102</v>
      </c>
      <c r="DJ45" s="481" t="s">
        <v>102</v>
      </c>
      <c r="DK45" s="481" t="s">
        <v>102</v>
      </c>
      <c r="DL45" s="481" t="s">
        <v>102</v>
      </c>
      <c r="DM45" s="481" t="s">
        <v>102</v>
      </c>
      <c r="DN45" s="481" t="s">
        <v>102</v>
      </c>
      <c r="DO45" s="481" t="s">
        <v>102</v>
      </c>
      <c r="DP45" s="481" t="s">
        <v>102</v>
      </c>
      <c r="DQ45" s="481" t="s">
        <v>102</v>
      </c>
      <c r="DR45" s="481" t="s">
        <v>102</v>
      </c>
      <c r="DS45" s="481" t="s">
        <v>102</v>
      </c>
      <c r="DT45" s="481" t="s">
        <v>102</v>
      </c>
      <c r="DU45" s="481" t="s">
        <v>102</v>
      </c>
      <c r="DV45" s="481" t="s">
        <v>102</v>
      </c>
      <c r="DW45" s="481" t="s">
        <v>102</v>
      </c>
      <c r="DX45" s="481" t="s">
        <v>102</v>
      </c>
      <c r="DY45" s="481" t="s">
        <v>102</v>
      </c>
      <c r="DZ45" s="481" t="s">
        <v>102</v>
      </c>
      <c r="EA45" s="481" t="s">
        <v>102</v>
      </c>
      <c r="EB45" s="481" t="s">
        <v>102</v>
      </c>
    </row>
    <row r="46" spans="1:132" x14ac:dyDescent="0.15">
      <c r="A46" s="480" t="s">
        <v>4278</v>
      </c>
      <c r="B46" s="481">
        <v>3771347</v>
      </c>
      <c r="C46" s="481" t="s">
        <v>4279</v>
      </c>
      <c r="D46" s="481" t="s">
        <v>4280</v>
      </c>
      <c r="E46" s="481" t="s">
        <v>4281</v>
      </c>
      <c r="F46" s="481" t="s">
        <v>4282</v>
      </c>
      <c r="G46" s="481" t="s">
        <v>4279</v>
      </c>
      <c r="H46" s="481" t="s">
        <v>4283</v>
      </c>
      <c r="I46" s="481" t="s">
        <v>4280</v>
      </c>
      <c r="J46" s="481" t="s">
        <v>4281</v>
      </c>
      <c r="K46" s="481" t="s">
        <v>4282</v>
      </c>
      <c r="L46" s="481" t="s">
        <v>102</v>
      </c>
      <c r="M46" s="481" t="s">
        <v>102</v>
      </c>
      <c r="N46" s="481" t="s">
        <v>102</v>
      </c>
      <c r="O46" s="481" t="s">
        <v>102</v>
      </c>
      <c r="P46" s="481" t="s">
        <v>102</v>
      </c>
      <c r="Q46" s="481" t="s">
        <v>102</v>
      </c>
      <c r="R46" s="481" t="s">
        <v>102</v>
      </c>
      <c r="S46" s="481" t="s">
        <v>102</v>
      </c>
      <c r="T46" s="481" t="s">
        <v>102</v>
      </c>
      <c r="U46" s="481" t="s">
        <v>102</v>
      </c>
      <c r="V46" s="481" t="s">
        <v>102</v>
      </c>
      <c r="W46" s="481" t="s">
        <v>102</v>
      </c>
      <c r="X46" s="481" t="s">
        <v>102</v>
      </c>
      <c r="Y46" s="481" t="s">
        <v>102</v>
      </c>
      <c r="Z46" s="481" t="s">
        <v>102</v>
      </c>
      <c r="AA46" s="481" t="s">
        <v>102</v>
      </c>
      <c r="AB46" s="481" t="s">
        <v>102</v>
      </c>
      <c r="AC46" s="481" t="s">
        <v>102</v>
      </c>
      <c r="AD46" s="481" t="s">
        <v>102</v>
      </c>
      <c r="AE46" s="481" t="s">
        <v>102</v>
      </c>
      <c r="AF46" s="481" t="s">
        <v>102</v>
      </c>
      <c r="AG46" s="481" t="s">
        <v>102</v>
      </c>
      <c r="AH46" s="481" t="s">
        <v>102</v>
      </c>
      <c r="AI46" s="481" t="s">
        <v>102</v>
      </c>
      <c r="AJ46" s="481" t="s">
        <v>102</v>
      </c>
      <c r="AK46" s="481" t="s">
        <v>102</v>
      </c>
      <c r="AL46" s="481" t="s">
        <v>102</v>
      </c>
      <c r="AM46" s="481" t="s">
        <v>102</v>
      </c>
      <c r="AN46" s="481" t="s">
        <v>102</v>
      </c>
      <c r="AO46" s="481" t="s">
        <v>102</v>
      </c>
      <c r="AP46" s="481" t="s">
        <v>102</v>
      </c>
      <c r="AQ46" s="481" t="s">
        <v>102</v>
      </c>
      <c r="AR46" s="481" t="s">
        <v>102</v>
      </c>
      <c r="AS46" s="481" t="s">
        <v>102</v>
      </c>
      <c r="AT46" s="481" t="s">
        <v>102</v>
      </c>
      <c r="AU46" s="481" t="s">
        <v>102</v>
      </c>
      <c r="AV46" s="481" t="s">
        <v>102</v>
      </c>
      <c r="AW46" s="481" t="s">
        <v>102</v>
      </c>
      <c r="AX46" s="481" t="s">
        <v>102</v>
      </c>
      <c r="AY46" s="481" t="s">
        <v>102</v>
      </c>
      <c r="AZ46" s="481" t="s">
        <v>102</v>
      </c>
      <c r="BA46" s="481" t="s">
        <v>102</v>
      </c>
      <c r="BB46" s="481" t="s">
        <v>102</v>
      </c>
      <c r="BC46" s="481" t="s">
        <v>102</v>
      </c>
      <c r="BD46" s="481" t="s">
        <v>102</v>
      </c>
      <c r="BE46" s="481" t="s">
        <v>102</v>
      </c>
      <c r="BF46" s="481" t="s">
        <v>102</v>
      </c>
      <c r="BG46" s="481" t="s">
        <v>102</v>
      </c>
      <c r="BH46" s="481" t="s">
        <v>102</v>
      </c>
      <c r="BI46" s="481" t="s">
        <v>102</v>
      </c>
      <c r="BJ46" s="481" t="s">
        <v>102</v>
      </c>
      <c r="BK46" s="481" t="s">
        <v>102</v>
      </c>
      <c r="BL46" s="481" t="s">
        <v>102</v>
      </c>
      <c r="BM46" s="481" t="s">
        <v>102</v>
      </c>
      <c r="BN46" s="481" t="s">
        <v>102</v>
      </c>
      <c r="BO46" s="481" t="s">
        <v>102</v>
      </c>
      <c r="BP46" s="481" t="s">
        <v>102</v>
      </c>
      <c r="BQ46" s="481" t="s">
        <v>102</v>
      </c>
      <c r="BR46" s="481" t="s">
        <v>102</v>
      </c>
      <c r="BS46" s="481" t="s">
        <v>102</v>
      </c>
      <c r="BT46" s="481" t="s">
        <v>102</v>
      </c>
      <c r="BU46" s="481" t="s">
        <v>102</v>
      </c>
      <c r="BV46" s="481" t="s">
        <v>102</v>
      </c>
      <c r="BW46" s="481" t="s">
        <v>102</v>
      </c>
      <c r="BX46" s="481" t="s">
        <v>102</v>
      </c>
      <c r="BY46" s="481" t="s">
        <v>102</v>
      </c>
      <c r="BZ46" s="481" t="s">
        <v>102</v>
      </c>
      <c r="CA46" s="481" t="s">
        <v>102</v>
      </c>
      <c r="CB46" s="481" t="s">
        <v>102</v>
      </c>
      <c r="CC46" s="481" t="s">
        <v>102</v>
      </c>
      <c r="CD46" s="481" t="s">
        <v>102</v>
      </c>
      <c r="CE46" s="481" t="s">
        <v>102</v>
      </c>
      <c r="CF46" s="481" t="s">
        <v>102</v>
      </c>
      <c r="CG46" s="481" t="s">
        <v>102</v>
      </c>
      <c r="CH46" s="481" t="s">
        <v>102</v>
      </c>
      <c r="CI46" s="481" t="s">
        <v>102</v>
      </c>
      <c r="CJ46" s="481" t="s">
        <v>102</v>
      </c>
      <c r="CK46" s="481" t="s">
        <v>102</v>
      </c>
      <c r="CL46" s="481" t="s">
        <v>102</v>
      </c>
      <c r="CM46" s="481" t="s">
        <v>102</v>
      </c>
      <c r="CN46" s="481" t="s">
        <v>102</v>
      </c>
      <c r="CO46" s="481" t="s">
        <v>102</v>
      </c>
      <c r="CP46" s="481" t="s">
        <v>102</v>
      </c>
      <c r="CQ46" s="481" t="s">
        <v>102</v>
      </c>
      <c r="CR46" s="481" t="s">
        <v>102</v>
      </c>
      <c r="CS46" s="481" t="s">
        <v>102</v>
      </c>
      <c r="CT46" s="481" t="s">
        <v>102</v>
      </c>
      <c r="CU46" s="481" t="s">
        <v>102</v>
      </c>
      <c r="CV46" s="481" t="s">
        <v>102</v>
      </c>
      <c r="CW46" s="481" t="s">
        <v>102</v>
      </c>
      <c r="CX46" s="481" t="s">
        <v>102</v>
      </c>
      <c r="CY46" s="481" t="s">
        <v>102</v>
      </c>
      <c r="CZ46" s="481" t="s">
        <v>102</v>
      </c>
      <c r="DA46" s="481" t="s">
        <v>102</v>
      </c>
      <c r="DB46" s="481" t="s">
        <v>102</v>
      </c>
      <c r="DC46" s="481" t="s">
        <v>102</v>
      </c>
      <c r="DD46" s="481" t="s">
        <v>102</v>
      </c>
      <c r="DE46" s="481" t="s">
        <v>102</v>
      </c>
      <c r="DF46" s="481" t="s">
        <v>102</v>
      </c>
      <c r="DG46" s="481" t="s">
        <v>102</v>
      </c>
      <c r="DH46" s="481" t="s">
        <v>102</v>
      </c>
      <c r="DI46" s="481" t="s">
        <v>102</v>
      </c>
      <c r="DJ46" s="481" t="s">
        <v>102</v>
      </c>
      <c r="DK46" s="481" t="s">
        <v>102</v>
      </c>
      <c r="DL46" s="481" t="s">
        <v>102</v>
      </c>
      <c r="DM46" s="481" t="s">
        <v>102</v>
      </c>
      <c r="DN46" s="481" t="s">
        <v>102</v>
      </c>
      <c r="DO46" s="481" t="s">
        <v>102</v>
      </c>
      <c r="DP46" s="481" t="s">
        <v>102</v>
      </c>
      <c r="DQ46" s="481" t="s">
        <v>102</v>
      </c>
      <c r="DR46" s="481" t="s">
        <v>102</v>
      </c>
      <c r="DS46" s="481" t="s">
        <v>102</v>
      </c>
      <c r="DT46" s="481" t="s">
        <v>102</v>
      </c>
      <c r="DU46" s="481" t="s">
        <v>102</v>
      </c>
      <c r="DV46" s="481" t="s">
        <v>102</v>
      </c>
      <c r="DW46" s="481" t="s">
        <v>102</v>
      </c>
      <c r="DX46" s="481" t="s">
        <v>102</v>
      </c>
      <c r="DY46" s="481" t="s">
        <v>102</v>
      </c>
      <c r="DZ46" s="481" t="s">
        <v>102</v>
      </c>
      <c r="EA46" s="481" t="s">
        <v>102</v>
      </c>
      <c r="EB46" s="481" t="s">
        <v>102</v>
      </c>
    </row>
    <row r="47" spans="1:132" x14ac:dyDescent="0.15">
      <c r="A47" s="480" t="s">
        <v>4284</v>
      </c>
      <c r="B47" s="481">
        <v>3998073</v>
      </c>
      <c r="C47" s="481" t="s">
        <v>4285</v>
      </c>
      <c r="D47" s="481" t="s">
        <v>4286</v>
      </c>
      <c r="E47" s="481" t="s">
        <v>102</v>
      </c>
      <c r="F47" s="481" t="s">
        <v>4285</v>
      </c>
      <c r="G47" s="481" t="s">
        <v>4286</v>
      </c>
      <c r="H47" s="481" t="s">
        <v>102</v>
      </c>
      <c r="I47" s="481" t="s">
        <v>102</v>
      </c>
      <c r="J47" s="481" t="s">
        <v>102</v>
      </c>
      <c r="K47" s="481" t="s">
        <v>102</v>
      </c>
      <c r="L47" s="481" t="s">
        <v>102</v>
      </c>
      <c r="M47" s="481" t="s">
        <v>102</v>
      </c>
      <c r="N47" s="481" t="s">
        <v>102</v>
      </c>
      <c r="O47" s="481" t="s">
        <v>102</v>
      </c>
      <c r="P47" s="481" t="s">
        <v>102</v>
      </c>
      <c r="Q47" s="481" t="s">
        <v>102</v>
      </c>
      <c r="R47" s="481" t="s">
        <v>102</v>
      </c>
      <c r="S47" s="481" t="s">
        <v>102</v>
      </c>
      <c r="T47" s="481" t="s">
        <v>102</v>
      </c>
      <c r="U47" s="481" t="s">
        <v>102</v>
      </c>
      <c r="V47" s="481" t="s">
        <v>102</v>
      </c>
      <c r="W47" s="481" t="s">
        <v>102</v>
      </c>
      <c r="X47" s="481" t="s">
        <v>102</v>
      </c>
      <c r="Y47" s="481" t="s">
        <v>102</v>
      </c>
      <c r="Z47" s="481" t="s">
        <v>102</v>
      </c>
      <c r="AA47" s="481" t="s">
        <v>102</v>
      </c>
      <c r="AB47" s="481" t="s">
        <v>102</v>
      </c>
      <c r="AC47" s="481" t="s">
        <v>102</v>
      </c>
      <c r="AD47" s="481" t="s">
        <v>102</v>
      </c>
      <c r="AE47" s="481" t="s">
        <v>102</v>
      </c>
      <c r="AF47" s="481" t="s">
        <v>102</v>
      </c>
      <c r="AG47" s="481" t="s">
        <v>102</v>
      </c>
      <c r="AH47" s="481" t="s">
        <v>102</v>
      </c>
      <c r="AI47" s="481" t="s">
        <v>102</v>
      </c>
      <c r="AJ47" s="481" t="s">
        <v>102</v>
      </c>
      <c r="AK47" s="481" t="s">
        <v>102</v>
      </c>
      <c r="AL47" s="481" t="s">
        <v>102</v>
      </c>
      <c r="AM47" s="481" t="s">
        <v>102</v>
      </c>
      <c r="AN47" s="481" t="s">
        <v>102</v>
      </c>
      <c r="AO47" s="481" t="s">
        <v>102</v>
      </c>
      <c r="AP47" s="481" t="s">
        <v>102</v>
      </c>
      <c r="AQ47" s="481" t="s">
        <v>102</v>
      </c>
      <c r="AR47" s="481" t="s">
        <v>102</v>
      </c>
      <c r="AS47" s="481" t="s">
        <v>102</v>
      </c>
      <c r="AT47" s="481" t="s">
        <v>102</v>
      </c>
      <c r="AU47" s="481" t="s">
        <v>102</v>
      </c>
      <c r="AV47" s="481" t="s">
        <v>102</v>
      </c>
      <c r="AW47" s="481" t="s">
        <v>102</v>
      </c>
      <c r="AX47" s="481" t="s">
        <v>102</v>
      </c>
      <c r="AY47" s="481" t="s">
        <v>102</v>
      </c>
      <c r="AZ47" s="481" t="s">
        <v>102</v>
      </c>
      <c r="BA47" s="481" t="s">
        <v>102</v>
      </c>
      <c r="BB47" s="481" t="s">
        <v>102</v>
      </c>
      <c r="BC47" s="481" t="s">
        <v>102</v>
      </c>
      <c r="BD47" s="481" t="s">
        <v>102</v>
      </c>
      <c r="BE47" s="481" t="s">
        <v>102</v>
      </c>
      <c r="BF47" s="481" t="s">
        <v>102</v>
      </c>
      <c r="BG47" s="481" t="s">
        <v>102</v>
      </c>
      <c r="BH47" s="481" t="s">
        <v>102</v>
      </c>
      <c r="BI47" s="481" t="s">
        <v>102</v>
      </c>
      <c r="BJ47" s="481" t="s">
        <v>102</v>
      </c>
      <c r="BK47" s="481" t="s">
        <v>102</v>
      </c>
      <c r="BL47" s="481" t="s">
        <v>102</v>
      </c>
      <c r="BM47" s="481" t="s">
        <v>102</v>
      </c>
      <c r="BN47" s="481" t="s">
        <v>102</v>
      </c>
      <c r="BO47" s="481" t="s">
        <v>102</v>
      </c>
      <c r="BP47" s="481" t="s">
        <v>102</v>
      </c>
      <c r="BQ47" s="481" t="s">
        <v>102</v>
      </c>
      <c r="BR47" s="481" t="s">
        <v>102</v>
      </c>
      <c r="BS47" s="481" t="s">
        <v>102</v>
      </c>
      <c r="BT47" s="481" t="s">
        <v>102</v>
      </c>
      <c r="BU47" s="481" t="s">
        <v>102</v>
      </c>
      <c r="BV47" s="481" t="s">
        <v>102</v>
      </c>
      <c r="BW47" s="481" t="s">
        <v>102</v>
      </c>
      <c r="BX47" s="481" t="s">
        <v>102</v>
      </c>
      <c r="BY47" s="481" t="s">
        <v>102</v>
      </c>
      <c r="BZ47" s="481" t="s">
        <v>102</v>
      </c>
      <c r="CA47" s="481" t="s">
        <v>102</v>
      </c>
      <c r="CB47" s="481" t="s">
        <v>102</v>
      </c>
      <c r="CC47" s="481" t="s">
        <v>102</v>
      </c>
      <c r="CD47" s="481" t="s">
        <v>102</v>
      </c>
      <c r="CE47" s="481" t="s">
        <v>102</v>
      </c>
      <c r="CF47" s="481" t="s">
        <v>102</v>
      </c>
      <c r="CG47" s="481" t="s">
        <v>102</v>
      </c>
      <c r="CH47" s="481" t="s">
        <v>102</v>
      </c>
      <c r="CI47" s="481" t="s">
        <v>102</v>
      </c>
      <c r="CJ47" s="481" t="s">
        <v>102</v>
      </c>
      <c r="CK47" s="481" t="s">
        <v>102</v>
      </c>
      <c r="CL47" s="481" t="s">
        <v>102</v>
      </c>
      <c r="CM47" s="481" t="s">
        <v>102</v>
      </c>
      <c r="CN47" s="481" t="s">
        <v>102</v>
      </c>
      <c r="CO47" s="481" t="s">
        <v>102</v>
      </c>
      <c r="CP47" s="481" t="s">
        <v>102</v>
      </c>
      <c r="CQ47" s="481" t="s">
        <v>102</v>
      </c>
      <c r="CR47" s="481" t="s">
        <v>102</v>
      </c>
      <c r="CS47" s="481" t="s">
        <v>102</v>
      </c>
      <c r="CT47" s="481" t="s">
        <v>102</v>
      </c>
      <c r="CU47" s="481" t="s">
        <v>102</v>
      </c>
      <c r="CV47" s="481" t="s">
        <v>102</v>
      </c>
      <c r="CW47" s="481" t="s">
        <v>102</v>
      </c>
      <c r="CX47" s="481" t="s">
        <v>102</v>
      </c>
      <c r="CY47" s="481" t="s">
        <v>102</v>
      </c>
      <c r="CZ47" s="481" t="s">
        <v>102</v>
      </c>
      <c r="DA47" s="481" t="s">
        <v>102</v>
      </c>
      <c r="DB47" s="481" t="s">
        <v>102</v>
      </c>
      <c r="DC47" s="481" t="s">
        <v>102</v>
      </c>
      <c r="DD47" s="481" t="s">
        <v>102</v>
      </c>
      <c r="DE47" s="481" t="s">
        <v>102</v>
      </c>
      <c r="DF47" s="481" t="s">
        <v>102</v>
      </c>
      <c r="DG47" s="481" t="s">
        <v>102</v>
      </c>
      <c r="DH47" s="481" t="s">
        <v>102</v>
      </c>
      <c r="DI47" s="481" t="s">
        <v>102</v>
      </c>
      <c r="DJ47" s="481" t="s">
        <v>102</v>
      </c>
      <c r="DK47" s="481" t="s">
        <v>102</v>
      </c>
      <c r="DL47" s="481" t="s">
        <v>102</v>
      </c>
      <c r="DM47" s="481" t="s">
        <v>102</v>
      </c>
      <c r="DN47" s="481" t="s">
        <v>102</v>
      </c>
      <c r="DO47" s="481" t="s">
        <v>102</v>
      </c>
      <c r="DP47" s="481" t="s">
        <v>102</v>
      </c>
      <c r="DQ47" s="481" t="s">
        <v>102</v>
      </c>
      <c r="DR47" s="481" t="s">
        <v>102</v>
      </c>
      <c r="DS47" s="481" t="s">
        <v>102</v>
      </c>
      <c r="DT47" s="481" t="s">
        <v>102</v>
      </c>
      <c r="DU47" s="481" t="s">
        <v>102</v>
      </c>
      <c r="DV47" s="481" t="s">
        <v>102</v>
      </c>
      <c r="DW47" s="481" t="s">
        <v>102</v>
      </c>
      <c r="DX47" s="481" t="s">
        <v>102</v>
      </c>
      <c r="DY47" s="481" t="s">
        <v>102</v>
      </c>
      <c r="DZ47" s="481" t="s">
        <v>102</v>
      </c>
      <c r="EA47" s="481" t="s">
        <v>102</v>
      </c>
      <c r="EB47" s="481" t="s">
        <v>102</v>
      </c>
    </row>
    <row r="48" spans="1:132" x14ac:dyDescent="0.15">
      <c r="A48" s="485" t="s">
        <v>4287</v>
      </c>
      <c r="B48" s="481">
        <v>3213882</v>
      </c>
      <c r="C48" s="481" t="s">
        <v>4288</v>
      </c>
      <c r="D48" s="481" t="s">
        <v>4289</v>
      </c>
      <c r="E48" s="481" t="s">
        <v>4290</v>
      </c>
      <c r="F48" s="481" t="s">
        <v>4291</v>
      </c>
      <c r="G48" s="481" t="s">
        <v>4292</v>
      </c>
      <c r="H48" s="481" t="s">
        <v>4288</v>
      </c>
      <c r="I48" s="481" t="s">
        <v>4289</v>
      </c>
      <c r="J48" s="481" t="s">
        <v>4290</v>
      </c>
      <c r="K48" s="481" t="s">
        <v>4291</v>
      </c>
      <c r="L48" s="481" t="s">
        <v>102</v>
      </c>
      <c r="M48" s="481" t="s">
        <v>102</v>
      </c>
      <c r="N48" s="481" t="s">
        <v>102</v>
      </c>
      <c r="O48" s="481" t="s">
        <v>102</v>
      </c>
      <c r="P48" s="481" t="s">
        <v>102</v>
      </c>
      <c r="Q48" s="481" t="s">
        <v>102</v>
      </c>
      <c r="R48" s="481" t="s">
        <v>102</v>
      </c>
      <c r="S48" s="481" t="s">
        <v>102</v>
      </c>
      <c r="T48" s="481" t="s">
        <v>102</v>
      </c>
      <c r="U48" s="481" t="s">
        <v>102</v>
      </c>
      <c r="V48" s="481" t="s">
        <v>102</v>
      </c>
      <c r="W48" s="481" t="s">
        <v>102</v>
      </c>
      <c r="X48" s="481" t="s">
        <v>102</v>
      </c>
      <c r="Y48" s="481" t="s">
        <v>102</v>
      </c>
      <c r="Z48" s="481" t="s">
        <v>102</v>
      </c>
      <c r="AA48" s="481" t="s">
        <v>102</v>
      </c>
      <c r="AB48" s="481" t="s">
        <v>102</v>
      </c>
      <c r="AC48" s="481" t="s">
        <v>102</v>
      </c>
      <c r="AD48" s="481" t="s">
        <v>102</v>
      </c>
      <c r="AE48" s="481" t="s">
        <v>102</v>
      </c>
      <c r="AF48" s="481" t="s">
        <v>102</v>
      </c>
      <c r="AG48" s="481" t="s">
        <v>102</v>
      </c>
      <c r="AH48" s="481" t="s">
        <v>102</v>
      </c>
      <c r="AI48" s="481" t="s">
        <v>102</v>
      </c>
      <c r="AJ48" s="481" t="s">
        <v>102</v>
      </c>
      <c r="AK48" s="481" t="s">
        <v>102</v>
      </c>
      <c r="AL48" s="481" t="s">
        <v>102</v>
      </c>
      <c r="AM48" s="481" t="s">
        <v>102</v>
      </c>
      <c r="AN48" s="481" t="s">
        <v>102</v>
      </c>
      <c r="AO48" s="481" t="s">
        <v>102</v>
      </c>
      <c r="AP48" s="481" t="s">
        <v>102</v>
      </c>
      <c r="AQ48" s="481" t="s">
        <v>102</v>
      </c>
      <c r="AR48" s="481" t="s">
        <v>102</v>
      </c>
      <c r="AS48" s="481" t="s">
        <v>102</v>
      </c>
      <c r="AT48" s="481" t="s">
        <v>102</v>
      </c>
      <c r="AU48" s="481" t="s">
        <v>102</v>
      </c>
      <c r="AV48" s="481" t="s">
        <v>102</v>
      </c>
      <c r="AW48" s="481" t="s">
        <v>102</v>
      </c>
      <c r="AX48" s="481" t="s">
        <v>102</v>
      </c>
      <c r="AY48" s="481" t="s">
        <v>102</v>
      </c>
      <c r="AZ48" s="481" t="s">
        <v>102</v>
      </c>
      <c r="BA48" s="481" t="s">
        <v>102</v>
      </c>
      <c r="BB48" s="481" t="s">
        <v>102</v>
      </c>
      <c r="BC48" s="481" t="s">
        <v>102</v>
      </c>
      <c r="BD48" s="481" t="s">
        <v>102</v>
      </c>
      <c r="BE48" s="481" t="s">
        <v>102</v>
      </c>
      <c r="BF48" s="481" t="s">
        <v>102</v>
      </c>
      <c r="BG48" s="481" t="s">
        <v>102</v>
      </c>
      <c r="BH48" s="481" t="s">
        <v>102</v>
      </c>
      <c r="BI48" s="481" t="s">
        <v>102</v>
      </c>
      <c r="BJ48" s="481" t="s">
        <v>102</v>
      </c>
      <c r="BK48" s="481" t="s">
        <v>102</v>
      </c>
      <c r="BL48" s="481" t="s">
        <v>102</v>
      </c>
      <c r="BM48" s="481" t="s">
        <v>102</v>
      </c>
      <c r="BN48" s="481" t="s">
        <v>102</v>
      </c>
      <c r="BO48" s="481" t="s">
        <v>102</v>
      </c>
      <c r="BP48" s="481" t="s">
        <v>102</v>
      </c>
      <c r="BQ48" s="481" t="s">
        <v>102</v>
      </c>
      <c r="BR48" s="481" t="s">
        <v>102</v>
      </c>
      <c r="BS48" s="481" t="s">
        <v>102</v>
      </c>
      <c r="BT48" s="481" t="s">
        <v>102</v>
      </c>
      <c r="BU48" s="481" t="s">
        <v>102</v>
      </c>
      <c r="BV48" s="481" t="s">
        <v>102</v>
      </c>
      <c r="BW48" s="481" t="s">
        <v>102</v>
      </c>
      <c r="BX48" s="481" t="s">
        <v>102</v>
      </c>
      <c r="BY48" s="481" t="s">
        <v>102</v>
      </c>
      <c r="BZ48" s="481" t="s">
        <v>102</v>
      </c>
      <c r="CA48" s="481" t="s">
        <v>102</v>
      </c>
      <c r="CB48" s="481" t="s">
        <v>102</v>
      </c>
      <c r="CC48" s="481" t="s">
        <v>102</v>
      </c>
      <c r="CD48" s="481" t="s">
        <v>102</v>
      </c>
      <c r="CE48" s="481" t="s">
        <v>102</v>
      </c>
      <c r="CF48" s="481" t="s">
        <v>102</v>
      </c>
      <c r="CG48" s="481" t="s">
        <v>102</v>
      </c>
      <c r="CH48" s="481" t="s">
        <v>102</v>
      </c>
      <c r="CI48" s="481" t="s">
        <v>102</v>
      </c>
      <c r="CJ48" s="481" t="s">
        <v>102</v>
      </c>
      <c r="CK48" s="481" t="s">
        <v>102</v>
      </c>
      <c r="CL48" s="481" t="s">
        <v>102</v>
      </c>
      <c r="CM48" s="481" t="s">
        <v>102</v>
      </c>
      <c r="CN48" s="481" t="s">
        <v>102</v>
      </c>
      <c r="CO48" s="481" t="s">
        <v>102</v>
      </c>
      <c r="CP48" s="481" t="s">
        <v>102</v>
      </c>
      <c r="CQ48" s="481" t="s">
        <v>102</v>
      </c>
      <c r="CR48" s="481" t="s">
        <v>102</v>
      </c>
      <c r="CS48" s="481" t="s">
        <v>102</v>
      </c>
      <c r="CT48" s="481" t="s">
        <v>102</v>
      </c>
      <c r="CU48" s="481" t="s">
        <v>102</v>
      </c>
      <c r="CV48" s="481" t="s">
        <v>102</v>
      </c>
      <c r="CW48" s="481" t="s">
        <v>102</v>
      </c>
      <c r="CX48" s="481" t="s">
        <v>102</v>
      </c>
      <c r="CY48" s="481" t="s">
        <v>102</v>
      </c>
      <c r="CZ48" s="481" t="s">
        <v>102</v>
      </c>
      <c r="DA48" s="481" t="s">
        <v>102</v>
      </c>
      <c r="DB48" s="481" t="s">
        <v>102</v>
      </c>
      <c r="DC48" s="481" t="s">
        <v>102</v>
      </c>
      <c r="DD48" s="481" t="s">
        <v>102</v>
      </c>
      <c r="DE48" s="481" t="s">
        <v>102</v>
      </c>
      <c r="DF48" s="481" t="s">
        <v>102</v>
      </c>
      <c r="DG48" s="481" t="s">
        <v>102</v>
      </c>
      <c r="DH48" s="481" t="s">
        <v>102</v>
      </c>
      <c r="DI48" s="481" t="s">
        <v>102</v>
      </c>
      <c r="DJ48" s="481" t="s">
        <v>102</v>
      </c>
      <c r="DK48" s="481" t="s">
        <v>102</v>
      </c>
      <c r="DL48" s="481" t="s">
        <v>102</v>
      </c>
      <c r="DM48" s="481" t="s">
        <v>102</v>
      </c>
      <c r="DN48" s="481" t="s">
        <v>102</v>
      </c>
      <c r="DO48" s="481" t="s">
        <v>102</v>
      </c>
      <c r="DP48" s="481" t="s">
        <v>102</v>
      </c>
      <c r="DQ48" s="481" t="s">
        <v>102</v>
      </c>
      <c r="DR48" s="481" t="s">
        <v>102</v>
      </c>
      <c r="DS48" s="481" t="s">
        <v>102</v>
      </c>
      <c r="DT48" s="481" t="s">
        <v>102</v>
      </c>
      <c r="DU48" s="481" t="s">
        <v>102</v>
      </c>
      <c r="DV48" s="481" t="s">
        <v>102</v>
      </c>
      <c r="DW48" s="481" t="s">
        <v>102</v>
      </c>
      <c r="DX48" s="481" t="s">
        <v>102</v>
      </c>
      <c r="DY48" s="481" t="s">
        <v>102</v>
      </c>
      <c r="DZ48" s="481" t="s">
        <v>102</v>
      </c>
      <c r="EA48" s="481" t="s">
        <v>102</v>
      </c>
      <c r="EB48" s="481" t="s">
        <v>102</v>
      </c>
    </row>
    <row r="49" spans="1:132" x14ac:dyDescent="0.15">
      <c r="A49" s="485" t="s">
        <v>4293</v>
      </c>
      <c r="B49" s="481">
        <v>3048964</v>
      </c>
      <c r="C49" s="481" t="s">
        <v>4294</v>
      </c>
      <c r="D49" s="481" t="s">
        <v>4295</v>
      </c>
      <c r="E49" s="481" t="s">
        <v>731</v>
      </c>
      <c r="F49" s="481" t="s">
        <v>102</v>
      </c>
      <c r="G49" s="481" t="s">
        <v>102</v>
      </c>
      <c r="H49" s="481" t="s">
        <v>102</v>
      </c>
      <c r="I49" s="481" t="s">
        <v>102</v>
      </c>
      <c r="J49" s="481" t="s">
        <v>102</v>
      </c>
      <c r="K49" s="481" t="s">
        <v>102</v>
      </c>
      <c r="L49" s="481" t="s">
        <v>102</v>
      </c>
      <c r="M49" s="481" t="s">
        <v>102</v>
      </c>
      <c r="N49" s="481" t="s">
        <v>102</v>
      </c>
      <c r="O49" s="481" t="s">
        <v>102</v>
      </c>
      <c r="P49" s="481" t="s">
        <v>102</v>
      </c>
      <c r="Q49" s="481" t="s">
        <v>102</v>
      </c>
      <c r="R49" s="481" t="s">
        <v>102</v>
      </c>
      <c r="S49" s="481" t="s">
        <v>102</v>
      </c>
      <c r="T49" s="481" t="s">
        <v>102</v>
      </c>
      <c r="U49" s="481" t="s">
        <v>102</v>
      </c>
      <c r="V49" s="481" t="s">
        <v>102</v>
      </c>
      <c r="W49" s="481" t="s">
        <v>102</v>
      </c>
      <c r="X49" s="481" t="s">
        <v>102</v>
      </c>
      <c r="Y49" s="481" t="s">
        <v>102</v>
      </c>
      <c r="Z49" s="481" t="s">
        <v>102</v>
      </c>
      <c r="AA49" s="481" t="s">
        <v>102</v>
      </c>
      <c r="AB49" s="481" t="s">
        <v>102</v>
      </c>
      <c r="AC49" s="481" t="s">
        <v>102</v>
      </c>
      <c r="AD49" s="481" t="s">
        <v>102</v>
      </c>
      <c r="AE49" s="481" t="s">
        <v>102</v>
      </c>
      <c r="AF49" s="481" t="s">
        <v>102</v>
      </c>
      <c r="AG49" s="481" t="s">
        <v>102</v>
      </c>
      <c r="AH49" s="481" t="s">
        <v>102</v>
      </c>
      <c r="AI49" s="481" t="s">
        <v>102</v>
      </c>
      <c r="AJ49" s="481" t="s">
        <v>102</v>
      </c>
      <c r="AK49" s="481" t="s">
        <v>102</v>
      </c>
      <c r="AL49" s="481" t="s">
        <v>102</v>
      </c>
      <c r="AM49" s="481" t="s">
        <v>102</v>
      </c>
      <c r="AN49" s="481" t="s">
        <v>102</v>
      </c>
      <c r="AO49" s="481" t="s">
        <v>102</v>
      </c>
      <c r="AP49" s="481" t="s">
        <v>102</v>
      </c>
      <c r="AQ49" s="481" t="s">
        <v>102</v>
      </c>
      <c r="AR49" s="481" t="s">
        <v>102</v>
      </c>
      <c r="AS49" s="481" t="s">
        <v>102</v>
      </c>
      <c r="AT49" s="481" t="s">
        <v>102</v>
      </c>
      <c r="AU49" s="481" t="s">
        <v>102</v>
      </c>
      <c r="AV49" s="481" t="s">
        <v>102</v>
      </c>
      <c r="AW49" s="481" t="s">
        <v>102</v>
      </c>
      <c r="AX49" s="481" t="s">
        <v>102</v>
      </c>
      <c r="AY49" s="481" t="s">
        <v>102</v>
      </c>
      <c r="AZ49" s="481" t="s">
        <v>102</v>
      </c>
      <c r="BA49" s="481" t="s">
        <v>102</v>
      </c>
      <c r="BB49" s="481" t="s">
        <v>102</v>
      </c>
      <c r="BC49" s="481" t="s">
        <v>102</v>
      </c>
      <c r="BD49" s="481" t="s">
        <v>102</v>
      </c>
      <c r="BE49" s="481" t="s">
        <v>102</v>
      </c>
      <c r="BF49" s="481" t="s">
        <v>102</v>
      </c>
      <c r="BG49" s="481" t="s">
        <v>102</v>
      </c>
      <c r="BH49" s="481" t="s">
        <v>102</v>
      </c>
      <c r="BI49" s="481" t="s">
        <v>102</v>
      </c>
      <c r="BJ49" s="481" t="s">
        <v>102</v>
      </c>
      <c r="BK49" s="481" t="s">
        <v>102</v>
      </c>
      <c r="BL49" s="481" t="s">
        <v>102</v>
      </c>
      <c r="BM49" s="481" t="s">
        <v>102</v>
      </c>
      <c r="BN49" s="481" t="s">
        <v>102</v>
      </c>
      <c r="BO49" s="481" t="s">
        <v>102</v>
      </c>
      <c r="BP49" s="481" t="s">
        <v>102</v>
      </c>
      <c r="BQ49" s="481" t="s">
        <v>102</v>
      </c>
      <c r="BR49" s="481" t="s">
        <v>102</v>
      </c>
      <c r="BS49" s="481" t="s">
        <v>102</v>
      </c>
      <c r="BT49" s="481" t="s">
        <v>102</v>
      </c>
      <c r="BU49" s="481" t="s">
        <v>102</v>
      </c>
      <c r="BV49" s="481" t="s">
        <v>102</v>
      </c>
      <c r="BW49" s="481" t="s">
        <v>102</v>
      </c>
      <c r="BX49" s="481" t="s">
        <v>102</v>
      </c>
      <c r="BY49" s="481" t="s">
        <v>102</v>
      </c>
      <c r="BZ49" s="481" t="s">
        <v>102</v>
      </c>
      <c r="CA49" s="481" t="s">
        <v>102</v>
      </c>
      <c r="CB49" s="481" t="s">
        <v>102</v>
      </c>
      <c r="CC49" s="481" t="s">
        <v>102</v>
      </c>
      <c r="CD49" s="481" t="s">
        <v>102</v>
      </c>
      <c r="CE49" s="481" t="s">
        <v>102</v>
      </c>
      <c r="CF49" s="481" t="s">
        <v>102</v>
      </c>
      <c r="CG49" s="481" t="s">
        <v>102</v>
      </c>
      <c r="CH49" s="481" t="s">
        <v>102</v>
      </c>
      <c r="CI49" s="481" t="s">
        <v>102</v>
      </c>
      <c r="CJ49" s="481" t="s">
        <v>102</v>
      </c>
      <c r="CK49" s="481" t="s">
        <v>102</v>
      </c>
      <c r="CL49" s="481" t="s">
        <v>102</v>
      </c>
      <c r="CM49" s="481" t="s">
        <v>102</v>
      </c>
      <c r="CN49" s="481" t="s">
        <v>102</v>
      </c>
      <c r="CO49" s="481" t="s">
        <v>102</v>
      </c>
      <c r="CP49" s="481" t="s">
        <v>102</v>
      </c>
      <c r="CQ49" s="481" t="s">
        <v>102</v>
      </c>
      <c r="CR49" s="481" t="s">
        <v>102</v>
      </c>
      <c r="CS49" s="481" t="s">
        <v>102</v>
      </c>
      <c r="CT49" s="481" t="s">
        <v>102</v>
      </c>
      <c r="CU49" s="481" t="s">
        <v>102</v>
      </c>
      <c r="CV49" s="481" t="s">
        <v>102</v>
      </c>
      <c r="CW49" s="481" t="s">
        <v>102</v>
      </c>
      <c r="CX49" s="481" t="s">
        <v>102</v>
      </c>
      <c r="CY49" s="481" t="s">
        <v>102</v>
      </c>
      <c r="CZ49" s="481" t="s">
        <v>102</v>
      </c>
      <c r="DA49" s="481" t="s">
        <v>102</v>
      </c>
      <c r="DB49" s="481" t="s">
        <v>102</v>
      </c>
      <c r="DC49" s="481" t="s">
        <v>102</v>
      </c>
      <c r="DD49" s="481" t="s">
        <v>102</v>
      </c>
      <c r="DE49" s="481" t="s">
        <v>102</v>
      </c>
      <c r="DF49" s="481" t="s">
        <v>102</v>
      </c>
      <c r="DG49" s="481" t="s">
        <v>102</v>
      </c>
      <c r="DH49" s="481" t="s">
        <v>102</v>
      </c>
      <c r="DI49" s="481" t="s">
        <v>102</v>
      </c>
      <c r="DJ49" s="481" t="s">
        <v>102</v>
      </c>
      <c r="DK49" s="481" t="s">
        <v>102</v>
      </c>
      <c r="DL49" s="481" t="s">
        <v>102</v>
      </c>
      <c r="DM49" s="481" t="s">
        <v>102</v>
      </c>
      <c r="DN49" s="481" t="s">
        <v>102</v>
      </c>
      <c r="DO49" s="481" t="s">
        <v>102</v>
      </c>
      <c r="DP49" s="481" t="s">
        <v>102</v>
      </c>
      <c r="DQ49" s="481" t="s">
        <v>102</v>
      </c>
      <c r="DR49" s="481" t="s">
        <v>102</v>
      </c>
      <c r="DS49" s="481" t="s">
        <v>102</v>
      </c>
      <c r="DT49" s="481" t="s">
        <v>102</v>
      </c>
      <c r="DU49" s="481" t="s">
        <v>102</v>
      </c>
      <c r="DV49" s="481" t="s">
        <v>102</v>
      </c>
      <c r="DW49" s="481" t="s">
        <v>102</v>
      </c>
      <c r="DX49" s="481" t="s">
        <v>102</v>
      </c>
      <c r="DY49" s="481" t="s">
        <v>102</v>
      </c>
      <c r="DZ49" s="481" t="s">
        <v>102</v>
      </c>
      <c r="EA49" s="481" t="s">
        <v>102</v>
      </c>
      <c r="EB49" s="481" t="s">
        <v>102</v>
      </c>
    </row>
    <row r="50" spans="1:132" x14ac:dyDescent="0.15">
      <c r="A50" s="480" t="s">
        <v>4296</v>
      </c>
      <c r="B50" s="481">
        <v>3384292</v>
      </c>
      <c r="C50" s="481" t="s">
        <v>4297</v>
      </c>
      <c r="D50" s="481" t="s">
        <v>4280</v>
      </c>
      <c r="E50" s="481" t="s">
        <v>4281</v>
      </c>
      <c r="F50" s="481" t="s">
        <v>4282</v>
      </c>
      <c r="G50" s="481" t="s">
        <v>4279</v>
      </c>
      <c r="H50" s="481" t="s">
        <v>4297</v>
      </c>
      <c r="I50" s="481" t="s">
        <v>4281</v>
      </c>
      <c r="J50" s="481" t="s">
        <v>4282</v>
      </c>
      <c r="K50" s="481" t="s">
        <v>4279</v>
      </c>
      <c r="L50" s="481" t="s">
        <v>4297</v>
      </c>
      <c r="M50" s="481" t="s">
        <v>4280</v>
      </c>
      <c r="N50" s="481" t="s">
        <v>4281</v>
      </c>
      <c r="O50" s="481" t="s">
        <v>4282</v>
      </c>
      <c r="P50" s="481" t="s">
        <v>102</v>
      </c>
      <c r="Q50" s="481" t="s">
        <v>102</v>
      </c>
      <c r="R50" s="481" t="s">
        <v>102</v>
      </c>
      <c r="S50" s="481" t="s">
        <v>102</v>
      </c>
      <c r="T50" s="481" t="s">
        <v>102</v>
      </c>
      <c r="U50" s="481" t="s">
        <v>102</v>
      </c>
      <c r="V50" s="481" t="s">
        <v>102</v>
      </c>
      <c r="W50" s="481" t="s">
        <v>102</v>
      </c>
      <c r="X50" s="481" t="s">
        <v>102</v>
      </c>
      <c r="Y50" s="481" t="s">
        <v>102</v>
      </c>
      <c r="Z50" s="481" t="s">
        <v>102</v>
      </c>
      <c r="AA50" s="481" t="s">
        <v>102</v>
      </c>
      <c r="AB50" s="481" t="s">
        <v>102</v>
      </c>
      <c r="AC50" s="481" t="s">
        <v>102</v>
      </c>
      <c r="AD50" s="481" t="s">
        <v>102</v>
      </c>
      <c r="AE50" s="481" t="s">
        <v>102</v>
      </c>
      <c r="AF50" s="481" t="s">
        <v>102</v>
      </c>
      <c r="AG50" s="481" t="s">
        <v>102</v>
      </c>
      <c r="AH50" s="481" t="s">
        <v>102</v>
      </c>
      <c r="AI50" s="481" t="s">
        <v>102</v>
      </c>
      <c r="AJ50" s="481" t="s">
        <v>102</v>
      </c>
      <c r="AK50" s="481" t="s">
        <v>102</v>
      </c>
      <c r="AL50" s="481" t="s">
        <v>102</v>
      </c>
      <c r="AM50" s="481" t="s">
        <v>102</v>
      </c>
      <c r="AN50" s="481" t="s">
        <v>102</v>
      </c>
      <c r="AO50" s="481" t="s">
        <v>102</v>
      </c>
      <c r="AP50" s="481" t="s">
        <v>102</v>
      </c>
      <c r="AQ50" s="481" t="s">
        <v>102</v>
      </c>
      <c r="AR50" s="481" t="s">
        <v>102</v>
      </c>
      <c r="AS50" s="481" t="s">
        <v>102</v>
      </c>
      <c r="AT50" s="481" t="s">
        <v>102</v>
      </c>
      <c r="AU50" s="481" t="s">
        <v>102</v>
      </c>
      <c r="AV50" s="481" t="s">
        <v>102</v>
      </c>
      <c r="AW50" s="481" t="s">
        <v>102</v>
      </c>
      <c r="AX50" s="481" t="s">
        <v>102</v>
      </c>
      <c r="AY50" s="481" t="s">
        <v>102</v>
      </c>
      <c r="AZ50" s="481" t="s">
        <v>102</v>
      </c>
      <c r="BA50" s="481" t="s">
        <v>102</v>
      </c>
      <c r="BB50" s="481" t="s">
        <v>102</v>
      </c>
      <c r="BC50" s="481" t="s">
        <v>102</v>
      </c>
      <c r="BD50" s="481" t="s">
        <v>102</v>
      </c>
      <c r="BE50" s="481" t="s">
        <v>102</v>
      </c>
      <c r="BF50" s="481" t="s">
        <v>102</v>
      </c>
      <c r="BG50" s="481" t="s">
        <v>102</v>
      </c>
      <c r="BH50" s="481" t="s">
        <v>102</v>
      </c>
      <c r="BI50" s="481" t="s">
        <v>102</v>
      </c>
      <c r="BJ50" s="481" t="s">
        <v>102</v>
      </c>
      <c r="BK50" s="481" t="s">
        <v>102</v>
      </c>
      <c r="BL50" s="481" t="s">
        <v>102</v>
      </c>
      <c r="BM50" s="481" t="s">
        <v>102</v>
      </c>
      <c r="BN50" s="481" t="s">
        <v>102</v>
      </c>
      <c r="BO50" s="481" t="s">
        <v>102</v>
      </c>
      <c r="BP50" s="481" t="s">
        <v>102</v>
      </c>
      <c r="BQ50" s="481" t="s">
        <v>102</v>
      </c>
      <c r="BR50" s="481" t="s">
        <v>102</v>
      </c>
      <c r="BS50" s="481" t="s">
        <v>102</v>
      </c>
      <c r="BT50" s="481" t="s">
        <v>102</v>
      </c>
      <c r="BU50" s="481" t="s">
        <v>102</v>
      </c>
      <c r="BV50" s="481" t="s">
        <v>102</v>
      </c>
      <c r="BW50" s="481" t="s">
        <v>102</v>
      </c>
      <c r="BX50" s="481" t="s">
        <v>102</v>
      </c>
      <c r="BY50" s="481" t="s">
        <v>102</v>
      </c>
      <c r="BZ50" s="481" t="s">
        <v>102</v>
      </c>
      <c r="CA50" s="481" t="s">
        <v>102</v>
      </c>
      <c r="CB50" s="481" t="s">
        <v>102</v>
      </c>
      <c r="CC50" s="481" t="s">
        <v>102</v>
      </c>
      <c r="CD50" s="481" t="s">
        <v>102</v>
      </c>
      <c r="CE50" s="481" t="s">
        <v>102</v>
      </c>
      <c r="CF50" s="481" t="s">
        <v>102</v>
      </c>
      <c r="CG50" s="481" t="s">
        <v>102</v>
      </c>
      <c r="CH50" s="481" t="s">
        <v>102</v>
      </c>
      <c r="CI50" s="481" t="s">
        <v>102</v>
      </c>
      <c r="CJ50" s="481" t="s">
        <v>102</v>
      </c>
      <c r="CK50" s="481" t="s">
        <v>102</v>
      </c>
      <c r="CL50" s="481" t="s">
        <v>102</v>
      </c>
      <c r="CM50" s="481" t="s">
        <v>102</v>
      </c>
      <c r="CN50" s="481" t="s">
        <v>102</v>
      </c>
      <c r="CO50" s="481" t="s">
        <v>102</v>
      </c>
      <c r="CP50" s="481" t="s">
        <v>102</v>
      </c>
      <c r="CQ50" s="481" t="s">
        <v>102</v>
      </c>
      <c r="CR50" s="481" t="s">
        <v>102</v>
      </c>
      <c r="CS50" s="481" t="s">
        <v>102</v>
      </c>
      <c r="CT50" s="481" t="s">
        <v>102</v>
      </c>
      <c r="CU50" s="481" t="s">
        <v>102</v>
      </c>
      <c r="CV50" s="481" t="s">
        <v>102</v>
      </c>
      <c r="CW50" s="481" t="s">
        <v>102</v>
      </c>
      <c r="CX50" s="481" t="s">
        <v>102</v>
      </c>
      <c r="CY50" s="481" t="s">
        <v>102</v>
      </c>
      <c r="CZ50" s="481" t="s">
        <v>102</v>
      </c>
      <c r="DA50" s="481" t="s">
        <v>102</v>
      </c>
      <c r="DB50" s="481" t="s">
        <v>102</v>
      </c>
      <c r="DC50" s="481" t="s">
        <v>102</v>
      </c>
      <c r="DD50" s="481" t="s">
        <v>102</v>
      </c>
      <c r="DE50" s="481" t="s">
        <v>102</v>
      </c>
      <c r="DF50" s="481" t="s">
        <v>102</v>
      </c>
      <c r="DG50" s="481" t="s">
        <v>102</v>
      </c>
      <c r="DH50" s="481" t="s">
        <v>102</v>
      </c>
      <c r="DI50" s="481" t="s">
        <v>102</v>
      </c>
      <c r="DJ50" s="481" t="s">
        <v>102</v>
      </c>
      <c r="DK50" s="481" t="s">
        <v>102</v>
      </c>
      <c r="DL50" s="481" t="s">
        <v>102</v>
      </c>
      <c r="DM50" s="481" t="s">
        <v>102</v>
      </c>
      <c r="DN50" s="481" t="s">
        <v>102</v>
      </c>
      <c r="DO50" s="481" t="s">
        <v>102</v>
      </c>
      <c r="DP50" s="481" t="s">
        <v>102</v>
      </c>
      <c r="DQ50" s="481" t="s">
        <v>102</v>
      </c>
      <c r="DR50" s="481" t="s">
        <v>102</v>
      </c>
      <c r="DS50" s="481" t="s">
        <v>102</v>
      </c>
      <c r="DT50" s="481" t="s">
        <v>102</v>
      </c>
      <c r="DU50" s="481" t="s">
        <v>102</v>
      </c>
      <c r="DV50" s="481" t="s">
        <v>102</v>
      </c>
      <c r="DW50" s="481" t="s">
        <v>102</v>
      </c>
      <c r="DX50" s="481" t="s">
        <v>102</v>
      </c>
      <c r="DY50" s="481" t="s">
        <v>102</v>
      </c>
      <c r="DZ50" s="481" t="s">
        <v>102</v>
      </c>
      <c r="EA50" s="481" t="s">
        <v>102</v>
      </c>
      <c r="EB50" s="481" t="s">
        <v>102</v>
      </c>
    </row>
    <row r="51" spans="1:132" x14ac:dyDescent="0.15">
      <c r="A51" s="480" t="s">
        <v>4298</v>
      </c>
      <c r="B51" s="481">
        <v>2989788</v>
      </c>
      <c r="C51" s="481" t="s">
        <v>102</v>
      </c>
      <c r="D51" s="481" t="s">
        <v>102</v>
      </c>
      <c r="E51" s="481" t="s">
        <v>102</v>
      </c>
      <c r="F51" s="481" t="s">
        <v>102</v>
      </c>
      <c r="G51" s="481" t="s">
        <v>102</v>
      </c>
      <c r="H51" s="481" t="s">
        <v>102</v>
      </c>
      <c r="I51" s="481" t="s">
        <v>102</v>
      </c>
      <c r="J51" s="481" t="s">
        <v>102</v>
      </c>
      <c r="K51" s="481" t="s">
        <v>102</v>
      </c>
      <c r="L51" s="481" t="s">
        <v>102</v>
      </c>
      <c r="M51" s="481" t="s">
        <v>102</v>
      </c>
      <c r="N51" s="481" t="s">
        <v>102</v>
      </c>
      <c r="O51" s="481" t="s">
        <v>102</v>
      </c>
      <c r="P51" s="481" t="s">
        <v>102</v>
      </c>
      <c r="Q51" s="481" t="s">
        <v>102</v>
      </c>
      <c r="R51" s="481" t="s">
        <v>102</v>
      </c>
      <c r="S51" s="481" t="s">
        <v>102</v>
      </c>
      <c r="T51" s="481" t="s">
        <v>102</v>
      </c>
      <c r="U51" s="481" t="s">
        <v>102</v>
      </c>
      <c r="V51" s="481" t="s">
        <v>102</v>
      </c>
      <c r="W51" s="481" t="s">
        <v>102</v>
      </c>
      <c r="X51" s="481" t="s">
        <v>102</v>
      </c>
      <c r="Y51" s="481" t="s">
        <v>102</v>
      </c>
      <c r="Z51" s="481" t="s">
        <v>102</v>
      </c>
      <c r="AA51" s="481" t="s">
        <v>102</v>
      </c>
      <c r="AB51" s="481" t="s">
        <v>102</v>
      </c>
      <c r="AC51" s="481" t="s">
        <v>102</v>
      </c>
      <c r="AD51" s="481" t="s">
        <v>102</v>
      </c>
      <c r="AE51" s="481" t="s">
        <v>102</v>
      </c>
      <c r="AF51" s="481" t="s">
        <v>102</v>
      </c>
      <c r="AG51" s="481" t="s">
        <v>102</v>
      </c>
      <c r="AH51" s="481" t="s">
        <v>102</v>
      </c>
      <c r="AI51" s="481" t="s">
        <v>102</v>
      </c>
      <c r="AJ51" s="481" t="s">
        <v>102</v>
      </c>
      <c r="AK51" s="481" t="s">
        <v>102</v>
      </c>
      <c r="AL51" s="481" t="s">
        <v>102</v>
      </c>
      <c r="AM51" s="481" t="s">
        <v>102</v>
      </c>
      <c r="AN51" s="481" t="s">
        <v>102</v>
      </c>
      <c r="AO51" s="481" t="s">
        <v>102</v>
      </c>
      <c r="AP51" s="481" t="s">
        <v>102</v>
      </c>
      <c r="AQ51" s="481" t="s">
        <v>102</v>
      </c>
      <c r="AR51" s="481" t="s">
        <v>102</v>
      </c>
      <c r="AS51" s="481" t="s">
        <v>102</v>
      </c>
      <c r="AT51" s="481" t="s">
        <v>102</v>
      </c>
      <c r="AU51" s="481" t="s">
        <v>102</v>
      </c>
      <c r="AV51" s="481" t="s">
        <v>102</v>
      </c>
      <c r="AW51" s="481" t="s">
        <v>102</v>
      </c>
      <c r="AX51" s="481" t="s">
        <v>102</v>
      </c>
      <c r="AY51" s="481" t="s">
        <v>102</v>
      </c>
      <c r="AZ51" s="481" t="s">
        <v>102</v>
      </c>
      <c r="BA51" s="481" t="s">
        <v>102</v>
      </c>
      <c r="BB51" s="481" t="s">
        <v>102</v>
      </c>
      <c r="BC51" s="481" t="s">
        <v>102</v>
      </c>
      <c r="BD51" s="481" t="s">
        <v>102</v>
      </c>
      <c r="BE51" s="481" t="s">
        <v>102</v>
      </c>
      <c r="BF51" s="481" t="s">
        <v>102</v>
      </c>
      <c r="BG51" s="481" t="s">
        <v>102</v>
      </c>
      <c r="BH51" s="481" t="s">
        <v>102</v>
      </c>
      <c r="BI51" s="481" t="s">
        <v>102</v>
      </c>
      <c r="BJ51" s="481" t="s">
        <v>102</v>
      </c>
      <c r="BK51" s="481" t="s">
        <v>102</v>
      </c>
      <c r="BL51" s="481" t="s">
        <v>102</v>
      </c>
      <c r="BM51" s="481" t="s">
        <v>102</v>
      </c>
      <c r="BN51" s="481" t="s">
        <v>102</v>
      </c>
      <c r="BO51" s="481" t="s">
        <v>102</v>
      </c>
      <c r="BP51" s="481" t="s">
        <v>102</v>
      </c>
      <c r="BQ51" s="481" t="s">
        <v>102</v>
      </c>
      <c r="BR51" s="481" t="s">
        <v>102</v>
      </c>
      <c r="BS51" s="481" t="s">
        <v>102</v>
      </c>
      <c r="BT51" s="481" t="s">
        <v>102</v>
      </c>
      <c r="BU51" s="481" t="s">
        <v>102</v>
      </c>
      <c r="BV51" s="481" t="s">
        <v>102</v>
      </c>
      <c r="BW51" s="481" t="s">
        <v>102</v>
      </c>
      <c r="BX51" s="481" t="s">
        <v>102</v>
      </c>
      <c r="BY51" s="481" t="s">
        <v>102</v>
      </c>
      <c r="BZ51" s="481" t="s">
        <v>102</v>
      </c>
      <c r="CA51" s="481" t="s">
        <v>102</v>
      </c>
      <c r="CB51" s="481" t="s">
        <v>102</v>
      </c>
      <c r="CC51" s="481" t="s">
        <v>102</v>
      </c>
      <c r="CD51" s="481" t="s">
        <v>102</v>
      </c>
      <c r="CE51" s="481" t="s">
        <v>102</v>
      </c>
      <c r="CF51" s="481" t="s">
        <v>102</v>
      </c>
      <c r="CG51" s="481" t="s">
        <v>102</v>
      </c>
      <c r="CH51" s="481" t="s">
        <v>102</v>
      </c>
      <c r="CI51" s="481" t="s">
        <v>102</v>
      </c>
      <c r="CJ51" s="481" t="s">
        <v>102</v>
      </c>
      <c r="CK51" s="481" t="s">
        <v>102</v>
      </c>
      <c r="CL51" s="481" t="s">
        <v>102</v>
      </c>
      <c r="CM51" s="481" t="s">
        <v>102</v>
      </c>
      <c r="CN51" s="481" t="s">
        <v>102</v>
      </c>
      <c r="CO51" s="481" t="s">
        <v>102</v>
      </c>
      <c r="CP51" s="481" t="s">
        <v>102</v>
      </c>
      <c r="CQ51" s="481" t="s">
        <v>102</v>
      </c>
      <c r="CR51" s="481" t="s">
        <v>102</v>
      </c>
      <c r="CS51" s="481" t="s">
        <v>102</v>
      </c>
      <c r="CT51" s="481" t="s">
        <v>102</v>
      </c>
      <c r="CU51" s="481" t="s">
        <v>102</v>
      </c>
      <c r="CV51" s="481" t="s">
        <v>102</v>
      </c>
      <c r="CW51" s="481" t="s">
        <v>102</v>
      </c>
      <c r="CX51" s="481" t="s">
        <v>102</v>
      </c>
      <c r="CY51" s="481" t="s">
        <v>102</v>
      </c>
      <c r="CZ51" s="481" t="s">
        <v>102</v>
      </c>
      <c r="DA51" s="481" t="s">
        <v>102</v>
      </c>
      <c r="DB51" s="481" t="s">
        <v>102</v>
      </c>
      <c r="DC51" s="481" t="s">
        <v>102</v>
      </c>
      <c r="DD51" s="481" t="s">
        <v>102</v>
      </c>
      <c r="DE51" s="481" t="s">
        <v>102</v>
      </c>
      <c r="DF51" s="481" t="s">
        <v>102</v>
      </c>
      <c r="DG51" s="481" t="s">
        <v>102</v>
      </c>
      <c r="DH51" s="481" t="s">
        <v>102</v>
      </c>
      <c r="DI51" s="481" t="s">
        <v>102</v>
      </c>
      <c r="DJ51" s="481" t="s">
        <v>102</v>
      </c>
      <c r="DK51" s="481" t="s">
        <v>102</v>
      </c>
      <c r="DL51" s="481" t="s">
        <v>102</v>
      </c>
      <c r="DM51" s="481" t="s">
        <v>102</v>
      </c>
      <c r="DN51" s="481" t="s">
        <v>102</v>
      </c>
      <c r="DO51" s="481" t="s">
        <v>102</v>
      </c>
      <c r="DP51" s="481" t="s">
        <v>102</v>
      </c>
      <c r="DQ51" s="481" t="s">
        <v>102</v>
      </c>
      <c r="DR51" s="481" t="s">
        <v>102</v>
      </c>
      <c r="DS51" s="481" t="s">
        <v>102</v>
      </c>
      <c r="DT51" s="481" t="s">
        <v>102</v>
      </c>
      <c r="DU51" s="481" t="s">
        <v>102</v>
      </c>
      <c r="DV51" s="481" t="s">
        <v>102</v>
      </c>
      <c r="DW51" s="481" t="s">
        <v>102</v>
      </c>
      <c r="DX51" s="481" t="s">
        <v>102</v>
      </c>
      <c r="DY51" s="481" t="s">
        <v>102</v>
      </c>
      <c r="DZ51" s="481" t="s">
        <v>102</v>
      </c>
      <c r="EA51" s="481" t="s">
        <v>102</v>
      </c>
      <c r="EB51" s="481" t="s">
        <v>102</v>
      </c>
    </row>
    <row r="52" spans="1:132" x14ac:dyDescent="0.15">
      <c r="A52" s="485" t="s">
        <v>4299</v>
      </c>
      <c r="B52" s="481">
        <v>4531873</v>
      </c>
      <c r="C52" s="481" t="s">
        <v>102</v>
      </c>
      <c r="D52" s="481" t="s">
        <v>102</v>
      </c>
      <c r="E52" s="481" t="s">
        <v>4300</v>
      </c>
      <c r="F52" s="481" t="s">
        <v>4301</v>
      </c>
      <c r="G52" s="481" t="s">
        <v>102</v>
      </c>
      <c r="H52" s="481" t="s">
        <v>102</v>
      </c>
      <c r="I52" s="481" t="s">
        <v>102</v>
      </c>
      <c r="J52" s="481" t="s">
        <v>102</v>
      </c>
      <c r="K52" s="481" t="s">
        <v>102</v>
      </c>
      <c r="L52" s="481" t="s">
        <v>102</v>
      </c>
      <c r="M52" s="481" t="s">
        <v>102</v>
      </c>
      <c r="N52" s="481" t="s">
        <v>102</v>
      </c>
      <c r="O52" s="481" t="s">
        <v>102</v>
      </c>
      <c r="P52" s="481" t="s">
        <v>102</v>
      </c>
      <c r="Q52" s="481" t="s">
        <v>102</v>
      </c>
      <c r="R52" s="481" t="s">
        <v>102</v>
      </c>
      <c r="S52" s="481" t="s">
        <v>102</v>
      </c>
      <c r="T52" s="481" t="s">
        <v>102</v>
      </c>
      <c r="U52" s="481" t="s">
        <v>102</v>
      </c>
      <c r="V52" s="481" t="s">
        <v>102</v>
      </c>
      <c r="W52" s="481" t="s">
        <v>102</v>
      </c>
      <c r="X52" s="481" t="s">
        <v>102</v>
      </c>
      <c r="Y52" s="481" t="s">
        <v>102</v>
      </c>
      <c r="Z52" s="481" t="s">
        <v>102</v>
      </c>
      <c r="AA52" s="481" t="s">
        <v>102</v>
      </c>
      <c r="AB52" s="481" t="s">
        <v>102</v>
      </c>
      <c r="AC52" s="481" t="s">
        <v>102</v>
      </c>
      <c r="AD52" s="481" t="s">
        <v>102</v>
      </c>
      <c r="AE52" s="481" t="s">
        <v>102</v>
      </c>
      <c r="AF52" s="481" t="s">
        <v>102</v>
      </c>
      <c r="AG52" s="481" t="s">
        <v>102</v>
      </c>
      <c r="AH52" s="481" t="s">
        <v>102</v>
      </c>
      <c r="AI52" s="481" t="s">
        <v>102</v>
      </c>
      <c r="AJ52" s="481" t="s">
        <v>102</v>
      </c>
      <c r="AK52" s="481" t="s">
        <v>102</v>
      </c>
      <c r="AL52" s="481" t="s">
        <v>102</v>
      </c>
      <c r="AM52" s="481" t="s">
        <v>102</v>
      </c>
      <c r="AN52" s="481" t="s">
        <v>102</v>
      </c>
      <c r="AO52" s="481" t="s">
        <v>102</v>
      </c>
      <c r="AP52" s="481" t="s">
        <v>102</v>
      </c>
      <c r="AQ52" s="481" t="s">
        <v>102</v>
      </c>
      <c r="AR52" s="481" t="s">
        <v>102</v>
      </c>
      <c r="AS52" s="481" t="s">
        <v>102</v>
      </c>
      <c r="AT52" s="481" t="s">
        <v>102</v>
      </c>
      <c r="AU52" s="481" t="s">
        <v>102</v>
      </c>
      <c r="AV52" s="481" t="s">
        <v>102</v>
      </c>
      <c r="AW52" s="481" t="s">
        <v>102</v>
      </c>
      <c r="AX52" s="481" t="s">
        <v>102</v>
      </c>
      <c r="AY52" s="481" t="s">
        <v>102</v>
      </c>
      <c r="AZ52" s="481" t="s">
        <v>102</v>
      </c>
      <c r="BA52" s="481" t="s">
        <v>102</v>
      </c>
      <c r="BB52" s="481" t="s">
        <v>102</v>
      </c>
      <c r="BC52" s="481" t="s">
        <v>102</v>
      </c>
      <c r="BD52" s="481" t="s">
        <v>102</v>
      </c>
      <c r="BE52" s="481" t="s">
        <v>102</v>
      </c>
      <c r="BF52" s="481" t="s">
        <v>102</v>
      </c>
      <c r="BG52" s="481" t="s">
        <v>102</v>
      </c>
      <c r="BH52" s="481" t="s">
        <v>102</v>
      </c>
      <c r="BI52" s="481" t="s">
        <v>102</v>
      </c>
      <c r="BJ52" s="481" t="s">
        <v>102</v>
      </c>
      <c r="BK52" s="481" t="s">
        <v>102</v>
      </c>
      <c r="BL52" s="481" t="s">
        <v>102</v>
      </c>
      <c r="BM52" s="481" t="s">
        <v>102</v>
      </c>
      <c r="BN52" s="481" t="s">
        <v>102</v>
      </c>
      <c r="BO52" s="481" t="s">
        <v>102</v>
      </c>
      <c r="BP52" s="481" t="s">
        <v>102</v>
      </c>
      <c r="BQ52" s="481" t="s">
        <v>102</v>
      </c>
      <c r="BR52" s="481" t="s">
        <v>102</v>
      </c>
      <c r="BS52" s="481" t="s">
        <v>102</v>
      </c>
      <c r="BT52" s="481" t="s">
        <v>102</v>
      </c>
      <c r="BU52" s="481" t="s">
        <v>102</v>
      </c>
      <c r="BV52" s="481" t="s">
        <v>102</v>
      </c>
      <c r="BW52" s="481" t="s">
        <v>102</v>
      </c>
      <c r="BX52" s="481" t="s">
        <v>102</v>
      </c>
      <c r="BY52" s="481" t="s">
        <v>102</v>
      </c>
      <c r="BZ52" s="481" t="s">
        <v>102</v>
      </c>
      <c r="CA52" s="481" t="s">
        <v>102</v>
      </c>
      <c r="CB52" s="481" t="s">
        <v>102</v>
      </c>
      <c r="CC52" s="481" t="s">
        <v>102</v>
      </c>
      <c r="CD52" s="481" t="s">
        <v>102</v>
      </c>
      <c r="CE52" s="481" t="s">
        <v>102</v>
      </c>
      <c r="CF52" s="481" t="s">
        <v>102</v>
      </c>
      <c r="CG52" s="481" t="s">
        <v>102</v>
      </c>
      <c r="CH52" s="481" t="s">
        <v>102</v>
      </c>
      <c r="CI52" s="481" t="s">
        <v>102</v>
      </c>
      <c r="CJ52" s="481" t="s">
        <v>102</v>
      </c>
      <c r="CK52" s="481" t="s">
        <v>102</v>
      </c>
      <c r="CL52" s="481" t="s">
        <v>102</v>
      </c>
      <c r="CM52" s="481" t="s">
        <v>102</v>
      </c>
      <c r="CN52" s="481" t="s">
        <v>102</v>
      </c>
      <c r="CO52" s="481" t="s">
        <v>102</v>
      </c>
      <c r="CP52" s="481" t="s">
        <v>102</v>
      </c>
      <c r="CQ52" s="481" t="s">
        <v>102</v>
      </c>
      <c r="CR52" s="481" t="s">
        <v>102</v>
      </c>
      <c r="CS52" s="481" t="s">
        <v>102</v>
      </c>
      <c r="CT52" s="481" t="s">
        <v>102</v>
      </c>
      <c r="CU52" s="481" t="s">
        <v>102</v>
      </c>
      <c r="CV52" s="481" t="s">
        <v>102</v>
      </c>
      <c r="CW52" s="481" t="s">
        <v>102</v>
      </c>
      <c r="CX52" s="481" t="s">
        <v>102</v>
      </c>
      <c r="CY52" s="481" t="s">
        <v>102</v>
      </c>
      <c r="CZ52" s="481" t="s">
        <v>102</v>
      </c>
      <c r="DA52" s="481" t="s">
        <v>102</v>
      </c>
      <c r="DB52" s="481" t="s">
        <v>102</v>
      </c>
      <c r="DC52" s="481" t="s">
        <v>102</v>
      </c>
      <c r="DD52" s="481" t="s">
        <v>102</v>
      </c>
      <c r="DE52" s="481" t="s">
        <v>102</v>
      </c>
      <c r="DF52" s="481" t="s">
        <v>102</v>
      </c>
      <c r="DG52" s="481" t="s">
        <v>102</v>
      </c>
      <c r="DH52" s="481" t="s">
        <v>102</v>
      </c>
      <c r="DI52" s="481" t="s">
        <v>102</v>
      </c>
      <c r="DJ52" s="481" t="s">
        <v>102</v>
      </c>
      <c r="DK52" s="481" t="s">
        <v>102</v>
      </c>
      <c r="DL52" s="481" t="s">
        <v>102</v>
      </c>
      <c r="DM52" s="481" t="s">
        <v>102</v>
      </c>
      <c r="DN52" s="481" t="s">
        <v>102</v>
      </c>
      <c r="DO52" s="481" t="s">
        <v>102</v>
      </c>
      <c r="DP52" s="481" t="s">
        <v>102</v>
      </c>
      <c r="DQ52" s="481" t="s">
        <v>102</v>
      </c>
      <c r="DR52" s="481" t="s">
        <v>102</v>
      </c>
      <c r="DS52" s="481" t="s">
        <v>102</v>
      </c>
      <c r="DT52" s="481" t="s">
        <v>102</v>
      </c>
      <c r="DU52" s="481" t="s">
        <v>102</v>
      </c>
      <c r="DV52" s="481" t="s">
        <v>102</v>
      </c>
      <c r="DW52" s="481" t="s">
        <v>102</v>
      </c>
      <c r="DX52" s="481" t="s">
        <v>102</v>
      </c>
      <c r="DY52" s="481" t="s">
        <v>102</v>
      </c>
      <c r="DZ52" s="481" t="s">
        <v>102</v>
      </c>
      <c r="EA52" s="481" t="s">
        <v>102</v>
      </c>
      <c r="EB52" s="481" t="s">
        <v>102</v>
      </c>
    </row>
    <row r="53" spans="1:132" x14ac:dyDescent="0.15">
      <c r="A53" s="480" t="s">
        <v>4302</v>
      </c>
      <c r="B53" s="481">
        <v>3989071</v>
      </c>
      <c r="C53" s="481" t="s">
        <v>4303</v>
      </c>
      <c r="D53" s="481" t="s">
        <v>4304</v>
      </c>
      <c r="E53" s="481" t="s">
        <v>4305</v>
      </c>
      <c r="F53" s="481" t="s">
        <v>4306</v>
      </c>
      <c r="G53" s="481" t="s">
        <v>102</v>
      </c>
      <c r="H53" s="481" t="s">
        <v>102</v>
      </c>
      <c r="I53" s="481" t="s">
        <v>102</v>
      </c>
      <c r="J53" s="481" t="s">
        <v>102</v>
      </c>
      <c r="K53" s="481" t="s">
        <v>102</v>
      </c>
      <c r="L53" s="481" t="s">
        <v>102</v>
      </c>
      <c r="M53" s="481" t="s">
        <v>102</v>
      </c>
      <c r="N53" s="481" t="s">
        <v>102</v>
      </c>
      <c r="O53" s="481" t="s">
        <v>102</v>
      </c>
      <c r="P53" s="481" t="s">
        <v>102</v>
      </c>
      <c r="Q53" s="481" t="s">
        <v>102</v>
      </c>
      <c r="R53" s="481" t="s">
        <v>102</v>
      </c>
      <c r="S53" s="481" t="s">
        <v>102</v>
      </c>
      <c r="T53" s="481" t="s">
        <v>102</v>
      </c>
      <c r="U53" s="481" t="s">
        <v>102</v>
      </c>
      <c r="V53" s="481" t="s">
        <v>102</v>
      </c>
      <c r="W53" s="481" t="s">
        <v>102</v>
      </c>
      <c r="X53" s="481" t="s">
        <v>102</v>
      </c>
      <c r="Y53" s="481" t="s">
        <v>102</v>
      </c>
      <c r="Z53" s="481" t="s">
        <v>102</v>
      </c>
      <c r="AA53" s="481" t="s">
        <v>102</v>
      </c>
      <c r="AB53" s="481" t="s">
        <v>102</v>
      </c>
      <c r="AC53" s="481" t="s">
        <v>102</v>
      </c>
      <c r="AD53" s="481" t="s">
        <v>102</v>
      </c>
      <c r="AE53" s="481" t="s">
        <v>102</v>
      </c>
      <c r="AF53" s="481" t="s">
        <v>102</v>
      </c>
      <c r="AG53" s="481" t="s">
        <v>102</v>
      </c>
      <c r="AH53" s="481" t="s">
        <v>102</v>
      </c>
      <c r="AI53" s="481" t="s">
        <v>102</v>
      </c>
      <c r="AJ53" s="481" t="s">
        <v>102</v>
      </c>
      <c r="AK53" s="481" t="s">
        <v>102</v>
      </c>
      <c r="AL53" s="481" t="s">
        <v>102</v>
      </c>
      <c r="AM53" s="481" t="s">
        <v>102</v>
      </c>
      <c r="AN53" s="481" t="s">
        <v>102</v>
      </c>
      <c r="AO53" s="481" t="s">
        <v>102</v>
      </c>
      <c r="AP53" s="481" t="s">
        <v>102</v>
      </c>
      <c r="AQ53" s="481" t="s">
        <v>102</v>
      </c>
      <c r="AR53" s="481" t="s">
        <v>102</v>
      </c>
      <c r="AS53" s="481" t="s">
        <v>102</v>
      </c>
      <c r="AT53" s="481" t="s">
        <v>102</v>
      </c>
      <c r="AU53" s="481" t="s">
        <v>102</v>
      </c>
      <c r="AV53" s="481" t="s">
        <v>102</v>
      </c>
      <c r="AW53" s="481" t="s">
        <v>102</v>
      </c>
      <c r="AX53" s="481" t="s">
        <v>102</v>
      </c>
      <c r="AY53" s="481" t="s">
        <v>102</v>
      </c>
      <c r="AZ53" s="481" t="s">
        <v>102</v>
      </c>
      <c r="BA53" s="481" t="s">
        <v>102</v>
      </c>
      <c r="BB53" s="481" t="s">
        <v>102</v>
      </c>
      <c r="BC53" s="481" t="s">
        <v>102</v>
      </c>
      <c r="BD53" s="481" t="s">
        <v>102</v>
      </c>
      <c r="BE53" s="481" t="s">
        <v>102</v>
      </c>
      <c r="BF53" s="481" t="s">
        <v>102</v>
      </c>
      <c r="BG53" s="481" t="s">
        <v>102</v>
      </c>
      <c r="BH53" s="481" t="s">
        <v>102</v>
      </c>
      <c r="BI53" s="481" t="s">
        <v>102</v>
      </c>
      <c r="BJ53" s="481" t="s">
        <v>102</v>
      </c>
      <c r="BK53" s="481" t="s">
        <v>102</v>
      </c>
      <c r="BL53" s="481" t="s">
        <v>102</v>
      </c>
      <c r="BM53" s="481" t="s">
        <v>102</v>
      </c>
      <c r="BN53" s="481" t="s">
        <v>102</v>
      </c>
      <c r="BO53" s="481" t="s">
        <v>102</v>
      </c>
      <c r="BP53" s="481" t="s">
        <v>102</v>
      </c>
      <c r="BQ53" s="481" t="s">
        <v>102</v>
      </c>
      <c r="BR53" s="481" t="s">
        <v>102</v>
      </c>
      <c r="BS53" s="481" t="s">
        <v>102</v>
      </c>
      <c r="BT53" s="481" t="s">
        <v>102</v>
      </c>
      <c r="BU53" s="481" t="s">
        <v>102</v>
      </c>
      <c r="BV53" s="481" t="s">
        <v>102</v>
      </c>
      <c r="BW53" s="481" t="s">
        <v>102</v>
      </c>
      <c r="BX53" s="481" t="s">
        <v>102</v>
      </c>
      <c r="BY53" s="481" t="s">
        <v>102</v>
      </c>
      <c r="BZ53" s="481" t="s">
        <v>102</v>
      </c>
      <c r="CA53" s="481" t="s">
        <v>102</v>
      </c>
      <c r="CB53" s="481" t="s">
        <v>102</v>
      </c>
      <c r="CC53" s="481" t="s">
        <v>102</v>
      </c>
      <c r="CD53" s="481" t="s">
        <v>102</v>
      </c>
      <c r="CE53" s="481" t="s">
        <v>102</v>
      </c>
      <c r="CF53" s="481" t="s">
        <v>102</v>
      </c>
      <c r="CG53" s="481" t="s">
        <v>102</v>
      </c>
      <c r="CH53" s="481" t="s">
        <v>102</v>
      </c>
      <c r="CI53" s="481" t="s">
        <v>102</v>
      </c>
      <c r="CJ53" s="481" t="s">
        <v>102</v>
      </c>
      <c r="CK53" s="481" t="s">
        <v>102</v>
      </c>
      <c r="CL53" s="481" t="s">
        <v>102</v>
      </c>
      <c r="CM53" s="481" t="s">
        <v>102</v>
      </c>
      <c r="CN53" s="481" t="s">
        <v>102</v>
      </c>
      <c r="CO53" s="481" t="s">
        <v>102</v>
      </c>
      <c r="CP53" s="481" t="s">
        <v>102</v>
      </c>
      <c r="CQ53" s="481" t="s">
        <v>102</v>
      </c>
      <c r="CR53" s="481" t="s">
        <v>102</v>
      </c>
      <c r="CS53" s="481" t="s">
        <v>102</v>
      </c>
      <c r="CT53" s="481" t="s">
        <v>102</v>
      </c>
      <c r="CU53" s="481" t="s">
        <v>102</v>
      </c>
      <c r="CV53" s="481" t="s">
        <v>102</v>
      </c>
      <c r="CW53" s="481" t="s">
        <v>102</v>
      </c>
      <c r="CX53" s="481" t="s">
        <v>102</v>
      </c>
      <c r="CY53" s="481" t="s">
        <v>102</v>
      </c>
      <c r="CZ53" s="481" t="s">
        <v>102</v>
      </c>
      <c r="DA53" s="481" t="s">
        <v>102</v>
      </c>
      <c r="DB53" s="481" t="s">
        <v>102</v>
      </c>
      <c r="DC53" s="481" t="s">
        <v>102</v>
      </c>
      <c r="DD53" s="481" t="s">
        <v>102</v>
      </c>
      <c r="DE53" s="481" t="s">
        <v>102</v>
      </c>
      <c r="DF53" s="481" t="s">
        <v>102</v>
      </c>
      <c r="DG53" s="481" t="s">
        <v>102</v>
      </c>
      <c r="DH53" s="481" t="s">
        <v>102</v>
      </c>
      <c r="DI53" s="481" t="s">
        <v>102</v>
      </c>
      <c r="DJ53" s="481" t="s">
        <v>102</v>
      </c>
      <c r="DK53" s="481" t="s">
        <v>102</v>
      </c>
      <c r="DL53" s="481" t="s">
        <v>102</v>
      </c>
      <c r="DM53" s="481" t="s">
        <v>102</v>
      </c>
      <c r="DN53" s="481" t="s">
        <v>102</v>
      </c>
      <c r="DO53" s="481" t="s">
        <v>102</v>
      </c>
      <c r="DP53" s="481" t="s">
        <v>102</v>
      </c>
      <c r="DQ53" s="481" t="s">
        <v>102</v>
      </c>
      <c r="DR53" s="481" t="s">
        <v>102</v>
      </c>
      <c r="DS53" s="481" t="s">
        <v>102</v>
      </c>
      <c r="DT53" s="481" t="s">
        <v>102</v>
      </c>
      <c r="DU53" s="481" t="s">
        <v>102</v>
      </c>
      <c r="DV53" s="481" t="s">
        <v>102</v>
      </c>
      <c r="DW53" s="481" t="s">
        <v>102</v>
      </c>
      <c r="DX53" s="481" t="s">
        <v>102</v>
      </c>
      <c r="DY53" s="481" t="s">
        <v>102</v>
      </c>
      <c r="DZ53" s="481" t="s">
        <v>102</v>
      </c>
      <c r="EA53" s="481" t="s">
        <v>102</v>
      </c>
      <c r="EB53" s="481" t="s">
        <v>102</v>
      </c>
    </row>
    <row r="54" spans="1:132" x14ac:dyDescent="0.15">
      <c r="A54" s="485" t="s">
        <v>4307</v>
      </c>
      <c r="B54" s="481">
        <v>4047929</v>
      </c>
      <c r="C54" s="481" t="s">
        <v>4308</v>
      </c>
      <c r="D54" s="481" t="s">
        <v>4309</v>
      </c>
      <c r="E54" s="481" t="s">
        <v>4310</v>
      </c>
      <c r="F54" s="481" t="s">
        <v>796</v>
      </c>
      <c r="G54" s="481" t="s">
        <v>4311</v>
      </c>
      <c r="H54" s="481" t="s">
        <v>4312</v>
      </c>
      <c r="I54" s="481" t="s">
        <v>4313</v>
      </c>
      <c r="J54" s="481" t="s">
        <v>4308</v>
      </c>
      <c r="K54" s="481" t="s">
        <v>4309</v>
      </c>
      <c r="L54" s="481" t="s">
        <v>4310</v>
      </c>
      <c r="M54" s="481" t="s">
        <v>796</v>
      </c>
      <c r="N54" s="481" t="s">
        <v>4311</v>
      </c>
      <c r="O54" s="481" t="s">
        <v>4314</v>
      </c>
      <c r="P54" s="481" t="s">
        <v>4315</v>
      </c>
      <c r="Q54" s="481" t="s">
        <v>102</v>
      </c>
      <c r="R54" s="481" t="s">
        <v>102</v>
      </c>
      <c r="S54" s="481" t="s">
        <v>102</v>
      </c>
      <c r="T54" s="481" t="s">
        <v>102</v>
      </c>
      <c r="U54" s="481" t="s">
        <v>102</v>
      </c>
      <c r="V54" s="481" t="s">
        <v>102</v>
      </c>
      <c r="W54" s="481" t="s">
        <v>102</v>
      </c>
      <c r="X54" s="481" t="s">
        <v>102</v>
      </c>
      <c r="Y54" s="481" t="s">
        <v>102</v>
      </c>
      <c r="Z54" s="481" t="s">
        <v>102</v>
      </c>
      <c r="AA54" s="481" t="s">
        <v>102</v>
      </c>
      <c r="AB54" s="481" t="s">
        <v>102</v>
      </c>
      <c r="AC54" s="481" t="s">
        <v>102</v>
      </c>
      <c r="AD54" s="481" t="s">
        <v>102</v>
      </c>
      <c r="AE54" s="481" t="s">
        <v>102</v>
      </c>
      <c r="AF54" s="481" t="s">
        <v>102</v>
      </c>
      <c r="AG54" s="481" t="s">
        <v>102</v>
      </c>
      <c r="AH54" s="481" t="s">
        <v>102</v>
      </c>
      <c r="AI54" s="481" t="s">
        <v>102</v>
      </c>
      <c r="AJ54" s="481" t="s">
        <v>102</v>
      </c>
      <c r="AK54" s="481" t="s">
        <v>102</v>
      </c>
      <c r="AL54" s="481" t="s">
        <v>102</v>
      </c>
      <c r="AM54" s="481" t="s">
        <v>102</v>
      </c>
      <c r="AN54" s="481" t="s">
        <v>102</v>
      </c>
      <c r="AO54" s="481" t="s">
        <v>102</v>
      </c>
      <c r="AP54" s="481" t="s">
        <v>102</v>
      </c>
      <c r="AQ54" s="481" t="s">
        <v>102</v>
      </c>
      <c r="AR54" s="481" t="s">
        <v>102</v>
      </c>
      <c r="AS54" s="481" t="s">
        <v>102</v>
      </c>
      <c r="AT54" s="481" t="s">
        <v>102</v>
      </c>
      <c r="AU54" s="481" t="s">
        <v>102</v>
      </c>
      <c r="AV54" s="481" t="s">
        <v>102</v>
      </c>
      <c r="AW54" s="481" t="s">
        <v>102</v>
      </c>
      <c r="AX54" s="481" t="s">
        <v>102</v>
      </c>
      <c r="AY54" s="481" t="s">
        <v>102</v>
      </c>
      <c r="AZ54" s="481" t="s">
        <v>102</v>
      </c>
      <c r="BA54" s="481" t="s">
        <v>102</v>
      </c>
      <c r="BB54" s="481" t="s">
        <v>102</v>
      </c>
      <c r="BC54" s="481" t="s">
        <v>102</v>
      </c>
      <c r="BD54" s="481" t="s">
        <v>102</v>
      </c>
      <c r="BE54" s="481" t="s">
        <v>102</v>
      </c>
      <c r="BF54" s="481" t="s">
        <v>102</v>
      </c>
      <c r="BG54" s="481" t="s">
        <v>102</v>
      </c>
      <c r="BH54" s="481" t="s">
        <v>102</v>
      </c>
      <c r="BI54" s="481" t="s">
        <v>102</v>
      </c>
      <c r="BJ54" s="481" t="s">
        <v>102</v>
      </c>
      <c r="BK54" s="481" t="s">
        <v>102</v>
      </c>
      <c r="BL54" s="481" t="s">
        <v>102</v>
      </c>
      <c r="BM54" s="481" t="s">
        <v>102</v>
      </c>
      <c r="BN54" s="481" t="s">
        <v>102</v>
      </c>
      <c r="BO54" s="481" t="s">
        <v>102</v>
      </c>
      <c r="BP54" s="481" t="s">
        <v>102</v>
      </c>
      <c r="BQ54" s="481" t="s">
        <v>102</v>
      </c>
      <c r="BR54" s="481" t="s">
        <v>102</v>
      </c>
      <c r="BS54" s="481" t="s">
        <v>102</v>
      </c>
      <c r="BT54" s="481" t="s">
        <v>102</v>
      </c>
      <c r="BU54" s="481" t="s">
        <v>102</v>
      </c>
      <c r="BV54" s="481" t="s">
        <v>102</v>
      </c>
      <c r="BW54" s="481" t="s">
        <v>102</v>
      </c>
      <c r="BX54" s="481" t="s">
        <v>102</v>
      </c>
      <c r="BY54" s="481" t="s">
        <v>102</v>
      </c>
      <c r="BZ54" s="481" t="s">
        <v>102</v>
      </c>
      <c r="CA54" s="481" t="s">
        <v>102</v>
      </c>
      <c r="CB54" s="481" t="s">
        <v>102</v>
      </c>
      <c r="CC54" s="481" t="s">
        <v>102</v>
      </c>
      <c r="CD54" s="481" t="s">
        <v>102</v>
      </c>
      <c r="CE54" s="481" t="s">
        <v>102</v>
      </c>
      <c r="CF54" s="481" t="s">
        <v>102</v>
      </c>
      <c r="CG54" s="481" t="s">
        <v>102</v>
      </c>
      <c r="CH54" s="481" t="s">
        <v>102</v>
      </c>
      <c r="CI54" s="481" t="s">
        <v>102</v>
      </c>
      <c r="CJ54" s="481" t="s">
        <v>102</v>
      </c>
      <c r="CK54" s="481" t="s">
        <v>102</v>
      </c>
      <c r="CL54" s="481" t="s">
        <v>102</v>
      </c>
      <c r="CM54" s="481" t="s">
        <v>102</v>
      </c>
      <c r="CN54" s="481" t="s">
        <v>102</v>
      </c>
      <c r="CO54" s="481" t="s">
        <v>102</v>
      </c>
      <c r="CP54" s="481" t="s">
        <v>102</v>
      </c>
      <c r="CQ54" s="481" t="s">
        <v>102</v>
      </c>
      <c r="CR54" s="481" t="s">
        <v>102</v>
      </c>
      <c r="CS54" s="481" t="s">
        <v>102</v>
      </c>
      <c r="CT54" s="481" t="s">
        <v>102</v>
      </c>
      <c r="CU54" s="481" t="s">
        <v>102</v>
      </c>
      <c r="CV54" s="481" t="s">
        <v>102</v>
      </c>
      <c r="CW54" s="481" t="s">
        <v>102</v>
      </c>
      <c r="CX54" s="481" t="s">
        <v>102</v>
      </c>
      <c r="CY54" s="481" t="s">
        <v>102</v>
      </c>
      <c r="CZ54" s="481" t="s">
        <v>102</v>
      </c>
      <c r="DA54" s="481" t="s">
        <v>102</v>
      </c>
      <c r="DB54" s="481" t="s">
        <v>102</v>
      </c>
      <c r="DC54" s="481" t="s">
        <v>102</v>
      </c>
      <c r="DD54" s="481" t="s">
        <v>102</v>
      </c>
      <c r="DE54" s="481" t="s">
        <v>102</v>
      </c>
      <c r="DF54" s="481" t="s">
        <v>102</v>
      </c>
      <c r="DG54" s="481" t="s">
        <v>102</v>
      </c>
      <c r="DH54" s="481" t="s">
        <v>102</v>
      </c>
      <c r="DI54" s="481" t="s">
        <v>102</v>
      </c>
      <c r="DJ54" s="481" t="s">
        <v>102</v>
      </c>
      <c r="DK54" s="481" t="s">
        <v>102</v>
      </c>
      <c r="DL54" s="481" t="s">
        <v>102</v>
      </c>
      <c r="DM54" s="481" t="s">
        <v>102</v>
      </c>
      <c r="DN54" s="481" t="s">
        <v>102</v>
      </c>
      <c r="DO54" s="481" t="s">
        <v>102</v>
      </c>
      <c r="DP54" s="481" t="s">
        <v>102</v>
      </c>
      <c r="DQ54" s="481" t="s">
        <v>102</v>
      </c>
      <c r="DR54" s="481" t="s">
        <v>102</v>
      </c>
      <c r="DS54" s="481" t="s">
        <v>102</v>
      </c>
      <c r="DT54" s="481" t="s">
        <v>102</v>
      </c>
      <c r="DU54" s="481" t="s">
        <v>102</v>
      </c>
      <c r="DV54" s="481" t="s">
        <v>102</v>
      </c>
      <c r="DW54" s="481" t="s">
        <v>102</v>
      </c>
      <c r="DX54" s="481" t="s">
        <v>102</v>
      </c>
      <c r="DY54" s="481" t="s">
        <v>102</v>
      </c>
      <c r="DZ54" s="481" t="s">
        <v>102</v>
      </c>
      <c r="EA54" s="481" t="s">
        <v>102</v>
      </c>
      <c r="EB54" s="481" t="s">
        <v>102</v>
      </c>
    </row>
    <row r="55" spans="1:132" x14ac:dyDescent="0.15">
      <c r="A55" s="485" t="s">
        <v>4316</v>
      </c>
      <c r="B55" s="481">
        <v>3767993</v>
      </c>
      <c r="C55" s="481" t="s">
        <v>4317</v>
      </c>
      <c r="D55" s="481" t="s">
        <v>1578</v>
      </c>
      <c r="E55" s="481" t="s">
        <v>102</v>
      </c>
      <c r="F55" s="481" t="s">
        <v>102</v>
      </c>
      <c r="G55" s="481" t="s">
        <v>102</v>
      </c>
      <c r="H55" s="481" t="s">
        <v>102</v>
      </c>
      <c r="I55" s="481" t="s">
        <v>102</v>
      </c>
      <c r="J55" s="481" t="s">
        <v>102</v>
      </c>
      <c r="K55" s="481" t="s">
        <v>102</v>
      </c>
      <c r="L55" s="481" t="s">
        <v>102</v>
      </c>
      <c r="M55" s="481" t="s">
        <v>102</v>
      </c>
      <c r="N55" s="481" t="s">
        <v>102</v>
      </c>
      <c r="O55" s="481" t="s">
        <v>102</v>
      </c>
      <c r="P55" s="481" t="s">
        <v>102</v>
      </c>
      <c r="Q55" s="481" t="s">
        <v>102</v>
      </c>
      <c r="R55" s="481" t="s">
        <v>102</v>
      </c>
      <c r="S55" s="481" t="s">
        <v>102</v>
      </c>
      <c r="T55" s="481" t="s">
        <v>102</v>
      </c>
      <c r="U55" s="481" t="s">
        <v>102</v>
      </c>
      <c r="V55" s="481" t="s">
        <v>102</v>
      </c>
      <c r="W55" s="481" t="s">
        <v>102</v>
      </c>
      <c r="X55" s="481" t="s">
        <v>102</v>
      </c>
      <c r="Y55" s="481" t="s">
        <v>102</v>
      </c>
      <c r="Z55" s="481" t="s">
        <v>102</v>
      </c>
      <c r="AA55" s="481" t="s">
        <v>102</v>
      </c>
      <c r="AB55" s="481" t="s">
        <v>102</v>
      </c>
      <c r="AC55" s="481" t="s">
        <v>102</v>
      </c>
      <c r="AD55" s="481" t="s">
        <v>102</v>
      </c>
      <c r="AE55" s="481" t="s">
        <v>102</v>
      </c>
      <c r="AF55" s="481" t="s">
        <v>102</v>
      </c>
      <c r="AG55" s="481" t="s">
        <v>102</v>
      </c>
      <c r="AH55" s="481" t="s">
        <v>102</v>
      </c>
      <c r="AI55" s="481" t="s">
        <v>102</v>
      </c>
      <c r="AJ55" s="481" t="s">
        <v>102</v>
      </c>
      <c r="AK55" s="481" t="s">
        <v>102</v>
      </c>
      <c r="AL55" s="481" t="s">
        <v>102</v>
      </c>
      <c r="AM55" s="481" t="s">
        <v>102</v>
      </c>
      <c r="AN55" s="481" t="s">
        <v>102</v>
      </c>
      <c r="AO55" s="481" t="s">
        <v>102</v>
      </c>
      <c r="AP55" s="481" t="s">
        <v>102</v>
      </c>
      <c r="AQ55" s="481" t="s">
        <v>102</v>
      </c>
      <c r="AR55" s="481" t="s">
        <v>102</v>
      </c>
      <c r="AS55" s="481" t="s">
        <v>102</v>
      </c>
      <c r="AT55" s="481" t="s">
        <v>102</v>
      </c>
      <c r="AU55" s="481" t="s">
        <v>102</v>
      </c>
      <c r="AV55" s="481" t="s">
        <v>102</v>
      </c>
      <c r="AW55" s="481" t="s">
        <v>102</v>
      </c>
      <c r="AX55" s="481" t="s">
        <v>102</v>
      </c>
      <c r="AY55" s="481" t="s">
        <v>102</v>
      </c>
      <c r="AZ55" s="481" t="s">
        <v>102</v>
      </c>
      <c r="BA55" s="481" t="s">
        <v>102</v>
      </c>
      <c r="BB55" s="481" t="s">
        <v>102</v>
      </c>
      <c r="BC55" s="481" t="s">
        <v>102</v>
      </c>
      <c r="BD55" s="481" t="s">
        <v>102</v>
      </c>
      <c r="BE55" s="481" t="s">
        <v>102</v>
      </c>
      <c r="BF55" s="481" t="s">
        <v>102</v>
      </c>
      <c r="BG55" s="481" t="s">
        <v>102</v>
      </c>
      <c r="BH55" s="481" t="s">
        <v>102</v>
      </c>
      <c r="BI55" s="481" t="s">
        <v>102</v>
      </c>
      <c r="BJ55" s="481" t="s">
        <v>102</v>
      </c>
      <c r="BK55" s="481" t="s">
        <v>102</v>
      </c>
      <c r="BL55" s="481" t="s">
        <v>102</v>
      </c>
      <c r="BM55" s="481" t="s">
        <v>102</v>
      </c>
      <c r="BN55" s="481" t="s">
        <v>102</v>
      </c>
      <c r="BO55" s="481" t="s">
        <v>102</v>
      </c>
      <c r="BP55" s="481" t="s">
        <v>102</v>
      </c>
      <c r="BQ55" s="481" t="s">
        <v>102</v>
      </c>
      <c r="BR55" s="481" t="s">
        <v>102</v>
      </c>
      <c r="BS55" s="481" t="s">
        <v>102</v>
      </c>
      <c r="BT55" s="481" t="s">
        <v>102</v>
      </c>
      <c r="BU55" s="481" t="s">
        <v>102</v>
      </c>
      <c r="BV55" s="481" t="s">
        <v>102</v>
      </c>
      <c r="BW55" s="481" t="s">
        <v>102</v>
      </c>
      <c r="BX55" s="481" t="s">
        <v>102</v>
      </c>
      <c r="BY55" s="481" t="s">
        <v>102</v>
      </c>
      <c r="BZ55" s="481" t="s">
        <v>102</v>
      </c>
      <c r="CA55" s="481" t="s">
        <v>102</v>
      </c>
      <c r="CB55" s="481" t="s">
        <v>102</v>
      </c>
      <c r="CC55" s="481" t="s">
        <v>102</v>
      </c>
      <c r="CD55" s="481" t="s">
        <v>102</v>
      </c>
      <c r="CE55" s="481" t="s">
        <v>102</v>
      </c>
      <c r="CF55" s="481" t="s">
        <v>102</v>
      </c>
      <c r="CG55" s="481" t="s">
        <v>102</v>
      </c>
      <c r="CH55" s="481" t="s">
        <v>102</v>
      </c>
      <c r="CI55" s="481" t="s">
        <v>102</v>
      </c>
      <c r="CJ55" s="481" t="s">
        <v>102</v>
      </c>
      <c r="CK55" s="481" t="s">
        <v>102</v>
      </c>
      <c r="CL55" s="481" t="s">
        <v>102</v>
      </c>
      <c r="CM55" s="481" t="s">
        <v>102</v>
      </c>
      <c r="CN55" s="481" t="s">
        <v>102</v>
      </c>
      <c r="CO55" s="481" t="s">
        <v>102</v>
      </c>
      <c r="CP55" s="481" t="s">
        <v>102</v>
      </c>
      <c r="CQ55" s="481" t="s">
        <v>102</v>
      </c>
      <c r="CR55" s="481" t="s">
        <v>102</v>
      </c>
      <c r="CS55" s="481" t="s">
        <v>102</v>
      </c>
      <c r="CT55" s="481" t="s">
        <v>102</v>
      </c>
      <c r="CU55" s="481" t="s">
        <v>102</v>
      </c>
      <c r="CV55" s="481" t="s">
        <v>102</v>
      </c>
      <c r="CW55" s="481" t="s">
        <v>102</v>
      </c>
      <c r="CX55" s="481" t="s">
        <v>102</v>
      </c>
      <c r="CY55" s="481" t="s">
        <v>102</v>
      </c>
      <c r="CZ55" s="481" t="s">
        <v>102</v>
      </c>
      <c r="DA55" s="481" t="s">
        <v>102</v>
      </c>
      <c r="DB55" s="481" t="s">
        <v>102</v>
      </c>
      <c r="DC55" s="481" t="s">
        <v>102</v>
      </c>
      <c r="DD55" s="481" t="s">
        <v>102</v>
      </c>
      <c r="DE55" s="481" t="s">
        <v>102</v>
      </c>
      <c r="DF55" s="481" t="s">
        <v>102</v>
      </c>
      <c r="DG55" s="481" t="s">
        <v>102</v>
      </c>
      <c r="DH55" s="481" t="s">
        <v>102</v>
      </c>
      <c r="DI55" s="481" t="s">
        <v>102</v>
      </c>
      <c r="DJ55" s="481" t="s">
        <v>102</v>
      </c>
      <c r="DK55" s="481" t="s">
        <v>102</v>
      </c>
      <c r="DL55" s="481" t="s">
        <v>102</v>
      </c>
      <c r="DM55" s="481" t="s">
        <v>102</v>
      </c>
      <c r="DN55" s="481" t="s">
        <v>102</v>
      </c>
      <c r="DO55" s="481" t="s">
        <v>102</v>
      </c>
      <c r="DP55" s="481" t="s">
        <v>102</v>
      </c>
      <c r="DQ55" s="481" t="s">
        <v>102</v>
      </c>
      <c r="DR55" s="481" t="s">
        <v>102</v>
      </c>
      <c r="DS55" s="481" t="s">
        <v>102</v>
      </c>
      <c r="DT55" s="481" t="s">
        <v>102</v>
      </c>
      <c r="DU55" s="481" t="s">
        <v>102</v>
      </c>
      <c r="DV55" s="481" t="s">
        <v>102</v>
      </c>
      <c r="DW55" s="481" t="s">
        <v>102</v>
      </c>
      <c r="DX55" s="481" t="s">
        <v>102</v>
      </c>
      <c r="DY55" s="481" t="s">
        <v>102</v>
      </c>
      <c r="DZ55" s="481" t="s">
        <v>102</v>
      </c>
      <c r="EA55" s="481" t="s">
        <v>102</v>
      </c>
      <c r="EB55" s="481" t="s">
        <v>102</v>
      </c>
    </row>
    <row r="56" spans="1:132" x14ac:dyDescent="0.15">
      <c r="A56" s="480" t="s">
        <v>4318</v>
      </c>
      <c r="B56" s="481">
        <v>2926040</v>
      </c>
      <c r="C56" s="481" t="s">
        <v>4319</v>
      </c>
      <c r="D56" s="481" t="s">
        <v>4320</v>
      </c>
      <c r="E56" s="481" t="s">
        <v>4321</v>
      </c>
      <c r="F56" s="481" t="s">
        <v>102</v>
      </c>
      <c r="G56" s="481" t="s">
        <v>102</v>
      </c>
      <c r="H56" s="481" t="s">
        <v>102</v>
      </c>
      <c r="I56" s="481" t="s">
        <v>102</v>
      </c>
      <c r="J56" s="481" t="s">
        <v>102</v>
      </c>
      <c r="K56" s="481" t="s">
        <v>102</v>
      </c>
      <c r="L56" s="481" t="s">
        <v>102</v>
      </c>
      <c r="M56" s="481" t="s">
        <v>102</v>
      </c>
      <c r="N56" s="481" t="s">
        <v>102</v>
      </c>
      <c r="O56" s="481" t="s">
        <v>102</v>
      </c>
      <c r="P56" s="481" t="s">
        <v>102</v>
      </c>
      <c r="Q56" s="481" t="s">
        <v>102</v>
      </c>
      <c r="R56" s="481" t="s">
        <v>102</v>
      </c>
      <c r="S56" s="481" t="s">
        <v>102</v>
      </c>
      <c r="T56" s="481" t="s">
        <v>102</v>
      </c>
      <c r="U56" s="481" t="s">
        <v>102</v>
      </c>
      <c r="V56" s="481" t="s">
        <v>102</v>
      </c>
      <c r="W56" s="481" t="s">
        <v>102</v>
      </c>
      <c r="X56" s="481" t="s">
        <v>102</v>
      </c>
      <c r="Y56" s="481" t="s">
        <v>102</v>
      </c>
      <c r="Z56" s="481" t="s">
        <v>102</v>
      </c>
      <c r="AA56" s="481" t="s">
        <v>102</v>
      </c>
      <c r="AB56" s="481" t="s">
        <v>102</v>
      </c>
      <c r="AC56" s="481" t="s">
        <v>102</v>
      </c>
      <c r="AD56" s="481" t="s">
        <v>102</v>
      </c>
      <c r="AE56" s="481" t="s">
        <v>102</v>
      </c>
      <c r="AF56" s="481" t="s">
        <v>102</v>
      </c>
      <c r="AG56" s="481" t="s">
        <v>102</v>
      </c>
      <c r="AH56" s="481" t="s">
        <v>102</v>
      </c>
      <c r="AI56" s="481" t="s">
        <v>102</v>
      </c>
      <c r="AJ56" s="481" t="s">
        <v>102</v>
      </c>
      <c r="AK56" s="481" t="s">
        <v>102</v>
      </c>
      <c r="AL56" s="481" t="s">
        <v>102</v>
      </c>
      <c r="AM56" s="481" t="s">
        <v>102</v>
      </c>
      <c r="AN56" s="481" t="s">
        <v>102</v>
      </c>
      <c r="AO56" s="481" t="s">
        <v>102</v>
      </c>
      <c r="AP56" s="481" t="s">
        <v>102</v>
      </c>
      <c r="AQ56" s="481" t="s">
        <v>102</v>
      </c>
      <c r="AR56" s="481" t="s">
        <v>102</v>
      </c>
      <c r="AS56" s="481" t="s">
        <v>102</v>
      </c>
      <c r="AT56" s="481" t="s">
        <v>102</v>
      </c>
      <c r="AU56" s="481" t="s">
        <v>102</v>
      </c>
      <c r="AV56" s="481" t="s">
        <v>102</v>
      </c>
      <c r="AW56" s="481" t="s">
        <v>102</v>
      </c>
      <c r="AX56" s="481" t="s">
        <v>102</v>
      </c>
      <c r="AY56" s="481" t="s">
        <v>102</v>
      </c>
      <c r="AZ56" s="481" t="s">
        <v>102</v>
      </c>
      <c r="BA56" s="481" t="s">
        <v>102</v>
      </c>
      <c r="BB56" s="481" t="s">
        <v>102</v>
      </c>
      <c r="BC56" s="481" t="s">
        <v>102</v>
      </c>
      <c r="BD56" s="481" t="s">
        <v>102</v>
      </c>
      <c r="BE56" s="481" t="s">
        <v>102</v>
      </c>
      <c r="BF56" s="481" t="s">
        <v>102</v>
      </c>
      <c r="BG56" s="481" t="s">
        <v>102</v>
      </c>
      <c r="BH56" s="481" t="s">
        <v>102</v>
      </c>
      <c r="BI56" s="481" t="s">
        <v>102</v>
      </c>
      <c r="BJ56" s="481" t="s">
        <v>102</v>
      </c>
      <c r="BK56" s="481" t="s">
        <v>102</v>
      </c>
      <c r="BL56" s="481" t="s">
        <v>102</v>
      </c>
      <c r="BM56" s="481" t="s">
        <v>102</v>
      </c>
      <c r="BN56" s="481" t="s">
        <v>102</v>
      </c>
      <c r="BO56" s="481" t="s">
        <v>102</v>
      </c>
      <c r="BP56" s="481" t="s">
        <v>102</v>
      </c>
      <c r="BQ56" s="481" t="s">
        <v>102</v>
      </c>
      <c r="BR56" s="481" t="s">
        <v>102</v>
      </c>
      <c r="BS56" s="481" t="s">
        <v>102</v>
      </c>
      <c r="BT56" s="481" t="s">
        <v>102</v>
      </c>
      <c r="BU56" s="481" t="s">
        <v>102</v>
      </c>
      <c r="BV56" s="481" t="s">
        <v>102</v>
      </c>
      <c r="BW56" s="481" t="s">
        <v>102</v>
      </c>
      <c r="BX56" s="481" t="s">
        <v>102</v>
      </c>
      <c r="BY56" s="481" t="s">
        <v>102</v>
      </c>
      <c r="BZ56" s="481" t="s">
        <v>102</v>
      </c>
      <c r="CA56" s="481" t="s">
        <v>102</v>
      </c>
      <c r="CB56" s="481" t="s">
        <v>102</v>
      </c>
      <c r="CC56" s="481" t="s">
        <v>102</v>
      </c>
      <c r="CD56" s="481" t="s">
        <v>102</v>
      </c>
      <c r="CE56" s="481" t="s">
        <v>102</v>
      </c>
      <c r="CF56" s="481" t="s">
        <v>102</v>
      </c>
      <c r="CG56" s="481" t="s">
        <v>102</v>
      </c>
      <c r="CH56" s="481" t="s">
        <v>102</v>
      </c>
      <c r="CI56" s="481" t="s">
        <v>102</v>
      </c>
      <c r="CJ56" s="481" t="s">
        <v>102</v>
      </c>
      <c r="CK56" s="481" t="s">
        <v>102</v>
      </c>
      <c r="CL56" s="481" t="s">
        <v>102</v>
      </c>
      <c r="CM56" s="481" t="s">
        <v>102</v>
      </c>
      <c r="CN56" s="481" t="s">
        <v>102</v>
      </c>
      <c r="CO56" s="481" t="s">
        <v>102</v>
      </c>
      <c r="CP56" s="481" t="s">
        <v>102</v>
      </c>
      <c r="CQ56" s="481" t="s">
        <v>102</v>
      </c>
      <c r="CR56" s="481" t="s">
        <v>102</v>
      </c>
      <c r="CS56" s="481" t="s">
        <v>102</v>
      </c>
      <c r="CT56" s="481" t="s">
        <v>102</v>
      </c>
      <c r="CU56" s="481" t="s">
        <v>102</v>
      </c>
      <c r="CV56" s="481" t="s">
        <v>102</v>
      </c>
      <c r="CW56" s="481" t="s">
        <v>102</v>
      </c>
      <c r="CX56" s="481" t="s">
        <v>102</v>
      </c>
      <c r="CY56" s="481" t="s">
        <v>102</v>
      </c>
      <c r="CZ56" s="481" t="s">
        <v>102</v>
      </c>
      <c r="DA56" s="481" t="s">
        <v>102</v>
      </c>
      <c r="DB56" s="481" t="s">
        <v>102</v>
      </c>
      <c r="DC56" s="481" t="s">
        <v>102</v>
      </c>
      <c r="DD56" s="481" t="s">
        <v>102</v>
      </c>
      <c r="DE56" s="481" t="s">
        <v>102</v>
      </c>
      <c r="DF56" s="481" t="s">
        <v>102</v>
      </c>
      <c r="DG56" s="481" t="s">
        <v>102</v>
      </c>
      <c r="DH56" s="481" t="s">
        <v>102</v>
      </c>
      <c r="DI56" s="481" t="s">
        <v>102</v>
      </c>
      <c r="DJ56" s="481" t="s">
        <v>102</v>
      </c>
      <c r="DK56" s="481" t="s">
        <v>102</v>
      </c>
      <c r="DL56" s="481" t="s">
        <v>102</v>
      </c>
      <c r="DM56" s="481" t="s">
        <v>102</v>
      </c>
      <c r="DN56" s="481" t="s">
        <v>102</v>
      </c>
      <c r="DO56" s="481" t="s">
        <v>102</v>
      </c>
      <c r="DP56" s="481" t="s">
        <v>102</v>
      </c>
      <c r="DQ56" s="481" t="s">
        <v>102</v>
      </c>
      <c r="DR56" s="481" t="s">
        <v>102</v>
      </c>
      <c r="DS56" s="481" t="s">
        <v>102</v>
      </c>
      <c r="DT56" s="481" t="s">
        <v>102</v>
      </c>
      <c r="DU56" s="481" t="s">
        <v>102</v>
      </c>
      <c r="DV56" s="481" t="s">
        <v>102</v>
      </c>
      <c r="DW56" s="481" t="s">
        <v>102</v>
      </c>
      <c r="DX56" s="481" t="s">
        <v>102</v>
      </c>
      <c r="DY56" s="481" t="s">
        <v>102</v>
      </c>
      <c r="DZ56" s="481" t="s">
        <v>102</v>
      </c>
      <c r="EA56" s="481" t="s">
        <v>102</v>
      </c>
      <c r="EB56" s="481" t="s">
        <v>102</v>
      </c>
    </row>
    <row r="57" spans="1:132" x14ac:dyDescent="0.15">
      <c r="A57" s="480" t="s">
        <v>4322</v>
      </c>
      <c r="B57" s="481">
        <v>3567736</v>
      </c>
      <c r="C57" s="481" t="s">
        <v>4323</v>
      </c>
      <c r="D57" s="481" t="s">
        <v>4324</v>
      </c>
      <c r="E57" s="481" t="s">
        <v>4325</v>
      </c>
      <c r="F57" s="481" t="s">
        <v>4326</v>
      </c>
      <c r="G57" s="481" t="s">
        <v>4327</v>
      </c>
      <c r="H57" s="481" t="s">
        <v>4328</v>
      </c>
      <c r="I57" s="481" t="s">
        <v>4329</v>
      </c>
      <c r="J57" s="481" t="s">
        <v>102</v>
      </c>
      <c r="K57" s="481" t="s">
        <v>102</v>
      </c>
      <c r="L57" s="481" t="s">
        <v>102</v>
      </c>
      <c r="M57" s="481" t="s">
        <v>102</v>
      </c>
      <c r="N57" s="481" t="s">
        <v>102</v>
      </c>
      <c r="O57" s="481" t="s">
        <v>102</v>
      </c>
      <c r="P57" s="481" t="s">
        <v>102</v>
      </c>
      <c r="Q57" s="481" t="s">
        <v>102</v>
      </c>
      <c r="R57" s="481" t="s">
        <v>102</v>
      </c>
      <c r="S57" s="481" t="s">
        <v>102</v>
      </c>
      <c r="T57" s="481" t="s">
        <v>102</v>
      </c>
      <c r="U57" s="481" t="s">
        <v>102</v>
      </c>
      <c r="V57" s="481" t="s">
        <v>102</v>
      </c>
      <c r="W57" s="481" t="s">
        <v>102</v>
      </c>
      <c r="X57" s="481" t="s">
        <v>102</v>
      </c>
      <c r="Y57" s="481" t="s">
        <v>102</v>
      </c>
      <c r="Z57" s="481" t="s">
        <v>102</v>
      </c>
      <c r="AA57" s="481" t="s">
        <v>102</v>
      </c>
      <c r="AB57" s="481" t="s">
        <v>102</v>
      </c>
      <c r="AC57" s="481" t="s">
        <v>102</v>
      </c>
      <c r="AD57" s="481" t="s">
        <v>102</v>
      </c>
      <c r="AE57" s="481" t="s">
        <v>102</v>
      </c>
      <c r="AF57" s="481" t="s">
        <v>102</v>
      </c>
      <c r="AG57" s="481" t="s">
        <v>102</v>
      </c>
      <c r="AH57" s="481" t="s">
        <v>102</v>
      </c>
      <c r="AI57" s="481" t="s">
        <v>102</v>
      </c>
      <c r="AJ57" s="481" t="s">
        <v>102</v>
      </c>
      <c r="AK57" s="481" t="s">
        <v>102</v>
      </c>
      <c r="AL57" s="481" t="s">
        <v>102</v>
      </c>
      <c r="AM57" s="481" t="s">
        <v>102</v>
      </c>
      <c r="AN57" s="481" t="s">
        <v>102</v>
      </c>
      <c r="AO57" s="481" t="s">
        <v>102</v>
      </c>
      <c r="AP57" s="481" t="s">
        <v>102</v>
      </c>
      <c r="AQ57" s="481" t="s">
        <v>102</v>
      </c>
      <c r="AR57" s="481" t="s">
        <v>102</v>
      </c>
      <c r="AS57" s="481" t="s">
        <v>102</v>
      </c>
      <c r="AT57" s="481" t="s">
        <v>102</v>
      </c>
      <c r="AU57" s="481" t="s">
        <v>102</v>
      </c>
      <c r="AV57" s="481" t="s">
        <v>102</v>
      </c>
      <c r="AW57" s="481" t="s">
        <v>102</v>
      </c>
      <c r="AX57" s="481" t="s">
        <v>102</v>
      </c>
      <c r="AY57" s="481" t="s">
        <v>102</v>
      </c>
      <c r="AZ57" s="481" t="s">
        <v>102</v>
      </c>
      <c r="BA57" s="481" t="s">
        <v>102</v>
      </c>
      <c r="BB57" s="481" t="s">
        <v>102</v>
      </c>
      <c r="BC57" s="481" t="s">
        <v>102</v>
      </c>
      <c r="BD57" s="481" t="s">
        <v>102</v>
      </c>
      <c r="BE57" s="481" t="s">
        <v>102</v>
      </c>
      <c r="BF57" s="481" t="s">
        <v>102</v>
      </c>
      <c r="BG57" s="481" t="s">
        <v>102</v>
      </c>
      <c r="BH57" s="481" t="s">
        <v>102</v>
      </c>
      <c r="BI57" s="481" t="s">
        <v>102</v>
      </c>
      <c r="BJ57" s="481" t="s">
        <v>102</v>
      </c>
      <c r="BK57" s="481" t="s">
        <v>102</v>
      </c>
      <c r="BL57" s="481" t="s">
        <v>102</v>
      </c>
      <c r="BM57" s="481" t="s">
        <v>102</v>
      </c>
      <c r="BN57" s="481" t="s">
        <v>102</v>
      </c>
      <c r="BO57" s="481" t="s">
        <v>102</v>
      </c>
      <c r="BP57" s="481" t="s">
        <v>102</v>
      </c>
      <c r="BQ57" s="481" t="s">
        <v>102</v>
      </c>
      <c r="BR57" s="481" t="s">
        <v>102</v>
      </c>
      <c r="BS57" s="481" t="s">
        <v>102</v>
      </c>
      <c r="BT57" s="481" t="s">
        <v>102</v>
      </c>
      <c r="BU57" s="481" t="s">
        <v>102</v>
      </c>
      <c r="BV57" s="481" t="s">
        <v>102</v>
      </c>
      <c r="BW57" s="481" t="s">
        <v>102</v>
      </c>
      <c r="BX57" s="481" t="s">
        <v>102</v>
      </c>
      <c r="BY57" s="481" t="s">
        <v>102</v>
      </c>
      <c r="BZ57" s="481" t="s">
        <v>102</v>
      </c>
      <c r="CA57" s="481" t="s">
        <v>102</v>
      </c>
      <c r="CB57" s="481" t="s">
        <v>102</v>
      </c>
      <c r="CC57" s="481" t="s">
        <v>102</v>
      </c>
      <c r="CD57" s="481" t="s">
        <v>102</v>
      </c>
      <c r="CE57" s="481" t="s">
        <v>102</v>
      </c>
      <c r="CF57" s="481" t="s">
        <v>102</v>
      </c>
      <c r="CG57" s="481" t="s">
        <v>102</v>
      </c>
      <c r="CH57" s="481" t="s">
        <v>102</v>
      </c>
      <c r="CI57" s="481" t="s">
        <v>102</v>
      </c>
      <c r="CJ57" s="481" t="s">
        <v>102</v>
      </c>
      <c r="CK57" s="481" t="s">
        <v>102</v>
      </c>
      <c r="CL57" s="481" t="s">
        <v>102</v>
      </c>
      <c r="CM57" s="481" t="s">
        <v>102</v>
      </c>
      <c r="CN57" s="481" t="s">
        <v>102</v>
      </c>
      <c r="CO57" s="481" t="s">
        <v>102</v>
      </c>
      <c r="CP57" s="481" t="s">
        <v>102</v>
      </c>
      <c r="CQ57" s="481" t="s">
        <v>102</v>
      </c>
      <c r="CR57" s="481" t="s">
        <v>102</v>
      </c>
      <c r="CS57" s="481" t="s">
        <v>102</v>
      </c>
      <c r="CT57" s="481" t="s">
        <v>102</v>
      </c>
      <c r="CU57" s="481" t="s">
        <v>102</v>
      </c>
      <c r="CV57" s="481" t="s">
        <v>102</v>
      </c>
      <c r="CW57" s="481" t="s">
        <v>102</v>
      </c>
      <c r="CX57" s="481" t="s">
        <v>102</v>
      </c>
      <c r="CY57" s="481" t="s">
        <v>102</v>
      </c>
      <c r="CZ57" s="481" t="s">
        <v>102</v>
      </c>
      <c r="DA57" s="481" t="s">
        <v>102</v>
      </c>
      <c r="DB57" s="481" t="s">
        <v>102</v>
      </c>
      <c r="DC57" s="481" t="s">
        <v>102</v>
      </c>
      <c r="DD57" s="481" t="s">
        <v>102</v>
      </c>
      <c r="DE57" s="481" t="s">
        <v>102</v>
      </c>
      <c r="DF57" s="481" t="s">
        <v>102</v>
      </c>
      <c r="DG57" s="481" t="s">
        <v>102</v>
      </c>
      <c r="DH57" s="481" t="s">
        <v>102</v>
      </c>
      <c r="DI57" s="481" t="s">
        <v>102</v>
      </c>
      <c r="DJ57" s="481" t="s">
        <v>102</v>
      </c>
      <c r="DK57" s="481" t="s">
        <v>102</v>
      </c>
      <c r="DL57" s="481" t="s">
        <v>102</v>
      </c>
      <c r="DM57" s="481" t="s">
        <v>102</v>
      </c>
      <c r="DN57" s="481" t="s">
        <v>102</v>
      </c>
      <c r="DO57" s="481" t="s">
        <v>102</v>
      </c>
      <c r="DP57" s="481" t="s">
        <v>102</v>
      </c>
      <c r="DQ57" s="481" t="s">
        <v>102</v>
      </c>
      <c r="DR57" s="481" t="s">
        <v>102</v>
      </c>
      <c r="DS57" s="481" t="s">
        <v>102</v>
      </c>
      <c r="DT57" s="481" t="s">
        <v>102</v>
      </c>
      <c r="DU57" s="481" t="s">
        <v>102</v>
      </c>
      <c r="DV57" s="481" t="s">
        <v>102</v>
      </c>
      <c r="DW57" s="481" t="s">
        <v>102</v>
      </c>
      <c r="DX57" s="481" t="s">
        <v>102</v>
      </c>
      <c r="DY57" s="481" t="s">
        <v>102</v>
      </c>
      <c r="DZ57" s="481" t="s">
        <v>102</v>
      </c>
      <c r="EA57" s="481" t="s">
        <v>102</v>
      </c>
      <c r="EB57" s="481" t="s">
        <v>102</v>
      </c>
    </row>
    <row r="58" spans="1:132" x14ac:dyDescent="0.15">
      <c r="A58" s="480" t="s">
        <v>4330</v>
      </c>
      <c r="B58" s="481">
        <v>4183797</v>
      </c>
      <c r="C58" s="481" t="s">
        <v>4331</v>
      </c>
      <c r="D58" s="481" t="s">
        <v>4332</v>
      </c>
      <c r="E58" s="481" t="s">
        <v>4331</v>
      </c>
      <c r="F58" s="481" t="s">
        <v>102</v>
      </c>
      <c r="G58" s="481" t="s">
        <v>102</v>
      </c>
      <c r="H58" s="481" t="s">
        <v>102</v>
      </c>
      <c r="I58" s="481" t="s">
        <v>102</v>
      </c>
      <c r="J58" s="481" t="s">
        <v>102</v>
      </c>
      <c r="K58" s="481" t="s">
        <v>102</v>
      </c>
      <c r="L58" s="481" t="s">
        <v>102</v>
      </c>
      <c r="M58" s="481" t="s">
        <v>102</v>
      </c>
      <c r="N58" s="481" t="s">
        <v>102</v>
      </c>
      <c r="O58" s="481" t="s">
        <v>102</v>
      </c>
      <c r="P58" s="481" t="s">
        <v>102</v>
      </c>
      <c r="Q58" s="481" t="s">
        <v>102</v>
      </c>
      <c r="R58" s="481" t="s">
        <v>102</v>
      </c>
      <c r="S58" s="481" t="s">
        <v>102</v>
      </c>
      <c r="T58" s="481" t="s">
        <v>102</v>
      </c>
      <c r="U58" s="481" t="s">
        <v>102</v>
      </c>
      <c r="V58" s="481" t="s">
        <v>102</v>
      </c>
      <c r="W58" s="481" t="s">
        <v>102</v>
      </c>
      <c r="X58" s="481" t="s">
        <v>102</v>
      </c>
      <c r="Y58" s="481" t="s">
        <v>102</v>
      </c>
      <c r="Z58" s="481" t="s">
        <v>102</v>
      </c>
      <c r="AA58" s="481" t="s">
        <v>102</v>
      </c>
      <c r="AB58" s="481" t="s">
        <v>102</v>
      </c>
      <c r="AC58" s="481" t="s">
        <v>102</v>
      </c>
      <c r="AD58" s="481" t="s">
        <v>102</v>
      </c>
      <c r="AE58" s="481" t="s">
        <v>102</v>
      </c>
      <c r="AF58" s="481" t="s">
        <v>102</v>
      </c>
      <c r="AG58" s="481" t="s">
        <v>102</v>
      </c>
      <c r="AH58" s="481" t="s">
        <v>102</v>
      </c>
      <c r="AI58" s="481" t="s">
        <v>102</v>
      </c>
      <c r="AJ58" s="481" t="s">
        <v>102</v>
      </c>
      <c r="AK58" s="481" t="s">
        <v>102</v>
      </c>
      <c r="AL58" s="481" t="s">
        <v>102</v>
      </c>
      <c r="AM58" s="481" t="s">
        <v>102</v>
      </c>
      <c r="AN58" s="481" t="s">
        <v>102</v>
      </c>
      <c r="AO58" s="481" t="s">
        <v>102</v>
      </c>
      <c r="AP58" s="481" t="s">
        <v>102</v>
      </c>
      <c r="AQ58" s="481" t="s">
        <v>102</v>
      </c>
      <c r="AR58" s="481" t="s">
        <v>102</v>
      </c>
      <c r="AS58" s="481" t="s">
        <v>102</v>
      </c>
      <c r="AT58" s="481" t="s">
        <v>102</v>
      </c>
      <c r="AU58" s="481" t="s">
        <v>102</v>
      </c>
      <c r="AV58" s="481" t="s">
        <v>102</v>
      </c>
      <c r="AW58" s="481" t="s">
        <v>102</v>
      </c>
      <c r="AX58" s="481" t="s">
        <v>102</v>
      </c>
      <c r="AY58" s="481" t="s">
        <v>102</v>
      </c>
      <c r="AZ58" s="481" t="s">
        <v>102</v>
      </c>
      <c r="BA58" s="481" t="s">
        <v>102</v>
      </c>
      <c r="BB58" s="481" t="s">
        <v>102</v>
      </c>
      <c r="BC58" s="481" t="s">
        <v>102</v>
      </c>
      <c r="BD58" s="481" t="s">
        <v>102</v>
      </c>
      <c r="BE58" s="481" t="s">
        <v>102</v>
      </c>
      <c r="BF58" s="481" t="s">
        <v>102</v>
      </c>
      <c r="BG58" s="481" t="s">
        <v>102</v>
      </c>
      <c r="BH58" s="481" t="s">
        <v>102</v>
      </c>
      <c r="BI58" s="481" t="s">
        <v>102</v>
      </c>
      <c r="BJ58" s="481" t="s">
        <v>102</v>
      </c>
      <c r="BK58" s="481" t="s">
        <v>102</v>
      </c>
      <c r="BL58" s="481" t="s">
        <v>102</v>
      </c>
      <c r="BM58" s="481" t="s">
        <v>102</v>
      </c>
      <c r="BN58" s="481" t="s">
        <v>102</v>
      </c>
      <c r="BO58" s="481" t="s">
        <v>102</v>
      </c>
      <c r="BP58" s="481" t="s">
        <v>102</v>
      </c>
      <c r="BQ58" s="481" t="s">
        <v>102</v>
      </c>
      <c r="BR58" s="481" t="s">
        <v>102</v>
      </c>
      <c r="BS58" s="481" t="s">
        <v>102</v>
      </c>
      <c r="BT58" s="481" t="s">
        <v>102</v>
      </c>
      <c r="BU58" s="481" t="s">
        <v>102</v>
      </c>
      <c r="BV58" s="481" t="s">
        <v>102</v>
      </c>
      <c r="BW58" s="481" t="s">
        <v>102</v>
      </c>
      <c r="BX58" s="481" t="s">
        <v>102</v>
      </c>
      <c r="BY58" s="481" t="s">
        <v>102</v>
      </c>
      <c r="BZ58" s="481" t="s">
        <v>102</v>
      </c>
      <c r="CA58" s="481" t="s">
        <v>102</v>
      </c>
      <c r="CB58" s="481" t="s">
        <v>102</v>
      </c>
      <c r="CC58" s="481" t="s">
        <v>102</v>
      </c>
      <c r="CD58" s="481" t="s">
        <v>102</v>
      </c>
      <c r="CE58" s="481" t="s">
        <v>102</v>
      </c>
      <c r="CF58" s="481" t="s">
        <v>102</v>
      </c>
      <c r="CG58" s="481" t="s">
        <v>102</v>
      </c>
      <c r="CH58" s="481" t="s">
        <v>102</v>
      </c>
      <c r="CI58" s="481" t="s">
        <v>102</v>
      </c>
      <c r="CJ58" s="481" t="s">
        <v>102</v>
      </c>
      <c r="CK58" s="481" t="s">
        <v>102</v>
      </c>
      <c r="CL58" s="481" t="s">
        <v>102</v>
      </c>
      <c r="CM58" s="481" t="s">
        <v>102</v>
      </c>
      <c r="CN58" s="481" t="s">
        <v>102</v>
      </c>
      <c r="CO58" s="481" t="s">
        <v>102</v>
      </c>
      <c r="CP58" s="481" t="s">
        <v>102</v>
      </c>
      <c r="CQ58" s="481" t="s">
        <v>102</v>
      </c>
      <c r="CR58" s="481" t="s">
        <v>102</v>
      </c>
      <c r="CS58" s="481" t="s">
        <v>102</v>
      </c>
      <c r="CT58" s="481" t="s">
        <v>102</v>
      </c>
      <c r="CU58" s="481" t="s">
        <v>102</v>
      </c>
      <c r="CV58" s="481" t="s">
        <v>102</v>
      </c>
      <c r="CW58" s="481" t="s">
        <v>102</v>
      </c>
      <c r="CX58" s="481" t="s">
        <v>102</v>
      </c>
      <c r="CY58" s="481" t="s">
        <v>102</v>
      </c>
      <c r="CZ58" s="481" t="s">
        <v>102</v>
      </c>
      <c r="DA58" s="481" t="s">
        <v>102</v>
      </c>
      <c r="DB58" s="481" t="s">
        <v>102</v>
      </c>
      <c r="DC58" s="481" t="s">
        <v>102</v>
      </c>
      <c r="DD58" s="481" t="s">
        <v>102</v>
      </c>
      <c r="DE58" s="481" t="s">
        <v>102</v>
      </c>
      <c r="DF58" s="481" t="s">
        <v>102</v>
      </c>
      <c r="DG58" s="481" t="s">
        <v>102</v>
      </c>
      <c r="DH58" s="481" t="s">
        <v>102</v>
      </c>
      <c r="DI58" s="481" t="s">
        <v>102</v>
      </c>
      <c r="DJ58" s="481" t="s">
        <v>102</v>
      </c>
      <c r="DK58" s="481" t="s">
        <v>102</v>
      </c>
      <c r="DL58" s="481" t="s">
        <v>102</v>
      </c>
      <c r="DM58" s="481" t="s">
        <v>102</v>
      </c>
      <c r="DN58" s="481" t="s">
        <v>102</v>
      </c>
      <c r="DO58" s="481" t="s">
        <v>102</v>
      </c>
      <c r="DP58" s="481" t="s">
        <v>102</v>
      </c>
      <c r="DQ58" s="481" t="s">
        <v>102</v>
      </c>
      <c r="DR58" s="481" t="s">
        <v>102</v>
      </c>
      <c r="DS58" s="481" t="s">
        <v>102</v>
      </c>
      <c r="DT58" s="481" t="s">
        <v>102</v>
      </c>
      <c r="DU58" s="481" t="s">
        <v>102</v>
      </c>
      <c r="DV58" s="481" t="s">
        <v>102</v>
      </c>
      <c r="DW58" s="481" t="s">
        <v>102</v>
      </c>
      <c r="DX58" s="481" t="s">
        <v>102</v>
      </c>
      <c r="DY58" s="481" t="s">
        <v>102</v>
      </c>
      <c r="DZ58" s="481" t="s">
        <v>102</v>
      </c>
      <c r="EA58" s="481" t="s">
        <v>102</v>
      </c>
      <c r="EB58" s="481" t="s">
        <v>102</v>
      </c>
    </row>
    <row r="59" spans="1:132" x14ac:dyDescent="0.15">
      <c r="A59" s="480" t="s">
        <v>4333</v>
      </c>
      <c r="B59" s="481">
        <v>2995176</v>
      </c>
      <c r="C59" s="481" t="s">
        <v>4334</v>
      </c>
      <c r="D59" s="481" t="s">
        <v>4335</v>
      </c>
      <c r="E59" s="481" t="s">
        <v>4336</v>
      </c>
      <c r="F59" s="481" t="s">
        <v>102</v>
      </c>
      <c r="G59" s="481" t="s">
        <v>102</v>
      </c>
      <c r="H59" s="481" t="s">
        <v>102</v>
      </c>
      <c r="I59" s="481" t="s">
        <v>102</v>
      </c>
      <c r="J59" s="481" t="s">
        <v>102</v>
      </c>
      <c r="K59" s="481" t="s">
        <v>102</v>
      </c>
      <c r="L59" s="481" t="s">
        <v>102</v>
      </c>
      <c r="M59" s="481" t="s">
        <v>102</v>
      </c>
      <c r="N59" s="481" t="s">
        <v>102</v>
      </c>
      <c r="O59" s="481" t="s">
        <v>102</v>
      </c>
      <c r="P59" s="481" t="s">
        <v>102</v>
      </c>
      <c r="Q59" s="481" t="s">
        <v>102</v>
      </c>
      <c r="R59" s="481" t="s">
        <v>102</v>
      </c>
      <c r="S59" s="481" t="s">
        <v>102</v>
      </c>
      <c r="T59" s="481" t="s">
        <v>102</v>
      </c>
      <c r="U59" s="481" t="s">
        <v>102</v>
      </c>
      <c r="V59" s="481" t="s">
        <v>102</v>
      </c>
      <c r="W59" s="481" t="s">
        <v>102</v>
      </c>
      <c r="X59" s="481" t="s">
        <v>102</v>
      </c>
      <c r="Y59" s="481" t="s">
        <v>102</v>
      </c>
      <c r="Z59" s="481" t="s">
        <v>102</v>
      </c>
      <c r="AA59" s="481" t="s">
        <v>102</v>
      </c>
      <c r="AB59" s="481" t="s">
        <v>102</v>
      </c>
      <c r="AC59" s="481" t="s">
        <v>102</v>
      </c>
      <c r="AD59" s="481" t="s">
        <v>102</v>
      </c>
      <c r="AE59" s="481" t="s">
        <v>102</v>
      </c>
      <c r="AF59" s="481" t="s">
        <v>102</v>
      </c>
      <c r="AG59" s="481" t="s">
        <v>102</v>
      </c>
      <c r="AH59" s="481" t="s">
        <v>102</v>
      </c>
      <c r="AI59" s="481" t="s">
        <v>102</v>
      </c>
      <c r="AJ59" s="481" t="s">
        <v>102</v>
      </c>
      <c r="AK59" s="481" t="s">
        <v>102</v>
      </c>
      <c r="AL59" s="481" t="s">
        <v>102</v>
      </c>
      <c r="AM59" s="481" t="s">
        <v>102</v>
      </c>
      <c r="AN59" s="481" t="s">
        <v>102</v>
      </c>
      <c r="AO59" s="481" t="s">
        <v>102</v>
      </c>
      <c r="AP59" s="481" t="s">
        <v>102</v>
      </c>
      <c r="AQ59" s="481" t="s">
        <v>102</v>
      </c>
      <c r="AR59" s="481" t="s">
        <v>102</v>
      </c>
      <c r="AS59" s="481" t="s">
        <v>102</v>
      </c>
      <c r="AT59" s="481" t="s">
        <v>102</v>
      </c>
      <c r="AU59" s="481" t="s">
        <v>102</v>
      </c>
      <c r="AV59" s="481" t="s">
        <v>102</v>
      </c>
      <c r="AW59" s="481" t="s">
        <v>102</v>
      </c>
      <c r="AX59" s="481" t="s">
        <v>102</v>
      </c>
      <c r="AY59" s="481" t="s">
        <v>102</v>
      </c>
      <c r="AZ59" s="481" t="s">
        <v>102</v>
      </c>
      <c r="BA59" s="481" t="s">
        <v>102</v>
      </c>
      <c r="BB59" s="481" t="s">
        <v>102</v>
      </c>
      <c r="BC59" s="481" t="s">
        <v>102</v>
      </c>
      <c r="BD59" s="481" t="s">
        <v>102</v>
      </c>
      <c r="BE59" s="481" t="s">
        <v>102</v>
      </c>
      <c r="BF59" s="481" t="s">
        <v>102</v>
      </c>
      <c r="BG59" s="481" t="s">
        <v>102</v>
      </c>
      <c r="BH59" s="481" t="s">
        <v>102</v>
      </c>
      <c r="BI59" s="481" t="s">
        <v>102</v>
      </c>
      <c r="BJ59" s="481" t="s">
        <v>102</v>
      </c>
      <c r="BK59" s="481" t="s">
        <v>102</v>
      </c>
      <c r="BL59" s="481" t="s">
        <v>102</v>
      </c>
      <c r="BM59" s="481" t="s">
        <v>102</v>
      </c>
      <c r="BN59" s="481" t="s">
        <v>102</v>
      </c>
      <c r="BO59" s="481" t="s">
        <v>102</v>
      </c>
      <c r="BP59" s="481" t="s">
        <v>102</v>
      </c>
      <c r="BQ59" s="481" t="s">
        <v>102</v>
      </c>
      <c r="BR59" s="481" t="s">
        <v>102</v>
      </c>
      <c r="BS59" s="481" t="s">
        <v>102</v>
      </c>
      <c r="BT59" s="481" t="s">
        <v>102</v>
      </c>
      <c r="BU59" s="481" t="s">
        <v>102</v>
      </c>
      <c r="BV59" s="481" t="s">
        <v>102</v>
      </c>
      <c r="BW59" s="481" t="s">
        <v>102</v>
      </c>
      <c r="BX59" s="481" t="s">
        <v>102</v>
      </c>
      <c r="BY59" s="481" t="s">
        <v>102</v>
      </c>
      <c r="BZ59" s="481" t="s">
        <v>102</v>
      </c>
      <c r="CA59" s="481" t="s">
        <v>102</v>
      </c>
      <c r="CB59" s="481" t="s">
        <v>102</v>
      </c>
      <c r="CC59" s="481" t="s">
        <v>102</v>
      </c>
      <c r="CD59" s="481" t="s">
        <v>102</v>
      </c>
      <c r="CE59" s="481" t="s">
        <v>102</v>
      </c>
      <c r="CF59" s="481" t="s">
        <v>102</v>
      </c>
      <c r="CG59" s="481" t="s">
        <v>102</v>
      </c>
      <c r="CH59" s="481" t="s">
        <v>102</v>
      </c>
      <c r="CI59" s="481" t="s">
        <v>102</v>
      </c>
      <c r="CJ59" s="481" t="s">
        <v>102</v>
      </c>
      <c r="CK59" s="481" t="s">
        <v>102</v>
      </c>
      <c r="CL59" s="481" t="s">
        <v>102</v>
      </c>
      <c r="CM59" s="481" t="s">
        <v>102</v>
      </c>
      <c r="CN59" s="481" t="s">
        <v>102</v>
      </c>
      <c r="CO59" s="481" t="s">
        <v>102</v>
      </c>
      <c r="CP59" s="481" t="s">
        <v>102</v>
      </c>
      <c r="CQ59" s="481" t="s">
        <v>102</v>
      </c>
      <c r="CR59" s="481" t="s">
        <v>102</v>
      </c>
      <c r="CS59" s="481" t="s">
        <v>102</v>
      </c>
      <c r="CT59" s="481" t="s">
        <v>102</v>
      </c>
      <c r="CU59" s="481" t="s">
        <v>102</v>
      </c>
      <c r="CV59" s="481" t="s">
        <v>102</v>
      </c>
      <c r="CW59" s="481" t="s">
        <v>102</v>
      </c>
      <c r="CX59" s="481" t="s">
        <v>102</v>
      </c>
      <c r="CY59" s="481" t="s">
        <v>102</v>
      </c>
      <c r="CZ59" s="481" t="s">
        <v>102</v>
      </c>
      <c r="DA59" s="481" t="s">
        <v>102</v>
      </c>
      <c r="DB59" s="481" t="s">
        <v>102</v>
      </c>
      <c r="DC59" s="481" t="s">
        <v>102</v>
      </c>
      <c r="DD59" s="481" t="s">
        <v>102</v>
      </c>
      <c r="DE59" s="481" t="s">
        <v>102</v>
      </c>
      <c r="DF59" s="481" t="s">
        <v>102</v>
      </c>
      <c r="DG59" s="481" t="s">
        <v>102</v>
      </c>
      <c r="DH59" s="481" t="s">
        <v>102</v>
      </c>
      <c r="DI59" s="481" t="s">
        <v>102</v>
      </c>
      <c r="DJ59" s="481" t="s">
        <v>102</v>
      </c>
      <c r="DK59" s="481" t="s">
        <v>102</v>
      </c>
      <c r="DL59" s="481" t="s">
        <v>102</v>
      </c>
      <c r="DM59" s="481" t="s">
        <v>102</v>
      </c>
      <c r="DN59" s="481" t="s">
        <v>102</v>
      </c>
      <c r="DO59" s="481" t="s">
        <v>102</v>
      </c>
      <c r="DP59" s="481" t="s">
        <v>102</v>
      </c>
      <c r="DQ59" s="481" t="s">
        <v>102</v>
      </c>
      <c r="DR59" s="481" t="s">
        <v>102</v>
      </c>
      <c r="DS59" s="481" t="s">
        <v>102</v>
      </c>
      <c r="DT59" s="481" t="s">
        <v>102</v>
      </c>
      <c r="DU59" s="481" t="s">
        <v>102</v>
      </c>
      <c r="DV59" s="481" t="s">
        <v>102</v>
      </c>
      <c r="DW59" s="481" t="s">
        <v>102</v>
      </c>
      <c r="DX59" s="481" t="s">
        <v>102</v>
      </c>
      <c r="DY59" s="481" t="s">
        <v>102</v>
      </c>
      <c r="DZ59" s="481" t="s">
        <v>102</v>
      </c>
      <c r="EA59" s="481" t="s">
        <v>102</v>
      </c>
      <c r="EB59" s="481" t="s">
        <v>102</v>
      </c>
    </row>
    <row r="60" spans="1:132" x14ac:dyDescent="0.15">
      <c r="A60" s="485" t="s">
        <v>4337</v>
      </c>
      <c r="B60" s="481">
        <v>2896369</v>
      </c>
      <c r="C60" s="481" t="s">
        <v>4338</v>
      </c>
      <c r="D60" s="481" t="s">
        <v>1607</v>
      </c>
      <c r="E60" s="481" t="s">
        <v>4339</v>
      </c>
      <c r="F60" s="481" t="s">
        <v>1607</v>
      </c>
      <c r="G60" s="481" t="s">
        <v>4340</v>
      </c>
      <c r="H60" s="481" t="s">
        <v>102</v>
      </c>
      <c r="I60" s="481" t="s">
        <v>102</v>
      </c>
      <c r="J60" s="481" t="s">
        <v>102</v>
      </c>
      <c r="K60" s="481" t="s">
        <v>102</v>
      </c>
      <c r="L60" s="481" t="s">
        <v>102</v>
      </c>
      <c r="M60" s="481" t="s">
        <v>102</v>
      </c>
      <c r="N60" s="481" t="s">
        <v>102</v>
      </c>
      <c r="O60" s="481" t="s">
        <v>102</v>
      </c>
      <c r="P60" s="481" t="s">
        <v>102</v>
      </c>
      <c r="Q60" s="481" t="s">
        <v>102</v>
      </c>
      <c r="R60" s="481" t="s">
        <v>102</v>
      </c>
      <c r="S60" s="481" t="s">
        <v>102</v>
      </c>
      <c r="T60" s="481" t="s">
        <v>102</v>
      </c>
      <c r="U60" s="481" t="s">
        <v>102</v>
      </c>
      <c r="V60" s="481" t="s">
        <v>102</v>
      </c>
      <c r="W60" s="481" t="s">
        <v>102</v>
      </c>
      <c r="X60" s="481" t="s">
        <v>102</v>
      </c>
      <c r="Y60" s="481" t="s">
        <v>102</v>
      </c>
      <c r="Z60" s="481" t="s">
        <v>102</v>
      </c>
      <c r="AA60" s="481" t="s">
        <v>102</v>
      </c>
      <c r="AB60" s="481" t="s">
        <v>102</v>
      </c>
      <c r="AC60" s="481" t="s">
        <v>102</v>
      </c>
      <c r="AD60" s="481" t="s">
        <v>102</v>
      </c>
      <c r="AE60" s="481" t="s">
        <v>102</v>
      </c>
      <c r="AF60" s="481" t="s">
        <v>102</v>
      </c>
      <c r="AG60" s="481" t="s">
        <v>102</v>
      </c>
      <c r="AH60" s="481" t="s">
        <v>102</v>
      </c>
      <c r="AI60" s="481" t="s">
        <v>102</v>
      </c>
      <c r="AJ60" s="481" t="s">
        <v>102</v>
      </c>
      <c r="AK60" s="481" t="s">
        <v>102</v>
      </c>
      <c r="AL60" s="481" t="s">
        <v>102</v>
      </c>
      <c r="AM60" s="481" t="s">
        <v>102</v>
      </c>
      <c r="AN60" s="481" t="s">
        <v>102</v>
      </c>
      <c r="AO60" s="481" t="s">
        <v>102</v>
      </c>
      <c r="AP60" s="481" t="s">
        <v>102</v>
      </c>
      <c r="AQ60" s="481" t="s">
        <v>102</v>
      </c>
      <c r="AR60" s="481" t="s">
        <v>102</v>
      </c>
      <c r="AS60" s="481" t="s">
        <v>102</v>
      </c>
      <c r="AT60" s="481" t="s">
        <v>102</v>
      </c>
      <c r="AU60" s="481" t="s">
        <v>102</v>
      </c>
      <c r="AV60" s="481" t="s">
        <v>102</v>
      </c>
      <c r="AW60" s="481" t="s">
        <v>102</v>
      </c>
      <c r="AX60" s="481" t="s">
        <v>102</v>
      </c>
      <c r="AY60" s="481" t="s">
        <v>102</v>
      </c>
      <c r="AZ60" s="481" t="s">
        <v>102</v>
      </c>
      <c r="BA60" s="481" t="s">
        <v>102</v>
      </c>
      <c r="BB60" s="481" t="s">
        <v>102</v>
      </c>
      <c r="BC60" s="481" t="s">
        <v>102</v>
      </c>
      <c r="BD60" s="481" t="s">
        <v>102</v>
      </c>
      <c r="BE60" s="481" t="s">
        <v>102</v>
      </c>
      <c r="BF60" s="481" t="s">
        <v>102</v>
      </c>
      <c r="BG60" s="481" t="s">
        <v>102</v>
      </c>
      <c r="BH60" s="481" t="s">
        <v>102</v>
      </c>
      <c r="BI60" s="481" t="s">
        <v>102</v>
      </c>
      <c r="BJ60" s="481" t="s">
        <v>102</v>
      </c>
      <c r="BK60" s="481" t="s">
        <v>102</v>
      </c>
      <c r="BL60" s="481" t="s">
        <v>102</v>
      </c>
      <c r="BM60" s="481" t="s">
        <v>102</v>
      </c>
      <c r="BN60" s="481" t="s">
        <v>102</v>
      </c>
      <c r="BO60" s="481" t="s">
        <v>102</v>
      </c>
      <c r="BP60" s="481" t="s">
        <v>102</v>
      </c>
      <c r="BQ60" s="481" t="s">
        <v>102</v>
      </c>
      <c r="BR60" s="481" t="s">
        <v>102</v>
      </c>
      <c r="BS60" s="481" t="s">
        <v>102</v>
      </c>
      <c r="BT60" s="481" t="s">
        <v>102</v>
      </c>
      <c r="BU60" s="481" t="s">
        <v>102</v>
      </c>
      <c r="BV60" s="481" t="s">
        <v>102</v>
      </c>
      <c r="BW60" s="481" t="s">
        <v>102</v>
      </c>
      <c r="BX60" s="481" t="s">
        <v>102</v>
      </c>
      <c r="BY60" s="481" t="s">
        <v>102</v>
      </c>
      <c r="BZ60" s="481" t="s">
        <v>102</v>
      </c>
      <c r="CA60" s="481" t="s">
        <v>102</v>
      </c>
      <c r="CB60" s="481" t="s">
        <v>102</v>
      </c>
      <c r="CC60" s="481" t="s">
        <v>102</v>
      </c>
      <c r="CD60" s="481" t="s">
        <v>102</v>
      </c>
      <c r="CE60" s="481" t="s">
        <v>102</v>
      </c>
      <c r="CF60" s="481" t="s">
        <v>102</v>
      </c>
      <c r="CG60" s="481" t="s">
        <v>102</v>
      </c>
      <c r="CH60" s="481" t="s">
        <v>102</v>
      </c>
      <c r="CI60" s="481" t="s">
        <v>102</v>
      </c>
      <c r="CJ60" s="481" t="s">
        <v>102</v>
      </c>
      <c r="CK60" s="481" t="s">
        <v>102</v>
      </c>
      <c r="CL60" s="481" t="s">
        <v>102</v>
      </c>
      <c r="CM60" s="481" t="s">
        <v>102</v>
      </c>
      <c r="CN60" s="481" t="s">
        <v>102</v>
      </c>
      <c r="CO60" s="481" t="s">
        <v>102</v>
      </c>
      <c r="CP60" s="481" t="s">
        <v>102</v>
      </c>
      <c r="CQ60" s="481" t="s">
        <v>102</v>
      </c>
      <c r="CR60" s="481" t="s">
        <v>102</v>
      </c>
      <c r="CS60" s="481" t="s">
        <v>102</v>
      </c>
      <c r="CT60" s="481" t="s">
        <v>102</v>
      </c>
      <c r="CU60" s="481" t="s">
        <v>102</v>
      </c>
      <c r="CV60" s="481" t="s">
        <v>102</v>
      </c>
      <c r="CW60" s="481" t="s">
        <v>102</v>
      </c>
      <c r="CX60" s="481" t="s">
        <v>102</v>
      </c>
      <c r="CY60" s="481" t="s">
        <v>102</v>
      </c>
      <c r="CZ60" s="481" t="s">
        <v>102</v>
      </c>
      <c r="DA60" s="481" t="s">
        <v>102</v>
      </c>
      <c r="DB60" s="481" t="s">
        <v>102</v>
      </c>
      <c r="DC60" s="481" t="s">
        <v>102</v>
      </c>
      <c r="DD60" s="481" t="s">
        <v>102</v>
      </c>
      <c r="DE60" s="481" t="s">
        <v>102</v>
      </c>
      <c r="DF60" s="481" t="s">
        <v>102</v>
      </c>
      <c r="DG60" s="481" t="s">
        <v>102</v>
      </c>
      <c r="DH60" s="481" t="s">
        <v>102</v>
      </c>
      <c r="DI60" s="481" t="s">
        <v>102</v>
      </c>
      <c r="DJ60" s="481" t="s">
        <v>102</v>
      </c>
      <c r="DK60" s="481" t="s">
        <v>102</v>
      </c>
      <c r="DL60" s="481" t="s">
        <v>102</v>
      </c>
      <c r="DM60" s="481" t="s">
        <v>102</v>
      </c>
      <c r="DN60" s="481" t="s">
        <v>102</v>
      </c>
      <c r="DO60" s="481" t="s">
        <v>102</v>
      </c>
      <c r="DP60" s="481" t="s">
        <v>102</v>
      </c>
      <c r="DQ60" s="481" t="s">
        <v>102</v>
      </c>
      <c r="DR60" s="481" t="s">
        <v>102</v>
      </c>
      <c r="DS60" s="481" t="s">
        <v>102</v>
      </c>
      <c r="DT60" s="481" t="s">
        <v>102</v>
      </c>
      <c r="DU60" s="481" t="s">
        <v>102</v>
      </c>
      <c r="DV60" s="481" t="s">
        <v>102</v>
      </c>
      <c r="DW60" s="481" t="s">
        <v>102</v>
      </c>
      <c r="DX60" s="481" t="s">
        <v>102</v>
      </c>
      <c r="DY60" s="481" t="s">
        <v>102</v>
      </c>
      <c r="DZ60" s="481" t="s">
        <v>102</v>
      </c>
      <c r="EA60" s="481" t="s">
        <v>102</v>
      </c>
      <c r="EB60" s="481" t="s">
        <v>102</v>
      </c>
    </row>
    <row r="61" spans="1:132" x14ac:dyDescent="0.15">
      <c r="A61" s="480" t="s">
        <v>4341</v>
      </c>
      <c r="B61" s="481">
        <v>2943070</v>
      </c>
      <c r="C61" s="481" t="s">
        <v>102</v>
      </c>
      <c r="D61" s="481" t="s">
        <v>102</v>
      </c>
      <c r="E61" s="481" t="s">
        <v>102</v>
      </c>
      <c r="F61" s="481" t="s">
        <v>102</v>
      </c>
      <c r="G61" s="481" t="s">
        <v>102</v>
      </c>
      <c r="H61" s="481" t="s">
        <v>102</v>
      </c>
      <c r="I61" s="481" t="s">
        <v>102</v>
      </c>
      <c r="J61" s="481" t="s">
        <v>102</v>
      </c>
      <c r="K61" s="481" t="s">
        <v>102</v>
      </c>
      <c r="L61" s="481" t="s">
        <v>102</v>
      </c>
      <c r="M61" s="481" t="s">
        <v>102</v>
      </c>
      <c r="N61" s="481" t="s">
        <v>102</v>
      </c>
      <c r="O61" s="481" t="s">
        <v>102</v>
      </c>
      <c r="P61" s="481" t="s">
        <v>102</v>
      </c>
      <c r="Q61" s="481" t="s">
        <v>102</v>
      </c>
      <c r="R61" s="481" t="s">
        <v>102</v>
      </c>
      <c r="S61" s="481" t="s">
        <v>102</v>
      </c>
      <c r="T61" s="481" t="s">
        <v>102</v>
      </c>
      <c r="U61" s="481" t="s">
        <v>102</v>
      </c>
      <c r="V61" s="481" t="s">
        <v>102</v>
      </c>
      <c r="W61" s="481" t="s">
        <v>102</v>
      </c>
      <c r="X61" s="481" t="s">
        <v>102</v>
      </c>
      <c r="Y61" s="481" t="s">
        <v>102</v>
      </c>
      <c r="Z61" s="481" t="s">
        <v>102</v>
      </c>
      <c r="AA61" s="481" t="s">
        <v>102</v>
      </c>
      <c r="AB61" s="481" t="s">
        <v>102</v>
      </c>
      <c r="AC61" s="481" t="s">
        <v>102</v>
      </c>
      <c r="AD61" s="481" t="s">
        <v>102</v>
      </c>
      <c r="AE61" s="481" t="s">
        <v>102</v>
      </c>
      <c r="AF61" s="481" t="s">
        <v>102</v>
      </c>
      <c r="AG61" s="481" t="s">
        <v>102</v>
      </c>
      <c r="AH61" s="481" t="s">
        <v>102</v>
      </c>
      <c r="AI61" s="481" t="s">
        <v>102</v>
      </c>
      <c r="AJ61" s="481" t="s">
        <v>102</v>
      </c>
      <c r="AK61" s="481" t="s">
        <v>102</v>
      </c>
      <c r="AL61" s="481" t="s">
        <v>102</v>
      </c>
      <c r="AM61" s="481" t="s">
        <v>102</v>
      </c>
      <c r="AN61" s="481" t="s">
        <v>102</v>
      </c>
      <c r="AO61" s="481" t="s">
        <v>102</v>
      </c>
      <c r="AP61" s="481" t="s">
        <v>102</v>
      </c>
      <c r="AQ61" s="481" t="s">
        <v>102</v>
      </c>
      <c r="AR61" s="481" t="s">
        <v>102</v>
      </c>
      <c r="AS61" s="481" t="s">
        <v>102</v>
      </c>
      <c r="AT61" s="481" t="s">
        <v>102</v>
      </c>
      <c r="AU61" s="481" t="s">
        <v>102</v>
      </c>
      <c r="AV61" s="481" t="s">
        <v>102</v>
      </c>
      <c r="AW61" s="481" t="s">
        <v>102</v>
      </c>
      <c r="AX61" s="481" t="s">
        <v>102</v>
      </c>
      <c r="AY61" s="481" t="s">
        <v>102</v>
      </c>
      <c r="AZ61" s="481" t="s">
        <v>102</v>
      </c>
      <c r="BA61" s="481" t="s">
        <v>102</v>
      </c>
      <c r="BB61" s="481" t="s">
        <v>102</v>
      </c>
      <c r="BC61" s="481" t="s">
        <v>102</v>
      </c>
      <c r="BD61" s="481" t="s">
        <v>102</v>
      </c>
      <c r="BE61" s="481" t="s">
        <v>102</v>
      </c>
      <c r="BF61" s="481" t="s">
        <v>102</v>
      </c>
      <c r="BG61" s="481" t="s">
        <v>102</v>
      </c>
      <c r="BH61" s="481" t="s">
        <v>102</v>
      </c>
      <c r="BI61" s="481" t="s">
        <v>102</v>
      </c>
      <c r="BJ61" s="481" t="s">
        <v>102</v>
      </c>
      <c r="BK61" s="481" t="s">
        <v>102</v>
      </c>
      <c r="BL61" s="481" t="s">
        <v>102</v>
      </c>
      <c r="BM61" s="481" t="s">
        <v>102</v>
      </c>
      <c r="BN61" s="481" t="s">
        <v>102</v>
      </c>
      <c r="BO61" s="481" t="s">
        <v>102</v>
      </c>
      <c r="BP61" s="481" t="s">
        <v>102</v>
      </c>
      <c r="BQ61" s="481" t="s">
        <v>102</v>
      </c>
      <c r="BR61" s="481" t="s">
        <v>102</v>
      </c>
      <c r="BS61" s="481" t="s">
        <v>102</v>
      </c>
      <c r="BT61" s="481" t="s">
        <v>102</v>
      </c>
      <c r="BU61" s="481" t="s">
        <v>102</v>
      </c>
      <c r="BV61" s="481" t="s">
        <v>102</v>
      </c>
      <c r="BW61" s="481" t="s">
        <v>102</v>
      </c>
      <c r="BX61" s="481" t="s">
        <v>102</v>
      </c>
      <c r="BY61" s="481" t="s">
        <v>102</v>
      </c>
      <c r="BZ61" s="481" t="s">
        <v>102</v>
      </c>
      <c r="CA61" s="481" t="s">
        <v>102</v>
      </c>
      <c r="CB61" s="481" t="s">
        <v>102</v>
      </c>
      <c r="CC61" s="481" t="s">
        <v>102</v>
      </c>
      <c r="CD61" s="481" t="s">
        <v>102</v>
      </c>
      <c r="CE61" s="481" t="s">
        <v>102</v>
      </c>
      <c r="CF61" s="481" t="s">
        <v>102</v>
      </c>
      <c r="CG61" s="481" t="s">
        <v>102</v>
      </c>
      <c r="CH61" s="481" t="s">
        <v>102</v>
      </c>
      <c r="CI61" s="481" t="s">
        <v>102</v>
      </c>
      <c r="CJ61" s="481" t="s">
        <v>102</v>
      </c>
      <c r="CK61" s="481" t="s">
        <v>102</v>
      </c>
      <c r="CL61" s="481" t="s">
        <v>102</v>
      </c>
      <c r="CM61" s="481" t="s">
        <v>102</v>
      </c>
      <c r="CN61" s="481" t="s">
        <v>102</v>
      </c>
      <c r="CO61" s="481" t="s">
        <v>102</v>
      </c>
      <c r="CP61" s="481" t="s">
        <v>102</v>
      </c>
      <c r="CQ61" s="481" t="s">
        <v>102</v>
      </c>
      <c r="CR61" s="481" t="s">
        <v>102</v>
      </c>
      <c r="CS61" s="481" t="s">
        <v>102</v>
      </c>
      <c r="CT61" s="481" t="s">
        <v>102</v>
      </c>
      <c r="CU61" s="481" t="s">
        <v>102</v>
      </c>
      <c r="CV61" s="481" t="s">
        <v>102</v>
      </c>
      <c r="CW61" s="481" t="s">
        <v>102</v>
      </c>
      <c r="CX61" s="481" t="s">
        <v>102</v>
      </c>
      <c r="CY61" s="481" t="s">
        <v>102</v>
      </c>
      <c r="CZ61" s="481" t="s">
        <v>102</v>
      </c>
      <c r="DA61" s="481" t="s">
        <v>102</v>
      </c>
      <c r="DB61" s="481" t="s">
        <v>102</v>
      </c>
      <c r="DC61" s="481" t="s">
        <v>102</v>
      </c>
      <c r="DD61" s="481" t="s">
        <v>102</v>
      </c>
      <c r="DE61" s="481" t="s">
        <v>102</v>
      </c>
      <c r="DF61" s="481" t="s">
        <v>102</v>
      </c>
      <c r="DG61" s="481" t="s">
        <v>102</v>
      </c>
      <c r="DH61" s="481" t="s">
        <v>102</v>
      </c>
      <c r="DI61" s="481" t="s">
        <v>102</v>
      </c>
      <c r="DJ61" s="481" t="s">
        <v>102</v>
      </c>
      <c r="DK61" s="481" t="s">
        <v>102</v>
      </c>
      <c r="DL61" s="481" t="s">
        <v>102</v>
      </c>
      <c r="DM61" s="481" t="s">
        <v>102</v>
      </c>
      <c r="DN61" s="481" t="s">
        <v>102</v>
      </c>
      <c r="DO61" s="481" t="s">
        <v>102</v>
      </c>
      <c r="DP61" s="481" t="s">
        <v>102</v>
      </c>
      <c r="DQ61" s="481" t="s">
        <v>102</v>
      </c>
      <c r="DR61" s="481" t="s">
        <v>102</v>
      </c>
      <c r="DS61" s="481" t="s">
        <v>102</v>
      </c>
      <c r="DT61" s="481" t="s">
        <v>102</v>
      </c>
      <c r="DU61" s="481" t="s">
        <v>102</v>
      </c>
      <c r="DV61" s="481" t="s">
        <v>102</v>
      </c>
      <c r="DW61" s="481" t="s">
        <v>102</v>
      </c>
      <c r="DX61" s="481" t="s">
        <v>102</v>
      </c>
      <c r="DY61" s="481" t="s">
        <v>102</v>
      </c>
      <c r="DZ61" s="481" t="s">
        <v>102</v>
      </c>
      <c r="EA61" s="481" t="s">
        <v>102</v>
      </c>
      <c r="EB61" s="481" t="s">
        <v>102</v>
      </c>
    </row>
    <row r="62" spans="1:132" x14ac:dyDescent="0.15">
      <c r="A62" s="480" t="s">
        <v>4342</v>
      </c>
      <c r="B62" s="481">
        <v>3942281</v>
      </c>
      <c r="C62" s="481" t="s">
        <v>4343</v>
      </c>
      <c r="D62" s="481" t="s">
        <v>102</v>
      </c>
      <c r="E62" s="481" t="s">
        <v>102</v>
      </c>
      <c r="F62" s="481" t="s">
        <v>102</v>
      </c>
      <c r="G62" s="481" t="s">
        <v>102</v>
      </c>
      <c r="H62" s="481" t="s">
        <v>102</v>
      </c>
      <c r="I62" s="481" t="s">
        <v>102</v>
      </c>
      <c r="J62" s="481" t="s">
        <v>102</v>
      </c>
      <c r="K62" s="481" t="s">
        <v>102</v>
      </c>
      <c r="L62" s="481" t="s">
        <v>102</v>
      </c>
      <c r="M62" s="481" t="s">
        <v>102</v>
      </c>
      <c r="N62" s="481" t="s">
        <v>102</v>
      </c>
      <c r="O62" s="481" t="s">
        <v>102</v>
      </c>
      <c r="P62" s="481" t="s">
        <v>102</v>
      </c>
      <c r="Q62" s="481" t="s">
        <v>102</v>
      </c>
      <c r="R62" s="481" t="s">
        <v>102</v>
      </c>
      <c r="S62" s="481" t="s">
        <v>102</v>
      </c>
      <c r="T62" s="481" t="s">
        <v>102</v>
      </c>
      <c r="U62" s="481" t="s">
        <v>102</v>
      </c>
      <c r="V62" s="481" t="s">
        <v>102</v>
      </c>
      <c r="W62" s="481" t="s">
        <v>102</v>
      </c>
      <c r="X62" s="481" t="s">
        <v>102</v>
      </c>
      <c r="Y62" s="481" t="s">
        <v>102</v>
      </c>
      <c r="Z62" s="481" t="s">
        <v>102</v>
      </c>
      <c r="AA62" s="481" t="s">
        <v>102</v>
      </c>
      <c r="AB62" s="481" t="s">
        <v>102</v>
      </c>
      <c r="AC62" s="481" t="s">
        <v>102</v>
      </c>
      <c r="AD62" s="481" t="s">
        <v>102</v>
      </c>
      <c r="AE62" s="481" t="s">
        <v>102</v>
      </c>
      <c r="AF62" s="481" t="s">
        <v>102</v>
      </c>
      <c r="AG62" s="481" t="s">
        <v>102</v>
      </c>
      <c r="AH62" s="481" t="s">
        <v>102</v>
      </c>
      <c r="AI62" s="481" t="s">
        <v>102</v>
      </c>
      <c r="AJ62" s="481" t="s">
        <v>102</v>
      </c>
      <c r="AK62" s="481" t="s">
        <v>102</v>
      </c>
      <c r="AL62" s="481" t="s">
        <v>102</v>
      </c>
      <c r="AM62" s="481" t="s">
        <v>102</v>
      </c>
      <c r="AN62" s="481" t="s">
        <v>102</v>
      </c>
      <c r="AO62" s="481" t="s">
        <v>102</v>
      </c>
      <c r="AP62" s="481" t="s">
        <v>102</v>
      </c>
      <c r="AQ62" s="481" t="s">
        <v>102</v>
      </c>
      <c r="AR62" s="481" t="s">
        <v>102</v>
      </c>
      <c r="AS62" s="481" t="s">
        <v>102</v>
      </c>
      <c r="AT62" s="481" t="s">
        <v>102</v>
      </c>
      <c r="AU62" s="481" t="s">
        <v>102</v>
      </c>
      <c r="AV62" s="481" t="s">
        <v>102</v>
      </c>
      <c r="AW62" s="481" t="s">
        <v>102</v>
      </c>
      <c r="AX62" s="481" t="s">
        <v>102</v>
      </c>
      <c r="AY62" s="481" t="s">
        <v>102</v>
      </c>
      <c r="AZ62" s="481" t="s">
        <v>102</v>
      </c>
      <c r="BA62" s="481" t="s">
        <v>102</v>
      </c>
      <c r="BB62" s="481" t="s">
        <v>102</v>
      </c>
      <c r="BC62" s="481" t="s">
        <v>102</v>
      </c>
      <c r="BD62" s="481" t="s">
        <v>102</v>
      </c>
      <c r="BE62" s="481" t="s">
        <v>102</v>
      </c>
      <c r="BF62" s="481" t="s">
        <v>102</v>
      </c>
      <c r="BG62" s="481" t="s">
        <v>102</v>
      </c>
      <c r="BH62" s="481" t="s">
        <v>102</v>
      </c>
      <c r="BI62" s="481" t="s">
        <v>102</v>
      </c>
      <c r="BJ62" s="481" t="s">
        <v>102</v>
      </c>
      <c r="BK62" s="481" t="s">
        <v>102</v>
      </c>
      <c r="BL62" s="481" t="s">
        <v>102</v>
      </c>
      <c r="BM62" s="481" t="s">
        <v>102</v>
      </c>
      <c r="BN62" s="481" t="s">
        <v>102</v>
      </c>
      <c r="BO62" s="481" t="s">
        <v>102</v>
      </c>
      <c r="BP62" s="481" t="s">
        <v>102</v>
      </c>
      <c r="BQ62" s="481" t="s">
        <v>102</v>
      </c>
      <c r="BR62" s="481" t="s">
        <v>102</v>
      </c>
      <c r="BS62" s="481" t="s">
        <v>102</v>
      </c>
      <c r="BT62" s="481" t="s">
        <v>102</v>
      </c>
      <c r="BU62" s="481" t="s">
        <v>102</v>
      </c>
      <c r="BV62" s="481" t="s">
        <v>102</v>
      </c>
      <c r="BW62" s="481" t="s">
        <v>102</v>
      </c>
      <c r="BX62" s="481" t="s">
        <v>102</v>
      </c>
      <c r="BY62" s="481" t="s">
        <v>102</v>
      </c>
      <c r="BZ62" s="481" t="s">
        <v>102</v>
      </c>
      <c r="CA62" s="481" t="s">
        <v>102</v>
      </c>
      <c r="CB62" s="481" t="s">
        <v>102</v>
      </c>
      <c r="CC62" s="481" t="s">
        <v>102</v>
      </c>
      <c r="CD62" s="481" t="s">
        <v>102</v>
      </c>
      <c r="CE62" s="481" t="s">
        <v>102</v>
      </c>
      <c r="CF62" s="481" t="s">
        <v>102</v>
      </c>
      <c r="CG62" s="481" t="s">
        <v>102</v>
      </c>
      <c r="CH62" s="481" t="s">
        <v>102</v>
      </c>
      <c r="CI62" s="481" t="s">
        <v>102</v>
      </c>
      <c r="CJ62" s="481" t="s">
        <v>102</v>
      </c>
      <c r="CK62" s="481" t="s">
        <v>102</v>
      </c>
      <c r="CL62" s="481" t="s">
        <v>102</v>
      </c>
      <c r="CM62" s="481" t="s">
        <v>102</v>
      </c>
      <c r="CN62" s="481" t="s">
        <v>102</v>
      </c>
      <c r="CO62" s="481" t="s">
        <v>102</v>
      </c>
      <c r="CP62" s="481" t="s">
        <v>102</v>
      </c>
      <c r="CQ62" s="481" t="s">
        <v>102</v>
      </c>
      <c r="CR62" s="481" t="s">
        <v>102</v>
      </c>
      <c r="CS62" s="481" t="s">
        <v>102</v>
      </c>
      <c r="CT62" s="481" t="s">
        <v>102</v>
      </c>
      <c r="CU62" s="481" t="s">
        <v>102</v>
      </c>
      <c r="CV62" s="481" t="s">
        <v>102</v>
      </c>
      <c r="CW62" s="481" t="s">
        <v>102</v>
      </c>
      <c r="CX62" s="481" t="s">
        <v>102</v>
      </c>
      <c r="CY62" s="481" t="s">
        <v>102</v>
      </c>
      <c r="CZ62" s="481" t="s">
        <v>102</v>
      </c>
      <c r="DA62" s="481" t="s">
        <v>102</v>
      </c>
      <c r="DB62" s="481" t="s">
        <v>102</v>
      </c>
      <c r="DC62" s="481" t="s">
        <v>102</v>
      </c>
      <c r="DD62" s="481" t="s">
        <v>102</v>
      </c>
      <c r="DE62" s="481" t="s">
        <v>102</v>
      </c>
      <c r="DF62" s="481" t="s">
        <v>102</v>
      </c>
      <c r="DG62" s="481" t="s">
        <v>102</v>
      </c>
      <c r="DH62" s="481" t="s">
        <v>102</v>
      </c>
      <c r="DI62" s="481" t="s">
        <v>102</v>
      </c>
      <c r="DJ62" s="481" t="s">
        <v>102</v>
      </c>
      <c r="DK62" s="481" t="s">
        <v>102</v>
      </c>
      <c r="DL62" s="481" t="s">
        <v>102</v>
      </c>
      <c r="DM62" s="481" t="s">
        <v>102</v>
      </c>
      <c r="DN62" s="481" t="s">
        <v>102</v>
      </c>
      <c r="DO62" s="481" t="s">
        <v>102</v>
      </c>
      <c r="DP62" s="481" t="s">
        <v>102</v>
      </c>
      <c r="DQ62" s="481" t="s">
        <v>102</v>
      </c>
      <c r="DR62" s="481" t="s">
        <v>102</v>
      </c>
      <c r="DS62" s="481" t="s">
        <v>102</v>
      </c>
      <c r="DT62" s="481" t="s">
        <v>102</v>
      </c>
      <c r="DU62" s="481" t="s">
        <v>102</v>
      </c>
      <c r="DV62" s="481" t="s">
        <v>102</v>
      </c>
      <c r="DW62" s="481" t="s">
        <v>102</v>
      </c>
      <c r="DX62" s="481" t="s">
        <v>102</v>
      </c>
      <c r="DY62" s="481" t="s">
        <v>102</v>
      </c>
      <c r="DZ62" s="481" t="s">
        <v>102</v>
      </c>
      <c r="EA62" s="481" t="s">
        <v>102</v>
      </c>
      <c r="EB62" s="481" t="s">
        <v>102</v>
      </c>
    </row>
    <row r="63" spans="1:132" x14ac:dyDescent="0.15">
      <c r="A63" s="480" t="s">
        <v>4344</v>
      </c>
      <c r="B63" s="481">
        <v>3357607</v>
      </c>
      <c r="C63" s="481" t="s">
        <v>4345</v>
      </c>
      <c r="D63" s="481" t="s">
        <v>4346</v>
      </c>
      <c r="E63" s="481" t="s">
        <v>4347</v>
      </c>
      <c r="F63" s="481" t="s">
        <v>102</v>
      </c>
      <c r="G63" s="481" t="s">
        <v>102</v>
      </c>
      <c r="H63" s="481" t="s">
        <v>102</v>
      </c>
      <c r="I63" s="481" t="s">
        <v>102</v>
      </c>
      <c r="J63" s="481" t="s">
        <v>102</v>
      </c>
      <c r="K63" s="481" t="s">
        <v>102</v>
      </c>
      <c r="L63" s="481" t="s">
        <v>102</v>
      </c>
      <c r="M63" s="481" t="s">
        <v>102</v>
      </c>
      <c r="N63" s="481" t="s">
        <v>102</v>
      </c>
      <c r="O63" s="481" t="s">
        <v>102</v>
      </c>
      <c r="P63" s="481" t="s">
        <v>102</v>
      </c>
      <c r="Q63" s="481" t="s">
        <v>102</v>
      </c>
      <c r="R63" s="481" t="s">
        <v>102</v>
      </c>
      <c r="S63" s="481" t="s">
        <v>102</v>
      </c>
      <c r="T63" s="481" t="s">
        <v>102</v>
      </c>
      <c r="U63" s="481" t="s">
        <v>102</v>
      </c>
      <c r="V63" s="481" t="s">
        <v>102</v>
      </c>
      <c r="W63" s="481" t="s">
        <v>102</v>
      </c>
      <c r="X63" s="481" t="s">
        <v>102</v>
      </c>
      <c r="Y63" s="481" t="s">
        <v>102</v>
      </c>
      <c r="Z63" s="481" t="s">
        <v>102</v>
      </c>
      <c r="AA63" s="481" t="s">
        <v>102</v>
      </c>
      <c r="AB63" s="481" t="s">
        <v>102</v>
      </c>
      <c r="AC63" s="481" t="s">
        <v>102</v>
      </c>
      <c r="AD63" s="481" t="s">
        <v>102</v>
      </c>
      <c r="AE63" s="481" t="s">
        <v>102</v>
      </c>
      <c r="AF63" s="481" t="s">
        <v>102</v>
      </c>
      <c r="AG63" s="481" t="s">
        <v>102</v>
      </c>
      <c r="AH63" s="481" t="s">
        <v>102</v>
      </c>
      <c r="AI63" s="481" t="s">
        <v>102</v>
      </c>
      <c r="AJ63" s="481" t="s">
        <v>102</v>
      </c>
      <c r="AK63" s="481" t="s">
        <v>102</v>
      </c>
      <c r="AL63" s="481" t="s">
        <v>102</v>
      </c>
      <c r="AM63" s="481" t="s">
        <v>102</v>
      </c>
      <c r="AN63" s="481" t="s">
        <v>102</v>
      </c>
      <c r="AO63" s="481" t="s">
        <v>102</v>
      </c>
      <c r="AP63" s="481" t="s">
        <v>102</v>
      </c>
      <c r="AQ63" s="481" t="s">
        <v>102</v>
      </c>
      <c r="AR63" s="481" t="s">
        <v>102</v>
      </c>
      <c r="AS63" s="481" t="s">
        <v>102</v>
      </c>
      <c r="AT63" s="481" t="s">
        <v>102</v>
      </c>
      <c r="AU63" s="481" t="s">
        <v>102</v>
      </c>
      <c r="AV63" s="481" t="s">
        <v>102</v>
      </c>
      <c r="AW63" s="481" t="s">
        <v>102</v>
      </c>
      <c r="AX63" s="481" t="s">
        <v>102</v>
      </c>
      <c r="AY63" s="481" t="s">
        <v>102</v>
      </c>
      <c r="AZ63" s="481" t="s">
        <v>102</v>
      </c>
      <c r="BA63" s="481" t="s">
        <v>102</v>
      </c>
      <c r="BB63" s="481" t="s">
        <v>102</v>
      </c>
      <c r="BC63" s="481" t="s">
        <v>102</v>
      </c>
      <c r="BD63" s="481" t="s">
        <v>102</v>
      </c>
      <c r="BE63" s="481" t="s">
        <v>102</v>
      </c>
      <c r="BF63" s="481" t="s">
        <v>102</v>
      </c>
      <c r="BG63" s="481" t="s">
        <v>102</v>
      </c>
      <c r="BH63" s="481" t="s">
        <v>102</v>
      </c>
      <c r="BI63" s="481" t="s">
        <v>102</v>
      </c>
      <c r="BJ63" s="481" t="s">
        <v>102</v>
      </c>
      <c r="BK63" s="481" t="s">
        <v>102</v>
      </c>
      <c r="BL63" s="481" t="s">
        <v>102</v>
      </c>
      <c r="BM63" s="481" t="s">
        <v>102</v>
      </c>
      <c r="BN63" s="481" t="s">
        <v>102</v>
      </c>
      <c r="BO63" s="481" t="s">
        <v>102</v>
      </c>
      <c r="BP63" s="481" t="s">
        <v>102</v>
      </c>
      <c r="BQ63" s="481" t="s">
        <v>102</v>
      </c>
      <c r="BR63" s="481" t="s">
        <v>102</v>
      </c>
      <c r="BS63" s="481" t="s">
        <v>102</v>
      </c>
      <c r="BT63" s="481" t="s">
        <v>102</v>
      </c>
      <c r="BU63" s="481" t="s">
        <v>102</v>
      </c>
      <c r="BV63" s="481" t="s">
        <v>102</v>
      </c>
      <c r="BW63" s="481" t="s">
        <v>102</v>
      </c>
      <c r="BX63" s="481" t="s">
        <v>102</v>
      </c>
      <c r="BY63" s="481" t="s">
        <v>102</v>
      </c>
      <c r="BZ63" s="481" t="s">
        <v>102</v>
      </c>
      <c r="CA63" s="481" t="s">
        <v>102</v>
      </c>
      <c r="CB63" s="481" t="s">
        <v>102</v>
      </c>
      <c r="CC63" s="481" t="s">
        <v>102</v>
      </c>
      <c r="CD63" s="481" t="s">
        <v>102</v>
      </c>
      <c r="CE63" s="481" t="s">
        <v>102</v>
      </c>
      <c r="CF63" s="481" t="s">
        <v>102</v>
      </c>
      <c r="CG63" s="481" t="s">
        <v>102</v>
      </c>
      <c r="CH63" s="481" t="s">
        <v>102</v>
      </c>
      <c r="CI63" s="481" t="s">
        <v>102</v>
      </c>
      <c r="CJ63" s="481" t="s">
        <v>102</v>
      </c>
      <c r="CK63" s="481" t="s">
        <v>102</v>
      </c>
      <c r="CL63" s="481" t="s">
        <v>102</v>
      </c>
      <c r="CM63" s="481" t="s">
        <v>102</v>
      </c>
      <c r="CN63" s="481" t="s">
        <v>102</v>
      </c>
      <c r="CO63" s="481" t="s">
        <v>102</v>
      </c>
      <c r="CP63" s="481" t="s">
        <v>102</v>
      </c>
      <c r="CQ63" s="481" t="s">
        <v>102</v>
      </c>
      <c r="CR63" s="481" t="s">
        <v>102</v>
      </c>
      <c r="CS63" s="481" t="s">
        <v>102</v>
      </c>
      <c r="CT63" s="481" t="s">
        <v>102</v>
      </c>
      <c r="CU63" s="481" t="s">
        <v>102</v>
      </c>
      <c r="CV63" s="481" t="s">
        <v>102</v>
      </c>
      <c r="CW63" s="481" t="s">
        <v>102</v>
      </c>
      <c r="CX63" s="481" t="s">
        <v>102</v>
      </c>
      <c r="CY63" s="481" t="s">
        <v>102</v>
      </c>
      <c r="CZ63" s="481" t="s">
        <v>102</v>
      </c>
      <c r="DA63" s="481" t="s">
        <v>102</v>
      </c>
      <c r="DB63" s="481" t="s">
        <v>102</v>
      </c>
      <c r="DC63" s="481" t="s">
        <v>102</v>
      </c>
      <c r="DD63" s="481" t="s">
        <v>102</v>
      </c>
      <c r="DE63" s="481" t="s">
        <v>102</v>
      </c>
      <c r="DF63" s="481" t="s">
        <v>102</v>
      </c>
      <c r="DG63" s="481" t="s">
        <v>102</v>
      </c>
      <c r="DH63" s="481" t="s">
        <v>102</v>
      </c>
      <c r="DI63" s="481" t="s">
        <v>102</v>
      </c>
      <c r="DJ63" s="481" t="s">
        <v>102</v>
      </c>
      <c r="DK63" s="481" t="s">
        <v>102</v>
      </c>
      <c r="DL63" s="481" t="s">
        <v>102</v>
      </c>
      <c r="DM63" s="481" t="s">
        <v>102</v>
      </c>
      <c r="DN63" s="481" t="s">
        <v>102</v>
      </c>
      <c r="DO63" s="481" t="s">
        <v>102</v>
      </c>
      <c r="DP63" s="481" t="s">
        <v>102</v>
      </c>
      <c r="DQ63" s="481" t="s">
        <v>102</v>
      </c>
      <c r="DR63" s="481" t="s">
        <v>102</v>
      </c>
      <c r="DS63" s="481" t="s">
        <v>102</v>
      </c>
      <c r="DT63" s="481" t="s">
        <v>102</v>
      </c>
      <c r="DU63" s="481" t="s">
        <v>102</v>
      </c>
      <c r="DV63" s="481" t="s">
        <v>102</v>
      </c>
      <c r="DW63" s="481" t="s">
        <v>102</v>
      </c>
      <c r="DX63" s="481" t="s">
        <v>102</v>
      </c>
      <c r="DY63" s="481" t="s">
        <v>102</v>
      </c>
      <c r="DZ63" s="481" t="s">
        <v>102</v>
      </c>
      <c r="EA63" s="481" t="s">
        <v>102</v>
      </c>
      <c r="EB63" s="481" t="s">
        <v>102</v>
      </c>
    </row>
    <row r="64" spans="1:132" x14ac:dyDescent="0.15">
      <c r="A64" s="480" t="s">
        <v>4348</v>
      </c>
      <c r="B64" s="481">
        <v>3942746</v>
      </c>
      <c r="C64" s="481" t="s">
        <v>102</v>
      </c>
      <c r="D64" s="481" t="s">
        <v>102</v>
      </c>
      <c r="E64" s="481" t="s">
        <v>102</v>
      </c>
      <c r="F64" s="481" t="s">
        <v>102</v>
      </c>
      <c r="G64" s="481" t="s">
        <v>102</v>
      </c>
      <c r="H64" s="481" t="s">
        <v>102</v>
      </c>
      <c r="I64" s="481" t="s">
        <v>102</v>
      </c>
      <c r="J64" s="481" t="s">
        <v>102</v>
      </c>
      <c r="K64" s="481" t="s">
        <v>102</v>
      </c>
      <c r="L64" s="481" t="s">
        <v>102</v>
      </c>
      <c r="M64" s="481" t="s">
        <v>102</v>
      </c>
      <c r="N64" s="481" t="s">
        <v>102</v>
      </c>
      <c r="O64" s="481" t="s">
        <v>102</v>
      </c>
      <c r="P64" s="481" t="s">
        <v>102</v>
      </c>
      <c r="Q64" s="481" t="s">
        <v>102</v>
      </c>
      <c r="R64" s="481" t="s">
        <v>102</v>
      </c>
      <c r="S64" s="481" t="s">
        <v>102</v>
      </c>
      <c r="T64" s="481" t="s">
        <v>102</v>
      </c>
      <c r="U64" s="481" t="s">
        <v>102</v>
      </c>
      <c r="V64" s="481" t="s">
        <v>102</v>
      </c>
      <c r="W64" s="481" t="s">
        <v>102</v>
      </c>
      <c r="X64" s="481" t="s">
        <v>102</v>
      </c>
      <c r="Y64" s="481" t="s">
        <v>102</v>
      </c>
      <c r="Z64" s="481" t="s">
        <v>102</v>
      </c>
      <c r="AA64" s="481" t="s">
        <v>102</v>
      </c>
      <c r="AB64" s="481" t="s">
        <v>102</v>
      </c>
      <c r="AC64" s="481" t="s">
        <v>102</v>
      </c>
      <c r="AD64" s="481" t="s">
        <v>102</v>
      </c>
      <c r="AE64" s="481" t="s">
        <v>102</v>
      </c>
      <c r="AF64" s="481" t="s">
        <v>102</v>
      </c>
      <c r="AG64" s="481" t="s">
        <v>102</v>
      </c>
      <c r="AH64" s="481" t="s">
        <v>102</v>
      </c>
      <c r="AI64" s="481" t="s">
        <v>102</v>
      </c>
      <c r="AJ64" s="481" t="s">
        <v>102</v>
      </c>
      <c r="AK64" s="481" t="s">
        <v>102</v>
      </c>
      <c r="AL64" s="481" t="s">
        <v>102</v>
      </c>
      <c r="AM64" s="481" t="s">
        <v>102</v>
      </c>
      <c r="AN64" s="481" t="s">
        <v>102</v>
      </c>
      <c r="AO64" s="481" t="s">
        <v>102</v>
      </c>
      <c r="AP64" s="481" t="s">
        <v>102</v>
      </c>
      <c r="AQ64" s="481" t="s">
        <v>102</v>
      </c>
      <c r="AR64" s="481" t="s">
        <v>102</v>
      </c>
      <c r="AS64" s="481" t="s">
        <v>102</v>
      </c>
      <c r="AT64" s="481" t="s">
        <v>102</v>
      </c>
      <c r="AU64" s="481" t="s">
        <v>102</v>
      </c>
      <c r="AV64" s="481" t="s">
        <v>102</v>
      </c>
      <c r="AW64" s="481" t="s">
        <v>102</v>
      </c>
      <c r="AX64" s="481" t="s">
        <v>102</v>
      </c>
      <c r="AY64" s="481" t="s">
        <v>102</v>
      </c>
      <c r="AZ64" s="481" t="s">
        <v>102</v>
      </c>
      <c r="BA64" s="481" t="s">
        <v>102</v>
      </c>
      <c r="BB64" s="481" t="s">
        <v>102</v>
      </c>
      <c r="BC64" s="481" t="s">
        <v>102</v>
      </c>
      <c r="BD64" s="481" t="s">
        <v>102</v>
      </c>
      <c r="BE64" s="481" t="s">
        <v>102</v>
      </c>
      <c r="BF64" s="481" t="s">
        <v>102</v>
      </c>
      <c r="BG64" s="481" t="s">
        <v>102</v>
      </c>
      <c r="BH64" s="481" t="s">
        <v>102</v>
      </c>
      <c r="BI64" s="481" t="s">
        <v>102</v>
      </c>
      <c r="BJ64" s="481" t="s">
        <v>102</v>
      </c>
      <c r="BK64" s="481" t="s">
        <v>102</v>
      </c>
      <c r="BL64" s="481" t="s">
        <v>102</v>
      </c>
      <c r="BM64" s="481" t="s">
        <v>102</v>
      </c>
      <c r="BN64" s="481" t="s">
        <v>102</v>
      </c>
      <c r="BO64" s="481" t="s">
        <v>102</v>
      </c>
      <c r="BP64" s="481" t="s">
        <v>102</v>
      </c>
      <c r="BQ64" s="481" t="s">
        <v>102</v>
      </c>
      <c r="BR64" s="481" t="s">
        <v>102</v>
      </c>
      <c r="BS64" s="481" t="s">
        <v>102</v>
      </c>
      <c r="BT64" s="481" t="s">
        <v>102</v>
      </c>
      <c r="BU64" s="481" t="s">
        <v>102</v>
      </c>
      <c r="BV64" s="481" t="s">
        <v>102</v>
      </c>
      <c r="BW64" s="481" t="s">
        <v>102</v>
      </c>
      <c r="BX64" s="481" t="s">
        <v>102</v>
      </c>
      <c r="BY64" s="481" t="s">
        <v>102</v>
      </c>
      <c r="BZ64" s="481" t="s">
        <v>102</v>
      </c>
      <c r="CA64" s="481" t="s">
        <v>102</v>
      </c>
      <c r="CB64" s="481" t="s">
        <v>102</v>
      </c>
      <c r="CC64" s="481" t="s">
        <v>102</v>
      </c>
      <c r="CD64" s="481" t="s">
        <v>102</v>
      </c>
      <c r="CE64" s="481" t="s">
        <v>102</v>
      </c>
      <c r="CF64" s="481" t="s">
        <v>102</v>
      </c>
      <c r="CG64" s="481" t="s">
        <v>102</v>
      </c>
      <c r="CH64" s="481" t="s">
        <v>102</v>
      </c>
      <c r="CI64" s="481" t="s">
        <v>102</v>
      </c>
      <c r="CJ64" s="481" t="s">
        <v>102</v>
      </c>
      <c r="CK64" s="481" t="s">
        <v>102</v>
      </c>
      <c r="CL64" s="481" t="s">
        <v>102</v>
      </c>
      <c r="CM64" s="481" t="s">
        <v>102</v>
      </c>
      <c r="CN64" s="481" t="s">
        <v>102</v>
      </c>
      <c r="CO64" s="481" t="s">
        <v>102</v>
      </c>
      <c r="CP64" s="481" t="s">
        <v>102</v>
      </c>
      <c r="CQ64" s="481" t="s">
        <v>102</v>
      </c>
      <c r="CR64" s="481" t="s">
        <v>102</v>
      </c>
      <c r="CS64" s="481" t="s">
        <v>102</v>
      </c>
      <c r="CT64" s="481" t="s">
        <v>102</v>
      </c>
      <c r="CU64" s="481" t="s">
        <v>102</v>
      </c>
      <c r="CV64" s="481" t="s">
        <v>102</v>
      </c>
      <c r="CW64" s="481" t="s">
        <v>102</v>
      </c>
      <c r="CX64" s="481" t="s">
        <v>102</v>
      </c>
      <c r="CY64" s="481" t="s">
        <v>102</v>
      </c>
      <c r="CZ64" s="481" t="s">
        <v>102</v>
      </c>
      <c r="DA64" s="481" t="s">
        <v>102</v>
      </c>
      <c r="DB64" s="481" t="s">
        <v>102</v>
      </c>
      <c r="DC64" s="481" t="s">
        <v>102</v>
      </c>
      <c r="DD64" s="481" t="s">
        <v>102</v>
      </c>
      <c r="DE64" s="481" t="s">
        <v>102</v>
      </c>
      <c r="DF64" s="481" t="s">
        <v>102</v>
      </c>
      <c r="DG64" s="481" t="s">
        <v>102</v>
      </c>
      <c r="DH64" s="481" t="s">
        <v>102</v>
      </c>
      <c r="DI64" s="481" t="s">
        <v>102</v>
      </c>
      <c r="DJ64" s="481" t="s">
        <v>102</v>
      </c>
      <c r="DK64" s="481" t="s">
        <v>102</v>
      </c>
      <c r="DL64" s="481" t="s">
        <v>102</v>
      </c>
      <c r="DM64" s="481" t="s">
        <v>102</v>
      </c>
      <c r="DN64" s="481" t="s">
        <v>102</v>
      </c>
      <c r="DO64" s="481" t="s">
        <v>102</v>
      </c>
      <c r="DP64" s="481" t="s">
        <v>102</v>
      </c>
      <c r="DQ64" s="481" t="s">
        <v>102</v>
      </c>
      <c r="DR64" s="481" t="s">
        <v>102</v>
      </c>
      <c r="DS64" s="481" t="s">
        <v>102</v>
      </c>
      <c r="DT64" s="481" t="s">
        <v>102</v>
      </c>
      <c r="DU64" s="481" t="s">
        <v>102</v>
      </c>
      <c r="DV64" s="481" t="s">
        <v>102</v>
      </c>
      <c r="DW64" s="481" t="s">
        <v>102</v>
      </c>
      <c r="DX64" s="481" t="s">
        <v>102</v>
      </c>
      <c r="DY64" s="481" t="s">
        <v>102</v>
      </c>
      <c r="DZ64" s="481" t="s">
        <v>102</v>
      </c>
      <c r="EA64" s="481" t="s">
        <v>102</v>
      </c>
      <c r="EB64" s="481" t="s">
        <v>102</v>
      </c>
    </row>
    <row r="65" spans="1:132" x14ac:dyDescent="0.15">
      <c r="A65" s="480" t="s">
        <v>4349</v>
      </c>
      <c r="B65" s="481">
        <v>3929618</v>
      </c>
      <c r="C65" s="481" t="s">
        <v>4350</v>
      </c>
      <c r="D65" s="481" t="s">
        <v>4351</v>
      </c>
      <c r="E65" s="481" t="s">
        <v>4352</v>
      </c>
      <c r="F65" s="481" t="s">
        <v>4353</v>
      </c>
      <c r="G65" s="481" t="s">
        <v>4354</v>
      </c>
      <c r="H65" s="481" t="s">
        <v>4355</v>
      </c>
      <c r="I65" s="481" t="s">
        <v>4356</v>
      </c>
      <c r="J65" s="481" t="s">
        <v>4357</v>
      </c>
      <c r="K65" s="481" t="s">
        <v>4350</v>
      </c>
      <c r="L65" s="481" t="s">
        <v>4351</v>
      </c>
      <c r="M65" s="481" t="s">
        <v>4353</v>
      </c>
      <c r="N65" s="481" t="s">
        <v>4355</v>
      </c>
      <c r="O65" s="481" t="s">
        <v>4356</v>
      </c>
      <c r="P65" s="481" t="s">
        <v>102</v>
      </c>
      <c r="Q65" s="481" t="s">
        <v>102</v>
      </c>
      <c r="R65" s="481" t="s">
        <v>102</v>
      </c>
      <c r="S65" s="481" t="s">
        <v>102</v>
      </c>
      <c r="T65" s="481" t="s">
        <v>102</v>
      </c>
      <c r="U65" s="481" t="s">
        <v>102</v>
      </c>
      <c r="V65" s="481" t="s">
        <v>102</v>
      </c>
      <c r="W65" s="481" t="s">
        <v>102</v>
      </c>
      <c r="X65" s="481" t="s">
        <v>102</v>
      </c>
      <c r="Y65" s="481" t="s">
        <v>102</v>
      </c>
      <c r="Z65" s="481" t="s">
        <v>102</v>
      </c>
      <c r="AA65" s="481" t="s">
        <v>102</v>
      </c>
      <c r="AB65" s="481" t="s">
        <v>102</v>
      </c>
      <c r="AC65" s="481" t="s">
        <v>102</v>
      </c>
      <c r="AD65" s="481" t="s">
        <v>102</v>
      </c>
      <c r="AE65" s="481" t="s">
        <v>102</v>
      </c>
      <c r="AF65" s="481" t="s">
        <v>102</v>
      </c>
      <c r="AG65" s="481" t="s">
        <v>102</v>
      </c>
      <c r="AH65" s="481" t="s">
        <v>102</v>
      </c>
      <c r="AI65" s="481" t="s">
        <v>102</v>
      </c>
      <c r="AJ65" s="481" t="s">
        <v>102</v>
      </c>
      <c r="AK65" s="481" t="s">
        <v>102</v>
      </c>
      <c r="AL65" s="481" t="s">
        <v>102</v>
      </c>
      <c r="AM65" s="481" t="s">
        <v>102</v>
      </c>
      <c r="AN65" s="481" t="s">
        <v>102</v>
      </c>
      <c r="AO65" s="481" t="s">
        <v>102</v>
      </c>
      <c r="AP65" s="481" t="s">
        <v>102</v>
      </c>
      <c r="AQ65" s="481" t="s">
        <v>102</v>
      </c>
      <c r="AR65" s="481" t="s">
        <v>102</v>
      </c>
      <c r="AS65" s="481" t="s">
        <v>102</v>
      </c>
      <c r="AT65" s="481" t="s">
        <v>102</v>
      </c>
      <c r="AU65" s="481" t="s">
        <v>102</v>
      </c>
      <c r="AV65" s="481" t="s">
        <v>102</v>
      </c>
      <c r="AW65" s="481" t="s">
        <v>102</v>
      </c>
      <c r="AX65" s="481" t="s">
        <v>102</v>
      </c>
      <c r="AY65" s="481" t="s">
        <v>102</v>
      </c>
      <c r="AZ65" s="481" t="s">
        <v>102</v>
      </c>
      <c r="BA65" s="481" t="s">
        <v>102</v>
      </c>
      <c r="BB65" s="481" t="s">
        <v>102</v>
      </c>
      <c r="BC65" s="481" t="s">
        <v>102</v>
      </c>
      <c r="BD65" s="481" t="s">
        <v>102</v>
      </c>
      <c r="BE65" s="481" t="s">
        <v>102</v>
      </c>
      <c r="BF65" s="481" t="s">
        <v>102</v>
      </c>
      <c r="BG65" s="481" t="s">
        <v>102</v>
      </c>
      <c r="BH65" s="481" t="s">
        <v>102</v>
      </c>
      <c r="BI65" s="481" t="s">
        <v>102</v>
      </c>
      <c r="BJ65" s="481" t="s">
        <v>102</v>
      </c>
      <c r="BK65" s="481" t="s">
        <v>102</v>
      </c>
      <c r="BL65" s="481" t="s">
        <v>102</v>
      </c>
      <c r="BM65" s="481" t="s">
        <v>102</v>
      </c>
      <c r="BN65" s="481" t="s">
        <v>102</v>
      </c>
      <c r="BO65" s="481" t="s">
        <v>102</v>
      </c>
      <c r="BP65" s="481" t="s">
        <v>102</v>
      </c>
      <c r="BQ65" s="481" t="s">
        <v>102</v>
      </c>
      <c r="BR65" s="481" t="s">
        <v>102</v>
      </c>
      <c r="BS65" s="481" t="s">
        <v>102</v>
      </c>
      <c r="BT65" s="481" t="s">
        <v>102</v>
      </c>
      <c r="BU65" s="481" t="s">
        <v>102</v>
      </c>
      <c r="BV65" s="481" t="s">
        <v>102</v>
      </c>
      <c r="BW65" s="481" t="s">
        <v>102</v>
      </c>
      <c r="BX65" s="481" t="s">
        <v>102</v>
      </c>
      <c r="BY65" s="481" t="s">
        <v>102</v>
      </c>
      <c r="BZ65" s="481" t="s">
        <v>102</v>
      </c>
      <c r="CA65" s="481" t="s">
        <v>102</v>
      </c>
      <c r="CB65" s="481" t="s">
        <v>102</v>
      </c>
      <c r="CC65" s="481" t="s">
        <v>102</v>
      </c>
      <c r="CD65" s="481" t="s">
        <v>102</v>
      </c>
      <c r="CE65" s="481" t="s">
        <v>102</v>
      </c>
      <c r="CF65" s="481" t="s">
        <v>102</v>
      </c>
      <c r="CG65" s="481" t="s">
        <v>102</v>
      </c>
      <c r="CH65" s="481" t="s">
        <v>102</v>
      </c>
      <c r="CI65" s="481" t="s">
        <v>102</v>
      </c>
      <c r="CJ65" s="481" t="s">
        <v>102</v>
      </c>
      <c r="CK65" s="481" t="s">
        <v>102</v>
      </c>
      <c r="CL65" s="481" t="s">
        <v>102</v>
      </c>
      <c r="CM65" s="481" t="s">
        <v>102</v>
      </c>
      <c r="CN65" s="481" t="s">
        <v>102</v>
      </c>
      <c r="CO65" s="481" t="s">
        <v>102</v>
      </c>
      <c r="CP65" s="481" t="s">
        <v>102</v>
      </c>
      <c r="CQ65" s="481" t="s">
        <v>102</v>
      </c>
      <c r="CR65" s="481" t="s">
        <v>102</v>
      </c>
      <c r="CS65" s="481" t="s">
        <v>102</v>
      </c>
      <c r="CT65" s="481" t="s">
        <v>102</v>
      </c>
      <c r="CU65" s="481" t="s">
        <v>102</v>
      </c>
      <c r="CV65" s="481" t="s">
        <v>102</v>
      </c>
      <c r="CW65" s="481" t="s">
        <v>102</v>
      </c>
      <c r="CX65" s="481" t="s">
        <v>102</v>
      </c>
      <c r="CY65" s="481" t="s">
        <v>102</v>
      </c>
      <c r="CZ65" s="481" t="s">
        <v>102</v>
      </c>
      <c r="DA65" s="481" t="s">
        <v>102</v>
      </c>
      <c r="DB65" s="481" t="s">
        <v>102</v>
      </c>
      <c r="DC65" s="481" t="s">
        <v>102</v>
      </c>
      <c r="DD65" s="481" t="s">
        <v>102</v>
      </c>
      <c r="DE65" s="481" t="s">
        <v>102</v>
      </c>
      <c r="DF65" s="481" t="s">
        <v>102</v>
      </c>
      <c r="DG65" s="481" t="s">
        <v>102</v>
      </c>
      <c r="DH65" s="481" t="s">
        <v>102</v>
      </c>
      <c r="DI65" s="481" t="s">
        <v>102</v>
      </c>
      <c r="DJ65" s="481" t="s">
        <v>102</v>
      </c>
      <c r="DK65" s="481" t="s">
        <v>102</v>
      </c>
      <c r="DL65" s="481" t="s">
        <v>102</v>
      </c>
      <c r="DM65" s="481" t="s">
        <v>102</v>
      </c>
      <c r="DN65" s="481" t="s">
        <v>102</v>
      </c>
      <c r="DO65" s="481" t="s">
        <v>102</v>
      </c>
      <c r="DP65" s="481" t="s">
        <v>102</v>
      </c>
      <c r="DQ65" s="481" t="s">
        <v>102</v>
      </c>
      <c r="DR65" s="481" t="s">
        <v>102</v>
      </c>
      <c r="DS65" s="481" t="s">
        <v>102</v>
      </c>
      <c r="DT65" s="481" t="s">
        <v>102</v>
      </c>
      <c r="DU65" s="481" t="s">
        <v>102</v>
      </c>
      <c r="DV65" s="481" t="s">
        <v>102</v>
      </c>
      <c r="DW65" s="481" t="s">
        <v>102</v>
      </c>
      <c r="DX65" s="481" t="s">
        <v>102</v>
      </c>
      <c r="DY65" s="481" t="s">
        <v>102</v>
      </c>
      <c r="DZ65" s="481" t="s">
        <v>102</v>
      </c>
      <c r="EA65" s="481" t="s">
        <v>102</v>
      </c>
      <c r="EB65" s="481" t="s">
        <v>102</v>
      </c>
    </row>
    <row r="66" spans="1:132" x14ac:dyDescent="0.15">
      <c r="A66" s="480" t="s">
        <v>4358</v>
      </c>
      <c r="B66" s="481">
        <v>3929006</v>
      </c>
      <c r="C66" s="481" t="s">
        <v>4359</v>
      </c>
      <c r="D66" s="481" t="s">
        <v>4360</v>
      </c>
      <c r="E66" s="481" t="s">
        <v>102</v>
      </c>
      <c r="F66" s="481" t="s">
        <v>102</v>
      </c>
      <c r="G66" s="481" t="s">
        <v>102</v>
      </c>
      <c r="H66" s="481" t="s">
        <v>102</v>
      </c>
      <c r="I66" s="481" t="s">
        <v>102</v>
      </c>
      <c r="J66" s="481" t="s">
        <v>102</v>
      </c>
      <c r="K66" s="481" t="s">
        <v>102</v>
      </c>
      <c r="L66" s="481" t="s">
        <v>102</v>
      </c>
      <c r="M66" s="481" t="s">
        <v>102</v>
      </c>
      <c r="N66" s="481" t="s">
        <v>102</v>
      </c>
      <c r="O66" s="481" t="s">
        <v>102</v>
      </c>
      <c r="P66" s="481" t="s">
        <v>102</v>
      </c>
      <c r="Q66" s="481" t="s">
        <v>102</v>
      </c>
      <c r="R66" s="481" t="s">
        <v>102</v>
      </c>
      <c r="S66" s="481" t="s">
        <v>102</v>
      </c>
      <c r="T66" s="481" t="s">
        <v>102</v>
      </c>
      <c r="U66" s="481" t="s">
        <v>102</v>
      </c>
      <c r="V66" s="481" t="s">
        <v>102</v>
      </c>
      <c r="W66" s="481" t="s">
        <v>102</v>
      </c>
      <c r="X66" s="481" t="s">
        <v>102</v>
      </c>
      <c r="Y66" s="481" t="s">
        <v>102</v>
      </c>
      <c r="Z66" s="481" t="s">
        <v>102</v>
      </c>
      <c r="AA66" s="481" t="s">
        <v>102</v>
      </c>
      <c r="AB66" s="481" t="s">
        <v>102</v>
      </c>
      <c r="AC66" s="481" t="s">
        <v>102</v>
      </c>
      <c r="AD66" s="481" t="s">
        <v>102</v>
      </c>
      <c r="AE66" s="481" t="s">
        <v>102</v>
      </c>
      <c r="AF66" s="481" t="s">
        <v>102</v>
      </c>
      <c r="AG66" s="481" t="s">
        <v>102</v>
      </c>
      <c r="AH66" s="481" t="s">
        <v>102</v>
      </c>
      <c r="AI66" s="481" t="s">
        <v>102</v>
      </c>
      <c r="AJ66" s="481" t="s">
        <v>102</v>
      </c>
      <c r="AK66" s="481" t="s">
        <v>102</v>
      </c>
      <c r="AL66" s="481" t="s">
        <v>102</v>
      </c>
      <c r="AM66" s="481" t="s">
        <v>102</v>
      </c>
      <c r="AN66" s="481" t="s">
        <v>102</v>
      </c>
      <c r="AO66" s="481" t="s">
        <v>102</v>
      </c>
      <c r="AP66" s="481" t="s">
        <v>102</v>
      </c>
      <c r="AQ66" s="481" t="s">
        <v>102</v>
      </c>
      <c r="AR66" s="481" t="s">
        <v>102</v>
      </c>
      <c r="AS66" s="481" t="s">
        <v>102</v>
      </c>
      <c r="AT66" s="481" t="s">
        <v>102</v>
      </c>
      <c r="AU66" s="481" t="s">
        <v>102</v>
      </c>
      <c r="AV66" s="481" t="s">
        <v>102</v>
      </c>
      <c r="AW66" s="481" t="s">
        <v>102</v>
      </c>
      <c r="AX66" s="481" t="s">
        <v>102</v>
      </c>
      <c r="AY66" s="481" t="s">
        <v>102</v>
      </c>
      <c r="AZ66" s="481" t="s">
        <v>102</v>
      </c>
      <c r="BA66" s="481" t="s">
        <v>102</v>
      </c>
      <c r="BB66" s="481" t="s">
        <v>102</v>
      </c>
      <c r="BC66" s="481" t="s">
        <v>102</v>
      </c>
      <c r="BD66" s="481" t="s">
        <v>102</v>
      </c>
      <c r="BE66" s="481" t="s">
        <v>102</v>
      </c>
      <c r="BF66" s="481" t="s">
        <v>102</v>
      </c>
      <c r="BG66" s="481" t="s">
        <v>102</v>
      </c>
      <c r="BH66" s="481" t="s">
        <v>102</v>
      </c>
      <c r="BI66" s="481" t="s">
        <v>102</v>
      </c>
      <c r="BJ66" s="481" t="s">
        <v>102</v>
      </c>
      <c r="BK66" s="481" t="s">
        <v>102</v>
      </c>
      <c r="BL66" s="481" t="s">
        <v>102</v>
      </c>
      <c r="BM66" s="481" t="s">
        <v>102</v>
      </c>
      <c r="BN66" s="481" t="s">
        <v>102</v>
      </c>
      <c r="BO66" s="481" t="s">
        <v>102</v>
      </c>
      <c r="BP66" s="481" t="s">
        <v>102</v>
      </c>
      <c r="BQ66" s="481" t="s">
        <v>102</v>
      </c>
      <c r="BR66" s="481" t="s">
        <v>102</v>
      </c>
      <c r="BS66" s="481" t="s">
        <v>102</v>
      </c>
      <c r="BT66" s="481" t="s">
        <v>102</v>
      </c>
      <c r="BU66" s="481" t="s">
        <v>102</v>
      </c>
      <c r="BV66" s="481" t="s">
        <v>102</v>
      </c>
      <c r="BW66" s="481" t="s">
        <v>102</v>
      </c>
      <c r="BX66" s="481" t="s">
        <v>102</v>
      </c>
      <c r="BY66" s="481" t="s">
        <v>102</v>
      </c>
      <c r="BZ66" s="481" t="s">
        <v>102</v>
      </c>
      <c r="CA66" s="481" t="s">
        <v>102</v>
      </c>
      <c r="CB66" s="481" t="s">
        <v>102</v>
      </c>
      <c r="CC66" s="481" t="s">
        <v>102</v>
      </c>
      <c r="CD66" s="481" t="s">
        <v>102</v>
      </c>
      <c r="CE66" s="481" t="s">
        <v>102</v>
      </c>
      <c r="CF66" s="481" t="s">
        <v>102</v>
      </c>
      <c r="CG66" s="481" t="s">
        <v>102</v>
      </c>
      <c r="CH66" s="481" t="s">
        <v>102</v>
      </c>
      <c r="CI66" s="481" t="s">
        <v>102</v>
      </c>
      <c r="CJ66" s="481" t="s">
        <v>102</v>
      </c>
      <c r="CK66" s="481" t="s">
        <v>102</v>
      </c>
      <c r="CL66" s="481" t="s">
        <v>102</v>
      </c>
      <c r="CM66" s="481" t="s">
        <v>102</v>
      </c>
      <c r="CN66" s="481" t="s">
        <v>102</v>
      </c>
      <c r="CO66" s="481" t="s">
        <v>102</v>
      </c>
      <c r="CP66" s="481" t="s">
        <v>102</v>
      </c>
      <c r="CQ66" s="481" t="s">
        <v>102</v>
      </c>
      <c r="CR66" s="481" t="s">
        <v>102</v>
      </c>
      <c r="CS66" s="481" t="s">
        <v>102</v>
      </c>
      <c r="CT66" s="481" t="s">
        <v>102</v>
      </c>
      <c r="CU66" s="481" t="s">
        <v>102</v>
      </c>
      <c r="CV66" s="481" t="s">
        <v>102</v>
      </c>
      <c r="CW66" s="481" t="s">
        <v>102</v>
      </c>
      <c r="CX66" s="481" t="s">
        <v>102</v>
      </c>
      <c r="CY66" s="481" t="s">
        <v>102</v>
      </c>
      <c r="CZ66" s="481" t="s">
        <v>102</v>
      </c>
      <c r="DA66" s="481" t="s">
        <v>102</v>
      </c>
      <c r="DB66" s="481" t="s">
        <v>102</v>
      </c>
      <c r="DC66" s="481" t="s">
        <v>102</v>
      </c>
      <c r="DD66" s="481" t="s">
        <v>102</v>
      </c>
      <c r="DE66" s="481" t="s">
        <v>102</v>
      </c>
      <c r="DF66" s="481" t="s">
        <v>102</v>
      </c>
      <c r="DG66" s="481" t="s">
        <v>102</v>
      </c>
      <c r="DH66" s="481" t="s">
        <v>102</v>
      </c>
      <c r="DI66" s="481" t="s">
        <v>102</v>
      </c>
      <c r="DJ66" s="481" t="s">
        <v>102</v>
      </c>
      <c r="DK66" s="481" t="s">
        <v>102</v>
      </c>
      <c r="DL66" s="481" t="s">
        <v>102</v>
      </c>
      <c r="DM66" s="481" t="s">
        <v>102</v>
      </c>
      <c r="DN66" s="481" t="s">
        <v>102</v>
      </c>
      <c r="DO66" s="481" t="s">
        <v>102</v>
      </c>
      <c r="DP66" s="481" t="s">
        <v>102</v>
      </c>
      <c r="DQ66" s="481" t="s">
        <v>102</v>
      </c>
      <c r="DR66" s="481" t="s">
        <v>102</v>
      </c>
      <c r="DS66" s="481" t="s">
        <v>102</v>
      </c>
      <c r="DT66" s="481" t="s">
        <v>102</v>
      </c>
      <c r="DU66" s="481" t="s">
        <v>102</v>
      </c>
      <c r="DV66" s="481" t="s">
        <v>102</v>
      </c>
      <c r="DW66" s="481" t="s">
        <v>102</v>
      </c>
      <c r="DX66" s="481" t="s">
        <v>102</v>
      </c>
      <c r="DY66" s="481" t="s">
        <v>102</v>
      </c>
      <c r="DZ66" s="481" t="s">
        <v>102</v>
      </c>
      <c r="EA66" s="481" t="s">
        <v>102</v>
      </c>
      <c r="EB66" s="481" t="s">
        <v>102</v>
      </c>
    </row>
    <row r="67" spans="1:132" x14ac:dyDescent="0.15">
      <c r="A67" s="480" t="s">
        <v>4361</v>
      </c>
      <c r="B67" s="481">
        <v>3886275</v>
      </c>
      <c r="C67" s="481" t="s">
        <v>4362</v>
      </c>
      <c r="D67" s="481" t="s">
        <v>102</v>
      </c>
      <c r="E67" s="481" t="s">
        <v>102</v>
      </c>
      <c r="F67" s="481" t="s">
        <v>102</v>
      </c>
      <c r="G67" s="481" t="s">
        <v>102</v>
      </c>
      <c r="H67" s="481" t="s">
        <v>102</v>
      </c>
      <c r="I67" s="481" t="s">
        <v>102</v>
      </c>
      <c r="J67" s="481" t="s">
        <v>102</v>
      </c>
      <c r="K67" s="481" t="s">
        <v>102</v>
      </c>
      <c r="L67" s="481" t="s">
        <v>102</v>
      </c>
      <c r="M67" s="481" t="s">
        <v>102</v>
      </c>
      <c r="N67" s="481" t="s">
        <v>102</v>
      </c>
      <c r="O67" s="481" t="s">
        <v>102</v>
      </c>
      <c r="P67" s="481" t="s">
        <v>102</v>
      </c>
      <c r="Q67" s="481" t="s">
        <v>102</v>
      </c>
      <c r="R67" s="481" t="s">
        <v>102</v>
      </c>
      <c r="S67" s="481" t="s">
        <v>102</v>
      </c>
      <c r="T67" s="481" t="s">
        <v>102</v>
      </c>
      <c r="U67" s="481" t="s">
        <v>102</v>
      </c>
      <c r="V67" s="481" t="s">
        <v>102</v>
      </c>
      <c r="W67" s="481" t="s">
        <v>102</v>
      </c>
      <c r="X67" s="481" t="s">
        <v>102</v>
      </c>
      <c r="Y67" s="481" t="s">
        <v>102</v>
      </c>
      <c r="Z67" s="481" t="s">
        <v>102</v>
      </c>
      <c r="AA67" s="481" t="s">
        <v>102</v>
      </c>
      <c r="AB67" s="481" t="s">
        <v>102</v>
      </c>
      <c r="AC67" s="481" t="s">
        <v>102</v>
      </c>
      <c r="AD67" s="481" t="s">
        <v>102</v>
      </c>
      <c r="AE67" s="481" t="s">
        <v>102</v>
      </c>
      <c r="AF67" s="481" t="s">
        <v>102</v>
      </c>
      <c r="AG67" s="481" t="s">
        <v>102</v>
      </c>
      <c r="AH67" s="481" t="s">
        <v>102</v>
      </c>
      <c r="AI67" s="481" t="s">
        <v>102</v>
      </c>
      <c r="AJ67" s="481" t="s">
        <v>102</v>
      </c>
      <c r="AK67" s="481" t="s">
        <v>102</v>
      </c>
      <c r="AL67" s="481" t="s">
        <v>102</v>
      </c>
      <c r="AM67" s="481" t="s">
        <v>102</v>
      </c>
      <c r="AN67" s="481" t="s">
        <v>102</v>
      </c>
      <c r="AO67" s="481" t="s">
        <v>102</v>
      </c>
      <c r="AP67" s="481" t="s">
        <v>102</v>
      </c>
      <c r="AQ67" s="481" t="s">
        <v>102</v>
      </c>
      <c r="AR67" s="481" t="s">
        <v>102</v>
      </c>
      <c r="AS67" s="481" t="s">
        <v>102</v>
      </c>
      <c r="AT67" s="481" t="s">
        <v>102</v>
      </c>
      <c r="AU67" s="481" t="s">
        <v>102</v>
      </c>
      <c r="AV67" s="481" t="s">
        <v>102</v>
      </c>
      <c r="AW67" s="481" t="s">
        <v>102</v>
      </c>
      <c r="AX67" s="481" t="s">
        <v>102</v>
      </c>
      <c r="AY67" s="481" t="s">
        <v>102</v>
      </c>
      <c r="AZ67" s="481" t="s">
        <v>102</v>
      </c>
      <c r="BA67" s="481" t="s">
        <v>102</v>
      </c>
      <c r="BB67" s="481" t="s">
        <v>102</v>
      </c>
      <c r="BC67" s="481" t="s">
        <v>102</v>
      </c>
      <c r="BD67" s="481" t="s">
        <v>102</v>
      </c>
      <c r="BE67" s="481" t="s">
        <v>102</v>
      </c>
      <c r="BF67" s="481" t="s">
        <v>102</v>
      </c>
      <c r="BG67" s="481" t="s">
        <v>102</v>
      </c>
      <c r="BH67" s="481" t="s">
        <v>102</v>
      </c>
      <c r="BI67" s="481" t="s">
        <v>102</v>
      </c>
      <c r="BJ67" s="481" t="s">
        <v>102</v>
      </c>
      <c r="BK67" s="481" t="s">
        <v>102</v>
      </c>
      <c r="BL67" s="481" t="s">
        <v>102</v>
      </c>
      <c r="BM67" s="481" t="s">
        <v>102</v>
      </c>
      <c r="BN67" s="481" t="s">
        <v>102</v>
      </c>
      <c r="BO67" s="481" t="s">
        <v>102</v>
      </c>
      <c r="BP67" s="481" t="s">
        <v>102</v>
      </c>
      <c r="BQ67" s="481" t="s">
        <v>102</v>
      </c>
      <c r="BR67" s="481" t="s">
        <v>102</v>
      </c>
      <c r="BS67" s="481" t="s">
        <v>102</v>
      </c>
      <c r="BT67" s="481" t="s">
        <v>102</v>
      </c>
      <c r="BU67" s="481" t="s">
        <v>102</v>
      </c>
      <c r="BV67" s="481" t="s">
        <v>102</v>
      </c>
      <c r="BW67" s="481" t="s">
        <v>102</v>
      </c>
      <c r="BX67" s="481" t="s">
        <v>102</v>
      </c>
      <c r="BY67" s="481" t="s">
        <v>102</v>
      </c>
      <c r="BZ67" s="481" t="s">
        <v>102</v>
      </c>
      <c r="CA67" s="481" t="s">
        <v>102</v>
      </c>
      <c r="CB67" s="481" t="s">
        <v>102</v>
      </c>
      <c r="CC67" s="481" t="s">
        <v>102</v>
      </c>
      <c r="CD67" s="481" t="s">
        <v>102</v>
      </c>
      <c r="CE67" s="481" t="s">
        <v>102</v>
      </c>
      <c r="CF67" s="481" t="s">
        <v>102</v>
      </c>
      <c r="CG67" s="481" t="s">
        <v>102</v>
      </c>
      <c r="CH67" s="481" t="s">
        <v>102</v>
      </c>
      <c r="CI67" s="481" t="s">
        <v>102</v>
      </c>
      <c r="CJ67" s="481" t="s">
        <v>102</v>
      </c>
      <c r="CK67" s="481" t="s">
        <v>102</v>
      </c>
      <c r="CL67" s="481" t="s">
        <v>102</v>
      </c>
      <c r="CM67" s="481" t="s">
        <v>102</v>
      </c>
      <c r="CN67" s="481" t="s">
        <v>102</v>
      </c>
      <c r="CO67" s="481" t="s">
        <v>102</v>
      </c>
      <c r="CP67" s="481" t="s">
        <v>102</v>
      </c>
      <c r="CQ67" s="481" t="s">
        <v>102</v>
      </c>
      <c r="CR67" s="481" t="s">
        <v>102</v>
      </c>
      <c r="CS67" s="481" t="s">
        <v>102</v>
      </c>
      <c r="CT67" s="481" t="s">
        <v>102</v>
      </c>
      <c r="CU67" s="481" t="s">
        <v>102</v>
      </c>
      <c r="CV67" s="481" t="s">
        <v>102</v>
      </c>
      <c r="CW67" s="481" t="s">
        <v>102</v>
      </c>
      <c r="CX67" s="481" t="s">
        <v>102</v>
      </c>
      <c r="CY67" s="481" t="s">
        <v>102</v>
      </c>
      <c r="CZ67" s="481" t="s">
        <v>102</v>
      </c>
      <c r="DA67" s="481" t="s">
        <v>102</v>
      </c>
      <c r="DB67" s="481" t="s">
        <v>102</v>
      </c>
      <c r="DC67" s="481" t="s">
        <v>102</v>
      </c>
      <c r="DD67" s="481" t="s">
        <v>102</v>
      </c>
      <c r="DE67" s="481" t="s">
        <v>102</v>
      </c>
      <c r="DF67" s="481" t="s">
        <v>102</v>
      </c>
      <c r="DG67" s="481" t="s">
        <v>102</v>
      </c>
      <c r="DH67" s="481" t="s">
        <v>102</v>
      </c>
      <c r="DI67" s="481" t="s">
        <v>102</v>
      </c>
      <c r="DJ67" s="481" t="s">
        <v>102</v>
      </c>
      <c r="DK67" s="481" t="s">
        <v>102</v>
      </c>
      <c r="DL67" s="481" t="s">
        <v>102</v>
      </c>
      <c r="DM67" s="481" t="s">
        <v>102</v>
      </c>
      <c r="DN67" s="481" t="s">
        <v>102</v>
      </c>
      <c r="DO67" s="481" t="s">
        <v>102</v>
      </c>
      <c r="DP67" s="481" t="s">
        <v>102</v>
      </c>
      <c r="DQ67" s="481" t="s">
        <v>102</v>
      </c>
      <c r="DR67" s="481" t="s">
        <v>102</v>
      </c>
      <c r="DS67" s="481" t="s">
        <v>102</v>
      </c>
      <c r="DT67" s="481" t="s">
        <v>102</v>
      </c>
      <c r="DU67" s="481" t="s">
        <v>102</v>
      </c>
      <c r="DV67" s="481" t="s">
        <v>102</v>
      </c>
      <c r="DW67" s="481" t="s">
        <v>102</v>
      </c>
      <c r="DX67" s="481" t="s">
        <v>102</v>
      </c>
      <c r="DY67" s="481" t="s">
        <v>102</v>
      </c>
      <c r="DZ67" s="481" t="s">
        <v>102</v>
      </c>
      <c r="EA67" s="481" t="s">
        <v>102</v>
      </c>
      <c r="EB67" s="481" t="s">
        <v>102</v>
      </c>
    </row>
    <row r="68" spans="1:132" x14ac:dyDescent="0.15">
      <c r="A68" s="485" t="s">
        <v>4363</v>
      </c>
      <c r="B68" s="481">
        <v>4017273</v>
      </c>
      <c r="C68" s="481" t="s">
        <v>4364</v>
      </c>
      <c r="D68" s="481" t="s">
        <v>4365</v>
      </c>
      <c r="E68" s="481" t="s">
        <v>4366</v>
      </c>
      <c r="F68" s="481" t="s">
        <v>1643</v>
      </c>
      <c r="G68" s="481" t="s">
        <v>102</v>
      </c>
      <c r="H68" s="481" t="s">
        <v>102</v>
      </c>
      <c r="I68" s="481" t="s">
        <v>102</v>
      </c>
      <c r="J68" s="481" t="s">
        <v>102</v>
      </c>
      <c r="K68" s="481" t="s">
        <v>102</v>
      </c>
      <c r="L68" s="481" t="s">
        <v>102</v>
      </c>
      <c r="M68" s="481" t="s">
        <v>102</v>
      </c>
      <c r="N68" s="481" t="s">
        <v>102</v>
      </c>
      <c r="O68" s="481" t="s">
        <v>102</v>
      </c>
      <c r="P68" s="481" t="s">
        <v>102</v>
      </c>
      <c r="Q68" s="481" t="s">
        <v>102</v>
      </c>
      <c r="R68" s="481" t="s">
        <v>102</v>
      </c>
      <c r="S68" s="481" t="s">
        <v>102</v>
      </c>
      <c r="T68" s="481" t="s">
        <v>102</v>
      </c>
      <c r="U68" s="481" t="s">
        <v>102</v>
      </c>
      <c r="V68" s="481" t="s">
        <v>102</v>
      </c>
      <c r="W68" s="481" t="s">
        <v>102</v>
      </c>
      <c r="X68" s="481" t="s">
        <v>102</v>
      </c>
      <c r="Y68" s="481" t="s">
        <v>102</v>
      </c>
      <c r="Z68" s="481" t="s">
        <v>102</v>
      </c>
      <c r="AA68" s="481" t="s">
        <v>102</v>
      </c>
      <c r="AB68" s="481" t="s">
        <v>102</v>
      </c>
      <c r="AC68" s="481" t="s">
        <v>102</v>
      </c>
      <c r="AD68" s="481" t="s">
        <v>102</v>
      </c>
      <c r="AE68" s="481" t="s">
        <v>102</v>
      </c>
      <c r="AF68" s="481" t="s">
        <v>102</v>
      </c>
      <c r="AG68" s="481" t="s">
        <v>102</v>
      </c>
      <c r="AH68" s="481" t="s">
        <v>102</v>
      </c>
      <c r="AI68" s="481" t="s">
        <v>102</v>
      </c>
      <c r="AJ68" s="481" t="s">
        <v>102</v>
      </c>
      <c r="AK68" s="481" t="s">
        <v>102</v>
      </c>
      <c r="AL68" s="481" t="s">
        <v>102</v>
      </c>
      <c r="AM68" s="481" t="s">
        <v>102</v>
      </c>
      <c r="AN68" s="481" t="s">
        <v>102</v>
      </c>
      <c r="AO68" s="481" t="s">
        <v>102</v>
      </c>
      <c r="AP68" s="481" t="s">
        <v>102</v>
      </c>
      <c r="AQ68" s="481" t="s">
        <v>102</v>
      </c>
      <c r="AR68" s="481" t="s">
        <v>102</v>
      </c>
      <c r="AS68" s="481" t="s">
        <v>102</v>
      </c>
      <c r="AT68" s="481" t="s">
        <v>102</v>
      </c>
      <c r="AU68" s="481" t="s">
        <v>102</v>
      </c>
      <c r="AV68" s="481" t="s">
        <v>102</v>
      </c>
      <c r="AW68" s="481" t="s">
        <v>102</v>
      </c>
      <c r="AX68" s="481" t="s">
        <v>102</v>
      </c>
      <c r="AY68" s="481" t="s">
        <v>102</v>
      </c>
      <c r="AZ68" s="481" t="s">
        <v>102</v>
      </c>
      <c r="BA68" s="481" t="s">
        <v>102</v>
      </c>
      <c r="BB68" s="481" t="s">
        <v>102</v>
      </c>
      <c r="BC68" s="481" t="s">
        <v>102</v>
      </c>
      <c r="BD68" s="481" t="s">
        <v>102</v>
      </c>
      <c r="BE68" s="481" t="s">
        <v>102</v>
      </c>
      <c r="BF68" s="481" t="s">
        <v>102</v>
      </c>
      <c r="BG68" s="481" t="s">
        <v>102</v>
      </c>
      <c r="BH68" s="481" t="s">
        <v>102</v>
      </c>
      <c r="BI68" s="481" t="s">
        <v>102</v>
      </c>
      <c r="BJ68" s="481" t="s">
        <v>102</v>
      </c>
      <c r="BK68" s="481" t="s">
        <v>102</v>
      </c>
      <c r="BL68" s="481" t="s">
        <v>102</v>
      </c>
      <c r="BM68" s="481" t="s">
        <v>102</v>
      </c>
      <c r="BN68" s="481" t="s">
        <v>102</v>
      </c>
      <c r="BO68" s="481" t="s">
        <v>102</v>
      </c>
      <c r="BP68" s="481" t="s">
        <v>102</v>
      </c>
      <c r="BQ68" s="481" t="s">
        <v>102</v>
      </c>
      <c r="BR68" s="481" t="s">
        <v>102</v>
      </c>
      <c r="BS68" s="481" t="s">
        <v>102</v>
      </c>
      <c r="BT68" s="481" t="s">
        <v>102</v>
      </c>
      <c r="BU68" s="481" t="s">
        <v>102</v>
      </c>
      <c r="BV68" s="481" t="s">
        <v>102</v>
      </c>
      <c r="BW68" s="481" t="s">
        <v>102</v>
      </c>
      <c r="BX68" s="481" t="s">
        <v>102</v>
      </c>
      <c r="BY68" s="481" t="s">
        <v>102</v>
      </c>
      <c r="BZ68" s="481" t="s">
        <v>102</v>
      </c>
      <c r="CA68" s="481" t="s">
        <v>102</v>
      </c>
      <c r="CB68" s="481" t="s">
        <v>102</v>
      </c>
      <c r="CC68" s="481" t="s">
        <v>102</v>
      </c>
      <c r="CD68" s="481" t="s">
        <v>102</v>
      </c>
      <c r="CE68" s="481" t="s">
        <v>102</v>
      </c>
      <c r="CF68" s="481" t="s">
        <v>102</v>
      </c>
      <c r="CG68" s="481" t="s">
        <v>102</v>
      </c>
      <c r="CH68" s="481" t="s">
        <v>102</v>
      </c>
      <c r="CI68" s="481" t="s">
        <v>102</v>
      </c>
      <c r="CJ68" s="481" t="s">
        <v>102</v>
      </c>
      <c r="CK68" s="481" t="s">
        <v>102</v>
      </c>
      <c r="CL68" s="481" t="s">
        <v>102</v>
      </c>
      <c r="CM68" s="481" t="s">
        <v>102</v>
      </c>
      <c r="CN68" s="481" t="s">
        <v>102</v>
      </c>
      <c r="CO68" s="481" t="s">
        <v>102</v>
      </c>
      <c r="CP68" s="481" t="s">
        <v>102</v>
      </c>
      <c r="CQ68" s="481" t="s">
        <v>102</v>
      </c>
      <c r="CR68" s="481" t="s">
        <v>102</v>
      </c>
      <c r="CS68" s="481" t="s">
        <v>102</v>
      </c>
      <c r="CT68" s="481" t="s">
        <v>102</v>
      </c>
      <c r="CU68" s="481" t="s">
        <v>102</v>
      </c>
      <c r="CV68" s="481" t="s">
        <v>102</v>
      </c>
      <c r="CW68" s="481" t="s">
        <v>102</v>
      </c>
      <c r="CX68" s="481" t="s">
        <v>102</v>
      </c>
      <c r="CY68" s="481" t="s">
        <v>102</v>
      </c>
      <c r="CZ68" s="481" t="s">
        <v>102</v>
      </c>
      <c r="DA68" s="481" t="s">
        <v>102</v>
      </c>
      <c r="DB68" s="481" t="s">
        <v>102</v>
      </c>
      <c r="DC68" s="481" t="s">
        <v>102</v>
      </c>
      <c r="DD68" s="481" t="s">
        <v>102</v>
      </c>
      <c r="DE68" s="481" t="s">
        <v>102</v>
      </c>
      <c r="DF68" s="481" t="s">
        <v>102</v>
      </c>
      <c r="DG68" s="481" t="s">
        <v>102</v>
      </c>
      <c r="DH68" s="481" t="s">
        <v>102</v>
      </c>
      <c r="DI68" s="481" t="s">
        <v>102</v>
      </c>
      <c r="DJ68" s="481" t="s">
        <v>102</v>
      </c>
      <c r="DK68" s="481" t="s">
        <v>102</v>
      </c>
      <c r="DL68" s="481" t="s">
        <v>102</v>
      </c>
      <c r="DM68" s="481" t="s">
        <v>102</v>
      </c>
      <c r="DN68" s="481" t="s">
        <v>102</v>
      </c>
      <c r="DO68" s="481" t="s">
        <v>102</v>
      </c>
      <c r="DP68" s="481" t="s">
        <v>102</v>
      </c>
      <c r="DQ68" s="481" t="s">
        <v>102</v>
      </c>
      <c r="DR68" s="481" t="s">
        <v>102</v>
      </c>
      <c r="DS68" s="481" t="s">
        <v>102</v>
      </c>
      <c r="DT68" s="481" t="s">
        <v>102</v>
      </c>
      <c r="DU68" s="481" t="s">
        <v>102</v>
      </c>
      <c r="DV68" s="481" t="s">
        <v>102</v>
      </c>
      <c r="DW68" s="481" t="s">
        <v>102</v>
      </c>
      <c r="DX68" s="481" t="s">
        <v>102</v>
      </c>
      <c r="DY68" s="481" t="s">
        <v>102</v>
      </c>
      <c r="DZ68" s="481" t="s">
        <v>102</v>
      </c>
      <c r="EA68" s="481" t="s">
        <v>102</v>
      </c>
      <c r="EB68" s="481" t="s">
        <v>102</v>
      </c>
    </row>
    <row r="69" spans="1:132" x14ac:dyDescent="0.15">
      <c r="A69" s="480" t="s">
        <v>4367</v>
      </c>
      <c r="B69" s="481">
        <v>3871456</v>
      </c>
      <c r="C69" s="481" t="s">
        <v>4368</v>
      </c>
      <c r="D69" s="481" t="s">
        <v>4369</v>
      </c>
      <c r="E69" s="481" t="s">
        <v>102</v>
      </c>
      <c r="F69" s="481" t="s">
        <v>102</v>
      </c>
      <c r="G69" s="481" t="s">
        <v>102</v>
      </c>
      <c r="H69" s="481" t="s">
        <v>102</v>
      </c>
      <c r="I69" s="481" t="s">
        <v>102</v>
      </c>
      <c r="J69" s="481" t="s">
        <v>102</v>
      </c>
      <c r="K69" s="481" t="s">
        <v>102</v>
      </c>
      <c r="L69" s="481" t="s">
        <v>102</v>
      </c>
      <c r="M69" s="481" t="s">
        <v>102</v>
      </c>
      <c r="N69" s="481" t="s">
        <v>102</v>
      </c>
      <c r="O69" s="481" t="s">
        <v>102</v>
      </c>
      <c r="P69" s="481" t="s">
        <v>102</v>
      </c>
      <c r="Q69" s="481" t="s">
        <v>102</v>
      </c>
      <c r="R69" s="481" t="s">
        <v>102</v>
      </c>
      <c r="S69" s="481" t="s">
        <v>102</v>
      </c>
      <c r="T69" s="481" t="s">
        <v>102</v>
      </c>
      <c r="U69" s="481" t="s">
        <v>102</v>
      </c>
      <c r="V69" s="481" t="s">
        <v>102</v>
      </c>
      <c r="W69" s="481" t="s">
        <v>102</v>
      </c>
      <c r="X69" s="481" t="s">
        <v>102</v>
      </c>
      <c r="Y69" s="481" t="s">
        <v>102</v>
      </c>
      <c r="Z69" s="481" t="s">
        <v>102</v>
      </c>
      <c r="AA69" s="481" t="s">
        <v>102</v>
      </c>
      <c r="AB69" s="481" t="s">
        <v>102</v>
      </c>
      <c r="AC69" s="481" t="s">
        <v>102</v>
      </c>
      <c r="AD69" s="481" t="s">
        <v>102</v>
      </c>
      <c r="AE69" s="481" t="s">
        <v>102</v>
      </c>
      <c r="AF69" s="481" t="s">
        <v>102</v>
      </c>
      <c r="AG69" s="481" t="s">
        <v>102</v>
      </c>
      <c r="AH69" s="481" t="s">
        <v>102</v>
      </c>
      <c r="AI69" s="481" t="s">
        <v>102</v>
      </c>
      <c r="AJ69" s="481" t="s">
        <v>102</v>
      </c>
      <c r="AK69" s="481" t="s">
        <v>102</v>
      </c>
      <c r="AL69" s="481" t="s">
        <v>102</v>
      </c>
      <c r="AM69" s="481" t="s">
        <v>102</v>
      </c>
      <c r="AN69" s="481" t="s">
        <v>102</v>
      </c>
      <c r="AO69" s="481" t="s">
        <v>102</v>
      </c>
      <c r="AP69" s="481" t="s">
        <v>102</v>
      </c>
      <c r="AQ69" s="481" t="s">
        <v>102</v>
      </c>
      <c r="AR69" s="481" t="s">
        <v>102</v>
      </c>
      <c r="AS69" s="481" t="s">
        <v>102</v>
      </c>
      <c r="AT69" s="481" t="s">
        <v>102</v>
      </c>
      <c r="AU69" s="481" t="s">
        <v>102</v>
      </c>
      <c r="AV69" s="481" t="s">
        <v>102</v>
      </c>
      <c r="AW69" s="481" t="s">
        <v>102</v>
      </c>
      <c r="AX69" s="481" t="s">
        <v>102</v>
      </c>
      <c r="AY69" s="481" t="s">
        <v>102</v>
      </c>
      <c r="AZ69" s="481" t="s">
        <v>102</v>
      </c>
      <c r="BA69" s="481" t="s">
        <v>102</v>
      </c>
      <c r="BB69" s="481" t="s">
        <v>102</v>
      </c>
      <c r="BC69" s="481" t="s">
        <v>102</v>
      </c>
      <c r="BD69" s="481" t="s">
        <v>102</v>
      </c>
      <c r="BE69" s="481" t="s">
        <v>102</v>
      </c>
      <c r="BF69" s="481" t="s">
        <v>102</v>
      </c>
      <c r="BG69" s="481" t="s">
        <v>102</v>
      </c>
      <c r="BH69" s="481" t="s">
        <v>102</v>
      </c>
      <c r="BI69" s="481" t="s">
        <v>102</v>
      </c>
      <c r="BJ69" s="481" t="s">
        <v>102</v>
      </c>
      <c r="BK69" s="481" t="s">
        <v>102</v>
      </c>
      <c r="BL69" s="481" t="s">
        <v>102</v>
      </c>
      <c r="BM69" s="481" t="s">
        <v>102</v>
      </c>
      <c r="BN69" s="481" t="s">
        <v>102</v>
      </c>
      <c r="BO69" s="481" t="s">
        <v>102</v>
      </c>
      <c r="BP69" s="481" t="s">
        <v>102</v>
      </c>
      <c r="BQ69" s="481" t="s">
        <v>102</v>
      </c>
      <c r="BR69" s="481" t="s">
        <v>102</v>
      </c>
      <c r="BS69" s="481" t="s">
        <v>102</v>
      </c>
      <c r="BT69" s="481" t="s">
        <v>102</v>
      </c>
      <c r="BU69" s="481" t="s">
        <v>102</v>
      </c>
      <c r="BV69" s="481" t="s">
        <v>102</v>
      </c>
      <c r="BW69" s="481" t="s">
        <v>102</v>
      </c>
      <c r="BX69" s="481" t="s">
        <v>102</v>
      </c>
      <c r="BY69" s="481" t="s">
        <v>102</v>
      </c>
      <c r="BZ69" s="481" t="s">
        <v>102</v>
      </c>
      <c r="CA69" s="481" t="s">
        <v>102</v>
      </c>
      <c r="CB69" s="481" t="s">
        <v>102</v>
      </c>
      <c r="CC69" s="481" t="s">
        <v>102</v>
      </c>
      <c r="CD69" s="481" t="s">
        <v>102</v>
      </c>
      <c r="CE69" s="481" t="s">
        <v>102</v>
      </c>
      <c r="CF69" s="481" t="s">
        <v>102</v>
      </c>
      <c r="CG69" s="481" t="s">
        <v>102</v>
      </c>
      <c r="CH69" s="481" t="s">
        <v>102</v>
      </c>
      <c r="CI69" s="481" t="s">
        <v>102</v>
      </c>
      <c r="CJ69" s="481" t="s">
        <v>102</v>
      </c>
      <c r="CK69" s="481" t="s">
        <v>102</v>
      </c>
      <c r="CL69" s="481" t="s">
        <v>102</v>
      </c>
      <c r="CM69" s="481" t="s">
        <v>102</v>
      </c>
      <c r="CN69" s="481" t="s">
        <v>102</v>
      </c>
      <c r="CO69" s="481" t="s">
        <v>102</v>
      </c>
      <c r="CP69" s="481" t="s">
        <v>102</v>
      </c>
      <c r="CQ69" s="481" t="s">
        <v>102</v>
      </c>
      <c r="CR69" s="481" t="s">
        <v>102</v>
      </c>
      <c r="CS69" s="481" t="s">
        <v>102</v>
      </c>
      <c r="CT69" s="481" t="s">
        <v>102</v>
      </c>
      <c r="CU69" s="481" t="s">
        <v>102</v>
      </c>
      <c r="CV69" s="481" t="s">
        <v>102</v>
      </c>
      <c r="CW69" s="481" t="s">
        <v>102</v>
      </c>
      <c r="CX69" s="481" t="s">
        <v>102</v>
      </c>
      <c r="CY69" s="481" t="s">
        <v>102</v>
      </c>
      <c r="CZ69" s="481" t="s">
        <v>102</v>
      </c>
      <c r="DA69" s="481" t="s">
        <v>102</v>
      </c>
      <c r="DB69" s="481" t="s">
        <v>102</v>
      </c>
      <c r="DC69" s="481" t="s">
        <v>102</v>
      </c>
      <c r="DD69" s="481" t="s">
        <v>102</v>
      </c>
      <c r="DE69" s="481" t="s">
        <v>102</v>
      </c>
      <c r="DF69" s="481" t="s">
        <v>102</v>
      </c>
      <c r="DG69" s="481" t="s">
        <v>102</v>
      </c>
      <c r="DH69" s="481" t="s">
        <v>102</v>
      </c>
      <c r="DI69" s="481" t="s">
        <v>102</v>
      </c>
      <c r="DJ69" s="481" t="s">
        <v>102</v>
      </c>
      <c r="DK69" s="481" t="s">
        <v>102</v>
      </c>
      <c r="DL69" s="481" t="s">
        <v>102</v>
      </c>
      <c r="DM69" s="481" t="s">
        <v>102</v>
      </c>
      <c r="DN69" s="481" t="s">
        <v>102</v>
      </c>
      <c r="DO69" s="481" t="s">
        <v>102</v>
      </c>
      <c r="DP69" s="481" t="s">
        <v>102</v>
      </c>
      <c r="DQ69" s="481" t="s">
        <v>102</v>
      </c>
      <c r="DR69" s="481" t="s">
        <v>102</v>
      </c>
      <c r="DS69" s="481" t="s">
        <v>102</v>
      </c>
      <c r="DT69" s="481" t="s">
        <v>102</v>
      </c>
      <c r="DU69" s="481" t="s">
        <v>102</v>
      </c>
      <c r="DV69" s="481" t="s">
        <v>102</v>
      </c>
      <c r="DW69" s="481" t="s">
        <v>102</v>
      </c>
      <c r="DX69" s="481" t="s">
        <v>102</v>
      </c>
      <c r="DY69" s="481" t="s">
        <v>102</v>
      </c>
      <c r="DZ69" s="481" t="s">
        <v>102</v>
      </c>
      <c r="EA69" s="481" t="s">
        <v>102</v>
      </c>
      <c r="EB69" s="481" t="s">
        <v>102</v>
      </c>
    </row>
    <row r="70" spans="1:132" x14ac:dyDescent="0.15">
      <c r="A70" s="480" t="s">
        <v>4370</v>
      </c>
      <c r="B70" s="481">
        <v>3506716</v>
      </c>
      <c r="C70" s="481" t="s">
        <v>102</v>
      </c>
      <c r="D70" s="481" t="s">
        <v>4371</v>
      </c>
      <c r="E70" s="481" t="s">
        <v>4372</v>
      </c>
      <c r="F70" s="481" t="s">
        <v>4373</v>
      </c>
      <c r="G70" s="481" t="s">
        <v>102</v>
      </c>
      <c r="H70" s="481" t="s">
        <v>4371</v>
      </c>
      <c r="I70" s="481" t="s">
        <v>4372</v>
      </c>
      <c r="J70" s="481" t="s">
        <v>4373</v>
      </c>
      <c r="K70" s="481" t="s">
        <v>102</v>
      </c>
      <c r="L70" s="481" t="s">
        <v>102</v>
      </c>
      <c r="M70" s="481" t="s">
        <v>102</v>
      </c>
      <c r="N70" s="481" t="s">
        <v>102</v>
      </c>
      <c r="O70" s="481" t="s">
        <v>102</v>
      </c>
      <c r="P70" s="481" t="s">
        <v>102</v>
      </c>
      <c r="Q70" s="481" t="s">
        <v>102</v>
      </c>
      <c r="R70" s="481" t="s">
        <v>102</v>
      </c>
      <c r="S70" s="481" t="s">
        <v>102</v>
      </c>
      <c r="T70" s="481" t="s">
        <v>102</v>
      </c>
      <c r="U70" s="481" t="s">
        <v>102</v>
      </c>
      <c r="V70" s="481" t="s">
        <v>102</v>
      </c>
      <c r="W70" s="481" t="s">
        <v>102</v>
      </c>
      <c r="X70" s="481" t="s">
        <v>102</v>
      </c>
      <c r="Y70" s="481" t="s">
        <v>102</v>
      </c>
      <c r="Z70" s="481" t="s">
        <v>102</v>
      </c>
      <c r="AA70" s="481" t="s">
        <v>102</v>
      </c>
      <c r="AB70" s="481" t="s">
        <v>102</v>
      </c>
      <c r="AC70" s="481" t="s">
        <v>102</v>
      </c>
      <c r="AD70" s="481" t="s">
        <v>102</v>
      </c>
      <c r="AE70" s="481" t="s">
        <v>102</v>
      </c>
      <c r="AF70" s="481" t="s">
        <v>102</v>
      </c>
      <c r="AG70" s="481" t="s">
        <v>102</v>
      </c>
      <c r="AH70" s="481" t="s">
        <v>102</v>
      </c>
      <c r="AI70" s="481" t="s">
        <v>102</v>
      </c>
      <c r="AJ70" s="481" t="s">
        <v>102</v>
      </c>
      <c r="AK70" s="481" t="s">
        <v>102</v>
      </c>
      <c r="AL70" s="481" t="s">
        <v>102</v>
      </c>
      <c r="AM70" s="481" t="s">
        <v>102</v>
      </c>
      <c r="AN70" s="481" t="s">
        <v>102</v>
      </c>
      <c r="AO70" s="481" t="s">
        <v>102</v>
      </c>
      <c r="AP70" s="481" t="s">
        <v>102</v>
      </c>
      <c r="AQ70" s="481" t="s">
        <v>102</v>
      </c>
      <c r="AR70" s="481" t="s">
        <v>102</v>
      </c>
      <c r="AS70" s="481" t="s">
        <v>102</v>
      </c>
      <c r="AT70" s="481" t="s">
        <v>102</v>
      </c>
      <c r="AU70" s="481" t="s">
        <v>102</v>
      </c>
      <c r="AV70" s="481" t="s">
        <v>102</v>
      </c>
      <c r="AW70" s="481" t="s">
        <v>102</v>
      </c>
      <c r="AX70" s="481" t="s">
        <v>102</v>
      </c>
      <c r="AY70" s="481" t="s">
        <v>102</v>
      </c>
      <c r="AZ70" s="481" t="s">
        <v>102</v>
      </c>
      <c r="BA70" s="481" t="s">
        <v>102</v>
      </c>
      <c r="BB70" s="481" t="s">
        <v>102</v>
      </c>
      <c r="BC70" s="481" t="s">
        <v>102</v>
      </c>
      <c r="BD70" s="481" t="s">
        <v>102</v>
      </c>
      <c r="BE70" s="481" t="s">
        <v>102</v>
      </c>
      <c r="BF70" s="481" t="s">
        <v>102</v>
      </c>
      <c r="BG70" s="481" t="s">
        <v>102</v>
      </c>
      <c r="BH70" s="481" t="s">
        <v>102</v>
      </c>
      <c r="BI70" s="481" t="s">
        <v>102</v>
      </c>
      <c r="BJ70" s="481" t="s">
        <v>102</v>
      </c>
      <c r="BK70" s="481" t="s">
        <v>102</v>
      </c>
      <c r="BL70" s="481" t="s">
        <v>102</v>
      </c>
      <c r="BM70" s="481" t="s">
        <v>102</v>
      </c>
      <c r="BN70" s="481" t="s">
        <v>102</v>
      </c>
      <c r="BO70" s="481" t="s">
        <v>102</v>
      </c>
      <c r="BP70" s="481" t="s">
        <v>102</v>
      </c>
      <c r="BQ70" s="481" t="s">
        <v>102</v>
      </c>
      <c r="BR70" s="481" t="s">
        <v>102</v>
      </c>
      <c r="BS70" s="481" t="s">
        <v>102</v>
      </c>
      <c r="BT70" s="481" t="s">
        <v>102</v>
      </c>
      <c r="BU70" s="481" t="s">
        <v>102</v>
      </c>
      <c r="BV70" s="481" t="s">
        <v>102</v>
      </c>
      <c r="BW70" s="481" t="s">
        <v>102</v>
      </c>
      <c r="BX70" s="481" t="s">
        <v>102</v>
      </c>
      <c r="BY70" s="481" t="s">
        <v>102</v>
      </c>
      <c r="BZ70" s="481" t="s">
        <v>102</v>
      </c>
      <c r="CA70" s="481" t="s">
        <v>102</v>
      </c>
      <c r="CB70" s="481" t="s">
        <v>102</v>
      </c>
      <c r="CC70" s="481" t="s">
        <v>102</v>
      </c>
      <c r="CD70" s="481" t="s">
        <v>102</v>
      </c>
      <c r="CE70" s="481" t="s">
        <v>102</v>
      </c>
      <c r="CF70" s="481" t="s">
        <v>102</v>
      </c>
      <c r="CG70" s="481" t="s">
        <v>102</v>
      </c>
      <c r="CH70" s="481" t="s">
        <v>102</v>
      </c>
      <c r="CI70" s="481" t="s">
        <v>102</v>
      </c>
      <c r="CJ70" s="481" t="s">
        <v>102</v>
      </c>
      <c r="CK70" s="481" t="s">
        <v>102</v>
      </c>
      <c r="CL70" s="481" t="s">
        <v>102</v>
      </c>
      <c r="CM70" s="481" t="s">
        <v>102</v>
      </c>
      <c r="CN70" s="481" t="s">
        <v>102</v>
      </c>
      <c r="CO70" s="481" t="s">
        <v>102</v>
      </c>
      <c r="CP70" s="481" t="s">
        <v>102</v>
      </c>
      <c r="CQ70" s="481" t="s">
        <v>102</v>
      </c>
      <c r="CR70" s="481" t="s">
        <v>102</v>
      </c>
      <c r="CS70" s="481" t="s">
        <v>102</v>
      </c>
      <c r="CT70" s="481" t="s">
        <v>102</v>
      </c>
      <c r="CU70" s="481" t="s">
        <v>102</v>
      </c>
      <c r="CV70" s="481" t="s">
        <v>102</v>
      </c>
      <c r="CW70" s="481" t="s">
        <v>102</v>
      </c>
      <c r="CX70" s="481" t="s">
        <v>102</v>
      </c>
      <c r="CY70" s="481" t="s">
        <v>102</v>
      </c>
      <c r="CZ70" s="481" t="s">
        <v>102</v>
      </c>
      <c r="DA70" s="481" t="s">
        <v>102</v>
      </c>
      <c r="DB70" s="481" t="s">
        <v>102</v>
      </c>
      <c r="DC70" s="481" t="s">
        <v>102</v>
      </c>
      <c r="DD70" s="481" t="s">
        <v>102</v>
      </c>
      <c r="DE70" s="481" t="s">
        <v>102</v>
      </c>
      <c r="DF70" s="481" t="s">
        <v>102</v>
      </c>
      <c r="DG70" s="481" t="s">
        <v>102</v>
      </c>
      <c r="DH70" s="481" t="s">
        <v>102</v>
      </c>
      <c r="DI70" s="481" t="s">
        <v>102</v>
      </c>
      <c r="DJ70" s="481" t="s">
        <v>102</v>
      </c>
      <c r="DK70" s="481" t="s">
        <v>102</v>
      </c>
      <c r="DL70" s="481" t="s">
        <v>102</v>
      </c>
      <c r="DM70" s="481" t="s">
        <v>102</v>
      </c>
      <c r="DN70" s="481" t="s">
        <v>102</v>
      </c>
      <c r="DO70" s="481" t="s">
        <v>102</v>
      </c>
      <c r="DP70" s="481" t="s">
        <v>102</v>
      </c>
      <c r="DQ70" s="481" t="s">
        <v>102</v>
      </c>
      <c r="DR70" s="481" t="s">
        <v>102</v>
      </c>
      <c r="DS70" s="481" t="s">
        <v>102</v>
      </c>
      <c r="DT70" s="481" t="s">
        <v>102</v>
      </c>
      <c r="DU70" s="481" t="s">
        <v>102</v>
      </c>
      <c r="DV70" s="481" t="s">
        <v>102</v>
      </c>
      <c r="DW70" s="481" t="s">
        <v>102</v>
      </c>
      <c r="DX70" s="481" t="s">
        <v>102</v>
      </c>
      <c r="DY70" s="481" t="s">
        <v>102</v>
      </c>
      <c r="DZ70" s="481" t="s">
        <v>102</v>
      </c>
      <c r="EA70" s="481" t="s">
        <v>102</v>
      </c>
      <c r="EB70" s="481" t="s">
        <v>102</v>
      </c>
    </row>
    <row r="71" spans="1:132" x14ac:dyDescent="0.15">
      <c r="A71" s="480" t="s">
        <v>4374</v>
      </c>
      <c r="B71" s="481">
        <v>4685201</v>
      </c>
      <c r="C71" s="481" t="s">
        <v>4375</v>
      </c>
      <c r="D71" s="481" t="s">
        <v>4376</v>
      </c>
      <c r="E71" s="481" t="s">
        <v>4377</v>
      </c>
      <c r="F71" s="481" t="s">
        <v>4378</v>
      </c>
      <c r="G71" s="481" t="s">
        <v>4379</v>
      </c>
      <c r="H71" s="481" t="s">
        <v>851</v>
      </c>
      <c r="I71" s="481" t="s">
        <v>4380</v>
      </c>
      <c r="J71" s="481" t="s">
        <v>4375</v>
      </c>
      <c r="K71" s="481" t="s">
        <v>4376</v>
      </c>
      <c r="L71" s="481" t="s">
        <v>851</v>
      </c>
      <c r="M71" s="481" t="s">
        <v>4380</v>
      </c>
      <c r="N71" s="481" t="s">
        <v>102</v>
      </c>
      <c r="O71" s="481" t="s">
        <v>102</v>
      </c>
      <c r="P71" s="481" t="s">
        <v>102</v>
      </c>
      <c r="Q71" s="481" t="s">
        <v>102</v>
      </c>
      <c r="R71" s="481" t="s">
        <v>102</v>
      </c>
      <c r="S71" s="481" t="s">
        <v>102</v>
      </c>
      <c r="T71" s="481" t="s">
        <v>102</v>
      </c>
      <c r="U71" s="481" t="s">
        <v>102</v>
      </c>
      <c r="V71" s="481" t="s">
        <v>102</v>
      </c>
      <c r="W71" s="481" t="s">
        <v>102</v>
      </c>
      <c r="X71" s="481" t="s">
        <v>102</v>
      </c>
      <c r="Y71" s="481" t="s">
        <v>102</v>
      </c>
      <c r="Z71" s="481" t="s">
        <v>102</v>
      </c>
      <c r="AA71" s="481" t="s">
        <v>102</v>
      </c>
      <c r="AB71" s="481" t="s">
        <v>102</v>
      </c>
      <c r="AC71" s="481" t="s">
        <v>102</v>
      </c>
      <c r="AD71" s="481" t="s">
        <v>102</v>
      </c>
      <c r="AE71" s="481" t="s">
        <v>102</v>
      </c>
      <c r="AF71" s="481" t="s">
        <v>102</v>
      </c>
      <c r="AG71" s="481" t="s">
        <v>102</v>
      </c>
      <c r="AH71" s="481" t="s">
        <v>102</v>
      </c>
      <c r="AI71" s="481" t="s">
        <v>102</v>
      </c>
      <c r="AJ71" s="481" t="s">
        <v>102</v>
      </c>
      <c r="AK71" s="481" t="s">
        <v>102</v>
      </c>
      <c r="AL71" s="481" t="s">
        <v>102</v>
      </c>
      <c r="AM71" s="481" t="s">
        <v>102</v>
      </c>
      <c r="AN71" s="481" t="s">
        <v>102</v>
      </c>
      <c r="AO71" s="481" t="s">
        <v>102</v>
      </c>
      <c r="AP71" s="481" t="s">
        <v>102</v>
      </c>
      <c r="AQ71" s="481" t="s">
        <v>102</v>
      </c>
      <c r="AR71" s="481" t="s">
        <v>102</v>
      </c>
      <c r="AS71" s="481" t="s">
        <v>102</v>
      </c>
      <c r="AT71" s="481" t="s">
        <v>102</v>
      </c>
      <c r="AU71" s="481" t="s">
        <v>102</v>
      </c>
      <c r="AV71" s="481" t="s">
        <v>102</v>
      </c>
      <c r="AW71" s="481" t="s">
        <v>102</v>
      </c>
      <c r="AX71" s="481" t="s">
        <v>102</v>
      </c>
      <c r="AY71" s="481" t="s">
        <v>102</v>
      </c>
      <c r="AZ71" s="481" t="s">
        <v>102</v>
      </c>
      <c r="BA71" s="481" t="s">
        <v>102</v>
      </c>
      <c r="BB71" s="481" t="s">
        <v>102</v>
      </c>
      <c r="BC71" s="481" t="s">
        <v>102</v>
      </c>
      <c r="BD71" s="481" t="s">
        <v>102</v>
      </c>
      <c r="BE71" s="481" t="s">
        <v>102</v>
      </c>
      <c r="BF71" s="481" t="s">
        <v>102</v>
      </c>
      <c r="BG71" s="481" t="s">
        <v>102</v>
      </c>
      <c r="BH71" s="481" t="s">
        <v>102</v>
      </c>
      <c r="BI71" s="481" t="s">
        <v>102</v>
      </c>
      <c r="BJ71" s="481" t="s">
        <v>102</v>
      </c>
      <c r="BK71" s="481" t="s">
        <v>102</v>
      </c>
      <c r="BL71" s="481" t="s">
        <v>102</v>
      </c>
      <c r="BM71" s="481" t="s">
        <v>102</v>
      </c>
      <c r="BN71" s="481" t="s">
        <v>102</v>
      </c>
      <c r="BO71" s="481" t="s">
        <v>102</v>
      </c>
      <c r="BP71" s="481" t="s">
        <v>102</v>
      </c>
      <c r="BQ71" s="481" t="s">
        <v>102</v>
      </c>
      <c r="BR71" s="481" t="s">
        <v>102</v>
      </c>
      <c r="BS71" s="481" t="s">
        <v>102</v>
      </c>
      <c r="BT71" s="481" t="s">
        <v>102</v>
      </c>
      <c r="BU71" s="481" t="s">
        <v>102</v>
      </c>
      <c r="BV71" s="481" t="s">
        <v>102</v>
      </c>
      <c r="BW71" s="481" t="s">
        <v>102</v>
      </c>
      <c r="BX71" s="481" t="s">
        <v>102</v>
      </c>
      <c r="BY71" s="481" t="s">
        <v>102</v>
      </c>
      <c r="BZ71" s="481" t="s">
        <v>102</v>
      </c>
      <c r="CA71" s="481" t="s">
        <v>102</v>
      </c>
      <c r="CB71" s="481" t="s">
        <v>102</v>
      </c>
      <c r="CC71" s="481" t="s">
        <v>102</v>
      </c>
      <c r="CD71" s="481" t="s">
        <v>102</v>
      </c>
      <c r="CE71" s="481" t="s">
        <v>102</v>
      </c>
      <c r="CF71" s="481" t="s">
        <v>102</v>
      </c>
      <c r="CG71" s="481" t="s">
        <v>102</v>
      </c>
      <c r="CH71" s="481" t="s">
        <v>102</v>
      </c>
      <c r="CI71" s="481" t="s">
        <v>102</v>
      </c>
      <c r="CJ71" s="481" t="s">
        <v>102</v>
      </c>
      <c r="CK71" s="481" t="s">
        <v>102</v>
      </c>
      <c r="CL71" s="481" t="s">
        <v>102</v>
      </c>
      <c r="CM71" s="481" t="s">
        <v>102</v>
      </c>
      <c r="CN71" s="481" t="s">
        <v>102</v>
      </c>
      <c r="CO71" s="481" t="s">
        <v>102</v>
      </c>
      <c r="CP71" s="481" t="s">
        <v>102</v>
      </c>
      <c r="CQ71" s="481" t="s">
        <v>102</v>
      </c>
      <c r="CR71" s="481" t="s">
        <v>102</v>
      </c>
      <c r="CS71" s="481" t="s">
        <v>102</v>
      </c>
      <c r="CT71" s="481" t="s">
        <v>102</v>
      </c>
      <c r="CU71" s="481" t="s">
        <v>102</v>
      </c>
      <c r="CV71" s="481" t="s">
        <v>102</v>
      </c>
      <c r="CW71" s="481" t="s">
        <v>102</v>
      </c>
      <c r="CX71" s="481" t="s">
        <v>102</v>
      </c>
      <c r="CY71" s="481" t="s">
        <v>102</v>
      </c>
      <c r="CZ71" s="481" t="s">
        <v>102</v>
      </c>
      <c r="DA71" s="481" t="s">
        <v>102</v>
      </c>
      <c r="DB71" s="481" t="s">
        <v>102</v>
      </c>
      <c r="DC71" s="481" t="s">
        <v>102</v>
      </c>
      <c r="DD71" s="481" t="s">
        <v>102</v>
      </c>
      <c r="DE71" s="481" t="s">
        <v>102</v>
      </c>
      <c r="DF71" s="481" t="s">
        <v>102</v>
      </c>
      <c r="DG71" s="481" t="s">
        <v>102</v>
      </c>
      <c r="DH71" s="481" t="s">
        <v>102</v>
      </c>
      <c r="DI71" s="481" t="s">
        <v>102</v>
      </c>
      <c r="DJ71" s="481" t="s">
        <v>102</v>
      </c>
      <c r="DK71" s="481" t="s">
        <v>102</v>
      </c>
      <c r="DL71" s="481" t="s">
        <v>102</v>
      </c>
      <c r="DM71" s="481" t="s">
        <v>102</v>
      </c>
      <c r="DN71" s="481" t="s">
        <v>102</v>
      </c>
      <c r="DO71" s="481" t="s">
        <v>102</v>
      </c>
      <c r="DP71" s="481" t="s">
        <v>102</v>
      </c>
      <c r="DQ71" s="481" t="s">
        <v>102</v>
      </c>
      <c r="DR71" s="481" t="s">
        <v>102</v>
      </c>
      <c r="DS71" s="481" t="s">
        <v>102</v>
      </c>
      <c r="DT71" s="481" t="s">
        <v>102</v>
      </c>
      <c r="DU71" s="481" t="s">
        <v>102</v>
      </c>
      <c r="DV71" s="481" t="s">
        <v>102</v>
      </c>
      <c r="DW71" s="481" t="s">
        <v>102</v>
      </c>
      <c r="DX71" s="481" t="s">
        <v>102</v>
      </c>
      <c r="DY71" s="481" t="s">
        <v>102</v>
      </c>
      <c r="DZ71" s="481" t="s">
        <v>102</v>
      </c>
      <c r="EA71" s="481" t="s">
        <v>102</v>
      </c>
      <c r="EB71" s="481" t="s">
        <v>102</v>
      </c>
    </row>
    <row r="72" spans="1:132" x14ac:dyDescent="0.15">
      <c r="A72" s="480" t="s">
        <v>4381</v>
      </c>
      <c r="B72" s="481">
        <v>3025254</v>
      </c>
      <c r="C72" s="481" t="s">
        <v>102</v>
      </c>
      <c r="D72" s="481" t="s">
        <v>102</v>
      </c>
      <c r="E72" s="481" t="s">
        <v>102</v>
      </c>
      <c r="F72" s="481" t="s">
        <v>102</v>
      </c>
      <c r="G72" s="481" t="s">
        <v>102</v>
      </c>
      <c r="H72" s="481" t="s">
        <v>102</v>
      </c>
      <c r="I72" s="481" t="s">
        <v>102</v>
      </c>
      <c r="J72" s="481" t="s">
        <v>102</v>
      </c>
      <c r="K72" s="481" t="s">
        <v>102</v>
      </c>
      <c r="L72" s="481" t="s">
        <v>102</v>
      </c>
      <c r="M72" s="481" t="s">
        <v>102</v>
      </c>
      <c r="N72" s="481" t="s">
        <v>102</v>
      </c>
      <c r="O72" s="481" t="s">
        <v>102</v>
      </c>
      <c r="P72" s="481" t="s">
        <v>102</v>
      </c>
      <c r="Q72" s="481" t="s">
        <v>102</v>
      </c>
      <c r="R72" s="481" t="s">
        <v>102</v>
      </c>
      <c r="S72" s="481" t="s">
        <v>102</v>
      </c>
      <c r="T72" s="481" t="s">
        <v>102</v>
      </c>
      <c r="U72" s="481" t="s">
        <v>102</v>
      </c>
      <c r="V72" s="481" t="s">
        <v>102</v>
      </c>
      <c r="W72" s="481" t="s">
        <v>102</v>
      </c>
      <c r="X72" s="481" t="s">
        <v>102</v>
      </c>
      <c r="Y72" s="481" t="s">
        <v>102</v>
      </c>
      <c r="Z72" s="481" t="s">
        <v>102</v>
      </c>
      <c r="AA72" s="481" t="s">
        <v>102</v>
      </c>
      <c r="AB72" s="481" t="s">
        <v>102</v>
      </c>
      <c r="AC72" s="481" t="s">
        <v>102</v>
      </c>
      <c r="AD72" s="481" t="s">
        <v>102</v>
      </c>
      <c r="AE72" s="481" t="s">
        <v>102</v>
      </c>
      <c r="AF72" s="481" t="s">
        <v>102</v>
      </c>
      <c r="AG72" s="481" t="s">
        <v>102</v>
      </c>
      <c r="AH72" s="481" t="s">
        <v>102</v>
      </c>
      <c r="AI72" s="481" t="s">
        <v>102</v>
      </c>
      <c r="AJ72" s="481" t="s">
        <v>102</v>
      </c>
      <c r="AK72" s="481" t="s">
        <v>102</v>
      </c>
      <c r="AL72" s="481" t="s">
        <v>102</v>
      </c>
      <c r="AM72" s="481" t="s">
        <v>102</v>
      </c>
      <c r="AN72" s="481" t="s">
        <v>102</v>
      </c>
      <c r="AO72" s="481" t="s">
        <v>102</v>
      </c>
      <c r="AP72" s="481" t="s">
        <v>102</v>
      </c>
      <c r="AQ72" s="481" t="s">
        <v>102</v>
      </c>
      <c r="AR72" s="481" t="s">
        <v>102</v>
      </c>
      <c r="AS72" s="481" t="s">
        <v>102</v>
      </c>
      <c r="AT72" s="481" t="s">
        <v>102</v>
      </c>
      <c r="AU72" s="481" t="s">
        <v>102</v>
      </c>
      <c r="AV72" s="481" t="s">
        <v>102</v>
      </c>
      <c r="AW72" s="481" t="s">
        <v>102</v>
      </c>
      <c r="AX72" s="481" t="s">
        <v>102</v>
      </c>
      <c r="AY72" s="481" t="s">
        <v>102</v>
      </c>
      <c r="AZ72" s="481" t="s">
        <v>102</v>
      </c>
      <c r="BA72" s="481" t="s">
        <v>102</v>
      </c>
      <c r="BB72" s="481" t="s">
        <v>102</v>
      </c>
      <c r="BC72" s="481" t="s">
        <v>102</v>
      </c>
      <c r="BD72" s="481" t="s">
        <v>102</v>
      </c>
      <c r="BE72" s="481" t="s">
        <v>102</v>
      </c>
      <c r="BF72" s="481" t="s">
        <v>102</v>
      </c>
      <c r="BG72" s="481" t="s">
        <v>102</v>
      </c>
      <c r="BH72" s="481" t="s">
        <v>102</v>
      </c>
      <c r="BI72" s="481" t="s">
        <v>102</v>
      </c>
      <c r="BJ72" s="481" t="s">
        <v>102</v>
      </c>
      <c r="BK72" s="481" t="s">
        <v>102</v>
      </c>
      <c r="BL72" s="481" t="s">
        <v>102</v>
      </c>
      <c r="BM72" s="481" t="s">
        <v>102</v>
      </c>
      <c r="BN72" s="481" t="s">
        <v>102</v>
      </c>
      <c r="BO72" s="481" t="s">
        <v>102</v>
      </c>
      <c r="BP72" s="481" t="s">
        <v>102</v>
      </c>
      <c r="BQ72" s="481" t="s">
        <v>102</v>
      </c>
      <c r="BR72" s="481" t="s">
        <v>102</v>
      </c>
      <c r="BS72" s="481" t="s">
        <v>102</v>
      </c>
      <c r="BT72" s="481" t="s">
        <v>102</v>
      </c>
      <c r="BU72" s="481" t="s">
        <v>102</v>
      </c>
      <c r="BV72" s="481" t="s">
        <v>102</v>
      </c>
      <c r="BW72" s="481" t="s">
        <v>102</v>
      </c>
      <c r="BX72" s="481" t="s">
        <v>102</v>
      </c>
      <c r="BY72" s="481" t="s">
        <v>102</v>
      </c>
      <c r="BZ72" s="481" t="s">
        <v>102</v>
      </c>
      <c r="CA72" s="481" t="s">
        <v>102</v>
      </c>
      <c r="CB72" s="481" t="s">
        <v>102</v>
      </c>
      <c r="CC72" s="481" t="s">
        <v>102</v>
      </c>
      <c r="CD72" s="481" t="s">
        <v>102</v>
      </c>
      <c r="CE72" s="481" t="s">
        <v>102</v>
      </c>
      <c r="CF72" s="481" t="s">
        <v>102</v>
      </c>
      <c r="CG72" s="481" t="s">
        <v>102</v>
      </c>
      <c r="CH72" s="481" t="s">
        <v>102</v>
      </c>
      <c r="CI72" s="481" t="s">
        <v>102</v>
      </c>
      <c r="CJ72" s="481" t="s">
        <v>102</v>
      </c>
      <c r="CK72" s="481" t="s">
        <v>102</v>
      </c>
      <c r="CL72" s="481" t="s">
        <v>102</v>
      </c>
      <c r="CM72" s="481" t="s">
        <v>102</v>
      </c>
      <c r="CN72" s="481" t="s">
        <v>102</v>
      </c>
      <c r="CO72" s="481" t="s">
        <v>102</v>
      </c>
      <c r="CP72" s="481" t="s">
        <v>102</v>
      </c>
      <c r="CQ72" s="481" t="s">
        <v>102</v>
      </c>
      <c r="CR72" s="481" t="s">
        <v>102</v>
      </c>
      <c r="CS72" s="481" t="s">
        <v>102</v>
      </c>
      <c r="CT72" s="481" t="s">
        <v>102</v>
      </c>
      <c r="CU72" s="481" t="s">
        <v>102</v>
      </c>
      <c r="CV72" s="481" t="s">
        <v>102</v>
      </c>
      <c r="CW72" s="481" t="s">
        <v>102</v>
      </c>
      <c r="CX72" s="481" t="s">
        <v>102</v>
      </c>
      <c r="CY72" s="481" t="s">
        <v>102</v>
      </c>
      <c r="CZ72" s="481" t="s">
        <v>102</v>
      </c>
      <c r="DA72" s="481" t="s">
        <v>102</v>
      </c>
      <c r="DB72" s="481" t="s">
        <v>102</v>
      </c>
      <c r="DC72" s="481" t="s">
        <v>102</v>
      </c>
      <c r="DD72" s="481" t="s">
        <v>102</v>
      </c>
      <c r="DE72" s="481" t="s">
        <v>102</v>
      </c>
      <c r="DF72" s="481" t="s">
        <v>102</v>
      </c>
      <c r="DG72" s="481" t="s">
        <v>102</v>
      </c>
      <c r="DH72" s="481" t="s">
        <v>102</v>
      </c>
      <c r="DI72" s="481" t="s">
        <v>102</v>
      </c>
      <c r="DJ72" s="481" t="s">
        <v>102</v>
      </c>
      <c r="DK72" s="481" t="s">
        <v>102</v>
      </c>
      <c r="DL72" s="481" t="s">
        <v>102</v>
      </c>
      <c r="DM72" s="481" t="s">
        <v>102</v>
      </c>
      <c r="DN72" s="481" t="s">
        <v>102</v>
      </c>
      <c r="DO72" s="481" t="s">
        <v>102</v>
      </c>
      <c r="DP72" s="481" t="s">
        <v>102</v>
      </c>
      <c r="DQ72" s="481" t="s">
        <v>102</v>
      </c>
      <c r="DR72" s="481" t="s">
        <v>102</v>
      </c>
      <c r="DS72" s="481" t="s">
        <v>102</v>
      </c>
      <c r="DT72" s="481" t="s">
        <v>102</v>
      </c>
      <c r="DU72" s="481" t="s">
        <v>102</v>
      </c>
      <c r="DV72" s="481" t="s">
        <v>102</v>
      </c>
      <c r="DW72" s="481" t="s">
        <v>102</v>
      </c>
      <c r="DX72" s="481" t="s">
        <v>102</v>
      </c>
      <c r="DY72" s="481" t="s">
        <v>102</v>
      </c>
      <c r="DZ72" s="481" t="s">
        <v>102</v>
      </c>
      <c r="EA72" s="481" t="s">
        <v>102</v>
      </c>
      <c r="EB72" s="481" t="s">
        <v>102</v>
      </c>
    </row>
    <row r="73" spans="1:132" x14ac:dyDescent="0.15">
      <c r="A73" s="480" t="s">
        <v>4382</v>
      </c>
      <c r="B73" s="481">
        <v>3383239</v>
      </c>
      <c r="C73" s="481" t="s">
        <v>4383</v>
      </c>
      <c r="D73" s="481" t="s">
        <v>4384</v>
      </c>
      <c r="E73" s="481" t="s">
        <v>102</v>
      </c>
      <c r="F73" s="481" t="s">
        <v>102</v>
      </c>
      <c r="G73" s="481" t="s">
        <v>102</v>
      </c>
      <c r="H73" s="481" t="s">
        <v>102</v>
      </c>
      <c r="I73" s="481" t="s">
        <v>102</v>
      </c>
      <c r="J73" s="481" t="s">
        <v>102</v>
      </c>
      <c r="K73" s="481" t="s">
        <v>102</v>
      </c>
      <c r="L73" s="481" t="s">
        <v>102</v>
      </c>
      <c r="M73" s="481" t="s">
        <v>102</v>
      </c>
      <c r="N73" s="481" t="s">
        <v>102</v>
      </c>
      <c r="O73" s="481" t="s">
        <v>102</v>
      </c>
      <c r="P73" s="481" t="s">
        <v>102</v>
      </c>
      <c r="Q73" s="481" t="s">
        <v>102</v>
      </c>
      <c r="R73" s="481" t="s">
        <v>102</v>
      </c>
      <c r="S73" s="481" t="s">
        <v>102</v>
      </c>
      <c r="T73" s="481" t="s">
        <v>102</v>
      </c>
      <c r="U73" s="481" t="s">
        <v>102</v>
      </c>
      <c r="V73" s="481" t="s">
        <v>102</v>
      </c>
      <c r="W73" s="481" t="s">
        <v>102</v>
      </c>
      <c r="X73" s="481" t="s">
        <v>102</v>
      </c>
      <c r="Y73" s="481" t="s">
        <v>102</v>
      </c>
      <c r="Z73" s="481" t="s">
        <v>102</v>
      </c>
      <c r="AA73" s="481" t="s">
        <v>102</v>
      </c>
      <c r="AB73" s="481" t="s">
        <v>102</v>
      </c>
      <c r="AC73" s="481" t="s">
        <v>102</v>
      </c>
      <c r="AD73" s="481" t="s">
        <v>102</v>
      </c>
      <c r="AE73" s="481" t="s">
        <v>102</v>
      </c>
      <c r="AF73" s="481" t="s">
        <v>102</v>
      </c>
      <c r="AG73" s="481" t="s">
        <v>102</v>
      </c>
      <c r="AH73" s="481" t="s">
        <v>102</v>
      </c>
      <c r="AI73" s="481" t="s">
        <v>102</v>
      </c>
      <c r="AJ73" s="481" t="s">
        <v>102</v>
      </c>
      <c r="AK73" s="481" t="s">
        <v>102</v>
      </c>
      <c r="AL73" s="481" t="s">
        <v>102</v>
      </c>
      <c r="AM73" s="481" t="s">
        <v>102</v>
      </c>
      <c r="AN73" s="481" t="s">
        <v>102</v>
      </c>
      <c r="AO73" s="481" t="s">
        <v>102</v>
      </c>
      <c r="AP73" s="481" t="s">
        <v>102</v>
      </c>
      <c r="AQ73" s="481" t="s">
        <v>102</v>
      </c>
      <c r="AR73" s="481" t="s">
        <v>102</v>
      </c>
      <c r="AS73" s="481" t="s">
        <v>102</v>
      </c>
      <c r="AT73" s="481" t="s">
        <v>102</v>
      </c>
      <c r="AU73" s="481" t="s">
        <v>102</v>
      </c>
      <c r="AV73" s="481" t="s">
        <v>102</v>
      </c>
      <c r="AW73" s="481" t="s">
        <v>102</v>
      </c>
      <c r="AX73" s="481" t="s">
        <v>102</v>
      </c>
      <c r="AY73" s="481" t="s">
        <v>102</v>
      </c>
      <c r="AZ73" s="481" t="s">
        <v>102</v>
      </c>
      <c r="BA73" s="481" t="s">
        <v>102</v>
      </c>
      <c r="BB73" s="481" t="s">
        <v>102</v>
      </c>
      <c r="BC73" s="481" t="s">
        <v>102</v>
      </c>
      <c r="BD73" s="481" t="s">
        <v>102</v>
      </c>
      <c r="BE73" s="481" t="s">
        <v>102</v>
      </c>
      <c r="BF73" s="481" t="s">
        <v>102</v>
      </c>
      <c r="BG73" s="481" t="s">
        <v>102</v>
      </c>
      <c r="BH73" s="481" t="s">
        <v>102</v>
      </c>
      <c r="BI73" s="481" t="s">
        <v>102</v>
      </c>
      <c r="BJ73" s="481" t="s">
        <v>102</v>
      </c>
      <c r="BK73" s="481" t="s">
        <v>102</v>
      </c>
      <c r="BL73" s="481" t="s">
        <v>102</v>
      </c>
      <c r="BM73" s="481" t="s">
        <v>102</v>
      </c>
      <c r="BN73" s="481" t="s">
        <v>102</v>
      </c>
      <c r="BO73" s="481" t="s">
        <v>102</v>
      </c>
      <c r="BP73" s="481" t="s">
        <v>102</v>
      </c>
      <c r="BQ73" s="481" t="s">
        <v>102</v>
      </c>
      <c r="BR73" s="481" t="s">
        <v>102</v>
      </c>
      <c r="BS73" s="481" t="s">
        <v>102</v>
      </c>
      <c r="BT73" s="481" t="s">
        <v>102</v>
      </c>
      <c r="BU73" s="481" t="s">
        <v>102</v>
      </c>
      <c r="BV73" s="481" t="s">
        <v>102</v>
      </c>
      <c r="BW73" s="481" t="s">
        <v>102</v>
      </c>
      <c r="BX73" s="481" t="s">
        <v>102</v>
      </c>
      <c r="BY73" s="481" t="s">
        <v>102</v>
      </c>
      <c r="BZ73" s="481" t="s">
        <v>102</v>
      </c>
      <c r="CA73" s="481" t="s">
        <v>102</v>
      </c>
      <c r="CB73" s="481" t="s">
        <v>102</v>
      </c>
      <c r="CC73" s="481" t="s">
        <v>102</v>
      </c>
      <c r="CD73" s="481" t="s">
        <v>102</v>
      </c>
      <c r="CE73" s="481" t="s">
        <v>102</v>
      </c>
      <c r="CF73" s="481" t="s">
        <v>102</v>
      </c>
      <c r="CG73" s="481" t="s">
        <v>102</v>
      </c>
      <c r="CH73" s="481" t="s">
        <v>102</v>
      </c>
      <c r="CI73" s="481" t="s">
        <v>102</v>
      </c>
      <c r="CJ73" s="481" t="s">
        <v>102</v>
      </c>
      <c r="CK73" s="481" t="s">
        <v>102</v>
      </c>
      <c r="CL73" s="481" t="s">
        <v>102</v>
      </c>
      <c r="CM73" s="481" t="s">
        <v>102</v>
      </c>
      <c r="CN73" s="481" t="s">
        <v>102</v>
      </c>
      <c r="CO73" s="481" t="s">
        <v>102</v>
      </c>
      <c r="CP73" s="481" t="s">
        <v>102</v>
      </c>
      <c r="CQ73" s="481" t="s">
        <v>102</v>
      </c>
      <c r="CR73" s="481" t="s">
        <v>102</v>
      </c>
      <c r="CS73" s="481" t="s">
        <v>102</v>
      </c>
      <c r="CT73" s="481" t="s">
        <v>102</v>
      </c>
      <c r="CU73" s="481" t="s">
        <v>102</v>
      </c>
      <c r="CV73" s="481" t="s">
        <v>102</v>
      </c>
      <c r="CW73" s="481" t="s">
        <v>102</v>
      </c>
      <c r="CX73" s="481" t="s">
        <v>102</v>
      </c>
      <c r="CY73" s="481" t="s">
        <v>102</v>
      </c>
      <c r="CZ73" s="481" t="s">
        <v>102</v>
      </c>
      <c r="DA73" s="481" t="s">
        <v>102</v>
      </c>
      <c r="DB73" s="481" t="s">
        <v>102</v>
      </c>
      <c r="DC73" s="481" t="s">
        <v>102</v>
      </c>
      <c r="DD73" s="481" t="s">
        <v>102</v>
      </c>
      <c r="DE73" s="481" t="s">
        <v>102</v>
      </c>
      <c r="DF73" s="481" t="s">
        <v>102</v>
      </c>
      <c r="DG73" s="481" t="s">
        <v>102</v>
      </c>
      <c r="DH73" s="481" t="s">
        <v>102</v>
      </c>
      <c r="DI73" s="481" t="s">
        <v>102</v>
      </c>
      <c r="DJ73" s="481" t="s">
        <v>102</v>
      </c>
      <c r="DK73" s="481" t="s">
        <v>102</v>
      </c>
      <c r="DL73" s="481" t="s">
        <v>102</v>
      </c>
      <c r="DM73" s="481" t="s">
        <v>102</v>
      </c>
      <c r="DN73" s="481" t="s">
        <v>102</v>
      </c>
      <c r="DO73" s="481" t="s">
        <v>102</v>
      </c>
      <c r="DP73" s="481" t="s">
        <v>102</v>
      </c>
      <c r="DQ73" s="481" t="s">
        <v>102</v>
      </c>
      <c r="DR73" s="481" t="s">
        <v>102</v>
      </c>
      <c r="DS73" s="481" t="s">
        <v>102</v>
      </c>
      <c r="DT73" s="481" t="s">
        <v>102</v>
      </c>
      <c r="DU73" s="481" t="s">
        <v>102</v>
      </c>
      <c r="DV73" s="481" t="s">
        <v>102</v>
      </c>
      <c r="DW73" s="481" t="s">
        <v>102</v>
      </c>
      <c r="DX73" s="481" t="s">
        <v>102</v>
      </c>
      <c r="DY73" s="481" t="s">
        <v>102</v>
      </c>
      <c r="DZ73" s="481" t="s">
        <v>102</v>
      </c>
      <c r="EA73" s="481" t="s">
        <v>102</v>
      </c>
      <c r="EB73" s="481" t="s">
        <v>102</v>
      </c>
    </row>
    <row r="74" spans="1:132" x14ac:dyDescent="0.15">
      <c r="A74" s="480" t="s">
        <v>4385</v>
      </c>
      <c r="B74" s="481">
        <v>3489668</v>
      </c>
      <c r="C74" s="481" t="s">
        <v>4386</v>
      </c>
      <c r="D74" s="481" t="s">
        <v>4387</v>
      </c>
      <c r="E74" s="481" t="s">
        <v>4386</v>
      </c>
      <c r="F74" s="481" t="s">
        <v>4387</v>
      </c>
      <c r="G74" s="481" t="s">
        <v>102</v>
      </c>
      <c r="H74" s="481" t="s">
        <v>102</v>
      </c>
      <c r="I74" s="481" t="s">
        <v>102</v>
      </c>
      <c r="J74" s="481" t="s">
        <v>102</v>
      </c>
      <c r="K74" s="481" t="s">
        <v>102</v>
      </c>
      <c r="L74" s="481" t="s">
        <v>102</v>
      </c>
      <c r="M74" s="481" t="s">
        <v>102</v>
      </c>
      <c r="N74" s="481" t="s">
        <v>102</v>
      </c>
      <c r="O74" s="481" t="s">
        <v>102</v>
      </c>
      <c r="P74" s="481" t="s">
        <v>102</v>
      </c>
      <c r="Q74" s="481" t="s">
        <v>102</v>
      </c>
      <c r="R74" s="481" t="s">
        <v>102</v>
      </c>
      <c r="S74" s="481" t="s">
        <v>102</v>
      </c>
      <c r="T74" s="481" t="s">
        <v>102</v>
      </c>
      <c r="U74" s="481" t="s">
        <v>102</v>
      </c>
      <c r="V74" s="481" t="s">
        <v>102</v>
      </c>
      <c r="W74" s="481" t="s">
        <v>102</v>
      </c>
      <c r="X74" s="481" t="s">
        <v>102</v>
      </c>
      <c r="Y74" s="481" t="s">
        <v>102</v>
      </c>
      <c r="Z74" s="481" t="s">
        <v>102</v>
      </c>
      <c r="AA74" s="481" t="s">
        <v>102</v>
      </c>
      <c r="AB74" s="481" t="s">
        <v>102</v>
      </c>
      <c r="AC74" s="481" t="s">
        <v>102</v>
      </c>
      <c r="AD74" s="481" t="s">
        <v>102</v>
      </c>
      <c r="AE74" s="481" t="s">
        <v>102</v>
      </c>
      <c r="AF74" s="481" t="s">
        <v>102</v>
      </c>
      <c r="AG74" s="481" t="s">
        <v>102</v>
      </c>
      <c r="AH74" s="481" t="s">
        <v>102</v>
      </c>
      <c r="AI74" s="481" t="s">
        <v>102</v>
      </c>
      <c r="AJ74" s="481" t="s">
        <v>102</v>
      </c>
      <c r="AK74" s="481" t="s">
        <v>102</v>
      </c>
      <c r="AL74" s="481" t="s">
        <v>102</v>
      </c>
      <c r="AM74" s="481" t="s">
        <v>102</v>
      </c>
      <c r="AN74" s="481" t="s">
        <v>102</v>
      </c>
      <c r="AO74" s="481" t="s">
        <v>102</v>
      </c>
      <c r="AP74" s="481" t="s">
        <v>102</v>
      </c>
      <c r="AQ74" s="481" t="s">
        <v>102</v>
      </c>
      <c r="AR74" s="481" t="s">
        <v>102</v>
      </c>
      <c r="AS74" s="481" t="s">
        <v>102</v>
      </c>
      <c r="AT74" s="481" t="s">
        <v>102</v>
      </c>
      <c r="AU74" s="481" t="s">
        <v>102</v>
      </c>
      <c r="AV74" s="481" t="s">
        <v>102</v>
      </c>
      <c r="AW74" s="481" t="s">
        <v>102</v>
      </c>
      <c r="AX74" s="481" t="s">
        <v>102</v>
      </c>
      <c r="AY74" s="481" t="s">
        <v>102</v>
      </c>
      <c r="AZ74" s="481" t="s">
        <v>102</v>
      </c>
      <c r="BA74" s="481" t="s">
        <v>102</v>
      </c>
      <c r="BB74" s="481" t="s">
        <v>102</v>
      </c>
      <c r="BC74" s="481" t="s">
        <v>102</v>
      </c>
      <c r="BD74" s="481" t="s">
        <v>102</v>
      </c>
      <c r="BE74" s="481" t="s">
        <v>102</v>
      </c>
      <c r="BF74" s="481" t="s">
        <v>102</v>
      </c>
      <c r="BG74" s="481" t="s">
        <v>102</v>
      </c>
      <c r="BH74" s="481" t="s">
        <v>102</v>
      </c>
      <c r="BI74" s="481" t="s">
        <v>102</v>
      </c>
      <c r="BJ74" s="481" t="s">
        <v>102</v>
      </c>
      <c r="BK74" s="481" t="s">
        <v>102</v>
      </c>
      <c r="BL74" s="481" t="s">
        <v>102</v>
      </c>
      <c r="BM74" s="481" t="s">
        <v>102</v>
      </c>
      <c r="BN74" s="481" t="s">
        <v>102</v>
      </c>
      <c r="BO74" s="481" t="s">
        <v>102</v>
      </c>
      <c r="BP74" s="481" t="s">
        <v>102</v>
      </c>
      <c r="BQ74" s="481" t="s">
        <v>102</v>
      </c>
      <c r="BR74" s="481" t="s">
        <v>102</v>
      </c>
      <c r="BS74" s="481" t="s">
        <v>102</v>
      </c>
      <c r="BT74" s="481" t="s">
        <v>102</v>
      </c>
      <c r="BU74" s="481" t="s">
        <v>102</v>
      </c>
      <c r="BV74" s="481" t="s">
        <v>102</v>
      </c>
      <c r="BW74" s="481" t="s">
        <v>102</v>
      </c>
      <c r="BX74" s="481" t="s">
        <v>102</v>
      </c>
      <c r="BY74" s="481" t="s">
        <v>102</v>
      </c>
      <c r="BZ74" s="481" t="s">
        <v>102</v>
      </c>
      <c r="CA74" s="481" t="s">
        <v>102</v>
      </c>
      <c r="CB74" s="481" t="s">
        <v>102</v>
      </c>
      <c r="CC74" s="481" t="s">
        <v>102</v>
      </c>
      <c r="CD74" s="481" t="s">
        <v>102</v>
      </c>
      <c r="CE74" s="481" t="s">
        <v>102</v>
      </c>
      <c r="CF74" s="481" t="s">
        <v>102</v>
      </c>
      <c r="CG74" s="481" t="s">
        <v>102</v>
      </c>
      <c r="CH74" s="481" t="s">
        <v>102</v>
      </c>
      <c r="CI74" s="481" t="s">
        <v>102</v>
      </c>
      <c r="CJ74" s="481" t="s">
        <v>102</v>
      </c>
      <c r="CK74" s="481" t="s">
        <v>102</v>
      </c>
      <c r="CL74" s="481" t="s">
        <v>102</v>
      </c>
      <c r="CM74" s="481" t="s">
        <v>102</v>
      </c>
      <c r="CN74" s="481" t="s">
        <v>102</v>
      </c>
      <c r="CO74" s="481" t="s">
        <v>102</v>
      </c>
      <c r="CP74" s="481" t="s">
        <v>102</v>
      </c>
      <c r="CQ74" s="481" t="s">
        <v>102</v>
      </c>
      <c r="CR74" s="481" t="s">
        <v>102</v>
      </c>
      <c r="CS74" s="481" t="s">
        <v>102</v>
      </c>
      <c r="CT74" s="481" t="s">
        <v>102</v>
      </c>
      <c r="CU74" s="481" t="s">
        <v>102</v>
      </c>
      <c r="CV74" s="481" t="s">
        <v>102</v>
      </c>
      <c r="CW74" s="481" t="s">
        <v>102</v>
      </c>
      <c r="CX74" s="481" t="s">
        <v>102</v>
      </c>
      <c r="CY74" s="481" t="s">
        <v>102</v>
      </c>
      <c r="CZ74" s="481" t="s">
        <v>102</v>
      </c>
      <c r="DA74" s="481" t="s">
        <v>102</v>
      </c>
      <c r="DB74" s="481" t="s">
        <v>102</v>
      </c>
      <c r="DC74" s="481" t="s">
        <v>102</v>
      </c>
      <c r="DD74" s="481" t="s">
        <v>102</v>
      </c>
      <c r="DE74" s="481" t="s">
        <v>102</v>
      </c>
      <c r="DF74" s="481" t="s">
        <v>102</v>
      </c>
      <c r="DG74" s="481" t="s">
        <v>102</v>
      </c>
      <c r="DH74" s="481" t="s">
        <v>102</v>
      </c>
      <c r="DI74" s="481" t="s">
        <v>102</v>
      </c>
      <c r="DJ74" s="481" t="s">
        <v>102</v>
      </c>
      <c r="DK74" s="481" t="s">
        <v>102</v>
      </c>
      <c r="DL74" s="481" t="s">
        <v>102</v>
      </c>
      <c r="DM74" s="481" t="s">
        <v>102</v>
      </c>
      <c r="DN74" s="481" t="s">
        <v>102</v>
      </c>
      <c r="DO74" s="481" t="s">
        <v>102</v>
      </c>
      <c r="DP74" s="481" t="s">
        <v>102</v>
      </c>
      <c r="DQ74" s="481" t="s">
        <v>102</v>
      </c>
      <c r="DR74" s="481" t="s">
        <v>102</v>
      </c>
      <c r="DS74" s="481" t="s">
        <v>102</v>
      </c>
      <c r="DT74" s="481" t="s">
        <v>102</v>
      </c>
      <c r="DU74" s="481" t="s">
        <v>102</v>
      </c>
      <c r="DV74" s="481" t="s">
        <v>102</v>
      </c>
      <c r="DW74" s="481" t="s">
        <v>102</v>
      </c>
      <c r="DX74" s="481" t="s">
        <v>102</v>
      </c>
      <c r="DY74" s="481" t="s">
        <v>102</v>
      </c>
      <c r="DZ74" s="481" t="s">
        <v>102</v>
      </c>
      <c r="EA74" s="481" t="s">
        <v>102</v>
      </c>
      <c r="EB74" s="481" t="s">
        <v>102</v>
      </c>
    </row>
    <row r="75" spans="1:132" x14ac:dyDescent="0.15">
      <c r="A75" s="480" t="s">
        <v>4388</v>
      </c>
      <c r="B75" s="481">
        <v>4021588</v>
      </c>
      <c r="C75" s="481" t="s">
        <v>4389</v>
      </c>
      <c r="D75" s="481" t="s">
        <v>4390</v>
      </c>
      <c r="E75" s="481" t="s">
        <v>4391</v>
      </c>
      <c r="F75" s="481" t="s">
        <v>102</v>
      </c>
      <c r="G75" s="481" t="s">
        <v>102</v>
      </c>
      <c r="H75" s="481" t="s">
        <v>102</v>
      </c>
      <c r="I75" s="481" t="s">
        <v>102</v>
      </c>
      <c r="J75" s="481" t="s">
        <v>102</v>
      </c>
      <c r="K75" s="481" t="s">
        <v>102</v>
      </c>
      <c r="L75" s="481" t="s">
        <v>102</v>
      </c>
      <c r="M75" s="481" t="s">
        <v>102</v>
      </c>
      <c r="N75" s="481" t="s">
        <v>102</v>
      </c>
      <c r="O75" s="481" t="s">
        <v>102</v>
      </c>
      <c r="P75" s="481" t="s">
        <v>102</v>
      </c>
      <c r="Q75" s="481" t="s">
        <v>102</v>
      </c>
      <c r="R75" s="481" t="s">
        <v>102</v>
      </c>
      <c r="S75" s="481" t="s">
        <v>102</v>
      </c>
      <c r="T75" s="481" t="s">
        <v>102</v>
      </c>
      <c r="U75" s="481" t="s">
        <v>102</v>
      </c>
      <c r="V75" s="481" t="s">
        <v>102</v>
      </c>
      <c r="W75" s="481" t="s">
        <v>102</v>
      </c>
      <c r="X75" s="481" t="s">
        <v>102</v>
      </c>
      <c r="Y75" s="481" t="s">
        <v>102</v>
      </c>
      <c r="Z75" s="481" t="s">
        <v>102</v>
      </c>
      <c r="AA75" s="481" t="s">
        <v>102</v>
      </c>
      <c r="AB75" s="481" t="s">
        <v>102</v>
      </c>
      <c r="AC75" s="481" t="s">
        <v>102</v>
      </c>
      <c r="AD75" s="481" t="s">
        <v>102</v>
      </c>
      <c r="AE75" s="481" t="s">
        <v>102</v>
      </c>
      <c r="AF75" s="481" t="s">
        <v>102</v>
      </c>
      <c r="AG75" s="481" t="s">
        <v>102</v>
      </c>
      <c r="AH75" s="481" t="s">
        <v>102</v>
      </c>
      <c r="AI75" s="481" t="s">
        <v>102</v>
      </c>
      <c r="AJ75" s="481" t="s">
        <v>102</v>
      </c>
      <c r="AK75" s="481" t="s">
        <v>102</v>
      </c>
      <c r="AL75" s="481" t="s">
        <v>102</v>
      </c>
      <c r="AM75" s="481" t="s">
        <v>102</v>
      </c>
      <c r="AN75" s="481" t="s">
        <v>102</v>
      </c>
      <c r="AO75" s="481" t="s">
        <v>102</v>
      </c>
      <c r="AP75" s="481" t="s">
        <v>102</v>
      </c>
      <c r="AQ75" s="481" t="s">
        <v>102</v>
      </c>
      <c r="AR75" s="481" t="s">
        <v>102</v>
      </c>
      <c r="AS75" s="481" t="s">
        <v>102</v>
      </c>
      <c r="AT75" s="481" t="s">
        <v>102</v>
      </c>
      <c r="AU75" s="481" t="s">
        <v>102</v>
      </c>
      <c r="AV75" s="481" t="s">
        <v>102</v>
      </c>
      <c r="AW75" s="481" t="s">
        <v>102</v>
      </c>
      <c r="AX75" s="481" t="s">
        <v>102</v>
      </c>
      <c r="AY75" s="481" t="s">
        <v>102</v>
      </c>
      <c r="AZ75" s="481" t="s">
        <v>102</v>
      </c>
      <c r="BA75" s="481" t="s">
        <v>102</v>
      </c>
      <c r="BB75" s="481" t="s">
        <v>102</v>
      </c>
      <c r="BC75" s="481" t="s">
        <v>102</v>
      </c>
      <c r="BD75" s="481" t="s">
        <v>102</v>
      </c>
      <c r="BE75" s="481" t="s">
        <v>102</v>
      </c>
      <c r="BF75" s="481" t="s">
        <v>102</v>
      </c>
      <c r="BG75" s="481" t="s">
        <v>102</v>
      </c>
      <c r="BH75" s="481" t="s">
        <v>102</v>
      </c>
      <c r="BI75" s="481" t="s">
        <v>102</v>
      </c>
      <c r="BJ75" s="481" t="s">
        <v>102</v>
      </c>
      <c r="BK75" s="481" t="s">
        <v>102</v>
      </c>
      <c r="BL75" s="481" t="s">
        <v>102</v>
      </c>
      <c r="BM75" s="481" t="s">
        <v>102</v>
      </c>
      <c r="BN75" s="481" t="s">
        <v>102</v>
      </c>
      <c r="BO75" s="481" t="s">
        <v>102</v>
      </c>
      <c r="BP75" s="481" t="s">
        <v>102</v>
      </c>
      <c r="BQ75" s="481" t="s">
        <v>102</v>
      </c>
      <c r="BR75" s="481" t="s">
        <v>102</v>
      </c>
      <c r="BS75" s="481" t="s">
        <v>102</v>
      </c>
      <c r="BT75" s="481" t="s">
        <v>102</v>
      </c>
      <c r="BU75" s="481" t="s">
        <v>102</v>
      </c>
      <c r="BV75" s="481" t="s">
        <v>102</v>
      </c>
      <c r="BW75" s="481" t="s">
        <v>102</v>
      </c>
      <c r="BX75" s="481" t="s">
        <v>102</v>
      </c>
      <c r="BY75" s="481" t="s">
        <v>102</v>
      </c>
      <c r="BZ75" s="481" t="s">
        <v>102</v>
      </c>
      <c r="CA75" s="481" t="s">
        <v>102</v>
      </c>
      <c r="CB75" s="481" t="s">
        <v>102</v>
      </c>
      <c r="CC75" s="481" t="s">
        <v>102</v>
      </c>
      <c r="CD75" s="481" t="s">
        <v>102</v>
      </c>
      <c r="CE75" s="481" t="s">
        <v>102</v>
      </c>
      <c r="CF75" s="481" t="s">
        <v>102</v>
      </c>
      <c r="CG75" s="481" t="s">
        <v>102</v>
      </c>
      <c r="CH75" s="481" t="s">
        <v>102</v>
      </c>
      <c r="CI75" s="481" t="s">
        <v>102</v>
      </c>
      <c r="CJ75" s="481" t="s">
        <v>102</v>
      </c>
      <c r="CK75" s="481" t="s">
        <v>102</v>
      </c>
      <c r="CL75" s="481" t="s">
        <v>102</v>
      </c>
      <c r="CM75" s="481" t="s">
        <v>102</v>
      </c>
      <c r="CN75" s="481" t="s">
        <v>102</v>
      </c>
      <c r="CO75" s="481" t="s">
        <v>102</v>
      </c>
      <c r="CP75" s="481" t="s">
        <v>102</v>
      </c>
      <c r="CQ75" s="481" t="s">
        <v>102</v>
      </c>
      <c r="CR75" s="481" t="s">
        <v>102</v>
      </c>
      <c r="CS75" s="481" t="s">
        <v>102</v>
      </c>
      <c r="CT75" s="481" t="s">
        <v>102</v>
      </c>
      <c r="CU75" s="481" t="s">
        <v>102</v>
      </c>
      <c r="CV75" s="481" t="s">
        <v>102</v>
      </c>
      <c r="CW75" s="481" t="s">
        <v>102</v>
      </c>
      <c r="CX75" s="481" t="s">
        <v>102</v>
      </c>
      <c r="CY75" s="481" t="s">
        <v>102</v>
      </c>
      <c r="CZ75" s="481" t="s">
        <v>102</v>
      </c>
      <c r="DA75" s="481" t="s">
        <v>102</v>
      </c>
      <c r="DB75" s="481" t="s">
        <v>102</v>
      </c>
      <c r="DC75" s="481" t="s">
        <v>102</v>
      </c>
      <c r="DD75" s="481" t="s">
        <v>102</v>
      </c>
      <c r="DE75" s="481" t="s">
        <v>102</v>
      </c>
      <c r="DF75" s="481" t="s">
        <v>102</v>
      </c>
      <c r="DG75" s="481" t="s">
        <v>102</v>
      </c>
      <c r="DH75" s="481" t="s">
        <v>102</v>
      </c>
      <c r="DI75" s="481" t="s">
        <v>102</v>
      </c>
      <c r="DJ75" s="481" t="s">
        <v>102</v>
      </c>
      <c r="DK75" s="481" t="s">
        <v>102</v>
      </c>
      <c r="DL75" s="481" t="s">
        <v>102</v>
      </c>
      <c r="DM75" s="481" t="s">
        <v>102</v>
      </c>
      <c r="DN75" s="481" t="s">
        <v>102</v>
      </c>
      <c r="DO75" s="481" t="s">
        <v>102</v>
      </c>
      <c r="DP75" s="481" t="s">
        <v>102</v>
      </c>
      <c r="DQ75" s="481" t="s">
        <v>102</v>
      </c>
      <c r="DR75" s="481" t="s">
        <v>102</v>
      </c>
      <c r="DS75" s="481" t="s">
        <v>102</v>
      </c>
      <c r="DT75" s="481" t="s">
        <v>102</v>
      </c>
      <c r="DU75" s="481" t="s">
        <v>102</v>
      </c>
      <c r="DV75" s="481" t="s">
        <v>102</v>
      </c>
      <c r="DW75" s="481" t="s">
        <v>102</v>
      </c>
      <c r="DX75" s="481" t="s">
        <v>102</v>
      </c>
      <c r="DY75" s="481" t="s">
        <v>102</v>
      </c>
      <c r="DZ75" s="481" t="s">
        <v>102</v>
      </c>
      <c r="EA75" s="481" t="s">
        <v>102</v>
      </c>
      <c r="EB75" s="481" t="s">
        <v>102</v>
      </c>
    </row>
    <row r="76" spans="1:132" x14ac:dyDescent="0.15">
      <c r="A76" s="480" t="s">
        <v>4392</v>
      </c>
      <c r="B76" s="481">
        <v>4041246</v>
      </c>
      <c r="C76" s="481" t="s">
        <v>102</v>
      </c>
      <c r="D76" s="481" t="s">
        <v>102</v>
      </c>
      <c r="E76" s="481" t="s">
        <v>102</v>
      </c>
      <c r="F76" s="481" t="s">
        <v>102</v>
      </c>
      <c r="G76" s="481" t="s">
        <v>4303</v>
      </c>
      <c r="H76" s="481" t="s">
        <v>4306</v>
      </c>
      <c r="I76" s="481" t="s">
        <v>102</v>
      </c>
      <c r="J76" s="481" t="s">
        <v>102</v>
      </c>
      <c r="K76" s="481" t="s">
        <v>102</v>
      </c>
      <c r="L76" s="481" t="s">
        <v>102</v>
      </c>
      <c r="M76" s="481" t="s">
        <v>102</v>
      </c>
      <c r="N76" s="481" t="s">
        <v>102</v>
      </c>
      <c r="O76" s="481" t="s">
        <v>102</v>
      </c>
      <c r="P76" s="481" t="s">
        <v>102</v>
      </c>
      <c r="Q76" s="481" t="s">
        <v>102</v>
      </c>
      <c r="R76" s="481" t="s">
        <v>102</v>
      </c>
      <c r="S76" s="481" t="s">
        <v>102</v>
      </c>
      <c r="T76" s="481" t="s">
        <v>102</v>
      </c>
      <c r="U76" s="481" t="s">
        <v>102</v>
      </c>
      <c r="V76" s="481" t="s">
        <v>102</v>
      </c>
      <c r="W76" s="481" t="s">
        <v>102</v>
      </c>
      <c r="X76" s="481" t="s">
        <v>102</v>
      </c>
      <c r="Y76" s="481" t="s">
        <v>102</v>
      </c>
      <c r="Z76" s="481" t="s">
        <v>102</v>
      </c>
      <c r="AA76" s="481" t="s">
        <v>102</v>
      </c>
      <c r="AB76" s="481" t="s">
        <v>102</v>
      </c>
      <c r="AC76" s="481" t="s">
        <v>102</v>
      </c>
      <c r="AD76" s="481" t="s">
        <v>102</v>
      </c>
      <c r="AE76" s="481" t="s">
        <v>102</v>
      </c>
      <c r="AF76" s="481" t="s">
        <v>102</v>
      </c>
      <c r="AG76" s="481" t="s">
        <v>102</v>
      </c>
      <c r="AH76" s="481" t="s">
        <v>102</v>
      </c>
      <c r="AI76" s="481" t="s">
        <v>102</v>
      </c>
      <c r="AJ76" s="481" t="s">
        <v>102</v>
      </c>
      <c r="AK76" s="481" t="s">
        <v>102</v>
      </c>
      <c r="AL76" s="481" t="s">
        <v>102</v>
      </c>
      <c r="AM76" s="481" t="s">
        <v>102</v>
      </c>
      <c r="AN76" s="481" t="s">
        <v>102</v>
      </c>
      <c r="AO76" s="481" t="s">
        <v>102</v>
      </c>
      <c r="AP76" s="481" t="s">
        <v>102</v>
      </c>
      <c r="AQ76" s="481" t="s">
        <v>102</v>
      </c>
      <c r="AR76" s="481" t="s">
        <v>102</v>
      </c>
      <c r="AS76" s="481" t="s">
        <v>102</v>
      </c>
      <c r="AT76" s="481" t="s">
        <v>102</v>
      </c>
      <c r="AU76" s="481" t="s">
        <v>102</v>
      </c>
      <c r="AV76" s="481" t="s">
        <v>102</v>
      </c>
      <c r="AW76" s="481" t="s">
        <v>102</v>
      </c>
      <c r="AX76" s="481" t="s">
        <v>102</v>
      </c>
      <c r="AY76" s="481" t="s">
        <v>102</v>
      </c>
      <c r="AZ76" s="481" t="s">
        <v>102</v>
      </c>
      <c r="BA76" s="481" t="s">
        <v>102</v>
      </c>
      <c r="BB76" s="481" t="s">
        <v>102</v>
      </c>
      <c r="BC76" s="481" t="s">
        <v>102</v>
      </c>
      <c r="BD76" s="481" t="s">
        <v>102</v>
      </c>
      <c r="BE76" s="481" t="s">
        <v>102</v>
      </c>
      <c r="BF76" s="481" t="s">
        <v>102</v>
      </c>
      <c r="BG76" s="481" t="s">
        <v>102</v>
      </c>
      <c r="BH76" s="481" t="s">
        <v>102</v>
      </c>
      <c r="BI76" s="481" t="s">
        <v>102</v>
      </c>
      <c r="BJ76" s="481" t="s">
        <v>102</v>
      </c>
      <c r="BK76" s="481" t="s">
        <v>102</v>
      </c>
      <c r="BL76" s="481" t="s">
        <v>102</v>
      </c>
      <c r="BM76" s="481" t="s">
        <v>102</v>
      </c>
      <c r="BN76" s="481" t="s">
        <v>102</v>
      </c>
      <c r="BO76" s="481" t="s">
        <v>102</v>
      </c>
      <c r="BP76" s="481" t="s">
        <v>102</v>
      </c>
      <c r="BQ76" s="481" t="s">
        <v>102</v>
      </c>
      <c r="BR76" s="481" t="s">
        <v>102</v>
      </c>
      <c r="BS76" s="481" t="s">
        <v>102</v>
      </c>
      <c r="BT76" s="481" t="s">
        <v>102</v>
      </c>
      <c r="BU76" s="481" t="s">
        <v>102</v>
      </c>
      <c r="BV76" s="481" t="s">
        <v>102</v>
      </c>
      <c r="BW76" s="481" t="s">
        <v>102</v>
      </c>
      <c r="BX76" s="481" t="s">
        <v>102</v>
      </c>
      <c r="BY76" s="481" t="s">
        <v>102</v>
      </c>
      <c r="BZ76" s="481" t="s">
        <v>102</v>
      </c>
      <c r="CA76" s="481" t="s">
        <v>102</v>
      </c>
      <c r="CB76" s="481" t="s">
        <v>102</v>
      </c>
      <c r="CC76" s="481" t="s">
        <v>102</v>
      </c>
      <c r="CD76" s="481" t="s">
        <v>102</v>
      </c>
      <c r="CE76" s="481" t="s">
        <v>102</v>
      </c>
      <c r="CF76" s="481" t="s">
        <v>102</v>
      </c>
      <c r="CG76" s="481" t="s">
        <v>102</v>
      </c>
      <c r="CH76" s="481" t="s">
        <v>102</v>
      </c>
      <c r="CI76" s="481" t="s">
        <v>102</v>
      </c>
      <c r="CJ76" s="481" t="s">
        <v>102</v>
      </c>
      <c r="CK76" s="481" t="s">
        <v>102</v>
      </c>
      <c r="CL76" s="481" t="s">
        <v>102</v>
      </c>
      <c r="CM76" s="481" t="s">
        <v>102</v>
      </c>
      <c r="CN76" s="481" t="s">
        <v>102</v>
      </c>
      <c r="CO76" s="481" t="s">
        <v>102</v>
      </c>
      <c r="CP76" s="481" t="s">
        <v>102</v>
      </c>
      <c r="CQ76" s="481" t="s">
        <v>102</v>
      </c>
      <c r="CR76" s="481" t="s">
        <v>102</v>
      </c>
      <c r="CS76" s="481" t="s">
        <v>102</v>
      </c>
      <c r="CT76" s="481" t="s">
        <v>102</v>
      </c>
      <c r="CU76" s="481" t="s">
        <v>102</v>
      </c>
      <c r="CV76" s="481" t="s">
        <v>102</v>
      </c>
      <c r="CW76" s="481" t="s">
        <v>102</v>
      </c>
      <c r="CX76" s="481" t="s">
        <v>102</v>
      </c>
      <c r="CY76" s="481" t="s">
        <v>102</v>
      </c>
      <c r="CZ76" s="481" t="s">
        <v>102</v>
      </c>
      <c r="DA76" s="481" t="s">
        <v>102</v>
      </c>
      <c r="DB76" s="481" t="s">
        <v>102</v>
      </c>
      <c r="DC76" s="481" t="s">
        <v>102</v>
      </c>
      <c r="DD76" s="481" t="s">
        <v>102</v>
      </c>
      <c r="DE76" s="481" t="s">
        <v>102</v>
      </c>
      <c r="DF76" s="481" t="s">
        <v>102</v>
      </c>
      <c r="DG76" s="481" t="s">
        <v>102</v>
      </c>
      <c r="DH76" s="481" t="s">
        <v>102</v>
      </c>
      <c r="DI76" s="481" t="s">
        <v>102</v>
      </c>
      <c r="DJ76" s="481" t="s">
        <v>102</v>
      </c>
      <c r="DK76" s="481" t="s">
        <v>102</v>
      </c>
      <c r="DL76" s="481" t="s">
        <v>102</v>
      </c>
      <c r="DM76" s="481" t="s">
        <v>102</v>
      </c>
      <c r="DN76" s="481" t="s">
        <v>102</v>
      </c>
      <c r="DO76" s="481" t="s">
        <v>102</v>
      </c>
      <c r="DP76" s="481" t="s">
        <v>102</v>
      </c>
      <c r="DQ76" s="481" t="s">
        <v>102</v>
      </c>
      <c r="DR76" s="481" t="s">
        <v>102</v>
      </c>
      <c r="DS76" s="481" t="s">
        <v>102</v>
      </c>
      <c r="DT76" s="481" t="s">
        <v>102</v>
      </c>
      <c r="DU76" s="481" t="s">
        <v>102</v>
      </c>
      <c r="DV76" s="481" t="s">
        <v>102</v>
      </c>
      <c r="DW76" s="481" t="s">
        <v>102</v>
      </c>
      <c r="DX76" s="481" t="s">
        <v>102</v>
      </c>
      <c r="DY76" s="481" t="s">
        <v>102</v>
      </c>
      <c r="DZ76" s="481" t="s">
        <v>102</v>
      </c>
      <c r="EA76" s="481" t="s">
        <v>102</v>
      </c>
      <c r="EB76" s="481" t="s">
        <v>102</v>
      </c>
    </row>
    <row r="77" spans="1:132" x14ac:dyDescent="0.15">
      <c r="A77" s="480" t="s">
        <v>4393</v>
      </c>
      <c r="B77" s="481">
        <v>3989133</v>
      </c>
      <c r="C77" s="481" t="s">
        <v>4303</v>
      </c>
      <c r="D77" s="481" t="s">
        <v>4306</v>
      </c>
      <c r="E77" s="481" t="s">
        <v>102</v>
      </c>
      <c r="F77" s="481" t="s">
        <v>102</v>
      </c>
      <c r="G77" s="481" t="s">
        <v>102</v>
      </c>
      <c r="H77" s="481" t="s">
        <v>102</v>
      </c>
      <c r="I77" s="481" t="s">
        <v>102</v>
      </c>
      <c r="J77" s="481" t="s">
        <v>102</v>
      </c>
      <c r="K77" s="481" t="s">
        <v>102</v>
      </c>
      <c r="L77" s="481" t="s">
        <v>102</v>
      </c>
      <c r="M77" s="481" t="s">
        <v>102</v>
      </c>
      <c r="N77" s="481" t="s">
        <v>102</v>
      </c>
      <c r="O77" s="481" t="s">
        <v>102</v>
      </c>
      <c r="P77" s="481" t="s">
        <v>102</v>
      </c>
      <c r="Q77" s="481" t="s">
        <v>102</v>
      </c>
      <c r="R77" s="481" t="s">
        <v>102</v>
      </c>
      <c r="S77" s="481" t="s">
        <v>102</v>
      </c>
      <c r="T77" s="481" t="s">
        <v>102</v>
      </c>
      <c r="U77" s="481" t="s">
        <v>102</v>
      </c>
      <c r="V77" s="481" t="s">
        <v>102</v>
      </c>
      <c r="W77" s="481" t="s">
        <v>102</v>
      </c>
      <c r="X77" s="481" t="s">
        <v>102</v>
      </c>
      <c r="Y77" s="481" t="s">
        <v>102</v>
      </c>
      <c r="Z77" s="481" t="s">
        <v>102</v>
      </c>
      <c r="AA77" s="481" t="s">
        <v>102</v>
      </c>
      <c r="AB77" s="481" t="s">
        <v>102</v>
      </c>
      <c r="AC77" s="481" t="s">
        <v>102</v>
      </c>
      <c r="AD77" s="481" t="s">
        <v>102</v>
      </c>
      <c r="AE77" s="481" t="s">
        <v>102</v>
      </c>
      <c r="AF77" s="481" t="s">
        <v>102</v>
      </c>
      <c r="AG77" s="481" t="s">
        <v>102</v>
      </c>
      <c r="AH77" s="481" t="s">
        <v>102</v>
      </c>
      <c r="AI77" s="481" t="s">
        <v>102</v>
      </c>
      <c r="AJ77" s="481" t="s">
        <v>102</v>
      </c>
      <c r="AK77" s="481" t="s">
        <v>102</v>
      </c>
      <c r="AL77" s="481" t="s">
        <v>102</v>
      </c>
      <c r="AM77" s="481" t="s">
        <v>102</v>
      </c>
      <c r="AN77" s="481" t="s">
        <v>102</v>
      </c>
      <c r="AO77" s="481" t="s">
        <v>102</v>
      </c>
      <c r="AP77" s="481" t="s">
        <v>102</v>
      </c>
      <c r="AQ77" s="481" t="s">
        <v>102</v>
      </c>
      <c r="AR77" s="481" t="s">
        <v>102</v>
      </c>
      <c r="AS77" s="481" t="s">
        <v>102</v>
      </c>
      <c r="AT77" s="481" t="s">
        <v>102</v>
      </c>
      <c r="AU77" s="481" t="s">
        <v>102</v>
      </c>
      <c r="AV77" s="481" t="s">
        <v>102</v>
      </c>
      <c r="AW77" s="481" t="s">
        <v>102</v>
      </c>
      <c r="AX77" s="481" t="s">
        <v>102</v>
      </c>
      <c r="AY77" s="481" t="s">
        <v>102</v>
      </c>
      <c r="AZ77" s="481" t="s">
        <v>102</v>
      </c>
      <c r="BA77" s="481" t="s">
        <v>102</v>
      </c>
      <c r="BB77" s="481" t="s">
        <v>102</v>
      </c>
      <c r="BC77" s="481" t="s">
        <v>102</v>
      </c>
      <c r="BD77" s="481" t="s">
        <v>102</v>
      </c>
      <c r="BE77" s="481" t="s">
        <v>102</v>
      </c>
      <c r="BF77" s="481" t="s">
        <v>102</v>
      </c>
      <c r="BG77" s="481" t="s">
        <v>102</v>
      </c>
      <c r="BH77" s="481" t="s">
        <v>102</v>
      </c>
      <c r="BI77" s="481" t="s">
        <v>102</v>
      </c>
      <c r="BJ77" s="481" t="s">
        <v>102</v>
      </c>
      <c r="BK77" s="481" t="s">
        <v>102</v>
      </c>
      <c r="BL77" s="481" t="s">
        <v>102</v>
      </c>
      <c r="BM77" s="481" t="s">
        <v>102</v>
      </c>
      <c r="BN77" s="481" t="s">
        <v>102</v>
      </c>
      <c r="BO77" s="481" t="s">
        <v>102</v>
      </c>
      <c r="BP77" s="481" t="s">
        <v>102</v>
      </c>
      <c r="BQ77" s="481" t="s">
        <v>102</v>
      </c>
      <c r="BR77" s="481" t="s">
        <v>102</v>
      </c>
      <c r="BS77" s="481" t="s">
        <v>102</v>
      </c>
      <c r="BT77" s="481" t="s">
        <v>102</v>
      </c>
      <c r="BU77" s="481" t="s">
        <v>102</v>
      </c>
      <c r="BV77" s="481" t="s">
        <v>102</v>
      </c>
      <c r="BW77" s="481" t="s">
        <v>102</v>
      </c>
      <c r="BX77" s="481" t="s">
        <v>102</v>
      </c>
      <c r="BY77" s="481" t="s">
        <v>102</v>
      </c>
      <c r="BZ77" s="481" t="s">
        <v>102</v>
      </c>
      <c r="CA77" s="481" t="s">
        <v>102</v>
      </c>
      <c r="CB77" s="481" t="s">
        <v>102</v>
      </c>
      <c r="CC77" s="481" t="s">
        <v>102</v>
      </c>
      <c r="CD77" s="481" t="s">
        <v>102</v>
      </c>
      <c r="CE77" s="481" t="s">
        <v>102</v>
      </c>
      <c r="CF77" s="481" t="s">
        <v>102</v>
      </c>
      <c r="CG77" s="481" t="s">
        <v>102</v>
      </c>
      <c r="CH77" s="481" t="s">
        <v>102</v>
      </c>
      <c r="CI77" s="481" t="s">
        <v>102</v>
      </c>
      <c r="CJ77" s="481" t="s">
        <v>102</v>
      </c>
      <c r="CK77" s="481" t="s">
        <v>102</v>
      </c>
      <c r="CL77" s="481" t="s">
        <v>102</v>
      </c>
      <c r="CM77" s="481" t="s">
        <v>102</v>
      </c>
      <c r="CN77" s="481" t="s">
        <v>102</v>
      </c>
      <c r="CO77" s="481" t="s">
        <v>102</v>
      </c>
      <c r="CP77" s="481" t="s">
        <v>102</v>
      </c>
      <c r="CQ77" s="481" t="s">
        <v>102</v>
      </c>
      <c r="CR77" s="481" t="s">
        <v>102</v>
      </c>
      <c r="CS77" s="481" t="s">
        <v>102</v>
      </c>
      <c r="CT77" s="481" t="s">
        <v>102</v>
      </c>
      <c r="CU77" s="481" t="s">
        <v>102</v>
      </c>
      <c r="CV77" s="481" t="s">
        <v>102</v>
      </c>
      <c r="CW77" s="481" t="s">
        <v>102</v>
      </c>
      <c r="CX77" s="481" t="s">
        <v>102</v>
      </c>
      <c r="CY77" s="481" t="s">
        <v>102</v>
      </c>
      <c r="CZ77" s="481" t="s">
        <v>102</v>
      </c>
      <c r="DA77" s="481" t="s">
        <v>102</v>
      </c>
      <c r="DB77" s="481" t="s">
        <v>102</v>
      </c>
      <c r="DC77" s="481" t="s">
        <v>102</v>
      </c>
      <c r="DD77" s="481" t="s">
        <v>102</v>
      </c>
      <c r="DE77" s="481" t="s">
        <v>102</v>
      </c>
      <c r="DF77" s="481" t="s">
        <v>102</v>
      </c>
      <c r="DG77" s="481" t="s">
        <v>102</v>
      </c>
      <c r="DH77" s="481" t="s">
        <v>102</v>
      </c>
      <c r="DI77" s="481" t="s">
        <v>102</v>
      </c>
      <c r="DJ77" s="481" t="s">
        <v>102</v>
      </c>
      <c r="DK77" s="481" t="s">
        <v>102</v>
      </c>
      <c r="DL77" s="481" t="s">
        <v>102</v>
      </c>
      <c r="DM77" s="481" t="s">
        <v>102</v>
      </c>
      <c r="DN77" s="481" t="s">
        <v>102</v>
      </c>
      <c r="DO77" s="481" t="s">
        <v>102</v>
      </c>
      <c r="DP77" s="481" t="s">
        <v>102</v>
      </c>
      <c r="DQ77" s="481" t="s">
        <v>102</v>
      </c>
      <c r="DR77" s="481" t="s">
        <v>102</v>
      </c>
      <c r="DS77" s="481" t="s">
        <v>102</v>
      </c>
      <c r="DT77" s="481" t="s">
        <v>102</v>
      </c>
      <c r="DU77" s="481" t="s">
        <v>102</v>
      </c>
      <c r="DV77" s="481" t="s">
        <v>102</v>
      </c>
      <c r="DW77" s="481" t="s">
        <v>102</v>
      </c>
      <c r="DX77" s="481" t="s">
        <v>102</v>
      </c>
      <c r="DY77" s="481" t="s">
        <v>102</v>
      </c>
      <c r="DZ77" s="481" t="s">
        <v>102</v>
      </c>
      <c r="EA77" s="481" t="s">
        <v>102</v>
      </c>
      <c r="EB77" s="481" t="s">
        <v>102</v>
      </c>
    </row>
    <row r="78" spans="1:132" x14ac:dyDescent="0.15">
      <c r="A78" s="480" t="s">
        <v>4394</v>
      </c>
      <c r="B78" s="481">
        <v>4015329</v>
      </c>
      <c r="C78" s="481" t="s">
        <v>4395</v>
      </c>
      <c r="D78" s="481" t="s">
        <v>102</v>
      </c>
      <c r="E78" s="481" t="s">
        <v>4396</v>
      </c>
      <c r="F78" s="481" t="s">
        <v>4397</v>
      </c>
      <c r="G78" s="481" t="s">
        <v>4395</v>
      </c>
      <c r="H78" s="481" t="s">
        <v>102</v>
      </c>
      <c r="I78" s="481" t="s">
        <v>4396</v>
      </c>
      <c r="J78" s="481" t="s">
        <v>4397</v>
      </c>
      <c r="K78" s="481" t="s">
        <v>4395</v>
      </c>
      <c r="L78" s="481" t="s">
        <v>102</v>
      </c>
      <c r="M78" s="481" t="s">
        <v>102</v>
      </c>
      <c r="N78" s="481" t="s">
        <v>102</v>
      </c>
      <c r="O78" s="481" t="s">
        <v>102</v>
      </c>
      <c r="P78" s="481" t="s">
        <v>102</v>
      </c>
      <c r="Q78" s="481" t="s">
        <v>102</v>
      </c>
      <c r="R78" s="481" t="s">
        <v>102</v>
      </c>
      <c r="S78" s="481" t="s">
        <v>102</v>
      </c>
      <c r="T78" s="481" t="s">
        <v>102</v>
      </c>
      <c r="U78" s="481" t="s">
        <v>102</v>
      </c>
      <c r="V78" s="481" t="s">
        <v>102</v>
      </c>
      <c r="W78" s="481" t="s">
        <v>102</v>
      </c>
      <c r="X78" s="481" t="s">
        <v>102</v>
      </c>
      <c r="Y78" s="481" t="s">
        <v>102</v>
      </c>
      <c r="Z78" s="481" t="s">
        <v>102</v>
      </c>
      <c r="AA78" s="481" t="s">
        <v>102</v>
      </c>
      <c r="AB78" s="481" t="s">
        <v>102</v>
      </c>
      <c r="AC78" s="481" t="s">
        <v>102</v>
      </c>
      <c r="AD78" s="481" t="s">
        <v>102</v>
      </c>
      <c r="AE78" s="481" t="s">
        <v>102</v>
      </c>
      <c r="AF78" s="481" t="s">
        <v>102</v>
      </c>
      <c r="AG78" s="481" t="s">
        <v>102</v>
      </c>
      <c r="AH78" s="481" t="s">
        <v>102</v>
      </c>
      <c r="AI78" s="481" t="s">
        <v>102</v>
      </c>
      <c r="AJ78" s="481" t="s">
        <v>102</v>
      </c>
      <c r="AK78" s="481" t="s">
        <v>102</v>
      </c>
      <c r="AL78" s="481" t="s">
        <v>102</v>
      </c>
      <c r="AM78" s="481" t="s">
        <v>102</v>
      </c>
      <c r="AN78" s="481" t="s">
        <v>102</v>
      </c>
      <c r="AO78" s="481" t="s">
        <v>102</v>
      </c>
      <c r="AP78" s="481" t="s">
        <v>102</v>
      </c>
      <c r="AQ78" s="481" t="s">
        <v>102</v>
      </c>
      <c r="AR78" s="481" t="s">
        <v>102</v>
      </c>
      <c r="AS78" s="481" t="s">
        <v>102</v>
      </c>
      <c r="AT78" s="481" t="s">
        <v>102</v>
      </c>
      <c r="AU78" s="481" t="s">
        <v>102</v>
      </c>
      <c r="AV78" s="481" t="s">
        <v>102</v>
      </c>
      <c r="AW78" s="481" t="s">
        <v>102</v>
      </c>
      <c r="AX78" s="481" t="s">
        <v>102</v>
      </c>
      <c r="AY78" s="481" t="s">
        <v>102</v>
      </c>
      <c r="AZ78" s="481" t="s">
        <v>102</v>
      </c>
      <c r="BA78" s="481" t="s">
        <v>102</v>
      </c>
      <c r="BB78" s="481" t="s">
        <v>102</v>
      </c>
      <c r="BC78" s="481" t="s">
        <v>102</v>
      </c>
      <c r="BD78" s="481" t="s">
        <v>102</v>
      </c>
      <c r="BE78" s="481" t="s">
        <v>102</v>
      </c>
      <c r="BF78" s="481" t="s">
        <v>102</v>
      </c>
      <c r="BG78" s="481" t="s">
        <v>102</v>
      </c>
      <c r="BH78" s="481" t="s">
        <v>102</v>
      </c>
      <c r="BI78" s="481" t="s">
        <v>102</v>
      </c>
      <c r="BJ78" s="481" t="s">
        <v>102</v>
      </c>
      <c r="BK78" s="481" t="s">
        <v>102</v>
      </c>
      <c r="BL78" s="481" t="s">
        <v>102</v>
      </c>
      <c r="BM78" s="481" t="s">
        <v>102</v>
      </c>
      <c r="BN78" s="481" t="s">
        <v>102</v>
      </c>
      <c r="BO78" s="481" t="s">
        <v>102</v>
      </c>
      <c r="BP78" s="481" t="s">
        <v>102</v>
      </c>
      <c r="BQ78" s="481" t="s">
        <v>102</v>
      </c>
      <c r="BR78" s="481" t="s">
        <v>102</v>
      </c>
      <c r="BS78" s="481" t="s">
        <v>102</v>
      </c>
      <c r="BT78" s="481" t="s">
        <v>102</v>
      </c>
      <c r="BU78" s="481" t="s">
        <v>102</v>
      </c>
      <c r="BV78" s="481" t="s">
        <v>102</v>
      </c>
      <c r="BW78" s="481" t="s">
        <v>102</v>
      </c>
      <c r="BX78" s="481" t="s">
        <v>102</v>
      </c>
      <c r="BY78" s="481" t="s">
        <v>102</v>
      </c>
      <c r="BZ78" s="481" t="s">
        <v>102</v>
      </c>
      <c r="CA78" s="481" t="s">
        <v>102</v>
      </c>
      <c r="CB78" s="481" t="s">
        <v>102</v>
      </c>
      <c r="CC78" s="481" t="s">
        <v>102</v>
      </c>
      <c r="CD78" s="481" t="s">
        <v>102</v>
      </c>
      <c r="CE78" s="481" t="s">
        <v>102</v>
      </c>
      <c r="CF78" s="481" t="s">
        <v>102</v>
      </c>
      <c r="CG78" s="481" t="s">
        <v>102</v>
      </c>
      <c r="CH78" s="481" t="s">
        <v>102</v>
      </c>
      <c r="CI78" s="481" t="s">
        <v>102</v>
      </c>
      <c r="CJ78" s="481" t="s">
        <v>102</v>
      </c>
      <c r="CK78" s="481" t="s">
        <v>102</v>
      </c>
      <c r="CL78" s="481" t="s">
        <v>102</v>
      </c>
      <c r="CM78" s="481" t="s">
        <v>102</v>
      </c>
      <c r="CN78" s="481" t="s">
        <v>102</v>
      </c>
      <c r="CO78" s="481" t="s">
        <v>102</v>
      </c>
      <c r="CP78" s="481" t="s">
        <v>102</v>
      </c>
      <c r="CQ78" s="481" t="s">
        <v>102</v>
      </c>
      <c r="CR78" s="481" t="s">
        <v>102</v>
      </c>
      <c r="CS78" s="481" t="s">
        <v>102</v>
      </c>
      <c r="CT78" s="481" t="s">
        <v>102</v>
      </c>
      <c r="CU78" s="481" t="s">
        <v>102</v>
      </c>
      <c r="CV78" s="481" t="s">
        <v>102</v>
      </c>
      <c r="CW78" s="481" t="s">
        <v>102</v>
      </c>
      <c r="CX78" s="481" t="s">
        <v>102</v>
      </c>
      <c r="CY78" s="481" t="s">
        <v>102</v>
      </c>
      <c r="CZ78" s="481" t="s">
        <v>102</v>
      </c>
      <c r="DA78" s="481" t="s">
        <v>102</v>
      </c>
      <c r="DB78" s="481" t="s">
        <v>102</v>
      </c>
      <c r="DC78" s="481" t="s">
        <v>102</v>
      </c>
      <c r="DD78" s="481" t="s">
        <v>102</v>
      </c>
      <c r="DE78" s="481" t="s">
        <v>102</v>
      </c>
      <c r="DF78" s="481" t="s">
        <v>102</v>
      </c>
      <c r="DG78" s="481" t="s">
        <v>102</v>
      </c>
      <c r="DH78" s="481" t="s">
        <v>102</v>
      </c>
      <c r="DI78" s="481" t="s">
        <v>102</v>
      </c>
      <c r="DJ78" s="481" t="s">
        <v>102</v>
      </c>
      <c r="DK78" s="481" t="s">
        <v>102</v>
      </c>
      <c r="DL78" s="481" t="s">
        <v>102</v>
      </c>
      <c r="DM78" s="481" t="s">
        <v>102</v>
      </c>
      <c r="DN78" s="481" t="s">
        <v>102</v>
      </c>
      <c r="DO78" s="481" t="s">
        <v>102</v>
      </c>
      <c r="DP78" s="481" t="s">
        <v>102</v>
      </c>
      <c r="DQ78" s="481" t="s">
        <v>102</v>
      </c>
      <c r="DR78" s="481" t="s">
        <v>102</v>
      </c>
      <c r="DS78" s="481" t="s">
        <v>102</v>
      </c>
      <c r="DT78" s="481" t="s">
        <v>102</v>
      </c>
      <c r="DU78" s="481" t="s">
        <v>102</v>
      </c>
      <c r="DV78" s="481" t="s">
        <v>102</v>
      </c>
      <c r="DW78" s="481" t="s">
        <v>102</v>
      </c>
      <c r="DX78" s="481" t="s">
        <v>102</v>
      </c>
      <c r="DY78" s="481" t="s">
        <v>102</v>
      </c>
      <c r="DZ78" s="481" t="s">
        <v>102</v>
      </c>
      <c r="EA78" s="481" t="s">
        <v>102</v>
      </c>
      <c r="EB78" s="481" t="s">
        <v>102</v>
      </c>
    </row>
    <row r="79" spans="1:132" x14ac:dyDescent="0.15">
      <c r="A79" s="480" t="s">
        <v>4398</v>
      </c>
      <c r="B79" s="481">
        <v>3583037</v>
      </c>
      <c r="C79" s="481" t="s">
        <v>4399</v>
      </c>
      <c r="D79" s="481" t="s">
        <v>4400</v>
      </c>
      <c r="E79" s="481" t="s">
        <v>4401</v>
      </c>
      <c r="F79" s="481" t="s">
        <v>4402</v>
      </c>
      <c r="G79" s="481" t="s">
        <v>4403</v>
      </c>
      <c r="H79" s="481" t="s">
        <v>4399</v>
      </c>
      <c r="I79" s="481" t="s">
        <v>4400</v>
      </c>
      <c r="J79" s="481" t="s">
        <v>4401</v>
      </c>
      <c r="K79" s="481" t="s">
        <v>4402</v>
      </c>
      <c r="L79" s="481" t="s">
        <v>4403</v>
      </c>
      <c r="M79" s="481" t="s">
        <v>102</v>
      </c>
      <c r="N79" s="481" t="s">
        <v>102</v>
      </c>
      <c r="O79" s="481" t="s">
        <v>102</v>
      </c>
      <c r="P79" s="481" t="s">
        <v>102</v>
      </c>
      <c r="Q79" s="481" t="s">
        <v>102</v>
      </c>
      <c r="R79" s="481" t="s">
        <v>102</v>
      </c>
      <c r="S79" s="481" t="s">
        <v>102</v>
      </c>
      <c r="T79" s="481" t="s">
        <v>102</v>
      </c>
      <c r="U79" s="481" t="s">
        <v>102</v>
      </c>
      <c r="V79" s="481" t="s">
        <v>102</v>
      </c>
      <c r="W79" s="481" t="s">
        <v>102</v>
      </c>
      <c r="X79" s="481" t="s">
        <v>102</v>
      </c>
      <c r="Y79" s="481" t="s">
        <v>102</v>
      </c>
      <c r="Z79" s="481" t="s">
        <v>102</v>
      </c>
      <c r="AA79" s="481" t="s">
        <v>102</v>
      </c>
      <c r="AB79" s="481" t="s">
        <v>102</v>
      </c>
      <c r="AC79" s="481" t="s">
        <v>102</v>
      </c>
      <c r="AD79" s="481" t="s">
        <v>102</v>
      </c>
      <c r="AE79" s="481" t="s">
        <v>102</v>
      </c>
      <c r="AF79" s="481" t="s">
        <v>102</v>
      </c>
      <c r="AG79" s="481" t="s">
        <v>102</v>
      </c>
      <c r="AH79" s="481" t="s">
        <v>102</v>
      </c>
      <c r="AI79" s="481" t="s">
        <v>102</v>
      </c>
      <c r="AJ79" s="481" t="s">
        <v>102</v>
      </c>
      <c r="AK79" s="481" t="s">
        <v>102</v>
      </c>
      <c r="AL79" s="481" t="s">
        <v>102</v>
      </c>
      <c r="AM79" s="481" t="s">
        <v>102</v>
      </c>
      <c r="AN79" s="481" t="s">
        <v>102</v>
      </c>
      <c r="AO79" s="481" t="s">
        <v>102</v>
      </c>
      <c r="AP79" s="481" t="s">
        <v>102</v>
      </c>
      <c r="AQ79" s="481" t="s">
        <v>102</v>
      </c>
      <c r="AR79" s="481" t="s">
        <v>102</v>
      </c>
      <c r="AS79" s="481" t="s">
        <v>102</v>
      </c>
      <c r="AT79" s="481" t="s">
        <v>102</v>
      </c>
      <c r="AU79" s="481" t="s">
        <v>102</v>
      </c>
      <c r="AV79" s="481" t="s">
        <v>102</v>
      </c>
      <c r="AW79" s="481" t="s">
        <v>102</v>
      </c>
      <c r="AX79" s="481" t="s">
        <v>102</v>
      </c>
      <c r="AY79" s="481" t="s">
        <v>102</v>
      </c>
      <c r="AZ79" s="481" t="s">
        <v>102</v>
      </c>
      <c r="BA79" s="481" t="s">
        <v>102</v>
      </c>
      <c r="BB79" s="481" t="s">
        <v>102</v>
      </c>
      <c r="BC79" s="481" t="s">
        <v>102</v>
      </c>
      <c r="BD79" s="481" t="s">
        <v>102</v>
      </c>
      <c r="BE79" s="481" t="s">
        <v>102</v>
      </c>
      <c r="BF79" s="481" t="s">
        <v>102</v>
      </c>
      <c r="BG79" s="481" t="s">
        <v>102</v>
      </c>
      <c r="BH79" s="481" t="s">
        <v>102</v>
      </c>
      <c r="BI79" s="481" t="s">
        <v>102</v>
      </c>
      <c r="BJ79" s="481" t="s">
        <v>102</v>
      </c>
      <c r="BK79" s="481" t="s">
        <v>102</v>
      </c>
      <c r="BL79" s="481" t="s">
        <v>102</v>
      </c>
      <c r="BM79" s="481" t="s">
        <v>102</v>
      </c>
      <c r="BN79" s="481" t="s">
        <v>102</v>
      </c>
      <c r="BO79" s="481" t="s">
        <v>102</v>
      </c>
      <c r="BP79" s="481" t="s">
        <v>102</v>
      </c>
      <c r="BQ79" s="481" t="s">
        <v>102</v>
      </c>
      <c r="BR79" s="481" t="s">
        <v>102</v>
      </c>
      <c r="BS79" s="481" t="s">
        <v>102</v>
      </c>
      <c r="BT79" s="481" t="s">
        <v>102</v>
      </c>
      <c r="BU79" s="481" t="s">
        <v>102</v>
      </c>
      <c r="BV79" s="481" t="s">
        <v>102</v>
      </c>
      <c r="BW79" s="481" t="s">
        <v>102</v>
      </c>
      <c r="BX79" s="481" t="s">
        <v>102</v>
      </c>
      <c r="BY79" s="481" t="s">
        <v>102</v>
      </c>
      <c r="BZ79" s="481" t="s">
        <v>102</v>
      </c>
      <c r="CA79" s="481" t="s">
        <v>102</v>
      </c>
      <c r="CB79" s="481" t="s">
        <v>102</v>
      </c>
      <c r="CC79" s="481" t="s">
        <v>102</v>
      </c>
      <c r="CD79" s="481" t="s">
        <v>102</v>
      </c>
      <c r="CE79" s="481" t="s">
        <v>102</v>
      </c>
      <c r="CF79" s="481" t="s">
        <v>102</v>
      </c>
      <c r="CG79" s="481" t="s">
        <v>102</v>
      </c>
      <c r="CH79" s="481" t="s">
        <v>102</v>
      </c>
      <c r="CI79" s="481" t="s">
        <v>102</v>
      </c>
      <c r="CJ79" s="481" t="s">
        <v>102</v>
      </c>
      <c r="CK79" s="481" t="s">
        <v>102</v>
      </c>
      <c r="CL79" s="481" t="s">
        <v>102</v>
      </c>
      <c r="CM79" s="481" t="s">
        <v>102</v>
      </c>
      <c r="CN79" s="481" t="s">
        <v>102</v>
      </c>
      <c r="CO79" s="481" t="s">
        <v>102</v>
      </c>
      <c r="CP79" s="481" t="s">
        <v>102</v>
      </c>
      <c r="CQ79" s="481" t="s">
        <v>102</v>
      </c>
      <c r="CR79" s="481" t="s">
        <v>102</v>
      </c>
      <c r="CS79" s="481" t="s">
        <v>102</v>
      </c>
      <c r="CT79" s="481" t="s">
        <v>102</v>
      </c>
      <c r="CU79" s="481" t="s">
        <v>102</v>
      </c>
      <c r="CV79" s="481" t="s">
        <v>102</v>
      </c>
      <c r="CW79" s="481" t="s">
        <v>102</v>
      </c>
      <c r="CX79" s="481" t="s">
        <v>102</v>
      </c>
      <c r="CY79" s="481" t="s">
        <v>102</v>
      </c>
      <c r="CZ79" s="481" t="s">
        <v>102</v>
      </c>
      <c r="DA79" s="481" t="s">
        <v>102</v>
      </c>
      <c r="DB79" s="481" t="s">
        <v>102</v>
      </c>
      <c r="DC79" s="481" t="s">
        <v>102</v>
      </c>
      <c r="DD79" s="481" t="s">
        <v>102</v>
      </c>
      <c r="DE79" s="481" t="s">
        <v>102</v>
      </c>
      <c r="DF79" s="481" t="s">
        <v>102</v>
      </c>
      <c r="DG79" s="481" t="s">
        <v>102</v>
      </c>
      <c r="DH79" s="481" t="s">
        <v>102</v>
      </c>
      <c r="DI79" s="481" t="s">
        <v>102</v>
      </c>
      <c r="DJ79" s="481" t="s">
        <v>102</v>
      </c>
      <c r="DK79" s="481" t="s">
        <v>102</v>
      </c>
      <c r="DL79" s="481" t="s">
        <v>102</v>
      </c>
      <c r="DM79" s="481" t="s">
        <v>102</v>
      </c>
      <c r="DN79" s="481" t="s">
        <v>102</v>
      </c>
      <c r="DO79" s="481" t="s">
        <v>102</v>
      </c>
      <c r="DP79" s="481" t="s">
        <v>102</v>
      </c>
      <c r="DQ79" s="481" t="s">
        <v>102</v>
      </c>
      <c r="DR79" s="481" t="s">
        <v>102</v>
      </c>
      <c r="DS79" s="481" t="s">
        <v>102</v>
      </c>
      <c r="DT79" s="481" t="s">
        <v>102</v>
      </c>
      <c r="DU79" s="481" t="s">
        <v>102</v>
      </c>
      <c r="DV79" s="481" t="s">
        <v>102</v>
      </c>
      <c r="DW79" s="481" t="s">
        <v>102</v>
      </c>
      <c r="DX79" s="481" t="s">
        <v>102</v>
      </c>
      <c r="DY79" s="481" t="s">
        <v>102</v>
      </c>
      <c r="DZ79" s="481" t="s">
        <v>102</v>
      </c>
      <c r="EA79" s="481" t="s">
        <v>102</v>
      </c>
      <c r="EB79" s="481" t="s">
        <v>102</v>
      </c>
    </row>
    <row r="80" spans="1:132" x14ac:dyDescent="0.15">
      <c r="A80" s="480" t="s">
        <v>4404</v>
      </c>
      <c r="B80" s="481">
        <v>4368987</v>
      </c>
      <c r="C80" s="481" t="s">
        <v>4405</v>
      </c>
      <c r="D80" s="481" t="s">
        <v>4406</v>
      </c>
      <c r="E80" s="481" t="s">
        <v>4407</v>
      </c>
      <c r="F80" s="481" t="s">
        <v>4408</v>
      </c>
      <c r="G80" s="481" t="s">
        <v>4409</v>
      </c>
      <c r="H80" s="481" t="s">
        <v>102</v>
      </c>
      <c r="I80" s="481" t="s">
        <v>102</v>
      </c>
      <c r="J80" s="481" t="s">
        <v>102</v>
      </c>
      <c r="K80" s="481" t="s">
        <v>102</v>
      </c>
      <c r="L80" s="481" t="s">
        <v>102</v>
      </c>
      <c r="M80" s="481" t="s">
        <v>102</v>
      </c>
      <c r="N80" s="481" t="s">
        <v>102</v>
      </c>
      <c r="O80" s="481" t="s">
        <v>102</v>
      </c>
      <c r="P80" s="481" t="s">
        <v>102</v>
      </c>
      <c r="Q80" s="481" t="s">
        <v>102</v>
      </c>
      <c r="R80" s="481" t="s">
        <v>102</v>
      </c>
      <c r="S80" s="481" t="s">
        <v>102</v>
      </c>
      <c r="T80" s="481" t="s">
        <v>102</v>
      </c>
      <c r="U80" s="481" t="s">
        <v>102</v>
      </c>
      <c r="V80" s="481" t="s">
        <v>102</v>
      </c>
      <c r="W80" s="481" t="s">
        <v>102</v>
      </c>
      <c r="X80" s="481" t="s">
        <v>102</v>
      </c>
      <c r="Y80" s="481" t="s">
        <v>102</v>
      </c>
      <c r="Z80" s="481" t="s">
        <v>102</v>
      </c>
      <c r="AA80" s="481" t="s">
        <v>102</v>
      </c>
      <c r="AB80" s="481" t="s">
        <v>102</v>
      </c>
      <c r="AC80" s="481" t="s">
        <v>102</v>
      </c>
      <c r="AD80" s="481" t="s">
        <v>102</v>
      </c>
      <c r="AE80" s="481" t="s">
        <v>102</v>
      </c>
      <c r="AF80" s="481" t="s">
        <v>102</v>
      </c>
      <c r="AG80" s="481" t="s">
        <v>102</v>
      </c>
      <c r="AH80" s="481" t="s">
        <v>102</v>
      </c>
      <c r="AI80" s="481" t="s">
        <v>102</v>
      </c>
      <c r="AJ80" s="481" t="s">
        <v>102</v>
      </c>
      <c r="AK80" s="481" t="s">
        <v>102</v>
      </c>
      <c r="AL80" s="481" t="s">
        <v>102</v>
      </c>
      <c r="AM80" s="481" t="s">
        <v>102</v>
      </c>
      <c r="AN80" s="481" t="s">
        <v>102</v>
      </c>
      <c r="AO80" s="481" t="s">
        <v>102</v>
      </c>
      <c r="AP80" s="481" t="s">
        <v>102</v>
      </c>
      <c r="AQ80" s="481" t="s">
        <v>102</v>
      </c>
      <c r="AR80" s="481" t="s">
        <v>102</v>
      </c>
      <c r="AS80" s="481" t="s">
        <v>102</v>
      </c>
      <c r="AT80" s="481" t="s">
        <v>102</v>
      </c>
      <c r="AU80" s="481" t="s">
        <v>102</v>
      </c>
      <c r="AV80" s="481" t="s">
        <v>102</v>
      </c>
      <c r="AW80" s="481" t="s">
        <v>102</v>
      </c>
      <c r="AX80" s="481" t="s">
        <v>102</v>
      </c>
      <c r="AY80" s="481" t="s">
        <v>102</v>
      </c>
      <c r="AZ80" s="481" t="s">
        <v>102</v>
      </c>
      <c r="BA80" s="481" t="s">
        <v>102</v>
      </c>
      <c r="BB80" s="481" t="s">
        <v>102</v>
      </c>
      <c r="BC80" s="481" t="s">
        <v>102</v>
      </c>
      <c r="BD80" s="481" t="s">
        <v>102</v>
      </c>
      <c r="BE80" s="481" t="s">
        <v>102</v>
      </c>
      <c r="BF80" s="481" t="s">
        <v>102</v>
      </c>
      <c r="BG80" s="481" t="s">
        <v>102</v>
      </c>
      <c r="BH80" s="481" t="s">
        <v>102</v>
      </c>
      <c r="BI80" s="481" t="s">
        <v>102</v>
      </c>
      <c r="BJ80" s="481" t="s">
        <v>102</v>
      </c>
      <c r="BK80" s="481" t="s">
        <v>102</v>
      </c>
      <c r="BL80" s="481" t="s">
        <v>102</v>
      </c>
      <c r="BM80" s="481" t="s">
        <v>102</v>
      </c>
      <c r="BN80" s="481" t="s">
        <v>102</v>
      </c>
      <c r="BO80" s="481" t="s">
        <v>102</v>
      </c>
      <c r="BP80" s="481" t="s">
        <v>102</v>
      </c>
      <c r="BQ80" s="481" t="s">
        <v>102</v>
      </c>
      <c r="BR80" s="481" t="s">
        <v>102</v>
      </c>
      <c r="BS80" s="481" t="s">
        <v>102</v>
      </c>
      <c r="BT80" s="481" t="s">
        <v>102</v>
      </c>
      <c r="BU80" s="481" t="s">
        <v>102</v>
      </c>
      <c r="BV80" s="481" t="s">
        <v>102</v>
      </c>
      <c r="BW80" s="481" t="s">
        <v>102</v>
      </c>
      <c r="BX80" s="481" t="s">
        <v>102</v>
      </c>
      <c r="BY80" s="481" t="s">
        <v>102</v>
      </c>
      <c r="BZ80" s="481" t="s">
        <v>102</v>
      </c>
      <c r="CA80" s="481" t="s">
        <v>102</v>
      </c>
      <c r="CB80" s="481" t="s">
        <v>102</v>
      </c>
      <c r="CC80" s="481" t="s">
        <v>102</v>
      </c>
      <c r="CD80" s="481" t="s">
        <v>102</v>
      </c>
      <c r="CE80" s="481" t="s">
        <v>102</v>
      </c>
      <c r="CF80" s="481" t="s">
        <v>102</v>
      </c>
      <c r="CG80" s="481" t="s">
        <v>102</v>
      </c>
      <c r="CH80" s="481" t="s">
        <v>102</v>
      </c>
      <c r="CI80" s="481" t="s">
        <v>102</v>
      </c>
      <c r="CJ80" s="481" t="s">
        <v>102</v>
      </c>
      <c r="CK80" s="481" t="s">
        <v>102</v>
      </c>
      <c r="CL80" s="481" t="s">
        <v>102</v>
      </c>
      <c r="CM80" s="481" t="s">
        <v>102</v>
      </c>
      <c r="CN80" s="481" t="s">
        <v>102</v>
      </c>
      <c r="CO80" s="481" t="s">
        <v>102</v>
      </c>
      <c r="CP80" s="481" t="s">
        <v>102</v>
      </c>
      <c r="CQ80" s="481" t="s">
        <v>102</v>
      </c>
      <c r="CR80" s="481" t="s">
        <v>102</v>
      </c>
      <c r="CS80" s="481" t="s">
        <v>102</v>
      </c>
      <c r="CT80" s="481" t="s">
        <v>102</v>
      </c>
      <c r="CU80" s="481" t="s">
        <v>102</v>
      </c>
      <c r="CV80" s="481" t="s">
        <v>102</v>
      </c>
      <c r="CW80" s="481" t="s">
        <v>102</v>
      </c>
      <c r="CX80" s="481" t="s">
        <v>102</v>
      </c>
      <c r="CY80" s="481" t="s">
        <v>102</v>
      </c>
      <c r="CZ80" s="481" t="s">
        <v>102</v>
      </c>
      <c r="DA80" s="481" t="s">
        <v>102</v>
      </c>
      <c r="DB80" s="481" t="s">
        <v>102</v>
      </c>
      <c r="DC80" s="481" t="s">
        <v>102</v>
      </c>
      <c r="DD80" s="481" t="s">
        <v>102</v>
      </c>
      <c r="DE80" s="481" t="s">
        <v>102</v>
      </c>
      <c r="DF80" s="481" t="s">
        <v>102</v>
      </c>
      <c r="DG80" s="481" t="s">
        <v>102</v>
      </c>
      <c r="DH80" s="481" t="s">
        <v>102</v>
      </c>
      <c r="DI80" s="481" t="s">
        <v>102</v>
      </c>
      <c r="DJ80" s="481" t="s">
        <v>102</v>
      </c>
      <c r="DK80" s="481" t="s">
        <v>102</v>
      </c>
      <c r="DL80" s="481" t="s">
        <v>102</v>
      </c>
      <c r="DM80" s="481" t="s">
        <v>102</v>
      </c>
      <c r="DN80" s="481" t="s">
        <v>102</v>
      </c>
      <c r="DO80" s="481" t="s">
        <v>102</v>
      </c>
      <c r="DP80" s="481" t="s">
        <v>102</v>
      </c>
      <c r="DQ80" s="481" t="s">
        <v>102</v>
      </c>
      <c r="DR80" s="481" t="s">
        <v>102</v>
      </c>
      <c r="DS80" s="481" t="s">
        <v>102</v>
      </c>
      <c r="DT80" s="481" t="s">
        <v>102</v>
      </c>
      <c r="DU80" s="481" t="s">
        <v>102</v>
      </c>
      <c r="DV80" s="481" t="s">
        <v>102</v>
      </c>
      <c r="DW80" s="481" t="s">
        <v>102</v>
      </c>
      <c r="DX80" s="481" t="s">
        <v>102</v>
      </c>
      <c r="DY80" s="481" t="s">
        <v>102</v>
      </c>
      <c r="DZ80" s="481" t="s">
        <v>102</v>
      </c>
      <c r="EA80" s="481" t="s">
        <v>102</v>
      </c>
      <c r="EB80" s="481" t="s">
        <v>102</v>
      </c>
    </row>
    <row r="81" spans="1:132" x14ac:dyDescent="0.15">
      <c r="A81" s="480" t="s">
        <v>4410</v>
      </c>
      <c r="B81" s="481">
        <v>3564019</v>
      </c>
      <c r="C81" s="481" t="s">
        <v>102</v>
      </c>
      <c r="D81" s="481" t="s">
        <v>102</v>
      </c>
      <c r="E81" s="481" t="s">
        <v>102</v>
      </c>
      <c r="F81" s="481" t="s">
        <v>102</v>
      </c>
      <c r="G81" s="481" t="s">
        <v>102</v>
      </c>
      <c r="H81" s="481" t="s">
        <v>102</v>
      </c>
      <c r="I81" s="481" t="s">
        <v>102</v>
      </c>
      <c r="J81" s="481" t="s">
        <v>102</v>
      </c>
      <c r="K81" s="481" t="s">
        <v>102</v>
      </c>
      <c r="L81" s="481" t="s">
        <v>102</v>
      </c>
      <c r="M81" s="481" t="s">
        <v>102</v>
      </c>
      <c r="N81" s="481" t="s">
        <v>102</v>
      </c>
      <c r="O81" s="481" t="s">
        <v>102</v>
      </c>
      <c r="P81" s="481" t="s">
        <v>102</v>
      </c>
      <c r="Q81" s="481" t="s">
        <v>102</v>
      </c>
      <c r="R81" s="481" t="s">
        <v>102</v>
      </c>
      <c r="S81" s="481" t="s">
        <v>102</v>
      </c>
      <c r="T81" s="481" t="s">
        <v>102</v>
      </c>
      <c r="U81" s="481" t="s">
        <v>102</v>
      </c>
      <c r="V81" s="481" t="s">
        <v>102</v>
      </c>
      <c r="W81" s="481" t="s">
        <v>102</v>
      </c>
      <c r="X81" s="481" t="s">
        <v>102</v>
      </c>
      <c r="Y81" s="481" t="s">
        <v>102</v>
      </c>
      <c r="Z81" s="481" t="s">
        <v>102</v>
      </c>
      <c r="AA81" s="481" t="s">
        <v>102</v>
      </c>
      <c r="AB81" s="481" t="s">
        <v>102</v>
      </c>
      <c r="AC81" s="481" t="s">
        <v>102</v>
      </c>
      <c r="AD81" s="481" t="s">
        <v>102</v>
      </c>
      <c r="AE81" s="481" t="s">
        <v>102</v>
      </c>
      <c r="AF81" s="481" t="s">
        <v>102</v>
      </c>
      <c r="AG81" s="481" t="s">
        <v>102</v>
      </c>
      <c r="AH81" s="481" t="s">
        <v>102</v>
      </c>
      <c r="AI81" s="481" t="s">
        <v>102</v>
      </c>
      <c r="AJ81" s="481" t="s">
        <v>102</v>
      </c>
      <c r="AK81" s="481" t="s">
        <v>102</v>
      </c>
      <c r="AL81" s="481" t="s">
        <v>102</v>
      </c>
      <c r="AM81" s="481" t="s">
        <v>102</v>
      </c>
      <c r="AN81" s="481" t="s">
        <v>102</v>
      </c>
      <c r="AO81" s="481" t="s">
        <v>102</v>
      </c>
      <c r="AP81" s="481" t="s">
        <v>102</v>
      </c>
      <c r="AQ81" s="481" t="s">
        <v>102</v>
      </c>
      <c r="AR81" s="481" t="s">
        <v>102</v>
      </c>
      <c r="AS81" s="481" t="s">
        <v>102</v>
      </c>
      <c r="AT81" s="481" t="s">
        <v>102</v>
      </c>
      <c r="AU81" s="481" t="s">
        <v>102</v>
      </c>
      <c r="AV81" s="481" t="s">
        <v>102</v>
      </c>
      <c r="AW81" s="481" t="s">
        <v>102</v>
      </c>
      <c r="AX81" s="481" t="s">
        <v>102</v>
      </c>
      <c r="AY81" s="481" t="s">
        <v>102</v>
      </c>
      <c r="AZ81" s="481" t="s">
        <v>102</v>
      </c>
      <c r="BA81" s="481" t="s">
        <v>102</v>
      </c>
      <c r="BB81" s="481" t="s">
        <v>102</v>
      </c>
      <c r="BC81" s="481" t="s">
        <v>102</v>
      </c>
      <c r="BD81" s="481" t="s">
        <v>102</v>
      </c>
      <c r="BE81" s="481" t="s">
        <v>102</v>
      </c>
      <c r="BF81" s="481" t="s">
        <v>102</v>
      </c>
      <c r="BG81" s="481" t="s">
        <v>102</v>
      </c>
      <c r="BH81" s="481" t="s">
        <v>102</v>
      </c>
      <c r="BI81" s="481" t="s">
        <v>102</v>
      </c>
      <c r="BJ81" s="481" t="s">
        <v>102</v>
      </c>
      <c r="BK81" s="481" t="s">
        <v>102</v>
      </c>
      <c r="BL81" s="481" t="s">
        <v>102</v>
      </c>
      <c r="BM81" s="481" t="s">
        <v>102</v>
      </c>
      <c r="BN81" s="481" t="s">
        <v>102</v>
      </c>
      <c r="BO81" s="481" t="s">
        <v>102</v>
      </c>
      <c r="BP81" s="481" t="s">
        <v>102</v>
      </c>
      <c r="BQ81" s="481" t="s">
        <v>102</v>
      </c>
      <c r="BR81" s="481" t="s">
        <v>102</v>
      </c>
      <c r="BS81" s="481" t="s">
        <v>102</v>
      </c>
      <c r="BT81" s="481" t="s">
        <v>102</v>
      </c>
      <c r="BU81" s="481" t="s">
        <v>102</v>
      </c>
      <c r="BV81" s="481" t="s">
        <v>102</v>
      </c>
      <c r="BW81" s="481" t="s">
        <v>102</v>
      </c>
      <c r="BX81" s="481" t="s">
        <v>102</v>
      </c>
      <c r="BY81" s="481" t="s">
        <v>102</v>
      </c>
      <c r="BZ81" s="481" t="s">
        <v>102</v>
      </c>
      <c r="CA81" s="481" t="s">
        <v>102</v>
      </c>
      <c r="CB81" s="481" t="s">
        <v>102</v>
      </c>
      <c r="CC81" s="481" t="s">
        <v>102</v>
      </c>
      <c r="CD81" s="481" t="s">
        <v>102</v>
      </c>
      <c r="CE81" s="481" t="s">
        <v>102</v>
      </c>
      <c r="CF81" s="481" t="s">
        <v>102</v>
      </c>
      <c r="CG81" s="481" t="s">
        <v>102</v>
      </c>
      <c r="CH81" s="481" t="s">
        <v>102</v>
      </c>
      <c r="CI81" s="481" t="s">
        <v>102</v>
      </c>
      <c r="CJ81" s="481" t="s">
        <v>102</v>
      </c>
      <c r="CK81" s="481" t="s">
        <v>102</v>
      </c>
      <c r="CL81" s="481" t="s">
        <v>102</v>
      </c>
      <c r="CM81" s="481" t="s">
        <v>102</v>
      </c>
      <c r="CN81" s="481" t="s">
        <v>102</v>
      </c>
      <c r="CO81" s="481" t="s">
        <v>102</v>
      </c>
      <c r="CP81" s="481" t="s">
        <v>102</v>
      </c>
      <c r="CQ81" s="481" t="s">
        <v>102</v>
      </c>
      <c r="CR81" s="481" t="s">
        <v>102</v>
      </c>
      <c r="CS81" s="481" t="s">
        <v>102</v>
      </c>
      <c r="CT81" s="481" t="s">
        <v>102</v>
      </c>
      <c r="CU81" s="481" t="s">
        <v>102</v>
      </c>
      <c r="CV81" s="481" t="s">
        <v>102</v>
      </c>
      <c r="CW81" s="481" t="s">
        <v>102</v>
      </c>
      <c r="CX81" s="481" t="s">
        <v>102</v>
      </c>
      <c r="CY81" s="481" t="s">
        <v>102</v>
      </c>
      <c r="CZ81" s="481" t="s">
        <v>102</v>
      </c>
      <c r="DA81" s="481" t="s">
        <v>102</v>
      </c>
      <c r="DB81" s="481" t="s">
        <v>102</v>
      </c>
      <c r="DC81" s="481" t="s">
        <v>102</v>
      </c>
      <c r="DD81" s="481" t="s">
        <v>102</v>
      </c>
      <c r="DE81" s="481" t="s">
        <v>102</v>
      </c>
      <c r="DF81" s="481" t="s">
        <v>102</v>
      </c>
      <c r="DG81" s="481" t="s">
        <v>102</v>
      </c>
      <c r="DH81" s="481" t="s">
        <v>102</v>
      </c>
      <c r="DI81" s="481" t="s">
        <v>102</v>
      </c>
      <c r="DJ81" s="481" t="s">
        <v>102</v>
      </c>
      <c r="DK81" s="481" t="s">
        <v>102</v>
      </c>
      <c r="DL81" s="481" t="s">
        <v>102</v>
      </c>
      <c r="DM81" s="481" t="s">
        <v>102</v>
      </c>
      <c r="DN81" s="481" t="s">
        <v>102</v>
      </c>
      <c r="DO81" s="481" t="s">
        <v>102</v>
      </c>
      <c r="DP81" s="481" t="s">
        <v>102</v>
      </c>
      <c r="DQ81" s="481" t="s">
        <v>102</v>
      </c>
      <c r="DR81" s="481" t="s">
        <v>102</v>
      </c>
      <c r="DS81" s="481" t="s">
        <v>102</v>
      </c>
      <c r="DT81" s="481" t="s">
        <v>102</v>
      </c>
      <c r="DU81" s="481" t="s">
        <v>102</v>
      </c>
      <c r="DV81" s="481" t="s">
        <v>102</v>
      </c>
      <c r="DW81" s="481" t="s">
        <v>102</v>
      </c>
      <c r="DX81" s="481" t="s">
        <v>102</v>
      </c>
      <c r="DY81" s="481" t="s">
        <v>102</v>
      </c>
      <c r="DZ81" s="481" t="s">
        <v>102</v>
      </c>
      <c r="EA81" s="481" t="s">
        <v>102</v>
      </c>
      <c r="EB81" s="481" t="s">
        <v>102</v>
      </c>
    </row>
    <row r="82" spans="1:132" x14ac:dyDescent="0.15">
      <c r="A82" s="480" t="s">
        <v>4411</v>
      </c>
      <c r="B82" s="481">
        <v>4165980</v>
      </c>
      <c r="C82" s="481" t="s">
        <v>4412</v>
      </c>
      <c r="D82" s="481" t="s">
        <v>4413</v>
      </c>
      <c r="E82" s="481" t="s">
        <v>4414</v>
      </c>
      <c r="F82" s="481" t="s">
        <v>4415</v>
      </c>
      <c r="G82" s="481" t="s">
        <v>4412</v>
      </c>
      <c r="H82" s="481" t="s">
        <v>4414</v>
      </c>
      <c r="I82" s="481" t="s">
        <v>4415</v>
      </c>
      <c r="J82" s="481" t="s">
        <v>102</v>
      </c>
      <c r="K82" s="481" t="s">
        <v>102</v>
      </c>
      <c r="L82" s="481" t="s">
        <v>102</v>
      </c>
      <c r="M82" s="481" t="s">
        <v>102</v>
      </c>
      <c r="N82" s="481" t="s">
        <v>102</v>
      </c>
      <c r="O82" s="481" t="s">
        <v>102</v>
      </c>
      <c r="P82" s="481" t="s">
        <v>102</v>
      </c>
      <c r="Q82" s="481" t="s">
        <v>102</v>
      </c>
      <c r="R82" s="481" t="s">
        <v>102</v>
      </c>
      <c r="S82" s="481" t="s">
        <v>102</v>
      </c>
      <c r="T82" s="481" t="s">
        <v>102</v>
      </c>
      <c r="U82" s="481" t="s">
        <v>102</v>
      </c>
      <c r="V82" s="481" t="s">
        <v>102</v>
      </c>
      <c r="W82" s="481" t="s">
        <v>102</v>
      </c>
      <c r="X82" s="481" t="s">
        <v>102</v>
      </c>
      <c r="Y82" s="481" t="s">
        <v>102</v>
      </c>
      <c r="Z82" s="481" t="s">
        <v>102</v>
      </c>
      <c r="AA82" s="481" t="s">
        <v>102</v>
      </c>
      <c r="AB82" s="481" t="s">
        <v>102</v>
      </c>
      <c r="AC82" s="481" t="s">
        <v>102</v>
      </c>
      <c r="AD82" s="481" t="s">
        <v>102</v>
      </c>
      <c r="AE82" s="481" t="s">
        <v>102</v>
      </c>
      <c r="AF82" s="481" t="s">
        <v>102</v>
      </c>
      <c r="AG82" s="481" t="s">
        <v>102</v>
      </c>
      <c r="AH82" s="481" t="s">
        <v>102</v>
      </c>
      <c r="AI82" s="481" t="s">
        <v>102</v>
      </c>
      <c r="AJ82" s="481" t="s">
        <v>102</v>
      </c>
      <c r="AK82" s="481" t="s">
        <v>102</v>
      </c>
      <c r="AL82" s="481" t="s">
        <v>102</v>
      </c>
      <c r="AM82" s="481" t="s">
        <v>102</v>
      </c>
      <c r="AN82" s="481" t="s">
        <v>102</v>
      </c>
      <c r="AO82" s="481" t="s">
        <v>102</v>
      </c>
      <c r="AP82" s="481" t="s">
        <v>102</v>
      </c>
      <c r="AQ82" s="481" t="s">
        <v>102</v>
      </c>
      <c r="AR82" s="481" t="s">
        <v>102</v>
      </c>
      <c r="AS82" s="481" t="s">
        <v>102</v>
      </c>
      <c r="AT82" s="481" t="s">
        <v>102</v>
      </c>
      <c r="AU82" s="481" t="s">
        <v>102</v>
      </c>
      <c r="AV82" s="481" t="s">
        <v>102</v>
      </c>
      <c r="AW82" s="481" t="s">
        <v>102</v>
      </c>
      <c r="AX82" s="481" t="s">
        <v>102</v>
      </c>
      <c r="AY82" s="481" t="s">
        <v>102</v>
      </c>
      <c r="AZ82" s="481" t="s">
        <v>102</v>
      </c>
      <c r="BA82" s="481" t="s">
        <v>102</v>
      </c>
      <c r="BB82" s="481" t="s">
        <v>102</v>
      </c>
      <c r="BC82" s="481" t="s">
        <v>102</v>
      </c>
      <c r="BD82" s="481" t="s">
        <v>102</v>
      </c>
      <c r="BE82" s="481" t="s">
        <v>102</v>
      </c>
      <c r="BF82" s="481" t="s">
        <v>102</v>
      </c>
      <c r="BG82" s="481" t="s">
        <v>102</v>
      </c>
      <c r="BH82" s="481" t="s">
        <v>102</v>
      </c>
      <c r="BI82" s="481" t="s">
        <v>102</v>
      </c>
      <c r="BJ82" s="481" t="s">
        <v>102</v>
      </c>
      <c r="BK82" s="481" t="s">
        <v>102</v>
      </c>
      <c r="BL82" s="481" t="s">
        <v>102</v>
      </c>
      <c r="BM82" s="481" t="s">
        <v>102</v>
      </c>
      <c r="BN82" s="481" t="s">
        <v>102</v>
      </c>
      <c r="BO82" s="481" t="s">
        <v>102</v>
      </c>
      <c r="BP82" s="481" t="s">
        <v>102</v>
      </c>
      <c r="BQ82" s="481" t="s">
        <v>102</v>
      </c>
      <c r="BR82" s="481" t="s">
        <v>102</v>
      </c>
      <c r="BS82" s="481" t="s">
        <v>102</v>
      </c>
      <c r="BT82" s="481" t="s">
        <v>102</v>
      </c>
      <c r="BU82" s="481" t="s">
        <v>102</v>
      </c>
      <c r="BV82" s="481" t="s">
        <v>102</v>
      </c>
      <c r="BW82" s="481" t="s">
        <v>102</v>
      </c>
      <c r="BX82" s="481" t="s">
        <v>102</v>
      </c>
      <c r="BY82" s="481" t="s">
        <v>102</v>
      </c>
      <c r="BZ82" s="481" t="s">
        <v>102</v>
      </c>
      <c r="CA82" s="481" t="s">
        <v>102</v>
      </c>
      <c r="CB82" s="481" t="s">
        <v>102</v>
      </c>
      <c r="CC82" s="481" t="s">
        <v>102</v>
      </c>
      <c r="CD82" s="481" t="s">
        <v>102</v>
      </c>
      <c r="CE82" s="481" t="s">
        <v>102</v>
      </c>
      <c r="CF82" s="481" t="s">
        <v>102</v>
      </c>
      <c r="CG82" s="481" t="s">
        <v>102</v>
      </c>
      <c r="CH82" s="481" t="s">
        <v>102</v>
      </c>
      <c r="CI82" s="481" t="s">
        <v>102</v>
      </c>
      <c r="CJ82" s="481" t="s">
        <v>102</v>
      </c>
      <c r="CK82" s="481" t="s">
        <v>102</v>
      </c>
      <c r="CL82" s="481" t="s">
        <v>102</v>
      </c>
      <c r="CM82" s="481" t="s">
        <v>102</v>
      </c>
      <c r="CN82" s="481" t="s">
        <v>102</v>
      </c>
      <c r="CO82" s="481" t="s">
        <v>102</v>
      </c>
      <c r="CP82" s="481" t="s">
        <v>102</v>
      </c>
      <c r="CQ82" s="481" t="s">
        <v>102</v>
      </c>
      <c r="CR82" s="481" t="s">
        <v>102</v>
      </c>
      <c r="CS82" s="481" t="s">
        <v>102</v>
      </c>
      <c r="CT82" s="481" t="s">
        <v>102</v>
      </c>
      <c r="CU82" s="481" t="s">
        <v>102</v>
      </c>
      <c r="CV82" s="481" t="s">
        <v>102</v>
      </c>
      <c r="CW82" s="481" t="s">
        <v>102</v>
      </c>
      <c r="CX82" s="481" t="s">
        <v>102</v>
      </c>
      <c r="CY82" s="481" t="s">
        <v>102</v>
      </c>
      <c r="CZ82" s="481" t="s">
        <v>102</v>
      </c>
      <c r="DA82" s="481" t="s">
        <v>102</v>
      </c>
      <c r="DB82" s="481" t="s">
        <v>102</v>
      </c>
      <c r="DC82" s="481" t="s">
        <v>102</v>
      </c>
      <c r="DD82" s="481" t="s">
        <v>102</v>
      </c>
      <c r="DE82" s="481" t="s">
        <v>102</v>
      </c>
      <c r="DF82" s="481" t="s">
        <v>102</v>
      </c>
      <c r="DG82" s="481" t="s">
        <v>102</v>
      </c>
      <c r="DH82" s="481" t="s">
        <v>102</v>
      </c>
      <c r="DI82" s="481" t="s">
        <v>102</v>
      </c>
      <c r="DJ82" s="481" t="s">
        <v>102</v>
      </c>
      <c r="DK82" s="481" t="s">
        <v>102</v>
      </c>
      <c r="DL82" s="481" t="s">
        <v>102</v>
      </c>
      <c r="DM82" s="481" t="s">
        <v>102</v>
      </c>
      <c r="DN82" s="481" t="s">
        <v>102</v>
      </c>
      <c r="DO82" s="481" t="s">
        <v>102</v>
      </c>
      <c r="DP82" s="481" t="s">
        <v>102</v>
      </c>
      <c r="DQ82" s="481" t="s">
        <v>102</v>
      </c>
      <c r="DR82" s="481" t="s">
        <v>102</v>
      </c>
      <c r="DS82" s="481" t="s">
        <v>102</v>
      </c>
      <c r="DT82" s="481" t="s">
        <v>102</v>
      </c>
      <c r="DU82" s="481" t="s">
        <v>102</v>
      </c>
      <c r="DV82" s="481" t="s">
        <v>102</v>
      </c>
      <c r="DW82" s="481" t="s">
        <v>102</v>
      </c>
      <c r="DX82" s="481" t="s">
        <v>102</v>
      </c>
      <c r="DY82" s="481" t="s">
        <v>102</v>
      </c>
      <c r="DZ82" s="481" t="s">
        <v>102</v>
      </c>
      <c r="EA82" s="481" t="s">
        <v>102</v>
      </c>
      <c r="EB82" s="481" t="s">
        <v>102</v>
      </c>
    </row>
    <row r="83" spans="1:132" x14ac:dyDescent="0.15">
      <c r="A83" s="480" t="s">
        <v>4416</v>
      </c>
      <c r="B83" s="481">
        <v>3789709</v>
      </c>
      <c r="C83" s="481" t="s">
        <v>4417</v>
      </c>
      <c r="D83" s="481" t="s">
        <v>4418</v>
      </c>
      <c r="E83" s="481" t="s">
        <v>4419</v>
      </c>
      <c r="F83" s="481" t="s">
        <v>4420</v>
      </c>
      <c r="G83" s="481" t="s">
        <v>4421</v>
      </c>
      <c r="H83" s="481" t="s">
        <v>4422</v>
      </c>
      <c r="I83" s="481" t="s">
        <v>4423</v>
      </c>
      <c r="J83" s="481" t="s">
        <v>4420</v>
      </c>
      <c r="K83" s="481" t="s">
        <v>4421</v>
      </c>
      <c r="L83" s="481" t="s">
        <v>4424</v>
      </c>
      <c r="M83" s="481" t="s">
        <v>102</v>
      </c>
      <c r="N83" s="481" t="s">
        <v>102</v>
      </c>
      <c r="O83" s="481" t="s">
        <v>102</v>
      </c>
      <c r="P83" s="481" t="s">
        <v>102</v>
      </c>
      <c r="Q83" s="481" t="s">
        <v>102</v>
      </c>
      <c r="R83" s="481" t="s">
        <v>102</v>
      </c>
      <c r="S83" s="481" t="s">
        <v>102</v>
      </c>
      <c r="T83" s="481" t="s">
        <v>102</v>
      </c>
      <c r="U83" s="481" t="s">
        <v>102</v>
      </c>
      <c r="V83" s="481" t="s">
        <v>102</v>
      </c>
      <c r="W83" s="481" t="s">
        <v>102</v>
      </c>
      <c r="X83" s="481" t="s">
        <v>102</v>
      </c>
      <c r="Y83" s="481" t="s">
        <v>102</v>
      </c>
      <c r="Z83" s="481" t="s">
        <v>102</v>
      </c>
      <c r="AA83" s="481" t="s">
        <v>102</v>
      </c>
      <c r="AB83" s="481" t="s">
        <v>102</v>
      </c>
      <c r="AC83" s="481" t="s">
        <v>102</v>
      </c>
      <c r="AD83" s="481" t="s">
        <v>102</v>
      </c>
      <c r="AE83" s="481" t="s">
        <v>102</v>
      </c>
      <c r="AF83" s="481" t="s">
        <v>102</v>
      </c>
      <c r="AG83" s="481" t="s">
        <v>102</v>
      </c>
      <c r="AH83" s="481" t="s">
        <v>102</v>
      </c>
      <c r="AI83" s="481" t="s">
        <v>102</v>
      </c>
      <c r="AJ83" s="481" t="s">
        <v>102</v>
      </c>
      <c r="AK83" s="481" t="s">
        <v>102</v>
      </c>
      <c r="AL83" s="481" t="s">
        <v>102</v>
      </c>
      <c r="AM83" s="481" t="s">
        <v>102</v>
      </c>
      <c r="AN83" s="481" t="s">
        <v>102</v>
      </c>
      <c r="AO83" s="481" t="s">
        <v>102</v>
      </c>
      <c r="AP83" s="481" t="s">
        <v>102</v>
      </c>
      <c r="AQ83" s="481" t="s">
        <v>102</v>
      </c>
      <c r="AR83" s="481" t="s">
        <v>102</v>
      </c>
      <c r="AS83" s="481" t="s">
        <v>102</v>
      </c>
      <c r="AT83" s="481" t="s">
        <v>102</v>
      </c>
      <c r="AU83" s="481" t="s">
        <v>102</v>
      </c>
      <c r="AV83" s="481" t="s">
        <v>102</v>
      </c>
      <c r="AW83" s="481" t="s">
        <v>102</v>
      </c>
      <c r="AX83" s="481" t="s">
        <v>102</v>
      </c>
      <c r="AY83" s="481" t="s">
        <v>102</v>
      </c>
      <c r="AZ83" s="481" t="s">
        <v>102</v>
      </c>
      <c r="BA83" s="481" t="s">
        <v>102</v>
      </c>
      <c r="BB83" s="481" t="s">
        <v>102</v>
      </c>
      <c r="BC83" s="481" t="s">
        <v>102</v>
      </c>
      <c r="BD83" s="481" t="s">
        <v>102</v>
      </c>
      <c r="BE83" s="481" t="s">
        <v>102</v>
      </c>
      <c r="BF83" s="481" t="s">
        <v>102</v>
      </c>
      <c r="BG83" s="481" t="s">
        <v>102</v>
      </c>
      <c r="BH83" s="481" t="s">
        <v>102</v>
      </c>
      <c r="BI83" s="481" t="s">
        <v>102</v>
      </c>
      <c r="BJ83" s="481" t="s">
        <v>102</v>
      </c>
      <c r="BK83" s="481" t="s">
        <v>102</v>
      </c>
      <c r="BL83" s="481" t="s">
        <v>102</v>
      </c>
      <c r="BM83" s="481" t="s">
        <v>102</v>
      </c>
      <c r="BN83" s="481" t="s">
        <v>102</v>
      </c>
      <c r="BO83" s="481" t="s">
        <v>102</v>
      </c>
      <c r="BP83" s="481" t="s">
        <v>102</v>
      </c>
      <c r="BQ83" s="481" t="s">
        <v>102</v>
      </c>
      <c r="BR83" s="481" t="s">
        <v>102</v>
      </c>
      <c r="BS83" s="481" t="s">
        <v>102</v>
      </c>
      <c r="BT83" s="481" t="s">
        <v>102</v>
      </c>
      <c r="BU83" s="481" t="s">
        <v>102</v>
      </c>
      <c r="BV83" s="481" t="s">
        <v>102</v>
      </c>
      <c r="BW83" s="481" t="s">
        <v>102</v>
      </c>
      <c r="BX83" s="481" t="s">
        <v>102</v>
      </c>
      <c r="BY83" s="481" t="s">
        <v>102</v>
      </c>
      <c r="BZ83" s="481" t="s">
        <v>102</v>
      </c>
      <c r="CA83" s="481" t="s">
        <v>102</v>
      </c>
      <c r="CB83" s="481" t="s">
        <v>102</v>
      </c>
      <c r="CC83" s="481" t="s">
        <v>102</v>
      </c>
      <c r="CD83" s="481" t="s">
        <v>102</v>
      </c>
      <c r="CE83" s="481" t="s">
        <v>102</v>
      </c>
      <c r="CF83" s="481" t="s">
        <v>102</v>
      </c>
      <c r="CG83" s="481" t="s">
        <v>102</v>
      </c>
      <c r="CH83" s="481" t="s">
        <v>102</v>
      </c>
      <c r="CI83" s="481" t="s">
        <v>102</v>
      </c>
      <c r="CJ83" s="481" t="s">
        <v>102</v>
      </c>
      <c r="CK83" s="481" t="s">
        <v>102</v>
      </c>
      <c r="CL83" s="481" t="s">
        <v>102</v>
      </c>
      <c r="CM83" s="481" t="s">
        <v>102</v>
      </c>
      <c r="CN83" s="481" t="s">
        <v>102</v>
      </c>
      <c r="CO83" s="481" t="s">
        <v>102</v>
      </c>
      <c r="CP83" s="481" t="s">
        <v>102</v>
      </c>
      <c r="CQ83" s="481" t="s">
        <v>102</v>
      </c>
      <c r="CR83" s="481" t="s">
        <v>102</v>
      </c>
      <c r="CS83" s="481" t="s">
        <v>102</v>
      </c>
      <c r="CT83" s="481" t="s">
        <v>102</v>
      </c>
      <c r="CU83" s="481" t="s">
        <v>102</v>
      </c>
      <c r="CV83" s="481" t="s">
        <v>102</v>
      </c>
      <c r="CW83" s="481" t="s">
        <v>102</v>
      </c>
      <c r="CX83" s="481" t="s">
        <v>102</v>
      </c>
      <c r="CY83" s="481" t="s">
        <v>102</v>
      </c>
      <c r="CZ83" s="481" t="s">
        <v>102</v>
      </c>
      <c r="DA83" s="481" t="s">
        <v>102</v>
      </c>
      <c r="DB83" s="481" t="s">
        <v>102</v>
      </c>
      <c r="DC83" s="481" t="s">
        <v>102</v>
      </c>
      <c r="DD83" s="481" t="s">
        <v>102</v>
      </c>
      <c r="DE83" s="481" t="s">
        <v>102</v>
      </c>
      <c r="DF83" s="481" t="s">
        <v>102</v>
      </c>
      <c r="DG83" s="481" t="s">
        <v>102</v>
      </c>
      <c r="DH83" s="481" t="s">
        <v>102</v>
      </c>
      <c r="DI83" s="481" t="s">
        <v>102</v>
      </c>
      <c r="DJ83" s="481" t="s">
        <v>102</v>
      </c>
      <c r="DK83" s="481" t="s">
        <v>102</v>
      </c>
      <c r="DL83" s="481" t="s">
        <v>102</v>
      </c>
      <c r="DM83" s="481" t="s">
        <v>102</v>
      </c>
      <c r="DN83" s="481" t="s">
        <v>102</v>
      </c>
      <c r="DO83" s="481" t="s">
        <v>102</v>
      </c>
      <c r="DP83" s="481" t="s">
        <v>102</v>
      </c>
      <c r="DQ83" s="481" t="s">
        <v>102</v>
      </c>
      <c r="DR83" s="481" t="s">
        <v>102</v>
      </c>
      <c r="DS83" s="481" t="s">
        <v>102</v>
      </c>
      <c r="DT83" s="481" t="s">
        <v>102</v>
      </c>
      <c r="DU83" s="481" t="s">
        <v>102</v>
      </c>
      <c r="DV83" s="481" t="s">
        <v>102</v>
      </c>
      <c r="DW83" s="481" t="s">
        <v>102</v>
      </c>
      <c r="DX83" s="481" t="s">
        <v>102</v>
      </c>
      <c r="DY83" s="481" t="s">
        <v>102</v>
      </c>
      <c r="DZ83" s="481" t="s">
        <v>102</v>
      </c>
      <c r="EA83" s="481" t="s">
        <v>102</v>
      </c>
      <c r="EB83" s="481" t="s">
        <v>102</v>
      </c>
    </row>
    <row r="84" spans="1:132" x14ac:dyDescent="0.15">
      <c r="A84" s="480" t="s">
        <v>4425</v>
      </c>
      <c r="B84" s="481">
        <v>3505460</v>
      </c>
      <c r="C84" s="481" t="s">
        <v>102</v>
      </c>
      <c r="D84" s="481" t="s">
        <v>102</v>
      </c>
      <c r="E84" s="481" t="s">
        <v>102</v>
      </c>
      <c r="F84" s="481" t="s">
        <v>102</v>
      </c>
      <c r="G84" s="481" t="s">
        <v>102</v>
      </c>
      <c r="H84" s="481" t="s">
        <v>102</v>
      </c>
      <c r="I84" s="481" t="s">
        <v>102</v>
      </c>
      <c r="J84" s="481" t="s">
        <v>102</v>
      </c>
      <c r="K84" s="481" t="s">
        <v>102</v>
      </c>
      <c r="L84" s="481" t="s">
        <v>102</v>
      </c>
      <c r="M84" s="481" t="s">
        <v>102</v>
      </c>
      <c r="N84" s="481" t="s">
        <v>102</v>
      </c>
      <c r="O84" s="481" t="s">
        <v>102</v>
      </c>
      <c r="P84" s="481" t="s">
        <v>102</v>
      </c>
      <c r="Q84" s="481" t="s">
        <v>102</v>
      </c>
      <c r="R84" s="481" t="s">
        <v>102</v>
      </c>
      <c r="S84" s="481" t="s">
        <v>102</v>
      </c>
      <c r="T84" s="481" t="s">
        <v>102</v>
      </c>
      <c r="U84" s="481" t="s">
        <v>102</v>
      </c>
      <c r="V84" s="481" t="s">
        <v>102</v>
      </c>
      <c r="W84" s="481" t="s">
        <v>102</v>
      </c>
      <c r="X84" s="481" t="s">
        <v>102</v>
      </c>
      <c r="Y84" s="481" t="s">
        <v>102</v>
      </c>
      <c r="Z84" s="481" t="s">
        <v>102</v>
      </c>
      <c r="AA84" s="481" t="s">
        <v>102</v>
      </c>
      <c r="AB84" s="481" t="s">
        <v>102</v>
      </c>
      <c r="AC84" s="481" t="s">
        <v>102</v>
      </c>
      <c r="AD84" s="481" t="s">
        <v>102</v>
      </c>
      <c r="AE84" s="481" t="s">
        <v>102</v>
      </c>
      <c r="AF84" s="481" t="s">
        <v>102</v>
      </c>
      <c r="AG84" s="481" t="s">
        <v>102</v>
      </c>
      <c r="AH84" s="481" t="s">
        <v>102</v>
      </c>
      <c r="AI84" s="481" t="s">
        <v>102</v>
      </c>
      <c r="AJ84" s="481" t="s">
        <v>102</v>
      </c>
      <c r="AK84" s="481" t="s">
        <v>102</v>
      </c>
      <c r="AL84" s="481" t="s">
        <v>102</v>
      </c>
      <c r="AM84" s="481" t="s">
        <v>102</v>
      </c>
      <c r="AN84" s="481" t="s">
        <v>102</v>
      </c>
      <c r="AO84" s="481" t="s">
        <v>102</v>
      </c>
      <c r="AP84" s="481" t="s">
        <v>102</v>
      </c>
      <c r="AQ84" s="481" t="s">
        <v>102</v>
      </c>
      <c r="AR84" s="481" t="s">
        <v>102</v>
      </c>
      <c r="AS84" s="481" t="s">
        <v>102</v>
      </c>
      <c r="AT84" s="481" t="s">
        <v>102</v>
      </c>
      <c r="AU84" s="481" t="s">
        <v>102</v>
      </c>
      <c r="AV84" s="481" t="s">
        <v>102</v>
      </c>
      <c r="AW84" s="481" t="s">
        <v>102</v>
      </c>
      <c r="AX84" s="481" t="s">
        <v>102</v>
      </c>
      <c r="AY84" s="481" t="s">
        <v>102</v>
      </c>
      <c r="AZ84" s="481" t="s">
        <v>102</v>
      </c>
      <c r="BA84" s="481" t="s">
        <v>102</v>
      </c>
      <c r="BB84" s="481" t="s">
        <v>102</v>
      </c>
      <c r="BC84" s="481" t="s">
        <v>102</v>
      </c>
      <c r="BD84" s="481" t="s">
        <v>102</v>
      </c>
      <c r="BE84" s="481" t="s">
        <v>102</v>
      </c>
      <c r="BF84" s="481" t="s">
        <v>102</v>
      </c>
      <c r="BG84" s="481" t="s">
        <v>102</v>
      </c>
      <c r="BH84" s="481" t="s">
        <v>102</v>
      </c>
      <c r="BI84" s="481" t="s">
        <v>102</v>
      </c>
      <c r="BJ84" s="481" t="s">
        <v>102</v>
      </c>
      <c r="BK84" s="481" t="s">
        <v>102</v>
      </c>
      <c r="BL84" s="481" t="s">
        <v>102</v>
      </c>
      <c r="BM84" s="481" t="s">
        <v>102</v>
      </c>
      <c r="BN84" s="481" t="s">
        <v>102</v>
      </c>
      <c r="BO84" s="481" t="s">
        <v>102</v>
      </c>
      <c r="BP84" s="481" t="s">
        <v>102</v>
      </c>
      <c r="BQ84" s="481" t="s">
        <v>102</v>
      </c>
      <c r="BR84" s="481" t="s">
        <v>102</v>
      </c>
      <c r="BS84" s="481" t="s">
        <v>102</v>
      </c>
      <c r="BT84" s="481" t="s">
        <v>102</v>
      </c>
      <c r="BU84" s="481" t="s">
        <v>102</v>
      </c>
      <c r="BV84" s="481" t="s">
        <v>102</v>
      </c>
      <c r="BW84" s="481" t="s">
        <v>102</v>
      </c>
      <c r="BX84" s="481" t="s">
        <v>102</v>
      </c>
      <c r="BY84" s="481" t="s">
        <v>102</v>
      </c>
      <c r="BZ84" s="481" t="s">
        <v>102</v>
      </c>
      <c r="CA84" s="481" t="s">
        <v>102</v>
      </c>
      <c r="CB84" s="481" t="s">
        <v>102</v>
      </c>
      <c r="CC84" s="481" t="s">
        <v>102</v>
      </c>
      <c r="CD84" s="481" t="s">
        <v>102</v>
      </c>
      <c r="CE84" s="481" t="s">
        <v>102</v>
      </c>
      <c r="CF84" s="481" t="s">
        <v>102</v>
      </c>
      <c r="CG84" s="481" t="s">
        <v>102</v>
      </c>
      <c r="CH84" s="481" t="s">
        <v>102</v>
      </c>
      <c r="CI84" s="481" t="s">
        <v>102</v>
      </c>
      <c r="CJ84" s="481" t="s">
        <v>102</v>
      </c>
      <c r="CK84" s="481" t="s">
        <v>102</v>
      </c>
      <c r="CL84" s="481" t="s">
        <v>102</v>
      </c>
      <c r="CM84" s="481" t="s">
        <v>102</v>
      </c>
      <c r="CN84" s="481" t="s">
        <v>102</v>
      </c>
      <c r="CO84" s="481" t="s">
        <v>102</v>
      </c>
      <c r="CP84" s="481" t="s">
        <v>102</v>
      </c>
      <c r="CQ84" s="481" t="s">
        <v>102</v>
      </c>
      <c r="CR84" s="481" t="s">
        <v>102</v>
      </c>
      <c r="CS84" s="481" t="s">
        <v>102</v>
      </c>
      <c r="CT84" s="481" t="s">
        <v>102</v>
      </c>
      <c r="CU84" s="481" t="s">
        <v>102</v>
      </c>
      <c r="CV84" s="481" t="s">
        <v>102</v>
      </c>
      <c r="CW84" s="481" t="s">
        <v>102</v>
      </c>
      <c r="CX84" s="481" t="s">
        <v>102</v>
      </c>
      <c r="CY84" s="481" t="s">
        <v>102</v>
      </c>
      <c r="CZ84" s="481" t="s">
        <v>102</v>
      </c>
      <c r="DA84" s="481" t="s">
        <v>102</v>
      </c>
      <c r="DB84" s="481" t="s">
        <v>102</v>
      </c>
      <c r="DC84" s="481" t="s">
        <v>102</v>
      </c>
      <c r="DD84" s="481" t="s">
        <v>102</v>
      </c>
      <c r="DE84" s="481" t="s">
        <v>102</v>
      </c>
      <c r="DF84" s="481" t="s">
        <v>102</v>
      </c>
      <c r="DG84" s="481" t="s">
        <v>102</v>
      </c>
      <c r="DH84" s="481" t="s">
        <v>102</v>
      </c>
      <c r="DI84" s="481" t="s">
        <v>102</v>
      </c>
      <c r="DJ84" s="481" t="s">
        <v>102</v>
      </c>
      <c r="DK84" s="481" t="s">
        <v>102</v>
      </c>
      <c r="DL84" s="481" t="s">
        <v>102</v>
      </c>
      <c r="DM84" s="481" t="s">
        <v>102</v>
      </c>
      <c r="DN84" s="481" t="s">
        <v>102</v>
      </c>
      <c r="DO84" s="481" t="s">
        <v>102</v>
      </c>
      <c r="DP84" s="481" t="s">
        <v>102</v>
      </c>
      <c r="DQ84" s="481" t="s">
        <v>102</v>
      </c>
      <c r="DR84" s="481" t="s">
        <v>102</v>
      </c>
      <c r="DS84" s="481" t="s">
        <v>102</v>
      </c>
      <c r="DT84" s="481" t="s">
        <v>102</v>
      </c>
      <c r="DU84" s="481" t="s">
        <v>102</v>
      </c>
      <c r="DV84" s="481" t="s">
        <v>102</v>
      </c>
      <c r="DW84" s="481" t="s">
        <v>102</v>
      </c>
      <c r="DX84" s="481" t="s">
        <v>102</v>
      </c>
      <c r="DY84" s="481" t="s">
        <v>102</v>
      </c>
      <c r="DZ84" s="481" t="s">
        <v>102</v>
      </c>
      <c r="EA84" s="481" t="s">
        <v>102</v>
      </c>
      <c r="EB84" s="481" t="s">
        <v>102</v>
      </c>
    </row>
    <row r="85" spans="1:132" x14ac:dyDescent="0.15">
      <c r="A85" s="480" t="s">
        <v>4426</v>
      </c>
      <c r="B85" s="481">
        <v>3137625</v>
      </c>
      <c r="C85" s="481" t="s">
        <v>4427</v>
      </c>
      <c r="D85" s="481" t="s">
        <v>4428</v>
      </c>
      <c r="E85" s="481" t="s">
        <v>4429</v>
      </c>
      <c r="F85" s="484" t="s">
        <v>4430</v>
      </c>
      <c r="G85" s="481" t="s">
        <v>4427</v>
      </c>
      <c r="H85" s="481" t="s">
        <v>4431</v>
      </c>
      <c r="I85" s="481" t="s">
        <v>4432</v>
      </c>
      <c r="J85" s="481" t="s">
        <v>4429</v>
      </c>
      <c r="K85" s="481" t="s">
        <v>102</v>
      </c>
      <c r="L85" s="481" t="s">
        <v>102</v>
      </c>
      <c r="M85" s="481" t="s">
        <v>102</v>
      </c>
      <c r="N85" s="481" t="s">
        <v>102</v>
      </c>
      <c r="O85" s="481" t="s">
        <v>102</v>
      </c>
      <c r="P85" s="481" t="s">
        <v>102</v>
      </c>
      <c r="Q85" s="481" t="s">
        <v>102</v>
      </c>
      <c r="R85" s="481" t="s">
        <v>102</v>
      </c>
      <c r="S85" s="481" t="s">
        <v>102</v>
      </c>
      <c r="T85" s="481" t="s">
        <v>102</v>
      </c>
      <c r="U85" s="481" t="s">
        <v>102</v>
      </c>
      <c r="V85" s="481" t="s">
        <v>102</v>
      </c>
      <c r="W85" s="481" t="s">
        <v>102</v>
      </c>
      <c r="X85" s="481" t="s">
        <v>102</v>
      </c>
      <c r="Y85" s="481" t="s">
        <v>102</v>
      </c>
      <c r="Z85" s="481" t="s">
        <v>102</v>
      </c>
      <c r="AA85" s="481" t="s">
        <v>102</v>
      </c>
      <c r="AB85" s="481" t="s">
        <v>102</v>
      </c>
      <c r="AC85" s="481" t="s">
        <v>102</v>
      </c>
      <c r="AD85" s="481" t="s">
        <v>102</v>
      </c>
      <c r="AE85" s="481" t="s">
        <v>102</v>
      </c>
      <c r="AF85" s="481" t="s">
        <v>102</v>
      </c>
      <c r="AG85" s="481" t="s">
        <v>102</v>
      </c>
      <c r="AH85" s="481" t="s">
        <v>102</v>
      </c>
      <c r="AI85" s="481" t="s">
        <v>102</v>
      </c>
      <c r="AJ85" s="481" t="s">
        <v>102</v>
      </c>
      <c r="AK85" s="481" t="s">
        <v>102</v>
      </c>
      <c r="AL85" s="481" t="s">
        <v>102</v>
      </c>
      <c r="AM85" s="481" t="s">
        <v>102</v>
      </c>
      <c r="AN85" s="481" t="s">
        <v>102</v>
      </c>
      <c r="AO85" s="481" t="s">
        <v>102</v>
      </c>
      <c r="AP85" s="481" t="s">
        <v>102</v>
      </c>
      <c r="AQ85" s="481" t="s">
        <v>102</v>
      </c>
      <c r="AR85" s="481" t="s">
        <v>102</v>
      </c>
      <c r="AS85" s="481" t="s">
        <v>102</v>
      </c>
      <c r="AT85" s="481" t="s">
        <v>102</v>
      </c>
      <c r="AU85" s="481" t="s">
        <v>102</v>
      </c>
      <c r="AV85" s="481" t="s">
        <v>102</v>
      </c>
      <c r="AW85" s="481" t="s">
        <v>102</v>
      </c>
      <c r="AX85" s="481" t="s">
        <v>102</v>
      </c>
      <c r="AY85" s="481" t="s">
        <v>102</v>
      </c>
      <c r="AZ85" s="481" t="s">
        <v>102</v>
      </c>
      <c r="BA85" s="481" t="s">
        <v>102</v>
      </c>
      <c r="BB85" s="481" t="s">
        <v>102</v>
      </c>
      <c r="BC85" s="481" t="s">
        <v>102</v>
      </c>
      <c r="BD85" s="481" t="s">
        <v>102</v>
      </c>
      <c r="BE85" s="481" t="s">
        <v>102</v>
      </c>
      <c r="BF85" s="481" t="s">
        <v>102</v>
      </c>
      <c r="BG85" s="481" t="s">
        <v>102</v>
      </c>
      <c r="BH85" s="481" t="s">
        <v>102</v>
      </c>
      <c r="BI85" s="481" t="s">
        <v>102</v>
      </c>
      <c r="BJ85" s="481" t="s">
        <v>102</v>
      </c>
      <c r="BK85" s="481" t="s">
        <v>102</v>
      </c>
      <c r="BL85" s="481" t="s">
        <v>102</v>
      </c>
      <c r="BM85" s="481" t="s">
        <v>102</v>
      </c>
      <c r="BN85" s="481" t="s">
        <v>102</v>
      </c>
      <c r="BO85" s="481" t="s">
        <v>102</v>
      </c>
      <c r="BP85" s="481" t="s">
        <v>102</v>
      </c>
      <c r="BQ85" s="481" t="s">
        <v>102</v>
      </c>
      <c r="BR85" s="481" t="s">
        <v>102</v>
      </c>
      <c r="BS85" s="481" t="s">
        <v>102</v>
      </c>
      <c r="BT85" s="481" t="s">
        <v>102</v>
      </c>
      <c r="BU85" s="481" t="s">
        <v>102</v>
      </c>
      <c r="BV85" s="481" t="s">
        <v>102</v>
      </c>
      <c r="BW85" s="481" t="s">
        <v>102</v>
      </c>
      <c r="BX85" s="481" t="s">
        <v>102</v>
      </c>
      <c r="BY85" s="481" t="s">
        <v>102</v>
      </c>
      <c r="BZ85" s="481" t="s">
        <v>102</v>
      </c>
      <c r="CA85" s="481" t="s">
        <v>102</v>
      </c>
      <c r="CB85" s="481" t="s">
        <v>102</v>
      </c>
      <c r="CC85" s="481" t="s">
        <v>102</v>
      </c>
      <c r="CD85" s="481" t="s">
        <v>102</v>
      </c>
      <c r="CE85" s="481" t="s">
        <v>102</v>
      </c>
      <c r="CF85" s="481" t="s">
        <v>102</v>
      </c>
      <c r="CG85" s="481" t="s">
        <v>102</v>
      </c>
      <c r="CH85" s="481" t="s">
        <v>102</v>
      </c>
      <c r="CI85" s="481" t="s">
        <v>102</v>
      </c>
      <c r="CJ85" s="481" t="s">
        <v>102</v>
      </c>
      <c r="CK85" s="481" t="s">
        <v>102</v>
      </c>
      <c r="CL85" s="481" t="s">
        <v>102</v>
      </c>
      <c r="CM85" s="481" t="s">
        <v>102</v>
      </c>
      <c r="CN85" s="481" t="s">
        <v>102</v>
      </c>
      <c r="CO85" s="481" t="s">
        <v>102</v>
      </c>
      <c r="CP85" s="481" t="s">
        <v>102</v>
      </c>
      <c r="CQ85" s="481" t="s">
        <v>102</v>
      </c>
      <c r="CR85" s="481" t="s">
        <v>102</v>
      </c>
      <c r="CS85" s="481" t="s">
        <v>102</v>
      </c>
      <c r="CT85" s="481" t="s">
        <v>102</v>
      </c>
      <c r="CU85" s="481" t="s">
        <v>102</v>
      </c>
      <c r="CV85" s="481" t="s">
        <v>102</v>
      </c>
      <c r="CW85" s="481" t="s">
        <v>102</v>
      </c>
      <c r="CX85" s="481" t="s">
        <v>102</v>
      </c>
      <c r="CY85" s="481" t="s">
        <v>102</v>
      </c>
      <c r="CZ85" s="481" t="s">
        <v>102</v>
      </c>
      <c r="DA85" s="481" t="s">
        <v>102</v>
      </c>
      <c r="DB85" s="481" t="s">
        <v>102</v>
      </c>
      <c r="DC85" s="481" t="s">
        <v>102</v>
      </c>
      <c r="DD85" s="481" t="s">
        <v>102</v>
      </c>
      <c r="DE85" s="481" t="s">
        <v>102</v>
      </c>
      <c r="DF85" s="481" t="s">
        <v>102</v>
      </c>
      <c r="DG85" s="481" t="s">
        <v>102</v>
      </c>
      <c r="DH85" s="481" t="s">
        <v>102</v>
      </c>
      <c r="DI85" s="481" t="s">
        <v>102</v>
      </c>
      <c r="DJ85" s="481" t="s">
        <v>102</v>
      </c>
      <c r="DK85" s="481" t="s">
        <v>102</v>
      </c>
      <c r="DL85" s="481" t="s">
        <v>102</v>
      </c>
      <c r="DM85" s="481" t="s">
        <v>102</v>
      </c>
      <c r="DN85" s="481" t="s">
        <v>102</v>
      </c>
      <c r="DO85" s="481" t="s">
        <v>102</v>
      </c>
      <c r="DP85" s="481" t="s">
        <v>102</v>
      </c>
      <c r="DQ85" s="481" t="s">
        <v>102</v>
      </c>
      <c r="DR85" s="481" t="s">
        <v>102</v>
      </c>
      <c r="DS85" s="481" t="s">
        <v>102</v>
      </c>
      <c r="DT85" s="481" t="s">
        <v>102</v>
      </c>
      <c r="DU85" s="481" t="s">
        <v>102</v>
      </c>
      <c r="DV85" s="481" t="s">
        <v>102</v>
      </c>
      <c r="DW85" s="481" t="s">
        <v>102</v>
      </c>
      <c r="DX85" s="481" t="s">
        <v>102</v>
      </c>
      <c r="DY85" s="481" t="s">
        <v>102</v>
      </c>
      <c r="DZ85" s="481" t="s">
        <v>102</v>
      </c>
      <c r="EA85" s="481" t="s">
        <v>102</v>
      </c>
      <c r="EB85" s="481" t="s">
        <v>102</v>
      </c>
    </row>
    <row r="86" spans="1:132" x14ac:dyDescent="0.15">
      <c r="A86" s="485" t="s">
        <v>4433</v>
      </c>
      <c r="B86" s="481">
        <v>3341114</v>
      </c>
      <c r="C86" s="481" t="s">
        <v>4290</v>
      </c>
      <c r="D86" s="481" t="s">
        <v>102</v>
      </c>
      <c r="E86" s="481" t="s">
        <v>4434</v>
      </c>
      <c r="F86" s="481" t="s">
        <v>1556</v>
      </c>
      <c r="G86" s="481" t="s">
        <v>1556</v>
      </c>
      <c r="H86" s="481" t="s">
        <v>102</v>
      </c>
      <c r="I86" s="481" t="s">
        <v>102</v>
      </c>
      <c r="J86" s="481" t="s">
        <v>102</v>
      </c>
      <c r="K86" s="481" t="s">
        <v>102</v>
      </c>
      <c r="L86" s="481" t="s">
        <v>102</v>
      </c>
      <c r="M86" s="481" t="s">
        <v>102</v>
      </c>
      <c r="N86" s="481" t="s">
        <v>102</v>
      </c>
      <c r="O86" s="481" t="s">
        <v>102</v>
      </c>
      <c r="P86" s="481" t="s">
        <v>102</v>
      </c>
      <c r="Q86" s="481" t="s">
        <v>102</v>
      </c>
      <c r="R86" s="481" t="s">
        <v>102</v>
      </c>
      <c r="S86" s="481" t="s">
        <v>102</v>
      </c>
      <c r="T86" s="481" t="s">
        <v>102</v>
      </c>
      <c r="U86" s="481" t="s">
        <v>102</v>
      </c>
      <c r="V86" s="481" t="s">
        <v>102</v>
      </c>
      <c r="W86" s="481" t="s">
        <v>102</v>
      </c>
      <c r="X86" s="481" t="s">
        <v>102</v>
      </c>
      <c r="Y86" s="481" t="s">
        <v>102</v>
      </c>
      <c r="Z86" s="481" t="s">
        <v>102</v>
      </c>
      <c r="AA86" s="481" t="s">
        <v>102</v>
      </c>
      <c r="AB86" s="481" t="s">
        <v>102</v>
      </c>
      <c r="AC86" s="481" t="s">
        <v>102</v>
      </c>
      <c r="AD86" s="481" t="s">
        <v>102</v>
      </c>
      <c r="AE86" s="481" t="s">
        <v>102</v>
      </c>
      <c r="AF86" s="481" t="s">
        <v>102</v>
      </c>
      <c r="AG86" s="481" t="s">
        <v>102</v>
      </c>
      <c r="AH86" s="481" t="s">
        <v>102</v>
      </c>
      <c r="AI86" s="481" t="s">
        <v>102</v>
      </c>
      <c r="AJ86" s="481" t="s">
        <v>102</v>
      </c>
      <c r="AK86" s="481" t="s">
        <v>102</v>
      </c>
      <c r="AL86" s="481" t="s">
        <v>102</v>
      </c>
      <c r="AM86" s="481" t="s">
        <v>102</v>
      </c>
      <c r="AN86" s="481" t="s">
        <v>102</v>
      </c>
      <c r="AO86" s="481" t="s">
        <v>102</v>
      </c>
      <c r="AP86" s="481" t="s">
        <v>102</v>
      </c>
      <c r="AQ86" s="481" t="s">
        <v>102</v>
      </c>
      <c r="AR86" s="481" t="s">
        <v>102</v>
      </c>
      <c r="AS86" s="481" t="s">
        <v>102</v>
      </c>
      <c r="AT86" s="481" t="s">
        <v>102</v>
      </c>
      <c r="AU86" s="481" t="s">
        <v>102</v>
      </c>
      <c r="AV86" s="481" t="s">
        <v>102</v>
      </c>
      <c r="AW86" s="481" t="s">
        <v>102</v>
      </c>
      <c r="AX86" s="481" t="s">
        <v>102</v>
      </c>
      <c r="AY86" s="481" t="s">
        <v>102</v>
      </c>
      <c r="AZ86" s="481" t="s">
        <v>102</v>
      </c>
      <c r="BA86" s="481" t="s">
        <v>102</v>
      </c>
      <c r="BB86" s="481" t="s">
        <v>102</v>
      </c>
      <c r="BC86" s="481" t="s">
        <v>102</v>
      </c>
      <c r="BD86" s="481" t="s">
        <v>102</v>
      </c>
      <c r="BE86" s="481" t="s">
        <v>102</v>
      </c>
      <c r="BF86" s="481" t="s">
        <v>102</v>
      </c>
      <c r="BG86" s="481" t="s">
        <v>102</v>
      </c>
      <c r="BH86" s="481" t="s">
        <v>102</v>
      </c>
      <c r="BI86" s="481" t="s">
        <v>102</v>
      </c>
      <c r="BJ86" s="481" t="s">
        <v>102</v>
      </c>
      <c r="BK86" s="481" t="s">
        <v>102</v>
      </c>
      <c r="BL86" s="481" t="s">
        <v>102</v>
      </c>
      <c r="BM86" s="481" t="s">
        <v>102</v>
      </c>
      <c r="BN86" s="481" t="s">
        <v>102</v>
      </c>
      <c r="BO86" s="481" t="s">
        <v>102</v>
      </c>
      <c r="BP86" s="481" t="s">
        <v>102</v>
      </c>
      <c r="BQ86" s="481" t="s">
        <v>102</v>
      </c>
      <c r="BR86" s="481" t="s">
        <v>102</v>
      </c>
      <c r="BS86" s="481" t="s">
        <v>102</v>
      </c>
      <c r="BT86" s="481" t="s">
        <v>102</v>
      </c>
      <c r="BU86" s="481" t="s">
        <v>102</v>
      </c>
      <c r="BV86" s="481" t="s">
        <v>102</v>
      </c>
      <c r="BW86" s="481" t="s">
        <v>102</v>
      </c>
      <c r="BX86" s="481" t="s">
        <v>102</v>
      </c>
      <c r="BY86" s="481" t="s">
        <v>102</v>
      </c>
      <c r="BZ86" s="481" t="s">
        <v>102</v>
      </c>
      <c r="CA86" s="481" t="s">
        <v>102</v>
      </c>
      <c r="CB86" s="481" t="s">
        <v>102</v>
      </c>
      <c r="CC86" s="481" t="s">
        <v>102</v>
      </c>
      <c r="CD86" s="481" t="s">
        <v>102</v>
      </c>
      <c r="CE86" s="481" t="s">
        <v>102</v>
      </c>
      <c r="CF86" s="481" t="s">
        <v>102</v>
      </c>
      <c r="CG86" s="481" t="s">
        <v>102</v>
      </c>
      <c r="CH86" s="481" t="s">
        <v>102</v>
      </c>
      <c r="CI86" s="481" t="s">
        <v>102</v>
      </c>
      <c r="CJ86" s="481" t="s">
        <v>102</v>
      </c>
      <c r="CK86" s="481" t="s">
        <v>102</v>
      </c>
      <c r="CL86" s="481" t="s">
        <v>102</v>
      </c>
      <c r="CM86" s="481" t="s">
        <v>102</v>
      </c>
      <c r="CN86" s="481" t="s">
        <v>102</v>
      </c>
      <c r="CO86" s="481" t="s">
        <v>102</v>
      </c>
      <c r="CP86" s="481" t="s">
        <v>102</v>
      </c>
      <c r="CQ86" s="481" t="s">
        <v>102</v>
      </c>
      <c r="CR86" s="481" t="s">
        <v>102</v>
      </c>
      <c r="CS86" s="481" t="s">
        <v>102</v>
      </c>
      <c r="CT86" s="481" t="s">
        <v>102</v>
      </c>
      <c r="CU86" s="481" t="s">
        <v>102</v>
      </c>
      <c r="CV86" s="481" t="s">
        <v>102</v>
      </c>
      <c r="CW86" s="481" t="s">
        <v>102</v>
      </c>
      <c r="CX86" s="481" t="s">
        <v>102</v>
      </c>
      <c r="CY86" s="481" t="s">
        <v>102</v>
      </c>
      <c r="CZ86" s="481" t="s">
        <v>102</v>
      </c>
      <c r="DA86" s="481" t="s">
        <v>102</v>
      </c>
      <c r="DB86" s="481" t="s">
        <v>102</v>
      </c>
      <c r="DC86" s="481" t="s">
        <v>102</v>
      </c>
      <c r="DD86" s="481" t="s">
        <v>102</v>
      </c>
      <c r="DE86" s="481" t="s">
        <v>102</v>
      </c>
      <c r="DF86" s="481" t="s">
        <v>102</v>
      </c>
      <c r="DG86" s="481" t="s">
        <v>102</v>
      </c>
      <c r="DH86" s="481" t="s">
        <v>102</v>
      </c>
      <c r="DI86" s="481" t="s">
        <v>102</v>
      </c>
      <c r="DJ86" s="481" t="s">
        <v>102</v>
      </c>
      <c r="DK86" s="481" t="s">
        <v>102</v>
      </c>
      <c r="DL86" s="481" t="s">
        <v>102</v>
      </c>
      <c r="DM86" s="481" t="s">
        <v>102</v>
      </c>
      <c r="DN86" s="481" t="s">
        <v>102</v>
      </c>
      <c r="DO86" s="481" t="s">
        <v>102</v>
      </c>
      <c r="DP86" s="481" t="s">
        <v>102</v>
      </c>
      <c r="DQ86" s="481" t="s">
        <v>102</v>
      </c>
      <c r="DR86" s="481" t="s">
        <v>102</v>
      </c>
      <c r="DS86" s="481" t="s">
        <v>102</v>
      </c>
      <c r="DT86" s="481" t="s">
        <v>102</v>
      </c>
      <c r="DU86" s="481" t="s">
        <v>102</v>
      </c>
      <c r="DV86" s="481" t="s">
        <v>102</v>
      </c>
      <c r="DW86" s="481" t="s">
        <v>102</v>
      </c>
      <c r="DX86" s="481" t="s">
        <v>102</v>
      </c>
      <c r="DY86" s="481" t="s">
        <v>102</v>
      </c>
      <c r="DZ86" s="481" t="s">
        <v>102</v>
      </c>
      <c r="EA86" s="481" t="s">
        <v>102</v>
      </c>
      <c r="EB86" s="481" t="s">
        <v>102</v>
      </c>
    </row>
    <row r="87" spans="1:132" x14ac:dyDescent="0.15">
      <c r="A87" s="485" t="s">
        <v>4435</v>
      </c>
      <c r="B87" s="481">
        <v>3973006</v>
      </c>
      <c r="C87" s="481" t="s">
        <v>4436</v>
      </c>
      <c r="D87" s="481" t="s">
        <v>4437</v>
      </c>
      <c r="E87" s="481" t="s">
        <v>4438</v>
      </c>
      <c r="F87" s="481" t="s">
        <v>4436</v>
      </c>
      <c r="G87" s="481" t="s">
        <v>4437</v>
      </c>
      <c r="H87" s="481" t="s">
        <v>4439</v>
      </c>
      <c r="I87" s="481" t="s">
        <v>4438</v>
      </c>
      <c r="J87" s="481" t="s">
        <v>4440</v>
      </c>
      <c r="K87" s="481" t="s">
        <v>4436</v>
      </c>
      <c r="L87" s="481" t="s">
        <v>4437</v>
      </c>
      <c r="M87" s="481" t="s">
        <v>4439</v>
      </c>
      <c r="N87" s="481" t="s">
        <v>4441</v>
      </c>
      <c r="O87" s="481" t="s">
        <v>4438</v>
      </c>
      <c r="P87" s="481" t="s">
        <v>102</v>
      </c>
      <c r="Q87" s="481" t="s">
        <v>102</v>
      </c>
      <c r="R87" s="481" t="s">
        <v>102</v>
      </c>
      <c r="S87" s="481" t="s">
        <v>102</v>
      </c>
      <c r="T87" s="481" t="s">
        <v>102</v>
      </c>
      <c r="U87" s="481" t="s">
        <v>102</v>
      </c>
      <c r="V87" s="481" t="s">
        <v>102</v>
      </c>
      <c r="W87" s="481" t="s">
        <v>102</v>
      </c>
      <c r="X87" s="481" t="s">
        <v>102</v>
      </c>
      <c r="Y87" s="481" t="s">
        <v>102</v>
      </c>
      <c r="Z87" s="481" t="s">
        <v>102</v>
      </c>
      <c r="AA87" s="481" t="s">
        <v>102</v>
      </c>
      <c r="AB87" s="481" t="s">
        <v>102</v>
      </c>
      <c r="AC87" s="481" t="s">
        <v>102</v>
      </c>
      <c r="AD87" s="481" t="s">
        <v>102</v>
      </c>
      <c r="AE87" s="481" t="s">
        <v>102</v>
      </c>
      <c r="AF87" s="481" t="s">
        <v>102</v>
      </c>
      <c r="AG87" s="481" t="s">
        <v>102</v>
      </c>
      <c r="AH87" s="481" t="s">
        <v>102</v>
      </c>
      <c r="AI87" s="481" t="s">
        <v>102</v>
      </c>
      <c r="AJ87" s="481" t="s">
        <v>102</v>
      </c>
      <c r="AK87" s="481" t="s">
        <v>102</v>
      </c>
      <c r="AL87" s="481" t="s">
        <v>102</v>
      </c>
      <c r="AM87" s="481" t="s">
        <v>102</v>
      </c>
      <c r="AN87" s="481" t="s">
        <v>102</v>
      </c>
      <c r="AO87" s="481" t="s">
        <v>102</v>
      </c>
      <c r="AP87" s="481" t="s">
        <v>102</v>
      </c>
      <c r="AQ87" s="481" t="s">
        <v>102</v>
      </c>
      <c r="AR87" s="481" t="s">
        <v>102</v>
      </c>
      <c r="AS87" s="481" t="s">
        <v>102</v>
      </c>
      <c r="AT87" s="481" t="s">
        <v>102</v>
      </c>
      <c r="AU87" s="481" t="s">
        <v>102</v>
      </c>
      <c r="AV87" s="481" t="s">
        <v>102</v>
      </c>
      <c r="AW87" s="481" t="s">
        <v>102</v>
      </c>
      <c r="AX87" s="481" t="s">
        <v>102</v>
      </c>
      <c r="AY87" s="481" t="s">
        <v>102</v>
      </c>
      <c r="AZ87" s="481" t="s">
        <v>102</v>
      </c>
      <c r="BA87" s="481" t="s">
        <v>102</v>
      </c>
      <c r="BB87" s="481" t="s">
        <v>102</v>
      </c>
      <c r="BC87" s="481" t="s">
        <v>102</v>
      </c>
      <c r="BD87" s="481" t="s">
        <v>102</v>
      </c>
      <c r="BE87" s="481" t="s">
        <v>102</v>
      </c>
      <c r="BF87" s="481" t="s">
        <v>102</v>
      </c>
      <c r="BG87" s="481" t="s">
        <v>102</v>
      </c>
      <c r="BH87" s="481" t="s">
        <v>102</v>
      </c>
      <c r="BI87" s="481" t="s">
        <v>102</v>
      </c>
      <c r="BJ87" s="481" t="s">
        <v>102</v>
      </c>
      <c r="BK87" s="481" t="s">
        <v>102</v>
      </c>
      <c r="BL87" s="481" t="s">
        <v>102</v>
      </c>
      <c r="BM87" s="481" t="s">
        <v>102</v>
      </c>
      <c r="BN87" s="481" t="s">
        <v>102</v>
      </c>
      <c r="BO87" s="481" t="s">
        <v>102</v>
      </c>
      <c r="BP87" s="481" t="s">
        <v>102</v>
      </c>
      <c r="BQ87" s="481" t="s">
        <v>102</v>
      </c>
      <c r="BR87" s="481" t="s">
        <v>102</v>
      </c>
      <c r="BS87" s="481" t="s">
        <v>102</v>
      </c>
      <c r="BT87" s="481" t="s">
        <v>102</v>
      </c>
      <c r="BU87" s="481" t="s">
        <v>102</v>
      </c>
      <c r="BV87" s="481" t="s">
        <v>102</v>
      </c>
      <c r="BW87" s="481" t="s">
        <v>102</v>
      </c>
      <c r="BX87" s="481" t="s">
        <v>102</v>
      </c>
      <c r="BY87" s="481" t="s">
        <v>102</v>
      </c>
      <c r="BZ87" s="481" t="s">
        <v>102</v>
      </c>
      <c r="CA87" s="481" t="s">
        <v>102</v>
      </c>
      <c r="CB87" s="481" t="s">
        <v>102</v>
      </c>
      <c r="CC87" s="481" t="s">
        <v>102</v>
      </c>
      <c r="CD87" s="481" t="s">
        <v>102</v>
      </c>
      <c r="CE87" s="481" t="s">
        <v>102</v>
      </c>
      <c r="CF87" s="481" t="s">
        <v>102</v>
      </c>
      <c r="CG87" s="481" t="s">
        <v>102</v>
      </c>
      <c r="CH87" s="481" t="s">
        <v>102</v>
      </c>
      <c r="CI87" s="481" t="s">
        <v>102</v>
      </c>
      <c r="CJ87" s="481" t="s">
        <v>102</v>
      </c>
      <c r="CK87" s="481" t="s">
        <v>102</v>
      </c>
      <c r="CL87" s="481" t="s">
        <v>102</v>
      </c>
      <c r="CM87" s="481" t="s">
        <v>102</v>
      </c>
      <c r="CN87" s="481" t="s">
        <v>102</v>
      </c>
      <c r="CO87" s="481" t="s">
        <v>102</v>
      </c>
      <c r="CP87" s="481" t="s">
        <v>102</v>
      </c>
      <c r="CQ87" s="481" t="s">
        <v>102</v>
      </c>
      <c r="CR87" s="481" t="s">
        <v>102</v>
      </c>
      <c r="CS87" s="481" t="s">
        <v>102</v>
      </c>
      <c r="CT87" s="481" t="s">
        <v>102</v>
      </c>
      <c r="CU87" s="481" t="s">
        <v>102</v>
      </c>
      <c r="CV87" s="481" t="s">
        <v>102</v>
      </c>
      <c r="CW87" s="481" t="s">
        <v>102</v>
      </c>
      <c r="CX87" s="481" t="s">
        <v>102</v>
      </c>
      <c r="CY87" s="481" t="s">
        <v>102</v>
      </c>
      <c r="CZ87" s="481" t="s">
        <v>102</v>
      </c>
      <c r="DA87" s="481" t="s">
        <v>102</v>
      </c>
      <c r="DB87" s="481" t="s">
        <v>102</v>
      </c>
      <c r="DC87" s="481" t="s">
        <v>102</v>
      </c>
      <c r="DD87" s="481" t="s">
        <v>102</v>
      </c>
      <c r="DE87" s="481" t="s">
        <v>102</v>
      </c>
      <c r="DF87" s="481" t="s">
        <v>102</v>
      </c>
      <c r="DG87" s="481" t="s">
        <v>102</v>
      </c>
      <c r="DH87" s="481" t="s">
        <v>102</v>
      </c>
      <c r="DI87" s="481" t="s">
        <v>102</v>
      </c>
      <c r="DJ87" s="481" t="s">
        <v>102</v>
      </c>
      <c r="DK87" s="481" t="s">
        <v>102</v>
      </c>
      <c r="DL87" s="481" t="s">
        <v>102</v>
      </c>
      <c r="DM87" s="481" t="s">
        <v>102</v>
      </c>
      <c r="DN87" s="481" t="s">
        <v>102</v>
      </c>
      <c r="DO87" s="481" t="s">
        <v>102</v>
      </c>
      <c r="DP87" s="481" t="s">
        <v>102</v>
      </c>
      <c r="DQ87" s="481" t="s">
        <v>102</v>
      </c>
      <c r="DR87" s="481" t="s">
        <v>102</v>
      </c>
      <c r="DS87" s="481" t="s">
        <v>102</v>
      </c>
      <c r="DT87" s="481" t="s">
        <v>102</v>
      </c>
      <c r="DU87" s="481" t="s">
        <v>102</v>
      </c>
      <c r="DV87" s="481" t="s">
        <v>102</v>
      </c>
      <c r="DW87" s="481" t="s">
        <v>102</v>
      </c>
      <c r="DX87" s="481" t="s">
        <v>102</v>
      </c>
      <c r="DY87" s="481" t="s">
        <v>102</v>
      </c>
      <c r="DZ87" s="481" t="s">
        <v>102</v>
      </c>
      <c r="EA87" s="481" t="s">
        <v>102</v>
      </c>
      <c r="EB87" s="481" t="s">
        <v>102</v>
      </c>
    </row>
    <row r="88" spans="1:132" x14ac:dyDescent="0.15">
      <c r="A88" s="485" t="s">
        <v>4442</v>
      </c>
      <c r="B88" s="481">
        <v>3190321</v>
      </c>
      <c r="C88" s="481" t="s">
        <v>102</v>
      </c>
      <c r="D88" s="481" t="s">
        <v>102</v>
      </c>
      <c r="E88" s="481" t="s">
        <v>102</v>
      </c>
      <c r="F88" s="481" t="s">
        <v>102</v>
      </c>
      <c r="G88" s="481" t="s">
        <v>102</v>
      </c>
      <c r="H88" s="481" t="s">
        <v>102</v>
      </c>
      <c r="I88" s="481" t="s">
        <v>102</v>
      </c>
      <c r="J88" s="481" t="s">
        <v>102</v>
      </c>
      <c r="K88" s="481" t="s">
        <v>102</v>
      </c>
      <c r="L88" s="481" t="s">
        <v>102</v>
      </c>
      <c r="M88" s="481" t="s">
        <v>102</v>
      </c>
      <c r="N88" s="481" t="s">
        <v>102</v>
      </c>
      <c r="O88" s="481" t="s">
        <v>102</v>
      </c>
      <c r="P88" s="481" t="s">
        <v>102</v>
      </c>
      <c r="Q88" s="481" t="s">
        <v>102</v>
      </c>
      <c r="R88" s="481" t="s">
        <v>102</v>
      </c>
      <c r="S88" s="481" t="s">
        <v>102</v>
      </c>
      <c r="T88" s="481" t="s">
        <v>102</v>
      </c>
      <c r="U88" s="481" t="s">
        <v>102</v>
      </c>
      <c r="V88" s="481" t="s">
        <v>102</v>
      </c>
      <c r="W88" s="481" t="s">
        <v>102</v>
      </c>
      <c r="X88" s="481" t="s">
        <v>102</v>
      </c>
      <c r="Y88" s="481" t="s">
        <v>102</v>
      </c>
      <c r="Z88" s="481" t="s">
        <v>102</v>
      </c>
      <c r="AA88" s="481" t="s">
        <v>102</v>
      </c>
      <c r="AB88" s="481" t="s">
        <v>102</v>
      </c>
      <c r="AC88" s="481" t="s">
        <v>102</v>
      </c>
      <c r="AD88" s="481" t="s">
        <v>102</v>
      </c>
      <c r="AE88" s="481" t="s">
        <v>102</v>
      </c>
      <c r="AF88" s="481" t="s">
        <v>102</v>
      </c>
      <c r="AG88" s="481" t="s">
        <v>102</v>
      </c>
      <c r="AH88" s="481" t="s">
        <v>102</v>
      </c>
      <c r="AI88" s="481" t="s">
        <v>102</v>
      </c>
      <c r="AJ88" s="481" t="s">
        <v>102</v>
      </c>
      <c r="AK88" s="481" t="s">
        <v>102</v>
      </c>
      <c r="AL88" s="481" t="s">
        <v>102</v>
      </c>
      <c r="AM88" s="481" t="s">
        <v>102</v>
      </c>
      <c r="AN88" s="481" t="s">
        <v>102</v>
      </c>
      <c r="AO88" s="481" t="s">
        <v>102</v>
      </c>
      <c r="AP88" s="481" t="s">
        <v>102</v>
      </c>
      <c r="AQ88" s="481" t="s">
        <v>102</v>
      </c>
      <c r="AR88" s="481" t="s">
        <v>102</v>
      </c>
      <c r="AS88" s="481" t="s">
        <v>102</v>
      </c>
      <c r="AT88" s="481" t="s">
        <v>102</v>
      </c>
      <c r="AU88" s="481" t="s">
        <v>102</v>
      </c>
      <c r="AV88" s="481" t="s">
        <v>102</v>
      </c>
      <c r="AW88" s="481" t="s">
        <v>102</v>
      </c>
      <c r="AX88" s="481" t="s">
        <v>102</v>
      </c>
      <c r="AY88" s="481" t="s">
        <v>102</v>
      </c>
      <c r="AZ88" s="481" t="s">
        <v>102</v>
      </c>
      <c r="BA88" s="481" t="s">
        <v>102</v>
      </c>
      <c r="BB88" s="481" t="s">
        <v>102</v>
      </c>
      <c r="BC88" s="481" t="s">
        <v>102</v>
      </c>
      <c r="BD88" s="481" t="s">
        <v>102</v>
      </c>
      <c r="BE88" s="481" t="s">
        <v>102</v>
      </c>
      <c r="BF88" s="481" t="s">
        <v>102</v>
      </c>
      <c r="BG88" s="481" t="s">
        <v>102</v>
      </c>
      <c r="BH88" s="481" t="s">
        <v>102</v>
      </c>
      <c r="BI88" s="481" t="s">
        <v>102</v>
      </c>
      <c r="BJ88" s="481" t="s">
        <v>102</v>
      </c>
      <c r="BK88" s="481" t="s">
        <v>102</v>
      </c>
      <c r="BL88" s="481" t="s">
        <v>102</v>
      </c>
      <c r="BM88" s="481" t="s">
        <v>102</v>
      </c>
      <c r="BN88" s="481" t="s">
        <v>102</v>
      </c>
      <c r="BO88" s="481" t="s">
        <v>102</v>
      </c>
      <c r="BP88" s="481" t="s">
        <v>102</v>
      </c>
      <c r="BQ88" s="481" t="s">
        <v>102</v>
      </c>
      <c r="BR88" s="481" t="s">
        <v>102</v>
      </c>
      <c r="BS88" s="481" t="s">
        <v>102</v>
      </c>
      <c r="BT88" s="481" t="s">
        <v>102</v>
      </c>
      <c r="BU88" s="481" t="s">
        <v>102</v>
      </c>
      <c r="BV88" s="481" t="s">
        <v>102</v>
      </c>
      <c r="BW88" s="481" t="s">
        <v>102</v>
      </c>
      <c r="BX88" s="481" t="s">
        <v>102</v>
      </c>
      <c r="BY88" s="481" t="s">
        <v>102</v>
      </c>
      <c r="BZ88" s="481" t="s">
        <v>102</v>
      </c>
      <c r="CA88" s="481" t="s">
        <v>102</v>
      </c>
      <c r="CB88" s="481" t="s">
        <v>102</v>
      </c>
      <c r="CC88" s="481" t="s">
        <v>102</v>
      </c>
      <c r="CD88" s="481" t="s">
        <v>102</v>
      </c>
      <c r="CE88" s="481" t="s">
        <v>102</v>
      </c>
      <c r="CF88" s="481" t="s">
        <v>102</v>
      </c>
      <c r="CG88" s="481" t="s">
        <v>102</v>
      </c>
      <c r="CH88" s="481" t="s">
        <v>102</v>
      </c>
      <c r="CI88" s="481" t="s">
        <v>102</v>
      </c>
      <c r="CJ88" s="481" t="s">
        <v>102</v>
      </c>
      <c r="CK88" s="481" t="s">
        <v>102</v>
      </c>
      <c r="CL88" s="481" t="s">
        <v>102</v>
      </c>
      <c r="CM88" s="481" t="s">
        <v>102</v>
      </c>
      <c r="CN88" s="481" t="s">
        <v>102</v>
      </c>
      <c r="CO88" s="481" t="s">
        <v>102</v>
      </c>
      <c r="CP88" s="481" t="s">
        <v>102</v>
      </c>
      <c r="CQ88" s="481" t="s">
        <v>102</v>
      </c>
      <c r="CR88" s="481" t="s">
        <v>102</v>
      </c>
      <c r="CS88" s="481" t="s">
        <v>102</v>
      </c>
      <c r="CT88" s="481" t="s">
        <v>102</v>
      </c>
      <c r="CU88" s="481" t="s">
        <v>102</v>
      </c>
      <c r="CV88" s="481" t="s">
        <v>102</v>
      </c>
      <c r="CW88" s="481" t="s">
        <v>102</v>
      </c>
      <c r="CX88" s="481" t="s">
        <v>102</v>
      </c>
      <c r="CY88" s="481" t="s">
        <v>102</v>
      </c>
      <c r="CZ88" s="481" t="s">
        <v>102</v>
      </c>
      <c r="DA88" s="481" t="s">
        <v>102</v>
      </c>
      <c r="DB88" s="481" t="s">
        <v>102</v>
      </c>
      <c r="DC88" s="481" t="s">
        <v>102</v>
      </c>
      <c r="DD88" s="481" t="s">
        <v>102</v>
      </c>
      <c r="DE88" s="481" t="s">
        <v>102</v>
      </c>
      <c r="DF88" s="481" t="s">
        <v>102</v>
      </c>
      <c r="DG88" s="481" t="s">
        <v>102</v>
      </c>
      <c r="DH88" s="481" t="s">
        <v>102</v>
      </c>
      <c r="DI88" s="481" t="s">
        <v>102</v>
      </c>
      <c r="DJ88" s="481" t="s">
        <v>102</v>
      </c>
      <c r="DK88" s="481" t="s">
        <v>102</v>
      </c>
      <c r="DL88" s="481" t="s">
        <v>102</v>
      </c>
      <c r="DM88" s="481" t="s">
        <v>102</v>
      </c>
      <c r="DN88" s="481" t="s">
        <v>102</v>
      </c>
      <c r="DO88" s="481" t="s">
        <v>102</v>
      </c>
      <c r="DP88" s="481" t="s">
        <v>102</v>
      </c>
      <c r="DQ88" s="481" t="s">
        <v>102</v>
      </c>
      <c r="DR88" s="481" t="s">
        <v>102</v>
      </c>
      <c r="DS88" s="481" t="s">
        <v>102</v>
      </c>
      <c r="DT88" s="481" t="s">
        <v>102</v>
      </c>
      <c r="DU88" s="481" t="s">
        <v>102</v>
      </c>
      <c r="DV88" s="481" t="s">
        <v>102</v>
      </c>
      <c r="DW88" s="481" t="s">
        <v>102</v>
      </c>
      <c r="DX88" s="481" t="s">
        <v>102</v>
      </c>
      <c r="DY88" s="481" t="s">
        <v>102</v>
      </c>
      <c r="DZ88" s="481" t="s">
        <v>102</v>
      </c>
      <c r="EA88" s="481" t="s">
        <v>102</v>
      </c>
      <c r="EB88" s="481" t="s">
        <v>102</v>
      </c>
    </row>
    <row r="89" spans="1:132" x14ac:dyDescent="0.15">
      <c r="A89" s="485" t="s">
        <v>4443</v>
      </c>
      <c r="B89" s="481">
        <v>3392390</v>
      </c>
      <c r="C89" s="481" t="s">
        <v>4444</v>
      </c>
      <c r="D89" s="481" t="s">
        <v>102</v>
      </c>
      <c r="E89" s="481" t="s">
        <v>102</v>
      </c>
      <c r="F89" s="481" t="s">
        <v>102</v>
      </c>
      <c r="G89" s="481" t="s">
        <v>102</v>
      </c>
      <c r="H89" s="481" t="s">
        <v>102</v>
      </c>
      <c r="I89" s="481" t="s">
        <v>102</v>
      </c>
      <c r="J89" s="481" t="s">
        <v>102</v>
      </c>
      <c r="K89" s="481" t="s">
        <v>102</v>
      </c>
      <c r="L89" s="481" t="s">
        <v>102</v>
      </c>
      <c r="M89" s="481" t="s">
        <v>102</v>
      </c>
      <c r="N89" s="481" t="s">
        <v>102</v>
      </c>
      <c r="O89" s="481" t="s">
        <v>102</v>
      </c>
      <c r="P89" s="481" t="s">
        <v>102</v>
      </c>
      <c r="Q89" s="481" t="s">
        <v>102</v>
      </c>
      <c r="R89" s="481" t="s">
        <v>102</v>
      </c>
      <c r="S89" s="481" t="s">
        <v>102</v>
      </c>
      <c r="T89" s="481" t="s">
        <v>102</v>
      </c>
      <c r="U89" s="481" t="s">
        <v>102</v>
      </c>
      <c r="V89" s="481" t="s">
        <v>102</v>
      </c>
      <c r="W89" s="481" t="s">
        <v>102</v>
      </c>
      <c r="X89" s="481" t="s">
        <v>102</v>
      </c>
      <c r="Y89" s="481" t="s">
        <v>102</v>
      </c>
      <c r="Z89" s="481" t="s">
        <v>102</v>
      </c>
      <c r="AA89" s="481" t="s">
        <v>102</v>
      </c>
      <c r="AB89" s="481" t="s">
        <v>102</v>
      </c>
      <c r="AC89" s="481" t="s">
        <v>102</v>
      </c>
      <c r="AD89" s="481" t="s">
        <v>102</v>
      </c>
      <c r="AE89" s="481" t="s">
        <v>102</v>
      </c>
      <c r="AF89" s="481" t="s">
        <v>102</v>
      </c>
      <c r="AG89" s="481" t="s">
        <v>102</v>
      </c>
      <c r="AH89" s="481" t="s">
        <v>102</v>
      </c>
      <c r="AI89" s="481" t="s">
        <v>102</v>
      </c>
      <c r="AJ89" s="481" t="s">
        <v>102</v>
      </c>
      <c r="AK89" s="481" t="s">
        <v>102</v>
      </c>
      <c r="AL89" s="481" t="s">
        <v>102</v>
      </c>
      <c r="AM89" s="481" t="s">
        <v>102</v>
      </c>
      <c r="AN89" s="481" t="s">
        <v>102</v>
      </c>
      <c r="AO89" s="481" t="s">
        <v>102</v>
      </c>
      <c r="AP89" s="481" t="s">
        <v>102</v>
      </c>
      <c r="AQ89" s="481" t="s">
        <v>102</v>
      </c>
      <c r="AR89" s="481" t="s">
        <v>102</v>
      </c>
      <c r="AS89" s="481" t="s">
        <v>102</v>
      </c>
      <c r="AT89" s="481" t="s">
        <v>102</v>
      </c>
      <c r="AU89" s="481" t="s">
        <v>102</v>
      </c>
      <c r="AV89" s="481" t="s">
        <v>102</v>
      </c>
      <c r="AW89" s="481" t="s">
        <v>102</v>
      </c>
      <c r="AX89" s="481" t="s">
        <v>102</v>
      </c>
      <c r="AY89" s="481" t="s">
        <v>102</v>
      </c>
      <c r="AZ89" s="481" t="s">
        <v>102</v>
      </c>
      <c r="BA89" s="481" t="s">
        <v>102</v>
      </c>
      <c r="BB89" s="481" t="s">
        <v>102</v>
      </c>
      <c r="BC89" s="481" t="s">
        <v>102</v>
      </c>
      <c r="BD89" s="481" t="s">
        <v>102</v>
      </c>
      <c r="BE89" s="481" t="s">
        <v>102</v>
      </c>
      <c r="BF89" s="481" t="s">
        <v>102</v>
      </c>
      <c r="BG89" s="481" t="s">
        <v>102</v>
      </c>
      <c r="BH89" s="481" t="s">
        <v>102</v>
      </c>
      <c r="BI89" s="481" t="s">
        <v>102</v>
      </c>
      <c r="BJ89" s="481" t="s">
        <v>102</v>
      </c>
      <c r="BK89" s="481" t="s">
        <v>102</v>
      </c>
      <c r="BL89" s="481" t="s">
        <v>102</v>
      </c>
      <c r="BM89" s="481" t="s">
        <v>102</v>
      </c>
      <c r="BN89" s="481" t="s">
        <v>102</v>
      </c>
      <c r="BO89" s="481" t="s">
        <v>102</v>
      </c>
      <c r="BP89" s="481" t="s">
        <v>102</v>
      </c>
      <c r="BQ89" s="481" t="s">
        <v>102</v>
      </c>
      <c r="BR89" s="481" t="s">
        <v>102</v>
      </c>
      <c r="BS89" s="481" t="s">
        <v>102</v>
      </c>
      <c r="BT89" s="481" t="s">
        <v>102</v>
      </c>
      <c r="BU89" s="481" t="s">
        <v>102</v>
      </c>
      <c r="BV89" s="481" t="s">
        <v>102</v>
      </c>
      <c r="BW89" s="481" t="s">
        <v>102</v>
      </c>
      <c r="BX89" s="481" t="s">
        <v>102</v>
      </c>
      <c r="BY89" s="481" t="s">
        <v>102</v>
      </c>
      <c r="BZ89" s="481" t="s">
        <v>102</v>
      </c>
      <c r="CA89" s="481" t="s">
        <v>102</v>
      </c>
      <c r="CB89" s="481" t="s">
        <v>102</v>
      </c>
      <c r="CC89" s="481" t="s">
        <v>102</v>
      </c>
      <c r="CD89" s="481" t="s">
        <v>102</v>
      </c>
      <c r="CE89" s="481" t="s">
        <v>102</v>
      </c>
      <c r="CF89" s="481" t="s">
        <v>102</v>
      </c>
      <c r="CG89" s="481" t="s">
        <v>102</v>
      </c>
      <c r="CH89" s="481" t="s">
        <v>102</v>
      </c>
      <c r="CI89" s="481" t="s">
        <v>102</v>
      </c>
      <c r="CJ89" s="481" t="s">
        <v>102</v>
      </c>
      <c r="CK89" s="481" t="s">
        <v>102</v>
      </c>
      <c r="CL89" s="481" t="s">
        <v>102</v>
      </c>
      <c r="CM89" s="481" t="s">
        <v>102</v>
      </c>
      <c r="CN89" s="481" t="s">
        <v>102</v>
      </c>
      <c r="CO89" s="481" t="s">
        <v>102</v>
      </c>
      <c r="CP89" s="481" t="s">
        <v>102</v>
      </c>
      <c r="CQ89" s="481" t="s">
        <v>102</v>
      </c>
      <c r="CR89" s="481" t="s">
        <v>102</v>
      </c>
      <c r="CS89" s="481" t="s">
        <v>102</v>
      </c>
      <c r="CT89" s="481" t="s">
        <v>102</v>
      </c>
      <c r="CU89" s="481" t="s">
        <v>102</v>
      </c>
      <c r="CV89" s="481" t="s">
        <v>102</v>
      </c>
      <c r="CW89" s="481" t="s">
        <v>102</v>
      </c>
      <c r="CX89" s="481" t="s">
        <v>102</v>
      </c>
      <c r="CY89" s="481" t="s">
        <v>102</v>
      </c>
      <c r="CZ89" s="481" t="s">
        <v>102</v>
      </c>
      <c r="DA89" s="481" t="s">
        <v>102</v>
      </c>
      <c r="DB89" s="481" t="s">
        <v>102</v>
      </c>
      <c r="DC89" s="481" t="s">
        <v>102</v>
      </c>
      <c r="DD89" s="481" t="s">
        <v>102</v>
      </c>
      <c r="DE89" s="481" t="s">
        <v>102</v>
      </c>
      <c r="DF89" s="481" t="s">
        <v>102</v>
      </c>
      <c r="DG89" s="481" t="s">
        <v>102</v>
      </c>
      <c r="DH89" s="481" t="s">
        <v>102</v>
      </c>
      <c r="DI89" s="481" t="s">
        <v>102</v>
      </c>
      <c r="DJ89" s="481" t="s">
        <v>102</v>
      </c>
      <c r="DK89" s="481" t="s">
        <v>102</v>
      </c>
      <c r="DL89" s="481" t="s">
        <v>102</v>
      </c>
      <c r="DM89" s="481" t="s">
        <v>102</v>
      </c>
      <c r="DN89" s="481" t="s">
        <v>102</v>
      </c>
      <c r="DO89" s="481" t="s">
        <v>102</v>
      </c>
      <c r="DP89" s="481" t="s">
        <v>102</v>
      </c>
      <c r="DQ89" s="481" t="s">
        <v>102</v>
      </c>
      <c r="DR89" s="481" t="s">
        <v>102</v>
      </c>
      <c r="DS89" s="481" t="s">
        <v>102</v>
      </c>
      <c r="DT89" s="481" t="s">
        <v>102</v>
      </c>
      <c r="DU89" s="481" t="s">
        <v>102</v>
      </c>
      <c r="DV89" s="481" t="s">
        <v>102</v>
      </c>
      <c r="DW89" s="481" t="s">
        <v>102</v>
      </c>
      <c r="DX89" s="481" t="s">
        <v>102</v>
      </c>
      <c r="DY89" s="481" t="s">
        <v>102</v>
      </c>
      <c r="DZ89" s="481" t="s">
        <v>102</v>
      </c>
      <c r="EA89" s="481" t="s">
        <v>102</v>
      </c>
      <c r="EB89" s="481" t="s">
        <v>102</v>
      </c>
    </row>
    <row r="90" spans="1:132" x14ac:dyDescent="0.15">
      <c r="A90" s="480" t="s">
        <v>4445</v>
      </c>
      <c r="B90" s="481">
        <v>3232076</v>
      </c>
      <c r="C90" s="481" t="s">
        <v>4446</v>
      </c>
      <c r="D90" s="481" t="s">
        <v>4447</v>
      </c>
      <c r="E90" s="481" t="s">
        <v>4448</v>
      </c>
      <c r="F90" s="481" t="s">
        <v>4449</v>
      </c>
      <c r="G90" s="481" t="s">
        <v>4450</v>
      </c>
      <c r="H90" s="481" t="s">
        <v>4451</v>
      </c>
      <c r="I90" s="481" t="s">
        <v>4452</v>
      </c>
      <c r="J90" s="481" t="s">
        <v>4448</v>
      </c>
      <c r="K90" s="481" t="s">
        <v>102</v>
      </c>
      <c r="L90" s="481" t="s">
        <v>102</v>
      </c>
      <c r="M90" s="481" t="s">
        <v>102</v>
      </c>
      <c r="N90" s="481" t="s">
        <v>102</v>
      </c>
      <c r="O90" s="481" t="s">
        <v>102</v>
      </c>
      <c r="P90" s="481" t="s">
        <v>102</v>
      </c>
      <c r="Q90" s="481" t="s">
        <v>102</v>
      </c>
      <c r="R90" s="481" t="s">
        <v>102</v>
      </c>
      <c r="S90" s="481" t="s">
        <v>102</v>
      </c>
      <c r="T90" s="481" t="s">
        <v>102</v>
      </c>
      <c r="U90" s="481" t="s">
        <v>102</v>
      </c>
      <c r="V90" s="481" t="s">
        <v>102</v>
      </c>
      <c r="W90" s="481" t="s">
        <v>102</v>
      </c>
      <c r="X90" s="481" t="s">
        <v>102</v>
      </c>
      <c r="Y90" s="481" t="s">
        <v>102</v>
      </c>
      <c r="Z90" s="481" t="s">
        <v>102</v>
      </c>
      <c r="AA90" s="481" t="s">
        <v>102</v>
      </c>
      <c r="AB90" s="481" t="s">
        <v>102</v>
      </c>
      <c r="AC90" s="481" t="s">
        <v>102</v>
      </c>
      <c r="AD90" s="481" t="s">
        <v>102</v>
      </c>
      <c r="AE90" s="481" t="s">
        <v>102</v>
      </c>
      <c r="AF90" s="481" t="s">
        <v>102</v>
      </c>
      <c r="AG90" s="481" t="s">
        <v>102</v>
      </c>
      <c r="AH90" s="481" t="s">
        <v>102</v>
      </c>
      <c r="AI90" s="481" t="s">
        <v>102</v>
      </c>
      <c r="AJ90" s="481" t="s">
        <v>102</v>
      </c>
      <c r="AK90" s="481" t="s">
        <v>102</v>
      </c>
      <c r="AL90" s="481" t="s">
        <v>102</v>
      </c>
      <c r="AM90" s="481" t="s">
        <v>102</v>
      </c>
      <c r="AN90" s="481" t="s">
        <v>102</v>
      </c>
      <c r="AO90" s="481" t="s">
        <v>102</v>
      </c>
      <c r="AP90" s="481" t="s">
        <v>102</v>
      </c>
      <c r="AQ90" s="481" t="s">
        <v>102</v>
      </c>
      <c r="AR90" s="481" t="s">
        <v>102</v>
      </c>
      <c r="AS90" s="481" t="s">
        <v>102</v>
      </c>
      <c r="AT90" s="481" t="s">
        <v>102</v>
      </c>
      <c r="AU90" s="481" t="s">
        <v>102</v>
      </c>
      <c r="AV90" s="481" t="s">
        <v>102</v>
      </c>
      <c r="AW90" s="481" t="s">
        <v>102</v>
      </c>
      <c r="AX90" s="481" t="s">
        <v>102</v>
      </c>
      <c r="AY90" s="481" t="s">
        <v>102</v>
      </c>
      <c r="AZ90" s="481" t="s">
        <v>102</v>
      </c>
      <c r="BA90" s="481" t="s">
        <v>102</v>
      </c>
      <c r="BB90" s="481" t="s">
        <v>102</v>
      </c>
      <c r="BC90" s="481" t="s">
        <v>102</v>
      </c>
      <c r="BD90" s="481" t="s">
        <v>102</v>
      </c>
      <c r="BE90" s="481" t="s">
        <v>102</v>
      </c>
      <c r="BF90" s="481" t="s">
        <v>102</v>
      </c>
      <c r="BG90" s="481" t="s">
        <v>102</v>
      </c>
      <c r="BH90" s="481" t="s">
        <v>102</v>
      </c>
      <c r="BI90" s="481" t="s">
        <v>102</v>
      </c>
      <c r="BJ90" s="481" t="s">
        <v>102</v>
      </c>
      <c r="BK90" s="481" t="s">
        <v>102</v>
      </c>
      <c r="BL90" s="481" t="s">
        <v>102</v>
      </c>
      <c r="BM90" s="481" t="s">
        <v>102</v>
      </c>
      <c r="BN90" s="481" t="s">
        <v>102</v>
      </c>
      <c r="BO90" s="481" t="s">
        <v>102</v>
      </c>
      <c r="BP90" s="481" t="s">
        <v>102</v>
      </c>
      <c r="BQ90" s="481" t="s">
        <v>102</v>
      </c>
      <c r="BR90" s="481" t="s">
        <v>102</v>
      </c>
      <c r="BS90" s="481" t="s">
        <v>102</v>
      </c>
      <c r="BT90" s="481" t="s">
        <v>102</v>
      </c>
      <c r="BU90" s="481" t="s">
        <v>102</v>
      </c>
      <c r="BV90" s="481" t="s">
        <v>102</v>
      </c>
      <c r="BW90" s="481" t="s">
        <v>102</v>
      </c>
      <c r="BX90" s="481" t="s">
        <v>102</v>
      </c>
      <c r="BY90" s="481" t="s">
        <v>102</v>
      </c>
      <c r="BZ90" s="481" t="s">
        <v>102</v>
      </c>
      <c r="CA90" s="481" t="s">
        <v>102</v>
      </c>
      <c r="CB90" s="481" t="s">
        <v>102</v>
      </c>
      <c r="CC90" s="481" t="s">
        <v>102</v>
      </c>
      <c r="CD90" s="481" t="s">
        <v>102</v>
      </c>
      <c r="CE90" s="481" t="s">
        <v>102</v>
      </c>
      <c r="CF90" s="481" t="s">
        <v>102</v>
      </c>
      <c r="CG90" s="481" t="s">
        <v>102</v>
      </c>
      <c r="CH90" s="481" t="s">
        <v>102</v>
      </c>
      <c r="CI90" s="481" t="s">
        <v>102</v>
      </c>
      <c r="CJ90" s="481" t="s">
        <v>102</v>
      </c>
      <c r="CK90" s="481" t="s">
        <v>102</v>
      </c>
      <c r="CL90" s="481" t="s">
        <v>102</v>
      </c>
      <c r="CM90" s="481" t="s">
        <v>102</v>
      </c>
      <c r="CN90" s="481" t="s">
        <v>102</v>
      </c>
      <c r="CO90" s="481" t="s">
        <v>102</v>
      </c>
      <c r="CP90" s="481" t="s">
        <v>102</v>
      </c>
      <c r="CQ90" s="481" t="s">
        <v>102</v>
      </c>
      <c r="CR90" s="481" t="s">
        <v>102</v>
      </c>
      <c r="CS90" s="481" t="s">
        <v>102</v>
      </c>
      <c r="CT90" s="481" t="s">
        <v>102</v>
      </c>
      <c r="CU90" s="481" t="s">
        <v>102</v>
      </c>
      <c r="CV90" s="481" t="s">
        <v>102</v>
      </c>
      <c r="CW90" s="481" t="s">
        <v>102</v>
      </c>
      <c r="CX90" s="481" t="s">
        <v>102</v>
      </c>
      <c r="CY90" s="481" t="s">
        <v>102</v>
      </c>
      <c r="CZ90" s="481" t="s">
        <v>102</v>
      </c>
      <c r="DA90" s="481" t="s">
        <v>102</v>
      </c>
      <c r="DB90" s="481" t="s">
        <v>102</v>
      </c>
      <c r="DC90" s="481" t="s">
        <v>102</v>
      </c>
      <c r="DD90" s="481" t="s">
        <v>102</v>
      </c>
      <c r="DE90" s="481" t="s">
        <v>102</v>
      </c>
      <c r="DF90" s="481" t="s">
        <v>102</v>
      </c>
      <c r="DG90" s="481" t="s">
        <v>102</v>
      </c>
      <c r="DH90" s="481" t="s">
        <v>102</v>
      </c>
      <c r="DI90" s="481" t="s">
        <v>102</v>
      </c>
      <c r="DJ90" s="481" t="s">
        <v>102</v>
      </c>
      <c r="DK90" s="481" t="s">
        <v>102</v>
      </c>
      <c r="DL90" s="481" t="s">
        <v>102</v>
      </c>
      <c r="DM90" s="481" t="s">
        <v>102</v>
      </c>
      <c r="DN90" s="481" t="s">
        <v>102</v>
      </c>
      <c r="DO90" s="481" t="s">
        <v>102</v>
      </c>
      <c r="DP90" s="481" t="s">
        <v>102</v>
      </c>
      <c r="DQ90" s="481" t="s">
        <v>102</v>
      </c>
      <c r="DR90" s="481" t="s">
        <v>102</v>
      </c>
      <c r="DS90" s="481" t="s">
        <v>102</v>
      </c>
      <c r="DT90" s="481" t="s">
        <v>102</v>
      </c>
      <c r="DU90" s="481" t="s">
        <v>102</v>
      </c>
      <c r="DV90" s="481" t="s">
        <v>102</v>
      </c>
      <c r="DW90" s="481" t="s">
        <v>102</v>
      </c>
      <c r="DX90" s="481" t="s">
        <v>102</v>
      </c>
      <c r="DY90" s="481" t="s">
        <v>102</v>
      </c>
      <c r="DZ90" s="481" t="s">
        <v>102</v>
      </c>
      <c r="EA90" s="481" t="s">
        <v>102</v>
      </c>
      <c r="EB90" s="481" t="s">
        <v>102</v>
      </c>
    </row>
    <row r="91" spans="1:132" x14ac:dyDescent="0.15">
      <c r="A91" s="480" t="s">
        <v>4453</v>
      </c>
      <c r="B91" s="481">
        <v>3207192</v>
      </c>
      <c r="C91" s="481" t="s">
        <v>4454</v>
      </c>
      <c r="D91" s="481" t="s">
        <v>102</v>
      </c>
      <c r="E91" s="481" t="s">
        <v>4455</v>
      </c>
      <c r="F91" s="481" t="s">
        <v>4456</v>
      </c>
      <c r="G91" s="481" t="s">
        <v>4457</v>
      </c>
      <c r="H91" s="481" t="s">
        <v>4458</v>
      </c>
      <c r="I91" s="481" t="s">
        <v>102</v>
      </c>
      <c r="J91" s="481" t="s">
        <v>102</v>
      </c>
      <c r="K91" s="481" t="s">
        <v>102</v>
      </c>
      <c r="L91" s="481" t="s">
        <v>102</v>
      </c>
      <c r="M91" s="481" t="s">
        <v>102</v>
      </c>
      <c r="N91" s="481" t="s">
        <v>102</v>
      </c>
      <c r="O91" s="481" t="s">
        <v>102</v>
      </c>
      <c r="P91" s="481" t="s">
        <v>102</v>
      </c>
      <c r="Q91" s="481" t="s">
        <v>102</v>
      </c>
      <c r="R91" s="481" t="s">
        <v>102</v>
      </c>
      <c r="S91" s="481" t="s">
        <v>102</v>
      </c>
      <c r="T91" s="481" t="s">
        <v>102</v>
      </c>
      <c r="U91" s="481" t="s">
        <v>102</v>
      </c>
      <c r="V91" s="481" t="s">
        <v>102</v>
      </c>
      <c r="W91" s="481" t="s">
        <v>102</v>
      </c>
      <c r="X91" s="481" t="s">
        <v>102</v>
      </c>
      <c r="Y91" s="481" t="s">
        <v>102</v>
      </c>
      <c r="Z91" s="481" t="s">
        <v>102</v>
      </c>
      <c r="AA91" s="481" t="s">
        <v>102</v>
      </c>
      <c r="AB91" s="481" t="s">
        <v>102</v>
      </c>
      <c r="AC91" s="481" t="s">
        <v>102</v>
      </c>
      <c r="AD91" s="481" t="s">
        <v>102</v>
      </c>
      <c r="AE91" s="481" t="s">
        <v>102</v>
      </c>
      <c r="AF91" s="481" t="s">
        <v>102</v>
      </c>
      <c r="AG91" s="481" t="s">
        <v>102</v>
      </c>
      <c r="AH91" s="481" t="s">
        <v>102</v>
      </c>
      <c r="AI91" s="481" t="s">
        <v>102</v>
      </c>
      <c r="AJ91" s="481" t="s">
        <v>102</v>
      </c>
      <c r="AK91" s="481" t="s">
        <v>102</v>
      </c>
      <c r="AL91" s="481" t="s">
        <v>102</v>
      </c>
      <c r="AM91" s="481" t="s">
        <v>102</v>
      </c>
      <c r="AN91" s="481" t="s">
        <v>102</v>
      </c>
      <c r="AO91" s="481" t="s">
        <v>102</v>
      </c>
      <c r="AP91" s="481" t="s">
        <v>102</v>
      </c>
      <c r="AQ91" s="481" t="s">
        <v>102</v>
      </c>
      <c r="AR91" s="481" t="s">
        <v>102</v>
      </c>
      <c r="AS91" s="481" t="s">
        <v>102</v>
      </c>
      <c r="AT91" s="481" t="s">
        <v>102</v>
      </c>
      <c r="AU91" s="481" t="s">
        <v>102</v>
      </c>
      <c r="AV91" s="481" t="s">
        <v>102</v>
      </c>
      <c r="AW91" s="481" t="s">
        <v>102</v>
      </c>
      <c r="AX91" s="481" t="s">
        <v>102</v>
      </c>
      <c r="AY91" s="481" t="s">
        <v>102</v>
      </c>
      <c r="AZ91" s="481" t="s">
        <v>102</v>
      </c>
      <c r="BA91" s="481" t="s">
        <v>102</v>
      </c>
      <c r="BB91" s="481" t="s">
        <v>102</v>
      </c>
      <c r="BC91" s="481" t="s">
        <v>102</v>
      </c>
      <c r="BD91" s="481" t="s">
        <v>102</v>
      </c>
      <c r="BE91" s="481" t="s">
        <v>102</v>
      </c>
      <c r="BF91" s="481" t="s">
        <v>102</v>
      </c>
      <c r="BG91" s="481" t="s">
        <v>102</v>
      </c>
      <c r="BH91" s="481" t="s">
        <v>102</v>
      </c>
      <c r="BI91" s="481" t="s">
        <v>102</v>
      </c>
      <c r="BJ91" s="481" t="s">
        <v>102</v>
      </c>
      <c r="BK91" s="481" t="s">
        <v>102</v>
      </c>
      <c r="BL91" s="481" t="s">
        <v>102</v>
      </c>
      <c r="BM91" s="481" t="s">
        <v>102</v>
      </c>
      <c r="BN91" s="481" t="s">
        <v>102</v>
      </c>
      <c r="BO91" s="481" t="s">
        <v>102</v>
      </c>
      <c r="BP91" s="481" t="s">
        <v>102</v>
      </c>
      <c r="BQ91" s="481" t="s">
        <v>102</v>
      </c>
      <c r="BR91" s="481" t="s">
        <v>102</v>
      </c>
      <c r="BS91" s="481" t="s">
        <v>102</v>
      </c>
      <c r="BT91" s="481" t="s">
        <v>102</v>
      </c>
      <c r="BU91" s="481" t="s">
        <v>102</v>
      </c>
      <c r="BV91" s="481" t="s">
        <v>102</v>
      </c>
      <c r="BW91" s="481" t="s">
        <v>102</v>
      </c>
      <c r="BX91" s="481" t="s">
        <v>102</v>
      </c>
      <c r="BY91" s="481" t="s">
        <v>102</v>
      </c>
      <c r="BZ91" s="481" t="s">
        <v>102</v>
      </c>
      <c r="CA91" s="481" t="s">
        <v>102</v>
      </c>
      <c r="CB91" s="481" t="s">
        <v>102</v>
      </c>
      <c r="CC91" s="481" t="s">
        <v>102</v>
      </c>
      <c r="CD91" s="481" t="s">
        <v>102</v>
      </c>
      <c r="CE91" s="481" t="s">
        <v>102</v>
      </c>
      <c r="CF91" s="481" t="s">
        <v>102</v>
      </c>
      <c r="CG91" s="481" t="s">
        <v>102</v>
      </c>
      <c r="CH91" s="481" t="s">
        <v>102</v>
      </c>
      <c r="CI91" s="481" t="s">
        <v>102</v>
      </c>
      <c r="CJ91" s="481" t="s">
        <v>102</v>
      </c>
      <c r="CK91" s="481" t="s">
        <v>102</v>
      </c>
      <c r="CL91" s="481" t="s">
        <v>102</v>
      </c>
      <c r="CM91" s="481" t="s">
        <v>102</v>
      </c>
      <c r="CN91" s="481" t="s">
        <v>102</v>
      </c>
      <c r="CO91" s="481" t="s">
        <v>102</v>
      </c>
      <c r="CP91" s="481" t="s">
        <v>102</v>
      </c>
      <c r="CQ91" s="481" t="s">
        <v>102</v>
      </c>
      <c r="CR91" s="481" t="s">
        <v>102</v>
      </c>
      <c r="CS91" s="481" t="s">
        <v>102</v>
      </c>
      <c r="CT91" s="481" t="s">
        <v>102</v>
      </c>
      <c r="CU91" s="481" t="s">
        <v>102</v>
      </c>
      <c r="CV91" s="481" t="s">
        <v>102</v>
      </c>
      <c r="CW91" s="481" t="s">
        <v>102</v>
      </c>
      <c r="CX91" s="481" t="s">
        <v>102</v>
      </c>
      <c r="CY91" s="481" t="s">
        <v>102</v>
      </c>
      <c r="CZ91" s="481" t="s">
        <v>102</v>
      </c>
      <c r="DA91" s="481" t="s">
        <v>102</v>
      </c>
      <c r="DB91" s="481" t="s">
        <v>102</v>
      </c>
      <c r="DC91" s="481" t="s">
        <v>102</v>
      </c>
      <c r="DD91" s="481" t="s">
        <v>102</v>
      </c>
      <c r="DE91" s="481" t="s">
        <v>102</v>
      </c>
      <c r="DF91" s="481" t="s">
        <v>102</v>
      </c>
      <c r="DG91" s="481" t="s">
        <v>102</v>
      </c>
      <c r="DH91" s="481" t="s">
        <v>102</v>
      </c>
      <c r="DI91" s="481" t="s">
        <v>102</v>
      </c>
      <c r="DJ91" s="481" t="s">
        <v>102</v>
      </c>
      <c r="DK91" s="481" t="s">
        <v>102</v>
      </c>
      <c r="DL91" s="481" t="s">
        <v>102</v>
      </c>
      <c r="DM91" s="481" t="s">
        <v>102</v>
      </c>
      <c r="DN91" s="481" t="s">
        <v>102</v>
      </c>
      <c r="DO91" s="481" t="s">
        <v>102</v>
      </c>
      <c r="DP91" s="481" t="s">
        <v>102</v>
      </c>
      <c r="DQ91" s="481" t="s">
        <v>102</v>
      </c>
      <c r="DR91" s="481" t="s">
        <v>102</v>
      </c>
      <c r="DS91" s="481" t="s">
        <v>102</v>
      </c>
      <c r="DT91" s="481" t="s">
        <v>102</v>
      </c>
      <c r="DU91" s="481" t="s">
        <v>102</v>
      </c>
      <c r="DV91" s="481" t="s">
        <v>102</v>
      </c>
      <c r="DW91" s="481" t="s">
        <v>102</v>
      </c>
      <c r="DX91" s="481" t="s">
        <v>102</v>
      </c>
      <c r="DY91" s="481" t="s">
        <v>102</v>
      </c>
      <c r="DZ91" s="481" t="s">
        <v>102</v>
      </c>
      <c r="EA91" s="481" t="s">
        <v>102</v>
      </c>
      <c r="EB91" s="481" t="s">
        <v>102</v>
      </c>
    </row>
    <row r="92" spans="1:132" x14ac:dyDescent="0.15">
      <c r="A92" s="480" t="s">
        <v>4459</v>
      </c>
      <c r="B92" s="481">
        <v>3316492</v>
      </c>
      <c r="C92" s="481" t="s">
        <v>102</v>
      </c>
      <c r="D92" s="481" t="s">
        <v>102</v>
      </c>
      <c r="E92" s="481" t="s">
        <v>102</v>
      </c>
      <c r="F92" s="481" t="s">
        <v>102</v>
      </c>
      <c r="G92" s="481" t="s">
        <v>102</v>
      </c>
      <c r="H92" s="481" t="s">
        <v>102</v>
      </c>
      <c r="I92" s="481" t="s">
        <v>102</v>
      </c>
      <c r="J92" s="481" t="s">
        <v>102</v>
      </c>
      <c r="K92" s="481" t="s">
        <v>102</v>
      </c>
      <c r="L92" s="481" t="s">
        <v>102</v>
      </c>
      <c r="M92" s="481" t="s">
        <v>102</v>
      </c>
      <c r="N92" s="481" t="s">
        <v>102</v>
      </c>
      <c r="O92" s="481" t="s">
        <v>102</v>
      </c>
      <c r="P92" s="481" t="s">
        <v>102</v>
      </c>
      <c r="Q92" s="481" t="s">
        <v>102</v>
      </c>
      <c r="R92" s="481" t="s">
        <v>102</v>
      </c>
      <c r="S92" s="481" t="s">
        <v>102</v>
      </c>
      <c r="T92" s="481" t="s">
        <v>102</v>
      </c>
      <c r="U92" s="481" t="s">
        <v>102</v>
      </c>
      <c r="V92" s="481" t="s">
        <v>102</v>
      </c>
      <c r="W92" s="481" t="s">
        <v>102</v>
      </c>
      <c r="X92" s="481" t="s">
        <v>102</v>
      </c>
      <c r="Y92" s="481" t="s">
        <v>102</v>
      </c>
      <c r="Z92" s="481" t="s">
        <v>102</v>
      </c>
      <c r="AA92" s="481" t="s">
        <v>102</v>
      </c>
      <c r="AB92" s="481" t="s">
        <v>102</v>
      </c>
      <c r="AC92" s="481" t="s">
        <v>102</v>
      </c>
      <c r="AD92" s="481" t="s">
        <v>102</v>
      </c>
      <c r="AE92" s="481" t="s">
        <v>102</v>
      </c>
      <c r="AF92" s="481" t="s">
        <v>102</v>
      </c>
      <c r="AG92" s="481" t="s">
        <v>102</v>
      </c>
      <c r="AH92" s="481" t="s">
        <v>102</v>
      </c>
      <c r="AI92" s="481" t="s">
        <v>102</v>
      </c>
      <c r="AJ92" s="481" t="s">
        <v>102</v>
      </c>
      <c r="AK92" s="481" t="s">
        <v>102</v>
      </c>
      <c r="AL92" s="481" t="s">
        <v>102</v>
      </c>
      <c r="AM92" s="481" t="s">
        <v>102</v>
      </c>
      <c r="AN92" s="481" t="s">
        <v>102</v>
      </c>
      <c r="AO92" s="481" t="s">
        <v>102</v>
      </c>
      <c r="AP92" s="481" t="s">
        <v>102</v>
      </c>
      <c r="AQ92" s="481" t="s">
        <v>102</v>
      </c>
      <c r="AR92" s="481" t="s">
        <v>102</v>
      </c>
      <c r="AS92" s="481" t="s">
        <v>102</v>
      </c>
      <c r="AT92" s="481" t="s">
        <v>102</v>
      </c>
      <c r="AU92" s="481" t="s">
        <v>102</v>
      </c>
      <c r="AV92" s="481" t="s">
        <v>102</v>
      </c>
      <c r="AW92" s="481" t="s">
        <v>102</v>
      </c>
      <c r="AX92" s="481" t="s">
        <v>102</v>
      </c>
      <c r="AY92" s="481" t="s">
        <v>102</v>
      </c>
      <c r="AZ92" s="481" t="s">
        <v>102</v>
      </c>
      <c r="BA92" s="481" t="s">
        <v>102</v>
      </c>
      <c r="BB92" s="481" t="s">
        <v>102</v>
      </c>
      <c r="BC92" s="481" t="s">
        <v>102</v>
      </c>
      <c r="BD92" s="481" t="s">
        <v>102</v>
      </c>
      <c r="BE92" s="481" t="s">
        <v>102</v>
      </c>
      <c r="BF92" s="481" t="s">
        <v>102</v>
      </c>
      <c r="BG92" s="481" t="s">
        <v>102</v>
      </c>
      <c r="BH92" s="481" t="s">
        <v>102</v>
      </c>
      <c r="BI92" s="481" t="s">
        <v>102</v>
      </c>
      <c r="BJ92" s="481" t="s">
        <v>102</v>
      </c>
      <c r="BK92" s="481" t="s">
        <v>102</v>
      </c>
      <c r="BL92" s="481" t="s">
        <v>102</v>
      </c>
      <c r="BM92" s="481" t="s">
        <v>102</v>
      </c>
      <c r="BN92" s="481" t="s">
        <v>102</v>
      </c>
      <c r="BO92" s="481" t="s">
        <v>102</v>
      </c>
      <c r="BP92" s="481" t="s">
        <v>102</v>
      </c>
      <c r="BQ92" s="481" t="s">
        <v>102</v>
      </c>
      <c r="BR92" s="481" t="s">
        <v>102</v>
      </c>
      <c r="BS92" s="481" t="s">
        <v>102</v>
      </c>
      <c r="BT92" s="481" t="s">
        <v>102</v>
      </c>
      <c r="BU92" s="481" t="s">
        <v>102</v>
      </c>
      <c r="BV92" s="481" t="s">
        <v>102</v>
      </c>
      <c r="BW92" s="481" t="s">
        <v>102</v>
      </c>
      <c r="BX92" s="481" t="s">
        <v>102</v>
      </c>
      <c r="BY92" s="481" t="s">
        <v>102</v>
      </c>
      <c r="BZ92" s="481" t="s">
        <v>102</v>
      </c>
      <c r="CA92" s="481" t="s">
        <v>102</v>
      </c>
      <c r="CB92" s="481" t="s">
        <v>102</v>
      </c>
      <c r="CC92" s="481" t="s">
        <v>102</v>
      </c>
      <c r="CD92" s="481" t="s">
        <v>102</v>
      </c>
      <c r="CE92" s="481" t="s">
        <v>102</v>
      </c>
      <c r="CF92" s="481" t="s">
        <v>102</v>
      </c>
      <c r="CG92" s="481" t="s">
        <v>102</v>
      </c>
      <c r="CH92" s="481" t="s">
        <v>102</v>
      </c>
      <c r="CI92" s="481" t="s">
        <v>102</v>
      </c>
      <c r="CJ92" s="481" t="s">
        <v>102</v>
      </c>
      <c r="CK92" s="481" t="s">
        <v>102</v>
      </c>
      <c r="CL92" s="481" t="s">
        <v>102</v>
      </c>
      <c r="CM92" s="481" t="s">
        <v>102</v>
      </c>
      <c r="CN92" s="481" t="s">
        <v>102</v>
      </c>
      <c r="CO92" s="481" t="s">
        <v>102</v>
      </c>
      <c r="CP92" s="481" t="s">
        <v>102</v>
      </c>
      <c r="CQ92" s="481" t="s">
        <v>102</v>
      </c>
      <c r="CR92" s="481" t="s">
        <v>102</v>
      </c>
      <c r="CS92" s="481" t="s">
        <v>102</v>
      </c>
      <c r="CT92" s="481" t="s">
        <v>102</v>
      </c>
      <c r="CU92" s="481" t="s">
        <v>102</v>
      </c>
      <c r="CV92" s="481" t="s">
        <v>102</v>
      </c>
      <c r="CW92" s="481" t="s">
        <v>102</v>
      </c>
      <c r="CX92" s="481" t="s">
        <v>102</v>
      </c>
      <c r="CY92" s="481" t="s">
        <v>102</v>
      </c>
      <c r="CZ92" s="481" t="s">
        <v>102</v>
      </c>
      <c r="DA92" s="481" t="s">
        <v>102</v>
      </c>
      <c r="DB92" s="481" t="s">
        <v>102</v>
      </c>
      <c r="DC92" s="481" t="s">
        <v>102</v>
      </c>
      <c r="DD92" s="481" t="s">
        <v>102</v>
      </c>
      <c r="DE92" s="481" t="s">
        <v>102</v>
      </c>
      <c r="DF92" s="481" t="s">
        <v>102</v>
      </c>
      <c r="DG92" s="481" t="s">
        <v>102</v>
      </c>
      <c r="DH92" s="481" t="s">
        <v>102</v>
      </c>
      <c r="DI92" s="481" t="s">
        <v>102</v>
      </c>
      <c r="DJ92" s="481" t="s">
        <v>102</v>
      </c>
      <c r="DK92" s="481" t="s">
        <v>102</v>
      </c>
      <c r="DL92" s="481" t="s">
        <v>102</v>
      </c>
      <c r="DM92" s="481" t="s">
        <v>102</v>
      </c>
      <c r="DN92" s="481" t="s">
        <v>102</v>
      </c>
      <c r="DO92" s="481" t="s">
        <v>102</v>
      </c>
      <c r="DP92" s="481" t="s">
        <v>102</v>
      </c>
      <c r="DQ92" s="481" t="s">
        <v>102</v>
      </c>
      <c r="DR92" s="481" t="s">
        <v>102</v>
      </c>
      <c r="DS92" s="481" t="s">
        <v>102</v>
      </c>
      <c r="DT92" s="481" t="s">
        <v>102</v>
      </c>
      <c r="DU92" s="481" t="s">
        <v>102</v>
      </c>
      <c r="DV92" s="481" t="s">
        <v>102</v>
      </c>
      <c r="DW92" s="481" t="s">
        <v>102</v>
      </c>
      <c r="DX92" s="481" t="s">
        <v>102</v>
      </c>
      <c r="DY92" s="481" t="s">
        <v>102</v>
      </c>
      <c r="DZ92" s="481" t="s">
        <v>102</v>
      </c>
      <c r="EA92" s="481" t="s">
        <v>102</v>
      </c>
      <c r="EB92" s="481" t="s">
        <v>102</v>
      </c>
    </row>
    <row r="93" spans="1:132" x14ac:dyDescent="0.15">
      <c r="A93" s="485" t="s">
        <v>4460</v>
      </c>
      <c r="B93" s="481">
        <v>4536223</v>
      </c>
      <c r="C93" s="481" t="s">
        <v>102</v>
      </c>
      <c r="D93" s="481" t="s">
        <v>102</v>
      </c>
      <c r="E93" s="481" t="s">
        <v>102</v>
      </c>
      <c r="F93" s="481" t="s">
        <v>102</v>
      </c>
      <c r="G93" s="481" t="s">
        <v>102</v>
      </c>
      <c r="H93" s="481" t="s">
        <v>102</v>
      </c>
      <c r="I93" s="481" t="s">
        <v>102</v>
      </c>
      <c r="J93" s="481" t="s">
        <v>102</v>
      </c>
      <c r="K93" s="481" t="s">
        <v>102</v>
      </c>
      <c r="L93" s="481" t="s">
        <v>102</v>
      </c>
      <c r="M93" s="481" t="s">
        <v>102</v>
      </c>
      <c r="N93" s="481" t="s">
        <v>102</v>
      </c>
      <c r="O93" s="481" t="s">
        <v>102</v>
      </c>
      <c r="P93" s="481" t="s">
        <v>102</v>
      </c>
      <c r="Q93" s="481" t="s">
        <v>102</v>
      </c>
      <c r="R93" s="481" t="s">
        <v>102</v>
      </c>
      <c r="S93" s="481" t="s">
        <v>102</v>
      </c>
      <c r="T93" s="481" t="s">
        <v>102</v>
      </c>
      <c r="U93" s="481" t="s">
        <v>102</v>
      </c>
      <c r="V93" s="481" t="s">
        <v>102</v>
      </c>
      <c r="W93" s="481" t="s">
        <v>102</v>
      </c>
      <c r="X93" s="481" t="s">
        <v>102</v>
      </c>
      <c r="Y93" s="481" t="s">
        <v>102</v>
      </c>
      <c r="Z93" s="481" t="s">
        <v>102</v>
      </c>
      <c r="AA93" s="481" t="s">
        <v>102</v>
      </c>
      <c r="AB93" s="481" t="s">
        <v>102</v>
      </c>
      <c r="AC93" s="481" t="s">
        <v>102</v>
      </c>
      <c r="AD93" s="481" t="s">
        <v>102</v>
      </c>
      <c r="AE93" s="481" t="s">
        <v>102</v>
      </c>
      <c r="AF93" s="481" t="s">
        <v>102</v>
      </c>
      <c r="AG93" s="481" t="s">
        <v>102</v>
      </c>
      <c r="AH93" s="481" t="s">
        <v>102</v>
      </c>
      <c r="AI93" s="481" t="s">
        <v>102</v>
      </c>
      <c r="AJ93" s="481" t="s">
        <v>102</v>
      </c>
      <c r="AK93" s="481" t="s">
        <v>102</v>
      </c>
      <c r="AL93" s="481" t="s">
        <v>102</v>
      </c>
      <c r="AM93" s="481" t="s">
        <v>102</v>
      </c>
      <c r="AN93" s="481" t="s">
        <v>102</v>
      </c>
      <c r="AO93" s="481" t="s">
        <v>102</v>
      </c>
      <c r="AP93" s="481" t="s">
        <v>102</v>
      </c>
      <c r="AQ93" s="481" t="s">
        <v>102</v>
      </c>
      <c r="AR93" s="481" t="s">
        <v>102</v>
      </c>
      <c r="AS93" s="481" t="s">
        <v>102</v>
      </c>
      <c r="AT93" s="481" t="s">
        <v>102</v>
      </c>
      <c r="AU93" s="481" t="s">
        <v>102</v>
      </c>
      <c r="AV93" s="481" t="s">
        <v>102</v>
      </c>
      <c r="AW93" s="481" t="s">
        <v>102</v>
      </c>
      <c r="AX93" s="481" t="s">
        <v>102</v>
      </c>
      <c r="AY93" s="481" t="s">
        <v>102</v>
      </c>
      <c r="AZ93" s="481" t="s">
        <v>102</v>
      </c>
      <c r="BA93" s="481" t="s">
        <v>102</v>
      </c>
      <c r="BB93" s="481" t="s">
        <v>102</v>
      </c>
      <c r="BC93" s="481" t="s">
        <v>102</v>
      </c>
      <c r="BD93" s="481" t="s">
        <v>102</v>
      </c>
      <c r="BE93" s="481" t="s">
        <v>102</v>
      </c>
      <c r="BF93" s="481" t="s">
        <v>102</v>
      </c>
      <c r="BG93" s="481" t="s">
        <v>102</v>
      </c>
      <c r="BH93" s="481" t="s">
        <v>102</v>
      </c>
      <c r="BI93" s="481" t="s">
        <v>102</v>
      </c>
      <c r="BJ93" s="481" t="s">
        <v>102</v>
      </c>
      <c r="BK93" s="481" t="s">
        <v>102</v>
      </c>
      <c r="BL93" s="481" t="s">
        <v>102</v>
      </c>
      <c r="BM93" s="481" t="s">
        <v>102</v>
      </c>
      <c r="BN93" s="481" t="s">
        <v>102</v>
      </c>
      <c r="BO93" s="481" t="s">
        <v>102</v>
      </c>
      <c r="BP93" s="481" t="s">
        <v>102</v>
      </c>
      <c r="BQ93" s="481" t="s">
        <v>102</v>
      </c>
      <c r="BR93" s="481" t="s">
        <v>102</v>
      </c>
      <c r="BS93" s="481" t="s">
        <v>102</v>
      </c>
      <c r="BT93" s="481" t="s">
        <v>102</v>
      </c>
      <c r="BU93" s="481" t="s">
        <v>102</v>
      </c>
      <c r="BV93" s="481" t="s">
        <v>102</v>
      </c>
      <c r="BW93" s="481" t="s">
        <v>102</v>
      </c>
      <c r="BX93" s="481" t="s">
        <v>102</v>
      </c>
      <c r="BY93" s="481" t="s">
        <v>102</v>
      </c>
      <c r="BZ93" s="481" t="s">
        <v>102</v>
      </c>
      <c r="CA93" s="481" t="s">
        <v>102</v>
      </c>
      <c r="CB93" s="481" t="s">
        <v>102</v>
      </c>
      <c r="CC93" s="481" t="s">
        <v>102</v>
      </c>
      <c r="CD93" s="481" t="s">
        <v>102</v>
      </c>
      <c r="CE93" s="481" t="s">
        <v>102</v>
      </c>
      <c r="CF93" s="481" t="s">
        <v>102</v>
      </c>
      <c r="CG93" s="481" t="s">
        <v>102</v>
      </c>
      <c r="CH93" s="481" t="s">
        <v>102</v>
      </c>
      <c r="CI93" s="481" t="s">
        <v>102</v>
      </c>
      <c r="CJ93" s="481" t="s">
        <v>102</v>
      </c>
      <c r="CK93" s="481" t="s">
        <v>102</v>
      </c>
      <c r="CL93" s="481" t="s">
        <v>102</v>
      </c>
      <c r="CM93" s="481" t="s">
        <v>102</v>
      </c>
      <c r="CN93" s="481" t="s">
        <v>102</v>
      </c>
      <c r="CO93" s="481" t="s">
        <v>102</v>
      </c>
      <c r="CP93" s="481" t="s">
        <v>102</v>
      </c>
      <c r="CQ93" s="481" t="s">
        <v>102</v>
      </c>
      <c r="CR93" s="481" t="s">
        <v>102</v>
      </c>
      <c r="CS93" s="481" t="s">
        <v>102</v>
      </c>
      <c r="CT93" s="481" t="s">
        <v>102</v>
      </c>
      <c r="CU93" s="481" t="s">
        <v>102</v>
      </c>
      <c r="CV93" s="481" t="s">
        <v>102</v>
      </c>
      <c r="CW93" s="481" t="s">
        <v>102</v>
      </c>
      <c r="CX93" s="481" t="s">
        <v>102</v>
      </c>
      <c r="CY93" s="481" t="s">
        <v>102</v>
      </c>
      <c r="CZ93" s="481" t="s">
        <v>102</v>
      </c>
      <c r="DA93" s="481" t="s">
        <v>102</v>
      </c>
      <c r="DB93" s="481" t="s">
        <v>102</v>
      </c>
      <c r="DC93" s="481" t="s">
        <v>102</v>
      </c>
      <c r="DD93" s="481" t="s">
        <v>102</v>
      </c>
      <c r="DE93" s="481" t="s">
        <v>102</v>
      </c>
      <c r="DF93" s="481" t="s">
        <v>102</v>
      </c>
      <c r="DG93" s="481" t="s">
        <v>102</v>
      </c>
      <c r="DH93" s="481" t="s">
        <v>102</v>
      </c>
      <c r="DI93" s="481" t="s">
        <v>102</v>
      </c>
      <c r="DJ93" s="481" t="s">
        <v>102</v>
      </c>
      <c r="DK93" s="481" t="s">
        <v>102</v>
      </c>
      <c r="DL93" s="481" t="s">
        <v>102</v>
      </c>
      <c r="DM93" s="481" t="s">
        <v>102</v>
      </c>
      <c r="DN93" s="481" t="s">
        <v>102</v>
      </c>
      <c r="DO93" s="481" t="s">
        <v>102</v>
      </c>
      <c r="DP93" s="481" t="s">
        <v>102</v>
      </c>
      <c r="DQ93" s="481" t="s">
        <v>102</v>
      </c>
      <c r="DR93" s="481" t="s">
        <v>102</v>
      </c>
      <c r="DS93" s="481" t="s">
        <v>102</v>
      </c>
      <c r="DT93" s="481" t="s">
        <v>102</v>
      </c>
      <c r="DU93" s="481" t="s">
        <v>102</v>
      </c>
      <c r="DV93" s="481" t="s">
        <v>102</v>
      </c>
      <c r="DW93" s="481" t="s">
        <v>102</v>
      </c>
      <c r="DX93" s="481" t="s">
        <v>102</v>
      </c>
      <c r="DY93" s="481" t="s">
        <v>102</v>
      </c>
      <c r="DZ93" s="481" t="s">
        <v>102</v>
      </c>
      <c r="EA93" s="481" t="s">
        <v>102</v>
      </c>
      <c r="EB93" s="481" t="s">
        <v>102</v>
      </c>
    </row>
    <row r="94" spans="1:132" x14ac:dyDescent="0.15">
      <c r="A94" s="485" t="s">
        <v>4461</v>
      </c>
      <c r="B94" s="481">
        <v>4334115</v>
      </c>
      <c r="C94" s="481" t="s">
        <v>4462</v>
      </c>
      <c r="D94" s="481" t="s">
        <v>4463</v>
      </c>
      <c r="E94" s="481" t="s">
        <v>4464</v>
      </c>
      <c r="F94" s="481" t="s">
        <v>102</v>
      </c>
      <c r="G94" s="481" t="s">
        <v>102</v>
      </c>
      <c r="H94" s="481" t="s">
        <v>102</v>
      </c>
      <c r="I94" s="481" t="s">
        <v>102</v>
      </c>
      <c r="J94" s="481" t="s">
        <v>102</v>
      </c>
      <c r="K94" s="481" t="s">
        <v>102</v>
      </c>
      <c r="L94" s="481" t="s">
        <v>102</v>
      </c>
      <c r="M94" s="481" t="s">
        <v>102</v>
      </c>
      <c r="N94" s="481" t="s">
        <v>102</v>
      </c>
      <c r="O94" s="481" t="s">
        <v>102</v>
      </c>
      <c r="P94" s="481" t="s">
        <v>102</v>
      </c>
      <c r="Q94" s="481" t="s">
        <v>102</v>
      </c>
      <c r="R94" s="481" t="s">
        <v>102</v>
      </c>
      <c r="S94" s="481" t="s">
        <v>102</v>
      </c>
      <c r="T94" s="481" t="s">
        <v>102</v>
      </c>
      <c r="U94" s="481" t="s">
        <v>102</v>
      </c>
      <c r="V94" s="481" t="s">
        <v>102</v>
      </c>
      <c r="W94" s="481" t="s">
        <v>102</v>
      </c>
      <c r="X94" s="481" t="s">
        <v>102</v>
      </c>
      <c r="Y94" s="481" t="s">
        <v>102</v>
      </c>
      <c r="Z94" s="481" t="s">
        <v>102</v>
      </c>
      <c r="AA94" s="481" t="s">
        <v>102</v>
      </c>
      <c r="AB94" s="481" t="s">
        <v>102</v>
      </c>
      <c r="AC94" s="481" t="s">
        <v>102</v>
      </c>
      <c r="AD94" s="481" t="s">
        <v>102</v>
      </c>
      <c r="AE94" s="481" t="s">
        <v>102</v>
      </c>
      <c r="AF94" s="481" t="s">
        <v>102</v>
      </c>
      <c r="AG94" s="481" t="s">
        <v>102</v>
      </c>
      <c r="AH94" s="481" t="s">
        <v>102</v>
      </c>
      <c r="AI94" s="481" t="s">
        <v>102</v>
      </c>
      <c r="AJ94" s="481" t="s">
        <v>102</v>
      </c>
      <c r="AK94" s="481" t="s">
        <v>102</v>
      </c>
      <c r="AL94" s="481" t="s">
        <v>102</v>
      </c>
      <c r="AM94" s="481" t="s">
        <v>102</v>
      </c>
      <c r="AN94" s="481" t="s">
        <v>102</v>
      </c>
      <c r="AO94" s="481" t="s">
        <v>102</v>
      </c>
      <c r="AP94" s="481" t="s">
        <v>102</v>
      </c>
      <c r="AQ94" s="481" t="s">
        <v>102</v>
      </c>
      <c r="AR94" s="481" t="s">
        <v>102</v>
      </c>
      <c r="AS94" s="481" t="s">
        <v>102</v>
      </c>
      <c r="AT94" s="481" t="s">
        <v>102</v>
      </c>
      <c r="AU94" s="481" t="s">
        <v>102</v>
      </c>
      <c r="AV94" s="481" t="s">
        <v>102</v>
      </c>
      <c r="AW94" s="481" t="s">
        <v>102</v>
      </c>
      <c r="AX94" s="481" t="s">
        <v>102</v>
      </c>
      <c r="AY94" s="481" t="s">
        <v>102</v>
      </c>
      <c r="AZ94" s="481" t="s">
        <v>102</v>
      </c>
      <c r="BA94" s="481" t="s">
        <v>102</v>
      </c>
      <c r="BB94" s="481" t="s">
        <v>102</v>
      </c>
      <c r="BC94" s="481" t="s">
        <v>102</v>
      </c>
      <c r="BD94" s="481" t="s">
        <v>102</v>
      </c>
      <c r="BE94" s="481" t="s">
        <v>102</v>
      </c>
      <c r="BF94" s="481" t="s">
        <v>102</v>
      </c>
      <c r="BG94" s="481" t="s">
        <v>102</v>
      </c>
      <c r="BH94" s="481" t="s">
        <v>102</v>
      </c>
      <c r="BI94" s="481" t="s">
        <v>102</v>
      </c>
      <c r="BJ94" s="481" t="s">
        <v>102</v>
      </c>
      <c r="BK94" s="481" t="s">
        <v>102</v>
      </c>
      <c r="BL94" s="481" t="s">
        <v>102</v>
      </c>
      <c r="BM94" s="481" t="s">
        <v>102</v>
      </c>
      <c r="BN94" s="481" t="s">
        <v>102</v>
      </c>
      <c r="BO94" s="481" t="s">
        <v>102</v>
      </c>
      <c r="BP94" s="481" t="s">
        <v>102</v>
      </c>
      <c r="BQ94" s="481" t="s">
        <v>102</v>
      </c>
      <c r="BR94" s="481" t="s">
        <v>102</v>
      </c>
      <c r="BS94" s="481" t="s">
        <v>102</v>
      </c>
      <c r="BT94" s="481" t="s">
        <v>102</v>
      </c>
      <c r="BU94" s="481" t="s">
        <v>102</v>
      </c>
      <c r="BV94" s="481" t="s">
        <v>102</v>
      </c>
      <c r="BW94" s="481" t="s">
        <v>102</v>
      </c>
      <c r="BX94" s="481" t="s">
        <v>102</v>
      </c>
      <c r="BY94" s="481" t="s">
        <v>102</v>
      </c>
      <c r="BZ94" s="481" t="s">
        <v>102</v>
      </c>
      <c r="CA94" s="481" t="s">
        <v>102</v>
      </c>
      <c r="CB94" s="481" t="s">
        <v>102</v>
      </c>
      <c r="CC94" s="481" t="s">
        <v>102</v>
      </c>
      <c r="CD94" s="481" t="s">
        <v>102</v>
      </c>
      <c r="CE94" s="481" t="s">
        <v>102</v>
      </c>
      <c r="CF94" s="481" t="s">
        <v>102</v>
      </c>
      <c r="CG94" s="481" t="s">
        <v>102</v>
      </c>
      <c r="CH94" s="481" t="s">
        <v>102</v>
      </c>
      <c r="CI94" s="481" t="s">
        <v>102</v>
      </c>
      <c r="CJ94" s="481" t="s">
        <v>102</v>
      </c>
      <c r="CK94" s="481" t="s">
        <v>102</v>
      </c>
      <c r="CL94" s="481" t="s">
        <v>102</v>
      </c>
      <c r="CM94" s="481" t="s">
        <v>102</v>
      </c>
      <c r="CN94" s="481" t="s">
        <v>102</v>
      </c>
      <c r="CO94" s="481" t="s">
        <v>102</v>
      </c>
      <c r="CP94" s="481" t="s">
        <v>102</v>
      </c>
      <c r="CQ94" s="481" t="s">
        <v>102</v>
      </c>
      <c r="CR94" s="481" t="s">
        <v>102</v>
      </c>
      <c r="CS94" s="481" t="s">
        <v>102</v>
      </c>
      <c r="CT94" s="481" t="s">
        <v>102</v>
      </c>
      <c r="CU94" s="481" t="s">
        <v>102</v>
      </c>
      <c r="CV94" s="481" t="s">
        <v>102</v>
      </c>
      <c r="CW94" s="481" t="s">
        <v>102</v>
      </c>
      <c r="CX94" s="481" t="s">
        <v>102</v>
      </c>
      <c r="CY94" s="481" t="s">
        <v>102</v>
      </c>
      <c r="CZ94" s="481" t="s">
        <v>102</v>
      </c>
      <c r="DA94" s="481" t="s">
        <v>102</v>
      </c>
      <c r="DB94" s="481" t="s">
        <v>102</v>
      </c>
      <c r="DC94" s="481" t="s">
        <v>102</v>
      </c>
      <c r="DD94" s="481" t="s">
        <v>102</v>
      </c>
      <c r="DE94" s="481" t="s">
        <v>102</v>
      </c>
      <c r="DF94" s="481" t="s">
        <v>102</v>
      </c>
      <c r="DG94" s="481" t="s">
        <v>102</v>
      </c>
      <c r="DH94" s="481" t="s">
        <v>102</v>
      </c>
      <c r="DI94" s="481" t="s">
        <v>102</v>
      </c>
      <c r="DJ94" s="481" t="s">
        <v>102</v>
      </c>
      <c r="DK94" s="481" t="s">
        <v>102</v>
      </c>
      <c r="DL94" s="481" t="s">
        <v>102</v>
      </c>
      <c r="DM94" s="481" t="s">
        <v>102</v>
      </c>
      <c r="DN94" s="481" t="s">
        <v>102</v>
      </c>
      <c r="DO94" s="481" t="s">
        <v>102</v>
      </c>
      <c r="DP94" s="481" t="s">
        <v>102</v>
      </c>
      <c r="DQ94" s="481" t="s">
        <v>102</v>
      </c>
      <c r="DR94" s="481" t="s">
        <v>102</v>
      </c>
      <c r="DS94" s="481" t="s">
        <v>102</v>
      </c>
      <c r="DT94" s="481" t="s">
        <v>102</v>
      </c>
      <c r="DU94" s="481" t="s">
        <v>102</v>
      </c>
      <c r="DV94" s="481" t="s">
        <v>102</v>
      </c>
      <c r="DW94" s="481" t="s">
        <v>102</v>
      </c>
      <c r="DX94" s="481" t="s">
        <v>102</v>
      </c>
      <c r="DY94" s="481" t="s">
        <v>102</v>
      </c>
      <c r="DZ94" s="481" t="s">
        <v>102</v>
      </c>
      <c r="EA94" s="481" t="s">
        <v>102</v>
      </c>
      <c r="EB94" s="481" t="s">
        <v>102</v>
      </c>
    </row>
    <row r="95" spans="1:132" x14ac:dyDescent="0.15">
      <c r="A95" s="485" t="s">
        <v>4465</v>
      </c>
      <c r="B95" s="481">
        <v>3432202</v>
      </c>
      <c r="C95" s="481" t="s">
        <v>102</v>
      </c>
      <c r="D95" s="481" t="s">
        <v>102</v>
      </c>
      <c r="E95" s="481" t="s">
        <v>102</v>
      </c>
      <c r="F95" s="481" t="s">
        <v>102</v>
      </c>
      <c r="G95" s="481" t="s">
        <v>102</v>
      </c>
      <c r="H95" s="481" t="s">
        <v>102</v>
      </c>
      <c r="I95" s="481" t="s">
        <v>102</v>
      </c>
      <c r="J95" s="481" t="s">
        <v>102</v>
      </c>
      <c r="K95" s="481" t="s">
        <v>102</v>
      </c>
      <c r="L95" s="481" t="s">
        <v>102</v>
      </c>
      <c r="M95" s="481" t="s">
        <v>102</v>
      </c>
      <c r="N95" s="481" t="s">
        <v>102</v>
      </c>
      <c r="O95" s="481" t="s">
        <v>102</v>
      </c>
      <c r="P95" s="481" t="s">
        <v>102</v>
      </c>
      <c r="Q95" s="481" t="s">
        <v>102</v>
      </c>
      <c r="R95" s="481" t="s">
        <v>102</v>
      </c>
      <c r="S95" s="481" t="s">
        <v>102</v>
      </c>
      <c r="T95" s="481" t="s">
        <v>102</v>
      </c>
      <c r="U95" s="481" t="s">
        <v>102</v>
      </c>
      <c r="V95" s="481" t="s">
        <v>102</v>
      </c>
      <c r="W95" s="481" t="s">
        <v>102</v>
      </c>
      <c r="X95" s="481" t="s">
        <v>102</v>
      </c>
      <c r="Y95" s="481" t="s">
        <v>102</v>
      </c>
      <c r="Z95" s="481" t="s">
        <v>102</v>
      </c>
      <c r="AA95" s="481" t="s">
        <v>102</v>
      </c>
      <c r="AB95" s="481" t="s">
        <v>102</v>
      </c>
      <c r="AC95" s="481" t="s">
        <v>102</v>
      </c>
      <c r="AD95" s="481" t="s">
        <v>102</v>
      </c>
      <c r="AE95" s="481" t="s">
        <v>102</v>
      </c>
      <c r="AF95" s="481" t="s">
        <v>102</v>
      </c>
      <c r="AG95" s="481" t="s">
        <v>102</v>
      </c>
      <c r="AH95" s="481" t="s">
        <v>102</v>
      </c>
      <c r="AI95" s="481" t="s">
        <v>102</v>
      </c>
      <c r="AJ95" s="481" t="s">
        <v>102</v>
      </c>
      <c r="AK95" s="481" t="s">
        <v>102</v>
      </c>
      <c r="AL95" s="481" t="s">
        <v>102</v>
      </c>
      <c r="AM95" s="481" t="s">
        <v>102</v>
      </c>
      <c r="AN95" s="481" t="s">
        <v>102</v>
      </c>
      <c r="AO95" s="481" t="s">
        <v>102</v>
      </c>
      <c r="AP95" s="481" t="s">
        <v>102</v>
      </c>
      <c r="AQ95" s="481" t="s">
        <v>102</v>
      </c>
      <c r="AR95" s="481" t="s">
        <v>102</v>
      </c>
      <c r="AS95" s="481" t="s">
        <v>102</v>
      </c>
      <c r="AT95" s="481" t="s">
        <v>102</v>
      </c>
      <c r="AU95" s="481" t="s">
        <v>102</v>
      </c>
      <c r="AV95" s="481" t="s">
        <v>102</v>
      </c>
      <c r="AW95" s="481" t="s">
        <v>102</v>
      </c>
      <c r="AX95" s="481" t="s">
        <v>102</v>
      </c>
      <c r="AY95" s="481" t="s">
        <v>102</v>
      </c>
      <c r="AZ95" s="481" t="s">
        <v>102</v>
      </c>
      <c r="BA95" s="481" t="s">
        <v>102</v>
      </c>
      <c r="BB95" s="481" t="s">
        <v>102</v>
      </c>
      <c r="BC95" s="481" t="s">
        <v>102</v>
      </c>
      <c r="BD95" s="481" t="s">
        <v>102</v>
      </c>
      <c r="BE95" s="481" t="s">
        <v>102</v>
      </c>
      <c r="BF95" s="481" t="s">
        <v>102</v>
      </c>
      <c r="BG95" s="481" t="s">
        <v>102</v>
      </c>
      <c r="BH95" s="481" t="s">
        <v>102</v>
      </c>
      <c r="BI95" s="481" t="s">
        <v>102</v>
      </c>
      <c r="BJ95" s="481" t="s">
        <v>102</v>
      </c>
      <c r="BK95" s="481" t="s">
        <v>102</v>
      </c>
      <c r="BL95" s="481" t="s">
        <v>102</v>
      </c>
      <c r="BM95" s="481" t="s">
        <v>102</v>
      </c>
      <c r="BN95" s="481" t="s">
        <v>102</v>
      </c>
      <c r="BO95" s="481" t="s">
        <v>102</v>
      </c>
      <c r="BP95" s="481" t="s">
        <v>102</v>
      </c>
      <c r="BQ95" s="481" t="s">
        <v>102</v>
      </c>
      <c r="BR95" s="481" t="s">
        <v>102</v>
      </c>
      <c r="BS95" s="481" t="s">
        <v>102</v>
      </c>
      <c r="BT95" s="481" t="s">
        <v>102</v>
      </c>
      <c r="BU95" s="481" t="s">
        <v>102</v>
      </c>
      <c r="BV95" s="481" t="s">
        <v>102</v>
      </c>
      <c r="BW95" s="481" t="s">
        <v>102</v>
      </c>
      <c r="BX95" s="481" t="s">
        <v>102</v>
      </c>
      <c r="BY95" s="481" t="s">
        <v>102</v>
      </c>
      <c r="BZ95" s="481" t="s">
        <v>102</v>
      </c>
      <c r="CA95" s="481" t="s">
        <v>102</v>
      </c>
      <c r="CB95" s="481" t="s">
        <v>102</v>
      </c>
      <c r="CC95" s="481" t="s">
        <v>102</v>
      </c>
      <c r="CD95" s="481" t="s">
        <v>102</v>
      </c>
      <c r="CE95" s="481" t="s">
        <v>102</v>
      </c>
      <c r="CF95" s="481" t="s">
        <v>102</v>
      </c>
      <c r="CG95" s="481" t="s">
        <v>102</v>
      </c>
      <c r="CH95" s="481" t="s">
        <v>102</v>
      </c>
      <c r="CI95" s="481" t="s">
        <v>102</v>
      </c>
      <c r="CJ95" s="481" t="s">
        <v>102</v>
      </c>
      <c r="CK95" s="481" t="s">
        <v>102</v>
      </c>
      <c r="CL95" s="481" t="s">
        <v>102</v>
      </c>
      <c r="CM95" s="481" t="s">
        <v>102</v>
      </c>
      <c r="CN95" s="481" t="s">
        <v>102</v>
      </c>
      <c r="CO95" s="481" t="s">
        <v>102</v>
      </c>
      <c r="CP95" s="481" t="s">
        <v>102</v>
      </c>
      <c r="CQ95" s="481" t="s">
        <v>102</v>
      </c>
      <c r="CR95" s="481" t="s">
        <v>102</v>
      </c>
      <c r="CS95" s="481" t="s">
        <v>102</v>
      </c>
      <c r="CT95" s="481" t="s">
        <v>102</v>
      </c>
      <c r="CU95" s="481" t="s">
        <v>102</v>
      </c>
      <c r="CV95" s="481" t="s">
        <v>102</v>
      </c>
      <c r="CW95" s="481" t="s">
        <v>102</v>
      </c>
      <c r="CX95" s="481" t="s">
        <v>102</v>
      </c>
      <c r="CY95" s="481" t="s">
        <v>102</v>
      </c>
      <c r="CZ95" s="481" t="s">
        <v>102</v>
      </c>
      <c r="DA95" s="481" t="s">
        <v>102</v>
      </c>
      <c r="DB95" s="481" t="s">
        <v>102</v>
      </c>
      <c r="DC95" s="481" t="s">
        <v>102</v>
      </c>
      <c r="DD95" s="481" t="s">
        <v>102</v>
      </c>
      <c r="DE95" s="481" t="s">
        <v>102</v>
      </c>
      <c r="DF95" s="481" t="s">
        <v>102</v>
      </c>
      <c r="DG95" s="481" t="s">
        <v>102</v>
      </c>
      <c r="DH95" s="481" t="s">
        <v>102</v>
      </c>
      <c r="DI95" s="481" t="s">
        <v>102</v>
      </c>
      <c r="DJ95" s="481" t="s">
        <v>102</v>
      </c>
      <c r="DK95" s="481" t="s">
        <v>102</v>
      </c>
      <c r="DL95" s="481" t="s">
        <v>102</v>
      </c>
      <c r="DM95" s="481" t="s">
        <v>102</v>
      </c>
      <c r="DN95" s="481" t="s">
        <v>102</v>
      </c>
      <c r="DO95" s="481" t="s">
        <v>102</v>
      </c>
      <c r="DP95" s="481" t="s">
        <v>102</v>
      </c>
      <c r="DQ95" s="481" t="s">
        <v>102</v>
      </c>
      <c r="DR95" s="481" t="s">
        <v>102</v>
      </c>
      <c r="DS95" s="481" t="s">
        <v>102</v>
      </c>
      <c r="DT95" s="481" t="s">
        <v>102</v>
      </c>
      <c r="DU95" s="481" t="s">
        <v>102</v>
      </c>
      <c r="DV95" s="481" t="s">
        <v>102</v>
      </c>
      <c r="DW95" s="481" t="s">
        <v>102</v>
      </c>
      <c r="DX95" s="481" t="s">
        <v>102</v>
      </c>
      <c r="DY95" s="481" t="s">
        <v>102</v>
      </c>
      <c r="DZ95" s="481" t="s">
        <v>102</v>
      </c>
      <c r="EA95" s="481" t="s">
        <v>102</v>
      </c>
      <c r="EB95" s="481" t="s">
        <v>102</v>
      </c>
    </row>
    <row r="96" spans="1:132" x14ac:dyDescent="0.15">
      <c r="A96" s="480" t="s">
        <v>4466</v>
      </c>
      <c r="B96" s="481">
        <v>3417553</v>
      </c>
      <c r="C96" s="481" t="s">
        <v>4467</v>
      </c>
      <c r="D96" s="481" t="s">
        <v>4468</v>
      </c>
      <c r="E96" s="481" t="s">
        <v>4467</v>
      </c>
      <c r="F96" s="481" t="s">
        <v>4468</v>
      </c>
      <c r="G96" s="481" t="s">
        <v>4467</v>
      </c>
      <c r="H96" s="481" t="s">
        <v>4469</v>
      </c>
      <c r="I96" s="481" t="s">
        <v>4452</v>
      </c>
      <c r="J96" s="481" t="s">
        <v>4303</v>
      </c>
      <c r="K96" s="481" t="s">
        <v>4470</v>
      </c>
      <c r="L96" s="481" t="s">
        <v>4448</v>
      </c>
      <c r="M96" s="481" t="s">
        <v>4471</v>
      </c>
      <c r="N96" s="481" t="s">
        <v>4303</v>
      </c>
      <c r="O96" s="481" t="s">
        <v>102</v>
      </c>
      <c r="P96" s="481" t="s">
        <v>102</v>
      </c>
      <c r="Q96" s="481" t="s">
        <v>102</v>
      </c>
      <c r="R96" s="481" t="s">
        <v>102</v>
      </c>
      <c r="S96" s="481" t="s">
        <v>102</v>
      </c>
      <c r="T96" s="481" t="s">
        <v>102</v>
      </c>
      <c r="U96" s="481" t="s">
        <v>102</v>
      </c>
      <c r="V96" s="481" t="s">
        <v>102</v>
      </c>
      <c r="W96" s="481" t="s">
        <v>102</v>
      </c>
      <c r="X96" s="481" t="s">
        <v>102</v>
      </c>
      <c r="Y96" s="481" t="s">
        <v>102</v>
      </c>
      <c r="Z96" s="481" t="s">
        <v>102</v>
      </c>
      <c r="AA96" s="481" t="s">
        <v>102</v>
      </c>
      <c r="AB96" s="481" t="s">
        <v>102</v>
      </c>
      <c r="AC96" s="481" t="s">
        <v>102</v>
      </c>
      <c r="AD96" s="481" t="s">
        <v>102</v>
      </c>
      <c r="AE96" s="481" t="s">
        <v>102</v>
      </c>
      <c r="AF96" s="481" t="s">
        <v>102</v>
      </c>
      <c r="AG96" s="481" t="s">
        <v>102</v>
      </c>
      <c r="AH96" s="481" t="s">
        <v>102</v>
      </c>
      <c r="AI96" s="481" t="s">
        <v>102</v>
      </c>
      <c r="AJ96" s="481" t="s">
        <v>102</v>
      </c>
      <c r="AK96" s="481" t="s">
        <v>102</v>
      </c>
      <c r="AL96" s="481" t="s">
        <v>102</v>
      </c>
      <c r="AM96" s="481" t="s">
        <v>102</v>
      </c>
      <c r="AN96" s="481" t="s">
        <v>102</v>
      </c>
      <c r="AO96" s="481" t="s">
        <v>102</v>
      </c>
      <c r="AP96" s="481" t="s">
        <v>102</v>
      </c>
      <c r="AQ96" s="481" t="s">
        <v>102</v>
      </c>
      <c r="AR96" s="481" t="s">
        <v>102</v>
      </c>
      <c r="AS96" s="481" t="s">
        <v>102</v>
      </c>
      <c r="AT96" s="481" t="s">
        <v>102</v>
      </c>
      <c r="AU96" s="481" t="s">
        <v>102</v>
      </c>
      <c r="AV96" s="481" t="s">
        <v>102</v>
      </c>
      <c r="AW96" s="481" t="s">
        <v>102</v>
      </c>
      <c r="AX96" s="481" t="s">
        <v>102</v>
      </c>
      <c r="AY96" s="481" t="s">
        <v>102</v>
      </c>
      <c r="AZ96" s="481" t="s">
        <v>102</v>
      </c>
      <c r="BA96" s="481" t="s">
        <v>102</v>
      </c>
      <c r="BB96" s="481" t="s">
        <v>102</v>
      </c>
      <c r="BC96" s="481" t="s">
        <v>102</v>
      </c>
      <c r="BD96" s="481" t="s">
        <v>102</v>
      </c>
      <c r="BE96" s="481" t="s">
        <v>102</v>
      </c>
      <c r="BF96" s="481" t="s">
        <v>102</v>
      </c>
      <c r="BG96" s="481" t="s">
        <v>102</v>
      </c>
      <c r="BH96" s="481" t="s">
        <v>102</v>
      </c>
      <c r="BI96" s="481" t="s">
        <v>102</v>
      </c>
      <c r="BJ96" s="481" t="s">
        <v>102</v>
      </c>
      <c r="BK96" s="481" t="s">
        <v>102</v>
      </c>
      <c r="BL96" s="481" t="s">
        <v>102</v>
      </c>
      <c r="BM96" s="481" t="s">
        <v>102</v>
      </c>
      <c r="BN96" s="481" t="s">
        <v>102</v>
      </c>
      <c r="BO96" s="481" t="s">
        <v>102</v>
      </c>
      <c r="BP96" s="481" t="s">
        <v>102</v>
      </c>
      <c r="BQ96" s="481" t="s">
        <v>102</v>
      </c>
      <c r="BR96" s="481" t="s">
        <v>102</v>
      </c>
      <c r="BS96" s="481" t="s">
        <v>102</v>
      </c>
      <c r="BT96" s="481" t="s">
        <v>102</v>
      </c>
      <c r="BU96" s="481" t="s">
        <v>102</v>
      </c>
      <c r="BV96" s="481" t="s">
        <v>102</v>
      </c>
      <c r="BW96" s="481" t="s">
        <v>102</v>
      </c>
      <c r="BX96" s="481" t="s">
        <v>102</v>
      </c>
      <c r="BY96" s="481" t="s">
        <v>102</v>
      </c>
      <c r="BZ96" s="481" t="s">
        <v>102</v>
      </c>
      <c r="CA96" s="481" t="s">
        <v>102</v>
      </c>
      <c r="CB96" s="481" t="s">
        <v>102</v>
      </c>
      <c r="CC96" s="481" t="s">
        <v>102</v>
      </c>
      <c r="CD96" s="481" t="s">
        <v>102</v>
      </c>
      <c r="CE96" s="481" t="s">
        <v>102</v>
      </c>
      <c r="CF96" s="481" t="s">
        <v>102</v>
      </c>
      <c r="CG96" s="481" t="s">
        <v>102</v>
      </c>
      <c r="CH96" s="481" t="s">
        <v>102</v>
      </c>
      <c r="CI96" s="481" t="s">
        <v>102</v>
      </c>
      <c r="CJ96" s="481" t="s">
        <v>102</v>
      </c>
      <c r="CK96" s="481" t="s">
        <v>102</v>
      </c>
      <c r="CL96" s="481" t="s">
        <v>102</v>
      </c>
      <c r="CM96" s="481" t="s">
        <v>102</v>
      </c>
      <c r="CN96" s="481" t="s">
        <v>102</v>
      </c>
      <c r="CO96" s="481" t="s">
        <v>102</v>
      </c>
      <c r="CP96" s="481" t="s">
        <v>102</v>
      </c>
      <c r="CQ96" s="481" t="s">
        <v>102</v>
      </c>
      <c r="CR96" s="481" t="s">
        <v>102</v>
      </c>
      <c r="CS96" s="481" t="s">
        <v>102</v>
      </c>
      <c r="CT96" s="481" t="s">
        <v>102</v>
      </c>
      <c r="CU96" s="481" t="s">
        <v>102</v>
      </c>
      <c r="CV96" s="481" t="s">
        <v>102</v>
      </c>
      <c r="CW96" s="481" t="s">
        <v>102</v>
      </c>
      <c r="CX96" s="481" t="s">
        <v>102</v>
      </c>
      <c r="CY96" s="481" t="s">
        <v>102</v>
      </c>
      <c r="CZ96" s="481" t="s">
        <v>102</v>
      </c>
      <c r="DA96" s="481" t="s">
        <v>102</v>
      </c>
      <c r="DB96" s="481" t="s">
        <v>102</v>
      </c>
      <c r="DC96" s="481" t="s">
        <v>102</v>
      </c>
      <c r="DD96" s="481" t="s">
        <v>102</v>
      </c>
      <c r="DE96" s="481" t="s">
        <v>102</v>
      </c>
      <c r="DF96" s="481" t="s">
        <v>102</v>
      </c>
      <c r="DG96" s="481" t="s">
        <v>102</v>
      </c>
      <c r="DH96" s="481" t="s">
        <v>102</v>
      </c>
      <c r="DI96" s="481" t="s">
        <v>102</v>
      </c>
      <c r="DJ96" s="481" t="s">
        <v>102</v>
      </c>
      <c r="DK96" s="481" t="s">
        <v>102</v>
      </c>
      <c r="DL96" s="481" t="s">
        <v>102</v>
      </c>
      <c r="DM96" s="481" t="s">
        <v>102</v>
      </c>
      <c r="DN96" s="481" t="s">
        <v>102</v>
      </c>
      <c r="DO96" s="481" t="s">
        <v>102</v>
      </c>
      <c r="DP96" s="481" t="s">
        <v>102</v>
      </c>
      <c r="DQ96" s="481" t="s">
        <v>102</v>
      </c>
      <c r="DR96" s="481" t="s">
        <v>102</v>
      </c>
      <c r="DS96" s="481" t="s">
        <v>102</v>
      </c>
      <c r="DT96" s="481" t="s">
        <v>102</v>
      </c>
      <c r="DU96" s="481" t="s">
        <v>102</v>
      </c>
      <c r="DV96" s="481" t="s">
        <v>102</v>
      </c>
      <c r="DW96" s="481" t="s">
        <v>102</v>
      </c>
      <c r="DX96" s="481" t="s">
        <v>102</v>
      </c>
      <c r="DY96" s="481" t="s">
        <v>102</v>
      </c>
      <c r="DZ96" s="481" t="s">
        <v>102</v>
      </c>
      <c r="EA96" s="481" t="s">
        <v>102</v>
      </c>
      <c r="EB96" s="481" t="s">
        <v>102</v>
      </c>
    </row>
    <row r="97" spans="1:132" x14ac:dyDescent="0.15">
      <c r="A97" s="480" t="s">
        <v>4472</v>
      </c>
      <c r="B97" s="481">
        <v>3664648</v>
      </c>
      <c r="C97" s="481" t="s">
        <v>4473</v>
      </c>
      <c r="D97" s="481" t="s">
        <v>102</v>
      </c>
      <c r="E97" s="481" t="s">
        <v>102</v>
      </c>
      <c r="F97" s="481" t="s">
        <v>102</v>
      </c>
      <c r="G97" s="481" t="s">
        <v>102</v>
      </c>
      <c r="H97" s="481" t="s">
        <v>102</v>
      </c>
      <c r="I97" s="481" t="s">
        <v>102</v>
      </c>
      <c r="J97" s="481" t="s">
        <v>102</v>
      </c>
      <c r="K97" s="481" t="s">
        <v>102</v>
      </c>
      <c r="L97" s="481" t="s">
        <v>102</v>
      </c>
      <c r="M97" s="481" t="s">
        <v>102</v>
      </c>
      <c r="N97" s="481" t="s">
        <v>102</v>
      </c>
      <c r="O97" s="481" t="s">
        <v>102</v>
      </c>
      <c r="P97" s="481" t="s">
        <v>102</v>
      </c>
      <c r="Q97" s="481" t="s">
        <v>102</v>
      </c>
      <c r="R97" s="481" t="s">
        <v>102</v>
      </c>
      <c r="S97" s="481" t="s">
        <v>102</v>
      </c>
      <c r="T97" s="481" t="s">
        <v>102</v>
      </c>
      <c r="U97" s="481" t="s">
        <v>102</v>
      </c>
      <c r="V97" s="481" t="s">
        <v>102</v>
      </c>
      <c r="W97" s="481" t="s">
        <v>102</v>
      </c>
      <c r="X97" s="481" t="s">
        <v>102</v>
      </c>
      <c r="Y97" s="481" t="s">
        <v>102</v>
      </c>
      <c r="Z97" s="481" t="s">
        <v>102</v>
      </c>
      <c r="AA97" s="481" t="s">
        <v>102</v>
      </c>
      <c r="AB97" s="481" t="s">
        <v>102</v>
      </c>
      <c r="AC97" s="481" t="s">
        <v>102</v>
      </c>
      <c r="AD97" s="481" t="s">
        <v>102</v>
      </c>
      <c r="AE97" s="481" t="s">
        <v>102</v>
      </c>
      <c r="AF97" s="481" t="s">
        <v>102</v>
      </c>
      <c r="AG97" s="481" t="s">
        <v>102</v>
      </c>
      <c r="AH97" s="481" t="s">
        <v>102</v>
      </c>
      <c r="AI97" s="481" t="s">
        <v>102</v>
      </c>
      <c r="AJ97" s="481" t="s">
        <v>102</v>
      </c>
      <c r="AK97" s="481" t="s">
        <v>102</v>
      </c>
      <c r="AL97" s="481" t="s">
        <v>102</v>
      </c>
      <c r="AM97" s="481" t="s">
        <v>102</v>
      </c>
      <c r="AN97" s="481" t="s">
        <v>102</v>
      </c>
      <c r="AO97" s="481" t="s">
        <v>102</v>
      </c>
      <c r="AP97" s="481" t="s">
        <v>102</v>
      </c>
      <c r="AQ97" s="481" t="s">
        <v>102</v>
      </c>
      <c r="AR97" s="481" t="s">
        <v>102</v>
      </c>
      <c r="AS97" s="481" t="s">
        <v>102</v>
      </c>
      <c r="AT97" s="481" t="s">
        <v>102</v>
      </c>
      <c r="AU97" s="481" t="s">
        <v>102</v>
      </c>
      <c r="AV97" s="481" t="s">
        <v>102</v>
      </c>
      <c r="AW97" s="481" t="s">
        <v>102</v>
      </c>
      <c r="AX97" s="481" t="s">
        <v>102</v>
      </c>
      <c r="AY97" s="481" t="s">
        <v>102</v>
      </c>
      <c r="AZ97" s="481" t="s">
        <v>102</v>
      </c>
      <c r="BA97" s="481" t="s">
        <v>102</v>
      </c>
      <c r="BB97" s="481" t="s">
        <v>102</v>
      </c>
      <c r="BC97" s="481" t="s">
        <v>102</v>
      </c>
      <c r="BD97" s="481" t="s">
        <v>102</v>
      </c>
      <c r="BE97" s="481" t="s">
        <v>102</v>
      </c>
      <c r="BF97" s="481" t="s">
        <v>102</v>
      </c>
      <c r="BG97" s="481" t="s">
        <v>102</v>
      </c>
      <c r="BH97" s="481" t="s">
        <v>102</v>
      </c>
      <c r="BI97" s="481" t="s">
        <v>102</v>
      </c>
      <c r="BJ97" s="481" t="s">
        <v>102</v>
      </c>
      <c r="BK97" s="481" t="s">
        <v>102</v>
      </c>
      <c r="BL97" s="481" t="s">
        <v>102</v>
      </c>
      <c r="BM97" s="481" t="s">
        <v>102</v>
      </c>
      <c r="BN97" s="481" t="s">
        <v>102</v>
      </c>
      <c r="BO97" s="481" t="s">
        <v>102</v>
      </c>
      <c r="BP97" s="481" t="s">
        <v>102</v>
      </c>
      <c r="BQ97" s="481" t="s">
        <v>102</v>
      </c>
      <c r="BR97" s="481" t="s">
        <v>102</v>
      </c>
      <c r="BS97" s="481" t="s">
        <v>102</v>
      </c>
      <c r="BT97" s="481" t="s">
        <v>102</v>
      </c>
      <c r="BU97" s="481" t="s">
        <v>102</v>
      </c>
      <c r="BV97" s="481" t="s">
        <v>102</v>
      </c>
      <c r="BW97" s="481" t="s">
        <v>102</v>
      </c>
      <c r="BX97" s="481" t="s">
        <v>102</v>
      </c>
      <c r="BY97" s="481" t="s">
        <v>102</v>
      </c>
      <c r="BZ97" s="481" t="s">
        <v>102</v>
      </c>
      <c r="CA97" s="481" t="s">
        <v>102</v>
      </c>
      <c r="CB97" s="481" t="s">
        <v>102</v>
      </c>
      <c r="CC97" s="481" t="s">
        <v>102</v>
      </c>
      <c r="CD97" s="481" t="s">
        <v>102</v>
      </c>
      <c r="CE97" s="481" t="s">
        <v>102</v>
      </c>
      <c r="CF97" s="481" t="s">
        <v>102</v>
      </c>
      <c r="CG97" s="481" t="s">
        <v>102</v>
      </c>
      <c r="CH97" s="481" t="s">
        <v>102</v>
      </c>
      <c r="CI97" s="481" t="s">
        <v>102</v>
      </c>
      <c r="CJ97" s="481" t="s">
        <v>102</v>
      </c>
      <c r="CK97" s="481" t="s">
        <v>102</v>
      </c>
      <c r="CL97" s="481" t="s">
        <v>102</v>
      </c>
      <c r="CM97" s="481" t="s">
        <v>102</v>
      </c>
      <c r="CN97" s="481" t="s">
        <v>102</v>
      </c>
      <c r="CO97" s="481" t="s">
        <v>102</v>
      </c>
      <c r="CP97" s="481" t="s">
        <v>102</v>
      </c>
      <c r="CQ97" s="481" t="s">
        <v>102</v>
      </c>
      <c r="CR97" s="481" t="s">
        <v>102</v>
      </c>
      <c r="CS97" s="481" t="s">
        <v>102</v>
      </c>
      <c r="CT97" s="481" t="s">
        <v>102</v>
      </c>
      <c r="CU97" s="481" t="s">
        <v>102</v>
      </c>
      <c r="CV97" s="481" t="s">
        <v>102</v>
      </c>
      <c r="CW97" s="481" t="s">
        <v>102</v>
      </c>
      <c r="CX97" s="481" t="s">
        <v>102</v>
      </c>
      <c r="CY97" s="481" t="s">
        <v>102</v>
      </c>
      <c r="CZ97" s="481" t="s">
        <v>102</v>
      </c>
      <c r="DA97" s="481" t="s">
        <v>102</v>
      </c>
      <c r="DB97" s="481" t="s">
        <v>102</v>
      </c>
      <c r="DC97" s="481" t="s">
        <v>102</v>
      </c>
      <c r="DD97" s="481" t="s">
        <v>102</v>
      </c>
      <c r="DE97" s="481" t="s">
        <v>102</v>
      </c>
      <c r="DF97" s="481" t="s">
        <v>102</v>
      </c>
      <c r="DG97" s="481" t="s">
        <v>102</v>
      </c>
      <c r="DH97" s="481" t="s">
        <v>102</v>
      </c>
      <c r="DI97" s="481" t="s">
        <v>102</v>
      </c>
      <c r="DJ97" s="481" t="s">
        <v>102</v>
      </c>
      <c r="DK97" s="481" t="s">
        <v>102</v>
      </c>
      <c r="DL97" s="481" t="s">
        <v>102</v>
      </c>
      <c r="DM97" s="481" t="s">
        <v>102</v>
      </c>
      <c r="DN97" s="481" t="s">
        <v>102</v>
      </c>
      <c r="DO97" s="481" t="s">
        <v>102</v>
      </c>
      <c r="DP97" s="481" t="s">
        <v>102</v>
      </c>
      <c r="DQ97" s="481" t="s">
        <v>102</v>
      </c>
      <c r="DR97" s="481" t="s">
        <v>102</v>
      </c>
      <c r="DS97" s="481" t="s">
        <v>102</v>
      </c>
      <c r="DT97" s="481" t="s">
        <v>102</v>
      </c>
      <c r="DU97" s="481" t="s">
        <v>102</v>
      </c>
      <c r="DV97" s="481" t="s">
        <v>102</v>
      </c>
      <c r="DW97" s="481" t="s">
        <v>102</v>
      </c>
      <c r="DX97" s="481" t="s">
        <v>102</v>
      </c>
      <c r="DY97" s="481" t="s">
        <v>102</v>
      </c>
      <c r="DZ97" s="481" t="s">
        <v>102</v>
      </c>
      <c r="EA97" s="481" t="s">
        <v>102</v>
      </c>
      <c r="EB97" s="481" t="s">
        <v>102</v>
      </c>
    </row>
    <row r="98" spans="1:132" x14ac:dyDescent="0.15">
      <c r="A98" s="480" t="s">
        <v>4474</v>
      </c>
      <c r="B98" s="481">
        <v>3716287</v>
      </c>
      <c r="C98" s="481" t="s">
        <v>4147</v>
      </c>
      <c r="D98" s="481" t="s">
        <v>4145</v>
      </c>
      <c r="E98" s="481" t="s">
        <v>4146</v>
      </c>
      <c r="F98" s="481" t="s">
        <v>4147</v>
      </c>
      <c r="G98" s="481" t="s">
        <v>4148</v>
      </c>
      <c r="H98" s="481" t="s">
        <v>102</v>
      </c>
      <c r="I98" s="481" t="s">
        <v>102</v>
      </c>
      <c r="J98" s="481" t="s">
        <v>102</v>
      </c>
      <c r="K98" s="481" t="s">
        <v>102</v>
      </c>
      <c r="L98" s="481" t="s">
        <v>102</v>
      </c>
      <c r="M98" s="481" t="s">
        <v>102</v>
      </c>
      <c r="N98" s="481" t="s">
        <v>102</v>
      </c>
      <c r="O98" s="481" t="s">
        <v>102</v>
      </c>
      <c r="P98" s="481" t="s">
        <v>102</v>
      </c>
      <c r="Q98" s="481" t="s">
        <v>102</v>
      </c>
      <c r="R98" s="481" t="s">
        <v>102</v>
      </c>
      <c r="S98" s="481" t="s">
        <v>102</v>
      </c>
      <c r="T98" s="481" t="s">
        <v>102</v>
      </c>
      <c r="U98" s="481" t="s">
        <v>102</v>
      </c>
      <c r="V98" s="481" t="s">
        <v>102</v>
      </c>
      <c r="W98" s="481" t="s">
        <v>102</v>
      </c>
      <c r="X98" s="481" t="s">
        <v>102</v>
      </c>
      <c r="Y98" s="481" t="s">
        <v>102</v>
      </c>
      <c r="Z98" s="481" t="s">
        <v>102</v>
      </c>
      <c r="AA98" s="481" t="s">
        <v>102</v>
      </c>
      <c r="AB98" s="481" t="s">
        <v>102</v>
      </c>
      <c r="AC98" s="481" t="s">
        <v>102</v>
      </c>
      <c r="AD98" s="481" t="s">
        <v>102</v>
      </c>
      <c r="AE98" s="481" t="s">
        <v>102</v>
      </c>
      <c r="AF98" s="481" t="s">
        <v>102</v>
      </c>
      <c r="AG98" s="481" t="s">
        <v>102</v>
      </c>
      <c r="AH98" s="481" t="s">
        <v>102</v>
      </c>
      <c r="AI98" s="481" t="s">
        <v>102</v>
      </c>
      <c r="AJ98" s="481" t="s">
        <v>102</v>
      </c>
      <c r="AK98" s="481" t="s">
        <v>102</v>
      </c>
      <c r="AL98" s="481" t="s">
        <v>102</v>
      </c>
      <c r="AM98" s="481" t="s">
        <v>102</v>
      </c>
      <c r="AN98" s="481" t="s">
        <v>102</v>
      </c>
      <c r="AO98" s="481" t="s">
        <v>102</v>
      </c>
      <c r="AP98" s="481" t="s">
        <v>102</v>
      </c>
      <c r="AQ98" s="481" t="s">
        <v>102</v>
      </c>
      <c r="AR98" s="481" t="s">
        <v>102</v>
      </c>
      <c r="AS98" s="481" t="s">
        <v>102</v>
      </c>
      <c r="AT98" s="481" t="s">
        <v>102</v>
      </c>
      <c r="AU98" s="481" t="s">
        <v>102</v>
      </c>
      <c r="AV98" s="481" t="s">
        <v>102</v>
      </c>
      <c r="AW98" s="481" t="s">
        <v>102</v>
      </c>
      <c r="AX98" s="481" t="s">
        <v>102</v>
      </c>
      <c r="AY98" s="481" t="s">
        <v>102</v>
      </c>
      <c r="AZ98" s="481" t="s">
        <v>102</v>
      </c>
      <c r="BA98" s="481" t="s">
        <v>102</v>
      </c>
      <c r="BB98" s="481" t="s">
        <v>102</v>
      </c>
      <c r="BC98" s="481" t="s">
        <v>102</v>
      </c>
      <c r="BD98" s="481" t="s">
        <v>102</v>
      </c>
      <c r="BE98" s="481" t="s">
        <v>102</v>
      </c>
      <c r="BF98" s="481" t="s">
        <v>102</v>
      </c>
      <c r="BG98" s="481" t="s">
        <v>102</v>
      </c>
      <c r="BH98" s="481" t="s">
        <v>102</v>
      </c>
      <c r="BI98" s="481" t="s">
        <v>102</v>
      </c>
      <c r="BJ98" s="481" t="s">
        <v>102</v>
      </c>
      <c r="BK98" s="481" t="s">
        <v>102</v>
      </c>
      <c r="BL98" s="481" t="s">
        <v>102</v>
      </c>
      <c r="BM98" s="481" t="s">
        <v>102</v>
      </c>
      <c r="BN98" s="481" t="s">
        <v>102</v>
      </c>
      <c r="BO98" s="481" t="s">
        <v>102</v>
      </c>
      <c r="BP98" s="481" t="s">
        <v>102</v>
      </c>
      <c r="BQ98" s="481" t="s">
        <v>102</v>
      </c>
      <c r="BR98" s="481" t="s">
        <v>102</v>
      </c>
      <c r="BS98" s="481" t="s">
        <v>102</v>
      </c>
      <c r="BT98" s="481" t="s">
        <v>102</v>
      </c>
      <c r="BU98" s="481" t="s">
        <v>102</v>
      </c>
      <c r="BV98" s="481" t="s">
        <v>102</v>
      </c>
      <c r="BW98" s="481" t="s">
        <v>102</v>
      </c>
      <c r="BX98" s="481" t="s">
        <v>102</v>
      </c>
      <c r="BY98" s="481" t="s">
        <v>102</v>
      </c>
      <c r="BZ98" s="481" t="s">
        <v>102</v>
      </c>
      <c r="CA98" s="481" t="s">
        <v>102</v>
      </c>
      <c r="CB98" s="481" t="s">
        <v>102</v>
      </c>
      <c r="CC98" s="481" t="s">
        <v>102</v>
      </c>
      <c r="CD98" s="481" t="s">
        <v>102</v>
      </c>
      <c r="CE98" s="481" t="s">
        <v>102</v>
      </c>
      <c r="CF98" s="481" t="s">
        <v>102</v>
      </c>
      <c r="CG98" s="481" t="s">
        <v>102</v>
      </c>
      <c r="CH98" s="481" t="s">
        <v>102</v>
      </c>
      <c r="CI98" s="481" t="s">
        <v>102</v>
      </c>
      <c r="CJ98" s="481" t="s">
        <v>102</v>
      </c>
      <c r="CK98" s="481" t="s">
        <v>102</v>
      </c>
      <c r="CL98" s="481" t="s">
        <v>102</v>
      </c>
      <c r="CM98" s="481" t="s">
        <v>102</v>
      </c>
      <c r="CN98" s="481" t="s">
        <v>102</v>
      </c>
      <c r="CO98" s="481" t="s">
        <v>102</v>
      </c>
      <c r="CP98" s="481" t="s">
        <v>102</v>
      </c>
      <c r="CQ98" s="481" t="s">
        <v>102</v>
      </c>
      <c r="CR98" s="481" t="s">
        <v>102</v>
      </c>
      <c r="CS98" s="481" t="s">
        <v>102</v>
      </c>
      <c r="CT98" s="481" t="s">
        <v>102</v>
      </c>
      <c r="CU98" s="481" t="s">
        <v>102</v>
      </c>
      <c r="CV98" s="481" t="s">
        <v>102</v>
      </c>
      <c r="CW98" s="481" t="s">
        <v>102</v>
      </c>
      <c r="CX98" s="481" t="s">
        <v>102</v>
      </c>
      <c r="CY98" s="481" t="s">
        <v>102</v>
      </c>
      <c r="CZ98" s="481" t="s">
        <v>102</v>
      </c>
      <c r="DA98" s="481" t="s">
        <v>102</v>
      </c>
      <c r="DB98" s="481" t="s">
        <v>102</v>
      </c>
      <c r="DC98" s="481" t="s">
        <v>102</v>
      </c>
      <c r="DD98" s="481" t="s">
        <v>102</v>
      </c>
      <c r="DE98" s="481" t="s">
        <v>102</v>
      </c>
      <c r="DF98" s="481" t="s">
        <v>102</v>
      </c>
      <c r="DG98" s="481" t="s">
        <v>102</v>
      </c>
      <c r="DH98" s="481" t="s">
        <v>102</v>
      </c>
      <c r="DI98" s="481" t="s">
        <v>102</v>
      </c>
      <c r="DJ98" s="481" t="s">
        <v>102</v>
      </c>
      <c r="DK98" s="481" t="s">
        <v>102</v>
      </c>
      <c r="DL98" s="481" t="s">
        <v>102</v>
      </c>
      <c r="DM98" s="481" t="s">
        <v>102</v>
      </c>
      <c r="DN98" s="481" t="s">
        <v>102</v>
      </c>
      <c r="DO98" s="481" t="s">
        <v>102</v>
      </c>
      <c r="DP98" s="481" t="s">
        <v>102</v>
      </c>
      <c r="DQ98" s="481" t="s">
        <v>102</v>
      </c>
      <c r="DR98" s="481" t="s">
        <v>102</v>
      </c>
      <c r="DS98" s="481" t="s">
        <v>102</v>
      </c>
      <c r="DT98" s="481" t="s">
        <v>102</v>
      </c>
      <c r="DU98" s="481" t="s">
        <v>102</v>
      </c>
      <c r="DV98" s="481" t="s">
        <v>102</v>
      </c>
      <c r="DW98" s="481" t="s">
        <v>102</v>
      </c>
      <c r="DX98" s="481" t="s">
        <v>102</v>
      </c>
      <c r="DY98" s="481" t="s">
        <v>102</v>
      </c>
      <c r="DZ98" s="481" t="s">
        <v>102</v>
      </c>
      <c r="EA98" s="481" t="s">
        <v>102</v>
      </c>
      <c r="EB98" s="481" t="s">
        <v>102</v>
      </c>
    </row>
    <row r="99" spans="1:132" x14ac:dyDescent="0.15">
      <c r="A99" s="480" t="s">
        <v>4475</v>
      </c>
      <c r="B99" s="481">
        <v>3340724</v>
      </c>
      <c r="C99" s="481" t="s">
        <v>4476</v>
      </c>
      <c r="D99" s="481" t="s">
        <v>4477</v>
      </c>
      <c r="E99" s="481" t="s">
        <v>102</v>
      </c>
      <c r="F99" s="481" t="s">
        <v>102</v>
      </c>
      <c r="G99" s="481" t="s">
        <v>102</v>
      </c>
      <c r="H99" s="481" t="s">
        <v>102</v>
      </c>
      <c r="I99" s="481" t="s">
        <v>102</v>
      </c>
      <c r="J99" s="481" t="s">
        <v>102</v>
      </c>
      <c r="K99" s="481" t="s">
        <v>102</v>
      </c>
      <c r="L99" s="481" t="s">
        <v>102</v>
      </c>
      <c r="M99" s="481" t="s">
        <v>102</v>
      </c>
      <c r="N99" s="481" t="s">
        <v>102</v>
      </c>
      <c r="O99" s="481" t="s">
        <v>102</v>
      </c>
      <c r="P99" s="481" t="s">
        <v>102</v>
      </c>
      <c r="Q99" s="481" t="s">
        <v>102</v>
      </c>
      <c r="R99" s="481" t="s">
        <v>102</v>
      </c>
      <c r="S99" s="481" t="s">
        <v>102</v>
      </c>
      <c r="T99" s="481" t="s">
        <v>102</v>
      </c>
      <c r="U99" s="481" t="s">
        <v>102</v>
      </c>
      <c r="V99" s="481" t="s">
        <v>102</v>
      </c>
      <c r="W99" s="481" t="s">
        <v>102</v>
      </c>
      <c r="X99" s="481" t="s">
        <v>102</v>
      </c>
      <c r="Y99" s="481" t="s">
        <v>102</v>
      </c>
      <c r="Z99" s="481" t="s">
        <v>102</v>
      </c>
      <c r="AA99" s="481" t="s">
        <v>102</v>
      </c>
      <c r="AB99" s="481" t="s">
        <v>102</v>
      </c>
      <c r="AC99" s="481" t="s">
        <v>102</v>
      </c>
      <c r="AD99" s="481" t="s">
        <v>102</v>
      </c>
      <c r="AE99" s="481" t="s">
        <v>102</v>
      </c>
      <c r="AF99" s="481" t="s">
        <v>102</v>
      </c>
      <c r="AG99" s="481" t="s">
        <v>102</v>
      </c>
      <c r="AH99" s="481" t="s">
        <v>102</v>
      </c>
      <c r="AI99" s="481" t="s">
        <v>102</v>
      </c>
      <c r="AJ99" s="481" t="s">
        <v>102</v>
      </c>
      <c r="AK99" s="481" t="s">
        <v>102</v>
      </c>
      <c r="AL99" s="481" t="s">
        <v>102</v>
      </c>
      <c r="AM99" s="481" t="s">
        <v>102</v>
      </c>
      <c r="AN99" s="481" t="s">
        <v>102</v>
      </c>
      <c r="AO99" s="481" t="s">
        <v>102</v>
      </c>
      <c r="AP99" s="481" t="s">
        <v>102</v>
      </c>
      <c r="AQ99" s="481" t="s">
        <v>102</v>
      </c>
      <c r="AR99" s="481" t="s">
        <v>102</v>
      </c>
      <c r="AS99" s="481" t="s">
        <v>102</v>
      </c>
      <c r="AT99" s="481" t="s">
        <v>102</v>
      </c>
      <c r="AU99" s="481" t="s">
        <v>102</v>
      </c>
      <c r="AV99" s="481" t="s">
        <v>102</v>
      </c>
      <c r="AW99" s="481" t="s">
        <v>102</v>
      </c>
      <c r="AX99" s="481" t="s">
        <v>102</v>
      </c>
      <c r="AY99" s="481" t="s">
        <v>102</v>
      </c>
      <c r="AZ99" s="481" t="s">
        <v>102</v>
      </c>
      <c r="BA99" s="481" t="s">
        <v>102</v>
      </c>
      <c r="BB99" s="481" t="s">
        <v>102</v>
      </c>
      <c r="BC99" s="481" t="s">
        <v>102</v>
      </c>
      <c r="BD99" s="481" t="s">
        <v>102</v>
      </c>
      <c r="BE99" s="481" t="s">
        <v>102</v>
      </c>
      <c r="BF99" s="481" t="s">
        <v>102</v>
      </c>
      <c r="BG99" s="481" t="s">
        <v>102</v>
      </c>
      <c r="BH99" s="481" t="s">
        <v>102</v>
      </c>
      <c r="BI99" s="481" t="s">
        <v>102</v>
      </c>
      <c r="BJ99" s="481" t="s">
        <v>102</v>
      </c>
      <c r="BK99" s="481" t="s">
        <v>102</v>
      </c>
      <c r="BL99" s="481" t="s">
        <v>102</v>
      </c>
      <c r="BM99" s="481" t="s">
        <v>102</v>
      </c>
      <c r="BN99" s="481" t="s">
        <v>102</v>
      </c>
      <c r="BO99" s="481" t="s">
        <v>102</v>
      </c>
      <c r="BP99" s="481" t="s">
        <v>102</v>
      </c>
      <c r="BQ99" s="481" t="s">
        <v>102</v>
      </c>
      <c r="BR99" s="481" t="s">
        <v>102</v>
      </c>
      <c r="BS99" s="481" t="s">
        <v>102</v>
      </c>
      <c r="BT99" s="481" t="s">
        <v>102</v>
      </c>
      <c r="BU99" s="481" t="s">
        <v>102</v>
      </c>
      <c r="BV99" s="481" t="s">
        <v>102</v>
      </c>
      <c r="BW99" s="481" t="s">
        <v>102</v>
      </c>
      <c r="BX99" s="481" t="s">
        <v>102</v>
      </c>
      <c r="BY99" s="481" t="s">
        <v>102</v>
      </c>
      <c r="BZ99" s="481" t="s">
        <v>102</v>
      </c>
      <c r="CA99" s="481" t="s">
        <v>102</v>
      </c>
      <c r="CB99" s="481" t="s">
        <v>102</v>
      </c>
      <c r="CC99" s="481" t="s">
        <v>102</v>
      </c>
      <c r="CD99" s="481" t="s">
        <v>102</v>
      </c>
      <c r="CE99" s="481" t="s">
        <v>102</v>
      </c>
      <c r="CF99" s="481" t="s">
        <v>102</v>
      </c>
      <c r="CG99" s="481" t="s">
        <v>102</v>
      </c>
      <c r="CH99" s="481" t="s">
        <v>102</v>
      </c>
      <c r="CI99" s="481" t="s">
        <v>102</v>
      </c>
      <c r="CJ99" s="481" t="s">
        <v>102</v>
      </c>
      <c r="CK99" s="481" t="s">
        <v>102</v>
      </c>
      <c r="CL99" s="481" t="s">
        <v>102</v>
      </c>
      <c r="CM99" s="481" t="s">
        <v>102</v>
      </c>
      <c r="CN99" s="481" t="s">
        <v>102</v>
      </c>
      <c r="CO99" s="481" t="s">
        <v>102</v>
      </c>
      <c r="CP99" s="481" t="s">
        <v>102</v>
      </c>
      <c r="CQ99" s="481" t="s">
        <v>102</v>
      </c>
      <c r="CR99" s="481" t="s">
        <v>102</v>
      </c>
      <c r="CS99" s="481" t="s">
        <v>102</v>
      </c>
      <c r="CT99" s="481" t="s">
        <v>102</v>
      </c>
      <c r="CU99" s="481" t="s">
        <v>102</v>
      </c>
      <c r="CV99" s="481" t="s">
        <v>102</v>
      </c>
      <c r="CW99" s="481" t="s">
        <v>102</v>
      </c>
      <c r="CX99" s="481" t="s">
        <v>102</v>
      </c>
      <c r="CY99" s="481" t="s">
        <v>102</v>
      </c>
      <c r="CZ99" s="481" t="s">
        <v>102</v>
      </c>
      <c r="DA99" s="481" t="s">
        <v>102</v>
      </c>
      <c r="DB99" s="481" t="s">
        <v>102</v>
      </c>
      <c r="DC99" s="481" t="s">
        <v>102</v>
      </c>
      <c r="DD99" s="481" t="s">
        <v>102</v>
      </c>
      <c r="DE99" s="481" t="s">
        <v>102</v>
      </c>
      <c r="DF99" s="481" t="s">
        <v>102</v>
      </c>
      <c r="DG99" s="481" t="s">
        <v>102</v>
      </c>
      <c r="DH99" s="481" t="s">
        <v>102</v>
      </c>
      <c r="DI99" s="481" t="s">
        <v>102</v>
      </c>
      <c r="DJ99" s="481" t="s">
        <v>102</v>
      </c>
      <c r="DK99" s="481" t="s">
        <v>102</v>
      </c>
      <c r="DL99" s="481" t="s">
        <v>102</v>
      </c>
      <c r="DM99" s="481" t="s">
        <v>102</v>
      </c>
      <c r="DN99" s="481" t="s">
        <v>102</v>
      </c>
      <c r="DO99" s="481" t="s">
        <v>102</v>
      </c>
      <c r="DP99" s="481" t="s">
        <v>102</v>
      </c>
      <c r="DQ99" s="481" t="s">
        <v>102</v>
      </c>
      <c r="DR99" s="481" t="s">
        <v>102</v>
      </c>
      <c r="DS99" s="481" t="s">
        <v>102</v>
      </c>
      <c r="DT99" s="481" t="s">
        <v>102</v>
      </c>
      <c r="DU99" s="481" t="s">
        <v>102</v>
      </c>
      <c r="DV99" s="481" t="s">
        <v>102</v>
      </c>
      <c r="DW99" s="481" t="s">
        <v>102</v>
      </c>
      <c r="DX99" s="481" t="s">
        <v>102</v>
      </c>
      <c r="DY99" s="481" t="s">
        <v>102</v>
      </c>
      <c r="DZ99" s="481" t="s">
        <v>102</v>
      </c>
      <c r="EA99" s="481" t="s">
        <v>102</v>
      </c>
      <c r="EB99" s="481" t="s">
        <v>102</v>
      </c>
    </row>
    <row r="100" spans="1:132" x14ac:dyDescent="0.15">
      <c r="A100" s="485" t="s">
        <v>4478</v>
      </c>
      <c r="B100" s="481">
        <v>4087060</v>
      </c>
      <c r="C100" s="481" t="s">
        <v>1902</v>
      </c>
      <c r="D100" s="481" t="s">
        <v>1881</v>
      </c>
      <c r="E100" s="481" t="s">
        <v>4479</v>
      </c>
      <c r="F100" s="481" t="s">
        <v>1902</v>
      </c>
      <c r="G100" s="481" t="s">
        <v>1881</v>
      </c>
      <c r="H100" s="481" t="s">
        <v>4479</v>
      </c>
      <c r="I100" s="481" t="s">
        <v>102</v>
      </c>
      <c r="J100" s="481" t="s">
        <v>102</v>
      </c>
      <c r="K100" s="481" t="s">
        <v>102</v>
      </c>
      <c r="L100" s="481" t="s">
        <v>102</v>
      </c>
      <c r="M100" s="481" t="s">
        <v>102</v>
      </c>
      <c r="N100" s="481" t="s">
        <v>102</v>
      </c>
      <c r="O100" s="481" t="s">
        <v>102</v>
      </c>
      <c r="P100" s="481" t="s">
        <v>102</v>
      </c>
      <c r="Q100" s="481" t="s">
        <v>102</v>
      </c>
      <c r="R100" s="481" t="s">
        <v>102</v>
      </c>
      <c r="S100" s="481" t="s">
        <v>102</v>
      </c>
      <c r="T100" s="481" t="s">
        <v>102</v>
      </c>
      <c r="U100" s="481" t="s">
        <v>102</v>
      </c>
      <c r="V100" s="481" t="s">
        <v>102</v>
      </c>
      <c r="W100" s="481" t="s">
        <v>102</v>
      </c>
      <c r="X100" s="481" t="s">
        <v>102</v>
      </c>
      <c r="Y100" s="481" t="s">
        <v>102</v>
      </c>
      <c r="Z100" s="481" t="s">
        <v>102</v>
      </c>
      <c r="AA100" s="481" t="s">
        <v>102</v>
      </c>
      <c r="AB100" s="481" t="s">
        <v>102</v>
      </c>
      <c r="AC100" s="481" t="s">
        <v>102</v>
      </c>
      <c r="AD100" s="481" t="s">
        <v>102</v>
      </c>
      <c r="AE100" s="481" t="s">
        <v>102</v>
      </c>
      <c r="AF100" s="481" t="s">
        <v>102</v>
      </c>
      <c r="AG100" s="481" t="s">
        <v>102</v>
      </c>
      <c r="AH100" s="481" t="s">
        <v>102</v>
      </c>
      <c r="AI100" s="481" t="s">
        <v>102</v>
      </c>
      <c r="AJ100" s="481" t="s">
        <v>102</v>
      </c>
      <c r="AK100" s="481" t="s">
        <v>102</v>
      </c>
      <c r="AL100" s="481" t="s">
        <v>102</v>
      </c>
      <c r="AM100" s="481" t="s">
        <v>102</v>
      </c>
      <c r="AN100" s="481" t="s">
        <v>102</v>
      </c>
      <c r="AO100" s="481" t="s">
        <v>102</v>
      </c>
      <c r="AP100" s="481" t="s">
        <v>102</v>
      </c>
      <c r="AQ100" s="481" t="s">
        <v>102</v>
      </c>
      <c r="AR100" s="481" t="s">
        <v>102</v>
      </c>
      <c r="AS100" s="481" t="s">
        <v>102</v>
      </c>
      <c r="AT100" s="481" t="s">
        <v>102</v>
      </c>
      <c r="AU100" s="481" t="s">
        <v>102</v>
      </c>
      <c r="AV100" s="481" t="s">
        <v>102</v>
      </c>
      <c r="AW100" s="481" t="s">
        <v>102</v>
      </c>
      <c r="AX100" s="481" t="s">
        <v>102</v>
      </c>
      <c r="AY100" s="481" t="s">
        <v>102</v>
      </c>
      <c r="AZ100" s="481" t="s">
        <v>102</v>
      </c>
      <c r="BA100" s="481" t="s">
        <v>102</v>
      </c>
      <c r="BB100" s="481" t="s">
        <v>102</v>
      </c>
      <c r="BC100" s="481" t="s">
        <v>102</v>
      </c>
      <c r="BD100" s="481" t="s">
        <v>102</v>
      </c>
      <c r="BE100" s="481" t="s">
        <v>102</v>
      </c>
      <c r="BF100" s="481" t="s">
        <v>102</v>
      </c>
      <c r="BG100" s="481" t="s">
        <v>102</v>
      </c>
      <c r="BH100" s="481" t="s">
        <v>102</v>
      </c>
      <c r="BI100" s="481" t="s">
        <v>102</v>
      </c>
      <c r="BJ100" s="481" t="s">
        <v>102</v>
      </c>
      <c r="BK100" s="481" t="s">
        <v>102</v>
      </c>
      <c r="BL100" s="481" t="s">
        <v>102</v>
      </c>
      <c r="BM100" s="481" t="s">
        <v>102</v>
      </c>
      <c r="BN100" s="481" t="s">
        <v>102</v>
      </c>
      <c r="BO100" s="481" t="s">
        <v>102</v>
      </c>
      <c r="BP100" s="481" t="s">
        <v>102</v>
      </c>
      <c r="BQ100" s="481" t="s">
        <v>102</v>
      </c>
      <c r="BR100" s="481" t="s">
        <v>102</v>
      </c>
      <c r="BS100" s="481" t="s">
        <v>102</v>
      </c>
      <c r="BT100" s="481" t="s">
        <v>102</v>
      </c>
      <c r="BU100" s="481" t="s">
        <v>102</v>
      </c>
      <c r="BV100" s="481" t="s">
        <v>102</v>
      </c>
      <c r="BW100" s="481" t="s">
        <v>102</v>
      </c>
      <c r="BX100" s="481" t="s">
        <v>102</v>
      </c>
      <c r="BY100" s="481" t="s">
        <v>102</v>
      </c>
      <c r="BZ100" s="481" t="s">
        <v>102</v>
      </c>
      <c r="CA100" s="481" t="s">
        <v>102</v>
      </c>
      <c r="CB100" s="481" t="s">
        <v>102</v>
      </c>
      <c r="CC100" s="481" t="s">
        <v>102</v>
      </c>
      <c r="CD100" s="481" t="s">
        <v>102</v>
      </c>
      <c r="CE100" s="481" t="s">
        <v>102</v>
      </c>
      <c r="CF100" s="481" t="s">
        <v>102</v>
      </c>
      <c r="CG100" s="481" t="s">
        <v>102</v>
      </c>
      <c r="CH100" s="481" t="s">
        <v>102</v>
      </c>
      <c r="CI100" s="481" t="s">
        <v>102</v>
      </c>
      <c r="CJ100" s="481" t="s">
        <v>102</v>
      </c>
      <c r="CK100" s="481" t="s">
        <v>102</v>
      </c>
      <c r="CL100" s="481" t="s">
        <v>102</v>
      </c>
      <c r="CM100" s="481" t="s">
        <v>102</v>
      </c>
      <c r="CN100" s="481" t="s">
        <v>102</v>
      </c>
      <c r="CO100" s="481" t="s">
        <v>102</v>
      </c>
      <c r="CP100" s="481" t="s">
        <v>102</v>
      </c>
      <c r="CQ100" s="481" t="s">
        <v>102</v>
      </c>
      <c r="CR100" s="481" t="s">
        <v>102</v>
      </c>
      <c r="CS100" s="481" t="s">
        <v>102</v>
      </c>
      <c r="CT100" s="481" t="s">
        <v>102</v>
      </c>
      <c r="CU100" s="481" t="s">
        <v>102</v>
      </c>
      <c r="CV100" s="481" t="s">
        <v>102</v>
      </c>
      <c r="CW100" s="481" t="s">
        <v>102</v>
      </c>
      <c r="CX100" s="481" t="s">
        <v>102</v>
      </c>
      <c r="CY100" s="481" t="s">
        <v>102</v>
      </c>
      <c r="CZ100" s="481" t="s">
        <v>102</v>
      </c>
      <c r="DA100" s="481" t="s">
        <v>102</v>
      </c>
      <c r="DB100" s="481" t="s">
        <v>102</v>
      </c>
      <c r="DC100" s="481" t="s">
        <v>102</v>
      </c>
      <c r="DD100" s="481" t="s">
        <v>102</v>
      </c>
      <c r="DE100" s="481" t="s">
        <v>102</v>
      </c>
      <c r="DF100" s="481" t="s">
        <v>102</v>
      </c>
      <c r="DG100" s="481" t="s">
        <v>102</v>
      </c>
      <c r="DH100" s="481" t="s">
        <v>102</v>
      </c>
      <c r="DI100" s="481" t="s">
        <v>102</v>
      </c>
      <c r="DJ100" s="481" t="s">
        <v>102</v>
      </c>
      <c r="DK100" s="481" t="s">
        <v>102</v>
      </c>
      <c r="DL100" s="481" t="s">
        <v>102</v>
      </c>
      <c r="DM100" s="481" t="s">
        <v>102</v>
      </c>
      <c r="DN100" s="481" t="s">
        <v>102</v>
      </c>
      <c r="DO100" s="481" t="s">
        <v>102</v>
      </c>
      <c r="DP100" s="481" t="s">
        <v>102</v>
      </c>
      <c r="DQ100" s="481" t="s">
        <v>102</v>
      </c>
      <c r="DR100" s="481" t="s">
        <v>102</v>
      </c>
      <c r="DS100" s="481" t="s">
        <v>102</v>
      </c>
      <c r="DT100" s="481" t="s">
        <v>102</v>
      </c>
      <c r="DU100" s="481" t="s">
        <v>102</v>
      </c>
      <c r="DV100" s="481" t="s">
        <v>102</v>
      </c>
      <c r="DW100" s="481" t="s">
        <v>102</v>
      </c>
      <c r="DX100" s="481" t="s">
        <v>102</v>
      </c>
      <c r="DY100" s="481" t="s">
        <v>102</v>
      </c>
      <c r="DZ100" s="481" t="s">
        <v>102</v>
      </c>
      <c r="EA100" s="481" t="s">
        <v>102</v>
      </c>
      <c r="EB100" s="481" t="s">
        <v>102</v>
      </c>
    </row>
    <row r="101" spans="1:132" x14ac:dyDescent="0.15">
      <c r="A101" s="480" t="s">
        <v>4480</v>
      </c>
      <c r="B101" s="481">
        <v>3696094</v>
      </c>
      <c r="C101" s="481" t="s">
        <v>4481</v>
      </c>
      <c r="D101" s="481" t="s">
        <v>4482</v>
      </c>
      <c r="E101" s="481" t="s">
        <v>4483</v>
      </c>
      <c r="F101" s="481" t="s">
        <v>4484</v>
      </c>
      <c r="G101" s="481" t="s">
        <v>4485</v>
      </c>
      <c r="H101" s="481" t="s">
        <v>4486</v>
      </c>
      <c r="I101" s="481" t="s">
        <v>4487</v>
      </c>
      <c r="J101" s="481" t="s">
        <v>4484</v>
      </c>
      <c r="K101" s="481" t="s">
        <v>4485</v>
      </c>
      <c r="L101" s="481" t="s">
        <v>4481</v>
      </c>
      <c r="M101" s="481" t="s">
        <v>4482</v>
      </c>
      <c r="N101" s="481" t="s">
        <v>4486</v>
      </c>
      <c r="O101" s="481" t="s">
        <v>4483</v>
      </c>
      <c r="P101" s="481" t="s">
        <v>4487</v>
      </c>
      <c r="Q101" s="481" t="s">
        <v>4488</v>
      </c>
      <c r="R101" s="481" t="s">
        <v>4482</v>
      </c>
      <c r="S101" s="481" t="s">
        <v>4486</v>
      </c>
      <c r="T101" s="481" t="s">
        <v>4487</v>
      </c>
      <c r="U101" s="481" t="s">
        <v>102</v>
      </c>
      <c r="V101" s="481" t="s">
        <v>102</v>
      </c>
      <c r="W101" s="481" t="s">
        <v>102</v>
      </c>
      <c r="X101" s="481" t="s">
        <v>102</v>
      </c>
      <c r="Y101" s="481" t="s">
        <v>102</v>
      </c>
      <c r="Z101" s="481" t="s">
        <v>102</v>
      </c>
      <c r="AA101" s="481" t="s">
        <v>102</v>
      </c>
      <c r="AB101" s="481" t="s">
        <v>102</v>
      </c>
      <c r="AC101" s="481" t="s">
        <v>102</v>
      </c>
      <c r="AD101" s="481" t="s">
        <v>102</v>
      </c>
      <c r="AE101" s="481" t="s">
        <v>102</v>
      </c>
      <c r="AF101" s="481" t="s">
        <v>102</v>
      </c>
      <c r="AG101" s="481" t="s">
        <v>102</v>
      </c>
      <c r="AH101" s="481" t="s">
        <v>102</v>
      </c>
      <c r="AI101" s="481" t="s">
        <v>102</v>
      </c>
      <c r="AJ101" s="481" t="s">
        <v>102</v>
      </c>
      <c r="AK101" s="481" t="s">
        <v>102</v>
      </c>
      <c r="AL101" s="481" t="s">
        <v>102</v>
      </c>
      <c r="AM101" s="481" t="s">
        <v>102</v>
      </c>
      <c r="AN101" s="481" t="s">
        <v>102</v>
      </c>
      <c r="AO101" s="481" t="s">
        <v>102</v>
      </c>
      <c r="AP101" s="481" t="s">
        <v>102</v>
      </c>
      <c r="AQ101" s="481" t="s">
        <v>102</v>
      </c>
      <c r="AR101" s="481" t="s">
        <v>102</v>
      </c>
      <c r="AS101" s="481" t="s">
        <v>102</v>
      </c>
      <c r="AT101" s="481" t="s">
        <v>102</v>
      </c>
      <c r="AU101" s="481" t="s">
        <v>102</v>
      </c>
      <c r="AV101" s="481" t="s">
        <v>102</v>
      </c>
      <c r="AW101" s="481" t="s">
        <v>102</v>
      </c>
      <c r="AX101" s="481" t="s">
        <v>102</v>
      </c>
      <c r="AY101" s="481" t="s">
        <v>102</v>
      </c>
      <c r="AZ101" s="481" t="s">
        <v>102</v>
      </c>
      <c r="BA101" s="481" t="s">
        <v>102</v>
      </c>
      <c r="BB101" s="481" t="s">
        <v>102</v>
      </c>
      <c r="BC101" s="481" t="s">
        <v>102</v>
      </c>
      <c r="BD101" s="481" t="s">
        <v>102</v>
      </c>
      <c r="BE101" s="481" t="s">
        <v>102</v>
      </c>
      <c r="BF101" s="481" t="s">
        <v>102</v>
      </c>
      <c r="BG101" s="481" t="s">
        <v>102</v>
      </c>
      <c r="BH101" s="481" t="s">
        <v>102</v>
      </c>
      <c r="BI101" s="481" t="s">
        <v>102</v>
      </c>
      <c r="BJ101" s="481" t="s">
        <v>102</v>
      </c>
      <c r="BK101" s="481" t="s">
        <v>102</v>
      </c>
      <c r="BL101" s="481" t="s">
        <v>102</v>
      </c>
      <c r="BM101" s="481" t="s">
        <v>102</v>
      </c>
      <c r="BN101" s="481" t="s">
        <v>102</v>
      </c>
      <c r="BO101" s="481" t="s">
        <v>102</v>
      </c>
      <c r="BP101" s="481" t="s">
        <v>102</v>
      </c>
      <c r="BQ101" s="481" t="s">
        <v>102</v>
      </c>
      <c r="BR101" s="481" t="s">
        <v>102</v>
      </c>
      <c r="BS101" s="481" t="s">
        <v>102</v>
      </c>
      <c r="BT101" s="481" t="s">
        <v>102</v>
      </c>
      <c r="BU101" s="481" t="s">
        <v>102</v>
      </c>
      <c r="BV101" s="481" t="s">
        <v>102</v>
      </c>
      <c r="BW101" s="481" t="s">
        <v>102</v>
      </c>
      <c r="BX101" s="481" t="s">
        <v>102</v>
      </c>
      <c r="BY101" s="481" t="s">
        <v>102</v>
      </c>
      <c r="BZ101" s="481" t="s">
        <v>102</v>
      </c>
      <c r="CA101" s="481" t="s">
        <v>102</v>
      </c>
      <c r="CB101" s="481" t="s">
        <v>102</v>
      </c>
      <c r="CC101" s="481" t="s">
        <v>102</v>
      </c>
      <c r="CD101" s="481" t="s">
        <v>102</v>
      </c>
      <c r="CE101" s="481" t="s">
        <v>102</v>
      </c>
      <c r="CF101" s="481" t="s">
        <v>102</v>
      </c>
      <c r="CG101" s="481" t="s">
        <v>102</v>
      </c>
      <c r="CH101" s="481" t="s">
        <v>102</v>
      </c>
      <c r="CI101" s="481" t="s">
        <v>102</v>
      </c>
      <c r="CJ101" s="481" t="s">
        <v>102</v>
      </c>
      <c r="CK101" s="481" t="s">
        <v>102</v>
      </c>
      <c r="CL101" s="481" t="s">
        <v>102</v>
      </c>
      <c r="CM101" s="481" t="s">
        <v>102</v>
      </c>
      <c r="CN101" s="481" t="s">
        <v>102</v>
      </c>
      <c r="CO101" s="481" t="s">
        <v>102</v>
      </c>
      <c r="CP101" s="481" t="s">
        <v>102</v>
      </c>
      <c r="CQ101" s="481" t="s">
        <v>102</v>
      </c>
      <c r="CR101" s="481" t="s">
        <v>102</v>
      </c>
      <c r="CS101" s="481" t="s">
        <v>102</v>
      </c>
      <c r="CT101" s="481" t="s">
        <v>102</v>
      </c>
      <c r="CU101" s="481" t="s">
        <v>102</v>
      </c>
      <c r="CV101" s="481" t="s">
        <v>102</v>
      </c>
      <c r="CW101" s="481" t="s">
        <v>102</v>
      </c>
      <c r="CX101" s="481" t="s">
        <v>102</v>
      </c>
      <c r="CY101" s="481" t="s">
        <v>102</v>
      </c>
      <c r="CZ101" s="481" t="s">
        <v>102</v>
      </c>
      <c r="DA101" s="481" t="s">
        <v>102</v>
      </c>
      <c r="DB101" s="481" t="s">
        <v>102</v>
      </c>
      <c r="DC101" s="481" t="s">
        <v>102</v>
      </c>
      <c r="DD101" s="481" t="s">
        <v>102</v>
      </c>
      <c r="DE101" s="481" t="s">
        <v>102</v>
      </c>
      <c r="DF101" s="481" t="s">
        <v>102</v>
      </c>
      <c r="DG101" s="481" t="s">
        <v>102</v>
      </c>
      <c r="DH101" s="481" t="s">
        <v>102</v>
      </c>
      <c r="DI101" s="481" t="s">
        <v>102</v>
      </c>
      <c r="DJ101" s="481" t="s">
        <v>102</v>
      </c>
      <c r="DK101" s="481" t="s">
        <v>102</v>
      </c>
      <c r="DL101" s="481" t="s">
        <v>102</v>
      </c>
      <c r="DM101" s="481" t="s">
        <v>102</v>
      </c>
      <c r="DN101" s="481" t="s">
        <v>102</v>
      </c>
      <c r="DO101" s="481" t="s">
        <v>102</v>
      </c>
      <c r="DP101" s="481" t="s">
        <v>102</v>
      </c>
      <c r="DQ101" s="481" t="s">
        <v>102</v>
      </c>
      <c r="DR101" s="481" t="s">
        <v>102</v>
      </c>
      <c r="DS101" s="481" t="s">
        <v>102</v>
      </c>
      <c r="DT101" s="481" t="s">
        <v>102</v>
      </c>
      <c r="DU101" s="481" t="s">
        <v>102</v>
      </c>
      <c r="DV101" s="481" t="s">
        <v>102</v>
      </c>
      <c r="DW101" s="481" t="s">
        <v>102</v>
      </c>
      <c r="DX101" s="481" t="s">
        <v>102</v>
      </c>
      <c r="DY101" s="481" t="s">
        <v>102</v>
      </c>
      <c r="DZ101" s="481" t="s">
        <v>102</v>
      </c>
      <c r="EA101" s="481" t="s">
        <v>102</v>
      </c>
      <c r="EB101" s="481" t="s">
        <v>102</v>
      </c>
    </row>
    <row r="102" spans="1:132" x14ac:dyDescent="0.15">
      <c r="A102" s="480" t="s">
        <v>4489</v>
      </c>
      <c r="B102" s="481">
        <v>4465128</v>
      </c>
      <c r="C102" s="481" t="s">
        <v>4490</v>
      </c>
      <c r="D102" s="481" t="s">
        <v>4491</v>
      </c>
      <c r="E102" s="481" t="s">
        <v>4492</v>
      </c>
      <c r="F102" s="481" t="s">
        <v>4493</v>
      </c>
      <c r="G102" s="481" t="s">
        <v>4494</v>
      </c>
      <c r="H102" s="481" t="s">
        <v>4495</v>
      </c>
      <c r="I102" s="481" t="s">
        <v>4496</v>
      </c>
      <c r="J102" s="481" t="s">
        <v>102</v>
      </c>
      <c r="K102" s="481" t="s">
        <v>102</v>
      </c>
      <c r="L102" s="481" t="s">
        <v>102</v>
      </c>
      <c r="M102" s="481" t="s">
        <v>102</v>
      </c>
      <c r="N102" s="481" t="s">
        <v>102</v>
      </c>
      <c r="O102" s="481" t="s">
        <v>102</v>
      </c>
      <c r="P102" s="481" t="s">
        <v>102</v>
      </c>
      <c r="Q102" s="481" t="s">
        <v>102</v>
      </c>
      <c r="R102" s="481" t="s">
        <v>102</v>
      </c>
      <c r="S102" s="481" t="s">
        <v>102</v>
      </c>
      <c r="T102" s="481" t="s">
        <v>102</v>
      </c>
      <c r="U102" s="481" t="s">
        <v>102</v>
      </c>
      <c r="V102" s="481" t="s">
        <v>102</v>
      </c>
      <c r="W102" s="481" t="s">
        <v>102</v>
      </c>
      <c r="X102" s="481" t="s">
        <v>102</v>
      </c>
      <c r="Y102" s="481" t="s">
        <v>102</v>
      </c>
      <c r="Z102" s="481" t="s">
        <v>102</v>
      </c>
      <c r="AA102" s="481" t="s">
        <v>102</v>
      </c>
      <c r="AB102" s="481" t="s">
        <v>102</v>
      </c>
      <c r="AC102" s="481" t="s">
        <v>102</v>
      </c>
      <c r="AD102" s="481" t="s">
        <v>102</v>
      </c>
      <c r="AE102" s="481" t="s">
        <v>102</v>
      </c>
      <c r="AF102" s="481" t="s">
        <v>102</v>
      </c>
      <c r="AG102" s="481" t="s">
        <v>102</v>
      </c>
      <c r="AH102" s="481" t="s">
        <v>102</v>
      </c>
      <c r="AI102" s="481" t="s">
        <v>102</v>
      </c>
      <c r="AJ102" s="481" t="s">
        <v>102</v>
      </c>
      <c r="AK102" s="481" t="s">
        <v>102</v>
      </c>
      <c r="AL102" s="481" t="s">
        <v>102</v>
      </c>
      <c r="AM102" s="481" t="s">
        <v>102</v>
      </c>
      <c r="AN102" s="481" t="s">
        <v>102</v>
      </c>
      <c r="AO102" s="481" t="s">
        <v>102</v>
      </c>
      <c r="AP102" s="481" t="s">
        <v>102</v>
      </c>
      <c r="AQ102" s="481" t="s">
        <v>102</v>
      </c>
      <c r="AR102" s="481" t="s">
        <v>102</v>
      </c>
      <c r="AS102" s="481" t="s">
        <v>102</v>
      </c>
      <c r="AT102" s="481" t="s">
        <v>102</v>
      </c>
      <c r="AU102" s="481" t="s">
        <v>102</v>
      </c>
      <c r="AV102" s="481" t="s">
        <v>102</v>
      </c>
      <c r="AW102" s="481" t="s">
        <v>102</v>
      </c>
      <c r="AX102" s="481" t="s">
        <v>102</v>
      </c>
      <c r="AY102" s="481" t="s">
        <v>102</v>
      </c>
      <c r="AZ102" s="481" t="s">
        <v>102</v>
      </c>
      <c r="BA102" s="481" t="s">
        <v>102</v>
      </c>
      <c r="BB102" s="481" t="s">
        <v>102</v>
      </c>
      <c r="BC102" s="481" t="s">
        <v>102</v>
      </c>
      <c r="BD102" s="481" t="s">
        <v>102</v>
      </c>
      <c r="BE102" s="481" t="s">
        <v>102</v>
      </c>
      <c r="BF102" s="481" t="s">
        <v>102</v>
      </c>
      <c r="BG102" s="481" t="s">
        <v>102</v>
      </c>
      <c r="BH102" s="481" t="s">
        <v>102</v>
      </c>
      <c r="BI102" s="481" t="s">
        <v>102</v>
      </c>
      <c r="BJ102" s="481" t="s">
        <v>102</v>
      </c>
      <c r="BK102" s="481" t="s">
        <v>102</v>
      </c>
      <c r="BL102" s="481" t="s">
        <v>102</v>
      </c>
      <c r="BM102" s="481" t="s">
        <v>102</v>
      </c>
      <c r="BN102" s="481" t="s">
        <v>102</v>
      </c>
      <c r="BO102" s="481" t="s">
        <v>102</v>
      </c>
      <c r="BP102" s="481" t="s">
        <v>102</v>
      </c>
      <c r="BQ102" s="481" t="s">
        <v>102</v>
      </c>
      <c r="BR102" s="481" t="s">
        <v>102</v>
      </c>
      <c r="BS102" s="481" t="s">
        <v>102</v>
      </c>
      <c r="BT102" s="481" t="s">
        <v>102</v>
      </c>
      <c r="BU102" s="481" t="s">
        <v>102</v>
      </c>
      <c r="BV102" s="481" t="s">
        <v>102</v>
      </c>
      <c r="BW102" s="481" t="s">
        <v>102</v>
      </c>
      <c r="BX102" s="481" t="s">
        <v>102</v>
      </c>
      <c r="BY102" s="481" t="s">
        <v>102</v>
      </c>
      <c r="BZ102" s="481" t="s">
        <v>102</v>
      </c>
      <c r="CA102" s="481" t="s">
        <v>102</v>
      </c>
      <c r="CB102" s="481" t="s">
        <v>102</v>
      </c>
      <c r="CC102" s="481" t="s">
        <v>102</v>
      </c>
      <c r="CD102" s="481" t="s">
        <v>102</v>
      </c>
      <c r="CE102" s="481" t="s">
        <v>102</v>
      </c>
      <c r="CF102" s="481" t="s">
        <v>102</v>
      </c>
      <c r="CG102" s="481" t="s">
        <v>102</v>
      </c>
      <c r="CH102" s="481" t="s">
        <v>102</v>
      </c>
      <c r="CI102" s="481" t="s">
        <v>102</v>
      </c>
      <c r="CJ102" s="481" t="s">
        <v>102</v>
      </c>
      <c r="CK102" s="481" t="s">
        <v>102</v>
      </c>
      <c r="CL102" s="481" t="s">
        <v>102</v>
      </c>
      <c r="CM102" s="481" t="s">
        <v>102</v>
      </c>
      <c r="CN102" s="481" t="s">
        <v>102</v>
      </c>
      <c r="CO102" s="481" t="s">
        <v>102</v>
      </c>
      <c r="CP102" s="481" t="s">
        <v>102</v>
      </c>
      <c r="CQ102" s="481" t="s">
        <v>102</v>
      </c>
      <c r="CR102" s="481" t="s">
        <v>102</v>
      </c>
      <c r="CS102" s="481" t="s">
        <v>102</v>
      </c>
      <c r="CT102" s="481" t="s">
        <v>102</v>
      </c>
      <c r="CU102" s="481" t="s">
        <v>102</v>
      </c>
      <c r="CV102" s="481" t="s">
        <v>102</v>
      </c>
      <c r="CW102" s="481" t="s">
        <v>102</v>
      </c>
      <c r="CX102" s="481" t="s">
        <v>102</v>
      </c>
      <c r="CY102" s="481" t="s">
        <v>102</v>
      </c>
      <c r="CZ102" s="481" t="s">
        <v>102</v>
      </c>
      <c r="DA102" s="481" t="s">
        <v>102</v>
      </c>
      <c r="DB102" s="481" t="s">
        <v>102</v>
      </c>
      <c r="DC102" s="481" t="s">
        <v>102</v>
      </c>
      <c r="DD102" s="481" t="s">
        <v>102</v>
      </c>
      <c r="DE102" s="481" t="s">
        <v>102</v>
      </c>
      <c r="DF102" s="481" t="s">
        <v>102</v>
      </c>
      <c r="DG102" s="481" t="s">
        <v>102</v>
      </c>
      <c r="DH102" s="481" t="s">
        <v>102</v>
      </c>
      <c r="DI102" s="481" t="s">
        <v>102</v>
      </c>
      <c r="DJ102" s="481" t="s">
        <v>102</v>
      </c>
      <c r="DK102" s="481" t="s">
        <v>102</v>
      </c>
      <c r="DL102" s="481" t="s">
        <v>102</v>
      </c>
      <c r="DM102" s="481" t="s">
        <v>102</v>
      </c>
      <c r="DN102" s="481" t="s">
        <v>102</v>
      </c>
      <c r="DO102" s="481" t="s">
        <v>102</v>
      </c>
      <c r="DP102" s="481" t="s">
        <v>102</v>
      </c>
      <c r="DQ102" s="481" t="s">
        <v>102</v>
      </c>
      <c r="DR102" s="481" t="s">
        <v>102</v>
      </c>
      <c r="DS102" s="481" t="s">
        <v>102</v>
      </c>
      <c r="DT102" s="481" t="s">
        <v>102</v>
      </c>
      <c r="DU102" s="481" t="s">
        <v>102</v>
      </c>
      <c r="DV102" s="481" t="s">
        <v>102</v>
      </c>
      <c r="DW102" s="481" t="s">
        <v>102</v>
      </c>
      <c r="DX102" s="481" t="s">
        <v>102</v>
      </c>
      <c r="DY102" s="481" t="s">
        <v>102</v>
      </c>
      <c r="DZ102" s="481" t="s">
        <v>102</v>
      </c>
      <c r="EA102" s="481" t="s">
        <v>102</v>
      </c>
      <c r="EB102" s="481" t="s">
        <v>102</v>
      </c>
    </row>
    <row r="103" spans="1:132" x14ac:dyDescent="0.15">
      <c r="A103" s="480" t="s">
        <v>4497</v>
      </c>
      <c r="B103" s="481">
        <v>3597490</v>
      </c>
      <c r="C103" s="481" t="s">
        <v>4498</v>
      </c>
      <c r="D103" s="481" t="s">
        <v>102</v>
      </c>
      <c r="E103" s="481" t="s">
        <v>102</v>
      </c>
      <c r="F103" s="481" t="s">
        <v>102</v>
      </c>
      <c r="G103" s="481" t="s">
        <v>102</v>
      </c>
      <c r="H103" s="481" t="s">
        <v>102</v>
      </c>
      <c r="I103" s="481" t="s">
        <v>102</v>
      </c>
      <c r="J103" s="481" t="s">
        <v>102</v>
      </c>
      <c r="K103" s="481" t="s">
        <v>102</v>
      </c>
      <c r="L103" s="481" t="s">
        <v>102</v>
      </c>
      <c r="M103" s="481" t="s">
        <v>102</v>
      </c>
      <c r="N103" s="481" t="s">
        <v>102</v>
      </c>
      <c r="O103" s="481" t="s">
        <v>102</v>
      </c>
      <c r="P103" s="481" t="s">
        <v>102</v>
      </c>
      <c r="Q103" s="481" t="s">
        <v>102</v>
      </c>
      <c r="R103" s="481" t="s">
        <v>102</v>
      </c>
      <c r="S103" s="481" t="s">
        <v>102</v>
      </c>
      <c r="T103" s="481" t="s">
        <v>102</v>
      </c>
      <c r="U103" s="481" t="s">
        <v>102</v>
      </c>
      <c r="V103" s="481" t="s">
        <v>102</v>
      </c>
      <c r="W103" s="481" t="s">
        <v>102</v>
      </c>
      <c r="X103" s="481" t="s">
        <v>102</v>
      </c>
      <c r="Y103" s="481" t="s">
        <v>102</v>
      </c>
      <c r="Z103" s="481" t="s">
        <v>102</v>
      </c>
      <c r="AA103" s="481" t="s">
        <v>102</v>
      </c>
      <c r="AB103" s="481" t="s">
        <v>102</v>
      </c>
      <c r="AC103" s="481" t="s">
        <v>102</v>
      </c>
      <c r="AD103" s="481" t="s">
        <v>102</v>
      </c>
      <c r="AE103" s="481" t="s">
        <v>102</v>
      </c>
      <c r="AF103" s="481" t="s">
        <v>102</v>
      </c>
      <c r="AG103" s="481" t="s">
        <v>102</v>
      </c>
      <c r="AH103" s="481" t="s">
        <v>102</v>
      </c>
      <c r="AI103" s="481" t="s">
        <v>102</v>
      </c>
      <c r="AJ103" s="481" t="s">
        <v>102</v>
      </c>
      <c r="AK103" s="481" t="s">
        <v>102</v>
      </c>
      <c r="AL103" s="481" t="s">
        <v>102</v>
      </c>
      <c r="AM103" s="481" t="s">
        <v>102</v>
      </c>
      <c r="AN103" s="481" t="s">
        <v>102</v>
      </c>
      <c r="AO103" s="481" t="s">
        <v>102</v>
      </c>
      <c r="AP103" s="481" t="s">
        <v>102</v>
      </c>
      <c r="AQ103" s="481" t="s">
        <v>102</v>
      </c>
      <c r="AR103" s="481" t="s">
        <v>102</v>
      </c>
      <c r="AS103" s="481" t="s">
        <v>102</v>
      </c>
      <c r="AT103" s="481" t="s">
        <v>102</v>
      </c>
      <c r="AU103" s="481" t="s">
        <v>102</v>
      </c>
      <c r="AV103" s="481" t="s">
        <v>102</v>
      </c>
      <c r="AW103" s="481" t="s">
        <v>102</v>
      </c>
      <c r="AX103" s="481" t="s">
        <v>102</v>
      </c>
      <c r="AY103" s="481" t="s">
        <v>102</v>
      </c>
      <c r="AZ103" s="481" t="s">
        <v>102</v>
      </c>
      <c r="BA103" s="481" t="s">
        <v>102</v>
      </c>
      <c r="BB103" s="481" t="s">
        <v>102</v>
      </c>
      <c r="BC103" s="481" t="s">
        <v>102</v>
      </c>
      <c r="BD103" s="481" t="s">
        <v>102</v>
      </c>
      <c r="BE103" s="481" t="s">
        <v>102</v>
      </c>
      <c r="BF103" s="481" t="s">
        <v>102</v>
      </c>
      <c r="BG103" s="481" t="s">
        <v>102</v>
      </c>
      <c r="BH103" s="481" t="s">
        <v>102</v>
      </c>
      <c r="BI103" s="481" t="s">
        <v>102</v>
      </c>
      <c r="BJ103" s="481" t="s">
        <v>102</v>
      </c>
      <c r="BK103" s="481" t="s">
        <v>102</v>
      </c>
      <c r="BL103" s="481" t="s">
        <v>102</v>
      </c>
      <c r="BM103" s="481" t="s">
        <v>102</v>
      </c>
      <c r="BN103" s="481" t="s">
        <v>102</v>
      </c>
      <c r="BO103" s="481" t="s">
        <v>102</v>
      </c>
      <c r="BP103" s="481" t="s">
        <v>102</v>
      </c>
      <c r="BQ103" s="481" t="s">
        <v>102</v>
      </c>
      <c r="BR103" s="481" t="s">
        <v>102</v>
      </c>
      <c r="BS103" s="481" t="s">
        <v>102</v>
      </c>
      <c r="BT103" s="481" t="s">
        <v>102</v>
      </c>
      <c r="BU103" s="481" t="s">
        <v>102</v>
      </c>
      <c r="BV103" s="481" t="s">
        <v>102</v>
      </c>
      <c r="BW103" s="481" t="s">
        <v>102</v>
      </c>
      <c r="BX103" s="481" t="s">
        <v>102</v>
      </c>
      <c r="BY103" s="481" t="s">
        <v>102</v>
      </c>
      <c r="BZ103" s="481" t="s">
        <v>102</v>
      </c>
      <c r="CA103" s="481" t="s">
        <v>102</v>
      </c>
      <c r="CB103" s="481" t="s">
        <v>102</v>
      </c>
      <c r="CC103" s="481" t="s">
        <v>102</v>
      </c>
      <c r="CD103" s="481" t="s">
        <v>102</v>
      </c>
      <c r="CE103" s="481" t="s">
        <v>102</v>
      </c>
      <c r="CF103" s="481" t="s">
        <v>102</v>
      </c>
      <c r="CG103" s="481" t="s">
        <v>102</v>
      </c>
      <c r="CH103" s="481" t="s">
        <v>102</v>
      </c>
      <c r="CI103" s="481" t="s">
        <v>102</v>
      </c>
      <c r="CJ103" s="481" t="s">
        <v>102</v>
      </c>
      <c r="CK103" s="481" t="s">
        <v>102</v>
      </c>
      <c r="CL103" s="481" t="s">
        <v>102</v>
      </c>
      <c r="CM103" s="481" t="s">
        <v>102</v>
      </c>
      <c r="CN103" s="481" t="s">
        <v>102</v>
      </c>
      <c r="CO103" s="481" t="s">
        <v>102</v>
      </c>
      <c r="CP103" s="481" t="s">
        <v>102</v>
      </c>
      <c r="CQ103" s="481" t="s">
        <v>102</v>
      </c>
      <c r="CR103" s="481" t="s">
        <v>102</v>
      </c>
      <c r="CS103" s="481" t="s">
        <v>102</v>
      </c>
      <c r="CT103" s="481" t="s">
        <v>102</v>
      </c>
      <c r="CU103" s="481" t="s">
        <v>102</v>
      </c>
      <c r="CV103" s="481" t="s">
        <v>102</v>
      </c>
      <c r="CW103" s="481" t="s">
        <v>102</v>
      </c>
      <c r="CX103" s="481" t="s">
        <v>102</v>
      </c>
      <c r="CY103" s="481" t="s">
        <v>102</v>
      </c>
      <c r="CZ103" s="481" t="s">
        <v>102</v>
      </c>
      <c r="DA103" s="481" t="s">
        <v>102</v>
      </c>
      <c r="DB103" s="481" t="s">
        <v>102</v>
      </c>
      <c r="DC103" s="481" t="s">
        <v>102</v>
      </c>
      <c r="DD103" s="481" t="s">
        <v>102</v>
      </c>
      <c r="DE103" s="481" t="s">
        <v>102</v>
      </c>
      <c r="DF103" s="481" t="s">
        <v>102</v>
      </c>
      <c r="DG103" s="481" t="s">
        <v>102</v>
      </c>
      <c r="DH103" s="481" t="s">
        <v>102</v>
      </c>
      <c r="DI103" s="481" t="s">
        <v>102</v>
      </c>
      <c r="DJ103" s="481" t="s">
        <v>102</v>
      </c>
      <c r="DK103" s="481" t="s">
        <v>102</v>
      </c>
      <c r="DL103" s="481" t="s">
        <v>102</v>
      </c>
      <c r="DM103" s="481" t="s">
        <v>102</v>
      </c>
      <c r="DN103" s="481" t="s">
        <v>102</v>
      </c>
      <c r="DO103" s="481" t="s">
        <v>102</v>
      </c>
      <c r="DP103" s="481" t="s">
        <v>102</v>
      </c>
      <c r="DQ103" s="481" t="s">
        <v>102</v>
      </c>
      <c r="DR103" s="481" t="s">
        <v>102</v>
      </c>
      <c r="DS103" s="481" t="s">
        <v>102</v>
      </c>
      <c r="DT103" s="481" t="s">
        <v>102</v>
      </c>
      <c r="DU103" s="481" t="s">
        <v>102</v>
      </c>
      <c r="DV103" s="481" t="s">
        <v>102</v>
      </c>
      <c r="DW103" s="481" t="s">
        <v>102</v>
      </c>
      <c r="DX103" s="481" t="s">
        <v>102</v>
      </c>
      <c r="DY103" s="481" t="s">
        <v>102</v>
      </c>
      <c r="DZ103" s="481" t="s">
        <v>102</v>
      </c>
      <c r="EA103" s="481" t="s">
        <v>102</v>
      </c>
      <c r="EB103" s="481" t="s">
        <v>102</v>
      </c>
    </row>
    <row r="104" spans="1:132" x14ac:dyDescent="0.15">
      <c r="A104" s="480" t="s">
        <v>4499</v>
      </c>
      <c r="B104" s="481">
        <v>4170606</v>
      </c>
      <c r="C104" s="481" t="s">
        <v>4500</v>
      </c>
      <c r="D104" s="481" t="s">
        <v>4501</v>
      </c>
      <c r="E104" s="481" t="s">
        <v>4502</v>
      </c>
      <c r="F104" s="481" t="s">
        <v>102</v>
      </c>
      <c r="G104" s="481" t="s">
        <v>4500</v>
      </c>
      <c r="H104" s="481" t="s">
        <v>4501</v>
      </c>
      <c r="I104" s="481" t="s">
        <v>4502</v>
      </c>
      <c r="J104" s="481" t="s">
        <v>102</v>
      </c>
      <c r="K104" s="481" t="s">
        <v>102</v>
      </c>
      <c r="L104" s="481" t="s">
        <v>102</v>
      </c>
      <c r="M104" s="481" t="s">
        <v>102</v>
      </c>
      <c r="N104" s="481" t="s">
        <v>102</v>
      </c>
      <c r="O104" s="481" t="s">
        <v>102</v>
      </c>
      <c r="P104" s="481" t="s">
        <v>102</v>
      </c>
      <c r="Q104" s="481" t="s">
        <v>102</v>
      </c>
      <c r="R104" s="481" t="s">
        <v>102</v>
      </c>
      <c r="S104" s="481" t="s">
        <v>102</v>
      </c>
      <c r="T104" s="481" t="s">
        <v>102</v>
      </c>
      <c r="U104" s="481" t="s">
        <v>102</v>
      </c>
      <c r="V104" s="481" t="s">
        <v>102</v>
      </c>
      <c r="W104" s="481" t="s">
        <v>102</v>
      </c>
      <c r="X104" s="481" t="s">
        <v>102</v>
      </c>
      <c r="Y104" s="481" t="s">
        <v>102</v>
      </c>
      <c r="Z104" s="481" t="s">
        <v>102</v>
      </c>
      <c r="AA104" s="481" t="s">
        <v>102</v>
      </c>
      <c r="AB104" s="481" t="s">
        <v>102</v>
      </c>
      <c r="AC104" s="481" t="s">
        <v>102</v>
      </c>
      <c r="AD104" s="481" t="s">
        <v>102</v>
      </c>
      <c r="AE104" s="481" t="s">
        <v>102</v>
      </c>
      <c r="AF104" s="481" t="s">
        <v>102</v>
      </c>
      <c r="AG104" s="481" t="s">
        <v>102</v>
      </c>
      <c r="AH104" s="481" t="s">
        <v>102</v>
      </c>
      <c r="AI104" s="481" t="s">
        <v>102</v>
      </c>
      <c r="AJ104" s="481" t="s">
        <v>102</v>
      </c>
      <c r="AK104" s="481" t="s">
        <v>102</v>
      </c>
      <c r="AL104" s="481" t="s">
        <v>102</v>
      </c>
      <c r="AM104" s="481" t="s">
        <v>102</v>
      </c>
      <c r="AN104" s="481" t="s">
        <v>102</v>
      </c>
      <c r="AO104" s="481" t="s">
        <v>102</v>
      </c>
      <c r="AP104" s="481" t="s">
        <v>102</v>
      </c>
      <c r="AQ104" s="481" t="s">
        <v>102</v>
      </c>
      <c r="AR104" s="481" t="s">
        <v>102</v>
      </c>
      <c r="AS104" s="481" t="s">
        <v>102</v>
      </c>
      <c r="AT104" s="481" t="s">
        <v>102</v>
      </c>
      <c r="AU104" s="481" t="s">
        <v>102</v>
      </c>
      <c r="AV104" s="481" t="s">
        <v>102</v>
      </c>
      <c r="AW104" s="481" t="s">
        <v>102</v>
      </c>
      <c r="AX104" s="481" t="s">
        <v>102</v>
      </c>
      <c r="AY104" s="481" t="s">
        <v>102</v>
      </c>
      <c r="AZ104" s="481" t="s">
        <v>102</v>
      </c>
      <c r="BA104" s="481" t="s">
        <v>102</v>
      </c>
      <c r="BB104" s="481" t="s">
        <v>102</v>
      </c>
      <c r="BC104" s="481" t="s">
        <v>102</v>
      </c>
      <c r="BD104" s="481" t="s">
        <v>102</v>
      </c>
      <c r="BE104" s="481" t="s">
        <v>102</v>
      </c>
      <c r="BF104" s="481" t="s">
        <v>102</v>
      </c>
      <c r="BG104" s="481" t="s">
        <v>102</v>
      </c>
      <c r="BH104" s="481" t="s">
        <v>102</v>
      </c>
      <c r="BI104" s="481" t="s">
        <v>102</v>
      </c>
      <c r="BJ104" s="481" t="s">
        <v>102</v>
      </c>
      <c r="BK104" s="481" t="s">
        <v>102</v>
      </c>
      <c r="BL104" s="481" t="s">
        <v>102</v>
      </c>
      <c r="BM104" s="481" t="s">
        <v>102</v>
      </c>
      <c r="BN104" s="481" t="s">
        <v>102</v>
      </c>
      <c r="BO104" s="481" t="s">
        <v>102</v>
      </c>
      <c r="BP104" s="481" t="s">
        <v>102</v>
      </c>
      <c r="BQ104" s="481" t="s">
        <v>102</v>
      </c>
      <c r="BR104" s="481" t="s">
        <v>102</v>
      </c>
      <c r="BS104" s="481" t="s">
        <v>102</v>
      </c>
      <c r="BT104" s="481" t="s">
        <v>102</v>
      </c>
      <c r="BU104" s="481" t="s">
        <v>102</v>
      </c>
      <c r="BV104" s="481" t="s">
        <v>102</v>
      </c>
      <c r="BW104" s="481" t="s">
        <v>102</v>
      </c>
      <c r="BX104" s="481" t="s">
        <v>102</v>
      </c>
      <c r="BY104" s="481" t="s">
        <v>102</v>
      </c>
      <c r="BZ104" s="481" t="s">
        <v>102</v>
      </c>
      <c r="CA104" s="481" t="s">
        <v>102</v>
      </c>
      <c r="CB104" s="481" t="s">
        <v>102</v>
      </c>
      <c r="CC104" s="481" t="s">
        <v>102</v>
      </c>
      <c r="CD104" s="481" t="s">
        <v>102</v>
      </c>
      <c r="CE104" s="481" t="s">
        <v>102</v>
      </c>
      <c r="CF104" s="481" t="s">
        <v>102</v>
      </c>
      <c r="CG104" s="481" t="s">
        <v>102</v>
      </c>
      <c r="CH104" s="481" t="s">
        <v>102</v>
      </c>
      <c r="CI104" s="481" t="s">
        <v>102</v>
      </c>
      <c r="CJ104" s="481" t="s">
        <v>102</v>
      </c>
      <c r="CK104" s="481" t="s">
        <v>102</v>
      </c>
      <c r="CL104" s="481" t="s">
        <v>102</v>
      </c>
      <c r="CM104" s="481" t="s">
        <v>102</v>
      </c>
      <c r="CN104" s="481" t="s">
        <v>102</v>
      </c>
      <c r="CO104" s="481" t="s">
        <v>102</v>
      </c>
      <c r="CP104" s="481" t="s">
        <v>102</v>
      </c>
      <c r="CQ104" s="481" t="s">
        <v>102</v>
      </c>
      <c r="CR104" s="481" t="s">
        <v>102</v>
      </c>
      <c r="CS104" s="481" t="s">
        <v>102</v>
      </c>
      <c r="CT104" s="481" t="s">
        <v>102</v>
      </c>
      <c r="CU104" s="481" t="s">
        <v>102</v>
      </c>
      <c r="CV104" s="481" t="s">
        <v>102</v>
      </c>
      <c r="CW104" s="481" t="s">
        <v>102</v>
      </c>
      <c r="CX104" s="481" t="s">
        <v>102</v>
      </c>
      <c r="CY104" s="481" t="s">
        <v>102</v>
      </c>
      <c r="CZ104" s="481" t="s">
        <v>102</v>
      </c>
      <c r="DA104" s="481" t="s">
        <v>102</v>
      </c>
      <c r="DB104" s="481" t="s">
        <v>102</v>
      </c>
      <c r="DC104" s="481" t="s">
        <v>102</v>
      </c>
      <c r="DD104" s="481" t="s">
        <v>102</v>
      </c>
      <c r="DE104" s="481" t="s">
        <v>102</v>
      </c>
      <c r="DF104" s="481" t="s">
        <v>102</v>
      </c>
      <c r="DG104" s="481" t="s">
        <v>102</v>
      </c>
      <c r="DH104" s="481" t="s">
        <v>102</v>
      </c>
      <c r="DI104" s="481" t="s">
        <v>102</v>
      </c>
      <c r="DJ104" s="481" t="s">
        <v>102</v>
      </c>
      <c r="DK104" s="481" t="s">
        <v>102</v>
      </c>
      <c r="DL104" s="481" t="s">
        <v>102</v>
      </c>
      <c r="DM104" s="481" t="s">
        <v>102</v>
      </c>
      <c r="DN104" s="481" t="s">
        <v>102</v>
      </c>
      <c r="DO104" s="481" t="s">
        <v>102</v>
      </c>
      <c r="DP104" s="481" t="s">
        <v>102</v>
      </c>
      <c r="DQ104" s="481" t="s">
        <v>102</v>
      </c>
      <c r="DR104" s="481" t="s">
        <v>102</v>
      </c>
      <c r="DS104" s="481" t="s">
        <v>102</v>
      </c>
      <c r="DT104" s="481" t="s">
        <v>102</v>
      </c>
      <c r="DU104" s="481" t="s">
        <v>102</v>
      </c>
      <c r="DV104" s="481" t="s">
        <v>102</v>
      </c>
      <c r="DW104" s="481" t="s">
        <v>102</v>
      </c>
      <c r="DX104" s="481" t="s">
        <v>102</v>
      </c>
      <c r="DY104" s="481" t="s">
        <v>102</v>
      </c>
      <c r="DZ104" s="481" t="s">
        <v>102</v>
      </c>
      <c r="EA104" s="481" t="s">
        <v>102</v>
      </c>
      <c r="EB104" s="481" t="s">
        <v>102</v>
      </c>
    </row>
    <row r="105" spans="1:132" x14ac:dyDescent="0.15">
      <c r="A105" s="480" t="s">
        <v>4503</v>
      </c>
      <c r="B105" s="481">
        <v>4165634</v>
      </c>
      <c r="C105" s="481" t="s">
        <v>102</v>
      </c>
      <c r="D105" s="481" t="s">
        <v>102</v>
      </c>
      <c r="E105" s="481" t="s">
        <v>102</v>
      </c>
      <c r="F105" s="481" t="s">
        <v>102</v>
      </c>
      <c r="G105" s="481" t="s">
        <v>102</v>
      </c>
      <c r="H105" s="481" t="s">
        <v>102</v>
      </c>
      <c r="I105" s="481" t="s">
        <v>102</v>
      </c>
      <c r="J105" s="481" t="s">
        <v>102</v>
      </c>
      <c r="K105" s="481" t="s">
        <v>102</v>
      </c>
      <c r="L105" s="481" t="s">
        <v>102</v>
      </c>
      <c r="M105" s="481" t="s">
        <v>102</v>
      </c>
      <c r="N105" s="481" t="s">
        <v>102</v>
      </c>
      <c r="O105" s="481" t="s">
        <v>102</v>
      </c>
      <c r="P105" s="481" t="s">
        <v>102</v>
      </c>
      <c r="Q105" s="481" t="s">
        <v>102</v>
      </c>
      <c r="R105" s="481" t="s">
        <v>102</v>
      </c>
      <c r="S105" s="481" t="s">
        <v>102</v>
      </c>
      <c r="T105" s="481" t="s">
        <v>102</v>
      </c>
      <c r="U105" s="481" t="s">
        <v>102</v>
      </c>
      <c r="V105" s="481" t="s">
        <v>102</v>
      </c>
      <c r="W105" s="481" t="s">
        <v>102</v>
      </c>
      <c r="X105" s="481" t="s">
        <v>102</v>
      </c>
      <c r="Y105" s="481" t="s">
        <v>102</v>
      </c>
      <c r="Z105" s="481" t="s">
        <v>102</v>
      </c>
      <c r="AA105" s="481" t="s">
        <v>102</v>
      </c>
      <c r="AB105" s="481" t="s">
        <v>102</v>
      </c>
      <c r="AC105" s="481" t="s">
        <v>102</v>
      </c>
      <c r="AD105" s="481" t="s">
        <v>102</v>
      </c>
      <c r="AE105" s="481" t="s">
        <v>102</v>
      </c>
      <c r="AF105" s="481" t="s">
        <v>102</v>
      </c>
      <c r="AG105" s="481" t="s">
        <v>102</v>
      </c>
      <c r="AH105" s="481" t="s">
        <v>102</v>
      </c>
      <c r="AI105" s="481" t="s">
        <v>102</v>
      </c>
      <c r="AJ105" s="481" t="s">
        <v>102</v>
      </c>
      <c r="AK105" s="481" t="s">
        <v>102</v>
      </c>
      <c r="AL105" s="481" t="s">
        <v>102</v>
      </c>
      <c r="AM105" s="481" t="s">
        <v>102</v>
      </c>
      <c r="AN105" s="481" t="s">
        <v>102</v>
      </c>
      <c r="AO105" s="481" t="s">
        <v>102</v>
      </c>
      <c r="AP105" s="481" t="s">
        <v>102</v>
      </c>
      <c r="AQ105" s="481" t="s">
        <v>102</v>
      </c>
      <c r="AR105" s="481" t="s">
        <v>102</v>
      </c>
      <c r="AS105" s="481" t="s">
        <v>102</v>
      </c>
      <c r="AT105" s="481" t="s">
        <v>102</v>
      </c>
      <c r="AU105" s="481" t="s">
        <v>102</v>
      </c>
      <c r="AV105" s="481" t="s">
        <v>102</v>
      </c>
      <c r="AW105" s="481" t="s">
        <v>102</v>
      </c>
      <c r="AX105" s="481" t="s">
        <v>102</v>
      </c>
      <c r="AY105" s="481" t="s">
        <v>102</v>
      </c>
      <c r="AZ105" s="481" t="s">
        <v>102</v>
      </c>
      <c r="BA105" s="481" t="s">
        <v>102</v>
      </c>
      <c r="BB105" s="481" t="s">
        <v>102</v>
      </c>
      <c r="BC105" s="481" t="s">
        <v>102</v>
      </c>
      <c r="BD105" s="481" t="s">
        <v>102</v>
      </c>
      <c r="BE105" s="481" t="s">
        <v>102</v>
      </c>
      <c r="BF105" s="481" t="s">
        <v>102</v>
      </c>
      <c r="BG105" s="481" t="s">
        <v>102</v>
      </c>
      <c r="BH105" s="481" t="s">
        <v>102</v>
      </c>
      <c r="BI105" s="481" t="s">
        <v>102</v>
      </c>
      <c r="BJ105" s="481" t="s">
        <v>102</v>
      </c>
      <c r="BK105" s="481" t="s">
        <v>102</v>
      </c>
      <c r="BL105" s="481" t="s">
        <v>102</v>
      </c>
      <c r="BM105" s="481" t="s">
        <v>102</v>
      </c>
      <c r="BN105" s="481" t="s">
        <v>102</v>
      </c>
      <c r="BO105" s="481" t="s">
        <v>102</v>
      </c>
      <c r="BP105" s="481" t="s">
        <v>102</v>
      </c>
      <c r="BQ105" s="481" t="s">
        <v>102</v>
      </c>
      <c r="BR105" s="481" t="s">
        <v>102</v>
      </c>
      <c r="BS105" s="481" t="s">
        <v>102</v>
      </c>
      <c r="BT105" s="481" t="s">
        <v>102</v>
      </c>
      <c r="BU105" s="481" t="s">
        <v>102</v>
      </c>
      <c r="BV105" s="481" t="s">
        <v>102</v>
      </c>
      <c r="BW105" s="481" t="s">
        <v>102</v>
      </c>
      <c r="BX105" s="481" t="s">
        <v>102</v>
      </c>
      <c r="BY105" s="481" t="s">
        <v>102</v>
      </c>
      <c r="BZ105" s="481" t="s">
        <v>102</v>
      </c>
      <c r="CA105" s="481" t="s">
        <v>102</v>
      </c>
      <c r="CB105" s="481" t="s">
        <v>102</v>
      </c>
      <c r="CC105" s="481" t="s">
        <v>102</v>
      </c>
      <c r="CD105" s="481" t="s">
        <v>102</v>
      </c>
      <c r="CE105" s="481" t="s">
        <v>102</v>
      </c>
      <c r="CF105" s="481" t="s">
        <v>102</v>
      </c>
      <c r="CG105" s="481" t="s">
        <v>102</v>
      </c>
      <c r="CH105" s="481" t="s">
        <v>102</v>
      </c>
      <c r="CI105" s="481" t="s">
        <v>102</v>
      </c>
      <c r="CJ105" s="481" t="s">
        <v>102</v>
      </c>
      <c r="CK105" s="481" t="s">
        <v>102</v>
      </c>
      <c r="CL105" s="481" t="s">
        <v>102</v>
      </c>
      <c r="CM105" s="481" t="s">
        <v>102</v>
      </c>
      <c r="CN105" s="481" t="s">
        <v>102</v>
      </c>
      <c r="CO105" s="481" t="s">
        <v>102</v>
      </c>
      <c r="CP105" s="481" t="s">
        <v>102</v>
      </c>
      <c r="CQ105" s="481" t="s">
        <v>102</v>
      </c>
      <c r="CR105" s="481" t="s">
        <v>102</v>
      </c>
      <c r="CS105" s="481" t="s">
        <v>102</v>
      </c>
      <c r="CT105" s="481" t="s">
        <v>102</v>
      </c>
      <c r="CU105" s="481" t="s">
        <v>102</v>
      </c>
      <c r="CV105" s="481" t="s">
        <v>102</v>
      </c>
      <c r="CW105" s="481" t="s">
        <v>102</v>
      </c>
      <c r="CX105" s="481" t="s">
        <v>102</v>
      </c>
      <c r="CY105" s="481" t="s">
        <v>102</v>
      </c>
      <c r="CZ105" s="481" t="s">
        <v>102</v>
      </c>
      <c r="DA105" s="481" t="s">
        <v>102</v>
      </c>
      <c r="DB105" s="481" t="s">
        <v>102</v>
      </c>
      <c r="DC105" s="481" t="s">
        <v>102</v>
      </c>
      <c r="DD105" s="481" t="s">
        <v>102</v>
      </c>
      <c r="DE105" s="481" t="s">
        <v>102</v>
      </c>
      <c r="DF105" s="481" t="s">
        <v>102</v>
      </c>
      <c r="DG105" s="481" t="s">
        <v>102</v>
      </c>
      <c r="DH105" s="481" t="s">
        <v>102</v>
      </c>
      <c r="DI105" s="481" t="s">
        <v>102</v>
      </c>
      <c r="DJ105" s="481" t="s">
        <v>102</v>
      </c>
      <c r="DK105" s="481" t="s">
        <v>102</v>
      </c>
      <c r="DL105" s="481" t="s">
        <v>102</v>
      </c>
      <c r="DM105" s="481" t="s">
        <v>102</v>
      </c>
      <c r="DN105" s="481" t="s">
        <v>102</v>
      </c>
      <c r="DO105" s="481" t="s">
        <v>102</v>
      </c>
      <c r="DP105" s="481" t="s">
        <v>102</v>
      </c>
      <c r="DQ105" s="481" t="s">
        <v>102</v>
      </c>
      <c r="DR105" s="481" t="s">
        <v>102</v>
      </c>
      <c r="DS105" s="481" t="s">
        <v>102</v>
      </c>
      <c r="DT105" s="481" t="s">
        <v>102</v>
      </c>
      <c r="DU105" s="481" t="s">
        <v>102</v>
      </c>
      <c r="DV105" s="481" t="s">
        <v>102</v>
      </c>
      <c r="DW105" s="481" t="s">
        <v>102</v>
      </c>
      <c r="DX105" s="481" t="s">
        <v>102</v>
      </c>
      <c r="DY105" s="481" t="s">
        <v>102</v>
      </c>
      <c r="DZ105" s="481" t="s">
        <v>102</v>
      </c>
      <c r="EA105" s="481" t="s">
        <v>102</v>
      </c>
      <c r="EB105" s="481" t="s">
        <v>102</v>
      </c>
    </row>
    <row r="106" spans="1:132" x14ac:dyDescent="0.15">
      <c r="A106" s="480" t="s">
        <v>4504</v>
      </c>
      <c r="B106" s="481">
        <v>4017363</v>
      </c>
      <c r="C106" s="481" t="s">
        <v>102</v>
      </c>
      <c r="D106" s="481" t="s">
        <v>4505</v>
      </c>
      <c r="E106" s="481" t="s">
        <v>102</v>
      </c>
      <c r="F106" s="481" t="s">
        <v>4506</v>
      </c>
      <c r="G106" s="481" t="s">
        <v>4507</v>
      </c>
      <c r="H106" s="481" t="s">
        <v>4505</v>
      </c>
      <c r="I106" s="484" t="s">
        <v>4508</v>
      </c>
      <c r="J106" s="484" t="s">
        <v>4509</v>
      </c>
      <c r="K106" s="481" t="s">
        <v>102</v>
      </c>
      <c r="L106" s="481" t="s">
        <v>4506</v>
      </c>
      <c r="M106" s="481" t="s">
        <v>4507</v>
      </c>
      <c r="N106" s="481" t="s">
        <v>4505</v>
      </c>
      <c r="O106" s="484" t="s">
        <v>4508</v>
      </c>
      <c r="P106" s="484" t="s">
        <v>4509</v>
      </c>
      <c r="Q106" s="481" t="s">
        <v>102</v>
      </c>
      <c r="R106" s="481" t="s">
        <v>4506</v>
      </c>
      <c r="S106" s="481" t="s">
        <v>4507</v>
      </c>
      <c r="T106" s="481" t="s">
        <v>4505</v>
      </c>
      <c r="U106" s="484" t="s">
        <v>4508</v>
      </c>
      <c r="V106" s="484" t="s">
        <v>4509</v>
      </c>
      <c r="W106" s="481" t="s">
        <v>102</v>
      </c>
      <c r="X106" s="481" t="s">
        <v>102</v>
      </c>
      <c r="Y106" s="481" t="s">
        <v>102</v>
      </c>
      <c r="Z106" s="481" t="s">
        <v>102</v>
      </c>
      <c r="AA106" s="481" t="s">
        <v>102</v>
      </c>
      <c r="AB106" s="481" t="s">
        <v>102</v>
      </c>
      <c r="AC106" s="481" t="s">
        <v>102</v>
      </c>
      <c r="AD106" s="481" t="s">
        <v>102</v>
      </c>
      <c r="AE106" s="481" t="s">
        <v>102</v>
      </c>
      <c r="AF106" s="481" t="s">
        <v>102</v>
      </c>
      <c r="AG106" s="481" t="s">
        <v>102</v>
      </c>
      <c r="AH106" s="481" t="s">
        <v>102</v>
      </c>
      <c r="AI106" s="481" t="s">
        <v>102</v>
      </c>
      <c r="AJ106" s="481" t="s">
        <v>102</v>
      </c>
      <c r="AK106" s="481" t="s">
        <v>102</v>
      </c>
      <c r="AL106" s="481" t="s">
        <v>102</v>
      </c>
      <c r="AM106" s="481" t="s">
        <v>102</v>
      </c>
      <c r="AN106" s="481" t="s">
        <v>102</v>
      </c>
      <c r="AO106" s="481" t="s">
        <v>102</v>
      </c>
      <c r="AP106" s="481" t="s">
        <v>102</v>
      </c>
      <c r="AQ106" s="481" t="s">
        <v>102</v>
      </c>
      <c r="AR106" s="481" t="s">
        <v>102</v>
      </c>
      <c r="AS106" s="481" t="s">
        <v>102</v>
      </c>
      <c r="AT106" s="481" t="s">
        <v>102</v>
      </c>
      <c r="AU106" s="481" t="s">
        <v>102</v>
      </c>
      <c r="AV106" s="481" t="s">
        <v>102</v>
      </c>
      <c r="AW106" s="481" t="s">
        <v>102</v>
      </c>
      <c r="AX106" s="481" t="s">
        <v>102</v>
      </c>
      <c r="AY106" s="481" t="s">
        <v>102</v>
      </c>
      <c r="AZ106" s="481" t="s">
        <v>102</v>
      </c>
      <c r="BA106" s="481" t="s">
        <v>102</v>
      </c>
      <c r="BB106" s="481" t="s">
        <v>102</v>
      </c>
      <c r="BC106" s="481" t="s">
        <v>102</v>
      </c>
      <c r="BD106" s="481" t="s">
        <v>102</v>
      </c>
      <c r="BE106" s="481" t="s">
        <v>102</v>
      </c>
      <c r="BF106" s="481" t="s">
        <v>102</v>
      </c>
      <c r="BG106" s="481" t="s">
        <v>102</v>
      </c>
      <c r="BH106" s="481" t="s">
        <v>102</v>
      </c>
      <c r="BI106" s="481" t="s">
        <v>102</v>
      </c>
      <c r="BJ106" s="481" t="s">
        <v>102</v>
      </c>
      <c r="BK106" s="481" t="s">
        <v>102</v>
      </c>
      <c r="BL106" s="481" t="s">
        <v>102</v>
      </c>
      <c r="BM106" s="481" t="s">
        <v>102</v>
      </c>
      <c r="BN106" s="481" t="s">
        <v>102</v>
      </c>
      <c r="BO106" s="481" t="s">
        <v>102</v>
      </c>
      <c r="BP106" s="481" t="s">
        <v>102</v>
      </c>
      <c r="BQ106" s="481" t="s">
        <v>102</v>
      </c>
      <c r="BR106" s="481" t="s">
        <v>102</v>
      </c>
      <c r="BS106" s="481" t="s">
        <v>102</v>
      </c>
      <c r="BT106" s="481" t="s">
        <v>102</v>
      </c>
      <c r="BU106" s="481" t="s">
        <v>102</v>
      </c>
      <c r="BV106" s="481" t="s">
        <v>102</v>
      </c>
      <c r="BW106" s="481" t="s">
        <v>102</v>
      </c>
      <c r="BX106" s="481" t="s">
        <v>102</v>
      </c>
      <c r="BY106" s="481" t="s">
        <v>102</v>
      </c>
      <c r="BZ106" s="481" t="s">
        <v>102</v>
      </c>
      <c r="CA106" s="481" t="s">
        <v>102</v>
      </c>
      <c r="CB106" s="481" t="s">
        <v>102</v>
      </c>
      <c r="CC106" s="481" t="s">
        <v>102</v>
      </c>
      <c r="CD106" s="481" t="s">
        <v>102</v>
      </c>
      <c r="CE106" s="481" t="s">
        <v>102</v>
      </c>
      <c r="CF106" s="481" t="s">
        <v>102</v>
      </c>
      <c r="CG106" s="481" t="s">
        <v>102</v>
      </c>
      <c r="CH106" s="481" t="s">
        <v>102</v>
      </c>
      <c r="CI106" s="481" t="s">
        <v>102</v>
      </c>
      <c r="CJ106" s="481" t="s">
        <v>102</v>
      </c>
      <c r="CK106" s="481" t="s">
        <v>102</v>
      </c>
      <c r="CL106" s="481" t="s">
        <v>102</v>
      </c>
      <c r="CM106" s="481" t="s">
        <v>102</v>
      </c>
      <c r="CN106" s="481" t="s">
        <v>102</v>
      </c>
      <c r="CO106" s="481" t="s">
        <v>102</v>
      </c>
      <c r="CP106" s="481" t="s">
        <v>102</v>
      </c>
      <c r="CQ106" s="481" t="s">
        <v>102</v>
      </c>
      <c r="CR106" s="481" t="s">
        <v>102</v>
      </c>
      <c r="CS106" s="481" t="s">
        <v>102</v>
      </c>
      <c r="CT106" s="481" t="s">
        <v>102</v>
      </c>
      <c r="CU106" s="481" t="s">
        <v>102</v>
      </c>
      <c r="CV106" s="481" t="s">
        <v>102</v>
      </c>
      <c r="CW106" s="481" t="s">
        <v>102</v>
      </c>
      <c r="CX106" s="481" t="s">
        <v>102</v>
      </c>
      <c r="CY106" s="481" t="s">
        <v>102</v>
      </c>
      <c r="CZ106" s="481" t="s">
        <v>102</v>
      </c>
      <c r="DA106" s="481" t="s">
        <v>102</v>
      </c>
      <c r="DB106" s="481" t="s">
        <v>102</v>
      </c>
      <c r="DC106" s="481" t="s">
        <v>102</v>
      </c>
      <c r="DD106" s="481" t="s">
        <v>102</v>
      </c>
      <c r="DE106" s="481" t="s">
        <v>102</v>
      </c>
      <c r="DF106" s="481" t="s">
        <v>102</v>
      </c>
      <c r="DG106" s="481" t="s">
        <v>102</v>
      </c>
      <c r="DH106" s="481" t="s">
        <v>102</v>
      </c>
      <c r="DI106" s="481" t="s">
        <v>102</v>
      </c>
      <c r="DJ106" s="481" t="s">
        <v>102</v>
      </c>
      <c r="DK106" s="481" t="s">
        <v>102</v>
      </c>
      <c r="DL106" s="481" t="s">
        <v>102</v>
      </c>
      <c r="DM106" s="481" t="s">
        <v>102</v>
      </c>
      <c r="DN106" s="481" t="s">
        <v>102</v>
      </c>
      <c r="DO106" s="481" t="s">
        <v>102</v>
      </c>
      <c r="DP106" s="481" t="s">
        <v>102</v>
      </c>
      <c r="DQ106" s="481" t="s">
        <v>102</v>
      </c>
      <c r="DR106" s="481" t="s">
        <v>102</v>
      </c>
      <c r="DS106" s="481" t="s">
        <v>102</v>
      </c>
      <c r="DT106" s="481" t="s">
        <v>102</v>
      </c>
      <c r="DU106" s="481" t="s">
        <v>102</v>
      </c>
      <c r="DV106" s="481" t="s">
        <v>102</v>
      </c>
      <c r="DW106" s="481" t="s">
        <v>102</v>
      </c>
      <c r="DX106" s="481" t="s">
        <v>102</v>
      </c>
      <c r="DY106" s="481" t="s">
        <v>102</v>
      </c>
      <c r="DZ106" s="481" t="s">
        <v>102</v>
      </c>
      <c r="EA106" s="481" t="s">
        <v>102</v>
      </c>
      <c r="EB106" s="481" t="s">
        <v>102</v>
      </c>
    </row>
    <row r="107" spans="1:132" x14ac:dyDescent="0.15">
      <c r="A107" s="480" t="s">
        <v>4510</v>
      </c>
      <c r="B107" s="481">
        <v>3527721</v>
      </c>
      <c r="C107" s="481" t="s">
        <v>102</v>
      </c>
      <c r="D107" s="481" t="s">
        <v>102</v>
      </c>
      <c r="E107" s="481" t="s">
        <v>4511</v>
      </c>
      <c r="F107" s="481" t="s">
        <v>4512</v>
      </c>
      <c r="G107" s="481" t="s">
        <v>4513</v>
      </c>
      <c r="H107" s="484" t="s">
        <v>4514</v>
      </c>
      <c r="I107" s="481" t="s">
        <v>102</v>
      </c>
      <c r="J107" s="481" t="s">
        <v>102</v>
      </c>
      <c r="K107" s="481" t="s">
        <v>102</v>
      </c>
      <c r="L107" s="481" t="s">
        <v>102</v>
      </c>
      <c r="M107" s="481" t="s">
        <v>102</v>
      </c>
      <c r="N107" s="481" t="s">
        <v>102</v>
      </c>
      <c r="O107" s="481" t="s">
        <v>102</v>
      </c>
      <c r="P107" s="481" t="s">
        <v>102</v>
      </c>
      <c r="Q107" s="481" t="s">
        <v>102</v>
      </c>
      <c r="R107" s="481" t="s">
        <v>102</v>
      </c>
      <c r="S107" s="481" t="s">
        <v>102</v>
      </c>
      <c r="T107" s="481" t="s">
        <v>102</v>
      </c>
      <c r="U107" s="481" t="s">
        <v>102</v>
      </c>
      <c r="V107" s="481" t="s">
        <v>102</v>
      </c>
      <c r="W107" s="481" t="s">
        <v>102</v>
      </c>
      <c r="X107" s="481" t="s">
        <v>102</v>
      </c>
      <c r="Y107" s="481" t="s">
        <v>102</v>
      </c>
      <c r="Z107" s="481" t="s">
        <v>102</v>
      </c>
      <c r="AA107" s="481" t="s">
        <v>102</v>
      </c>
      <c r="AB107" s="481" t="s">
        <v>102</v>
      </c>
      <c r="AC107" s="481" t="s">
        <v>102</v>
      </c>
      <c r="AD107" s="481" t="s">
        <v>102</v>
      </c>
      <c r="AE107" s="481" t="s">
        <v>102</v>
      </c>
      <c r="AF107" s="481" t="s">
        <v>102</v>
      </c>
      <c r="AG107" s="481" t="s">
        <v>102</v>
      </c>
      <c r="AH107" s="481" t="s">
        <v>102</v>
      </c>
      <c r="AI107" s="481" t="s">
        <v>102</v>
      </c>
      <c r="AJ107" s="481" t="s">
        <v>102</v>
      </c>
      <c r="AK107" s="481" t="s">
        <v>102</v>
      </c>
      <c r="AL107" s="481" t="s">
        <v>102</v>
      </c>
      <c r="AM107" s="481" t="s">
        <v>102</v>
      </c>
      <c r="AN107" s="481" t="s">
        <v>102</v>
      </c>
      <c r="AO107" s="481" t="s">
        <v>102</v>
      </c>
      <c r="AP107" s="481" t="s">
        <v>102</v>
      </c>
      <c r="AQ107" s="481" t="s">
        <v>102</v>
      </c>
      <c r="AR107" s="481" t="s">
        <v>102</v>
      </c>
      <c r="AS107" s="481" t="s">
        <v>102</v>
      </c>
      <c r="AT107" s="481" t="s">
        <v>102</v>
      </c>
      <c r="AU107" s="481" t="s">
        <v>102</v>
      </c>
      <c r="AV107" s="481" t="s">
        <v>102</v>
      </c>
      <c r="AW107" s="481" t="s">
        <v>102</v>
      </c>
      <c r="AX107" s="481" t="s">
        <v>102</v>
      </c>
      <c r="AY107" s="481" t="s">
        <v>102</v>
      </c>
      <c r="AZ107" s="481" t="s">
        <v>102</v>
      </c>
      <c r="BA107" s="481" t="s">
        <v>102</v>
      </c>
      <c r="BB107" s="481" t="s">
        <v>102</v>
      </c>
      <c r="BC107" s="481" t="s">
        <v>102</v>
      </c>
      <c r="BD107" s="481" t="s">
        <v>102</v>
      </c>
      <c r="BE107" s="481" t="s">
        <v>102</v>
      </c>
      <c r="BF107" s="481" t="s">
        <v>102</v>
      </c>
      <c r="BG107" s="481" t="s">
        <v>102</v>
      </c>
      <c r="BH107" s="481" t="s">
        <v>102</v>
      </c>
      <c r="BI107" s="481" t="s">
        <v>102</v>
      </c>
      <c r="BJ107" s="481" t="s">
        <v>102</v>
      </c>
      <c r="BK107" s="481" t="s">
        <v>102</v>
      </c>
      <c r="BL107" s="481" t="s">
        <v>102</v>
      </c>
      <c r="BM107" s="481" t="s">
        <v>102</v>
      </c>
      <c r="BN107" s="481" t="s">
        <v>102</v>
      </c>
      <c r="BO107" s="481" t="s">
        <v>102</v>
      </c>
      <c r="BP107" s="481" t="s">
        <v>102</v>
      </c>
      <c r="BQ107" s="481" t="s">
        <v>102</v>
      </c>
      <c r="BR107" s="481" t="s">
        <v>102</v>
      </c>
      <c r="BS107" s="481" t="s">
        <v>102</v>
      </c>
      <c r="BT107" s="481" t="s">
        <v>102</v>
      </c>
      <c r="BU107" s="481" t="s">
        <v>102</v>
      </c>
      <c r="BV107" s="481" t="s">
        <v>102</v>
      </c>
      <c r="BW107" s="481" t="s">
        <v>102</v>
      </c>
      <c r="BX107" s="481" t="s">
        <v>102</v>
      </c>
      <c r="BY107" s="481" t="s">
        <v>102</v>
      </c>
      <c r="BZ107" s="481" t="s">
        <v>102</v>
      </c>
      <c r="CA107" s="481" t="s">
        <v>102</v>
      </c>
      <c r="CB107" s="481" t="s">
        <v>102</v>
      </c>
      <c r="CC107" s="481" t="s">
        <v>102</v>
      </c>
      <c r="CD107" s="481" t="s">
        <v>102</v>
      </c>
      <c r="CE107" s="481" t="s">
        <v>102</v>
      </c>
      <c r="CF107" s="481" t="s">
        <v>102</v>
      </c>
      <c r="CG107" s="481" t="s">
        <v>102</v>
      </c>
      <c r="CH107" s="481" t="s">
        <v>102</v>
      </c>
      <c r="CI107" s="481" t="s">
        <v>102</v>
      </c>
      <c r="CJ107" s="481" t="s">
        <v>102</v>
      </c>
      <c r="CK107" s="481" t="s">
        <v>102</v>
      </c>
      <c r="CL107" s="481" t="s">
        <v>102</v>
      </c>
      <c r="CM107" s="481" t="s">
        <v>102</v>
      </c>
      <c r="CN107" s="481" t="s">
        <v>102</v>
      </c>
      <c r="CO107" s="481" t="s">
        <v>102</v>
      </c>
      <c r="CP107" s="481" t="s">
        <v>102</v>
      </c>
      <c r="CQ107" s="481" t="s">
        <v>102</v>
      </c>
      <c r="CR107" s="481" t="s">
        <v>102</v>
      </c>
      <c r="CS107" s="481" t="s">
        <v>102</v>
      </c>
      <c r="CT107" s="481" t="s">
        <v>102</v>
      </c>
      <c r="CU107" s="481" t="s">
        <v>102</v>
      </c>
      <c r="CV107" s="481" t="s">
        <v>102</v>
      </c>
      <c r="CW107" s="481" t="s">
        <v>102</v>
      </c>
      <c r="CX107" s="481" t="s">
        <v>102</v>
      </c>
      <c r="CY107" s="481" t="s">
        <v>102</v>
      </c>
      <c r="CZ107" s="481" t="s">
        <v>102</v>
      </c>
      <c r="DA107" s="481" t="s">
        <v>102</v>
      </c>
      <c r="DB107" s="481" t="s">
        <v>102</v>
      </c>
      <c r="DC107" s="481" t="s">
        <v>102</v>
      </c>
      <c r="DD107" s="481" t="s">
        <v>102</v>
      </c>
      <c r="DE107" s="481" t="s">
        <v>102</v>
      </c>
      <c r="DF107" s="481" t="s">
        <v>102</v>
      </c>
      <c r="DG107" s="481" t="s">
        <v>102</v>
      </c>
      <c r="DH107" s="481" t="s">
        <v>102</v>
      </c>
      <c r="DI107" s="481" t="s">
        <v>102</v>
      </c>
      <c r="DJ107" s="481" t="s">
        <v>102</v>
      </c>
      <c r="DK107" s="481" t="s">
        <v>102</v>
      </c>
      <c r="DL107" s="481" t="s">
        <v>102</v>
      </c>
      <c r="DM107" s="481" t="s">
        <v>102</v>
      </c>
      <c r="DN107" s="481" t="s">
        <v>102</v>
      </c>
      <c r="DO107" s="481" t="s">
        <v>102</v>
      </c>
      <c r="DP107" s="481" t="s">
        <v>102</v>
      </c>
      <c r="DQ107" s="481" t="s">
        <v>102</v>
      </c>
      <c r="DR107" s="481" t="s">
        <v>102</v>
      </c>
      <c r="DS107" s="481" t="s">
        <v>102</v>
      </c>
      <c r="DT107" s="481" t="s">
        <v>102</v>
      </c>
      <c r="DU107" s="481" t="s">
        <v>102</v>
      </c>
      <c r="DV107" s="481" t="s">
        <v>102</v>
      </c>
      <c r="DW107" s="481" t="s">
        <v>102</v>
      </c>
      <c r="DX107" s="481" t="s">
        <v>102</v>
      </c>
      <c r="DY107" s="481" t="s">
        <v>102</v>
      </c>
      <c r="DZ107" s="481" t="s">
        <v>102</v>
      </c>
      <c r="EA107" s="481" t="s">
        <v>102</v>
      </c>
      <c r="EB107" s="481" t="s">
        <v>102</v>
      </c>
    </row>
    <row r="108" spans="1:132" x14ac:dyDescent="0.15">
      <c r="A108" s="480" t="s">
        <v>4515</v>
      </c>
      <c r="B108" s="481">
        <v>3850710</v>
      </c>
      <c r="C108" s="481" t="s">
        <v>4516</v>
      </c>
      <c r="D108" s="481" t="s">
        <v>4517</v>
      </c>
      <c r="E108" s="481" t="s">
        <v>4518</v>
      </c>
      <c r="F108" s="481" t="s">
        <v>4279</v>
      </c>
      <c r="G108" s="481" t="s">
        <v>4516</v>
      </c>
      <c r="H108" s="481" t="s">
        <v>4519</v>
      </c>
      <c r="I108" s="481" t="s">
        <v>4280</v>
      </c>
      <c r="J108" s="481" t="s">
        <v>4281</v>
      </c>
      <c r="K108" s="481" t="s">
        <v>4517</v>
      </c>
      <c r="L108" s="481" t="s">
        <v>4518</v>
      </c>
      <c r="M108" s="481" t="s">
        <v>4279</v>
      </c>
      <c r="N108" s="481" t="s">
        <v>4517</v>
      </c>
      <c r="O108" s="481" t="s">
        <v>4518</v>
      </c>
      <c r="P108" s="481" t="s">
        <v>102</v>
      </c>
      <c r="Q108" s="481" t="s">
        <v>102</v>
      </c>
      <c r="R108" s="481" t="s">
        <v>102</v>
      </c>
      <c r="S108" s="481" t="s">
        <v>102</v>
      </c>
      <c r="T108" s="481" t="s">
        <v>102</v>
      </c>
      <c r="U108" s="481" t="s">
        <v>102</v>
      </c>
      <c r="V108" s="481" t="s">
        <v>102</v>
      </c>
      <c r="W108" s="481" t="s">
        <v>102</v>
      </c>
      <c r="X108" s="481" t="s">
        <v>102</v>
      </c>
      <c r="Y108" s="481" t="s">
        <v>102</v>
      </c>
      <c r="Z108" s="481" t="s">
        <v>102</v>
      </c>
      <c r="AA108" s="481" t="s">
        <v>102</v>
      </c>
      <c r="AB108" s="481" t="s">
        <v>102</v>
      </c>
      <c r="AC108" s="481" t="s">
        <v>102</v>
      </c>
      <c r="AD108" s="481" t="s">
        <v>102</v>
      </c>
      <c r="AE108" s="481" t="s">
        <v>102</v>
      </c>
      <c r="AF108" s="481" t="s">
        <v>102</v>
      </c>
      <c r="AG108" s="481" t="s">
        <v>102</v>
      </c>
      <c r="AH108" s="481" t="s">
        <v>102</v>
      </c>
      <c r="AI108" s="481" t="s">
        <v>102</v>
      </c>
      <c r="AJ108" s="481" t="s">
        <v>102</v>
      </c>
      <c r="AK108" s="481" t="s">
        <v>102</v>
      </c>
      <c r="AL108" s="481" t="s">
        <v>102</v>
      </c>
      <c r="AM108" s="481" t="s">
        <v>102</v>
      </c>
      <c r="AN108" s="481" t="s">
        <v>102</v>
      </c>
      <c r="AO108" s="481" t="s">
        <v>102</v>
      </c>
      <c r="AP108" s="481" t="s">
        <v>102</v>
      </c>
      <c r="AQ108" s="481" t="s">
        <v>102</v>
      </c>
      <c r="AR108" s="481" t="s">
        <v>102</v>
      </c>
      <c r="AS108" s="481" t="s">
        <v>102</v>
      </c>
      <c r="AT108" s="481" t="s">
        <v>102</v>
      </c>
      <c r="AU108" s="481" t="s">
        <v>102</v>
      </c>
      <c r="AV108" s="481" t="s">
        <v>102</v>
      </c>
      <c r="AW108" s="481" t="s">
        <v>102</v>
      </c>
      <c r="AX108" s="481" t="s">
        <v>102</v>
      </c>
      <c r="AY108" s="481" t="s">
        <v>102</v>
      </c>
      <c r="AZ108" s="481" t="s">
        <v>102</v>
      </c>
      <c r="BA108" s="481" t="s">
        <v>102</v>
      </c>
      <c r="BB108" s="481" t="s">
        <v>102</v>
      </c>
      <c r="BC108" s="481" t="s">
        <v>102</v>
      </c>
      <c r="BD108" s="481" t="s">
        <v>102</v>
      </c>
      <c r="BE108" s="481" t="s">
        <v>102</v>
      </c>
      <c r="BF108" s="481" t="s">
        <v>102</v>
      </c>
      <c r="BG108" s="481" t="s">
        <v>102</v>
      </c>
      <c r="BH108" s="481" t="s">
        <v>102</v>
      </c>
      <c r="BI108" s="481" t="s">
        <v>102</v>
      </c>
      <c r="BJ108" s="481" t="s">
        <v>102</v>
      </c>
      <c r="BK108" s="481" t="s">
        <v>102</v>
      </c>
      <c r="BL108" s="481" t="s">
        <v>102</v>
      </c>
      <c r="BM108" s="481" t="s">
        <v>102</v>
      </c>
      <c r="BN108" s="481" t="s">
        <v>102</v>
      </c>
      <c r="BO108" s="481" t="s">
        <v>102</v>
      </c>
      <c r="BP108" s="481" t="s">
        <v>102</v>
      </c>
      <c r="BQ108" s="481" t="s">
        <v>102</v>
      </c>
      <c r="BR108" s="481" t="s">
        <v>102</v>
      </c>
      <c r="BS108" s="481" t="s">
        <v>102</v>
      </c>
      <c r="BT108" s="481" t="s">
        <v>102</v>
      </c>
      <c r="BU108" s="481" t="s">
        <v>102</v>
      </c>
      <c r="BV108" s="481" t="s">
        <v>102</v>
      </c>
      <c r="BW108" s="481" t="s">
        <v>102</v>
      </c>
      <c r="BX108" s="481" t="s">
        <v>102</v>
      </c>
      <c r="BY108" s="481" t="s">
        <v>102</v>
      </c>
      <c r="BZ108" s="481" t="s">
        <v>102</v>
      </c>
      <c r="CA108" s="481" t="s">
        <v>102</v>
      </c>
      <c r="CB108" s="481" t="s">
        <v>102</v>
      </c>
      <c r="CC108" s="481" t="s">
        <v>102</v>
      </c>
      <c r="CD108" s="481" t="s">
        <v>102</v>
      </c>
      <c r="CE108" s="481" t="s">
        <v>102</v>
      </c>
      <c r="CF108" s="481" t="s">
        <v>102</v>
      </c>
      <c r="CG108" s="481" t="s">
        <v>102</v>
      </c>
      <c r="CH108" s="481" t="s">
        <v>102</v>
      </c>
      <c r="CI108" s="481" t="s">
        <v>102</v>
      </c>
      <c r="CJ108" s="481" t="s">
        <v>102</v>
      </c>
      <c r="CK108" s="481" t="s">
        <v>102</v>
      </c>
      <c r="CL108" s="481" t="s">
        <v>102</v>
      </c>
      <c r="CM108" s="481" t="s">
        <v>102</v>
      </c>
      <c r="CN108" s="481" t="s">
        <v>102</v>
      </c>
      <c r="CO108" s="481" t="s">
        <v>102</v>
      </c>
      <c r="CP108" s="481" t="s">
        <v>102</v>
      </c>
      <c r="CQ108" s="481" t="s">
        <v>102</v>
      </c>
      <c r="CR108" s="481" t="s">
        <v>102</v>
      </c>
      <c r="CS108" s="481" t="s">
        <v>102</v>
      </c>
      <c r="CT108" s="481" t="s">
        <v>102</v>
      </c>
      <c r="CU108" s="481" t="s">
        <v>102</v>
      </c>
      <c r="CV108" s="481" t="s">
        <v>102</v>
      </c>
      <c r="CW108" s="481" t="s">
        <v>102</v>
      </c>
      <c r="CX108" s="481" t="s">
        <v>102</v>
      </c>
      <c r="CY108" s="481" t="s">
        <v>102</v>
      </c>
      <c r="CZ108" s="481" t="s">
        <v>102</v>
      </c>
      <c r="DA108" s="481" t="s">
        <v>102</v>
      </c>
      <c r="DB108" s="481" t="s">
        <v>102</v>
      </c>
      <c r="DC108" s="481" t="s">
        <v>102</v>
      </c>
      <c r="DD108" s="481" t="s">
        <v>102</v>
      </c>
      <c r="DE108" s="481" t="s">
        <v>102</v>
      </c>
      <c r="DF108" s="481" t="s">
        <v>102</v>
      </c>
      <c r="DG108" s="481" t="s">
        <v>102</v>
      </c>
      <c r="DH108" s="481" t="s">
        <v>102</v>
      </c>
      <c r="DI108" s="481" t="s">
        <v>102</v>
      </c>
      <c r="DJ108" s="481" t="s">
        <v>102</v>
      </c>
      <c r="DK108" s="481" t="s">
        <v>102</v>
      </c>
      <c r="DL108" s="481" t="s">
        <v>102</v>
      </c>
      <c r="DM108" s="481" t="s">
        <v>102</v>
      </c>
      <c r="DN108" s="481" t="s">
        <v>102</v>
      </c>
      <c r="DO108" s="481" t="s">
        <v>102</v>
      </c>
      <c r="DP108" s="481" t="s">
        <v>102</v>
      </c>
      <c r="DQ108" s="481" t="s">
        <v>102</v>
      </c>
      <c r="DR108" s="481" t="s">
        <v>102</v>
      </c>
      <c r="DS108" s="481" t="s">
        <v>102</v>
      </c>
      <c r="DT108" s="481" t="s">
        <v>102</v>
      </c>
      <c r="DU108" s="481" t="s">
        <v>102</v>
      </c>
      <c r="DV108" s="481" t="s">
        <v>102</v>
      </c>
      <c r="DW108" s="481" t="s">
        <v>102</v>
      </c>
      <c r="DX108" s="481" t="s">
        <v>102</v>
      </c>
      <c r="DY108" s="481" t="s">
        <v>102</v>
      </c>
      <c r="DZ108" s="481" t="s">
        <v>102</v>
      </c>
      <c r="EA108" s="481" t="s">
        <v>102</v>
      </c>
      <c r="EB108" s="481" t="s">
        <v>102</v>
      </c>
    </row>
    <row r="109" spans="1:132" x14ac:dyDescent="0.15">
      <c r="A109" s="480" t="s">
        <v>4520</v>
      </c>
      <c r="B109" s="481">
        <v>4183940</v>
      </c>
      <c r="C109" s="481" t="s">
        <v>4521</v>
      </c>
      <c r="D109" s="481" t="s">
        <v>102</v>
      </c>
      <c r="E109" s="481" t="s">
        <v>102</v>
      </c>
      <c r="F109" s="481" t="s">
        <v>102</v>
      </c>
      <c r="G109" s="481" t="s">
        <v>102</v>
      </c>
      <c r="H109" s="481" t="s">
        <v>102</v>
      </c>
      <c r="I109" s="481" t="s">
        <v>102</v>
      </c>
      <c r="J109" s="481" t="s">
        <v>4521</v>
      </c>
      <c r="K109" s="481" t="s">
        <v>102</v>
      </c>
      <c r="L109" s="481" t="s">
        <v>102</v>
      </c>
      <c r="M109" s="481" t="s">
        <v>102</v>
      </c>
      <c r="N109" s="481" t="s">
        <v>102</v>
      </c>
      <c r="O109" s="481" t="s">
        <v>102</v>
      </c>
      <c r="P109" s="481" t="s">
        <v>102</v>
      </c>
      <c r="Q109" s="481" t="s">
        <v>102</v>
      </c>
      <c r="R109" s="481" t="s">
        <v>102</v>
      </c>
      <c r="S109" s="481" t="s">
        <v>102</v>
      </c>
      <c r="T109" s="481" t="s">
        <v>102</v>
      </c>
      <c r="U109" s="481" t="s">
        <v>102</v>
      </c>
      <c r="V109" s="481" t="s">
        <v>102</v>
      </c>
      <c r="W109" s="481" t="s">
        <v>102</v>
      </c>
      <c r="X109" s="481" t="s">
        <v>102</v>
      </c>
      <c r="Y109" s="481" t="s">
        <v>102</v>
      </c>
      <c r="Z109" s="481" t="s">
        <v>102</v>
      </c>
      <c r="AA109" s="481" t="s">
        <v>102</v>
      </c>
      <c r="AB109" s="481" t="s">
        <v>102</v>
      </c>
      <c r="AC109" s="481" t="s">
        <v>102</v>
      </c>
      <c r="AD109" s="481" t="s">
        <v>102</v>
      </c>
      <c r="AE109" s="481" t="s">
        <v>102</v>
      </c>
      <c r="AF109" s="481" t="s">
        <v>102</v>
      </c>
      <c r="AG109" s="481" t="s">
        <v>102</v>
      </c>
      <c r="AH109" s="481" t="s">
        <v>102</v>
      </c>
      <c r="AI109" s="481" t="s">
        <v>102</v>
      </c>
      <c r="AJ109" s="481" t="s">
        <v>102</v>
      </c>
      <c r="AK109" s="481" t="s">
        <v>102</v>
      </c>
      <c r="AL109" s="481" t="s">
        <v>102</v>
      </c>
      <c r="AM109" s="481" t="s">
        <v>102</v>
      </c>
      <c r="AN109" s="481" t="s">
        <v>102</v>
      </c>
      <c r="AO109" s="481" t="s">
        <v>102</v>
      </c>
      <c r="AP109" s="481" t="s">
        <v>102</v>
      </c>
      <c r="AQ109" s="481" t="s">
        <v>102</v>
      </c>
      <c r="AR109" s="481" t="s">
        <v>102</v>
      </c>
      <c r="AS109" s="481" t="s">
        <v>102</v>
      </c>
      <c r="AT109" s="481" t="s">
        <v>102</v>
      </c>
      <c r="AU109" s="481" t="s">
        <v>102</v>
      </c>
      <c r="AV109" s="481" t="s">
        <v>102</v>
      </c>
      <c r="AW109" s="481" t="s">
        <v>102</v>
      </c>
      <c r="AX109" s="481" t="s">
        <v>102</v>
      </c>
      <c r="AY109" s="481" t="s">
        <v>102</v>
      </c>
      <c r="AZ109" s="481" t="s">
        <v>102</v>
      </c>
      <c r="BA109" s="481" t="s">
        <v>102</v>
      </c>
      <c r="BB109" s="481" t="s">
        <v>102</v>
      </c>
      <c r="BC109" s="481" t="s">
        <v>102</v>
      </c>
      <c r="BD109" s="481" t="s">
        <v>102</v>
      </c>
      <c r="BE109" s="481" t="s">
        <v>102</v>
      </c>
      <c r="BF109" s="481" t="s">
        <v>102</v>
      </c>
      <c r="BG109" s="481" t="s">
        <v>102</v>
      </c>
      <c r="BH109" s="481" t="s">
        <v>102</v>
      </c>
      <c r="BI109" s="481" t="s">
        <v>102</v>
      </c>
      <c r="BJ109" s="481" t="s">
        <v>102</v>
      </c>
      <c r="BK109" s="481" t="s">
        <v>102</v>
      </c>
      <c r="BL109" s="481" t="s">
        <v>102</v>
      </c>
      <c r="BM109" s="481" t="s">
        <v>102</v>
      </c>
      <c r="BN109" s="481" t="s">
        <v>102</v>
      </c>
      <c r="BO109" s="481" t="s">
        <v>102</v>
      </c>
      <c r="BP109" s="481" t="s">
        <v>102</v>
      </c>
      <c r="BQ109" s="481" t="s">
        <v>102</v>
      </c>
      <c r="BR109" s="481" t="s">
        <v>102</v>
      </c>
      <c r="BS109" s="481" t="s">
        <v>102</v>
      </c>
      <c r="BT109" s="481" t="s">
        <v>102</v>
      </c>
      <c r="BU109" s="481" t="s">
        <v>102</v>
      </c>
      <c r="BV109" s="481" t="s">
        <v>102</v>
      </c>
      <c r="BW109" s="481" t="s">
        <v>102</v>
      </c>
      <c r="BX109" s="481" t="s">
        <v>102</v>
      </c>
      <c r="BY109" s="481" t="s">
        <v>102</v>
      </c>
      <c r="BZ109" s="481" t="s">
        <v>102</v>
      </c>
      <c r="CA109" s="481" t="s">
        <v>102</v>
      </c>
      <c r="CB109" s="481" t="s">
        <v>102</v>
      </c>
      <c r="CC109" s="481" t="s">
        <v>102</v>
      </c>
      <c r="CD109" s="481" t="s">
        <v>102</v>
      </c>
      <c r="CE109" s="481" t="s">
        <v>102</v>
      </c>
      <c r="CF109" s="481" t="s">
        <v>102</v>
      </c>
      <c r="CG109" s="481" t="s">
        <v>102</v>
      </c>
      <c r="CH109" s="481" t="s">
        <v>102</v>
      </c>
      <c r="CI109" s="481" t="s">
        <v>102</v>
      </c>
      <c r="CJ109" s="481" t="s">
        <v>102</v>
      </c>
      <c r="CK109" s="481" t="s">
        <v>102</v>
      </c>
      <c r="CL109" s="481" t="s">
        <v>102</v>
      </c>
      <c r="CM109" s="481" t="s">
        <v>102</v>
      </c>
      <c r="CN109" s="481" t="s">
        <v>102</v>
      </c>
      <c r="CO109" s="481" t="s">
        <v>102</v>
      </c>
      <c r="CP109" s="481" t="s">
        <v>102</v>
      </c>
      <c r="CQ109" s="481" t="s">
        <v>102</v>
      </c>
      <c r="CR109" s="481" t="s">
        <v>102</v>
      </c>
      <c r="CS109" s="481" t="s">
        <v>102</v>
      </c>
      <c r="CT109" s="481" t="s">
        <v>102</v>
      </c>
      <c r="CU109" s="481" t="s">
        <v>102</v>
      </c>
      <c r="CV109" s="481" t="s">
        <v>102</v>
      </c>
      <c r="CW109" s="481" t="s">
        <v>102</v>
      </c>
      <c r="CX109" s="481" t="s">
        <v>102</v>
      </c>
      <c r="CY109" s="481" t="s">
        <v>102</v>
      </c>
      <c r="CZ109" s="481" t="s">
        <v>102</v>
      </c>
      <c r="DA109" s="481" t="s">
        <v>102</v>
      </c>
      <c r="DB109" s="481" t="s">
        <v>102</v>
      </c>
      <c r="DC109" s="481" t="s">
        <v>102</v>
      </c>
      <c r="DD109" s="481" t="s">
        <v>102</v>
      </c>
      <c r="DE109" s="481" t="s">
        <v>102</v>
      </c>
      <c r="DF109" s="481" t="s">
        <v>102</v>
      </c>
      <c r="DG109" s="481" t="s">
        <v>102</v>
      </c>
      <c r="DH109" s="481" t="s">
        <v>102</v>
      </c>
      <c r="DI109" s="481" t="s">
        <v>102</v>
      </c>
      <c r="DJ109" s="481" t="s">
        <v>102</v>
      </c>
      <c r="DK109" s="481" t="s">
        <v>102</v>
      </c>
      <c r="DL109" s="481" t="s">
        <v>102</v>
      </c>
      <c r="DM109" s="481" t="s">
        <v>102</v>
      </c>
      <c r="DN109" s="481" t="s">
        <v>102</v>
      </c>
      <c r="DO109" s="481" t="s">
        <v>102</v>
      </c>
      <c r="DP109" s="481" t="s">
        <v>102</v>
      </c>
      <c r="DQ109" s="481" t="s">
        <v>102</v>
      </c>
      <c r="DR109" s="481" t="s">
        <v>102</v>
      </c>
      <c r="DS109" s="481" t="s">
        <v>102</v>
      </c>
      <c r="DT109" s="481" t="s">
        <v>102</v>
      </c>
      <c r="DU109" s="481" t="s">
        <v>102</v>
      </c>
      <c r="DV109" s="481" t="s">
        <v>102</v>
      </c>
      <c r="DW109" s="481" t="s">
        <v>102</v>
      </c>
      <c r="DX109" s="481" t="s">
        <v>102</v>
      </c>
      <c r="DY109" s="481" t="s">
        <v>102</v>
      </c>
      <c r="DZ109" s="481" t="s">
        <v>102</v>
      </c>
      <c r="EA109" s="481" t="s">
        <v>102</v>
      </c>
      <c r="EB109" s="481" t="s">
        <v>102</v>
      </c>
    </row>
    <row r="110" spans="1:132" x14ac:dyDescent="0.15">
      <c r="A110" s="480" t="s">
        <v>4522</v>
      </c>
      <c r="B110" s="481">
        <v>3538416</v>
      </c>
      <c r="C110" s="481" t="s">
        <v>4279</v>
      </c>
      <c r="D110" s="481" t="s">
        <v>4280</v>
      </c>
      <c r="E110" s="481" t="s">
        <v>4281</v>
      </c>
      <c r="F110" s="481" t="s">
        <v>102</v>
      </c>
      <c r="G110" s="481" t="s">
        <v>102</v>
      </c>
      <c r="H110" s="481" t="s">
        <v>102</v>
      </c>
      <c r="I110" s="481" t="s">
        <v>102</v>
      </c>
      <c r="J110" s="481" t="s">
        <v>102</v>
      </c>
      <c r="K110" s="481" t="s">
        <v>102</v>
      </c>
      <c r="L110" s="481" t="s">
        <v>102</v>
      </c>
      <c r="M110" s="481" t="s">
        <v>102</v>
      </c>
      <c r="N110" s="481" t="s">
        <v>102</v>
      </c>
      <c r="O110" s="481" t="s">
        <v>102</v>
      </c>
      <c r="P110" s="481" t="s">
        <v>102</v>
      </c>
      <c r="Q110" s="481" t="s">
        <v>102</v>
      </c>
      <c r="R110" s="481" t="s">
        <v>102</v>
      </c>
      <c r="S110" s="481" t="s">
        <v>102</v>
      </c>
      <c r="T110" s="481" t="s">
        <v>102</v>
      </c>
      <c r="U110" s="481" t="s">
        <v>102</v>
      </c>
      <c r="V110" s="481" t="s">
        <v>102</v>
      </c>
      <c r="W110" s="481" t="s">
        <v>102</v>
      </c>
      <c r="X110" s="481" t="s">
        <v>102</v>
      </c>
      <c r="Y110" s="481" t="s">
        <v>102</v>
      </c>
      <c r="Z110" s="481" t="s">
        <v>102</v>
      </c>
      <c r="AA110" s="481" t="s">
        <v>102</v>
      </c>
      <c r="AB110" s="481" t="s">
        <v>102</v>
      </c>
      <c r="AC110" s="481" t="s">
        <v>102</v>
      </c>
      <c r="AD110" s="481" t="s">
        <v>102</v>
      </c>
      <c r="AE110" s="481" t="s">
        <v>102</v>
      </c>
      <c r="AF110" s="481" t="s">
        <v>102</v>
      </c>
      <c r="AG110" s="481" t="s">
        <v>102</v>
      </c>
      <c r="AH110" s="481" t="s">
        <v>102</v>
      </c>
      <c r="AI110" s="481" t="s">
        <v>102</v>
      </c>
      <c r="AJ110" s="481" t="s">
        <v>102</v>
      </c>
      <c r="AK110" s="481" t="s">
        <v>102</v>
      </c>
      <c r="AL110" s="481" t="s">
        <v>102</v>
      </c>
      <c r="AM110" s="481" t="s">
        <v>102</v>
      </c>
      <c r="AN110" s="481" t="s">
        <v>102</v>
      </c>
      <c r="AO110" s="481" t="s">
        <v>102</v>
      </c>
      <c r="AP110" s="481" t="s">
        <v>102</v>
      </c>
      <c r="AQ110" s="481" t="s">
        <v>102</v>
      </c>
      <c r="AR110" s="481" t="s">
        <v>102</v>
      </c>
      <c r="AS110" s="481" t="s">
        <v>102</v>
      </c>
      <c r="AT110" s="481" t="s">
        <v>102</v>
      </c>
      <c r="AU110" s="481" t="s">
        <v>102</v>
      </c>
      <c r="AV110" s="481" t="s">
        <v>102</v>
      </c>
      <c r="AW110" s="481" t="s">
        <v>102</v>
      </c>
      <c r="AX110" s="481" t="s">
        <v>102</v>
      </c>
      <c r="AY110" s="481" t="s">
        <v>102</v>
      </c>
      <c r="AZ110" s="481" t="s">
        <v>102</v>
      </c>
      <c r="BA110" s="481" t="s">
        <v>102</v>
      </c>
      <c r="BB110" s="481" t="s">
        <v>102</v>
      </c>
      <c r="BC110" s="481" t="s">
        <v>102</v>
      </c>
      <c r="BD110" s="481" t="s">
        <v>102</v>
      </c>
      <c r="BE110" s="481" t="s">
        <v>102</v>
      </c>
      <c r="BF110" s="481" t="s">
        <v>102</v>
      </c>
      <c r="BG110" s="481" t="s">
        <v>102</v>
      </c>
      <c r="BH110" s="481" t="s">
        <v>102</v>
      </c>
      <c r="BI110" s="481" t="s">
        <v>102</v>
      </c>
      <c r="BJ110" s="481" t="s">
        <v>102</v>
      </c>
      <c r="BK110" s="481" t="s">
        <v>102</v>
      </c>
      <c r="BL110" s="481" t="s">
        <v>102</v>
      </c>
      <c r="BM110" s="481" t="s">
        <v>102</v>
      </c>
      <c r="BN110" s="481" t="s">
        <v>102</v>
      </c>
      <c r="BO110" s="481" t="s">
        <v>102</v>
      </c>
      <c r="BP110" s="481" t="s">
        <v>102</v>
      </c>
      <c r="BQ110" s="481" t="s">
        <v>102</v>
      </c>
      <c r="BR110" s="481" t="s">
        <v>102</v>
      </c>
      <c r="BS110" s="481" t="s">
        <v>102</v>
      </c>
      <c r="BT110" s="481" t="s">
        <v>102</v>
      </c>
      <c r="BU110" s="481" t="s">
        <v>102</v>
      </c>
      <c r="BV110" s="481" t="s">
        <v>102</v>
      </c>
      <c r="BW110" s="481" t="s">
        <v>102</v>
      </c>
      <c r="BX110" s="481" t="s">
        <v>102</v>
      </c>
      <c r="BY110" s="481" t="s">
        <v>102</v>
      </c>
      <c r="BZ110" s="481" t="s">
        <v>102</v>
      </c>
      <c r="CA110" s="481" t="s">
        <v>102</v>
      </c>
      <c r="CB110" s="481" t="s">
        <v>102</v>
      </c>
      <c r="CC110" s="481" t="s">
        <v>102</v>
      </c>
      <c r="CD110" s="481" t="s">
        <v>102</v>
      </c>
      <c r="CE110" s="481" t="s">
        <v>102</v>
      </c>
      <c r="CF110" s="481" t="s">
        <v>102</v>
      </c>
      <c r="CG110" s="481" t="s">
        <v>102</v>
      </c>
      <c r="CH110" s="481" t="s">
        <v>102</v>
      </c>
      <c r="CI110" s="481" t="s">
        <v>102</v>
      </c>
      <c r="CJ110" s="481" t="s">
        <v>102</v>
      </c>
      <c r="CK110" s="481" t="s">
        <v>102</v>
      </c>
      <c r="CL110" s="481" t="s">
        <v>102</v>
      </c>
      <c r="CM110" s="481" t="s">
        <v>102</v>
      </c>
      <c r="CN110" s="481" t="s">
        <v>102</v>
      </c>
      <c r="CO110" s="481" t="s">
        <v>102</v>
      </c>
      <c r="CP110" s="481" t="s">
        <v>102</v>
      </c>
      <c r="CQ110" s="481" t="s">
        <v>102</v>
      </c>
      <c r="CR110" s="481" t="s">
        <v>102</v>
      </c>
      <c r="CS110" s="481" t="s">
        <v>102</v>
      </c>
      <c r="CT110" s="481" t="s">
        <v>102</v>
      </c>
      <c r="CU110" s="481" t="s">
        <v>102</v>
      </c>
      <c r="CV110" s="481" t="s">
        <v>102</v>
      </c>
      <c r="CW110" s="481" t="s">
        <v>102</v>
      </c>
      <c r="CX110" s="481" t="s">
        <v>102</v>
      </c>
      <c r="CY110" s="481" t="s">
        <v>102</v>
      </c>
      <c r="CZ110" s="481" t="s">
        <v>102</v>
      </c>
      <c r="DA110" s="481" t="s">
        <v>102</v>
      </c>
      <c r="DB110" s="481" t="s">
        <v>102</v>
      </c>
      <c r="DC110" s="481" t="s">
        <v>102</v>
      </c>
      <c r="DD110" s="481" t="s">
        <v>102</v>
      </c>
      <c r="DE110" s="481" t="s">
        <v>102</v>
      </c>
      <c r="DF110" s="481" t="s">
        <v>102</v>
      </c>
      <c r="DG110" s="481" t="s">
        <v>102</v>
      </c>
      <c r="DH110" s="481" t="s">
        <v>102</v>
      </c>
      <c r="DI110" s="481" t="s">
        <v>102</v>
      </c>
      <c r="DJ110" s="481" t="s">
        <v>102</v>
      </c>
      <c r="DK110" s="481" t="s">
        <v>102</v>
      </c>
      <c r="DL110" s="481" t="s">
        <v>102</v>
      </c>
      <c r="DM110" s="481" t="s">
        <v>102</v>
      </c>
      <c r="DN110" s="481" t="s">
        <v>102</v>
      </c>
      <c r="DO110" s="481" t="s">
        <v>102</v>
      </c>
      <c r="DP110" s="481" t="s">
        <v>102</v>
      </c>
      <c r="DQ110" s="481" t="s">
        <v>102</v>
      </c>
      <c r="DR110" s="481" t="s">
        <v>102</v>
      </c>
      <c r="DS110" s="481" t="s">
        <v>102</v>
      </c>
      <c r="DT110" s="481" t="s">
        <v>102</v>
      </c>
      <c r="DU110" s="481" t="s">
        <v>102</v>
      </c>
      <c r="DV110" s="481" t="s">
        <v>102</v>
      </c>
      <c r="DW110" s="481" t="s">
        <v>102</v>
      </c>
      <c r="DX110" s="481" t="s">
        <v>102</v>
      </c>
      <c r="DY110" s="481" t="s">
        <v>102</v>
      </c>
      <c r="DZ110" s="481" t="s">
        <v>102</v>
      </c>
      <c r="EA110" s="481" t="s">
        <v>102</v>
      </c>
      <c r="EB110" s="481" t="s">
        <v>102</v>
      </c>
    </row>
    <row r="111" spans="1:132" x14ac:dyDescent="0.15">
      <c r="A111" s="480" t="s">
        <v>4523</v>
      </c>
      <c r="B111" s="481">
        <v>4074457</v>
      </c>
      <c r="C111" s="481" t="s">
        <v>4524</v>
      </c>
      <c r="D111" s="481" t="s">
        <v>4525</v>
      </c>
      <c r="E111" s="481" t="s">
        <v>102</v>
      </c>
      <c r="F111" s="481" t="s">
        <v>4526</v>
      </c>
      <c r="G111" s="481" t="s">
        <v>4527</v>
      </c>
      <c r="H111" s="481" t="s">
        <v>4525</v>
      </c>
      <c r="I111" s="481" t="s">
        <v>102</v>
      </c>
      <c r="J111" s="481" t="s">
        <v>102</v>
      </c>
      <c r="K111" s="481" t="s">
        <v>102</v>
      </c>
      <c r="L111" s="481" t="s">
        <v>102</v>
      </c>
      <c r="M111" s="481" t="s">
        <v>102</v>
      </c>
      <c r="N111" s="481" t="s">
        <v>102</v>
      </c>
      <c r="O111" s="481" t="s">
        <v>102</v>
      </c>
      <c r="P111" s="481" t="s">
        <v>102</v>
      </c>
      <c r="Q111" s="481" t="s">
        <v>102</v>
      </c>
      <c r="R111" s="481" t="s">
        <v>102</v>
      </c>
      <c r="S111" s="481" t="s">
        <v>102</v>
      </c>
      <c r="T111" s="481" t="s">
        <v>102</v>
      </c>
      <c r="U111" s="481" t="s">
        <v>102</v>
      </c>
      <c r="V111" s="481" t="s">
        <v>102</v>
      </c>
      <c r="W111" s="481" t="s">
        <v>102</v>
      </c>
      <c r="X111" s="481" t="s">
        <v>102</v>
      </c>
      <c r="Y111" s="481" t="s">
        <v>102</v>
      </c>
      <c r="Z111" s="481" t="s">
        <v>102</v>
      </c>
      <c r="AA111" s="481" t="s">
        <v>102</v>
      </c>
      <c r="AB111" s="481" t="s">
        <v>102</v>
      </c>
      <c r="AC111" s="481" t="s">
        <v>102</v>
      </c>
      <c r="AD111" s="481" t="s">
        <v>102</v>
      </c>
      <c r="AE111" s="481" t="s">
        <v>102</v>
      </c>
      <c r="AF111" s="481" t="s">
        <v>102</v>
      </c>
      <c r="AG111" s="481" t="s">
        <v>102</v>
      </c>
      <c r="AH111" s="481" t="s">
        <v>102</v>
      </c>
      <c r="AI111" s="481" t="s">
        <v>102</v>
      </c>
      <c r="AJ111" s="481" t="s">
        <v>102</v>
      </c>
      <c r="AK111" s="481" t="s">
        <v>102</v>
      </c>
      <c r="AL111" s="481" t="s">
        <v>102</v>
      </c>
      <c r="AM111" s="481" t="s">
        <v>102</v>
      </c>
      <c r="AN111" s="481" t="s">
        <v>102</v>
      </c>
      <c r="AO111" s="481" t="s">
        <v>102</v>
      </c>
      <c r="AP111" s="481" t="s">
        <v>102</v>
      </c>
      <c r="AQ111" s="481" t="s">
        <v>102</v>
      </c>
      <c r="AR111" s="481" t="s">
        <v>102</v>
      </c>
      <c r="AS111" s="481" t="s">
        <v>102</v>
      </c>
      <c r="AT111" s="481" t="s">
        <v>102</v>
      </c>
      <c r="AU111" s="481" t="s">
        <v>102</v>
      </c>
      <c r="AV111" s="481" t="s">
        <v>102</v>
      </c>
      <c r="AW111" s="481" t="s">
        <v>102</v>
      </c>
      <c r="AX111" s="481" t="s">
        <v>102</v>
      </c>
      <c r="AY111" s="481" t="s">
        <v>102</v>
      </c>
      <c r="AZ111" s="481" t="s">
        <v>102</v>
      </c>
      <c r="BA111" s="481" t="s">
        <v>102</v>
      </c>
      <c r="BB111" s="481" t="s">
        <v>102</v>
      </c>
      <c r="BC111" s="481" t="s">
        <v>102</v>
      </c>
      <c r="BD111" s="481" t="s">
        <v>102</v>
      </c>
      <c r="BE111" s="481" t="s">
        <v>102</v>
      </c>
      <c r="BF111" s="481" t="s">
        <v>102</v>
      </c>
      <c r="BG111" s="481" t="s">
        <v>102</v>
      </c>
      <c r="BH111" s="481" t="s">
        <v>102</v>
      </c>
      <c r="BI111" s="481" t="s">
        <v>102</v>
      </c>
      <c r="BJ111" s="481" t="s">
        <v>102</v>
      </c>
      <c r="BK111" s="481" t="s">
        <v>102</v>
      </c>
      <c r="BL111" s="481" t="s">
        <v>102</v>
      </c>
      <c r="BM111" s="481" t="s">
        <v>102</v>
      </c>
      <c r="BN111" s="481" t="s">
        <v>102</v>
      </c>
      <c r="BO111" s="481" t="s">
        <v>102</v>
      </c>
      <c r="BP111" s="481" t="s">
        <v>102</v>
      </c>
      <c r="BQ111" s="481" t="s">
        <v>102</v>
      </c>
      <c r="BR111" s="481" t="s">
        <v>102</v>
      </c>
      <c r="BS111" s="481" t="s">
        <v>102</v>
      </c>
      <c r="BT111" s="481" t="s">
        <v>102</v>
      </c>
      <c r="BU111" s="481" t="s">
        <v>102</v>
      </c>
      <c r="BV111" s="481" t="s">
        <v>102</v>
      </c>
      <c r="BW111" s="481" t="s">
        <v>102</v>
      </c>
      <c r="BX111" s="481" t="s">
        <v>102</v>
      </c>
      <c r="BY111" s="481" t="s">
        <v>102</v>
      </c>
      <c r="BZ111" s="481" t="s">
        <v>102</v>
      </c>
      <c r="CA111" s="481" t="s">
        <v>102</v>
      </c>
      <c r="CB111" s="481" t="s">
        <v>102</v>
      </c>
      <c r="CC111" s="481" t="s">
        <v>102</v>
      </c>
      <c r="CD111" s="481" t="s">
        <v>102</v>
      </c>
      <c r="CE111" s="481" t="s">
        <v>102</v>
      </c>
      <c r="CF111" s="481" t="s">
        <v>102</v>
      </c>
      <c r="CG111" s="481" t="s">
        <v>102</v>
      </c>
      <c r="CH111" s="481" t="s">
        <v>102</v>
      </c>
      <c r="CI111" s="481" t="s">
        <v>102</v>
      </c>
      <c r="CJ111" s="481" t="s">
        <v>102</v>
      </c>
      <c r="CK111" s="481" t="s">
        <v>102</v>
      </c>
      <c r="CL111" s="481" t="s">
        <v>102</v>
      </c>
      <c r="CM111" s="481" t="s">
        <v>102</v>
      </c>
      <c r="CN111" s="481" t="s">
        <v>102</v>
      </c>
      <c r="CO111" s="481" t="s">
        <v>102</v>
      </c>
      <c r="CP111" s="481" t="s">
        <v>102</v>
      </c>
      <c r="CQ111" s="481" t="s">
        <v>102</v>
      </c>
      <c r="CR111" s="481" t="s">
        <v>102</v>
      </c>
      <c r="CS111" s="481" t="s">
        <v>102</v>
      </c>
      <c r="CT111" s="481" t="s">
        <v>102</v>
      </c>
      <c r="CU111" s="481" t="s">
        <v>102</v>
      </c>
      <c r="CV111" s="481" t="s">
        <v>102</v>
      </c>
      <c r="CW111" s="481" t="s">
        <v>102</v>
      </c>
      <c r="CX111" s="481" t="s">
        <v>102</v>
      </c>
      <c r="CY111" s="481" t="s">
        <v>102</v>
      </c>
      <c r="CZ111" s="481" t="s">
        <v>102</v>
      </c>
      <c r="DA111" s="481" t="s">
        <v>102</v>
      </c>
      <c r="DB111" s="481" t="s">
        <v>102</v>
      </c>
      <c r="DC111" s="481" t="s">
        <v>102</v>
      </c>
      <c r="DD111" s="481" t="s">
        <v>102</v>
      </c>
      <c r="DE111" s="481" t="s">
        <v>102</v>
      </c>
      <c r="DF111" s="481" t="s">
        <v>102</v>
      </c>
      <c r="DG111" s="481" t="s">
        <v>102</v>
      </c>
      <c r="DH111" s="481" t="s">
        <v>102</v>
      </c>
      <c r="DI111" s="481" t="s">
        <v>102</v>
      </c>
      <c r="DJ111" s="481" t="s">
        <v>102</v>
      </c>
      <c r="DK111" s="481" t="s">
        <v>102</v>
      </c>
      <c r="DL111" s="481" t="s">
        <v>102</v>
      </c>
      <c r="DM111" s="481" t="s">
        <v>102</v>
      </c>
      <c r="DN111" s="481" t="s">
        <v>102</v>
      </c>
      <c r="DO111" s="481" t="s">
        <v>102</v>
      </c>
      <c r="DP111" s="481" t="s">
        <v>102</v>
      </c>
      <c r="DQ111" s="481" t="s">
        <v>102</v>
      </c>
      <c r="DR111" s="481" t="s">
        <v>102</v>
      </c>
      <c r="DS111" s="481" t="s">
        <v>102</v>
      </c>
      <c r="DT111" s="481" t="s">
        <v>102</v>
      </c>
      <c r="DU111" s="481" t="s">
        <v>102</v>
      </c>
      <c r="DV111" s="481" t="s">
        <v>102</v>
      </c>
      <c r="DW111" s="481" t="s">
        <v>102</v>
      </c>
      <c r="DX111" s="481" t="s">
        <v>102</v>
      </c>
      <c r="DY111" s="481" t="s">
        <v>102</v>
      </c>
      <c r="DZ111" s="481" t="s">
        <v>102</v>
      </c>
      <c r="EA111" s="481" t="s">
        <v>102</v>
      </c>
      <c r="EB111" s="481" t="s">
        <v>102</v>
      </c>
    </row>
    <row r="112" spans="1:132" x14ac:dyDescent="0.15">
      <c r="A112" s="480" t="s">
        <v>4528</v>
      </c>
      <c r="B112" s="481">
        <v>4261103</v>
      </c>
      <c r="C112" s="481" t="s">
        <v>102</v>
      </c>
      <c r="D112" s="481" t="s">
        <v>102</v>
      </c>
      <c r="E112" s="481" t="s">
        <v>102</v>
      </c>
      <c r="F112" s="481" t="s">
        <v>102</v>
      </c>
      <c r="G112" s="481" t="s">
        <v>102</v>
      </c>
      <c r="H112" s="481" t="s">
        <v>102</v>
      </c>
      <c r="I112" s="481" t="s">
        <v>102</v>
      </c>
      <c r="J112" s="481" t="s">
        <v>102</v>
      </c>
      <c r="K112" s="481" t="s">
        <v>102</v>
      </c>
      <c r="L112" s="481" t="s">
        <v>102</v>
      </c>
      <c r="M112" s="481" t="s">
        <v>102</v>
      </c>
      <c r="N112" s="481" t="s">
        <v>102</v>
      </c>
      <c r="O112" s="481" t="s">
        <v>102</v>
      </c>
      <c r="P112" s="481" t="s">
        <v>102</v>
      </c>
      <c r="Q112" s="481" t="s">
        <v>102</v>
      </c>
      <c r="R112" s="481" t="s">
        <v>102</v>
      </c>
      <c r="S112" s="481" t="s">
        <v>102</v>
      </c>
      <c r="T112" s="481" t="s">
        <v>102</v>
      </c>
      <c r="U112" s="481" t="s">
        <v>102</v>
      </c>
      <c r="V112" s="481" t="s">
        <v>102</v>
      </c>
      <c r="W112" s="481" t="s">
        <v>102</v>
      </c>
      <c r="X112" s="481" t="s">
        <v>102</v>
      </c>
      <c r="Y112" s="481" t="s">
        <v>102</v>
      </c>
      <c r="Z112" s="481" t="s">
        <v>102</v>
      </c>
      <c r="AA112" s="481" t="s">
        <v>102</v>
      </c>
      <c r="AB112" s="481" t="s">
        <v>102</v>
      </c>
      <c r="AC112" s="481" t="s">
        <v>102</v>
      </c>
      <c r="AD112" s="481" t="s">
        <v>102</v>
      </c>
      <c r="AE112" s="481" t="s">
        <v>102</v>
      </c>
      <c r="AF112" s="481" t="s">
        <v>102</v>
      </c>
      <c r="AG112" s="481" t="s">
        <v>102</v>
      </c>
      <c r="AH112" s="481" t="s">
        <v>102</v>
      </c>
      <c r="AI112" s="481" t="s">
        <v>102</v>
      </c>
      <c r="AJ112" s="481" t="s">
        <v>102</v>
      </c>
      <c r="AK112" s="481" t="s">
        <v>102</v>
      </c>
      <c r="AL112" s="481" t="s">
        <v>102</v>
      </c>
      <c r="AM112" s="481" t="s">
        <v>102</v>
      </c>
      <c r="AN112" s="481" t="s">
        <v>102</v>
      </c>
      <c r="AO112" s="481" t="s">
        <v>102</v>
      </c>
      <c r="AP112" s="481" t="s">
        <v>102</v>
      </c>
      <c r="AQ112" s="481" t="s">
        <v>102</v>
      </c>
      <c r="AR112" s="481" t="s">
        <v>102</v>
      </c>
      <c r="AS112" s="481" t="s">
        <v>102</v>
      </c>
      <c r="AT112" s="481" t="s">
        <v>102</v>
      </c>
      <c r="AU112" s="481" t="s">
        <v>102</v>
      </c>
      <c r="AV112" s="481" t="s">
        <v>102</v>
      </c>
      <c r="AW112" s="481" t="s">
        <v>102</v>
      </c>
      <c r="AX112" s="481" t="s">
        <v>102</v>
      </c>
      <c r="AY112" s="481" t="s">
        <v>102</v>
      </c>
      <c r="AZ112" s="481" t="s">
        <v>102</v>
      </c>
      <c r="BA112" s="481" t="s">
        <v>102</v>
      </c>
      <c r="BB112" s="481" t="s">
        <v>102</v>
      </c>
      <c r="BC112" s="481" t="s">
        <v>102</v>
      </c>
      <c r="BD112" s="481" t="s">
        <v>102</v>
      </c>
      <c r="BE112" s="481" t="s">
        <v>102</v>
      </c>
      <c r="BF112" s="481" t="s">
        <v>102</v>
      </c>
      <c r="BG112" s="481" t="s">
        <v>102</v>
      </c>
      <c r="BH112" s="481" t="s">
        <v>102</v>
      </c>
      <c r="BI112" s="481" t="s">
        <v>102</v>
      </c>
      <c r="BJ112" s="481" t="s">
        <v>102</v>
      </c>
      <c r="BK112" s="481" t="s">
        <v>102</v>
      </c>
      <c r="BL112" s="481" t="s">
        <v>102</v>
      </c>
      <c r="BM112" s="481" t="s">
        <v>102</v>
      </c>
      <c r="BN112" s="481" t="s">
        <v>102</v>
      </c>
      <c r="BO112" s="481" t="s">
        <v>102</v>
      </c>
      <c r="BP112" s="481" t="s">
        <v>102</v>
      </c>
      <c r="BQ112" s="481" t="s">
        <v>102</v>
      </c>
      <c r="BR112" s="481" t="s">
        <v>102</v>
      </c>
      <c r="BS112" s="481" t="s">
        <v>102</v>
      </c>
      <c r="BT112" s="481" t="s">
        <v>102</v>
      </c>
      <c r="BU112" s="481" t="s">
        <v>102</v>
      </c>
      <c r="BV112" s="481" t="s">
        <v>102</v>
      </c>
      <c r="BW112" s="481" t="s">
        <v>102</v>
      </c>
      <c r="BX112" s="481" t="s">
        <v>102</v>
      </c>
      <c r="BY112" s="481" t="s">
        <v>102</v>
      </c>
      <c r="BZ112" s="481" t="s">
        <v>102</v>
      </c>
      <c r="CA112" s="481" t="s">
        <v>102</v>
      </c>
      <c r="CB112" s="481" t="s">
        <v>102</v>
      </c>
      <c r="CC112" s="481" t="s">
        <v>102</v>
      </c>
      <c r="CD112" s="481" t="s">
        <v>102</v>
      </c>
      <c r="CE112" s="481" t="s">
        <v>102</v>
      </c>
      <c r="CF112" s="481" t="s">
        <v>102</v>
      </c>
      <c r="CG112" s="481" t="s">
        <v>102</v>
      </c>
      <c r="CH112" s="481" t="s">
        <v>102</v>
      </c>
      <c r="CI112" s="481" t="s">
        <v>102</v>
      </c>
      <c r="CJ112" s="481" t="s">
        <v>102</v>
      </c>
      <c r="CK112" s="481" t="s">
        <v>102</v>
      </c>
      <c r="CL112" s="481" t="s">
        <v>102</v>
      </c>
      <c r="CM112" s="481" t="s">
        <v>102</v>
      </c>
      <c r="CN112" s="481" t="s">
        <v>102</v>
      </c>
      <c r="CO112" s="481" t="s">
        <v>102</v>
      </c>
      <c r="CP112" s="481" t="s">
        <v>102</v>
      </c>
      <c r="CQ112" s="481" t="s">
        <v>102</v>
      </c>
      <c r="CR112" s="481" t="s">
        <v>102</v>
      </c>
      <c r="CS112" s="481" t="s">
        <v>102</v>
      </c>
      <c r="CT112" s="481" t="s">
        <v>102</v>
      </c>
      <c r="CU112" s="481" t="s">
        <v>102</v>
      </c>
      <c r="CV112" s="481" t="s">
        <v>102</v>
      </c>
      <c r="CW112" s="481" t="s">
        <v>102</v>
      </c>
      <c r="CX112" s="481" t="s">
        <v>102</v>
      </c>
      <c r="CY112" s="481" t="s">
        <v>102</v>
      </c>
      <c r="CZ112" s="481" t="s">
        <v>102</v>
      </c>
      <c r="DA112" s="481" t="s">
        <v>102</v>
      </c>
      <c r="DB112" s="481" t="s">
        <v>102</v>
      </c>
      <c r="DC112" s="481" t="s">
        <v>102</v>
      </c>
      <c r="DD112" s="481" t="s">
        <v>102</v>
      </c>
      <c r="DE112" s="481" t="s">
        <v>102</v>
      </c>
      <c r="DF112" s="481" t="s">
        <v>102</v>
      </c>
      <c r="DG112" s="481" t="s">
        <v>102</v>
      </c>
      <c r="DH112" s="481" t="s">
        <v>102</v>
      </c>
      <c r="DI112" s="481" t="s">
        <v>102</v>
      </c>
      <c r="DJ112" s="481" t="s">
        <v>102</v>
      </c>
      <c r="DK112" s="481" t="s">
        <v>102</v>
      </c>
      <c r="DL112" s="481" t="s">
        <v>102</v>
      </c>
      <c r="DM112" s="481" t="s">
        <v>102</v>
      </c>
      <c r="DN112" s="481" t="s">
        <v>102</v>
      </c>
      <c r="DO112" s="481" t="s">
        <v>102</v>
      </c>
      <c r="DP112" s="481" t="s">
        <v>102</v>
      </c>
      <c r="DQ112" s="481" t="s">
        <v>102</v>
      </c>
      <c r="DR112" s="481" t="s">
        <v>102</v>
      </c>
      <c r="DS112" s="481" t="s">
        <v>102</v>
      </c>
      <c r="DT112" s="481" t="s">
        <v>102</v>
      </c>
      <c r="DU112" s="481" t="s">
        <v>102</v>
      </c>
      <c r="DV112" s="481" t="s">
        <v>102</v>
      </c>
      <c r="DW112" s="481" t="s">
        <v>102</v>
      </c>
      <c r="DX112" s="481" t="s">
        <v>102</v>
      </c>
      <c r="DY112" s="481" t="s">
        <v>102</v>
      </c>
      <c r="DZ112" s="481" t="s">
        <v>102</v>
      </c>
      <c r="EA112" s="481" t="s">
        <v>102</v>
      </c>
      <c r="EB112" s="481" t="s">
        <v>102</v>
      </c>
    </row>
    <row r="113" spans="1:132" x14ac:dyDescent="0.15">
      <c r="A113" s="480" t="s">
        <v>4529</v>
      </c>
      <c r="B113" s="481">
        <v>3770833</v>
      </c>
      <c r="C113" s="481" t="s">
        <v>102</v>
      </c>
      <c r="D113" s="481" t="s">
        <v>102</v>
      </c>
      <c r="E113" s="481" t="s">
        <v>102</v>
      </c>
      <c r="F113" s="481" t="s">
        <v>102</v>
      </c>
      <c r="G113" s="481" t="s">
        <v>102</v>
      </c>
      <c r="H113" s="481" t="s">
        <v>102</v>
      </c>
      <c r="I113" s="481" t="s">
        <v>102</v>
      </c>
      <c r="J113" s="481" t="s">
        <v>102</v>
      </c>
      <c r="K113" s="481" t="s">
        <v>102</v>
      </c>
      <c r="L113" s="481" t="s">
        <v>102</v>
      </c>
      <c r="M113" s="481" t="s">
        <v>102</v>
      </c>
      <c r="N113" s="481" t="s">
        <v>102</v>
      </c>
      <c r="O113" s="481" t="s">
        <v>102</v>
      </c>
      <c r="P113" s="481" t="s">
        <v>102</v>
      </c>
      <c r="Q113" s="481" t="s">
        <v>102</v>
      </c>
      <c r="R113" s="481" t="s">
        <v>102</v>
      </c>
      <c r="S113" s="481" t="s">
        <v>102</v>
      </c>
      <c r="T113" s="481" t="s">
        <v>102</v>
      </c>
      <c r="U113" s="481" t="s">
        <v>102</v>
      </c>
      <c r="V113" s="481" t="s">
        <v>102</v>
      </c>
      <c r="W113" s="481" t="s">
        <v>102</v>
      </c>
      <c r="X113" s="481" t="s">
        <v>102</v>
      </c>
      <c r="Y113" s="481" t="s">
        <v>102</v>
      </c>
      <c r="Z113" s="481" t="s">
        <v>102</v>
      </c>
      <c r="AA113" s="481" t="s">
        <v>102</v>
      </c>
      <c r="AB113" s="481" t="s">
        <v>102</v>
      </c>
      <c r="AC113" s="481" t="s">
        <v>102</v>
      </c>
      <c r="AD113" s="481" t="s">
        <v>102</v>
      </c>
      <c r="AE113" s="481" t="s">
        <v>102</v>
      </c>
      <c r="AF113" s="481" t="s">
        <v>102</v>
      </c>
      <c r="AG113" s="481" t="s">
        <v>102</v>
      </c>
      <c r="AH113" s="481" t="s">
        <v>102</v>
      </c>
      <c r="AI113" s="481" t="s">
        <v>102</v>
      </c>
      <c r="AJ113" s="481" t="s">
        <v>102</v>
      </c>
      <c r="AK113" s="481" t="s">
        <v>102</v>
      </c>
      <c r="AL113" s="481" t="s">
        <v>102</v>
      </c>
      <c r="AM113" s="481" t="s">
        <v>102</v>
      </c>
      <c r="AN113" s="481" t="s">
        <v>102</v>
      </c>
      <c r="AO113" s="481" t="s">
        <v>102</v>
      </c>
      <c r="AP113" s="481" t="s">
        <v>102</v>
      </c>
      <c r="AQ113" s="481" t="s">
        <v>102</v>
      </c>
      <c r="AR113" s="481" t="s">
        <v>102</v>
      </c>
      <c r="AS113" s="481" t="s">
        <v>102</v>
      </c>
      <c r="AT113" s="481" t="s">
        <v>102</v>
      </c>
      <c r="AU113" s="481" t="s">
        <v>102</v>
      </c>
      <c r="AV113" s="481" t="s">
        <v>102</v>
      </c>
      <c r="AW113" s="481" t="s">
        <v>102</v>
      </c>
      <c r="AX113" s="481" t="s">
        <v>102</v>
      </c>
      <c r="AY113" s="481" t="s">
        <v>102</v>
      </c>
      <c r="AZ113" s="481" t="s">
        <v>102</v>
      </c>
      <c r="BA113" s="481" t="s">
        <v>102</v>
      </c>
      <c r="BB113" s="481" t="s">
        <v>102</v>
      </c>
      <c r="BC113" s="481" t="s">
        <v>102</v>
      </c>
      <c r="BD113" s="481" t="s">
        <v>102</v>
      </c>
      <c r="BE113" s="481" t="s">
        <v>102</v>
      </c>
      <c r="BF113" s="481" t="s">
        <v>102</v>
      </c>
      <c r="BG113" s="481" t="s">
        <v>102</v>
      </c>
      <c r="BH113" s="481" t="s">
        <v>102</v>
      </c>
      <c r="BI113" s="481" t="s">
        <v>102</v>
      </c>
      <c r="BJ113" s="481" t="s">
        <v>102</v>
      </c>
      <c r="BK113" s="481" t="s">
        <v>102</v>
      </c>
      <c r="BL113" s="481" t="s">
        <v>102</v>
      </c>
      <c r="BM113" s="481" t="s">
        <v>102</v>
      </c>
      <c r="BN113" s="481" t="s">
        <v>102</v>
      </c>
      <c r="BO113" s="481" t="s">
        <v>102</v>
      </c>
      <c r="BP113" s="481" t="s">
        <v>102</v>
      </c>
      <c r="BQ113" s="481" t="s">
        <v>102</v>
      </c>
      <c r="BR113" s="481" t="s">
        <v>102</v>
      </c>
      <c r="BS113" s="481" t="s">
        <v>102</v>
      </c>
      <c r="BT113" s="481" t="s">
        <v>102</v>
      </c>
      <c r="BU113" s="481" t="s">
        <v>102</v>
      </c>
      <c r="BV113" s="481" t="s">
        <v>102</v>
      </c>
      <c r="BW113" s="481" t="s">
        <v>102</v>
      </c>
      <c r="BX113" s="481" t="s">
        <v>102</v>
      </c>
      <c r="BY113" s="481" t="s">
        <v>102</v>
      </c>
      <c r="BZ113" s="481" t="s">
        <v>102</v>
      </c>
      <c r="CA113" s="481" t="s">
        <v>102</v>
      </c>
      <c r="CB113" s="481" t="s">
        <v>102</v>
      </c>
      <c r="CC113" s="481" t="s">
        <v>102</v>
      </c>
      <c r="CD113" s="481" t="s">
        <v>102</v>
      </c>
      <c r="CE113" s="481" t="s">
        <v>102</v>
      </c>
      <c r="CF113" s="481" t="s">
        <v>102</v>
      </c>
      <c r="CG113" s="481" t="s">
        <v>102</v>
      </c>
      <c r="CH113" s="481" t="s">
        <v>102</v>
      </c>
      <c r="CI113" s="481" t="s">
        <v>102</v>
      </c>
      <c r="CJ113" s="481" t="s">
        <v>102</v>
      </c>
      <c r="CK113" s="481" t="s">
        <v>102</v>
      </c>
      <c r="CL113" s="481" t="s">
        <v>102</v>
      </c>
      <c r="CM113" s="481" t="s">
        <v>102</v>
      </c>
      <c r="CN113" s="481" t="s">
        <v>102</v>
      </c>
      <c r="CO113" s="481" t="s">
        <v>102</v>
      </c>
      <c r="CP113" s="481" t="s">
        <v>102</v>
      </c>
      <c r="CQ113" s="481" t="s">
        <v>102</v>
      </c>
      <c r="CR113" s="481" t="s">
        <v>102</v>
      </c>
      <c r="CS113" s="481" t="s">
        <v>102</v>
      </c>
      <c r="CT113" s="481" t="s">
        <v>102</v>
      </c>
      <c r="CU113" s="481" t="s">
        <v>102</v>
      </c>
      <c r="CV113" s="481" t="s">
        <v>102</v>
      </c>
      <c r="CW113" s="481" t="s">
        <v>102</v>
      </c>
      <c r="CX113" s="481" t="s">
        <v>102</v>
      </c>
      <c r="CY113" s="481" t="s">
        <v>102</v>
      </c>
      <c r="CZ113" s="481" t="s">
        <v>102</v>
      </c>
      <c r="DA113" s="481" t="s">
        <v>102</v>
      </c>
      <c r="DB113" s="481" t="s">
        <v>102</v>
      </c>
      <c r="DC113" s="481" t="s">
        <v>102</v>
      </c>
      <c r="DD113" s="481" t="s">
        <v>102</v>
      </c>
      <c r="DE113" s="481" t="s">
        <v>102</v>
      </c>
      <c r="DF113" s="481" t="s">
        <v>102</v>
      </c>
      <c r="DG113" s="481" t="s">
        <v>102</v>
      </c>
      <c r="DH113" s="481" t="s">
        <v>102</v>
      </c>
      <c r="DI113" s="481" t="s">
        <v>102</v>
      </c>
      <c r="DJ113" s="481" t="s">
        <v>102</v>
      </c>
      <c r="DK113" s="481" t="s">
        <v>102</v>
      </c>
      <c r="DL113" s="481" t="s">
        <v>102</v>
      </c>
      <c r="DM113" s="481" t="s">
        <v>102</v>
      </c>
      <c r="DN113" s="481" t="s">
        <v>102</v>
      </c>
      <c r="DO113" s="481" t="s">
        <v>102</v>
      </c>
      <c r="DP113" s="481" t="s">
        <v>102</v>
      </c>
      <c r="DQ113" s="481" t="s">
        <v>102</v>
      </c>
      <c r="DR113" s="481" t="s">
        <v>102</v>
      </c>
      <c r="DS113" s="481" t="s">
        <v>102</v>
      </c>
      <c r="DT113" s="481" t="s">
        <v>102</v>
      </c>
      <c r="DU113" s="481" t="s">
        <v>102</v>
      </c>
      <c r="DV113" s="481" t="s">
        <v>102</v>
      </c>
      <c r="DW113" s="481" t="s">
        <v>102</v>
      </c>
      <c r="DX113" s="481" t="s">
        <v>102</v>
      </c>
      <c r="DY113" s="481" t="s">
        <v>102</v>
      </c>
      <c r="DZ113" s="481" t="s">
        <v>102</v>
      </c>
      <c r="EA113" s="481" t="s">
        <v>102</v>
      </c>
      <c r="EB113" s="481" t="s">
        <v>102</v>
      </c>
    </row>
    <row r="114" spans="1:132" x14ac:dyDescent="0.15">
      <c r="A114" s="480" t="s">
        <v>4530</v>
      </c>
      <c r="B114" s="481">
        <v>3893292</v>
      </c>
      <c r="C114" s="481" t="s">
        <v>4531</v>
      </c>
      <c r="D114" s="481" t="s">
        <v>4532</v>
      </c>
      <c r="E114" s="481" t="s">
        <v>4533</v>
      </c>
      <c r="F114" s="481" t="s">
        <v>4534</v>
      </c>
      <c r="G114" s="481" t="s">
        <v>4535</v>
      </c>
      <c r="H114" s="481" t="s">
        <v>4536</v>
      </c>
      <c r="I114" s="484" t="s">
        <v>4537</v>
      </c>
      <c r="J114" s="481" t="s">
        <v>102</v>
      </c>
      <c r="K114" s="481" t="s">
        <v>102</v>
      </c>
      <c r="L114" s="481" t="s">
        <v>102</v>
      </c>
      <c r="M114" s="481" t="s">
        <v>102</v>
      </c>
      <c r="N114" s="481" t="s">
        <v>102</v>
      </c>
      <c r="O114" s="481" t="s">
        <v>102</v>
      </c>
      <c r="P114" s="481" t="s">
        <v>102</v>
      </c>
      <c r="Q114" s="481" t="s">
        <v>102</v>
      </c>
      <c r="R114" s="481" t="s">
        <v>102</v>
      </c>
      <c r="S114" s="481" t="s">
        <v>102</v>
      </c>
      <c r="T114" s="481" t="s">
        <v>102</v>
      </c>
      <c r="U114" s="481" t="s">
        <v>102</v>
      </c>
      <c r="V114" s="481" t="s">
        <v>102</v>
      </c>
      <c r="W114" s="481" t="s">
        <v>102</v>
      </c>
      <c r="X114" s="481" t="s">
        <v>102</v>
      </c>
      <c r="Y114" s="481" t="s">
        <v>102</v>
      </c>
      <c r="Z114" s="481" t="s">
        <v>102</v>
      </c>
      <c r="AA114" s="481" t="s">
        <v>102</v>
      </c>
      <c r="AB114" s="481" t="s">
        <v>102</v>
      </c>
      <c r="AC114" s="481" t="s">
        <v>102</v>
      </c>
      <c r="AD114" s="481" t="s">
        <v>102</v>
      </c>
      <c r="AE114" s="481" t="s">
        <v>102</v>
      </c>
      <c r="AF114" s="481" t="s">
        <v>102</v>
      </c>
      <c r="AG114" s="481" t="s">
        <v>102</v>
      </c>
      <c r="AH114" s="481" t="s">
        <v>102</v>
      </c>
      <c r="AI114" s="481" t="s">
        <v>102</v>
      </c>
      <c r="AJ114" s="481" t="s">
        <v>102</v>
      </c>
      <c r="AK114" s="481" t="s">
        <v>102</v>
      </c>
      <c r="AL114" s="481" t="s">
        <v>102</v>
      </c>
      <c r="AM114" s="481" t="s">
        <v>102</v>
      </c>
      <c r="AN114" s="481" t="s">
        <v>102</v>
      </c>
      <c r="AO114" s="481" t="s">
        <v>102</v>
      </c>
      <c r="AP114" s="481" t="s">
        <v>102</v>
      </c>
      <c r="AQ114" s="481" t="s">
        <v>102</v>
      </c>
      <c r="AR114" s="481" t="s">
        <v>102</v>
      </c>
      <c r="AS114" s="481" t="s">
        <v>102</v>
      </c>
      <c r="AT114" s="481" t="s">
        <v>102</v>
      </c>
      <c r="AU114" s="481" t="s">
        <v>102</v>
      </c>
      <c r="AV114" s="481" t="s">
        <v>102</v>
      </c>
      <c r="AW114" s="481" t="s">
        <v>102</v>
      </c>
      <c r="AX114" s="481" t="s">
        <v>102</v>
      </c>
      <c r="AY114" s="481" t="s">
        <v>102</v>
      </c>
      <c r="AZ114" s="481" t="s">
        <v>102</v>
      </c>
      <c r="BA114" s="481" t="s">
        <v>102</v>
      </c>
      <c r="BB114" s="481" t="s">
        <v>102</v>
      </c>
      <c r="BC114" s="481" t="s">
        <v>102</v>
      </c>
      <c r="BD114" s="481" t="s">
        <v>102</v>
      </c>
      <c r="BE114" s="481" t="s">
        <v>102</v>
      </c>
      <c r="BF114" s="481" t="s">
        <v>102</v>
      </c>
      <c r="BG114" s="481" t="s">
        <v>102</v>
      </c>
      <c r="BH114" s="481" t="s">
        <v>102</v>
      </c>
      <c r="BI114" s="481" t="s">
        <v>102</v>
      </c>
      <c r="BJ114" s="481" t="s">
        <v>102</v>
      </c>
      <c r="BK114" s="481" t="s">
        <v>102</v>
      </c>
      <c r="BL114" s="481" t="s">
        <v>102</v>
      </c>
      <c r="BM114" s="481" t="s">
        <v>102</v>
      </c>
      <c r="BN114" s="481" t="s">
        <v>102</v>
      </c>
      <c r="BO114" s="481" t="s">
        <v>102</v>
      </c>
      <c r="BP114" s="481" t="s">
        <v>102</v>
      </c>
      <c r="BQ114" s="481" t="s">
        <v>102</v>
      </c>
      <c r="BR114" s="481" t="s">
        <v>102</v>
      </c>
      <c r="BS114" s="481" t="s">
        <v>102</v>
      </c>
      <c r="BT114" s="481" t="s">
        <v>102</v>
      </c>
      <c r="BU114" s="481" t="s">
        <v>102</v>
      </c>
      <c r="BV114" s="481" t="s">
        <v>102</v>
      </c>
      <c r="BW114" s="481" t="s">
        <v>102</v>
      </c>
      <c r="BX114" s="481" t="s">
        <v>102</v>
      </c>
      <c r="BY114" s="481" t="s">
        <v>102</v>
      </c>
      <c r="BZ114" s="481" t="s">
        <v>102</v>
      </c>
      <c r="CA114" s="481" t="s">
        <v>102</v>
      </c>
      <c r="CB114" s="481" t="s">
        <v>102</v>
      </c>
      <c r="CC114" s="481" t="s">
        <v>102</v>
      </c>
      <c r="CD114" s="481" t="s">
        <v>102</v>
      </c>
      <c r="CE114" s="481" t="s">
        <v>102</v>
      </c>
      <c r="CF114" s="481" t="s">
        <v>102</v>
      </c>
      <c r="CG114" s="481" t="s">
        <v>102</v>
      </c>
      <c r="CH114" s="481" t="s">
        <v>102</v>
      </c>
      <c r="CI114" s="481" t="s">
        <v>102</v>
      </c>
      <c r="CJ114" s="481" t="s">
        <v>102</v>
      </c>
      <c r="CK114" s="481" t="s">
        <v>102</v>
      </c>
      <c r="CL114" s="481" t="s">
        <v>102</v>
      </c>
      <c r="CM114" s="481" t="s">
        <v>102</v>
      </c>
      <c r="CN114" s="481" t="s">
        <v>102</v>
      </c>
      <c r="CO114" s="481" t="s">
        <v>102</v>
      </c>
      <c r="CP114" s="481" t="s">
        <v>102</v>
      </c>
      <c r="CQ114" s="481" t="s">
        <v>102</v>
      </c>
      <c r="CR114" s="481" t="s">
        <v>102</v>
      </c>
      <c r="CS114" s="481" t="s">
        <v>102</v>
      </c>
      <c r="CT114" s="481" t="s">
        <v>102</v>
      </c>
      <c r="CU114" s="481" t="s">
        <v>102</v>
      </c>
      <c r="CV114" s="481" t="s">
        <v>102</v>
      </c>
      <c r="CW114" s="481" t="s">
        <v>102</v>
      </c>
      <c r="CX114" s="481" t="s">
        <v>102</v>
      </c>
      <c r="CY114" s="481" t="s">
        <v>102</v>
      </c>
      <c r="CZ114" s="481" t="s">
        <v>102</v>
      </c>
      <c r="DA114" s="481" t="s">
        <v>102</v>
      </c>
      <c r="DB114" s="481" t="s">
        <v>102</v>
      </c>
      <c r="DC114" s="481" t="s">
        <v>102</v>
      </c>
      <c r="DD114" s="481" t="s">
        <v>102</v>
      </c>
      <c r="DE114" s="481" t="s">
        <v>102</v>
      </c>
      <c r="DF114" s="481" t="s">
        <v>102</v>
      </c>
      <c r="DG114" s="481" t="s">
        <v>102</v>
      </c>
      <c r="DH114" s="481" t="s">
        <v>102</v>
      </c>
      <c r="DI114" s="481" t="s">
        <v>102</v>
      </c>
      <c r="DJ114" s="481" t="s">
        <v>102</v>
      </c>
      <c r="DK114" s="481" t="s">
        <v>102</v>
      </c>
      <c r="DL114" s="481" t="s">
        <v>102</v>
      </c>
      <c r="DM114" s="481" t="s">
        <v>102</v>
      </c>
      <c r="DN114" s="481" t="s">
        <v>102</v>
      </c>
      <c r="DO114" s="481" t="s">
        <v>102</v>
      </c>
      <c r="DP114" s="481" t="s">
        <v>102</v>
      </c>
      <c r="DQ114" s="481" t="s">
        <v>102</v>
      </c>
      <c r="DR114" s="481" t="s">
        <v>102</v>
      </c>
      <c r="DS114" s="481" t="s">
        <v>102</v>
      </c>
      <c r="DT114" s="481" t="s">
        <v>102</v>
      </c>
      <c r="DU114" s="481" t="s">
        <v>102</v>
      </c>
      <c r="DV114" s="481" t="s">
        <v>102</v>
      </c>
      <c r="DW114" s="481" t="s">
        <v>102</v>
      </c>
      <c r="DX114" s="481" t="s">
        <v>102</v>
      </c>
      <c r="DY114" s="481" t="s">
        <v>102</v>
      </c>
      <c r="DZ114" s="481" t="s">
        <v>102</v>
      </c>
      <c r="EA114" s="481" t="s">
        <v>102</v>
      </c>
      <c r="EB114" s="481" t="s">
        <v>102</v>
      </c>
    </row>
    <row r="115" spans="1:132" x14ac:dyDescent="0.15">
      <c r="A115" s="485" t="s">
        <v>4538</v>
      </c>
      <c r="B115" s="481">
        <v>4059688</v>
      </c>
      <c r="C115" s="481" t="s">
        <v>4539</v>
      </c>
      <c r="D115" s="481" t="s">
        <v>4540</v>
      </c>
      <c r="E115" s="481" t="s">
        <v>102</v>
      </c>
      <c r="F115" s="481" t="s">
        <v>102</v>
      </c>
      <c r="G115" s="481" t="s">
        <v>102</v>
      </c>
      <c r="H115" s="481" t="s">
        <v>102</v>
      </c>
      <c r="I115" s="481" t="s">
        <v>102</v>
      </c>
      <c r="J115" s="481" t="s">
        <v>102</v>
      </c>
      <c r="K115" s="481" t="s">
        <v>102</v>
      </c>
      <c r="L115" s="481" t="s">
        <v>102</v>
      </c>
      <c r="M115" s="481" t="s">
        <v>102</v>
      </c>
      <c r="N115" s="481" t="s">
        <v>102</v>
      </c>
      <c r="O115" s="481" t="s">
        <v>102</v>
      </c>
      <c r="P115" s="481" t="s">
        <v>102</v>
      </c>
      <c r="Q115" s="481" t="s">
        <v>102</v>
      </c>
      <c r="R115" s="481" t="s">
        <v>102</v>
      </c>
      <c r="S115" s="481" t="s">
        <v>102</v>
      </c>
      <c r="T115" s="481" t="s">
        <v>102</v>
      </c>
      <c r="U115" s="481" t="s">
        <v>102</v>
      </c>
      <c r="V115" s="481" t="s">
        <v>102</v>
      </c>
      <c r="W115" s="481" t="s">
        <v>102</v>
      </c>
      <c r="X115" s="481" t="s">
        <v>102</v>
      </c>
      <c r="Y115" s="481" t="s">
        <v>102</v>
      </c>
      <c r="Z115" s="481" t="s">
        <v>102</v>
      </c>
      <c r="AA115" s="481" t="s">
        <v>102</v>
      </c>
      <c r="AB115" s="481" t="s">
        <v>102</v>
      </c>
      <c r="AC115" s="481" t="s">
        <v>102</v>
      </c>
      <c r="AD115" s="481" t="s">
        <v>102</v>
      </c>
      <c r="AE115" s="481" t="s">
        <v>102</v>
      </c>
      <c r="AF115" s="481" t="s">
        <v>102</v>
      </c>
      <c r="AG115" s="481" t="s">
        <v>102</v>
      </c>
      <c r="AH115" s="481" t="s">
        <v>102</v>
      </c>
      <c r="AI115" s="481" t="s">
        <v>102</v>
      </c>
      <c r="AJ115" s="481" t="s">
        <v>102</v>
      </c>
      <c r="AK115" s="481" t="s">
        <v>102</v>
      </c>
      <c r="AL115" s="481" t="s">
        <v>102</v>
      </c>
      <c r="AM115" s="481" t="s">
        <v>102</v>
      </c>
      <c r="AN115" s="481" t="s">
        <v>102</v>
      </c>
      <c r="AO115" s="481" t="s">
        <v>102</v>
      </c>
      <c r="AP115" s="481" t="s">
        <v>102</v>
      </c>
      <c r="AQ115" s="481" t="s">
        <v>102</v>
      </c>
      <c r="AR115" s="481" t="s">
        <v>102</v>
      </c>
      <c r="AS115" s="481" t="s">
        <v>102</v>
      </c>
      <c r="AT115" s="481" t="s">
        <v>102</v>
      </c>
      <c r="AU115" s="481" t="s">
        <v>102</v>
      </c>
      <c r="AV115" s="481" t="s">
        <v>102</v>
      </c>
      <c r="AW115" s="481" t="s">
        <v>102</v>
      </c>
      <c r="AX115" s="481" t="s">
        <v>102</v>
      </c>
      <c r="AY115" s="481" t="s">
        <v>102</v>
      </c>
      <c r="AZ115" s="481" t="s">
        <v>102</v>
      </c>
      <c r="BA115" s="481" t="s">
        <v>102</v>
      </c>
      <c r="BB115" s="481" t="s">
        <v>102</v>
      </c>
      <c r="BC115" s="481" t="s">
        <v>102</v>
      </c>
      <c r="BD115" s="481" t="s">
        <v>102</v>
      </c>
      <c r="BE115" s="481" t="s">
        <v>102</v>
      </c>
      <c r="BF115" s="481" t="s">
        <v>102</v>
      </c>
      <c r="BG115" s="481" t="s">
        <v>102</v>
      </c>
      <c r="BH115" s="481" t="s">
        <v>102</v>
      </c>
      <c r="BI115" s="481" t="s">
        <v>102</v>
      </c>
      <c r="BJ115" s="481" t="s">
        <v>102</v>
      </c>
      <c r="BK115" s="481" t="s">
        <v>102</v>
      </c>
      <c r="BL115" s="481" t="s">
        <v>102</v>
      </c>
      <c r="BM115" s="481" t="s">
        <v>102</v>
      </c>
      <c r="BN115" s="481" t="s">
        <v>102</v>
      </c>
      <c r="BO115" s="481" t="s">
        <v>102</v>
      </c>
      <c r="BP115" s="481" t="s">
        <v>102</v>
      </c>
      <c r="BQ115" s="481" t="s">
        <v>102</v>
      </c>
      <c r="BR115" s="481" t="s">
        <v>102</v>
      </c>
      <c r="BS115" s="481" t="s">
        <v>102</v>
      </c>
      <c r="BT115" s="481" t="s">
        <v>102</v>
      </c>
      <c r="BU115" s="481" t="s">
        <v>102</v>
      </c>
      <c r="BV115" s="481" t="s">
        <v>102</v>
      </c>
      <c r="BW115" s="481" t="s">
        <v>102</v>
      </c>
      <c r="BX115" s="481" t="s">
        <v>102</v>
      </c>
      <c r="BY115" s="481" t="s">
        <v>102</v>
      </c>
      <c r="BZ115" s="481" t="s">
        <v>102</v>
      </c>
      <c r="CA115" s="481" t="s">
        <v>102</v>
      </c>
      <c r="CB115" s="481" t="s">
        <v>102</v>
      </c>
      <c r="CC115" s="481" t="s">
        <v>102</v>
      </c>
      <c r="CD115" s="481" t="s">
        <v>102</v>
      </c>
      <c r="CE115" s="481" t="s">
        <v>102</v>
      </c>
      <c r="CF115" s="481" t="s">
        <v>102</v>
      </c>
      <c r="CG115" s="481" t="s">
        <v>102</v>
      </c>
      <c r="CH115" s="481" t="s">
        <v>102</v>
      </c>
      <c r="CI115" s="481" t="s">
        <v>102</v>
      </c>
      <c r="CJ115" s="481" t="s">
        <v>102</v>
      </c>
      <c r="CK115" s="481" t="s">
        <v>102</v>
      </c>
      <c r="CL115" s="481" t="s">
        <v>102</v>
      </c>
      <c r="CM115" s="481" t="s">
        <v>102</v>
      </c>
      <c r="CN115" s="481" t="s">
        <v>102</v>
      </c>
      <c r="CO115" s="481" t="s">
        <v>102</v>
      </c>
      <c r="CP115" s="481" t="s">
        <v>102</v>
      </c>
      <c r="CQ115" s="481" t="s">
        <v>102</v>
      </c>
      <c r="CR115" s="481" t="s">
        <v>102</v>
      </c>
      <c r="CS115" s="481" t="s">
        <v>102</v>
      </c>
      <c r="CT115" s="481" t="s">
        <v>102</v>
      </c>
      <c r="CU115" s="481" t="s">
        <v>102</v>
      </c>
      <c r="CV115" s="481" t="s">
        <v>102</v>
      </c>
      <c r="CW115" s="481" t="s">
        <v>102</v>
      </c>
      <c r="CX115" s="481" t="s">
        <v>102</v>
      </c>
      <c r="CY115" s="481" t="s">
        <v>102</v>
      </c>
      <c r="CZ115" s="481" t="s">
        <v>102</v>
      </c>
      <c r="DA115" s="481" t="s">
        <v>102</v>
      </c>
      <c r="DB115" s="481" t="s">
        <v>102</v>
      </c>
      <c r="DC115" s="481" t="s">
        <v>102</v>
      </c>
      <c r="DD115" s="481" t="s">
        <v>102</v>
      </c>
      <c r="DE115" s="481" t="s">
        <v>102</v>
      </c>
      <c r="DF115" s="481" t="s">
        <v>102</v>
      </c>
      <c r="DG115" s="481" t="s">
        <v>102</v>
      </c>
      <c r="DH115" s="481" t="s">
        <v>102</v>
      </c>
      <c r="DI115" s="481" t="s">
        <v>102</v>
      </c>
      <c r="DJ115" s="481" t="s">
        <v>102</v>
      </c>
      <c r="DK115" s="481" t="s">
        <v>102</v>
      </c>
      <c r="DL115" s="481" t="s">
        <v>102</v>
      </c>
      <c r="DM115" s="481" t="s">
        <v>102</v>
      </c>
      <c r="DN115" s="481" t="s">
        <v>102</v>
      </c>
      <c r="DO115" s="481" t="s">
        <v>102</v>
      </c>
      <c r="DP115" s="481" t="s">
        <v>102</v>
      </c>
      <c r="DQ115" s="481" t="s">
        <v>102</v>
      </c>
      <c r="DR115" s="481" t="s">
        <v>102</v>
      </c>
      <c r="DS115" s="481" t="s">
        <v>102</v>
      </c>
      <c r="DT115" s="481" t="s">
        <v>102</v>
      </c>
      <c r="DU115" s="481" t="s">
        <v>102</v>
      </c>
      <c r="DV115" s="481" t="s">
        <v>102</v>
      </c>
      <c r="DW115" s="481" t="s">
        <v>102</v>
      </c>
      <c r="DX115" s="481" t="s">
        <v>102</v>
      </c>
      <c r="DY115" s="481" t="s">
        <v>102</v>
      </c>
      <c r="DZ115" s="481" t="s">
        <v>102</v>
      </c>
      <c r="EA115" s="481" t="s">
        <v>102</v>
      </c>
      <c r="EB115" s="481" t="s">
        <v>102</v>
      </c>
    </row>
    <row r="116" spans="1:132" x14ac:dyDescent="0.15">
      <c r="A116" s="480" t="s">
        <v>4541</v>
      </c>
      <c r="B116" s="481">
        <v>3558342</v>
      </c>
      <c r="C116" s="481" t="s">
        <v>4542</v>
      </c>
      <c r="D116" s="481" t="s">
        <v>4543</v>
      </c>
      <c r="E116" s="481" t="s">
        <v>4544</v>
      </c>
      <c r="F116" s="481" t="s">
        <v>102</v>
      </c>
      <c r="G116" s="481" t="s">
        <v>102</v>
      </c>
      <c r="H116" s="481" t="s">
        <v>102</v>
      </c>
      <c r="I116" s="481" t="s">
        <v>102</v>
      </c>
      <c r="J116" s="481" t="s">
        <v>102</v>
      </c>
      <c r="K116" s="481" t="s">
        <v>102</v>
      </c>
      <c r="L116" s="481" t="s">
        <v>102</v>
      </c>
      <c r="M116" s="481" t="s">
        <v>102</v>
      </c>
      <c r="N116" s="481" t="s">
        <v>102</v>
      </c>
      <c r="O116" s="481" t="s">
        <v>102</v>
      </c>
      <c r="P116" s="481" t="s">
        <v>102</v>
      </c>
      <c r="Q116" s="481" t="s">
        <v>102</v>
      </c>
      <c r="R116" s="481" t="s">
        <v>102</v>
      </c>
      <c r="S116" s="481" t="s">
        <v>102</v>
      </c>
      <c r="T116" s="481" t="s">
        <v>102</v>
      </c>
      <c r="U116" s="481" t="s">
        <v>102</v>
      </c>
      <c r="V116" s="481" t="s">
        <v>102</v>
      </c>
      <c r="W116" s="481" t="s">
        <v>102</v>
      </c>
      <c r="X116" s="481" t="s">
        <v>102</v>
      </c>
      <c r="Y116" s="481" t="s">
        <v>102</v>
      </c>
      <c r="Z116" s="481" t="s">
        <v>102</v>
      </c>
      <c r="AA116" s="481" t="s">
        <v>102</v>
      </c>
      <c r="AB116" s="481" t="s">
        <v>102</v>
      </c>
      <c r="AC116" s="481" t="s">
        <v>102</v>
      </c>
      <c r="AD116" s="481" t="s">
        <v>102</v>
      </c>
      <c r="AE116" s="481" t="s">
        <v>102</v>
      </c>
      <c r="AF116" s="481" t="s">
        <v>102</v>
      </c>
      <c r="AG116" s="481" t="s">
        <v>102</v>
      </c>
      <c r="AH116" s="481" t="s">
        <v>102</v>
      </c>
      <c r="AI116" s="481" t="s">
        <v>102</v>
      </c>
      <c r="AJ116" s="481" t="s">
        <v>102</v>
      </c>
      <c r="AK116" s="481" t="s">
        <v>102</v>
      </c>
      <c r="AL116" s="481" t="s">
        <v>102</v>
      </c>
      <c r="AM116" s="481" t="s">
        <v>102</v>
      </c>
      <c r="AN116" s="481" t="s">
        <v>102</v>
      </c>
      <c r="AO116" s="481" t="s">
        <v>102</v>
      </c>
      <c r="AP116" s="481" t="s">
        <v>102</v>
      </c>
      <c r="AQ116" s="481" t="s">
        <v>102</v>
      </c>
      <c r="AR116" s="481" t="s">
        <v>102</v>
      </c>
      <c r="AS116" s="481" t="s">
        <v>102</v>
      </c>
      <c r="AT116" s="481" t="s">
        <v>102</v>
      </c>
      <c r="AU116" s="481" t="s">
        <v>102</v>
      </c>
      <c r="AV116" s="481" t="s">
        <v>102</v>
      </c>
      <c r="AW116" s="481" t="s">
        <v>102</v>
      </c>
      <c r="AX116" s="481" t="s">
        <v>102</v>
      </c>
      <c r="AY116" s="481" t="s">
        <v>102</v>
      </c>
      <c r="AZ116" s="481" t="s">
        <v>102</v>
      </c>
      <c r="BA116" s="481" t="s">
        <v>102</v>
      </c>
      <c r="BB116" s="481" t="s">
        <v>102</v>
      </c>
      <c r="BC116" s="481" t="s">
        <v>102</v>
      </c>
      <c r="BD116" s="481" t="s">
        <v>102</v>
      </c>
      <c r="BE116" s="481" t="s">
        <v>102</v>
      </c>
      <c r="BF116" s="481" t="s">
        <v>102</v>
      </c>
      <c r="BG116" s="481" t="s">
        <v>102</v>
      </c>
      <c r="BH116" s="481" t="s">
        <v>102</v>
      </c>
      <c r="BI116" s="481" t="s">
        <v>102</v>
      </c>
      <c r="BJ116" s="481" t="s">
        <v>102</v>
      </c>
      <c r="BK116" s="481" t="s">
        <v>102</v>
      </c>
      <c r="BL116" s="481" t="s">
        <v>102</v>
      </c>
      <c r="BM116" s="481" t="s">
        <v>102</v>
      </c>
      <c r="BN116" s="481" t="s">
        <v>102</v>
      </c>
      <c r="BO116" s="481" t="s">
        <v>102</v>
      </c>
      <c r="BP116" s="481" t="s">
        <v>102</v>
      </c>
      <c r="BQ116" s="481" t="s">
        <v>102</v>
      </c>
      <c r="BR116" s="481" t="s">
        <v>102</v>
      </c>
      <c r="BS116" s="481" t="s">
        <v>102</v>
      </c>
      <c r="BT116" s="481" t="s">
        <v>102</v>
      </c>
      <c r="BU116" s="481" t="s">
        <v>102</v>
      </c>
      <c r="BV116" s="481" t="s">
        <v>102</v>
      </c>
      <c r="BW116" s="481" t="s">
        <v>102</v>
      </c>
      <c r="BX116" s="481" t="s">
        <v>102</v>
      </c>
      <c r="BY116" s="481" t="s">
        <v>102</v>
      </c>
      <c r="BZ116" s="481" t="s">
        <v>102</v>
      </c>
      <c r="CA116" s="481" t="s">
        <v>102</v>
      </c>
      <c r="CB116" s="481" t="s">
        <v>102</v>
      </c>
      <c r="CC116" s="481" t="s">
        <v>102</v>
      </c>
      <c r="CD116" s="481" t="s">
        <v>102</v>
      </c>
      <c r="CE116" s="481" t="s">
        <v>102</v>
      </c>
      <c r="CF116" s="481" t="s">
        <v>102</v>
      </c>
      <c r="CG116" s="481" t="s">
        <v>102</v>
      </c>
      <c r="CH116" s="481" t="s">
        <v>102</v>
      </c>
      <c r="CI116" s="481" t="s">
        <v>102</v>
      </c>
      <c r="CJ116" s="481" t="s">
        <v>102</v>
      </c>
      <c r="CK116" s="481" t="s">
        <v>102</v>
      </c>
      <c r="CL116" s="481" t="s">
        <v>102</v>
      </c>
      <c r="CM116" s="481" t="s">
        <v>102</v>
      </c>
      <c r="CN116" s="481" t="s">
        <v>102</v>
      </c>
      <c r="CO116" s="481" t="s">
        <v>102</v>
      </c>
      <c r="CP116" s="481" t="s">
        <v>102</v>
      </c>
      <c r="CQ116" s="481" t="s">
        <v>102</v>
      </c>
      <c r="CR116" s="481" t="s">
        <v>102</v>
      </c>
      <c r="CS116" s="481" t="s">
        <v>102</v>
      </c>
      <c r="CT116" s="481" t="s">
        <v>102</v>
      </c>
      <c r="CU116" s="481" t="s">
        <v>102</v>
      </c>
      <c r="CV116" s="481" t="s">
        <v>102</v>
      </c>
      <c r="CW116" s="481" t="s">
        <v>102</v>
      </c>
      <c r="CX116" s="481" t="s">
        <v>102</v>
      </c>
      <c r="CY116" s="481" t="s">
        <v>102</v>
      </c>
      <c r="CZ116" s="481" t="s">
        <v>102</v>
      </c>
      <c r="DA116" s="481" t="s">
        <v>102</v>
      </c>
      <c r="DB116" s="481" t="s">
        <v>102</v>
      </c>
      <c r="DC116" s="481" t="s">
        <v>102</v>
      </c>
      <c r="DD116" s="481" t="s">
        <v>102</v>
      </c>
      <c r="DE116" s="481" t="s">
        <v>102</v>
      </c>
      <c r="DF116" s="481" t="s">
        <v>102</v>
      </c>
      <c r="DG116" s="481" t="s">
        <v>102</v>
      </c>
      <c r="DH116" s="481" t="s">
        <v>102</v>
      </c>
      <c r="DI116" s="481" t="s">
        <v>102</v>
      </c>
      <c r="DJ116" s="481" t="s">
        <v>102</v>
      </c>
      <c r="DK116" s="481" t="s">
        <v>102</v>
      </c>
      <c r="DL116" s="481" t="s">
        <v>102</v>
      </c>
      <c r="DM116" s="481" t="s">
        <v>102</v>
      </c>
      <c r="DN116" s="481" t="s">
        <v>102</v>
      </c>
      <c r="DO116" s="481" t="s">
        <v>102</v>
      </c>
      <c r="DP116" s="481" t="s">
        <v>102</v>
      </c>
      <c r="DQ116" s="481" t="s">
        <v>102</v>
      </c>
      <c r="DR116" s="481" t="s">
        <v>102</v>
      </c>
      <c r="DS116" s="481" t="s">
        <v>102</v>
      </c>
      <c r="DT116" s="481" t="s">
        <v>102</v>
      </c>
      <c r="DU116" s="481" t="s">
        <v>102</v>
      </c>
      <c r="DV116" s="481" t="s">
        <v>102</v>
      </c>
      <c r="DW116" s="481" t="s">
        <v>102</v>
      </c>
      <c r="DX116" s="481" t="s">
        <v>102</v>
      </c>
      <c r="DY116" s="481" t="s">
        <v>102</v>
      </c>
      <c r="DZ116" s="481" t="s">
        <v>102</v>
      </c>
      <c r="EA116" s="481" t="s">
        <v>102</v>
      </c>
      <c r="EB116" s="481" t="s">
        <v>102</v>
      </c>
    </row>
    <row r="117" spans="1:132" x14ac:dyDescent="0.15">
      <c r="A117" s="485" t="s">
        <v>4545</v>
      </c>
      <c r="B117" s="481">
        <v>3552217</v>
      </c>
      <c r="C117" s="481" t="s">
        <v>4546</v>
      </c>
      <c r="D117" s="481" t="s">
        <v>4547</v>
      </c>
      <c r="E117" s="481" t="s">
        <v>4548</v>
      </c>
      <c r="F117" s="481" t="s">
        <v>4549</v>
      </c>
      <c r="G117" s="481" t="s">
        <v>4550</v>
      </c>
      <c r="H117" s="481" t="s">
        <v>4551</v>
      </c>
      <c r="I117" s="481" t="s">
        <v>4552</v>
      </c>
      <c r="J117" s="481" t="s">
        <v>4553</v>
      </c>
      <c r="K117" s="481" t="s">
        <v>4554</v>
      </c>
      <c r="L117" s="481" t="s">
        <v>4555</v>
      </c>
      <c r="M117" s="481" t="s">
        <v>102</v>
      </c>
      <c r="N117" s="481" t="s">
        <v>102</v>
      </c>
      <c r="O117" s="481" t="s">
        <v>102</v>
      </c>
      <c r="P117" s="481" t="s">
        <v>102</v>
      </c>
      <c r="Q117" s="481" t="s">
        <v>102</v>
      </c>
      <c r="R117" s="481" t="s">
        <v>102</v>
      </c>
      <c r="S117" s="481" t="s">
        <v>102</v>
      </c>
      <c r="T117" s="481" t="s">
        <v>102</v>
      </c>
      <c r="U117" s="481" t="s">
        <v>102</v>
      </c>
      <c r="V117" s="481" t="s">
        <v>102</v>
      </c>
      <c r="W117" s="481" t="s">
        <v>102</v>
      </c>
      <c r="X117" s="481" t="s">
        <v>102</v>
      </c>
      <c r="Y117" s="481" t="s">
        <v>102</v>
      </c>
      <c r="Z117" s="481" t="s">
        <v>102</v>
      </c>
      <c r="AA117" s="481" t="s">
        <v>102</v>
      </c>
      <c r="AB117" s="481" t="s">
        <v>102</v>
      </c>
      <c r="AC117" s="481" t="s">
        <v>102</v>
      </c>
      <c r="AD117" s="481" t="s">
        <v>102</v>
      </c>
      <c r="AE117" s="481" t="s">
        <v>102</v>
      </c>
      <c r="AF117" s="481" t="s">
        <v>102</v>
      </c>
      <c r="AG117" s="481" t="s">
        <v>102</v>
      </c>
      <c r="AH117" s="481" t="s">
        <v>102</v>
      </c>
      <c r="AI117" s="481" t="s">
        <v>102</v>
      </c>
      <c r="AJ117" s="481" t="s">
        <v>102</v>
      </c>
      <c r="AK117" s="481" t="s">
        <v>102</v>
      </c>
      <c r="AL117" s="481" t="s">
        <v>102</v>
      </c>
      <c r="AM117" s="481" t="s">
        <v>102</v>
      </c>
      <c r="AN117" s="481" t="s">
        <v>102</v>
      </c>
      <c r="AO117" s="481" t="s">
        <v>102</v>
      </c>
      <c r="AP117" s="481" t="s">
        <v>102</v>
      </c>
      <c r="AQ117" s="481" t="s">
        <v>102</v>
      </c>
      <c r="AR117" s="481" t="s">
        <v>102</v>
      </c>
      <c r="AS117" s="481" t="s">
        <v>102</v>
      </c>
      <c r="AT117" s="481" t="s">
        <v>102</v>
      </c>
      <c r="AU117" s="481" t="s">
        <v>102</v>
      </c>
      <c r="AV117" s="481" t="s">
        <v>102</v>
      </c>
      <c r="AW117" s="481" t="s">
        <v>102</v>
      </c>
      <c r="AX117" s="481" t="s">
        <v>102</v>
      </c>
      <c r="AY117" s="481" t="s">
        <v>102</v>
      </c>
      <c r="AZ117" s="481" t="s">
        <v>102</v>
      </c>
      <c r="BA117" s="481" t="s">
        <v>102</v>
      </c>
      <c r="BB117" s="481" t="s">
        <v>102</v>
      </c>
      <c r="BC117" s="481" t="s">
        <v>102</v>
      </c>
      <c r="BD117" s="481" t="s">
        <v>102</v>
      </c>
      <c r="BE117" s="481" t="s">
        <v>102</v>
      </c>
      <c r="BF117" s="481" t="s">
        <v>102</v>
      </c>
      <c r="BG117" s="481" t="s">
        <v>102</v>
      </c>
      <c r="BH117" s="481" t="s">
        <v>102</v>
      </c>
      <c r="BI117" s="481" t="s">
        <v>102</v>
      </c>
      <c r="BJ117" s="481" t="s">
        <v>102</v>
      </c>
      <c r="BK117" s="481" t="s">
        <v>102</v>
      </c>
      <c r="BL117" s="481" t="s">
        <v>102</v>
      </c>
      <c r="BM117" s="481" t="s">
        <v>102</v>
      </c>
      <c r="BN117" s="481" t="s">
        <v>102</v>
      </c>
      <c r="BO117" s="481" t="s">
        <v>102</v>
      </c>
      <c r="BP117" s="481" t="s">
        <v>102</v>
      </c>
      <c r="BQ117" s="481" t="s">
        <v>102</v>
      </c>
      <c r="BR117" s="481" t="s">
        <v>102</v>
      </c>
      <c r="BS117" s="481" t="s">
        <v>102</v>
      </c>
      <c r="BT117" s="481" t="s">
        <v>102</v>
      </c>
      <c r="BU117" s="481" t="s">
        <v>102</v>
      </c>
      <c r="BV117" s="481" t="s">
        <v>102</v>
      </c>
      <c r="BW117" s="481" t="s">
        <v>102</v>
      </c>
      <c r="BX117" s="481" t="s">
        <v>102</v>
      </c>
      <c r="BY117" s="481" t="s">
        <v>102</v>
      </c>
      <c r="BZ117" s="481" t="s">
        <v>102</v>
      </c>
      <c r="CA117" s="481" t="s">
        <v>102</v>
      </c>
      <c r="CB117" s="481" t="s">
        <v>102</v>
      </c>
      <c r="CC117" s="481" t="s">
        <v>102</v>
      </c>
      <c r="CD117" s="481" t="s">
        <v>102</v>
      </c>
      <c r="CE117" s="481" t="s">
        <v>102</v>
      </c>
      <c r="CF117" s="481" t="s">
        <v>102</v>
      </c>
      <c r="CG117" s="481" t="s">
        <v>102</v>
      </c>
      <c r="CH117" s="481" t="s">
        <v>102</v>
      </c>
      <c r="CI117" s="481" t="s">
        <v>102</v>
      </c>
      <c r="CJ117" s="481" t="s">
        <v>102</v>
      </c>
      <c r="CK117" s="481" t="s">
        <v>102</v>
      </c>
      <c r="CL117" s="481" t="s">
        <v>102</v>
      </c>
      <c r="CM117" s="481" t="s">
        <v>102</v>
      </c>
      <c r="CN117" s="481" t="s">
        <v>102</v>
      </c>
      <c r="CO117" s="481" t="s">
        <v>102</v>
      </c>
      <c r="CP117" s="481" t="s">
        <v>102</v>
      </c>
      <c r="CQ117" s="481" t="s">
        <v>102</v>
      </c>
      <c r="CR117" s="481" t="s">
        <v>102</v>
      </c>
      <c r="CS117" s="481" t="s">
        <v>102</v>
      </c>
      <c r="CT117" s="481" t="s">
        <v>102</v>
      </c>
      <c r="CU117" s="481" t="s">
        <v>102</v>
      </c>
      <c r="CV117" s="481" t="s">
        <v>102</v>
      </c>
      <c r="CW117" s="481" t="s">
        <v>102</v>
      </c>
      <c r="CX117" s="481" t="s">
        <v>102</v>
      </c>
      <c r="CY117" s="481" t="s">
        <v>102</v>
      </c>
      <c r="CZ117" s="481" t="s">
        <v>102</v>
      </c>
      <c r="DA117" s="481" t="s">
        <v>102</v>
      </c>
      <c r="DB117" s="481" t="s">
        <v>102</v>
      </c>
      <c r="DC117" s="481" t="s">
        <v>102</v>
      </c>
      <c r="DD117" s="481" t="s">
        <v>102</v>
      </c>
      <c r="DE117" s="481" t="s">
        <v>102</v>
      </c>
      <c r="DF117" s="481" t="s">
        <v>102</v>
      </c>
      <c r="DG117" s="481" t="s">
        <v>102</v>
      </c>
      <c r="DH117" s="481" t="s">
        <v>102</v>
      </c>
      <c r="DI117" s="481" t="s">
        <v>102</v>
      </c>
      <c r="DJ117" s="481" t="s">
        <v>102</v>
      </c>
      <c r="DK117" s="481" t="s">
        <v>102</v>
      </c>
      <c r="DL117" s="481" t="s">
        <v>102</v>
      </c>
      <c r="DM117" s="481" t="s">
        <v>102</v>
      </c>
      <c r="DN117" s="481" t="s">
        <v>102</v>
      </c>
      <c r="DO117" s="481" t="s">
        <v>102</v>
      </c>
      <c r="DP117" s="481" t="s">
        <v>102</v>
      </c>
      <c r="DQ117" s="481" t="s">
        <v>102</v>
      </c>
      <c r="DR117" s="481" t="s">
        <v>102</v>
      </c>
      <c r="DS117" s="481" t="s">
        <v>102</v>
      </c>
      <c r="DT117" s="481" t="s">
        <v>102</v>
      </c>
      <c r="DU117" s="481" t="s">
        <v>102</v>
      </c>
      <c r="DV117" s="481" t="s">
        <v>102</v>
      </c>
      <c r="DW117" s="481" t="s">
        <v>102</v>
      </c>
      <c r="DX117" s="481" t="s">
        <v>102</v>
      </c>
      <c r="DY117" s="481" t="s">
        <v>102</v>
      </c>
      <c r="DZ117" s="481" t="s">
        <v>102</v>
      </c>
      <c r="EA117" s="481" t="s">
        <v>102</v>
      </c>
      <c r="EB117" s="481" t="s">
        <v>102</v>
      </c>
    </row>
    <row r="118" spans="1:132" x14ac:dyDescent="0.15">
      <c r="A118" s="480" t="s">
        <v>4556</v>
      </c>
      <c r="B118" s="481">
        <v>3413413</v>
      </c>
      <c r="C118" s="481" t="s">
        <v>4557</v>
      </c>
      <c r="D118" s="481" t="s">
        <v>4558</v>
      </c>
      <c r="E118" s="481" t="s">
        <v>4559</v>
      </c>
      <c r="F118" s="481" t="s">
        <v>4560</v>
      </c>
      <c r="G118" s="481" t="s">
        <v>4561</v>
      </c>
      <c r="H118" s="481" t="s">
        <v>4562</v>
      </c>
      <c r="I118" s="481" t="s">
        <v>4563</v>
      </c>
      <c r="J118" s="481" t="s">
        <v>4564</v>
      </c>
      <c r="K118" s="481" t="s">
        <v>4565</v>
      </c>
      <c r="L118" s="481" t="s">
        <v>4566</v>
      </c>
      <c r="M118" s="481" t="s">
        <v>102</v>
      </c>
      <c r="N118" s="481" t="s">
        <v>102</v>
      </c>
      <c r="O118" s="481" t="s">
        <v>102</v>
      </c>
      <c r="P118" s="481" t="s">
        <v>102</v>
      </c>
      <c r="Q118" s="481" t="s">
        <v>102</v>
      </c>
      <c r="R118" s="481" t="s">
        <v>102</v>
      </c>
      <c r="S118" s="481" t="s">
        <v>102</v>
      </c>
      <c r="T118" s="481" t="s">
        <v>102</v>
      </c>
      <c r="U118" s="481" t="s">
        <v>102</v>
      </c>
      <c r="V118" s="481" t="s">
        <v>102</v>
      </c>
      <c r="W118" s="481" t="s">
        <v>102</v>
      </c>
      <c r="X118" s="481" t="s">
        <v>102</v>
      </c>
      <c r="Y118" s="481" t="s">
        <v>102</v>
      </c>
      <c r="Z118" s="481" t="s">
        <v>102</v>
      </c>
      <c r="AA118" s="481" t="s">
        <v>102</v>
      </c>
      <c r="AB118" s="481" t="s">
        <v>102</v>
      </c>
      <c r="AC118" s="481" t="s">
        <v>102</v>
      </c>
      <c r="AD118" s="481" t="s">
        <v>102</v>
      </c>
      <c r="AE118" s="481" t="s">
        <v>102</v>
      </c>
      <c r="AF118" s="481" t="s">
        <v>102</v>
      </c>
      <c r="AG118" s="481" t="s">
        <v>102</v>
      </c>
      <c r="AH118" s="481" t="s">
        <v>102</v>
      </c>
      <c r="AI118" s="481" t="s">
        <v>102</v>
      </c>
      <c r="AJ118" s="481" t="s">
        <v>102</v>
      </c>
      <c r="AK118" s="481" t="s">
        <v>102</v>
      </c>
      <c r="AL118" s="481" t="s">
        <v>102</v>
      </c>
      <c r="AM118" s="481" t="s">
        <v>102</v>
      </c>
      <c r="AN118" s="481" t="s">
        <v>102</v>
      </c>
      <c r="AO118" s="481" t="s">
        <v>102</v>
      </c>
      <c r="AP118" s="481" t="s">
        <v>102</v>
      </c>
      <c r="AQ118" s="481" t="s">
        <v>102</v>
      </c>
      <c r="AR118" s="481" t="s">
        <v>102</v>
      </c>
      <c r="AS118" s="481" t="s">
        <v>102</v>
      </c>
      <c r="AT118" s="481" t="s">
        <v>102</v>
      </c>
      <c r="AU118" s="481" t="s">
        <v>102</v>
      </c>
      <c r="AV118" s="481" t="s">
        <v>102</v>
      </c>
      <c r="AW118" s="481" t="s">
        <v>102</v>
      </c>
      <c r="AX118" s="481" t="s">
        <v>102</v>
      </c>
      <c r="AY118" s="481" t="s">
        <v>102</v>
      </c>
      <c r="AZ118" s="481" t="s">
        <v>102</v>
      </c>
      <c r="BA118" s="481" t="s">
        <v>102</v>
      </c>
      <c r="BB118" s="481" t="s">
        <v>102</v>
      </c>
      <c r="BC118" s="481" t="s">
        <v>102</v>
      </c>
      <c r="BD118" s="481" t="s">
        <v>102</v>
      </c>
      <c r="BE118" s="481" t="s">
        <v>102</v>
      </c>
      <c r="BF118" s="481" t="s">
        <v>102</v>
      </c>
      <c r="BG118" s="481" t="s">
        <v>102</v>
      </c>
      <c r="BH118" s="481" t="s">
        <v>102</v>
      </c>
      <c r="BI118" s="481" t="s">
        <v>102</v>
      </c>
      <c r="BJ118" s="481" t="s">
        <v>102</v>
      </c>
      <c r="BK118" s="481" t="s">
        <v>102</v>
      </c>
      <c r="BL118" s="481" t="s">
        <v>102</v>
      </c>
      <c r="BM118" s="481" t="s">
        <v>102</v>
      </c>
      <c r="BN118" s="481" t="s">
        <v>102</v>
      </c>
      <c r="BO118" s="481" t="s">
        <v>102</v>
      </c>
      <c r="BP118" s="481" t="s">
        <v>102</v>
      </c>
      <c r="BQ118" s="481" t="s">
        <v>102</v>
      </c>
      <c r="BR118" s="481" t="s">
        <v>102</v>
      </c>
      <c r="BS118" s="481" t="s">
        <v>102</v>
      </c>
      <c r="BT118" s="481" t="s">
        <v>102</v>
      </c>
      <c r="BU118" s="481" t="s">
        <v>102</v>
      </c>
      <c r="BV118" s="481" t="s">
        <v>102</v>
      </c>
      <c r="BW118" s="481" t="s">
        <v>102</v>
      </c>
      <c r="BX118" s="481" t="s">
        <v>102</v>
      </c>
      <c r="BY118" s="481" t="s">
        <v>102</v>
      </c>
      <c r="BZ118" s="481" t="s">
        <v>102</v>
      </c>
      <c r="CA118" s="481" t="s">
        <v>102</v>
      </c>
      <c r="CB118" s="481" t="s">
        <v>102</v>
      </c>
      <c r="CC118" s="481" t="s">
        <v>102</v>
      </c>
      <c r="CD118" s="481" t="s">
        <v>102</v>
      </c>
      <c r="CE118" s="481" t="s">
        <v>102</v>
      </c>
      <c r="CF118" s="481" t="s">
        <v>102</v>
      </c>
      <c r="CG118" s="481" t="s">
        <v>102</v>
      </c>
      <c r="CH118" s="481" t="s">
        <v>102</v>
      </c>
      <c r="CI118" s="481" t="s">
        <v>102</v>
      </c>
      <c r="CJ118" s="481" t="s">
        <v>102</v>
      </c>
      <c r="CK118" s="481" t="s">
        <v>102</v>
      </c>
      <c r="CL118" s="481" t="s">
        <v>102</v>
      </c>
      <c r="CM118" s="481" t="s">
        <v>102</v>
      </c>
      <c r="CN118" s="481" t="s">
        <v>102</v>
      </c>
      <c r="CO118" s="481" t="s">
        <v>102</v>
      </c>
      <c r="CP118" s="481" t="s">
        <v>102</v>
      </c>
      <c r="CQ118" s="481" t="s">
        <v>102</v>
      </c>
      <c r="CR118" s="481" t="s">
        <v>102</v>
      </c>
      <c r="CS118" s="481" t="s">
        <v>102</v>
      </c>
      <c r="CT118" s="481" t="s">
        <v>102</v>
      </c>
      <c r="CU118" s="481" t="s">
        <v>102</v>
      </c>
      <c r="CV118" s="481" t="s">
        <v>102</v>
      </c>
      <c r="CW118" s="481" t="s">
        <v>102</v>
      </c>
      <c r="CX118" s="481" t="s">
        <v>102</v>
      </c>
      <c r="CY118" s="481" t="s">
        <v>102</v>
      </c>
      <c r="CZ118" s="481" t="s">
        <v>102</v>
      </c>
      <c r="DA118" s="481" t="s">
        <v>102</v>
      </c>
      <c r="DB118" s="481" t="s">
        <v>102</v>
      </c>
      <c r="DC118" s="481" t="s">
        <v>102</v>
      </c>
      <c r="DD118" s="481" t="s">
        <v>102</v>
      </c>
      <c r="DE118" s="481" t="s">
        <v>102</v>
      </c>
      <c r="DF118" s="481" t="s">
        <v>102</v>
      </c>
      <c r="DG118" s="481" t="s">
        <v>102</v>
      </c>
      <c r="DH118" s="481" t="s">
        <v>102</v>
      </c>
      <c r="DI118" s="481" t="s">
        <v>102</v>
      </c>
      <c r="DJ118" s="481" t="s">
        <v>102</v>
      </c>
      <c r="DK118" s="481" t="s">
        <v>102</v>
      </c>
      <c r="DL118" s="481" t="s">
        <v>102</v>
      </c>
      <c r="DM118" s="481" t="s">
        <v>102</v>
      </c>
      <c r="DN118" s="481" t="s">
        <v>102</v>
      </c>
      <c r="DO118" s="481" t="s">
        <v>102</v>
      </c>
      <c r="DP118" s="481" t="s">
        <v>102</v>
      </c>
      <c r="DQ118" s="481" t="s">
        <v>102</v>
      </c>
      <c r="DR118" s="481" t="s">
        <v>102</v>
      </c>
      <c r="DS118" s="481" t="s">
        <v>102</v>
      </c>
      <c r="DT118" s="481" t="s">
        <v>102</v>
      </c>
      <c r="DU118" s="481" t="s">
        <v>102</v>
      </c>
      <c r="DV118" s="481" t="s">
        <v>102</v>
      </c>
      <c r="DW118" s="481" t="s">
        <v>102</v>
      </c>
      <c r="DX118" s="481" t="s">
        <v>102</v>
      </c>
      <c r="DY118" s="481" t="s">
        <v>102</v>
      </c>
      <c r="DZ118" s="481" t="s">
        <v>102</v>
      </c>
      <c r="EA118" s="481" t="s">
        <v>102</v>
      </c>
      <c r="EB118" s="481" t="s">
        <v>102</v>
      </c>
    </row>
    <row r="119" spans="1:132" x14ac:dyDescent="0.15">
      <c r="A119" s="480" t="s">
        <v>4567</v>
      </c>
      <c r="B119" s="481">
        <v>3413191</v>
      </c>
      <c r="C119" s="481" t="s">
        <v>4557</v>
      </c>
      <c r="D119" s="481" t="s">
        <v>4558</v>
      </c>
      <c r="E119" s="481" t="s">
        <v>4559</v>
      </c>
      <c r="F119" s="481" t="s">
        <v>4560</v>
      </c>
      <c r="G119" s="481" t="s">
        <v>4561</v>
      </c>
      <c r="H119" s="481" t="s">
        <v>4562</v>
      </c>
      <c r="I119" s="481" t="s">
        <v>4568</v>
      </c>
      <c r="J119" s="481" t="s">
        <v>4563</v>
      </c>
      <c r="K119" s="481" t="s">
        <v>4564</v>
      </c>
      <c r="L119" s="481" t="s">
        <v>4569</v>
      </c>
      <c r="M119" s="481" t="s">
        <v>4565</v>
      </c>
      <c r="N119" s="481" t="s">
        <v>4570</v>
      </c>
      <c r="O119" s="481" t="s">
        <v>102</v>
      </c>
      <c r="P119" s="481" t="s">
        <v>102</v>
      </c>
      <c r="Q119" s="481" t="s">
        <v>102</v>
      </c>
      <c r="R119" s="481" t="s">
        <v>102</v>
      </c>
      <c r="S119" s="481" t="s">
        <v>102</v>
      </c>
      <c r="T119" s="481" t="s">
        <v>102</v>
      </c>
      <c r="U119" s="481" t="s">
        <v>102</v>
      </c>
      <c r="V119" s="481" t="s">
        <v>102</v>
      </c>
      <c r="W119" s="481" t="s">
        <v>102</v>
      </c>
      <c r="X119" s="481" t="s">
        <v>102</v>
      </c>
      <c r="Y119" s="481" t="s">
        <v>102</v>
      </c>
      <c r="Z119" s="481" t="s">
        <v>102</v>
      </c>
      <c r="AA119" s="481" t="s">
        <v>102</v>
      </c>
      <c r="AB119" s="481" t="s">
        <v>102</v>
      </c>
      <c r="AC119" s="481" t="s">
        <v>102</v>
      </c>
      <c r="AD119" s="481" t="s">
        <v>102</v>
      </c>
      <c r="AE119" s="481" t="s">
        <v>102</v>
      </c>
      <c r="AF119" s="481" t="s">
        <v>102</v>
      </c>
      <c r="AG119" s="481" t="s">
        <v>102</v>
      </c>
      <c r="AH119" s="481" t="s">
        <v>102</v>
      </c>
      <c r="AI119" s="481" t="s">
        <v>102</v>
      </c>
      <c r="AJ119" s="481" t="s">
        <v>102</v>
      </c>
      <c r="AK119" s="481" t="s">
        <v>102</v>
      </c>
      <c r="AL119" s="481" t="s">
        <v>102</v>
      </c>
      <c r="AM119" s="481" t="s">
        <v>102</v>
      </c>
      <c r="AN119" s="481" t="s">
        <v>102</v>
      </c>
      <c r="AO119" s="481" t="s">
        <v>102</v>
      </c>
      <c r="AP119" s="481" t="s">
        <v>102</v>
      </c>
      <c r="AQ119" s="481" t="s">
        <v>102</v>
      </c>
      <c r="AR119" s="481" t="s">
        <v>102</v>
      </c>
      <c r="AS119" s="481" t="s">
        <v>102</v>
      </c>
      <c r="AT119" s="481" t="s">
        <v>102</v>
      </c>
      <c r="AU119" s="481" t="s">
        <v>102</v>
      </c>
      <c r="AV119" s="481" t="s">
        <v>102</v>
      </c>
      <c r="AW119" s="481" t="s">
        <v>102</v>
      </c>
      <c r="AX119" s="481" t="s">
        <v>102</v>
      </c>
      <c r="AY119" s="481" t="s">
        <v>102</v>
      </c>
      <c r="AZ119" s="481" t="s">
        <v>102</v>
      </c>
      <c r="BA119" s="481" t="s">
        <v>102</v>
      </c>
      <c r="BB119" s="481" t="s">
        <v>102</v>
      </c>
      <c r="BC119" s="481" t="s">
        <v>102</v>
      </c>
      <c r="BD119" s="481" t="s">
        <v>102</v>
      </c>
      <c r="BE119" s="481" t="s">
        <v>102</v>
      </c>
      <c r="BF119" s="481" t="s">
        <v>102</v>
      </c>
      <c r="BG119" s="481" t="s">
        <v>102</v>
      </c>
      <c r="BH119" s="481" t="s">
        <v>102</v>
      </c>
      <c r="BI119" s="481" t="s">
        <v>102</v>
      </c>
      <c r="BJ119" s="481" t="s">
        <v>102</v>
      </c>
      <c r="BK119" s="481" t="s">
        <v>102</v>
      </c>
      <c r="BL119" s="481" t="s">
        <v>102</v>
      </c>
      <c r="BM119" s="481" t="s">
        <v>102</v>
      </c>
      <c r="BN119" s="481" t="s">
        <v>102</v>
      </c>
      <c r="BO119" s="481" t="s">
        <v>102</v>
      </c>
      <c r="BP119" s="481" t="s">
        <v>102</v>
      </c>
      <c r="BQ119" s="481" t="s">
        <v>102</v>
      </c>
      <c r="BR119" s="481" t="s">
        <v>102</v>
      </c>
      <c r="BS119" s="481" t="s">
        <v>102</v>
      </c>
      <c r="BT119" s="481" t="s">
        <v>102</v>
      </c>
      <c r="BU119" s="481" t="s">
        <v>102</v>
      </c>
      <c r="BV119" s="481" t="s">
        <v>102</v>
      </c>
      <c r="BW119" s="481" t="s">
        <v>102</v>
      </c>
      <c r="BX119" s="481" t="s">
        <v>102</v>
      </c>
      <c r="BY119" s="481" t="s">
        <v>102</v>
      </c>
      <c r="BZ119" s="481" t="s">
        <v>102</v>
      </c>
      <c r="CA119" s="481" t="s">
        <v>102</v>
      </c>
      <c r="CB119" s="481" t="s">
        <v>102</v>
      </c>
      <c r="CC119" s="481" t="s">
        <v>102</v>
      </c>
      <c r="CD119" s="481" t="s">
        <v>102</v>
      </c>
      <c r="CE119" s="481" t="s">
        <v>102</v>
      </c>
      <c r="CF119" s="481" t="s">
        <v>102</v>
      </c>
      <c r="CG119" s="481" t="s">
        <v>102</v>
      </c>
      <c r="CH119" s="481" t="s">
        <v>102</v>
      </c>
      <c r="CI119" s="481" t="s">
        <v>102</v>
      </c>
      <c r="CJ119" s="481" t="s">
        <v>102</v>
      </c>
      <c r="CK119" s="481" t="s">
        <v>102</v>
      </c>
      <c r="CL119" s="481" t="s">
        <v>102</v>
      </c>
      <c r="CM119" s="481" t="s">
        <v>102</v>
      </c>
      <c r="CN119" s="481" t="s">
        <v>102</v>
      </c>
      <c r="CO119" s="481" t="s">
        <v>102</v>
      </c>
      <c r="CP119" s="481" t="s">
        <v>102</v>
      </c>
      <c r="CQ119" s="481" t="s">
        <v>102</v>
      </c>
      <c r="CR119" s="481" t="s">
        <v>102</v>
      </c>
      <c r="CS119" s="481" t="s">
        <v>102</v>
      </c>
      <c r="CT119" s="481" t="s">
        <v>102</v>
      </c>
      <c r="CU119" s="481" t="s">
        <v>102</v>
      </c>
      <c r="CV119" s="481" t="s">
        <v>102</v>
      </c>
      <c r="CW119" s="481" t="s">
        <v>102</v>
      </c>
      <c r="CX119" s="481" t="s">
        <v>102</v>
      </c>
      <c r="CY119" s="481" t="s">
        <v>102</v>
      </c>
      <c r="CZ119" s="481" t="s">
        <v>102</v>
      </c>
      <c r="DA119" s="481" t="s">
        <v>102</v>
      </c>
      <c r="DB119" s="481" t="s">
        <v>102</v>
      </c>
      <c r="DC119" s="481" t="s">
        <v>102</v>
      </c>
      <c r="DD119" s="481" t="s">
        <v>102</v>
      </c>
      <c r="DE119" s="481" t="s">
        <v>102</v>
      </c>
      <c r="DF119" s="481" t="s">
        <v>102</v>
      </c>
      <c r="DG119" s="481" t="s">
        <v>102</v>
      </c>
      <c r="DH119" s="481" t="s">
        <v>102</v>
      </c>
      <c r="DI119" s="481" t="s">
        <v>102</v>
      </c>
      <c r="DJ119" s="481" t="s">
        <v>102</v>
      </c>
      <c r="DK119" s="481" t="s">
        <v>102</v>
      </c>
      <c r="DL119" s="481" t="s">
        <v>102</v>
      </c>
      <c r="DM119" s="481" t="s">
        <v>102</v>
      </c>
      <c r="DN119" s="481" t="s">
        <v>102</v>
      </c>
      <c r="DO119" s="481" t="s">
        <v>102</v>
      </c>
      <c r="DP119" s="481" t="s">
        <v>102</v>
      </c>
      <c r="DQ119" s="481" t="s">
        <v>102</v>
      </c>
      <c r="DR119" s="481" t="s">
        <v>102</v>
      </c>
      <c r="DS119" s="481" t="s">
        <v>102</v>
      </c>
      <c r="DT119" s="481" t="s">
        <v>102</v>
      </c>
      <c r="DU119" s="481" t="s">
        <v>102</v>
      </c>
      <c r="DV119" s="481" t="s">
        <v>102</v>
      </c>
      <c r="DW119" s="481" t="s">
        <v>102</v>
      </c>
      <c r="DX119" s="481" t="s">
        <v>102</v>
      </c>
      <c r="DY119" s="481" t="s">
        <v>102</v>
      </c>
      <c r="DZ119" s="481" t="s">
        <v>102</v>
      </c>
      <c r="EA119" s="481" t="s">
        <v>102</v>
      </c>
      <c r="EB119" s="481" t="s">
        <v>102</v>
      </c>
    </row>
    <row r="120" spans="1:132" x14ac:dyDescent="0.15">
      <c r="A120" s="480" t="s">
        <v>4571</v>
      </c>
      <c r="B120" s="481">
        <v>3352084</v>
      </c>
      <c r="C120" s="481" t="s">
        <v>102</v>
      </c>
      <c r="D120" s="481" t="s">
        <v>102</v>
      </c>
      <c r="E120" s="481" t="s">
        <v>102</v>
      </c>
      <c r="F120" s="481" t="s">
        <v>102</v>
      </c>
      <c r="G120" s="481" t="s">
        <v>102</v>
      </c>
      <c r="H120" s="481" t="s">
        <v>102</v>
      </c>
      <c r="I120" s="481" t="s">
        <v>102</v>
      </c>
      <c r="J120" s="481" t="s">
        <v>102</v>
      </c>
      <c r="K120" s="481" t="s">
        <v>102</v>
      </c>
      <c r="L120" s="481" t="s">
        <v>102</v>
      </c>
      <c r="M120" s="481" t="s">
        <v>102</v>
      </c>
      <c r="N120" s="481" t="s">
        <v>102</v>
      </c>
      <c r="O120" s="481" t="s">
        <v>102</v>
      </c>
      <c r="P120" s="481" t="s">
        <v>102</v>
      </c>
      <c r="Q120" s="481" t="s">
        <v>102</v>
      </c>
      <c r="R120" s="481" t="s">
        <v>102</v>
      </c>
      <c r="S120" s="481" t="s">
        <v>102</v>
      </c>
      <c r="T120" s="481" t="s">
        <v>102</v>
      </c>
      <c r="U120" s="481" t="s">
        <v>102</v>
      </c>
      <c r="V120" s="481" t="s">
        <v>102</v>
      </c>
      <c r="W120" s="481" t="s">
        <v>102</v>
      </c>
      <c r="X120" s="481" t="s">
        <v>102</v>
      </c>
      <c r="Y120" s="481" t="s">
        <v>102</v>
      </c>
      <c r="Z120" s="481" t="s">
        <v>102</v>
      </c>
      <c r="AA120" s="481" t="s">
        <v>102</v>
      </c>
      <c r="AB120" s="481" t="s">
        <v>102</v>
      </c>
      <c r="AC120" s="481" t="s">
        <v>102</v>
      </c>
      <c r="AD120" s="481" t="s">
        <v>102</v>
      </c>
      <c r="AE120" s="481" t="s">
        <v>102</v>
      </c>
      <c r="AF120" s="481" t="s">
        <v>102</v>
      </c>
      <c r="AG120" s="481" t="s">
        <v>102</v>
      </c>
      <c r="AH120" s="481" t="s">
        <v>102</v>
      </c>
      <c r="AI120" s="481" t="s">
        <v>102</v>
      </c>
      <c r="AJ120" s="481" t="s">
        <v>102</v>
      </c>
      <c r="AK120" s="481" t="s">
        <v>102</v>
      </c>
      <c r="AL120" s="481" t="s">
        <v>102</v>
      </c>
      <c r="AM120" s="481" t="s">
        <v>102</v>
      </c>
      <c r="AN120" s="481" t="s">
        <v>102</v>
      </c>
      <c r="AO120" s="481" t="s">
        <v>102</v>
      </c>
      <c r="AP120" s="481" t="s">
        <v>102</v>
      </c>
      <c r="AQ120" s="481" t="s">
        <v>102</v>
      </c>
      <c r="AR120" s="481" t="s">
        <v>102</v>
      </c>
      <c r="AS120" s="481" t="s">
        <v>102</v>
      </c>
      <c r="AT120" s="481" t="s">
        <v>102</v>
      </c>
      <c r="AU120" s="481" t="s">
        <v>102</v>
      </c>
      <c r="AV120" s="481" t="s">
        <v>102</v>
      </c>
      <c r="AW120" s="481" t="s">
        <v>102</v>
      </c>
      <c r="AX120" s="481" t="s">
        <v>102</v>
      </c>
      <c r="AY120" s="481" t="s">
        <v>102</v>
      </c>
      <c r="AZ120" s="481" t="s">
        <v>102</v>
      </c>
      <c r="BA120" s="481" t="s">
        <v>102</v>
      </c>
      <c r="BB120" s="481" t="s">
        <v>102</v>
      </c>
      <c r="BC120" s="481" t="s">
        <v>102</v>
      </c>
      <c r="BD120" s="481" t="s">
        <v>102</v>
      </c>
      <c r="BE120" s="481" t="s">
        <v>102</v>
      </c>
      <c r="BF120" s="481" t="s">
        <v>102</v>
      </c>
      <c r="BG120" s="481" t="s">
        <v>102</v>
      </c>
      <c r="BH120" s="481" t="s">
        <v>102</v>
      </c>
      <c r="BI120" s="481" t="s">
        <v>102</v>
      </c>
      <c r="BJ120" s="481" t="s">
        <v>102</v>
      </c>
      <c r="BK120" s="481" t="s">
        <v>102</v>
      </c>
      <c r="BL120" s="481" t="s">
        <v>102</v>
      </c>
      <c r="BM120" s="481" t="s">
        <v>102</v>
      </c>
      <c r="BN120" s="481" t="s">
        <v>102</v>
      </c>
      <c r="BO120" s="481" t="s">
        <v>102</v>
      </c>
      <c r="BP120" s="481" t="s">
        <v>102</v>
      </c>
      <c r="BQ120" s="481" t="s">
        <v>102</v>
      </c>
      <c r="BR120" s="481" t="s">
        <v>102</v>
      </c>
      <c r="BS120" s="481" t="s">
        <v>102</v>
      </c>
      <c r="BT120" s="481" t="s">
        <v>102</v>
      </c>
      <c r="BU120" s="481" t="s">
        <v>102</v>
      </c>
      <c r="BV120" s="481" t="s">
        <v>102</v>
      </c>
      <c r="BW120" s="481" t="s">
        <v>102</v>
      </c>
      <c r="BX120" s="481" t="s">
        <v>102</v>
      </c>
      <c r="BY120" s="481" t="s">
        <v>102</v>
      </c>
      <c r="BZ120" s="481" t="s">
        <v>102</v>
      </c>
      <c r="CA120" s="481" t="s">
        <v>102</v>
      </c>
      <c r="CB120" s="481" t="s">
        <v>102</v>
      </c>
      <c r="CC120" s="481" t="s">
        <v>102</v>
      </c>
      <c r="CD120" s="481" t="s">
        <v>102</v>
      </c>
      <c r="CE120" s="481" t="s">
        <v>102</v>
      </c>
      <c r="CF120" s="481" t="s">
        <v>102</v>
      </c>
      <c r="CG120" s="481" t="s">
        <v>102</v>
      </c>
      <c r="CH120" s="481" t="s">
        <v>102</v>
      </c>
      <c r="CI120" s="481" t="s">
        <v>102</v>
      </c>
      <c r="CJ120" s="481" t="s">
        <v>102</v>
      </c>
      <c r="CK120" s="481" t="s">
        <v>102</v>
      </c>
      <c r="CL120" s="481" t="s">
        <v>102</v>
      </c>
      <c r="CM120" s="481" t="s">
        <v>102</v>
      </c>
      <c r="CN120" s="481" t="s">
        <v>102</v>
      </c>
      <c r="CO120" s="481" t="s">
        <v>102</v>
      </c>
      <c r="CP120" s="481" t="s">
        <v>102</v>
      </c>
      <c r="CQ120" s="481" t="s">
        <v>102</v>
      </c>
      <c r="CR120" s="481" t="s">
        <v>102</v>
      </c>
      <c r="CS120" s="481" t="s">
        <v>102</v>
      </c>
      <c r="CT120" s="481" t="s">
        <v>102</v>
      </c>
      <c r="CU120" s="481" t="s">
        <v>102</v>
      </c>
      <c r="CV120" s="481" t="s">
        <v>102</v>
      </c>
      <c r="CW120" s="481" t="s">
        <v>102</v>
      </c>
      <c r="CX120" s="481" t="s">
        <v>102</v>
      </c>
      <c r="CY120" s="481" t="s">
        <v>102</v>
      </c>
      <c r="CZ120" s="481" t="s">
        <v>102</v>
      </c>
      <c r="DA120" s="481" t="s">
        <v>102</v>
      </c>
      <c r="DB120" s="481" t="s">
        <v>102</v>
      </c>
      <c r="DC120" s="481" t="s">
        <v>102</v>
      </c>
      <c r="DD120" s="481" t="s">
        <v>102</v>
      </c>
      <c r="DE120" s="481" t="s">
        <v>102</v>
      </c>
      <c r="DF120" s="481" t="s">
        <v>102</v>
      </c>
      <c r="DG120" s="481" t="s">
        <v>102</v>
      </c>
      <c r="DH120" s="481" t="s">
        <v>102</v>
      </c>
      <c r="DI120" s="481" t="s">
        <v>102</v>
      </c>
      <c r="DJ120" s="481" t="s">
        <v>102</v>
      </c>
      <c r="DK120" s="481" t="s">
        <v>102</v>
      </c>
      <c r="DL120" s="481" t="s">
        <v>102</v>
      </c>
      <c r="DM120" s="481" t="s">
        <v>102</v>
      </c>
      <c r="DN120" s="481" t="s">
        <v>102</v>
      </c>
      <c r="DO120" s="481" t="s">
        <v>102</v>
      </c>
      <c r="DP120" s="481" t="s">
        <v>102</v>
      </c>
      <c r="DQ120" s="481" t="s">
        <v>102</v>
      </c>
      <c r="DR120" s="481" t="s">
        <v>102</v>
      </c>
      <c r="DS120" s="481" t="s">
        <v>102</v>
      </c>
      <c r="DT120" s="481" t="s">
        <v>102</v>
      </c>
      <c r="DU120" s="481" t="s">
        <v>102</v>
      </c>
      <c r="DV120" s="481" t="s">
        <v>102</v>
      </c>
      <c r="DW120" s="481" t="s">
        <v>102</v>
      </c>
      <c r="DX120" s="481" t="s">
        <v>102</v>
      </c>
      <c r="DY120" s="481" t="s">
        <v>102</v>
      </c>
      <c r="DZ120" s="481" t="s">
        <v>102</v>
      </c>
      <c r="EA120" s="481" t="s">
        <v>102</v>
      </c>
      <c r="EB120" s="481" t="s">
        <v>102</v>
      </c>
    </row>
    <row r="121" spans="1:132" x14ac:dyDescent="0.15">
      <c r="A121" s="480" t="s">
        <v>4572</v>
      </c>
      <c r="B121" s="481">
        <v>3516342</v>
      </c>
      <c r="C121" s="481" t="s">
        <v>4573</v>
      </c>
      <c r="D121" s="481" t="s">
        <v>4574</v>
      </c>
      <c r="E121" s="481" t="s">
        <v>4573</v>
      </c>
      <c r="F121" s="481" t="s">
        <v>4575</v>
      </c>
      <c r="G121" s="481" t="s">
        <v>4574</v>
      </c>
      <c r="H121" s="481" t="s">
        <v>102</v>
      </c>
      <c r="I121" s="481" t="s">
        <v>102</v>
      </c>
      <c r="J121" s="481" t="s">
        <v>102</v>
      </c>
      <c r="K121" s="481" t="s">
        <v>102</v>
      </c>
      <c r="L121" s="481" t="s">
        <v>102</v>
      </c>
      <c r="M121" s="481" t="s">
        <v>102</v>
      </c>
      <c r="N121" s="481" t="s">
        <v>102</v>
      </c>
      <c r="O121" s="481" t="s">
        <v>102</v>
      </c>
      <c r="P121" s="481" t="s">
        <v>102</v>
      </c>
      <c r="Q121" s="481" t="s">
        <v>102</v>
      </c>
      <c r="R121" s="481" t="s">
        <v>102</v>
      </c>
      <c r="S121" s="481" t="s">
        <v>102</v>
      </c>
      <c r="T121" s="481" t="s">
        <v>102</v>
      </c>
      <c r="U121" s="481" t="s">
        <v>102</v>
      </c>
      <c r="V121" s="481" t="s">
        <v>102</v>
      </c>
      <c r="W121" s="481" t="s">
        <v>102</v>
      </c>
      <c r="X121" s="481" t="s">
        <v>102</v>
      </c>
      <c r="Y121" s="481" t="s">
        <v>102</v>
      </c>
      <c r="Z121" s="481" t="s">
        <v>102</v>
      </c>
      <c r="AA121" s="481" t="s">
        <v>102</v>
      </c>
      <c r="AB121" s="481" t="s">
        <v>102</v>
      </c>
      <c r="AC121" s="481" t="s">
        <v>102</v>
      </c>
      <c r="AD121" s="481" t="s">
        <v>102</v>
      </c>
      <c r="AE121" s="481" t="s">
        <v>102</v>
      </c>
      <c r="AF121" s="481" t="s">
        <v>102</v>
      </c>
      <c r="AG121" s="481" t="s">
        <v>102</v>
      </c>
      <c r="AH121" s="481" t="s">
        <v>102</v>
      </c>
      <c r="AI121" s="481" t="s">
        <v>102</v>
      </c>
      <c r="AJ121" s="481" t="s">
        <v>102</v>
      </c>
      <c r="AK121" s="481" t="s">
        <v>102</v>
      </c>
      <c r="AL121" s="481" t="s">
        <v>102</v>
      </c>
      <c r="AM121" s="481" t="s">
        <v>102</v>
      </c>
      <c r="AN121" s="481" t="s">
        <v>102</v>
      </c>
      <c r="AO121" s="481" t="s">
        <v>102</v>
      </c>
      <c r="AP121" s="481" t="s">
        <v>102</v>
      </c>
      <c r="AQ121" s="481" t="s">
        <v>102</v>
      </c>
      <c r="AR121" s="481" t="s">
        <v>102</v>
      </c>
      <c r="AS121" s="481" t="s">
        <v>102</v>
      </c>
      <c r="AT121" s="481" t="s">
        <v>102</v>
      </c>
      <c r="AU121" s="481" t="s">
        <v>102</v>
      </c>
      <c r="AV121" s="481" t="s">
        <v>102</v>
      </c>
      <c r="AW121" s="481" t="s">
        <v>102</v>
      </c>
      <c r="AX121" s="481" t="s">
        <v>102</v>
      </c>
      <c r="AY121" s="481" t="s">
        <v>102</v>
      </c>
      <c r="AZ121" s="481" t="s">
        <v>102</v>
      </c>
      <c r="BA121" s="481" t="s">
        <v>102</v>
      </c>
      <c r="BB121" s="481" t="s">
        <v>102</v>
      </c>
      <c r="BC121" s="481" t="s">
        <v>102</v>
      </c>
      <c r="BD121" s="481" t="s">
        <v>102</v>
      </c>
      <c r="BE121" s="481" t="s">
        <v>102</v>
      </c>
      <c r="BF121" s="481" t="s">
        <v>102</v>
      </c>
      <c r="BG121" s="481" t="s">
        <v>102</v>
      </c>
      <c r="BH121" s="481" t="s">
        <v>102</v>
      </c>
      <c r="BI121" s="481" t="s">
        <v>102</v>
      </c>
      <c r="BJ121" s="481" t="s">
        <v>102</v>
      </c>
      <c r="BK121" s="481" t="s">
        <v>102</v>
      </c>
      <c r="BL121" s="481" t="s">
        <v>102</v>
      </c>
      <c r="BM121" s="481" t="s">
        <v>102</v>
      </c>
      <c r="BN121" s="481" t="s">
        <v>102</v>
      </c>
      <c r="BO121" s="481" t="s">
        <v>102</v>
      </c>
      <c r="BP121" s="481" t="s">
        <v>102</v>
      </c>
      <c r="BQ121" s="481" t="s">
        <v>102</v>
      </c>
      <c r="BR121" s="481" t="s">
        <v>102</v>
      </c>
      <c r="BS121" s="481" t="s">
        <v>102</v>
      </c>
      <c r="BT121" s="481" t="s">
        <v>102</v>
      </c>
      <c r="BU121" s="481" t="s">
        <v>102</v>
      </c>
      <c r="BV121" s="481" t="s">
        <v>102</v>
      </c>
      <c r="BW121" s="481" t="s">
        <v>102</v>
      </c>
      <c r="BX121" s="481" t="s">
        <v>102</v>
      </c>
      <c r="BY121" s="481" t="s">
        <v>102</v>
      </c>
      <c r="BZ121" s="481" t="s">
        <v>102</v>
      </c>
      <c r="CA121" s="481" t="s">
        <v>102</v>
      </c>
      <c r="CB121" s="481" t="s">
        <v>102</v>
      </c>
      <c r="CC121" s="481" t="s">
        <v>102</v>
      </c>
      <c r="CD121" s="481" t="s">
        <v>102</v>
      </c>
      <c r="CE121" s="481" t="s">
        <v>102</v>
      </c>
      <c r="CF121" s="481" t="s">
        <v>102</v>
      </c>
      <c r="CG121" s="481" t="s">
        <v>102</v>
      </c>
      <c r="CH121" s="481" t="s">
        <v>102</v>
      </c>
      <c r="CI121" s="481" t="s">
        <v>102</v>
      </c>
      <c r="CJ121" s="481" t="s">
        <v>102</v>
      </c>
      <c r="CK121" s="481" t="s">
        <v>102</v>
      </c>
      <c r="CL121" s="481" t="s">
        <v>102</v>
      </c>
      <c r="CM121" s="481" t="s">
        <v>102</v>
      </c>
      <c r="CN121" s="481" t="s">
        <v>102</v>
      </c>
      <c r="CO121" s="481" t="s">
        <v>102</v>
      </c>
      <c r="CP121" s="481" t="s">
        <v>102</v>
      </c>
      <c r="CQ121" s="481" t="s">
        <v>102</v>
      </c>
      <c r="CR121" s="481" t="s">
        <v>102</v>
      </c>
      <c r="CS121" s="481" t="s">
        <v>102</v>
      </c>
      <c r="CT121" s="481" t="s">
        <v>102</v>
      </c>
      <c r="CU121" s="481" t="s">
        <v>102</v>
      </c>
      <c r="CV121" s="481" t="s">
        <v>102</v>
      </c>
      <c r="CW121" s="481" t="s">
        <v>102</v>
      </c>
      <c r="CX121" s="481" t="s">
        <v>102</v>
      </c>
      <c r="CY121" s="481" t="s">
        <v>102</v>
      </c>
      <c r="CZ121" s="481" t="s">
        <v>102</v>
      </c>
      <c r="DA121" s="481" t="s">
        <v>102</v>
      </c>
      <c r="DB121" s="481" t="s">
        <v>102</v>
      </c>
      <c r="DC121" s="481" t="s">
        <v>102</v>
      </c>
      <c r="DD121" s="481" t="s">
        <v>102</v>
      </c>
      <c r="DE121" s="481" t="s">
        <v>102</v>
      </c>
      <c r="DF121" s="481" t="s">
        <v>102</v>
      </c>
      <c r="DG121" s="481" t="s">
        <v>102</v>
      </c>
      <c r="DH121" s="481" t="s">
        <v>102</v>
      </c>
      <c r="DI121" s="481" t="s">
        <v>102</v>
      </c>
      <c r="DJ121" s="481" t="s">
        <v>102</v>
      </c>
      <c r="DK121" s="481" t="s">
        <v>102</v>
      </c>
      <c r="DL121" s="481" t="s">
        <v>102</v>
      </c>
      <c r="DM121" s="481" t="s">
        <v>102</v>
      </c>
      <c r="DN121" s="481" t="s">
        <v>102</v>
      </c>
      <c r="DO121" s="481" t="s">
        <v>102</v>
      </c>
      <c r="DP121" s="481" t="s">
        <v>102</v>
      </c>
      <c r="DQ121" s="481" t="s">
        <v>102</v>
      </c>
      <c r="DR121" s="481" t="s">
        <v>102</v>
      </c>
      <c r="DS121" s="481" t="s">
        <v>102</v>
      </c>
      <c r="DT121" s="481" t="s">
        <v>102</v>
      </c>
      <c r="DU121" s="481" t="s">
        <v>102</v>
      </c>
      <c r="DV121" s="481" t="s">
        <v>102</v>
      </c>
      <c r="DW121" s="481" t="s">
        <v>102</v>
      </c>
      <c r="DX121" s="481" t="s">
        <v>102</v>
      </c>
      <c r="DY121" s="481" t="s">
        <v>102</v>
      </c>
      <c r="DZ121" s="481" t="s">
        <v>102</v>
      </c>
      <c r="EA121" s="481" t="s">
        <v>102</v>
      </c>
      <c r="EB121" s="481" t="s">
        <v>102</v>
      </c>
    </row>
    <row r="122" spans="1:132" x14ac:dyDescent="0.15">
      <c r="A122" s="480" t="s">
        <v>4576</v>
      </c>
      <c r="B122" s="481">
        <v>3696177</v>
      </c>
      <c r="C122" s="481" t="s">
        <v>4482</v>
      </c>
      <c r="D122" s="481" t="s">
        <v>4577</v>
      </c>
      <c r="E122" s="481" t="s">
        <v>4578</v>
      </c>
      <c r="F122" s="481" t="s">
        <v>4575</v>
      </c>
      <c r="G122" s="481" t="s">
        <v>4482</v>
      </c>
      <c r="H122" s="481" t="s">
        <v>4578</v>
      </c>
      <c r="I122" s="481" t="s">
        <v>4575</v>
      </c>
      <c r="J122" s="481" t="s">
        <v>4482</v>
      </c>
      <c r="K122" s="481" t="s">
        <v>4578</v>
      </c>
      <c r="L122" s="481" t="s">
        <v>4487</v>
      </c>
      <c r="M122" s="481" t="s">
        <v>102</v>
      </c>
      <c r="N122" s="481" t="s">
        <v>102</v>
      </c>
      <c r="O122" s="481" t="s">
        <v>102</v>
      </c>
      <c r="P122" s="481" t="s">
        <v>102</v>
      </c>
      <c r="Q122" s="481" t="s">
        <v>102</v>
      </c>
      <c r="R122" s="481" t="s">
        <v>102</v>
      </c>
      <c r="S122" s="481" t="s">
        <v>102</v>
      </c>
      <c r="T122" s="481" t="s">
        <v>102</v>
      </c>
      <c r="U122" s="481" t="s">
        <v>102</v>
      </c>
      <c r="V122" s="481" t="s">
        <v>102</v>
      </c>
      <c r="W122" s="481" t="s">
        <v>102</v>
      </c>
      <c r="X122" s="481" t="s">
        <v>102</v>
      </c>
      <c r="Y122" s="481" t="s">
        <v>102</v>
      </c>
      <c r="Z122" s="481" t="s">
        <v>102</v>
      </c>
      <c r="AA122" s="481" t="s">
        <v>102</v>
      </c>
      <c r="AB122" s="481" t="s">
        <v>102</v>
      </c>
      <c r="AC122" s="481" t="s">
        <v>102</v>
      </c>
      <c r="AD122" s="481" t="s">
        <v>102</v>
      </c>
      <c r="AE122" s="481" t="s">
        <v>102</v>
      </c>
      <c r="AF122" s="481" t="s">
        <v>102</v>
      </c>
      <c r="AG122" s="481" t="s">
        <v>102</v>
      </c>
      <c r="AH122" s="481" t="s">
        <v>102</v>
      </c>
      <c r="AI122" s="481" t="s">
        <v>102</v>
      </c>
      <c r="AJ122" s="481" t="s">
        <v>102</v>
      </c>
      <c r="AK122" s="481" t="s">
        <v>102</v>
      </c>
      <c r="AL122" s="481" t="s">
        <v>102</v>
      </c>
      <c r="AM122" s="481" t="s">
        <v>102</v>
      </c>
      <c r="AN122" s="481" t="s">
        <v>102</v>
      </c>
      <c r="AO122" s="481" t="s">
        <v>102</v>
      </c>
      <c r="AP122" s="481" t="s">
        <v>102</v>
      </c>
      <c r="AQ122" s="481" t="s">
        <v>102</v>
      </c>
      <c r="AR122" s="481" t="s">
        <v>102</v>
      </c>
      <c r="AS122" s="481" t="s">
        <v>102</v>
      </c>
      <c r="AT122" s="481" t="s">
        <v>102</v>
      </c>
      <c r="AU122" s="481" t="s">
        <v>102</v>
      </c>
      <c r="AV122" s="481" t="s">
        <v>102</v>
      </c>
      <c r="AW122" s="481" t="s">
        <v>102</v>
      </c>
      <c r="AX122" s="481" t="s">
        <v>102</v>
      </c>
      <c r="AY122" s="481" t="s">
        <v>102</v>
      </c>
      <c r="AZ122" s="481" t="s">
        <v>102</v>
      </c>
      <c r="BA122" s="481" t="s">
        <v>102</v>
      </c>
      <c r="BB122" s="481" t="s">
        <v>102</v>
      </c>
      <c r="BC122" s="481" t="s">
        <v>102</v>
      </c>
      <c r="BD122" s="481" t="s">
        <v>102</v>
      </c>
      <c r="BE122" s="481" t="s">
        <v>102</v>
      </c>
      <c r="BF122" s="481" t="s">
        <v>102</v>
      </c>
      <c r="BG122" s="481" t="s">
        <v>102</v>
      </c>
      <c r="BH122" s="481" t="s">
        <v>102</v>
      </c>
      <c r="BI122" s="481" t="s">
        <v>102</v>
      </c>
      <c r="BJ122" s="481" t="s">
        <v>102</v>
      </c>
      <c r="BK122" s="481" t="s">
        <v>102</v>
      </c>
      <c r="BL122" s="481" t="s">
        <v>102</v>
      </c>
      <c r="BM122" s="481" t="s">
        <v>102</v>
      </c>
      <c r="BN122" s="481" t="s">
        <v>102</v>
      </c>
      <c r="BO122" s="481" t="s">
        <v>102</v>
      </c>
      <c r="BP122" s="481" t="s">
        <v>102</v>
      </c>
      <c r="BQ122" s="481" t="s">
        <v>102</v>
      </c>
      <c r="BR122" s="481" t="s">
        <v>102</v>
      </c>
      <c r="BS122" s="481" t="s">
        <v>102</v>
      </c>
      <c r="BT122" s="481" t="s">
        <v>102</v>
      </c>
      <c r="BU122" s="481" t="s">
        <v>102</v>
      </c>
      <c r="BV122" s="481" t="s">
        <v>102</v>
      </c>
      <c r="BW122" s="481" t="s">
        <v>102</v>
      </c>
      <c r="BX122" s="481" t="s">
        <v>102</v>
      </c>
      <c r="BY122" s="481" t="s">
        <v>102</v>
      </c>
      <c r="BZ122" s="481" t="s">
        <v>102</v>
      </c>
      <c r="CA122" s="481" t="s">
        <v>102</v>
      </c>
      <c r="CB122" s="481" t="s">
        <v>102</v>
      </c>
      <c r="CC122" s="481" t="s">
        <v>102</v>
      </c>
      <c r="CD122" s="481" t="s">
        <v>102</v>
      </c>
      <c r="CE122" s="481" t="s">
        <v>102</v>
      </c>
      <c r="CF122" s="481" t="s">
        <v>102</v>
      </c>
      <c r="CG122" s="481" t="s">
        <v>102</v>
      </c>
      <c r="CH122" s="481" t="s">
        <v>102</v>
      </c>
      <c r="CI122" s="481" t="s">
        <v>102</v>
      </c>
      <c r="CJ122" s="481" t="s">
        <v>102</v>
      </c>
      <c r="CK122" s="481" t="s">
        <v>102</v>
      </c>
      <c r="CL122" s="481" t="s">
        <v>102</v>
      </c>
      <c r="CM122" s="481" t="s">
        <v>102</v>
      </c>
      <c r="CN122" s="481" t="s">
        <v>102</v>
      </c>
      <c r="CO122" s="481" t="s">
        <v>102</v>
      </c>
      <c r="CP122" s="481" t="s">
        <v>102</v>
      </c>
      <c r="CQ122" s="481" t="s">
        <v>102</v>
      </c>
      <c r="CR122" s="481" t="s">
        <v>102</v>
      </c>
      <c r="CS122" s="481" t="s">
        <v>102</v>
      </c>
      <c r="CT122" s="481" t="s">
        <v>102</v>
      </c>
      <c r="CU122" s="481" t="s">
        <v>102</v>
      </c>
      <c r="CV122" s="481" t="s">
        <v>102</v>
      </c>
      <c r="CW122" s="481" t="s">
        <v>102</v>
      </c>
      <c r="CX122" s="481" t="s">
        <v>102</v>
      </c>
      <c r="CY122" s="481" t="s">
        <v>102</v>
      </c>
      <c r="CZ122" s="481" t="s">
        <v>102</v>
      </c>
      <c r="DA122" s="481" t="s">
        <v>102</v>
      </c>
      <c r="DB122" s="481" t="s">
        <v>102</v>
      </c>
      <c r="DC122" s="481" t="s">
        <v>102</v>
      </c>
      <c r="DD122" s="481" t="s">
        <v>102</v>
      </c>
      <c r="DE122" s="481" t="s">
        <v>102</v>
      </c>
      <c r="DF122" s="481" t="s">
        <v>102</v>
      </c>
      <c r="DG122" s="481" t="s">
        <v>102</v>
      </c>
      <c r="DH122" s="481" t="s">
        <v>102</v>
      </c>
      <c r="DI122" s="481" t="s">
        <v>102</v>
      </c>
      <c r="DJ122" s="481" t="s">
        <v>102</v>
      </c>
      <c r="DK122" s="481" t="s">
        <v>102</v>
      </c>
      <c r="DL122" s="481" t="s">
        <v>102</v>
      </c>
      <c r="DM122" s="481" t="s">
        <v>102</v>
      </c>
      <c r="DN122" s="481" t="s">
        <v>102</v>
      </c>
      <c r="DO122" s="481" t="s">
        <v>102</v>
      </c>
      <c r="DP122" s="481" t="s">
        <v>102</v>
      </c>
      <c r="DQ122" s="481" t="s">
        <v>102</v>
      </c>
      <c r="DR122" s="481" t="s">
        <v>102</v>
      </c>
      <c r="DS122" s="481" t="s">
        <v>102</v>
      </c>
      <c r="DT122" s="481" t="s">
        <v>102</v>
      </c>
      <c r="DU122" s="481" t="s">
        <v>102</v>
      </c>
      <c r="DV122" s="481" t="s">
        <v>102</v>
      </c>
      <c r="DW122" s="481" t="s">
        <v>102</v>
      </c>
      <c r="DX122" s="481" t="s">
        <v>102</v>
      </c>
      <c r="DY122" s="481" t="s">
        <v>102</v>
      </c>
      <c r="DZ122" s="481" t="s">
        <v>102</v>
      </c>
      <c r="EA122" s="481" t="s">
        <v>102</v>
      </c>
      <c r="EB122" s="481" t="s">
        <v>102</v>
      </c>
    </row>
    <row r="123" spans="1:132" x14ac:dyDescent="0.15">
      <c r="A123" s="480" t="s">
        <v>4579</v>
      </c>
      <c r="B123" s="481">
        <v>3740090</v>
      </c>
      <c r="C123" s="481" t="s">
        <v>102</v>
      </c>
      <c r="D123" s="481" t="s">
        <v>102</v>
      </c>
      <c r="E123" s="481" t="s">
        <v>102</v>
      </c>
      <c r="F123" s="481" t="s">
        <v>4580</v>
      </c>
      <c r="G123" s="481" t="s">
        <v>4581</v>
      </c>
      <c r="H123" s="481" t="s">
        <v>4582</v>
      </c>
      <c r="I123" s="481" t="s">
        <v>4583</v>
      </c>
      <c r="J123" s="481" t="s">
        <v>4584</v>
      </c>
      <c r="K123" s="481" t="s">
        <v>4585</v>
      </c>
      <c r="L123" s="481" t="s">
        <v>4586</v>
      </c>
      <c r="M123" s="481" t="s">
        <v>102</v>
      </c>
      <c r="N123" s="481" t="s">
        <v>102</v>
      </c>
      <c r="O123" s="481" t="s">
        <v>102</v>
      </c>
      <c r="P123" s="481" t="s">
        <v>102</v>
      </c>
      <c r="Q123" s="481" t="s">
        <v>102</v>
      </c>
      <c r="R123" s="481" t="s">
        <v>102</v>
      </c>
      <c r="S123" s="481" t="s">
        <v>102</v>
      </c>
      <c r="T123" s="481" t="s">
        <v>102</v>
      </c>
      <c r="U123" s="481" t="s">
        <v>102</v>
      </c>
      <c r="V123" s="481" t="s">
        <v>102</v>
      </c>
      <c r="W123" s="481" t="s">
        <v>102</v>
      </c>
      <c r="X123" s="481" t="s">
        <v>102</v>
      </c>
      <c r="Y123" s="481" t="s">
        <v>102</v>
      </c>
      <c r="Z123" s="481" t="s">
        <v>102</v>
      </c>
      <c r="AA123" s="481" t="s">
        <v>102</v>
      </c>
      <c r="AB123" s="481" t="s">
        <v>102</v>
      </c>
      <c r="AC123" s="481" t="s">
        <v>102</v>
      </c>
      <c r="AD123" s="481" t="s">
        <v>102</v>
      </c>
      <c r="AE123" s="481" t="s">
        <v>102</v>
      </c>
      <c r="AF123" s="481" t="s">
        <v>102</v>
      </c>
      <c r="AG123" s="481" t="s">
        <v>102</v>
      </c>
      <c r="AH123" s="481" t="s">
        <v>102</v>
      </c>
      <c r="AI123" s="481" t="s">
        <v>102</v>
      </c>
      <c r="AJ123" s="481" t="s">
        <v>102</v>
      </c>
      <c r="AK123" s="481" t="s">
        <v>102</v>
      </c>
      <c r="AL123" s="481" t="s">
        <v>102</v>
      </c>
      <c r="AM123" s="481" t="s">
        <v>102</v>
      </c>
      <c r="AN123" s="481" t="s">
        <v>102</v>
      </c>
      <c r="AO123" s="481" t="s">
        <v>102</v>
      </c>
      <c r="AP123" s="481" t="s">
        <v>102</v>
      </c>
      <c r="AQ123" s="481" t="s">
        <v>102</v>
      </c>
      <c r="AR123" s="481" t="s">
        <v>102</v>
      </c>
      <c r="AS123" s="481" t="s">
        <v>102</v>
      </c>
      <c r="AT123" s="481" t="s">
        <v>102</v>
      </c>
      <c r="AU123" s="481" t="s">
        <v>102</v>
      </c>
      <c r="AV123" s="481" t="s">
        <v>102</v>
      </c>
      <c r="AW123" s="481" t="s">
        <v>102</v>
      </c>
      <c r="AX123" s="481" t="s">
        <v>102</v>
      </c>
      <c r="AY123" s="481" t="s">
        <v>102</v>
      </c>
      <c r="AZ123" s="481" t="s">
        <v>102</v>
      </c>
      <c r="BA123" s="481" t="s">
        <v>102</v>
      </c>
      <c r="BB123" s="481" t="s">
        <v>102</v>
      </c>
      <c r="BC123" s="481" t="s">
        <v>102</v>
      </c>
      <c r="BD123" s="481" t="s">
        <v>102</v>
      </c>
      <c r="BE123" s="481" t="s">
        <v>102</v>
      </c>
      <c r="BF123" s="481" t="s">
        <v>102</v>
      </c>
      <c r="BG123" s="481" t="s">
        <v>102</v>
      </c>
      <c r="BH123" s="481" t="s">
        <v>102</v>
      </c>
      <c r="BI123" s="481" t="s">
        <v>102</v>
      </c>
      <c r="BJ123" s="481" t="s">
        <v>102</v>
      </c>
      <c r="BK123" s="481" t="s">
        <v>102</v>
      </c>
      <c r="BL123" s="481" t="s">
        <v>102</v>
      </c>
      <c r="BM123" s="481" t="s">
        <v>102</v>
      </c>
      <c r="BN123" s="481" t="s">
        <v>102</v>
      </c>
      <c r="BO123" s="481" t="s">
        <v>102</v>
      </c>
      <c r="BP123" s="481" t="s">
        <v>102</v>
      </c>
      <c r="BQ123" s="481" t="s">
        <v>102</v>
      </c>
      <c r="BR123" s="481" t="s">
        <v>102</v>
      </c>
      <c r="BS123" s="481" t="s">
        <v>102</v>
      </c>
      <c r="BT123" s="481" t="s">
        <v>102</v>
      </c>
      <c r="BU123" s="481" t="s">
        <v>102</v>
      </c>
      <c r="BV123" s="481" t="s">
        <v>102</v>
      </c>
      <c r="BW123" s="481" t="s">
        <v>102</v>
      </c>
      <c r="BX123" s="481" t="s">
        <v>102</v>
      </c>
      <c r="BY123" s="481" t="s">
        <v>102</v>
      </c>
      <c r="BZ123" s="481" t="s">
        <v>102</v>
      </c>
      <c r="CA123" s="481" t="s">
        <v>102</v>
      </c>
      <c r="CB123" s="481" t="s">
        <v>102</v>
      </c>
      <c r="CC123" s="481" t="s">
        <v>102</v>
      </c>
      <c r="CD123" s="481" t="s">
        <v>102</v>
      </c>
      <c r="CE123" s="481" t="s">
        <v>102</v>
      </c>
      <c r="CF123" s="481" t="s">
        <v>102</v>
      </c>
      <c r="CG123" s="481" t="s">
        <v>102</v>
      </c>
      <c r="CH123" s="481" t="s">
        <v>102</v>
      </c>
      <c r="CI123" s="481" t="s">
        <v>102</v>
      </c>
      <c r="CJ123" s="481" t="s">
        <v>102</v>
      </c>
      <c r="CK123" s="481" t="s">
        <v>102</v>
      </c>
      <c r="CL123" s="481" t="s">
        <v>102</v>
      </c>
      <c r="CM123" s="481" t="s">
        <v>102</v>
      </c>
      <c r="CN123" s="481" t="s">
        <v>102</v>
      </c>
      <c r="CO123" s="481" t="s">
        <v>102</v>
      </c>
      <c r="CP123" s="481" t="s">
        <v>102</v>
      </c>
      <c r="CQ123" s="481" t="s">
        <v>102</v>
      </c>
      <c r="CR123" s="481" t="s">
        <v>102</v>
      </c>
      <c r="CS123" s="481" t="s">
        <v>102</v>
      </c>
      <c r="CT123" s="481" t="s">
        <v>102</v>
      </c>
      <c r="CU123" s="481" t="s">
        <v>102</v>
      </c>
      <c r="CV123" s="481" t="s">
        <v>102</v>
      </c>
      <c r="CW123" s="481" t="s">
        <v>102</v>
      </c>
      <c r="CX123" s="481" t="s">
        <v>102</v>
      </c>
      <c r="CY123" s="481" t="s">
        <v>102</v>
      </c>
      <c r="CZ123" s="481" t="s">
        <v>102</v>
      </c>
      <c r="DA123" s="481" t="s">
        <v>102</v>
      </c>
      <c r="DB123" s="481" t="s">
        <v>102</v>
      </c>
      <c r="DC123" s="481" t="s">
        <v>102</v>
      </c>
      <c r="DD123" s="481" t="s">
        <v>102</v>
      </c>
      <c r="DE123" s="481" t="s">
        <v>102</v>
      </c>
      <c r="DF123" s="481" t="s">
        <v>102</v>
      </c>
      <c r="DG123" s="481" t="s">
        <v>102</v>
      </c>
      <c r="DH123" s="481" t="s">
        <v>102</v>
      </c>
      <c r="DI123" s="481" t="s">
        <v>102</v>
      </c>
      <c r="DJ123" s="481" t="s">
        <v>102</v>
      </c>
      <c r="DK123" s="481" t="s">
        <v>102</v>
      </c>
      <c r="DL123" s="481" t="s">
        <v>102</v>
      </c>
      <c r="DM123" s="481" t="s">
        <v>102</v>
      </c>
      <c r="DN123" s="481" t="s">
        <v>102</v>
      </c>
      <c r="DO123" s="481" t="s">
        <v>102</v>
      </c>
      <c r="DP123" s="481" t="s">
        <v>102</v>
      </c>
      <c r="DQ123" s="481" t="s">
        <v>102</v>
      </c>
      <c r="DR123" s="481" t="s">
        <v>102</v>
      </c>
      <c r="DS123" s="481" t="s">
        <v>102</v>
      </c>
      <c r="DT123" s="481" t="s">
        <v>102</v>
      </c>
      <c r="DU123" s="481" t="s">
        <v>102</v>
      </c>
      <c r="DV123" s="481" t="s">
        <v>102</v>
      </c>
      <c r="DW123" s="481" t="s">
        <v>102</v>
      </c>
      <c r="DX123" s="481" t="s">
        <v>102</v>
      </c>
      <c r="DY123" s="481" t="s">
        <v>102</v>
      </c>
      <c r="DZ123" s="481" t="s">
        <v>102</v>
      </c>
      <c r="EA123" s="481" t="s">
        <v>102</v>
      </c>
      <c r="EB123" s="481" t="s">
        <v>102</v>
      </c>
    </row>
    <row r="124" spans="1:132" x14ac:dyDescent="0.15">
      <c r="A124" s="480" t="s">
        <v>4587</v>
      </c>
      <c r="B124" s="481">
        <v>3660326</v>
      </c>
      <c r="C124" s="481" t="s">
        <v>4588</v>
      </c>
      <c r="D124" s="481" t="s">
        <v>4589</v>
      </c>
      <c r="E124" s="481" t="s">
        <v>4590</v>
      </c>
      <c r="F124" s="481" t="s">
        <v>4591</v>
      </c>
      <c r="G124" s="481" t="s">
        <v>102</v>
      </c>
      <c r="H124" s="481" t="s">
        <v>102</v>
      </c>
      <c r="I124" s="481" t="s">
        <v>102</v>
      </c>
      <c r="J124" s="481" t="s">
        <v>102</v>
      </c>
      <c r="K124" s="481" t="s">
        <v>102</v>
      </c>
      <c r="L124" s="481" t="s">
        <v>102</v>
      </c>
      <c r="M124" s="481" t="s">
        <v>102</v>
      </c>
      <c r="N124" s="481" t="s">
        <v>102</v>
      </c>
      <c r="O124" s="481" t="s">
        <v>102</v>
      </c>
      <c r="P124" s="481" t="s">
        <v>102</v>
      </c>
      <c r="Q124" s="481" t="s">
        <v>102</v>
      </c>
      <c r="R124" s="481" t="s">
        <v>102</v>
      </c>
      <c r="S124" s="481" t="s">
        <v>102</v>
      </c>
      <c r="T124" s="481" t="s">
        <v>102</v>
      </c>
      <c r="U124" s="481" t="s">
        <v>102</v>
      </c>
      <c r="V124" s="481" t="s">
        <v>102</v>
      </c>
      <c r="W124" s="481" t="s">
        <v>102</v>
      </c>
      <c r="X124" s="481" t="s">
        <v>102</v>
      </c>
      <c r="Y124" s="481" t="s">
        <v>102</v>
      </c>
      <c r="Z124" s="481" t="s">
        <v>102</v>
      </c>
      <c r="AA124" s="481" t="s">
        <v>102</v>
      </c>
      <c r="AB124" s="481" t="s">
        <v>102</v>
      </c>
      <c r="AC124" s="481" t="s">
        <v>102</v>
      </c>
      <c r="AD124" s="481" t="s">
        <v>102</v>
      </c>
      <c r="AE124" s="481" t="s">
        <v>102</v>
      </c>
      <c r="AF124" s="481" t="s">
        <v>102</v>
      </c>
      <c r="AG124" s="481" t="s">
        <v>102</v>
      </c>
      <c r="AH124" s="481" t="s">
        <v>102</v>
      </c>
      <c r="AI124" s="481" t="s">
        <v>102</v>
      </c>
      <c r="AJ124" s="481" t="s">
        <v>102</v>
      </c>
      <c r="AK124" s="481" t="s">
        <v>102</v>
      </c>
      <c r="AL124" s="481" t="s">
        <v>102</v>
      </c>
      <c r="AM124" s="481" t="s">
        <v>102</v>
      </c>
      <c r="AN124" s="481" t="s">
        <v>102</v>
      </c>
      <c r="AO124" s="481" t="s">
        <v>102</v>
      </c>
      <c r="AP124" s="481" t="s">
        <v>102</v>
      </c>
      <c r="AQ124" s="481" t="s">
        <v>102</v>
      </c>
      <c r="AR124" s="481" t="s">
        <v>102</v>
      </c>
      <c r="AS124" s="481" t="s">
        <v>102</v>
      </c>
      <c r="AT124" s="481" t="s">
        <v>102</v>
      </c>
      <c r="AU124" s="481" t="s">
        <v>102</v>
      </c>
      <c r="AV124" s="481" t="s">
        <v>102</v>
      </c>
      <c r="AW124" s="481" t="s">
        <v>102</v>
      </c>
      <c r="AX124" s="481" t="s">
        <v>102</v>
      </c>
      <c r="AY124" s="481" t="s">
        <v>102</v>
      </c>
      <c r="AZ124" s="481" t="s">
        <v>102</v>
      </c>
      <c r="BA124" s="481" t="s">
        <v>102</v>
      </c>
      <c r="BB124" s="481" t="s">
        <v>102</v>
      </c>
      <c r="BC124" s="481" t="s">
        <v>102</v>
      </c>
      <c r="BD124" s="481" t="s">
        <v>102</v>
      </c>
      <c r="BE124" s="481" t="s">
        <v>102</v>
      </c>
      <c r="BF124" s="481" t="s">
        <v>102</v>
      </c>
      <c r="BG124" s="481" t="s">
        <v>102</v>
      </c>
      <c r="BH124" s="481" t="s">
        <v>102</v>
      </c>
      <c r="BI124" s="481" t="s">
        <v>102</v>
      </c>
      <c r="BJ124" s="481" t="s">
        <v>102</v>
      </c>
      <c r="BK124" s="481" t="s">
        <v>102</v>
      </c>
      <c r="BL124" s="481" t="s">
        <v>102</v>
      </c>
      <c r="BM124" s="481" t="s">
        <v>102</v>
      </c>
      <c r="BN124" s="481" t="s">
        <v>102</v>
      </c>
      <c r="BO124" s="481" t="s">
        <v>102</v>
      </c>
      <c r="BP124" s="481" t="s">
        <v>102</v>
      </c>
      <c r="BQ124" s="481" t="s">
        <v>102</v>
      </c>
      <c r="BR124" s="481" t="s">
        <v>102</v>
      </c>
      <c r="BS124" s="481" t="s">
        <v>102</v>
      </c>
      <c r="BT124" s="481" t="s">
        <v>102</v>
      </c>
      <c r="BU124" s="481" t="s">
        <v>102</v>
      </c>
      <c r="BV124" s="481" t="s">
        <v>102</v>
      </c>
      <c r="BW124" s="481" t="s">
        <v>102</v>
      </c>
      <c r="BX124" s="481" t="s">
        <v>102</v>
      </c>
      <c r="BY124" s="481" t="s">
        <v>102</v>
      </c>
      <c r="BZ124" s="481" t="s">
        <v>102</v>
      </c>
      <c r="CA124" s="481" t="s">
        <v>102</v>
      </c>
      <c r="CB124" s="481" t="s">
        <v>102</v>
      </c>
      <c r="CC124" s="481" t="s">
        <v>102</v>
      </c>
      <c r="CD124" s="481" t="s">
        <v>102</v>
      </c>
      <c r="CE124" s="481" t="s">
        <v>102</v>
      </c>
      <c r="CF124" s="481" t="s">
        <v>102</v>
      </c>
      <c r="CG124" s="481" t="s">
        <v>102</v>
      </c>
      <c r="CH124" s="481" t="s">
        <v>102</v>
      </c>
      <c r="CI124" s="481" t="s">
        <v>102</v>
      </c>
      <c r="CJ124" s="481" t="s">
        <v>102</v>
      </c>
      <c r="CK124" s="481" t="s">
        <v>102</v>
      </c>
      <c r="CL124" s="481" t="s">
        <v>102</v>
      </c>
      <c r="CM124" s="481" t="s">
        <v>102</v>
      </c>
      <c r="CN124" s="481" t="s">
        <v>102</v>
      </c>
      <c r="CO124" s="481" t="s">
        <v>102</v>
      </c>
      <c r="CP124" s="481" t="s">
        <v>102</v>
      </c>
      <c r="CQ124" s="481" t="s">
        <v>102</v>
      </c>
      <c r="CR124" s="481" t="s">
        <v>102</v>
      </c>
      <c r="CS124" s="481" t="s">
        <v>102</v>
      </c>
      <c r="CT124" s="481" t="s">
        <v>102</v>
      </c>
      <c r="CU124" s="481" t="s">
        <v>102</v>
      </c>
      <c r="CV124" s="481" t="s">
        <v>102</v>
      </c>
      <c r="CW124" s="481" t="s">
        <v>102</v>
      </c>
      <c r="CX124" s="481" t="s">
        <v>102</v>
      </c>
      <c r="CY124" s="481" t="s">
        <v>102</v>
      </c>
      <c r="CZ124" s="481" t="s">
        <v>102</v>
      </c>
      <c r="DA124" s="481" t="s">
        <v>102</v>
      </c>
      <c r="DB124" s="481" t="s">
        <v>102</v>
      </c>
      <c r="DC124" s="481" t="s">
        <v>102</v>
      </c>
      <c r="DD124" s="481" t="s">
        <v>102</v>
      </c>
      <c r="DE124" s="481" t="s">
        <v>102</v>
      </c>
      <c r="DF124" s="481" t="s">
        <v>102</v>
      </c>
      <c r="DG124" s="481" t="s">
        <v>102</v>
      </c>
      <c r="DH124" s="481" t="s">
        <v>102</v>
      </c>
      <c r="DI124" s="481" t="s">
        <v>102</v>
      </c>
      <c r="DJ124" s="481" t="s">
        <v>102</v>
      </c>
      <c r="DK124" s="481" t="s">
        <v>102</v>
      </c>
      <c r="DL124" s="481" t="s">
        <v>102</v>
      </c>
      <c r="DM124" s="481" t="s">
        <v>102</v>
      </c>
      <c r="DN124" s="481" t="s">
        <v>102</v>
      </c>
      <c r="DO124" s="481" t="s">
        <v>102</v>
      </c>
      <c r="DP124" s="481" t="s">
        <v>102</v>
      </c>
      <c r="DQ124" s="481" t="s">
        <v>102</v>
      </c>
      <c r="DR124" s="481" t="s">
        <v>102</v>
      </c>
      <c r="DS124" s="481" t="s">
        <v>102</v>
      </c>
      <c r="DT124" s="481" t="s">
        <v>102</v>
      </c>
      <c r="DU124" s="481" t="s">
        <v>102</v>
      </c>
      <c r="DV124" s="481" t="s">
        <v>102</v>
      </c>
      <c r="DW124" s="481" t="s">
        <v>102</v>
      </c>
      <c r="DX124" s="481" t="s">
        <v>102</v>
      </c>
      <c r="DY124" s="481" t="s">
        <v>102</v>
      </c>
      <c r="DZ124" s="481" t="s">
        <v>102</v>
      </c>
      <c r="EA124" s="481" t="s">
        <v>102</v>
      </c>
      <c r="EB124" s="481" t="s">
        <v>102</v>
      </c>
    </row>
    <row r="125" spans="1:132" x14ac:dyDescent="0.15">
      <c r="A125" s="480" t="s">
        <v>4592</v>
      </c>
      <c r="B125" s="481">
        <v>4035007</v>
      </c>
      <c r="C125" s="481" t="s">
        <v>4593</v>
      </c>
      <c r="D125" s="481" t="s">
        <v>102</v>
      </c>
      <c r="E125" s="481" t="s">
        <v>102</v>
      </c>
      <c r="F125" s="481" t="s">
        <v>102</v>
      </c>
      <c r="G125" s="481" t="s">
        <v>102</v>
      </c>
      <c r="H125" s="481" t="s">
        <v>102</v>
      </c>
      <c r="I125" s="481" t="s">
        <v>102</v>
      </c>
      <c r="J125" s="481" t="s">
        <v>102</v>
      </c>
      <c r="K125" s="481" t="s">
        <v>102</v>
      </c>
      <c r="L125" s="481" t="s">
        <v>102</v>
      </c>
      <c r="M125" s="481" t="s">
        <v>102</v>
      </c>
      <c r="N125" s="481" t="s">
        <v>102</v>
      </c>
      <c r="O125" s="481" t="s">
        <v>102</v>
      </c>
      <c r="P125" s="481" t="s">
        <v>102</v>
      </c>
      <c r="Q125" s="481" t="s">
        <v>102</v>
      </c>
      <c r="R125" s="481" t="s">
        <v>102</v>
      </c>
      <c r="S125" s="481" t="s">
        <v>102</v>
      </c>
      <c r="T125" s="481" t="s">
        <v>102</v>
      </c>
      <c r="U125" s="481" t="s">
        <v>102</v>
      </c>
      <c r="V125" s="481" t="s">
        <v>102</v>
      </c>
      <c r="W125" s="481" t="s">
        <v>102</v>
      </c>
      <c r="X125" s="481" t="s">
        <v>102</v>
      </c>
      <c r="Y125" s="481" t="s">
        <v>102</v>
      </c>
      <c r="Z125" s="481" t="s">
        <v>102</v>
      </c>
      <c r="AA125" s="481" t="s">
        <v>102</v>
      </c>
      <c r="AB125" s="481" t="s">
        <v>102</v>
      </c>
      <c r="AC125" s="481" t="s">
        <v>102</v>
      </c>
      <c r="AD125" s="481" t="s">
        <v>102</v>
      </c>
      <c r="AE125" s="481" t="s">
        <v>102</v>
      </c>
      <c r="AF125" s="481" t="s">
        <v>102</v>
      </c>
      <c r="AG125" s="481" t="s">
        <v>102</v>
      </c>
      <c r="AH125" s="481" t="s">
        <v>102</v>
      </c>
      <c r="AI125" s="481" t="s">
        <v>102</v>
      </c>
      <c r="AJ125" s="481" t="s">
        <v>102</v>
      </c>
      <c r="AK125" s="481" t="s">
        <v>102</v>
      </c>
      <c r="AL125" s="481" t="s">
        <v>102</v>
      </c>
      <c r="AM125" s="481" t="s">
        <v>102</v>
      </c>
      <c r="AN125" s="481" t="s">
        <v>102</v>
      </c>
      <c r="AO125" s="481" t="s">
        <v>102</v>
      </c>
      <c r="AP125" s="481" t="s">
        <v>102</v>
      </c>
      <c r="AQ125" s="481" t="s">
        <v>102</v>
      </c>
      <c r="AR125" s="481" t="s">
        <v>102</v>
      </c>
      <c r="AS125" s="481" t="s">
        <v>102</v>
      </c>
      <c r="AT125" s="481" t="s">
        <v>102</v>
      </c>
      <c r="AU125" s="481" t="s">
        <v>102</v>
      </c>
      <c r="AV125" s="481" t="s">
        <v>102</v>
      </c>
      <c r="AW125" s="481" t="s">
        <v>102</v>
      </c>
      <c r="AX125" s="481" t="s">
        <v>102</v>
      </c>
      <c r="AY125" s="481" t="s">
        <v>102</v>
      </c>
      <c r="AZ125" s="481" t="s">
        <v>102</v>
      </c>
      <c r="BA125" s="481" t="s">
        <v>102</v>
      </c>
      <c r="BB125" s="481" t="s">
        <v>102</v>
      </c>
      <c r="BC125" s="481" t="s">
        <v>102</v>
      </c>
      <c r="BD125" s="481" t="s">
        <v>102</v>
      </c>
      <c r="BE125" s="481" t="s">
        <v>102</v>
      </c>
      <c r="BF125" s="481" t="s">
        <v>102</v>
      </c>
      <c r="BG125" s="481" t="s">
        <v>102</v>
      </c>
      <c r="BH125" s="481" t="s">
        <v>102</v>
      </c>
      <c r="BI125" s="481" t="s">
        <v>102</v>
      </c>
      <c r="BJ125" s="481" t="s">
        <v>102</v>
      </c>
      <c r="BK125" s="481" t="s">
        <v>102</v>
      </c>
      <c r="BL125" s="481" t="s">
        <v>102</v>
      </c>
      <c r="BM125" s="481" t="s">
        <v>102</v>
      </c>
      <c r="BN125" s="481" t="s">
        <v>102</v>
      </c>
      <c r="BO125" s="481" t="s">
        <v>102</v>
      </c>
      <c r="BP125" s="481" t="s">
        <v>102</v>
      </c>
      <c r="BQ125" s="481" t="s">
        <v>102</v>
      </c>
      <c r="BR125" s="481" t="s">
        <v>102</v>
      </c>
      <c r="BS125" s="481" t="s">
        <v>102</v>
      </c>
      <c r="BT125" s="481" t="s">
        <v>102</v>
      </c>
      <c r="BU125" s="481" t="s">
        <v>102</v>
      </c>
      <c r="BV125" s="481" t="s">
        <v>102</v>
      </c>
      <c r="BW125" s="481" t="s">
        <v>102</v>
      </c>
      <c r="BX125" s="481" t="s">
        <v>102</v>
      </c>
      <c r="BY125" s="481" t="s">
        <v>102</v>
      </c>
      <c r="BZ125" s="481" t="s">
        <v>102</v>
      </c>
      <c r="CA125" s="481" t="s">
        <v>102</v>
      </c>
      <c r="CB125" s="481" t="s">
        <v>102</v>
      </c>
      <c r="CC125" s="481" t="s">
        <v>102</v>
      </c>
      <c r="CD125" s="481" t="s">
        <v>102</v>
      </c>
      <c r="CE125" s="481" t="s">
        <v>102</v>
      </c>
      <c r="CF125" s="481" t="s">
        <v>102</v>
      </c>
      <c r="CG125" s="481" t="s">
        <v>102</v>
      </c>
      <c r="CH125" s="481" t="s">
        <v>102</v>
      </c>
      <c r="CI125" s="481" t="s">
        <v>102</v>
      </c>
      <c r="CJ125" s="481" t="s">
        <v>102</v>
      </c>
      <c r="CK125" s="481" t="s">
        <v>102</v>
      </c>
      <c r="CL125" s="481" t="s">
        <v>102</v>
      </c>
      <c r="CM125" s="481" t="s">
        <v>102</v>
      </c>
      <c r="CN125" s="481" t="s">
        <v>102</v>
      </c>
      <c r="CO125" s="481" t="s">
        <v>102</v>
      </c>
      <c r="CP125" s="481" t="s">
        <v>102</v>
      </c>
      <c r="CQ125" s="481" t="s">
        <v>102</v>
      </c>
      <c r="CR125" s="481" t="s">
        <v>102</v>
      </c>
      <c r="CS125" s="481" t="s">
        <v>102</v>
      </c>
      <c r="CT125" s="481" t="s">
        <v>102</v>
      </c>
      <c r="CU125" s="481" t="s">
        <v>102</v>
      </c>
      <c r="CV125" s="481" t="s">
        <v>102</v>
      </c>
      <c r="CW125" s="481" t="s">
        <v>102</v>
      </c>
      <c r="CX125" s="481" t="s">
        <v>102</v>
      </c>
      <c r="CY125" s="481" t="s">
        <v>102</v>
      </c>
      <c r="CZ125" s="481" t="s">
        <v>102</v>
      </c>
      <c r="DA125" s="481" t="s">
        <v>102</v>
      </c>
      <c r="DB125" s="481" t="s">
        <v>102</v>
      </c>
      <c r="DC125" s="481" t="s">
        <v>102</v>
      </c>
      <c r="DD125" s="481" t="s">
        <v>102</v>
      </c>
      <c r="DE125" s="481" t="s">
        <v>102</v>
      </c>
      <c r="DF125" s="481" t="s">
        <v>102</v>
      </c>
      <c r="DG125" s="481" t="s">
        <v>102</v>
      </c>
      <c r="DH125" s="481" t="s">
        <v>102</v>
      </c>
      <c r="DI125" s="481" t="s">
        <v>102</v>
      </c>
      <c r="DJ125" s="481" t="s">
        <v>102</v>
      </c>
      <c r="DK125" s="481" t="s">
        <v>102</v>
      </c>
      <c r="DL125" s="481" t="s">
        <v>102</v>
      </c>
      <c r="DM125" s="481" t="s">
        <v>102</v>
      </c>
      <c r="DN125" s="481" t="s">
        <v>102</v>
      </c>
      <c r="DO125" s="481" t="s">
        <v>102</v>
      </c>
      <c r="DP125" s="481" t="s">
        <v>102</v>
      </c>
      <c r="DQ125" s="481" t="s">
        <v>102</v>
      </c>
      <c r="DR125" s="481" t="s">
        <v>102</v>
      </c>
      <c r="DS125" s="481" t="s">
        <v>102</v>
      </c>
      <c r="DT125" s="481" t="s">
        <v>102</v>
      </c>
      <c r="DU125" s="481" t="s">
        <v>102</v>
      </c>
      <c r="DV125" s="481" t="s">
        <v>102</v>
      </c>
      <c r="DW125" s="481" t="s">
        <v>102</v>
      </c>
      <c r="DX125" s="481" t="s">
        <v>102</v>
      </c>
      <c r="DY125" s="481" t="s">
        <v>102</v>
      </c>
      <c r="DZ125" s="481" t="s">
        <v>102</v>
      </c>
      <c r="EA125" s="481" t="s">
        <v>102</v>
      </c>
      <c r="EB125" s="481" t="s">
        <v>102</v>
      </c>
    </row>
    <row r="126" spans="1:132" x14ac:dyDescent="0.15">
      <c r="A126" s="480" t="s">
        <v>4594</v>
      </c>
      <c r="B126" s="481">
        <v>4249960</v>
      </c>
      <c r="C126" s="481" t="s">
        <v>102</v>
      </c>
      <c r="D126" s="481" t="s">
        <v>4595</v>
      </c>
      <c r="E126" s="481" t="s">
        <v>4596</v>
      </c>
      <c r="F126" s="484" t="s">
        <v>4597</v>
      </c>
      <c r="G126" s="481" t="s">
        <v>102</v>
      </c>
      <c r="H126" s="481" t="s">
        <v>102</v>
      </c>
      <c r="I126" s="481" t="s">
        <v>102</v>
      </c>
      <c r="J126" s="481" t="s">
        <v>102</v>
      </c>
      <c r="K126" s="481" t="s">
        <v>102</v>
      </c>
      <c r="L126" s="481" t="s">
        <v>102</v>
      </c>
      <c r="M126" s="481" t="s">
        <v>102</v>
      </c>
      <c r="N126" s="481" t="s">
        <v>102</v>
      </c>
      <c r="O126" s="481" t="s">
        <v>102</v>
      </c>
      <c r="P126" s="481" t="s">
        <v>102</v>
      </c>
      <c r="Q126" s="481" t="s">
        <v>102</v>
      </c>
      <c r="R126" s="481" t="s">
        <v>102</v>
      </c>
      <c r="S126" s="481" t="s">
        <v>102</v>
      </c>
      <c r="T126" s="481" t="s">
        <v>102</v>
      </c>
      <c r="U126" s="481" t="s">
        <v>102</v>
      </c>
      <c r="V126" s="481" t="s">
        <v>102</v>
      </c>
      <c r="W126" s="481" t="s">
        <v>102</v>
      </c>
      <c r="X126" s="481" t="s">
        <v>102</v>
      </c>
      <c r="Y126" s="481" t="s">
        <v>102</v>
      </c>
      <c r="Z126" s="481" t="s">
        <v>102</v>
      </c>
      <c r="AA126" s="481" t="s">
        <v>102</v>
      </c>
      <c r="AB126" s="481" t="s">
        <v>102</v>
      </c>
      <c r="AC126" s="481" t="s">
        <v>102</v>
      </c>
      <c r="AD126" s="481" t="s">
        <v>102</v>
      </c>
      <c r="AE126" s="481" t="s">
        <v>102</v>
      </c>
      <c r="AF126" s="481" t="s">
        <v>102</v>
      </c>
      <c r="AG126" s="481" t="s">
        <v>102</v>
      </c>
      <c r="AH126" s="481" t="s">
        <v>102</v>
      </c>
      <c r="AI126" s="481" t="s">
        <v>102</v>
      </c>
      <c r="AJ126" s="481" t="s">
        <v>102</v>
      </c>
      <c r="AK126" s="481" t="s">
        <v>102</v>
      </c>
      <c r="AL126" s="481" t="s">
        <v>102</v>
      </c>
      <c r="AM126" s="481" t="s">
        <v>102</v>
      </c>
      <c r="AN126" s="481" t="s">
        <v>102</v>
      </c>
      <c r="AO126" s="481" t="s">
        <v>102</v>
      </c>
      <c r="AP126" s="481" t="s">
        <v>102</v>
      </c>
      <c r="AQ126" s="481" t="s">
        <v>102</v>
      </c>
      <c r="AR126" s="481" t="s">
        <v>102</v>
      </c>
      <c r="AS126" s="481" t="s">
        <v>102</v>
      </c>
      <c r="AT126" s="481" t="s">
        <v>102</v>
      </c>
      <c r="AU126" s="481" t="s">
        <v>102</v>
      </c>
      <c r="AV126" s="481" t="s">
        <v>102</v>
      </c>
      <c r="AW126" s="481" t="s">
        <v>102</v>
      </c>
      <c r="AX126" s="481" t="s">
        <v>102</v>
      </c>
      <c r="AY126" s="481" t="s">
        <v>102</v>
      </c>
      <c r="AZ126" s="481" t="s">
        <v>102</v>
      </c>
      <c r="BA126" s="481" t="s">
        <v>102</v>
      </c>
      <c r="BB126" s="481" t="s">
        <v>102</v>
      </c>
      <c r="BC126" s="481" t="s">
        <v>102</v>
      </c>
      <c r="BD126" s="481" t="s">
        <v>102</v>
      </c>
      <c r="BE126" s="481" t="s">
        <v>102</v>
      </c>
      <c r="BF126" s="481" t="s">
        <v>102</v>
      </c>
      <c r="BG126" s="481" t="s">
        <v>102</v>
      </c>
      <c r="BH126" s="481" t="s">
        <v>102</v>
      </c>
      <c r="BI126" s="481" t="s">
        <v>102</v>
      </c>
      <c r="BJ126" s="481" t="s">
        <v>102</v>
      </c>
      <c r="BK126" s="481" t="s">
        <v>102</v>
      </c>
      <c r="BL126" s="481" t="s">
        <v>102</v>
      </c>
      <c r="BM126" s="481" t="s">
        <v>102</v>
      </c>
      <c r="BN126" s="481" t="s">
        <v>102</v>
      </c>
      <c r="BO126" s="481" t="s">
        <v>102</v>
      </c>
      <c r="BP126" s="481" t="s">
        <v>102</v>
      </c>
      <c r="BQ126" s="481" t="s">
        <v>102</v>
      </c>
      <c r="BR126" s="481" t="s">
        <v>102</v>
      </c>
      <c r="BS126" s="481" t="s">
        <v>102</v>
      </c>
      <c r="BT126" s="481" t="s">
        <v>102</v>
      </c>
      <c r="BU126" s="481" t="s">
        <v>102</v>
      </c>
      <c r="BV126" s="481" t="s">
        <v>102</v>
      </c>
      <c r="BW126" s="481" t="s">
        <v>102</v>
      </c>
      <c r="BX126" s="481" t="s">
        <v>102</v>
      </c>
      <c r="BY126" s="481" t="s">
        <v>102</v>
      </c>
      <c r="BZ126" s="481" t="s">
        <v>102</v>
      </c>
      <c r="CA126" s="481" t="s">
        <v>102</v>
      </c>
      <c r="CB126" s="481" t="s">
        <v>102</v>
      </c>
      <c r="CC126" s="481" t="s">
        <v>102</v>
      </c>
      <c r="CD126" s="481" t="s">
        <v>102</v>
      </c>
      <c r="CE126" s="481" t="s">
        <v>102</v>
      </c>
      <c r="CF126" s="481" t="s">
        <v>102</v>
      </c>
      <c r="CG126" s="481" t="s">
        <v>102</v>
      </c>
      <c r="CH126" s="481" t="s">
        <v>102</v>
      </c>
      <c r="CI126" s="481" t="s">
        <v>102</v>
      </c>
      <c r="CJ126" s="481" t="s">
        <v>102</v>
      </c>
      <c r="CK126" s="481" t="s">
        <v>102</v>
      </c>
      <c r="CL126" s="481" t="s">
        <v>102</v>
      </c>
      <c r="CM126" s="481" t="s">
        <v>102</v>
      </c>
      <c r="CN126" s="481" t="s">
        <v>102</v>
      </c>
      <c r="CO126" s="481" t="s">
        <v>102</v>
      </c>
      <c r="CP126" s="481" t="s">
        <v>102</v>
      </c>
      <c r="CQ126" s="481" t="s">
        <v>102</v>
      </c>
      <c r="CR126" s="481" t="s">
        <v>102</v>
      </c>
      <c r="CS126" s="481" t="s">
        <v>102</v>
      </c>
      <c r="CT126" s="481" t="s">
        <v>102</v>
      </c>
      <c r="CU126" s="481" t="s">
        <v>102</v>
      </c>
      <c r="CV126" s="481" t="s">
        <v>102</v>
      </c>
      <c r="CW126" s="481" t="s">
        <v>102</v>
      </c>
      <c r="CX126" s="481" t="s">
        <v>102</v>
      </c>
      <c r="CY126" s="481" t="s">
        <v>102</v>
      </c>
      <c r="CZ126" s="481" t="s">
        <v>102</v>
      </c>
      <c r="DA126" s="481" t="s">
        <v>102</v>
      </c>
      <c r="DB126" s="481" t="s">
        <v>102</v>
      </c>
      <c r="DC126" s="481" t="s">
        <v>102</v>
      </c>
      <c r="DD126" s="481" t="s">
        <v>102</v>
      </c>
      <c r="DE126" s="481" t="s">
        <v>102</v>
      </c>
      <c r="DF126" s="481" t="s">
        <v>102</v>
      </c>
      <c r="DG126" s="481" t="s">
        <v>102</v>
      </c>
      <c r="DH126" s="481" t="s">
        <v>102</v>
      </c>
      <c r="DI126" s="481" t="s">
        <v>102</v>
      </c>
      <c r="DJ126" s="481" t="s">
        <v>102</v>
      </c>
      <c r="DK126" s="481" t="s">
        <v>102</v>
      </c>
      <c r="DL126" s="481" t="s">
        <v>102</v>
      </c>
      <c r="DM126" s="481" t="s">
        <v>102</v>
      </c>
      <c r="DN126" s="481" t="s">
        <v>102</v>
      </c>
      <c r="DO126" s="481" t="s">
        <v>102</v>
      </c>
      <c r="DP126" s="481" t="s">
        <v>102</v>
      </c>
      <c r="DQ126" s="481" t="s">
        <v>102</v>
      </c>
      <c r="DR126" s="481" t="s">
        <v>102</v>
      </c>
      <c r="DS126" s="481" t="s">
        <v>102</v>
      </c>
      <c r="DT126" s="481" t="s">
        <v>102</v>
      </c>
      <c r="DU126" s="481" t="s">
        <v>102</v>
      </c>
      <c r="DV126" s="481" t="s">
        <v>102</v>
      </c>
      <c r="DW126" s="481" t="s">
        <v>102</v>
      </c>
      <c r="DX126" s="481" t="s">
        <v>102</v>
      </c>
      <c r="DY126" s="481" t="s">
        <v>102</v>
      </c>
      <c r="DZ126" s="481" t="s">
        <v>102</v>
      </c>
      <c r="EA126" s="481" t="s">
        <v>102</v>
      </c>
      <c r="EB126" s="481" t="s">
        <v>102</v>
      </c>
    </row>
    <row r="127" spans="1:132" x14ac:dyDescent="0.15">
      <c r="A127" s="480" t="s">
        <v>4598</v>
      </c>
      <c r="B127" s="481">
        <v>4118635</v>
      </c>
      <c r="C127" s="481" t="s">
        <v>4599</v>
      </c>
      <c r="D127" s="481" t="s">
        <v>4600</v>
      </c>
      <c r="E127" s="481" t="s">
        <v>4601</v>
      </c>
      <c r="F127" s="481" t="s">
        <v>102</v>
      </c>
      <c r="G127" s="481" t="s">
        <v>102</v>
      </c>
      <c r="H127" s="481" t="s">
        <v>102</v>
      </c>
      <c r="I127" s="481" t="s">
        <v>102</v>
      </c>
      <c r="J127" s="481" t="s">
        <v>102</v>
      </c>
      <c r="K127" s="481" t="s">
        <v>102</v>
      </c>
      <c r="L127" s="481" t="s">
        <v>102</v>
      </c>
      <c r="M127" s="481" t="s">
        <v>102</v>
      </c>
      <c r="N127" s="481" t="s">
        <v>102</v>
      </c>
      <c r="O127" s="481" t="s">
        <v>102</v>
      </c>
      <c r="P127" s="481" t="s">
        <v>102</v>
      </c>
      <c r="Q127" s="481" t="s">
        <v>102</v>
      </c>
      <c r="R127" s="481" t="s">
        <v>102</v>
      </c>
      <c r="S127" s="481" t="s">
        <v>102</v>
      </c>
      <c r="T127" s="481" t="s">
        <v>102</v>
      </c>
      <c r="U127" s="481" t="s">
        <v>102</v>
      </c>
      <c r="V127" s="481" t="s">
        <v>102</v>
      </c>
      <c r="W127" s="481" t="s">
        <v>102</v>
      </c>
      <c r="X127" s="481" t="s">
        <v>102</v>
      </c>
      <c r="Y127" s="481" t="s">
        <v>102</v>
      </c>
      <c r="Z127" s="481" t="s">
        <v>102</v>
      </c>
      <c r="AA127" s="481" t="s">
        <v>102</v>
      </c>
      <c r="AB127" s="481" t="s">
        <v>102</v>
      </c>
      <c r="AC127" s="481" t="s">
        <v>102</v>
      </c>
      <c r="AD127" s="481" t="s">
        <v>102</v>
      </c>
      <c r="AE127" s="481" t="s">
        <v>102</v>
      </c>
      <c r="AF127" s="481" t="s">
        <v>102</v>
      </c>
      <c r="AG127" s="481" t="s">
        <v>102</v>
      </c>
      <c r="AH127" s="481" t="s">
        <v>102</v>
      </c>
      <c r="AI127" s="481" t="s">
        <v>102</v>
      </c>
      <c r="AJ127" s="481" t="s">
        <v>102</v>
      </c>
      <c r="AK127" s="481" t="s">
        <v>102</v>
      </c>
      <c r="AL127" s="481" t="s">
        <v>102</v>
      </c>
      <c r="AM127" s="481" t="s">
        <v>102</v>
      </c>
      <c r="AN127" s="481" t="s">
        <v>102</v>
      </c>
      <c r="AO127" s="481" t="s">
        <v>102</v>
      </c>
      <c r="AP127" s="481" t="s">
        <v>102</v>
      </c>
      <c r="AQ127" s="481" t="s">
        <v>102</v>
      </c>
      <c r="AR127" s="481" t="s">
        <v>102</v>
      </c>
      <c r="AS127" s="481" t="s">
        <v>102</v>
      </c>
      <c r="AT127" s="481" t="s">
        <v>102</v>
      </c>
      <c r="AU127" s="481" t="s">
        <v>102</v>
      </c>
      <c r="AV127" s="481" t="s">
        <v>102</v>
      </c>
      <c r="AW127" s="481" t="s">
        <v>102</v>
      </c>
      <c r="AX127" s="481" t="s">
        <v>102</v>
      </c>
      <c r="AY127" s="481" t="s">
        <v>102</v>
      </c>
      <c r="AZ127" s="481" t="s">
        <v>102</v>
      </c>
      <c r="BA127" s="481" t="s">
        <v>102</v>
      </c>
      <c r="BB127" s="481" t="s">
        <v>102</v>
      </c>
      <c r="BC127" s="481" t="s">
        <v>102</v>
      </c>
      <c r="BD127" s="481" t="s">
        <v>102</v>
      </c>
      <c r="BE127" s="481" t="s">
        <v>102</v>
      </c>
      <c r="BF127" s="481" t="s">
        <v>102</v>
      </c>
      <c r="BG127" s="481" t="s">
        <v>102</v>
      </c>
      <c r="BH127" s="481" t="s">
        <v>102</v>
      </c>
      <c r="BI127" s="481" t="s">
        <v>102</v>
      </c>
      <c r="BJ127" s="481" t="s">
        <v>102</v>
      </c>
      <c r="BK127" s="481" t="s">
        <v>102</v>
      </c>
      <c r="BL127" s="481" t="s">
        <v>102</v>
      </c>
      <c r="BM127" s="481" t="s">
        <v>102</v>
      </c>
      <c r="BN127" s="481" t="s">
        <v>102</v>
      </c>
      <c r="BO127" s="481" t="s">
        <v>102</v>
      </c>
      <c r="BP127" s="481" t="s">
        <v>102</v>
      </c>
      <c r="BQ127" s="481" t="s">
        <v>102</v>
      </c>
      <c r="BR127" s="481" t="s">
        <v>102</v>
      </c>
      <c r="BS127" s="481" t="s">
        <v>102</v>
      </c>
      <c r="BT127" s="481" t="s">
        <v>102</v>
      </c>
      <c r="BU127" s="481" t="s">
        <v>102</v>
      </c>
      <c r="BV127" s="481" t="s">
        <v>102</v>
      </c>
      <c r="BW127" s="481" t="s">
        <v>102</v>
      </c>
      <c r="BX127" s="481" t="s">
        <v>102</v>
      </c>
      <c r="BY127" s="481" t="s">
        <v>102</v>
      </c>
      <c r="BZ127" s="481" t="s">
        <v>102</v>
      </c>
      <c r="CA127" s="481" t="s">
        <v>102</v>
      </c>
      <c r="CB127" s="481" t="s">
        <v>102</v>
      </c>
      <c r="CC127" s="481" t="s">
        <v>102</v>
      </c>
      <c r="CD127" s="481" t="s">
        <v>102</v>
      </c>
      <c r="CE127" s="481" t="s">
        <v>102</v>
      </c>
      <c r="CF127" s="481" t="s">
        <v>102</v>
      </c>
      <c r="CG127" s="481" t="s">
        <v>102</v>
      </c>
      <c r="CH127" s="481" t="s">
        <v>102</v>
      </c>
      <c r="CI127" s="481" t="s">
        <v>102</v>
      </c>
      <c r="CJ127" s="481" t="s">
        <v>102</v>
      </c>
      <c r="CK127" s="481" t="s">
        <v>102</v>
      </c>
      <c r="CL127" s="481" t="s">
        <v>102</v>
      </c>
      <c r="CM127" s="481" t="s">
        <v>102</v>
      </c>
      <c r="CN127" s="481" t="s">
        <v>102</v>
      </c>
      <c r="CO127" s="481" t="s">
        <v>102</v>
      </c>
      <c r="CP127" s="481" t="s">
        <v>102</v>
      </c>
      <c r="CQ127" s="481" t="s">
        <v>102</v>
      </c>
      <c r="CR127" s="481" t="s">
        <v>102</v>
      </c>
      <c r="CS127" s="481" t="s">
        <v>102</v>
      </c>
      <c r="CT127" s="481" t="s">
        <v>102</v>
      </c>
      <c r="CU127" s="481" t="s">
        <v>102</v>
      </c>
      <c r="CV127" s="481" t="s">
        <v>102</v>
      </c>
      <c r="CW127" s="481" t="s">
        <v>102</v>
      </c>
      <c r="CX127" s="481" t="s">
        <v>102</v>
      </c>
      <c r="CY127" s="481" t="s">
        <v>102</v>
      </c>
      <c r="CZ127" s="481" t="s">
        <v>102</v>
      </c>
      <c r="DA127" s="481" t="s">
        <v>102</v>
      </c>
      <c r="DB127" s="481" t="s">
        <v>102</v>
      </c>
      <c r="DC127" s="481" t="s">
        <v>102</v>
      </c>
      <c r="DD127" s="481" t="s">
        <v>102</v>
      </c>
      <c r="DE127" s="481" t="s">
        <v>102</v>
      </c>
      <c r="DF127" s="481" t="s">
        <v>102</v>
      </c>
      <c r="DG127" s="481" t="s">
        <v>102</v>
      </c>
      <c r="DH127" s="481" t="s">
        <v>102</v>
      </c>
      <c r="DI127" s="481" t="s">
        <v>102</v>
      </c>
      <c r="DJ127" s="481" t="s">
        <v>102</v>
      </c>
      <c r="DK127" s="481" t="s">
        <v>102</v>
      </c>
      <c r="DL127" s="481" t="s">
        <v>102</v>
      </c>
      <c r="DM127" s="481" t="s">
        <v>102</v>
      </c>
      <c r="DN127" s="481" t="s">
        <v>102</v>
      </c>
      <c r="DO127" s="481" t="s">
        <v>102</v>
      </c>
      <c r="DP127" s="481" t="s">
        <v>102</v>
      </c>
      <c r="DQ127" s="481" t="s">
        <v>102</v>
      </c>
      <c r="DR127" s="481" t="s">
        <v>102</v>
      </c>
      <c r="DS127" s="481" t="s">
        <v>102</v>
      </c>
      <c r="DT127" s="481" t="s">
        <v>102</v>
      </c>
      <c r="DU127" s="481" t="s">
        <v>102</v>
      </c>
      <c r="DV127" s="481" t="s">
        <v>102</v>
      </c>
      <c r="DW127" s="481" t="s">
        <v>102</v>
      </c>
      <c r="DX127" s="481" t="s">
        <v>102</v>
      </c>
      <c r="DY127" s="481" t="s">
        <v>102</v>
      </c>
      <c r="DZ127" s="481" t="s">
        <v>102</v>
      </c>
      <c r="EA127" s="481" t="s">
        <v>102</v>
      </c>
      <c r="EB127" s="481" t="s">
        <v>102</v>
      </c>
    </row>
    <row r="128" spans="1:132" x14ac:dyDescent="0.15">
      <c r="A128" s="485" t="s">
        <v>4602</v>
      </c>
      <c r="B128" s="481">
        <v>4206716</v>
      </c>
      <c r="C128" s="481" t="s">
        <v>4603</v>
      </c>
      <c r="D128" s="481" t="s">
        <v>1937</v>
      </c>
      <c r="E128" s="481" t="s">
        <v>102</v>
      </c>
      <c r="F128" s="481" t="s">
        <v>102</v>
      </c>
      <c r="G128" s="481" t="s">
        <v>102</v>
      </c>
      <c r="H128" s="481" t="s">
        <v>102</v>
      </c>
      <c r="I128" s="481" t="s">
        <v>102</v>
      </c>
      <c r="J128" s="481" t="s">
        <v>102</v>
      </c>
      <c r="K128" s="481" t="s">
        <v>102</v>
      </c>
      <c r="L128" s="481" t="s">
        <v>102</v>
      </c>
      <c r="M128" s="481" t="s">
        <v>102</v>
      </c>
      <c r="N128" s="481" t="s">
        <v>102</v>
      </c>
      <c r="O128" s="481" t="s">
        <v>102</v>
      </c>
      <c r="P128" s="481" t="s">
        <v>102</v>
      </c>
      <c r="Q128" s="481" t="s">
        <v>102</v>
      </c>
      <c r="R128" s="481" t="s">
        <v>102</v>
      </c>
      <c r="S128" s="481" t="s">
        <v>102</v>
      </c>
      <c r="T128" s="481" t="s">
        <v>102</v>
      </c>
      <c r="U128" s="481" t="s">
        <v>102</v>
      </c>
      <c r="V128" s="481" t="s">
        <v>102</v>
      </c>
      <c r="W128" s="481" t="s">
        <v>102</v>
      </c>
      <c r="X128" s="481" t="s">
        <v>102</v>
      </c>
      <c r="Y128" s="481" t="s">
        <v>102</v>
      </c>
      <c r="Z128" s="481" t="s">
        <v>102</v>
      </c>
      <c r="AA128" s="481" t="s">
        <v>102</v>
      </c>
      <c r="AB128" s="481" t="s">
        <v>102</v>
      </c>
      <c r="AC128" s="481" t="s">
        <v>102</v>
      </c>
      <c r="AD128" s="481" t="s">
        <v>102</v>
      </c>
      <c r="AE128" s="481" t="s">
        <v>102</v>
      </c>
      <c r="AF128" s="481" t="s">
        <v>102</v>
      </c>
      <c r="AG128" s="481" t="s">
        <v>102</v>
      </c>
      <c r="AH128" s="481" t="s">
        <v>102</v>
      </c>
      <c r="AI128" s="481" t="s">
        <v>102</v>
      </c>
      <c r="AJ128" s="481" t="s">
        <v>102</v>
      </c>
      <c r="AK128" s="481" t="s">
        <v>102</v>
      </c>
      <c r="AL128" s="481" t="s">
        <v>102</v>
      </c>
      <c r="AM128" s="481" t="s">
        <v>102</v>
      </c>
      <c r="AN128" s="481" t="s">
        <v>102</v>
      </c>
      <c r="AO128" s="481" t="s">
        <v>102</v>
      </c>
      <c r="AP128" s="481" t="s">
        <v>102</v>
      </c>
      <c r="AQ128" s="481" t="s">
        <v>102</v>
      </c>
      <c r="AR128" s="481" t="s">
        <v>102</v>
      </c>
      <c r="AS128" s="481" t="s">
        <v>102</v>
      </c>
      <c r="AT128" s="481" t="s">
        <v>102</v>
      </c>
      <c r="AU128" s="481" t="s">
        <v>102</v>
      </c>
      <c r="AV128" s="481" t="s">
        <v>102</v>
      </c>
      <c r="AW128" s="481" t="s">
        <v>102</v>
      </c>
      <c r="AX128" s="481" t="s">
        <v>102</v>
      </c>
      <c r="AY128" s="481" t="s">
        <v>102</v>
      </c>
      <c r="AZ128" s="481" t="s">
        <v>102</v>
      </c>
      <c r="BA128" s="481" t="s">
        <v>102</v>
      </c>
      <c r="BB128" s="481" t="s">
        <v>102</v>
      </c>
      <c r="BC128" s="481" t="s">
        <v>102</v>
      </c>
      <c r="BD128" s="481" t="s">
        <v>102</v>
      </c>
      <c r="BE128" s="481" t="s">
        <v>102</v>
      </c>
      <c r="BF128" s="481" t="s">
        <v>102</v>
      </c>
      <c r="BG128" s="481" t="s">
        <v>102</v>
      </c>
      <c r="BH128" s="481" t="s">
        <v>102</v>
      </c>
      <c r="BI128" s="481" t="s">
        <v>102</v>
      </c>
      <c r="BJ128" s="481" t="s">
        <v>102</v>
      </c>
      <c r="BK128" s="481" t="s">
        <v>102</v>
      </c>
      <c r="BL128" s="481" t="s">
        <v>102</v>
      </c>
      <c r="BM128" s="481" t="s">
        <v>102</v>
      </c>
      <c r="BN128" s="481" t="s">
        <v>102</v>
      </c>
      <c r="BO128" s="481" t="s">
        <v>102</v>
      </c>
      <c r="BP128" s="481" t="s">
        <v>102</v>
      </c>
      <c r="BQ128" s="481" t="s">
        <v>102</v>
      </c>
      <c r="BR128" s="481" t="s">
        <v>102</v>
      </c>
      <c r="BS128" s="481" t="s">
        <v>102</v>
      </c>
      <c r="BT128" s="481" t="s">
        <v>102</v>
      </c>
      <c r="BU128" s="481" t="s">
        <v>102</v>
      </c>
      <c r="BV128" s="481" t="s">
        <v>102</v>
      </c>
      <c r="BW128" s="481" t="s">
        <v>102</v>
      </c>
      <c r="BX128" s="481" t="s">
        <v>102</v>
      </c>
      <c r="BY128" s="481" t="s">
        <v>102</v>
      </c>
      <c r="BZ128" s="481" t="s">
        <v>102</v>
      </c>
      <c r="CA128" s="481" t="s">
        <v>102</v>
      </c>
      <c r="CB128" s="481" t="s">
        <v>102</v>
      </c>
      <c r="CC128" s="481" t="s">
        <v>102</v>
      </c>
      <c r="CD128" s="481" t="s">
        <v>102</v>
      </c>
      <c r="CE128" s="481" t="s">
        <v>102</v>
      </c>
      <c r="CF128" s="481" t="s">
        <v>102</v>
      </c>
      <c r="CG128" s="481" t="s">
        <v>102</v>
      </c>
      <c r="CH128" s="481" t="s">
        <v>102</v>
      </c>
      <c r="CI128" s="481" t="s">
        <v>102</v>
      </c>
      <c r="CJ128" s="481" t="s">
        <v>102</v>
      </c>
      <c r="CK128" s="481" t="s">
        <v>102</v>
      </c>
      <c r="CL128" s="481" t="s">
        <v>102</v>
      </c>
      <c r="CM128" s="481" t="s">
        <v>102</v>
      </c>
      <c r="CN128" s="481" t="s">
        <v>102</v>
      </c>
      <c r="CO128" s="481" t="s">
        <v>102</v>
      </c>
      <c r="CP128" s="481" t="s">
        <v>102</v>
      </c>
      <c r="CQ128" s="481" t="s">
        <v>102</v>
      </c>
      <c r="CR128" s="481" t="s">
        <v>102</v>
      </c>
      <c r="CS128" s="481" t="s">
        <v>102</v>
      </c>
      <c r="CT128" s="481" t="s">
        <v>102</v>
      </c>
      <c r="CU128" s="481" t="s">
        <v>102</v>
      </c>
      <c r="CV128" s="481" t="s">
        <v>102</v>
      </c>
      <c r="CW128" s="481" t="s">
        <v>102</v>
      </c>
      <c r="CX128" s="481" t="s">
        <v>102</v>
      </c>
      <c r="CY128" s="481" t="s">
        <v>102</v>
      </c>
      <c r="CZ128" s="481" t="s">
        <v>102</v>
      </c>
      <c r="DA128" s="481" t="s">
        <v>102</v>
      </c>
      <c r="DB128" s="481" t="s">
        <v>102</v>
      </c>
      <c r="DC128" s="481" t="s">
        <v>102</v>
      </c>
      <c r="DD128" s="481" t="s">
        <v>102</v>
      </c>
      <c r="DE128" s="481" t="s">
        <v>102</v>
      </c>
      <c r="DF128" s="481" t="s">
        <v>102</v>
      </c>
      <c r="DG128" s="481" t="s">
        <v>102</v>
      </c>
      <c r="DH128" s="481" t="s">
        <v>102</v>
      </c>
      <c r="DI128" s="481" t="s">
        <v>102</v>
      </c>
      <c r="DJ128" s="481" t="s">
        <v>102</v>
      </c>
      <c r="DK128" s="481" t="s">
        <v>102</v>
      </c>
      <c r="DL128" s="481" t="s">
        <v>102</v>
      </c>
      <c r="DM128" s="481" t="s">
        <v>102</v>
      </c>
      <c r="DN128" s="481" t="s">
        <v>102</v>
      </c>
      <c r="DO128" s="481" t="s">
        <v>102</v>
      </c>
      <c r="DP128" s="481" t="s">
        <v>102</v>
      </c>
      <c r="DQ128" s="481" t="s">
        <v>102</v>
      </c>
      <c r="DR128" s="481" t="s">
        <v>102</v>
      </c>
      <c r="DS128" s="481" t="s">
        <v>102</v>
      </c>
      <c r="DT128" s="481" t="s">
        <v>102</v>
      </c>
      <c r="DU128" s="481" t="s">
        <v>102</v>
      </c>
      <c r="DV128" s="481" t="s">
        <v>102</v>
      </c>
      <c r="DW128" s="481" t="s">
        <v>102</v>
      </c>
      <c r="DX128" s="481" t="s">
        <v>102</v>
      </c>
      <c r="DY128" s="481" t="s">
        <v>102</v>
      </c>
      <c r="DZ128" s="481" t="s">
        <v>102</v>
      </c>
      <c r="EA128" s="481" t="s">
        <v>102</v>
      </c>
      <c r="EB128" s="481" t="s">
        <v>102</v>
      </c>
    </row>
    <row r="129" spans="1:132" x14ac:dyDescent="0.15">
      <c r="A129" s="480" t="s">
        <v>4604</v>
      </c>
      <c r="B129" s="481">
        <v>3919005</v>
      </c>
      <c r="C129" s="481" t="s">
        <v>4605</v>
      </c>
      <c r="D129" s="481" t="s">
        <v>4606</v>
      </c>
      <c r="E129" s="481" t="s">
        <v>102</v>
      </c>
      <c r="F129" s="481" t="s">
        <v>102</v>
      </c>
      <c r="G129" s="481" t="s">
        <v>102</v>
      </c>
      <c r="H129" s="481" t="s">
        <v>102</v>
      </c>
      <c r="I129" s="481" t="s">
        <v>102</v>
      </c>
      <c r="J129" s="481" t="s">
        <v>102</v>
      </c>
      <c r="K129" s="481" t="s">
        <v>102</v>
      </c>
      <c r="L129" s="481" t="s">
        <v>102</v>
      </c>
      <c r="M129" s="481" t="s">
        <v>102</v>
      </c>
      <c r="N129" s="481" t="s">
        <v>102</v>
      </c>
      <c r="O129" s="481" t="s">
        <v>102</v>
      </c>
      <c r="P129" s="481" t="s">
        <v>102</v>
      </c>
      <c r="Q129" s="481" t="s">
        <v>102</v>
      </c>
      <c r="R129" s="481" t="s">
        <v>102</v>
      </c>
      <c r="S129" s="481" t="s">
        <v>102</v>
      </c>
      <c r="T129" s="481" t="s">
        <v>102</v>
      </c>
      <c r="U129" s="481" t="s">
        <v>102</v>
      </c>
      <c r="V129" s="481" t="s">
        <v>102</v>
      </c>
      <c r="W129" s="481" t="s">
        <v>102</v>
      </c>
      <c r="X129" s="481" t="s">
        <v>102</v>
      </c>
      <c r="Y129" s="481" t="s">
        <v>102</v>
      </c>
      <c r="Z129" s="481" t="s">
        <v>102</v>
      </c>
      <c r="AA129" s="481" t="s">
        <v>102</v>
      </c>
      <c r="AB129" s="481" t="s">
        <v>102</v>
      </c>
      <c r="AC129" s="481" t="s">
        <v>102</v>
      </c>
      <c r="AD129" s="481" t="s">
        <v>102</v>
      </c>
      <c r="AE129" s="481" t="s">
        <v>102</v>
      </c>
      <c r="AF129" s="481" t="s">
        <v>102</v>
      </c>
      <c r="AG129" s="481" t="s">
        <v>102</v>
      </c>
      <c r="AH129" s="481" t="s">
        <v>102</v>
      </c>
      <c r="AI129" s="481" t="s">
        <v>102</v>
      </c>
      <c r="AJ129" s="481" t="s">
        <v>102</v>
      </c>
      <c r="AK129" s="481" t="s">
        <v>102</v>
      </c>
      <c r="AL129" s="481" t="s">
        <v>102</v>
      </c>
      <c r="AM129" s="481" t="s">
        <v>102</v>
      </c>
      <c r="AN129" s="481" t="s">
        <v>102</v>
      </c>
      <c r="AO129" s="481" t="s">
        <v>102</v>
      </c>
      <c r="AP129" s="481" t="s">
        <v>102</v>
      </c>
      <c r="AQ129" s="481" t="s">
        <v>102</v>
      </c>
      <c r="AR129" s="481" t="s">
        <v>102</v>
      </c>
      <c r="AS129" s="481" t="s">
        <v>102</v>
      </c>
      <c r="AT129" s="481" t="s">
        <v>102</v>
      </c>
      <c r="AU129" s="481" t="s">
        <v>102</v>
      </c>
      <c r="AV129" s="481" t="s">
        <v>102</v>
      </c>
      <c r="AW129" s="481" t="s">
        <v>102</v>
      </c>
      <c r="AX129" s="481" t="s">
        <v>102</v>
      </c>
      <c r="AY129" s="481" t="s">
        <v>102</v>
      </c>
      <c r="AZ129" s="481" t="s">
        <v>102</v>
      </c>
      <c r="BA129" s="481" t="s">
        <v>102</v>
      </c>
      <c r="BB129" s="481" t="s">
        <v>102</v>
      </c>
      <c r="BC129" s="481" t="s">
        <v>102</v>
      </c>
      <c r="BD129" s="481" t="s">
        <v>102</v>
      </c>
      <c r="BE129" s="481" t="s">
        <v>102</v>
      </c>
      <c r="BF129" s="481" t="s">
        <v>102</v>
      </c>
      <c r="BG129" s="481" t="s">
        <v>102</v>
      </c>
      <c r="BH129" s="481" t="s">
        <v>102</v>
      </c>
      <c r="BI129" s="481" t="s">
        <v>102</v>
      </c>
      <c r="BJ129" s="481" t="s">
        <v>102</v>
      </c>
      <c r="BK129" s="481" t="s">
        <v>102</v>
      </c>
      <c r="BL129" s="481" t="s">
        <v>102</v>
      </c>
      <c r="BM129" s="481" t="s">
        <v>102</v>
      </c>
      <c r="BN129" s="481" t="s">
        <v>102</v>
      </c>
      <c r="BO129" s="481" t="s">
        <v>102</v>
      </c>
      <c r="BP129" s="481" t="s">
        <v>102</v>
      </c>
      <c r="BQ129" s="481" t="s">
        <v>102</v>
      </c>
      <c r="BR129" s="481" t="s">
        <v>102</v>
      </c>
      <c r="BS129" s="481" t="s">
        <v>102</v>
      </c>
      <c r="BT129" s="481" t="s">
        <v>102</v>
      </c>
      <c r="BU129" s="481" t="s">
        <v>102</v>
      </c>
      <c r="BV129" s="481" t="s">
        <v>102</v>
      </c>
      <c r="BW129" s="481" t="s">
        <v>102</v>
      </c>
      <c r="BX129" s="481" t="s">
        <v>102</v>
      </c>
      <c r="BY129" s="481" t="s">
        <v>102</v>
      </c>
      <c r="BZ129" s="481" t="s">
        <v>102</v>
      </c>
      <c r="CA129" s="481" t="s">
        <v>102</v>
      </c>
      <c r="CB129" s="481" t="s">
        <v>102</v>
      </c>
      <c r="CC129" s="481" t="s">
        <v>102</v>
      </c>
      <c r="CD129" s="481" t="s">
        <v>102</v>
      </c>
      <c r="CE129" s="481" t="s">
        <v>102</v>
      </c>
      <c r="CF129" s="481" t="s">
        <v>102</v>
      </c>
      <c r="CG129" s="481" t="s">
        <v>102</v>
      </c>
      <c r="CH129" s="481" t="s">
        <v>102</v>
      </c>
      <c r="CI129" s="481" t="s">
        <v>102</v>
      </c>
      <c r="CJ129" s="481" t="s">
        <v>102</v>
      </c>
      <c r="CK129" s="481" t="s">
        <v>102</v>
      </c>
      <c r="CL129" s="481" t="s">
        <v>102</v>
      </c>
      <c r="CM129" s="481" t="s">
        <v>102</v>
      </c>
      <c r="CN129" s="481" t="s">
        <v>102</v>
      </c>
      <c r="CO129" s="481" t="s">
        <v>102</v>
      </c>
      <c r="CP129" s="481" t="s">
        <v>102</v>
      </c>
      <c r="CQ129" s="481" t="s">
        <v>102</v>
      </c>
      <c r="CR129" s="481" t="s">
        <v>102</v>
      </c>
      <c r="CS129" s="481" t="s">
        <v>102</v>
      </c>
      <c r="CT129" s="481" t="s">
        <v>102</v>
      </c>
      <c r="CU129" s="481" t="s">
        <v>102</v>
      </c>
      <c r="CV129" s="481" t="s">
        <v>102</v>
      </c>
      <c r="CW129" s="481" t="s">
        <v>102</v>
      </c>
      <c r="CX129" s="481" t="s">
        <v>102</v>
      </c>
      <c r="CY129" s="481" t="s">
        <v>102</v>
      </c>
      <c r="CZ129" s="481" t="s">
        <v>102</v>
      </c>
      <c r="DA129" s="481" t="s">
        <v>102</v>
      </c>
      <c r="DB129" s="481" t="s">
        <v>102</v>
      </c>
      <c r="DC129" s="481" t="s">
        <v>102</v>
      </c>
      <c r="DD129" s="481" t="s">
        <v>102</v>
      </c>
      <c r="DE129" s="481" t="s">
        <v>102</v>
      </c>
      <c r="DF129" s="481" t="s">
        <v>102</v>
      </c>
      <c r="DG129" s="481" t="s">
        <v>102</v>
      </c>
      <c r="DH129" s="481" t="s">
        <v>102</v>
      </c>
      <c r="DI129" s="481" t="s">
        <v>102</v>
      </c>
      <c r="DJ129" s="481" t="s">
        <v>102</v>
      </c>
      <c r="DK129" s="481" t="s">
        <v>102</v>
      </c>
      <c r="DL129" s="481" t="s">
        <v>102</v>
      </c>
      <c r="DM129" s="481" t="s">
        <v>102</v>
      </c>
      <c r="DN129" s="481" t="s">
        <v>102</v>
      </c>
      <c r="DO129" s="481" t="s">
        <v>102</v>
      </c>
      <c r="DP129" s="481" t="s">
        <v>102</v>
      </c>
      <c r="DQ129" s="481" t="s">
        <v>102</v>
      </c>
      <c r="DR129" s="481" t="s">
        <v>102</v>
      </c>
      <c r="DS129" s="481" t="s">
        <v>102</v>
      </c>
      <c r="DT129" s="481" t="s">
        <v>102</v>
      </c>
      <c r="DU129" s="481" t="s">
        <v>102</v>
      </c>
      <c r="DV129" s="481" t="s">
        <v>102</v>
      </c>
      <c r="DW129" s="481" t="s">
        <v>102</v>
      </c>
      <c r="DX129" s="481" t="s">
        <v>102</v>
      </c>
      <c r="DY129" s="481" t="s">
        <v>102</v>
      </c>
      <c r="DZ129" s="481" t="s">
        <v>102</v>
      </c>
      <c r="EA129" s="481" t="s">
        <v>102</v>
      </c>
      <c r="EB129" s="481" t="s">
        <v>102</v>
      </c>
    </row>
    <row r="130" spans="1:132" x14ac:dyDescent="0.15">
      <c r="A130" s="485" t="s">
        <v>4607</v>
      </c>
      <c r="B130" s="481">
        <v>4038108</v>
      </c>
      <c r="C130" s="481" t="s">
        <v>4608</v>
      </c>
      <c r="D130" s="481" t="s">
        <v>4609</v>
      </c>
      <c r="E130" s="481" t="s">
        <v>4610</v>
      </c>
      <c r="F130" s="481" t="s">
        <v>4611</v>
      </c>
      <c r="G130" s="481" t="s">
        <v>4612</v>
      </c>
      <c r="H130" s="481" t="s">
        <v>4608</v>
      </c>
      <c r="I130" s="481" t="s">
        <v>4609</v>
      </c>
      <c r="J130" s="481" t="s">
        <v>4610</v>
      </c>
      <c r="K130" s="481" t="s">
        <v>4611</v>
      </c>
      <c r="L130" s="481" t="s">
        <v>4612</v>
      </c>
      <c r="M130" s="481" t="s">
        <v>102</v>
      </c>
      <c r="N130" s="481" t="s">
        <v>102</v>
      </c>
      <c r="O130" s="481" t="s">
        <v>102</v>
      </c>
      <c r="P130" s="481" t="s">
        <v>102</v>
      </c>
      <c r="Q130" s="481" t="s">
        <v>102</v>
      </c>
      <c r="R130" s="481" t="s">
        <v>102</v>
      </c>
      <c r="S130" s="481" t="s">
        <v>102</v>
      </c>
      <c r="T130" s="481" t="s">
        <v>102</v>
      </c>
      <c r="U130" s="481" t="s">
        <v>102</v>
      </c>
      <c r="V130" s="481" t="s">
        <v>102</v>
      </c>
      <c r="W130" s="481" t="s">
        <v>102</v>
      </c>
      <c r="X130" s="481" t="s">
        <v>102</v>
      </c>
      <c r="Y130" s="481" t="s">
        <v>102</v>
      </c>
      <c r="Z130" s="481" t="s">
        <v>102</v>
      </c>
      <c r="AA130" s="481" t="s">
        <v>102</v>
      </c>
      <c r="AB130" s="481" t="s">
        <v>102</v>
      </c>
      <c r="AC130" s="481" t="s">
        <v>102</v>
      </c>
      <c r="AD130" s="481" t="s">
        <v>102</v>
      </c>
      <c r="AE130" s="481" t="s">
        <v>102</v>
      </c>
      <c r="AF130" s="481" t="s">
        <v>102</v>
      </c>
      <c r="AG130" s="481" t="s">
        <v>102</v>
      </c>
      <c r="AH130" s="481" t="s">
        <v>102</v>
      </c>
      <c r="AI130" s="481" t="s">
        <v>102</v>
      </c>
      <c r="AJ130" s="481" t="s">
        <v>102</v>
      </c>
      <c r="AK130" s="481" t="s">
        <v>102</v>
      </c>
      <c r="AL130" s="481" t="s">
        <v>102</v>
      </c>
      <c r="AM130" s="481" t="s">
        <v>102</v>
      </c>
      <c r="AN130" s="481" t="s">
        <v>102</v>
      </c>
      <c r="AO130" s="481" t="s">
        <v>102</v>
      </c>
      <c r="AP130" s="481" t="s">
        <v>102</v>
      </c>
      <c r="AQ130" s="481" t="s">
        <v>102</v>
      </c>
      <c r="AR130" s="481" t="s">
        <v>102</v>
      </c>
      <c r="AS130" s="481" t="s">
        <v>102</v>
      </c>
      <c r="AT130" s="481" t="s">
        <v>102</v>
      </c>
      <c r="AU130" s="481" t="s">
        <v>102</v>
      </c>
      <c r="AV130" s="481" t="s">
        <v>102</v>
      </c>
      <c r="AW130" s="481" t="s">
        <v>102</v>
      </c>
      <c r="AX130" s="481" t="s">
        <v>102</v>
      </c>
      <c r="AY130" s="481" t="s">
        <v>102</v>
      </c>
      <c r="AZ130" s="481" t="s">
        <v>102</v>
      </c>
      <c r="BA130" s="481" t="s">
        <v>102</v>
      </c>
      <c r="BB130" s="481" t="s">
        <v>102</v>
      </c>
      <c r="BC130" s="481" t="s">
        <v>102</v>
      </c>
      <c r="BD130" s="481" t="s">
        <v>102</v>
      </c>
      <c r="BE130" s="481" t="s">
        <v>102</v>
      </c>
      <c r="BF130" s="481" t="s">
        <v>102</v>
      </c>
      <c r="BG130" s="481" t="s">
        <v>102</v>
      </c>
      <c r="BH130" s="481" t="s">
        <v>102</v>
      </c>
      <c r="BI130" s="481" t="s">
        <v>102</v>
      </c>
      <c r="BJ130" s="481" t="s">
        <v>102</v>
      </c>
      <c r="BK130" s="481" t="s">
        <v>102</v>
      </c>
      <c r="BL130" s="481" t="s">
        <v>102</v>
      </c>
      <c r="BM130" s="481" t="s">
        <v>102</v>
      </c>
      <c r="BN130" s="481" t="s">
        <v>102</v>
      </c>
      <c r="BO130" s="481" t="s">
        <v>102</v>
      </c>
      <c r="BP130" s="481" t="s">
        <v>102</v>
      </c>
      <c r="BQ130" s="481" t="s">
        <v>102</v>
      </c>
      <c r="BR130" s="481" t="s">
        <v>102</v>
      </c>
      <c r="BS130" s="481" t="s">
        <v>102</v>
      </c>
      <c r="BT130" s="481" t="s">
        <v>102</v>
      </c>
      <c r="BU130" s="481" t="s">
        <v>102</v>
      </c>
      <c r="BV130" s="481" t="s">
        <v>102</v>
      </c>
      <c r="BW130" s="481" t="s">
        <v>102</v>
      </c>
      <c r="BX130" s="481" t="s">
        <v>102</v>
      </c>
      <c r="BY130" s="481" t="s">
        <v>102</v>
      </c>
      <c r="BZ130" s="481" t="s">
        <v>102</v>
      </c>
      <c r="CA130" s="481" t="s">
        <v>102</v>
      </c>
      <c r="CB130" s="481" t="s">
        <v>102</v>
      </c>
      <c r="CC130" s="481" t="s">
        <v>102</v>
      </c>
      <c r="CD130" s="481" t="s">
        <v>102</v>
      </c>
      <c r="CE130" s="481" t="s">
        <v>102</v>
      </c>
      <c r="CF130" s="481" t="s">
        <v>102</v>
      </c>
      <c r="CG130" s="481" t="s">
        <v>102</v>
      </c>
      <c r="CH130" s="481" t="s">
        <v>102</v>
      </c>
      <c r="CI130" s="481" t="s">
        <v>102</v>
      </c>
      <c r="CJ130" s="481" t="s">
        <v>102</v>
      </c>
      <c r="CK130" s="481" t="s">
        <v>102</v>
      </c>
      <c r="CL130" s="481" t="s">
        <v>102</v>
      </c>
      <c r="CM130" s="481" t="s">
        <v>102</v>
      </c>
      <c r="CN130" s="481" t="s">
        <v>102</v>
      </c>
      <c r="CO130" s="481" t="s">
        <v>102</v>
      </c>
      <c r="CP130" s="481" t="s">
        <v>102</v>
      </c>
      <c r="CQ130" s="481" t="s">
        <v>102</v>
      </c>
      <c r="CR130" s="481" t="s">
        <v>102</v>
      </c>
      <c r="CS130" s="481" t="s">
        <v>102</v>
      </c>
      <c r="CT130" s="481" t="s">
        <v>102</v>
      </c>
      <c r="CU130" s="481" t="s">
        <v>102</v>
      </c>
      <c r="CV130" s="481" t="s">
        <v>102</v>
      </c>
      <c r="CW130" s="481" t="s">
        <v>102</v>
      </c>
      <c r="CX130" s="481" t="s">
        <v>102</v>
      </c>
      <c r="CY130" s="481" t="s">
        <v>102</v>
      </c>
      <c r="CZ130" s="481" t="s">
        <v>102</v>
      </c>
      <c r="DA130" s="481" t="s">
        <v>102</v>
      </c>
      <c r="DB130" s="481" t="s">
        <v>102</v>
      </c>
      <c r="DC130" s="481" t="s">
        <v>102</v>
      </c>
      <c r="DD130" s="481" t="s">
        <v>102</v>
      </c>
      <c r="DE130" s="481" t="s">
        <v>102</v>
      </c>
      <c r="DF130" s="481" t="s">
        <v>102</v>
      </c>
      <c r="DG130" s="481" t="s">
        <v>102</v>
      </c>
      <c r="DH130" s="481" t="s">
        <v>102</v>
      </c>
      <c r="DI130" s="481" t="s">
        <v>102</v>
      </c>
      <c r="DJ130" s="481" t="s">
        <v>102</v>
      </c>
      <c r="DK130" s="481" t="s">
        <v>102</v>
      </c>
      <c r="DL130" s="481" t="s">
        <v>102</v>
      </c>
      <c r="DM130" s="481" t="s">
        <v>102</v>
      </c>
      <c r="DN130" s="481" t="s">
        <v>102</v>
      </c>
      <c r="DO130" s="481" t="s">
        <v>102</v>
      </c>
      <c r="DP130" s="481" t="s">
        <v>102</v>
      </c>
      <c r="DQ130" s="481" t="s">
        <v>102</v>
      </c>
      <c r="DR130" s="481" t="s">
        <v>102</v>
      </c>
      <c r="DS130" s="481" t="s">
        <v>102</v>
      </c>
      <c r="DT130" s="481" t="s">
        <v>102</v>
      </c>
      <c r="DU130" s="481" t="s">
        <v>102</v>
      </c>
      <c r="DV130" s="481" t="s">
        <v>102</v>
      </c>
      <c r="DW130" s="481" t="s">
        <v>102</v>
      </c>
      <c r="DX130" s="481" t="s">
        <v>102</v>
      </c>
      <c r="DY130" s="481" t="s">
        <v>102</v>
      </c>
      <c r="DZ130" s="481" t="s">
        <v>102</v>
      </c>
      <c r="EA130" s="481" t="s">
        <v>102</v>
      </c>
      <c r="EB130" s="481" t="s">
        <v>102</v>
      </c>
    </row>
    <row r="131" spans="1:132" x14ac:dyDescent="0.15">
      <c r="A131" s="480" t="s">
        <v>4613</v>
      </c>
      <c r="B131" s="481">
        <v>4096736</v>
      </c>
      <c r="C131" s="481" t="s">
        <v>4614</v>
      </c>
      <c r="D131" s="481" t="s">
        <v>4615</v>
      </c>
      <c r="E131" s="481" t="s">
        <v>4616</v>
      </c>
      <c r="F131" s="481" t="s">
        <v>4617</v>
      </c>
      <c r="G131" s="481" t="s">
        <v>102</v>
      </c>
      <c r="H131" s="481" t="s">
        <v>102</v>
      </c>
      <c r="I131" s="481" t="s">
        <v>102</v>
      </c>
      <c r="J131" s="481" t="s">
        <v>102</v>
      </c>
      <c r="K131" s="481" t="s">
        <v>102</v>
      </c>
      <c r="L131" s="481" t="s">
        <v>102</v>
      </c>
      <c r="M131" s="481" t="s">
        <v>102</v>
      </c>
      <c r="N131" s="481" t="s">
        <v>102</v>
      </c>
      <c r="O131" s="481" t="s">
        <v>102</v>
      </c>
      <c r="P131" s="481" t="s">
        <v>102</v>
      </c>
      <c r="Q131" s="481" t="s">
        <v>102</v>
      </c>
      <c r="R131" s="481" t="s">
        <v>102</v>
      </c>
      <c r="S131" s="481" t="s">
        <v>102</v>
      </c>
      <c r="T131" s="481" t="s">
        <v>102</v>
      </c>
      <c r="U131" s="481" t="s">
        <v>102</v>
      </c>
      <c r="V131" s="481" t="s">
        <v>102</v>
      </c>
      <c r="W131" s="481" t="s">
        <v>102</v>
      </c>
      <c r="X131" s="481" t="s">
        <v>102</v>
      </c>
      <c r="Y131" s="481" t="s">
        <v>102</v>
      </c>
      <c r="Z131" s="481" t="s">
        <v>102</v>
      </c>
      <c r="AA131" s="481" t="s">
        <v>102</v>
      </c>
      <c r="AB131" s="481" t="s">
        <v>102</v>
      </c>
      <c r="AC131" s="481" t="s">
        <v>102</v>
      </c>
      <c r="AD131" s="481" t="s">
        <v>102</v>
      </c>
      <c r="AE131" s="481" t="s">
        <v>102</v>
      </c>
      <c r="AF131" s="481" t="s">
        <v>102</v>
      </c>
      <c r="AG131" s="481" t="s">
        <v>102</v>
      </c>
      <c r="AH131" s="481" t="s">
        <v>102</v>
      </c>
      <c r="AI131" s="481" t="s">
        <v>102</v>
      </c>
      <c r="AJ131" s="481" t="s">
        <v>102</v>
      </c>
      <c r="AK131" s="481" t="s">
        <v>102</v>
      </c>
      <c r="AL131" s="481" t="s">
        <v>102</v>
      </c>
      <c r="AM131" s="481" t="s">
        <v>102</v>
      </c>
      <c r="AN131" s="481" t="s">
        <v>102</v>
      </c>
      <c r="AO131" s="481" t="s">
        <v>102</v>
      </c>
      <c r="AP131" s="481" t="s">
        <v>102</v>
      </c>
      <c r="AQ131" s="481" t="s">
        <v>102</v>
      </c>
      <c r="AR131" s="481" t="s">
        <v>102</v>
      </c>
      <c r="AS131" s="481" t="s">
        <v>102</v>
      </c>
      <c r="AT131" s="481" t="s">
        <v>102</v>
      </c>
      <c r="AU131" s="481" t="s">
        <v>102</v>
      </c>
      <c r="AV131" s="481" t="s">
        <v>102</v>
      </c>
      <c r="AW131" s="481" t="s">
        <v>102</v>
      </c>
      <c r="AX131" s="481" t="s">
        <v>102</v>
      </c>
      <c r="AY131" s="481" t="s">
        <v>102</v>
      </c>
      <c r="AZ131" s="481" t="s">
        <v>102</v>
      </c>
      <c r="BA131" s="481" t="s">
        <v>102</v>
      </c>
      <c r="BB131" s="481" t="s">
        <v>102</v>
      </c>
      <c r="BC131" s="481" t="s">
        <v>102</v>
      </c>
      <c r="BD131" s="481" t="s">
        <v>102</v>
      </c>
      <c r="BE131" s="481" t="s">
        <v>102</v>
      </c>
      <c r="BF131" s="481" t="s">
        <v>102</v>
      </c>
      <c r="BG131" s="481" t="s">
        <v>102</v>
      </c>
      <c r="BH131" s="481" t="s">
        <v>102</v>
      </c>
      <c r="BI131" s="481" t="s">
        <v>102</v>
      </c>
      <c r="BJ131" s="481" t="s">
        <v>102</v>
      </c>
      <c r="BK131" s="481" t="s">
        <v>102</v>
      </c>
      <c r="BL131" s="481" t="s">
        <v>102</v>
      </c>
      <c r="BM131" s="481" t="s">
        <v>102</v>
      </c>
      <c r="BN131" s="481" t="s">
        <v>102</v>
      </c>
      <c r="BO131" s="481" t="s">
        <v>102</v>
      </c>
      <c r="BP131" s="481" t="s">
        <v>102</v>
      </c>
      <c r="BQ131" s="481" t="s">
        <v>102</v>
      </c>
      <c r="BR131" s="481" t="s">
        <v>102</v>
      </c>
      <c r="BS131" s="481" t="s">
        <v>102</v>
      </c>
      <c r="BT131" s="481" t="s">
        <v>102</v>
      </c>
      <c r="BU131" s="481" t="s">
        <v>102</v>
      </c>
      <c r="BV131" s="481" t="s">
        <v>102</v>
      </c>
      <c r="BW131" s="481" t="s">
        <v>102</v>
      </c>
      <c r="BX131" s="481" t="s">
        <v>102</v>
      </c>
      <c r="BY131" s="481" t="s">
        <v>102</v>
      </c>
      <c r="BZ131" s="481" t="s">
        <v>102</v>
      </c>
      <c r="CA131" s="481" t="s">
        <v>102</v>
      </c>
      <c r="CB131" s="481" t="s">
        <v>102</v>
      </c>
      <c r="CC131" s="481" t="s">
        <v>102</v>
      </c>
      <c r="CD131" s="481" t="s">
        <v>102</v>
      </c>
      <c r="CE131" s="481" t="s">
        <v>102</v>
      </c>
      <c r="CF131" s="481" t="s">
        <v>102</v>
      </c>
      <c r="CG131" s="481" t="s">
        <v>102</v>
      </c>
      <c r="CH131" s="481" t="s">
        <v>102</v>
      </c>
      <c r="CI131" s="481" t="s">
        <v>102</v>
      </c>
      <c r="CJ131" s="481" t="s">
        <v>102</v>
      </c>
      <c r="CK131" s="481" t="s">
        <v>102</v>
      </c>
      <c r="CL131" s="481" t="s">
        <v>102</v>
      </c>
      <c r="CM131" s="481" t="s">
        <v>102</v>
      </c>
      <c r="CN131" s="481" t="s">
        <v>102</v>
      </c>
      <c r="CO131" s="481" t="s">
        <v>102</v>
      </c>
      <c r="CP131" s="481" t="s">
        <v>102</v>
      </c>
      <c r="CQ131" s="481" t="s">
        <v>102</v>
      </c>
      <c r="CR131" s="481" t="s">
        <v>102</v>
      </c>
      <c r="CS131" s="481" t="s">
        <v>102</v>
      </c>
      <c r="CT131" s="481" t="s">
        <v>102</v>
      </c>
      <c r="CU131" s="481" t="s">
        <v>102</v>
      </c>
      <c r="CV131" s="481" t="s">
        <v>102</v>
      </c>
      <c r="CW131" s="481" t="s">
        <v>102</v>
      </c>
      <c r="CX131" s="481" t="s">
        <v>102</v>
      </c>
      <c r="CY131" s="481" t="s">
        <v>102</v>
      </c>
      <c r="CZ131" s="481" t="s">
        <v>102</v>
      </c>
      <c r="DA131" s="481" t="s">
        <v>102</v>
      </c>
      <c r="DB131" s="481" t="s">
        <v>102</v>
      </c>
      <c r="DC131" s="481" t="s">
        <v>102</v>
      </c>
      <c r="DD131" s="481" t="s">
        <v>102</v>
      </c>
      <c r="DE131" s="481" t="s">
        <v>102</v>
      </c>
      <c r="DF131" s="481" t="s">
        <v>102</v>
      </c>
      <c r="DG131" s="481" t="s">
        <v>102</v>
      </c>
      <c r="DH131" s="481" t="s">
        <v>102</v>
      </c>
      <c r="DI131" s="481" t="s">
        <v>102</v>
      </c>
      <c r="DJ131" s="481" t="s">
        <v>102</v>
      </c>
      <c r="DK131" s="481" t="s">
        <v>102</v>
      </c>
      <c r="DL131" s="481" t="s">
        <v>102</v>
      </c>
      <c r="DM131" s="481" t="s">
        <v>102</v>
      </c>
      <c r="DN131" s="481" t="s">
        <v>102</v>
      </c>
      <c r="DO131" s="481" t="s">
        <v>102</v>
      </c>
      <c r="DP131" s="481" t="s">
        <v>102</v>
      </c>
      <c r="DQ131" s="481" t="s">
        <v>102</v>
      </c>
      <c r="DR131" s="481" t="s">
        <v>102</v>
      </c>
      <c r="DS131" s="481" t="s">
        <v>102</v>
      </c>
      <c r="DT131" s="481" t="s">
        <v>102</v>
      </c>
      <c r="DU131" s="481" t="s">
        <v>102</v>
      </c>
      <c r="DV131" s="481" t="s">
        <v>102</v>
      </c>
      <c r="DW131" s="481" t="s">
        <v>102</v>
      </c>
      <c r="DX131" s="481" t="s">
        <v>102</v>
      </c>
      <c r="DY131" s="481" t="s">
        <v>102</v>
      </c>
      <c r="DZ131" s="481" t="s">
        <v>102</v>
      </c>
      <c r="EA131" s="481" t="s">
        <v>102</v>
      </c>
      <c r="EB131" s="481" t="s">
        <v>102</v>
      </c>
    </row>
    <row r="132" spans="1:132" x14ac:dyDescent="0.15">
      <c r="A132" s="480" t="s">
        <v>4618</v>
      </c>
      <c r="B132" s="481">
        <v>4237493</v>
      </c>
      <c r="C132" s="481" t="s">
        <v>102</v>
      </c>
      <c r="D132" s="481" t="s">
        <v>102</v>
      </c>
      <c r="E132" s="481" t="s">
        <v>102</v>
      </c>
      <c r="F132" s="481" t="s">
        <v>4619</v>
      </c>
      <c r="G132" s="481" t="s">
        <v>4620</v>
      </c>
      <c r="H132" s="481" t="s">
        <v>102</v>
      </c>
      <c r="I132" s="481" t="s">
        <v>102</v>
      </c>
      <c r="J132" s="481" t="s">
        <v>4619</v>
      </c>
      <c r="K132" s="481" t="s">
        <v>4620</v>
      </c>
      <c r="L132" s="481" t="s">
        <v>102</v>
      </c>
      <c r="M132" s="481" t="s">
        <v>102</v>
      </c>
      <c r="N132" s="481" t="s">
        <v>102</v>
      </c>
      <c r="O132" s="481" t="s">
        <v>102</v>
      </c>
      <c r="P132" s="481" t="s">
        <v>4619</v>
      </c>
      <c r="Q132" s="481" t="s">
        <v>102</v>
      </c>
      <c r="R132" s="481" t="s">
        <v>102</v>
      </c>
      <c r="S132" s="481" t="s">
        <v>102</v>
      </c>
      <c r="T132" s="481" t="s">
        <v>102</v>
      </c>
      <c r="U132" s="481" t="s">
        <v>102</v>
      </c>
      <c r="V132" s="481" t="s">
        <v>102</v>
      </c>
      <c r="W132" s="481" t="s">
        <v>102</v>
      </c>
      <c r="X132" s="481" t="s">
        <v>102</v>
      </c>
      <c r="Y132" s="481" t="s">
        <v>102</v>
      </c>
      <c r="Z132" s="481" t="s">
        <v>102</v>
      </c>
      <c r="AA132" s="481" t="s">
        <v>102</v>
      </c>
      <c r="AB132" s="481" t="s">
        <v>102</v>
      </c>
      <c r="AC132" s="481" t="s">
        <v>102</v>
      </c>
      <c r="AD132" s="481" t="s">
        <v>102</v>
      </c>
      <c r="AE132" s="481" t="s">
        <v>102</v>
      </c>
      <c r="AF132" s="481" t="s">
        <v>102</v>
      </c>
      <c r="AG132" s="481" t="s">
        <v>102</v>
      </c>
      <c r="AH132" s="481" t="s">
        <v>102</v>
      </c>
      <c r="AI132" s="481" t="s">
        <v>102</v>
      </c>
      <c r="AJ132" s="481" t="s">
        <v>102</v>
      </c>
      <c r="AK132" s="481" t="s">
        <v>102</v>
      </c>
      <c r="AL132" s="481" t="s">
        <v>102</v>
      </c>
      <c r="AM132" s="481" t="s">
        <v>102</v>
      </c>
      <c r="AN132" s="481" t="s">
        <v>102</v>
      </c>
      <c r="AO132" s="481" t="s">
        <v>102</v>
      </c>
      <c r="AP132" s="481" t="s">
        <v>102</v>
      </c>
      <c r="AQ132" s="481" t="s">
        <v>102</v>
      </c>
      <c r="AR132" s="481" t="s">
        <v>102</v>
      </c>
      <c r="AS132" s="481" t="s">
        <v>102</v>
      </c>
      <c r="AT132" s="481" t="s">
        <v>102</v>
      </c>
      <c r="AU132" s="481" t="s">
        <v>102</v>
      </c>
      <c r="AV132" s="481" t="s">
        <v>102</v>
      </c>
      <c r="AW132" s="481" t="s">
        <v>102</v>
      </c>
      <c r="AX132" s="481" t="s">
        <v>102</v>
      </c>
      <c r="AY132" s="481" t="s">
        <v>102</v>
      </c>
      <c r="AZ132" s="481" t="s">
        <v>102</v>
      </c>
      <c r="BA132" s="481" t="s">
        <v>102</v>
      </c>
      <c r="BB132" s="481" t="s">
        <v>102</v>
      </c>
      <c r="BC132" s="481" t="s">
        <v>102</v>
      </c>
      <c r="BD132" s="481" t="s">
        <v>102</v>
      </c>
      <c r="BE132" s="481" t="s">
        <v>102</v>
      </c>
      <c r="BF132" s="481" t="s">
        <v>102</v>
      </c>
      <c r="BG132" s="481" t="s">
        <v>102</v>
      </c>
      <c r="BH132" s="481" t="s">
        <v>102</v>
      </c>
      <c r="BI132" s="481" t="s">
        <v>102</v>
      </c>
      <c r="BJ132" s="481" t="s">
        <v>102</v>
      </c>
      <c r="BK132" s="481" t="s">
        <v>102</v>
      </c>
      <c r="BL132" s="481" t="s">
        <v>102</v>
      </c>
      <c r="BM132" s="481" t="s">
        <v>102</v>
      </c>
      <c r="BN132" s="481" t="s">
        <v>102</v>
      </c>
      <c r="BO132" s="481" t="s">
        <v>102</v>
      </c>
      <c r="BP132" s="481" t="s">
        <v>102</v>
      </c>
      <c r="BQ132" s="481" t="s">
        <v>102</v>
      </c>
      <c r="BR132" s="481" t="s">
        <v>102</v>
      </c>
      <c r="BS132" s="481" t="s">
        <v>102</v>
      </c>
      <c r="BT132" s="481" t="s">
        <v>102</v>
      </c>
      <c r="BU132" s="481" t="s">
        <v>102</v>
      </c>
      <c r="BV132" s="481" t="s">
        <v>102</v>
      </c>
      <c r="BW132" s="481" t="s">
        <v>102</v>
      </c>
      <c r="BX132" s="481" t="s">
        <v>102</v>
      </c>
      <c r="BY132" s="481" t="s">
        <v>102</v>
      </c>
      <c r="BZ132" s="481" t="s">
        <v>102</v>
      </c>
      <c r="CA132" s="481" t="s">
        <v>102</v>
      </c>
      <c r="CB132" s="481" t="s">
        <v>102</v>
      </c>
      <c r="CC132" s="481" t="s">
        <v>102</v>
      </c>
      <c r="CD132" s="481" t="s">
        <v>102</v>
      </c>
      <c r="CE132" s="481" t="s">
        <v>102</v>
      </c>
      <c r="CF132" s="481" t="s">
        <v>102</v>
      </c>
      <c r="CG132" s="481" t="s">
        <v>102</v>
      </c>
      <c r="CH132" s="481" t="s">
        <v>102</v>
      </c>
      <c r="CI132" s="481" t="s">
        <v>102</v>
      </c>
      <c r="CJ132" s="481" t="s">
        <v>102</v>
      </c>
      <c r="CK132" s="481" t="s">
        <v>102</v>
      </c>
      <c r="CL132" s="481" t="s">
        <v>102</v>
      </c>
      <c r="CM132" s="481" t="s">
        <v>102</v>
      </c>
      <c r="CN132" s="481" t="s">
        <v>102</v>
      </c>
      <c r="CO132" s="481" t="s">
        <v>102</v>
      </c>
      <c r="CP132" s="481" t="s">
        <v>102</v>
      </c>
      <c r="CQ132" s="481" t="s">
        <v>102</v>
      </c>
      <c r="CR132" s="481" t="s">
        <v>102</v>
      </c>
      <c r="CS132" s="481" t="s">
        <v>102</v>
      </c>
      <c r="CT132" s="481" t="s">
        <v>102</v>
      </c>
      <c r="CU132" s="481" t="s">
        <v>102</v>
      </c>
      <c r="CV132" s="481" t="s">
        <v>102</v>
      </c>
      <c r="CW132" s="481" t="s">
        <v>102</v>
      </c>
      <c r="CX132" s="481" t="s">
        <v>102</v>
      </c>
      <c r="CY132" s="481" t="s">
        <v>102</v>
      </c>
      <c r="CZ132" s="481" t="s">
        <v>102</v>
      </c>
      <c r="DA132" s="481" t="s">
        <v>102</v>
      </c>
      <c r="DB132" s="481" t="s">
        <v>102</v>
      </c>
      <c r="DC132" s="481" t="s">
        <v>102</v>
      </c>
      <c r="DD132" s="481" t="s">
        <v>102</v>
      </c>
      <c r="DE132" s="481" t="s">
        <v>102</v>
      </c>
      <c r="DF132" s="481" t="s">
        <v>102</v>
      </c>
      <c r="DG132" s="481" t="s">
        <v>102</v>
      </c>
      <c r="DH132" s="481" t="s">
        <v>102</v>
      </c>
      <c r="DI132" s="481" t="s">
        <v>102</v>
      </c>
      <c r="DJ132" s="481" t="s">
        <v>102</v>
      </c>
      <c r="DK132" s="481" t="s">
        <v>102</v>
      </c>
      <c r="DL132" s="481" t="s">
        <v>102</v>
      </c>
      <c r="DM132" s="481" t="s">
        <v>102</v>
      </c>
      <c r="DN132" s="481" t="s">
        <v>102</v>
      </c>
      <c r="DO132" s="481" t="s">
        <v>102</v>
      </c>
      <c r="DP132" s="481" t="s">
        <v>102</v>
      </c>
      <c r="DQ132" s="481" t="s">
        <v>102</v>
      </c>
      <c r="DR132" s="481" t="s">
        <v>102</v>
      </c>
      <c r="DS132" s="481" t="s">
        <v>102</v>
      </c>
      <c r="DT132" s="481" t="s">
        <v>102</v>
      </c>
      <c r="DU132" s="481" t="s">
        <v>102</v>
      </c>
      <c r="DV132" s="481" t="s">
        <v>102</v>
      </c>
      <c r="DW132" s="481" t="s">
        <v>102</v>
      </c>
      <c r="DX132" s="481" t="s">
        <v>102</v>
      </c>
      <c r="DY132" s="481" t="s">
        <v>102</v>
      </c>
      <c r="DZ132" s="481" t="s">
        <v>102</v>
      </c>
      <c r="EA132" s="481" t="s">
        <v>102</v>
      </c>
      <c r="EB132" s="481" t="s">
        <v>102</v>
      </c>
    </row>
    <row r="133" spans="1:132" x14ac:dyDescent="0.15">
      <c r="A133" s="480" t="s">
        <v>4621</v>
      </c>
      <c r="B133" s="481">
        <v>3981331</v>
      </c>
      <c r="C133" s="481" t="s">
        <v>102</v>
      </c>
      <c r="D133" s="481" t="s">
        <v>102</v>
      </c>
      <c r="E133" s="481" t="s">
        <v>4622</v>
      </c>
      <c r="F133" s="481" t="s">
        <v>4623</v>
      </c>
      <c r="G133" s="481" t="s">
        <v>4624</v>
      </c>
      <c r="H133" s="481" t="s">
        <v>4625</v>
      </c>
      <c r="I133" s="481" t="s">
        <v>4626</v>
      </c>
      <c r="J133" s="481" t="s">
        <v>4627</v>
      </c>
      <c r="K133" s="481" t="s">
        <v>4628</v>
      </c>
      <c r="L133" s="481" t="s">
        <v>102</v>
      </c>
      <c r="M133" s="481" t="s">
        <v>102</v>
      </c>
      <c r="N133" s="481" t="s">
        <v>4622</v>
      </c>
      <c r="O133" s="481" t="s">
        <v>4623</v>
      </c>
      <c r="P133" s="481" t="s">
        <v>4624</v>
      </c>
      <c r="Q133" s="481" t="s">
        <v>4625</v>
      </c>
      <c r="R133" s="481" t="s">
        <v>4626</v>
      </c>
      <c r="S133" s="481" t="s">
        <v>4627</v>
      </c>
      <c r="T133" s="481" t="s">
        <v>4629</v>
      </c>
      <c r="U133" s="481" t="s">
        <v>102</v>
      </c>
      <c r="V133" s="481" t="s">
        <v>102</v>
      </c>
      <c r="W133" s="481" t="s">
        <v>102</v>
      </c>
      <c r="X133" s="481" t="s">
        <v>102</v>
      </c>
      <c r="Y133" s="481" t="s">
        <v>102</v>
      </c>
      <c r="Z133" s="481" t="s">
        <v>102</v>
      </c>
      <c r="AA133" s="481" t="s">
        <v>102</v>
      </c>
      <c r="AB133" s="481" t="s">
        <v>102</v>
      </c>
      <c r="AC133" s="481" t="s">
        <v>102</v>
      </c>
      <c r="AD133" s="481" t="s">
        <v>102</v>
      </c>
      <c r="AE133" s="481" t="s">
        <v>102</v>
      </c>
      <c r="AF133" s="481" t="s">
        <v>102</v>
      </c>
      <c r="AG133" s="481" t="s">
        <v>102</v>
      </c>
      <c r="AH133" s="481" t="s">
        <v>102</v>
      </c>
      <c r="AI133" s="481" t="s">
        <v>102</v>
      </c>
      <c r="AJ133" s="481" t="s">
        <v>102</v>
      </c>
      <c r="AK133" s="481" t="s">
        <v>102</v>
      </c>
      <c r="AL133" s="481" t="s">
        <v>102</v>
      </c>
      <c r="AM133" s="481" t="s">
        <v>102</v>
      </c>
      <c r="AN133" s="481" t="s">
        <v>102</v>
      </c>
      <c r="AO133" s="481" t="s">
        <v>102</v>
      </c>
      <c r="AP133" s="481" t="s">
        <v>102</v>
      </c>
      <c r="AQ133" s="481" t="s">
        <v>102</v>
      </c>
      <c r="AR133" s="481" t="s">
        <v>102</v>
      </c>
      <c r="AS133" s="481" t="s">
        <v>102</v>
      </c>
      <c r="AT133" s="481" t="s">
        <v>102</v>
      </c>
      <c r="AU133" s="481" t="s">
        <v>102</v>
      </c>
      <c r="AV133" s="481" t="s">
        <v>102</v>
      </c>
      <c r="AW133" s="481" t="s">
        <v>102</v>
      </c>
      <c r="AX133" s="481" t="s">
        <v>102</v>
      </c>
      <c r="AY133" s="481" t="s">
        <v>102</v>
      </c>
      <c r="AZ133" s="481" t="s">
        <v>102</v>
      </c>
      <c r="BA133" s="481" t="s">
        <v>102</v>
      </c>
      <c r="BB133" s="481" t="s">
        <v>102</v>
      </c>
      <c r="BC133" s="481" t="s">
        <v>102</v>
      </c>
      <c r="BD133" s="481" t="s">
        <v>102</v>
      </c>
      <c r="BE133" s="481" t="s">
        <v>102</v>
      </c>
      <c r="BF133" s="481" t="s">
        <v>102</v>
      </c>
      <c r="BG133" s="481" t="s">
        <v>102</v>
      </c>
      <c r="BH133" s="481" t="s">
        <v>102</v>
      </c>
      <c r="BI133" s="481" t="s">
        <v>102</v>
      </c>
      <c r="BJ133" s="481" t="s">
        <v>102</v>
      </c>
      <c r="BK133" s="481" t="s">
        <v>102</v>
      </c>
      <c r="BL133" s="481" t="s">
        <v>102</v>
      </c>
      <c r="BM133" s="481" t="s">
        <v>102</v>
      </c>
      <c r="BN133" s="481" t="s">
        <v>102</v>
      </c>
      <c r="BO133" s="481" t="s">
        <v>102</v>
      </c>
      <c r="BP133" s="481" t="s">
        <v>102</v>
      </c>
      <c r="BQ133" s="481" t="s">
        <v>102</v>
      </c>
      <c r="BR133" s="481" t="s">
        <v>102</v>
      </c>
      <c r="BS133" s="481" t="s">
        <v>102</v>
      </c>
      <c r="BT133" s="481" t="s">
        <v>102</v>
      </c>
      <c r="BU133" s="481" t="s">
        <v>102</v>
      </c>
      <c r="BV133" s="481" t="s">
        <v>102</v>
      </c>
      <c r="BW133" s="481" t="s">
        <v>102</v>
      </c>
      <c r="BX133" s="481" t="s">
        <v>102</v>
      </c>
      <c r="BY133" s="481" t="s">
        <v>102</v>
      </c>
      <c r="BZ133" s="481" t="s">
        <v>102</v>
      </c>
      <c r="CA133" s="481" t="s">
        <v>102</v>
      </c>
      <c r="CB133" s="481" t="s">
        <v>102</v>
      </c>
      <c r="CC133" s="481" t="s">
        <v>102</v>
      </c>
      <c r="CD133" s="481" t="s">
        <v>102</v>
      </c>
      <c r="CE133" s="481" t="s">
        <v>102</v>
      </c>
      <c r="CF133" s="481" t="s">
        <v>102</v>
      </c>
      <c r="CG133" s="481" t="s">
        <v>102</v>
      </c>
      <c r="CH133" s="481" t="s">
        <v>102</v>
      </c>
      <c r="CI133" s="481" t="s">
        <v>102</v>
      </c>
      <c r="CJ133" s="481" t="s">
        <v>102</v>
      </c>
      <c r="CK133" s="481" t="s">
        <v>102</v>
      </c>
      <c r="CL133" s="481" t="s">
        <v>102</v>
      </c>
      <c r="CM133" s="481" t="s">
        <v>102</v>
      </c>
      <c r="CN133" s="481" t="s">
        <v>102</v>
      </c>
      <c r="CO133" s="481" t="s">
        <v>102</v>
      </c>
      <c r="CP133" s="481" t="s">
        <v>102</v>
      </c>
      <c r="CQ133" s="481" t="s">
        <v>102</v>
      </c>
      <c r="CR133" s="481" t="s">
        <v>102</v>
      </c>
      <c r="CS133" s="481" t="s">
        <v>102</v>
      </c>
      <c r="CT133" s="481" t="s">
        <v>102</v>
      </c>
      <c r="CU133" s="481" t="s">
        <v>102</v>
      </c>
      <c r="CV133" s="481" t="s">
        <v>102</v>
      </c>
      <c r="CW133" s="481" t="s">
        <v>102</v>
      </c>
      <c r="CX133" s="481" t="s">
        <v>102</v>
      </c>
      <c r="CY133" s="481" t="s">
        <v>102</v>
      </c>
      <c r="CZ133" s="481" t="s">
        <v>102</v>
      </c>
      <c r="DA133" s="481" t="s">
        <v>102</v>
      </c>
      <c r="DB133" s="481" t="s">
        <v>102</v>
      </c>
      <c r="DC133" s="481" t="s">
        <v>102</v>
      </c>
      <c r="DD133" s="481" t="s">
        <v>102</v>
      </c>
      <c r="DE133" s="481" t="s">
        <v>102</v>
      </c>
      <c r="DF133" s="481" t="s">
        <v>102</v>
      </c>
      <c r="DG133" s="481" t="s">
        <v>102</v>
      </c>
      <c r="DH133" s="481" t="s">
        <v>102</v>
      </c>
      <c r="DI133" s="481" t="s">
        <v>102</v>
      </c>
      <c r="DJ133" s="481" t="s">
        <v>102</v>
      </c>
      <c r="DK133" s="481" t="s">
        <v>102</v>
      </c>
      <c r="DL133" s="481" t="s">
        <v>102</v>
      </c>
      <c r="DM133" s="481" t="s">
        <v>102</v>
      </c>
      <c r="DN133" s="481" t="s">
        <v>102</v>
      </c>
      <c r="DO133" s="481" t="s">
        <v>102</v>
      </c>
      <c r="DP133" s="481" t="s">
        <v>102</v>
      </c>
      <c r="DQ133" s="481" t="s">
        <v>102</v>
      </c>
      <c r="DR133" s="481" t="s">
        <v>102</v>
      </c>
      <c r="DS133" s="481" t="s">
        <v>102</v>
      </c>
      <c r="DT133" s="481" t="s">
        <v>102</v>
      </c>
      <c r="DU133" s="481" t="s">
        <v>102</v>
      </c>
      <c r="DV133" s="481" t="s">
        <v>102</v>
      </c>
      <c r="DW133" s="481" t="s">
        <v>102</v>
      </c>
      <c r="DX133" s="481" t="s">
        <v>102</v>
      </c>
      <c r="DY133" s="481" t="s">
        <v>102</v>
      </c>
      <c r="DZ133" s="481" t="s">
        <v>102</v>
      </c>
      <c r="EA133" s="481" t="s">
        <v>102</v>
      </c>
      <c r="EB133" s="481" t="s">
        <v>102</v>
      </c>
    </row>
    <row r="134" spans="1:132" x14ac:dyDescent="0.15">
      <c r="A134" s="480" t="s">
        <v>4630</v>
      </c>
      <c r="B134" s="481">
        <v>3796482</v>
      </c>
      <c r="C134" s="481" t="s">
        <v>4147</v>
      </c>
      <c r="D134" s="481" t="s">
        <v>4631</v>
      </c>
      <c r="E134" s="481" t="s">
        <v>4147</v>
      </c>
      <c r="F134" s="481" t="s">
        <v>4632</v>
      </c>
      <c r="G134" s="481" t="s">
        <v>4631</v>
      </c>
      <c r="H134" s="481" t="s">
        <v>102</v>
      </c>
      <c r="I134" s="481" t="s">
        <v>102</v>
      </c>
      <c r="J134" s="481" t="s">
        <v>102</v>
      </c>
      <c r="K134" s="481" t="s">
        <v>102</v>
      </c>
      <c r="L134" s="481" t="s">
        <v>102</v>
      </c>
      <c r="M134" s="481" t="s">
        <v>102</v>
      </c>
      <c r="N134" s="481" t="s">
        <v>102</v>
      </c>
      <c r="O134" s="481" t="s">
        <v>102</v>
      </c>
      <c r="P134" s="481" t="s">
        <v>102</v>
      </c>
      <c r="Q134" s="481" t="s">
        <v>102</v>
      </c>
      <c r="R134" s="481" t="s">
        <v>102</v>
      </c>
      <c r="S134" s="481" t="s">
        <v>102</v>
      </c>
      <c r="T134" s="481" t="s">
        <v>102</v>
      </c>
      <c r="U134" s="481" t="s">
        <v>102</v>
      </c>
      <c r="V134" s="481" t="s">
        <v>102</v>
      </c>
      <c r="W134" s="481" t="s">
        <v>102</v>
      </c>
      <c r="X134" s="481" t="s">
        <v>102</v>
      </c>
      <c r="Y134" s="481" t="s">
        <v>102</v>
      </c>
      <c r="Z134" s="481" t="s">
        <v>102</v>
      </c>
      <c r="AA134" s="481" t="s">
        <v>102</v>
      </c>
      <c r="AB134" s="481" t="s">
        <v>102</v>
      </c>
      <c r="AC134" s="481" t="s">
        <v>102</v>
      </c>
      <c r="AD134" s="481" t="s">
        <v>102</v>
      </c>
      <c r="AE134" s="481" t="s">
        <v>102</v>
      </c>
      <c r="AF134" s="481" t="s">
        <v>102</v>
      </c>
      <c r="AG134" s="481" t="s">
        <v>102</v>
      </c>
      <c r="AH134" s="481" t="s">
        <v>102</v>
      </c>
      <c r="AI134" s="481" t="s">
        <v>102</v>
      </c>
      <c r="AJ134" s="481" t="s">
        <v>102</v>
      </c>
      <c r="AK134" s="481" t="s">
        <v>102</v>
      </c>
      <c r="AL134" s="481" t="s">
        <v>102</v>
      </c>
      <c r="AM134" s="481" t="s">
        <v>102</v>
      </c>
      <c r="AN134" s="481" t="s">
        <v>102</v>
      </c>
      <c r="AO134" s="481" t="s">
        <v>102</v>
      </c>
      <c r="AP134" s="481" t="s">
        <v>102</v>
      </c>
      <c r="AQ134" s="481" t="s">
        <v>102</v>
      </c>
      <c r="AR134" s="481" t="s">
        <v>102</v>
      </c>
      <c r="AS134" s="481" t="s">
        <v>102</v>
      </c>
      <c r="AT134" s="481" t="s">
        <v>102</v>
      </c>
      <c r="AU134" s="481" t="s">
        <v>102</v>
      </c>
      <c r="AV134" s="481" t="s">
        <v>102</v>
      </c>
      <c r="AW134" s="481" t="s">
        <v>102</v>
      </c>
      <c r="AX134" s="481" t="s">
        <v>102</v>
      </c>
      <c r="AY134" s="481" t="s">
        <v>102</v>
      </c>
      <c r="AZ134" s="481" t="s">
        <v>102</v>
      </c>
      <c r="BA134" s="481" t="s">
        <v>102</v>
      </c>
      <c r="BB134" s="481" t="s">
        <v>102</v>
      </c>
      <c r="BC134" s="481" t="s">
        <v>102</v>
      </c>
      <c r="BD134" s="481" t="s">
        <v>102</v>
      </c>
      <c r="BE134" s="481" t="s">
        <v>102</v>
      </c>
      <c r="BF134" s="481" t="s">
        <v>102</v>
      </c>
      <c r="BG134" s="481" t="s">
        <v>102</v>
      </c>
      <c r="BH134" s="481" t="s">
        <v>102</v>
      </c>
      <c r="BI134" s="481" t="s">
        <v>102</v>
      </c>
      <c r="BJ134" s="481" t="s">
        <v>102</v>
      </c>
      <c r="BK134" s="481" t="s">
        <v>102</v>
      </c>
      <c r="BL134" s="481" t="s">
        <v>102</v>
      </c>
      <c r="BM134" s="481" t="s">
        <v>102</v>
      </c>
      <c r="BN134" s="481" t="s">
        <v>102</v>
      </c>
      <c r="BO134" s="481" t="s">
        <v>102</v>
      </c>
      <c r="BP134" s="481" t="s">
        <v>102</v>
      </c>
      <c r="BQ134" s="481" t="s">
        <v>102</v>
      </c>
      <c r="BR134" s="481" t="s">
        <v>102</v>
      </c>
      <c r="BS134" s="481" t="s">
        <v>102</v>
      </c>
      <c r="BT134" s="481" t="s">
        <v>102</v>
      </c>
      <c r="BU134" s="481" t="s">
        <v>102</v>
      </c>
      <c r="BV134" s="481" t="s">
        <v>102</v>
      </c>
      <c r="BW134" s="481" t="s">
        <v>102</v>
      </c>
      <c r="BX134" s="481" t="s">
        <v>102</v>
      </c>
      <c r="BY134" s="481" t="s">
        <v>102</v>
      </c>
      <c r="BZ134" s="481" t="s">
        <v>102</v>
      </c>
      <c r="CA134" s="481" t="s">
        <v>102</v>
      </c>
      <c r="CB134" s="481" t="s">
        <v>102</v>
      </c>
      <c r="CC134" s="481" t="s">
        <v>102</v>
      </c>
      <c r="CD134" s="481" t="s">
        <v>102</v>
      </c>
      <c r="CE134" s="481" t="s">
        <v>102</v>
      </c>
      <c r="CF134" s="481" t="s">
        <v>102</v>
      </c>
      <c r="CG134" s="481" t="s">
        <v>102</v>
      </c>
      <c r="CH134" s="481" t="s">
        <v>102</v>
      </c>
      <c r="CI134" s="481" t="s">
        <v>102</v>
      </c>
      <c r="CJ134" s="481" t="s">
        <v>102</v>
      </c>
      <c r="CK134" s="481" t="s">
        <v>102</v>
      </c>
      <c r="CL134" s="481" t="s">
        <v>102</v>
      </c>
      <c r="CM134" s="481" t="s">
        <v>102</v>
      </c>
      <c r="CN134" s="481" t="s">
        <v>102</v>
      </c>
      <c r="CO134" s="481" t="s">
        <v>102</v>
      </c>
      <c r="CP134" s="481" t="s">
        <v>102</v>
      </c>
      <c r="CQ134" s="481" t="s">
        <v>102</v>
      </c>
      <c r="CR134" s="481" t="s">
        <v>102</v>
      </c>
      <c r="CS134" s="481" t="s">
        <v>102</v>
      </c>
      <c r="CT134" s="481" t="s">
        <v>102</v>
      </c>
      <c r="CU134" s="481" t="s">
        <v>102</v>
      </c>
      <c r="CV134" s="481" t="s">
        <v>102</v>
      </c>
      <c r="CW134" s="481" t="s">
        <v>102</v>
      </c>
      <c r="CX134" s="481" t="s">
        <v>102</v>
      </c>
      <c r="CY134" s="481" t="s">
        <v>102</v>
      </c>
      <c r="CZ134" s="481" t="s">
        <v>102</v>
      </c>
      <c r="DA134" s="481" t="s">
        <v>102</v>
      </c>
      <c r="DB134" s="481" t="s">
        <v>102</v>
      </c>
      <c r="DC134" s="481" t="s">
        <v>102</v>
      </c>
      <c r="DD134" s="481" t="s">
        <v>102</v>
      </c>
      <c r="DE134" s="481" t="s">
        <v>102</v>
      </c>
      <c r="DF134" s="481" t="s">
        <v>102</v>
      </c>
      <c r="DG134" s="481" t="s">
        <v>102</v>
      </c>
      <c r="DH134" s="481" t="s">
        <v>102</v>
      </c>
      <c r="DI134" s="481" t="s">
        <v>102</v>
      </c>
      <c r="DJ134" s="481" t="s">
        <v>102</v>
      </c>
      <c r="DK134" s="481" t="s">
        <v>102</v>
      </c>
      <c r="DL134" s="481" t="s">
        <v>102</v>
      </c>
      <c r="DM134" s="481" t="s">
        <v>102</v>
      </c>
      <c r="DN134" s="481" t="s">
        <v>102</v>
      </c>
      <c r="DO134" s="481" t="s">
        <v>102</v>
      </c>
      <c r="DP134" s="481" t="s">
        <v>102</v>
      </c>
      <c r="DQ134" s="481" t="s">
        <v>102</v>
      </c>
      <c r="DR134" s="481" t="s">
        <v>102</v>
      </c>
      <c r="DS134" s="481" t="s">
        <v>102</v>
      </c>
      <c r="DT134" s="481" t="s">
        <v>102</v>
      </c>
      <c r="DU134" s="481" t="s">
        <v>102</v>
      </c>
      <c r="DV134" s="481" t="s">
        <v>102</v>
      </c>
      <c r="DW134" s="481" t="s">
        <v>102</v>
      </c>
      <c r="DX134" s="481" t="s">
        <v>102</v>
      </c>
      <c r="DY134" s="481" t="s">
        <v>102</v>
      </c>
      <c r="DZ134" s="481" t="s">
        <v>102</v>
      </c>
      <c r="EA134" s="481" t="s">
        <v>102</v>
      </c>
      <c r="EB134" s="481" t="s">
        <v>102</v>
      </c>
    </row>
    <row r="135" spans="1:132" x14ac:dyDescent="0.15">
      <c r="A135" s="480" t="s">
        <v>4633</v>
      </c>
      <c r="B135" s="481">
        <v>4044466</v>
      </c>
      <c r="C135" s="481" t="s">
        <v>4634</v>
      </c>
      <c r="D135" s="481" t="s">
        <v>4635</v>
      </c>
      <c r="E135" s="481" t="s">
        <v>4636</v>
      </c>
      <c r="F135" s="481" t="s">
        <v>102</v>
      </c>
      <c r="G135" s="481" t="s">
        <v>102</v>
      </c>
      <c r="H135" s="481" t="s">
        <v>102</v>
      </c>
      <c r="I135" s="481" t="s">
        <v>102</v>
      </c>
      <c r="J135" s="481" t="s">
        <v>102</v>
      </c>
      <c r="K135" s="481" t="s">
        <v>102</v>
      </c>
      <c r="L135" s="481" t="s">
        <v>102</v>
      </c>
      <c r="M135" s="481" t="s">
        <v>102</v>
      </c>
      <c r="N135" s="481" t="s">
        <v>102</v>
      </c>
      <c r="O135" s="481" t="s">
        <v>102</v>
      </c>
      <c r="P135" s="481" t="s">
        <v>102</v>
      </c>
      <c r="Q135" s="481" t="s">
        <v>102</v>
      </c>
      <c r="R135" s="481" t="s">
        <v>102</v>
      </c>
      <c r="S135" s="481" t="s">
        <v>102</v>
      </c>
      <c r="T135" s="481" t="s">
        <v>102</v>
      </c>
      <c r="U135" s="481" t="s">
        <v>102</v>
      </c>
      <c r="V135" s="481" t="s">
        <v>102</v>
      </c>
      <c r="W135" s="481" t="s">
        <v>102</v>
      </c>
      <c r="X135" s="481" t="s">
        <v>102</v>
      </c>
      <c r="Y135" s="481" t="s">
        <v>102</v>
      </c>
      <c r="Z135" s="481" t="s">
        <v>102</v>
      </c>
      <c r="AA135" s="481" t="s">
        <v>102</v>
      </c>
      <c r="AB135" s="481" t="s">
        <v>102</v>
      </c>
      <c r="AC135" s="481" t="s">
        <v>102</v>
      </c>
      <c r="AD135" s="481" t="s">
        <v>102</v>
      </c>
      <c r="AE135" s="481" t="s">
        <v>102</v>
      </c>
      <c r="AF135" s="481" t="s">
        <v>102</v>
      </c>
      <c r="AG135" s="481" t="s">
        <v>102</v>
      </c>
      <c r="AH135" s="481" t="s">
        <v>102</v>
      </c>
      <c r="AI135" s="481" t="s">
        <v>102</v>
      </c>
      <c r="AJ135" s="481" t="s">
        <v>102</v>
      </c>
      <c r="AK135" s="481" t="s">
        <v>102</v>
      </c>
      <c r="AL135" s="481" t="s">
        <v>102</v>
      </c>
      <c r="AM135" s="481" t="s">
        <v>102</v>
      </c>
      <c r="AN135" s="481" t="s">
        <v>102</v>
      </c>
      <c r="AO135" s="481" t="s">
        <v>102</v>
      </c>
      <c r="AP135" s="481" t="s">
        <v>102</v>
      </c>
      <c r="AQ135" s="481" t="s">
        <v>102</v>
      </c>
      <c r="AR135" s="481" t="s">
        <v>102</v>
      </c>
      <c r="AS135" s="481" t="s">
        <v>102</v>
      </c>
      <c r="AT135" s="481" t="s">
        <v>102</v>
      </c>
      <c r="AU135" s="481" t="s">
        <v>102</v>
      </c>
      <c r="AV135" s="481" t="s">
        <v>102</v>
      </c>
      <c r="AW135" s="481" t="s">
        <v>102</v>
      </c>
      <c r="AX135" s="481" t="s">
        <v>102</v>
      </c>
      <c r="AY135" s="481" t="s">
        <v>102</v>
      </c>
      <c r="AZ135" s="481" t="s">
        <v>102</v>
      </c>
      <c r="BA135" s="481" t="s">
        <v>102</v>
      </c>
      <c r="BB135" s="481" t="s">
        <v>102</v>
      </c>
      <c r="BC135" s="481" t="s">
        <v>102</v>
      </c>
      <c r="BD135" s="481" t="s">
        <v>102</v>
      </c>
      <c r="BE135" s="481" t="s">
        <v>102</v>
      </c>
      <c r="BF135" s="481" t="s">
        <v>102</v>
      </c>
      <c r="BG135" s="481" t="s">
        <v>102</v>
      </c>
      <c r="BH135" s="481" t="s">
        <v>102</v>
      </c>
      <c r="BI135" s="481" t="s">
        <v>102</v>
      </c>
      <c r="BJ135" s="481" t="s">
        <v>102</v>
      </c>
      <c r="BK135" s="481" t="s">
        <v>102</v>
      </c>
      <c r="BL135" s="481" t="s">
        <v>102</v>
      </c>
      <c r="BM135" s="481" t="s">
        <v>102</v>
      </c>
      <c r="BN135" s="481" t="s">
        <v>102</v>
      </c>
      <c r="BO135" s="481" t="s">
        <v>102</v>
      </c>
      <c r="BP135" s="481" t="s">
        <v>102</v>
      </c>
      <c r="BQ135" s="481" t="s">
        <v>102</v>
      </c>
      <c r="BR135" s="481" t="s">
        <v>102</v>
      </c>
      <c r="BS135" s="481" t="s">
        <v>102</v>
      </c>
      <c r="BT135" s="481" t="s">
        <v>102</v>
      </c>
      <c r="BU135" s="481" t="s">
        <v>102</v>
      </c>
      <c r="BV135" s="481" t="s">
        <v>102</v>
      </c>
      <c r="BW135" s="481" t="s">
        <v>102</v>
      </c>
      <c r="BX135" s="481" t="s">
        <v>102</v>
      </c>
      <c r="BY135" s="481" t="s">
        <v>102</v>
      </c>
      <c r="BZ135" s="481" t="s">
        <v>102</v>
      </c>
      <c r="CA135" s="481" t="s">
        <v>102</v>
      </c>
      <c r="CB135" s="481" t="s">
        <v>102</v>
      </c>
      <c r="CC135" s="481" t="s">
        <v>102</v>
      </c>
      <c r="CD135" s="481" t="s">
        <v>102</v>
      </c>
      <c r="CE135" s="481" t="s">
        <v>102</v>
      </c>
      <c r="CF135" s="481" t="s">
        <v>102</v>
      </c>
      <c r="CG135" s="481" t="s">
        <v>102</v>
      </c>
      <c r="CH135" s="481" t="s">
        <v>102</v>
      </c>
      <c r="CI135" s="481" t="s">
        <v>102</v>
      </c>
      <c r="CJ135" s="481" t="s">
        <v>102</v>
      </c>
      <c r="CK135" s="481" t="s">
        <v>102</v>
      </c>
      <c r="CL135" s="481" t="s">
        <v>102</v>
      </c>
      <c r="CM135" s="481" t="s">
        <v>102</v>
      </c>
      <c r="CN135" s="481" t="s">
        <v>102</v>
      </c>
      <c r="CO135" s="481" t="s">
        <v>102</v>
      </c>
      <c r="CP135" s="481" t="s">
        <v>102</v>
      </c>
      <c r="CQ135" s="481" t="s">
        <v>102</v>
      </c>
      <c r="CR135" s="481" t="s">
        <v>102</v>
      </c>
      <c r="CS135" s="481" t="s">
        <v>102</v>
      </c>
      <c r="CT135" s="481" t="s">
        <v>102</v>
      </c>
      <c r="CU135" s="481" t="s">
        <v>102</v>
      </c>
      <c r="CV135" s="481" t="s">
        <v>102</v>
      </c>
      <c r="CW135" s="481" t="s">
        <v>102</v>
      </c>
      <c r="CX135" s="481" t="s">
        <v>102</v>
      </c>
      <c r="CY135" s="481" t="s">
        <v>102</v>
      </c>
      <c r="CZ135" s="481" t="s">
        <v>102</v>
      </c>
      <c r="DA135" s="481" t="s">
        <v>102</v>
      </c>
      <c r="DB135" s="481" t="s">
        <v>102</v>
      </c>
      <c r="DC135" s="481" t="s">
        <v>102</v>
      </c>
      <c r="DD135" s="481" t="s">
        <v>102</v>
      </c>
      <c r="DE135" s="481" t="s">
        <v>102</v>
      </c>
      <c r="DF135" s="481" t="s">
        <v>102</v>
      </c>
      <c r="DG135" s="481" t="s">
        <v>102</v>
      </c>
      <c r="DH135" s="481" t="s">
        <v>102</v>
      </c>
      <c r="DI135" s="481" t="s">
        <v>102</v>
      </c>
      <c r="DJ135" s="481" t="s">
        <v>102</v>
      </c>
      <c r="DK135" s="481" t="s">
        <v>102</v>
      </c>
      <c r="DL135" s="481" t="s">
        <v>102</v>
      </c>
      <c r="DM135" s="481" t="s">
        <v>102</v>
      </c>
      <c r="DN135" s="481" t="s">
        <v>102</v>
      </c>
      <c r="DO135" s="481" t="s">
        <v>102</v>
      </c>
      <c r="DP135" s="481" t="s">
        <v>102</v>
      </c>
      <c r="DQ135" s="481" t="s">
        <v>102</v>
      </c>
      <c r="DR135" s="481" t="s">
        <v>102</v>
      </c>
      <c r="DS135" s="481" t="s">
        <v>102</v>
      </c>
      <c r="DT135" s="481" t="s">
        <v>102</v>
      </c>
      <c r="DU135" s="481" t="s">
        <v>102</v>
      </c>
      <c r="DV135" s="481" t="s">
        <v>102</v>
      </c>
      <c r="DW135" s="481" t="s">
        <v>102</v>
      </c>
      <c r="DX135" s="481" t="s">
        <v>102</v>
      </c>
      <c r="DY135" s="481" t="s">
        <v>102</v>
      </c>
      <c r="DZ135" s="481" t="s">
        <v>102</v>
      </c>
      <c r="EA135" s="481" t="s">
        <v>102</v>
      </c>
      <c r="EB135" s="481" t="s">
        <v>102</v>
      </c>
    </row>
    <row r="136" spans="1:132" x14ac:dyDescent="0.15">
      <c r="A136" s="485" t="s">
        <v>4637</v>
      </c>
      <c r="B136" s="481">
        <v>4119298</v>
      </c>
      <c r="C136" s="481" t="s">
        <v>102</v>
      </c>
      <c r="D136" s="481" t="s">
        <v>102</v>
      </c>
      <c r="E136" s="481" t="s">
        <v>102</v>
      </c>
      <c r="F136" s="481" t="s">
        <v>102</v>
      </c>
      <c r="G136" s="481" t="s">
        <v>102</v>
      </c>
      <c r="H136" s="481" t="s">
        <v>102</v>
      </c>
      <c r="I136" s="481" t="s">
        <v>102</v>
      </c>
      <c r="J136" s="481" t="s">
        <v>102</v>
      </c>
      <c r="K136" s="481" t="s">
        <v>102</v>
      </c>
      <c r="L136" s="481" t="s">
        <v>102</v>
      </c>
      <c r="M136" s="481" t="s">
        <v>102</v>
      </c>
      <c r="N136" s="481" t="s">
        <v>102</v>
      </c>
      <c r="O136" s="481" t="s">
        <v>102</v>
      </c>
      <c r="P136" s="481" t="s">
        <v>102</v>
      </c>
      <c r="Q136" s="481" t="s">
        <v>102</v>
      </c>
      <c r="R136" s="481" t="s">
        <v>102</v>
      </c>
      <c r="S136" s="481" t="s">
        <v>102</v>
      </c>
      <c r="T136" s="481" t="s">
        <v>102</v>
      </c>
      <c r="U136" s="481" t="s">
        <v>102</v>
      </c>
      <c r="V136" s="481" t="s">
        <v>102</v>
      </c>
      <c r="W136" s="481" t="s">
        <v>102</v>
      </c>
      <c r="X136" s="481" t="s">
        <v>102</v>
      </c>
      <c r="Y136" s="481" t="s">
        <v>102</v>
      </c>
      <c r="Z136" s="481" t="s">
        <v>102</v>
      </c>
      <c r="AA136" s="481" t="s">
        <v>102</v>
      </c>
      <c r="AB136" s="481" t="s">
        <v>102</v>
      </c>
      <c r="AC136" s="481" t="s">
        <v>102</v>
      </c>
      <c r="AD136" s="481" t="s">
        <v>102</v>
      </c>
      <c r="AE136" s="481" t="s">
        <v>102</v>
      </c>
      <c r="AF136" s="481" t="s">
        <v>102</v>
      </c>
      <c r="AG136" s="481" t="s">
        <v>102</v>
      </c>
      <c r="AH136" s="481" t="s">
        <v>102</v>
      </c>
      <c r="AI136" s="481" t="s">
        <v>102</v>
      </c>
      <c r="AJ136" s="481" t="s">
        <v>102</v>
      </c>
      <c r="AK136" s="481" t="s">
        <v>102</v>
      </c>
      <c r="AL136" s="481" t="s">
        <v>102</v>
      </c>
      <c r="AM136" s="481" t="s">
        <v>102</v>
      </c>
      <c r="AN136" s="481" t="s">
        <v>102</v>
      </c>
      <c r="AO136" s="481" t="s">
        <v>102</v>
      </c>
      <c r="AP136" s="481" t="s">
        <v>102</v>
      </c>
      <c r="AQ136" s="481" t="s">
        <v>102</v>
      </c>
      <c r="AR136" s="481" t="s">
        <v>102</v>
      </c>
      <c r="AS136" s="481" t="s">
        <v>102</v>
      </c>
      <c r="AT136" s="481" t="s">
        <v>102</v>
      </c>
      <c r="AU136" s="481" t="s">
        <v>102</v>
      </c>
      <c r="AV136" s="481" t="s">
        <v>102</v>
      </c>
      <c r="AW136" s="481" t="s">
        <v>102</v>
      </c>
      <c r="AX136" s="481" t="s">
        <v>102</v>
      </c>
      <c r="AY136" s="481" t="s">
        <v>102</v>
      </c>
      <c r="AZ136" s="481" t="s">
        <v>102</v>
      </c>
      <c r="BA136" s="481" t="s">
        <v>102</v>
      </c>
      <c r="BB136" s="481" t="s">
        <v>102</v>
      </c>
      <c r="BC136" s="481" t="s">
        <v>102</v>
      </c>
      <c r="BD136" s="481" t="s">
        <v>102</v>
      </c>
      <c r="BE136" s="481" t="s">
        <v>102</v>
      </c>
      <c r="BF136" s="481" t="s">
        <v>102</v>
      </c>
      <c r="BG136" s="481" t="s">
        <v>102</v>
      </c>
      <c r="BH136" s="481" t="s">
        <v>102</v>
      </c>
      <c r="BI136" s="481" t="s">
        <v>102</v>
      </c>
      <c r="BJ136" s="481" t="s">
        <v>102</v>
      </c>
      <c r="BK136" s="481" t="s">
        <v>102</v>
      </c>
      <c r="BL136" s="481" t="s">
        <v>102</v>
      </c>
      <c r="BM136" s="481" t="s">
        <v>102</v>
      </c>
      <c r="BN136" s="481" t="s">
        <v>102</v>
      </c>
      <c r="BO136" s="481" t="s">
        <v>102</v>
      </c>
      <c r="BP136" s="481" t="s">
        <v>102</v>
      </c>
      <c r="BQ136" s="481" t="s">
        <v>102</v>
      </c>
      <c r="BR136" s="481" t="s">
        <v>102</v>
      </c>
      <c r="BS136" s="481" t="s">
        <v>102</v>
      </c>
      <c r="BT136" s="481" t="s">
        <v>102</v>
      </c>
      <c r="BU136" s="481" t="s">
        <v>102</v>
      </c>
      <c r="BV136" s="481" t="s">
        <v>102</v>
      </c>
      <c r="BW136" s="481" t="s">
        <v>102</v>
      </c>
      <c r="BX136" s="481" t="s">
        <v>102</v>
      </c>
      <c r="BY136" s="481" t="s">
        <v>102</v>
      </c>
      <c r="BZ136" s="481" t="s">
        <v>102</v>
      </c>
      <c r="CA136" s="481" t="s">
        <v>102</v>
      </c>
      <c r="CB136" s="481" t="s">
        <v>102</v>
      </c>
      <c r="CC136" s="481" t="s">
        <v>102</v>
      </c>
      <c r="CD136" s="481" t="s">
        <v>102</v>
      </c>
      <c r="CE136" s="481" t="s">
        <v>102</v>
      </c>
      <c r="CF136" s="481" t="s">
        <v>102</v>
      </c>
      <c r="CG136" s="481" t="s">
        <v>102</v>
      </c>
      <c r="CH136" s="481" t="s">
        <v>102</v>
      </c>
      <c r="CI136" s="481" t="s">
        <v>102</v>
      </c>
      <c r="CJ136" s="481" t="s">
        <v>102</v>
      </c>
      <c r="CK136" s="481" t="s">
        <v>102</v>
      </c>
      <c r="CL136" s="481" t="s">
        <v>102</v>
      </c>
      <c r="CM136" s="481" t="s">
        <v>102</v>
      </c>
      <c r="CN136" s="481" t="s">
        <v>102</v>
      </c>
      <c r="CO136" s="481" t="s">
        <v>102</v>
      </c>
      <c r="CP136" s="481" t="s">
        <v>102</v>
      </c>
      <c r="CQ136" s="481" t="s">
        <v>102</v>
      </c>
      <c r="CR136" s="481" t="s">
        <v>102</v>
      </c>
      <c r="CS136" s="481" t="s">
        <v>102</v>
      </c>
      <c r="CT136" s="481" t="s">
        <v>102</v>
      </c>
      <c r="CU136" s="481" t="s">
        <v>102</v>
      </c>
      <c r="CV136" s="481" t="s">
        <v>102</v>
      </c>
      <c r="CW136" s="481" t="s">
        <v>102</v>
      </c>
      <c r="CX136" s="481" t="s">
        <v>102</v>
      </c>
      <c r="CY136" s="481" t="s">
        <v>102</v>
      </c>
      <c r="CZ136" s="481" t="s">
        <v>102</v>
      </c>
      <c r="DA136" s="481" t="s">
        <v>102</v>
      </c>
      <c r="DB136" s="481" t="s">
        <v>102</v>
      </c>
      <c r="DC136" s="481" t="s">
        <v>102</v>
      </c>
      <c r="DD136" s="481" t="s">
        <v>102</v>
      </c>
      <c r="DE136" s="481" t="s">
        <v>102</v>
      </c>
      <c r="DF136" s="481" t="s">
        <v>102</v>
      </c>
      <c r="DG136" s="481" t="s">
        <v>102</v>
      </c>
      <c r="DH136" s="481" t="s">
        <v>102</v>
      </c>
      <c r="DI136" s="481" t="s">
        <v>102</v>
      </c>
      <c r="DJ136" s="481" t="s">
        <v>102</v>
      </c>
      <c r="DK136" s="481" t="s">
        <v>102</v>
      </c>
      <c r="DL136" s="481" t="s">
        <v>102</v>
      </c>
      <c r="DM136" s="481" t="s">
        <v>102</v>
      </c>
      <c r="DN136" s="481" t="s">
        <v>102</v>
      </c>
      <c r="DO136" s="481" t="s">
        <v>102</v>
      </c>
      <c r="DP136" s="481" t="s">
        <v>102</v>
      </c>
      <c r="DQ136" s="481" t="s">
        <v>102</v>
      </c>
      <c r="DR136" s="481" t="s">
        <v>102</v>
      </c>
      <c r="DS136" s="481" t="s">
        <v>102</v>
      </c>
      <c r="DT136" s="481" t="s">
        <v>102</v>
      </c>
      <c r="DU136" s="481" t="s">
        <v>102</v>
      </c>
      <c r="DV136" s="481" t="s">
        <v>102</v>
      </c>
      <c r="DW136" s="481" t="s">
        <v>102</v>
      </c>
      <c r="DX136" s="481" t="s">
        <v>102</v>
      </c>
      <c r="DY136" s="481" t="s">
        <v>102</v>
      </c>
      <c r="DZ136" s="481" t="s">
        <v>102</v>
      </c>
      <c r="EA136" s="481" t="s">
        <v>102</v>
      </c>
      <c r="EB136" s="481" t="s">
        <v>102</v>
      </c>
    </row>
    <row r="137" spans="1:132" x14ac:dyDescent="0.15">
      <c r="A137" s="480" t="s">
        <v>4638</v>
      </c>
      <c r="B137" s="481">
        <v>3762384</v>
      </c>
      <c r="C137" s="481" t="s">
        <v>102</v>
      </c>
      <c r="D137" s="481" t="s">
        <v>4639</v>
      </c>
      <c r="E137" s="481" t="s">
        <v>102</v>
      </c>
      <c r="F137" s="481" t="s">
        <v>102</v>
      </c>
      <c r="G137" s="481" t="s">
        <v>102</v>
      </c>
      <c r="H137" s="481" t="s">
        <v>102</v>
      </c>
      <c r="I137" s="481" t="s">
        <v>102</v>
      </c>
      <c r="J137" s="481" t="s">
        <v>102</v>
      </c>
      <c r="K137" s="481" t="s">
        <v>102</v>
      </c>
      <c r="L137" s="481" t="s">
        <v>102</v>
      </c>
      <c r="M137" s="481" t="s">
        <v>102</v>
      </c>
      <c r="N137" s="481" t="s">
        <v>102</v>
      </c>
      <c r="O137" s="481" t="s">
        <v>102</v>
      </c>
      <c r="P137" s="481" t="s">
        <v>102</v>
      </c>
      <c r="Q137" s="481" t="s">
        <v>102</v>
      </c>
      <c r="R137" s="481" t="s">
        <v>102</v>
      </c>
      <c r="S137" s="481" t="s">
        <v>102</v>
      </c>
      <c r="T137" s="481" t="s">
        <v>102</v>
      </c>
      <c r="U137" s="481" t="s">
        <v>102</v>
      </c>
      <c r="V137" s="481" t="s">
        <v>102</v>
      </c>
      <c r="W137" s="481" t="s">
        <v>102</v>
      </c>
      <c r="X137" s="481" t="s">
        <v>102</v>
      </c>
      <c r="Y137" s="481" t="s">
        <v>102</v>
      </c>
      <c r="Z137" s="481" t="s">
        <v>102</v>
      </c>
      <c r="AA137" s="481" t="s">
        <v>102</v>
      </c>
      <c r="AB137" s="481" t="s">
        <v>102</v>
      </c>
      <c r="AC137" s="481" t="s">
        <v>102</v>
      </c>
      <c r="AD137" s="481" t="s">
        <v>102</v>
      </c>
      <c r="AE137" s="481" t="s">
        <v>102</v>
      </c>
      <c r="AF137" s="481" t="s">
        <v>102</v>
      </c>
      <c r="AG137" s="481" t="s">
        <v>102</v>
      </c>
      <c r="AH137" s="481" t="s">
        <v>102</v>
      </c>
      <c r="AI137" s="481" t="s">
        <v>102</v>
      </c>
      <c r="AJ137" s="481" t="s">
        <v>102</v>
      </c>
      <c r="AK137" s="481" t="s">
        <v>102</v>
      </c>
      <c r="AL137" s="481" t="s">
        <v>102</v>
      </c>
      <c r="AM137" s="481" t="s">
        <v>102</v>
      </c>
      <c r="AN137" s="481" t="s">
        <v>102</v>
      </c>
      <c r="AO137" s="481" t="s">
        <v>102</v>
      </c>
      <c r="AP137" s="481" t="s">
        <v>102</v>
      </c>
      <c r="AQ137" s="481" t="s">
        <v>102</v>
      </c>
      <c r="AR137" s="481" t="s">
        <v>102</v>
      </c>
      <c r="AS137" s="481" t="s">
        <v>102</v>
      </c>
      <c r="AT137" s="481" t="s">
        <v>102</v>
      </c>
      <c r="AU137" s="481" t="s">
        <v>102</v>
      </c>
      <c r="AV137" s="481" t="s">
        <v>102</v>
      </c>
      <c r="AW137" s="481" t="s">
        <v>102</v>
      </c>
      <c r="AX137" s="481" t="s">
        <v>102</v>
      </c>
      <c r="AY137" s="481" t="s">
        <v>102</v>
      </c>
      <c r="AZ137" s="481" t="s">
        <v>102</v>
      </c>
      <c r="BA137" s="481" t="s">
        <v>102</v>
      </c>
      <c r="BB137" s="481" t="s">
        <v>102</v>
      </c>
      <c r="BC137" s="481" t="s">
        <v>102</v>
      </c>
      <c r="BD137" s="481" t="s">
        <v>102</v>
      </c>
      <c r="BE137" s="481" t="s">
        <v>102</v>
      </c>
      <c r="BF137" s="481" t="s">
        <v>102</v>
      </c>
      <c r="BG137" s="481" t="s">
        <v>102</v>
      </c>
      <c r="BH137" s="481" t="s">
        <v>102</v>
      </c>
      <c r="BI137" s="481" t="s">
        <v>102</v>
      </c>
      <c r="BJ137" s="481" t="s">
        <v>102</v>
      </c>
      <c r="BK137" s="481" t="s">
        <v>102</v>
      </c>
      <c r="BL137" s="481" t="s">
        <v>102</v>
      </c>
      <c r="BM137" s="481" t="s">
        <v>102</v>
      </c>
      <c r="BN137" s="481" t="s">
        <v>102</v>
      </c>
      <c r="BO137" s="481" t="s">
        <v>102</v>
      </c>
      <c r="BP137" s="481" t="s">
        <v>102</v>
      </c>
      <c r="BQ137" s="481" t="s">
        <v>102</v>
      </c>
      <c r="BR137" s="481" t="s">
        <v>102</v>
      </c>
      <c r="BS137" s="481" t="s">
        <v>102</v>
      </c>
      <c r="BT137" s="481" t="s">
        <v>102</v>
      </c>
      <c r="BU137" s="481" t="s">
        <v>102</v>
      </c>
      <c r="BV137" s="481" t="s">
        <v>102</v>
      </c>
      <c r="BW137" s="481" t="s">
        <v>102</v>
      </c>
      <c r="BX137" s="481" t="s">
        <v>102</v>
      </c>
      <c r="BY137" s="481" t="s">
        <v>102</v>
      </c>
      <c r="BZ137" s="481" t="s">
        <v>102</v>
      </c>
      <c r="CA137" s="481" t="s">
        <v>102</v>
      </c>
      <c r="CB137" s="481" t="s">
        <v>102</v>
      </c>
      <c r="CC137" s="481" t="s">
        <v>102</v>
      </c>
      <c r="CD137" s="481" t="s">
        <v>102</v>
      </c>
      <c r="CE137" s="481" t="s">
        <v>102</v>
      </c>
      <c r="CF137" s="481" t="s">
        <v>102</v>
      </c>
      <c r="CG137" s="481" t="s">
        <v>102</v>
      </c>
      <c r="CH137" s="481" t="s">
        <v>102</v>
      </c>
      <c r="CI137" s="481" t="s">
        <v>102</v>
      </c>
      <c r="CJ137" s="481" t="s">
        <v>102</v>
      </c>
      <c r="CK137" s="481" t="s">
        <v>102</v>
      </c>
      <c r="CL137" s="481" t="s">
        <v>102</v>
      </c>
      <c r="CM137" s="481" t="s">
        <v>102</v>
      </c>
      <c r="CN137" s="481" t="s">
        <v>102</v>
      </c>
      <c r="CO137" s="481" t="s">
        <v>102</v>
      </c>
      <c r="CP137" s="481" t="s">
        <v>102</v>
      </c>
      <c r="CQ137" s="481" t="s">
        <v>102</v>
      </c>
      <c r="CR137" s="481" t="s">
        <v>102</v>
      </c>
      <c r="CS137" s="481" t="s">
        <v>102</v>
      </c>
      <c r="CT137" s="481" t="s">
        <v>102</v>
      </c>
      <c r="CU137" s="481" t="s">
        <v>102</v>
      </c>
      <c r="CV137" s="481" t="s">
        <v>102</v>
      </c>
      <c r="CW137" s="481" t="s">
        <v>102</v>
      </c>
      <c r="CX137" s="481" t="s">
        <v>102</v>
      </c>
      <c r="CY137" s="481" t="s">
        <v>102</v>
      </c>
      <c r="CZ137" s="481" t="s">
        <v>102</v>
      </c>
      <c r="DA137" s="481" t="s">
        <v>102</v>
      </c>
      <c r="DB137" s="481" t="s">
        <v>102</v>
      </c>
      <c r="DC137" s="481" t="s">
        <v>102</v>
      </c>
      <c r="DD137" s="481" t="s">
        <v>102</v>
      </c>
      <c r="DE137" s="481" t="s">
        <v>102</v>
      </c>
      <c r="DF137" s="481" t="s">
        <v>102</v>
      </c>
      <c r="DG137" s="481" t="s">
        <v>102</v>
      </c>
      <c r="DH137" s="481" t="s">
        <v>102</v>
      </c>
      <c r="DI137" s="481" t="s">
        <v>102</v>
      </c>
      <c r="DJ137" s="481" t="s">
        <v>102</v>
      </c>
      <c r="DK137" s="481" t="s">
        <v>102</v>
      </c>
      <c r="DL137" s="481" t="s">
        <v>102</v>
      </c>
      <c r="DM137" s="481" t="s">
        <v>102</v>
      </c>
      <c r="DN137" s="481" t="s">
        <v>102</v>
      </c>
      <c r="DO137" s="481" t="s">
        <v>102</v>
      </c>
      <c r="DP137" s="481" t="s">
        <v>102</v>
      </c>
      <c r="DQ137" s="481" t="s">
        <v>102</v>
      </c>
      <c r="DR137" s="481" t="s">
        <v>102</v>
      </c>
      <c r="DS137" s="481" t="s">
        <v>102</v>
      </c>
      <c r="DT137" s="481" t="s">
        <v>102</v>
      </c>
      <c r="DU137" s="481" t="s">
        <v>102</v>
      </c>
      <c r="DV137" s="481" t="s">
        <v>102</v>
      </c>
      <c r="DW137" s="481" t="s">
        <v>102</v>
      </c>
      <c r="DX137" s="481" t="s">
        <v>102</v>
      </c>
      <c r="DY137" s="481" t="s">
        <v>102</v>
      </c>
      <c r="DZ137" s="481" t="s">
        <v>102</v>
      </c>
      <c r="EA137" s="481" t="s">
        <v>102</v>
      </c>
      <c r="EB137" s="481" t="s">
        <v>102</v>
      </c>
    </row>
    <row r="138" spans="1:132" x14ac:dyDescent="0.15">
      <c r="A138" s="485" t="s">
        <v>4640</v>
      </c>
      <c r="B138" s="481">
        <v>4105586</v>
      </c>
      <c r="C138" s="481" t="s">
        <v>4641</v>
      </c>
      <c r="D138" s="481" t="s">
        <v>4642</v>
      </c>
      <c r="E138" s="481" t="s">
        <v>4643</v>
      </c>
      <c r="F138" s="481" t="s">
        <v>4644</v>
      </c>
      <c r="G138" s="481" t="s">
        <v>102</v>
      </c>
      <c r="H138" s="481" t="s">
        <v>102</v>
      </c>
      <c r="I138" s="481" t="s">
        <v>102</v>
      </c>
      <c r="J138" s="481" t="s">
        <v>102</v>
      </c>
      <c r="K138" s="481" t="s">
        <v>102</v>
      </c>
      <c r="L138" s="481" t="s">
        <v>102</v>
      </c>
      <c r="M138" s="481" t="s">
        <v>102</v>
      </c>
      <c r="N138" s="481" t="s">
        <v>102</v>
      </c>
      <c r="O138" s="481" t="s">
        <v>102</v>
      </c>
      <c r="P138" s="481" t="s">
        <v>102</v>
      </c>
      <c r="Q138" s="481" t="s">
        <v>102</v>
      </c>
      <c r="R138" s="481" t="s">
        <v>102</v>
      </c>
      <c r="S138" s="481" t="s">
        <v>102</v>
      </c>
      <c r="T138" s="481" t="s">
        <v>102</v>
      </c>
      <c r="U138" s="481" t="s">
        <v>102</v>
      </c>
      <c r="V138" s="481" t="s">
        <v>102</v>
      </c>
      <c r="W138" s="481" t="s">
        <v>102</v>
      </c>
      <c r="X138" s="481" t="s">
        <v>102</v>
      </c>
      <c r="Y138" s="481" t="s">
        <v>102</v>
      </c>
      <c r="Z138" s="481" t="s">
        <v>102</v>
      </c>
      <c r="AA138" s="481" t="s">
        <v>102</v>
      </c>
      <c r="AB138" s="481" t="s">
        <v>102</v>
      </c>
      <c r="AC138" s="481" t="s">
        <v>102</v>
      </c>
      <c r="AD138" s="481" t="s">
        <v>102</v>
      </c>
      <c r="AE138" s="481" t="s">
        <v>102</v>
      </c>
      <c r="AF138" s="481" t="s">
        <v>102</v>
      </c>
      <c r="AG138" s="481" t="s">
        <v>102</v>
      </c>
      <c r="AH138" s="481" t="s">
        <v>102</v>
      </c>
      <c r="AI138" s="481" t="s">
        <v>102</v>
      </c>
      <c r="AJ138" s="481" t="s">
        <v>102</v>
      </c>
      <c r="AK138" s="481" t="s">
        <v>102</v>
      </c>
      <c r="AL138" s="481" t="s">
        <v>102</v>
      </c>
      <c r="AM138" s="481" t="s">
        <v>102</v>
      </c>
      <c r="AN138" s="481" t="s">
        <v>102</v>
      </c>
      <c r="AO138" s="481" t="s">
        <v>102</v>
      </c>
      <c r="AP138" s="481" t="s">
        <v>102</v>
      </c>
      <c r="AQ138" s="481" t="s">
        <v>102</v>
      </c>
      <c r="AR138" s="481" t="s">
        <v>102</v>
      </c>
      <c r="AS138" s="481" t="s">
        <v>102</v>
      </c>
      <c r="AT138" s="481" t="s">
        <v>102</v>
      </c>
      <c r="AU138" s="481" t="s">
        <v>102</v>
      </c>
      <c r="AV138" s="481" t="s">
        <v>102</v>
      </c>
      <c r="AW138" s="481" t="s">
        <v>102</v>
      </c>
      <c r="AX138" s="481" t="s">
        <v>102</v>
      </c>
      <c r="AY138" s="481" t="s">
        <v>102</v>
      </c>
      <c r="AZ138" s="481" t="s">
        <v>102</v>
      </c>
      <c r="BA138" s="481" t="s">
        <v>102</v>
      </c>
      <c r="BB138" s="481" t="s">
        <v>102</v>
      </c>
      <c r="BC138" s="481" t="s">
        <v>102</v>
      </c>
      <c r="BD138" s="481" t="s">
        <v>102</v>
      </c>
      <c r="BE138" s="481" t="s">
        <v>102</v>
      </c>
      <c r="BF138" s="481" t="s">
        <v>102</v>
      </c>
      <c r="BG138" s="481" t="s">
        <v>102</v>
      </c>
      <c r="BH138" s="481" t="s">
        <v>102</v>
      </c>
      <c r="BI138" s="481" t="s">
        <v>102</v>
      </c>
      <c r="BJ138" s="481" t="s">
        <v>102</v>
      </c>
      <c r="BK138" s="481" t="s">
        <v>102</v>
      </c>
      <c r="BL138" s="481" t="s">
        <v>102</v>
      </c>
      <c r="BM138" s="481" t="s">
        <v>102</v>
      </c>
      <c r="BN138" s="481" t="s">
        <v>102</v>
      </c>
      <c r="BO138" s="481" t="s">
        <v>102</v>
      </c>
      <c r="BP138" s="481" t="s">
        <v>102</v>
      </c>
      <c r="BQ138" s="481" t="s">
        <v>102</v>
      </c>
      <c r="BR138" s="481" t="s">
        <v>102</v>
      </c>
      <c r="BS138" s="481" t="s">
        <v>102</v>
      </c>
      <c r="BT138" s="481" t="s">
        <v>102</v>
      </c>
      <c r="BU138" s="481" t="s">
        <v>102</v>
      </c>
      <c r="BV138" s="481" t="s">
        <v>102</v>
      </c>
      <c r="BW138" s="481" t="s">
        <v>102</v>
      </c>
      <c r="BX138" s="481" t="s">
        <v>102</v>
      </c>
      <c r="BY138" s="481" t="s">
        <v>102</v>
      </c>
      <c r="BZ138" s="481" t="s">
        <v>102</v>
      </c>
      <c r="CA138" s="481" t="s">
        <v>102</v>
      </c>
      <c r="CB138" s="481" t="s">
        <v>102</v>
      </c>
      <c r="CC138" s="481" t="s">
        <v>102</v>
      </c>
      <c r="CD138" s="481" t="s">
        <v>102</v>
      </c>
      <c r="CE138" s="481" t="s">
        <v>102</v>
      </c>
      <c r="CF138" s="481" t="s">
        <v>102</v>
      </c>
      <c r="CG138" s="481" t="s">
        <v>102</v>
      </c>
      <c r="CH138" s="481" t="s">
        <v>102</v>
      </c>
      <c r="CI138" s="481" t="s">
        <v>102</v>
      </c>
      <c r="CJ138" s="481" t="s">
        <v>102</v>
      </c>
      <c r="CK138" s="481" t="s">
        <v>102</v>
      </c>
      <c r="CL138" s="481" t="s">
        <v>102</v>
      </c>
      <c r="CM138" s="481" t="s">
        <v>102</v>
      </c>
      <c r="CN138" s="481" t="s">
        <v>102</v>
      </c>
      <c r="CO138" s="481" t="s">
        <v>102</v>
      </c>
      <c r="CP138" s="481" t="s">
        <v>102</v>
      </c>
      <c r="CQ138" s="481" t="s">
        <v>102</v>
      </c>
      <c r="CR138" s="481" t="s">
        <v>102</v>
      </c>
      <c r="CS138" s="481" t="s">
        <v>102</v>
      </c>
      <c r="CT138" s="481" t="s">
        <v>102</v>
      </c>
      <c r="CU138" s="481" t="s">
        <v>102</v>
      </c>
      <c r="CV138" s="481" t="s">
        <v>102</v>
      </c>
      <c r="CW138" s="481" t="s">
        <v>102</v>
      </c>
      <c r="CX138" s="481" t="s">
        <v>102</v>
      </c>
      <c r="CY138" s="481" t="s">
        <v>102</v>
      </c>
      <c r="CZ138" s="481" t="s">
        <v>102</v>
      </c>
      <c r="DA138" s="481" t="s">
        <v>102</v>
      </c>
      <c r="DB138" s="481" t="s">
        <v>102</v>
      </c>
      <c r="DC138" s="481" t="s">
        <v>102</v>
      </c>
      <c r="DD138" s="481" t="s">
        <v>102</v>
      </c>
      <c r="DE138" s="481" t="s">
        <v>102</v>
      </c>
      <c r="DF138" s="481" t="s">
        <v>102</v>
      </c>
      <c r="DG138" s="481" t="s">
        <v>102</v>
      </c>
      <c r="DH138" s="481" t="s">
        <v>102</v>
      </c>
      <c r="DI138" s="481" t="s">
        <v>102</v>
      </c>
      <c r="DJ138" s="481" t="s">
        <v>102</v>
      </c>
      <c r="DK138" s="481" t="s">
        <v>102</v>
      </c>
      <c r="DL138" s="481" t="s">
        <v>102</v>
      </c>
      <c r="DM138" s="481" t="s">
        <v>102</v>
      </c>
      <c r="DN138" s="481" t="s">
        <v>102</v>
      </c>
      <c r="DO138" s="481" t="s">
        <v>102</v>
      </c>
      <c r="DP138" s="481" t="s">
        <v>102</v>
      </c>
      <c r="DQ138" s="481" t="s">
        <v>102</v>
      </c>
      <c r="DR138" s="481" t="s">
        <v>102</v>
      </c>
      <c r="DS138" s="481" t="s">
        <v>102</v>
      </c>
      <c r="DT138" s="481" t="s">
        <v>102</v>
      </c>
      <c r="DU138" s="481" t="s">
        <v>102</v>
      </c>
      <c r="DV138" s="481" t="s">
        <v>102</v>
      </c>
      <c r="DW138" s="481" t="s">
        <v>102</v>
      </c>
      <c r="DX138" s="481" t="s">
        <v>102</v>
      </c>
      <c r="DY138" s="481" t="s">
        <v>102</v>
      </c>
      <c r="DZ138" s="481" t="s">
        <v>102</v>
      </c>
      <c r="EA138" s="481" t="s">
        <v>102</v>
      </c>
      <c r="EB138" s="481" t="s">
        <v>102</v>
      </c>
    </row>
    <row r="139" spans="1:132" x14ac:dyDescent="0.15">
      <c r="A139" s="480" t="s">
        <v>4645</v>
      </c>
      <c r="B139" s="481">
        <v>4368143</v>
      </c>
      <c r="C139" s="481" t="s">
        <v>102</v>
      </c>
      <c r="D139" s="481" t="s">
        <v>102</v>
      </c>
      <c r="E139" s="481" t="s">
        <v>102</v>
      </c>
      <c r="F139" s="481" t="s">
        <v>102</v>
      </c>
      <c r="G139" s="481" t="s">
        <v>102</v>
      </c>
      <c r="H139" s="481" t="s">
        <v>102</v>
      </c>
      <c r="I139" s="481" t="s">
        <v>102</v>
      </c>
      <c r="J139" s="481" t="s">
        <v>102</v>
      </c>
      <c r="K139" s="481" t="s">
        <v>102</v>
      </c>
      <c r="L139" s="481" t="s">
        <v>102</v>
      </c>
      <c r="M139" s="481" t="s">
        <v>102</v>
      </c>
      <c r="N139" s="481" t="s">
        <v>102</v>
      </c>
      <c r="O139" s="481" t="s">
        <v>102</v>
      </c>
      <c r="P139" s="481" t="s">
        <v>102</v>
      </c>
      <c r="Q139" s="481" t="s">
        <v>102</v>
      </c>
      <c r="R139" s="481" t="s">
        <v>102</v>
      </c>
      <c r="S139" s="481" t="s">
        <v>102</v>
      </c>
      <c r="T139" s="481" t="s">
        <v>102</v>
      </c>
      <c r="U139" s="481" t="s">
        <v>102</v>
      </c>
      <c r="V139" s="481" t="s">
        <v>102</v>
      </c>
      <c r="W139" s="481" t="s">
        <v>102</v>
      </c>
      <c r="X139" s="481" t="s">
        <v>102</v>
      </c>
      <c r="Y139" s="481" t="s">
        <v>102</v>
      </c>
      <c r="Z139" s="481" t="s">
        <v>102</v>
      </c>
      <c r="AA139" s="481" t="s">
        <v>102</v>
      </c>
      <c r="AB139" s="481" t="s">
        <v>102</v>
      </c>
      <c r="AC139" s="481" t="s">
        <v>102</v>
      </c>
      <c r="AD139" s="481" t="s">
        <v>102</v>
      </c>
      <c r="AE139" s="481" t="s">
        <v>102</v>
      </c>
      <c r="AF139" s="481" t="s">
        <v>102</v>
      </c>
      <c r="AG139" s="481" t="s">
        <v>102</v>
      </c>
      <c r="AH139" s="481" t="s">
        <v>102</v>
      </c>
      <c r="AI139" s="481" t="s">
        <v>102</v>
      </c>
      <c r="AJ139" s="481" t="s">
        <v>102</v>
      </c>
      <c r="AK139" s="481" t="s">
        <v>102</v>
      </c>
      <c r="AL139" s="481" t="s">
        <v>102</v>
      </c>
      <c r="AM139" s="481" t="s">
        <v>102</v>
      </c>
      <c r="AN139" s="481" t="s">
        <v>102</v>
      </c>
      <c r="AO139" s="481" t="s">
        <v>102</v>
      </c>
      <c r="AP139" s="481" t="s">
        <v>102</v>
      </c>
      <c r="AQ139" s="481" t="s">
        <v>102</v>
      </c>
      <c r="AR139" s="481" t="s">
        <v>102</v>
      </c>
      <c r="AS139" s="481" t="s">
        <v>102</v>
      </c>
      <c r="AT139" s="481" t="s">
        <v>102</v>
      </c>
      <c r="AU139" s="481" t="s">
        <v>102</v>
      </c>
      <c r="AV139" s="481" t="s">
        <v>102</v>
      </c>
      <c r="AW139" s="481" t="s">
        <v>102</v>
      </c>
      <c r="AX139" s="481" t="s">
        <v>102</v>
      </c>
      <c r="AY139" s="481" t="s">
        <v>102</v>
      </c>
      <c r="AZ139" s="481" t="s">
        <v>102</v>
      </c>
      <c r="BA139" s="481" t="s">
        <v>102</v>
      </c>
      <c r="BB139" s="481" t="s">
        <v>102</v>
      </c>
      <c r="BC139" s="481" t="s">
        <v>102</v>
      </c>
      <c r="BD139" s="481" t="s">
        <v>102</v>
      </c>
      <c r="BE139" s="481" t="s">
        <v>102</v>
      </c>
      <c r="BF139" s="481" t="s">
        <v>102</v>
      </c>
      <c r="BG139" s="481" t="s">
        <v>102</v>
      </c>
      <c r="BH139" s="481" t="s">
        <v>102</v>
      </c>
      <c r="BI139" s="481" t="s">
        <v>102</v>
      </c>
      <c r="BJ139" s="481" t="s">
        <v>102</v>
      </c>
      <c r="BK139" s="481" t="s">
        <v>102</v>
      </c>
      <c r="BL139" s="481" t="s">
        <v>102</v>
      </c>
      <c r="BM139" s="481" t="s">
        <v>102</v>
      </c>
      <c r="BN139" s="481" t="s">
        <v>102</v>
      </c>
      <c r="BO139" s="481" t="s">
        <v>102</v>
      </c>
      <c r="BP139" s="481" t="s">
        <v>102</v>
      </c>
      <c r="BQ139" s="481" t="s">
        <v>102</v>
      </c>
      <c r="BR139" s="481" t="s">
        <v>102</v>
      </c>
      <c r="BS139" s="481" t="s">
        <v>102</v>
      </c>
      <c r="BT139" s="481" t="s">
        <v>102</v>
      </c>
      <c r="BU139" s="481" t="s">
        <v>102</v>
      </c>
      <c r="BV139" s="481" t="s">
        <v>102</v>
      </c>
      <c r="BW139" s="481" t="s">
        <v>102</v>
      </c>
      <c r="BX139" s="481" t="s">
        <v>102</v>
      </c>
      <c r="BY139" s="481" t="s">
        <v>102</v>
      </c>
      <c r="BZ139" s="481" t="s">
        <v>102</v>
      </c>
      <c r="CA139" s="481" t="s">
        <v>102</v>
      </c>
      <c r="CB139" s="481" t="s">
        <v>102</v>
      </c>
      <c r="CC139" s="481" t="s">
        <v>102</v>
      </c>
      <c r="CD139" s="481" t="s">
        <v>102</v>
      </c>
      <c r="CE139" s="481" t="s">
        <v>102</v>
      </c>
      <c r="CF139" s="481" t="s">
        <v>102</v>
      </c>
      <c r="CG139" s="481" t="s">
        <v>102</v>
      </c>
      <c r="CH139" s="481" t="s">
        <v>102</v>
      </c>
      <c r="CI139" s="481" t="s">
        <v>102</v>
      </c>
      <c r="CJ139" s="481" t="s">
        <v>102</v>
      </c>
      <c r="CK139" s="481" t="s">
        <v>102</v>
      </c>
      <c r="CL139" s="481" t="s">
        <v>102</v>
      </c>
      <c r="CM139" s="481" t="s">
        <v>102</v>
      </c>
      <c r="CN139" s="481" t="s">
        <v>102</v>
      </c>
      <c r="CO139" s="481" t="s">
        <v>102</v>
      </c>
      <c r="CP139" s="481" t="s">
        <v>102</v>
      </c>
      <c r="CQ139" s="481" t="s">
        <v>102</v>
      </c>
      <c r="CR139" s="481" t="s">
        <v>102</v>
      </c>
      <c r="CS139" s="481" t="s">
        <v>102</v>
      </c>
      <c r="CT139" s="481" t="s">
        <v>102</v>
      </c>
      <c r="CU139" s="481" t="s">
        <v>102</v>
      </c>
      <c r="CV139" s="481" t="s">
        <v>102</v>
      </c>
      <c r="CW139" s="481" t="s">
        <v>102</v>
      </c>
      <c r="CX139" s="481" t="s">
        <v>102</v>
      </c>
      <c r="CY139" s="481" t="s">
        <v>102</v>
      </c>
      <c r="CZ139" s="481" t="s">
        <v>102</v>
      </c>
      <c r="DA139" s="481" t="s">
        <v>102</v>
      </c>
      <c r="DB139" s="481" t="s">
        <v>102</v>
      </c>
      <c r="DC139" s="481" t="s">
        <v>102</v>
      </c>
      <c r="DD139" s="481" t="s">
        <v>102</v>
      </c>
      <c r="DE139" s="481" t="s">
        <v>102</v>
      </c>
      <c r="DF139" s="481" t="s">
        <v>102</v>
      </c>
      <c r="DG139" s="481" t="s">
        <v>102</v>
      </c>
      <c r="DH139" s="481" t="s">
        <v>102</v>
      </c>
      <c r="DI139" s="481" t="s">
        <v>102</v>
      </c>
      <c r="DJ139" s="481" t="s">
        <v>102</v>
      </c>
      <c r="DK139" s="481" t="s">
        <v>102</v>
      </c>
      <c r="DL139" s="481" t="s">
        <v>102</v>
      </c>
      <c r="DM139" s="481" t="s">
        <v>102</v>
      </c>
      <c r="DN139" s="481" t="s">
        <v>102</v>
      </c>
      <c r="DO139" s="481" t="s">
        <v>102</v>
      </c>
      <c r="DP139" s="481" t="s">
        <v>102</v>
      </c>
      <c r="DQ139" s="481" t="s">
        <v>102</v>
      </c>
      <c r="DR139" s="481" t="s">
        <v>102</v>
      </c>
      <c r="DS139" s="481" t="s">
        <v>102</v>
      </c>
      <c r="DT139" s="481" t="s">
        <v>102</v>
      </c>
      <c r="DU139" s="481" t="s">
        <v>102</v>
      </c>
      <c r="DV139" s="481" t="s">
        <v>102</v>
      </c>
      <c r="DW139" s="481" t="s">
        <v>102</v>
      </c>
      <c r="DX139" s="481" t="s">
        <v>102</v>
      </c>
      <c r="DY139" s="481" t="s">
        <v>102</v>
      </c>
      <c r="DZ139" s="481" t="s">
        <v>102</v>
      </c>
      <c r="EA139" s="481" t="s">
        <v>102</v>
      </c>
      <c r="EB139" s="481" t="s">
        <v>102</v>
      </c>
    </row>
    <row r="140" spans="1:132" x14ac:dyDescent="0.15">
      <c r="A140" s="485" t="s">
        <v>4646</v>
      </c>
      <c r="B140" s="481">
        <v>4217539</v>
      </c>
      <c r="C140" s="481" t="s">
        <v>4647</v>
      </c>
      <c r="D140" s="481" t="s">
        <v>102</v>
      </c>
      <c r="E140" s="481" t="s">
        <v>102</v>
      </c>
      <c r="F140" s="481" t="s">
        <v>102</v>
      </c>
      <c r="G140" s="481" t="s">
        <v>102</v>
      </c>
      <c r="H140" s="481" t="s">
        <v>102</v>
      </c>
      <c r="I140" s="481" t="s">
        <v>102</v>
      </c>
      <c r="J140" s="481" t="s">
        <v>102</v>
      </c>
      <c r="K140" s="481" t="s">
        <v>102</v>
      </c>
      <c r="L140" s="481" t="s">
        <v>102</v>
      </c>
      <c r="M140" s="481" t="s">
        <v>102</v>
      </c>
      <c r="N140" s="481" t="s">
        <v>102</v>
      </c>
      <c r="O140" s="481" t="s">
        <v>102</v>
      </c>
      <c r="P140" s="481" t="s">
        <v>102</v>
      </c>
      <c r="Q140" s="481" t="s">
        <v>102</v>
      </c>
      <c r="R140" s="481" t="s">
        <v>102</v>
      </c>
      <c r="S140" s="481" t="s">
        <v>102</v>
      </c>
      <c r="T140" s="481" t="s">
        <v>102</v>
      </c>
      <c r="U140" s="481" t="s">
        <v>102</v>
      </c>
      <c r="V140" s="481" t="s">
        <v>102</v>
      </c>
      <c r="W140" s="481" t="s">
        <v>102</v>
      </c>
      <c r="X140" s="481" t="s">
        <v>102</v>
      </c>
      <c r="Y140" s="481" t="s">
        <v>102</v>
      </c>
      <c r="Z140" s="481" t="s">
        <v>102</v>
      </c>
      <c r="AA140" s="481" t="s">
        <v>102</v>
      </c>
      <c r="AB140" s="481" t="s">
        <v>102</v>
      </c>
      <c r="AC140" s="481" t="s">
        <v>102</v>
      </c>
      <c r="AD140" s="481" t="s">
        <v>102</v>
      </c>
      <c r="AE140" s="481" t="s">
        <v>102</v>
      </c>
      <c r="AF140" s="481" t="s">
        <v>102</v>
      </c>
      <c r="AG140" s="481" t="s">
        <v>102</v>
      </c>
      <c r="AH140" s="481" t="s">
        <v>102</v>
      </c>
      <c r="AI140" s="481" t="s">
        <v>102</v>
      </c>
      <c r="AJ140" s="481" t="s">
        <v>102</v>
      </c>
      <c r="AK140" s="481" t="s">
        <v>102</v>
      </c>
      <c r="AL140" s="481" t="s">
        <v>102</v>
      </c>
      <c r="AM140" s="481" t="s">
        <v>102</v>
      </c>
      <c r="AN140" s="481" t="s">
        <v>102</v>
      </c>
      <c r="AO140" s="481" t="s">
        <v>102</v>
      </c>
      <c r="AP140" s="481" t="s">
        <v>102</v>
      </c>
      <c r="AQ140" s="481" t="s">
        <v>102</v>
      </c>
      <c r="AR140" s="481" t="s">
        <v>102</v>
      </c>
      <c r="AS140" s="481" t="s">
        <v>102</v>
      </c>
      <c r="AT140" s="481" t="s">
        <v>102</v>
      </c>
      <c r="AU140" s="481" t="s">
        <v>102</v>
      </c>
      <c r="AV140" s="481" t="s">
        <v>102</v>
      </c>
      <c r="AW140" s="481" t="s">
        <v>102</v>
      </c>
      <c r="AX140" s="481" t="s">
        <v>102</v>
      </c>
      <c r="AY140" s="481" t="s">
        <v>102</v>
      </c>
      <c r="AZ140" s="481" t="s">
        <v>102</v>
      </c>
      <c r="BA140" s="481" t="s">
        <v>102</v>
      </c>
      <c r="BB140" s="481" t="s">
        <v>102</v>
      </c>
      <c r="BC140" s="481" t="s">
        <v>102</v>
      </c>
      <c r="BD140" s="481" t="s">
        <v>102</v>
      </c>
      <c r="BE140" s="481" t="s">
        <v>102</v>
      </c>
      <c r="BF140" s="481" t="s">
        <v>102</v>
      </c>
      <c r="BG140" s="481" t="s">
        <v>102</v>
      </c>
      <c r="BH140" s="481" t="s">
        <v>102</v>
      </c>
      <c r="BI140" s="481" t="s">
        <v>102</v>
      </c>
      <c r="BJ140" s="481" t="s">
        <v>102</v>
      </c>
      <c r="BK140" s="481" t="s">
        <v>102</v>
      </c>
      <c r="BL140" s="481" t="s">
        <v>102</v>
      </c>
      <c r="BM140" s="481" t="s">
        <v>102</v>
      </c>
      <c r="BN140" s="481" t="s">
        <v>102</v>
      </c>
      <c r="BO140" s="481" t="s">
        <v>102</v>
      </c>
      <c r="BP140" s="481" t="s">
        <v>102</v>
      </c>
      <c r="BQ140" s="481" t="s">
        <v>102</v>
      </c>
      <c r="BR140" s="481" t="s">
        <v>102</v>
      </c>
      <c r="BS140" s="481" t="s">
        <v>102</v>
      </c>
      <c r="BT140" s="481" t="s">
        <v>102</v>
      </c>
      <c r="BU140" s="481" t="s">
        <v>102</v>
      </c>
      <c r="BV140" s="481" t="s">
        <v>102</v>
      </c>
      <c r="BW140" s="481" t="s">
        <v>102</v>
      </c>
      <c r="BX140" s="481" t="s">
        <v>102</v>
      </c>
      <c r="BY140" s="481" t="s">
        <v>102</v>
      </c>
      <c r="BZ140" s="481" t="s">
        <v>102</v>
      </c>
      <c r="CA140" s="481" t="s">
        <v>102</v>
      </c>
      <c r="CB140" s="481" t="s">
        <v>102</v>
      </c>
      <c r="CC140" s="481" t="s">
        <v>102</v>
      </c>
      <c r="CD140" s="481" t="s">
        <v>102</v>
      </c>
      <c r="CE140" s="481" t="s">
        <v>102</v>
      </c>
      <c r="CF140" s="481" t="s">
        <v>102</v>
      </c>
      <c r="CG140" s="481" t="s">
        <v>102</v>
      </c>
      <c r="CH140" s="481" t="s">
        <v>102</v>
      </c>
      <c r="CI140" s="481" t="s">
        <v>102</v>
      </c>
      <c r="CJ140" s="481" t="s">
        <v>102</v>
      </c>
      <c r="CK140" s="481" t="s">
        <v>102</v>
      </c>
      <c r="CL140" s="481" t="s">
        <v>102</v>
      </c>
      <c r="CM140" s="481" t="s">
        <v>102</v>
      </c>
      <c r="CN140" s="481" t="s">
        <v>102</v>
      </c>
      <c r="CO140" s="481" t="s">
        <v>102</v>
      </c>
      <c r="CP140" s="481" t="s">
        <v>102</v>
      </c>
      <c r="CQ140" s="481" t="s">
        <v>102</v>
      </c>
      <c r="CR140" s="481" t="s">
        <v>102</v>
      </c>
      <c r="CS140" s="481" t="s">
        <v>102</v>
      </c>
      <c r="CT140" s="481" t="s">
        <v>102</v>
      </c>
      <c r="CU140" s="481" t="s">
        <v>102</v>
      </c>
      <c r="CV140" s="481" t="s">
        <v>102</v>
      </c>
      <c r="CW140" s="481" t="s">
        <v>102</v>
      </c>
      <c r="CX140" s="481" t="s">
        <v>102</v>
      </c>
      <c r="CY140" s="481" t="s">
        <v>102</v>
      </c>
      <c r="CZ140" s="481" t="s">
        <v>102</v>
      </c>
      <c r="DA140" s="481" t="s">
        <v>102</v>
      </c>
      <c r="DB140" s="481" t="s">
        <v>102</v>
      </c>
      <c r="DC140" s="481" t="s">
        <v>102</v>
      </c>
      <c r="DD140" s="481" t="s">
        <v>102</v>
      </c>
      <c r="DE140" s="481" t="s">
        <v>102</v>
      </c>
      <c r="DF140" s="481" t="s">
        <v>102</v>
      </c>
      <c r="DG140" s="481" t="s">
        <v>102</v>
      </c>
      <c r="DH140" s="481" t="s">
        <v>102</v>
      </c>
      <c r="DI140" s="481" t="s">
        <v>102</v>
      </c>
      <c r="DJ140" s="481" t="s">
        <v>102</v>
      </c>
      <c r="DK140" s="481" t="s">
        <v>102</v>
      </c>
      <c r="DL140" s="481" t="s">
        <v>102</v>
      </c>
      <c r="DM140" s="481" t="s">
        <v>102</v>
      </c>
      <c r="DN140" s="481" t="s">
        <v>102</v>
      </c>
      <c r="DO140" s="481" t="s">
        <v>102</v>
      </c>
      <c r="DP140" s="481" t="s">
        <v>102</v>
      </c>
      <c r="DQ140" s="481" t="s">
        <v>102</v>
      </c>
      <c r="DR140" s="481" t="s">
        <v>102</v>
      </c>
      <c r="DS140" s="481" t="s">
        <v>102</v>
      </c>
      <c r="DT140" s="481" t="s">
        <v>102</v>
      </c>
      <c r="DU140" s="481" t="s">
        <v>102</v>
      </c>
      <c r="DV140" s="481" t="s">
        <v>102</v>
      </c>
      <c r="DW140" s="481" t="s">
        <v>102</v>
      </c>
      <c r="DX140" s="481" t="s">
        <v>102</v>
      </c>
      <c r="DY140" s="481" t="s">
        <v>102</v>
      </c>
      <c r="DZ140" s="481" t="s">
        <v>102</v>
      </c>
      <c r="EA140" s="481" t="s">
        <v>102</v>
      </c>
      <c r="EB140" s="481" t="s">
        <v>102</v>
      </c>
    </row>
    <row r="141" spans="1:132" x14ac:dyDescent="0.15">
      <c r="A141" s="485" t="s">
        <v>4648</v>
      </c>
      <c r="B141" s="481">
        <v>4202838</v>
      </c>
      <c r="C141" s="481" t="s">
        <v>102</v>
      </c>
      <c r="D141" s="481" t="s">
        <v>102</v>
      </c>
      <c r="E141" s="481" t="s">
        <v>102</v>
      </c>
      <c r="F141" s="481" t="s">
        <v>102</v>
      </c>
      <c r="G141" s="481" t="s">
        <v>102</v>
      </c>
      <c r="H141" s="481" t="s">
        <v>102</v>
      </c>
      <c r="I141" s="481" t="s">
        <v>102</v>
      </c>
      <c r="J141" s="481" t="s">
        <v>102</v>
      </c>
      <c r="K141" s="481" t="s">
        <v>102</v>
      </c>
      <c r="L141" s="481" t="s">
        <v>102</v>
      </c>
      <c r="M141" s="481" t="s">
        <v>102</v>
      </c>
      <c r="N141" s="481" t="s">
        <v>102</v>
      </c>
      <c r="O141" s="481" t="s">
        <v>102</v>
      </c>
      <c r="P141" s="481" t="s">
        <v>102</v>
      </c>
      <c r="Q141" s="481" t="s">
        <v>102</v>
      </c>
      <c r="R141" s="481" t="s">
        <v>102</v>
      </c>
      <c r="S141" s="481" t="s">
        <v>102</v>
      </c>
      <c r="T141" s="481" t="s">
        <v>102</v>
      </c>
      <c r="U141" s="481" t="s">
        <v>102</v>
      </c>
      <c r="V141" s="481" t="s">
        <v>102</v>
      </c>
      <c r="W141" s="481" t="s">
        <v>102</v>
      </c>
      <c r="X141" s="481" t="s">
        <v>102</v>
      </c>
      <c r="Y141" s="481" t="s">
        <v>102</v>
      </c>
      <c r="Z141" s="481" t="s">
        <v>102</v>
      </c>
      <c r="AA141" s="481" t="s">
        <v>102</v>
      </c>
      <c r="AB141" s="481" t="s">
        <v>102</v>
      </c>
      <c r="AC141" s="481" t="s">
        <v>102</v>
      </c>
      <c r="AD141" s="481" t="s">
        <v>102</v>
      </c>
      <c r="AE141" s="481" t="s">
        <v>102</v>
      </c>
      <c r="AF141" s="481" t="s">
        <v>102</v>
      </c>
      <c r="AG141" s="481" t="s">
        <v>102</v>
      </c>
      <c r="AH141" s="481" t="s">
        <v>102</v>
      </c>
      <c r="AI141" s="481" t="s">
        <v>102</v>
      </c>
      <c r="AJ141" s="481" t="s">
        <v>102</v>
      </c>
      <c r="AK141" s="481" t="s">
        <v>102</v>
      </c>
      <c r="AL141" s="481" t="s">
        <v>102</v>
      </c>
      <c r="AM141" s="481" t="s">
        <v>102</v>
      </c>
      <c r="AN141" s="481" t="s">
        <v>102</v>
      </c>
      <c r="AO141" s="481" t="s">
        <v>102</v>
      </c>
      <c r="AP141" s="481" t="s">
        <v>102</v>
      </c>
      <c r="AQ141" s="481" t="s">
        <v>102</v>
      </c>
      <c r="AR141" s="481" t="s">
        <v>102</v>
      </c>
      <c r="AS141" s="481" t="s">
        <v>102</v>
      </c>
      <c r="AT141" s="481" t="s">
        <v>102</v>
      </c>
      <c r="AU141" s="481" t="s">
        <v>102</v>
      </c>
      <c r="AV141" s="481" t="s">
        <v>102</v>
      </c>
      <c r="AW141" s="481" t="s">
        <v>102</v>
      </c>
      <c r="AX141" s="481" t="s">
        <v>102</v>
      </c>
      <c r="AY141" s="481" t="s">
        <v>102</v>
      </c>
      <c r="AZ141" s="481" t="s">
        <v>102</v>
      </c>
      <c r="BA141" s="481" t="s">
        <v>102</v>
      </c>
      <c r="BB141" s="481" t="s">
        <v>102</v>
      </c>
      <c r="BC141" s="481" t="s">
        <v>102</v>
      </c>
      <c r="BD141" s="481" t="s">
        <v>102</v>
      </c>
      <c r="BE141" s="481" t="s">
        <v>102</v>
      </c>
      <c r="BF141" s="481" t="s">
        <v>102</v>
      </c>
      <c r="BG141" s="481" t="s">
        <v>102</v>
      </c>
      <c r="BH141" s="481" t="s">
        <v>102</v>
      </c>
      <c r="BI141" s="481" t="s">
        <v>102</v>
      </c>
      <c r="BJ141" s="481" t="s">
        <v>102</v>
      </c>
      <c r="BK141" s="481" t="s">
        <v>102</v>
      </c>
      <c r="BL141" s="481" t="s">
        <v>102</v>
      </c>
      <c r="BM141" s="481" t="s">
        <v>102</v>
      </c>
      <c r="BN141" s="481" t="s">
        <v>102</v>
      </c>
      <c r="BO141" s="481" t="s">
        <v>102</v>
      </c>
      <c r="BP141" s="481" t="s">
        <v>102</v>
      </c>
      <c r="BQ141" s="481" t="s">
        <v>102</v>
      </c>
      <c r="BR141" s="481" t="s">
        <v>102</v>
      </c>
      <c r="BS141" s="481" t="s">
        <v>102</v>
      </c>
      <c r="BT141" s="481" t="s">
        <v>102</v>
      </c>
      <c r="BU141" s="481" t="s">
        <v>102</v>
      </c>
      <c r="BV141" s="481" t="s">
        <v>102</v>
      </c>
      <c r="BW141" s="481" t="s">
        <v>102</v>
      </c>
      <c r="BX141" s="481" t="s">
        <v>102</v>
      </c>
      <c r="BY141" s="481" t="s">
        <v>102</v>
      </c>
      <c r="BZ141" s="481" t="s">
        <v>102</v>
      </c>
      <c r="CA141" s="481" t="s">
        <v>102</v>
      </c>
      <c r="CB141" s="481" t="s">
        <v>102</v>
      </c>
      <c r="CC141" s="481" t="s">
        <v>102</v>
      </c>
      <c r="CD141" s="481" t="s">
        <v>102</v>
      </c>
      <c r="CE141" s="481" t="s">
        <v>102</v>
      </c>
      <c r="CF141" s="481" t="s">
        <v>102</v>
      </c>
      <c r="CG141" s="481" t="s">
        <v>102</v>
      </c>
      <c r="CH141" s="481" t="s">
        <v>102</v>
      </c>
      <c r="CI141" s="481" t="s">
        <v>102</v>
      </c>
      <c r="CJ141" s="481" t="s">
        <v>102</v>
      </c>
      <c r="CK141" s="481" t="s">
        <v>102</v>
      </c>
      <c r="CL141" s="481" t="s">
        <v>102</v>
      </c>
      <c r="CM141" s="481" t="s">
        <v>102</v>
      </c>
      <c r="CN141" s="481" t="s">
        <v>102</v>
      </c>
      <c r="CO141" s="481" t="s">
        <v>102</v>
      </c>
      <c r="CP141" s="481" t="s">
        <v>102</v>
      </c>
      <c r="CQ141" s="481" t="s">
        <v>102</v>
      </c>
      <c r="CR141" s="481" t="s">
        <v>102</v>
      </c>
      <c r="CS141" s="481" t="s">
        <v>102</v>
      </c>
      <c r="CT141" s="481" t="s">
        <v>102</v>
      </c>
      <c r="CU141" s="481" t="s">
        <v>102</v>
      </c>
      <c r="CV141" s="481" t="s">
        <v>102</v>
      </c>
      <c r="CW141" s="481" t="s">
        <v>102</v>
      </c>
      <c r="CX141" s="481" t="s">
        <v>102</v>
      </c>
      <c r="CY141" s="481" t="s">
        <v>102</v>
      </c>
      <c r="CZ141" s="481" t="s">
        <v>102</v>
      </c>
      <c r="DA141" s="481" t="s">
        <v>102</v>
      </c>
      <c r="DB141" s="481" t="s">
        <v>102</v>
      </c>
      <c r="DC141" s="481" t="s">
        <v>102</v>
      </c>
      <c r="DD141" s="481" t="s">
        <v>102</v>
      </c>
      <c r="DE141" s="481" t="s">
        <v>102</v>
      </c>
      <c r="DF141" s="481" t="s">
        <v>102</v>
      </c>
      <c r="DG141" s="481" t="s">
        <v>102</v>
      </c>
      <c r="DH141" s="481" t="s">
        <v>102</v>
      </c>
      <c r="DI141" s="481" t="s">
        <v>102</v>
      </c>
      <c r="DJ141" s="481" t="s">
        <v>102</v>
      </c>
      <c r="DK141" s="481" t="s">
        <v>102</v>
      </c>
      <c r="DL141" s="481" t="s">
        <v>102</v>
      </c>
      <c r="DM141" s="481" t="s">
        <v>102</v>
      </c>
      <c r="DN141" s="481" t="s">
        <v>102</v>
      </c>
      <c r="DO141" s="481" t="s">
        <v>102</v>
      </c>
      <c r="DP141" s="481" t="s">
        <v>102</v>
      </c>
      <c r="DQ141" s="481" t="s">
        <v>102</v>
      </c>
      <c r="DR141" s="481" t="s">
        <v>102</v>
      </c>
      <c r="DS141" s="481" t="s">
        <v>102</v>
      </c>
      <c r="DT141" s="481" t="s">
        <v>102</v>
      </c>
      <c r="DU141" s="481" t="s">
        <v>102</v>
      </c>
      <c r="DV141" s="481" t="s">
        <v>102</v>
      </c>
      <c r="DW141" s="481" t="s">
        <v>102</v>
      </c>
      <c r="DX141" s="481" t="s">
        <v>102</v>
      </c>
      <c r="DY141" s="481" t="s">
        <v>102</v>
      </c>
      <c r="DZ141" s="481" t="s">
        <v>102</v>
      </c>
      <c r="EA141" s="481" t="s">
        <v>102</v>
      </c>
      <c r="EB141" s="481" t="s">
        <v>102</v>
      </c>
    </row>
    <row r="142" spans="1:132" x14ac:dyDescent="0.15">
      <c r="A142" s="480" t="s">
        <v>4649</v>
      </c>
      <c r="B142" s="481">
        <v>3887614</v>
      </c>
      <c r="C142" s="481" t="s">
        <v>4650</v>
      </c>
      <c r="D142" s="481" t="s">
        <v>4650</v>
      </c>
      <c r="E142" s="481" t="s">
        <v>102</v>
      </c>
      <c r="F142" s="481" t="s">
        <v>102</v>
      </c>
      <c r="G142" s="481" t="s">
        <v>102</v>
      </c>
      <c r="H142" s="481" t="s">
        <v>102</v>
      </c>
      <c r="I142" s="481" t="s">
        <v>102</v>
      </c>
      <c r="J142" s="481" t="s">
        <v>102</v>
      </c>
      <c r="K142" s="481" t="s">
        <v>102</v>
      </c>
      <c r="L142" s="481" t="s">
        <v>102</v>
      </c>
      <c r="M142" s="481" t="s">
        <v>102</v>
      </c>
      <c r="N142" s="481" t="s">
        <v>102</v>
      </c>
      <c r="O142" s="481" t="s">
        <v>102</v>
      </c>
      <c r="P142" s="481" t="s">
        <v>102</v>
      </c>
      <c r="Q142" s="481" t="s">
        <v>102</v>
      </c>
      <c r="R142" s="481" t="s">
        <v>102</v>
      </c>
      <c r="S142" s="481" t="s">
        <v>102</v>
      </c>
      <c r="T142" s="481" t="s">
        <v>102</v>
      </c>
      <c r="U142" s="481" t="s">
        <v>102</v>
      </c>
      <c r="V142" s="481" t="s">
        <v>102</v>
      </c>
      <c r="W142" s="481" t="s">
        <v>102</v>
      </c>
      <c r="X142" s="481" t="s">
        <v>102</v>
      </c>
      <c r="Y142" s="481" t="s">
        <v>102</v>
      </c>
      <c r="Z142" s="481" t="s">
        <v>102</v>
      </c>
      <c r="AA142" s="481" t="s">
        <v>102</v>
      </c>
      <c r="AB142" s="481" t="s">
        <v>102</v>
      </c>
      <c r="AC142" s="481" t="s">
        <v>102</v>
      </c>
      <c r="AD142" s="481" t="s">
        <v>102</v>
      </c>
      <c r="AE142" s="481" t="s">
        <v>102</v>
      </c>
      <c r="AF142" s="481" t="s">
        <v>102</v>
      </c>
      <c r="AG142" s="481" t="s">
        <v>102</v>
      </c>
      <c r="AH142" s="481" t="s">
        <v>102</v>
      </c>
      <c r="AI142" s="481" t="s">
        <v>102</v>
      </c>
      <c r="AJ142" s="481" t="s">
        <v>102</v>
      </c>
      <c r="AK142" s="481" t="s">
        <v>102</v>
      </c>
      <c r="AL142" s="481" t="s">
        <v>102</v>
      </c>
      <c r="AM142" s="481" t="s">
        <v>102</v>
      </c>
      <c r="AN142" s="481" t="s">
        <v>102</v>
      </c>
      <c r="AO142" s="481" t="s">
        <v>102</v>
      </c>
      <c r="AP142" s="481" t="s">
        <v>102</v>
      </c>
      <c r="AQ142" s="481" t="s">
        <v>102</v>
      </c>
      <c r="AR142" s="481" t="s">
        <v>102</v>
      </c>
      <c r="AS142" s="481" t="s">
        <v>102</v>
      </c>
      <c r="AT142" s="481" t="s">
        <v>102</v>
      </c>
      <c r="AU142" s="481" t="s">
        <v>102</v>
      </c>
      <c r="AV142" s="481" t="s">
        <v>102</v>
      </c>
      <c r="AW142" s="481" t="s">
        <v>102</v>
      </c>
      <c r="AX142" s="481" t="s">
        <v>102</v>
      </c>
      <c r="AY142" s="481" t="s">
        <v>102</v>
      </c>
      <c r="AZ142" s="481" t="s">
        <v>102</v>
      </c>
      <c r="BA142" s="481" t="s">
        <v>102</v>
      </c>
      <c r="BB142" s="481" t="s">
        <v>102</v>
      </c>
      <c r="BC142" s="481" t="s">
        <v>102</v>
      </c>
      <c r="BD142" s="481" t="s">
        <v>102</v>
      </c>
      <c r="BE142" s="481" t="s">
        <v>102</v>
      </c>
      <c r="BF142" s="481" t="s">
        <v>102</v>
      </c>
      <c r="BG142" s="481" t="s">
        <v>102</v>
      </c>
      <c r="BH142" s="481" t="s">
        <v>102</v>
      </c>
      <c r="BI142" s="481" t="s">
        <v>102</v>
      </c>
      <c r="BJ142" s="481" t="s">
        <v>102</v>
      </c>
      <c r="BK142" s="481" t="s">
        <v>102</v>
      </c>
      <c r="BL142" s="481" t="s">
        <v>102</v>
      </c>
      <c r="BM142" s="481" t="s">
        <v>102</v>
      </c>
      <c r="BN142" s="481" t="s">
        <v>102</v>
      </c>
      <c r="BO142" s="481" t="s">
        <v>102</v>
      </c>
      <c r="BP142" s="481" t="s">
        <v>102</v>
      </c>
      <c r="BQ142" s="481" t="s">
        <v>102</v>
      </c>
      <c r="BR142" s="481" t="s">
        <v>102</v>
      </c>
      <c r="BS142" s="481" t="s">
        <v>102</v>
      </c>
      <c r="BT142" s="481" t="s">
        <v>102</v>
      </c>
      <c r="BU142" s="481" t="s">
        <v>102</v>
      </c>
      <c r="BV142" s="481" t="s">
        <v>102</v>
      </c>
      <c r="BW142" s="481" t="s">
        <v>102</v>
      </c>
      <c r="BX142" s="481" t="s">
        <v>102</v>
      </c>
      <c r="BY142" s="481" t="s">
        <v>102</v>
      </c>
      <c r="BZ142" s="481" t="s">
        <v>102</v>
      </c>
      <c r="CA142" s="481" t="s">
        <v>102</v>
      </c>
      <c r="CB142" s="481" t="s">
        <v>102</v>
      </c>
      <c r="CC142" s="481" t="s">
        <v>102</v>
      </c>
      <c r="CD142" s="481" t="s">
        <v>102</v>
      </c>
      <c r="CE142" s="481" t="s">
        <v>102</v>
      </c>
      <c r="CF142" s="481" t="s">
        <v>102</v>
      </c>
      <c r="CG142" s="481" t="s">
        <v>102</v>
      </c>
      <c r="CH142" s="481" t="s">
        <v>102</v>
      </c>
      <c r="CI142" s="481" t="s">
        <v>102</v>
      </c>
      <c r="CJ142" s="481" t="s">
        <v>102</v>
      </c>
      <c r="CK142" s="481" t="s">
        <v>102</v>
      </c>
      <c r="CL142" s="481" t="s">
        <v>102</v>
      </c>
      <c r="CM142" s="481" t="s">
        <v>102</v>
      </c>
      <c r="CN142" s="481" t="s">
        <v>102</v>
      </c>
      <c r="CO142" s="481" t="s">
        <v>102</v>
      </c>
      <c r="CP142" s="481" t="s">
        <v>102</v>
      </c>
      <c r="CQ142" s="481" t="s">
        <v>102</v>
      </c>
      <c r="CR142" s="481" t="s">
        <v>102</v>
      </c>
      <c r="CS142" s="481" t="s">
        <v>102</v>
      </c>
      <c r="CT142" s="481" t="s">
        <v>102</v>
      </c>
      <c r="CU142" s="481" t="s">
        <v>102</v>
      </c>
      <c r="CV142" s="481" t="s">
        <v>102</v>
      </c>
      <c r="CW142" s="481" t="s">
        <v>102</v>
      </c>
      <c r="CX142" s="481" t="s">
        <v>102</v>
      </c>
      <c r="CY142" s="481" t="s">
        <v>102</v>
      </c>
      <c r="CZ142" s="481" t="s">
        <v>102</v>
      </c>
      <c r="DA142" s="481" t="s">
        <v>102</v>
      </c>
      <c r="DB142" s="481" t="s">
        <v>102</v>
      </c>
      <c r="DC142" s="481" t="s">
        <v>102</v>
      </c>
      <c r="DD142" s="481" t="s">
        <v>102</v>
      </c>
      <c r="DE142" s="481" t="s">
        <v>102</v>
      </c>
      <c r="DF142" s="481" t="s">
        <v>102</v>
      </c>
      <c r="DG142" s="481" t="s">
        <v>102</v>
      </c>
      <c r="DH142" s="481" t="s">
        <v>102</v>
      </c>
      <c r="DI142" s="481" t="s">
        <v>102</v>
      </c>
      <c r="DJ142" s="481" t="s">
        <v>102</v>
      </c>
      <c r="DK142" s="481" t="s">
        <v>102</v>
      </c>
      <c r="DL142" s="481" t="s">
        <v>102</v>
      </c>
      <c r="DM142" s="481" t="s">
        <v>102</v>
      </c>
      <c r="DN142" s="481" t="s">
        <v>102</v>
      </c>
      <c r="DO142" s="481" t="s">
        <v>102</v>
      </c>
      <c r="DP142" s="481" t="s">
        <v>102</v>
      </c>
      <c r="DQ142" s="481" t="s">
        <v>102</v>
      </c>
      <c r="DR142" s="481" t="s">
        <v>102</v>
      </c>
      <c r="DS142" s="481" t="s">
        <v>102</v>
      </c>
      <c r="DT142" s="481" t="s">
        <v>102</v>
      </c>
      <c r="DU142" s="481" t="s">
        <v>102</v>
      </c>
      <c r="DV142" s="481" t="s">
        <v>102</v>
      </c>
      <c r="DW142" s="481" t="s">
        <v>102</v>
      </c>
      <c r="DX142" s="481" t="s">
        <v>102</v>
      </c>
      <c r="DY142" s="481" t="s">
        <v>102</v>
      </c>
      <c r="DZ142" s="481" t="s">
        <v>102</v>
      </c>
      <c r="EA142" s="481" t="s">
        <v>102</v>
      </c>
      <c r="EB142" s="481" t="s">
        <v>102</v>
      </c>
    </row>
    <row r="143" spans="1:132" x14ac:dyDescent="0.15">
      <c r="A143" s="480" t="s">
        <v>4651</v>
      </c>
      <c r="B143" s="481">
        <v>4109165</v>
      </c>
      <c r="C143" s="481" t="s">
        <v>4652</v>
      </c>
      <c r="D143" s="481" t="s">
        <v>4653</v>
      </c>
      <c r="E143" s="481" t="s">
        <v>4654</v>
      </c>
      <c r="F143" s="481" t="s">
        <v>102</v>
      </c>
      <c r="G143" s="481" t="s">
        <v>102</v>
      </c>
      <c r="H143" s="481" t="s">
        <v>102</v>
      </c>
      <c r="I143" s="481" t="s">
        <v>102</v>
      </c>
      <c r="J143" s="481" t="s">
        <v>102</v>
      </c>
      <c r="K143" s="481" t="s">
        <v>102</v>
      </c>
      <c r="L143" s="481" t="s">
        <v>102</v>
      </c>
      <c r="M143" s="481" t="s">
        <v>102</v>
      </c>
      <c r="N143" s="481" t="s">
        <v>102</v>
      </c>
      <c r="O143" s="481" t="s">
        <v>102</v>
      </c>
      <c r="P143" s="481" t="s">
        <v>102</v>
      </c>
      <c r="Q143" s="481" t="s">
        <v>102</v>
      </c>
      <c r="R143" s="481" t="s">
        <v>102</v>
      </c>
      <c r="S143" s="481" t="s">
        <v>102</v>
      </c>
      <c r="T143" s="481" t="s">
        <v>102</v>
      </c>
      <c r="U143" s="481" t="s">
        <v>102</v>
      </c>
      <c r="V143" s="481" t="s">
        <v>102</v>
      </c>
      <c r="W143" s="481" t="s">
        <v>102</v>
      </c>
      <c r="X143" s="481" t="s">
        <v>102</v>
      </c>
      <c r="Y143" s="481" t="s">
        <v>102</v>
      </c>
      <c r="Z143" s="481" t="s">
        <v>102</v>
      </c>
      <c r="AA143" s="481" t="s">
        <v>102</v>
      </c>
      <c r="AB143" s="481" t="s">
        <v>102</v>
      </c>
      <c r="AC143" s="481" t="s">
        <v>102</v>
      </c>
      <c r="AD143" s="481" t="s">
        <v>102</v>
      </c>
      <c r="AE143" s="481" t="s">
        <v>102</v>
      </c>
      <c r="AF143" s="481" t="s">
        <v>102</v>
      </c>
      <c r="AG143" s="481" t="s">
        <v>102</v>
      </c>
      <c r="AH143" s="481" t="s">
        <v>102</v>
      </c>
      <c r="AI143" s="481" t="s">
        <v>102</v>
      </c>
      <c r="AJ143" s="481" t="s">
        <v>102</v>
      </c>
      <c r="AK143" s="481" t="s">
        <v>102</v>
      </c>
      <c r="AL143" s="481" t="s">
        <v>102</v>
      </c>
      <c r="AM143" s="481" t="s">
        <v>102</v>
      </c>
      <c r="AN143" s="481" t="s">
        <v>102</v>
      </c>
      <c r="AO143" s="481" t="s">
        <v>102</v>
      </c>
      <c r="AP143" s="481" t="s">
        <v>102</v>
      </c>
      <c r="AQ143" s="481" t="s">
        <v>102</v>
      </c>
      <c r="AR143" s="481" t="s">
        <v>102</v>
      </c>
      <c r="AS143" s="481" t="s">
        <v>102</v>
      </c>
      <c r="AT143" s="481" t="s">
        <v>102</v>
      </c>
      <c r="AU143" s="481" t="s">
        <v>102</v>
      </c>
      <c r="AV143" s="481" t="s">
        <v>102</v>
      </c>
      <c r="AW143" s="481" t="s">
        <v>102</v>
      </c>
      <c r="AX143" s="481" t="s">
        <v>102</v>
      </c>
      <c r="AY143" s="481" t="s">
        <v>102</v>
      </c>
      <c r="AZ143" s="481" t="s">
        <v>102</v>
      </c>
      <c r="BA143" s="481" t="s">
        <v>102</v>
      </c>
      <c r="BB143" s="481" t="s">
        <v>102</v>
      </c>
      <c r="BC143" s="481" t="s">
        <v>102</v>
      </c>
      <c r="BD143" s="481" t="s">
        <v>102</v>
      </c>
      <c r="BE143" s="481" t="s">
        <v>102</v>
      </c>
      <c r="BF143" s="481" t="s">
        <v>102</v>
      </c>
      <c r="BG143" s="481" t="s">
        <v>102</v>
      </c>
      <c r="BH143" s="481" t="s">
        <v>102</v>
      </c>
      <c r="BI143" s="481" t="s">
        <v>102</v>
      </c>
      <c r="BJ143" s="481" t="s">
        <v>102</v>
      </c>
      <c r="BK143" s="481" t="s">
        <v>102</v>
      </c>
      <c r="BL143" s="481" t="s">
        <v>102</v>
      </c>
      <c r="BM143" s="481" t="s">
        <v>102</v>
      </c>
      <c r="BN143" s="481" t="s">
        <v>102</v>
      </c>
      <c r="BO143" s="481" t="s">
        <v>102</v>
      </c>
      <c r="BP143" s="481" t="s">
        <v>102</v>
      </c>
      <c r="BQ143" s="481" t="s">
        <v>102</v>
      </c>
      <c r="BR143" s="481" t="s">
        <v>102</v>
      </c>
      <c r="BS143" s="481" t="s">
        <v>102</v>
      </c>
      <c r="BT143" s="481" t="s">
        <v>102</v>
      </c>
      <c r="BU143" s="481" t="s">
        <v>102</v>
      </c>
      <c r="BV143" s="481" t="s">
        <v>102</v>
      </c>
      <c r="BW143" s="481" t="s">
        <v>102</v>
      </c>
      <c r="BX143" s="481" t="s">
        <v>102</v>
      </c>
      <c r="BY143" s="481" t="s">
        <v>102</v>
      </c>
      <c r="BZ143" s="481" t="s">
        <v>102</v>
      </c>
      <c r="CA143" s="481" t="s">
        <v>102</v>
      </c>
      <c r="CB143" s="481" t="s">
        <v>102</v>
      </c>
      <c r="CC143" s="481" t="s">
        <v>102</v>
      </c>
      <c r="CD143" s="481" t="s">
        <v>102</v>
      </c>
      <c r="CE143" s="481" t="s">
        <v>102</v>
      </c>
      <c r="CF143" s="481" t="s">
        <v>102</v>
      </c>
      <c r="CG143" s="481" t="s">
        <v>102</v>
      </c>
      <c r="CH143" s="481" t="s">
        <v>102</v>
      </c>
      <c r="CI143" s="481" t="s">
        <v>102</v>
      </c>
      <c r="CJ143" s="481" t="s">
        <v>102</v>
      </c>
      <c r="CK143" s="481" t="s">
        <v>102</v>
      </c>
      <c r="CL143" s="481" t="s">
        <v>102</v>
      </c>
      <c r="CM143" s="481" t="s">
        <v>102</v>
      </c>
      <c r="CN143" s="481" t="s">
        <v>102</v>
      </c>
      <c r="CO143" s="481" t="s">
        <v>102</v>
      </c>
      <c r="CP143" s="481" t="s">
        <v>102</v>
      </c>
      <c r="CQ143" s="481" t="s">
        <v>102</v>
      </c>
      <c r="CR143" s="481" t="s">
        <v>102</v>
      </c>
      <c r="CS143" s="481" t="s">
        <v>102</v>
      </c>
      <c r="CT143" s="481" t="s">
        <v>102</v>
      </c>
      <c r="CU143" s="481" t="s">
        <v>102</v>
      </c>
      <c r="CV143" s="481" t="s">
        <v>102</v>
      </c>
      <c r="CW143" s="481" t="s">
        <v>102</v>
      </c>
      <c r="CX143" s="481" t="s">
        <v>102</v>
      </c>
      <c r="CY143" s="481" t="s">
        <v>102</v>
      </c>
      <c r="CZ143" s="481" t="s">
        <v>102</v>
      </c>
      <c r="DA143" s="481" t="s">
        <v>102</v>
      </c>
      <c r="DB143" s="481" t="s">
        <v>102</v>
      </c>
      <c r="DC143" s="481" t="s">
        <v>102</v>
      </c>
      <c r="DD143" s="481" t="s">
        <v>102</v>
      </c>
      <c r="DE143" s="481" t="s">
        <v>102</v>
      </c>
      <c r="DF143" s="481" t="s">
        <v>102</v>
      </c>
      <c r="DG143" s="481" t="s">
        <v>102</v>
      </c>
      <c r="DH143" s="481" t="s">
        <v>102</v>
      </c>
      <c r="DI143" s="481" t="s">
        <v>102</v>
      </c>
      <c r="DJ143" s="481" t="s">
        <v>102</v>
      </c>
      <c r="DK143" s="481" t="s">
        <v>102</v>
      </c>
      <c r="DL143" s="481" t="s">
        <v>102</v>
      </c>
      <c r="DM143" s="481" t="s">
        <v>102</v>
      </c>
      <c r="DN143" s="481" t="s">
        <v>102</v>
      </c>
      <c r="DO143" s="481" t="s">
        <v>102</v>
      </c>
      <c r="DP143" s="481" t="s">
        <v>102</v>
      </c>
      <c r="DQ143" s="481" t="s">
        <v>102</v>
      </c>
      <c r="DR143" s="481" t="s">
        <v>102</v>
      </c>
      <c r="DS143" s="481" t="s">
        <v>102</v>
      </c>
      <c r="DT143" s="481" t="s">
        <v>102</v>
      </c>
      <c r="DU143" s="481" t="s">
        <v>102</v>
      </c>
      <c r="DV143" s="481" t="s">
        <v>102</v>
      </c>
      <c r="DW143" s="481" t="s">
        <v>102</v>
      </c>
      <c r="DX143" s="481" t="s">
        <v>102</v>
      </c>
      <c r="DY143" s="481" t="s">
        <v>102</v>
      </c>
      <c r="DZ143" s="481" t="s">
        <v>102</v>
      </c>
      <c r="EA143" s="481" t="s">
        <v>102</v>
      </c>
      <c r="EB143" s="481" t="s">
        <v>102</v>
      </c>
    </row>
    <row r="144" spans="1:132" x14ac:dyDescent="0.15">
      <c r="A144" s="480" t="s">
        <v>4655</v>
      </c>
      <c r="B144" s="481">
        <v>4099537</v>
      </c>
      <c r="C144" s="481" t="s">
        <v>102</v>
      </c>
      <c r="D144" s="481" t="s">
        <v>4656</v>
      </c>
      <c r="E144" s="481" t="s">
        <v>4657</v>
      </c>
      <c r="F144" s="481" t="s">
        <v>4658</v>
      </c>
      <c r="G144" s="481" t="s">
        <v>4659</v>
      </c>
      <c r="H144" s="481" t="s">
        <v>102</v>
      </c>
      <c r="I144" s="481" t="s">
        <v>102</v>
      </c>
      <c r="J144" s="481" t="s">
        <v>102</v>
      </c>
      <c r="K144" s="481" t="s">
        <v>102</v>
      </c>
      <c r="L144" s="481" t="s">
        <v>102</v>
      </c>
      <c r="M144" s="481" t="s">
        <v>102</v>
      </c>
      <c r="N144" s="481" t="s">
        <v>102</v>
      </c>
      <c r="O144" s="481" t="s">
        <v>102</v>
      </c>
      <c r="P144" s="481" t="s">
        <v>102</v>
      </c>
      <c r="Q144" s="481" t="s">
        <v>102</v>
      </c>
      <c r="R144" s="481" t="s">
        <v>102</v>
      </c>
      <c r="S144" s="481" t="s">
        <v>102</v>
      </c>
      <c r="T144" s="481" t="s">
        <v>102</v>
      </c>
      <c r="U144" s="481" t="s">
        <v>102</v>
      </c>
      <c r="V144" s="481" t="s">
        <v>102</v>
      </c>
      <c r="W144" s="481" t="s">
        <v>102</v>
      </c>
      <c r="X144" s="481" t="s">
        <v>102</v>
      </c>
      <c r="Y144" s="481" t="s">
        <v>102</v>
      </c>
      <c r="Z144" s="481" t="s">
        <v>102</v>
      </c>
      <c r="AA144" s="481" t="s">
        <v>102</v>
      </c>
      <c r="AB144" s="481" t="s">
        <v>102</v>
      </c>
      <c r="AC144" s="481" t="s">
        <v>102</v>
      </c>
      <c r="AD144" s="481" t="s">
        <v>102</v>
      </c>
      <c r="AE144" s="481" t="s">
        <v>102</v>
      </c>
      <c r="AF144" s="481" t="s">
        <v>102</v>
      </c>
      <c r="AG144" s="481" t="s">
        <v>102</v>
      </c>
      <c r="AH144" s="481" t="s">
        <v>102</v>
      </c>
      <c r="AI144" s="481" t="s">
        <v>102</v>
      </c>
      <c r="AJ144" s="481" t="s">
        <v>102</v>
      </c>
      <c r="AK144" s="481" t="s">
        <v>102</v>
      </c>
      <c r="AL144" s="481" t="s">
        <v>102</v>
      </c>
      <c r="AM144" s="481" t="s">
        <v>102</v>
      </c>
      <c r="AN144" s="481" t="s">
        <v>102</v>
      </c>
      <c r="AO144" s="481" t="s">
        <v>102</v>
      </c>
      <c r="AP144" s="481" t="s">
        <v>102</v>
      </c>
      <c r="AQ144" s="481" t="s">
        <v>102</v>
      </c>
      <c r="AR144" s="481" t="s">
        <v>102</v>
      </c>
      <c r="AS144" s="481" t="s">
        <v>102</v>
      </c>
      <c r="AT144" s="481" t="s">
        <v>102</v>
      </c>
      <c r="AU144" s="481" t="s">
        <v>102</v>
      </c>
      <c r="AV144" s="481" t="s">
        <v>102</v>
      </c>
      <c r="AW144" s="481" t="s">
        <v>102</v>
      </c>
      <c r="AX144" s="481" t="s">
        <v>102</v>
      </c>
      <c r="AY144" s="481" t="s">
        <v>102</v>
      </c>
      <c r="AZ144" s="481" t="s">
        <v>102</v>
      </c>
      <c r="BA144" s="481" t="s">
        <v>102</v>
      </c>
      <c r="BB144" s="481" t="s">
        <v>102</v>
      </c>
      <c r="BC144" s="481" t="s">
        <v>102</v>
      </c>
      <c r="BD144" s="481" t="s">
        <v>102</v>
      </c>
      <c r="BE144" s="481" t="s">
        <v>102</v>
      </c>
      <c r="BF144" s="481" t="s">
        <v>102</v>
      </c>
      <c r="BG144" s="481" t="s">
        <v>102</v>
      </c>
      <c r="BH144" s="481" t="s">
        <v>102</v>
      </c>
      <c r="BI144" s="481" t="s">
        <v>102</v>
      </c>
      <c r="BJ144" s="481" t="s">
        <v>102</v>
      </c>
      <c r="BK144" s="481" t="s">
        <v>102</v>
      </c>
      <c r="BL144" s="481" t="s">
        <v>102</v>
      </c>
      <c r="BM144" s="481" t="s">
        <v>102</v>
      </c>
      <c r="BN144" s="481" t="s">
        <v>102</v>
      </c>
      <c r="BO144" s="481" t="s">
        <v>102</v>
      </c>
      <c r="BP144" s="481" t="s">
        <v>102</v>
      </c>
      <c r="BQ144" s="481" t="s">
        <v>102</v>
      </c>
      <c r="BR144" s="481" t="s">
        <v>102</v>
      </c>
      <c r="BS144" s="481" t="s">
        <v>102</v>
      </c>
      <c r="BT144" s="481" t="s">
        <v>102</v>
      </c>
      <c r="BU144" s="481" t="s">
        <v>102</v>
      </c>
      <c r="BV144" s="481" t="s">
        <v>102</v>
      </c>
      <c r="BW144" s="481" t="s">
        <v>102</v>
      </c>
      <c r="BX144" s="481" t="s">
        <v>102</v>
      </c>
      <c r="BY144" s="481" t="s">
        <v>102</v>
      </c>
      <c r="BZ144" s="481" t="s">
        <v>102</v>
      </c>
      <c r="CA144" s="481" t="s">
        <v>102</v>
      </c>
      <c r="CB144" s="481" t="s">
        <v>102</v>
      </c>
      <c r="CC144" s="481" t="s">
        <v>102</v>
      </c>
      <c r="CD144" s="481" t="s">
        <v>102</v>
      </c>
      <c r="CE144" s="481" t="s">
        <v>102</v>
      </c>
      <c r="CF144" s="481" t="s">
        <v>102</v>
      </c>
      <c r="CG144" s="481" t="s">
        <v>102</v>
      </c>
      <c r="CH144" s="481" t="s">
        <v>102</v>
      </c>
      <c r="CI144" s="481" t="s">
        <v>102</v>
      </c>
      <c r="CJ144" s="481" t="s">
        <v>102</v>
      </c>
      <c r="CK144" s="481" t="s">
        <v>102</v>
      </c>
      <c r="CL144" s="481" t="s">
        <v>102</v>
      </c>
      <c r="CM144" s="481" t="s">
        <v>102</v>
      </c>
      <c r="CN144" s="481" t="s">
        <v>102</v>
      </c>
      <c r="CO144" s="481" t="s">
        <v>102</v>
      </c>
      <c r="CP144" s="481" t="s">
        <v>102</v>
      </c>
      <c r="CQ144" s="481" t="s">
        <v>102</v>
      </c>
      <c r="CR144" s="481" t="s">
        <v>102</v>
      </c>
      <c r="CS144" s="481" t="s">
        <v>102</v>
      </c>
      <c r="CT144" s="481" t="s">
        <v>102</v>
      </c>
      <c r="CU144" s="481" t="s">
        <v>102</v>
      </c>
      <c r="CV144" s="481" t="s">
        <v>102</v>
      </c>
      <c r="CW144" s="481" t="s">
        <v>102</v>
      </c>
      <c r="CX144" s="481" t="s">
        <v>102</v>
      </c>
      <c r="CY144" s="481" t="s">
        <v>102</v>
      </c>
      <c r="CZ144" s="481" t="s">
        <v>102</v>
      </c>
      <c r="DA144" s="481" t="s">
        <v>102</v>
      </c>
      <c r="DB144" s="481" t="s">
        <v>102</v>
      </c>
      <c r="DC144" s="481" t="s">
        <v>102</v>
      </c>
      <c r="DD144" s="481" t="s">
        <v>102</v>
      </c>
      <c r="DE144" s="481" t="s">
        <v>102</v>
      </c>
      <c r="DF144" s="481" t="s">
        <v>102</v>
      </c>
      <c r="DG144" s="481" t="s">
        <v>102</v>
      </c>
      <c r="DH144" s="481" t="s">
        <v>102</v>
      </c>
      <c r="DI144" s="481" t="s">
        <v>102</v>
      </c>
      <c r="DJ144" s="481" t="s">
        <v>102</v>
      </c>
      <c r="DK144" s="481" t="s">
        <v>102</v>
      </c>
      <c r="DL144" s="481" t="s">
        <v>102</v>
      </c>
      <c r="DM144" s="481" t="s">
        <v>102</v>
      </c>
      <c r="DN144" s="481" t="s">
        <v>102</v>
      </c>
      <c r="DO144" s="481" t="s">
        <v>102</v>
      </c>
      <c r="DP144" s="481" t="s">
        <v>102</v>
      </c>
      <c r="DQ144" s="481" t="s">
        <v>102</v>
      </c>
      <c r="DR144" s="481" t="s">
        <v>102</v>
      </c>
      <c r="DS144" s="481" t="s">
        <v>102</v>
      </c>
      <c r="DT144" s="481" t="s">
        <v>102</v>
      </c>
      <c r="DU144" s="481" t="s">
        <v>102</v>
      </c>
      <c r="DV144" s="481" t="s">
        <v>102</v>
      </c>
      <c r="DW144" s="481" t="s">
        <v>102</v>
      </c>
      <c r="DX144" s="481" t="s">
        <v>102</v>
      </c>
      <c r="DY144" s="481" t="s">
        <v>102</v>
      </c>
      <c r="DZ144" s="481" t="s">
        <v>102</v>
      </c>
      <c r="EA144" s="481" t="s">
        <v>102</v>
      </c>
      <c r="EB144" s="481" t="s">
        <v>102</v>
      </c>
    </row>
    <row r="145" spans="1:132" x14ac:dyDescent="0.15">
      <c r="A145" s="485" t="s">
        <v>4660</v>
      </c>
      <c r="B145" s="481">
        <v>4397656</v>
      </c>
      <c r="C145" s="481" t="s">
        <v>102</v>
      </c>
      <c r="D145" s="481" t="s">
        <v>102</v>
      </c>
      <c r="E145" s="481" t="s">
        <v>102</v>
      </c>
      <c r="F145" s="481" t="s">
        <v>102</v>
      </c>
      <c r="G145" s="481" t="s">
        <v>102</v>
      </c>
      <c r="H145" s="481" t="s">
        <v>102</v>
      </c>
      <c r="I145" s="481" t="s">
        <v>102</v>
      </c>
      <c r="J145" s="481" t="s">
        <v>102</v>
      </c>
      <c r="K145" s="481" t="s">
        <v>102</v>
      </c>
      <c r="L145" s="481" t="s">
        <v>102</v>
      </c>
      <c r="M145" s="481" t="s">
        <v>102</v>
      </c>
      <c r="N145" s="481" t="s">
        <v>102</v>
      </c>
      <c r="O145" s="481" t="s">
        <v>102</v>
      </c>
      <c r="P145" s="481" t="s">
        <v>102</v>
      </c>
      <c r="Q145" s="481" t="s">
        <v>102</v>
      </c>
      <c r="R145" s="481" t="s">
        <v>102</v>
      </c>
      <c r="S145" s="481" t="s">
        <v>102</v>
      </c>
      <c r="T145" s="481" t="s">
        <v>102</v>
      </c>
      <c r="U145" s="481" t="s">
        <v>102</v>
      </c>
      <c r="V145" s="481" t="s">
        <v>102</v>
      </c>
      <c r="W145" s="481" t="s">
        <v>102</v>
      </c>
      <c r="X145" s="481" t="s">
        <v>102</v>
      </c>
      <c r="Y145" s="481" t="s">
        <v>102</v>
      </c>
      <c r="Z145" s="481" t="s">
        <v>102</v>
      </c>
      <c r="AA145" s="481" t="s">
        <v>102</v>
      </c>
      <c r="AB145" s="481" t="s">
        <v>102</v>
      </c>
      <c r="AC145" s="481" t="s">
        <v>102</v>
      </c>
      <c r="AD145" s="481" t="s">
        <v>102</v>
      </c>
      <c r="AE145" s="481" t="s">
        <v>102</v>
      </c>
      <c r="AF145" s="481" t="s">
        <v>102</v>
      </c>
      <c r="AG145" s="481" t="s">
        <v>102</v>
      </c>
      <c r="AH145" s="481" t="s">
        <v>102</v>
      </c>
      <c r="AI145" s="481" t="s">
        <v>102</v>
      </c>
      <c r="AJ145" s="481" t="s">
        <v>102</v>
      </c>
      <c r="AK145" s="481" t="s">
        <v>102</v>
      </c>
      <c r="AL145" s="481" t="s">
        <v>102</v>
      </c>
      <c r="AM145" s="481" t="s">
        <v>102</v>
      </c>
      <c r="AN145" s="481" t="s">
        <v>102</v>
      </c>
      <c r="AO145" s="481" t="s">
        <v>102</v>
      </c>
      <c r="AP145" s="481" t="s">
        <v>102</v>
      </c>
      <c r="AQ145" s="481" t="s">
        <v>102</v>
      </c>
      <c r="AR145" s="481" t="s">
        <v>102</v>
      </c>
      <c r="AS145" s="481" t="s">
        <v>102</v>
      </c>
      <c r="AT145" s="481" t="s">
        <v>102</v>
      </c>
      <c r="AU145" s="481" t="s">
        <v>102</v>
      </c>
      <c r="AV145" s="481" t="s">
        <v>102</v>
      </c>
      <c r="AW145" s="481" t="s">
        <v>102</v>
      </c>
      <c r="AX145" s="481" t="s">
        <v>102</v>
      </c>
      <c r="AY145" s="481" t="s">
        <v>102</v>
      </c>
      <c r="AZ145" s="481" t="s">
        <v>102</v>
      </c>
      <c r="BA145" s="481" t="s">
        <v>102</v>
      </c>
      <c r="BB145" s="481" t="s">
        <v>102</v>
      </c>
      <c r="BC145" s="481" t="s">
        <v>102</v>
      </c>
      <c r="BD145" s="481" t="s">
        <v>102</v>
      </c>
      <c r="BE145" s="481" t="s">
        <v>102</v>
      </c>
      <c r="BF145" s="481" t="s">
        <v>102</v>
      </c>
      <c r="BG145" s="481" t="s">
        <v>102</v>
      </c>
      <c r="BH145" s="481" t="s">
        <v>102</v>
      </c>
      <c r="BI145" s="481" t="s">
        <v>102</v>
      </c>
      <c r="BJ145" s="481" t="s">
        <v>102</v>
      </c>
      <c r="BK145" s="481" t="s">
        <v>102</v>
      </c>
      <c r="BL145" s="481" t="s">
        <v>102</v>
      </c>
      <c r="BM145" s="481" t="s">
        <v>102</v>
      </c>
      <c r="BN145" s="481" t="s">
        <v>102</v>
      </c>
      <c r="BO145" s="481" t="s">
        <v>102</v>
      </c>
      <c r="BP145" s="481" t="s">
        <v>102</v>
      </c>
      <c r="BQ145" s="481" t="s">
        <v>102</v>
      </c>
      <c r="BR145" s="481" t="s">
        <v>102</v>
      </c>
      <c r="BS145" s="481" t="s">
        <v>102</v>
      </c>
      <c r="BT145" s="481" t="s">
        <v>102</v>
      </c>
      <c r="BU145" s="481" t="s">
        <v>102</v>
      </c>
      <c r="BV145" s="481" t="s">
        <v>102</v>
      </c>
      <c r="BW145" s="481" t="s">
        <v>102</v>
      </c>
      <c r="BX145" s="481" t="s">
        <v>102</v>
      </c>
      <c r="BY145" s="481" t="s">
        <v>102</v>
      </c>
      <c r="BZ145" s="481" t="s">
        <v>102</v>
      </c>
      <c r="CA145" s="481" t="s">
        <v>102</v>
      </c>
      <c r="CB145" s="481" t="s">
        <v>102</v>
      </c>
      <c r="CC145" s="481" t="s">
        <v>102</v>
      </c>
      <c r="CD145" s="481" t="s">
        <v>102</v>
      </c>
      <c r="CE145" s="481" t="s">
        <v>102</v>
      </c>
      <c r="CF145" s="481" t="s">
        <v>102</v>
      </c>
      <c r="CG145" s="481" t="s">
        <v>102</v>
      </c>
      <c r="CH145" s="481" t="s">
        <v>102</v>
      </c>
      <c r="CI145" s="481" t="s">
        <v>102</v>
      </c>
      <c r="CJ145" s="481" t="s">
        <v>102</v>
      </c>
      <c r="CK145" s="481" t="s">
        <v>102</v>
      </c>
      <c r="CL145" s="481" t="s">
        <v>102</v>
      </c>
      <c r="CM145" s="481" t="s">
        <v>102</v>
      </c>
      <c r="CN145" s="481" t="s">
        <v>102</v>
      </c>
      <c r="CO145" s="481" t="s">
        <v>102</v>
      </c>
      <c r="CP145" s="481" t="s">
        <v>102</v>
      </c>
      <c r="CQ145" s="481" t="s">
        <v>102</v>
      </c>
      <c r="CR145" s="481" t="s">
        <v>102</v>
      </c>
      <c r="CS145" s="481" t="s">
        <v>102</v>
      </c>
      <c r="CT145" s="481" t="s">
        <v>102</v>
      </c>
      <c r="CU145" s="481" t="s">
        <v>102</v>
      </c>
      <c r="CV145" s="481" t="s">
        <v>102</v>
      </c>
      <c r="CW145" s="481" t="s">
        <v>102</v>
      </c>
      <c r="CX145" s="481" t="s">
        <v>102</v>
      </c>
      <c r="CY145" s="481" t="s">
        <v>102</v>
      </c>
      <c r="CZ145" s="481" t="s">
        <v>102</v>
      </c>
      <c r="DA145" s="481" t="s">
        <v>102</v>
      </c>
      <c r="DB145" s="481" t="s">
        <v>102</v>
      </c>
      <c r="DC145" s="481" t="s">
        <v>102</v>
      </c>
      <c r="DD145" s="481" t="s">
        <v>102</v>
      </c>
      <c r="DE145" s="481" t="s">
        <v>102</v>
      </c>
      <c r="DF145" s="481" t="s">
        <v>102</v>
      </c>
      <c r="DG145" s="481" t="s">
        <v>102</v>
      </c>
      <c r="DH145" s="481" t="s">
        <v>102</v>
      </c>
      <c r="DI145" s="481" t="s">
        <v>102</v>
      </c>
      <c r="DJ145" s="481" t="s">
        <v>102</v>
      </c>
      <c r="DK145" s="481" t="s">
        <v>102</v>
      </c>
      <c r="DL145" s="481" t="s">
        <v>102</v>
      </c>
      <c r="DM145" s="481" t="s">
        <v>102</v>
      </c>
      <c r="DN145" s="481" t="s">
        <v>102</v>
      </c>
      <c r="DO145" s="481" t="s">
        <v>102</v>
      </c>
      <c r="DP145" s="481" t="s">
        <v>102</v>
      </c>
      <c r="DQ145" s="481" t="s">
        <v>102</v>
      </c>
      <c r="DR145" s="481" t="s">
        <v>102</v>
      </c>
      <c r="DS145" s="481" t="s">
        <v>102</v>
      </c>
      <c r="DT145" s="481" t="s">
        <v>102</v>
      </c>
      <c r="DU145" s="481" t="s">
        <v>102</v>
      </c>
      <c r="DV145" s="481" t="s">
        <v>102</v>
      </c>
      <c r="DW145" s="481" t="s">
        <v>102</v>
      </c>
      <c r="DX145" s="481" t="s">
        <v>102</v>
      </c>
      <c r="DY145" s="481" t="s">
        <v>102</v>
      </c>
      <c r="DZ145" s="481" t="s">
        <v>102</v>
      </c>
      <c r="EA145" s="481" t="s">
        <v>102</v>
      </c>
      <c r="EB145" s="481" t="s">
        <v>102</v>
      </c>
    </row>
    <row r="146" spans="1:132" x14ac:dyDescent="0.15">
      <c r="A146" s="480" t="s">
        <v>4661</v>
      </c>
      <c r="B146" s="481">
        <v>3560605</v>
      </c>
      <c r="C146" s="481" t="s">
        <v>4662</v>
      </c>
      <c r="D146" s="481" t="s">
        <v>4663</v>
      </c>
      <c r="E146" s="481" t="s">
        <v>4664</v>
      </c>
      <c r="F146" s="481" t="s">
        <v>4665</v>
      </c>
      <c r="G146" s="481" t="s">
        <v>4666</v>
      </c>
      <c r="H146" s="481" t="s">
        <v>4664</v>
      </c>
      <c r="I146" s="481" t="s">
        <v>4665</v>
      </c>
      <c r="J146" s="481" t="s">
        <v>102</v>
      </c>
      <c r="K146" s="481" t="s">
        <v>102</v>
      </c>
      <c r="L146" s="481" t="s">
        <v>102</v>
      </c>
      <c r="M146" s="481" t="s">
        <v>102</v>
      </c>
      <c r="N146" s="481" t="s">
        <v>102</v>
      </c>
      <c r="O146" s="481" t="s">
        <v>102</v>
      </c>
      <c r="P146" s="481" t="s">
        <v>102</v>
      </c>
      <c r="Q146" s="481" t="s">
        <v>102</v>
      </c>
      <c r="R146" s="481" t="s">
        <v>102</v>
      </c>
      <c r="S146" s="481" t="s">
        <v>102</v>
      </c>
      <c r="T146" s="481" t="s">
        <v>102</v>
      </c>
      <c r="U146" s="481" t="s">
        <v>102</v>
      </c>
      <c r="V146" s="481" t="s">
        <v>102</v>
      </c>
      <c r="W146" s="481" t="s">
        <v>102</v>
      </c>
      <c r="X146" s="481" t="s">
        <v>102</v>
      </c>
      <c r="Y146" s="481" t="s">
        <v>102</v>
      </c>
      <c r="Z146" s="481" t="s">
        <v>102</v>
      </c>
      <c r="AA146" s="481" t="s">
        <v>102</v>
      </c>
      <c r="AB146" s="481" t="s">
        <v>102</v>
      </c>
      <c r="AC146" s="481" t="s">
        <v>102</v>
      </c>
      <c r="AD146" s="481" t="s">
        <v>102</v>
      </c>
      <c r="AE146" s="481" t="s">
        <v>102</v>
      </c>
      <c r="AF146" s="481" t="s">
        <v>102</v>
      </c>
      <c r="AG146" s="481" t="s">
        <v>102</v>
      </c>
      <c r="AH146" s="481" t="s">
        <v>102</v>
      </c>
      <c r="AI146" s="481" t="s">
        <v>102</v>
      </c>
      <c r="AJ146" s="481" t="s">
        <v>102</v>
      </c>
      <c r="AK146" s="481" t="s">
        <v>102</v>
      </c>
      <c r="AL146" s="481" t="s">
        <v>102</v>
      </c>
      <c r="AM146" s="481" t="s">
        <v>102</v>
      </c>
      <c r="AN146" s="481" t="s">
        <v>102</v>
      </c>
      <c r="AO146" s="481" t="s">
        <v>102</v>
      </c>
      <c r="AP146" s="481" t="s">
        <v>102</v>
      </c>
      <c r="AQ146" s="481" t="s">
        <v>102</v>
      </c>
      <c r="AR146" s="481" t="s">
        <v>102</v>
      </c>
      <c r="AS146" s="481" t="s">
        <v>102</v>
      </c>
      <c r="AT146" s="481" t="s">
        <v>102</v>
      </c>
      <c r="AU146" s="481" t="s">
        <v>102</v>
      </c>
      <c r="AV146" s="481" t="s">
        <v>102</v>
      </c>
      <c r="AW146" s="481" t="s">
        <v>102</v>
      </c>
      <c r="AX146" s="481" t="s">
        <v>102</v>
      </c>
      <c r="AY146" s="481" t="s">
        <v>102</v>
      </c>
      <c r="AZ146" s="481" t="s">
        <v>102</v>
      </c>
      <c r="BA146" s="481" t="s">
        <v>102</v>
      </c>
      <c r="BB146" s="481" t="s">
        <v>102</v>
      </c>
      <c r="BC146" s="481" t="s">
        <v>102</v>
      </c>
      <c r="BD146" s="481" t="s">
        <v>102</v>
      </c>
      <c r="BE146" s="481" t="s">
        <v>102</v>
      </c>
      <c r="BF146" s="481" t="s">
        <v>102</v>
      </c>
      <c r="BG146" s="481" t="s">
        <v>102</v>
      </c>
      <c r="BH146" s="481" t="s">
        <v>102</v>
      </c>
      <c r="BI146" s="481" t="s">
        <v>102</v>
      </c>
      <c r="BJ146" s="481" t="s">
        <v>102</v>
      </c>
      <c r="BK146" s="481" t="s">
        <v>102</v>
      </c>
      <c r="BL146" s="481" t="s">
        <v>102</v>
      </c>
      <c r="BM146" s="481" t="s">
        <v>102</v>
      </c>
      <c r="BN146" s="481" t="s">
        <v>102</v>
      </c>
      <c r="BO146" s="481" t="s">
        <v>102</v>
      </c>
      <c r="BP146" s="481" t="s">
        <v>102</v>
      </c>
      <c r="BQ146" s="481" t="s">
        <v>102</v>
      </c>
      <c r="BR146" s="481" t="s">
        <v>102</v>
      </c>
      <c r="BS146" s="481" t="s">
        <v>102</v>
      </c>
      <c r="BT146" s="481" t="s">
        <v>102</v>
      </c>
      <c r="BU146" s="481" t="s">
        <v>102</v>
      </c>
      <c r="BV146" s="481" t="s">
        <v>102</v>
      </c>
      <c r="BW146" s="481" t="s">
        <v>102</v>
      </c>
      <c r="BX146" s="481" t="s">
        <v>102</v>
      </c>
      <c r="BY146" s="481" t="s">
        <v>102</v>
      </c>
      <c r="BZ146" s="481" t="s">
        <v>102</v>
      </c>
      <c r="CA146" s="481" t="s">
        <v>102</v>
      </c>
      <c r="CB146" s="481" t="s">
        <v>102</v>
      </c>
      <c r="CC146" s="481" t="s">
        <v>102</v>
      </c>
      <c r="CD146" s="481" t="s">
        <v>102</v>
      </c>
      <c r="CE146" s="481" t="s">
        <v>102</v>
      </c>
      <c r="CF146" s="481" t="s">
        <v>102</v>
      </c>
      <c r="CG146" s="481" t="s">
        <v>102</v>
      </c>
      <c r="CH146" s="481" t="s">
        <v>102</v>
      </c>
      <c r="CI146" s="481" t="s">
        <v>102</v>
      </c>
      <c r="CJ146" s="481" t="s">
        <v>102</v>
      </c>
      <c r="CK146" s="481" t="s">
        <v>102</v>
      </c>
      <c r="CL146" s="481" t="s">
        <v>102</v>
      </c>
      <c r="CM146" s="481" t="s">
        <v>102</v>
      </c>
      <c r="CN146" s="481" t="s">
        <v>102</v>
      </c>
      <c r="CO146" s="481" t="s">
        <v>102</v>
      </c>
      <c r="CP146" s="481" t="s">
        <v>102</v>
      </c>
      <c r="CQ146" s="481" t="s">
        <v>102</v>
      </c>
      <c r="CR146" s="481" t="s">
        <v>102</v>
      </c>
      <c r="CS146" s="481" t="s">
        <v>102</v>
      </c>
      <c r="CT146" s="481" t="s">
        <v>102</v>
      </c>
      <c r="CU146" s="481" t="s">
        <v>102</v>
      </c>
      <c r="CV146" s="481" t="s">
        <v>102</v>
      </c>
      <c r="CW146" s="481" t="s">
        <v>102</v>
      </c>
      <c r="CX146" s="481" t="s">
        <v>102</v>
      </c>
      <c r="CY146" s="481" t="s">
        <v>102</v>
      </c>
      <c r="CZ146" s="481" t="s">
        <v>102</v>
      </c>
      <c r="DA146" s="481" t="s">
        <v>102</v>
      </c>
      <c r="DB146" s="481" t="s">
        <v>102</v>
      </c>
      <c r="DC146" s="481" t="s">
        <v>102</v>
      </c>
      <c r="DD146" s="481" t="s">
        <v>102</v>
      </c>
      <c r="DE146" s="481" t="s">
        <v>102</v>
      </c>
      <c r="DF146" s="481" t="s">
        <v>102</v>
      </c>
      <c r="DG146" s="481" t="s">
        <v>102</v>
      </c>
      <c r="DH146" s="481" t="s">
        <v>102</v>
      </c>
      <c r="DI146" s="481" t="s">
        <v>102</v>
      </c>
      <c r="DJ146" s="481" t="s">
        <v>102</v>
      </c>
      <c r="DK146" s="481" t="s">
        <v>102</v>
      </c>
      <c r="DL146" s="481" t="s">
        <v>102</v>
      </c>
      <c r="DM146" s="481" t="s">
        <v>102</v>
      </c>
      <c r="DN146" s="481" t="s">
        <v>102</v>
      </c>
      <c r="DO146" s="481" t="s">
        <v>102</v>
      </c>
      <c r="DP146" s="481" t="s">
        <v>102</v>
      </c>
      <c r="DQ146" s="481" t="s">
        <v>102</v>
      </c>
      <c r="DR146" s="481" t="s">
        <v>102</v>
      </c>
      <c r="DS146" s="481" t="s">
        <v>102</v>
      </c>
      <c r="DT146" s="481" t="s">
        <v>102</v>
      </c>
      <c r="DU146" s="481" t="s">
        <v>102</v>
      </c>
      <c r="DV146" s="481" t="s">
        <v>102</v>
      </c>
      <c r="DW146" s="481" t="s">
        <v>102</v>
      </c>
      <c r="DX146" s="481" t="s">
        <v>102</v>
      </c>
      <c r="DY146" s="481" t="s">
        <v>102</v>
      </c>
      <c r="DZ146" s="481" t="s">
        <v>102</v>
      </c>
      <c r="EA146" s="481" t="s">
        <v>102</v>
      </c>
      <c r="EB146" s="481" t="s">
        <v>102</v>
      </c>
    </row>
    <row r="147" spans="1:132" x14ac:dyDescent="0.15">
      <c r="A147" s="480" t="s">
        <v>4667</v>
      </c>
      <c r="B147" s="481">
        <v>3968067</v>
      </c>
      <c r="C147" s="481" t="s">
        <v>4668</v>
      </c>
      <c r="D147" s="481" t="s">
        <v>4669</v>
      </c>
      <c r="E147" s="481" t="s">
        <v>4670</v>
      </c>
      <c r="F147" s="481" t="s">
        <v>4668</v>
      </c>
      <c r="G147" s="481" t="s">
        <v>4671</v>
      </c>
      <c r="H147" s="481" t="s">
        <v>4672</v>
      </c>
      <c r="I147" s="481" t="s">
        <v>4673</v>
      </c>
      <c r="J147" s="481" t="s">
        <v>4674</v>
      </c>
      <c r="K147" s="481" t="s">
        <v>4675</v>
      </c>
      <c r="L147" s="481" t="s">
        <v>102</v>
      </c>
      <c r="M147" s="481" t="s">
        <v>4670</v>
      </c>
      <c r="N147" s="481" t="s">
        <v>4668</v>
      </c>
      <c r="O147" s="481" t="s">
        <v>4671</v>
      </c>
      <c r="P147" s="481" t="s">
        <v>4672</v>
      </c>
      <c r="Q147" s="481" t="s">
        <v>4673</v>
      </c>
      <c r="R147" s="481" t="s">
        <v>4674</v>
      </c>
      <c r="S147" s="481" t="s">
        <v>4669</v>
      </c>
      <c r="T147" s="481" t="s">
        <v>4675</v>
      </c>
      <c r="U147" s="481" t="s">
        <v>102</v>
      </c>
      <c r="V147" s="481" t="s">
        <v>102</v>
      </c>
      <c r="W147" s="481" t="s">
        <v>102</v>
      </c>
      <c r="X147" s="481" t="s">
        <v>102</v>
      </c>
      <c r="Y147" s="481" t="s">
        <v>102</v>
      </c>
      <c r="Z147" s="481" t="s">
        <v>102</v>
      </c>
      <c r="AA147" s="481" t="s">
        <v>102</v>
      </c>
      <c r="AB147" s="481" t="s">
        <v>102</v>
      </c>
      <c r="AC147" s="481" t="s">
        <v>102</v>
      </c>
      <c r="AD147" s="481" t="s">
        <v>102</v>
      </c>
      <c r="AE147" s="481" t="s">
        <v>102</v>
      </c>
      <c r="AF147" s="481" t="s">
        <v>102</v>
      </c>
      <c r="AG147" s="481" t="s">
        <v>102</v>
      </c>
      <c r="AH147" s="481" t="s">
        <v>102</v>
      </c>
      <c r="AI147" s="481" t="s">
        <v>102</v>
      </c>
      <c r="AJ147" s="481" t="s">
        <v>102</v>
      </c>
      <c r="AK147" s="481" t="s">
        <v>102</v>
      </c>
      <c r="AL147" s="481" t="s">
        <v>102</v>
      </c>
      <c r="AM147" s="481" t="s">
        <v>102</v>
      </c>
      <c r="AN147" s="481" t="s">
        <v>102</v>
      </c>
      <c r="AO147" s="481" t="s">
        <v>102</v>
      </c>
      <c r="AP147" s="481" t="s">
        <v>102</v>
      </c>
      <c r="AQ147" s="481" t="s">
        <v>102</v>
      </c>
      <c r="AR147" s="481" t="s">
        <v>102</v>
      </c>
      <c r="AS147" s="481" t="s">
        <v>102</v>
      </c>
      <c r="AT147" s="481" t="s">
        <v>102</v>
      </c>
      <c r="AU147" s="481" t="s">
        <v>102</v>
      </c>
      <c r="AV147" s="481" t="s">
        <v>102</v>
      </c>
      <c r="AW147" s="481" t="s">
        <v>102</v>
      </c>
      <c r="AX147" s="481" t="s">
        <v>102</v>
      </c>
      <c r="AY147" s="481" t="s">
        <v>102</v>
      </c>
      <c r="AZ147" s="481" t="s">
        <v>102</v>
      </c>
      <c r="BA147" s="481" t="s">
        <v>102</v>
      </c>
      <c r="BB147" s="481" t="s">
        <v>102</v>
      </c>
      <c r="BC147" s="481" t="s">
        <v>102</v>
      </c>
      <c r="BD147" s="481" t="s">
        <v>102</v>
      </c>
      <c r="BE147" s="481" t="s">
        <v>102</v>
      </c>
      <c r="BF147" s="481" t="s">
        <v>102</v>
      </c>
      <c r="BG147" s="481" t="s">
        <v>102</v>
      </c>
      <c r="BH147" s="481" t="s">
        <v>102</v>
      </c>
      <c r="BI147" s="481" t="s">
        <v>102</v>
      </c>
      <c r="BJ147" s="481" t="s">
        <v>102</v>
      </c>
      <c r="BK147" s="481" t="s">
        <v>102</v>
      </c>
      <c r="BL147" s="481" t="s">
        <v>102</v>
      </c>
      <c r="BM147" s="481" t="s">
        <v>102</v>
      </c>
      <c r="BN147" s="481" t="s">
        <v>102</v>
      </c>
      <c r="BO147" s="481" t="s">
        <v>102</v>
      </c>
      <c r="BP147" s="481" t="s">
        <v>102</v>
      </c>
      <c r="BQ147" s="481" t="s">
        <v>102</v>
      </c>
      <c r="BR147" s="481" t="s">
        <v>102</v>
      </c>
      <c r="BS147" s="481" t="s">
        <v>102</v>
      </c>
      <c r="BT147" s="481" t="s">
        <v>102</v>
      </c>
      <c r="BU147" s="481" t="s">
        <v>102</v>
      </c>
      <c r="BV147" s="481" t="s">
        <v>102</v>
      </c>
      <c r="BW147" s="481" t="s">
        <v>102</v>
      </c>
      <c r="BX147" s="481" t="s">
        <v>102</v>
      </c>
      <c r="BY147" s="481" t="s">
        <v>102</v>
      </c>
      <c r="BZ147" s="481" t="s">
        <v>102</v>
      </c>
      <c r="CA147" s="481" t="s">
        <v>102</v>
      </c>
      <c r="CB147" s="481" t="s">
        <v>102</v>
      </c>
      <c r="CC147" s="481" t="s">
        <v>102</v>
      </c>
      <c r="CD147" s="481" t="s">
        <v>102</v>
      </c>
      <c r="CE147" s="481" t="s">
        <v>102</v>
      </c>
      <c r="CF147" s="481" t="s">
        <v>102</v>
      </c>
      <c r="CG147" s="481" t="s">
        <v>102</v>
      </c>
      <c r="CH147" s="481" t="s">
        <v>102</v>
      </c>
      <c r="CI147" s="481" t="s">
        <v>102</v>
      </c>
      <c r="CJ147" s="481" t="s">
        <v>102</v>
      </c>
      <c r="CK147" s="481" t="s">
        <v>102</v>
      </c>
      <c r="CL147" s="481" t="s">
        <v>102</v>
      </c>
      <c r="CM147" s="481" t="s">
        <v>102</v>
      </c>
      <c r="CN147" s="481" t="s">
        <v>102</v>
      </c>
      <c r="CO147" s="481" t="s">
        <v>102</v>
      </c>
      <c r="CP147" s="481" t="s">
        <v>102</v>
      </c>
      <c r="CQ147" s="481" t="s">
        <v>102</v>
      </c>
      <c r="CR147" s="481" t="s">
        <v>102</v>
      </c>
      <c r="CS147" s="481" t="s">
        <v>102</v>
      </c>
      <c r="CT147" s="481" t="s">
        <v>102</v>
      </c>
      <c r="CU147" s="481" t="s">
        <v>102</v>
      </c>
      <c r="CV147" s="481" t="s">
        <v>102</v>
      </c>
      <c r="CW147" s="481" t="s">
        <v>102</v>
      </c>
      <c r="CX147" s="481" t="s">
        <v>102</v>
      </c>
      <c r="CY147" s="481" t="s">
        <v>102</v>
      </c>
      <c r="CZ147" s="481" t="s">
        <v>102</v>
      </c>
      <c r="DA147" s="481" t="s">
        <v>102</v>
      </c>
      <c r="DB147" s="481" t="s">
        <v>102</v>
      </c>
      <c r="DC147" s="481" t="s">
        <v>102</v>
      </c>
      <c r="DD147" s="481" t="s">
        <v>102</v>
      </c>
      <c r="DE147" s="481" t="s">
        <v>102</v>
      </c>
      <c r="DF147" s="481" t="s">
        <v>102</v>
      </c>
      <c r="DG147" s="481" t="s">
        <v>102</v>
      </c>
      <c r="DH147" s="481" t="s">
        <v>102</v>
      </c>
      <c r="DI147" s="481" t="s">
        <v>102</v>
      </c>
      <c r="DJ147" s="481" t="s">
        <v>102</v>
      </c>
      <c r="DK147" s="481" t="s">
        <v>102</v>
      </c>
      <c r="DL147" s="481" t="s">
        <v>102</v>
      </c>
      <c r="DM147" s="481" t="s">
        <v>102</v>
      </c>
      <c r="DN147" s="481" t="s">
        <v>102</v>
      </c>
      <c r="DO147" s="481" t="s">
        <v>102</v>
      </c>
      <c r="DP147" s="481" t="s">
        <v>102</v>
      </c>
      <c r="DQ147" s="481" t="s">
        <v>102</v>
      </c>
      <c r="DR147" s="481" t="s">
        <v>102</v>
      </c>
      <c r="DS147" s="481" t="s">
        <v>102</v>
      </c>
      <c r="DT147" s="481" t="s">
        <v>102</v>
      </c>
      <c r="DU147" s="481" t="s">
        <v>102</v>
      </c>
      <c r="DV147" s="481" t="s">
        <v>102</v>
      </c>
      <c r="DW147" s="481" t="s">
        <v>102</v>
      </c>
      <c r="DX147" s="481" t="s">
        <v>102</v>
      </c>
      <c r="DY147" s="481" t="s">
        <v>102</v>
      </c>
      <c r="DZ147" s="481" t="s">
        <v>102</v>
      </c>
      <c r="EA147" s="481" t="s">
        <v>102</v>
      </c>
      <c r="EB147" s="481" t="s">
        <v>102</v>
      </c>
    </row>
    <row r="148" spans="1:132" x14ac:dyDescent="0.15">
      <c r="A148" s="480" t="s">
        <v>4676</v>
      </c>
      <c r="B148" s="481">
        <v>3960552</v>
      </c>
      <c r="C148" s="481" t="s">
        <v>4677</v>
      </c>
      <c r="D148" s="481" t="s">
        <v>102</v>
      </c>
      <c r="E148" s="481" t="s">
        <v>102</v>
      </c>
      <c r="F148" s="481" t="s">
        <v>102</v>
      </c>
      <c r="G148" s="481" t="s">
        <v>102</v>
      </c>
      <c r="H148" s="481" t="s">
        <v>102</v>
      </c>
      <c r="I148" s="481" t="s">
        <v>102</v>
      </c>
      <c r="J148" s="481" t="s">
        <v>102</v>
      </c>
      <c r="K148" s="481" t="s">
        <v>102</v>
      </c>
      <c r="L148" s="481" t="s">
        <v>102</v>
      </c>
      <c r="M148" s="481" t="s">
        <v>102</v>
      </c>
      <c r="N148" s="481" t="s">
        <v>102</v>
      </c>
      <c r="O148" s="481" t="s">
        <v>102</v>
      </c>
      <c r="P148" s="481" t="s">
        <v>102</v>
      </c>
      <c r="Q148" s="481" t="s">
        <v>102</v>
      </c>
      <c r="R148" s="481" t="s">
        <v>102</v>
      </c>
      <c r="S148" s="481" t="s">
        <v>102</v>
      </c>
      <c r="T148" s="481" t="s">
        <v>102</v>
      </c>
      <c r="U148" s="481" t="s">
        <v>102</v>
      </c>
      <c r="V148" s="481" t="s">
        <v>102</v>
      </c>
      <c r="W148" s="481" t="s">
        <v>102</v>
      </c>
      <c r="X148" s="481" t="s">
        <v>102</v>
      </c>
      <c r="Y148" s="481" t="s">
        <v>102</v>
      </c>
      <c r="Z148" s="481" t="s">
        <v>102</v>
      </c>
      <c r="AA148" s="481" t="s">
        <v>102</v>
      </c>
      <c r="AB148" s="481" t="s">
        <v>102</v>
      </c>
      <c r="AC148" s="481" t="s">
        <v>102</v>
      </c>
      <c r="AD148" s="481" t="s">
        <v>102</v>
      </c>
      <c r="AE148" s="481" t="s">
        <v>102</v>
      </c>
      <c r="AF148" s="481" t="s">
        <v>102</v>
      </c>
      <c r="AG148" s="481" t="s">
        <v>102</v>
      </c>
      <c r="AH148" s="481" t="s">
        <v>102</v>
      </c>
      <c r="AI148" s="481" t="s">
        <v>102</v>
      </c>
      <c r="AJ148" s="481" t="s">
        <v>102</v>
      </c>
      <c r="AK148" s="481" t="s">
        <v>102</v>
      </c>
      <c r="AL148" s="481" t="s">
        <v>102</v>
      </c>
      <c r="AM148" s="481" t="s">
        <v>102</v>
      </c>
      <c r="AN148" s="481" t="s">
        <v>102</v>
      </c>
      <c r="AO148" s="481" t="s">
        <v>102</v>
      </c>
      <c r="AP148" s="481" t="s">
        <v>102</v>
      </c>
      <c r="AQ148" s="481" t="s">
        <v>102</v>
      </c>
      <c r="AR148" s="481" t="s">
        <v>102</v>
      </c>
      <c r="AS148" s="481" t="s">
        <v>102</v>
      </c>
      <c r="AT148" s="481" t="s">
        <v>102</v>
      </c>
      <c r="AU148" s="481" t="s">
        <v>102</v>
      </c>
      <c r="AV148" s="481" t="s">
        <v>102</v>
      </c>
      <c r="AW148" s="481" t="s">
        <v>102</v>
      </c>
      <c r="AX148" s="481" t="s">
        <v>102</v>
      </c>
      <c r="AY148" s="481" t="s">
        <v>102</v>
      </c>
      <c r="AZ148" s="481" t="s">
        <v>102</v>
      </c>
      <c r="BA148" s="481" t="s">
        <v>102</v>
      </c>
      <c r="BB148" s="481" t="s">
        <v>102</v>
      </c>
      <c r="BC148" s="481" t="s">
        <v>102</v>
      </c>
      <c r="BD148" s="481" t="s">
        <v>102</v>
      </c>
      <c r="BE148" s="481" t="s">
        <v>102</v>
      </c>
      <c r="BF148" s="481" t="s">
        <v>102</v>
      </c>
      <c r="BG148" s="481" t="s">
        <v>102</v>
      </c>
      <c r="BH148" s="481" t="s">
        <v>102</v>
      </c>
      <c r="BI148" s="481" t="s">
        <v>102</v>
      </c>
      <c r="BJ148" s="481" t="s">
        <v>102</v>
      </c>
      <c r="BK148" s="481" t="s">
        <v>102</v>
      </c>
      <c r="BL148" s="481" t="s">
        <v>102</v>
      </c>
      <c r="BM148" s="481" t="s">
        <v>102</v>
      </c>
      <c r="BN148" s="481" t="s">
        <v>102</v>
      </c>
      <c r="BO148" s="481" t="s">
        <v>102</v>
      </c>
      <c r="BP148" s="481" t="s">
        <v>102</v>
      </c>
      <c r="BQ148" s="481" t="s">
        <v>102</v>
      </c>
      <c r="BR148" s="481" t="s">
        <v>102</v>
      </c>
      <c r="BS148" s="481" t="s">
        <v>102</v>
      </c>
      <c r="BT148" s="481" t="s">
        <v>102</v>
      </c>
      <c r="BU148" s="481" t="s">
        <v>102</v>
      </c>
      <c r="BV148" s="481" t="s">
        <v>102</v>
      </c>
      <c r="BW148" s="481" t="s">
        <v>102</v>
      </c>
      <c r="BX148" s="481" t="s">
        <v>102</v>
      </c>
      <c r="BY148" s="481" t="s">
        <v>102</v>
      </c>
      <c r="BZ148" s="481" t="s">
        <v>102</v>
      </c>
      <c r="CA148" s="481" t="s">
        <v>102</v>
      </c>
      <c r="CB148" s="481" t="s">
        <v>102</v>
      </c>
      <c r="CC148" s="481" t="s">
        <v>102</v>
      </c>
      <c r="CD148" s="481" t="s">
        <v>102</v>
      </c>
      <c r="CE148" s="481" t="s">
        <v>102</v>
      </c>
      <c r="CF148" s="481" t="s">
        <v>102</v>
      </c>
      <c r="CG148" s="481" t="s">
        <v>102</v>
      </c>
      <c r="CH148" s="481" t="s">
        <v>102</v>
      </c>
      <c r="CI148" s="481" t="s">
        <v>102</v>
      </c>
      <c r="CJ148" s="481" t="s">
        <v>102</v>
      </c>
      <c r="CK148" s="481" t="s">
        <v>102</v>
      </c>
      <c r="CL148" s="481" t="s">
        <v>102</v>
      </c>
      <c r="CM148" s="481" t="s">
        <v>102</v>
      </c>
      <c r="CN148" s="481" t="s">
        <v>102</v>
      </c>
      <c r="CO148" s="481" t="s">
        <v>102</v>
      </c>
      <c r="CP148" s="481" t="s">
        <v>102</v>
      </c>
      <c r="CQ148" s="481" t="s">
        <v>102</v>
      </c>
      <c r="CR148" s="481" t="s">
        <v>102</v>
      </c>
      <c r="CS148" s="481" t="s">
        <v>102</v>
      </c>
      <c r="CT148" s="481" t="s">
        <v>102</v>
      </c>
      <c r="CU148" s="481" t="s">
        <v>102</v>
      </c>
      <c r="CV148" s="481" t="s">
        <v>102</v>
      </c>
      <c r="CW148" s="481" t="s">
        <v>102</v>
      </c>
      <c r="CX148" s="481" t="s">
        <v>102</v>
      </c>
      <c r="CY148" s="481" t="s">
        <v>102</v>
      </c>
      <c r="CZ148" s="481" t="s">
        <v>102</v>
      </c>
      <c r="DA148" s="481" t="s">
        <v>102</v>
      </c>
      <c r="DB148" s="481" t="s">
        <v>102</v>
      </c>
      <c r="DC148" s="481" t="s">
        <v>102</v>
      </c>
      <c r="DD148" s="481" t="s">
        <v>102</v>
      </c>
      <c r="DE148" s="481" t="s">
        <v>102</v>
      </c>
      <c r="DF148" s="481" t="s">
        <v>102</v>
      </c>
      <c r="DG148" s="481" t="s">
        <v>102</v>
      </c>
      <c r="DH148" s="481" t="s">
        <v>102</v>
      </c>
      <c r="DI148" s="481" t="s">
        <v>102</v>
      </c>
      <c r="DJ148" s="481" t="s">
        <v>102</v>
      </c>
      <c r="DK148" s="481" t="s">
        <v>102</v>
      </c>
      <c r="DL148" s="481" t="s">
        <v>102</v>
      </c>
      <c r="DM148" s="481" t="s">
        <v>102</v>
      </c>
      <c r="DN148" s="481" t="s">
        <v>102</v>
      </c>
      <c r="DO148" s="481" t="s">
        <v>102</v>
      </c>
      <c r="DP148" s="481" t="s">
        <v>102</v>
      </c>
      <c r="DQ148" s="481" t="s">
        <v>102</v>
      </c>
      <c r="DR148" s="481" t="s">
        <v>102</v>
      </c>
      <c r="DS148" s="481" t="s">
        <v>102</v>
      </c>
      <c r="DT148" s="481" t="s">
        <v>102</v>
      </c>
      <c r="DU148" s="481" t="s">
        <v>102</v>
      </c>
      <c r="DV148" s="481" t="s">
        <v>102</v>
      </c>
      <c r="DW148" s="481" t="s">
        <v>102</v>
      </c>
      <c r="DX148" s="481" t="s">
        <v>102</v>
      </c>
      <c r="DY148" s="481" t="s">
        <v>102</v>
      </c>
      <c r="DZ148" s="481" t="s">
        <v>102</v>
      </c>
      <c r="EA148" s="481" t="s">
        <v>102</v>
      </c>
      <c r="EB148" s="481" t="s">
        <v>102</v>
      </c>
    </row>
    <row r="149" spans="1:132" x14ac:dyDescent="0.15">
      <c r="A149" s="480" t="s">
        <v>4678</v>
      </c>
      <c r="B149" s="481">
        <v>4277666</v>
      </c>
      <c r="C149" s="481" t="s">
        <v>4679</v>
      </c>
      <c r="D149" s="484" t="s">
        <v>4680</v>
      </c>
      <c r="E149" s="484" t="s">
        <v>4681</v>
      </c>
      <c r="F149" s="481" t="s">
        <v>102</v>
      </c>
      <c r="G149" s="481" t="s">
        <v>102</v>
      </c>
      <c r="H149" s="481" t="s">
        <v>102</v>
      </c>
      <c r="I149" s="481" t="s">
        <v>102</v>
      </c>
      <c r="J149" s="481" t="s">
        <v>102</v>
      </c>
      <c r="K149" s="481" t="s">
        <v>102</v>
      </c>
      <c r="L149" s="481" t="s">
        <v>102</v>
      </c>
      <c r="M149" s="481" t="s">
        <v>102</v>
      </c>
      <c r="N149" s="481" t="s">
        <v>102</v>
      </c>
      <c r="O149" s="481" t="s">
        <v>102</v>
      </c>
      <c r="P149" s="481" t="s">
        <v>102</v>
      </c>
      <c r="Q149" s="481" t="s">
        <v>102</v>
      </c>
      <c r="R149" s="481" t="s">
        <v>102</v>
      </c>
      <c r="S149" s="481" t="s">
        <v>102</v>
      </c>
      <c r="T149" s="481" t="s">
        <v>102</v>
      </c>
      <c r="U149" s="481" t="s">
        <v>102</v>
      </c>
      <c r="V149" s="481" t="s">
        <v>102</v>
      </c>
      <c r="W149" s="481" t="s">
        <v>102</v>
      </c>
      <c r="X149" s="481" t="s">
        <v>102</v>
      </c>
      <c r="Y149" s="481" t="s">
        <v>102</v>
      </c>
      <c r="Z149" s="481" t="s">
        <v>102</v>
      </c>
      <c r="AA149" s="481" t="s">
        <v>102</v>
      </c>
      <c r="AB149" s="481" t="s">
        <v>102</v>
      </c>
      <c r="AC149" s="481" t="s">
        <v>102</v>
      </c>
      <c r="AD149" s="481" t="s">
        <v>102</v>
      </c>
      <c r="AE149" s="481" t="s">
        <v>102</v>
      </c>
      <c r="AF149" s="481" t="s">
        <v>102</v>
      </c>
      <c r="AG149" s="481" t="s">
        <v>102</v>
      </c>
      <c r="AH149" s="481" t="s">
        <v>102</v>
      </c>
      <c r="AI149" s="481" t="s">
        <v>102</v>
      </c>
      <c r="AJ149" s="481" t="s">
        <v>102</v>
      </c>
      <c r="AK149" s="481" t="s">
        <v>102</v>
      </c>
      <c r="AL149" s="481" t="s">
        <v>102</v>
      </c>
      <c r="AM149" s="481" t="s">
        <v>102</v>
      </c>
      <c r="AN149" s="481" t="s">
        <v>102</v>
      </c>
      <c r="AO149" s="481" t="s">
        <v>102</v>
      </c>
      <c r="AP149" s="481" t="s">
        <v>102</v>
      </c>
      <c r="AQ149" s="481" t="s">
        <v>102</v>
      </c>
      <c r="AR149" s="481" t="s">
        <v>102</v>
      </c>
      <c r="AS149" s="481" t="s">
        <v>102</v>
      </c>
      <c r="AT149" s="481" t="s">
        <v>102</v>
      </c>
      <c r="AU149" s="481" t="s">
        <v>102</v>
      </c>
      <c r="AV149" s="481" t="s">
        <v>102</v>
      </c>
      <c r="AW149" s="481" t="s">
        <v>102</v>
      </c>
      <c r="AX149" s="481" t="s">
        <v>102</v>
      </c>
      <c r="AY149" s="481" t="s">
        <v>102</v>
      </c>
      <c r="AZ149" s="481" t="s">
        <v>102</v>
      </c>
      <c r="BA149" s="481" t="s">
        <v>102</v>
      </c>
      <c r="BB149" s="481" t="s">
        <v>102</v>
      </c>
      <c r="BC149" s="481" t="s">
        <v>102</v>
      </c>
      <c r="BD149" s="481" t="s">
        <v>102</v>
      </c>
      <c r="BE149" s="481" t="s">
        <v>102</v>
      </c>
      <c r="BF149" s="481" t="s">
        <v>102</v>
      </c>
      <c r="BG149" s="481" t="s">
        <v>102</v>
      </c>
      <c r="BH149" s="481" t="s">
        <v>102</v>
      </c>
      <c r="BI149" s="481" t="s">
        <v>102</v>
      </c>
      <c r="BJ149" s="481" t="s">
        <v>102</v>
      </c>
      <c r="BK149" s="481" t="s">
        <v>102</v>
      </c>
      <c r="BL149" s="481" t="s">
        <v>102</v>
      </c>
      <c r="BM149" s="481" t="s">
        <v>102</v>
      </c>
      <c r="BN149" s="481" t="s">
        <v>102</v>
      </c>
      <c r="BO149" s="481" t="s">
        <v>102</v>
      </c>
      <c r="BP149" s="481" t="s">
        <v>102</v>
      </c>
      <c r="BQ149" s="481" t="s">
        <v>102</v>
      </c>
      <c r="BR149" s="481" t="s">
        <v>102</v>
      </c>
      <c r="BS149" s="481" t="s">
        <v>102</v>
      </c>
      <c r="BT149" s="481" t="s">
        <v>102</v>
      </c>
      <c r="BU149" s="481" t="s">
        <v>102</v>
      </c>
      <c r="BV149" s="481" t="s">
        <v>102</v>
      </c>
      <c r="BW149" s="481" t="s">
        <v>102</v>
      </c>
      <c r="BX149" s="481" t="s">
        <v>102</v>
      </c>
      <c r="BY149" s="481" t="s">
        <v>102</v>
      </c>
      <c r="BZ149" s="481" t="s">
        <v>102</v>
      </c>
      <c r="CA149" s="481" t="s">
        <v>102</v>
      </c>
      <c r="CB149" s="481" t="s">
        <v>102</v>
      </c>
      <c r="CC149" s="481" t="s">
        <v>102</v>
      </c>
      <c r="CD149" s="481" t="s">
        <v>102</v>
      </c>
      <c r="CE149" s="481" t="s">
        <v>102</v>
      </c>
      <c r="CF149" s="481" t="s">
        <v>102</v>
      </c>
      <c r="CG149" s="481" t="s">
        <v>102</v>
      </c>
      <c r="CH149" s="481" t="s">
        <v>102</v>
      </c>
      <c r="CI149" s="481" t="s">
        <v>102</v>
      </c>
      <c r="CJ149" s="481" t="s">
        <v>102</v>
      </c>
      <c r="CK149" s="481" t="s">
        <v>102</v>
      </c>
      <c r="CL149" s="481" t="s">
        <v>102</v>
      </c>
      <c r="CM149" s="481" t="s">
        <v>102</v>
      </c>
      <c r="CN149" s="481" t="s">
        <v>102</v>
      </c>
      <c r="CO149" s="481" t="s">
        <v>102</v>
      </c>
      <c r="CP149" s="481" t="s">
        <v>102</v>
      </c>
      <c r="CQ149" s="481" t="s">
        <v>102</v>
      </c>
      <c r="CR149" s="481" t="s">
        <v>102</v>
      </c>
      <c r="CS149" s="481" t="s">
        <v>102</v>
      </c>
      <c r="CT149" s="481" t="s">
        <v>102</v>
      </c>
      <c r="CU149" s="481" t="s">
        <v>102</v>
      </c>
      <c r="CV149" s="481" t="s">
        <v>102</v>
      </c>
      <c r="CW149" s="481" t="s">
        <v>102</v>
      </c>
      <c r="CX149" s="481" t="s">
        <v>102</v>
      </c>
      <c r="CY149" s="481" t="s">
        <v>102</v>
      </c>
      <c r="CZ149" s="481" t="s">
        <v>102</v>
      </c>
      <c r="DA149" s="481" t="s">
        <v>102</v>
      </c>
      <c r="DB149" s="481" t="s">
        <v>102</v>
      </c>
      <c r="DC149" s="481" t="s">
        <v>102</v>
      </c>
      <c r="DD149" s="481" t="s">
        <v>102</v>
      </c>
      <c r="DE149" s="481" t="s">
        <v>102</v>
      </c>
      <c r="DF149" s="481" t="s">
        <v>102</v>
      </c>
      <c r="DG149" s="481" t="s">
        <v>102</v>
      </c>
      <c r="DH149" s="481" t="s">
        <v>102</v>
      </c>
      <c r="DI149" s="481" t="s">
        <v>102</v>
      </c>
      <c r="DJ149" s="481" t="s">
        <v>102</v>
      </c>
      <c r="DK149" s="481" t="s">
        <v>102</v>
      </c>
      <c r="DL149" s="481" t="s">
        <v>102</v>
      </c>
      <c r="DM149" s="481" t="s">
        <v>102</v>
      </c>
      <c r="DN149" s="481" t="s">
        <v>102</v>
      </c>
      <c r="DO149" s="481" t="s">
        <v>102</v>
      </c>
      <c r="DP149" s="481" t="s">
        <v>102</v>
      </c>
      <c r="DQ149" s="481" t="s">
        <v>102</v>
      </c>
      <c r="DR149" s="481" t="s">
        <v>102</v>
      </c>
      <c r="DS149" s="481" t="s">
        <v>102</v>
      </c>
      <c r="DT149" s="481" t="s">
        <v>102</v>
      </c>
      <c r="DU149" s="481" t="s">
        <v>102</v>
      </c>
      <c r="DV149" s="481" t="s">
        <v>102</v>
      </c>
      <c r="DW149" s="481" t="s">
        <v>102</v>
      </c>
      <c r="DX149" s="481" t="s">
        <v>102</v>
      </c>
      <c r="DY149" s="481" t="s">
        <v>102</v>
      </c>
      <c r="DZ149" s="481" t="s">
        <v>102</v>
      </c>
      <c r="EA149" s="481" t="s">
        <v>102</v>
      </c>
      <c r="EB149" s="481" t="s">
        <v>102</v>
      </c>
    </row>
    <row r="150" spans="1:132" x14ac:dyDescent="0.15">
      <c r="A150" s="485" t="s">
        <v>4682</v>
      </c>
      <c r="B150" s="481">
        <v>4114617</v>
      </c>
      <c r="C150" s="481" t="s">
        <v>102</v>
      </c>
      <c r="D150" s="481" t="s">
        <v>102</v>
      </c>
      <c r="E150" s="481" t="s">
        <v>102</v>
      </c>
      <c r="F150" s="481" t="s">
        <v>102</v>
      </c>
      <c r="G150" s="481" t="s">
        <v>102</v>
      </c>
      <c r="H150" s="481" t="s">
        <v>102</v>
      </c>
      <c r="I150" s="481" t="s">
        <v>102</v>
      </c>
      <c r="J150" s="481" t="s">
        <v>102</v>
      </c>
      <c r="K150" s="481" t="s">
        <v>102</v>
      </c>
      <c r="L150" s="481" t="s">
        <v>102</v>
      </c>
      <c r="M150" s="481" t="s">
        <v>102</v>
      </c>
      <c r="N150" s="481" t="s">
        <v>102</v>
      </c>
      <c r="O150" s="481" t="s">
        <v>102</v>
      </c>
      <c r="P150" s="481" t="s">
        <v>102</v>
      </c>
      <c r="Q150" s="481" t="s">
        <v>102</v>
      </c>
      <c r="R150" s="481" t="s">
        <v>102</v>
      </c>
      <c r="S150" s="481" t="s">
        <v>102</v>
      </c>
      <c r="T150" s="481" t="s">
        <v>102</v>
      </c>
      <c r="U150" s="481" t="s">
        <v>102</v>
      </c>
      <c r="V150" s="481" t="s">
        <v>102</v>
      </c>
      <c r="W150" s="481" t="s">
        <v>102</v>
      </c>
      <c r="X150" s="481" t="s">
        <v>102</v>
      </c>
      <c r="Y150" s="481" t="s">
        <v>102</v>
      </c>
      <c r="Z150" s="481" t="s">
        <v>102</v>
      </c>
      <c r="AA150" s="481" t="s">
        <v>102</v>
      </c>
      <c r="AB150" s="481" t="s">
        <v>102</v>
      </c>
      <c r="AC150" s="481" t="s">
        <v>102</v>
      </c>
      <c r="AD150" s="481" t="s">
        <v>102</v>
      </c>
      <c r="AE150" s="481" t="s">
        <v>102</v>
      </c>
      <c r="AF150" s="481" t="s">
        <v>102</v>
      </c>
      <c r="AG150" s="481" t="s">
        <v>102</v>
      </c>
      <c r="AH150" s="481" t="s">
        <v>102</v>
      </c>
      <c r="AI150" s="481" t="s">
        <v>102</v>
      </c>
      <c r="AJ150" s="481" t="s">
        <v>102</v>
      </c>
      <c r="AK150" s="481" t="s">
        <v>102</v>
      </c>
      <c r="AL150" s="481" t="s">
        <v>102</v>
      </c>
      <c r="AM150" s="481" t="s">
        <v>102</v>
      </c>
      <c r="AN150" s="481" t="s">
        <v>102</v>
      </c>
      <c r="AO150" s="481" t="s">
        <v>102</v>
      </c>
      <c r="AP150" s="481" t="s">
        <v>102</v>
      </c>
      <c r="AQ150" s="481" t="s">
        <v>102</v>
      </c>
      <c r="AR150" s="481" t="s">
        <v>102</v>
      </c>
      <c r="AS150" s="481" t="s">
        <v>102</v>
      </c>
      <c r="AT150" s="481" t="s">
        <v>102</v>
      </c>
      <c r="AU150" s="481" t="s">
        <v>102</v>
      </c>
      <c r="AV150" s="481" t="s">
        <v>102</v>
      </c>
      <c r="AW150" s="481" t="s">
        <v>102</v>
      </c>
      <c r="AX150" s="481" t="s">
        <v>102</v>
      </c>
      <c r="AY150" s="481" t="s">
        <v>102</v>
      </c>
      <c r="AZ150" s="481" t="s">
        <v>102</v>
      </c>
      <c r="BA150" s="481" t="s">
        <v>102</v>
      </c>
      <c r="BB150" s="481" t="s">
        <v>102</v>
      </c>
      <c r="BC150" s="481" t="s">
        <v>102</v>
      </c>
      <c r="BD150" s="481" t="s">
        <v>102</v>
      </c>
      <c r="BE150" s="481" t="s">
        <v>102</v>
      </c>
      <c r="BF150" s="481" t="s">
        <v>102</v>
      </c>
      <c r="BG150" s="481" t="s">
        <v>102</v>
      </c>
      <c r="BH150" s="481" t="s">
        <v>102</v>
      </c>
      <c r="BI150" s="481" t="s">
        <v>102</v>
      </c>
      <c r="BJ150" s="481" t="s">
        <v>102</v>
      </c>
      <c r="BK150" s="481" t="s">
        <v>102</v>
      </c>
      <c r="BL150" s="481" t="s">
        <v>102</v>
      </c>
      <c r="BM150" s="481" t="s">
        <v>102</v>
      </c>
      <c r="BN150" s="481" t="s">
        <v>102</v>
      </c>
      <c r="BO150" s="481" t="s">
        <v>102</v>
      </c>
      <c r="BP150" s="481" t="s">
        <v>102</v>
      </c>
      <c r="BQ150" s="481" t="s">
        <v>102</v>
      </c>
      <c r="BR150" s="481" t="s">
        <v>102</v>
      </c>
      <c r="BS150" s="481" t="s">
        <v>102</v>
      </c>
      <c r="BT150" s="481" t="s">
        <v>102</v>
      </c>
      <c r="BU150" s="481" t="s">
        <v>102</v>
      </c>
      <c r="BV150" s="481" t="s">
        <v>102</v>
      </c>
      <c r="BW150" s="481" t="s">
        <v>102</v>
      </c>
      <c r="BX150" s="481" t="s">
        <v>102</v>
      </c>
      <c r="BY150" s="481" t="s">
        <v>102</v>
      </c>
      <c r="BZ150" s="481" t="s">
        <v>102</v>
      </c>
      <c r="CA150" s="481" t="s">
        <v>102</v>
      </c>
      <c r="CB150" s="481" t="s">
        <v>102</v>
      </c>
      <c r="CC150" s="481" t="s">
        <v>102</v>
      </c>
      <c r="CD150" s="481" t="s">
        <v>102</v>
      </c>
      <c r="CE150" s="481" t="s">
        <v>102</v>
      </c>
      <c r="CF150" s="481" t="s">
        <v>102</v>
      </c>
      <c r="CG150" s="481" t="s">
        <v>102</v>
      </c>
      <c r="CH150" s="481" t="s">
        <v>102</v>
      </c>
      <c r="CI150" s="481" t="s">
        <v>102</v>
      </c>
      <c r="CJ150" s="481" t="s">
        <v>102</v>
      </c>
      <c r="CK150" s="481" t="s">
        <v>102</v>
      </c>
      <c r="CL150" s="481" t="s">
        <v>102</v>
      </c>
      <c r="CM150" s="481" t="s">
        <v>102</v>
      </c>
      <c r="CN150" s="481" t="s">
        <v>102</v>
      </c>
      <c r="CO150" s="481" t="s">
        <v>102</v>
      </c>
      <c r="CP150" s="481" t="s">
        <v>102</v>
      </c>
      <c r="CQ150" s="481" t="s">
        <v>102</v>
      </c>
      <c r="CR150" s="481" t="s">
        <v>102</v>
      </c>
      <c r="CS150" s="481" t="s">
        <v>102</v>
      </c>
      <c r="CT150" s="481" t="s">
        <v>102</v>
      </c>
      <c r="CU150" s="481" t="s">
        <v>102</v>
      </c>
      <c r="CV150" s="481" t="s">
        <v>102</v>
      </c>
      <c r="CW150" s="481" t="s">
        <v>102</v>
      </c>
      <c r="CX150" s="481" t="s">
        <v>102</v>
      </c>
      <c r="CY150" s="481" t="s">
        <v>102</v>
      </c>
      <c r="CZ150" s="481" t="s">
        <v>102</v>
      </c>
      <c r="DA150" s="481" t="s">
        <v>102</v>
      </c>
      <c r="DB150" s="481" t="s">
        <v>102</v>
      </c>
      <c r="DC150" s="481" t="s">
        <v>102</v>
      </c>
      <c r="DD150" s="481" t="s">
        <v>102</v>
      </c>
      <c r="DE150" s="481" t="s">
        <v>102</v>
      </c>
      <c r="DF150" s="481" t="s">
        <v>102</v>
      </c>
      <c r="DG150" s="481" t="s">
        <v>102</v>
      </c>
      <c r="DH150" s="481" t="s">
        <v>102</v>
      </c>
      <c r="DI150" s="481" t="s">
        <v>102</v>
      </c>
      <c r="DJ150" s="481" t="s">
        <v>102</v>
      </c>
      <c r="DK150" s="481" t="s">
        <v>102</v>
      </c>
      <c r="DL150" s="481" t="s">
        <v>102</v>
      </c>
      <c r="DM150" s="481" t="s">
        <v>102</v>
      </c>
      <c r="DN150" s="481" t="s">
        <v>102</v>
      </c>
      <c r="DO150" s="481" t="s">
        <v>102</v>
      </c>
      <c r="DP150" s="481" t="s">
        <v>102</v>
      </c>
      <c r="DQ150" s="481" t="s">
        <v>102</v>
      </c>
      <c r="DR150" s="481" t="s">
        <v>102</v>
      </c>
      <c r="DS150" s="481" t="s">
        <v>102</v>
      </c>
      <c r="DT150" s="481" t="s">
        <v>102</v>
      </c>
      <c r="DU150" s="481" t="s">
        <v>102</v>
      </c>
      <c r="DV150" s="481" t="s">
        <v>102</v>
      </c>
      <c r="DW150" s="481" t="s">
        <v>102</v>
      </c>
      <c r="DX150" s="481" t="s">
        <v>102</v>
      </c>
      <c r="DY150" s="481" t="s">
        <v>102</v>
      </c>
      <c r="DZ150" s="481" t="s">
        <v>102</v>
      </c>
      <c r="EA150" s="481" t="s">
        <v>102</v>
      </c>
      <c r="EB150" s="481" t="s">
        <v>102</v>
      </c>
    </row>
    <row r="151" spans="1:132" x14ac:dyDescent="0.15">
      <c r="A151" s="480" t="s">
        <v>4683</v>
      </c>
      <c r="B151" s="481">
        <v>4344264</v>
      </c>
      <c r="C151" s="481" t="s">
        <v>4684</v>
      </c>
      <c r="D151" s="481" t="s">
        <v>4685</v>
      </c>
      <c r="E151" s="481" t="s">
        <v>4685</v>
      </c>
      <c r="F151" s="481" t="s">
        <v>102</v>
      </c>
      <c r="G151" s="481" t="s">
        <v>102</v>
      </c>
      <c r="H151" s="481" t="s">
        <v>102</v>
      </c>
      <c r="I151" s="481" t="s">
        <v>102</v>
      </c>
      <c r="J151" s="481" t="s">
        <v>102</v>
      </c>
      <c r="K151" s="481" t="s">
        <v>102</v>
      </c>
      <c r="L151" s="481" t="s">
        <v>102</v>
      </c>
      <c r="M151" s="481" t="s">
        <v>102</v>
      </c>
      <c r="N151" s="481" t="s">
        <v>102</v>
      </c>
      <c r="O151" s="481" t="s">
        <v>102</v>
      </c>
      <c r="P151" s="481" t="s">
        <v>102</v>
      </c>
      <c r="Q151" s="481" t="s">
        <v>102</v>
      </c>
      <c r="R151" s="481" t="s">
        <v>102</v>
      </c>
      <c r="S151" s="481" t="s">
        <v>102</v>
      </c>
      <c r="T151" s="481" t="s">
        <v>102</v>
      </c>
      <c r="U151" s="481" t="s">
        <v>102</v>
      </c>
      <c r="V151" s="481" t="s">
        <v>102</v>
      </c>
      <c r="W151" s="481" t="s">
        <v>102</v>
      </c>
      <c r="X151" s="481" t="s">
        <v>102</v>
      </c>
      <c r="Y151" s="481" t="s">
        <v>102</v>
      </c>
      <c r="Z151" s="481" t="s">
        <v>102</v>
      </c>
      <c r="AA151" s="481" t="s">
        <v>102</v>
      </c>
      <c r="AB151" s="481" t="s">
        <v>102</v>
      </c>
      <c r="AC151" s="481" t="s">
        <v>102</v>
      </c>
      <c r="AD151" s="481" t="s">
        <v>102</v>
      </c>
      <c r="AE151" s="481" t="s">
        <v>102</v>
      </c>
      <c r="AF151" s="481" t="s">
        <v>102</v>
      </c>
      <c r="AG151" s="481" t="s">
        <v>102</v>
      </c>
      <c r="AH151" s="481" t="s">
        <v>102</v>
      </c>
      <c r="AI151" s="481" t="s">
        <v>102</v>
      </c>
      <c r="AJ151" s="481" t="s">
        <v>102</v>
      </c>
      <c r="AK151" s="481" t="s">
        <v>102</v>
      </c>
      <c r="AL151" s="481" t="s">
        <v>102</v>
      </c>
      <c r="AM151" s="481" t="s">
        <v>102</v>
      </c>
      <c r="AN151" s="481" t="s">
        <v>102</v>
      </c>
      <c r="AO151" s="481" t="s">
        <v>102</v>
      </c>
      <c r="AP151" s="481" t="s">
        <v>102</v>
      </c>
      <c r="AQ151" s="481" t="s">
        <v>102</v>
      </c>
      <c r="AR151" s="481" t="s">
        <v>102</v>
      </c>
      <c r="AS151" s="481" t="s">
        <v>102</v>
      </c>
      <c r="AT151" s="481" t="s">
        <v>102</v>
      </c>
      <c r="AU151" s="481" t="s">
        <v>102</v>
      </c>
      <c r="AV151" s="481" t="s">
        <v>102</v>
      </c>
      <c r="AW151" s="481" t="s">
        <v>102</v>
      </c>
      <c r="AX151" s="481" t="s">
        <v>102</v>
      </c>
      <c r="AY151" s="481" t="s">
        <v>102</v>
      </c>
      <c r="AZ151" s="481" t="s">
        <v>102</v>
      </c>
      <c r="BA151" s="481" t="s">
        <v>102</v>
      </c>
      <c r="BB151" s="481" t="s">
        <v>102</v>
      </c>
      <c r="BC151" s="481" t="s">
        <v>102</v>
      </c>
      <c r="BD151" s="481" t="s">
        <v>102</v>
      </c>
      <c r="BE151" s="481" t="s">
        <v>102</v>
      </c>
      <c r="BF151" s="481" t="s">
        <v>102</v>
      </c>
      <c r="BG151" s="481" t="s">
        <v>102</v>
      </c>
      <c r="BH151" s="481" t="s">
        <v>102</v>
      </c>
      <c r="BI151" s="481" t="s">
        <v>102</v>
      </c>
      <c r="BJ151" s="481" t="s">
        <v>102</v>
      </c>
      <c r="BK151" s="481" t="s">
        <v>102</v>
      </c>
      <c r="BL151" s="481" t="s">
        <v>102</v>
      </c>
      <c r="BM151" s="481" t="s">
        <v>102</v>
      </c>
      <c r="BN151" s="481" t="s">
        <v>102</v>
      </c>
      <c r="BO151" s="481" t="s">
        <v>102</v>
      </c>
      <c r="BP151" s="481" t="s">
        <v>102</v>
      </c>
      <c r="BQ151" s="481" t="s">
        <v>102</v>
      </c>
      <c r="BR151" s="481" t="s">
        <v>102</v>
      </c>
      <c r="BS151" s="481" t="s">
        <v>102</v>
      </c>
      <c r="BT151" s="481" t="s">
        <v>102</v>
      </c>
      <c r="BU151" s="481" t="s">
        <v>102</v>
      </c>
      <c r="BV151" s="481" t="s">
        <v>102</v>
      </c>
      <c r="BW151" s="481" t="s">
        <v>102</v>
      </c>
      <c r="BX151" s="481" t="s">
        <v>102</v>
      </c>
      <c r="BY151" s="481" t="s">
        <v>102</v>
      </c>
      <c r="BZ151" s="481" t="s">
        <v>102</v>
      </c>
      <c r="CA151" s="481" t="s">
        <v>102</v>
      </c>
      <c r="CB151" s="481" t="s">
        <v>102</v>
      </c>
      <c r="CC151" s="481" t="s">
        <v>102</v>
      </c>
      <c r="CD151" s="481" t="s">
        <v>102</v>
      </c>
      <c r="CE151" s="481" t="s">
        <v>102</v>
      </c>
      <c r="CF151" s="481" t="s">
        <v>102</v>
      </c>
      <c r="CG151" s="481" t="s">
        <v>102</v>
      </c>
      <c r="CH151" s="481" t="s">
        <v>102</v>
      </c>
      <c r="CI151" s="481" t="s">
        <v>102</v>
      </c>
      <c r="CJ151" s="481" t="s">
        <v>102</v>
      </c>
      <c r="CK151" s="481" t="s">
        <v>102</v>
      </c>
      <c r="CL151" s="481" t="s">
        <v>102</v>
      </c>
      <c r="CM151" s="481" t="s">
        <v>102</v>
      </c>
      <c r="CN151" s="481" t="s">
        <v>102</v>
      </c>
      <c r="CO151" s="481" t="s">
        <v>102</v>
      </c>
      <c r="CP151" s="481" t="s">
        <v>102</v>
      </c>
      <c r="CQ151" s="481" t="s">
        <v>102</v>
      </c>
      <c r="CR151" s="481" t="s">
        <v>102</v>
      </c>
      <c r="CS151" s="481" t="s">
        <v>102</v>
      </c>
      <c r="CT151" s="481" t="s">
        <v>102</v>
      </c>
      <c r="CU151" s="481" t="s">
        <v>102</v>
      </c>
      <c r="CV151" s="481" t="s">
        <v>102</v>
      </c>
      <c r="CW151" s="481" t="s">
        <v>102</v>
      </c>
      <c r="CX151" s="481" t="s">
        <v>102</v>
      </c>
      <c r="CY151" s="481" t="s">
        <v>102</v>
      </c>
      <c r="CZ151" s="481" t="s">
        <v>102</v>
      </c>
      <c r="DA151" s="481" t="s">
        <v>102</v>
      </c>
      <c r="DB151" s="481" t="s">
        <v>102</v>
      </c>
      <c r="DC151" s="481" t="s">
        <v>102</v>
      </c>
      <c r="DD151" s="481" t="s">
        <v>102</v>
      </c>
      <c r="DE151" s="481" t="s">
        <v>102</v>
      </c>
      <c r="DF151" s="481" t="s">
        <v>102</v>
      </c>
      <c r="DG151" s="481" t="s">
        <v>102</v>
      </c>
      <c r="DH151" s="481" t="s">
        <v>102</v>
      </c>
      <c r="DI151" s="481" t="s">
        <v>102</v>
      </c>
      <c r="DJ151" s="481" t="s">
        <v>102</v>
      </c>
      <c r="DK151" s="481" t="s">
        <v>102</v>
      </c>
      <c r="DL151" s="481" t="s">
        <v>102</v>
      </c>
      <c r="DM151" s="481" t="s">
        <v>102</v>
      </c>
      <c r="DN151" s="481" t="s">
        <v>102</v>
      </c>
      <c r="DO151" s="481" t="s">
        <v>102</v>
      </c>
      <c r="DP151" s="481" t="s">
        <v>102</v>
      </c>
      <c r="DQ151" s="481" t="s">
        <v>102</v>
      </c>
      <c r="DR151" s="481" t="s">
        <v>102</v>
      </c>
      <c r="DS151" s="481" t="s">
        <v>102</v>
      </c>
      <c r="DT151" s="481" t="s">
        <v>102</v>
      </c>
      <c r="DU151" s="481" t="s">
        <v>102</v>
      </c>
      <c r="DV151" s="481" t="s">
        <v>102</v>
      </c>
      <c r="DW151" s="481" t="s">
        <v>102</v>
      </c>
      <c r="DX151" s="481" t="s">
        <v>102</v>
      </c>
      <c r="DY151" s="481" t="s">
        <v>102</v>
      </c>
      <c r="DZ151" s="481" t="s">
        <v>102</v>
      </c>
      <c r="EA151" s="481" t="s">
        <v>102</v>
      </c>
      <c r="EB151" s="481" t="s">
        <v>102</v>
      </c>
    </row>
    <row r="152" spans="1:132" x14ac:dyDescent="0.15">
      <c r="A152" s="480" t="s">
        <v>4686</v>
      </c>
      <c r="B152" s="481">
        <v>4279711</v>
      </c>
      <c r="C152" s="481" t="s">
        <v>4687</v>
      </c>
      <c r="D152" s="481" t="s">
        <v>4688</v>
      </c>
      <c r="E152" s="481" t="s">
        <v>102</v>
      </c>
      <c r="F152" s="481" t="s">
        <v>102</v>
      </c>
      <c r="G152" s="481" t="s">
        <v>102</v>
      </c>
      <c r="H152" s="481" t="s">
        <v>102</v>
      </c>
      <c r="I152" s="481" t="s">
        <v>102</v>
      </c>
      <c r="J152" s="481" t="s">
        <v>102</v>
      </c>
      <c r="K152" s="481" t="s">
        <v>102</v>
      </c>
      <c r="L152" s="481" t="s">
        <v>102</v>
      </c>
      <c r="M152" s="481" t="s">
        <v>102</v>
      </c>
      <c r="N152" s="481" t="s">
        <v>102</v>
      </c>
      <c r="O152" s="481" t="s">
        <v>102</v>
      </c>
      <c r="P152" s="481" t="s">
        <v>102</v>
      </c>
      <c r="Q152" s="481" t="s">
        <v>102</v>
      </c>
      <c r="R152" s="481" t="s">
        <v>102</v>
      </c>
      <c r="S152" s="481" t="s">
        <v>102</v>
      </c>
      <c r="T152" s="481" t="s">
        <v>102</v>
      </c>
      <c r="U152" s="481" t="s">
        <v>102</v>
      </c>
      <c r="V152" s="481" t="s">
        <v>102</v>
      </c>
      <c r="W152" s="481" t="s">
        <v>102</v>
      </c>
      <c r="X152" s="481" t="s">
        <v>102</v>
      </c>
      <c r="Y152" s="481" t="s">
        <v>102</v>
      </c>
      <c r="Z152" s="481" t="s">
        <v>102</v>
      </c>
      <c r="AA152" s="481" t="s">
        <v>102</v>
      </c>
      <c r="AB152" s="481" t="s">
        <v>102</v>
      </c>
      <c r="AC152" s="481" t="s">
        <v>102</v>
      </c>
      <c r="AD152" s="481" t="s">
        <v>102</v>
      </c>
      <c r="AE152" s="481" t="s">
        <v>102</v>
      </c>
      <c r="AF152" s="481" t="s">
        <v>102</v>
      </c>
      <c r="AG152" s="481" t="s">
        <v>102</v>
      </c>
      <c r="AH152" s="481" t="s">
        <v>102</v>
      </c>
      <c r="AI152" s="481" t="s">
        <v>102</v>
      </c>
      <c r="AJ152" s="481" t="s">
        <v>102</v>
      </c>
      <c r="AK152" s="481" t="s">
        <v>102</v>
      </c>
      <c r="AL152" s="481" t="s">
        <v>102</v>
      </c>
      <c r="AM152" s="481" t="s">
        <v>102</v>
      </c>
      <c r="AN152" s="481" t="s">
        <v>102</v>
      </c>
      <c r="AO152" s="481" t="s">
        <v>102</v>
      </c>
      <c r="AP152" s="481" t="s">
        <v>102</v>
      </c>
      <c r="AQ152" s="481" t="s">
        <v>102</v>
      </c>
      <c r="AR152" s="481" t="s">
        <v>102</v>
      </c>
      <c r="AS152" s="481" t="s">
        <v>102</v>
      </c>
      <c r="AT152" s="481" t="s">
        <v>102</v>
      </c>
      <c r="AU152" s="481" t="s">
        <v>102</v>
      </c>
      <c r="AV152" s="481" t="s">
        <v>102</v>
      </c>
      <c r="AW152" s="481" t="s">
        <v>102</v>
      </c>
      <c r="AX152" s="481" t="s">
        <v>102</v>
      </c>
      <c r="AY152" s="481" t="s">
        <v>102</v>
      </c>
      <c r="AZ152" s="481" t="s">
        <v>102</v>
      </c>
      <c r="BA152" s="481" t="s">
        <v>102</v>
      </c>
      <c r="BB152" s="481" t="s">
        <v>102</v>
      </c>
      <c r="BC152" s="481" t="s">
        <v>102</v>
      </c>
      <c r="BD152" s="481" t="s">
        <v>102</v>
      </c>
      <c r="BE152" s="481" t="s">
        <v>102</v>
      </c>
      <c r="BF152" s="481" t="s">
        <v>102</v>
      </c>
      <c r="BG152" s="481" t="s">
        <v>102</v>
      </c>
      <c r="BH152" s="481" t="s">
        <v>102</v>
      </c>
      <c r="BI152" s="481" t="s">
        <v>102</v>
      </c>
      <c r="BJ152" s="481" t="s">
        <v>102</v>
      </c>
      <c r="BK152" s="481" t="s">
        <v>102</v>
      </c>
      <c r="BL152" s="481" t="s">
        <v>102</v>
      </c>
      <c r="BM152" s="481" t="s">
        <v>102</v>
      </c>
      <c r="BN152" s="481" t="s">
        <v>102</v>
      </c>
      <c r="BO152" s="481" t="s">
        <v>102</v>
      </c>
      <c r="BP152" s="481" t="s">
        <v>102</v>
      </c>
      <c r="BQ152" s="481" t="s">
        <v>102</v>
      </c>
      <c r="BR152" s="481" t="s">
        <v>102</v>
      </c>
      <c r="BS152" s="481" t="s">
        <v>102</v>
      </c>
      <c r="BT152" s="481" t="s">
        <v>102</v>
      </c>
      <c r="BU152" s="481" t="s">
        <v>102</v>
      </c>
      <c r="BV152" s="481" t="s">
        <v>102</v>
      </c>
      <c r="BW152" s="481" t="s">
        <v>102</v>
      </c>
      <c r="BX152" s="481" t="s">
        <v>102</v>
      </c>
      <c r="BY152" s="481" t="s">
        <v>102</v>
      </c>
      <c r="BZ152" s="481" t="s">
        <v>102</v>
      </c>
      <c r="CA152" s="481" t="s">
        <v>102</v>
      </c>
      <c r="CB152" s="481" t="s">
        <v>102</v>
      </c>
      <c r="CC152" s="481" t="s">
        <v>102</v>
      </c>
      <c r="CD152" s="481" t="s">
        <v>102</v>
      </c>
      <c r="CE152" s="481" t="s">
        <v>102</v>
      </c>
      <c r="CF152" s="481" t="s">
        <v>102</v>
      </c>
      <c r="CG152" s="481" t="s">
        <v>102</v>
      </c>
      <c r="CH152" s="481" t="s">
        <v>102</v>
      </c>
      <c r="CI152" s="481" t="s">
        <v>102</v>
      </c>
      <c r="CJ152" s="481" t="s">
        <v>102</v>
      </c>
      <c r="CK152" s="481" t="s">
        <v>102</v>
      </c>
      <c r="CL152" s="481" t="s">
        <v>102</v>
      </c>
      <c r="CM152" s="481" t="s">
        <v>102</v>
      </c>
      <c r="CN152" s="481" t="s">
        <v>102</v>
      </c>
      <c r="CO152" s="481" t="s">
        <v>102</v>
      </c>
      <c r="CP152" s="481" t="s">
        <v>102</v>
      </c>
      <c r="CQ152" s="481" t="s">
        <v>102</v>
      </c>
      <c r="CR152" s="481" t="s">
        <v>102</v>
      </c>
      <c r="CS152" s="481" t="s">
        <v>102</v>
      </c>
      <c r="CT152" s="481" t="s">
        <v>102</v>
      </c>
      <c r="CU152" s="481" t="s">
        <v>102</v>
      </c>
      <c r="CV152" s="481" t="s">
        <v>102</v>
      </c>
      <c r="CW152" s="481" t="s">
        <v>102</v>
      </c>
      <c r="CX152" s="481" t="s">
        <v>102</v>
      </c>
      <c r="CY152" s="481" t="s">
        <v>102</v>
      </c>
      <c r="CZ152" s="481" t="s">
        <v>102</v>
      </c>
      <c r="DA152" s="481" t="s">
        <v>102</v>
      </c>
      <c r="DB152" s="481" t="s">
        <v>102</v>
      </c>
      <c r="DC152" s="481" t="s">
        <v>102</v>
      </c>
      <c r="DD152" s="481" t="s">
        <v>102</v>
      </c>
      <c r="DE152" s="481" t="s">
        <v>102</v>
      </c>
      <c r="DF152" s="481" t="s">
        <v>102</v>
      </c>
      <c r="DG152" s="481" t="s">
        <v>102</v>
      </c>
      <c r="DH152" s="481" t="s">
        <v>102</v>
      </c>
      <c r="DI152" s="481" t="s">
        <v>102</v>
      </c>
      <c r="DJ152" s="481" t="s">
        <v>102</v>
      </c>
      <c r="DK152" s="481" t="s">
        <v>102</v>
      </c>
      <c r="DL152" s="481" t="s">
        <v>102</v>
      </c>
      <c r="DM152" s="481" t="s">
        <v>102</v>
      </c>
      <c r="DN152" s="481" t="s">
        <v>102</v>
      </c>
      <c r="DO152" s="481" t="s">
        <v>102</v>
      </c>
      <c r="DP152" s="481" t="s">
        <v>102</v>
      </c>
      <c r="DQ152" s="481" t="s">
        <v>102</v>
      </c>
      <c r="DR152" s="481" t="s">
        <v>102</v>
      </c>
      <c r="DS152" s="481" t="s">
        <v>102</v>
      </c>
      <c r="DT152" s="481" t="s">
        <v>102</v>
      </c>
      <c r="DU152" s="481" t="s">
        <v>102</v>
      </c>
      <c r="DV152" s="481" t="s">
        <v>102</v>
      </c>
      <c r="DW152" s="481" t="s">
        <v>102</v>
      </c>
      <c r="DX152" s="481" t="s">
        <v>102</v>
      </c>
      <c r="DY152" s="481" t="s">
        <v>102</v>
      </c>
      <c r="DZ152" s="481" t="s">
        <v>102</v>
      </c>
      <c r="EA152" s="481" t="s">
        <v>102</v>
      </c>
      <c r="EB152" s="481" t="s">
        <v>102</v>
      </c>
    </row>
    <row r="153" spans="1:132" x14ac:dyDescent="0.15">
      <c r="A153" s="485" t="s">
        <v>4689</v>
      </c>
      <c r="B153" s="481">
        <v>3962032</v>
      </c>
      <c r="C153" s="481" t="s">
        <v>4690</v>
      </c>
      <c r="D153" s="481" t="s">
        <v>4553</v>
      </c>
      <c r="E153" s="481" t="s">
        <v>102</v>
      </c>
      <c r="F153" s="481" t="s">
        <v>102</v>
      </c>
      <c r="G153" s="481" t="s">
        <v>102</v>
      </c>
      <c r="H153" s="481" t="s">
        <v>102</v>
      </c>
      <c r="I153" s="481" t="s">
        <v>102</v>
      </c>
      <c r="J153" s="481" t="s">
        <v>102</v>
      </c>
      <c r="K153" s="481" t="s">
        <v>102</v>
      </c>
      <c r="L153" s="481" t="s">
        <v>102</v>
      </c>
      <c r="M153" s="481" t="s">
        <v>102</v>
      </c>
      <c r="N153" s="481" t="s">
        <v>102</v>
      </c>
      <c r="O153" s="481" t="s">
        <v>102</v>
      </c>
      <c r="P153" s="481" t="s">
        <v>102</v>
      </c>
      <c r="Q153" s="481" t="s">
        <v>102</v>
      </c>
      <c r="R153" s="481" t="s">
        <v>102</v>
      </c>
      <c r="S153" s="481" t="s">
        <v>102</v>
      </c>
      <c r="T153" s="481" t="s">
        <v>102</v>
      </c>
      <c r="U153" s="481" t="s">
        <v>102</v>
      </c>
      <c r="V153" s="481" t="s">
        <v>102</v>
      </c>
      <c r="W153" s="481" t="s">
        <v>102</v>
      </c>
      <c r="X153" s="481" t="s">
        <v>102</v>
      </c>
      <c r="Y153" s="481" t="s">
        <v>102</v>
      </c>
      <c r="Z153" s="481" t="s">
        <v>102</v>
      </c>
      <c r="AA153" s="481" t="s">
        <v>102</v>
      </c>
      <c r="AB153" s="481" t="s">
        <v>102</v>
      </c>
      <c r="AC153" s="481" t="s">
        <v>102</v>
      </c>
      <c r="AD153" s="481" t="s">
        <v>102</v>
      </c>
      <c r="AE153" s="481" t="s">
        <v>102</v>
      </c>
      <c r="AF153" s="481" t="s">
        <v>102</v>
      </c>
      <c r="AG153" s="481" t="s">
        <v>102</v>
      </c>
      <c r="AH153" s="481" t="s">
        <v>102</v>
      </c>
      <c r="AI153" s="481" t="s">
        <v>102</v>
      </c>
      <c r="AJ153" s="481" t="s">
        <v>102</v>
      </c>
      <c r="AK153" s="481" t="s">
        <v>102</v>
      </c>
      <c r="AL153" s="481" t="s">
        <v>102</v>
      </c>
      <c r="AM153" s="481" t="s">
        <v>102</v>
      </c>
      <c r="AN153" s="481" t="s">
        <v>102</v>
      </c>
      <c r="AO153" s="481" t="s">
        <v>102</v>
      </c>
      <c r="AP153" s="481" t="s">
        <v>102</v>
      </c>
      <c r="AQ153" s="481" t="s">
        <v>102</v>
      </c>
      <c r="AR153" s="481" t="s">
        <v>102</v>
      </c>
      <c r="AS153" s="481" t="s">
        <v>102</v>
      </c>
      <c r="AT153" s="481" t="s">
        <v>102</v>
      </c>
      <c r="AU153" s="481" t="s">
        <v>102</v>
      </c>
      <c r="AV153" s="481" t="s">
        <v>102</v>
      </c>
      <c r="AW153" s="481" t="s">
        <v>102</v>
      </c>
      <c r="AX153" s="481" t="s">
        <v>102</v>
      </c>
      <c r="AY153" s="481" t="s">
        <v>102</v>
      </c>
      <c r="AZ153" s="481" t="s">
        <v>102</v>
      </c>
      <c r="BA153" s="481" t="s">
        <v>102</v>
      </c>
      <c r="BB153" s="481" t="s">
        <v>102</v>
      </c>
      <c r="BC153" s="481" t="s">
        <v>102</v>
      </c>
      <c r="BD153" s="481" t="s">
        <v>102</v>
      </c>
      <c r="BE153" s="481" t="s">
        <v>102</v>
      </c>
      <c r="BF153" s="481" t="s">
        <v>102</v>
      </c>
      <c r="BG153" s="481" t="s">
        <v>102</v>
      </c>
      <c r="BH153" s="481" t="s">
        <v>102</v>
      </c>
      <c r="BI153" s="481" t="s">
        <v>102</v>
      </c>
      <c r="BJ153" s="481" t="s">
        <v>102</v>
      </c>
      <c r="BK153" s="481" t="s">
        <v>102</v>
      </c>
      <c r="BL153" s="481" t="s">
        <v>102</v>
      </c>
      <c r="BM153" s="481" t="s">
        <v>102</v>
      </c>
      <c r="BN153" s="481" t="s">
        <v>102</v>
      </c>
      <c r="BO153" s="481" t="s">
        <v>102</v>
      </c>
      <c r="BP153" s="481" t="s">
        <v>102</v>
      </c>
      <c r="BQ153" s="481" t="s">
        <v>102</v>
      </c>
      <c r="BR153" s="481" t="s">
        <v>102</v>
      </c>
      <c r="BS153" s="481" t="s">
        <v>102</v>
      </c>
      <c r="BT153" s="481" t="s">
        <v>102</v>
      </c>
      <c r="BU153" s="481" t="s">
        <v>102</v>
      </c>
      <c r="BV153" s="481" t="s">
        <v>102</v>
      </c>
      <c r="BW153" s="481" t="s">
        <v>102</v>
      </c>
      <c r="BX153" s="481" t="s">
        <v>102</v>
      </c>
      <c r="BY153" s="481" t="s">
        <v>102</v>
      </c>
      <c r="BZ153" s="481" t="s">
        <v>102</v>
      </c>
      <c r="CA153" s="481" t="s">
        <v>102</v>
      </c>
      <c r="CB153" s="481" t="s">
        <v>102</v>
      </c>
      <c r="CC153" s="481" t="s">
        <v>102</v>
      </c>
      <c r="CD153" s="481" t="s">
        <v>102</v>
      </c>
      <c r="CE153" s="481" t="s">
        <v>102</v>
      </c>
      <c r="CF153" s="481" t="s">
        <v>102</v>
      </c>
      <c r="CG153" s="481" t="s">
        <v>102</v>
      </c>
      <c r="CH153" s="481" t="s">
        <v>102</v>
      </c>
      <c r="CI153" s="481" t="s">
        <v>102</v>
      </c>
      <c r="CJ153" s="481" t="s">
        <v>102</v>
      </c>
      <c r="CK153" s="481" t="s">
        <v>102</v>
      </c>
      <c r="CL153" s="481" t="s">
        <v>102</v>
      </c>
      <c r="CM153" s="481" t="s">
        <v>102</v>
      </c>
      <c r="CN153" s="481" t="s">
        <v>102</v>
      </c>
      <c r="CO153" s="481" t="s">
        <v>102</v>
      </c>
      <c r="CP153" s="481" t="s">
        <v>102</v>
      </c>
      <c r="CQ153" s="481" t="s">
        <v>102</v>
      </c>
      <c r="CR153" s="481" t="s">
        <v>102</v>
      </c>
      <c r="CS153" s="481" t="s">
        <v>102</v>
      </c>
      <c r="CT153" s="481" t="s">
        <v>102</v>
      </c>
      <c r="CU153" s="481" t="s">
        <v>102</v>
      </c>
      <c r="CV153" s="481" t="s">
        <v>102</v>
      </c>
      <c r="CW153" s="481" t="s">
        <v>102</v>
      </c>
      <c r="CX153" s="481" t="s">
        <v>102</v>
      </c>
      <c r="CY153" s="481" t="s">
        <v>102</v>
      </c>
      <c r="CZ153" s="481" t="s">
        <v>102</v>
      </c>
      <c r="DA153" s="481" t="s">
        <v>102</v>
      </c>
      <c r="DB153" s="481" t="s">
        <v>102</v>
      </c>
      <c r="DC153" s="481" t="s">
        <v>102</v>
      </c>
      <c r="DD153" s="481" t="s">
        <v>102</v>
      </c>
      <c r="DE153" s="481" t="s">
        <v>102</v>
      </c>
      <c r="DF153" s="481" t="s">
        <v>102</v>
      </c>
      <c r="DG153" s="481" t="s">
        <v>102</v>
      </c>
      <c r="DH153" s="481" t="s">
        <v>102</v>
      </c>
      <c r="DI153" s="481" t="s">
        <v>102</v>
      </c>
      <c r="DJ153" s="481" t="s">
        <v>102</v>
      </c>
      <c r="DK153" s="481" t="s">
        <v>102</v>
      </c>
      <c r="DL153" s="481" t="s">
        <v>102</v>
      </c>
      <c r="DM153" s="481" t="s">
        <v>102</v>
      </c>
      <c r="DN153" s="481" t="s">
        <v>102</v>
      </c>
      <c r="DO153" s="481" t="s">
        <v>102</v>
      </c>
      <c r="DP153" s="481" t="s">
        <v>102</v>
      </c>
      <c r="DQ153" s="481" t="s">
        <v>102</v>
      </c>
      <c r="DR153" s="481" t="s">
        <v>102</v>
      </c>
      <c r="DS153" s="481" t="s">
        <v>102</v>
      </c>
      <c r="DT153" s="481" t="s">
        <v>102</v>
      </c>
      <c r="DU153" s="481" t="s">
        <v>102</v>
      </c>
      <c r="DV153" s="481" t="s">
        <v>102</v>
      </c>
      <c r="DW153" s="481" t="s">
        <v>102</v>
      </c>
      <c r="DX153" s="481" t="s">
        <v>102</v>
      </c>
      <c r="DY153" s="481" t="s">
        <v>102</v>
      </c>
      <c r="DZ153" s="481" t="s">
        <v>102</v>
      </c>
      <c r="EA153" s="481" t="s">
        <v>102</v>
      </c>
      <c r="EB153" s="481" t="s">
        <v>102</v>
      </c>
    </row>
    <row r="154" spans="1:132" x14ac:dyDescent="0.15">
      <c r="A154" s="480" t="s">
        <v>4691</v>
      </c>
      <c r="B154" s="481">
        <v>4121480</v>
      </c>
      <c r="C154" s="481" t="s">
        <v>4279</v>
      </c>
      <c r="D154" s="481" t="s">
        <v>4692</v>
      </c>
      <c r="E154" s="484" t="s">
        <v>4693</v>
      </c>
      <c r="F154" s="481" t="s">
        <v>4279</v>
      </c>
      <c r="G154" s="481" t="s">
        <v>4692</v>
      </c>
      <c r="H154" s="484" t="s">
        <v>4693</v>
      </c>
      <c r="I154" s="481" t="s">
        <v>4279</v>
      </c>
      <c r="J154" s="481" t="s">
        <v>4692</v>
      </c>
      <c r="K154" s="484" t="s">
        <v>4693</v>
      </c>
      <c r="L154" s="481" t="s">
        <v>102</v>
      </c>
      <c r="M154" s="481" t="s">
        <v>102</v>
      </c>
      <c r="N154" s="481" t="s">
        <v>102</v>
      </c>
      <c r="O154" s="481" t="s">
        <v>102</v>
      </c>
      <c r="P154" s="481" t="s">
        <v>102</v>
      </c>
      <c r="Q154" s="481" t="s">
        <v>102</v>
      </c>
      <c r="R154" s="481" t="s">
        <v>102</v>
      </c>
      <c r="S154" s="481" t="s">
        <v>102</v>
      </c>
      <c r="T154" s="481" t="s">
        <v>102</v>
      </c>
      <c r="U154" s="481" t="s">
        <v>102</v>
      </c>
      <c r="V154" s="481" t="s">
        <v>102</v>
      </c>
      <c r="W154" s="481" t="s">
        <v>102</v>
      </c>
      <c r="X154" s="481" t="s">
        <v>102</v>
      </c>
      <c r="Y154" s="481" t="s">
        <v>102</v>
      </c>
      <c r="Z154" s="481" t="s">
        <v>102</v>
      </c>
      <c r="AA154" s="481" t="s">
        <v>102</v>
      </c>
      <c r="AB154" s="481" t="s">
        <v>102</v>
      </c>
      <c r="AC154" s="481" t="s">
        <v>102</v>
      </c>
      <c r="AD154" s="481" t="s">
        <v>102</v>
      </c>
      <c r="AE154" s="481" t="s">
        <v>102</v>
      </c>
      <c r="AF154" s="481" t="s">
        <v>102</v>
      </c>
      <c r="AG154" s="481" t="s">
        <v>102</v>
      </c>
      <c r="AH154" s="481" t="s">
        <v>102</v>
      </c>
      <c r="AI154" s="481" t="s">
        <v>102</v>
      </c>
      <c r="AJ154" s="481" t="s">
        <v>102</v>
      </c>
      <c r="AK154" s="481" t="s">
        <v>102</v>
      </c>
      <c r="AL154" s="481" t="s">
        <v>102</v>
      </c>
      <c r="AM154" s="481" t="s">
        <v>102</v>
      </c>
      <c r="AN154" s="481" t="s">
        <v>102</v>
      </c>
      <c r="AO154" s="481" t="s">
        <v>102</v>
      </c>
      <c r="AP154" s="481" t="s">
        <v>102</v>
      </c>
      <c r="AQ154" s="481" t="s">
        <v>102</v>
      </c>
      <c r="AR154" s="481" t="s">
        <v>102</v>
      </c>
      <c r="AS154" s="481" t="s">
        <v>102</v>
      </c>
      <c r="AT154" s="481" t="s">
        <v>102</v>
      </c>
      <c r="AU154" s="481" t="s">
        <v>102</v>
      </c>
      <c r="AV154" s="481" t="s">
        <v>102</v>
      </c>
      <c r="AW154" s="481" t="s">
        <v>102</v>
      </c>
      <c r="AX154" s="481" t="s">
        <v>102</v>
      </c>
      <c r="AY154" s="481" t="s">
        <v>102</v>
      </c>
      <c r="AZ154" s="481" t="s">
        <v>102</v>
      </c>
      <c r="BA154" s="481" t="s">
        <v>102</v>
      </c>
      <c r="BB154" s="481" t="s">
        <v>102</v>
      </c>
      <c r="BC154" s="481" t="s">
        <v>102</v>
      </c>
      <c r="BD154" s="481" t="s">
        <v>102</v>
      </c>
      <c r="BE154" s="481" t="s">
        <v>102</v>
      </c>
      <c r="BF154" s="481" t="s">
        <v>102</v>
      </c>
      <c r="BG154" s="481" t="s">
        <v>102</v>
      </c>
      <c r="BH154" s="481" t="s">
        <v>102</v>
      </c>
      <c r="BI154" s="481" t="s">
        <v>102</v>
      </c>
      <c r="BJ154" s="481" t="s">
        <v>102</v>
      </c>
      <c r="BK154" s="481" t="s">
        <v>102</v>
      </c>
      <c r="BL154" s="481" t="s">
        <v>102</v>
      </c>
      <c r="BM154" s="481" t="s">
        <v>102</v>
      </c>
      <c r="BN154" s="481" t="s">
        <v>102</v>
      </c>
      <c r="BO154" s="481" t="s">
        <v>102</v>
      </c>
      <c r="BP154" s="481" t="s">
        <v>102</v>
      </c>
      <c r="BQ154" s="481" t="s">
        <v>102</v>
      </c>
      <c r="BR154" s="481" t="s">
        <v>102</v>
      </c>
      <c r="BS154" s="481" t="s">
        <v>102</v>
      </c>
      <c r="BT154" s="481" t="s">
        <v>102</v>
      </c>
      <c r="BU154" s="481" t="s">
        <v>102</v>
      </c>
      <c r="BV154" s="481" t="s">
        <v>102</v>
      </c>
      <c r="BW154" s="481" t="s">
        <v>102</v>
      </c>
      <c r="BX154" s="481" t="s">
        <v>102</v>
      </c>
      <c r="BY154" s="481" t="s">
        <v>102</v>
      </c>
      <c r="BZ154" s="481" t="s">
        <v>102</v>
      </c>
      <c r="CA154" s="481" t="s">
        <v>102</v>
      </c>
      <c r="CB154" s="481" t="s">
        <v>102</v>
      </c>
      <c r="CC154" s="481" t="s">
        <v>102</v>
      </c>
      <c r="CD154" s="481" t="s">
        <v>102</v>
      </c>
      <c r="CE154" s="481" t="s">
        <v>102</v>
      </c>
      <c r="CF154" s="481" t="s">
        <v>102</v>
      </c>
      <c r="CG154" s="481" t="s">
        <v>102</v>
      </c>
      <c r="CH154" s="481" t="s">
        <v>102</v>
      </c>
      <c r="CI154" s="481" t="s">
        <v>102</v>
      </c>
      <c r="CJ154" s="481" t="s">
        <v>102</v>
      </c>
      <c r="CK154" s="481" t="s">
        <v>102</v>
      </c>
      <c r="CL154" s="481" t="s">
        <v>102</v>
      </c>
      <c r="CM154" s="481" t="s">
        <v>102</v>
      </c>
      <c r="CN154" s="481" t="s">
        <v>102</v>
      </c>
      <c r="CO154" s="481" t="s">
        <v>102</v>
      </c>
      <c r="CP154" s="481" t="s">
        <v>102</v>
      </c>
      <c r="CQ154" s="481" t="s">
        <v>102</v>
      </c>
      <c r="CR154" s="481" t="s">
        <v>102</v>
      </c>
      <c r="CS154" s="481" t="s">
        <v>102</v>
      </c>
      <c r="CT154" s="481" t="s">
        <v>102</v>
      </c>
      <c r="CU154" s="481" t="s">
        <v>102</v>
      </c>
      <c r="CV154" s="481" t="s">
        <v>102</v>
      </c>
      <c r="CW154" s="481" t="s">
        <v>102</v>
      </c>
      <c r="CX154" s="481" t="s">
        <v>102</v>
      </c>
      <c r="CY154" s="481" t="s">
        <v>102</v>
      </c>
      <c r="CZ154" s="481" t="s">
        <v>102</v>
      </c>
      <c r="DA154" s="481" t="s">
        <v>102</v>
      </c>
      <c r="DB154" s="481" t="s">
        <v>102</v>
      </c>
      <c r="DC154" s="481" t="s">
        <v>102</v>
      </c>
      <c r="DD154" s="481" t="s">
        <v>102</v>
      </c>
      <c r="DE154" s="481" t="s">
        <v>102</v>
      </c>
      <c r="DF154" s="481" t="s">
        <v>102</v>
      </c>
      <c r="DG154" s="481" t="s">
        <v>102</v>
      </c>
      <c r="DH154" s="481" t="s">
        <v>102</v>
      </c>
      <c r="DI154" s="481" t="s">
        <v>102</v>
      </c>
      <c r="DJ154" s="481" t="s">
        <v>102</v>
      </c>
      <c r="DK154" s="481" t="s">
        <v>102</v>
      </c>
      <c r="DL154" s="481" t="s">
        <v>102</v>
      </c>
      <c r="DM154" s="481" t="s">
        <v>102</v>
      </c>
      <c r="DN154" s="481" t="s">
        <v>102</v>
      </c>
      <c r="DO154" s="481" t="s">
        <v>102</v>
      </c>
      <c r="DP154" s="481" t="s">
        <v>102</v>
      </c>
      <c r="DQ154" s="481" t="s">
        <v>102</v>
      </c>
      <c r="DR154" s="481" t="s">
        <v>102</v>
      </c>
      <c r="DS154" s="481" t="s">
        <v>102</v>
      </c>
      <c r="DT154" s="481" t="s">
        <v>102</v>
      </c>
      <c r="DU154" s="481" t="s">
        <v>102</v>
      </c>
      <c r="DV154" s="481" t="s">
        <v>102</v>
      </c>
      <c r="DW154" s="481" t="s">
        <v>102</v>
      </c>
      <c r="DX154" s="481" t="s">
        <v>102</v>
      </c>
      <c r="DY154" s="481" t="s">
        <v>102</v>
      </c>
      <c r="DZ154" s="481" t="s">
        <v>102</v>
      </c>
      <c r="EA154" s="481" t="s">
        <v>102</v>
      </c>
      <c r="EB154" s="481" t="s">
        <v>102</v>
      </c>
    </row>
    <row r="155" spans="1:132" x14ac:dyDescent="0.15">
      <c r="A155" s="480" t="s">
        <v>4694</v>
      </c>
      <c r="B155" s="481">
        <v>4132056</v>
      </c>
      <c r="C155" s="481" t="s">
        <v>4695</v>
      </c>
      <c r="D155" s="481" t="s">
        <v>4696</v>
      </c>
      <c r="E155" s="481" t="s">
        <v>4697</v>
      </c>
      <c r="F155" s="481" t="s">
        <v>4698</v>
      </c>
      <c r="G155" s="481" t="s">
        <v>4699</v>
      </c>
      <c r="H155" s="481" t="s">
        <v>102</v>
      </c>
      <c r="I155" s="481" t="s">
        <v>102</v>
      </c>
      <c r="J155" s="481" t="s">
        <v>102</v>
      </c>
      <c r="K155" s="481" t="s">
        <v>102</v>
      </c>
      <c r="L155" s="481" t="s">
        <v>102</v>
      </c>
      <c r="M155" s="481" t="s">
        <v>102</v>
      </c>
      <c r="N155" s="481" t="s">
        <v>102</v>
      </c>
      <c r="O155" s="481" t="s">
        <v>102</v>
      </c>
      <c r="P155" s="481" t="s">
        <v>102</v>
      </c>
      <c r="Q155" s="481" t="s">
        <v>102</v>
      </c>
      <c r="R155" s="481" t="s">
        <v>102</v>
      </c>
      <c r="S155" s="481" t="s">
        <v>102</v>
      </c>
      <c r="T155" s="481" t="s">
        <v>102</v>
      </c>
      <c r="U155" s="481" t="s">
        <v>102</v>
      </c>
      <c r="V155" s="481" t="s">
        <v>102</v>
      </c>
      <c r="W155" s="481" t="s">
        <v>102</v>
      </c>
      <c r="X155" s="481" t="s">
        <v>102</v>
      </c>
      <c r="Y155" s="481" t="s">
        <v>102</v>
      </c>
      <c r="Z155" s="481" t="s">
        <v>102</v>
      </c>
      <c r="AA155" s="481" t="s">
        <v>102</v>
      </c>
      <c r="AB155" s="481" t="s">
        <v>102</v>
      </c>
      <c r="AC155" s="481" t="s">
        <v>102</v>
      </c>
      <c r="AD155" s="481" t="s">
        <v>102</v>
      </c>
      <c r="AE155" s="481" t="s">
        <v>102</v>
      </c>
      <c r="AF155" s="481" t="s">
        <v>102</v>
      </c>
      <c r="AG155" s="481" t="s">
        <v>102</v>
      </c>
      <c r="AH155" s="481" t="s">
        <v>102</v>
      </c>
      <c r="AI155" s="481" t="s">
        <v>102</v>
      </c>
      <c r="AJ155" s="481" t="s">
        <v>102</v>
      </c>
      <c r="AK155" s="481" t="s">
        <v>102</v>
      </c>
      <c r="AL155" s="481" t="s">
        <v>102</v>
      </c>
      <c r="AM155" s="481" t="s">
        <v>102</v>
      </c>
      <c r="AN155" s="481" t="s">
        <v>102</v>
      </c>
      <c r="AO155" s="481" t="s">
        <v>102</v>
      </c>
      <c r="AP155" s="481" t="s">
        <v>102</v>
      </c>
      <c r="AQ155" s="481" t="s">
        <v>102</v>
      </c>
      <c r="AR155" s="481" t="s">
        <v>102</v>
      </c>
      <c r="AS155" s="481" t="s">
        <v>102</v>
      </c>
      <c r="AT155" s="481" t="s">
        <v>102</v>
      </c>
      <c r="AU155" s="481" t="s">
        <v>102</v>
      </c>
      <c r="AV155" s="481" t="s">
        <v>102</v>
      </c>
      <c r="AW155" s="481" t="s">
        <v>102</v>
      </c>
      <c r="AX155" s="481" t="s">
        <v>102</v>
      </c>
      <c r="AY155" s="481" t="s">
        <v>102</v>
      </c>
      <c r="AZ155" s="481" t="s">
        <v>102</v>
      </c>
      <c r="BA155" s="481" t="s">
        <v>102</v>
      </c>
      <c r="BB155" s="481" t="s">
        <v>102</v>
      </c>
      <c r="BC155" s="481" t="s">
        <v>102</v>
      </c>
      <c r="BD155" s="481" t="s">
        <v>102</v>
      </c>
      <c r="BE155" s="481" t="s">
        <v>102</v>
      </c>
      <c r="BF155" s="481" t="s">
        <v>102</v>
      </c>
      <c r="BG155" s="481" t="s">
        <v>102</v>
      </c>
      <c r="BH155" s="481" t="s">
        <v>102</v>
      </c>
      <c r="BI155" s="481" t="s">
        <v>102</v>
      </c>
      <c r="BJ155" s="481" t="s">
        <v>102</v>
      </c>
      <c r="BK155" s="481" t="s">
        <v>102</v>
      </c>
      <c r="BL155" s="481" t="s">
        <v>102</v>
      </c>
      <c r="BM155" s="481" t="s">
        <v>102</v>
      </c>
      <c r="BN155" s="481" t="s">
        <v>102</v>
      </c>
      <c r="BO155" s="481" t="s">
        <v>102</v>
      </c>
      <c r="BP155" s="481" t="s">
        <v>102</v>
      </c>
      <c r="BQ155" s="481" t="s">
        <v>102</v>
      </c>
      <c r="BR155" s="481" t="s">
        <v>102</v>
      </c>
      <c r="BS155" s="481" t="s">
        <v>102</v>
      </c>
      <c r="BT155" s="481" t="s">
        <v>102</v>
      </c>
      <c r="BU155" s="481" t="s">
        <v>102</v>
      </c>
      <c r="BV155" s="481" t="s">
        <v>102</v>
      </c>
      <c r="BW155" s="481" t="s">
        <v>102</v>
      </c>
      <c r="BX155" s="481" t="s">
        <v>102</v>
      </c>
      <c r="BY155" s="481" t="s">
        <v>102</v>
      </c>
      <c r="BZ155" s="481" t="s">
        <v>102</v>
      </c>
      <c r="CA155" s="481" t="s">
        <v>102</v>
      </c>
      <c r="CB155" s="481" t="s">
        <v>102</v>
      </c>
      <c r="CC155" s="481" t="s">
        <v>102</v>
      </c>
      <c r="CD155" s="481" t="s">
        <v>102</v>
      </c>
      <c r="CE155" s="481" t="s">
        <v>102</v>
      </c>
      <c r="CF155" s="481" t="s">
        <v>102</v>
      </c>
      <c r="CG155" s="481" t="s">
        <v>102</v>
      </c>
      <c r="CH155" s="481" t="s">
        <v>102</v>
      </c>
      <c r="CI155" s="481" t="s">
        <v>102</v>
      </c>
      <c r="CJ155" s="481" t="s">
        <v>102</v>
      </c>
      <c r="CK155" s="481" t="s">
        <v>102</v>
      </c>
      <c r="CL155" s="481" t="s">
        <v>102</v>
      </c>
      <c r="CM155" s="481" t="s">
        <v>102</v>
      </c>
      <c r="CN155" s="481" t="s">
        <v>102</v>
      </c>
      <c r="CO155" s="481" t="s">
        <v>102</v>
      </c>
      <c r="CP155" s="481" t="s">
        <v>102</v>
      </c>
      <c r="CQ155" s="481" t="s">
        <v>102</v>
      </c>
      <c r="CR155" s="481" t="s">
        <v>102</v>
      </c>
      <c r="CS155" s="481" t="s">
        <v>102</v>
      </c>
      <c r="CT155" s="481" t="s">
        <v>102</v>
      </c>
      <c r="CU155" s="481" t="s">
        <v>102</v>
      </c>
      <c r="CV155" s="481" t="s">
        <v>102</v>
      </c>
      <c r="CW155" s="481" t="s">
        <v>102</v>
      </c>
      <c r="CX155" s="481" t="s">
        <v>102</v>
      </c>
      <c r="CY155" s="481" t="s">
        <v>102</v>
      </c>
      <c r="CZ155" s="481" t="s">
        <v>102</v>
      </c>
      <c r="DA155" s="481" t="s">
        <v>102</v>
      </c>
      <c r="DB155" s="481" t="s">
        <v>102</v>
      </c>
      <c r="DC155" s="481" t="s">
        <v>102</v>
      </c>
      <c r="DD155" s="481" t="s">
        <v>102</v>
      </c>
      <c r="DE155" s="481" t="s">
        <v>102</v>
      </c>
      <c r="DF155" s="481" t="s">
        <v>102</v>
      </c>
      <c r="DG155" s="481" t="s">
        <v>102</v>
      </c>
      <c r="DH155" s="481" t="s">
        <v>102</v>
      </c>
      <c r="DI155" s="481" t="s">
        <v>102</v>
      </c>
      <c r="DJ155" s="481" t="s">
        <v>102</v>
      </c>
      <c r="DK155" s="481" t="s">
        <v>102</v>
      </c>
      <c r="DL155" s="481" t="s">
        <v>102</v>
      </c>
      <c r="DM155" s="481" t="s">
        <v>102</v>
      </c>
      <c r="DN155" s="481" t="s">
        <v>102</v>
      </c>
      <c r="DO155" s="481" t="s">
        <v>102</v>
      </c>
      <c r="DP155" s="481" t="s">
        <v>102</v>
      </c>
      <c r="DQ155" s="481" t="s">
        <v>102</v>
      </c>
      <c r="DR155" s="481" t="s">
        <v>102</v>
      </c>
      <c r="DS155" s="481" t="s">
        <v>102</v>
      </c>
      <c r="DT155" s="481" t="s">
        <v>102</v>
      </c>
      <c r="DU155" s="481" t="s">
        <v>102</v>
      </c>
      <c r="DV155" s="481" t="s">
        <v>102</v>
      </c>
      <c r="DW155" s="481" t="s">
        <v>102</v>
      </c>
      <c r="DX155" s="481" t="s">
        <v>102</v>
      </c>
      <c r="DY155" s="481" t="s">
        <v>102</v>
      </c>
      <c r="DZ155" s="481" t="s">
        <v>102</v>
      </c>
      <c r="EA155" s="481" t="s">
        <v>102</v>
      </c>
      <c r="EB155" s="481" t="s">
        <v>102</v>
      </c>
    </row>
    <row r="156" spans="1:132" x14ac:dyDescent="0.15">
      <c r="A156" s="480" t="s">
        <v>4700</v>
      </c>
      <c r="B156" s="481">
        <v>3752588</v>
      </c>
      <c r="C156" s="481" t="s">
        <v>102</v>
      </c>
      <c r="D156" s="481" t="s">
        <v>4701</v>
      </c>
      <c r="E156" s="481" t="s">
        <v>102</v>
      </c>
      <c r="F156" s="481" t="s">
        <v>4701</v>
      </c>
      <c r="G156" s="481" t="s">
        <v>102</v>
      </c>
      <c r="H156" s="481" t="s">
        <v>102</v>
      </c>
      <c r="I156" s="481" t="s">
        <v>102</v>
      </c>
      <c r="J156" s="481" t="s">
        <v>102</v>
      </c>
      <c r="K156" s="481" t="s">
        <v>102</v>
      </c>
      <c r="L156" s="481" t="s">
        <v>102</v>
      </c>
      <c r="M156" s="481" t="s">
        <v>102</v>
      </c>
      <c r="N156" s="481" t="s">
        <v>102</v>
      </c>
      <c r="O156" s="481" t="s">
        <v>102</v>
      </c>
      <c r="P156" s="481" t="s">
        <v>102</v>
      </c>
      <c r="Q156" s="481" t="s">
        <v>102</v>
      </c>
      <c r="R156" s="481" t="s">
        <v>102</v>
      </c>
      <c r="S156" s="481" t="s">
        <v>102</v>
      </c>
      <c r="T156" s="481" t="s">
        <v>102</v>
      </c>
      <c r="U156" s="481" t="s">
        <v>102</v>
      </c>
      <c r="V156" s="481" t="s">
        <v>102</v>
      </c>
      <c r="W156" s="481" t="s">
        <v>102</v>
      </c>
      <c r="X156" s="481" t="s">
        <v>102</v>
      </c>
      <c r="Y156" s="481" t="s">
        <v>102</v>
      </c>
      <c r="Z156" s="481" t="s">
        <v>102</v>
      </c>
      <c r="AA156" s="481" t="s">
        <v>102</v>
      </c>
      <c r="AB156" s="481" t="s">
        <v>102</v>
      </c>
      <c r="AC156" s="481" t="s">
        <v>102</v>
      </c>
      <c r="AD156" s="481" t="s">
        <v>102</v>
      </c>
      <c r="AE156" s="481" t="s">
        <v>102</v>
      </c>
      <c r="AF156" s="481" t="s">
        <v>102</v>
      </c>
      <c r="AG156" s="481" t="s">
        <v>102</v>
      </c>
      <c r="AH156" s="481" t="s">
        <v>102</v>
      </c>
      <c r="AI156" s="481" t="s">
        <v>102</v>
      </c>
      <c r="AJ156" s="481" t="s">
        <v>102</v>
      </c>
      <c r="AK156" s="481" t="s">
        <v>102</v>
      </c>
      <c r="AL156" s="481" t="s">
        <v>102</v>
      </c>
      <c r="AM156" s="481" t="s">
        <v>102</v>
      </c>
      <c r="AN156" s="481" t="s">
        <v>102</v>
      </c>
      <c r="AO156" s="481" t="s">
        <v>102</v>
      </c>
      <c r="AP156" s="481" t="s">
        <v>102</v>
      </c>
      <c r="AQ156" s="481" t="s">
        <v>102</v>
      </c>
      <c r="AR156" s="481" t="s">
        <v>102</v>
      </c>
      <c r="AS156" s="481" t="s">
        <v>102</v>
      </c>
      <c r="AT156" s="481" t="s">
        <v>102</v>
      </c>
      <c r="AU156" s="481" t="s">
        <v>102</v>
      </c>
      <c r="AV156" s="481" t="s">
        <v>102</v>
      </c>
      <c r="AW156" s="481" t="s">
        <v>102</v>
      </c>
      <c r="AX156" s="481" t="s">
        <v>102</v>
      </c>
      <c r="AY156" s="481" t="s">
        <v>102</v>
      </c>
      <c r="AZ156" s="481" t="s">
        <v>102</v>
      </c>
      <c r="BA156" s="481" t="s">
        <v>102</v>
      </c>
      <c r="BB156" s="481" t="s">
        <v>102</v>
      </c>
      <c r="BC156" s="481" t="s">
        <v>102</v>
      </c>
      <c r="BD156" s="481" t="s">
        <v>102</v>
      </c>
      <c r="BE156" s="481" t="s">
        <v>102</v>
      </c>
      <c r="BF156" s="481" t="s">
        <v>102</v>
      </c>
      <c r="BG156" s="481" t="s">
        <v>102</v>
      </c>
      <c r="BH156" s="481" t="s">
        <v>102</v>
      </c>
      <c r="BI156" s="481" t="s">
        <v>102</v>
      </c>
      <c r="BJ156" s="481" t="s">
        <v>102</v>
      </c>
      <c r="BK156" s="481" t="s">
        <v>102</v>
      </c>
      <c r="BL156" s="481" t="s">
        <v>102</v>
      </c>
      <c r="BM156" s="481" t="s">
        <v>102</v>
      </c>
      <c r="BN156" s="481" t="s">
        <v>102</v>
      </c>
      <c r="BO156" s="481" t="s">
        <v>102</v>
      </c>
      <c r="BP156" s="481" t="s">
        <v>102</v>
      </c>
      <c r="BQ156" s="481" t="s">
        <v>102</v>
      </c>
      <c r="BR156" s="481" t="s">
        <v>102</v>
      </c>
      <c r="BS156" s="481" t="s">
        <v>102</v>
      </c>
      <c r="BT156" s="481" t="s">
        <v>102</v>
      </c>
      <c r="BU156" s="481" t="s">
        <v>102</v>
      </c>
      <c r="BV156" s="481" t="s">
        <v>102</v>
      </c>
      <c r="BW156" s="481" t="s">
        <v>102</v>
      </c>
      <c r="BX156" s="481" t="s">
        <v>102</v>
      </c>
      <c r="BY156" s="481" t="s">
        <v>102</v>
      </c>
      <c r="BZ156" s="481" t="s">
        <v>102</v>
      </c>
      <c r="CA156" s="481" t="s">
        <v>102</v>
      </c>
      <c r="CB156" s="481" t="s">
        <v>102</v>
      </c>
      <c r="CC156" s="481" t="s">
        <v>102</v>
      </c>
      <c r="CD156" s="481" t="s">
        <v>102</v>
      </c>
      <c r="CE156" s="481" t="s">
        <v>102</v>
      </c>
      <c r="CF156" s="481" t="s">
        <v>102</v>
      </c>
      <c r="CG156" s="481" t="s">
        <v>102</v>
      </c>
      <c r="CH156" s="481" t="s">
        <v>102</v>
      </c>
      <c r="CI156" s="481" t="s">
        <v>102</v>
      </c>
      <c r="CJ156" s="481" t="s">
        <v>102</v>
      </c>
      <c r="CK156" s="481" t="s">
        <v>102</v>
      </c>
      <c r="CL156" s="481" t="s">
        <v>102</v>
      </c>
      <c r="CM156" s="481" t="s">
        <v>102</v>
      </c>
      <c r="CN156" s="481" t="s">
        <v>102</v>
      </c>
      <c r="CO156" s="481" t="s">
        <v>102</v>
      </c>
      <c r="CP156" s="481" t="s">
        <v>102</v>
      </c>
      <c r="CQ156" s="481" t="s">
        <v>102</v>
      </c>
      <c r="CR156" s="481" t="s">
        <v>102</v>
      </c>
      <c r="CS156" s="481" t="s">
        <v>102</v>
      </c>
      <c r="CT156" s="481" t="s">
        <v>102</v>
      </c>
      <c r="CU156" s="481" t="s">
        <v>102</v>
      </c>
      <c r="CV156" s="481" t="s">
        <v>102</v>
      </c>
      <c r="CW156" s="481" t="s">
        <v>102</v>
      </c>
      <c r="CX156" s="481" t="s">
        <v>102</v>
      </c>
      <c r="CY156" s="481" t="s">
        <v>102</v>
      </c>
      <c r="CZ156" s="481" t="s">
        <v>102</v>
      </c>
      <c r="DA156" s="481" t="s">
        <v>102</v>
      </c>
      <c r="DB156" s="481" t="s">
        <v>102</v>
      </c>
      <c r="DC156" s="481" t="s">
        <v>102</v>
      </c>
      <c r="DD156" s="481" t="s">
        <v>102</v>
      </c>
      <c r="DE156" s="481" t="s">
        <v>102</v>
      </c>
      <c r="DF156" s="481" t="s">
        <v>102</v>
      </c>
      <c r="DG156" s="481" t="s">
        <v>102</v>
      </c>
      <c r="DH156" s="481" t="s">
        <v>102</v>
      </c>
      <c r="DI156" s="481" t="s">
        <v>102</v>
      </c>
      <c r="DJ156" s="481" t="s">
        <v>102</v>
      </c>
      <c r="DK156" s="481" t="s">
        <v>102</v>
      </c>
      <c r="DL156" s="481" t="s">
        <v>102</v>
      </c>
      <c r="DM156" s="481" t="s">
        <v>102</v>
      </c>
      <c r="DN156" s="481" t="s">
        <v>102</v>
      </c>
      <c r="DO156" s="481" t="s">
        <v>102</v>
      </c>
      <c r="DP156" s="481" t="s">
        <v>102</v>
      </c>
      <c r="DQ156" s="481" t="s">
        <v>102</v>
      </c>
      <c r="DR156" s="481" t="s">
        <v>102</v>
      </c>
      <c r="DS156" s="481" t="s">
        <v>102</v>
      </c>
      <c r="DT156" s="481" t="s">
        <v>102</v>
      </c>
      <c r="DU156" s="481" t="s">
        <v>102</v>
      </c>
      <c r="DV156" s="481" t="s">
        <v>102</v>
      </c>
      <c r="DW156" s="481" t="s">
        <v>102</v>
      </c>
      <c r="DX156" s="481" t="s">
        <v>102</v>
      </c>
      <c r="DY156" s="481" t="s">
        <v>102</v>
      </c>
      <c r="DZ156" s="481" t="s">
        <v>102</v>
      </c>
      <c r="EA156" s="481" t="s">
        <v>102</v>
      </c>
      <c r="EB156" s="481" t="s">
        <v>102</v>
      </c>
    </row>
    <row r="157" spans="1:132" x14ac:dyDescent="0.15">
      <c r="A157" s="480" t="s">
        <v>4702</v>
      </c>
      <c r="B157" s="481">
        <v>4236616</v>
      </c>
      <c r="C157" s="481" t="s">
        <v>4703</v>
      </c>
      <c r="D157" s="481" t="s">
        <v>4704</v>
      </c>
      <c r="E157" s="481" t="s">
        <v>102</v>
      </c>
      <c r="F157" s="481" t="s">
        <v>102</v>
      </c>
      <c r="G157" s="481" t="s">
        <v>102</v>
      </c>
      <c r="H157" s="481" t="s">
        <v>102</v>
      </c>
      <c r="I157" s="481" t="s">
        <v>102</v>
      </c>
      <c r="J157" s="481" t="s">
        <v>102</v>
      </c>
      <c r="K157" s="481" t="s">
        <v>102</v>
      </c>
      <c r="L157" s="481" t="s">
        <v>102</v>
      </c>
      <c r="M157" s="481" t="s">
        <v>102</v>
      </c>
      <c r="N157" s="481" t="s">
        <v>102</v>
      </c>
      <c r="O157" s="481" t="s">
        <v>102</v>
      </c>
      <c r="P157" s="481" t="s">
        <v>102</v>
      </c>
      <c r="Q157" s="481" t="s">
        <v>102</v>
      </c>
      <c r="R157" s="481" t="s">
        <v>102</v>
      </c>
      <c r="S157" s="481" t="s">
        <v>102</v>
      </c>
      <c r="T157" s="481" t="s">
        <v>102</v>
      </c>
      <c r="U157" s="481" t="s">
        <v>102</v>
      </c>
      <c r="V157" s="481" t="s">
        <v>102</v>
      </c>
      <c r="W157" s="481" t="s">
        <v>102</v>
      </c>
      <c r="X157" s="481" t="s">
        <v>102</v>
      </c>
      <c r="Y157" s="481" t="s">
        <v>102</v>
      </c>
      <c r="Z157" s="481" t="s">
        <v>102</v>
      </c>
      <c r="AA157" s="481" t="s">
        <v>102</v>
      </c>
      <c r="AB157" s="481" t="s">
        <v>102</v>
      </c>
      <c r="AC157" s="481" t="s">
        <v>102</v>
      </c>
      <c r="AD157" s="481" t="s">
        <v>102</v>
      </c>
      <c r="AE157" s="481" t="s">
        <v>102</v>
      </c>
      <c r="AF157" s="481" t="s">
        <v>102</v>
      </c>
      <c r="AG157" s="481" t="s">
        <v>102</v>
      </c>
      <c r="AH157" s="481" t="s">
        <v>102</v>
      </c>
      <c r="AI157" s="481" t="s">
        <v>102</v>
      </c>
      <c r="AJ157" s="481" t="s">
        <v>102</v>
      </c>
      <c r="AK157" s="481" t="s">
        <v>102</v>
      </c>
      <c r="AL157" s="481" t="s">
        <v>102</v>
      </c>
      <c r="AM157" s="481" t="s">
        <v>102</v>
      </c>
      <c r="AN157" s="481" t="s">
        <v>102</v>
      </c>
      <c r="AO157" s="481" t="s">
        <v>102</v>
      </c>
      <c r="AP157" s="481" t="s">
        <v>102</v>
      </c>
      <c r="AQ157" s="481" t="s">
        <v>102</v>
      </c>
      <c r="AR157" s="481" t="s">
        <v>102</v>
      </c>
      <c r="AS157" s="481" t="s">
        <v>102</v>
      </c>
      <c r="AT157" s="481" t="s">
        <v>102</v>
      </c>
      <c r="AU157" s="481" t="s">
        <v>102</v>
      </c>
      <c r="AV157" s="481" t="s">
        <v>102</v>
      </c>
      <c r="AW157" s="481" t="s">
        <v>102</v>
      </c>
      <c r="AX157" s="481" t="s">
        <v>102</v>
      </c>
      <c r="AY157" s="481" t="s">
        <v>102</v>
      </c>
      <c r="AZ157" s="481" t="s">
        <v>102</v>
      </c>
      <c r="BA157" s="481" t="s">
        <v>102</v>
      </c>
      <c r="BB157" s="481" t="s">
        <v>102</v>
      </c>
      <c r="BC157" s="481" t="s">
        <v>102</v>
      </c>
      <c r="BD157" s="481" t="s">
        <v>102</v>
      </c>
      <c r="BE157" s="481" t="s">
        <v>102</v>
      </c>
      <c r="BF157" s="481" t="s">
        <v>102</v>
      </c>
      <c r="BG157" s="481" t="s">
        <v>102</v>
      </c>
      <c r="BH157" s="481" t="s">
        <v>102</v>
      </c>
      <c r="BI157" s="481" t="s">
        <v>102</v>
      </c>
      <c r="BJ157" s="481" t="s">
        <v>102</v>
      </c>
      <c r="BK157" s="481" t="s">
        <v>102</v>
      </c>
      <c r="BL157" s="481" t="s">
        <v>102</v>
      </c>
      <c r="BM157" s="481" t="s">
        <v>102</v>
      </c>
      <c r="BN157" s="481" t="s">
        <v>102</v>
      </c>
      <c r="BO157" s="481" t="s">
        <v>102</v>
      </c>
      <c r="BP157" s="481" t="s">
        <v>102</v>
      </c>
      <c r="BQ157" s="481" t="s">
        <v>102</v>
      </c>
      <c r="BR157" s="481" t="s">
        <v>102</v>
      </c>
      <c r="BS157" s="481" t="s">
        <v>102</v>
      </c>
      <c r="BT157" s="481" t="s">
        <v>102</v>
      </c>
      <c r="BU157" s="481" t="s">
        <v>102</v>
      </c>
      <c r="BV157" s="481" t="s">
        <v>102</v>
      </c>
      <c r="BW157" s="481" t="s">
        <v>102</v>
      </c>
      <c r="BX157" s="481" t="s">
        <v>102</v>
      </c>
      <c r="BY157" s="481" t="s">
        <v>102</v>
      </c>
      <c r="BZ157" s="481" t="s">
        <v>102</v>
      </c>
      <c r="CA157" s="481" t="s">
        <v>102</v>
      </c>
      <c r="CB157" s="481" t="s">
        <v>102</v>
      </c>
      <c r="CC157" s="481" t="s">
        <v>102</v>
      </c>
      <c r="CD157" s="481" t="s">
        <v>102</v>
      </c>
      <c r="CE157" s="481" t="s">
        <v>102</v>
      </c>
      <c r="CF157" s="481" t="s">
        <v>102</v>
      </c>
      <c r="CG157" s="481" t="s">
        <v>102</v>
      </c>
      <c r="CH157" s="481" t="s">
        <v>102</v>
      </c>
      <c r="CI157" s="481" t="s">
        <v>102</v>
      </c>
      <c r="CJ157" s="481" t="s">
        <v>102</v>
      </c>
      <c r="CK157" s="481" t="s">
        <v>102</v>
      </c>
      <c r="CL157" s="481" t="s">
        <v>102</v>
      </c>
      <c r="CM157" s="481" t="s">
        <v>102</v>
      </c>
      <c r="CN157" s="481" t="s">
        <v>102</v>
      </c>
      <c r="CO157" s="481" t="s">
        <v>102</v>
      </c>
      <c r="CP157" s="481" t="s">
        <v>102</v>
      </c>
      <c r="CQ157" s="481" t="s">
        <v>102</v>
      </c>
      <c r="CR157" s="481" t="s">
        <v>102</v>
      </c>
      <c r="CS157" s="481" t="s">
        <v>102</v>
      </c>
      <c r="CT157" s="481" t="s">
        <v>102</v>
      </c>
      <c r="CU157" s="481" t="s">
        <v>102</v>
      </c>
      <c r="CV157" s="481" t="s">
        <v>102</v>
      </c>
      <c r="CW157" s="481" t="s">
        <v>102</v>
      </c>
      <c r="CX157" s="481" t="s">
        <v>102</v>
      </c>
      <c r="CY157" s="481" t="s">
        <v>102</v>
      </c>
      <c r="CZ157" s="481" t="s">
        <v>102</v>
      </c>
      <c r="DA157" s="481" t="s">
        <v>102</v>
      </c>
      <c r="DB157" s="481" t="s">
        <v>102</v>
      </c>
      <c r="DC157" s="481" t="s">
        <v>102</v>
      </c>
      <c r="DD157" s="481" t="s">
        <v>102</v>
      </c>
      <c r="DE157" s="481" t="s">
        <v>102</v>
      </c>
      <c r="DF157" s="481" t="s">
        <v>102</v>
      </c>
      <c r="DG157" s="481" t="s">
        <v>102</v>
      </c>
      <c r="DH157" s="481" t="s">
        <v>102</v>
      </c>
      <c r="DI157" s="481" t="s">
        <v>102</v>
      </c>
      <c r="DJ157" s="481" t="s">
        <v>102</v>
      </c>
      <c r="DK157" s="481" t="s">
        <v>102</v>
      </c>
      <c r="DL157" s="481" t="s">
        <v>102</v>
      </c>
      <c r="DM157" s="481" t="s">
        <v>102</v>
      </c>
      <c r="DN157" s="481" t="s">
        <v>102</v>
      </c>
      <c r="DO157" s="481" t="s">
        <v>102</v>
      </c>
      <c r="DP157" s="481" t="s">
        <v>102</v>
      </c>
      <c r="DQ157" s="481" t="s">
        <v>102</v>
      </c>
      <c r="DR157" s="481" t="s">
        <v>102</v>
      </c>
      <c r="DS157" s="481" t="s">
        <v>102</v>
      </c>
      <c r="DT157" s="481" t="s">
        <v>102</v>
      </c>
      <c r="DU157" s="481" t="s">
        <v>102</v>
      </c>
      <c r="DV157" s="481" t="s">
        <v>102</v>
      </c>
      <c r="DW157" s="481" t="s">
        <v>102</v>
      </c>
      <c r="DX157" s="481" t="s">
        <v>102</v>
      </c>
      <c r="DY157" s="481" t="s">
        <v>102</v>
      </c>
      <c r="DZ157" s="481" t="s">
        <v>102</v>
      </c>
      <c r="EA157" s="481" t="s">
        <v>102</v>
      </c>
      <c r="EB157" s="481" t="s">
        <v>102</v>
      </c>
    </row>
    <row r="158" spans="1:132" x14ac:dyDescent="0.15">
      <c r="A158" s="480" t="s">
        <v>4705</v>
      </c>
      <c r="B158" s="481">
        <v>3906218</v>
      </c>
      <c r="C158" s="481" t="s">
        <v>4706</v>
      </c>
      <c r="D158" s="481" t="s">
        <v>4707</v>
      </c>
      <c r="E158" s="481" t="s">
        <v>4708</v>
      </c>
      <c r="F158" s="481" t="s">
        <v>4709</v>
      </c>
      <c r="G158" s="481" t="s">
        <v>4710</v>
      </c>
      <c r="H158" s="481" t="s">
        <v>4711</v>
      </c>
      <c r="I158" s="481" t="s">
        <v>102</v>
      </c>
      <c r="J158" s="481" t="s">
        <v>102</v>
      </c>
      <c r="K158" s="481" t="s">
        <v>102</v>
      </c>
      <c r="L158" s="481" t="s">
        <v>102</v>
      </c>
      <c r="M158" s="481" t="s">
        <v>102</v>
      </c>
      <c r="N158" s="481" t="s">
        <v>102</v>
      </c>
      <c r="O158" s="481" t="s">
        <v>102</v>
      </c>
      <c r="P158" s="481" t="s">
        <v>102</v>
      </c>
      <c r="Q158" s="481" t="s">
        <v>102</v>
      </c>
      <c r="R158" s="481" t="s">
        <v>102</v>
      </c>
      <c r="S158" s="481" t="s">
        <v>102</v>
      </c>
      <c r="T158" s="481" t="s">
        <v>102</v>
      </c>
      <c r="U158" s="481" t="s">
        <v>102</v>
      </c>
      <c r="V158" s="481" t="s">
        <v>102</v>
      </c>
      <c r="W158" s="481" t="s">
        <v>102</v>
      </c>
      <c r="X158" s="481" t="s">
        <v>102</v>
      </c>
      <c r="Y158" s="481" t="s">
        <v>102</v>
      </c>
      <c r="Z158" s="481" t="s">
        <v>102</v>
      </c>
      <c r="AA158" s="481" t="s">
        <v>102</v>
      </c>
      <c r="AB158" s="481" t="s">
        <v>102</v>
      </c>
      <c r="AC158" s="481" t="s">
        <v>102</v>
      </c>
      <c r="AD158" s="481" t="s">
        <v>102</v>
      </c>
      <c r="AE158" s="481" t="s">
        <v>102</v>
      </c>
      <c r="AF158" s="481" t="s">
        <v>102</v>
      </c>
      <c r="AG158" s="481" t="s">
        <v>102</v>
      </c>
      <c r="AH158" s="481" t="s">
        <v>102</v>
      </c>
      <c r="AI158" s="481" t="s">
        <v>102</v>
      </c>
      <c r="AJ158" s="481" t="s">
        <v>102</v>
      </c>
      <c r="AK158" s="481" t="s">
        <v>102</v>
      </c>
      <c r="AL158" s="481" t="s">
        <v>102</v>
      </c>
      <c r="AM158" s="481" t="s">
        <v>102</v>
      </c>
      <c r="AN158" s="481" t="s">
        <v>102</v>
      </c>
      <c r="AO158" s="481" t="s">
        <v>102</v>
      </c>
      <c r="AP158" s="481" t="s">
        <v>102</v>
      </c>
      <c r="AQ158" s="481" t="s">
        <v>102</v>
      </c>
      <c r="AR158" s="481" t="s">
        <v>102</v>
      </c>
      <c r="AS158" s="481" t="s">
        <v>102</v>
      </c>
      <c r="AT158" s="481" t="s">
        <v>102</v>
      </c>
      <c r="AU158" s="481" t="s">
        <v>102</v>
      </c>
      <c r="AV158" s="481" t="s">
        <v>102</v>
      </c>
      <c r="AW158" s="481" t="s">
        <v>102</v>
      </c>
      <c r="AX158" s="481" t="s">
        <v>102</v>
      </c>
      <c r="AY158" s="481" t="s">
        <v>102</v>
      </c>
      <c r="AZ158" s="481" t="s">
        <v>102</v>
      </c>
      <c r="BA158" s="481" t="s">
        <v>102</v>
      </c>
      <c r="BB158" s="481" t="s">
        <v>102</v>
      </c>
      <c r="BC158" s="481" t="s">
        <v>102</v>
      </c>
      <c r="BD158" s="481" t="s">
        <v>102</v>
      </c>
      <c r="BE158" s="481" t="s">
        <v>102</v>
      </c>
      <c r="BF158" s="481" t="s">
        <v>102</v>
      </c>
      <c r="BG158" s="481" t="s">
        <v>102</v>
      </c>
      <c r="BH158" s="481" t="s">
        <v>102</v>
      </c>
      <c r="BI158" s="481" t="s">
        <v>102</v>
      </c>
      <c r="BJ158" s="481" t="s">
        <v>102</v>
      </c>
      <c r="BK158" s="481" t="s">
        <v>102</v>
      </c>
      <c r="BL158" s="481" t="s">
        <v>102</v>
      </c>
      <c r="BM158" s="481" t="s">
        <v>102</v>
      </c>
      <c r="BN158" s="481" t="s">
        <v>102</v>
      </c>
      <c r="BO158" s="481" t="s">
        <v>102</v>
      </c>
      <c r="BP158" s="481" t="s">
        <v>102</v>
      </c>
      <c r="BQ158" s="481" t="s">
        <v>102</v>
      </c>
      <c r="BR158" s="481" t="s">
        <v>102</v>
      </c>
      <c r="BS158" s="481" t="s">
        <v>102</v>
      </c>
      <c r="BT158" s="481" t="s">
        <v>102</v>
      </c>
      <c r="BU158" s="481" t="s">
        <v>102</v>
      </c>
      <c r="BV158" s="481" t="s">
        <v>102</v>
      </c>
      <c r="BW158" s="481" t="s">
        <v>102</v>
      </c>
      <c r="BX158" s="481" t="s">
        <v>102</v>
      </c>
      <c r="BY158" s="481" t="s">
        <v>102</v>
      </c>
      <c r="BZ158" s="481" t="s">
        <v>102</v>
      </c>
      <c r="CA158" s="481" t="s">
        <v>102</v>
      </c>
      <c r="CB158" s="481" t="s">
        <v>102</v>
      </c>
      <c r="CC158" s="481" t="s">
        <v>102</v>
      </c>
      <c r="CD158" s="481" t="s">
        <v>102</v>
      </c>
      <c r="CE158" s="481" t="s">
        <v>102</v>
      </c>
      <c r="CF158" s="481" t="s">
        <v>102</v>
      </c>
      <c r="CG158" s="481" t="s">
        <v>102</v>
      </c>
      <c r="CH158" s="481" t="s">
        <v>102</v>
      </c>
      <c r="CI158" s="481" t="s">
        <v>102</v>
      </c>
      <c r="CJ158" s="481" t="s">
        <v>102</v>
      </c>
      <c r="CK158" s="481" t="s">
        <v>102</v>
      </c>
      <c r="CL158" s="481" t="s">
        <v>102</v>
      </c>
      <c r="CM158" s="481" t="s">
        <v>102</v>
      </c>
      <c r="CN158" s="481" t="s">
        <v>102</v>
      </c>
      <c r="CO158" s="481" t="s">
        <v>102</v>
      </c>
      <c r="CP158" s="481" t="s">
        <v>102</v>
      </c>
      <c r="CQ158" s="481" t="s">
        <v>102</v>
      </c>
      <c r="CR158" s="481" t="s">
        <v>102</v>
      </c>
      <c r="CS158" s="481" t="s">
        <v>102</v>
      </c>
      <c r="CT158" s="481" t="s">
        <v>102</v>
      </c>
      <c r="CU158" s="481" t="s">
        <v>102</v>
      </c>
      <c r="CV158" s="481" t="s">
        <v>102</v>
      </c>
      <c r="CW158" s="481" t="s">
        <v>102</v>
      </c>
      <c r="CX158" s="481" t="s">
        <v>102</v>
      </c>
      <c r="CY158" s="481" t="s">
        <v>102</v>
      </c>
      <c r="CZ158" s="481" t="s">
        <v>102</v>
      </c>
      <c r="DA158" s="481" t="s">
        <v>102</v>
      </c>
      <c r="DB158" s="481" t="s">
        <v>102</v>
      </c>
      <c r="DC158" s="481" t="s">
        <v>102</v>
      </c>
      <c r="DD158" s="481" t="s">
        <v>102</v>
      </c>
      <c r="DE158" s="481" t="s">
        <v>102</v>
      </c>
      <c r="DF158" s="481" t="s">
        <v>102</v>
      </c>
      <c r="DG158" s="481" t="s">
        <v>102</v>
      </c>
      <c r="DH158" s="481" t="s">
        <v>102</v>
      </c>
      <c r="DI158" s="481" t="s">
        <v>102</v>
      </c>
      <c r="DJ158" s="481" t="s">
        <v>102</v>
      </c>
      <c r="DK158" s="481" t="s">
        <v>102</v>
      </c>
      <c r="DL158" s="481" t="s">
        <v>102</v>
      </c>
      <c r="DM158" s="481" t="s">
        <v>102</v>
      </c>
      <c r="DN158" s="481" t="s">
        <v>102</v>
      </c>
      <c r="DO158" s="481" t="s">
        <v>102</v>
      </c>
      <c r="DP158" s="481" t="s">
        <v>102</v>
      </c>
      <c r="DQ158" s="481" t="s">
        <v>102</v>
      </c>
      <c r="DR158" s="481" t="s">
        <v>102</v>
      </c>
      <c r="DS158" s="481" t="s">
        <v>102</v>
      </c>
      <c r="DT158" s="481" t="s">
        <v>102</v>
      </c>
      <c r="DU158" s="481" t="s">
        <v>102</v>
      </c>
      <c r="DV158" s="481" t="s">
        <v>102</v>
      </c>
      <c r="DW158" s="481" t="s">
        <v>102</v>
      </c>
      <c r="DX158" s="481" t="s">
        <v>102</v>
      </c>
      <c r="DY158" s="481" t="s">
        <v>102</v>
      </c>
      <c r="DZ158" s="481" t="s">
        <v>102</v>
      </c>
      <c r="EA158" s="481" t="s">
        <v>102</v>
      </c>
      <c r="EB158" s="481" t="s">
        <v>102</v>
      </c>
    </row>
    <row r="159" spans="1:132" x14ac:dyDescent="0.15">
      <c r="A159" s="480" t="s">
        <v>4712</v>
      </c>
      <c r="B159" s="481">
        <v>4324540</v>
      </c>
      <c r="C159" s="481" t="s">
        <v>102</v>
      </c>
      <c r="D159" s="481" t="s">
        <v>4713</v>
      </c>
      <c r="E159" s="481" t="s">
        <v>4714</v>
      </c>
      <c r="F159" s="481" t="s">
        <v>4715</v>
      </c>
      <c r="G159" s="481" t="s">
        <v>4716</v>
      </c>
      <c r="H159" s="481" t="s">
        <v>102</v>
      </c>
      <c r="I159" s="481" t="s">
        <v>102</v>
      </c>
      <c r="J159" s="481" t="s">
        <v>102</v>
      </c>
      <c r="K159" s="481" t="s">
        <v>102</v>
      </c>
      <c r="L159" s="481" t="s">
        <v>102</v>
      </c>
      <c r="M159" s="481" t="s">
        <v>102</v>
      </c>
      <c r="N159" s="481" t="s">
        <v>102</v>
      </c>
      <c r="O159" s="481" t="s">
        <v>102</v>
      </c>
      <c r="P159" s="481" t="s">
        <v>102</v>
      </c>
      <c r="Q159" s="481" t="s">
        <v>102</v>
      </c>
      <c r="R159" s="481" t="s">
        <v>102</v>
      </c>
      <c r="S159" s="481" t="s">
        <v>102</v>
      </c>
      <c r="T159" s="481" t="s">
        <v>102</v>
      </c>
      <c r="U159" s="481" t="s">
        <v>102</v>
      </c>
      <c r="V159" s="481" t="s">
        <v>102</v>
      </c>
      <c r="W159" s="481" t="s">
        <v>102</v>
      </c>
      <c r="X159" s="481" t="s">
        <v>102</v>
      </c>
      <c r="Y159" s="481" t="s">
        <v>102</v>
      </c>
      <c r="Z159" s="481" t="s">
        <v>102</v>
      </c>
      <c r="AA159" s="481" t="s">
        <v>102</v>
      </c>
      <c r="AB159" s="481" t="s">
        <v>102</v>
      </c>
      <c r="AC159" s="481" t="s">
        <v>102</v>
      </c>
      <c r="AD159" s="481" t="s">
        <v>102</v>
      </c>
      <c r="AE159" s="481" t="s">
        <v>102</v>
      </c>
      <c r="AF159" s="481" t="s">
        <v>102</v>
      </c>
      <c r="AG159" s="481" t="s">
        <v>102</v>
      </c>
      <c r="AH159" s="481" t="s">
        <v>102</v>
      </c>
      <c r="AI159" s="481" t="s">
        <v>102</v>
      </c>
      <c r="AJ159" s="481" t="s">
        <v>102</v>
      </c>
      <c r="AK159" s="481" t="s">
        <v>102</v>
      </c>
      <c r="AL159" s="481" t="s">
        <v>102</v>
      </c>
      <c r="AM159" s="481" t="s">
        <v>102</v>
      </c>
      <c r="AN159" s="481" t="s">
        <v>102</v>
      </c>
      <c r="AO159" s="481" t="s">
        <v>102</v>
      </c>
      <c r="AP159" s="481" t="s">
        <v>102</v>
      </c>
      <c r="AQ159" s="481" t="s">
        <v>102</v>
      </c>
      <c r="AR159" s="481" t="s">
        <v>102</v>
      </c>
      <c r="AS159" s="481" t="s">
        <v>102</v>
      </c>
      <c r="AT159" s="481" t="s">
        <v>102</v>
      </c>
      <c r="AU159" s="481" t="s">
        <v>102</v>
      </c>
      <c r="AV159" s="481" t="s">
        <v>102</v>
      </c>
      <c r="AW159" s="481" t="s">
        <v>102</v>
      </c>
      <c r="AX159" s="481" t="s">
        <v>102</v>
      </c>
      <c r="AY159" s="481" t="s">
        <v>102</v>
      </c>
      <c r="AZ159" s="481" t="s">
        <v>102</v>
      </c>
      <c r="BA159" s="481" t="s">
        <v>102</v>
      </c>
      <c r="BB159" s="481" t="s">
        <v>102</v>
      </c>
      <c r="BC159" s="481" t="s">
        <v>102</v>
      </c>
      <c r="BD159" s="481" t="s">
        <v>102</v>
      </c>
      <c r="BE159" s="481" t="s">
        <v>102</v>
      </c>
      <c r="BF159" s="481" t="s">
        <v>102</v>
      </c>
      <c r="BG159" s="481" t="s">
        <v>102</v>
      </c>
      <c r="BH159" s="481" t="s">
        <v>102</v>
      </c>
      <c r="BI159" s="481" t="s">
        <v>102</v>
      </c>
      <c r="BJ159" s="481" t="s">
        <v>102</v>
      </c>
      <c r="BK159" s="481" t="s">
        <v>102</v>
      </c>
      <c r="BL159" s="481" t="s">
        <v>102</v>
      </c>
      <c r="BM159" s="481" t="s">
        <v>102</v>
      </c>
      <c r="BN159" s="481" t="s">
        <v>102</v>
      </c>
      <c r="BO159" s="481" t="s">
        <v>102</v>
      </c>
      <c r="BP159" s="481" t="s">
        <v>102</v>
      </c>
      <c r="BQ159" s="481" t="s">
        <v>102</v>
      </c>
      <c r="BR159" s="481" t="s">
        <v>102</v>
      </c>
      <c r="BS159" s="481" t="s">
        <v>102</v>
      </c>
      <c r="BT159" s="481" t="s">
        <v>102</v>
      </c>
      <c r="BU159" s="481" t="s">
        <v>102</v>
      </c>
      <c r="BV159" s="481" t="s">
        <v>102</v>
      </c>
      <c r="BW159" s="481" t="s">
        <v>102</v>
      </c>
      <c r="BX159" s="481" t="s">
        <v>102</v>
      </c>
      <c r="BY159" s="481" t="s">
        <v>102</v>
      </c>
      <c r="BZ159" s="481" t="s">
        <v>102</v>
      </c>
      <c r="CA159" s="481" t="s">
        <v>102</v>
      </c>
      <c r="CB159" s="481" t="s">
        <v>102</v>
      </c>
      <c r="CC159" s="481" t="s">
        <v>102</v>
      </c>
      <c r="CD159" s="481" t="s">
        <v>102</v>
      </c>
      <c r="CE159" s="481" t="s">
        <v>102</v>
      </c>
      <c r="CF159" s="481" t="s">
        <v>102</v>
      </c>
      <c r="CG159" s="481" t="s">
        <v>102</v>
      </c>
      <c r="CH159" s="481" t="s">
        <v>102</v>
      </c>
      <c r="CI159" s="481" t="s">
        <v>102</v>
      </c>
      <c r="CJ159" s="481" t="s">
        <v>102</v>
      </c>
      <c r="CK159" s="481" t="s">
        <v>102</v>
      </c>
      <c r="CL159" s="481" t="s">
        <v>102</v>
      </c>
      <c r="CM159" s="481" t="s">
        <v>102</v>
      </c>
      <c r="CN159" s="481" t="s">
        <v>102</v>
      </c>
      <c r="CO159" s="481" t="s">
        <v>102</v>
      </c>
      <c r="CP159" s="481" t="s">
        <v>102</v>
      </c>
      <c r="CQ159" s="481" t="s">
        <v>102</v>
      </c>
      <c r="CR159" s="481" t="s">
        <v>102</v>
      </c>
      <c r="CS159" s="481" t="s">
        <v>102</v>
      </c>
      <c r="CT159" s="481" t="s">
        <v>102</v>
      </c>
      <c r="CU159" s="481" t="s">
        <v>102</v>
      </c>
      <c r="CV159" s="481" t="s">
        <v>102</v>
      </c>
      <c r="CW159" s="481" t="s">
        <v>102</v>
      </c>
      <c r="CX159" s="481" t="s">
        <v>102</v>
      </c>
      <c r="CY159" s="481" t="s">
        <v>102</v>
      </c>
      <c r="CZ159" s="481" t="s">
        <v>102</v>
      </c>
      <c r="DA159" s="481" t="s">
        <v>102</v>
      </c>
      <c r="DB159" s="481" t="s">
        <v>102</v>
      </c>
      <c r="DC159" s="481" t="s">
        <v>102</v>
      </c>
      <c r="DD159" s="481" t="s">
        <v>102</v>
      </c>
      <c r="DE159" s="481" t="s">
        <v>102</v>
      </c>
      <c r="DF159" s="481" t="s">
        <v>102</v>
      </c>
      <c r="DG159" s="481" t="s">
        <v>102</v>
      </c>
      <c r="DH159" s="481" t="s">
        <v>102</v>
      </c>
      <c r="DI159" s="481" t="s">
        <v>102</v>
      </c>
      <c r="DJ159" s="481" t="s">
        <v>102</v>
      </c>
      <c r="DK159" s="481" t="s">
        <v>102</v>
      </c>
      <c r="DL159" s="481" t="s">
        <v>102</v>
      </c>
      <c r="DM159" s="481" t="s">
        <v>102</v>
      </c>
      <c r="DN159" s="481" t="s">
        <v>102</v>
      </c>
      <c r="DO159" s="481" t="s">
        <v>102</v>
      </c>
      <c r="DP159" s="481" t="s">
        <v>102</v>
      </c>
      <c r="DQ159" s="481" t="s">
        <v>102</v>
      </c>
      <c r="DR159" s="481" t="s">
        <v>102</v>
      </c>
      <c r="DS159" s="481" t="s">
        <v>102</v>
      </c>
      <c r="DT159" s="481" t="s">
        <v>102</v>
      </c>
      <c r="DU159" s="481" t="s">
        <v>102</v>
      </c>
      <c r="DV159" s="481" t="s">
        <v>102</v>
      </c>
      <c r="DW159" s="481" t="s">
        <v>102</v>
      </c>
      <c r="DX159" s="481" t="s">
        <v>102</v>
      </c>
      <c r="DY159" s="481" t="s">
        <v>102</v>
      </c>
      <c r="DZ159" s="481" t="s">
        <v>102</v>
      </c>
      <c r="EA159" s="481" t="s">
        <v>102</v>
      </c>
      <c r="EB159" s="481" t="s">
        <v>102</v>
      </c>
    </row>
    <row r="160" spans="1:132" x14ac:dyDescent="0.15">
      <c r="A160" s="480" t="s">
        <v>4717</v>
      </c>
      <c r="B160" s="481">
        <v>3935907</v>
      </c>
      <c r="C160" s="481" t="s">
        <v>102</v>
      </c>
      <c r="D160" s="481" t="s">
        <v>102</v>
      </c>
      <c r="E160" s="481" t="s">
        <v>102</v>
      </c>
      <c r="F160" s="481" t="s">
        <v>102</v>
      </c>
      <c r="G160" s="481" t="s">
        <v>102</v>
      </c>
      <c r="H160" s="481" t="s">
        <v>102</v>
      </c>
      <c r="I160" s="481" t="s">
        <v>102</v>
      </c>
      <c r="J160" s="481" t="s">
        <v>102</v>
      </c>
      <c r="K160" s="481" t="s">
        <v>102</v>
      </c>
      <c r="L160" s="481" t="s">
        <v>102</v>
      </c>
      <c r="M160" s="481" t="s">
        <v>102</v>
      </c>
      <c r="N160" s="481" t="s">
        <v>102</v>
      </c>
      <c r="O160" s="481" t="s">
        <v>102</v>
      </c>
      <c r="P160" s="481" t="s">
        <v>102</v>
      </c>
      <c r="Q160" s="481" t="s">
        <v>102</v>
      </c>
      <c r="R160" s="481" t="s">
        <v>102</v>
      </c>
      <c r="S160" s="481" t="s">
        <v>102</v>
      </c>
      <c r="T160" s="481" t="s">
        <v>102</v>
      </c>
      <c r="U160" s="481" t="s">
        <v>102</v>
      </c>
      <c r="V160" s="481" t="s">
        <v>102</v>
      </c>
      <c r="W160" s="481" t="s">
        <v>102</v>
      </c>
      <c r="X160" s="481" t="s">
        <v>102</v>
      </c>
      <c r="Y160" s="481" t="s">
        <v>102</v>
      </c>
      <c r="Z160" s="481" t="s">
        <v>102</v>
      </c>
      <c r="AA160" s="481" t="s">
        <v>102</v>
      </c>
      <c r="AB160" s="481" t="s">
        <v>102</v>
      </c>
      <c r="AC160" s="481" t="s">
        <v>102</v>
      </c>
      <c r="AD160" s="481" t="s">
        <v>102</v>
      </c>
      <c r="AE160" s="481" t="s">
        <v>102</v>
      </c>
      <c r="AF160" s="481" t="s">
        <v>102</v>
      </c>
      <c r="AG160" s="481" t="s">
        <v>102</v>
      </c>
      <c r="AH160" s="481" t="s">
        <v>102</v>
      </c>
      <c r="AI160" s="481" t="s">
        <v>102</v>
      </c>
      <c r="AJ160" s="481" t="s">
        <v>102</v>
      </c>
      <c r="AK160" s="481" t="s">
        <v>102</v>
      </c>
      <c r="AL160" s="481" t="s">
        <v>102</v>
      </c>
      <c r="AM160" s="481" t="s">
        <v>102</v>
      </c>
      <c r="AN160" s="481" t="s">
        <v>102</v>
      </c>
      <c r="AO160" s="481" t="s">
        <v>102</v>
      </c>
      <c r="AP160" s="481" t="s">
        <v>102</v>
      </c>
      <c r="AQ160" s="481" t="s">
        <v>102</v>
      </c>
      <c r="AR160" s="481" t="s">
        <v>102</v>
      </c>
      <c r="AS160" s="481" t="s">
        <v>102</v>
      </c>
      <c r="AT160" s="481" t="s">
        <v>102</v>
      </c>
      <c r="AU160" s="481" t="s">
        <v>102</v>
      </c>
      <c r="AV160" s="481" t="s">
        <v>102</v>
      </c>
      <c r="AW160" s="481" t="s">
        <v>102</v>
      </c>
      <c r="AX160" s="481" t="s">
        <v>102</v>
      </c>
      <c r="AY160" s="481" t="s">
        <v>102</v>
      </c>
      <c r="AZ160" s="481" t="s">
        <v>102</v>
      </c>
      <c r="BA160" s="481" t="s">
        <v>102</v>
      </c>
      <c r="BB160" s="481" t="s">
        <v>102</v>
      </c>
      <c r="BC160" s="481" t="s">
        <v>102</v>
      </c>
      <c r="BD160" s="481" t="s">
        <v>102</v>
      </c>
      <c r="BE160" s="481" t="s">
        <v>102</v>
      </c>
      <c r="BF160" s="481" t="s">
        <v>102</v>
      </c>
      <c r="BG160" s="481" t="s">
        <v>102</v>
      </c>
      <c r="BH160" s="481" t="s">
        <v>102</v>
      </c>
      <c r="BI160" s="481" t="s">
        <v>102</v>
      </c>
      <c r="BJ160" s="481" t="s">
        <v>102</v>
      </c>
      <c r="BK160" s="481" t="s">
        <v>102</v>
      </c>
      <c r="BL160" s="481" t="s">
        <v>102</v>
      </c>
      <c r="BM160" s="481" t="s">
        <v>102</v>
      </c>
      <c r="BN160" s="481" t="s">
        <v>102</v>
      </c>
      <c r="BO160" s="481" t="s">
        <v>102</v>
      </c>
      <c r="BP160" s="481" t="s">
        <v>102</v>
      </c>
      <c r="BQ160" s="481" t="s">
        <v>102</v>
      </c>
      <c r="BR160" s="481" t="s">
        <v>102</v>
      </c>
      <c r="BS160" s="481" t="s">
        <v>102</v>
      </c>
      <c r="BT160" s="481" t="s">
        <v>102</v>
      </c>
      <c r="BU160" s="481" t="s">
        <v>102</v>
      </c>
      <c r="BV160" s="481" t="s">
        <v>102</v>
      </c>
      <c r="BW160" s="481" t="s">
        <v>102</v>
      </c>
      <c r="BX160" s="481" t="s">
        <v>102</v>
      </c>
      <c r="BY160" s="481" t="s">
        <v>102</v>
      </c>
      <c r="BZ160" s="481" t="s">
        <v>102</v>
      </c>
      <c r="CA160" s="481" t="s">
        <v>102</v>
      </c>
      <c r="CB160" s="481" t="s">
        <v>102</v>
      </c>
      <c r="CC160" s="481" t="s">
        <v>102</v>
      </c>
      <c r="CD160" s="481" t="s">
        <v>102</v>
      </c>
      <c r="CE160" s="481" t="s">
        <v>102</v>
      </c>
      <c r="CF160" s="481" t="s">
        <v>102</v>
      </c>
      <c r="CG160" s="481" t="s">
        <v>102</v>
      </c>
      <c r="CH160" s="481" t="s">
        <v>102</v>
      </c>
      <c r="CI160" s="481" t="s">
        <v>102</v>
      </c>
      <c r="CJ160" s="481" t="s">
        <v>102</v>
      </c>
      <c r="CK160" s="481" t="s">
        <v>102</v>
      </c>
      <c r="CL160" s="481" t="s">
        <v>102</v>
      </c>
      <c r="CM160" s="481" t="s">
        <v>102</v>
      </c>
      <c r="CN160" s="481" t="s">
        <v>102</v>
      </c>
      <c r="CO160" s="481" t="s">
        <v>102</v>
      </c>
      <c r="CP160" s="481" t="s">
        <v>102</v>
      </c>
      <c r="CQ160" s="481" t="s">
        <v>102</v>
      </c>
      <c r="CR160" s="481" t="s">
        <v>102</v>
      </c>
      <c r="CS160" s="481" t="s">
        <v>102</v>
      </c>
      <c r="CT160" s="481" t="s">
        <v>102</v>
      </c>
      <c r="CU160" s="481" t="s">
        <v>102</v>
      </c>
      <c r="CV160" s="481" t="s">
        <v>102</v>
      </c>
      <c r="CW160" s="481" t="s">
        <v>102</v>
      </c>
      <c r="CX160" s="481" t="s">
        <v>102</v>
      </c>
      <c r="CY160" s="481" t="s">
        <v>102</v>
      </c>
      <c r="CZ160" s="481" t="s">
        <v>102</v>
      </c>
      <c r="DA160" s="481" t="s">
        <v>102</v>
      </c>
      <c r="DB160" s="481" t="s">
        <v>102</v>
      </c>
      <c r="DC160" s="481" t="s">
        <v>102</v>
      </c>
      <c r="DD160" s="481" t="s">
        <v>102</v>
      </c>
      <c r="DE160" s="481" t="s">
        <v>102</v>
      </c>
      <c r="DF160" s="481" t="s">
        <v>102</v>
      </c>
      <c r="DG160" s="481" t="s">
        <v>102</v>
      </c>
      <c r="DH160" s="481" t="s">
        <v>102</v>
      </c>
      <c r="DI160" s="481" t="s">
        <v>102</v>
      </c>
      <c r="DJ160" s="481" t="s">
        <v>102</v>
      </c>
      <c r="DK160" s="481" t="s">
        <v>102</v>
      </c>
      <c r="DL160" s="481" t="s">
        <v>102</v>
      </c>
      <c r="DM160" s="481" t="s">
        <v>102</v>
      </c>
      <c r="DN160" s="481" t="s">
        <v>102</v>
      </c>
      <c r="DO160" s="481" t="s">
        <v>102</v>
      </c>
      <c r="DP160" s="481" t="s">
        <v>102</v>
      </c>
      <c r="DQ160" s="481" t="s">
        <v>102</v>
      </c>
      <c r="DR160" s="481" t="s">
        <v>102</v>
      </c>
      <c r="DS160" s="481" t="s">
        <v>102</v>
      </c>
      <c r="DT160" s="481" t="s">
        <v>102</v>
      </c>
      <c r="DU160" s="481" t="s">
        <v>102</v>
      </c>
      <c r="DV160" s="481" t="s">
        <v>102</v>
      </c>
      <c r="DW160" s="481" t="s">
        <v>102</v>
      </c>
      <c r="DX160" s="481" t="s">
        <v>102</v>
      </c>
      <c r="DY160" s="481" t="s">
        <v>102</v>
      </c>
      <c r="DZ160" s="481" t="s">
        <v>102</v>
      </c>
      <c r="EA160" s="481" t="s">
        <v>102</v>
      </c>
      <c r="EB160" s="481" t="s">
        <v>102</v>
      </c>
    </row>
    <row r="161" spans="1:132" x14ac:dyDescent="0.15">
      <c r="A161" s="480" t="s">
        <v>4718</v>
      </c>
      <c r="B161" s="481">
        <v>3962057</v>
      </c>
      <c r="C161" s="481" t="s">
        <v>4719</v>
      </c>
      <c r="D161" s="481" t="s">
        <v>4720</v>
      </c>
      <c r="E161" s="481" t="s">
        <v>4720</v>
      </c>
      <c r="F161" s="481" t="s">
        <v>4721</v>
      </c>
      <c r="G161" s="481" t="s">
        <v>102</v>
      </c>
      <c r="H161" s="481" t="s">
        <v>102</v>
      </c>
      <c r="I161" s="481" t="s">
        <v>102</v>
      </c>
      <c r="J161" s="481" t="s">
        <v>102</v>
      </c>
      <c r="K161" s="481" t="s">
        <v>102</v>
      </c>
      <c r="L161" s="481" t="s">
        <v>102</v>
      </c>
      <c r="M161" s="481" t="s">
        <v>102</v>
      </c>
      <c r="N161" s="481" t="s">
        <v>102</v>
      </c>
      <c r="O161" s="481" t="s">
        <v>102</v>
      </c>
      <c r="P161" s="481" t="s">
        <v>102</v>
      </c>
      <c r="Q161" s="481" t="s">
        <v>102</v>
      </c>
      <c r="R161" s="481" t="s">
        <v>102</v>
      </c>
      <c r="S161" s="481" t="s">
        <v>102</v>
      </c>
      <c r="T161" s="481" t="s">
        <v>102</v>
      </c>
      <c r="U161" s="481" t="s">
        <v>102</v>
      </c>
      <c r="V161" s="481" t="s">
        <v>102</v>
      </c>
      <c r="W161" s="481" t="s">
        <v>102</v>
      </c>
      <c r="X161" s="481" t="s">
        <v>102</v>
      </c>
      <c r="Y161" s="481" t="s">
        <v>102</v>
      </c>
      <c r="Z161" s="481" t="s">
        <v>102</v>
      </c>
      <c r="AA161" s="481" t="s">
        <v>102</v>
      </c>
      <c r="AB161" s="481" t="s">
        <v>102</v>
      </c>
      <c r="AC161" s="481" t="s">
        <v>102</v>
      </c>
      <c r="AD161" s="481" t="s">
        <v>102</v>
      </c>
      <c r="AE161" s="481" t="s">
        <v>102</v>
      </c>
      <c r="AF161" s="481" t="s">
        <v>102</v>
      </c>
      <c r="AG161" s="481" t="s">
        <v>102</v>
      </c>
      <c r="AH161" s="481" t="s">
        <v>102</v>
      </c>
      <c r="AI161" s="481" t="s">
        <v>102</v>
      </c>
      <c r="AJ161" s="481" t="s">
        <v>102</v>
      </c>
      <c r="AK161" s="481" t="s">
        <v>102</v>
      </c>
      <c r="AL161" s="481" t="s">
        <v>102</v>
      </c>
      <c r="AM161" s="481" t="s">
        <v>102</v>
      </c>
      <c r="AN161" s="481" t="s">
        <v>102</v>
      </c>
      <c r="AO161" s="481" t="s">
        <v>102</v>
      </c>
      <c r="AP161" s="481" t="s">
        <v>102</v>
      </c>
      <c r="AQ161" s="481" t="s">
        <v>102</v>
      </c>
      <c r="AR161" s="481" t="s">
        <v>102</v>
      </c>
      <c r="AS161" s="481" t="s">
        <v>102</v>
      </c>
      <c r="AT161" s="481" t="s">
        <v>102</v>
      </c>
      <c r="AU161" s="481" t="s">
        <v>102</v>
      </c>
      <c r="AV161" s="481" t="s">
        <v>102</v>
      </c>
      <c r="AW161" s="481" t="s">
        <v>102</v>
      </c>
      <c r="AX161" s="481" t="s">
        <v>102</v>
      </c>
      <c r="AY161" s="481" t="s">
        <v>102</v>
      </c>
      <c r="AZ161" s="481" t="s">
        <v>102</v>
      </c>
      <c r="BA161" s="481" t="s">
        <v>102</v>
      </c>
      <c r="BB161" s="481" t="s">
        <v>102</v>
      </c>
      <c r="BC161" s="481" t="s">
        <v>102</v>
      </c>
      <c r="BD161" s="481" t="s">
        <v>102</v>
      </c>
      <c r="BE161" s="481" t="s">
        <v>102</v>
      </c>
      <c r="BF161" s="481" t="s">
        <v>102</v>
      </c>
      <c r="BG161" s="481" t="s">
        <v>102</v>
      </c>
      <c r="BH161" s="481" t="s">
        <v>102</v>
      </c>
      <c r="BI161" s="481" t="s">
        <v>102</v>
      </c>
      <c r="BJ161" s="481" t="s">
        <v>102</v>
      </c>
      <c r="BK161" s="481" t="s">
        <v>102</v>
      </c>
      <c r="BL161" s="481" t="s">
        <v>102</v>
      </c>
      <c r="BM161" s="481" t="s">
        <v>102</v>
      </c>
      <c r="BN161" s="481" t="s">
        <v>102</v>
      </c>
      <c r="BO161" s="481" t="s">
        <v>102</v>
      </c>
      <c r="BP161" s="481" t="s">
        <v>102</v>
      </c>
      <c r="BQ161" s="481" t="s">
        <v>102</v>
      </c>
      <c r="BR161" s="481" t="s">
        <v>102</v>
      </c>
      <c r="BS161" s="481" t="s">
        <v>102</v>
      </c>
      <c r="BT161" s="481" t="s">
        <v>102</v>
      </c>
      <c r="BU161" s="481" t="s">
        <v>102</v>
      </c>
      <c r="BV161" s="481" t="s">
        <v>102</v>
      </c>
      <c r="BW161" s="481" t="s">
        <v>102</v>
      </c>
      <c r="BX161" s="481" t="s">
        <v>102</v>
      </c>
      <c r="BY161" s="481" t="s">
        <v>102</v>
      </c>
      <c r="BZ161" s="481" t="s">
        <v>102</v>
      </c>
      <c r="CA161" s="481" t="s">
        <v>102</v>
      </c>
      <c r="CB161" s="481" t="s">
        <v>102</v>
      </c>
      <c r="CC161" s="481" t="s">
        <v>102</v>
      </c>
      <c r="CD161" s="481" t="s">
        <v>102</v>
      </c>
      <c r="CE161" s="481" t="s">
        <v>102</v>
      </c>
      <c r="CF161" s="481" t="s">
        <v>102</v>
      </c>
      <c r="CG161" s="481" t="s">
        <v>102</v>
      </c>
      <c r="CH161" s="481" t="s">
        <v>102</v>
      </c>
      <c r="CI161" s="481" t="s">
        <v>102</v>
      </c>
      <c r="CJ161" s="481" t="s">
        <v>102</v>
      </c>
      <c r="CK161" s="481" t="s">
        <v>102</v>
      </c>
      <c r="CL161" s="481" t="s">
        <v>102</v>
      </c>
      <c r="CM161" s="481" t="s">
        <v>102</v>
      </c>
      <c r="CN161" s="481" t="s">
        <v>102</v>
      </c>
      <c r="CO161" s="481" t="s">
        <v>102</v>
      </c>
      <c r="CP161" s="481" t="s">
        <v>102</v>
      </c>
      <c r="CQ161" s="481" t="s">
        <v>102</v>
      </c>
      <c r="CR161" s="481" t="s">
        <v>102</v>
      </c>
      <c r="CS161" s="481" t="s">
        <v>102</v>
      </c>
      <c r="CT161" s="481" t="s">
        <v>102</v>
      </c>
      <c r="CU161" s="481" t="s">
        <v>102</v>
      </c>
      <c r="CV161" s="481" t="s">
        <v>102</v>
      </c>
      <c r="CW161" s="481" t="s">
        <v>102</v>
      </c>
      <c r="CX161" s="481" t="s">
        <v>102</v>
      </c>
      <c r="CY161" s="481" t="s">
        <v>102</v>
      </c>
      <c r="CZ161" s="481" t="s">
        <v>102</v>
      </c>
      <c r="DA161" s="481" t="s">
        <v>102</v>
      </c>
      <c r="DB161" s="481" t="s">
        <v>102</v>
      </c>
      <c r="DC161" s="481" t="s">
        <v>102</v>
      </c>
      <c r="DD161" s="481" t="s">
        <v>102</v>
      </c>
      <c r="DE161" s="481" t="s">
        <v>102</v>
      </c>
      <c r="DF161" s="481" t="s">
        <v>102</v>
      </c>
      <c r="DG161" s="481" t="s">
        <v>102</v>
      </c>
      <c r="DH161" s="481" t="s">
        <v>102</v>
      </c>
      <c r="DI161" s="481" t="s">
        <v>102</v>
      </c>
      <c r="DJ161" s="481" t="s">
        <v>102</v>
      </c>
      <c r="DK161" s="481" t="s">
        <v>102</v>
      </c>
      <c r="DL161" s="481" t="s">
        <v>102</v>
      </c>
      <c r="DM161" s="481" t="s">
        <v>102</v>
      </c>
      <c r="DN161" s="481" t="s">
        <v>102</v>
      </c>
      <c r="DO161" s="481" t="s">
        <v>102</v>
      </c>
      <c r="DP161" s="481" t="s">
        <v>102</v>
      </c>
      <c r="DQ161" s="481" t="s">
        <v>102</v>
      </c>
      <c r="DR161" s="481" t="s">
        <v>102</v>
      </c>
      <c r="DS161" s="481" t="s">
        <v>102</v>
      </c>
      <c r="DT161" s="481" t="s">
        <v>102</v>
      </c>
      <c r="DU161" s="481" t="s">
        <v>102</v>
      </c>
      <c r="DV161" s="481" t="s">
        <v>102</v>
      </c>
      <c r="DW161" s="481" t="s">
        <v>102</v>
      </c>
      <c r="DX161" s="481" t="s">
        <v>102</v>
      </c>
      <c r="DY161" s="481" t="s">
        <v>102</v>
      </c>
      <c r="DZ161" s="481" t="s">
        <v>102</v>
      </c>
      <c r="EA161" s="481" t="s">
        <v>102</v>
      </c>
      <c r="EB161" s="481" t="s">
        <v>102</v>
      </c>
    </row>
    <row r="162" spans="1:132" x14ac:dyDescent="0.15">
      <c r="A162" s="480" t="s">
        <v>4722</v>
      </c>
      <c r="B162" s="481">
        <v>4198113</v>
      </c>
      <c r="C162" s="481" t="s">
        <v>4723</v>
      </c>
      <c r="D162" s="481" t="s">
        <v>4724</v>
      </c>
      <c r="E162" s="481" t="s">
        <v>4725</v>
      </c>
      <c r="F162" s="481" t="s">
        <v>4726</v>
      </c>
      <c r="G162" s="481" t="s">
        <v>4723</v>
      </c>
      <c r="H162" s="481" t="s">
        <v>4724</v>
      </c>
      <c r="I162" s="481" t="s">
        <v>4725</v>
      </c>
      <c r="J162" s="481" t="s">
        <v>4726</v>
      </c>
      <c r="K162" s="481" t="s">
        <v>102</v>
      </c>
      <c r="L162" s="481" t="s">
        <v>102</v>
      </c>
      <c r="M162" s="481" t="s">
        <v>102</v>
      </c>
      <c r="N162" s="481" t="s">
        <v>102</v>
      </c>
      <c r="O162" s="481" t="s">
        <v>102</v>
      </c>
      <c r="P162" s="481" t="s">
        <v>102</v>
      </c>
      <c r="Q162" s="481" t="s">
        <v>102</v>
      </c>
      <c r="R162" s="481" t="s">
        <v>102</v>
      </c>
      <c r="S162" s="481" t="s">
        <v>102</v>
      </c>
      <c r="T162" s="481" t="s">
        <v>102</v>
      </c>
      <c r="U162" s="481" t="s">
        <v>102</v>
      </c>
      <c r="V162" s="481" t="s">
        <v>102</v>
      </c>
      <c r="W162" s="481" t="s">
        <v>102</v>
      </c>
      <c r="X162" s="481" t="s">
        <v>102</v>
      </c>
      <c r="Y162" s="481" t="s">
        <v>102</v>
      </c>
      <c r="Z162" s="481" t="s">
        <v>102</v>
      </c>
      <c r="AA162" s="481" t="s">
        <v>102</v>
      </c>
      <c r="AB162" s="481" t="s">
        <v>102</v>
      </c>
      <c r="AC162" s="481" t="s">
        <v>102</v>
      </c>
      <c r="AD162" s="481" t="s">
        <v>102</v>
      </c>
      <c r="AE162" s="481" t="s">
        <v>102</v>
      </c>
      <c r="AF162" s="481" t="s">
        <v>102</v>
      </c>
      <c r="AG162" s="481" t="s">
        <v>102</v>
      </c>
      <c r="AH162" s="481" t="s">
        <v>102</v>
      </c>
      <c r="AI162" s="481" t="s">
        <v>102</v>
      </c>
      <c r="AJ162" s="481" t="s">
        <v>102</v>
      </c>
      <c r="AK162" s="481" t="s">
        <v>102</v>
      </c>
      <c r="AL162" s="481" t="s">
        <v>102</v>
      </c>
      <c r="AM162" s="481" t="s">
        <v>102</v>
      </c>
      <c r="AN162" s="481" t="s">
        <v>102</v>
      </c>
      <c r="AO162" s="481" t="s">
        <v>102</v>
      </c>
      <c r="AP162" s="481" t="s">
        <v>102</v>
      </c>
      <c r="AQ162" s="481" t="s">
        <v>102</v>
      </c>
      <c r="AR162" s="481" t="s">
        <v>102</v>
      </c>
      <c r="AS162" s="481" t="s">
        <v>102</v>
      </c>
      <c r="AT162" s="481" t="s">
        <v>102</v>
      </c>
      <c r="AU162" s="481" t="s">
        <v>102</v>
      </c>
      <c r="AV162" s="481" t="s">
        <v>102</v>
      </c>
      <c r="AW162" s="481" t="s">
        <v>102</v>
      </c>
      <c r="AX162" s="481" t="s">
        <v>102</v>
      </c>
      <c r="AY162" s="481" t="s">
        <v>102</v>
      </c>
      <c r="AZ162" s="481" t="s">
        <v>102</v>
      </c>
      <c r="BA162" s="481" t="s">
        <v>102</v>
      </c>
      <c r="BB162" s="481" t="s">
        <v>102</v>
      </c>
      <c r="BC162" s="481" t="s">
        <v>102</v>
      </c>
      <c r="BD162" s="481" t="s">
        <v>102</v>
      </c>
      <c r="BE162" s="481" t="s">
        <v>102</v>
      </c>
      <c r="BF162" s="481" t="s">
        <v>102</v>
      </c>
      <c r="BG162" s="481" t="s">
        <v>102</v>
      </c>
      <c r="BH162" s="481" t="s">
        <v>102</v>
      </c>
      <c r="BI162" s="481" t="s">
        <v>102</v>
      </c>
      <c r="BJ162" s="481" t="s">
        <v>102</v>
      </c>
      <c r="BK162" s="481" t="s">
        <v>102</v>
      </c>
      <c r="BL162" s="481" t="s">
        <v>102</v>
      </c>
      <c r="BM162" s="481" t="s">
        <v>102</v>
      </c>
      <c r="BN162" s="481" t="s">
        <v>102</v>
      </c>
      <c r="BO162" s="481" t="s">
        <v>102</v>
      </c>
      <c r="BP162" s="481" t="s">
        <v>102</v>
      </c>
      <c r="BQ162" s="481" t="s">
        <v>102</v>
      </c>
      <c r="BR162" s="481" t="s">
        <v>102</v>
      </c>
      <c r="BS162" s="481" t="s">
        <v>102</v>
      </c>
      <c r="BT162" s="481" t="s">
        <v>102</v>
      </c>
      <c r="BU162" s="481" t="s">
        <v>102</v>
      </c>
      <c r="BV162" s="481" t="s">
        <v>102</v>
      </c>
      <c r="BW162" s="481" t="s">
        <v>102</v>
      </c>
      <c r="BX162" s="481" t="s">
        <v>102</v>
      </c>
      <c r="BY162" s="481" t="s">
        <v>102</v>
      </c>
      <c r="BZ162" s="481" t="s">
        <v>102</v>
      </c>
      <c r="CA162" s="481" t="s">
        <v>102</v>
      </c>
      <c r="CB162" s="481" t="s">
        <v>102</v>
      </c>
      <c r="CC162" s="481" t="s">
        <v>102</v>
      </c>
      <c r="CD162" s="481" t="s">
        <v>102</v>
      </c>
      <c r="CE162" s="481" t="s">
        <v>102</v>
      </c>
      <c r="CF162" s="481" t="s">
        <v>102</v>
      </c>
      <c r="CG162" s="481" t="s">
        <v>102</v>
      </c>
      <c r="CH162" s="481" t="s">
        <v>102</v>
      </c>
      <c r="CI162" s="481" t="s">
        <v>102</v>
      </c>
      <c r="CJ162" s="481" t="s">
        <v>102</v>
      </c>
      <c r="CK162" s="481" t="s">
        <v>102</v>
      </c>
      <c r="CL162" s="481" t="s">
        <v>102</v>
      </c>
      <c r="CM162" s="481" t="s">
        <v>102</v>
      </c>
      <c r="CN162" s="481" t="s">
        <v>102</v>
      </c>
      <c r="CO162" s="481" t="s">
        <v>102</v>
      </c>
      <c r="CP162" s="481" t="s">
        <v>102</v>
      </c>
      <c r="CQ162" s="481" t="s">
        <v>102</v>
      </c>
      <c r="CR162" s="481" t="s">
        <v>102</v>
      </c>
      <c r="CS162" s="481" t="s">
        <v>102</v>
      </c>
      <c r="CT162" s="481" t="s">
        <v>102</v>
      </c>
      <c r="CU162" s="481" t="s">
        <v>102</v>
      </c>
      <c r="CV162" s="481" t="s">
        <v>102</v>
      </c>
      <c r="CW162" s="481" t="s">
        <v>102</v>
      </c>
      <c r="CX162" s="481" t="s">
        <v>102</v>
      </c>
      <c r="CY162" s="481" t="s">
        <v>102</v>
      </c>
      <c r="CZ162" s="481" t="s">
        <v>102</v>
      </c>
      <c r="DA162" s="481" t="s">
        <v>102</v>
      </c>
      <c r="DB162" s="481" t="s">
        <v>102</v>
      </c>
      <c r="DC162" s="481" t="s">
        <v>102</v>
      </c>
      <c r="DD162" s="481" t="s">
        <v>102</v>
      </c>
      <c r="DE162" s="481" t="s">
        <v>102</v>
      </c>
      <c r="DF162" s="481" t="s">
        <v>102</v>
      </c>
      <c r="DG162" s="481" t="s">
        <v>102</v>
      </c>
      <c r="DH162" s="481" t="s">
        <v>102</v>
      </c>
      <c r="DI162" s="481" t="s">
        <v>102</v>
      </c>
      <c r="DJ162" s="481" t="s">
        <v>102</v>
      </c>
      <c r="DK162" s="481" t="s">
        <v>102</v>
      </c>
      <c r="DL162" s="481" t="s">
        <v>102</v>
      </c>
      <c r="DM162" s="481" t="s">
        <v>102</v>
      </c>
      <c r="DN162" s="481" t="s">
        <v>102</v>
      </c>
      <c r="DO162" s="481" t="s">
        <v>102</v>
      </c>
      <c r="DP162" s="481" t="s">
        <v>102</v>
      </c>
      <c r="DQ162" s="481" t="s">
        <v>102</v>
      </c>
      <c r="DR162" s="481" t="s">
        <v>102</v>
      </c>
      <c r="DS162" s="481" t="s">
        <v>102</v>
      </c>
      <c r="DT162" s="481" t="s">
        <v>102</v>
      </c>
      <c r="DU162" s="481" t="s">
        <v>102</v>
      </c>
      <c r="DV162" s="481" t="s">
        <v>102</v>
      </c>
      <c r="DW162" s="481" t="s">
        <v>102</v>
      </c>
      <c r="DX162" s="481" t="s">
        <v>102</v>
      </c>
      <c r="DY162" s="481" t="s">
        <v>102</v>
      </c>
      <c r="DZ162" s="481" t="s">
        <v>102</v>
      </c>
      <c r="EA162" s="481" t="s">
        <v>102</v>
      </c>
      <c r="EB162" s="481" t="s">
        <v>102</v>
      </c>
    </row>
    <row r="163" spans="1:132" x14ac:dyDescent="0.15">
      <c r="A163" s="485" t="s">
        <v>4727</v>
      </c>
      <c r="B163" s="481">
        <v>3867926</v>
      </c>
      <c r="C163" s="481" t="s">
        <v>102</v>
      </c>
      <c r="D163" s="481" t="s">
        <v>102</v>
      </c>
      <c r="E163" s="481" t="s">
        <v>102</v>
      </c>
      <c r="F163" s="481" t="s">
        <v>102</v>
      </c>
      <c r="G163" s="481" t="s">
        <v>102</v>
      </c>
      <c r="H163" s="481" t="s">
        <v>102</v>
      </c>
      <c r="I163" s="481" t="s">
        <v>102</v>
      </c>
      <c r="J163" s="481" t="s">
        <v>102</v>
      </c>
      <c r="K163" s="481" t="s">
        <v>102</v>
      </c>
      <c r="L163" s="481" t="s">
        <v>102</v>
      </c>
      <c r="M163" s="481" t="s">
        <v>102</v>
      </c>
      <c r="N163" s="481" t="s">
        <v>102</v>
      </c>
      <c r="O163" s="481" t="s">
        <v>102</v>
      </c>
      <c r="P163" s="481" t="s">
        <v>102</v>
      </c>
      <c r="Q163" s="481" t="s">
        <v>102</v>
      </c>
      <c r="R163" s="481" t="s">
        <v>102</v>
      </c>
      <c r="S163" s="481" t="s">
        <v>102</v>
      </c>
      <c r="T163" s="481" t="s">
        <v>102</v>
      </c>
      <c r="U163" s="481" t="s">
        <v>102</v>
      </c>
      <c r="V163" s="481" t="s">
        <v>102</v>
      </c>
      <c r="W163" s="481" t="s">
        <v>102</v>
      </c>
      <c r="X163" s="481" t="s">
        <v>102</v>
      </c>
      <c r="Y163" s="481" t="s">
        <v>102</v>
      </c>
      <c r="Z163" s="481" t="s">
        <v>102</v>
      </c>
      <c r="AA163" s="481" t="s">
        <v>102</v>
      </c>
      <c r="AB163" s="481" t="s">
        <v>102</v>
      </c>
      <c r="AC163" s="481" t="s">
        <v>102</v>
      </c>
      <c r="AD163" s="481" t="s">
        <v>102</v>
      </c>
      <c r="AE163" s="481" t="s">
        <v>102</v>
      </c>
      <c r="AF163" s="481" t="s">
        <v>102</v>
      </c>
      <c r="AG163" s="481" t="s">
        <v>102</v>
      </c>
      <c r="AH163" s="481" t="s">
        <v>102</v>
      </c>
      <c r="AI163" s="481" t="s">
        <v>102</v>
      </c>
      <c r="AJ163" s="481" t="s">
        <v>102</v>
      </c>
      <c r="AK163" s="481" t="s">
        <v>102</v>
      </c>
      <c r="AL163" s="481" t="s">
        <v>102</v>
      </c>
      <c r="AM163" s="481" t="s">
        <v>102</v>
      </c>
      <c r="AN163" s="481" t="s">
        <v>102</v>
      </c>
      <c r="AO163" s="481" t="s">
        <v>102</v>
      </c>
      <c r="AP163" s="481" t="s">
        <v>102</v>
      </c>
      <c r="AQ163" s="481" t="s">
        <v>102</v>
      </c>
      <c r="AR163" s="481" t="s">
        <v>102</v>
      </c>
      <c r="AS163" s="481" t="s">
        <v>102</v>
      </c>
      <c r="AT163" s="481" t="s">
        <v>102</v>
      </c>
      <c r="AU163" s="481" t="s">
        <v>102</v>
      </c>
      <c r="AV163" s="481" t="s">
        <v>102</v>
      </c>
      <c r="AW163" s="481" t="s">
        <v>102</v>
      </c>
      <c r="AX163" s="481" t="s">
        <v>102</v>
      </c>
      <c r="AY163" s="481" t="s">
        <v>102</v>
      </c>
      <c r="AZ163" s="481" t="s">
        <v>102</v>
      </c>
      <c r="BA163" s="481" t="s">
        <v>102</v>
      </c>
      <c r="BB163" s="481" t="s">
        <v>102</v>
      </c>
      <c r="BC163" s="481" t="s">
        <v>102</v>
      </c>
      <c r="BD163" s="481" t="s">
        <v>102</v>
      </c>
      <c r="BE163" s="481" t="s">
        <v>102</v>
      </c>
      <c r="BF163" s="481" t="s">
        <v>102</v>
      </c>
      <c r="BG163" s="481" t="s">
        <v>102</v>
      </c>
      <c r="BH163" s="481" t="s">
        <v>102</v>
      </c>
      <c r="BI163" s="481" t="s">
        <v>102</v>
      </c>
      <c r="BJ163" s="481" t="s">
        <v>102</v>
      </c>
      <c r="BK163" s="481" t="s">
        <v>102</v>
      </c>
      <c r="BL163" s="481" t="s">
        <v>102</v>
      </c>
      <c r="BM163" s="481" t="s">
        <v>102</v>
      </c>
      <c r="BN163" s="481" t="s">
        <v>102</v>
      </c>
      <c r="BO163" s="481" t="s">
        <v>102</v>
      </c>
      <c r="BP163" s="481" t="s">
        <v>102</v>
      </c>
      <c r="BQ163" s="481" t="s">
        <v>102</v>
      </c>
      <c r="BR163" s="481" t="s">
        <v>102</v>
      </c>
      <c r="BS163" s="481" t="s">
        <v>102</v>
      </c>
      <c r="BT163" s="481" t="s">
        <v>102</v>
      </c>
      <c r="BU163" s="481" t="s">
        <v>102</v>
      </c>
      <c r="BV163" s="481" t="s">
        <v>102</v>
      </c>
      <c r="BW163" s="481" t="s">
        <v>102</v>
      </c>
      <c r="BX163" s="481" t="s">
        <v>102</v>
      </c>
      <c r="BY163" s="481" t="s">
        <v>102</v>
      </c>
      <c r="BZ163" s="481" t="s">
        <v>102</v>
      </c>
      <c r="CA163" s="481" t="s">
        <v>102</v>
      </c>
      <c r="CB163" s="481" t="s">
        <v>102</v>
      </c>
      <c r="CC163" s="481" t="s">
        <v>102</v>
      </c>
      <c r="CD163" s="481" t="s">
        <v>102</v>
      </c>
      <c r="CE163" s="481" t="s">
        <v>102</v>
      </c>
      <c r="CF163" s="481" t="s">
        <v>102</v>
      </c>
      <c r="CG163" s="481" t="s">
        <v>102</v>
      </c>
      <c r="CH163" s="481" t="s">
        <v>102</v>
      </c>
      <c r="CI163" s="481" t="s">
        <v>102</v>
      </c>
      <c r="CJ163" s="481" t="s">
        <v>102</v>
      </c>
      <c r="CK163" s="481" t="s">
        <v>102</v>
      </c>
      <c r="CL163" s="481" t="s">
        <v>102</v>
      </c>
      <c r="CM163" s="481" t="s">
        <v>102</v>
      </c>
      <c r="CN163" s="481" t="s">
        <v>102</v>
      </c>
      <c r="CO163" s="481" t="s">
        <v>102</v>
      </c>
      <c r="CP163" s="481" t="s">
        <v>102</v>
      </c>
      <c r="CQ163" s="481" t="s">
        <v>102</v>
      </c>
      <c r="CR163" s="481" t="s">
        <v>102</v>
      </c>
      <c r="CS163" s="481" t="s">
        <v>102</v>
      </c>
      <c r="CT163" s="481" t="s">
        <v>102</v>
      </c>
      <c r="CU163" s="481" t="s">
        <v>102</v>
      </c>
      <c r="CV163" s="481" t="s">
        <v>102</v>
      </c>
      <c r="CW163" s="481" t="s">
        <v>102</v>
      </c>
      <c r="CX163" s="481" t="s">
        <v>102</v>
      </c>
      <c r="CY163" s="481" t="s">
        <v>102</v>
      </c>
      <c r="CZ163" s="481" t="s">
        <v>102</v>
      </c>
      <c r="DA163" s="481" t="s">
        <v>102</v>
      </c>
      <c r="DB163" s="481" t="s">
        <v>102</v>
      </c>
      <c r="DC163" s="481" t="s">
        <v>102</v>
      </c>
      <c r="DD163" s="481" t="s">
        <v>102</v>
      </c>
      <c r="DE163" s="481" t="s">
        <v>102</v>
      </c>
      <c r="DF163" s="481" t="s">
        <v>102</v>
      </c>
      <c r="DG163" s="481" t="s">
        <v>102</v>
      </c>
      <c r="DH163" s="481" t="s">
        <v>102</v>
      </c>
      <c r="DI163" s="481" t="s">
        <v>102</v>
      </c>
      <c r="DJ163" s="481" t="s">
        <v>102</v>
      </c>
      <c r="DK163" s="481" t="s">
        <v>102</v>
      </c>
      <c r="DL163" s="481" t="s">
        <v>102</v>
      </c>
      <c r="DM163" s="481" t="s">
        <v>102</v>
      </c>
      <c r="DN163" s="481" t="s">
        <v>102</v>
      </c>
      <c r="DO163" s="481" t="s">
        <v>102</v>
      </c>
      <c r="DP163" s="481" t="s">
        <v>102</v>
      </c>
      <c r="DQ163" s="481" t="s">
        <v>102</v>
      </c>
      <c r="DR163" s="481" t="s">
        <v>102</v>
      </c>
      <c r="DS163" s="481" t="s">
        <v>102</v>
      </c>
      <c r="DT163" s="481" t="s">
        <v>102</v>
      </c>
      <c r="DU163" s="481" t="s">
        <v>102</v>
      </c>
      <c r="DV163" s="481" t="s">
        <v>102</v>
      </c>
      <c r="DW163" s="481" t="s">
        <v>102</v>
      </c>
      <c r="DX163" s="481" t="s">
        <v>102</v>
      </c>
      <c r="DY163" s="481" t="s">
        <v>102</v>
      </c>
      <c r="DZ163" s="481" t="s">
        <v>102</v>
      </c>
      <c r="EA163" s="481" t="s">
        <v>102</v>
      </c>
      <c r="EB163" s="481" t="s">
        <v>102</v>
      </c>
    </row>
    <row r="164" spans="1:132" x14ac:dyDescent="0.15">
      <c r="A164" s="485" t="s">
        <v>4728</v>
      </c>
      <c r="B164" s="481">
        <v>4632809</v>
      </c>
      <c r="C164" s="481" t="s">
        <v>102</v>
      </c>
      <c r="D164" s="481" t="s">
        <v>102</v>
      </c>
      <c r="E164" s="481" t="s">
        <v>102</v>
      </c>
      <c r="F164" s="481" t="s">
        <v>102</v>
      </c>
      <c r="G164" s="481" t="s">
        <v>102</v>
      </c>
      <c r="H164" s="481" t="s">
        <v>102</v>
      </c>
      <c r="I164" s="481" t="s">
        <v>102</v>
      </c>
      <c r="J164" s="481" t="s">
        <v>102</v>
      </c>
      <c r="K164" s="481" t="s">
        <v>102</v>
      </c>
      <c r="L164" s="481" t="s">
        <v>102</v>
      </c>
      <c r="M164" s="481" t="s">
        <v>102</v>
      </c>
      <c r="N164" s="481" t="s">
        <v>102</v>
      </c>
      <c r="O164" s="481" t="s">
        <v>102</v>
      </c>
      <c r="P164" s="481" t="s">
        <v>102</v>
      </c>
      <c r="Q164" s="481" t="s">
        <v>102</v>
      </c>
      <c r="R164" s="481" t="s">
        <v>102</v>
      </c>
      <c r="S164" s="481" t="s">
        <v>102</v>
      </c>
      <c r="T164" s="481" t="s">
        <v>102</v>
      </c>
      <c r="U164" s="481" t="s">
        <v>102</v>
      </c>
      <c r="V164" s="481" t="s">
        <v>102</v>
      </c>
      <c r="W164" s="481" t="s">
        <v>102</v>
      </c>
      <c r="X164" s="481" t="s">
        <v>102</v>
      </c>
      <c r="Y164" s="481" t="s">
        <v>102</v>
      </c>
      <c r="Z164" s="481" t="s">
        <v>102</v>
      </c>
      <c r="AA164" s="481" t="s">
        <v>102</v>
      </c>
      <c r="AB164" s="481" t="s">
        <v>102</v>
      </c>
      <c r="AC164" s="481" t="s">
        <v>102</v>
      </c>
      <c r="AD164" s="481" t="s">
        <v>102</v>
      </c>
      <c r="AE164" s="481" t="s">
        <v>102</v>
      </c>
      <c r="AF164" s="481" t="s">
        <v>102</v>
      </c>
      <c r="AG164" s="481" t="s">
        <v>102</v>
      </c>
      <c r="AH164" s="481" t="s">
        <v>102</v>
      </c>
      <c r="AI164" s="481" t="s">
        <v>102</v>
      </c>
      <c r="AJ164" s="481" t="s">
        <v>102</v>
      </c>
      <c r="AK164" s="481" t="s">
        <v>102</v>
      </c>
      <c r="AL164" s="481" t="s">
        <v>102</v>
      </c>
      <c r="AM164" s="481" t="s">
        <v>102</v>
      </c>
      <c r="AN164" s="481" t="s">
        <v>102</v>
      </c>
      <c r="AO164" s="481" t="s">
        <v>102</v>
      </c>
      <c r="AP164" s="481" t="s">
        <v>102</v>
      </c>
      <c r="AQ164" s="481" t="s">
        <v>102</v>
      </c>
      <c r="AR164" s="481" t="s">
        <v>102</v>
      </c>
      <c r="AS164" s="481" t="s">
        <v>102</v>
      </c>
      <c r="AT164" s="481" t="s">
        <v>102</v>
      </c>
      <c r="AU164" s="481" t="s">
        <v>102</v>
      </c>
      <c r="AV164" s="481" t="s">
        <v>102</v>
      </c>
      <c r="AW164" s="481" t="s">
        <v>102</v>
      </c>
      <c r="AX164" s="481" t="s">
        <v>102</v>
      </c>
      <c r="AY164" s="481" t="s">
        <v>102</v>
      </c>
      <c r="AZ164" s="481" t="s">
        <v>102</v>
      </c>
      <c r="BA164" s="481" t="s">
        <v>102</v>
      </c>
      <c r="BB164" s="481" t="s">
        <v>102</v>
      </c>
      <c r="BC164" s="481" t="s">
        <v>102</v>
      </c>
      <c r="BD164" s="481" t="s">
        <v>102</v>
      </c>
      <c r="BE164" s="481" t="s">
        <v>102</v>
      </c>
      <c r="BF164" s="481" t="s">
        <v>102</v>
      </c>
      <c r="BG164" s="481" t="s">
        <v>102</v>
      </c>
      <c r="BH164" s="481" t="s">
        <v>102</v>
      </c>
      <c r="BI164" s="481" t="s">
        <v>102</v>
      </c>
      <c r="BJ164" s="481" t="s">
        <v>102</v>
      </c>
      <c r="BK164" s="481" t="s">
        <v>102</v>
      </c>
      <c r="BL164" s="481" t="s">
        <v>102</v>
      </c>
      <c r="BM164" s="481" t="s">
        <v>102</v>
      </c>
      <c r="BN164" s="481" t="s">
        <v>102</v>
      </c>
      <c r="BO164" s="481" t="s">
        <v>102</v>
      </c>
      <c r="BP164" s="481" t="s">
        <v>102</v>
      </c>
      <c r="BQ164" s="481" t="s">
        <v>102</v>
      </c>
      <c r="BR164" s="481" t="s">
        <v>102</v>
      </c>
      <c r="BS164" s="481" t="s">
        <v>102</v>
      </c>
      <c r="BT164" s="481" t="s">
        <v>102</v>
      </c>
      <c r="BU164" s="481" t="s">
        <v>102</v>
      </c>
      <c r="BV164" s="481" t="s">
        <v>102</v>
      </c>
      <c r="BW164" s="481" t="s">
        <v>102</v>
      </c>
      <c r="BX164" s="481" t="s">
        <v>102</v>
      </c>
      <c r="BY164" s="481" t="s">
        <v>102</v>
      </c>
      <c r="BZ164" s="481" t="s">
        <v>102</v>
      </c>
      <c r="CA164" s="481" t="s">
        <v>102</v>
      </c>
      <c r="CB164" s="481" t="s">
        <v>102</v>
      </c>
      <c r="CC164" s="481" t="s">
        <v>102</v>
      </c>
      <c r="CD164" s="481" t="s">
        <v>102</v>
      </c>
      <c r="CE164" s="481" t="s">
        <v>102</v>
      </c>
      <c r="CF164" s="481" t="s">
        <v>102</v>
      </c>
      <c r="CG164" s="481" t="s">
        <v>102</v>
      </c>
      <c r="CH164" s="481" t="s">
        <v>102</v>
      </c>
      <c r="CI164" s="481" t="s">
        <v>102</v>
      </c>
      <c r="CJ164" s="481" t="s">
        <v>102</v>
      </c>
      <c r="CK164" s="481" t="s">
        <v>102</v>
      </c>
      <c r="CL164" s="481" t="s">
        <v>102</v>
      </c>
      <c r="CM164" s="481" t="s">
        <v>102</v>
      </c>
      <c r="CN164" s="481" t="s">
        <v>102</v>
      </c>
      <c r="CO164" s="481" t="s">
        <v>102</v>
      </c>
      <c r="CP164" s="481" t="s">
        <v>102</v>
      </c>
      <c r="CQ164" s="481" t="s">
        <v>102</v>
      </c>
      <c r="CR164" s="481" t="s">
        <v>102</v>
      </c>
      <c r="CS164" s="481" t="s">
        <v>102</v>
      </c>
      <c r="CT164" s="481" t="s">
        <v>102</v>
      </c>
      <c r="CU164" s="481" t="s">
        <v>102</v>
      </c>
      <c r="CV164" s="481" t="s">
        <v>102</v>
      </c>
      <c r="CW164" s="481" t="s">
        <v>102</v>
      </c>
      <c r="CX164" s="481" t="s">
        <v>102</v>
      </c>
      <c r="CY164" s="481" t="s">
        <v>102</v>
      </c>
      <c r="CZ164" s="481" t="s">
        <v>102</v>
      </c>
      <c r="DA164" s="481" t="s">
        <v>102</v>
      </c>
      <c r="DB164" s="481" t="s">
        <v>102</v>
      </c>
      <c r="DC164" s="481" t="s">
        <v>102</v>
      </c>
      <c r="DD164" s="481" t="s">
        <v>102</v>
      </c>
      <c r="DE164" s="481" t="s">
        <v>102</v>
      </c>
      <c r="DF164" s="481" t="s">
        <v>102</v>
      </c>
      <c r="DG164" s="481" t="s">
        <v>102</v>
      </c>
      <c r="DH164" s="481" t="s">
        <v>102</v>
      </c>
      <c r="DI164" s="481" t="s">
        <v>102</v>
      </c>
      <c r="DJ164" s="481" t="s">
        <v>102</v>
      </c>
      <c r="DK164" s="481" t="s">
        <v>102</v>
      </c>
      <c r="DL164" s="481" t="s">
        <v>102</v>
      </c>
      <c r="DM164" s="481" t="s">
        <v>102</v>
      </c>
      <c r="DN164" s="481" t="s">
        <v>102</v>
      </c>
      <c r="DO164" s="481" t="s">
        <v>102</v>
      </c>
      <c r="DP164" s="481" t="s">
        <v>102</v>
      </c>
      <c r="DQ164" s="481" t="s">
        <v>102</v>
      </c>
      <c r="DR164" s="481" t="s">
        <v>102</v>
      </c>
      <c r="DS164" s="481" t="s">
        <v>102</v>
      </c>
      <c r="DT164" s="481" t="s">
        <v>102</v>
      </c>
      <c r="DU164" s="481" t="s">
        <v>102</v>
      </c>
      <c r="DV164" s="481" t="s">
        <v>102</v>
      </c>
      <c r="DW164" s="481" t="s">
        <v>102</v>
      </c>
      <c r="DX164" s="481" t="s">
        <v>102</v>
      </c>
      <c r="DY164" s="481" t="s">
        <v>102</v>
      </c>
      <c r="DZ164" s="481" t="s">
        <v>102</v>
      </c>
      <c r="EA164" s="481" t="s">
        <v>102</v>
      </c>
      <c r="EB164" s="481" t="s">
        <v>102</v>
      </c>
    </row>
    <row r="165" spans="1:132" x14ac:dyDescent="0.15">
      <c r="A165" s="480" t="s">
        <v>4729</v>
      </c>
      <c r="B165" s="481">
        <v>4094016</v>
      </c>
      <c r="C165" s="481" t="s">
        <v>102</v>
      </c>
      <c r="D165" s="481" t="s">
        <v>102</v>
      </c>
      <c r="E165" s="481" t="s">
        <v>102</v>
      </c>
      <c r="F165" s="481" t="s">
        <v>102</v>
      </c>
      <c r="G165" s="481" t="s">
        <v>102</v>
      </c>
      <c r="H165" s="481" t="s">
        <v>102</v>
      </c>
      <c r="I165" s="481" t="s">
        <v>102</v>
      </c>
      <c r="J165" s="481" t="s">
        <v>102</v>
      </c>
      <c r="K165" s="481" t="s">
        <v>102</v>
      </c>
      <c r="L165" s="481" t="s">
        <v>102</v>
      </c>
      <c r="M165" s="481" t="s">
        <v>102</v>
      </c>
      <c r="N165" s="481" t="s">
        <v>102</v>
      </c>
      <c r="O165" s="481" t="s">
        <v>102</v>
      </c>
      <c r="P165" s="481" t="s">
        <v>102</v>
      </c>
      <c r="Q165" s="481" t="s">
        <v>102</v>
      </c>
      <c r="R165" s="481" t="s">
        <v>102</v>
      </c>
      <c r="S165" s="481" t="s">
        <v>102</v>
      </c>
      <c r="T165" s="481" t="s">
        <v>102</v>
      </c>
      <c r="U165" s="481" t="s">
        <v>102</v>
      </c>
      <c r="V165" s="481" t="s">
        <v>102</v>
      </c>
      <c r="W165" s="481" t="s">
        <v>102</v>
      </c>
      <c r="X165" s="481" t="s">
        <v>102</v>
      </c>
      <c r="Y165" s="481" t="s">
        <v>102</v>
      </c>
      <c r="Z165" s="481" t="s">
        <v>102</v>
      </c>
      <c r="AA165" s="481" t="s">
        <v>102</v>
      </c>
      <c r="AB165" s="481" t="s">
        <v>102</v>
      </c>
      <c r="AC165" s="481" t="s">
        <v>102</v>
      </c>
      <c r="AD165" s="481" t="s">
        <v>102</v>
      </c>
      <c r="AE165" s="481" t="s">
        <v>102</v>
      </c>
      <c r="AF165" s="481" t="s">
        <v>102</v>
      </c>
      <c r="AG165" s="481" t="s">
        <v>102</v>
      </c>
      <c r="AH165" s="481" t="s">
        <v>102</v>
      </c>
      <c r="AI165" s="481" t="s">
        <v>102</v>
      </c>
      <c r="AJ165" s="481" t="s">
        <v>102</v>
      </c>
      <c r="AK165" s="481" t="s">
        <v>102</v>
      </c>
      <c r="AL165" s="481" t="s">
        <v>102</v>
      </c>
      <c r="AM165" s="481" t="s">
        <v>102</v>
      </c>
      <c r="AN165" s="481" t="s">
        <v>102</v>
      </c>
      <c r="AO165" s="481" t="s">
        <v>102</v>
      </c>
      <c r="AP165" s="481" t="s">
        <v>102</v>
      </c>
      <c r="AQ165" s="481" t="s">
        <v>102</v>
      </c>
      <c r="AR165" s="481" t="s">
        <v>102</v>
      </c>
      <c r="AS165" s="481" t="s">
        <v>102</v>
      </c>
      <c r="AT165" s="481" t="s">
        <v>102</v>
      </c>
      <c r="AU165" s="481" t="s">
        <v>102</v>
      </c>
      <c r="AV165" s="481" t="s">
        <v>102</v>
      </c>
      <c r="AW165" s="481" t="s">
        <v>102</v>
      </c>
      <c r="AX165" s="481" t="s">
        <v>102</v>
      </c>
      <c r="AY165" s="481" t="s">
        <v>102</v>
      </c>
      <c r="AZ165" s="481" t="s">
        <v>102</v>
      </c>
      <c r="BA165" s="481" t="s">
        <v>102</v>
      </c>
      <c r="BB165" s="481" t="s">
        <v>102</v>
      </c>
      <c r="BC165" s="481" t="s">
        <v>102</v>
      </c>
      <c r="BD165" s="481" t="s">
        <v>102</v>
      </c>
      <c r="BE165" s="481" t="s">
        <v>102</v>
      </c>
      <c r="BF165" s="481" t="s">
        <v>102</v>
      </c>
      <c r="BG165" s="481" t="s">
        <v>102</v>
      </c>
      <c r="BH165" s="481" t="s">
        <v>102</v>
      </c>
      <c r="BI165" s="481" t="s">
        <v>102</v>
      </c>
      <c r="BJ165" s="481" t="s">
        <v>102</v>
      </c>
      <c r="BK165" s="481" t="s">
        <v>102</v>
      </c>
      <c r="BL165" s="481" t="s">
        <v>102</v>
      </c>
      <c r="BM165" s="481" t="s">
        <v>102</v>
      </c>
      <c r="BN165" s="481" t="s">
        <v>102</v>
      </c>
      <c r="BO165" s="481" t="s">
        <v>102</v>
      </c>
      <c r="BP165" s="481" t="s">
        <v>102</v>
      </c>
      <c r="BQ165" s="481" t="s">
        <v>102</v>
      </c>
      <c r="BR165" s="481" t="s">
        <v>102</v>
      </c>
      <c r="BS165" s="481" t="s">
        <v>102</v>
      </c>
      <c r="BT165" s="481" t="s">
        <v>102</v>
      </c>
      <c r="BU165" s="481" t="s">
        <v>102</v>
      </c>
      <c r="BV165" s="481" t="s">
        <v>102</v>
      </c>
      <c r="BW165" s="481" t="s">
        <v>102</v>
      </c>
      <c r="BX165" s="481" t="s">
        <v>102</v>
      </c>
      <c r="BY165" s="481" t="s">
        <v>102</v>
      </c>
      <c r="BZ165" s="481" t="s">
        <v>102</v>
      </c>
      <c r="CA165" s="481" t="s">
        <v>102</v>
      </c>
      <c r="CB165" s="481" t="s">
        <v>102</v>
      </c>
      <c r="CC165" s="481" t="s">
        <v>102</v>
      </c>
      <c r="CD165" s="481" t="s">
        <v>102</v>
      </c>
      <c r="CE165" s="481" t="s">
        <v>102</v>
      </c>
      <c r="CF165" s="481" t="s">
        <v>102</v>
      </c>
      <c r="CG165" s="481" t="s">
        <v>102</v>
      </c>
      <c r="CH165" s="481" t="s">
        <v>102</v>
      </c>
      <c r="CI165" s="481" t="s">
        <v>102</v>
      </c>
      <c r="CJ165" s="481" t="s">
        <v>102</v>
      </c>
      <c r="CK165" s="481" t="s">
        <v>102</v>
      </c>
      <c r="CL165" s="481" t="s">
        <v>102</v>
      </c>
      <c r="CM165" s="481" t="s">
        <v>102</v>
      </c>
      <c r="CN165" s="481" t="s">
        <v>102</v>
      </c>
      <c r="CO165" s="481" t="s">
        <v>102</v>
      </c>
      <c r="CP165" s="481" t="s">
        <v>102</v>
      </c>
      <c r="CQ165" s="481" t="s">
        <v>102</v>
      </c>
      <c r="CR165" s="481" t="s">
        <v>102</v>
      </c>
      <c r="CS165" s="481" t="s">
        <v>102</v>
      </c>
      <c r="CT165" s="481" t="s">
        <v>102</v>
      </c>
      <c r="CU165" s="481" t="s">
        <v>102</v>
      </c>
      <c r="CV165" s="481" t="s">
        <v>102</v>
      </c>
      <c r="CW165" s="481" t="s">
        <v>102</v>
      </c>
      <c r="CX165" s="481" t="s">
        <v>102</v>
      </c>
      <c r="CY165" s="481" t="s">
        <v>102</v>
      </c>
      <c r="CZ165" s="481" t="s">
        <v>102</v>
      </c>
      <c r="DA165" s="481" t="s">
        <v>102</v>
      </c>
      <c r="DB165" s="481" t="s">
        <v>102</v>
      </c>
      <c r="DC165" s="481" t="s">
        <v>102</v>
      </c>
      <c r="DD165" s="481" t="s">
        <v>102</v>
      </c>
      <c r="DE165" s="481" t="s">
        <v>102</v>
      </c>
      <c r="DF165" s="481" t="s">
        <v>102</v>
      </c>
      <c r="DG165" s="481" t="s">
        <v>102</v>
      </c>
      <c r="DH165" s="481" t="s">
        <v>102</v>
      </c>
      <c r="DI165" s="481" t="s">
        <v>102</v>
      </c>
      <c r="DJ165" s="481" t="s">
        <v>102</v>
      </c>
      <c r="DK165" s="481" t="s">
        <v>102</v>
      </c>
      <c r="DL165" s="481" t="s">
        <v>102</v>
      </c>
      <c r="DM165" s="481" t="s">
        <v>102</v>
      </c>
      <c r="DN165" s="481" t="s">
        <v>102</v>
      </c>
      <c r="DO165" s="481" t="s">
        <v>102</v>
      </c>
      <c r="DP165" s="481" t="s">
        <v>102</v>
      </c>
      <c r="DQ165" s="481" t="s">
        <v>102</v>
      </c>
      <c r="DR165" s="481" t="s">
        <v>102</v>
      </c>
      <c r="DS165" s="481" t="s">
        <v>102</v>
      </c>
      <c r="DT165" s="481" t="s">
        <v>102</v>
      </c>
      <c r="DU165" s="481" t="s">
        <v>102</v>
      </c>
      <c r="DV165" s="481" t="s">
        <v>102</v>
      </c>
      <c r="DW165" s="481" t="s">
        <v>102</v>
      </c>
      <c r="DX165" s="481" t="s">
        <v>102</v>
      </c>
      <c r="DY165" s="481" t="s">
        <v>102</v>
      </c>
      <c r="DZ165" s="481" t="s">
        <v>102</v>
      </c>
      <c r="EA165" s="481" t="s">
        <v>102</v>
      </c>
      <c r="EB165" s="481" t="s">
        <v>102</v>
      </c>
    </row>
    <row r="166" spans="1:132" x14ac:dyDescent="0.15">
      <c r="A166" s="485" t="s">
        <v>4730</v>
      </c>
      <c r="B166" s="481">
        <v>4487880</v>
      </c>
      <c r="C166" s="481" t="s">
        <v>102</v>
      </c>
      <c r="D166" s="481" t="s">
        <v>102</v>
      </c>
      <c r="E166" s="481" t="s">
        <v>102</v>
      </c>
      <c r="F166" s="481" t="s">
        <v>102</v>
      </c>
      <c r="G166" s="481" t="s">
        <v>102</v>
      </c>
      <c r="H166" s="481" t="s">
        <v>102</v>
      </c>
      <c r="I166" s="481" t="s">
        <v>102</v>
      </c>
      <c r="J166" s="481" t="s">
        <v>102</v>
      </c>
      <c r="K166" s="481" t="s">
        <v>102</v>
      </c>
      <c r="L166" s="481" t="s">
        <v>102</v>
      </c>
      <c r="M166" s="481" t="s">
        <v>102</v>
      </c>
      <c r="N166" s="481" t="s">
        <v>102</v>
      </c>
      <c r="O166" s="481" t="s">
        <v>102</v>
      </c>
      <c r="P166" s="481" t="s">
        <v>102</v>
      </c>
      <c r="Q166" s="481" t="s">
        <v>102</v>
      </c>
      <c r="R166" s="481" t="s">
        <v>102</v>
      </c>
      <c r="S166" s="481" t="s">
        <v>102</v>
      </c>
      <c r="T166" s="481" t="s">
        <v>102</v>
      </c>
      <c r="U166" s="481" t="s">
        <v>102</v>
      </c>
      <c r="V166" s="481" t="s">
        <v>102</v>
      </c>
      <c r="W166" s="481" t="s">
        <v>102</v>
      </c>
      <c r="X166" s="481" t="s">
        <v>102</v>
      </c>
      <c r="Y166" s="481" t="s">
        <v>102</v>
      </c>
      <c r="Z166" s="481" t="s">
        <v>102</v>
      </c>
      <c r="AA166" s="481" t="s">
        <v>102</v>
      </c>
      <c r="AB166" s="481" t="s">
        <v>102</v>
      </c>
      <c r="AC166" s="481" t="s">
        <v>102</v>
      </c>
      <c r="AD166" s="481" t="s">
        <v>102</v>
      </c>
      <c r="AE166" s="481" t="s">
        <v>102</v>
      </c>
      <c r="AF166" s="481" t="s">
        <v>102</v>
      </c>
      <c r="AG166" s="481" t="s">
        <v>102</v>
      </c>
      <c r="AH166" s="481" t="s">
        <v>102</v>
      </c>
      <c r="AI166" s="481" t="s">
        <v>102</v>
      </c>
      <c r="AJ166" s="481" t="s">
        <v>102</v>
      </c>
      <c r="AK166" s="481" t="s">
        <v>102</v>
      </c>
      <c r="AL166" s="481" t="s">
        <v>102</v>
      </c>
      <c r="AM166" s="481" t="s">
        <v>102</v>
      </c>
      <c r="AN166" s="481" t="s">
        <v>102</v>
      </c>
      <c r="AO166" s="481" t="s">
        <v>102</v>
      </c>
      <c r="AP166" s="481" t="s">
        <v>102</v>
      </c>
      <c r="AQ166" s="481" t="s">
        <v>102</v>
      </c>
      <c r="AR166" s="481" t="s">
        <v>102</v>
      </c>
      <c r="AS166" s="481" t="s">
        <v>102</v>
      </c>
      <c r="AT166" s="481" t="s">
        <v>102</v>
      </c>
      <c r="AU166" s="481" t="s">
        <v>102</v>
      </c>
      <c r="AV166" s="481" t="s">
        <v>102</v>
      </c>
      <c r="AW166" s="481" t="s">
        <v>102</v>
      </c>
      <c r="AX166" s="481" t="s">
        <v>102</v>
      </c>
      <c r="AY166" s="481" t="s">
        <v>102</v>
      </c>
      <c r="AZ166" s="481" t="s">
        <v>102</v>
      </c>
      <c r="BA166" s="481" t="s">
        <v>102</v>
      </c>
      <c r="BB166" s="481" t="s">
        <v>102</v>
      </c>
      <c r="BC166" s="481" t="s">
        <v>102</v>
      </c>
      <c r="BD166" s="481" t="s">
        <v>102</v>
      </c>
      <c r="BE166" s="481" t="s">
        <v>102</v>
      </c>
      <c r="BF166" s="481" t="s">
        <v>102</v>
      </c>
      <c r="BG166" s="481" t="s">
        <v>102</v>
      </c>
      <c r="BH166" s="481" t="s">
        <v>102</v>
      </c>
      <c r="BI166" s="481" t="s">
        <v>102</v>
      </c>
      <c r="BJ166" s="481" t="s">
        <v>102</v>
      </c>
      <c r="BK166" s="481" t="s">
        <v>102</v>
      </c>
      <c r="BL166" s="481" t="s">
        <v>102</v>
      </c>
      <c r="BM166" s="481" t="s">
        <v>102</v>
      </c>
      <c r="BN166" s="481" t="s">
        <v>102</v>
      </c>
      <c r="BO166" s="481" t="s">
        <v>102</v>
      </c>
      <c r="BP166" s="481" t="s">
        <v>102</v>
      </c>
      <c r="BQ166" s="481" t="s">
        <v>102</v>
      </c>
      <c r="BR166" s="481" t="s">
        <v>102</v>
      </c>
      <c r="BS166" s="481" t="s">
        <v>102</v>
      </c>
      <c r="BT166" s="481" t="s">
        <v>102</v>
      </c>
      <c r="BU166" s="481" t="s">
        <v>102</v>
      </c>
      <c r="BV166" s="481" t="s">
        <v>102</v>
      </c>
      <c r="BW166" s="481" t="s">
        <v>102</v>
      </c>
      <c r="BX166" s="481" t="s">
        <v>102</v>
      </c>
      <c r="BY166" s="481" t="s">
        <v>102</v>
      </c>
      <c r="BZ166" s="481" t="s">
        <v>102</v>
      </c>
      <c r="CA166" s="481" t="s">
        <v>102</v>
      </c>
      <c r="CB166" s="481" t="s">
        <v>102</v>
      </c>
      <c r="CC166" s="481" t="s">
        <v>102</v>
      </c>
      <c r="CD166" s="481" t="s">
        <v>102</v>
      </c>
      <c r="CE166" s="481" t="s">
        <v>102</v>
      </c>
      <c r="CF166" s="481" t="s">
        <v>102</v>
      </c>
      <c r="CG166" s="481" t="s">
        <v>102</v>
      </c>
      <c r="CH166" s="481" t="s">
        <v>102</v>
      </c>
      <c r="CI166" s="481" t="s">
        <v>102</v>
      </c>
      <c r="CJ166" s="481" t="s">
        <v>102</v>
      </c>
      <c r="CK166" s="481" t="s">
        <v>102</v>
      </c>
      <c r="CL166" s="481" t="s">
        <v>102</v>
      </c>
      <c r="CM166" s="481" t="s">
        <v>102</v>
      </c>
      <c r="CN166" s="481" t="s">
        <v>102</v>
      </c>
      <c r="CO166" s="481" t="s">
        <v>102</v>
      </c>
      <c r="CP166" s="481" t="s">
        <v>102</v>
      </c>
      <c r="CQ166" s="481" t="s">
        <v>102</v>
      </c>
      <c r="CR166" s="481" t="s">
        <v>102</v>
      </c>
      <c r="CS166" s="481" t="s">
        <v>102</v>
      </c>
      <c r="CT166" s="481" t="s">
        <v>102</v>
      </c>
      <c r="CU166" s="481" t="s">
        <v>102</v>
      </c>
      <c r="CV166" s="481" t="s">
        <v>102</v>
      </c>
      <c r="CW166" s="481" t="s">
        <v>102</v>
      </c>
      <c r="CX166" s="481" t="s">
        <v>102</v>
      </c>
      <c r="CY166" s="481" t="s">
        <v>102</v>
      </c>
      <c r="CZ166" s="481" t="s">
        <v>102</v>
      </c>
      <c r="DA166" s="481" t="s">
        <v>102</v>
      </c>
      <c r="DB166" s="481" t="s">
        <v>102</v>
      </c>
      <c r="DC166" s="481" t="s">
        <v>102</v>
      </c>
      <c r="DD166" s="481" t="s">
        <v>102</v>
      </c>
      <c r="DE166" s="481" t="s">
        <v>102</v>
      </c>
      <c r="DF166" s="481" t="s">
        <v>102</v>
      </c>
      <c r="DG166" s="481" t="s">
        <v>102</v>
      </c>
      <c r="DH166" s="481" t="s">
        <v>102</v>
      </c>
      <c r="DI166" s="481" t="s">
        <v>102</v>
      </c>
      <c r="DJ166" s="481" t="s">
        <v>102</v>
      </c>
      <c r="DK166" s="481" t="s">
        <v>102</v>
      </c>
      <c r="DL166" s="481" t="s">
        <v>102</v>
      </c>
      <c r="DM166" s="481" t="s">
        <v>102</v>
      </c>
      <c r="DN166" s="481" t="s">
        <v>102</v>
      </c>
      <c r="DO166" s="481" t="s">
        <v>102</v>
      </c>
      <c r="DP166" s="481" t="s">
        <v>102</v>
      </c>
      <c r="DQ166" s="481" t="s">
        <v>102</v>
      </c>
      <c r="DR166" s="481" t="s">
        <v>102</v>
      </c>
      <c r="DS166" s="481" t="s">
        <v>102</v>
      </c>
      <c r="DT166" s="481" t="s">
        <v>102</v>
      </c>
      <c r="DU166" s="481" t="s">
        <v>102</v>
      </c>
      <c r="DV166" s="481" t="s">
        <v>102</v>
      </c>
      <c r="DW166" s="481" t="s">
        <v>102</v>
      </c>
      <c r="DX166" s="481" t="s">
        <v>102</v>
      </c>
      <c r="DY166" s="481" t="s">
        <v>102</v>
      </c>
      <c r="DZ166" s="481" t="s">
        <v>102</v>
      </c>
      <c r="EA166" s="481" t="s">
        <v>102</v>
      </c>
      <c r="EB166" s="481" t="s">
        <v>102</v>
      </c>
    </row>
    <row r="167" spans="1:132" x14ac:dyDescent="0.15">
      <c r="A167" s="480" t="s">
        <v>4731</v>
      </c>
      <c r="B167" s="481">
        <v>4058072</v>
      </c>
      <c r="C167" s="481" t="s">
        <v>102</v>
      </c>
      <c r="D167" s="481" t="s">
        <v>4732</v>
      </c>
      <c r="E167" s="481" t="s">
        <v>4733</v>
      </c>
      <c r="F167" s="481" t="s">
        <v>102</v>
      </c>
      <c r="G167" s="481" t="s">
        <v>4732</v>
      </c>
      <c r="H167" s="481" t="s">
        <v>4733</v>
      </c>
      <c r="I167" s="481" t="s">
        <v>102</v>
      </c>
      <c r="J167" s="481" t="s">
        <v>102</v>
      </c>
      <c r="K167" s="481" t="s">
        <v>102</v>
      </c>
      <c r="L167" s="481" t="s">
        <v>102</v>
      </c>
      <c r="M167" s="481" t="s">
        <v>102</v>
      </c>
      <c r="N167" s="481" t="s">
        <v>102</v>
      </c>
      <c r="O167" s="481" t="s">
        <v>102</v>
      </c>
      <c r="P167" s="481" t="s">
        <v>102</v>
      </c>
      <c r="Q167" s="481" t="s">
        <v>102</v>
      </c>
      <c r="R167" s="481" t="s">
        <v>102</v>
      </c>
      <c r="S167" s="481" t="s">
        <v>102</v>
      </c>
      <c r="T167" s="481" t="s">
        <v>102</v>
      </c>
      <c r="U167" s="481" t="s">
        <v>102</v>
      </c>
      <c r="V167" s="481" t="s">
        <v>102</v>
      </c>
      <c r="W167" s="481" t="s">
        <v>102</v>
      </c>
      <c r="X167" s="481" t="s">
        <v>102</v>
      </c>
      <c r="Y167" s="481" t="s">
        <v>102</v>
      </c>
      <c r="Z167" s="481" t="s">
        <v>102</v>
      </c>
      <c r="AA167" s="481" t="s">
        <v>102</v>
      </c>
      <c r="AB167" s="481" t="s">
        <v>102</v>
      </c>
      <c r="AC167" s="481" t="s">
        <v>102</v>
      </c>
      <c r="AD167" s="481" t="s">
        <v>102</v>
      </c>
      <c r="AE167" s="481" t="s">
        <v>102</v>
      </c>
      <c r="AF167" s="481" t="s">
        <v>102</v>
      </c>
      <c r="AG167" s="481" t="s">
        <v>102</v>
      </c>
      <c r="AH167" s="481" t="s">
        <v>102</v>
      </c>
      <c r="AI167" s="481" t="s">
        <v>102</v>
      </c>
      <c r="AJ167" s="481" t="s">
        <v>102</v>
      </c>
      <c r="AK167" s="481" t="s">
        <v>102</v>
      </c>
      <c r="AL167" s="481" t="s">
        <v>102</v>
      </c>
      <c r="AM167" s="481" t="s">
        <v>102</v>
      </c>
      <c r="AN167" s="481" t="s">
        <v>102</v>
      </c>
      <c r="AO167" s="481" t="s">
        <v>102</v>
      </c>
      <c r="AP167" s="481" t="s">
        <v>102</v>
      </c>
      <c r="AQ167" s="481" t="s">
        <v>102</v>
      </c>
      <c r="AR167" s="481" t="s">
        <v>102</v>
      </c>
      <c r="AS167" s="481" t="s">
        <v>102</v>
      </c>
      <c r="AT167" s="481" t="s">
        <v>102</v>
      </c>
      <c r="AU167" s="481" t="s">
        <v>102</v>
      </c>
      <c r="AV167" s="481" t="s">
        <v>102</v>
      </c>
      <c r="AW167" s="481" t="s">
        <v>102</v>
      </c>
      <c r="AX167" s="481" t="s">
        <v>102</v>
      </c>
      <c r="AY167" s="481" t="s">
        <v>102</v>
      </c>
      <c r="AZ167" s="481" t="s">
        <v>102</v>
      </c>
      <c r="BA167" s="481" t="s">
        <v>102</v>
      </c>
      <c r="BB167" s="481" t="s">
        <v>102</v>
      </c>
      <c r="BC167" s="481" t="s">
        <v>102</v>
      </c>
      <c r="BD167" s="481" t="s">
        <v>102</v>
      </c>
      <c r="BE167" s="481" t="s">
        <v>102</v>
      </c>
      <c r="BF167" s="481" t="s">
        <v>102</v>
      </c>
      <c r="BG167" s="481" t="s">
        <v>102</v>
      </c>
      <c r="BH167" s="481" t="s">
        <v>102</v>
      </c>
      <c r="BI167" s="481" t="s">
        <v>102</v>
      </c>
      <c r="BJ167" s="481" t="s">
        <v>102</v>
      </c>
      <c r="BK167" s="481" t="s">
        <v>102</v>
      </c>
      <c r="BL167" s="481" t="s">
        <v>102</v>
      </c>
      <c r="BM167" s="481" t="s">
        <v>102</v>
      </c>
      <c r="BN167" s="481" t="s">
        <v>102</v>
      </c>
      <c r="BO167" s="481" t="s">
        <v>102</v>
      </c>
      <c r="BP167" s="481" t="s">
        <v>102</v>
      </c>
      <c r="BQ167" s="481" t="s">
        <v>102</v>
      </c>
      <c r="BR167" s="481" t="s">
        <v>102</v>
      </c>
      <c r="BS167" s="481" t="s">
        <v>102</v>
      </c>
      <c r="BT167" s="481" t="s">
        <v>102</v>
      </c>
      <c r="BU167" s="481" t="s">
        <v>102</v>
      </c>
      <c r="BV167" s="481" t="s">
        <v>102</v>
      </c>
      <c r="BW167" s="481" t="s">
        <v>102</v>
      </c>
      <c r="BX167" s="481" t="s">
        <v>102</v>
      </c>
      <c r="BY167" s="481" t="s">
        <v>102</v>
      </c>
      <c r="BZ167" s="481" t="s">
        <v>102</v>
      </c>
      <c r="CA167" s="481" t="s">
        <v>102</v>
      </c>
      <c r="CB167" s="481" t="s">
        <v>102</v>
      </c>
      <c r="CC167" s="481" t="s">
        <v>102</v>
      </c>
      <c r="CD167" s="481" t="s">
        <v>102</v>
      </c>
      <c r="CE167" s="481" t="s">
        <v>102</v>
      </c>
      <c r="CF167" s="481" t="s">
        <v>102</v>
      </c>
      <c r="CG167" s="481" t="s">
        <v>102</v>
      </c>
      <c r="CH167" s="481" t="s">
        <v>102</v>
      </c>
      <c r="CI167" s="481" t="s">
        <v>102</v>
      </c>
      <c r="CJ167" s="481" t="s">
        <v>102</v>
      </c>
      <c r="CK167" s="481" t="s">
        <v>102</v>
      </c>
      <c r="CL167" s="481" t="s">
        <v>102</v>
      </c>
      <c r="CM167" s="481" t="s">
        <v>102</v>
      </c>
      <c r="CN167" s="481" t="s">
        <v>102</v>
      </c>
      <c r="CO167" s="481" t="s">
        <v>102</v>
      </c>
      <c r="CP167" s="481" t="s">
        <v>102</v>
      </c>
      <c r="CQ167" s="481" t="s">
        <v>102</v>
      </c>
      <c r="CR167" s="481" t="s">
        <v>102</v>
      </c>
      <c r="CS167" s="481" t="s">
        <v>102</v>
      </c>
      <c r="CT167" s="481" t="s">
        <v>102</v>
      </c>
      <c r="CU167" s="481" t="s">
        <v>102</v>
      </c>
      <c r="CV167" s="481" t="s">
        <v>102</v>
      </c>
      <c r="CW167" s="481" t="s">
        <v>102</v>
      </c>
      <c r="CX167" s="481" t="s">
        <v>102</v>
      </c>
      <c r="CY167" s="481" t="s">
        <v>102</v>
      </c>
      <c r="CZ167" s="481" t="s">
        <v>102</v>
      </c>
      <c r="DA167" s="481" t="s">
        <v>102</v>
      </c>
      <c r="DB167" s="481" t="s">
        <v>102</v>
      </c>
      <c r="DC167" s="481" t="s">
        <v>102</v>
      </c>
      <c r="DD167" s="481" t="s">
        <v>102</v>
      </c>
      <c r="DE167" s="481" t="s">
        <v>102</v>
      </c>
      <c r="DF167" s="481" t="s">
        <v>102</v>
      </c>
      <c r="DG167" s="481" t="s">
        <v>102</v>
      </c>
      <c r="DH167" s="481" t="s">
        <v>102</v>
      </c>
      <c r="DI167" s="481" t="s">
        <v>102</v>
      </c>
      <c r="DJ167" s="481" t="s">
        <v>102</v>
      </c>
      <c r="DK167" s="481" t="s">
        <v>102</v>
      </c>
      <c r="DL167" s="481" t="s">
        <v>102</v>
      </c>
      <c r="DM167" s="481" t="s">
        <v>102</v>
      </c>
      <c r="DN167" s="481" t="s">
        <v>102</v>
      </c>
      <c r="DO167" s="481" t="s">
        <v>102</v>
      </c>
      <c r="DP167" s="481" t="s">
        <v>102</v>
      </c>
      <c r="DQ167" s="481" t="s">
        <v>102</v>
      </c>
      <c r="DR167" s="481" t="s">
        <v>102</v>
      </c>
      <c r="DS167" s="481" t="s">
        <v>102</v>
      </c>
      <c r="DT167" s="481" t="s">
        <v>102</v>
      </c>
      <c r="DU167" s="481" t="s">
        <v>102</v>
      </c>
      <c r="DV167" s="481" t="s">
        <v>102</v>
      </c>
      <c r="DW167" s="481" t="s">
        <v>102</v>
      </c>
      <c r="DX167" s="481" t="s">
        <v>102</v>
      </c>
      <c r="DY167" s="481" t="s">
        <v>102</v>
      </c>
      <c r="DZ167" s="481" t="s">
        <v>102</v>
      </c>
      <c r="EA167" s="481" t="s">
        <v>102</v>
      </c>
      <c r="EB167" s="481" t="s">
        <v>102</v>
      </c>
    </row>
    <row r="168" spans="1:132" x14ac:dyDescent="0.15">
      <c r="A168" s="480" t="s">
        <v>4734</v>
      </c>
      <c r="B168" s="481">
        <v>4064423</v>
      </c>
      <c r="C168" s="481" t="s">
        <v>4735</v>
      </c>
      <c r="D168" s="481" t="s">
        <v>4736</v>
      </c>
      <c r="E168" s="481" t="s">
        <v>4735</v>
      </c>
      <c r="F168" s="481" t="s">
        <v>4737</v>
      </c>
      <c r="G168" s="481" t="s">
        <v>4738</v>
      </c>
      <c r="H168" s="481" t="s">
        <v>4736</v>
      </c>
      <c r="I168" s="481" t="s">
        <v>4739</v>
      </c>
      <c r="J168" s="481" t="s">
        <v>102</v>
      </c>
      <c r="K168" s="481" t="s">
        <v>4735</v>
      </c>
      <c r="L168" s="481" t="s">
        <v>4737</v>
      </c>
      <c r="M168" s="481" t="s">
        <v>4738</v>
      </c>
      <c r="N168" s="481" t="s">
        <v>4736</v>
      </c>
      <c r="O168" s="481" t="s">
        <v>4740</v>
      </c>
      <c r="P168" s="481" t="s">
        <v>4741</v>
      </c>
      <c r="Q168" s="481" t="s">
        <v>4739</v>
      </c>
      <c r="R168" s="481" t="s">
        <v>102</v>
      </c>
      <c r="S168" s="481" t="s">
        <v>102</v>
      </c>
      <c r="T168" s="481" t="s">
        <v>102</v>
      </c>
      <c r="U168" s="481" t="s">
        <v>102</v>
      </c>
      <c r="V168" s="481" t="s">
        <v>102</v>
      </c>
      <c r="W168" s="481" t="s">
        <v>102</v>
      </c>
      <c r="X168" s="481" t="s">
        <v>102</v>
      </c>
      <c r="Y168" s="481" t="s">
        <v>102</v>
      </c>
      <c r="Z168" s="481" t="s">
        <v>102</v>
      </c>
      <c r="AA168" s="481" t="s">
        <v>102</v>
      </c>
      <c r="AB168" s="481" t="s">
        <v>102</v>
      </c>
      <c r="AC168" s="481" t="s">
        <v>102</v>
      </c>
      <c r="AD168" s="481" t="s">
        <v>102</v>
      </c>
      <c r="AE168" s="481" t="s">
        <v>102</v>
      </c>
      <c r="AF168" s="481" t="s">
        <v>102</v>
      </c>
      <c r="AG168" s="481" t="s">
        <v>102</v>
      </c>
      <c r="AH168" s="481" t="s">
        <v>102</v>
      </c>
      <c r="AI168" s="481" t="s">
        <v>102</v>
      </c>
      <c r="AJ168" s="481" t="s">
        <v>102</v>
      </c>
      <c r="AK168" s="481" t="s">
        <v>102</v>
      </c>
      <c r="AL168" s="481" t="s">
        <v>102</v>
      </c>
      <c r="AM168" s="481" t="s">
        <v>102</v>
      </c>
      <c r="AN168" s="481" t="s">
        <v>102</v>
      </c>
      <c r="AO168" s="481" t="s">
        <v>102</v>
      </c>
      <c r="AP168" s="481" t="s">
        <v>102</v>
      </c>
      <c r="AQ168" s="481" t="s">
        <v>102</v>
      </c>
      <c r="AR168" s="481" t="s">
        <v>102</v>
      </c>
      <c r="AS168" s="481" t="s">
        <v>102</v>
      </c>
      <c r="AT168" s="481" t="s">
        <v>102</v>
      </c>
      <c r="AU168" s="481" t="s">
        <v>102</v>
      </c>
      <c r="AV168" s="481" t="s">
        <v>102</v>
      </c>
      <c r="AW168" s="481" t="s">
        <v>102</v>
      </c>
      <c r="AX168" s="481" t="s">
        <v>102</v>
      </c>
      <c r="AY168" s="481" t="s">
        <v>102</v>
      </c>
      <c r="AZ168" s="481" t="s">
        <v>102</v>
      </c>
      <c r="BA168" s="481" t="s">
        <v>102</v>
      </c>
      <c r="BB168" s="481" t="s">
        <v>102</v>
      </c>
      <c r="BC168" s="481" t="s">
        <v>102</v>
      </c>
      <c r="BD168" s="481" t="s">
        <v>102</v>
      </c>
      <c r="BE168" s="481" t="s">
        <v>102</v>
      </c>
      <c r="BF168" s="481" t="s">
        <v>102</v>
      </c>
      <c r="BG168" s="481" t="s">
        <v>102</v>
      </c>
      <c r="BH168" s="481" t="s">
        <v>102</v>
      </c>
      <c r="BI168" s="481" t="s">
        <v>102</v>
      </c>
      <c r="BJ168" s="481" t="s">
        <v>102</v>
      </c>
      <c r="BK168" s="481" t="s">
        <v>102</v>
      </c>
      <c r="BL168" s="481" t="s">
        <v>102</v>
      </c>
      <c r="BM168" s="481" t="s">
        <v>102</v>
      </c>
      <c r="BN168" s="481" t="s">
        <v>102</v>
      </c>
      <c r="BO168" s="481" t="s">
        <v>102</v>
      </c>
      <c r="BP168" s="481" t="s">
        <v>102</v>
      </c>
      <c r="BQ168" s="481" t="s">
        <v>102</v>
      </c>
      <c r="BR168" s="481" t="s">
        <v>102</v>
      </c>
      <c r="BS168" s="481" t="s">
        <v>102</v>
      </c>
      <c r="BT168" s="481" t="s">
        <v>102</v>
      </c>
      <c r="BU168" s="481" t="s">
        <v>102</v>
      </c>
      <c r="BV168" s="481" t="s">
        <v>102</v>
      </c>
      <c r="BW168" s="481" t="s">
        <v>102</v>
      </c>
      <c r="BX168" s="481" t="s">
        <v>102</v>
      </c>
      <c r="BY168" s="481" t="s">
        <v>102</v>
      </c>
      <c r="BZ168" s="481" t="s">
        <v>102</v>
      </c>
      <c r="CA168" s="481" t="s">
        <v>102</v>
      </c>
      <c r="CB168" s="481" t="s">
        <v>102</v>
      </c>
      <c r="CC168" s="481" t="s">
        <v>102</v>
      </c>
      <c r="CD168" s="481" t="s">
        <v>102</v>
      </c>
      <c r="CE168" s="481" t="s">
        <v>102</v>
      </c>
      <c r="CF168" s="481" t="s">
        <v>102</v>
      </c>
      <c r="CG168" s="481" t="s">
        <v>102</v>
      </c>
      <c r="CH168" s="481" t="s">
        <v>102</v>
      </c>
      <c r="CI168" s="481" t="s">
        <v>102</v>
      </c>
      <c r="CJ168" s="481" t="s">
        <v>102</v>
      </c>
      <c r="CK168" s="481" t="s">
        <v>102</v>
      </c>
      <c r="CL168" s="481" t="s">
        <v>102</v>
      </c>
      <c r="CM168" s="481" t="s">
        <v>102</v>
      </c>
      <c r="CN168" s="481" t="s">
        <v>102</v>
      </c>
      <c r="CO168" s="481" t="s">
        <v>102</v>
      </c>
      <c r="CP168" s="481" t="s">
        <v>102</v>
      </c>
      <c r="CQ168" s="481" t="s">
        <v>102</v>
      </c>
      <c r="CR168" s="481" t="s">
        <v>102</v>
      </c>
      <c r="CS168" s="481" t="s">
        <v>102</v>
      </c>
      <c r="CT168" s="481" t="s">
        <v>102</v>
      </c>
      <c r="CU168" s="481" t="s">
        <v>102</v>
      </c>
      <c r="CV168" s="481" t="s">
        <v>102</v>
      </c>
      <c r="CW168" s="481" t="s">
        <v>102</v>
      </c>
      <c r="CX168" s="481" t="s">
        <v>102</v>
      </c>
      <c r="CY168" s="481" t="s">
        <v>102</v>
      </c>
      <c r="CZ168" s="481" t="s">
        <v>102</v>
      </c>
      <c r="DA168" s="481" t="s">
        <v>102</v>
      </c>
      <c r="DB168" s="481" t="s">
        <v>102</v>
      </c>
      <c r="DC168" s="481" t="s">
        <v>102</v>
      </c>
      <c r="DD168" s="481" t="s">
        <v>102</v>
      </c>
      <c r="DE168" s="481" t="s">
        <v>102</v>
      </c>
      <c r="DF168" s="481" t="s">
        <v>102</v>
      </c>
      <c r="DG168" s="481" t="s">
        <v>102</v>
      </c>
      <c r="DH168" s="481" t="s">
        <v>102</v>
      </c>
      <c r="DI168" s="481" t="s">
        <v>102</v>
      </c>
      <c r="DJ168" s="481" t="s">
        <v>102</v>
      </c>
      <c r="DK168" s="481" t="s">
        <v>102</v>
      </c>
      <c r="DL168" s="481" t="s">
        <v>102</v>
      </c>
      <c r="DM168" s="481" t="s">
        <v>102</v>
      </c>
      <c r="DN168" s="481" t="s">
        <v>102</v>
      </c>
      <c r="DO168" s="481" t="s">
        <v>102</v>
      </c>
      <c r="DP168" s="481" t="s">
        <v>102</v>
      </c>
      <c r="DQ168" s="481" t="s">
        <v>102</v>
      </c>
      <c r="DR168" s="481" t="s">
        <v>102</v>
      </c>
      <c r="DS168" s="481" t="s">
        <v>102</v>
      </c>
      <c r="DT168" s="481" t="s">
        <v>102</v>
      </c>
      <c r="DU168" s="481" t="s">
        <v>102</v>
      </c>
      <c r="DV168" s="481" t="s">
        <v>102</v>
      </c>
      <c r="DW168" s="481" t="s">
        <v>102</v>
      </c>
      <c r="DX168" s="481" t="s">
        <v>102</v>
      </c>
      <c r="DY168" s="481" t="s">
        <v>102</v>
      </c>
      <c r="DZ168" s="481" t="s">
        <v>102</v>
      </c>
      <c r="EA168" s="481" t="s">
        <v>102</v>
      </c>
      <c r="EB168" s="481" t="s">
        <v>102</v>
      </c>
    </row>
    <row r="169" spans="1:132" x14ac:dyDescent="0.15">
      <c r="A169" s="480" t="s">
        <v>4742</v>
      </c>
      <c r="B169" s="481">
        <v>3966892</v>
      </c>
      <c r="C169" s="481" t="s">
        <v>4743</v>
      </c>
      <c r="D169" s="481" t="s">
        <v>4744</v>
      </c>
      <c r="E169" s="481" t="s">
        <v>102</v>
      </c>
      <c r="F169" s="481" t="s">
        <v>102</v>
      </c>
      <c r="G169" s="481" t="s">
        <v>102</v>
      </c>
      <c r="H169" s="481" t="s">
        <v>102</v>
      </c>
      <c r="I169" s="481" t="s">
        <v>102</v>
      </c>
      <c r="J169" s="481" t="s">
        <v>102</v>
      </c>
      <c r="K169" s="481" t="s">
        <v>102</v>
      </c>
      <c r="L169" s="481" t="s">
        <v>102</v>
      </c>
      <c r="M169" s="481" t="s">
        <v>102</v>
      </c>
      <c r="N169" s="481" t="s">
        <v>102</v>
      </c>
      <c r="O169" s="481" t="s">
        <v>102</v>
      </c>
      <c r="P169" s="481" t="s">
        <v>102</v>
      </c>
      <c r="Q169" s="481" t="s">
        <v>102</v>
      </c>
      <c r="R169" s="481" t="s">
        <v>102</v>
      </c>
      <c r="S169" s="481" t="s">
        <v>102</v>
      </c>
      <c r="T169" s="481" t="s">
        <v>102</v>
      </c>
      <c r="U169" s="481" t="s">
        <v>102</v>
      </c>
      <c r="V169" s="481" t="s">
        <v>102</v>
      </c>
      <c r="W169" s="481" t="s">
        <v>102</v>
      </c>
      <c r="X169" s="481" t="s">
        <v>102</v>
      </c>
      <c r="Y169" s="481" t="s">
        <v>102</v>
      </c>
      <c r="Z169" s="481" t="s">
        <v>102</v>
      </c>
      <c r="AA169" s="481" t="s">
        <v>102</v>
      </c>
      <c r="AB169" s="481" t="s">
        <v>102</v>
      </c>
      <c r="AC169" s="481" t="s">
        <v>102</v>
      </c>
      <c r="AD169" s="481" t="s">
        <v>102</v>
      </c>
      <c r="AE169" s="481" t="s">
        <v>102</v>
      </c>
      <c r="AF169" s="481" t="s">
        <v>102</v>
      </c>
      <c r="AG169" s="481" t="s">
        <v>102</v>
      </c>
      <c r="AH169" s="481" t="s">
        <v>102</v>
      </c>
      <c r="AI169" s="481" t="s">
        <v>102</v>
      </c>
      <c r="AJ169" s="481" t="s">
        <v>102</v>
      </c>
      <c r="AK169" s="481" t="s">
        <v>102</v>
      </c>
      <c r="AL169" s="481" t="s">
        <v>102</v>
      </c>
      <c r="AM169" s="481" t="s">
        <v>102</v>
      </c>
      <c r="AN169" s="481" t="s">
        <v>102</v>
      </c>
      <c r="AO169" s="481" t="s">
        <v>102</v>
      </c>
      <c r="AP169" s="481" t="s">
        <v>102</v>
      </c>
      <c r="AQ169" s="481" t="s">
        <v>102</v>
      </c>
      <c r="AR169" s="481" t="s">
        <v>102</v>
      </c>
      <c r="AS169" s="481" t="s">
        <v>102</v>
      </c>
      <c r="AT169" s="481" t="s">
        <v>102</v>
      </c>
      <c r="AU169" s="481" t="s">
        <v>102</v>
      </c>
      <c r="AV169" s="481" t="s">
        <v>102</v>
      </c>
      <c r="AW169" s="481" t="s">
        <v>102</v>
      </c>
      <c r="AX169" s="481" t="s">
        <v>102</v>
      </c>
      <c r="AY169" s="481" t="s">
        <v>102</v>
      </c>
      <c r="AZ169" s="481" t="s">
        <v>102</v>
      </c>
      <c r="BA169" s="481" t="s">
        <v>102</v>
      </c>
      <c r="BB169" s="481" t="s">
        <v>102</v>
      </c>
      <c r="BC169" s="481" t="s">
        <v>102</v>
      </c>
      <c r="BD169" s="481" t="s">
        <v>102</v>
      </c>
      <c r="BE169" s="481" t="s">
        <v>102</v>
      </c>
      <c r="BF169" s="481" t="s">
        <v>102</v>
      </c>
      <c r="BG169" s="481" t="s">
        <v>102</v>
      </c>
      <c r="BH169" s="481" t="s">
        <v>102</v>
      </c>
      <c r="BI169" s="481" t="s">
        <v>102</v>
      </c>
      <c r="BJ169" s="481" t="s">
        <v>102</v>
      </c>
      <c r="BK169" s="481" t="s">
        <v>102</v>
      </c>
      <c r="BL169" s="481" t="s">
        <v>102</v>
      </c>
      <c r="BM169" s="481" t="s">
        <v>102</v>
      </c>
      <c r="BN169" s="481" t="s">
        <v>102</v>
      </c>
      <c r="BO169" s="481" t="s">
        <v>102</v>
      </c>
      <c r="BP169" s="481" t="s">
        <v>102</v>
      </c>
      <c r="BQ169" s="481" t="s">
        <v>102</v>
      </c>
      <c r="BR169" s="481" t="s">
        <v>102</v>
      </c>
      <c r="BS169" s="481" t="s">
        <v>102</v>
      </c>
      <c r="BT169" s="481" t="s">
        <v>102</v>
      </c>
      <c r="BU169" s="481" t="s">
        <v>102</v>
      </c>
      <c r="BV169" s="481" t="s">
        <v>102</v>
      </c>
      <c r="BW169" s="481" t="s">
        <v>102</v>
      </c>
      <c r="BX169" s="481" t="s">
        <v>102</v>
      </c>
      <c r="BY169" s="481" t="s">
        <v>102</v>
      </c>
      <c r="BZ169" s="481" t="s">
        <v>102</v>
      </c>
      <c r="CA169" s="481" t="s">
        <v>102</v>
      </c>
      <c r="CB169" s="481" t="s">
        <v>102</v>
      </c>
      <c r="CC169" s="481" t="s">
        <v>102</v>
      </c>
      <c r="CD169" s="481" t="s">
        <v>102</v>
      </c>
      <c r="CE169" s="481" t="s">
        <v>102</v>
      </c>
      <c r="CF169" s="481" t="s">
        <v>102</v>
      </c>
      <c r="CG169" s="481" t="s">
        <v>102</v>
      </c>
      <c r="CH169" s="481" t="s">
        <v>102</v>
      </c>
      <c r="CI169" s="481" t="s">
        <v>102</v>
      </c>
      <c r="CJ169" s="481" t="s">
        <v>102</v>
      </c>
      <c r="CK169" s="481" t="s">
        <v>102</v>
      </c>
      <c r="CL169" s="481" t="s">
        <v>102</v>
      </c>
      <c r="CM169" s="481" t="s">
        <v>102</v>
      </c>
      <c r="CN169" s="481" t="s">
        <v>102</v>
      </c>
      <c r="CO169" s="481" t="s">
        <v>102</v>
      </c>
      <c r="CP169" s="481" t="s">
        <v>102</v>
      </c>
      <c r="CQ169" s="481" t="s">
        <v>102</v>
      </c>
      <c r="CR169" s="481" t="s">
        <v>102</v>
      </c>
      <c r="CS169" s="481" t="s">
        <v>102</v>
      </c>
      <c r="CT169" s="481" t="s">
        <v>102</v>
      </c>
      <c r="CU169" s="481" t="s">
        <v>102</v>
      </c>
      <c r="CV169" s="481" t="s">
        <v>102</v>
      </c>
      <c r="CW169" s="481" t="s">
        <v>102</v>
      </c>
      <c r="CX169" s="481" t="s">
        <v>102</v>
      </c>
      <c r="CY169" s="481" t="s">
        <v>102</v>
      </c>
      <c r="CZ169" s="481" t="s">
        <v>102</v>
      </c>
      <c r="DA169" s="481" t="s">
        <v>102</v>
      </c>
      <c r="DB169" s="481" t="s">
        <v>102</v>
      </c>
      <c r="DC169" s="481" t="s">
        <v>102</v>
      </c>
      <c r="DD169" s="481" t="s">
        <v>102</v>
      </c>
      <c r="DE169" s="481" t="s">
        <v>102</v>
      </c>
      <c r="DF169" s="481" t="s">
        <v>102</v>
      </c>
      <c r="DG169" s="481" t="s">
        <v>102</v>
      </c>
      <c r="DH169" s="481" t="s">
        <v>102</v>
      </c>
      <c r="DI169" s="481" t="s">
        <v>102</v>
      </c>
      <c r="DJ169" s="481" t="s">
        <v>102</v>
      </c>
      <c r="DK169" s="481" t="s">
        <v>102</v>
      </c>
      <c r="DL169" s="481" t="s">
        <v>102</v>
      </c>
      <c r="DM169" s="481" t="s">
        <v>102</v>
      </c>
      <c r="DN169" s="481" t="s">
        <v>102</v>
      </c>
      <c r="DO169" s="481" t="s">
        <v>102</v>
      </c>
      <c r="DP169" s="481" t="s">
        <v>102</v>
      </c>
      <c r="DQ169" s="481" t="s">
        <v>102</v>
      </c>
      <c r="DR169" s="481" t="s">
        <v>102</v>
      </c>
      <c r="DS169" s="481" t="s">
        <v>102</v>
      </c>
      <c r="DT169" s="481" t="s">
        <v>102</v>
      </c>
      <c r="DU169" s="481" t="s">
        <v>102</v>
      </c>
      <c r="DV169" s="481" t="s">
        <v>102</v>
      </c>
      <c r="DW169" s="481" t="s">
        <v>102</v>
      </c>
      <c r="DX169" s="481" t="s">
        <v>102</v>
      </c>
      <c r="DY169" s="481" t="s">
        <v>102</v>
      </c>
      <c r="DZ169" s="481" t="s">
        <v>102</v>
      </c>
      <c r="EA169" s="481" t="s">
        <v>102</v>
      </c>
      <c r="EB169" s="481" t="s">
        <v>102</v>
      </c>
    </row>
    <row r="170" spans="1:132" x14ac:dyDescent="0.15">
      <c r="A170" s="485" t="s">
        <v>4745</v>
      </c>
      <c r="B170" s="481">
        <v>4097281</v>
      </c>
      <c r="C170" s="481" t="s">
        <v>102</v>
      </c>
      <c r="D170" s="481" t="s">
        <v>102</v>
      </c>
      <c r="E170" s="481" t="s">
        <v>102</v>
      </c>
      <c r="F170" s="481" t="s">
        <v>102</v>
      </c>
      <c r="G170" s="481" t="s">
        <v>102</v>
      </c>
      <c r="H170" s="481" t="s">
        <v>102</v>
      </c>
      <c r="I170" s="481" t="s">
        <v>102</v>
      </c>
      <c r="J170" s="481" t="s">
        <v>102</v>
      </c>
      <c r="K170" s="481" t="s">
        <v>102</v>
      </c>
      <c r="L170" s="481" t="s">
        <v>102</v>
      </c>
      <c r="M170" s="481" t="s">
        <v>102</v>
      </c>
      <c r="N170" s="481" t="s">
        <v>102</v>
      </c>
      <c r="O170" s="481" t="s">
        <v>102</v>
      </c>
      <c r="P170" s="481" t="s">
        <v>102</v>
      </c>
      <c r="Q170" s="481" t="s">
        <v>102</v>
      </c>
      <c r="R170" s="481" t="s">
        <v>102</v>
      </c>
      <c r="S170" s="481" t="s">
        <v>102</v>
      </c>
      <c r="T170" s="481" t="s">
        <v>102</v>
      </c>
      <c r="U170" s="481" t="s">
        <v>102</v>
      </c>
      <c r="V170" s="481" t="s">
        <v>102</v>
      </c>
      <c r="W170" s="481" t="s">
        <v>102</v>
      </c>
      <c r="X170" s="481" t="s">
        <v>102</v>
      </c>
      <c r="Y170" s="481" t="s">
        <v>102</v>
      </c>
      <c r="Z170" s="481" t="s">
        <v>102</v>
      </c>
      <c r="AA170" s="481" t="s">
        <v>102</v>
      </c>
      <c r="AB170" s="481" t="s">
        <v>102</v>
      </c>
      <c r="AC170" s="481" t="s">
        <v>102</v>
      </c>
      <c r="AD170" s="481" t="s">
        <v>102</v>
      </c>
      <c r="AE170" s="481" t="s">
        <v>102</v>
      </c>
      <c r="AF170" s="481" t="s">
        <v>102</v>
      </c>
      <c r="AG170" s="481" t="s">
        <v>102</v>
      </c>
      <c r="AH170" s="481" t="s">
        <v>102</v>
      </c>
      <c r="AI170" s="481" t="s">
        <v>102</v>
      </c>
      <c r="AJ170" s="481" t="s">
        <v>102</v>
      </c>
      <c r="AK170" s="481" t="s">
        <v>102</v>
      </c>
      <c r="AL170" s="481" t="s">
        <v>102</v>
      </c>
      <c r="AM170" s="481" t="s">
        <v>102</v>
      </c>
      <c r="AN170" s="481" t="s">
        <v>102</v>
      </c>
      <c r="AO170" s="481" t="s">
        <v>102</v>
      </c>
      <c r="AP170" s="481" t="s">
        <v>102</v>
      </c>
      <c r="AQ170" s="481" t="s">
        <v>102</v>
      </c>
      <c r="AR170" s="481" t="s">
        <v>102</v>
      </c>
      <c r="AS170" s="481" t="s">
        <v>102</v>
      </c>
      <c r="AT170" s="481" t="s">
        <v>102</v>
      </c>
      <c r="AU170" s="481" t="s">
        <v>102</v>
      </c>
      <c r="AV170" s="481" t="s">
        <v>102</v>
      </c>
      <c r="AW170" s="481" t="s">
        <v>102</v>
      </c>
      <c r="AX170" s="481" t="s">
        <v>102</v>
      </c>
      <c r="AY170" s="481" t="s">
        <v>102</v>
      </c>
      <c r="AZ170" s="481" t="s">
        <v>102</v>
      </c>
      <c r="BA170" s="481" t="s">
        <v>102</v>
      </c>
      <c r="BB170" s="481" t="s">
        <v>102</v>
      </c>
      <c r="BC170" s="481" t="s">
        <v>102</v>
      </c>
      <c r="BD170" s="481" t="s">
        <v>102</v>
      </c>
      <c r="BE170" s="481" t="s">
        <v>102</v>
      </c>
      <c r="BF170" s="481" t="s">
        <v>102</v>
      </c>
      <c r="BG170" s="481" t="s">
        <v>102</v>
      </c>
      <c r="BH170" s="481" t="s">
        <v>102</v>
      </c>
      <c r="BI170" s="481" t="s">
        <v>102</v>
      </c>
      <c r="BJ170" s="481" t="s">
        <v>102</v>
      </c>
      <c r="BK170" s="481" t="s">
        <v>102</v>
      </c>
      <c r="BL170" s="481" t="s">
        <v>102</v>
      </c>
      <c r="BM170" s="481" t="s">
        <v>102</v>
      </c>
      <c r="BN170" s="481" t="s">
        <v>102</v>
      </c>
      <c r="BO170" s="481" t="s">
        <v>102</v>
      </c>
      <c r="BP170" s="481" t="s">
        <v>102</v>
      </c>
      <c r="BQ170" s="481" t="s">
        <v>102</v>
      </c>
      <c r="BR170" s="481" t="s">
        <v>102</v>
      </c>
      <c r="BS170" s="481" t="s">
        <v>102</v>
      </c>
      <c r="BT170" s="481" t="s">
        <v>102</v>
      </c>
      <c r="BU170" s="481" t="s">
        <v>102</v>
      </c>
      <c r="BV170" s="481" t="s">
        <v>102</v>
      </c>
      <c r="BW170" s="481" t="s">
        <v>102</v>
      </c>
      <c r="BX170" s="481" t="s">
        <v>102</v>
      </c>
      <c r="BY170" s="481" t="s">
        <v>102</v>
      </c>
      <c r="BZ170" s="481" t="s">
        <v>102</v>
      </c>
      <c r="CA170" s="481" t="s">
        <v>102</v>
      </c>
      <c r="CB170" s="481" t="s">
        <v>102</v>
      </c>
      <c r="CC170" s="481" t="s">
        <v>102</v>
      </c>
      <c r="CD170" s="481" t="s">
        <v>102</v>
      </c>
      <c r="CE170" s="481" t="s">
        <v>102</v>
      </c>
      <c r="CF170" s="481" t="s">
        <v>102</v>
      </c>
      <c r="CG170" s="481" t="s">
        <v>102</v>
      </c>
      <c r="CH170" s="481" t="s">
        <v>102</v>
      </c>
      <c r="CI170" s="481" t="s">
        <v>102</v>
      </c>
      <c r="CJ170" s="481" t="s">
        <v>102</v>
      </c>
      <c r="CK170" s="481" t="s">
        <v>102</v>
      </c>
      <c r="CL170" s="481" t="s">
        <v>102</v>
      </c>
      <c r="CM170" s="481" t="s">
        <v>102</v>
      </c>
      <c r="CN170" s="481" t="s">
        <v>102</v>
      </c>
      <c r="CO170" s="481" t="s">
        <v>102</v>
      </c>
      <c r="CP170" s="481" t="s">
        <v>102</v>
      </c>
      <c r="CQ170" s="481" t="s">
        <v>102</v>
      </c>
      <c r="CR170" s="481" t="s">
        <v>102</v>
      </c>
      <c r="CS170" s="481" t="s">
        <v>102</v>
      </c>
      <c r="CT170" s="481" t="s">
        <v>102</v>
      </c>
      <c r="CU170" s="481" t="s">
        <v>102</v>
      </c>
      <c r="CV170" s="481" t="s">
        <v>102</v>
      </c>
      <c r="CW170" s="481" t="s">
        <v>102</v>
      </c>
      <c r="CX170" s="481" t="s">
        <v>102</v>
      </c>
      <c r="CY170" s="481" t="s">
        <v>102</v>
      </c>
      <c r="CZ170" s="481" t="s">
        <v>102</v>
      </c>
      <c r="DA170" s="481" t="s">
        <v>102</v>
      </c>
      <c r="DB170" s="481" t="s">
        <v>102</v>
      </c>
      <c r="DC170" s="481" t="s">
        <v>102</v>
      </c>
      <c r="DD170" s="481" t="s">
        <v>102</v>
      </c>
      <c r="DE170" s="481" t="s">
        <v>102</v>
      </c>
      <c r="DF170" s="481" t="s">
        <v>102</v>
      </c>
      <c r="DG170" s="481" t="s">
        <v>102</v>
      </c>
      <c r="DH170" s="481" t="s">
        <v>102</v>
      </c>
      <c r="DI170" s="481" t="s">
        <v>102</v>
      </c>
      <c r="DJ170" s="481" t="s">
        <v>102</v>
      </c>
      <c r="DK170" s="481" t="s">
        <v>102</v>
      </c>
      <c r="DL170" s="481" t="s">
        <v>102</v>
      </c>
      <c r="DM170" s="481" t="s">
        <v>102</v>
      </c>
      <c r="DN170" s="481" t="s">
        <v>102</v>
      </c>
      <c r="DO170" s="481" t="s">
        <v>102</v>
      </c>
      <c r="DP170" s="481" t="s">
        <v>102</v>
      </c>
      <c r="DQ170" s="481" t="s">
        <v>102</v>
      </c>
      <c r="DR170" s="481" t="s">
        <v>102</v>
      </c>
      <c r="DS170" s="481" t="s">
        <v>102</v>
      </c>
      <c r="DT170" s="481" t="s">
        <v>102</v>
      </c>
      <c r="DU170" s="481" t="s">
        <v>102</v>
      </c>
      <c r="DV170" s="481" t="s">
        <v>102</v>
      </c>
      <c r="DW170" s="481" t="s">
        <v>102</v>
      </c>
      <c r="DX170" s="481" t="s">
        <v>102</v>
      </c>
      <c r="DY170" s="481" t="s">
        <v>102</v>
      </c>
      <c r="DZ170" s="481" t="s">
        <v>102</v>
      </c>
      <c r="EA170" s="481" t="s">
        <v>102</v>
      </c>
      <c r="EB170" s="481" t="s">
        <v>102</v>
      </c>
    </row>
    <row r="171" spans="1:132" x14ac:dyDescent="0.15">
      <c r="A171" s="485" t="s">
        <v>4746</v>
      </c>
      <c r="B171" s="481">
        <v>3868474</v>
      </c>
      <c r="C171" s="481" t="s">
        <v>102</v>
      </c>
      <c r="D171" s="481" t="s">
        <v>102</v>
      </c>
      <c r="E171" s="481" t="s">
        <v>102</v>
      </c>
      <c r="F171" s="481" t="s">
        <v>102</v>
      </c>
      <c r="G171" s="481" t="s">
        <v>102</v>
      </c>
      <c r="H171" s="481" t="s">
        <v>102</v>
      </c>
      <c r="I171" s="481" t="s">
        <v>102</v>
      </c>
      <c r="J171" s="481" t="s">
        <v>102</v>
      </c>
      <c r="K171" s="481" t="s">
        <v>102</v>
      </c>
      <c r="L171" s="481" t="s">
        <v>102</v>
      </c>
      <c r="M171" s="481" t="s">
        <v>102</v>
      </c>
      <c r="N171" s="481" t="s">
        <v>102</v>
      </c>
      <c r="O171" s="481" t="s">
        <v>102</v>
      </c>
      <c r="P171" s="481" t="s">
        <v>102</v>
      </c>
      <c r="Q171" s="481" t="s">
        <v>102</v>
      </c>
      <c r="R171" s="481" t="s">
        <v>102</v>
      </c>
      <c r="S171" s="481" t="s">
        <v>102</v>
      </c>
      <c r="T171" s="481" t="s">
        <v>102</v>
      </c>
      <c r="U171" s="481" t="s">
        <v>102</v>
      </c>
      <c r="V171" s="481" t="s">
        <v>102</v>
      </c>
      <c r="W171" s="481" t="s">
        <v>102</v>
      </c>
      <c r="X171" s="481" t="s">
        <v>102</v>
      </c>
      <c r="Y171" s="481" t="s">
        <v>102</v>
      </c>
      <c r="Z171" s="481" t="s">
        <v>102</v>
      </c>
      <c r="AA171" s="481" t="s">
        <v>102</v>
      </c>
      <c r="AB171" s="481" t="s">
        <v>102</v>
      </c>
      <c r="AC171" s="481" t="s">
        <v>102</v>
      </c>
      <c r="AD171" s="481" t="s">
        <v>102</v>
      </c>
      <c r="AE171" s="481" t="s">
        <v>102</v>
      </c>
      <c r="AF171" s="481" t="s">
        <v>102</v>
      </c>
      <c r="AG171" s="481" t="s">
        <v>102</v>
      </c>
      <c r="AH171" s="481" t="s">
        <v>102</v>
      </c>
      <c r="AI171" s="481" t="s">
        <v>102</v>
      </c>
      <c r="AJ171" s="481" t="s">
        <v>102</v>
      </c>
      <c r="AK171" s="481" t="s">
        <v>102</v>
      </c>
      <c r="AL171" s="481" t="s">
        <v>102</v>
      </c>
      <c r="AM171" s="481" t="s">
        <v>102</v>
      </c>
      <c r="AN171" s="481" t="s">
        <v>102</v>
      </c>
      <c r="AO171" s="481" t="s">
        <v>102</v>
      </c>
      <c r="AP171" s="481" t="s">
        <v>102</v>
      </c>
      <c r="AQ171" s="481" t="s">
        <v>102</v>
      </c>
      <c r="AR171" s="481" t="s">
        <v>102</v>
      </c>
      <c r="AS171" s="481" t="s">
        <v>102</v>
      </c>
      <c r="AT171" s="481" t="s">
        <v>102</v>
      </c>
      <c r="AU171" s="481" t="s">
        <v>102</v>
      </c>
      <c r="AV171" s="481" t="s">
        <v>102</v>
      </c>
      <c r="AW171" s="481" t="s">
        <v>102</v>
      </c>
      <c r="AX171" s="481" t="s">
        <v>102</v>
      </c>
      <c r="AY171" s="481" t="s">
        <v>102</v>
      </c>
      <c r="AZ171" s="481" t="s">
        <v>102</v>
      </c>
      <c r="BA171" s="481" t="s">
        <v>102</v>
      </c>
      <c r="BB171" s="481" t="s">
        <v>102</v>
      </c>
      <c r="BC171" s="481" t="s">
        <v>102</v>
      </c>
      <c r="BD171" s="481" t="s">
        <v>102</v>
      </c>
      <c r="BE171" s="481" t="s">
        <v>102</v>
      </c>
      <c r="BF171" s="481" t="s">
        <v>102</v>
      </c>
      <c r="BG171" s="481" t="s">
        <v>102</v>
      </c>
      <c r="BH171" s="481" t="s">
        <v>102</v>
      </c>
      <c r="BI171" s="481" t="s">
        <v>102</v>
      </c>
      <c r="BJ171" s="481" t="s">
        <v>102</v>
      </c>
      <c r="BK171" s="481" t="s">
        <v>102</v>
      </c>
      <c r="BL171" s="481" t="s">
        <v>102</v>
      </c>
      <c r="BM171" s="481" t="s">
        <v>102</v>
      </c>
      <c r="BN171" s="481" t="s">
        <v>102</v>
      </c>
      <c r="BO171" s="481" t="s">
        <v>102</v>
      </c>
      <c r="BP171" s="481" t="s">
        <v>102</v>
      </c>
      <c r="BQ171" s="481" t="s">
        <v>102</v>
      </c>
      <c r="BR171" s="481" t="s">
        <v>102</v>
      </c>
      <c r="BS171" s="481" t="s">
        <v>102</v>
      </c>
      <c r="BT171" s="481" t="s">
        <v>102</v>
      </c>
      <c r="BU171" s="481" t="s">
        <v>102</v>
      </c>
      <c r="BV171" s="481" t="s">
        <v>102</v>
      </c>
      <c r="BW171" s="481" t="s">
        <v>102</v>
      </c>
      <c r="BX171" s="481" t="s">
        <v>102</v>
      </c>
      <c r="BY171" s="481" t="s">
        <v>102</v>
      </c>
      <c r="BZ171" s="481" t="s">
        <v>102</v>
      </c>
      <c r="CA171" s="481" t="s">
        <v>102</v>
      </c>
      <c r="CB171" s="481" t="s">
        <v>102</v>
      </c>
      <c r="CC171" s="481" t="s">
        <v>102</v>
      </c>
      <c r="CD171" s="481" t="s">
        <v>102</v>
      </c>
      <c r="CE171" s="481" t="s">
        <v>102</v>
      </c>
      <c r="CF171" s="481" t="s">
        <v>102</v>
      </c>
      <c r="CG171" s="481" t="s">
        <v>102</v>
      </c>
      <c r="CH171" s="481" t="s">
        <v>102</v>
      </c>
      <c r="CI171" s="481" t="s">
        <v>102</v>
      </c>
      <c r="CJ171" s="481" t="s">
        <v>102</v>
      </c>
      <c r="CK171" s="481" t="s">
        <v>102</v>
      </c>
      <c r="CL171" s="481" t="s">
        <v>102</v>
      </c>
      <c r="CM171" s="481" t="s">
        <v>102</v>
      </c>
      <c r="CN171" s="481" t="s">
        <v>102</v>
      </c>
      <c r="CO171" s="481" t="s">
        <v>102</v>
      </c>
      <c r="CP171" s="481" t="s">
        <v>102</v>
      </c>
      <c r="CQ171" s="481" t="s">
        <v>102</v>
      </c>
      <c r="CR171" s="481" t="s">
        <v>102</v>
      </c>
      <c r="CS171" s="481" t="s">
        <v>102</v>
      </c>
      <c r="CT171" s="481" t="s">
        <v>102</v>
      </c>
      <c r="CU171" s="481" t="s">
        <v>102</v>
      </c>
      <c r="CV171" s="481" t="s">
        <v>102</v>
      </c>
      <c r="CW171" s="481" t="s">
        <v>102</v>
      </c>
      <c r="CX171" s="481" t="s">
        <v>102</v>
      </c>
      <c r="CY171" s="481" t="s">
        <v>102</v>
      </c>
      <c r="CZ171" s="481" t="s">
        <v>102</v>
      </c>
      <c r="DA171" s="481" t="s">
        <v>102</v>
      </c>
      <c r="DB171" s="481" t="s">
        <v>102</v>
      </c>
      <c r="DC171" s="481" t="s">
        <v>102</v>
      </c>
      <c r="DD171" s="481" t="s">
        <v>102</v>
      </c>
      <c r="DE171" s="481" t="s">
        <v>102</v>
      </c>
      <c r="DF171" s="481" t="s">
        <v>102</v>
      </c>
      <c r="DG171" s="481" t="s">
        <v>102</v>
      </c>
      <c r="DH171" s="481" t="s">
        <v>102</v>
      </c>
      <c r="DI171" s="481" t="s">
        <v>102</v>
      </c>
      <c r="DJ171" s="481" t="s">
        <v>102</v>
      </c>
      <c r="DK171" s="481" t="s">
        <v>102</v>
      </c>
      <c r="DL171" s="481" t="s">
        <v>102</v>
      </c>
      <c r="DM171" s="481" t="s">
        <v>102</v>
      </c>
      <c r="DN171" s="481" t="s">
        <v>102</v>
      </c>
      <c r="DO171" s="481" t="s">
        <v>102</v>
      </c>
      <c r="DP171" s="481" t="s">
        <v>102</v>
      </c>
      <c r="DQ171" s="481" t="s">
        <v>102</v>
      </c>
      <c r="DR171" s="481" t="s">
        <v>102</v>
      </c>
      <c r="DS171" s="481" t="s">
        <v>102</v>
      </c>
      <c r="DT171" s="481" t="s">
        <v>102</v>
      </c>
      <c r="DU171" s="481" t="s">
        <v>102</v>
      </c>
      <c r="DV171" s="481" t="s">
        <v>102</v>
      </c>
      <c r="DW171" s="481" t="s">
        <v>102</v>
      </c>
      <c r="DX171" s="481" t="s">
        <v>102</v>
      </c>
      <c r="DY171" s="481" t="s">
        <v>102</v>
      </c>
      <c r="DZ171" s="481" t="s">
        <v>102</v>
      </c>
      <c r="EA171" s="481" t="s">
        <v>102</v>
      </c>
      <c r="EB171" s="481" t="s">
        <v>102</v>
      </c>
    </row>
    <row r="172" spans="1:132" x14ac:dyDescent="0.15">
      <c r="A172" s="485" t="s">
        <v>4747</v>
      </c>
      <c r="B172" s="481">
        <v>4657158</v>
      </c>
      <c r="C172" s="481" t="s">
        <v>4748</v>
      </c>
      <c r="D172" s="481" t="s">
        <v>4749</v>
      </c>
      <c r="E172" s="481" t="s">
        <v>4750</v>
      </c>
      <c r="F172" s="481" t="s">
        <v>102</v>
      </c>
      <c r="G172" s="481" t="s">
        <v>102</v>
      </c>
      <c r="H172" s="481" t="s">
        <v>4748</v>
      </c>
      <c r="I172" s="481" t="s">
        <v>4749</v>
      </c>
      <c r="J172" s="481" t="s">
        <v>4750</v>
      </c>
      <c r="K172" s="481" t="s">
        <v>102</v>
      </c>
      <c r="L172" s="481" t="s">
        <v>102</v>
      </c>
      <c r="M172" s="481" t="s">
        <v>102</v>
      </c>
      <c r="N172" s="481" t="s">
        <v>102</v>
      </c>
      <c r="O172" s="481" t="s">
        <v>102</v>
      </c>
      <c r="P172" s="481" t="s">
        <v>102</v>
      </c>
      <c r="Q172" s="481" t="s">
        <v>102</v>
      </c>
      <c r="R172" s="481" t="s">
        <v>102</v>
      </c>
      <c r="S172" s="481" t="s">
        <v>102</v>
      </c>
      <c r="T172" s="481" t="s">
        <v>102</v>
      </c>
      <c r="U172" s="481" t="s">
        <v>102</v>
      </c>
      <c r="V172" s="481" t="s">
        <v>102</v>
      </c>
      <c r="W172" s="481" t="s">
        <v>102</v>
      </c>
      <c r="X172" s="481" t="s">
        <v>102</v>
      </c>
      <c r="Y172" s="481" t="s">
        <v>102</v>
      </c>
      <c r="Z172" s="481" t="s">
        <v>102</v>
      </c>
      <c r="AA172" s="481" t="s">
        <v>102</v>
      </c>
      <c r="AB172" s="481" t="s">
        <v>102</v>
      </c>
      <c r="AC172" s="481" t="s">
        <v>102</v>
      </c>
      <c r="AD172" s="481" t="s">
        <v>102</v>
      </c>
      <c r="AE172" s="481" t="s">
        <v>102</v>
      </c>
      <c r="AF172" s="481" t="s">
        <v>102</v>
      </c>
      <c r="AG172" s="481" t="s">
        <v>102</v>
      </c>
      <c r="AH172" s="481" t="s">
        <v>102</v>
      </c>
      <c r="AI172" s="481" t="s">
        <v>102</v>
      </c>
      <c r="AJ172" s="481" t="s">
        <v>102</v>
      </c>
      <c r="AK172" s="481" t="s">
        <v>102</v>
      </c>
      <c r="AL172" s="481" t="s">
        <v>102</v>
      </c>
      <c r="AM172" s="481" t="s">
        <v>102</v>
      </c>
      <c r="AN172" s="481" t="s">
        <v>102</v>
      </c>
      <c r="AO172" s="481" t="s">
        <v>102</v>
      </c>
      <c r="AP172" s="481" t="s">
        <v>102</v>
      </c>
      <c r="AQ172" s="481" t="s">
        <v>102</v>
      </c>
      <c r="AR172" s="481" t="s">
        <v>102</v>
      </c>
      <c r="AS172" s="481" t="s">
        <v>102</v>
      </c>
      <c r="AT172" s="481" t="s">
        <v>102</v>
      </c>
      <c r="AU172" s="481" t="s">
        <v>102</v>
      </c>
      <c r="AV172" s="481" t="s">
        <v>102</v>
      </c>
      <c r="AW172" s="481" t="s">
        <v>102</v>
      </c>
      <c r="AX172" s="481" t="s">
        <v>102</v>
      </c>
      <c r="AY172" s="481" t="s">
        <v>102</v>
      </c>
      <c r="AZ172" s="481" t="s">
        <v>102</v>
      </c>
      <c r="BA172" s="481" t="s">
        <v>102</v>
      </c>
      <c r="BB172" s="481" t="s">
        <v>102</v>
      </c>
      <c r="BC172" s="481" t="s">
        <v>102</v>
      </c>
      <c r="BD172" s="481" t="s">
        <v>102</v>
      </c>
      <c r="BE172" s="481" t="s">
        <v>102</v>
      </c>
      <c r="BF172" s="481" t="s">
        <v>102</v>
      </c>
      <c r="BG172" s="481" t="s">
        <v>102</v>
      </c>
      <c r="BH172" s="481" t="s">
        <v>102</v>
      </c>
      <c r="BI172" s="481" t="s">
        <v>102</v>
      </c>
      <c r="BJ172" s="481" t="s">
        <v>102</v>
      </c>
      <c r="BK172" s="481" t="s">
        <v>102</v>
      </c>
      <c r="BL172" s="481" t="s">
        <v>102</v>
      </c>
      <c r="BM172" s="481" t="s">
        <v>102</v>
      </c>
      <c r="BN172" s="481" t="s">
        <v>102</v>
      </c>
      <c r="BO172" s="481" t="s">
        <v>102</v>
      </c>
      <c r="BP172" s="481" t="s">
        <v>102</v>
      </c>
      <c r="BQ172" s="481" t="s">
        <v>102</v>
      </c>
      <c r="BR172" s="481" t="s">
        <v>102</v>
      </c>
      <c r="BS172" s="481" t="s">
        <v>102</v>
      </c>
      <c r="BT172" s="481" t="s">
        <v>102</v>
      </c>
      <c r="BU172" s="481" t="s">
        <v>102</v>
      </c>
      <c r="BV172" s="481" t="s">
        <v>102</v>
      </c>
      <c r="BW172" s="481" t="s">
        <v>102</v>
      </c>
      <c r="BX172" s="481" t="s">
        <v>102</v>
      </c>
      <c r="BY172" s="481" t="s">
        <v>102</v>
      </c>
      <c r="BZ172" s="481" t="s">
        <v>102</v>
      </c>
      <c r="CA172" s="481" t="s">
        <v>102</v>
      </c>
      <c r="CB172" s="481" t="s">
        <v>102</v>
      </c>
      <c r="CC172" s="481" t="s">
        <v>102</v>
      </c>
      <c r="CD172" s="481" t="s">
        <v>102</v>
      </c>
      <c r="CE172" s="481" t="s">
        <v>102</v>
      </c>
      <c r="CF172" s="481" t="s">
        <v>102</v>
      </c>
      <c r="CG172" s="481" t="s">
        <v>102</v>
      </c>
      <c r="CH172" s="481" t="s">
        <v>102</v>
      </c>
      <c r="CI172" s="481" t="s">
        <v>102</v>
      </c>
      <c r="CJ172" s="481" t="s">
        <v>102</v>
      </c>
      <c r="CK172" s="481" t="s">
        <v>102</v>
      </c>
      <c r="CL172" s="481" t="s">
        <v>102</v>
      </c>
      <c r="CM172" s="481" t="s">
        <v>102</v>
      </c>
      <c r="CN172" s="481" t="s">
        <v>102</v>
      </c>
      <c r="CO172" s="481" t="s">
        <v>102</v>
      </c>
      <c r="CP172" s="481" t="s">
        <v>102</v>
      </c>
      <c r="CQ172" s="481" t="s">
        <v>102</v>
      </c>
      <c r="CR172" s="481" t="s">
        <v>102</v>
      </c>
      <c r="CS172" s="481" t="s">
        <v>102</v>
      </c>
      <c r="CT172" s="481" t="s">
        <v>102</v>
      </c>
      <c r="CU172" s="481" t="s">
        <v>102</v>
      </c>
      <c r="CV172" s="481" t="s">
        <v>102</v>
      </c>
      <c r="CW172" s="481" t="s">
        <v>102</v>
      </c>
      <c r="CX172" s="481" t="s">
        <v>102</v>
      </c>
      <c r="CY172" s="481" t="s">
        <v>102</v>
      </c>
      <c r="CZ172" s="481" t="s">
        <v>102</v>
      </c>
      <c r="DA172" s="481" t="s">
        <v>102</v>
      </c>
      <c r="DB172" s="481" t="s">
        <v>102</v>
      </c>
      <c r="DC172" s="481" t="s">
        <v>102</v>
      </c>
      <c r="DD172" s="481" t="s">
        <v>102</v>
      </c>
      <c r="DE172" s="481" t="s">
        <v>102</v>
      </c>
      <c r="DF172" s="481" t="s">
        <v>102</v>
      </c>
      <c r="DG172" s="481" t="s">
        <v>102</v>
      </c>
      <c r="DH172" s="481" t="s">
        <v>102</v>
      </c>
      <c r="DI172" s="481" t="s">
        <v>102</v>
      </c>
      <c r="DJ172" s="481" t="s">
        <v>102</v>
      </c>
      <c r="DK172" s="481" t="s">
        <v>102</v>
      </c>
      <c r="DL172" s="481" t="s">
        <v>102</v>
      </c>
      <c r="DM172" s="481" t="s">
        <v>102</v>
      </c>
      <c r="DN172" s="481" t="s">
        <v>102</v>
      </c>
      <c r="DO172" s="481" t="s">
        <v>102</v>
      </c>
      <c r="DP172" s="481" t="s">
        <v>102</v>
      </c>
      <c r="DQ172" s="481" t="s">
        <v>102</v>
      </c>
      <c r="DR172" s="481" t="s">
        <v>102</v>
      </c>
      <c r="DS172" s="481" t="s">
        <v>102</v>
      </c>
      <c r="DT172" s="481" t="s">
        <v>102</v>
      </c>
      <c r="DU172" s="481" t="s">
        <v>102</v>
      </c>
      <c r="DV172" s="481" t="s">
        <v>102</v>
      </c>
      <c r="DW172" s="481" t="s">
        <v>102</v>
      </c>
      <c r="DX172" s="481" t="s">
        <v>102</v>
      </c>
      <c r="DY172" s="481" t="s">
        <v>102</v>
      </c>
      <c r="DZ172" s="481" t="s">
        <v>102</v>
      </c>
      <c r="EA172" s="481" t="s">
        <v>102</v>
      </c>
      <c r="EB172" s="481" t="s">
        <v>102</v>
      </c>
    </row>
    <row r="173" spans="1:132" x14ac:dyDescent="0.15">
      <c r="A173" s="480" t="s">
        <v>4751</v>
      </c>
      <c r="B173" s="481">
        <v>3897181</v>
      </c>
      <c r="C173" s="481" t="s">
        <v>4752</v>
      </c>
      <c r="D173" s="481" t="s">
        <v>102</v>
      </c>
      <c r="E173" s="481" t="s">
        <v>102</v>
      </c>
      <c r="F173" s="481" t="s">
        <v>102</v>
      </c>
      <c r="G173" s="481" t="s">
        <v>102</v>
      </c>
      <c r="H173" s="481" t="s">
        <v>102</v>
      </c>
      <c r="I173" s="481" t="s">
        <v>102</v>
      </c>
      <c r="J173" s="481" t="s">
        <v>102</v>
      </c>
      <c r="K173" s="481" t="s">
        <v>102</v>
      </c>
      <c r="L173" s="481" t="s">
        <v>102</v>
      </c>
      <c r="M173" s="481" t="s">
        <v>102</v>
      </c>
      <c r="N173" s="481" t="s">
        <v>102</v>
      </c>
      <c r="O173" s="481" t="s">
        <v>102</v>
      </c>
      <c r="P173" s="481" t="s">
        <v>102</v>
      </c>
      <c r="Q173" s="481" t="s">
        <v>102</v>
      </c>
      <c r="R173" s="481" t="s">
        <v>102</v>
      </c>
      <c r="S173" s="481" t="s">
        <v>102</v>
      </c>
      <c r="T173" s="481" t="s">
        <v>102</v>
      </c>
      <c r="U173" s="481" t="s">
        <v>102</v>
      </c>
      <c r="V173" s="481" t="s">
        <v>102</v>
      </c>
      <c r="W173" s="481" t="s">
        <v>102</v>
      </c>
      <c r="X173" s="481" t="s">
        <v>102</v>
      </c>
      <c r="Y173" s="481" t="s">
        <v>102</v>
      </c>
      <c r="Z173" s="481" t="s">
        <v>102</v>
      </c>
      <c r="AA173" s="481" t="s">
        <v>102</v>
      </c>
      <c r="AB173" s="481" t="s">
        <v>102</v>
      </c>
      <c r="AC173" s="481" t="s">
        <v>102</v>
      </c>
      <c r="AD173" s="481" t="s">
        <v>102</v>
      </c>
      <c r="AE173" s="481" t="s">
        <v>102</v>
      </c>
      <c r="AF173" s="481" t="s">
        <v>102</v>
      </c>
      <c r="AG173" s="481" t="s">
        <v>102</v>
      </c>
      <c r="AH173" s="481" t="s">
        <v>102</v>
      </c>
      <c r="AI173" s="481" t="s">
        <v>102</v>
      </c>
      <c r="AJ173" s="481" t="s">
        <v>102</v>
      </c>
      <c r="AK173" s="481" t="s">
        <v>102</v>
      </c>
      <c r="AL173" s="481" t="s">
        <v>102</v>
      </c>
      <c r="AM173" s="481" t="s">
        <v>102</v>
      </c>
      <c r="AN173" s="481" t="s">
        <v>102</v>
      </c>
      <c r="AO173" s="481" t="s">
        <v>102</v>
      </c>
      <c r="AP173" s="481" t="s">
        <v>102</v>
      </c>
      <c r="AQ173" s="481" t="s">
        <v>102</v>
      </c>
      <c r="AR173" s="481" t="s">
        <v>102</v>
      </c>
      <c r="AS173" s="481" t="s">
        <v>102</v>
      </c>
      <c r="AT173" s="481" t="s">
        <v>102</v>
      </c>
      <c r="AU173" s="481" t="s">
        <v>102</v>
      </c>
      <c r="AV173" s="481" t="s">
        <v>102</v>
      </c>
      <c r="AW173" s="481" t="s">
        <v>102</v>
      </c>
      <c r="AX173" s="481" t="s">
        <v>102</v>
      </c>
      <c r="AY173" s="481" t="s">
        <v>102</v>
      </c>
      <c r="AZ173" s="481" t="s">
        <v>102</v>
      </c>
      <c r="BA173" s="481" t="s">
        <v>102</v>
      </c>
      <c r="BB173" s="481" t="s">
        <v>102</v>
      </c>
      <c r="BC173" s="481" t="s">
        <v>102</v>
      </c>
      <c r="BD173" s="481" t="s">
        <v>102</v>
      </c>
      <c r="BE173" s="481" t="s">
        <v>102</v>
      </c>
      <c r="BF173" s="481" t="s">
        <v>102</v>
      </c>
      <c r="BG173" s="481" t="s">
        <v>102</v>
      </c>
      <c r="BH173" s="481" t="s">
        <v>102</v>
      </c>
      <c r="BI173" s="481" t="s">
        <v>102</v>
      </c>
      <c r="BJ173" s="481" t="s">
        <v>102</v>
      </c>
      <c r="BK173" s="481" t="s">
        <v>102</v>
      </c>
      <c r="BL173" s="481" t="s">
        <v>102</v>
      </c>
      <c r="BM173" s="481" t="s">
        <v>102</v>
      </c>
      <c r="BN173" s="481" t="s">
        <v>102</v>
      </c>
      <c r="BO173" s="481" t="s">
        <v>102</v>
      </c>
      <c r="BP173" s="481" t="s">
        <v>102</v>
      </c>
      <c r="BQ173" s="481" t="s">
        <v>102</v>
      </c>
      <c r="BR173" s="481" t="s">
        <v>102</v>
      </c>
      <c r="BS173" s="481" t="s">
        <v>102</v>
      </c>
      <c r="BT173" s="481" t="s">
        <v>102</v>
      </c>
      <c r="BU173" s="481" t="s">
        <v>102</v>
      </c>
      <c r="BV173" s="481" t="s">
        <v>102</v>
      </c>
      <c r="BW173" s="481" t="s">
        <v>102</v>
      </c>
      <c r="BX173" s="481" t="s">
        <v>102</v>
      </c>
      <c r="BY173" s="481" t="s">
        <v>102</v>
      </c>
      <c r="BZ173" s="481" t="s">
        <v>102</v>
      </c>
      <c r="CA173" s="481" t="s">
        <v>102</v>
      </c>
      <c r="CB173" s="481" t="s">
        <v>102</v>
      </c>
      <c r="CC173" s="481" t="s">
        <v>102</v>
      </c>
      <c r="CD173" s="481" t="s">
        <v>102</v>
      </c>
      <c r="CE173" s="481" t="s">
        <v>102</v>
      </c>
      <c r="CF173" s="481" t="s">
        <v>102</v>
      </c>
      <c r="CG173" s="481" t="s">
        <v>102</v>
      </c>
      <c r="CH173" s="481" t="s">
        <v>102</v>
      </c>
      <c r="CI173" s="481" t="s">
        <v>102</v>
      </c>
      <c r="CJ173" s="481" t="s">
        <v>102</v>
      </c>
      <c r="CK173" s="481" t="s">
        <v>102</v>
      </c>
      <c r="CL173" s="481" t="s">
        <v>102</v>
      </c>
      <c r="CM173" s="481" t="s">
        <v>102</v>
      </c>
      <c r="CN173" s="481" t="s">
        <v>102</v>
      </c>
      <c r="CO173" s="481" t="s">
        <v>102</v>
      </c>
      <c r="CP173" s="481" t="s">
        <v>102</v>
      </c>
      <c r="CQ173" s="481" t="s">
        <v>102</v>
      </c>
      <c r="CR173" s="481" t="s">
        <v>102</v>
      </c>
      <c r="CS173" s="481" t="s">
        <v>102</v>
      </c>
      <c r="CT173" s="481" t="s">
        <v>102</v>
      </c>
      <c r="CU173" s="481" t="s">
        <v>102</v>
      </c>
      <c r="CV173" s="481" t="s">
        <v>102</v>
      </c>
      <c r="CW173" s="481" t="s">
        <v>102</v>
      </c>
      <c r="CX173" s="481" t="s">
        <v>102</v>
      </c>
      <c r="CY173" s="481" t="s">
        <v>102</v>
      </c>
      <c r="CZ173" s="481" t="s">
        <v>102</v>
      </c>
      <c r="DA173" s="481" t="s">
        <v>102</v>
      </c>
      <c r="DB173" s="481" t="s">
        <v>102</v>
      </c>
      <c r="DC173" s="481" t="s">
        <v>102</v>
      </c>
      <c r="DD173" s="481" t="s">
        <v>102</v>
      </c>
      <c r="DE173" s="481" t="s">
        <v>102</v>
      </c>
      <c r="DF173" s="481" t="s">
        <v>102</v>
      </c>
      <c r="DG173" s="481" t="s">
        <v>102</v>
      </c>
      <c r="DH173" s="481" t="s">
        <v>102</v>
      </c>
      <c r="DI173" s="481" t="s">
        <v>102</v>
      </c>
      <c r="DJ173" s="481" t="s">
        <v>102</v>
      </c>
      <c r="DK173" s="481" t="s">
        <v>102</v>
      </c>
      <c r="DL173" s="481" t="s">
        <v>102</v>
      </c>
      <c r="DM173" s="481" t="s">
        <v>102</v>
      </c>
      <c r="DN173" s="481" t="s">
        <v>102</v>
      </c>
      <c r="DO173" s="481" t="s">
        <v>102</v>
      </c>
      <c r="DP173" s="481" t="s">
        <v>102</v>
      </c>
      <c r="DQ173" s="481" t="s">
        <v>102</v>
      </c>
      <c r="DR173" s="481" t="s">
        <v>102</v>
      </c>
      <c r="DS173" s="481" t="s">
        <v>102</v>
      </c>
      <c r="DT173" s="481" t="s">
        <v>102</v>
      </c>
      <c r="DU173" s="481" t="s">
        <v>102</v>
      </c>
      <c r="DV173" s="481" t="s">
        <v>102</v>
      </c>
      <c r="DW173" s="481" t="s">
        <v>102</v>
      </c>
      <c r="DX173" s="481" t="s">
        <v>102</v>
      </c>
      <c r="DY173" s="481" t="s">
        <v>102</v>
      </c>
      <c r="DZ173" s="481" t="s">
        <v>102</v>
      </c>
      <c r="EA173" s="481" t="s">
        <v>102</v>
      </c>
      <c r="EB173" s="481" t="s">
        <v>102</v>
      </c>
    </row>
    <row r="174" spans="1:132" x14ac:dyDescent="0.15">
      <c r="A174" s="480" t="s">
        <v>4753</v>
      </c>
      <c r="B174" s="481">
        <v>4006470</v>
      </c>
      <c r="C174" s="481" t="s">
        <v>102</v>
      </c>
      <c r="D174" s="481" t="s">
        <v>4754</v>
      </c>
      <c r="E174" s="481" t="s">
        <v>102</v>
      </c>
      <c r="F174" s="481" t="s">
        <v>102</v>
      </c>
      <c r="G174" s="481" t="s">
        <v>102</v>
      </c>
      <c r="H174" s="481" t="s">
        <v>102</v>
      </c>
      <c r="I174" s="481" t="s">
        <v>102</v>
      </c>
      <c r="J174" s="481" t="s">
        <v>102</v>
      </c>
      <c r="K174" s="481" t="s">
        <v>102</v>
      </c>
      <c r="L174" s="481" t="s">
        <v>102</v>
      </c>
      <c r="M174" s="481" t="s">
        <v>102</v>
      </c>
      <c r="N174" s="481" t="s">
        <v>102</v>
      </c>
      <c r="O174" s="481" t="s">
        <v>102</v>
      </c>
      <c r="P174" s="481" t="s">
        <v>102</v>
      </c>
      <c r="Q174" s="481" t="s">
        <v>102</v>
      </c>
      <c r="R174" s="481" t="s">
        <v>102</v>
      </c>
      <c r="S174" s="481" t="s">
        <v>102</v>
      </c>
      <c r="T174" s="481" t="s">
        <v>102</v>
      </c>
      <c r="U174" s="481" t="s">
        <v>102</v>
      </c>
      <c r="V174" s="481" t="s">
        <v>102</v>
      </c>
      <c r="W174" s="481" t="s">
        <v>102</v>
      </c>
      <c r="X174" s="481" t="s">
        <v>102</v>
      </c>
      <c r="Y174" s="481" t="s">
        <v>102</v>
      </c>
      <c r="Z174" s="481" t="s">
        <v>102</v>
      </c>
      <c r="AA174" s="481" t="s">
        <v>102</v>
      </c>
      <c r="AB174" s="481" t="s">
        <v>102</v>
      </c>
      <c r="AC174" s="481" t="s">
        <v>102</v>
      </c>
      <c r="AD174" s="481" t="s">
        <v>102</v>
      </c>
      <c r="AE174" s="481" t="s">
        <v>102</v>
      </c>
      <c r="AF174" s="481" t="s">
        <v>102</v>
      </c>
      <c r="AG174" s="481" t="s">
        <v>102</v>
      </c>
      <c r="AH174" s="481" t="s">
        <v>102</v>
      </c>
      <c r="AI174" s="481" t="s">
        <v>102</v>
      </c>
      <c r="AJ174" s="481" t="s">
        <v>102</v>
      </c>
      <c r="AK174" s="481" t="s">
        <v>102</v>
      </c>
      <c r="AL174" s="481" t="s">
        <v>102</v>
      </c>
      <c r="AM174" s="481" t="s">
        <v>102</v>
      </c>
      <c r="AN174" s="481" t="s">
        <v>102</v>
      </c>
      <c r="AO174" s="481" t="s">
        <v>102</v>
      </c>
      <c r="AP174" s="481" t="s">
        <v>102</v>
      </c>
      <c r="AQ174" s="481" t="s">
        <v>102</v>
      </c>
      <c r="AR174" s="481" t="s">
        <v>102</v>
      </c>
      <c r="AS174" s="481" t="s">
        <v>102</v>
      </c>
      <c r="AT174" s="481" t="s">
        <v>102</v>
      </c>
      <c r="AU174" s="481" t="s">
        <v>102</v>
      </c>
      <c r="AV174" s="481" t="s">
        <v>102</v>
      </c>
      <c r="AW174" s="481" t="s">
        <v>102</v>
      </c>
      <c r="AX174" s="481" t="s">
        <v>102</v>
      </c>
      <c r="AY174" s="481" t="s">
        <v>102</v>
      </c>
      <c r="AZ174" s="481" t="s">
        <v>102</v>
      </c>
      <c r="BA174" s="481" t="s">
        <v>102</v>
      </c>
      <c r="BB174" s="481" t="s">
        <v>102</v>
      </c>
      <c r="BC174" s="481" t="s">
        <v>102</v>
      </c>
      <c r="BD174" s="481" t="s">
        <v>102</v>
      </c>
      <c r="BE174" s="481" t="s">
        <v>102</v>
      </c>
      <c r="BF174" s="481" t="s">
        <v>102</v>
      </c>
      <c r="BG174" s="481" t="s">
        <v>102</v>
      </c>
      <c r="BH174" s="481" t="s">
        <v>102</v>
      </c>
      <c r="BI174" s="481" t="s">
        <v>102</v>
      </c>
      <c r="BJ174" s="481" t="s">
        <v>102</v>
      </c>
      <c r="BK174" s="481" t="s">
        <v>102</v>
      </c>
      <c r="BL174" s="481" t="s">
        <v>102</v>
      </c>
      <c r="BM174" s="481" t="s">
        <v>102</v>
      </c>
      <c r="BN174" s="481" t="s">
        <v>102</v>
      </c>
      <c r="BO174" s="481" t="s">
        <v>102</v>
      </c>
      <c r="BP174" s="481" t="s">
        <v>102</v>
      </c>
      <c r="BQ174" s="481" t="s">
        <v>102</v>
      </c>
      <c r="BR174" s="481" t="s">
        <v>102</v>
      </c>
      <c r="BS174" s="481" t="s">
        <v>102</v>
      </c>
      <c r="BT174" s="481" t="s">
        <v>102</v>
      </c>
      <c r="BU174" s="481" t="s">
        <v>102</v>
      </c>
      <c r="BV174" s="481" t="s">
        <v>102</v>
      </c>
      <c r="BW174" s="481" t="s">
        <v>102</v>
      </c>
      <c r="BX174" s="481" t="s">
        <v>102</v>
      </c>
      <c r="BY174" s="481" t="s">
        <v>102</v>
      </c>
      <c r="BZ174" s="481" t="s">
        <v>102</v>
      </c>
      <c r="CA174" s="481" t="s">
        <v>102</v>
      </c>
      <c r="CB174" s="481" t="s">
        <v>102</v>
      </c>
      <c r="CC174" s="481" t="s">
        <v>102</v>
      </c>
      <c r="CD174" s="481" t="s">
        <v>102</v>
      </c>
      <c r="CE174" s="481" t="s">
        <v>102</v>
      </c>
      <c r="CF174" s="481" t="s">
        <v>102</v>
      </c>
      <c r="CG174" s="481" t="s">
        <v>102</v>
      </c>
      <c r="CH174" s="481" t="s">
        <v>102</v>
      </c>
      <c r="CI174" s="481" t="s">
        <v>102</v>
      </c>
      <c r="CJ174" s="481" t="s">
        <v>102</v>
      </c>
      <c r="CK174" s="481" t="s">
        <v>102</v>
      </c>
      <c r="CL174" s="481" t="s">
        <v>102</v>
      </c>
      <c r="CM174" s="481" t="s">
        <v>102</v>
      </c>
      <c r="CN174" s="481" t="s">
        <v>102</v>
      </c>
      <c r="CO174" s="481" t="s">
        <v>102</v>
      </c>
      <c r="CP174" s="481" t="s">
        <v>102</v>
      </c>
      <c r="CQ174" s="481" t="s">
        <v>102</v>
      </c>
      <c r="CR174" s="481" t="s">
        <v>102</v>
      </c>
      <c r="CS174" s="481" t="s">
        <v>102</v>
      </c>
      <c r="CT174" s="481" t="s">
        <v>102</v>
      </c>
      <c r="CU174" s="481" t="s">
        <v>102</v>
      </c>
      <c r="CV174" s="481" t="s">
        <v>102</v>
      </c>
      <c r="CW174" s="481" t="s">
        <v>102</v>
      </c>
      <c r="CX174" s="481" t="s">
        <v>102</v>
      </c>
      <c r="CY174" s="481" t="s">
        <v>102</v>
      </c>
      <c r="CZ174" s="481" t="s">
        <v>102</v>
      </c>
      <c r="DA174" s="481" t="s">
        <v>102</v>
      </c>
      <c r="DB174" s="481" t="s">
        <v>102</v>
      </c>
      <c r="DC174" s="481" t="s">
        <v>102</v>
      </c>
      <c r="DD174" s="481" t="s">
        <v>102</v>
      </c>
      <c r="DE174" s="481" t="s">
        <v>102</v>
      </c>
      <c r="DF174" s="481" t="s">
        <v>102</v>
      </c>
      <c r="DG174" s="481" t="s">
        <v>102</v>
      </c>
      <c r="DH174" s="481" t="s">
        <v>102</v>
      </c>
      <c r="DI174" s="481" t="s">
        <v>102</v>
      </c>
      <c r="DJ174" s="481" t="s">
        <v>102</v>
      </c>
      <c r="DK174" s="481" t="s">
        <v>102</v>
      </c>
      <c r="DL174" s="481" t="s">
        <v>102</v>
      </c>
      <c r="DM174" s="481" t="s">
        <v>102</v>
      </c>
      <c r="DN174" s="481" t="s">
        <v>102</v>
      </c>
      <c r="DO174" s="481" t="s">
        <v>102</v>
      </c>
      <c r="DP174" s="481" t="s">
        <v>102</v>
      </c>
      <c r="DQ174" s="481" t="s">
        <v>102</v>
      </c>
      <c r="DR174" s="481" t="s">
        <v>102</v>
      </c>
      <c r="DS174" s="481" t="s">
        <v>102</v>
      </c>
      <c r="DT174" s="481" t="s">
        <v>102</v>
      </c>
      <c r="DU174" s="481" t="s">
        <v>102</v>
      </c>
      <c r="DV174" s="481" t="s">
        <v>102</v>
      </c>
      <c r="DW174" s="481" t="s">
        <v>102</v>
      </c>
      <c r="DX174" s="481" t="s">
        <v>102</v>
      </c>
      <c r="DY174" s="481" t="s">
        <v>102</v>
      </c>
      <c r="DZ174" s="481" t="s">
        <v>102</v>
      </c>
      <c r="EA174" s="481" t="s">
        <v>102</v>
      </c>
      <c r="EB174" s="481" t="s">
        <v>102</v>
      </c>
    </row>
    <row r="175" spans="1:132" x14ac:dyDescent="0.15">
      <c r="A175" s="485" t="s">
        <v>4755</v>
      </c>
      <c r="B175" s="481">
        <v>4021925</v>
      </c>
      <c r="C175" s="481" t="s">
        <v>102</v>
      </c>
      <c r="D175" s="481" t="s">
        <v>102</v>
      </c>
      <c r="E175" s="481" t="s">
        <v>102</v>
      </c>
      <c r="F175" s="481" t="s">
        <v>102</v>
      </c>
      <c r="G175" s="481" t="s">
        <v>102</v>
      </c>
      <c r="H175" s="481" t="s">
        <v>102</v>
      </c>
      <c r="I175" s="481" t="s">
        <v>102</v>
      </c>
      <c r="J175" s="481" t="s">
        <v>102</v>
      </c>
      <c r="K175" s="481" t="s">
        <v>102</v>
      </c>
      <c r="L175" s="481" t="s">
        <v>102</v>
      </c>
      <c r="M175" s="481" t="s">
        <v>102</v>
      </c>
      <c r="N175" s="481" t="s">
        <v>102</v>
      </c>
      <c r="O175" s="481" t="s">
        <v>102</v>
      </c>
      <c r="P175" s="481" t="s">
        <v>102</v>
      </c>
      <c r="Q175" s="481" t="s">
        <v>102</v>
      </c>
      <c r="R175" s="481" t="s">
        <v>102</v>
      </c>
      <c r="S175" s="481" t="s">
        <v>102</v>
      </c>
      <c r="T175" s="481" t="s">
        <v>102</v>
      </c>
      <c r="U175" s="481" t="s">
        <v>102</v>
      </c>
      <c r="V175" s="481" t="s">
        <v>102</v>
      </c>
      <c r="W175" s="481" t="s">
        <v>102</v>
      </c>
      <c r="X175" s="481" t="s">
        <v>102</v>
      </c>
      <c r="Y175" s="481" t="s">
        <v>102</v>
      </c>
      <c r="Z175" s="481" t="s">
        <v>102</v>
      </c>
      <c r="AA175" s="481" t="s">
        <v>102</v>
      </c>
      <c r="AB175" s="481" t="s">
        <v>102</v>
      </c>
      <c r="AC175" s="481" t="s">
        <v>102</v>
      </c>
      <c r="AD175" s="481" t="s">
        <v>102</v>
      </c>
      <c r="AE175" s="481" t="s">
        <v>102</v>
      </c>
      <c r="AF175" s="481" t="s">
        <v>102</v>
      </c>
      <c r="AG175" s="481" t="s">
        <v>102</v>
      </c>
      <c r="AH175" s="481" t="s">
        <v>102</v>
      </c>
      <c r="AI175" s="481" t="s">
        <v>102</v>
      </c>
      <c r="AJ175" s="481" t="s">
        <v>102</v>
      </c>
      <c r="AK175" s="481" t="s">
        <v>102</v>
      </c>
      <c r="AL175" s="481" t="s">
        <v>102</v>
      </c>
      <c r="AM175" s="481" t="s">
        <v>102</v>
      </c>
      <c r="AN175" s="481" t="s">
        <v>102</v>
      </c>
      <c r="AO175" s="481" t="s">
        <v>102</v>
      </c>
      <c r="AP175" s="481" t="s">
        <v>102</v>
      </c>
      <c r="AQ175" s="481" t="s">
        <v>102</v>
      </c>
      <c r="AR175" s="481" t="s">
        <v>102</v>
      </c>
      <c r="AS175" s="481" t="s">
        <v>102</v>
      </c>
      <c r="AT175" s="481" t="s">
        <v>102</v>
      </c>
      <c r="AU175" s="481" t="s">
        <v>102</v>
      </c>
      <c r="AV175" s="481" t="s">
        <v>102</v>
      </c>
      <c r="AW175" s="481" t="s">
        <v>102</v>
      </c>
      <c r="AX175" s="481" t="s">
        <v>102</v>
      </c>
      <c r="AY175" s="481" t="s">
        <v>102</v>
      </c>
      <c r="AZ175" s="481" t="s">
        <v>102</v>
      </c>
      <c r="BA175" s="481" t="s">
        <v>102</v>
      </c>
      <c r="BB175" s="481" t="s">
        <v>102</v>
      </c>
      <c r="BC175" s="481" t="s">
        <v>102</v>
      </c>
      <c r="BD175" s="481" t="s">
        <v>102</v>
      </c>
      <c r="BE175" s="481" t="s">
        <v>102</v>
      </c>
      <c r="BF175" s="481" t="s">
        <v>102</v>
      </c>
      <c r="BG175" s="481" t="s">
        <v>102</v>
      </c>
      <c r="BH175" s="481" t="s">
        <v>102</v>
      </c>
      <c r="BI175" s="481" t="s">
        <v>102</v>
      </c>
      <c r="BJ175" s="481" t="s">
        <v>102</v>
      </c>
      <c r="BK175" s="481" t="s">
        <v>102</v>
      </c>
      <c r="BL175" s="481" t="s">
        <v>102</v>
      </c>
      <c r="BM175" s="481" t="s">
        <v>102</v>
      </c>
      <c r="BN175" s="481" t="s">
        <v>102</v>
      </c>
      <c r="BO175" s="481" t="s">
        <v>102</v>
      </c>
      <c r="BP175" s="481" t="s">
        <v>102</v>
      </c>
      <c r="BQ175" s="481" t="s">
        <v>102</v>
      </c>
      <c r="BR175" s="481" t="s">
        <v>102</v>
      </c>
      <c r="BS175" s="481" t="s">
        <v>102</v>
      </c>
      <c r="BT175" s="481" t="s">
        <v>102</v>
      </c>
      <c r="BU175" s="481" t="s">
        <v>102</v>
      </c>
      <c r="BV175" s="481" t="s">
        <v>102</v>
      </c>
      <c r="BW175" s="481" t="s">
        <v>102</v>
      </c>
      <c r="BX175" s="481" t="s">
        <v>102</v>
      </c>
      <c r="BY175" s="481" t="s">
        <v>102</v>
      </c>
      <c r="BZ175" s="481" t="s">
        <v>102</v>
      </c>
      <c r="CA175" s="481" t="s">
        <v>102</v>
      </c>
      <c r="CB175" s="481" t="s">
        <v>102</v>
      </c>
      <c r="CC175" s="481" t="s">
        <v>102</v>
      </c>
      <c r="CD175" s="481" t="s">
        <v>102</v>
      </c>
      <c r="CE175" s="481" t="s">
        <v>102</v>
      </c>
      <c r="CF175" s="481" t="s">
        <v>102</v>
      </c>
      <c r="CG175" s="481" t="s">
        <v>102</v>
      </c>
      <c r="CH175" s="481" t="s">
        <v>102</v>
      </c>
      <c r="CI175" s="481" t="s">
        <v>102</v>
      </c>
      <c r="CJ175" s="481" t="s">
        <v>102</v>
      </c>
      <c r="CK175" s="481" t="s">
        <v>102</v>
      </c>
      <c r="CL175" s="481" t="s">
        <v>102</v>
      </c>
      <c r="CM175" s="481" t="s">
        <v>102</v>
      </c>
      <c r="CN175" s="481" t="s">
        <v>102</v>
      </c>
      <c r="CO175" s="481" t="s">
        <v>102</v>
      </c>
      <c r="CP175" s="481" t="s">
        <v>102</v>
      </c>
      <c r="CQ175" s="481" t="s">
        <v>102</v>
      </c>
      <c r="CR175" s="481" t="s">
        <v>102</v>
      </c>
      <c r="CS175" s="481" t="s">
        <v>102</v>
      </c>
      <c r="CT175" s="481" t="s">
        <v>102</v>
      </c>
      <c r="CU175" s="481" t="s">
        <v>102</v>
      </c>
      <c r="CV175" s="481" t="s">
        <v>102</v>
      </c>
      <c r="CW175" s="481" t="s">
        <v>102</v>
      </c>
      <c r="CX175" s="481" t="s">
        <v>102</v>
      </c>
      <c r="CY175" s="481" t="s">
        <v>102</v>
      </c>
      <c r="CZ175" s="481" t="s">
        <v>102</v>
      </c>
      <c r="DA175" s="481" t="s">
        <v>102</v>
      </c>
      <c r="DB175" s="481" t="s">
        <v>102</v>
      </c>
      <c r="DC175" s="481" t="s">
        <v>102</v>
      </c>
      <c r="DD175" s="481" t="s">
        <v>102</v>
      </c>
      <c r="DE175" s="481" t="s">
        <v>102</v>
      </c>
      <c r="DF175" s="481" t="s">
        <v>102</v>
      </c>
      <c r="DG175" s="481" t="s">
        <v>102</v>
      </c>
      <c r="DH175" s="481" t="s">
        <v>102</v>
      </c>
      <c r="DI175" s="481" t="s">
        <v>102</v>
      </c>
      <c r="DJ175" s="481" t="s">
        <v>102</v>
      </c>
      <c r="DK175" s="481" t="s">
        <v>102</v>
      </c>
      <c r="DL175" s="481" t="s">
        <v>102</v>
      </c>
      <c r="DM175" s="481" t="s">
        <v>102</v>
      </c>
      <c r="DN175" s="481" t="s">
        <v>102</v>
      </c>
      <c r="DO175" s="481" t="s">
        <v>102</v>
      </c>
      <c r="DP175" s="481" t="s">
        <v>102</v>
      </c>
      <c r="DQ175" s="481" t="s">
        <v>102</v>
      </c>
      <c r="DR175" s="481" t="s">
        <v>102</v>
      </c>
      <c r="DS175" s="481" t="s">
        <v>102</v>
      </c>
      <c r="DT175" s="481" t="s">
        <v>102</v>
      </c>
      <c r="DU175" s="481" t="s">
        <v>102</v>
      </c>
      <c r="DV175" s="481" t="s">
        <v>102</v>
      </c>
      <c r="DW175" s="481" t="s">
        <v>102</v>
      </c>
      <c r="DX175" s="481" t="s">
        <v>102</v>
      </c>
      <c r="DY175" s="481" t="s">
        <v>102</v>
      </c>
      <c r="DZ175" s="481" t="s">
        <v>102</v>
      </c>
      <c r="EA175" s="481" t="s">
        <v>102</v>
      </c>
      <c r="EB175" s="481" t="s">
        <v>102</v>
      </c>
    </row>
    <row r="176" spans="1:132" x14ac:dyDescent="0.15">
      <c r="A176" s="485" t="s">
        <v>4756</v>
      </c>
      <c r="B176" s="481">
        <v>3924587</v>
      </c>
      <c r="C176" s="481" t="s">
        <v>102</v>
      </c>
      <c r="D176" s="481" t="s">
        <v>102</v>
      </c>
      <c r="E176" s="481" t="s">
        <v>102</v>
      </c>
      <c r="F176" s="481" t="s">
        <v>102</v>
      </c>
      <c r="G176" s="481" t="s">
        <v>102</v>
      </c>
      <c r="H176" s="481" t="s">
        <v>102</v>
      </c>
      <c r="I176" s="481" t="s">
        <v>102</v>
      </c>
      <c r="J176" s="481" t="s">
        <v>102</v>
      </c>
      <c r="K176" s="481" t="s">
        <v>102</v>
      </c>
      <c r="L176" s="481" t="s">
        <v>102</v>
      </c>
      <c r="M176" s="481" t="s">
        <v>102</v>
      </c>
      <c r="N176" s="481" t="s">
        <v>102</v>
      </c>
      <c r="O176" s="481" t="s">
        <v>102</v>
      </c>
      <c r="P176" s="481" t="s">
        <v>102</v>
      </c>
      <c r="Q176" s="481" t="s">
        <v>102</v>
      </c>
      <c r="R176" s="481" t="s">
        <v>102</v>
      </c>
      <c r="S176" s="481" t="s">
        <v>102</v>
      </c>
      <c r="T176" s="481" t="s">
        <v>102</v>
      </c>
      <c r="U176" s="481" t="s">
        <v>102</v>
      </c>
      <c r="V176" s="481" t="s">
        <v>102</v>
      </c>
      <c r="W176" s="481" t="s">
        <v>102</v>
      </c>
      <c r="X176" s="481" t="s">
        <v>102</v>
      </c>
      <c r="Y176" s="481" t="s">
        <v>102</v>
      </c>
      <c r="Z176" s="481" t="s">
        <v>102</v>
      </c>
      <c r="AA176" s="481" t="s">
        <v>102</v>
      </c>
      <c r="AB176" s="481" t="s">
        <v>102</v>
      </c>
      <c r="AC176" s="481" t="s">
        <v>102</v>
      </c>
      <c r="AD176" s="481" t="s">
        <v>102</v>
      </c>
      <c r="AE176" s="481" t="s">
        <v>102</v>
      </c>
      <c r="AF176" s="481" t="s">
        <v>102</v>
      </c>
      <c r="AG176" s="481" t="s">
        <v>102</v>
      </c>
      <c r="AH176" s="481" t="s">
        <v>102</v>
      </c>
      <c r="AI176" s="481" t="s">
        <v>102</v>
      </c>
      <c r="AJ176" s="481" t="s">
        <v>102</v>
      </c>
      <c r="AK176" s="481" t="s">
        <v>102</v>
      </c>
      <c r="AL176" s="481" t="s">
        <v>102</v>
      </c>
      <c r="AM176" s="481" t="s">
        <v>102</v>
      </c>
      <c r="AN176" s="481" t="s">
        <v>102</v>
      </c>
      <c r="AO176" s="481" t="s">
        <v>102</v>
      </c>
      <c r="AP176" s="481" t="s">
        <v>102</v>
      </c>
      <c r="AQ176" s="481" t="s">
        <v>102</v>
      </c>
      <c r="AR176" s="481" t="s">
        <v>102</v>
      </c>
      <c r="AS176" s="481" t="s">
        <v>102</v>
      </c>
      <c r="AT176" s="481" t="s">
        <v>102</v>
      </c>
      <c r="AU176" s="481" t="s">
        <v>102</v>
      </c>
      <c r="AV176" s="481" t="s">
        <v>102</v>
      </c>
      <c r="AW176" s="481" t="s">
        <v>102</v>
      </c>
      <c r="AX176" s="481" t="s">
        <v>102</v>
      </c>
      <c r="AY176" s="481" t="s">
        <v>102</v>
      </c>
      <c r="AZ176" s="481" t="s">
        <v>102</v>
      </c>
      <c r="BA176" s="481" t="s">
        <v>102</v>
      </c>
      <c r="BB176" s="481" t="s">
        <v>102</v>
      </c>
      <c r="BC176" s="481" t="s">
        <v>102</v>
      </c>
      <c r="BD176" s="481" t="s">
        <v>102</v>
      </c>
      <c r="BE176" s="481" t="s">
        <v>102</v>
      </c>
      <c r="BF176" s="481" t="s">
        <v>102</v>
      </c>
      <c r="BG176" s="481" t="s">
        <v>102</v>
      </c>
      <c r="BH176" s="481" t="s">
        <v>102</v>
      </c>
      <c r="BI176" s="481" t="s">
        <v>102</v>
      </c>
      <c r="BJ176" s="481" t="s">
        <v>102</v>
      </c>
      <c r="BK176" s="481" t="s">
        <v>102</v>
      </c>
      <c r="BL176" s="481" t="s">
        <v>102</v>
      </c>
      <c r="BM176" s="481" t="s">
        <v>102</v>
      </c>
      <c r="BN176" s="481" t="s">
        <v>102</v>
      </c>
      <c r="BO176" s="481" t="s">
        <v>102</v>
      </c>
      <c r="BP176" s="481" t="s">
        <v>102</v>
      </c>
      <c r="BQ176" s="481" t="s">
        <v>102</v>
      </c>
      <c r="BR176" s="481" t="s">
        <v>102</v>
      </c>
      <c r="BS176" s="481" t="s">
        <v>102</v>
      </c>
      <c r="BT176" s="481" t="s">
        <v>102</v>
      </c>
      <c r="BU176" s="481" t="s">
        <v>102</v>
      </c>
      <c r="BV176" s="481" t="s">
        <v>102</v>
      </c>
      <c r="BW176" s="481" t="s">
        <v>102</v>
      </c>
      <c r="BX176" s="481" t="s">
        <v>102</v>
      </c>
      <c r="BY176" s="481" t="s">
        <v>102</v>
      </c>
      <c r="BZ176" s="481" t="s">
        <v>102</v>
      </c>
      <c r="CA176" s="481" t="s">
        <v>102</v>
      </c>
      <c r="CB176" s="481" t="s">
        <v>102</v>
      </c>
      <c r="CC176" s="481" t="s">
        <v>102</v>
      </c>
      <c r="CD176" s="481" t="s">
        <v>102</v>
      </c>
      <c r="CE176" s="481" t="s">
        <v>102</v>
      </c>
      <c r="CF176" s="481" t="s">
        <v>102</v>
      </c>
      <c r="CG176" s="481" t="s">
        <v>102</v>
      </c>
      <c r="CH176" s="481" t="s">
        <v>102</v>
      </c>
      <c r="CI176" s="481" t="s">
        <v>102</v>
      </c>
      <c r="CJ176" s="481" t="s">
        <v>102</v>
      </c>
      <c r="CK176" s="481" t="s">
        <v>102</v>
      </c>
      <c r="CL176" s="481" t="s">
        <v>102</v>
      </c>
      <c r="CM176" s="481" t="s">
        <v>102</v>
      </c>
      <c r="CN176" s="481" t="s">
        <v>102</v>
      </c>
      <c r="CO176" s="481" t="s">
        <v>102</v>
      </c>
      <c r="CP176" s="481" t="s">
        <v>102</v>
      </c>
      <c r="CQ176" s="481" t="s">
        <v>102</v>
      </c>
      <c r="CR176" s="481" t="s">
        <v>102</v>
      </c>
      <c r="CS176" s="481" t="s">
        <v>102</v>
      </c>
      <c r="CT176" s="481" t="s">
        <v>102</v>
      </c>
      <c r="CU176" s="481" t="s">
        <v>102</v>
      </c>
      <c r="CV176" s="481" t="s">
        <v>102</v>
      </c>
      <c r="CW176" s="481" t="s">
        <v>102</v>
      </c>
      <c r="CX176" s="481" t="s">
        <v>102</v>
      </c>
      <c r="CY176" s="481" t="s">
        <v>102</v>
      </c>
      <c r="CZ176" s="481" t="s">
        <v>102</v>
      </c>
      <c r="DA176" s="481" t="s">
        <v>102</v>
      </c>
      <c r="DB176" s="481" t="s">
        <v>102</v>
      </c>
      <c r="DC176" s="481" t="s">
        <v>102</v>
      </c>
      <c r="DD176" s="481" t="s">
        <v>102</v>
      </c>
      <c r="DE176" s="481" t="s">
        <v>102</v>
      </c>
      <c r="DF176" s="481" t="s">
        <v>102</v>
      </c>
      <c r="DG176" s="481" t="s">
        <v>102</v>
      </c>
      <c r="DH176" s="481" t="s">
        <v>102</v>
      </c>
      <c r="DI176" s="481" t="s">
        <v>102</v>
      </c>
      <c r="DJ176" s="481" t="s">
        <v>102</v>
      </c>
      <c r="DK176" s="481" t="s">
        <v>102</v>
      </c>
      <c r="DL176" s="481" t="s">
        <v>102</v>
      </c>
      <c r="DM176" s="481" t="s">
        <v>102</v>
      </c>
      <c r="DN176" s="481" t="s">
        <v>102</v>
      </c>
      <c r="DO176" s="481" t="s">
        <v>102</v>
      </c>
      <c r="DP176" s="481" t="s">
        <v>102</v>
      </c>
      <c r="DQ176" s="481" t="s">
        <v>102</v>
      </c>
      <c r="DR176" s="481" t="s">
        <v>102</v>
      </c>
      <c r="DS176" s="481" t="s">
        <v>102</v>
      </c>
      <c r="DT176" s="481" t="s">
        <v>102</v>
      </c>
      <c r="DU176" s="481" t="s">
        <v>102</v>
      </c>
      <c r="DV176" s="481" t="s">
        <v>102</v>
      </c>
      <c r="DW176" s="481" t="s">
        <v>102</v>
      </c>
      <c r="DX176" s="481" t="s">
        <v>102</v>
      </c>
      <c r="DY176" s="481" t="s">
        <v>102</v>
      </c>
      <c r="DZ176" s="481" t="s">
        <v>102</v>
      </c>
      <c r="EA176" s="481" t="s">
        <v>102</v>
      </c>
      <c r="EB176" s="481" t="s">
        <v>102</v>
      </c>
    </row>
    <row r="177" spans="1:132" x14ac:dyDescent="0.15">
      <c r="A177" s="485" t="s">
        <v>4757</v>
      </c>
      <c r="B177" s="481">
        <v>4455599</v>
      </c>
      <c r="C177" s="481" t="s">
        <v>4758</v>
      </c>
      <c r="D177" s="481" t="s">
        <v>4759</v>
      </c>
      <c r="E177" s="481" t="s">
        <v>4760</v>
      </c>
      <c r="F177" s="481" t="s">
        <v>4758</v>
      </c>
      <c r="G177" s="481" t="s">
        <v>4759</v>
      </c>
      <c r="H177" s="481" t="s">
        <v>4760</v>
      </c>
      <c r="I177" s="481" t="s">
        <v>102</v>
      </c>
      <c r="J177" s="481" t="s">
        <v>102</v>
      </c>
      <c r="K177" s="481" t="s">
        <v>102</v>
      </c>
      <c r="L177" s="481" t="s">
        <v>102</v>
      </c>
      <c r="M177" s="481" t="s">
        <v>102</v>
      </c>
      <c r="N177" s="481" t="s">
        <v>102</v>
      </c>
      <c r="O177" s="481" t="s">
        <v>102</v>
      </c>
      <c r="P177" s="481" t="s">
        <v>102</v>
      </c>
      <c r="Q177" s="481" t="s">
        <v>102</v>
      </c>
      <c r="R177" s="481" t="s">
        <v>102</v>
      </c>
      <c r="S177" s="481" t="s">
        <v>102</v>
      </c>
      <c r="T177" s="481" t="s">
        <v>102</v>
      </c>
      <c r="U177" s="481" t="s">
        <v>102</v>
      </c>
      <c r="V177" s="481" t="s">
        <v>102</v>
      </c>
      <c r="W177" s="481" t="s">
        <v>102</v>
      </c>
      <c r="X177" s="481" t="s">
        <v>102</v>
      </c>
      <c r="Y177" s="481" t="s">
        <v>102</v>
      </c>
      <c r="Z177" s="481" t="s">
        <v>102</v>
      </c>
      <c r="AA177" s="481" t="s">
        <v>102</v>
      </c>
      <c r="AB177" s="481" t="s">
        <v>102</v>
      </c>
      <c r="AC177" s="481" t="s">
        <v>102</v>
      </c>
      <c r="AD177" s="481" t="s">
        <v>102</v>
      </c>
      <c r="AE177" s="481" t="s">
        <v>102</v>
      </c>
      <c r="AF177" s="481" t="s">
        <v>102</v>
      </c>
      <c r="AG177" s="481" t="s">
        <v>102</v>
      </c>
      <c r="AH177" s="481" t="s">
        <v>102</v>
      </c>
      <c r="AI177" s="481" t="s">
        <v>102</v>
      </c>
      <c r="AJ177" s="481" t="s">
        <v>102</v>
      </c>
      <c r="AK177" s="481" t="s">
        <v>102</v>
      </c>
      <c r="AL177" s="481" t="s">
        <v>102</v>
      </c>
      <c r="AM177" s="481" t="s">
        <v>102</v>
      </c>
      <c r="AN177" s="481" t="s">
        <v>102</v>
      </c>
      <c r="AO177" s="481" t="s">
        <v>102</v>
      </c>
      <c r="AP177" s="481" t="s">
        <v>102</v>
      </c>
      <c r="AQ177" s="481" t="s">
        <v>102</v>
      </c>
      <c r="AR177" s="481" t="s">
        <v>102</v>
      </c>
      <c r="AS177" s="481" t="s">
        <v>102</v>
      </c>
      <c r="AT177" s="481" t="s">
        <v>102</v>
      </c>
      <c r="AU177" s="481" t="s">
        <v>102</v>
      </c>
      <c r="AV177" s="481" t="s">
        <v>102</v>
      </c>
      <c r="AW177" s="481" t="s">
        <v>102</v>
      </c>
      <c r="AX177" s="481" t="s">
        <v>102</v>
      </c>
      <c r="AY177" s="481" t="s">
        <v>102</v>
      </c>
      <c r="AZ177" s="481" t="s">
        <v>102</v>
      </c>
      <c r="BA177" s="481" t="s">
        <v>102</v>
      </c>
      <c r="BB177" s="481" t="s">
        <v>102</v>
      </c>
      <c r="BC177" s="481" t="s">
        <v>102</v>
      </c>
      <c r="BD177" s="481" t="s">
        <v>102</v>
      </c>
      <c r="BE177" s="481" t="s">
        <v>102</v>
      </c>
      <c r="BF177" s="481" t="s">
        <v>102</v>
      </c>
      <c r="BG177" s="481" t="s">
        <v>102</v>
      </c>
      <c r="BH177" s="481" t="s">
        <v>102</v>
      </c>
      <c r="BI177" s="481" t="s">
        <v>102</v>
      </c>
      <c r="BJ177" s="481" t="s">
        <v>102</v>
      </c>
      <c r="BK177" s="481" t="s">
        <v>102</v>
      </c>
      <c r="BL177" s="481" t="s">
        <v>102</v>
      </c>
      <c r="BM177" s="481" t="s">
        <v>102</v>
      </c>
      <c r="BN177" s="481" t="s">
        <v>102</v>
      </c>
      <c r="BO177" s="481" t="s">
        <v>102</v>
      </c>
      <c r="BP177" s="481" t="s">
        <v>102</v>
      </c>
      <c r="BQ177" s="481" t="s">
        <v>102</v>
      </c>
      <c r="BR177" s="481" t="s">
        <v>102</v>
      </c>
      <c r="BS177" s="481" t="s">
        <v>102</v>
      </c>
      <c r="BT177" s="481" t="s">
        <v>102</v>
      </c>
      <c r="BU177" s="481" t="s">
        <v>102</v>
      </c>
      <c r="BV177" s="481" t="s">
        <v>102</v>
      </c>
      <c r="BW177" s="481" t="s">
        <v>102</v>
      </c>
      <c r="BX177" s="481" t="s">
        <v>102</v>
      </c>
      <c r="BY177" s="481" t="s">
        <v>102</v>
      </c>
      <c r="BZ177" s="481" t="s">
        <v>102</v>
      </c>
      <c r="CA177" s="481" t="s">
        <v>102</v>
      </c>
      <c r="CB177" s="481" t="s">
        <v>102</v>
      </c>
      <c r="CC177" s="481" t="s">
        <v>102</v>
      </c>
      <c r="CD177" s="481" t="s">
        <v>102</v>
      </c>
      <c r="CE177" s="481" t="s">
        <v>102</v>
      </c>
      <c r="CF177" s="481" t="s">
        <v>102</v>
      </c>
      <c r="CG177" s="481" t="s">
        <v>102</v>
      </c>
      <c r="CH177" s="481" t="s">
        <v>102</v>
      </c>
      <c r="CI177" s="481" t="s">
        <v>102</v>
      </c>
      <c r="CJ177" s="481" t="s">
        <v>102</v>
      </c>
      <c r="CK177" s="481" t="s">
        <v>102</v>
      </c>
      <c r="CL177" s="481" t="s">
        <v>102</v>
      </c>
      <c r="CM177" s="481" t="s">
        <v>102</v>
      </c>
      <c r="CN177" s="481" t="s">
        <v>102</v>
      </c>
      <c r="CO177" s="481" t="s">
        <v>102</v>
      </c>
      <c r="CP177" s="481" t="s">
        <v>102</v>
      </c>
      <c r="CQ177" s="481" t="s">
        <v>102</v>
      </c>
      <c r="CR177" s="481" t="s">
        <v>102</v>
      </c>
      <c r="CS177" s="481" t="s">
        <v>102</v>
      </c>
      <c r="CT177" s="481" t="s">
        <v>102</v>
      </c>
      <c r="CU177" s="481" t="s">
        <v>102</v>
      </c>
      <c r="CV177" s="481" t="s">
        <v>102</v>
      </c>
      <c r="CW177" s="481" t="s">
        <v>102</v>
      </c>
      <c r="CX177" s="481" t="s">
        <v>102</v>
      </c>
      <c r="CY177" s="481" t="s">
        <v>102</v>
      </c>
      <c r="CZ177" s="481" t="s">
        <v>102</v>
      </c>
      <c r="DA177" s="481" t="s">
        <v>102</v>
      </c>
      <c r="DB177" s="481" t="s">
        <v>102</v>
      </c>
      <c r="DC177" s="481" t="s">
        <v>102</v>
      </c>
      <c r="DD177" s="481" t="s">
        <v>102</v>
      </c>
      <c r="DE177" s="481" t="s">
        <v>102</v>
      </c>
      <c r="DF177" s="481" t="s">
        <v>102</v>
      </c>
      <c r="DG177" s="481" t="s">
        <v>102</v>
      </c>
      <c r="DH177" s="481" t="s">
        <v>102</v>
      </c>
      <c r="DI177" s="481" t="s">
        <v>102</v>
      </c>
      <c r="DJ177" s="481" t="s">
        <v>102</v>
      </c>
      <c r="DK177" s="481" t="s">
        <v>102</v>
      </c>
      <c r="DL177" s="481" t="s">
        <v>102</v>
      </c>
      <c r="DM177" s="481" t="s">
        <v>102</v>
      </c>
      <c r="DN177" s="481" t="s">
        <v>102</v>
      </c>
      <c r="DO177" s="481" t="s">
        <v>102</v>
      </c>
      <c r="DP177" s="481" t="s">
        <v>102</v>
      </c>
      <c r="DQ177" s="481" t="s">
        <v>102</v>
      </c>
      <c r="DR177" s="481" t="s">
        <v>102</v>
      </c>
      <c r="DS177" s="481" t="s">
        <v>102</v>
      </c>
      <c r="DT177" s="481" t="s">
        <v>102</v>
      </c>
      <c r="DU177" s="481" t="s">
        <v>102</v>
      </c>
      <c r="DV177" s="481" t="s">
        <v>102</v>
      </c>
      <c r="DW177" s="481" t="s">
        <v>102</v>
      </c>
      <c r="DX177" s="481" t="s">
        <v>102</v>
      </c>
      <c r="DY177" s="481" t="s">
        <v>102</v>
      </c>
      <c r="DZ177" s="481" t="s">
        <v>102</v>
      </c>
      <c r="EA177" s="481" t="s">
        <v>102</v>
      </c>
      <c r="EB177" s="481" t="s">
        <v>102</v>
      </c>
    </row>
    <row r="178" spans="1:132" x14ac:dyDescent="0.15">
      <c r="A178" s="480" t="s">
        <v>4761</v>
      </c>
      <c r="B178" s="481">
        <v>4543046</v>
      </c>
      <c r="C178" s="481" t="s">
        <v>4762</v>
      </c>
      <c r="D178" s="481" t="s">
        <v>4763</v>
      </c>
      <c r="E178" s="481" t="s">
        <v>4764</v>
      </c>
      <c r="F178" s="481" t="s">
        <v>4765</v>
      </c>
      <c r="G178" s="481" t="s">
        <v>4762</v>
      </c>
      <c r="H178" s="481" t="s">
        <v>4763</v>
      </c>
      <c r="I178" s="481" t="s">
        <v>4764</v>
      </c>
      <c r="J178" s="481" t="s">
        <v>4766</v>
      </c>
      <c r="K178" s="481" t="s">
        <v>4765</v>
      </c>
      <c r="L178" s="481" t="s">
        <v>102</v>
      </c>
      <c r="M178" s="481" t="s">
        <v>102</v>
      </c>
      <c r="N178" s="481" t="s">
        <v>102</v>
      </c>
      <c r="O178" s="481" t="s">
        <v>102</v>
      </c>
      <c r="P178" s="481" t="s">
        <v>102</v>
      </c>
      <c r="Q178" s="481" t="s">
        <v>102</v>
      </c>
      <c r="R178" s="481" t="s">
        <v>102</v>
      </c>
      <c r="S178" s="481" t="s">
        <v>102</v>
      </c>
      <c r="T178" s="481" t="s">
        <v>102</v>
      </c>
      <c r="U178" s="481" t="s">
        <v>102</v>
      </c>
      <c r="V178" s="481" t="s">
        <v>102</v>
      </c>
      <c r="W178" s="481" t="s">
        <v>102</v>
      </c>
      <c r="X178" s="481" t="s">
        <v>102</v>
      </c>
      <c r="Y178" s="481" t="s">
        <v>102</v>
      </c>
      <c r="Z178" s="481" t="s">
        <v>102</v>
      </c>
      <c r="AA178" s="481" t="s">
        <v>102</v>
      </c>
      <c r="AB178" s="481" t="s">
        <v>102</v>
      </c>
      <c r="AC178" s="481" t="s">
        <v>102</v>
      </c>
      <c r="AD178" s="481" t="s">
        <v>102</v>
      </c>
      <c r="AE178" s="481" t="s">
        <v>102</v>
      </c>
      <c r="AF178" s="481" t="s">
        <v>102</v>
      </c>
      <c r="AG178" s="481" t="s">
        <v>102</v>
      </c>
      <c r="AH178" s="481" t="s">
        <v>102</v>
      </c>
      <c r="AI178" s="481" t="s">
        <v>102</v>
      </c>
      <c r="AJ178" s="481" t="s">
        <v>102</v>
      </c>
      <c r="AK178" s="481" t="s">
        <v>102</v>
      </c>
      <c r="AL178" s="481" t="s">
        <v>102</v>
      </c>
      <c r="AM178" s="481" t="s">
        <v>102</v>
      </c>
      <c r="AN178" s="481" t="s">
        <v>102</v>
      </c>
      <c r="AO178" s="481" t="s">
        <v>102</v>
      </c>
      <c r="AP178" s="481" t="s">
        <v>102</v>
      </c>
      <c r="AQ178" s="481" t="s">
        <v>102</v>
      </c>
      <c r="AR178" s="481" t="s">
        <v>102</v>
      </c>
      <c r="AS178" s="481" t="s">
        <v>102</v>
      </c>
      <c r="AT178" s="481" t="s">
        <v>102</v>
      </c>
      <c r="AU178" s="481" t="s">
        <v>102</v>
      </c>
      <c r="AV178" s="481" t="s">
        <v>102</v>
      </c>
      <c r="AW178" s="481" t="s">
        <v>102</v>
      </c>
      <c r="AX178" s="481" t="s">
        <v>102</v>
      </c>
      <c r="AY178" s="481" t="s">
        <v>102</v>
      </c>
      <c r="AZ178" s="481" t="s">
        <v>102</v>
      </c>
      <c r="BA178" s="481" t="s">
        <v>102</v>
      </c>
      <c r="BB178" s="481" t="s">
        <v>102</v>
      </c>
      <c r="BC178" s="481" t="s">
        <v>102</v>
      </c>
      <c r="BD178" s="481" t="s">
        <v>102</v>
      </c>
      <c r="BE178" s="481" t="s">
        <v>102</v>
      </c>
      <c r="BF178" s="481" t="s">
        <v>102</v>
      </c>
      <c r="BG178" s="481" t="s">
        <v>102</v>
      </c>
      <c r="BH178" s="481" t="s">
        <v>102</v>
      </c>
      <c r="BI178" s="481" t="s">
        <v>102</v>
      </c>
      <c r="BJ178" s="481" t="s">
        <v>102</v>
      </c>
      <c r="BK178" s="481" t="s">
        <v>102</v>
      </c>
      <c r="BL178" s="481" t="s">
        <v>102</v>
      </c>
      <c r="BM178" s="481" t="s">
        <v>102</v>
      </c>
      <c r="BN178" s="481" t="s">
        <v>102</v>
      </c>
      <c r="BO178" s="481" t="s">
        <v>102</v>
      </c>
      <c r="BP178" s="481" t="s">
        <v>102</v>
      </c>
      <c r="BQ178" s="481" t="s">
        <v>102</v>
      </c>
      <c r="BR178" s="481" t="s">
        <v>102</v>
      </c>
      <c r="BS178" s="481" t="s">
        <v>102</v>
      </c>
      <c r="BT178" s="481" t="s">
        <v>102</v>
      </c>
      <c r="BU178" s="481" t="s">
        <v>102</v>
      </c>
      <c r="BV178" s="481" t="s">
        <v>102</v>
      </c>
      <c r="BW178" s="481" t="s">
        <v>102</v>
      </c>
      <c r="BX178" s="481" t="s">
        <v>102</v>
      </c>
      <c r="BY178" s="481" t="s">
        <v>102</v>
      </c>
      <c r="BZ178" s="481" t="s">
        <v>102</v>
      </c>
      <c r="CA178" s="481" t="s">
        <v>102</v>
      </c>
      <c r="CB178" s="481" t="s">
        <v>102</v>
      </c>
      <c r="CC178" s="481" t="s">
        <v>102</v>
      </c>
      <c r="CD178" s="481" t="s">
        <v>102</v>
      </c>
      <c r="CE178" s="481" t="s">
        <v>102</v>
      </c>
      <c r="CF178" s="481" t="s">
        <v>102</v>
      </c>
      <c r="CG178" s="481" t="s">
        <v>102</v>
      </c>
      <c r="CH178" s="481" t="s">
        <v>102</v>
      </c>
      <c r="CI178" s="481" t="s">
        <v>102</v>
      </c>
      <c r="CJ178" s="481" t="s">
        <v>102</v>
      </c>
      <c r="CK178" s="481" t="s">
        <v>102</v>
      </c>
      <c r="CL178" s="481" t="s">
        <v>102</v>
      </c>
      <c r="CM178" s="481" t="s">
        <v>102</v>
      </c>
      <c r="CN178" s="481" t="s">
        <v>102</v>
      </c>
      <c r="CO178" s="481" t="s">
        <v>102</v>
      </c>
      <c r="CP178" s="481" t="s">
        <v>102</v>
      </c>
      <c r="CQ178" s="481" t="s">
        <v>102</v>
      </c>
      <c r="CR178" s="481" t="s">
        <v>102</v>
      </c>
      <c r="CS178" s="481" t="s">
        <v>102</v>
      </c>
      <c r="CT178" s="481" t="s">
        <v>102</v>
      </c>
      <c r="CU178" s="481" t="s">
        <v>102</v>
      </c>
      <c r="CV178" s="481" t="s">
        <v>102</v>
      </c>
      <c r="CW178" s="481" t="s">
        <v>102</v>
      </c>
      <c r="CX178" s="481" t="s">
        <v>102</v>
      </c>
      <c r="CY178" s="481" t="s">
        <v>102</v>
      </c>
      <c r="CZ178" s="481" t="s">
        <v>102</v>
      </c>
      <c r="DA178" s="481" t="s">
        <v>102</v>
      </c>
      <c r="DB178" s="481" t="s">
        <v>102</v>
      </c>
      <c r="DC178" s="481" t="s">
        <v>102</v>
      </c>
      <c r="DD178" s="481" t="s">
        <v>102</v>
      </c>
      <c r="DE178" s="481" t="s">
        <v>102</v>
      </c>
      <c r="DF178" s="481" t="s">
        <v>102</v>
      </c>
      <c r="DG178" s="481" t="s">
        <v>102</v>
      </c>
      <c r="DH178" s="481" t="s">
        <v>102</v>
      </c>
      <c r="DI178" s="481" t="s">
        <v>102</v>
      </c>
      <c r="DJ178" s="481" t="s">
        <v>102</v>
      </c>
      <c r="DK178" s="481" t="s">
        <v>102</v>
      </c>
      <c r="DL178" s="481" t="s">
        <v>102</v>
      </c>
      <c r="DM178" s="481" t="s">
        <v>102</v>
      </c>
      <c r="DN178" s="481" t="s">
        <v>102</v>
      </c>
      <c r="DO178" s="481" t="s">
        <v>102</v>
      </c>
      <c r="DP178" s="481" t="s">
        <v>102</v>
      </c>
      <c r="DQ178" s="481" t="s">
        <v>102</v>
      </c>
      <c r="DR178" s="481" t="s">
        <v>102</v>
      </c>
      <c r="DS178" s="481" t="s">
        <v>102</v>
      </c>
      <c r="DT178" s="481" t="s">
        <v>102</v>
      </c>
      <c r="DU178" s="481" t="s">
        <v>102</v>
      </c>
      <c r="DV178" s="481" t="s">
        <v>102</v>
      </c>
      <c r="DW178" s="481" t="s">
        <v>102</v>
      </c>
      <c r="DX178" s="481" t="s">
        <v>102</v>
      </c>
      <c r="DY178" s="481" t="s">
        <v>102</v>
      </c>
      <c r="DZ178" s="481" t="s">
        <v>102</v>
      </c>
      <c r="EA178" s="481" t="s">
        <v>102</v>
      </c>
      <c r="EB178" s="481" t="s">
        <v>102</v>
      </c>
    </row>
    <row r="179" spans="1:132" x14ac:dyDescent="0.15">
      <c r="A179" s="480" t="s">
        <v>4767</v>
      </c>
      <c r="B179" s="481">
        <v>4130215</v>
      </c>
      <c r="C179" s="481" t="s">
        <v>102</v>
      </c>
      <c r="D179" s="481" t="s">
        <v>102</v>
      </c>
      <c r="E179" s="481" t="s">
        <v>102</v>
      </c>
      <c r="F179" s="481" t="s">
        <v>102</v>
      </c>
      <c r="G179" s="481" t="s">
        <v>102</v>
      </c>
      <c r="H179" s="481" t="s">
        <v>102</v>
      </c>
      <c r="I179" s="481" t="s">
        <v>102</v>
      </c>
      <c r="J179" s="481" t="s">
        <v>102</v>
      </c>
      <c r="K179" s="481" t="s">
        <v>102</v>
      </c>
      <c r="L179" s="481" t="s">
        <v>102</v>
      </c>
      <c r="M179" s="481" t="s">
        <v>102</v>
      </c>
      <c r="N179" s="481" t="s">
        <v>102</v>
      </c>
      <c r="O179" s="481" t="s">
        <v>102</v>
      </c>
      <c r="P179" s="481" t="s">
        <v>102</v>
      </c>
      <c r="Q179" s="481" t="s">
        <v>102</v>
      </c>
      <c r="R179" s="481" t="s">
        <v>102</v>
      </c>
      <c r="S179" s="481" t="s">
        <v>102</v>
      </c>
      <c r="T179" s="481" t="s">
        <v>102</v>
      </c>
      <c r="U179" s="481" t="s">
        <v>102</v>
      </c>
      <c r="V179" s="481" t="s">
        <v>102</v>
      </c>
      <c r="W179" s="481" t="s">
        <v>102</v>
      </c>
      <c r="X179" s="481" t="s">
        <v>102</v>
      </c>
      <c r="Y179" s="481" t="s">
        <v>102</v>
      </c>
      <c r="Z179" s="481" t="s">
        <v>102</v>
      </c>
      <c r="AA179" s="481" t="s">
        <v>102</v>
      </c>
      <c r="AB179" s="481" t="s">
        <v>102</v>
      </c>
      <c r="AC179" s="481" t="s">
        <v>102</v>
      </c>
      <c r="AD179" s="481" t="s">
        <v>102</v>
      </c>
      <c r="AE179" s="481" t="s">
        <v>102</v>
      </c>
      <c r="AF179" s="481" t="s">
        <v>102</v>
      </c>
      <c r="AG179" s="481" t="s">
        <v>102</v>
      </c>
      <c r="AH179" s="481" t="s">
        <v>102</v>
      </c>
      <c r="AI179" s="481" t="s">
        <v>102</v>
      </c>
      <c r="AJ179" s="481" t="s">
        <v>102</v>
      </c>
      <c r="AK179" s="481" t="s">
        <v>102</v>
      </c>
      <c r="AL179" s="481" t="s">
        <v>102</v>
      </c>
      <c r="AM179" s="481" t="s">
        <v>102</v>
      </c>
      <c r="AN179" s="481" t="s">
        <v>102</v>
      </c>
      <c r="AO179" s="481" t="s">
        <v>102</v>
      </c>
      <c r="AP179" s="481" t="s">
        <v>102</v>
      </c>
      <c r="AQ179" s="481" t="s">
        <v>102</v>
      </c>
      <c r="AR179" s="481" t="s">
        <v>102</v>
      </c>
      <c r="AS179" s="481" t="s">
        <v>102</v>
      </c>
      <c r="AT179" s="481" t="s">
        <v>102</v>
      </c>
      <c r="AU179" s="481" t="s">
        <v>102</v>
      </c>
      <c r="AV179" s="481" t="s">
        <v>102</v>
      </c>
      <c r="AW179" s="481" t="s">
        <v>102</v>
      </c>
      <c r="AX179" s="481" t="s">
        <v>102</v>
      </c>
      <c r="AY179" s="481" t="s">
        <v>102</v>
      </c>
      <c r="AZ179" s="481" t="s">
        <v>102</v>
      </c>
      <c r="BA179" s="481" t="s">
        <v>102</v>
      </c>
      <c r="BB179" s="481" t="s">
        <v>102</v>
      </c>
      <c r="BC179" s="481" t="s">
        <v>102</v>
      </c>
      <c r="BD179" s="481" t="s">
        <v>102</v>
      </c>
      <c r="BE179" s="481" t="s">
        <v>102</v>
      </c>
      <c r="BF179" s="481" t="s">
        <v>102</v>
      </c>
      <c r="BG179" s="481" t="s">
        <v>102</v>
      </c>
      <c r="BH179" s="481" t="s">
        <v>102</v>
      </c>
      <c r="BI179" s="481" t="s">
        <v>102</v>
      </c>
      <c r="BJ179" s="481" t="s">
        <v>102</v>
      </c>
      <c r="BK179" s="481" t="s">
        <v>102</v>
      </c>
      <c r="BL179" s="481" t="s">
        <v>102</v>
      </c>
      <c r="BM179" s="481" t="s">
        <v>102</v>
      </c>
      <c r="BN179" s="481" t="s">
        <v>102</v>
      </c>
      <c r="BO179" s="481" t="s">
        <v>102</v>
      </c>
      <c r="BP179" s="481" t="s">
        <v>102</v>
      </c>
      <c r="BQ179" s="481" t="s">
        <v>102</v>
      </c>
      <c r="BR179" s="481" t="s">
        <v>102</v>
      </c>
      <c r="BS179" s="481" t="s">
        <v>102</v>
      </c>
      <c r="BT179" s="481" t="s">
        <v>102</v>
      </c>
      <c r="BU179" s="481" t="s">
        <v>102</v>
      </c>
      <c r="BV179" s="481" t="s">
        <v>102</v>
      </c>
      <c r="BW179" s="481" t="s">
        <v>102</v>
      </c>
      <c r="BX179" s="481" t="s">
        <v>102</v>
      </c>
      <c r="BY179" s="481" t="s">
        <v>102</v>
      </c>
      <c r="BZ179" s="481" t="s">
        <v>102</v>
      </c>
      <c r="CA179" s="481" t="s">
        <v>102</v>
      </c>
      <c r="CB179" s="481" t="s">
        <v>102</v>
      </c>
      <c r="CC179" s="481" t="s">
        <v>102</v>
      </c>
      <c r="CD179" s="481" t="s">
        <v>102</v>
      </c>
      <c r="CE179" s="481" t="s">
        <v>102</v>
      </c>
      <c r="CF179" s="481" t="s">
        <v>102</v>
      </c>
      <c r="CG179" s="481" t="s">
        <v>102</v>
      </c>
      <c r="CH179" s="481" t="s">
        <v>102</v>
      </c>
      <c r="CI179" s="481" t="s">
        <v>102</v>
      </c>
      <c r="CJ179" s="481" t="s">
        <v>102</v>
      </c>
      <c r="CK179" s="481" t="s">
        <v>102</v>
      </c>
      <c r="CL179" s="481" t="s">
        <v>102</v>
      </c>
      <c r="CM179" s="481" t="s">
        <v>102</v>
      </c>
      <c r="CN179" s="481" t="s">
        <v>102</v>
      </c>
      <c r="CO179" s="481" t="s">
        <v>102</v>
      </c>
      <c r="CP179" s="481" t="s">
        <v>102</v>
      </c>
      <c r="CQ179" s="481" t="s">
        <v>102</v>
      </c>
      <c r="CR179" s="481" t="s">
        <v>102</v>
      </c>
      <c r="CS179" s="481" t="s">
        <v>102</v>
      </c>
      <c r="CT179" s="481" t="s">
        <v>102</v>
      </c>
      <c r="CU179" s="481" t="s">
        <v>102</v>
      </c>
      <c r="CV179" s="481" t="s">
        <v>102</v>
      </c>
      <c r="CW179" s="481" t="s">
        <v>102</v>
      </c>
      <c r="CX179" s="481" t="s">
        <v>102</v>
      </c>
      <c r="CY179" s="481" t="s">
        <v>102</v>
      </c>
      <c r="CZ179" s="481" t="s">
        <v>102</v>
      </c>
      <c r="DA179" s="481" t="s">
        <v>102</v>
      </c>
      <c r="DB179" s="481" t="s">
        <v>102</v>
      </c>
      <c r="DC179" s="481" t="s">
        <v>102</v>
      </c>
      <c r="DD179" s="481" t="s">
        <v>102</v>
      </c>
      <c r="DE179" s="481" t="s">
        <v>102</v>
      </c>
      <c r="DF179" s="481" t="s">
        <v>102</v>
      </c>
      <c r="DG179" s="481" t="s">
        <v>102</v>
      </c>
      <c r="DH179" s="481" t="s">
        <v>102</v>
      </c>
      <c r="DI179" s="481" t="s">
        <v>102</v>
      </c>
      <c r="DJ179" s="481" t="s">
        <v>102</v>
      </c>
      <c r="DK179" s="481" t="s">
        <v>102</v>
      </c>
      <c r="DL179" s="481" t="s">
        <v>102</v>
      </c>
      <c r="DM179" s="481" t="s">
        <v>102</v>
      </c>
      <c r="DN179" s="481" t="s">
        <v>102</v>
      </c>
      <c r="DO179" s="481" t="s">
        <v>102</v>
      </c>
      <c r="DP179" s="481" t="s">
        <v>102</v>
      </c>
      <c r="DQ179" s="481" t="s">
        <v>102</v>
      </c>
      <c r="DR179" s="481" t="s">
        <v>102</v>
      </c>
      <c r="DS179" s="481" t="s">
        <v>102</v>
      </c>
      <c r="DT179" s="481" t="s">
        <v>102</v>
      </c>
      <c r="DU179" s="481" t="s">
        <v>102</v>
      </c>
      <c r="DV179" s="481" t="s">
        <v>102</v>
      </c>
      <c r="DW179" s="481" t="s">
        <v>102</v>
      </c>
      <c r="DX179" s="481" t="s">
        <v>102</v>
      </c>
      <c r="DY179" s="481" t="s">
        <v>102</v>
      </c>
      <c r="DZ179" s="481" t="s">
        <v>102</v>
      </c>
      <c r="EA179" s="481" t="s">
        <v>102</v>
      </c>
      <c r="EB179" s="481" t="s">
        <v>102</v>
      </c>
    </row>
    <row r="180" spans="1:132" x14ac:dyDescent="0.15">
      <c r="A180" s="480" t="s">
        <v>4768</v>
      </c>
      <c r="B180" s="481">
        <v>4135117</v>
      </c>
      <c r="C180" s="481" t="s">
        <v>102</v>
      </c>
      <c r="D180" s="481" t="s">
        <v>4769</v>
      </c>
      <c r="E180" s="481" t="s">
        <v>4770</v>
      </c>
      <c r="F180" s="481" t="s">
        <v>4771</v>
      </c>
      <c r="G180" s="481" t="s">
        <v>4772</v>
      </c>
      <c r="H180" s="481" t="s">
        <v>4773</v>
      </c>
      <c r="I180" s="481" t="s">
        <v>102</v>
      </c>
      <c r="J180" s="481" t="s">
        <v>102</v>
      </c>
      <c r="K180" s="481" t="s">
        <v>102</v>
      </c>
      <c r="L180" s="481" t="s">
        <v>102</v>
      </c>
      <c r="M180" s="481" t="s">
        <v>102</v>
      </c>
      <c r="N180" s="481" t="s">
        <v>102</v>
      </c>
      <c r="O180" s="481" t="s">
        <v>102</v>
      </c>
      <c r="P180" s="481" t="s">
        <v>102</v>
      </c>
      <c r="Q180" s="481" t="s">
        <v>102</v>
      </c>
      <c r="R180" s="481" t="s">
        <v>102</v>
      </c>
      <c r="S180" s="481" t="s">
        <v>102</v>
      </c>
      <c r="T180" s="481" t="s">
        <v>102</v>
      </c>
      <c r="U180" s="481" t="s">
        <v>102</v>
      </c>
      <c r="V180" s="481" t="s">
        <v>102</v>
      </c>
      <c r="W180" s="481" t="s">
        <v>102</v>
      </c>
      <c r="X180" s="481" t="s">
        <v>102</v>
      </c>
      <c r="Y180" s="481" t="s">
        <v>102</v>
      </c>
      <c r="Z180" s="481" t="s">
        <v>102</v>
      </c>
      <c r="AA180" s="481" t="s">
        <v>102</v>
      </c>
      <c r="AB180" s="481" t="s">
        <v>102</v>
      </c>
      <c r="AC180" s="481" t="s">
        <v>102</v>
      </c>
      <c r="AD180" s="481" t="s">
        <v>102</v>
      </c>
      <c r="AE180" s="481" t="s">
        <v>102</v>
      </c>
      <c r="AF180" s="481" t="s">
        <v>102</v>
      </c>
      <c r="AG180" s="481" t="s">
        <v>102</v>
      </c>
      <c r="AH180" s="481" t="s">
        <v>102</v>
      </c>
      <c r="AI180" s="481" t="s">
        <v>102</v>
      </c>
      <c r="AJ180" s="481" t="s">
        <v>102</v>
      </c>
      <c r="AK180" s="481" t="s">
        <v>102</v>
      </c>
      <c r="AL180" s="481" t="s">
        <v>102</v>
      </c>
      <c r="AM180" s="481" t="s">
        <v>102</v>
      </c>
      <c r="AN180" s="481" t="s">
        <v>102</v>
      </c>
      <c r="AO180" s="481" t="s">
        <v>102</v>
      </c>
      <c r="AP180" s="481" t="s">
        <v>102</v>
      </c>
      <c r="AQ180" s="481" t="s">
        <v>102</v>
      </c>
      <c r="AR180" s="481" t="s">
        <v>102</v>
      </c>
      <c r="AS180" s="481" t="s">
        <v>102</v>
      </c>
      <c r="AT180" s="481" t="s">
        <v>102</v>
      </c>
      <c r="AU180" s="481" t="s">
        <v>102</v>
      </c>
      <c r="AV180" s="481" t="s">
        <v>102</v>
      </c>
      <c r="AW180" s="481" t="s">
        <v>102</v>
      </c>
      <c r="AX180" s="481" t="s">
        <v>102</v>
      </c>
      <c r="AY180" s="481" t="s">
        <v>102</v>
      </c>
      <c r="AZ180" s="481" t="s">
        <v>102</v>
      </c>
      <c r="BA180" s="481" t="s">
        <v>102</v>
      </c>
      <c r="BB180" s="481" t="s">
        <v>102</v>
      </c>
      <c r="BC180" s="481" t="s">
        <v>102</v>
      </c>
      <c r="BD180" s="481" t="s">
        <v>102</v>
      </c>
      <c r="BE180" s="481" t="s">
        <v>102</v>
      </c>
      <c r="BF180" s="481" t="s">
        <v>102</v>
      </c>
      <c r="BG180" s="481" t="s">
        <v>102</v>
      </c>
      <c r="BH180" s="481" t="s">
        <v>102</v>
      </c>
      <c r="BI180" s="481" t="s">
        <v>102</v>
      </c>
      <c r="BJ180" s="481" t="s">
        <v>102</v>
      </c>
      <c r="BK180" s="481" t="s">
        <v>102</v>
      </c>
      <c r="BL180" s="481" t="s">
        <v>102</v>
      </c>
      <c r="BM180" s="481" t="s">
        <v>102</v>
      </c>
      <c r="BN180" s="481" t="s">
        <v>102</v>
      </c>
      <c r="BO180" s="481" t="s">
        <v>102</v>
      </c>
      <c r="BP180" s="481" t="s">
        <v>102</v>
      </c>
      <c r="BQ180" s="481" t="s">
        <v>102</v>
      </c>
      <c r="BR180" s="481" t="s">
        <v>102</v>
      </c>
      <c r="BS180" s="481" t="s">
        <v>102</v>
      </c>
      <c r="BT180" s="481" t="s">
        <v>102</v>
      </c>
      <c r="BU180" s="481" t="s">
        <v>102</v>
      </c>
      <c r="BV180" s="481" t="s">
        <v>102</v>
      </c>
      <c r="BW180" s="481" t="s">
        <v>102</v>
      </c>
      <c r="BX180" s="481" t="s">
        <v>102</v>
      </c>
      <c r="BY180" s="481" t="s">
        <v>102</v>
      </c>
      <c r="BZ180" s="481" t="s">
        <v>102</v>
      </c>
      <c r="CA180" s="481" t="s">
        <v>102</v>
      </c>
      <c r="CB180" s="481" t="s">
        <v>102</v>
      </c>
      <c r="CC180" s="481" t="s">
        <v>102</v>
      </c>
      <c r="CD180" s="481" t="s">
        <v>102</v>
      </c>
      <c r="CE180" s="481" t="s">
        <v>102</v>
      </c>
      <c r="CF180" s="481" t="s">
        <v>102</v>
      </c>
      <c r="CG180" s="481" t="s">
        <v>102</v>
      </c>
      <c r="CH180" s="481" t="s">
        <v>102</v>
      </c>
      <c r="CI180" s="481" t="s">
        <v>102</v>
      </c>
      <c r="CJ180" s="481" t="s">
        <v>102</v>
      </c>
      <c r="CK180" s="481" t="s">
        <v>102</v>
      </c>
      <c r="CL180" s="481" t="s">
        <v>102</v>
      </c>
      <c r="CM180" s="481" t="s">
        <v>102</v>
      </c>
      <c r="CN180" s="481" t="s">
        <v>102</v>
      </c>
      <c r="CO180" s="481" t="s">
        <v>102</v>
      </c>
      <c r="CP180" s="481" t="s">
        <v>102</v>
      </c>
      <c r="CQ180" s="481" t="s">
        <v>102</v>
      </c>
      <c r="CR180" s="481" t="s">
        <v>102</v>
      </c>
      <c r="CS180" s="481" t="s">
        <v>102</v>
      </c>
      <c r="CT180" s="481" t="s">
        <v>102</v>
      </c>
      <c r="CU180" s="481" t="s">
        <v>102</v>
      </c>
      <c r="CV180" s="481" t="s">
        <v>102</v>
      </c>
      <c r="CW180" s="481" t="s">
        <v>102</v>
      </c>
      <c r="CX180" s="481" t="s">
        <v>102</v>
      </c>
      <c r="CY180" s="481" t="s">
        <v>102</v>
      </c>
      <c r="CZ180" s="481" t="s">
        <v>102</v>
      </c>
      <c r="DA180" s="481" t="s">
        <v>102</v>
      </c>
      <c r="DB180" s="481" t="s">
        <v>102</v>
      </c>
      <c r="DC180" s="481" t="s">
        <v>102</v>
      </c>
      <c r="DD180" s="481" t="s">
        <v>102</v>
      </c>
      <c r="DE180" s="481" t="s">
        <v>102</v>
      </c>
      <c r="DF180" s="481" t="s">
        <v>102</v>
      </c>
      <c r="DG180" s="481" t="s">
        <v>102</v>
      </c>
      <c r="DH180" s="481" t="s">
        <v>102</v>
      </c>
      <c r="DI180" s="481" t="s">
        <v>102</v>
      </c>
      <c r="DJ180" s="481" t="s">
        <v>102</v>
      </c>
      <c r="DK180" s="481" t="s">
        <v>102</v>
      </c>
      <c r="DL180" s="481" t="s">
        <v>102</v>
      </c>
      <c r="DM180" s="481" t="s">
        <v>102</v>
      </c>
      <c r="DN180" s="481" t="s">
        <v>102</v>
      </c>
      <c r="DO180" s="481" t="s">
        <v>102</v>
      </c>
      <c r="DP180" s="481" t="s">
        <v>102</v>
      </c>
      <c r="DQ180" s="481" t="s">
        <v>102</v>
      </c>
      <c r="DR180" s="481" t="s">
        <v>102</v>
      </c>
      <c r="DS180" s="481" t="s">
        <v>102</v>
      </c>
      <c r="DT180" s="481" t="s">
        <v>102</v>
      </c>
      <c r="DU180" s="481" t="s">
        <v>102</v>
      </c>
      <c r="DV180" s="481" t="s">
        <v>102</v>
      </c>
      <c r="DW180" s="481" t="s">
        <v>102</v>
      </c>
      <c r="DX180" s="481" t="s">
        <v>102</v>
      </c>
      <c r="DY180" s="481" t="s">
        <v>102</v>
      </c>
      <c r="DZ180" s="481" t="s">
        <v>102</v>
      </c>
      <c r="EA180" s="481" t="s">
        <v>102</v>
      </c>
      <c r="EB180" s="481" t="s">
        <v>102</v>
      </c>
    </row>
    <row r="181" spans="1:132" x14ac:dyDescent="0.15">
      <c r="A181" s="485" t="s">
        <v>4774</v>
      </c>
      <c r="B181" s="481">
        <v>4362837</v>
      </c>
      <c r="C181" s="481" t="s">
        <v>4775</v>
      </c>
      <c r="D181" s="481" t="s">
        <v>4776</v>
      </c>
      <c r="E181" s="481" t="s">
        <v>102</v>
      </c>
      <c r="F181" s="481" t="s">
        <v>4777</v>
      </c>
      <c r="G181" s="481" t="s">
        <v>4778</v>
      </c>
      <c r="H181" s="481" t="s">
        <v>4779</v>
      </c>
      <c r="I181" s="481" t="s">
        <v>4780</v>
      </c>
      <c r="J181" s="481" t="s">
        <v>4781</v>
      </c>
      <c r="K181" s="481" t="s">
        <v>4782</v>
      </c>
      <c r="L181" s="481" t="s">
        <v>4783</v>
      </c>
      <c r="M181" s="481" t="s">
        <v>4784</v>
      </c>
      <c r="N181" s="481" t="s">
        <v>4785</v>
      </c>
      <c r="O181" s="481" t="s">
        <v>4786</v>
      </c>
      <c r="P181" s="481" t="s">
        <v>102</v>
      </c>
      <c r="Q181" s="481" t="s">
        <v>102</v>
      </c>
      <c r="R181" s="481" t="s">
        <v>102</v>
      </c>
      <c r="S181" s="481" t="s">
        <v>102</v>
      </c>
      <c r="T181" s="481" t="s">
        <v>4775</v>
      </c>
      <c r="U181" s="481" t="s">
        <v>4776</v>
      </c>
      <c r="V181" s="481" t="s">
        <v>4777</v>
      </c>
      <c r="W181" s="481" t="s">
        <v>4778</v>
      </c>
      <c r="X181" s="481" t="s">
        <v>4779</v>
      </c>
      <c r="Y181" s="481" t="s">
        <v>4780</v>
      </c>
      <c r="Z181" s="481" t="s">
        <v>4781</v>
      </c>
      <c r="AA181" s="481" t="s">
        <v>4782</v>
      </c>
      <c r="AB181" s="481" t="s">
        <v>4783</v>
      </c>
      <c r="AC181" s="481" t="s">
        <v>4784</v>
      </c>
      <c r="AD181" s="481" t="s">
        <v>4785</v>
      </c>
      <c r="AE181" s="481" t="s">
        <v>4786</v>
      </c>
      <c r="AF181" s="481" t="s">
        <v>102</v>
      </c>
      <c r="AG181" s="481" t="s">
        <v>102</v>
      </c>
      <c r="AH181" s="481" t="s">
        <v>102</v>
      </c>
      <c r="AI181" s="481" t="s">
        <v>102</v>
      </c>
      <c r="AJ181" s="481" t="s">
        <v>102</v>
      </c>
      <c r="AK181" s="481" t="s">
        <v>102</v>
      </c>
      <c r="AL181" s="481" t="s">
        <v>102</v>
      </c>
      <c r="AM181" s="481" t="s">
        <v>102</v>
      </c>
      <c r="AN181" s="481" t="s">
        <v>102</v>
      </c>
      <c r="AO181" s="481" t="s">
        <v>102</v>
      </c>
      <c r="AP181" s="481" t="s">
        <v>102</v>
      </c>
      <c r="AQ181" s="481" t="s">
        <v>102</v>
      </c>
      <c r="AR181" s="481" t="s">
        <v>102</v>
      </c>
      <c r="AS181" s="481" t="s">
        <v>102</v>
      </c>
      <c r="AT181" s="481" t="s">
        <v>102</v>
      </c>
      <c r="AU181" s="481" t="s">
        <v>102</v>
      </c>
      <c r="AV181" s="481" t="s">
        <v>102</v>
      </c>
      <c r="AW181" s="481" t="s">
        <v>102</v>
      </c>
      <c r="AX181" s="481" t="s">
        <v>102</v>
      </c>
      <c r="AY181" s="481" t="s">
        <v>102</v>
      </c>
      <c r="AZ181" s="481" t="s">
        <v>102</v>
      </c>
      <c r="BA181" s="481" t="s">
        <v>102</v>
      </c>
      <c r="BB181" s="481" t="s">
        <v>102</v>
      </c>
      <c r="BC181" s="481" t="s">
        <v>102</v>
      </c>
      <c r="BD181" s="481" t="s">
        <v>102</v>
      </c>
      <c r="BE181" s="481" t="s">
        <v>102</v>
      </c>
      <c r="BF181" s="481" t="s">
        <v>102</v>
      </c>
      <c r="BG181" s="481" t="s">
        <v>102</v>
      </c>
      <c r="BH181" s="481" t="s">
        <v>102</v>
      </c>
      <c r="BI181" s="481" t="s">
        <v>102</v>
      </c>
      <c r="BJ181" s="481" t="s">
        <v>102</v>
      </c>
      <c r="BK181" s="481" t="s">
        <v>102</v>
      </c>
      <c r="BL181" s="481" t="s">
        <v>102</v>
      </c>
      <c r="BM181" s="481" t="s">
        <v>102</v>
      </c>
      <c r="BN181" s="481" t="s">
        <v>102</v>
      </c>
      <c r="BO181" s="481" t="s">
        <v>102</v>
      </c>
      <c r="BP181" s="481" t="s">
        <v>102</v>
      </c>
      <c r="BQ181" s="481" t="s">
        <v>102</v>
      </c>
      <c r="BR181" s="481" t="s">
        <v>102</v>
      </c>
      <c r="BS181" s="481" t="s">
        <v>102</v>
      </c>
      <c r="BT181" s="481" t="s">
        <v>102</v>
      </c>
      <c r="BU181" s="481" t="s">
        <v>102</v>
      </c>
      <c r="BV181" s="481" t="s">
        <v>102</v>
      </c>
      <c r="BW181" s="481" t="s">
        <v>102</v>
      </c>
      <c r="BX181" s="481" t="s">
        <v>102</v>
      </c>
      <c r="BY181" s="481" t="s">
        <v>102</v>
      </c>
      <c r="BZ181" s="481" t="s">
        <v>102</v>
      </c>
      <c r="CA181" s="481" t="s">
        <v>102</v>
      </c>
      <c r="CB181" s="481" t="s">
        <v>102</v>
      </c>
      <c r="CC181" s="481" t="s">
        <v>102</v>
      </c>
      <c r="CD181" s="481" t="s">
        <v>102</v>
      </c>
      <c r="CE181" s="481" t="s">
        <v>102</v>
      </c>
      <c r="CF181" s="481" t="s">
        <v>102</v>
      </c>
      <c r="CG181" s="481" t="s">
        <v>102</v>
      </c>
      <c r="CH181" s="481" t="s">
        <v>102</v>
      </c>
      <c r="CI181" s="481" t="s">
        <v>102</v>
      </c>
      <c r="CJ181" s="481" t="s">
        <v>102</v>
      </c>
      <c r="CK181" s="481" t="s">
        <v>102</v>
      </c>
      <c r="CL181" s="481" t="s">
        <v>102</v>
      </c>
      <c r="CM181" s="481" t="s">
        <v>102</v>
      </c>
      <c r="CN181" s="481" t="s">
        <v>102</v>
      </c>
      <c r="CO181" s="481" t="s">
        <v>102</v>
      </c>
      <c r="CP181" s="481" t="s">
        <v>102</v>
      </c>
      <c r="CQ181" s="481" t="s">
        <v>102</v>
      </c>
      <c r="CR181" s="481" t="s">
        <v>102</v>
      </c>
      <c r="CS181" s="481" t="s">
        <v>102</v>
      </c>
      <c r="CT181" s="481" t="s">
        <v>102</v>
      </c>
      <c r="CU181" s="481" t="s">
        <v>102</v>
      </c>
      <c r="CV181" s="481" t="s">
        <v>102</v>
      </c>
      <c r="CW181" s="481" t="s">
        <v>102</v>
      </c>
      <c r="CX181" s="481" t="s">
        <v>102</v>
      </c>
      <c r="CY181" s="481" t="s">
        <v>102</v>
      </c>
      <c r="CZ181" s="481" t="s">
        <v>102</v>
      </c>
      <c r="DA181" s="481" t="s">
        <v>102</v>
      </c>
      <c r="DB181" s="481" t="s">
        <v>102</v>
      </c>
      <c r="DC181" s="481" t="s">
        <v>102</v>
      </c>
      <c r="DD181" s="481" t="s">
        <v>102</v>
      </c>
      <c r="DE181" s="481" t="s">
        <v>102</v>
      </c>
      <c r="DF181" s="481" t="s">
        <v>102</v>
      </c>
      <c r="DG181" s="481" t="s">
        <v>102</v>
      </c>
      <c r="DH181" s="481" t="s">
        <v>102</v>
      </c>
      <c r="DI181" s="481" t="s">
        <v>102</v>
      </c>
      <c r="DJ181" s="481" t="s">
        <v>102</v>
      </c>
      <c r="DK181" s="481" t="s">
        <v>102</v>
      </c>
      <c r="DL181" s="481" t="s">
        <v>102</v>
      </c>
      <c r="DM181" s="481" t="s">
        <v>102</v>
      </c>
      <c r="DN181" s="481" t="s">
        <v>102</v>
      </c>
      <c r="DO181" s="481" t="s">
        <v>102</v>
      </c>
      <c r="DP181" s="481" t="s">
        <v>102</v>
      </c>
      <c r="DQ181" s="481" t="s">
        <v>102</v>
      </c>
      <c r="DR181" s="481" t="s">
        <v>102</v>
      </c>
      <c r="DS181" s="481" t="s">
        <v>102</v>
      </c>
      <c r="DT181" s="481" t="s">
        <v>102</v>
      </c>
      <c r="DU181" s="481" t="s">
        <v>102</v>
      </c>
      <c r="DV181" s="481" t="s">
        <v>102</v>
      </c>
      <c r="DW181" s="481" t="s">
        <v>102</v>
      </c>
      <c r="DX181" s="481" t="s">
        <v>102</v>
      </c>
      <c r="DY181" s="481" t="s">
        <v>102</v>
      </c>
      <c r="DZ181" s="481" t="s">
        <v>102</v>
      </c>
      <c r="EA181" s="481" t="s">
        <v>102</v>
      </c>
      <c r="EB181" s="481" t="s">
        <v>102</v>
      </c>
    </row>
    <row r="182" spans="1:132" x14ac:dyDescent="0.15">
      <c r="A182" s="480" t="s">
        <v>4787</v>
      </c>
      <c r="B182" s="481">
        <v>4516987</v>
      </c>
      <c r="C182" s="481" t="s">
        <v>102</v>
      </c>
      <c r="D182" s="481" t="s">
        <v>102</v>
      </c>
      <c r="E182" s="481" t="s">
        <v>102</v>
      </c>
      <c r="F182" s="481" t="s">
        <v>102</v>
      </c>
      <c r="G182" s="481" t="s">
        <v>102</v>
      </c>
      <c r="H182" s="481" t="s">
        <v>102</v>
      </c>
      <c r="I182" s="481" t="s">
        <v>102</v>
      </c>
      <c r="J182" s="481" t="s">
        <v>102</v>
      </c>
      <c r="K182" s="481" t="s">
        <v>102</v>
      </c>
      <c r="L182" s="481" t="s">
        <v>102</v>
      </c>
      <c r="M182" s="481" t="s">
        <v>102</v>
      </c>
      <c r="N182" s="481" t="s">
        <v>102</v>
      </c>
      <c r="O182" s="481" t="s">
        <v>102</v>
      </c>
      <c r="P182" s="481" t="s">
        <v>102</v>
      </c>
      <c r="Q182" s="481" t="s">
        <v>102</v>
      </c>
      <c r="R182" s="481" t="s">
        <v>102</v>
      </c>
      <c r="S182" s="481" t="s">
        <v>102</v>
      </c>
      <c r="T182" s="481" t="s">
        <v>102</v>
      </c>
      <c r="U182" s="481" t="s">
        <v>102</v>
      </c>
      <c r="V182" s="481" t="s">
        <v>102</v>
      </c>
      <c r="W182" s="481" t="s">
        <v>102</v>
      </c>
      <c r="X182" s="481" t="s">
        <v>102</v>
      </c>
      <c r="Y182" s="481" t="s">
        <v>102</v>
      </c>
      <c r="Z182" s="481" t="s">
        <v>102</v>
      </c>
      <c r="AA182" s="481" t="s">
        <v>102</v>
      </c>
      <c r="AB182" s="481" t="s">
        <v>102</v>
      </c>
      <c r="AC182" s="481" t="s">
        <v>102</v>
      </c>
      <c r="AD182" s="481" t="s">
        <v>102</v>
      </c>
      <c r="AE182" s="481" t="s">
        <v>102</v>
      </c>
      <c r="AF182" s="481" t="s">
        <v>102</v>
      </c>
      <c r="AG182" s="481" t="s">
        <v>102</v>
      </c>
      <c r="AH182" s="481" t="s">
        <v>102</v>
      </c>
      <c r="AI182" s="481" t="s">
        <v>102</v>
      </c>
      <c r="AJ182" s="481" t="s">
        <v>102</v>
      </c>
      <c r="AK182" s="481" t="s">
        <v>102</v>
      </c>
      <c r="AL182" s="481" t="s">
        <v>102</v>
      </c>
      <c r="AM182" s="481" t="s">
        <v>102</v>
      </c>
      <c r="AN182" s="481" t="s">
        <v>102</v>
      </c>
      <c r="AO182" s="481" t="s">
        <v>102</v>
      </c>
      <c r="AP182" s="481" t="s">
        <v>102</v>
      </c>
      <c r="AQ182" s="481" t="s">
        <v>102</v>
      </c>
      <c r="AR182" s="481" t="s">
        <v>102</v>
      </c>
      <c r="AS182" s="481" t="s">
        <v>102</v>
      </c>
      <c r="AT182" s="481" t="s">
        <v>102</v>
      </c>
      <c r="AU182" s="481" t="s">
        <v>102</v>
      </c>
      <c r="AV182" s="481" t="s">
        <v>102</v>
      </c>
      <c r="AW182" s="481" t="s">
        <v>102</v>
      </c>
      <c r="AX182" s="481" t="s">
        <v>102</v>
      </c>
      <c r="AY182" s="481" t="s">
        <v>102</v>
      </c>
      <c r="AZ182" s="481" t="s">
        <v>102</v>
      </c>
      <c r="BA182" s="481" t="s">
        <v>102</v>
      </c>
      <c r="BB182" s="481" t="s">
        <v>102</v>
      </c>
      <c r="BC182" s="481" t="s">
        <v>102</v>
      </c>
      <c r="BD182" s="481" t="s">
        <v>102</v>
      </c>
      <c r="BE182" s="481" t="s">
        <v>102</v>
      </c>
      <c r="BF182" s="481" t="s">
        <v>102</v>
      </c>
      <c r="BG182" s="481" t="s">
        <v>102</v>
      </c>
      <c r="BH182" s="481" t="s">
        <v>102</v>
      </c>
      <c r="BI182" s="481" t="s">
        <v>102</v>
      </c>
      <c r="BJ182" s="481" t="s">
        <v>102</v>
      </c>
      <c r="BK182" s="481" t="s">
        <v>102</v>
      </c>
      <c r="BL182" s="481" t="s">
        <v>102</v>
      </c>
      <c r="BM182" s="481" t="s">
        <v>102</v>
      </c>
      <c r="BN182" s="481" t="s">
        <v>102</v>
      </c>
      <c r="BO182" s="481" t="s">
        <v>102</v>
      </c>
      <c r="BP182" s="481" t="s">
        <v>102</v>
      </c>
      <c r="BQ182" s="481" t="s">
        <v>102</v>
      </c>
      <c r="BR182" s="481" t="s">
        <v>102</v>
      </c>
      <c r="BS182" s="481" t="s">
        <v>102</v>
      </c>
      <c r="BT182" s="481" t="s">
        <v>102</v>
      </c>
      <c r="BU182" s="481" t="s">
        <v>102</v>
      </c>
      <c r="BV182" s="481" t="s">
        <v>102</v>
      </c>
      <c r="BW182" s="481" t="s">
        <v>102</v>
      </c>
      <c r="BX182" s="481" t="s">
        <v>102</v>
      </c>
      <c r="BY182" s="481" t="s">
        <v>102</v>
      </c>
      <c r="BZ182" s="481" t="s">
        <v>102</v>
      </c>
      <c r="CA182" s="481" t="s">
        <v>102</v>
      </c>
      <c r="CB182" s="481" t="s">
        <v>102</v>
      </c>
      <c r="CC182" s="481" t="s">
        <v>102</v>
      </c>
      <c r="CD182" s="481" t="s">
        <v>102</v>
      </c>
      <c r="CE182" s="481" t="s">
        <v>102</v>
      </c>
      <c r="CF182" s="481" t="s">
        <v>102</v>
      </c>
      <c r="CG182" s="481" t="s">
        <v>102</v>
      </c>
      <c r="CH182" s="481" t="s">
        <v>102</v>
      </c>
      <c r="CI182" s="481" t="s">
        <v>102</v>
      </c>
      <c r="CJ182" s="481" t="s">
        <v>102</v>
      </c>
      <c r="CK182" s="481" t="s">
        <v>102</v>
      </c>
      <c r="CL182" s="481" t="s">
        <v>102</v>
      </c>
      <c r="CM182" s="481" t="s">
        <v>102</v>
      </c>
      <c r="CN182" s="481" t="s">
        <v>102</v>
      </c>
      <c r="CO182" s="481" t="s">
        <v>102</v>
      </c>
      <c r="CP182" s="481" t="s">
        <v>102</v>
      </c>
      <c r="CQ182" s="481" t="s">
        <v>102</v>
      </c>
      <c r="CR182" s="481" t="s">
        <v>102</v>
      </c>
      <c r="CS182" s="481" t="s">
        <v>102</v>
      </c>
      <c r="CT182" s="481" t="s">
        <v>102</v>
      </c>
      <c r="CU182" s="481" t="s">
        <v>102</v>
      </c>
      <c r="CV182" s="481" t="s">
        <v>102</v>
      </c>
      <c r="CW182" s="481" t="s">
        <v>102</v>
      </c>
      <c r="CX182" s="481" t="s">
        <v>102</v>
      </c>
      <c r="CY182" s="481" t="s">
        <v>102</v>
      </c>
      <c r="CZ182" s="481" t="s">
        <v>102</v>
      </c>
      <c r="DA182" s="481" t="s">
        <v>102</v>
      </c>
      <c r="DB182" s="481" t="s">
        <v>102</v>
      </c>
      <c r="DC182" s="481" t="s">
        <v>102</v>
      </c>
      <c r="DD182" s="481" t="s">
        <v>102</v>
      </c>
      <c r="DE182" s="481" t="s">
        <v>102</v>
      </c>
      <c r="DF182" s="481" t="s">
        <v>102</v>
      </c>
      <c r="DG182" s="481" t="s">
        <v>102</v>
      </c>
      <c r="DH182" s="481" t="s">
        <v>102</v>
      </c>
      <c r="DI182" s="481" t="s">
        <v>102</v>
      </c>
      <c r="DJ182" s="481" t="s">
        <v>102</v>
      </c>
      <c r="DK182" s="481" t="s">
        <v>102</v>
      </c>
      <c r="DL182" s="481" t="s">
        <v>102</v>
      </c>
      <c r="DM182" s="481" t="s">
        <v>102</v>
      </c>
      <c r="DN182" s="481" t="s">
        <v>102</v>
      </c>
      <c r="DO182" s="481" t="s">
        <v>102</v>
      </c>
      <c r="DP182" s="481" t="s">
        <v>102</v>
      </c>
      <c r="DQ182" s="481" t="s">
        <v>102</v>
      </c>
      <c r="DR182" s="481" t="s">
        <v>102</v>
      </c>
      <c r="DS182" s="481" t="s">
        <v>102</v>
      </c>
      <c r="DT182" s="481" t="s">
        <v>102</v>
      </c>
      <c r="DU182" s="481" t="s">
        <v>102</v>
      </c>
      <c r="DV182" s="481" t="s">
        <v>102</v>
      </c>
      <c r="DW182" s="481" t="s">
        <v>102</v>
      </c>
      <c r="DX182" s="481" t="s">
        <v>102</v>
      </c>
      <c r="DY182" s="481" t="s">
        <v>102</v>
      </c>
      <c r="DZ182" s="481" t="s">
        <v>102</v>
      </c>
      <c r="EA182" s="481" t="s">
        <v>102</v>
      </c>
      <c r="EB182" s="481" t="s">
        <v>102</v>
      </c>
    </row>
    <row r="183" spans="1:132" x14ac:dyDescent="0.15">
      <c r="A183" s="480" t="s">
        <v>4788</v>
      </c>
      <c r="B183" s="481">
        <v>4252103</v>
      </c>
      <c r="C183" s="481" t="s">
        <v>4279</v>
      </c>
      <c r="D183" s="481" t="s">
        <v>4789</v>
      </c>
      <c r="E183" s="481" t="s">
        <v>4790</v>
      </c>
      <c r="F183" s="481" t="s">
        <v>102</v>
      </c>
      <c r="G183" s="481" t="s">
        <v>102</v>
      </c>
      <c r="H183" s="481" t="s">
        <v>102</v>
      </c>
      <c r="I183" s="481" t="s">
        <v>102</v>
      </c>
      <c r="J183" s="481" t="s">
        <v>102</v>
      </c>
      <c r="K183" s="481" t="s">
        <v>102</v>
      </c>
      <c r="L183" s="481" t="s">
        <v>102</v>
      </c>
      <c r="M183" s="481" t="s">
        <v>102</v>
      </c>
      <c r="N183" s="481" t="s">
        <v>102</v>
      </c>
      <c r="O183" s="481" t="s">
        <v>102</v>
      </c>
      <c r="P183" s="481" t="s">
        <v>102</v>
      </c>
      <c r="Q183" s="481" t="s">
        <v>102</v>
      </c>
      <c r="R183" s="481" t="s">
        <v>102</v>
      </c>
      <c r="S183" s="481" t="s">
        <v>102</v>
      </c>
      <c r="T183" s="481" t="s">
        <v>102</v>
      </c>
      <c r="U183" s="481" t="s">
        <v>102</v>
      </c>
      <c r="V183" s="481" t="s">
        <v>102</v>
      </c>
      <c r="W183" s="481" t="s">
        <v>102</v>
      </c>
      <c r="X183" s="481" t="s">
        <v>102</v>
      </c>
      <c r="Y183" s="481" t="s">
        <v>102</v>
      </c>
      <c r="Z183" s="481" t="s">
        <v>102</v>
      </c>
      <c r="AA183" s="481" t="s">
        <v>102</v>
      </c>
      <c r="AB183" s="481" t="s">
        <v>102</v>
      </c>
      <c r="AC183" s="481" t="s">
        <v>102</v>
      </c>
      <c r="AD183" s="481" t="s">
        <v>102</v>
      </c>
      <c r="AE183" s="481" t="s">
        <v>102</v>
      </c>
      <c r="AF183" s="481" t="s">
        <v>102</v>
      </c>
      <c r="AG183" s="481" t="s">
        <v>102</v>
      </c>
      <c r="AH183" s="481" t="s">
        <v>102</v>
      </c>
      <c r="AI183" s="481" t="s">
        <v>102</v>
      </c>
      <c r="AJ183" s="481" t="s">
        <v>102</v>
      </c>
      <c r="AK183" s="481" t="s">
        <v>102</v>
      </c>
      <c r="AL183" s="481" t="s">
        <v>102</v>
      </c>
      <c r="AM183" s="481" t="s">
        <v>102</v>
      </c>
      <c r="AN183" s="481" t="s">
        <v>102</v>
      </c>
      <c r="AO183" s="481" t="s">
        <v>102</v>
      </c>
      <c r="AP183" s="481" t="s">
        <v>102</v>
      </c>
      <c r="AQ183" s="481" t="s">
        <v>102</v>
      </c>
      <c r="AR183" s="481" t="s">
        <v>102</v>
      </c>
      <c r="AS183" s="481" t="s">
        <v>102</v>
      </c>
      <c r="AT183" s="481" t="s">
        <v>102</v>
      </c>
      <c r="AU183" s="481" t="s">
        <v>102</v>
      </c>
      <c r="AV183" s="481" t="s">
        <v>102</v>
      </c>
      <c r="AW183" s="481" t="s">
        <v>102</v>
      </c>
      <c r="AX183" s="481" t="s">
        <v>102</v>
      </c>
      <c r="AY183" s="481" t="s">
        <v>102</v>
      </c>
      <c r="AZ183" s="481" t="s">
        <v>102</v>
      </c>
      <c r="BA183" s="481" t="s">
        <v>102</v>
      </c>
      <c r="BB183" s="481" t="s">
        <v>102</v>
      </c>
      <c r="BC183" s="481" t="s">
        <v>102</v>
      </c>
      <c r="BD183" s="481" t="s">
        <v>102</v>
      </c>
      <c r="BE183" s="481" t="s">
        <v>102</v>
      </c>
      <c r="BF183" s="481" t="s">
        <v>102</v>
      </c>
      <c r="BG183" s="481" t="s">
        <v>102</v>
      </c>
      <c r="BH183" s="481" t="s">
        <v>102</v>
      </c>
      <c r="BI183" s="481" t="s">
        <v>102</v>
      </c>
      <c r="BJ183" s="481" t="s">
        <v>102</v>
      </c>
      <c r="BK183" s="481" t="s">
        <v>102</v>
      </c>
      <c r="BL183" s="481" t="s">
        <v>102</v>
      </c>
      <c r="BM183" s="481" t="s">
        <v>102</v>
      </c>
      <c r="BN183" s="481" t="s">
        <v>102</v>
      </c>
      <c r="BO183" s="481" t="s">
        <v>102</v>
      </c>
      <c r="BP183" s="481" t="s">
        <v>102</v>
      </c>
      <c r="BQ183" s="481" t="s">
        <v>102</v>
      </c>
      <c r="BR183" s="481" t="s">
        <v>102</v>
      </c>
      <c r="BS183" s="481" t="s">
        <v>102</v>
      </c>
      <c r="BT183" s="481" t="s">
        <v>102</v>
      </c>
      <c r="BU183" s="481" t="s">
        <v>102</v>
      </c>
      <c r="BV183" s="481" t="s">
        <v>102</v>
      </c>
      <c r="BW183" s="481" t="s">
        <v>102</v>
      </c>
      <c r="BX183" s="481" t="s">
        <v>102</v>
      </c>
      <c r="BY183" s="481" t="s">
        <v>102</v>
      </c>
      <c r="BZ183" s="481" t="s">
        <v>102</v>
      </c>
      <c r="CA183" s="481" t="s">
        <v>102</v>
      </c>
      <c r="CB183" s="481" t="s">
        <v>102</v>
      </c>
      <c r="CC183" s="481" t="s">
        <v>102</v>
      </c>
      <c r="CD183" s="481" t="s">
        <v>102</v>
      </c>
      <c r="CE183" s="481" t="s">
        <v>102</v>
      </c>
      <c r="CF183" s="481" t="s">
        <v>102</v>
      </c>
      <c r="CG183" s="481" t="s">
        <v>102</v>
      </c>
      <c r="CH183" s="481" t="s">
        <v>102</v>
      </c>
      <c r="CI183" s="481" t="s">
        <v>102</v>
      </c>
      <c r="CJ183" s="481" t="s">
        <v>102</v>
      </c>
      <c r="CK183" s="481" t="s">
        <v>102</v>
      </c>
      <c r="CL183" s="481" t="s">
        <v>102</v>
      </c>
      <c r="CM183" s="481" t="s">
        <v>102</v>
      </c>
      <c r="CN183" s="481" t="s">
        <v>102</v>
      </c>
      <c r="CO183" s="481" t="s">
        <v>102</v>
      </c>
      <c r="CP183" s="481" t="s">
        <v>102</v>
      </c>
      <c r="CQ183" s="481" t="s">
        <v>102</v>
      </c>
      <c r="CR183" s="481" t="s">
        <v>102</v>
      </c>
      <c r="CS183" s="481" t="s">
        <v>102</v>
      </c>
      <c r="CT183" s="481" t="s">
        <v>102</v>
      </c>
      <c r="CU183" s="481" t="s">
        <v>102</v>
      </c>
      <c r="CV183" s="481" t="s">
        <v>102</v>
      </c>
      <c r="CW183" s="481" t="s">
        <v>102</v>
      </c>
      <c r="CX183" s="481" t="s">
        <v>102</v>
      </c>
      <c r="CY183" s="481" t="s">
        <v>102</v>
      </c>
      <c r="CZ183" s="481" t="s">
        <v>102</v>
      </c>
      <c r="DA183" s="481" t="s">
        <v>102</v>
      </c>
      <c r="DB183" s="481" t="s">
        <v>102</v>
      </c>
      <c r="DC183" s="481" t="s">
        <v>102</v>
      </c>
      <c r="DD183" s="481" t="s">
        <v>102</v>
      </c>
      <c r="DE183" s="481" t="s">
        <v>102</v>
      </c>
      <c r="DF183" s="481" t="s">
        <v>102</v>
      </c>
      <c r="DG183" s="481" t="s">
        <v>102</v>
      </c>
      <c r="DH183" s="481" t="s">
        <v>102</v>
      </c>
      <c r="DI183" s="481" t="s">
        <v>102</v>
      </c>
      <c r="DJ183" s="481" t="s">
        <v>102</v>
      </c>
      <c r="DK183" s="481" t="s">
        <v>102</v>
      </c>
      <c r="DL183" s="481" t="s">
        <v>102</v>
      </c>
      <c r="DM183" s="481" t="s">
        <v>102</v>
      </c>
      <c r="DN183" s="481" t="s">
        <v>102</v>
      </c>
      <c r="DO183" s="481" t="s">
        <v>102</v>
      </c>
      <c r="DP183" s="481" t="s">
        <v>102</v>
      </c>
      <c r="DQ183" s="481" t="s">
        <v>102</v>
      </c>
      <c r="DR183" s="481" t="s">
        <v>102</v>
      </c>
      <c r="DS183" s="481" t="s">
        <v>102</v>
      </c>
      <c r="DT183" s="481" t="s">
        <v>102</v>
      </c>
      <c r="DU183" s="481" t="s">
        <v>102</v>
      </c>
      <c r="DV183" s="481" t="s">
        <v>102</v>
      </c>
      <c r="DW183" s="481" t="s">
        <v>102</v>
      </c>
      <c r="DX183" s="481" t="s">
        <v>102</v>
      </c>
      <c r="DY183" s="481" t="s">
        <v>102</v>
      </c>
      <c r="DZ183" s="481" t="s">
        <v>102</v>
      </c>
      <c r="EA183" s="481" t="s">
        <v>102</v>
      </c>
      <c r="EB183" s="481" t="s">
        <v>102</v>
      </c>
    </row>
    <row r="184" spans="1:132" x14ac:dyDescent="0.15">
      <c r="A184" s="480" t="s">
        <v>4791</v>
      </c>
      <c r="B184" s="481">
        <v>4187780</v>
      </c>
      <c r="C184" s="481" t="s">
        <v>4792</v>
      </c>
      <c r="D184" s="481" t="s">
        <v>4793</v>
      </c>
      <c r="E184" s="481" t="s">
        <v>4794</v>
      </c>
      <c r="F184" s="481" t="s">
        <v>4795</v>
      </c>
      <c r="G184" s="481" t="s">
        <v>4796</v>
      </c>
      <c r="H184" s="481" t="s">
        <v>4797</v>
      </c>
      <c r="I184" s="481" t="s">
        <v>102</v>
      </c>
      <c r="J184" s="481" t="s">
        <v>102</v>
      </c>
      <c r="K184" s="481" t="s">
        <v>102</v>
      </c>
      <c r="L184" s="481" t="s">
        <v>102</v>
      </c>
      <c r="M184" s="481" t="s">
        <v>102</v>
      </c>
      <c r="N184" s="481" t="s">
        <v>102</v>
      </c>
      <c r="O184" s="481" t="s">
        <v>102</v>
      </c>
      <c r="P184" s="481" t="s">
        <v>102</v>
      </c>
      <c r="Q184" s="481" t="s">
        <v>102</v>
      </c>
      <c r="R184" s="481" t="s">
        <v>102</v>
      </c>
      <c r="S184" s="481" t="s">
        <v>102</v>
      </c>
      <c r="T184" s="481" t="s">
        <v>102</v>
      </c>
      <c r="U184" s="481" t="s">
        <v>102</v>
      </c>
      <c r="V184" s="481" t="s">
        <v>102</v>
      </c>
      <c r="W184" s="481" t="s">
        <v>102</v>
      </c>
      <c r="X184" s="481" t="s">
        <v>102</v>
      </c>
      <c r="Y184" s="481" t="s">
        <v>102</v>
      </c>
      <c r="Z184" s="481" t="s">
        <v>102</v>
      </c>
      <c r="AA184" s="481" t="s">
        <v>102</v>
      </c>
      <c r="AB184" s="481" t="s">
        <v>102</v>
      </c>
      <c r="AC184" s="481" t="s">
        <v>102</v>
      </c>
      <c r="AD184" s="481" t="s">
        <v>102</v>
      </c>
      <c r="AE184" s="481" t="s">
        <v>102</v>
      </c>
      <c r="AF184" s="481" t="s">
        <v>102</v>
      </c>
      <c r="AG184" s="481" t="s">
        <v>102</v>
      </c>
      <c r="AH184" s="481" t="s">
        <v>102</v>
      </c>
      <c r="AI184" s="481" t="s">
        <v>102</v>
      </c>
      <c r="AJ184" s="481" t="s">
        <v>102</v>
      </c>
      <c r="AK184" s="481" t="s">
        <v>102</v>
      </c>
      <c r="AL184" s="481" t="s">
        <v>102</v>
      </c>
      <c r="AM184" s="481" t="s">
        <v>102</v>
      </c>
      <c r="AN184" s="481" t="s">
        <v>102</v>
      </c>
      <c r="AO184" s="481" t="s">
        <v>102</v>
      </c>
      <c r="AP184" s="481" t="s">
        <v>102</v>
      </c>
      <c r="AQ184" s="481" t="s">
        <v>102</v>
      </c>
      <c r="AR184" s="481" t="s">
        <v>102</v>
      </c>
      <c r="AS184" s="481" t="s">
        <v>102</v>
      </c>
      <c r="AT184" s="481" t="s">
        <v>102</v>
      </c>
      <c r="AU184" s="481" t="s">
        <v>102</v>
      </c>
      <c r="AV184" s="481" t="s">
        <v>102</v>
      </c>
      <c r="AW184" s="481" t="s">
        <v>102</v>
      </c>
      <c r="AX184" s="481" t="s">
        <v>102</v>
      </c>
      <c r="AY184" s="481" t="s">
        <v>102</v>
      </c>
      <c r="AZ184" s="481" t="s">
        <v>102</v>
      </c>
      <c r="BA184" s="481" t="s">
        <v>102</v>
      </c>
      <c r="BB184" s="481" t="s">
        <v>102</v>
      </c>
      <c r="BC184" s="481" t="s">
        <v>102</v>
      </c>
      <c r="BD184" s="481" t="s">
        <v>102</v>
      </c>
      <c r="BE184" s="481" t="s">
        <v>102</v>
      </c>
      <c r="BF184" s="481" t="s">
        <v>102</v>
      </c>
      <c r="BG184" s="481" t="s">
        <v>102</v>
      </c>
      <c r="BH184" s="481" t="s">
        <v>102</v>
      </c>
      <c r="BI184" s="481" t="s">
        <v>102</v>
      </c>
      <c r="BJ184" s="481" t="s">
        <v>102</v>
      </c>
      <c r="BK184" s="481" t="s">
        <v>102</v>
      </c>
      <c r="BL184" s="481" t="s">
        <v>102</v>
      </c>
      <c r="BM184" s="481" t="s">
        <v>102</v>
      </c>
      <c r="BN184" s="481" t="s">
        <v>102</v>
      </c>
      <c r="BO184" s="481" t="s">
        <v>102</v>
      </c>
      <c r="BP184" s="481" t="s">
        <v>102</v>
      </c>
      <c r="BQ184" s="481" t="s">
        <v>102</v>
      </c>
      <c r="BR184" s="481" t="s">
        <v>102</v>
      </c>
      <c r="BS184" s="481" t="s">
        <v>102</v>
      </c>
      <c r="BT184" s="481" t="s">
        <v>102</v>
      </c>
      <c r="BU184" s="481" t="s">
        <v>102</v>
      </c>
      <c r="BV184" s="481" t="s">
        <v>102</v>
      </c>
      <c r="BW184" s="481" t="s">
        <v>102</v>
      </c>
      <c r="BX184" s="481" t="s">
        <v>102</v>
      </c>
      <c r="BY184" s="481" t="s">
        <v>102</v>
      </c>
      <c r="BZ184" s="481" t="s">
        <v>102</v>
      </c>
      <c r="CA184" s="481" t="s">
        <v>102</v>
      </c>
      <c r="CB184" s="481" t="s">
        <v>102</v>
      </c>
      <c r="CC184" s="481" t="s">
        <v>102</v>
      </c>
      <c r="CD184" s="481" t="s">
        <v>102</v>
      </c>
      <c r="CE184" s="481" t="s">
        <v>102</v>
      </c>
      <c r="CF184" s="481" t="s">
        <v>102</v>
      </c>
      <c r="CG184" s="481" t="s">
        <v>102</v>
      </c>
      <c r="CH184" s="481" t="s">
        <v>102</v>
      </c>
      <c r="CI184" s="481" t="s">
        <v>102</v>
      </c>
      <c r="CJ184" s="481" t="s">
        <v>102</v>
      </c>
      <c r="CK184" s="481" t="s">
        <v>102</v>
      </c>
      <c r="CL184" s="481" t="s">
        <v>102</v>
      </c>
      <c r="CM184" s="481" t="s">
        <v>102</v>
      </c>
      <c r="CN184" s="481" t="s">
        <v>102</v>
      </c>
      <c r="CO184" s="481" t="s">
        <v>102</v>
      </c>
      <c r="CP184" s="481" t="s">
        <v>102</v>
      </c>
      <c r="CQ184" s="481" t="s">
        <v>102</v>
      </c>
      <c r="CR184" s="481" t="s">
        <v>102</v>
      </c>
      <c r="CS184" s="481" t="s">
        <v>102</v>
      </c>
      <c r="CT184" s="481" t="s">
        <v>102</v>
      </c>
      <c r="CU184" s="481" t="s">
        <v>102</v>
      </c>
      <c r="CV184" s="481" t="s">
        <v>102</v>
      </c>
      <c r="CW184" s="481" t="s">
        <v>102</v>
      </c>
      <c r="CX184" s="481" t="s">
        <v>102</v>
      </c>
      <c r="CY184" s="481" t="s">
        <v>102</v>
      </c>
      <c r="CZ184" s="481" t="s">
        <v>102</v>
      </c>
      <c r="DA184" s="481" t="s">
        <v>102</v>
      </c>
      <c r="DB184" s="481" t="s">
        <v>102</v>
      </c>
      <c r="DC184" s="481" t="s">
        <v>102</v>
      </c>
      <c r="DD184" s="481" t="s">
        <v>102</v>
      </c>
      <c r="DE184" s="481" t="s">
        <v>102</v>
      </c>
      <c r="DF184" s="481" t="s">
        <v>102</v>
      </c>
      <c r="DG184" s="481" t="s">
        <v>102</v>
      </c>
      <c r="DH184" s="481" t="s">
        <v>102</v>
      </c>
      <c r="DI184" s="481" t="s">
        <v>102</v>
      </c>
      <c r="DJ184" s="481" t="s">
        <v>102</v>
      </c>
      <c r="DK184" s="481" t="s">
        <v>102</v>
      </c>
      <c r="DL184" s="481" t="s">
        <v>102</v>
      </c>
      <c r="DM184" s="481" t="s">
        <v>102</v>
      </c>
      <c r="DN184" s="481" t="s">
        <v>102</v>
      </c>
      <c r="DO184" s="481" t="s">
        <v>102</v>
      </c>
      <c r="DP184" s="481" t="s">
        <v>102</v>
      </c>
      <c r="DQ184" s="481" t="s">
        <v>102</v>
      </c>
      <c r="DR184" s="481" t="s">
        <v>102</v>
      </c>
      <c r="DS184" s="481" t="s">
        <v>102</v>
      </c>
      <c r="DT184" s="481" t="s">
        <v>102</v>
      </c>
      <c r="DU184" s="481" t="s">
        <v>102</v>
      </c>
      <c r="DV184" s="481" t="s">
        <v>102</v>
      </c>
      <c r="DW184" s="481" t="s">
        <v>102</v>
      </c>
      <c r="DX184" s="481" t="s">
        <v>102</v>
      </c>
      <c r="DY184" s="481" t="s">
        <v>102</v>
      </c>
      <c r="DZ184" s="481" t="s">
        <v>102</v>
      </c>
      <c r="EA184" s="481" t="s">
        <v>102</v>
      </c>
      <c r="EB184" s="481" t="s">
        <v>102</v>
      </c>
    </row>
    <row r="185" spans="1:132" x14ac:dyDescent="0.15">
      <c r="A185" s="480" t="s">
        <v>4798</v>
      </c>
      <c r="B185" s="481">
        <v>4501035</v>
      </c>
      <c r="C185" s="481" t="s">
        <v>102</v>
      </c>
      <c r="D185" s="481" t="s">
        <v>102</v>
      </c>
      <c r="E185" s="481" t="s">
        <v>4799</v>
      </c>
      <c r="F185" s="481" t="s">
        <v>4800</v>
      </c>
      <c r="G185" s="481" t="s">
        <v>4801</v>
      </c>
      <c r="H185" s="481" t="s">
        <v>102</v>
      </c>
      <c r="I185" s="481" t="s">
        <v>102</v>
      </c>
      <c r="J185" s="481" t="s">
        <v>4802</v>
      </c>
      <c r="K185" s="481" t="s">
        <v>4800</v>
      </c>
      <c r="L185" s="481" t="s">
        <v>4801</v>
      </c>
      <c r="M185" s="481" t="s">
        <v>102</v>
      </c>
      <c r="N185" s="481" t="s">
        <v>102</v>
      </c>
      <c r="O185" s="481" t="s">
        <v>102</v>
      </c>
      <c r="P185" s="481" t="s">
        <v>102</v>
      </c>
      <c r="Q185" s="481" t="s">
        <v>102</v>
      </c>
      <c r="R185" s="481" t="s">
        <v>102</v>
      </c>
      <c r="S185" s="481" t="s">
        <v>102</v>
      </c>
      <c r="T185" s="481" t="s">
        <v>102</v>
      </c>
      <c r="U185" s="481" t="s">
        <v>102</v>
      </c>
      <c r="V185" s="481" t="s">
        <v>102</v>
      </c>
      <c r="W185" s="481" t="s">
        <v>102</v>
      </c>
      <c r="X185" s="481" t="s">
        <v>102</v>
      </c>
      <c r="Y185" s="481" t="s">
        <v>102</v>
      </c>
      <c r="Z185" s="481" t="s">
        <v>102</v>
      </c>
      <c r="AA185" s="481" t="s">
        <v>102</v>
      </c>
      <c r="AB185" s="481" t="s">
        <v>102</v>
      </c>
      <c r="AC185" s="481" t="s">
        <v>102</v>
      </c>
      <c r="AD185" s="481" t="s">
        <v>102</v>
      </c>
      <c r="AE185" s="481" t="s">
        <v>102</v>
      </c>
      <c r="AF185" s="481" t="s">
        <v>102</v>
      </c>
      <c r="AG185" s="481" t="s">
        <v>102</v>
      </c>
      <c r="AH185" s="481" t="s">
        <v>102</v>
      </c>
      <c r="AI185" s="481" t="s">
        <v>102</v>
      </c>
      <c r="AJ185" s="481" t="s">
        <v>102</v>
      </c>
      <c r="AK185" s="481" t="s">
        <v>102</v>
      </c>
      <c r="AL185" s="481" t="s">
        <v>102</v>
      </c>
      <c r="AM185" s="481" t="s">
        <v>102</v>
      </c>
      <c r="AN185" s="481" t="s">
        <v>102</v>
      </c>
      <c r="AO185" s="481" t="s">
        <v>102</v>
      </c>
      <c r="AP185" s="481" t="s">
        <v>102</v>
      </c>
      <c r="AQ185" s="481" t="s">
        <v>102</v>
      </c>
      <c r="AR185" s="481" t="s">
        <v>102</v>
      </c>
      <c r="AS185" s="481" t="s">
        <v>102</v>
      </c>
      <c r="AT185" s="481" t="s">
        <v>102</v>
      </c>
      <c r="AU185" s="481" t="s">
        <v>102</v>
      </c>
      <c r="AV185" s="481" t="s">
        <v>102</v>
      </c>
      <c r="AW185" s="481" t="s">
        <v>102</v>
      </c>
      <c r="AX185" s="481" t="s">
        <v>102</v>
      </c>
      <c r="AY185" s="481" t="s">
        <v>102</v>
      </c>
      <c r="AZ185" s="481" t="s">
        <v>102</v>
      </c>
      <c r="BA185" s="481" t="s">
        <v>102</v>
      </c>
      <c r="BB185" s="481" t="s">
        <v>102</v>
      </c>
      <c r="BC185" s="481" t="s">
        <v>102</v>
      </c>
      <c r="BD185" s="481" t="s">
        <v>102</v>
      </c>
      <c r="BE185" s="481" t="s">
        <v>102</v>
      </c>
      <c r="BF185" s="481" t="s">
        <v>102</v>
      </c>
      <c r="BG185" s="481" t="s">
        <v>102</v>
      </c>
      <c r="BH185" s="481" t="s">
        <v>102</v>
      </c>
      <c r="BI185" s="481" t="s">
        <v>102</v>
      </c>
      <c r="BJ185" s="481" t="s">
        <v>102</v>
      </c>
      <c r="BK185" s="481" t="s">
        <v>102</v>
      </c>
      <c r="BL185" s="481" t="s">
        <v>102</v>
      </c>
      <c r="BM185" s="481" t="s">
        <v>102</v>
      </c>
      <c r="BN185" s="481" t="s">
        <v>102</v>
      </c>
      <c r="BO185" s="481" t="s">
        <v>102</v>
      </c>
      <c r="BP185" s="481" t="s">
        <v>102</v>
      </c>
      <c r="BQ185" s="481" t="s">
        <v>102</v>
      </c>
      <c r="BR185" s="481" t="s">
        <v>102</v>
      </c>
      <c r="BS185" s="481" t="s">
        <v>102</v>
      </c>
      <c r="BT185" s="481" t="s">
        <v>102</v>
      </c>
      <c r="BU185" s="481" t="s">
        <v>102</v>
      </c>
      <c r="BV185" s="481" t="s">
        <v>102</v>
      </c>
      <c r="BW185" s="481" t="s">
        <v>102</v>
      </c>
      <c r="BX185" s="481" t="s">
        <v>102</v>
      </c>
      <c r="BY185" s="481" t="s">
        <v>102</v>
      </c>
      <c r="BZ185" s="481" t="s">
        <v>102</v>
      </c>
      <c r="CA185" s="481" t="s">
        <v>102</v>
      </c>
      <c r="CB185" s="481" t="s">
        <v>102</v>
      </c>
      <c r="CC185" s="481" t="s">
        <v>102</v>
      </c>
      <c r="CD185" s="481" t="s">
        <v>102</v>
      </c>
      <c r="CE185" s="481" t="s">
        <v>102</v>
      </c>
      <c r="CF185" s="481" t="s">
        <v>102</v>
      </c>
      <c r="CG185" s="481" t="s">
        <v>102</v>
      </c>
      <c r="CH185" s="481" t="s">
        <v>102</v>
      </c>
      <c r="CI185" s="481" t="s">
        <v>102</v>
      </c>
      <c r="CJ185" s="481" t="s">
        <v>102</v>
      </c>
      <c r="CK185" s="481" t="s">
        <v>102</v>
      </c>
      <c r="CL185" s="481" t="s">
        <v>102</v>
      </c>
      <c r="CM185" s="481" t="s">
        <v>102</v>
      </c>
      <c r="CN185" s="481" t="s">
        <v>102</v>
      </c>
      <c r="CO185" s="481" t="s">
        <v>102</v>
      </c>
      <c r="CP185" s="481" t="s">
        <v>102</v>
      </c>
      <c r="CQ185" s="481" t="s">
        <v>102</v>
      </c>
      <c r="CR185" s="481" t="s">
        <v>102</v>
      </c>
      <c r="CS185" s="481" t="s">
        <v>102</v>
      </c>
      <c r="CT185" s="481" t="s">
        <v>102</v>
      </c>
      <c r="CU185" s="481" t="s">
        <v>102</v>
      </c>
      <c r="CV185" s="481" t="s">
        <v>102</v>
      </c>
      <c r="CW185" s="481" t="s">
        <v>102</v>
      </c>
      <c r="CX185" s="481" t="s">
        <v>102</v>
      </c>
      <c r="CY185" s="481" t="s">
        <v>102</v>
      </c>
      <c r="CZ185" s="481" t="s">
        <v>102</v>
      </c>
      <c r="DA185" s="481" t="s">
        <v>102</v>
      </c>
      <c r="DB185" s="481" t="s">
        <v>102</v>
      </c>
      <c r="DC185" s="481" t="s">
        <v>102</v>
      </c>
      <c r="DD185" s="481" t="s">
        <v>102</v>
      </c>
      <c r="DE185" s="481" t="s">
        <v>102</v>
      </c>
      <c r="DF185" s="481" t="s">
        <v>102</v>
      </c>
      <c r="DG185" s="481" t="s">
        <v>102</v>
      </c>
      <c r="DH185" s="481" t="s">
        <v>102</v>
      </c>
      <c r="DI185" s="481" t="s">
        <v>102</v>
      </c>
      <c r="DJ185" s="481" t="s">
        <v>102</v>
      </c>
      <c r="DK185" s="481" t="s">
        <v>102</v>
      </c>
      <c r="DL185" s="481" t="s">
        <v>102</v>
      </c>
      <c r="DM185" s="481" t="s">
        <v>102</v>
      </c>
      <c r="DN185" s="481" t="s">
        <v>102</v>
      </c>
      <c r="DO185" s="481" t="s">
        <v>102</v>
      </c>
      <c r="DP185" s="481" t="s">
        <v>102</v>
      </c>
      <c r="DQ185" s="481" t="s">
        <v>102</v>
      </c>
      <c r="DR185" s="481" t="s">
        <v>102</v>
      </c>
      <c r="DS185" s="481" t="s">
        <v>102</v>
      </c>
      <c r="DT185" s="481" t="s">
        <v>102</v>
      </c>
      <c r="DU185" s="481" t="s">
        <v>102</v>
      </c>
      <c r="DV185" s="481" t="s">
        <v>102</v>
      </c>
      <c r="DW185" s="481" t="s">
        <v>102</v>
      </c>
      <c r="DX185" s="481" t="s">
        <v>102</v>
      </c>
      <c r="DY185" s="481" t="s">
        <v>102</v>
      </c>
      <c r="DZ185" s="481" t="s">
        <v>102</v>
      </c>
      <c r="EA185" s="481" t="s">
        <v>102</v>
      </c>
      <c r="EB185" s="481" t="s">
        <v>102</v>
      </c>
    </row>
    <row r="186" spans="1:132" x14ac:dyDescent="0.15">
      <c r="A186" s="485" t="s">
        <v>4803</v>
      </c>
      <c r="B186" s="481">
        <v>4413974</v>
      </c>
      <c r="C186" s="481" t="s">
        <v>4804</v>
      </c>
      <c r="D186" s="481" t="s">
        <v>4805</v>
      </c>
      <c r="E186" s="481" t="s">
        <v>102</v>
      </c>
      <c r="F186" s="481" t="s">
        <v>102</v>
      </c>
      <c r="G186" s="481" t="s">
        <v>102</v>
      </c>
      <c r="H186" s="481" t="s">
        <v>102</v>
      </c>
      <c r="I186" s="481" t="s">
        <v>4804</v>
      </c>
      <c r="J186" s="481" t="s">
        <v>4805</v>
      </c>
      <c r="K186" s="481" t="s">
        <v>102</v>
      </c>
      <c r="L186" s="481" t="s">
        <v>102</v>
      </c>
      <c r="M186" s="481" t="s">
        <v>102</v>
      </c>
      <c r="N186" s="481" t="s">
        <v>102</v>
      </c>
      <c r="O186" s="481" t="s">
        <v>102</v>
      </c>
      <c r="P186" s="481" t="s">
        <v>102</v>
      </c>
      <c r="Q186" s="481" t="s">
        <v>102</v>
      </c>
      <c r="R186" s="481" t="s">
        <v>102</v>
      </c>
      <c r="S186" s="481" t="s">
        <v>102</v>
      </c>
      <c r="T186" s="481" t="s">
        <v>102</v>
      </c>
      <c r="U186" s="481" t="s">
        <v>102</v>
      </c>
      <c r="V186" s="481" t="s">
        <v>102</v>
      </c>
      <c r="W186" s="481" t="s">
        <v>102</v>
      </c>
      <c r="X186" s="481" t="s">
        <v>102</v>
      </c>
      <c r="Y186" s="481" t="s">
        <v>102</v>
      </c>
      <c r="Z186" s="481" t="s">
        <v>102</v>
      </c>
      <c r="AA186" s="481" t="s">
        <v>102</v>
      </c>
      <c r="AB186" s="481" t="s">
        <v>102</v>
      </c>
      <c r="AC186" s="481" t="s">
        <v>102</v>
      </c>
      <c r="AD186" s="481" t="s">
        <v>102</v>
      </c>
      <c r="AE186" s="481" t="s">
        <v>102</v>
      </c>
      <c r="AF186" s="481" t="s">
        <v>102</v>
      </c>
      <c r="AG186" s="481" t="s">
        <v>102</v>
      </c>
      <c r="AH186" s="481" t="s">
        <v>102</v>
      </c>
      <c r="AI186" s="481" t="s">
        <v>102</v>
      </c>
      <c r="AJ186" s="481" t="s">
        <v>102</v>
      </c>
      <c r="AK186" s="481" t="s">
        <v>102</v>
      </c>
      <c r="AL186" s="481" t="s">
        <v>102</v>
      </c>
      <c r="AM186" s="481" t="s">
        <v>102</v>
      </c>
      <c r="AN186" s="481" t="s">
        <v>102</v>
      </c>
      <c r="AO186" s="481" t="s">
        <v>102</v>
      </c>
      <c r="AP186" s="481" t="s">
        <v>102</v>
      </c>
      <c r="AQ186" s="481" t="s">
        <v>102</v>
      </c>
      <c r="AR186" s="481" t="s">
        <v>102</v>
      </c>
      <c r="AS186" s="481" t="s">
        <v>102</v>
      </c>
      <c r="AT186" s="481" t="s">
        <v>102</v>
      </c>
      <c r="AU186" s="481" t="s">
        <v>102</v>
      </c>
      <c r="AV186" s="481" t="s">
        <v>102</v>
      </c>
      <c r="AW186" s="481" t="s">
        <v>102</v>
      </c>
      <c r="AX186" s="481" t="s">
        <v>102</v>
      </c>
      <c r="AY186" s="481" t="s">
        <v>102</v>
      </c>
      <c r="AZ186" s="481" t="s">
        <v>102</v>
      </c>
      <c r="BA186" s="481" t="s">
        <v>102</v>
      </c>
      <c r="BB186" s="481" t="s">
        <v>102</v>
      </c>
      <c r="BC186" s="481" t="s">
        <v>102</v>
      </c>
      <c r="BD186" s="481" t="s">
        <v>102</v>
      </c>
      <c r="BE186" s="481" t="s">
        <v>102</v>
      </c>
      <c r="BF186" s="481" t="s">
        <v>102</v>
      </c>
      <c r="BG186" s="481" t="s">
        <v>102</v>
      </c>
      <c r="BH186" s="481" t="s">
        <v>102</v>
      </c>
      <c r="BI186" s="481" t="s">
        <v>102</v>
      </c>
      <c r="BJ186" s="481" t="s">
        <v>102</v>
      </c>
      <c r="BK186" s="481" t="s">
        <v>102</v>
      </c>
      <c r="BL186" s="481" t="s">
        <v>102</v>
      </c>
      <c r="BM186" s="481" t="s">
        <v>102</v>
      </c>
      <c r="BN186" s="481" t="s">
        <v>102</v>
      </c>
      <c r="BO186" s="481" t="s">
        <v>102</v>
      </c>
      <c r="BP186" s="481" t="s">
        <v>102</v>
      </c>
      <c r="BQ186" s="481" t="s">
        <v>102</v>
      </c>
      <c r="BR186" s="481" t="s">
        <v>102</v>
      </c>
      <c r="BS186" s="481" t="s">
        <v>102</v>
      </c>
      <c r="BT186" s="481" t="s">
        <v>102</v>
      </c>
      <c r="BU186" s="481" t="s">
        <v>102</v>
      </c>
      <c r="BV186" s="481" t="s">
        <v>102</v>
      </c>
      <c r="BW186" s="481" t="s">
        <v>102</v>
      </c>
      <c r="BX186" s="481" t="s">
        <v>102</v>
      </c>
      <c r="BY186" s="481" t="s">
        <v>102</v>
      </c>
      <c r="BZ186" s="481" t="s">
        <v>102</v>
      </c>
      <c r="CA186" s="481" t="s">
        <v>102</v>
      </c>
      <c r="CB186" s="481" t="s">
        <v>102</v>
      </c>
      <c r="CC186" s="481" t="s">
        <v>102</v>
      </c>
      <c r="CD186" s="481" t="s">
        <v>102</v>
      </c>
      <c r="CE186" s="481" t="s">
        <v>102</v>
      </c>
      <c r="CF186" s="481" t="s">
        <v>102</v>
      </c>
      <c r="CG186" s="481" t="s">
        <v>102</v>
      </c>
      <c r="CH186" s="481" t="s">
        <v>102</v>
      </c>
      <c r="CI186" s="481" t="s">
        <v>102</v>
      </c>
      <c r="CJ186" s="481" t="s">
        <v>102</v>
      </c>
      <c r="CK186" s="481" t="s">
        <v>102</v>
      </c>
      <c r="CL186" s="481" t="s">
        <v>102</v>
      </c>
      <c r="CM186" s="481" t="s">
        <v>102</v>
      </c>
      <c r="CN186" s="481" t="s">
        <v>102</v>
      </c>
      <c r="CO186" s="481" t="s">
        <v>102</v>
      </c>
      <c r="CP186" s="481" t="s">
        <v>102</v>
      </c>
      <c r="CQ186" s="481" t="s">
        <v>102</v>
      </c>
      <c r="CR186" s="481" t="s">
        <v>102</v>
      </c>
      <c r="CS186" s="481" t="s">
        <v>102</v>
      </c>
      <c r="CT186" s="481" t="s">
        <v>102</v>
      </c>
      <c r="CU186" s="481" t="s">
        <v>102</v>
      </c>
      <c r="CV186" s="481" t="s">
        <v>102</v>
      </c>
      <c r="CW186" s="481" t="s">
        <v>102</v>
      </c>
      <c r="CX186" s="481" t="s">
        <v>102</v>
      </c>
      <c r="CY186" s="481" t="s">
        <v>102</v>
      </c>
      <c r="CZ186" s="481" t="s">
        <v>102</v>
      </c>
      <c r="DA186" s="481" t="s">
        <v>102</v>
      </c>
      <c r="DB186" s="481" t="s">
        <v>102</v>
      </c>
      <c r="DC186" s="481" t="s">
        <v>102</v>
      </c>
      <c r="DD186" s="481" t="s">
        <v>102</v>
      </c>
      <c r="DE186" s="481" t="s">
        <v>102</v>
      </c>
      <c r="DF186" s="481" t="s">
        <v>102</v>
      </c>
      <c r="DG186" s="481" t="s">
        <v>102</v>
      </c>
      <c r="DH186" s="481" t="s">
        <v>102</v>
      </c>
      <c r="DI186" s="481" t="s">
        <v>102</v>
      </c>
      <c r="DJ186" s="481" t="s">
        <v>102</v>
      </c>
      <c r="DK186" s="481" t="s">
        <v>102</v>
      </c>
      <c r="DL186" s="481" t="s">
        <v>102</v>
      </c>
      <c r="DM186" s="481" t="s">
        <v>102</v>
      </c>
      <c r="DN186" s="481" t="s">
        <v>102</v>
      </c>
      <c r="DO186" s="481" t="s">
        <v>102</v>
      </c>
      <c r="DP186" s="481" t="s">
        <v>102</v>
      </c>
      <c r="DQ186" s="481" t="s">
        <v>102</v>
      </c>
      <c r="DR186" s="481" t="s">
        <v>102</v>
      </c>
      <c r="DS186" s="481" t="s">
        <v>102</v>
      </c>
      <c r="DT186" s="481" t="s">
        <v>102</v>
      </c>
      <c r="DU186" s="481" t="s">
        <v>102</v>
      </c>
      <c r="DV186" s="481" t="s">
        <v>102</v>
      </c>
      <c r="DW186" s="481" t="s">
        <v>102</v>
      </c>
      <c r="DX186" s="481" t="s">
        <v>102</v>
      </c>
      <c r="DY186" s="481" t="s">
        <v>102</v>
      </c>
      <c r="DZ186" s="481" t="s">
        <v>102</v>
      </c>
      <c r="EA186" s="481" t="s">
        <v>102</v>
      </c>
      <c r="EB186" s="481" t="s">
        <v>102</v>
      </c>
    </row>
    <row r="187" spans="1:132" x14ac:dyDescent="0.15">
      <c r="A187" s="480" t="s">
        <v>4806</v>
      </c>
      <c r="B187" s="481">
        <v>4243642</v>
      </c>
      <c r="C187" s="481" t="s">
        <v>4807</v>
      </c>
      <c r="D187" s="481" t="s">
        <v>4808</v>
      </c>
      <c r="E187" s="481" t="s">
        <v>4809</v>
      </c>
      <c r="F187" s="481" t="s">
        <v>4810</v>
      </c>
      <c r="G187" s="481" t="s">
        <v>4811</v>
      </c>
      <c r="H187" s="481" t="s">
        <v>4812</v>
      </c>
      <c r="I187" s="481" t="s">
        <v>4813</v>
      </c>
      <c r="J187" s="481" t="s">
        <v>4814</v>
      </c>
      <c r="K187" s="481" t="s">
        <v>4815</v>
      </c>
      <c r="L187" s="481" t="s">
        <v>102</v>
      </c>
      <c r="M187" s="481" t="s">
        <v>102</v>
      </c>
      <c r="N187" s="481" t="s">
        <v>102</v>
      </c>
      <c r="O187" s="481" t="s">
        <v>102</v>
      </c>
      <c r="P187" s="481" t="s">
        <v>102</v>
      </c>
      <c r="Q187" s="481" t="s">
        <v>102</v>
      </c>
      <c r="R187" s="481" t="s">
        <v>102</v>
      </c>
      <c r="S187" s="481" t="s">
        <v>102</v>
      </c>
      <c r="T187" s="481" t="s">
        <v>102</v>
      </c>
      <c r="U187" s="481" t="s">
        <v>102</v>
      </c>
      <c r="V187" s="481" t="s">
        <v>102</v>
      </c>
      <c r="W187" s="481" t="s">
        <v>102</v>
      </c>
      <c r="X187" s="481" t="s">
        <v>102</v>
      </c>
      <c r="Y187" s="481" t="s">
        <v>102</v>
      </c>
      <c r="Z187" s="481" t="s">
        <v>102</v>
      </c>
      <c r="AA187" s="481" t="s">
        <v>102</v>
      </c>
      <c r="AB187" s="481" t="s">
        <v>102</v>
      </c>
      <c r="AC187" s="481" t="s">
        <v>102</v>
      </c>
      <c r="AD187" s="481" t="s">
        <v>102</v>
      </c>
      <c r="AE187" s="481" t="s">
        <v>102</v>
      </c>
      <c r="AF187" s="481" t="s">
        <v>102</v>
      </c>
      <c r="AG187" s="481" t="s">
        <v>102</v>
      </c>
      <c r="AH187" s="481" t="s">
        <v>102</v>
      </c>
      <c r="AI187" s="481" t="s">
        <v>102</v>
      </c>
      <c r="AJ187" s="481" t="s">
        <v>102</v>
      </c>
      <c r="AK187" s="481" t="s">
        <v>102</v>
      </c>
      <c r="AL187" s="481" t="s">
        <v>102</v>
      </c>
      <c r="AM187" s="481" t="s">
        <v>102</v>
      </c>
      <c r="AN187" s="481" t="s">
        <v>102</v>
      </c>
      <c r="AO187" s="481" t="s">
        <v>102</v>
      </c>
      <c r="AP187" s="481" t="s">
        <v>102</v>
      </c>
      <c r="AQ187" s="481" t="s">
        <v>102</v>
      </c>
      <c r="AR187" s="481" t="s">
        <v>102</v>
      </c>
      <c r="AS187" s="481" t="s">
        <v>102</v>
      </c>
      <c r="AT187" s="481" t="s">
        <v>102</v>
      </c>
      <c r="AU187" s="481" t="s">
        <v>102</v>
      </c>
      <c r="AV187" s="481" t="s">
        <v>102</v>
      </c>
      <c r="AW187" s="481" t="s">
        <v>102</v>
      </c>
      <c r="AX187" s="481" t="s">
        <v>102</v>
      </c>
      <c r="AY187" s="481" t="s">
        <v>102</v>
      </c>
      <c r="AZ187" s="481" t="s">
        <v>102</v>
      </c>
      <c r="BA187" s="481" t="s">
        <v>102</v>
      </c>
      <c r="BB187" s="481" t="s">
        <v>102</v>
      </c>
      <c r="BC187" s="481" t="s">
        <v>102</v>
      </c>
      <c r="BD187" s="481" t="s">
        <v>102</v>
      </c>
      <c r="BE187" s="481" t="s">
        <v>102</v>
      </c>
      <c r="BF187" s="481" t="s">
        <v>102</v>
      </c>
      <c r="BG187" s="481" t="s">
        <v>102</v>
      </c>
      <c r="BH187" s="481" t="s">
        <v>102</v>
      </c>
      <c r="BI187" s="481" t="s">
        <v>102</v>
      </c>
      <c r="BJ187" s="481" t="s">
        <v>102</v>
      </c>
      <c r="BK187" s="481" t="s">
        <v>102</v>
      </c>
      <c r="BL187" s="481" t="s">
        <v>102</v>
      </c>
      <c r="BM187" s="481" t="s">
        <v>102</v>
      </c>
      <c r="BN187" s="481" t="s">
        <v>102</v>
      </c>
      <c r="BO187" s="481" t="s">
        <v>102</v>
      </c>
      <c r="BP187" s="481" t="s">
        <v>102</v>
      </c>
      <c r="BQ187" s="481" t="s">
        <v>102</v>
      </c>
      <c r="BR187" s="481" t="s">
        <v>102</v>
      </c>
      <c r="BS187" s="481" t="s">
        <v>102</v>
      </c>
      <c r="BT187" s="481" t="s">
        <v>102</v>
      </c>
      <c r="BU187" s="481" t="s">
        <v>102</v>
      </c>
      <c r="BV187" s="481" t="s">
        <v>102</v>
      </c>
      <c r="BW187" s="481" t="s">
        <v>102</v>
      </c>
      <c r="BX187" s="481" t="s">
        <v>102</v>
      </c>
      <c r="BY187" s="481" t="s">
        <v>102</v>
      </c>
      <c r="BZ187" s="481" t="s">
        <v>102</v>
      </c>
      <c r="CA187" s="481" t="s">
        <v>102</v>
      </c>
      <c r="CB187" s="481" t="s">
        <v>102</v>
      </c>
      <c r="CC187" s="481" t="s">
        <v>102</v>
      </c>
      <c r="CD187" s="481" t="s">
        <v>102</v>
      </c>
      <c r="CE187" s="481" t="s">
        <v>102</v>
      </c>
      <c r="CF187" s="481" t="s">
        <v>102</v>
      </c>
      <c r="CG187" s="481" t="s">
        <v>102</v>
      </c>
      <c r="CH187" s="481" t="s">
        <v>102</v>
      </c>
      <c r="CI187" s="481" t="s">
        <v>102</v>
      </c>
      <c r="CJ187" s="481" t="s">
        <v>102</v>
      </c>
      <c r="CK187" s="481" t="s">
        <v>102</v>
      </c>
      <c r="CL187" s="481" t="s">
        <v>102</v>
      </c>
      <c r="CM187" s="481" t="s">
        <v>102</v>
      </c>
      <c r="CN187" s="481" t="s">
        <v>102</v>
      </c>
      <c r="CO187" s="481" t="s">
        <v>102</v>
      </c>
      <c r="CP187" s="481" t="s">
        <v>102</v>
      </c>
      <c r="CQ187" s="481" t="s">
        <v>102</v>
      </c>
      <c r="CR187" s="481" t="s">
        <v>102</v>
      </c>
      <c r="CS187" s="481" t="s">
        <v>102</v>
      </c>
      <c r="CT187" s="481" t="s">
        <v>102</v>
      </c>
      <c r="CU187" s="481" t="s">
        <v>102</v>
      </c>
      <c r="CV187" s="481" t="s">
        <v>102</v>
      </c>
      <c r="CW187" s="481" t="s">
        <v>102</v>
      </c>
      <c r="CX187" s="481" t="s">
        <v>102</v>
      </c>
      <c r="CY187" s="481" t="s">
        <v>102</v>
      </c>
      <c r="CZ187" s="481" t="s">
        <v>102</v>
      </c>
      <c r="DA187" s="481" t="s">
        <v>102</v>
      </c>
      <c r="DB187" s="481" t="s">
        <v>102</v>
      </c>
      <c r="DC187" s="481" t="s">
        <v>102</v>
      </c>
      <c r="DD187" s="481" t="s">
        <v>102</v>
      </c>
      <c r="DE187" s="481" t="s">
        <v>102</v>
      </c>
      <c r="DF187" s="481" t="s">
        <v>102</v>
      </c>
      <c r="DG187" s="481" t="s">
        <v>102</v>
      </c>
      <c r="DH187" s="481" t="s">
        <v>102</v>
      </c>
      <c r="DI187" s="481" t="s">
        <v>102</v>
      </c>
      <c r="DJ187" s="481" t="s">
        <v>102</v>
      </c>
      <c r="DK187" s="481" t="s">
        <v>102</v>
      </c>
      <c r="DL187" s="481" t="s">
        <v>102</v>
      </c>
      <c r="DM187" s="481" t="s">
        <v>102</v>
      </c>
      <c r="DN187" s="481" t="s">
        <v>102</v>
      </c>
      <c r="DO187" s="481" t="s">
        <v>102</v>
      </c>
      <c r="DP187" s="481" t="s">
        <v>102</v>
      </c>
      <c r="DQ187" s="481" t="s">
        <v>102</v>
      </c>
      <c r="DR187" s="481" t="s">
        <v>102</v>
      </c>
      <c r="DS187" s="481" t="s">
        <v>102</v>
      </c>
      <c r="DT187" s="481" t="s">
        <v>102</v>
      </c>
      <c r="DU187" s="481" t="s">
        <v>102</v>
      </c>
      <c r="DV187" s="481" t="s">
        <v>102</v>
      </c>
      <c r="DW187" s="481" t="s">
        <v>102</v>
      </c>
      <c r="DX187" s="481" t="s">
        <v>102</v>
      </c>
      <c r="DY187" s="481" t="s">
        <v>102</v>
      </c>
      <c r="DZ187" s="481" t="s">
        <v>102</v>
      </c>
      <c r="EA187" s="481" t="s">
        <v>102</v>
      </c>
      <c r="EB187" s="481" t="s">
        <v>102</v>
      </c>
    </row>
    <row r="188" spans="1:132" x14ac:dyDescent="0.15">
      <c r="A188" s="485" t="s">
        <v>4816</v>
      </c>
      <c r="B188" s="481">
        <v>4379825</v>
      </c>
      <c r="C188" s="481" t="s">
        <v>102</v>
      </c>
      <c r="D188" s="481" t="s">
        <v>102</v>
      </c>
      <c r="E188" s="481" t="s">
        <v>102</v>
      </c>
      <c r="F188" s="481" t="s">
        <v>102</v>
      </c>
      <c r="G188" s="481" t="s">
        <v>102</v>
      </c>
      <c r="H188" s="481" t="s">
        <v>102</v>
      </c>
      <c r="I188" s="481" t="s">
        <v>102</v>
      </c>
      <c r="J188" s="481" t="s">
        <v>102</v>
      </c>
      <c r="K188" s="481" t="s">
        <v>102</v>
      </c>
      <c r="L188" s="481" t="s">
        <v>102</v>
      </c>
      <c r="M188" s="481" t="s">
        <v>102</v>
      </c>
      <c r="N188" s="481" t="s">
        <v>102</v>
      </c>
      <c r="O188" s="481" t="s">
        <v>102</v>
      </c>
      <c r="P188" s="481" t="s">
        <v>102</v>
      </c>
      <c r="Q188" s="481" t="s">
        <v>102</v>
      </c>
      <c r="R188" s="481" t="s">
        <v>102</v>
      </c>
      <c r="S188" s="481" t="s">
        <v>102</v>
      </c>
      <c r="T188" s="481" t="s">
        <v>102</v>
      </c>
      <c r="U188" s="481" t="s">
        <v>102</v>
      </c>
      <c r="V188" s="481" t="s">
        <v>102</v>
      </c>
      <c r="W188" s="481" t="s">
        <v>102</v>
      </c>
      <c r="X188" s="481" t="s">
        <v>102</v>
      </c>
      <c r="Y188" s="481" t="s">
        <v>102</v>
      </c>
      <c r="Z188" s="481" t="s">
        <v>102</v>
      </c>
      <c r="AA188" s="481" t="s">
        <v>102</v>
      </c>
      <c r="AB188" s="481" t="s">
        <v>102</v>
      </c>
      <c r="AC188" s="481" t="s">
        <v>102</v>
      </c>
      <c r="AD188" s="481" t="s">
        <v>102</v>
      </c>
      <c r="AE188" s="481" t="s">
        <v>102</v>
      </c>
      <c r="AF188" s="481" t="s">
        <v>102</v>
      </c>
      <c r="AG188" s="481" t="s">
        <v>102</v>
      </c>
      <c r="AH188" s="481" t="s">
        <v>102</v>
      </c>
      <c r="AI188" s="481" t="s">
        <v>102</v>
      </c>
      <c r="AJ188" s="481" t="s">
        <v>102</v>
      </c>
      <c r="AK188" s="481" t="s">
        <v>102</v>
      </c>
      <c r="AL188" s="481" t="s">
        <v>102</v>
      </c>
      <c r="AM188" s="481" t="s">
        <v>102</v>
      </c>
      <c r="AN188" s="481" t="s">
        <v>102</v>
      </c>
      <c r="AO188" s="481" t="s">
        <v>102</v>
      </c>
      <c r="AP188" s="481" t="s">
        <v>102</v>
      </c>
      <c r="AQ188" s="481" t="s">
        <v>102</v>
      </c>
      <c r="AR188" s="481" t="s">
        <v>102</v>
      </c>
      <c r="AS188" s="481" t="s">
        <v>102</v>
      </c>
      <c r="AT188" s="481" t="s">
        <v>102</v>
      </c>
      <c r="AU188" s="481" t="s">
        <v>102</v>
      </c>
      <c r="AV188" s="481" t="s">
        <v>102</v>
      </c>
      <c r="AW188" s="481" t="s">
        <v>102</v>
      </c>
      <c r="AX188" s="481" t="s">
        <v>102</v>
      </c>
      <c r="AY188" s="481" t="s">
        <v>102</v>
      </c>
      <c r="AZ188" s="481" t="s">
        <v>102</v>
      </c>
      <c r="BA188" s="481" t="s">
        <v>102</v>
      </c>
      <c r="BB188" s="481" t="s">
        <v>102</v>
      </c>
      <c r="BC188" s="481" t="s">
        <v>102</v>
      </c>
      <c r="BD188" s="481" t="s">
        <v>102</v>
      </c>
      <c r="BE188" s="481" t="s">
        <v>102</v>
      </c>
      <c r="BF188" s="481" t="s">
        <v>102</v>
      </c>
      <c r="BG188" s="481" t="s">
        <v>102</v>
      </c>
      <c r="BH188" s="481" t="s">
        <v>102</v>
      </c>
      <c r="BI188" s="481" t="s">
        <v>102</v>
      </c>
      <c r="BJ188" s="481" t="s">
        <v>102</v>
      </c>
      <c r="BK188" s="481" t="s">
        <v>102</v>
      </c>
      <c r="BL188" s="481" t="s">
        <v>102</v>
      </c>
      <c r="BM188" s="481" t="s">
        <v>102</v>
      </c>
      <c r="BN188" s="481" t="s">
        <v>102</v>
      </c>
      <c r="BO188" s="481" t="s">
        <v>102</v>
      </c>
      <c r="BP188" s="481" t="s">
        <v>102</v>
      </c>
      <c r="BQ188" s="481" t="s">
        <v>102</v>
      </c>
      <c r="BR188" s="481" t="s">
        <v>102</v>
      </c>
      <c r="BS188" s="481" t="s">
        <v>102</v>
      </c>
      <c r="BT188" s="481" t="s">
        <v>102</v>
      </c>
      <c r="BU188" s="481" t="s">
        <v>102</v>
      </c>
      <c r="BV188" s="481" t="s">
        <v>102</v>
      </c>
      <c r="BW188" s="481" t="s">
        <v>102</v>
      </c>
      <c r="BX188" s="481" t="s">
        <v>102</v>
      </c>
      <c r="BY188" s="481" t="s">
        <v>102</v>
      </c>
      <c r="BZ188" s="481" t="s">
        <v>102</v>
      </c>
      <c r="CA188" s="481" t="s">
        <v>102</v>
      </c>
      <c r="CB188" s="481" t="s">
        <v>102</v>
      </c>
      <c r="CC188" s="481" t="s">
        <v>102</v>
      </c>
      <c r="CD188" s="481" t="s">
        <v>102</v>
      </c>
      <c r="CE188" s="481" t="s">
        <v>102</v>
      </c>
      <c r="CF188" s="481" t="s">
        <v>102</v>
      </c>
      <c r="CG188" s="481" t="s">
        <v>102</v>
      </c>
      <c r="CH188" s="481" t="s">
        <v>102</v>
      </c>
      <c r="CI188" s="481" t="s">
        <v>102</v>
      </c>
      <c r="CJ188" s="481" t="s">
        <v>102</v>
      </c>
      <c r="CK188" s="481" t="s">
        <v>102</v>
      </c>
      <c r="CL188" s="481" t="s">
        <v>102</v>
      </c>
      <c r="CM188" s="481" t="s">
        <v>102</v>
      </c>
      <c r="CN188" s="481" t="s">
        <v>102</v>
      </c>
      <c r="CO188" s="481" t="s">
        <v>102</v>
      </c>
      <c r="CP188" s="481" t="s">
        <v>102</v>
      </c>
      <c r="CQ188" s="481" t="s">
        <v>102</v>
      </c>
      <c r="CR188" s="481" t="s">
        <v>102</v>
      </c>
      <c r="CS188" s="481" t="s">
        <v>102</v>
      </c>
      <c r="CT188" s="481" t="s">
        <v>102</v>
      </c>
      <c r="CU188" s="481" t="s">
        <v>102</v>
      </c>
      <c r="CV188" s="481" t="s">
        <v>102</v>
      </c>
      <c r="CW188" s="481" t="s">
        <v>102</v>
      </c>
      <c r="CX188" s="481" t="s">
        <v>102</v>
      </c>
      <c r="CY188" s="481" t="s">
        <v>102</v>
      </c>
      <c r="CZ188" s="481" t="s">
        <v>102</v>
      </c>
      <c r="DA188" s="481" t="s">
        <v>102</v>
      </c>
      <c r="DB188" s="481" t="s">
        <v>102</v>
      </c>
      <c r="DC188" s="481" t="s">
        <v>102</v>
      </c>
      <c r="DD188" s="481" t="s">
        <v>102</v>
      </c>
      <c r="DE188" s="481" t="s">
        <v>102</v>
      </c>
      <c r="DF188" s="481" t="s">
        <v>102</v>
      </c>
      <c r="DG188" s="481" t="s">
        <v>102</v>
      </c>
      <c r="DH188" s="481" t="s">
        <v>102</v>
      </c>
      <c r="DI188" s="481" t="s">
        <v>102</v>
      </c>
      <c r="DJ188" s="481" t="s">
        <v>102</v>
      </c>
      <c r="DK188" s="481" t="s">
        <v>102</v>
      </c>
      <c r="DL188" s="481" t="s">
        <v>102</v>
      </c>
      <c r="DM188" s="481" t="s">
        <v>102</v>
      </c>
      <c r="DN188" s="481" t="s">
        <v>102</v>
      </c>
      <c r="DO188" s="481" t="s">
        <v>102</v>
      </c>
      <c r="DP188" s="481" t="s">
        <v>102</v>
      </c>
      <c r="DQ188" s="481" t="s">
        <v>102</v>
      </c>
      <c r="DR188" s="481" t="s">
        <v>102</v>
      </c>
      <c r="DS188" s="481" t="s">
        <v>102</v>
      </c>
      <c r="DT188" s="481" t="s">
        <v>102</v>
      </c>
      <c r="DU188" s="481" t="s">
        <v>102</v>
      </c>
      <c r="DV188" s="481" t="s">
        <v>102</v>
      </c>
      <c r="DW188" s="481" t="s">
        <v>102</v>
      </c>
      <c r="DX188" s="481" t="s">
        <v>102</v>
      </c>
      <c r="DY188" s="481" t="s">
        <v>102</v>
      </c>
      <c r="DZ188" s="481" t="s">
        <v>102</v>
      </c>
      <c r="EA188" s="481" t="s">
        <v>102</v>
      </c>
      <c r="EB188" s="481" t="s">
        <v>102</v>
      </c>
    </row>
    <row r="189" spans="1:132" x14ac:dyDescent="0.15">
      <c r="A189" s="485" t="s">
        <v>4817</v>
      </c>
      <c r="B189" s="481">
        <v>4601685</v>
      </c>
      <c r="C189" s="481" t="s">
        <v>2585</v>
      </c>
      <c r="D189" s="481" t="s">
        <v>102</v>
      </c>
      <c r="E189" s="481" t="s">
        <v>4818</v>
      </c>
      <c r="F189" s="481" t="s">
        <v>4819</v>
      </c>
      <c r="G189" s="481" t="s">
        <v>4820</v>
      </c>
      <c r="H189" s="481" t="s">
        <v>4821</v>
      </c>
      <c r="I189" s="481" t="s">
        <v>4822</v>
      </c>
      <c r="J189" s="481" t="s">
        <v>4823</v>
      </c>
      <c r="K189" s="481" t="s">
        <v>102</v>
      </c>
      <c r="L189" s="481" t="s">
        <v>102</v>
      </c>
      <c r="M189" s="481" t="s">
        <v>102</v>
      </c>
      <c r="N189" s="481" t="s">
        <v>102</v>
      </c>
      <c r="O189" s="481" t="s">
        <v>102</v>
      </c>
      <c r="P189" s="481" t="s">
        <v>102</v>
      </c>
      <c r="Q189" s="481" t="s">
        <v>102</v>
      </c>
      <c r="R189" s="481" t="s">
        <v>102</v>
      </c>
      <c r="S189" s="481" t="s">
        <v>102</v>
      </c>
      <c r="T189" s="481" t="s">
        <v>102</v>
      </c>
      <c r="U189" s="481" t="s">
        <v>102</v>
      </c>
      <c r="V189" s="481" t="s">
        <v>102</v>
      </c>
      <c r="W189" s="481" t="s">
        <v>102</v>
      </c>
      <c r="X189" s="481" t="s">
        <v>102</v>
      </c>
      <c r="Y189" s="481" t="s">
        <v>102</v>
      </c>
      <c r="Z189" s="481" t="s">
        <v>102</v>
      </c>
      <c r="AA189" s="481" t="s">
        <v>102</v>
      </c>
      <c r="AB189" s="481" t="s">
        <v>102</v>
      </c>
      <c r="AC189" s="481" t="s">
        <v>102</v>
      </c>
      <c r="AD189" s="481" t="s">
        <v>102</v>
      </c>
      <c r="AE189" s="481" t="s">
        <v>102</v>
      </c>
      <c r="AF189" s="481" t="s">
        <v>102</v>
      </c>
      <c r="AG189" s="481" t="s">
        <v>102</v>
      </c>
      <c r="AH189" s="481" t="s">
        <v>102</v>
      </c>
      <c r="AI189" s="481" t="s">
        <v>102</v>
      </c>
      <c r="AJ189" s="481" t="s">
        <v>102</v>
      </c>
      <c r="AK189" s="481" t="s">
        <v>102</v>
      </c>
      <c r="AL189" s="481" t="s">
        <v>102</v>
      </c>
      <c r="AM189" s="481" t="s">
        <v>102</v>
      </c>
      <c r="AN189" s="481" t="s">
        <v>102</v>
      </c>
      <c r="AO189" s="481" t="s">
        <v>102</v>
      </c>
      <c r="AP189" s="481" t="s">
        <v>102</v>
      </c>
      <c r="AQ189" s="481" t="s">
        <v>102</v>
      </c>
      <c r="AR189" s="481" t="s">
        <v>102</v>
      </c>
      <c r="AS189" s="481" t="s">
        <v>102</v>
      </c>
      <c r="AT189" s="481" t="s">
        <v>102</v>
      </c>
      <c r="AU189" s="481" t="s">
        <v>102</v>
      </c>
      <c r="AV189" s="481" t="s">
        <v>102</v>
      </c>
      <c r="AW189" s="481" t="s">
        <v>102</v>
      </c>
      <c r="AX189" s="481" t="s">
        <v>102</v>
      </c>
      <c r="AY189" s="481" t="s">
        <v>102</v>
      </c>
      <c r="AZ189" s="481" t="s">
        <v>102</v>
      </c>
      <c r="BA189" s="481" t="s">
        <v>102</v>
      </c>
      <c r="BB189" s="481" t="s">
        <v>102</v>
      </c>
      <c r="BC189" s="481" t="s">
        <v>102</v>
      </c>
      <c r="BD189" s="481" t="s">
        <v>102</v>
      </c>
      <c r="BE189" s="481" t="s">
        <v>102</v>
      </c>
      <c r="BF189" s="481" t="s">
        <v>102</v>
      </c>
      <c r="BG189" s="481" t="s">
        <v>102</v>
      </c>
      <c r="BH189" s="481" t="s">
        <v>102</v>
      </c>
      <c r="BI189" s="481" t="s">
        <v>102</v>
      </c>
      <c r="BJ189" s="481" t="s">
        <v>102</v>
      </c>
      <c r="BK189" s="481" t="s">
        <v>102</v>
      </c>
      <c r="BL189" s="481" t="s">
        <v>102</v>
      </c>
      <c r="BM189" s="481" t="s">
        <v>102</v>
      </c>
      <c r="BN189" s="481" t="s">
        <v>102</v>
      </c>
      <c r="BO189" s="481" t="s">
        <v>102</v>
      </c>
      <c r="BP189" s="481" t="s">
        <v>102</v>
      </c>
      <c r="BQ189" s="481" t="s">
        <v>102</v>
      </c>
      <c r="BR189" s="481" t="s">
        <v>102</v>
      </c>
      <c r="BS189" s="481" t="s">
        <v>102</v>
      </c>
      <c r="BT189" s="481" t="s">
        <v>102</v>
      </c>
      <c r="BU189" s="481" t="s">
        <v>102</v>
      </c>
      <c r="BV189" s="481" t="s">
        <v>102</v>
      </c>
      <c r="BW189" s="481" t="s">
        <v>102</v>
      </c>
      <c r="BX189" s="481" t="s">
        <v>102</v>
      </c>
      <c r="BY189" s="481" t="s">
        <v>102</v>
      </c>
      <c r="BZ189" s="481" t="s">
        <v>102</v>
      </c>
      <c r="CA189" s="481" t="s">
        <v>102</v>
      </c>
      <c r="CB189" s="481" t="s">
        <v>102</v>
      </c>
      <c r="CC189" s="481" t="s">
        <v>102</v>
      </c>
      <c r="CD189" s="481" t="s">
        <v>102</v>
      </c>
      <c r="CE189" s="481" t="s">
        <v>102</v>
      </c>
      <c r="CF189" s="481" t="s">
        <v>102</v>
      </c>
      <c r="CG189" s="481" t="s">
        <v>102</v>
      </c>
      <c r="CH189" s="481" t="s">
        <v>102</v>
      </c>
      <c r="CI189" s="481" t="s">
        <v>102</v>
      </c>
      <c r="CJ189" s="481" t="s">
        <v>102</v>
      </c>
      <c r="CK189" s="481" t="s">
        <v>102</v>
      </c>
      <c r="CL189" s="481" t="s">
        <v>102</v>
      </c>
      <c r="CM189" s="481" t="s">
        <v>102</v>
      </c>
      <c r="CN189" s="481" t="s">
        <v>102</v>
      </c>
      <c r="CO189" s="481" t="s">
        <v>102</v>
      </c>
      <c r="CP189" s="481" t="s">
        <v>102</v>
      </c>
      <c r="CQ189" s="481" t="s">
        <v>102</v>
      </c>
      <c r="CR189" s="481" t="s">
        <v>102</v>
      </c>
      <c r="CS189" s="481" t="s">
        <v>102</v>
      </c>
      <c r="CT189" s="481" t="s">
        <v>102</v>
      </c>
      <c r="CU189" s="481" t="s">
        <v>102</v>
      </c>
      <c r="CV189" s="481" t="s">
        <v>102</v>
      </c>
      <c r="CW189" s="481" t="s">
        <v>102</v>
      </c>
      <c r="CX189" s="481" t="s">
        <v>102</v>
      </c>
      <c r="CY189" s="481" t="s">
        <v>102</v>
      </c>
      <c r="CZ189" s="481" t="s">
        <v>102</v>
      </c>
      <c r="DA189" s="481" t="s">
        <v>102</v>
      </c>
      <c r="DB189" s="481" t="s">
        <v>102</v>
      </c>
      <c r="DC189" s="481" t="s">
        <v>102</v>
      </c>
      <c r="DD189" s="481" t="s">
        <v>102</v>
      </c>
      <c r="DE189" s="481" t="s">
        <v>102</v>
      </c>
      <c r="DF189" s="481" t="s">
        <v>102</v>
      </c>
      <c r="DG189" s="481" t="s">
        <v>102</v>
      </c>
      <c r="DH189" s="481" t="s">
        <v>102</v>
      </c>
      <c r="DI189" s="481" t="s">
        <v>102</v>
      </c>
      <c r="DJ189" s="481" t="s">
        <v>102</v>
      </c>
      <c r="DK189" s="481" t="s">
        <v>102</v>
      </c>
      <c r="DL189" s="481" t="s">
        <v>102</v>
      </c>
      <c r="DM189" s="481" t="s">
        <v>102</v>
      </c>
      <c r="DN189" s="481" t="s">
        <v>102</v>
      </c>
      <c r="DO189" s="481" t="s">
        <v>102</v>
      </c>
      <c r="DP189" s="481" t="s">
        <v>102</v>
      </c>
      <c r="DQ189" s="481" t="s">
        <v>102</v>
      </c>
      <c r="DR189" s="481" t="s">
        <v>102</v>
      </c>
      <c r="DS189" s="481" t="s">
        <v>102</v>
      </c>
      <c r="DT189" s="481" t="s">
        <v>102</v>
      </c>
      <c r="DU189" s="481" t="s">
        <v>102</v>
      </c>
      <c r="DV189" s="481" t="s">
        <v>102</v>
      </c>
      <c r="DW189" s="481" t="s">
        <v>102</v>
      </c>
      <c r="DX189" s="481" t="s">
        <v>102</v>
      </c>
      <c r="DY189" s="481" t="s">
        <v>102</v>
      </c>
      <c r="DZ189" s="481" t="s">
        <v>102</v>
      </c>
      <c r="EA189" s="481" t="s">
        <v>102</v>
      </c>
      <c r="EB189" s="481" t="s">
        <v>102</v>
      </c>
    </row>
    <row r="190" spans="1:132" x14ac:dyDescent="0.15">
      <c r="A190" s="480" t="s">
        <v>4824</v>
      </c>
      <c r="B190" s="481">
        <v>4575478</v>
      </c>
      <c r="C190" s="481" t="s">
        <v>4825</v>
      </c>
      <c r="D190" s="481" t="s">
        <v>4826</v>
      </c>
      <c r="E190" s="481" t="s">
        <v>4827</v>
      </c>
      <c r="F190" s="481" t="s">
        <v>102</v>
      </c>
      <c r="G190" s="481" t="s">
        <v>102</v>
      </c>
      <c r="H190" s="481" t="s">
        <v>102</v>
      </c>
      <c r="I190" s="481" t="s">
        <v>102</v>
      </c>
      <c r="J190" s="481" t="s">
        <v>102</v>
      </c>
      <c r="K190" s="481" t="s">
        <v>102</v>
      </c>
      <c r="L190" s="481" t="s">
        <v>102</v>
      </c>
      <c r="M190" s="481" t="s">
        <v>102</v>
      </c>
      <c r="N190" s="481" t="s">
        <v>102</v>
      </c>
      <c r="O190" s="481" t="s">
        <v>102</v>
      </c>
      <c r="P190" s="481" t="s">
        <v>102</v>
      </c>
      <c r="Q190" s="481" t="s">
        <v>102</v>
      </c>
      <c r="R190" s="481" t="s">
        <v>102</v>
      </c>
      <c r="S190" s="481" t="s">
        <v>102</v>
      </c>
      <c r="T190" s="481" t="s">
        <v>102</v>
      </c>
      <c r="U190" s="481" t="s">
        <v>102</v>
      </c>
      <c r="V190" s="481" t="s">
        <v>102</v>
      </c>
      <c r="W190" s="481" t="s">
        <v>102</v>
      </c>
      <c r="X190" s="481" t="s">
        <v>102</v>
      </c>
      <c r="Y190" s="481" t="s">
        <v>102</v>
      </c>
      <c r="Z190" s="481" t="s">
        <v>102</v>
      </c>
      <c r="AA190" s="481" t="s">
        <v>102</v>
      </c>
      <c r="AB190" s="481" t="s">
        <v>102</v>
      </c>
      <c r="AC190" s="481" t="s">
        <v>102</v>
      </c>
      <c r="AD190" s="481" t="s">
        <v>102</v>
      </c>
      <c r="AE190" s="481" t="s">
        <v>102</v>
      </c>
      <c r="AF190" s="481" t="s">
        <v>102</v>
      </c>
      <c r="AG190" s="481" t="s">
        <v>102</v>
      </c>
      <c r="AH190" s="481" t="s">
        <v>102</v>
      </c>
      <c r="AI190" s="481" t="s">
        <v>102</v>
      </c>
      <c r="AJ190" s="481" t="s">
        <v>102</v>
      </c>
      <c r="AK190" s="481" t="s">
        <v>102</v>
      </c>
      <c r="AL190" s="481" t="s">
        <v>102</v>
      </c>
      <c r="AM190" s="481" t="s">
        <v>102</v>
      </c>
      <c r="AN190" s="481" t="s">
        <v>102</v>
      </c>
      <c r="AO190" s="481" t="s">
        <v>102</v>
      </c>
      <c r="AP190" s="481" t="s">
        <v>102</v>
      </c>
      <c r="AQ190" s="481" t="s">
        <v>102</v>
      </c>
      <c r="AR190" s="481" t="s">
        <v>102</v>
      </c>
      <c r="AS190" s="481" t="s">
        <v>102</v>
      </c>
      <c r="AT190" s="481" t="s">
        <v>102</v>
      </c>
      <c r="AU190" s="481" t="s">
        <v>102</v>
      </c>
      <c r="AV190" s="481" t="s">
        <v>102</v>
      </c>
      <c r="AW190" s="481" t="s">
        <v>102</v>
      </c>
      <c r="AX190" s="481" t="s">
        <v>102</v>
      </c>
      <c r="AY190" s="481" t="s">
        <v>102</v>
      </c>
      <c r="AZ190" s="481" t="s">
        <v>102</v>
      </c>
      <c r="BA190" s="481" t="s">
        <v>102</v>
      </c>
      <c r="BB190" s="481" t="s">
        <v>102</v>
      </c>
      <c r="BC190" s="481" t="s">
        <v>102</v>
      </c>
      <c r="BD190" s="481" t="s">
        <v>102</v>
      </c>
      <c r="BE190" s="481" t="s">
        <v>102</v>
      </c>
      <c r="BF190" s="481" t="s">
        <v>102</v>
      </c>
      <c r="BG190" s="481" t="s">
        <v>102</v>
      </c>
      <c r="BH190" s="481" t="s">
        <v>102</v>
      </c>
      <c r="BI190" s="481" t="s">
        <v>102</v>
      </c>
      <c r="BJ190" s="481" t="s">
        <v>102</v>
      </c>
      <c r="BK190" s="481" t="s">
        <v>102</v>
      </c>
      <c r="BL190" s="481" t="s">
        <v>102</v>
      </c>
      <c r="BM190" s="481" t="s">
        <v>102</v>
      </c>
      <c r="BN190" s="481" t="s">
        <v>102</v>
      </c>
      <c r="BO190" s="481" t="s">
        <v>102</v>
      </c>
      <c r="BP190" s="481" t="s">
        <v>102</v>
      </c>
      <c r="BQ190" s="481" t="s">
        <v>102</v>
      </c>
      <c r="BR190" s="481" t="s">
        <v>102</v>
      </c>
      <c r="BS190" s="481" t="s">
        <v>102</v>
      </c>
      <c r="BT190" s="481" t="s">
        <v>102</v>
      </c>
      <c r="BU190" s="481" t="s">
        <v>102</v>
      </c>
      <c r="BV190" s="481" t="s">
        <v>102</v>
      </c>
      <c r="BW190" s="481" t="s">
        <v>102</v>
      </c>
      <c r="BX190" s="481" t="s">
        <v>102</v>
      </c>
      <c r="BY190" s="481" t="s">
        <v>102</v>
      </c>
      <c r="BZ190" s="481" t="s">
        <v>102</v>
      </c>
      <c r="CA190" s="481" t="s">
        <v>102</v>
      </c>
      <c r="CB190" s="481" t="s">
        <v>102</v>
      </c>
      <c r="CC190" s="481" t="s">
        <v>102</v>
      </c>
      <c r="CD190" s="481" t="s">
        <v>102</v>
      </c>
      <c r="CE190" s="481" t="s">
        <v>102</v>
      </c>
      <c r="CF190" s="481" t="s">
        <v>102</v>
      </c>
      <c r="CG190" s="481" t="s">
        <v>102</v>
      </c>
      <c r="CH190" s="481" t="s">
        <v>102</v>
      </c>
      <c r="CI190" s="481" t="s">
        <v>102</v>
      </c>
      <c r="CJ190" s="481" t="s">
        <v>102</v>
      </c>
      <c r="CK190" s="481" t="s">
        <v>102</v>
      </c>
      <c r="CL190" s="481" t="s">
        <v>102</v>
      </c>
      <c r="CM190" s="481" t="s">
        <v>102</v>
      </c>
      <c r="CN190" s="481" t="s">
        <v>102</v>
      </c>
      <c r="CO190" s="481" t="s">
        <v>102</v>
      </c>
      <c r="CP190" s="481" t="s">
        <v>102</v>
      </c>
      <c r="CQ190" s="481" t="s">
        <v>102</v>
      </c>
      <c r="CR190" s="481" t="s">
        <v>102</v>
      </c>
      <c r="CS190" s="481" t="s">
        <v>102</v>
      </c>
      <c r="CT190" s="481" t="s">
        <v>102</v>
      </c>
      <c r="CU190" s="481" t="s">
        <v>102</v>
      </c>
      <c r="CV190" s="481" t="s">
        <v>102</v>
      </c>
      <c r="CW190" s="481" t="s">
        <v>102</v>
      </c>
      <c r="CX190" s="481" t="s">
        <v>102</v>
      </c>
      <c r="CY190" s="481" t="s">
        <v>102</v>
      </c>
      <c r="CZ190" s="481" t="s">
        <v>102</v>
      </c>
      <c r="DA190" s="481" t="s">
        <v>102</v>
      </c>
      <c r="DB190" s="481" t="s">
        <v>102</v>
      </c>
      <c r="DC190" s="481" t="s">
        <v>102</v>
      </c>
      <c r="DD190" s="481" t="s">
        <v>102</v>
      </c>
      <c r="DE190" s="481" t="s">
        <v>102</v>
      </c>
      <c r="DF190" s="481" t="s">
        <v>102</v>
      </c>
      <c r="DG190" s="481" t="s">
        <v>102</v>
      </c>
      <c r="DH190" s="481" t="s">
        <v>102</v>
      </c>
      <c r="DI190" s="481" t="s">
        <v>102</v>
      </c>
      <c r="DJ190" s="481" t="s">
        <v>102</v>
      </c>
      <c r="DK190" s="481" t="s">
        <v>102</v>
      </c>
      <c r="DL190" s="481" t="s">
        <v>102</v>
      </c>
      <c r="DM190" s="481" t="s">
        <v>102</v>
      </c>
      <c r="DN190" s="481" t="s">
        <v>102</v>
      </c>
      <c r="DO190" s="481" t="s">
        <v>102</v>
      </c>
      <c r="DP190" s="481" t="s">
        <v>102</v>
      </c>
      <c r="DQ190" s="481" t="s">
        <v>102</v>
      </c>
      <c r="DR190" s="481" t="s">
        <v>102</v>
      </c>
      <c r="DS190" s="481" t="s">
        <v>102</v>
      </c>
      <c r="DT190" s="481" t="s">
        <v>102</v>
      </c>
      <c r="DU190" s="481" t="s">
        <v>102</v>
      </c>
      <c r="DV190" s="481" t="s">
        <v>102</v>
      </c>
      <c r="DW190" s="481" t="s">
        <v>102</v>
      </c>
      <c r="DX190" s="481" t="s">
        <v>102</v>
      </c>
      <c r="DY190" s="481" t="s">
        <v>102</v>
      </c>
      <c r="DZ190" s="481" t="s">
        <v>102</v>
      </c>
      <c r="EA190" s="481" t="s">
        <v>102</v>
      </c>
      <c r="EB190" s="481" t="s">
        <v>102</v>
      </c>
    </row>
    <row r="191" spans="1:132" x14ac:dyDescent="0.15">
      <c r="A191" s="485" t="s">
        <v>4828</v>
      </c>
      <c r="B191" s="481">
        <v>4305562</v>
      </c>
      <c r="C191" s="481" t="s">
        <v>4603</v>
      </c>
      <c r="D191" s="481" t="s">
        <v>1937</v>
      </c>
      <c r="E191" s="481" t="s">
        <v>102</v>
      </c>
      <c r="F191" s="481" t="s">
        <v>102</v>
      </c>
      <c r="G191" s="481" t="s">
        <v>102</v>
      </c>
      <c r="H191" s="481" t="s">
        <v>102</v>
      </c>
      <c r="I191" s="481" t="s">
        <v>102</v>
      </c>
      <c r="J191" s="481" t="s">
        <v>102</v>
      </c>
      <c r="K191" s="481" t="s">
        <v>102</v>
      </c>
      <c r="L191" s="481" t="s">
        <v>102</v>
      </c>
      <c r="M191" s="481" t="s">
        <v>102</v>
      </c>
      <c r="N191" s="481" t="s">
        <v>102</v>
      </c>
      <c r="O191" s="481" t="s">
        <v>102</v>
      </c>
      <c r="P191" s="481" t="s">
        <v>102</v>
      </c>
      <c r="Q191" s="481" t="s">
        <v>102</v>
      </c>
      <c r="R191" s="481" t="s">
        <v>102</v>
      </c>
      <c r="S191" s="481" t="s">
        <v>102</v>
      </c>
      <c r="T191" s="481" t="s">
        <v>102</v>
      </c>
      <c r="U191" s="481" t="s">
        <v>102</v>
      </c>
      <c r="V191" s="481" t="s">
        <v>102</v>
      </c>
      <c r="W191" s="481" t="s">
        <v>102</v>
      </c>
      <c r="X191" s="481" t="s">
        <v>102</v>
      </c>
      <c r="Y191" s="481" t="s">
        <v>102</v>
      </c>
      <c r="Z191" s="481" t="s">
        <v>102</v>
      </c>
      <c r="AA191" s="481" t="s">
        <v>102</v>
      </c>
      <c r="AB191" s="481" t="s">
        <v>102</v>
      </c>
      <c r="AC191" s="481" t="s">
        <v>102</v>
      </c>
      <c r="AD191" s="481" t="s">
        <v>102</v>
      </c>
      <c r="AE191" s="481" t="s">
        <v>102</v>
      </c>
      <c r="AF191" s="481" t="s">
        <v>102</v>
      </c>
      <c r="AG191" s="481" t="s">
        <v>102</v>
      </c>
      <c r="AH191" s="481" t="s">
        <v>102</v>
      </c>
      <c r="AI191" s="481" t="s">
        <v>102</v>
      </c>
      <c r="AJ191" s="481" t="s">
        <v>102</v>
      </c>
      <c r="AK191" s="481" t="s">
        <v>102</v>
      </c>
      <c r="AL191" s="481" t="s">
        <v>102</v>
      </c>
      <c r="AM191" s="481" t="s">
        <v>102</v>
      </c>
      <c r="AN191" s="481" t="s">
        <v>102</v>
      </c>
      <c r="AO191" s="481" t="s">
        <v>102</v>
      </c>
      <c r="AP191" s="481" t="s">
        <v>102</v>
      </c>
      <c r="AQ191" s="481" t="s">
        <v>102</v>
      </c>
      <c r="AR191" s="481" t="s">
        <v>102</v>
      </c>
      <c r="AS191" s="481" t="s">
        <v>102</v>
      </c>
      <c r="AT191" s="481" t="s">
        <v>102</v>
      </c>
      <c r="AU191" s="481" t="s">
        <v>102</v>
      </c>
      <c r="AV191" s="481" t="s">
        <v>102</v>
      </c>
      <c r="AW191" s="481" t="s">
        <v>102</v>
      </c>
      <c r="AX191" s="481" t="s">
        <v>102</v>
      </c>
      <c r="AY191" s="481" t="s">
        <v>102</v>
      </c>
      <c r="AZ191" s="481" t="s">
        <v>102</v>
      </c>
      <c r="BA191" s="481" t="s">
        <v>102</v>
      </c>
      <c r="BB191" s="481" t="s">
        <v>102</v>
      </c>
      <c r="BC191" s="481" t="s">
        <v>102</v>
      </c>
      <c r="BD191" s="481" t="s">
        <v>102</v>
      </c>
      <c r="BE191" s="481" t="s">
        <v>102</v>
      </c>
      <c r="BF191" s="481" t="s">
        <v>102</v>
      </c>
      <c r="BG191" s="481" t="s">
        <v>102</v>
      </c>
      <c r="BH191" s="481" t="s">
        <v>102</v>
      </c>
      <c r="BI191" s="481" t="s">
        <v>102</v>
      </c>
      <c r="BJ191" s="481" t="s">
        <v>102</v>
      </c>
      <c r="BK191" s="481" t="s">
        <v>102</v>
      </c>
      <c r="BL191" s="481" t="s">
        <v>102</v>
      </c>
      <c r="BM191" s="481" t="s">
        <v>102</v>
      </c>
      <c r="BN191" s="481" t="s">
        <v>102</v>
      </c>
      <c r="BO191" s="481" t="s">
        <v>102</v>
      </c>
      <c r="BP191" s="481" t="s">
        <v>102</v>
      </c>
      <c r="BQ191" s="481" t="s">
        <v>102</v>
      </c>
      <c r="BR191" s="481" t="s">
        <v>102</v>
      </c>
      <c r="BS191" s="481" t="s">
        <v>102</v>
      </c>
      <c r="BT191" s="481" t="s">
        <v>102</v>
      </c>
      <c r="BU191" s="481" t="s">
        <v>102</v>
      </c>
      <c r="BV191" s="481" t="s">
        <v>102</v>
      </c>
      <c r="BW191" s="481" t="s">
        <v>102</v>
      </c>
      <c r="BX191" s="481" t="s">
        <v>102</v>
      </c>
      <c r="BY191" s="481" t="s">
        <v>102</v>
      </c>
      <c r="BZ191" s="481" t="s">
        <v>102</v>
      </c>
      <c r="CA191" s="481" t="s">
        <v>102</v>
      </c>
      <c r="CB191" s="481" t="s">
        <v>102</v>
      </c>
      <c r="CC191" s="481" t="s">
        <v>102</v>
      </c>
      <c r="CD191" s="481" t="s">
        <v>102</v>
      </c>
      <c r="CE191" s="481" t="s">
        <v>102</v>
      </c>
      <c r="CF191" s="481" t="s">
        <v>102</v>
      </c>
      <c r="CG191" s="481" t="s">
        <v>102</v>
      </c>
      <c r="CH191" s="481" t="s">
        <v>102</v>
      </c>
      <c r="CI191" s="481" t="s">
        <v>102</v>
      </c>
      <c r="CJ191" s="481" t="s">
        <v>102</v>
      </c>
      <c r="CK191" s="481" t="s">
        <v>102</v>
      </c>
      <c r="CL191" s="481" t="s">
        <v>102</v>
      </c>
      <c r="CM191" s="481" t="s">
        <v>102</v>
      </c>
      <c r="CN191" s="481" t="s">
        <v>102</v>
      </c>
      <c r="CO191" s="481" t="s">
        <v>102</v>
      </c>
      <c r="CP191" s="481" t="s">
        <v>102</v>
      </c>
      <c r="CQ191" s="481" t="s">
        <v>102</v>
      </c>
      <c r="CR191" s="481" t="s">
        <v>102</v>
      </c>
      <c r="CS191" s="481" t="s">
        <v>102</v>
      </c>
      <c r="CT191" s="481" t="s">
        <v>102</v>
      </c>
      <c r="CU191" s="481" t="s">
        <v>102</v>
      </c>
      <c r="CV191" s="481" t="s">
        <v>102</v>
      </c>
      <c r="CW191" s="481" t="s">
        <v>102</v>
      </c>
      <c r="CX191" s="481" t="s">
        <v>102</v>
      </c>
      <c r="CY191" s="481" t="s">
        <v>102</v>
      </c>
      <c r="CZ191" s="481" t="s">
        <v>102</v>
      </c>
      <c r="DA191" s="481" t="s">
        <v>102</v>
      </c>
      <c r="DB191" s="481" t="s">
        <v>102</v>
      </c>
      <c r="DC191" s="481" t="s">
        <v>102</v>
      </c>
      <c r="DD191" s="481" t="s">
        <v>102</v>
      </c>
      <c r="DE191" s="481" t="s">
        <v>102</v>
      </c>
      <c r="DF191" s="481" t="s">
        <v>102</v>
      </c>
      <c r="DG191" s="481" t="s">
        <v>102</v>
      </c>
      <c r="DH191" s="481" t="s">
        <v>102</v>
      </c>
      <c r="DI191" s="481" t="s">
        <v>102</v>
      </c>
      <c r="DJ191" s="481" t="s">
        <v>102</v>
      </c>
      <c r="DK191" s="481" t="s">
        <v>102</v>
      </c>
      <c r="DL191" s="481" t="s">
        <v>102</v>
      </c>
      <c r="DM191" s="481" t="s">
        <v>102</v>
      </c>
      <c r="DN191" s="481" t="s">
        <v>102</v>
      </c>
      <c r="DO191" s="481" t="s">
        <v>102</v>
      </c>
      <c r="DP191" s="481" t="s">
        <v>102</v>
      </c>
      <c r="DQ191" s="481" t="s">
        <v>102</v>
      </c>
      <c r="DR191" s="481" t="s">
        <v>102</v>
      </c>
      <c r="DS191" s="481" t="s">
        <v>102</v>
      </c>
      <c r="DT191" s="481" t="s">
        <v>102</v>
      </c>
      <c r="DU191" s="481" t="s">
        <v>102</v>
      </c>
      <c r="DV191" s="481" t="s">
        <v>102</v>
      </c>
      <c r="DW191" s="481" t="s">
        <v>102</v>
      </c>
      <c r="DX191" s="481" t="s">
        <v>102</v>
      </c>
      <c r="DY191" s="481" t="s">
        <v>102</v>
      </c>
      <c r="DZ191" s="481" t="s">
        <v>102</v>
      </c>
      <c r="EA191" s="481" t="s">
        <v>102</v>
      </c>
      <c r="EB191" s="481" t="s">
        <v>102</v>
      </c>
    </row>
    <row r="192" spans="1:132" x14ac:dyDescent="0.15">
      <c r="A192" s="480" t="s">
        <v>4829</v>
      </c>
      <c r="B192" s="481">
        <v>4344001</v>
      </c>
      <c r="C192" s="481" t="s">
        <v>102</v>
      </c>
      <c r="D192" s="481" t="s">
        <v>102</v>
      </c>
      <c r="E192" s="481" t="s">
        <v>102</v>
      </c>
      <c r="F192" s="481" t="s">
        <v>102</v>
      </c>
      <c r="G192" s="481" t="s">
        <v>102</v>
      </c>
      <c r="H192" s="481" t="s">
        <v>102</v>
      </c>
      <c r="I192" s="481" t="s">
        <v>102</v>
      </c>
      <c r="J192" s="481" t="s">
        <v>102</v>
      </c>
      <c r="K192" s="481" t="s">
        <v>102</v>
      </c>
      <c r="L192" s="481" t="s">
        <v>102</v>
      </c>
      <c r="M192" s="481" t="s">
        <v>102</v>
      </c>
      <c r="N192" s="481" t="s">
        <v>102</v>
      </c>
      <c r="O192" s="481" t="s">
        <v>102</v>
      </c>
      <c r="P192" s="481" t="s">
        <v>102</v>
      </c>
      <c r="Q192" s="481" t="s">
        <v>102</v>
      </c>
      <c r="R192" s="481" t="s">
        <v>102</v>
      </c>
      <c r="S192" s="481" t="s">
        <v>102</v>
      </c>
      <c r="T192" s="481" t="s">
        <v>102</v>
      </c>
      <c r="U192" s="481" t="s">
        <v>102</v>
      </c>
      <c r="V192" s="481" t="s">
        <v>102</v>
      </c>
      <c r="W192" s="481" t="s">
        <v>102</v>
      </c>
      <c r="X192" s="481" t="s">
        <v>102</v>
      </c>
      <c r="Y192" s="481" t="s">
        <v>102</v>
      </c>
      <c r="Z192" s="481" t="s">
        <v>102</v>
      </c>
      <c r="AA192" s="481" t="s">
        <v>102</v>
      </c>
      <c r="AB192" s="481" t="s">
        <v>102</v>
      </c>
      <c r="AC192" s="481" t="s">
        <v>102</v>
      </c>
      <c r="AD192" s="481" t="s">
        <v>102</v>
      </c>
      <c r="AE192" s="481" t="s">
        <v>102</v>
      </c>
      <c r="AF192" s="481" t="s">
        <v>102</v>
      </c>
      <c r="AG192" s="481" t="s">
        <v>102</v>
      </c>
      <c r="AH192" s="481" t="s">
        <v>102</v>
      </c>
      <c r="AI192" s="481" t="s">
        <v>102</v>
      </c>
      <c r="AJ192" s="481" t="s">
        <v>102</v>
      </c>
      <c r="AK192" s="481" t="s">
        <v>102</v>
      </c>
      <c r="AL192" s="481" t="s">
        <v>102</v>
      </c>
      <c r="AM192" s="481" t="s">
        <v>102</v>
      </c>
      <c r="AN192" s="481" t="s">
        <v>102</v>
      </c>
      <c r="AO192" s="481" t="s">
        <v>102</v>
      </c>
      <c r="AP192" s="481" t="s">
        <v>102</v>
      </c>
      <c r="AQ192" s="481" t="s">
        <v>102</v>
      </c>
      <c r="AR192" s="481" t="s">
        <v>102</v>
      </c>
      <c r="AS192" s="481" t="s">
        <v>102</v>
      </c>
      <c r="AT192" s="481" t="s">
        <v>102</v>
      </c>
      <c r="AU192" s="481" t="s">
        <v>102</v>
      </c>
      <c r="AV192" s="481" t="s">
        <v>102</v>
      </c>
      <c r="AW192" s="481" t="s">
        <v>102</v>
      </c>
      <c r="AX192" s="481" t="s">
        <v>102</v>
      </c>
      <c r="AY192" s="481" t="s">
        <v>102</v>
      </c>
      <c r="AZ192" s="481" t="s">
        <v>102</v>
      </c>
      <c r="BA192" s="481" t="s">
        <v>102</v>
      </c>
      <c r="BB192" s="481" t="s">
        <v>102</v>
      </c>
      <c r="BC192" s="481" t="s">
        <v>102</v>
      </c>
      <c r="BD192" s="481" t="s">
        <v>102</v>
      </c>
      <c r="BE192" s="481" t="s">
        <v>102</v>
      </c>
      <c r="BF192" s="481" t="s">
        <v>102</v>
      </c>
      <c r="BG192" s="481" t="s">
        <v>102</v>
      </c>
      <c r="BH192" s="481" t="s">
        <v>102</v>
      </c>
      <c r="BI192" s="481" t="s">
        <v>102</v>
      </c>
      <c r="BJ192" s="481" t="s">
        <v>102</v>
      </c>
      <c r="BK192" s="481" t="s">
        <v>102</v>
      </c>
      <c r="BL192" s="481" t="s">
        <v>102</v>
      </c>
      <c r="BM192" s="481" t="s">
        <v>102</v>
      </c>
      <c r="BN192" s="481" t="s">
        <v>102</v>
      </c>
      <c r="BO192" s="481" t="s">
        <v>102</v>
      </c>
      <c r="BP192" s="481" t="s">
        <v>102</v>
      </c>
      <c r="BQ192" s="481" t="s">
        <v>102</v>
      </c>
      <c r="BR192" s="481" t="s">
        <v>102</v>
      </c>
      <c r="BS192" s="481" t="s">
        <v>102</v>
      </c>
      <c r="BT192" s="481" t="s">
        <v>102</v>
      </c>
      <c r="BU192" s="481" t="s">
        <v>102</v>
      </c>
      <c r="BV192" s="481" t="s">
        <v>102</v>
      </c>
      <c r="BW192" s="481" t="s">
        <v>102</v>
      </c>
      <c r="BX192" s="481" t="s">
        <v>102</v>
      </c>
      <c r="BY192" s="481" t="s">
        <v>102</v>
      </c>
      <c r="BZ192" s="481" t="s">
        <v>102</v>
      </c>
      <c r="CA192" s="481" t="s">
        <v>102</v>
      </c>
      <c r="CB192" s="481" t="s">
        <v>102</v>
      </c>
      <c r="CC192" s="481" t="s">
        <v>102</v>
      </c>
      <c r="CD192" s="481" t="s">
        <v>102</v>
      </c>
      <c r="CE192" s="481" t="s">
        <v>102</v>
      </c>
      <c r="CF192" s="481" t="s">
        <v>102</v>
      </c>
      <c r="CG192" s="481" t="s">
        <v>102</v>
      </c>
      <c r="CH192" s="481" t="s">
        <v>102</v>
      </c>
      <c r="CI192" s="481" t="s">
        <v>102</v>
      </c>
      <c r="CJ192" s="481" t="s">
        <v>102</v>
      </c>
      <c r="CK192" s="481" t="s">
        <v>102</v>
      </c>
      <c r="CL192" s="481" t="s">
        <v>102</v>
      </c>
      <c r="CM192" s="481" t="s">
        <v>102</v>
      </c>
      <c r="CN192" s="481" t="s">
        <v>102</v>
      </c>
      <c r="CO192" s="481" t="s">
        <v>102</v>
      </c>
      <c r="CP192" s="481" t="s">
        <v>102</v>
      </c>
      <c r="CQ192" s="481" t="s">
        <v>102</v>
      </c>
      <c r="CR192" s="481" t="s">
        <v>102</v>
      </c>
      <c r="CS192" s="481" t="s">
        <v>102</v>
      </c>
      <c r="CT192" s="481" t="s">
        <v>102</v>
      </c>
      <c r="CU192" s="481" t="s">
        <v>102</v>
      </c>
      <c r="CV192" s="481" t="s">
        <v>102</v>
      </c>
      <c r="CW192" s="481" t="s">
        <v>102</v>
      </c>
      <c r="CX192" s="481" t="s">
        <v>102</v>
      </c>
      <c r="CY192" s="481" t="s">
        <v>102</v>
      </c>
      <c r="CZ192" s="481" t="s">
        <v>102</v>
      </c>
      <c r="DA192" s="481" t="s">
        <v>102</v>
      </c>
      <c r="DB192" s="481" t="s">
        <v>102</v>
      </c>
      <c r="DC192" s="481" t="s">
        <v>102</v>
      </c>
      <c r="DD192" s="481" t="s">
        <v>102</v>
      </c>
      <c r="DE192" s="481" t="s">
        <v>102</v>
      </c>
      <c r="DF192" s="481" t="s">
        <v>102</v>
      </c>
      <c r="DG192" s="481" t="s">
        <v>102</v>
      </c>
      <c r="DH192" s="481" t="s">
        <v>102</v>
      </c>
      <c r="DI192" s="481" t="s">
        <v>102</v>
      </c>
      <c r="DJ192" s="481" t="s">
        <v>102</v>
      </c>
      <c r="DK192" s="481" t="s">
        <v>102</v>
      </c>
      <c r="DL192" s="481" t="s">
        <v>102</v>
      </c>
      <c r="DM192" s="481" t="s">
        <v>102</v>
      </c>
      <c r="DN192" s="481" t="s">
        <v>102</v>
      </c>
      <c r="DO192" s="481" t="s">
        <v>102</v>
      </c>
      <c r="DP192" s="481" t="s">
        <v>102</v>
      </c>
      <c r="DQ192" s="481" t="s">
        <v>102</v>
      </c>
      <c r="DR192" s="481" t="s">
        <v>102</v>
      </c>
      <c r="DS192" s="481" t="s">
        <v>102</v>
      </c>
      <c r="DT192" s="481" t="s">
        <v>102</v>
      </c>
      <c r="DU192" s="481" t="s">
        <v>102</v>
      </c>
      <c r="DV192" s="481" t="s">
        <v>102</v>
      </c>
      <c r="DW192" s="481" t="s">
        <v>102</v>
      </c>
      <c r="DX192" s="481" t="s">
        <v>102</v>
      </c>
      <c r="DY192" s="481" t="s">
        <v>102</v>
      </c>
      <c r="DZ192" s="481" t="s">
        <v>102</v>
      </c>
      <c r="EA192" s="481" t="s">
        <v>102</v>
      </c>
      <c r="EB192" s="481" t="s">
        <v>102</v>
      </c>
    </row>
    <row r="193" spans="1:132" x14ac:dyDescent="0.15">
      <c r="A193" s="480" t="s">
        <v>4830</v>
      </c>
      <c r="B193" s="481">
        <v>4324237</v>
      </c>
      <c r="C193" s="481" t="s">
        <v>102</v>
      </c>
      <c r="D193" s="481" t="s">
        <v>4831</v>
      </c>
      <c r="E193" s="481" t="s">
        <v>4832</v>
      </c>
      <c r="F193" s="481" t="s">
        <v>4833</v>
      </c>
      <c r="G193" s="481" t="s">
        <v>102</v>
      </c>
      <c r="H193" s="481" t="s">
        <v>102</v>
      </c>
      <c r="I193" s="481" t="s">
        <v>102</v>
      </c>
      <c r="J193" s="481" t="s">
        <v>102</v>
      </c>
      <c r="K193" s="481" t="s">
        <v>102</v>
      </c>
      <c r="L193" s="481" t="s">
        <v>102</v>
      </c>
      <c r="M193" s="481" t="s">
        <v>102</v>
      </c>
      <c r="N193" s="481" t="s">
        <v>102</v>
      </c>
      <c r="O193" s="481" t="s">
        <v>102</v>
      </c>
      <c r="P193" s="481" t="s">
        <v>102</v>
      </c>
      <c r="Q193" s="481" t="s">
        <v>102</v>
      </c>
      <c r="R193" s="481" t="s">
        <v>102</v>
      </c>
      <c r="S193" s="481" t="s">
        <v>102</v>
      </c>
      <c r="T193" s="481" t="s">
        <v>102</v>
      </c>
      <c r="U193" s="481" t="s">
        <v>102</v>
      </c>
      <c r="V193" s="481" t="s">
        <v>102</v>
      </c>
      <c r="W193" s="481" t="s">
        <v>102</v>
      </c>
      <c r="X193" s="481" t="s">
        <v>102</v>
      </c>
      <c r="Y193" s="481" t="s">
        <v>102</v>
      </c>
      <c r="Z193" s="481" t="s">
        <v>102</v>
      </c>
      <c r="AA193" s="481" t="s">
        <v>102</v>
      </c>
      <c r="AB193" s="481" t="s">
        <v>102</v>
      </c>
      <c r="AC193" s="481" t="s">
        <v>102</v>
      </c>
      <c r="AD193" s="481" t="s">
        <v>102</v>
      </c>
      <c r="AE193" s="481" t="s">
        <v>102</v>
      </c>
      <c r="AF193" s="481" t="s">
        <v>102</v>
      </c>
      <c r="AG193" s="481" t="s">
        <v>102</v>
      </c>
      <c r="AH193" s="481" t="s">
        <v>102</v>
      </c>
      <c r="AI193" s="481" t="s">
        <v>102</v>
      </c>
      <c r="AJ193" s="481" t="s">
        <v>102</v>
      </c>
      <c r="AK193" s="481" t="s">
        <v>102</v>
      </c>
      <c r="AL193" s="481" t="s">
        <v>102</v>
      </c>
      <c r="AM193" s="481" t="s">
        <v>102</v>
      </c>
      <c r="AN193" s="481" t="s">
        <v>102</v>
      </c>
      <c r="AO193" s="481" t="s">
        <v>102</v>
      </c>
      <c r="AP193" s="481" t="s">
        <v>102</v>
      </c>
      <c r="AQ193" s="481" t="s">
        <v>102</v>
      </c>
      <c r="AR193" s="481" t="s">
        <v>102</v>
      </c>
      <c r="AS193" s="481" t="s">
        <v>102</v>
      </c>
      <c r="AT193" s="481" t="s">
        <v>102</v>
      </c>
      <c r="AU193" s="481" t="s">
        <v>102</v>
      </c>
      <c r="AV193" s="481" t="s">
        <v>102</v>
      </c>
      <c r="AW193" s="481" t="s">
        <v>102</v>
      </c>
      <c r="AX193" s="481" t="s">
        <v>102</v>
      </c>
      <c r="AY193" s="481" t="s">
        <v>102</v>
      </c>
      <c r="AZ193" s="481" t="s">
        <v>102</v>
      </c>
      <c r="BA193" s="481" t="s">
        <v>102</v>
      </c>
      <c r="BB193" s="481" t="s">
        <v>102</v>
      </c>
      <c r="BC193" s="481" t="s">
        <v>102</v>
      </c>
      <c r="BD193" s="481" t="s">
        <v>102</v>
      </c>
      <c r="BE193" s="481" t="s">
        <v>102</v>
      </c>
      <c r="BF193" s="481" t="s">
        <v>102</v>
      </c>
      <c r="BG193" s="481" t="s">
        <v>102</v>
      </c>
      <c r="BH193" s="481" t="s">
        <v>102</v>
      </c>
      <c r="BI193" s="481" t="s">
        <v>102</v>
      </c>
      <c r="BJ193" s="481" t="s">
        <v>102</v>
      </c>
      <c r="BK193" s="481" t="s">
        <v>102</v>
      </c>
      <c r="BL193" s="481" t="s">
        <v>102</v>
      </c>
      <c r="BM193" s="481" t="s">
        <v>102</v>
      </c>
      <c r="BN193" s="481" t="s">
        <v>102</v>
      </c>
      <c r="BO193" s="481" t="s">
        <v>102</v>
      </c>
      <c r="BP193" s="481" t="s">
        <v>102</v>
      </c>
      <c r="BQ193" s="481" t="s">
        <v>102</v>
      </c>
      <c r="BR193" s="481" t="s">
        <v>102</v>
      </c>
      <c r="BS193" s="481" t="s">
        <v>102</v>
      </c>
      <c r="BT193" s="481" t="s">
        <v>102</v>
      </c>
      <c r="BU193" s="481" t="s">
        <v>102</v>
      </c>
      <c r="BV193" s="481" t="s">
        <v>102</v>
      </c>
      <c r="BW193" s="481" t="s">
        <v>102</v>
      </c>
      <c r="BX193" s="481" t="s">
        <v>102</v>
      </c>
      <c r="BY193" s="481" t="s">
        <v>102</v>
      </c>
      <c r="BZ193" s="481" t="s">
        <v>102</v>
      </c>
      <c r="CA193" s="481" t="s">
        <v>102</v>
      </c>
      <c r="CB193" s="481" t="s">
        <v>102</v>
      </c>
      <c r="CC193" s="481" t="s">
        <v>102</v>
      </c>
      <c r="CD193" s="481" t="s">
        <v>102</v>
      </c>
      <c r="CE193" s="481" t="s">
        <v>102</v>
      </c>
      <c r="CF193" s="481" t="s">
        <v>102</v>
      </c>
      <c r="CG193" s="481" t="s">
        <v>102</v>
      </c>
      <c r="CH193" s="481" t="s">
        <v>102</v>
      </c>
      <c r="CI193" s="481" t="s">
        <v>102</v>
      </c>
      <c r="CJ193" s="481" t="s">
        <v>102</v>
      </c>
      <c r="CK193" s="481" t="s">
        <v>102</v>
      </c>
      <c r="CL193" s="481" t="s">
        <v>102</v>
      </c>
      <c r="CM193" s="481" t="s">
        <v>102</v>
      </c>
      <c r="CN193" s="481" t="s">
        <v>102</v>
      </c>
      <c r="CO193" s="481" t="s">
        <v>102</v>
      </c>
      <c r="CP193" s="481" t="s">
        <v>102</v>
      </c>
      <c r="CQ193" s="481" t="s">
        <v>102</v>
      </c>
      <c r="CR193" s="481" t="s">
        <v>102</v>
      </c>
      <c r="CS193" s="481" t="s">
        <v>102</v>
      </c>
      <c r="CT193" s="481" t="s">
        <v>102</v>
      </c>
      <c r="CU193" s="481" t="s">
        <v>102</v>
      </c>
      <c r="CV193" s="481" t="s">
        <v>102</v>
      </c>
      <c r="CW193" s="481" t="s">
        <v>102</v>
      </c>
      <c r="CX193" s="481" t="s">
        <v>102</v>
      </c>
      <c r="CY193" s="481" t="s">
        <v>102</v>
      </c>
      <c r="CZ193" s="481" t="s">
        <v>102</v>
      </c>
      <c r="DA193" s="481" t="s">
        <v>102</v>
      </c>
      <c r="DB193" s="481" t="s">
        <v>102</v>
      </c>
      <c r="DC193" s="481" t="s">
        <v>102</v>
      </c>
      <c r="DD193" s="481" t="s">
        <v>102</v>
      </c>
      <c r="DE193" s="481" t="s">
        <v>102</v>
      </c>
      <c r="DF193" s="481" t="s">
        <v>102</v>
      </c>
      <c r="DG193" s="481" t="s">
        <v>102</v>
      </c>
      <c r="DH193" s="481" t="s">
        <v>102</v>
      </c>
      <c r="DI193" s="481" t="s">
        <v>102</v>
      </c>
      <c r="DJ193" s="481" t="s">
        <v>102</v>
      </c>
      <c r="DK193" s="481" t="s">
        <v>102</v>
      </c>
      <c r="DL193" s="481" t="s">
        <v>102</v>
      </c>
      <c r="DM193" s="481" t="s">
        <v>102</v>
      </c>
      <c r="DN193" s="481" t="s">
        <v>102</v>
      </c>
      <c r="DO193" s="481" t="s">
        <v>102</v>
      </c>
      <c r="DP193" s="481" t="s">
        <v>102</v>
      </c>
      <c r="DQ193" s="481" t="s">
        <v>102</v>
      </c>
      <c r="DR193" s="481" t="s">
        <v>102</v>
      </c>
      <c r="DS193" s="481" t="s">
        <v>102</v>
      </c>
      <c r="DT193" s="481" t="s">
        <v>102</v>
      </c>
      <c r="DU193" s="481" t="s">
        <v>102</v>
      </c>
      <c r="DV193" s="481" t="s">
        <v>102</v>
      </c>
      <c r="DW193" s="481" t="s">
        <v>102</v>
      </c>
      <c r="DX193" s="481" t="s">
        <v>102</v>
      </c>
      <c r="DY193" s="481" t="s">
        <v>102</v>
      </c>
      <c r="DZ193" s="481" t="s">
        <v>102</v>
      </c>
      <c r="EA193" s="481" t="s">
        <v>102</v>
      </c>
      <c r="EB193" s="481" t="s">
        <v>102</v>
      </c>
    </row>
    <row r="194" spans="1:132" x14ac:dyDescent="0.15">
      <c r="A194" s="485" t="s">
        <v>4834</v>
      </c>
      <c r="B194" s="481">
        <v>4390088</v>
      </c>
      <c r="C194" s="481" t="s">
        <v>4835</v>
      </c>
      <c r="D194" s="481" t="s">
        <v>4836</v>
      </c>
      <c r="E194" s="481" t="s">
        <v>102</v>
      </c>
      <c r="F194" s="481" t="s">
        <v>102</v>
      </c>
      <c r="G194" s="481" t="s">
        <v>102</v>
      </c>
      <c r="H194" s="481" t="s">
        <v>102</v>
      </c>
      <c r="I194" s="481" t="s">
        <v>102</v>
      </c>
      <c r="J194" s="481" t="s">
        <v>102</v>
      </c>
      <c r="K194" s="481" t="s">
        <v>102</v>
      </c>
      <c r="L194" s="481" t="s">
        <v>102</v>
      </c>
      <c r="M194" s="481" t="s">
        <v>102</v>
      </c>
      <c r="N194" s="481" t="s">
        <v>102</v>
      </c>
      <c r="O194" s="481" t="s">
        <v>102</v>
      </c>
      <c r="P194" s="481" t="s">
        <v>102</v>
      </c>
      <c r="Q194" s="481" t="s">
        <v>102</v>
      </c>
      <c r="R194" s="481" t="s">
        <v>102</v>
      </c>
      <c r="S194" s="481" t="s">
        <v>102</v>
      </c>
      <c r="T194" s="481" t="s">
        <v>102</v>
      </c>
      <c r="U194" s="481" t="s">
        <v>102</v>
      </c>
      <c r="V194" s="481" t="s">
        <v>102</v>
      </c>
      <c r="W194" s="481" t="s">
        <v>102</v>
      </c>
      <c r="X194" s="481" t="s">
        <v>102</v>
      </c>
      <c r="Y194" s="481" t="s">
        <v>102</v>
      </c>
      <c r="Z194" s="481" t="s">
        <v>102</v>
      </c>
      <c r="AA194" s="481" t="s">
        <v>102</v>
      </c>
      <c r="AB194" s="481" t="s">
        <v>102</v>
      </c>
      <c r="AC194" s="481" t="s">
        <v>102</v>
      </c>
      <c r="AD194" s="481" t="s">
        <v>102</v>
      </c>
      <c r="AE194" s="481" t="s">
        <v>102</v>
      </c>
      <c r="AF194" s="481" t="s">
        <v>102</v>
      </c>
      <c r="AG194" s="481" t="s">
        <v>102</v>
      </c>
      <c r="AH194" s="481" t="s">
        <v>102</v>
      </c>
      <c r="AI194" s="481" t="s">
        <v>102</v>
      </c>
      <c r="AJ194" s="481" t="s">
        <v>102</v>
      </c>
      <c r="AK194" s="481" t="s">
        <v>102</v>
      </c>
      <c r="AL194" s="481" t="s">
        <v>102</v>
      </c>
      <c r="AM194" s="481" t="s">
        <v>102</v>
      </c>
      <c r="AN194" s="481" t="s">
        <v>102</v>
      </c>
      <c r="AO194" s="481" t="s">
        <v>102</v>
      </c>
      <c r="AP194" s="481" t="s">
        <v>102</v>
      </c>
      <c r="AQ194" s="481" t="s">
        <v>102</v>
      </c>
      <c r="AR194" s="481" t="s">
        <v>102</v>
      </c>
      <c r="AS194" s="481" t="s">
        <v>102</v>
      </c>
      <c r="AT194" s="481" t="s">
        <v>102</v>
      </c>
      <c r="AU194" s="481" t="s">
        <v>102</v>
      </c>
      <c r="AV194" s="481" t="s">
        <v>102</v>
      </c>
      <c r="AW194" s="481" t="s">
        <v>102</v>
      </c>
      <c r="AX194" s="481" t="s">
        <v>102</v>
      </c>
      <c r="AY194" s="481" t="s">
        <v>102</v>
      </c>
      <c r="AZ194" s="481" t="s">
        <v>102</v>
      </c>
      <c r="BA194" s="481" t="s">
        <v>102</v>
      </c>
      <c r="BB194" s="481" t="s">
        <v>102</v>
      </c>
      <c r="BC194" s="481" t="s">
        <v>102</v>
      </c>
      <c r="BD194" s="481" t="s">
        <v>102</v>
      </c>
      <c r="BE194" s="481" t="s">
        <v>102</v>
      </c>
      <c r="BF194" s="481" t="s">
        <v>102</v>
      </c>
      <c r="BG194" s="481" t="s">
        <v>102</v>
      </c>
      <c r="BH194" s="481" t="s">
        <v>102</v>
      </c>
      <c r="BI194" s="481" t="s">
        <v>102</v>
      </c>
      <c r="BJ194" s="481" t="s">
        <v>102</v>
      </c>
      <c r="BK194" s="481" t="s">
        <v>102</v>
      </c>
      <c r="BL194" s="481" t="s">
        <v>102</v>
      </c>
      <c r="BM194" s="481" t="s">
        <v>102</v>
      </c>
      <c r="BN194" s="481" t="s">
        <v>102</v>
      </c>
      <c r="BO194" s="481" t="s">
        <v>102</v>
      </c>
      <c r="BP194" s="481" t="s">
        <v>102</v>
      </c>
      <c r="BQ194" s="481" t="s">
        <v>102</v>
      </c>
      <c r="BR194" s="481" t="s">
        <v>102</v>
      </c>
      <c r="BS194" s="481" t="s">
        <v>102</v>
      </c>
      <c r="BT194" s="481" t="s">
        <v>102</v>
      </c>
      <c r="BU194" s="481" t="s">
        <v>102</v>
      </c>
      <c r="BV194" s="481" t="s">
        <v>102</v>
      </c>
      <c r="BW194" s="481" t="s">
        <v>102</v>
      </c>
      <c r="BX194" s="481" t="s">
        <v>102</v>
      </c>
      <c r="BY194" s="481" t="s">
        <v>102</v>
      </c>
      <c r="BZ194" s="481" t="s">
        <v>102</v>
      </c>
      <c r="CA194" s="481" t="s">
        <v>102</v>
      </c>
      <c r="CB194" s="481" t="s">
        <v>102</v>
      </c>
      <c r="CC194" s="481" t="s">
        <v>102</v>
      </c>
      <c r="CD194" s="481" t="s">
        <v>102</v>
      </c>
      <c r="CE194" s="481" t="s">
        <v>102</v>
      </c>
      <c r="CF194" s="481" t="s">
        <v>102</v>
      </c>
      <c r="CG194" s="481" t="s">
        <v>102</v>
      </c>
      <c r="CH194" s="481" t="s">
        <v>102</v>
      </c>
      <c r="CI194" s="481" t="s">
        <v>102</v>
      </c>
      <c r="CJ194" s="481" t="s">
        <v>102</v>
      </c>
      <c r="CK194" s="481" t="s">
        <v>102</v>
      </c>
      <c r="CL194" s="481" t="s">
        <v>102</v>
      </c>
      <c r="CM194" s="481" t="s">
        <v>102</v>
      </c>
      <c r="CN194" s="481" t="s">
        <v>102</v>
      </c>
      <c r="CO194" s="481" t="s">
        <v>102</v>
      </c>
      <c r="CP194" s="481" t="s">
        <v>102</v>
      </c>
      <c r="CQ194" s="481" t="s">
        <v>102</v>
      </c>
      <c r="CR194" s="481" t="s">
        <v>102</v>
      </c>
      <c r="CS194" s="481" t="s">
        <v>102</v>
      </c>
      <c r="CT194" s="481" t="s">
        <v>102</v>
      </c>
      <c r="CU194" s="481" t="s">
        <v>102</v>
      </c>
      <c r="CV194" s="481" t="s">
        <v>102</v>
      </c>
      <c r="CW194" s="481" t="s">
        <v>102</v>
      </c>
      <c r="CX194" s="481" t="s">
        <v>102</v>
      </c>
      <c r="CY194" s="481" t="s">
        <v>102</v>
      </c>
      <c r="CZ194" s="481" t="s">
        <v>102</v>
      </c>
      <c r="DA194" s="481" t="s">
        <v>102</v>
      </c>
      <c r="DB194" s="481" t="s">
        <v>102</v>
      </c>
      <c r="DC194" s="481" t="s">
        <v>102</v>
      </c>
      <c r="DD194" s="481" t="s">
        <v>102</v>
      </c>
      <c r="DE194" s="481" t="s">
        <v>102</v>
      </c>
      <c r="DF194" s="481" t="s">
        <v>102</v>
      </c>
      <c r="DG194" s="481" t="s">
        <v>102</v>
      </c>
      <c r="DH194" s="481" t="s">
        <v>102</v>
      </c>
      <c r="DI194" s="481" t="s">
        <v>102</v>
      </c>
      <c r="DJ194" s="481" t="s">
        <v>102</v>
      </c>
      <c r="DK194" s="481" t="s">
        <v>102</v>
      </c>
      <c r="DL194" s="481" t="s">
        <v>102</v>
      </c>
      <c r="DM194" s="481" t="s">
        <v>102</v>
      </c>
      <c r="DN194" s="481" t="s">
        <v>102</v>
      </c>
      <c r="DO194" s="481" t="s">
        <v>102</v>
      </c>
      <c r="DP194" s="481" t="s">
        <v>102</v>
      </c>
      <c r="DQ194" s="481" t="s">
        <v>102</v>
      </c>
      <c r="DR194" s="481" t="s">
        <v>102</v>
      </c>
      <c r="DS194" s="481" t="s">
        <v>102</v>
      </c>
      <c r="DT194" s="481" t="s">
        <v>102</v>
      </c>
      <c r="DU194" s="481" t="s">
        <v>102</v>
      </c>
      <c r="DV194" s="481" t="s">
        <v>102</v>
      </c>
      <c r="DW194" s="481" t="s">
        <v>102</v>
      </c>
      <c r="DX194" s="481" t="s">
        <v>102</v>
      </c>
      <c r="DY194" s="481" t="s">
        <v>102</v>
      </c>
      <c r="DZ194" s="481" t="s">
        <v>102</v>
      </c>
      <c r="EA194" s="481" t="s">
        <v>102</v>
      </c>
      <c r="EB194" s="481" t="s">
        <v>102</v>
      </c>
    </row>
    <row r="195" spans="1:132" x14ac:dyDescent="0.15">
      <c r="A195" s="480" t="s">
        <v>4837</v>
      </c>
      <c r="B195" s="481">
        <v>4476354</v>
      </c>
      <c r="C195" s="481" t="s">
        <v>4838</v>
      </c>
      <c r="D195" s="481" t="s">
        <v>4839</v>
      </c>
      <c r="E195" s="481" t="s">
        <v>4840</v>
      </c>
      <c r="F195" s="481" t="s">
        <v>4841</v>
      </c>
      <c r="G195" s="481" t="s">
        <v>4842</v>
      </c>
      <c r="H195" s="481" t="s">
        <v>4843</v>
      </c>
      <c r="I195" s="481" t="s">
        <v>102</v>
      </c>
      <c r="J195" s="481" t="s">
        <v>102</v>
      </c>
      <c r="K195" s="481" t="s">
        <v>102</v>
      </c>
      <c r="L195" s="481" t="s">
        <v>102</v>
      </c>
      <c r="M195" s="481" t="s">
        <v>102</v>
      </c>
      <c r="N195" s="481" t="s">
        <v>102</v>
      </c>
      <c r="O195" s="481" t="s">
        <v>102</v>
      </c>
      <c r="P195" s="481" t="s">
        <v>102</v>
      </c>
      <c r="Q195" s="481" t="s">
        <v>102</v>
      </c>
      <c r="R195" s="481" t="s">
        <v>102</v>
      </c>
      <c r="S195" s="481" t="s">
        <v>102</v>
      </c>
      <c r="T195" s="481" t="s">
        <v>102</v>
      </c>
      <c r="U195" s="481" t="s">
        <v>102</v>
      </c>
      <c r="V195" s="481" t="s">
        <v>102</v>
      </c>
      <c r="W195" s="481" t="s">
        <v>102</v>
      </c>
      <c r="X195" s="481" t="s">
        <v>102</v>
      </c>
      <c r="Y195" s="481" t="s">
        <v>102</v>
      </c>
      <c r="Z195" s="481" t="s">
        <v>102</v>
      </c>
      <c r="AA195" s="481" t="s">
        <v>102</v>
      </c>
      <c r="AB195" s="481" t="s">
        <v>102</v>
      </c>
      <c r="AC195" s="481" t="s">
        <v>102</v>
      </c>
      <c r="AD195" s="481" t="s">
        <v>102</v>
      </c>
      <c r="AE195" s="481" t="s">
        <v>102</v>
      </c>
      <c r="AF195" s="481" t="s">
        <v>102</v>
      </c>
      <c r="AG195" s="481" t="s">
        <v>102</v>
      </c>
      <c r="AH195" s="481" t="s">
        <v>102</v>
      </c>
      <c r="AI195" s="481" t="s">
        <v>102</v>
      </c>
      <c r="AJ195" s="481" t="s">
        <v>102</v>
      </c>
      <c r="AK195" s="481" t="s">
        <v>102</v>
      </c>
      <c r="AL195" s="481" t="s">
        <v>102</v>
      </c>
      <c r="AM195" s="481" t="s">
        <v>102</v>
      </c>
      <c r="AN195" s="481" t="s">
        <v>102</v>
      </c>
      <c r="AO195" s="481" t="s">
        <v>102</v>
      </c>
      <c r="AP195" s="481" t="s">
        <v>102</v>
      </c>
      <c r="AQ195" s="481" t="s">
        <v>102</v>
      </c>
      <c r="AR195" s="481" t="s">
        <v>102</v>
      </c>
      <c r="AS195" s="481" t="s">
        <v>102</v>
      </c>
      <c r="AT195" s="481" t="s">
        <v>102</v>
      </c>
      <c r="AU195" s="481" t="s">
        <v>102</v>
      </c>
      <c r="AV195" s="481" t="s">
        <v>102</v>
      </c>
      <c r="AW195" s="481" t="s">
        <v>102</v>
      </c>
      <c r="AX195" s="481" t="s">
        <v>102</v>
      </c>
      <c r="AY195" s="481" t="s">
        <v>102</v>
      </c>
      <c r="AZ195" s="481" t="s">
        <v>102</v>
      </c>
      <c r="BA195" s="481" t="s">
        <v>102</v>
      </c>
      <c r="BB195" s="481" t="s">
        <v>102</v>
      </c>
      <c r="BC195" s="481" t="s">
        <v>102</v>
      </c>
      <c r="BD195" s="481" t="s">
        <v>102</v>
      </c>
      <c r="BE195" s="481" t="s">
        <v>102</v>
      </c>
      <c r="BF195" s="481" t="s">
        <v>102</v>
      </c>
      <c r="BG195" s="481" t="s">
        <v>102</v>
      </c>
      <c r="BH195" s="481" t="s">
        <v>102</v>
      </c>
      <c r="BI195" s="481" t="s">
        <v>102</v>
      </c>
      <c r="BJ195" s="481" t="s">
        <v>102</v>
      </c>
      <c r="BK195" s="481" t="s">
        <v>102</v>
      </c>
      <c r="BL195" s="481" t="s">
        <v>102</v>
      </c>
      <c r="BM195" s="481" t="s">
        <v>102</v>
      </c>
      <c r="BN195" s="481" t="s">
        <v>102</v>
      </c>
      <c r="BO195" s="481" t="s">
        <v>102</v>
      </c>
      <c r="BP195" s="481" t="s">
        <v>102</v>
      </c>
      <c r="BQ195" s="481" t="s">
        <v>102</v>
      </c>
      <c r="BR195" s="481" t="s">
        <v>102</v>
      </c>
      <c r="BS195" s="481" t="s">
        <v>102</v>
      </c>
      <c r="BT195" s="481" t="s">
        <v>102</v>
      </c>
      <c r="BU195" s="481" t="s">
        <v>102</v>
      </c>
      <c r="BV195" s="481" t="s">
        <v>102</v>
      </c>
      <c r="BW195" s="481" t="s">
        <v>102</v>
      </c>
      <c r="BX195" s="481" t="s">
        <v>102</v>
      </c>
      <c r="BY195" s="481" t="s">
        <v>102</v>
      </c>
      <c r="BZ195" s="481" t="s">
        <v>102</v>
      </c>
      <c r="CA195" s="481" t="s">
        <v>102</v>
      </c>
      <c r="CB195" s="481" t="s">
        <v>102</v>
      </c>
      <c r="CC195" s="481" t="s">
        <v>102</v>
      </c>
      <c r="CD195" s="481" t="s">
        <v>102</v>
      </c>
      <c r="CE195" s="481" t="s">
        <v>102</v>
      </c>
      <c r="CF195" s="481" t="s">
        <v>102</v>
      </c>
      <c r="CG195" s="481" t="s">
        <v>102</v>
      </c>
      <c r="CH195" s="481" t="s">
        <v>102</v>
      </c>
      <c r="CI195" s="481" t="s">
        <v>102</v>
      </c>
      <c r="CJ195" s="481" t="s">
        <v>102</v>
      </c>
      <c r="CK195" s="481" t="s">
        <v>102</v>
      </c>
      <c r="CL195" s="481" t="s">
        <v>102</v>
      </c>
      <c r="CM195" s="481" t="s">
        <v>102</v>
      </c>
      <c r="CN195" s="481" t="s">
        <v>102</v>
      </c>
      <c r="CO195" s="481" t="s">
        <v>102</v>
      </c>
      <c r="CP195" s="481" t="s">
        <v>102</v>
      </c>
      <c r="CQ195" s="481" t="s">
        <v>102</v>
      </c>
      <c r="CR195" s="481" t="s">
        <v>102</v>
      </c>
      <c r="CS195" s="481" t="s">
        <v>102</v>
      </c>
      <c r="CT195" s="481" t="s">
        <v>102</v>
      </c>
      <c r="CU195" s="481" t="s">
        <v>102</v>
      </c>
      <c r="CV195" s="481" t="s">
        <v>102</v>
      </c>
      <c r="CW195" s="481" t="s">
        <v>102</v>
      </c>
      <c r="CX195" s="481" t="s">
        <v>102</v>
      </c>
      <c r="CY195" s="481" t="s">
        <v>102</v>
      </c>
      <c r="CZ195" s="481" t="s">
        <v>102</v>
      </c>
      <c r="DA195" s="481" t="s">
        <v>102</v>
      </c>
      <c r="DB195" s="481" t="s">
        <v>102</v>
      </c>
      <c r="DC195" s="481" t="s">
        <v>102</v>
      </c>
      <c r="DD195" s="481" t="s">
        <v>102</v>
      </c>
      <c r="DE195" s="481" t="s">
        <v>102</v>
      </c>
      <c r="DF195" s="481" t="s">
        <v>102</v>
      </c>
      <c r="DG195" s="481" t="s">
        <v>102</v>
      </c>
      <c r="DH195" s="481" t="s">
        <v>102</v>
      </c>
      <c r="DI195" s="481" t="s">
        <v>102</v>
      </c>
      <c r="DJ195" s="481" t="s">
        <v>102</v>
      </c>
      <c r="DK195" s="481" t="s">
        <v>102</v>
      </c>
      <c r="DL195" s="481" t="s">
        <v>102</v>
      </c>
      <c r="DM195" s="481" t="s">
        <v>102</v>
      </c>
      <c r="DN195" s="481" t="s">
        <v>102</v>
      </c>
      <c r="DO195" s="481" t="s">
        <v>102</v>
      </c>
      <c r="DP195" s="481" t="s">
        <v>102</v>
      </c>
      <c r="DQ195" s="481" t="s">
        <v>102</v>
      </c>
      <c r="DR195" s="481" t="s">
        <v>102</v>
      </c>
      <c r="DS195" s="481" t="s">
        <v>102</v>
      </c>
      <c r="DT195" s="481" t="s">
        <v>102</v>
      </c>
      <c r="DU195" s="481" t="s">
        <v>102</v>
      </c>
      <c r="DV195" s="481" t="s">
        <v>102</v>
      </c>
      <c r="DW195" s="481" t="s">
        <v>102</v>
      </c>
      <c r="DX195" s="481" t="s">
        <v>102</v>
      </c>
      <c r="DY195" s="481" t="s">
        <v>102</v>
      </c>
      <c r="DZ195" s="481" t="s">
        <v>102</v>
      </c>
      <c r="EA195" s="481" t="s">
        <v>102</v>
      </c>
      <c r="EB195" s="481" t="s">
        <v>102</v>
      </c>
    </row>
    <row r="196" spans="1:132" x14ac:dyDescent="0.15">
      <c r="A196" s="480" t="s">
        <v>4844</v>
      </c>
      <c r="B196" s="481">
        <v>4290222</v>
      </c>
      <c r="C196" s="481" t="s">
        <v>102</v>
      </c>
      <c r="D196" s="481" t="s">
        <v>102</v>
      </c>
      <c r="E196" s="481" t="s">
        <v>102</v>
      </c>
      <c r="F196" s="481" t="s">
        <v>102</v>
      </c>
      <c r="G196" s="481" t="s">
        <v>102</v>
      </c>
      <c r="H196" s="481" t="s">
        <v>102</v>
      </c>
      <c r="I196" s="481" t="s">
        <v>102</v>
      </c>
      <c r="J196" s="481" t="s">
        <v>102</v>
      </c>
      <c r="K196" s="481" t="s">
        <v>102</v>
      </c>
      <c r="L196" s="481" t="s">
        <v>102</v>
      </c>
      <c r="M196" s="481" t="s">
        <v>102</v>
      </c>
      <c r="N196" s="481" t="s">
        <v>102</v>
      </c>
      <c r="O196" s="481" t="s">
        <v>102</v>
      </c>
      <c r="P196" s="481" t="s">
        <v>102</v>
      </c>
      <c r="Q196" s="481" t="s">
        <v>102</v>
      </c>
      <c r="R196" s="481" t="s">
        <v>102</v>
      </c>
      <c r="S196" s="481" t="s">
        <v>102</v>
      </c>
      <c r="T196" s="481" t="s">
        <v>102</v>
      </c>
      <c r="U196" s="481" t="s">
        <v>102</v>
      </c>
      <c r="V196" s="481" t="s">
        <v>102</v>
      </c>
      <c r="W196" s="481" t="s">
        <v>102</v>
      </c>
      <c r="X196" s="481" t="s">
        <v>102</v>
      </c>
      <c r="Y196" s="481" t="s">
        <v>102</v>
      </c>
      <c r="Z196" s="481" t="s">
        <v>102</v>
      </c>
      <c r="AA196" s="481" t="s">
        <v>102</v>
      </c>
      <c r="AB196" s="481" t="s">
        <v>102</v>
      </c>
      <c r="AC196" s="481" t="s">
        <v>102</v>
      </c>
      <c r="AD196" s="481" t="s">
        <v>102</v>
      </c>
      <c r="AE196" s="481" t="s">
        <v>102</v>
      </c>
      <c r="AF196" s="481" t="s">
        <v>102</v>
      </c>
      <c r="AG196" s="481" t="s">
        <v>102</v>
      </c>
      <c r="AH196" s="481" t="s">
        <v>102</v>
      </c>
      <c r="AI196" s="481" t="s">
        <v>102</v>
      </c>
      <c r="AJ196" s="481" t="s">
        <v>102</v>
      </c>
      <c r="AK196" s="481" t="s">
        <v>102</v>
      </c>
      <c r="AL196" s="481" t="s">
        <v>102</v>
      </c>
      <c r="AM196" s="481" t="s">
        <v>102</v>
      </c>
      <c r="AN196" s="481" t="s">
        <v>102</v>
      </c>
      <c r="AO196" s="481" t="s">
        <v>102</v>
      </c>
      <c r="AP196" s="481" t="s">
        <v>102</v>
      </c>
      <c r="AQ196" s="481" t="s">
        <v>102</v>
      </c>
      <c r="AR196" s="481" t="s">
        <v>102</v>
      </c>
      <c r="AS196" s="481" t="s">
        <v>102</v>
      </c>
      <c r="AT196" s="481" t="s">
        <v>102</v>
      </c>
      <c r="AU196" s="481" t="s">
        <v>102</v>
      </c>
      <c r="AV196" s="481" t="s">
        <v>102</v>
      </c>
      <c r="AW196" s="481" t="s">
        <v>102</v>
      </c>
      <c r="AX196" s="481" t="s">
        <v>102</v>
      </c>
      <c r="AY196" s="481" t="s">
        <v>102</v>
      </c>
      <c r="AZ196" s="481" t="s">
        <v>102</v>
      </c>
      <c r="BA196" s="481" t="s">
        <v>102</v>
      </c>
      <c r="BB196" s="481" t="s">
        <v>102</v>
      </c>
      <c r="BC196" s="481" t="s">
        <v>102</v>
      </c>
      <c r="BD196" s="481" t="s">
        <v>102</v>
      </c>
      <c r="BE196" s="481" t="s">
        <v>102</v>
      </c>
      <c r="BF196" s="481" t="s">
        <v>102</v>
      </c>
      <c r="BG196" s="481" t="s">
        <v>102</v>
      </c>
      <c r="BH196" s="481" t="s">
        <v>102</v>
      </c>
      <c r="BI196" s="481" t="s">
        <v>102</v>
      </c>
      <c r="BJ196" s="481" t="s">
        <v>102</v>
      </c>
      <c r="BK196" s="481" t="s">
        <v>102</v>
      </c>
      <c r="BL196" s="481" t="s">
        <v>102</v>
      </c>
      <c r="BM196" s="481" t="s">
        <v>102</v>
      </c>
      <c r="BN196" s="481" t="s">
        <v>102</v>
      </c>
      <c r="BO196" s="481" t="s">
        <v>102</v>
      </c>
      <c r="BP196" s="481" t="s">
        <v>102</v>
      </c>
      <c r="BQ196" s="481" t="s">
        <v>102</v>
      </c>
      <c r="BR196" s="481" t="s">
        <v>102</v>
      </c>
      <c r="BS196" s="481" t="s">
        <v>102</v>
      </c>
      <c r="BT196" s="481" t="s">
        <v>102</v>
      </c>
      <c r="BU196" s="481" t="s">
        <v>102</v>
      </c>
      <c r="BV196" s="481" t="s">
        <v>102</v>
      </c>
      <c r="BW196" s="481" t="s">
        <v>102</v>
      </c>
      <c r="BX196" s="481" t="s">
        <v>102</v>
      </c>
      <c r="BY196" s="481" t="s">
        <v>102</v>
      </c>
      <c r="BZ196" s="481" t="s">
        <v>102</v>
      </c>
      <c r="CA196" s="481" t="s">
        <v>102</v>
      </c>
      <c r="CB196" s="481" t="s">
        <v>102</v>
      </c>
      <c r="CC196" s="481" t="s">
        <v>102</v>
      </c>
      <c r="CD196" s="481" t="s">
        <v>102</v>
      </c>
      <c r="CE196" s="481" t="s">
        <v>102</v>
      </c>
      <c r="CF196" s="481" t="s">
        <v>102</v>
      </c>
      <c r="CG196" s="481" t="s">
        <v>102</v>
      </c>
      <c r="CH196" s="481" t="s">
        <v>102</v>
      </c>
      <c r="CI196" s="481" t="s">
        <v>102</v>
      </c>
      <c r="CJ196" s="481" t="s">
        <v>102</v>
      </c>
      <c r="CK196" s="481" t="s">
        <v>102</v>
      </c>
      <c r="CL196" s="481" t="s">
        <v>102</v>
      </c>
      <c r="CM196" s="481" t="s">
        <v>102</v>
      </c>
      <c r="CN196" s="481" t="s">
        <v>102</v>
      </c>
      <c r="CO196" s="481" t="s">
        <v>102</v>
      </c>
      <c r="CP196" s="481" t="s">
        <v>102</v>
      </c>
      <c r="CQ196" s="481" t="s">
        <v>102</v>
      </c>
      <c r="CR196" s="481" t="s">
        <v>102</v>
      </c>
      <c r="CS196" s="481" t="s">
        <v>102</v>
      </c>
      <c r="CT196" s="481" t="s">
        <v>102</v>
      </c>
      <c r="CU196" s="481" t="s">
        <v>102</v>
      </c>
      <c r="CV196" s="481" t="s">
        <v>102</v>
      </c>
      <c r="CW196" s="481" t="s">
        <v>102</v>
      </c>
      <c r="CX196" s="481" t="s">
        <v>102</v>
      </c>
      <c r="CY196" s="481" t="s">
        <v>102</v>
      </c>
      <c r="CZ196" s="481" t="s">
        <v>102</v>
      </c>
      <c r="DA196" s="481" t="s">
        <v>102</v>
      </c>
      <c r="DB196" s="481" t="s">
        <v>102</v>
      </c>
      <c r="DC196" s="481" t="s">
        <v>102</v>
      </c>
      <c r="DD196" s="481" t="s">
        <v>102</v>
      </c>
      <c r="DE196" s="481" t="s">
        <v>102</v>
      </c>
      <c r="DF196" s="481" t="s">
        <v>102</v>
      </c>
      <c r="DG196" s="481" t="s">
        <v>102</v>
      </c>
      <c r="DH196" s="481" t="s">
        <v>102</v>
      </c>
      <c r="DI196" s="481" t="s">
        <v>102</v>
      </c>
      <c r="DJ196" s="481" t="s">
        <v>102</v>
      </c>
      <c r="DK196" s="481" t="s">
        <v>102</v>
      </c>
      <c r="DL196" s="481" t="s">
        <v>102</v>
      </c>
      <c r="DM196" s="481" t="s">
        <v>102</v>
      </c>
      <c r="DN196" s="481" t="s">
        <v>102</v>
      </c>
      <c r="DO196" s="481" t="s">
        <v>102</v>
      </c>
      <c r="DP196" s="481" t="s">
        <v>102</v>
      </c>
      <c r="DQ196" s="481" t="s">
        <v>102</v>
      </c>
      <c r="DR196" s="481" t="s">
        <v>102</v>
      </c>
      <c r="DS196" s="481" t="s">
        <v>102</v>
      </c>
      <c r="DT196" s="481" t="s">
        <v>102</v>
      </c>
      <c r="DU196" s="481" t="s">
        <v>102</v>
      </c>
      <c r="DV196" s="481" t="s">
        <v>102</v>
      </c>
      <c r="DW196" s="481" t="s">
        <v>102</v>
      </c>
      <c r="DX196" s="481" t="s">
        <v>102</v>
      </c>
      <c r="DY196" s="481" t="s">
        <v>102</v>
      </c>
      <c r="DZ196" s="481" t="s">
        <v>102</v>
      </c>
      <c r="EA196" s="481" t="s">
        <v>102</v>
      </c>
      <c r="EB196" s="481" t="s">
        <v>102</v>
      </c>
    </row>
  </sheetData>
  <autoFilter ref="A1:AX196"/>
  <phoneticPr fontId="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96"/>
  <sheetViews>
    <sheetView zoomScale="80" zoomScaleNormal="80" workbookViewId="0">
      <pane xSplit="1" ySplit="1" topLeftCell="B2" activePane="bottomRight" state="frozen"/>
      <selection pane="topRight" activeCell="B1" sqref="B1"/>
      <selection pane="bottomLeft" activeCell="A2" sqref="A2"/>
      <selection pane="bottomRight" activeCell="B10" sqref="B10"/>
    </sheetView>
  </sheetViews>
  <sheetFormatPr defaultRowHeight="13.5" x14ac:dyDescent="0.15"/>
  <cols>
    <col min="1" max="1" width="16.125" style="480" customWidth="1"/>
    <col min="2" max="2" width="15.125" style="481" customWidth="1"/>
    <col min="3" max="16384" width="9" style="481"/>
  </cols>
  <sheetData>
    <row r="1" spans="1:132" x14ac:dyDescent="0.15">
      <c r="B1" s="481" t="s">
        <v>3962</v>
      </c>
      <c r="C1" s="487" t="s">
        <v>3963</v>
      </c>
      <c r="D1" s="487" t="s">
        <v>3964</v>
      </c>
      <c r="E1" s="487" t="s">
        <v>3965</v>
      </c>
      <c r="F1" s="487" t="s">
        <v>3966</v>
      </c>
      <c r="G1" s="487" t="s">
        <v>3967</v>
      </c>
      <c r="H1" s="487" t="s">
        <v>3968</v>
      </c>
      <c r="I1" s="487" t="s">
        <v>3969</v>
      </c>
      <c r="J1" s="487" t="s">
        <v>3970</v>
      </c>
      <c r="K1" s="487" t="s">
        <v>3971</v>
      </c>
      <c r="L1" s="487" t="s">
        <v>3972</v>
      </c>
      <c r="M1" s="487" t="s">
        <v>3973</v>
      </c>
      <c r="N1" s="487" t="s">
        <v>3974</v>
      </c>
      <c r="O1" s="487" t="s">
        <v>3975</v>
      </c>
      <c r="P1" s="487" t="s">
        <v>3976</v>
      </c>
      <c r="Q1" s="487" t="s">
        <v>3977</v>
      </c>
      <c r="R1" s="487" t="s">
        <v>3978</v>
      </c>
      <c r="S1" s="487" t="s">
        <v>3979</v>
      </c>
      <c r="T1" s="487" t="s">
        <v>3980</v>
      </c>
      <c r="U1" s="487" t="s">
        <v>3981</v>
      </c>
      <c r="V1" s="487" t="s">
        <v>3982</v>
      </c>
      <c r="W1" s="487" t="s">
        <v>3983</v>
      </c>
      <c r="X1" s="487" t="s">
        <v>3984</v>
      </c>
      <c r="Y1" s="487" t="s">
        <v>3985</v>
      </c>
      <c r="Z1" s="487" t="s">
        <v>3986</v>
      </c>
      <c r="AA1" s="487" t="s">
        <v>3987</v>
      </c>
      <c r="AB1" s="487" t="s">
        <v>3988</v>
      </c>
      <c r="AC1" s="487" t="s">
        <v>3989</v>
      </c>
      <c r="AD1" s="487" t="s">
        <v>3990</v>
      </c>
      <c r="AE1" s="487" t="s">
        <v>3991</v>
      </c>
      <c r="AF1" s="487" t="s">
        <v>3992</v>
      </c>
      <c r="AG1" s="487" t="s">
        <v>3993</v>
      </c>
      <c r="AH1" s="487" t="s">
        <v>3994</v>
      </c>
      <c r="AI1" s="487" t="s">
        <v>3995</v>
      </c>
      <c r="AJ1" s="487" t="s">
        <v>3996</v>
      </c>
      <c r="AK1" s="487" t="s">
        <v>3997</v>
      </c>
      <c r="AL1" s="487" t="s">
        <v>3998</v>
      </c>
      <c r="AM1" s="487" t="s">
        <v>3999</v>
      </c>
      <c r="AN1" s="487" t="s">
        <v>4000</v>
      </c>
      <c r="AO1" s="487" t="s">
        <v>4001</v>
      </c>
      <c r="AP1" s="487" t="s">
        <v>4002</v>
      </c>
      <c r="AQ1" s="487" t="s">
        <v>4003</v>
      </c>
      <c r="AR1" s="487" t="s">
        <v>4004</v>
      </c>
      <c r="AS1" s="487" t="s">
        <v>4005</v>
      </c>
      <c r="AT1" s="487" t="s">
        <v>4006</v>
      </c>
      <c r="AU1" s="487" t="s">
        <v>4007</v>
      </c>
      <c r="AV1" s="487" t="s">
        <v>4008</v>
      </c>
      <c r="AW1" s="487" t="s">
        <v>4009</v>
      </c>
      <c r="AX1" s="481" t="s">
        <v>4010</v>
      </c>
      <c r="AY1" s="481" t="s">
        <v>4011</v>
      </c>
      <c r="AZ1" s="481" t="s">
        <v>4012</v>
      </c>
      <c r="BA1" s="481" t="s">
        <v>4013</v>
      </c>
      <c r="BB1" s="481" t="s">
        <v>4014</v>
      </c>
      <c r="BC1" s="481" t="s">
        <v>4015</v>
      </c>
      <c r="BD1" s="481" t="s">
        <v>4016</v>
      </c>
      <c r="BE1" s="481" t="s">
        <v>4017</v>
      </c>
      <c r="BF1" s="481" t="s">
        <v>4018</v>
      </c>
      <c r="BG1" s="481" t="s">
        <v>4019</v>
      </c>
      <c r="BH1" s="481" t="s">
        <v>4020</v>
      </c>
      <c r="BI1" s="481" t="s">
        <v>4021</v>
      </c>
      <c r="BJ1" s="481" t="s">
        <v>4022</v>
      </c>
      <c r="BK1" s="481" t="s">
        <v>4023</v>
      </c>
      <c r="BL1" s="481" t="s">
        <v>4024</v>
      </c>
      <c r="BM1" s="481" t="s">
        <v>4025</v>
      </c>
      <c r="BN1" s="481" t="s">
        <v>4026</v>
      </c>
      <c r="BO1" s="481" t="s">
        <v>4027</v>
      </c>
      <c r="BP1" s="481" t="s">
        <v>4028</v>
      </c>
      <c r="BQ1" s="481" t="s">
        <v>4029</v>
      </c>
      <c r="BR1" s="481" t="s">
        <v>4030</v>
      </c>
      <c r="BS1" s="481" t="s">
        <v>4031</v>
      </c>
      <c r="BT1" s="481" t="s">
        <v>4032</v>
      </c>
      <c r="BU1" s="481" t="s">
        <v>4033</v>
      </c>
      <c r="BV1" s="481" t="s">
        <v>4034</v>
      </c>
      <c r="BW1" s="481" t="s">
        <v>4035</v>
      </c>
      <c r="BX1" s="481" t="s">
        <v>4036</v>
      </c>
      <c r="BY1" s="481" t="s">
        <v>4037</v>
      </c>
      <c r="BZ1" s="481" t="s">
        <v>4038</v>
      </c>
      <c r="CA1" s="481" t="s">
        <v>4039</v>
      </c>
      <c r="CB1" s="481" t="s">
        <v>4040</v>
      </c>
      <c r="CC1" s="481" t="s">
        <v>4041</v>
      </c>
      <c r="CD1" s="481" t="s">
        <v>4042</v>
      </c>
      <c r="CE1" s="481" t="s">
        <v>4043</v>
      </c>
      <c r="CF1" s="481" t="s">
        <v>4044</v>
      </c>
      <c r="CG1" s="481" t="s">
        <v>4045</v>
      </c>
      <c r="CH1" s="481" t="s">
        <v>4046</v>
      </c>
      <c r="CI1" s="481" t="s">
        <v>4047</v>
      </c>
      <c r="CJ1" s="481" t="s">
        <v>4048</v>
      </c>
      <c r="CK1" s="481" t="s">
        <v>4049</v>
      </c>
      <c r="CL1" s="481" t="s">
        <v>4050</v>
      </c>
      <c r="CM1" s="481" t="s">
        <v>4051</v>
      </c>
      <c r="CN1" s="481" t="s">
        <v>4052</v>
      </c>
      <c r="CO1" s="481" t="s">
        <v>4053</v>
      </c>
      <c r="CP1" s="481" t="s">
        <v>4054</v>
      </c>
      <c r="CQ1" s="481" t="s">
        <v>4055</v>
      </c>
      <c r="CR1" s="481" t="s">
        <v>4056</v>
      </c>
      <c r="CS1" s="481" t="s">
        <v>4057</v>
      </c>
      <c r="CT1" s="481" t="s">
        <v>4058</v>
      </c>
      <c r="CU1" s="481" t="s">
        <v>4059</v>
      </c>
      <c r="CV1" s="481" t="s">
        <v>4060</v>
      </c>
      <c r="CW1" s="481" t="s">
        <v>4061</v>
      </c>
      <c r="CX1" s="481" t="s">
        <v>4062</v>
      </c>
      <c r="CY1" s="481" t="s">
        <v>4063</v>
      </c>
      <c r="CZ1" s="481" t="s">
        <v>4064</v>
      </c>
      <c r="DA1" s="481" t="s">
        <v>4065</v>
      </c>
      <c r="DB1" s="481" t="s">
        <v>4066</v>
      </c>
      <c r="DC1" s="481" t="s">
        <v>4067</v>
      </c>
      <c r="DD1" s="481" t="s">
        <v>4068</v>
      </c>
      <c r="DE1" s="481" t="s">
        <v>4069</v>
      </c>
      <c r="DF1" s="481" t="s">
        <v>4070</v>
      </c>
      <c r="DG1" s="481" t="s">
        <v>4071</v>
      </c>
      <c r="DH1" s="481" t="s">
        <v>4072</v>
      </c>
      <c r="DI1" s="481" t="s">
        <v>4073</v>
      </c>
      <c r="DJ1" s="481" t="s">
        <v>4074</v>
      </c>
      <c r="DK1" s="481" t="s">
        <v>4075</v>
      </c>
      <c r="DL1" s="481" t="s">
        <v>4076</v>
      </c>
      <c r="DM1" s="481" t="s">
        <v>4077</v>
      </c>
      <c r="DN1" s="481" t="s">
        <v>4078</v>
      </c>
      <c r="DO1" s="481" t="s">
        <v>4079</v>
      </c>
      <c r="DP1" s="481" t="s">
        <v>4080</v>
      </c>
      <c r="DQ1" s="481" t="s">
        <v>4081</v>
      </c>
      <c r="DR1" s="481" t="s">
        <v>4082</v>
      </c>
      <c r="DS1" s="481" t="s">
        <v>4083</v>
      </c>
      <c r="DT1" s="481" t="s">
        <v>4084</v>
      </c>
      <c r="DU1" s="481" t="s">
        <v>4085</v>
      </c>
      <c r="DV1" s="481" t="s">
        <v>4086</v>
      </c>
      <c r="DW1" s="481" t="s">
        <v>4087</v>
      </c>
      <c r="DX1" s="481" t="s">
        <v>4088</v>
      </c>
      <c r="DY1" s="481" t="s">
        <v>4089</v>
      </c>
      <c r="DZ1" s="481" t="s">
        <v>4090</v>
      </c>
      <c r="EA1" s="481" t="s">
        <v>4091</v>
      </c>
      <c r="EB1" s="481" t="s">
        <v>4092</v>
      </c>
    </row>
    <row r="2" spans="1:132" x14ac:dyDescent="0.15">
      <c r="B2" s="481">
        <v>2580101</v>
      </c>
      <c r="C2" s="481" t="s">
        <v>102</v>
      </c>
      <c r="D2" s="481" t="s">
        <v>102</v>
      </c>
      <c r="E2" s="481" t="s">
        <v>102</v>
      </c>
      <c r="F2" s="481" t="s">
        <v>102</v>
      </c>
      <c r="G2" s="481" t="s">
        <v>102</v>
      </c>
      <c r="H2" s="481" t="s">
        <v>102</v>
      </c>
      <c r="I2" s="481" t="s">
        <v>102</v>
      </c>
      <c r="J2" s="481" t="s">
        <v>102</v>
      </c>
      <c r="K2" s="481" t="s">
        <v>102</v>
      </c>
      <c r="L2" s="481" t="s">
        <v>102</v>
      </c>
      <c r="M2" s="481" t="s">
        <v>102</v>
      </c>
      <c r="N2" s="481" t="s">
        <v>102</v>
      </c>
      <c r="O2" s="481" t="s">
        <v>102</v>
      </c>
      <c r="P2" s="481" t="s">
        <v>102</v>
      </c>
      <c r="Q2" s="481" t="s">
        <v>102</v>
      </c>
      <c r="R2" s="481" t="s">
        <v>102</v>
      </c>
      <c r="S2" s="481" t="s">
        <v>102</v>
      </c>
      <c r="T2" s="481" t="s">
        <v>102</v>
      </c>
      <c r="U2" s="481" t="s">
        <v>102</v>
      </c>
      <c r="V2" s="481" t="s">
        <v>102</v>
      </c>
      <c r="W2" s="481" t="s">
        <v>102</v>
      </c>
      <c r="X2" s="481" t="s">
        <v>102</v>
      </c>
      <c r="Y2" s="481" t="s">
        <v>102</v>
      </c>
      <c r="Z2" s="481" t="s">
        <v>102</v>
      </c>
      <c r="AA2" s="481" t="s">
        <v>102</v>
      </c>
      <c r="AB2" s="481" t="s">
        <v>102</v>
      </c>
      <c r="AC2" s="481" t="s">
        <v>102</v>
      </c>
      <c r="AD2" s="481" t="s">
        <v>102</v>
      </c>
      <c r="AE2" s="481" t="s">
        <v>102</v>
      </c>
      <c r="AF2" s="481" t="s">
        <v>102</v>
      </c>
      <c r="AG2" s="481" t="s">
        <v>102</v>
      </c>
      <c r="AH2" s="481" t="s">
        <v>102</v>
      </c>
      <c r="AI2" s="481" t="s">
        <v>102</v>
      </c>
      <c r="AJ2" s="481" t="s">
        <v>102</v>
      </c>
      <c r="AK2" s="481" t="s">
        <v>102</v>
      </c>
      <c r="AL2" s="481" t="s">
        <v>102</v>
      </c>
      <c r="AM2" s="481" t="s">
        <v>102</v>
      </c>
      <c r="AN2" s="481" t="s">
        <v>102</v>
      </c>
      <c r="AO2" s="481" t="s">
        <v>102</v>
      </c>
      <c r="AP2" s="481" t="s">
        <v>102</v>
      </c>
      <c r="AQ2" s="481" t="s">
        <v>102</v>
      </c>
      <c r="AR2" s="481" t="s">
        <v>102</v>
      </c>
      <c r="AS2" s="481" t="s">
        <v>102</v>
      </c>
      <c r="AT2" s="481" t="s">
        <v>102</v>
      </c>
      <c r="AU2" s="481" t="s">
        <v>102</v>
      </c>
      <c r="AV2" s="481" t="s">
        <v>102</v>
      </c>
      <c r="AW2" s="481" t="s">
        <v>102</v>
      </c>
      <c r="AX2" s="481" t="s">
        <v>102</v>
      </c>
      <c r="AY2" s="481" t="s">
        <v>102</v>
      </c>
      <c r="AZ2" s="481" t="s">
        <v>102</v>
      </c>
      <c r="BA2" s="481" t="s">
        <v>102</v>
      </c>
      <c r="BB2" s="481" t="s">
        <v>102</v>
      </c>
      <c r="BC2" s="481" t="s">
        <v>102</v>
      </c>
      <c r="BD2" s="481" t="s">
        <v>102</v>
      </c>
      <c r="BE2" s="481" t="s">
        <v>102</v>
      </c>
      <c r="BF2" s="481" t="s">
        <v>102</v>
      </c>
      <c r="BG2" s="481" t="s">
        <v>102</v>
      </c>
      <c r="BH2" s="481" t="s">
        <v>102</v>
      </c>
      <c r="BI2" s="481" t="s">
        <v>102</v>
      </c>
      <c r="BJ2" s="481" t="s">
        <v>102</v>
      </c>
      <c r="BK2" s="481" t="s">
        <v>102</v>
      </c>
      <c r="BL2" s="481" t="s">
        <v>102</v>
      </c>
      <c r="BM2" s="481" t="s">
        <v>102</v>
      </c>
      <c r="BN2" s="481" t="s">
        <v>102</v>
      </c>
      <c r="BO2" s="481" t="s">
        <v>102</v>
      </c>
      <c r="BP2" s="481" t="s">
        <v>102</v>
      </c>
      <c r="BQ2" s="481" t="s">
        <v>102</v>
      </c>
      <c r="BR2" s="481" t="s">
        <v>102</v>
      </c>
      <c r="BS2" s="481" t="s">
        <v>102</v>
      </c>
      <c r="BT2" s="481" t="s">
        <v>102</v>
      </c>
      <c r="BU2" s="481" t="s">
        <v>102</v>
      </c>
      <c r="BV2" s="481" t="s">
        <v>102</v>
      </c>
      <c r="BW2" s="481" t="s">
        <v>102</v>
      </c>
      <c r="BX2" s="481" t="s">
        <v>102</v>
      </c>
      <c r="BY2" s="481" t="s">
        <v>102</v>
      </c>
      <c r="BZ2" s="481" t="s">
        <v>102</v>
      </c>
      <c r="CA2" s="481" t="s">
        <v>102</v>
      </c>
      <c r="CB2" s="481" t="s">
        <v>102</v>
      </c>
      <c r="CC2" s="481" t="s">
        <v>102</v>
      </c>
      <c r="CD2" s="481" t="s">
        <v>102</v>
      </c>
      <c r="CE2" s="481" t="s">
        <v>102</v>
      </c>
      <c r="CF2" s="481" t="s">
        <v>102</v>
      </c>
      <c r="CG2" s="481" t="s">
        <v>102</v>
      </c>
      <c r="CH2" s="481" t="s">
        <v>102</v>
      </c>
      <c r="CI2" s="481" t="s">
        <v>102</v>
      </c>
      <c r="CJ2" s="481" t="s">
        <v>102</v>
      </c>
      <c r="CK2" s="481" t="s">
        <v>102</v>
      </c>
      <c r="CL2" s="481" t="s">
        <v>102</v>
      </c>
      <c r="CM2" s="481" t="s">
        <v>102</v>
      </c>
      <c r="CN2" s="481" t="s">
        <v>102</v>
      </c>
      <c r="CO2" s="481" t="s">
        <v>102</v>
      </c>
      <c r="CP2" s="481" t="s">
        <v>102</v>
      </c>
      <c r="CQ2" s="481" t="s">
        <v>102</v>
      </c>
      <c r="CR2" s="481" t="s">
        <v>102</v>
      </c>
      <c r="CS2" s="481" t="s">
        <v>102</v>
      </c>
      <c r="CT2" s="481" t="s">
        <v>102</v>
      </c>
      <c r="CU2" s="481" t="s">
        <v>102</v>
      </c>
      <c r="CV2" s="481" t="s">
        <v>102</v>
      </c>
      <c r="CW2" s="481" t="s">
        <v>102</v>
      </c>
      <c r="CX2" s="481" t="s">
        <v>102</v>
      </c>
      <c r="CY2" s="481" t="s">
        <v>102</v>
      </c>
      <c r="CZ2" s="481" t="s">
        <v>102</v>
      </c>
      <c r="DA2" s="481" t="s">
        <v>102</v>
      </c>
      <c r="DB2" s="481" t="s">
        <v>102</v>
      </c>
      <c r="DC2" s="481" t="s">
        <v>102</v>
      </c>
      <c r="DD2" s="481" t="s">
        <v>102</v>
      </c>
      <c r="DE2" s="481" t="s">
        <v>102</v>
      </c>
      <c r="DF2" s="481" t="s">
        <v>102</v>
      </c>
      <c r="DG2" s="481" t="s">
        <v>102</v>
      </c>
      <c r="DH2" s="481" t="s">
        <v>102</v>
      </c>
      <c r="DI2" s="481" t="s">
        <v>102</v>
      </c>
      <c r="DJ2" s="481" t="s">
        <v>102</v>
      </c>
      <c r="DK2" s="481" t="s">
        <v>102</v>
      </c>
      <c r="DL2" s="481" t="s">
        <v>102</v>
      </c>
      <c r="DM2" s="481" t="s">
        <v>102</v>
      </c>
      <c r="DN2" s="481" t="s">
        <v>102</v>
      </c>
      <c r="DO2" s="481" t="s">
        <v>102</v>
      </c>
      <c r="DP2" s="481" t="s">
        <v>102</v>
      </c>
      <c r="DQ2" s="481" t="s">
        <v>102</v>
      </c>
      <c r="DR2" s="481" t="s">
        <v>102</v>
      </c>
      <c r="DS2" s="481" t="s">
        <v>102</v>
      </c>
      <c r="DT2" s="481" t="s">
        <v>102</v>
      </c>
      <c r="DU2" s="481" t="s">
        <v>102</v>
      </c>
      <c r="DV2" s="481" t="s">
        <v>102</v>
      </c>
      <c r="DW2" s="481" t="s">
        <v>102</v>
      </c>
      <c r="DX2" s="481" t="s">
        <v>102</v>
      </c>
      <c r="DY2" s="481" t="s">
        <v>102</v>
      </c>
      <c r="DZ2" s="481" t="s">
        <v>102</v>
      </c>
      <c r="EA2" s="481" t="s">
        <v>102</v>
      </c>
      <c r="EB2" s="481" t="s">
        <v>102</v>
      </c>
    </row>
    <row r="3" spans="1:132" x14ac:dyDescent="0.15">
      <c r="A3" s="485"/>
      <c r="B3" s="481">
        <v>2898643</v>
      </c>
      <c r="C3" s="481" t="s">
        <v>102</v>
      </c>
      <c r="D3" s="481" t="s">
        <v>102</v>
      </c>
      <c r="E3" s="481" t="s">
        <v>102</v>
      </c>
      <c r="F3" s="481" t="s">
        <v>102</v>
      </c>
      <c r="G3" s="481" t="s">
        <v>102</v>
      </c>
      <c r="H3" s="481" t="s">
        <v>102</v>
      </c>
      <c r="I3" s="481" t="s">
        <v>102</v>
      </c>
      <c r="J3" s="481" t="s">
        <v>102</v>
      </c>
      <c r="K3" s="481" t="s">
        <v>102</v>
      </c>
      <c r="L3" s="481" t="s">
        <v>102</v>
      </c>
      <c r="M3" s="481" t="s">
        <v>102</v>
      </c>
      <c r="N3" s="481" t="s">
        <v>102</v>
      </c>
      <c r="O3" s="481" t="s">
        <v>102</v>
      </c>
      <c r="P3" s="481" t="s">
        <v>102</v>
      </c>
      <c r="Q3" s="481" t="s">
        <v>102</v>
      </c>
      <c r="R3" s="481" t="s">
        <v>102</v>
      </c>
      <c r="S3" s="481" t="s">
        <v>102</v>
      </c>
      <c r="T3" s="481" t="s">
        <v>102</v>
      </c>
      <c r="U3" s="481" t="s">
        <v>102</v>
      </c>
      <c r="V3" s="481" t="s">
        <v>102</v>
      </c>
      <c r="W3" s="481" t="s">
        <v>102</v>
      </c>
      <c r="X3" s="481" t="s">
        <v>102</v>
      </c>
      <c r="Y3" s="481" t="s">
        <v>102</v>
      </c>
      <c r="Z3" s="481" t="s">
        <v>102</v>
      </c>
      <c r="AA3" s="481" t="s">
        <v>102</v>
      </c>
      <c r="AB3" s="481" t="s">
        <v>102</v>
      </c>
      <c r="AC3" s="481" t="s">
        <v>102</v>
      </c>
      <c r="AD3" s="481" t="s">
        <v>102</v>
      </c>
      <c r="AE3" s="481" t="s">
        <v>102</v>
      </c>
      <c r="AF3" s="481" t="s">
        <v>102</v>
      </c>
      <c r="AG3" s="481" t="s">
        <v>102</v>
      </c>
      <c r="AH3" s="481" t="s">
        <v>102</v>
      </c>
      <c r="AI3" s="481" t="s">
        <v>102</v>
      </c>
      <c r="AJ3" s="481" t="s">
        <v>102</v>
      </c>
      <c r="AK3" s="481" t="s">
        <v>102</v>
      </c>
      <c r="AL3" s="481" t="s">
        <v>102</v>
      </c>
      <c r="AM3" s="481" t="s">
        <v>102</v>
      </c>
      <c r="AN3" s="481" t="s">
        <v>102</v>
      </c>
      <c r="AO3" s="481" t="s">
        <v>102</v>
      </c>
      <c r="AP3" s="481" t="s">
        <v>102</v>
      </c>
      <c r="AQ3" s="481" t="s">
        <v>102</v>
      </c>
      <c r="AR3" s="481" t="s">
        <v>102</v>
      </c>
      <c r="AS3" s="481" t="s">
        <v>102</v>
      </c>
      <c r="AT3" s="481" t="s">
        <v>102</v>
      </c>
      <c r="AU3" s="481" t="s">
        <v>102</v>
      </c>
      <c r="AV3" s="481" t="s">
        <v>102</v>
      </c>
      <c r="AW3" s="481" t="s">
        <v>102</v>
      </c>
      <c r="AX3" s="481" t="s">
        <v>102</v>
      </c>
      <c r="AY3" s="481" t="s">
        <v>102</v>
      </c>
      <c r="AZ3" s="481" t="s">
        <v>102</v>
      </c>
      <c r="BA3" s="481" t="s">
        <v>102</v>
      </c>
      <c r="BB3" s="481" t="s">
        <v>102</v>
      </c>
      <c r="BC3" s="481" t="s">
        <v>102</v>
      </c>
      <c r="BD3" s="481" t="s">
        <v>102</v>
      </c>
      <c r="BE3" s="481" t="s">
        <v>102</v>
      </c>
      <c r="BF3" s="481" t="s">
        <v>102</v>
      </c>
      <c r="BG3" s="481" t="s">
        <v>102</v>
      </c>
      <c r="BH3" s="481" t="s">
        <v>102</v>
      </c>
      <c r="BI3" s="481" t="s">
        <v>102</v>
      </c>
      <c r="BJ3" s="481" t="s">
        <v>102</v>
      </c>
      <c r="BK3" s="481" t="s">
        <v>102</v>
      </c>
      <c r="BL3" s="481" t="s">
        <v>102</v>
      </c>
      <c r="BM3" s="481" t="s">
        <v>102</v>
      </c>
      <c r="BN3" s="481" t="s">
        <v>102</v>
      </c>
      <c r="BO3" s="481" t="s">
        <v>102</v>
      </c>
      <c r="BP3" s="481" t="s">
        <v>102</v>
      </c>
      <c r="BQ3" s="481" t="s">
        <v>102</v>
      </c>
      <c r="BR3" s="481" t="s">
        <v>102</v>
      </c>
      <c r="BS3" s="481" t="s">
        <v>102</v>
      </c>
      <c r="BT3" s="481" t="s">
        <v>102</v>
      </c>
      <c r="BU3" s="481" t="s">
        <v>102</v>
      </c>
      <c r="BV3" s="481" t="s">
        <v>102</v>
      </c>
      <c r="BW3" s="481" t="s">
        <v>102</v>
      </c>
      <c r="BX3" s="481" t="s">
        <v>102</v>
      </c>
      <c r="BY3" s="481" t="s">
        <v>102</v>
      </c>
      <c r="BZ3" s="481" t="s">
        <v>102</v>
      </c>
      <c r="CA3" s="481" t="s">
        <v>102</v>
      </c>
      <c r="CB3" s="481" t="s">
        <v>102</v>
      </c>
      <c r="CC3" s="481" t="s">
        <v>102</v>
      </c>
      <c r="CD3" s="481" t="s">
        <v>102</v>
      </c>
      <c r="CE3" s="481" t="s">
        <v>102</v>
      </c>
      <c r="CF3" s="481" t="s">
        <v>102</v>
      </c>
      <c r="CG3" s="481" t="s">
        <v>102</v>
      </c>
      <c r="CH3" s="481" t="s">
        <v>102</v>
      </c>
      <c r="CI3" s="481" t="s">
        <v>102</v>
      </c>
      <c r="CJ3" s="481" t="s">
        <v>102</v>
      </c>
      <c r="CK3" s="481" t="s">
        <v>102</v>
      </c>
      <c r="CL3" s="481" t="s">
        <v>102</v>
      </c>
      <c r="CM3" s="481" t="s">
        <v>102</v>
      </c>
      <c r="CN3" s="481" t="s">
        <v>102</v>
      </c>
      <c r="CO3" s="481" t="s">
        <v>102</v>
      </c>
      <c r="CP3" s="481" t="s">
        <v>102</v>
      </c>
      <c r="CQ3" s="481" t="s">
        <v>102</v>
      </c>
      <c r="CR3" s="481" t="s">
        <v>102</v>
      </c>
      <c r="CS3" s="481" t="s">
        <v>102</v>
      </c>
      <c r="CT3" s="481" t="s">
        <v>102</v>
      </c>
      <c r="CU3" s="481" t="s">
        <v>102</v>
      </c>
      <c r="CV3" s="481" t="s">
        <v>102</v>
      </c>
      <c r="CW3" s="481" t="s">
        <v>102</v>
      </c>
      <c r="CX3" s="481" t="s">
        <v>102</v>
      </c>
      <c r="CY3" s="481" t="s">
        <v>102</v>
      </c>
      <c r="CZ3" s="481" t="s">
        <v>102</v>
      </c>
      <c r="DA3" s="481" t="s">
        <v>102</v>
      </c>
      <c r="DB3" s="481" t="s">
        <v>102</v>
      </c>
      <c r="DC3" s="481" t="s">
        <v>102</v>
      </c>
      <c r="DD3" s="481" t="s">
        <v>102</v>
      </c>
      <c r="DE3" s="481" t="s">
        <v>102</v>
      </c>
      <c r="DF3" s="481" t="s">
        <v>102</v>
      </c>
      <c r="DG3" s="481" t="s">
        <v>102</v>
      </c>
      <c r="DH3" s="481" t="s">
        <v>102</v>
      </c>
      <c r="DI3" s="481" t="s">
        <v>102</v>
      </c>
      <c r="DJ3" s="481" t="s">
        <v>102</v>
      </c>
      <c r="DK3" s="481" t="s">
        <v>102</v>
      </c>
      <c r="DL3" s="481" t="s">
        <v>102</v>
      </c>
      <c r="DM3" s="481" t="s">
        <v>102</v>
      </c>
      <c r="DN3" s="481" t="s">
        <v>102</v>
      </c>
      <c r="DO3" s="481" t="s">
        <v>102</v>
      </c>
      <c r="DP3" s="481" t="s">
        <v>102</v>
      </c>
      <c r="DQ3" s="481" t="s">
        <v>102</v>
      </c>
      <c r="DR3" s="481" t="s">
        <v>102</v>
      </c>
      <c r="DS3" s="481" t="s">
        <v>102</v>
      </c>
      <c r="DT3" s="481" t="s">
        <v>102</v>
      </c>
      <c r="DU3" s="481" t="s">
        <v>102</v>
      </c>
      <c r="DV3" s="481" t="s">
        <v>102</v>
      </c>
      <c r="DW3" s="481" t="s">
        <v>102</v>
      </c>
      <c r="DX3" s="481" t="s">
        <v>102</v>
      </c>
      <c r="DY3" s="481" t="s">
        <v>102</v>
      </c>
      <c r="DZ3" s="481" t="s">
        <v>102</v>
      </c>
      <c r="EA3" s="481" t="s">
        <v>102</v>
      </c>
      <c r="EB3" s="481" t="s">
        <v>102</v>
      </c>
    </row>
    <row r="4" spans="1:132" x14ac:dyDescent="0.15">
      <c r="B4" s="481">
        <v>2138035</v>
      </c>
      <c r="C4" s="481" t="s">
        <v>102</v>
      </c>
      <c r="D4" s="481" t="s">
        <v>102</v>
      </c>
      <c r="E4" s="481" t="s">
        <v>102</v>
      </c>
      <c r="F4" s="481" t="s">
        <v>102</v>
      </c>
      <c r="G4" s="481" t="s">
        <v>102</v>
      </c>
      <c r="H4" s="481" t="s">
        <v>102</v>
      </c>
      <c r="I4" s="481" t="s">
        <v>102</v>
      </c>
      <c r="J4" s="481" t="s">
        <v>102</v>
      </c>
      <c r="K4" s="481" t="s">
        <v>102</v>
      </c>
      <c r="L4" s="481" t="s">
        <v>102</v>
      </c>
      <c r="M4" s="481" t="s">
        <v>102</v>
      </c>
      <c r="N4" s="481" t="s">
        <v>102</v>
      </c>
      <c r="O4" s="481" t="s">
        <v>102</v>
      </c>
      <c r="P4" s="481" t="s">
        <v>102</v>
      </c>
      <c r="Q4" s="481" t="s">
        <v>102</v>
      </c>
      <c r="R4" s="481" t="s">
        <v>102</v>
      </c>
      <c r="S4" s="481" t="s">
        <v>102</v>
      </c>
      <c r="T4" s="481" t="s">
        <v>102</v>
      </c>
      <c r="U4" s="481" t="s">
        <v>102</v>
      </c>
      <c r="V4" s="481" t="s">
        <v>102</v>
      </c>
      <c r="W4" s="481" t="s">
        <v>102</v>
      </c>
      <c r="X4" s="481" t="s">
        <v>102</v>
      </c>
      <c r="Y4" s="481" t="s">
        <v>102</v>
      </c>
      <c r="Z4" s="481" t="s">
        <v>102</v>
      </c>
      <c r="AA4" s="481" t="s">
        <v>102</v>
      </c>
      <c r="AB4" s="481" t="s">
        <v>102</v>
      </c>
      <c r="AC4" s="481" t="s">
        <v>102</v>
      </c>
      <c r="AD4" s="481" t="s">
        <v>102</v>
      </c>
      <c r="AE4" s="481" t="s">
        <v>102</v>
      </c>
      <c r="AF4" s="481" t="s">
        <v>102</v>
      </c>
      <c r="AG4" s="481" t="s">
        <v>102</v>
      </c>
      <c r="AH4" s="481" t="s">
        <v>102</v>
      </c>
      <c r="AI4" s="481" t="s">
        <v>102</v>
      </c>
      <c r="AJ4" s="481" t="s">
        <v>102</v>
      </c>
      <c r="AK4" s="481" t="s">
        <v>102</v>
      </c>
      <c r="AL4" s="481" t="s">
        <v>102</v>
      </c>
      <c r="AM4" s="481" t="s">
        <v>102</v>
      </c>
      <c r="AN4" s="481" t="s">
        <v>102</v>
      </c>
      <c r="AO4" s="481" t="s">
        <v>102</v>
      </c>
      <c r="AP4" s="481" t="s">
        <v>102</v>
      </c>
      <c r="AQ4" s="481" t="s">
        <v>102</v>
      </c>
      <c r="AR4" s="481" t="s">
        <v>102</v>
      </c>
      <c r="AS4" s="481" t="s">
        <v>102</v>
      </c>
      <c r="AT4" s="481" t="s">
        <v>102</v>
      </c>
      <c r="AU4" s="481" t="s">
        <v>102</v>
      </c>
      <c r="AV4" s="481" t="s">
        <v>102</v>
      </c>
      <c r="AW4" s="481" t="s">
        <v>102</v>
      </c>
      <c r="AX4" s="481" t="s">
        <v>102</v>
      </c>
      <c r="AY4" s="481" t="s">
        <v>102</v>
      </c>
      <c r="AZ4" s="481" t="s">
        <v>102</v>
      </c>
      <c r="BA4" s="481" t="s">
        <v>102</v>
      </c>
      <c r="BB4" s="481" t="s">
        <v>102</v>
      </c>
      <c r="BC4" s="481" t="s">
        <v>102</v>
      </c>
      <c r="BD4" s="481" t="s">
        <v>102</v>
      </c>
      <c r="BE4" s="481" t="s">
        <v>102</v>
      </c>
      <c r="BF4" s="481" t="s">
        <v>102</v>
      </c>
      <c r="BG4" s="481" t="s">
        <v>102</v>
      </c>
      <c r="BH4" s="481" t="s">
        <v>102</v>
      </c>
      <c r="BI4" s="481" t="s">
        <v>102</v>
      </c>
      <c r="BJ4" s="481" t="s">
        <v>102</v>
      </c>
      <c r="BK4" s="481" t="s">
        <v>102</v>
      </c>
      <c r="BL4" s="481" t="s">
        <v>102</v>
      </c>
      <c r="BM4" s="481" t="s">
        <v>102</v>
      </c>
      <c r="BN4" s="481" t="s">
        <v>102</v>
      </c>
      <c r="BO4" s="481" t="s">
        <v>102</v>
      </c>
      <c r="BP4" s="481" t="s">
        <v>102</v>
      </c>
      <c r="BQ4" s="481" t="s">
        <v>102</v>
      </c>
      <c r="BR4" s="481" t="s">
        <v>102</v>
      </c>
      <c r="BS4" s="481" t="s">
        <v>102</v>
      </c>
      <c r="BT4" s="481" t="s">
        <v>102</v>
      </c>
      <c r="BU4" s="481" t="s">
        <v>102</v>
      </c>
      <c r="BV4" s="481" t="s">
        <v>102</v>
      </c>
      <c r="BW4" s="481" t="s">
        <v>102</v>
      </c>
      <c r="BX4" s="481" t="s">
        <v>102</v>
      </c>
      <c r="BY4" s="481" t="s">
        <v>102</v>
      </c>
      <c r="BZ4" s="481" t="s">
        <v>102</v>
      </c>
      <c r="CA4" s="481" t="s">
        <v>102</v>
      </c>
      <c r="CB4" s="481" t="s">
        <v>102</v>
      </c>
      <c r="CC4" s="481" t="s">
        <v>102</v>
      </c>
      <c r="CD4" s="481" t="s">
        <v>102</v>
      </c>
      <c r="CE4" s="481" t="s">
        <v>102</v>
      </c>
      <c r="CF4" s="481" t="s">
        <v>102</v>
      </c>
      <c r="CG4" s="481" t="s">
        <v>102</v>
      </c>
      <c r="CH4" s="481" t="s">
        <v>102</v>
      </c>
      <c r="CI4" s="481" t="s">
        <v>102</v>
      </c>
      <c r="CJ4" s="481" t="s">
        <v>102</v>
      </c>
      <c r="CK4" s="481" t="s">
        <v>102</v>
      </c>
      <c r="CL4" s="481" t="s">
        <v>102</v>
      </c>
      <c r="CM4" s="481" t="s">
        <v>102</v>
      </c>
      <c r="CN4" s="481" t="s">
        <v>102</v>
      </c>
      <c r="CO4" s="481" t="s">
        <v>102</v>
      </c>
      <c r="CP4" s="481" t="s">
        <v>102</v>
      </c>
      <c r="CQ4" s="481" t="s">
        <v>102</v>
      </c>
      <c r="CR4" s="481" t="s">
        <v>102</v>
      </c>
      <c r="CS4" s="481" t="s">
        <v>102</v>
      </c>
      <c r="CT4" s="481" t="s">
        <v>102</v>
      </c>
      <c r="CU4" s="481" t="s">
        <v>102</v>
      </c>
      <c r="CV4" s="481" t="s">
        <v>102</v>
      </c>
      <c r="CW4" s="481" t="s">
        <v>102</v>
      </c>
      <c r="CX4" s="481" t="s">
        <v>102</v>
      </c>
      <c r="CY4" s="481" t="s">
        <v>102</v>
      </c>
      <c r="CZ4" s="481" t="s">
        <v>102</v>
      </c>
      <c r="DA4" s="481" t="s">
        <v>102</v>
      </c>
      <c r="DB4" s="481" t="s">
        <v>102</v>
      </c>
      <c r="DC4" s="481" t="s">
        <v>102</v>
      </c>
      <c r="DD4" s="481" t="s">
        <v>102</v>
      </c>
      <c r="DE4" s="481" t="s">
        <v>102</v>
      </c>
      <c r="DF4" s="481" t="s">
        <v>102</v>
      </c>
      <c r="DG4" s="481" t="s">
        <v>102</v>
      </c>
      <c r="DH4" s="481" t="s">
        <v>102</v>
      </c>
      <c r="DI4" s="481" t="s">
        <v>102</v>
      </c>
      <c r="DJ4" s="481" t="s">
        <v>102</v>
      </c>
      <c r="DK4" s="481" t="s">
        <v>102</v>
      </c>
      <c r="DL4" s="481" t="s">
        <v>102</v>
      </c>
      <c r="DM4" s="481" t="s">
        <v>102</v>
      </c>
      <c r="DN4" s="481" t="s">
        <v>102</v>
      </c>
      <c r="DO4" s="481" t="s">
        <v>102</v>
      </c>
      <c r="DP4" s="481" t="s">
        <v>102</v>
      </c>
      <c r="DQ4" s="481" t="s">
        <v>102</v>
      </c>
      <c r="DR4" s="481" t="s">
        <v>102</v>
      </c>
      <c r="DS4" s="481" t="s">
        <v>102</v>
      </c>
      <c r="DT4" s="481" t="s">
        <v>102</v>
      </c>
      <c r="DU4" s="481" t="s">
        <v>102</v>
      </c>
      <c r="DV4" s="481" t="s">
        <v>102</v>
      </c>
      <c r="DW4" s="481" t="s">
        <v>102</v>
      </c>
      <c r="DX4" s="481" t="s">
        <v>102</v>
      </c>
      <c r="DY4" s="481" t="s">
        <v>102</v>
      </c>
      <c r="DZ4" s="481" t="s">
        <v>102</v>
      </c>
      <c r="EA4" s="481" t="s">
        <v>102</v>
      </c>
      <c r="EB4" s="481" t="s">
        <v>102</v>
      </c>
    </row>
    <row r="5" spans="1:132" x14ac:dyDescent="0.15">
      <c r="B5" s="481">
        <v>3001591</v>
      </c>
      <c r="C5" s="481" t="s">
        <v>102</v>
      </c>
      <c r="D5" s="481" t="s">
        <v>102</v>
      </c>
      <c r="E5" s="481" t="s">
        <v>102</v>
      </c>
      <c r="F5" s="481" t="s">
        <v>102</v>
      </c>
      <c r="G5" s="481" t="s">
        <v>102</v>
      </c>
      <c r="H5" s="481" t="s">
        <v>102</v>
      </c>
      <c r="I5" s="481" t="s">
        <v>102</v>
      </c>
      <c r="J5" s="481" t="s">
        <v>102</v>
      </c>
      <c r="K5" s="481" t="s">
        <v>102</v>
      </c>
      <c r="L5" s="481" t="s">
        <v>102</v>
      </c>
      <c r="M5" s="481" t="s">
        <v>102</v>
      </c>
      <c r="N5" s="481" t="s">
        <v>102</v>
      </c>
      <c r="O5" s="481" t="s">
        <v>102</v>
      </c>
      <c r="P5" s="481" t="s">
        <v>102</v>
      </c>
      <c r="Q5" s="481" t="s">
        <v>102</v>
      </c>
      <c r="R5" s="481" t="s">
        <v>102</v>
      </c>
      <c r="S5" s="481" t="s">
        <v>102</v>
      </c>
      <c r="T5" s="481" t="s">
        <v>102</v>
      </c>
      <c r="U5" s="481" t="s">
        <v>102</v>
      </c>
      <c r="V5" s="481" t="s">
        <v>102</v>
      </c>
      <c r="W5" s="481" t="s">
        <v>102</v>
      </c>
      <c r="X5" s="481" t="s">
        <v>102</v>
      </c>
      <c r="Y5" s="481" t="s">
        <v>102</v>
      </c>
      <c r="Z5" s="481" t="s">
        <v>102</v>
      </c>
      <c r="AA5" s="481" t="s">
        <v>102</v>
      </c>
      <c r="AB5" s="481" t="s">
        <v>102</v>
      </c>
      <c r="AC5" s="481" t="s">
        <v>102</v>
      </c>
      <c r="AD5" s="481" t="s">
        <v>102</v>
      </c>
      <c r="AE5" s="481" t="s">
        <v>102</v>
      </c>
      <c r="AF5" s="481" t="s">
        <v>102</v>
      </c>
      <c r="AG5" s="481" t="s">
        <v>102</v>
      </c>
      <c r="AH5" s="481" t="s">
        <v>102</v>
      </c>
      <c r="AI5" s="481" t="s">
        <v>102</v>
      </c>
      <c r="AJ5" s="481" t="s">
        <v>102</v>
      </c>
      <c r="AK5" s="481" t="s">
        <v>102</v>
      </c>
      <c r="AL5" s="481" t="s">
        <v>102</v>
      </c>
      <c r="AM5" s="481" t="s">
        <v>102</v>
      </c>
      <c r="AN5" s="481" t="s">
        <v>102</v>
      </c>
      <c r="AO5" s="481" t="s">
        <v>102</v>
      </c>
      <c r="AP5" s="481" t="s">
        <v>102</v>
      </c>
      <c r="AQ5" s="481" t="s">
        <v>102</v>
      </c>
      <c r="AR5" s="481" t="s">
        <v>102</v>
      </c>
      <c r="AS5" s="481" t="s">
        <v>102</v>
      </c>
      <c r="AT5" s="481" t="s">
        <v>102</v>
      </c>
      <c r="AU5" s="481" t="s">
        <v>102</v>
      </c>
      <c r="AV5" s="481" t="s">
        <v>102</v>
      </c>
      <c r="AW5" s="481" t="s">
        <v>102</v>
      </c>
      <c r="AX5" s="481" t="s">
        <v>102</v>
      </c>
      <c r="AY5" s="481" t="s">
        <v>102</v>
      </c>
      <c r="AZ5" s="481" t="s">
        <v>102</v>
      </c>
      <c r="BA5" s="481" t="s">
        <v>102</v>
      </c>
      <c r="BB5" s="481" t="s">
        <v>102</v>
      </c>
      <c r="BC5" s="481" t="s">
        <v>102</v>
      </c>
      <c r="BD5" s="481" t="s">
        <v>102</v>
      </c>
      <c r="BE5" s="481" t="s">
        <v>102</v>
      </c>
      <c r="BF5" s="481" t="s">
        <v>102</v>
      </c>
      <c r="BG5" s="481" t="s">
        <v>102</v>
      </c>
      <c r="BH5" s="481" t="s">
        <v>102</v>
      </c>
      <c r="BI5" s="481" t="s">
        <v>102</v>
      </c>
      <c r="BJ5" s="481" t="s">
        <v>102</v>
      </c>
      <c r="BK5" s="481" t="s">
        <v>102</v>
      </c>
      <c r="BL5" s="481" t="s">
        <v>102</v>
      </c>
      <c r="BM5" s="481" t="s">
        <v>102</v>
      </c>
      <c r="BN5" s="481" t="s">
        <v>102</v>
      </c>
      <c r="BO5" s="481" t="s">
        <v>102</v>
      </c>
      <c r="BP5" s="481" t="s">
        <v>102</v>
      </c>
      <c r="BQ5" s="481" t="s">
        <v>102</v>
      </c>
      <c r="BR5" s="481" t="s">
        <v>102</v>
      </c>
      <c r="BS5" s="481" t="s">
        <v>102</v>
      </c>
      <c r="BT5" s="481" t="s">
        <v>102</v>
      </c>
      <c r="BU5" s="481" t="s">
        <v>102</v>
      </c>
      <c r="BV5" s="481" t="s">
        <v>102</v>
      </c>
      <c r="BW5" s="481" t="s">
        <v>102</v>
      </c>
      <c r="BX5" s="481" t="s">
        <v>102</v>
      </c>
      <c r="BY5" s="481" t="s">
        <v>102</v>
      </c>
      <c r="BZ5" s="481" t="s">
        <v>102</v>
      </c>
      <c r="CA5" s="481" t="s">
        <v>102</v>
      </c>
      <c r="CB5" s="481" t="s">
        <v>102</v>
      </c>
      <c r="CC5" s="481" t="s">
        <v>102</v>
      </c>
      <c r="CD5" s="481" t="s">
        <v>102</v>
      </c>
      <c r="CE5" s="481" t="s">
        <v>102</v>
      </c>
      <c r="CF5" s="481" t="s">
        <v>102</v>
      </c>
      <c r="CG5" s="481" t="s">
        <v>102</v>
      </c>
      <c r="CH5" s="481" t="s">
        <v>102</v>
      </c>
      <c r="CI5" s="481" t="s">
        <v>102</v>
      </c>
      <c r="CJ5" s="481" t="s">
        <v>102</v>
      </c>
      <c r="CK5" s="481" t="s">
        <v>102</v>
      </c>
      <c r="CL5" s="481" t="s">
        <v>102</v>
      </c>
      <c r="CM5" s="481" t="s">
        <v>102</v>
      </c>
      <c r="CN5" s="481" t="s">
        <v>102</v>
      </c>
      <c r="CO5" s="481" t="s">
        <v>102</v>
      </c>
      <c r="CP5" s="481" t="s">
        <v>102</v>
      </c>
      <c r="CQ5" s="481" t="s">
        <v>102</v>
      </c>
      <c r="CR5" s="481" t="s">
        <v>102</v>
      </c>
      <c r="CS5" s="481" t="s">
        <v>102</v>
      </c>
      <c r="CT5" s="481" t="s">
        <v>102</v>
      </c>
      <c r="CU5" s="481" t="s">
        <v>102</v>
      </c>
      <c r="CV5" s="481" t="s">
        <v>102</v>
      </c>
      <c r="CW5" s="481" t="s">
        <v>102</v>
      </c>
      <c r="CX5" s="481" t="s">
        <v>102</v>
      </c>
      <c r="CY5" s="481" t="s">
        <v>102</v>
      </c>
      <c r="CZ5" s="481" t="s">
        <v>102</v>
      </c>
      <c r="DA5" s="481" t="s">
        <v>102</v>
      </c>
      <c r="DB5" s="481" t="s">
        <v>102</v>
      </c>
      <c r="DC5" s="481" t="s">
        <v>102</v>
      </c>
      <c r="DD5" s="481" t="s">
        <v>102</v>
      </c>
      <c r="DE5" s="481" t="s">
        <v>102</v>
      </c>
      <c r="DF5" s="481" t="s">
        <v>102</v>
      </c>
      <c r="DG5" s="481" t="s">
        <v>102</v>
      </c>
      <c r="DH5" s="481" t="s">
        <v>102</v>
      </c>
      <c r="DI5" s="481" t="s">
        <v>102</v>
      </c>
      <c r="DJ5" s="481" t="s">
        <v>102</v>
      </c>
      <c r="DK5" s="481" t="s">
        <v>102</v>
      </c>
      <c r="DL5" s="481" t="s">
        <v>102</v>
      </c>
      <c r="DM5" s="481" t="s">
        <v>102</v>
      </c>
      <c r="DN5" s="481" t="s">
        <v>102</v>
      </c>
      <c r="DO5" s="481" t="s">
        <v>102</v>
      </c>
      <c r="DP5" s="481" t="s">
        <v>102</v>
      </c>
      <c r="DQ5" s="481" t="s">
        <v>102</v>
      </c>
      <c r="DR5" s="481" t="s">
        <v>102</v>
      </c>
      <c r="DS5" s="481" t="s">
        <v>102</v>
      </c>
      <c r="DT5" s="481" t="s">
        <v>102</v>
      </c>
      <c r="DU5" s="481" t="s">
        <v>102</v>
      </c>
      <c r="DV5" s="481" t="s">
        <v>102</v>
      </c>
      <c r="DW5" s="481" t="s">
        <v>102</v>
      </c>
      <c r="DX5" s="481" t="s">
        <v>102</v>
      </c>
      <c r="DY5" s="481" t="s">
        <v>102</v>
      </c>
      <c r="DZ5" s="481" t="s">
        <v>102</v>
      </c>
      <c r="EA5" s="481" t="s">
        <v>102</v>
      </c>
      <c r="EB5" s="481" t="s">
        <v>102</v>
      </c>
    </row>
    <row r="6" spans="1:132" x14ac:dyDescent="0.15">
      <c r="B6" s="481">
        <v>2008978</v>
      </c>
      <c r="C6" s="481" t="s">
        <v>102</v>
      </c>
      <c r="D6" s="481" t="s">
        <v>102</v>
      </c>
      <c r="E6" s="481" t="s">
        <v>102</v>
      </c>
      <c r="F6" s="481" t="s">
        <v>102</v>
      </c>
      <c r="G6" s="481" t="s">
        <v>102</v>
      </c>
      <c r="H6" s="481" t="s">
        <v>102</v>
      </c>
      <c r="I6" s="481" t="s">
        <v>102</v>
      </c>
      <c r="J6" s="481" t="s">
        <v>102</v>
      </c>
      <c r="K6" s="481" t="s">
        <v>102</v>
      </c>
      <c r="L6" s="481" t="s">
        <v>102</v>
      </c>
      <c r="M6" s="481" t="s">
        <v>102</v>
      </c>
      <c r="N6" s="481" t="s">
        <v>102</v>
      </c>
      <c r="O6" s="481" t="s">
        <v>102</v>
      </c>
      <c r="P6" s="481" t="s">
        <v>102</v>
      </c>
      <c r="Q6" s="481" t="s">
        <v>102</v>
      </c>
      <c r="R6" s="481" t="s">
        <v>102</v>
      </c>
      <c r="S6" s="481" t="s">
        <v>102</v>
      </c>
      <c r="T6" s="481" t="s">
        <v>102</v>
      </c>
      <c r="U6" s="481" t="s">
        <v>102</v>
      </c>
      <c r="V6" s="481" t="s">
        <v>102</v>
      </c>
      <c r="W6" s="481" t="s">
        <v>102</v>
      </c>
      <c r="X6" s="481" t="s">
        <v>102</v>
      </c>
      <c r="Y6" s="481" t="s">
        <v>102</v>
      </c>
      <c r="Z6" s="481" t="s">
        <v>102</v>
      </c>
      <c r="AA6" s="481" t="s">
        <v>102</v>
      </c>
      <c r="AB6" s="481" t="s">
        <v>102</v>
      </c>
      <c r="AC6" s="481" t="s">
        <v>102</v>
      </c>
      <c r="AD6" s="481" t="s">
        <v>102</v>
      </c>
      <c r="AE6" s="481" t="s">
        <v>102</v>
      </c>
      <c r="AF6" s="481" t="s">
        <v>102</v>
      </c>
      <c r="AG6" s="481" t="s">
        <v>102</v>
      </c>
      <c r="AH6" s="481" t="s">
        <v>102</v>
      </c>
      <c r="AI6" s="481" t="s">
        <v>102</v>
      </c>
      <c r="AJ6" s="481" t="s">
        <v>102</v>
      </c>
      <c r="AK6" s="481" t="s">
        <v>102</v>
      </c>
      <c r="AL6" s="481" t="s">
        <v>102</v>
      </c>
      <c r="AM6" s="481" t="s">
        <v>102</v>
      </c>
      <c r="AN6" s="481" t="s">
        <v>102</v>
      </c>
      <c r="AO6" s="481" t="s">
        <v>102</v>
      </c>
      <c r="AP6" s="481" t="s">
        <v>102</v>
      </c>
      <c r="AQ6" s="481" t="s">
        <v>102</v>
      </c>
      <c r="AR6" s="481" t="s">
        <v>102</v>
      </c>
      <c r="AS6" s="481" t="s">
        <v>102</v>
      </c>
      <c r="AT6" s="481" t="s">
        <v>102</v>
      </c>
      <c r="AU6" s="481" t="s">
        <v>102</v>
      </c>
      <c r="AV6" s="481" t="s">
        <v>102</v>
      </c>
      <c r="AW6" s="481" t="s">
        <v>102</v>
      </c>
      <c r="AX6" s="481" t="s">
        <v>102</v>
      </c>
      <c r="AY6" s="481" t="s">
        <v>102</v>
      </c>
      <c r="AZ6" s="481" t="s">
        <v>102</v>
      </c>
      <c r="BA6" s="481" t="s">
        <v>102</v>
      </c>
      <c r="BB6" s="481" t="s">
        <v>102</v>
      </c>
      <c r="BC6" s="481" t="s">
        <v>102</v>
      </c>
      <c r="BD6" s="481" t="s">
        <v>102</v>
      </c>
      <c r="BE6" s="481" t="s">
        <v>102</v>
      </c>
      <c r="BF6" s="481" t="s">
        <v>102</v>
      </c>
      <c r="BG6" s="481" t="s">
        <v>102</v>
      </c>
      <c r="BH6" s="481" t="s">
        <v>102</v>
      </c>
      <c r="BI6" s="481" t="s">
        <v>102</v>
      </c>
      <c r="BJ6" s="481" t="s">
        <v>102</v>
      </c>
      <c r="BK6" s="481" t="s">
        <v>102</v>
      </c>
      <c r="BL6" s="481" t="s">
        <v>102</v>
      </c>
      <c r="BM6" s="481" t="s">
        <v>102</v>
      </c>
      <c r="BN6" s="481" t="s">
        <v>102</v>
      </c>
      <c r="BO6" s="481" t="s">
        <v>102</v>
      </c>
      <c r="BP6" s="481" t="s">
        <v>102</v>
      </c>
      <c r="BQ6" s="481" t="s">
        <v>102</v>
      </c>
      <c r="BR6" s="481" t="s">
        <v>102</v>
      </c>
      <c r="BS6" s="481" t="s">
        <v>102</v>
      </c>
      <c r="BT6" s="481" t="s">
        <v>102</v>
      </c>
      <c r="BU6" s="481" t="s">
        <v>102</v>
      </c>
      <c r="BV6" s="481" t="s">
        <v>102</v>
      </c>
      <c r="BW6" s="481" t="s">
        <v>102</v>
      </c>
      <c r="BX6" s="481" t="s">
        <v>102</v>
      </c>
      <c r="BY6" s="481" t="s">
        <v>102</v>
      </c>
      <c r="BZ6" s="481" t="s">
        <v>102</v>
      </c>
      <c r="CA6" s="481" t="s">
        <v>102</v>
      </c>
      <c r="CB6" s="481" t="s">
        <v>102</v>
      </c>
      <c r="CC6" s="481" t="s">
        <v>102</v>
      </c>
      <c r="CD6" s="481" t="s">
        <v>102</v>
      </c>
      <c r="CE6" s="481" t="s">
        <v>102</v>
      </c>
      <c r="CF6" s="481" t="s">
        <v>102</v>
      </c>
      <c r="CG6" s="481" t="s">
        <v>102</v>
      </c>
      <c r="CH6" s="481" t="s">
        <v>102</v>
      </c>
      <c r="CI6" s="481" t="s">
        <v>102</v>
      </c>
      <c r="CJ6" s="481" t="s">
        <v>102</v>
      </c>
      <c r="CK6" s="481" t="s">
        <v>102</v>
      </c>
      <c r="CL6" s="481" t="s">
        <v>102</v>
      </c>
      <c r="CM6" s="481" t="s">
        <v>102</v>
      </c>
      <c r="CN6" s="481" t="s">
        <v>102</v>
      </c>
      <c r="CO6" s="481" t="s">
        <v>102</v>
      </c>
      <c r="CP6" s="481" t="s">
        <v>102</v>
      </c>
      <c r="CQ6" s="481" t="s">
        <v>102</v>
      </c>
      <c r="CR6" s="481" t="s">
        <v>102</v>
      </c>
      <c r="CS6" s="481" t="s">
        <v>102</v>
      </c>
      <c r="CT6" s="481" t="s">
        <v>102</v>
      </c>
      <c r="CU6" s="481" t="s">
        <v>102</v>
      </c>
      <c r="CV6" s="481" t="s">
        <v>102</v>
      </c>
      <c r="CW6" s="481" t="s">
        <v>102</v>
      </c>
      <c r="CX6" s="481" t="s">
        <v>102</v>
      </c>
      <c r="CY6" s="481" t="s">
        <v>102</v>
      </c>
      <c r="CZ6" s="481" t="s">
        <v>102</v>
      </c>
      <c r="DA6" s="481" t="s">
        <v>102</v>
      </c>
      <c r="DB6" s="481" t="s">
        <v>102</v>
      </c>
      <c r="DC6" s="481" t="s">
        <v>102</v>
      </c>
      <c r="DD6" s="481" t="s">
        <v>102</v>
      </c>
      <c r="DE6" s="481" t="s">
        <v>102</v>
      </c>
      <c r="DF6" s="481" t="s">
        <v>102</v>
      </c>
      <c r="DG6" s="481" t="s">
        <v>102</v>
      </c>
      <c r="DH6" s="481" t="s">
        <v>102</v>
      </c>
      <c r="DI6" s="481" t="s">
        <v>102</v>
      </c>
      <c r="DJ6" s="481" t="s">
        <v>102</v>
      </c>
      <c r="DK6" s="481" t="s">
        <v>102</v>
      </c>
      <c r="DL6" s="481" t="s">
        <v>102</v>
      </c>
      <c r="DM6" s="481" t="s">
        <v>102</v>
      </c>
      <c r="DN6" s="481" t="s">
        <v>102</v>
      </c>
      <c r="DO6" s="481" t="s">
        <v>102</v>
      </c>
      <c r="DP6" s="481" t="s">
        <v>102</v>
      </c>
      <c r="DQ6" s="481" t="s">
        <v>102</v>
      </c>
      <c r="DR6" s="481" t="s">
        <v>102</v>
      </c>
      <c r="DS6" s="481" t="s">
        <v>102</v>
      </c>
      <c r="DT6" s="481" t="s">
        <v>102</v>
      </c>
      <c r="DU6" s="481" t="s">
        <v>102</v>
      </c>
      <c r="DV6" s="481" t="s">
        <v>102</v>
      </c>
      <c r="DW6" s="481" t="s">
        <v>102</v>
      </c>
      <c r="DX6" s="481" t="s">
        <v>102</v>
      </c>
      <c r="DY6" s="481" t="s">
        <v>102</v>
      </c>
      <c r="DZ6" s="481" t="s">
        <v>102</v>
      </c>
      <c r="EA6" s="481" t="s">
        <v>102</v>
      </c>
      <c r="EB6" s="481" t="s">
        <v>102</v>
      </c>
    </row>
    <row r="7" spans="1:132" x14ac:dyDescent="0.15">
      <c r="B7" s="481">
        <v>2012400</v>
      </c>
      <c r="C7" s="481" t="s">
        <v>102</v>
      </c>
      <c r="D7" s="481" t="s">
        <v>102</v>
      </c>
      <c r="E7" s="481" t="s">
        <v>102</v>
      </c>
      <c r="F7" s="481" t="s">
        <v>102</v>
      </c>
      <c r="G7" s="481" t="s">
        <v>102</v>
      </c>
      <c r="H7" s="481" t="s">
        <v>102</v>
      </c>
      <c r="I7" s="481" t="s">
        <v>102</v>
      </c>
      <c r="J7" s="481" t="s">
        <v>102</v>
      </c>
      <c r="K7" s="481" t="s">
        <v>102</v>
      </c>
      <c r="L7" s="481" t="s">
        <v>102</v>
      </c>
      <c r="M7" s="481" t="s">
        <v>102</v>
      </c>
      <c r="N7" s="481" t="s">
        <v>102</v>
      </c>
      <c r="O7" s="481" t="s">
        <v>102</v>
      </c>
      <c r="P7" s="481" t="s">
        <v>102</v>
      </c>
      <c r="Q7" s="481" t="s">
        <v>102</v>
      </c>
      <c r="R7" s="481" t="s">
        <v>102</v>
      </c>
      <c r="S7" s="481" t="s">
        <v>102</v>
      </c>
      <c r="T7" s="481" t="s">
        <v>102</v>
      </c>
      <c r="U7" s="481" t="s">
        <v>102</v>
      </c>
      <c r="V7" s="481" t="s">
        <v>102</v>
      </c>
      <c r="W7" s="481" t="s">
        <v>102</v>
      </c>
      <c r="X7" s="481" t="s">
        <v>102</v>
      </c>
      <c r="Y7" s="481" t="s">
        <v>102</v>
      </c>
      <c r="Z7" s="481" t="s">
        <v>102</v>
      </c>
      <c r="AA7" s="481" t="s">
        <v>102</v>
      </c>
      <c r="AB7" s="481" t="s">
        <v>102</v>
      </c>
      <c r="AC7" s="481" t="s">
        <v>102</v>
      </c>
      <c r="AD7" s="481" t="s">
        <v>102</v>
      </c>
      <c r="AE7" s="481" t="s">
        <v>102</v>
      </c>
      <c r="AF7" s="481" t="s">
        <v>102</v>
      </c>
      <c r="AG7" s="481" t="s">
        <v>102</v>
      </c>
      <c r="AH7" s="481" t="s">
        <v>102</v>
      </c>
      <c r="AI7" s="481" t="s">
        <v>102</v>
      </c>
      <c r="AJ7" s="481" t="s">
        <v>102</v>
      </c>
      <c r="AK7" s="481" t="s">
        <v>102</v>
      </c>
      <c r="AL7" s="481" t="s">
        <v>102</v>
      </c>
      <c r="AM7" s="481" t="s">
        <v>102</v>
      </c>
      <c r="AN7" s="481" t="s">
        <v>102</v>
      </c>
      <c r="AO7" s="481" t="s">
        <v>102</v>
      </c>
      <c r="AP7" s="481" t="s">
        <v>102</v>
      </c>
      <c r="AQ7" s="481" t="s">
        <v>102</v>
      </c>
      <c r="AR7" s="481" t="s">
        <v>102</v>
      </c>
      <c r="AS7" s="481" t="s">
        <v>102</v>
      </c>
      <c r="AT7" s="481" t="s">
        <v>102</v>
      </c>
      <c r="AU7" s="481" t="s">
        <v>102</v>
      </c>
      <c r="AV7" s="481" t="s">
        <v>102</v>
      </c>
      <c r="AW7" s="481" t="s">
        <v>102</v>
      </c>
      <c r="AX7" s="481" t="s">
        <v>102</v>
      </c>
      <c r="AY7" s="481" t="s">
        <v>102</v>
      </c>
      <c r="AZ7" s="481" t="s">
        <v>102</v>
      </c>
      <c r="BA7" s="481" t="s">
        <v>102</v>
      </c>
      <c r="BB7" s="481" t="s">
        <v>102</v>
      </c>
      <c r="BC7" s="481" t="s">
        <v>102</v>
      </c>
      <c r="BD7" s="481" t="s">
        <v>102</v>
      </c>
      <c r="BE7" s="481" t="s">
        <v>102</v>
      </c>
      <c r="BF7" s="481" t="s">
        <v>102</v>
      </c>
      <c r="BG7" s="481" t="s">
        <v>102</v>
      </c>
      <c r="BH7" s="481" t="s">
        <v>102</v>
      </c>
      <c r="BI7" s="481" t="s">
        <v>102</v>
      </c>
      <c r="BJ7" s="481" t="s">
        <v>102</v>
      </c>
      <c r="BK7" s="481" t="s">
        <v>102</v>
      </c>
      <c r="BL7" s="481" t="s">
        <v>102</v>
      </c>
      <c r="BM7" s="481" t="s">
        <v>102</v>
      </c>
      <c r="BN7" s="481" t="s">
        <v>102</v>
      </c>
      <c r="BO7" s="481" t="s">
        <v>102</v>
      </c>
      <c r="BP7" s="481" t="s">
        <v>102</v>
      </c>
      <c r="BQ7" s="481" t="s">
        <v>102</v>
      </c>
      <c r="BR7" s="481" t="s">
        <v>102</v>
      </c>
      <c r="BS7" s="481" t="s">
        <v>102</v>
      </c>
      <c r="BT7" s="481" t="s">
        <v>102</v>
      </c>
      <c r="BU7" s="481" t="s">
        <v>102</v>
      </c>
      <c r="BV7" s="481" t="s">
        <v>102</v>
      </c>
      <c r="BW7" s="481" t="s">
        <v>102</v>
      </c>
      <c r="BX7" s="481" t="s">
        <v>102</v>
      </c>
      <c r="BY7" s="481" t="s">
        <v>102</v>
      </c>
      <c r="BZ7" s="481" t="s">
        <v>102</v>
      </c>
      <c r="CA7" s="481" t="s">
        <v>102</v>
      </c>
      <c r="CB7" s="481" t="s">
        <v>102</v>
      </c>
      <c r="CC7" s="481" t="s">
        <v>102</v>
      </c>
      <c r="CD7" s="481" t="s">
        <v>102</v>
      </c>
      <c r="CE7" s="481" t="s">
        <v>102</v>
      </c>
      <c r="CF7" s="481" t="s">
        <v>102</v>
      </c>
      <c r="CG7" s="481" t="s">
        <v>102</v>
      </c>
      <c r="CH7" s="481" t="s">
        <v>102</v>
      </c>
      <c r="CI7" s="481" t="s">
        <v>102</v>
      </c>
      <c r="CJ7" s="481" t="s">
        <v>102</v>
      </c>
      <c r="CK7" s="481" t="s">
        <v>102</v>
      </c>
      <c r="CL7" s="481" t="s">
        <v>102</v>
      </c>
      <c r="CM7" s="481" t="s">
        <v>102</v>
      </c>
      <c r="CN7" s="481" t="s">
        <v>102</v>
      </c>
      <c r="CO7" s="481" t="s">
        <v>102</v>
      </c>
      <c r="CP7" s="481" t="s">
        <v>102</v>
      </c>
      <c r="CQ7" s="481" t="s">
        <v>102</v>
      </c>
      <c r="CR7" s="481" t="s">
        <v>102</v>
      </c>
      <c r="CS7" s="481" t="s">
        <v>102</v>
      </c>
      <c r="CT7" s="481" t="s">
        <v>102</v>
      </c>
      <c r="CU7" s="481" t="s">
        <v>102</v>
      </c>
      <c r="CV7" s="481" t="s">
        <v>102</v>
      </c>
      <c r="CW7" s="481" t="s">
        <v>102</v>
      </c>
      <c r="CX7" s="481" t="s">
        <v>102</v>
      </c>
      <c r="CY7" s="481" t="s">
        <v>102</v>
      </c>
      <c r="CZ7" s="481" t="s">
        <v>102</v>
      </c>
      <c r="DA7" s="481" t="s">
        <v>102</v>
      </c>
      <c r="DB7" s="481" t="s">
        <v>102</v>
      </c>
      <c r="DC7" s="481" t="s">
        <v>102</v>
      </c>
      <c r="DD7" s="481" t="s">
        <v>102</v>
      </c>
      <c r="DE7" s="481" t="s">
        <v>102</v>
      </c>
      <c r="DF7" s="481" t="s">
        <v>102</v>
      </c>
      <c r="DG7" s="481" t="s">
        <v>102</v>
      </c>
      <c r="DH7" s="481" t="s">
        <v>102</v>
      </c>
      <c r="DI7" s="481" t="s">
        <v>102</v>
      </c>
      <c r="DJ7" s="481" t="s">
        <v>102</v>
      </c>
      <c r="DK7" s="481" t="s">
        <v>102</v>
      </c>
      <c r="DL7" s="481" t="s">
        <v>102</v>
      </c>
      <c r="DM7" s="481" t="s">
        <v>102</v>
      </c>
      <c r="DN7" s="481" t="s">
        <v>102</v>
      </c>
      <c r="DO7" s="481" t="s">
        <v>102</v>
      </c>
      <c r="DP7" s="481" t="s">
        <v>102</v>
      </c>
      <c r="DQ7" s="481" t="s">
        <v>102</v>
      </c>
      <c r="DR7" s="481" t="s">
        <v>102</v>
      </c>
      <c r="DS7" s="481" t="s">
        <v>102</v>
      </c>
      <c r="DT7" s="481" t="s">
        <v>102</v>
      </c>
      <c r="DU7" s="481" t="s">
        <v>102</v>
      </c>
      <c r="DV7" s="481" t="s">
        <v>102</v>
      </c>
      <c r="DW7" s="481" t="s">
        <v>102</v>
      </c>
      <c r="DX7" s="481" t="s">
        <v>102</v>
      </c>
      <c r="DY7" s="481" t="s">
        <v>102</v>
      </c>
      <c r="DZ7" s="481" t="s">
        <v>102</v>
      </c>
      <c r="EA7" s="481" t="s">
        <v>102</v>
      </c>
      <c r="EB7" s="481" t="s">
        <v>102</v>
      </c>
    </row>
    <row r="8" spans="1:132" x14ac:dyDescent="0.15">
      <c r="B8" s="481">
        <v>2778841</v>
      </c>
      <c r="C8" s="481" t="s">
        <v>102</v>
      </c>
      <c r="D8" s="481" t="s">
        <v>102</v>
      </c>
      <c r="E8" s="481" t="s">
        <v>102</v>
      </c>
      <c r="F8" s="481" t="s">
        <v>102</v>
      </c>
      <c r="G8" s="481" t="s">
        <v>102</v>
      </c>
      <c r="H8" s="481" t="s">
        <v>102</v>
      </c>
      <c r="I8" s="481" t="s">
        <v>102</v>
      </c>
      <c r="J8" s="481" t="s">
        <v>102</v>
      </c>
      <c r="K8" s="481" t="s">
        <v>102</v>
      </c>
      <c r="L8" s="481" t="s">
        <v>102</v>
      </c>
      <c r="M8" s="481" t="s">
        <v>102</v>
      </c>
      <c r="N8" s="481" t="s">
        <v>102</v>
      </c>
      <c r="O8" s="481" t="s">
        <v>102</v>
      </c>
      <c r="P8" s="481" t="s">
        <v>102</v>
      </c>
      <c r="Q8" s="481" t="s">
        <v>102</v>
      </c>
      <c r="R8" s="481" t="s">
        <v>102</v>
      </c>
      <c r="S8" s="481" t="s">
        <v>102</v>
      </c>
      <c r="T8" s="481" t="s">
        <v>102</v>
      </c>
      <c r="U8" s="481" t="s">
        <v>102</v>
      </c>
      <c r="V8" s="481" t="s">
        <v>102</v>
      </c>
      <c r="W8" s="481" t="s">
        <v>102</v>
      </c>
      <c r="X8" s="481" t="s">
        <v>102</v>
      </c>
      <c r="Y8" s="481" t="s">
        <v>102</v>
      </c>
      <c r="Z8" s="481" t="s">
        <v>102</v>
      </c>
      <c r="AA8" s="481" t="s">
        <v>102</v>
      </c>
      <c r="AB8" s="481" t="s">
        <v>102</v>
      </c>
      <c r="AC8" s="481" t="s">
        <v>102</v>
      </c>
      <c r="AD8" s="481" t="s">
        <v>102</v>
      </c>
      <c r="AE8" s="481" t="s">
        <v>102</v>
      </c>
      <c r="AF8" s="481" t="s">
        <v>102</v>
      </c>
      <c r="AG8" s="481" t="s">
        <v>102</v>
      </c>
      <c r="AH8" s="481" t="s">
        <v>102</v>
      </c>
      <c r="AI8" s="481" t="s">
        <v>102</v>
      </c>
      <c r="AJ8" s="481" t="s">
        <v>102</v>
      </c>
      <c r="AK8" s="481" t="s">
        <v>102</v>
      </c>
      <c r="AL8" s="481" t="s">
        <v>102</v>
      </c>
      <c r="AM8" s="481" t="s">
        <v>102</v>
      </c>
      <c r="AN8" s="481" t="s">
        <v>102</v>
      </c>
      <c r="AO8" s="481" t="s">
        <v>102</v>
      </c>
      <c r="AP8" s="481" t="s">
        <v>102</v>
      </c>
      <c r="AQ8" s="481" t="s">
        <v>102</v>
      </c>
      <c r="AR8" s="481" t="s">
        <v>102</v>
      </c>
      <c r="AS8" s="481" t="s">
        <v>102</v>
      </c>
      <c r="AT8" s="481" t="s">
        <v>102</v>
      </c>
      <c r="AU8" s="481" t="s">
        <v>102</v>
      </c>
      <c r="AV8" s="481" t="s">
        <v>102</v>
      </c>
      <c r="AW8" s="481" t="s">
        <v>102</v>
      </c>
      <c r="AX8" s="481" t="s">
        <v>102</v>
      </c>
      <c r="AY8" s="481" t="s">
        <v>102</v>
      </c>
      <c r="AZ8" s="481" t="s">
        <v>102</v>
      </c>
      <c r="BA8" s="481" t="s">
        <v>102</v>
      </c>
      <c r="BB8" s="481" t="s">
        <v>102</v>
      </c>
      <c r="BC8" s="481" t="s">
        <v>102</v>
      </c>
      <c r="BD8" s="481" t="s">
        <v>102</v>
      </c>
      <c r="BE8" s="481" t="s">
        <v>102</v>
      </c>
      <c r="BF8" s="481" t="s">
        <v>102</v>
      </c>
      <c r="BG8" s="481" t="s">
        <v>102</v>
      </c>
      <c r="BH8" s="481" t="s">
        <v>102</v>
      </c>
      <c r="BI8" s="481" t="s">
        <v>102</v>
      </c>
      <c r="BJ8" s="481" t="s">
        <v>102</v>
      </c>
      <c r="BK8" s="481" t="s">
        <v>102</v>
      </c>
      <c r="BL8" s="481" t="s">
        <v>102</v>
      </c>
      <c r="BM8" s="481" t="s">
        <v>102</v>
      </c>
      <c r="BN8" s="481" t="s">
        <v>102</v>
      </c>
      <c r="BO8" s="481" t="s">
        <v>102</v>
      </c>
      <c r="BP8" s="481" t="s">
        <v>102</v>
      </c>
      <c r="BQ8" s="481" t="s">
        <v>102</v>
      </c>
      <c r="BR8" s="481" t="s">
        <v>102</v>
      </c>
      <c r="BS8" s="481" t="s">
        <v>102</v>
      </c>
      <c r="BT8" s="481" t="s">
        <v>102</v>
      </c>
      <c r="BU8" s="481" t="s">
        <v>102</v>
      </c>
      <c r="BV8" s="481" t="s">
        <v>102</v>
      </c>
      <c r="BW8" s="481" t="s">
        <v>102</v>
      </c>
      <c r="BX8" s="481" t="s">
        <v>102</v>
      </c>
      <c r="BY8" s="481" t="s">
        <v>102</v>
      </c>
      <c r="BZ8" s="481" t="s">
        <v>102</v>
      </c>
      <c r="CA8" s="481" t="s">
        <v>102</v>
      </c>
      <c r="CB8" s="481" t="s">
        <v>102</v>
      </c>
      <c r="CC8" s="481" t="s">
        <v>102</v>
      </c>
      <c r="CD8" s="481" t="s">
        <v>102</v>
      </c>
      <c r="CE8" s="481" t="s">
        <v>102</v>
      </c>
      <c r="CF8" s="481" t="s">
        <v>102</v>
      </c>
      <c r="CG8" s="481" t="s">
        <v>102</v>
      </c>
      <c r="CH8" s="481" t="s">
        <v>102</v>
      </c>
      <c r="CI8" s="481" t="s">
        <v>102</v>
      </c>
      <c r="CJ8" s="481" t="s">
        <v>102</v>
      </c>
      <c r="CK8" s="481" t="s">
        <v>102</v>
      </c>
      <c r="CL8" s="481" t="s">
        <v>102</v>
      </c>
      <c r="CM8" s="481" t="s">
        <v>102</v>
      </c>
      <c r="CN8" s="481" t="s">
        <v>102</v>
      </c>
      <c r="CO8" s="481" t="s">
        <v>102</v>
      </c>
      <c r="CP8" s="481" t="s">
        <v>102</v>
      </c>
      <c r="CQ8" s="481" t="s">
        <v>102</v>
      </c>
      <c r="CR8" s="481" t="s">
        <v>102</v>
      </c>
      <c r="CS8" s="481" t="s">
        <v>102</v>
      </c>
      <c r="CT8" s="481" t="s">
        <v>102</v>
      </c>
      <c r="CU8" s="481" t="s">
        <v>102</v>
      </c>
      <c r="CV8" s="481" t="s">
        <v>102</v>
      </c>
      <c r="CW8" s="481" t="s">
        <v>102</v>
      </c>
      <c r="CX8" s="481" t="s">
        <v>102</v>
      </c>
      <c r="CY8" s="481" t="s">
        <v>102</v>
      </c>
      <c r="CZ8" s="481" t="s">
        <v>102</v>
      </c>
      <c r="DA8" s="481" t="s">
        <v>102</v>
      </c>
      <c r="DB8" s="481" t="s">
        <v>102</v>
      </c>
      <c r="DC8" s="481" t="s">
        <v>102</v>
      </c>
      <c r="DD8" s="481" t="s">
        <v>102</v>
      </c>
      <c r="DE8" s="481" t="s">
        <v>102</v>
      </c>
      <c r="DF8" s="481" t="s">
        <v>102</v>
      </c>
      <c r="DG8" s="481" t="s">
        <v>102</v>
      </c>
      <c r="DH8" s="481" t="s">
        <v>102</v>
      </c>
      <c r="DI8" s="481" t="s">
        <v>102</v>
      </c>
      <c r="DJ8" s="481" t="s">
        <v>102</v>
      </c>
      <c r="DK8" s="481" t="s">
        <v>102</v>
      </c>
      <c r="DL8" s="481" t="s">
        <v>102</v>
      </c>
      <c r="DM8" s="481" t="s">
        <v>102</v>
      </c>
      <c r="DN8" s="481" t="s">
        <v>102</v>
      </c>
      <c r="DO8" s="481" t="s">
        <v>102</v>
      </c>
      <c r="DP8" s="481" t="s">
        <v>102</v>
      </c>
      <c r="DQ8" s="481" t="s">
        <v>102</v>
      </c>
      <c r="DR8" s="481" t="s">
        <v>102</v>
      </c>
      <c r="DS8" s="481" t="s">
        <v>102</v>
      </c>
      <c r="DT8" s="481" t="s">
        <v>102</v>
      </c>
      <c r="DU8" s="481" t="s">
        <v>102</v>
      </c>
      <c r="DV8" s="481" t="s">
        <v>102</v>
      </c>
      <c r="DW8" s="481" t="s">
        <v>102</v>
      </c>
      <c r="DX8" s="481" t="s">
        <v>102</v>
      </c>
      <c r="DY8" s="481" t="s">
        <v>102</v>
      </c>
      <c r="DZ8" s="481" t="s">
        <v>102</v>
      </c>
      <c r="EA8" s="481" t="s">
        <v>102</v>
      </c>
      <c r="EB8" s="481" t="s">
        <v>102</v>
      </c>
    </row>
    <row r="9" spans="1:132" x14ac:dyDescent="0.15">
      <c r="B9" s="481">
        <v>2006210</v>
      </c>
      <c r="C9" s="481" t="s">
        <v>102</v>
      </c>
      <c r="D9" s="481" t="s">
        <v>102</v>
      </c>
      <c r="E9" s="481" t="s">
        <v>102</v>
      </c>
      <c r="F9" s="481" t="s">
        <v>102</v>
      </c>
      <c r="G9" s="481" t="s">
        <v>102</v>
      </c>
      <c r="H9" s="481" t="s">
        <v>102</v>
      </c>
      <c r="I9" s="481" t="s">
        <v>102</v>
      </c>
      <c r="J9" s="481" t="s">
        <v>102</v>
      </c>
      <c r="K9" s="481" t="s">
        <v>102</v>
      </c>
      <c r="L9" s="481" t="s">
        <v>102</v>
      </c>
      <c r="M9" s="481" t="s">
        <v>102</v>
      </c>
      <c r="N9" s="481" t="s">
        <v>102</v>
      </c>
      <c r="O9" s="481" t="s">
        <v>102</v>
      </c>
      <c r="P9" s="481" t="s">
        <v>102</v>
      </c>
      <c r="Q9" s="481" t="s">
        <v>102</v>
      </c>
      <c r="R9" s="481" t="s">
        <v>102</v>
      </c>
      <c r="S9" s="481" t="s">
        <v>102</v>
      </c>
      <c r="T9" s="481" t="s">
        <v>102</v>
      </c>
      <c r="U9" s="481" t="s">
        <v>102</v>
      </c>
      <c r="V9" s="481" t="s">
        <v>102</v>
      </c>
      <c r="W9" s="481" t="s">
        <v>102</v>
      </c>
      <c r="X9" s="481" t="s">
        <v>102</v>
      </c>
      <c r="Y9" s="481" t="s">
        <v>102</v>
      </c>
      <c r="Z9" s="481" t="s">
        <v>102</v>
      </c>
      <c r="AA9" s="481" t="s">
        <v>102</v>
      </c>
      <c r="AB9" s="481" t="s">
        <v>102</v>
      </c>
      <c r="AC9" s="481" t="s">
        <v>102</v>
      </c>
      <c r="AD9" s="481" t="s">
        <v>102</v>
      </c>
      <c r="AE9" s="481" t="s">
        <v>102</v>
      </c>
      <c r="AF9" s="481" t="s">
        <v>102</v>
      </c>
      <c r="AG9" s="481" t="s">
        <v>102</v>
      </c>
      <c r="AH9" s="481" t="s">
        <v>102</v>
      </c>
      <c r="AI9" s="481" t="s">
        <v>102</v>
      </c>
      <c r="AJ9" s="481" t="s">
        <v>102</v>
      </c>
      <c r="AK9" s="481" t="s">
        <v>102</v>
      </c>
      <c r="AL9" s="481" t="s">
        <v>102</v>
      </c>
      <c r="AM9" s="481" t="s">
        <v>102</v>
      </c>
      <c r="AN9" s="481" t="s">
        <v>102</v>
      </c>
      <c r="AO9" s="481" t="s">
        <v>102</v>
      </c>
      <c r="AP9" s="481" t="s">
        <v>102</v>
      </c>
      <c r="AQ9" s="481" t="s">
        <v>102</v>
      </c>
      <c r="AR9" s="481" t="s">
        <v>102</v>
      </c>
      <c r="AS9" s="481" t="s">
        <v>102</v>
      </c>
      <c r="AT9" s="481" t="s">
        <v>102</v>
      </c>
      <c r="AU9" s="481" t="s">
        <v>102</v>
      </c>
      <c r="AV9" s="481" t="s">
        <v>102</v>
      </c>
      <c r="AW9" s="481" t="s">
        <v>102</v>
      </c>
      <c r="AX9" s="481" t="s">
        <v>102</v>
      </c>
      <c r="AY9" s="481" t="s">
        <v>102</v>
      </c>
      <c r="AZ9" s="481" t="s">
        <v>102</v>
      </c>
      <c r="BA9" s="481" t="s">
        <v>102</v>
      </c>
      <c r="BB9" s="481" t="s">
        <v>102</v>
      </c>
      <c r="BC9" s="481" t="s">
        <v>102</v>
      </c>
      <c r="BD9" s="481" t="s">
        <v>102</v>
      </c>
      <c r="BE9" s="481" t="s">
        <v>102</v>
      </c>
      <c r="BF9" s="481" t="s">
        <v>102</v>
      </c>
      <c r="BG9" s="481" t="s">
        <v>102</v>
      </c>
      <c r="BH9" s="481" t="s">
        <v>102</v>
      </c>
      <c r="BI9" s="481" t="s">
        <v>102</v>
      </c>
      <c r="BJ9" s="481" t="s">
        <v>102</v>
      </c>
      <c r="BK9" s="481" t="s">
        <v>102</v>
      </c>
      <c r="BL9" s="481" t="s">
        <v>102</v>
      </c>
      <c r="BM9" s="481" t="s">
        <v>102</v>
      </c>
      <c r="BN9" s="481" t="s">
        <v>102</v>
      </c>
      <c r="BO9" s="481" t="s">
        <v>102</v>
      </c>
      <c r="BP9" s="481" t="s">
        <v>102</v>
      </c>
      <c r="BQ9" s="481" t="s">
        <v>102</v>
      </c>
      <c r="BR9" s="481" t="s">
        <v>102</v>
      </c>
      <c r="BS9" s="481" t="s">
        <v>102</v>
      </c>
      <c r="BT9" s="481" t="s">
        <v>102</v>
      </c>
      <c r="BU9" s="481" t="s">
        <v>102</v>
      </c>
      <c r="BV9" s="481" t="s">
        <v>102</v>
      </c>
      <c r="BW9" s="481" t="s">
        <v>102</v>
      </c>
      <c r="BX9" s="481" t="s">
        <v>102</v>
      </c>
      <c r="BY9" s="481" t="s">
        <v>102</v>
      </c>
      <c r="BZ9" s="481" t="s">
        <v>102</v>
      </c>
      <c r="CA9" s="481" t="s">
        <v>102</v>
      </c>
      <c r="CB9" s="481" t="s">
        <v>102</v>
      </c>
      <c r="CC9" s="481" t="s">
        <v>102</v>
      </c>
      <c r="CD9" s="481" t="s">
        <v>102</v>
      </c>
      <c r="CE9" s="481" t="s">
        <v>102</v>
      </c>
      <c r="CF9" s="481" t="s">
        <v>102</v>
      </c>
      <c r="CG9" s="481" t="s">
        <v>102</v>
      </c>
      <c r="CH9" s="481" t="s">
        <v>102</v>
      </c>
      <c r="CI9" s="481" t="s">
        <v>102</v>
      </c>
      <c r="CJ9" s="481" t="s">
        <v>102</v>
      </c>
      <c r="CK9" s="481" t="s">
        <v>102</v>
      </c>
      <c r="CL9" s="481" t="s">
        <v>102</v>
      </c>
      <c r="CM9" s="481" t="s">
        <v>102</v>
      </c>
      <c r="CN9" s="481" t="s">
        <v>102</v>
      </c>
      <c r="CO9" s="481" t="s">
        <v>102</v>
      </c>
      <c r="CP9" s="481" t="s">
        <v>102</v>
      </c>
      <c r="CQ9" s="481" t="s">
        <v>102</v>
      </c>
      <c r="CR9" s="481" t="s">
        <v>102</v>
      </c>
      <c r="CS9" s="481" t="s">
        <v>102</v>
      </c>
      <c r="CT9" s="481" t="s">
        <v>102</v>
      </c>
      <c r="CU9" s="481" t="s">
        <v>102</v>
      </c>
      <c r="CV9" s="481" t="s">
        <v>102</v>
      </c>
      <c r="CW9" s="481" t="s">
        <v>102</v>
      </c>
      <c r="CX9" s="481" t="s">
        <v>102</v>
      </c>
      <c r="CY9" s="481" t="s">
        <v>102</v>
      </c>
      <c r="CZ9" s="481" t="s">
        <v>102</v>
      </c>
      <c r="DA9" s="481" t="s">
        <v>102</v>
      </c>
      <c r="DB9" s="481" t="s">
        <v>102</v>
      </c>
      <c r="DC9" s="481" t="s">
        <v>102</v>
      </c>
      <c r="DD9" s="481" t="s">
        <v>102</v>
      </c>
      <c r="DE9" s="481" t="s">
        <v>102</v>
      </c>
      <c r="DF9" s="481" t="s">
        <v>102</v>
      </c>
      <c r="DG9" s="481" t="s">
        <v>102</v>
      </c>
      <c r="DH9" s="481" t="s">
        <v>102</v>
      </c>
      <c r="DI9" s="481" t="s">
        <v>102</v>
      </c>
      <c r="DJ9" s="481" t="s">
        <v>102</v>
      </c>
      <c r="DK9" s="481" t="s">
        <v>102</v>
      </c>
      <c r="DL9" s="481" t="s">
        <v>102</v>
      </c>
      <c r="DM9" s="481" t="s">
        <v>102</v>
      </c>
      <c r="DN9" s="481" t="s">
        <v>102</v>
      </c>
      <c r="DO9" s="481" t="s">
        <v>102</v>
      </c>
      <c r="DP9" s="481" t="s">
        <v>102</v>
      </c>
      <c r="DQ9" s="481" t="s">
        <v>102</v>
      </c>
      <c r="DR9" s="481" t="s">
        <v>102</v>
      </c>
      <c r="DS9" s="481" t="s">
        <v>102</v>
      </c>
      <c r="DT9" s="481" t="s">
        <v>102</v>
      </c>
      <c r="DU9" s="481" t="s">
        <v>102</v>
      </c>
      <c r="DV9" s="481" t="s">
        <v>102</v>
      </c>
      <c r="DW9" s="481" t="s">
        <v>102</v>
      </c>
      <c r="DX9" s="481" t="s">
        <v>102</v>
      </c>
      <c r="DY9" s="481" t="s">
        <v>102</v>
      </c>
      <c r="DZ9" s="481" t="s">
        <v>102</v>
      </c>
      <c r="EA9" s="481" t="s">
        <v>102</v>
      </c>
      <c r="EB9" s="481" t="s">
        <v>102</v>
      </c>
    </row>
    <row r="10" spans="1:132" x14ac:dyDescent="0.15">
      <c r="B10" s="481">
        <v>2770097</v>
      </c>
      <c r="C10" s="481" t="s">
        <v>102</v>
      </c>
      <c r="D10" s="481" t="s">
        <v>102</v>
      </c>
      <c r="E10" s="481" t="s">
        <v>102</v>
      </c>
      <c r="F10" s="481" t="s">
        <v>102</v>
      </c>
      <c r="G10" s="481" t="s">
        <v>102</v>
      </c>
      <c r="H10" s="481" t="s">
        <v>102</v>
      </c>
      <c r="I10" s="481" t="s">
        <v>102</v>
      </c>
      <c r="J10" s="481" t="s">
        <v>102</v>
      </c>
      <c r="K10" s="481" t="s">
        <v>102</v>
      </c>
      <c r="L10" s="481" t="s">
        <v>102</v>
      </c>
      <c r="M10" s="481" t="s">
        <v>102</v>
      </c>
      <c r="N10" s="481" t="s">
        <v>102</v>
      </c>
      <c r="O10" s="481" t="s">
        <v>102</v>
      </c>
      <c r="P10" s="481" t="s">
        <v>102</v>
      </c>
      <c r="Q10" s="481" t="s">
        <v>102</v>
      </c>
      <c r="R10" s="481" t="s">
        <v>102</v>
      </c>
      <c r="S10" s="481" t="s">
        <v>102</v>
      </c>
      <c r="T10" s="481" t="s">
        <v>102</v>
      </c>
      <c r="U10" s="481" t="s">
        <v>102</v>
      </c>
      <c r="V10" s="481" t="s">
        <v>102</v>
      </c>
      <c r="W10" s="481" t="s">
        <v>102</v>
      </c>
      <c r="X10" s="481" t="s">
        <v>102</v>
      </c>
      <c r="Y10" s="481" t="s">
        <v>102</v>
      </c>
      <c r="Z10" s="481" t="s">
        <v>102</v>
      </c>
      <c r="AA10" s="481" t="s">
        <v>102</v>
      </c>
      <c r="AB10" s="481" t="s">
        <v>102</v>
      </c>
      <c r="AC10" s="481" t="s">
        <v>102</v>
      </c>
      <c r="AD10" s="481" t="s">
        <v>102</v>
      </c>
      <c r="AE10" s="481" t="s">
        <v>102</v>
      </c>
      <c r="AF10" s="481" t="s">
        <v>102</v>
      </c>
      <c r="AG10" s="481" t="s">
        <v>102</v>
      </c>
      <c r="AH10" s="481" t="s">
        <v>102</v>
      </c>
      <c r="AI10" s="481" t="s">
        <v>102</v>
      </c>
      <c r="AJ10" s="481" t="s">
        <v>102</v>
      </c>
      <c r="AK10" s="481" t="s">
        <v>102</v>
      </c>
      <c r="AL10" s="481" t="s">
        <v>102</v>
      </c>
      <c r="AM10" s="481" t="s">
        <v>102</v>
      </c>
      <c r="AN10" s="481" t="s">
        <v>102</v>
      </c>
      <c r="AO10" s="481" t="s">
        <v>102</v>
      </c>
      <c r="AP10" s="481" t="s">
        <v>102</v>
      </c>
      <c r="AQ10" s="481" t="s">
        <v>102</v>
      </c>
      <c r="AR10" s="481" t="s">
        <v>102</v>
      </c>
      <c r="AS10" s="481" t="s">
        <v>102</v>
      </c>
      <c r="AT10" s="481" t="s">
        <v>102</v>
      </c>
      <c r="AU10" s="481" t="s">
        <v>102</v>
      </c>
      <c r="AV10" s="481" t="s">
        <v>102</v>
      </c>
      <c r="AW10" s="481" t="s">
        <v>102</v>
      </c>
      <c r="AX10" s="481" t="s">
        <v>102</v>
      </c>
      <c r="AY10" s="481" t="s">
        <v>102</v>
      </c>
      <c r="AZ10" s="481" t="s">
        <v>102</v>
      </c>
      <c r="BA10" s="481" t="s">
        <v>102</v>
      </c>
      <c r="BB10" s="481" t="s">
        <v>102</v>
      </c>
      <c r="BC10" s="481" t="s">
        <v>102</v>
      </c>
      <c r="BD10" s="481" t="s">
        <v>102</v>
      </c>
      <c r="BE10" s="481" t="s">
        <v>102</v>
      </c>
      <c r="BF10" s="481" t="s">
        <v>102</v>
      </c>
      <c r="BG10" s="481" t="s">
        <v>102</v>
      </c>
      <c r="BH10" s="481" t="s">
        <v>102</v>
      </c>
      <c r="BI10" s="481" t="s">
        <v>102</v>
      </c>
      <c r="BJ10" s="481" t="s">
        <v>102</v>
      </c>
      <c r="BK10" s="481" t="s">
        <v>102</v>
      </c>
      <c r="BL10" s="481" t="s">
        <v>102</v>
      </c>
      <c r="BM10" s="481" t="s">
        <v>102</v>
      </c>
      <c r="BN10" s="481" t="s">
        <v>102</v>
      </c>
      <c r="BO10" s="481" t="s">
        <v>102</v>
      </c>
      <c r="BP10" s="481" t="s">
        <v>102</v>
      </c>
      <c r="BQ10" s="481" t="s">
        <v>102</v>
      </c>
      <c r="BR10" s="481" t="s">
        <v>102</v>
      </c>
      <c r="BS10" s="481" t="s">
        <v>102</v>
      </c>
      <c r="BT10" s="481" t="s">
        <v>102</v>
      </c>
      <c r="BU10" s="481" t="s">
        <v>102</v>
      </c>
      <c r="BV10" s="481" t="s">
        <v>102</v>
      </c>
      <c r="BW10" s="481" t="s">
        <v>102</v>
      </c>
      <c r="BX10" s="481" t="s">
        <v>102</v>
      </c>
      <c r="BY10" s="481" t="s">
        <v>102</v>
      </c>
      <c r="BZ10" s="481" t="s">
        <v>102</v>
      </c>
      <c r="CA10" s="481" t="s">
        <v>102</v>
      </c>
      <c r="CB10" s="481" t="s">
        <v>102</v>
      </c>
      <c r="CC10" s="481" t="s">
        <v>102</v>
      </c>
      <c r="CD10" s="481" t="s">
        <v>102</v>
      </c>
      <c r="CE10" s="481" t="s">
        <v>102</v>
      </c>
      <c r="CF10" s="481" t="s">
        <v>102</v>
      </c>
      <c r="CG10" s="481" t="s">
        <v>102</v>
      </c>
      <c r="CH10" s="481" t="s">
        <v>102</v>
      </c>
      <c r="CI10" s="481" t="s">
        <v>102</v>
      </c>
      <c r="CJ10" s="481" t="s">
        <v>102</v>
      </c>
      <c r="CK10" s="481" t="s">
        <v>102</v>
      </c>
      <c r="CL10" s="481" t="s">
        <v>102</v>
      </c>
      <c r="CM10" s="481" t="s">
        <v>102</v>
      </c>
      <c r="CN10" s="481" t="s">
        <v>102</v>
      </c>
      <c r="CO10" s="481" t="s">
        <v>102</v>
      </c>
      <c r="CP10" s="481" t="s">
        <v>102</v>
      </c>
      <c r="CQ10" s="481" t="s">
        <v>102</v>
      </c>
      <c r="CR10" s="481" t="s">
        <v>102</v>
      </c>
      <c r="CS10" s="481" t="s">
        <v>102</v>
      </c>
      <c r="CT10" s="481" t="s">
        <v>102</v>
      </c>
      <c r="CU10" s="481" t="s">
        <v>102</v>
      </c>
      <c r="CV10" s="481" t="s">
        <v>102</v>
      </c>
      <c r="CW10" s="481" t="s">
        <v>102</v>
      </c>
      <c r="CX10" s="481" t="s">
        <v>102</v>
      </c>
      <c r="CY10" s="481" t="s">
        <v>102</v>
      </c>
      <c r="CZ10" s="481" t="s">
        <v>102</v>
      </c>
      <c r="DA10" s="481" t="s">
        <v>102</v>
      </c>
      <c r="DB10" s="481" t="s">
        <v>102</v>
      </c>
      <c r="DC10" s="481" t="s">
        <v>102</v>
      </c>
      <c r="DD10" s="481" t="s">
        <v>102</v>
      </c>
      <c r="DE10" s="481" t="s">
        <v>102</v>
      </c>
      <c r="DF10" s="481" t="s">
        <v>102</v>
      </c>
      <c r="DG10" s="481" t="s">
        <v>102</v>
      </c>
      <c r="DH10" s="481" t="s">
        <v>102</v>
      </c>
      <c r="DI10" s="481" t="s">
        <v>102</v>
      </c>
      <c r="DJ10" s="481" t="s">
        <v>102</v>
      </c>
      <c r="DK10" s="481" t="s">
        <v>102</v>
      </c>
      <c r="DL10" s="481" t="s">
        <v>102</v>
      </c>
      <c r="DM10" s="481" t="s">
        <v>102</v>
      </c>
      <c r="DN10" s="481" t="s">
        <v>102</v>
      </c>
      <c r="DO10" s="481" t="s">
        <v>102</v>
      </c>
      <c r="DP10" s="481" t="s">
        <v>102</v>
      </c>
      <c r="DQ10" s="481" t="s">
        <v>102</v>
      </c>
      <c r="DR10" s="481" t="s">
        <v>102</v>
      </c>
      <c r="DS10" s="481" t="s">
        <v>102</v>
      </c>
      <c r="DT10" s="481" t="s">
        <v>102</v>
      </c>
      <c r="DU10" s="481" t="s">
        <v>102</v>
      </c>
      <c r="DV10" s="481" t="s">
        <v>102</v>
      </c>
      <c r="DW10" s="481" t="s">
        <v>102</v>
      </c>
      <c r="DX10" s="481" t="s">
        <v>102</v>
      </c>
      <c r="DY10" s="481" t="s">
        <v>102</v>
      </c>
      <c r="DZ10" s="481" t="s">
        <v>102</v>
      </c>
      <c r="EA10" s="481" t="s">
        <v>102</v>
      </c>
      <c r="EB10" s="481" t="s">
        <v>102</v>
      </c>
    </row>
    <row r="11" spans="1:132" x14ac:dyDescent="0.15">
      <c r="B11" s="481">
        <v>2951477</v>
      </c>
      <c r="C11" s="481" t="s">
        <v>102</v>
      </c>
      <c r="D11" s="481" t="s">
        <v>102</v>
      </c>
      <c r="E11" s="481" t="s">
        <v>102</v>
      </c>
      <c r="F11" s="481" t="s">
        <v>102</v>
      </c>
      <c r="G11" s="481" t="s">
        <v>102</v>
      </c>
      <c r="H11" s="481" t="s">
        <v>102</v>
      </c>
      <c r="I11" s="481" t="s">
        <v>102</v>
      </c>
      <c r="J11" s="481" t="s">
        <v>102</v>
      </c>
      <c r="K11" s="481" t="s">
        <v>102</v>
      </c>
      <c r="L11" s="481" t="s">
        <v>102</v>
      </c>
      <c r="M11" s="481" t="s">
        <v>102</v>
      </c>
      <c r="N11" s="481" t="s">
        <v>102</v>
      </c>
      <c r="O11" s="481" t="s">
        <v>102</v>
      </c>
      <c r="P11" s="481" t="s">
        <v>102</v>
      </c>
      <c r="Q11" s="481" t="s">
        <v>102</v>
      </c>
      <c r="R11" s="481" t="s">
        <v>102</v>
      </c>
      <c r="S11" s="481" t="s">
        <v>102</v>
      </c>
      <c r="T11" s="481" t="s">
        <v>102</v>
      </c>
      <c r="U11" s="481" t="s">
        <v>102</v>
      </c>
      <c r="V11" s="481" t="s">
        <v>102</v>
      </c>
      <c r="W11" s="481" t="s">
        <v>102</v>
      </c>
      <c r="X11" s="481" t="s">
        <v>102</v>
      </c>
      <c r="Y11" s="481" t="s">
        <v>102</v>
      </c>
      <c r="Z11" s="481" t="s">
        <v>102</v>
      </c>
      <c r="AA11" s="481" t="s">
        <v>102</v>
      </c>
      <c r="AB11" s="481" t="s">
        <v>102</v>
      </c>
      <c r="AC11" s="481" t="s">
        <v>102</v>
      </c>
      <c r="AD11" s="481" t="s">
        <v>102</v>
      </c>
      <c r="AE11" s="481" t="s">
        <v>102</v>
      </c>
      <c r="AF11" s="481" t="s">
        <v>102</v>
      </c>
      <c r="AG11" s="481" t="s">
        <v>102</v>
      </c>
      <c r="AH11" s="481" t="s">
        <v>102</v>
      </c>
      <c r="AI11" s="481" t="s">
        <v>102</v>
      </c>
      <c r="AJ11" s="481" t="s">
        <v>102</v>
      </c>
      <c r="AK11" s="481" t="s">
        <v>102</v>
      </c>
      <c r="AL11" s="481" t="s">
        <v>102</v>
      </c>
      <c r="AM11" s="481" t="s">
        <v>102</v>
      </c>
      <c r="AN11" s="481" t="s">
        <v>102</v>
      </c>
      <c r="AO11" s="481" t="s">
        <v>102</v>
      </c>
      <c r="AP11" s="481" t="s">
        <v>102</v>
      </c>
      <c r="AQ11" s="481" t="s">
        <v>102</v>
      </c>
      <c r="AR11" s="481" t="s">
        <v>102</v>
      </c>
      <c r="AS11" s="481" t="s">
        <v>102</v>
      </c>
      <c r="AT11" s="481" t="s">
        <v>102</v>
      </c>
      <c r="AU11" s="481" t="s">
        <v>102</v>
      </c>
      <c r="AV11" s="481" t="s">
        <v>102</v>
      </c>
      <c r="AW11" s="481" t="s">
        <v>102</v>
      </c>
      <c r="AX11" s="481" t="s">
        <v>102</v>
      </c>
      <c r="AY11" s="481" t="s">
        <v>102</v>
      </c>
      <c r="AZ11" s="481" t="s">
        <v>102</v>
      </c>
      <c r="BA11" s="481" t="s">
        <v>102</v>
      </c>
      <c r="BB11" s="481" t="s">
        <v>102</v>
      </c>
      <c r="BC11" s="481" t="s">
        <v>102</v>
      </c>
      <c r="BD11" s="481" t="s">
        <v>102</v>
      </c>
      <c r="BE11" s="481" t="s">
        <v>102</v>
      </c>
      <c r="BF11" s="481" t="s">
        <v>102</v>
      </c>
      <c r="BG11" s="481" t="s">
        <v>102</v>
      </c>
      <c r="BH11" s="481" t="s">
        <v>102</v>
      </c>
      <c r="BI11" s="481" t="s">
        <v>102</v>
      </c>
      <c r="BJ11" s="481" t="s">
        <v>102</v>
      </c>
      <c r="BK11" s="481" t="s">
        <v>102</v>
      </c>
      <c r="BL11" s="481" t="s">
        <v>102</v>
      </c>
      <c r="BM11" s="481" t="s">
        <v>102</v>
      </c>
      <c r="BN11" s="481" t="s">
        <v>102</v>
      </c>
      <c r="BO11" s="481" t="s">
        <v>102</v>
      </c>
      <c r="BP11" s="481" t="s">
        <v>102</v>
      </c>
      <c r="BQ11" s="481" t="s">
        <v>102</v>
      </c>
      <c r="BR11" s="481" t="s">
        <v>102</v>
      </c>
      <c r="BS11" s="481" t="s">
        <v>102</v>
      </c>
      <c r="BT11" s="481" t="s">
        <v>102</v>
      </c>
      <c r="BU11" s="481" t="s">
        <v>102</v>
      </c>
      <c r="BV11" s="481" t="s">
        <v>102</v>
      </c>
      <c r="BW11" s="481" t="s">
        <v>102</v>
      </c>
      <c r="BX11" s="481" t="s">
        <v>102</v>
      </c>
      <c r="BY11" s="481" t="s">
        <v>102</v>
      </c>
      <c r="BZ11" s="481" t="s">
        <v>102</v>
      </c>
      <c r="CA11" s="481" t="s">
        <v>102</v>
      </c>
      <c r="CB11" s="481" t="s">
        <v>102</v>
      </c>
      <c r="CC11" s="481" t="s">
        <v>102</v>
      </c>
      <c r="CD11" s="481" t="s">
        <v>102</v>
      </c>
      <c r="CE11" s="481" t="s">
        <v>102</v>
      </c>
      <c r="CF11" s="481" t="s">
        <v>102</v>
      </c>
      <c r="CG11" s="481" t="s">
        <v>102</v>
      </c>
      <c r="CH11" s="481" t="s">
        <v>102</v>
      </c>
      <c r="CI11" s="481" t="s">
        <v>102</v>
      </c>
      <c r="CJ11" s="481" t="s">
        <v>102</v>
      </c>
      <c r="CK11" s="481" t="s">
        <v>102</v>
      </c>
      <c r="CL11" s="481" t="s">
        <v>102</v>
      </c>
      <c r="CM11" s="481" t="s">
        <v>102</v>
      </c>
      <c r="CN11" s="481" t="s">
        <v>102</v>
      </c>
      <c r="CO11" s="481" t="s">
        <v>102</v>
      </c>
      <c r="CP11" s="481" t="s">
        <v>102</v>
      </c>
      <c r="CQ11" s="481" t="s">
        <v>102</v>
      </c>
      <c r="CR11" s="481" t="s">
        <v>102</v>
      </c>
      <c r="CS11" s="481" t="s">
        <v>102</v>
      </c>
      <c r="CT11" s="481" t="s">
        <v>102</v>
      </c>
      <c r="CU11" s="481" t="s">
        <v>102</v>
      </c>
      <c r="CV11" s="481" t="s">
        <v>102</v>
      </c>
      <c r="CW11" s="481" t="s">
        <v>102</v>
      </c>
      <c r="CX11" s="481" t="s">
        <v>102</v>
      </c>
      <c r="CY11" s="481" t="s">
        <v>102</v>
      </c>
      <c r="CZ11" s="481" t="s">
        <v>102</v>
      </c>
      <c r="DA11" s="481" t="s">
        <v>102</v>
      </c>
      <c r="DB11" s="481" t="s">
        <v>102</v>
      </c>
      <c r="DC11" s="481" t="s">
        <v>102</v>
      </c>
      <c r="DD11" s="481" t="s">
        <v>102</v>
      </c>
      <c r="DE11" s="481" t="s">
        <v>102</v>
      </c>
      <c r="DF11" s="481" t="s">
        <v>102</v>
      </c>
      <c r="DG11" s="481" t="s">
        <v>102</v>
      </c>
      <c r="DH11" s="481" t="s">
        <v>102</v>
      </c>
      <c r="DI11" s="481" t="s">
        <v>102</v>
      </c>
      <c r="DJ11" s="481" t="s">
        <v>102</v>
      </c>
      <c r="DK11" s="481" t="s">
        <v>102</v>
      </c>
      <c r="DL11" s="481" t="s">
        <v>102</v>
      </c>
      <c r="DM11" s="481" t="s">
        <v>102</v>
      </c>
      <c r="DN11" s="481" t="s">
        <v>102</v>
      </c>
      <c r="DO11" s="481" t="s">
        <v>102</v>
      </c>
      <c r="DP11" s="481" t="s">
        <v>102</v>
      </c>
      <c r="DQ11" s="481" t="s">
        <v>102</v>
      </c>
      <c r="DR11" s="481" t="s">
        <v>102</v>
      </c>
      <c r="DS11" s="481" t="s">
        <v>102</v>
      </c>
      <c r="DT11" s="481" t="s">
        <v>102</v>
      </c>
      <c r="DU11" s="481" t="s">
        <v>102</v>
      </c>
      <c r="DV11" s="481" t="s">
        <v>102</v>
      </c>
      <c r="DW11" s="481" t="s">
        <v>102</v>
      </c>
      <c r="DX11" s="481" t="s">
        <v>102</v>
      </c>
      <c r="DY11" s="481" t="s">
        <v>102</v>
      </c>
      <c r="DZ11" s="481" t="s">
        <v>102</v>
      </c>
      <c r="EA11" s="481" t="s">
        <v>102</v>
      </c>
      <c r="EB11" s="481" t="s">
        <v>102</v>
      </c>
    </row>
    <row r="12" spans="1:132" x14ac:dyDescent="0.15">
      <c r="B12" s="481">
        <v>3066189</v>
      </c>
      <c r="C12" s="481" t="s">
        <v>102</v>
      </c>
      <c r="D12" s="481" t="s">
        <v>102</v>
      </c>
      <c r="E12" s="481" t="s">
        <v>102</v>
      </c>
      <c r="F12" s="481" t="s">
        <v>102</v>
      </c>
      <c r="G12" s="481" t="s">
        <v>102</v>
      </c>
      <c r="H12" s="481" t="s">
        <v>102</v>
      </c>
      <c r="I12" s="481" t="s">
        <v>102</v>
      </c>
      <c r="J12" s="481" t="s">
        <v>102</v>
      </c>
      <c r="K12" s="481" t="s">
        <v>102</v>
      </c>
      <c r="L12" s="481" t="s">
        <v>102</v>
      </c>
      <c r="M12" s="481" t="s">
        <v>102</v>
      </c>
      <c r="N12" s="481" t="s">
        <v>102</v>
      </c>
      <c r="O12" s="481" t="s">
        <v>102</v>
      </c>
      <c r="P12" s="481" t="s">
        <v>102</v>
      </c>
      <c r="Q12" s="481" t="s">
        <v>102</v>
      </c>
      <c r="R12" s="481" t="s">
        <v>102</v>
      </c>
      <c r="S12" s="481" t="s">
        <v>102</v>
      </c>
      <c r="T12" s="481" t="s">
        <v>102</v>
      </c>
      <c r="U12" s="481" t="s">
        <v>102</v>
      </c>
      <c r="V12" s="481" t="s">
        <v>102</v>
      </c>
      <c r="W12" s="481" t="s">
        <v>102</v>
      </c>
      <c r="X12" s="481" t="s">
        <v>102</v>
      </c>
      <c r="Y12" s="481" t="s">
        <v>102</v>
      </c>
      <c r="Z12" s="481" t="s">
        <v>102</v>
      </c>
      <c r="AA12" s="481" t="s">
        <v>102</v>
      </c>
      <c r="AB12" s="481" t="s">
        <v>102</v>
      </c>
      <c r="AC12" s="481" t="s">
        <v>102</v>
      </c>
      <c r="AD12" s="481" t="s">
        <v>102</v>
      </c>
      <c r="AE12" s="481" t="s">
        <v>102</v>
      </c>
      <c r="AF12" s="481" t="s">
        <v>102</v>
      </c>
      <c r="AG12" s="481" t="s">
        <v>102</v>
      </c>
      <c r="AH12" s="481" t="s">
        <v>102</v>
      </c>
      <c r="AI12" s="481" t="s">
        <v>102</v>
      </c>
      <c r="AJ12" s="481" t="s">
        <v>102</v>
      </c>
      <c r="AK12" s="481" t="s">
        <v>102</v>
      </c>
      <c r="AL12" s="481" t="s">
        <v>102</v>
      </c>
      <c r="AM12" s="481" t="s">
        <v>102</v>
      </c>
      <c r="AN12" s="481" t="s">
        <v>102</v>
      </c>
      <c r="AO12" s="481" t="s">
        <v>102</v>
      </c>
      <c r="AP12" s="481" t="s">
        <v>102</v>
      </c>
      <c r="AQ12" s="481" t="s">
        <v>102</v>
      </c>
      <c r="AR12" s="481" t="s">
        <v>102</v>
      </c>
      <c r="AS12" s="481" t="s">
        <v>102</v>
      </c>
      <c r="AT12" s="481" t="s">
        <v>102</v>
      </c>
      <c r="AU12" s="481" t="s">
        <v>102</v>
      </c>
      <c r="AV12" s="481" t="s">
        <v>102</v>
      </c>
      <c r="AW12" s="481" t="s">
        <v>102</v>
      </c>
      <c r="AX12" s="481" t="s">
        <v>102</v>
      </c>
      <c r="AY12" s="481" t="s">
        <v>102</v>
      </c>
      <c r="AZ12" s="481" t="s">
        <v>102</v>
      </c>
      <c r="BA12" s="481" t="s">
        <v>102</v>
      </c>
      <c r="BB12" s="481" t="s">
        <v>102</v>
      </c>
      <c r="BC12" s="481" t="s">
        <v>102</v>
      </c>
      <c r="BD12" s="481" t="s">
        <v>102</v>
      </c>
      <c r="BE12" s="481" t="s">
        <v>102</v>
      </c>
      <c r="BF12" s="481" t="s">
        <v>102</v>
      </c>
      <c r="BG12" s="481" t="s">
        <v>102</v>
      </c>
      <c r="BH12" s="481" t="s">
        <v>102</v>
      </c>
      <c r="BI12" s="481" t="s">
        <v>102</v>
      </c>
      <c r="BJ12" s="481" t="s">
        <v>102</v>
      </c>
      <c r="BK12" s="481" t="s">
        <v>102</v>
      </c>
      <c r="BL12" s="481" t="s">
        <v>102</v>
      </c>
      <c r="BM12" s="481" t="s">
        <v>102</v>
      </c>
      <c r="BN12" s="481" t="s">
        <v>102</v>
      </c>
      <c r="BO12" s="481" t="s">
        <v>102</v>
      </c>
      <c r="BP12" s="481" t="s">
        <v>102</v>
      </c>
      <c r="BQ12" s="481" t="s">
        <v>102</v>
      </c>
      <c r="BR12" s="481" t="s">
        <v>102</v>
      </c>
      <c r="BS12" s="481" t="s">
        <v>102</v>
      </c>
      <c r="BT12" s="481" t="s">
        <v>102</v>
      </c>
      <c r="BU12" s="481" t="s">
        <v>102</v>
      </c>
      <c r="BV12" s="481" t="s">
        <v>102</v>
      </c>
      <c r="BW12" s="481" t="s">
        <v>102</v>
      </c>
      <c r="BX12" s="481" t="s">
        <v>102</v>
      </c>
      <c r="BY12" s="481" t="s">
        <v>102</v>
      </c>
      <c r="BZ12" s="481" t="s">
        <v>102</v>
      </c>
      <c r="CA12" s="481" t="s">
        <v>102</v>
      </c>
      <c r="CB12" s="481" t="s">
        <v>102</v>
      </c>
      <c r="CC12" s="481" t="s">
        <v>102</v>
      </c>
      <c r="CD12" s="481" t="s">
        <v>102</v>
      </c>
      <c r="CE12" s="481" t="s">
        <v>102</v>
      </c>
      <c r="CF12" s="481" t="s">
        <v>102</v>
      </c>
      <c r="CG12" s="481" t="s">
        <v>102</v>
      </c>
      <c r="CH12" s="481" t="s">
        <v>102</v>
      </c>
      <c r="CI12" s="481" t="s">
        <v>102</v>
      </c>
      <c r="CJ12" s="481" t="s">
        <v>102</v>
      </c>
      <c r="CK12" s="481" t="s">
        <v>102</v>
      </c>
      <c r="CL12" s="481" t="s">
        <v>102</v>
      </c>
      <c r="CM12" s="481" t="s">
        <v>102</v>
      </c>
      <c r="CN12" s="481" t="s">
        <v>102</v>
      </c>
      <c r="CO12" s="481" t="s">
        <v>102</v>
      </c>
      <c r="CP12" s="481" t="s">
        <v>102</v>
      </c>
      <c r="CQ12" s="481" t="s">
        <v>102</v>
      </c>
      <c r="CR12" s="481" t="s">
        <v>102</v>
      </c>
      <c r="CS12" s="481" t="s">
        <v>102</v>
      </c>
      <c r="CT12" s="481" t="s">
        <v>102</v>
      </c>
      <c r="CU12" s="481" t="s">
        <v>102</v>
      </c>
      <c r="CV12" s="481" t="s">
        <v>102</v>
      </c>
      <c r="CW12" s="481" t="s">
        <v>102</v>
      </c>
      <c r="CX12" s="481" t="s">
        <v>102</v>
      </c>
      <c r="CY12" s="481" t="s">
        <v>102</v>
      </c>
      <c r="CZ12" s="481" t="s">
        <v>102</v>
      </c>
      <c r="DA12" s="481" t="s">
        <v>102</v>
      </c>
      <c r="DB12" s="481" t="s">
        <v>102</v>
      </c>
      <c r="DC12" s="481" t="s">
        <v>102</v>
      </c>
      <c r="DD12" s="481" t="s">
        <v>102</v>
      </c>
      <c r="DE12" s="481" t="s">
        <v>102</v>
      </c>
      <c r="DF12" s="481" t="s">
        <v>102</v>
      </c>
      <c r="DG12" s="481" t="s">
        <v>102</v>
      </c>
      <c r="DH12" s="481" t="s">
        <v>102</v>
      </c>
      <c r="DI12" s="481" t="s">
        <v>102</v>
      </c>
      <c r="DJ12" s="481" t="s">
        <v>102</v>
      </c>
      <c r="DK12" s="481" t="s">
        <v>102</v>
      </c>
      <c r="DL12" s="481" t="s">
        <v>102</v>
      </c>
      <c r="DM12" s="481" t="s">
        <v>102</v>
      </c>
      <c r="DN12" s="481" t="s">
        <v>102</v>
      </c>
      <c r="DO12" s="481" t="s">
        <v>102</v>
      </c>
      <c r="DP12" s="481" t="s">
        <v>102</v>
      </c>
      <c r="DQ12" s="481" t="s">
        <v>102</v>
      </c>
      <c r="DR12" s="481" t="s">
        <v>102</v>
      </c>
      <c r="DS12" s="481" t="s">
        <v>102</v>
      </c>
      <c r="DT12" s="481" t="s">
        <v>102</v>
      </c>
      <c r="DU12" s="481" t="s">
        <v>102</v>
      </c>
      <c r="DV12" s="481" t="s">
        <v>102</v>
      </c>
      <c r="DW12" s="481" t="s">
        <v>102</v>
      </c>
      <c r="DX12" s="481" t="s">
        <v>102</v>
      </c>
      <c r="DY12" s="481" t="s">
        <v>102</v>
      </c>
      <c r="DZ12" s="481" t="s">
        <v>102</v>
      </c>
      <c r="EA12" s="481" t="s">
        <v>102</v>
      </c>
      <c r="EB12" s="481" t="s">
        <v>102</v>
      </c>
    </row>
    <row r="13" spans="1:132" x14ac:dyDescent="0.15">
      <c r="B13" s="481">
        <v>2769663</v>
      </c>
      <c r="C13" s="481" t="s">
        <v>102</v>
      </c>
      <c r="D13" s="481" t="s">
        <v>102</v>
      </c>
      <c r="E13" s="481" t="s">
        <v>102</v>
      </c>
      <c r="F13" s="481" t="s">
        <v>102</v>
      </c>
      <c r="G13" s="481" t="s">
        <v>102</v>
      </c>
      <c r="H13" s="481" t="s">
        <v>102</v>
      </c>
      <c r="I13" s="481" t="s">
        <v>102</v>
      </c>
      <c r="J13" s="481" t="s">
        <v>102</v>
      </c>
      <c r="K13" s="481" t="s">
        <v>102</v>
      </c>
      <c r="L13" s="481" t="s">
        <v>102</v>
      </c>
      <c r="M13" s="481" t="s">
        <v>102</v>
      </c>
      <c r="N13" s="481" t="s">
        <v>102</v>
      </c>
      <c r="O13" s="481" t="s">
        <v>102</v>
      </c>
      <c r="P13" s="481" t="s">
        <v>102</v>
      </c>
      <c r="Q13" s="481" t="s">
        <v>102</v>
      </c>
      <c r="R13" s="481" t="s">
        <v>102</v>
      </c>
      <c r="S13" s="481" t="s">
        <v>102</v>
      </c>
      <c r="T13" s="481" t="s">
        <v>102</v>
      </c>
      <c r="U13" s="481" t="s">
        <v>102</v>
      </c>
      <c r="V13" s="481" t="s">
        <v>102</v>
      </c>
      <c r="W13" s="481" t="s">
        <v>102</v>
      </c>
      <c r="X13" s="481" t="s">
        <v>102</v>
      </c>
      <c r="Y13" s="481" t="s">
        <v>102</v>
      </c>
      <c r="Z13" s="481" t="s">
        <v>102</v>
      </c>
      <c r="AA13" s="481" t="s">
        <v>102</v>
      </c>
      <c r="AB13" s="481" t="s">
        <v>102</v>
      </c>
      <c r="AC13" s="481" t="s">
        <v>102</v>
      </c>
      <c r="AD13" s="481" t="s">
        <v>102</v>
      </c>
      <c r="AE13" s="481" t="s">
        <v>102</v>
      </c>
      <c r="AF13" s="481" t="s">
        <v>102</v>
      </c>
      <c r="AG13" s="481" t="s">
        <v>102</v>
      </c>
      <c r="AH13" s="481" t="s">
        <v>102</v>
      </c>
      <c r="AI13" s="481" t="s">
        <v>102</v>
      </c>
      <c r="AJ13" s="481" t="s">
        <v>102</v>
      </c>
      <c r="AK13" s="481" t="s">
        <v>102</v>
      </c>
      <c r="AL13" s="481" t="s">
        <v>102</v>
      </c>
      <c r="AM13" s="481" t="s">
        <v>102</v>
      </c>
      <c r="AN13" s="481" t="s">
        <v>102</v>
      </c>
      <c r="AO13" s="481" t="s">
        <v>102</v>
      </c>
      <c r="AP13" s="481" t="s">
        <v>102</v>
      </c>
      <c r="AQ13" s="481" t="s">
        <v>102</v>
      </c>
      <c r="AR13" s="481" t="s">
        <v>102</v>
      </c>
      <c r="AS13" s="481" t="s">
        <v>102</v>
      </c>
      <c r="AT13" s="481" t="s">
        <v>102</v>
      </c>
      <c r="AU13" s="481" t="s">
        <v>102</v>
      </c>
      <c r="AV13" s="481" t="s">
        <v>102</v>
      </c>
      <c r="AW13" s="481" t="s">
        <v>102</v>
      </c>
      <c r="AX13" s="481" t="s">
        <v>102</v>
      </c>
      <c r="AY13" s="481" t="s">
        <v>102</v>
      </c>
      <c r="AZ13" s="481" t="s">
        <v>102</v>
      </c>
      <c r="BA13" s="481" t="s">
        <v>102</v>
      </c>
      <c r="BB13" s="481" t="s">
        <v>102</v>
      </c>
      <c r="BC13" s="481" t="s">
        <v>102</v>
      </c>
      <c r="BD13" s="481" t="s">
        <v>102</v>
      </c>
      <c r="BE13" s="481" t="s">
        <v>102</v>
      </c>
      <c r="BF13" s="481" t="s">
        <v>102</v>
      </c>
      <c r="BG13" s="481" t="s">
        <v>102</v>
      </c>
      <c r="BH13" s="481" t="s">
        <v>102</v>
      </c>
      <c r="BI13" s="481" t="s">
        <v>102</v>
      </c>
      <c r="BJ13" s="481" t="s">
        <v>102</v>
      </c>
      <c r="BK13" s="481" t="s">
        <v>102</v>
      </c>
      <c r="BL13" s="481" t="s">
        <v>102</v>
      </c>
      <c r="BM13" s="481" t="s">
        <v>102</v>
      </c>
      <c r="BN13" s="481" t="s">
        <v>102</v>
      </c>
      <c r="BO13" s="481" t="s">
        <v>102</v>
      </c>
      <c r="BP13" s="481" t="s">
        <v>102</v>
      </c>
      <c r="BQ13" s="481" t="s">
        <v>102</v>
      </c>
      <c r="BR13" s="481" t="s">
        <v>102</v>
      </c>
      <c r="BS13" s="481" t="s">
        <v>102</v>
      </c>
      <c r="BT13" s="481" t="s">
        <v>102</v>
      </c>
      <c r="BU13" s="481" t="s">
        <v>102</v>
      </c>
      <c r="BV13" s="481" t="s">
        <v>102</v>
      </c>
      <c r="BW13" s="481" t="s">
        <v>102</v>
      </c>
      <c r="BX13" s="481" t="s">
        <v>102</v>
      </c>
      <c r="BY13" s="481" t="s">
        <v>102</v>
      </c>
      <c r="BZ13" s="481" t="s">
        <v>102</v>
      </c>
      <c r="CA13" s="481" t="s">
        <v>102</v>
      </c>
      <c r="CB13" s="481" t="s">
        <v>102</v>
      </c>
      <c r="CC13" s="481" t="s">
        <v>102</v>
      </c>
      <c r="CD13" s="481" t="s">
        <v>102</v>
      </c>
      <c r="CE13" s="481" t="s">
        <v>102</v>
      </c>
      <c r="CF13" s="481" t="s">
        <v>102</v>
      </c>
      <c r="CG13" s="481" t="s">
        <v>102</v>
      </c>
      <c r="CH13" s="481" t="s">
        <v>102</v>
      </c>
      <c r="CI13" s="481" t="s">
        <v>102</v>
      </c>
      <c r="CJ13" s="481" t="s">
        <v>102</v>
      </c>
      <c r="CK13" s="481" t="s">
        <v>102</v>
      </c>
      <c r="CL13" s="481" t="s">
        <v>102</v>
      </c>
      <c r="CM13" s="481" t="s">
        <v>102</v>
      </c>
      <c r="CN13" s="481" t="s">
        <v>102</v>
      </c>
      <c r="CO13" s="481" t="s">
        <v>102</v>
      </c>
      <c r="CP13" s="481" t="s">
        <v>102</v>
      </c>
      <c r="CQ13" s="481" t="s">
        <v>102</v>
      </c>
      <c r="CR13" s="481" t="s">
        <v>102</v>
      </c>
      <c r="CS13" s="481" t="s">
        <v>102</v>
      </c>
      <c r="CT13" s="481" t="s">
        <v>102</v>
      </c>
      <c r="CU13" s="481" t="s">
        <v>102</v>
      </c>
      <c r="CV13" s="481" t="s">
        <v>102</v>
      </c>
      <c r="CW13" s="481" t="s">
        <v>102</v>
      </c>
      <c r="CX13" s="481" t="s">
        <v>102</v>
      </c>
      <c r="CY13" s="481" t="s">
        <v>102</v>
      </c>
      <c r="CZ13" s="481" t="s">
        <v>102</v>
      </c>
      <c r="DA13" s="481" t="s">
        <v>102</v>
      </c>
      <c r="DB13" s="481" t="s">
        <v>102</v>
      </c>
      <c r="DC13" s="481" t="s">
        <v>102</v>
      </c>
      <c r="DD13" s="481" t="s">
        <v>102</v>
      </c>
      <c r="DE13" s="481" t="s">
        <v>102</v>
      </c>
      <c r="DF13" s="481" t="s">
        <v>102</v>
      </c>
      <c r="DG13" s="481" t="s">
        <v>102</v>
      </c>
      <c r="DH13" s="481" t="s">
        <v>102</v>
      </c>
      <c r="DI13" s="481" t="s">
        <v>102</v>
      </c>
      <c r="DJ13" s="481" t="s">
        <v>102</v>
      </c>
      <c r="DK13" s="481" t="s">
        <v>102</v>
      </c>
      <c r="DL13" s="481" t="s">
        <v>102</v>
      </c>
      <c r="DM13" s="481" t="s">
        <v>102</v>
      </c>
      <c r="DN13" s="481" t="s">
        <v>102</v>
      </c>
      <c r="DO13" s="481" t="s">
        <v>102</v>
      </c>
      <c r="DP13" s="481" t="s">
        <v>102</v>
      </c>
      <c r="DQ13" s="481" t="s">
        <v>102</v>
      </c>
      <c r="DR13" s="481" t="s">
        <v>102</v>
      </c>
      <c r="DS13" s="481" t="s">
        <v>102</v>
      </c>
      <c r="DT13" s="481" t="s">
        <v>102</v>
      </c>
      <c r="DU13" s="481" t="s">
        <v>102</v>
      </c>
      <c r="DV13" s="481" t="s">
        <v>102</v>
      </c>
      <c r="DW13" s="481" t="s">
        <v>102</v>
      </c>
      <c r="DX13" s="481" t="s">
        <v>102</v>
      </c>
      <c r="DY13" s="481" t="s">
        <v>102</v>
      </c>
      <c r="DZ13" s="481" t="s">
        <v>102</v>
      </c>
      <c r="EA13" s="481" t="s">
        <v>102</v>
      </c>
      <c r="EB13" s="481" t="s">
        <v>102</v>
      </c>
    </row>
    <row r="14" spans="1:132" x14ac:dyDescent="0.15">
      <c r="B14" s="481">
        <v>2527107</v>
      </c>
      <c r="C14" s="481" t="s">
        <v>102</v>
      </c>
      <c r="D14" s="481" t="s">
        <v>102</v>
      </c>
      <c r="E14" s="481" t="s">
        <v>102</v>
      </c>
      <c r="F14" s="481" t="s">
        <v>102</v>
      </c>
      <c r="G14" s="481" t="s">
        <v>102</v>
      </c>
      <c r="H14" s="481" t="s">
        <v>102</v>
      </c>
      <c r="I14" s="481" t="s">
        <v>102</v>
      </c>
      <c r="J14" s="481" t="s">
        <v>102</v>
      </c>
      <c r="K14" s="481" t="s">
        <v>102</v>
      </c>
      <c r="L14" s="481" t="s">
        <v>102</v>
      </c>
      <c r="M14" s="481" t="s">
        <v>102</v>
      </c>
      <c r="N14" s="481" t="s">
        <v>102</v>
      </c>
      <c r="O14" s="481" t="s">
        <v>102</v>
      </c>
      <c r="P14" s="481" t="s">
        <v>102</v>
      </c>
      <c r="Q14" s="481" t="s">
        <v>102</v>
      </c>
      <c r="R14" s="481" t="s">
        <v>102</v>
      </c>
      <c r="S14" s="481" t="s">
        <v>102</v>
      </c>
      <c r="T14" s="481" t="s">
        <v>102</v>
      </c>
      <c r="U14" s="481" t="s">
        <v>102</v>
      </c>
      <c r="V14" s="481" t="s">
        <v>102</v>
      </c>
      <c r="W14" s="481" t="s">
        <v>102</v>
      </c>
      <c r="X14" s="481" t="s">
        <v>102</v>
      </c>
      <c r="Y14" s="481" t="s">
        <v>102</v>
      </c>
      <c r="Z14" s="481" t="s">
        <v>102</v>
      </c>
      <c r="AA14" s="481" t="s">
        <v>102</v>
      </c>
      <c r="AB14" s="481" t="s">
        <v>102</v>
      </c>
      <c r="AC14" s="481" t="s">
        <v>102</v>
      </c>
      <c r="AD14" s="481" t="s">
        <v>102</v>
      </c>
      <c r="AE14" s="481" t="s">
        <v>102</v>
      </c>
      <c r="AF14" s="481" t="s">
        <v>102</v>
      </c>
      <c r="AG14" s="481" t="s">
        <v>102</v>
      </c>
      <c r="AH14" s="481" t="s">
        <v>102</v>
      </c>
      <c r="AI14" s="481" t="s">
        <v>102</v>
      </c>
      <c r="AJ14" s="481" t="s">
        <v>102</v>
      </c>
      <c r="AK14" s="481" t="s">
        <v>102</v>
      </c>
      <c r="AL14" s="481" t="s">
        <v>102</v>
      </c>
      <c r="AM14" s="481" t="s">
        <v>102</v>
      </c>
      <c r="AN14" s="481" t="s">
        <v>102</v>
      </c>
      <c r="AO14" s="481" t="s">
        <v>102</v>
      </c>
      <c r="AP14" s="481" t="s">
        <v>102</v>
      </c>
      <c r="AQ14" s="481" t="s">
        <v>102</v>
      </c>
      <c r="AR14" s="481" t="s">
        <v>102</v>
      </c>
      <c r="AS14" s="481" t="s">
        <v>102</v>
      </c>
      <c r="AT14" s="481" t="s">
        <v>102</v>
      </c>
      <c r="AU14" s="481" t="s">
        <v>102</v>
      </c>
      <c r="AV14" s="481" t="s">
        <v>102</v>
      </c>
      <c r="AW14" s="481" t="s">
        <v>102</v>
      </c>
      <c r="AX14" s="481" t="s">
        <v>102</v>
      </c>
      <c r="AY14" s="481" t="s">
        <v>102</v>
      </c>
      <c r="AZ14" s="481" t="s">
        <v>102</v>
      </c>
      <c r="BA14" s="481" t="s">
        <v>102</v>
      </c>
      <c r="BB14" s="481" t="s">
        <v>102</v>
      </c>
      <c r="BC14" s="481" t="s">
        <v>102</v>
      </c>
      <c r="BD14" s="481" t="s">
        <v>102</v>
      </c>
      <c r="BE14" s="481" t="s">
        <v>102</v>
      </c>
      <c r="BF14" s="481" t="s">
        <v>102</v>
      </c>
      <c r="BG14" s="481" t="s">
        <v>102</v>
      </c>
      <c r="BH14" s="481" t="s">
        <v>102</v>
      </c>
      <c r="BI14" s="481" t="s">
        <v>102</v>
      </c>
      <c r="BJ14" s="481" t="s">
        <v>102</v>
      </c>
      <c r="BK14" s="481" t="s">
        <v>102</v>
      </c>
      <c r="BL14" s="481" t="s">
        <v>102</v>
      </c>
      <c r="BM14" s="481" t="s">
        <v>102</v>
      </c>
      <c r="BN14" s="481" t="s">
        <v>102</v>
      </c>
      <c r="BO14" s="481" t="s">
        <v>102</v>
      </c>
      <c r="BP14" s="481" t="s">
        <v>102</v>
      </c>
      <c r="BQ14" s="481" t="s">
        <v>102</v>
      </c>
      <c r="BR14" s="481" t="s">
        <v>102</v>
      </c>
      <c r="BS14" s="481" t="s">
        <v>102</v>
      </c>
      <c r="BT14" s="481" t="s">
        <v>102</v>
      </c>
      <c r="BU14" s="481" t="s">
        <v>102</v>
      </c>
      <c r="BV14" s="481" t="s">
        <v>102</v>
      </c>
      <c r="BW14" s="481" t="s">
        <v>102</v>
      </c>
      <c r="BX14" s="481" t="s">
        <v>102</v>
      </c>
      <c r="BY14" s="481" t="s">
        <v>102</v>
      </c>
      <c r="BZ14" s="481" t="s">
        <v>102</v>
      </c>
      <c r="CA14" s="481" t="s">
        <v>102</v>
      </c>
      <c r="CB14" s="481" t="s">
        <v>102</v>
      </c>
      <c r="CC14" s="481" t="s">
        <v>102</v>
      </c>
      <c r="CD14" s="481" t="s">
        <v>102</v>
      </c>
      <c r="CE14" s="481" t="s">
        <v>102</v>
      </c>
      <c r="CF14" s="481" t="s">
        <v>102</v>
      </c>
      <c r="CG14" s="481" t="s">
        <v>102</v>
      </c>
      <c r="CH14" s="481" t="s">
        <v>102</v>
      </c>
      <c r="CI14" s="481" t="s">
        <v>102</v>
      </c>
      <c r="CJ14" s="481" t="s">
        <v>102</v>
      </c>
      <c r="CK14" s="481" t="s">
        <v>102</v>
      </c>
      <c r="CL14" s="481" t="s">
        <v>102</v>
      </c>
      <c r="CM14" s="481" t="s">
        <v>102</v>
      </c>
      <c r="CN14" s="481" t="s">
        <v>102</v>
      </c>
      <c r="CO14" s="481" t="s">
        <v>102</v>
      </c>
      <c r="CP14" s="481" t="s">
        <v>102</v>
      </c>
      <c r="CQ14" s="481" t="s">
        <v>102</v>
      </c>
      <c r="CR14" s="481" t="s">
        <v>102</v>
      </c>
      <c r="CS14" s="481" t="s">
        <v>102</v>
      </c>
      <c r="CT14" s="481" t="s">
        <v>102</v>
      </c>
      <c r="CU14" s="481" t="s">
        <v>102</v>
      </c>
      <c r="CV14" s="481" t="s">
        <v>102</v>
      </c>
      <c r="CW14" s="481" t="s">
        <v>102</v>
      </c>
      <c r="CX14" s="481" t="s">
        <v>102</v>
      </c>
      <c r="CY14" s="481" t="s">
        <v>102</v>
      </c>
      <c r="CZ14" s="481" t="s">
        <v>102</v>
      </c>
      <c r="DA14" s="481" t="s">
        <v>102</v>
      </c>
      <c r="DB14" s="481" t="s">
        <v>102</v>
      </c>
      <c r="DC14" s="481" t="s">
        <v>102</v>
      </c>
      <c r="DD14" s="481" t="s">
        <v>102</v>
      </c>
      <c r="DE14" s="481" t="s">
        <v>102</v>
      </c>
      <c r="DF14" s="481" t="s">
        <v>102</v>
      </c>
      <c r="DG14" s="481" t="s">
        <v>102</v>
      </c>
      <c r="DH14" s="481" t="s">
        <v>102</v>
      </c>
      <c r="DI14" s="481" t="s">
        <v>102</v>
      </c>
      <c r="DJ14" s="481" t="s">
        <v>102</v>
      </c>
      <c r="DK14" s="481" t="s">
        <v>102</v>
      </c>
      <c r="DL14" s="481" t="s">
        <v>102</v>
      </c>
      <c r="DM14" s="481" t="s">
        <v>102</v>
      </c>
      <c r="DN14" s="481" t="s">
        <v>102</v>
      </c>
      <c r="DO14" s="481" t="s">
        <v>102</v>
      </c>
      <c r="DP14" s="481" t="s">
        <v>102</v>
      </c>
      <c r="DQ14" s="481" t="s">
        <v>102</v>
      </c>
      <c r="DR14" s="481" t="s">
        <v>102</v>
      </c>
      <c r="DS14" s="481" t="s">
        <v>102</v>
      </c>
      <c r="DT14" s="481" t="s">
        <v>102</v>
      </c>
      <c r="DU14" s="481" t="s">
        <v>102</v>
      </c>
      <c r="DV14" s="481" t="s">
        <v>102</v>
      </c>
      <c r="DW14" s="481" t="s">
        <v>102</v>
      </c>
      <c r="DX14" s="481" t="s">
        <v>102</v>
      </c>
      <c r="DY14" s="481" t="s">
        <v>102</v>
      </c>
      <c r="DZ14" s="481" t="s">
        <v>102</v>
      </c>
      <c r="EA14" s="481" t="s">
        <v>102</v>
      </c>
      <c r="EB14" s="481" t="s">
        <v>102</v>
      </c>
    </row>
    <row r="15" spans="1:132" x14ac:dyDescent="0.15">
      <c r="B15" s="481">
        <v>3521351</v>
      </c>
      <c r="C15" s="481" t="s">
        <v>102</v>
      </c>
      <c r="D15" s="481" t="s">
        <v>102</v>
      </c>
      <c r="E15" s="481" t="s">
        <v>102</v>
      </c>
      <c r="F15" s="481" t="s">
        <v>102</v>
      </c>
      <c r="G15" s="481" t="s">
        <v>102</v>
      </c>
      <c r="H15" s="481" t="s">
        <v>102</v>
      </c>
      <c r="I15" s="481" t="s">
        <v>102</v>
      </c>
      <c r="J15" s="481" t="s">
        <v>4145</v>
      </c>
      <c r="K15" s="481" t="s">
        <v>4146</v>
      </c>
      <c r="L15" s="481" t="s">
        <v>4147</v>
      </c>
      <c r="M15" s="481" t="s">
        <v>4845</v>
      </c>
      <c r="N15" s="481" t="s">
        <v>102</v>
      </c>
      <c r="O15" s="481" t="s">
        <v>102</v>
      </c>
      <c r="P15" s="481" t="s">
        <v>102</v>
      </c>
      <c r="Q15" s="481" t="s">
        <v>102</v>
      </c>
      <c r="R15" s="481" t="s">
        <v>102</v>
      </c>
      <c r="S15" s="481" t="s">
        <v>102</v>
      </c>
      <c r="T15" s="481" t="s">
        <v>102</v>
      </c>
      <c r="U15" s="481" t="s">
        <v>102</v>
      </c>
      <c r="V15" s="481" t="s">
        <v>102</v>
      </c>
      <c r="W15" s="481" t="s">
        <v>102</v>
      </c>
      <c r="X15" s="481" t="s">
        <v>102</v>
      </c>
      <c r="Y15" s="481" t="s">
        <v>102</v>
      </c>
      <c r="Z15" s="481" t="s">
        <v>102</v>
      </c>
      <c r="AA15" s="481" t="s">
        <v>102</v>
      </c>
      <c r="AB15" s="481" t="s">
        <v>102</v>
      </c>
      <c r="AC15" s="481" t="s">
        <v>102</v>
      </c>
      <c r="AD15" s="481" t="s">
        <v>102</v>
      </c>
      <c r="AE15" s="481" t="s">
        <v>102</v>
      </c>
      <c r="AF15" s="481" t="s">
        <v>102</v>
      </c>
      <c r="AG15" s="481" t="s">
        <v>102</v>
      </c>
      <c r="AH15" s="481" t="s">
        <v>102</v>
      </c>
      <c r="AI15" s="481" t="s">
        <v>102</v>
      </c>
      <c r="AJ15" s="481" t="s">
        <v>102</v>
      </c>
      <c r="AK15" s="481" t="s">
        <v>102</v>
      </c>
      <c r="AL15" s="481" t="s">
        <v>102</v>
      </c>
      <c r="AM15" s="481" t="s">
        <v>102</v>
      </c>
      <c r="AN15" s="481" t="s">
        <v>102</v>
      </c>
      <c r="AO15" s="481" t="s">
        <v>102</v>
      </c>
      <c r="AP15" s="481" t="s">
        <v>102</v>
      </c>
      <c r="AQ15" s="481" t="s">
        <v>102</v>
      </c>
      <c r="AR15" s="481" t="s">
        <v>102</v>
      </c>
      <c r="AS15" s="481" t="s">
        <v>102</v>
      </c>
      <c r="AT15" s="481" t="s">
        <v>102</v>
      </c>
      <c r="AU15" s="481" t="s">
        <v>102</v>
      </c>
      <c r="AV15" s="481" t="s">
        <v>102</v>
      </c>
      <c r="AW15" s="481" t="s">
        <v>102</v>
      </c>
      <c r="AX15" s="481" t="s">
        <v>102</v>
      </c>
      <c r="AY15" s="481" t="s">
        <v>102</v>
      </c>
      <c r="AZ15" s="481" t="s">
        <v>102</v>
      </c>
      <c r="BA15" s="481" t="s">
        <v>102</v>
      </c>
      <c r="BB15" s="481" t="s">
        <v>102</v>
      </c>
      <c r="BC15" s="481" t="s">
        <v>102</v>
      </c>
      <c r="BD15" s="481" t="s">
        <v>102</v>
      </c>
      <c r="BE15" s="481" t="s">
        <v>102</v>
      </c>
      <c r="BF15" s="481" t="s">
        <v>102</v>
      </c>
      <c r="BG15" s="481" t="s">
        <v>102</v>
      </c>
      <c r="BH15" s="481" t="s">
        <v>102</v>
      </c>
      <c r="BI15" s="481" t="s">
        <v>102</v>
      </c>
      <c r="BJ15" s="481" t="s">
        <v>102</v>
      </c>
      <c r="BK15" s="481" t="s">
        <v>102</v>
      </c>
      <c r="BL15" s="481" t="s">
        <v>102</v>
      </c>
      <c r="BM15" s="481" t="s">
        <v>102</v>
      </c>
      <c r="BN15" s="481" t="s">
        <v>102</v>
      </c>
      <c r="BO15" s="481" t="s">
        <v>102</v>
      </c>
      <c r="BP15" s="481" t="s">
        <v>102</v>
      </c>
      <c r="BQ15" s="481" t="s">
        <v>102</v>
      </c>
      <c r="BR15" s="481" t="s">
        <v>102</v>
      </c>
      <c r="BS15" s="481" t="s">
        <v>102</v>
      </c>
      <c r="BT15" s="481" t="s">
        <v>102</v>
      </c>
      <c r="BU15" s="481" t="s">
        <v>102</v>
      </c>
      <c r="BV15" s="481" t="s">
        <v>102</v>
      </c>
      <c r="BW15" s="481" t="s">
        <v>102</v>
      </c>
      <c r="BX15" s="481" t="s">
        <v>102</v>
      </c>
      <c r="BY15" s="481" t="s">
        <v>102</v>
      </c>
      <c r="BZ15" s="481" t="s">
        <v>102</v>
      </c>
      <c r="CA15" s="481" t="s">
        <v>102</v>
      </c>
      <c r="CB15" s="481" t="s">
        <v>102</v>
      </c>
      <c r="CC15" s="481" t="s">
        <v>102</v>
      </c>
      <c r="CD15" s="481" t="s">
        <v>102</v>
      </c>
      <c r="CE15" s="481" t="s">
        <v>102</v>
      </c>
      <c r="CF15" s="481" t="s">
        <v>102</v>
      </c>
      <c r="CG15" s="481" t="s">
        <v>102</v>
      </c>
      <c r="CH15" s="481" t="s">
        <v>102</v>
      </c>
      <c r="CI15" s="481" t="s">
        <v>102</v>
      </c>
      <c r="CJ15" s="481" t="s">
        <v>102</v>
      </c>
      <c r="CK15" s="481" t="s">
        <v>102</v>
      </c>
      <c r="CL15" s="481" t="s">
        <v>102</v>
      </c>
      <c r="CM15" s="481" t="s">
        <v>102</v>
      </c>
      <c r="CN15" s="481" t="s">
        <v>102</v>
      </c>
      <c r="CO15" s="481" t="s">
        <v>102</v>
      </c>
      <c r="CP15" s="481" t="s">
        <v>102</v>
      </c>
      <c r="CQ15" s="481" t="s">
        <v>102</v>
      </c>
      <c r="CR15" s="481" t="s">
        <v>102</v>
      </c>
      <c r="CS15" s="481" t="s">
        <v>102</v>
      </c>
      <c r="CT15" s="481" t="s">
        <v>102</v>
      </c>
      <c r="CU15" s="481" t="s">
        <v>102</v>
      </c>
      <c r="CV15" s="481" t="s">
        <v>102</v>
      </c>
      <c r="CW15" s="481" t="s">
        <v>102</v>
      </c>
      <c r="CX15" s="481" t="s">
        <v>102</v>
      </c>
      <c r="CY15" s="481" t="s">
        <v>102</v>
      </c>
      <c r="CZ15" s="481" t="s">
        <v>102</v>
      </c>
      <c r="DA15" s="481" t="s">
        <v>102</v>
      </c>
      <c r="DB15" s="481" t="s">
        <v>102</v>
      </c>
      <c r="DC15" s="481" t="s">
        <v>102</v>
      </c>
      <c r="DD15" s="481" t="s">
        <v>102</v>
      </c>
      <c r="DE15" s="481" t="s">
        <v>102</v>
      </c>
      <c r="DF15" s="481" t="s">
        <v>102</v>
      </c>
      <c r="DG15" s="481" t="s">
        <v>102</v>
      </c>
      <c r="DH15" s="481" t="s">
        <v>102</v>
      </c>
      <c r="DI15" s="481" t="s">
        <v>102</v>
      </c>
      <c r="DJ15" s="481" t="s">
        <v>102</v>
      </c>
      <c r="DK15" s="481" t="s">
        <v>102</v>
      </c>
      <c r="DL15" s="481" t="s">
        <v>102</v>
      </c>
      <c r="DM15" s="481" t="s">
        <v>102</v>
      </c>
      <c r="DN15" s="481" t="s">
        <v>102</v>
      </c>
      <c r="DO15" s="481" t="s">
        <v>102</v>
      </c>
      <c r="DP15" s="481" t="s">
        <v>102</v>
      </c>
      <c r="DQ15" s="481" t="s">
        <v>102</v>
      </c>
      <c r="DR15" s="481" t="s">
        <v>102</v>
      </c>
      <c r="DS15" s="481" t="s">
        <v>102</v>
      </c>
      <c r="DT15" s="481" t="s">
        <v>102</v>
      </c>
      <c r="DU15" s="481" t="s">
        <v>102</v>
      </c>
      <c r="DV15" s="481" t="s">
        <v>102</v>
      </c>
      <c r="DW15" s="481" t="s">
        <v>102</v>
      </c>
      <c r="DX15" s="481" t="s">
        <v>102</v>
      </c>
      <c r="DY15" s="481" t="s">
        <v>102</v>
      </c>
      <c r="DZ15" s="481" t="s">
        <v>102</v>
      </c>
      <c r="EA15" s="481" t="s">
        <v>102</v>
      </c>
      <c r="EB15" s="481" t="s">
        <v>102</v>
      </c>
    </row>
    <row r="16" spans="1:132" x14ac:dyDescent="0.15">
      <c r="B16" s="481">
        <v>3400515</v>
      </c>
      <c r="C16" s="481" t="s">
        <v>102</v>
      </c>
      <c r="D16" s="481" t="s">
        <v>102</v>
      </c>
      <c r="E16" s="481" t="s">
        <v>102</v>
      </c>
      <c r="F16" s="481" t="s">
        <v>102</v>
      </c>
      <c r="G16" s="481" t="s">
        <v>102</v>
      </c>
      <c r="H16" s="481" t="s">
        <v>102</v>
      </c>
      <c r="I16" s="481" t="s">
        <v>4150</v>
      </c>
      <c r="J16" s="481" t="s">
        <v>4151</v>
      </c>
      <c r="K16" s="481" t="s">
        <v>4155</v>
      </c>
      <c r="L16" s="481" t="s">
        <v>4152</v>
      </c>
      <c r="M16" s="481" t="s">
        <v>4153</v>
      </c>
      <c r="N16" s="481" t="s">
        <v>4154</v>
      </c>
      <c r="O16" s="481" t="s">
        <v>102</v>
      </c>
      <c r="P16" s="481" t="s">
        <v>102</v>
      </c>
      <c r="Q16" s="481" t="s">
        <v>102</v>
      </c>
      <c r="R16" s="481" t="s">
        <v>102</v>
      </c>
      <c r="S16" s="481" t="s">
        <v>102</v>
      </c>
      <c r="T16" s="481" t="s">
        <v>102</v>
      </c>
      <c r="U16" s="481" t="s">
        <v>102</v>
      </c>
      <c r="V16" s="481" t="s">
        <v>102</v>
      </c>
      <c r="W16" s="481" t="s">
        <v>102</v>
      </c>
      <c r="X16" s="481" t="s">
        <v>102</v>
      </c>
      <c r="Y16" s="481" t="s">
        <v>102</v>
      </c>
      <c r="Z16" s="481" t="s">
        <v>102</v>
      </c>
      <c r="AA16" s="481" t="s">
        <v>102</v>
      </c>
      <c r="AB16" s="481" t="s">
        <v>102</v>
      </c>
      <c r="AC16" s="481" t="s">
        <v>102</v>
      </c>
      <c r="AD16" s="481" t="s">
        <v>102</v>
      </c>
      <c r="AE16" s="481" t="s">
        <v>102</v>
      </c>
      <c r="AF16" s="481" t="s">
        <v>102</v>
      </c>
      <c r="AG16" s="481" t="s">
        <v>102</v>
      </c>
      <c r="AH16" s="481" t="s">
        <v>102</v>
      </c>
      <c r="AI16" s="481" t="s">
        <v>102</v>
      </c>
      <c r="AJ16" s="481" t="s">
        <v>102</v>
      </c>
      <c r="AK16" s="481" t="s">
        <v>102</v>
      </c>
      <c r="AL16" s="481" t="s">
        <v>102</v>
      </c>
      <c r="AM16" s="481" t="s">
        <v>102</v>
      </c>
      <c r="AN16" s="481" t="s">
        <v>102</v>
      </c>
      <c r="AO16" s="481" t="s">
        <v>102</v>
      </c>
      <c r="AP16" s="481" t="s">
        <v>102</v>
      </c>
      <c r="AQ16" s="481" t="s">
        <v>102</v>
      </c>
      <c r="AR16" s="481" t="s">
        <v>102</v>
      </c>
      <c r="AS16" s="481" t="s">
        <v>102</v>
      </c>
      <c r="AT16" s="481" t="s">
        <v>102</v>
      </c>
      <c r="AU16" s="481" t="s">
        <v>102</v>
      </c>
      <c r="AV16" s="481" t="s">
        <v>102</v>
      </c>
      <c r="AW16" s="481" t="s">
        <v>102</v>
      </c>
      <c r="AX16" s="481" t="s">
        <v>102</v>
      </c>
      <c r="AY16" s="481" t="s">
        <v>102</v>
      </c>
      <c r="AZ16" s="481" t="s">
        <v>102</v>
      </c>
      <c r="BA16" s="481" t="s">
        <v>102</v>
      </c>
      <c r="BB16" s="481" t="s">
        <v>102</v>
      </c>
      <c r="BC16" s="481" t="s">
        <v>102</v>
      </c>
      <c r="BD16" s="481" t="s">
        <v>102</v>
      </c>
      <c r="BE16" s="481" t="s">
        <v>102</v>
      </c>
      <c r="BF16" s="481" t="s">
        <v>102</v>
      </c>
      <c r="BG16" s="481" t="s">
        <v>102</v>
      </c>
      <c r="BH16" s="481" t="s">
        <v>102</v>
      </c>
      <c r="BI16" s="481" t="s">
        <v>102</v>
      </c>
      <c r="BJ16" s="481" t="s">
        <v>102</v>
      </c>
      <c r="BK16" s="481" t="s">
        <v>102</v>
      </c>
      <c r="BL16" s="481" t="s">
        <v>102</v>
      </c>
      <c r="BM16" s="481" t="s">
        <v>102</v>
      </c>
      <c r="BN16" s="481" t="s">
        <v>102</v>
      </c>
      <c r="BO16" s="481" t="s">
        <v>102</v>
      </c>
      <c r="BP16" s="481" t="s">
        <v>102</v>
      </c>
      <c r="BQ16" s="481" t="s">
        <v>102</v>
      </c>
      <c r="BR16" s="481" t="s">
        <v>102</v>
      </c>
      <c r="BS16" s="481" t="s">
        <v>102</v>
      </c>
      <c r="BT16" s="481" t="s">
        <v>102</v>
      </c>
      <c r="BU16" s="481" t="s">
        <v>102</v>
      </c>
      <c r="BV16" s="481" t="s">
        <v>102</v>
      </c>
      <c r="BW16" s="481" t="s">
        <v>102</v>
      </c>
      <c r="BX16" s="481" t="s">
        <v>102</v>
      </c>
      <c r="BY16" s="481" t="s">
        <v>102</v>
      </c>
      <c r="BZ16" s="481" t="s">
        <v>102</v>
      </c>
      <c r="CA16" s="481" t="s">
        <v>102</v>
      </c>
      <c r="CB16" s="481" t="s">
        <v>102</v>
      </c>
      <c r="CC16" s="481" t="s">
        <v>102</v>
      </c>
      <c r="CD16" s="481" t="s">
        <v>102</v>
      </c>
      <c r="CE16" s="481" t="s">
        <v>102</v>
      </c>
      <c r="CF16" s="481" t="s">
        <v>102</v>
      </c>
      <c r="CG16" s="481" t="s">
        <v>102</v>
      </c>
      <c r="CH16" s="481" t="s">
        <v>102</v>
      </c>
      <c r="CI16" s="481" t="s">
        <v>102</v>
      </c>
      <c r="CJ16" s="481" t="s">
        <v>102</v>
      </c>
      <c r="CK16" s="481" t="s">
        <v>102</v>
      </c>
      <c r="CL16" s="481" t="s">
        <v>102</v>
      </c>
      <c r="CM16" s="481" t="s">
        <v>102</v>
      </c>
      <c r="CN16" s="481" t="s">
        <v>102</v>
      </c>
      <c r="CO16" s="481" t="s">
        <v>102</v>
      </c>
      <c r="CP16" s="481" t="s">
        <v>102</v>
      </c>
      <c r="CQ16" s="481" t="s">
        <v>102</v>
      </c>
      <c r="CR16" s="481" t="s">
        <v>102</v>
      </c>
      <c r="CS16" s="481" t="s">
        <v>102</v>
      </c>
      <c r="CT16" s="481" t="s">
        <v>102</v>
      </c>
      <c r="CU16" s="481" t="s">
        <v>102</v>
      </c>
      <c r="CV16" s="481" t="s">
        <v>102</v>
      </c>
      <c r="CW16" s="481" t="s">
        <v>102</v>
      </c>
      <c r="CX16" s="481" t="s">
        <v>102</v>
      </c>
      <c r="CY16" s="481" t="s">
        <v>102</v>
      </c>
      <c r="CZ16" s="481" t="s">
        <v>102</v>
      </c>
      <c r="DA16" s="481" t="s">
        <v>102</v>
      </c>
      <c r="DB16" s="481" t="s">
        <v>102</v>
      </c>
      <c r="DC16" s="481" t="s">
        <v>102</v>
      </c>
      <c r="DD16" s="481" t="s">
        <v>102</v>
      </c>
      <c r="DE16" s="481" t="s">
        <v>102</v>
      </c>
      <c r="DF16" s="481" t="s">
        <v>102</v>
      </c>
      <c r="DG16" s="481" t="s">
        <v>102</v>
      </c>
      <c r="DH16" s="481" t="s">
        <v>102</v>
      </c>
      <c r="DI16" s="481" t="s">
        <v>102</v>
      </c>
      <c r="DJ16" s="481" t="s">
        <v>102</v>
      </c>
      <c r="DK16" s="481" t="s">
        <v>102</v>
      </c>
      <c r="DL16" s="481" t="s">
        <v>102</v>
      </c>
      <c r="DM16" s="481" t="s">
        <v>102</v>
      </c>
      <c r="DN16" s="481" t="s">
        <v>102</v>
      </c>
      <c r="DO16" s="481" t="s">
        <v>102</v>
      </c>
      <c r="DP16" s="481" t="s">
        <v>102</v>
      </c>
      <c r="DQ16" s="481" t="s">
        <v>102</v>
      </c>
      <c r="DR16" s="481" t="s">
        <v>102</v>
      </c>
      <c r="DS16" s="481" t="s">
        <v>102</v>
      </c>
      <c r="DT16" s="481" t="s">
        <v>102</v>
      </c>
      <c r="DU16" s="481" t="s">
        <v>102</v>
      </c>
      <c r="DV16" s="481" t="s">
        <v>102</v>
      </c>
      <c r="DW16" s="481" t="s">
        <v>102</v>
      </c>
      <c r="DX16" s="481" t="s">
        <v>102</v>
      </c>
      <c r="DY16" s="481" t="s">
        <v>102</v>
      </c>
      <c r="DZ16" s="481" t="s">
        <v>102</v>
      </c>
      <c r="EA16" s="481" t="s">
        <v>102</v>
      </c>
      <c r="EB16" s="481" t="s">
        <v>102</v>
      </c>
    </row>
    <row r="17" spans="1:132" x14ac:dyDescent="0.15">
      <c r="A17" s="485"/>
      <c r="B17" s="481">
        <v>2535311</v>
      </c>
      <c r="C17" s="481" t="s">
        <v>102</v>
      </c>
      <c r="D17" s="481" t="s">
        <v>102</v>
      </c>
      <c r="E17" s="481" t="s">
        <v>102</v>
      </c>
      <c r="F17" s="481" t="s">
        <v>102</v>
      </c>
      <c r="G17" s="481" t="s">
        <v>102</v>
      </c>
      <c r="H17" s="481" t="s">
        <v>102</v>
      </c>
      <c r="I17" s="481" t="s">
        <v>102</v>
      </c>
      <c r="J17" s="481" t="s">
        <v>102</v>
      </c>
      <c r="K17" s="481" t="s">
        <v>102</v>
      </c>
      <c r="L17" s="481" t="s">
        <v>102</v>
      </c>
      <c r="M17" s="481" t="s">
        <v>102</v>
      </c>
      <c r="N17" s="481" t="s">
        <v>102</v>
      </c>
      <c r="O17" s="481" t="s">
        <v>102</v>
      </c>
      <c r="P17" s="481" t="s">
        <v>102</v>
      </c>
      <c r="Q17" s="481" t="s">
        <v>102</v>
      </c>
      <c r="R17" s="481" t="s">
        <v>102</v>
      </c>
      <c r="S17" s="481" t="s">
        <v>102</v>
      </c>
      <c r="T17" s="481" t="s">
        <v>102</v>
      </c>
      <c r="U17" s="481" t="s">
        <v>102</v>
      </c>
      <c r="V17" s="481" t="s">
        <v>102</v>
      </c>
      <c r="W17" s="481" t="s">
        <v>102</v>
      </c>
      <c r="X17" s="481" t="s">
        <v>102</v>
      </c>
      <c r="Y17" s="481" t="s">
        <v>102</v>
      </c>
      <c r="Z17" s="481" t="s">
        <v>102</v>
      </c>
      <c r="AA17" s="481" t="s">
        <v>102</v>
      </c>
      <c r="AB17" s="481" t="s">
        <v>102</v>
      </c>
      <c r="AC17" s="481" t="s">
        <v>102</v>
      </c>
      <c r="AD17" s="481" t="s">
        <v>102</v>
      </c>
      <c r="AE17" s="481" t="s">
        <v>102</v>
      </c>
      <c r="AF17" s="481" t="s">
        <v>102</v>
      </c>
      <c r="AG17" s="481" t="s">
        <v>102</v>
      </c>
      <c r="AH17" s="481" t="s">
        <v>102</v>
      </c>
      <c r="AI17" s="481" t="s">
        <v>102</v>
      </c>
      <c r="AJ17" s="481" t="s">
        <v>102</v>
      </c>
      <c r="AK17" s="481" t="s">
        <v>102</v>
      </c>
      <c r="AL17" s="481" t="s">
        <v>102</v>
      </c>
      <c r="AM17" s="481" t="s">
        <v>102</v>
      </c>
      <c r="AN17" s="481" t="s">
        <v>102</v>
      </c>
      <c r="AO17" s="481" t="s">
        <v>102</v>
      </c>
      <c r="AP17" s="481" t="s">
        <v>102</v>
      </c>
      <c r="AQ17" s="481" t="s">
        <v>102</v>
      </c>
      <c r="AR17" s="481" t="s">
        <v>102</v>
      </c>
      <c r="AS17" s="481" t="s">
        <v>102</v>
      </c>
      <c r="AT17" s="481" t="s">
        <v>102</v>
      </c>
      <c r="AU17" s="481" t="s">
        <v>102</v>
      </c>
      <c r="AV17" s="481" t="s">
        <v>102</v>
      </c>
      <c r="AW17" s="481" t="s">
        <v>102</v>
      </c>
      <c r="AX17" s="481" t="s">
        <v>102</v>
      </c>
      <c r="AY17" s="481" t="s">
        <v>102</v>
      </c>
      <c r="AZ17" s="481" t="s">
        <v>102</v>
      </c>
      <c r="BA17" s="481" t="s">
        <v>102</v>
      </c>
      <c r="BB17" s="481" t="s">
        <v>102</v>
      </c>
      <c r="BC17" s="481" t="s">
        <v>102</v>
      </c>
      <c r="BD17" s="481" t="s">
        <v>102</v>
      </c>
      <c r="BE17" s="481" t="s">
        <v>102</v>
      </c>
      <c r="BF17" s="481" t="s">
        <v>102</v>
      </c>
      <c r="BG17" s="481" t="s">
        <v>102</v>
      </c>
      <c r="BH17" s="481" t="s">
        <v>102</v>
      </c>
      <c r="BI17" s="481" t="s">
        <v>102</v>
      </c>
      <c r="BJ17" s="481" t="s">
        <v>102</v>
      </c>
      <c r="BK17" s="481" t="s">
        <v>102</v>
      </c>
      <c r="BL17" s="481" t="s">
        <v>102</v>
      </c>
      <c r="BM17" s="481" t="s">
        <v>102</v>
      </c>
      <c r="BN17" s="481" t="s">
        <v>102</v>
      </c>
      <c r="BO17" s="481" t="s">
        <v>102</v>
      </c>
      <c r="BP17" s="481" t="s">
        <v>102</v>
      </c>
      <c r="BQ17" s="481" t="s">
        <v>102</v>
      </c>
      <c r="BR17" s="481" t="s">
        <v>102</v>
      </c>
      <c r="BS17" s="481" t="s">
        <v>102</v>
      </c>
      <c r="BT17" s="481" t="s">
        <v>102</v>
      </c>
      <c r="BU17" s="481" t="s">
        <v>102</v>
      </c>
      <c r="BV17" s="481" t="s">
        <v>102</v>
      </c>
      <c r="BW17" s="481" t="s">
        <v>102</v>
      </c>
      <c r="BX17" s="481" t="s">
        <v>102</v>
      </c>
      <c r="BY17" s="481" t="s">
        <v>102</v>
      </c>
      <c r="BZ17" s="481" t="s">
        <v>102</v>
      </c>
      <c r="CA17" s="481" t="s">
        <v>102</v>
      </c>
      <c r="CB17" s="481" t="s">
        <v>102</v>
      </c>
      <c r="CC17" s="481" t="s">
        <v>102</v>
      </c>
      <c r="CD17" s="481" t="s">
        <v>102</v>
      </c>
      <c r="CE17" s="481" t="s">
        <v>102</v>
      </c>
      <c r="CF17" s="481" t="s">
        <v>102</v>
      </c>
      <c r="CG17" s="481" t="s">
        <v>102</v>
      </c>
      <c r="CH17" s="481" t="s">
        <v>102</v>
      </c>
      <c r="CI17" s="481" t="s">
        <v>102</v>
      </c>
      <c r="CJ17" s="481" t="s">
        <v>102</v>
      </c>
      <c r="CK17" s="481" t="s">
        <v>102</v>
      </c>
      <c r="CL17" s="481" t="s">
        <v>102</v>
      </c>
      <c r="CM17" s="481" t="s">
        <v>102</v>
      </c>
      <c r="CN17" s="481" t="s">
        <v>102</v>
      </c>
      <c r="CO17" s="481" t="s">
        <v>102</v>
      </c>
      <c r="CP17" s="481" t="s">
        <v>102</v>
      </c>
      <c r="CQ17" s="481" t="s">
        <v>102</v>
      </c>
      <c r="CR17" s="481" t="s">
        <v>102</v>
      </c>
      <c r="CS17" s="481" t="s">
        <v>102</v>
      </c>
      <c r="CT17" s="481" t="s">
        <v>102</v>
      </c>
      <c r="CU17" s="481" t="s">
        <v>102</v>
      </c>
      <c r="CV17" s="481" t="s">
        <v>102</v>
      </c>
      <c r="CW17" s="481" t="s">
        <v>102</v>
      </c>
      <c r="CX17" s="481" t="s">
        <v>102</v>
      </c>
      <c r="CY17" s="481" t="s">
        <v>102</v>
      </c>
      <c r="CZ17" s="481" t="s">
        <v>102</v>
      </c>
      <c r="DA17" s="481" t="s">
        <v>102</v>
      </c>
      <c r="DB17" s="481" t="s">
        <v>102</v>
      </c>
      <c r="DC17" s="481" t="s">
        <v>102</v>
      </c>
      <c r="DD17" s="481" t="s">
        <v>102</v>
      </c>
      <c r="DE17" s="481" t="s">
        <v>102</v>
      </c>
      <c r="DF17" s="481" t="s">
        <v>102</v>
      </c>
      <c r="DG17" s="481" t="s">
        <v>102</v>
      </c>
      <c r="DH17" s="481" t="s">
        <v>102</v>
      </c>
      <c r="DI17" s="481" t="s">
        <v>102</v>
      </c>
      <c r="DJ17" s="481" t="s">
        <v>102</v>
      </c>
      <c r="DK17" s="481" t="s">
        <v>102</v>
      </c>
      <c r="DL17" s="481" t="s">
        <v>102</v>
      </c>
      <c r="DM17" s="481" t="s">
        <v>102</v>
      </c>
      <c r="DN17" s="481" t="s">
        <v>102</v>
      </c>
      <c r="DO17" s="481" t="s">
        <v>102</v>
      </c>
      <c r="DP17" s="481" t="s">
        <v>102</v>
      </c>
      <c r="DQ17" s="481" t="s">
        <v>102</v>
      </c>
      <c r="DR17" s="481" t="s">
        <v>102</v>
      </c>
      <c r="DS17" s="481" t="s">
        <v>102</v>
      </c>
      <c r="DT17" s="481" t="s">
        <v>102</v>
      </c>
      <c r="DU17" s="481" t="s">
        <v>102</v>
      </c>
      <c r="DV17" s="481" t="s">
        <v>102</v>
      </c>
      <c r="DW17" s="481" t="s">
        <v>102</v>
      </c>
      <c r="DX17" s="481" t="s">
        <v>102</v>
      </c>
      <c r="DY17" s="481" t="s">
        <v>102</v>
      </c>
      <c r="DZ17" s="481" t="s">
        <v>102</v>
      </c>
      <c r="EA17" s="481" t="s">
        <v>102</v>
      </c>
      <c r="EB17" s="481" t="s">
        <v>102</v>
      </c>
    </row>
    <row r="18" spans="1:132" x14ac:dyDescent="0.15">
      <c r="B18" s="481">
        <v>3121980</v>
      </c>
      <c r="C18" s="481" t="s">
        <v>102</v>
      </c>
      <c r="D18" s="481" t="s">
        <v>102</v>
      </c>
      <c r="E18" s="481" t="s">
        <v>102</v>
      </c>
      <c r="F18" s="481" t="s">
        <v>102</v>
      </c>
      <c r="G18" s="481" t="s">
        <v>102</v>
      </c>
      <c r="H18" s="481" t="s">
        <v>102</v>
      </c>
      <c r="I18" s="481" t="s">
        <v>102</v>
      </c>
      <c r="J18" s="481" t="s">
        <v>102</v>
      </c>
      <c r="K18" s="481" t="s">
        <v>102</v>
      </c>
      <c r="L18" s="481" t="s">
        <v>102</v>
      </c>
      <c r="M18" s="481" t="s">
        <v>102</v>
      </c>
      <c r="N18" s="481" t="s">
        <v>102</v>
      </c>
      <c r="O18" s="481" t="s">
        <v>102</v>
      </c>
      <c r="P18" s="481" t="s">
        <v>102</v>
      </c>
      <c r="Q18" s="481" t="s">
        <v>102</v>
      </c>
      <c r="R18" s="481" t="s">
        <v>102</v>
      </c>
      <c r="S18" s="481" t="s">
        <v>102</v>
      </c>
      <c r="T18" s="481" t="s">
        <v>102</v>
      </c>
      <c r="U18" s="481" t="s">
        <v>102</v>
      </c>
      <c r="V18" s="481" t="s">
        <v>102</v>
      </c>
      <c r="W18" s="481" t="s">
        <v>102</v>
      </c>
      <c r="X18" s="481" t="s">
        <v>102</v>
      </c>
      <c r="Y18" s="481" t="s">
        <v>102</v>
      </c>
      <c r="Z18" s="481" t="s">
        <v>102</v>
      </c>
      <c r="AA18" s="481" t="s">
        <v>102</v>
      </c>
      <c r="AB18" s="481" t="s">
        <v>102</v>
      </c>
      <c r="AC18" s="481" t="s">
        <v>102</v>
      </c>
      <c r="AD18" s="481" t="s">
        <v>102</v>
      </c>
      <c r="AE18" s="481" t="s">
        <v>102</v>
      </c>
      <c r="AF18" s="481" t="s">
        <v>102</v>
      </c>
      <c r="AG18" s="481" t="s">
        <v>102</v>
      </c>
      <c r="AH18" s="481" t="s">
        <v>102</v>
      </c>
      <c r="AI18" s="481" t="s">
        <v>102</v>
      </c>
      <c r="AJ18" s="481" t="s">
        <v>102</v>
      </c>
      <c r="AK18" s="481" t="s">
        <v>102</v>
      </c>
      <c r="AL18" s="481" t="s">
        <v>102</v>
      </c>
      <c r="AM18" s="481" t="s">
        <v>102</v>
      </c>
      <c r="AN18" s="481" t="s">
        <v>102</v>
      </c>
      <c r="AO18" s="481" t="s">
        <v>102</v>
      </c>
      <c r="AP18" s="481" t="s">
        <v>102</v>
      </c>
      <c r="AQ18" s="481" t="s">
        <v>102</v>
      </c>
      <c r="AR18" s="481" t="s">
        <v>102</v>
      </c>
      <c r="AS18" s="481" t="s">
        <v>102</v>
      </c>
      <c r="AT18" s="481" t="s">
        <v>102</v>
      </c>
      <c r="AU18" s="481" t="s">
        <v>102</v>
      </c>
      <c r="AV18" s="481" t="s">
        <v>102</v>
      </c>
      <c r="AW18" s="481" t="s">
        <v>102</v>
      </c>
      <c r="AX18" s="481" t="s">
        <v>102</v>
      </c>
      <c r="AY18" s="481" t="s">
        <v>102</v>
      </c>
      <c r="AZ18" s="481" t="s">
        <v>102</v>
      </c>
      <c r="BA18" s="481" t="s">
        <v>102</v>
      </c>
      <c r="BB18" s="481" t="s">
        <v>102</v>
      </c>
      <c r="BC18" s="481" t="s">
        <v>102</v>
      </c>
      <c r="BD18" s="481" t="s">
        <v>102</v>
      </c>
      <c r="BE18" s="481" t="s">
        <v>102</v>
      </c>
      <c r="BF18" s="481" t="s">
        <v>102</v>
      </c>
      <c r="BG18" s="481" t="s">
        <v>102</v>
      </c>
      <c r="BH18" s="481" t="s">
        <v>102</v>
      </c>
      <c r="BI18" s="481" t="s">
        <v>102</v>
      </c>
      <c r="BJ18" s="481" t="s">
        <v>102</v>
      </c>
      <c r="BK18" s="481" t="s">
        <v>102</v>
      </c>
      <c r="BL18" s="481" t="s">
        <v>102</v>
      </c>
      <c r="BM18" s="481" t="s">
        <v>102</v>
      </c>
      <c r="BN18" s="481" t="s">
        <v>102</v>
      </c>
      <c r="BO18" s="481" t="s">
        <v>102</v>
      </c>
      <c r="BP18" s="481" t="s">
        <v>102</v>
      </c>
      <c r="BQ18" s="481" t="s">
        <v>102</v>
      </c>
      <c r="BR18" s="481" t="s">
        <v>102</v>
      </c>
      <c r="BS18" s="481" t="s">
        <v>102</v>
      </c>
      <c r="BT18" s="481" t="s">
        <v>102</v>
      </c>
      <c r="BU18" s="481" t="s">
        <v>102</v>
      </c>
      <c r="BV18" s="481" t="s">
        <v>102</v>
      </c>
      <c r="BW18" s="481" t="s">
        <v>102</v>
      </c>
      <c r="BX18" s="481" t="s">
        <v>102</v>
      </c>
      <c r="BY18" s="481" t="s">
        <v>102</v>
      </c>
      <c r="BZ18" s="481" t="s">
        <v>102</v>
      </c>
      <c r="CA18" s="481" t="s">
        <v>102</v>
      </c>
      <c r="CB18" s="481" t="s">
        <v>102</v>
      </c>
      <c r="CC18" s="481" t="s">
        <v>102</v>
      </c>
      <c r="CD18" s="481" t="s">
        <v>102</v>
      </c>
      <c r="CE18" s="481" t="s">
        <v>102</v>
      </c>
      <c r="CF18" s="481" t="s">
        <v>102</v>
      </c>
      <c r="CG18" s="481" t="s">
        <v>102</v>
      </c>
      <c r="CH18" s="481" t="s">
        <v>102</v>
      </c>
      <c r="CI18" s="481" t="s">
        <v>102</v>
      </c>
      <c r="CJ18" s="481" t="s">
        <v>102</v>
      </c>
      <c r="CK18" s="481" t="s">
        <v>102</v>
      </c>
      <c r="CL18" s="481" t="s">
        <v>102</v>
      </c>
      <c r="CM18" s="481" t="s">
        <v>102</v>
      </c>
      <c r="CN18" s="481" t="s">
        <v>102</v>
      </c>
      <c r="CO18" s="481" t="s">
        <v>102</v>
      </c>
      <c r="CP18" s="481" t="s">
        <v>102</v>
      </c>
      <c r="CQ18" s="481" t="s">
        <v>102</v>
      </c>
      <c r="CR18" s="481" t="s">
        <v>102</v>
      </c>
      <c r="CS18" s="481" t="s">
        <v>102</v>
      </c>
      <c r="CT18" s="481" t="s">
        <v>102</v>
      </c>
      <c r="CU18" s="481" t="s">
        <v>102</v>
      </c>
      <c r="CV18" s="481" t="s">
        <v>102</v>
      </c>
      <c r="CW18" s="481" t="s">
        <v>102</v>
      </c>
      <c r="CX18" s="481" t="s">
        <v>102</v>
      </c>
      <c r="CY18" s="481" t="s">
        <v>102</v>
      </c>
      <c r="CZ18" s="481" t="s">
        <v>102</v>
      </c>
      <c r="DA18" s="481" t="s">
        <v>102</v>
      </c>
      <c r="DB18" s="481" t="s">
        <v>102</v>
      </c>
      <c r="DC18" s="481" t="s">
        <v>102</v>
      </c>
      <c r="DD18" s="481" t="s">
        <v>102</v>
      </c>
      <c r="DE18" s="481" t="s">
        <v>102</v>
      </c>
      <c r="DF18" s="481" t="s">
        <v>102</v>
      </c>
      <c r="DG18" s="481" t="s">
        <v>102</v>
      </c>
      <c r="DH18" s="481" t="s">
        <v>102</v>
      </c>
      <c r="DI18" s="481" t="s">
        <v>102</v>
      </c>
      <c r="DJ18" s="481" t="s">
        <v>102</v>
      </c>
      <c r="DK18" s="481" t="s">
        <v>102</v>
      </c>
      <c r="DL18" s="481" t="s">
        <v>102</v>
      </c>
      <c r="DM18" s="481" t="s">
        <v>102</v>
      </c>
      <c r="DN18" s="481" t="s">
        <v>102</v>
      </c>
      <c r="DO18" s="481" t="s">
        <v>102</v>
      </c>
      <c r="DP18" s="481" t="s">
        <v>102</v>
      </c>
      <c r="DQ18" s="481" t="s">
        <v>102</v>
      </c>
      <c r="DR18" s="481" t="s">
        <v>102</v>
      </c>
      <c r="DS18" s="481" t="s">
        <v>102</v>
      </c>
      <c r="DT18" s="481" t="s">
        <v>102</v>
      </c>
      <c r="DU18" s="481" t="s">
        <v>102</v>
      </c>
      <c r="DV18" s="481" t="s">
        <v>102</v>
      </c>
      <c r="DW18" s="481" t="s">
        <v>102</v>
      </c>
      <c r="DX18" s="481" t="s">
        <v>102</v>
      </c>
      <c r="DY18" s="481" t="s">
        <v>102</v>
      </c>
      <c r="DZ18" s="481" t="s">
        <v>102</v>
      </c>
      <c r="EA18" s="481" t="s">
        <v>102</v>
      </c>
      <c r="EB18" s="481" t="s">
        <v>102</v>
      </c>
    </row>
    <row r="19" spans="1:132" x14ac:dyDescent="0.15">
      <c r="B19" s="481">
        <v>2842215</v>
      </c>
      <c r="C19" s="484" t="s">
        <v>102</v>
      </c>
      <c r="D19" s="481" t="s">
        <v>102</v>
      </c>
      <c r="E19" s="481" t="s">
        <v>102</v>
      </c>
      <c r="F19" s="481" t="s">
        <v>102</v>
      </c>
      <c r="G19" s="481" t="s">
        <v>102</v>
      </c>
      <c r="H19" s="484" t="s">
        <v>102</v>
      </c>
      <c r="I19" s="481" t="s">
        <v>102</v>
      </c>
      <c r="J19" s="481" t="s">
        <v>102</v>
      </c>
      <c r="K19" s="481" t="s">
        <v>102</v>
      </c>
      <c r="L19" s="481" t="s">
        <v>102</v>
      </c>
      <c r="M19" s="481" t="s">
        <v>102</v>
      </c>
      <c r="N19" s="481" t="s">
        <v>102</v>
      </c>
      <c r="O19" s="481" t="s">
        <v>102</v>
      </c>
      <c r="P19" s="481" t="s">
        <v>102</v>
      </c>
      <c r="Q19" s="481" t="s">
        <v>102</v>
      </c>
      <c r="R19" s="481" t="s">
        <v>102</v>
      </c>
      <c r="S19" s="481" t="s">
        <v>102</v>
      </c>
      <c r="T19" s="481" t="s">
        <v>102</v>
      </c>
      <c r="U19" s="481" t="s">
        <v>102</v>
      </c>
      <c r="V19" s="481" t="s">
        <v>102</v>
      </c>
      <c r="W19" s="481" t="s">
        <v>102</v>
      </c>
      <c r="X19" s="481" t="s">
        <v>102</v>
      </c>
      <c r="Y19" s="481" t="s">
        <v>102</v>
      </c>
      <c r="Z19" s="481" t="s">
        <v>102</v>
      </c>
      <c r="AA19" s="481" t="s">
        <v>102</v>
      </c>
      <c r="AB19" s="481" t="s">
        <v>102</v>
      </c>
      <c r="AC19" s="481" t="s">
        <v>102</v>
      </c>
      <c r="AD19" s="481" t="s">
        <v>102</v>
      </c>
      <c r="AE19" s="481" t="s">
        <v>102</v>
      </c>
      <c r="AF19" s="481" t="s">
        <v>102</v>
      </c>
      <c r="AG19" s="481" t="s">
        <v>102</v>
      </c>
      <c r="AH19" s="481" t="s">
        <v>102</v>
      </c>
      <c r="AI19" s="481" t="s">
        <v>102</v>
      </c>
      <c r="AJ19" s="481" t="s">
        <v>102</v>
      </c>
      <c r="AK19" s="481" t="s">
        <v>102</v>
      </c>
      <c r="AL19" s="481" t="s">
        <v>102</v>
      </c>
      <c r="AM19" s="481" t="s">
        <v>102</v>
      </c>
      <c r="AN19" s="481" t="s">
        <v>102</v>
      </c>
      <c r="AO19" s="481" t="s">
        <v>102</v>
      </c>
      <c r="AP19" s="481" t="s">
        <v>102</v>
      </c>
      <c r="AQ19" s="481" t="s">
        <v>102</v>
      </c>
      <c r="AR19" s="481" t="s">
        <v>102</v>
      </c>
      <c r="AS19" s="481" t="s">
        <v>102</v>
      </c>
      <c r="AT19" s="481" t="s">
        <v>102</v>
      </c>
      <c r="AU19" s="481" t="s">
        <v>102</v>
      </c>
      <c r="AV19" s="481" t="s">
        <v>102</v>
      </c>
      <c r="AW19" s="481" t="s">
        <v>102</v>
      </c>
      <c r="AX19" s="481" t="s">
        <v>102</v>
      </c>
      <c r="AY19" s="481" t="s">
        <v>102</v>
      </c>
      <c r="AZ19" s="481" t="s">
        <v>102</v>
      </c>
      <c r="BA19" s="481" t="s">
        <v>102</v>
      </c>
      <c r="BB19" s="481" t="s">
        <v>102</v>
      </c>
      <c r="BC19" s="481" t="s">
        <v>102</v>
      </c>
      <c r="BD19" s="481" t="s">
        <v>102</v>
      </c>
      <c r="BE19" s="481" t="s">
        <v>102</v>
      </c>
      <c r="BF19" s="481" t="s">
        <v>102</v>
      </c>
      <c r="BG19" s="481" t="s">
        <v>102</v>
      </c>
      <c r="BH19" s="481" t="s">
        <v>102</v>
      </c>
      <c r="BI19" s="481" t="s">
        <v>102</v>
      </c>
      <c r="BJ19" s="481" t="s">
        <v>102</v>
      </c>
      <c r="BK19" s="481" t="s">
        <v>102</v>
      </c>
      <c r="BL19" s="481" t="s">
        <v>102</v>
      </c>
      <c r="BM19" s="481" t="s">
        <v>102</v>
      </c>
      <c r="BN19" s="481" t="s">
        <v>102</v>
      </c>
      <c r="BO19" s="481" t="s">
        <v>102</v>
      </c>
      <c r="BP19" s="481" t="s">
        <v>102</v>
      </c>
      <c r="BQ19" s="481" t="s">
        <v>102</v>
      </c>
      <c r="BR19" s="481" t="s">
        <v>102</v>
      </c>
      <c r="BS19" s="481" t="s">
        <v>102</v>
      </c>
      <c r="BT19" s="481" t="s">
        <v>102</v>
      </c>
      <c r="BU19" s="481" t="s">
        <v>102</v>
      </c>
      <c r="BV19" s="481" t="s">
        <v>102</v>
      </c>
      <c r="BW19" s="481" t="s">
        <v>102</v>
      </c>
      <c r="BX19" s="481" t="s">
        <v>102</v>
      </c>
      <c r="BY19" s="481" t="s">
        <v>102</v>
      </c>
      <c r="BZ19" s="481" t="s">
        <v>102</v>
      </c>
      <c r="CA19" s="481" t="s">
        <v>102</v>
      </c>
      <c r="CB19" s="481" t="s">
        <v>102</v>
      </c>
      <c r="CC19" s="481" t="s">
        <v>102</v>
      </c>
      <c r="CD19" s="481" t="s">
        <v>102</v>
      </c>
      <c r="CE19" s="481" t="s">
        <v>102</v>
      </c>
      <c r="CF19" s="481" t="s">
        <v>102</v>
      </c>
      <c r="CG19" s="481" t="s">
        <v>102</v>
      </c>
      <c r="CH19" s="481" t="s">
        <v>102</v>
      </c>
      <c r="CI19" s="481" t="s">
        <v>102</v>
      </c>
      <c r="CJ19" s="481" t="s">
        <v>102</v>
      </c>
      <c r="CK19" s="481" t="s">
        <v>102</v>
      </c>
      <c r="CL19" s="481" t="s">
        <v>102</v>
      </c>
      <c r="CM19" s="481" t="s">
        <v>102</v>
      </c>
      <c r="CN19" s="481" t="s">
        <v>102</v>
      </c>
      <c r="CO19" s="481" t="s">
        <v>102</v>
      </c>
      <c r="CP19" s="481" t="s">
        <v>102</v>
      </c>
      <c r="CQ19" s="481" t="s">
        <v>102</v>
      </c>
      <c r="CR19" s="481" t="s">
        <v>102</v>
      </c>
      <c r="CS19" s="481" t="s">
        <v>102</v>
      </c>
      <c r="CT19" s="481" t="s">
        <v>102</v>
      </c>
      <c r="CU19" s="481" t="s">
        <v>102</v>
      </c>
      <c r="CV19" s="481" t="s">
        <v>102</v>
      </c>
      <c r="CW19" s="481" t="s">
        <v>102</v>
      </c>
      <c r="CX19" s="481" t="s">
        <v>102</v>
      </c>
      <c r="CY19" s="481" t="s">
        <v>102</v>
      </c>
      <c r="CZ19" s="481" t="s">
        <v>102</v>
      </c>
      <c r="DA19" s="481" t="s">
        <v>102</v>
      </c>
      <c r="DB19" s="481" t="s">
        <v>102</v>
      </c>
      <c r="DC19" s="481" t="s">
        <v>102</v>
      </c>
      <c r="DD19" s="481" t="s">
        <v>102</v>
      </c>
      <c r="DE19" s="481" t="s">
        <v>102</v>
      </c>
      <c r="DF19" s="481" t="s">
        <v>102</v>
      </c>
      <c r="DG19" s="481" t="s">
        <v>102</v>
      </c>
      <c r="DH19" s="481" t="s">
        <v>102</v>
      </c>
      <c r="DI19" s="481" t="s">
        <v>102</v>
      </c>
      <c r="DJ19" s="481" t="s">
        <v>102</v>
      </c>
      <c r="DK19" s="481" t="s">
        <v>102</v>
      </c>
      <c r="DL19" s="481" t="s">
        <v>102</v>
      </c>
      <c r="DM19" s="481" t="s">
        <v>102</v>
      </c>
      <c r="DN19" s="481" t="s">
        <v>102</v>
      </c>
      <c r="DO19" s="481" t="s">
        <v>102</v>
      </c>
      <c r="DP19" s="481" t="s">
        <v>102</v>
      </c>
      <c r="DQ19" s="481" t="s">
        <v>102</v>
      </c>
      <c r="DR19" s="481" t="s">
        <v>102</v>
      </c>
      <c r="DS19" s="481" t="s">
        <v>102</v>
      </c>
      <c r="DT19" s="481" t="s">
        <v>102</v>
      </c>
      <c r="DU19" s="481" t="s">
        <v>102</v>
      </c>
      <c r="DV19" s="481" t="s">
        <v>102</v>
      </c>
      <c r="DW19" s="481" t="s">
        <v>102</v>
      </c>
      <c r="DX19" s="481" t="s">
        <v>102</v>
      </c>
      <c r="DY19" s="481" t="s">
        <v>102</v>
      </c>
      <c r="DZ19" s="481" t="s">
        <v>102</v>
      </c>
      <c r="EA19" s="481" t="s">
        <v>102</v>
      </c>
      <c r="EB19" s="481" t="s">
        <v>102</v>
      </c>
    </row>
    <row r="20" spans="1:132" x14ac:dyDescent="0.15">
      <c r="B20" s="481">
        <v>3478303</v>
      </c>
      <c r="C20" s="481" t="s">
        <v>102</v>
      </c>
      <c r="D20" s="481" t="s">
        <v>102</v>
      </c>
      <c r="E20" s="481" t="s">
        <v>102</v>
      </c>
      <c r="F20" s="481" t="s">
        <v>102</v>
      </c>
      <c r="G20" s="481" t="s">
        <v>102</v>
      </c>
      <c r="H20" s="481" t="s">
        <v>102</v>
      </c>
      <c r="I20" s="481" t="s">
        <v>102</v>
      </c>
      <c r="J20" s="481" t="s">
        <v>102</v>
      </c>
      <c r="K20" s="481" t="s">
        <v>102</v>
      </c>
      <c r="L20" s="481" t="s">
        <v>102</v>
      </c>
      <c r="M20" s="481" t="s">
        <v>102</v>
      </c>
      <c r="N20" s="481" t="s">
        <v>102</v>
      </c>
      <c r="O20" s="481" t="s">
        <v>102</v>
      </c>
      <c r="P20" s="481" t="s">
        <v>102</v>
      </c>
      <c r="Q20" s="481" t="s">
        <v>102</v>
      </c>
      <c r="R20" s="481" t="s">
        <v>102</v>
      </c>
      <c r="S20" s="481" t="s">
        <v>102</v>
      </c>
      <c r="T20" s="481" t="s">
        <v>102</v>
      </c>
      <c r="U20" s="481" t="s">
        <v>102</v>
      </c>
      <c r="V20" s="481" t="s">
        <v>102</v>
      </c>
      <c r="W20" s="481" t="s">
        <v>102</v>
      </c>
      <c r="X20" s="481" t="s">
        <v>102</v>
      </c>
      <c r="Y20" s="481" t="s">
        <v>102</v>
      </c>
      <c r="Z20" s="481" t="s">
        <v>102</v>
      </c>
      <c r="AA20" s="481" t="s">
        <v>102</v>
      </c>
      <c r="AB20" s="481" t="s">
        <v>102</v>
      </c>
      <c r="AC20" s="481" t="s">
        <v>102</v>
      </c>
      <c r="AD20" s="481" t="s">
        <v>102</v>
      </c>
      <c r="AE20" s="481" t="s">
        <v>102</v>
      </c>
      <c r="AF20" s="481" t="s">
        <v>102</v>
      </c>
      <c r="AG20" s="481" t="s">
        <v>102</v>
      </c>
      <c r="AH20" s="481" t="s">
        <v>102</v>
      </c>
      <c r="AI20" s="481" t="s">
        <v>102</v>
      </c>
      <c r="AJ20" s="481" t="s">
        <v>102</v>
      </c>
      <c r="AK20" s="481" t="s">
        <v>102</v>
      </c>
      <c r="AL20" s="481" t="s">
        <v>102</v>
      </c>
      <c r="AM20" s="481" t="s">
        <v>102</v>
      </c>
      <c r="AN20" s="481" t="s">
        <v>102</v>
      </c>
      <c r="AO20" s="481" t="s">
        <v>102</v>
      </c>
      <c r="AP20" s="481" t="s">
        <v>102</v>
      </c>
      <c r="AQ20" s="481" t="s">
        <v>102</v>
      </c>
      <c r="AR20" s="481" t="s">
        <v>102</v>
      </c>
      <c r="AS20" s="481" t="s">
        <v>102</v>
      </c>
      <c r="AT20" s="481" t="s">
        <v>102</v>
      </c>
      <c r="AU20" s="481" t="s">
        <v>102</v>
      </c>
      <c r="AV20" s="481" t="s">
        <v>102</v>
      </c>
      <c r="AW20" s="481" t="s">
        <v>102</v>
      </c>
      <c r="AX20" s="481" t="s">
        <v>102</v>
      </c>
      <c r="AY20" s="481" t="s">
        <v>102</v>
      </c>
      <c r="AZ20" s="481" t="s">
        <v>102</v>
      </c>
      <c r="BA20" s="481" t="s">
        <v>102</v>
      </c>
      <c r="BB20" s="481" t="s">
        <v>102</v>
      </c>
      <c r="BC20" s="481" t="s">
        <v>102</v>
      </c>
      <c r="BD20" s="481" t="s">
        <v>102</v>
      </c>
      <c r="BE20" s="481" t="s">
        <v>102</v>
      </c>
      <c r="BF20" s="481" t="s">
        <v>102</v>
      </c>
      <c r="BG20" s="481" t="s">
        <v>102</v>
      </c>
      <c r="BH20" s="481" t="s">
        <v>102</v>
      </c>
      <c r="BI20" s="481" t="s">
        <v>102</v>
      </c>
      <c r="BJ20" s="481" t="s">
        <v>102</v>
      </c>
      <c r="BK20" s="481" t="s">
        <v>102</v>
      </c>
      <c r="BL20" s="481" t="s">
        <v>102</v>
      </c>
      <c r="BM20" s="481" t="s">
        <v>102</v>
      </c>
      <c r="BN20" s="481" t="s">
        <v>102</v>
      </c>
      <c r="BO20" s="481" t="s">
        <v>102</v>
      </c>
      <c r="BP20" s="481" t="s">
        <v>102</v>
      </c>
      <c r="BQ20" s="481" t="s">
        <v>102</v>
      </c>
      <c r="BR20" s="481" t="s">
        <v>102</v>
      </c>
      <c r="BS20" s="481" t="s">
        <v>102</v>
      </c>
      <c r="BT20" s="481" t="s">
        <v>102</v>
      </c>
      <c r="BU20" s="481" t="s">
        <v>102</v>
      </c>
      <c r="BV20" s="481" t="s">
        <v>102</v>
      </c>
      <c r="BW20" s="481" t="s">
        <v>102</v>
      </c>
      <c r="BX20" s="481" t="s">
        <v>102</v>
      </c>
      <c r="BY20" s="481" t="s">
        <v>102</v>
      </c>
      <c r="BZ20" s="481" t="s">
        <v>102</v>
      </c>
      <c r="CA20" s="481" t="s">
        <v>102</v>
      </c>
      <c r="CB20" s="481" t="s">
        <v>102</v>
      </c>
      <c r="CC20" s="481" t="s">
        <v>102</v>
      </c>
      <c r="CD20" s="481" t="s">
        <v>102</v>
      </c>
      <c r="CE20" s="481" t="s">
        <v>102</v>
      </c>
      <c r="CF20" s="481" t="s">
        <v>102</v>
      </c>
      <c r="CG20" s="481" t="s">
        <v>102</v>
      </c>
      <c r="CH20" s="481" t="s">
        <v>102</v>
      </c>
      <c r="CI20" s="481" t="s">
        <v>102</v>
      </c>
      <c r="CJ20" s="481" t="s">
        <v>102</v>
      </c>
      <c r="CK20" s="481" t="s">
        <v>102</v>
      </c>
      <c r="CL20" s="481" t="s">
        <v>102</v>
      </c>
      <c r="CM20" s="481" t="s">
        <v>102</v>
      </c>
      <c r="CN20" s="481" t="s">
        <v>102</v>
      </c>
      <c r="CO20" s="481" t="s">
        <v>102</v>
      </c>
      <c r="CP20" s="481" t="s">
        <v>102</v>
      </c>
      <c r="CQ20" s="481" t="s">
        <v>102</v>
      </c>
      <c r="CR20" s="481" t="s">
        <v>102</v>
      </c>
      <c r="CS20" s="481" t="s">
        <v>102</v>
      </c>
      <c r="CT20" s="481" t="s">
        <v>102</v>
      </c>
      <c r="CU20" s="481" t="s">
        <v>102</v>
      </c>
      <c r="CV20" s="481" t="s">
        <v>102</v>
      </c>
      <c r="CW20" s="481" t="s">
        <v>102</v>
      </c>
      <c r="CX20" s="481" t="s">
        <v>102</v>
      </c>
      <c r="CY20" s="481" t="s">
        <v>102</v>
      </c>
      <c r="CZ20" s="481" t="s">
        <v>102</v>
      </c>
      <c r="DA20" s="481" t="s">
        <v>102</v>
      </c>
      <c r="DB20" s="481" t="s">
        <v>102</v>
      </c>
      <c r="DC20" s="481" t="s">
        <v>102</v>
      </c>
      <c r="DD20" s="481" t="s">
        <v>102</v>
      </c>
      <c r="DE20" s="481" t="s">
        <v>102</v>
      </c>
      <c r="DF20" s="481" t="s">
        <v>102</v>
      </c>
      <c r="DG20" s="481" t="s">
        <v>102</v>
      </c>
      <c r="DH20" s="481" t="s">
        <v>102</v>
      </c>
      <c r="DI20" s="481" t="s">
        <v>102</v>
      </c>
      <c r="DJ20" s="481" t="s">
        <v>102</v>
      </c>
      <c r="DK20" s="481" t="s">
        <v>102</v>
      </c>
      <c r="DL20" s="481" t="s">
        <v>102</v>
      </c>
      <c r="DM20" s="481" t="s">
        <v>102</v>
      </c>
      <c r="DN20" s="481" t="s">
        <v>102</v>
      </c>
      <c r="DO20" s="481" t="s">
        <v>102</v>
      </c>
      <c r="DP20" s="481" t="s">
        <v>102</v>
      </c>
      <c r="DQ20" s="481" t="s">
        <v>102</v>
      </c>
      <c r="DR20" s="481" t="s">
        <v>102</v>
      </c>
      <c r="DS20" s="481" t="s">
        <v>102</v>
      </c>
      <c r="DT20" s="481" t="s">
        <v>102</v>
      </c>
      <c r="DU20" s="481" t="s">
        <v>102</v>
      </c>
      <c r="DV20" s="481" t="s">
        <v>102</v>
      </c>
      <c r="DW20" s="481" t="s">
        <v>102</v>
      </c>
      <c r="DX20" s="481" t="s">
        <v>102</v>
      </c>
      <c r="DY20" s="481" t="s">
        <v>102</v>
      </c>
      <c r="DZ20" s="481" t="s">
        <v>102</v>
      </c>
      <c r="EA20" s="481" t="s">
        <v>102</v>
      </c>
      <c r="EB20" s="481" t="s">
        <v>102</v>
      </c>
    </row>
    <row r="21" spans="1:132" x14ac:dyDescent="0.15">
      <c r="B21" s="481">
        <v>3301860</v>
      </c>
      <c r="C21" s="481" t="s">
        <v>4846</v>
      </c>
      <c r="D21" s="481" t="s">
        <v>4847</v>
      </c>
      <c r="E21" s="481" t="s">
        <v>102</v>
      </c>
      <c r="F21" s="481" t="s">
        <v>102</v>
      </c>
      <c r="G21" s="481" t="s">
        <v>102</v>
      </c>
      <c r="H21" s="481" t="s">
        <v>102</v>
      </c>
      <c r="I21" s="481" t="s">
        <v>102</v>
      </c>
      <c r="J21" s="481" t="s">
        <v>102</v>
      </c>
      <c r="K21" s="481" t="s">
        <v>102</v>
      </c>
      <c r="L21" s="481" t="s">
        <v>102</v>
      </c>
      <c r="M21" s="481" t="s">
        <v>102</v>
      </c>
      <c r="N21" s="481" t="s">
        <v>102</v>
      </c>
      <c r="O21" s="481" t="s">
        <v>102</v>
      </c>
      <c r="P21" s="481" t="s">
        <v>102</v>
      </c>
      <c r="Q21" s="481" t="s">
        <v>102</v>
      </c>
      <c r="R21" s="481" t="s">
        <v>102</v>
      </c>
      <c r="S21" s="481" t="s">
        <v>102</v>
      </c>
      <c r="T21" s="481" t="s">
        <v>102</v>
      </c>
      <c r="U21" s="481" t="s">
        <v>102</v>
      </c>
      <c r="V21" s="481" t="s">
        <v>102</v>
      </c>
      <c r="W21" s="481" t="s">
        <v>102</v>
      </c>
      <c r="X21" s="481" t="s">
        <v>102</v>
      </c>
      <c r="Y21" s="481" t="s">
        <v>102</v>
      </c>
      <c r="Z21" s="481" t="s">
        <v>102</v>
      </c>
      <c r="AA21" s="481" t="s">
        <v>102</v>
      </c>
      <c r="AB21" s="481" t="s">
        <v>102</v>
      </c>
      <c r="AC21" s="481" t="s">
        <v>102</v>
      </c>
      <c r="AD21" s="481" t="s">
        <v>102</v>
      </c>
      <c r="AE21" s="481" t="s">
        <v>102</v>
      </c>
      <c r="AF21" s="481" t="s">
        <v>102</v>
      </c>
      <c r="AG21" s="481" t="s">
        <v>102</v>
      </c>
      <c r="AH21" s="481" t="s">
        <v>102</v>
      </c>
      <c r="AI21" s="481" t="s">
        <v>102</v>
      </c>
      <c r="AJ21" s="481" t="s">
        <v>102</v>
      </c>
      <c r="AK21" s="481" t="s">
        <v>102</v>
      </c>
      <c r="AL21" s="481" t="s">
        <v>102</v>
      </c>
      <c r="AM21" s="481" t="s">
        <v>102</v>
      </c>
      <c r="AN21" s="481" t="s">
        <v>102</v>
      </c>
      <c r="AO21" s="481" t="s">
        <v>102</v>
      </c>
      <c r="AP21" s="481" t="s">
        <v>102</v>
      </c>
      <c r="AQ21" s="481" t="s">
        <v>102</v>
      </c>
      <c r="AR21" s="481" t="s">
        <v>102</v>
      </c>
      <c r="AS21" s="481" t="s">
        <v>102</v>
      </c>
      <c r="AT21" s="481" t="s">
        <v>102</v>
      </c>
      <c r="AU21" s="481" t="s">
        <v>102</v>
      </c>
      <c r="AV21" s="481" t="s">
        <v>102</v>
      </c>
      <c r="AW21" s="481" t="s">
        <v>102</v>
      </c>
      <c r="AX21" s="481" t="s">
        <v>102</v>
      </c>
      <c r="AY21" s="481" t="s">
        <v>102</v>
      </c>
      <c r="AZ21" s="481" t="s">
        <v>102</v>
      </c>
      <c r="BA21" s="481" t="s">
        <v>102</v>
      </c>
      <c r="BB21" s="481" t="s">
        <v>102</v>
      </c>
      <c r="BC21" s="481" t="s">
        <v>102</v>
      </c>
      <c r="BD21" s="481" t="s">
        <v>102</v>
      </c>
      <c r="BE21" s="481" t="s">
        <v>102</v>
      </c>
      <c r="BF21" s="481" t="s">
        <v>102</v>
      </c>
      <c r="BG21" s="481" t="s">
        <v>102</v>
      </c>
      <c r="BH21" s="481" t="s">
        <v>102</v>
      </c>
      <c r="BI21" s="481" t="s">
        <v>102</v>
      </c>
      <c r="BJ21" s="481" t="s">
        <v>102</v>
      </c>
      <c r="BK21" s="481" t="s">
        <v>102</v>
      </c>
      <c r="BL21" s="481" t="s">
        <v>102</v>
      </c>
      <c r="BM21" s="481" t="s">
        <v>102</v>
      </c>
      <c r="BN21" s="481" t="s">
        <v>102</v>
      </c>
      <c r="BO21" s="481" t="s">
        <v>102</v>
      </c>
      <c r="BP21" s="481" t="s">
        <v>102</v>
      </c>
      <c r="BQ21" s="481" t="s">
        <v>102</v>
      </c>
      <c r="BR21" s="481" t="s">
        <v>102</v>
      </c>
      <c r="BS21" s="481" t="s">
        <v>102</v>
      </c>
      <c r="BT21" s="481" t="s">
        <v>102</v>
      </c>
      <c r="BU21" s="481" t="s">
        <v>102</v>
      </c>
      <c r="BV21" s="481" t="s">
        <v>102</v>
      </c>
      <c r="BW21" s="481" t="s">
        <v>102</v>
      </c>
      <c r="BX21" s="481" t="s">
        <v>102</v>
      </c>
      <c r="BY21" s="481" t="s">
        <v>102</v>
      </c>
      <c r="BZ21" s="481" t="s">
        <v>102</v>
      </c>
      <c r="CA21" s="481" t="s">
        <v>102</v>
      </c>
      <c r="CB21" s="481" t="s">
        <v>102</v>
      </c>
      <c r="CC21" s="481" t="s">
        <v>102</v>
      </c>
      <c r="CD21" s="481" t="s">
        <v>102</v>
      </c>
      <c r="CE21" s="481" t="s">
        <v>102</v>
      </c>
      <c r="CF21" s="481" t="s">
        <v>102</v>
      </c>
      <c r="CG21" s="481" t="s">
        <v>102</v>
      </c>
      <c r="CH21" s="481" t="s">
        <v>102</v>
      </c>
      <c r="CI21" s="481" t="s">
        <v>102</v>
      </c>
      <c r="CJ21" s="481" t="s">
        <v>102</v>
      </c>
      <c r="CK21" s="481" t="s">
        <v>102</v>
      </c>
      <c r="CL21" s="481" t="s">
        <v>102</v>
      </c>
      <c r="CM21" s="481" t="s">
        <v>102</v>
      </c>
      <c r="CN21" s="481" t="s">
        <v>102</v>
      </c>
      <c r="CO21" s="481" t="s">
        <v>102</v>
      </c>
      <c r="CP21" s="481" t="s">
        <v>102</v>
      </c>
      <c r="CQ21" s="481" t="s">
        <v>102</v>
      </c>
      <c r="CR21" s="481" t="s">
        <v>102</v>
      </c>
      <c r="CS21" s="481" t="s">
        <v>102</v>
      </c>
      <c r="CT21" s="481" t="s">
        <v>102</v>
      </c>
      <c r="CU21" s="481" t="s">
        <v>102</v>
      </c>
      <c r="CV21" s="481" t="s">
        <v>102</v>
      </c>
      <c r="CW21" s="481" t="s">
        <v>102</v>
      </c>
      <c r="CX21" s="481" t="s">
        <v>102</v>
      </c>
      <c r="CY21" s="481" t="s">
        <v>102</v>
      </c>
      <c r="CZ21" s="481" t="s">
        <v>102</v>
      </c>
      <c r="DA21" s="481" t="s">
        <v>102</v>
      </c>
      <c r="DB21" s="481" t="s">
        <v>102</v>
      </c>
      <c r="DC21" s="481" t="s">
        <v>102</v>
      </c>
      <c r="DD21" s="481" t="s">
        <v>102</v>
      </c>
      <c r="DE21" s="481" t="s">
        <v>102</v>
      </c>
      <c r="DF21" s="481" t="s">
        <v>102</v>
      </c>
      <c r="DG21" s="481" t="s">
        <v>102</v>
      </c>
      <c r="DH21" s="481" t="s">
        <v>102</v>
      </c>
      <c r="DI21" s="481" t="s">
        <v>102</v>
      </c>
      <c r="DJ21" s="481" t="s">
        <v>102</v>
      </c>
      <c r="DK21" s="481" t="s">
        <v>102</v>
      </c>
      <c r="DL21" s="481" t="s">
        <v>102</v>
      </c>
      <c r="DM21" s="481" t="s">
        <v>102</v>
      </c>
      <c r="DN21" s="481" t="s">
        <v>102</v>
      </c>
      <c r="DO21" s="481" t="s">
        <v>102</v>
      </c>
      <c r="DP21" s="481" t="s">
        <v>102</v>
      </c>
      <c r="DQ21" s="481" t="s">
        <v>102</v>
      </c>
      <c r="DR21" s="481" t="s">
        <v>102</v>
      </c>
      <c r="DS21" s="481" t="s">
        <v>102</v>
      </c>
      <c r="DT21" s="481" t="s">
        <v>102</v>
      </c>
      <c r="DU21" s="481" t="s">
        <v>102</v>
      </c>
      <c r="DV21" s="481" t="s">
        <v>102</v>
      </c>
      <c r="DW21" s="481" t="s">
        <v>102</v>
      </c>
      <c r="DX21" s="481" t="s">
        <v>102</v>
      </c>
      <c r="DY21" s="481" t="s">
        <v>102</v>
      </c>
      <c r="DZ21" s="481" t="s">
        <v>102</v>
      </c>
      <c r="EA21" s="481" t="s">
        <v>102</v>
      </c>
      <c r="EB21" s="481" t="s">
        <v>102</v>
      </c>
    </row>
    <row r="22" spans="1:132" x14ac:dyDescent="0.15">
      <c r="B22" s="481">
        <v>2943048</v>
      </c>
      <c r="C22" s="481" t="s">
        <v>102</v>
      </c>
      <c r="D22" s="481" t="s">
        <v>102</v>
      </c>
      <c r="E22" s="481" t="s">
        <v>102</v>
      </c>
      <c r="F22" s="481" t="s">
        <v>102</v>
      </c>
      <c r="G22" s="481" t="s">
        <v>102</v>
      </c>
      <c r="H22" s="481" t="s">
        <v>102</v>
      </c>
      <c r="I22" s="481" t="s">
        <v>102</v>
      </c>
      <c r="J22" s="481" t="s">
        <v>102</v>
      </c>
      <c r="K22" s="481" t="s">
        <v>102</v>
      </c>
      <c r="L22" s="481" t="s">
        <v>102</v>
      </c>
      <c r="M22" s="481" t="s">
        <v>102</v>
      </c>
      <c r="N22" s="481" t="s">
        <v>102</v>
      </c>
      <c r="O22" s="481" t="s">
        <v>102</v>
      </c>
      <c r="P22" s="481" t="s">
        <v>102</v>
      </c>
      <c r="Q22" s="481" t="s">
        <v>102</v>
      </c>
      <c r="R22" s="481" t="s">
        <v>102</v>
      </c>
      <c r="S22" s="481" t="s">
        <v>102</v>
      </c>
      <c r="T22" s="481" t="s">
        <v>102</v>
      </c>
      <c r="U22" s="481" t="s">
        <v>102</v>
      </c>
      <c r="V22" s="481" t="s">
        <v>102</v>
      </c>
      <c r="W22" s="481" t="s">
        <v>102</v>
      </c>
      <c r="X22" s="481" t="s">
        <v>102</v>
      </c>
      <c r="Y22" s="481" t="s">
        <v>102</v>
      </c>
      <c r="Z22" s="481" t="s">
        <v>102</v>
      </c>
      <c r="AA22" s="481" t="s">
        <v>102</v>
      </c>
      <c r="AB22" s="481" t="s">
        <v>102</v>
      </c>
      <c r="AC22" s="481" t="s">
        <v>102</v>
      </c>
      <c r="AD22" s="481" t="s">
        <v>102</v>
      </c>
      <c r="AE22" s="481" t="s">
        <v>102</v>
      </c>
      <c r="AF22" s="481" t="s">
        <v>102</v>
      </c>
      <c r="AG22" s="481" t="s">
        <v>102</v>
      </c>
      <c r="AH22" s="481" t="s">
        <v>102</v>
      </c>
      <c r="AI22" s="481" t="s">
        <v>102</v>
      </c>
      <c r="AJ22" s="481" t="s">
        <v>102</v>
      </c>
      <c r="AK22" s="481" t="s">
        <v>102</v>
      </c>
      <c r="AL22" s="481" t="s">
        <v>102</v>
      </c>
      <c r="AM22" s="481" t="s">
        <v>102</v>
      </c>
      <c r="AN22" s="481" t="s">
        <v>102</v>
      </c>
      <c r="AO22" s="481" t="s">
        <v>102</v>
      </c>
      <c r="AP22" s="481" t="s">
        <v>102</v>
      </c>
      <c r="AQ22" s="481" t="s">
        <v>102</v>
      </c>
      <c r="AR22" s="481" t="s">
        <v>102</v>
      </c>
      <c r="AS22" s="481" t="s">
        <v>102</v>
      </c>
      <c r="AT22" s="481" t="s">
        <v>102</v>
      </c>
      <c r="AU22" s="481" t="s">
        <v>102</v>
      </c>
      <c r="AV22" s="481" t="s">
        <v>102</v>
      </c>
      <c r="AW22" s="481" t="s">
        <v>102</v>
      </c>
      <c r="AX22" s="481" t="s">
        <v>102</v>
      </c>
      <c r="AY22" s="481" t="s">
        <v>102</v>
      </c>
      <c r="AZ22" s="481" t="s">
        <v>102</v>
      </c>
      <c r="BA22" s="481" t="s">
        <v>102</v>
      </c>
      <c r="BB22" s="481" t="s">
        <v>102</v>
      </c>
      <c r="BC22" s="481" t="s">
        <v>102</v>
      </c>
      <c r="BD22" s="481" t="s">
        <v>102</v>
      </c>
      <c r="BE22" s="481" t="s">
        <v>102</v>
      </c>
      <c r="BF22" s="481" t="s">
        <v>102</v>
      </c>
      <c r="BG22" s="481" t="s">
        <v>102</v>
      </c>
      <c r="BH22" s="481" t="s">
        <v>102</v>
      </c>
      <c r="BI22" s="481" t="s">
        <v>102</v>
      </c>
      <c r="BJ22" s="481" t="s">
        <v>102</v>
      </c>
      <c r="BK22" s="481" t="s">
        <v>102</v>
      </c>
      <c r="BL22" s="481" t="s">
        <v>102</v>
      </c>
      <c r="BM22" s="481" t="s">
        <v>102</v>
      </c>
      <c r="BN22" s="481" t="s">
        <v>102</v>
      </c>
      <c r="BO22" s="481" t="s">
        <v>102</v>
      </c>
      <c r="BP22" s="481" t="s">
        <v>102</v>
      </c>
      <c r="BQ22" s="481" t="s">
        <v>102</v>
      </c>
      <c r="BR22" s="481" t="s">
        <v>102</v>
      </c>
      <c r="BS22" s="481" t="s">
        <v>102</v>
      </c>
      <c r="BT22" s="481" t="s">
        <v>102</v>
      </c>
      <c r="BU22" s="481" t="s">
        <v>102</v>
      </c>
      <c r="BV22" s="481" t="s">
        <v>102</v>
      </c>
      <c r="BW22" s="481" t="s">
        <v>102</v>
      </c>
      <c r="BX22" s="481" t="s">
        <v>102</v>
      </c>
      <c r="BY22" s="481" t="s">
        <v>102</v>
      </c>
      <c r="BZ22" s="481" t="s">
        <v>102</v>
      </c>
      <c r="CA22" s="481" t="s">
        <v>102</v>
      </c>
      <c r="CB22" s="481" t="s">
        <v>102</v>
      </c>
      <c r="CC22" s="481" t="s">
        <v>102</v>
      </c>
      <c r="CD22" s="481" t="s">
        <v>102</v>
      </c>
      <c r="CE22" s="481" t="s">
        <v>102</v>
      </c>
      <c r="CF22" s="481" t="s">
        <v>102</v>
      </c>
      <c r="CG22" s="481" t="s">
        <v>102</v>
      </c>
      <c r="CH22" s="481" t="s">
        <v>102</v>
      </c>
      <c r="CI22" s="481" t="s">
        <v>102</v>
      </c>
      <c r="CJ22" s="481" t="s">
        <v>102</v>
      </c>
      <c r="CK22" s="481" t="s">
        <v>102</v>
      </c>
      <c r="CL22" s="481" t="s">
        <v>102</v>
      </c>
      <c r="CM22" s="481" t="s">
        <v>102</v>
      </c>
      <c r="CN22" s="481" t="s">
        <v>102</v>
      </c>
      <c r="CO22" s="481" t="s">
        <v>102</v>
      </c>
      <c r="CP22" s="481" t="s">
        <v>102</v>
      </c>
      <c r="CQ22" s="481" t="s">
        <v>102</v>
      </c>
      <c r="CR22" s="481" t="s">
        <v>102</v>
      </c>
      <c r="CS22" s="481" t="s">
        <v>102</v>
      </c>
      <c r="CT22" s="481" t="s">
        <v>102</v>
      </c>
      <c r="CU22" s="481" t="s">
        <v>102</v>
      </c>
      <c r="CV22" s="481" t="s">
        <v>102</v>
      </c>
      <c r="CW22" s="481" t="s">
        <v>102</v>
      </c>
      <c r="CX22" s="481" t="s">
        <v>102</v>
      </c>
      <c r="CY22" s="481" t="s">
        <v>102</v>
      </c>
      <c r="CZ22" s="481" t="s">
        <v>102</v>
      </c>
      <c r="DA22" s="481" t="s">
        <v>102</v>
      </c>
      <c r="DB22" s="481" t="s">
        <v>102</v>
      </c>
      <c r="DC22" s="481" t="s">
        <v>102</v>
      </c>
      <c r="DD22" s="481" t="s">
        <v>102</v>
      </c>
      <c r="DE22" s="481" t="s">
        <v>102</v>
      </c>
      <c r="DF22" s="481" t="s">
        <v>102</v>
      </c>
      <c r="DG22" s="481" t="s">
        <v>102</v>
      </c>
      <c r="DH22" s="481" t="s">
        <v>102</v>
      </c>
      <c r="DI22" s="481" t="s">
        <v>102</v>
      </c>
      <c r="DJ22" s="481" t="s">
        <v>102</v>
      </c>
      <c r="DK22" s="481" t="s">
        <v>102</v>
      </c>
      <c r="DL22" s="481" t="s">
        <v>102</v>
      </c>
      <c r="DM22" s="481" t="s">
        <v>102</v>
      </c>
      <c r="DN22" s="481" t="s">
        <v>102</v>
      </c>
      <c r="DO22" s="481" t="s">
        <v>102</v>
      </c>
      <c r="DP22" s="481" t="s">
        <v>102</v>
      </c>
      <c r="DQ22" s="481" t="s">
        <v>102</v>
      </c>
      <c r="DR22" s="481" t="s">
        <v>102</v>
      </c>
      <c r="DS22" s="481" t="s">
        <v>102</v>
      </c>
      <c r="DT22" s="481" t="s">
        <v>102</v>
      </c>
      <c r="DU22" s="481" t="s">
        <v>102</v>
      </c>
      <c r="DV22" s="481" t="s">
        <v>102</v>
      </c>
      <c r="DW22" s="481" t="s">
        <v>102</v>
      </c>
      <c r="DX22" s="481" t="s">
        <v>102</v>
      </c>
      <c r="DY22" s="481" t="s">
        <v>102</v>
      </c>
      <c r="DZ22" s="481" t="s">
        <v>102</v>
      </c>
      <c r="EA22" s="481" t="s">
        <v>102</v>
      </c>
      <c r="EB22" s="481" t="s">
        <v>102</v>
      </c>
    </row>
    <row r="23" spans="1:132" x14ac:dyDescent="0.15">
      <c r="A23" s="486"/>
      <c r="B23" s="481">
        <v>2588375</v>
      </c>
      <c r="C23" s="481" t="s">
        <v>102</v>
      </c>
      <c r="D23" s="481" t="s">
        <v>102</v>
      </c>
      <c r="E23" s="481" t="s">
        <v>102</v>
      </c>
      <c r="F23" s="481" t="s">
        <v>102</v>
      </c>
      <c r="G23" s="481" t="s">
        <v>102</v>
      </c>
      <c r="H23" s="481" t="s">
        <v>102</v>
      </c>
      <c r="I23" s="481" t="s">
        <v>102</v>
      </c>
      <c r="J23" s="481" t="s">
        <v>102</v>
      </c>
      <c r="K23" s="481" t="s">
        <v>102</v>
      </c>
      <c r="L23" s="481" t="s">
        <v>102</v>
      </c>
      <c r="M23" s="481" t="s">
        <v>102</v>
      </c>
      <c r="N23" s="481" t="s">
        <v>102</v>
      </c>
      <c r="O23" s="481" t="s">
        <v>102</v>
      </c>
      <c r="P23" s="481" t="s">
        <v>102</v>
      </c>
      <c r="Q23" s="481" t="s">
        <v>102</v>
      </c>
      <c r="R23" s="481" t="s">
        <v>102</v>
      </c>
      <c r="S23" s="481" t="s">
        <v>102</v>
      </c>
      <c r="T23" s="481" t="s">
        <v>102</v>
      </c>
      <c r="U23" s="481" t="s">
        <v>102</v>
      </c>
      <c r="V23" s="481" t="s">
        <v>102</v>
      </c>
      <c r="W23" s="481" t="s">
        <v>102</v>
      </c>
      <c r="X23" s="481" t="s">
        <v>102</v>
      </c>
      <c r="Y23" s="481" t="s">
        <v>102</v>
      </c>
      <c r="Z23" s="481" t="s">
        <v>102</v>
      </c>
      <c r="AA23" s="481" t="s">
        <v>102</v>
      </c>
      <c r="AB23" s="481" t="s">
        <v>102</v>
      </c>
      <c r="AC23" s="481" t="s">
        <v>102</v>
      </c>
      <c r="AD23" s="481" t="s">
        <v>102</v>
      </c>
      <c r="AE23" s="481" t="s">
        <v>102</v>
      </c>
      <c r="AF23" s="481" t="s">
        <v>102</v>
      </c>
      <c r="AG23" s="481" t="s">
        <v>102</v>
      </c>
      <c r="AH23" s="481" t="s">
        <v>102</v>
      </c>
      <c r="AI23" s="481" t="s">
        <v>102</v>
      </c>
      <c r="AJ23" s="481" t="s">
        <v>102</v>
      </c>
      <c r="AK23" s="481" t="s">
        <v>102</v>
      </c>
      <c r="AL23" s="481" t="s">
        <v>102</v>
      </c>
      <c r="AM23" s="481" t="s">
        <v>102</v>
      </c>
      <c r="AN23" s="481" t="s">
        <v>102</v>
      </c>
      <c r="AO23" s="481" t="s">
        <v>102</v>
      </c>
      <c r="AP23" s="481" t="s">
        <v>102</v>
      </c>
      <c r="AQ23" s="481" t="s">
        <v>102</v>
      </c>
      <c r="AR23" s="481" t="s">
        <v>102</v>
      </c>
      <c r="AS23" s="481" t="s">
        <v>102</v>
      </c>
      <c r="AT23" s="481" t="s">
        <v>102</v>
      </c>
      <c r="AU23" s="481" t="s">
        <v>102</v>
      </c>
      <c r="AV23" s="481" t="s">
        <v>102</v>
      </c>
      <c r="AW23" s="481" t="s">
        <v>102</v>
      </c>
      <c r="AX23" s="481" t="s">
        <v>102</v>
      </c>
      <c r="AY23" s="481" t="s">
        <v>102</v>
      </c>
      <c r="AZ23" s="481" t="s">
        <v>102</v>
      </c>
      <c r="BA23" s="481" t="s">
        <v>102</v>
      </c>
      <c r="BB23" s="481" t="s">
        <v>102</v>
      </c>
      <c r="BC23" s="481" t="s">
        <v>102</v>
      </c>
      <c r="BD23" s="481" t="s">
        <v>102</v>
      </c>
      <c r="BE23" s="481" t="s">
        <v>102</v>
      </c>
      <c r="BF23" s="481" t="s">
        <v>102</v>
      </c>
      <c r="BG23" s="481" t="s">
        <v>102</v>
      </c>
      <c r="BH23" s="481" t="s">
        <v>102</v>
      </c>
      <c r="BI23" s="481" t="s">
        <v>102</v>
      </c>
      <c r="BJ23" s="481" t="s">
        <v>102</v>
      </c>
      <c r="BK23" s="481" t="s">
        <v>102</v>
      </c>
      <c r="BL23" s="481" t="s">
        <v>102</v>
      </c>
      <c r="BM23" s="481" t="s">
        <v>102</v>
      </c>
      <c r="BN23" s="481" t="s">
        <v>102</v>
      </c>
      <c r="BO23" s="481" t="s">
        <v>102</v>
      </c>
      <c r="BP23" s="481" t="s">
        <v>102</v>
      </c>
      <c r="BQ23" s="481" t="s">
        <v>102</v>
      </c>
      <c r="BR23" s="481" t="s">
        <v>102</v>
      </c>
      <c r="BS23" s="481" t="s">
        <v>102</v>
      </c>
      <c r="BT23" s="481" t="s">
        <v>102</v>
      </c>
      <c r="BU23" s="481" t="s">
        <v>102</v>
      </c>
      <c r="BV23" s="481" t="s">
        <v>102</v>
      </c>
      <c r="BW23" s="481" t="s">
        <v>102</v>
      </c>
      <c r="BX23" s="481" t="s">
        <v>102</v>
      </c>
      <c r="BY23" s="481" t="s">
        <v>102</v>
      </c>
      <c r="BZ23" s="481" t="s">
        <v>102</v>
      </c>
      <c r="CA23" s="481" t="s">
        <v>102</v>
      </c>
      <c r="CB23" s="481" t="s">
        <v>102</v>
      </c>
      <c r="CC23" s="481" t="s">
        <v>102</v>
      </c>
      <c r="CD23" s="481" t="s">
        <v>102</v>
      </c>
      <c r="CE23" s="481" t="s">
        <v>102</v>
      </c>
      <c r="CF23" s="481" t="s">
        <v>102</v>
      </c>
      <c r="CG23" s="481" t="s">
        <v>102</v>
      </c>
      <c r="CH23" s="481" t="s">
        <v>102</v>
      </c>
      <c r="CI23" s="481" t="s">
        <v>102</v>
      </c>
      <c r="CJ23" s="481" t="s">
        <v>102</v>
      </c>
      <c r="CK23" s="481" t="s">
        <v>102</v>
      </c>
      <c r="CL23" s="481" t="s">
        <v>102</v>
      </c>
      <c r="CM23" s="481" t="s">
        <v>102</v>
      </c>
      <c r="CN23" s="481" t="s">
        <v>102</v>
      </c>
      <c r="CO23" s="481" t="s">
        <v>102</v>
      </c>
      <c r="CP23" s="481" t="s">
        <v>102</v>
      </c>
      <c r="CQ23" s="481" t="s">
        <v>102</v>
      </c>
      <c r="CR23" s="481" t="s">
        <v>102</v>
      </c>
      <c r="CS23" s="481" t="s">
        <v>102</v>
      </c>
      <c r="CT23" s="481" t="s">
        <v>102</v>
      </c>
      <c r="CU23" s="481" t="s">
        <v>102</v>
      </c>
      <c r="CV23" s="481" t="s">
        <v>102</v>
      </c>
      <c r="CW23" s="481" t="s">
        <v>102</v>
      </c>
      <c r="CX23" s="481" t="s">
        <v>102</v>
      </c>
      <c r="CY23" s="481" t="s">
        <v>102</v>
      </c>
      <c r="CZ23" s="481" t="s">
        <v>102</v>
      </c>
      <c r="DA23" s="481" t="s">
        <v>102</v>
      </c>
      <c r="DB23" s="481" t="s">
        <v>102</v>
      </c>
      <c r="DC23" s="481" t="s">
        <v>102</v>
      </c>
      <c r="DD23" s="481" t="s">
        <v>102</v>
      </c>
      <c r="DE23" s="481" t="s">
        <v>102</v>
      </c>
      <c r="DF23" s="481" t="s">
        <v>102</v>
      </c>
      <c r="DG23" s="481" t="s">
        <v>102</v>
      </c>
      <c r="DH23" s="481" t="s">
        <v>102</v>
      </c>
      <c r="DI23" s="481" t="s">
        <v>102</v>
      </c>
      <c r="DJ23" s="481" t="s">
        <v>102</v>
      </c>
      <c r="DK23" s="481" t="s">
        <v>102</v>
      </c>
      <c r="DL23" s="481" t="s">
        <v>102</v>
      </c>
      <c r="DM23" s="481" t="s">
        <v>102</v>
      </c>
      <c r="DN23" s="481" t="s">
        <v>102</v>
      </c>
      <c r="DO23" s="481" t="s">
        <v>102</v>
      </c>
      <c r="DP23" s="481" t="s">
        <v>102</v>
      </c>
      <c r="DQ23" s="481" t="s">
        <v>102</v>
      </c>
      <c r="DR23" s="481" t="s">
        <v>102</v>
      </c>
      <c r="DS23" s="481" t="s">
        <v>102</v>
      </c>
      <c r="DT23" s="481" t="s">
        <v>102</v>
      </c>
      <c r="DU23" s="481" t="s">
        <v>102</v>
      </c>
      <c r="DV23" s="481" t="s">
        <v>102</v>
      </c>
      <c r="DW23" s="481" t="s">
        <v>102</v>
      </c>
      <c r="DX23" s="481" t="s">
        <v>102</v>
      </c>
      <c r="DY23" s="481" t="s">
        <v>102</v>
      </c>
      <c r="DZ23" s="481" t="s">
        <v>102</v>
      </c>
      <c r="EA23" s="481" t="s">
        <v>102</v>
      </c>
      <c r="EB23" s="481" t="s">
        <v>102</v>
      </c>
    </row>
    <row r="24" spans="1:132" x14ac:dyDescent="0.15">
      <c r="B24" s="481">
        <v>2732519</v>
      </c>
      <c r="C24" s="481" t="s">
        <v>102</v>
      </c>
      <c r="D24" s="481" t="s">
        <v>102</v>
      </c>
      <c r="E24" s="481" t="s">
        <v>102</v>
      </c>
      <c r="F24" s="481" t="s">
        <v>102</v>
      </c>
      <c r="G24" s="481" t="s">
        <v>102</v>
      </c>
      <c r="H24" s="481" t="s">
        <v>102</v>
      </c>
      <c r="I24" s="481" t="s">
        <v>102</v>
      </c>
      <c r="J24" s="481" t="s">
        <v>102</v>
      </c>
      <c r="K24" s="481" t="s">
        <v>102</v>
      </c>
      <c r="L24" s="481" t="s">
        <v>102</v>
      </c>
      <c r="M24" s="481" t="s">
        <v>102</v>
      </c>
      <c r="N24" s="481" t="s">
        <v>102</v>
      </c>
      <c r="O24" s="481" t="s">
        <v>102</v>
      </c>
      <c r="P24" s="481" t="s">
        <v>102</v>
      </c>
      <c r="Q24" s="481" t="s">
        <v>102</v>
      </c>
      <c r="R24" s="481" t="s">
        <v>102</v>
      </c>
      <c r="S24" s="481" t="s">
        <v>102</v>
      </c>
      <c r="T24" s="481" t="s">
        <v>102</v>
      </c>
      <c r="U24" s="481" t="s">
        <v>102</v>
      </c>
      <c r="V24" s="481" t="s">
        <v>102</v>
      </c>
      <c r="W24" s="481" t="s">
        <v>102</v>
      </c>
      <c r="X24" s="481" t="s">
        <v>102</v>
      </c>
      <c r="Y24" s="481" t="s">
        <v>102</v>
      </c>
      <c r="Z24" s="481" t="s">
        <v>102</v>
      </c>
      <c r="AA24" s="481" t="s">
        <v>102</v>
      </c>
      <c r="AB24" s="481" t="s">
        <v>102</v>
      </c>
      <c r="AC24" s="481" t="s">
        <v>102</v>
      </c>
      <c r="AD24" s="481" t="s">
        <v>102</v>
      </c>
      <c r="AE24" s="481" t="s">
        <v>102</v>
      </c>
      <c r="AF24" s="481" t="s">
        <v>102</v>
      </c>
      <c r="AG24" s="481" t="s">
        <v>102</v>
      </c>
      <c r="AH24" s="481" t="s">
        <v>102</v>
      </c>
      <c r="AI24" s="481" t="s">
        <v>102</v>
      </c>
      <c r="AJ24" s="481" t="s">
        <v>102</v>
      </c>
      <c r="AK24" s="481" t="s">
        <v>102</v>
      </c>
      <c r="AL24" s="481" t="s">
        <v>102</v>
      </c>
      <c r="AM24" s="481" t="s">
        <v>102</v>
      </c>
      <c r="AN24" s="481" t="s">
        <v>102</v>
      </c>
      <c r="AO24" s="481" t="s">
        <v>102</v>
      </c>
      <c r="AP24" s="481" t="s">
        <v>102</v>
      </c>
      <c r="AQ24" s="481" t="s">
        <v>102</v>
      </c>
      <c r="AR24" s="481" t="s">
        <v>102</v>
      </c>
      <c r="AS24" s="481" t="s">
        <v>102</v>
      </c>
      <c r="AT24" s="481" t="s">
        <v>102</v>
      </c>
      <c r="AU24" s="481" t="s">
        <v>102</v>
      </c>
      <c r="AV24" s="481" t="s">
        <v>102</v>
      </c>
      <c r="AW24" s="481" t="s">
        <v>102</v>
      </c>
      <c r="AX24" s="481" t="s">
        <v>102</v>
      </c>
      <c r="AY24" s="481" t="s">
        <v>102</v>
      </c>
      <c r="AZ24" s="481" t="s">
        <v>102</v>
      </c>
      <c r="BA24" s="481" t="s">
        <v>102</v>
      </c>
      <c r="BB24" s="481" t="s">
        <v>102</v>
      </c>
      <c r="BC24" s="481" t="s">
        <v>102</v>
      </c>
      <c r="BD24" s="481" t="s">
        <v>102</v>
      </c>
      <c r="BE24" s="481" t="s">
        <v>102</v>
      </c>
      <c r="BF24" s="481" t="s">
        <v>102</v>
      </c>
      <c r="BG24" s="481" t="s">
        <v>102</v>
      </c>
      <c r="BH24" s="481" t="s">
        <v>102</v>
      </c>
      <c r="BI24" s="481" t="s">
        <v>102</v>
      </c>
      <c r="BJ24" s="481" t="s">
        <v>102</v>
      </c>
      <c r="BK24" s="481" t="s">
        <v>102</v>
      </c>
      <c r="BL24" s="481" t="s">
        <v>102</v>
      </c>
      <c r="BM24" s="481" t="s">
        <v>102</v>
      </c>
      <c r="BN24" s="481" t="s">
        <v>102</v>
      </c>
      <c r="BO24" s="481" t="s">
        <v>102</v>
      </c>
      <c r="BP24" s="481" t="s">
        <v>102</v>
      </c>
      <c r="BQ24" s="481" t="s">
        <v>102</v>
      </c>
      <c r="BR24" s="481" t="s">
        <v>102</v>
      </c>
      <c r="BS24" s="481" t="s">
        <v>102</v>
      </c>
      <c r="BT24" s="481" t="s">
        <v>102</v>
      </c>
      <c r="BU24" s="481" t="s">
        <v>102</v>
      </c>
      <c r="BV24" s="481" t="s">
        <v>102</v>
      </c>
      <c r="BW24" s="481" t="s">
        <v>102</v>
      </c>
      <c r="BX24" s="481" t="s">
        <v>102</v>
      </c>
      <c r="BY24" s="481" t="s">
        <v>102</v>
      </c>
      <c r="BZ24" s="481" t="s">
        <v>102</v>
      </c>
      <c r="CA24" s="481" t="s">
        <v>102</v>
      </c>
      <c r="CB24" s="481" t="s">
        <v>102</v>
      </c>
      <c r="CC24" s="481" t="s">
        <v>102</v>
      </c>
      <c r="CD24" s="481" t="s">
        <v>102</v>
      </c>
      <c r="CE24" s="481" t="s">
        <v>102</v>
      </c>
      <c r="CF24" s="481" t="s">
        <v>102</v>
      </c>
      <c r="CG24" s="481" t="s">
        <v>102</v>
      </c>
      <c r="CH24" s="481" t="s">
        <v>102</v>
      </c>
      <c r="CI24" s="481" t="s">
        <v>102</v>
      </c>
      <c r="CJ24" s="481" t="s">
        <v>102</v>
      </c>
      <c r="CK24" s="481" t="s">
        <v>102</v>
      </c>
      <c r="CL24" s="481" t="s">
        <v>102</v>
      </c>
      <c r="CM24" s="481" t="s">
        <v>102</v>
      </c>
      <c r="CN24" s="481" t="s">
        <v>102</v>
      </c>
      <c r="CO24" s="481" t="s">
        <v>102</v>
      </c>
      <c r="CP24" s="481" t="s">
        <v>102</v>
      </c>
      <c r="CQ24" s="481" t="s">
        <v>102</v>
      </c>
      <c r="CR24" s="481" t="s">
        <v>102</v>
      </c>
      <c r="CS24" s="481" t="s">
        <v>102</v>
      </c>
      <c r="CT24" s="481" t="s">
        <v>102</v>
      </c>
      <c r="CU24" s="481" t="s">
        <v>102</v>
      </c>
      <c r="CV24" s="481" t="s">
        <v>102</v>
      </c>
      <c r="CW24" s="481" t="s">
        <v>102</v>
      </c>
      <c r="CX24" s="481" t="s">
        <v>102</v>
      </c>
      <c r="CY24" s="481" t="s">
        <v>102</v>
      </c>
      <c r="CZ24" s="481" t="s">
        <v>102</v>
      </c>
      <c r="DA24" s="481" t="s">
        <v>102</v>
      </c>
      <c r="DB24" s="481" t="s">
        <v>102</v>
      </c>
      <c r="DC24" s="481" t="s">
        <v>102</v>
      </c>
      <c r="DD24" s="481" t="s">
        <v>102</v>
      </c>
      <c r="DE24" s="481" t="s">
        <v>102</v>
      </c>
      <c r="DF24" s="481" t="s">
        <v>102</v>
      </c>
      <c r="DG24" s="481" t="s">
        <v>102</v>
      </c>
      <c r="DH24" s="481" t="s">
        <v>102</v>
      </c>
      <c r="DI24" s="481" t="s">
        <v>102</v>
      </c>
      <c r="DJ24" s="481" t="s">
        <v>102</v>
      </c>
      <c r="DK24" s="481" t="s">
        <v>102</v>
      </c>
      <c r="DL24" s="481" t="s">
        <v>102</v>
      </c>
      <c r="DM24" s="481" t="s">
        <v>102</v>
      </c>
      <c r="DN24" s="481" t="s">
        <v>102</v>
      </c>
      <c r="DO24" s="481" t="s">
        <v>102</v>
      </c>
      <c r="DP24" s="481" t="s">
        <v>102</v>
      </c>
      <c r="DQ24" s="481" t="s">
        <v>102</v>
      </c>
      <c r="DR24" s="481" t="s">
        <v>102</v>
      </c>
      <c r="DS24" s="481" t="s">
        <v>102</v>
      </c>
      <c r="DT24" s="481" t="s">
        <v>102</v>
      </c>
      <c r="DU24" s="481" t="s">
        <v>102</v>
      </c>
      <c r="DV24" s="481" t="s">
        <v>102</v>
      </c>
      <c r="DW24" s="481" t="s">
        <v>102</v>
      </c>
      <c r="DX24" s="481" t="s">
        <v>102</v>
      </c>
      <c r="DY24" s="481" t="s">
        <v>102</v>
      </c>
      <c r="DZ24" s="481" t="s">
        <v>102</v>
      </c>
      <c r="EA24" s="481" t="s">
        <v>102</v>
      </c>
      <c r="EB24" s="481" t="s">
        <v>102</v>
      </c>
    </row>
    <row r="25" spans="1:132" x14ac:dyDescent="0.15">
      <c r="B25" s="481">
        <v>2814356</v>
      </c>
      <c r="C25" s="481" t="s">
        <v>102</v>
      </c>
      <c r="D25" s="481" t="s">
        <v>102</v>
      </c>
      <c r="E25" s="481" t="s">
        <v>102</v>
      </c>
      <c r="F25" s="481" t="s">
        <v>102</v>
      </c>
      <c r="G25" s="481" t="s">
        <v>102</v>
      </c>
      <c r="H25" s="481" t="s">
        <v>102</v>
      </c>
      <c r="I25" s="481" t="s">
        <v>102</v>
      </c>
      <c r="J25" s="481" t="s">
        <v>102</v>
      </c>
      <c r="K25" s="481" t="s">
        <v>102</v>
      </c>
      <c r="L25" s="481" t="s">
        <v>102</v>
      </c>
      <c r="M25" s="481" t="s">
        <v>102</v>
      </c>
      <c r="N25" s="481" t="s">
        <v>102</v>
      </c>
      <c r="O25" s="481" t="s">
        <v>102</v>
      </c>
      <c r="P25" s="481" t="s">
        <v>102</v>
      </c>
      <c r="Q25" s="481" t="s">
        <v>102</v>
      </c>
      <c r="R25" s="481" t="s">
        <v>102</v>
      </c>
      <c r="S25" s="481" t="s">
        <v>102</v>
      </c>
      <c r="T25" s="481" t="s">
        <v>102</v>
      </c>
      <c r="U25" s="481" t="s">
        <v>102</v>
      </c>
      <c r="V25" s="481" t="s">
        <v>102</v>
      </c>
      <c r="W25" s="481" t="s">
        <v>102</v>
      </c>
      <c r="X25" s="481" t="s">
        <v>102</v>
      </c>
      <c r="Y25" s="481" t="s">
        <v>102</v>
      </c>
      <c r="Z25" s="481" t="s">
        <v>102</v>
      </c>
      <c r="AA25" s="481" t="s">
        <v>102</v>
      </c>
      <c r="AB25" s="481" t="s">
        <v>102</v>
      </c>
      <c r="AC25" s="481" t="s">
        <v>102</v>
      </c>
      <c r="AD25" s="481" t="s">
        <v>102</v>
      </c>
      <c r="AE25" s="481" t="s">
        <v>102</v>
      </c>
      <c r="AF25" s="481" t="s">
        <v>102</v>
      </c>
      <c r="AG25" s="481" t="s">
        <v>102</v>
      </c>
      <c r="AH25" s="481" t="s">
        <v>102</v>
      </c>
      <c r="AI25" s="481" t="s">
        <v>102</v>
      </c>
      <c r="AJ25" s="481" t="s">
        <v>102</v>
      </c>
      <c r="AK25" s="481" t="s">
        <v>102</v>
      </c>
      <c r="AL25" s="481" t="s">
        <v>102</v>
      </c>
      <c r="AM25" s="481" t="s">
        <v>102</v>
      </c>
      <c r="AN25" s="481" t="s">
        <v>102</v>
      </c>
      <c r="AO25" s="481" t="s">
        <v>102</v>
      </c>
      <c r="AP25" s="481" t="s">
        <v>102</v>
      </c>
      <c r="AQ25" s="481" t="s">
        <v>102</v>
      </c>
      <c r="AR25" s="481" t="s">
        <v>102</v>
      </c>
      <c r="AS25" s="481" t="s">
        <v>102</v>
      </c>
      <c r="AT25" s="481" t="s">
        <v>102</v>
      </c>
      <c r="AU25" s="481" t="s">
        <v>102</v>
      </c>
      <c r="AV25" s="481" t="s">
        <v>102</v>
      </c>
      <c r="AW25" s="481" t="s">
        <v>102</v>
      </c>
      <c r="AX25" s="481" t="s">
        <v>102</v>
      </c>
      <c r="AY25" s="481" t="s">
        <v>102</v>
      </c>
      <c r="AZ25" s="481" t="s">
        <v>102</v>
      </c>
      <c r="BA25" s="481" t="s">
        <v>102</v>
      </c>
      <c r="BB25" s="481" t="s">
        <v>102</v>
      </c>
      <c r="BC25" s="481" t="s">
        <v>102</v>
      </c>
      <c r="BD25" s="481" t="s">
        <v>102</v>
      </c>
      <c r="BE25" s="481" t="s">
        <v>102</v>
      </c>
      <c r="BF25" s="481" t="s">
        <v>102</v>
      </c>
      <c r="BG25" s="481" t="s">
        <v>102</v>
      </c>
      <c r="BH25" s="481" t="s">
        <v>102</v>
      </c>
      <c r="BI25" s="481" t="s">
        <v>102</v>
      </c>
      <c r="BJ25" s="481" t="s">
        <v>102</v>
      </c>
      <c r="BK25" s="481" t="s">
        <v>102</v>
      </c>
      <c r="BL25" s="481" t="s">
        <v>102</v>
      </c>
      <c r="BM25" s="481" t="s">
        <v>102</v>
      </c>
      <c r="BN25" s="481" t="s">
        <v>102</v>
      </c>
      <c r="BO25" s="481" t="s">
        <v>102</v>
      </c>
      <c r="BP25" s="481" t="s">
        <v>102</v>
      </c>
      <c r="BQ25" s="481" t="s">
        <v>102</v>
      </c>
      <c r="BR25" s="481" t="s">
        <v>102</v>
      </c>
      <c r="BS25" s="481" t="s">
        <v>102</v>
      </c>
      <c r="BT25" s="481" t="s">
        <v>102</v>
      </c>
      <c r="BU25" s="481" t="s">
        <v>102</v>
      </c>
      <c r="BV25" s="481" t="s">
        <v>102</v>
      </c>
      <c r="BW25" s="481" t="s">
        <v>102</v>
      </c>
      <c r="BX25" s="481" t="s">
        <v>102</v>
      </c>
      <c r="BY25" s="481" t="s">
        <v>102</v>
      </c>
      <c r="BZ25" s="481" t="s">
        <v>102</v>
      </c>
      <c r="CA25" s="481" t="s">
        <v>102</v>
      </c>
      <c r="CB25" s="481" t="s">
        <v>102</v>
      </c>
      <c r="CC25" s="481" t="s">
        <v>102</v>
      </c>
      <c r="CD25" s="481" t="s">
        <v>102</v>
      </c>
      <c r="CE25" s="481" t="s">
        <v>102</v>
      </c>
      <c r="CF25" s="481" t="s">
        <v>102</v>
      </c>
      <c r="CG25" s="481" t="s">
        <v>102</v>
      </c>
      <c r="CH25" s="481" t="s">
        <v>102</v>
      </c>
      <c r="CI25" s="481" t="s">
        <v>102</v>
      </c>
      <c r="CJ25" s="481" t="s">
        <v>102</v>
      </c>
      <c r="CK25" s="481" t="s">
        <v>102</v>
      </c>
      <c r="CL25" s="481" t="s">
        <v>102</v>
      </c>
      <c r="CM25" s="481" t="s">
        <v>102</v>
      </c>
      <c r="CN25" s="481" t="s">
        <v>102</v>
      </c>
      <c r="CO25" s="481" t="s">
        <v>102</v>
      </c>
      <c r="CP25" s="481" t="s">
        <v>102</v>
      </c>
      <c r="CQ25" s="481" t="s">
        <v>102</v>
      </c>
      <c r="CR25" s="481" t="s">
        <v>102</v>
      </c>
      <c r="CS25" s="481" t="s">
        <v>102</v>
      </c>
      <c r="CT25" s="481" t="s">
        <v>102</v>
      </c>
      <c r="CU25" s="481" t="s">
        <v>102</v>
      </c>
      <c r="CV25" s="481" t="s">
        <v>102</v>
      </c>
      <c r="CW25" s="481" t="s">
        <v>102</v>
      </c>
      <c r="CX25" s="481" t="s">
        <v>102</v>
      </c>
      <c r="CY25" s="481" t="s">
        <v>102</v>
      </c>
      <c r="CZ25" s="481" t="s">
        <v>102</v>
      </c>
      <c r="DA25" s="481" t="s">
        <v>102</v>
      </c>
      <c r="DB25" s="481" t="s">
        <v>102</v>
      </c>
      <c r="DC25" s="481" t="s">
        <v>102</v>
      </c>
      <c r="DD25" s="481" t="s">
        <v>102</v>
      </c>
      <c r="DE25" s="481" t="s">
        <v>102</v>
      </c>
      <c r="DF25" s="481" t="s">
        <v>102</v>
      </c>
      <c r="DG25" s="481" t="s">
        <v>102</v>
      </c>
      <c r="DH25" s="481" t="s">
        <v>102</v>
      </c>
      <c r="DI25" s="481" t="s">
        <v>102</v>
      </c>
      <c r="DJ25" s="481" t="s">
        <v>102</v>
      </c>
      <c r="DK25" s="481" t="s">
        <v>102</v>
      </c>
      <c r="DL25" s="481" t="s">
        <v>102</v>
      </c>
      <c r="DM25" s="481" t="s">
        <v>102</v>
      </c>
      <c r="DN25" s="481" t="s">
        <v>102</v>
      </c>
      <c r="DO25" s="481" t="s">
        <v>102</v>
      </c>
      <c r="DP25" s="481" t="s">
        <v>102</v>
      </c>
      <c r="DQ25" s="481" t="s">
        <v>102</v>
      </c>
      <c r="DR25" s="481" t="s">
        <v>102</v>
      </c>
      <c r="DS25" s="481" t="s">
        <v>102</v>
      </c>
      <c r="DT25" s="481" t="s">
        <v>102</v>
      </c>
      <c r="DU25" s="481" t="s">
        <v>102</v>
      </c>
      <c r="DV25" s="481" t="s">
        <v>102</v>
      </c>
      <c r="DW25" s="481" t="s">
        <v>102</v>
      </c>
      <c r="DX25" s="481" t="s">
        <v>102</v>
      </c>
      <c r="DY25" s="481" t="s">
        <v>102</v>
      </c>
      <c r="DZ25" s="481" t="s">
        <v>102</v>
      </c>
      <c r="EA25" s="481" t="s">
        <v>102</v>
      </c>
      <c r="EB25" s="481" t="s">
        <v>102</v>
      </c>
    </row>
    <row r="26" spans="1:132" x14ac:dyDescent="0.15">
      <c r="B26" s="481">
        <v>3160745</v>
      </c>
      <c r="C26" s="481" t="s">
        <v>102</v>
      </c>
      <c r="D26" s="481" t="s">
        <v>102</v>
      </c>
      <c r="E26" s="481" t="s">
        <v>102</v>
      </c>
      <c r="F26" s="481" t="s">
        <v>102</v>
      </c>
      <c r="G26" s="481" t="s">
        <v>102</v>
      </c>
      <c r="H26" s="481" t="s">
        <v>102</v>
      </c>
      <c r="I26" s="481" t="s">
        <v>102</v>
      </c>
      <c r="J26" s="481" t="s">
        <v>102</v>
      </c>
      <c r="K26" s="481" t="s">
        <v>102</v>
      </c>
      <c r="L26" s="481" t="s">
        <v>102</v>
      </c>
      <c r="M26" s="481" t="s">
        <v>102</v>
      </c>
      <c r="N26" s="481" t="s">
        <v>102</v>
      </c>
      <c r="O26" s="481" t="s">
        <v>102</v>
      </c>
      <c r="P26" s="481" t="s">
        <v>102</v>
      </c>
      <c r="Q26" s="481" t="s">
        <v>102</v>
      </c>
      <c r="R26" s="481" t="s">
        <v>102</v>
      </c>
      <c r="S26" s="481" t="s">
        <v>102</v>
      </c>
      <c r="T26" s="481" t="s">
        <v>102</v>
      </c>
      <c r="U26" s="481" t="s">
        <v>102</v>
      </c>
      <c r="V26" s="481" t="s">
        <v>102</v>
      </c>
      <c r="W26" s="481" t="s">
        <v>102</v>
      </c>
      <c r="X26" s="481" t="s">
        <v>102</v>
      </c>
      <c r="Y26" s="481" t="s">
        <v>102</v>
      </c>
      <c r="Z26" s="481" t="s">
        <v>102</v>
      </c>
      <c r="AA26" s="481" t="s">
        <v>102</v>
      </c>
      <c r="AB26" s="481" t="s">
        <v>102</v>
      </c>
      <c r="AC26" s="481" t="s">
        <v>102</v>
      </c>
      <c r="AD26" s="481" t="s">
        <v>102</v>
      </c>
      <c r="AE26" s="481" t="s">
        <v>102</v>
      </c>
      <c r="AF26" s="481" t="s">
        <v>102</v>
      </c>
      <c r="AG26" s="481" t="s">
        <v>102</v>
      </c>
      <c r="AH26" s="481" t="s">
        <v>102</v>
      </c>
      <c r="AI26" s="481" t="s">
        <v>102</v>
      </c>
      <c r="AJ26" s="481" t="s">
        <v>102</v>
      </c>
      <c r="AK26" s="481" t="s">
        <v>102</v>
      </c>
      <c r="AL26" s="481" t="s">
        <v>102</v>
      </c>
      <c r="AM26" s="481" t="s">
        <v>102</v>
      </c>
      <c r="AN26" s="481" t="s">
        <v>102</v>
      </c>
      <c r="AO26" s="481" t="s">
        <v>102</v>
      </c>
      <c r="AP26" s="481" t="s">
        <v>102</v>
      </c>
      <c r="AQ26" s="481" t="s">
        <v>102</v>
      </c>
      <c r="AR26" s="481" t="s">
        <v>102</v>
      </c>
      <c r="AS26" s="481" t="s">
        <v>102</v>
      </c>
      <c r="AT26" s="481" t="s">
        <v>102</v>
      </c>
      <c r="AU26" s="481" t="s">
        <v>102</v>
      </c>
      <c r="AV26" s="481" t="s">
        <v>102</v>
      </c>
      <c r="AW26" s="481" t="s">
        <v>102</v>
      </c>
      <c r="AX26" s="481" t="s">
        <v>102</v>
      </c>
      <c r="AY26" s="481" t="s">
        <v>102</v>
      </c>
      <c r="AZ26" s="481" t="s">
        <v>102</v>
      </c>
      <c r="BA26" s="481" t="s">
        <v>102</v>
      </c>
      <c r="BB26" s="481" t="s">
        <v>102</v>
      </c>
      <c r="BC26" s="481" t="s">
        <v>102</v>
      </c>
      <c r="BD26" s="481" t="s">
        <v>102</v>
      </c>
      <c r="BE26" s="481" t="s">
        <v>102</v>
      </c>
      <c r="BF26" s="481" t="s">
        <v>102</v>
      </c>
      <c r="BG26" s="481" t="s">
        <v>102</v>
      </c>
      <c r="BH26" s="481" t="s">
        <v>102</v>
      </c>
      <c r="BI26" s="481" t="s">
        <v>102</v>
      </c>
      <c r="BJ26" s="481" t="s">
        <v>102</v>
      </c>
      <c r="BK26" s="481" t="s">
        <v>102</v>
      </c>
      <c r="BL26" s="481" t="s">
        <v>102</v>
      </c>
      <c r="BM26" s="481" t="s">
        <v>102</v>
      </c>
      <c r="BN26" s="481" t="s">
        <v>102</v>
      </c>
      <c r="BO26" s="481" t="s">
        <v>102</v>
      </c>
      <c r="BP26" s="481" t="s">
        <v>102</v>
      </c>
      <c r="BQ26" s="481" t="s">
        <v>102</v>
      </c>
      <c r="BR26" s="481" t="s">
        <v>102</v>
      </c>
      <c r="BS26" s="481" t="s">
        <v>102</v>
      </c>
      <c r="BT26" s="481" t="s">
        <v>102</v>
      </c>
      <c r="BU26" s="481" t="s">
        <v>102</v>
      </c>
      <c r="BV26" s="481" t="s">
        <v>102</v>
      </c>
      <c r="BW26" s="481" t="s">
        <v>102</v>
      </c>
      <c r="BX26" s="481" t="s">
        <v>102</v>
      </c>
      <c r="BY26" s="481" t="s">
        <v>102</v>
      </c>
      <c r="BZ26" s="481" t="s">
        <v>102</v>
      </c>
      <c r="CA26" s="481" t="s">
        <v>102</v>
      </c>
      <c r="CB26" s="481" t="s">
        <v>102</v>
      </c>
      <c r="CC26" s="481" t="s">
        <v>102</v>
      </c>
      <c r="CD26" s="481" t="s">
        <v>102</v>
      </c>
      <c r="CE26" s="481" t="s">
        <v>102</v>
      </c>
      <c r="CF26" s="481" t="s">
        <v>102</v>
      </c>
      <c r="CG26" s="481" t="s">
        <v>102</v>
      </c>
      <c r="CH26" s="481" t="s">
        <v>102</v>
      </c>
      <c r="CI26" s="481" t="s">
        <v>102</v>
      </c>
      <c r="CJ26" s="481" t="s">
        <v>102</v>
      </c>
      <c r="CK26" s="481" t="s">
        <v>102</v>
      </c>
      <c r="CL26" s="481" t="s">
        <v>102</v>
      </c>
      <c r="CM26" s="481" t="s">
        <v>102</v>
      </c>
      <c r="CN26" s="481" t="s">
        <v>102</v>
      </c>
      <c r="CO26" s="481" t="s">
        <v>102</v>
      </c>
      <c r="CP26" s="481" t="s">
        <v>102</v>
      </c>
      <c r="CQ26" s="481" t="s">
        <v>102</v>
      </c>
      <c r="CR26" s="481" t="s">
        <v>102</v>
      </c>
      <c r="CS26" s="481" t="s">
        <v>102</v>
      </c>
      <c r="CT26" s="481" t="s">
        <v>102</v>
      </c>
      <c r="CU26" s="481" t="s">
        <v>102</v>
      </c>
      <c r="CV26" s="481" t="s">
        <v>102</v>
      </c>
      <c r="CW26" s="481" t="s">
        <v>102</v>
      </c>
      <c r="CX26" s="481" t="s">
        <v>102</v>
      </c>
      <c r="CY26" s="481" t="s">
        <v>102</v>
      </c>
      <c r="CZ26" s="481" t="s">
        <v>102</v>
      </c>
      <c r="DA26" s="481" t="s">
        <v>102</v>
      </c>
      <c r="DB26" s="481" t="s">
        <v>102</v>
      </c>
      <c r="DC26" s="481" t="s">
        <v>102</v>
      </c>
      <c r="DD26" s="481" t="s">
        <v>102</v>
      </c>
      <c r="DE26" s="481" t="s">
        <v>102</v>
      </c>
      <c r="DF26" s="481" t="s">
        <v>102</v>
      </c>
      <c r="DG26" s="481" t="s">
        <v>102</v>
      </c>
      <c r="DH26" s="481" t="s">
        <v>102</v>
      </c>
      <c r="DI26" s="481" t="s">
        <v>102</v>
      </c>
      <c r="DJ26" s="481" t="s">
        <v>102</v>
      </c>
      <c r="DK26" s="481" t="s">
        <v>102</v>
      </c>
      <c r="DL26" s="481" t="s">
        <v>102</v>
      </c>
      <c r="DM26" s="481" t="s">
        <v>102</v>
      </c>
      <c r="DN26" s="481" t="s">
        <v>102</v>
      </c>
      <c r="DO26" s="481" t="s">
        <v>102</v>
      </c>
      <c r="DP26" s="481" t="s">
        <v>102</v>
      </c>
      <c r="DQ26" s="481" t="s">
        <v>102</v>
      </c>
      <c r="DR26" s="481" t="s">
        <v>102</v>
      </c>
      <c r="DS26" s="481" t="s">
        <v>102</v>
      </c>
      <c r="DT26" s="481" t="s">
        <v>102</v>
      </c>
      <c r="DU26" s="481" t="s">
        <v>102</v>
      </c>
      <c r="DV26" s="481" t="s">
        <v>102</v>
      </c>
      <c r="DW26" s="481" t="s">
        <v>102</v>
      </c>
      <c r="DX26" s="481" t="s">
        <v>102</v>
      </c>
      <c r="DY26" s="481" t="s">
        <v>102</v>
      </c>
      <c r="DZ26" s="481" t="s">
        <v>102</v>
      </c>
      <c r="EA26" s="481" t="s">
        <v>102</v>
      </c>
      <c r="EB26" s="481" t="s">
        <v>102</v>
      </c>
    </row>
    <row r="27" spans="1:132" x14ac:dyDescent="0.15">
      <c r="B27" s="481">
        <v>3050773</v>
      </c>
      <c r="C27" s="481" t="s">
        <v>102</v>
      </c>
      <c r="D27" s="481" t="s">
        <v>102</v>
      </c>
      <c r="E27" s="481" t="s">
        <v>102</v>
      </c>
      <c r="F27" s="481" t="s">
        <v>102</v>
      </c>
      <c r="G27" s="481" t="s">
        <v>102</v>
      </c>
      <c r="H27" s="481" t="s">
        <v>102</v>
      </c>
      <c r="I27" s="481" t="s">
        <v>102</v>
      </c>
      <c r="J27" s="481" t="s">
        <v>102</v>
      </c>
      <c r="K27" s="481" t="s">
        <v>102</v>
      </c>
      <c r="L27" s="481" t="s">
        <v>102</v>
      </c>
      <c r="M27" s="481" t="s">
        <v>102</v>
      </c>
      <c r="N27" s="481" t="s">
        <v>102</v>
      </c>
      <c r="O27" s="481" t="s">
        <v>102</v>
      </c>
      <c r="P27" s="481" t="s">
        <v>102</v>
      </c>
      <c r="Q27" s="481" t="s">
        <v>102</v>
      </c>
      <c r="R27" s="481" t="s">
        <v>102</v>
      </c>
      <c r="S27" s="481" t="s">
        <v>102</v>
      </c>
      <c r="T27" s="481" t="s">
        <v>102</v>
      </c>
      <c r="U27" s="481" t="s">
        <v>102</v>
      </c>
      <c r="V27" s="481" t="s">
        <v>102</v>
      </c>
      <c r="W27" s="481" t="s">
        <v>102</v>
      </c>
      <c r="X27" s="481" t="s">
        <v>102</v>
      </c>
      <c r="Y27" s="481" t="s">
        <v>102</v>
      </c>
      <c r="Z27" s="481" t="s">
        <v>102</v>
      </c>
      <c r="AA27" s="481" t="s">
        <v>102</v>
      </c>
      <c r="AB27" s="481" t="s">
        <v>102</v>
      </c>
      <c r="AC27" s="481" t="s">
        <v>102</v>
      </c>
      <c r="AD27" s="481" t="s">
        <v>102</v>
      </c>
      <c r="AE27" s="481" t="s">
        <v>102</v>
      </c>
      <c r="AF27" s="481" t="s">
        <v>102</v>
      </c>
      <c r="AG27" s="481" t="s">
        <v>102</v>
      </c>
      <c r="AH27" s="481" t="s">
        <v>102</v>
      </c>
      <c r="AI27" s="481" t="s">
        <v>102</v>
      </c>
      <c r="AJ27" s="481" t="s">
        <v>102</v>
      </c>
      <c r="AK27" s="481" t="s">
        <v>102</v>
      </c>
      <c r="AL27" s="481" t="s">
        <v>102</v>
      </c>
      <c r="AM27" s="481" t="s">
        <v>102</v>
      </c>
      <c r="AN27" s="481" t="s">
        <v>102</v>
      </c>
      <c r="AO27" s="481" t="s">
        <v>102</v>
      </c>
      <c r="AP27" s="481" t="s">
        <v>102</v>
      </c>
      <c r="AQ27" s="481" t="s">
        <v>102</v>
      </c>
      <c r="AR27" s="481" t="s">
        <v>102</v>
      </c>
      <c r="AS27" s="481" t="s">
        <v>102</v>
      </c>
      <c r="AT27" s="481" t="s">
        <v>102</v>
      </c>
      <c r="AU27" s="481" t="s">
        <v>102</v>
      </c>
      <c r="AV27" s="481" t="s">
        <v>102</v>
      </c>
      <c r="AW27" s="481" t="s">
        <v>102</v>
      </c>
      <c r="AX27" s="481" t="s">
        <v>102</v>
      </c>
      <c r="AY27" s="481" t="s">
        <v>102</v>
      </c>
      <c r="AZ27" s="481" t="s">
        <v>102</v>
      </c>
      <c r="BA27" s="481" t="s">
        <v>102</v>
      </c>
      <c r="BB27" s="481" t="s">
        <v>102</v>
      </c>
      <c r="BC27" s="481" t="s">
        <v>102</v>
      </c>
      <c r="BD27" s="481" t="s">
        <v>102</v>
      </c>
      <c r="BE27" s="481" t="s">
        <v>102</v>
      </c>
      <c r="BF27" s="481" t="s">
        <v>102</v>
      </c>
      <c r="BG27" s="481" t="s">
        <v>102</v>
      </c>
      <c r="BH27" s="481" t="s">
        <v>102</v>
      </c>
      <c r="BI27" s="481" t="s">
        <v>102</v>
      </c>
      <c r="BJ27" s="481" t="s">
        <v>102</v>
      </c>
      <c r="BK27" s="481" t="s">
        <v>102</v>
      </c>
      <c r="BL27" s="481" t="s">
        <v>102</v>
      </c>
      <c r="BM27" s="481" t="s">
        <v>102</v>
      </c>
      <c r="BN27" s="481" t="s">
        <v>102</v>
      </c>
      <c r="BO27" s="481" t="s">
        <v>102</v>
      </c>
      <c r="BP27" s="481" t="s">
        <v>102</v>
      </c>
      <c r="BQ27" s="481" t="s">
        <v>102</v>
      </c>
      <c r="BR27" s="481" t="s">
        <v>102</v>
      </c>
      <c r="BS27" s="481" t="s">
        <v>102</v>
      </c>
      <c r="BT27" s="481" t="s">
        <v>102</v>
      </c>
      <c r="BU27" s="481" t="s">
        <v>102</v>
      </c>
      <c r="BV27" s="481" t="s">
        <v>102</v>
      </c>
      <c r="BW27" s="481" t="s">
        <v>102</v>
      </c>
      <c r="BX27" s="481" t="s">
        <v>102</v>
      </c>
      <c r="BY27" s="481" t="s">
        <v>102</v>
      </c>
      <c r="BZ27" s="481" t="s">
        <v>102</v>
      </c>
      <c r="CA27" s="481" t="s">
        <v>102</v>
      </c>
      <c r="CB27" s="481" t="s">
        <v>102</v>
      </c>
      <c r="CC27" s="481" t="s">
        <v>102</v>
      </c>
      <c r="CD27" s="481" t="s">
        <v>102</v>
      </c>
      <c r="CE27" s="481" t="s">
        <v>102</v>
      </c>
      <c r="CF27" s="481" t="s">
        <v>102</v>
      </c>
      <c r="CG27" s="481" t="s">
        <v>102</v>
      </c>
      <c r="CH27" s="481" t="s">
        <v>102</v>
      </c>
      <c r="CI27" s="481" t="s">
        <v>102</v>
      </c>
      <c r="CJ27" s="481" t="s">
        <v>102</v>
      </c>
      <c r="CK27" s="481" t="s">
        <v>102</v>
      </c>
      <c r="CL27" s="481" t="s">
        <v>102</v>
      </c>
      <c r="CM27" s="481" t="s">
        <v>102</v>
      </c>
      <c r="CN27" s="481" t="s">
        <v>102</v>
      </c>
      <c r="CO27" s="481" t="s">
        <v>102</v>
      </c>
      <c r="CP27" s="481" t="s">
        <v>102</v>
      </c>
      <c r="CQ27" s="481" t="s">
        <v>102</v>
      </c>
      <c r="CR27" s="481" t="s">
        <v>102</v>
      </c>
      <c r="CS27" s="481" t="s">
        <v>102</v>
      </c>
      <c r="CT27" s="481" t="s">
        <v>102</v>
      </c>
      <c r="CU27" s="481" t="s">
        <v>102</v>
      </c>
      <c r="CV27" s="481" t="s">
        <v>102</v>
      </c>
      <c r="CW27" s="481" t="s">
        <v>102</v>
      </c>
      <c r="CX27" s="481" t="s">
        <v>102</v>
      </c>
      <c r="CY27" s="481" t="s">
        <v>102</v>
      </c>
      <c r="CZ27" s="481" t="s">
        <v>102</v>
      </c>
      <c r="DA27" s="481" t="s">
        <v>102</v>
      </c>
      <c r="DB27" s="481" t="s">
        <v>102</v>
      </c>
      <c r="DC27" s="481" t="s">
        <v>102</v>
      </c>
      <c r="DD27" s="481" t="s">
        <v>102</v>
      </c>
      <c r="DE27" s="481" t="s">
        <v>102</v>
      </c>
      <c r="DF27" s="481" t="s">
        <v>102</v>
      </c>
      <c r="DG27" s="481" t="s">
        <v>102</v>
      </c>
      <c r="DH27" s="481" t="s">
        <v>102</v>
      </c>
      <c r="DI27" s="481" t="s">
        <v>102</v>
      </c>
      <c r="DJ27" s="481" t="s">
        <v>102</v>
      </c>
      <c r="DK27" s="481" t="s">
        <v>102</v>
      </c>
      <c r="DL27" s="481" t="s">
        <v>102</v>
      </c>
      <c r="DM27" s="481" t="s">
        <v>102</v>
      </c>
      <c r="DN27" s="481" t="s">
        <v>102</v>
      </c>
      <c r="DO27" s="481" t="s">
        <v>102</v>
      </c>
      <c r="DP27" s="481" t="s">
        <v>102</v>
      </c>
      <c r="DQ27" s="481" t="s">
        <v>102</v>
      </c>
      <c r="DR27" s="481" t="s">
        <v>102</v>
      </c>
      <c r="DS27" s="481" t="s">
        <v>102</v>
      </c>
      <c r="DT27" s="481" t="s">
        <v>102</v>
      </c>
      <c r="DU27" s="481" t="s">
        <v>102</v>
      </c>
      <c r="DV27" s="481" t="s">
        <v>102</v>
      </c>
      <c r="DW27" s="481" t="s">
        <v>102</v>
      </c>
      <c r="DX27" s="481" t="s">
        <v>102</v>
      </c>
      <c r="DY27" s="481" t="s">
        <v>102</v>
      </c>
      <c r="DZ27" s="481" t="s">
        <v>102</v>
      </c>
      <c r="EA27" s="481" t="s">
        <v>102</v>
      </c>
      <c r="EB27" s="481" t="s">
        <v>102</v>
      </c>
    </row>
    <row r="28" spans="1:132" x14ac:dyDescent="0.15">
      <c r="B28" s="481">
        <v>2818398</v>
      </c>
      <c r="C28" s="481" t="s">
        <v>102</v>
      </c>
      <c r="D28" s="481" t="s">
        <v>102</v>
      </c>
      <c r="E28" s="481" t="s">
        <v>102</v>
      </c>
      <c r="F28" s="481" t="s">
        <v>102</v>
      </c>
      <c r="G28" s="481" t="s">
        <v>102</v>
      </c>
      <c r="H28" s="481" t="s">
        <v>102</v>
      </c>
      <c r="I28" s="481" t="s">
        <v>102</v>
      </c>
      <c r="J28" s="481" t="s">
        <v>102</v>
      </c>
      <c r="K28" s="481" t="s">
        <v>102</v>
      </c>
      <c r="L28" s="481" t="s">
        <v>102</v>
      </c>
      <c r="M28" s="481" t="s">
        <v>102</v>
      </c>
      <c r="N28" s="481" t="s">
        <v>102</v>
      </c>
      <c r="O28" s="481" t="s">
        <v>102</v>
      </c>
      <c r="P28" s="481" t="s">
        <v>102</v>
      </c>
      <c r="Q28" s="481" t="s">
        <v>102</v>
      </c>
      <c r="R28" s="481" t="s">
        <v>102</v>
      </c>
      <c r="S28" s="481" t="s">
        <v>102</v>
      </c>
      <c r="T28" s="481" t="s">
        <v>102</v>
      </c>
      <c r="U28" s="481" t="s">
        <v>102</v>
      </c>
      <c r="V28" s="481" t="s">
        <v>102</v>
      </c>
      <c r="W28" s="481" t="s">
        <v>102</v>
      </c>
      <c r="X28" s="481" t="s">
        <v>102</v>
      </c>
      <c r="Y28" s="481" t="s">
        <v>102</v>
      </c>
      <c r="Z28" s="481" t="s">
        <v>102</v>
      </c>
      <c r="AA28" s="481" t="s">
        <v>102</v>
      </c>
      <c r="AB28" s="481" t="s">
        <v>102</v>
      </c>
      <c r="AC28" s="481" t="s">
        <v>102</v>
      </c>
      <c r="AD28" s="481" t="s">
        <v>102</v>
      </c>
      <c r="AE28" s="481" t="s">
        <v>102</v>
      </c>
      <c r="AF28" s="481" t="s">
        <v>102</v>
      </c>
      <c r="AG28" s="481" t="s">
        <v>102</v>
      </c>
      <c r="AH28" s="481" t="s">
        <v>102</v>
      </c>
      <c r="AI28" s="481" t="s">
        <v>102</v>
      </c>
      <c r="AJ28" s="481" t="s">
        <v>102</v>
      </c>
      <c r="AK28" s="481" t="s">
        <v>102</v>
      </c>
      <c r="AL28" s="481" t="s">
        <v>102</v>
      </c>
      <c r="AM28" s="481" t="s">
        <v>102</v>
      </c>
      <c r="AN28" s="481" t="s">
        <v>102</v>
      </c>
      <c r="AO28" s="481" t="s">
        <v>102</v>
      </c>
      <c r="AP28" s="481" t="s">
        <v>102</v>
      </c>
      <c r="AQ28" s="481" t="s">
        <v>102</v>
      </c>
      <c r="AR28" s="481" t="s">
        <v>102</v>
      </c>
      <c r="AS28" s="481" t="s">
        <v>102</v>
      </c>
      <c r="AT28" s="481" t="s">
        <v>102</v>
      </c>
      <c r="AU28" s="481" t="s">
        <v>102</v>
      </c>
      <c r="AV28" s="481" t="s">
        <v>102</v>
      </c>
      <c r="AW28" s="481" t="s">
        <v>102</v>
      </c>
      <c r="AX28" s="481" t="s">
        <v>102</v>
      </c>
      <c r="AY28" s="481" t="s">
        <v>102</v>
      </c>
      <c r="AZ28" s="481" t="s">
        <v>102</v>
      </c>
      <c r="BA28" s="481" t="s">
        <v>102</v>
      </c>
      <c r="BB28" s="481" t="s">
        <v>102</v>
      </c>
      <c r="BC28" s="481" t="s">
        <v>102</v>
      </c>
      <c r="BD28" s="481" t="s">
        <v>102</v>
      </c>
      <c r="BE28" s="481" t="s">
        <v>102</v>
      </c>
      <c r="BF28" s="481" t="s">
        <v>102</v>
      </c>
      <c r="BG28" s="481" t="s">
        <v>102</v>
      </c>
      <c r="BH28" s="481" t="s">
        <v>102</v>
      </c>
      <c r="BI28" s="481" t="s">
        <v>102</v>
      </c>
      <c r="BJ28" s="481" t="s">
        <v>102</v>
      </c>
      <c r="BK28" s="481" t="s">
        <v>102</v>
      </c>
      <c r="BL28" s="481" t="s">
        <v>102</v>
      </c>
      <c r="BM28" s="481" t="s">
        <v>102</v>
      </c>
      <c r="BN28" s="481" t="s">
        <v>102</v>
      </c>
      <c r="BO28" s="481" t="s">
        <v>102</v>
      </c>
      <c r="BP28" s="481" t="s">
        <v>102</v>
      </c>
      <c r="BQ28" s="481" t="s">
        <v>102</v>
      </c>
      <c r="BR28" s="481" t="s">
        <v>102</v>
      </c>
      <c r="BS28" s="481" t="s">
        <v>102</v>
      </c>
      <c r="BT28" s="481" t="s">
        <v>102</v>
      </c>
      <c r="BU28" s="481" t="s">
        <v>102</v>
      </c>
      <c r="BV28" s="481" t="s">
        <v>102</v>
      </c>
      <c r="BW28" s="481" t="s">
        <v>102</v>
      </c>
      <c r="BX28" s="481" t="s">
        <v>102</v>
      </c>
      <c r="BY28" s="481" t="s">
        <v>102</v>
      </c>
      <c r="BZ28" s="481" t="s">
        <v>102</v>
      </c>
      <c r="CA28" s="481" t="s">
        <v>102</v>
      </c>
      <c r="CB28" s="481" t="s">
        <v>102</v>
      </c>
      <c r="CC28" s="481" t="s">
        <v>102</v>
      </c>
      <c r="CD28" s="481" t="s">
        <v>102</v>
      </c>
      <c r="CE28" s="481" t="s">
        <v>102</v>
      </c>
      <c r="CF28" s="481" t="s">
        <v>102</v>
      </c>
      <c r="CG28" s="481" t="s">
        <v>102</v>
      </c>
      <c r="CH28" s="481" t="s">
        <v>102</v>
      </c>
      <c r="CI28" s="481" t="s">
        <v>102</v>
      </c>
      <c r="CJ28" s="481" t="s">
        <v>102</v>
      </c>
      <c r="CK28" s="481" t="s">
        <v>102</v>
      </c>
      <c r="CL28" s="481" t="s">
        <v>102</v>
      </c>
      <c r="CM28" s="481" t="s">
        <v>102</v>
      </c>
      <c r="CN28" s="481" t="s">
        <v>102</v>
      </c>
      <c r="CO28" s="481" t="s">
        <v>102</v>
      </c>
      <c r="CP28" s="481" t="s">
        <v>102</v>
      </c>
      <c r="CQ28" s="481" t="s">
        <v>102</v>
      </c>
      <c r="CR28" s="481" t="s">
        <v>102</v>
      </c>
      <c r="CS28" s="481" t="s">
        <v>102</v>
      </c>
      <c r="CT28" s="481" t="s">
        <v>102</v>
      </c>
      <c r="CU28" s="481" t="s">
        <v>102</v>
      </c>
      <c r="CV28" s="481" t="s">
        <v>102</v>
      </c>
      <c r="CW28" s="481" t="s">
        <v>102</v>
      </c>
      <c r="CX28" s="481" t="s">
        <v>102</v>
      </c>
      <c r="CY28" s="481" t="s">
        <v>102</v>
      </c>
      <c r="CZ28" s="481" t="s">
        <v>102</v>
      </c>
      <c r="DA28" s="481" t="s">
        <v>102</v>
      </c>
      <c r="DB28" s="481" t="s">
        <v>102</v>
      </c>
      <c r="DC28" s="481" t="s">
        <v>102</v>
      </c>
      <c r="DD28" s="481" t="s">
        <v>102</v>
      </c>
      <c r="DE28" s="481" t="s">
        <v>102</v>
      </c>
      <c r="DF28" s="481" t="s">
        <v>102</v>
      </c>
      <c r="DG28" s="481" t="s">
        <v>102</v>
      </c>
      <c r="DH28" s="481" t="s">
        <v>102</v>
      </c>
      <c r="DI28" s="481" t="s">
        <v>102</v>
      </c>
      <c r="DJ28" s="481" t="s">
        <v>102</v>
      </c>
      <c r="DK28" s="481" t="s">
        <v>102</v>
      </c>
      <c r="DL28" s="481" t="s">
        <v>102</v>
      </c>
      <c r="DM28" s="481" t="s">
        <v>102</v>
      </c>
      <c r="DN28" s="481" t="s">
        <v>102</v>
      </c>
      <c r="DO28" s="481" t="s">
        <v>102</v>
      </c>
      <c r="DP28" s="481" t="s">
        <v>102</v>
      </c>
      <c r="DQ28" s="481" t="s">
        <v>102</v>
      </c>
      <c r="DR28" s="481" t="s">
        <v>102</v>
      </c>
      <c r="DS28" s="481" t="s">
        <v>102</v>
      </c>
      <c r="DT28" s="481" t="s">
        <v>102</v>
      </c>
      <c r="DU28" s="481" t="s">
        <v>102</v>
      </c>
      <c r="DV28" s="481" t="s">
        <v>102</v>
      </c>
      <c r="DW28" s="481" t="s">
        <v>102</v>
      </c>
      <c r="DX28" s="481" t="s">
        <v>102</v>
      </c>
      <c r="DY28" s="481" t="s">
        <v>102</v>
      </c>
      <c r="DZ28" s="481" t="s">
        <v>102</v>
      </c>
      <c r="EA28" s="481" t="s">
        <v>102</v>
      </c>
      <c r="EB28" s="481" t="s">
        <v>102</v>
      </c>
    </row>
    <row r="29" spans="1:132" x14ac:dyDescent="0.15">
      <c r="B29" s="481">
        <v>3675922</v>
      </c>
      <c r="C29" s="481" t="s">
        <v>102</v>
      </c>
      <c r="D29" s="481" t="s">
        <v>102</v>
      </c>
      <c r="E29" s="481" t="s">
        <v>102</v>
      </c>
      <c r="F29" s="481" t="s">
        <v>102</v>
      </c>
      <c r="G29" s="481" t="s">
        <v>102</v>
      </c>
      <c r="H29" s="481" t="s">
        <v>4203</v>
      </c>
      <c r="I29" s="481" t="s">
        <v>4204</v>
      </c>
      <c r="J29" s="481" t="s">
        <v>4205</v>
      </c>
      <c r="K29" s="481" t="s">
        <v>4206</v>
      </c>
      <c r="L29" s="481" t="s">
        <v>4207</v>
      </c>
      <c r="M29" s="481" t="s">
        <v>102</v>
      </c>
      <c r="N29" s="481" t="s">
        <v>102</v>
      </c>
      <c r="O29" s="481" t="s">
        <v>102</v>
      </c>
      <c r="P29" s="481" t="s">
        <v>102</v>
      </c>
      <c r="Q29" s="481" t="s">
        <v>102</v>
      </c>
      <c r="R29" s="481" t="s">
        <v>102</v>
      </c>
      <c r="S29" s="481" t="s">
        <v>102</v>
      </c>
      <c r="T29" s="481" t="s">
        <v>102</v>
      </c>
      <c r="U29" s="481" t="s">
        <v>102</v>
      </c>
      <c r="V29" s="481" t="s">
        <v>102</v>
      </c>
      <c r="W29" s="481" t="s">
        <v>102</v>
      </c>
      <c r="X29" s="481" t="s">
        <v>102</v>
      </c>
      <c r="Y29" s="481" t="s">
        <v>102</v>
      </c>
      <c r="Z29" s="481" t="s">
        <v>102</v>
      </c>
      <c r="AA29" s="481" t="s">
        <v>102</v>
      </c>
      <c r="AB29" s="481" t="s">
        <v>102</v>
      </c>
      <c r="AC29" s="481" t="s">
        <v>102</v>
      </c>
      <c r="AD29" s="481" t="s">
        <v>102</v>
      </c>
      <c r="AE29" s="481" t="s">
        <v>102</v>
      </c>
      <c r="AF29" s="481" t="s">
        <v>102</v>
      </c>
      <c r="AG29" s="481" t="s">
        <v>102</v>
      </c>
      <c r="AH29" s="481" t="s">
        <v>102</v>
      </c>
      <c r="AI29" s="481" t="s">
        <v>102</v>
      </c>
      <c r="AJ29" s="481" t="s">
        <v>102</v>
      </c>
      <c r="AK29" s="481" t="s">
        <v>102</v>
      </c>
      <c r="AL29" s="481" t="s">
        <v>102</v>
      </c>
      <c r="AM29" s="481" t="s">
        <v>102</v>
      </c>
      <c r="AN29" s="481" t="s">
        <v>102</v>
      </c>
      <c r="AO29" s="481" t="s">
        <v>102</v>
      </c>
      <c r="AP29" s="481" t="s">
        <v>102</v>
      </c>
      <c r="AQ29" s="481" t="s">
        <v>102</v>
      </c>
      <c r="AR29" s="481" t="s">
        <v>102</v>
      </c>
      <c r="AS29" s="481" t="s">
        <v>102</v>
      </c>
      <c r="AT29" s="481" t="s">
        <v>102</v>
      </c>
      <c r="AU29" s="481" t="s">
        <v>102</v>
      </c>
      <c r="AV29" s="481" t="s">
        <v>102</v>
      </c>
      <c r="AW29" s="481" t="s">
        <v>102</v>
      </c>
      <c r="AX29" s="481" t="s">
        <v>102</v>
      </c>
      <c r="AY29" s="481" t="s">
        <v>102</v>
      </c>
      <c r="AZ29" s="481" t="s">
        <v>102</v>
      </c>
      <c r="BA29" s="481" t="s">
        <v>102</v>
      </c>
      <c r="BB29" s="481" t="s">
        <v>102</v>
      </c>
      <c r="BC29" s="481" t="s">
        <v>102</v>
      </c>
      <c r="BD29" s="481" t="s">
        <v>102</v>
      </c>
      <c r="BE29" s="481" t="s">
        <v>102</v>
      </c>
      <c r="BF29" s="481" t="s">
        <v>102</v>
      </c>
      <c r="BG29" s="481" t="s">
        <v>102</v>
      </c>
      <c r="BH29" s="481" t="s">
        <v>102</v>
      </c>
      <c r="BI29" s="481" t="s">
        <v>102</v>
      </c>
      <c r="BJ29" s="481" t="s">
        <v>102</v>
      </c>
      <c r="BK29" s="481" t="s">
        <v>102</v>
      </c>
      <c r="BL29" s="481" t="s">
        <v>102</v>
      </c>
      <c r="BM29" s="481" t="s">
        <v>102</v>
      </c>
      <c r="BN29" s="481" t="s">
        <v>102</v>
      </c>
      <c r="BO29" s="481" t="s">
        <v>102</v>
      </c>
      <c r="BP29" s="481" t="s">
        <v>102</v>
      </c>
      <c r="BQ29" s="481" t="s">
        <v>102</v>
      </c>
      <c r="BR29" s="481" t="s">
        <v>102</v>
      </c>
      <c r="BS29" s="481" t="s">
        <v>102</v>
      </c>
      <c r="BT29" s="481" t="s">
        <v>102</v>
      </c>
      <c r="BU29" s="481" t="s">
        <v>102</v>
      </c>
      <c r="BV29" s="481" t="s">
        <v>102</v>
      </c>
      <c r="BW29" s="481" t="s">
        <v>102</v>
      </c>
      <c r="BX29" s="481" t="s">
        <v>102</v>
      </c>
      <c r="BY29" s="481" t="s">
        <v>102</v>
      </c>
      <c r="BZ29" s="481" t="s">
        <v>102</v>
      </c>
      <c r="CA29" s="481" t="s">
        <v>102</v>
      </c>
      <c r="CB29" s="481" t="s">
        <v>102</v>
      </c>
      <c r="CC29" s="481" t="s">
        <v>102</v>
      </c>
      <c r="CD29" s="481" t="s">
        <v>102</v>
      </c>
      <c r="CE29" s="481" t="s">
        <v>102</v>
      </c>
      <c r="CF29" s="481" t="s">
        <v>102</v>
      </c>
      <c r="CG29" s="481" t="s">
        <v>102</v>
      </c>
      <c r="CH29" s="481" t="s">
        <v>102</v>
      </c>
      <c r="CI29" s="481" t="s">
        <v>102</v>
      </c>
      <c r="CJ29" s="481" t="s">
        <v>102</v>
      </c>
      <c r="CK29" s="481" t="s">
        <v>102</v>
      </c>
      <c r="CL29" s="481" t="s">
        <v>102</v>
      </c>
      <c r="CM29" s="481" t="s">
        <v>102</v>
      </c>
      <c r="CN29" s="481" t="s">
        <v>102</v>
      </c>
      <c r="CO29" s="481" t="s">
        <v>102</v>
      </c>
      <c r="CP29" s="481" t="s">
        <v>102</v>
      </c>
      <c r="CQ29" s="481" t="s">
        <v>102</v>
      </c>
      <c r="CR29" s="481" t="s">
        <v>102</v>
      </c>
      <c r="CS29" s="481" t="s">
        <v>102</v>
      </c>
      <c r="CT29" s="481" t="s">
        <v>102</v>
      </c>
      <c r="CU29" s="481" t="s">
        <v>102</v>
      </c>
      <c r="CV29" s="481" t="s">
        <v>102</v>
      </c>
      <c r="CW29" s="481" t="s">
        <v>102</v>
      </c>
      <c r="CX29" s="481" t="s">
        <v>102</v>
      </c>
      <c r="CY29" s="481" t="s">
        <v>102</v>
      </c>
      <c r="CZ29" s="481" t="s">
        <v>102</v>
      </c>
      <c r="DA29" s="481" t="s">
        <v>102</v>
      </c>
      <c r="DB29" s="481" t="s">
        <v>102</v>
      </c>
      <c r="DC29" s="481" t="s">
        <v>102</v>
      </c>
      <c r="DD29" s="481" t="s">
        <v>102</v>
      </c>
      <c r="DE29" s="481" t="s">
        <v>102</v>
      </c>
      <c r="DF29" s="481" t="s">
        <v>102</v>
      </c>
      <c r="DG29" s="481" t="s">
        <v>102</v>
      </c>
      <c r="DH29" s="481" t="s">
        <v>102</v>
      </c>
      <c r="DI29" s="481" t="s">
        <v>102</v>
      </c>
      <c r="DJ29" s="481" t="s">
        <v>102</v>
      </c>
      <c r="DK29" s="481" t="s">
        <v>102</v>
      </c>
      <c r="DL29" s="481" t="s">
        <v>102</v>
      </c>
      <c r="DM29" s="481" t="s">
        <v>102</v>
      </c>
      <c r="DN29" s="481" t="s">
        <v>102</v>
      </c>
      <c r="DO29" s="481" t="s">
        <v>102</v>
      </c>
      <c r="DP29" s="481" t="s">
        <v>102</v>
      </c>
      <c r="DQ29" s="481" t="s">
        <v>102</v>
      </c>
      <c r="DR29" s="481" t="s">
        <v>102</v>
      </c>
      <c r="DS29" s="481" t="s">
        <v>102</v>
      </c>
      <c r="DT29" s="481" t="s">
        <v>102</v>
      </c>
      <c r="DU29" s="481" t="s">
        <v>102</v>
      </c>
      <c r="DV29" s="481" t="s">
        <v>102</v>
      </c>
      <c r="DW29" s="481" t="s">
        <v>102</v>
      </c>
      <c r="DX29" s="481" t="s">
        <v>102</v>
      </c>
      <c r="DY29" s="481" t="s">
        <v>102</v>
      </c>
      <c r="DZ29" s="481" t="s">
        <v>102</v>
      </c>
      <c r="EA29" s="481" t="s">
        <v>102</v>
      </c>
      <c r="EB29" s="481" t="s">
        <v>102</v>
      </c>
    </row>
    <row r="30" spans="1:132" x14ac:dyDescent="0.15">
      <c r="B30" s="481">
        <v>3637990</v>
      </c>
      <c r="C30" s="481" t="s">
        <v>4848</v>
      </c>
      <c r="D30" s="481" t="s">
        <v>4849</v>
      </c>
      <c r="E30" s="481" t="s">
        <v>4850</v>
      </c>
      <c r="F30" s="481" t="s">
        <v>4851</v>
      </c>
      <c r="G30" s="481" t="s">
        <v>4852</v>
      </c>
      <c r="H30" s="481" t="s">
        <v>4853</v>
      </c>
      <c r="I30" s="481" t="s">
        <v>102</v>
      </c>
      <c r="J30" s="481" t="s">
        <v>102</v>
      </c>
      <c r="K30" s="481" t="s">
        <v>102</v>
      </c>
      <c r="L30" s="481" t="s">
        <v>102</v>
      </c>
      <c r="M30" s="481" t="s">
        <v>102</v>
      </c>
      <c r="N30" s="481" t="s">
        <v>102</v>
      </c>
      <c r="O30" s="481" t="s">
        <v>102</v>
      </c>
      <c r="P30" s="481" t="s">
        <v>102</v>
      </c>
      <c r="Q30" s="481" t="s">
        <v>102</v>
      </c>
      <c r="R30" s="481" t="s">
        <v>102</v>
      </c>
      <c r="S30" s="481" t="s">
        <v>102</v>
      </c>
      <c r="T30" s="481" t="s">
        <v>102</v>
      </c>
      <c r="U30" s="481" t="s">
        <v>102</v>
      </c>
      <c r="V30" s="481" t="s">
        <v>102</v>
      </c>
      <c r="W30" s="481" t="s">
        <v>102</v>
      </c>
      <c r="X30" s="481" t="s">
        <v>102</v>
      </c>
      <c r="Y30" s="481" t="s">
        <v>102</v>
      </c>
      <c r="Z30" s="481" t="s">
        <v>102</v>
      </c>
      <c r="AA30" s="481" t="s">
        <v>102</v>
      </c>
      <c r="AB30" s="481" t="s">
        <v>102</v>
      </c>
      <c r="AC30" s="481" t="s">
        <v>102</v>
      </c>
      <c r="AD30" s="481" t="s">
        <v>102</v>
      </c>
      <c r="AE30" s="481" t="s">
        <v>102</v>
      </c>
      <c r="AF30" s="481" t="s">
        <v>102</v>
      </c>
      <c r="AG30" s="481" t="s">
        <v>102</v>
      </c>
      <c r="AH30" s="481" t="s">
        <v>102</v>
      </c>
      <c r="AI30" s="481" t="s">
        <v>102</v>
      </c>
      <c r="AJ30" s="481" t="s">
        <v>102</v>
      </c>
      <c r="AK30" s="481" t="s">
        <v>102</v>
      </c>
      <c r="AL30" s="481" t="s">
        <v>102</v>
      </c>
      <c r="AM30" s="481" t="s">
        <v>102</v>
      </c>
      <c r="AN30" s="481" t="s">
        <v>102</v>
      </c>
      <c r="AO30" s="481" t="s">
        <v>102</v>
      </c>
      <c r="AP30" s="481" t="s">
        <v>102</v>
      </c>
      <c r="AQ30" s="481" t="s">
        <v>102</v>
      </c>
      <c r="AR30" s="481" t="s">
        <v>102</v>
      </c>
      <c r="AS30" s="481" t="s">
        <v>102</v>
      </c>
      <c r="AT30" s="481" t="s">
        <v>102</v>
      </c>
      <c r="AU30" s="481" t="s">
        <v>102</v>
      </c>
      <c r="AV30" s="481" t="s">
        <v>102</v>
      </c>
      <c r="AW30" s="481" t="s">
        <v>102</v>
      </c>
      <c r="AX30" s="481" t="s">
        <v>102</v>
      </c>
      <c r="AY30" s="481" t="s">
        <v>102</v>
      </c>
      <c r="AZ30" s="481" t="s">
        <v>102</v>
      </c>
      <c r="BA30" s="481" t="s">
        <v>102</v>
      </c>
      <c r="BB30" s="481" t="s">
        <v>102</v>
      </c>
      <c r="BC30" s="481" t="s">
        <v>102</v>
      </c>
      <c r="BD30" s="481" t="s">
        <v>102</v>
      </c>
      <c r="BE30" s="481" t="s">
        <v>102</v>
      </c>
      <c r="BF30" s="481" t="s">
        <v>102</v>
      </c>
      <c r="BG30" s="481" t="s">
        <v>102</v>
      </c>
      <c r="BH30" s="481" t="s">
        <v>102</v>
      </c>
      <c r="BI30" s="481" t="s">
        <v>102</v>
      </c>
      <c r="BJ30" s="481" t="s">
        <v>102</v>
      </c>
      <c r="BK30" s="481" t="s">
        <v>102</v>
      </c>
      <c r="BL30" s="481" t="s">
        <v>102</v>
      </c>
      <c r="BM30" s="481" t="s">
        <v>102</v>
      </c>
      <c r="BN30" s="481" t="s">
        <v>102</v>
      </c>
      <c r="BO30" s="481" t="s">
        <v>102</v>
      </c>
      <c r="BP30" s="481" t="s">
        <v>102</v>
      </c>
      <c r="BQ30" s="481" t="s">
        <v>102</v>
      </c>
      <c r="BR30" s="481" t="s">
        <v>102</v>
      </c>
      <c r="BS30" s="481" t="s">
        <v>102</v>
      </c>
      <c r="BT30" s="481" t="s">
        <v>102</v>
      </c>
      <c r="BU30" s="481" t="s">
        <v>102</v>
      </c>
      <c r="BV30" s="481" t="s">
        <v>102</v>
      </c>
      <c r="BW30" s="481" t="s">
        <v>102</v>
      </c>
      <c r="BX30" s="481" t="s">
        <v>102</v>
      </c>
      <c r="BY30" s="481" t="s">
        <v>102</v>
      </c>
      <c r="BZ30" s="481" t="s">
        <v>102</v>
      </c>
      <c r="CA30" s="481" t="s">
        <v>102</v>
      </c>
      <c r="CB30" s="481" t="s">
        <v>102</v>
      </c>
      <c r="CC30" s="481" t="s">
        <v>102</v>
      </c>
      <c r="CD30" s="481" t="s">
        <v>102</v>
      </c>
      <c r="CE30" s="481" t="s">
        <v>102</v>
      </c>
      <c r="CF30" s="481" t="s">
        <v>102</v>
      </c>
      <c r="CG30" s="481" t="s">
        <v>102</v>
      </c>
      <c r="CH30" s="481" t="s">
        <v>102</v>
      </c>
      <c r="CI30" s="481" t="s">
        <v>102</v>
      </c>
      <c r="CJ30" s="481" t="s">
        <v>102</v>
      </c>
      <c r="CK30" s="481" t="s">
        <v>102</v>
      </c>
      <c r="CL30" s="481" t="s">
        <v>102</v>
      </c>
      <c r="CM30" s="481" t="s">
        <v>102</v>
      </c>
      <c r="CN30" s="481" t="s">
        <v>102</v>
      </c>
      <c r="CO30" s="481" t="s">
        <v>102</v>
      </c>
      <c r="CP30" s="481" t="s">
        <v>102</v>
      </c>
      <c r="CQ30" s="481" t="s">
        <v>102</v>
      </c>
      <c r="CR30" s="481" t="s">
        <v>102</v>
      </c>
      <c r="CS30" s="481" t="s">
        <v>102</v>
      </c>
      <c r="CT30" s="481" t="s">
        <v>102</v>
      </c>
      <c r="CU30" s="481" t="s">
        <v>102</v>
      </c>
      <c r="CV30" s="481" t="s">
        <v>102</v>
      </c>
      <c r="CW30" s="481" t="s">
        <v>102</v>
      </c>
      <c r="CX30" s="481" t="s">
        <v>102</v>
      </c>
      <c r="CY30" s="481" t="s">
        <v>102</v>
      </c>
      <c r="CZ30" s="481" t="s">
        <v>102</v>
      </c>
      <c r="DA30" s="481" t="s">
        <v>102</v>
      </c>
      <c r="DB30" s="481" t="s">
        <v>102</v>
      </c>
      <c r="DC30" s="481" t="s">
        <v>102</v>
      </c>
      <c r="DD30" s="481" t="s">
        <v>102</v>
      </c>
      <c r="DE30" s="481" t="s">
        <v>102</v>
      </c>
      <c r="DF30" s="481" t="s">
        <v>102</v>
      </c>
      <c r="DG30" s="481" t="s">
        <v>102</v>
      </c>
      <c r="DH30" s="481" t="s">
        <v>102</v>
      </c>
      <c r="DI30" s="481" t="s">
        <v>102</v>
      </c>
      <c r="DJ30" s="481" t="s">
        <v>102</v>
      </c>
      <c r="DK30" s="481" t="s">
        <v>102</v>
      </c>
      <c r="DL30" s="481" t="s">
        <v>102</v>
      </c>
      <c r="DM30" s="481" t="s">
        <v>102</v>
      </c>
      <c r="DN30" s="481" t="s">
        <v>102</v>
      </c>
      <c r="DO30" s="481" t="s">
        <v>102</v>
      </c>
      <c r="DP30" s="481" t="s">
        <v>102</v>
      </c>
      <c r="DQ30" s="481" t="s">
        <v>102</v>
      </c>
      <c r="DR30" s="481" t="s">
        <v>102</v>
      </c>
      <c r="DS30" s="481" t="s">
        <v>102</v>
      </c>
      <c r="DT30" s="481" t="s">
        <v>102</v>
      </c>
      <c r="DU30" s="481" t="s">
        <v>102</v>
      </c>
      <c r="DV30" s="481" t="s">
        <v>102</v>
      </c>
      <c r="DW30" s="481" t="s">
        <v>102</v>
      </c>
      <c r="DX30" s="481" t="s">
        <v>102</v>
      </c>
      <c r="DY30" s="481" t="s">
        <v>102</v>
      </c>
      <c r="DZ30" s="481" t="s">
        <v>102</v>
      </c>
      <c r="EA30" s="481" t="s">
        <v>102</v>
      </c>
      <c r="EB30" s="481" t="s">
        <v>102</v>
      </c>
    </row>
    <row r="31" spans="1:132" x14ac:dyDescent="0.15">
      <c r="B31" s="481">
        <v>2902348</v>
      </c>
      <c r="C31" s="481" t="s">
        <v>102</v>
      </c>
      <c r="D31" s="481" t="s">
        <v>102</v>
      </c>
      <c r="E31" s="481" t="s">
        <v>102</v>
      </c>
      <c r="F31" s="481" t="s">
        <v>102</v>
      </c>
      <c r="G31" s="481" t="s">
        <v>102</v>
      </c>
      <c r="H31" s="481" t="s">
        <v>102</v>
      </c>
      <c r="I31" s="481" t="s">
        <v>102</v>
      </c>
      <c r="J31" s="481" t="s">
        <v>102</v>
      </c>
      <c r="K31" s="481" t="s">
        <v>102</v>
      </c>
      <c r="L31" s="481" t="s">
        <v>102</v>
      </c>
      <c r="M31" s="481" t="s">
        <v>102</v>
      </c>
      <c r="N31" s="481" t="s">
        <v>102</v>
      </c>
      <c r="O31" s="481" t="s">
        <v>102</v>
      </c>
      <c r="P31" s="481" t="s">
        <v>102</v>
      </c>
      <c r="Q31" s="481" t="s">
        <v>102</v>
      </c>
      <c r="R31" s="481" t="s">
        <v>102</v>
      </c>
      <c r="S31" s="481" t="s">
        <v>102</v>
      </c>
      <c r="T31" s="481" t="s">
        <v>102</v>
      </c>
      <c r="U31" s="481" t="s">
        <v>102</v>
      </c>
      <c r="V31" s="481" t="s">
        <v>102</v>
      </c>
      <c r="W31" s="481" t="s">
        <v>102</v>
      </c>
      <c r="X31" s="481" t="s">
        <v>102</v>
      </c>
      <c r="Y31" s="481" t="s">
        <v>102</v>
      </c>
      <c r="Z31" s="481" t="s">
        <v>102</v>
      </c>
      <c r="AA31" s="481" t="s">
        <v>102</v>
      </c>
      <c r="AB31" s="481" t="s">
        <v>102</v>
      </c>
      <c r="AC31" s="481" t="s">
        <v>102</v>
      </c>
      <c r="AD31" s="481" t="s">
        <v>102</v>
      </c>
      <c r="AE31" s="481" t="s">
        <v>102</v>
      </c>
      <c r="AF31" s="481" t="s">
        <v>102</v>
      </c>
      <c r="AG31" s="481" t="s">
        <v>102</v>
      </c>
      <c r="AH31" s="481" t="s">
        <v>102</v>
      </c>
      <c r="AI31" s="481" t="s">
        <v>102</v>
      </c>
      <c r="AJ31" s="481" t="s">
        <v>102</v>
      </c>
      <c r="AK31" s="481" t="s">
        <v>102</v>
      </c>
      <c r="AL31" s="481" t="s">
        <v>102</v>
      </c>
      <c r="AM31" s="481" t="s">
        <v>102</v>
      </c>
      <c r="AN31" s="481" t="s">
        <v>102</v>
      </c>
      <c r="AO31" s="481" t="s">
        <v>102</v>
      </c>
      <c r="AP31" s="481" t="s">
        <v>102</v>
      </c>
      <c r="AQ31" s="481" t="s">
        <v>102</v>
      </c>
      <c r="AR31" s="481" t="s">
        <v>102</v>
      </c>
      <c r="AS31" s="481" t="s">
        <v>102</v>
      </c>
      <c r="AT31" s="481" t="s">
        <v>102</v>
      </c>
      <c r="AU31" s="481" t="s">
        <v>102</v>
      </c>
      <c r="AV31" s="481" t="s">
        <v>102</v>
      </c>
      <c r="AW31" s="481" t="s">
        <v>102</v>
      </c>
      <c r="AX31" s="481" t="s">
        <v>102</v>
      </c>
      <c r="AY31" s="481" t="s">
        <v>102</v>
      </c>
      <c r="AZ31" s="481" t="s">
        <v>102</v>
      </c>
      <c r="BA31" s="481" t="s">
        <v>102</v>
      </c>
      <c r="BB31" s="481" t="s">
        <v>102</v>
      </c>
      <c r="BC31" s="481" t="s">
        <v>102</v>
      </c>
      <c r="BD31" s="481" t="s">
        <v>102</v>
      </c>
      <c r="BE31" s="481" t="s">
        <v>102</v>
      </c>
      <c r="BF31" s="481" t="s">
        <v>102</v>
      </c>
      <c r="BG31" s="481" t="s">
        <v>102</v>
      </c>
      <c r="BH31" s="481" t="s">
        <v>102</v>
      </c>
      <c r="BI31" s="481" t="s">
        <v>102</v>
      </c>
      <c r="BJ31" s="481" t="s">
        <v>102</v>
      </c>
      <c r="BK31" s="481" t="s">
        <v>102</v>
      </c>
      <c r="BL31" s="481" t="s">
        <v>102</v>
      </c>
      <c r="BM31" s="481" t="s">
        <v>102</v>
      </c>
      <c r="BN31" s="481" t="s">
        <v>102</v>
      </c>
      <c r="BO31" s="481" t="s">
        <v>102</v>
      </c>
      <c r="BP31" s="481" t="s">
        <v>102</v>
      </c>
      <c r="BQ31" s="481" t="s">
        <v>102</v>
      </c>
      <c r="BR31" s="481" t="s">
        <v>102</v>
      </c>
      <c r="BS31" s="481" t="s">
        <v>102</v>
      </c>
      <c r="BT31" s="481" t="s">
        <v>102</v>
      </c>
      <c r="BU31" s="481" t="s">
        <v>102</v>
      </c>
      <c r="BV31" s="481" t="s">
        <v>102</v>
      </c>
      <c r="BW31" s="481" t="s">
        <v>102</v>
      </c>
      <c r="BX31" s="481" t="s">
        <v>102</v>
      </c>
      <c r="BY31" s="481" t="s">
        <v>102</v>
      </c>
      <c r="BZ31" s="481" t="s">
        <v>102</v>
      </c>
      <c r="CA31" s="481" t="s">
        <v>102</v>
      </c>
      <c r="CB31" s="481" t="s">
        <v>102</v>
      </c>
      <c r="CC31" s="481" t="s">
        <v>102</v>
      </c>
      <c r="CD31" s="481" t="s">
        <v>102</v>
      </c>
      <c r="CE31" s="481" t="s">
        <v>102</v>
      </c>
      <c r="CF31" s="481" t="s">
        <v>102</v>
      </c>
      <c r="CG31" s="481" t="s">
        <v>102</v>
      </c>
      <c r="CH31" s="481" t="s">
        <v>102</v>
      </c>
      <c r="CI31" s="481" t="s">
        <v>102</v>
      </c>
      <c r="CJ31" s="481" t="s">
        <v>102</v>
      </c>
      <c r="CK31" s="481" t="s">
        <v>102</v>
      </c>
      <c r="CL31" s="481" t="s">
        <v>102</v>
      </c>
      <c r="CM31" s="481" t="s">
        <v>102</v>
      </c>
      <c r="CN31" s="481" t="s">
        <v>102</v>
      </c>
      <c r="CO31" s="481" t="s">
        <v>102</v>
      </c>
      <c r="CP31" s="481" t="s">
        <v>102</v>
      </c>
      <c r="CQ31" s="481" t="s">
        <v>102</v>
      </c>
      <c r="CR31" s="481" t="s">
        <v>102</v>
      </c>
      <c r="CS31" s="481" t="s">
        <v>102</v>
      </c>
      <c r="CT31" s="481" t="s">
        <v>102</v>
      </c>
      <c r="CU31" s="481" t="s">
        <v>102</v>
      </c>
      <c r="CV31" s="481" t="s">
        <v>102</v>
      </c>
      <c r="CW31" s="481" t="s">
        <v>102</v>
      </c>
      <c r="CX31" s="481" t="s">
        <v>102</v>
      </c>
      <c r="CY31" s="481" t="s">
        <v>102</v>
      </c>
      <c r="CZ31" s="481" t="s">
        <v>102</v>
      </c>
      <c r="DA31" s="481" t="s">
        <v>102</v>
      </c>
      <c r="DB31" s="481" t="s">
        <v>102</v>
      </c>
      <c r="DC31" s="481" t="s">
        <v>102</v>
      </c>
      <c r="DD31" s="481" t="s">
        <v>102</v>
      </c>
      <c r="DE31" s="481" t="s">
        <v>102</v>
      </c>
      <c r="DF31" s="481" t="s">
        <v>102</v>
      </c>
      <c r="DG31" s="481" t="s">
        <v>102</v>
      </c>
      <c r="DH31" s="481" t="s">
        <v>102</v>
      </c>
      <c r="DI31" s="481" t="s">
        <v>102</v>
      </c>
      <c r="DJ31" s="481" t="s">
        <v>102</v>
      </c>
      <c r="DK31" s="481" t="s">
        <v>102</v>
      </c>
      <c r="DL31" s="481" t="s">
        <v>102</v>
      </c>
      <c r="DM31" s="481" t="s">
        <v>102</v>
      </c>
      <c r="DN31" s="481" t="s">
        <v>102</v>
      </c>
      <c r="DO31" s="481" t="s">
        <v>102</v>
      </c>
      <c r="DP31" s="481" t="s">
        <v>102</v>
      </c>
      <c r="DQ31" s="481" t="s">
        <v>102</v>
      </c>
      <c r="DR31" s="481" t="s">
        <v>102</v>
      </c>
      <c r="DS31" s="481" t="s">
        <v>102</v>
      </c>
      <c r="DT31" s="481" t="s">
        <v>102</v>
      </c>
      <c r="DU31" s="481" t="s">
        <v>102</v>
      </c>
      <c r="DV31" s="481" t="s">
        <v>102</v>
      </c>
      <c r="DW31" s="481" t="s">
        <v>102</v>
      </c>
      <c r="DX31" s="481" t="s">
        <v>102</v>
      </c>
      <c r="DY31" s="481" t="s">
        <v>102</v>
      </c>
      <c r="DZ31" s="481" t="s">
        <v>102</v>
      </c>
      <c r="EA31" s="481" t="s">
        <v>102</v>
      </c>
      <c r="EB31" s="481" t="s">
        <v>102</v>
      </c>
    </row>
    <row r="32" spans="1:132" x14ac:dyDescent="0.15">
      <c r="B32" s="481">
        <v>3348192</v>
      </c>
      <c r="C32" s="481" t="s">
        <v>102</v>
      </c>
      <c r="D32" s="481" t="s">
        <v>102</v>
      </c>
      <c r="E32" s="481" t="s">
        <v>102</v>
      </c>
      <c r="F32" s="481" t="s">
        <v>102</v>
      </c>
      <c r="G32" s="481" t="s">
        <v>102</v>
      </c>
      <c r="H32" s="481" t="s">
        <v>102</v>
      </c>
      <c r="I32" s="481" t="s">
        <v>102</v>
      </c>
      <c r="J32" s="481" t="s">
        <v>102</v>
      </c>
      <c r="K32" s="481" t="s">
        <v>102</v>
      </c>
      <c r="L32" s="481" t="s">
        <v>102</v>
      </c>
      <c r="M32" s="481" t="s">
        <v>102</v>
      </c>
      <c r="N32" s="481" t="s">
        <v>102</v>
      </c>
      <c r="O32" s="481" t="s">
        <v>102</v>
      </c>
      <c r="P32" s="481" t="s">
        <v>102</v>
      </c>
      <c r="Q32" s="481" t="s">
        <v>102</v>
      </c>
      <c r="R32" s="481" t="s">
        <v>102</v>
      </c>
      <c r="S32" s="481" t="s">
        <v>102</v>
      </c>
      <c r="T32" s="481" t="s">
        <v>102</v>
      </c>
      <c r="U32" s="481" t="s">
        <v>102</v>
      </c>
      <c r="V32" s="481" t="s">
        <v>102</v>
      </c>
      <c r="W32" s="481" t="s">
        <v>102</v>
      </c>
      <c r="X32" s="481" t="s">
        <v>102</v>
      </c>
      <c r="Y32" s="481" t="s">
        <v>102</v>
      </c>
      <c r="Z32" s="481" t="s">
        <v>102</v>
      </c>
      <c r="AA32" s="481" t="s">
        <v>102</v>
      </c>
      <c r="AB32" s="481" t="s">
        <v>102</v>
      </c>
      <c r="AC32" s="481" t="s">
        <v>102</v>
      </c>
      <c r="AD32" s="481" t="s">
        <v>102</v>
      </c>
      <c r="AE32" s="481" t="s">
        <v>102</v>
      </c>
      <c r="AF32" s="481" t="s">
        <v>102</v>
      </c>
      <c r="AG32" s="481" t="s">
        <v>102</v>
      </c>
      <c r="AH32" s="481" t="s">
        <v>102</v>
      </c>
      <c r="AI32" s="481" t="s">
        <v>102</v>
      </c>
      <c r="AJ32" s="481" t="s">
        <v>102</v>
      </c>
      <c r="AK32" s="481" t="s">
        <v>102</v>
      </c>
      <c r="AL32" s="481" t="s">
        <v>102</v>
      </c>
      <c r="AM32" s="481" t="s">
        <v>102</v>
      </c>
      <c r="AN32" s="481" t="s">
        <v>102</v>
      </c>
      <c r="AO32" s="481" t="s">
        <v>102</v>
      </c>
      <c r="AP32" s="481" t="s">
        <v>102</v>
      </c>
      <c r="AQ32" s="481" t="s">
        <v>102</v>
      </c>
      <c r="AR32" s="481" t="s">
        <v>102</v>
      </c>
      <c r="AS32" s="481" t="s">
        <v>102</v>
      </c>
      <c r="AT32" s="481" t="s">
        <v>102</v>
      </c>
      <c r="AU32" s="481" t="s">
        <v>102</v>
      </c>
      <c r="AV32" s="481" t="s">
        <v>102</v>
      </c>
      <c r="AW32" s="481" t="s">
        <v>102</v>
      </c>
      <c r="AX32" s="481" t="s">
        <v>102</v>
      </c>
      <c r="AY32" s="481" t="s">
        <v>102</v>
      </c>
      <c r="AZ32" s="481" t="s">
        <v>102</v>
      </c>
      <c r="BA32" s="481" t="s">
        <v>102</v>
      </c>
      <c r="BB32" s="481" t="s">
        <v>102</v>
      </c>
      <c r="BC32" s="481" t="s">
        <v>102</v>
      </c>
      <c r="BD32" s="481" t="s">
        <v>102</v>
      </c>
      <c r="BE32" s="481" t="s">
        <v>102</v>
      </c>
      <c r="BF32" s="481" t="s">
        <v>102</v>
      </c>
      <c r="BG32" s="481" t="s">
        <v>102</v>
      </c>
      <c r="BH32" s="481" t="s">
        <v>102</v>
      </c>
      <c r="BI32" s="481" t="s">
        <v>102</v>
      </c>
      <c r="BJ32" s="481" t="s">
        <v>102</v>
      </c>
      <c r="BK32" s="481" t="s">
        <v>102</v>
      </c>
      <c r="BL32" s="481" t="s">
        <v>102</v>
      </c>
      <c r="BM32" s="481" t="s">
        <v>102</v>
      </c>
      <c r="BN32" s="481" t="s">
        <v>102</v>
      </c>
      <c r="BO32" s="481" t="s">
        <v>102</v>
      </c>
      <c r="BP32" s="481" t="s">
        <v>102</v>
      </c>
      <c r="BQ32" s="481" t="s">
        <v>102</v>
      </c>
      <c r="BR32" s="481" t="s">
        <v>102</v>
      </c>
      <c r="BS32" s="481" t="s">
        <v>102</v>
      </c>
      <c r="BT32" s="481" t="s">
        <v>102</v>
      </c>
      <c r="BU32" s="481" t="s">
        <v>102</v>
      </c>
      <c r="BV32" s="481" t="s">
        <v>102</v>
      </c>
      <c r="BW32" s="481" t="s">
        <v>102</v>
      </c>
      <c r="BX32" s="481" t="s">
        <v>102</v>
      </c>
      <c r="BY32" s="481" t="s">
        <v>102</v>
      </c>
      <c r="BZ32" s="481" t="s">
        <v>102</v>
      </c>
      <c r="CA32" s="481" t="s">
        <v>102</v>
      </c>
      <c r="CB32" s="481" t="s">
        <v>102</v>
      </c>
      <c r="CC32" s="481" t="s">
        <v>102</v>
      </c>
      <c r="CD32" s="481" t="s">
        <v>102</v>
      </c>
      <c r="CE32" s="481" t="s">
        <v>102</v>
      </c>
      <c r="CF32" s="481" t="s">
        <v>102</v>
      </c>
      <c r="CG32" s="481" t="s">
        <v>102</v>
      </c>
      <c r="CH32" s="481" t="s">
        <v>102</v>
      </c>
      <c r="CI32" s="481" t="s">
        <v>102</v>
      </c>
      <c r="CJ32" s="481" t="s">
        <v>102</v>
      </c>
      <c r="CK32" s="481" t="s">
        <v>102</v>
      </c>
      <c r="CL32" s="481" t="s">
        <v>102</v>
      </c>
      <c r="CM32" s="481" t="s">
        <v>102</v>
      </c>
      <c r="CN32" s="481" t="s">
        <v>102</v>
      </c>
      <c r="CO32" s="481" t="s">
        <v>102</v>
      </c>
      <c r="CP32" s="481" t="s">
        <v>102</v>
      </c>
      <c r="CQ32" s="481" t="s">
        <v>102</v>
      </c>
      <c r="CR32" s="481" t="s">
        <v>102</v>
      </c>
      <c r="CS32" s="481" t="s">
        <v>102</v>
      </c>
      <c r="CT32" s="481" t="s">
        <v>102</v>
      </c>
      <c r="CU32" s="481" t="s">
        <v>102</v>
      </c>
      <c r="CV32" s="481" t="s">
        <v>102</v>
      </c>
      <c r="CW32" s="481" t="s">
        <v>102</v>
      </c>
      <c r="CX32" s="481" t="s">
        <v>102</v>
      </c>
      <c r="CY32" s="481" t="s">
        <v>102</v>
      </c>
      <c r="CZ32" s="481" t="s">
        <v>102</v>
      </c>
      <c r="DA32" s="481" t="s">
        <v>102</v>
      </c>
      <c r="DB32" s="481" t="s">
        <v>102</v>
      </c>
      <c r="DC32" s="481" t="s">
        <v>102</v>
      </c>
      <c r="DD32" s="481" t="s">
        <v>102</v>
      </c>
      <c r="DE32" s="481" t="s">
        <v>102</v>
      </c>
      <c r="DF32" s="481" t="s">
        <v>102</v>
      </c>
      <c r="DG32" s="481" t="s">
        <v>102</v>
      </c>
      <c r="DH32" s="481" t="s">
        <v>102</v>
      </c>
      <c r="DI32" s="481" t="s">
        <v>102</v>
      </c>
      <c r="DJ32" s="481" t="s">
        <v>102</v>
      </c>
      <c r="DK32" s="481" t="s">
        <v>102</v>
      </c>
      <c r="DL32" s="481" t="s">
        <v>102</v>
      </c>
      <c r="DM32" s="481" t="s">
        <v>102</v>
      </c>
      <c r="DN32" s="481" t="s">
        <v>102</v>
      </c>
      <c r="DO32" s="481" t="s">
        <v>102</v>
      </c>
      <c r="DP32" s="481" t="s">
        <v>102</v>
      </c>
      <c r="DQ32" s="481" t="s">
        <v>102</v>
      </c>
      <c r="DR32" s="481" t="s">
        <v>102</v>
      </c>
      <c r="DS32" s="481" t="s">
        <v>102</v>
      </c>
      <c r="DT32" s="481" t="s">
        <v>102</v>
      </c>
      <c r="DU32" s="481" t="s">
        <v>102</v>
      </c>
      <c r="DV32" s="481" t="s">
        <v>102</v>
      </c>
      <c r="DW32" s="481" t="s">
        <v>102</v>
      </c>
      <c r="DX32" s="481" t="s">
        <v>102</v>
      </c>
      <c r="DY32" s="481" t="s">
        <v>102</v>
      </c>
      <c r="DZ32" s="481" t="s">
        <v>102</v>
      </c>
      <c r="EA32" s="481" t="s">
        <v>102</v>
      </c>
      <c r="EB32" s="481" t="s">
        <v>102</v>
      </c>
    </row>
    <row r="33" spans="1:132" x14ac:dyDescent="0.15">
      <c r="B33" s="481">
        <v>3531702</v>
      </c>
      <c r="C33" s="481" t="s">
        <v>4427</v>
      </c>
      <c r="D33" s="481" t="s">
        <v>4428</v>
      </c>
      <c r="E33" s="481" t="s">
        <v>4429</v>
      </c>
      <c r="F33" s="481" t="s">
        <v>102</v>
      </c>
      <c r="G33" s="481" t="s">
        <v>102</v>
      </c>
      <c r="H33" s="481" t="s">
        <v>102</v>
      </c>
      <c r="I33" s="481" t="s">
        <v>102</v>
      </c>
      <c r="J33" s="481" t="s">
        <v>102</v>
      </c>
      <c r="K33" s="481" t="s">
        <v>102</v>
      </c>
      <c r="L33" s="481" t="s">
        <v>102</v>
      </c>
      <c r="M33" s="481" t="s">
        <v>102</v>
      </c>
      <c r="N33" s="481" t="s">
        <v>102</v>
      </c>
      <c r="O33" s="481" t="s">
        <v>102</v>
      </c>
      <c r="P33" s="481" t="s">
        <v>102</v>
      </c>
      <c r="Q33" s="481" t="s">
        <v>102</v>
      </c>
      <c r="R33" s="481" t="s">
        <v>102</v>
      </c>
      <c r="S33" s="481" t="s">
        <v>102</v>
      </c>
      <c r="T33" s="481" t="s">
        <v>102</v>
      </c>
      <c r="U33" s="481" t="s">
        <v>102</v>
      </c>
      <c r="V33" s="481" t="s">
        <v>102</v>
      </c>
      <c r="W33" s="481" t="s">
        <v>102</v>
      </c>
      <c r="X33" s="481" t="s">
        <v>102</v>
      </c>
      <c r="Y33" s="481" t="s">
        <v>102</v>
      </c>
      <c r="Z33" s="481" t="s">
        <v>102</v>
      </c>
      <c r="AA33" s="481" t="s">
        <v>102</v>
      </c>
      <c r="AB33" s="481" t="s">
        <v>102</v>
      </c>
      <c r="AC33" s="481" t="s">
        <v>102</v>
      </c>
      <c r="AD33" s="481" t="s">
        <v>102</v>
      </c>
      <c r="AE33" s="481" t="s">
        <v>102</v>
      </c>
      <c r="AF33" s="481" t="s">
        <v>102</v>
      </c>
      <c r="AG33" s="481" t="s">
        <v>102</v>
      </c>
      <c r="AH33" s="481" t="s">
        <v>102</v>
      </c>
      <c r="AI33" s="481" t="s">
        <v>102</v>
      </c>
      <c r="AJ33" s="481" t="s">
        <v>102</v>
      </c>
      <c r="AK33" s="481" t="s">
        <v>102</v>
      </c>
      <c r="AL33" s="481" t="s">
        <v>102</v>
      </c>
      <c r="AM33" s="481" t="s">
        <v>102</v>
      </c>
      <c r="AN33" s="481" t="s">
        <v>102</v>
      </c>
      <c r="AO33" s="481" t="s">
        <v>102</v>
      </c>
      <c r="AP33" s="481" t="s">
        <v>102</v>
      </c>
      <c r="AQ33" s="481" t="s">
        <v>102</v>
      </c>
      <c r="AR33" s="481" t="s">
        <v>102</v>
      </c>
      <c r="AS33" s="481" t="s">
        <v>102</v>
      </c>
      <c r="AT33" s="481" t="s">
        <v>102</v>
      </c>
      <c r="AU33" s="481" t="s">
        <v>102</v>
      </c>
      <c r="AV33" s="481" t="s">
        <v>102</v>
      </c>
      <c r="AW33" s="481" t="s">
        <v>102</v>
      </c>
      <c r="AX33" s="481" t="s">
        <v>102</v>
      </c>
      <c r="AY33" s="481" t="s">
        <v>102</v>
      </c>
      <c r="AZ33" s="481" t="s">
        <v>102</v>
      </c>
      <c r="BA33" s="481" t="s">
        <v>102</v>
      </c>
      <c r="BB33" s="481" t="s">
        <v>102</v>
      </c>
      <c r="BC33" s="481" t="s">
        <v>102</v>
      </c>
      <c r="BD33" s="481" t="s">
        <v>102</v>
      </c>
      <c r="BE33" s="481" t="s">
        <v>102</v>
      </c>
      <c r="BF33" s="481" t="s">
        <v>102</v>
      </c>
      <c r="BG33" s="481" t="s">
        <v>102</v>
      </c>
      <c r="BH33" s="481" t="s">
        <v>102</v>
      </c>
      <c r="BI33" s="481" t="s">
        <v>102</v>
      </c>
      <c r="BJ33" s="481" t="s">
        <v>102</v>
      </c>
      <c r="BK33" s="481" t="s">
        <v>102</v>
      </c>
      <c r="BL33" s="481" t="s">
        <v>102</v>
      </c>
      <c r="BM33" s="481" t="s">
        <v>102</v>
      </c>
      <c r="BN33" s="481" t="s">
        <v>102</v>
      </c>
      <c r="BO33" s="481" t="s">
        <v>102</v>
      </c>
      <c r="BP33" s="481" t="s">
        <v>102</v>
      </c>
      <c r="BQ33" s="481" t="s">
        <v>102</v>
      </c>
      <c r="BR33" s="481" t="s">
        <v>102</v>
      </c>
      <c r="BS33" s="481" t="s">
        <v>102</v>
      </c>
      <c r="BT33" s="481" t="s">
        <v>102</v>
      </c>
      <c r="BU33" s="481" t="s">
        <v>102</v>
      </c>
      <c r="BV33" s="481" t="s">
        <v>102</v>
      </c>
      <c r="BW33" s="481" t="s">
        <v>102</v>
      </c>
      <c r="BX33" s="481" t="s">
        <v>102</v>
      </c>
      <c r="BY33" s="481" t="s">
        <v>102</v>
      </c>
      <c r="BZ33" s="481" t="s">
        <v>102</v>
      </c>
      <c r="CA33" s="481" t="s">
        <v>102</v>
      </c>
      <c r="CB33" s="481" t="s">
        <v>102</v>
      </c>
      <c r="CC33" s="481" t="s">
        <v>102</v>
      </c>
      <c r="CD33" s="481" t="s">
        <v>102</v>
      </c>
      <c r="CE33" s="481" t="s">
        <v>102</v>
      </c>
      <c r="CF33" s="481" t="s">
        <v>102</v>
      </c>
      <c r="CG33" s="481" t="s">
        <v>102</v>
      </c>
      <c r="CH33" s="481" t="s">
        <v>102</v>
      </c>
      <c r="CI33" s="481" t="s">
        <v>102</v>
      </c>
      <c r="CJ33" s="481" t="s">
        <v>102</v>
      </c>
      <c r="CK33" s="481" t="s">
        <v>102</v>
      </c>
      <c r="CL33" s="481" t="s">
        <v>102</v>
      </c>
      <c r="CM33" s="481" t="s">
        <v>102</v>
      </c>
      <c r="CN33" s="481" t="s">
        <v>102</v>
      </c>
      <c r="CO33" s="481" t="s">
        <v>102</v>
      </c>
      <c r="CP33" s="481" t="s">
        <v>102</v>
      </c>
      <c r="CQ33" s="481" t="s">
        <v>102</v>
      </c>
      <c r="CR33" s="481" t="s">
        <v>102</v>
      </c>
      <c r="CS33" s="481" t="s">
        <v>102</v>
      </c>
      <c r="CT33" s="481" t="s">
        <v>102</v>
      </c>
      <c r="CU33" s="481" t="s">
        <v>102</v>
      </c>
      <c r="CV33" s="481" t="s">
        <v>102</v>
      </c>
      <c r="CW33" s="481" t="s">
        <v>102</v>
      </c>
      <c r="CX33" s="481" t="s">
        <v>102</v>
      </c>
      <c r="CY33" s="481" t="s">
        <v>102</v>
      </c>
      <c r="CZ33" s="481" t="s">
        <v>102</v>
      </c>
      <c r="DA33" s="481" t="s">
        <v>102</v>
      </c>
      <c r="DB33" s="481" t="s">
        <v>102</v>
      </c>
      <c r="DC33" s="481" t="s">
        <v>102</v>
      </c>
      <c r="DD33" s="481" t="s">
        <v>102</v>
      </c>
      <c r="DE33" s="481" t="s">
        <v>102</v>
      </c>
      <c r="DF33" s="481" t="s">
        <v>102</v>
      </c>
      <c r="DG33" s="481" t="s">
        <v>102</v>
      </c>
      <c r="DH33" s="481" t="s">
        <v>102</v>
      </c>
      <c r="DI33" s="481" t="s">
        <v>102</v>
      </c>
      <c r="DJ33" s="481" t="s">
        <v>102</v>
      </c>
      <c r="DK33" s="481" t="s">
        <v>102</v>
      </c>
      <c r="DL33" s="481" t="s">
        <v>102</v>
      </c>
      <c r="DM33" s="481" t="s">
        <v>102</v>
      </c>
      <c r="DN33" s="481" t="s">
        <v>102</v>
      </c>
      <c r="DO33" s="481" t="s">
        <v>102</v>
      </c>
      <c r="DP33" s="481" t="s">
        <v>102</v>
      </c>
      <c r="DQ33" s="481" t="s">
        <v>102</v>
      </c>
      <c r="DR33" s="481" t="s">
        <v>102</v>
      </c>
      <c r="DS33" s="481" t="s">
        <v>102</v>
      </c>
      <c r="DT33" s="481" t="s">
        <v>102</v>
      </c>
      <c r="DU33" s="481" t="s">
        <v>102</v>
      </c>
      <c r="DV33" s="481" t="s">
        <v>102</v>
      </c>
      <c r="DW33" s="481" t="s">
        <v>102</v>
      </c>
      <c r="DX33" s="481" t="s">
        <v>102</v>
      </c>
      <c r="DY33" s="481" t="s">
        <v>102</v>
      </c>
      <c r="DZ33" s="481" t="s">
        <v>102</v>
      </c>
      <c r="EA33" s="481" t="s">
        <v>102</v>
      </c>
      <c r="EB33" s="481" t="s">
        <v>102</v>
      </c>
    </row>
    <row r="34" spans="1:132" x14ac:dyDescent="0.15">
      <c r="B34" s="481">
        <v>2994589</v>
      </c>
      <c r="C34" s="481" t="s">
        <v>102</v>
      </c>
      <c r="D34" s="481" t="s">
        <v>102</v>
      </c>
      <c r="E34" s="481" t="s">
        <v>102</v>
      </c>
      <c r="F34" s="481" t="s">
        <v>102</v>
      </c>
      <c r="G34" s="481" t="s">
        <v>102</v>
      </c>
      <c r="H34" s="481" t="s">
        <v>102</v>
      </c>
      <c r="I34" s="481" t="s">
        <v>102</v>
      </c>
      <c r="J34" s="481" t="s">
        <v>102</v>
      </c>
      <c r="K34" s="481" t="s">
        <v>102</v>
      </c>
      <c r="L34" s="481" t="s">
        <v>102</v>
      </c>
      <c r="M34" s="481" t="s">
        <v>102</v>
      </c>
      <c r="N34" s="481" t="s">
        <v>102</v>
      </c>
      <c r="O34" s="481" t="s">
        <v>102</v>
      </c>
      <c r="P34" s="481" t="s">
        <v>102</v>
      </c>
      <c r="Q34" s="481" t="s">
        <v>102</v>
      </c>
      <c r="R34" s="481" t="s">
        <v>102</v>
      </c>
      <c r="S34" s="481" t="s">
        <v>102</v>
      </c>
      <c r="T34" s="481" t="s">
        <v>102</v>
      </c>
      <c r="U34" s="481" t="s">
        <v>102</v>
      </c>
      <c r="V34" s="481" t="s">
        <v>102</v>
      </c>
      <c r="W34" s="481" t="s">
        <v>102</v>
      </c>
      <c r="X34" s="481" t="s">
        <v>102</v>
      </c>
      <c r="Y34" s="481" t="s">
        <v>102</v>
      </c>
      <c r="Z34" s="481" t="s">
        <v>102</v>
      </c>
      <c r="AA34" s="481" t="s">
        <v>102</v>
      </c>
      <c r="AB34" s="481" t="s">
        <v>102</v>
      </c>
      <c r="AC34" s="481" t="s">
        <v>102</v>
      </c>
      <c r="AD34" s="481" t="s">
        <v>102</v>
      </c>
      <c r="AE34" s="481" t="s">
        <v>102</v>
      </c>
      <c r="AF34" s="481" t="s">
        <v>102</v>
      </c>
      <c r="AG34" s="481" t="s">
        <v>102</v>
      </c>
      <c r="AH34" s="481" t="s">
        <v>102</v>
      </c>
      <c r="AI34" s="481" t="s">
        <v>102</v>
      </c>
      <c r="AJ34" s="481" t="s">
        <v>102</v>
      </c>
      <c r="AK34" s="481" t="s">
        <v>102</v>
      </c>
      <c r="AL34" s="481" t="s">
        <v>102</v>
      </c>
      <c r="AM34" s="481" t="s">
        <v>102</v>
      </c>
      <c r="AN34" s="481" t="s">
        <v>102</v>
      </c>
      <c r="AO34" s="481" t="s">
        <v>102</v>
      </c>
      <c r="AP34" s="481" t="s">
        <v>102</v>
      </c>
      <c r="AQ34" s="481" t="s">
        <v>102</v>
      </c>
      <c r="AR34" s="481" t="s">
        <v>102</v>
      </c>
      <c r="AS34" s="481" t="s">
        <v>102</v>
      </c>
      <c r="AT34" s="481" t="s">
        <v>102</v>
      </c>
      <c r="AU34" s="481" t="s">
        <v>102</v>
      </c>
      <c r="AV34" s="481" t="s">
        <v>102</v>
      </c>
      <c r="AW34" s="481" t="s">
        <v>102</v>
      </c>
      <c r="AX34" s="481" t="s">
        <v>102</v>
      </c>
      <c r="AY34" s="481" t="s">
        <v>102</v>
      </c>
      <c r="AZ34" s="481" t="s">
        <v>102</v>
      </c>
      <c r="BA34" s="481" t="s">
        <v>102</v>
      </c>
      <c r="BB34" s="481" t="s">
        <v>102</v>
      </c>
      <c r="BC34" s="481" t="s">
        <v>102</v>
      </c>
      <c r="BD34" s="481" t="s">
        <v>102</v>
      </c>
      <c r="BE34" s="481" t="s">
        <v>102</v>
      </c>
      <c r="BF34" s="481" t="s">
        <v>102</v>
      </c>
      <c r="BG34" s="481" t="s">
        <v>102</v>
      </c>
      <c r="BH34" s="481" t="s">
        <v>102</v>
      </c>
      <c r="BI34" s="481" t="s">
        <v>102</v>
      </c>
      <c r="BJ34" s="481" t="s">
        <v>102</v>
      </c>
      <c r="BK34" s="481" t="s">
        <v>102</v>
      </c>
      <c r="BL34" s="481" t="s">
        <v>102</v>
      </c>
      <c r="BM34" s="481" t="s">
        <v>102</v>
      </c>
      <c r="BN34" s="481" t="s">
        <v>102</v>
      </c>
      <c r="BO34" s="481" t="s">
        <v>102</v>
      </c>
      <c r="BP34" s="481" t="s">
        <v>102</v>
      </c>
      <c r="BQ34" s="481" t="s">
        <v>102</v>
      </c>
      <c r="BR34" s="481" t="s">
        <v>102</v>
      </c>
      <c r="BS34" s="481" t="s">
        <v>102</v>
      </c>
      <c r="BT34" s="481" t="s">
        <v>102</v>
      </c>
      <c r="BU34" s="481" t="s">
        <v>102</v>
      </c>
      <c r="BV34" s="481" t="s">
        <v>102</v>
      </c>
      <c r="BW34" s="481" t="s">
        <v>102</v>
      </c>
      <c r="BX34" s="481" t="s">
        <v>102</v>
      </c>
      <c r="BY34" s="481" t="s">
        <v>102</v>
      </c>
      <c r="BZ34" s="481" t="s">
        <v>102</v>
      </c>
      <c r="CA34" s="481" t="s">
        <v>102</v>
      </c>
      <c r="CB34" s="481" t="s">
        <v>102</v>
      </c>
      <c r="CC34" s="481" t="s">
        <v>102</v>
      </c>
      <c r="CD34" s="481" t="s">
        <v>102</v>
      </c>
      <c r="CE34" s="481" t="s">
        <v>102</v>
      </c>
      <c r="CF34" s="481" t="s">
        <v>102</v>
      </c>
      <c r="CG34" s="481" t="s">
        <v>102</v>
      </c>
      <c r="CH34" s="481" t="s">
        <v>102</v>
      </c>
      <c r="CI34" s="481" t="s">
        <v>102</v>
      </c>
      <c r="CJ34" s="481" t="s">
        <v>102</v>
      </c>
      <c r="CK34" s="481" t="s">
        <v>102</v>
      </c>
      <c r="CL34" s="481" t="s">
        <v>102</v>
      </c>
      <c r="CM34" s="481" t="s">
        <v>102</v>
      </c>
      <c r="CN34" s="481" t="s">
        <v>102</v>
      </c>
      <c r="CO34" s="481" t="s">
        <v>102</v>
      </c>
      <c r="CP34" s="481" t="s">
        <v>102</v>
      </c>
      <c r="CQ34" s="481" t="s">
        <v>102</v>
      </c>
      <c r="CR34" s="481" t="s">
        <v>102</v>
      </c>
      <c r="CS34" s="481" t="s">
        <v>102</v>
      </c>
      <c r="CT34" s="481" t="s">
        <v>102</v>
      </c>
      <c r="CU34" s="481" t="s">
        <v>102</v>
      </c>
      <c r="CV34" s="481" t="s">
        <v>102</v>
      </c>
      <c r="CW34" s="481" t="s">
        <v>102</v>
      </c>
      <c r="CX34" s="481" t="s">
        <v>102</v>
      </c>
      <c r="CY34" s="481" t="s">
        <v>102</v>
      </c>
      <c r="CZ34" s="481" t="s">
        <v>102</v>
      </c>
      <c r="DA34" s="481" t="s">
        <v>102</v>
      </c>
      <c r="DB34" s="481" t="s">
        <v>102</v>
      </c>
      <c r="DC34" s="481" t="s">
        <v>102</v>
      </c>
      <c r="DD34" s="481" t="s">
        <v>102</v>
      </c>
      <c r="DE34" s="481" t="s">
        <v>102</v>
      </c>
      <c r="DF34" s="481" t="s">
        <v>102</v>
      </c>
      <c r="DG34" s="481" t="s">
        <v>102</v>
      </c>
      <c r="DH34" s="481" t="s">
        <v>102</v>
      </c>
      <c r="DI34" s="481" t="s">
        <v>102</v>
      </c>
      <c r="DJ34" s="481" t="s">
        <v>102</v>
      </c>
      <c r="DK34" s="481" t="s">
        <v>102</v>
      </c>
      <c r="DL34" s="481" t="s">
        <v>102</v>
      </c>
      <c r="DM34" s="481" t="s">
        <v>102</v>
      </c>
      <c r="DN34" s="481" t="s">
        <v>102</v>
      </c>
      <c r="DO34" s="481" t="s">
        <v>102</v>
      </c>
      <c r="DP34" s="481" t="s">
        <v>102</v>
      </c>
      <c r="DQ34" s="481" t="s">
        <v>102</v>
      </c>
      <c r="DR34" s="481" t="s">
        <v>102</v>
      </c>
      <c r="DS34" s="481" t="s">
        <v>102</v>
      </c>
      <c r="DT34" s="481" t="s">
        <v>102</v>
      </c>
      <c r="DU34" s="481" t="s">
        <v>102</v>
      </c>
      <c r="DV34" s="481" t="s">
        <v>102</v>
      </c>
      <c r="DW34" s="481" t="s">
        <v>102</v>
      </c>
      <c r="DX34" s="481" t="s">
        <v>102</v>
      </c>
      <c r="DY34" s="481" t="s">
        <v>102</v>
      </c>
      <c r="DZ34" s="481" t="s">
        <v>102</v>
      </c>
      <c r="EA34" s="481" t="s">
        <v>102</v>
      </c>
      <c r="EB34" s="481" t="s">
        <v>102</v>
      </c>
    </row>
    <row r="35" spans="1:132" x14ac:dyDescent="0.15">
      <c r="B35" s="481">
        <v>3904262</v>
      </c>
      <c r="C35" s="481" t="s">
        <v>102</v>
      </c>
      <c r="D35" s="481" t="s">
        <v>102</v>
      </c>
      <c r="E35" s="481" t="s">
        <v>102</v>
      </c>
      <c r="F35" s="481" t="s">
        <v>102</v>
      </c>
      <c r="G35" s="481" t="s">
        <v>102</v>
      </c>
      <c r="H35" s="481" t="s">
        <v>102</v>
      </c>
      <c r="I35" s="481" t="s">
        <v>102</v>
      </c>
      <c r="J35" s="481" t="s">
        <v>4225</v>
      </c>
      <c r="K35" s="481" t="s">
        <v>681</v>
      </c>
      <c r="L35" s="481" t="s">
        <v>4226</v>
      </c>
      <c r="M35" s="481" t="s">
        <v>4227</v>
      </c>
      <c r="N35" s="481" t="s">
        <v>667</v>
      </c>
      <c r="O35" s="481" t="s">
        <v>4228</v>
      </c>
      <c r="P35" s="481" t="s">
        <v>4229</v>
      </c>
      <c r="Q35" s="481" t="s">
        <v>102</v>
      </c>
      <c r="R35" s="481" t="s">
        <v>102</v>
      </c>
      <c r="S35" s="481" t="s">
        <v>102</v>
      </c>
      <c r="T35" s="481" t="s">
        <v>102</v>
      </c>
      <c r="U35" s="481" t="s">
        <v>102</v>
      </c>
      <c r="V35" s="481" t="s">
        <v>102</v>
      </c>
      <c r="W35" s="481" t="s">
        <v>102</v>
      </c>
      <c r="X35" s="481" t="s">
        <v>102</v>
      </c>
      <c r="Y35" s="481" t="s">
        <v>102</v>
      </c>
      <c r="Z35" s="481" t="s">
        <v>102</v>
      </c>
      <c r="AA35" s="481" t="s">
        <v>102</v>
      </c>
      <c r="AB35" s="481" t="s">
        <v>102</v>
      </c>
      <c r="AC35" s="481" t="s">
        <v>102</v>
      </c>
      <c r="AD35" s="481" t="s">
        <v>102</v>
      </c>
      <c r="AE35" s="481" t="s">
        <v>102</v>
      </c>
      <c r="AF35" s="481" t="s">
        <v>102</v>
      </c>
      <c r="AG35" s="481" t="s">
        <v>102</v>
      </c>
      <c r="AH35" s="481" t="s">
        <v>102</v>
      </c>
      <c r="AI35" s="481" t="s">
        <v>102</v>
      </c>
      <c r="AJ35" s="481" t="s">
        <v>102</v>
      </c>
      <c r="AK35" s="481" t="s">
        <v>102</v>
      </c>
      <c r="AL35" s="481" t="s">
        <v>102</v>
      </c>
      <c r="AM35" s="481" t="s">
        <v>102</v>
      </c>
      <c r="AN35" s="481" t="s">
        <v>102</v>
      </c>
      <c r="AO35" s="481" t="s">
        <v>102</v>
      </c>
      <c r="AP35" s="481" t="s">
        <v>102</v>
      </c>
      <c r="AQ35" s="481" t="s">
        <v>102</v>
      </c>
      <c r="AR35" s="481" t="s">
        <v>102</v>
      </c>
      <c r="AS35" s="481" t="s">
        <v>102</v>
      </c>
      <c r="AT35" s="481" t="s">
        <v>102</v>
      </c>
      <c r="AU35" s="481" t="s">
        <v>102</v>
      </c>
      <c r="AV35" s="481" t="s">
        <v>102</v>
      </c>
      <c r="AW35" s="481" t="s">
        <v>102</v>
      </c>
      <c r="AX35" s="481" t="s">
        <v>102</v>
      </c>
      <c r="AY35" s="481" t="s">
        <v>102</v>
      </c>
      <c r="AZ35" s="481" t="s">
        <v>102</v>
      </c>
      <c r="BA35" s="481" t="s">
        <v>102</v>
      </c>
      <c r="BB35" s="481" t="s">
        <v>102</v>
      </c>
      <c r="BC35" s="481" t="s">
        <v>102</v>
      </c>
      <c r="BD35" s="481" t="s">
        <v>102</v>
      </c>
      <c r="BE35" s="481" t="s">
        <v>102</v>
      </c>
      <c r="BF35" s="481" t="s">
        <v>102</v>
      </c>
      <c r="BG35" s="481" t="s">
        <v>102</v>
      </c>
      <c r="BH35" s="481" t="s">
        <v>102</v>
      </c>
      <c r="BI35" s="481" t="s">
        <v>102</v>
      </c>
      <c r="BJ35" s="481" t="s">
        <v>102</v>
      </c>
      <c r="BK35" s="481" t="s">
        <v>102</v>
      </c>
      <c r="BL35" s="481" t="s">
        <v>102</v>
      </c>
      <c r="BM35" s="481" t="s">
        <v>102</v>
      </c>
      <c r="BN35" s="481" t="s">
        <v>102</v>
      </c>
      <c r="BO35" s="481" t="s">
        <v>102</v>
      </c>
      <c r="BP35" s="481" t="s">
        <v>102</v>
      </c>
      <c r="BQ35" s="481" t="s">
        <v>102</v>
      </c>
      <c r="BR35" s="481" t="s">
        <v>102</v>
      </c>
      <c r="BS35" s="481" t="s">
        <v>102</v>
      </c>
      <c r="BT35" s="481" t="s">
        <v>102</v>
      </c>
      <c r="BU35" s="481" t="s">
        <v>102</v>
      </c>
      <c r="BV35" s="481" t="s">
        <v>102</v>
      </c>
      <c r="BW35" s="481" t="s">
        <v>102</v>
      </c>
      <c r="BX35" s="481" t="s">
        <v>102</v>
      </c>
      <c r="BY35" s="481" t="s">
        <v>102</v>
      </c>
      <c r="BZ35" s="481" t="s">
        <v>102</v>
      </c>
      <c r="CA35" s="481" t="s">
        <v>102</v>
      </c>
      <c r="CB35" s="481" t="s">
        <v>102</v>
      </c>
      <c r="CC35" s="481" t="s">
        <v>102</v>
      </c>
      <c r="CD35" s="481" t="s">
        <v>102</v>
      </c>
      <c r="CE35" s="481" t="s">
        <v>102</v>
      </c>
      <c r="CF35" s="481" t="s">
        <v>102</v>
      </c>
      <c r="CG35" s="481" t="s">
        <v>102</v>
      </c>
      <c r="CH35" s="481" t="s">
        <v>102</v>
      </c>
      <c r="CI35" s="481" t="s">
        <v>102</v>
      </c>
      <c r="CJ35" s="481" t="s">
        <v>102</v>
      </c>
      <c r="CK35" s="481" t="s">
        <v>102</v>
      </c>
      <c r="CL35" s="481" t="s">
        <v>102</v>
      </c>
      <c r="CM35" s="481" t="s">
        <v>102</v>
      </c>
      <c r="CN35" s="481" t="s">
        <v>102</v>
      </c>
      <c r="CO35" s="481" t="s">
        <v>102</v>
      </c>
      <c r="CP35" s="481" t="s">
        <v>102</v>
      </c>
      <c r="CQ35" s="481" t="s">
        <v>102</v>
      </c>
      <c r="CR35" s="481" t="s">
        <v>102</v>
      </c>
      <c r="CS35" s="481" t="s">
        <v>102</v>
      </c>
      <c r="CT35" s="481" t="s">
        <v>102</v>
      </c>
      <c r="CU35" s="481" t="s">
        <v>102</v>
      </c>
      <c r="CV35" s="481" t="s">
        <v>102</v>
      </c>
      <c r="CW35" s="481" t="s">
        <v>102</v>
      </c>
      <c r="CX35" s="481" t="s">
        <v>102</v>
      </c>
      <c r="CY35" s="481" t="s">
        <v>102</v>
      </c>
      <c r="CZ35" s="481" t="s">
        <v>102</v>
      </c>
      <c r="DA35" s="481" t="s">
        <v>102</v>
      </c>
      <c r="DB35" s="481" t="s">
        <v>102</v>
      </c>
      <c r="DC35" s="481" t="s">
        <v>102</v>
      </c>
      <c r="DD35" s="481" t="s">
        <v>102</v>
      </c>
      <c r="DE35" s="481" t="s">
        <v>102</v>
      </c>
      <c r="DF35" s="481" t="s">
        <v>102</v>
      </c>
      <c r="DG35" s="481" t="s">
        <v>102</v>
      </c>
      <c r="DH35" s="481" t="s">
        <v>102</v>
      </c>
      <c r="DI35" s="481" t="s">
        <v>102</v>
      </c>
      <c r="DJ35" s="481" t="s">
        <v>102</v>
      </c>
      <c r="DK35" s="481" t="s">
        <v>102</v>
      </c>
      <c r="DL35" s="481" t="s">
        <v>102</v>
      </c>
      <c r="DM35" s="481" t="s">
        <v>102</v>
      </c>
      <c r="DN35" s="481" t="s">
        <v>102</v>
      </c>
      <c r="DO35" s="481" t="s">
        <v>102</v>
      </c>
      <c r="DP35" s="481" t="s">
        <v>102</v>
      </c>
      <c r="DQ35" s="481" t="s">
        <v>102</v>
      </c>
      <c r="DR35" s="481" t="s">
        <v>102</v>
      </c>
      <c r="DS35" s="481" t="s">
        <v>102</v>
      </c>
      <c r="DT35" s="481" t="s">
        <v>102</v>
      </c>
      <c r="DU35" s="481" t="s">
        <v>102</v>
      </c>
      <c r="DV35" s="481" t="s">
        <v>102</v>
      </c>
      <c r="DW35" s="481" t="s">
        <v>102</v>
      </c>
      <c r="DX35" s="481" t="s">
        <v>102</v>
      </c>
      <c r="DY35" s="481" t="s">
        <v>102</v>
      </c>
      <c r="DZ35" s="481" t="s">
        <v>102</v>
      </c>
      <c r="EA35" s="481" t="s">
        <v>102</v>
      </c>
      <c r="EB35" s="481" t="s">
        <v>102</v>
      </c>
    </row>
    <row r="36" spans="1:132" x14ac:dyDescent="0.15">
      <c r="B36" s="481">
        <v>3829370</v>
      </c>
      <c r="C36" s="481" t="s">
        <v>102</v>
      </c>
      <c r="D36" s="481" t="s">
        <v>102</v>
      </c>
      <c r="E36" s="481" t="s">
        <v>102</v>
      </c>
      <c r="F36" s="481" t="s">
        <v>4231</v>
      </c>
      <c r="G36" s="481" t="s">
        <v>4232</v>
      </c>
      <c r="H36" s="481" t="s">
        <v>4233</v>
      </c>
      <c r="I36" s="481" t="s">
        <v>102</v>
      </c>
      <c r="J36" s="481" t="s">
        <v>102</v>
      </c>
      <c r="K36" s="481" t="s">
        <v>102</v>
      </c>
      <c r="L36" s="481" t="s">
        <v>102</v>
      </c>
      <c r="M36" s="481" t="s">
        <v>102</v>
      </c>
      <c r="N36" s="481" t="s">
        <v>102</v>
      </c>
      <c r="O36" s="481" t="s">
        <v>102</v>
      </c>
      <c r="P36" s="481" t="s">
        <v>102</v>
      </c>
      <c r="Q36" s="481" t="s">
        <v>102</v>
      </c>
      <c r="R36" s="481" t="s">
        <v>102</v>
      </c>
      <c r="S36" s="481" t="s">
        <v>102</v>
      </c>
      <c r="T36" s="481" t="s">
        <v>102</v>
      </c>
      <c r="U36" s="481" t="s">
        <v>102</v>
      </c>
      <c r="V36" s="481" t="s">
        <v>102</v>
      </c>
      <c r="W36" s="481" t="s">
        <v>102</v>
      </c>
      <c r="X36" s="481" t="s">
        <v>102</v>
      </c>
      <c r="Y36" s="481" t="s">
        <v>102</v>
      </c>
      <c r="Z36" s="481" t="s">
        <v>102</v>
      </c>
      <c r="AA36" s="481" t="s">
        <v>102</v>
      </c>
      <c r="AB36" s="481" t="s">
        <v>102</v>
      </c>
      <c r="AC36" s="481" t="s">
        <v>102</v>
      </c>
      <c r="AD36" s="481" t="s">
        <v>102</v>
      </c>
      <c r="AE36" s="481" t="s">
        <v>102</v>
      </c>
      <c r="AF36" s="481" t="s">
        <v>102</v>
      </c>
      <c r="AG36" s="481" t="s">
        <v>102</v>
      </c>
      <c r="AH36" s="481" t="s">
        <v>102</v>
      </c>
      <c r="AI36" s="481" t="s">
        <v>102</v>
      </c>
      <c r="AJ36" s="481" t="s">
        <v>102</v>
      </c>
      <c r="AK36" s="481" t="s">
        <v>102</v>
      </c>
      <c r="AL36" s="481" t="s">
        <v>102</v>
      </c>
      <c r="AM36" s="481" t="s">
        <v>102</v>
      </c>
      <c r="AN36" s="481" t="s">
        <v>102</v>
      </c>
      <c r="AO36" s="481" t="s">
        <v>102</v>
      </c>
      <c r="AP36" s="481" t="s">
        <v>102</v>
      </c>
      <c r="AQ36" s="481" t="s">
        <v>102</v>
      </c>
      <c r="AR36" s="481" t="s">
        <v>102</v>
      </c>
      <c r="AS36" s="481" t="s">
        <v>102</v>
      </c>
      <c r="AT36" s="481" t="s">
        <v>102</v>
      </c>
      <c r="AU36" s="481" t="s">
        <v>102</v>
      </c>
      <c r="AV36" s="481" t="s">
        <v>102</v>
      </c>
      <c r="AW36" s="481" t="s">
        <v>102</v>
      </c>
      <c r="AX36" s="481" t="s">
        <v>102</v>
      </c>
      <c r="AY36" s="481" t="s">
        <v>102</v>
      </c>
      <c r="AZ36" s="481" t="s">
        <v>102</v>
      </c>
      <c r="BA36" s="481" t="s">
        <v>102</v>
      </c>
      <c r="BB36" s="481" t="s">
        <v>102</v>
      </c>
      <c r="BC36" s="481" t="s">
        <v>102</v>
      </c>
      <c r="BD36" s="481" t="s">
        <v>102</v>
      </c>
      <c r="BE36" s="481" t="s">
        <v>102</v>
      </c>
      <c r="BF36" s="481" t="s">
        <v>102</v>
      </c>
      <c r="BG36" s="481" t="s">
        <v>102</v>
      </c>
      <c r="BH36" s="481" t="s">
        <v>102</v>
      </c>
      <c r="BI36" s="481" t="s">
        <v>102</v>
      </c>
      <c r="BJ36" s="481" t="s">
        <v>102</v>
      </c>
      <c r="BK36" s="481" t="s">
        <v>102</v>
      </c>
      <c r="BL36" s="481" t="s">
        <v>102</v>
      </c>
      <c r="BM36" s="481" t="s">
        <v>102</v>
      </c>
      <c r="BN36" s="481" t="s">
        <v>102</v>
      </c>
      <c r="BO36" s="481" t="s">
        <v>102</v>
      </c>
      <c r="BP36" s="481" t="s">
        <v>102</v>
      </c>
      <c r="BQ36" s="481" t="s">
        <v>102</v>
      </c>
      <c r="BR36" s="481" t="s">
        <v>102</v>
      </c>
      <c r="BS36" s="481" t="s">
        <v>102</v>
      </c>
      <c r="BT36" s="481" t="s">
        <v>102</v>
      </c>
      <c r="BU36" s="481" t="s">
        <v>102</v>
      </c>
      <c r="BV36" s="481" t="s">
        <v>102</v>
      </c>
      <c r="BW36" s="481" t="s">
        <v>102</v>
      </c>
      <c r="BX36" s="481" t="s">
        <v>102</v>
      </c>
      <c r="BY36" s="481" t="s">
        <v>102</v>
      </c>
      <c r="BZ36" s="481" t="s">
        <v>102</v>
      </c>
      <c r="CA36" s="481" t="s">
        <v>102</v>
      </c>
      <c r="CB36" s="481" t="s">
        <v>102</v>
      </c>
      <c r="CC36" s="481" t="s">
        <v>102</v>
      </c>
      <c r="CD36" s="481" t="s">
        <v>102</v>
      </c>
      <c r="CE36" s="481" t="s">
        <v>102</v>
      </c>
      <c r="CF36" s="481" t="s">
        <v>102</v>
      </c>
      <c r="CG36" s="481" t="s">
        <v>102</v>
      </c>
      <c r="CH36" s="481" t="s">
        <v>102</v>
      </c>
      <c r="CI36" s="481" t="s">
        <v>102</v>
      </c>
      <c r="CJ36" s="481" t="s">
        <v>102</v>
      </c>
      <c r="CK36" s="481" t="s">
        <v>102</v>
      </c>
      <c r="CL36" s="481" t="s">
        <v>102</v>
      </c>
      <c r="CM36" s="481" t="s">
        <v>102</v>
      </c>
      <c r="CN36" s="481" t="s">
        <v>102</v>
      </c>
      <c r="CO36" s="481" t="s">
        <v>102</v>
      </c>
      <c r="CP36" s="481" t="s">
        <v>102</v>
      </c>
      <c r="CQ36" s="481" t="s">
        <v>102</v>
      </c>
      <c r="CR36" s="481" t="s">
        <v>102</v>
      </c>
      <c r="CS36" s="481" t="s">
        <v>102</v>
      </c>
      <c r="CT36" s="481" t="s">
        <v>102</v>
      </c>
      <c r="CU36" s="481" t="s">
        <v>102</v>
      </c>
      <c r="CV36" s="481" t="s">
        <v>102</v>
      </c>
      <c r="CW36" s="481" t="s">
        <v>102</v>
      </c>
      <c r="CX36" s="481" t="s">
        <v>102</v>
      </c>
      <c r="CY36" s="481" t="s">
        <v>102</v>
      </c>
      <c r="CZ36" s="481" t="s">
        <v>102</v>
      </c>
      <c r="DA36" s="481" t="s">
        <v>102</v>
      </c>
      <c r="DB36" s="481" t="s">
        <v>102</v>
      </c>
      <c r="DC36" s="481" t="s">
        <v>102</v>
      </c>
      <c r="DD36" s="481" t="s">
        <v>102</v>
      </c>
      <c r="DE36" s="481" t="s">
        <v>102</v>
      </c>
      <c r="DF36" s="481" t="s">
        <v>102</v>
      </c>
      <c r="DG36" s="481" t="s">
        <v>102</v>
      </c>
      <c r="DH36" s="481" t="s">
        <v>102</v>
      </c>
      <c r="DI36" s="481" t="s">
        <v>102</v>
      </c>
      <c r="DJ36" s="481" t="s">
        <v>102</v>
      </c>
      <c r="DK36" s="481" t="s">
        <v>102</v>
      </c>
      <c r="DL36" s="481" t="s">
        <v>102</v>
      </c>
      <c r="DM36" s="481" t="s">
        <v>102</v>
      </c>
      <c r="DN36" s="481" t="s">
        <v>102</v>
      </c>
      <c r="DO36" s="481" t="s">
        <v>102</v>
      </c>
      <c r="DP36" s="481" t="s">
        <v>102</v>
      </c>
      <c r="DQ36" s="481" t="s">
        <v>102</v>
      </c>
      <c r="DR36" s="481" t="s">
        <v>102</v>
      </c>
      <c r="DS36" s="481" t="s">
        <v>102</v>
      </c>
      <c r="DT36" s="481" t="s">
        <v>102</v>
      </c>
      <c r="DU36" s="481" t="s">
        <v>102</v>
      </c>
      <c r="DV36" s="481" t="s">
        <v>102</v>
      </c>
      <c r="DW36" s="481" t="s">
        <v>102</v>
      </c>
      <c r="DX36" s="481" t="s">
        <v>102</v>
      </c>
      <c r="DY36" s="481" t="s">
        <v>102</v>
      </c>
      <c r="DZ36" s="481" t="s">
        <v>102</v>
      </c>
      <c r="EA36" s="481" t="s">
        <v>102</v>
      </c>
      <c r="EB36" s="481" t="s">
        <v>102</v>
      </c>
    </row>
    <row r="37" spans="1:132" x14ac:dyDescent="0.15">
      <c r="B37" s="481">
        <v>2889538</v>
      </c>
      <c r="C37" s="481" t="s">
        <v>102</v>
      </c>
      <c r="D37" s="481" t="s">
        <v>102</v>
      </c>
      <c r="E37" s="481" t="s">
        <v>102</v>
      </c>
      <c r="F37" s="481" t="s">
        <v>102</v>
      </c>
      <c r="G37" s="481" t="s">
        <v>102</v>
      </c>
      <c r="H37" s="481" t="s">
        <v>102</v>
      </c>
      <c r="I37" s="481" t="s">
        <v>102</v>
      </c>
      <c r="J37" s="481" t="s">
        <v>102</v>
      </c>
      <c r="K37" s="481" t="s">
        <v>102</v>
      </c>
      <c r="L37" s="481" t="s">
        <v>102</v>
      </c>
      <c r="M37" s="481" t="s">
        <v>102</v>
      </c>
      <c r="N37" s="481" t="s">
        <v>102</v>
      </c>
      <c r="O37" s="481" t="s">
        <v>102</v>
      </c>
      <c r="P37" s="481" t="s">
        <v>102</v>
      </c>
      <c r="Q37" s="481" t="s">
        <v>102</v>
      </c>
      <c r="R37" s="481" t="s">
        <v>102</v>
      </c>
      <c r="S37" s="481" t="s">
        <v>102</v>
      </c>
      <c r="T37" s="481" t="s">
        <v>102</v>
      </c>
      <c r="U37" s="481" t="s">
        <v>102</v>
      </c>
      <c r="V37" s="481" t="s">
        <v>102</v>
      </c>
      <c r="W37" s="481" t="s">
        <v>102</v>
      </c>
      <c r="X37" s="481" t="s">
        <v>102</v>
      </c>
      <c r="Y37" s="481" t="s">
        <v>102</v>
      </c>
      <c r="Z37" s="481" t="s">
        <v>102</v>
      </c>
      <c r="AA37" s="481" t="s">
        <v>102</v>
      </c>
      <c r="AB37" s="481" t="s">
        <v>102</v>
      </c>
      <c r="AC37" s="481" t="s">
        <v>102</v>
      </c>
      <c r="AD37" s="481" t="s">
        <v>102</v>
      </c>
      <c r="AE37" s="481" t="s">
        <v>102</v>
      </c>
      <c r="AF37" s="481" t="s">
        <v>102</v>
      </c>
      <c r="AG37" s="481" t="s">
        <v>102</v>
      </c>
      <c r="AH37" s="481" t="s">
        <v>102</v>
      </c>
      <c r="AI37" s="481" t="s">
        <v>102</v>
      </c>
      <c r="AJ37" s="481" t="s">
        <v>102</v>
      </c>
      <c r="AK37" s="481" t="s">
        <v>102</v>
      </c>
      <c r="AL37" s="481" t="s">
        <v>102</v>
      </c>
      <c r="AM37" s="481" t="s">
        <v>102</v>
      </c>
      <c r="AN37" s="481" t="s">
        <v>102</v>
      </c>
      <c r="AO37" s="481" t="s">
        <v>102</v>
      </c>
      <c r="AP37" s="481" t="s">
        <v>102</v>
      </c>
      <c r="AQ37" s="481" t="s">
        <v>102</v>
      </c>
      <c r="AR37" s="481" t="s">
        <v>102</v>
      </c>
      <c r="AS37" s="481" t="s">
        <v>102</v>
      </c>
      <c r="AT37" s="481" t="s">
        <v>102</v>
      </c>
      <c r="AU37" s="481" t="s">
        <v>102</v>
      </c>
      <c r="AV37" s="481" t="s">
        <v>102</v>
      </c>
      <c r="AW37" s="481" t="s">
        <v>102</v>
      </c>
      <c r="AX37" s="481" t="s">
        <v>102</v>
      </c>
      <c r="AY37" s="481" t="s">
        <v>102</v>
      </c>
      <c r="AZ37" s="481" t="s">
        <v>102</v>
      </c>
      <c r="BA37" s="481" t="s">
        <v>102</v>
      </c>
      <c r="BB37" s="481" t="s">
        <v>102</v>
      </c>
      <c r="BC37" s="481" t="s">
        <v>102</v>
      </c>
      <c r="BD37" s="481" t="s">
        <v>102</v>
      </c>
      <c r="BE37" s="481" t="s">
        <v>102</v>
      </c>
      <c r="BF37" s="481" t="s">
        <v>102</v>
      </c>
      <c r="BG37" s="481" t="s">
        <v>102</v>
      </c>
      <c r="BH37" s="481" t="s">
        <v>102</v>
      </c>
      <c r="BI37" s="481" t="s">
        <v>102</v>
      </c>
      <c r="BJ37" s="481" t="s">
        <v>102</v>
      </c>
      <c r="BK37" s="481" t="s">
        <v>102</v>
      </c>
      <c r="BL37" s="481" t="s">
        <v>102</v>
      </c>
      <c r="BM37" s="481" t="s">
        <v>102</v>
      </c>
      <c r="BN37" s="481" t="s">
        <v>102</v>
      </c>
      <c r="BO37" s="481" t="s">
        <v>102</v>
      </c>
      <c r="BP37" s="481" t="s">
        <v>102</v>
      </c>
      <c r="BQ37" s="481" t="s">
        <v>102</v>
      </c>
      <c r="BR37" s="481" t="s">
        <v>102</v>
      </c>
      <c r="BS37" s="481" t="s">
        <v>102</v>
      </c>
      <c r="BT37" s="481" t="s">
        <v>102</v>
      </c>
      <c r="BU37" s="481" t="s">
        <v>102</v>
      </c>
      <c r="BV37" s="481" t="s">
        <v>102</v>
      </c>
      <c r="BW37" s="481" t="s">
        <v>102</v>
      </c>
      <c r="BX37" s="481" t="s">
        <v>102</v>
      </c>
      <c r="BY37" s="481" t="s">
        <v>102</v>
      </c>
      <c r="BZ37" s="481" t="s">
        <v>102</v>
      </c>
      <c r="CA37" s="481" t="s">
        <v>102</v>
      </c>
      <c r="CB37" s="481" t="s">
        <v>102</v>
      </c>
      <c r="CC37" s="481" t="s">
        <v>102</v>
      </c>
      <c r="CD37" s="481" t="s">
        <v>102</v>
      </c>
      <c r="CE37" s="481" t="s">
        <v>102</v>
      </c>
      <c r="CF37" s="481" t="s">
        <v>102</v>
      </c>
      <c r="CG37" s="481" t="s">
        <v>102</v>
      </c>
      <c r="CH37" s="481" t="s">
        <v>102</v>
      </c>
      <c r="CI37" s="481" t="s">
        <v>102</v>
      </c>
      <c r="CJ37" s="481" t="s">
        <v>102</v>
      </c>
      <c r="CK37" s="481" t="s">
        <v>102</v>
      </c>
      <c r="CL37" s="481" t="s">
        <v>102</v>
      </c>
      <c r="CM37" s="481" t="s">
        <v>102</v>
      </c>
      <c r="CN37" s="481" t="s">
        <v>102</v>
      </c>
      <c r="CO37" s="481" t="s">
        <v>102</v>
      </c>
      <c r="CP37" s="481" t="s">
        <v>102</v>
      </c>
      <c r="CQ37" s="481" t="s">
        <v>102</v>
      </c>
      <c r="CR37" s="481" t="s">
        <v>102</v>
      </c>
      <c r="CS37" s="481" t="s">
        <v>102</v>
      </c>
      <c r="CT37" s="481" t="s">
        <v>102</v>
      </c>
      <c r="CU37" s="481" t="s">
        <v>102</v>
      </c>
      <c r="CV37" s="481" t="s">
        <v>102</v>
      </c>
      <c r="CW37" s="481" t="s">
        <v>102</v>
      </c>
      <c r="CX37" s="481" t="s">
        <v>102</v>
      </c>
      <c r="CY37" s="481" t="s">
        <v>102</v>
      </c>
      <c r="CZ37" s="481" t="s">
        <v>102</v>
      </c>
      <c r="DA37" s="481" t="s">
        <v>102</v>
      </c>
      <c r="DB37" s="481" t="s">
        <v>102</v>
      </c>
      <c r="DC37" s="481" t="s">
        <v>102</v>
      </c>
      <c r="DD37" s="481" t="s">
        <v>102</v>
      </c>
      <c r="DE37" s="481" t="s">
        <v>102</v>
      </c>
      <c r="DF37" s="481" t="s">
        <v>102</v>
      </c>
      <c r="DG37" s="481" t="s">
        <v>102</v>
      </c>
      <c r="DH37" s="481" t="s">
        <v>102</v>
      </c>
      <c r="DI37" s="481" t="s">
        <v>102</v>
      </c>
      <c r="DJ37" s="481" t="s">
        <v>102</v>
      </c>
      <c r="DK37" s="481" t="s">
        <v>102</v>
      </c>
      <c r="DL37" s="481" t="s">
        <v>102</v>
      </c>
      <c r="DM37" s="481" t="s">
        <v>102</v>
      </c>
      <c r="DN37" s="481" t="s">
        <v>102</v>
      </c>
      <c r="DO37" s="481" t="s">
        <v>102</v>
      </c>
      <c r="DP37" s="481" t="s">
        <v>102</v>
      </c>
      <c r="DQ37" s="481" t="s">
        <v>102</v>
      </c>
      <c r="DR37" s="481" t="s">
        <v>102</v>
      </c>
      <c r="DS37" s="481" t="s">
        <v>102</v>
      </c>
      <c r="DT37" s="481" t="s">
        <v>102</v>
      </c>
      <c r="DU37" s="481" t="s">
        <v>102</v>
      </c>
      <c r="DV37" s="481" t="s">
        <v>102</v>
      </c>
      <c r="DW37" s="481" t="s">
        <v>102</v>
      </c>
      <c r="DX37" s="481" t="s">
        <v>102</v>
      </c>
      <c r="DY37" s="481" t="s">
        <v>102</v>
      </c>
      <c r="DZ37" s="481" t="s">
        <v>102</v>
      </c>
      <c r="EA37" s="481" t="s">
        <v>102</v>
      </c>
      <c r="EB37" s="481" t="s">
        <v>102</v>
      </c>
    </row>
    <row r="38" spans="1:132" x14ac:dyDescent="0.15">
      <c r="B38" s="481">
        <v>2965518</v>
      </c>
      <c r="C38" s="481" t="s">
        <v>102</v>
      </c>
      <c r="D38" s="481" t="s">
        <v>102</v>
      </c>
      <c r="E38" s="481" t="s">
        <v>102</v>
      </c>
      <c r="F38" s="481" t="s">
        <v>102</v>
      </c>
      <c r="G38" s="481" t="s">
        <v>102</v>
      </c>
      <c r="H38" s="481" t="s">
        <v>102</v>
      </c>
      <c r="I38" s="481" t="s">
        <v>102</v>
      </c>
      <c r="J38" s="481" t="s">
        <v>102</v>
      </c>
      <c r="K38" s="481" t="s">
        <v>102</v>
      </c>
      <c r="L38" s="481" t="s">
        <v>102</v>
      </c>
      <c r="M38" s="481" t="s">
        <v>102</v>
      </c>
      <c r="N38" s="481" t="s">
        <v>102</v>
      </c>
      <c r="O38" s="481" t="s">
        <v>102</v>
      </c>
      <c r="P38" s="481" t="s">
        <v>102</v>
      </c>
      <c r="Q38" s="481" t="s">
        <v>102</v>
      </c>
      <c r="R38" s="481" t="s">
        <v>102</v>
      </c>
      <c r="S38" s="481" t="s">
        <v>102</v>
      </c>
      <c r="T38" s="481" t="s">
        <v>102</v>
      </c>
      <c r="U38" s="481" t="s">
        <v>102</v>
      </c>
      <c r="V38" s="481" t="s">
        <v>102</v>
      </c>
      <c r="W38" s="481" t="s">
        <v>102</v>
      </c>
      <c r="X38" s="481" t="s">
        <v>102</v>
      </c>
      <c r="Y38" s="481" t="s">
        <v>102</v>
      </c>
      <c r="Z38" s="481" t="s">
        <v>102</v>
      </c>
      <c r="AA38" s="481" t="s">
        <v>102</v>
      </c>
      <c r="AB38" s="481" t="s">
        <v>102</v>
      </c>
      <c r="AC38" s="481" t="s">
        <v>102</v>
      </c>
      <c r="AD38" s="481" t="s">
        <v>102</v>
      </c>
      <c r="AE38" s="481" t="s">
        <v>102</v>
      </c>
      <c r="AF38" s="481" t="s">
        <v>102</v>
      </c>
      <c r="AG38" s="481" t="s">
        <v>102</v>
      </c>
      <c r="AH38" s="481" t="s">
        <v>102</v>
      </c>
      <c r="AI38" s="481" t="s">
        <v>102</v>
      </c>
      <c r="AJ38" s="481" t="s">
        <v>102</v>
      </c>
      <c r="AK38" s="481" t="s">
        <v>102</v>
      </c>
      <c r="AL38" s="481" t="s">
        <v>102</v>
      </c>
      <c r="AM38" s="481" t="s">
        <v>102</v>
      </c>
      <c r="AN38" s="481" t="s">
        <v>102</v>
      </c>
      <c r="AO38" s="481" t="s">
        <v>102</v>
      </c>
      <c r="AP38" s="481" t="s">
        <v>102</v>
      </c>
      <c r="AQ38" s="481" t="s">
        <v>102</v>
      </c>
      <c r="AR38" s="481" t="s">
        <v>102</v>
      </c>
      <c r="AS38" s="481" t="s">
        <v>102</v>
      </c>
      <c r="AT38" s="481" t="s">
        <v>102</v>
      </c>
      <c r="AU38" s="481" t="s">
        <v>102</v>
      </c>
      <c r="AV38" s="481" t="s">
        <v>102</v>
      </c>
      <c r="AW38" s="481" t="s">
        <v>102</v>
      </c>
      <c r="AX38" s="481" t="s">
        <v>102</v>
      </c>
      <c r="AY38" s="481" t="s">
        <v>102</v>
      </c>
      <c r="AZ38" s="481" t="s">
        <v>102</v>
      </c>
      <c r="BA38" s="481" t="s">
        <v>102</v>
      </c>
      <c r="BB38" s="481" t="s">
        <v>102</v>
      </c>
      <c r="BC38" s="481" t="s">
        <v>102</v>
      </c>
      <c r="BD38" s="481" t="s">
        <v>102</v>
      </c>
      <c r="BE38" s="481" t="s">
        <v>102</v>
      </c>
      <c r="BF38" s="481" t="s">
        <v>102</v>
      </c>
      <c r="BG38" s="481" t="s">
        <v>102</v>
      </c>
      <c r="BH38" s="481" t="s">
        <v>102</v>
      </c>
      <c r="BI38" s="481" t="s">
        <v>102</v>
      </c>
      <c r="BJ38" s="481" t="s">
        <v>102</v>
      </c>
      <c r="BK38" s="481" t="s">
        <v>102</v>
      </c>
      <c r="BL38" s="481" t="s">
        <v>102</v>
      </c>
      <c r="BM38" s="481" t="s">
        <v>102</v>
      </c>
      <c r="BN38" s="481" t="s">
        <v>102</v>
      </c>
      <c r="BO38" s="481" t="s">
        <v>102</v>
      </c>
      <c r="BP38" s="481" t="s">
        <v>102</v>
      </c>
      <c r="BQ38" s="481" t="s">
        <v>102</v>
      </c>
      <c r="BR38" s="481" t="s">
        <v>102</v>
      </c>
      <c r="BS38" s="481" t="s">
        <v>102</v>
      </c>
      <c r="BT38" s="481" t="s">
        <v>102</v>
      </c>
      <c r="BU38" s="481" t="s">
        <v>102</v>
      </c>
      <c r="BV38" s="481" t="s">
        <v>102</v>
      </c>
      <c r="BW38" s="481" t="s">
        <v>102</v>
      </c>
      <c r="BX38" s="481" t="s">
        <v>102</v>
      </c>
      <c r="BY38" s="481" t="s">
        <v>102</v>
      </c>
      <c r="BZ38" s="481" t="s">
        <v>102</v>
      </c>
      <c r="CA38" s="481" t="s">
        <v>102</v>
      </c>
      <c r="CB38" s="481" t="s">
        <v>102</v>
      </c>
      <c r="CC38" s="481" t="s">
        <v>102</v>
      </c>
      <c r="CD38" s="481" t="s">
        <v>102</v>
      </c>
      <c r="CE38" s="481" t="s">
        <v>102</v>
      </c>
      <c r="CF38" s="481" t="s">
        <v>102</v>
      </c>
      <c r="CG38" s="481" t="s">
        <v>102</v>
      </c>
      <c r="CH38" s="481" t="s">
        <v>102</v>
      </c>
      <c r="CI38" s="481" t="s">
        <v>102</v>
      </c>
      <c r="CJ38" s="481" t="s">
        <v>102</v>
      </c>
      <c r="CK38" s="481" t="s">
        <v>102</v>
      </c>
      <c r="CL38" s="481" t="s">
        <v>102</v>
      </c>
      <c r="CM38" s="481" t="s">
        <v>102</v>
      </c>
      <c r="CN38" s="481" t="s">
        <v>102</v>
      </c>
      <c r="CO38" s="481" t="s">
        <v>102</v>
      </c>
      <c r="CP38" s="481" t="s">
        <v>102</v>
      </c>
      <c r="CQ38" s="481" t="s">
        <v>102</v>
      </c>
      <c r="CR38" s="481" t="s">
        <v>102</v>
      </c>
      <c r="CS38" s="481" t="s">
        <v>102</v>
      </c>
      <c r="CT38" s="481" t="s">
        <v>102</v>
      </c>
      <c r="CU38" s="481" t="s">
        <v>102</v>
      </c>
      <c r="CV38" s="481" t="s">
        <v>102</v>
      </c>
      <c r="CW38" s="481" t="s">
        <v>102</v>
      </c>
      <c r="CX38" s="481" t="s">
        <v>102</v>
      </c>
      <c r="CY38" s="481" t="s">
        <v>102</v>
      </c>
      <c r="CZ38" s="481" t="s">
        <v>102</v>
      </c>
      <c r="DA38" s="481" t="s">
        <v>102</v>
      </c>
      <c r="DB38" s="481" t="s">
        <v>102</v>
      </c>
      <c r="DC38" s="481" t="s">
        <v>102</v>
      </c>
      <c r="DD38" s="481" t="s">
        <v>102</v>
      </c>
      <c r="DE38" s="481" t="s">
        <v>102</v>
      </c>
      <c r="DF38" s="481" t="s">
        <v>102</v>
      </c>
      <c r="DG38" s="481" t="s">
        <v>102</v>
      </c>
      <c r="DH38" s="481" t="s">
        <v>102</v>
      </c>
      <c r="DI38" s="481" t="s">
        <v>102</v>
      </c>
      <c r="DJ38" s="481" t="s">
        <v>102</v>
      </c>
      <c r="DK38" s="481" t="s">
        <v>102</v>
      </c>
      <c r="DL38" s="481" t="s">
        <v>102</v>
      </c>
      <c r="DM38" s="481" t="s">
        <v>102</v>
      </c>
      <c r="DN38" s="481" t="s">
        <v>102</v>
      </c>
      <c r="DO38" s="481" t="s">
        <v>102</v>
      </c>
      <c r="DP38" s="481" t="s">
        <v>102</v>
      </c>
      <c r="DQ38" s="481" t="s">
        <v>102</v>
      </c>
      <c r="DR38" s="481" t="s">
        <v>102</v>
      </c>
      <c r="DS38" s="481" t="s">
        <v>102</v>
      </c>
      <c r="DT38" s="481" t="s">
        <v>102</v>
      </c>
      <c r="DU38" s="481" t="s">
        <v>102</v>
      </c>
      <c r="DV38" s="481" t="s">
        <v>102</v>
      </c>
      <c r="DW38" s="481" t="s">
        <v>102</v>
      </c>
      <c r="DX38" s="481" t="s">
        <v>102</v>
      </c>
      <c r="DY38" s="481" t="s">
        <v>102</v>
      </c>
      <c r="DZ38" s="481" t="s">
        <v>102</v>
      </c>
      <c r="EA38" s="481" t="s">
        <v>102</v>
      </c>
      <c r="EB38" s="481" t="s">
        <v>102</v>
      </c>
    </row>
    <row r="39" spans="1:132" x14ac:dyDescent="0.15">
      <c r="B39" s="481">
        <v>4012944</v>
      </c>
      <c r="C39" s="481" t="s">
        <v>102</v>
      </c>
      <c r="D39" s="481" t="s">
        <v>102</v>
      </c>
      <c r="E39" s="481" t="s">
        <v>102</v>
      </c>
      <c r="F39" s="481" t="s">
        <v>102</v>
      </c>
      <c r="G39" s="481" t="s">
        <v>102</v>
      </c>
      <c r="H39" s="481" t="s">
        <v>102</v>
      </c>
      <c r="I39" s="481" t="s">
        <v>102</v>
      </c>
      <c r="J39" s="481" t="s">
        <v>102</v>
      </c>
      <c r="K39" s="481" t="s">
        <v>102</v>
      </c>
      <c r="L39" s="481" t="s">
        <v>102</v>
      </c>
      <c r="M39" s="481" t="s">
        <v>102</v>
      </c>
      <c r="N39" s="481" t="s">
        <v>102</v>
      </c>
      <c r="O39" s="481" t="s">
        <v>102</v>
      </c>
      <c r="P39" s="481" t="s">
        <v>102</v>
      </c>
      <c r="Q39" s="481" t="s">
        <v>102</v>
      </c>
      <c r="R39" s="481" t="s">
        <v>102</v>
      </c>
      <c r="S39" s="481" t="s">
        <v>102</v>
      </c>
      <c r="T39" s="481" t="s">
        <v>102</v>
      </c>
      <c r="U39" s="481" t="s">
        <v>102</v>
      </c>
      <c r="V39" s="481" t="s">
        <v>102</v>
      </c>
      <c r="W39" s="481" t="s">
        <v>102</v>
      </c>
      <c r="X39" s="481" t="s">
        <v>102</v>
      </c>
      <c r="Y39" s="481" t="s">
        <v>102</v>
      </c>
      <c r="Z39" s="481" t="s">
        <v>102</v>
      </c>
      <c r="AA39" s="481" t="s">
        <v>102</v>
      </c>
      <c r="AB39" s="481" t="s">
        <v>102</v>
      </c>
      <c r="AC39" s="481" t="s">
        <v>102</v>
      </c>
      <c r="AD39" s="481" t="s">
        <v>102</v>
      </c>
      <c r="AE39" s="481" t="s">
        <v>102</v>
      </c>
      <c r="AF39" s="481" t="s">
        <v>102</v>
      </c>
      <c r="AG39" s="481" t="s">
        <v>102</v>
      </c>
      <c r="AH39" s="481" t="s">
        <v>102</v>
      </c>
      <c r="AI39" s="481" t="s">
        <v>102</v>
      </c>
      <c r="AJ39" s="481" t="s">
        <v>102</v>
      </c>
      <c r="AK39" s="481" t="s">
        <v>102</v>
      </c>
      <c r="AL39" s="481" t="s">
        <v>102</v>
      </c>
      <c r="AM39" s="481" t="s">
        <v>102</v>
      </c>
      <c r="AN39" s="481" t="s">
        <v>102</v>
      </c>
      <c r="AO39" s="481" t="s">
        <v>102</v>
      </c>
      <c r="AP39" s="481" t="s">
        <v>102</v>
      </c>
      <c r="AQ39" s="481" t="s">
        <v>102</v>
      </c>
      <c r="AR39" s="481" t="s">
        <v>102</v>
      </c>
      <c r="AS39" s="481" t="s">
        <v>102</v>
      </c>
      <c r="AT39" s="481" t="s">
        <v>102</v>
      </c>
      <c r="AU39" s="481" t="s">
        <v>102</v>
      </c>
      <c r="AV39" s="481" t="s">
        <v>102</v>
      </c>
      <c r="AW39" s="481" t="s">
        <v>102</v>
      </c>
      <c r="AX39" s="481" t="s">
        <v>102</v>
      </c>
      <c r="AY39" s="481" t="s">
        <v>102</v>
      </c>
      <c r="AZ39" s="481" t="s">
        <v>102</v>
      </c>
      <c r="BA39" s="481" t="s">
        <v>102</v>
      </c>
      <c r="BB39" s="481" t="s">
        <v>102</v>
      </c>
      <c r="BC39" s="481" t="s">
        <v>102</v>
      </c>
      <c r="BD39" s="481" t="s">
        <v>102</v>
      </c>
      <c r="BE39" s="481" t="s">
        <v>102</v>
      </c>
      <c r="BF39" s="481" t="s">
        <v>102</v>
      </c>
      <c r="BG39" s="481" t="s">
        <v>102</v>
      </c>
      <c r="BH39" s="481" t="s">
        <v>102</v>
      </c>
      <c r="BI39" s="481" t="s">
        <v>102</v>
      </c>
      <c r="BJ39" s="481" t="s">
        <v>102</v>
      </c>
      <c r="BK39" s="481" t="s">
        <v>102</v>
      </c>
      <c r="BL39" s="481" t="s">
        <v>102</v>
      </c>
      <c r="BM39" s="481" t="s">
        <v>102</v>
      </c>
      <c r="BN39" s="481" t="s">
        <v>102</v>
      </c>
      <c r="BO39" s="481" t="s">
        <v>102</v>
      </c>
      <c r="BP39" s="481" t="s">
        <v>102</v>
      </c>
      <c r="BQ39" s="481" t="s">
        <v>102</v>
      </c>
      <c r="BR39" s="481" t="s">
        <v>102</v>
      </c>
      <c r="BS39" s="481" t="s">
        <v>102</v>
      </c>
      <c r="BT39" s="481" t="s">
        <v>102</v>
      </c>
      <c r="BU39" s="481" t="s">
        <v>102</v>
      </c>
      <c r="BV39" s="481" t="s">
        <v>102</v>
      </c>
      <c r="BW39" s="481" t="s">
        <v>102</v>
      </c>
      <c r="BX39" s="481" t="s">
        <v>102</v>
      </c>
      <c r="BY39" s="481" t="s">
        <v>102</v>
      </c>
      <c r="BZ39" s="481" t="s">
        <v>102</v>
      </c>
      <c r="CA39" s="481" t="s">
        <v>102</v>
      </c>
      <c r="CB39" s="481" t="s">
        <v>102</v>
      </c>
      <c r="CC39" s="481" t="s">
        <v>102</v>
      </c>
      <c r="CD39" s="481" t="s">
        <v>102</v>
      </c>
      <c r="CE39" s="481" t="s">
        <v>102</v>
      </c>
      <c r="CF39" s="481" t="s">
        <v>102</v>
      </c>
      <c r="CG39" s="481" t="s">
        <v>102</v>
      </c>
      <c r="CH39" s="481" t="s">
        <v>102</v>
      </c>
      <c r="CI39" s="481" t="s">
        <v>102</v>
      </c>
      <c r="CJ39" s="481" t="s">
        <v>102</v>
      </c>
      <c r="CK39" s="481" t="s">
        <v>102</v>
      </c>
      <c r="CL39" s="481" t="s">
        <v>102</v>
      </c>
      <c r="CM39" s="481" t="s">
        <v>102</v>
      </c>
      <c r="CN39" s="481" t="s">
        <v>102</v>
      </c>
      <c r="CO39" s="481" t="s">
        <v>102</v>
      </c>
      <c r="CP39" s="481" t="s">
        <v>102</v>
      </c>
      <c r="CQ39" s="481" t="s">
        <v>102</v>
      </c>
      <c r="CR39" s="481" t="s">
        <v>102</v>
      </c>
      <c r="CS39" s="481" t="s">
        <v>102</v>
      </c>
      <c r="CT39" s="481" t="s">
        <v>102</v>
      </c>
      <c r="CU39" s="481" t="s">
        <v>102</v>
      </c>
      <c r="CV39" s="481" t="s">
        <v>102</v>
      </c>
      <c r="CW39" s="481" t="s">
        <v>102</v>
      </c>
      <c r="CX39" s="481" t="s">
        <v>102</v>
      </c>
      <c r="CY39" s="481" t="s">
        <v>102</v>
      </c>
      <c r="CZ39" s="481" t="s">
        <v>102</v>
      </c>
      <c r="DA39" s="481" t="s">
        <v>102</v>
      </c>
      <c r="DB39" s="481" t="s">
        <v>102</v>
      </c>
      <c r="DC39" s="481" t="s">
        <v>102</v>
      </c>
      <c r="DD39" s="481" t="s">
        <v>102</v>
      </c>
      <c r="DE39" s="481" t="s">
        <v>102</v>
      </c>
      <c r="DF39" s="481" t="s">
        <v>102</v>
      </c>
      <c r="DG39" s="481" t="s">
        <v>102</v>
      </c>
      <c r="DH39" s="481" t="s">
        <v>102</v>
      </c>
      <c r="DI39" s="481" t="s">
        <v>102</v>
      </c>
      <c r="DJ39" s="481" t="s">
        <v>102</v>
      </c>
      <c r="DK39" s="481" t="s">
        <v>102</v>
      </c>
      <c r="DL39" s="481" t="s">
        <v>102</v>
      </c>
      <c r="DM39" s="481" t="s">
        <v>102</v>
      </c>
      <c r="DN39" s="481" t="s">
        <v>102</v>
      </c>
      <c r="DO39" s="481" t="s">
        <v>102</v>
      </c>
      <c r="DP39" s="481" t="s">
        <v>102</v>
      </c>
      <c r="DQ39" s="481" t="s">
        <v>102</v>
      </c>
      <c r="DR39" s="481" t="s">
        <v>102</v>
      </c>
      <c r="DS39" s="481" t="s">
        <v>102</v>
      </c>
      <c r="DT39" s="481" t="s">
        <v>102</v>
      </c>
      <c r="DU39" s="481" t="s">
        <v>102</v>
      </c>
      <c r="DV39" s="481" t="s">
        <v>102</v>
      </c>
      <c r="DW39" s="481" t="s">
        <v>102</v>
      </c>
      <c r="DX39" s="481" t="s">
        <v>102</v>
      </c>
      <c r="DY39" s="481" t="s">
        <v>102</v>
      </c>
      <c r="DZ39" s="481" t="s">
        <v>102</v>
      </c>
      <c r="EA39" s="481" t="s">
        <v>102</v>
      </c>
      <c r="EB39" s="481" t="s">
        <v>102</v>
      </c>
    </row>
    <row r="40" spans="1:132" x14ac:dyDescent="0.15">
      <c r="B40" s="481">
        <v>2813173</v>
      </c>
      <c r="C40" s="481" t="s">
        <v>102</v>
      </c>
      <c r="D40" s="481" t="s">
        <v>102</v>
      </c>
      <c r="E40" s="481" t="s">
        <v>102</v>
      </c>
      <c r="F40" s="481" t="s">
        <v>102</v>
      </c>
      <c r="G40" s="481" t="s">
        <v>102</v>
      </c>
      <c r="H40" s="481" t="s">
        <v>102</v>
      </c>
      <c r="I40" s="481" t="s">
        <v>102</v>
      </c>
      <c r="J40" s="481" t="s">
        <v>102</v>
      </c>
      <c r="K40" s="481" t="s">
        <v>102</v>
      </c>
      <c r="L40" s="481" t="s">
        <v>102</v>
      </c>
      <c r="M40" s="481" t="s">
        <v>102</v>
      </c>
      <c r="N40" s="481" t="s">
        <v>102</v>
      </c>
      <c r="O40" s="481" t="s">
        <v>102</v>
      </c>
      <c r="P40" s="481" t="s">
        <v>102</v>
      </c>
      <c r="Q40" s="481" t="s">
        <v>102</v>
      </c>
      <c r="R40" s="481" t="s">
        <v>102</v>
      </c>
      <c r="S40" s="481" t="s">
        <v>102</v>
      </c>
      <c r="T40" s="481" t="s">
        <v>102</v>
      </c>
      <c r="U40" s="481" t="s">
        <v>102</v>
      </c>
      <c r="V40" s="481" t="s">
        <v>102</v>
      </c>
      <c r="W40" s="481" t="s">
        <v>102</v>
      </c>
      <c r="X40" s="481" t="s">
        <v>102</v>
      </c>
      <c r="Y40" s="481" t="s">
        <v>102</v>
      </c>
      <c r="Z40" s="481" t="s">
        <v>102</v>
      </c>
      <c r="AA40" s="481" t="s">
        <v>102</v>
      </c>
      <c r="AB40" s="481" t="s">
        <v>102</v>
      </c>
      <c r="AC40" s="481" t="s">
        <v>102</v>
      </c>
      <c r="AD40" s="481" t="s">
        <v>102</v>
      </c>
      <c r="AE40" s="481" t="s">
        <v>102</v>
      </c>
      <c r="AF40" s="481" t="s">
        <v>102</v>
      </c>
      <c r="AG40" s="481" t="s">
        <v>102</v>
      </c>
      <c r="AH40" s="481" t="s">
        <v>102</v>
      </c>
      <c r="AI40" s="481" t="s">
        <v>102</v>
      </c>
      <c r="AJ40" s="481" t="s">
        <v>102</v>
      </c>
      <c r="AK40" s="481" t="s">
        <v>102</v>
      </c>
      <c r="AL40" s="481" t="s">
        <v>102</v>
      </c>
      <c r="AM40" s="481" t="s">
        <v>102</v>
      </c>
      <c r="AN40" s="481" t="s">
        <v>102</v>
      </c>
      <c r="AO40" s="481" t="s">
        <v>102</v>
      </c>
      <c r="AP40" s="481" t="s">
        <v>102</v>
      </c>
      <c r="AQ40" s="481" t="s">
        <v>102</v>
      </c>
      <c r="AR40" s="481" t="s">
        <v>102</v>
      </c>
      <c r="AS40" s="481" t="s">
        <v>102</v>
      </c>
      <c r="AT40" s="481" t="s">
        <v>102</v>
      </c>
      <c r="AU40" s="481" t="s">
        <v>102</v>
      </c>
      <c r="AV40" s="481" t="s">
        <v>102</v>
      </c>
      <c r="AW40" s="481" t="s">
        <v>102</v>
      </c>
      <c r="AX40" s="481" t="s">
        <v>102</v>
      </c>
      <c r="AY40" s="481" t="s">
        <v>102</v>
      </c>
      <c r="AZ40" s="481" t="s">
        <v>102</v>
      </c>
      <c r="BA40" s="481" t="s">
        <v>102</v>
      </c>
      <c r="BB40" s="481" t="s">
        <v>102</v>
      </c>
      <c r="BC40" s="481" t="s">
        <v>102</v>
      </c>
      <c r="BD40" s="481" t="s">
        <v>102</v>
      </c>
      <c r="BE40" s="481" t="s">
        <v>102</v>
      </c>
      <c r="BF40" s="481" t="s">
        <v>102</v>
      </c>
      <c r="BG40" s="481" t="s">
        <v>102</v>
      </c>
      <c r="BH40" s="481" t="s">
        <v>102</v>
      </c>
      <c r="BI40" s="481" t="s">
        <v>102</v>
      </c>
      <c r="BJ40" s="481" t="s">
        <v>102</v>
      </c>
      <c r="BK40" s="481" t="s">
        <v>102</v>
      </c>
      <c r="BL40" s="481" t="s">
        <v>102</v>
      </c>
      <c r="BM40" s="481" t="s">
        <v>102</v>
      </c>
      <c r="BN40" s="481" t="s">
        <v>102</v>
      </c>
      <c r="BO40" s="481" t="s">
        <v>102</v>
      </c>
      <c r="BP40" s="481" t="s">
        <v>102</v>
      </c>
      <c r="BQ40" s="481" t="s">
        <v>102</v>
      </c>
      <c r="BR40" s="481" t="s">
        <v>102</v>
      </c>
      <c r="BS40" s="481" t="s">
        <v>102</v>
      </c>
      <c r="BT40" s="481" t="s">
        <v>102</v>
      </c>
      <c r="BU40" s="481" t="s">
        <v>102</v>
      </c>
      <c r="BV40" s="481" t="s">
        <v>102</v>
      </c>
      <c r="BW40" s="481" t="s">
        <v>102</v>
      </c>
      <c r="BX40" s="481" t="s">
        <v>102</v>
      </c>
      <c r="BY40" s="481" t="s">
        <v>102</v>
      </c>
      <c r="BZ40" s="481" t="s">
        <v>102</v>
      </c>
      <c r="CA40" s="481" t="s">
        <v>102</v>
      </c>
      <c r="CB40" s="481" t="s">
        <v>102</v>
      </c>
      <c r="CC40" s="481" t="s">
        <v>102</v>
      </c>
      <c r="CD40" s="481" t="s">
        <v>102</v>
      </c>
      <c r="CE40" s="481" t="s">
        <v>102</v>
      </c>
      <c r="CF40" s="481" t="s">
        <v>102</v>
      </c>
      <c r="CG40" s="481" t="s">
        <v>102</v>
      </c>
      <c r="CH40" s="481" t="s">
        <v>102</v>
      </c>
      <c r="CI40" s="481" t="s">
        <v>102</v>
      </c>
      <c r="CJ40" s="481" t="s">
        <v>102</v>
      </c>
      <c r="CK40" s="481" t="s">
        <v>102</v>
      </c>
      <c r="CL40" s="481" t="s">
        <v>102</v>
      </c>
      <c r="CM40" s="481" t="s">
        <v>102</v>
      </c>
      <c r="CN40" s="481" t="s">
        <v>102</v>
      </c>
      <c r="CO40" s="481" t="s">
        <v>102</v>
      </c>
      <c r="CP40" s="481" t="s">
        <v>102</v>
      </c>
      <c r="CQ40" s="481" t="s">
        <v>102</v>
      </c>
      <c r="CR40" s="481" t="s">
        <v>102</v>
      </c>
      <c r="CS40" s="481" t="s">
        <v>102</v>
      </c>
      <c r="CT40" s="481" t="s">
        <v>102</v>
      </c>
      <c r="CU40" s="481" t="s">
        <v>102</v>
      </c>
      <c r="CV40" s="481" t="s">
        <v>102</v>
      </c>
      <c r="CW40" s="481" t="s">
        <v>102</v>
      </c>
      <c r="CX40" s="481" t="s">
        <v>102</v>
      </c>
      <c r="CY40" s="481" t="s">
        <v>102</v>
      </c>
      <c r="CZ40" s="481" t="s">
        <v>102</v>
      </c>
      <c r="DA40" s="481" t="s">
        <v>102</v>
      </c>
      <c r="DB40" s="481" t="s">
        <v>102</v>
      </c>
      <c r="DC40" s="481" t="s">
        <v>102</v>
      </c>
      <c r="DD40" s="481" t="s">
        <v>102</v>
      </c>
      <c r="DE40" s="481" t="s">
        <v>102</v>
      </c>
      <c r="DF40" s="481" t="s">
        <v>102</v>
      </c>
      <c r="DG40" s="481" t="s">
        <v>102</v>
      </c>
      <c r="DH40" s="481" t="s">
        <v>102</v>
      </c>
      <c r="DI40" s="481" t="s">
        <v>102</v>
      </c>
      <c r="DJ40" s="481" t="s">
        <v>102</v>
      </c>
      <c r="DK40" s="481" t="s">
        <v>102</v>
      </c>
      <c r="DL40" s="481" t="s">
        <v>102</v>
      </c>
      <c r="DM40" s="481" t="s">
        <v>102</v>
      </c>
      <c r="DN40" s="481" t="s">
        <v>102</v>
      </c>
      <c r="DO40" s="481" t="s">
        <v>102</v>
      </c>
      <c r="DP40" s="481" t="s">
        <v>102</v>
      </c>
      <c r="DQ40" s="481" t="s">
        <v>102</v>
      </c>
      <c r="DR40" s="481" t="s">
        <v>102</v>
      </c>
      <c r="DS40" s="481" t="s">
        <v>102</v>
      </c>
      <c r="DT40" s="481" t="s">
        <v>102</v>
      </c>
      <c r="DU40" s="481" t="s">
        <v>102</v>
      </c>
      <c r="DV40" s="481" t="s">
        <v>102</v>
      </c>
      <c r="DW40" s="481" t="s">
        <v>102</v>
      </c>
      <c r="DX40" s="481" t="s">
        <v>102</v>
      </c>
      <c r="DY40" s="481" t="s">
        <v>102</v>
      </c>
      <c r="DZ40" s="481" t="s">
        <v>102</v>
      </c>
      <c r="EA40" s="481" t="s">
        <v>102</v>
      </c>
      <c r="EB40" s="481" t="s">
        <v>102</v>
      </c>
    </row>
    <row r="41" spans="1:132" x14ac:dyDescent="0.15">
      <c r="B41" s="481">
        <v>3865087</v>
      </c>
      <c r="C41" s="481" t="s">
        <v>102</v>
      </c>
      <c r="D41" s="481" t="s">
        <v>102</v>
      </c>
      <c r="E41" s="481" t="s">
        <v>102</v>
      </c>
      <c r="F41" s="481" t="s">
        <v>102</v>
      </c>
      <c r="G41" s="481" t="s">
        <v>4255</v>
      </c>
      <c r="H41" s="481" t="s">
        <v>4256</v>
      </c>
      <c r="I41" s="481" t="s">
        <v>4257</v>
      </c>
      <c r="J41" s="481" t="s">
        <v>4258</v>
      </c>
      <c r="K41" s="481" t="s">
        <v>102</v>
      </c>
      <c r="L41" s="481" t="s">
        <v>102</v>
      </c>
      <c r="M41" s="481" t="s">
        <v>102</v>
      </c>
      <c r="N41" s="481" t="s">
        <v>102</v>
      </c>
      <c r="O41" s="481" t="s">
        <v>102</v>
      </c>
      <c r="P41" s="481" t="s">
        <v>102</v>
      </c>
      <c r="Q41" s="481" t="s">
        <v>102</v>
      </c>
      <c r="R41" s="481" t="s">
        <v>102</v>
      </c>
      <c r="S41" s="481" t="s">
        <v>102</v>
      </c>
      <c r="T41" s="481" t="s">
        <v>102</v>
      </c>
      <c r="U41" s="481" t="s">
        <v>102</v>
      </c>
      <c r="V41" s="481" t="s">
        <v>102</v>
      </c>
      <c r="W41" s="481" t="s">
        <v>102</v>
      </c>
      <c r="X41" s="481" t="s">
        <v>102</v>
      </c>
      <c r="Y41" s="481" t="s">
        <v>102</v>
      </c>
      <c r="Z41" s="481" t="s">
        <v>102</v>
      </c>
      <c r="AA41" s="481" t="s">
        <v>102</v>
      </c>
      <c r="AB41" s="481" t="s">
        <v>102</v>
      </c>
      <c r="AC41" s="481" t="s">
        <v>102</v>
      </c>
      <c r="AD41" s="481" t="s">
        <v>102</v>
      </c>
      <c r="AE41" s="481" t="s">
        <v>102</v>
      </c>
      <c r="AF41" s="481" t="s">
        <v>102</v>
      </c>
      <c r="AG41" s="481" t="s">
        <v>102</v>
      </c>
      <c r="AH41" s="481" t="s">
        <v>102</v>
      </c>
      <c r="AI41" s="481" t="s">
        <v>102</v>
      </c>
      <c r="AJ41" s="481" t="s">
        <v>102</v>
      </c>
      <c r="AK41" s="481" t="s">
        <v>102</v>
      </c>
      <c r="AL41" s="481" t="s">
        <v>102</v>
      </c>
      <c r="AM41" s="481" t="s">
        <v>102</v>
      </c>
      <c r="AN41" s="481" t="s">
        <v>102</v>
      </c>
      <c r="AO41" s="481" t="s">
        <v>102</v>
      </c>
      <c r="AP41" s="481" t="s">
        <v>102</v>
      </c>
      <c r="AQ41" s="481" t="s">
        <v>102</v>
      </c>
      <c r="AR41" s="481" t="s">
        <v>102</v>
      </c>
      <c r="AS41" s="481" t="s">
        <v>102</v>
      </c>
      <c r="AT41" s="481" t="s">
        <v>102</v>
      </c>
      <c r="AU41" s="481" t="s">
        <v>102</v>
      </c>
      <c r="AV41" s="481" t="s">
        <v>102</v>
      </c>
      <c r="AW41" s="481" t="s">
        <v>102</v>
      </c>
      <c r="AX41" s="481" t="s">
        <v>102</v>
      </c>
      <c r="AY41" s="481" t="s">
        <v>102</v>
      </c>
      <c r="AZ41" s="481" t="s">
        <v>102</v>
      </c>
      <c r="BA41" s="481" t="s">
        <v>102</v>
      </c>
      <c r="BB41" s="481" t="s">
        <v>102</v>
      </c>
      <c r="BC41" s="481" t="s">
        <v>102</v>
      </c>
      <c r="BD41" s="481" t="s">
        <v>102</v>
      </c>
      <c r="BE41" s="481" t="s">
        <v>102</v>
      </c>
      <c r="BF41" s="481" t="s">
        <v>102</v>
      </c>
      <c r="BG41" s="481" t="s">
        <v>102</v>
      </c>
      <c r="BH41" s="481" t="s">
        <v>102</v>
      </c>
      <c r="BI41" s="481" t="s">
        <v>102</v>
      </c>
      <c r="BJ41" s="481" t="s">
        <v>102</v>
      </c>
      <c r="BK41" s="481" t="s">
        <v>102</v>
      </c>
      <c r="BL41" s="481" t="s">
        <v>102</v>
      </c>
      <c r="BM41" s="481" t="s">
        <v>102</v>
      </c>
      <c r="BN41" s="481" t="s">
        <v>102</v>
      </c>
      <c r="BO41" s="481" t="s">
        <v>102</v>
      </c>
      <c r="BP41" s="481" t="s">
        <v>102</v>
      </c>
      <c r="BQ41" s="481" t="s">
        <v>102</v>
      </c>
      <c r="BR41" s="481" t="s">
        <v>102</v>
      </c>
      <c r="BS41" s="481" t="s">
        <v>102</v>
      </c>
      <c r="BT41" s="481" t="s">
        <v>102</v>
      </c>
      <c r="BU41" s="481" t="s">
        <v>102</v>
      </c>
      <c r="BV41" s="481" t="s">
        <v>102</v>
      </c>
      <c r="BW41" s="481" t="s">
        <v>102</v>
      </c>
      <c r="BX41" s="481" t="s">
        <v>102</v>
      </c>
      <c r="BY41" s="481" t="s">
        <v>102</v>
      </c>
      <c r="BZ41" s="481" t="s">
        <v>102</v>
      </c>
      <c r="CA41" s="481" t="s">
        <v>102</v>
      </c>
      <c r="CB41" s="481" t="s">
        <v>102</v>
      </c>
      <c r="CC41" s="481" t="s">
        <v>102</v>
      </c>
      <c r="CD41" s="481" t="s">
        <v>102</v>
      </c>
      <c r="CE41" s="481" t="s">
        <v>102</v>
      </c>
      <c r="CF41" s="481" t="s">
        <v>102</v>
      </c>
      <c r="CG41" s="481" t="s">
        <v>102</v>
      </c>
      <c r="CH41" s="481" t="s">
        <v>102</v>
      </c>
      <c r="CI41" s="481" t="s">
        <v>102</v>
      </c>
      <c r="CJ41" s="481" t="s">
        <v>102</v>
      </c>
      <c r="CK41" s="481" t="s">
        <v>102</v>
      </c>
      <c r="CL41" s="481" t="s">
        <v>102</v>
      </c>
      <c r="CM41" s="481" t="s">
        <v>102</v>
      </c>
      <c r="CN41" s="481" t="s">
        <v>102</v>
      </c>
      <c r="CO41" s="481" t="s">
        <v>102</v>
      </c>
      <c r="CP41" s="481" t="s">
        <v>102</v>
      </c>
      <c r="CQ41" s="481" t="s">
        <v>102</v>
      </c>
      <c r="CR41" s="481" t="s">
        <v>102</v>
      </c>
      <c r="CS41" s="481" t="s">
        <v>102</v>
      </c>
      <c r="CT41" s="481" t="s">
        <v>102</v>
      </c>
      <c r="CU41" s="481" t="s">
        <v>102</v>
      </c>
      <c r="CV41" s="481" t="s">
        <v>102</v>
      </c>
      <c r="CW41" s="481" t="s">
        <v>102</v>
      </c>
      <c r="CX41" s="481" t="s">
        <v>102</v>
      </c>
      <c r="CY41" s="481" t="s">
        <v>102</v>
      </c>
      <c r="CZ41" s="481" t="s">
        <v>102</v>
      </c>
      <c r="DA41" s="481" t="s">
        <v>102</v>
      </c>
      <c r="DB41" s="481" t="s">
        <v>102</v>
      </c>
      <c r="DC41" s="481" t="s">
        <v>102</v>
      </c>
      <c r="DD41" s="481" t="s">
        <v>102</v>
      </c>
      <c r="DE41" s="481" t="s">
        <v>102</v>
      </c>
      <c r="DF41" s="481" t="s">
        <v>102</v>
      </c>
      <c r="DG41" s="481" t="s">
        <v>102</v>
      </c>
      <c r="DH41" s="481" t="s">
        <v>102</v>
      </c>
      <c r="DI41" s="481" t="s">
        <v>102</v>
      </c>
      <c r="DJ41" s="481" t="s">
        <v>102</v>
      </c>
      <c r="DK41" s="481" t="s">
        <v>102</v>
      </c>
      <c r="DL41" s="481" t="s">
        <v>102</v>
      </c>
      <c r="DM41" s="481" t="s">
        <v>102</v>
      </c>
      <c r="DN41" s="481" t="s">
        <v>102</v>
      </c>
      <c r="DO41" s="481" t="s">
        <v>102</v>
      </c>
      <c r="DP41" s="481" t="s">
        <v>102</v>
      </c>
      <c r="DQ41" s="481" t="s">
        <v>102</v>
      </c>
      <c r="DR41" s="481" t="s">
        <v>102</v>
      </c>
      <c r="DS41" s="481" t="s">
        <v>102</v>
      </c>
      <c r="DT41" s="481" t="s">
        <v>102</v>
      </c>
      <c r="DU41" s="481" t="s">
        <v>102</v>
      </c>
      <c r="DV41" s="481" t="s">
        <v>102</v>
      </c>
      <c r="DW41" s="481" t="s">
        <v>102</v>
      </c>
      <c r="DX41" s="481" t="s">
        <v>102</v>
      </c>
      <c r="DY41" s="481" t="s">
        <v>102</v>
      </c>
      <c r="DZ41" s="481" t="s">
        <v>102</v>
      </c>
      <c r="EA41" s="481" t="s">
        <v>102</v>
      </c>
      <c r="EB41" s="481" t="s">
        <v>102</v>
      </c>
    </row>
    <row r="42" spans="1:132" x14ac:dyDescent="0.15">
      <c r="B42" s="481">
        <v>3249407</v>
      </c>
      <c r="C42" s="481" t="s">
        <v>102</v>
      </c>
      <c r="D42" s="481" t="s">
        <v>102</v>
      </c>
      <c r="E42" s="481" t="s">
        <v>102</v>
      </c>
      <c r="F42" s="481" t="s">
        <v>4854</v>
      </c>
      <c r="G42" s="481" t="s">
        <v>4260</v>
      </c>
      <c r="H42" s="481" t="s">
        <v>4262</v>
      </c>
      <c r="I42" s="481" t="s">
        <v>102</v>
      </c>
      <c r="J42" s="481" t="s">
        <v>102</v>
      </c>
      <c r="K42" s="481" t="s">
        <v>102</v>
      </c>
      <c r="L42" s="481" t="s">
        <v>102</v>
      </c>
      <c r="M42" s="481" t="s">
        <v>102</v>
      </c>
      <c r="N42" s="481" t="s">
        <v>102</v>
      </c>
      <c r="O42" s="481" t="s">
        <v>102</v>
      </c>
      <c r="P42" s="481" t="s">
        <v>102</v>
      </c>
      <c r="Q42" s="481" t="s">
        <v>102</v>
      </c>
      <c r="R42" s="481" t="s">
        <v>102</v>
      </c>
      <c r="S42" s="481" t="s">
        <v>102</v>
      </c>
      <c r="T42" s="481" t="s">
        <v>102</v>
      </c>
      <c r="U42" s="481" t="s">
        <v>102</v>
      </c>
      <c r="V42" s="481" t="s">
        <v>102</v>
      </c>
      <c r="W42" s="481" t="s">
        <v>102</v>
      </c>
      <c r="X42" s="481" t="s">
        <v>102</v>
      </c>
      <c r="Y42" s="481" t="s">
        <v>102</v>
      </c>
      <c r="Z42" s="481" t="s">
        <v>102</v>
      </c>
      <c r="AA42" s="481" t="s">
        <v>102</v>
      </c>
      <c r="AB42" s="481" t="s">
        <v>102</v>
      </c>
      <c r="AC42" s="481" t="s">
        <v>102</v>
      </c>
      <c r="AD42" s="481" t="s">
        <v>102</v>
      </c>
      <c r="AE42" s="481" t="s">
        <v>102</v>
      </c>
      <c r="AF42" s="481" t="s">
        <v>102</v>
      </c>
      <c r="AG42" s="481" t="s">
        <v>102</v>
      </c>
      <c r="AH42" s="481" t="s">
        <v>102</v>
      </c>
      <c r="AI42" s="481" t="s">
        <v>102</v>
      </c>
      <c r="AJ42" s="481" t="s">
        <v>102</v>
      </c>
      <c r="AK42" s="481" t="s">
        <v>102</v>
      </c>
      <c r="AL42" s="481" t="s">
        <v>102</v>
      </c>
      <c r="AM42" s="481" t="s">
        <v>102</v>
      </c>
      <c r="AN42" s="481" t="s">
        <v>102</v>
      </c>
      <c r="AO42" s="481" t="s">
        <v>102</v>
      </c>
      <c r="AP42" s="481" t="s">
        <v>102</v>
      </c>
      <c r="AQ42" s="481" t="s">
        <v>102</v>
      </c>
      <c r="AR42" s="481" t="s">
        <v>102</v>
      </c>
      <c r="AS42" s="481" t="s">
        <v>102</v>
      </c>
      <c r="AT42" s="481" t="s">
        <v>102</v>
      </c>
      <c r="AU42" s="481" t="s">
        <v>102</v>
      </c>
      <c r="AV42" s="481" t="s">
        <v>102</v>
      </c>
      <c r="AW42" s="481" t="s">
        <v>102</v>
      </c>
      <c r="AX42" s="481" t="s">
        <v>102</v>
      </c>
      <c r="AY42" s="481" t="s">
        <v>102</v>
      </c>
      <c r="AZ42" s="481" t="s">
        <v>102</v>
      </c>
      <c r="BA42" s="481" t="s">
        <v>102</v>
      </c>
      <c r="BB42" s="481" t="s">
        <v>102</v>
      </c>
      <c r="BC42" s="481" t="s">
        <v>102</v>
      </c>
      <c r="BD42" s="481" t="s">
        <v>102</v>
      </c>
      <c r="BE42" s="481" t="s">
        <v>102</v>
      </c>
      <c r="BF42" s="481" t="s">
        <v>102</v>
      </c>
      <c r="BG42" s="481" t="s">
        <v>102</v>
      </c>
      <c r="BH42" s="481" t="s">
        <v>102</v>
      </c>
      <c r="BI42" s="481" t="s">
        <v>102</v>
      </c>
      <c r="BJ42" s="481" t="s">
        <v>102</v>
      </c>
      <c r="BK42" s="481" t="s">
        <v>102</v>
      </c>
      <c r="BL42" s="481" t="s">
        <v>102</v>
      </c>
      <c r="BM42" s="481" t="s">
        <v>102</v>
      </c>
      <c r="BN42" s="481" t="s">
        <v>102</v>
      </c>
      <c r="BO42" s="481" t="s">
        <v>102</v>
      </c>
      <c r="BP42" s="481" t="s">
        <v>102</v>
      </c>
      <c r="BQ42" s="481" t="s">
        <v>102</v>
      </c>
      <c r="BR42" s="481" t="s">
        <v>102</v>
      </c>
      <c r="BS42" s="481" t="s">
        <v>102</v>
      </c>
      <c r="BT42" s="481" t="s">
        <v>102</v>
      </c>
      <c r="BU42" s="481" t="s">
        <v>102</v>
      </c>
      <c r="BV42" s="481" t="s">
        <v>102</v>
      </c>
      <c r="BW42" s="481" t="s">
        <v>102</v>
      </c>
      <c r="BX42" s="481" t="s">
        <v>102</v>
      </c>
      <c r="BY42" s="481" t="s">
        <v>102</v>
      </c>
      <c r="BZ42" s="481" t="s">
        <v>102</v>
      </c>
      <c r="CA42" s="481" t="s">
        <v>102</v>
      </c>
      <c r="CB42" s="481" t="s">
        <v>102</v>
      </c>
      <c r="CC42" s="481" t="s">
        <v>102</v>
      </c>
      <c r="CD42" s="481" t="s">
        <v>102</v>
      </c>
      <c r="CE42" s="481" t="s">
        <v>102</v>
      </c>
      <c r="CF42" s="481" t="s">
        <v>102</v>
      </c>
      <c r="CG42" s="481" t="s">
        <v>102</v>
      </c>
      <c r="CH42" s="481" t="s">
        <v>102</v>
      </c>
      <c r="CI42" s="481" t="s">
        <v>102</v>
      </c>
      <c r="CJ42" s="481" t="s">
        <v>102</v>
      </c>
      <c r="CK42" s="481" t="s">
        <v>102</v>
      </c>
      <c r="CL42" s="481" t="s">
        <v>102</v>
      </c>
      <c r="CM42" s="481" t="s">
        <v>102</v>
      </c>
      <c r="CN42" s="481" t="s">
        <v>102</v>
      </c>
      <c r="CO42" s="481" t="s">
        <v>102</v>
      </c>
      <c r="CP42" s="481" t="s">
        <v>102</v>
      </c>
      <c r="CQ42" s="481" t="s">
        <v>102</v>
      </c>
      <c r="CR42" s="481" t="s">
        <v>102</v>
      </c>
      <c r="CS42" s="481" t="s">
        <v>102</v>
      </c>
      <c r="CT42" s="481" t="s">
        <v>102</v>
      </c>
      <c r="CU42" s="481" t="s">
        <v>102</v>
      </c>
      <c r="CV42" s="481" t="s">
        <v>102</v>
      </c>
      <c r="CW42" s="481" t="s">
        <v>102</v>
      </c>
      <c r="CX42" s="481" t="s">
        <v>102</v>
      </c>
      <c r="CY42" s="481" t="s">
        <v>102</v>
      </c>
      <c r="CZ42" s="481" t="s">
        <v>102</v>
      </c>
      <c r="DA42" s="481" t="s">
        <v>102</v>
      </c>
      <c r="DB42" s="481" t="s">
        <v>102</v>
      </c>
      <c r="DC42" s="481" t="s">
        <v>102</v>
      </c>
      <c r="DD42" s="481" t="s">
        <v>102</v>
      </c>
      <c r="DE42" s="481" t="s">
        <v>102</v>
      </c>
      <c r="DF42" s="481" t="s">
        <v>102</v>
      </c>
      <c r="DG42" s="481" t="s">
        <v>102</v>
      </c>
      <c r="DH42" s="481" t="s">
        <v>102</v>
      </c>
      <c r="DI42" s="481" t="s">
        <v>102</v>
      </c>
      <c r="DJ42" s="481" t="s">
        <v>102</v>
      </c>
      <c r="DK42" s="481" t="s">
        <v>102</v>
      </c>
      <c r="DL42" s="481" t="s">
        <v>102</v>
      </c>
      <c r="DM42" s="481" t="s">
        <v>102</v>
      </c>
      <c r="DN42" s="481" t="s">
        <v>102</v>
      </c>
      <c r="DO42" s="481" t="s">
        <v>102</v>
      </c>
      <c r="DP42" s="481" t="s">
        <v>102</v>
      </c>
      <c r="DQ42" s="481" t="s">
        <v>102</v>
      </c>
      <c r="DR42" s="481" t="s">
        <v>102</v>
      </c>
      <c r="DS42" s="481" t="s">
        <v>102</v>
      </c>
      <c r="DT42" s="481" t="s">
        <v>102</v>
      </c>
      <c r="DU42" s="481" t="s">
        <v>102</v>
      </c>
      <c r="DV42" s="481" t="s">
        <v>102</v>
      </c>
      <c r="DW42" s="481" t="s">
        <v>102</v>
      </c>
      <c r="DX42" s="481" t="s">
        <v>102</v>
      </c>
      <c r="DY42" s="481" t="s">
        <v>102</v>
      </c>
      <c r="DZ42" s="481" t="s">
        <v>102</v>
      </c>
      <c r="EA42" s="481" t="s">
        <v>102</v>
      </c>
      <c r="EB42" s="481" t="s">
        <v>102</v>
      </c>
    </row>
    <row r="43" spans="1:132" x14ac:dyDescent="0.15">
      <c r="B43" s="481">
        <v>4191243</v>
      </c>
      <c r="C43" s="481" t="s">
        <v>102</v>
      </c>
      <c r="D43" s="481" t="s">
        <v>102</v>
      </c>
      <c r="E43" s="481" t="s">
        <v>102</v>
      </c>
      <c r="F43" s="481" t="s">
        <v>102</v>
      </c>
      <c r="G43" s="481" t="s">
        <v>102</v>
      </c>
      <c r="H43" s="481" t="s">
        <v>102</v>
      </c>
      <c r="I43" s="481" t="s">
        <v>102</v>
      </c>
      <c r="J43" s="481" t="s">
        <v>102</v>
      </c>
      <c r="K43" s="481" t="s">
        <v>102</v>
      </c>
      <c r="L43" s="481" t="s">
        <v>102</v>
      </c>
      <c r="M43" s="481" t="s">
        <v>102</v>
      </c>
      <c r="N43" s="481" t="s">
        <v>102</v>
      </c>
      <c r="O43" s="481" t="s">
        <v>102</v>
      </c>
      <c r="P43" s="481" t="s">
        <v>102</v>
      </c>
      <c r="Q43" s="481" t="s">
        <v>102</v>
      </c>
      <c r="R43" s="481" t="s">
        <v>102</v>
      </c>
      <c r="S43" s="481" t="s">
        <v>102</v>
      </c>
      <c r="T43" s="481" t="s">
        <v>102</v>
      </c>
      <c r="U43" s="481" t="s">
        <v>102</v>
      </c>
      <c r="V43" s="481" t="s">
        <v>102</v>
      </c>
      <c r="W43" s="481" t="s">
        <v>102</v>
      </c>
      <c r="X43" s="481" t="s">
        <v>102</v>
      </c>
      <c r="Y43" s="481" t="s">
        <v>102</v>
      </c>
      <c r="Z43" s="481" t="s">
        <v>102</v>
      </c>
      <c r="AA43" s="481" t="s">
        <v>102</v>
      </c>
      <c r="AB43" s="481" t="s">
        <v>102</v>
      </c>
      <c r="AC43" s="481" t="s">
        <v>102</v>
      </c>
      <c r="AD43" s="481" t="s">
        <v>102</v>
      </c>
      <c r="AE43" s="481" t="s">
        <v>102</v>
      </c>
      <c r="AF43" s="481" t="s">
        <v>102</v>
      </c>
      <c r="AG43" s="481" t="s">
        <v>102</v>
      </c>
      <c r="AH43" s="481" t="s">
        <v>102</v>
      </c>
      <c r="AI43" s="481" t="s">
        <v>102</v>
      </c>
      <c r="AJ43" s="481" t="s">
        <v>102</v>
      </c>
      <c r="AK43" s="481" t="s">
        <v>102</v>
      </c>
      <c r="AL43" s="481" t="s">
        <v>102</v>
      </c>
      <c r="AM43" s="481" t="s">
        <v>102</v>
      </c>
      <c r="AN43" s="481" t="s">
        <v>102</v>
      </c>
      <c r="AO43" s="481" t="s">
        <v>102</v>
      </c>
      <c r="AP43" s="481" t="s">
        <v>102</v>
      </c>
      <c r="AQ43" s="481" t="s">
        <v>102</v>
      </c>
      <c r="AR43" s="481" t="s">
        <v>102</v>
      </c>
      <c r="AS43" s="481" t="s">
        <v>102</v>
      </c>
      <c r="AT43" s="481" t="s">
        <v>102</v>
      </c>
      <c r="AU43" s="481" t="s">
        <v>102</v>
      </c>
      <c r="AV43" s="481" t="s">
        <v>102</v>
      </c>
      <c r="AW43" s="481" t="s">
        <v>102</v>
      </c>
      <c r="AX43" s="481" t="s">
        <v>102</v>
      </c>
      <c r="AY43" s="481" t="s">
        <v>102</v>
      </c>
      <c r="AZ43" s="481" t="s">
        <v>102</v>
      </c>
      <c r="BA43" s="481" t="s">
        <v>102</v>
      </c>
      <c r="BB43" s="481" t="s">
        <v>102</v>
      </c>
      <c r="BC43" s="481" t="s">
        <v>102</v>
      </c>
      <c r="BD43" s="481" t="s">
        <v>102</v>
      </c>
      <c r="BE43" s="481" t="s">
        <v>102</v>
      </c>
      <c r="BF43" s="481" t="s">
        <v>102</v>
      </c>
      <c r="BG43" s="481" t="s">
        <v>102</v>
      </c>
      <c r="BH43" s="481" t="s">
        <v>102</v>
      </c>
      <c r="BI43" s="481" t="s">
        <v>102</v>
      </c>
      <c r="BJ43" s="481" t="s">
        <v>102</v>
      </c>
      <c r="BK43" s="481" t="s">
        <v>102</v>
      </c>
      <c r="BL43" s="481" t="s">
        <v>102</v>
      </c>
      <c r="BM43" s="481" t="s">
        <v>102</v>
      </c>
      <c r="BN43" s="481" t="s">
        <v>102</v>
      </c>
      <c r="BO43" s="481" t="s">
        <v>102</v>
      </c>
      <c r="BP43" s="481" t="s">
        <v>102</v>
      </c>
      <c r="BQ43" s="481" t="s">
        <v>102</v>
      </c>
      <c r="BR43" s="481" t="s">
        <v>102</v>
      </c>
      <c r="BS43" s="481" t="s">
        <v>102</v>
      </c>
      <c r="BT43" s="481" t="s">
        <v>102</v>
      </c>
      <c r="BU43" s="481" t="s">
        <v>102</v>
      </c>
      <c r="BV43" s="481" t="s">
        <v>102</v>
      </c>
      <c r="BW43" s="481" t="s">
        <v>102</v>
      </c>
      <c r="BX43" s="481" t="s">
        <v>102</v>
      </c>
      <c r="BY43" s="481" t="s">
        <v>102</v>
      </c>
      <c r="BZ43" s="481" t="s">
        <v>102</v>
      </c>
      <c r="CA43" s="481" t="s">
        <v>102</v>
      </c>
      <c r="CB43" s="481" t="s">
        <v>102</v>
      </c>
      <c r="CC43" s="481" t="s">
        <v>102</v>
      </c>
      <c r="CD43" s="481" t="s">
        <v>102</v>
      </c>
      <c r="CE43" s="481" t="s">
        <v>102</v>
      </c>
      <c r="CF43" s="481" t="s">
        <v>102</v>
      </c>
      <c r="CG43" s="481" t="s">
        <v>102</v>
      </c>
      <c r="CH43" s="481" t="s">
        <v>102</v>
      </c>
      <c r="CI43" s="481" t="s">
        <v>102</v>
      </c>
      <c r="CJ43" s="481" t="s">
        <v>102</v>
      </c>
      <c r="CK43" s="481" t="s">
        <v>102</v>
      </c>
      <c r="CL43" s="481" t="s">
        <v>102</v>
      </c>
      <c r="CM43" s="481" t="s">
        <v>102</v>
      </c>
      <c r="CN43" s="481" t="s">
        <v>102</v>
      </c>
      <c r="CO43" s="481" t="s">
        <v>102</v>
      </c>
      <c r="CP43" s="481" t="s">
        <v>102</v>
      </c>
      <c r="CQ43" s="481" t="s">
        <v>102</v>
      </c>
      <c r="CR43" s="481" t="s">
        <v>102</v>
      </c>
      <c r="CS43" s="481" t="s">
        <v>102</v>
      </c>
      <c r="CT43" s="481" t="s">
        <v>102</v>
      </c>
      <c r="CU43" s="481" t="s">
        <v>102</v>
      </c>
      <c r="CV43" s="481" t="s">
        <v>102</v>
      </c>
      <c r="CW43" s="481" t="s">
        <v>102</v>
      </c>
      <c r="CX43" s="481" t="s">
        <v>102</v>
      </c>
      <c r="CY43" s="481" t="s">
        <v>102</v>
      </c>
      <c r="CZ43" s="481" t="s">
        <v>102</v>
      </c>
      <c r="DA43" s="481" t="s">
        <v>102</v>
      </c>
      <c r="DB43" s="481" t="s">
        <v>102</v>
      </c>
      <c r="DC43" s="481" t="s">
        <v>102</v>
      </c>
      <c r="DD43" s="481" t="s">
        <v>102</v>
      </c>
      <c r="DE43" s="481" t="s">
        <v>102</v>
      </c>
      <c r="DF43" s="481" t="s">
        <v>102</v>
      </c>
      <c r="DG43" s="481" t="s">
        <v>102</v>
      </c>
      <c r="DH43" s="481" t="s">
        <v>102</v>
      </c>
      <c r="DI43" s="481" t="s">
        <v>102</v>
      </c>
      <c r="DJ43" s="481" t="s">
        <v>102</v>
      </c>
      <c r="DK43" s="481" t="s">
        <v>102</v>
      </c>
      <c r="DL43" s="481" t="s">
        <v>102</v>
      </c>
      <c r="DM43" s="481" t="s">
        <v>102</v>
      </c>
      <c r="DN43" s="481" t="s">
        <v>102</v>
      </c>
      <c r="DO43" s="481" t="s">
        <v>102</v>
      </c>
      <c r="DP43" s="481" t="s">
        <v>102</v>
      </c>
      <c r="DQ43" s="481" t="s">
        <v>102</v>
      </c>
      <c r="DR43" s="481" t="s">
        <v>102</v>
      </c>
      <c r="DS43" s="481" t="s">
        <v>102</v>
      </c>
      <c r="DT43" s="481" t="s">
        <v>102</v>
      </c>
      <c r="DU43" s="481" t="s">
        <v>102</v>
      </c>
      <c r="DV43" s="481" t="s">
        <v>102</v>
      </c>
      <c r="DW43" s="481" t="s">
        <v>102</v>
      </c>
      <c r="DX43" s="481" t="s">
        <v>102</v>
      </c>
      <c r="DY43" s="481" t="s">
        <v>102</v>
      </c>
      <c r="DZ43" s="481" t="s">
        <v>102</v>
      </c>
      <c r="EA43" s="481" t="s">
        <v>102</v>
      </c>
      <c r="EB43" s="481" t="s">
        <v>102</v>
      </c>
    </row>
    <row r="44" spans="1:132" x14ac:dyDescent="0.15">
      <c r="B44" s="481">
        <v>3649249</v>
      </c>
      <c r="C44" s="481" t="s">
        <v>102</v>
      </c>
      <c r="D44" s="481" t="s">
        <v>476</v>
      </c>
      <c r="E44" s="481" t="s">
        <v>102</v>
      </c>
      <c r="F44" s="481" t="s">
        <v>102</v>
      </c>
      <c r="G44" s="481" t="s">
        <v>102</v>
      </c>
      <c r="H44" s="481" t="s">
        <v>102</v>
      </c>
      <c r="I44" s="481" t="s">
        <v>102</v>
      </c>
      <c r="J44" s="481" t="s">
        <v>102</v>
      </c>
      <c r="K44" s="481" t="s">
        <v>102</v>
      </c>
      <c r="L44" s="481" t="s">
        <v>102</v>
      </c>
      <c r="M44" s="481" t="s">
        <v>102</v>
      </c>
      <c r="N44" s="481" t="s">
        <v>102</v>
      </c>
      <c r="O44" s="481" t="s">
        <v>102</v>
      </c>
      <c r="P44" s="481" t="s">
        <v>102</v>
      </c>
      <c r="Q44" s="481" t="s">
        <v>102</v>
      </c>
      <c r="R44" s="481" t="s">
        <v>102</v>
      </c>
      <c r="S44" s="481" t="s">
        <v>102</v>
      </c>
      <c r="T44" s="481" t="s">
        <v>102</v>
      </c>
      <c r="U44" s="481" t="s">
        <v>102</v>
      </c>
      <c r="V44" s="481" t="s">
        <v>102</v>
      </c>
      <c r="W44" s="481" t="s">
        <v>102</v>
      </c>
      <c r="X44" s="481" t="s">
        <v>102</v>
      </c>
      <c r="Y44" s="481" t="s">
        <v>102</v>
      </c>
      <c r="Z44" s="481" t="s">
        <v>102</v>
      </c>
      <c r="AA44" s="481" t="s">
        <v>102</v>
      </c>
      <c r="AB44" s="481" t="s">
        <v>102</v>
      </c>
      <c r="AC44" s="481" t="s">
        <v>102</v>
      </c>
      <c r="AD44" s="481" t="s">
        <v>102</v>
      </c>
      <c r="AE44" s="481" t="s">
        <v>102</v>
      </c>
      <c r="AF44" s="481" t="s">
        <v>102</v>
      </c>
      <c r="AG44" s="481" t="s">
        <v>102</v>
      </c>
      <c r="AH44" s="481" t="s">
        <v>102</v>
      </c>
      <c r="AI44" s="481" t="s">
        <v>102</v>
      </c>
      <c r="AJ44" s="481" t="s">
        <v>102</v>
      </c>
      <c r="AK44" s="481" t="s">
        <v>102</v>
      </c>
      <c r="AL44" s="481" t="s">
        <v>102</v>
      </c>
      <c r="AM44" s="481" t="s">
        <v>102</v>
      </c>
      <c r="AN44" s="481" t="s">
        <v>102</v>
      </c>
      <c r="AO44" s="481" t="s">
        <v>102</v>
      </c>
      <c r="AP44" s="481" t="s">
        <v>102</v>
      </c>
      <c r="AQ44" s="481" t="s">
        <v>102</v>
      </c>
      <c r="AR44" s="481" t="s">
        <v>102</v>
      </c>
      <c r="AS44" s="481" t="s">
        <v>102</v>
      </c>
      <c r="AT44" s="481" t="s">
        <v>102</v>
      </c>
      <c r="AU44" s="481" t="s">
        <v>102</v>
      </c>
      <c r="AV44" s="481" t="s">
        <v>102</v>
      </c>
      <c r="AW44" s="481" t="s">
        <v>102</v>
      </c>
      <c r="AX44" s="481" t="s">
        <v>102</v>
      </c>
      <c r="AY44" s="481" t="s">
        <v>102</v>
      </c>
      <c r="AZ44" s="481" t="s">
        <v>102</v>
      </c>
      <c r="BA44" s="481" t="s">
        <v>102</v>
      </c>
      <c r="BB44" s="481" t="s">
        <v>102</v>
      </c>
      <c r="BC44" s="481" t="s">
        <v>102</v>
      </c>
      <c r="BD44" s="481" t="s">
        <v>102</v>
      </c>
      <c r="BE44" s="481" t="s">
        <v>102</v>
      </c>
      <c r="BF44" s="481" t="s">
        <v>102</v>
      </c>
      <c r="BG44" s="481" t="s">
        <v>102</v>
      </c>
      <c r="BH44" s="481" t="s">
        <v>102</v>
      </c>
      <c r="BI44" s="481" t="s">
        <v>102</v>
      </c>
      <c r="BJ44" s="481" t="s">
        <v>102</v>
      </c>
      <c r="BK44" s="481" t="s">
        <v>102</v>
      </c>
      <c r="BL44" s="481" t="s">
        <v>102</v>
      </c>
      <c r="BM44" s="481" t="s">
        <v>102</v>
      </c>
      <c r="BN44" s="481" t="s">
        <v>102</v>
      </c>
      <c r="BO44" s="481" t="s">
        <v>102</v>
      </c>
      <c r="BP44" s="481" t="s">
        <v>102</v>
      </c>
      <c r="BQ44" s="481" t="s">
        <v>102</v>
      </c>
      <c r="BR44" s="481" t="s">
        <v>102</v>
      </c>
      <c r="BS44" s="481" t="s">
        <v>102</v>
      </c>
      <c r="BT44" s="481" t="s">
        <v>102</v>
      </c>
      <c r="BU44" s="481" t="s">
        <v>102</v>
      </c>
      <c r="BV44" s="481" t="s">
        <v>102</v>
      </c>
      <c r="BW44" s="481" t="s">
        <v>102</v>
      </c>
      <c r="BX44" s="481" t="s">
        <v>102</v>
      </c>
      <c r="BY44" s="481" t="s">
        <v>102</v>
      </c>
      <c r="BZ44" s="481" t="s">
        <v>102</v>
      </c>
      <c r="CA44" s="481" t="s">
        <v>102</v>
      </c>
      <c r="CB44" s="481" t="s">
        <v>102</v>
      </c>
      <c r="CC44" s="481" t="s">
        <v>102</v>
      </c>
      <c r="CD44" s="481" t="s">
        <v>102</v>
      </c>
      <c r="CE44" s="481" t="s">
        <v>102</v>
      </c>
      <c r="CF44" s="481" t="s">
        <v>102</v>
      </c>
      <c r="CG44" s="481" t="s">
        <v>102</v>
      </c>
      <c r="CH44" s="481" t="s">
        <v>102</v>
      </c>
      <c r="CI44" s="481" t="s">
        <v>102</v>
      </c>
      <c r="CJ44" s="481" t="s">
        <v>102</v>
      </c>
      <c r="CK44" s="481" t="s">
        <v>102</v>
      </c>
      <c r="CL44" s="481" t="s">
        <v>102</v>
      </c>
      <c r="CM44" s="481" t="s">
        <v>102</v>
      </c>
      <c r="CN44" s="481" t="s">
        <v>102</v>
      </c>
      <c r="CO44" s="481" t="s">
        <v>102</v>
      </c>
      <c r="CP44" s="481" t="s">
        <v>102</v>
      </c>
      <c r="CQ44" s="481" t="s">
        <v>102</v>
      </c>
      <c r="CR44" s="481" t="s">
        <v>102</v>
      </c>
      <c r="CS44" s="481" t="s">
        <v>102</v>
      </c>
      <c r="CT44" s="481" t="s">
        <v>102</v>
      </c>
      <c r="CU44" s="481" t="s">
        <v>102</v>
      </c>
      <c r="CV44" s="481" t="s">
        <v>102</v>
      </c>
      <c r="CW44" s="481" t="s">
        <v>102</v>
      </c>
      <c r="CX44" s="481" t="s">
        <v>102</v>
      </c>
      <c r="CY44" s="481" t="s">
        <v>102</v>
      </c>
      <c r="CZ44" s="481" t="s">
        <v>102</v>
      </c>
      <c r="DA44" s="481" t="s">
        <v>102</v>
      </c>
      <c r="DB44" s="481" t="s">
        <v>102</v>
      </c>
      <c r="DC44" s="481" t="s">
        <v>102</v>
      </c>
      <c r="DD44" s="481" t="s">
        <v>102</v>
      </c>
      <c r="DE44" s="481" t="s">
        <v>102</v>
      </c>
      <c r="DF44" s="481" t="s">
        <v>102</v>
      </c>
      <c r="DG44" s="481" t="s">
        <v>102</v>
      </c>
      <c r="DH44" s="481" t="s">
        <v>102</v>
      </c>
      <c r="DI44" s="481" t="s">
        <v>102</v>
      </c>
      <c r="DJ44" s="481" t="s">
        <v>102</v>
      </c>
      <c r="DK44" s="481" t="s">
        <v>102</v>
      </c>
      <c r="DL44" s="481" t="s">
        <v>102</v>
      </c>
      <c r="DM44" s="481" t="s">
        <v>102</v>
      </c>
      <c r="DN44" s="481" t="s">
        <v>102</v>
      </c>
      <c r="DO44" s="481" t="s">
        <v>102</v>
      </c>
      <c r="DP44" s="481" t="s">
        <v>102</v>
      </c>
      <c r="DQ44" s="481" t="s">
        <v>102</v>
      </c>
      <c r="DR44" s="481" t="s">
        <v>102</v>
      </c>
      <c r="DS44" s="481" t="s">
        <v>102</v>
      </c>
      <c r="DT44" s="481" t="s">
        <v>102</v>
      </c>
      <c r="DU44" s="481" t="s">
        <v>102</v>
      </c>
      <c r="DV44" s="481" t="s">
        <v>102</v>
      </c>
      <c r="DW44" s="481" t="s">
        <v>102</v>
      </c>
      <c r="DX44" s="481" t="s">
        <v>102</v>
      </c>
      <c r="DY44" s="481" t="s">
        <v>102</v>
      </c>
      <c r="DZ44" s="481" t="s">
        <v>102</v>
      </c>
      <c r="EA44" s="481" t="s">
        <v>102</v>
      </c>
      <c r="EB44" s="481" t="s">
        <v>102</v>
      </c>
    </row>
    <row r="45" spans="1:132" x14ac:dyDescent="0.15">
      <c r="A45" s="485"/>
      <c r="B45" s="481">
        <v>4027451</v>
      </c>
      <c r="C45" s="481" t="s">
        <v>102</v>
      </c>
      <c r="D45" s="481" t="s">
        <v>102</v>
      </c>
      <c r="E45" s="481" t="s">
        <v>102</v>
      </c>
      <c r="F45" s="481" t="s">
        <v>102</v>
      </c>
      <c r="G45" s="481" t="s">
        <v>102</v>
      </c>
      <c r="H45" s="481" t="s">
        <v>4855</v>
      </c>
      <c r="I45" s="481" t="s">
        <v>4856</v>
      </c>
      <c r="J45" s="481" t="s">
        <v>4857</v>
      </c>
      <c r="K45" s="481" t="s">
        <v>4858</v>
      </c>
      <c r="L45" s="481" t="s">
        <v>4859</v>
      </c>
      <c r="M45" s="481" t="s">
        <v>4860</v>
      </c>
      <c r="N45" s="481" t="s">
        <v>4861</v>
      </c>
      <c r="O45" s="481" t="s">
        <v>1483</v>
      </c>
      <c r="P45" s="481" t="s">
        <v>4855</v>
      </c>
      <c r="Q45" s="481" t="s">
        <v>4856</v>
      </c>
      <c r="R45" s="481" t="s">
        <v>4274</v>
      </c>
      <c r="S45" s="481" t="s">
        <v>4857</v>
      </c>
      <c r="T45" s="481" t="s">
        <v>4858</v>
      </c>
      <c r="U45" s="481" t="s">
        <v>4859</v>
      </c>
      <c r="V45" s="481" t="s">
        <v>4275</v>
      </c>
      <c r="W45" s="481" t="s">
        <v>4860</v>
      </c>
      <c r="X45" s="481" t="s">
        <v>4276</v>
      </c>
      <c r="Y45" s="481" t="s">
        <v>4277</v>
      </c>
      <c r="Z45" s="481" t="s">
        <v>4861</v>
      </c>
      <c r="AA45" s="481" t="s">
        <v>102</v>
      </c>
      <c r="AB45" s="481" t="s">
        <v>102</v>
      </c>
      <c r="AC45" s="481" t="s">
        <v>102</v>
      </c>
      <c r="AD45" s="481" t="s">
        <v>102</v>
      </c>
      <c r="AE45" s="481" t="s">
        <v>102</v>
      </c>
      <c r="AF45" s="481" t="s">
        <v>102</v>
      </c>
      <c r="AG45" s="481" t="s">
        <v>102</v>
      </c>
      <c r="AH45" s="481" t="s">
        <v>102</v>
      </c>
      <c r="AI45" s="481" t="s">
        <v>102</v>
      </c>
      <c r="AJ45" s="481" t="s">
        <v>102</v>
      </c>
      <c r="AK45" s="481" t="s">
        <v>102</v>
      </c>
      <c r="AL45" s="481" t="s">
        <v>102</v>
      </c>
      <c r="AM45" s="481" t="s">
        <v>102</v>
      </c>
      <c r="AN45" s="481" t="s">
        <v>102</v>
      </c>
      <c r="AO45" s="481" t="s">
        <v>102</v>
      </c>
      <c r="AP45" s="481" t="s">
        <v>102</v>
      </c>
      <c r="AQ45" s="481" t="s">
        <v>102</v>
      </c>
      <c r="AR45" s="481" t="s">
        <v>102</v>
      </c>
      <c r="AS45" s="481" t="s">
        <v>102</v>
      </c>
      <c r="AT45" s="481" t="s">
        <v>102</v>
      </c>
      <c r="AU45" s="481" t="s">
        <v>102</v>
      </c>
      <c r="AV45" s="481" t="s">
        <v>102</v>
      </c>
      <c r="AW45" s="481" t="s">
        <v>102</v>
      </c>
      <c r="AX45" s="481" t="s">
        <v>102</v>
      </c>
      <c r="AY45" s="481" t="s">
        <v>102</v>
      </c>
      <c r="AZ45" s="481" t="s">
        <v>102</v>
      </c>
      <c r="BA45" s="481" t="s">
        <v>102</v>
      </c>
      <c r="BB45" s="481" t="s">
        <v>102</v>
      </c>
      <c r="BC45" s="481" t="s">
        <v>102</v>
      </c>
      <c r="BD45" s="481" t="s">
        <v>102</v>
      </c>
      <c r="BE45" s="481" t="s">
        <v>102</v>
      </c>
      <c r="BF45" s="481" t="s">
        <v>102</v>
      </c>
      <c r="BG45" s="481" t="s">
        <v>102</v>
      </c>
      <c r="BH45" s="481" t="s">
        <v>102</v>
      </c>
      <c r="BI45" s="481" t="s">
        <v>102</v>
      </c>
      <c r="BJ45" s="481" t="s">
        <v>102</v>
      </c>
      <c r="BK45" s="481" t="s">
        <v>102</v>
      </c>
      <c r="BL45" s="481" t="s">
        <v>102</v>
      </c>
      <c r="BM45" s="481" t="s">
        <v>102</v>
      </c>
      <c r="BN45" s="481" t="s">
        <v>102</v>
      </c>
      <c r="BO45" s="481" t="s">
        <v>102</v>
      </c>
      <c r="BP45" s="481" t="s">
        <v>102</v>
      </c>
      <c r="BQ45" s="481" t="s">
        <v>102</v>
      </c>
      <c r="BR45" s="481" t="s">
        <v>102</v>
      </c>
      <c r="BS45" s="481" t="s">
        <v>102</v>
      </c>
      <c r="BT45" s="481" t="s">
        <v>102</v>
      </c>
      <c r="BU45" s="481" t="s">
        <v>102</v>
      </c>
      <c r="BV45" s="481" t="s">
        <v>102</v>
      </c>
      <c r="BW45" s="481" t="s">
        <v>102</v>
      </c>
      <c r="BX45" s="481" t="s">
        <v>102</v>
      </c>
      <c r="BY45" s="481" t="s">
        <v>102</v>
      </c>
      <c r="BZ45" s="481" t="s">
        <v>102</v>
      </c>
      <c r="CA45" s="481" t="s">
        <v>102</v>
      </c>
      <c r="CB45" s="481" t="s">
        <v>102</v>
      </c>
      <c r="CC45" s="481" t="s">
        <v>102</v>
      </c>
      <c r="CD45" s="481" t="s">
        <v>102</v>
      </c>
      <c r="CE45" s="481" t="s">
        <v>102</v>
      </c>
      <c r="CF45" s="481" t="s">
        <v>102</v>
      </c>
      <c r="CG45" s="481" t="s">
        <v>102</v>
      </c>
      <c r="CH45" s="481" t="s">
        <v>102</v>
      </c>
      <c r="CI45" s="481" t="s">
        <v>102</v>
      </c>
      <c r="CJ45" s="481" t="s">
        <v>102</v>
      </c>
      <c r="CK45" s="481" t="s">
        <v>102</v>
      </c>
      <c r="CL45" s="481" t="s">
        <v>102</v>
      </c>
      <c r="CM45" s="481" t="s">
        <v>102</v>
      </c>
      <c r="CN45" s="481" t="s">
        <v>102</v>
      </c>
      <c r="CO45" s="481" t="s">
        <v>102</v>
      </c>
      <c r="CP45" s="481" t="s">
        <v>102</v>
      </c>
      <c r="CQ45" s="481" t="s">
        <v>102</v>
      </c>
      <c r="CR45" s="481" t="s">
        <v>102</v>
      </c>
      <c r="CS45" s="481" t="s">
        <v>102</v>
      </c>
      <c r="CT45" s="481" t="s">
        <v>102</v>
      </c>
      <c r="CU45" s="481" t="s">
        <v>102</v>
      </c>
      <c r="CV45" s="481" t="s">
        <v>102</v>
      </c>
      <c r="CW45" s="481" t="s">
        <v>102</v>
      </c>
      <c r="CX45" s="481" t="s">
        <v>102</v>
      </c>
      <c r="CY45" s="481" t="s">
        <v>102</v>
      </c>
      <c r="CZ45" s="481" t="s">
        <v>102</v>
      </c>
      <c r="DA45" s="481" t="s">
        <v>102</v>
      </c>
      <c r="DB45" s="481" t="s">
        <v>102</v>
      </c>
      <c r="DC45" s="481" t="s">
        <v>102</v>
      </c>
      <c r="DD45" s="481" t="s">
        <v>102</v>
      </c>
      <c r="DE45" s="481" t="s">
        <v>102</v>
      </c>
      <c r="DF45" s="481" t="s">
        <v>102</v>
      </c>
      <c r="DG45" s="481" t="s">
        <v>102</v>
      </c>
      <c r="DH45" s="481" t="s">
        <v>102</v>
      </c>
      <c r="DI45" s="481" t="s">
        <v>102</v>
      </c>
      <c r="DJ45" s="481" t="s">
        <v>102</v>
      </c>
      <c r="DK45" s="481" t="s">
        <v>102</v>
      </c>
      <c r="DL45" s="481" t="s">
        <v>102</v>
      </c>
      <c r="DM45" s="481" t="s">
        <v>102</v>
      </c>
      <c r="DN45" s="481" t="s">
        <v>102</v>
      </c>
      <c r="DO45" s="481" t="s">
        <v>102</v>
      </c>
      <c r="DP45" s="481" t="s">
        <v>102</v>
      </c>
      <c r="DQ45" s="481" t="s">
        <v>102</v>
      </c>
      <c r="DR45" s="481" t="s">
        <v>102</v>
      </c>
      <c r="DS45" s="481" t="s">
        <v>102</v>
      </c>
      <c r="DT45" s="481" t="s">
        <v>102</v>
      </c>
      <c r="DU45" s="481" t="s">
        <v>102</v>
      </c>
      <c r="DV45" s="481" t="s">
        <v>102</v>
      </c>
      <c r="DW45" s="481" t="s">
        <v>102</v>
      </c>
      <c r="DX45" s="481" t="s">
        <v>102</v>
      </c>
      <c r="DY45" s="481" t="s">
        <v>102</v>
      </c>
      <c r="DZ45" s="481" t="s">
        <v>102</v>
      </c>
      <c r="EA45" s="481" t="s">
        <v>102</v>
      </c>
      <c r="EB45" s="481" t="s">
        <v>102</v>
      </c>
    </row>
    <row r="46" spans="1:132" x14ac:dyDescent="0.15">
      <c r="B46" s="481">
        <v>3771347</v>
      </c>
      <c r="C46" s="481" t="s">
        <v>102</v>
      </c>
      <c r="D46" s="481" t="s">
        <v>102</v>
      </c>
      <c r="E46" s="481" t="s">
        <v>102</v>
      </c>
      <c r="F46" s="481" t="s">
        <v>102</v>
      </c>
      <c r="G46" s="481" t="s">
        <v>102</v>
      </c>
      <c r="H46" s="481" t="s">
        <v>102</v>
      </c>
      <c r="I46" s="481" t="s">
        <v>102</v>
      </c>
      <c r="J46" s="481" t="s">
        <v>102</v>
      </c>
      <c r="K46" s="481" t="s">
        <v>102</v>
      </c>
      <c r="L46" s="481" t="s">
        <v>102</v>
      </c>
      <c r="M46" s="481" t="s">
        <v>102</v>
      </c>
      <c r="N46" s="481" t="s">
        <v>102</v>
      </c>
      <c r="O46" s="481" t="s">
        <v>102</v>
      </c>
      <c r="P46" s="481" t="s">
        <v>102</v>
      </c>
      <c r="Q46" s="481" t="s">
        <v>102</v>
      </c>
      <c r="R46" s="481" t="s">
        <v>102</v>
      </c>
      <c r="S46" s="481" t="s">
        <v>102</v>
      </c>
      <c r="T46" s="481" t="s">
        <v>102</v>
      </c>
      <c r="U46" s="481" t="s">
        <v>102</v>
      </c>
      <c r="V46" s="481" t="s">
        <v>102</v>
      </c>
      <c r="W46" s="481" t="s">
        <v>102</v>
      </c>
      <c r="X46" s="481" t="s">
        <v>102</v>
      </c>
      <c r="Y46" s="481" t="s">
        <v>102</v>
      </c>
      <c r="Z46" s="481" t="s">
        <v>102</v>
      </c>
      <c r="AA46" s="481" t="s">
        <v>102</v>
      </c>
      <c r="AB46" s="481" t="s">
        <v>102</v>
      </c>
      <c r="AC46" s="481" t="s">
        <v>102</v>
      </c>
      <c r="AD46" s="481" t="s">
        <v>102</v>
      </c>
      <c r="AE46" s="481" t="s">
        <v>102</v>
      </c>
      <c r="AF46" s="481" t="s">
        <v>102</v>
      </c>
      <c r="AG46" s="481" t="s">
        <v>102</v>
      </c>
      <c r="AH46" s="481" t="s">
        <v>102</v>
      </c>
      <c r="AI46" s="481" t="s">
        <v>102</v>
      </c>
      <c r="AJ46" s="481" t="s">
        <v>102</v>
      </c>
      <c r="AK46" s="481" t="s">
        <v>102</v>
      </c>
      <c r="AL46" s="481" t="s">
        <v>102</v>
      </c>
      <c r="AM46" s="481" t="s">
        <v>102</v>
      </c>
      <c r="AN46" s="481" t="s">
        <v>102</v>
      </c>
      <c r="AO46" s="481" t="s">
        <v>102</v>
      </c>
      <c r="AP46" s="481" t="s">
        <v>102</v>
      </c>
      <c r="AQ46" s="481" t="s">
        <v>102</v>
      </c>
      <c r="AR46" s="481" t="s">
        <v>102</v>
      </c>
      <c r="AS46" s="481" t="s">
        <v>102</v>
      </c>
      <c r="AT46" s="481" t="s">
        <v>102</v>
      </c>
      <c r="AU46" s="481" t="s">
        <v>102</v>
      </c>
      <c r="AV46" s="481" t="s">
        <v>102</v>
      </c>
      <c r="AW46" s="481" t="s">
        <v>102</v>
      </c>
      <c r="AX46" s="481" t="s">
        <v>102</v>
      </c>
      <c r="AY46" s="481" t="s">
        <v>102</v>
      </c>
      <c r="AZ46" s="481" t="s">
        <v>102</v>
      </c>
      <c r="BA46" s="481" t="s">
        <v>102</v>
      </c>
      <c r="BB46" s="481" t="s">
        <v>102</v>
      </c>
      <c r="BC46" s="481" t="s">
        <v>102</v>
      </c>
      <c r="BD46" s="481" t="s">
        <v>102</v>
      </c>
      <c r="BE46" s="481" t="s">
        <v>102</v>
      </c>
      <c r="BF46" s="481" t="s">
        <v>102</v>
      </c>
      <c r="BG46" s="481" t="s">
        <v>102</v>
      </c>
      <c r="BH46" s="481" t="s">
        <v>102</v>
      </c>
      <c r="BI46" s="481" t="s">
        <v>102</v>
      </c>
      <c r="BJ46" s="481" t="s">
        <v>102</v>
      </c>
      <c r="BK46" s="481" t="s">
        <v>102</v>
      </c>
      <c r="BL46" s="481" t="s">
        <v>102</v>
      </c>
      <c r="BM46" s="481" t="s">
        <v>102</v>
      </c>
      <c r="BN46" s="481" t="s">
        <v>102</v>
      </c>
      <c r="BO46" s="481" t="s">
        <v>102</v>
      </c>
      <c r="BP46" s="481" t="s">
        <v>102</v>
      </c>
      <c r="BQ46" s="481" t="s">
        <v>102</v>
      </c>
      <c r="BR46" s="481" t="s">
        <v>102</v>
      </c>
      <c r="BS46" s="481" t="s">
        <v>102</v>
      </c>
      <c r="BT46" s="481" t="s">
        <v>102</v>
      </c>
      <c r="BU46" s="481" t="s">
        <v>102</v>
      </c>
      <c r="BV46" s="481" t="s">
        <v>102</v>
      </c>
      <c r="BW46" s="481" t="s">
        <v>102</v>
      </c>
      <c r="BX46" s="481" t="s">
        <v>102</v>
      </c>
      <c r="BY46" s="481" t="s">
        <v>102</v>
      </c>
      <c r="BZ46" s="481" t="s">
        <v>102</v>
      </c>
      <c r="CA46" s="481" t="s">
        <v>102</v>
      </c>
      <c r="CB46" s="481" t="s">
        <v>102</v>
      </c>
      <c r="CC46" s="481" t="s">
        <v>102</v>
      </c>
      <c r="CD46" s="481" t="s">
        <v>102</v>
      </c>
      <c r="CE46" s="481" t="s">
        <v>102</v>
      </c>
      <c r="CF46" s="481" t="s">
        <v>102</v>
      </c>
      <c r="CG46" s="481" t="s">
        <v>102</v>
      </c>
      <c r="CH46" s="481" t="s">
        <v>102</v>
      </c>
      <c r="CI46" s="481" t="s">
        <v>102</v>
      </c>
      <c r="CJ46" s="481" t="s">
        <v>102</v>
      </c>
      <c r="CK46" s="481" t="s">
        <v>102</v>
      </c>
      <c r="CL46" s="481" t="s">
        <v>102</v>
      </c>
      <c r="CM46" s="481" t="s">
        <v>102</v>
      </c>
      <c r="CN46" s="481" t="s">
        <v>102</v>
      </c>
      <c r="CO46" s="481" t="s">
        <v>102</v>
      </c>
      <c r="CP46" s="481" t="s">
        <v>102</v>
      </c>
      <c r="CQ46" s="481" t="s">
        <v>102</v>
      </c>
      <c r="CR46" s="481" t="s">
        <v>102</v>
      </c>
      <c r="CS46" s="481" t="s">
        <v>102</v>
      </c>
      <c r="CT46" s="481" t="s">
        <v>102</v>
      </c>
      <c r="CU46" s="481" t="s">
        <v>102</v>
      </c>
      <c r="CV46" s="481" t="s">
        <v>102</v>
      </c>
      <c r="CW46" s="481" t="s">
        <v>102</v>
      </c>
      <c r="CX46" s="481" t="s">
        <v>102</v>
      </c>
      <c r="CY46" s="481" t="s">
        <v>102</v>
      </c>
      <c r="CZ46" s="481" t="s">
        <v>102</v>
      </c>
      <c r="DA46" s="481" t="s">
        <v>102</v>
      </c>
      <c r="DB46" s="481" t="s">
        <v>102</v>
      </c>
      <c r="DC46" s="481" t="s">
        <v>102</v>
      </c>
      <c r="DD46" s="481" t="s">
        <v>102</v>
      </c>
      <c r="DE46" s="481" t="s">
        <v>102</v>
      </c>
      <c r="DF46" s="481" t="s">
        <v>102</v>
      </c>
      <c r="DG46" s="481" t="s">
        <v>102</v>
      </c>
      <c r="DH46" s="481" t="s">
        <v>102</v>
      </c>
      <c r="DI46" s="481" t="s">
        <v>102</v>
      </c>
      <c r="DJ46" s="481" t="s">
        <v>102</v>
      </c>
      <c r="DK46" s="481" t="s">
        <v>102</v>
      </c>
      <c r="DL46" s="481" t="s">
        <v>102</v>
      </c>
      <c r="DM46" s="481" t="s">
        <v>102</v>
      </c>
      <c r="DN46" s="481" t="s">
        <v>102</v>
      </c>
      <c r="DO46" s="481" t="s">
        <v>102</v>
      </c>
      <c r="DP46" s="481" t="s">
        <v>102</v>
      </c>
      <c r="DQ46" s="481" t="s">
        <v>102</v>
      </c>
      <c r="DR46" s="481" t="s">
        <v>102</v>
      </c>
      <c r="DS46" s="481" t="s">
        <v>102</v>
      </c>
      <c r="DT46" s="481" t="s">
        <v>102</v>
      </c>
      <c r="DU46" s="481" t="s">
        <v>102</v>
      </c>
      <c r="DV46" s="481" t="s">
        <v>102</v>
      </c>
      <c r="DW46" s="481" t="s">
        <v>102</v>
      </c>
      <c r="DX46" s="481" t="s">
        <v>102</v>
      </c>
      <c r="DY46" s="481" t="s">
        <v>102</v>
      </c>
      <c r="DZ46" s="481" t="s">
        <v>102</v>
      </c>
      <c r="EA46" s="481" t="s">
        <v>102</v>
      </c>
      <c r="EB46" s="481" t="s">
        <v>102</v>
      </c>
    </row>
    <row r="47" spans="1:132" x14ac:dyDescent="0.15">
      <c r="B47" s="481">
        <v>3998073</v>
      </c>
      <c r="C47" s="481" t="s">
        <v>102</v>
      </c>
      <c r="D47" s="481" t="s">
        <v>102</v>
      </c>
      <c r="E47" s="481" t="s">
        <v>4862</v>
      </c>
      <c r="F47" s="481" t="s">
        <v>102</v>
      </c>
      <c r="G47" s="481" t="s">
        <v>102</v>
      </c>
      <c r="H47" s="481" t="s">
        <v>4285</v>
      </c>
      <c r="I47" s="481" t="s">
        <v>4286</v>
      </c>
      <c r="J47" s="481" t="s">
        <v>4862</v>
      </c>
      <c r="K47" s="481" t="s">
        <v>102</v>
      </c>
      <c r="L47" s="481" t="s">
        <v>102</v>
      </c>
      <c r="M47" s="481" t="s">
        <v>102</v>
      </c>
      <c r="N47" s="481" t="s">
        <v>102</v>
      </c>
      <c r="O47" s="481" t="s">
        <v>102</v>
      </c>
      <c r="P47" s="481" t="s">
        <v>102</v>
      </c>
      <c r="Q47" s="481" t="s">
        <v>102</v>
      </c>
      <c r="R47" s="481" t="s">
        <v>102</v>
      </c>
      <c r="S47" s="481" t="s">
        <v>102</v>
      </c>
      <c r="T47" s="481" t="s">
        <v>102</v>
      </c>
      <c r="U47" s="481" t="s">
        <v>102</v>
      </c>
      <c r="V47" s="481" t="s">
        <v>102</v>
      </c>
      <c r="W47" s="481" t="s">
        <v>102</v>
      </c>
      <c r="X47" s="481" t="s">
        <v>102</v>
      </c>
      <c r="Y47" s="481" t="s">
        <v>102</v>
      </c>
      <c r="Z47" s="481" t="s">
        <v>102</v>
      </c>
      <c r="AA47" s="481" t="s">
        <v>102</v>
      </c>
      <c r="AB47" s="481" t="s">
        <v>102</v>
      </c>
      <c r="AC47" s="481" t="s">
        <v>102</v>
      </c>
      <c r="AD47" s="481" t="s">
        <v>102</v>
      </c>
      <c r="AE47" s="481" t="s">
        <v>102</v>
      </c>
      <c r="AF47" s="481" t="s">
        <v>102</v>
      </c>
      <c r="AG47" s="481" t="s">
        <v>102</v>
      </c>
      <c r="AH47" s="481" t="s">
        <v>102</v>
      </c>
      <c r="AI47" s="481" t="s">
        <v>102</v>
      </c>
      <c r="AJ47" s="481" t="s">
        <v>102</v>
      </c>
      <c r="AK47" s="481" t="s">
        <v>102</v>
      </c>
      <c r="AL47" s="481" t="s">
        <v>102</v>
      </c>
      <c r="AM47" s="481" t="s">
        <v>102</v>
      </c>
      <c r="AN47" s="481" t="s">
        <v>102</v>
      </c>
      <c r="AO47" s="481" t="s">
        <v>102</v>
      </c>
      <c r="AP47" s="481" t="s">
        <v>102</v>
      </c>
      <c r="AQ47" s="481" t="s">
        <v>102</v>
      </c>
      <c r="AR47" s="481" t="s">
        <v>102</v>
      </c>
      <c r="AS47" s="481" t="s">
        <v>102</v>
      </c>
      <c r="AT47" s="481" t="s">
        <v>102</v>
      </c>
      <c r="AU47" s="481" t="s">
        <v>102</v>
      </c>
      <c r="AV47" s="481" t="s">
        <v>102</v>
      </c>
      <c r="AW47" s="481" t="s">
        <v>102</v>
      </c>
      <c r="AX47" s="481" t="s">
        <v>102</v>
      </c>
      <c r="AY47" s="481" t="s">
        <v>102</v>
      </c>
      <c r="AZ47" s="481" t="s">
        <v>102</v>
      </c>
      <c r="BA47" s="481" t="s">
        <v>102</v>
      </c>
      <c r="BB47" s="481" t="s">
        <v>102</v>
      </c>
      <c r="BC47" s="481" t="s">
        <v>102</v>
      </c>
      <c r="BD47" s="481" t="s">
        <v>102</v>
      </c>
      <c r="BE47" s="481" t="s">
        <v>102</v>
      </c>
      <c r="BF47" s="481" t="s">
        <v>102</v>
      </c>
      <c r="BG47" s="481" t="s">
        <v>102</v>
      </c>
      <c r="BH47" s="481" t="s">
        <v>102</v>
      </c>
      <c r="BI47" s="481" t="s">
        <v>102</v>
      </c>
      <c r="BJ47" s="481" t="s">
        <v>102</v>
      </c>
      <c r="BK47" s="481" t="s">
        <v>102</v>
      </c>
      <c r="BL47" s="481" t="s">
        <v>102</v>
      </c>
      <c r="BM47" s="481" t="s">
        <v>102</v>
      </c>
      <c r="BN47" s="481" t="s">
        <v>102</v>
      </c>
      <c r="BO47" s="481" t="s">
        <v>102</v>
      </c>
      <c r="BP47" s="481" t="s">
        <v>102</v>
      </c>
      <c r="BQ47" s="481" t="s">
        <v>102</v>
      </c>
      <c r="BR47" s="481" t="s">
        <v>102</v>
      </c>
      <c r="BS47" s="481" t="s">
        <v>102</v>
      </c>
      <c r="BT47" s="481" t="s">
        <v>102</v>
      </c>
      <c r="BU47" s="481" t="s">
        <v>102</v>
      </c>
      <c r="BV47" s="481" t="s">
        <v>102</v>
      </c>
      <c r="BW47" s="481" t="s">
        <v>102</v>
      </c>
      <c r="BX47" s="481" t="s">
        <v>102</v>
      </c>
      <c r="BY47" s="481" t="s">
        <v>102</v>
      </c>
      <c r="BZ47" s="481" t="s">
        <v>102</v>
      </c>
      <c r="CA47" s="481" t="s">
        <v>102</v>
      </c>
      <c r="CB47" s="481" t="s">
        <v>102</v>
      </c>
      <c r="CC47" s="481" t="s">
        <v>102</v>
      </c>
      <c r="CD47" s="481" t="s">
        <v>102</v>
      </c>
      <c r="CE47" s="481" t="s">
        <v>102</v>
      </c>
      <c r="CF47" s="481" t="s">
        <v>102</v>
      </c>
      <c r="CG47" s="481" t="s">
        <v>102</v>
      </c>
      <c r="CH47" s="481" t="s">
        <v>102</v>
      </c>
      <c r="CI47" s="481" t="s">
        <v>102</v>
      </c>
      <c r="CJ47" s="481" t="s">
        <v>102</v>
      </c>
      <c r="CK47" s="481" t="s">
        <v>102</v>
      </c>
      <c r="CL47" s="481" t="s">
        <v>102</v>
      </c>
      <c r="CM47" s="481" t="s">
        <v>102</v>
      </c>
      <c r="CN47" s="481" t="s">
        <v>102</v>
      </c>
      <c r="CO47" s="481" t="s">
        <v>102</v>
      </c>
      <c r="CP47" s="481" t="s">
        <v>102</v>
      </c>
      <c r="CQ47" s="481" t="s">
        <v>102</v>
      </c>
      <c r="CR47" s="481" t="s">
        <v>102</v>
      </c>
      <c r="CS47" s="481" t="s">
        <v>102</v>
      </c>
      <c r="CT47" s="481" t="s">
        <v>102</v>
      </c>
      <c r="CU47" s="481" t="s">
        <v>102</v>
      </c>
      <c r="CV47" s="481" t="s">
        <v>102</v>
      </c>
      <c r="CW47" s="481" t="s">
        <v>102</v>
      </c>
      <c r="CX47" s="481" t="s">
        <v>102</v>
      </c>
      <c r="CY47" s="481" t="s">
        <v>102</v>
      </c>
      <c r="CZ47" s="481" t="s">
        <v>102</v>
      </c>
      <c r="DA47" s="481" t="s">
        <v>102</v>
      </c>
      <c r="DB47" s="481" t="s">
        <v>102</v>
      </c>
      <c r="DC47" s="481" t="s">
        <v>102</v>
      </c>
      <c r="DD47" s="481" t="s">
        <v>102</v>
      </c>
      <c r="DE47" s="481" t="s">
        <v>102</v>
      </c>
      <c r="DF47" s="481" t="s">
        <v>102</v>
      </c>
      <c r="DG47" s="481" t="s">
        <v>102</v>
      </c>
      <c r="DH47" s="481" t="s">
        <v>102</v>
      </c>
      <c r="DI47" s="481" t="s">
        <v>102</v>
      </c>
      <c r="DJ47" s="481" t="s">
        <v>102</v>
      </c>
      <c r="DK47" s="481" t="s">
        <v>102</v>
      </c>
      <c r="DL47" s="481" t="s">
        <v>102</v>
      </c>
      <c r="DM47" s="481" t="s">
        <v>102</v>
      </c>
      <c r="DN47" s="481" t="s">
        <v>102</v>
      </c>
      <c r="DO47" s="481" t="s">
        <v>102</v>
      </c>
      <c r="DP47" s="481" t="s">
        <v>102</v>
      </c>
      <c r="DQ47" s="481" t="s">
        <v>102</v>
      </c>
      <c r="DR47" s="481" t="s">
        <v>102</v>
      </c>
      <c r="DS47" s="481" t="s">
        <v>102</v>
      </c>
      <c r="DT47" s="481" t="s">
        <v>102</v>
      </c>
      <c r="DU47" s="481" t="s">
        <v>102</v>
      </c>
      <c r="DV47" s="481" t="s">
        <v>102</v>
      </c>
      <c r="DW47" s="481" t="s">
        <v>102</v>
      </c>
      <c r="DX47" s="481" t="s">
        <v>102</v>
      </c>
      <c r="DY47" s="481" t="s">
        <v>102</v>
      </c>
      <c r="DZ47" s="481" t="s">
        <v>102</v>
      </c>
      <c r="EA47" s="481" t="s">
        <v>102</v>
      </c>
      <c r="EB47" s="481" t="s">
        <v>102</v>
      </c>
    </row>
    <row r="48" spans="1:132" x14ac:dyDescent="0.15">
      <c r="A48" s="485"/>
      <c r="B48" s="481">
        <v>3213882</v>
      </c>
      <c r="C48" s="481" t="s">
        <v>102</v>
      </c>
      <c r="D48" s="481" t="s">
        <v>102</v>
      </c>
      <c r="E48" s="481" t="s">
        <v>102</v>
      </c>
      <c r="F48" s="481" t="s">
        <v>102</v>
      </c>
      <c r="G48" s="481" t="s">
        <v>102</v>
      </c>
      <c r="H48" s="481" t="s">
        <v>102</v>
      </c>
      <c r="I48" s="481" t="s">
        <v>102</v>
      </c>
      <c r="J48" s="481" t="s">
        <v>102</v>
      </c>
      <c r="K48" s="481" t="s">
        <v>102</v>
      </c>
      <c r="L48" s="481" t="s">
        <v>102</v>
      </c>
      <c r="M48" s="481" t="s">
        <v>102</v>
      </c>
      <c r="N48" s="481" t="s">
        <v>102</v>
      </c>
      <c r="O48" s="481" t="s">
        <v>102</v>
      </c>
      <c r="P48" s="481" t="s">
        <v>102</v>
      </c>
      <c r="Q48" s="481" t="s">
        <v>102</v>
      </c>
      <c r="R48" s="481" t="s">
        <v>102</v>
      </c>
      <c r="S48" s="481" t="s">
        <v>102</v>
      </c>
      <c r="T48" s="481" t="s">
        <v>102</v>
      </c>
      <c r="U48" s="481" t="s">
        <v>102</v>
      </c>
      <c r="V48" s="481" t="s">
        <v>102</v>
      </c>
      <c r="W48" s="481" t="s">
        <v>102</v>
      </c>
      <c r="X48" s="481" t="s">
        <v>102</v>
      </c>
      <c r="Y48" s="481" t="s">
        <v>102</v>
      </c>
      <c r="Z48" s="481" t="s">
        <v>102</v>
      </c>
      <c r="AA48" s="481" t="s">
        <v>102</v>
      </c>
      <c r="AB48" s="481" t="s">
        <v>102</v>
      </c>
      <c r="AC48" s="481" t="s">
        <v>102</v>
      </c>
      <c r="AD48" s="481" t="s">
        <v>102</v>
      </c>
      <c r="AE48" s="481" t="s">
        <v>102</v>
      </c>
      <c r="AF48" s="481" t="s">
        <v>102</v>
      </c>
      <c r="AG48" s="481" t="s">
        <v>102</v>
      </c>
      <c r="AH48" s="481" t="s">
        <v>102</v>
      </c>
      <c r="AI48" s="481" t="s">
        <v>102</v>
      </c>
      <c r="AJ48" s="481" t="s">
        <v>102</v>
      </c>
      <c r="AK48" s="481" t="s">
        <v>102</v>
      </c>
      <c r="AL48" s="481" t="s">
        <v>102</v>
      </c>
      <c r="AM48" s="481" t="s">
        <v>102</v>
      </c>
      <c r="AN48" s="481" t="s">
        <v>102</v>
      </c>
      <c r="AO48" s="481" t="s">
        <v>102</v>
      </c>
      <c r="AP48" s="481" t="s">
        <v>102</v>
      </c>
      <c r="AQ48" s="481" t="s">
        <v>102</v>
      </c>
      <c r="AR48" s="481" t="s">
        <v>102</v>
      </c>
      <c r="AS48" s="481" t="s">
        <v>102</v>
      </c>
      <c r="AT48" s="481" t="s">
        <v>102</v>
      </c>
      <c r="AU48" s="481" t="s">
        <v>102</v>
      </c>
      <c r="AV48" s="481" t="s">
        <v>102</v>
      </c>
      <c r="AW48" s="481" t="s">
        <v>102</v>
      </c>
      <c r="AX48" s="481" t="s">
        <v>102</v>
      </c>
      <c r="AY48" s="481" t="s">
        <v>102</v>
      </c>
      <c r="AZ48" s="481" t="s">
        <v>102</v>
      </c>
      <c r="BA48" s="481" t="s">
        <v>102</v>
      </c>
      <c r="BB48" s="481" t="s">
        <v>102</v>
      </c>
      <c r="BC48" s="481" t="s">
        <v>102</v>
      </c>
      <c r="BD48" s="481" t="s">
        <v>102</v>
      </c>
      <c r="BE48" s="481" t="s">
        <v>102</v>
      </c>
      <c r="BF48" s="481" t="s">
        <v>102</v>
      </c>
      <c r="BG48" s="481" t="s">
        <v>102</v>
      </c>
      <c r="BH48" s="481" t="s">
        <v>102</v>
      </c>
      <c r="BI48" s="481" t="s">
        <v>102</v>
      </c>
      <c r="BJ48" s="481" t="s">
        <v>102</v>
      </c>
      <c r="BK48" s="481" t="s">
        <v>102</v>
      </c>
      <c r="BL48" s="481" t="s">
        <v>102</v>
      </c>
      <c r="BM48" s="481" t="s">
        <v>102</v>
      </c>
      <c r="BN48" s="481" t="s">
        <v>102</v>
      </c>
      <c r="BO48" s="481" t="s">
        <v>102</v>
      </c>
      <c r="BP48" s="481" t="s">
        <v>102</v>
      </c>
      <c r="BQ48" s="481" t="s">
        <v>102</v>
      </c>
      <c r="BR48" s="481" t="s">
        <v>102</v>
      </c>
      <c r="BS48" s="481" t="s">
        <v>102</v>
      </c>
      <c r="BT48" s="481" t="s">
        <v>102</v>
      </c>
      <c r="BU48" s="481" t="s">
        <v>102</v>
      </c>
      <c r="BV48" s="481" t="s">
        <v>102</v>
      </c>
      <c r="BW48" s="481" t="s">
        <v>102</v>
      </c>
      <c r="BX48" s="481" t="s">
        <v>102</v>
      </c>
      <c r="BY48" s="481" t="s">
        <v>102</v>
      </c>
      <c r="BZ48" s="481" t="s">
        <v>102</v>
      </c>
      <c r="CA48" s="481" t="s">
        <v>102</v>
      </c>
      <c r="CB48" s="481" t="s">
        <v>102</v>
      </c>
      <c r="CC48" s="481" t="s">
        <v>102</v>
      </c>
      <c r="CD48" s="481" t="s">
        <v>102</v>
      </c>
      <c r="CE48" s="481" t="s">
        <v>102</v>
      </c>
      <c r="CF48" s="481" t="s">
        <v>102</v>
      </c>
      <c r="CG48" s="481" t="s">
        <v>102</v>
      </c>
      <c r="CH48" s="481" t="s">
        <v>102</v>
      </c>
      <c r="CI48" s="481" t="s">
        <v>102</v>
      </c>
      <c r="CJ48" s="481" t="s">
        <v>102</v>
      </c>
      <c r="CK48" s="481" t="s">
        <v>102</v>
      </c>
      <c r="CL48" s="481" t="s">
        <v>102</v>
      </c>
      <c r="CM48" s="481" t="s">
        <v>102</v>
      </c>
      <c r="CN48" s="481" t="s">
        <v>102</v>
      </c>
      <c r="CO48" s="481" t="s">
        <v>102</v>
      </c>
      <c r="CP48" s="481" t="s">
        <v>102</v>
      </c>
      <c r="CQ48" s="481" t="s">
        <v>102</v>
      </c>
      <c r="CR48" s="481" t="s">
        <v>102</v>
      </c>
      <c r="CS48" s="481" t="s">
        <v>102</v>
      </c>
      <c r="CT48" s="481" t="s">
        <v>102</v>
      </c>
      <c r="CU48" s="481" t="s">
        <v>102</v>
      </c>
      <c r="CV48" s="481" t="s">
        <v>102</v>
      </c>
      <c r="CW48" s="481" t="s">
        <v>102</v>
      </c>
      <c r="CX48" s="481" t="s">
        <v>102</v>
      </c>
      <c r="CY48" s="481" t="s">
        <v>102</v>
      </c>
      <c r="CZ48" s="481" t="s">
        <v>102</v>
      </c>
      <c r="DA48" s="481" t="s">
        <v>102</v>
      </c>
      <c r="DB48" s="481" t="s">
        <v>102</v>
      </c>
      <c r="DC48" s="481" t="s">
        <v>102</v>
      </c>
      <c r="DD48" s="481" t="s">
        <v>102</v>
      </c>
      <c r="DE48" s="481" t="s">
        <v>102</v>
      </c>
      <c r="DF48" s="481" t="s">
        <v>102</v>
      </c>
      <c r="DG48" s="481" t="s">
        <v>102</v>
      </c>
      <c r="DH48" s="481" t="s">
        <v>102</v>
      </c>
      <c r="DI48" s="481" t="s">
        <v>102</v>
      </c>
      <c r="DJ48" s="481" t="s">
        <v>102</v>
      </c>
      <c r="DK48" s="481" t="s">
        <v>102</v>
      </c>
      <c r="DL48" s="481" t="s">
        <v>102</v>
      </c>
      <c r="DM48" s="481" t="s">
        <v>102</v>
      </c>
      <c r="DN48" s="481" t="s">
        <v>102</v>
      </c>
      <c r="DO48" s="481" t="s">
        <v>102</v>
      </c>
      <c r="DP48" s="481" t="s">
        <v>102</v>
      </c>
      <c r="DQ48" s="481" t="s">
        <v>102</v>
      </c>
      <c r="DR48" s="481" t="s">
        <v>102</v>
      </c>
      <c r="DS48" s="481" t="s">
        <v>102</v>
      </c>
      <c r="DT48" s="481" t="s">
        <v>102</v>
      </c>
      <c r="DU48" s="481" t="s">
        <v>102</v>
      </c>
      <c r="DV48" s="481" t="s">
        <v>102</v>
      </c>
      <c r="DW48" s="481" t="s">
        <v>102</v>
      </c>
      <c r="DX48" s="481" t="s">
        <v>102</v>
      </c>
      <c r="DY48" s="481" t="s">
        <v>102</v>
      </c>
      <c r="DZ48" s="481" t="s">
        <v>102</v>
      </c>
      <c r="EA48" s="481" t="s">
        <v>102</v>
      </c>
      <c r="EB48" s="481" t="s">
        <v>102</v>
      </c>
    </row>
    <row r="49" spans="1:132" x14ac:dyDescent="0.15">
      <c r="A49" s="485"/>
      <c r="B49" s="481">
        <v>3048964</v>
      </c>
      <c r="C49" s="481" t="s">
        <v>102</v>
      </c>
      <c r="D49" s="481" t="s">
        <v>102</v>
      </c>
      <c r="E49" s="481" t="s">
        <v>102</v>
      </c>
      <c r="F49" s="481" t="s">
        <v>102</v>
      </c>
      <c r="G49" s="481" t="s">
        <v>102</v>
      </c>
      <c r="H49" s="481" t="s">
        <v>102</v>
      </c>
      <c r="I49" s="481" t="s">
        <v>102</v>
      </c>
      <c r="J49" s="481" t="s">
        <v>102</v>
      </c>
      <c r="K49" s="481" t="s">
        <v>102</v>
      </c>
      <c r="L49" s="481" t="s">
        <v>102</v>
      </c>
      <c r="M49" s="481" t="s">
        <v>102</v>
      </c>
      <c r="N49" s="481" t="s">
        <v>102</v>
      </c>
      <c r="O49" s="481" t="s">
        <v>102</v>
      </c>
      <c r="P49" s="481" t="s">
        <v>102</v>
      </c>
      <c r="Q49" s="481" t="s">
        <v>102</v>
      </c>
      <c r="R49" s="481" t="s">
        <v>102</v>
      </c>
      <c r="S49" s="481" t="s">
        <v>102</v>
      </c>
      <c r="T49" s="481" t="s">
        <v>102</v>
      </c>
      <c r="U49" s="481" t="s">
        <v>102</v>
      </c>
      <c r="V49" s="481" t="s">
        <v>102</v>
      </c>
      <c r="W49" s="481" t="s">
        <v>102</v>
      </c>
      <c r="X49" s="481" t="s">
        <v>102</v>
      </c>
      <c r="Y49" s="481" t="s">
        <v>102</v>
      </c>
      <c r="Z49" s="481" t="s">
        <v>102</v>
      </c>
      <c r="AA49" s="481" t="s">
        <v>102</v>
      </c>
      <c r="AB49" s="481" t="s">
        <v>102</v>
      </c>
      <c r="AC49" s="481" t="s">
        <v>102</v>
      </c>
      <c r="AD49" s="481" t="s">
        <v>102</v>
      </c>
      <c r="AE49" s="481" t="s">
        <v>102</v>
      </c>
      <c r="AF49" s="481" t="s">
        <v>102</v>
      </c>
      <c r="AG49" s="481" t="s">
        <v>102</v>
      </c>
      <c r="AH49" s="481" t="s">
        <v>102</v>
      </c>
      <c r="AI49" s="481" t="s">
        <v>102</v>
      </c>
      <c r="AJ49" s="481" t="s">
        <v>102</v>
      </c>
      <c r="AK49" s="481" t="s">
        <v>102</v>
      </c>
      <c r="AL49" s="481" t="s">
        <v>102</v>
      </c>
      <c r="AM49" s="481" t="s">
        <v>102</v>
      </c>
      <c r="AN49" s="481" t="s">
        <v>102</v>
      </c>
      <c r="AO49" s="481" t="s">
        <v>102</v>
      </c>
      <c r="AP49" s="481" t="s">
        <v>102</v>
      </c>
      <c r="AQ49" s="481" t="s">
        <v>102</v>
      </c>
      <c r="AR49" s="481" t="s">
        <v>102</v>
      </c>
      <c r="AS49" s="481" t="s">
        <v>102</v>
      </c>
      <c r="AT49" s="481" t="s">
        <v>102</v>
      </c>
      <c r="AU49" s="481" t="s">
        <v>102</v>
      </c>
      <c r="AV49" s="481" t="s">
        <v>102</v>
      </c>
      <c r="AW49" s="481" t="s">
        <v>102</v>
      </c>
      <c r="AX49" s="481" t="s">
        <v>102</v>
      </c>
      <c r="AY49" s="481" t="s">
        <v>102</v>
      </c>
      <c r="AZ49" s="481" t="s">
        <v>102</v>
      </c>
      <c r="BA49" s="481" t="s">
        <v>102</v>
      </c>
      <c r="BB49" s="481" t="s">
        <v>102</v>
      </c>
      <c r="BC49" s="481" t="s">
        <v>102</v>
      </c>
      <c r="BD49" s="481" t="s">
        <v>102</v>
      </c>
      <c r="BE49" s="481" t="s">
        <v>102</v>
      </c>
      <c r="BF49" s="481" t="s">
        <v>102</v>
      </c>
      <c r="BG49" s="481" t="s">
        <v>102</v>
      </c>
      <c r="BH49" s="481" t="s">
        <v>102</v>
      </c>
      <c r="BI49" s="481" t="s">
        <v>102</v>
      </c>
      <c r="BJ49" s="481" t="s">
        <v>102</v>
      </c>
      <c r="BK49" s="481" t="s">
        <v>102</v>
      </c>
      <c r="BL49" s="481" t="s">
        <v>102</v>
      </c>
      <c r="BM49" s="481" t="s">
        <v>102</v>
      </c>
      <c r="BN49" s="481" t="s">
        <v>102</v>
      </c>
      <c r="BO49" s="481" t="s">
        <v>102</v>
      </c>
      <c r="BP49" s="481" t="s">
        <v>102</v>
      </c>
      <c r="BQ49" s="481" t="s">
        <v>102</v>
      </c>
      <c r="BR49" s="481" t="s">
        <v>102</v>
      </c>
      <c r="BS49" s="481" t="s">
        <v>102</v>
      </c>
      <c r="BT49" s="481" t="s">
        <v>102</v>
      </c>
      <c r="BU49" s="481" t="s">
        <v>102</v>
      </c>
      <c r="BV49" s="481" t="s">
        <v>102</v>
      </c>
      <c r="BW49" s="481" t="s">
        <v>102</v>
      </c>
      <c r="BX49" s="481" t="s">
        <v>102</v>
      </c>
      <c r="BY49" s="481" t="s">
        <v>102</v>
      </c>
      <c r="BZ49" s="481" t="s">
        <v>102</v>
      </c>
      <c r="CA49" s="481" t="s">
        <v>102</v>
      </c>
      <c r="CB49" s="481" t="s">
        <v>102</v>
      </c>
      <c r="CC49" s="481" t="s">
        <v>102</v>
      </c>
      <c r="CD49" s="481" t="s">
        <v>102</v>
      </c>
      <c r="CE49" s="481" t="s">
        <v>102</v>
      </c>
      <c r="CF49" s="481" t="s">
        <v>102</v>
      </c>
      <c r="CG49" s="481" t="s">
        <v>102</v>
      </c>
      <c r="CH49" s="481" t="s">
        <v>102</v>
      </c>
      <c r="CI49" s="481" t="s">
        <v>102</v>
      </c>
      <c r="CJ49" s="481" t="s">
        <v>102</v>
      </c>
      <c r="CK49" s="481" t="s">
        <v>102</v>
      </c>
      <c r="CL49" s="481" t="s">
        <v>102</v>
      </c>
      <c r="CM49" s="481" t="s">
        <v>102</v>
      </c>
      <c r="CN49" s="481" t="s">
        <v>102</v>
      </c>
      <c r="CO49" s="481" t="s">
        <v>102</v>
      </c>
      <c r="CP49" s="481" t="s">
        <v>102</v>
      </c>
      <c r="CQ49" s="481" t="s">
        <v>102</v>
      </c>
      <c r="CR49" s="481" t="s">
        <v>102</v>
      </c>
      <c r="CS49" s="481" t="s">
        <v>102</v>
      </c>
      <c r="CT49" s="481" t="s">
        <v>102</v>
      </c>
      <c r="CU49" s="481" t="s">
        <v>102</v>
      </c>
      <c r="CV49" s="481" t="s">
        <v>102</v>
      </c>
      <c r="CW49" s="481" t="s">
        <v>102</v>
      </c>
      <c r="CX49" s="481" t="s">
        <v>102</v>
      </c>
      <c r="CY49" s="481" t="s">
        <v>102</v>
      </c>
      <c r="CZ49" s="481" t="s">
        <v>102</v>
      </c>
      <c r="DA49" s="481" t="s">
        <v>102</v>
      </c>
      <c r="DB49" s="481" t="s">
        <v>102</v>
      </c>
      <c r="DC49" s="481" t="s">
        <v>102</v>
      </c>
      <c r="DD49" s="481" t="s">
        <v>102</v>
      </c>
      <c r="DE49" s="481" t="s">
        <v>102</v>
      </c>
      <c r="DF49" s="481" t="s">
        <v>102</v>
      </c>
      <c r="DG49" s="481" t="s">
        <v>102</v>
      </c>
      <c r="DH49" s="481" t="s">
        <v>102</v>
      </c>
      <c r="DI49" s="481" t="s">
        <v>102</v>
      </c>
      <c r="DJ49" s="481" t="s">
        <v>102</v>
      </c>
      <c r="DK49" s="481" t="s">
        <v>102</v>
      </c>
      <c r="DL49" s="481" t="s">
        <v>102</v>
      </c>
      <c r="DM49" s="481" t="s">
        <v>102</v>
      </c>
      <c r="DN49" s="481" t="s">
        <v>102</v>
      </c>
      <c r="DO49" s="481" t="s">
        <v>102</v>
      </c>
      <c r="DP49" s="481" t="s">
        <v>102</v>
      </c>
      <c r="DQ49" s="481" t="s">
        <v>102</v>
      </c>
      <c r="DR49" s="481" t="s">
        <v>102</v>
      </c>
      <c r="DS49" s="481" t="s">
        <v>102</v>
      </c>
      <c r="DT49" s="481" t="s">
        <v>102</v>
      </c>
      <c r="DU49" s="481" t="s">
        <v>102</v>
      </c>
      <c r="DV49" s="481" t="s">
        <v>102</v>
      </c>
      <c r="DW49" s="481" t="s">
        <v>102</v>
      </c>
      <c r="DX49" s="481" t="s">
        <v>102</v>
      </c>
      <c r="DY49" s="481" t="s">
        <v>102</v>
      </c>
      <c r="DZ49" s="481" t="s">
        <v>102</v>
      </c>
      <c r="EA49" s="481" t="s">
        <v>102</v>
      </c>
      <c r="EB49" s="481" t="s">
        <v>102</v>
      </c>
    </row>
    <row r="50" spans="1:132" x14ac:dyDescent="0.15">
      <c r="B50" s="481">
        <v>3384292</v>
      </c>
      <c r="C50" s="481" t="s">
        <v>102</v>
      </c>
      <c r="D50" s="481" t="s">
        <v>102</v>
      </c>
      <c r="E50" s="481" t="s">
        <v>102</v>
      </c>
      <c r="F50" s="481" t="s">
        <v>102</v>
      </c>
      <c r="G50" s="481" t="s">
        <v>102</v>
      </c>
      <c r="H50" s="481" t="s">
        <v>102</v>
      </c>
      <c r="I50" s="481" t="s">
        <v>102</v>
      </c>
      <c r="J50" s="481" t="s">
        <v>102</v>
      </c>
      <c r="K50" s="481" t="s">
        <v>102</v>
      </c>
      <c r="L50" s="481" t="s">
        <v>102</v>
      </c>
      <c r="M50" s="481" t="s">
        <v>102</v>
      </c>
      <c r="N50" s="481" t="s">
        <v>102</v>
      </c>
      <c r="O50" s="481" t="s">
        <v>102</v>
      </c>
      <c r="P50" s="481" t="s">
        <v>4863</v>
      </c>
      <c r="Q50" s="481" t="s">
        <v>4279</v>
      </c>
      <c r="R50" s="481" t="s">
        <v>4864</v>
      </c>
      <c r="S50" s="481" t="s">
        <v>4865</v>
      </c>
      <c r="T50" s="481" t="s">
        <v>4297</v>
      </c>
      <c r="U50" s="481" t="s">
        <v>4280</v>
      </c>
      <c r="V50" s="481" t="s">
        <v>4281</v>
      </c>
      <c r="W50" s="481" t="s">
        <v>4866</v>
      </c>
      <c r="X50" s="481" t="s">
        <v>4282</v>
      </c>
      <c r="Y50" s="481" t="s">
        <v>102</v>
      </c>
      <c r="Z50" s="481" t="s">
        <v>102</v>
      </c>
      <c r="AA50" s="481" t="s">
        <v>102</v>
      </c>
      <c r="AB50" s="481" t="s">
        <v>102</v>
      </c>
      <c r="AC50" s="481" t="s">
        <v>102</v>
      </c>
      <c r="AD50" s="481" t="s">
        <v>102</v>
      </c>
      <c r="AE50" s="481" t="s">
        <v>102</v>
      </c>
      <c r="AF50" s="481" t="s">
        <v>102</v>
      </c>
      <c r="AG50" s="481" t="s">
        <v>102</v>
      </c>
      <c r="AH50" s="481" t="s">
        <v>102</v>
      </c>
      <c r="AI50" s="481" t="s">
        <v>102</v>
      </c>
      <c r="AJ50" s="481" t="s">
        <v>102</v>
      </c>
      <c r="AK50" s="481" t="s">
        <v>102</v>
      </c>
      <c r="AL50" s="481" t="s">
        <v>102</v>
      </c>
      <c r="AM50" s="481" t="s">
        <v>102</v>
      </c>
      <c r="AN50" s="481" t="s">
        <v>102</v>
      </c>
      <c r="AO50" s="481" t="s">
        <v>102</v>
      </c>
      <c r="AP50" s="481" t="s">
        <v>102</v>
      </c>
      <c r="AQ50" s="481" t="s">
        <v>102</v>
      </c>
      <c r="AR50" s="481" t="s">
        <v>102</v>
      </c>
      <c r="AS50" s="481" t="s">
        <v>102</v>
      </c>
      <c r="AT50" s="481" t="s">
        <v>102</v>
      </c>
      <c r="AU50" s="481" t="s">
        <v>102</v>
      </c>
      <c r="AV50" s="481" t="s">
        <v>102</v>
      </c>
      <c r="AW50" s="481" t="s">
        <v>102</v>
      </c>
      <c r="AX50" s="481" t="s">
        <v>102</v>
      </c>
      <c r="AY50" s="481" t="s">
        <v>102</v>
      </c>
      <c r="AZ50" s="481" t="s">
        <v>102</v>
      </c>
      <c r="BA50" s="481" t="s">
        <v>102</v>
      </c>
      <c r="BB50" s="481" t="s">
        <v>102</v>
      </c>
      <c r="BC50" s="481" t="s">
        <v>102</v>
      </c>
      <c r="BD50" s="481" t="s">
        <v>102</v>
      </c>
      <c r="BE50" s="481" t="s">
        <v>102</v>
      </c>
      <c r="BF50" s="481" t="s">
        <v>102</v>
      </c>
      <c r="BG50" s="481" t="s">
        <v>102</v>
      </c>
      <c r="BH50" s="481" t="s">
        <v>102</v>
      </c>
      <c r="BI50" s="481" t="s">
        <v>102</v>
      </c>
      <c r="BJ50" s="481" t="s">
        <v>102</v>
      </c>
      <c r="BK50" s="481" t="s">
        <v>102</v>
      </c>
      <c r="BL50" s="481" t="s">
        <v>102</v>
      </c>
      <c r="BM50" s="481" t="s">
        <v>102</v>
      </c>
      <c r="BN50" s="481" t="s">
        <v>102</v>
      </c>
      <c r="BO50" s="481" t="s">
        <v>102</v>
      </c>
      <c r="BP50" s="481" t="s">
        <v>102</v>
      </c>
      <c r="BQ50" s="481" t="s">
        <v>102</v>
      </c>
      <c r="BR50" s="481" t="s">
        <v>102</v>
      </c>
      <c r="BS50" s="481" t="s">
        <v>102</v>
      </c>
      <c r="BT50" s="481" t="s">
        <v>102</v>
      </c>
      <c r="BU50" s="481" t="s">
        <v>102</v>
      </c>
      <c r="BV50" s="481" t="s">
        <v>102</v>
      </c>
      <c r="BW50" s="481" t="s">
        <v>102</v>
      </c>
      <c r="BX50" s="481" t="s">
        <v>102</v>
      </c>
      <c r="BY50" s="481" t="s">
        <v>102</v>
      </c>
      <c r="BZ50" s="481" t="s">
        <v>102</v>
      </c>
      <c r="CA50" s="481" t="s">
        <v>102</v>
      </c>
      <c r="CB50" s="481" t="s">
        <v>102</v>
      </c>
      <c r="CC50" s="481" t="s">
        <v>102</v>
      </c>
      <c r="CD50" s="481" t="s">
        <v>102</v>
      </c>
      <c r="CE50" s="481" t="s">
        <v>102</v>
      </c>
      <c r="CF50" s="481" t="s">
        <v>102</v>
      </c>
      <c r="CG50" s="481" t="s">
        <v>102</v>
      </c>
      <c r="CH50" s="481" t="s">
        <v>102</v>
      </c>
      <c r="CI50" s="481" t="s">
        <v>102</v>
      </c>
      <c r="CJ50" s="481" t="s">
        <v>102</v>
      </c>
      <c r="CK50" s="481" t="s">
        <v>102</v>
      </c>
      <c r="CL50" s="481" t="s">
        <v>102</v>
      </c>
      <c r="CM50" s="481" t="s">
        <v>102</v>
      </c>
      <c r="CN50" s="481" t="s">
        <v>102</v>
      </c>
      <c r="CO50" s="481" t="s">
        <v>102</v>
      </c>
      <c r="CP50" s="481" t="s">
        <v>102</v>
      </c>
      <c r="CQ50" s="481" t="s">
        <v>102</v>
      </c>
      <c r="CR50" s="481" t="s">
        <v>102</v>
      </c>
      <c r="CS50" s="481" t="s">
        <v>102</v>
      </c>
      <c r="CT50" s="481" t="s">
        <v>102</v>
      </c>
      <c r="CU50" s="481" t="s">
        <v>102</v>
      </c>
      <c r="CV50" s="481" t="s">
        <v>102</v>
      </c>
      <c r="CW50" s="481" t="s">
        <v>102</v>
      </c>
      <c r="CX50" s="481" t="s">
        <v>102</v>
      </c>
      <c r="CY50" s="481" t="s">
        <v>102</v>
      </c>
      <c r="CZ50" s="481" t="s">
        <v>102</v>
      </c>
      <c r="DA50" s="481" t="s">
        <v>102</v>
      </c>
      <c r="DB50" s="481" t="s">
        <v>102</v>
      </c>
      <c r="DC50" s="481" t="s">
        <v>102</v>
      </c>
      <c r="DD50" s="481" t="s">
        <v>102</v>
      </c>
      <c r="DE50" s="481" t="s">
        <v>102</v>
      </c>
      <c r="DF50" s="481" t="s">
        <v>102</v>
      </c>
      <c r="DG50" s="481" t="s">
        <v>102</v>
      </c>
      <c r="DH50" s="481" t="s">
        <v>102</v>
      </c>
      <c r="DI50" s="481" t="s">
        <v>102</v>
      </c>
      <c r="DJ50" s="481" t="s">
        <v>102</v>
      </c>
      <c r="DK50" s="481" t="s">
        <v>102</v>
      </c>
      <c r="DL50" s="481" t="s">
        <v>102</v>
      </c>
      <c r="DM50" s="481" t="s">
        <v>102</v>
      </c>
      <c r="DN50" s="481" t="s">
        <v>102</v>
      </c>
      <c r="DO50" s="481" t="s">
        <v>102</v>
      </c>
      <c r="DP50" s="481" t="s">
        <v>102</v>
      </c>
      <c r="DQ50" s="481" t="s">
        <v>102</v>
      </c>
      <c r="DR50" s="481" t="s">
        <v>102</v>
      </c>
      <c r="DS50" s="481" t="s">
        <v>102</v>
      </c>
      <c r="DT50" s="481" t="s">
        <v>102</v>
      </c>
      <c r="DU50" s="481" t="s">
        <v>102</v>
      </c>
      <c r="DV50" s="481" t="s">
        <v>102</v>
      </c>
      <c r="DW50" s="481" t="s">
        <v>102</v>
      </c>
      <c r="DX50" s="481" t="s">
        <v>102</v>
      </c>
      <c r="DY50" s="481" t="s">
        <v>102</v>
      </c>
      <c r="DZ50" s="481" t="s">
        <v>102</v>
      </c>
      <c r="EA50" s="481" t="s">
        <v>102</v>
      </c>
      <c r="EB50" s="481" t="s">
        <v>102</v>
      </c>
    </row>
    <row r="51" spans="1:132" x14ac:dyDescent="0.15">
      <c r="B51" s="481">
        <v>2989788</v>
      </c>
      <c r="C51" s="481" t="s">
        <v>102</v>
      </c>
      <c r="D51" s="481" t="s">
        <v>102</v>
      </c>
      <c r="E51" s="481" t="s">
        <v>102</v>
      </c>
      <c r="F51" s="481" t="s">
        <v>102</v>
      </c>
      <c r="G51" s="481" t="s">
        <v>102</v>
      </c>
      <c r="H51" s="481" t="s">
        <v>102</v>
      </c>
      <c r="I51" s="481" t="s">
        <v>102</v>
      </c>
      <c r="J51" s="481" t="s">
        <v>102</v>
      </c>
      <c r="K51" s="481" t="s">
        <v>102</v>
      </c>
      <c r="L51" s="481" t="s">
        <v>102</v>
      </c>
      <c r="M51" s="481" t="s">
        <v>102</v>
      </c>
      <c r="N51" s="481" t="s">
        <v>102</v>
      </c>
      <c r="O51" s="481" t="s">
        <v>102</v>
      </c>
      <c r="P51" s="481" t="s">
        <v>102</v>
      </c>
      <c r="Q51" s="481" t="s">
        <v>102</v>
      </c>
      <c r="R51" s="481" t="s">
        <v>102</v>
      </c>
      <c r="S51" s="481" t="s">
        <v>102</v>
      </c>
      <c r="T51" s="481" t="s">
        <v>102</v>
      </c>
      <c r="U51" s="481" t="s">
        <v>102</v>
      </c>
      <c r="V51" s="481" t="s">
        <v>102</v>
      </c>
      <c r="W51" s="481" t="s">
        <v>102</v>
      </c>
      <c r="X51" s="481" t="s">
        <v>102</v>
      </c>
      <c r="Y51" s="481" t="s">
        <v>102</v>
      </c>
      <c r="Z51" s="481" t="s">
        <v>102</v>
      </c>
      <c r="AA51" s="481" t="s">
        <v>102</v>
      </c>
      <c r="AB51" s="481" t="s">
        <v>102</v>
      </c>
      <c r="AC51" s="481" t="s">
        <v>102</v>
      </c>
      <c r="AD51" s="481" t="s">
        <v>102</v>
      </c>
      <c r="AE51" s="481" t="s">
        <v>102</v>
      </c>
      <c r="AF51" s="481" t="s">
        <v>102</v>
      </c>
      <c r="AG51" s="481" t="s">
        <v>102</v>
      </c>
      <c r="AH51" s="481" t="s">
        <v>102</v>
      </c>
      <c r="AI51" s="481" t="s">
        <v>102</v>
      </c>
      <c r="AJ51" s="481" t="s">
        <v>102</v>
      </c>
      <c r="AK51" s="481" t="s">
        <v>102</v>
      </c>
      <c r="AL51" s="481" t="s">
        <v>102</v>
      </c>
      <c r="AM51" s="481" t="s">
        <v>102</v>
      </c>
      <c r="AN51" s="481" t="s">
        <v>102</v>
      </c>
      <c r="AO51" s="481" t="s">
        <v>102</v>
      </c>
      <c r="AP51" s="481" t="s">
        <v>102</v>
      </c>
      <c r="AQ51" s="481" t="s">
        <v>102</v>
      </c>
      <c r="AR51" s="481" t="s">
        <v>102</v>
      </c>
      <c r="AS51" s="481" t="s">
        <v>102</v>
      </c>
      <c r="AT51" s="481" t="s">
        <v>102</v>
      </c>
      <c r="AU51" s="481" t="s">
        <v>102</v>
      </c>
      <c r="AV51" s="481" t="s">
        <v>102</v>
      </c>
      <c r="AW51" s="481" t="s">
        <v>102</v>
      </c>
      <c r="AX51" s="481" t="s">
        <v>102</v>
      </c>
      <c r="AY51" s="481" t="s">
        <v>102</v>
      </c>
      <c r="AZ51" s="481" t="s">
        <v>102</v>
      </c>
      <c r="BA51" s="481" t="s">
        <v>102</v>
      </c>
      <c r="BB51" s="481" t="s">
        <v>102</v>
      </c>
      <c r="BC51" s="481" t="s">
        <v>102</v>
      </c>
      <c r="BD51" s="481" t="s">
        <v>102</v>
      </c>
      <c r="BE51" s="481" t="s">
        <v>102</v>
      </c>
      <c r="BF51" s="481" t="s">
        <v>102</v>
      </c>
      <c r="BG51" s="481" t="s">
        <v>102</v>
      </c>
      <c r="BH51" s="481" t="s">
        <v>102</v>
      </c>
      <c r="BI51" s="481" t="s">
        <v>102</v>
      </c>
      <c r="BJ51" s="481" t="s">
        <v>102</v>
      </c>
      <c r="BK51" s="481" t="s">
        <v>102</v>
      </c>
      <c r="BL51" s="481" t="s">
        <v>102</v>
      </c>
      <c r="BM51" s="481" t="s">
        <v>102</v>
      </c>
      <c r="BN51" s="481" t="s">
        <v>102</v>
      </c>
      <c r="BO51" s="481" t="s">
        <v>102</v>
      </c>
      <c r="BP51" s="481" t="s">
        <v>102</v>
      </c>
      <c r="BQ51" s="481" t="s">
        <v>102</v>
      </c>
      <c r="BR51" s="481" t="s">
        <v>102</v>
      </c>
      <c r="BS51" s="481" t="s">
        <v>102</v>
      </c>
      <c r="BT51" s="481" t="s">
        <v>102</v>
      </c>
      <c r="BU51" s="481" t="s">
        <v>102</v>
      </c>
      <c r="BV51" s="481" t="s">
        <v>102</v>
      </c>
      <c r="BW51" s="481" t="s">
        <v>102</v>
      </c>
      <c r="BX51" s="481" t="s">
        <v>102</v>
      </c>
      <c r="BY51" s="481" t="s">
        <v>102</v>
      </c>
      <c r="BZ51" s="481" t="s">
        <v>102</v>
      </c>
      <c r="CA51" s="481" t="s">
        <v>102</v>
      </c>
      <c r="CB51" s="481" t="s">
        <v>102</v>
      </c>
      <c r="CC51" s="481" t="s">
        <v>102</v>
      </c>
      <c r="CD51" s="481" t="s">
        <v>102</v>
      </c>
      <c r="CE51" s="481" t="s">
        <v>102</v>
      </c>
      <c r="CF51" s="481" t="s">
        <v>102</v>
      </c>
      <c r="CG51" s="481" t="s">
        <v>102</v>
      </c>
      <c r="CH51" s="481" t="s">
        <v>102</v>
      </c>
      <c r="CI51" s="481" t="s">
        <v>102</v>
      </c>
      <c r="CJ51" s="481" t="s">
        <v>102</v>
      </c>
      <c r="CK51" s="481" t="s">
        <v>102</v>
      </c>
      <c r="CL51" s="481" t="s">
        <v>102</v>
      </c>
      <c r="CM51" s="481" t="s">
        <v>102</v>
      </c>
      <c r="CN51" s="481" t="s">
        <v>102</v>
      </c>
      <c r="CO51" s="481" t="s">
        <v>102</v>
      </c>
      <c r="CP51" s="481" t="s">
        <v>102</v>
      </c>
      <c r="CQ51" s="481" t="s">
        <v>102</v>
      </c>
      <c r="CR51" s="481" t="s">
        <v>102</v>
      </c>
      <c r="CS51" s="481" t="s">
        <v>102</v>
      </c>
      <c r="CT51" s="481" t="s">
        <v>102</v>
      </c>
      <c r="CU51" s="481" t="s">
        <v>102</v>
      </c>
      <c r="CV51" s="481" t="s">
        <v>102</v>
      </c>
      <c r="CW51" s="481" t="s">
        <v>102</v>
      </c>
      <c r="CX51" s="481" t="s">
        <v>102</v>
      </c>
      <c r="CY51" s="481" t="s">
        <v>102</v>
      </c>
      <c r="CZ51" s="481" t="s">
        <v>102</v>
      </c>
      <c r="DA51" s="481" t="s">
        <v>102</v>
      </c>
      <c r="DB51" s="481" t="s">
        <v>102</v>
      </c>
      <c r="DC51" s="481" t="s">
        <v>102</v>
      </c>
      <c r="DD51" s="481" t="s">
        <v>102</v>
      </c>
      <c r="DE51" s="481" t="s">
        <v>102</v>
      </c>
      <c r="DF51" s="481" t="s">
        <v>102</v>
      </c>
      <c r="DG51" s="481" t="s">
        <v>102</v>
      </c>
      <c r="DH51" s="481" t="s">
        <v>102</v>
      </c>
      <c r="DI51" s="481" t="s">
        <v>102</v>
      </c>
      <c r="DJ51" s="481" t="s">
        <v>102</v>
      </c>
      <c r="DK51" s="481" t="s">
        <v>102</v>
      </c>
      <c r="DL51" s="481" t="s">
        <v>102</v>
      </c>
      <c r="DM51" s="481" t="s">
        <v>102</v>
      </c>
      <c r="DN51" s="481" t="s">
        <v>102</v>
      </c>
      <c r="DO51" s="481" t="s">
        <v>102</v>
      </c>
      <c r="DP51" s="481" t="s">
        <v>102</v>
      </c>
      <c r="DQ51" s="481" t="s">
        <v>102</v>
      </c>
      <c r="DR51" s="481" t="s">
        <v>102</v>
      </c>
      <c r="DS51" s="481" t="s">
        <v>102</v>
      </c>
      <c r="DT51" s="481" t="s">
        <v>102</v>
      </c>
      <c r="DU51" s="481" t="s">
        <v>102</v>
      </c>
      <c r="DV51" s="481" t="s">
        <v>102</v>
      </c>
      <c r="DW51" s="481" t="s">
        <v>102</v>
      </c>
      <c r="DX51" s="481" t="s">
        <v>102</v>
      </c>
      <c r="DY51" s="481" t="s">
        <v>102</v>
      </c>
      <c r="DZ51" s="481" t="s">
        <v>102</v>
      </c>
      <c r="EA51" s="481" t="s">
        <v>102</v>
      </c>
      <c r="EB51" s="481" t="s">
        <v>102</v>
      </c>
    </row>
    <row r="52" spans="1:132" x14ac:dyDescent="0.15">
      <c r="A52" s="485"/>
      <c r="B52" s="481">
        <v>4531873</v>
      </c>
      <c r="C52" s="481" t="s">
        <v>4867</v>
      </c>
      <c r="D52" s="481" t="s">
        <v>4868</v>
      </c>
      <c r="E52" s="481" t="s">
        <v>102</v>
      </c>
      <c r="F52" s="481" t="s">
        <v>102</v>
      </c>
      <c r="G52" s="481" t="s">
        <v>102</v>
      </c>
      <c r="H52" s="481" t="s">
        <v>4869</v>
      </c>
      <c r="I52" s="481" t="s">
        <v>4870</v>
      </c>
      <c r="J52" s="481" t="s">
        <v>4867</v>
      </c>
      <c r="K52" s="481" t="s">
        <v>4868</v>
      </c>
      <c r="L52" s="481" t="s">
        <v>102</v>
      </c>
      <c r="M52" s="481" t="s">
        <v>4869</v>
      </c>
      <c r="N52" s="481" t="s">
        <v>4300</v>
      </c>
      <c r="O52" s="481" t="s">
        <v>4870</v>
      </c>
      <c r="P52" s="481" t="s">
        <v>4867</v>
      </c>
      <c r="Q52" s="481" t="s">
        <v>4868</v>
      </c>
      <c r="R52" s="481" t="s">
        <v>4301</v>
      </c>
      <c r="S52" s="481" t="s">
        <v>102</v>
      </c>
      <c r="T52" s="481" t="s">
        <v>102</v>
      </c>
      <c r="U52" s="481" t="s">
        <v>102</v>
      </c>
      <c r="V52" s="481" t="s">
        <v>102</v>
      </c>
      <c r="W52" s="481" t="s">
        <v>102</v>
      </c>
      <c r="X52" s="481" t="s">
        <v>102</v>
      </c>
      <c r="Y52" s="481" t="s">
        <v>102</v>
      </c>
      <c r="Z52" s="481" t="s">
        <v>102</v>
      </c>
      <c r="AA52" s="481" t="s">
        <v>102</v>
      </c>
      <c r="AB52" s="481" t="s">
        <v>102</v>
      </c>
      <c r="AC52" s="481" t="s">
        <v>102</v>
      </c>
      <c r="AD52" s="481" t="s">
        <v>102</v>
      </c>
      <c r="AE52" s="481" t="s">
        <v>102</v>
      </c>
      <c r="AF52" s="481" t="s">
        <v>102</v>
      </c>
      <c r="AG52" s="481" t="s">
        <v>102</v>
      </c>
      <c r="AH52" s="481" t="s">
        <v>102</v>
      </c>
      <c r="AI52" s="481" t="s">
        <v>102</v>
      </c>
      <c r="AJ52" s="481" t="s">
        <v>102</v>
      </c>
      <c r="AK52" s="481" t="s">
        <v>102</v>
      </c>
      <c r="AL52" s="481" t="s">
        <v>102</v>
      </c>
      <c r="AM52" s="481" t="s">
        <v>102</v>
      </c>
      <c r="AN52" s="481" t="s">
        <v>102</v>
      </c>
      <c r="AO52" s="481" t="s">
        <v>102</v>
      </c>
      <c r="AP52" s="481" t="s">
        <v>102</v>
      </c>
      <c r="AQ52" s="481" t="s">
        <v>102</v>
      </c>
      <c r="AR52" s="481" t="s">
        <v>102</v>
      </c>
      <c r="AS52" s="481" t="s">
        <v>102</v>
      </c>
      <c r="AT52" s="481" t="s">
        <v>102</v>
      </c>
      <c r="AU52" s="481" t="s">
        <v>102</v>
      </c>
      <c r="AV52" s="481" t="s">
        <v>102</v>
      </c>
      <c r="AW52" s="481" t="s">
        <v>102</v>
      </c>
      <c r="AX52" s="481" t="s">
        <v>102</v>
      </c>
      <c r="AY52" s="481" t="s">
        <v>102</v>
      </c>
      <c r="AZ52" s="481" t="s">
        <v>102</v>
      </c>
      <c r="BA52" s="481" t="s">
        <v>102</v>
      </c>
      <c r="BB52" s="481" t="s">
        <v>102</v>
      </c>
      <c r="BC52" s="481" t="s">
        <v>102</v>
      </c>
      <c r="BD52" s="481" t="s">
        <v>102</v>
      </c>
      <c r="BE52" s="481" t="s">
        <v>102</v>
      </c>
      <c r="BF52" s="481" t="s">
        <v>102</v>
      </c>
      <c r="BG52" s="481" t="s">
        <v>102</v>
      </c>
      <c r="BH52" s="481" t="s">
        <v>102</v>
      </c>
      <c r="BI52" s="481" t="s">
        <v>102</v>
      </c>
      <c r="BJ52" s="481" t="s">
        <v>102</v>
      </c>
      <c r="BK52" s="481" t="s">
        <v>102</v>
      </c>
      <c r="BL52" s="481" t="s">
        <v>102</v>
      </c>
      <c r="BM52" s="481" t="s">
        <v>102</v>
      </c>
      <c r="BN52" s="481" t="s">
        <v>102</v>
      </c>
      <c r="BO52" s="481" t="s">
        <v>102</v>
      </c>
      <c r="BP52" s="481" t="s">
        <v>102</v>
      </c>
      <c r="BQ52" s="481" t="s">
        <v>102</v>
      </c>
      <c r="BR52" s="481" t="s">
        <v>102</v>
      </c>
      <c r="BS52" s="481" t="s">
        <v>102</v>
      </c>
      <c r="BT52" s="481" t="s">
        <v>102</v>
      </c>
      <c r="BU52" s="481" t="s">
        <v>102</v>
      </c>
      <c r="BV52" s="481" t="s">
        <v>102</v>
      </c>
      <c r="BW52" s="481" t="s">
        <v>102</v>
      </c>
      <c r="BX52" s="481" t="s">
        <v>102</v>
      </c>
      <c r="BY52" s="481" t="s">
        <v>102</v>
      </c>
      <c r="BZ52" s="481" t="s">
        <v>102</v>
      </c>
      <c r="CA52" s="481" t="s">
        <v>102</v>
      </c>
      <c r="CB52" s="481" t="s">
        <v>102</v>
      </c>
      <c r="CC52" s="481" t="s">
        <v>102</v>
      </c>
      <c r="CD52" s="481" t="s">
        <v>102</v>
      </c>
      <c r="CE52" s="481" t="s">
        <v>102</v>
      </c>
      <c r="CF52" s="481" t="s">
        <v>102</v>
      </c>
      <c r="CG52" s="481" t="s">
        <v>102</v>
      </c>
      <c r="CH52" s="481" t="s">
        <v>102</v>
      </c>
      <c r="CI52" s="481" t="s">
        <v>102</v>
      </c>
      <c r="CJ52" s="481" t="s">
        <v>102</v>
      </c>
      <c r="CK52" s="481" t="s">
        <v>102</v>
      </c>
      <c r="CL52" s="481" t="s">
        <v>102</v>
      </c>
      <c r="CM52" s="481" t="s">
        <v>102</v>
      </c>
      <c r="CN52" s="481" t="s">
        <v>102</v>
      </c>
      <c r="CO52" s="481" t="s">
        <v>102</v>
      </c>
      <c r="CP52" s="481" t="s">
        <v>102</v>
      </c>
      <c r="CQ52" s="481" t="s">
        <v>102</v>
      </c>
      <c r="CR52" s="481" t="s">
        <v>102</v>
      </c>
      <c r="CS52" s="481" t="s">
        <v>102</v>
      </c>
      <c r="CT52" s="481" t="s">
        <v>102</v>
      </c>
      <c r="CU52" s="481" t="s">
        <v>102</v>
      </c>
      <c r="CV52" s="481" t="s">
        <v>102</v>
      </c>
      <c r="CW52" s="481" t="s">
        <v>102</v>
      </c>
      <c r="CX52" s="481" t="s">
        <v>102</v>
      </c>
      <c r="CY52" s="481" t="s">
        <v>102</v>
      </c>
      <c r="CZ52" s="481" t="s">
        <v>102</v>
      </c>
      <c r="DA52" s="481" t="s">
        <v>102</v>
      </c>
      <c r="DB52" s="481" t="s">
        <v>102</v>
      </c>
      <c r="DC52" s="481" t="s">
        <v>102</v>
      </c>
      <c r="DD52" s="481" t="s">
        <v>102</v>
      </c>
      <c r="DE52" s="481" t="s">
        <v>102</v>
      </c>
      <c r="DF52" s="481" t="s">
        <v>102</v>
      </c>
      <c r="DG52" s="481" t="s">
        <v>102</v>
      </c>
      <c r="DH52" s="481" t="s">
        <v>102</v>
      </c>
      <c r="DI52" s="481" t="s">
        <v>102</v>
      </c>
      <c r="DJ52" s="481" t="s">
        <v>102</v>
      </c>
      <c r="DK52" s="481" t="s">
        <v>102</v>
      </c>
      <c r="DL52" s="481" t="s">
        <v>102</v>
      </c>
      <c r="DM52" s="481" t="s">
        <v>102</v>
      </c>
      <c r="DN52" s="481" t="s">
        <v>102</v>
      </c>
      <c r="DO52" s="481" t="s">
        <v>102</v>
      </c>
      <c r="DP52" s="481" t="s">
        <v>102</v>
      </c>
      <c r="DQ52" s="481" t="s">
        <v>102</v>
      </c>
      <c r="DR52" s="481" t="s">
        <v>102</v>
      </c>
      <c r="DS52" s="481" t="s">
        <v>102</v>
      </c>
      <c r="DT52" s="481" t="s">
        <v>102</v>
      </c>
      <c r="DU52" s="481" t="s">
        <v>102</v>
      </c>
      <c r="DV52" s="481" t="s">
        <v>102</v>
      </c>
      <c r="DW52" s="481" t="s">
        <v>102</v>
      </c>
      <c r="DX52" s="481" t="s">
        <v>102</v>
      </c>
      <c r="DY52" s="481" t="s">
        <v>102</v>
      </c>
      <c r="DZ52" s="481" t="s">
        <v>102</v>
      </c>
      <c r="EA52" s="481" t="s">
        <v>102</v>
      </c>
      <c r="EB52" s="481" t="s">
        <v>102</v>
      </c>
    </row>
    <row r="53" spans="1:132" x14ac:dyDescent="0.15">
      <c r="B53" s="481">
        <v>3989071</v>
      </c>
      <c r="C53" s="481" t="s">
        <v>102</v>
      </c>
      <c r="D53" s="481" t="s">
        <v>102</v>
      </c>
      <c r="E53" s="481" t="s">
        <v>102</v>
      </c>
      <c r="F53" s="481" t="s">
        <v>102</v>
      </c>
      <c r="G53" s="481" t="s">
        <v>4303</v>
      </c>
      <c r="H53" s="481" t="s">
        <v>4304</v>
      </c>
      <c r="I53" s="481" t="s">
        <v>4305</v>
      </c>
      <c r="J53" s="481" t="s">
        <v>4306</v>
      </c>
      <c r="K53" s="481" t="s">
        <v>102</v>
      </c>
      <c r="L53" s="481" t="s">
        <v>102</v>
      </c>
      <c r="M53" s="481" t="s">
        <v>102</v>
      </c>
      <c r="N53" s="481" t="s">
        <v>102</v>
      </c>
      <c r="O53" s="481" t="s">
        <v>102</v>
      </c>
      <c r="P53" s="481" t="s">
        <v>102</v>
      </c>
      <c r="Q53" s="481" t="s">
        <v>102</v>
      </c>
      <c r="R53" s="481" t="s">
        <v>102</v>
      </c>
      <c r="S53" s="481" t="s">
        <v>102</v>
      </c>
      <c r="T53" s="481" t="s">
        <v>102</v>
      </c>
      <c r="U53" s="481" t="s">
        <v>102</v>
      </c>
      <c r="V53" s="481" t="s">
        <v>102</v>
      </c>
      <c r="W53" s="481" t="s">
        <v>102</v>
      </c>
      <c r="X53" s="481" t="s">
        <v>102</v>
      </c>
      <c r="Y53" s="481" t="s">
        <v>102</v>
      </c>
      <c r="Z53" s="481" t="s">
        <v>102</v>
      </c>
      <c r="AA53" s="481" t="s">
        <v>102</v>
      </c>
      <c r="AB53" s="481" t="s">
        <v>102</v>
      </c>
      <c r="AC53" s="481" t="s">
        <v>102</v>
      </c>
      <c r="AD53" s="481" t="s">
        <v>102</v>
      </c>
      <c r="AE53" s="481" t="s">
        <v>102</v>
      </c>
      <c r="AF53" s="481" t="s">
        <v>102</v>
      </c>
      <c r="AG53" s="481" t="s">
        <v>102</v>
      </c>
      <c r="AH53" s="481" t="s">
        <v>102</v>
      </c>
      <c r="AI53" s="481" t="s">
        <v>102</v>
      </c>
      <c r="AJ53" s="481" t="s">
        <v>102</v>
      </c>
      <c r="AK53" s="481" t="s">
        <v>102</v>
      </c>
      <c r="AL53" s="481" t="s">
        <v>102</v>
      </c>
      <c r="AM53" s="481" t="s">
        <v>102</v>
      </c>
      <c r="AN53" s="481" t="s">
        <v>102</v>
      </c>
      <c r="AO53" s="481" t="s">
        <v>102</v>
      </c>
      <c r="AP53" s="481" t="s">
        <v>102</v>
      </c>
      <c r="AQ53" s="481" t="s">
        <v>102</v>
      </c>
      <c r="AR53" s="481" t="s">
        <v>102</v>
      </c>
      <c r="AS53" s="481" t="s">
        <v>102</v>
      </c>
      <c r="AT53" s="481" t="s">
        <v>102</v>
      </c>
      <c r="AU53" s="481" t="s">
        <v>102</v>
      </c>
      <c r="AV53" s="481" t="s">
        <v>102</v>
      </c>
      <c r="AW53" s="481" t="s">
        <v>102</v>
      </c>
      <c r="AX53" s="481" t="s">
        <v>102</v>
      </c>
      <c r="AY53" s="481" t="s">
        <v>102</v>
      </c>
      <c r="AZ53" s="481" t="s">
        <v>102</v>
      </c>
      <c r="BA53" s="481" t="s">
        <v>102</v>
      </c>
      <c r="BB53" s="481" t="s">
        <v>102</v>
      </c>
      <c r="BC53" s="481" t="s">
        <v>102</v>
      </c>
      <c r="BD53" s="481" t="s">
        <v>102</v>
      </c>
      <c r="BE53" s="481" t="s">
        <v>102</v>
      </c>
      <c r="BF53" s="481" t="s">
        <v>102</v>
      </c>
      <c r="BG53" s="481" t="s">
        <v>102</v>
      </c>
      <c r="BH53" s="481" t="s">
        <v>102</v>
      </c>
      <c r="BI53" s="481" t="s">
        <v>102</v>
      </c>
      <c r="BJ53" s="481" t="s">
        <v>102</v>
      </c>
      <c r="BK53" s="481" t="s">
        <v>102</v>
      </c>
      <c r="BL53" s="481" t="s">
        <v>102</v>
      </c>
      <c r="BM53" s="481" t="s">
        <v>102</v>
      </c>
      <c r="BN53" s="481" t="s">
        <v>102</v>
      </c>
      <c r="BO53" s="481" t="s">
        <v>102</v>
      </c>
      <c r="BP53" s="481" t="s">
        <v>102</v>
      </c>
      <c r="BQ53" s="481" t="s">
        <v>102</v>
      </c>
      <c r="BR53" s="481" t="s">
        <v>102</v>
      </c>
      <c r="BS53" s="481" t="s">
        <v>102</v>
      </c>
      <c r="BT53" s="481" t="s">
        <v>102</v>
      </c>
      <c r="BU53" s="481" t="s">
        <v>102</v>
      </c>
      <c r="BV53" s="481" t="s">
        <v>102</v>
      </c>
      <c r="BW53" s="481" t="s">
        <v>102</v>
      </c>
      <c r="BX53" s="481" t="s">
        <v>102</v>
      </c>
      <c r="BY53" s="481" t="s">
        <v>102</v>
      </c>
      <c r="BZ53" s="481" t="s">
        <v>102</v>
      </c>
      <c r="CA53" s="481" t="s">
        <v>102</v>
      </c>
      <c r="CB53" s="481" t="s">
        <v>102</v>
      </c>
      <c r="CC53" s="481" t="s">
        <v>102</v>
      </c>
      <c r="CD53" s="481" t="s">
        <v>102</v>
      </c>
      <c r="CE53" s="481" t="s">
        <v>102</v>
      </c>
      <c r="CF53" s="481" t="s">
        <v>102</v>
      </c>
      <c r="CG53" s="481" t="s">
        <v>102</v>
      </c>
      <c r="CH53" s="481" t="s">
        <v>102</v>
      </c>
      <c r="CI53" s="481" t="s">
        <v>102</v>
      </c>
      <c r="CJ53" s="481" t="s">
        <v>102</v>
      </c>
      <c r="CK53" s="481" t="s">
        <v>102</v>
      </c>
      <c r="CL53" s="481" t="s">
        <v>102</v>
      </c>
      <c r="CM53" s="481" t="s">
        <v>102</v>
      </c>
      <c r="CN53" s="481" t="s">
        <v>102</v>
      </c>
      <c r="CO53" s="481" t="s">
        <v>102</v>
      </c>
      <c r="CP53" s="481" t="s">
        <v>102</v>
      </c>
      <c r="CQ53" s="481" t="s">
        <v>102</v>
      </c>
      <c r="CR53" s="481" t="s">
        <v>102</v>
      </c>
      <c r="CS53" s="481" t="s">
        <v>102</v>
      </c>
      <c r="CT53" s="481" t="s">
        <v>102</v>
      </c>
      <c r="CU53" s="481" t="s">
        <v>102</v>
      </c>
      <c r="CV53" s="481" t="s">
        <v>102</v>
      </c>
      <c r="CW53" s="481" t="s">
        <v>102</v>
      </c>
      <c r="CX53" s="481" t="s">
        <v>102</v>
      </c>
      <c r="CY53" s="481" t="s">
        <v>102</v>
      </c>
      <c r="CZ53" s="481" t="s">
        <v>102</v>
      </c>
      <c r="DA53" s="481" t="s">
        <v>102</v>
      </c>
      <c r="DB53" s="481" t="s">
        <v>102</v>
      </c>
      <c r="DC53" s="481" t="s">
        <v>102</v>
      </c>
      <c r="DD53" s="481" t="s">
        <v>102</v>
      </c>
      <c r="DE53" s="481" t="s">
        <v>102</v>
      </c>
      <c r="DF53" s="481" t="s">
        <v>102</v>
      </c>
      <c r="DG53" s="481" t="s">
        <v>102</v>
      </c>
      <c r="DH53" s="481" t="s">
        <v>102</v>
      </c>
      <c r="DI53" s="481" t="s">
        <v>102</v>
      </c>
      <c r="DJ53" s="481" t="s">
        <v>102</v>
      </c>
      <c r="DK53" s="481" t="s">
        <v>102</v>
      </c>
      <c r="DL53" s="481" t="s">
        <v>102</v>
      </c>
      <c r="DM53" s="481" t="s">
        <v>102</v>
      </c>
      <c r="DN53" s="481" t="s">
        <v>102</v>
      </c>
      <c r="DO53" s="481" t="s">
        <v>102</v>
      </c>
      <c r="DP53" s="481" t="s">
        <v>102</v>
      </c>
      <c r="DQ53" s="481" t="s">
        <v>102</v>
      </c>
      <c r="DR53" s="481" t="s">
        <v>102</v>
      </c>
      <c r="DS53" s="481" t="s">
        <v>102</v>
      </c>
      <c r="DT53" s="481" t="s">
        <v>102</v>
      </c>
      <c r="DU53" s="481" t="s">
        <v>102</v>
      </c>
      <c r="DV53" s="481" t="s">
        <v>102</v>
      </c>
      <c r="DW53" s="481" t="s">
        <v>102</v>
      </c>
      <c r="DX53" s="481" t="s">
        <v>102</v>
      </c>
      <c r="DY53" s="481" t="s">
        <v>102</v>
      </c>
      <c r="DZ53" s="481" t="s">
        <v>102</v>
      </c>
      <c r="EA53" s="481" t="s">
        <v>102</v>
      </c>
      <c r="EB53" s="481" t="s">
        <v>102</v>
      </c>
    </row>
    <row r="54" spans="1:132" x14ac:dyDescent="0.15">
      <c r="A54" s="485"/>
      <c r="B54" s="481">
        <v>4047929</v>
      </c>
      <c r="C54" s="481" t="s">
        <v>102</v>
      </c>
      <c r="D54" s="481" t="s">
        <v>102</v>
      </c>
      <c r="E54" s="481" t="s">
        <v>102</v>
      </c>
      <c r="F54" s="481" t="s">
        <v>102</v>
      </c>
      <c r="G54" s="481" t="s">
        <v>102</v>
      </c>
      <c r="H54" s="481" t="s">
        <v>102</v>
      </c>
      <c r="I54" s="481" t="s">
        <v>102</v>
      </c>
      <c r="J54" s="481" t="s">
        <v>102</v>
      </c>
      <c r="K54" s="481" t="s">
        <v>102</v>
      </c>
      <c r="L54" s="481" t="s">
        <v>102</v>
      </c>
      <c r="M54" s="481" t="s">
        <v>102</v>
      </c>
      <c r="N54" s="481" t="s">
        <v>102</v>
      </c>
      <c r="O54" s="481" t="s">
        <v>102</v>
      </c>
      <c r="P54" s="481" t="s">
        <v>102</v>
      </c>
      <c r="Q54" s="481" t="s">
        <v>4308</v>
      </c>
      <c r="R54" s="481" t="s">
        <v>4309</v>
      </c>
      <c r="S54" s="481" t="s">
        <v>4310</v>
      </c>
      <c r="T54" s="481" t="s">
        <v>796</v>
      </c>
      <c r="U54" s="481" t="s">
        <v>4311</v>
      </c>
      <c r="V54" s="481" t="s">
        <v>102</v>
      </c>
      <c r="W54" s="481" t="s">
        <v>102</v>
      </c>
      <c r="X54" s="481" t="s">
        <v>102</v>
      </c>
      <c r="Y54" s="481" t="s">
        <v>102</v>
      </c>
      <c r="Z54" s="481" t="s">
        <v>102</v>
      </c>
      <c r="AA54" s="481" t="s">
        <v>102</v>
      </c>
      <c r="AB54" s="481" t="s">
        <v>102</v>
      </c>
      <c r="AC54" s="481" t="s">
        <v>102</v>
      </c>
      <c r="AD54" s="481" t="s">
        <v>102</v>
      </c>
      <c r="AE54" s="481" t="s">
        <v>102</v>
      </c>
      <c r="AF54" s="481" t="s">
        <v>102</v>
      </c>
      <c r="AG54" s="481" t="s">
        <v>102</v>
      </c>
      <c r="AH54" s="481" t="s">
        <v>102</v>
      </c>
      <c r="AI54" s="481" t="s">
        <v>102</v>
      </c>
      <c r="AJ54" s="481" t="s">
        <v>102</v>
      </c>
      <c r="AK54" s="481" t="s">
        <v>102</v>
      </c>
      <c r="AL54" s="481" t="s">
        <v>102</v>
      </c>
      <c r="AM54" s="481" t="s">
        <v>102</v>
      </c>
      <c r="AN54" s="481" t="s">
        <v>102</v>
      </c>
      <c r="AO54" s="481" t="s">
        <v>102</v>
      </c>
      <c r="AP54" s="481" t="s">
        <v>102</v>
      </c>
      <c r="AQ54" s="481" t="s">
        <v>102</v>
      </c>
      <c r="AR54" s="481" t="s">
        <v>102</v>
      </c>
      <c r="AS54" s="481" t="s">
        <v>102</v>
      </c>
      <c r="AT54" s="481" t="s">
        <v>102</v>
      </c>
      <c r="AU54" s="481" t="s">
        <v>102</v>
      </c>
      <c r="AV54" s="481" t="s">
        <v>102</v>
      </c>
      <c r="AW54" s="481" t="s">
        <v>102</v>
      </c>
      <c r="AX54" s="481" t="s">
        <v>102</v>
      </c>
      <c r="AY54" s="481" t="s">
        <v>102</v>
      </c>
      <c r="AZ54" s="481" t="s">
        <v>102</v>
      </c>
      <c r="BA54" s="481" t="s">
        <v>102</v>
      </c>
      <c r="BB54" s="481" t="s">
        <v>102</v>
      </c>
      <c r="BC54" s="481" t="s">
        <v>102</v>
      </c>
      <c r="BD54" s="481" t="s">
        <v>102</v>
      </c>
      <c r="BE54" s="481" t="s">
        <v>102</v>
      </c>
      <c r="BF54" s="481" t="s">
        <v>102</v>
      </c>
      <c r="BG54" s="481" t="s">
        <v>102</v>
      </c>
      <c r="BH54" s="481" t="s">
        <v>102</v>
      </c>
      <c r="BI54" s="481" t="s">
        <v>102</v>
      </c>
      <c r="BJ54" s="481" t="s">
        <v>102</v>
      </c>
      <c r="BK54" s="481" t="s">
        <v>102</v>
      </c>
      <c r="BL54" s="481" t="s">
        <v>102</v>
      </c>
      <c r="BM54" s="481" t="s">
        <v>102</v>
      </c>
      <c r="BN54" s="481" t="s">
        <v>102</v>
      </c>
      <c r="BO54" s="481" t="s">
        <v>102</v>
      </c>
      <c r="BP54" s="481" t="s">
        <v>102</v>
      </c>
      <c r="BQ54" s="481" t="s">
        <v>102</v>
      </c>
      <c r="BR54" s="481" t="s">
        <v>102</v>
      </c>
      <c r="BS54" s="481" t="s">
        <v>102</v>
      </c>
      <c r="BT54" s="481" t="s">
        <v>102</v>
      </c>
      <c r="BU54" s="481" t="s">
        <v>102</v>
      </c>
      <c r="BV54" s="481" t="s">
        <v>102</v>
      </c>
      <c r="BW54" s="481" t="s">
        <v>102</v>
      </c>
      <c r="BX54" s="481" t="s">
        <v>102</v>
      </c>
      <c r="BY54" s="481" t="s">
        <v>102</v>
      </c>
      <c r="BZ54" s="481" t="s">
        <v>102</v>
      </c>
      <c r="CA54" s="481" t="s">
        <v>102</v>
      </c>
      <c r="CB54" s="481" t="s">
        <v>102</v>
      </c>
      <c r="CC54" s="481" t="s">
        <v>102</v>
      </c>
      <c r="CD54" s="481" t="s">
        <v>102</v>
      </c>
      <c r="CE54" s="481" t="s">
        <v>102</v>
      </c>
      <c r="CF54" s="481" t="s">
        <v>102</v>
      </c>
      <c r="CG54" s="481" t="s">
        <v>102</v>
      </c>
      <c r="CH54" s="481" t="s">
        <v>102</v>
      </c>
      <c r="CI54" s="481" t="s">
        <v>102</v>
      </c>
      <c r="CJ54" s="481" t="s">
        <v>102</v>
      </c>
      <c r="CK54" s="481" t="s">
        <v>102</v>
      </c>
      <c r="CL54" s="481" t="s">
        <v>102</v>
      </c>
      <c r="CM54" s="481" t="s">
        <v>102</v>
      </c>
      <c r="CN54" s="481" t="s">
        <v>102</v>
      </c>
      <c r="CO54" s="481" t="s">
        <v>102</v>
      </c>
      <c r="CP54" s="481" t="s">
        <v>102</v>
      </c>
      <c r="CQ54" s="481" t="s">
        <v>102</v>
      </c>
      <c r="CR54" s="481" t="s">
        <v>102</v>
      </c>
      <c r="CS54" s="481" t="s">
        <v>102</v>
      </c>
      <c r="CT54" s="481" t="s">
        <v>102</v>
      </c>
      <c r="CU54" s="481" t="s">
        <v>102</v>
      </c>
      <c r="CV54" s="481" t="s">
        <v>102</v>
      </c>
      <c r="CW54" s="481" t="s">
        <v>102</v>
      </c>
      <c r="CX54" s="481" t="s">
        <v>102</v>
      </c>
      <c r="CY54" s="481" t="s">
        <v>102</v>
      </c>
      <c r="CZ54" s="481" t="s">
        <v>102</v>
      </c>
      <c r="DA54" s="481" t="s">
        <v>102</v>
      </c>
      <c r="DB54" s="481" t="s">
        <v>102</v>
      </c>
      <c r="DC54" s="481" t="s">
        <v>102</v>
      </c>
      <c r="DD54" s="481" t="s">
        <v>102</v>
      </c>
      <c r="DE54" s="481" t="s">
        <v>102</v>
      </c>
      <c r="DF54" s="481" t="s">
        <v>102</v>
      </c>
      <c r="DG54" s="481" t="s">
        <v>102</v>
      </c>
      <c r="DH54" s="481" t="s">
        <v>102</v>
      </c>
      <c r="DI54" s="481" t="s">
        <v>102</v>
      </c>
      <c r="DJ54" s="481" t="s">
        <v>102</v>
      </c>
      <c r="DK54" s="481" t="s">
        <v>102</v>
      </c>
      <c r="DL54" s="481" t="s">
        <v>102</v>
      </c>
      <c r="DM54" s="481" t="s">
        <v>102</v>
      </c>
      <c r="DN54" s="481" t="s">
        <v>102</v>
      </c>
      <c r="DO54" s="481" t="s">
        <v>102</v>
      </c>
      <c r="DP54" s="481" t="s">
        <v>102</v>
      </c>
      <c r="DQ54" s="481" t="s">
        <v>102</v>
      </c>
      <c r="DR54" s="481" t="s">
        <v>102</v>
      </c>
      <c r="DS54" s="481" t="s">
        <v>102</v>
      </c>
      <c r="DT54" s="481" t="s">
        <v>102</v>
      </c>
      <c r="DU54" s="481" t="s">
        <v>102</v>
      </c>
      <c r="DV54" s="481" t="s">
        <v>102</v>
      </c>
      <c r="DW54" s="481" t="s">
        <v>102</v>
      </c>
      <c r="DX54" s="481" t="s">
        <v>102</v>
      </c>
      <c r="DY54" s="481" t="s">
        <v>102</v>
      </c>
      <c r="DZ54" s="481" t="s">
        <v>102</v>
      </c>
      <c r="EA54" s="481" t="s">
        <v>102</v>
      </c>
      <c r="EB54" s="481" t="s">
        <v>102</v>
      </c>
    </row>
    <row r="55" spans="1:132" x14ac:dyDescent="0.15">
      <c r="A55" s="485"/>
      <c r="B55" s="481">
        <v>3767993</v>
      </c>
      <c r="C55" s="481" t="s">
        <v>102</v>
      </c>
      <c r="D55" s="481" t="s">
        <v>102</v>
      </c>
      <c r="E55" s="481" t="s">
        <v>4317</v>
      </c>
      <c r="F55" s="481" t="s">
        <v>1578</v>
      </c>
      <c r="G55" s="481" t="s">
        <v>102</v>
      </c>
      <c r="H55" s="481" t="s">
        <v>102</v>
      </c>
      <c r="I55" s="481" t="s">
        <v>102</v>
      </c>
      <c r="J55" s="481" t="s">
        <v>102</v>
      </c>
      <c r="K55" s="481" t="s">
        <v>102</v>
      </c>
      <c r="L55" s="481" t="s">
        <v>102</v>
      </c>
      <c r="M55" s="481" t="s">
        <v>102</v>
      </c>
      <c r="N55" s="481" t="s">
        <v>102</v>
      </c>
      <c r="O55" s="481" t="s">
        <v>102</v>
      </c>
      <c r="P55" s="481" t="s">
        <v>102</v>
      </c>
      <c r="Q55" s="481" t="s">
        <v>102</v>
      </c>
      <c r="R55" s="481" t="s">
        <v>102</v>
      </c>
      <c r="S55" s="481" t="s">
        <v>102</v>
      </c>
      <c r="T55" s="481" t="s">
        <v>102</v>
      </c>
      <c r="U55" s="481" t="s">
        <v>102</v>
      </c>
      <c r="V55" s="481" t="s">
        <v>102</v>
      </c>
      <c r="W55" s="481" t="s">
        <v>102</v>
      </c>
      <c r="X55" s="481" t="s">
        <v>102</v>
      </c>
      <c r="Y55" s="481" t="s">
        <v>102</v>
      </c>
      <c r="Z55" s="481" t="s">
        <v>102</v>
      </c>
      <c r="AA55" s="481" t="s">
        <v>102</v>
      </c>
      <c r="AB55" s="481" t="s">
        <v>102</v>
      </c>
      <c r="AC55" s="481" t="s">
        <v>102</v>
      </c>
      <c r="AD55" s="481" t="s">
        <v>102</v>
      </c>
      <c r="AE55" s="481" t="s">
        <v>102</v>
      </c>
      <c r="AF55" s="481" t="s">
        <v>102</v>
      </c>
      <c r="AG55" s="481" t="s">
        <v>102</v>
      </c>
      <c r="AH55" s="481" t="s">
        <v>102</v>
      </c>
      <c r="AI55" s="481" t="s">
        <v>102</v>
      </c>
      <c r="AJ55" s="481" t="s">
        <v>102</v>
      </c>
      <c r="AK55" s="481" t="s">
        <v>102</v>
      </c>
      <c r="AL55" s="481" t="s">
        <v>102</v>
      </c>
      <c r="AM55" s="481" t="s">
        <v>102</v>
      </c>
      <c r="AN55" s="481" t="s">
        <v>102</v>
      </c>
      <c r="AO55" s="481" t="s">
        <v>102</v>
      </c>
      <c r="AP55" s="481" t="s">
        <v>102</v>
      </c>
      <c r="AQ55" s="481" t="s">
        <v>102</v>
      </c>
      <c r="AR55" s="481" t="s">
        <v>102</v>
      </c>
      <c r="AS55" s="481" t="s">
        <v>102</v>
      </c>
      <c r="AT55" s="481" t="s">
        <v>102</v>
      </c>
      <c r="AU55" s="481" t="s">
        <v>102</v>
      </c>
      <c r="AV55" s="481" t="s">
        <v>102</v>
      </c>
      <c r="AW55" s="481" t="s">
        <v>102</v>
      </c>
      <c r="AX55" s="481" t="s">
        <v>102</v>
      </c>
      <c r="AY55" s="481" t="s">
        <v>102</v>
      </c>
      <c r="AZ55" s="481" t="s">
        <v>102</v>
      </c>
      <c r="BA55" s="481" t="s">
        <v>102</v>
      </c>
      <c r="BB55" s="481" t="s">
        <v>102</v>
      </c>
      <c r="BC55" s="481" t="s">
        <v>102</v>
      </c>
      <c r="BD55" s="481" t="s">
        <v>102</v>
      </c>
      <c r="BE55" s="481" t="s">
        <v>102</v>
      </c>
      <c r="BF55" s="481" t="s">
        <v>102</v>
      </c>
      <c r="BG55" s="481" t="s">
        <v>102</v>
      </c>
      <c r="BH55" s="481" t="s">
        <v>102</v>
      </c>
      <c r="BI55" s="481" t="s">
        <v>102</v>
      </c>
      <c r="BJ55" s="481" t="s">
        <v>102</v>
      </c>
      <c r="BK55" s="481" t="s">
        <v>102</v>
      </c>
      <c r="BL55" s="481" t="s">
        <v>102</v>
      </c>
      <c r="BM55" s="481" t="s">
        <v>102</v>
      </c>
      <c r="BN55" s="481" t="s">
        <v>102</v>
      </c>
      <c r="BO55" s="481" t="s">
        <v>102</v>
      </c>
      <c r="BP55" s="481" t="s">
        <v>102</v>
      </c>
      <c r="BQ55" s="481" t="s">
        <v>102</v>
      </c>
      <c r="BR55" s="481" t="s">
        <v>102</v>
      </c>
      <c r="BS55" s="481" t="s">
        <v>102</v>
      </c>
      <c r="BT55" s="481" t="s">
        <v>102</v>
      </c>
      <c r="BU55" s="481" t="s">
        <v>102</v>
      </c>
      <c r="BV55" s="481" t="s">
        <v>102</v>
      </c>
      <c r="BW55" s="481" t="s">
        <v>102</v>
      </c>
      <c r="BX55" s="481" t="s">
        <v>102</v>
      </c>
      <c r="BY55" s="481" t="s">
        <v>102</v>
      </c>
      <c r="BZ55" s="481" t="s">
        <v>102</v>
      </c>
      <c r="CA55" s="481" t="s">
        <v>102</v>
      </c>
      <c r="CB55" s="481" t="s">
        <v>102</v>
      </c>
      <c r="CC55" s="481" t="s">
        <v>102</v>
      </c>
      <c r="CD55" s="481" t="s">
        <v>102</v>
      </c>
      <c r="CE55" s="481" t="s">
        <v>102</v>
      </c>
      <c r="CF55" s="481" t="s">
        <v>102</v>
      </c>
      <c r="CG55" s="481" t="s">
        <v>102</v>
      </c>
      <c r="CH55" s="481" t="s">
        <v>102</v>
      </c>
      <c r="CI55" s="481" t="s">
        <v>102</v>
      </c>
      <c r="CJ55" s="481" t="s">
        <v>102</v>
      </c>
      <c r="CK55" s="481" t="s">
        <v>102</v>
      </c>
      <c r="CL55" s="481" t="s">
        <v>102</v>
      </c>
      <c r="CM55" s="481" t="s">
        <v>102</v>
      </c>
      <c r="CN55" s="481" t="s">
        <v>102</v>
      </c>
      <c r="CO55" s="481" t="s">
        <v>102</v>
      </c>
      <c r="CP55" s="481" t="s">
        <v>102</v>
      </c>
      <c r="CQ55" s="481" t="s">
        <v>102</v>
      </c>
      <c r="CR55" s="481" t="s">
        <v>102</v>
      </c>
      <c r="CS55" s="481" t="s">
        <v>102</v>
      </c>
      <c r="CT55" s="481" t="s">
        <v>102</v>
      </c>
      <c r="CU55" s="481" t="s">
        <v>102</v>
      </c>
      <c r="CV55" s="481" t="s">
        <v>102</v>
      </c>
      <c r="CW55" s="481" t="s">
        <v>102</v>
      </c>
      <c r="CX55" s="481" t="s">
        <v>102</v>
      </c>
      <c r="CY55" s="481" t="s">
        <v>102</v>
      </c>
      <c r="CZ55" s="481" t="s">
        <v>102</v>
      </c>
      <c r="DA55" s="481" t="s">
        <v>102</v>
      </c>
      <c r="DB55" s="481" t="s">
        <v>102</v>
      </c>
      <c r="DC55" s="481" t="s">
        <v>102</v>
      </c>
      <c r="DD55" s="481" t="s">
        <v>102</v>
      </c>
      <c r="DE55" s="481" t="s">
        <v>102</v>
      </c>
      <c r="DF55" s="481" t="s">
        <v>102</v>
      </c>
      <c r="DG55" s="481" t="s">
        <v>102</v>
      </c>
      <c r="DH55" s="481" t="s">
        <v>102</v>
      </c>
      <c r="DI55" s="481" t="s">
        <v>102</v>
      </c>
      <c r="DJ55" s="481" t="s">
        <v>102</v>
      </c>
      <c r="DK55" s="481" t="s">
        <v>102</v>
      </c>
      <c r="DL55" s="481" t="s">
        <v>102</v>
      </c>
      <c r="DM55" s="481" t="s">
        <v>102</v>
      </c>
      <c r="DN55" s="481" t="s">
        <v>102</v>
      </c>
      <c r="DO55" s="481" t="s">
        <v>102</v>
      </c>
      <c r="DP55" s="481" t="s">
        <v>102</v>
      </c>
      <c r="DQ55" s="481" t="s">
        <v>102</v>
      </c>
      <c r="DR55" s="481" t="s">
        <v>102</v>
      </c>
      <c r="DS55" s="481" t="s">
        <v>102</v>
      </c>
      <c r="DT55" s="481" t="s">
        <v>102</v>
      </c>
      <c r="DU55" s="481" t="s">
        <v>102</v>
      </c>
      <c r="DV55" s="481" t="s">
        <v>102</v>
      </c>
      <c r="DW55" s="481" t="s">
        <v>102</v>
      </c>
      <c r="DX55" s="481" t="s">
        <v>102</v>
      </c>
      <c r="DY55" s="481" t="s">
        <v>102</v>
      </c>
      <c r="DZ55" s="481" t="s">
        <v>102</v>
      </c>
      <c r="EA55" s="481" t="s">
        <v>102</v>
      </c>
      <c r="EB55" s="481" t="s">
        <v>102</v>
      </c>
    </row>
    <row r="56" spans="1:132" x14ac:dyDescent="0.15">
      <c r="B56" s="481">
        <v>2926040</v>
      </c>
      <c r="C56" s="481" t="s">
        <v>102</v>
      </c>
      <c r="D56" s="481" t="s">
        <v>102</v>
      </c>
      <c r="E56" s="481" t="s">
        <v>102</v>
      </c>
      <c r="F56" s="481" t="s">
        <v>102</v>
      </c>
      <c r="G56" s="481" t="s">
        <v>102</v>
      </c>
      <c r="H56" s="481" t="s">
        <v>102</v>
      </c>
      <c r="I56" s="481" t="s">
        <v>102</v>
      </c>
      <c r="J56" s="481" t="s">
        <v>102</v>
      </c>
      <c r="K56" s="481" t="s">
        <v>102</v>
      </c>
      <c r="L56" s="481" t="s">
        <v>102</v>
      </c>
      <c r="M56" s="481" t="s">
        <v>102</v>
      </c>
      <c r="N56" s="481" t="s">
        <v>102</v>
      </c>
      <c r="O56" s="481" t="s">
        <v>102</v>
      </c>
      <c r="P56" s="481" t="s">
        <v>102</v>
      </c>
      <c r="Q56" s="481" t="s">
        <v>102</v>
      </c>
      <c r="R56" s="481" t="s">
        <v>102</v>
      </c>
      <c r="S56" s="481" t="s">
        <v>102</v>
      </c>
      <c r="T56" s="481" t="s">
        <v>102</v>
      </c>
      <c r="U56" s="481" t="s">
        <v>102</v>
      </c>
      <c r="V56" s="481" t="s">
        <v>102</v>
      </c>
      <c r="W56" s="481" t="s">
        <v>102</v>
      </c>
      <c r="X56" s="481" t="s">
        <v>102</v>
      </c>
      <c r="Y56" s="481" t="s">
        <v>102</v>
      </c>
      <c r="Z56" s="481" t="s">
        <v>102</v>
      </c>
      <c r="AA56" s="481" t="s">
        <v>102</v>
      </c>
      <c r="AB56" s="481" t="s">
        <v>102</v>
      </c>
      <c r="AC56" s="481" t="s">
        <v>102</v>
      </c>
      <c r="AD56" s="481" t="s">
        <v>102</v>
      </c>
      <c r="AE56" s="481" t="s">
        <v>102</v>
      </c>
      <c r="AF56" s="481" t="s">
        <v>102</v>
      </c>
      <c r="AG56" s="481" t="s">
        <v>102</v>
      </c>
      <c r="AH56" s="481" t="s">
        <v>102</v>
      </c>
      <c r="AI56" s="481" t="s">
        <v>102</v>
      </c>
      <c r="AJ56" s="481" t="s">
        <v>102</v>
      </c>
      <c r="AK56" s="481" t="s">
        <v>102</v>
      </c>
      <c r="AL56" s="481" t="s">
        <v>102</v>
      </c>
      <c r="AM56" s="481" t="s">
        <v>102</v>
      </c>
      <c r="AN56" s="481" t="s">
        <v>102</v>
      </c>
      <c r="AO56" s="481" t="s">
        <v>102</v>
      </c>
      <c r="AP56" s="481" t="s">
        <v>102</v>
      </c>
      <c r="AQ56" s="481" t="s">
        <v>102</v>
      </c>
      <c r="AR56" s="481" t="s">
        <v>102</v>
      </c>
      <c r="AS56" s="481" t="s">
        <v>102</v>
      </c>
      <c r="AT56" s="481" t="s">
        <v>102</v>
      </c>
      <c r="AU56" s="481" t="s">
        <v>102</v>
      </c>
      <c r="AV56" s="481" t="s">
        <v>102</v>
      </c>
      <c r="AW56" s="481" t="s">
        <v>102</v>
      </c>
      <c r="AX56" s="481" t="s">
        <v>102</v>
      </c>
      <c r="AY56" s="481" t="s">
        <v>102</v>
      </c>
      <c r="AZ56" s="481" t="s">
        <v>102</v>
      </c>
      <c r="BA56" s="481" t="s">
        <v>102</v>
      </c>
      <c r="BB56" s="481" t="s">
        <v>102</v>
      </c>
      <c r="BC56" s="481" t="s">
        <v>102</v>
      </c>
      <c r="BD56" s="481" t="s">
        <v>102</v>
      </c>
      <c r="BE56" s="481" t="s">
        <v>102</v>
      </c>
      <c r="BF56" s="481" t="s">
        <v>102</v>
      </c>
      <c r="BG56" s="481" t="s">
        <v>102</v>
      </c>
      <c r="BH56" s="481" t="s">
        <v>102</v>
      </c>
      <c r="BI56" s="481" t="s">
        <v>102</v>
      </c>
      <c r="BJ56" s="481" t="s">
        <v>102</v>
      </c>
      <c r="BK56" s="481" t="s">
        <v>102</v>
      </c>
      <c r="BL56" s="481" t="s">
        <v>102</v>
      </c>
      <c r="BM56" s="481" t="s">
        <v>102</v>
      </c>
      <c r="BN56" s="481" t="s">
        <v>102</v>
      </c>
      <c r="BO56" s="481" t="s">
        <v>102</v>
      </c>
      <c r="BP56" s="481" t="s">
        <v>102</v>
      </c>
      <c r="BQ56" s="481" t="s">
        <v>102</v>
      </c>
      <c r="BR56" s="481" t="s">
        <v>102</v>
      </c>
      <c r="BS56" s="481" t="s">
        <v>102</v>
      </c>
      <c r="BT56" s="481" t="s">
        <v>102</v>
      </c>
      <c r="BU56" s="481" t="s">
        <v>102</v>
      </c>
      <c r="BV56" s="481" t="s">
        <v>102</v>
      </c>
      <c r="BW56" s="481" t="s">
        <v>102</v>
      </c>
      <c r="BX56" s="481" t="s">
        <v>102</v>
      </c>
      <c r="BY56" s="481" t="s">
        <v>102</v>
      </c>
      <c r="BZ56" s="481" t="s">
        <v>102</v>
      </c>
      <c r="CA56" s="481" t="s">
        <v>102</v>
      </c>
      <c r="CB56" s="481" t="s">
        <v>102</v>
      </c>
      <c r="CC56" s="481" t="s">
        <v>102</v>
      </c>
      <c r="CD56" s="481" t="s">
        <v>102</v>
      </c>
      <c r="CE56" s="481" t="s">
        <v>102</v>
      </c>
      <c r="CF56" s="481" t="s">
        <v>102</v>
      </c>
      <c r="CG56" s="481" t="s">
        <v>102</v>
      </c>
      <c r="CH56" s="481" t="s">
        <v>102</v>
      </c>
      <c r="CI56" s="481" t="s">
        <v>102</v>
      </c>
      <c r="CJ56" s="481" t="s">
        <v>102</v>
      </c>
      <c r="CK56" s="481" t="s">
        <v>102</v>
      </c>
      <c r="CL56" s="481" t="s">
        <v>102</v>
      </c>
      <c r="CM56" s="481" t="s">
        <v>102</v>
      </c>
      <c r="CN56" s="481" t="s">
        <v>102</v>
      </c>
      <c r="CO56" s="481" t="s">
        <v>102</v>
      </c>
      <c r="CP56" s="481" t="s">
        <v>102</v>
      </c>
      <c r="CQ56" s="481" t="s">
        <v>102</v>
      </c>
      <c r="CR56" s="481" t="s">
        <v>102</v>
      </c>
      <c r="CS56" s="481" t="s">
        <v>102</v>
      </c>
      <c r="CT56" s="481" t="s">
        <v>102</v>
      </c>
      <c r="CU56" s="481" t="s">
        <v>102</v>
      </c>
      <c r="CV56" s="481" t="s">
        <v>102</v>
      </c>
      <c r="CW56" s="481" t="s">
        <v>102</v>
      </c>
      <c r="CX56" s="481" t="s">
        <v>102</v>
      </c>
      <c r="CY56" s="481" t="s">
        <v>102</v>
      </c>
      <c r="CZ56" s="481" t="s">
        <v>102</v>
      </c>
      <c r="DA56" s="481" t="s">
        <v>102</v>
      </c>
      <c r="DB56" s="481" t="s">
        <v>102</v>
      </c>
      <c r="DC56" s="481" t="s">
        <v>102</v>
      </c>
      <c r="DD56" s="481" t="s">
        <v>102</v>
      </c>
      <c r="DE56" s="481" t="s">
        <v>102</v>
      </c>
      <c r="DF56" s="481" t="s">
        <v>102</v>
      </c>
      <c r="DG56" s="481" t="s">
        <v>102</v>
      </c>
      <c r="DH56" s="481" t="s">
        <v>102</v>
      </c>
      <c r="DI56" s="481" t="s">
        <v>102</v>
      </c>
      <c r="DJ56" s="481" t="s">
        <v>102</v>
      </c>
      <c r="DK56" s="481" t="s">
        <v>102</v>
      </c>
      <c r="DL56" s="481" t="s">
        <v>102</v>
      </c>
      <c r="DM56" s="481" t="s">
        <v>102</v>
      </c>
      <c r="DN56" s="481" t="s">
        <v>102</v>
      </c>
      <c r="DO56" s="481" t="s">
        <v>102</v>
      </c>
      <c r="DP56" s="481" t="s">
        <v>102</v>
      </c>
      <c r="DQ56" s="481" t="s">
        <v>102</v>
      </c>
      <c r="DR56" s="481" t="s">
        <v>102</v>
      </c>
      <c r="DS56" s="481" t="s">
        <v>102</v>
      </c>
      <c r="DT56" s="481" t="s">
        <v>102</v>
      </c>
      <c r="DU56" s="481" t="s">
        <v>102</v>
      </c>
      <c r="DV56" s="481" t="s">
        <v>102</v>
      </c>
      <c r="DW56" s="481" t="s">
        <v>102</v>
      </c>
      <c r="DX56" s="481" t="s">
        <v>102</v>
      </c>
      <c r="DY56" s="481" t="s">
        <v>102</v>
      </c>
      <c r="DZ56" s="481" t="s">
        <v>102</v>
      </c>
      <c r="EA56" s="481" t="s">
        <v>102</v>
      </c>
      <c r="EB56" s="481" t="s">
        <v>102</v>
      </c>
    </row>
    <row r="57" spans="1:132" x14ac:dyDescent="0.15">
      <c r="B57" s="481">
        <v>3567736</v>
      </c>
      <c r="C57" s="481" t="s">
        <v>102</v>
      </c>
      <c r="D57" s="481" t="s">
        <v>102</v>
      </c>
      <c r="E57" s="481" t="s">
        <v>102</v>
      </c>
      <c r="F57" s="481" t="s">
        <v>102</v>
      </c>
      <c r="G57" s="481" t="s">
        <v>102</v>
      </c>
      <c r="H57" s="481" t="s">
        <v>102</v>
      </c>
      <c r="I57" s="481" t="s">
        <v>102</v>
      </c>
      <c r="J57" s="481" t="s">
        <v>4323</v>
      </c>
      <c r="K57" s="481" t="s">
        <v>4324</v>
      </c>
      <c r="L57" s="481" t="s">
        <v>4325</v>
      </c>
      <c r="M57" s="481" t="s">
        <v>4326</v>
      </c>
      <c r="N57" s="481" t="s">
        <v>4327</v>
      </c>
      <c r="O57" s="481" t="s">
        <v>4328</v>
      </c>
      <c r="P57" s="481" t="s">
        <v>4329</v>
      </c>
      <c r="Q57" s="481" t="s">
        <v>102</v>
      </c>
      <c r="R57" s="481" t="s">
        <v>102</v>
      </c>
      <c r="S57" s="481" t="s">
        <v>102</v>
      </c>
      <c r="T57" s="481" t="s">
        <v>102</v>
      </c>
      <c r="U57" s="481" t="s">
        <v>102</v>
      </c>
      <c r="V57" s="481" t="s">
        <v>102</v>
      </c>
      <c r="W57" s="481" t="s">
        <v>102</v>
      </c>
      <c r="X57" s="481" t="s">
        <v>102</v>
      </c>
      <c r="Y57" s="481" t="s">
        <v>102</v>
      </c>
      <c r="Z57" s="481" t="s">
        <v>102</v>
      </c>
      <c r="AA57" s="481" t="s">
        <v>102</v>
      </c>
      <c r="AB57" s="481" t="s">
        <v>102</v>
      </c>
      <c r="AC57" s="481" t="s">
        <v>102</v>
      </c>
      <c r="AD57" s="481" t="s">
        <v>102</v>
      </c>
      <c r="AE57" s="481" t="s">
        <v>102</v>
      </c>
      <c r="AF57" s="481" t="s">
        <v>102</v>
      </c>
      <c r="AG57" s="481" t="s">
        <v>102</v>
      </c>
      <c r="AH57" s="481" t="s">
        <v>102</v>
      </c>
      <c r="AI57" s="481" t="s">
        <v>102</v>
      </c>
      <c r="AJ57" s="481" t="s">
        <v>102</v>
      </c>
      <c r="AK57" s="481" t="s">
        <v>102</v>
      </c>
      <c r="AL57" s="481" t="s">
        <v>102</v>
      </c>
      <c r="AM57" s="481" t="s">
        <v>102</v>
      </c>
      <c r="AN57" s="481" t="s">
        <v>102</v>
      </c>
      <c r="AO57" s="481" t="s">
        <v>102</v>
      </c>
      <c r="AP57" s="481" t="s">
        <v>102</v>
      </c>
      <c r="AQ57" s="481" t="s">
        <v>102</v>
      </c>
      <c r="AR57" s="481" t="s">
        <v>102</v>
      </c>
      <c r="AS57" s="481" t="s">
        <v>102</v>
      </c>
      <c r="AT57" s="481" t="s">
        <v>102</v>
      </c>
      <c r="AU57" s="481" t="s">
        <v>102</v>
      </c>
      <c r="AV57" s="481" t="s">
        <v>102</v>
      </c>
      <c r="AW57" s="481" t="s">
        <v>102</v>
      </c>
      <c r="AX57" s="481" t="s">
        <v>102</v>
      </c>
      <c r="AY57" s="481" t="s">
        <v>102</v>
      </c>
      <c r="AZ57" s="481" t="s">
        <v>102</v>
      </c>
      <c r="BA57" s="481" t="s">
        <v>102</v>
      </c>
      <c r="BB57" s="481" t="s">
        <v>102</v>
      </c>
      <c r="BC57" s="481" t="s">
        <v>102</v>
      </c>
      <c r="BD57" s="481" t="s">
        <v>102</v>
      </c>
      <c r="BE57" s="481" t="s">
        <v>102</v>
      </c>
      <c r="BF57" s="481" t="s">
        <v>102</v>
      </c>
      <c r="BG57" s="481" t="s">
        <v>102</v>
      </c>
      <c r="BH57" s="481" t="s">
        <v>102</v>
      </c>
      <c r="BI57" s="481" t="s">
        <v>102</v>
      </c>
      <c r="BJ57" s="481" t="s">
        <v>102</v>
      </c>
      <c r="BK57" s="481" t="s">
        <v>102</v>
      </c>
      <c r="BL57" s="481" t="s">
        <v>102</v>
      </c>
      <c r="BM57" s="481" t="s">
        <v>102</v>
      </c>
      <c r="BN57" s="481" t="s">
        <v>102</v>
      </c>
      <c r="BO57" s="481" t="s">
        <v>102</v>
      </c>
      <c r="BP57" s="481" t="s">
        <v>102</v>
      </c>
      <c r="BQ57" s="481" t="s">
        <v>102</v>
      </c>
      <c r="BR57" s="481" t="s">
        <v>102</v>
      </c>
      <c r="BS57" s="481" t="s">
        <v>102</v>
      </c>
      <c r="BT57" s="481" t="s">
        <v>102</v>
      </c>
      <c r="BU57" s="481" t="s">
        <v>102</v>
      </c>
      <c r="BV57" s="481" t="s">
        <v>102</v>
      </c>
      <c r="BW57" s="481" t="s">
        <v>102</v>
      </c>
      <c r="BX57" s="481" t="s">
        <v>102</v>
      </c>
      <c r="BY57" s="481" t="s">
        <v>102</v>
      </c>
      <c r="BZ57" s="481" t="s">
        <v>102</v>
      </c>
      <c r="CA57" s="481" t="s">
        <v>102</v>
      </c>
      <c r="CB57" s="481" t="s">
        <v>102</v>
      </c>
      <c r="CC57" s="481" t="s">
        <v>102</v>
      </c>
      <c r="CD57" s="481" t="s">
        <v>102</v>
      </c>
      <c r="CE57" s="481" t="s">
        <v>102</v>
      </c>
      <c r="CF57" s="481" t="s">
        <v>102</v>
      </c>
      <c r="CG57" s="481" t="s">
        <v>102</v>
      </c>
      <c r="CH57" s="481" t="s">
        <v>102</v>
      </c>
      <c r="CI57" s="481" t="s">
        <v>102</v>
      </c>
      <c r="CJ57" s="481" t="s">
        <v>102</v>
      </c>
      <c r="CK57" s="481" t="s">
        <v>102</v>
      </c>
      <c r="CL57" s="481" t="s">
        <v>102</v>
      </c>
      <c r="CM57" s="481" t="s">
        <v>102</v>
      </c>
      <c r="CN57" s="481" t="s">
        <v>102</v>
      </c>
      <c r="CO57" s="481" t="s">
        <v>102</v>
      </c>
      <c r="CP57" s="481" t="s">
        <v>102</v>
      </c>
      <c r="CQ57" s="481" t="s">
        <v>102</v>
      </c>
      <c r="CR57" s="481" t="s">
        <v>102</v>
      </c>
      <c r="CS57" s="481" t="s">
        <v>102</v>
      </c>
      <c r="CT57" s="481" t="s">
        <v>102</v>
      </c>
      <c r="CU57" s="481" t="s">
        <v>102</v>
      </c>
      <c r="CV57" s="481" t="s">
        <v>102</v>
      </c>
      <c r="CW57" s="481" t="s">
        <v>102</v>
      </c>
      <c r="CX57" s="481" t="s">
        <v>102</v>
      </c>
      <c r="CY57" s="481" t="s">
        <v>102</v>
      </c>
      <c r="CZ57" s="481" t="s">
        <v>102</v>
      </c>
      <c r="DA57" s="481" t="s">
        <v>102</v>
      </c>
      <c r="DB57" s="481" t="s">
        <v>102</v>
      </c>
      <c r="DC57" s="481" t="s">
        <v>102</v>
      </c>
      <c r="DD57" s="481" t="s">
        <v>102</v>
      </c>
      <c r="DE57" s="481" t="s">
        <v>102</v>
      </c>
      <c r="DF57" s="481" t="s">
        <v>102</v>
      </c>
      <c r="DG57" s="481" t="s">
        <v>102</v>
      </c>
      <c r="DH57" s="481" t="s">
        <v>102</v>
      </c>
      <c r="DI57" s="481" t="s">
        <v>102</v>
      </c>
      <c r="DJ57" s="481" t="s">
        <v>102</v>
      </c>
      <c r="DK57" s="481" t="s">
        <v>102</v>
      </c>
      <c r="DL57" s="481" t="s">
        <v>102</v>
      </c>
      <c r="DM57" s="481" t="s">
        <v>102</v>
      </c>
      <c r="DN57" s="481" t="s">
        <v>102</v>
      </c>
      <c r="DO57" s="481" t="s">
        <v>102</v>
      </c>
      <c r="DP57" s="481" t="s">
        <v>102</v>
      </c>
      <c r="DQ57" s="481" t="s">
        <v>102</v>
      </c>
      <c r="DR57" s="481" t="s">
        <v>102</v>
      </c>
      <c r="DS57" s="481" t="s">
        <v>102</v>
      </c>
      <c r="DT57" s="481" t="s">
        <v>102</v>
      </c>
      <c r="DU57" s="481" t="s">
        <v>102</v>
      </c>
      <c r="DV57" s="481" t="s">
        <v>102</v>
      </c>
      <c r="DW57" s="481" t="s">
        <v>102</v>
      </c>
      <c r="DX57" s="481" t="s">
        <v>102</v>
      </c>
      <c r="DY57" s="481" t="s">
        <v>102</v>
      </c>
      <c r="DZ57" s="481" t="s">
        <v>102</v>
      </c>
      <c r="EA57" s="481" t="s">
        <v>102</v>
      </c>
      <c r="EB57" s="481" t="s">
        <v>102</v>
      </c>
    </row>
    <row r="58" spans="1:132" x14ac:dyDescent="0.15">
      <c r="B58" s="481">
        <v>4183797</v>
      </c>
      <c r="C58" s="481" t="s">
        <v>102</v>
      </c>
      <c r="D58" s="481" t="s">
        <v>102</v>
      </c>
      <c r="E58" s="481" t="s">
        <v>102</v>
      </c>
      <c r="F58" s="481" t="s">
        <v>102</v>
      </c>
      <c r="G58" s="481" t="s">
        <v>102</v>
      </c>
      <c r="H58" s="481" t="s">
        <v>102</v>
      </c>
      <c r="I58" s="481" t="s">
        <v>102</v>
      </c>
      <c r="J58" s="481" t="s">
        <v>102</v>
      </c>
      <c r="K58" s="481" t="s">
        <v>102</v>
      </c>
      <c r="L58" s="481" t="s">
        <v>102</v>
      </c>
      <c r="M58" s="481" t="s">
        <v>102</v>
      </c>
      <c r="N58" s="481" t="s">
        <v>102</v>
      </c>
      <c r="O58" s="481" t="s">
        <v>102</v>
      </c>
      <c r="P58" s="481" t="s">
        <v>102</v>
      </c>
      <c r="Q58" s="481" t="s">
        <v>102</v>
      </c>
      <c r="R58" s="481" t="s">
        <v>102</v>
      </c>
      <c r="S58" s="481" t="s">
        <v>102</v>
      </c>
      <c r="T58" s="481" t="s">
        <v>102</v>
      </c>
      <c r="U58" s="481" t="s">
        <v>102</v>
      </c>
      <c r="V58" s="481" t="s">
        <v>102</v>
      </c>
      <c r="W58" s="481" t="s">
        <v>102</v>
      </c>
      <c r="X58" s="481" t="s">
        <v>102</v>
      </c>
      <c r="Y58" s="481" t="s">
        <v>102</v>
      </c>
      <c r="Z58" s="481" t="s">
        <v>102</v>
      </c>
      <c r="AA58" s="481" t="s">
        <v>102</v>
      </c>
      <c r="AB58" s="481" t="s">
        <v>102</v>
      </c>
      <c r="AC58" s="481" t="s">
        <v>102</v>
      </c>
      <c r="AD58" s="481" t="s">
        <v>102</v>
      </c>
      <c r="AE58" s="481" t="s">
        <v>102</v>
      </c>
      <c r="AF58" s="481" t="s">
        <v>102</v>
      </c>
      <c r="AG58" s="481" t="s">
        <v>102</v>
      </c>
      <c r="AH58" s="481" t="s">
        <v>102</v>
      </c>
      <c r="AI58" s="481" t="s">
        <v>102</v>
      </c>
      <c r="AJ58" s="481" t="s">
        <v>102</v>
      </c>
      <c r="AK58" s="481" t="s">
        <v>102</v>
      </c>
      <c r="AL58" s="481" t="s">
        <v>102</v>
      </c>
      <c r="AM58" s="481" t="s">
        <v>102</v>
      </c>
      <c r="AN58" s="481" t="s">
        <v>102</v>
      </c>
      <c r="AO58" s="481" t="s">
        <v>102</v>
      </c>
      <c r="AP58" s="481" t="s">
        <v>102</v>
      </c>
      <c r="AQ58" s="481" t="s">
        <v>102</v>
      </c>
      <c r="AR58" s="481" t="s">
        <v>102</v>
      </c>
      <c r="AS58" s="481" t="s">
        <v>102</v>
      </c>
      <c r="AT58" s="481" t="s">
        <v>102</v>
      </c>
      <c r="AU58" s="481" t="s">
        <v>102</v>
      </c>
      <c r="AV58" s="481" t="s">
        <v>102</v>
      </c>
      <c r="AW58" s="481" t="s">
        <v>102</v>
      </c>
      <c r="AX58" s="481" t="s">
        <v>102</v>
      </c>
      <c r="AY58" s="481" t="s">
        <v>102</v>
      </c>
      <c r="AZ58" s="481" t="s">
        <v>102</v>
      </c>
      <c r="BA58" s="481" t="s">
        <v>102</v>
      </c>
      <c r="BB58" s="481" t="s">
        <v>102</v>
      </c>
      <c r="BC58" s="481" t="s">
        <v>102</v>
      </c>
      <c r="BD58" s="481" t="s">
        <v>102</v>
      </c>
      <c r="BE58" s="481" t="s">
        <v>102</v>
      </c>
      <c r="BF58" s="481" t="s">
        <v>102</v>
      </c>
      <c r="BG58" s="481" t="s">
        <v>102</v>
      </c>
      <c r="BH58" s="481" t="s">
        <v>102</v>
      </c>
      <c r="BI58" s="481" t="s">
        <v>102</v>
      </c>
      <c r="BJ58" s="481" t="s">
        <v>102</v>
      </c>
      <c r="BK58" s="481" t="s">
        <v>102</v>
      </c>
      <c r="BL58" s="481" t="s">
        <v>102</v>
      </c>
      <c r="BM58" s="481" t="s">
        <v>102</v>
      </c>
      <c r="BN58" s="481" t="s">
        <v>102</v>
      </c>
      <c r="BO58" s="481" t="s">
        <v>102</v>
      </c>
      <c r="BP58" s="481" t="s">
        <v>102</v>
      </c>
      <c r="BQ58" s="481" t="s">
        <v>102</v>
      </c>
      <c r="BR58" s="481" t="s">
        <v>102</v>
      </c>
      <c r="BS58" s="481" t="s">
        <v>102</v>
      </c>
      <c r="BT58" s="481" t="s">
        <v>102</v>
      </c>
      <c r="BU58" s="481" t="s">
        <v>102</v>
      </c>
      <c r="BV58" s="481" t="s">
        <v>102</v>
      </c>
      <c r="BW58" s="481" t="s">
        <v>102</v>
      </c>
      <c r="BX58" s="481" t="s">
        <v>102</v>
      </c>
      <c r="BY58" s="481" t="s">
        <v>102</v>
      </c>
      <c r="BZ58" s="481" t="s">
        <v>102</v>
      </c>
      <c r="CA58" s="481" t="s">
        <v>102</v>
      </c>
      <c r="CB58" s="481" t="s">
        <v>102</v>
      </c>
      <c r="CC58" s="481" t="s">
        <v>102</v>
      </c>
      <c r="CD58" s="481" t="s">
        <v>102</v>
      </c>
      <c r="CE58" s="481" t="s">
        <v>102</v>
      </c>
      <c r="CF58" s="481" t="s">
        <v>102</v>
      </c>
      <c r="CG58" s="481" t="s">
        <v>102</v>
      </c>
      <c r="CH58" s="481" t="s">
        <v>102</v>
      </c>
      <c r="CI58" s="481" t="s">
        <v>102</v>
      </c>
      <c r="CJ58" s="481" t="s">
        <v>102</v>
      </c>
      <c r="CK58" s="481" t="s">
        <v>102</v>
      </c>
      <c r="CL58" s="481" t="s">
        <v>102</v>
      </c>
      <c r="CM58" s="481" t="s">
        <v>102</v>
      </c>
      <c r="CN58" s="481" t="s">
        <v>102</v>
      </c>
      <c r="CO58" s="481" t="s">
        <v>102</v>
      </c>
      <c r="CP58" s="481" t="s">
        <v>102</v>
      </c>
      <c r="CQ58" s="481" t="s">
        <v>102</v>
      </c>
      <c r="CR58" s="481" t="s">
        <v>102</v>
      </c>
      <c r="CS58" s="481" t="s">
        <v>102</v>
      </c>
      <c r="CT58" s="481" t="s">
        <v>102</v>
      </c>
      <c r="CU58" s="481" t="s">
        <v>102</v>
      </c>
      <c r="CV58" s="481" t="s">
        <v>102</v>
      </c>
      <c r="CW58" s="481" t="s">
        <v>102</v>
      </c>
      <c r="CX58" s="481" t="s">
        <v>102</v>
      </c>
      <c r="CY58" s="481" t="s">
        <v>102</v>
      </c>
      <c r="CZ58" s="481" t="s">
        <v>102</v>
      </c>
      <c r="DA58" s="481" t="s">
        <v>102</v>
      </c>
      <c r="DB58" s="481" t="s">
        <v>102</v>
      </c>
      <c r="DC58" s="481" t="s">
        <v>102</v>
      </c>
      <c r="DD58" s="481" t="s">
        <v>102</v>
      </c>
      <c r="DE58" s="481" t="s">
        <v>102</v>
      </c>
      <c r="DF58" s="481" t="s">
        <v>102</v>
      </c>
      <c r="DG58" s="481" t="s">
        <v>102</v>
      </c>
      <c r="DH58" s="481" t="s">
        <v>102</v>
      </c>
      <c r="DI58" s="481" t="s">
        <v>102</v>
      </c>
      <c r="DJ58" s="481" t="s">
        <v>102</v>
      </c>
      <c r="DK58" s="481" t="s">
        <v>102</v>
      </c>
      <c r="DL58" s="481" t="s">
        <v>102</v>
      </c>
      <c r="DM58" s="481" t="s">
        <v>102</v>
      </c>
      <c r="DN58" s="481" t="s">
        <v>102</v>
      </c>
      <c r="DO58" s="481" t="s">
        <v>102</v>
      </c>
      <c r="DP58" s="481" t="s">
        <v>102</v>
      </c>
      <c r="DQ58" s="481" t="s">
        <v>102</v>
      </c>
      <c r="DR58" s="481" t="s">
        <v>102</v>
      </c>
      <c r="DS58" s="481" t="s">
        <v>102</v>
      </c>
      <c r="DT58" s="481" t="s">
        <v>102</v>
      </c>
      <c r="DU58" s="481" t="s">
        <v>102</v>
      </c>
      <c r="DV58" s="481" t="s">
        <v>102</v>
      </c>
      <c r="DW58" s="481" t="s">
        <v>102</v>
      </c>
      <c r="DX58" s="481" t="s">
        <v>102</v>
      </c>
      <c r="DY58" s="481" t="s">
        <v>102</v>
      </c>
      <c r="DZ58" s="481" t="s">
        <v>102</v>
      </c>
      <c r="EA58" s="481" t="s">
        <v>102</v>
      </c>
      <c r="EB58" s="481" t="s">
        <v>102</v>
      </c>
    </row>
    <row r="59" spans="1:132" x14ac:dyDescent="0.15">
      <c r="B59" s="481">
        <v>2995176</v>
      </c>
      <c r="C59" s="481" t="s">
        <v>102</v>
      </c>
      <c r="D59" s="481" t="s">
        <v>102</v>
      </c>
      <c r="E59" s="481" t="s">
        <v>102</v>
      </c>
      <c r="F59" s="481" t="s">
        <v>102</v>
      </c>
      <c r="G59" s="481" t="s">
        <v>102</v>
      </c>
      <c r="H59" s="481" t="s">
        <v>102</v>
      </c>
      <c r="I59" s="481" t="s">
        <v>102</v>
      </c>
      <c r="J59" s="481" t="s">
        <v>102</v>
      </c>
      <c r="K59" s="481" t="s">
        <v>102</v>
      </c>
      <c r="L59" s="481" t="s">
        <v>102</v>
      </c>
      <c r="M59" s="481" t="s">
        <v>102</v>
      </c>
      <c r="N59" s="481" t="s">
        <v>102</v>
      </c>
      <c r="O59" s="481" t="s">
        <v>102</v>
      </c>
      <c r="P59" s="481" t="s">
        <v>102</v>
      </c>
      <c r="Q59" s="481" t="s">
        <v>102</v>
      </c>
      <c r="R59" s="481" t="s">
        <v>102</v>
      </c>
      <c r="S59" s="481" t="s">
        <v>102</v>
      </c>
      <c r="T59" s="481" t="s">
        <v>102</v>
      </c>
      <c r="U59" s="481" t="s">
        <v>102</v>
      </c>
      <c r="V59" s="481" t="s">
        <v>102</v>
      </c>
      <c r="W59" s="481" t="s">
        <v>102</v>
      </c>
      <c r="X59" s="481" t="s">
        <v>102</v>
      </c>
      <c r="Y59" s="481" t="s">
        <v>102</v>
      </c>
      <c r="Z59" s="481" t="s">
        <v>102</v>
      </c>
      <c r="AA59" s="481" t="s">
        <v>102</v>
      </c>
      <c r="AB59" s="481" t="s">
        <v>102</v>
      </c>
      <c r="AC59" s="481" t="s">
        <v>102</v>
      </c>
      <c r="AD59" s="481" t="s">
        <v>102</v>
      </c>
      <c r="AE59" s="481" t="s">
        <v>102</v>
      </c>
      <c r="AF59" s="481" t="s">
        <v>102</v>
      </c>
      <c r="AG59" s="481" t="s">
        <v>102</v>
      </c>
      <c r="AH59" s="481" t="s">
        <v>102</v>
      </c>
      <c r="AI59" s="481" t="s">
        <v>102</v>
      </c>
      <c r="AJ59" s="481" t="s">
        <v>102</v>
      </c>
      <c r="AK59" s="481" t="s">
        <v>102</v>
      </c>
      <c r="AL59" s="481" t="s">
        <v>102</v>
      </c>
      <c r="AM59" s="481" t="s">
        <v>102</v>
      </c>
      <c r="AN59" s="481" t="s">
        <v>102</v>
      </c>
      <c r="AO59" s="481" t="s">
        <v>102</v>
      </c>
      <c r="AP59" s="481" t="s">
        <v>102</v>
      </c>
      <c r="AQ59" s="481" t="s">
        <v>102</v>
      </c>
      <c r="AR59" s="481" t="s">
        <v>102</v>
      </c>
      <c r="AS59" s="481" t="s">
        <v>102</v>
      </c>
      <c r="AT59" s="481" t="s">
        <v>102</v>
      </c>
      <c r="AU59" s="481" t="s">
        <v>102</v>
      </c>
      <c r="AV59" s="481" t="s">
        <v>102</v>
      </c>
      <c r="AW59" s="481" t="s">
        <v>102</v>
      </c>
      <c r="AX59" s="481" t="s">
        <v>102</v>
      </c>
      <c r="AY59" s="481" t="s">
        <v>102</v>
      </c>
      <c r="AZ59" s="481" t="s">
        <v>102</v>
      </c>
      <c r="BA59" s="481" t="s">
        <v>102</v>
      </c>
      <c r="BB59" s="481" t="s">
        <v>102</v>
      </c>
      <c r="BC59" s="481" t="s">
        <v>102</v>
      </c>
      <c r="BD59" s="481" t="s">
        <v>102</v>
      </c>
      <c r="BE59" s="481" t="s">
        <v>102</v>
      </c>
      <c r="BF59" s="481" t="s">
        <v>102</v>
      </c>
      <c r="BG59" s="481" t="s">
        <v>102</v>
      </c>
      <c r="BH59" s="481" t="s">
        <v>102</v>
      </c>
      <c r="BI59" s="481" t="s">
        <v>102</v>
      </c>
      <c r="BJ59" s="481" t="s">
        <v>102</v>
      </c>
      <c r="BK59" s="481" t="s">
        <v>102</v>
      </c>
      <c r="BL59" s="481" t="s">
        <v>102</v>
      </c>
      <c r="BM59" s="481" t="s">
        <v>102</v>
      </c>
      <c r="BN59" s="481" t="s">
        <v>102</v>
      </c>
      <c r="BO59" s="481" t="s">
        <v>102</v>
      </c>
      <c r="BP59" s="481" t="s">
        <v>102</v>
      </c>
      <c r="BQ59" s="481" t="s">
        <v>102</v>
      </c>
      <c r="BR59" s="481" t="s">
        <v>102</v>
      </c>
      <c r="BS59" s="481" t="s">
        <v>102</v>
      </c>
      <c r="BT59" s="481" t="s">
        <v>102</v>
      </c>
      <c r="BU59" s="481" t="s">
        <v>102</v>
      </c>
      <c r="BV59" s="481" t="s">
        <v>102</v>
      </c>
      <c r="BW59" s="481" t="s">
        <v>102</v>
      </c>
      <c r="BX59" s="481" t="s">
        <v>102</v>
      </c>
      <c r="BY59" s="481" t="s">
        <v>102</v>
      </c>
      <c r="BZ59" s="481" t="s">
        <v>102</v>
      </c>
      <c r="CA59" s="481" t="s">
        <v>102</v>
      </c>
      <c r="CB59" s="481" t="s">
        <v>102</v>
      </c>
      <c r="CC59" s="481" t="s">
        <v>102</v>
      </c>
      <c r="CD59" s="481" t="s">
        <v>102</v>
      </c>
      <c r="CE59" s="481" t="s">
        <v>102</v>
      </c>
      <c r="CF59" s="481" t="s">
        <v>102</v>
      </c>
      <c r="CG59" s="481" t="s">
        <v>102</v>
      </c>
      <c r="CH59" s="481" t="s">
        <v>102</v>
      </c>
      <c r="CI59" s="481" t="s">
        <v>102</v>
      </c>
      <c r="CJ59" s="481" t="s">
        <v>102</v>
      </c>
      <c r="CK59" s="481" t="s">
        <v>102</v>
      </c>
      <c r="CL59" s="481" t="s">
        <v>102</v>
      </c>
      <c r="CM59" s="481" t="s">
        <v>102</v>
      </c>
      <c r="CN59" s="481" t="s">
        <v>102</v>
      </c>
      <c r="CO59" s="481" t="s">
        <v>102</v>
      </c>
      <c r="CP59" s="481" t="s">
        <v>102</v>
      </c>
      <c r="CQ59" s="481" t="s">
        <v>102</v>
      </c>
      <c r="CR59" s="481" t="s">
        <v>102</v>
      </c>
      <c r="CS59" s="481" t="s">
        <v>102</v>
      </c>
      <c r="CT59" s="481" t="s">
        <v>102</v>
      </c>
      <c r="CU59" s="481" t="s">
        <v>102</v>
      </c>
      <c r="CV59" s="481" t="s">
        <v>102</v>
      </c>
      <c r="CW59" s="481" t="s">
        <v>102</v>
      </c>
      <c r="CX59" s="481" t="s">
        <v>102</v>
      </c>
      <c r="CY59" s="481" t="s">
        <v>102</v>
      </c>
      <c r="CZ59" s="481" t="s">
        <v>102</v>
      </c>
      <c r="DA59" s="481" t="s">
        <v>102</v>
      </c>
      <c r="DB59" s="481" t="s">
        <v>102</v>
      </c>
      <c r="DC59" s="481" t="s">
        <v>102</v>
      </c>
      <c r="DD59" s="481" t="s">
        <v>102</v>
      </c>
      <c r="DE59" s="481" t="s">
        <v>102</v>
      </c>
      <c r="DF59" s="481" t="s">
        <v>102</v>
      </c>
      <c r="DG59" s="481" t="s">
        <v>102</v>
      </c>
      <c r="DH59" s="481" t="s">
        <v>102</v>
      </c>
      <c r="DI59" s="481" t="s">
        <v>102</v>
      </c>
      <c r="DJ59" s="481" t="s">
        <v>102</v>
      </c>
      <c r="DK59" s="481" t="s">
        <v>102</v>
      </c>
      <c r="DL59" s="481" t="s">
        <v>102</v>
      </c>
      <c r="DM59" s="481" t="s">
        <v>102</v>
      </c>
      <c r="DN59" s="481" t="s">
        <v>102</v>
      </c>
      <c r="DO59" s="481" t="s">
        <v>102</v>
      </c>
      <c r="DP59" s="481" t="s">
        <v>102</v>
      </c>
      <c r="DQ59" s="481" t="s">
        <v>102</v>
      </c>
      <c r="DR59" s="481" t="s">
        <v>102</v>
      </c>
      <c r="DS59" s="481" t="s">
        <v>102</v>
      </c>
      <c r="DT59" s="481" t="s">
        <v>102</v>
      </c>
      <c r="DU59" s="481" t="s">
        <v>102</v>
      </c>
      <c r="DV59" s="481" t="s">
        <v>102</v>
      </c>
      <c r="DW59" s="481" t="s">
        <v>102</v>
      </c>
      <c r="DX59" s="481" t="s">
        <v>102</v>
      </c>
      <c r="DY59" s="481" t="s">
        <v>102</v>
      </c>
      <c r="DZ59" s="481" t="s">
        <v>102</v>
      </c>
      <c r="EA59" s="481" t="s">
        <v>102</v>
      </c>
      <c r="EB59" s="481" t="s">
        <v>102</v>
      </c>
    </row>
    <row r="60" spans="1:132" x14ac:dyDescent="0.15">
      <c r="A60" s="485"/>
      <c r="B60" s="481">
        <v>2896369</v>
      </c>
      <c r="C60" s="481" t="s">
        <v>102</v>
      </c>
      <c r="D60" s="481" t="s">
        <v>102</v>
      </c>
      <c r="E60" s="481" t="s">
        <v>102</v>
      </c>
      <c r="F60" s="481" t="s">
        <v>102</v>
      </c>
      <c r="G60" s="481" t="s">
        <v>102</v>
      </c>
      <c r="H60" s="481" t="s">
        <v>102</v>
      </c>
      <c r="I60" s="481" t="s">
        <v>102</v>
      </c>
      <c r="J60" s="481" t="s">
        <v>102</v>
      </c>
      <c r="K60" s="481" t="s">
        <v>102</v>
      </c>
      <c r="L60" s="481" t="s">
        <v>102</v>
      </c>
      <c r="M60" s="481" t="s">
        <v>102</v>
      </c>
      <c r="N60" s="481" t="s">
        <v>102</v>
      </c>
      <c r="O60" s="481" t="s">
        <v>102</v>
      </c>
      <c r="P60" s="481" t="s">
        <v>102</v>
      </c>
      <c r="Q60" s="481" t="s">
        <v>102</v>
      </c>
      <c r="R60" s="481" t="s">
        <v>102</v>
      </c>
      <c r="S60" s="481" t="s">
        <v>102</v>
      </c>
      <c r="T60" s="481" t="s">
        <v>102</v>
      </c>
      <c r="U60" s="481" t="s">
        <v>102</v>
      </c>
      <c r="V60" s="481" t="s">
        <v>102</v>
      </c>
      <c r="W60" s="481" t="s">
        <v>102</v>
      </c>
      <c r="X60" s="481" t="s">
        <v>102</v>
      </c>
      <c r="Y60" s="481" t="s">
        <v>102</v>
      </c>
      <c r="Z60" s="481" t="s">
        <v>102</v>
      </c>
      <c r="AA60" s="481" t="s">
        <v>102</v>
      </c>
      <c r="AB60" s="481" t="s">
        <v>102</v>
      </c>
      <c r="AC60" s="481" t="s">
        <v>102</v>
      </c>
      <c r="AD60" s="481" t="s">
        <v>102</v>
      </c>
      <c r="AE60" s="481" t="s">
        <v>102</v>
      </c>
      <c r="AF60" s="481" t="s">
        <v>102</v>
      </c>
      <c r="AG60" s="481" t="s">
        <v>102</v>
      </c>
      <c r="AH60" s="481" t="s">
        <v>102</v>
      </c>
      <c r="AI60" s="481" t="s">
        <v>102</v>
      </c>
      <c r="AJ60" s="481" t="s">
        <v>102</v>
      </c>
      <c r="AK60" s="481" t="s">
        <v>102</v>
      </c>
      <c r="AL60" s="481" t="s">
        <v>102</v>
      </c>
      <c r="AM60" s="481" t="s">
        <v>102</v>
      </c>
      <c r="AN60" s="481" t="s">
        <v>102</v>
      </c>
      <c r="AO60" s="481" t="s">
        <v>102</v>
      </c>
      <c r="AP60" s="481" t="s">
        <v>102</v>
      </c>
      <c r="AQ60" s="481" t="s">
        <v>102</v>
      </c>
      <c r="AR60" s="481" t="s">
        <v>102</v>
      </c>
      <c r="AS60" s="481" t="s">
        <v>102</v>
      </c>
      <c r="AT60" s="481" t="s">
        <v>102</v>
      </c>
      <c r="AU60" s="481" t="s">
        <v>102</v>
      </c>
      <c r="AV60" s="481" t="s">
        <v>102</v>
      </c>
      <c r="AW60" s="481" t="s">
        <v>102</v>
      </c>
      <c r="AX60" s="481" t="s">
        <v>102</v>
      </c>
      <c r="AY60" s="481" t="s">
        <v>102</v>
      </c>
      <c r="AZ60" s="481" t="s">
        <v>102</v>
      </c>
      <c r="BA60" s="481" t="s">
        <v>102</v>
      </c>
      <c r="BB60" s="481" t="s">
        <v>102</v>
      </c>
      <c r="BC60" s="481" t="s">
        <v>102</v>
      </c>
      <c r="BD60" s="481" t="s">
        <v>102</v>
      </c>
      <c r="BE60" s="481" t="s">
        <v>102</v>
      </c>
      <c r="BF60" s="481" t="s">
        <v>102</v>
      </c>
      <c r="BG60" s="481" t="s">
        <v>102</v>
      </c>
      <c r="BH60" s="481" t="s">
        <v>102</v>
      </c>
      <c r="BI60" s="481" t="s">
        <v>102</v>
      </c>
      <c r="BJ60" s="481" t="s">
        <v>102</v>
      </c>
      <c r="BK60" s="481" t="s">
        <v>102</v>
      </c>
      <c r="BL60" s="481" t="s">
        <v>102</v>
      </c>
      <c r="BM60" s="481" t="s">
        <v>102</v>
      </c>
      <c r="BN60" s="481" t="s">
        <v>102</v>
      </c>
      <c r="BO60" s="481" t="s">
        <v>102</v>
      </c>
      <c r="BP60" s="481" t="s">
        <v>102</v>
      </c>
      <c r="BQ60" s="481" t="s">
        <v>102</v>
      </c>
      <c r="BR60" s="481" t="s">
        <v>102</v>
      </c>
      <c r="BS60" s="481" t="s">
        <v>102</v>
      </c>
      <c r="BT60" s="481" t="s">
        <v>102</v>
      </c>
      <c r="BU60" s="481" t="s">
        <v>102</v>
      </c>
      <c r="BV60" s="481" t="s">
        <v>102</v>
      </c>
      <c r="BW60" s="481" t="s">
        <v>102</v>
      </c>
      <c r="BX60" s="481" t="s">
        <v>102</v>
      </c>
      <c r="BY60" s="481" t="s">
        <v>102</v>
      </c>
      <c r="BZ60" s="481" t="s">
        <v>102</v>
      </c>
      <c r="CA60" s="481" t="s">
        <v>102</v>
      </c>
      <c r="CB60" s="481" t="s">
        <v>102</v>
      </c>
      <c r="CC60" s="481" t="s">
        <v>102</v>
      </c>
      <c r="CD60" s="481" t="s">
        <v>102</v>
      </c>
      <c r="CE60" s="481" t="s">
        <v>102</v>
      </c>
      <c r="CF60" s="481" t="s">
        <v>102</v>
      </c>
      <c r="CG60" s="481" t="s">
        <v>102</v>
      </c>
      <c r="CH60" s="481" t="s">
        <v>102</v>
      </c>
      <c r="CI60" s="481" t="s">
        <v>102</v>
      </c>
      <c r="CJ60" s="481" t="s">
        <v>102</v>
      </c>
      <c r="CK60" s="481" t="s">
        <v>102</v>
      </c>
      <c r="CL60" s="481" t="s">
        <v>102</v>
      </c>
      <c r="CM60" s="481" t="s">
        <v>102</v>
      </c>
      <c r="CN60" s="481" t="s">
        <v>102</v>
      </c>
      <c r="CO60" s="481" t="s">
        <v>102</v>
      </c>
      <c r="CP60" s="481" t="s">
        <v>102</v>
      </c>
      <c r="CQ60" s="481" t="s">
        <v>102</v>
      </c>
      <c r="CR60" s="481" t="s">
        <v>102</v>
      </c>
      <c r="CS60" s="481" t="s">
        <v>102</v>
      </c>
      <c r="CT60" s="481" t="s">
        <v>102</v>
      </c>
      <c r="CU60" s="481" t="s">
        <v>102</v>
      </c>
      <c r="CV60" s="481" t="s">
        <v>102</v>
      </c>
      <c r="CW60" s="481" t="s">
        <v>102</v>
      </c>
      <c r="CX60" s="481" t="s">
        <v>102</v>
      </c>
      <c r="CY60" s="481" t="s">
        <v>102</v>
      </c>
      <c r="CZ60" s="481" t="s">
        <v>102</v>
      </c>
      <c r="DA60" s="481" t="s">
        <v>102</v>
      </c>
      <c r="DB60" s="481" t="s">
        <v>102</v>
      </c>
      <c r="DC60" s="481" t="s">
        <v>102</v>
      </c>
      <c r="DD60" s="481" t="s">
        <v>102</v>
      </c>
      <c r="DE60" s="481" t="s">
        <v>102</v>
      </c>
      <c r="DF60" s="481" t="s">
        <v>102</v>
      </c>
      <c r="DG60" s="481" t="s">
        <v>102</v>
      </c>
      <c r="DH60" s="481" t="s">
        <v>102</v>
      </c>
      <c r="DI60" s="481" t="s">
        <v>102</v>
      </c>
      <c r="DJ60" s="481" t="s">
        <v>102</v>
      </c>
      <c r="DK60" s="481" t="s">
        <v>102</v>
      </c>
      <c r="DL60" s="481" t="s">
        <v>102</v>
      </c>
      <c r="DM60" s="481" t="s">
        <v>102</v>
      </c>
      <c r="DN60" s="481" t="s">
        <v>102</v>
      </c>
      <c r="DO60" s="481" t="s">
        <v>102</v>
      </c>
      <c r="DP60" s="481" t="s">
        <v>102</v>
      </c>
      <c r="DQ60" s="481" t="s">
        <v>102</v>
      </c>
      <c r="DR60" s="481" t="s">
        <v>102</v>
      </c>
      <c r="DS60" s="481" t="s">
        <v>102</v>
      </c>
      <c r="DT60" s="481" t="s">
        <v>102</v>
      </c>
      <c r="DU60" s="481" t="s">
        <v>102</v>
      </c>
      <c r="DV60" s="481" t="s">
        <v>102</v>
      </c>
      <c r="DW60" s="481" t="s">
        <v>102</v>
      </c>
      <c r="DX60" s="481" t="s">
        <v>102</v>
      </c>
      <c r="DY60" s="481" t="s">
        <v>102</v>
      </c>
      <c r="DZ60" s="481" t="s">
        <v>102</v>
      </c>
      <c r="EA60" s="481" t="s">
        <v>102</v>
      </c>
      <c r="EB60" s="481" t="s">
        <v>102</v>
      </c>
    </row>
    <row r="61" spans="1:132" x14ac:dyDescent="0.15">
      <c r="B61" s="481">
        <v>2943070</v>
      </c>
      <c r="C61" s="481" t="s">
        <v>102</v>
      </c>
      <c r="D61" s="481" t="s">
        <v>102</v>
      </c>
      <c r="E61" s="481" t="s">
        <v>102</v>
      </c>
      <c r="F61" s="481" t="s">
        <v>102</v>
      </c>
      <c r="G61" s="481" t="s">
        <v>102</v>
      </c>
      <c r="H61" s="481" t="s">
        <v>102</v>
      </c>
      <c r="I61" s="481" t="s">
        <v>102</v>
      </c>
      <c r="J61" s="481" t="s">
        <v>102</v>
      </c>
      <c r="K61" s="481" t="s">
        <v>102</v>
      </c>
      <c r="L61" s="481" t="s">
        <v>102</v>
      </c>
      <c r="M61" s="481" t="s">
        <v>102</v>
      </c>
      <c r="N61" s="481" t="s">
        <v>102</v>
      </c>
      <c r="O61" s="481" t="s">
        <v>102</v>
      </c>
      <c r="P61" s="481" t="s">
        <v>102</v>
      </c>
      <c r="Q61" s="481" t="s">
        <v>102</v>
      </c>
      <c r="R61" s="481" t="s">
        <v>102</v>
      </c>
      <c r="S61" s="481" t="s">
        <v>102</v>
      </c>
      <c r="T61" s="481" t="s">
        <v>102</v>
      </c>
      <c r="U61" s="481" t="s">
        <v>102</v>
      </c>
      <c r="V61" s="481" t="s">
        <v>102</v>
      </c>
      <c r="W61" s="481" t="s">
        <v>102</v>
      </c>
      <c r="X61" s="481" t="s">
        <v>102</v>
      </c>
      <c r="Y61" s="481" t="s">
        <v>102</v>
      </c>
      <c r="Z61" s="481" t="s">
        <v>102</v>
      </c>
      <c r="AA61" s="481" t="s">
        <v>102</v>
      </c>
      <c r="AB61" s="481" t="s">
        <v>102</v>
      </c>
      <c r="AC61" s="481" t="s">
        <v>102</v>
      </c>
      <c r="AD61" s="481" t="s">
        <v>102</v>
      </c>
      <c r="AE61" s="481" t="s">
        <v>102</v>
      </c>
      <c r="AF61" s="481" t="s">
        <v>102</v>
      </c>
      <c r="AG61" s="481" t="s">
        <v>102</v>
      </c>
      <c r="AH61" s="481" t="s">
        <v>102</v>
      </c>
      <c r="AI61" s="481" t="s">
        <v>102</v>
      </c>
      <c r="AJ61" s="481" t="s">
        <v>102</v>
      </c>
      <c r="AK61" s="481" t="s">
        <v>102</v>
      </c>
      <c r="AL61" s="481" t="s">
        <v>102</v>
      </c>
      <c r="AM61" s="481" t="s">
        <v>102</v>
      </c>
      <c r="AN61" s="481" t="s">
        <v>102</v>
      </c>
      <c r="AO61" s="481" t="s">
        <v>102</v>
      </c>
      <c r="AP61" s="481" t="s">
        <v>102</v>
      </c>
      <c r="AQ61" s="481" t="s">
        <v>102</v>
      </c>
      <c r="AR61" s="481" t="s">
        <v>102</v>
      </c>
      <c r="AS61" s="481" t="s">
        <v>102</v>
      </c>
      <c r="AT61" s="481" t="s">
        <v>102</v>
      </c>
      <c r="AU61" s="481" t="s">
        <v>102</v>
      </c>
      <c r="AV61" s="481" t="s">
        <v>102</v>
      </c>
      <c r="AW61" s="481" t="s">
        <v>102</v>
      </c>
      <c r="AX61" s="481" t="s">
        <v>102</v>
      </c>
      <c r="AY61" s="481" t="s">
        <v>102</v>
      </c>
      <c r="AZ61" s="481" t="s">
        <v>102</v>
      </c>
      <c r="BA61" s="481" t="s">
        <v>102</v>
      </c>
      <c r="BB61" s="481" t="s">
        <v>102</v>
      </c>
      <c r="BC61" s="481" t="s">
        <v>102</v>
      </c>
      <c r="BD61" s="481" t="s">
        <v>102</v>
      </c>
      <c r="BE61" s="481" t="s">
        <v>102</v>
      </c>
      <c r="BF61" s="481" t="s">
        <v>102</v>
      </c>
      <c r="BG61" s="481" t="s">
        <v>102</v>
      </c>
      <c r="BH61" s="481" t="s">
        <v>102</v>
      </c>
      <c r="BI61" s="481" t="s">
        <v>102</v>
      </c>
      <c r="BJ61" s="481" t="s">
        <v>102</v>
      </c>
      <c r="BK61" s="481" t="s">
        <v>102</v>
      </c>
      <c r="BL61" s="481" t="s">
        <v>102</v>
      </c>
      <c r="BM61" s="481" t="s">
        <v>102</v>
      </c>
      <c r="BN61" s="481" t="s">
        <v>102</v>
      </c>
      <c r="BO61" s="481" t="s">
        <v>102</v>
      </c>
      <c r="BP61" s="481" t="s">
        <v>102</v>
      </c>
      <c r="BQ61" s="481" t="s">
        <v>102</v>
      </c>
      <c r="BR61" s="481" t="s">
        <v>102</v>
      </c>
      <c r="BS61" s="481" t="s">
        <v>102</v>
      </c>
      <c r="BT61" s="481" t="s">
        <v>102</v>
      </c>
      <c r="BU61" s="481" t="s">
        <v>102</v>
      </c>
      <c r="BV61" s="481" t="s">
        <v>102</v>
      </c>
      <c r="BW61" s="481" t="s">
        <v>102</v>
      </c>
      <c r="BX61" s="481" t="s">
        <v>102</v>
      </c>
      <c r="BY61" s="481" t="s">
        <v>102</v>
      </c>
      <c r="BZ61" s="481" t="s">
        <v>102</v>
      </c>
      <c r="CA61" s="481" t="s">
        <v>102</v>
      </c>
      <c r="CB61" s="481" t="s">
        <v>102</v>
      </c>
      <c r="CC61" s="481" t="s">
        <v>102</v>
      </c>
      <c r="CD61" s="481" t="s">
        <v>102</v>
      </c>
      <c r="CE61" s="481" t="s">
        <v>102</v>
      </c>
      <c r="CF61" s="481" t="s">
        <v>102</v>
      </c>
      <c r="CG61" s="481" t="s">
        <v>102</v>
      </c>
      <c r="CH61" s="481" t="s">
        <v>102</v>
      </c>
      <c r="CI61" s="481" t="s">
        <v>102</v>
      </c>
      <c r="CJ61" s="481" t="s">
        <v>102</v>
      </c>
      <c r="CK61" s="481" t="s">
        <v>102</v>
      </c>
      <c r="CL61" s="481" t="s">
        <v>102</v>
      </c>
      <c r="CM61" s="481" t="s">
        <v>102</v>
      </c>
      <c r="CN61" s="481" t="s">
        <v>102</v>
      </c>
      <c r="CO61" s="481" t="s">
        <v>102</v>
      </c>
      <c r="CP61" s="481" t="s">
        <v>102</v>
      </c>
      <c r="CQ61" s="481" t="s">
        <v>102</v>
      </c>
      <c r="CR61" s="481" t="s">
        <v>102</v>
      </c>
      <c r="CS61" s="481" t="s">
        <v>102</v>
      </c>
      <c r="CT61" s="481" t="s">
        <v>102</v>
      </c>
      <c r="CU61" s="481" t="s">
        <v>102</v>
      </c>
      <c r="CV61" s="481" t="s">
        <v>102</v>
      </c>
      <c r="CW61" s="481" t="s">
        <v>102</v>
      </c>
      <c r="CX61" s="481" t="s">
        <v>102</v>
      </c>
      <c r="CY61" s="481" t="s">
        <v>102</v>
      </c>
      <c r="CZ61" s="481" t="s">
        <v>102</v>
      </c>
      <c r="DA61" s="481" t="s">
        <v>102</v>
      </c>
      <c r="DB61" s="481" t="s">
        <v>102</v>
      </c>
      <c r="DC61" s="481" t="s">
        <v>102</v>
      </c>
      <c r="DD61" s="481" t="s">
        <v>102</v>
      </c>
      <c r="DE61" s="481" t="s">
        <v>102</v>
      </c>
      <c r="DF61" s="481" t="s">
        <v>102</v>
      </c>
      <c r="DG61" s="481" t="s">
        <v>102</v>
      </c>
      <c r="DH61" s="481" t="s">
        <v>102</v>
      </c>
      <c r="DI61" s="481" t="s">
        <v>102</v>
      </c>
      <c r="DJ61" s="481" t="s">
        <v>102</v>
      </c>
      <c r="DK61" s="481" t="s">
        <v>102</v>
      </c>
      <c r="DL61" s="481" t="s">
        <v>102</v>
      </c>
      <c r="DM61" s="481" t="s">
        <v>102</v>
      </c>
      <c r="DN61" s="481" t="s">
        <v>102</v>
      </c>
      <c r="DO61" s="481" t="s">
        <v>102</v>
      </c>
      <c r="DP61" s="481" t="s">
        <v>102</v>
      </c>
      <c r="DQ61" s="481" t="s">
        <v>102</v>
      </c>
      <c r="DR61" s="481" t="s">
        <v>102</v>
      </c>
      <c r="DS61" s="481" t="s">
        <v>102</v>
      </c>
      <c r="DT61" s="481" t="s">
        <v>102</v>
      </c>
      <c r="DU61" s="481" t="s">
        <v>102</v>
      </c>
      <c r="DV61" s="481" t="s">
        <v>102</v>
      </c>
      <c r="DW61" s="481" t="s">
        <v>102</v>
      </c>
      <c r="DX61" s="481" t="s">
        <v>102</v>
      </c>
      <c r="DY61" s="481" t="s">
        <v>102</v>
      </c>
      <c r="DZ61" s="481" t="s">
        <v>102</v>
      </c>
      <c r="EA61" s="481" t="s">
        <v>102</v>
      </c>
      <c r="EB61" s="481" t="s">
        <v>102</v>
      </c>
    </row>
    <row r="62" spans="1:132" x14ac:dyDescent="0.15">
      <c r="B62" s="481">
        <v>3942281</v>
      </c>
      <c r="C62" s="481" t="s">
        <v>102</v>
      </c>
      <c r="D62" s="481" t="s">
        <v>4343</v>
      </c>
      <c r="E62" s="481" t="s">
        <v>102</v>
      </c>
      <c r="F62" s="481" t="s">
        <v>102</v>
      </c>
      <c r="G62" s="481" t="s">
        <v>102</v>
      </c>
      <c r="H62" s="481" t="s">
        <v>102</v>
      </c>
      <c r="I62" s="481" t="s">
        <v>102</v>
      </c>
      <c r="J62" s="481" t="s">
        <v>102</v>
      </c>
      <c r="K62" s="481" t="s">
        <v>102</v>
      </c>
      <c r="L62" s="481" t="s">
        <v>102</v>
      </c>
      <c r="M62" s="481" t="s">
        <v>102</v>
      </c>
      <c r="N62" s="481" t="s">
        <v>102</v>
      </c>
      <c r="O62" s="481" t="s">
        <v>102</v>
      </c>
      <c r="P62" s="481" t="s">
        <v>102</v>
      </c>
      <c r="Q62" s="481" t="s">
        <v>102</v>
      </c>
      <c r="R62" s="481" t="s">
        <v>102</v>
      </c>
      <c r="S62" s="481" t="s">
        <v>102</v>
      </c>
      <c r="T62" s="481" t="s">
        <v>102</v>
      </c>
      <c r="U62" s="481" t="s">
        <v>102</v>
      </c>
      <c r="V62" s="481" t="s">
        <v>102</v>
      </c>
      <c r="W62" s="481" t="s">
        <v>102</v>
      </c>
      <c r="X62" s="481" t="s">
        <v>102</v>
      </c>
      <c r="Y62" s="481" t="s">
        <v>102</v>
      </c>
      <c r="Z62" s="481" t="s">
        <v>102</v>
      </c>
      <c r="AA62" s="481" t="s">
        <v>102</v>
      </c>
      <c r="AB62" s="481" t="s">
        <v>102</v>
      </c>
      <c r="AC62" s="481" t="s">
        <v>102</v>
      </c>
      <c r="AD62" s="481" t="s">
        <v>102</v>
      </c>
      <c r="AE62" s="481" t="s">
        <v>102</v>
      </c>
      <c r="AF62" s="481" t="s">
        <v>102</v>
      </c>
      <c r="AG62" s="481" t="s">
        <v>102</v>
      </c>
      <c r="AH62" s="481" t="s">
        <v>102</v>
      </c>
      <c r="AI62" s="481" t="s">
        <v>102</v>
      </c>
      <c r="AJ62" s="481" t="s">
        <v>102</v>
      </c>
      <c r="AK62" s="481" t="s">
        <v>102</v>
      </c>
      <c r="AL62" s="481" t="s">
        <v>102</v>
      </c>
      <c r="AM62" s="481" t="s">
        <v>102</v>
      </c>
      <c r="AN62" s="481" t="s">
        <v>102</v>
      </c>
      <c r="AO62" s="481" t="s">
        <v>102</v>
      </c>
      <c r="AP62" s="481" t="s">
        <v>102</v>
      </c>
      <c r="AQ62" s="481" t="s">
        <v>102</v>
      </c>
      <c r="AR62" s="481" t="s">
        <v>102</v>
      </c>
      <c r="AS62" s="481" t="s">
        <v>102</v>
      </c>
      <c r="AT62" s="481" t="s">
        <v>102</v>
      </c>
      <c r="AU62" s="481" t="s">
        <v>102</v>
      </c>
      <c r="AV62" s="481" t="s">
        <v>102</v>
      </c>
      <c r="AW62" s="481" t="s">
        <v>102</v>
      </c>
      <c r="AX62" s="481" t="s">
        <v>102</v>
      </c>
      <c r="AY62" s="481" t="s">
        <v>102</v>
      </c>
      <c r="AZ62" s="481" t="s">
        <v>102</v>
      </c>
      <c r="BA62" s="481" t="s">
        <v>102</v>
      </c>
      <c r="BB62" s="481" t="s">
        <v>102</v>
      </c>
      <c r="BC62" s="481" t="s">
        <v>102</v>
      </c>
      <c r="BD62" s="481" t="s">
        <v>102</v>
      </c>
      <c r="BE62" s="481" t="s">
        <v>102</v>
      </c>
      <c r="BF62" s="481" t="s">
        <v>102</v>
      </c>
      <c r="BG62" s="481" t="s">
        <v>102</v>
      </c>
      <c r="BH62" s="481" t="s">
        <v>102</v>
      </c>
      <c r="BI62" s="481" t="s">
        <v>102</v>
      </c>
      <c r="BJ62" s="481" t="s">
        <v>102</v>
      </c>
      <c r="BK62" s="481" t="s">
        <v>102</v>
      </c>
      <c r="BL62" s="481" t="s">
        <v>102</v>
      </c>
      <c r="BM62" s="481" t="s">
        <v>102</v>
      </c>
      <c r="BN62" s="481" t="s">
        <v>102</v>
      </c>
      <c r="BO62" s="481" t="s">
        <v>102</v>
      </c>
      <c r="BP62" s="481" t="s">
        <v>102</v>
      </c>
      <c r="BQ62" s="481" t="s">
        <v>102</v>
      </c>
      <c r="BR62" s="481" t="s">
        <v>102</v>
      </c>
      <c r="BS62" s="481" t="s">
        <v>102</v>
      </c>
      <c r="BT62" s="481" t="s">
        <v>102</v>
      </c>
      <c r="BU62" s="481" t="s">
        <v>102</v>
      </c>
      <c r="BV62" s="481" t="s">
        <v>102</v>
      </c>
      <c r="BW62" s="481" t="s">
        <v>102</v>
      </c>
      <c r="BX62" s="481" t="s">
        <v>102</v>
      </c>
      <c r="BY62" s="481" t="s">
        <v>102</v>
      </c>
      <c r="BZ62" s="481" t="s">
        <v>102</v>
      </c>
      <c r="CA62" s="481" t="s">
        <v>102</v>
      </c>
      <c r="CB62" s="481" t="s">
        <v>102</v>
      </c>
      <c r="CC62" s="481" t="s">
        <v>102</v>
      </c>
      <c r="CD62" s="481" t="s">
        <v>102</v>
      </c>
      <c r="CE62" s="481" t="s">
        <v>102</v>
      </c>
      <c r="CF62" s="481" t="s">
        <v>102</v>
      </c>
      <c r="CG62" s="481" t="s">
        <v>102</v>
      </c>
      <c r="CH62" s="481" t="s">
        <v>102</v>
      </c>
      <c r="CI62" s="481" t="s">
        <v>102</v>
      </c>
      <c r="CJ62" s="481" t="s">
        <v>102</v>
      </c>
      <c r="CK62" s="481" t="s">
        <v>102</v>
      </c>
      <c r="CL62" s="481" t="s">
        <v>102</v>
      </c>
      <c r="CM62" s="481" t="s">
        <v>102</v>
      </c>
      <c r="CN62" s="481" t="s">
        <v>102</v>
      </c>
      <c r="CO62" s="481" t="s">
        <v>102</v>
      </c>
      <c r="CP62" s="481" t="s">
        <v>102</v>
      </c>
      <c r="CQ62" s="481" t="s">
        <v>102</v>
      </c>
      <c r="CR62" s="481" t="s">
        <v>102</v>
      </c>
      <c r="CS62" s="481" t="s">
        <v>102</v>
      </c>
      <c r="CT62" s="481" t="s">
        <v>102</v>
      </c>
      <c r="CU62" s="481" t="s">
        <v>102</v>
      </c>
      <c r="CV62" s="481" t="s">
        <v>102</v>
      </c>
      <c r="CW62" s="481" t="s">
        <v>102</v>
      </c>
      <c r="CX62" s="481" t="s">
        <v>102</v>
      </c>
      <c r="CY62" s="481" t="s">
        <v>102</v>
      </c>
      <c r="CZ62" s="481" t="s">
        <v>102</v>
      </c>
      <c r="DA62" s="481" t="s">
        <v>102</v>
      </c>
      <c r="DB62" s="481" t="s">
        <v>102</v>
      </c>
      <c r="DC62" s="481" t="s">
        <v>102</v>
      </c>
      <c r="DD62" s="481" t="s">
        <v>102</v>
      </c>
      <c r="DE62" s="481" t="s">
        <v>102</v>
      </c>
      <c r="DF62" s="481" t="s">
        <v>102</v>
      </c>
      <c r="DG62" s="481" t="s">
        <v>102</v>
      </c>
      <c r="DH62" s="481" t="s">
        <v>102</v>
      </c>
      <c r="DI62" s="481" t="s">
        <v>102</v>
      </c>
      <c r="DJ62" s="481" t="s">
        <v>102</v>
      </c>
      <c r="DK62" s="481" t="s">
        <v>102</v>
      </c>
      <c r="DL62" s="481" t="s">
        <v>102</v>
      </c>
      <c r="DM62" s="481" t="s">
        <v>102</v>
      </c>
      <c r="DN62" s="481" t="s">
        <v>102</v>
      </c>
      <c r="DO62" s="481" t="s">
        <v>102</v>
      </c>
      <c r="DP62" s="481" t="s">
        <v>102</v>
      </c>
      <c r="DQ62" s="481" t="s">
        <v>102</v>
      </c>
      <c r="DR62" s="481" t="s">
        <v>102</v>
      </c>
      <c r="DS62" s="481" t="s">
        <v>102</v>
      </c>
      <c r="DT62" s="481" t="s">
        <v>102</v>
      </c>
      <c r="DU62" s="481" t="s">
        <v>102</v>
      </c>
      <c r="DV62" s="481" t="s">
        <v>102</v>
      </c>
      <c r="DW62" s="481" t="s">
        <v>102</v>
      </c>
      <c r="DX62" s="481" t="s">
        <v>102</v>
      </c>
      <c r="DY62" s="481" t="s">
        <v>102</v>
      </c>
      <c r="DZ62" s="481" t="s">
        <v>102</v>
      </c>
      <c r="EA62" s="481" t="s">
        <v>102</v>
      </c>
      <c r="EB62" s="481" t="s">
        <v>102</v>
      </c>
    </row>
    <row r="63" spans="1:132" x14ac:dyDescent="0.15">
      <c r="B63" s="481">
        <v>3357607</v>
      </c>
      <c r="C63" s="481" t="s">
        <v>102</v>
      </c>
      <c r="D63" s="481" t="s">
        <v>102</v>
      </c>
      <c r="E63" s="481" t="s">
        <v>102</v>
      </c>
      <c r="F63" s="481" t="s">
        <v>4871</v>
      </c>
      <c r="G63" s="481" t="s">
        <v>4345</v>
      </c>
      <c r="H63" s="481" t="s">
        <v>4346</v>
      </c>
      <c r="I63" s="481" t="s">
        <v>4347</v>
      </c>
      <c r="J63" s="481" t="s">
        <v>4872</v>
      </c>
      <c r="K63" s="481" t="s">
        <v>102</v>
      </c>
      <c r="L63" s="481" t="s">
        <v>102</v>
      </c>
      <c r="M63" s="481" t="s">
        <v>102</v>
      </c>
      <c r="N63" s="481" t="s">
        <v>102</v>
      </c>
      <c r="O63" s="481" t="s">
        <v>102</v>
      </c>
      <c r="P63" s="481" t="s">
        <v>102</v>
      </c>
      <c r="Q63" s="481" t="s">
        <v>102</v>
      </c>
      <c r="R63" s="481" t="s">
        <v>102</v>
      </c>
      <c r="S63" s="481" t="s">
        <v>102</v>
      </c>
      <c r="T63" s="481" t="s">
        <v>102</v>
      </c>
      <c r="U63" s="481" t="s">
        <v>102</v>
      </c>
      <c r="V63" s="481" t="s">
        <v>102</v>
      </c>
      <c r="W63" s="481" t="s">
        <v>102</v>
      </c>
      <c r="X63" s="481" t="s">
        <v>102</v>
      </c>
      <c r="Y63" s="481" t="s">
        <v>102</v>
      </c>
      <c r="Z63" s="481" t="s">
        <v>102</v>
      </c>
      <c r="AA63" s="481" t="s">
        <v>102</v>
      </c>
      <c r="AB63" s="481" t="s">
        <v>102</v>
      </c>
      <c r="AC63" s="481" t="s">
        <v>102</v>
      </c>
      <c r="AD63" s="481" t="s">
        <v>102</v>
      </c>
      <c r="AE63" s="481" t="s">
        <v>102</v>
      </c>
      <c r="AF63" s="481" t="s">
        <v>102</v>
      </c>
      <c r="AG63" s="481" t="s">
        <v>102</v>
      </c>
      <c r="AH63" s="481" t="s">
        <v>102</v>
      </c>
      <c r="AI63" s="481" t="s">
        <v>102</v>
      </c>
      <c r="AJ63" s="481" t="s">
        <v>102</v>
      </c>
      <c r="AK63" s="481" t="s">
        <v>102</v>
      </c>
      <c r="AL63" s="481" t="s">
        <v>102</v>
      </c>
      <c r="AM63" s="481" t="s">
        <v>102</v>
      </c>
      <c r="AN63" s="481" t="s">
        <v>102</v>
      </c>
      <c r="AO63" s="481" t="s">
        <v>102</v>
      </c>
      <c r="AP63" s="481" t="s">
        <v>102</v>
      </c>
      <c r="AQ63" s="481" t="s">
        <v>102</v>
      </c>
      <c r="AR63" s="481" t="s">
        <v>102</v>
      </c>
      <c r="AS63" s="481" t="s">
        <v>102</v>
      </c>
      <c r="AT63" s="481" t="s">
        <v>102</v>
      </c>
      <c r="AU63" s="481" t="s">
        <v>102</v>
      </c>
      <c r="AV63" s="481" t="s">
        <v>102</v>
      </c>
      <c r="AW63" s="481" t="s">
        <v>102</v>
      </c>
      <c r="AX63" s="481" t="s">
        <v>102</v>
      </c>
      <c r="AY63" s="481" t="s">
        <v>102</v>
      </c>
      <c r="AZ63" s="481" t="s">
        <v>102</v>
      </c>
      <c r="BA63" s="481" t="s">
        <v>102</v>
      </c>
      <c r="BB63" s="481" t="s">
        <v>102</v>
      </c>
      <c r="BC63" s="481" t="s">
        <v>102</v>
      </c>
      <c r="BD63" s="481" t="s">
        <v>102</v>
      </c>
      <c r="BE63" s="481" t="s">
        <v>102</v>
      </c>
      <c r="BF63" s="481" t="s">
        <v>102</v>
      </c>
      <c r="BG63" s="481" t="s">
        <v>102</v>
      </c>
      <c r="BH63" s="481" t="s">
        <v>102</v>
      </c>
      <c r="BI63" s="481" t="s">
        <v>102</v>
      </c>
      <c r="BJ63" s="481" t="s">
        <v>102</v>
      </c>
      <c r="BK63" s="481" t="s">
        <v>102</v>
      </c>
      <c r="BL63" s="481" t="s">
        <v>102</v>
      </c>
      <c r="BM63" s="481" t="s">
        <v>102</v>
      </c>
      <c r="BN63" s="481" t="s">
        <v>102</v>
      </c>
      <c r="BO63" s="481" t="s">
        <v>102</v>
      </c>
      <c r="BP63" s="481" t="s">
        <v>102</v>
      </c>
      <c r="BQ63" s="481" t="s">
        <v>102</v>
      </c>
      <c r="BR63" s="481" t="s">
        <v>102</v>
      </c>
      <c r="BS63" s="481" t="s">
        <v>102</v>
      </c>
      <c r="BT63" s="481" t="s">
        <v>102</v>
      </c>
      <c r="BU63" s="481" t="s">
        <v>102</v>
      </c>
      <c r="BV63" s="481" t="s">
        <v>102</v>
      </c>
      <c r="BW63" s="481" t="s">
        <v>102</v>
      </c>
      <c r="BX63" s="481" t="s">
        <v>102</v>
      </c>
      <c r="BY63" s="481" t="s">
        <v>102</v>
      </c>
      <c r="BZ63" s="481" t="s">
        <v>102</v>
      </c>
      <c r="CA63" s="481" t="s">
        <v>102</v>
      </c>
      <c r="CB63" s="481" t="s">
        <v>102</v>
      </c>
      <c r="CC63" s="481" t="s">
        <v>102</v>
      </c>
      <c r="CD63" s="481" t="s">
        <v>102</v>
      </c>
      <c r="CE63" s="481" t="s">
        <v>102</v>
      </c>
      <c r="CF63" s="481" t="s">
        <v>102</v>
      </c>
      <c r="CG63" s="481" t="s">
        <v>102</v>
      </c>
      <c r="CH63" s="481" t="s">
        <v>102</v>
      </c>
      <c r="CI63" s="481" t="s">
        <v>102</v>
      </c>
      <c r="CJ63" s="481" t="s">
        <v>102</v>
      </c>
      <c r="CK63" s="481" t="s">
        <v>102</v>
      </c>
      <c r="CL63" s="481" t="s">
        <v>102</v>
      </c>
      <c r="CM63" s="481" t="s">
        <v>102</v>
      </c>
      <c r="CN63" s="481" t="s">
        <v>102</v>
      </c>
      <c r="CO63" s="481" t="s">
        <v>102</v>
      </c>
      <c r="CP63" s="481" t="s">
        <v>102</v>
      </c>
      <c r="CQ63" s="481" t="s">
        <v>102</v>
      </c>
      <c r="CR63" s="481" t="s">
        <v>102</v>
      </c>
      <c r="CS63" s="481" t="s">
        <v>102</v>
      </c>
      <c r="CT63" s="481" t="s">
        <v>102</v>
      </c>
      <c r="CU63" s="481" t="s">
        <v>102</v>
      </c>
      <c r="CV63" s="481" t="s">
        <v>102</v>
      </c>
      <c r="CW63" s="481" t="s">
        <v>102</v>
      </c>
      <c r="CX63" s="481" t="s">
        <v>102</v>
      </c>
      <c r="CY63" s="481" t="s">
        <v>102</v>
      </c>
      <c r="CZ63" s="481" t="s">
        <v>102</v>
      </c>
      <c r="DA63" s="481" t="s">
        <v>102</v>
      </c>
      <c r="DB63" s="481" t="s">
        <v>102</v>
      </c>
      <c r="DC63" s="481" t="s">
        <v>102</v>
      </c>
      <c r="DD63" s="481" t="s">
        <v>102</v>
      </c>
      <c r="DE63" s="481" t="s">
        <v>102</v>
      </c>
      <c r="DF63" s="481" t="s">
        <v>102</v>
      </c>
      <c r="DG63" s="481" t="s">
        <v>102</v>
      </c>
      <c r="DH63" s="481" t="s">
        <v>102</v>
      </c>
      <c r="DI63" s="481" t="s">
        <v>102</v>
      </c>
      <c r="DJ63" s="481" t="s">
        <v>102</v>
      </c>
      <c r="DK63" s="481" t="s">
        <v>102</v>
      </c>
      <c r="DL63" s="481" t="s">
        <v>102</v>
      </c>
      <c r="DM63" s="481" t="s">
        <v>102</v>
      </c>
      <c r="DN63" s="481" t="s">
        <v>102</v>
      </c>
      <c r="DO63" s="481" t="s">
        <v>102</v>
      </c>
      <c r="DP63" s="481" t="s">
        <v>102</v>
      </c>
      <c r="DQ63" s="481" t="s">
        <v>102</v>
      </c>
      <c r="DR63" s="481" t="s">
        <v>102</v>
      </c>
      <c r="DS63" s="481" t="s">
        <v>102</v>
      </c>
      <c r="DT63" s="481" t="s">
        <v>102</v>
      </c>
      <c r="DU63" s="481" t="s">
        <v>102</v>
      </c>
      <c r="DV63" s="481" t="s">
        <v>102</v>
      </c>
      <c r="DW63" s="481" t="s">
        <v>102</v>
      </c>
      <c r="DX63" s="481" t="s">
        <v>102</v>
      </c>
      <c r="DY63" s="481" t="s">
        <v>102</v>
      </c>
      <c r="DZ63" s="481" t="s">
        <v>102</v>
      </c>
      <c r="EA63" s="481" t="s">
        <v>102</v>
      </c>
      <c r="EB63" s="481" t="s">
        <v>102</v>
      </c>
    </row>
    <row r="64" spans="1:132" x14ac:dyDescent="0.15">
      <c r="B64" s="481">
        <v>3942746</v>
      </c>
      <c r="C64" s="481" t="s">
        <v>4873</v>
      </c>
      <c r="D64" s="481" t="s">
        <v>4451</v>
      </c>
      <c r="E64" s="481" t="s">
        <v>4469</v>
      </c>
      <c r="F64" s="481" t="s">
        <v>4874</v>
      </c>
      <c r="G64" s="481" t="s">
        <v>4447</v>
      </c>
      <c r="H64" s="481" t="s">
        <v>4875</v>
      </c>
      <c r="I64" s="481" t="s">
        <v>4452</v>
      </c>
      <c r="J64" s="481" t="s">
        <v>4303</v>
      </c>
      <c r="K64" s="481" t="s">
        <v>4876</v>
      </c>
      <c r="L64" s="481" t="s">
        <v>102</v>
      </c>
      <c r="M64" s="481" t="s">
        <v>102</v>
      </c>
      <c r="N64" s="481" t="s">
        <v>102</v>
      </c>
      <c r="O64" s="481" t="s">
        <v>102</v>
      </c>
      <c r="P64" s="481" t="s">
        <v>102</v>
      </c>
      <c r="Q64" s="481" t="s">
        <v>102</v>
      </c>
      <c r="R64" s="481" t="s">
        <v>102</v>
      </c>
      <c r="S64" s="481" t="s">
        <v>102</v>
      </c>
      <c r="T64" s="481" t="s">
        <v>102</v>
      </c>
      <c r="U64" s="481" t="s">
        <v>102</v>
      </c>
      <c r="V64" s="481" t="s">
        <v>102</v>
      </c>
      <c r="W64" s="481" t="s">
        <v>102</v>
      </c>
      <c r="X64" s="481" t="s">
        <v>102</v>
      </c>
      <c r="Y64" s="481" t="s">
        <v>102</v>
      </c>
      <c r="Z64" s="481" t="s">
        <v>102</v>
      </c>
      <c r="AA64" s="481" t="s">
        <v>102</v>
      </c>
      <c r="AB64" s="481" t="s">
        <v>102</v>
      </c>
      <c r="AC64" s="481" t="s">
        <v>102</v>
      </c>
      <c r="AD64" s="481" t="s">
        <v>102</v>
      </c>
      <c r="AE64" s="481" t="s">
        <v>102</v>
      </c>
      <c r="AF64" s="481" t="s">
        <v>102</v>
      </c>
      <c r="AG64" s="481" t="s">
        <v>102</v>
      </c>
      <c r="AH64" s="481" t="s">
        <v>102</v>
      </c>
      <c r="AI64" s="481" t="s">
        <v>102</v>
      </c>
      <c r="AJ64" s="481" t="s">
        <v>102</v>
      </c>
      <c r="AK64" s="481" t="s">
        <v>102</v>
      </c>
      <c r="AL64" s="481" t="s">
        <v>102</v>
      </c>
      <c r="AM64" s="481" t="s">
        <v>102</v>
      </c>
      <c r="AN64" s="481" t="s">
        <v>102</v>
      </c>
      <c r="AO64" s="481" t="s">
        <v>102</v>
      </c>
      <c r="AP64" s="481" t="s">
        <v>102</v>
      </c>
      <c r="AQ64" s="481" t="s">
        <v>102</v>
      </c>
      <c r="AR64" s="481" t="s">
        <v>102</v>
      </c>
      <c r="AS64" s="481" t="s">
        <v>102</v>
      </c>
      <c r="AT64" s="481" t="s">
        <v>102</v>
      </c>
      <c r="AU64" s="481" t="s">
        <v>102</v>
      </c>
      <c r="AV64" s="481" t="s">
        <v>102</v>
      </c>
      <c r="AW64" s="481" t="s">
        <v>102</v>
      </c>
      <c r="AX64" s="481" t="s">
        <v>102</v>
      </c>
      <c r="AY64" s="481" t="s">
        <v>102</v>
      </c>
      <c r="AZ64" s="481" t="s">
        <v>102</v>
      </c>
      <c r="BA64" s="481" t="s">
        <v>102</v>
      </c>
      <c r="BB64" s="481" t="s">
        <v>102</v>
      </c>
      <c r="BC64" s="481" t="s">
        <v>102</v>
      </c>
      <c r="BD64" s="481" t="s">
        <v>102</v>
      </c>
      <c r="BE64" s="481" t="s">
        <v>102</v>
      </c>
      <c r="BF64" s="481" t="s">
        <v>102</v>
      </c>
      <c r="BG64" s="481" t="s">
        <v>102</v>
      </c>
      <c r="BH64" s="481" t="s">
        <v>102</v>
      </c>
      <c r="BI64" s="481" t="s">
        <v>102</v>
      </c>
      <c r="BJ64" s="481" t="s">
        <v>102</v>
      </c>
      <c r="BK64" s="481" t="s">
        <v>102</v>
      </c>
      <c r="BL64" s="481" t="s">
        <v>102</v>
      </c>
      <c r="BM64" s="481" t="s">
        <v>102</v>
      </c>
      <c r="BN64" s="481" t="s">
        <v>102</v>
      </c>
      <c r="BO64" s="481" t="s">
        <v>102</v>
      </c>
      <c r="BP64" s="481" t="s">
        <v>102</v>
      </c>
      <c r="BQ64" s="481" t="s">
        <v>102</v>
      </c>
      <c r="BR64" s="481" t="s">
        <v>102</v>
      </c>
      <c r="BS64" s="481" t="s">
        <v>102</v>
      </c>
      <c r="BT64" s="481" t="s">
        <v>102</v>
      </c>
      <c r="BU64" s="481" t="s">
        <v>102</v>
      </c>
      <c r="BV64" s="481" t="s">
        <v>102</v>
      </c>
      <c r="BW64" s="481" t="s">
        <v>102</v>
      </c>
      <c r="BX64" s="481" t="s">
        <v>102</v>
      </c>
      <c r="BY64" s="481" t="s">
        <v>102</v>
      </c>
      <c r="BZ64" s="481" t="s">
        <v>102</v>
      </c>
      <c r="CA64" s="481" t="s">
        <v>102</v>
      </c>
      <c r="CB64" s="481" t="s">
        <v>102</v>
      </c>
      <c r="CC64" s="481" t="s">
        <v>102</v>
      </c>
      <c r="CD64" s="481" t="s">
        <v>102</v>
      </c>
      <c r="CE64" s="481" t="s">
        <v>102</v>
      </c>
      <c r="CF64" s="481" t="s">
        <v>102</v>
      </c>
      <c r="CG64" s="481" t="s">
        <v>102</v>
      </c>
      <c r="CH64" s="481" t="s">
        <v>102</v>
      </c>
      <c r="CI64" s="481" t="s">
        <v>102</v>
      </c>
      <c r="CJ64" s="481" t="s">
        <v>102</v>
      </c>
      <c r="CK64" s="481" t="s">
        <v>102</v>
      </c>
      <c r="CL64" s="481" t="s">
        <v>102</v>
      </c>
      <c r="CM64" s="481" t="s">
        <v>102</v>
      </c>
      <c r="CN64" s="481" t="s">
        <v>102</v>
      </c>
      <c r="CO64" s="481" t="s">
        <v>102</v>
      </c>
      <c r="CP64" s="481" t="s">
        <v>102</v>
      </c>
      <c r="CQ64" s="481" t="s">
        <v>102</v>
      </c>
      <c r="CR64" s="481" t="s">
        <v>102</v>
      </c>
      <c r="CS64" s="481" t="s">
        <v>102</v>
      </c>
      <c r="CT64" s="481" t="s">
        <v>102</v>
      </c>
      <c r="CU64" s="481" t="s">
        <v>102</v>
      </c>
      <c r="CV64" s="481" t="s">
        <v>102</v>
      </c>
      <c r="CW64" s="481" t="s">
        <v>102</v>
      </c>
      <c r="CX64" s="481" t="s">
        <v>102</v>
      </c>
      <c r="CY64" s="481" t="s">
        <v>102</v>
      </c>
      <c r="CZ64" s="481" t="s">
        <v>102</v>
      </c>
      <c r="DA64" s="481" t="s">
        <v>102</v>
      </c>
      <c r="DB64" s="481" t="s">
        <v>102</v>
      </c>
      <c r="DC64" s="481" t="s">
        <v>102</v>
      </c>
      <c r="DD64" s="481" t="s">
        <v>102</v>
      </c>
      <c r="DE64" s="481" t="s">
        <v>102</v>
      </c>
      <c r="DF64" s="481" t="s">
        <v>102</v>
      </c>
      <c r="DG64" s="481" t="s">
        <v>102</v>
      </c>
      <c r="DH64" s="481" t="s">
        <v>102</v>
      </c>
      <c r="DI64" s="481" t="s">
        <v>102</v>
      </c>
      <c r="DJ64" s="481" t="s">
        <v>102</v>
      </c>
      <c r="DK64" s="481" t="s">
        <v>102</v>
      </c>
      <c r="DL64" s="481" t="s">
        <v>102</v>
      </c>
      <c r="DM64" s="481" t="s">
        <v>102</v>
      </c>
      <c r="DN64" s="481" t="s">
        <v>102</v>
      </c>
      <c r="DO64" s="481" t="s">
        <v>102</v>
      </c>
      <c r="DP64" s="481" t="s">
        <v>102</v>
      </c>
      <c r="DQ64" s="481" t="s">
        <v>102</v>
      </c>
      <c r="DR64" s="481" t="s">
        <v>102</v>
      </c>
      <c r="DS64" s="481" t="s">
        <v>102</v>
      </c>
      <c r="DT64" s="481" t="s">
        <v>102</v>
      </c>
      <c r="DU64" s="481" t="s">
        <v>102</v>
      </c>
      <c r="DV64" s="481" t="s">
        <v>102</v>
      </c>
      <c r="DW64" s="481" t="s">
        <v>102</v>
      </c>
      <c r="DX64" s="481" t="s">
        <v>102</v>
      </c>
      <c r="DY64" s="481" t="s">
        <v>102</v>
      </c>
      <c r="DZ64" s="481" t="s">
        <v>102</v>
      </c>
      <c r="EA64" s="481" t="s">
        <v>102</v>
      </c>
      <c r="EB64" s="481" t="s">
        <v>102</v>
      </c>
    </row>
    <row r="65" spans="1:132" x14ac:dyDescent="0.15">
      <c r="B65" s="481">
        <v>3929618</v>
      </c>
      <c r="C65" s="481" t="s">
        <v>102</v>
      </c>
      <c r="D65" s="481" t="s">
        <v>102</v>
      </c>
      <c r="E65" s="481" t="s">
        <v>102</v>
      </c>
      <c r="F65" s="481" t="s">
        <v>102</v>
      </c>
      <c r="G65" s="481" t="s">
        <v>102</v>
      </c>
      <c r="H65" s="481" t="s">
        <v>102</v>
      </c>
      <c r="I65" s="481" t="s">
        <v>102</v>
      </c>
      <c r="J65" s="481" t="s">
        <v>102</v>
      </c>
      <c r="K65" s="481" t="s">
        <v>102</v>
      </c>
      <c r="L65" s="481" t="s">
        <v>102</v>
      </c>
      <c r="M65" s="481" t="s">
        <v>102</v>
      </c>
      <c r="N65" s="481" t="s">
        <v>102</v>
      </c>
      <c r="O65" s="481" t="s">
        <v>102</v>
      </c>
      <c r="P65" s="481" t="s">
        <v>4357</v>
      </c>
      <c r="Q65" s="481" t="s">
        <v>4350</v>
      </c>
      <c r="R65" s="481" t="s">
        <v>4351</v>
      </c>
      <c r="S65" s="481" t="s">
        <v>4352</v>
      </c>
      <c r="T65" s="481" t="s">
        <v>4353</v>
      </c>
      <c r="U65" s="481" t="s">
        <v>4354</v>
      </c>
      <c r="V65" s="481" t="s">
        <v>4355</v>
      </c>
      <c r="W65" s="481" t="s">
        <v>4356</v>
      </c>
      <c r="X65" s="481" t="s">
        <v>102</v>
      </c>
      <c r="Y65" s="481" t="s">
        <v>102</v>
      </c>
      <c r="Z65" s="481" t="s">
        <v>102</v>
      </c>
      <c r="AA65" s="481" t="s">
        <v>102</v>
      </c>
      <c r="AB65" s="481" t="s">
        <v>102</v>
      </c>
      <c r="AC65" s="481" t="s">
        <v>102</v>
      </c>
      <c r="AD65" s="481" t="s">
        <v>102</v>
      </c>
      <c r="AE65" s="481" t="s">
        <v>102</v>
      </c>
      <c r="AF65" s="481" t="s">
        <v>102</v>
      </c>
      <c r="AG65" s="481" t="s">
        <v>102</v>
      </c>
      <c r="AH65" s="481" t="s">
        <v>102</v>
      </c>
      <c r="AI65" s="481" t="s">
        <v>102</v>
      </c>
      <c r="AJ65" s="481" t="s">
        <v>102</v>
      </c>
      <c r="AK65" s="481" t="s">
        <v>102</v>
      </c>
      <c r="AL65" s="481" t="s">
        <v>102</v>
      </c>
      <c r="AM65" s="481" t="s">
        <v>102</v>
      </c>
      <c r="AN65" s="481" t="s">
        <v>102</v>
      </c>
      <c r="AO65" s="481" t="s">
        <v>102</v>
      </c>
      <c r="AP65" s="481" t="s">
        <v>102</v>
      </c>
      <c r="AQ65" s="481" t="s">
        <v>102</v>
      </c>
      <c r="AR65" s="481" t="s">
        <v>102</v>
      </c>
      <c r="AS65" s="481" t="s">
        <v>102</v>
      </c>
      <c r="AT65" s="481" t="s">
        <v>102</v>
      </c>
      <c r="AU65" s="481" t="s">
        <v>102</v>
      </c>
      <c r="AV65" s="481" t="s">
        <v>102</v>
      </c>
      <c r="AW65" s="481" t="s">
        <v>102</v>
      </c>
      <c r="AX65" s="481" t="s">
        <v>102</v>
      </c>
      <c r="AY65" s="481" t="s">
        <v>102</v>
      </c>
      <c r="AZ65" s="481" t="s">
        <v>102</v>
      </c>
      <c r="BA65" s="481" t="s">
        <v>102</v>
      </c>
      <c r="BB65" s="481" t="s">
        <v>102</v>
      </c>
      <c r="BC65" s="481" t="s">
        <v>102</v>
      </c>
      <c r="BD65" s="481" t="s">
        <v>102</v>
      </c>
      <c r="BE65" s="481" t="s">
        <v>102</v>
      </c>
      <c r="BF65" s="481" t="s">
        <v>102</v>
      </c>
      <c r="BG65" s="481" t="s">
        <v>102</v>
      </c>
      <c r="BH65" s="481" t="s">
        <v>102</v>
      </c>
      <c r="BI65" s="481" t="s">
        <v>102</v>
      </c>
      <c r="BJ65" s="481" t="s">
        <v>102</v>
      </c>
      <c r="BK65" s="481" t="s">
        <v>102</v>
      </c>
      <c r="BL65" s="481" t="s">
        <v>102</v>
      </c>
      <c r="BM65" s="481" t="s">
        <v>102</v>
      </c>
      <c r="BN65" s="481" t="s">
        <v>102</v>
      </c>
      <c r="BO65" s="481" t="s">
        <v>102</v>
      </c>
      <c r="BP65" s="481" t="s">
        <v>102</v>
      </c>
      <c r="BQ65" s="481" t="s">
        <v>102</v>
      </c>
      <c r="BR65" s="481" t="s">
        <v>102</v>
      </c>
      <c r="BS65" s="481" t="s">
        <v>102</v>
      </c>
      <c r="BT65" s="481" t="s">
        <v>102</v>
      </c>
      <c r="BU65" s="481" t="s">
        <v>102</v>
      </c>
      <c r="BV65" s="481" t="s">
        <v>102</v>
      </c>
      <c r="BW65" s="481" t="s">
        <v>102</v>
      </c>
      <c r="BX65" s="481" t="s">
        <v>102</v>
      </c>
      <c r="BY65" s="481" t="s">
        <v>102</v>
      </c>
      <c r="BZ65" s="481" t="s">
        <v>102</v>
      </c>
      <c r="CA65" s="481" t="s">
        <v>102</v>
      </c>
      <c r="CB65" s="481" t="s">
        <v>102</v>
      </c>
      <c r="CC65" s="481" t="s">
        <v>102</v>
      </c>
      <c r="CD65" s="481" t="s">
        <v>102</v>
      </c>
      <c r="CE65" s="481" t="s">
        <v>102</v>
      </c>
      <c r="CF65" s="481" t="s">
        <v>102</v>
      </c>
      <c r="CG65" s="481" t="s">
        <v>102</v>
      </c>
      <c r="CH65" s="481" t="s">
        <v>102</v>
      </c>
      <c r="CI65" s="481" t="s">
        <v>102</v>
      </c>
      <c r="CJ65" s="481" t="s">
        <v>102</v>
      </c>
      <c r="CK65" s="481" t="s">
        <v>102</v>
      </c>
      <c r="CL65" s="481" t="s">
        <v>102</v>
      </c>
      <c r="CM65" s="481" t="s">
        <v>102</v>
      </c>
      <c r="CN65" s="481" t="s">
        <v>102</v>
      </c>
      <c r="CO65" s="481" t="s">
        <v>102</v>
      </c>
      <c r="CP65" s="481" t="s">
        <v>102</v>
      </c>
      <c r="CQ65" s="481" t="s">
        <v>102</v>
      </c>
      <c r="CR65" s="481" t="s">
        <v>102</v>
      </c>
      <c r="CS65" s="481" t="s">
        <v>102</v>
      </c>
      <c r="CT65" s="481" t="s">
        <v>102</v>
      </c>
      <c r="CU65" s="481" t="s">
        <v>102</v>
      </c>
      <c r="CV65" s="481" t="s">
        <v>102</v>
      </c>
      <c r="CW65" s="481" t="s">
        <v>102</v>
      </c>
      <c r="CX65" s="481" t="s">
        <v>102</v>
      </c>
      <c r="CY65" s="481" t="s">
        <v>102</v>
      </c>
      <c r="CZ65" s="481" t="s">
        <v>102</v>
      </c>
      <c r="DA65" s="481" t="s">
        <v>102</v>
      </c>
      <c r="DB65" s="481" t="s">
        <v>102</v>
      </c>
      <c r="DC65" s="481" t="s">
        <v>102</v>
      </c>
      <c r="DD65" s="481" t="s">
        <v>102</v>
      </c>
      <c r="DE65" s="481" t="s">
        <v>102</v>
      </c>
      <c r="DF65" s="481" t="s">
        <v>102</v>
      </c>
      <c r="DG65" s="481" t="s">
        <v>102</v>
      </c>
      <c r="DH65" s="481" t="s">
        <v>102</v>
      </c>
      <c r="DI65" s="481" t="s">
        <v>102</v>
      </c>
      <c r="DJ65" s="481" t="s">
        <v>102</v>
      </c>
      <c r="DK65" s="481" t="s">
        <v>102</v>
      </c>
      <c r="DL65" s="481" t="s">
        <v>102</v>
      </c>
      <c r="DM65" s="481" t="s">
        <v>102</v>
      </c>
      <c r="DN65" s="481" t="s">
        <v>102</v>
      </c>
      <c r="DO65" s="481" t="s">
        <v>102</v>
      </c>
      <c r="DP65" s="481" t="s">
        <v>102</v>
      </c>
      <c r="DQ65" s="481" t="s">
        <v>102</v>
      </c>
      <c r="DR65" s="481" t="s">
        <v>102</v>
      </c>
      <c r="DS65" s="481" t="s">
        <v>102</v>
      </c>
      <c r="DT65" s="481" t="s">
        <v>102</v>
      </c>
      <c r="DU65" s="481" t="s">
        <v>102</v>
      </c>
      <c r="DV65" s="481" t="s">
        <v>102</v>
      </c>
      <c r="DW65" s="481" t="s">
        <v>102</v>
      </c>
      <c r="DX65" s="481" t="s">
        <v>102</v>
      </c>
      <c r="DY65" s="481" t="s">
        <v>102</v>
      </c>
      <c r="DZ65" s="481" t="s">
        <v>102</v>
      </c>
      <c r="EA65" s="481" t="s">
        <v>102</v>
      </c>
      <c r="EB65" s="481" t="s">
        <v>102</v>
      </c>
    </row>
    <row r="66" spans="1:132" x14ac:dyDescent="0.15">
      <c r="B66" s="481">
        <v>3929006</v>
      </c>
      <c r="C66" s="481" t="s">
        <v>102</v>
      </c>
      <c r="D66" s="481" t="s">
        <v>102</v>
      </c>
      <c r="E66" s="481" t="s">
        <v>4359</v>
      </c>
      <c r="F66" s="481" t="s">
        <v>4360</v>
      </c>
      <c r="G66" s="481" t="s">
        <v>102</v>
      </c>
      <c r="H66" s="481" t="s">
        <v>102</v>
      </c>
      <c r="I66" s="481" t="s">
        <v>102</v>
      </c>
      <c r="J66" s="481" t="s">
        <v>102</v>
      </c>
      <c r="K66" s="481" t="s">
        <v>102</v>
      </c>
      <c r="L66" s="481" t="s">
        <v>102</v>
      </c>
      <c r="M66" s="481" t="s">
        <v>102</v>
      </c>
      <c r="N66" s="481" t="s">
        <v>102</v>
      </c>
      <c r="O66" s="481" t="s">
        <v>102</v>
      </c>
      <c r="P66" s="481" t="s">
        <v>102</v>
      </c>
      <c r="Q66" s="481" t="s">
        <v>102</v>
      </c>
      <c r="R66" s="481" t="s">
        <v>102</v>
      </c>
      <c r="S66" s="481" t="s">
        <v>102</v>
      </c>
      <c r="T66" s="481" t="s">
        <v>102</v>
      </c>
      <c r="U66" s="481" t="s">
        <v>102</v>
      </c>
      <c r="V66" s="481" t="s">
        <v>102</v>
      </c>
      <c r="W66" s="481" t="s">
        <v>102</v>
      </c>
      <c r="X66" s="481" t="s">
        <v>102</v>
      </c>
      <c r="Y66" s="481" t="s">
        <v>102</v>
      </c>
      <c r="Z66" s="481" t="s">
        <v>102</v>
      </c>
      <c r="AA66" s="481" t="s">
        <v>102</v>
      </c>
      <c r="AB66" s="481" t="s">
        <v>102</v>
      </c>
      <c r="AC66" s="481" t="s">
        <v>102</v>
      </c>
      <c r="AD66" s="481" t="s">
        <v>102</v>
      </c>
      <c r="AE66" s="481" t="s">
        <v>102</v>
      </c>
      <c r="AF66" s="481" t="s">
        <v>102</v>
      </c>
      <c r="AG66" s="481" t="s">
        <v>102</v>
      </c>
      <c r="AH66" s="481" t="s">
        <v>102</v>
      </c>
      <c r="AI66" s="481" t="s">
        <v>102</v>
      </c>
      <c r="AJ66" s="481" t="s">
        <v>102</v>
      </c>
      <c r="AK66" s="481" t="s">
        <v>102</v>
      </c>
      <c r="AL66" s="481" t="s">
        <v>102</v>
      </c>
      <c r="AM66" s="481" t="s">
        <v>102</v>
      </c>
      <c r="AN66" s="481" t="s">
        <v>102</v>
      </c>
      <c r="AO66" s="481" t="s">
        <v>102</v>
      </c>
      <c r="AP66" s="481" t="s">
        <v>102</v>
      </c>
      <c r="AQ66" s="481" t="s">
        <v>102</v>
      </c>
      <c r="AR66" s="481" t="s">
        <v>102</v>
      </c>
      <c r="AS66" s="481" t="s">
        <v>102</v>
      </c>
      <c r="AT66" s="481" t="s">
        <v>102</v>
      </c>
      <c r="AU66" s="481" t="s">
        <v>102</v>
      </c>
      <c r="AV66" s="481" t="s">
        <v>102</v>
      </c>
      <c r="AW66" s="481" t="s">
        <v>102</v>
      </c>
      <c r="AX66" s="481" t="s">
        <v>102</v>
      </c>
      <c r="AY66" s="481" t="s">
        <v>102</v>
      </c>
      <c r="AZ66" s="481" t="s">
        <v>102</v>
      </c>
      <c r="BA66" s="481" t="s">
        <v>102</v>
      </c>
      <c r="BB66" s="481" t="s">
        <v>102</v>
      </c>
      <c r="BC66" s="481" t="s">
        <v>102</v>
      </c>
      <c r="BD66" s="481" t="s">
        <v>102</v>
      </c>
      <c r="BE66" s="481" t="s">
        <v>102</v>
      </c>
      <c r="BF66" s="481" t="s">
        <v>102</v>
      </c>
      <c r="BG66" s="481" t="s">
        <v>102</v>
      </c>
      <c r="BH66" s="481" t="s">
        <v>102</v>
      </c>
      <c r="BI66" s="481" t="s">
        <v>102</v>
      </c>
      <c r="BJ66" s="481" t="s">
        <v>102</v>
      </c>
      <c r="BK66" s="481" t="s">
        <v>102</v>
      </c>
      <c r="BL66" s="481" t="s">
        <v>102</v>
      </c>
      <c r="BM66" s="481" t="s">
        <v>102</v>
      </c>
      <c r="BN66" s="481" t="s">
        <v>102</v>
      </c>
      <c r="BO66" s="481" t="s">
        <v>102</v>
      </c>
      <c r="BP66" s="481" t="s">
        <v>102</v>
      </c>
      <c r="BQ66" s="481" t="s">
        <v>102</v>
      </c>
      <c r="BR66" s="481" t="s">
        <v>102</v>
      </c>
      <c r="BS66" s="481" t="s">
        <v>102</v>
      </c>
      <c r="BT66" s="481" t="s">
        <v>102</v>
      </c>
      <c r="BU66" s="481" t="s">
        <v>102</v>
      </c>
      <c r="BV66" s="481" t="s">
        <v>102</v>
      </c>
      <c r="BW66" s="481" t="s">
        <v>102</v>
      </c>
      <c r="BX66" s="481" t="s">
        <v>102</v>
      </c>
      <c r="BY66" s="481" t="s">
        <v>102</v>
      </c>
      <c r="BZ66" s="481" t="s">
        <v>102</v>
      </c>
      <c r="CA66" s="481" t="s">
        <v>102</v>
      </c>
      <c r="CB66" s="481" t="s">
        <v>102</v>
      </c>
      <c r="CC66" s="481" t="s">
        <v>102</v>
      </c>
      <c r="CD66" s="481" t="s">
        <v>102</v>
      </c>
      <c r="CE66" s="481" t="s">
        <v>102</v>
      </c>
      <c r="CF66" s="481" t="s">
        <v>102</v>
      </c>
      <c r="CG66" s="481" t="s">
        <v>102</v>
      </c>
      <c r="CH66" s="481" t="s">
        <v>102</v>
      </c>
      <c r="CI66" s="481" t="s">
        <v>102</v>
      </c>
      <c r="CJ66" s="481" t="s">
        <v>102</v>
      </c>
      <c r="CK66" s="481" t="s">
        <v>102</v>
      </c>
      <c r="CL66" s="481" t="s">
        <v>102</v>
      </c>
      <c r="CM66" s="481" t="s">
        <v>102</v>
      </c>
      <c r="CN66" s="481" t="s">
        <v>102</v>
      </c>
      <c r="CO66" s="481" t="s">
        <v>102</v>
      </c>
      <c r="CP66" s="481" t="s">
        <v>102</v>
      </c>
      <c r="CQ66" s="481" t="s">
        <v>102</v>
      </c>
      <c r="CR66" s="481" t="s">
        <v>102</v>
      </c>
      <c r="CS66" s="481" t="s">
        <v>102</v>
      </c>
      <c r="CT66" s="481" t="s">
        <v>102</v>
      </c>
      <c r="CU66" s="481" t="s">
        <v>102</v>
      </c>
      <c r="CV66" s="481" t="s">
        <v>102</v>
      </c>
      <c r="CW66" s="481" t="s">
        <v>102</v>
      </c>
      <c r="CX66" s="481" t="s">
        <v>102</v>
      </c>
      <c r="CY66" s="481" t="s">
        <v>102</v>
      </c>
      <c r="CZ66" s="481" t="s">
        <v>102</v>
      </c>
      <c r="DA66" s="481" t="s">
        <v>102</v>
      </c>
      <c r="DB66" s="481" t="s">
        <v>102</v>
      </c>
      <c r="DC66" s="481" t="s">
        <v>102</v>
      </c>
      <c r="DD66" s="481" t="s">
        <v>102</v>
      </c>
      <c r="DE66" s="481" t="s">
        <v>102</v>
      </c>
      <c r="DF66" s="481" t="s">
        <v>102</v>
      </c>
      <c r="DG66" s="481" t="s">
        <v>102</v>
      </c>
      <c r="DH66" s="481" t="s">
        <v>102</v>
      </c>
      <c r="DI66" s="481" t="s">
        <v>102</v>
      </c>
      <c r="DJ66" s="481" t="s">
        <v>102</v>
      </c>
      <c r="DK66" s="481" t="s">
        <v>102</v>
      </c>
      <c r="DL66" s="481" t="s">
        <v>102</v>
      </c>
      <c r="DM66" s="481" t="s">
        <v>102</v>
      </c>
      <c r="DN66" s="481" t="s">
        <v>102</v>
      </c>
      <c r="DO66" s="481" t="s">
        <v>102</v>
      </c>
      <c r="DP66" s="481" t="s">
        <v>102</v>
      </c>
      <c r="DQ66" s="481" t="s">
        <v>102</v>
      </c>
      <c r="DR66" s="481" t="s">
        <v>102</v>
      </c>
      <c r="DS66" s="481" t="s">
        <v>102</v>
      </c>
      <c r="DT66" s="481" t="s">
        <v>102</v>
      </c>
      <c r="DU66" s="481" t="s">
        <v>102</v>
      </c>
      <c r="DV66" s="481" t="s">
        <v>102</v>
      </c>
      <c r="DW66" s="481" t="s">
        <v>102</v>
      </c>
      <c r="DX66" s="481" t="s">
        <v>102</v>
      </c>
      <c r="DY66" s="481" t="s">
        <v>102</v>
      </c>
      <c r="DZ66" s="481" t="s">
        <v>102</v>
      </c>
      <c r="EA66" s="481" t="s">
        <v>102</v>
      </c>
      <c r="EB66" s="481" t="s">
        <v>102</v>
      </c>
    </row>
    <row r="67" spans="1:132" x14ac:dyDescent="0.15">
      <c r="B67" s="481">
        <v>3886275</v>
      </c>
      <c r="C67" s="481" t="s">
        <v>102</v>
      </c>
      <c r="D67" s="481" t="s">
        <v>4877</v>
      </c>
      <c r="E67" s="481" t="s">
        <v>4878</v>
      </c>
      <c r="F67" s="481" t="s">
        <v>4877</v>
      </c>
      <c r="G67" s="481" t="s">
        <v>4362</v>
      </c>
      <c r="H67" s="481" t="s">
        <v>4878</v>
      </c>
      <c r="I67" s="481" t="s">
        <v>102</v>
      </c>
      <c r="J67" s="481" t="s">
        <v>102</v>
      </c>
      <c r="K67" s="481" t="s">
        <v>102</v>
      </c>
      <c r="L67" s="481" t="s">
        <v>102</v>
      </c>
      <c r="M67" s="481" t="s">
        <v>102</v>
      </c>
      <c r="N67" s="481" t="s">
        <v>102</v>
      </c>
      <c r="O67" s="481" t="s">
        <v>102</v>
      </c>
      <c r="P67" s="481" t="s">
        <v>102</v>
      </c>
      <c r="Q67" s="481" t="s">
        <v>102</v>
      </c>
      <c r="R67" s="481" t="s">
        <v>102</v>
      </c>
      <c r="S67" s="481" t="s">
        <v>102</v>
      </c>
      <c r="T67" s="481" t="s">
        <v>102</v>
      </c>
      <c r="U67" s="481" t="s">
        <v>102</v>
      </c>
      <c r="V67" s="481" t="s">
        <v>102</v>
      </c>
      <c r="W67" s="481" t="s">
        <v>102</v>
      </c>
      <c r="X67" s="481" t="s">
        <v>102</v>
      </c>
      <c r="Y67" s="481" t="s">
        <v>102</v>
      </c>
      <c r="Z67" s="481" t="s">
        <v>102</v>
      </c>
      <c r="AA67" s="481" t="s">
        <v>102</v>
      </c>
      <c r="AB67" s="481" t="s">
        <v>102</v>
      </c>
      <c r="AC67" s="481" t="s">
        <v>102</v>
      </c>
      <c r="AD67" s="481" t="s">
        <v>102</v>
      </c>
      <c r="AE67" s="481" t="s">
        <v>102</v>
      </c>
      <c r="AF67" s="481" t="s">
        <v>102</v>
      </c>
      <c r="AG67" s="481" t="s">
        <v>102</v>
      </c>
      <c r="AH67" s="481" t="s">
        <v>102</v>
      </c>
      <c r="AI67" s="481" t="s">
        <v>102</v>
      </c>
      <c r="AJ67" s="481" t="s">
        <v>102</v>
      </c>
      <c r="AK67" s="481" t="s">
        <v>102</v>
      </c>
      <c r="AL67" s="481" t="s">
        <v>102</v>
      </c>
      <c r="AM67" s="481" t="s">
        <v>102</v>
      </c>
      <c r="AN67" s="481" t="s">
        <v>102</v>
      </c>
      <c r="AO67" s="481" t="s">
        <v>102</v>
      </c>
      <c r="AP67" s="481" t="s">
        <v>102</v>
      </c>
      <c r="AQ67" s="481" t="s">
        <v>102</v>
      </c>
      <c r="AR67" s="481" t="s">
        <v>102</v>
      </c>
      <c r="AS67" s="481" t="s">
        <v>102</v>
      </c>
      <c r="AT67" s="481" t="s">
        <v>102</v>
      </c>
      <c r="AU67" s="481" t="s">
        <v>102</v>
      </c>
      <c r="AV67" s="481" t="s">
        <v>102</v>
      </c>
      <c r="AW67" s="481" t="s">
        <v>102</v>
      </c>
      <c r="AX67" s="481" t="s">
        <v>102</v>
      </c>
      <c r="AY67" s="481" t="s">
        <v>102</v>
      </c>
      <c r="AZ67" s="481" t="s">
        <v>102</v>
      </c>
      <c r="BA67" s="481" t="s">
        <v>102</v>
      </c>
      <c r="BB67" s="481" t="s">
        <v>102</v>
      </c>
      <c r="BC67" s="481" t="s">
        <v>102</v>
      </c>
      <c r="BD67" s="481" t="s">
        <v>102</v>
      </c>
      <c r="BE67" s="481" t="s">
        <v>102</v>
      </c>
      <c r="BF67" s="481" t="s">
        <v>102</v>
      </c>
      <c r="BG67" s="481" t="s">
        <v>102</v>
      </c>
      <c r="BH67" s="481" t="s">
        <v>102</v>
      </c>
      <c r="BI67" s="481" t="s">
        <v>102</v>
      </c>
      <c r="BJ67" s="481" t="s">
        <v>102</v>
      </c>
      <c r="BK67" s="481" t="s">
        <v>102</v>
      </c>
      <c r="BL67" s="481" t="s">
        <v>102</v>
      </c>
      <c r="BM67" s="481" t="s">
        <v>102</v>
      </c>
      <c r="BN67" s="481" t="s">
        <v>102</v>
      </c>
      <c r="BO67" s="481" t="s">
        <v>102</v>
      </c>
      <c r="BP67" s="481" t="s">
        <v>102</v>
      </c>
      <c r="BQ67" s="481" t="s">
        <v>102</v>
      </c>
      <c r="BR67" s="481" t="s">
        <v>102</v>
      </c>
      <c r="BS67" s="481" t="s">
        <v>102</v>
      </c>
      <c r="BT67" s="481" t="s">
        <v>102</v>
      </c>
      <c r="BU67" s="481" t="s">
        <v>102</v>
      </c>
      <c r="BV67" s="481" t="s">
        <v>102</v>
      </c>
      <c r="BW67" s="481" t="s">
        <v>102</v>
      </c>
      <c r="BX67" s="481" t="s">
        <v>102</v>
      </c>
      <c r="BY67" s="481" t="s">
        <v>102</v>
      </c>
      <c r="BZ67" s="481" t="s">
        <v>102</v>
      </c>
      <c r="CA67" s="481" t="s">
        <v>102</v>
      </c>
      <c r="CB67" s="481" t="s">
        <v>102</v>
      </c>
      <c r="CC67" s="481" t="s">
        <v>102</v>
      </c>
      <c r="CD67" s="481" t="s">
        <v>102</v>
      </c>
      <c r="CE67" s="481" t="s">
        <v>102</v>
      </c>
      <c r="CF67" s="481" t="s">
        <v>102</v>
      </c>
      <c r="CG67" s="481" t="s">
        <v>102</v>
      </c>
      <c r="CH67" s="481" t="s">
        <v>102</v>
      </c>
      <c r="CI67" s="481" t="s">
        <v>102</v>
      </c>
      <c r="CJ67" s="481" t="s">
        <v>102</v>
      </c>
      <c r="CK67" s="481" t="s">
        <v>102</v>
      </c>
      <c r="CL67" s="481" t="s">
        <v>102</v>
      </c>
      <c r="CM67" s="481" t="s">
        <v>102</v>
      </c>
      <c r="CN67" s="481" t="s">
        <v>102</v>
      </c>
      <c r="CO67" s="481" t="s">
        <v>102</v>
      </c>
      <c r="CP67" s="481" t="s">
        <v>102</v>
      </c>
      <c r="CQ67" s="481" t="s">
        <v>102</v>
      </c>
      <c r="CR67" s="481" t="s">
        <v>102</v>
      </c>
      <c r="CS67" s="481" t="s">
        <v>102</v>
      </c>
      <c r="CT67" s="481" t="s">
        <v>102</v>
      </c>
      <c r="CU67" s="481" t="s">
        <v>102</v>
      </c>
      <c r="CV67" s="481" t="s">
        <v>102</v>
      </c>
      <c r="CW67" s="481" t="s">
        <v>102</v>
      </c>
      <c r="CX67" s="481" t="s">
        <v>102</v>
      </c>
      <c r="CY67" s="481" t="s">
        <v>102</v>
      </c>
      <c r="CZ67" s="481" t="s">
        <v>102</v>
      </c>
      <c r="DA67" s="481" t="s">
        <v>102</v>
      </c>
      <c r="DB67" s="481" t="s">
        <v>102</v>
      </c>
      <c r="DC67" s="481" t="s">
        <v>102</v>
      </c>
      <c r="DD67" s="481" t="s">
        <v>102</v>
      </c>
      <c r="DE67" s="481" t="s">
        <v>102</v>
      </c>
      <c r="DF67" s="481" t="s">
        <v>102</v>
      </c>
      <c r="DG67" s="481" t="s">
        <v>102</v>
      </c>
      <c r="DH67" s="481" t="s">
        <v>102</v>
      </c>
      <c r="DI67" s="481" t="s">
        <v>102</v>
      </c>
      <c r="DJ67" s="481" t="s">
        <v>102</v>
      </c>
      <c r="DK67" s="481" t="s">
        <v>102</v>
      </c>
      <c r="DL67" s="481" t="s">
        <v>102</v>
      </c>
      <c r="DM67" s="481" t="s">
        <v>102</v>
      </c>
      <c r="DN67" s="481" t="s">
        <v>102</v>
      </c>
      <c r="DO67" s="481" t="s">
        <v>102</v>
      </c>
      <c r="DP67" s="481" t="s">
        <v>102</v>
      </c>
      <c r="DQ67" s="481" t="s">
        <v>102</v>
      </c>
      <c r="DR67" s="481" t="s">
        <v>102</v>
      </c>
      <c r="DS67" s="481" t="s">
        <v>102</v>
      </c>
      <c r="DT67" s="481" t="s">
        <v>102</v>
      </c>
      <c r="DU67" s="481" t="s">
        <v>102</v>
      </c>
      <c r="DV67" s="481" t="s">
        <v>102</v>
      </c>
      <c r="DW67" s="481" t="s">
        <v>102</v>
      </c>
      <c r="DX67" s="481" t="s">
        <v>102</v>
      </c>
      <c r="DY67" s="481" t="s">
        <v>102</v>
      </c>
      <c r="DZ67" s="481" t="s">
        <v>102</v>
      </c>
      <c r="EA67" s="481" t="s">
        <v>102</v>
      </c>
      <c r="EB67" s="481" t="s">
        <v>102</v>
      </c>
    </row>
    <row r="68" spans="1:132" x14ac:dyDescent="0.15">
      <c r="A68" s="485"/>
      <c r="B68" s="481">
        <v>4017273</v>
      </c>
      <c r="C68" s="481" t="s">
        <v>102</v>
      </c>
      <c r="D68" s="481" t="s">
        <v>102</v>
      </c>
      <c r="E68" s="481" t="s">
        <v>102</v>
      </c>
      <c r="F68" s="481" t="s">
        <v>102</v>
      </c>
      <c r="G68" s="481" t="s">
        <v>4879</v>
      </c>
      <c r="H68" s="481" t="s">
        <v>4880</v>
      </c>
      <c r="I68" s="481" t="s">
        <v>4881</v>
      </c>
      <c r="J68" s="481" t="s">
        <v>4882</v>
      </c>
      <c r="K68" s="481" t="s">
        <v>4883</v>
      </c>
      <c r="L68" s="481" t="s">
        <v>4884</v>
      </c>
      <c r="M68" s="481" t="s">
        <v>4885</v>
      </c>
      <c r="N68" s="481" t="s">
        <v>4886</v>
      </c>
      <c r="O68" s="481" t="s">
        <v>4364</v>
      </c>
      <c r="P68" s="481" t="s">
        <v>4879</v>
      </c>
      <c r="Q68" s="481" t="s">
        <v>4880</v>
      </c>
      <c r="R68" s="481" t="s">
        <v>4365</v>
      </c>
      <c r="S68" s="481" t="s">
        <v>4881</v>
      </c>
      <c r="T68" s="481" t="s">
        <v>4882</v>
      </c>
      <c r="U68" s="481" t="s">
        <v>4883</v>
      </c>
      <c r="V68" s="481" t="s">
        <v>4884</v>
      </c>
      <c r="W68" s="481" t="s">
        <v>4366</v>
      </c>
      <c r="X68" s="481" t="s">
        <v>4887</v>
      </c>
      <c r="Y68" s="481" t="s">
        <v>4888</v>
      </c>
      <c r="Z68" s="481" t="s">
        <v>4885</v>
      </c>
      <c r="AA68" s="481" t="s">
        <v>1643</v>
      </c>
      <c r="AB68" s="481" t="s">
        <v>4886</v>
      </c>
      <c r="AC68" s="484" t="s">
        <v>4889</v>
      </c>
      <c r="AD68" s="481" t="s">
        <v>102</v>
      </c>
      <c r="AE68" s="481" t="s">
        <v>102</v>
      </c>
      <c r="AF68" s="481" t="s">
        <v>102</v>
      </c>
      <c r="AG68" s="481" t="s">
        <v>102</v>
      </c>
      <c r="AH68" s="481" t="s">
        <v>102</v>
      </c>
      <c r="AI68" s="481" t="s">
        <v>102</v>
      </c>
      <c r="AJ68" s="481" t="s">
        <v>102</v>
      </c>
      <c r="AK68" s="481" t="s">
        <v>102</v>
      </c>
      <c r="AL68" s="481" t="s">
        <v>102</v>
      </c>
      <c r="AM68" s="481" t="s">
        <v>102</v>
      </c>
      <c r="AN68" s="481" t="s">
        <v>102</v>
      </c>
      <c r="AO68" s="481" t="s">
        <v>102</v>
      </c>
      <c r="AP68" s="481" t="s">
        <v>102</v>
      </c>
      <c r="AQ68" s="481" t="s">
        <v>102</v>
      </c>
      <c r="AR68" s="481" t="s">
        <v>102</v>
      </c>
      <c r="AS68" s="481" t="s">
        <v>102</v>
      </c>
      <c r="AT68" s="481" t="s">
        <v>102</v>
      </c>
      <c r="AU68" s="481" t="s">
        <v>102</v>
      </c>
      <c r="AV68" s="481" t="s">
        <v>102</v>
      </c>
      <c r="AW68" s="481" t="s">
        <v>102</v>
      </c>
      <c r="AX68" s="481" t="s">
        <v>102</v>
      </c>
      <c r="AY68" s="481" t="s">
        <v>102</v>
      </c>
      <c r="AZ68" s="481" t="s">
        <v>102</v>
      </c>
      <c r="BA68" s="481" t="s">
        <v>102</v>
      </c>
      <c r="BB68" s="481" t="s">
        <v>102</v>
      </c>
      <c r="BC68" s="481" t="s">
        <v>102</v>
      </c>
      <c r="BD68" s="481" t="s">
        <v>102</v>
      </c>
      <c r="BE68" s="481" t="s">
        <v>102</v>
      </c>
      <c r="BF68" s="481" t="s">
        <v>102</v>
      </c>
      <c r="BG68" s="481" t="s">
        <v>102</v>
      </c>
      <c r="BH68" s="481" t="s">
        <v>102</v>
      </c>
      <c r="BI68" s="481" t="s">
        <v>102</v>
      </c>
      <c r="BJ68" s="481" t="s">
        <v>102</v>
      </c>
      <c r="BK68" s="481" t="s">
        <v>102</v>
      </c>
      <c r="BL68" s="481" t="s">
        <v>102</v>
      </c>
      <c r="BM68" s="481" t="s">
        <v>102</v>
      </c>
      <c r="BN68" s="481" t="s">
        <v>102</v>
      </c>
      <c r="BO68" s="481" t="s">
        <v>102</v>
      </c>
      <c r="BP68" s="481" t="s">
        <v>102</v>
      </c>
      <c r="BQ68" s="481" t="s">
        <v>102</v>
      </c>
      <c r="BR68" s="481" t="s">
        <v>102</v>
      </c>
      <c r="BS68" s="481" t="s">
        <v>102</v>
      </c>
      <c r="BT68" s="481" t="s">
        <v>102</v>
      </c>
      <c r="BU68" s="481" t="s">
        <v>102</v>
      </c>
      <c r="BV68" s="481" t="s">
        <v>102</v>
      </c>
      <c r="BW68" s="481" t="s">
        <v>102</v>
      </c>
      <c r="BX68" s="481" t="s">
        <v>102</v>
      </c>
      <c r="BY68" s="481" t="s">
        <v>102</v>
      </c>
      <c r="BZ68" s="481" t="s">
        <v>102</v>
      </c>
      <c r="CA68" s="481" t="s">
        <v>102</v>
      </c>
      <c r="CB68" s="481" t="s">
        <v>102</v>
      </c>
      <c r="CC68" s="481" t="s">
        <v>102</v>
      </c>
      <c r="CD68" s="481" t="s">
        <v>102</v>
      </c>
      <c r="CE68" s="481" t="s">
        <v>102</v>
      </c>
      <c r="CF68" s="481" t="s">
        <v>102</v>
      </c>
      <c r="CG68" s="481" t="s">
        <v>102</v>
      </c>
      <c r="CH68" s="481" t="s">
        <v>102</v>
      </c>
      <c r="CI68" s="481" t="s">
        <v>102</v>
      </c>
      <c r="CJ68" s="481" t="s">
        <v>102</v>
      </c>
      <c r="CK68" s="481" t="s">
        <v>102</v>
      </c>
      <c r="CL68" s="481" t="s">
        <v>102</v>
      </c>
      <c r="CM68" s="481" t="s">
        <v>102</v>
      </c>
      <c r="CN68" s="481" t="s">
        <v>102</v>
      </c>
      <c r="CO68" s="481" t="s">
        <v>102</v>
      </c>
      <c r="CP68" s="481" t="s">
        <v>102</v>
      </c>
      <c r="CQ68" s="481" t="s">
        <v>102</v>
      </c>
      <c r="CR68" s="481" t="s">
        <v>102</v>
      </c>
      <c r="CS68" s="481" t="s">
        <v>102</v>
      </c>
      <c r="CT68" s="481" t="s">
        <v>102</v>
      </c>
      <c r="CU68" s="481" t="s">
        <v>102</v>
      </c>
      <c r="CV68" s="481" t="s">
        <v>102</v>
      </c>
      <c r="CW68" s="481" t="s">
        <v>102</v>
      </c>
      <c r="CX68" s="481" t="s">
        <v>102</v>
      </c>
      <c r="CY68" s="481" t="s">
        <v>102</v>
      </c>
      <c r="CZ68" s="481" t="s">
        <v>102</v>
      </c>
      <c r="DA68" s="481" t="s">
        <v>102</v>
      </c>
      <c r="DB68" s="481" t="s">
        <v>102</v>
      </c>
      <c r="DC68" s="481" t="s">
        <v>102</v>
      </c>
      <c r="DD68" s="481" t="s">
        <v>102</v>
      </c>
      <c r="DE68" s="481" t="s">
        <v>102</v>
      </c>
      <c r="DF68" s="481" t="s">
        <v>102</v>
      </c>
      <c r="DG68" s="481" t="s">
        <v>102</v>
      </c>
      <c r="DH68" s="481" t="s">
        <v>102</v>
      </c>
      <c r="DI68" s="481" t="s">
        <v>102</v>
      </c>
      <c r="DJ68" s="481" t="s">
        <v>102</v>
      </c>
      <c r="DK68" s="481" t="s">
        <v>102</v>
      </c>
      <c r="DL68" s="481" t="s">
        <v>102</v>
      </c>
      <c r="DM68" s="481" t="s">
        <v>102</v>
      </c>
      <c r="DN68" s="481" t="s">
        <v>102</v>
      </c>
      <c r="DO68" s="481" t="s">
        <v>102</v>
      </c>
      <c r="DP68" s="481" t="s">
        <v>102</v>
      </c>
      <c r="DQ68" s="481" t="s">
        <v>102</v>
      </c>
      <c r="DR68" s="481" t="s">
        <v>102</v>
      </c>
      <c r="DS68" s="481" t="s">
        <v>102</v>
      </c>
      <c r="DT68" s="481" t="s">
        <v>102</v>
      </c>
      <c r="DU68" s="481" t="s">
        <v>102</v>
      </c>
      <c r="DV68" s="481" t="s">
        <v>102</v>
      </c>
      <c r="DW68" s="481" t="s">
        <v>102</v>
      </c>
      <c r="DX68" s="481" t="s">
        <v>102</v>
      </c>
      <c r="DY68" s="481" t="s">
        <v>102</v>
      </c>
      <c r="DZ68" s="481" t="s">
        <v>102</v>
      </c>
      <c r="EA68" s="481" t="s">
        <v>102</v>
      </c>
      <c r="EB68" s="481" t="s">
        <v>102</v>
      </c>
    </row>
    <row r="69" spans="1:132" x14ac:dyDescent="0.15">
      <c r="B69" s="481">
        <v>3871456</v>
      </c>
      <c r="C69" s="481" t="s">
        <v>102</v>
      </c>
      <c r="D69" s="481" t="s">
        <v>102</v>
      </c>
      <c r="E69" s="481" t="s">
        <v>4890</v>
      </c>
      <c r="F69" s="481" t="s">
        <v>4890</v>
      </c>
      <c r="G69" s="481" t="s">
        <v>4368</v>
      </c>
      <c r="H69" s="481" t="s">
        <v>4369</v>
      </c>
      <c r="I69" s="481" t="s">
        <v>102</v>
      </c>
      <c r="J69" s="481" t="s">
        <v>102</v>
      </c>
      <c r="K69" s="481" t="s">
        <v>102</v>
      </c>
      <c r="L69" s="481" t="s">
        <v>102</v>
      </c>
      <c r="M69" s="481" t="s">
        <v>102</v>
      </c>
      <c r="N69" s="481" t="s">
        <v>102</v>
      </c>
      <c r="O69" s="481" t="s">
        <v>102</v>
      </c>
      <c r="P69" s="481" t="s">
        <v>102</v>
      </c>
      <c r="Q69" s="481" t="s">
        <v>102</v>
      </c>
      <c r="R69" s="481" t="s">
        <v>102</v>
      </c>
      <c r="S69" s="481" t="s">
        <v>102</v>
      </c>
      <c r="T69" s="481" t="s">
        <v>102</v>
      </c>
      <c r="U69" s="481" t="s">
        <v>102</v>
      </c>
      <c r="V69" s="481" t="s">
        <v>102</v>
      </c>
      <c r="W69" s="481" t="s">
        <v>102</v>
      </c>
      <c r="X69" s="481" t="s">
        <v>102</v>
      </c>
      <c r="Y69" s="481" t="s">
        <v>102</v>
      </c>
      <c r="Z69" s="481" t="s">
        <v>102</v>
      </c>
      <c r="AA69" s="481" t="s">
        <v>102</v>
      </c>
      <c r="AB69" s="481" t="s">
        <v>102</v>
      </c>
      <c r="AC69" s="481" t="s">
        <v>102</v>
      </c>
      <c r="AD69" s="481" t="s">
        <v>102</v>
      </c>
      <c r="AE69" s="481" t="s">
        <v>102</v>
      </c>
      <c r="AF69" s="481" t="s">
        <v>102</v>
      </c>
      <c r="AG69" s="481" t="s">
        <v>102</v>
      </c>
      <c r="AH69" s="481" t="s">
        <v>102</v>
      </c>
      <c r="AI69" s="481" t="s">
        <v>102</v>
      </c>
      <c r="AJ69" s="481" t="s">
        <v>102</v>
      </c>
      <c r="AK69" s="481" t="s">
        <v>102</v>
      </c>
      <c r="AL69" s="481" t="s">
        <v>102</v>
      </c>
      <c r="AM69" s="481" t="s">
        <v>102</v>
      </c>
      <c r="AN69" s="481" t="s">
        <v>102</v>
      </c>
      <c r="AO69" s="481" t="s">
        <v>102</v>
      </c>
      <c r="AP69" s="481" t="s">
        <v>102</v>
      </c>
      <c r="AQ69" s="481" t="s">
        <v>102</v>
      </c>
      <c r="AR69" s="481" t="s">
        <v>102</v>
      </c>
      <c r="AS69" s="481" t="s">
        <v>102</v>
      </c>
      <c r="AT69" s="481" t="s">
        <v>102</v>
      </c>
      <c r="AU69" s="481" t="s">
        <v>102</v>
      </c>
      <c r="AV69" s="481" t="s">
        <v>102</v>
      </c>
      <c r="AW69" s="481" t="s">
        <v>102</v>
      </c>
      <c r="AX69" s="481" t="s">
        <v>102</v>
      </c>
      <c r="AY69" s="481" t="s">
        <v>102</v>
      </c>
      <c r="AZ69" s="481" t="s">
        <v>102</v>
      </c>
      <c r="BA69" s="481" t="s">
        <v>102</v>
      </c>
      <c r="BB69" s="481" t="s">
        <v>102</v>
      </c>
      <c r="BC69" s="481" t="s">
        <v>102</v>
      </c>
      <c r="BD69" s="481" t="s">
        <v>102</v>
      </c>
      <c r="BE69" s="481" t="s">
        <v>102</v>
      </c>
      <c r="BF69" s="481" t="s">
        <v>102</v>
      </c>
      <c r="BG69" s="481" t="s">
        <v>102</v>
      </c>
      <c r="BH69" s="481" t="s">
        <v>102</v>
      </c>
      <c r="BI69" s="481" t="s">
        <v>102</v>
      </c>
      <c r="BJ69" s="481" t="s">
        <v>102</v>
      </c>
      <c r="BK69" s="481" t="s">
        <v>102</v>
      </c>
      <c r="BL69" s="481" t="s">
        <v>102</v>
      </c>
      <c r="BM69" s="481" t="s">
        <v>102</v>
      </c>
      <c r="BN69" s="481" t="s">
        <v>102</v>
      </c>
      <c r="BO69" s="481" t="s">
        <v>102</v>
      </c>
      <c r="BP69" s="481" t="s">
        <v>102</v>
      </c>
      <c r="BQ69" s="481" t="s">
        <v>102</v>
      </c>
      <c r="BR69" s="481" t="s">
        <v>102</v>
      </c>
      <c r="BS69" s="481" t="s">
        <v>102</v>
      </c>
      <c r="BT69" s="481" t="s">
        <v>102</v>
      </c>
      <c r="BU69" s="481" t="s">
        <v>102</v>
      </c>
      <c r="BV69" s="481" t="s">
        <v>102</v>
      </c>
      <c r="BW69" s="481" t="s">
        <v>102</v>
      </c>
      <c r="BX69" s="481" t="s">
        <v>102</v>
      </c>
      <c r="BY69" s="481" t="s">
        <v>102</v>
      </c>
      <c r="BZ69" s="481" t="s">
        <v>102</v>
      </c>
      <c r="CA69" s="481" t="s">
        <v>102</v>
      </c>
      <c r="CB69" s="481" t="s">
        <v>102</v>
      </c>
      <c r="CC69" s="481" t="s">
        <v>102</v>
      </c>
      <c r="CD69" s="481" t="s">
        <v>102</v>
      </c>
      <c r="CE69" s="481" t="s">
        <v>102</v>
      </c>
      <c r="CF69" s="481" t="s">
        <v>102</v>
      </c>
      <c r="CG69" s="481" t="s">
        <v>102</v>
      </c>
      <c r="CH69" s="481" t="s">
        <v>102</v>
      </c>
      <c r="CI69" s="481" t="s">
        <v>102</v>
      </c>
      <c r="CJ69" s="481" t="s">
        <v>102</v>
      </c>
      <c r="CK69" s="481" t="s">
        <v>102</v>
      </c>
      <c r="CL69" s="481" t="s">
        <v>102</v>
      </c>
      <c r="CM69" s="481" t="s">
        <v>102</v>
      </c>
      <c r="CN69" s="481" t="s">
        <v>102</v>
      </c>
      <c r="CO69" s="481" t="s">
        <v>102</v>
      </c>
      <c r="CP69" s="481" t="s">
        <v>102</v>
      </c>
      <c r="CQ69" s="481" t="s">
        <v>102</v>
      </c>
      <c r="CR69" s="481" t="s">
        <v>102</v>
      </c>
      <c r="CS69" s="481" t="s">
        <v>102</v>
      </c>
      <c r="CT69" s="481" t="s">
        <v>102</v>
      </c>
      <c r="CU69" s="481" t="s">
        <v>102</v>
      </c>
      <c r="CV69" s="481" t="s">
        <v>102</v>
      </c>
      <c r="CW69" s="481" t="s">
        <v>102</v>
      </c>
      <c r="CX69" s="481" t="s">
        <v>102</v>
      </c>
      <c r="CY69" s="481" t="s">
        <v>102</v>
      </c>
      <c r="CZ69" s="481" t="s">
        <v>102</v>
      </c>
      <c r="DA69" s="481" t="s">
        <v>102</v>
      </c>
      <c r="DB69" s="481" t="s">
        <v>102</v>
      </c>
      <c r="DC69" s="481" t="s">
        <v>102</v>
      </c>
      <c r="DD69" s="481" t="s">
        <v>102</v>
      </c>
      <c r="DE69" s="481" t="s">
        <v>102</v>
      </c>
      <c r="DF69" s="481" t="s">
        <v>102</v>
      </c>
      <c r="DG69" s="481" t="s">
        <v>102</v>
      </c>
      <c r="DH69" s="481" t="s">
        <v>102</v>
      </c>
      <c r="DI69" s="481" t="s">
        <v>102</v>
      </c>
      <c r="DJ69" s="481" t="s">
        <v>102</v>
      </c>
      <c r="DK69" s="481" t="s">
        <v>102</v>
      </c>
      <c r="DL69" s="481" t="s">
        <v>102</v>
      </c>
      <c r="DM69" s="481" t="s">
        <v>102</v>
      </c>
      <c r="DN69" s="481" t="s">
        <v>102</v>
      </c>
      <c r="DO69" s="481" t="s">
        <v>102</v>
      </c>
      <c r="DP69" s="481" t="s">
        <v>102</v>
      </c>
      <c r="DQ69" s="481" t="s">
        <v>102</v>
      </c>
      <c r="DR69" s="481" t="s">
        <v>102</v>
      </c>
      <c r="DS69" s="481" t="s">
        <v>102</v>
      </c>
      <c r="DT69" s="481" t="s">
        <v>102</v>
      </c>
      <c r="DU69" s="481" t="s">
        <v>102</v>
      </c>
      <c r="DV69" s="481" t="s">
        <v>102</v>
      </c>
      <c r="DW69" s="481" t="s">
        <v>102</v>
      </c>
      <c r="DX69" s="481" t="s">
        <v>102</v>
      </c>
      <c r="DY69" s="481" t="s">
        <v>102</v>
      </c>
      <c r="DZ69" s="481" t="s">
        <v>102</v>
      </c>
      <c r="EA69" s="481" t="s">
        <v>102</v>
      </c>
      <c r="EB69" s="481" t="s">
        <v>102</v>
      </c>
    </row>
    <row r="70" spans="1:132" x14ac:dyDescent="0.15">
      <c r="B70" s="481">
        <v>3506716</v>
      </c>
      <c r="C70" s="481" t="s">
        <v>102</v>
      </c>
      <c r="D70" s="481" t="s">
        <v>102</v>
      </c>
      <c r="E70" s="481" t="s">
        <v>102</v>
      </c>
      <c r="F70" s="481" t="s">
        <v>102</v>
      </c>
      <c r="G70" s="481" t="s">
        <v>102</v>
      </c>
      <c r="H70" s="481" t="s">
        <v>102</v>
      </c>
      <c r="I70" s="481" t="s">
        <v>102</v>
      </c>
      <c r="J70" s="481" t="s">
        <v>102</v>
      </c>
      <c r="K70" s="481" t="s">
        <v>102</v>
      </c>
      <c r="L70" s="481" t="s">
        <v>4371</v>
      </c>
      <c r="M70" s="481" t="s">
        <v>4372</v>
      </c>
      <c r="N70" s="481" t="s">
        <v>4373</v>
      </c>
      <c r="O70" s="481" t="s">
        <v>102</v>
      </c>
      <c r="P70" s="481" t="s">
        <v>102</v>
      </c>
      <c r="Q70" s="481" t="s">
        <v>102</v>
      </c>
      <c r="R70" s="481" t="s">
        <v>102</v>
      </c>
      <c r="S70" s="481" t="s">
        <v>102</v>
      </c>
      <c r="T70" s="481" t="s">
        <v>102</v>
      </c>
      <c r="U70" s="481" t="s">
        <v>102</v>
      </c>
      <c r="V70" s="481" t="s">
        <v>102</v>
      </c>
      <c r="W70" s="481" t="s">
        <v>102</v>
      </c>
      <c r="X70" s="481" t="s">
        <v>102</v>
      </c>
      <c r="Y70" s="481" t="s">
        <v>102</v>
      </c>
      <c r="Z70" s="481" t="s">
        <v>102</v>
      </c>
      <c r="AA70" s="481" t="s">
        <v>102</v>
      </c>
      <c r="AB70" s="481" t="s">
        <v>102</v>
      </c>
      <c r="AC70" s="481" t="s">
        <v>102</v>
      </c>
      <c r="AD70" s="481" t="s">
        <v>102</v>
      </c>
      <c r="AE70" s="481" t="s">
        <v>102</v>
      </c>
      <c r="AF70" s="481" t="s">
        <v>102</v>
      </c>
      <c r="AG70" s="481" t="s">
        <v>102</v>
      </c>
      <c r="AH70" s="481" t="s">
        <v>102</v>
      </c>
      <c r="AI70" s="481" t="s">
        <v>102</v>
      </c>
      <c r="AJ70" s="481" t="s">
        <v>102</v>
      </c>
      <c r="AK70" s="481" t="s">
        <v>102</v>
      </c>
      <c r="AL70" s="481" t="s">
        <v>102</v>
      </c>
      <c r="AM70" s="481" t="s">
        <v>102</v>
      </c>
      <c r="AN70" s="481" t="s">
        <v>102</v>
      </c>
      <c r="AO70" s="481" t="s">
        <v>102</v>
      </c>
      <c r="AP70" s="481" t="s">
        <v>102</v>
      </c>
      <c r="AQ70" s="481" t="s">
        <v>102</v>
      </c>
      <c r="AR70" s="481" t="s">
        <v>102</v>
      </c>
      <c r="AS70" s="481" t="s">
        <v>102</v>
      </c>
      <c r="AT70" s="481" t="s">
        <v>102</v>
      </c>
      <c r="AU70" s="481" t="s">
        <v>102</v>
      </c>
      <c r="AV70" s="481" t="s">
        <v>102</v>
      </c>
      <c r="AW70" s="481" t="s">
        <v>102</v>
      </c>
      <c r="AX70" s="481" t="s">
        <v>102</v>
      </c>
      <c r="AY70" s="481" t="s">
        <v>102</v>
      </c>
      <c r="AZ70" s="481" t="s">
        <v>102</v>
      </c>
      <c r="BA70" s="481" t="s">
        <v>102</v>
      </c>
      <c r="BB70" s="481" t="s">
        <v>102</v>
      </c>
      <c r="BC70" s="481" t="s">
        <v>102</v>
      </c>
      <c r="BD70" s="481" t="s">
        <v>102</v>
      </c>
      <c r="BE70" s="481" t="s">
        <v>102</v>
      </c>
      <c r="BF70" s="481" t="s">
        <v>102</v>
      </c>
      <c r="BG70" s="481" t="s">
        <v>102</v>
      </c>
      <c r="BH70" s="481" t="s">
        <v>102</v>
      </c>
      <c r="BI70" s="481" t="s">
        <v>102</v>
      </c>
      <c r="BJ70" s="481" t="s">
        <v>102</v>
      </c>
      <c r="BK70" s="481" t="s">
        <v>102</v>
      </c>
      <c r="BL70" s="481" t="s">
        <v>102</v>
      </c>
      <c r="BM70" s="481" t="s">
        <v>102</v>
      </c>
      <c r="BN70" s="481" t="s">
        <v>102</v>
      </c>
      <c r="BO70" s="481" t="s">
        <v>102</v>
      </c>
      <c r="BP70" s="481" t="s">
        <v>102</v>
      </c>
      <c r="BQ70" s="481" t="s">
        <v>102</v>
      </c>
      <c r="BR70" s="481" t="s">
        <v>102</v>
      </c>
      <c r="BS70" s="481" t="s">
        <v>102</v>
      </c>
      <c r="BT70" s="481" t="s">
        <v>102</v>
      </c>
      <c r="BU70" s="481" t="s">
        <v>102</v>
      </c>
      <c r="BV70" s="481" t="s">
        <v>102</v>
      </c>
      <c r="BW70" s="481" t="s">
        <v>102</v>
      </c>
      <c r="BX70" s="481" t="s">
        <v>102</v>
      </c>
      <c r="BY70" s="481" t="s">
        <v>102</v>
      </c>
      <c r="BZ70" s="481" t="s">
        <v>102</v>
      </c>
      <c r="CA70" s="481" t="s">
        <v>102</v>
      </c>
      <c r="CB70" s="481" t="s">
        <v>102</v>
      </c>
      <c r="CC70" s="481" t="s">
        <v>102</v>
      </c>
      <c r="CD70" s="481" t="s">
        <v>102</v>
      </c>
      <c r="CE70" s="481" t="s">
        <v>102</v>
      </c>
      <c r="CF70" s="481" t="s">
        <v>102</v>
      </c>
      <c r="CG70" s="481" t="s">
        <v>102</v>
      </c>
      <c r="CH70" s="481" t="s">
        <v>102</v>
      </c>
      <c r="CI70" s="481" t="s">
        <v>102</v>
      </c>
      <c r="CJ70" s="481" t="s">
        <v>102</v>
      </c>
      <c r="CK70" s="481" t="s">
        <v>102</v>
      </c>
      <c r="CL70" s="481" t="s">
        <v>102</v>
      </c>
      <c r="CM70" s="481" t="s">
        <v>102</v>
      </c>
      <c r="CN70" s="481" t="s">
        <v>102</v>
      </c>
      <c r="CO70" s="481" t="s">
        <v>102</v>
      </c>
      <c r="CP70" s="481" t="s">
        <v>102</v>
      </c>
      <c r="CQ70" s="481" t="s">
        <v>102</v>
      </c>
      <c r="CR70" s="481" t="s">
        <v>102</v>
      </c>
      <c r="CS70" s="481" t="s">
        <v>102</v>
      </c>
      <c r="CT70" s="481" t="s">
        <v>102</v>
      </c>
      <c r="CU70" s="481" t="s">
        <v>102</v>
      </c>
      <c r="CV70" s="481" t="s">
        <v>102</v>
      </c>
      <c r="CW70" s="481" t="s">
        <v>102</v>
      </c>
      <c r="CX70" s="481" t="s">
        <v>102</v>
      </c>
      <c r="CY70" s="481" t="s">
        <v>102</v>
      </c>
      <c r="CZ70" s="481" t="s">
        <v>102</v>
      </c>
      <c r="DA70" s="481" t="s">
        <v>102</v>
      </c>
      <c r="DB70" s="481" t="s">
        <v>102</v>
      </c>
      <c r="DC70" s="481" t="s">
        <v>102</v>
      </c>
      <c r="DD70" s="481" t="s">
        <v>102</v>
      </c>
      <c r="DE70" s="481" t="s">
        <v>102</v>
      </c>
      <c r="DF70" s="481" t="s">
        <v>102</v>
      </c>
      <c r="DG70" s="481" t="s">
        <v>102</v>
      </c>
      <c r="DH70" s="481" t="s">
        <v>102</v>
      </c>
      <c r="DI70" s="481" t="s">
        <v>102</v>
      </c>
      <c r="DJ70" s="481" t="s">
        <v>102</v>
      </c>
      <c r="DK70" s="481" t="s">
        <v>102</v>
      </c>
      <c r="DL70" s="481" t="s">
        <v>102</v>
      </c>
      <c r="DM70" s="481" t="s">
        <v>102</v>
      </c>
      <c r="DN70" s="481" t="s">
        <v>102</v>
      </c>
      <c r="DO70" s="481" t="s">
        <v>102</v>
      </c>
      <c r="DP70" s="481" t="s">
        <v>102</v>
      </c>
      <c r="DQ70" s="481" t="s">
        <v>102</v>
      </c>
      <c r="DR70" s="481" t="s">
        <v>102</v>
      </c>
      <c r="DS70" s="481" t="s">
        <v>102</v>
      </c>
      <c r="DT70" s="481" t="s">
        <v>102</v>
      </c>
      <c r="DU70" s="481" t="s">
        <v>102</v>
      </c>
      <c r="DV70" s="481" t="s">
        <v>102</v>
      </c>
      <c r="DW70" s="481" t="s">
        <v>102</v>
      </c>
      <c r="DX70" s="481" t="s">
        <v>102</v>
      </c>
      <c r="DY70" s="481" t="s">
        <v>102</v>
      </c>
      <c r="DZ70" s="481" t="s">
        <v>102</v>
      </c>
      <c r="EA70" s="481" t="s">
        <v>102</v>
      </c>
      <c r="EB70" s="481" t="s">
        <v>102</v>
      </c>
    </row>
    <row r="71" spans="1:132" x14ac:dyDescent="0.15">
      <c r="B71" s="481">
        <v>4685201</v>
      </c>
      <c r="C71" s="481" t="s">
        <v>102</v>
      </c>
      <c r="D71" s="481" t="s">
        <v>102</v>
      </c>
      <c r="E71" s="481" t="s">
        <v>102</v>
      </c>
      <c r="F71" s="481" t="s">
        <v>102</v>
      </c>
      <c r="G71" s="481" t="s">
        <v>102</v>
      </c>
      <c r="H71" s="481" t="s">
        <v>102</v>
      </c>
      <c r="I71" s="481" t="s">
        <v>102</v>
      </c>
      <c r="J71" s="481" t="s">
        <v>102</v>
      </c>
      <c r="K71" s="481" t="s">
        <v>102</v>
      </c>
      <c r="L71" s="481" t="s">
        <v>102</v>
      </c>
      <c r="M71" s="481" t="s">
        <v>102</v>
      </c>
      <c r="N71" s="481" t="s">
        <v>102</v>
      </c>
      <c r="O71" s="481" t="s">
        <v>102</v>
      </c>
      <c r="P71" s="481" t="s">
        <v>102</v>
      </c>
      <c r="Q71" s="481" t="s">
        <v>102</v>
      </c>
      <c r="R71" s="481" t="s">
        <v>102</v>
      </c>
      <c r="S71" s="481" t="s">
        <v>102</v>
      </c>
      <c r="T71" s="481" t="s">
        <v>102</v>
      </c>
      <c r="U71" s="481" t="s">
        <v>102</v>
      </c>
      <c r="V71" s="481" t="s">
        <v>102</v>
      </c>
      <c r="W71" s="481" t="s">
        <v>102</v>
      </c>
      <c r="X71" s="481" t="s">
        <v>102</v>
      </c>
      <c r="Y71" s="481" t="s">
        <v>102</v>
      </c>
      <c r="Z71" s="481" t="s">
        <v>102</v>
      </c>
      <c r="AA71" s="481" t="s">
        <v>102</v>
      </c>
      <c r="AB71" s="481" t="s">
        <v>102</v>
      </c>
      <c r="AC71" s="481" t="s">
        <v>102</v>
      </c>
      <c r="AD71" s="481" t="s">
        <v>102</v>
      </c>
      <c r="AE71" s="481" t="s">
        <v>102</v>
      </c>
      <c r="AF71" s="481" t="s">
        <v>102</v>
      </c>
      <c r="AG71" s="481" t="s">
        <v>102</v>
      </c>
      <c r="AH71" s="481" t="s">
        <v>102</v>
      </c>
      <c r="AI71" s="481" t="s">
        <v>102</v>
      </c>
      <c r="AJ71" s="481" t="s">
        <v>102</v>
      </c>
      <c r="AK71" s="481" t="s">
        <v>102</v>
      </c>
      <c r="AL71" s="481" t="s">
        <v>102</v>
      </c>
      <c r="AM71" s="481" t="s">
        <v>102</v>
      </c>
      <c r="AN71" s="481" t="s">
        <v>102</v>
      </c>
      <c r="AO71" s="481" t="s">
        <v>102</v>
      </c>
      <c r="AP71" s="481" t="s">
        <v>102</v>
      </c>
      <c r="AQ71" s="481" t="s">
        <v>102</v>
      </c>
      <c r="AR71" s="481" t="s">
        <v>102</v>
      </c>
      <c r="AS71" s="481" t="s">
        <v>102</v>
      </c>
      <c r="AT71" s="481" t="s">
        <v>102</v>
      </c>
      <c r="AU71" s="481" t="s">
        <v>102</v>
      </c>
      <c r="AV71" s="481" t="s">
        <v>102</v>
      </c>
      <c r="AW71" s="481" t="s">
        <v>102</v>
      </c>
      <c r="AX71" s="481" t="s">
        <v>102</v>
      </c>
      <c r="AY71" s="481" t="s">
        <v>102</v>
      </c>
      <c r="AZ71" s="481" t="s">
        <v>102</v>
      </c>
      <c r="BA71" s="481" t="s">
        <v>102</v>
      </c>
      <c r="BB71" s="481" t="s">
        <v>102</v>
      </c>
      <c r="BC71" s="481" t="s">
        <v>102</v>
      </c>
      <c r="BD71" s="481" t="s">
        <v>102</v>
      </c>
      <c r="BE71" s="481" t="s">
        <v>102</v>
      </c>
      <c r="BF71" s="481" t="s">
        <v>102</v>
      </c>
      <c r="BG71" s="481" t="s">
        <v>102</v>
      </c>
      <c r="BH71" s="481" t="s">
        <v>102</v>
      </c>
      <c r="BI71" s="481" t="s">
        <v>102</v>
      </c>
      <c r="BJ71" s="481" t="s">
        <v>102</v>
      </c>
      <c r="BK71" s="481" t="s">
        <v>102</v>
      </c>
      <c r="BL71" s="481" t="s">
        <v>102</v>
      </c>
      <c r="BM71" s="481" t="s">
        <v>102</v>
      </c>
      <c r="BN71" s="481" t="s">
        <v>102</v>
      </c>
      <c r="BO71" s="481" t="s">
        <v>102</v>
      </c>
      <c r="BP71" s="481" t="s">
        <v>102</v>
      </c>
      <c r="BQ71" s="481" t="s">
        <v>102</v>
      </c>
      <c r="BR71" s="481" t="s">
        <v>102</v>
      </c>
      <c r="BS71" s="481" t="s">
        <v>102</v>
      </c>
      <c r="BT71" s="481" t="s">
        <v>102</v>
      </c>
      <c r="BU71" s="481" t="s">
        <v>102</v>
      </c>
      <c r="BV71" s="481" t="s">
        <v>102</v>
      </c>
      <c r="BW71" s="481" t="s">
        <v>102</v>
      </c>
      <c r="BX71" s="481" t="s">
        <v>102</v>
      </c>
      <c r="BY71" s="481" t="s">
        <v>102</v>
      </c>
      <c r="BZ71" s="481" t="s">
        <v>102</v>
      </c>
      <c r="CA71" s="481" t="s">
        <v>102</v>
      </c>
      <c r="CB71" s="481" t="s">
        <v>102</v>
      </c>
      <c r="CC71" s="481" t="s">
        <v>102</v>
      </c>
      <c r="CD71" s="481" t="s">
        <v>102</v>
      </c>
      <c r="CE71" s="481" t="s">
        <v>102</v>
      </c>
      <c r="CF71" s="481" t="s">
        <v>102</v>
      </c>
      <c r="CG71" s="481" t="s">
        <v>102</v>
      </c>
      <c r="CH71" s="481" t="s">
        <v>102</v>
      </c>
      <c r="CI71" s="481" t="s">
        <v>102</v>
      </c>
      <c r="CJ71" s="481" t="s">
        <v>102</v>
      </c>
      <c r="CK71" s="481" t="s">
        <v>102</v>
      </c>
      <c r="CL71" s="481" t="s">
        <v>102</v>
      </c>
      <c r="CM71" s="481" t="s">
        <v>102</v>
      </c>
      <c r="CN71" s="481" t="s">
        <v>102</v>
      </c>
      <c r="CO71" s="481" t="s">
        <v>102</v>
      </c>
      <c r="CP71" s="481" t="s">
        <v>102</v>
      </c>
      <c r="CQ71" s="481" t="s">
        <v>102</v>
      </c>
      <c r="CR71" s="481" t="s">
        <v>102</v>
      </c>
      <c r="CS71" s="481" t="s">
        <v>102</v>
      </c>
      <c r="CT71" s="481" t="s">
        <v>102</v>
      </c>
      <c r="CU71" s="481" t="s">
        <v>102</v>
      </c>
      <c r="CV71" s="481" t="s">
        <v>102</v>
      </c>
      <c r="CW71" s="481" t="s">
        <v>102</v>
      </c>
      <c r="CX71" s="481" t="s">
        <v>102</v>
      </c>
      <c r="CY71" s="481" t="s">
        <v>102</v>
      </c>
      <c r="CZ71" s="481" t="s">
        <v>102</v>
      </c>
      <c r="DA71" s="481" t="s">
        <v>102</v>
      </c>
      <c r="DB71" s="481" t="s">
        <v>102</v>
      </c>
      <c r="DC71" s="481" t="s">
        <v>102</v>
      </c>
      <c r="DD71" s="481" t="s">
        <v>102</v>
      </c>
      <c r="DE71" s="481" t="s">
        <v>102</v>
      </c>
      <c r="DF71" s="481" t="s">
        <v>102</v>
      </c>
      <c r="DG71" s="481" t="s">
        <v>102</v>
      </c>
      <c r="DH71" s="481" t="s">
        <v>102</v>
      </c>
      <c r="DI71" s="481" t="s">
        <v>102</v>
      </c>
      <c r="DJ71" s="481" t="s">
        <v>102</v>
      </c>
      <c r="DK71" s="481" t="s">
        <v>102</v>
      </c>
      <c r="DL71" s="481" t="s">
        <v>102</v>
      </c>
      <c r="DM71" s="481" t="s">
        <v>102</v>
      </c>
      <c r="DN71" s="481" t="s">
        <v>102</v>
      </c>
      <c r="DO71" s="481" t="s">
        <v>102</v>
      </c>
      <c r="DP71" s="481" t="s">
        <v>102</v>
      </c>
      <c r="DQ71" s="481" t="s">
        <v>102</v>
      </c>
      <c r="DR71" s="481" t="s">
        <v>102</v>
      </c>
      <c r="DS71" s="481" t="s">
        <v>102</v>
      </c>
      <c r="DT71" s="481" t="s">
        <v>102</v>
      </c>
      <c r="DU71" s="481" t="s">
        <v>102</v>
      </c>
      <c r="DV71" s="481" t="s">
        <v>102</v>
      </c>
      <c r="DW71" s="481" t="s">
        <v>102</v>
      </c>
      <c r="DX71" s="481" t="s">
        <v>102</v>
      </c>
      <c r="DY71" s="481" t="s">
        <v>102</v>
      </c>
      <c r="DZ71" s="481" t="s">
        <v>102</v>
      </c>
      <c r="EA71" s="481" t="s">
        <v>102</v>
      </c>
      <c r="EB71" s="481" t="s">
        <v>102</v>
      </c>
    </row>
    <row r="72" spans="1:132" x14ac:dyDescent="0.15">
      <c r="B72" s="481">
        <v>3025254</v>
      </c>
      <c r="C72" s="481" t="s">
        <v>102</v>
      </c>
      <c r="D72" s="481" t="s">
        <v>102</v>
      </c>
      <c r="E72" s="481" t="s">
        <v>102</v>
      </c>
      <c r="F72" s="481" t="s">
        <v>102</v>
      </c>
      <c r="G72" s="481" t="s">
        <v>102</v>
      </c>
      <c r="H72" s="481" t="s">
        <v>102</v>
      </c>
      <c r="I72" s="481" t="s">
        <v>102</v>
      </c>
      <c r="J72" s="481" t="s">
        <v>102</v>
      </c>
      <c r="K72" s="481" t="s">
        <v>102</v>
      </c>
      <c r="L72" s="481" t="s">
        <v>102</v>
      </c>
      <c r="M72" s="481" t="s">
        <v>102</v>
      </c>
      <c r="N72" s="481" t="s">
        <v>102</v>
      </c>
      <c r="O72" s="481" t="s">
        <v>102</v>
      </c>
      <c r="P72" s="481" t="s">
        <v>102</v>
      </c>
      <c r="Q72" s="481" t="s">
        <v>102</v>
      </c>
      <c r="R72" s="481" t="s">
        <v>102</v>
      </c>
      <c r="S72" s="481" t="s">
        <v>102</v>
      </c>
      <c r="T72" s="481" t="s">
        <v>102</v>
      </c>
      <c r="U72" s="481" t="s">
        <v>102</v>
      </c>
      <c r="V72" s="481" t="s">
        <v>102</v>
      </c>
      <c r="W72" s="481" t="s">
        <v>102</v>
      </c>
      <c r="X72" s="481" t="s">
        <v>102</v>
      </c>
      <c r="Y72" s="481" t="s">
        <v>102</v>
      </c>
      <c r="Z72" s="481" t="s">
        <v>102</v>
      </c>
      <c r="AA72" s="481" t="s">
        <v>102</v>
      </c>
      <c r="AB72" s="481" t="s">
        <v>102</v>
      </c>
      <c r="AC72" s="481" t="s">
        <v>102</v>
      </c>
      <c r="AD72" s="481" t="s">
        <v>102</v>
      </c>
      <c r="AE72" s="481" t="s">
        <v>102</v>
      </c>
      <c r="AF72" s="481" t="s">
        <v>102</v>
      </c>
      <c r="AG72" s="481" t="s">
        <v>102</v>
      </c>
      <c r="AH72" s="481" t="s">
        <v>102</v>
      </c>
      <c r="AI72" s="481" t="s">
        <v>102</v>
      </c>
      <c r="AJ72" s="481" t="s">
        <v>102</v>
      </c>
      <c r="AK72" s="481" t="s">
        <v>102</v>
      </c>
      <c r="AL72" s="481" t="s">
        <v>102</v>
      </c>
      <c r="AM72" s="481" t="s">
        <v>102</v>
      </c>
      <c r="AN72" s="481" t="s">
        <v>102</v>
      </c>
      <c r="AO72" s="481" t="s">
        <v>102</v>
      </c>
      <c r="AP72" s="481" t="s">
        <v>102</v>
      </c>
      <c r="AQ72" s="481" t="s">
        <v>102</v>
      </c>
      <c r="AR72" s="481" t="s">
        <v>102</v>
      </c>
      <c r="AS72" s="481" t="s">
        <v>102</v>
      </c>
      <c r="AT72" s="481" t="s">
        <v>102</v>
      </c>
      <c r="AU72" s="481" t="s">
        <v>102</v>
      </c>
      <c r="AV72" s="481" t="s">
        <v>102</v>
      </c>
      <c r="AW72" s="481" t="s">
        <v>102</v>
      </c>
      <c r="AX72" s="481" t="s">
        <v>102</v>
      </c>
      <c r="AY72" s="481" t="s">
        <v>102</v>
      </c>
      <c r="AZ72" s="481" t="s">
        <v>102</v>
      </c>
      <c r="BA72" s="481" t="s">
        <v>102</v>
      </c>
      <c r="BB72" s="481" t="s">
        <v>102</v>
      </c>
      <c r="BC72" s="481" t="s">
        <v>102</v>
      </c>
      <c r="BD72" s="481" t="s">
        <v>102</v>
      </c>
      <c r="BE72" s="481" t="s">
        <v>102</v>
      </c>
      <c r="BF72" s="481" t="s">
        <v>102</v>
      </c>
      <c r="BG72" s="481" t="s">
        <v>102</v>
      </c>
      <c r="BH72" s="481" t="s">
        <v>102</v>
      </c>
      <c r="BI72" s="481" t="s">
        <v>102</v>
      </c>
      <c r="BJ72" s="481" t="s">
        <v>102</v>
      </c>
      <c r="BK72" s="481" t="s">
        <v>102</v>
      </c>
      <c r="BL72" s="481" t="s">
        <v>102</v>
      </c>
      <c r="BM72" s="481" t="s">
        <v>102</v>
      </c>
      <c r="BN72" s="481" t="s">
        <v>102</v>
      </c>
      <c r="BO72" s="481" t="s">
        <v>102</v>
      </c>
      <c r="BP72" s="481" t="s">
        <v>102</v>
      </c>
      <c r="BQ72" s="481" t="s">
        <v>102</v>
      </c>
      <c r="BR72" s="481" t="s">
        <v>102</v>
      </c>
      <c r="BS72" s="481" t="s">
        <v>102</v>
      </c>
      <c r="BT72" s="481" t="s">
        <v>102</v>
      </c>
      <c r="BU72" s="481" t="s">
        <v>102</v>
      </c>
      <c r="BV72" s="481" t="s">
        <v>102</v>
      </c>
      <c r="BW72" s="481" t="s">
        <v>102</v>
      </c>
      <c r="BX72" s="481" t="s">
        <v>102</v>
      </c>
      <c r="BY72" s="481" t="s">
        <v>102</v>
      </c>
      <c r="BZ72" s="481" t="s">
        <v>102</v>
      </c>
      <c r="CA72" s="481" t="s">
        <v>102</v>
      </c>
      <c r="CB72" s="481" t="s">
        <v>102</v>
      </c>
      <c r="CC72" s="481" t="s">
        <v>102</v>
      </c>
      <c r="CD72" s="481" t="s">
        <v>102</v>
      </c>
      <c r="CE72" s="481" t="s">
        <v>102</v>
      </c>
      <c r="CF72" s="481" t="s">
        <v>102</v>
      </c>
      <c r="CG72" s="481" t="s">
        <v>102</v>
      </c>
      <c r="CH72" s="481" t="s">
        <v>102</v>
      </c>
      <c r="CI72" s="481" t="s">
        <v>102</v>
      </c>
      <c r="CJ72" s="481" t="s">
        <v>102</v>
      </c>
      <c r="CK72" s="481" t="s">
        <v>102</v>
      </c>
      <c r="CL72" s="481" t="s">
        <v>102</v>
      </c>
      <c r="CM72" s="481" t="s">
        <v>102</v>
      </c>
      <c r="CN72" s="481" t="s">
        <v>102</v>
      </c>
      <c r="CO72" s="481" t="s">
        <v>102</v>
      </c>
      <c r="CP72" s="481" t="s">
        <v>102</v>
      </c>
      <c r="CQ72" s="481" t="s">
        <v>102</v>
      </c>
      <c r="CR72" s="481" t="s">
        <v>102</v>
      </c>
      <c r="CS72" s="481" t="s">
        <v>102</v>
      </c>
      <c r="CT72" s="481" t="s">
        <v>102</v>
      </c>
      <c r="CU72" s="481" t="s">
        <v>102</v>
      </c>
      <c r="CV72" s="481" t="s">
        <v>102</v>
      </c>
      <c r="CW72" s="481" t="s">
        <v>102</v>
      </c>
      <c r="CX72" s="481" t="s">
        <v>102</v>
      </c>
      <c r="CY72" s="481" t="s">
        <v>102</v>
      </c>
      <c r="CZ72" s="481" t="s">
        <v>102</v>
      </c>
      <c r="DA72" s="481" t="s">
        <v>102</v>
      </c>
      <c r="DB72" s="481" t="s">
        <v>102</v>
      </c>
      <c r="DC72" s="481" t="s">
        <v>102</v>
      </c>
      <c r="DD72" s="481" t="s">
        <v>102</v>
      </c>
      <c r="DE72" s="481" t="s">
        <v>102</v>
      </c>
      <c r="DF72" s="481" t="s">
        <v>102</v>
      </c>
      <c r="DG72" s="481" t="s">
        <v>102</v>
      </c>
      <c r="DH72" s="481" t="s">
        <v>102</v>
      </c>
      <c r="DI72" s="481" t="s">
        <v>102</v>
      </c>
      <c r="DJ72" s="481" t="s">
        <v>102</v>
      </c>
      <c r="DK72" s="481" t="s">
        <v>102</v>
      </c>
      <c r="DL72" s="481" t="s">
        <v>102</v>
      </c>
      <c r="DM72" s="481" t="s">
        <v>102</v>
      </c>
      <c r="DN72" s="481" t="s">
        <v>102</v>
      </c>
      <c r="DO72" s="481" t="s">
        <v>102</v>
      </c>
      <c r="DP72" s="481" t="s">
        <v>102</v>
      </c>
      <c r="DQ72" s="481" t="s">
        <v>102</v>
      </c>
      <c r="DR72" s="481" t="s">
        <v>102</v>
      </c>
      <c r="DS72" s="481" t="s">
        <v>102</v>
      </c>
      <c r="DT72" s="481" t="s">
        <v>102</v>
      </c>
      <c r="DU72" s="481" t="s">
        <v>102</v>
      </c>
      <c r="DV72" s="481" t="s">
        <v>102</v>
      </c>
      <c r="DW72" s="481" t="s">
        <v>102</v>
      </c>
      <c r="DX72" s="481" t="s">
        <v>102</v>
      </c>
      <c r="DY72" s="481" t="s">
        <v>102</v>
      </c>
      <c r="DZ72" s="481" t="s">
        <v>102</v>
      </c>
      <c r="EA72" s="481" t="s">
        <v>102</v>
      </c>
      <c r="EB72" s="481" t="s">
        <v>102</v>
      </c>
    </row>
    <row r="73" spans="1:132" x14ac:dyDescent="0.15">
      <c r="B73" s="481">
        <v>3383239</v>
      </c>
      <c r="C73" s="481" t="s">
        <v>102</v>
      </c>
      <c r="D73" s="481" t="s">
        <v>102</v>
      </c>
      <c r="E73" s="481" t="s">
        <v>4383</v>
      </c>
      <c r="F73" s="481" t="s">
        <v>4384</v>
      </c>
      <c r="G73" s="481" t="s">
        <v>102</v>
      </c>
      <c r="H73" s="481" t="s">
        <v>102</v>
      </c>
      <c r="I73" s="481" t="s">
        <v>102</v>
      </c>
      <c r="J73" s="481" t="s">
        <v>102</v>
      </c>
      <c r="K73" s="481" t="s">
        <v>102</v>
      </c>
      <c r="L73" s="481" t="s">
        <v>102</v>
      </c>
      <c r="M73" s="481" t="s">
        <v>102</v>
      </c>
      <c r="N73" s="481" t="s">
        <v>102</v>
      </c>
      <c r="O73" s="481" t="s">
        <v>102</v>
      </c>
      <c r="P73" s="481" t="s">
        <v>102</v>
      </c>
      <c r="Q73" s="481" t="s">
        <v>102</v>
      </c>
      <c r="R73" s="481" t="s">
        <v>102</v>
      </c>
      <c r="S73" s="481" t="s">
        <v>102</v>
      </c>
      <c r="T73" s="481" t="s">
        <v>102</v>
      </c>
      <c r="U73" s="481" t="s">
        <v>102</v>
      </c>
      <c r="V73" s="481" t="s">
        <v>102</v>
      </c>
      <c r="W73" s="481" t="s">
        <v>102</v>
      </c>
      <c r="X73" s="481" t="s">
        <v>102</v>
      </c>
      <c r="Y73" s="481" t="s">
        <v>102</v>
      </c>
      <c r="Z73" s="481" t="s">
        <v>102</v>
      </c>
      <c r="AA73" s="481" t="s">
        <v>102</v>
      </c>
      <c r="AB73" s="481" t="s">
        <v>102</v>
      </c>
      <c r="AC73" s="481" t="s">
        <v>102</v>
      </c>
      <c r="AD73" s="481" t="s">
        <v>102</v>
      </c>
      <c r="AE73" s="481" t="s">
        <v>102</v>
      </c>
      <c r="AF73" s="481" t="s">
        <v>102</v>
      </c>
      <c r="AG73" s="481" t="s">
        <v>102</v>
      </c>
      <c r="AH73" s="481" t="s">
        <v>102</v>
      </c>
      <c r="AI73" s="481" t="s">
        <v>102</v>
      </c>
      <c r="AJ73" s="481" t="s">
        <v>102</v>
      </c>
      <c r="AK73" s="481" t="s">
        <v>102</v>
      </c>
      <c r="AL73" s="481" t="s">
        <v>102</v>
      </c>
      <c r="AM73" s="481" t="s">
        <v>102</v>
      </c>
      <c r="AN73" s="481" t="s">
        <v>102</v>
      </c>
      <c r="AO73" s="481" t="s">
        <v>102</v>
      </c>
      <c r="AP73" s="481" t="s">
        <v>102</v>
      </c>
      <c r="AQ73" s="481" t="s">
        <v>102</v>
      </c>
      <c r="AR73" s="481" t="s">
        <v>102</v>
      </c>
      <c r="AS73" s="481" t="s">
        <v>102</v>
      </c>
      <c r="AT73" s="481" t="s">
        <v>102</v>
      </c>
      <c r="AU73" s="481" t="s">
        <v>102</v>
      </c>
      <c r="AV73" s="481" t="s">
        <v>102</v>
      </c>
      <c r="AW73" s="481" t="s">
        <v>102</v>
      </c>
      <c r="AX73" s="481" t="s">
        <v>102</v>
      </c>
      <c r="AY73" s="481" t="s">
        <v>102</v>
      </c>
      <c r="AZ73" s="481" t="s">
        <v>102</v>
      </c>
      <c r="BA73" s="481" t="s">
        <v>102</v>
      </c>
      <c r="BB73" s="481" t="s">
        <v>102</v>
      </c>
      <c r="BC73" s="481" t="s">
        <v>102</v>
      </c>
      <c r="BD73" s="481" t="s">
        <v>102</v>
      </c>
      <c r="BE73" s="481" t="s">
        <v>102</v>
      </c>
      <c r="BF73" s="481" t="s">
        <v>102</v>
      </c>
      <c r="BG73" s="481" t="s">
        <v>102</v>
      </c>
      <c r="BH73" s="481" t="s">
        <v>102</v>
      </c>
      <c r="BI73" s="481" t="s">
        <v>102</v>
      </c>
      <c r="BJ73" s="481" t="s">
        <v>102</v>
      </c>
      <c r="BK73" s="481" t="s">
        <v>102</v>
      </c>
      <c r="BL73" s="481" t="s">
        <v>102</v>
      </c>
      <c r="BM73" s="481" t="s">
        <v>102</v>
      </c>
      <c r="BN73" s="481" t="s">
        <v>102</v>
      </c>
      <c r="BO73" s="481" t="s">
        <v>102</v>
      </c>
      <c r="BP73" s="481" t="s">
        <v>102</v>
      </c>
      <c r="BQ73" s="481" t="s">
        <v>102</v>
      </c>
      <c r="BR73" s="481" t="s">
        <v>102</v>
      </c>
      <c r="BS73" s="481" t="s">
        <v>102</v>
      </c>
      <c r="BT73" s="481" t="s">
        <v>102</v>
      </c>
      <c r="BU73" s="481" t="s">
        <v>102</v>
      </c>
      <c r="BV73" s="481" t="s">
        <v>102</v>
      </c>
      <c r="BW73" s="481" t="s">
        <v>102</v>
      </c>
      <c r="BX73" s="481" t="s">
        <v>102</v>
      </c>
      <c r="BY73" s="481" t="s">
        <v>102</v>
      </c>
      <c r="BZ73" s="481" t="s">
        <v>102</v>
      </c>
      <c r="CA73" s="481" t="s">
        <v>102</v>
      </c>
      <c r="CB73" s="481" t="s">
        <v>102</v>
      </c>
      <c r="CC73" s="481" t="s">
        <v>102</v>
      </c>
      <c r="CD73" s="481" t="s">
        <v>102</v>
      </c>
      <c r="CE73" s="481" t="s">
        <v>102</v>
      </c>
      <c r="CF73" s="481" t="s">
        <v>102</v>
      </c>
      <c r="CG73" s="481" t="s">
        <v>102</v>
      </c>
      <c r="CH73" s="481" t="s">
        <v>102</v>
      </c>
      <c r="CI73" s="481" t="s">
        <v>102</v>
      </c>
      <c r="CJ73" s="481" t="s">
        <v>102</v>
      </c>
      <c r="CK73" s="481" t="s">
        <v>102</v>
      </c>
      <c r="CL73" s="481" t="s">
        <v>102</v>
      </c>
      <c r="CM73" s="481" t="s">
        <v>102</v>
      </c>
      <c r="CN73" s="481" t="s">
        <v>102</v>
      </c>
      <c r="CO73" s="481" t="s">
        <v>102</v>
      </c>
      <c r="CP73" s="481" t="s">
        <v>102</v>
      </c>
      <c r="CQ73" s="481" t="s">
        <v>102</v>
      </c>
      <c r="CR73" s="481" t="s">
        <v>102</v>
      </c>
      <c r="CS73" s="481" t="s">
        <v>102</v>
      </c>
      <c r="CT73" s="481" t="s">
        <v>102</v>
      </c>
      <c r="CU73" s="481" t="s">
        <v>102</v>
      </c>
      <c r="CV73" s="481" t="s">
        <v>102</v>
      </c>
      <c r="CW73" s="481" t="s">
        <v>102</v>
      </c>
      <c r="CX73" s="481" t="s">
        <v>102</v>
      </c>
      <c r="CY73" s="481" t="s">
        <v>102</v>
      </c>
      <c r="CZ73" s="481" t="s">
        <v>102</v>
      </c>
      <c r="DA73" s="481" t="s">
        <v>102</v>
      </c>
      <c r="DB73" s="481" t="s">
        <v>102</v>
      </c>
      <c r="DC73" s="481" t="s">
        <v>102</v>
      </c>
      <c r="DD73" s="481" t="s">
        <v>102</v>
      </c>
      <c r="DE73" s="481" t="s">
        <v>102</v>
      </c>
      <c r="DF73" s="481" t="s">
        <v>102</v>
      </c>
      <c r="DG73" s="481" t="s">
        <v>102</v>
      </c>
      <c r="DH73" s="481" t="s">
        <v>102</v>
      </c>
      <c r="DI73" s="481" t="s">
        <v>102</v>
      </c>
      <c r="DJ73" s="481" t="s">
        <v>102</v>
      </c>
      <c r="DK73" s="481" t="s">
        <v>102</v>
      </c>
      <c r="DL73" s="481" t="s">
        <v>102</v>
      </c>
      <c r="DM73" s="481" t="s">
        <v>102</v>
      </c>
      <c r="DN73" s="481" t="s">
        <v>102</v>
      </c>
      <c r="DO73" s="481" t="s">
        <v>102</v>
      </c>
      <c r="DP73" s="481" t="s">
        <v>102</v>
      </c>
      <c r="DQ73" s="481" t="s">
        <v>102</v>
      </c>
      <c r="DR73" s="481" t="s">
        <v>102</v>
      </c>
      <c r="DS73" s="481" t="s">
        <v>102</v>
      </c>
      <c r="DT73" s="481" t="s">
        <v>102</v>
      </c>
      <c r="DU73" s="481" t="s">
        <v>102</v>
      </c>
      <c r="DV73" s="481" t="s">
        <v>102</v>
      </c>
      <c r="DW73" s="481" t="s">
        <v>102</v>
      </c>
      <c r="DX73" s="481" t="s">
        <v>102</v>
      </c>
      <c r="DY73" s="481" t="s">
        <v>102</v>
      </c>
      <c r="DZ73" s="481" t="s">
        <v>102</v>
      </c>
      <c r="EA73" s="481" t="s">
        <v>102</v>
      </c>
      <c r="EB73" s="481" t="s">
        <v>102</v>
      </c>
    </row>
    <row r="74" spans="1:132" x14ac:dyDescent="0.15">
      <c r="B74" s="481">
        <v>3489668</v>
      </c>
      <c r="C74" s="481" t="s">
        <v>102</v>
      </c>
      <c r="D74" s="481" t="s">
        <v>102</v>
      </c>
      <c r="E74" s="481" t="s">
        <v>102</v>
      </c>
      <c r="F74" s="481" t="s">
        <v>102</v>
      </c>
      <c r="G74" s="481" t="s">
        <v>102</v>
      </c>
      <c r="H74" s="481" t="s">
        <v>102</v>
      </c>
      <c r="I74" s="481" t="s">
        <v>102</v>
      </c>
      <c r="J74" s="481" t="s">
        <v>102</v>
      </c>
      <c r="K74" s="481" t="s">
        <v>102</v>
      </c>
      <c r="L74" s="481" t="s">
        <v>102</v>
      </c>
      <c r="M74" s="481" t="s">
        <v>102</v>
      </c>
      <c r="N74" s="481" t="s">
        <v>102</v>
      </c>
      <c r="O74" s="481" t="s">
        <v>102</v>
      </c>
      <c r="P74" s="481" t="s">
        <v>102</v>
      </c>
      <c r="Q74" s="481" t="s">
        <v>102</v>
      </c>
      <c r="R74" s="481" t="s">
        <v>102</v>
      </c>
      <c r="S74" s="481" t="s">
        <v>102</v>
      </c>
      <c r="T74" s="481" t="s">
        <v>102</v>
      </c>
      <c r="U74" s="481" t="s">
        <v>102</v>
      </c>
      <c r="V74" s="481" t="s">
        <v>102</v>
      </c>
      <c r="W74" s="481" t="s">
        <v>102</v>
      </c>
      <c r="X74" s="481" t="s">
        <v>102</v>
      </c>
      <c r="Y74" s="481" t="s">
        <v>102</v>
      </c>
      <c r="Z74" s="481" t="s">
        <v>102</v>
      </c>
      <c r="AA74" s="481" t="s">
        <v>102</v>
      </c>
      <c r="AB74" s="481" t="s">
        <v>102</v>
      </c>
      <c r="AC74" s="481" t="s">
        <v>102</v>
      </c>
      <c r="AD74" s="481" t="s">
        <v>102</v>
      </c>
      <c r="AE74" s="481" t="s">
        <v>102</v>
      </c>
      <c r="AF74" s="481" t="s">
        <v>102</v>
      </c>
      <c r="AG74" s="481" t="s">
        <v>102</v>
      </c>
      <c r="AH74" s="481" t="s">
        <v>102</v>
      </c>
      <c r="AI74" s="481" t="s">
        <v>102</v>
      </c>
      <c r="AJ74" s="481" t="s">
        <v>102</v>
      </c>
      <c r="AK74" s="481" t="s">
        <v>102</v>
      </c>
      <c r="AL74" s="481" t="s">
        <v>102</v>
      </c>
      <c r="AM74" s="481" t="s">
        <v>102</v>
      </c>
      <c r="AN74" s="481" t="s">
        <v>102</v>
      </c>
      <c r="AO74" s="481" t="s">
        <v>102</v>
      </c>
      <c r="AP74" s="481" t="s">
        <v>102</v>
      </c>
      <c r="AQ74" s="481" t="s">
        <v>102</v>
      </c>
      <c r="AR74" s="481" t="s">
        <v>102</v>
      </c>
      <c r="AS74" s="481" t="s">
        <v>102</v>
      </c>
      <c r="AT74" s="481" t="s">
        <v>102</v>
      </c>
      <c r="AU74" s="481" t="s">
        <v>102</v>
      </c>
      <c r="AV74" s="481" t="s">
        <v>102</v>
      </c>
      <c r="AW74" s="481" t="s">
        <v>102</v>
      </c>
      <c r="AX74" s="481" t="s">
        <v>102</v>
      </c>
      <c r="AY74" s="481" t="s">
        <v>102</v>
      </c>
      <c r="AZ74" s="481" t="s">
        <v>102</v>
      </c>
      <c r="BA74" s="481" t="s">
        <v>102</v>
      </c>
      <c r="BB74" s="481" t="s">
        <v>102</v>
      </c>
      <c r="BC74" s="481" t="s">
        <v>102</v>
      </c>
      <c r="BD74" s="481" t="s">
        <v>102</v>
      </c>
      <c r="BE74" s="481" t="s">
        <v>102</v>
      </c>
      <c r="BF74" s="481" t="s">
        <v>102</v>
      </c>
      <c r="BG74" s="481" t="s">
        <v>102</v>
      </c>
      <c r="BH74" s="481" t="s">
        <v>102</v>
      </c>
      <c r="BI74" s="481" t="s">
        <v>102</v>
      </c>
      <c r="BJ74" s="481" t="s">
        <v>102</v>
      </c>
      <c r="BK74" s="481" t="s">
        <v>102</v>
      </c>
      <c r="BL74" s="481" t="s">
        <v>102</v>
      </c>
      <c r="BM74" s="481" t="s">
        <v>102</v>
      </c>
      <c r="BN74" s="481" t="s">
        <v>102</v>
      </c>
      <c r="BO74" s="481" t="s">
        <v>102</v>
      </c>
      <c r="BP74" s="481" t="s">
        <v>102</v>
      </c>
      <c r="BQ74" s="481" t="s">
        <v>102</v>
      </c>
      <c r="BR74" s="481" t="s">
        <v>102</v>
      </c>
      <c r="BS74" s="481" t="s">
        <v>102</v>
      </c>
      <c r="BT74" s="481" t="s">
        <v>102</v>
      </c>
      <c r="BU74" s="481" t="s">
        <v>102</v>
      </c>
      <c r="BV74" s="481" t="s">
        <v>102</v>
      </c>
      <c r="BW74" s="481" t="s">
        <v>102</v>
      </c>
      <c r="BX74" s="481" t="s">
        <v>102</v>
      </c>
      <c r="BY74" s="481" t="s">
        <v>102</v>
      </c>
      <c r="BZ74" s="481" t="s">
        <v>102</v>
      </c>
      <c r="CA74" s="481" t="s">
        <v>102</v>
      </c>
      <c r="CB74" s="481" t="s">
        <v>102</v>
      </c>
      <c r="CC74" s="481" t="s">
        <v>102</v>
      </c>
      <c r="CD74" s="481" t="s">
        <v>102</v>
      </c>
      <c r="CE74" s="481" t="s">
        <v>102</v>
      </c>
      <c r="CF74" s="481" t="s">
        <v>102</v>
      </c>
      <c r="CG74" s="481" t="s">
        <v>102</v>
      </c>
      <c r="CH74" s="481" t="s">
        <v>102</v>
      </c>
      <c r="CI74" s="481" t="s">
        <v>102</v>
      </c>
      <c r="CJ74" s="481" t="s">
        <v>102</v>
      </c>
      <c r="CK74" s="481" t="s">
        <v>102</v>
      </c>
      <c r="CL74" s="481" t="s">
        <v>102</v>
      </c>
      <c r="CM74" s="481" t="s">
        <v>102</v>
      </c>
      <c r="CN74" s="481" t="s">
        <v>102</v>
      </c>
      <c r="CO74" s="481" t="s">
        <v>102</v>
      </c>
      <c r="CP74" s="481" t="s">
        <v>102</v>
      </c>
      <c r="CQ74" s="481" t="s">
        <v>102</v>
      </c>
      <c r="CR74" s="481" t="s">
        <v>102</v>
      </c>
      <c r="CS74" s="481" t="s">
        <v>102</v>
      </c>
      <c r="CT74" s="481" t="s">
        <v>102</v>
      </c>
      <c r="CU74" s="481" t="s">
        <v>102</v>
      </c>
      <c r="CV74" s="481" t="s">
        <v>102</v>
      </c>
      <c r="CW74" s="481" t="s">
        <v>102</v>
      </c>
      <c r="CX74" s="481" t="s">
        <v>102</v>
      </c>
      <c r="CY74" s="481" t="s">
        <v>102</v>
      </c>
      <c r="CZ74" s="481" t="s">
        <v>102</v>
      </c>
      <c r="DA74" s="481" t="s">
        <v>102</v>
      </c>
      <c r="DB74" s="481" t="s">
        <v>102</v>
      </c>
      <c r="DC74" s="481" t="s">
        <v>102</v>
      </c>
      <c r="DD74" s="481" t="s">
        <v>102</v>
      </c>
      <c r="DE74" s="481" t="s">
        <v>102</v>
      </c>
      <c r="DF74" s="481" t="s">
        <v>102</v>
      </c>
      <c r="DG74" s="481" t="s">
        <v>102</v>
      </c>
      <c r="DH74" s="481" t="s">
        <v>102</v>
      </c>
      <c r="DI74" s="481" t="s">
        <v>102</v>
      </c>
      <c r="DJ74" s="481" t="s">
        <v>102</v>
      </c>
      <c r="DK74" s="481" t="s">
        <v>102</v>
      </c>
      <c r="DL74" s="481" t="s">
        <v>102</v>
      </c>
      <c r="DM74" s="481" t="s">
        <v>102</v>
      </c>
      <c r="DN74" s="481" t="s">
        <v>102</v>
      </c>
      <c r="DO74" s="481" t="s">
        <v>102</v>
      </c>
      <c r="DP74" s="481" t="s">
        <v>102</v>
      </c>
      <c r="DQ74" s="481" t="s">
        <v>102</v>
      </c>
      <c r="DR74" s="481" t="s">
        <v>102</v>
      </c>
      <c r="DS74" s="481" t="s">
        <v>102</v>
      </c>
      <c r="DT74" s="481" t="s">
        <v>102</v>
      </c>
      <c r="DU74" s="481" t="s">
        <v>102</v>
      </c>
      <c r="DV74" s="481" t="s">
        <v>102</v>
      </c>
      <c r="DW74" s="481" t="s">
        <v>102</v>
      </c>
      <c r="DX74" s="481" t="s">
        <v>102</v>
      </c>
      <c r="DY74" s="481" t="s">
        <v>102</v>
      </c>
      <c r="DZ74" s="481" t="s">
        <v>102</v>
      </c>
      <c r="EA74" s="481" t="s">
        <v>102</v>
      </c>
      <c r="EB74" s="481" t="s">
        <v>102</v>
      </c>
    </row>
    <row r="75" spans="1:132" x14ac:dyDescent="0.15">
      <c r="B75" s="481">
        <v>4021588</v>
      </c>
      <c r="C75" s="481" t="s">
        <v>102</v>
      </c>
      <c r="D75" s="481" t="s">
        <v>102</v>
      </c>
      <c r="E75" s="481" t="s">
        <v>102</v>
      </c>
      <c r="F75" s="481" t="s">
        <v>4389</v>
      </c>
      <c r="G75" s="481" t="s">
        <v>4390</v>
      </c>
      <c r="H75" s="481" t="s">
        <v>4391</v>
      </c>
      <c r="I75" s="481" t="s">
        <v>4891</v>
      </c>
      <c r="J75" s="481" t="s">
        <v>102</v>
      </c>
      <c r="K75" s="481" t="s">
        <v>102</v>
      </c>
      <c r="L75" s="481" t="s">
        <v>102</v>
      </c>
      <c r="M75" s="481" t="s">
        <v>102</v>
      </c>
      <c r="N75" s="481" t="s">
        <v>102</v>
      </c>
      <c r="O75" s="481" t="s">
        <v>102</v>
      </c>
      <c r="P75" s="481" t="s">
        <v>102</v>
      </c>
      <c r="Q75" s="481" t="s">
        <v>102</v>
      </c>
      <c r="R75" s="481" t="s">
        <v>102</v>
      </c>
      <c r="S75" s="481" t="s">
        <v>102</v>
      </c>
      <c r="T75" s="481" t="s">
        <v>102</v>
      </c>
      <c r="U75" s="481" t="s">
        <v>102</v>
      </c>
      <c r="V75" s="481" t="s">
        <v>102</v>
      </c>
      <c r="W75" s="481" t="s">
        <v>102</v>
      </c>
      <c r="X75" s="481" t="s">
        <v>102</v>
      </c>
      <c r="Y75" s="481" t="s">
        <v>102</v>
      </c>
      <c r="Z75" s="481" t="s">
        <v>102</v>
      </c>
      <c r="AA75" s="481" t="s">
        <v>102</v>
      </c>
      <c r="AB75" s="481" t="s">
        <v>102</v>
      </c>
      <c r="AC75" s="481" t="s">
        <v>102</v>
      </c>
      <c r="AD75" s="481" t="s">
        <v>102</v>
      </c>
      <c r="AE75" s="481" t="s">
        <v>102</v>
      </c>
      <c r="AF75" s="481" t="s">
        <v>102</v>
      </c>
      <c r="AG75" s="481" t="s">
        <v>102</v>
      </c>
      <c r="AH75" s="481" t="s">
        <v>102</v>
      </c>
      <c r="AI75" s="481" t="s">
        <v>102</v>
      </c>
      <c r="AJ75" s="481" t="s">
        <v>102</v>
      </c>
      <c r="AK75" s="481" t="s">
        <v>102</v>
      </c>
      <c r="AL75" s="481" t="s">
        <v>102</v>
      </c>
      <c r="AM75" s="481" t="s">
        <v>102</v>
      </c>
      <c r="AN75" s="481" t="s">
        <v>102</v>
      </c>
      <c r="AO75" s="481" t="s">
        <v>102</v>
      </c>
      <c r="AP75" s="481" t="s">
        <v>102</v>
      </c>
      <c r="AQ75" s="481" t="s">
        <v>102</v>
      </c>
      <c r="AR75" s="481" t="s">
        <v>102</v>
      </c>
      <c r="AS75" s="481" t="s">
        <v>102</v>
      </c>
      <c r="AT75" s="481" t="s">
        <v>102</v>
      </c>
      <c r="AU75" s="481" t="s">
        <v>102</v>
      </c>
      <c r="AV75" s="481" t="s">
        <v>102</v>
      </c>
      <c r="AW75" s="481" t="s">
        <v>102</v>
      </c>
      <c r="AX75" s="481" t="s">
        <v>102</v>
      </c>
      <c r="AY75" s="481" t="s">
        <v>102</v>
      </c>
      <c r="AZ75" s="481" t="s">
        <v>102</v>
      </c>
      <c r="BA75" s="481" t="s">
        <v>102</v>
      </c>
      <c r="BB75" s="481" t="s">
        <v>102</v>
      </c>
      <c r="BC75" s="481" t="s">
        <v>102</v>
      </c>
      <c r="BD75" s="481" t="s">
        <v>102</v>
      </c>
      <c r="BE75" s="481" t="s">
        <v>102</v>
      </c>
      <c r="BF75" s="481" t="s">
        <v>102</v>
      </c>
      <c r="BG75" s="481" t="s">
        <v>102</v>
      </c>
      <c r="BH75" s="481" t="s">
        <v>102</v>
      </c>
      <c r="BI75" s="481" t="s">
        <v>102</v>
      </c>
      <c r="BJ75" s="481" t="s">
        <v>102</v>
      </c>
      <c r="BK75" s="481" t="s">
        <v>102</v>
      </c>
      <c r="BL75" s="481" t="s">
        <v>102</v>
      </c>
      <c r="BM75" s="481" t="s">
        <v>102</v>
      </c>
      <c r="BN75" s="481" t="s">
        <v>102</v>
      </c>
      <c r="BO75" s="481" t="s">
        <v>102</v>
      </c>
      <c r="BP75" s="481" t="s">
        <v>102</v>
      </c>
      <c r="BQ75" s="481" t="s">
        <v>102</v>
      </c>
      <c r="BR75" s="481" t="s">
        <v>102</v>
      </c>
      <c r="BS75" s="481" t="s">
        <v>102</v>
      </c>
      <c r="BT75" s="481" t="s">
        <v>102</v>
      </c>
      <c r="BU75" s="481" t="s">
        <v>102</v>
      </c>
      <c r="BV75" s="481" t="s">
        <v>102</v>
      </c>
      <c r="BW75" s="481" t="s">
        <v>102</v>
      </c>
      <c r="BX75" s="481" t="s">
        <v>102</v>
      </c>
      <c r="BY75" s="481" t="s">
        <v>102</v>
      </c>
      <c r="BZ75" s="481" t="s">
        <v>102</v>
      </c>
      <c r="CA75" s="481" t="s">
        <v>102</v>
      </c>
      <c r="CB75" s="481" t="s">
        <v>102</v>
      </c>
      <c r="CC75" s="481" t="s">
        <v>102</v>
      </c>
      <c r="CD75" s="481" t="s">
        <v>102</v>
      </c>
      <c r="CE75" s="481" t="s">
        <v>102</v>
      </c>
      <c r="CF75" s="481" t="s">
        <v>102</v>
      </c>
      <c r="CG75" s="481" t="s">
        <v>102</v>
      </c>
      <c r="CH75" s="481" t="s">
        <v>102</v>
      </c>
      <c r="CI75" s="481" t="s">
        <v>102</v>
      </c>
      <c r="CJ75" s="481" t="s">
        <v>102</v>
      </c>
      <c r="CK75" s="481" t="s">
        <v>102</v>
      </c>
      <c r="CL75" s="481" t="s">
        <v>102</v>
      </c>
      <c r="CM75" s="481" t="s">
        <v>102</v>
      </c>
      <c r="CN75" s="481" t="s">
        <v>102</v>
      </c>
      <c r="CO75" s="481" t="s">
        <v>102</v>
      </c>
      <c r="CP75" s="481" t="s">
        <v>102</v>
      </c>
      <c r="CQ75" s="481" t="s">
        <v>102</v>
      </c>
      <c r="CR75" s="481" t="s">
        <v>102</v>
      </c>
      <c r="CS75" s="481" t="s">
        <v>102</v>
      </c>
      <c r="CT75" s="481" t="s">
        <v>102</v>
      </c>
      <c r="CU75" s="481" t="s">
        <v>102</v>
      </c>
      <c r="CV75" s="481" t="s">
        <v>102</v>
      </c>
      <c r="CW75" s="481" t="s">
        <v>102</v>
      </c>
      <c r="CX75" s="481" t="s">
        <v>102</v>
      </c>
      <c r="CY75" s="481" t="s">
        <v>102</v>
      </c>
      <c r="CZ75" s="481" t="s">
        <v>102</v>
      </c>
      <c r="DA75" s="481" t="s">
        <v>102</v>
      </c>
      <c r="DB75" s="481" t="s">
        <v>102</v>
      </c>
      <c r="DC75" s="481" t="s">
        <v>102</v>
      </c>
      <c r="DD75" s="481" t="s">
        <v>102</v>
      </c>
      <c r="DE75" s="481" t="s">
        <v>102</v>
      </c>
      <c r="DF75" s="481" t="s">
        <v>102</v>
      </c>
      <c r="DG75" s="481" t="s">
        <v>102</v>
      </c>
      <c r="DH75" s="481" t="s">
        <v>102</v>
      </c>
      <c r="DI75" s="481" t="s">
        <v>102</v>
      </c>
      <c r="DJ75" s="481" t="s">
        <v>102</v>
      </c>
      <c r="DK75" s="481" t="s">
        <v>102</v>
      </c>
      <c r="DL75" s="481" t="s">
        <v>102</v>
      </c>
      <c r="DM75" s="481" t="s">
        <v>102</v>
      </c>
      <c r="DN75" s="481" t="s">
        <v>102</v>
      </c>
      <c r="DO75" s="481" t="s">
        <v>102</v>
      </c>
      <c r="DP75" s="481" t="s">
        <v>102</v>
      </c>
      <c r="DQ75" s="481" t="s">
        <v>102</v>
      </c>
      <c r="DR75" s="481" t="s">
        <v>102</v>
      </c>
      <c r="DS75" s="481" t="s">
        <v>102</v>
      </c>
      <c r="DT75" s="481" t="s">
        <v>102</v>
      </c>
      <c r="DU75" s="481" t="s">
        <v>102</v>
      </c>
      <c r="DV75" s="481" t="s">
        <v>102</v>
      </c>
      <c r="DW75" s="481" t="s">
        <v>102</v>
      </c>
      <c r="DX75" s="481" t="s">
        <v>102</v>
      </c>
      <c r="DY75" s="481" t="s">
        <v>102</v>
      </c>
      <c r="DZ75" s="481" t="s">
        <v>102</v>
      </c>
      <c r="EA75" s="481" t="s">
        <v>102</v>
      </c>
      <c r="EB75" s="481" t="s">
        <v>102</v>
      </c>
    </row>
    <row r="76" spans="1:132" x14ac:dyDescent="0.15">
      <c r="B76" s="481">
        <v>4041246</v>
      </c>
      <c r="C76" s="481" t="s">
        <v>4303</v>
      </c>
      <c r="D76" s="481" t="s">
        <v>4304</v>
      </c>
      <c r="E76" s="481" t="s">
        <v>4305</v>
      </c>
      <c r="F76" s="481" t="s">
        <v>4306</v>
      </c>
      <c r="G76" s="481" t="s">
        <v>102</v>
      </c>
      <c r="H76" s="481" t="s">
        <v>102</v>
      </c>
      <c r="I76" s="481" t="s">
        <v>4303</v>
      </c>
      <c r="J76" s="481" t="s">
        <v>4304</v>
      </c>
      <c r="K76" s="481" t="s">
        <v>4305</v>
      </c>
      <c r="L76" s="481" t="s">
        <v>4306</v>
      </c>
      <c r="M76" s="481" t="s">
        <v>102</v>
      </c>
      <c r="N76" s="481" t="s">
        <v>102</v>
      </c>
      <c r="O76" s="481" t="s">
        <v>102</v>
      </c>
      <c r="P76" s="481" t="s">
        <v>102</v>
      </c>
      <c r="Q76" s="481" t="s">
        <v>102</v>
      </c>
      <c r="R76" s="481" t="s">
        <v>102</v>
      </c>
      <c r="S76" s="481" t="s">
        <v>102</v>
      </c>
      <c r="T76" s="481" t="s">
        <v>102</v>
      </c>
      <c r="U76" s="481" t="s">
        <v>102</v>
      </c>
      <c r="V76" s="481" t="s">
        <v>102</v>
      </c>
      <c r="W76" s="481" t="s">
        <v>102</v>
      </c>
      <c r="X76" s="481" t="s">
        <v>102</v>
      </c>
      <c r="Y76" s="481" t="s">
        <v>102</v>
      </c>
      <c r="Z76" s="481" t="s">
        <v>102</v>
      </c>
      <c r="AA76" s="481" t="s">
        <v>102</v>
      </c>
      <c r="AB76" s="481" t="s">
        <v>102</v>
      </c>
      <c r="AC76" s="481" t="s">
        <v>102</v>
      </c>
      <c r="AD76" s="481" t="s">
        <v>102</v>
      </c>
      <c r="AE76" s="481" t="s">
        <v>102</v>
      </c>
      <c r="AF76" s="481" t="s">
        <v>102</v>
      </c>
      <c r="AG76" s="481" t="s">
        <v>102</v>
      </c>
      <c r="AH76" s="481" t="s">
        <v>102</v>
      </c>
      <c r="AI76" s="481" t="s">
        <v>102</v>
      </c>
      <c r="AJ76" s="481" t="s">
        <v>102</v>
      </c>
      <c r="AK76" s="481" t="s">
        <v>102</v>
      </c>
      <c r="AL76" s="481" t="s">
        <v>102</v>
      </c>
      <c r="AM76" s="481" t="s">
        <v>102</v>
      </c>
      <c r="AN76" s="481" t="s">
        <v>102</v>
      </c>
      <c r="AO76" s="481" t="s">
        <v>102</v>
      </c>
      <c r="AP76" s="481" t="s">
        <v>102</v>
      </c>
      <c r="AQ76" s="481" t="s">
        <v>102</v>
      </c>
      <c r="AR76" s="481" t="s">
        <v>102</v>
      </c>
      <c r="AS76" s="481" t="s">
        <v>102</v>
      </c>
      <c r="AT76" s="481" t="s">
        <v>102</v>
      </c>
      <c r="AU76" s="481" t="s">
        <v>102</v>
      </c>
      <c r="AV76" s="481" t="s">
        <v>102</v>
      </c>
      <c r="AW76" s="481" t="s">
        <v>102</v>
      </c>
      <c r="AX76" s="481" t="s">
        <v>102</v>
      </c>
      <c r="AY76" s="481" t="s">
        <v>102</v>
      </c>
      <c r="AZ76" s="481" t="s">
        <v>102</v>
      </c>
      <c r="BA76" s="481" t="s">
        <v>102</v>
      </c>
      <c r="BB76" s="481" t="s">
        <v>102</v>
      </c>
      <c r="BC76" s="481" t="s">
        <v>102</v>
      </c>
      <c r="BD76" s="481" t="s">
        <v>102</v>
      </c>
      <c r="BE76" s="481" t="s">
        <v>102</v>
      </c>
      <c r="BF76" s="481" t="s">
        <v>102</v>
      </c>
      <c r="BG76" s="481" t="s">
        <v>102</v>
      </c>
      <c r="BH76" s="481" t="s">
        <v>102</v>
      </c>
      <c r="BI76" s="481" t="s">
        <v>102</v>
      </c>
      <c r="BJ76" s="481" t="s">
        <v>102</v>
      </c>
      <c r="BK76" s="481" t="s">
        <v>102</v>
      </c>
      <c r="BL76" s="481" t="s">
        <v>102</v>
      </c>
      <c r="BM76" s="481" t="s">
        <v>102</v>
      </c>
      <c r="BN76" s="481" t="s">
        <v>102</v>
      </c>
      <c r="BO76" s="481" t="s">
        <v>102</v>
      </c>
      <c r="BP76" s="481" t="s">
        <v>102</v>
      </c>
      <c r="BQ76" s="481" t="s">
        <v>102</v>
      </c>
      <c r="BR76" s="481" t="s">
        <v>102</v>
      </c>
      <c r="BS76" s="481" t="s">
        <v>102</v>
      </c>
      <c r="BT76" s="481" t="s">
        <v>102</v>
      </c>
      <c r="BU76" s="481" t="s">
        <v>102</v>
      </c>
      <c r="BV76" s="481" t="s">
        <v>102</v>
      </c>
      <c r="BW76" s="481" t="s">
        <v>102</v>
      </c>
      <c r="BX76" s="481" t="s">
        <v>102</v>
      </c>
      <c r="BY76" s="481" t="s">
        <v>102</v>
      </c>
      <c r="BZ76" s="481" t="s">
        <v>102</v>
      </c>
      <c r="CA76" s="481" t="s">
        <v>102</v>
      </c>
      <c r="CB76" s="481" t="s">
        <v>102</v>
      </c>
      <c r="CC76" s="481" t="s">
        <v>102</v>
      </c>
      <c r="CD76" s="481" t="s">
        <v>102</v>
      </c>
      <c r="CE76" s="481" t="s">
        <v>102</v>
      </c>
      <c r="CF76" s="481" t="s">
        <v>102</v>
      </c>
      <c r="CG76" s="481" t="s">
        <v>102</v>
      </c>
      <c r="CH76" s="481" t="s">
        <v>102</v>
      </c>
      <c r="CI76" s="481" t="s">
        <v>102</v>
      </c>
      <c r="CJ76" s="481" t="s">
        <v>102</v>
      </c>
      <c r="CK76" s="481" t="s">
        <v>102</v>
      </c>
      <c r="CL76" s="481" t="s">
        <v>102</v>
      </c>
      <c r="CM76" s="481" t="s">
        <v>102</v>
      </c>
      <c r="CN76" s="481" t="s">
        <v>102</v>
      </c>
      <c r="CO76" s="481" t="s">
        <v>102</v>
      </c>
      <c r="CP76" s="481" t="s">
        <v>102</v>
      </c>
      <c r="CQ76" s="481" t="s">
        <v>102</v>
      </c>
      <c r="CR76" s="481" t="s">
        <v>102</v>
      </c>
      <c r="CS76" s="481" t="s">
        <v>102</v>
      </c>
      <c r="CT76" s="481" t="s">
        <v>102</v>
      </c>
      <c r="CU76" s="481" t="s">
        <v>102</v>
      </c>
      <c r="CV76" s="481" t="s">
        <v>102</v>
      </c>
      <c r="CW76" s="481" t="s">
        <v>102</v>
      </c>
      <c r="CX76" s="481" t="s">
        <v>102</v>
      </c>
      <c r="CY76" s="481" t="s">
        <v>102</v>
      </c>
      <c r="CZ76" s="481" t="s">
        <v>102</v>
      </c>
      <c r="DA76" s="481" t="s">
        <v>102</v>
      </c>
      <c r="DB76" s="481" t="s">
        <v>102</v>
      </c>
      <c r="DC76" s="481" t="s">
        <v>102</v>
      </c>
      <c r="DD76" s="481" t="s">
        <v>102</v>
      </c>
      <c r="DE76" s="481" t="s">
        <v>102</v>
      </c>
      <c r="DF76" s="481" t="s">
        <v>102</v>
      </c>
      <c r="DG76" s="481" t="s">
        <v>102</v>
      </c>
      <c r="DH76" s="481" t="s">
        <v>102</v>
      </c>
      <c r="DI76" s="481" t="s">
        <v>102</v>
      </c>
      <c r="DJ76" s="481" t="s">
        <v>102</v>
      </c>
      <c r="DK76" s="481" t="s">
        <v>102</v>
      </c>
      <c r="DL76" s="481" t="s">
        <v>102</v>
      </c>
      <c r="DM76" s="481" t="s">
        <v>102</v>
      </c>
      <c r="DN76" s="481" t="s">
        <v>102</v>
      </c>
      <c r="DO76" s="481" t="s">
        <v>102</v>
      </c>
      <c r="DP76" s="481" t="s">
        <v>102</v>
      </c>
      <c r="DQ76" s="481" t="s">
        <v>102</v>
      </c>
      <c r="DR76" s="481" t="s">
        <v>102</v>
      </c>
      <c r="DS76" s="481" t="s">
        <v>102</v>
      </c>
      <c r="DT76" s="481" t="s">
        <v>102</v>
      </c>
      <c r="DU76" s="481" t="s">
        <v>102</v>
      </c>
      <c r="DV76" s="481" t="s">
        <v>102</v>
      </c>
      <c r="DW76" s="481" t="s">
        <v>102</v>
      </c>
      <c r="DX76" s="481" t="s">
        <v>102</v>
      </c>
      <c r="DY76" s="481" t="s">
        <v>102</v>
      </c>
      <c r="DZ76" s="481" t="s">
        <v>102</v>
      </c>
      <c r="EA76" s="481" t="s">
        <v>102</v>
      </c>
      <c r="EB76" s="481" t="s">
        <v>102</v>
      </c>
    </row>
    <row r="77" spans="1:132" x14ac:dyDescent="0.15">
      <c r="B77" s="481">
        <v>3989133</v>
      </c>
      <c r="C77" s="481" t="s">
        <v>102</v>
      </c>
      <c r="D77" s="481" t="s">
        <v>102</v>
      </c>
      <c r="E77" s="481" t="s">
        <v>4304</v>
      </c>
      <c r="F77" s="481" t="s">
        <v>4305</v>
      </c>
      <c r="G77" s="481" t="s">
        <v>4303</v>
      </c>
      <c r="H77" s="481" t="s">
        <v>4304</v>
      </c>
      <c r="I77" s="481" t="s">
        <v>4305</v>
      </c>
      <c r="J77" s="481" t="s">
        <v>4306</v>
      </c>
      <c r="K77" s="481" t="s">
        <v>102</v>
      </c>
      <c r="L77" s="481" t="s">
        <v>102</v>
      </c>
      <c r="M77" s="481" t="s">
        <v>102</v>
      </c>
      <c r="N77" s="481" t="s">
        <v>102</v>
      </c>
      <c r="O77" s="481" t="s">
        <v>102</v>
      </c>
      <c r="P77" s="481" t="s">
        <v>102</v>
      </c>
      <c r="Q77" s="481" t="s">
        <v>102</v>
      </c>
      <c r="R77" s="481" t="s">
        <v>102</v>
      </c>
      <c r="S77" s="481" t="s">
        <v>102</v>
      </c>
      <c r="T77" s="481" t="s">
        <v>102</v>
      </c>
      <c r="U77" s="481" t="s">
        <v>102</v>
      </c>
      <c r="V77" s="481" t="s">
        <v>102</v>
      </c>
      <c r="W77" s="481" t="s">
        <v>102</v>
      </c>
      <c r="X77" s="481" t="s">
        <v>102</v>
      </c>
      <c r="Y77" s="481" t="s">
        <v>102</v>
      </c>
      <c r="Z77" s="481" t="s">
        <v>102</v>
      </c>
      <c r="AA77" s="481" t="s">
        <v>102</v>
      </c>
      <c r="AB77" s="481" t="s">
        <v>102</v>
      </c>
      <c r="AC77" s="481" t="s">
        <v>102</v>
      </c>
      <c r="AD77" s="481" t="s">
        <v>102</v>
      </c>
      <c r="AE77" s="481" t="s">
        <v>102</v>
      </c>
      <c r="AF77" s="481" t="s">
        <v>102</v>
      </c>
      <c r="AG77" s="481" t="s">
        <v>102</v>
      </c>
      <c r="AH77" s="481" t="s">
        <v>102</v>
      </c>
      <c r="AI77" s="481" t="s">
        <v>102</v>
      </c>
      <c r="AJ77" s="481" t="s">
        <v>102</v>
      </c>
      <c r="AK77" s="481" t="s">
        <v>102</v>
      </c>
      <c r="AL77" s="481" t="s">
        <v>102</v>
      </c>
      <c r="AM77" s="481" t="s">
        <v>102</v>
      </c>
      <c r="AN77" s="481" t="s">
        <v>102</v>
      </c>
      <c r="AO77" s="481" t="s">
        <v>102</v>
      </c>
      <c r="AP77" s="481" t="s">
        <v>102</v>
      </c>
      <c r="AQ77" s="481" t="s">
        <v>102</v>
      </c>
      <c r="AR77" s="481" t="s">
        <v>102</v>
      </c>
      <c r="AS77" s="481" t="s">
        <v>102</v>
      </c>
      <c r="AT77" s="481" t="s">
        <v>102</v>
      </c>
      <c r="AU77" s="481" t="s">
        <v>102</v>
      </c>
      <c r="AV77" s="481" t="s">
        <v>102</v>
      </c>
      <c r="AW77" s="481" t="s">
        <v>102</v>
      </c>
      <c r="AX77" s="481" t="s">
        <v>102</v>
      </c>
      <c r="AY77" s="481" t="s">
        <v>102</v>
      </c>
      <c r="AZ77" s="481" t="s">
        <v>102</v>
      </c>
      <c r="BA77" s="481" t="s">
        <v>102</v>
      </c>
      <c r="BB77" s="481" t="s">
        <v>102</v>
      </c>
      <c r="BC77" s="481" t="s">
        <v>102</v>
      </c>
      <c r="BD77" s="481" t="s">
        <v>102</v>
      </c>
      <c r="BE77" s="481" t="s">
        <v>102</v>
      </c>
      <c r="BF77" s="481" t="s">
        <v>102</v>
      </c>
      <c r="BG77" s="481" t="s">
        <v>102</v>
      </c>
      <c r="BH77" s="481" t="s">
        <v>102</v>
      </c>
      <c r="BI77" s="481" t="s">
        <v>102</v>
      </c>
      <c r="BJ77" s="481" t="s">
        <v>102</v>
      </c>
      <c r="BK77" s="481" t="s">
        <v>102</v>
      </c>
      <c r="BL77" s="481" t="s">
        <v>102</v>
      </c>
      <c r="BM77" s="481" t="s">
        <v>102</v>
      </c>
      <c r="BN77" s="481" t="s">
        <v>102</v>
      </c>
      <c r="BO77" s="481" t="s">
        <v>102</v>
      </c>
      <c r="BP77" s="481" t="s">
        <v>102</v>
      </c>
      <c r="BQ77" s="481" t="s">
        <v>102</v>
      </c>
      <c r="BR77" s="481" t="s">
        <v>102</v>
      </c>
      <c r="BS77" s="481" t="s">
        <v>102</v>
      </c>
      <c r="BT77" s="481" t="s">
        <v>102</v>
      </c>
      <c r="BU77" s="481" t="s">
        <v>102</v>
      </c>
      <c r="BV77" s="481" t="s">
        <v>102</v>
      </c>
      <c r="BW77" s="481" t="s">
        <v>102</v>
      </c>
      <c r="BX77" s="481" t="s">
        <v>102</v>
      </c>
      <c r="BY77" s="481" t="s">
        <v>102</v>
      </c>
      <c r="BZ77" s="481" t="s">
        <v>102</v>
      </c>
      <c r="CA77" s="481" t="s">
        <v>102</v>
      </c>
      <c r="CB77" s="481" t="s">
        <v>102</v>
      </c>
      <c r="CC77" s="481" t="s">
        <v>102</v>
      </c>
      <c r="CD77" s="481" t="s">
        <v>102</v>
      </c>
      <c r="CE77" s="481" t="s">
        <v>102</v>
      </c>
      <c r="CF77" s="481" t="s">
        <v>102</v>
      </c>
      <c r="CG77" s="481" t="s">
        <v>102</v>
      </c>
      <c r="CH77" s="481" t="s">
        <v>102</v>
      </c>
      <c r="CI77" s="481" t="s">
        <v>102</v>
      </c>
      <c r="CJ77" s="481" t="s">
        <v>102</v>
      </c>
      <c r="CK77" s="481" t="s">
        <v>102</v>
      </c>
      <c r="CL77" s="481" t="s">
        <v>102</v>
      </c>
      <c r="CM77" s="481" t="s">
        <v>102</v>
      </c>
      <c r="CN77" s="481" t="s">
        <v>102</v>
      </c>
      <c r="CO77" s="481" t="s">
        <v>102</v>
      </c>
      <c r="CP77" s="481" t="s">
        <v>102</v>
      </c>
      <c r="CQ77" s="481" t="s">
        <v>102</v>
      </c>
      <c r="CR77" s="481" t="s">
        <v>102</v>
      </c>
      <c r="CS77" s="481" t="s">
        <v>102</v>
      </c>
      <c r="CT77" s="481" t="s">
        <v>102</v>
      </c>
      <c r="CU77" s="481" t="s">
        <v>102</v>
      </c>
      <c r="CV77" s="481" t="s">
        <v>102</v>
      </c>
      <c r="CW77" s="481" t="s">
        <v>102</v>
      </c>
      <c r="CX77" s="481" t="s">
        <v>102</v>
      </c>
      <c r="CY77" s="481" t="s">
        <v>102</v>
      </c>
      <c r="CZ77" s="481" t="s">
        <v>102</v>
      </c>
      <c r="DA77" s="481" t="s">
        <v>102</v>
      </c>
      <c r="DB77" s="481" t="s">
        <v>102</v>
      </c>
      <c r="DC77" s="481" t="s">
        <v>102</v>
      </c>
      <c r="DD77" s="481" t="s">
        <v>102</v>
      </c>
      <c r="DE77" s="481" t="s">
        <v>102</v>
      </c>
      <c r="DF77" s="481" t="s">
        <v>102</v>
      </c>
      <c r="DG77" s="481" t="s">
        <v>102</v>
      </c>
      <c r="DH77" s="481" t="s">
        <v>102</v>
      </c>
      <c r="DI77" s="481" t="s">
        <v>102</v>
      </c>
      <c r="DJ77" s="481" t="s">
        <v>102</v>
      </c>
      <c r="DK77" s="481" t="s">
        <v>102</v>
      </c>
      <c r="DL77" s="481" t="s">
        <v>102</v>
      </c>
      <c r="DM77" s="481" t="s">
        <v>102</v>
      </c>
      <c r="DN77" s="481" t="s">
        <v>102</v>
      </c>
      <c r="DO77" s="481" t="s">
        <v>102</v>
      </c>
      <c r="DP77" s="481" t="s">
        <v>102</v>
      </c>
      <c r="DQ77" s="481" t="s">
        <v>102</v>
      </c>
      <c r="DR77" s="481" t="s">
        <v>102</v>
      </c>
      <c r="DS77" s="481" t="s">
        <v>102</v>
      </c>
      <c r="DT77" s="481" t="s">
        <v>102</v>
      </c>
      <c r="DU77" s="481" t="s">
        <v>102</v>
      </c>
      <c r="DV77" s="481" t="s">
        <v>102</v>
      </c>
      <c r="DW77" s="481" t="s">
        <v>102</v>
      </c>
      <c r="DX77" s="481" t="s">
        <v>102</v>
      </c>
      <c r="DY77" s="481" t="s">
        <v>102</v>
      </c>
      <c r="DZ77" s="481" t="s">
        <v>102</v>
      </c>
      <c r="EA77" s="481" t="s">
        <v>102</v>
      </c>
      <c r="EB77" s="481" t="s">
        <v>102</v>
      </c>
    </row>
    <row r="78" spans="1:132" x14ac:dyDescent="0.15">
      <c r="B78" s="481">
        <v>4015329</v>
      </c>
      <c r="C78" s="481" t="s">
        <v>102</v>
      </c>
      <c r="D78" s="481" t="s">
        <v>102</v>
      </c>
      <c r="E78" s="481" t="s">
        <v>102</v>
      </c>
      <c r="F78" s="481" t="s">
        <v>102</v>
      </c>
      <c r="G78" s="481" t="s">
        <v>102</v>
      </c>
      <c r="H78" s="481" t="s">
        <v>102</v>
      </c>
      <c r="I78" s="481" t="s">
        <v>102</v>
      </c>
      <c r="J78" s="481" t="s">
        <v>102</v>
      </c>
      <c r="K78" s="481" t="s">
        <v>102</v>
      </c>
      <c r="L78" s="481" t="s">
        <v>102</v>
      </c>
      <c r="M78" s="481" t="s">
        <v>102</v>
      </c>
      <c r="N78" s="481" t="s">
        <v>102</v>
      </c>
      <c r="O78" s="481" t="s">
        <v>102</v>
      </c>
      <c r="P78" s="481" t="s">
        <v>102</v>
      </c>
      <c r="Q78" s="481" t="s">
        <v>102</v>
      </c>
      <c r="R78" s="481" t="s">
        <v>102</v>
      </c>
      <c r="S78" s="481" t="s">
        <v>102</v>
      </c>
      <c r="T78" s="481" t="s">
        <v>102</v>
      </c>
      <c r="U78" s="481" t="s">
        <v>102</v>
      </c>
      <c r="V78" s="481" t="s">
        <v>102</v>
      </c>
      <c r="W78" s="481" t="s">
        <v>102</v>
      </c>
      <c r="X78" s="481" t="s">
        <v>102</v>
      </c>
      <c r="Y78" s="481" t="s">
        <v>102</v>
      </c>
      <c r="Z78" s="481" t="s">
        <v>102</v>
      </c>
      <c r="AA78" s="481" t="s">
        <v>102</v>
      </c>
      <c r="AB78" s="481" t="s">
        <v>102</v>
      </c>
      <c r="AC78" s="481" t="s">
        <v>102</v>
      </c>
      <c r="AD78" s="481" t="s">
        <v>102</v>
      </c>
      <c r="AE78" s="481" t="s">
        <v>102</v>
      </c>
      <c r="AF78" s="481" t="s">
        <v>102</v>
      </c>
      <c r="AG78" s="481" t="s">
        <v>102</v>
      </c>
      <c r="AH78" s="481" t="s">
        <v>102</v>
      </c>
      <c r="AI78" s="481" t="s">
        <v>102</v>
      </c>
      <c r="AJ78" s="481" t="s">
        <v>102</v>
      </c>
      <c r="AK78" s="481" t="s">
        <v>102</v>
      </c>
      <c r="AL78" s="481" t="s">
        <v>102</v>
      </c>
      <c r="AM78" s="481" t="s">
        <v>102</v>
      </c>
      <c r="AN78" s="481" t="s">
        <v>102</v>
      </c>
      <c r="AO78" s="481" t="s">
        <v>102</v>
      </c>
      <c r="AP78" s="481" t="s">
        <v>102</v>
      </c>
      <c r="AQ78" s="481" t="s">
        <v>102</v>
      </c>
      <c r="AR78" s="481" t="s">
        <v>102</v>
      </c>
      <c r="AS78" s="481" t="s">
        <v>102</v>
      </c>
      <c r="AT78" s="481" t="s">
        <v>102</v>
      </c>
      <c r="AU78" s="481" t="s">
        <v>102</v>
      </c>
      <c r="AV78" s="481" t="s">
        <v>102</v>
      </c>
      <c r="AW78" s="481" t="s">
        <v>102</v>
      </c>
      <c r="AX78" s="481" t="s">
        <v>102</v>
      </c>
      <c r="AY78" s="481" t="s">
        <v>102</v>
      </c>
      <c r="AZ78" s="481" t="s">
        <v>102</v>
      </c>
      <c r="BA78" s="481" t="s">
        <v>102</v>
      </c>
      <c r="BB78" s="481" t="s">
        <v>102</v>
      </c>
      <c r="BC78" s="481" t="s">
        <v>102</v>
      </c>
      <c r="BD78" s="481" t="s">
        <v>102</v>
      </c>
      <c r="BE78" s="481" t="s">
        <v>102</v>
      </c>
      <c r="BF78" s="481" t="s">
        <v>102</v>
      </c>
      <c r="BG78" s="481" t="s">
        <v>102</v>
      </c>
      <c r="BH78" s="481" t="s">
        <v>102</v>
      </c>
      <c r="BI78" s="481" t="s">
        <v>102</v>
      </c>
      <c r="BJ78" s="481" t="s">
        <v>102</v>
      </c>
      <c r="BK78" s="481" t="s">
        <v>102</v>
      </c>
      <c r="BL78" s="481" t="s">
        <v>102</v>
      </c>
      <c r="BM78" s="481" t="s">
        <v>102</v>
      </c>
      <c r="BN78" s="481" t="s">
        <v>102</v>
      </c>
      <c r="BO78" s="481" t="s">
        <v>102</v>
      </c>
      <c r="BP78" s="481" t="s">
        <v>102</v>
      </c>
      <c r="BQ78" s="481" t="s">
        <v>102</v>
      </c>
      <c r="BR78" s="481" t="s">
        <v>102</v>
      </c>
      <c r="BS78" s="481" t="s">
        <v>102</v>
      </c>
      <c r="BT78" s="481" t="s">
        <v>102</v>
      </c>
      <c r="BU78" s="481" t="s">
        <v>102</v>
      </c>
      <c r="BV78" s="481" t="s">
        <v>102</v>
      </c>
      <c r="BW78" s="481" t="s">
        <v>102</v>
      </c>
      <c r="BX78" s="481" t="s">
        <v>102</v>
      </c>
      <c r="BY78" s="481" t="s">
        <v>102</v>
      </c>
      <c r="BZ78" s="481" t="s">
        <v>102</v>
      </c>
      <c r="CA78" s="481" t="s">
        <v>102</v>
      </c>
      <c r="CB78" s="481" t="s">
        <v>102</v>
      </c>
      <c r="CC78" s="481" t="s">
        <v>102</v>
      </c>
      <c r="CD78" s="481" t="s">
        <v>102</v>
      </c>
      <c r="CE78" s="481" t="s">
        <v>102</v>
      </c>
      <c r="CF78" s="481" t="s">
        <v>102</v>
      </c>
      <c r="CG78" s="481" t="s">
        <v>102</v>
      </c>
      <c r="CH78" s="481" t="s">
        <v>102</v>
      </c>
      <c r="CI78" s="481" t="s">
        <v>102</v>
      </c>
      <c r="CJ78" s="481" t="s">
        <v>102</v>
      </c>
      <c r="CK78" s="481" t="s">
        <v>102</v>
      </c>
      <c r="CL78" s="481" t="s">
        <v>102</v>
      </c>
      <c r="CM78" s="481" t="s">
        <v>102</v>
      </c>
      <c r="CN78" s="481" t="s">
        <v>102</v>
      </c>
      <c r="CO78" s="481" t="s">
        <v>102</v>
      </c>
      <c r="CP78" s="481" t="s">
        <v>102</v>
      </c>
      <c r="CQ78" s="481" t="s">
        <v>102</v>
      </c>
      <c r="CR78" s="481" t="s">
        <v>102</v>
      </c>
      <c r="CS78" s="481" t="s">
        <v>102</v>
      </c>
      <c r="CT78" s="481" t="s">
        <v>102</v>
      </c>
      <c r="CU78" s="481" t="s">
        <v>102</v>
      </c>
      <c r="CV78" s="481" t="s">
        <v>102</v>
      </c>
      <c r="CW78" s="481" t="s">
        <v>102</v>
      </c>
      <c r="CX78" s="481" t="s">
        <v>102</v>
      </c>
      <c r="CY78" s="481" t="s">
        <v>102</v>
      </c>
      <c r="CZ78" s="481" t="s">
        <v>102</v>
      </c>
      <c r="DA78" s="481" t="s">
        <v>102</v>
      </c>
      <c r="DB78" s="481" t="s">
        <v>102</v>
      </c>
      <c r="DC78" s="481" t="s">
        <v>102</v>
      </c>
      <c r="DD78" s="481" t="s">
        <v>102</v>
      </c>
      <c r="DE78" s="481" t="s">
        <v>102</v>
      </c>
      <c r="DF78" s="481" t="s">
        <v>102</v>
      </c>
      <c r="DG78" s="481" t="s">
        <v>102</v>
      </c>
      <c r="DH78" s="481" t="s">
        <v>102</v>
      </c>
      <c r="DI78" s="481" t="s">
        <v>102</v>
      </c>
      <c r="DJ78" s="481" t="s">
        <v>102</v>
      </c>
      <c r="DK78" s="481" t="s">
        <v>102</v>
      </c>
      <c r="DL78" s="481" t="s">
        <v>102</v>
      </c>
      <c r="DM78" s="481" t="s">
        <v>102</v>
      </c>
      <c r="DN78" s="481" t="s">
        <v>102</v>
      </c>
      <c r="DO78" s="481" t="s">
        <v>102</v>
      </c>
      <c r="DP78" s="481" t="s">
        <v>102</v>
      </c>
      <c r="DQ78" s="481" t="s">
        <v>102</v>
      </c>
      <c r="DR78" s="481" t="s">
        <v>102</v>
      </c>
      <c r="DS78" s="481" t="s">
        <v>102</v>
      </c>
      <c r="DT78" s="481" t="s">
        <v>102</v>
      </c>
      <c r="DU78" s="481" t="s">
        <v>102</v>
      </c>
      <c r="DV78" s="481" t="s">
        <v>102</v>
      </c>
      <c r="DW78" s="481" t="s">
        <v>102</v>
      </c>
      <c r="DX78" s="481" t="s">
        <v>102</v>
      </c>
      <c r="DY78" s="481" t="s">
        <v>102</v>
      </c>
      <c r="DZ78" s="481" t="s">
        <v>102</v>
      </c>
      <c r="EA78" s="481" t="s">
        <v>102</v>
      </c>
      <c r="EB78" s="481" t="s">
        <v>102</v>
      </c>
    </row>
    <row r="79" spans="1:132" x14ac:dyDescent="0.15">
      <c r="B79" s="481">
        <v>3583037</v>
      </c>
      <c r="C79" s="481" t="s">
        <v>102</v>
      </c>
      <c r="D79" s="481" t="s">
        <v>102</v>
      </c>
      <c r="E79" s="481" t="s">
        <v>102</v>
      </c>
      <c r="F79" s="481" t="s">
        <v>102</v>
      </c>
      <c r="G79" s="481" t="s">
        <v>102</v>
      </c>
      <c r="H79" s="481" t="s">
        <v>102</v>
      </c>
      <c r="I79" s="481" t="s">
        <v>102</v>
      </c>
      <c r="J79" s="481" t="s">
        <v>102</v>
      </c>
      <c r="K79" s="481" t="s">
        <v>102</v>
      </c>
      <c r="L79" s="481" t="s">
        <v>102</v>
      </c>
      <c r="M79" s="481" t="s">
        <v>102</v>
      </c>
      <c r="N79" s="481" t="s">
        <v>102</v>
      </c>
      <c r="O79" s="481" t="s">
        <v>102</v>
      </c>
      <c r="P79" s="481" t="s">
        <v>102</v>
      </c>
      <c r="Q79" s="481" t="s">
        <v>102</v>
      </c>
      <c r="R79" s="481" t="s">
        <v>102</v>
      </c>
      <c r="S79" s="481" t="s">
        <v>102</v>
      </c>
      <c r="T79" s="481" t="s">
        <v>102</v>
      </c>
      <c r="U79" s="481" t="s">
        <v>102</v>
      </c>
      <c r="V79" s="481" t="s">
        <v>102</v>
      </c>
      <c r="W79" s="481" t="s">
        <v>102</v>
      </c>
      <c r="X79" s="481" t="s">
        <v>102</v>
      </c>
      <c r="Y79" s="481" t="s">
        <v>102</v>
      </c>
      <c r="Z79" s="481" t="s">
        <v>102</v>
      </c>
      <c r="AA79" s="481" t="s">
        <v>102</v>
      </c>
      <c r="AB79" s="481" t="s">
        <v>102</v>
      </c>
      <c r="AC79" s="481" t="s">
        <v>102</v>
      </c>
      <c r="AD79" s="481" t="s">
        <v>102</v>
      </c>
      <c r="AE79" s="481" t="s">
        <v>102</v>
      </c>
      <c r="AF79" s="481" t="s">
        <v>102</v>
      </c>
      <c r="AG79" s="481" t="s">
        <v>102</v>
      </c>
      <c r="AH79" s="481" t="s">
        <v>102</v>
      </c>
      <c r="AI79" s="481" t="s">
        <v>102</v>
      </c>
      <c r="AJ79" s="481" t="s">
        <v>102</v>
      </c>
      <c r="AK79" s="481" t="s">
        <v>102</v>
      </c>
      <c r="AL79" s="481" t="s">
        <v>102</v>
      </c>
      <c r="AM79" s="481" t="s">
        <v>102</v>
      </c>
      <c r="AN79" s="481" t="s">
        <v>102</v>
      </c>
      <c r="AO79" s="481" t="s">
        <v>102</v>
      </c>
      <c r="AP79" s="481" t="s">
        <v>102</v>
      </c>
      <c r="AQ79" s="481" t="s">
        <v>102</v>
      </c>
      <c r="AR79" s="481" t="s">
        <v>102</v>
      </c>
      <c r="AS79" s="481" t="s">
        <v>102</v>
      </c>
      <c r="AT79" s="481" t="s">
        <v>102</v>
      </c>
      <c r="AU79" s="481" t="s">
        <v>102</v>
      </c>
      <c r="AV79" s="481" t="s">
        <v>102</v>
      </c>
      <c r="AW79" s="481" t="s">
        <v>102</v>
      </c>
      <c r="AX79" s="481" t="s">
        <v>102</v>
      </c>
      <c r="AY79" s="481" t="s">
        <v>102</v>
      </c>
      <c r="AZ79" s="481" t="s">
        <v>102</v>
      </c>
      <c r="BA79" s="481" t="s">
        <v>102</v>
      </c>
      <c r="BB79" s="481" t="s">
        <v>102</v>
      </c>
      <c r="BC79" s="481" t="s">
        <v>102</v>
      </c>
      <c r="BD79" s="481" t="s">
        <v>102</v>
      </c>
      <c r="BE79" s="481" t="s">
        <v>102</v>
      </c>
      <c r="BF79" s="481" t="s">
        <v>102</v>
      </c>
      <c r="BG79" s="481" t="s">
        <v>102</v>
      </c>
      <c r="BH79" s="481" t="s">
        <v>102</v>
      </c>
      <c r="BI79" s="481" t="s">
        <v>102</v>
      </c>
      <c r="BJ79" s="481" t="s">
        <v>102</v>
      </c>
      <c r="BK79" s="481" t="s">
        <v>102</v>
      </c>
      <c r="BL79" s="481" t="s">
        <v>102</v>
      </c>
      <c r="BM79" s="481" t="s">
        <v>102</v>
      </c>
      <c r="BN79" s="481" t="s">
        <v>102</v>
      </c>
      <c r="BO79" s="481" t="s">
        <v>102</v>
      </c>
      <c r="BP79" s="481" t="s">
        <v>102</v>
      </c>
      <c r="BQ79" s="481" t="s">
        <v>102</v>
      </c>
      <c r="BR79" s="481" t="s">
        <v>102</v>
      </c>
      <c r="BS79" s="481" t="s">
        <v>102</v>
      </c>
      <c r="BT79" s="481" t="s">
        <v>102</v>
      </c>
      <c r="BU79" s="481" t="s">
        <v>102</v>
      </c>
      <c r="BV79" s="481" t="s">
        <v>102</v>
      </c>
      <c r="BW79" s="481" t="s">
        <v>102</v>
      </c>
      <c r="BX79" s="481" t="s">
        <v>102</v>
      </c>
      <c r="BY79" s="481" t="s">
        <v>102</v>
      </c>
      <c r="BZ79" s="481" t="s">
        <v>102</v>
      </c>
      <c r="CA79" s="481" t="s">
        <v>102</v>
      </c>
      <c r="CB79" s="481" t="s">
        <v>102</v>
      </c>
      <c r="CC79" s="481" t="s">
        <v>102</v>
      </c>
      <c r="CD79" s="481" t="s">
        <v>102</v>
      </c>
      <c r="CE79" s="481" t="s">
        <v>102</v>
      </c>
      <c r="CF79" s="481" t="s">
        <v>102</v>
      </c>
      <c r="CG79" s="481" t="s">
        <v>102</v>
      </c>
      <c r="CH79" s="481" t="s">
        <v>102</v>
      </c>
      <c r="CI79" s="481" t="s">
        <v>102</v>
      </c>
      <c r="CJ79" s="481" t="s">
        <v>102</v>
      </c>
      <c r="CK79" s="481" t="s">
        <v>102</v>
      </c>
      <c r="CL79" s="481" t="s">
        <v>102</v>
      </c>
      <c r="CM79" s="481" t="s">
        <v>102</v>
      </c>
      <c r="CN79" s="481" t="s">
        <v>102</v>
      </c>
      <c r="CO79" s="481" t="s">
        <v>102</v>
      </c>
      <c r="CP79" s="481" t="s">
        <v>102</v>
      </c>
      <c r="CQ79" s="481" t="s">
        <v>102</v>
      </c>
      <c r="CR79" s="481" t="s">
        <v>102</v>
      </c>
      <c r="CS79" s="481" t="s">
        <v>102</v>
      </c>
      <c r="CT79" s="481" t="s">
        <v>102</v>
      </c>
      <c r="CU79" s="481" t="s">
        <v>102</v>
      </c>
      <c r="CV79" s="481" t="s">
        <v>102</v>
      </c>
      <c r="CW79" s="481" t="s">
        <v>102</v>
      </c>
      <c r="CX79" s="481" t="s">
        <v>102</v>
      </c>
      <c r="CY79" s="481" t="s">
        <v>102</v>
      </c>
      <c r="CZ79" s="481" t="s">
        <v>102</v>
      </c>
      <c r="DA79" s="481" t="s">
        <v>102</v>
      </c>
      <c r="DB79" s="481" t="s">
        <v>102</v>
      </c>
      <c r="DC79" s="481" t="s">
        <v>102</v>
      </c>
      <c r="DD79" s="481" t="s">
        <v>102</v>
      </c>
      <c r="DE79" s="481" t="s">
        <v>102</v>
      </c>
      <c r="DF79" s="481" t="s">
        <v>102</v>
      </c>
      <c r="DG79" s="481" t="s">
        <v>102</v>
      </c>
      <c r="DH79" s="481" t="s">
        <v>102</v>
      </c>
      <c r="DI79" s="481" t="s">
        <v>102</v>
      </c>
      <c r="DJ79" s="481" t="s">
        <v>102</v>
      </c>
      <c r="DK79" s="481" t="s">
        <v>102</v>
      </c>
      <c r="DL79" s="481" t="s">
        <v>102</v>
      </c>
      <c r="DM79" s="481" t="s">
        <v>102</v>
      </c>
      <c r="DN79" s="481" t="s">
        <v>102</v>
      </c>
      <c r="DO79" s="481" t="s">
        <v>102</v>
      </c>
      <c r="DP79" s="481" t="s">
        <v>102</v>
      </c>
      <c r="DQ79" s="481" t="s">
        <v>102</v>
      </c>
      <c r="DR79" s="481" t="s">
        <v>102</v>
      </c>
      <c r="DS79" s="481" t="s">
        <v>102</v>
      </c>
      <c r="DT79" s="481" t="s">
        <v>102</v>
      </c>
      <c r="DU79" s="481" t="s">
        <v>102</v>
      </c>
      <c r="DV79" s="481" t="s">
        <v>102</v>
      </c>
      <c r="DW79" s="481" t="s">
        <v>102</v>
      </c>
      <c r="DX79" s="481" t="s">
        <v>102</v>
      </c>
      <c r="DY79" s="481" t="s">
        <v>102</v>
      </c>
      <c r="DZ79" s="481" t="s">
        <v>102</v>
      </c>
      <c r="EA79" s="481" t="s">
        <v>102</v>
      </c>
      <c r="EB79" s="481" t="s">
        <v>102</v>
      </c>
    </row>
    <row r="80" spans="1:132" x14ac:dyDescent="0.15">
      <c r="B80" s="481">
        <v>4368987</v>
      </c>
      <c r="C80" s="481" t="s">
        <v>102</v>
      </c>
      <c r="D80" s="481" t="s">
        <v>102</v>
      </c>
      <c r="E80" s="481" t="s">
        <v>102</v>
      </c>
      <c r="F80" s="481" t="s">
        <v>102</v>
      </c>
      <c r="G80" s="481" t="s">
        <v>102</v>
      </c>
      <c r="H80" s="481" t="s">
        <v>4405</v>
      </c>
      <c r="I80" s="481" t="s">
        <v>4406</v>
      </c>
      <c r="J80" s="481" t="s">
        <v>4407</v>
      </c>
      <c r="K80" s="481" t="s">
        <v>4408</v>
      </c>
      <c r="L80" s="481" t="s">
        <v>4409</v>
      </c>
      <c r="M80" s="481" t="s">
        <v>102</v>
      </c>
      <c r="N80" s="481" t="s">
        <v>102</v>
      </c>
      <c r="O80" s="481" t="s">
        <v>102</v>
      </c>
      <c r="P80" s="481" t="s">
        <v>102</v>
      </c>
      <c r="Q80" s="481" t="s">
        <v>102</v>
      </c>
      <c r="R80" s="481" t="s">
        <v>102</v>
      </c>
      <c r="S80" s="481" t="s">
        <v>102</v>
      </c>
      <c r="T80" s="481" t="s">
        <v>102</v>
      </c>
      <c r="U80" s="481" t="s">
        <v>102</v>
      </c>
      <c r="V80" s="481" t="s">
        <v>102</v>
      </c>
      <c r="W80" s="481" t="s">
        <v>102</v>
      </c>
      <c r="X80" s="481" t="s">
        <v>102</v>
      </c>
      <c r="Y80" s="481" t="s">
        <v>102</v>
      </c>
      <c r="Z80" s="481" t="s">
        <v>102</v>
      </c>
      <c r="AA80" s="481" t="s">
        <v>102</v>
      </c>
      <c r="AB80" s="481" t="s">
        <v>102</v>
      </c>
      <c r="AC80" s="481" t="s">
        <v>102</v>
      </c>
      <c r="AD80" s="481" t="s">
        <v>102</v>
      </c>
      <c r="AE80" s="481" t="s">
        <v>102</v>
      </c>
      <c r="AF80" s="481" t="s">
        <v>102</v>
      </c>
      <c r="AG80" s="481" t="s">
        <v>102</v>
      </c>
      <c r="AH80" s="481" t="s">
        <v>102</v>
      </c>
      <c r="AI80" s="481" t="s">
        <v>102</v>
      </c>
      <c r="AJ80" s="481" t="s">
        <v>102</v>
      </c>
      <c r="AK80" s="481" t="s">
        <v>102</v>
      </c>
      <c r="AL80" s="481" t="s">
        <v>102</v>
      </c>
      <c r="AM80" s="481" t="s">
        <v>102</v>
      </c>
      <c r="AN80" s="481" t="s">
        <v>102</v>
      </c>
      <c r="AO80" s="481" t="s">
        <v>102</v>
      </c>
      <c r="AP80" s="481" t="s">
        <v>102</v>
      </c>
      <c r="AQ80" s="481" t="s">
        <v>102</v>
      </c>
      <c r="AR80" s="481" t="s">
        <v>102</v>
      </c>
      <c r="AS80" s="481" t="s">
        <v>102</v>
      </c>
      <c r="AT80" s="481" t="s">
        <v>102</v>
      </c>
      <c r="AU80" s="481" t="s">
        <v>102</v>
      </c>
      <c r="AV80" s="481" t="s">
        <v>102</v>
      </c>
      <c r="AW80" s="481" t="s">
        <v>102</v>
      </c>
      <c r="AX80" s="481" t="s">
        <v>102</v>
      </c>
      <c r="AY80" s="481" t="s">
        <v>102</v>
      </c>
      <c r="AZ80" s="481" t="s">
        <v>102</v>
      </c>
      <c r="BA80" s="481" t="s">
        <v>102</v>
      </c>
      <c r="BB80" s="481" t="s">
        <v>102</v>
      </c>
      <c r="BC80" s="481" t="s">
        <v>102</v>
      </c>
      <c r="BD80" s="481" t="s">
        <v>102</v>
      </c>
      <c r="BE80" s="481" t="s">
        <v>102</v>
      </c>
      <c r="BF80" s="481" t="s">
        <v>102</v>
      </c>
      <c r="BG80" s="481" t="s">
        <v>102</v>
      </c>
      <c r="BH80" s="481" t="s">
        <v>102</v>
      </c>
      <c r="BI80" s="481" t="s">
        <v>102</v>
      </c>
      <c r="BJ80" s="481" t="s">
        <v>102</v>
      </c>
      <c r="BK80" s="481" t="s">
        <v>102</v>
      </c>
      <c r="BL80" s="481" t="s">
        <v>102</v>
      </c>
      <c r="BM80" s="481" t="s">
        <v>102</v>
      </c>
      <c r="BN80" s="481" t="s">
        <v>102</v>
      </c>
      <c r="BO80" s="481" t="s">
        <v>102</v>
      </c>
      <c r="BP80" s="481" t="s">
        <v>102</v>
      </c>
      <c r="BQ80" s="481" t="s">
        <v>102</v>
      </c>
      <c r="BR80" s="481" t="s">
        <v>102</v>
      </c>
      <c r="BS80" s="481" t="s">
        <v>102</v>
      </c>
      <c r="BT80" s="481" t="s">
        <v>102</v>
      </c>
      <c r="BU80" s="481" t="s">
        <v>102</v>
      </c>
      <c r="BV80" s="481" t="s">
        <v>102</v>
      </c>
      <c r="BW80" s="481" t="s">
        <v>102</v>
      </c>
      <c r="BX80" s="481" t="s">
        <v>102</v>
      </c>
      <c r="BY80" s="481" t="s">
        <v>102</v>
      </c>
      <c r="BZ80" s="481" t="s">
        <v>102</v>
      </c>
      <c r="CA80" s="481" t="s">
        <v>102</v>
      </c>
      <c r="CB80" s="481" t="s">
        <v>102</v>
      </c>
      <c r="CC80" s="481" t="s">
        <v>102</v>
      </c>
      <c r="CD80" s="481" t="s">
        <v>102</v>
      </c>
      <c r="CE80" s="481" t="s">
        <v>102</v>
      </c>
      <c r="CF80" s="481" t="s">
        <v>102</v>
      </c>
      <c r="CG80" s="481" t="s">
        <v>102</v>
      </c>
      <c r="CH80" s="481" t="s">
        <v>102</v>
      </c>
      <c r="CI80" s="481" t="s">
        <v>102</v>
      </c>
      <c r="CJ80" s="481" t="s">
        <v>102</v>
      </c>
      <c r="CK80" s="481" t="s">
        <v>102</v>
      </c>
      <c r="CL80" s="481" t="s">
        <v>102</v>
      </c>
      <c r="CM80" s="481" t="s">
        <v>102</v>
      </c>
      <c r="CN80" s="481" t="s">
        <v>102</v>
      </c>
      <c r="CO80" s="481" t="s">
        <v>102</v>
      </c>
      <c r="CP80" s="481" t="s">
        <v>102</v>
      </c>
      <c r="CQ80" s="481" t="s">
        <v>102</v>
      </c>
      <c r="CR80" s="481" t="s">
        <v>102</v>
      </c>
      <c r="CS80" s="481" t="s">
        <v>102</v>
      </c>
      <c r="CT80" s="481" t="s">
        <v>102</v>
      </c>
      <c r="CU80" s="481" t="s">
        <v>102</v>
      </c>
      <c r="CV80" s="481" t="s">
        <v>102</v>
      </c>
      <c r="CW80" s="481" t="s">
        <v>102</v>
      </c>
      <c r="CX80" s="481" t="s">
        <v>102</v>
      </c>
      <c r="CY80" s="481" t="s">
        <v>102</v>
      </c>
      <c r="CZ80" s="481" t="s">
        <v>102</v>
      </c>
      <c r="DA80" s="481" t="s">
        <v>102</v>
      </c>
      <c r="DB80" s="481" t="s">
        <v>102</v>
      </c>
      <c r="DC80" s="481" t="s">
        <v>102</v>
      </c>
      <c r="DD80" s="481" t="s">
        <v>102</v>
      </c>
      <c r="DE80" s="481" t="s">
        <v>102</v>
      </c>
      <c r="DF80" s="481" t="s">
        <v>102</v>
      </c>
      <c r="DG80" s="481" t="s">
        <v>102</v>
      </c>
      <c r="DH80" s="481" t="s">
        <v>102</v>
      </c>
      <c r="DI80" s="481" t="s">
        <v>102</v>
      </c>
      <c r="DJ80" s="481" t="s">
        <v>102</v>
      </c>
      <c r="DK80" s="481" t="s">
        <v>102</v>
      </c>
      <c r="DL80" s="481" t="s">
        <v>102</v>
      </c>
      <c r="DM80" s="481" t="s">
        <v>102</v>
      </c>
      <c r="DN80" s="481" t="s">
        <v>102</v>
      </c>
      <c r="DO80" s="481" t="s">
        <v>102</v>
      </c>
      <c r="DP80" s="481" t="s">
        <v>102</v>
      </c>
      <c r="DQ80" s="481" t="s">
        <v>102</v>
      </c>
      <c r="DR80" s="481" t="s">
        <v>102</v>
      </c>
      <c r="DS80" s="481" t="s">
        <v>102</v>
      </c>
      <c r="DT80" s="481" t="s">
        <v>102</v>
      </c>
      <c r="DU80" s="481" t="s">
        <v>102</v>
      </c>
      <c r="DV80" s="481" t="s">
        <v>102</v>
      </c>
      <c r="DW80" s="481" t="s">
        <v>102</v>
      </c>
      <c r="DX80" s="481" t="s">
        <v>102</v>
      </c>
      <c r="DY80" s="481" t="s">
        <v>102</v>
      </c>
      <c r="DZ80" s="481" t="s">
        <v>102</v>
      </c>
      <c r="EA80" s="481" t="s">
        <v>102</v>
      </c>
      <c r="EB80" s="481" t="s">
        <v>102</v>
      </c>
    </row>
    <row r="81" spans="1:132" x14ac:dyDescent="0.15">
      <c r="B81" s="481">
        <v>3564019</v>
      </c>
      <c r="C81" s="481" t="s">
        <v>4892</v>
      </c>
      <c r="D81" s="481" t="s">
        <v>4893</v>
      </c>
      <c r="E81" s="481" t="s">
        <v>102</v>
      </c>
      <c r="F81" s="481" t="s">
        <v>102</v>
      </c>
      <c r="G81" s="481" t="s">
        <v>102</v>
      </c>
      <c r="H81" s="481" t="s">
        <v>102</v>
      </c>
      <c r="I81" s="481" t="s">
        <v>102</v>
      </c>
      <c r="J81" s="481" t="s">
        <v>102</v>
      </c>
      <c r="K81" s="481" t="s">
        <v>102</v>
      </c>
      <c r="L81" s="481" t="s">
        <v>102</v>
      </c>
      <c r="M81" s="481" t="s">
        <v>102</v>
      </c>
      <c r="N81" s="481" t="s">
        <v>102</v>
      </c>
      <c r="O81" s="481" t="s">
        <v>102</v>
      </c>
      <c r="P81" s="481" t="s">
        <v>102</v>
      </c>
      <c r="Q81" s="481" t="s">
        <v>102</v>
      </c>
      <c r="R81" s="481" t="s">
        <v>102</v>
      </c>
      <c r="S81" s="481" t="s">
        <v>102</v>
      </c>
      <c r="T81" s="481" t="s">
        <v>102</v>
      </c>
      <c r="U81" s="481" t="s">
        <v>102</v>
      </c>
      <c r="V81" s="481" t="s">
        <v>102</v>
      </c>
      <c r="W81" s="481" t="s">
        <v>102</v>
      </c>
      <c r="X81" s="481" t="s">
        <v>102</v>
      </c>
      <c r="Y81" s="481" t="s">
        <v>102</v>
      </c>
      <c r="Z81" s="481" t="s">
        <v>102</v>
      </c>
      <c r="AA81" s="481" t="s">
        <v>102</v>
      </c>
      <c r="AB81" s="481" t="s">
        <v>102</v>
      </c>
      <c r="AC81" s="481" t="s">
        <v>102</v>
      </c>
      <c r="AD81" s="481" t="s">
        <v>102</v>
      </c>
      <c r="AE81" s="481" t="s">
        <v>102</v>
      </c>
      <c r="AF81" s="481" t="s">
        <v>102</v>
      </c>
      <c r="AG81" s="481" t="s">
        <v>102</v>
      </c>
      <c r="AH81" s="481" t="s">
        <v>102</v>
      </c>
      <c r="AI81" s="481" t="s">
        <v>102</v>
      </c>
      <c r="AJ81" s="481" t="s">
        <v>102</v>
      </c>
      <c r="AK81" s="481" t="s">
        <v>102</v>
      </c>
      <c r="AL81" s="481" t="s">
        <v>102</v>
      </c>
      <c r="AM81" s="481" t="s">
        <v>102</v>
      </c>
      <c r="AN81" s="481" t="s">
        <v>102</v>
      </c>
      <c r="AO81" s="481" t="s">
        <v>102</v>
      </c>
      <c r="AP81" s="481" t="s">
        <v>102</v>
      </c>
      <c r="AQ81" s="481" t="s">
        <v>102</v>
      </c>
      <c r="AR81" s="481" t="s">
        <v>102</v>
      </c>
      <c r="AS81" s="481" t="s">
        <v>102</v>
      </c>
      <c r="AT81" s="481" t="s">
        <v>102</v>
      </c>
      <c r="AU81" s="481" t="s">
        <v>102</v>
      </c>
      <c r="AV81" s="481" t="s">
        <v>102</v>
      </c>
      <c r="AW81" s="481" t="s">
        <v>102</v>
      </c>
      <c r="AX81" s="481" t="s">
        <v>102</v>
      </c>
      <c r="AY81" s="481" t="s">
        <v>102</v>
      </c>
      <c r="AZ81" s="481" t="s">
        <v>102</v>
      </c>
      <c r="BA81" s="481" t="s">
        <v>102</v>
      </c>
      <c r="BB81" s="481" t="s">
        <v>102</v>
      </c>
      <c r="BC81" s="481" t="s">
        <v>102</v>
      </c>
      <c r="BD81" s="481" t="s">
        <v>102</v>
      </c>
      <c r="BE81" s="481" t="s">
        <v>102</v>
      </c>
      <c r="BF81" s="481" t="s">
        <v>102</v>
      </c>
      <c r="BG81" s="481" t="s">
        <v>102</v>
      </c>
      <c r="BH81" s="481" t="s">
        <v>102</v>
      </c>
      <c r="BI81" s="481" t="s">
        <v>102</v>
      </c>
      <c r="BJ81" s="481" t="s">
        <v>102</v>
      </c>
      <c r="BK81" s="481" t="s">
        <v>102</v>
      </c>
      <c r="BL81" s="481" t="s">
        <v>102</v>
      </c>
      <c r="BM81" s="481" t="s">
        <v>102</v>
      </c>
      <c r="BN81" s="481" t="s">
        <v>102</v>
      </c>
      <c r="BO81" s="481" t="s">
        <v>102</v>
      </c>
      <c r="BP81" s="481" t="s">
        <v>102</v>
      </c>
      <c r="BQ81" s="481" t="s">
        <v>102</v>
      </c>
      <c r="BR81" s="481" t="s">
        <v>102</v>
      </c>
      <c r="BS81" s="481" t="s">
        <v>102</v>
      </c>
      <c r="BT81" s="481" t="s">
        <v>102</v>
      </c>
      <c r="BU81" s="481" t="s">
        <v>102</v>
      </c>
      <c r="BV81" s="481" t="s">
        <v>102</v>
      </c>
      <c r="BW81" s="481" t="s">
        <v>102</v>
      </c>
      <c r="BX81" s="481" t="s">
        <v>102</v>
      </c>
      <c r="BY81" s="481" t="s">
        <v>102</v>
      </c>
      <c r="BZ81" s="481" t="s">
        <v>102</v>
      </c>
      <c r="CA81" s="481" t="s">
        <v>102</v>
      </c>
      <c r="CB81" s="481" t="s">
        <v>102</v>
      </c>
      <c r="CC81" s="481" t="s">
        <v>102</v>
      </c>
      <c r="CD81" s="481" t="s">
        <v>102</v>
      </c>
      <c r="CE81" s="481" t="s">
        <v>102</v>
      </c>
      <c r="CF81" s="481" t="s">
        <v>102</v>
      </c>
      <c r="CG81" s="481" t="s">
        <v>102</v>
      </c>
      <c r="CH81" s="481" t="s">
        <v>102</v>
      </c>
      <c r="CI81" s="481" t="s">
        <v>102</v>
      </c>
      <c r="CJ81" s="481" t="s">
        <v>102</v>
      </c>
      <c r="CK81" s="481" t="s">
        <v>102</v>
      </c>
      <c r="CL81" s="481" t="s">
        <v>102</v>
      </c>
      <c r="CM81" s="481" t="s">
        <v>102</v>
      </c>
      <c r="CN81" s="481" t="s">
        <v>102</v>
      </c>
      <c r="CO81" s="481" t="s">
        <v>102</v>
      </c>
      <c r="CP81" s="481" t="s">
        <v>102</v>
      </c>
      <c r="CQ81" s="481" t="s">
        <v>102</v>
      </c>
      <c r="CR81" s="481" t="s">
        <v>102</v>
      </c>
      <c r="CS81" s="481" t="s">
        <v>102</v>
      </c>
      <c r="CT81" s="481" t="s">
        <v>102</v>
      </c>
      <c r="CU81" s="481" t="s">
        <v>102</v>
      </c>
      <c r="CV81" s="481" t="s">
        <v>102</v>
      </c>
      <c r="CW81" s="481" t="s">
        <v>102</v>
      </c>
      <c r="CX81" s="481" t="s">
        <v>102</v>
      </c>
      <c r="CY81" s="481" t="s">
        <v>102</v>
      </c>
      <c r="CZ81" s="481" t="s">
        <v>102</v>
      </c>
      <c r="DA81" s="481" t="s">
        <v>102</v>
      </c>
      <c r="DB81" s="481" t="s">
        <v>102</v>
      </c>
      <c r="DC81" s="481" t="s">
        <v>102</v>
      </c>
      <c r="DD81" s="481" t="s">
        <v>102</v>
      </c>
      <c r="DE81" s="481" t="s">
        <v>102</v>
      </c>
      <c r="DF81" s="481" t="s">
        <v>102</v>
      </c>
      <c r="DG81" s="481" t="s">
        <v>102</v>
      </c>
      <c r="DH81" s="481" t="s">
        <v>102</v>
      </c>
      <c r="DI81" s="481" t="s">
        <v>102</v>
      </c>
      <c r="DJ81" s="481" t="s">
        <v>102</v>
      </c>
      <c r="DK81" s="481" t="s">
        <v>102</v>
      </c>
      <c r="DL81" s="481" t="s">
        <v>102</v>
      </c>
      <c r="DM81" s="481" t="s">
        <v>102</v>
      </c>
      <c r="DN81" s="481" t="s">
        <v>102</v>
      </c>
      <c r="DO81" s="481" t="s">
        <v>102</v>
      </c>
      <c r="DP81" s="481" t="s">
        <v>102</v>
      </c>
      <c r="DQ81" s="481" t="s">
        <v>102</v>
      </c>
      <c r="DR81" s="481" t="s">
        <v>102</v>
      </c>
      <c r="DS81" s="481" t="s">
        <v>102</v>
      </c>
      <c r="DT81" s="481" t="s">
        <v>102</v>
      </c>
      <c r="DU81" s="481" t="s">
        <v>102</v>
      </c>
      <c r="DV81" s="481" t="s">
        <v>102</v>
      </c>
      <c r="DW81" s="481" t="s">
        <v>102</v>
      </c>
      <c r="DX81" s="481" t="s">
        <v>102</v>
      </c>
      <c r="DY81" s="481" t="s">
        <v>102</v>
      </c>
      <c r="DZ81" s="481" t="s">
        <v>102</v>
      </c>
      <c r="EA81" s="481" t="s">
        <v>102</v>
      </c>
      <c r="EB81" s="481" t="s">
        <v>102</v>
      </c>
    </row>
    <row r="82" spans="1:132" x14ac:dyDescent="0.15">
      <c r="B82" s="481">
        <v>4165980</v>
      </c>
      <c r="C82" s="481" t="s">
        <v>102</v>
      </c>
      <c r="D82" s="481" t="s">
        <v>102</v>
      </c>
      <c r="E82" s="481" t="s">
        <v>102</v>
      </c>
      <c r="F82" s="481" t="s">
        <v>102</v>
      </c>
      <c r="G82" s="481" t="s">
        <v>102</v>
      </c>
      <c r="H82" s="481" t="s">
        <v>102</v>
      </c>
      <c r="I82" s="481" t="s">
        <v>102</v>
      </c>
      <c r="J82" s="481" t="s">
        <v>4412</v>
      </c>
      <c r="K82" s="481" t="s">
        <v>4413</v>
      </c>
      <c r="L82" s="481" t="s">
        <v>4414</v>
      </c>
      <c r="M82" s="481" t="s">
        <v>4415</v>
      </c>
      <c r="N82" s="481" t="s">
        <v>102</v>
      </c>
      <c r="O82" s="481" t="s">
        <v>102</v>
      </c>
      <c r="P82" s="481" t="s">
        <v>102</v>
      </c>
      <c r="Q82" s="481" t="s">
        <v>102</v>
      </c>
      <c r="R82" s="481" t="s">
        <v>102</v>
      </c>
      <c r="S82" s="481" t="s">
        <v>102</v>
      </c>
      <c r="T82" s="481" t="s">
        <v>102</v>
      </c>
      <c r="U82" s="481" t="s">
        <v>102</v>
      </c>
      <c r="V82" s="481" t="s">
        <v>102</v>
      </c>
      <c r="W82" s="481" t="s">
        <v>102</v>
      </c>
      <c r="X82" s="481" t="s">
        <v>102</v>
      </c>
      <c r="Y82" s="481" t="s">
        <v>102</v>
      </c>
      <c r="Z82" s="481" t="s">
        <v>102</v>
      </c>
      <c r="AA82" s="481" t="s">
        <v>102</v>
      </c>
      <c r="AB82" s="481" t="s">
        <v>102</v>
      </c>
      <c r="AC82" s="481" t="s">
        <v>102</v>
      </c>
      <c r="AD82" s="481" t="s">
        <v>102</v>
      </c>
      <c r="AE82" s="481" t="s">
        <v>102</v>
      </c>
      <c r="AF82" s="481" t="s">
        <v>102</v>
      </c>
      <c r="AG82" s="481" t="s">
        <v>102</v>
      </c>
      <c r="AH82" s="481" t="s">
        <v>102</v>
      </c>
      <c r="AI82" s="481" t="s">
        <v>102</v>
      </c>
      <c r="AJ82" s="481" t="s">
        <v>102</v>
      </c>
      <c r="AK82" s="481" t="s">
        <v>102</v>
      </c>
      <c r="AL82" s="481" t="s">
        <v>102</v>
      </c>
      <c r="AM82" s="481" t="s">
        <v>102</v>
      </c>
      <c r="AN82" s="481" t="s">
        <v>102</v>
      </c>
      <c r="AO82" s="481" t="s">
        <v>102</v>
      </c>
      <c r="AP82" s="481" t="s">
        <v>102</v>
      </c>
      <c r="AQ82" s="481" t="s">
        <v>102</v>
      </c>
      <c r="AR82" s="481" t="s">
        <v>102</v>
      </c>
      <c r="AS82" s="481" t="s">
        <v>102</v>
      </c>
      <c r="AT82" s="481" t="s">
        <v>102</v>
      </c>
      <c r="AU82" s="481" t="s">
        <v>102</v>
      </c>
      <c r="AV82" s="481" t="s">
        <v>102</v>
      </c>
      <c r="AW82" s="481" t="s">
        <v>102</v>
      </c>
      <c r="AX82" s="481" t="s">
        <v>102</v>
      </c>
      <c r="AY82" s="481" t="s">
        <v>102</v>
      </c>
      <c r="AZ82" s="481" t="s">
        <v>102</v>
      </c>
      <c r="BA82" s="481" t="s">
        <v>102</v>
      </c>
      <c r="BB82" s="481" t="s">
        <v>102</v>
      </c>
      <c r="BC82" s="481" t="s">
        <v>102</v>
      </c>
      <c r="BD82" s="481" t="s">
        <v>102</v>
      </c>
      <c r="BE82" s="481" t="s">
        <v>102</v>
      </c>
      <c r="BF82" s="481" t="s">
        <v>102</v>
      </c>
      <c r="BG82" s="481" t="s">
        <v>102</v>
      </c>
      <c r="BH82" s="481" t="s">
        <v>102</v>
      </c>
      <c r="BI82" s="481" t="s">
        <v>102</v>
      </c>
      <c r="BJ82" s="481" t="s">
        <v>102</v>
      </c>
      <c r="BK82" s="481" t="s">
        <v>102</v>
      </c>
      <c r="BL82" s="481" t="s">
        <v>102</v>
      </c>
      <c r="BM82" s="481" t="s">
        <v>102</v>
      </c>
      <c r="BN82" s="481" t="s">
        <v>102</v>
      </c>
      <c r="BO82" s="481" t="s">
        <v>102</v>
      </c>
      <c r="BP82" s="481" t="s">
        <v>102</v>
      </c>
      <c r="BQ82" s="481" t="s">
        <v>102</v>
      </c>
      <c r="BR82" s="481" t="s">
        <v>102</v>
      </c>
      <c r="BS82" s="481" t="s">
        <v>102</v>
      </c>
      <c r="BT82" s="481" t="s">
        <v>102</v>
      </c>
      <c r="BU82" s="481" t="s">
        <v>102</v>
      </c>
      <c r="BV82" s="481" t="s">
        <v>102</v>
      </c>
      <c r="BW82" s="481" t="s">
        <v>102</v>
      </c>
      <c r="BX82" s="481" t="s">
        <v>102</v>
      </c>
      <c r="BY82" s="481" t="s">
        <v>102</v>
      </c>
      <c r="BZ82" s="481" t="s">
        <v>102</v>
      </c>
      <c r="CA82" s="481" t="s">
        <v>102</v>
      </c>
      <c r="CB82" s="481" t="s">
        <v>102</v>
      </c>
      <c r="CC82" s="481" t="s">
        <v>102</v>
      </c>
      <c r="CD82" s="481" t="s">
        <v>102</v>
      </c>
      <c r="CE82" s="481" t="s">
        <v>102</v>
      </c>
      <c r="CF82" s="481" t="s">
        <v>102</v>
      </c>
      <c r="CG82" s="481" t="s">
        <v>102</v>
      </c>
      <c r="CH82" s="481" t="s">
        <v>102</v>
      </c>
      <c r="CI82" s="481" t="s">
        <v>102</v>
      </c>
      <c r="CJ82" s="481" t="s">
        <v>102</v>
      </c>
      <c r="CK82" s="481" t="s">
        <v>102</v>
      </c>
      <c r="CL82" s="481" t="s">
        <v>102</v>
      </c>
      <c r="CM82" s="481" t="s">
        <v>102</v>
      </c>
      <c r="CN82" s="481" t="s">
        <v>102</v>
      </c>
      <c r="CO82" s="481" t="s">
        <v>102</v>
      </c>
      <c r="CP82" s="481" t="s">
        <v>102</v>
      </c>
      <c r="CQ82" s="481" t="s">
        <v>102</v>
      </c>
      <c r="CR82" s="481" t="s">
        <v>102</v>
      </c>
      <c r="CS82" s="481" t="s">
        <v>102</v>
      </c>
      <c r="CT82" s="481" t="s">
        <v>102</v>
      </c>
      <c r="CU82" s="481" t="s">
        <v>102</v>
      </c>
      <c r="CV82" s="481" t="s">
        <v>102</v>
      </c>
      <c r="CW82" s="481" t="s">
        <v>102</v>
      </c>
      <c r="CX82" s="481" t="s">
        <v>102</v>
      </c>
      <c r="CY82" s="481" t="s">
        <v>102</v>
      </c>
      <c r="CZ82" s="481" t="s">
        <v>102</v>
      </c>
      <c r="DA82" s="481" t="s">
        <v>102</v>
      </c>
      <c r="DB82" s="481" t="s">
        <v>102</v>
      </c>
      <c r="DC82" s="481" t="s">
        <v>102</v>
      </c>
      <c r="DD82" s="481" t="s">
        <v>102</v>
      </c>
      <c r="DE82" s="481" t="s">
        <v>102</v>
      </c>
      <c r="DF82" s="481" t="s">
        <v>102</v>
      </c>
      <c r="DG82" s="481" t="s">
        <v>102</v>
      </c>
      <c r="DH82" s="481" t="s">
        <v>102</v>
      </c>
      <c r="DI82" s="481" t="s">
        <v>102</v>
      </c>
      <c r="DJ82" s="481" t="s">
        <v>102</v>
      </c>
      <c r="DK82" s="481" t="s">
        <v>102</v>
      </c>
      <c r="DL82" s="481" t="s">
        <v>102</v>
      </c>
      <c r="DM82" s="481" t="s">
        <v>102</v>
      </c>
      <c r="DN82" s="481" t="s">
        <v>102</v>
      </c>
      <c r="DO82" s="481" t="s">
        <v>102</v>
      </c>
      <c r="DP82" s="481" t="s">
        <v>102</v>
      </c>
      <c r="DQ82" s="481" t="s">
        <v>102</v>
      </c>
      <c r="DR82" s="481" t="s">
        <v>102</v>
      </c>
      <c r="DS82" s="481" t="s">
        <v>102</v>
      </c>
      <c r="DT82" s="481" t="s">
        <v>102</v>
      </c>
      <c r="DU82" s="481" t="s">
        <v>102</v>
      </c>
      <c r="DV82" s="481" t="s">
        <v>102</v>
      </c>
      <c r="DW82" s="481" t="s">
        <v>102</v>
      </c>
      <c r="DX82" s="481" t="s">
        <v>102</v>
      </c>
      <c r="DY82" s="481" t="s">
        <v>102</v>
      </c>
      <c r="DZ82" s="481" t="s">
        <v>102</v>
      </c>
      <c r="EA82" s="481" t="s">
        <v>102</v>
      </c>
      <c r="EB82" s="481" t="s">
        <v>102</v>
      </c>
    </row>
    <row r="83" spans="1:132" x14ac:dyDescent="0.15">
      <c r="B83" s="481">
        <v>3789709</v>
      </c>
      <c r="C83" s="481" t="s">
        <v>102</v>
      </c>
      <c r="D83" s="481" t="s">
        <v>102</v>
      </c>
      <c r="E83" s="481" t="s">
        <v>102</v>
      </c>
      <c r="F83" s="481" t="s">
        <v>102</v>
      </c>
      <c r="G83" s="481" t="s">
        <v>102</v>
      </c>
      <c r="H83" s="481" t="s">
        <v>102</v>
      </c>
      <c r="I83" s="481" t="s">
        <v>102</v>
      </c>
      <c r="J83" s="481" t="s">
        <v>102</v>
      </c>
      <c r="K83" s="481" t="s">
        <v>102</v>
      </c>
      <c r="L83" s="481" t="s">
        <v>102</v>
      </c>
      <c r="M83" s="481" t="s">
        <v>4417</v>
      </c>
      <c r="N83" s="481" t="s">
        <v>4418</v>
      </c>
      <c r="O83" s="481" t="s">
        <v>4419</v>
      </c>
      <c r="P83" s="481" t="s">
        <v>4422</v>
      </c>
      <c r="Q83" s="481" t="s">
        <v>4423</v>
      </c>
      <c r="R83" s="481" t="s">
        <v>4420</v>
      </c>
      <c r="S83" s="481" t="s">
        <v>4421</v>
      </c>
      <c r="T83" s="481" t="s">
        <v>4424</v>
      </c>
      <c r="U83" s="481" t="s">
        <v>102</v>
      </c>
      <c r="V83" s="481" t="s">
        <v>102</v>
      </c>
      <c r="W83" s="481" t="s">
        <v>102</v>
      </c>
      <c r="X83" s="481" t="s">
        <v>102</v>
      </c>
      <c r="Y83" s="481" t="s">
        <v>102</v>
      </c>
      <c r="Z83" s="481" t="s">
        <v>102</v>
      </c>
      <c r="AA83" s="481" t="s">
        <v>102</v>
      </c>
      <c r="AB83" s="481" t="s">
        <v>102</v>
      </c>
      <c r="AC83" s="481" t="s">
        <v>102</v>
      </c>
      <c r="AD83" s="481" t="s">
        <v>102</v>
      </c>
      <c r="AE83" s="481" t="s">
        <v>102</v>
      </c>
      <c r="AF83" s="481" t="s">
        <v>102</v>
      </c>
      <c r="AG83" s="481" t="s">
        <v>102</v>
      </c>
      <c r="AH83" s="481" t="s">
        <v>102</v>
      </c>
      <c r="AI83" s="481" t="s">
        <v>102</v>
      </c>
      <c r="AJ83" s="481" t="s">
        <v>102</v>
      </c>
      <c r="AK83" s="481" t="s">
        <v>102</v>
      </c>
      <c r="AL83" s="481" t="s">
        <v>102</v>
      </c>
      <c r="AM83" s="481" t="s">
        <v>102</v>
      </c>
      <c r="AN83" s="481" t="s">
        <v>102</v>
      </c>
      <c r="AO83" s="481" t="s">
        <v>102</v>
      </c>
      <c r="AP83" s="481" t="s">
        <v>102</v>
      </c>
      <c r="AQ83" s="481" t="s">
        <v>102</v>
      </c>
      <c r="AR83" s="481" t="s">
        <v>102</v>
      </c>
      <c r="AS83" s="481" t="s">
        <v>102</v>
      </c>
      <c r="AT83" s="481" t="s">
        <v>102</v>
      </c>
      <c r="AU83" s="481" t="s">
        <v>102</v>
      </c>
      <c r="AV83" s="481" t="s">
        <v>102</v>
      </c>
      <c r="AW83" s="481" t="s">
        <v>102</v>
      </c>
      <c r="AX83" s="481" t="s">
        <v>102</v>
      </c>
      <c r="AY83" s="481" t="s">
        <v>102</v>
      </c>
      <c r="AZ83" s="481" t="s">
        <v>102</v>
      </c>
      <c r="BA83" s="481" t="s">
        <v>102</v>
      </c>
      <c r="BB83" s="481" t="s">
        <v>102</v>
      </c>
      <c r="BC83" s="481" t="s">
        <v>102</v>
      </c>
      <c r="BD83" s="481" t="s">
        <v>102</v>
      </c>
      <c r="BE83" s="481" t="s">
        <v>102</v>
      </c>
      <c r="BF83" s="481" t="s">
        <v>102</v>
      </c>
      <c r="BG83" s="481" t="s">
        <v>102</v>
      </c>
      <c r="BH83" s="481" t="s">
        <v>102</v>
      </c>
      <c r="BI83" s="481" t="s">
        <v>102</v>
      </c>
      <c r="BJ83" s="481" t="s">
        <v>102</v>
      </c>
      <c r="BK83" s="481" t="s">
        <v>102</v>
      </c>
      <c r="BL83" s="481" t="s">
        <v>102</v>
      </c>
      <c r="BM83" s="481" t="s">
        <v>102</v>
      </c>
      <c r="BN83" s="481" t="s">
        <v>102</v>
      </c>
      <c r="BO83" s="481" t="s">
        <v>102</v>
      </c>
      <c r="BP83" s="481" t="s">
        <v>102</v>
      </c>
      <c r="BQ83" s="481" t="s">
        <v>102</v>
      </c>
      <c r="BR83" s="481" t="s">
        <v>102</v>
      </c>
      <c r="BS83" s="481" t="s">
        <v>102</v>
      </c>
      <c r="BT83" s="481" t="s">
        <v>102</v>
      </c>
      <c r="BU83" s="481" t="s">
        <v>102</v>
      </c>
      <c r="BV83" s="481" t="s">
        <v>102</v>
      </c>
      <c r="BW83" s="481" t="s">
        <v>102</v>
      </c>
      <c r="BX83" s="481" t="s">
        <v>102</v>
      </c>
      <c r="BY83" s="481" t="s">
        <v>102</v>
      </c>
      <c r="BZ83" s="481" t="s">
        <v>102</v>
      </c>
      <c r="CA83" s="481" t="s">
        <v>102</v>
      </c>
      <c r="CB83" s="481" t="s">
        <v>102</v>
      </c>
      <c r="CC83" s="481" t="s">
        <v>102</v>
      </c>
      <c r="CD83" s="481" t="s">
        <v>102</v>
      </c>
      <c r="CE83" s="481" t="s">
        <v>102</v>
      </c>
      <c r="CF83" s="481" t="s">
        <v>102</v>
      </c>
      <c r="CG83" s="481" t="s">
        <v>102</v>
      </c>
      <c r="CH83" s="481" t="s">
        <v>102</v>
      </c>
      <c r="CI83" s="481" t="s">
        <v>102</v>
      </c>
      <c r="CJ83" s="481" t="s">
        <v>102</v>
      </c>
      <c r="CK83" s="481" t="s">
        <v>102</v>
      </c>
      <c r="CL83" s="481" t="s">
        <v>102</v>
      </c>
      <c r="CM83" s="481" t="s">
        <v>102</v>
      </c>
      <c r="CN83" s="481" t="s">
        <v>102</v>
      </c>
      <c r="CO83" s="481" t="s">
        <v>102</v>
      </c>
      <c r="CP83" s="481" t="s">
        <v>102</v>
      </c>
      <c r="CQ83" s="481" t="s">
        <v>102</v>
      </c>
      <c r="CR83" s="481" t="s">
        <v>102</v>
      </c>
      <c r="CS83" s="481" t="s">
        <v>102</v>
      </c>
      <c r="CT83" s="481" t="s">
        <v>102</v>
      </c>
      <c r="CU83" s="481" t="s">
        <v>102</v>
      </c>
      <c r="CV83" s="481" t="s">
        <v>102</v>
      </c>
      <c r="CW83" s="481" t="s">
        <v>102</v>
      </c>
      <c r="CX83" s="481" t="s">
        <v>102</v>
      </c>
      <c r="CY83" s="481" t="s">
        <v>102</v>
      </c>
      <c r="CZ83" s="481" t="s">
        <v>102</v>
      </c>
      <c r="DA83" s="481" t="s">
        <v>102</v>
      </c>
      <c r="DB83" s="481" t="s">
        <v>102</v>
      </c>
      <c r="DC83" s="481" t="s">
        <v>102</v>
      </c>
      <c r="DD83" s="481" t="s">
        <v>102</v>
      </c>
      <c r="DE83" s="481" t="s">
        <v>102</v>
      </c>
      <c r="DF83" s="481" t="s">
        <v>102</v>
      </c>
      <c r="DG83" s="481" t="s">
        <v>102</v>
      </c>
      <c r="DH83" s="481" t="s">
        <v>102</v>
      </c>
      <c r="DI83" s="481" t="s">
        <v>102</v>
      </c>
      <c r="DJ83" s="481" t="s">
        <v>102</v>
      </c>
      <c r="DK83" s="481" t="s">
        <v>102</v>
      </c>
      <c r="DL83" s="481" t="s">
        <v>102</v>
      </c>
      <c r="DM83" s="481" t="s">
        <v>102</v>
      </c>
      <c r="DN83" s="481" t="s">
        <v>102</v>
      </c>
      <c r="DO83" s="481" t="s">
        <v>102</v>
      </c>
      <c r="DP83" s="481" t="s">
        <v>102</v>
      </c>
      <c r="DQ83" s="481" t="s">
        <v>102</v>
      </c>
      <c r="DR83" s="481" t="s">
        <v>102</v>
      </c>
      <c r="DS83" s="481" t="s">
        <v>102</v>
      </c>
      <c r="DT83" s="481" t="s">
        <v>102</v>
      </c>
      <c r="DU83" s="481" t="s">
        <v>102</v>
      </c>
      <c r="DV83" s="481" t="s">
        <v>102</v>
      </c>
      <c r="DW83" s="481" t="s">
        <v>102</v>
      </c>
      <c r="DX83" s="481" t="s">
        <v>102</v>
      </c>
      <c r="DY83" s="481" t="s">
        <v>102</v>
      </c>
      <c r="DZ83" s="481" t="s">
        <v>102</v>
      </c>
      <c r="EA83" s="481" t="s">
        <v>102</v>
      </c>
      <c r="EB83" s="481" t="s">
        <v>102</v>
      </c>
    </row>
    <row r="84" spans="1:132" x14ac:dyDescent="0.15">
      <c r="B84" s="481">
        <v>3505460</v>
      </c>
      <c r="C84" s="481" t="s">
        <v>4894</v>
      </c>
      <c r="D84" s="481" t="s">
        <v>4895</v>
      </c>
      <c r="E84" s="481" t="s">
        <v>4896</v>
      </c>
      <c r="F84" s="481" t="s">
        <v>102</v>
      </c>
      <c r="G84" s="481" t="s">
        <v>102</v>
      </c>
      <c r="H84" s="481" t="s">
        <v>102</v>
      </c>
      <c r="I84" s="481" t="s">
        <v>102</v>
      </c>
      <c r="J84" s="481" t="s">
        <v>102</v>
      </c>
      <c r="K84" s="481" t="s">
        <v>102</v>
      </c>
      <c r="L84" s="481" t="s">
        <v>102</v>
      </c>
      <c r="M84" s="481" t="s">
        <v>102</v>
      </c>
      <c r="N84" s="481" t="s">
        <v>102</v>
      </c>
      <c r="O84" s="481" t="s">
        <v>102</v>
      </c>
      <c r="P84" s="481" t="s">
        <v>102</v>
      </c>
      <c r="Q84" s="481" t="s">
        <v>102</v>
      </c>
      <c r="R84" s="481" t="s">
        <v>102</v>
      </c>
      <c r="S84" s="481" t="s">
        <v>102</v>
      </c>
      <c r="T84" s="481" t="s">
        <v>102</v>
      </c>
      <c r="U84" s="481" t="s">
        <v>102</v>
      </c>
      <c r="V84" s="481" t="s">
        <v>102</v>
      </c>
      <c r="W84" s="481" t="s">
        <v>102</v>
      </c>
      <c r="X84" s="481" t="s">
        <v>102</v>
      </c>
      <c r="Y84" s="481" t="s">
        <v>102</v>
      </c>
      <c r="Z84" s="481" t="s">
        <v>102</v>
      </c>
      <c r="AA84" s="481" t="s">
        <v>102</v>
      </c>
      <c r="AB84" s="481" t="s">
        <v>102</v>
      </c>
      <c r="AC84" s="481" t="s">
        <v>102</v>
      </c>
      <c r="AD84" s="481" t="s">
        <v>102</v>
      </c>
      <c r="AE84" s="481" t="s">
        <v>102</v>
      </c>
      <c r="AF84" s="481" t="s">
        <v>102</v>
      </c>
      <c r="AG84" s="481" t="s">
        <v>102</v>
      </c>
      <c r="AH84" s="481" t="s">
        <v>102</v>
      </c>
      <c r="AI84" s="481" t="s">
        <v>102</v>
      </c>
      <c r="AJ84" s="481" t="s">
        <v>102</v>
      </c>
      <c r="AK84" s="481" t="s">
        <v>102</v>
      </c>
      <c r="AL84" s="481" t="s">
        <v>102</v>
      </c>
      <c r="AM84" s="481" t="s">
        <v>102</v>
      </c>
      <c r="AN84" s="481" t="s">
        <v>102</v>
      </c>
      <c r="AO84" s="481" t="s">
        <v>102</v>
      </c>
      <c r="AP84" s="481" t="s">
        <v>102</v>
      </c>
      <c r="AQ84" s="481" t="s">
        <v>102</v>
      </c>
      <c r="AR84" s="481" t="s">
        <v>102</v>
      </c>
      <c r="AS84" s="481" t="s">
        <v>102</v>
      </c>
      <c r="AT84" s="481" t="s">
        <v>102</v>
      </c>
      <c r="AU84" s="481" t="s">
        <v>102</v>
      </c>
      <c r="AV84" s="481" t="s">
        <v>102</v>
      </c>
      <c r="AW84" s="481" t="s">
        <v>102</v>
      </c>
      <c r="AX84" s="481" t="s">
        <v>102</v>
      </c>
      <c r="AY84" s="481" t="s">
        <v>102</v>
      </c>
      <c r="AZ84" s="481" t="s">
        <v>102</v>
      </c>
      <c r="BA84" s="481" t="s">
        <v>102</v>
      </c>
      <c r="BB84" s="481" t="s">
        <v>102</v>
      </c>
      <c r="BC84" s="481" t="s">
        <v>102</v>
      </c>
      <c r="BD84" s="481" t="s">
        <v>102</v>
      </c>
      <c r="BE84" s="481" t="s">
        <v>102</v>
      </c>
      <c r="BF84" s="481" t="s">
        <v>102</v>
      </c>
      <c r="BG84" s="481" t="s">
        <v>102</v>
      </c>
      <c r="BH84" s="481" t="s">
        <v>102</v>
      </c>
      <c r="BI84" s="481" t="s">
        <v>102</v>
      </c>
      <c r="BJ84" s="481" t="s">
        <v>102</v>
      </c>
      <c r="BK84" s="481" t="s">
        <v>102</v>
      </c>
      <c r="BL84" s="481" t="s">
        <v>102</v>
      </c>
      <c r="BM84" s="481" t="s">
        <v>102</v>
      </c>
      <c r="BN84" s="481" t="s">
        <v>102</v>
      </c>
      <c r="BO84" s="481" t="s">
        <v>102</v>
      </c>
      <c r="BP84" s="481" t="s">
        <v>102</v>
      </c>
      <c r="BQ84" s="481" t="s">
        <v>102</v>
      </c>
      <c r="BR84" s="481" t="s">
        <v>102</v>
      </c>
      <c r="BS84" s="481" t="s">
        <v>102</v>
      </c>
      <c r="BT84" s="481" t="s">
        <v>102</v>
      </c>
      <c r="BU84" s="481" t="s">
        <v>102</v>
      </c>
      <c r="BV84" s="481" t="s">
        <v>102</v>
      </c>
      <c r="BW84" s="481" t="s">
        <v>102</v>
      </c>
      <c r="BX84" s="481" t="s">
        <v>102</v>
      </c>
      <c r="BY84" s="481" t="s">
        <v>102</v>
      </c>
      <c r="BZ84" s="481" t="s">
        <v>102</v>
      </c>
      <c r="CA84" s="481" t="s">
        <v>102</v>
      </c>
      <c r="CB84" s="481" t="s">
        <v>102</v>
      </c>
      <c r="CC84" s="481" t="s">
        <v>102</v>
      </c>
      <c r="CD84" s="481" t="s">
        <v>102</v>
      </c>
      <c r="CE84" s="481" t="s">
        <v>102</v>
      </c>
      <c r="CF84" s="481" t="s">
        <v>102</v>
      </c>
      <c r="CG84" s="481" t="s">
        <v>102</v>
      </c>
      <c r="CH84" s="481" t="s">
        <v>102</v>
      </c>
      <c r="CI84" s="481" t="s">
        <v>102</v>
      </c>
      <c r="CJ84" s="481" t="s">
        <v>102</v>
      </c>
      <c r="CK84" s="481" t="s">
        <v>102</v>
      </c>
      <c r="CL84" s="481" t="s">
        <v>102</v>
      </c>
      <c r="CM84" s="481" t="s">
        <v>102</v>
      </c>
      <c r="CN84" s="481" t="s">
        <v>102</v>
      </c>
      <c r="CO84" s="481" t="s">
        <v>102</v>
      </c>
      <c r="CP84" s="481" t="s">
        <v>102</v>
      </c>
      <c r="CQ84" s="481" t="s">
        <v>102</v>
      </c>
      <c r="CR84" s="481" t="s">
        <v>102</v>
      </c>
      <c r="CS84" s="481" t="s">
        <v>102</v>
      </c>
      <c r="CT84" s="481" t="s">
        <v>102</v>
      </c>
      <c r="CU84" s="481" t="s">
        <v>102</v>
      </c>
      <c r="CV84" s="481" t="s">
        <v>102</v>
      </c>
      <c r="CW84" s="481" t="s">
        <v>102</v>
      </c>
      <c r="CX84" s="481" t="s">
        <v>102</v>
      </c>
      <c r="CY84" s="481" t="s">
        <v>102</v>
      </c>
      <c r="CZ84" s="481" t="s">
        <v>102</v>
      </c>
      <c r="DA84" s="481" t="s">
        <v>102</v>
      </c>
      <c r="DB84" s="481" t="s">
        <v>102</v>
      </c>
      <c r="DC84" s="481" t="s">
        <v>102</v>
      </c>
      <c r="DD84" s="481" t="s">
        <v>102</v>
      </c>
      <c r="DE84" s="481" t="s">
        <v>102</v>
      </c>
      <c r="DF84" s="481" t="s">
        <v>102</v>
      </c>
      <c r="DG84" s="481" t="s">
        <v>102</v>
      </c>
      <c r="DH84" s="481" t="s">
        <v>102</v>
      </c>
      <c r="DI84" s="481" t="s">
        <v>102</v>
      </c>
      <c r="DJ84" s="481" t="s">
        <v>102</v>
      </c>
      <c r="DK84" s="481" t="s">
        <v>102</v>
      </c>
      <c r="DL84" s="481" t="s">
        <v>102</v>
      </c>
      <c r="DM84" s="481" t="s">
        <v>102</v>
      </c>
      <c r="DN84" s="481" t="s">
        <v>102</v>
      </c>
      <c r="DO84" s="481" t="s">
        <v>102</v>
      </c>
      <c r="DP84" s="481" t="s">
        <v>102</v>
      </c>
      <c r="DQ84" s="481" t="s">
        <v>102</v>
      </c>
      <c r="DR84" s="481" t="s">
        <v>102</v>
      </c>
      <c r="DS84" s="481" t="s">
        <v>102</v>
      </c>
      <c r="DT84" s="481" t="s">
        <v>102</v>
      </c>
      <c r="DU84" s="481" t="s">
        <v>102</v>
      </c>
      <c r="DV84" s="481" t="s">
        <v>102</v>
      </c>
      <c r="DW84" s="481" t="s">
        <v>102</v>
      </c>
      <c r="DX84" s="481" t="s">
        <v>102</v>
      </c>
      <c r="DY84" s="481" t="s">
        <v>102</v>
      </c>
      <c r="DZ84" s="481" t="s">
        <v>102</v>
      </c>
      <c r="EA84" s="481" t="s">
        <v>102</v>
      </c>
      <c r="EB84" s="481" t="s">
        <v>102</v>
      </c>
    </row>
    <row r="85" spans="1:132" x14ac:dyDescent="0.15">
      <c r="B85" s="481">
        <v>3137625</v>
      </c>
      <c r="C85" s="481" t="s">
        <v>102</v>
      </c>
      <c r="D85" s="481" t="s">
        <v>102</v>
      </c>
      <c r="E85" s="481" t="s">
        <v>102</v>
      </c>
      <c r="F85" s="481" t="s">
        <v>102</v>
      </c>
      <c r="G85" s="481" t="s">
        <v>102</v>
      </c>
      <c r="H85" s="481" t="s">
        <v>102</v>
      </c>
      <c r="I85" s="481" t="s">
        <v>102</v>
      </c>
      <c r="J85" s="481" t="s">
        <v>102</v>
      </c>
      <c r="K85" s="481" t="s">
        <v>102</v>
      </c>
      <c r="L85" s="481" t="s">
        <v>102</v>
      </c>
      <c r="M85" s="481" t="s">
        <v>102</v>
      </c>
      <c r="N85" s="481" t="s">
        <v>102</v>
      </c>
      <c r="O85" s="481" t="s">
        <v>102</v>
      </c>
      <c r="P85" s="481" t="s">
        <v>102</v>
      </c>
      <c r="Q85" s="481" t="s">
        <v>102</v>
      </c>
      <c r="R85" s="481" t="s">
        <v>102</v>
      </c>
      <c r="S85" s="481" t="s">
        <v>102</v>
      </c>
      <c r="T85" s="481" t="s">
        <v>102</v>
      </c>
      <c r="U85" s="481" t="s">
        <v>102</v>
      </c>
      <c r="V85" s="481" t="s">
        <v>102</v>
      </c>
      <c r="W85" s="481" t="s">
        <v>102</v>
      </c>
      <c r="X85" s="481" t="s">
        <v>102</v>
      </c>
      <c r="Y85" s="481" t="s">
        <v>102</v>
      </c>
      <c r="Z85" s="481" t="s">
        <v>102</v>
      </c>
      <c r="AA85" s="481" t="s">
        <v>102</v>
      </c>
      <c r="AB85" s="481" t="s">
        <v>102</v>
      </c>
      <c r="AC85" s="481" t="s">
        <v>102</v>
      </c>
      <c r="AD85" s="481" t="s">
        <v>102</v>
      </c>
      <c r="AE85" s="481" t="s">
        <v>102</v>
      </c>
      <c r="AF85" s="481" t="s">
        <v>102</v>
      </c>
      <c r="AG85" s="481" t="s">
        <v>102</v>
      </c>
      <c r="AH85" s="481" t="s">
        <v>102</v>
      </c>
      <c r="AI85" s="481" t="s">
        <v>102</v>
      </c>
      <c r="AJ85" s="481" t="s">
        <v>102</v>
      </c>
      <c r="AK85" s="481" t="s">
        <v>102</v>
      </c>
      <c r="AL85" s="481" t="s">
        <v>102</v>
      </c>
      <c r="AM85" s="481" t="s">
        <v>102</v>
      </c>
      <c r="AN85" s="481" t="s">
        <v>102</v>
      </c>
      <c r="AO85" s="481" t="s">
        <v>102</v>
      </c>
      <c r="AP85" s="481" t="s">
        <v>102</v>
      </c>
      <c r="AQ85" s="481" t="s">
        <v>102</v>
      </c>
      <c r="AR85" s="481" t="s">
        <v>102</v>
      </c>
      <c r="AS85" s="481" t="s">
        <v>102</v>
      </c>
      <c r="AT85" s="481" t="s">
        <v>102</v>
      </c>
      <c r="AU85" s="481" t="s">
        <v>102</v>
      </c>
      <c r="AV85" s="481" t="s">
        <v>102</v>
      </c>
      <c r="AW85" s="481" t="s">
        <v>102</v>
      </c>
      <c r="AX85" s="481" t="s">
        <v>102</v>
      </c>
      <c r="AY85" s="481" t="s">
        <v>102</v>
      </c>
      <c r="AZ85" s="481" t="s">
        <v>102</v>
      </c>
      <c r="BA85" s="481" t="s">
        <v>102</v>
      </c>
      <c r="BB85" s="481" t="s">
        <v>102</v>
      </c>
      <c r="BC85" s="481" t="s">
        <v>102</v>
      </c>
      <c r="BD85" s="481" t="s">
        <v>102</v>
      </c>
      <c r="BE85" s="481" t="s">
        <v>102</v>
      </c>
      <c r="BF85" s="481" t="s">
        <v>102</v>
      </c>
      <c r="BG85" s="481" t="s">
        <v>102</v>
      </c>
      <c r="BH85" s="481" t="s">
        <v>102</v>
      </c>
      <c r="BI85" s="481" t="s">
        <v>102</v>
      </c>
      <c r="BJ85" s="481" t="s">
        <v>102</v>
      </c>
      <c r="BK85" s="481" t="s">
        <v>102</v>
      </c>
      <c r="BL85" s="481" t="s">
        <v>102</v>
      </c>
      <c r="BM85" s="481" t="s">
        <v>102</v>
      </c>
      <c r="BN85" s="481" t="s">
        <v>102</v>
      </c>
      <c r="BO85" s="481" t="s">
        <v>102</v>
      </c>
      <c r="BP85" s="481" t="s">
        <v>102</v>
      </c>
      <c r="BQ85" s="481" t="s">
        <v>102</v>
      </c>
      <c r="BR85" s="481" t="s">
        <v>102</v>
      </c>
      <c r="BS85" s="481" t="s">
        <v>102</v>
      </c>
      <c r="BT85" s="481" t="s">
        <v>102</v>
      </c>
      <c r="BU85" s="481" t="s">
        <v>102</v>
      </c>
      <c r="BV85" s="481" t="s">
        <v>102</v>
      </c>
      <c r="BW85" s="481" t="s">
        <v>102</v>
      </c>
      <c r="BX85" s="481" t="s">
        <v>102</v>
      </c>
      <c r="BY85" s="481" t="s">
        <v>102</v>
      </c>
      <c r="BZ85" s="481" t="s">
        <v>102</v>
      </c>
      <c r="CA85" s="481" t="s">
        <v>102</v>
      </c>
      <c r="CB85" s="481" t="s">
        <v>102</v>
      </c>
      <c r="CC85" s="481" t="s">
        <v>102</v>
      </c>
      <c r="CD85" s="481" t="s">
        <v>102</v>
      </c>
      <c r="CE85" s="481" t="s">
        <v>102</v>
      </c>
      <c r="CF85" s="481" t="s">
        <v>102</v>
      </c>
      <c r="CG85" s="481" t="s">
        <v>102</v>
      </c>
      <c r="CH85" s="481" t="s">
        <v>102</v>
      </c>
      <c r="CI85" s="481" t="s">
        <v>102</v>
      </c>
      <c r="CJ85" s="481" t="s">
        <v>102</v>
      </c>
      <c r="CK85" s="481" t="s">
        <v>102</v>
      </c>
      <c r="CL85" s="481" t="s">
        <v>102</v>
      </c>
      <c r="CM85" s="481" t="s">
        <v>102</v>
      </c>
      <c r="CN85" s="481" t="s">
        <v>102</v>
      </c>
      <c r="CO85" s="481" t="s">
        <v>102</v>
      </c>
      <c r="CP85" s="481" t="s">
        <v>102</v>
      </c>
      <c r="CQ85" s="481" t="s">
        <v>102</v>
      </c>
      <c r="CR85" s="481" t="s">
        <v>102</v>
      </c>
      <c r="CS85" s="481" t="s">
        <v>102</v>
      </c>
      <c r="CT85" s="481" t="s">
        <v>102</v>
      </c>
      <c r="CU85" s="481" t="s">
        <v>102</v>
      </c>
      <c r="CV85" s="481" t="s">
        <v>102</v>
      </c>
      <c r="CW85" s="481" t="s">
        <v>102</v>
      </c>
      <c r="CX85" s="481" t="s">
        <v>102</v>
      </c>
      <c r="CY85" s="481" t="s">
        <v>102</v>
      </c>
      <c r="CZ85" s="481" t="s">
        <v>102</v>
      </c>
      <c r="DA85" s="481" t="s">
        <v>102</v>
      </c>
      <c r="DB85" s="481" t="s">
        <v>102</v>
      </c>
      <c r="DC85" s="481" t="s">
        <v>102</v>
      </c>
      <c r="DD85" s="481" t="s">
        <v>102</v>
      </c>
      <c r="DE85" s="481" t="s">
        <v>102</v>
      </c>
      <c r="DF85" s="481" t="s">
        <v>102</v>
      </c>
      <c r="DG85" s="481" t="s">
        <v>102</v>
      </c>
      <c r="DH85" s="481" t="s">
        <v>102</v>
      </c>
      <c r="DI85" s="481" t="s">
        <v>102</v>
      </c>
      <c r="DJ85" s="481" t="s">
        <v>102</v>
      </c>
      <c r="DK85" s="481" t="s">
        <v>102</v>
      </c>
      <c r="DL85" s="481" t="s">
        <v>102</v>
      </c>
      <c r="DM85" s="481" t="s">
        <v>102</v>
      </c>
      <c r="DN85" s="481" t="s">
        <v>102</v>
      </c>
      <c r="DO85" s="481" t="s">
        <v>102</v>
      </c>
      <c r="DP85" s="481" t="s">
        <v>102</v>
      </c>
      <c r="DQ85" s="481" t="s">
        <v>102</v>
      </c>
      <c r="DR85" s="481" t="s">
        <v>102</v>
      </c>
      <c r="DS85" s="481" t="s">
        <v>102</v>
      </c>
      <c r="DT85" s="481" t="s">
        <v>102</v>
      </c>
      <c r="DU85" s="481" t="s">
        <v>102</v>
      </c>
      <c r="DV85" s="481" t="s">
        <v>102</v>
      </c>
      <c r="DW85" s="481" t="s">
        <v>102</v>
      </c>
      <c r="DX85" s="481" t="s">
        <v>102</v>
      </c>
      <c r="DY85" s="481" t="s">
        <v>102</v>
      </c>
      <c r="DZ85" s="481" t="s">
        <v>102</v>
      </c>
      <c r="EA85" s="481" t="s">
        <v>102</v>
      </c>
      <c r="EB85" s="481" t="s">
        <v>102</v>
      </c>
    </row>
    <row r="86" spans="1:132" x14ac:dyDescent="0.15">
      <c r="A86" s="485"/>
      <c r="B86" s="481">
        <v>3341114</v>
      </c>
      <c r="C86" s="481" t="s">
        <v>102</v>
      </c>
      <c r="D86" s="481" t="s">
        <v>4290</v>
      </c>
      <c r="E86" s="481" t="s">
        <v>102</v>
      </c>
      <c r="F86" s="481" t="s">
        <v>102</v>
      </c>
      <c r="G86" s="481" t="s">
        <v>102</v>
      </c>
      <c r="H86" s="481" t="s">
        <v>102</v>
      </c>
      <c r="I86" s="481" t="s">
        <v>102</v>
      </c>
      <c r="J86" s="481" t="s">
        <v>102</v>
      </c>
      <c r="K86" s="481" t="s">
        <v>102</v>
      </c>
      <c r="L86" s="481" t="s">
        <v>102</v>
      </c>
      <c r="M86" s="481" t="s">
        <v>102</v>
      </c>
      <c r="N86" s="481" t="s">
        <v>102</v>
      </c>
      <c r="O86" s="481" t="s">
        <v>102</v>
      </c>
      <c r="P86" s="481" t="s">
        <v>102</v>
      </c>
      <c r="Q86" s="481" t="s">
        <v>102</v>
      </c>
      <c r="R86" s="481" t="s">
        <v>102</v>
      </c>
      <c r="S86" s="481" t="s">
        <v>102</v>
      </c>
      <c r="T86" s="481" t="s">
        <v>102</v>
      </c>
      <c r="U86" s="481" t="s">
        <v>102</v>
      </c>
      <c r="V86" s="481" t="s">
        <v>102</v>
      </c>
      <c r="W86" s="481" t="s">
        <v>102</v>
      </c>
      <c r="X86" s="481" t="s">
        <v>102</v>
      </c>
      <c r="Y86" s="481" t="s">
        <v>102</v>
      </c>
      <c r="Z86" s="481" t="s">
        <v>102</v>
      </c>
      <c r="AA86" s="481" t="s">
        <v>102</v>
      </c>
      <c r="AB86" s="481" t="s">
        <v>102</v>
      </c>
      <c r="AC86" s="481" t="s">
        <v>102</v>
      </c>
      <c r="AD86" s="481" t="s">
        <v>102</v>
      </c>
      <c r="AE86" s="481" t="s">
        <v>102</v>
      </c>
      <c r="AF86" s="481" t="s">
        <v>102</v>
      </c>
      <c r="AG86" s="481" t="s">
        <v>102</v>
      </c>
      <c r="AH86" s="481" t="s">
        <v>102</v>
      </c>
      <c r="AI86" s="481" t="s">
        <v>102</v>
      </c>
      <c r="AJ86" s="481" t="s">
        <v>102</v>
      </c>
      <c r="AK86" s="481" t="s">
        <v>102</v>
      </c>
      <c r="AL86" s="481" t="s">
        <v>102</v>
      </c>
      <c r="AM86" s="481" t="s">
        <v>102</v>
      </c>
      <c r="AN86" s="481" t="s">
        <v>102</v>
      </c>
      <c r="AO86" s="481" t="s">
        <v>102</v>
      </c>
      <c r="AP86" s="481" t="s">
        <v>102</v>
      </c>
      <c r="AQ86" s="481" t="s">
        <v>102</v>
      </c>
      <c r="AR86" s="481" t="s">
        <v>102</v>
      </c>
      <c r="AS86" s="481" t="s">
        <v>102</v>
      </c>
      <c r="AT86" s="481" t="s">
        <v>102</v>
      </c>
      <c r="AU86" s="481" t="s">
        <v>102</v>
      </c>
      <c r="AV86" s="481" t="s">
        <v>102</v>
      </c>
      <c r="AW86" s="481" t="s">
        <v>102</v>
      </c>
      <c r="AX86" s="481" t="s">
        <v>102</v>
      </c>
      <c r="AY86" s="481" t="s">
        <v>102</v>
      </c>
      <c r="AZ86" s="481" t="s">
        <v>102</v>
      </c>
      <c r="BA86" s="481" t="s">
        <v>102</v>
      </c>
      <c r="BB86" s="481" t="s">
        <v>102</v>
      </c>
      <c r="BC86" s="481" t="s">
        <v>102</v>
      </c>
      <c r="BD86" s="481" t="s">
        <v>102</v>
      </c>
      <c r="BE86" s="481" t="s">
        <v>102</v>
      </c>
      <c r="BF86" s="481" t="s">
        <v>102</v>
      </c>
      <c r="BG86" s="481" t="s">
        <v>102</v>
      </c>
      <c r="BH86" s="481" t="s">
        <v>102</v>
      </c>
      <c r="BI86" s="481" t="s">
        <v>102</v>
      </c>
      <c r="BJ86" s="481" t="s">
        <v>102</v>
      </c>
      <c r="BK86" s="481" t="s">
        <v>102</v>
      </c>
      <c r="BL86" s="481" t="s">
        <v>102</v>
      </c>
      <c r="BM86" s="481" t="s">
        <v>102</v>
      </c>
      <c r="BN86" s="481" t="s">
        <v>102</v>
      </c>
      <c r="BO86" s="481" t="s">
        <v>102</v>
      </c>
      <c r="BP86" s="481" t="s">
        <v>102</v>
      </c>
      <c r="BQ86" s="481" t="s">
        <v>102</v>
      </c>
      <c r="BR86" s="481" t="s">
        <v>102</v>
      </c>
      <c r="BS86" s="481" t="s">
        <v>102</v>
      </c>
      <c r="BT86" s="481" t="s">
        <v>102</v>
      </c>
      <c r="BU86" s="481" t="s">
        <v>102</v>
      </c>
      <c r="BV86" s="481" t="s">
        <v>102</v>
      </c>
      <c r="BW86" s="481" t="s">
        <v>102</v>
      </c>
      <c r="BX86" s="481" t="s">
        <v>102</v>
      </c>
      <c r="BY86" s="481" t="s">
        <v>102</v>
      </c>
      <c r="BZ86" s="481" t="s">
        <v>102</v>
      </c>
      <c r="CA86" s="481" t="s">
        <v>102</v>
      </c>
      <c r="CB86" s="481" t="s">
        <v>102</v>
      </c>
      <c r="CC86" s="481" t="s">
        <v>102</v>
      </c>
      <c r="CD86" s="481" t="s">
        <v>102</v>
      </c>
      <c r="CE86" s="481" t="s">
        <v>102</v>
      </c>
      <c r="CF86" s="481" t="s">
        <v>102</v>
      </c>
      <c r="CG86" s="481" t="s">
        <v>102</v>
      </c>
      <c r="CH86" s="481" t="s">
        <v>102</v>
      </c>
      <c r="CI86" s="481" t="s">
        <v>102</v>
      </c>
      <c r="CJ86" s="481" t="s">
        <v>102</v>
      </c>
      <c r="CK86" s="481" t="s">
        <v>102</v>
      </c>
      <c r="CL86" s="481" t="s">
        <v>102</v>
      </c>
      <c r="CM86" s="481" t="s">
        <v>102</v>
      </c>
      <c r="CN86" s="481" t="s">
        <v>102</v>
      </c>
      <c r="CO86" s="481" t="s">
        <v>102</v>
      </c>
      <c r="CP86" s="481" t="s">
        <v>102</v>
      </c>
      <c r="CQ86" s="481" t="s">
        <v>102</v>
      </c>
      <c r="CR86" s="481" t="s">
        <v>102</v>
      </c>
      <c r="CS86" s="481" t="s">
        <v>102</v>
      </c>
      <c r="CT86" s="481" t="s">
        <v>102</v>
      </c>
      <c r="CU86" s="481" t="s">
        <v>102</v>
      </c>
      <c r="CV86" s="481" t="s">
        <v>102</v>
      </c>
      <c r="CW86" s="481" t="s">
        <v>102</v>
      </c>
      <c r="CX86" s="481" t="s">
        <v>102</v>
      </c>
      <c r="CY86" s="481" t="s">
        <v>102</v>
      </c>
      <c r="CZ86" s="481" t="s">
        <v>102</v>
      </c>
      <c r="DA86" s="481" t="s">
        <v>102</v>
      </c>
      <c r="DB86" s="481" t="s">
        <v>102</v>
      </c>
      <c r="DC86" s="481" t="s">
        <v>102</v>
      </c>
      <c r="DD86" s="481" t="s">
        <v>102</v>
      </c>
      <c r="DE86" s="481" t="s">
        <v>102</v>
      </c>
      <c r="DF86" s="481" t="s">
        <v>102</v>
      </c>
      <c r="DG86" s="481" t="s">
        <v>102</v>
      </c>
      <c r="DH86" s="481" t="s">
        <v>102</v>
      </c>
      <c r="DI86" s="481" t="s">
        <v>102</v>
      </c>
      <c r="DJ86" s="481" t="s">
        <v>102</v>
      </c>
      <c r="DK86" s="481" t="s">
        <v>102</v>
      </c>
      <c r="DL86" s="481" t="s">
        <v>102</v>
      </c>
      <c r="DM86" s="481" t="s">
        <v>102</v>
      </c>
      <c r="DN86" s="481" t="s">
        <v>102</v>
      </c>
      <c r="DO86" s="481" t="s">
        <v>102</v>
      </c>
      <c r="DP86" s="481" t="s">
        <v>102</v>
      </c>
      <c r="DQ86" s="481" t="s">
        <v>102</v>
      </c>
      <c r="DR86" s="481" t="s">
        <v>102</v>
      </c>
      <c r="DS86" s="481" t="s">
        <v>102</v>
      </c>
      <c r="DT86" s="481" t="s">
        <v>102</v>
      </c>
      <c r="DU86" s="481" t="s">
        <v>102</v>
      </c>
      <c r="DV86" s="481" t="s">
        <v>102</v>
      </c>
      <c r="DW86" s="481" t="s">
        <v>102</v>
      </c>
      <c r="DX86" s="481" t="s">
        <v>102</v>
      </c>
      <c r="DY86" s="481" t="s">
        <v>102</v>
      </c>
      <c r="DZ86" s="481" t="s">
        <v>102</v>
      </c>
      <c r="EA86" s="481" t="s">
        <v>102</v>
      </c>
      <c r="EB86" s="481" t="s">
        <v>102</v>
      </c>
    </row>
    <row r="87" spans="1:132" x14ac:dyDescent="0.15">
      <c r="A87" s="485"/>
      <c r="B87" s="481">
        <v>3973006</v>
      </c>
      <c r="C87" s="481" t="s">
        <v>102</v>
      </c>
      <c r="D87" s="481" t="s">
        <v>102</v>
      </c>
      <c r="E87" s="481" t="s">
        <v>102</v>
      </c>
      <c r="F87" s="481" t="s">
        <v>102</v>
      </c>
      <c r="G87" s="481" t="s">
        <v>102</v>
      </c>
      <c r="H87" s="481" t="s">
        <v>102</v>
      </c>
      <c r="I87" s="481" t="s">
        <v>102</v>
      </c>
      <c r="J87" s="481" t="s">
        <v>102</v>
      </c>
      <c r="K87" s="481" t="s">
        <v>102</v>
      </c>
      <c r="L87" s="481" t="s">
        <v>102</v>
      </c>
      <c r="M87" s="481" t="s">
        <v>102</v>
      </c>
      <c r="N87" s="481" t="s">
        <v>102</v>
      </c>
      <c r="O87" s="481" t="s">
        <v>102</v>
      </c>
      <c r="P87" s="481" t="s">
        <v>4897</v>
      </c>
      <c r="Q87" s="481" t="s">
        <v>4440</v>
      </c>
      <c r="R87" s="481" t="s">
        <v>4436</v>
      </c>
      <c r="S87" s="481" t="s">
        <v>1703</v>
      </c>
      <c r="T87" s="481" t="s">
        <v>4437</v>
      </c>
      <c r="U87" s="481" t="s">
        <v>4898</v>
      </c>
      <c r="V87" s="481" t="s">
        <v>4899</v>
      </c>
      <c r="W87" s="481" t="s">
        <v>4439</v>
      </c>
      <c r="X87" s="481" t="s">
        <v>4441</v>
      </c>
      <c r="Y87" s="481" t="s">
        <v>4438</v>
      </c>
      <c r="Z87" s="481" t="s">
        <v>102</v>
      </c>
      <c r="AA87" s="481" t="s">
        <v>102</v>
      </c>
      <c r="AB87" s="481" t="s">
        <v>102</v>
      </c>
      <c r="AC87" s="481" t="s">
        <v>102</v>
      </c>
      <c r="AD87" s="481" t="s">
        <v>102</v>
      </c>
      <c r="AE87" s="481" t="s">
        <v>102</v>
      </c>
      <c r="AF87" s="481" t="s">
        <v>102</v>
      </c>
      <c r="AG87" s="481" t="s">
        <v>102</v>
      </c>
      <c r="AH87" s="481" t="s">
        <v>102</v>
      </c>
      <c r="AI87" s="481" t="s">
        <v>102</v>
      </c>
      <c r="AJ87" s="481" t="s">
        <v>102</v>
      </c>
      <c r="AK87" s="481" t="s">
        <v>102</v>
      </c>
      <c r="AL87" s="481" t="s">
        <v>102</v>
      </c>
      <c r="AM87" s="481" t="s">
        <v>102</v>
      </c>
      <c r="AN87" s="481" t="s">
        <v>102</v>
      </c>
      <c r="AO87" s="481" t="s">
        <v>102</v>
      </c>
      <c r="AP87" s="481" t="s">
        <v>102</v>
      </c>
      <c r="AQ87" s="481" t="s">
        <v>102</v>
      </c>
      <c r="AR87" s="481" t="s">
        <v>102</v>
      </c>
      <c r="AS87" s="481" t="s">
        <v>102</v>
      </c>
      <c r="AT87" s="481" t="s">
        <v>102</v>
      </c>
      <c r="AU87" s="481" t="s">
        <v>102</v>
      </c>
      <c r="AV87" s="481" t="s">
        <v>102</v>
      </c>
      <c r="AW87" s="481" t="s">
        <v>102</v>
      </c>
      <c r="AX87" s="481" t="s">
        <v>102</v>
      </c>
      <c r="AY87" s="481" t="s">
        <v>102</v>
      </c>
      <c r="AZ87" s="481" t="s">
        <v>102</v>
      </c>
      <c r="BA87" s="481" t="s">
        <v>102</v>
      </c>
      <c r="BB87" s="481" t="s">
        <v>102</v>
      </c>
      <c r="BC87" s="481" t="s">
        <v>102</v>
      </c>
      <c r="BD87" s="481" t="s">
        <v>102</v>
      </c>
      <c r="BE87" s="481" t="s">
        <v>102</v>
      </c>
      <c r="BF87" s="481" t="s">
        <v>102</v>
      </c>
      <c r="BG87" s="481" t="s">
        <v>102</v>
      </c>
      <c r="BH87" s="481" t="s">
        <v>102</v>
      </c>
      <c r="BI87" s="481" t="s">
        <v>102</v>
      </c>
      <c r="BJ87" s="481" t="s">
        <v>102</v>
      </c>
      <c r="BK87" s="481" t="s">
        <v>102</v>
      </c>
      <c r="BL87" s="481" t="s">
        <v>102</v>
      </c>
      <c r="BM87" s="481" t="s">
        <v>102</v>
      </c>
      <c r="BN87" s="481" t="s">
        <v>102</v>
      </c>
      <c r="BO87" s="481" t="s">
        <v>102</v>
      </c>
      <c r="BP87" s="481" t="s">
        <v>102</v>
      </c>
      <c r="BQ87" s="481" t="s">
        <v>102</v>
      </c>
      <c r="BR87" s="481" t="s">
        <v>102</v>
      </c>
      <c r="BS87" s="481" t="s">
        <v>102</v>
      </c>
      <c r="BT87" s="481" t="s">
        <v>102</v>
      </c>
      <c r="BU87" s="481" t="s">
        <v>102</v>
      </c>
      <c r="BV87" s="481" t="s">
        <v>102</v>
      </c>
      <c r="BW87" s="481" t="s">
        <v>102</v>
      </c>
      <c r="BX87" s="481" t="s">
        <v>102</v>
      </c>
      <c r="BY87" s="481" t="s">
        <v>102</v>
      </c>
      <c r="BZ87" s="481" t="s">
        <v>102</v>
      </c>
      <c r="CA87" s="481" t="s">
        <v>102</v>
      </c>
      <c r="CB87" s="481" t="s">
        <v>102</v>
      </c>
      <c r="CC87" s="481" t="s">
        <v>102</v>
      </c>
      <c r="CD87" s="481" t="s">
        <v>102</v>
      </c>
      <c r="CE87" s="481" t="s">
        <v>102</v>
      </c>
      <c r="CF87" s="481" t="s">
        <v>102</v>
      </c>
      <c r="CG87" s="481" t="s">
        <v>102</v>
      </c>
      <c r="CH87" s="481" t="s">
        <v>102</v>
      </c>
      <c r="CI87" s="481" t="s">
        <v>102</v>
      </c>
      <c r="CJ87" s="481" t="s">
        <v>102</v>
      </c>
      <c r="CK87" s="481" t="s">
        <v>102</v>
      </c>
      <c r="CL87" s="481" t="s">
        <v>102</v>
      </c>
      <c r="CM87" s="481" t="s">
        <v>102</v>
      </c>
      <c r="CN87" s="481" t="s">
        <v>102</v>
      </c>
      <c r="CO87" s="481" t="s">
        <v>102</v>
      </c>
      <c r="CP87" s="481" t="s">
        <v>102</v>
      </c>
      <c r="CQ87" s="481" t="s">
        <v>102</v>
      </c>
      <c r="CR87" s="481" t="s">
        <v>102</v>
      </c>
      <c r="CS87" s="481" t="s">
        <v>102</v>
      </c>
      <c r="CT87" s="481" t="s">
        <v>102</v>
      </c>
      <c r="CU87" s="481" t="s">
        <v>102</v>
      </c>
      <c r="CV87" s="481" t="s">
        <v>102</v>
      </c>
      <c r="CW87" s="481" t="s">
        <v>102</v>
      </c>
      <c r="CX87" s="481" t="s">
        <v>102</v>
      </c>
      <c r="CY87" s="481" t="s">
        <v>102</v>
      </c>
      <c r="CZ87" s="481" t="s">
        <v>102</v>
      </c>
      <c r="DA87" s="481" t="s">
        <v>102</v>
      </c>
      <c r="DB87" s="481" t="s">
        <v>102</v>
      </c>
      <c r="DC87" s="481" t="s">
        <v>102</v>
      </c>
      <c r="DD87" s="481" t="s">
        <v>102</v>
      </c>
      <c r="DE87" s="481" t="s">
        <v>102</v>
      </c>
      <c r="DF87" s="481" t="s">
        <v>102</v>
      </c>
      <c r="DG87" s="481" t="s">
        <v>102</v>
      </c>
      <c r="DH87" s="481" t="s">
        <v>102</v>
      </c>
      <c r="DI87" s="481" t="s">
        <v>102</v>
      </c>
      <c r="DJ87" s="481" t="s">
        <v>102</v>
      </c>
      <c r="DK87" s="481" t="s">
        <v>102</v>
      </c>
      <c r="DL87" s="481" t="s">
        <v>102</v>
      </c>
      <c r="DM87" s="481" t="s">
        <v>102</v>
      </c>
      <c r="DN87" s="481" t="s">
        <v>102</v>
      </c>
      <c r="DO87" s="481" t="s">
        <v>102</v>
      </c>
      <c r="DP87" s="481" t="s">
        <v>102</v>
      </c>
      <c r="DQ87" s="481" t="s">
        <v>102</v>
      </c>
      <c r="DR87" s="481" t="s">
        <v>102</v>
      </c>
      <c r="DS87" s="481" t="s">
        <v>102</v>
      </c>
      <c r="DT87" s="481" t="s">
        <v>102</v>
      </c>
      <c r="DU87" s="481" t="s">
        <v>102</v>
      </c>
      <c r="DV87" s="481" t="s">
        <v>102</v>
      </c>
      <c r="DW87" s="481" t="s">
        <v>102</v>
      </c>
      <c r="DX87" s="481" t="s">
        <v>102</v>
      </c>
      <c r="DY87" s="481" t="s">
        <v>102</v>
      </c>
      <c r="DZ87" s="481" t="s">
        <v>102</v>
      </c>
      <c r="EA87" s="481" t="s">
        <v>102</v>
      </c>
      <c r="EB87" s="481" t="s">
        <v>102</v>
      </c>
    </row>
    <row r="88" spans="1:132" x14ac:dyDescent="0.15">
      <c r="A88" s="485"/>
      <c r="B88" s="481">
        <v>3190321</v>
      </c>
      <c r="C88" s="481" t="s">
        <v>102</v>
      </c>
      <c r="D88" s="481" t="s">
        <v>102</v>
      </c>
      <c r="E88" s="481" t="s">
        <v>102</v>
      </c>
      <c r="F88" s="481" t="s">
        <v>102</v>
      </c>
      <c r="G88" s="481" t="s">
        <v>102</v>
      </c>
      <c r="H88" s="481" t="s">
        <v>102</v>
      </c>
      <c r="I88" s="481" t="s">
        <v>102</v>
      </c>
      <c r="J88" s="481" t="s">
        <v>102</v>
      </c>
      <c r="K88" s="481" t="s">
        <v>102</v>
      </c>
      <c r="L88" s="481" t="s">
        <v>102</v>
      </c>
      <c r="M88" s="481" t="s">
        <v>102</v>
      </c>
      <c r="N88" s="481" t="s">
        <v>102</v>
      </c>
      <c r="O88" s="481" t="s">
        <v>102</v>
      </c>
      <c r="P88" s="481" t="s">
        <v>102</v>
      </c>
      <c r="Q88" s="481" t="s">
        <v>102</v>
      </c>
      <c r="R88" s="481" t="s">
        <v>102</v>
      </c>
      <c r="S88" s="481" t="s">
        <v>102</v>
      </c>
      <c r="T88" s="481" t="s">
        <v>102</v>
      </c>
      <c r="U88" s="481" t="s">
        <v>102</v>
      </c>
      <c r="V88" s="481" t="s">
        <v>102</v>
      </c>
      <c r="W88" s="481" t="s">
        <v>102</v>
      </c>
      <c r="X88" s="481" t="s">
        <v>102</v>
      </c>
      <c r="Y88" s="481" t="s">
        <v>102</v>
      </c>
      <c r="Z88" s="481" t="s">
        <v>102</v>
      </c>
      <c r="AA88" s="481" t="s">
        <v>102</v>
      </c>
      <c r="AB88" s="481" t="s">
        <v>102</v>
      </c>
      <c r="AC88" s="481" t="s">
        <v>102</v>
      </c>
      <c r="AD88" s="481" t="s">
        <v>102</v>
      </c>
      <c r="AE88" s="481" t="s">
        <v>102</v>
      </c>
      <c r="AF88" s="481" t="s">
        <v>102</v>
      </c>
      <c r="AG88" s="481" t="s">
        <v>102</v>
      </c>
      <c r="AH88" s="481" t="s">
        <v>102</v>
      </c>
      <c r="AI88" s="481" t="s">
        <v>102</v>
      </c>
      <c r="AJ88" s="481" t="s">
        <v>102</v>
      </c>
      <c r="AK88" s="481" t="s">
        <v>102</v>
      </c>
      <c r="AL88" s="481" t="s">
        <v>102</v>
      </c>
      <c r="AM88" s="481" t="s">
        <v>102</v>
      </c>
      <c r="AN88" s="481" t="s">
        <v>102</v>
      </c>
      <c r="AO88" s="481" t="s">
        <v>102</v>
      </c>
      <c r="AP88" s="481" t="s">
        <v>102</v>
      </c>
      <c r="AQ88" s="481" t="s">
        <v>102</v>
      </c>
      <c r="AR88" s="481" t="s">
        <v>102</v>
      </c>
      <c r="AS88" s="481" t="s">
        <v>102</v>
      </c>
      <c r="AT88" s="481" t="s">
        <v>102</v>
      </c>
      <c r="AU88" s="481" t="s">
        <v>102</v>
      </c>
      <c r="AV88" s="481" t="s">
        <v>102</v>
      </c>
      <c r="AW88" s="481" t="s">
        <v>102</v>
      </c>
      <c r="AX88" s="481" t="s">
        <v>102</v>
      </c>
      <c r="AY88" s="481" t="s">
        <v>102</v>
      </c>
      <c r="AZ88" s="481" t="s">
        <v>102</v>
      </c>
      <c r="BA88" s="481" t="s">
        <v>102</v>
      </c>
      <c r="BB88" s="481" t="s">
        <v>102</v>
      </c>
      <c r="BC88" s="481" t="s">
        <v>102</v>
      </c>
      <c r="BD88" s="481" t="s">
        <v>102</v>
      </c>
      <c r="BE88" s="481" t="s">
        <v>102</v>
      </c>
      <c r="BF88" s="481" t="s">
        <v>102</v>
      </c>
      <c r="BG88" s="481" t="s">
        <v>102</v>
      </c>
      <c r="BH88" s="481" t="s">
        <v>102</v>
      </c>
      <c r="BI88" s="481" t="s">
        <v>102</v>
      </c>
      <c r="BJ88" s="481" t="s">
        <v>102</v>
      </c>
      <c r="BK88" s="481" t="s">
        <v>102</v>
      </c>
      <c r="BL88" s="481" t="s">
        <v>102</v>
      </c>
      <c r="BM88" s="481" t="s">
        <v>102</v>
      </c>
      <c r="BN88" s="481" t="s">
        <v>102</v>
      </c>
      <c r="BO88" s="481" t="s">
        <v>102</v>
      </c>
      <c r="BP88" s="481" t="s">
        <v>102</v>
      </c>
      <c r="BQ88" s="481" t="s">
        <v>102</v>
      </c>
      <c r="BR88" s="481" t="s">
        <v>102</v>
      </c>
      <c r="BS88" s="481" t="s">
        <v>102</v>
      </c>
      <c r="BT88" s="481" t="s">
        <v>102</v>
      </c>
      <c r="BU88" s="481" t="s">
        <v>102</v>
      </c>
      <c r="BV88" s="481" t="s">
        <v>102</v>
      </c>
      <c r="BW88" s="481" t="s">
        <v>102</v>
      </c>
      <c r="BX88" s="481" t="s">
        <v>102</v>
      </c>
      <c r="BY88" s="481" t="s">
        <v>102</v>
      </c>
      <c r="BZ88" s="481" t="s">
        <v>102</v>
      </c>
      <c r="CA88" s="481" t="s">
        <v>102</v>
      </c>
      <c r="CB88" s="481" t="s">
        <v>102</v>
      </c>
      <c r="CC88" s="481" t="s">
        <v>102</v>
      </c>
      <c r="CD88" s="481" t="s">
        <v>102</v>
      </c>
      <c r="CE88" s="481" t="s">
        <v>102</v>
      </c>
      <c r="CF88" s="481" t="s">
        <v>102</v>
      </c>
      <c r="CG88" s="481" t="s">
        <v>102</v>
      </c>
      <c r="CH88" s="481" t="s">
        <v>102</v>
      </c>
      <c r="CI88" s="481" t="s">
        <v>102</v>
      </c>
      <c r="CJ88" s="481" t="s">
        <v>102</v>
      </c>
      <c r="CK88" s="481" t="s">
        <v>102</v>
      </c>
      <c r="CL88" s="481" t="s">
        <v>102</v>
      </c>
      <c r="CM88" s="481" t="s">
        <v>102</v>
      </c>
      <c r="CN88" s="481" t="s">
        <v>102</v>
      </c>
      <c r="CO88" s="481" t="s">
        <v>102</v>
      </c>
      <c r="CP88" s="481" t="s">
        <v>102</v>
      </c>
      <c r="CQ88" s="481" t="s">
        <v>102</v>
      </c>
      <c r="CR88" s="481" t="s">
        <v>102</v>
      </c>
      <c r="CS88" s="481" t="s">
        <v>102</v>
      </c>
      <c r="CT88" s="481" t="s">
        <v>102</v>
      </c>
      <c r="CU88" s="481" t="s">
        <v>102</v>
      </c>
      <c r="CV88" s="481" t="s">
        <v>102</v>
      </c>
      <c r="CW88" s="481" t="s">
        <v>102</v>
      </c>
      <c r="CX88" s="481" t="s">
        <v>102</v>
      </c>
      <c r="CY88" s="481" t="s">
        <v>102</v>
      </c>
      <c r="CZ88" s="481" t="s">
        <v>102</v>
      </c>
      <c r="DA88" s="481" t="s">
        <v>102</v>
      </c>
      <c r="DB88" s="481" t="s">
        <v>102</v>
      </c>
      <c r="DC88" s="481" t="s">
        <v>102</v>
      </c>
      <c r="DD88" s="481" t="s">
        <v>102</v>
      </c>
      <c r="DE88" s="481" t="s">
        <v>102</v>
      </c>
      <c r="DF88" s="481" t="s">
        <v>102</v>
      </c>
      <c r="DG88" s="481" t="s">
        <v>102</v>
      </c>
      <c r="DH88" s="481" t="s">
        <v>102</v>
      </c>
      <c r="DI88" s="481" t="s">
        <v>102</v>
      </c>
      <c r="DJ88" s="481" t="s">
        <v>102</v>
      </c>
      <c r="DK88" s="481" t="s">
        <v>102</v>
      </c>
      <c r="DL88" s="481" t="s">
        <v>102</v>
      </c>
      <c r="DM88" s="481" t="s">
        <v>102</v>
      </c>
      <c r="DN88" s="481" t="s">
        <v>102</v>
      </c>
      <c r="DO88" s="481" t="s">
        <v>102</v>
      </c>
      <c r="DP88" s="481" t="s">
        <v>102</v>
      </c>
      <c r="DQ88" s="481" t="s">
        <v>102</v>
      </c>
      <c r="DR88" s="481" t="s">
        <v>102</v>
      </c>
      <c r="DS88" s="481" t="s">
        <v>102</v>
      </c>
      <c r="DT88" s="481" t="s">
        <v>102</v>
      </c>
      <c r="DU88" s="481" t="s">
        <v>102</v>
      </c>
      <c r="DV88" s="481" t="s">
        <v>102</v>
      </c>
      <c r="DW88" s="481" t="s">
        <v>102</v>
      </c>
      <c r="DX88" s="481" t="s">
        <v>102</v>
      </c>
      <c r="DY88" s="481" t="s">
        <v>102</v>
      </c>
      <c r="DZ88" s="481" t="s">
        <v>102</v>
      </c>
      <c r="EA88" s="481" t="s">
        <v>102</v>
      </c>
      <c r="EB88" s="481" t="s">
        <v>102</v>
      </c>
    </row>
    <row r="89" spans="1:132" x14ac:dyDescent="0.15">
      <c r="A89" s="485"/>
      <c r="B89" s="481">
        <v>3392390</v>
      </c>
      <c r="C89" s="481" t="s">
        <v>102</v>
      </c>
      <c r="D89" s="481" t="s">
        <v>4846</v>
      </c>
      <c r="E89" s="481" t="s">
        <v>4444</v>
      </c>
      <c r="F89" s="481" t="s">
        <v>4847</v>
      </c>
      <c r="G89" s="481" t="s">
        <v>102</v>
      </c>
      <c r="H89" s="481" t="s">
        <v>102</v>
      </c>
      <c r="I89" s="481" t="s">
        <v>102</v>
      </c>
      <c r="J89" s="481" t="s">
        <v>102</v>
      </c>
      <c r="K89" s="481" t="s">
        <v>102</v>
      </c>
      <c r="L89" s="481" t="s">
        <v>102</v>
      </c>
      <c r="M89" s="481" t="s">
        <v>102</v>
      </c>
      <c r="N89" s="481" t="s">
        <v>102</v>
      </c>
      <c r="O89" s="481" t="s">
        <v>102</v>
      </c>
      <c r="P89" s="481" t="s">
        <v>102</v>
      </c>
      <c r="Q89" s="481" t="s">
        <v>102</v>
      </c>
      <c r="R89" s="481" t="s">
        <v>102</v>
      </c>
      <c r="S89" s="481" t="s">
        <v>102</v>
      </c>
      <c r="T89" s="481" t="s">
        <v>102</v>
      </c>
      <c r="U89" s="481" t="s">
        <v>102</v>
      </c>
      <c r="V89" s="481" t="s">
        <v>102</v>
      </c>
      <c r="W89" s="481" t="s">
        <v>102</v>
      </c>
      <c r="X89" s="481" t="s">
        <v>102</v>
      </c>
      <c r="Y89" s="481" t="s">
        <v>102</v>
      </c>
      <c r="Z89" s="481" t="s">
        <v>102</v>
      </c>
      <c r="AA89" s="481" t="s">
        <v>102</v>
      </c>
      <c r="AB89" s="481" t="s">
        <v>102</v>
      </c>
      <c r="AC89" s="481" t="s">
        <v>102</v>
      </c>
      <c r="AD89" s="481" t="s">
        <v>102</v>
      </c>
      <c r="AE89" s="481" t="s">
        <v>102</v>
      </c>
      <c r="AF89" s="481" t="s">
        <v>102</v>
      </c>
      <c r="AG89" s="481" t="s">
        <v>102</v>
      </c>
      <c r="AH89" s="481" t="s">
        <v>102</v>
      </c>
      <c r="AI89" s="481" t="s">
        <v>102</v>
      </c>
      <c r="AJ89" s="481" t="s">
        <v>102</v>
      </c>
      <c r="AK89" s="481" t="s">
        <v>102</v>
      </c>
      <c r="AL89" s="481" t="s">
        <v>102</v>
      </c>
      <c r="AM89" s="481" t="s">
        <v>102</v>
      </c>
      <c r="AN89" s="481" t="s">
        <v>102</v>
      </c>
      <c r="AO89" s="481" t="s">
        <v>102</v>
      </c>
      <c r="AP89" s="481" t="s">
        <v>102</v>
      </c>
      <c r="AQ89" s="481" t="s">
        <v>102</v>
      </c>
      <c r="AR89" s="481" t="s">
        <v>102</v>
      </c>
      <c r="AS89" s="481" t="s">
        <v>102</v>
      </c>
      <c r="AT89" s="481" t="s">
        <v>102</v>
      </c>
      <c r="AU89" s="481" t="s">
        <v>102</v>
      </c>
      <c r="AV89" s="481" t="s">
        <v>102</v>
      </c>
      <c r="AW89" s="481" t="s">
        <v>102</v>
      </c>
      <c r="AX89" s="481" t="s">
        <v>102</v>
      </c>
      <c r="AY89" s="481" t="s">
        <v>102</v>
      </c>
      <c r="AZ89" s="481" t="s">
        <v>102</v>
      </c>
      <c r="BA89" s="481" t="s">
        <v>102</v>
      </c>
      <c r="BB89" s="481" t="s">
        <v>102</v>
      </c>
      <c r="BC89" s="481" t="s">
        <v>102</v>
      </c>
      <c r="BD89" s="481" t="s">
        <v>102</v>
      </c>
      <c r="BE89" s="481" t="s">
        <v>102</v>
      </c>
      <c r="BF89" s="481" t="s">
        <v>102</v>
      </c>
      <c r="BG89" s="481" t="s">
        <v>102</v>
      </c>
      <c r="BH89" s="481" t="s">
        <v>102</v>
      </c>
      <c r="BI89" s="481" t="s">
        <v>102</v>
      </c>
      <c r="BJ89" s="481" t="s">
        <v>102</v>
      </c>
      <c r="BK89" s="481" t="s">
        <v>102</v>
      </c>
      <c r="BL89" s="481" t="s">
        <v>102</v>
      </c>
      <c r="BM89" s="481" t="s">
        <v>102</v>
      </c>
      <c r="BN89" s="481" t="s">
        <v>102</v>
      </c>
      <c r="BO89" s="481" t="s">
        <v>102</v>
      </c>
      <c r="BP89" s="481" t="s">
        <v>102</v>
      </c>
      <c r="BQ89" s="481" t="s">
        <v>102</v>
      </c>
      <c r="BR89" s="481" t="s">
        <v>102</v>
      </c>
      <c r="BS89" s="481" t="s">
        <v>102</v>
      </c>
      <c r="BT89" s="481" t="s">
        <v>102</v>
      </c>
      <c r="BU89" s="481" t="s">
        <v>102</v>
      </c>
      <c r="BV89" s="481" t="s">
        <v>102</v>
      </c>
      <c r="BW89" s="481" t="s">
        <v>102</v>
      </c>
      <c r="BX89" s="481" t="s">
        <v>102</v>
      </c>
      <c r="BY89" s="481" t="s">
        <v>102</v>
      </c>
      <c r="BZ89" s="481" t="s">
        <v>102</v>
      </c>
      <c r="CA89" s="481" t="s">
        <v>102</v>
      </c>
      <c r="CB89" s="481" t="s">
        <v>102</v>
      </c>
      <c r="CC89" s="481" t="s">
        <v>102</v>
      </c>
      <c r="CD89" s="481" t="s">
        <v>102</v>
      </c>
      <c r="CE89" s="481" t="s">
        <v>102</v>
      </c>
      <c r="CF89" s="481" t="s">
        <v>102</v>
      </c>
      <c r="CG89" s="481" t="s">
        <v>102</v>
      </c>
      <c r="CH89" s="481" t="s">
        <v>102</v>
      </c>
      <c r="CI89" s="481" t="s">
        <v>102</v>
      </c>
      <c r="CJ89" s="481" t="s">
        <v>102</v>
      </c>
      <c r="CK89" s="481" t="s">
        <v>102</v>
      </c>
      <c r="CL89" s="481" t="s">
        <v>102</v>
      </c>
      <c r="CM89" s="481" t="s">
        <v>102</v>
      </c>
      <c r="CN89" s="481" t="s">
        <v>102</v>
      </c>
      <c r="CO89" s="481" t="s">
        <v>102</v>
      </c>
      <c r="CP89" s="481" t="s">
        <v>102</v>
      </c>
      <c r="CQ89" s="481" t="s">
        <v>102</v>
      </c>
      <c r="CR89" s="481" t="s">
        <v>102</v>
      </c>
      <c r="CS89" s="481" t="s">
        <v>102</v>
      </c>
      <c r="CT89" s="481" t="s">
        <v>102</v>
      </c>
      <c r="CU89" s="481" t="s">
        <v>102</v>
      </c>
      <c r="CV89" s="481" t="s">
        <v>102</v>
      </c>
      <c r="CW89" s="481" t="s">
        <v>102</v>
      </c>
      <c r="CX89" s="481" t="s">
        <v>102</v>
      </c>
      <c r="CY89" s="481" t="s">
        <v>102</v>
      </c>
      <c r="CZ89" s="481" t="s">
        <v>102</v>
      </c>
      <c r="DA89" s="481" t="s">
        <v>102</v>
      </c>
      <c r="DB89" s="481" t="s">
        <v>102</v>
      </c>
      <c r="DC89" s="481" t="s">
        <v>102</v>
      </c>
      <c r="DD89" s="481" t="s">
        <v>102</v>
      </c>
      <c r="DE89" s="481" t="s">
        <v>102</v>
      </c>
      <c r="DF89" s="481" t="s">
        <v>102</v>
      </c>
      <c r="DG89" s="481" t="s">
        <v>102</v>
      </c>
      <c r="DH89" s="481" t="s">
        <v>102</v>
      </c>
      <c r="DI89" s="481" t="s">
        <v>102</v>
      </c>
      <c r="DJ89" s="481" t="s">
        <v>102</v>
      </c>
      <c r="DK89" s="481" t="s">
        <v>102</v>
      </c>
      <c r="DL89" s="481" t="s">
        <v>102</v>
      </c>
      <c r="DM89" s="481" t="s">
        <v>102</v>
      </c>
      <c r="DN89" s="481" t="s">
        <v>102</v>
      </c>
      <c r="DO89" s="481" t="s">
        <v>102</v>
      </c>
      <c r="DP89" s="481" t="s">
        <v>102</v>
      </c>
      <c r="DQ89" s="481" t="s">
        <v>102</v>
      </c>
      <c r="DR89" s="481" t="s">
        <v>102</v>
      </c>
      <c r="DS89" s="481" t="s">
        <v>102</v>
      </c>
      <c r="DT89" s="481" t="s">
        <v>102</v>
      </c>
      <c r="DU89" s="481" t="s">
        <v>102</v>
      </c>
      <c r="DV89" s="481" t="s">
        <v>102</v>
      </c>
      <c r="DW89" s="481" t="s">
        <v>102</v>
      </c>
      <c r="DX89" s="481" t="s">
        <v>102</v>
      </c>
      <c r="DY89" s="481" t="s">
        <v>102</v>
      </c>
      <c r="DZ89" s="481" t="s">
        <v>102</v>
      </c>
      <c r="EA89" s="481" t="s">
        <v>102</v>
      </c>
      <c r="EB89" s="481" t="s">
        <v>102</v>
      </c>
    </row>
    <row r="90" spans="1:132" x14ac:dyDescent="0.15">
      <c r="B90" s="481">
        <v>3232076</v>
      </c>
      <c r="C90" s="481" t="s">
        <v>102</v>
      </c>
      <c r="D90" s="481" t="s">
        <v>102</v>
      </c>
      <c r="E90" s="481" t="s">
        <v>102</v>
      </c>
      <c r="F90" s="481" t="s">
        <v>102</v>
      </c>
      <c r="G90" s="481" t="s">
        <v>102</v>
      </c>
      <c r="H90" s="481" t="s">
        <v>102</v>
      </c>
      <c r="I90" s="481" t="s">
        <v>102</v>
      </c>
      <c r="J90" s="481" t="s">
        <v>102</v>
      </c>
      <c r="K90" s="481" t="s">
        <v>102</v>
      </c>
      <c r="L90" s="481" t="s">
        <v>102</v>
      </c>
      <c r="M90" s="481" t="s">
        <v>102</v>
      </c>
      <c r="N90" s="481" t="s">
        <v>102</v>
      </c>
      <c r="O90" s="481" t="s">
        <v>102</v>
      </c>
      <c r="P90" s="481" t="s">
        <v>102</v>
      </c>
      <c r="Q90" s="481" t="s">
        <v>102</v>
      </c>
      <c r="R90" s="481" t="s">
        <v>102</v>
      </c>
      <c r="S90" s="481" t="s">
        <v>102</v>
      </c>
      <c r="T90" s="481" t="s">
        <v>102</v>
      </c>
      <c r="U90" s="481" t="s">
        <v>102</v>
      </c>
      <c r="V90" s="481" t="s">
        <v>102</v>
      </c>
      <c r="W90" s="481" t="s">
        <v>102</v>
      </c>
      <c r="X90" s="481" t="s">
        <v>102</v>
      </c>
      <c r="Y90" s="481" t="s">
        <v>102</v>
      </c>
      <c r="Z90" s="481" t="s">
        <v>102</v>
      </c>
      <c r="AA90" s="481" t="s">
        <v>102</v>
      </c>
      <c r="AB90" s="481" t="s">
        <v>102</v>
      </c>
      <c r="AC90" s="481" t="s">
        <v>102</v>
      </c>
      <c r="AD90" s="481" t="s">
        <v>102</v>
      </c>
      <c r="AE90" s="481" t="s">
        <v>102</v>
      </c>
      <c r="AF90" s="481" t="s">
        <v>102</v>
      </c>
      <c r="AG90" s="481" t="s">
        <v>102</v>
      </c>
      <c r="AH90" s="481" t="s">
        <v>102</v>
      </c>
      <c r="AI90" s="481" t="s">
        <v>102</v>
      </c>
      <c r="AJ90" s="481" t="s">
        <v>102</v>
      </c>
      <c r="AK90" s="481" t="s">
        <v>102</v>
      </c>
      <c r="AL90" s="481" t="s">
        <v>102</v>
      </c>
      <c r="AM90" s="481" t="s">
        <v>102</v>
      </c>
      <c r="AN90" s="481" t="s">
        <v>102</v>
      </c>
      <c r="AO90" s="481" t="s">
        <v>102</v>
      </c>
      <c r="AP90" s="481" t="s">
        <v>102</v>
      </c>
      <c r="AQ90" s="481" t="s">
        <v>102</v>
      </c>
      <c r="AR90" s="481" t="s">
        <v>102</v>
      </c>
      <c r="AS90" s="481" t="s">
        <v>102</v>
      </c>
      <c r="AT90" s="481" t="s">
        <v>102</v>
      </c>
      <c r="AU90" s="481" t="s">
        <v>102</v>
      </c>
      <c r="AV90" s="481" t="s">
        <v>102</v>
      </c>
      <c r="AW90" s="481" t="s">
        <v>102</v>
      </c>
      <c r="AX90" s="481" t="s">
        <v>102</v>
      </c>
      <c r="AY90" s="481" t="s">
        <v>102</v>
      </c>
      <c r="AZ90" s="481" t="s">
        <v>102</v>
      </c>
      <c r="BA90" s="481" t="s">
        <v>102</v>
      </c>
      <c r="BB90" s="481" t="s">
        <v>102</v>
      </c>
      <c r="BC90" s="481" t="s">
        <v>102</v>
      </c>
      <c r="BD90" s="481" t="s">
        <v>102</v>
      </c>
      <c r="BE90" s="481" t="s">
        <v>102</v>
      </c>
      <c r="BF90" s="481" t="s">
        <v>102</v>
      </c>
      <c r="BG90" s="481" t="s">
        <v>102</v>
      </c>
      <c r="BH90" s="481" t="s">
        <v>102</v>
      </c>
      <c r="BI90" s="481" t="s">
        <v>102</v>
      </c>
      <c r="BJ90" s="481" t="s">
        <v>102</v>
      </c>
      <c r="BK90" s="481" t="s">
        <v>102</v>
      </c>
      <c r="BL90" s="481" t="s">
        <v>102</v>
      </c>
      <c r="BM90" s="481" t="s">
        <v>102</v>
      </c>
      <c r="BN90" s="481" t="s">
        <v>102</v>
      </c>
      <c r="BO90" s="481" t="s">
        <v>102</v>
      </c>
      <c r="BP90" s="481" t="s">
        <v>102</v>
      </c>
      <c r="BQ90" s="481" t="s">
        <v>102</v>
      </c>
      <c r="BR90" s="481" t="s">
        <v>102</v>
      </c>
      <c r="BS90" s="481" t="s">
        <v>102</v>
      </c>
      <c r="BT90" s="481" t="s">
        <v>102</v>
      </c>
      <c r="BU90" s="481" t="s">
        <v>102</v>
      </c>
      <c r="BV90" s="481" t="s">
        <v>102</v>
      </c>
      <c r="BW90" s="481" t="s">
        <v>102</v>
      </c>
      <c r="BX90" s="481" t="s">
        <v>102</v>
      </c>
      <c r="BY90" s="481" t="s">
        <v>102</v>
      </c>
      <c r="BZ90" s="481" t="s">
        <v>102</v>
      </c>
      <c r="CA90" s="481" t="s">
        <v>102</v>
      </c>
      <c r="CB90" s="481" t="s">
        <v>102</v>
      </c>
      <c r="CC90" s="481" t="s">
        <v>102</v>
      </c>
      <c r="CD90" s="481" t="s">
        <v>102</v>
      </c>
      <c r="CE90" s="481" t="s">
        <v>102</v>
      </c>
      <c r="CF90" s="481" t="s">
        <v>102</v>
      </c>
      <c r="CG90" s="481" t="s">
        <v>102</v>
      </c>
      <c r="CH90" s="481" t="s">
        <v>102</v>
      </c>
      <c r="CI90" s="481" t="s">
        <v>102</v>
      </c>
      <c r="CJ90" s="481" t="s">
        <v>102</v>
      </c>
      <c r="CK90" s="481" t="s">
        <v>102</v>
      </c>
      <c r="CL90" s="481" t="s">
        <v>102</v>
      </c>
      <c r="CM90" s="481" t="s">
        <v>102</v>
      </c>
      <c r="CN90" s="481" t="s">
        <v>102</v>
      </c>
      <c r="CO90" s="481" t="s">
        <v>102</v>
      </c>
      <c r="CP90" s="481" t="s">
        <v>102</v>
      </c>
      <c r="CQ90" s="481" t="s">
        <v>102</v>
      </c>
      <c r="CR90" s="481" t="s">
        <v>102</v>
      </c>
      <c r="CS90" s="481" t="s">
        <v>102</v>
      </c>
      <c r="CT90" s="481" t="s">
        <v>102</v>
      </c>
      <c r="CU90" s="481" t="s">
        <v>102</v>
      </c>
      <c r="CV90" s="481" t="s">
        <v>102</v>
      </c>
      <c r="CW90" s="481" t="s">
        <v>102</v>
      </c>
      <c r="CX90" s="481" t="s">
        <v>102</v>
      </c>
      <c r="CY90" s="481" t="s">
        <v>102</v>
      </c>
      <c r="CZ90" s="481" t="s">
        <v>102</v>
      </c>
      <c r="DA90" s="481" t="s">
        <v>102</v>
      </c>
      <c r="DB90" s="481" t="s">
        <v>102</v>
      </c>
      <c r="DC90" s="481" t="s">
        <v>102</v>
      </c>
      <c r="DD90" s="481" t="s">
        <v>102</v>
      </c>
      <c r="DE90" s="481" t="s">
        <v>102</v>
      </c>
      <c r="DF90" s="481" t="s">
        <v>102</v>
      </c>
      <c r="DG90" s="481" t="s">
        <v>102</v>
      </c>
      <c r="DH90" s="481" t="s">
        <v>102</v>
      </c>
      <c r="DI90" s="481" t="s">
        <v>102</v>
      </c>
      <c r="DJ90" s="481" t="s">
        <v>102</v>
      </c>
      <c r="DK90" s="481" t="s">
        <v>102</v>
      </c>
      <c r="DL90" s="481" t="s">
        <v>102</v>
      </c>
      <c r="DM90" s="481" t="s">
        <v>102</v>
      </c>
      <c r="DN90" s="481" t="s">
        <v>102</v>
      </c>
      <c r="DO90" s="481" t="s">
        <v>102</v>
      </c>
      <c r="DP90" s="481" t="s">
        <v>102</v>
      </c>
      <c r="DQ90" s="481" t="s">
        <v>102</v>
      </c>
      <c r="DR90" s="481" t="s">
        <v>102</v>
      </c>
      <c r="DS90" s="481" t="s">
        <v>102</v>
      </c>
      <c r="DT90" s="481" t="s">
        <v>102</v>
      </c>
      <c r="DU90" s="481" t="s">
        <v>102</v>
      </c>
      <c r="DV90" s="481" t="s">
        <v>102</v>
      </c>
      <c r="DW90" s="481" t="s">
        <v>102</v>
      </c>
      <c r="DX90" s="481" t="s">
        <v>102</v>
      </c>
      <c r="DY90" s="481" t="s">
        <v>102</v>
      </c>
      <c r="DZ90" s="481" t="s">
        <v>102</v>
      </c>
      <c r="EA90" s="481" t="s">
        <v>102</v>
      </c>
      <c r="EB90" s="481" t="s">
        <v>102</v>
      </c>
    </row>
    <row r="91" spans="1:132" x14ac:dyDescent="0.15">
      <c r="B91" s="481">
        <v>3207192</v>
      </c>
      <c r="C91" s="481" t="s">
        <v>102</v>
      </c>
      <c r="D91" s="481" t="s">
        <v>102</v>
      </c>
      <c r="E91" s="481" t="s">
        <v>102</v>
      </c>
      <c r="F91" s="481" t="s">
        <v>102</v>
      </c>
      <c r="G91" s="481" t="s">
        <v>102</v>
      </c>
      <c r="H91" s="481" t="s">
        <v>102</v>
      </c>
      <c r="I91" s="481" t="s">
        <v>102</v>
      </c>
      <c r="J91" s="481" t="s">
        <v>102</v>
      </c>
      <c r="K91" s="481" t="s">
        <v>102</v>
      </c>
      <c r="L91" s="481" t="s">
        <v>102</v>
      </c>
      <c r="M91" s="481" t="s">
        <v>102</v>
      </c>
      <c r="N91" s="481" t="s">
        <v>102</v>
      </c>
      <c r="O91" s="481" t="s">
        <v>102</v>
      </c>
      <c r="P91" s="481" t="s">
        <v>102</v>
      </c>
      <c r="Q91" s="481" t="s">
        <v>102</v>
      </c>
      <c r="R91" s="481" t="s">
        <v>102</v>
      </c>
      <c r="S91" s="481" t="s">
        <v>102</v>
      </c>
      <c r="T91" s="481" t="s">
        <v>102</v>
      </c>
      <c r="U91" s="481" t="s">
        <v>102</v>
      </c>
      <c r="V91" s="481" t="s">
        <v>102</v>
      </c>
      <c r="W91" s="481" t="s">
        <v>102</v>
      </c>
      <c r="X91" s="481" t="s">
        <v>102</v>
      </c>
      <c r="Y91" s="481" t="s">
        <v>102</v>
      </c>
      <c r="Z91" s="481" t="s">
        <v>102</v>
      </c>
      <c r="AA91" s="481" t="s">
        <v>102</v>
      </c>
      <c r="AB91" s="481" t="s">
        <v>102</v>
      </c>
      <c r="AC91" s="481" t="s">
        <v>102</v>
      </c>
      <c r="AD91" s="481" t="s">
        <v>102</v>
      </c>
      <c r="AE91" s="481" t="s">
        <v>102</v>
      </c>
      <c r="AF91" s="481" t="s">
        <v>102</v>
      </c>
      <c r="AG91" s="481" t="s">
        <v>102</v>
      </c>
      <c r="AH91" s="481" t="s">
        <v>102</v>
      </c>
      <c r="AI91" s="481" t="s">
        <v>102</v>
      </c>
      <c r="AJ91" s="481" t="s">
        <v>102</v>
      </c>
      <c r="AK91" s="481" t="s">
        <v>102</v>
      </c>
      <c r="AL91" s="481" t="s">
        <v>102</v>
      </c>
      <c r="AM91" s="481" t="s">
        <v>102</v>
      </c>
      <c r="AN91" s="481" t="s">
        <v>102</v>
      </c>
      <c r="AO91" s="481" t="s">
        <v>102</v>
      </c>
      <c r="AP91" s="481" t="s">
        <v>102</v>
      </c>
      <c r="AQ91" s="481" t="s">
        <v>102</v>
      </c>
      <c r="AR91" s="481" t="s">
        <v>102</v>
      </c>
      <c r="AS91" s="481" t="s">
        <v>102</v>
      </c>
      <c r="AT91" s="481" t="s">
        <v>102</v>
      </c>
      <c r="AU91" s="481" t="s">
        <v>102</v>
      </c>
      <c r="AV91" s="481" t="s">
        <v>102</v>
      </c>
      <c r="AW91" s="481" t="s">
        <v>102</v>
      </c>
      <c r="AX91" s="481" t="s">
        <v>102</v>
      </c>
      <c r="AY91" s="481" t="s">
        <v>102</v>
      </c>
      <c r="AZ91" s="481" t="s">
        <v>102</v>
      </c>
      <c r="BA91" s="481" t="s">
        <v>102</v>
      </c>
      <c r="BB91" s="481" t="s">
        <v>102</v>
      </c>
      <c r="BC91" s="481" t="s">
        <v>102</v>
      </c>
      <c r="BD91" s="481" t="s">
        <v>102</v>
      </c>
      <c r="BE91" s="481" t="s">
        <v>102</v>
      </c>
      <c r="BF91" s="481" t="s">
        <v>102</v>
      </c>
      <c r="BG91" s="481" t="s">
        <v>102</v>
      </c>
      <c r="BH91" s="481" t="s">
        <v>102</v>
      </c>
      <c r="BI91" s="481" t="s">
        <v>102</v>
      </c>
      <c r="BJ91" s="481" t="s">
        <v>102</v>
      </c>
      <c r="BK91" s="481" t="s">
        <v>102</v>
      </c>
      <c r="BL91" s="481" t="s">
        <v>102</v>
      </c>
      <c r="BM91" s="481" t="s">
        <v>102</v>
      </c>
      <c r="BN91" s="481" t="s">
        <v>102</v>
      </c>
      <c r="BO91" s="481" t="s">
        <v>102</v>
      </c>
      <c r="BP91" s="481" t="s">
        <v>102</v>
      </c>
      <c r="BQ91" s="481" t="s">
        <v>102</v>
      </c>
      <c r="BR91" s="481" t="s">
        <v>102</v>
      </c>
      <c r="BS91" s="481" t="s">
        <v>102</v>
      </c>
      <c r="BT91" s="481" t="s">
        <v>102</v>
      </c>
      <c r="BU91" s="481" t="s">
        <v>102</v>
      </c>
      <c r="BV91" s="481" t="s">
        <v>102</v>
      </c>
      <c r="BW91" s="481" t="s">
        <v>102</v>
      </c>
      <c r="BX91" s="481" t="s">
        <v>102</v>
      </c>
      <c r="BY91" s="481" t="s">
        <v>102</v>
      </c>
      <c r="BZ91" s="481" t="s">
        <v>102</v>
      </c>
      <c r="CA91" s="481" t="s">
        <v>102</v>
      </c>
      <c r="CB91" s="481" t="s">
        <v>102</v>
      </c>
      <c r="CC91" s="481" t="s">
        <v>102</v>
      </c>
      <c r="CD91" s="481" t="s">
        <v>102</v>
      </c>
      <c r="CE91" s="481" t="s">
        <v>102</v>
      </c>
      <c r="CF91" s="481" t="s">
        <v>102</v>
      </c>
      <c r="CG91" s="481" t="s">
        <v>102</v>
      </c>
      <c r="CH91" s="481" t="s">
        <v>102</v>
      </c>
      <c r="CI91" s="481" t="s">
        <v>102</v>
      </c>
      <c r="CJ91" s="481" t="s">
        <v>102</v>
      </c>
      <c r="CK91" s="481" t="s">
        <v>102</v>
      </c>
      <c r="CL91" s="481" t="s">
        <v>102</v>
      </c>
      <c r="CM91" s="481" t="s">
        <v>102</v>
      </c>
      <c r="CN91" s="481" t="s">
        <v>102</v>
      </c>
      <c r="CO91" s="481" t="s">
        <v>102</v>
      </c>
      <c r="CP91" s="481" t="s">
        <v>102</v>
      </c>
      <c r="CQ91" s="481" t="s">
        <v>102</v>
      </c>
      <c r="CR91" s="481" t="s">
        <v>102</v>
      </c>
      <c r="CS91" s="481" t="s">
        <v>102</v>
      </c>
      <c r="CT91" s="481" t="s">
        <v>102</v>
      </c>
      <c r="CU91" s="481" t="s">
        <v>102</v>
      </c>
      <c r="CV91" s="481" t="s">
        <v>102</v>
      </c>
      <c r="CW91" s="481" t="s">
        <v>102</v>
      </c>
      <c r="CX91" s="481" t="s">
        <v>102</v>
      </c>
      <c r="CY91" s="481" t="s">
        <v>102</v>
      </c>
      <c r="CZ91" s="481" t="s">
        <v>102</v>
      </c>
      <c r="DA91" s="481" t="s">
        <v>102</v>
      </c>
      <c r="DB91" s="481" t="s">
        <v>102</v>
      </c>
      <c r="DC91" s="481" t="s">
        <v>102</v>
      </c>
      <c r="DD91" s="481" t="s">
        <v>102</v>
      </c>
      <c r="DE91" s="481" t="s">
        <v>102</v>
      </c>
      <c r="DF91" s="481" t="s">
        <v>102</v>
      </c>
      <c r="DG91" s="481" t="s">
        <v>102</v>
      </c>
      <c r="DH91" s="481" t="s">
        <v>102</v>
      </c>
      <c r="DI91" s="481" t="s">
        <v>102</v>
      </c>
      <c r="DJ91" s="481" t="s">
        <v>102</v>
      </c>
      <c r="DK91" s="481" t="s">
        <v>102</v>
      </c>
      <c r="DL91" s="481" t="s">
        <v>102</v>
      </c>
      <c r="DM91" s="481" t="s">
        <v>102</v>
      </c>
      <c r="DN91" s="481" t="s">
        <v>102</v>
      </c>
      <c r="DO91" s="481" t="s">
        <v>102</v>
      </c>
      <c r="DP91" s="481" t="s">
        <v>102</v>
      </c>
      <c r="DQ91" s="481" t="s">
        <v>102</v>
      </c>
      <c r="DR91" s="481" t="s">
        <v>102</v>
      </c>
      <c r="DS91" s="481" t="s">
        <v>102</v>
      </c>
      <c r="DT91" s="481" t="s">
        <v>102</v>
      </c>
      <c r="DU91" s="481" t="s">
        <v>102</v>
      </c>
      <c r="DV91" s="481" t="s">
        <v>102</v>
      </c>
      <c r="DW91" s="481" t="s">
        <v>102</v>
      </c>
      <c r="DX91" s="481" t="s">
        <v>102</v>
      </c>
      <c r="DY91" s="481" t="s">
        <v>102</v>
      </c>
      <c r="DZ91" s="481" t="s">
        <v>102</v>
      </c>
      <c r="EA91" s="481" t="s">
        <v>102</v>
      </c>
      <c r="EB91" s="481" t="s">
        <v>102</v>
      </c>
    </row>
    <row r="92" spans="1:132" x14ac:dyDescent="0.15">
      <c r="B92" s="481">
        <v>3316492</v>
      </c>
      <c r="C92" s="481" t="s">
        <v>4900</v>
      </c>
      <c r="D92" s="481" t="s">
        <v>4901</v>
      </c>
      <c r="E92" s="481" t="s">
        <v>4902</v>
      </c>
      <c r="F92" s="481" t="s">
        <v>4903</v>
      </c>
      <c r="G92" s="481" t="s">
        <v>4904</v>
      </c>
      <c r="H92" s="484" t="s">
        <v>102</v>
      </c>
      <c r="I92" s="481" t="s">
        <v>102</v>
      </c>
      <c r="J92" s="481" t="s">
        <v>102</v>
      </c>
      <c r="K92" s="481" t="s">
        <v>102</v>
      </c>
      <c r="L92" s="481" t="s">
        <v>102</v>
      </c>
      <c r="M92" s="481" t="s">
        <v>102</v>
      </c>
      <c r="N92" s="481" t="s">
        <v>102</v>
      </c>
      <c r="O92" s="481" t="s">
        <v>102</v>
      </c>
      <c r="P92" s="481" t="s">
        <v>102</v>
      </c>
      <c r="Q92" s="481" t="s">
        <v>102</v>
      </c>
      <c r="R92" s="481" t="s">
        <v>102</v>
      </c>
      <c r="S92" s="481" t="s">
        <v>102</v>
      </c>
      <c r="T92" s="481" t="s">
        <v>102</v>
      </c>
      <c r="U92" s="481" t="s">
        <v>102</v>
      </c>
      <c r="V92" s="481" t="s">
        <v>102</v>
      </c>
      <c r="W92" s="481" t="s">
        <v>102</v>
      </c>
      <c r="X92" s="481" t="s">
        <v>102</v>
      </c>
      <c r="Y92" s="481" t="s">
        <v>102</v>
      </c>
      <c r="Z92" s="481" t="s">
        <v>102</v>
      </c>
      <c r="AA92" s="481" t="s">
        <v>102</v>
      </c>
      <c r="AB92" s="481" t="s">
        <v>102</v>
      </c>
      <c r="AC92" s="481" t="s">
        <v>102</v>
      </c>
      <c r="AD92" s="481" t="s">
        <v>102</v>
      </c>
      <c r="AE92" s="481" t="s">
        <v>102</v>
      </c>
      <c r="AF92" s="481" t="s">
        <v>102</v>
      </c>
      <c r="AG92" s="481" t="s">
        <v>102</v>
      </c>
      <c r="AH92" s="481" t="s">
        <v>102</v>
      </c>
      <c r="AI92" s="481" t="s">
        <v>102</v>
      </c>
      <c r="AJ92" s="481" t="s">
        <v>102</v>
      </c>
      <c r="AK92" s="481" t="s">
        <v>102</v>
      </c>
      <c r="AL92" s="481" t="s">
        <v>102</v>
      </c>
      <c r="AM92" s="481" t="s">
        <v>102</v>
      </c>
      <c r="AN92" s="481" t="s">
        <v>102</v>
      </c>
      <c r="AO92" s="481" t="s">
        <v>102</v>
      </c>
      <c r="AP92" s="481" t="s">
        <v>102</v>
      </c>
      <c r="AQ92" s="481" t="s">
        <v>102</v>
      </c>
      <c r="AR92" s="481" t="s">
        <v>102</v>
      </c>
      <c r="AS92" s="481" t="s">
        <v>102</v>
      </c>
      <c r="AT92" s="481" t="s">
        <v>102</v>
      </c>
      <c r="AU92" s="481" t="s">
        <v>102</v>
      </c>
      <c r="AV92" s="481" t="s">
        <v>102</v>
      </c>
      <c r="AW92" s="481" t="s">
        <v>102</v>
      </c>
      <c r="AX92" s="481" t="s">
        <v>102</v>
      </c>
      <c r="AY92" s="481" t="s">
        <v>102</v>
      </c>
      <c r="AZ92" s="481" t="s">
        <v>102</v>
      </c>
      <c r="BA92" s="481" t="s">
        <v>102</v>
      </c>
      <c r="BB92" s="481" t="s">
        <v>102</v>
      </c>
      <c r="BC92" s="481" t="s">
        <v>102</v>
      </c>
      <c r="BD92" s="481" t="s">
        <v>102</v>
      </c>
      <c r="BE92" s="481" t="s">
        <v>102</v>
      </c>
      <c r="BF92" s="481" t="s">
        <v>102</v>
      </c>
      <c r="BG92" s="481" t="s">
        <v>102</v>
      </c>
      <c r="BH92" s="481" t="s">
        <v>102</v>
      </c>
      <c r="BI92" s="481" t="s">
        <v>102</v>
      </c>
      <c r="BJ92" s="481" t="s">
        <v>102</v>
      </c>
      <c r="BK92" s="481" t="s">
        <v>102</v>
      </c>
      <c r="BL92" s="481" t="s">
        <v>102</v>
      </c>
      <c r="BM92" s="481" t="s">
        <v>102</v>
      </c>
      <c r="BN92" s="481" t="s">
        <v>102</v>
      </c>
      <c r="BO92" s="481" t="s">
        <v>102</v>
      </c>
      <c r="BP92" s="481" t="s">
        <v>102</v>
      </c>
      <c r="BQ92" s="481" t="s">
        <v>102</v>
      </c>
      <c r="BR92" s="481" t="s">
        <v>102</v>
      </c>
      <c r="BS92" s="481" t="s">
        <v>102</v>
      </c>
      <c r="BT92" s="481" t="s">
        <v>102</v>
      </c>
      <c r="BU92" s="481" t="s">
        <v>102</v>
      </c>
      <c r="BV92" s="481" t="s">
        <v>102</v>
      </c>
      <c r="BW92" s="481" t="s">
        <v>102</v>
      </c>
      <c r="BX92" s="481" t="s">
        <v>102</v>
      </c>
      <c r="BY92" s="481" t="s">
        <v>102</v>
      </c>
      <c r="BZ92" s="481" t="s">
        <v>102</v>
      </c>
      <c r="CA92" s="481" t="s">
        <v>102</v>
      </c>
      <c r="CB92" s="481" t="s">
        <v>102</v>
      </c>
      <c r="CC92" s="481" t="s">
        <v>102</v>
      </c>
      <c r="CD92" s="481" t="s">
        <v>102</v>
      </c>
      <c r="CE92" s="481" t="s">
        <v>102</v>
      </c>
      <c r="CF92" s="481" t="s">
        <v>102</v>
      </c>
      <c r="CG92" s="481" t="s">
        <v>102</v>
      </c>
      <c r="CH92" s="481" t="s">
        <v>102</v>
      </c>
      <c r="CI92" s="481" t="s">
        <v>102</v>
      </c>
      <c r="CJ92" s="481" t="s">
        <v>102</v>
      </c>
      <c r="CK92" s="481" t="s">
        <v>102</v>
      </c>
      <c r="CL92" s="481" t="s">
        <v>102</v>
      </c>
      <c r="CM92" s="481" t="s">
        <v>102</v>
      </c>
      <c r="CN92" s="481" t="s">
        <v>102</v>
      </c>
      <c r="CO92" s="481" t="s">
        <v>102</v>
      </c>
      <c r="CP92" s="481" t="s">
        <v>102</v>
      </c>
      <c r="CQ92" s="481" t="s">
        <v>102</v>
      </c>
      <c r="CR92" s="481" t="s">
        <v>102</v>
      </c>
      <c r="CS92" s="481" t="s">
        <v>102</v>
      </c>
      <c r="CT92" s="481" t="s">
        <v>102</v>
      </c>
      <c r="CU92" s="481" t="s">
        <v>102</v>
      </c>
      <c r="CV92" s="481" t="s">
        <v>102</v>
      </c>
      <c r="CW92" s="481" t="s">
        <v>102</v>
      </c>
      <c r="CX92" s="481" t="s">
        <v>102</v>
      </c>
      <c r="CY92" s="481" t="s">
        <v>102</v>
      </c>
      <c r="CZ92" s="481" t="s">
        <v>102</v>
      </c>
      <c r="DA92" s="481" t="s">
        <v>102</v>
      </c>
      <c r="DB92" s="481" t="s">
        <v>102</v>
      </c>
      <c r="DC92" s="481" t="s">
        <v>102</v>
      </c>
      <c r="DD92" s="481" t="s">
        <v>102</v>
      </c>
      <c r="DE92" s="481" t="s">
        <v>102</v>
      </c>
      <c r="DF92" s="481" t="s">
        <v>102</v>
      </c>
      <c r="DG92" s="481" t="s">
        <v>102</v>
      </c>
      <c r="DH92" s="481" t="s">
        <v>102</v>
      </c>
      <c r="DI92" s="481" t="s">
        <v>102</v>
      </c>
      <c r="DJ92" s="481" t="s">
        <v>102</v>
      </c>
      <c r="DK92" s="481" t="s">
        <v>102</v>
      </c>
      <c r="DL92" s="481" t="s">
        <v>102</v>
      </c>
      <c r="DM92" s="481" t="s">
        <v>102</v>
      </c>
      <c r="DN92" s="481" t="s">
        <v>102</v>
      </c>
      <c r="DO92" s="481" t="s">
        <v>102</v>
      </c>
      <c r="DP92" s="481" t="s">
        <v>102</v>
      </c>
      <c r="DQ92" s="481" t="s">
        <v>102</v>
      </c>
      <c r="DR92" s="481" t="s">
        <v>102</v>
      </c>
      <c r="DS92" s="481" t="s">
        <v>102</v>
      </c>
      <c r="DT92" s="481" t="s">
        <v>102</v>
      </c>
      <c r="DU92" s="481" t="s">
        <v>102</v>
      </c>
      <c r="DV92" s="481" t="s">
        <v>102</v>
      </c>
      <c r="DW92" s="481" t="s">
        <v>102</v>
      </c>
      <c r="DX92" s="481" t="s">
        <v>102</v>
      </c>
      <c r="DY92" s="481" t="s">
        <v>102</v>
      </c>
      <c r="DZ92" s="481" t="s">
        <v>102</v>
      </c>
      <c r="EA92" s="481" t="s">
        <v>102</v>
      </c>
      <c r="EB92" s="481" t="s">
        <v>102</v>
      </c>
    </row>
    <row r="93" spans="1:132" x14ac:dyDescent="0.15">
      <c r="A93" s="485"/>
      <c r="B93" s="481">
        <v>4536223</v>
      </c>
      <c r="C93" s="481" t="s">
        <v>4905</v>
      </c>
      <c r="D93" s="481" t="s">
        <v>4906</v>
      </c>
      <c r="E93" s="481" t="s">
        <v>4907</v>
      </c>
      <c r="F93" s="481" t="s">
        <v>4905</v>
      </c>
      <c r="G93" s="481" t="s">
        <v>4906</v>
      </c>
      <c r="H93" s="481" t="s">
        <v>4907</v>
      </c>
      <c r="I93" s="481" t="s">
        <v>102</v>
      </c>
      <c r="J93" s="481" t="s">
        <v>102</v>
      </c>
      <c r="K93" s="481" t="s">
        <v>102</v>
      </c>
      <c r="L93" s="481" t="s">
        <v>102</v>
      </c>
      <c r="M93" s="481" t="s">
        <v>102</v>
      </c>
      <c r="N93" s="481" t="s">
        <v>102</v>
      </c>
      <c r="O93" s="481" t="s">
        <v>102</v>
      </c>
      <c r="P93" s="481" t="s">
        <v>102</v>
      </c>
      <c r="Q93" s="481" t="s">
        <v>102</v>
      </c>
      <c r="R93" s="481" t="s">
        <v>102</v>
      </c>
      <c r="S93" s="481" t="s">
        <v>102</v>
      </c>
      <c r="T93" s="481" t="s">
        <v>102</v>
      </c>
      <c r="U93" s="481" t="s">
        <v>102</v>
      </c>
      <c r="V93" s="481" t="s">
        <v>102</v>
      </c>
      <c r="W93" s="481" t="s">
        <v>102</v>
      </c>
      <c r="X93" s="481" t="s">
        <v>102</v>
      </c>
      <c r="Y93" s="481" t="s">
        <v>102</v>
      </c>
      <c r="Z93" s="481" t="s">
        <v>102</v>
      </c>
      <c r="AA93" s="481" t="s">
        <v>102</v>
      </c>
      <c r="AB93" s="481" t="s">
        <v>102</v>
      </c>
      <c r="AC93" s="481" t="s">
        <v>102</v>
      </c>
      <c r="AD93" s="481" t="s">
        <v>102</v>
      </c>
      <c r="AE93" s="481" t="s">
        <v>102</v>
      </c>
      <c r="AF93" s="481" t="s">
        <v>102</v>
      </c>
      <c r="AG93" s="481" t="s">
        <v>102</v>
      </c>
      <c r="AH93" s="481" t="s">
        <v>102</v>
      </c>
      <c r="AI93" s="481" t="s">
        <v>102</v>
      </c>
      <c r="AJ93" s="481" t="s">
        <v>102</v>
      </c>
      <c r="AK93" s="481" t="s">
        <v>102</v>
      </c>
      <c r="AL93" s="481" t="s">
        <v>102</v>
      </c>
      <c r="AM93" s="481" t="s">
        <v>102</v>
      </c>
      <c r="AN93" s="481" t="s">
        <v>102</v>
      </c>
      <c r="AO93" s="481" t="s">
        <v>102</v>
      </c>
      <c r="AP93" s="481" t="s">
        <v>102</v>
      </c>
      <c r="AQ93" s="481" t="s">
        <v>102</v>
      </c>
      <c r="AR93" s="481" t="s">
        <v>102</v>
      </c>
      <c r="AS93" s="481" t="s">
        <v>102</v>
      </c>
      <c r="AT93" s="481" t="s">
        <v>102</v>
      </c>
      <c r="AU93" s="481" t="s">
        <v>102</v>
      </c>
      <c r="AV93" s="481" t="s">
        <v>102</v>
      </c>
      <c r="AW93" s="481" t="s">
        <v>102</v>
      </c>
      <c r="AX93" s="481" t="s">
        <v>102</v>
      </c>
      <c r="AY93" s="481" t="s">
        <v>102</v>
      </c>
      <c r="AZ93" s="481" t="s">
        <v>102</v>
      </c>
      <c r="BA93" s="481" t="s">
        <v>102</v>
      </c>
      <c r="BB93" s="481" t="s">
        <v>102</v>
      </c>
      <c r="BC93" s="481" t="s">
        <v>102</v>
      </c>
      <c r="BD93" s="481" t="s">
        <v>102</v>
      </c>
      <c r="BE93" s="481" t="s">
        <v>102</v>
      </c>
      <c r="BF93" s="481" t="s">
        <v>102</v>
      </c>
      <c r="BG93" s="481" t="s">
        <v>102</v>
      </c>
      <c r="BH93" s="481" t="s">
        <v>102</v>
      </c>
      <c r="BI93" s="481" t="s">
        <v>102</v>
      </c>
      <c r="BJ93" s="481" t="s">
        <v>102</v>
      </c>
      <c r="BK93" s="481" t="s">
        <v>102</v>
      </c>
      <c r="BL93" s="481" t="s">
        <v>102</v>
      </c>
      <c r="BM93" s="481" t="s">
        <v>102</v>
      </c>
      <c r="BN93" s="481" t="s">
        <v>102</v>
      </c>
      <c r="BO93" s="481" t="s">
        <v>102</v>
      </c>
      <c r="BP93" s="481" t="s">
        <v>102</v>
      </c>
      <c r="BQ93" s="481" t="s">
        <v>102</v>
      </c>
      <c r="BR93" s="481" t="s">
        <v>102</v>
      </c>
      <c r="BS93" s="481" t="s">
        <v>102</v>
      </c>
      <c r="BT93" s="481" t="s">
        <v>102</v>
      </c>
      <c r="BU93" s="481" t="s">
        <v>102</v>
      </c>
      <c r="BV93" s="481" t="s">
        <v>102</v>
      </c>
      <c r="BW93" s="481" t="s">
        <v>102</v>
      </c>
      <c r="BX93" s="481" t="s">
        <v>102</v>
      </c>
      <c r="BY93" s="481" t="s">
        <v>102</v>
      </c>
      <c r="BZ93" s="481" t="s">
        <v>102</v>
      </c>
      <c r="CA93" s="481" t="s">
        <v>102</v>
      </c>
      <c r="CB93" s="481" t="s">
        <v>102</v>
      </c>
      <c r="CC93" s="481" t="s">
        <v>102</v>
      </c>
      <c r="CD93" s="481" t="s">
        <v>102</v>
      </c>
      <c r="CE93" s="481" t="s">
        <v>102</v>
      </c>
      <c r="CF93" s="481" t="s">
        <v>102</v>
      </c>
      <c r="CG93" s="481" t="s">
        <v>102</v>
      </c>
      <c r="CH93" s="481" t="s">
        <v>102</v>
      </c>
      <c r="CI93" s="481" t="s">
        <v>102</v>
      </c>
      <c r="CJ93" s="481" t="s">
        <v>102</v>
      </c>
      <c r="CK93" s="481" t="s">
        <v>102</v>
      </c>
      <c r="CL93" s="481" t="s">
        <v>102</v>
      </c>
      <c r="CM93" s="481" t="s">
        <v>102</v>
      </c>
      <c r="CN93" s="481" t="s">
        <v>102</v>
      </c>
      <c r="CO93" s="481" t="s">
        <v>102</v>
      </c>
      <c r="CP93" s="481" t="s">
        <v>102</v>
      </c>
      <c r="CQ93" s="481" t="s">
        <v>102</v>
      </c>
      <c r="CR93" s="481" t="s">
        <v>102</v>
      </c>
      <c r="CS93" s="481" t="s">
        <v>102</v>
      </c>
      <c r="CT93" s="481" t="s">
        <v>102</v>
      </c>
      <c r="CU93" s="481" t="s">
        <v>102</v>
      </c>
      <c r="CV93" s="481" t="s">
        <v>102</v>
      </c>
      <c r="CW93" s="481" t="s">
        <v>102</v>
      </c>
      <c r="CX93" s="481" t="s">
        <v>102</v>
      </c>
      <c r="CY93" s="481" t="s">
        <v>102</v>
      </c>
      <c r="CZ93" s="481" t="s">
        <v>102</v>
      </c>
      <c r="DA93" s="481" t="s">
        <v>102</v>
      </c>
      <c r="DB93" s="481" t="s">
        <v>102</v>
      </c>
      <c r="DC93" s="481" t="s">
        <v>102</v>
      </c>
      <c r="DD93" s="481" t="s">
        <v>102</v>
      </c>
      <c r="DE93" s="481" t="s">
        <v>102</v>
      </c>
      <c r="DF93" s="481" t="s">
        <v>102</v>
      </c>
      <c r="DG93" s="481" t="s">
        <v>102</v>
      </c>
      <c r="DH93" s="481" t="s">
        <v>102</v>
      </c>
      <c r="DI93" s="481" t="s">
        <v>102</v>
      </c>
      <c r="DJ93" s="481" t="s">
        <v>102</v>
      </c>
      <c r="DK93" s="481" t="s">
        <v>102</v>
      </c>
      <c r="DL93" s="481" t="s">
        <v>102</v>
      </c>
      <c r="DM93" s="481" t="s">
        <v>102</v>
      </c>
      <c r="DN93" s="481" t="s">
        <v>102</v>
      </c>
      <c r="DO93" s="481" t="s">
        <v>102</v>
      </c>
      <c r="DP93" s="481" t="s">
        <v>102</v>
      </c>
      <c r="DQ93" s="481" t="s">
        <v>102</v>
      </c>
      <c r="DR93" s="481" t="s">
        <v>102</v>
      </c>
      <c r="DS93" s="481" t="s">
        <v>102</v>
      </c>
      <c r="DT93" s="481" t="s">
        <v>102</v>
      </c>
      <c r="DU93" s="481" t="s">
        <v>102</v>
      </c>
      <c r="DV93" s="481" t="s">
        <v>102</v>
      </c>
      <c r="DW93" s="481" t="s">
        <v>102</v>
      </c>
      <c r="DX93" s="481" t="s">
        <v>102</v>
      </c>
      <c r="DY93" s="481" t="s">
        <v>102</v>
      </c>
      <c r="DZ93" s="481" t="s">
        <v>102</v>
      </c>
      <c r="EA93" s="481" t="s">
        <v>102</v>
      </c>
      <c r="EB93" s="481" t="s">
        <v>102</v>
      </c>
    </row>
    <row r="94" spans="1:132" x14ac:dyDescent="0.15">
      <c r="A94" s="485"/>
      <c r="B94" s="481">
        <v>4334115</v>
      </c>
      <c r="C94" s="481" t="s">
        <v>102</v>
      </c>
      <c r="D94" s="481" t="s">
        <v>102</v>
      </c>
      <c r="E94" s="481" t="s">
        <v>102</v>
      </c>
      <c r="F94" s="481" t="s">
        <v>4462</v>
      </c>
      <c r="G94" s="481" t="s">
        <v>4463</v>
      </c>
      <c r="H94" s="481" t="s">
        <v>4464</v>
      </c>
      <c r="I94" s="481" t="s">
        <v>102</v>
      </c>
      <c r="J94" s="481" t="s">
        <v>102</v>
      </c>
      <c r="K94" s="481" t="s">
        <v>102</v>
      </c>
      <c r="L94" s="481" t="s">
        <v>102</v>
      </c>
      <c r="M94" s="481" t="s">
        <v>102</v>
      </c>
      <c r="N94" s="481" t="s">
        <v>102</v>
      </c>
      <c r="O94" s="481" t="s">
        <v>102</v>
      </c>
      <c r="P94" s="481" t="s">
        <v>102</v>
      </c>
      <c r="Q94" s="481" t="s">
        <v>102</v>
      </c>
      <c r="R94" s="481" t="s">
        <v>102</v>
      </c>
      <c r="S94" s="481" t="s">
        <v>102</v>
      </c>
      <c r="T94" s="481" t="s">
        <v>102</v>
      </c>
      <c r="U94" s="481" t="s">
        <v>102</v>
      </c>
      <c r="V94" s="481" t="s">
        <v>102</v>
      </c>
      <c r="W94" s="481" t="s">
        <v>102</v>
      </c>
      <c r="X94" s="481" t="s">
        <v>102</v>
      </c>
      <c r="Y94" s="481" t="s">
        <v>102</v>
      </c>
      <c r="Z94" s="481" t="s">
        <v>102</v>
      </c>
      <c r="AA94" s="481" t="s">
        <v>102</v>
      </c>
      <c r="AB94" s="481" t="s">
        <v>102</v>
      </c>
      <c r="AC94" s="481" t="s">
        <v>102</v>
      </c>
      <c r="AD94" s="481" t="s">
        <v>102</v>
      </c>
      <c r="AE94" s="481" t="s">
        <v>102</v>
      </c>
      <c r="AF94" s="481" t="s">
        <v>102</v>
      </c>
      <c r="AG94" s="481" t="s">
        <v>102</v>
      </c>
      <c r="AH94" s="481" t="s">
        <v>102</v>
      </c>
      <c r="AI94" s="481" t="s">
        <v>102</v>
      </c>
      <c r="AJ94" s="481" t="s">
        <v>102</v>
      </c>
      <c r="AK94" s="481" t="s">
        <v>102</v>
      </c>
      <c r="AL94" s="481" t="s">
        <v>102</v>
      </c>
      <c r="AM94" s="481" t="s">
        <v>102</v>
      </c>
      <c r="AN94" s="481" t="s">
        <v>102</v>
      </c>
      <c r="AO94" s="481" t="s">
        <v>102</v>
      </c>
      <c r="AP94" s="481" t="s">
        <v>102</v>
      </c>
      <c r="AQ94" s="481" t="s">
        <v>102</v>
      </c>
      <c r="AR94" s="481" t="s">
        <v>102</v>
      </c>
      <c r="AS94" s="481" t="s">
        <v>102</v>
      </c>
      <c r="AT94" s="481" t="s">
        <v>102</v>
      </c>
      <c r="AU94" s="481" t="s">
        <v>102</v>
      </c>
      <c r="AV94" s="481" t="s">
        <v>102</v>
      </c>
      <c r="AW94" s="481" t="s">
        <v>102</v>
      </c>
      <c r="AX94" s="481" t="s">
        <v>102</v>
      </c>
      <c r="AY94" s="481" t="s">
        <v>102</v>
      </c>
      <c r="AZ94" s="481" t="s">
        <v>102</v>
      </c>
      <c r="BA94" s="481" t="s">
        <v>102</v>
      </c>
      <c r="BB94" s="481" t="s">
        <v>102</v>
      </c>
      <c r="BC94" s="481" t="s">
        <v>102</v>
      </c>
      <c r="BD94" s="481" t="s">
        <v>102</v>
      </c>
      <c r="BE94" s="481" t="s">
        <v>102</v>
      </c>
      <c r="BF94" s="481" t="s">
        <v>102</v>
      </c>
      <c r="BG94" s="481" t="s">
        <v>102</v>
      </c>
      <c r="BH94" s="481" t="s">
        <v>102</v>
      </c>
      <c r="BI94" s="481" t="s">
        <v>102</v>
      </c>
      <c r="BJ94" s="481" t="s">
        <v>102</v>
      </c>
      <c r="BK94" s="481" t="s">
        <v>102</v>
      </c>
      <c r="BL94" s="481" t="s">
        <v>102</v>
      </c>
      <c r="BM94" s="481" t="s">
        <v>102</v>
      </c>
      <c r="BN94" s="481" t="s">
        <v>102</v>
      </c>
      <c r="BO94" s="481" t="s">
        <v>102</v>
      </c>
      <c r="BP94" s="481" t="s">
        <v>102</v>
      </c>
      <c r="BQ94" s="481" t="s">
        <v>102</v>
      </c>
      <c r="BR94" s="481" t="s">
        <v>102</v>
      </c>
      <c r="BS94" s="481" t="s">
        <v>102</v>
      </c>
      <c r="BT94" s="481" t="s">
        <v>102</v>
      </c>
      <c r="BU94" s="481" t="s">
        <v>102</v>
      </c>
      <c r="BV94" s="481" t="s">
        <v>102</v>
      </c>
      <c r="BW94" s="481" t="s">
        <v>102</v>
      </c>
      <c r="BX94" s="481" t="s">
        <v>102</v>
      </c>
      <c r="BY94" s="481" t="s">
        <v>102</v>
      </c>
      <c r="BZ94" s="481" t="s">
        <v>102</v>
      </c>
      <c r="CA94" s="481" t="s">
        <v>102</v>
      </c>
      <c r="CB94" s="481" t="s">
        <v>102</v>
      </c>
      <c r="CC94" s="481" t="s">
        <v>102</v>
      </c>
      <c r="CD94" s="481" t="s">
        <v>102</v>
      </c>
      <c r="CE94" s="481" t="s">
        <v>102</v>
      </c>
      <c r="CF94" s="481" t="s">
        <v>102</v>
      </c>
      <c r="CG94" s="481" t="s">
        <v>102</v>
      </c>
      <c r="CH94" s="481" t="s">
        <v>102</v>
      </c>
      <c r="CI94" s="481" t="s">
        <v>102</v>
      </c>
      <c r="CJ94" s="481" t="s">
        <v>102</v>
      </c>
      <c r="CK94" s="481" t="s">
        <v>102</v>
      </c>
      <c r="CL94" s="481" t="s">
        <v>102</v>
      </c>
      <c r="CM94" s="481" t="s">
        <v>102</v>
      </c>
      <c r="CN94" s="481" t="s">
        <v>102</v>
      </c>
      <c r="CO94" s="481" t="s">
        <v>102</v>
      </c>
      <c r="CP94" s="481" t="s">
        <v>102</v>
      </c>
      <c r="CQ94" s="481" t="s">
        <v>102</v>
      </c>
      <c r="CR94" s="481" t="s">
        <v>102</v>
      </c>
      <c r="CS94" s="481" t="s">
        <v>102</v>
      </c>
      <c r="CT94" s="481" t="s">
        <v>102</v>
      </c>
      <c r="CU94" s="481" t="s">
        <v>102</v>
      </c>
      <c r="CV94" s="481" t="s">
        <v>102</v>
      </c>
      <c r="CW94" s="481" t="s">
        <v>102</v>
      </c>
      <c r="CX94" s="481" t="s">
        <v>102</v>
      </c>
      <c r="CY94" s="481" t="s">
        <v>102</v>
      </c>
      <c r="CZ94" s="481" t="s">
        <v>102</v>
      </c>
      <c r="DA94" s="481" t="s">
        <v>102</v>
      </c>
      <c r="DB94" s="481" t="s">
        <v>102</v>
      </c>
      <c r="DC94" s="481" t="s">
        <v>102</v>
      </c>
      <c r="DD94" s="481" t="s">
        <v>102</v>
      </c>
      <c r="DE94" s="481" t="s">
        <v>102</v>
      </c>
      <c r="DF94" s="481" t="s">
        <v>102</v>
      </c>
      <c r="DG94" s="481" t="s">
        <v>102</v>
      </c>
      <c r="DH94" s="481" t="s">
        <v>102</v>
      </c>
      <c r="DI94" s="481" t="s">
        <v>102</v>
      </c>
      <c r="DJ94" s="481" t="s">
        <v>102</v>
      </c>
      <c r="DK94" s="481" t="s">
        <v>102</v>
      </c>
      <c r="DL94" s="481" t="s">
        <v>102</v>
      </c>
      <c r="DM94" s="481" t="s">
        <v>102</v>
      </c>
      <c r="DN94" s="481" t="s">
        <v>102</v>
      </c>
      <c r="DO94" s="481" t="s">
        <v>102</v>
      </c>
      <c r="DP94" s="481" t="s">
        <v>102</v>
      </c>
      <c r="DQ94" s="481" t="s">
        <v>102</v>
      </c>
      <c r="DR94" s="481" t="s">
        <v>102</v>
      </c>
      <c r="DS94" s="481" t="s">
        <v>102</v>
      </c>
      <c r="DT94" s="481" t="s">
        <v>102</v>
      </c>
      <c r="DU94" s="481" t="s">
        <v>102</v>
      </c>
      <c r="DV94" s="481" t="s">
        <v>102</v>
      </c>
      <c r="DW94" s="481" t="s">
        <v>102</v>
      </c>
      <c r="DX94" s="481" t="s">
        <v>102</v>
      </c>
      <c r="DY94" s="481" t="s">
        <v>102</v>
      </c>
      <c r="DZ94" s="481" t="s">
        <v>102</v>
      </c>
      <c r="EA94" s="481" t="s">
        <v>102</v>
      </c>
      <c r="EB94" s="481" t="s">
        <v>102</v>
      </c>
    </row>
    <row r="95" spans="1:132" x14ac:dyDescent="0.15">
      <c r="A95" s="485"/>
      <c r="B95" s="481">
        <v>3432202</v>
      </c>
      <c r="C95" s="481" t="s">
        <v>4908</v>
      </c>
      <c r="D95" s="481" t="s">
        <v>4909</v>
      </c>
      <c r="E95" s="481" t="s">
        <v>4910</v>
      </c>
      <c r="F95" s="481" t="s">
        <v>4911</v>
      </c>
      <c r="G95" s="481" t="s">
        <v>4912</v>
      </c>
      <c r="H95" s="481" t="s">
        <v>102</v>
      </c>
      <c r="I95" s="481" t="s">
        <v>102</v>
      </c>
      <c r="J95" s="481" t="s">
        <v>102</v>
      </c>
      <c r="K95" s="481" t="s">
        <v>102</v>
      </c>
      <c r="L95" s="481" t="s">
        <v>102</v>
      </c>
      <c r="M95" s="481" t="s">
        <v>102</v>
      </c>
      <c r="N95" s="481" t="s">
        <v>102</v>
      </c>
      <c r="O95" s="481" t="s">
        <v>102</v>
      </c>
      <c r="P95" s="481" t="s">
        <v>102</v>
      </c>
      <c r="Q95" s="481" t="s">
        <v>102</v>
      </c>
      <c r="R95" s="481" t="s">
        <v>102</v>
      </c>
      <c r="S95" s="481" t="s">
        <v>102</v>
      </c>
      <c r="T95" s="481" t="s">
        <v>102</v>
      </c>
      <c r="U95" s="481" t="s">
        <v>102</v>
      </c>
      <c r="V95" s="481" t="s">
        <v>102</v>
      </c>
      <c r="W95" s="481" t="s">
        <v>102</v>
      </c>
      <c r="X95" s="481" t="s">
        <v>102</v>
      </c>
      <c r="Y95" s="481" t="s">
        <v>102</v>
      </c>
      <c r="Z95" s="481" t="s">
        <v>102</v>
      </c>
      <c r="AA95" s="481" t="s">
        <v>102</v>
      </c>
      <c r="AB95" s="481" t="s">
        <v>102</v>
      </c>
      <c r="AC95" s="481" t="s">
        <v>102</v>
      </c>
      <c r="AD95" s="481" t="s">
        <v>102</v>
      </c>
      <c r="AE95" s="481" t="s">
        <v>102</v>
      </c>
      <c r="AF95" s="481" t="s">
        <v>102</v>
      </c>
      <c r="AG95" s="481" t="s">
        <v>102</v>
      </c>
      <c r="AH95" s="481" t="s">
        <v>102</v>
      </c>
      <c r="AI95" s="481" t="s">
        <v>102</v>
      </c>
      <c r="AJ95" s="481" t="s">
        <v>102</v>
      </c>
      <c r="AK95" s="481" t="s">
        <v>102</v>
      </c>
      <c r="AL95" s="481" t="s">
        <v>102</v>
      </c>
      <c r="AM95" s="481" t="s">
        <v>102</v>
      </c>
      <c r="AN95" s="481" t="s">
        <v>102</v>
      </c>
      <c r="AO95" s="481" t="s">
        <v>102</v>
      </c>
      <c r="AP95" s="481" t="s">
        <v>102</v>
      </c>
      <c r="AQ95" s="481" t="s">
        <v>102</v>
      </c>
      <c r="AR95" s="481" t="s">
        <v>102</v>
      </c>
      <c r="AS95" s="481" t="s">
        <v>102</v>
      </c>
      <c r="AT95" s="481" t="s">
        <v>102</v>
      </c>
      <c r="AU95" s="481" t="s">
        <v>102</v>
      </c>
      <c r="AV95" s="481" t="s">
        <v>102</v>
      </c>
      <c r="AW95" s="481" t="s">
        <v>102</v>
      </c>
      <c r="AX95" s="481" t="s">
        <v>102</v>
      </c>
      <c r="AY95" s="481" t="s">
        <v>102</v>
      </c>
      <c r="AZ95" s="481" t="s">
        <v>102</v>
      </c>
      <c r="BA95" s="481" t="s">
        <v>102</v>
      </c>
      <c r="BB95" s="481" t="s">
        <v>102</v>
      </c>
      <c r="BC95" s="481" t="s">
        <v>102</v>
      </c>
      <c r="BD95" s="481" t="s">
        <v>102</v>
      </c>
      <c r="BE95" s="481" t="s">
        <v>102</v>
      </c>
      <c r="BF95" s="481" t="s">
        <v>102</v>
      </c>
      <c r="BG95" s="481" t="s">
        <v>102</v>
      </c>
      <c r="BH95" s="481" t="s">
        <v>102</v>
      </c>
      <c r="BI95" s="481" t="s">
        <v>102</v>
      </c>
      <c r="BJ95" s="481" t="s">
        <v>102</v>
      </c>
      <c r="BK95" s="481" t="s">
        <v>102</v>
      </c>
      <c r="BL95" s="481" t="s">
        <v>102</v>
      </c>
      <c r="BM95" s="481" t="s">
        <v>102</v>
      </c>
      <c r="BN95" s="481" t="s">
        <v>102</v>
      </c>
      <c r="BO95" s="481" t="s">
        <v>102</v>
      </c>
      <c r="BP95" s="481" t="s">
        <v>102</v>
      </c>
      <c r="BQ95" s="481" t="s">
        <v>102</v>
      </c>
      <c r="BR95" s="481" t="s">
        <v>102</v>
      </c>
      <c r="BS95" s="481" t="s">
        <v>102</v>
      </c>
      <c r="BT95" s="481" t="s">
        <v>102</v>
      </c>
      <c r="BU95" s="481" t="s">
        <v>102</v>
      </c>
      <c r="BV95" s="481" t="s">
        <v>102</v>
      </c>
      <c r="BW95" s="481" t="s">
        <v>102</v>
      </c>
      <c r="BX95" s="481" t="s">
        <v>102</v>
      </c>
      <c r="BY95" s="481" t="s">
        <v>102</v>
      </c>
      <c r="BZ95" s="481" t="s">
        <v>102</v>
      </c>
      <c r="CA95" s="481" t="s">
        <v>102</v>
      </c>
      <c r="CB95" s="481" t="s">
        <v>102</v>
      </c>
      <c r="CC95" s="481" t="s">
        <v>102</v>
      </c>
      <c r="CD95" s="481" t="s">
        <v>102</v>
      </c>
      <c r="CE95" s="481" t="s">
        <v>102</v>
      </c>
      <c r="CF95" s="481" t="s">
        <v>102</v>
      </c>
      <c r="CG95" s="481" t="s">
        <v>102</v>
      </c>
      <c r="CH95" s="481" t="s">
        <v>102</v>
      </c>
      <c r="CI95" s="481" t="s">
        <v>102</v>
      </c>
      <c r="CJ95" s="481" t="s">
        <v>102</v>
      </c>
      <c r="CK95" s="481" t="s">
        <v>102</v>
      </c>
      <c r="CL95" s="481" t="s">
        <v>102</v>
      </c>
      <c r="CM95" s="481" t="s">
        <v>102</v>
      </c>
      <c r="CN95" s="481" t="s">
        <v>102</v>
      </c>
      <c r="CO95" s="481" t="s">
        <v>102</v>
      </c>
      <c r="CP95" s="481" t="s">
        <v>102</v>
      </c>
      <c r="CQ95" s="481" t="s">
        <v>102</v>
      </c>
      <c r="CR95" s="481" t="s">
        <v>102</v>
      </c>
      <c r="CS95" s="481" t="s">
        <v>102</v>
      </c>
      <c r="CT95" s="481" t="s">
        <v>102</v>
      </c>
      <c r="CU95" s="481" t="s">
        <v>102</v>
      </c>
      <c r="CV95" s="481" t="s">
        <v>102</v>
      </c>
      <c r="CW95" s="481" t="s">
        <v>102</v>
      </c>
      <c r="CX95" s="481" t="s">
        <v>102</v>
      </c>
      <c r="CY95" s="481" t="s">
        <v>102</v>
      </c>
      <c r="CZ95" s="481" t="s">
        <v>102</v>
      </c>
      <c r="DA95" s="481" t="s">
        <v>102</v>
      </c>
      <c r="DB95" s="481" t="s">
        <v>102</v>
      </c>
      <c r="DC95" s="481" t="s">
        <v>102</v>
      </c>
      <c r="DD95" s="481" t="s">
        <v>102</v>
      </c>
      <c r="DE95" s="481" t="s">
        <v>102</v>
      </c>
      <c r="DF95" s="481" t="s">
        <v>102</v>
      </c>
      <c r="DG95" s="481" t="s">
        <v>102</v>
      </c>
      <c r="DH95" s="481" t="s">
        <v>102</v>
      </c>
      <c r="DI95" s="481" t="s">
        <v>102</v>
      </c>
      <c r="DJ95" s="481" t="s">
        <v>102</v>
      </c>
      <c r="DK95" s="481" t="s">
        <v>102</v>
      </c>
      <c r="DL95" s="481" t="s">
        <v>102</v>
      </c>
      <c r="DM95" s="481" t="s">
        <v>102</v>
      </c>
      <c r="DN95" s="481" t="s">
        <v>102</v>
      </c>
      <c r="DO95" s="481" t="s">
        <v>102</v>
      </c>
      <c r="DP95" s="481" t="s">
        <v>102</v>
      </c>
      <c r="DQ95" s="481" t="s">
        <v>102</v>
      </c>
      <c r="DR95" s="481" t="s">
        <v>102</v>
      </c>
      <c r="DS95" s="481" t="s">
        <v>102</v>
      </c>
      <c r="DT95" s="481" t="s">
        <v>102</v>
      </c>
      <c r="DU95" s="481" t="s">
        <v>102</v>
      </c>
      <c r="DV95" s="481" t="s">
        <v>102</v>
      </c>
      <c r="DW95" s="481" t="s">
        <v>102</v>
      </c>
      <c r="DX95" s="481" t="s">
        <v>102</v>
      </c>
      <c r="DY95" s="481" t="s">
        <v>102</v>
      </c>
      <c r="DZ95" s="481" t="s">
        <v>102</v>
      </c>
      <c r="EA95" s="481" t="s">
        <v>102</v>
      </c>
      <c r="EB95" s="481" t="s">
        <v>102</v>
      </c>
    </row>
    <row r="96" spans="1:132" x14ac:dyDescent="0.15">
      <c r="B96" s="481">
        <v>3417553</v>
      </c>
      <c r="C96" s="481" t="s">
        <v>102</v>
      </c>
      <c r="D96" s="481" t="s">
        <v>102</v>
      </c>
      <c r="E96" s="481" t="s">
        <v>102</v>
      </c>
      <c r="F96" s="481" t="s">
        <v>102</v>
      </c>
      <c r="G96" s="481" t="s">
        <v>102</v>
      </c>
      <c r="H96" s="481" t="s">
        <v>102</v>
      </c>
      <c r="I96" s="481" t="s">
        <v>102</v>
      </c>
      <c r="J96" s="481" t="s">
        <v>102</v>
      </c>
      <c r="K96" s="481" t="s">
        <v>102</v>
      </c>
      <c r="L96" s="481" t="s">
        <v>102</v>
      </c>
      <c r="M96" s="481" t="s">
        <v>102</v>
      </c>
      <c r="N96" s="481" t="s">
        <v>102</v>
      </c>
      <c r="O96" s="481" t="s">
        <v>102</v>
      </c>
      <c r="P96" s="481" t="s">
        <v>102</v>
      </c>
      <c r="Q96" s="481" t="s">
        <v>102</v>
      </c>
      <c r="R96" s="481" t="s">
        <v>102</v>
      </c>
      <c r="S96" s="481" t="s">
        <v>102</v>
      </c>
      <c r="T96" s="481" t="s">
        <v>102</v>
      </c>
      <c r="U96" s="481" t="s">
        <v>102</v>
      </c>
      <c r="V96" s="481" t="s">
        <v>102</v>
      </c>
      <c r="W96" s="481" t="s">
        <v>102</v>
      </c>
      <c r="X96" s="481" t="s">
        <v>102</v>
      </c>
      <c r="Y96" s="481" t="s">
        <v>102</v>
      </c>
      <c r="Z96" s="481" t="s">
        <v>102</v>
      </c>
      <c r="AA96" s="481" t="s">
        <v>102</v>
      </c>
      <c r="AB96" s="481" t="s">
        <v>102</v>
      </c>
      <c r="AC96" s="481" t="s">
        <v>102</v>
      </c>
      <c r="AD96" s="481" t="s">
        <v>102</v>
      </c>
      <c r="AE96" s="481" t="s">
        <v>102</v>
      </c>
      <c r="AF96" s="481" t="s">
        <v>102</v>
      </c>
      <c r="AG96" s="481" t="s">
        <v>102</v>
      </c>
      <c r="AH96" s="481" t="s">
        <v>102</v>
      </c>
      <c r="AI96" s="481" t="s">
        <v>102</v>
      </c>
      <c r="AJ96" s="481" t="s">
        <v>102</v>
      </c>
      <c r="AK96" s="481" t="s">
        <v>102</v>
      </c>
      <c r="AL96" s="481" t="s">
        <v>102</v>
      </c>
      <c r="AM96" s="481" t="s">
        <v>102</v>
      </c>
      <c r="AN96" s="481" t="s">
        <v>102</v>
      </c>
      <c r="AO96" s="481" t="s">
        <v>102</v>
      </c>
      <c r="AP96" s="481" t="s">
        <v>102</v>
      </c>
      <c r="AQ96" s="481" t="s">
        <v>102</v>
      </c>
      <c r="AR96" s="481" t="s">
        <v>102</v>
      </c>
      <c r="AS96" s="481" t="s">
        <v>102</v>
      </c>
      <c r="AT96" s="481" t="s">
        <v>102</v>
      </c>
      <c r="AU96" s="481" t="s">
        <v>102</v>
      </c>
      <c r="AV96" s="481" t="s">
        <v>102</v>
      </c>
      <c r="AW96" s="481" t="s">
        <v>102</v>
      </c>
      <c r="AX96" s="481" t="s">
        <v>102</v>
      </c>
      <c r="AY96" s="481" t="s">
        <v>102</v>
      </c>
      <c r="AZ96" s="481" t="s">
        <v>102</v>
      </c>
      <c r="BA96" s="481" t="s">
        <v>102</v>
      </c>
      <c r="BB96" s="481" t="s">
        <v>102</v>
      </c>
      <c r="BC96" s="481" t="s">
        <v>102</v>
      </c>
      <c r="BD96" s="481" t="s">
        <v>102</v>
      </c>
      <c r="BE96" s="481" t="s">
        <v>102</v>
      </c>
      <c r="BF96" s="481" t="s">
        <v>102</v>
      </c>
      <c r="BG96" s="481" t="s">
        <v>102</v>
      </c>
      <c r="BH96" s="481" t="s">
        <v>102</v>
      </c>
      <c r="BI96" s="481" t="s">
        <v>102</v>
      </c>
      <c r="BJ96" s="481" t="s">
        <v>102</v>
      </c>
      <c r="BK96" s="481" t="s">
        <v>102</v>
      </c>
      <c r="BL96" s="481" t="s">
        <v>102</v>
      </c>
      <c r="BM96" s="481" t="s">
        <v>102</v>
      </c>
      <c r="BN96" s="481" t="s">
        <v>102</v>
      </c>
      <c r="BO96" s="481" t="s">
        <v>102</v>
      </c>
      <c r="BP96" s="481" t="s">
        <v>102</v>
      </c>
      <c r="BQ96" s="481" t="s">
        <v>102</v>
      </c>
      <c r="BR96" s="481" t="s">
        <v>102</v>
      </c>
      <c r="BS96" s="481" t="s">
        <v>102</v>
      </c>
      <c r="BT96" s="481" t="s">
        <v>102</v>
      </c>
      <c r="BU96" s="481" t="s">
        <v>102</v>
      </c>
      <c r="BV96" s="481" t="s">
        <v>102</v>
      </c>
      <c r="BW96" s="481" t="s">
        <v>102</v>
      </c>
      <c r="BX96" s="481" t="s">
        <v>102</v>
      </c>
      <c r="BY96" s="481" t="s">
        <v>102</v>
      </c>
      <c r="BZ96" s="481" t="s">
        <v>102</v>
      </c>
      <c r="CA96" s="481" t="s">
        <v>102</v>
      </c>
      <c r="CB96" s="481" t="s">
        <v>102</v>
      </c>
      <c r="CC96" s="481" t="s">
        <v>102</v>
      </c>
      <c r="CD96" s="481" t="s">
        <v>102</v>
      </c>
      <c r="CE96" s="481" t="s">
        <v>102</v>
      </c>
      <c r="CF96" s="481" t="s">
        <v>102</v>
      </c>
      <c r="CG96" s="481" t="s">
        <v>102</v>
      </c>
      <c r="CH96" s="481" t="s">
        <v>102</v>
      </c>
      <c r="CI96" s="481" t="s">
        <v>102</v>
      </c>
      <c r="CJ96" s="481" t="s">
        <v>102</v>
      </c>
      <c r="CK96" s="481" t="s">
        <v>102</v>
      </c>
      <c r="CL96" s="481" t="s">
        <v>102</v>
      </c>
      <c r="CM96" s="481" t="s">
        <v>102</v>
      </c>
      <c r="CN96" s="481" t="s">
        <v>102</v>
      </c>
      <c r="CO96" s="481" t="s">
        <v>102</v>
      </c>
      <c r="CP96" s="481" t="s">
        <v>102</v>
      </c>
      <c r="CQ96" s="481" t="s">
        <v>102</v>
      </c>
      <c r="CR96" s="481" t="s">
        <v>102</v>
      </c>
      <c r="CS96" s="481" t="s">
        <v>102</v>
      </c>
      <c r="CT96" s="481" t="s">
        <v>102</v>
      </c>
      <c r="CU96" s="481" t="s">
        <v>102</v>
      </c>
      <c r="CV96" s="481" t="s">
        <v>102</v>
      </c>
      <c r="CW96" s="481" t="s">
        <v>102</v>
      </c>
      <c r="CX96" s="481" t="s">
        <v>102</v>
      </c>
      <c r="CY96" s="481" t="s">
        <v>102</v>
      </c>
      <c r="CZ96" s="481" t="s">
        <v>102</v>
      </c>
      <c r="DA96" s="481" t="s">
        <v>102</v>
      </c>
      <c r="DB96" s="481" t="s">
        <v>102</v>
      </c>
      <c r="DC96" s="481" t="s">
        <v>102</v>
      </c>
      <c r="DD96" s="481" t="s">
        <v>102</v>
      </c>
      <c r="DE96" s="481" t="s">
        <v>102</v>
      </c>
      <c r="DF96" s="481" t="s">
        <v>102</v>
      </c>
      <c r="DG96" s="481" t="s">
        <v>102</v>
      </c>
      <c r="DH96" s="481" t="s">
        <v>102</v>
      </c>
      <c r="DI96" s="481" t="s">
        <v>102</v>
      </c>
      <c r="DJ96" s="481" t="s">
        <v>102</v>
      </c>
      <c r="DK96" s="481" t="s">
        <v>102</v>
      </c>
      <c r="DL96" s="481" t="s">
        <v>102</v>
      </c>
      <c r="DM96" s="481" t="s">
        <v>102</v>
      </c>
      <c r="DN96" s="481" t="s">
        <v>102</v>
      </c>
      <c r="DO96" s="481" t="s">
        <v>102</v>
      </c>
      <c r="DP96" s="481" t="s">
        <v>102</v>
      </c>
      <c r="DQ96" s="481" t="s">
        <v>102</v>
      </c>
      <c r="DR96" s="481" t="s">
        <v>102</v>
      </c>
      <c r="DS96" s="481" t="s">
        <v>102</v>
      </c>
      <c r="DT96" s="481" t="s">
        <v>102</v>
      </c>
      <c r="DU96" s="481" t="s">
        <v>102</v>
      </c>
      <c r="DV96" s="481" t="s">
        <v>102</v>
      </c>
      <c r="DW96" s="481" t="s">
        <v>102</v>
      </c>
      <c r="DX96" s="481" t="s">
        <v>102</v>
      </c>
      <c r="DY96" s="481" t="s">
        <v>102</v>
      </c>
      <c r="DZ96" s="481" t="s">
        <v>102</v>
      </c>
      <c r="EA96" s="481" t="s">
        <v>102</v>
      </c>
      <c r="EB96" s="481" t="s">
        <v>102</v>
      </c>
    </row>
    <row r="97" spans="1:132" x14ac:dyDescent="0.15">
      <c r="B97" s="481">
        <v>3664648</v>
      </c>
      <c r="C97" s="481" t="s">
        <v>102</v>
      </c>
      <c r="D97" s="481" t="s">
        <v>4473</v>
      </c>
      <c r="E97" s="481" t="s">
        <v>102</v>
      </c>
      <c r="F97" s="481" t="s">
        <v>102</v>
      </c>
      <c r="G97" s="481" t="s">
        <v>102</v>
      </c>
      <c r="H97" s="481" t="s">
        <v>102</v>
      </c>
      <c r="I97" s="481" t="s">
        <v>102</v>
      </c>
      <c r="J97" s="481" t="s">
        <v>102</v>
      </c>
      <c r="K97" s="481" t="s">
        <v>102</v>
      </c>
      <c r="L97" s="481" t="s">
        <v>102</v>
      </c>
      <c r="M97" s="481" t="s">
        <v>102</v>
      </c>
      <c r="N97" s="481" t="s">
        <v>102</v>
      </c>
      <c r="O97" s="481" t="s">
        <v>102</v>
      </c>
      <c r="P97" s="481" t="s">
        <v>102</v>
      </c>
      <c r="Q97" s="481" t="s">
        <v>102</v>
      </c>
      <c r="R97" s="481" t="s">
        <v>102</v>
      </c>
      <c r="S97" s="481" t="s">
        <v>102</v>
      </c>
      <c r="T97" s="481" t="s">
        <v>102</v>
      </c>
      <c r="U97" s="481" t="s">
        <v>102</v>
      </c>
      <c r="V97" s="481" t="s">
        <v>102</v>
      </c>
      <c r="W97" s="481" t="s">
        <v>102</v>
      </c>
      <c r="X97" s="481" t="s">
        <v>102</v>
      </c>
      <c r="Y97" s="481" t="s">
        <v>102</v>
      </c>
      <c r="Z97" s="481" t="s">
        <v>102</v>
      </c>
      <c r="AA97" s="481" t="s">
        <v>102</v>
      </c>
      <c r="AB97" s="481" t="s">
        <v>102</v>
      </c>
      <c r="AC97" s="481" t="s">
        <v>102</v>
      </c>
      <c r="AD97" s="481" t="s">
        <v>102</v>
      </c>
      <c r="AE97" s="481" t="s">
        <v>102</v>
      </c>
      <c r="AF97" s="481" t="s">
        <v>102</v>
      </c>
      <c r="AG97" s="481" t="s">
        <v>102</v>
      </c>
      <c r="AH97" s="481" t="s">
        <v>102</v>
      </c>
      <c r="AI97" s="481" t="s">
        <v>102</v>
      </c>
      <c r="AJ97" s="481" t="s">
        <v>102</v>
      </c>
      <c r="AK97" s="481" t="s">
        <v>102</v>
      </c>
      <c r="AL97" s="481" t="s">
        <v>102</v>
      </c>
      <c r="AM97" s="481" t="s">
        <v>102</v>
      </c>
      <c r="AN97" s="481" t="s">
        <v>102</v>
      </c>
      <c r="AO97" s="481" t="s">
        <v>102</v>
      </c>
      <c r="AP97" s="481" t="s">
        <v>102</v>
      </c>
      <c r="AQ97" s="481" t="s">
        <v>102</v>
      </c>
      <c r="AR97" s="481" t="s">
        <v>102</v>
      </c>
      <c r="AS97" s="481" t="s">
        <v>102</v>
      </c>
      <c r="AT97" s="481" t="s">
        <v>102</v>
      </c>
      <c r="AU97" s="481" t="s">
        <v>102</v>
      </c>
      <c r="AV97" s="481" t="s">
        <v>102</v>
      </c>
      <c r="AW97" s="481" t="s">
        <v>102</v>
      </c>
      <c r="AX97" s="481" t="s">
        <v>102</v>
      </c>
      <c r="AY97" s="481" t="s">
        <v>102</v>
      </c>
      <c r="AZ97" s="481" t="s">
        <v>102</v>
      </c>
      <c r="BA97" s="481" t="s">
        <v>102</v>
      </c>
      <c r="BB97" s="481" t="s">
        <v>102</v>
      </c>
      <c r="BC97" s="481" t="s">
        <v>102</v>
      </c>
      <c r="BD97" s="481" t="s">
        <v>102</v>
      </c>
      <c r="BE97" s="481" t="s">
        <v>102</v>
      </c>
      <c r="BF97" s="481" t="s">
        <v>102</v>
      </c>
      <c r="BG97" s="481" t="s">
        <v>102</v>
      </c>
      <c r="BH97" s="481" t="s">
        <v>102</v>
      </c>
      <c r="BI97" s="481" t="s">
        <v>102</v>
      </c>
      <c r="BJ97" s="481" t="s">
        <v>102</v>
      </c>
      <c r="BK97" s="481" t="s">
        <v>102</v>
      </c>
      <c r="BL97" s="481" t="s">
        <v>102</v>
      </c>
      <c r="BM97" s="481" t="s">
        <v>102</v>
      </c>
      <c r="BN97" s="481" t="s">
        <v>102</v>
      </c>
      <c r="BO97" s="481" t="s">
        <v>102</v>
      </c>
      <c r="BP97" s="481" t="s">
        <v>102</v>
      </c>
      <c r="BQ97" s="481" t="s">
        <v>102</v>
      </c>
      <c r="BR97" s="481" t="s">
        <v>102</v>
      </c>
      <c r="BS97" s="481" t="s">
        <v>102</v>
      </c>
      <c r="BT97" s="481" t="s">
        <v>102</v>
      </c>
      <c r="BU97" s="481" t="s">
        <v>102</v>
      </c>
      <c r="BV97" s="481" t="s">
        <v>102</v>
      </c>
      <c r="BW97" s="481" t="s">
        <v>102</v>
      </c>
      <c r="BX97" s="481" t="s">
        <v>102</v>
      </c>
      <c r="BY97" s="481" t="s">
        <v>102</v>
      </c>
      <c r="BZ97" s="481" t="s">
        <v>102</v>
      </c>
      <c r="CA97" s="481" t="s">
        <v>102</v>
      </c>
      <c r="CB97" s="481" t="s">
        <v>102</v>
      </c>
      <c r="CC97" s="481" t="s">
        <v>102</v>
      </c>
      <c r="CD97" s="481" t="s">
        <v>102</v>
      </c>
      <c r="CE97" s="481" t="s">
        <v>102</v>
      </c>
      <c r="CF97" s="481" t="s">
        <v>102</v>
      </c>
      <c r="CG97" s="481" t="s">
        <v>102</v>
      </c>
      <c r="CH97" s="481" t="s">
        <v>102</v>
      </c>
      <c r="CI97" s="481" t="s">
        <v>102</v>
      </c>
      <c r="CJ97" s="481" t="s">
        <v>102</v>
      </c>
      <c r="CK97" s="481" t="s">
        <v>102</v>
      </c>
      <c r="CL97" s="481" t="s">
        <v>102</v>
      </c>
      <c r="CM97" s="481" t="s">
        <v>102</v>
      </c>
      <c r="CN97" s="481" t="s">
        <v>102</v>
      </c>
      <c r="CO97" s="481" t="s">
        <v>102</v>
      </c>
      <c r="CP97" s="481" t="s">
        <v>102</v>
      </c>
      <c r="CQ97" s="481" t="s">
        <v>102</v>
      </c>
      <c r="CR97" s="481" t="s">
        <v>102</v>
      </c>
      <c r="CS97" s="481" t="s">
        <v>102</v>
      </c>
      <c r="CT97" s="481" t="s">
        <v>102</v>
      </c>
      <c r="CU97" s="481" t="s">
        <v>102</v>
      </c>
      <c r="CV97" s="481" t="s">
        <v>102</v>
      </c>
      <c r="CW97" s="481" t="s">
        <v>102</v>
      </c>
      <c r="CX97" s="481" t="s">
        <v>102</v>
      </c>
      <c r="CY97" s="481" t="s">
        <v>102</v>
      </c>
      <c r="CZ97" s="481" t="s">
        <v>102</v>
      </c>
      <c r="DA97" s="481" t="s">
        <v>102</v>
      </c>
      <c r="DB97" s="481" t="s">
        <v>102</v>
      </c>
      <c r="DC97" s="481" t="s">
        <v>102</v>
      </c>
      <c r="DD97" s="481" t="s">
        <v>102</v>
      </c>
      <c r="DE97" s="481" t="s">
        <v>102</v>
      </c>
      <c r="DF97" s="481" t="s">
        <v>102</v>
      </c>
      <c r="DG97" s="481" t="s">
        <v>102</v>
      </c>
      <c r="DH97" s="481" t="s">
        <v>102</v>
      </c>
      <c r="DI97" s="481" t="s">
        <v>102</v>
      </c>
      <c r="DJ97" s="481" t="s">
        <v>102</v>
      </c>
      <c r="DK97" s="481" t="s">
        <v>102</v>
      </c>
      <c r="DL97" s="481" t="s">
        <v>102</v>
      </c>
      <c r="DM97" s="481" t="s">
        <v>102</v>
      </c>
      <c r="DN97" s="481" t="s">
        <v>102</v>
      </c>
      <c r="DO97" s="481" t="s">
        <v>102</v>
      </c>
      <c r="DP97" s="481" t="s">
        <v>102</v>
      </c>
      <c r="DQ97" s="481" t="s">
        <v>102</v>
      </c>
      <c r="DR97" s="481" t="s">
        <v>102</v>
      </c>
      <c r="DS97" s="481" t="s">
        <v>102</v>
      </c>
      <c r="DT97" s="481" t="s">
        <v>102</v>
      </c>
      <c r="DU97" s="481" t="s">
        <v>102</v>
      </c>
      <c r="DV97" s="481" t="s">
        <v>102</v>
      </c>
      <c r="DW97" s="481" t="s">
        <v>102</v>
      </c>
      <c r="DX97" s="481" t="s">
        <v>102</v>
      </c>
      <c r="DY97" s="481" t="s">
        <v>102</v>
      </c>
      <c r="DZ97" s="481" t="s">
        <v>102</v>
      </c>
      <c r="EA97" s="481" t="s">
        <v>102</v>
      </c>
      <c r="EB97" s="481" t="s">
        <v>102</v>
      </c>
    </row>
    <row r="98" spans="1:132" x14ac:dyDescent="0.15">
      <c r="B98" s="481">
        <v>3716287</v>
      </c>
      <c r="C98" s="481" t="s">
        <v>102</v>
      </c>
      <c r="D98" s="481" t="s">
        <v>102</v>
      </c>
      <c r="E98" s="481" t="s">
        <v>102</v>
      </c>
      <c r="F98" s="481" t="s">
        <v>102</v>
      </c>
      <c r="G98" s="481" t="s">
        <v>102</v>
      </c>
      <c r="H98" s="481" t="s">
        <v>102</v>
      </c>
      <c r="I98" s="481" t="s">
        <v>102</v>
      </c>
      <c r="J98" s="481" t="s">
        <v>102</v>
      </c>
      <c r="K98" s="481" t="s">
        <v>102</v>
      </c>
      <c r="L98" s="481" t="s">
        <v>102</v>
      </c>
      <c r="M98" s="481" t="s">
        <v>102</v>
      </c>
      <c r="N98" s="481" t="s">
        <v>102</v>
      </c>
      <c r="O98" s="481" t="s">
        <v>102</v>
      </c>
      <c r="P98" s="481" t="s">
        <v>102</v>
      </c>
      <c r="Q98" s="481" t="s">
        <v>102</v>
      </c>
      <c r="R98" s="481" t="s">
        <v>102</v>
      </c>
      <c r="S98" s="481" t="s">
        <v>102</v>
      </c>
      <c r="T98" s="481" t="s">
        <v>102</v>
      </c>
      <c r="U98" s="481" t="s">
        <v>102</v>
      </c>
      <c r="V98" s="481" t="s">
        <v>102</v>
      </c>
      <c r="W98" s="481" t="s">
        <v>102</v>
      </c>
      <c r="X98" s="481" t="s">
        <v>102</v>
      </c>
      <c r="Y98" s="481" t="s">
        <v>102</v>
      </c>
      <c r="Z98" s="481" t="s">
        <v>102</v>
      </c>
      <c r="AA98" s="481" t="s">
        <v>102</v>
      </c>
      <c r="AB98" s="481" t="s">
        <v>102</v>
      </c>
      <c r="AC98" s="481" t="s">
        <v>102</v>
      </c>
      <c r="AD98" s="481" t="s">
        <v>102</v>
      </c>
      <c r="AE98" s="481" t="s">
        <v>102</v>
      </c>
      <c r="AF98" s="481" t="s">
        <v>102</v>
      </c>
      <c r="AG98" s="481" t="s">
        <v>102</v>
      </c>
      <c r="AH98" s="481" t="s">
        <v>102</v>
      </c>
      <c r="AI98" s="481" t="s">
        <v>102</v>
      </c>
      <c r="AJ98" s="481" t="s">
        <v>102</v>
      </c>
      <c r="AK98" s="481" t="s">
        <v>102</v>
      </c>
      <c r="AL98" s="481" t="s">
        <v>102</v>
      </c>
      <c r="AM98" s="481" t="s">
        <v>102</v>
      </c>
      <c r="AN98" s="481" t="s">
        <v>102</v>
      </c>
      <c r="AO98" s="481" t="s">
        <v>102</v>
      </c>
      <c r="AP98" s="481" t="s">
        <v>102</v>
      </c>
      <c r="AQ98" s="481" t="s">
        <v>102</v>
      </c>
      <c r="AR98" s="481" t="s">
        <v>102</v>
      </c>
      <c r="AS98" s="481" t="s">
        <v>102</v>
      </c>
      <c r="AT98" s="481" t="s">
        <v>102</v>
      </c>
      <c r="AU98" s="481" t="s">
        <v>102</v>
      </c>
      <c r="AV98" s="481" t="s">
        <v>102</v>
      </c>
      <c r="AW98" s="481" t="s">
        <v>102</v>
      </c>
      <c r="AX98" s="481" t="s">
        <v>102</v>
      </c>
      <c r="AY98" s="481" t="s">
        <v>102</v>
      </c>
      <c r="AZ98" s="481" t="s">
        <v>102</v>
      </c>
      <c r="BA98" s="481" t="s">
        <v>102</v>
      </c>
      <c r="BB98" s="481" t="s">
        <v>102</v>
      </c>
      <c r="BC98" s="481" t="s">
        <v>102</v>
      </c>
      <c r="BD98" s="481" t="s">
        <v>102</v>
      </c>
      <c r="BE98" s="481" t="s">
        <v>102</v>
      </c>
      <c r="BF98" s="481" t="s">
        <v>102</v>
      </c>
      <c r="BG98" s="481" t="s">
        <v>102</v>
      </c>
      <c r="BH98" s="481" t="s">
        <v>102</v>
      </c>
      <c r="BI98" s="481" t="s">
        <v>102</v>
      </c>
      <c r="BJ98" s="481" t="s">
        <v>102</v>
      </c>
      <c r="BK98" s="481" t="s">
        <v>102</v>
      </c>
      <c r="BL98" s="481" t="s">
        <v>102</v>
      </c>
      <c r="BM98" s="481" t="s">
        <v>102</v>
      </c>
      <c r="BN98" s="481" t="s">
        <v>102</v>
      </c>
      <c r="BO98" s="481" t="s">
        <v>102</v>
      </c>
      <c r="BP98" s="481" t="s">
        <v>102</v>
      </c>
      <c r="BQ98" s="481" t="s">
        <v>102</v>
      </c>
      <c r="BR98" s="481" t="s">
        <v>102</v>
      </c>
      <c r="BS98" s="481" t="s">
        <v>102</v>
      </c>
      <c r="BT98" s="481" t="s">
        <v>102</v>
      </c>
      <c r="BU98" s="481" t="s">
        <v>102</v>
      </c>
      <c r="BV98" s="481" t="s">
        <v>102</v>
      </c>
      <c r="BW98" s="481" t="s">
        <v>102</v>
      </c>
      <c r="BX98" s="481" t="s">
        <v>102</v>
      </c>
      <c r="BY98" s="481" t="s">
        <v>102</v>
      </c>
      <c r="BZ98" s="481" t="s">
        <v>102</v>
      </c>
      <c r="CA98" s="481" t="s">
        <v>102</v>
      </c>
      <c r="CB98" s="481" t="s">
        <v>102</v>
      </c>
      <c r="CC98" s="481" t="s">
        <v>102</v>
      </c>
      <c r="CD98" s="481" t="s">
        <v>102</v>
      </c>
      <c r="CE98" s="481" t="s">
        <v>102</v>
      </c>
      <c r="CF98" s="481" t="s">
        <v>102</v>
      </c>
      <c r="CG98" s="481" t="s">
        <v>102</v>
      </c>
      <c r="CH98" s="481" t="s">
        <v>102</v>
      </c>
      <c r="CI98" s="481" t="s">
        <v>102</v>
      </c>
      <c r="CJ98" s="481" t="s">
        <v>102</v>
      </c>
      <c r="CK98" s="481" t="s">
        <v>102</v>
      </c>
      <c r="CL98" s="481" t="s">
        <v>102</v>
      </c>
      <c r="CM98" s="481" t="s">
        <v>102</v>
      </c>
      <c r="CN98" s="481" t="s">
        <v>102</v>
      </c>
      <c r="CO98" s="481" t="s">
        <v>102</v>
      </c>
      <c r="CP98" s="481" t="s">
        <v>102</v>
      </c>
      <c r="CQ98" s="481" t="s">
        <v>102</v>
      </c>
      <c r="CR98" s="481" t="s">
        <v>102</v>
      </c>
      <c r="CS98" s="481" t="s">
        <v>102</v>
      </c>
      <c r="CT98" s="481" t="s">
        <v>102</v>
      </c>
      <c r="CU98" s="481" t="s">
        <v>102</v>
      </c>
      <c r="CV98" s="481" t="s">
        <v>102</v>
      </c>
      <c r="CW98" s="481" t="s">
        <v>102</v>
      </c>
      <c r="CX98" s="481" t="s">
        <v>102</v>
      </c>
      <c r="CY98" s="481" t="s">
        <v>102</v>
      </c>
      <c r="CZ98" s="481" t="s">
        <v>102</v>
      </c>
      <c r="DA98" s="481" t="s">
        <v>102</v>
      </c>
      <c r="DB98" s="481" t="s">
        <v>102</v>
      </c>
      <c r="DC98" s="481" t="s">
        <v>102</v>
      </c>
      <c r="DD98" s="481" t="s">
        <v>102</v>
      </c>
      <c r="DE98" s="481" t="s">
        <v>102</v>
      </c>
      <c r="DF98" s="481" t="s">
        <v>102</v>
      </c>
      <c r="DG98" s="481" t="s">
        <v>102</v>
      </c>
      <c r="DH98" s="481" t="s">
        <v>102</v>
      </c>
      <c r="DI98" s="481" t="s">
        <v>102</v>
      </c>
      <c r="DJ98" s="481" t="s">
        <v>102</v>
      </c>
      <c r="DK98" s="481" t="s">
        <v>102</v>
      </c>
      <c r="DL98" s="481" t="s">
        <v>102</v>
      </c>
      <c r="DM98" s="481" t="s">
        <v>102</v>
      </c>
      <c r="DN98" s="481" t="s">
        <v>102</v>
      </c>
      <c r="DO98" s="481" t="s">
        <v>102</v>
      </c>
      <c r="DP98" s="481" t="s">
        <v>102</v>
      </c>
      <c r="DQ98" s="481" t="s">
        <v>102</v>
      </c>
      <c r="DR98" s="481" t="s">
        <v>102</v>
      </c>
      <c r="DS98" s="481" t="s">
        <v>102</v>
      </c>
      <c r="DT98" s="481" t="s">
        <v>102</v>
      </c>
      <c r="DU98" s="481" t="s">
        <v>102</v>
      </c>
      <c r="DV98" s="481" t="s">
        <v>102</v>
      </c>
      <c r="DW98" s="481" t="s">
        <v>102</v>
      </c>
      <c r="DX98" s="481" t="s">
        <v>102</v>
      </c>
      <c r="DY98" s="481" t="s">
        <v>102</v>
      </c>
      <c r="DZ98" s="481" t="s">
        <v>102</v>
      </c>
      <c r="EA98" s="481" t="s">
        <v>102</v>
      </c>
      <c r="EB98" s="481" t="s">
        <v>102</v>
      </c>
    </row>
    <row r="99" spans="1:132" x14ac:dyDescent="0.15">
      <c r="B99" s="481">
        <v>3340724</v>
      </c>
      <c r="C99" s="481" t="s">
        <v>102</v>
      </c>
      <c r="D99" s="481" t="s">
        <v>102</v>
      </c>
      <c r="E99" s="481" t="s">
        <v>4476</v>
      </c>
      <c r="F99" s="481" t="s">
        <v>4477</v>
      </c>
      <c r="G99" s="481" t="s">
        <v>102</v>
      </c>
      <c r="H99" s="481" t="s">
        <v>102</v>
      </c>
      <c r="I99" s="481" t="s">
        <v>102</v>
      </c>
      <c r="J99" s="481" t="s">
        <v>102</v>
      </c>
      <c r="K99" s="481" t="s">
        <v>102</v>
      </c>
      <c r="L99" s="481" t="s">
        <v>102</v>
      </c>
      <c r="M99" s="481" t="s">
        <v>102</v>
      </c>
      <c r="N99" s="481" t="s">
        <v>102</v>
      </c>
      <c r="O99" s="481" t="s">
        <v>102</v>
      </c>
      <c r="P99" s="481" t="s">
        <v>102</v>
      </c>
      <c r="Q99" s="481" t="s">
        <v>102</v>
      </c>
      <c r="R99" s="481" t="s">
        <v>102</v>
      </c>
      <c r="S99" s="481" t="s">
        <v>102</v>
      </c>
      <c r="T99" s="481" t="s">
        <v>102</v>
      </c>
      <c r="U99" s="481" t="s">
        <v>102</v>
      </c>
      <c r="V99" s="481" t="s">
        <v>102</v>
      </c>
      <c r="W99" s="481" t="s">
        <v>102</v>
      </c>
      <c r="X99" s="481" t="s">
        <v>102</v>
      </c>
      <c r="Y99" s="481" t="s">
        <v>102</v>
      </c>
      <c r="Z99" s="481" t="s">
        <v>102</v>
      </c>
      <c r="AA99" s="481" t="s">
        <v>102</v>
      </c>
      <c r="AB99" s="481" t="s">
        <v>102</v>
      </c>
      <c r="AC99" s="481" t="s">
        <v>102</v>
      </c>
      <c r="AD99" s="481" t="s">
        <v>102</v>
      </c>
      <c r="AE99" s="481" t="s">
        <v>102</v>
      </c>
      <c r="AF99" s="481" t="s">
        <v>102</v>
      </c>
      <c r="AG99" s="481" t="s">
        <v>102</v>
      </c>
      <c r="AH99" s="481" t="s">
        <v>102</v>
      </c>
      <c r="AI99" s="481" t="s">
        <v>102</v>
      </c>
      <c r="AJ99" s="481" t="s">
        <v>102</v>
      </c>
      <c r="AK99" s="481" t="s">
        <v>102</v>
      </c>
      <c r="AL99" s="481" t="s">
        <v>102</v>
      </c>
      <c r="AM99" s="481" t="s">
        <v>102</v>
      </c>
      <c r="AN99" s="481" t="s">
        <v>102</v>
      </c>
      <c r="AO99" s="481" t="s">
        <v>102</v>
      </c>
      <c r="AP99" s="481" t="s">
        <v>102</v>
      </c>
      <c r="AQ99" s="481" t="s">
        <v>102</v>
      </c>
      <c r="AR99" s="481" t="s">
        <v>102</v>
      </c>
      <c r="AS99" s="481" t="s">
        <v>102</v>
      </c>
      <c r="AT99" s="481" t="s">
        <v>102</v>
      </c>
      <c r="AU99" s="481" t="s">
        <v>102</v>
      </c>
      <c r="AV99" s="481" t="s">
        <v>102</v>
      </c>
      <c r="AW99" s="481" t="s">
        <v>102</v>
      </c>
      <c r="AX99" s="481" t="s">
        <v>102</v>
      </c>
      <c r="AY99" s="481" t="s">
        <v>102</v>
      </c>
      <c r="AZ99" s="481" t="s">
        <v>102</v>
      </c>
      <c r="BA99" s="481" t="s">
        <v>102</v>
      </c>
      <c r="BB99" s="481" t="s">
        <v>102</v>
      </c>
      <c r="BC99" s="481" t="s">
        <v>102</v>
      </c>
      <c r="BD99" s="481" t="s">
        <v>102</v>
      </c>
      <c r="BE99" s="481" t="s">
        <v>102</v>
      </c>
      <c r="BF99" s="481" t="s">
        <v>102</v>
      </c>
      <c r="BG99" s="481" t="s">
        <v>102</v>
      </c>
      <c r="BH99" s="481" t="s">
        <v>102</v>
      </c>
      <c r="BI99" s="481" t="s">
        <v>102</v>
      </c>
      <c r="BJ99" s="481" t="s">
        <v>102</v>
      </c>
      <c r="BK99" s="481" t="s">
        <v>102</v>
      </c>
      <c r="BL99" s="481" t="s">
        <v>102</v>
      </c>
      <c r="BM99" s="481" t="s">
        <v>102</v>
      </c>
      <c r="BN99" s="481" t="s">
        <v>102</v>
      </c>
      <c r="BO99" s="481" t="s">
        <v>102</v>
      </c>
      <c r="BP99" s="481" t="s">
        <v>102</v>
      </c>
      <c r="BQ99" s="481" t="s">
        <v>102</v>
      </c>
      <c r="BR99" s="481" t="s">
        <v>102</v>
      </c>
      <c r="BS99" s="481" t="s">
        <v>102</v>
      </c>
      <c r="BT99" s="481" t="s">
        <v>102</v>
      </c>
      <c r="BU99" s="481" t="s">
        <v>102</v>
      </c>
      <c r="BV99" s="481" t="s">
        <v>102</v>
      </c>
      <c r="BW99" s="481" t="s">
        <v>102</v>
      </c>
      <c r="BX99" s="481" t="s">
        <v>102</v>
      </c>
      <c r="BY99" s="481" t="s">
        <v>102</v>
      </c>
      <c r="BZ99" s="481" t="s">
        <v>102</v>
      </c>
      <c r="CA99" s="481" t="s">
        <v>102</v>
      </c>
      <c r="CB99" s="481" t="s">
        <v>102</v>
      </c>
      <c r="CC99" s="481" t="s">
        <v>102</v>
      </c>
      <c r="CD99" s="481" t="s">
        <v>102</v>
      </c>
      <c r="CE99" s="481" t="s">
        <v>102</v>
      </c>
      <c r="CF99" s="481" t="s">
        <v>102</v>
      </c>
      <c r="CG99" s="481" t="s">
        <v>102</v>
      </c>
      <c r="CH99" s="481" t="s">
        <v>102</v>
      </c>
      <c r="CI99" s="481" t="s">
        <v>102</v>
      </c>
      <c r="CJ99" s="481" t="s">
        <v>102</v>
      </c>
      <c r="CK99" s="481" t="s">
        <v>102</v>
      </c>
      <c r="CL99" s="481" t="s">
        <v>102</v>
      </c>
      <c r="CM99" s="481" t="s">
        <v>102</v>
      </c>
      <c r="CN99" s="481" t="s">
        <v>102</v>
      </c>
      <c r="CO99" s="481" t="s">
        <v>102</v>
      </c>
      <c r="CP99" s="481" t="s">
        <v>102</v>
      </c>
      <c r="CQ99" s="481" t="s">
        <v>102</v>
      </c>
      <c r="CR99" s="481" t="s">
        <v>102</v>
      </c>
      <c r="CS99" s="481" t="s">
        <v>102</v>
      </c>
      <c r="CT99" s="481" t="s">
        <v>102</v>
      </c>
      <c r="CU99" s="481" t="s">
        <v>102</v>
      </c>
      <c r="CV99" s="481" t="s">
        <v>102</v>
      </c>
      <c r="CW99" s="481" t="s">
        <v>102</v>
      </c>
      <c r="CX99" s="481" t="s">
        <v>102</v>
      </c>
      <c r="CY99" s="481" t="s">
        <v>102</v>
      </c>
      <c r="CZ99" s="481" t="s">
        <v>102</v>
      </c>
      <c r="DA99" s="481" t="s">
        <v>102</v>
      </c>
      <c r="DB99" s="481" t="s">
        <v>102</v>
      </c>
      <c r="DC99" s="481" t="s">
        <v>102</v>
      </c>
      <c r="DD99" s="481" t="s">
        <v>102</v>
      </c>
      <c r="DE99" s="481" t="s">
        <v>102</v>
      </c>
      <c r="DF99" s="481" t="s">
        <v>102</v>
      </c>
      <c r="DG99" s="481" t="s">
        <v>102</v>
      </c>
      <c r="DH99" s="481" t="s">
        <v>102</v>
      </c>
      <c r="DI99" s="481" t="s">
        <v>102</v>
      </c>
      <c r="DJ99" s="481" t="s">
        <v>102</v>
      </c>
      <c r="DK99" s="481" t="s">
        <v>102</v>
      </c>
      <c r="DL99" s="481" t="s">
        <v>102</v>
      </c>
      <c r="DM99" s="481" t="s">
        <v>102</v>
      </c>
      <c r="DN99" s="481" t="s">
        <v>102</v>
      </c>
      <c r="DO99" s="481" t="s">
        <v>102</v>
      </c>
      <c r="DP99" s="481" t="s">
        <v>102</v>
      </c>
      <c r="DQ99" s="481" t="s">
        <v>102</v>
      </c>
      <c r="DR99" s="481" t="s">
        <v>102</v>
      </c>
      <c r="DS99" s="481" t="s">
        <v>102</v>
      </c>
      <c r="DT99" s="481" t="s">
        <v>102</v>
      </c>
      <c r="DU99" s="481" t="s">
        <v>102</v>
      </c>
      <c r="DV99" s="481" t="s">
        <v>102</v>
      </c>
      <c r="DW99" s="481" t="s">
        <v>102</v>
      </c>
      <c r="DX99" s="481" t="s">
        <v>102</v>
      </c>
      <c r="DY99" s="481" t="s">
        <v>102</v>
      </c>
      <c r="DZ99" s="481" t="s">
        <v>102</v>
      </c>
      <c r="EA99" s="481" t="s">
        <v>102</v>
      </c>
      <c r="EB99" s="481" t="s">
        <v>102</v>
      </c>
    </row>
    <row r="100" spans="1:132" x14ac:dyDescent="0.15">
      <c r="A100" s="485"/>
      <c r="B100" s="481">
        <v>4087060</v>
      </c>
      <c r="C100" s="481" t="s">
        <v>102</v>
      </c>
      <c r="D100" s="481" t="s">
        <v>102</v>
      </c>
      <c r="E100" s="481" t="s">
        <v>102</v>
      </c>
      <c r="F100" s="481" t="s">
        <v>102</v>
      </c>
      <c r="G100" s="481" t="s">
        <v>102</v>
      </c>
      <c r="H100" s="481" t="s">
        <v>102</v>
      </c>
      <c r="I100" s="481" t="s">
        <v>102</v>
      </c>
      <c r="J100" s="481" t="s">
        <v>102</v>
      </c>
      <c r="K100" s="481" t="s">
        <v>102</v>
      </c>
      <c r="L100" s="481" t="s">
        <v>102</v>
      </c>
      <c r="M100" s="481" t="s">
        <v>102</v>
      </c>
      <c r="N100" s="481" t="s">
        <v>102</v>
      </c>
      <c r="O100" s="481" t="s">
        <v>102</v>
      </c>
      <c r="P100" s="481" t="s">
        <v>102</v>
      </c>
      <c r="Q100" s="481" t="s">
        <v>102</v>
      </c>
      <c r="R100" s="481" t="s">
        <v>102</v>
      </c>
      <c r="S100" s="481" t="s">
        <v>102</v>
      </c>
      <c r="T100" s="481" t="s">
        <v>102</v>
      </c>
      <c r="U100" s="481" t="s">
        <v>102</v>
      </c>
      <c r="V100" s="481" t="s">
        <v>102</v>
      </c>
      <c r="W100" s="481" t="s">
        <v>102</v>
      </c>
      <c r="X100" s="481" t="s">
        <v>102</v>
      </c>
      <c r="Y100" s="481" t="s">
        <v>102</v>
      </c>
      <c r="Z100" s="481" t="s">
        <v>102</v>
      </c>
      <c r="AA100" s="481" t="s">
        <v>102</v>
      </c>
      <c r="AB100" s="481" t="s">
        <v>102</v>
      </c>
      <c r="AC100" s="481" t="s">
        <v>102</v>
      </c>
      <c r="AD100" s="481" t="s">
        <v>102</v>
      </c>
      <c r="AE100" s="481" t="s">
        <v>102</v>
      </c>
      <c r="AF100" s="481" t="s">
        <v>102</v>
      </c>
      <c r="AG100" s="481" t="s">
        <v>102</v>
      </c>
      <c r="AH100" s="481" t="s">
        <v>102</v>
      </c>
      <c r="AI100" s="481" t="s">
        <v>102</v>
      </c>
      <c r="AJ100" s="481" t="s">
        <v>102</v>
      </c>
      <c r="AK100" s="481" t="s">
        <v>102</v>
      </c>
      <c r="AL100" s="481" t="s">
        <v>102</v>
      </c>
      <c r="AM100" s="481" t="s">
        <v>102</v>
      </c>
      <c r="AN100" s="481" t="s">
        <v>102</v>
      </c>
      <c r="AO100" s="481" t="s">
        <v>102</v>
      </c>
      <c r="AP100" s="481" t="s">
        <v>102</v>
      </c>
      <c r="AQ100" s="481" t="s">
        <v>102</v>
      </c>
      <c r="AR100" s="481" t="s">
        <v>102</v>
      </c>
      <c r="AS100" s="481" t="s">
        <v>102</v>
      </c>
      <c r="AT100" s="481" t="s">
        <v>102</v>
      </c>
      <c r="AU100" s="481" t="s">
        <v>102</v>
      </c>
      <c r="AV100" s="481" t="s">
        <v>102</v>
      </c>
      <c r="AW100" s="481" t="s">
        <v>102</v>
      </c>
      <c r="AX100" s="481" t="s">
        <v>102</v>
      </c>
      <c r="AY100" s="481" t="s">
        <v>102</v>
      </c>
      <c r="AZ100" s="481" t="s">
        <v>102</v>
      </c>
      <c r="BA100" s="481" t="s">
        <v>102</v>
      </c>
      <c r="BB100" s="481" t="s">
        <v>102</v>
      </c>
      <c r="BC100" s="481" t="s">
        <v>102</v>
      </c>
      <c r="BD100" s="481" t="s">
        <v>102</v>
      </c>
      <c r="BE100" s="481" t="s">
        <v>102</v>
      </c>
      <c r="BF100" s="481" t="s">
        <v>102</v>
      </c>
      <c r="BG100" s="481" t="s">
        <v>102</v>
      </c>
      <c r="BH100" s="481" t="s">
        <v>102</v>
      </c>
      <c r="BI100" s="481" t="s">
        <v>102</v>
      </c>
      <c r="BJ100" s="481" t="s">
        <v>102</v>
      </c>
      <c r="BK100" s="481" t="s">
        <v>102</v>
      </c>
      <c r="BL100" s="481" t="s">
        <v>102</v>
      </c>
      <c r="BM100" s="481" t="s">
        <v>102</v>
      </c>
      <c r="BN100" s="481" t="s">
        <v>102</v>
      </c>
      <c r="BO100" s="481" t="s">
        <v>102</v>
      </c>
      <c r="BP100" s="481" t="s">
        <v>102</v>
      </c>
      <c r="BQ100" s="481" t="s">
        <v>102</v>
      </c>
      <c r="BR100" s="481" t="s">
        <v>102</v>
      </c>
      <c r="BS100" s="481" t="s">
        <v>102</v>
      </c>
      <c r="BT100" s="481" t="s">
        <v>102</v>
      </c>
      <c r="BU100" s="481" t="s">
        <v>102</v>
      </c>
      <c r="BV100" s="481" t="s">
        <v>102</v>
      </c>
      <c r="BW100" s="481" t="s">
        <v>102</v>
      </c>
      <c r="BX100" s="481" t="s">
        <v>102</v>
      </c>
      <c r="BY100" s="481" t="s">
        <v>102</v>
      </c>
      <c r="BZ100" s="481" t="s">
        <v>102</v>
      </c>
      <c r="CA100" s="481" t="s">
        <v>102</v>
      </c>
      <c r="CB100" s="481" t="s">
        <v>102</v>
      </c>
      <c r="CC100" s="481" t="s">
        <v>102</v>
      </c>
      <c r="CD100" s="481" t="s">
        <v>102</v>
      </c>
      <c r="CE100" s="481" t="s">
        <v>102</v>
      </c>
      <c r="CF100" s="481" t="s">
        <v>102</v>
      </c>
      <c r="CG100" s="481" t="s">
        <v>102</v>
      </c>
      <c r="CH100" s="481" t="s">
        <v>102</v>
      </c>
      <c r="CI100" s="481" t="s">
        <v>102</v>
      </c>
      <c r="CJ100" s="481" t="s">
        <v>102</v>
      </c>
      <c r="CK100" s="481" t="s">
        <v>102</v>
      </c>
      <c r="CL100" s="481" t="s">
        <v>102</v>
      </c>
      <c r="CM100" s="481" t="s">
        <v>102</v>
      </c>
      <c r="CN100" s="481" t="s">
        <v>102</v>
      </c>
      <c r="CO100" s="481" t="s">
        <v>102</v>
      </c>
      <c r="CP100" s="481" t="s">
        <v>102</v>
      </c>
      <c r="CQ100" s="481" t="s">
        <v>102</v>
      </c>
      <c r="CR100" s="481" t="s">
        <v>102</v>
      </c>
      <c r="CS100" s="481" t="s">
        <v>102</v>
      </c>
      <c r="CT100" s="481" t="s">
        <v>102</v>
      </c>
      <c r="CU100" s="481" t="s">
        <v>102</v>
      </c>
      <c r="CV100" s="481" t="s">
        <v>102</v>
      </c>
      <c r="CW100" s="481" t="s">
        <v>102</v>
      </c>
      <c r="CX100" s="481" t="s">
        <v>102</v>
      </c>
      <c r="CY100" s="481" t="s">
        <v>102</v>
      </c>
      <c r="CZ100" s="481" t="s">
        <v>102</v>
      </c>
      <c r="DA100" s="481" t="s">
        <v>102</v>
      </c>
      <c r="DB100" s="481" t="s">
        <v>102</v>
      </c>
      <c r="DC100" s="481" t="s">
        <v>102</v>
      </c>
      <c r="DD100" s="481" t="s">
        <v>102</v>
      </c>
      <c r="DE100" s="481" t="s">
        <v>102</v>
      </c>
      <c r="DF100" s="481" t="s">
        <v>102</v>
      </c>
      <c r="DG100" s="481" t="s">
        <v>102</v>
      </c>
      <c r="DH100" s="481" t="s">
        <v>102</v>
      </c>
      <c r="DI100" s="481" t="s">
        <v>102</v>
      </c>
      <c r="DJ100" s="481" t="s">
        <v>102</v>
      </c>
      <c r="DK100" s="481" t="s">
        <v>102</v>
      </c>
      <c r="DL100" s="481" t="s">
        <v>102</v>
      </c>
      <c r="DM100" s="481" t="s">
        <v>102</v>
      </c>
      <c r="DN100" s="481" t="s">
        <v>102</v>
      </c>
      <c r="DO100" s="481" t="s">
        <v>102</v>
      </c>
      <c r="DP100" s="481" t="s">
        <v>102</v>
      </c>
      <c r="DQ100" s="481" t="s">
        <v>102</v>
      </c>
      <c r="DR100" s="481" t="s">
        <v>102</v>
      </c>
      <c r="DS100" s="481" t="s">
        <v>102</v>
      </c>
      <c r="DT100" s="481" t="s">
        <v>102</v>
      </c>
      <c r="DU100" s="481" t="s">
        <v>102</v>
      </c>
      <c r="DV100" s="481" t="s">
        <v>102</v>
      </c>
      <c r="DW100" s="481" t="s">
        <v>102</v>
      </c>
      <c r="DX100" s="481" t="s">
        <v>102</v>
      </c>
      <c r="DY100" s="481" t="s">
        <v>102</v>
      </c>
      <c r="DZ100" s="481" t="s">
        <v>102</v>
      </c>
      <c r="EA100" s="481" t="s">
        <v>102</v>
      </c>
      <c r="EB100" s="481" t="s">
        <v>102</v>
      </c>
    </row>
    <row r="101" spans="1:132" x14ac:dyDescent="0.15">
      <c r="B101" s="481">
        <v>3696094</v>
      </c>
      <c r="C101" s="481" t="s">
        <v>102</v>
      </c>
      <c r="D101" s="481" t="s">
        <v>102</v>
      </c>
      <c r="E101" s="481" t="s">
        <v>102</v>
      </c>
      <c r="F101" s="481" t="s">
        <v>102</v>
      </c>
      <c r="G101" s="481" t="s">
        <v>102</v>
      </c>
      <c r="H101" s="481" t="s">
        <v>102</v>
      </c>
      <c r="I101" s="481" t="s">
        <v>102</v>
      </c>
      <c r="J101" s="481" t="s">
        <v>102</v>
      </c>
      <c r="K101" s="481" t="s">
        <v>102</v>
      </c>
      <c r="L101" s="481" t="s">
        <v>102</v>
      </c>
      <c r="M101" s="481" t="s">
        <v>102</v>
      </c>
      <c r="N101" s="481" t="s">
        <v>102</v>
      </c>
      <c r="O101" s="481" t="s">
        <v>102</v>
      </c>
      <c r="P101" s="481" t="s">
        <v>102</v>
      </c>
      <c r="Q101" s="481" t="s">
        <v>102</v>
      </c>
      <c r="R101" s="481" t="s">
        <v>102</v>
      </c>
      <c r="S101" s="481" t="s">
        <v>102</v>
      </c>
      <c r="T101" s="481" t="s">
        <v>102</v>
      </c>
      <c r="U101" s="481" t="s">
        <v>102</v>
      </c>
      <c r="V101" s="481" t="s">
        <v>102</v>
      </c>
      <c r="W101" s="481" t="s">
        <v>102</v>
      </c>
      <c r="X101" s="481" t="s">
        <v>102</v>
      </c>
      <c r="Y101" s="481" t="s">
        <v>102</v>
      </c>
      <c r="Z101" s="481" t="s">
        <v>102</v>
      </c>
      <c r="AA101" s="481" t="s">
        <v>102</v>
      </c>
      <c r="AB101" s="481" t="s">
        <v>102</v>
      </c>
      <c r="AC101" s="481" t="s">
        <v>102</v>
      </c>
      <c r="AD101" s="481" t="s">
        <v>102</v>
      </c>
      <c r="AE101" s="481" t="s">
        <v>102</v>
      </c>
      <c r="AF101" s="481" t="s">
        <v>102</v>
      </c>
      <c r="AG101" s="481" t="s">
        <v>102</v>
      </c>
      <c r="AH101" s="481" t="s">
        <v>102</v>
      </c>
      <c r="AI101" s="481" t="s">
        <v>102</v>
      </c>
      <c r="AJ101" s="481" t="s">
        <v>102</v>
      </c>
      <c r="AK101" s="481" t="s">
        <v>102</v>
      </c>
      <c r="AL101" s="481" t="s">
        <v>102</v>
      </c>
      <c r="AM101" s="481" t="s">
        <v>102</v>
      </c>
      <c r="AN101" s="481" t="s">
        <v>102</v>
      </c>
      <c r="AO101" s="481" t="s">
        <v>102</v>
      </c>
      <c r="AP101" s="481" t="s">
        <v>102</v>
      </c>
      <c r="AQ101" s="481" t="s">
        <v>102</v>
      </c>
      <c r="AR101" s="481" t="s">
        <v>102</v>
      </c>
      <c r="AS101" s="481" t="s">
        <v>102</v>
      </c>
      <c r="AT101" s="481" t="s">
        <v>102</v>
      </c>
      <c r="AU101" s="481" t="s">
        <v>102</v>
      </c>
      <c r="AV101" s="481" t="s">
        <v>102</v>
      </c>
      <c r="AW101" s="481" t="s">
        <v>102</v>
      </c>
      <c r="AX101" s="481" t="s">
        <v>102</v>
      </c>
      <c r="AY101" s="481" t="s">
        <v>102</v>
      </c>
      <c r="AZ101" s="481" t="s">
        <v>102</v>
      </c>
      <c r="BA101" s="481" t="s">
        <v>102</v>
      </c>
      <c r="BB101" s="481" t="s">
        <v>102</v>
      </c>
      <c r="BC101" s="481" t="s">
        <v>102</v>
      </c>
      <c r="BD101" s="481" t="s">
        <v>102</v>
      </c>
      <c r="BE101" s="481" t="s">
        <v>102</v>
      </c>
      <c r="BF101" s="481" t="s">
        <v>102</v>
      </c>
      <c r="BG101" s="481" t="s">
        <v>102</v>
      </c>
      <c r="BH101" s="481" t="s">
        <v>102</v>
      </c>
      <c r="BI101" s="481" t="s">
        <v>102</v>
      </c>
      <c r="BJ101" s="481" t="s">
        <v>102</v>
      </c>
      <c r="BK101" s="481" t="s">
        <v>102</v>
      </c>
      <c r="BL101" s="481" t="s">
        <v>102</v>
      </c>
      <c r="BM101" s="481" t="s">
        <v>102</v>
      </c>
      <c r="BN101" s="481" t="s">
        <v>102</v>
      </c>
      <c r="BO101" s="481" t="s">
        <v>102</v>
      </c>
      <c r="BP101" s="481" t="s">
        <v>102</v>
      </c>
      <c r="BQ101" s="481" t="s">
        <v>102</v>
      </c>
      <c r="BR101" s="481" t="s">
        <v>102</v>
      </c>
      <c r="BS101" s="481" t="s">
        <v>102</v>
      </c>
      <c r="BT101" s="481" t="s">
        <v>102</v>
      </c>
      <c r="BU101" s="481" t="s">
        <v>102</v>
      </c>
      <c r="BV101" s="481" t="s">
        <v>102</v>
      </c>
      <c r="BW101" s="481" t="s">
        <v>102</v>
      </c>
      <c r="BX101" s="481" t="s">
        <v>102</v>
      </c>
      <c r="BY101" s="481" t="s">
        <v>102</v>
      </c>
      <c r="BZ101" s="481" t="s">
        <v>102</v>
      </c>
      <c r="CA101" s="481" t="s">
        <v>102</v>
      </c>
      <c r="CB101" s="481" t="s">
        <v>102</v>
      </c>
      <c r="CC101" s="481" t="s">
        <v>102</v>
      </c>
      <c r="CD101" s="481" t="s">
        <v>102</v>
      </c>
      <c r="CE101" s="481" t="s">
        <v>102</v>
      </c>
      <c r="CF101" s="481" t="s">
        <v>102</v>
      </c>
      <c r="CG101" s="481" t="s">
        <v>102</v>
      </c>
      <c r="CH101" s="481" t="s">
        <v>102</v>
      </c>
      <c r="CI101" s="481" t="s">
        <v>102</v>
      </c>
      <c r="CJ101" s="481" t="s">
        <v>102</v>
      </c>
      <c r="CK101" s="481" t="s">
        <v>102</v>
      </c>
      <c r="CL101" s="481" t="s">
        <v>102</v>
      </c>
      <c r="CM101" s="481" t="s">
        <v>102</v>
      </c>
      <c r="CN101" s="481" t="s">
        <v>102</v>
      </c>
      <c r="CO101" s="481" t="s">
        <v>102</v>
      </c>
      <c r="CP101" s="481" t="s">
        <v>102</v>
      </c>
      <c r="CQ101" s="481" t="s">
        <v>102</v>
      </c>
      <c r="CR101" s="481" t="s">
        <v>102</v>
      </c>
      <c r="CS101" s="481" t="s">
        <v>102</v>
      </c>
      <c r="CT101" s="481" t="s">
        <v>102</v>
      </c>
      <c r="CU101" s="481" t="s">
        <v>102</v>
      </c>
      <c r="CV101" s="481" t="s">
        <v>102</v>
      </c>
      <c r="CW101" s="481" t="s">
        <v>102</v>
      </c>
      <c r="CX101" s="481" t="s">
        <v>102</v>
      </c>
      <c r="CY101" s="481" t="s">
        <v>102</v>
      </c>
      <c r="CZ101" s="481" t="s">
        <v>102</v>
      </c>
      <c r="DA101" s="481" t="s">
        <v>102</v>
      </c>
      <c r="DB101" s="481" t="s">
        <v>102</v>
      </c>
      <c r="DC101" s="481" t="s">
        <v>102</v>
      </c>
      <c r="DD101" s="481" t="s">
        <v>102</v>
      </c>
      <c r="DE101" s="481" t="s">
        <v>102</v>
      </c>
      <c r="DF101" s="481" t="s">
        <v>102</v>
      </c>
      <c r="DG101" s="481" t="s">
        <v>102</v>
      </c>
      <c r="DH101" s="481" t="s">
        <v>102</v>
      </c>
      <c r="DI101" s="481" t="s">
        <v>102</v>
      </c>
      <c r="DJ101" s="481" t="s">
        <v>102</v>
      </c>
      <c r="DK101" s="481" t="s">
        <v>102</v>
      </c>
      <c r="DL101" s="481" t="s">
        <v>102</v>
      </c>
      <c r="DM101" s="481" t="s">
        <v>102</v>
      </c>
      <c r="DN101" s="481" t="s">
        <v>102</v>
      </c>
      <c r="DO101" s="481" t="s">
        <v>102</v>
      </c>
      <c r="DP101" s="481" t="s">
        <v>102</v>
      </c>
      <c r="DQ101" s="481" t="s">
        <v>102</v>
      </c>
      <c r="DR101" s="481" t="s">
        <v>102</v>
      </c>
      <c r="DS101" s="481" t="s">
        <v>102</v>
      </c>
      <c r="DT101" s="481" t="s">
        <v>102</v>
      </c>
      <c r="DU101" s="481" t="s">
        <v>102</v>
      </c>
      <c r="DV101" s="481" t="s">
        <v>102</v>
      </c>
      <c r="DW101" s="481" t="s">
        <v>102</v>
      </c>
      <c r="DX101" s="481" t="s">
        <v>102</v>
      </c>
      <c r="DY101" s="481" t="s">
        <v>102</v>
      </c>
      <c r="DZ101" s="481" t="s">
        <v>102</v>
      </c>
      <c r="EA101" s="481" t="s">
        <v>102</v>
      </c>
      <c r="EB101" s="481" t="s">
        <v>102</v>
      </c>
    </row>
    <row r="102" spans="1:132" x14ac:dyDescent="0.15">
      <c r="B102" s="481">
        <v>4465128</v>
      </c>
      <c r="C102" s="481" t="s">
        <v>102</v>
      </c>
      <c r="D102" s="481" t="s">
        <v>102</v>
      </c>
      <c r="E102" s="481" t="s">
        <v>102</v>
      </c>
      <c r="F102" s="481" t="s">
        <v>102</v>
      </c>
      <c r="G102" s="481" t="s">
        <v>102</v>
      </c>
      <c r="H102" s="481" t="s">
        <v>102</v>
      </c>
      <c r="I102" s="481" t="s">
        <v>102</v>
      </c>
      <c r="J102" s="481" t="s">
        <v>4490</v>
      </c>
      <c r="K102" s="481" t="s">
        <v>4491</v>
      </c>
      <c r="L102" s="481" t="s">
        <v>4492</v>
      </c>
      <c r="M102" s="481" t="s">
        <v>4493</v>
      </c>
      <c r="N102" s="481" t="s">
        <v>4494</v>
      </c>
      <c r="O102" s="481" t="s">
        <v>4495</v>
      </c>
      <c r="P102" s="481" t="s">
        <v>4496</v>
      </c>
      <c r="Q102" s="481" t="s">
        <v>102</v>
      </c>
      <c r="R102" s="481" t="s">
        <v>102</v>
      </c>
      <c r="S102" s="481" t="s">
        <v>102</v>
      </c>
      <c r="T102" s="481" t="s">
        <v>102</v>
      </c>
      <c r="U102" s="481" t="s">
        <v>102</v>
      </c>
      <c r="V102" s="481" t="s">
        <v>102</v>
      </c>
      <c r="W102" s="481" t="s">
        <v>102</v>
      </c>
      <c r="X102" s="481" t="s">
        <v>102</v>
      </c>
      <c r="Y102" s="481" t="s">
        <v>102</v>
      </c>
      <c r="Z102" s="481" t="s">
        <v>102</v>
      </c>
      <c r="AA102" s="481" t="s">
        <v>102</v>
      </c>
      <c r="AB102" s="481" t="s">
        <v>102</v>
      </c>
      <c r="AC102" s="481" t="s">
        <v>102</v>
      </c>
      <c r="AD102" s="481" t="s">
        <v>102</v>
      </c>
      <c r="AE102" s="481" t="s">
        <v>102</v>
      </c>
      <c r="AF102" s="481" t="s">
        <v>102</v>
      </c>
      <c r="AG102" s="481" t="s">
        <v>102</v>
      </c>
      <c r="AH102" s="481" t="s">
        <v>102</v>
      </c>
      <c r="AI102" s="481" t="s">
        <v>102</v>
      </c>
      <c r="AJ102" s="481" t="s">
        <v>102</v>
      </c>
      <c r="AK102" s="481" t="s">
        <v>102</v>
      </c>
      <c r="AL102" s="481" t="s">
        <v>102</v>
      </c>
      <c r="AM102" s="481" t="s">
        <v>102</v>
      </c>
      <c r="AN102" s="481" t="s">
        <v>102</v>
      </c>
      <c r="AO102" s="481" t="s">
        <v>102</v>
      </c>
      <c r="AP102" s="481" t="s">
        <v>102</v>
      </c>
      <c r="AQ102" s="481" t="s">
        <v>102</v>
      </c>
      <c r="AR102" s="481" t="s">
        <v>102</v>
      </c>
      <c r="AS102" s="481" t="s">
        <v>102</v>
      </c>
      <c r="AT102" s="481" t="s">
        <v>102</v>
      </c>
      <c r="AU102" s="481" t="s">
        <v>102</v>
      </c>
      <c r="AV102" s="481" t="s">
        <v>102</v>
      </c>
      <c r="AW102" s="481" t="s">
        <v>102</v>
      </c>
      <c r="AX102" s="481" t="s">
        <v>102</v>
      </c>
      <c r="AY102" s="481" t="s">
        <v>102</v>
      </c>
      <c r="AZ102" s="481" t="s">
        <v>102</v>
      </c>
      <c r="BA102" s="481" t="s">
        <v>102</v>
      </c>
      <c r="BB102" s="481" t="s">
        <v>102</v>
      </c>
      <c r="BC102" s="481" t="s">
        <v>102</v>
      </c>
      <c r="BD102" s="481" t="s">
        <v>102</v>
      </c>
      <c r="BE102" s="481" t="s">
        <v>102</v>
      </c>
      <c r="BF102" s="481" t="s">
        <v>102</v>
      </c>
      <c r="BG102" s="481" t="s">
        <v>102</v>
      </c>
      <c r="BH102" s="481" t="s">
        <v>102</v>
      </c>
      <c r="BI102" s="481" t="s">
        <v>102</v>
      </c>
      <c r="BJ102" s="481" t="s">
        <v>102</v>
      </c>
      <c r="BK102" s="481" t="s">
        <v>102</v>
      </c>
      <c r="BL102" s="481" t="s">
        <v>102</v>
      </c>
      <c r="BM102" s="481" t="s">
        <v>102</v>
      </c>
      <c r="BN102" s="481" t="s">
        <v>102</v>
      </c>
      <c r="BO102" s="481" t="s">
        <v>102</v>
      </c>
      <c r="BP102" s="481" t="s">
        <v>102</v>
      </c>
      <c r="BQ102" s="481" t="s">
        <v>102</v>
      </c>
      <c r="BR102" s="481" t="s">
        <v>102</v>
      </c>
      <c r="BS102" s="481" t="s">
        <v>102</v>
      </c>
      <c r="BT102" s="481" t="s">
        <v>102</v>
      </c>
      <c r="BU102" s="481" t="s">
        <v>102</v>
      </c>
      <c r="BV102" s="481" t="s">
        <v>102</v>
      </c>
      <c r="BW102" s="481" t="s">
        <v>102</v>
      </c>
      <c r="BX102" s="481" t="s">
        <v>102</v>
      </c>
      <c r="BY102" s="481" t="s">
        <v>102</v>
      </c>
      <c r="BZ102" s="481" t="s">
        <v>102</v>
      </c>
      <c r="CA102" s="481" t="s">
        <v>102</v>
      </c>
      <c r="CB102" s="481" t="s">
        <v>102</v>
      </c>
      <c r="CC102" s="481" t="s">
        <v>102</v>
      </c>
      <c r="CD102" s="481" t="s">
        <v>102</v>
      </c>
      <c r="CE102" s="481" t="s">
        <v>102</v>
      </c>
      <c r="CF102" s="481" t="s">
        <v>102</v>
      </c>
      <c r="CG102" s="481" t="s">
        <v>102</v>
      </c>
      <c r="CH102" s="481" t="s">
        <v>102</v>
      </c>
      <c r="CI102" s="481" t="s">
        <v>102</v>
      </c>
      <c r="CJ102" s="481" t="s">
        <v>102</v>
      </c>
      <c r="CK102" s="481" t="s">
        <v>102</v>
      </c>
      <c r="CL102" s="481" t="s">
        <v>102</v>
      </c>
      <c r="CM102" s="481" t="s">
        <v>102</v>
      </c>
      <c r="CN102" s="481" t="s">
        <v>102</v>
      </c>
      <c r="CO102" s="481" t="s">
        <v>102</v>
      </c>
      <c r="CP102" s="481" t="s">
        <v>102</v>
      </c>
      <c r="CQ102" s="481" t="s">
        <v>102</v>
      </c>
      <c r="CR102" s="481" t="s">
        <v>102</v>
      </c>
      <c r="CS102" s="481" t="s">
        <v>102</v>
      </c>
      <c r="CT102" s="481" t="s">
        <v>102</v>
      </c>
      <c r="CU102" s="481" t="s">
        <v>102</v>
      </c>
      <c r="CV102" s="481" t="s">
        <v>102</v>
      </c>
      <c r="CW102" s="481" t="s">
        <v>102</v>
      </c>
      <c r="CX102" s="481" t="s">
        <v>102</v>
      </c>
      <c r="CY102" s="481" t="s">
        <v>102</v>
      </c>
      <c r="CZ102" s="481" t="s">
        <v>102</v>
      </c>
      <c r="DA102" s="481" t="s">
        <v>102</v>
      </c>
      <c r="DB102" s="481" t="s">
        <v>102</v>
      </c>
      <c r="DC102" s="481" t="s">
        <v>102</v>
      </c>
      <c r="DD102" s="481" t="s">
        <v>102</v>
      </c>
      <c r="DE102" s="481" t="s">
        <v>102</v>
      </c>
      <c r="DF102" s="481" t="s">
        <v>102</v>
      </c>
      <c r="DG102" s="481" t="s">
        <v>102</v>
      </c>
      <c r="DH102" s="481" t="s">
        <v>102</v>
      </c>
      <c r="DI102" s="481" t="s">
        <v>102</v>
      </c>
      <c r="DJ102" s="481" t="s">
        <v>102</v>
      </c>
      <c r="DK102" s="481" t="s">
        <v>102</v>
      </c>
      <c r="DL102" s="481" t="s">
        <v>102</v>
      </c>
      <c r="DM102" s="481" t="s">
        <v>102</v>
      </c>
      <c r="DN102" s="481" t="s">
        <v>102</v>
      </c>
      <c r="DO102" s="481" t="s">
        <v>102</v>
      </c>
      <c r="DP102" s="481" t="s">
        <v>102</v>
      </c>
      <c r="DQ102" s="481" t="s">
        <v>102</v>
      </c>
      <c r="DR102" s="481" t="s">
        <v>102</v>
      </c>
      <c r="DS102" s="481" t="s">
        <v>102</v>
      </c>
      <c r="DT102" s="481" t="s">
        <v>102</v>
      </c>
      <c r="DU102" s="481" t="s">
        <v>102</v>
      </c>
      <c r="DV102" s="481" t="s">
        <v>102</v>
      </c>
      <c r="DW102" s="481" t="s">
        <v>102</v>
      </c>
      <c r="DX102" s="481" t="s">
        <v>102</v>
      </c>
      <c r="DY102" s="481" t="s">
        <v>102</v>
      </c>
      <c r="DZ102" s="481" t="s">
        <v>102</v>
      </c>
      <c r="EA102" s="481" t="s">
        <v>102</v>
      </c>
      <c r="EB102" s="481" t="s">
        <v>102</v>
      </c>
    </row>
    <row r="103" spans="1:132" x14ac:dyDescent="0.15">
      <c r="B103" s="481">
        <v>3597490</v>
      </c>
      <c r="C103" s="481" t="s">
        <v>102</v>
      </c>
      <c r="D103" s="481" t="s">
        <v>4913</v>
      </c>
      <c r="E103" s="481" t="s">
        <v>4914</v>
      </c>
      <c r="F103" s="481" t="s">
        <v>4915</v>
      </c>
      <c r="G103" s="481" t="s">
        <v>4916</v>
      </c>
      <c r="H103" s="481" t="s">
        <v>4498</v>
      </c>
      <c r="I103" s="481" t="s">
        <v>102</v>
      </c>
      <c r="J103" s="481" t="s">
        <v>102</v>
      </c>
      <c r="K103" s="481" t="s">
        <v>102</v>
      </c>
      <c r="L103" s="481" t="s">
        <v>102</v>
      </c>
      <c r="M103" s="481" t="s">
        <v>102</v>
      </c>
      <c r="N103" s="481" t="s">
        <v>102</v>
      </c>
      <c r="O103" s="481" t="s">
        <v>102</v>
      </c>
      <c r="P103" s="481" t="s">
        <v>102</v>
      </c>
      <c r="Q103" s="481" t="s">
        <v>102</v>
      </c>
      <c r="R103" s="481" t="s">
        <v>102</v>
      </c>
      <c r="S103" s="481" t="s">
        <v>102</v>
      </c>
      <c r="T103" s="481" t="s">
        <v>102</v>
      </c>
      <c r="U103" s="481" t="s">
        <v>102</v>
      </c>
      <c r="V103" s="481" t="s">
        <v>102</v>
      </c>
      <c r="W103" s="481" t="s">
        <v>102</v>
      </c>
      <c r="X103" s="481" t="s">
        <v>102</v>
      </c>
      <c r="Y103" s="481" t="s">
        <v>102</v>
      </c>
      <c r="Z103" s="481" t="s">
        <v>102</v>
      </c>
      <c r="AA103" s="481" t="s">
        <v>102</v>
      </c>
      <c r="AB103" s="481" t="s">
        <v>102</v>
      </c>
      <c r="AC103" s="481" t="s">
        <v>102</v>
      </c>
      <c r="AD103" s="481" t="s">
        <v>102</v>
      </c>
      <c r="AE103" s="481" t="s">
        <v>102</v>
      </c>
      <c r="AF103" s="481" t="s">
        <v>102</v>
      </c>
      <c r="AG103" s="481" t="s">
        <v>102</v>
      </c>
      <c r="AH103" s="481" t="s">
        <v>102</v>
      </c>
      <c r="AI103" s="481" t="s">
        <v>102</v>
      </c>
      <c r="AJ103" s="481" t="s">
        <v>102</v>
      </c>
      <c r="AK103" s="481" t="s">
        <v>102</v>
      </c>
      <c r="AL103" s="481" t="s">
        <v>102</v>
      </c>
      <c r="AM103" s="481" t="s">
        <v>102</v>
      </c>
      <c r="AN103" s="481" t="s">
        <v>102</v>
      </c>
      <c r="AO103" s="481" t="s">
        <v>102</v>
      </c>
      <c r="AP103" s="481" t="s">
        <v>102</v>
      </c>
      <c r="AQ103" s="481" t="s">
        <v>102</v>
      </c>
      <c r="AR103" s="481" t="s">
        <v>102</v>
      </c>
      <c r="AS103" s="481" t="s">
        <v>102</v>
      </c>
      <c r="AT103" s="481" t="s">
        <v>102</v>
      </c>
      <c r="AU103" s="481" t="s">
        <v>102</v>
      </c>
      <c r="AV103" s="481" t="s">
        <v>102</v>
      </c>
      <c r="AW103" s="481" t="s">
        <v>102</v>
      </c>
      <c r="AX103" s="481" t="s">
        <v>102</v>
      </c>
      <c r="AY103" s="481" t="s">
        <v>102</v>
      </c>
      <c r="AZ103" s="481" t="s">
        <v>102</v>
      </c>
      <c r="BA103" s="481" t="s">
        <v>102</v>
      </c>
      <c r="BB103" s="481" t="s">
        <v>102</v>
      </c>
      <c r="BC103" s="481" t="s">
        <v>102</v>
      </c>
      <c r="BD103" s="481" t="s">
        <v>102</v>
      </c>
      <c r="BE103" s="481" t="s">
        <v>102</v>
      </c>
      <c r="BF103" s="481" t="s">
        <v>102</v>
      </c>
      <c r="BG103" s="481" t="s">
        <v>102</v>
      </c>
      <c r="BH103" s="481" t="s">
        <v>102</v>
      </c>
      <c r="BI103" s="481" t="s">
        <v>102</v>
      </c>
      <c r="BJ103" s="481" t="s">
        <v>102</v>
      </c>
      <c r="BK103" s="481" t="s">
        <v>102</v>
      </c>
      <c r="BL103" s="481" t="s">
        <v>102</v>
      </c>
      <c r="BM103" s="481" t="s">
        <v>102</v>
      </c>
      <c r="BN103" s="481" t="s">
        <v>102</v>
      </c>
      <c r="BO103" s="481" t="s">
        <v>102</v>
      </c>
      <c r="BP103" s="481" t="s">
        <v>102</v>
      </c>
      <c r="BQ103" s="481" t="s">
        <v>102</v>
      </c>
      <c r="BR103" s="481" t="s">
        <v>102</v>
      </c>
      <c r="BS103" s="481" t="s">
        <v>102</v>
      </c>
      <c r="BT103" s="481" t="s">
        <v>102</v>
      </c>
      <c r="BU103" s="481" t="s">
        <v>102</v>
      </c>
      <c r="BV103" s="481" t="s">
        <v>102</v>
      </c>
      <c r="BW103" s="481" t="s">
        <v>102</v>
      </c>
      <c r="BX103" s="481" t="s">
        <v>102</v>
      </c>
      <c r="BY103" s="481" t="s">
        <v>102</v>
      </c>
      <c r="BZ103" s="481" t="s">
        <v>102</v>
      </c>
      <c r="CA103" s="481" t="s">
        <v>102</v>
      </c>
      <c r="CB103" s="481" t="s">
        <v>102</v>
      </c>
      <c r="CC103" s="481" t="s">
        <v>102</v>
      </c>
      <c r="CD103" s="481" t="s">
        <v>102</v>
      </c>
      <c r="CE103" s="481" t="s">
        <v>102</v>
      </c>
      <c r="CF103" s="481" t="s">
        <v>102</v>
      </c>
      <c r="CG103" s="481" t="s">
        <v>102</v>
      </c>
      <c r="CH103" s="481" t="s">
        <v>102</v>
      </c>
      <c r="CI103" s="481" t="s">
        <v>102</v>
      </c>
      <c r="CJ103" s="481" t="s">
        <v>102</v>
      </c>
      <c r="CK103" s="481" t="s">
        <v>102</v>
      </c>
      <c r="CL103" s="481" t="s">
        <v>102</v>
      </c>
      <c r="CM103" s="481" t="s">
        <v>102</v>
      </c>
      <c r="CN103" s="481" t="s">
        <v>102</v>
      </c>
      <c r="CO103" s="481" t="s">
        <v>102</v>
      </c>
      <c r="CP103" s="481" t="s">
        <v>102</v>
      </c>
      <c r="CQ103" s="481" t="s">
        <v>102</v>
      </c>
      <c r="CR103" s="481" t="s">
        <v>102</v>
      </c>
      <c r="CS103" s="481" t="s">
        <v>102</v>
      </c>
      <c r="CT103" s="481" t="s">
        <v>102</v>
      </c>
      <c r="CU103" s="481" t="s">
        <v>102</v>
      </c>
      <c r="CV103" s="481" t="s">
        <v>102</v>
      </c>
      <c r="CW103" s="481" t="s">
        <v>102</v>
      </c>
      <c r="CX103" s="481" t="s">
        <v>102</v>
      </c>
      <c r="CY103" s="481" t="s">
        <v>102</v>
      </c>
      <c r="CZ103" s="481" t="s">
        <v>102</v>
      </c>
      <c r="DA103" s="481" t="s">
        <v>102</v>
      </c>
      <c r="DB103" s="481" t="s">
        <v>102</v>
      </c>
      <c r="DC103" s="481" t="s">
        <v>102</v>
      </c>
      <c r="DD103" s="481" t="s">
        <v>102</v>
      </c>
      <c r="DE103" s="481" t="s">
        <v>102</v>
      </c>
      <c r="DF103" s="481" t="s">
        <v>102</v>
      </c>
      <c r="DG103" s="481" t="s">
        <v>102</v>
      </c>
      <c r="DH103" s="481" t="s">
        <v>102</v>
      </c>
      <c r="DI103" s="481" t="s">
        <v>102</v>
      </c>
      <c r="DJ103" s="481" t="s">
        <v>102</v>
      </c>
      <c r="DK103" s="481" t="s">
        <v>102</v>
      </c>
      <c r="DL103" s="481" t="s">
        <v>102</v>
      </c>
      <c r="DM103" s="481" t="s">
        <v>102</v>
      </c>
      <c r="DN103" s="481" t="s">
        <v>102</v>
      </c>
      <c r="DO103" s="481" t="s">
        <v>102</v>
      </c>
      <c r="DP103" s="481" t="s">
        <v>102</v>
      </c>
      <c r="DQ103" s="481" t="s">
        <v>102</v>
      </c>
      <c r="DR103" s="481" t="s">
        <v>102</v>
      </c>
      <c r="DS103" s="481" t="s">
        <v>102</v>
      </c>
      <c r="DT103" s="481" t="s">
        <v>102</v>
      </c>
      <c r="DU103" s="481" t="s">
        <v>102</v>
      </c>
      <c r="DV103" s="481" t="s">
        <v>102</v>
      </c>
      <c r="DW103" s="481" t="s">
        <v>102</v>
      </c>
      <c r="DX103" s="481" t="s">
        <v>102</v>
      </c>
      <c r="DY103" s="481" t="s">
        <v>102</v>
      </c>
      <c r="DZ103" s="481" t="s">
        <v>102</v>
      </c>
      <c r="EA103" s="481" t="s">
        <v>102</v>
      </c>
      <c r="EB103" s="481" t="s">
        <v>102</v>
      </c>
    </row>
    <row r="104" spans="1:132" x14ac:dyDescent="0.15">
      <c r="B104" s="481">
        <v>4170606</v>
      </c>
      <c r="C104" s="481" t="s">
        <v>102</v>
      </c>
      <c r="D104" s="481" t="s">
        <v>102</v>
      </c>
      <c r="E104" s="481" t="s">
        <v>102</v>
      </c>
      <c r="F104" s="481" t="s">
        <v>4917</v>
      </c>
      <c r="G104" s="481" t="s">
        <v>102</v>
      </c>
      <c r="H104" s="481" t="s">
        <v>102</v>
      </c>
      <c r="I104" s="481" t="s">
        <v>102</v>
      </c>
      <c r="J104" s="481" t="s">
        <v>4500</v>
      </c>
      <c r="K104" s="481" t="s">
        <v>4501</v>
      </c>
      <c r="L104" s="481" t="s">
        <v>4917</v>
      </c>
      <c r="M104" s="481" t="s">
        <v>4918</v>
      </c>
      <c r="N104" s="481" t="s">
        <v>4502</v>
      </c>
      <c r="O104" s="481" t="s">
        <v>102</v>
      </c>
      <c r="P104" s="481" t="s">
        <v>102</v>
      </c>
      <c r="Q104" s="481" t="s">
        <v>102</v>
      </c>
      <c r="R104" s="481" t="s">
        <v>102</v>
      </c>
      <c r="S104" s="481" t="s">
        <v>102</v>
      </c>
      <c r="T104" s="481" t="s">
        <v>102</v>
      </c>
      <c r="U104" s="481" t="s">
        <v>102</v>
      </c>
      <c r="V104" s="481" t="s">
        <v>102</v>
      </c>
      <c r="W104" s="481" t="s">
        <v>102</v>
      </c>
      <c r="X104" s="481" t="s">
        <v>102</v>
      </c>
      <c r="Y104" s="481" t="s">
        <v>102</v>
      </c>
      <c r="Z104" s="481" t="s">
        <v>102</v>
      </c>
      <c r="AA104" s="481" t="s">
        <v>102</v>
      </c>
      <c r="AB104" s="481" t="s">
        <v>102</v>
      </c>
      <c r="AC104" s="481" t="s">
        <v>102</v>
      </c>
      <c r="AD104" s="481" t="s">
        <v>102</v>
      </c>
      <c r="AE104" s="481" t="s">
        <v>102</v>
      </c>
      <c r="AF104" s="481" t="s">
        <v>102</v>
      </c>
      <c r="AG104" s="481" t="s">
        <v>102</v>
      </c>
      <c r="AH104" s="481" t="s">
        <v>102</v>
      </c>
      <c r="AI104" s="481" t="s">
        <v>102</v>
      </c>
      <c r="AJ104" s="481" t="s">
        <v>102</v>
      </c>
      <c r="AK104" s="481" t="s">
        <v>102</v>
      </c>
      <c r="AL104" s="481" t="s">
        <v>102</v>
      </c>
      <c r="AM104" s="481" t="s">
        <v>102</v>
      </c>
      <c r="AN104" s="481" t="s">
        <v>102</v>
      </c>
      <c r="AO104" s="481" t="s">
        <v>102</v>
      </c>
      <c r="AP104" s="481" t="s">
        <v>102</v>
      </c>
      <c r="AQ104" s="481" t="s">
        <v>102</v>
      </c>
      <c r="AR104" s="481" t="s">
        <v>102</v>
      </c>
      <c r="AS104" s="481" t="s">
        <v>102</v>
      </c>
      <c r="AT104" s="481" t="s">
        <v>102</v>
      </c>
      <c r="AU104" s="481" t="s">
        <v>102</v>
      </c>
      <c r="AV104" s="481" t="s">
        <v>102</v>
      </c>
      <c r="AW104" s="481" t="s">
        <v>102</v>
      </c>
      <c r="AX104" s="481" t="s">
        <v>102</v>
      </c>
      <c r="AY104" s="481" t="s">
        <v>102</v>
      </c>
      <c r="AZ104" s="481" t="s">
        <v>102</v>
      </c>
      <c r="BA104" s="481" t="s">
        <v>102</v>
      </c>
      <c r="BB104" s="481" t="s">
        <v>102</v>
      </c>
      <c r="BC104" s="481" t="s">
        <v>102</v>
      </c>
      <c r="BD104" s="481" t="s">
        <v>102</v>
      </c>
      <c r="BE104" s="481" t="s">
        <v>102</v>
      </c>
      <c r="BF104" s="481" t="s">
        <v>102</v>
      </c>
      <c r="BG104" s="481" t="s">
        <v>102</v>
      </c>
      <c r="BH104" s="481" t="s">
        <v>102</v>
      </c>
      <c r="BI104" s="481" t="s">
        <v>102</v>
      </c>
      <c r="BJ104" s="481" t="s">
        <v>102</v>
      </c>
      <c r="BK104" s="481" t="s">
        <v>102</v>
      </c>
      <c r="BL104" s="481" t="s">
        <v>102</v>
      </c>
      <c r="BM104" s="481" t="s">
        <v>102</v>
      </c>
      <c r="BN104" s="481" t="s">
        <v>102</v>
      </c>
      <c r="BO104" s="481" t="s">
        <v>102</v>
      </c>
      <c r="BP104" s="481" t="s">
        <v>102</v>
      </c>
      <c r="BQ104" s="481" t="s">
        <v>102</v>
      </c>
      <c r="BR104" s="481" t="s">
        <v>102</v>
      </c>
      <c r="BS104" s="481" t="s">
        <v>102</v>
      </c>
      <c r="BT104" s="481" t="s">
        <v>102</v>
      </c>
      <c r="BU104" s="481" t="s">
        <v>102</v>
      </c>
      <c r="BV104" s="481" t="s">
        <v>102</v>
      </c>
      <c r="BW104" s="481" t="s">
        <v>102</v>
      </c>
      <c r="BX104" s="481" t="s">
        <v>102</v>
      </c>
      <c r="BY104" s="481" t="s">
        <v>102</v>
      </c>
      <c r="BZ104" s="481" t="s">
        <v>102</v>
      </c>
      <c r="CA104" s="481" t="s">
        <v>102</v>
      </c>
      <c r="CB104" s="481" t="s">
        <v>102</v>
      </c>
      <c r="CC104" s="481" t="s">
        <v>102</v>
      </c>
      <c r="CD104" s="481" t="s">
        <v>102</v>
      </c>
      <c r="CE104" s="481" t="s">
        <v>102</v>
      </c>
      <c r="CF104" s="481" t="s">
        <v>102</v>
      </c>
      <c r="CG104" s="481" t="s">
        <v>102</v>
      </c>
      <c r="CH104" s="481" t="s">
        <v>102</v>
      </c>
      <c r="CI104" s="481" t="s">
        <v>102</v>
      </c>
      <c r="CJ104" s="481" t="s">
        <v>102</v>
      </c>
      <c r="CK104" s="481" t="s">
        <v>102</v>
      </c>
      <c r="CL104" s="481" t="s">
        <v>102</v>
      </c>
      <c r="CM104" s="481" t="s">
        <v>102</v>
      </c>
      <c r="CN104" s="481" t="s">
        <v>102</v>
      </c>
      <c r="CO104" s="481" t="s">
        <v>102</v>
      </c>
      <c r="CP104" s="481" t="s">
        <v>102</v>
      </c>
      <c r="CQ104" s="481" t="s">
        <v>102</v>
      </c>
      <c r="CR104" s="481" t="s">
        <v>102</v>
      </c>
      <c r="CS104" s="481" t="s">
        <v>102</v>
      </c>
      <c r="CT104" s="481" t="s">
        <v>102</v>
      </c>
      <c r="CU104" s="481" t="s">
        <v>102</v>
      </c>
      <c r="CV104" s="481" t="s">
        <v>102</v>
      </c>
      <c r="CW104" s="481" t="s">
        <v>102</v>
      </c>
      <c r="CX104" s="481" t="s">
        <v>102</v>
      </c>
      <c r="CY104" s="481" t="s">
        <v>102</v>
      </c>
      <c r="CZ104" s="481" t="s">
        <v>102</v>
      </c>
      <c r="DA104" s="481" t="s">
        <v>102</v>
      </c>
      <c r="DB104" s="481" t="s">
        <v>102</v>
      </c>
      <c r="DC104" s="481" t="s">
        <v>102</v>
      </c>
      <c r="DD104" s="481" t="s">
        <v>102</v>
      </c>
      <c r="DE104" s="481" t="s">
        <v>102</v>
      </c>
      <c r="DF104" s="481" t="s">
        <v>102</v>
      </c>
      <c r="DG104" s="481" t="s">
        <v>102</v>
      </c>
      <c r="DH104" s="481" t="s">
        <v>102</v>
      </c>
      <c r="DI104" s="481" t="s">
        <v>102</v>
      </c>
      <c r="DJ104" s="481" t="s">
        <v>102</v>
      </c>
      <c r="DK104" s="481" t="s">
        <v>102</v>
      </c>
      <c r="DL104" s="481" t="s">
        <v>102</v>
      </c>
      <c r="DM104" s="481" t="s">
        <v>102</v>
      </c>
      <c r="DN104" s="481" t="s">
        <v>102</v>
      </c>
      <c r="DO104" s="481" t="s">
        <v>102</v>
      </c>
      <c r="DP104" s="481" t="s">
        <v>102</v>
      </c>
      <c r="DQ104" s="481" t="s">
        <v>102</v>
      </c>
      <c r="DR104" s="481" t="s">
        <v>102</v>
      </c>
      <c r="DS104" s="481" t="s">
        <v>102</v>
      </c>
      <c r="DT104" s="481" t="s">
        <v>102</v>
      </c>
      <c r="DU104" s="481" t="s">
        <v>102</v>
      </c>
      <c r="DV104" s="481" t="s">
        <v>102</v>
      </c>
      <c r="DW104" s="481" t="s">
        <v>102</v>
      </c>
      <c r="DX104" s="481" t="s">
        <v>102</v>
      </c>
      <c r="DY104" s="481" t="s">
        <v>102</v>
      </c>
      <c r="DZ104" s="481" t="s">
        <v>102</v>
      </c>
      <c r="EA104" s="481" t="s">
        <v>102</v>
      </c>
      <c r="EB104" s="481" t="s">
        <v>102</v>
      </c>
    </row>
    <row r="105" spans="1:132" x14ac:dyDescent="0.15">
      <c r="B105" s="481">
        <v>4165634</v>
      </c>
      <c r="C105" s="481" t="s">
        <v>4919</v>
      </c>
      <c r="D105" s="481" t="s">
        <v>4920</v>
      </c>
      <c r="E105" s="481" t="s">
        <v>4921</v>
      </c>
      <c r="F105" s="481" t="s">
        <v>4922</v>
      </c>
      <c r="G105" s="481" t="s">
        <v>4923</v>
      </c>
      <c r="H105" s="481" t="s">
        <v>4924</v>
      </c>
      <c r="I105" s="481" t="s">
        <v>4925</v>
      </c>
      <c r="J105" s="481" t="s">
        <v>4926</v>
      </c>
      <c r="K105" s="481" t="s">
        <v>4927</v>
      </c>
      <c r="L105" s="481" t="s">
        <v>4928</v>
      </c>
      <c r="M105" s="481" t="s">
        <v>4929</v>
      </c>
      <c r="N105" s="481" t="s">
        <v>4930</v>
      </c>
      <c r="O105" s="481" t="s">
        <v>4931</v>
      </c>
      <c r="P105" s="481" t="s">
        <v>4932</v>
      </c>
      <c r="Q105" s="481" t="s">
        <v>4933</v>
      </c>
      <c r="R105" s="481" t="s">
        <v>4934</v>
      </c>
      <c r="S105" s="481" t="s">
        <v>4935</v>
      </c>
      <c r="T105" s="481" t="s">
        <v>4936</v>
      </c>
      <c r="U105" s="481" t="s">
        <v>102</v>
      </c>
      <c r="V105" s="481" t="s">
        <v>102</v>
      </c>
      <c r="W105" s="481" t="s">
        <v>102</v>
      </c>
      <c r="X105" s="481" t="s">
        <v>102</v>
      </c>
      <c r="Y105" s="481" t="s">
        <v>102</v>
      </c>
      <c r="Z105" s="481" t="s">
        <v>102</v>
      </c>
      <c r="AA105" s="481" t="s">
        <v>102</v>
      </c>
      <c r="AB105" s="481" t="s">
        <v>102</v>
      </c>
      <c r="AC105" s="481" t="s">
        <v>102</v>
      </c>
      <c r="AD105" s="481" t="s">
        <v>102</v>
      </c>
      <c r="AE105" s="481" t="s">
        <v>102</v>
      </c>
      <c r="AF105" s="481" t="s">
        <v>102</v>
      </c>
      <c r="AG105" s="481" t="s">
        <v>102</v>
      </c>
      <c r="AH105" s="481" t="s">
        <v>102</v>
      </c>
      <c r="AI105" s="481" t="s">
        <v>102</v>
      </c>
      <c r="AJ105" s="481" t="s">
        <v>102</v>
      </c>
      <c r="AK105" s="481" t="s">
        <v>102</v>
      </c>
      <c r="AL105" s="481" t="s">
        <v>102</v>
      </c>
      <c r="AM105" s="481" t="s">
        <v>102</v>
      </c>
      <c r="AN105" s="481" t="s">
        <v>102</v>
      </c>
      <c r="AO105" s="481" t="s">
        <v>102</v>
      </c>
      <c r="AP105" s="481" t="s">
        <v>102</v>
      </c>
      <c r="AQ105" s="481" t="s">
        <v>102</v>
      </c>
      <c r="AR105" s="481" t="s">
        <v>102</v>
      </c>
      <c r="AS105" s="481" t="s">
        <v>102</v>
      </c>
      <c r="AT105" s="481" t="s">
        <v>102</v>
      </c>
      <c r="AU105" s="481" t="s">
        <v>102</v>
      </c>
      <c r="AV105" s="481" t="s">
        <v>102</v>
      </c>
      <c r="AW105" s="481" t="s">
        <v>102</v>
      </c>
      <c r="AX105" s="481" t="s">
        <v>102</v>
      </c>
      <c r="AY105" s="481" t="s">
        <v>102</v>
      </c>
      <c r="AZ105" s="481" t="s">
        <v>102</v>
      </c>
      <c r="BA105" s="481" t="s">
        <v>102</v>
      </c>
      <c r="BB105" s="481" t="s">
        <v>102</v>
      </c>
      <c r="BC105" s="481" t="s">
        <v>102</v>
      </c>
      <c r="BD105" s="481" t="s">
        <v>102</v>
      </c>
      <c r="BE105" s="481" t="s">
        <v>102</v>
      </c>
      <c r="BF105" s="481" t="s">
        <v>102</v>
      </c>
      <c r="BG105" s="481" t="s">
        <v>102</v>
      </c>
      <c r="BH105" s="481" t="s">
        <v>102</v>
      </c>
      <c r="BI105" s="481" t="s">
        <v>102</v>
      </c>
      <c r="BJ105" s="481" t="s">
        <v>102</v>
      </c>
      <c r="BK105" s="481" t="s">
        <v>102</v>
      </c>
      <c r="BL105" s="481" t="s">
        <v>102</v>
      </c>
      <c r="BM105" s="481" t="s">
        <v>102</v>
      </c>
      <c r="BN105" s="481" t="s">
        <v>102</v>
      </c>
      <c r="BO105" s="481" t="s">
        <v>102</v>
      </c>
      <c r="BP105" s="481" t="s">
        <v>102</v>
      </c>
      <c r="BQ105" s="481" t="s">
        <v>102</v>
      </c>
      <c r="BR105" s="481" t="s">
        <v>102</v>
      </c>
      <c r="BS105" s="481" t="s">
        <v>102</v>
      </c>
      <c r="BT105" s="481" t="s">
        <v>102</v>
      </c>
      <c r="BU105" s="481" t="s">
        <v>102</v>
      </c>
      <c r="BV105" s="481" t="s">
        <v>102</v>
      </c>
      <c r="BW105" s="481" t="s">
        <v>102</v>
      </c>
      <c r="BX105" s="481" t="s">
        <v>102</v>
      </c>
      <c r="BY105" s="481" t="s">
        <v>102</v>
      </c>
      <c r="BZ105" s="481" t="s">
        <v>102</v>
      </c>
      <c r="CA105" s="481" t="s">
        <v>102</v>
      </c>
      <c r="CB105" s="481" t="s">
        <v>102</v>
      </c>
      <c r="CC105" s="481" t="s">
        <v>102</v>
      </c>
      <c r="CD105" s="481" t="s">
        <v>102</v>
      </c>
      <c r="CE105" s="481" t="s">
        <v>102</v>
      </c>
      <c r="CF105" s="481" t="s">
        <v>102</v>
      </c>
      <c r="CG105" s="481" t="s">
        <v>102</v>
      </c>
      <c r="CH105" s="481" t="s">
        <v>102</v>
      </c>
      <c r="CI105" s="481" t="s">
        <v>102</v>
      </c>
      <c r="CJ105" s="481" t="s">
        <v>102</v>
      </c>
      <c r="CK105" s="481" t="s">
        <v>102</v>
      </c>
      <c r="CL105" s="481" t="s">
        <v>102</v>
      </c>
      <c r="CM105" s="481" t="s">
        <v>102</v>
      </c>
      <c r="CN105" s="481" t="s">
        <v>102</v>
      </c>
      <c r="CO105" s="481" t="s">
        <v>102</v>
      </c>
      <c r="CP105" s="481" t="s">
        <v>102</v>
      </c>
      <c r="CQ105" s="481" t="s">
        <v>102</v>
      </c>
      <c r="CR105" s="481" t="s">
        <v>102</v>
      </c>
      <c r="CS105" s="481" t="s">
        <v>102</v>
      </c>
      <c r="CT105" s="481" t="s">
        <v>102</v>
      </c>
      <c r="CU105" s="481" t="s">
        <v>102</v>
      </c>
      <c r="CV105" s="481" t="s">
        <v>102</v>
      </c>
      <c r="CW105" s="481" t="s">
        <v>102</v>
      </c>
      <c r="CX105" s="481" t="s">
        <v>102</v>
      </c>
      <c r="CY105" s="481" t="s">
        <v>102</v>
      </c>
      <c r="CZ105" s="481" t="s">
        <v>102</v>
      </c>
      <c r="DA105" s="481" t="s">
        <v>102</v>
      </c>
      <c r="DB105" s="481" t="s">
        <v>102</v>
      </c>
      <c r="DC105" s="481" t="s">
        <v>102</v>
      </c>
      <c r="DD105" s="481" t="s">
        <v>102</v>
      </c>
      <c r="DE105" s="481" t="s">
        <v>102</v>
      </c>
      <c r="DF105" s="481" t="s">
        <v>102</v>
      </c>
      <c r="DG105" s="481" t="s">
        <v>102</v>
      </c>
      <c r="DH105" s="481" t="s">
        <v>102</v>
      </c>
      <c r="DI105" s="481" t="s">
        <v>102</v>
      </c>
      <c r="DJ105" s="481" t="s">
        <v>102</v>
      </c>
      <c r="DK105" s="481" t="s">
        <v>102</v>
      </c>
      <c r="DL105" s="481" t="s">
        <v>102</v>
      </c>
      <c r="DM105" s="481" t="s">
        <v>102</v>
      </c>
      <c r="DN105" s="481" t="s">
        <v>102</v>
      </c>
      <c r="DO105" s="481" t="s">
        <v>102</v>
      </c>
      <c r="DP105" s="481" t="s">
        <v>102</v>
      </c>
      <c r="DQ105" s="481" t="s">
        <v>102</v>
      </c>
      <c r="DR105" s="481" t="s">
        <v>102</v>
      </c>
      <c r="DS105" s="481" t="s">
        <v>102</v>
      </c>
      <c r="DT105" s="481" t="s">
        <v>102</v>
      </c>
      <c r="DU105" s="481" t="s">
        <v>102</v>
      </c>
      <c r="DV105" s="481" t="s">
        <v>102</v>
      </c>
      <c r="DW105" s="481" t="s">
        <v>102</v>
      </c>
      <c r="DX105" s="481" t="s">
        <v>102</v>
      </c>
      <c r="DY105" s="481" t="s">
        <v>102</v>
      </c>
      <c r="DZ105" s="481" t="s">
        <v>102</v>
      </c>
      <c r="EA105" s="481" t="s">
        <v>102</v>
      </c>
      <c r="EB105" s="481" t="s">
        <v>102</v>
      </c>
    </row>
    <row r="106" spans="1:132" x14ac:dyDescent="0.15">
      <c r="B106" s="481">
        <v>4017363</v>
      </c>
      <c r="C106" s="481" t="s">
        <v>102</v>
      </c>
      <c r="D106" s="481" t="s">
        <v>102</v>
      </c>
      <c r="E106" s="481" t="s">
        <v>102</v>
      </c>
      <c r="F106" s="481" t="s">
        <v>102</v>
      </c>
      <c r="G106" s="481" t="s">
        <v>102</v>
      </c>
      <c r="H106" s="481" t="s">
        <v>102</v>
      </c>
      <c r="I106" s="481" t="s">
        <v>102</v>
      </c>
      <c r="J106" s="481" t="s">
        <v>102</v>
      </c>
      <c r="K106" s="481" t="s">
        <v>102</v>
      </c>
      <c r="L106" s="481" t="s">
        <v>102</v>
      </c>
      <c r="M106" s="481" t="s">
        <v>102</v>
      </c>
      <c r="N106" s="481" t="s">
        <v>102</v>
      </c>
      <c r="O106" s="481" t="s">
        <v>102</v>
      </c>
      <c r="P106" s="481" t="s">
        <v>102</v>
      </c>
      <c r="Q106" s="481" t="s">
        <v>102</v>
      </c>
      <c r="R106" s="481" t="s">
        <v>102</v>
      </c>
      <c r="S106" s="481" t="s">
        <v>102</v>
      </c>
      <c r="T106" s="481" t="s">
        <v>102</v>
      </c>
      <c r="U106" s="481" t="s">
        <v>102</v>
      </c>
      <c r="V106" s="481" t="s">
        <v>102</v>
      </c>
      <c r="W106" s="481" t="s">
        <v>102</v>
      </c>
      <c r="X106" s="481" t="s">
        <v>4506</v>
      </c>
      <c r="Y106" s="481" t="s">
        <v>4507</v>
      </c>
      <c r="Z106" s="481" t="s">
        <v>4505</v>
      </c>
      <c r="AA106" s="484" t="s">
        <v>4937</v>
      </c>
      <c r="AB106" s="484" t="s">
        <v>4938</v>
      </c>
      <c r="AC106" s="481" t="s">
        <v>102</v>
      </c>
      <c r="AD106" s="481" t="s">
        <v>102</v>
      </c>
      <c r="AE106" s="481" t="s">
        <v>102</v>
      </c>
      <c r="AF106" s="481" t="s">
        <v>102</v>
      </c>
      <c r="AG106" s="481" t="s">
        <v>102</v>
      </c>
      <c r="AH106" s="481" t="s">
        <v>102</v>
      </c>
      <c r="AI106" s="481" t="s">
        <v>102</v>
      </c>
      <c r="AJ106" s="481" t="s">
        <v>102</v>
      </c>
      <c r="AK106" s="481" t="s">
        <v>102</v>
      </c>
      <c r="AL106" s="481" t="s">
        <v>102</v>
      </c>
      <c r="AM106" s="481" t="s">
        <v>102</v>
      </c>
      <c r="AN106" s="481" t="s">
        <v>102</v>
      </c>
      <c r="AO106" s="481" t="s">
        <v>102</v>
      </c>
      <c r="AP106" s="481" t="s">
        <v>102</v>
      </c>
      <c r="AQ106" s="481" t="s">
        <v>102</v>
      </c>
      <c r="AR106" s="481" t="s">
        <v>102</v>
      </c>
      <c r="AS106" s="481" t="s">
        <v>102</v>
      </c>
      <c r="AT106" s="481" t="s">
        <v>102</v>
      </c>
      <c r="AU106" s="481" t="s">
        <v>102</v>
      </c>
      <c r="AV106" s="481" t="s">
        <v>102</v>
      </c>
      <c r="AW106" s="481" t="s">
        <v>102</v>
      </c>
      <c r="AX106" s="481" t="s">
        <v>102</v>
      </c>
      <c r="AY106" s="481" t="s">
        <v>102</v>
      </c>
      <c r="AZ106" s="481" t="s">
        <v>102</v>
      </c>
      <c r="BA106" s="481" t="s">
        <v>102</v>
      </c>
      <c r="BB106" s="481" t="s">
        <v>102</v>
      </c>
      <c r="BC106" s="481" t="s">
        <v>102</v>
      </c>
      <c r="BD106" s="481" t="s">
        <v>102</v>
      </c>
      <c r="BE106" s="481" t="s">
        <v>102</v>
      </c>
      <c r="BF106" s="481" t="s">
        <v>102</v>
      </c>
      <c r="BG106" s="481" t="s">
        <v>102</v>
      </c>
      <c r="BH106" s="481" t="s">
        <v>102</v>
      </c>
      <c r="BI106" s="481" t="s">
        <v>102</v>
      </c>
      <c r="BJ106" s="481" t="s">
        <v>102</v>
      </c>
      <c r="BK106" s="481" t="s">
        <v>102</v>
      </c>
      <c r="BL106" s="481" t="s">
        <v>102</v>
      </c>
      <c r="BM106" s="481" t="s">
        <v>102</v>
      </c>
      <c r="BN106" s="481" t="s">
        <v>102</v>
      </c>
      <c r="BO106" s="481" t="s">
        <v>102</v>
      </c>
      <c r="BP106" s="481" t="s">
        <v>102</v>
      </c>
      <c r="BQ106" s="481" t="s">
        <v>102</v>
      </c>
      <c r="BR106" s="481" t="s">
        <v>102</v>
      </c>
      <c r="BS106" s="481" t="s">
        <v>102</v>
      </c>
      <c r="BT106" s="481" t="s">
        <v>102</v>
      </c>
      <c r="BU106" s="481" t="s">
        <v>102</v>
      </c>
      <c r="BV106" s="481" t="s">
        <v>102</v>
      </c>
      <c r="BW106" s="481" t="s">
        <v>102</v>
      </c>
      <c r="BX106" s="481" t="s">
        <v>102</v>
      </c>
      <c r="BY106" s="481" t="s">
        <v>102</v>
      </c>
      <c r="BZ106" s="481" t="s">
        <v>102</v>
      </c>
      <c r="CA106" s="481" t="s">
        <v>102</v>
      </c>
      <c r="CB106" s="481" t="s">
        <v>102</v>
      </c>
      <c r="CC106" s="481" t="s">
        <v>102</v>
      </c>
      <c r="CD106" s="481" t="s">
        <v>102</v>
      </c>
      <c r="CE106" s="481" t="s">
        <v>102</v>
      </c>
      <c r="CF106" s="481" t="s">
        <v>102</v>
      </c>
      <c r="CG106" s="481" t="s">
        <v>102</v>
      </c>
      <c r="CH106" s="481" t="s">
        <v>102</v>
      </c>
      <c r="CI106" s="481" t="s">
        <v>102</v>
      </c>
      <c r="CJ106" s="481" t="s">
        <v>102</v>
      </c>
      <c r="CK106" s="481" t="s">
        <v>102</v>
      </c>
      <c r="CL106" s="481" t="s">
        <v>102</v>
      </c>
      <c r="CM106" s="481" t="s">
        <v>102</v>
      </c>
      <c r="CN106" s="481" t="s">
        <v>102</v>
      </c>
      <c r="CO106" s="481" t="s">
        <v>102</v>
      </c>
      <c r="CP106" s="481" t="s">
        <v>102</v>
      </c>
      <c r="CQ106" s="481" t="s">
        <v>102</v>
      </c>
      <c r="CR106" s="481" t="s">
        <v>102</v>
      </c>
      <c r="CS106" s="481" t="s">
        <v>102</v>
      </c>
      <c r="CT106" s="481" t="s">
        <v>102</v>
      </c>
      <c r="CU106" s="481" t="s">
        <v>102</v>
      </c>
      <c r="CV106" s="481" t="s">
        <v>102</v>
      </c>
      <c r="CW106" s="481" t="s">
        <v>102</v>
      </c>
      <c r="CX106" s="481" t="s">
        <v>102</v>
      </c>
      <c r="CY106" s="481" t="s">
        <v>102</v>
      </c>
      <c r="CZ106" s="481" t="s">
        <v>102</v>
      </c>
      <c r="DA106" s="481" t="s">
        <v>102</v>
      </c>
      <c r="DB106" s="481" t="s">
        <v>102</v>
      </c>
      <c r="DC106" s="481" t="s">
        <v>102</v>
      </c>
      <c r="DD106" s="481" t="s">
        <v>102</v>
      </c>
      <c r="DE106" s="481" t="s">
        <v>102</v>
      </c>
      <c r="DF106" s="481" t="s">
        <v>102</v>
      </c>
      <c r="DG106" s="481" t="s">
        <v>102</v>
      </c>
      <c r="DH106" s="481" t="s">
        <v>102</v>
      </c>
      <c r="DI106" s="481" t="s">
        <v>102</v>
      </c>
      <c r="DJ106" s="481" t="s">
        <v>102</v>
      </c>
      <c r="DK106" s="481" t="s">
        <v>102</v>
      </c>
      <c r="DL106" s="481" t="s">
        <v>102</v>
      </c>
      <c r="DM106" s="481" t="s">
        <v>102</v>
      </c>
      <c r="DN106" s="481" t="s">
        <v>102</v>
      </c>
      <c r="DO106" s="481" t="s">
        <v>102</v>
      </c>
      <c r="DP106" s="481" t="s">
        <v>102</v>
      </c>
      <c r="DQ106" s="481" t="s">
        <v>102</v>
      </c>
      <c r="DR106" s="481" t="s">
        <v>102</v>
      </c>
      <c r="DS106" s="481" t="s">
        <v>102</v>
      </c>
      <c r="DT106" s="481" t="s">
        <v>102</v>
      </c>
      <c r="DU106" s="481" t="s">
        <v>102</v>
      </c>
      <c r="DV106" s="481" t="s">
        <v>102</v>
      </c>
      <c r="DW106" s="481" t="s">
        <v>102</v>
      </c>
      <c r="DX106" s="481" t="s">
        <v>102</v>
      </c>
      <c r="DY106" s="481" t="s">
        <v>102</v>
      </c>
      <c r="DZ106" s="481" t="s">
        <v>102</v>
      </c>
      <c r="EA106" s="481" t="s">
        <v>102</v>
      </c>
      <c r="EB106" s="481" t="s">
        <v>102</v>
      </c>
    </row>
    <row r="107" spans="1:132" x14ac:dyDescent="0.15">
      <c r="B107" s="481">
        <v>3527721</v>
      </c>
      <c r="C107" s="481" t="s">
        <v>102</v>
      </c>
      <c r="D107" s="481" t="s">
        <v>102</v>
      </c>
      <c r="E107" s="481" t="s">
        <v>102</v>
      </c>
      <c r="F107" s="481" t="s">
        <v>102</v>
      </c>
      <c r="G107" s="481" t="s">
        <v>102</v>
      </c>
      <c r="H107" s="481" t="s">
        <v>102</v>
      </c>
      <c r="I107" s="481" t="s">
        <v>102</v>
      </c>
      <c r="J107" s="481" t="s">
        <v>102</v>
      </c>
      <c r="K107" s="481" t="s">
        <v>4511</v>
      </c>
      <c r="L107" s="481" t="s">
        <v>4512</v>
      </c>
      <c r="M107" s="481" t="s">
        <v>4513</v>
      </c>
      <c r="N107" s="484" t="s">
        <v>4939</v>
      </c>
      <c r="O107" s="481" t="s">
        <v>102</v>
      </c>
      <c r="P107" s="481" t="s">
        <v>102</v>
      </c>
      <c r="Q107" s="481" t="s">
        <v>102</v>
      </c>
      <c r="R107" s="481" t="s">
        <v>102</v>
      </c>
      <c r="S107" s="481" t="s">
        <v>102</v>
      </c>
      <c r="T107" s="481" t="s">
        <v>102</v>
      </c>
      <c r="U107" s="481" t="s">
        <v>102</v>
      </c>
      <c r="V107" s="481" t="s">
        <v>102</v>
      </c>
      <c r="W107" s="481" t="s">
        <v>102</v>
      </c>
      <c r="X107" s="481" t="s">
        <v>102</v>
      </c>
      <c r="Y107" s="481" t="s">
        <v>102</v>
      </c>
      <c r="Z107" s="481" t="s">
        <v>102</v>
      </c>
      <c r="AA107" s="481" t="s">
        <v>102</v>
      </c>
      <c r="AB107" s="481" t="s">
        <v>102</v>
      </c>
      <c r="AC107" s="481" t="s">
        <v>102</v>
      </c>
      <c r="AD107" s="481" t="s">
        <v>102</v>
      </c>
      <c r="AE107" s="481" t="s">
        <v>102</v>
      </c>
      <c r="AF107" s="481" t="s">
        <v>102</v>
      </c>
      <c r="AG107" s="481" t="s">
        <v>102</v>
      </c>
      <c r="AH107" s="481" t="s">
        <v>102</v>
      </c>
      <c r="AI107" s="481" t="s">
        <v>102</v>
      </c>
      <c r="AJ107" s="481" t="s">
        <v>102</v>
      </c>
      <c r="AK107" s="481" t="s">
        <v>102</v>
      </c>
      <c r="AL107" s="481" t="s">
        <v>102</v>
      </c>
      <c r="AM107" s="481" t="s">
        <v>102</v>
      </c>
      <c r="AN107" s="481" t="s">
        <v>102</v>
      </c>
      <c r="AO107" s="481" t="s">
        <v>102</v>
      </c>
      <c r="AP107" s="481" t="s">
        <v>102</v>
      </c>
      <c r="AQ107" s="481" t="s">
        <v>102</v>
      </c>
      <c r="AR107" s="481" t="s">
        <v>102</v>
      </c>
      <c r="AS107" s="481" t="s">
        <v>102</v>
      </c>
      <c r="AT107" s="481" t="s">
        <v>102</v>
      </c>
      <c r="AU107" s="481" t="s">
        <v>102</v>
      </c>
      <c r="AV107" s="481" t="s">
        <v>102</v>
      </c>
      <c r="AW107" s="481" t="s">
        <v>102</v>
      </c>
      <c r="AX107" s="481" t="s">
        <v>102</v>
      </c>
      <c r="AY107" s="481" t="s">
        <v>102</v>
      </c>
      <c r="AZ107" s="481" t="s">
        <v>102</v>
      </c>
      <c r="BA107" s="481" t="s">
        <v>102</v>
      </c>
      <c r="BB107" s="481" t="s">
        <v>102</v>
      </c>
      <c r="BC107" s="481" t="s">
        <v>102</v>
      </c>
      <c r="BD107" s="481" t="s">
        <v>102</v>
      </c>
      <c r="BE107" s="481" t="s">
        <v>102</v>
      </c>
      <c r="BF107" s="481" t="s">
        <v>102</v>
      </c>
      <c r="BG107" s="481" t="s">
        <v>102</v>
      </c>
      <c r="BH107" s="481" t="s">
        <v>102</v>
      </c>
      <c r="BI107" s="481" t="s">
        <v>102</v>
      </c>
      <c r="BJ107" s="481" t="s">
        <v>102</v>
      </c>
      <c r="BK107" s="481" t="s">
        <v>102</v>
      </c>
      <c r="BL107" s="481" t="s">
        <v>102</v>
      </c>
      <c r="BM107" s="481" t="s">
        <v>102</v>
      </c>
      <c r="BN107" s="481" t="s">
        <v>102</v>
      </c>
      <c r="BO107" s="481" t="s">
        <v>102</v>
      </c>
      <c r="BP107" s="481" t="s">
        <v>102</v>
      </c>
      <c r="BQ107" s="481" t="s">
        <v>102</v>
      </c>
      <c r="BR107" s="481" t="s">
        <v>102</v>
      </c>
      <c r="BS107" s="481" t="s">
        <v>102</v>
      </c>
      <c r="BT107" s="481" t="s">
        <v>102</v>
      </c>
      <c r="BU107" s="481" t="s">
        <v>102</v>
      </c>
      <c r="BV107" s="481" t="s">
        <v>102</v>
      </c>
      <c r="BW107" s="481" t="s">
        <v>102</v>
      </c>
      <c r="BX107" s="481" t="s">
        <v>102</v>
      </c>
      <c r="BY107" s="481" t="s">
        <v>102</v>
      </c>
      <c r="BZ107" s="481" t="s">
        <v>102</v>
      </c>
      <c r="CA107" s="481" t="s">
        <v>102</v>
      </c>
      <c r="CB107" s="481" t="s">
        <v>102</v>
      </c>
      <c r="CC107" s="481" t="s">
        <v>102</v>
      </c>
      <c r="CD107" s="481" t="s">
        <v>102</v>
      </c>
      <c r="CE107" s="481" t="s">
        <v>102</v>
      </c>
      <c r="CF107" s="481" t="s">
        <v>102</v>
      </c>
      <c r="CG107" s="481" t="s">
        <v>102</v>
      </c>
      <c r="CH107" s="481" t="s">
        <v>102</v>
      </c>
      <c r="CI107" s="481" t="s">
        <v>102</v>
      </c>
      <c r="CJ107" s="481" t="s">
        <v>102</v>
      </c>
      <c r="CK107" s="481" t="s">
        <v>102</v>
      </c>
      <c r="CL107" s="481" t="s">
        <v>102</v>
      </c>
      <c r="CM107" s="481" t="s">
        <v>102</v>
      </c>
      <c r="CN107" s="481" t="s">
        <v>102</v>
      </c>
      <c r="CO107" s="481" t="s">
        <v>102</v>
      </c>
      <c r="CP107" s="481" t="s">
        <v>102</v>
      </c>
      <c r="CQ107" s="481" t="s">
        <v>102</v>
      </c>
      <c r="CR107" s="481" t="s">
        <v>102</v>
      </c>
      <c r="CS107" s="481" t="s">
        <v>102</v>
      </c>
      <c r="CT107" s="481" t="s">
        <v>102</v>
      </c>
      <c r="CU107" s="481" t="s">
        <v>102</v>
      </c>
      <c r="CV107" s="481" t="s">
        <v>102</v>
      </c>
      <c r="CW107" s="481" t="s">
        <v>102</v>
      </c>
      <c r="CX107" s="481" t="s">
        <v>102</v>
      </c>
      <c r="CY107" s="481" t="s">
        <v>102</v>
      </c>
      <c r="CZ107" s="481" t="s">
        <v>102</v>
      </c>
      <c r="DA107" s="481" t="s">
        <v>102</v>
      </c>
      <c r="DB107" s="481" t="s">
        <v>102</v>
      </c>
      <c r="DC107" s="481" t="s">
        <v>102</v>
      </c>
      <c r="DD107" s="481" t="s">
        <v>102</v>
      </c>
      <c r="DE107" s="481" t="s">
        <v>102</v>
      </c>
      <c r="DF107" s="481" t="s">
        <v>102</v>
      </c>
      <c r="DG107" s="481" t="s">
        <v>102</v>
      </c>
      <c r="DH107" s="481" t="s">
        <v>102</v>
      </c>
      <c r="DI107" s="481" t="s">
        <v>102</v>
      </c>
      <c r="DJ107" s="481" t="s">
        <v>102</v>
      </c>
      <c r="DK107" s="481" t="s">
        <v>102</v>
      </c>
      <c r="DL107" s="481" t="s">
        <v>102</v>
      </c>
      <c r="DM107" s="481" t="s">
        <v>102</v>
      </c>
      <c r="DN107" s="481" t="s">
        <v>102</v>
      </c>
      <c r="DO107" s="481" t="s">
        <v>102</v>
      </c>
      <c r="DP107" s="481" t="s">
        <v>102</v>
      </c>
      <c r="DQ107" s="481" t="s">
        <v>102</v>
      </c>
      <c r="DR107" s="481" t="s">
        <v>102</v>
      </c>
      <c r="DS107" s="481" t="s">
        <v>102</v>
      </c>
      <c r="DT107" s="481" t="s">
        <v>102</v>
      </c>
      <c r="DU107" s="481" t="s">
        <v>102</v>
      </c>
      <c r="DV107" s="481" t="s">
        <v>102</v>
      </c>
      <c r="DW107" s="481" t="s">
        <v>102</v>
      </c>
      <c r="DX107" s="481" t="s">
        <v>102</v>
      </c>
      <c r="DY107" s="481" t="s">
        <v>102</v>
      </c>
      <c r="DZ107" s="481" t="s">
        <v>102</v>
      </c>
      <c r="EA107" s="481" t="s">
        <v>102</v>
      </c>
      <c r="EB107" s="481" t="s">
        <v>102</v>
      </c>
    </row>
    <row r="108" spans="1:132" x14ac:dyDescent="0.15">
      <c r="B108" s="481">
        <v>3850710</v>
      </c>
      <c r="C108" s="481" t="s">
        <v>102</v>
      </c>
      <c r="D108" s="481" t="s">
        <v>102</v>
      </c>
      <c r="E108" s="481" t="s">
        <v>102</v>
      </c>
      <c r="F108" s="481" t="s">
        <v>102</v>
      </c>
      <c r="G108" s="481" t="s">
        <v>102</v>
      </c>
      <c r="H108" s="481" t="s">
        <v>102</v>
      </c>
      <c r="I108" s="481" t="s">
        <v>102</v>
      </c>
      <c r="J108" s="481" t="s">
        <v>102</v>
      </c>
      <c r="K108" s="481" t="s">
        <v>102</v>
      </c>
      <c r="L108" s="481" t="s">
        <v>102</v>
      </c>
      <c r="M108" s="481" t="s">
        <v>102</v>
      </c>
      <c r="N108" s="481" t="s">
        <v>102</v>
      </c>
      <c r="O108" s="481" t="s">
        <v>102</v>
      </c>
      <c r="P108" s="481" t="s">
        <v>4516</v>
      </c>
      <c r="Q108" s="481" t="s">
        <v>4519</v>
      </c>
      <c r="R108" s="481" t="s">
        <v>4280</v>
      </c>
      <c r="S108" s="481" t="s">
        <v>4281</v>
      </c>
      <c r="T108" s="481" t="s">
        <v>4279</v>
      </c>
      <c r="U108" s="481" t="s">
        <v>4516</v>
      </c>
      <c r="V108" s="481" t="s">
        <v>4519</v>
      </c>
      <c r="W108" s="481" t="s">
        <v>4280</v>
      </c>
      <c r="X108" s="481" t="s">
        <v>4281</v>
      </c>
      <c r="Y108" s="481" t="s">
        <v>4517</v>
      </c>
      <c r="Z108" s="481" t="s">
        <v>4518</v>
      </c>
      <c r="AA108" s="481" t="s">
        <v>102</v>
      </c>
      <c r="AB108" s="481" t="s">
        <v>102</v>
      </c>
      <c r="AC108" s="481" t="s">
        <v>102</v>
      </c>
      <c r="AD108" s="481" t="s">
        <v>102</v>
      </c>
      <c r="AE108" s="481" t="s">
        <v>102</v>
      </c>
      <c r="AF108" s="481" t="s">
        <v>102</v>
      </c>
      <c r="AG108" s="481" t="s">
        <v>102</v>
      </c>
      <c r="AH108" s="481" t="s">
        <v>102</v>
      </c>
      <c r="AI108" s="481" t="s">
        <v>102</v>
      </c>
      <c r="AJ108" s="481" t="s">
        <v>102</v>
      </c>
      <c r="AK108" s="481" t="s">
        <v>102</v>
      </c>
      <c r="AL108" s="481" t="s">
        <v>102</v>
      </c>
      <c r="AM108" s="481" t="s">
        <v>102</v>
      </c>
      <c r="AN108" s="481" t="s">
        <v>102</v>
      </c>
      <c r="AO108" s="481" t="s">
        <v>102</v>
      </c>
      <c r="AP108" s="481" t="s">
        <v>102</v>
      </c>
      <c r="AQ108" s="481" t="s">
        <v>102</v>
      </c>
      <c r="AR108" s="481" t="s">
        <v>102</v>
      </c>
      <c r="AS108" s="481" t="s">
        <v>102</v>
      </c>
      <c r="AT108" s="481" t="s">
        <v>102</v>
      </c>
      <c r="AU108" s="481" t="s">
        <v>102</v>
      </c>
      <c r="AV108" s="481" t="s">
        <v>102</v>
      </c>
      <c r="AW108" s="481" t="s">
        <v>102</v>
      </c>
      <c r="AX108" s="481" t="s">
        <v>102</v>
      </c>
      <c r="AY108" s="481" t="s">
        <v>102</v>
      </c>
      <c r="AZ108" s="481" t="s">
        <v>102</v>
      </c>
      <c r="BA108" s="481" t="s">
        <v>102</v>
      </c>
      <c r="BB108" s="481" t="s">
        <v>102</v>
      </c>
      <c r="BC108" s="481" t="s">
        <v>102</v>
      </c>
      <c r="BD108" s="481" t="s">
        <v>102</v>
      </c>
      <c r="BE108" s="481" t="s">
        <v>102</v>
      </c>
      <c r="BF108" s="481" t="s">
        <v>102</v>
      </c>
      <c r="BG108" s="481" t="s">
        <v>102</v>
      </c>
      <c r="BH108" s="481" t="s">
        <v>102</v>
      </c>
      <c r="BI108" s="481" t="s">
        <v>102</v>
      </c>
      <c r="BJ108" s="481" t="s">
        <v>102</v>
      </c>
      <c r="BK108" s="481" t="s">
        <v>102</v>
      </c>
      <c r="BL108" s="481" t="s">
        <v>102</v>
      </c>
      <c r="BM108" s="481" t="s">
        <v>102</v>
      </c>
      <c r="BN108" s="481" t="s">
        <v>102</v>
      </c>
      <c r="BO108" s="481" t="s">
        <v>102</v>
      </c>
      <c r="BP108" s="481" t="s">
        <v>102</v>
      </c>
      <c r="BQ108" s="481" t="s">
        <v>102</v>
      </c>
      <c r="BR108" s="481" t="s">
        <v>102</v>
      </c>
      <c r="BS108" s="481" t="s">
        <v>102</v>
      </c>
      <c r="BT108" s="481" t="s">
        <v>102</v>
      </c>
      <c r="BU108" s="481" t="s">
        <v>102</v>
      </c>
      <c r="BV108" s="481" t="s">
        <v>102</v>
      </c>
      <c r="BW108" s="481" t="s">
        <v>102</v>
      </c>
      <c r="BX108" s="481" t="s">
        <v>102</v>
      </c>
      <c r="BY108" s="481" t="s">
        <v>102</v>
      </c>
      <c r="BZ108" s="481" t="s">
        <v>102</v>
      </c>
      <c r="CA108" s="481" t="s">
        <v>102</v>
      </c>
      <c r="CB108" s="481" t="s">
        <v>102</v>
      </c>
      <c r="CC108" s="481" t="s">
        <v>102</v>
      </c>
      <c r="CD108" s="481" t="s">
        <v>102</v>
      </c>
      <c r="CE108" s="481" t="s">
        <v>102</v>
      </c>
      <c r="CF108" s="481" t="s">
        <v>102</v>
      </c>
      <c r="CG108" s="481" t="s">
        <v>102</v>
      </c>
      <c r="CH108" s="481" t="s">
        <v>102</v>
      </c>
      <c r="CI108" s="481" t="s">
        <v>102</v>
      </c>
      <c r="CJ108" s="481" t="s">
        <v>102</v>
      </c>
      <c r="CK108" s="481" t="s">
        <v>102</v>
      </c>
      <c r="CL108" s="481" t="s">
        <v>102</v>
      </c>
      <c r="CM108" s="481" t="s">
        <v>102</v>
      </c>
      <c r="CN108" s="481" t="s">
        <v>102</v>
      </c>
      <c r="CO108" s="481" t="s">
        <v>102</v>
      </c>
      <c r="CP108" s="481" t="s">
        <v>102</v>
      </c>
      <c r="CQ108" s="481" t="s">
        <v>102</v>
      </c>
      <c r="CR108" s="481" t="s">
        <v>102</v>
      </c>
      <c r="CS108" s="481" t="s">
        <v>102</v>
      </c>
      <c r="CT108" s="481" t="s">
        <v>102</v>
      </c>
      <c r="CU108" s="481" t="s">
        <v>102</v>
      </c>
      <c r="CV108" s="481" t="s">
        <v>102</v>
      </c>
      <c r="CW108" s="481" t="s">
        <v>102</v>
      </c>
      <c r="CX108" s="481" t="s">
        <v>102</v>
      </c>
      <c r="CY108" s="481" t="s">
        <v>102</v>
      </c>
      <c r="CZ108" s="481" t="s">
        <v>102</v>
      </c>
      <c r="DA108" s="481" t="s">
        <v>102</v>
      </c>
      <c r="DB108" s="481" t="s">
        <v>102</v>
      </c>
      <c r="DC108" s="481" t="s">
        <v>102</v>
      </c>
      <c r="DD108" s="481" t="s">
        <v>102</v>
      </c>
      <c r="DE108" s="481" t="s">
        <v>102</v>
      </c>
      <c r="DF108" s="481" t="s">
        <v>102</v>
      </c>
      <c r="DG108" s="481" t="s">
        <v>102</v>
      </c>
      <c r="DH108" s="481" t="s">
        <v>102</v>
      </c>
      <c r="DI108" s="481" t="s">
        <v>102</v>
      </c>
      <c r="DJ108" s="481" t="s">
        <v>102</v>
      </c>
      <c r="DK108" s="481" t="s">
        <v>102</v>
      </c>
      <c r="DL108" s="481" t="s">
        <v>102</v>
      </c>
      <c r="DM108" s="481" t="s">
        <v>102</v>
      </c>
      <c r="DN108" s="481" t="s">
        <v>102</v>
      </c>
      <c r="DO108" s="481" t="s">
        <v>102</v>
      </c>
      <c r="DP108" s="481" t="s">
        <v>102</v>
      </c>
      <c r="DQ108" s="481" t="s">
        <v>102</v>
      </c>
      <c r="DR108" s="481" t="s">
        <v>102</v>
      </c>
      <c r="DS108" s="481" t="s">
        <v>102</v>
      </c>
      <c r="DT108" s="481" t="s">
        <v>102</v>
      </c>
      <c r="DU108" s="481" t="s">
        <v>102</v>
      </c>
      <c r="DV108" s="481" t="s">
        <v>102</v>
      </c>
      <c r="DW108" s="481" t="s">
        <v>102</v>
      </c>
      <c r="DX108" s="481" t="s">
        <v>102</v>
      </c>
      <c r="DY108" s="481" t="s">
        <v>102</v>
      </c>
      <c r="DZ108" s="481" t="s">
        <v>102</v>
      </c>
      <c r="EA108" s="481" t="s">
        <v>102</v>
      </c>
      <c r="EB108" s="481" t="s">
        <v>102</v>
      </c>
    </row>
    <row r="109" spans="1:132" x14ac:dyDescent="0.15">
      <c r="B109" s="481">
        <v>4183940</v>
      </c>
      <c r="C109" s="481" t="s">
        <v>102</v>
      </c>
      <c r="D109" s="481" t="s">
        <v>4940</v>
      </c>
      <c r="E109" s="481" t="s">
        <v>4941</v>
      </c>
      <c r="F109" s="481" t="s">
        <v>4942</v>
      </c>
      <c r="G109" s="481" t="s">
        <v>4943</v>
      </c>
      <c r="H109" s="481" t="s">
        <v>4944</v>
      </c>
      <c r="I109" s="481" t="s">
        <v>4945</v>
      </c>
      <c r="J109" s="481" t="s">
        <v>102</v>
      </c>
      <c r="K109" s="481" t="s">
        <v>4521</v>
      </c>
      <c r="L109" s="481" t="s">
        <v>102</v>
      </c>
      <c r="M109" s="481" t="s">
        <v>102</v>
      </c>
      <c r="N109" s="481" t="s">
        <v>102</v>
      </c>
      <c r="O109" s="481" t="s">
        <v>102</v>
      </c>
      <c r="P109" s="481" t="s">
        <v>102</v>
      </c>
      <c r="Q109" s="481" t="s">
        <v>102</v>
      </c>
      <c r="R109" s="481" t="s">
        <v>102</v>
      </c>
      <c r="S109" s="481" t="s">
        <v>102</v>
      </c>
      <c r="T109" s="481" t="s">
        <v>102</v>
      </c>
      <c r="U109" s="481" t="s">
        <v>102</v>
      </c>
      <c r="V109" s="481" t="s">
        <v>102</v>
      </c>
      <c r="W109" s="481" t="s">
        <v>102</v>
      </c>
      <c r="X109" s="481" t="s">
        <v>102</v>
      </c>
      <c r="Y109" s="481" t="s">
        <v>102</v>
      </c>
      <c r="Z109" s="481" t="s">
        <v>102</v>
      </c>
      <c r="AA109" s="481" t="s">
        <v>102</v>
      </c>
      <c r="AB109" s="481" t="s">
        <v>102</v>
      </c>
      <c r="AC109" s="481" t="s">
        <v>102</v>
      </c>
      <c r="AD109" s="481" t="s">
        <v>102</v>
      </c>
      <c r="AE109" s="481" t="s">
        <v>102</v>
      </c>
      <c r="AF109" s="481" t="s">
        <v>102</v>
      </c>
      <c r="AG109" s="481" t="s">
        <v>102</v>
      </c>
      <c r="AH109" s="481" t="s">
        <v>102</v>
      </c>
      <c r="AI109" s="481" t="s">
        <v>102</v>
      </c>
      <c r="AJ109" s="481" t="s">
        <v>102</v>
      </c>
      <c r="AK109" s="481" t="s">
        <v>102</v>
      </c>
      <c r="AL109" s="481" t="s">
        <v>102</v>
      </c>
      <c r="AM109" s="481" t="s">
        <v>102</v>
      </c>
      <c r="AN109" s="481" t="s">
        <v>102</v>
      </c>
      <c r="AO109" s="481" t="s">
        <v>102</v>
      </c>
      <c r="AP109" s="481" t="s">
        <v>102</v>
      </c>
      <c r="AQ109" s="481" t="s">
        <v>102</v>
      </c>
      <c r="AR109" s="481" t="s">
        <v>102</v>
      </c>
      <c r="AS109" s="481" t="s">
        <v>102</v>
      </c>
      <c r="AT109" s="481" t="s">
        <v>102</v>
      </c>
      <c r="AU109" s="481" t="s">
        <v>102</v>
      </c>
      <c r="AV109" s="481" t="s">
        <v>102</v>
      </c>
      <c r="AW109" s="481" t="s">
        <v>102</v>
      </c>
      <c r="AX109" s="481" t="s">
        <v>102</v>
      </c>
      <c r="AY109" s="481" t="s">
        <v>102</v>
      </c>
      <c r="AZ109" s="481" t="s">
        <v>102</v>
      </c>
      <c r="BA109" s="481" t="s">
        <v>102</v>
      </c>
      <c r="BB109" s="481" t="s">
        <v>102</v>
      </c>
      <c r="BC109" s="481" t="s">
        <v>102</v>
      </c>
      <c r="BD109" s="481" t="s">
        <v>102</v>
      </c>
      <c r="BE109" s="481" t="s">
        <v>102</v>
      </c>
      <c r="BF109" s="481" t="s">
        <v>102</v>
      </c>
      <c r="BG109" s="481" t="s">
        <v>102</v>
      </c>
      <c r="BH109" s="481" t="s">
        <v>102</v>
      </c>
      <c r="BI109" s="481" t="s">
        <v>102</v>
      </c>
      <c r="BJ109" s="481" t="s">
        <v>102</v>
      </c>
      <c r="BK109" s="481" t="s">
        <v>102</v>
      </c>
      <c r="BL109" s="481" t="s">
        <v>102</v>
      </c>
      <c r="BM109" s="481" t="s">
        <v>102</v>
      </c>
      <c r="BN109" s="481" t="s">
        <v>102</v>
      </c>
      <c r="BO109" s="481" t="s">
        <v>102</v>
      </c>
      <c r="BP109" s="481" t="s">
        <v>102</v>
      </c>
      <c r="BQ109" s="481" t="s">
        <v>102</v>
      </c>
      <c r="BR109" s="481" t="s">
        <v>102</v>
      </c>
      <c r="BS109" s="481" t="s">
        <v>102</v>
      </c>
      <c r="BT109" s="481" t="s">
        <v>102</v>
      </c>
      <c r="BU109" s="481" t="s">
        <v>102</v>
      </c>
      <c r="BV109" s="481" t="s">
        <v>102</v>
      </c>
      <c r="BW109" s="481" t="s">
        <v>102</v>
      </c>
      <c r="BX109" s="481" t="s">
        <v>102</v>
      </c>
      <c r="BY109" s="481" t="s">
        <v>102</v>
      </c>
      <c r="BZ109" s="481" t="s">
        <v>102</v>
      </c>
      <c r="CA109" s="481" t="s">
        <v>102</v>
      </c>
      <c r="CB109" s="481" t="s">
        <v>102</v>
      </c>
      <c r="CC109" s="481" t="s">
        <v>102</v>
      </c>
      <c r="CD109" s="481" t="s">
        <v>102</v>
      </c>
      <c r="CE109" s="481" t="s">
        <v>102</v>
      </c>
      <c r="CF109" s="481" t="s">
        <v>102</v>
      </c>
      <c r="CG109" s="481" t="s">
        <v>102</v>
      </c>
      <c r="CH109" s="481" t="s">
        <v>102</v>
      </c>
      <c r="CI109" s="481" t="s">
        <v>102</v>
      </c>
      <c r="CJ109" s="481" t="s">
        <v>102</v>
      </c>
      <c r="CK109" s="481" t="s">
        <v>102</v>
      </c>
      <c r="CL109" s="481" t="s">
        <v>102</v>
      </c>
      <c r="CM109" s="481" t="s">
        <v>102</v>
      </c>
      <c r="CN109" s="481" t="s">
        <v>102</v>
      </c>
      <c r="CO109" s="481" t="s">
        <v>102</v>
      </c>
      <c r="CP109" s="481" t="s">
        <v>102</v>
      </c>
      <c r="CQ109" s="481" t="s">
        <v>102</v>
      </c>
      <c r="CR109" s="481" t="s">
        <v>102</v>
      </c>
      <c r="CS109" s="481" t="s">
        <v>102</v>
      </c>
      <c r="CT109" s="481" t="s">
        <v>102</v>
      </c>
      <c r="CU109" s="481" t="s">
        <v>102</v>
      </c>
      <c r="CV109" s="481" t="s">
        <v>102</v>
      </c>
      <c r="CW109" s="481" t="s">
        <v>102</v>
      </c>
      <c r="CX109" s="481" t="s">
        <v>102</v>
      </c>
      <c r="CY109" s="481" t="s">
        <v>102</v>
      </c>
      <c r="CZ109" s="481" t="s">
        <v>102</v>
      </c>
      <c r="DA109" s="481" t="s">
        <v>102</v>
      </c>
      <c r="DB109" s="481" t="s">
        <v>102</v>
      </c>
      <c r="DC109" s="481" t="s">
        <v>102</v>
      </c>
      <c r="DD109" s="481" t="s">
        <v>102</v>
      </c>
      <c r="DE109" s="481" t="s">
        <v>102</v>
      </c>
      <c r="DF109" s="481" t="s">
        <v>102</v>
      </c>
      <c r="DG109" s="481" t="s">
        <v>102</v>
      </c>
      <c r="DH109" s="481" t="s">
        <v>102</v>
      </c>
      <c r="DI109" s="481" t="s">
        <v>102</v>
      </c>
      <c r="DJ109" s="481" t="s">
        <v>102</v>
      </c>
      <c r="DK109" s="481" t="s">
        <v>102</v>
      </c>
      <c r="DL109" s="481" t="s">
        <v>102</v>
      </c>
      <c r="DM109" s="481" t="s">
        <v>102</v>
      </c>
      <c r="DN109" s="481" t="s">
        <v>102</v>
      </c>
      <c r="DO109" s="481" t="s">
        <v>102</v>
      </c>
      <c r="DP109" s="481" t="s">
        <v>102</v>
      </c>
      <c r="DQ109" s="481" t="s">
        <v>102</v>
      </c>
      <c r="DR109" s="481" t="s">
        <v>102</v>
      </c>
      <c r="DS109" s="481" t="s">
        <v>102</v>
      </c>
      <c r="DT109" s="481" t="s">
        <v>102</v>
      </c>
      <c r="DU109" s="481" t="s">
        <v>102</v>
      </c>
      <c r="DV109" s="481" t="s">
        <v>102</v>
      </c>
      <c r="DW109" s="481" t="s">
        <v>102</v>
      </c>
      <c r="DX109" s="481" t="s">
        <v>102</v>
      </c>
      <c r="DY109" s="481" t="s">
        <v>102</v>
      </c>
      <c r="DZ109" s="481" t="s">
        <v>102</v>
      </c>
      <c r="EA109" s="481" t="s">
        <v>102</v>
      </c>
      <c r="EB109" s="481" t="s">
        <v>102</v>
      </c>
    </row>
    <row r="110" spans="1:132" x14ac:dyDescent="0.15">
      <c r="B110" s="481">
        <v>3538416</v>
      </c>
      <c r="C110" s="481" t="s">
        <v>102</v>
      </c>
      <c r="D110" s="481" t="s">
        <v>102</v>
      </c>
      <c r="E110" s="481" t="s">
        <v>102</v>
      </c>
      <c r="F110" s="481" t="s">
        <v>4279</v>
      </c>
      <c r="G110" s="481" t="s">
        <v>4280</v>
      </c>
      <c r="H110" s="481" t="s">
        <v>4281</v>
      </c>
      <c r="I110" s="481" t="s">
        <v>102</v>
      </c>
      <c r="J110" s="481" t="s">
        <v>102</v>
      </c>
      <c r="K110" s="481" t="s">
        <v>102</v>
      </c>
      <c r="L110" s="481" t="s">
        <v>102</v>
      </c>
      <c r="M110" s="481" t="s">
        <v>102</v>
      </c>
      <c r="N110" s="481" t="s">
        <v>102</v>
      </c>
      <c r="O110" s="481" t="s">
        <v>102</v>
      </c>
      <c r="P110" s="481" t="s">
        <v>102</v>
      </c>
      <c r="Q110" s="481" t="s">
        <v>102</v>
      </c>
      <c r="R110" s="481" t="s">
        <v>102</v>
      </c>
      <c r="S110" s="481" t="s">
        <v>102</v>
      </c>
      <c r="T110" s="481" t="s">
        <v>102</v>
      </c>
      <c r="U110" s="481" t="s">
        <v>102</v>
      </c>
      <c r="V110" s="481" t="s">
        <v>102</v>
      </c>
      <c r="W110" s="481" t="s">
        <v>102</v>
      </c>
      <c r="X110" s="481" t="s">
        <v>102</v>
      </c>
      <c r="Y110" s="481" t="s">
        <v>102</v>
      </c>
      <c r="Z110" s="481" t="s">
        <v>102</v>
      </c>
      <c r="AA110" s="481" t="s">
        <v>102</v>
      </c>
      <c r="AB110" s="481" t="s">
        <v>102</v>
      </c>
      <c r="AC110" s="481" t="s">
        <v>102</v>
      </c>
      <c r="AD110" s="481" t="s">
        <v>102</v>
      </c>
      <c r="AE110" s="481" t="s">
        <v>102</v>
      </c>
      <c r="AF110" s="481" t="s">
        <v>102</v>
      </c>
      <c r="AG110" s="481" t="s">
        <v>102</v>
      </c>
      <c r="AH110" s="481" t="s">
        <v>102</v>
      </c>
      <c r="AI110" s="481" t="s">
        <v>102</v>
      </c>
      <c r="AJ110" s="481" t="s">
        <v>102</v>
      </c>
      <c r="AK110" s="481" t="s">
        <v>102</v>
      </c>
      <c r="AL110" s="481" t="s">
        <v>102</v>
      </c>
      <c r="AM110" s="481" t="s">
        <v>102</v>
      </c>
      <c r="AN110" s="481" t="s">
        <v>102</v>
      </c>
      <c r="AO110" s="481" t="s">
        <v>102</v>
      </c>
      <c r="AP110" s="481" t="s">
        <v>102</v>
      </c>
      <c r="AQ110" s="481" t="s">
        <v>102</v>
      </c>
      <c r="AR110" s="481" t="s">
        <v>102</v>
      </c>
      <c r="AS110" s="481" t="s">
        <v>102</v>
      </c>
      <c r="AT110" s="481" t="s">
        <v>102</v>
      </c>
      <c r="AU110" s="481" t="s">
        <v>102</v>
      </c>
      <c r="AV110" s="481" t="s">
        <v>102</v>
      </c>
      <c r="AW110" s="481" t="s">
        <v>102</v>
      </c>
      <c r="AX110" s="481" t="s">
        <v>102</v>
      </c>
      <c r="AY110" s="481" t="s">
        <v>102</v>
      </c>
      <c r="AZ110" s="481" t="s">
        <v>102</v>
      </c>
      <c r="BA110" s="481" t="s">
        <v>102</v>
      </c>
      <c r="BB110" s="481" t="s">
        <v>102</v>
      </c>
      <c r="BC110" s="481" t="s">
        <v>102</v>
      </c>
      <c r="BD110" s="481" t="s">
        <v>102</v>
      </c>
      <c r="BE110" s="481" t="s">
        <v>102</v>
      </c>
      <c r="BF110" s="481" t="s">
        <v>102</v>
      </c>
      <c r="BG110" s="481" t="s">
        <v>102</v>
      </c>
      <c r="BH110" s="481" t="s">
        <v>102</v>
      </c>
      <c r="BI110" s="481" t="s">
        <v>102</v>
      </c>
      <c r="BJ110" s="481" t="s">
        <v>102</v>
      </c>
      <c r="BK110" s="481" t="s">
        <v>102</v>
      </c>
      <c r="BL110" s="481" t="s">
        <v>102</v>
      </c>
      <c r="BM110" s="481" t="s">
        <v>102</v>
      </c>
      <c r="BN110" s="481" t="s">
        <v>102</v>
      </c>
      <c r="BO110" s="481" t="s">
        <v>102</v>
      </c>
      <c r="BP110" s="481" t="s">
        <v>102</v>
      </c>
      <c r="BQ110" s="481" t="s">
        <v>102</v>
      </c>
      <c r="BR110" s="481" t="s">
        <v>102</v>
      </c>
      <c r="BS110" s="481" t="s">
        <v>102</v>
      </c>
      <c r="BT110" s="481" t="s">
        <v>102</v>
      </c>
      <c r="BU110" s="481" t="s">
        <v>102</v>
      </c>
      <c r="BV110" s="481" t="s">
        <v>102</v>
      </c>
      <c r="BW110" s="481" t="s">
        <v>102</v>
      </c>
      <c r="BX110" s="481" t="s">
        <v>102</v>
      </c>
      <c r="BY110" s="481" t="s">
        <v>102</v>
      </c>
      <c r="BZ110" s="481" t="s">
        <v>102</v>
      </c>
      <c r="CA110" s="481" t="s">
        <v>102</v>
      </c>
      <c r="CB110" s="481" t="s">
        <v>102</v>
      </c>
      <c r="CC110" s="481" t="s">
        <v>102</v>
      </c>
      <c r="CD110" s="481" t="s">
        <v>102</v>
      </c>
      <c r="CE110" s="481" t="s">
        <v>102</v>
      </c>
      <c r="CF110" s="481" t="s">
        <v>102</v>
      </c>
      <c r="CG110" s="481" t="s">
        <v>102</v>
      </c>
      <c r="CH110" s="481" t="s">
        <v>102</v>
      </c>
      <c r="CI110" s="481" t="s">
        <v>102</v>
      </c>
      <c r="CJ110" s="481" t="s">
        <v>102</v>
      </c>
      <c r="CK110" s="481" t="s">
        <v>102</v>
      </c>
      <c r="CL110" s="481" t="s">
        <v>102</v>
      </c>
      <c r="CM110" s="481" t="s">
        <v>102</v>
      </c>
      <c r="CN110" s="481" t="s">
        <v>102</v>
      </c>
      <c r="CO110" s="481" t="s">
        <v>102</v>
      </c>
      <c r="CP110" s="481" t="s">
        <v>102</v>
      </c>
      <c r="CQ110" s="481" t="s">
        <v>102</v>
      </c>
      <c r="CR110" s="481" t="s">
        <v>102</v>
      </c>
      <c r="CS110" s="481" t="s">
        <v>102</v>
      </c>
      <c r="CT110" s="481" t="s">
        <v>102</v>
      </c>
      <c r="CU110" s="481" t="s">
        <v>102</v>
      </c>
      <c r="CV110" s="481" t="s">
        <v>102</v>
      </c>
      <c r="CW110" s="481" t="s">
        <v>102</v>
      </c>
      <c r="CX110" s="481" t="s">
        <v>102</v>
      </c>
      <c r="CY110" s="481" t="s">
        <v>102</v>
      </c>
      <c r="CZ110" s="481" t="s">
        <v>102</v>
      </c>
      <c r="DA110" s="481" t="s">
        <v>102</v>
      </c>
      <c r="DB110" s="481" t="s">
        <v>102</v>
      </c>
      <c r="DC110" s="481" t="s">
        <v>102</v>
      </c>
      <c r="DD110" s="481" t="s">
        <v>102</v>
      </c>
      <c r="DE110" s="481" t="s">
        <v>102</v>
      </c>
      <c r="DF110" s="481" t="s">
        <v>102</v>
      </c>
      <c r="DG110" s="481" t="s">
        <v>102</v>
      </c>
      <c r="DH110" s="481" t="s">
        <v>102</v>
      </c>
      <c r="DI110" s="481" t="s">
        <v>102</v>
      </c>
      <c r="DJ110" s="481" t="s">
        <v>102</v>
      </c>
      <c r="DK110" s="481" t="s">
        <v>102</v>
      </c>
      <c r="DL110" s="481" t="s">
        <v>102</v>
      </c>
      <c r="DM110" s="481" t="s">
        <v>102</v>
      </c>
      <c r="DN110" s="481" t="s">
        <v>102</v>
      </c>
      <c r="DO110" s="481" t="s">
        <v>102</v>
      </c>
      <c r="DP110" s="481" t="s">
        <v>102</v>
      </c>
      <c r="DQ110" s="481" t="s">
        <v>102</v>
      </c>
      <c r="DR110" s="481" t="s">
        <v>102</v>
      </c>
      <c r="DS110" s="481" t="s">
        <v>102</v>
      </c>
      <c r="DT110" s="481" t="s">
        <v>102</v>
      </c>
      <c r="DU110" s="481" t="s">
        <v>102</v>
      </c>
      <c r="DV110" s="481" t="s">
        <v>102</v>
      </c>
      <c r="DW110" s="481" t="s">
        <v>102</v>
      </c>
      <c r="DX110" s="481" t="s">
        <v>102</v>
      </c>
      <c r="DY110" s="481" t="s">
        <v>102</v>
      </c>
      <c r="DZ110" s="481" t="s">
        <v>102</v>
      </c>
      <c r="EA110" s="481" t="s">
        <v>102</v>
      </c>
      <c r="EB110" s="481" t="s">
        <v>102</v>
      </c>
    </row>
    <row r="111" spans="1:132" x14ac:dyDescent="0.15">
      <c r="B111" s="481">
        <v>4074457</v>
      </c>
      <c r="C111" s="481" t="s">
        <v>102</v>
      </c>
      <c r="D111" s="481" t="s">
        <v>102</v>
      </c>
      <c r="E111" s="481" t="s">
        <v>102</v>
      </c>
      <c r="F111" s="481" t="s">
        <v>102</v>
      </c>
      <c r="G111" s="481" t="s">
        <v>102</v>
      </c>
      <c r="H111" s="481" t="s">
        <v>102</v>
      </c>
      <c r="I111" s="481" t="s">
        <v>102</v>
      </c>
      <c r="J111" s="481" t="s">
        <v>4526</v>
      </c>
      <c r="K111" s="481" t="s">
        <v>4946</v>
      </c>
      <c r="L111" s="481" t="s">
        <v>4525</v>
      </c>
      <c r="M111" s="481" t="s">
        <v>102</v>
      </c>
      <c r="N111" s="481" t="s">
        <v>102</v>
      </c>
      <c r="O111" s="481" t="s">
        <v>102</v>
      </c>
      <c r="P111" s="481" t="s">
        <v>102</v>
      </c>
      <c r="Q111" s="481" t="s">
        <v>102</v>
      </c>
      <c r="R111" s="481" t="s">
        <v>102</v>
      </c>
      <c r="S111" s="481" t="s">
        <v>102</v>
      </c>
      <c r="T111" s="481" t="s">
        <v>102</v>
      </c>
      <c r="U111" s="481" t="s">
        <v>102</v>
      </c>
      <c r="V111" s="481" t="s">
        <v>102</v>
      </c>
      <c r="W111" s="481" t="s">
        <v>102</v>
      </c>
      <c r="X111" s="481" t="s">
        <v>102</v>
      </c>
      <c r="Y111" s="481" t="s">
        <v>102</v>
      </c>
      <c r="Z111" s="481" t="s">
        <v>102</v>
      </c>
      <c r="AA111" s="481" t="s">
        <v>102</v>
      </c>
      <c r="AB111" s="481" t="s">
        <v>102</v>
      </c>
      <c r="AC111" s="481" t="s">
        <v>102</v>
      </c>
      <c r="AD111" s="481" t="s">
        <v>102</v>
      </c>
      <c r="AE111" s="481" t="s">
        <v>102</v>
      </c>
      <c r="AF111" s="481" t="s">
        <v>102</v>
      </c>
      <c r="AG111" s="481" t="s">
        <v>102</v>
      </c>
      <c r="AH111" s="481" t="s">
        <v>102</v>
      </c>
      <c r="AI111" s="481" t="s">
        <v>102</v>
      </c>
      <c r="AJ111" s="481" t="s">
        <v>102</v>
      </c>
      <c r="AK111" s="481" t="s">
        <v>102</v>
      </c>
      <c r="AL111" s="481" t="s">
        <v>102</v>
      </c>
      <c r="AM111" s="481" t="s">
        <v>102</v>
      </c>
      <c r="AN111" s="481" t="s">
        <v>102</v>
      </c>
      <c r="AO111" s="481" t="s">
        <v>102</v>
      </c>
      <c r="AP111" s="481" t="s">
        <v>102</v>
      </c>
      <c r="AQ111" s="481" t="s">
        <v>102</v>
      </c>
      <c r="AR111" s="481" t="s">
        <v>102</v>
      </c>
      <c r="AS111" s="481" t="s">
        <v>102</v>
      </c>
      <c r="AT111" s="481" t="s">
        <v>102</v>
      </c>
      <c r="AU111" s="481" t="s">
        <v>102</v>
      </c>
      <c r="AV111" s="481" t="s">
        <v>102</v>
      </c>
      <c r="AW111" s="481" t="s">
        <v>102</v>
      </c>
      <c r="AX111" s="481" t="s">
        <v>102</v>
      </c>
      <c r="AY111" s="481" t="s">
        <v>102</v>
      </c>
      <c r="AZ111" s="481" t="s">
        <v>102</v>
      </c>
      <c r="BA111" s="481" t="s">
        <v>102</v>
      </c>
      <c r="BB111" s="481" t="s">
        <v>102</v>
      </c>
      <c r="BC111" s="481" t="s">
        <v>102</v>
      </c>
      <c r="BD111" s="481" t="s">
        <v>102</v>
      </c>
      <c r="BE111" s="481" t="s">
        <v>102</v>
      </c>
      <c r="BF111" s="481" t="s">
        <v>102</v>
      </c>
      <c r="BG111" s="481" t="s">
        <v>102</v>
      </c>
      <c r="BH111" s="481" t="s">
        <v>102</v>
      </c>
      <c r="BI111" s="481" t="s">
        <v>102</v>
      </c>
      <c r="BJ111" s="481" t="s">
        <v>102</v>
      </c>
      <c r="BK111" s="481" t="s">
        <v>102</v>
      </c>
      <c r="BL111" s="481" t="s">
        <v>102</v>
      </c>
      <c r="BM111" s="481" t="s">
        <v>102</v>
      </c>
      <c r="BN111" s="481" t="s">
        <v>102</v>
      </c>
      <c r="BO111" s="481" t="s">
        <v>102</v>
      </c>
      <c r="BP111" s="481" t="s">
        <v>102</v>
      </c>
      <c r="BQ111" s="481" t="s">
        <v>102</v>
      </c>
      <c r="BR111" s="481" t="s">
        <v>102</v>
      </c>
      <c r="BS111" s="481" t="s">
        <v>102</v>
      </c>
      <c r="BT111" s="481" t="s">
        <v>102</v>
      </c>
      <c r="BU111" s="481" t="s">
        <v>102</v>
      </c>
      <c r="BV111" s="481" t="s">
        <v>102</v>
      </c>
      <c r="BW111" s="481" t="s">
        <v>102</v>
      </c>
      <c r="BX111" s="481" t="s">
        <v>102</v>
      </c>
      <c r="BY111" s="481" t="s">
        <v>102</v>
      </c>
      <c r="BZ111" s="481" t="s">
        <v>102</v>
      </c>
      <c r="CA111" s="481" t="s">
        <v>102</v>
      </c>
      <c r="CB111" s="481" t="s">
        <v>102</v>
      </c>
      <c r="CC111" s="481" t="s">
        <v>102</v>
      </c>
      <c r="CD111" s="481" t="s">
        <v>102</v>
      </c>
      <c r="CE111" s="481" t="s">
        <v>102</v>
      </c>
      <c r="CF111" s="481" t="s">
        <v>102</v>
      </c>
      <c r="CG111" s="481" t="s">
        <v>102</v>
      </c>
      <c r="CH111" s="481" t="s">
        <v>102</v>
      </c>
      <c r="CI111" s="481" t="s">
        <v>102</v>
      </c>
      <c r="CJ111" s="481" t="s">
        <v>102</v>
      </c>
      <c r="CK111" s="481" t="s">
        <v>102</v>
      </c>
      <c r="CL111" s="481" t="s">
        <v>102</v>
      </c>
      <c r="CM111" s="481" t="s">
        <v>102</v>
      </c>
      <c r="CN111" s="481" t="s">
        <v>102</v>
      </c>
      <c r="CO111" s="481" t="s">
        <v>102</v>
      </c>
      <c r="CP111" s="481" t="s">
        <v>102</v>
      </c>
      <c r="CQ111" s="481" t="s">
        <v>102</v>
      </c>
      <c r="CR111" s="481" t="s">
        <v>102</v>
      </c>
      <c r="CS111" s="481" t="s">
        <v>102</v>
      </c>
      <c r="CT111" s="481" t="s">
        <v>102</v>
      </c>
      <c r="CU111" s="481" t="s">
        <v>102</v>
      </c>
      <c r="CV111" s="481" t="s">
        <v>102</v>
      </c>
      <c r="CW111" s="481" t="s">
        <v>102</v>
      </c>
      <c r="CX111" s="481" t="s">
        <v>102</v>
      </c>
      <c r="CY111" s="481" t="s">
        <v>102</v>
      </c>
      <c r="CZ111" s="481" t="s">
        <v>102</v>
      </c>
      <c r="DA111" s="481" t="s">
        <v>102</v>
      </c>
      <c r="DB111" s="481" t="s">
        <v>102</v>
      </c>
      <c r="DC111" s="481" t="s">
        <v>102</v>
      </c>
      <c r="DD111" s="481" t="s">
        <v>102</v>
      </c>
      <c r="DE111" s="481" t="s">
        <v>102</v>
      </c>
      <c r="DF111" s="481" t="s">
        <v>102</v>
      </c>
      <c r="DG111" s="481" t="s">
        <v>102</v>
      </c>
      <c r="DH111" s="481" t="s">
        <v>102</v>
      </c>
      <c r="DI111" s="481" t="s">
        <v>102</v>
      </c>
      <c r="DJ111" s="481" t="s">
        <v>102</v>
      </c>
      <c r="DK111" s="481" t="s">
        <v>102</v>
      </c>
      <c r="DL111" s="481" t="s">
        <v>102</v>
      </c>
      <c r="DM111" s="481" t="s">
        <v>102</v>
      </c>
      <c r="DN111" s="481" t="s">
        <v>102</v>
      </c>
      <c r="DO111" s="481" t="s">
        <v>102</v>
      </c>
      <c r="DP111" s="481" t="s">
        <v>102</v>
      </c>
      <c r="DQ111" s="481" t="s">
        <v>102</v>
      </c>
      <c r="DR111" s="481" t="s">
        <v>102</v>
      </c>
      <c r="DS111" s="481" t="s">
        <v>102</v>
      </c>
      <c r="DT111" s="481" t="s">
        <v>102</v>
      </c>
      <c r="DU111" s="481" t="s">
        <v>102</v>
      </c>
      <c r="DV111" s="481" t="s">
        <v>102</v>
      </c>
      <c r="DW111" s="481" t="s">
        <v>102</v>
      </c>
      <c r="DX111" s="481" t="s">
        <v>102</v>
      </c>
      <c r="DY111" s="481" t="s">
        <v>102</v>
      </c>
      <c r="DZ111" s="481" t="s">
        <v>102</v>
      </c>
      <c r="EA111" s="481" t="s">
        <v>102</v>
      </c>
      <c r="EB111" s="481" t="s">
        <v>102</v>
      </c>
    </row>
    <row r="112" spans="1:132" x14ac:dyDescent="0.15">
      <c r="B112" s="481">
        <v>4261103</v>
      </c>
      <c r="C112" s="481" t="s">
        <v>4947</v>
      </c>
      <c r="D112" s="481" t="s">
        <v>4948</v>
      </c>
      <c r="E112" s="481" t="s">
        <v>4949</v>
      </c>
      <c r="F112" s="481" t="s">
        <v>4950</v>
      </c>
      <c r="G112" s="481" t="s">
        <v>4951</v>
      </c>
      <c r="H112" s="481" t="s">
        <v>4947</v>
      </c>
      <c r="I112" s="481" t="s">
        <v>4948</v>
      </c>
      <c r="J112" s="481" t="s">
        <v>4949</v>
      </c>
      <c r="K112" s="481" t="s">
        <v>4950</v>
      </c>
      <c r="L112" s="481" t="s">
        <v>4951</v>
      </c>
      <c r="M112" s="481" t="s">
        <v>102</v>
      </c>
      <c r="N112" s="481" t="s">
        <v>102</v>
      </c>
      <c r="O112" s="481" t="s">
        <v>102</v>
      </c>
      <c r="P112" s="481" t="s">
        <v>102</v>
      </c>
      <c r="Q112" s="481" t="s">
        <v>102</v>
      </c>
      <c r="R112" s="481" t="s">
        <v>102</v>
      </c>
      <c r="S112" s="481" t="s">
        <v>102</v>
      </c>
      <c r="T112" s="481" t="s">
        <v>102</v>
      </c>
      <c r="U112" s="481" t="s">
        <v>102</v>
      </c>
      <c r="V112" s="481" t="s">
        <v>102</v>
      </c>
      <c r="W112" s="481" t="s">
        <v>102</v>
      </c>
      <c r="X112" s="481" t="s">
        <v>102</v>
      </c>
      <c r="Y112" s="481" t="s">
        <v>102</v>
      </c>
      <c r="Z112" s="481" t="s">
        <v>102</v>
      </c>
      <c r="AA112" s="481" t="s">
        <v>102</v>
      </c>
      <c r="AB112" s="481" t="s">
        <v>102</v>
      </c>
      <c r="AC112" s="481" t="s">
        <v>102</v>
      </c>
      <c r="AD112" s="481" t="s">
        <v>102</v>
      </c>
      <c r="AE112" s="481" t="s">
        <v>102</v>
      </c>
      <c r="AF112" s="481" t="s">
        <v>102</v>
      </c>
      <c r="AG112" s="481" t="s">
        <v>102</v>
      </c>
      <c r="AH112" s="481" t="s">
        <v>102</v>
      </c>
      <c r="AI112" s="481" t="s">
        <v>102</v>
      </c>
      <c r="AJ112" s="481" t="s">
        <v>102</v>
      </c>
      <c r="AK112" s="481" t="s">
        <v>102</v>
      </c>
      <c r="AL112" s="481" t="s">
        <v>102</v>
      </c>
      <c r="AM112" s="481" t="s">
        <v>102</v>
      </c>
      <c r="AN112" s="481" t="s">
        <v>102</v>
      </c>
      <c r="AO112" s="481" t="s">
        <v>102</v>
      </c>
      <c r="AP112" s="481" t="s">
        <v>102</v>
      </c>
      <c r="AQ112" s="481" t="s">
        <v>102</v>
      </c>
      <c r="AR112" s="481" t="s">
        <v>102</v>
      </c>
      <c r="AS112" s="481" t="s">
        <v>102</v>
      </c>
      <c r="AT112" s="481" t="s">
        <v>102</v>
      </c>
      <c r="AU112" s="481" t="s">
        <v>102</v>
      </c>
      <c r="AV112" s="481" t="s">
        <v>102</v>
      </c>
      <c r="AW112" s="481" t="s">
        <v>102</v>
      </c>
      <c r="AX112" s="481" t="s">
        <v>102</v>
      </c>
      <c r="AY112" s="481" t="s">
        <v>102</v>
      </c>
      <c r="AZ112" s="481" t="s">
        <v>102</v>
      </c>
      <c r="BA112" s="481" t="s">
        <v>102</v>
      </c>
      <c r="BB112" s="481" t="s">
        <v>102</v>
      </c>
      <c r="BC112" s="481" t="s">
        <v>102</v>
      </c>
      <c r="BD112" s="481" t="s">
        <v>102</v>
      </c>
      <c r="BE112" s="481" t="s">
        <v>102</v>
      </c>
      <c r="BF112" s="481" t="s">
        <v>102</v>
      </c>
      <c r="BG112" s="481" t="s">
        <v>102</v>
      </c>
      <c r="BH112" s="481" t="s">
        <v>102</v>
      </c>
      <c r="BI112" s="481" t="s">
        <v>102</v>
      </c>
      <c r="BJ112" s="481" t="s">
        <v>102</v>
      </c>
      <c r="BK112" s="481" t="s">
        <v>102</v>
      </c>
      <c r="BL112" s="481" t="s">
        <v>102</v>
      </c>
      <c r="BM112" s="481" t="s">
        <v>102</v>
      </c>
      <c r="BN112" s="481" t="s">
        <v>102</v>
      </c>
      <c r="BO112" s="481" t="s">
        <v>102</v>
      </c>
      <c r="BP112" s="481" t="s">
        <v>102</v>
      </c>
      <c r="BQ112" s="481" t="s">
        <v>102</v>
      </c>
      <c r="BR112" s="481" t="s">
        <v>102</v>
      </c>
      <c r="BS112" s="481" t="s">
        <v>102</v>
      </c>
      <c r="BT112" s="481" t="s">
        <v>102</v>
      </c>
      <c r="BU112" s="481" t="s">
        <v>102</v>
      </c>
      <c r="BV112" s="481" t="s">
        <v>102</v>
      </c>
      <c r="BW112" s="481" t="s">
        <v>102</v>
      </c>
      <c r="BX112" s="481" t="s">
        <v>102</v>
      </c>
      <c r="BY112" s="481" t="s">
        <v>102</v>
      </c>
      <c r="BZ112" s="481" t="s">
        <v>102</v>
      </c>
      <c r="CA112" s="481" t="s">
        <v>102</v>
      </c>
      <c r="CB112" s="481" t="s">
        <v>102</v>
      </c>
      <c r="CC112" s="481" t="s">
        <v>102</v>
      </c>
      <c r="CD112" s="481" t="s">
        <v>102</v>
      </c>
      <c r="CE112" s="481" t="s">
        <v>102</v>
      </c>
      <c r="CF112" s="481" t="s">
        <v>102</v>
      </c>
      <c r="CG112" s="481" t="s">
        <v>102</v>
      </c>
      <c r="CH112" s="481" t="s">
        <v>102</v>
      </c>
      <c r="CI112" s="481" t="s">
        <v>102</v>
      </c>
      <c r="CJ112" s="481" t="s">
        <v>102</v>
      </c>
      <c r="CK112" s="481" t="s">
        <v>102</v>
      </c>
      <c r="CL112" s="481" t="s">
        <v>102</v>
      </c>
      <c r="CM112" s="481" t="s">
        <v>102</v>
      </c>
      <c r="CN112" s="481" t="s">
        <v>102</v>
      </c>
      <c r="CO112" s="481" t="s">
        <v>102</v>
      </c>
      <c r="CP112" s="481" t="s">
        <v>102</v>
      </c>
      <c r="CQ112" s="481" t="s">
        <v>102</v>
      </c>
      <c r="CR112" s="481" t="s">
        <v>102</v>
      </c>
      <c r="CS112" s="481" t="s">
        <v>102</v>
      </c>
      <c r="CT112" s="481" t="s">
        <v>102</v>
      </c>
      <c r="CU112" s="481" t="s">
        <v>102</v>
      </c>
      <c r="CV112" s="481" t="s">
        <v>102</v>
      </c>
      <c r="CW112" s="481" t="s">
        <v>102</v>
      </c>
      <c r="CX112" s="481" t="s">
        <v>102</v>
      </c>
      <c r="CY112" s="481" t="s">
        <v>102</v>
      </c>
      <c r="CZ112" s="481" t="s">
        <v>102</v>
      </c>
      <c r="DA112" s="481" t="s">
        <v>102</v>
      </c>
      <c r="DB112" s="481" t="s">
        <v>102</v>
      </c>
      <c r="DC112" s="481" t="s">
        <v>102</v>
      </c>
      <c r="DD112" s="481" t="s">
        <v>102</v>
      </c>
      <c r="DE112" s="481" t="s">
        <v>102</v>
      </c>
      <c r="DF112" s="481" t="s">
        <v>102</v>
      </c>
      <c r="DG112" s="481" t="s">
        <v>102</v>
      </c>
      <c r="DH112" s="481" t="s">
        <v>102</v>
      </c>
      <c r="DI112" s="481" t="s">
        <v>102</v>
      </c>
      <c r="DJ112" s="481" t="s">
        <v>102</v>
      </c>
      <c r="DK112" s="481" t="s">
        <v>102</v>
      </c>
      <c r="DL112" s="481" t="s">
        <v>102</v>
      </c>
      <c r="DM112" s="481" t="s">
        <v>102</v>
      </c>
      <c r="DN112" s="481" t="s">
        <v>102</v>
      </c>
      <c r="DO112" s="481" t="s">
        <v>102</v>
      </c>
      <c r="DP112" s="481" t="s">
        <v>102</v>
      </c>
      <c r="DQ112" s="481" t="s">
        <v>102</v>
      </c>
      <c r="DR112" s="481" t="s">
        <v>102</v>
      </c>
      <c r="DS112" s="481" t="s">
        <v>102</v>
      </c>
      <c r="DT112" s="481" t="s">
        <v>102</v>
      </c>
      <c r="DU112" s="481" t="s">
        <v>102</v>
      </c>
      <c r="DV112" s="481" t="s">
        <v>102</v>
      </c>
      <c r="DW112" s="481" t="s">
        <v>102</v>
      </c>
      <c r="DX112" s="481" t="s">
        <v>102</v>
      </c>
      <c r="DY112" s="481" t="s">
        <v>102</v>
      </c>
      <c r="DZ112" s="481" t="s">
        <v>102</v>
      </c>
      <c r="EA112" s="481" t="s">
        <v>102</v>
      </c>
      <c r="EB112" s="481" t="s">
        <v>102</v>
      </c>
    </row>
    <row r="113" spans="1:132" x14ac:dyDescent="0.15">
      <c r="B113" s="3">
        <v>3770833</v>
      </c>
      <c r="C113" s="481" t="s">
        <v>102</v>
      </c>
      <c r="D113" s="481" t="s">
        <v>4952</v>
      </c>
      <c r="E113" s="481" t="s">
        <v>4953</v>
      </c>
      <c r="F113" s="481" t="s">
        <v>4954</v>
      </c>
      <c r="G113" s="481" t="s">
        <v>102</v>
      </c>
      <c r="H113" s="481" t="s">
        <v>102</v>
      </c>
      <c r="I113" s="481" t="s">
        <v>102</v>
      </c>
      <c r="J113" s="481" t="s">
        <v>102</v>
      </c>
      <c r="K113" s="481" t="s">
        <v>102</v>
      </c>
      <c r="L113" s="481" t="s">
        <v>102</v>
      </c>
      <c r="M113" s="481" t="s">
        <v>102</v>
      </c>
      <c r="N113" s="481" t="s">
        <v>102</v>
      </c>
      <c r="O113" s="481" t="s">
        <v>102</v>
      </c>
      <c r="P113" s="481" t="s">
        <v>102</v>
      </c>
      <c r="Q113" s="481" t="s">
        <v>102</v>
      </c>
      <c r="R113" s="481" t="s">
        <v>102</v>
      </c>
      <c r="S113" s="481" t="s">
        <v>102</v>
      </c>
      <c r="T113" s="481" t="s">
        <v>102</v>
      </c>
      <c r="U113" s="481" t="s">
        <v>102</v>
      </c>
      <c r="V113" s="484" t="s">
        <v>102</v>
      </c>
      <c r="W113" s="481" t="s">
        <v>102</v>
      </c>
      <c r="X113" s="481" t="s">
        <v>102</v>
      </c>
      <c r="Y113" s="481" t="s">
        <v>102</v>
      </c>
      <c r="Z113" s="481" t="s">
        <v>102</v>
      </c>
      <c r="AA113" s="481" t="s">
        <v>102</v>
      </c>
      <c r="AB113" s="481" t="s">
        <v>102</v>
      </c>
      <c r="AC113" s="481" t="s">
        <v>102</v>
      </c>
      <c r="AD113" s="481" t="s">
        <v>102</v>
      </c>
      <c r="AE113" s="481" t="s">
        <v>102</v>
      </c>
      <c r="AF113" s="481" t="s">
        <v>102</v>
      </c>
      <c r="AG113" s="481" t="s">
        <v>102</v>
      </c>
      <c r="AH113" s="481" t="s">
        <v>102</v>
      </c>
      <c r="AI113" s="481" t="s">
        <v>102</v>
      </c>
      <c r="AJ113" s="481" t="s">
        <v>102</v>
      </c>
      <c r="AK113" s="481" t="s">
        <v>102</v>
      </c>
      <c r="AL113" s="481" t="s">
        <v>102</v>
      </c>
      <c r="AM113" s="481" t="s">
        <v>102</v>
      </c>
      <c r="AN113" s="481" t="s">
        <v>102</v>
      </c>
      <c r="AO113" s="481" t="s">
        <v>102</v>
      </c>
      <c r="AP113" s="481" t="s">
        <v>102</v>
      </c>
      <c r="AQ113" s="481" t="s">
        <v>102</v>
      </c>
      <c r="AR113" s="481" t="s">
        <v>102</v>
      </c>
      <c r="AS113" s="481" t="s">
        <v>102</v>
      </c>
      <c r="AT113" s="481" t="s">
        <v>102</v>
      </c>
      <c r="AU113" s="481" t="s">
        <v>102</v>
      </c>
      <c r="AV113" s="481" t="s">
        <v>102</v>
      </c>
      <c r="AW113" s="481" t="s">
        <v>102</v>
      </c>
      <c r="AX113" s="481" t="s">
        <v>102</v>
      </c>
      <c r="AY113" s="481" t="s">
        <v>102</v>
      </c>
      <c r="AZ113" s="481" t="s">
        <v>102</v>
      </c>
      <c r="BA113" s="481" t="s">
        <v>102</v>
      </c>
      <c r="BB113" s="481" t="s">
        <v>102</v>
      </c>
      <c r="BC113" s="481" t="s">
        <v>102</v>
      </c>
      <c r="BD113" s="481" t="s">
        <v>102</v>
      </c>
      <c r="BE113" s="481" t="s">
        <v>102</v>
      </c>
      <c r="BF113" s="481" t="s">
        <v>102</v>
      </c>
      <c r="BG113" s="481" t="s">
        <v>102</v>
      </c>
      <c r="BH113" s="481" t="s">
        <v>102</v>
      </c>
      <c r="BI113" s="481" t="s">
        <v>102</v>
      </c>
      <c r="BJ113" s="481" t="s">
        <v>102</v>
      </c>
      <c r="BK113" s="481" t="s">
        <v>102</v>
      </c>
      <c r="BL113" s="481" t="s">
        <v>102</v>
      </c>
      <c r="BM113" s="481" t="s">
        <v>102</v>
      </c>
      <c r="BN113" s="481" t="s">
        <v>102</v>
      </c>
      <c r="BO113" s="481" t="s">
        <v>102</v>
      </c>
      <c r="BP113" s="481" t="s">
        <v>102</v>
      </c>
      <c r="BQ113" s="481" t="s">
        <v>102</v>
      </c>
      <c r="BR113" s="481" t="s">
        <v>102</v>
      </c>
      <c r="BS113" s="481" t="s">
        <v>102</v>
      </c>
      <c r="BT113" s="481" t="s">
        <v>102</v>
      </c>
      <c r="BU113" s="481" t="s">
        <v>102</v>
      </c>
      <c r="BV113" s="481" t="s">
        <v>102</v>
      </c>
      <c r="BW113" s="481" t="s">
        <v>102</v>
      </c>
      <c r="BX113" s="481" t="s">
        <v>102</v>
      </c>
      <c r="BY113" s="481" t="s">
        <v>102</v>
      </c>
      <c r="BZ113" s="481" t="s">
        <v>102</v>
      </c>
      <c r="CA113" s="481" t="s">
        <v>102</v>
      </c>
      <c r="CB113" s="481" t="s">
        <v>102</v>
      </c>
      <c r="CC113" s="481" t="s">
        <v>102</v>
      </c>
      <c r="CD113" s="481" t="s">
        <v>102</v>
      </c>
      <c r="CE113" s="481" t="s">
        <v>102</v>
      </c>
      <c r="CF113" s="481" t="s">
        <v>102</v>
      </c>
      <c r="CG113" s="481" t="s">
        <v>102</v>
      </c>
      <c r="CH113" s="481" t="s">
        <v>102</v>
      </c>
      <c r="CI113" s="481" t="s">
        <v>102</v>
      </c>
      <c r="CJ113" s="481" t="s">
        <v>102</v>
      </c>
      <c r="CK113" s="481" t="s">
        <v>102</v>
      </c>
      <c r="CL113" s="481" t="s">
        <v>102</v>
      </c>
      <c r="CM113" s="481" t="s">
        <v>102</v>
      </c>
      <c r="CN113" s="481" t="s">
        <v>102</v>
      </c>
      <c r="CO113" s="481" t="s">
        <v>102</v>
      </c>
      <c r="CP113" s="481" t="s">
        <v>102</v>
      </c>
      <c r="CQ113" s="481" t="s">
        <v>102</v>
      </c>
      <c r="CR113" s="481" t="s">
        <v>102</v>
      </c>
      <c r="CS113" s="481" t="s">
        <v>102</v>
      </c>
      <c r="CT113" s="481" t="s">
        <v>102</v>
      </c>
      <c r="CU113" s="481" t="s">
        <v>102</v>
      </c>
      <c r="CV113" s="481" t="s">
        <v>102</v>
      </c>
      <c r="CW113" s="481" t="s">
        <v>102</v>
      </c>
      <c r="CX113" s="481" t="s">
        <v>102</v>
      </c>
      <c r="CY113" s="481" t="s">
        <v>102</v>
      </c>
      <c r="CZ113" s="481" t="s">
        <v>102</v>
      </c>
      <c r="DA113" s="481" t="s">
        <v>102</v>
      </c>
      <c r="DB113" s="481" t="s">
        <v>102</v>
      </c>
      <c r="DC113" s="481" t="s">
        <v>102</v>
      </c>
      <c r="DD113" s="481" t="s">
        <v>102</v>
      </c>
      <c r="DE113" s="481" t="s">
        <v>102</v>
      </c>
      <c r="DF113" s="481" t="s">
        <v>102</v>
      </c>
      <c r="DG113" s="481" t="s">
        <v>102</v>
      </c>
      <c r="DH113" s="481" t="s">
        <v>102</v>
      </c>
      <c r="DI113" s="481" t="s">
        <v>102</v>
      </c>
      <c r="DJ113" s="481" t="s">
        <v>102</v>
      </c>
      <c r="DK113" s="481" t="s">
        <v>102</v>
      </c>
      <c r="DL113" s="481" t="s">
        <v>102</v>
      </c>
      <c r="DM113" s="481" t="s">
        <v>102</v>
      </c>
      <c r="DN113" s="481" t="s">
        <v>102</v>
      </c>
      <c r="DO113" s="481" t="s">
        <v>102</v>
      </c>
      <c r="DP113" s="481" t="s">
        <v>102</v>
      </c>
      <c r="DQ113" s="481" t="s">
        <v>102</v>
      </c>
      <c r="DR113" s="481" t="s">
        <v>102</v>
      </c>
      <c r="DS113" s="481" t="s">
        <v>102</v>
      </c>
      <c r="DT113" s="481" t="s">
        <v>102</v>
      </c>
      <c r="DU113" s="481" t="s">
        <v>102</v>
      </c>
      <c r="DV113" s="481" t="s">
        <v>102</v>
      </c>
      <c r="DW113" s="481" t="s">
        <v>102</v>
      </c>
      <c r="DX113" s="481" t="s">
        <v>102</v>
      </c>
      <c r="DY113" s="481" t="s">
        <v>102</v>
      </c>
      <c r="DZ113" s="481" t="s">
        <v>102</v>
      </c>
      <c r="EA113" s="481" t="s">
        <v>102</v>
      </c>
      <c r="EB113" s="481" t="s">
        <v>102</v>
      </c>
    </row>
    <row r="114" spans="1:132" x14ac:dyDescent="0.15">
      <c r="B114" s="481">
        <v>3893292</v>
      </c>
      <c r="C114" s="481" t="s">
        <v>102</v>
      </c>
      <c r="D114" s="481" t="s">
        <v>102</v>
      </c>
      <c r="E114" s="481" t="s">
        <v>102</v>
      </c>
      <c r="F114" s="481" t="s">
        <v>102</v>
      </c>
      <c r="G114" s="481" t="s">
        <v>102</v>
      </c>
      <c r="H114" s="481" t="s">
        <v>102</v>
      </c>
      <c r="I114" s="481" t="s">
        <v>102</v>
      </c>
      <c r="J114" s="481" t="s">
        <v>4531</v>
      </c>
      <c r="K114" s="481" t="s">
        <v>4532</v>
      </c>
      <c r="L114" s="481" t="s">
        <v>4533</v>
      </c>
      <c r="M114" s="481" t="s">
        <v>4534</v>
      </c>
      <c r="N114" s="481" t="s">
        <v>4535</v>
      </c>
      <c r="O114" s="481" t="s">
        <v>4536</v>
      </c>
      <c r="P114" s="484" t="s">
        <v>4955</v>
      </c>
      <c r="Q114" s="481" t="s">
        <v>102</v>
      </c>
      <c r="R114" s="481" t="s">
        <v>102</v>
      </c>
      <c r="S114" s="481" t="s">
        <v>102</v>
      </c>
      <c r="T114" s="481" t="s">
        <v>102</v>
      </c>
      <c r="U114" s="481" t="s">
        <v>102</v>
      </c>
      <c r="V114" s="481" t="s">
        <v>102</v>
      </c>
      <c r="W114" s="481" t="s">
        <v>102</v>
      </c>
      <c r="X114" s="481" t="s">
        <v>102</v>
      </c>
      <c r="Y114" s="481" t="s">
        <v>102</v>
      </c>
      <c r="Z114" s="481" t="s">
        <v>102</v>
      </c>
      <c r="AA114" s="481" t="s">
        <v>102</v>
      </c>
      <c r="AB114" s="481" t="s">
        <v>102</v>
      </c>
      <c r="AC114" s="481" t="s">
        <v>102</v>
      </c>
      <c r="AD114" s="481" t="s">
        <v>102</v>
      </c>
      <c r="AE114" s="481" t="s">
        <v>102</v>
      </c>
      <c r="AF114" s="481" t="s">
        <v>102</v>
      </c>
      <c r="AG114" s="481" t="s">
        <v>102</v>
      </c>
      <c r="AH114" s="481" t="s">
        <v>102</v>
      </c>
      <c r="AI114" s="481" t="s">
        <v>102</v>
      </c>
      <c r="AJ114" s="481" t="s">
        <v>102</v>
      </c>
      <c r="AK114" s="481" t="s">
        <v>102</v>
      </c>
      <c r="AL114" s="481" t="s">
        <v>102</v>
      </c>
      <c r="AM114" s="481" t="s">
        <v>102</v>
      </c>
      <c r="AN114" s="481" t="s">
        <v>102</v>
      </c>
      <c r="AO114" s="481" t="s">
        <v>102</v>
      </c>
      <c r="AP114" s="481" t="s">
        <v>102</v>
      </c>
      <c r="AQ114" s="481" t="s">
        <v>102</v>
      </c>
      <c r="AR114" s="481" t="s">
        <v>102</v>
      </c>
      <c r="AS114" s="481" t="s">
        <v>102</v>
      </c>
      <c r="AT114" s="481" t="s">
        <v>102</v>
      </c>
      <c r="AU114" s="481" t="s">
        <v>102</v>
      </c>
      <c r="AV114" s="481" t="s">
        <v>102</v>
      </c>
      <c r="AW114" s="481" t="s">
        <v>102</v>
      </c>
      <c r="AX114" s="481" t="s">
        <v>102</v>
      </c>
      <c r="AY114" s="481" t="s">
        <v>102</v>
      </c>
      <c r="AZ114" s="481" t="s">
        <v>102</v>
      </c>
      <c r="BA114" s="481" t="s">
        <v>102</v>
      </c>
      <c r="BB114" s="481" t="s">
        <v>102</v>
      </c>
      <c r="BC114" s="481" t="s">
        <v>102</v>
      </c>
      <c r="BD114" s="481" t="s">
        <v>102</v>
      </c>
      <c r="BE114" s="481" t="s">
        <v>102</v>
      </c>
      <c r="BF114" s="481" t="s">
        <v>102</v>
      </c>
      <c r="BG114" s="481" t="s">
        <v>102</v>
      </c>
      <c r="BH114" s="481" t="s">
        <v>102</v>
      </c>
      <c r="BI114" s="481" t="s">
        <v>102</v>
      </c>
      <c r="BJ114" s="481" t="s">
        <v>102</v>
      </c>
      <c r="BK114" s="481" t="s">
        <v>102</v>
      </c>
      <c r="BL114" s="481" t="s">
        <v>102</v>
      </c>
      <c r="BM114" s="481" t="s">
        <v>102</v>
      </c>
      <c r="BN114" s="481" t="s">
        <v>102</v>
      </c>
      <c r="BO114" s="481" t="s">
        <v>102</v>
      </c>
      <c r="BP114" s="481" t="s">
        <v>102</v>
      </c>
      <c r="BQ114" s="481" t="s">
        <v>102</v>
      </c>
      <c r="BR114" s="481" t="s">
        <v>102</v>
      </c>
      <c r="BS114" s="481" t="s">
        <v>102</v>
      </c>
      <c r="BT114" s="481" t="s">
        <v>102</v>
      </c>
      <c r="BU114" s="481" t="s">
        <v>102</v>
      </c>
      <c r="BV114" s="481" t="s">
        <v>102</v>
      </c>
      <c r="BW114" s="481" t="s">
        <v>102</v>
      </c>
      <c r="BX114" s="481" t="s">
        <v>102</v>
      </c>
      <c r="BY114" s="481" t="s">
        <v>102</v>
      </c>
      <c r="BZ114" s="481" t="s">
        <v>102</v>
      </c>
      <c r="CA114" s="481" t="s">
        <v>102</v>
      </c>
      <c r="CB114" s="481" t="s">
        <v>102</v>
      </c>
      <c r="CC114" s="481" t="s">
        <v>102</v>
      </c>
      <c r="CD114" s="481" t="s">
        <v>102</v>
      </c>
      <c r="CE114" s="481" t="s">
        <v>102</v>
      </c>
      <c r="CF114" s="481" t="s">
        <v>102</v>
      </c>
      <c r="CG114" s="481" t="s">
        <v>102</v>
      </c>
      <c r="CH114" s="481" t="s">
        <v>102</v>
      </c>
      <c r="CI114" s="481" t="s">
        <v>102</v>
      </c>
      <c r="CJ114" s="481" t="s">
        <v>102</v>
      </c>
      <c r="CK114" s="481" t="s">
        <v>102</v>
      </c>
      <c r="CL114" s="481" t="s">
        <v>102</v>
      </c>
      <c r="CM114" s="481" t="s">
        <v>102</v>
      </c>
      <c r="CN114" s="481" t="s">
        <v>102</v>
      </c>
      <c r="CO114" s="481" t="s">
        <v>102</v>
      </c>
      <c r="CP114" s="481" t="s">
        <v>102</v>
      </c>
      <c r="CQ114" s="481" t="s">
        <v>102</v>
      </c>
      <c r="CR114" s="481" t="s">
        <v>102</v>
      </c>
      <c r="CS114" s="481" t="s">
        <v>102</v>
      </c>
      <c r="CT114" s="481" t="s">
        <v>102</v>
      </c>
      <c r="CU114" s="481" t="s">
        <v>102</v>
      </c>
      <c r="CV114" s="481" t="s">
        <v>102</v>
      </c>
      <c r="CW114" s="481" t="s">
        <v>102</v>
      </c>
      <c r="CX114" s="481" t="s">
        <v>102</v>
      </c>
      <c r="CY114" s="481" t="s">
        <v>102</v>
      </c>
      <c r="CZ114" s="481" t="s">
        <v>102</v>
      </c>
      <c r="DA114" s="481" t="s">
        <v>102</v>
      </c>
      <c r="DB114" s="481" t="s">
        <v>102</v>
      </c>
      <c r="DC114" s="481" t="s">
        <v>102</v>
      </c>
      <c r="DD114" s="481" t="s">
        <v>102</v>
      </c>
      <c r="DE114" s="481" t="s">
        <v>102</v>
      </c>
      <c r="DF114" s="481" t="s">
        <v>102</v>
      </c>
      <c r="DG114" s="481" t="s">
        <v>102</v>
      </c>
      <c r="DH114" s="481" t="s">
        <v>102</v>
      </c>
      <c r="DI114" s="481" t="s">
        <v>102</v>
      </c>
      <c r="DJ114" s="481" t="s">
        <v>102</v>
      </c>
      <c r="DK114" s="481" t="s">
        <v>102</v>
      </c>
      <c r="DL114" s="481" t="s">
        <v>102</v>
      </c>
      <c r="DM114" s="481" t="s">
        <v>102</v>
      </c>
      <c r="DN114" s="481" t="s">
        <v>102</v>
      </c>
      <c r="DO114" s="481" t="s">
        <v>102</v>
      </c>
      <c r="DP114" s="481" t="s">
        <v>102</v>
      </c>
      <c r="DQ114" s="481" t="s">
        <v>102</v>
      </c>
      <c r="DR114" s="481" t="s">
        <v>102</v>
      </c>
      <c r="DS114" s="481" t="s">
        <v>102</v>
      </c>
      <c r="DT114" s="481" t="s">
        <v>102</v>
      </c>
      <c r="DU114" s="481" t="s">
        <v>102</v>
      </c>
      <c r="DV114" s="481" t="s">
        <v>102</v>
      </c>
      <c r="DW114" s="481" t="s">
        <v>102</v>
      </c>
      <c r="DX114" s="481" t="s">
        <v>102</v>
      </c>
      <c r="DY114" s="481" t="s">
        <v>102</v>
      </c>
      <c r="DZ114" s="481" t="s">
        <v>102</v>
      </c>
      <c r="EA114" s="481" t="s">
        <v>102</v>
      </c>
      <c r="EB114" s="481" t="s">
        <v>102</v>
      </c>
    </row>
    <row r="115" spans="1:132" x14ac:dyDescent="0.15">
      <c r="A115" s="485"/>
      <c r="B115" s="481">
        <v>4059688</v>
      </c>
      <c r="C115" s="481" t="s">
        <v>102</v>
      </c>
      <c r="D115" s="481" t="s">
        <v>102</v>
      </c>
      <c r="E115" s="481" t="s">
        <v>4539</v>
      </c>
      <c r="F115" s="481" t="s">
        <v>4540</v>
      </c>
      <c r="G115" s="481" t="s">
        <v>102</v>
      </c>
      <c r="H115" s="481" t="s">
        <v>102</v>
      </c>
      <c r="I115" s="481" t="s">
        <v>102</v>
      </c>
      <c r="J115" s="481" t="s">
        <v>102</v>
      </c>
      <c r="K115" s="481" t="s">
        <v>102</v>
      </c>
      <c r="L115" s="481" t="s">
        <v>102</v>
      </c>
      <c r="M115" s="481" t="s">
        <v>102</v>
      </c>
      <c r="N115" s="481" t="s">
        <v>102</v>
      </c>
      <c r="O115" s="481" t="s">
        <v>102</v>
      </c>
      <c r="P115" s="481" t="s">
        <v>102</v>
      </c>
      <c r="Q115" s="481" t="s">
        <v>102</v>
      </c>
      <c r="R115" s="481" t="s">
        <v>102</v>
      </c>
      <c r="S115" s="481" t="s">
        <v>102</v>
      </c>
      <c r="T115" s="481" t="s">
        <v>102</v>
      </c>
      <c r="U115" s="481" t="s">
        <v>102</v>
      </c>
      <c r="V115" s="481" t="s">
        <v>102</v>
      </c>
      <c r="W115" s="481" t="s">
        <v>102</v>
      </c>
      <c r="X115" s="481" t="s">
        <v>102</v>
      </c>
      <c r="Y115" s="481" t="s">
        <v>102</v>
      </c>
      <c r="Z115" s="481" t="s">
        <v>102</v>
      </c>
      <c r="AA115" s="481" t="s">
        <v>102</v>
      </c>
      <c r="AB115" s="481" t="s">
        <v>102</v>
      </c>
      <c r="AC115" s="481" t="s">
        <v>102</v>
      </c>
      <c r="AD115" s="481" t="s">
        <v>102</v>
      </c>
      <c r="AE115" s="481" t="s">
        <v>102</v>
      </c>
      <c r="AF115" s="481" t="s">
        <v>102</v>
      </c>
      <c r="AG115" s="481" t="s">
        <v>102</v>
      </c>
      <c r="AH115" s="481" t="s">
        <v>102</v>
      </c>
      <c r="AI115" s="481" t="s">
        <v>102</v>
      </c>
      <c r="AJ115" s="481" t="s">
        <v>102</v>
      </c>
      <c r="AK115" s="481" t="s">
        <v>102</v>
      </c>
      <c r="AL115" s="481" t="s">
        <v>102</v>
      </c>
      <c r="AM115" s="481" t="s">
        <v>102</v>
      </c>
      <c r="AN115" s="481" t="s">
        <v>102</v>
      </c>
      <c r="AO115" s="481" t="s">
        <v>102</v>
      </c>
      <c r="AP115" s="481" t="s">
        <v>102</v>
      </c>
      <c r="AQ115" s="481" t="s">
        <v>102</v>
      </c>
      <c r="AR115" s="481" t="s">
        <v>102</v>
      </c>
      <c r="AS115" s="481" t="s">
        <v>102</v>
      </c>
      <c r="AT115" s="481" t="s">
        <v>102</v>
      </c>
      <c r="AU115" s="481" t="s">
        <v>102</v>
      </c>
      <c r="AV115" s="481" t="s">
        <v>102</v>
      </c>
      <c r="AW115" s="481" t="s">
        <v>102</v>
      </c>
      <c r="AX115" s="481" t="s">
        <v>102</v>
      </c>
      <c r="AY115" s="481" t="s">
        <v>102</v>
      </c>
      <c r="AZ115" s="481" t="s">
        <v>102</v>
      </c>
      <c r="BA115" s="481" t="s">
        <v>102</v>
      </c>
      <c r="BB115" s="481" t="s">
        <v>102</v>
      </c>
      <c r="BC115" s="481" t="s">
        <v>102</v>
      </c>
      <c r="BD115" s="481" t="s">
        <v>102</v>
      </c>
      <c r="BE115" s="481" t="s">
        <v>102</v>
      </c>
      <c r="BF115" s="481" t="s">
        <v>102</v>
      </c>
      <c r="BG115" s="481" t="s">
        <v>102</v>
      </c>
      <c r="BH115" s="481" t="s">
        <v>102</v>
      </c>
      <c r="BI115" s="481" t="s">
        <v>102</v>
      </c>
      <c r="BJ115" s="481" t="s">
        <v>102</v>
      </c>
      <c r="BK115" s="481" t="s">
        <v>102</v>
      </c>
      <c r="BL115" s="481" t="s">
        <v>102</v>
      </c>
      <c r="BM115" s="481" t="s">
        <v>102</v>
      </c>
      <c r="BN115" s="481" t="s">
        <v>102</v>
      </c>
      <c r="BO115" s="481" t="s">
        <v>102</v>
      </c>
      <c r="BP115" s="481" t="s">
        <v>102</v>
      </c>
      <c r="BQ115" s="481" t="s">
        <v>102</v>
      </c>
      <c r="BR115" s="481" t="s">
        <v>102</v>
      </c>
      <c r="BS115" s="481" t="s">
        <v>102</v>
      </c>
      <c r="BT115" s="481" t="s">
        <v>102</v>
      </c>
      <c r="BU115" s="481" t="s">
        <v>102</v>
      </c>
      <c r="BV115" s="481" t="s">
        <v>102</v>
      </c>
      <c r="BW115" s="481" t="s">
        <v>102</v>
      </c>
      <c r="BX115" s="481" t="s">
        <v>102</v>
      </c>
      <c r="BY115" s="481" t="s">
        <v>102</v>
      </c>
      <c r="BZ115" s="481" t="s">
        <v>102</v>
      </c>
      <c r="CA115" s="481" t="s">
        <v>102</v>
      </c>
      <c r="CB115" s="481" t="s">
        <v>102</v>
      </c>
      <c r="CC115" s="481" t="s">
        <v>102</v>
      </c>
      <c r="CD115" s="481" t="s">
        <v>102</v>
      </c>
      <c r="CE115" s="481" t="s">
        <v>102</v>
      </c>
      <c r="CF115" s="481" t="s">
        <v>102</v>
      </c>
      <c r="CG115" s="481" t="s">
        <v>102</v>
      </c>
      <c r="CH115" s="481" t="s">
        <v>102</v>
      </c>
      <c r="CI115" s="481" t="s">
        <v>102</v>
      </c>
      <c r="CJ115" s="481" t="s">
        <v>102</v>
      </c>
      <c r="CK115" s="481" t="s">
        <v>102</v>
      </c>
      <c r="CL115" s="481" t="s">
        <v>102</v>
      </c>
      <c r="CM115" s="481" t="s">
        <v>102</v>
      </c>
      <c r="CN115" s="481" t="s">
        <v>102</v>
      </c>
      <c r="CO115" s="481" t="s">
        <v>102</v>
      </c>
      <c r="CP115" s="481" t="s">
        <v>102</v>
      </c>
      <c r="CQ115" s="481" t="s">
        <v>102</v>
      </c>
      <c r="CR115" s="481" t="s">
        <v>102</v>
      </c>
      <c r="CS115" s="481" t="s">
        <v>102</v>
      </c>
      <c r="CT115" s="481" t="s">
        <v>102</v>
      </c>
      <c r="CU115" s="481" t="s">
        <v>102</v>
      </c>
      <c r="CV115" s="481" t="s">
        <v>102</v>
      </c>
      <c r="CW115" s="481" t="s">
        <v>102</v>
      </c>
      <c r="CX115" s="481" t="s">
        <v>102</v>
      </c>
      <c r="CY115" s="481" t="s">
        <v>102</v>
      </c>
      <c r="CZ115" s="481" t="s">
        <v>102</v>
      </c>
      <c r="DA115" s="481" t="s">
        <v>102</v>
      </c>
      <c r="DB115" s="481" t="s">
        <v>102</v>
      </c>
      <c r="DC115" s="481" t="s">
        <v>102</v>
      </c>
      <c r="DD115" s="481" t="s">
        <v>102</v>
      </c>
      <c r="DE115" s="481" t="s">
        <v>102</v>
      </c>
      <c r="DF115" s="481" t="s">
        <v>102</v>
      </c>
      <c r="DG115" s="481" t="s">
        <v>102</v>
      </c>
      <c r="DH115" s="481" t="s">
        <v>102</v>
      </c>
      <c r="DI115" s="481" t="s">
        <v>102</v>
      </c>
      <c r="DJ115" s="481" t="s">
        <v>102</v>
      </c>
      <c r="DK115" s="481" t="s">
        <v>102</v>
      </c>
      <c r="DL115" s="481" t="s">
        <v>102</v>
      </c>
      <c r="DM115" s="481" t="s">
        <v>102</v>
      </c>
      <c r="DN115" s="481" t="s">
        <v>102</v>
      </c>
      <c r="DO115" s="481" t="s">
        <v>102</v>
      </c>
      <c r="DP115" s="481" t="s">
        <v>102</v>
      </c>
      <c r="DQ115" s="481" t="s">
        <v>102</v>
      </c>
      <c r="DR115" s="481" t="s">
        <v>102</v>
      </c>
      <c r="DS115" s="481" t="s">
        <v>102</v>
      </c>
      <c r="DT115" s="481" t="s">
        <v>102</v>
      </c>
      <c r="DU115" s="481" t="s">
        <v>102</v>
      </c>
      <c r="DV115" s="481" t="s">
        <v>102</v>
      </c>
      <c r="DW115" s="481" t="s">
        <v>102</v>
      </c>
      <c r="DX115" s="481" t="s">
        <v>102</v>
      </c>
      <c r="DY115" s="481" t="s">
        <v>102</v>
      </c>
      <c r="DZ115" s="481" t="s">
        <v>102</v>
      </c>
      <c r="EA115" s="481" t="s">
        <v>102</v>
      </c>
      <c r="EB115" s="481" t="s">
        <v>102</v>
      </c>
    </row>
    <row r="116" spans="1:132" x14ac:dyDescent="0.15">
      <c r="B116" s="481">
        <v>3558342</v>
      </c>
      <c r="C116" s="481" t="s">
        <v>102</v>
      </c>
      <c r="D116" s="481" t="s">
        <v>102</v>
      </c>
      <c r="E116" s="481" t="s">
        <v>102</v>
      </c>
      <c r="F116" s="481" t="s">
        <v>102</v>
      </c>
      <c r="G116" s="481" t="s">
        <v>4542</v>
      </c>
      <c r="H116" s="481" t="s">
        <v>4543</v>
      </c>
      <c r="I116" s="481" t="s">
        <v>4498</v>
      </c>
      <c r="J116" s="481" t="s">
        <v>4544</v>
      </c>
      <c r="K116" s="481" t="s">
        <v>102</v>
      </c>
      <c r="L116" s="481" t="s">
        <v>102</v>
      </c>
      <c r="M116" s="481" t="s">
        <v>102</v>
      </c>
      <c r="N116" s="481" t="s">
        <v>102</v>
      </c>
      <c r="O116" s="481" t="s">
        <v>102</v>
      </c>
      <c r="P116" s="481" t="s">
        <v>102</v>
      </c>
      <c r="Q116" s="481" t="s">
        <v>102</v>
      </c>
      <c r="R116" s="481" t="s">
        <v>102</v>
      </c>
      <c r="S116" s="481" t="s">
        <v>102</v>
      </c>
      <c r="T116" s="481" t="s">
        <v>102</v>
      </c>
      <c r="U116" s="481" t="s">
        <v>102</v>
      </c>
      <c r="V116" s="481" t="s">
        <v>102</v>
      </c>
      <c r="W116" s="481" t="s">
        <v>102</v>
      </c>
      <c r="X116" s="481" t="s">
        <v>102</v>
      </c>
      <c r="Y116" s="481" t="s">
        <v>102</v>
      </c>
      <c r="Z116" s="481" t="s">
        <v>102</v>
      </c>
      <c r="AA116" s="481" t="s">
        <v>102</v>
      </c>
      <c r="AB116" s="481" t="s">
        <v>102</v>
      </c>
      <c r="AC116" s="481" t="s">
        <v>102</v>
      </c>
      <c r="AD116" s="481" t="s">
        <v>102</v>
      </c>
      <c r="AE116" s="481" t="s">
        <v>102</v>
      </c>
      <c r="AF116" s="481" t="s">
        <v>102</v>
      </c>
      <c r="AG116" s="481" t="s">
        <v>102</v>
      </c>
      <c r="AH116" s="481" t="s">
        <v>102</v>
      </c>
      <c r="AI116" s="481" t="s">
        <v>102</v>
      </c>
      <c r="AJ116" s="481" t="s">
        <v>102</v>
      </c>
      <c r="AK116" s="481" t="s">
        <v>102</v>
      </c>
      <c r="AL116" s="481" t="s">
        <v>102</v>
      </c>
      <c r="AM116" s="481" t="s">
        <v>102</v>
      </c>
      <c r="AN116" s="481" t="s">
        <v>102</v>
      </c>
      <c r="AO116" s="481" t="s">
        <v>102</v>
      </c>
      <c r="AP116" s="481" t="s">
        <v>102</v>
      </c>
      <c r="AQ116" s="481" t="s">
        <v>102</v>
      </c>
      <c r="AR116" s="481" t="s">
        <v>102</v>
      </c>
      <c r="AS116" s="481" t="s">
        <v>102</v>
      </c>
      <c r="AT116" s="481" t="s">
        <v>102</v>
      </c>
      <c r="AU116" s="481" t="s">
        <v>102</v>
      </c>
      <c r="AV116" s="481" t="s">
        <v>102</v>
      </c>
      <c r="AW116" s="481" t="s">
        <v>102</v>
      </c>
      <c r="AX116" s="481" t="s">
        <v>102</v>
      </c>
      <c r="AY116" s="481" t="s">
        <v>102</v>
      </c>
      <c r="AZ116" s="481" t="s">
        <v>102</v>
      </c>
      <c r="BA116" s="481" t="s">
        <v>102</v>
      </c>
      <c r="BB116" s="481" t="s">
        <v>102</v>
      </c>
      <c r="BC116" s="481" t="s">
        <v>102</v>
      </c>
      <c r="BD116" s="481" t="s">
        <v>102</v>
      </c>
      <c r="BE116" s="481" t="s">
        <v>102</v>
      </c>
      <c r="BF116" s="481" t="s">
        <v>102</v>
      </c>
      <c r="BG116" s="481" t="s">
        <v>102</v>
      </c>
      <c r="BH116" s="481" t="s">
        <v>102</v>
      </c>
      <c r="BI116" s="481" t="s">
        <v>102</v>
      </c>
      <c r="BJ116" s="481" t="s">
        <v>102</v>
      </c>
      <c r="BK116" s="481" t="s">
        <v>102</v>
      </c>
      <c r="BL116" s="481" t="s">
        <v>102</v>
      </c>
      <c r="BM116" s="481" t="s">
        <v>102</v>
      </c>
      <c r="BN116" s="481" t="s">
        <v>102</v>
      </c>
      <c r="BO116" s="481" t="s">
        <v>102</v>
      </c>
      <c r="BP116" s="481" t="s">
        <v>102</v>
      </c>
      <c r="BQ116" s="481" t="s">
        <v>102</v>
      </c>
      <c r="BR116" s="481" t="s">
        <v>102</v>
      </c>
      <c r="BS116" s="481" t="s">
        <v>102</v>
      </c>
      <c r="BT116" s="481" t="s">
        <v>102</v>
      </c>
      <c r="BU116" s="481" t="s">
        <v>102</v>
      </c>
      <c r="BV116" s="481" t="s">
        <v>102</v>
      </c>
      <c r="BW116" s="481" t="s">
        <v>102</v>
      </c>
      <c r="BX116" s="481" t="s">
        <v>102</v>
      </c>
      <c r="BY116" s="481" t="s">
        <v>102</v>
      </c>
      <c r="BZ116" s="481" t="s">
        <v>102</v>
      </c>
      <c r="CA116" s="481" t="s">
        <v>102</v>
      </c>
      <c r="CB116" s="481" t="s">
        <v>102</v>
      </c>
      <c r="CC116" s="481" t="s">
        <v>102</v>
      </c>
      <c r="CD116" s="481" t="s">
        <v>102</v>
      </c>
      <c r="CE116" s="481" t="s">
        <v>102</v>
      </c>
      <c r="CF116" s="481" t="s">
        <v>102</v>
      </c>
      <c r="CG116" s="481" t="s">
        <v>102</v>
      </c>
      <c r="CH116" s="481" t="s">
        <v>102</v>
      </c>
      <c r="CI116" s="481" t="s">
        <v>102</v>
      </c>
      <c r="CJ116" s="481" t="s">
        <v>102</v>
      </c>
      <c r="CK116" s="481" t="s">
        <v>102</v>
      </c>
      <c r="CL116" s="481" t="s">
        <v>102</v>
      </c>
      <c r="CM116" s="481" t="s">
        <v>102</v>
      </c>
      <c r="CN116" s="481" t="s">
        <v>102</v>
      </c>
      <c r="CO116" s="481" t="s">
        <v>102</v>
      </c>
      <c r="CP116" s="481" t="s">
        <v>102</v>
      </c>
      <c r="CQ116" s="481" t="s">
        <v>102</v>
      </c>
      <c r="CR116" s="481" t="s">
        <v>102</v>
      </c>
      <c r="CS116" s="481" t="s">
        <v>102</v>
      </c>
      <c r="CT116" s="481" t="s">
        <v>102</v>
      </c>
      <c r="CU116" s="481" t="s">
        <v>102</v>
      </c>
      <c r="CV116" s="481" t="s">
        <v>102</v>
      </c>
      <c r="CW116" s="481" t="s">
        <v>102</v>
      </c>
      <c r="CX116" s="481" t="s">
        <v>102</v>
      </c>
      <c r="CY116" s="481" t="s">
        <v>102</v>
      </c>
      <c r="CZ116" s="481" t="s">
        <v>102</v>
      </c>
      <c r="DA116" s="481" t="s">
        <v>102</v>
      </c>
      <c r="DB116" s="481" t="s">
        <v>102</v>
      </c>
      <c r="DC116" s="481" t="s">
        <v>102</v>
      </c>
      <c r="DD116" s="481" t="s">
        <v>102</v>
      </c>
      <c r="DE116" s="481" t="s">
        <v>102</v>
      </c>
      <c r="DF116" s="481" t="s">
        <v>102</v>
      </c>
      <c r="DG116" s="481" t="s">
        <v>102</v>
      </c>
      <c r="DH116" s="481" t="s">
        <v>102</v>
      </c>
      <c r="DI116" s="481" t="s">
        <v>102</v>
      </c>
      <c r="DJ116" s="481" t="s">
        <v>102</v>
      </c>
      <c r="DK116" s="481" t="s">
        <v>102</v>
      </c>
      <c r="DL116" s="481" t="s">
        <v>102</v>
      </c>
      <c r="DM116" s="481" t="s">
        <v>102</v>
      </c>
      <c r="DN116" s="481" t="s">
        <v>102</v>
      </c>
      <c r="DO116" s="481" t="s">
        <v>102</v>
      </c>
      <c r="DP116" s="481" t="s">
        <v>102</v>
      </c>
      <c r="DQ116" s="481" t="s">
        <v>102</v>
      </c>
      <c r="DR116" s="481" t="s">
        <v>102</v>
      </c>
      <c r="DS116" s="481" t="s">
        <v>102</v>
      </c>
      <c r="DT116" s="481" t="s">
        <v>102</v>
      </c>
      <c r="DU116" s="481" t="s">
        <v>102</v>
      </c>
      <c r="DV116" s="481" t="s">
        <v>102</v>
      </c>
      <c r="DW116" s="481" t="s">
        <v>102</v>
      </c>
      <c r="DX116" s="481" t="s">
        <v>102</v>
      </c>
      <c r="DY116" s="481" t="s">
        <v>102</v>
      </c>
      <c r="DZ116" s="481" t="s">
        <v>102</v>
      </c>
      <c r="EA116" s="481" t="s">
        <v>102</v>
      </c>
      <c r="EB116" s="481" t="s">
        <v>102</v>
      </c>
    </row>
    <row r="117" spans="1:132" x14ac:dyDescent="0.15">
      <c r="A117" s="485"/>
      <c r="B117" s="481">
        <v>3552217</v>
      </c>
      <c r="C117" s="481" t="s">
        <v>102</v>
      </c>
      <c r="D117" s="481" t="s">
        <v>102</v>
      </c>
      <c r="E117" s="481" t="s">
        <v>102</v>
      </c>
      <c r="F117" s="481" t="s">
        <v>102</v>
      </c>
      <c r="G117" s="481" t="s">
        <v>102</v>
      </c>
      <c r="H117" s="481" t="s">
        <v>102</v>
      </c>
      <c r="I117" s="481" t="s">
        <v>102</v>
      </c>
      <c r="J117" s="481" t="s">
        <v>102</v>
      </c>
      <c r="K117" s="481" t="s">
        <v>102</v>
      </c>
      <c r="L117" s="481" t="s">
        <v>102</v>
      </c>
      <c r="M117" s="481" t="s">
        <v>4546</v>
      </c>
      <c r="N117" s="481" t="s">
        <v>4547</v>
      </c>
      <c r="O117" s="481" t="s">
        <v>4548</v>
      </c>
      <c r="P117" s="481" t="s">
        <v>4549</v>
      </c>
      <c r="Q117" s="481" t="s">
        <v>4550</v>
      </c>
      <c r="R117" s="481" t="s">
        <v>4551</v>
      </c>
      <c r="S117" s="481" t="s">
        <v>4552</v>
      </c>
      <c r="T117" s="481" t="s">
        <v>4553</v>
      </c>
      <c r="U117" s="481" t="s">
        <v>4554</v>
      </c>
      <c r="V117" s="481" t="s">
        <v>4555</v>
      </c>
      <c r="W117" s="481" t="s">
        <v>102</v>
      </c>
      <c r="X117" s="481" t="s">
        <v>102</v>
      </c>
      <c r="Y117" s="481" t="s">
        <v>102</v>
      </c>
      <c r="Z117" s="481" t="s">
        <v>102</v>
      </c>
      <c r="AA117" s="481" t="s">
        <v>102</v>
      </c>
      <c r="AB117" s="481" t="s">
        <v>102</v>
      </c>
      <c r="AC117" s="481" t="s">
        <v>102</v>
      </c>
      <c r="AD117" s="481" t="s">
        <v>102</v>
      </c>
      <c r="AE117" s="481" t="s">
        <v>102</v>
      </c>
      <c r="AF117" s="481" t="s">
        <v>102</v>
      </c>
      <c r="AG117" s="481" t="s">
        <v>102</v>
      </c>
      <c r="AH117" s="481" t="s">
        <v>102</v>
      </c>
      <c r="AI117" s="481" t="s">
        <v>102</v>
      </c>
      <c r="AJ117" s="481" t="s">
        <v>102</v>
      </c>
      <c r="AK117" s="481" t="s">
        <v>102</v>
      </c>
      <c r="AL117" s="481" t="s">
        <v>102</v>
      </c>
      <c r="AM117" s="481" t="s">
        <v>102</v>
      </c>
      <c r="AN117" s="481" t="s">
        <v>102</v>
      </c>
      <c r="AO117" s="481" t="s">
        <v>102</v>
      </c>
      <c r="AP117" s="481" t="s">
        <v>102</v>
      </c>
      <c r="AQ117" s="481" t="s">
        <v>102</v>
      </c>
      <c r="AR117" s="481" t="s">
        <v>102</v>
      </c>
      <c r="AS117" s="481" t="s">
        <v>102</v>
      </c>
      <c r="AT117" s="481" t="s">
        <v>102</v>
      </c>
      <c r="AU117" s="481" t="s">
        <v>102</v>
      </c>
      <c r="AV117" s="481" t="s">
        <v>102</v>
      </c>
      <c r="AW117" s="481" t="s">
        <v>102</v>
      </c>
      <c r="AX117" s="481" t="s">
        <v>102</v>
      </c>
      <c r="AY117" s="481" t="s">
        <v>102</v>
      </c>
      <c r="AZ117" s="481" t="s">
        <v>102</v>
      </c>
      <c r="BA117" s="481" t="s">
        <v>102</v>
      </c>
      <c r="BB117" s="481" t="s">
        <v>102</v>
      </c>
      <c r="BC117" s="481" t="s">
        <v>102</v>
      </c>
      <c r="BD117" s="481" t="s">
        <v>102</v>
      </c>
      <c r="BE117" s="481" t="s">
        <v>102</v>
      </c>
      <c r="BF117" s="481" t="s">
        <v>102</v>
      </c>
      <c r="BG117" s="481" t="s">
        <v>102</v>
      </c>
      <c r="BH117" s="481" t="s">
        <v>102</v>
      </c>
      <c r="BI117" s="481" t="s">
        <v>102</v>
      </c>
      <c r="BJ117" s="481" t="s">
        <v>102</v>
      </c>
      <c r="BK117" s="481" t="s">
        <v>102</v>
      </c>
      <c r="BL117" s="481" t="s">
        <v>102</v>
      </c>
      <c r="BM117" s="481" t="s">
        <v>102</v>
      </c>
      <c r="BN117" s="481" t="s">
        <v>102</v>
      </c>
      <c r="BO117" s="481" t="s">
        <v>102</v>
      </c>
      <c r="BP117" s="481" t="s">
        <v>102</v>
      </c>
      <c r="BQ117" s="481" t="s">
        <v>102</v>
      </c>
      <c r="BR117" s="481" t="s">
        <v>102</v>
      </c>
      <c r="BS117" s="481" t="s">
        <v>102</v>
      </c>
      <c r="BT117" s="481" t="s">
        <v>102</v>
      </c>
      <c r="BU117" s="481" t="s">
        <v>102</v>
      </c>
      <c r="BV117" s="481" t="s">
        <v>102</v>
      </c>
      <c r="BW117" s="481" t="s">
        <v>102</v>
      </c>
      <c r="BX117" s="481" t="s">
        <v>102</v>
      </c>
      <c r="BY117" s="481" t="s">
        <v>102</v>
      </c>
      <c r="BZ117" s="481" t="s">
        <v>102</v>
      </c>
      <c r="CA117" s="481" t="s">
        <v>102</v>
      </c>
      <c r="CB117" s="481" t="s">
        <v>102</v>
      </c>
      <c r="CC117" s="481" t="s">
        <v>102</v>
      </c>
      <c r="CD117" s="481" t="s">
        <v>102</v>
      </c>
      <c r="CE117" s="481" t="s">
        <v>102</v>
      </c>
      <c r="CF117" s="481" t="s">
        <v>102</v>
      </c>
      <c r="CG117" s="481" t="s">
        <v>102</v>
      </c>
      <c r="CH117" s="481" t="s">
        <v>102</v>
      </c>
      <c r="CI117" s="481" t="s">
        <v>102</v>
      </c>
      <c r="CJ117" s="481" t="s">
        <v>102</v>
      </c>
      <c r="CK117" s="481" t="s">
        <v>102</v>
      </c>
      <c r="CL117" s="481" t="s">
        <v>102</v>
      </c>
      <c r="CM117" s="481" t="s">
        <v>102</v>
      </c>
      <c r="CN117" s="481" t="s">
        <v>102</v>
      </c>
      <c r="CO117" s="481" t="s">
        <v>102</v>
      </c>
      <c r="CP117" s="481" t="s">
        <v>102</v>
      </c>
      <c r="CQ117" s="481" t="s">
        <v>102</v>
      </c>
      <c r="CR117" s="481" t="s">
        <v>102</v>
      </c>
      <c r="CS117" s="481" t="s">
        <v>102</v>
      </c>
      <c r="CT117" s="481" t="s">
        <v>102</v>
      </c>
      <c r="CU117" s="481" t="s">
        <v>102</v>
      </c>
      <c r="CV117" s="481" t="s">
        <v>102</v>
      </c>
      <c r="CW117" s="481" t="s">
        <v>102</v>
      </c>
      <c r="CX117" s="481" t="s">
        <v>102</v>
      </c>
      <c r="CY117" s="481" t="s">
        <v>102</v>
      </c>
      <c r="CZ117" s="481" t="s">
        <v>102</v>
      </c>
      <c r="DA117" s="481" t="s">
        <v>102</v>
      </c>
      <c r="DB117" s="481" t="s">
        <v>102</v>
      </c>
      <c r="DC117" s="481" t="s">
        <v>102</v>
      </c>
      <c r="DD117" s="481" t="s">
        <v>102</v>
      </c>
      <c r="DE117" s="481" t="s">
        <v>102</v>
      </c>
      <c r="DF117" s="481" t="s">
        <v>102</v>
      </c>
      <c r="DG117" s="481" t="s">
        <v>102</v>
      </c>
      <c r="DH117" s="481" t="s">
        <v>102</v>
      </c>
      <c r="DI117" s="481" t="s">
        <v>102</v>
      </c>
      <c r="DJ117" s="481" t="s">
        <v>102</v>
      </c>
      <c r="DK117" s="481" t="s">
        <v>102</v>
      </c>
      <c r="DL117" s="481" t="s">
        <v>102</v>
      </c>
      <c r="DM117" s="481" t="s">
        <v>102</v>
      </c>
      <c r="DN117" s="481" t="s">
        <v>102</v>
      </c>
      <c r="DO117" s="481" t="s">
        <v>102</v>
      </c>
      <c r="DP117" s="481" t="s">
        <v>102</v>
      </c>
      <c r="DQ117" s="481" t="s">
        <v>102</v>
      </c>
      <c r="DR117" s="481" t="s">
        <v>102</v>
      </c>
      <c r="DS117" s="481" t="s">
        <v>102</v>
      </c>
      <c r="DT117" s="481" t="s">
        <v>102</v>
      </c>
      <c r="DU117" s="481" t="s">
        <v>102</v>
      </c>
      <c r="DV117" s="481" t="s">
        <v>102</v>
      </c>
      <c r="DW117" s="481" t="s">
        <v>102</v>
      </c>
      <c r="DX117" s="481" t="s">
        <v>102</v>
      </c>
      <c r="DY117" s="481" t="s">
        <v>102</v>
      </c>
      <c r="DZ117" s="481" t="s">
        <v>102</v>
      </c>
      <c r="EA117" s="481" t="s">
        <v>102</v>
      </c>
      <c r="EB117" s="481" t="s">
        <v>102</v>
      </c>
    </row>
    <row r="118" spans="1:132" x14ac:dyDescent="0.15">
      <c r="B118" s="481">
        <v>3413413</v>
      </c>
      <c r="C118" s="481" t="s">
        <v>102</v>
      </c>
      <c r="D118" s="481" t="s">
        <v>102</v>
      </c>
      <c r="E118" s="481" t="s">
        <v>102</v>
      </c>
      <c r="F118" s="481" t="s">
        <v>102</v>
      </c>
      <c r="G118" s="481" t="s">
        <v>102</v>
      </c>
      <c r="H118" s="481" t="s">
        <v>102</v>
      </c>
      <c r="I118" s="481" t="s">
        <v>102</v>
      </c>
      <c r="J118" s="481" t="s">
        <v>102</v>
      </c>
      <c r="K118" s="481" t="s">
        <v>102</v>
      </c>
      <c r="L118" s="481" t="s">
        <v>102</v>
      </c>
      <c r="M118" s="481" t="s">
        <v>4557</v>
      </c>
      <c r="N118" s="481" t="s">
        <v>4558</v>
      </c>
      <c r="O118" s="481" t="s">
        <v>4559</v>
      </c>
      <c r="P118" s="481" t="s">
        <v>4560</v>
      </c>
      <c r="Q118" s="481" t="s">
        <v>4561</v>
      </c>
      <c r="R118" s="481" t="s">
        <v>4562</v>
      </c>
      <c r="S118" s="481" t="s">
        <v>4568</v>
      </c>
      <c r="T118" s="481" t="s">
        <v>4563</v>
      </c>
      <c r="U118" s="481" t="s">
        <v>4564</v>
      </c>
      <c r="V118" s="481" t="s">
        <v>4565</v>
      </c>
      <c r="W118" s="481" t="s">
        <v>4956</v>
      </c>
      <c r="X118" s="481" t="s">
        <v>4566</v>
      </c>
      <c r="Y118" s="481" t="s">
        <v>102</v>
      </c>
      <c r="Z118" s="481" t="s">
        <v>102</v>
      </c>
      <c r="AA118" s="481" t="s">
        <v>102</v>
      </c>
      <c r="AB118" s="481" t="s">
        <v>102</v>
      </c>
      <c r="AC118" s="481" t="s">
        <v>102</v>
      </c>
      <c r="AD118" s="481" t="s">
        <v>102</v>
      </c>
      <c r="AE118" s="481" t="s">
        <v>102</v>
      </c>
      <c r="AF118" s="481" t="s">
        <v>102</v>
      </c>
      <c r="AG118" s="481" t="s">
        <v>102</v>
      </c>
      <c r="AH118" s="481" t="s">
        <v>102</v>
      </c>
      <c r="AI118" s="481" t="s">
        <v>102</v>
      </c>
      <c r="AJ118" s="481" t="s">
        <v>102</v>
      </c>
      <c r="AK118" s="481" t="s">
        <v>102</v>
      </c>
      <c r="AL118" s="481" t="s">
        <v>102</v>
      </c>
      <c r="AM118" s="481" t="s">
        <v>102</v>
      </c>
      <c r="AN118" s="481" t="s">
        <v>102</v>
      </c>
      <c r="AO118" s="481" t="s">
        <v>102</v>
      </c>
      <c r="AP118" s="481" t="s">
        <v>102</v>
      </c>
      <c r="AQ118" s="481" t="s">
        <v>102</v>
      </c>
      <c r="AR118" s="481" t="s">
        <v>102</v>
      </c>
      <c r="AS118" s="481" t="s">
        <v>102</v>
      </c>
      <c r="AT118" s="481" t="s">
        <v>102</v>
      </c>
      <c r="AU118" s="481" t="s">
        <v>102</v>
      </c>
      <c r="AV118" s="481" t="s">
        <v>102</v>
      </c>
      <c r="AW118" s="481" t="s">
        <v>102</v>
      </c>
      <c r="AX118" s="481" t="s">
        <v>102</v>
      </c>
      <c r="AY118" s="481" t="s">
        <v>102</v>
      </c>
      <c r="AZ118" s="481" t="s">
        <v>102</v>
      </c>
      <c r="BA118" s="481" t="s">
        <v>102</v>
      </c>
      <c r="BB118" s="481" t="s">
        <v>102</v>
      </c>
      <c r="BC118" s="481" t="s">
        <v>102</v>
      </c>
      <c r="BD118" s="481" t="s">
        <v>102</v>
      </c>
      <c r="BE118" s="481" t="s">
        <v>102</v>
      </c>
      <c r="BF118" s="481" t="s">
        <v>102</v>
      </c>
      <c r="BG118" s="481" t="s">
        <v>102</v>
      </c>
      <c r="BH118" s="481" t="s">
        <v>102</v>
      </c>
      <c r="BI118" s="481" t="s">
        <v>102</v>
      </c>
      <c r="BJ118" s="481" t="s">
        <v>102</v>
      </c>
      <c r="BK118" s="481" t="s">
        <v>102</v>
      </c>
      <c r="BL118" s="481" t="s">
        <v>102</v>
      </c>
      <c r="BM118" s="481" t="s">
        <v>102</v>
      </c>
      <c r="BN118" s="481" t="s">
        <v>102</v>
      </c>
      <c r="BO118" s="481" t="s">
        <v>102</v>
      </c>
      <c r="BP118" s="481" t="s">
        <v>102</v>
      </c>
      <c r="BQ118" s="481" t="s">
        <v>102</v>
      </c>
      <c r="BR118" s="481" t="s">
        <v>102</v>
      </c>
      <c r="BS118" s="481" t="s">
        <v>102</v>
      </c>
      <c r="BT118" s="481" t="s">
        <v>102</v>
      </c>
      <c r="BU118" s="481" t="s">
        <v>102</v>
      </c>
      <c r="BV118" s="481" t="s">
        <v>102</v>
      </c>
      <c r="BW118" s="481" t="s">
        <v>102</v>
      </c>
      <c r="BX118" s="481" t="s">
        <v>102</v>
      </c>
      <c r="BY118" s="481" t="s">
        <v>102</v>
      </c>
      <c r="BZ118" s="481" t="s">
        <v>102</v>
      </c>
      <c r="CA118" s="481" t="s">
        <v>102</v>
      </c>
      <c r="CB118" s="481" t="s">
        <v>102</v>
      </c>
      <c r="CC118" s="481" t="s">
        <v>102</v>
      </c>
      <c r="CD118" s="481" t="s">
        <v>102</v>
      </c>
      <c r="CE118" s="481" t="s">
        <v>102</v>
      </c>
      <c r="CF118" s="481" t="s">
        <v>102</v>
      </c>
      <c r="CG118" s="481" t="s">
        <v>102</v>
      </c>
      <c r="CH118" s="481" t="s">
        <v>102</v>
      </c>
      <c r="CI118" s="481" t="s">
        <v>102</v>
      </c>
      <c r="CJ118" s="481" t="s">
        <v>102</v>
      </c>
      <c r="CK118" s="481" t="s">
        <v>102</v>
      </c>
      <c r="CL118" s="481" t="s">
        <v>102</v>
      </c>
      <c r="CM118" s="481" t="s">
        <v>102</v>
      </c>
      <c r="CN118" s="481" t="s">
        <v>102</v>
      </c>
      <c r="CO118" s="481" t="s">
        <v>102</v>
      </c>
      <c r="CP118" s="481" t="s">
        <v>102</v>
      </c>
      <c r="CQ118" s="481" t="s">
        <v>102</v>
      </c>
      <c r="CR118" s="481" t="s">
        <v>102</v>
      </c>
      <c r="CS118" s="481" t="s">
        <v>102</v>
      </c>
      <c r="CT118" s="481" t="s">
        <v>102</v>
      </c>
      <c r="CU118" s="481" t="s">
        <v>102</v>
      </c>
      <c r="CV118" s="481" t="s">
        <v>102</v>
      </c>
      <c r="CW118" s="481" t="s">
        <v>102</v>
      </c>
      <c r="CX118" s="481" t="s">
        <v>102</v>
      </c>
      <c r="CY118" s="481" t="s">
        <v>102</v>
      </c>
      <c r="CZ118" s="481" t="s">
        <v>102</v>
      </c>
      <c r="DA118" s="481" t="s">
        <v>102</v>
      </c>
      <c r="DB118" s="481" t="s">
        <v>102</v>
      </c>
      <c r="DC118" s="481" t="s">
        <v>102</v>
      </c>
      <c r="DD118" s="481" t="s">
        <v>102</v>
      </c>
      <c r="DE118" s="481" t="s">
        <v>102</v>
      </c>
      <c r="DF118" s="481" t="s">
        <v>102</v>
      </c>
      <c r="DG118" s="481" t="s">
        <v>102</v>
      </c>
      <c r="DH118" s="481" t="s">
        <v>102</v>
      </c>
      <c r="DI118" s="481" t="s">
        <v>102</v>
      </c>
      <c r="DJ118" s="481" t="s">
        <v>102</v>
      </c>
      <c r="DK118" s="481" t="s">
        <v>102</v>
      </c>
      <c r="DL118" s="481" t="s">
        <v>102</v>
      </c>
      <c r="DM118" s="481" t="s">
        <v>102</v>
      </c>
      <c r="DN118" s="481" t="s">
        <v>102</v>
      </c>
      <c r="DO118" s="481" t="s">
        <v>102</v>
      </c>
      <c r="DP118" s="481" t="s">
        <v>102</v>
      </c>
      <c r="DQ118" s="481" t="s">
        <v>102</v>
      </c>
      <c r="DR118" s="481" t="s">
        <v>102</v>
      </c>
      <c r="DS118" s="481" t="s">
        <v>102</v>
      </c>
      <c r="DT118" s="481" t="s">
        <v>102</v>
      </c>
      <c r="DU118" s="481" t="s">
        <v>102</v>
      </c>
      <c r="DV118" s="481" t="s">
        <v>102</v>
      </c>
      <c r="DW118" s="481" t="s">
        <v>102</v>
      </c>
      <c r="DX118" s="481" t="s">
        <v>102</v>
      </c>
      <c r="DY118" s="481" t="s">
        <v>102</v>
      </c>
      <c r="DZ118" s="481" t="s">
        <v>102</v>
      </c>
      <c r="EA118" s="481" t="s">
        <v>102</v>
      </c>
      <c r="EB118" s="481" t="s">
        <v>102</v>
      </c>
    </row>
    <row r="119" spans="1:132" x14ac:dyDescent="0.15">
      <c r="B119" s="481">
        <v>3413191</v>
      </c>
      <c r="C119" s="481" t="s">
        <v>102</v>
      </c>
      <c r="D119" s="481" t="s">
        <v>102</v>
      </c>
      <c r="E119" s="481" t="s">
        <v>102</v>
      </c>
      <c r="F119" s="481" t="s">
        <v>102</v>
      </c>
      <c r="G119" s="481" t="s">
        <v>102</v>
      </c>
      <c r="H119" s="481" t="s">
        <v>102</v>
      </c>
      <c r="I119" s="481" t="s">
        <v>102</v>
      </c>
      <c r="J119" s="481" t="s">
        <v>102</v>
      </c>
      <c r="K119" s="481" t="s">
        <v>102</v>
      </c>
      <c r="L119" s="481" t="s">
        <v>102</v>
      </c>
      <c r="M119" s="481" t="s">
        <v>102</v>
      </c>
      <c r="N119" s="481" t="s">
        <v>102</v>
      </c>
      <c r="O119" s="481" t="s">
        <v>4557</v>
      </c>
      <c r="P119" s="481" t="s">
        <v>4558</v>
      </c>
      <c r="Q119" s="481" t="s">
        <v>4559</v>
      </c>
      <c r="R119" s="481" t="s">
        <v>4560</v>
      </c>
      <c r="S119" s="481" t="s">
        <v>4561</v>
      </c>
      <c r="T119" s="481" t="s">
        <v>4562</v>
      </c>
      <c r="U119" s="481" t="s">
        <v>4568</v>
      </c>
      <c r="V119" s="481" t="s">
        <v>4563</v>
      </c>
      <c r="W119" s="481" t="s">
        <v>4564</v>
      </c>
      <c r="X119" s="481" t="s">
        <v>4569</v>
      </c>
      <c r="Y119" s="481" t="s">
        <v>4565</v>
      </c>
      <c r="Z119" s="481" t="s">
        <v>4570</v>
      </c>
      <c r="AA119" s="481" t="s">
        <v>102</v>
      </c>
      <c r="AB119" s="481" t="s">
        <v>102</v>
      </c>
      <c r="AC119" s="481" t="s">
        <v>102</v>
      </c>
      <c r="AD119" s="481" t="s">
        <v>102</v>
      </c>
      <c r="AE119" s="481" t="s">
        <v>102</v>
      </c>
      <c r="AF119" s="481" t="s">
        <v>102</v>
      </c>
      <c r="AG119" s="481" t="s">
        <v>102</v>
      </c>
      <c r="AH119" s="481" t="s">
        <v>102</v>
      </c>
      <c r="AI119" s="481" t="s">
        <v>102</v>
      </c>
      <c r="AJ119" s="481" t="s">
        <v>102</v>
      </c>
      <c r="AK119" s="481" t="s">
        <v>102</v>
      </c>
      <c r="AL119" s="481" t="s">
        <v>102</v>
      </c>
      <c r="AM119" s="481" t="s">
        <v>102</v>
      </c>
      <c r="AN119" s="481" t="s">
        <v>102</v>
      </c>
      <c r="AO119" s="481" t="s">
        <v>102</v>
      </c>
      <c r="AP119" s="481" t="s">
        <v>102</v>
      </c>
      <c r="AQ119" s="481" t="s">
        <v>102</v>
      </c>
      <c r="AR119" s="481" t="s">
        <v>102</v>
      </c>
      <c r="AS119" s="481" t="s">
        <v>102</v>
      </c>
      <c r="AT119" s="481" t="s">
        <v>102</v>
      </c>
      <c r="AU119" s="481" t="s">
        <v>102</v>
      </c>
      <c r="AV119" s="481" t="s">
        <v>102</v>
      </c>
      <c r="AW119" s="481" t="s">
        <v>102</v>
      </c>
      <c r="AX119" s="481" t="s">
        <v>102</v>
      </c>
      <c r="AY119" s="481" t="s">
        <v>102</v>
      </c>
      <c r="AZ119" s="481" t="s">
        <v>102</v>
      </c>
      <c r="BA119" s="481" t="s">
        <v>102</v>
      </c>
      <c r="BB119" s="481" t="s">
        <v>102</v>
      </c>
      <c r="BC119" s="481" t="s">
        <v>102</v>
      </c>
      <c r="BD119" s="481" t="s">
        <v>102</v>
      </c>
      <c r="BE119" s="481" t="s">
        <v>102</v>
      </c>
      <c r="BF119" s="481" t="s">
        <v>102</v>
      </c>
      <c r="BG119" s="481" t="s">
        <v>102</v>
      </c>
      <c r="BH119" s="481" t="s">
        <v>102</v>
      </c>
      <c r="BI119" s="481" t="s">
        <v>102</v>
      </c>
      <c r="BJ119" s="481" t="s">
        <v>102</v>
      </c>
      <c r="BK119" s="481" t="s">
        <v>102</v>
      </c>
      <c r="BL119" s="481" t="s">
        <v>102</v>
      </c>
      <c r="BM119" s="481" t="s">
        <v>102</v>
      </c>
      <c r="BN119" s="481" t="s">
        <v>102</v>
      </c>
      <c r="BO119" s="481" t="s">
        <v>102</v>
      </c>
      <c r="BP119" s="481" t="s">
        <v>102</v>
      </c>
      <c r="BQ119" s="481" t="s">
        <v>102</v>
      </c>
      <c r="BR119" s="481" t="s">
        <v>102</v>
      </c>
      <c r="BS119" s="481" t="s">
        <v>102</v>
      </c>
      <c r="BT119" s="481" t="s">
        <v>102</v>
      </c>
      <c r="BU119" s="481" t="s">
        <v>102</v>
      </c>
      <c r="BV119" s="481" t="s">
        <v>102</v>
      </c>
      <c r="BW119" s="481" t="s">
        <v>102</v>
      </c>
      <c r="BX119" s="481" t="s">
        <v>102</v>
      </c>
      <c r="BY119" s="481" t="s">
        <v>102</v>
      </c>
      <c r="BZ119" s="481" t="s">
        <v>102</v>
      </c>
      <c r="CA119" s="481" t="s">
        <v>102</v>
      </c>
      <c r="CB119" s="481" t="s">
        <v>102</v>
      </c>
      <c r="CC119" s="481" t="s">
        <v>102</v>
      </c>
      <c r="CD119" s="481" t="s">
        <v>102</v>
      </c>
      <c r="CE119" s="481" t="s">
        <v>102</v>
      </c>
      <c r="CF119" s="481" t="s">
        <v>102</v>
      </c>
      <c r="CG119" s="481" t="s">
        <v>102</v>
      </c>
      <c r="CH119" s="481" t="s">
        <v>102</v>
      </c>
      <c r="CI119" s="481" t="s">
        <v>102</v>
      </c>
      <c r="CJ119" s="481" t="s">
        <v>102</v>
      </c>
      <c r="CK119" s="481" t="s">
        <v>102</v>
      </c>
      <c r="CL119" s="481" t="s">
        <v>102</v>
      </c>
      <c r="CM119" s="481" t="s">
        <v>102</v>
      </c>
      <c r="CN119" s="481" t="s">
        <v>102</v>
      </c>
      <c r="CO119" s="481" t="s">
        <v>102</v>
      </c>
      <c r="CP119" s="481" t="s">
        <v>102</v>
      </c>
      <c r="CQ119" s="481" t="s">
        <v>102</v>
      </c>
      <c r="CR119" s="481" t="s">
        <v>102</v>
      </c>
      <c r="CS119" s="481" t="s">
        <v>102</v>
      </c>
      <c r="CT119" s="481" t="s">
        <v>102</v>
      </c>
      <c r="CU119" s="481" t="s">
        <v>102</v>
      </c>
      <c r="CV119" s="481" t="s">
        <v>102</v>
      </c>
      <c r="CW119" s="481" t="s">
        <v>102</v>
      </c>
      <c r="CX119" s="481" t="s">
        <v>102</v>
      </c>
      <c r="CY119" s="481" t="s">
        <v>102</v>
      </c>
      <c r="CZ119" s="481" t="s">
        <v>102</v>
      </c>
      <c r="DA119" s="481" t="s">
        <v>102</v>
      </c>
      <c r="DB119" s="481" t="s">
        <v>102</v>
      </c>
      <c r="DC119" s="481" t="s">
        <v>102</v>
      </c>
      <c r="DD119" s="481" t="s">
        <v>102</v>
      </c>
      <c r="DE119" s="481" t="s">
        <v>102</v>
      </c>
      <c r="DF119" s="481" t="s">
        <v>102</v>
      </c>
      <c r="DG119" s="481" t="s">
        <v>102</v>
      </c>
      <c r="DH119" s="481" t="s">
        <v>102</v>
      </c>
      <c r="DI119" s="481" t="s">
        <v>102</v>
      </c>
      <c r="DJ119" s="481" t="s">
        <v>102</v>
      </c>
      <c r="DK119" s="481" t="s">
        <v>102</v>
      </c>
      <c r="DL119" s="481" t="s">
        <v>102</v>
      </c>
      <c r="DM119" s="481" t="s">
        <v>102</v>
      </c>
      <c r="DN119" s="481" t="s">
        <v>102</v>
      </c>
      <c r="DO119" s="481" t="s">
        <v>102</v>
      </c>
      <c r="DP119" s="481" t="s">
        <v>102</v>
      </c>
      <c r="DQ119" s="481" t="s">
        <v>102</v>
      </c>
      <c r="DR119" s="481" t="s">
        <v>102</v>
      </c>
      <c r="DS119" s="481" t="s">
        <v>102</v>
      </c>
      <c r="DT119" s="481" t="s">
        <v>102</v>
      </c>
      <c r="DU119" s="481" t="s">
        <v>102</v>
      </c>
      <c r="DV119" s="481" t="s">
        <v>102</v>
      </c>
      <c r="DW119" s="481" t="s">
        <v>102</v>
      </c>
      <c r="DX119" s="481" t="s">
        <v>102</v>
      </c>
      <c r="DY119" s="481" t="s">
        <v>102</v>
      </c>
      <c r="DZ119" s="481" t="s">
        <v>102</v>
      </c>
      <c r="EA119" s="481" t="s">
        <v>102</v>
      </c>
      <c r="EB119" s="481" t="s">
        <v>102</v>
      </c>
    </row>
    <row r="120" spans="1:132" x14ac:dyDescent="0.15">
      <c r="B120" s="481">
        <v>3352084</v>
      </c>
      <c r="C120" s="481" t="s">
        <v>4557</v>
      </c>
      <c r="D120" s="481" t="s">
        <v>4558</v>
      </c>
      <c r="E120" s="481" t="s">
        <v>4559</v>
      </c>
      <c r="F120" s="481" t="s">
        <v>4560</v>
      </c>
      <c r="G120" s="481" t="s">
        <v>4561</v>
      </c>
      <c r="H120" s="481" t="s">
        <v>4562</v>
      </c>
      <c r="I120" s="481" t="s">
        <v>4563</v>
      </c>
      <c r="J120" s="481" t="s">
        <v>4564</v>
      </c>
      <c r="K120" s="481" t="s">
        <v>4565</v>
      </c>
      <c r="L120" s="481" t="s">
        <v>4956</v>
      </c>
      <c r="M120" s="481" t="s">
        <v>4566</v>
      </c>
      <c r="N120" s="481" t="s">
        <v>102</v>
      </c>
      <c r="O120" s="481" t="s">
        <v>102</v>
      </c>
      <c r="P120" s="481" t="s">
        <v>102</v>
      </c>
      <c r="Q120" s="481" t="s">
        <v>102</v>
      </c>
      <c r="R120" s="481" t="s">
        <v>102</v>
      </c>
      <c r="S120" s="481" t="s">
        <v>102</v>
      </c>
      <c r="T120" s="481" t="s">
        <v>102</v>
      </c>
      <c r="U120" s="481" t="s">
        <v>102</v>
      </c>
      <c r="V120" s="481" t="s">
        <v>102</v>
      </c>
      <c r="W120" s="481" t="s">
        <v>102</v>
      </c>
      <c r="X120" s="481" t="s">
        <v>102</v>
      </c>
      <c r="Y120" s="481" t="s">
        <v>102</v>
      </c>
      <c r="Z120" s="481" t="s">
        <v>102</v>
      </c>
      <c r="AA120" s="481" t="s">
        <v>102</v>
      </c>
      <c r="AB120" s="481" t="s">
        <v>102</v>
      </c>
      <c r="AC120" s="481" t="s">
        <v>102</v>
      </c>
      <c r="AD120" s="481" t="s">
        <v>102</v>
      </c>
      <c r="AE120" s="481" t="s">
        <v>102</v>
      </c>
      <c r="AF120" s="481" t="s">
        <v>102</v>
      </c>
      <c r="AG120" s="481" t="s">
        <v>102</v>
      </c>
      <c r="AH120" s="481" t="s">
        <v>102</v>
      </c>
      <c r="AI120" s="481" t="s">
        <v>102</v>
      </c>
      <c r="AJ120" s="481" t="s">
        <v>102</v>
      </c>
      <c r="AK120" s="481" t="s">
        <v>102</v>
      </c>
      <c r="AL120" s="481" t="s">
        <v>102</v>
      </c>
      <c r="AM120" s="481" t="s">
        <v>102</v>
      </c>
      <c r="AN120" s="481" t="s">
        <v>102</v>
      </c>
      <c r="AO120" s="481" t="s">
        <v>102</v>
      </c>
      <c r="AP120" s="481" t="s">
        <v>102</v>
      </c>
      <c r="AQ120" s="481" t="s">
        <v>102</v>
      </c>
      <c r="AR120" s="481" t="s">
        <v>102</v>
      </c>
      <c r="AS120" s="481" t="s">
        <v>102</v>
      </c>
      <c r="AT120" s="481" t="s">
        <v>102</v>
      </c>
      <c r="AU120" s="481" t="s">
        <v>102</v>
      </c>
      <c r="AV120" s="481" t="s">
        <v>102</v>
      </c>
      <c r="AW120" s="481" t="s">
        <v>102</v>
      </c>
      <c r="AX120" s="481" t="s">
        <v>102</v>
      </c>
      <c r="AY120" s="481" t="s">
        <v>102</v>
      </c>
      <c r="AZ120" s="481" t="s">
        <v>102</v>
      </c>
      <c r="BA120" s="481" t="s">
        <v>102</v>
      </c>
      <c r="BB120" s="481" t="s">
        <v>102</v>
      </c>
      <c r="BC120" s="481" t="s">
        <v>102</v>
      </c>
      <c r="BD120" s="481" t="s">
        <v>102</v>
      </c>
      <c r="BE120" s="481" t="s">
        <v>102</v>
      </c>
      <c r="BF120" s="481" t="s">
        <v>102</v>
      </c>
      <c r="BG120" s="481" t="s">
        <v>102</v>
      </c>
      <c r="BH120" s="481" t="s">
        <v>102</v>
      </c>
      <c r="BI120" s="481" t="s">
        <v>102</v>
      </c>
      <c r="BJ120" s="481" t="s">
        <v>102</v>
      </c>
      <c r="BK120" s="481" t="s">
        <v>102</v>
      </c>
      <c r="BL120" s="481" t="s">
        <v>102</v>
      </c>
      <c r="BM120" s="481" t="s">
        <v>102</v>
      </c>
      <c r="BN120" s="481" t="s">
        <v>102</v>
      </c>
      <c r="BO120" s="481" t="s">
        <v>102</v>
      </c>
      <c r="BP120" s="481" t="s">
        <v>102</v>
      </c>
      <c r="BQ120" s="481" t="s">
        <v>102</v>
      </c>
      <c r="BR120" s="481" t="s">
        <v>102</v>
      </c>
      <c r="BS120" s="481" t="s">
        <v>102</v>
      </c>
      <c r="BT120" s="481" t="s">
        <v>102</v>
      </c>
      <c r="BU120" s="481" t="s">
        <v>102</v>
      </c>
      <c r="BV120" s="481" t="s">
        <v>102</v>
      </c>
      <c r="BW120" s="481" t="s">
        <v>102</v>
      </c>
      <c r="BX120" s="481" t="s">
        <v>102</v>
      </c>
      <c r="BY120" s="481" t="s">
        <v>102</v>
      </c>
      <c r="BZ120" s="481" t="s">
        <v>102</v>
      </c>
      <c r="CA120" s="481" t="s">
        <v>102</v>
      </c>
      <c r="CB120" s="481" t="s">
        <v>102</v>
      </c>
      <c r="CC120" s="481" t="s">
        <v>102</v>
      </c>
      <c r="CD120" s="481" t="s">
        <v>102</v>
      </c>
      <c r="CE120" s="481" t="s">
        <v>102</v>
      </c>
      <c r="CF120" s="481" t="s">
        <v>102</v>
      </c>
      <c r="CG120" s="481" t="s">
        <v>102</v>
      </c>
      <c r="CH120" s="481" t="s">
        <v>102</v>
      </c>
      <c r="CI120" s="481" t="s">
        <v>102</v>
      </c>
      <c r="CJ120" s="481" t="s">
        <v>102</v>
      </c>
      <c r="CK120" s="481" t="s">
        <v>102</v>
      </c>
      <c r="CL120" s="481" t="s">
        <v>102</v>
      </c>
      <c r="CM120" s="481" t="s">
        <v>102</v>
      </c>
      <c r="CN120" s="481" t="s">
        <v>102</v>
      </c>
      <c r="CO120" s="481" t="s">
        <v>102</v>
      </c>
      <c r="CP120" s="481" t="s">
        <v>102</v>
      </c>
      <c r="CQ120" s="481" t="s">
        <v>102</v>
      </c>
      <c r="CR120" s="481" t="s">
        <v>102</v>
      </c>
      <c r="CS120" s="481" t="s">
        <v>102</v>
      </c>
      <c r="CT120" s="481" t="s">
        <v>102</v>
      </c>
      <c r="CU120" s="481" t="s">
        <v>102</v>
      </c>
      <c r="CV120" s="481" t="s">
        <v>102</v>
      </c>
      <c r="CW120" s="481" t="s">
        <v>102</v>
      </c>
      <c r="CX120" s="481" t="s">
        <v>102</v>
      </c>
      <c r="CY120" s="481" t="s">
        <v>102</v>
      </c>
      <c r="CZ120" s="481" t="s">
        <v>102</v>
      </c>
      <c r="DA120" s="481" t="s">
        <v>102</v>
      </c>
      <c r="DB120" s="481" t="s">
        <v>102</v>
      </c>
      <c r="DC120" s="481" t="s">
        <v>102</v>
      </c>
      <c r="DD120" s="481" t="s">
        <v>102</v>
      </c>
      <c r="DE120" s="481" t="s">
        <v>102</v>
      </c>
      <c r="DF120" s="481" t="s">
        <v>102</v>
      </c>
      <c r="DG120" s="481" t="s">
        <v>102</v>
      </c>
      <c r="DH120" s="481" t="s">
        <v>102</v>
      </c>
      <c r="DI120" s="481" t="s">
        <v>102</v>
      </c>
      <c r="DJ120" s="481" t="s">
        <v>102</v>
      </c>
      <c r="DK120" s="481" t="s">
        <v>102</v>
      </c>
      <c r="DL120" s="481" t="s">
        <v>102</v>
      </c>
      <c r="DM120" s="481" t="s">
        <v>102</v>
      </c>
      <c r="DN120" s="481" t="s">
        <v>102</v>
      </c>
      <c r="DO120" s="481" t="s">
        <v>102</v>
      </c>
      <c r="DP120" s="481" t="s">
        <v>102</v>
      </c>
      <c r="DQ120" s="481" t="s">
        <v>102</v>
      </c>
      <c r="DR120" s="481" t="s">
        <v>102</v>
      </c>
      <c r="DS120" s="481" t="s">
        <v>102</v>
      </c>
      <c r="DT120" s="481" t="s">
        <v>102</v>
      </c>
      <c r="DU120" s="481" t="s">
        <v>102</v>
      </c>
      <c r="DV120" s="481" t="s">
        <v>102</v>
      </c>
      <c r="DW120" s="481" t="s">
        <v>102</v>
      </c>
      <c r="DX120" s="481" t="s">
        <v>102</v>
      </c>
      <c r="DY120" s="481" t="s">
        <v>102</v>
      </c>
      <c r="DZ120" s="481" t="s">
        <v>102</v>
      </c>
      <c r="EA120" s="481" t="s">
        <v>102</v>
      </c>
      <c r="EB120" s="481" t="s">
        <v>102</v>
      </c>
    </row>
    <row r="121" spans="1:132" x14ac:dyDescent="0.15">
      <c r="B121" s="481">
        <v>3516342</v>
      </c>
      <c r="C121" s="481" t="s">
        <v>102</v>
      </c>
      <c r="D121" s="481" t="s">
        <v>102</v>
      </c>
      <c r="E121" s="481" t="s">
        <v>102</v>
      </c>
      <c r="F121" s="481" t="s">
        <v>102</v>
      </c>
      <c r="G121" s="481" t="s">
        <v>102</v>
      </c>
      <c r="H121" s="481" t="s">
        <v>4957</v>
      </c>
      <c r="I121" s="481" t="s">
        <v>4958</v>
      </c>
      <c r="J121" s="481" t="s">
        <v>4959</v>
      </c>
      <c r="K121" s="481" t="s">
        <v>4573</v>
      </c>
      <c r="L121" s="481" t="s">
        <v>4575</v>
      </c>
      <c r="M121" s="481" t="s">
        <v>4960</v>
      </c>
      <c r="N121" s="481" t="s">
        <v>4574</v>
      </c>
      <c r="O121" s="481" t="s">
        <v>102</v>
      </c>
      <c r="P121" s="481" t="s">
        <v>102</v>
      </c>
      <c r="Q121" s="481" t="s">
        <v>102</v>
      </c>
      <c r="R121" s="481" t="s">
        <v>102</v>
      </c>
      <c r="S121" s="481" t="s">
        <v>102</v>
      </c>
      <c r="T121" s="481" t="s">
        <v>102</v>
      </c>
      <c r="U121" s="481" t="s">
        <v>102</v>
      </c>
      <c r="V121" s="481" t="s">
        <v>102</v>
      </c>
      <c r="W121" s="481" t="s">
        <v>102</v>
      </c>
      <c r="X121" s="481" t="s">
        <v>102</v>
      </c>
      <c r="Y121" s="481" t="s">
        <v>102</v>
      </c>
      <c r="Z121" s="481" t="s">
        <v>102</v>
      </c>
      <c r="AA121" s="481" t="s">
        <v>102</v>
      </c>
      <c r="AB121" s="481" t="s">
        <v>102</v>
      </c>
      <c r="AC121" s="481" t="s">
        <v>102</v>
      </c>
      <c r="AD121" s="481" t="s">
        <v>102</v>
      </c>
      <c r="AE121" s="481" t="s">
        <v>102</v>
      </c>
      <c r="AF121" s="481" t="s">
        <v>102</v>
      </c>
      <c r="AG121" s="481" t="s">
        <v>102</v>
      </c>
      <c r="AH121" s="481" t="s">
        <v>102</v>
      </c>
      <c r="AI121" s="481" t="s">
        <v>102</v>
      </c>
      <c r="AJ121" s="481" t="s">
        <v>102</v>
      </c>
      <c r="AK121" s="481" t="s">
        <v>102</v>
      </c>
      <c r="AL121" s="481" t="s">
        <v>102</v>
      </c>
      <c r="AM121" s="481" t="s">
        <v>102</v>
      </c>
      <c r="AN121" s="481" t="s">
        <v>102</v>
      </c>
      <c r="AO121" s="481" t="s">
        <v>102</v>
      </c>
      <c r="AP121" s="481" t="s">
        <v>102</v>
      </c>
      <c r="AQ121" s="481" t="s">
        <v>102</v>
      </c>
      <c r="AR121" s="481" t="s">
        <v>102</v>
      </c>
      <c r="AS121" s="481" t="s">
        <v>102</v>
      </c>
      <c r="AT121" s="481" t="s">
        <v>102</v>
      </c>
      <c r="AU121" s="481" t="s">
        <v>102</v>
      </c>
      <c r="AV121" s="481" t="s">
        <v>102</v>
      </c>
      <c r="AW121" s="481" t="s">
        <v>102</v>
      </c>
      <c r="AX121" s="481" t="s">
        <v>102</v>
      </c>
      <c r="AY121" s="481" t="s">
        <v>102</v>
      </c>
      <c r="AZ121" s="481" t="s">
        <v>102</v>
      </c>
      <c r="BA121" s="481" t="s">
        <v>102</v>
      </c>
      <c r="BB121" s="481" t="s">
        <v>102</v>
      </c>
      <c r="BC121" s="481" t="s">
        <v>102</v>
      </c>
      <c r="BD121" s="481" t="s">
        <v>102</v>
      </c>
      <c r="BE121" s="481" t="s">
        <v>102</v>
      </c>
      <c r="BF121" s="481" t="s">
        <v>102</v>
      </c>
      <c r="BG121" s="481" t="s">
        <v>102</v>
      </c>
      <c r="BH121" s="481" t="s">
        <v>102</v>
      </c>
      <c r="BI121" s="481" t="s">
        <v>102</v>
      </c>
      <c r="BJ121" s="481" t="s">
        <v>102</v>
      </c>
      <c r="BK121" s="481" t="s">
        <v>102</v>
      </c>
      <c r="BL121" s="481" t="s">
        <v>102</v>
      </c>
      <c r="BM121" s="481" t="s">
        <v>102</v>
      </c>
      <c r="BN121" s="481" t="s">
        <v>102</v>
      </c>
      <c r="BO121" s="481" t="s">
        <v>102</v>
      </c>
      <c r="BP121" s="481" t="s">
        <v>102</v>
      </c>
      <c r="BQ121" s="481" t="s">
        <v>102</v>
      </c>
      <c r="BR121" s="481" t="s">
        <v>102</v>
      </c>
      <c r="BS121" s="481" t="s">
        <v>102</v>
      </c>
      <c r="BT121" s="481" t="s">
        <v>102</v>
      </c>
      <c r="BU121" s="481" t="s">
        <v>102</v>
      </c>
      <c r="BV121" s="481" t="s">
        <v>102</v>
      </c>
      <c r="BW121" s="481" t="s">
        <v>102</v>
      </c>
      <c r="BX121" s="481" t="s">
        <v>102</v>
      </c>
      <c r="BY121" s="481" t="s">
        <v>102</v>
      </c>
      <c r="BZ121" s="481" t="s">
        <v>102</v>
      </c>
      <c r="CA121" s="481" t="s">
        <v>102</v>
      </c>
      <c r="CB121" s="481" t="s">
        <v>102</v>
      </c>
      <c r="CC121" s="481" t="s">
        <v>102</v>
      </c>
      <c r="CD121" s="481" t="s">
        <v>102</v>
      </c>
      <c r="CE121" s="481" t="s">
        <v>102</v>
      </c>
      <c r="CF121" s="481" t="s">
        <v>102</v>
      </c>
      <c r="CG121" s="481" t="s">
        <v>102</v>
      </c>
      <c r="CH121" s="481" t="s">
        <v>102</v>
      </c>
      <c r="CI121" s="481" t="s">
        <v>102</v>
      </c>
      <c r="CJ121" s="481" t="s">
        <v>102</v>
      </c>
      <c r="CK121" s="481" t="s">
        <v>102</v>
      </c>
      <c r="CL121" s="481" t="s">
        <v>102</v>
      </c>
      <c r="CM121" s="481" t="s">
        <v>102</v>
      </c>
      <c r="CN121" s="481" t="s">
        <v>102</v>
      </c>
      <c r="CO121" s="481" t="s">
        <v>102</v>
      </c>
      <c r="CP121" s="481" t="s">
        <v>102</v>
      </c>
      <c r="CQ121" s="481" t="s">
        <v>102</v>
      </c>
      <c r="CR121" s="481" t="s">
        <v>102</v>
      </c>
      <c r="CS121" s="481" t="s">
        <v>102</v>
      </c>
      <c r="CT121" s="481" t="s">
        <v>102</v>
      </c>
      <c r="CU121" s="481" t="s">
        <v>102</v>
      </c>
      <c r="CV121" s="481" t="s">
        <v>102</v>
      </c>
      <c r="CW121" s="481" t="s">
        <v>102</v>
      </c>
      <c r="CX121" s="481" t="s">
        <v>102</v>
      </c>
      <c r="CY121" s="481" t="s">
        <v>102</v>
      </c>
      <c r="CZ121" s="481" t="s">
        <v>102</v>
      </c>
      <c r="DA121" s="481" t="s">
        <v>102</v>
      </c>
      <c r="DB121" s="481" t="s">
        <v>102</v>
      </c>
      <c r="DC121" s="481" t="s">
        <v>102</v>
      </c>
      <c r="DD121" s="481" t="s">
        <v>102</v>
      </c>
      <c r="DE121" s="481" t="s">
        <v>102</v>
      </c>
      <c r="DF121" s="481" t="s">
        <v>102</v>
      </c>
      <c r="DG121" s="481" t="s">
        <v>102</v>
      </c>
      <c r="DH121" s="481" t="s">
        <v>102</v>
      </c>
      <c r="DI121" s="481" t="s">
        <v>102</v>
      </c>
      <c r="DJ121" s="481" t="s">
        <v>102</v>
      </c>
      <c r="DK121" s="481" t="s">
        <v>102</v>
      </c>
      <c r="DL121" s="481" t="s">
        <v>102</v>
      </c>
      <c r="DM121" s="481" t="s">
        <v>102</v>
      </c>
      <c r="DN121" s="481" t="s">
        <v>102</v>
      </c>
      <c r="DO121" s="481" t="s">
        <v>102</v>
      </c>
      <c r="DP121" s="481" t="s">
        <v>102</v>
      </c>
      <c r="DQ121" s="481" t="s">
        <v>102</v>
      </c>
      <c r="DR121" s="481" t="s">
        <v>102</v>
      </c>
      <c r="DS121" s="481" t="s">
        <v>102</v>
      </c>
      <c r="DT121" s="481" t="s">
        <v>102</v>
      </c>
      <c r="DU121" s="481" t="s">
        <v>102</v>
      </c>
      <c r="DV121" s="481" t="s">
        <v>102</v>
      </c>
      <c r="DW121" s="481" t="s">
        <v>102</v>
      </c>
      <c r="DX121" s="481" t="s">
        <v>102</v>
      </c>
      <c r="DY121" s="481" t="s">
        <v>102</v>
      </c>
      <c r="DZ121" s="481" t="s">
        <v>102</v>
      </c>
      <c r="EA121" s="481" t="s">
        <v>102</v>
      </c>
      <c r="EB121" s="481" t="s">
        <v>102</v>
      </c>
    </row>
    <row r="122" spans="1:132" x14ac:dyDescent="0.15">
      <c r="B122" s="481">
        <v>3696177</v>
      </c>
      <c r="C122" s="481" t="s">
        <v>102</v>
      </c>
      <c r="D122" s="481" t="s">
        <v>102</v>
      </c>
      <c r="E122" s="481" t="s">
        <v>102</v>
      </c>
      <c r="F122" s="481" t="s">
        <v>102</v>
      </c>
      <c r="G122" s="481" t="s">
        <v>102</v>
      </c>
      <c r="H122" s="481" t="s">
        <v>102</v>
      </c>
      <c r="I122" s="481" t="s">
        <v>102</v>
      </c>
      <c r="J122" s="481" t="s">
        <v>102</v>
      </c>
      <c r="K122" s="481" t="s">
        <v>102</v>
      </c>
      <c r="L122" s="481" t="s">
        <v>102</v>
      </c>
      <c r="M122" s="481" t="s">
        <v>102</v>
      </c>
      <c r="N122" s="481" t="s">
        <v>102</v>
      </c>
      <c r="O122" s="481" t="s">
        <v>102</v>
      </c>
      <c r="P122" s="481" t="s">
        <v>102</v>
      </c>
      <c r="Q122" s="481" t="s">
        <v>102</v>
      </c>
      <c r="R122" s="481" t="s">
        <v>102</v>
      </c>
      <c r="S122" s="481" t="s">
        <v>102</v>
      </c>
      <c r="T122" s="481" t="s">
        <v>102</v>
      </c>
      <c r="U122" s="481" t="s">
        <v>102</v>
      </c>
      <c r="V122" s="481" t="s">
        <v>102</v>
      </c>
      <c r="W122" s="481" t="s">
        <v>102</v>
      </c>
      <c r="X122" s="481" t="s">
        <v>102</v>
      </c>
      <c r="Y122" s="481" t="s">
        <v>102</v>
      </c>
      <c r="Z122" s="481" t="s">
        <v>102</v>
      </c>
      <c r="AA122" s="481" t="s">
        <v>102</v>
      </c>
      <c r="AB122" s="481" t="s">
        <v>102</v>
      </c>
      <c r="AC122" s="481" t="s">
        <v>102</v>
      </c>
      <c r="AD122" s="481" t="s">
        <v>102</v>
      </c>
      <c r="AE122" s="481" t="s">
        <v>102</v>
      </c>
      <c r="AF122" s="481" t="s">
        <v>102</v>
      </c>
      <c r="AG122" s="481" t="s">
        <v>102</v>
      </c>
      <c r="AH122" s="481" t="s">
        <v>102</v>
      </c>
      <c r="AI122" s="481" t="s">
        <v>102</v>
      </c>
      <c r="AJ122" s="481" t="s">
        <v>102</v>
      </c>
      <c r="AK122" s="481" t="s">
        <v>102</v>
      </c>
      <c r="AL122" s="481" t="s">
        <v>102</v>
      </c>
      <c r="AM122" s="481" t="s">
        <v>102</v>
      </c>
      <c r="AN122" s="481" t="s">
        <v>102</v>
      </c>
      <c r="AO122" s="481" t="s">
        <v>102</v>
      </c>
      <c r="AP122" s="481" t="s">
        <v>102</v>
      </c>
      <c r="AQ122" s="481" t="s">
        <v>102</v>
      </c>
      <c r="AR122" s="481" t="s">
        <v>102</v>
      </c>
      <c r="AS122" s="481" t="s">
        <v>102</v>
      </c>
      <c r="AT122" s="481" t="s">
        <v>102</v>
      </c>
      <c r="AU122" s="481" t="s">
        <v>102</v>
      </c>
      <c r="AV122" s="481" t="s">
        <v>102</v>
      </c>
      <c r="AW122" s="481" t="s">
        <v>102</v>
      </c>
      <c r="AX122" s="481" t="s">
        <v>102</v>
      </c>
      <c r="AY122" s="481" t="s">
        <v>102</v>
      </c>
      <c r="AZ122" s="481" t="s">
        <v>102</v>
      </c>
      <c r="BA122" s="481" t="s">
        <v>102</v>
      </c>
      <c r="BB122" s="481" t="s">
        <v>102</v>
      </c>
      <c r="BC122" s="481" t="s">
        <v>102</v>
      </c>
      <c r="BD122" s="481" t="s">
        <v>102</v>
      </c>
      <c r="BE122" s="481" t="s">
        <v>102</v>
      </c>
      <c r="BF122" s="481" t="s">
        <v>102</v>
      </c>
      <c r="BG122" s="481" t="s">
        <v>102</v>
      </c>
      <c r="BH122" s="481" t="s">
        <v>102</v>
      </c>
      <c r="BI122" s="481" t="s">
        <v>102</v>
      </c>
      <c r="BJ122" s="481" t="s">
        <v>102</v>
      </c>
      <c r="BK122" s="481" t="s">
        <v>102</v>
      </c>
      <c r="BL122" s="481" t="s">
        <v>102</v>
      </c>
      <c r="BM122" s="481" t="s">
        <v>102</v>
      </c>
      <c r="BN122" s="481" t="s">
        <v>102</v>
      </c>
      <c r="BO122" s="481" t="s">
        <v>102</v>
      </c>
      <c r="BP122" s="481" t="s">
        <v>102</v>
      </c>
      <c r="BQ122" s="481" t="s">
        <v>102</v>
      </c>
      <c r="BR122" s="481" t="s">
        <v>102</v>
      </c>
      <c r="BS122" s="481" t="s">
        <v>102</v>
      </c>
      <c r="BT122" s="481" t="s">
        <v>102</v>
      </c>
      <c r="BU122" s="481" t="s">
        <v>102</v>
      </c>
      <c r="BV122" s="481" t="s">
        <v>102</v>
      </c>
      <c r="BW122" s="481" t="s">
        <v>102</v>
      </c>
      <c r="BX122" s="481" t="s">
        <v>102</v>
      </c>
      <c r="BY122" s="481" t="s">
        <v>102</v>
      </c>
      <c r="BZ122" s="481" t="s">
        <v>102</v>
      </c>
      <c r="CA122" s="481" t="s">
        <v>102</v>
      </c>
      <c r="CB122" s="481" t="s">
        <v>102</v>
      </c>
      <c r="CC122" s="481" t="s">
        <v>102</v>
      </c>
      <c r="CD122" s="481" t="s">
        <v>102</v>
      </c>
      <c r="CE122" s="481" t="s">
        <v>102</v>
      </c>
      <c r="CF122" s="481" t="s">
        <v>102</v>
      </c>
      <c r="CG122" s="481" t="s">
        <v>102</v>
      </c>
      <c r="CH122" s="481" t="s">
        <v>102</v>
      </c>
      <c r="CI122" s="481" t="s">
        <v>102</v>
      </c>
      <c r="CJ122" s="481" t="s">
        <v>102</v>
      </c>
      <c r="CK122" s="481" t="s">
        <v>102</v>
      </c>
      <c r="CL122" s="481" t="s">
        <v>102</v>
      </c>
      <c r="CM122" s="481" t="s">
        <v>102</v>
      </c>
      <c r="CN122" s="481" t="s">
        <v>102</v>
      </c>
      <c r="CO122" s="481" t="s">
        <v>102</v>
      </c>
      <c r="CP122" s="481" t="s">
        <v>102</v>
      </c>
      <c r="CQ122" s="481" t="s">
        <v>102</v>
      </c>
      <c r="CR122" s="481" t="s">
        <v>102</v>
      </c>
      <c r="CS122" s="481" t="s">
        <v>102</v>
      </c>
      <c r="CT122" s="481" t="s">
        <v>102</v>
      </c>
      <c r="CU122" s="481" t="s">
        <v>102</v>
      </c>
      <c r="CV122" s="481" t="s">
        <v>102</v>
      </c>
      <c r="CW122" s="481" t="s">
        <v>102</v>
      </c>
      <c r="CX122" s="481" t="s">
        <v>102</v>
      </c>
      <c r="CY122" s="481" t="s">
        <v>102</v>
      </c>
      <c r="CZ122" s="481" t="s">
        <v>102</v>
      </c>
      <c r="DA122" s="481" t="s">
        <v>102</v>
      </c>
      <c r="DB122" s="481" t="s">
        <v>102</v>
      </c>
      <c r="DC122" s="481" t="s">
        <v>102</v>
      </c>
      <c r="DD122" s="481" t="s">
        <v>102</v>
      </c>
      <c r="DE122" s="481" t="s">
        <v>102</v>
      </c>
      <c r="DF122" s="481" t="s">
        <v>102</v>
      </c>
      <c r="DG122" s="481" t="s">
        <v>102</v>
      </c>
      <c r="DH122" s="481" t="s">
        <v>102</v>
      </c>
      <c r="DI122" s="481" t="s">
        <v>102</v>
      </c>
      <c r="DJ122" s="481" t="s">
        <v>102</v>
      </c>
      <c r="DK122" s="481" t="s">
        <v>102</v>
      </c>
      <c r="DL122" s="481" t="s">
        <v>102</v>
      </c>
      <c r="DM122" s="481" t="s">
        <v>102</v>
      </c>
      <c r="DN122" s="481" t="s">
        <v>102</v>
      </c>
      <c r="DO122" s="481" t="s">
        <v>102</v>
      </c>
      <c r="DP122" s="481" t="s">
        <v>102</v>
      </c>
      <c r="DQ122" s="481" t="s">
        <v>102</v>
      </c>
      <c r="DR122" s="481" t="s">
        <v>102</v>
      </c>
      <c r="DS122" s="481" t="s">
        <v>102</v>
      </c>
      <c r="DT122" s="481" t="s">
        <v>102</v>
      </c>
      <c r="DU122" s="481" t="s">
        <v>102</v>
      </c>
      <c r="DV122" s="481" t="s">
        <v>102</v>
      </c>
      <c r="DW122" s="481" t="s">
        <v>102</v>
      </c>
      <c r="DX122" s="481" t="s">
        <v>102</v>
      </c>
      <c r="DY122" s="481" t="s">
        <v>102</v>
      </c>
      <c r="DZ122" s="481" t="s">
        <v>102</v>
      </c>
      <c r="EA122" s="481" t="s">
        <v>102</v>
      </c>
      <c r="EB122" s="481" t="s">
        <v>102</v>
      </c>
    </row>
    <row r="123" spans="1:132" x14ac:dyDescent="0.15">
      <c r="B123" s="481">
        <v>3740090</v>
      </c>
      <c r="C123" s="481" t="s">
        <v>102</v>
      </c>
      <c r="D123" s="481" t="s">
        <v>102</v>
      </c>
      <c r="E123" s="481" t="s">
        <v>102</v>
      </c>
      <c r="F123" s="481" t="s">
        <v>102</v>
      </c>
      <c r="G123" s="481" t="s">
        <v>102</v>
      </c>
      <c r="H123" s="481" t="s">
        <v>102</v>
      </c>
      <c r="I123" s="481" t="s">
        <v>102</v>
      </c>
      <c r="J123" s="481" t="s">
        <v>102</v>
      </c>
      <c r="K123" s="481" t="s">
        <v>102</v>
      </c>
      <c r="L123" s="481" t="s">
        <v>102</v>
      </c>
      <c r="M123" s="481" t="s">
        <v>102</v>
      </c>
      <c r="N123" s="481" t="s">
        <v>102</v>
      </c>
      <c r="O123" s="481" t="s">
        <v>102</v>
      </c>
      <c r="P123" s="481" t="s">
        <v>4580</v>
      </c>
      <c r="Q123" s="481" t="s">
        <v>4581</v>
      </c>
      <c r="R123" s="481" t="s">
        <v>4582</v>
      </c>
      <c r="S123" s="481" t="s">
        <v>4583</v>
      </c>
      <c r="T123" s="481" t="s">
        <v>4584</v>
      </c>
      <c r="U123" s="481" t="s">
        <v>4585</v>
      </c>
      <c r="V123" s="481" t="s">
        <v>4586</v>
      </c>
      <c r="W123" s="481" t="s">
        <v>102</v>
      </c>
      <c r="X123" s="481" t="s">
        <v>102</v>
      </c>
      <c r="Y123" s="481" t="s">
        <v>102</v>
      </c>
      <c r="Z123" s="481" t="s">
        <v>102</v>
      </c>
      <c r="AA123" s="481" t="s">
        <v>102</v>
      </c>
      <c r="AB123" s="481" t="s">
        <v>102</v>
      </c>
      <c r="AC123" s="481" t="s">
        <v>102</v>
      </c>
      <c r="AD123" s="481" t="s">
        <v>102</v>
      </c>
      <c r="AE123" s="481" t="s">
        <v>102</v>
      </c>
      <c r="AF123" s="481" t="s">
        <v>102</v>
      </c>
      <c r="AG123" s="481" t="s">
        <v>102</v>
      </c>
      <c r="AH123" s="481" t="s">
        <v>102</v>
      </c>
      <c r="AI123" s="481" t="s">
        <v>102</v>
      </c>
      <c r="AJ123" s="481" t="s">
        <v>102</v>
      </c>
      <c r="AK123" s="481" t="s">
        <v>102</v>
      </c>
      <c r="AL123" s="481" t="s">
        <v>102</v>
      </c>
      <c r="AM123" s="481" t="s">
        <v>102</v>
      </c>
      <c r="AN123" s="481" t="s">
        <v>102</v>
      </c>
      <c r="AO123" s="481" t="s">
        <v>102</v>
      </c>
      <c r="AP123" s="481" t="s">
        <v>102</v>
      </c>
      <c r="AQ123" s="481" t="s">
        <v>102</v>
      </c>
      <c r="AR123" s="481" t="s">
        <v>102</v>
      </c>
      <c r="AS123" s="481" t="s">
        <v>102</v>
      </c>
      <c r="AT123" s="481" t="s">
        <v>102</v>
      </c>
      <c r="AU123" s="481" t="s">
        <v>102</v>
      </c>
      <c r="AV123" s="481" t="s">
        <v>102</v>
      </c>
      <c r="AW123" s="481" t="s">
        <v>102</v>
      </c>
      <c r="AX123" s="481" t="s">
        <v>102</v>
      </c>
      <c r="AY123" s="481" t="s">
        <v>102</v>
      </c>
      <c r="AZ123" s="481" t="s">
        <v>102</v>
      </c>
      <c r="BA123" s="481" t="s">
        <v>102</v>
      </c>
      <c r="BB123" s="481" t="s">
        <v>102</v>
      </c>
      <c r="BC123" s="481" t="s">
        <v>102</v>
      </c>
      <c r="BD123" s="481" t="s">
        <v>102</v>
      </c>
      <c r="BE123" s="481" t="s">
        <v>102</v>
      </c>
      <c r="BF123" s="481" t="s">
        <v>102</v>
      </c>
      <c r="BG123" s="481" t="s">
        <v>102</v>
      </c>
      <c r="BH123" s="481" t="s">
        <v>102</v>
      </c>
      <c r="BI123" s="481" t="s">
        <v>102</v>
      </c>
      <c r="BJ123" s="481" t="s">
        <v>102</v>
      </c>
      <c r="BK123" s="481" t="s">
        <v>102</v>
      </c>
      <c r="BL123" s="481" t="s">
        <v>102</v>
      </c>
      <c r="BM123" s="481" t="s">
        <v>102</v>
      </c>
      <c r="BN123" s="481" t="s">
        <v>102</v>
      </c>
      <c r="BO123" s="481" t="s">
        <v>102</v>
      </c>
      <c r="BP123" s="481" t="s">
        <v>102</v>
      </c>
      <c r="BQ123" s="481" t="s">
        <v>102</v>
      </c>
      <c r="BR123" s="481" t="s">
        <v>102</v>
      </c>
      <c r="BS123" s="481" t="s">
        <v>102</v>
      </c>
      <c r="BT123" s="481" t="s">
        <v>102</v>
      </c>
      <c r="BU123" s="481" t="s">
        <v>102</v>
      </c>
      <c r="BV123" s="481" t="s">
        <v>102</v>
      </c>
      <c r="BW123" s="481" t="s">
        <v>102</v>
      </c>
      <c r="BX123" s="481" t="s">
        <v>102</v>
      </c>
      <c r="BY123" s="481" t="s">
        <v>102</v>
      </c>
      <c r="BZ123" s="481" t="s">
        <v>102</v>
      </c>
      <c r="CA123" s="481" t="s">
        <v>102</v>
      </c>
      <c r="CB123" s="481" t="s">
        <v>102</v>
      </c>
      <c r="CC123" s="481" t="s">
        <v>102</v>
      </c>
      <c r="CD123" s="481" t="s">
        <v>102</v>
      </c>
      <c r="CE123" s="481" t="s">
        <v>102</v>
      </c>
      <c r="CF123" s="481" t="s">
        <v>102</v>
      </c>
      <c r="CG123" s="481" t="s">
        <v>102</v>
      </c>
      <c r="CH123" s="481" t="s">
        <v>102</v>
      </c>
      <c r="CI123" s="481" t="s">
        <v>102</v>
      </c>
      <c r="CJ123" s="481" t="s">
        <v>102</v>
      </c>
      <c r="CK123" s="481" t="s">
        <v>102</v>
      </c>
      <c r="CL123" s="481" t="s">
        <v>102</v>
      </c>
      <c r="CM123" s="481" t="s">
        <v>102</v>
      </c>
      <c r="CN123" s="481" t="s">
        <v>102</v>
      </c>
      <c r="CO123" s="481" t="s">
        <v>102</v>
      </c>
      <c r="CP123" s="481" t="s">
        <v>102</v>
      </c>
      <c r="CQ123" s="481" t="s">
        <v>102</v>
      </c>
      <c r="CR123" s="481" t="s">
        <v>102</v>
      </c>
      <c r="CS123" s="481" t="s">
        <v>102</v>
      </c>
      <c r="CT123" s="481" t="s">
        <v>102</v>
      </c>
      <c r="CU123" s="481" t="s">
        <v>102</v>
      </c>
      <c r="CV123" s="481" t="s">
        <v>102</v>
      </c>
      <c r="CW123" s="481" t="s">
        <v>102</v>
      </c>
      <c r="CX123" s="481" t="s">
        <v>102</v>
      </c>
      <c r="CY123" s="481" t="s">
        <v>102</v>
      </c>
      <c r="CZ123" s="481" t="s">
        <v>102</v>
      </c>
      <c r="DA123" s="481" t="s">
        <v>102</v>
      </c>
      <c r="DB123" s="481" t="s">
        <v>102</v>
      </c>
      <c r="DC123" s="481" t="s">
        <v>102</v>
      </c>
      <c r="DD123" s="481" t="s">
        <v>102</v>
      </c>
      <c r="DE123" s="481" t="s">
        <v>102</v>
      </c>
      <c r="DF123" s="481" t="s">
        <v>102</v>
      </c>
      <c r="DG123" s="481" t="s">
        <v>102</v>
      </c>
      <c r="DH123" s="481" t="s">
        <v>102</v>
      </c>
      <c r="DI123" s="481" t="s">
        <v>102</v>
      </c>
      <c r="DJ123" s="481" t="s">
        <v>102</v>
      </c>
      <c r="DK123" s="481" t="s">
        <v>102</v>
      </c>
      <c r="DL123" s="481" t="s">
        <v>102</v>
      </c>
      <c r="DM123" s="481" t="s">
        <v>102</v>
      </c>
      <c r="DN123" s="481" t="s">
        <v>102</v>
      </c>
      <c r="DO123" s="481" t="s">
        <v>102</v>
      </c>
      <c r="DP123" s="481" t="s">
        <v>102</v>
      </c>
      <c r="DQ123" s="481" t="s">
        <v>102</v>
      </c>
      <c r="DR123" s="481" t="s">
        <v>102</v>
      </c>
      <c r="DS123" s="481" t="s">
        <v>102</v>
      </c>
      <c r="DT123" s="481" t="s">
        <v>102</v>
      </c>
      <c r="DU123" s="481" t="s">
        <v>102</v>
      </c>
      <c r="DV123" s="481" t="s">
        <v>102</v>
      </c>
      <c r="DW123" s="481" t="s">
        <v>102</v>
      </c>
      <c r="DX123" s="481" t="s">
        <v>102</v>
      </c>
      <c r="DY123" s="481" t="s">
        <v>102</v>
      </c>
      <c r="DZ123" s="481" t="s">
        <v>102</v>
      </c>
      <c r="EA123" s="481" t="s">
        <v>102</v>
      </c>
      <c r="EB123" s="481" t="s">
        <v>102</v>
      </c>
    </row>
    <row r="124" spans="1:132" x14ac:dyDescent="0.15">
      <c r="B124" s="481">
        <v>3660326</v>
      </c>
      <c r="C124" s="481" t="s">
        <v>102</v>
      </c>
      <c r="D124" s="481" t="s">
        <v>102</v>
      </c>
      <c r="E124" s="481" t="s">
        <v>102</v>
      </c>
      <c r="F124" s="481" t="s">
        <v>102</v>
      </c>
      <c r="G124" s="481" t="s">
        <v>4588</v>
      </c>
      <c r="H124" s="481" t="s">
        <v>4589</v>
      </c>
      <c r="I124" s="481" t="s">
        <v>4590</v>
      </c>
      <c r="J124" s="481" t="s">
        <v>4961</v>
      </c>
      <c r="K124" s="481" t="s">
        <v>4591</v>
      </c>
      <c r="L124" s="481" t="s">
        <v>102</v>
      </c>
      <c r="M124" s="481" t="s">
        <v>102</v>
      </c>
      <c r="N124" s="481" t="s">
        <v>102</v>
      </c>
      <c r="O124" s="481" t="s">
        <v>102</v>
      </c>
      <c r="P124" s="481" t="s">
        <v>102</v>
      </c>
      <c r="Q124" s="481" t="s">
        <v>102</v>
      </c>
      <c r="R124" s="481" t="s">
        <v>102</v>
      </c>
      <c r="S124" s="481" t="s">
        <v>102</v>
      </c>
      <c r="T124" s="481" t="s">
        <v>102</v>
      </c>
      <c r="U124" s="481" t="s">
        <v>102</v>
      </c>
      <c r="V124" s="481" t="s">
        <v>102</v>
      </c>
      <c r="W124" s="481" t="s">
        <v>102</v>
      </c>
      <c r="X124" s="481" t="s">
        <v>102</v>
      </c>
      <c r="Y124" s="481" t="s">
        <v>102</v>
      </c>
      <c r="Z124" s="481" t="s">
        <v>102</v>
      </c>
      <c r="AA124" s="481" t="s">
        <v>102</v>
      </c>
      <c r="AB124" s="481" t="s">
        <v>102</v>
      </c>
      <c r="AC124" s="481" t="s">
        <v>102</v>
      </c>
      <c r="AD124" s="481" t="s">
        <v>102</v>
      </c>
      <c r="AE124" s="481" t="s">
        <v>102</v>
      </c>
      <c r="AF124" s="481" t="s">
        <v>102</v>
      </c>
      <c r="AG124" s="481" t="s">
        <v>102</v>
      </c>
      <c r="AH124" s="481" t="s">
        <v>102</v>
      </c>
      <c r="AI124" s="481" t="s">
        <v>102</v>
      </c>
      <c r="AJ124" s="481" t="s">
        <v>102</v>
      </c>
      <c r="AK124" s="481" t="s">
        <v>102</v>
      </c>
      <c r="AL124" s="481" t="s">
        <v>102</v>
      </c>
      <c r="AM124" s="481" t="s">
        <v>102</v>
      </c>
      <c r="AN124" s="481" t="s">
        <v>102</v>
      </c>
      <c r="AO124" s="481" t="s">
        <v>102</v>
      </c>
      <c r="AP124" s="481" t="s">
        <v>102</v>
      </c>
      <c r="AQ124" s="481" t="s">
        <v>102</v>
      </c>
      <c r="AR124" s="481" t="s">
        <v>102</v>
      </c>
      <c r="AS124" s="481" t="s">
        <v>102</v>
      </c>
      <c r="AT124" s="481" t="s">
        <v>102</v>
      </c>
      <c r="AU124" s="481" t="s">
        <v>102</v>
      </c>
      <c r="AV124" s="481" t="s">
        <v>102</v>
      </c>
      <c r="AW124" s="481" t="s">
        <v>102</v>
      </c>
      <c r="AX124" s="481" t="s">
        <v>102</v>
      </c>
      <c r="AY124" s="481" t="s">
        <v>102</v>
      </c>
      <c r="AZ124" s="481" t="s">
        <v>102</v>
      </c>
      <c r="BA124" s="481" t="s">
        <v>102</v>
      </c>
      <c r="BB124" s="481" t="s">
        <v>102</v>
      </c>
      <c r="BC124" s="481" t="s">
        <v>102</v>
      </c>
      <c r="BD124" s="481" t="s">
        <v>102</v>
      </c>
      <c r="BE124" s="481" t="s">
        <v>102</v>
      </c>
      <c r="BF124" s="481" t="s">
        <v>102</v>
      </c>
      <c r="BG124" s="481" t="s">
        <v>102</v>
      </c>
      <c r="BH124" s="481" t="s">
        <v>102</v>
      </c>
      <c r="BI124" s="481" t="s">
        <v>102</v>
      </c>
      <c r="BJ124" s="481" t="s">
        <v>102</v>
      </c>
      <c r="BK124" s="481" t="s">
        <v>102</v>
      </c>
      <c r="BL124" s="481" t="s">
        <v>102</v>
      </c>
      <c r="BM124" s="481" t="s">
        <v>102</v>
      </c>
      <c r="BN124" s="481" t="s">
        <v>102</v>
      </c>
      <c r="BO124" s="481" t="s">
        <v>102</v>
      </c>
      <c r="BP124" s="481" t="s">
        <v>102</v>
      </c>
      <c r="BQ124" s="481" t="s">
        <v>102</v>
      </c>
      <c r="BR124" s="481" t="s">
        <v>102</v>
      </c>
      <c r="BS124" s="481" t="s">
        <v>102</v>
      </c>
      <c r="BT124" s="481" t="s">
        <v>102</v>
      </c>
      <c r="BU124" s="481" t="s">
        <v>102</v>
      </c>
      <c r="BV124" s="481" t="s">
        <v>102</v>
      </c>
      <c r="BW124" s="481" t="s">
        <v>102</v>
      </c>
      <c r="BX124" s="481" t="s">
        <v>102</v>
      </c>
      <c r="BY124" s="481" t="s">
        <v>102</v>
      </c>
      <c r="BZ124" s="481" t="s">
        <v>102</v>
      </c>
      <c r="CA124" s="481" t="s">
        <v>102</v>
      </c>
      <c r="CB124" s="481" t="s">
        <v>102</v>
      </c>
      <c r="CC124" s="481" t="s">
        <v>102</v>
      </c>
      <c r="CD124" s="481" t="s">
        <v>102</v>
      </c>
      <c r="CE124" s="481" t="s">
        <v>102</v>
      </c>
      <c r="CF124" s="481" t="s">
        <v>102</v>
      </c>
      <c r="CG124" s="481" t="s">
        <v>102</v>
      </c>
      <c r="CH124" s="481" t="s">
        <v>102</v>
      </c>
      <c r="CI124" s="481" t="s">
        <v>102</v>
      </c>
      <c r="CJ124" s="481" t="s">
        <v>102</v>
      </c>
      <c r="CK124" s="481" t="s">
        <v>102</v>
      </c>
      <c r="CL124" s="481" t="s">
        <v>102</v>
      </c>
      <c r="CM124" s="481" t="s">
        <v>102</v>
      </c>
      <c r="CN124" s="481" t="s">
        <v>102</v>
      </c>
      <c r="CO124" s="481" t="s">
        <v>102</v>
      </c>
      <c r="CP124" s="481" t="s">
        <v>102</v>
      </c>
      <c r="CQ124" s="481" t="s">
        <v>102</v>
      </c>
      <c r="CR124" s="481" t="s">
        <v>102</v>
      </c>
      <c r="CS124" s="481" t="s">
        <v>102</v>
      </c>
      <c r="CT124" s="481" t="s">
        <v>102</v>
      </c>
      <c r="CU124" s="481" t="s">
        <v>102</v>
      </c>
      <c r="CV124" s="481" t="s">
        <v>102</v>
      </c>
      <c r="CW124" s="481" t="s">
        <v>102</v>
      </c>
      <c r="CX124" s="481" t="s">
        <v>102</v>
      </c>
      <c r="CY124" s="481" t="s">
        <v>102</v>
      </c>
      <c r="CZ124" s="481" t="s">
        <v>102</v>
      </c>
      <c r="DA124" s="481" t="s">
        <v>102</v>
      </c>
      <c r="DB124" s="481" t="s">
        <v>102</v>
      </c>
      <c r="DC124" s="481" t="s">
        <v>102</v>
      </c>
      <c r="DD124" s="481" t="s">
        <v>102</v>
      </c>
      <c r="DE124" s="481" t="s">
        <v>102</v>
      </c>
      <c r="DF124" s="481" t="s">
        <v>102</v>
      </c>
      <c r="DG124" s="481" t="s">
        <v>102</v>
      </c>
      <c r="DH124" s="481" t="s">
        <v>102</v>
      </c>
      <c r="DI124" s="481" t="s">
        <v>102</v>
      </c>
      <c r="DJ124" s="481" t="s">
        <v>102</v>
      </c>
      <c r="DK124" s="481" t="s">
        <v>102</v>
      </c>
      <c r="DL124" s="481" t="s">
        <v>102</v>
      </c>
      <c r="DM124" s="481" t="s">
        <v>102</v>
      </c>
      <c r="DN124" s="481" t="s">
        <v>102</v>
      </c>
      <c r="DO124" s="481" t="s">
        <v>102</v>
      </c>
      <c r="DP124" s="481" t="s">
        <v>102</v>
      </c>
      <c r="DQ124" s="481" t="s">
        <v>102</v>
      </c>
      <c r="DR124" s="481" t="s">
        <v>102</v>
      </c>
      <c r="DS124" s="481" t="s">
        <v>102</v>
      </c>
      <c r="DT124" s="481" t="s">
        <v>102</v>
      </c>
      <c r="DU124" s="481" t="s">
        <v>102</v>
      </c>
      <c r="DV124" s="481" t="s">
        <v>102</v>
      </c>
      <c r="DW124" s="481" t="s">
        <v>102</v>
      </c>
      <c r="DX124" s="481" t="s">
        <v>102</v>
      </c>
      <c r="DY124" s="481" t="s">
        <v>102</v>
      </c>
      <c r="DZ124" s="481" t="s">
        <v>102</v>
      </c>
      <c r="EA124" s="481" t="s">
        <v>102</v>
      </c>
      <c r="EB124" s="481" t="s">
        <v>102</v>
      </c>
    </row>
    <row r="125" spans="1:132" x14ac:dyDescent="0.15">
      <c r="B125" s="481">
        <v>4035007</v>
      </c>
      <c r="C125" s="481" t="s">
        <v>102</v>
      </c>
      <c r="D125" s="481" t="s">
        <v>4593</v>
      </c>
      <c r="E125" s="481" t="s">
        <v>102</v>
      </c>
      <c r="F125" s="481" t="s">
        <v>102</v>
      </c>
      <c r="G125" s="481" t="s">
        <v>102</v>
      </c>
      <c r="H125" s="481" t="s">
        <v>102</v>
      </c>
      <c r="I125" s="481" t="s">
        <v>102</v>
      </c>
      <c r="J125" s="481" t="s">
        <v>102</v>
      </c>
      <c r="K125" s="481" t="s">
        <v>102</v>
      </c>
      <c r="L125" s="481" t="s">
        <v>102</v>
      </c>
      <c r="M125" s="481" t="s">
        <v>102</v>
      </c>
      <c r="N125" s="481" t="s">
        <v>102</v>
      </c>
      <c r="O125" s="481" t="s">
        <v>102</v>
      </c>
      <c r="P125" s="481" t="s">
        <v>102</v>
      </c>
      <c r="Q125" s="481" t="s">
        <v>102</v>
      </c>
      <c r="R125" s="481" t="s">
        <v>102</v>
      </c>
      <c r="S125" s="481" t="s">
        <v>102</v>
      </c>
      <c r="T125" s="481" t="s">
        <v>102</v>
      </c>
      <c r="U125" s="481" t="s">
        <v>102</v>
      </c>
      <c r="V125" s="481" t="s">
        <v>102</v>
      </c>
      <c r="W125" s="481" t="s">
        <v>102</v>
      </c>
      <c r="X125" s="481" t="s">
        <v>102</v>
      </c>
      <c r="Y125" s="481" t="s">
        <v>102</v>
      </c>
      <c r="Z125" s="481" t="s">
        <v>102</v>
      </c>
      <c r="AA125" s="481" t="s">
        <v>102</v>
      </c>
      <c r="AB125" s="481" t="s">
        <v>102</v>
      </c>
      <c r="AC125" s="481" t="s">
        <v>102</v>
      </c>
      <c r="AD125" s="481" t="s">
        <v>102</v>
      </c>
      <c r="AE125" s="481" t="s">
        <v>102</v>
      </c>
      <c r="AF125" s="481" t="s">
        <v>102</v>
      </c>
      <c r="AG125" s="481" t="s">
        <v>102</v>
      </c>
      <c r="AH125" s="481" t="s">
        <v>102</v>
      </c>
      <c r="AI125" s="481" t="s">
        <v>102</v>
      </c>
      <c r="AJ125" s="481" t="s">
        <v>102</v>
      </c>
      <c r="AK125" s="481" t="s">
        <v>102</v>
      </c>
      <c r="AL125" s="481" t="s">
        <v>102</v>
      </c>
      <c r="AM125" s="481" t="s">
        <v>102</v>
      </c>
      <c r="AN125" s="481" t="s">
        <v>102</v>
      </c>
      <c r="AO125" s="481" t="s">
        <v>102</v>
      </c>
      <c r="AP125" s="481" t="s">
        <v>102</v>
      </c>
      <c r="AQ125" s="481" t="s">
        <v>102</v>
      </c>
      <c r="AR125" s="481" t="s">
        <v>102</v>
      </c>
      <c r="AS125" s="481" t="s">
        <v>102</v>
      </c>
      <c r="AT125" s="481" t="s">
        <v>102</v>
      </c>
      <c r="AU125" s="481" t="s">
        <v>102</v>
      </c>
      <c r="AV125" s="481" t="s">
        <v>102</v>
      </c>
      <c r="AW125" s="481" t="s">
        <v>102</v>
      </c>
      <c r="AX125" s="481" t="s">
        <v>102</v>
      </c>
      <c r="AY125" s="481" t="s">
        <v>102</v>
      </c>
      <c r="AZ125" s="481" t="s">
        <v>102</v>
      </c>
      <c r="BA125" s="481" t="s">
        <v>102</v>
      </c>
      <c r="BB125" s="481" t="s">
        <v>102</v>
      </c>
      <c r="BC125" s="481" t="s">
        <v>102</v>
      </c>
      <c r="BD125" s="481" t="s">
        <v>102</v>
      </c>
      <c r="BE125" s="481" t="s">
        <v>102</v>
      </c>
      <c r="BF125" s="481" t="s">
        <v>102</v>
      </c>
      <c r="BG125" s="481" t="s">
        <v>102</v>
      </c>
      <c r="BH125" s="481" t="s">
        <v>102</v>
      </c>
      <c r="BI125" s="481" t="s">
        <v>102</v>
      </c>
      <c r="BJ125" s="481" t="s">
        <v>102</v>
      </c>
      <c r="BK125" s="481" t="s">
        <v>102</v>
      </c>
      <c r="BL125" s="481" t="s">
        <v>102</v>
      </c>
      <c r="BM125" s="481" t="s">
        <v>102</v>
      </c>
      <c r="BN125" s="481" t="s">
        <v>102</v>
      </c>
      <c r="BO125" s="481" t="s">
        <v>102</v>
      </c>
      <c r="BP125" s="481" t="s">
        <v>102</v>
      </c>
      <c r="BQ125" s="481" t="s">
        <v>102</v>
      </c>
      <c r="BR125" s="481" t="s">
        <v>102</v>
      </c>
      <c r="BS125" s="481" t="s">
        <v>102</v>
      </c>
      <c r="BT125" s="481" t="s">
        <v>102</v>
      </c>
      <c r="BU125" s="481" t="s">
        <v>102</v>
      </c>
      <c r="BV125" s="481" t="s">
        <v>102</v>
      </c>
      <c r="BW125" s="481" t="s">
        <v>102</v>
      </c>
      <c r="BX125" s="481" t="s">
        <v>102</v>
      </c>
      <c r="BY125" s="481" t="s">
        <v>102</v>
      </c>
      <c r="BZ125" s="481" t="s">
        <v>102</v>
      </c>
      <c r="CA125" s="481" t="s">
        <v>102</v>
      </c>
      <c r="CB125" s="481" t="s">
        <v>102</v>
      </c>
      <c r="CC125" s="481" t="s">
        <v>102</v>
      </c>
      <c r="CD125" s="481" t="s">
        <v>102</v>
      </c>
      <c r="CE125" s="481" t="s">
        <v>102</v>
      </c>
      <c r="CF125" s="481" t="s">
        <v>102</v>
      </c>
      <c r="CG125" s="481" t="s">
        <v>102</v>
      </c>
      <c r="CH125" s="481" t="s">
        <v>102</v>
      </c>
      <c r="CI125" s="481" t="s">
        <v>102</v>
      </c>
      <c r="CJ125" s="481" t="s">
        <v>102</v>
      </c>
      <c r="CK125" s="481" t="s">
        <v>102</v>
      </c>
      <c r="CL125" s="481" t="s">
        <v>102</v>
      </c>
      <c r="CM125" s="481" t="s">
        <v>102</v>
      </c>
      <c r="CN125" s="481" t="s">
        <v>102</v>
      </c>
      <c r="CO125" s="481" t="s">
        <v>102</v>
      </c>
      <c r="CP125" s="481" t="s">
        <v>102</v>
      </c>
      <c r="CQ125" s="481" t="s">
        <v>102</v>
      </c>
      <c r="CR125" s="481" t="s">
        <v>102</v>
      </c>
      <c r="CS125" s="481" t="s">
        <v>102</v>
      </c>
      <c r="CT125" s="481" t="s">
        <v>102</v>
      </c>
      <c r="CU125" s="481" t="s">
        <v>102</v>
      </c>
      <c r="CV125" s="481" t="s">
        <v>102</v>
      </c>
      <c r="CW125" s="481" t="s">
        <v>102</v>
      </c>
      <c r="CX125" s="481" t="s">
        <v>102</v>
      </c>
      <c r="CY125" s="481" t="s">
        <v>102</v>
      </c>
      <c r="CZ125" s="481" t="s">
        <v>102</v>
      </c>
      <c r="DA125" s="481" t="s">
        <v>102</v>
      </c>
      <c r="DB125" s="481" t="s">
        <v>102</v>
      </c>
      <c r="DC125" s="481" t="s">
        <v>102</v>
      </c>
      <c r="DD125" s="481" t="s">
        <v>102</v>
      </c>
      <c r="DE125" s="481" t="s">
        <v>102</v>
      </c>
      <c r="DF125" s="481" t="s">
        <v>102</v>
      </c>
      <c r="DG125" s="481" t="s">
        <v>102</v>
      </c>
      <c r="DH125" s="481" t="s">
        <v>102</v>
      </c>
      <c r="DI125" s="481" t="s">
        <v>102</v>
      </c>
      <c r="DJ125" s="481" t="s">
        <v>102</v>
      </c>
      <c r="DK125" s="481" t="s">
        <v>102</v>
      </c>
      <c r="DL125" s="481" t="s">
        <v>102</v>
      </c>
      <c r="DM125" s="481" t="s">
        <v>102</v>
      </c>
      <c r="DN125" s="481" t="s">
        <v>102</v>
      </c>
      <c r="DO125" s="481" t="s">
        <v>102</v>
      </c>
      <c r="DP125" s="481" t="s">
        <v>102</v>
      </c>
      <c r="DQ125" s="481" t="s">
        <v>102</v>
      </c>
      <c r="DR125" s="481" t="s">
        <v>102</v>
      </c>
      <c r="DS125" s="481" t="s">
        <v>102</v>
      </c>
      <c r="DT125" s="481" t="s">
        <v>102</v>
      </c>
      <c r="DU125" s="481" t="s">
        <v>102</v>
      </c>
      <c r="DV125" s="481" t="s">
        <v>102</v>
      </c>
      <c r="DW125" s="481" t="s">
        <v>102</v>
      </c>
      <c r="DX125" s="481" t="s">
        <v>102</v>
      </c>
      <c r="DY125" s="481" t="s">
        <v>102</v>
      </c>
      <c r="DZ125" s="481" t="s">
        <v>102</v>
      </c>
      <c r="EA125" s="481" t="s">
        <v>102</v>
      </c>
      <c r="EB125" s="481" t="s">
        <v>102</v>
      </c>
    </row>
    <row r="126" spans="1:132" x14ac:dyDescent="0.15">
      <c r="B126" s="481">
        <v>4249960</v>
      </c>
      <c r="C126" s="481" t="s">
        <v>102</v>
      </c>
      <c r="D126" s="481" t="s">
        <v>102</v>
      </c>
      <c r="E126" s="481" t="s">
        <v>102</v>
      </c>
      <c r="F126" s="481" t="s">
        <v>102</v>
      </c>
      <c r="G126" s="481" t="s">
        <v>4962</v>
      </c>
      <c r="H126" s="484" t="s">
        <v>4963</v>
      </c>
      <c r="I126" s="481" t="s">
        <v>102</v>
      </c>
      <c r="J126" s="481" t="s">
        <v>4595</v>
      </c>
      <c r="K126" s="481" t="s">
        <v>4596</v>
      </c>
      <c r="L126" s="481" t="s">
        <v>4962</v>
      </c>
      <c r="M126" s="484" t="s">
        <v>4964</v>
      </c>
      <c r="N126" s="484" t="s">
        <v>4965</v>
      </c>
      <c r="O126" s="481" t="s">
        <v>102</v>
      </c>
      <c r="P126" s="481" t="s">
        <v>102</v>
      </c>
      <c r="Q126" s="481" t="s">
        <v>102</v>
      </c>
      <c r="R126" s="481" t="s">
        <v>102</v>
      </c>
      <c r="S126" s="481" t="s">
        <v>102</v>
      </c>
      <c r="T126" s="481" t="s">
        <v>102</v>
      </c>
      <c r="U126" s="481" t="s">
        <v>102</v>
      </c>
      <c r="V126" s="481" t="s">
        <v>102</v>
      </c>
      <c r="W126" s="481" t="s">
        <v>102</v>
      </c>
      <c r="X126" s="481" t="s">
        <v>102</v>
      </c>
      <c r="Y126" s="481" t="s">
        <v>102</v>
      </c>
      <c r="Z126" s="481" t="s">
        <v>102</v>
      </c>
      <c r="AA126" s="481" t="s">
        <v>102</v>
      </c>
      <c r="AB126" s="481" t="s">
        <v>102</v>
      </c>
      <c r="AC126" s="481" t="s">
        <v>102</v>
      </c>
      <c r="AD126" s="481" t="s">
        <v>102</v>
      </c>
      <c r="AE126" s="481" t="s">
        <v>102</v>
      </c>
      <c r="AF126" s="481" t="s">
        <v>102</v>
      </c>
      <c r="AG126" s="481" t="s">
        <v>102</v>
      </c>
      <c r="AH126" s="481" t="s">
        <v>102</v>
      </c>
      <c r="AI126" s="481" t="s">
        <v>102</v>
      </c>
      <c r="AJ126" s="481" t="s">
        <v>102</v>
      </c>
      <c r="AK126" s="481" t="s">
        <v>102</v>
      </c>
      <c r="AL126" s="481" t="s">
        <v>102</v>
      </c>
      <c r="AM126" s="481" t="s">
        <v>102</v>
      </c>
      <c r="AN126" s="481" t="s">
        <v>102</v>
      </c>
      <c r="AO126" s="481" t="s">
        <v>102</v>
      </c>
      <c r="AP126" s="481" t="s">
        <v>102</v>
      </c>
      <c r="AQ126" s="481" t="s">
        <v>102</v>
      </c>
      <c r="AR126" s="481" t="s">
        <v>102</v>
      </c>
      <c r="AS126" s="481" t="s">
        <v>102</v>
      </c>
      <c r="AT126" s="481" t="s">
        <v>102</v>
      </c>
      <c r="AU126" s="481" t="s">
        <v>102</v>
      </c>
      <c r="AV126" s="481" t="s">
        <v>102</v>
      </c>
      <c r="AW126" s="481" t="s">
        <v>102</v>
      </c>
      <c r="AX126" s="481" t="s">
        <v>102</v>
      </c>
      <c r="AY126" s="481" t="s">
        <v>102</v>
      </c>
      <c r="AZ126" s="481" t="s">
        <v>102</v>
      </c>
      <c r="BA126" s="481" t="s">
        <v>102</v>
      </c>
      <c r="BB126" s="481" t="s">
        <v>102</v>
      </c>
      <c r="BC126" s="481" t="s">
        <v>102</v>
      </c>
      <c r="BD126" s="481" t="s">
        <v>102</v>
      </c>
      <c r="BE126" s="481" t="s">
        <v>102</v>
      </c>
      <c r="BF126" s="481" t="s">
        <v>102</v>
      </c>
      <c r="BG126" s="481" t="s">
        <v>102</v>
      </c>
      <c r="BH126" s="481" t="s">
        <v>102</v>
      </c>
      <c r="BI126" s="481" t="s">
        <v>102</v>
      </c>
      <c r="BJ126" s="481" t="s">
        <v>102</v>
      </c>
      <c r="BK126" s="481" t="s">
        <v>102</v>
      </c>
      <c r="BL126" s="481" t="s">
        <v>102</v>
      </c>
      <c r="BM126" s="481" t="s">
        <v>102</v>
      </c>
      <c r="BN126" s="481" t="s">
        <v>102</v>
      </c>
      <c r="BO126" s="481" t="s">
        <v>102</v>
      </c>
      <c r="BP126" s="481" t="s">
        <v>102</v>
      </c>
      <c r="BQ126" s="481" t="s">
        <v>102</v>
      </c>
      <c r="BR126" s="481" t="s">
        <v>102</v>
      </c>
      <c r="BS126" s="481" t="s">
        <v>102</v>
      </c>
      <c r="BT126" s="481" t="s">
        <v>102</v>
      </c>
      <c r="BU126" s="481" t="s">
        <v>102</v>
      </c>
      <c r="BV126" s="481" t="s">
        <v>102</v>
      </c>
      <c r="BW126" s="481" t="s">
        <v>102</v>
      </c>
      <c r="BX126" s="481" t="s">
        <v>102</v>
      </c>
      <c r="BY126" s="481" t="s">
        <v>102</v>
      </c>
      <c r="BZ126" s="481" t="s">
        <v>102</v>
      </c>
      <c r="CA126" s="481" t="s">
        <v>102</v>
      </c>
      <c r="CB126" s="481" t="s">
        <v>102</v>
      </c>
      <c r="CC126" s="481" t="s">
        <v>102</v>
      </c>
      <c r="CD126" s="481" t="s">
        <v>102</v>
      </c>
      <c r="CE126" s="481" t="s">
        <v>102</v>
      </c>
      <c r="CF126" s="481" t="s">
        <v>102</v>
      </c>
      <c r="CG126" s="481" t="s">
        <v>102</v>
      </c>
      <c r="CH126" s="481" t="s">
        <v>102</v>
      </c>
      <c r="CI126" s="481" t="s">
        <v>102</v>
      </c>
      <c r="CJ126" s="481" t="s">
        <v>102</v>
      </c>
      <c r="CK126" s="481" t="s">
        <v>102</v>
      </c>
      <c r="CL126" s="481" t="s">
        <v>102</v>
      </c>
      <c r="CM126" s="481" t="s">
        <v>102</v>
      </c>
      <c r="CN126" s="481" t="s">
        <v>102</v>
      </c>
      <c r="CO126" s="481" t="s">
        <v>102</v>
      </c>
      <c r="CP126" s="481" t="s">
        <v>102</v>
      </c>
      <c r="CQ126" s="481" t="s">
        <v>102</v>
      </c>
      <c r="CR126" s="481" t="s">
        <v>102</v>
      </c>
      <c r="CS126" s="481" t="s">
        <v>102</v>
      </c>
      <c r="CT126" s="481" t="s">
        <v>102</v>
      </c>
      <c r="CU126" s="481" t="s">
        <v>102</v>
      </c>
      <c r="CV126" s="481" t="s">
        <v>102</v>
      </c>
      <c r="CW126" s="481" t="s">
        <v>102</v>
      </c>
      <c r="CX126" s="481" t="s">
        <v>102</v>
      </c>
      <c r="CY126" s="481" t="s">
        <v>102</v>
      </c>
      <c r="CZ126" s="481" t="s">
        <v>102</v>
      </c>
      <c r="DA126" s="481" t="s">
        <v>102</v>
      </c>
      <c r="DB126" s="481" t="s">
        <v>102</v>
      </c>
      <c r="DC126" s="481" t="s">
        <v>102</v>
      </c>
      <c r="DD126" s="481" t="s">
        <v>102</v>
      </c>
      <c r="DE126" s="481" t="s">
        <v>102</v>
      </c>
      <c r="DF126" s="481" t="s">
        <v>102</v>
      </c>
      <c r="DG126" s="481" t="s">
        <v>102</v>
      </c>
      <c r="DH126" s="481" t="s">
        <v>102</v>
      </c>
      <c r="DI126" s="481" t="s">
        <v>102</v>
      </c>
      <c r="DJ126" s="481" t="s">
        <v>102</v>
      </c>
      <c r="DK126" s="481" t="s">
        <v>102</v>
      </c>
      <c r="DL126" s="481" t="s">
        <v>102</v>
      </c>
      <c r="DM126" s="481" t="s">
        <v>102</v>
      </c>
      <c r="DN126" s="481" t="s">
        <v>102</v>
      </c>
      <c r="DO126" s="481" t="s">
        <v>102</v>
      </c>
      <c r="DP126" s="481" t="s">
        <v>102</v>
      </c>
      <c r="DQ126" s="481" t="s">
        <v>102</v>
      </c>
      <c r="DR126" s="481" t="s">
        <v>102</v>
      </c>
      <c r="DS126" s="481" t="s">
        <v>102</v>
      </c>
      <c r="DT126" s="481" t="s">
        <v>102</v>
      </c>
      <c r="DU126" s="481" t="s">
        <v>102</v>
      </c>
      <c r="DV126" s="481" t="s">
        <v>102</v>
      </c>
      <c r="DW126" s="481" t="s">
        <v>102</v>
      </c>
      <c r="DX126" s="481" t="s">
        <v>102</v>
      </c>
      <c r="DY126" s="481" t="s">
        <v>102</v>
      </c>
      <c r="DZ126" s="481" t="s">
        <v>102</v>
      </c>
      <c r="EA126" s="481" t="s">
        <v>102</v>
      </c>
      <c r="EB126" s="481" t="s">
        <v>102</v>
      </c>
    </row>
    <row r="127" spans="1:132" x14ac:dyDescent="0.15">
      <c r="B127" s="481">
        <v>4118635</v>
      </c>
      <c r="C127" s="481" t="s">
        <v>102</v>
      </c>
      <c r="D127" s="481" t="s">
        <v>102</v>
      </c>
      <c r="E127" s="481" t="s">
        <v>102</v>
      </c>
      <c r="F127" s="481" t="s">
        <v>4966</v>
      </c>
      <c r="G127" s="481" t="s">
        <v>4967</v>
      </c>
      <c r="H127" s="481" t="s">
        <v>4599</v>
      </c>
      <c r="I127" s="481" t="s">
        <v>4600</v>
      </c>
      <c r="J127" s="481" t="s">
        <v>4966</v>
      </c>
      <c r="K127" s="481" t="s">
        <v>4601</v>
      </c>
      <c r="L127" s="481" t="s">
        <v>4967</v>
      </c>
      <c r="M127" s="481" t="s">
        <v>102</v>
      </c>
      <c r="N127" s="481" t="s">
        <v>102</v>
      </c>
      <c r="O127" s="481" t="s">
        <v>102</v>
      </c>
      <c r="P127" s="481" t="s">
        <v>102</v>
      </c>
      <c r="Q127" s="481" t="s">
        <v>102</v>
      </c>
      <c r="R127" s="481" t="s">
        <v>102</v>
      </c>
      <c r="S127" s="481" t="s">
        <v>102</v>
      </c>
      <c r="T127" s="481" t="s">
        <v>102</v>
      </c>
      <c r="U127" s="481" t="s">
        <v>102</v>
      </c>
      <c r="V127" s="481" t="s">
        <v>102</v>
      </c>
      <c r="W127" s="481" t="s">
        <v>102</v>
      </c>
      <c r="X127" s="481" t="s">
        <v>102</v>
      </c>
      <c r="Y127" s="481" t="s">
        <v>102</v>
      </c>
      <c r="Z127" s="481" t="s">
        <v>102</v>
      </c>
      <c r="AA127" s="481" t="s">
        <v>102</v>
      </c>
      <c r="AB127" s="481" t="s">
        <v>102</v>
      </c>
      <c r="AC127" s="481" t="s">
        <v>102</v>
      </c>
      <c r="AD127" s="481" t="s">
        <v>102</v>
      </c>
      <c r="AE127" s="481" t="s">
        <v>102</v>
      </c>
      <c r="AF127" s="481" t="s">
        <v>102</v>
      </c>
      <c r="AG127" s="481" t="s">
        <v>102</v>
      </c>
      <c r="AH127" s="481" t="s">
        <v>102</v>
      </c>
      <c r="AI127" s="481" t="s">
        <v>102</v>
      </c>
      <c r="AJ127" s="481" t="s">
        <v>102</v>
      </c>
      <c r="AK127" s="481" t="s">
        <v>102</v>
      </c>
      <c r="AL127" s="481" t="s">
        <v>102</v>
      </c>
      <c r="AM127" s="481" t="s">
        <v>102</v>
      </c>
      <c r="AN127" s="481" t="s">
        <v>102</v>
      </c>
      <c r="AO127" s="481" t="s">
        <v>102</v>
      </c>
      <c r="AP127" s="481" t="s">
        <v>102</v>
      </c>
      <c r="AQ127" s="481" t="s">
        <v>102</v>
      </c>
      <c r="AR127" s="481" t="s">
        <v>102</v>
      </c>
      <c r="AS127" s="481" t="s">
        <v>102</v>
      </c>
      <c r="AT127" s="481" t="s">
        <v>102</v>
      </c>
      <c r="AU127" s="481" t="s">
        <v>102</v>
      </c>
      <c r="AV127" s="481" t="s">
        <v>102</v>
      </c>
      <c r="AW127" s="481" t="s">
        <v>102</v>
      </c>
      <c r="AX127" s="481" t="s">
        <v>102</v>
      </c>
      <c r="AY127" s="481" t="s">
        <v>102</v>
      </c>
      <c r="AZ127" s="481" t="s">
        <v>102</v>
      </c>
      <c r="BA127" s="481" t="s">
        <v>102</v>
      </c>
      <c r="BB127" s="481" t="s">
        <v>102</v>
      </c>
      <c r="BC127" s="481" t="s">
        <v>102</v>
      </c>
      <c r="BD127" s="481" t="s">
        <v>102</v>
      </c>
      <c r="BE127" s="481" t="s">
        <v>102</v>
      </c>
      <c r="BF127" s="481" t="s">
        <v>102</v>
      </c>
      <c r="BG127" s="481" t="s">
        <v>102</v>
      </c>
      <c r="BH127" s="481" t="s">
        <v>102</v>
      </c>
      <c r="BI127" s="481" t="s">
        <v>102</v>
      </c>
      <c r="BJ127" s="481" t="s">
        <v>102</v>
      </c>
      <c r="BK127" s="481" t="s">
        <v>102</v>
      </c>
      <c r="BL127" s="481" t="s">
        <v>102</v>
      </c>
      <c r="BM127" s="481" t="s">
        <v>102</v>
      </c>
      <c r="BN127" s="481" t="s">
        <v>102</v>
      </c>
      <c r="BO127" s="481" t="s">
        <v>102</v>
      </c>
      <c r="BP127" s="481" t="s">
        <v>102</v>
      </c>
      <c r="BQ127" s="481" t="s">
        <v>102</v>
      </c>
      <c r="BR127" s="481" t="s">
        <v>102</v>
      </c>
      <c r="BS127" s="481" t="s">
        <v>102</v>
      </c>
      <c r="BT127" s="481" t="s">
        <v>102</v>
      </c>
      <c r="BU127" s="481" t="s">
        <v>102</v>
      </c>
      <c r="BV127" s="481" t="s">
        <v>102</v>
      </c>
      <c r="BW127" s="481" t="s">
        <v>102</v>
      </c>
      <c r="BX127" s="481" t="s">
        <v>102</v>
      </c>
      <c r="BY127" s="481" t="s">
        <v>102</v>
      </c>
      <c r="BZ127" s="481" t="s">
        <v>102</v>
      </c>
      <c r="CA127" s="481" t="s">
        <v>102</v>
      </c>
      <c r="CB127" s="481" t="s">
        <v>102</v>
      </c>
      <c r="CC127" s="481" t="s">
        <v>102</v>
      </c>
      <c r="CD127" s="481" t="s">
        <v>102</v>
      </c>
      <c r="CE127" s="481" t="s">
        <v>102</v>
      </c>
      <c r="CF127" s="481" t="s">
        <v>102</v>
      </c>
      <c r="CG127" s="481" t="s">
        <v>102</v>
      </c>
      <c r="CH127" s="481" t="s">
        <v>102</v>
      </c>
      <c r="CI127" s="481" t="s">
        <v>102</v>
      </c>
      <c r="CJ127" s="481" t="s">
        <v>102</v>
      </c>
      <c r="CK127" s="481" t="s">
        <v>102</v>
      </c>
      <c r="CL127" s="481" t="s">
        <v>102</v>
      </c>
      <c r="CM127" s="481" t="s">
        <v>102</v>
      </c>
      <c r="CN127" s="481" t="s">
        <v>102</v>
      </c>
      <c r="CO127" s="481" t="s">
        <v>102</v>
      </c>
      <c r="CP127" s="481" t="s">
        <v>102</v>
      </c>
      <c r="CQ127" s="481" t="s">
        <v>102</v>
      </c>
      <c r="CR127" s="481" t="s">
        <v>102</v>
      </c>
      <c r="CS127" s="481" t="s">
        <v>102</v>
      </c>
      <c r="CT127" s="481" t="s">
        <v>102</v>
      </c>
      <c r="CU127" s="481" t="s">
        <v>102</v>
      </c>
      <c r="CV127" s="481" t="s">
        <v>102</v>
      </c>
      <c r="CW127" s="481" t="s">
        <v>102</v>
      </c>
      <c r="CX127" s="481" t="s">
        <v>102</v>
      </c>
      <c r="CY127" s="481" t="s">
        <v>102</v>
      </c>
      <c r="CZ127" s="481" t="s">
        <v>102</v>
      </c>
      <c r="DA127" s="481" t="s">
        <v>102</v>
      </c>
      <c r="DB127" s="481" t="s">
        <v>102</v>
      </c>
      <c r="DC127" s="481" t="s">
        <v>102</v>
      </c>
      <c r="DD127" s="481" t="s">
        <v>102</v>
      </c>
      <c r="DE127" s="481" t="s">
        <v>102</v>
      </c>
      <c r="DF127" s="481" t="s">
        <v>102</v>
      </c>
      <c r="DG127" s="481" t="s">
        <v>102</v>
      </c>
      <c r="DH127" s="481" t="s">
        <v>102</v>
      </c>
      <c r="DI127" s="481" t="s">
        <v>102</v>
      </c>
      <c r="DJ127" s="481" t="s">
        <v>102</v>
      </c>
      <c r="DK127" s="481" t="s">
        <v>102</v>
      </c>
      <c r="DL127" s="481" t="s">
        <v>102</v>
      </c>
      <c r="DM127" s="481" t="s">
        <v>102</v>
      </c>
      <c r="DN127" s="481" t="s">
        <v>102</v>
      </c>
      <c r="DO127" s="481" t="s">
        <v>102</v>
      </c>
      <c r="DP127" s="481" t="s">
        <v>102</v>
      </c>
      <c r="DQ127" s="481" t="s">
        <v>102</v>
      </c>
      <c r="DR127" s="481" t="s">
        <v>102</v>
      </c>
      <c r="DS127" s="481" t="s">
        <v>102</v>
      </c>
      <c r="DT127" s="481" t="s">
        <v>102</v>
      </c>
      <c r="DU127" s="481" t="s">
        <v>102</v>
      </c>
      <c r="DV127" s="481" t="s">
        <v>102</v>
      </c>
      <c r="DW127" s="481" t="s">
        <v>102</v>
      </c>
      <c r="DX127" s="481" t="s">
        <v>102</v>
      </c>
      <c r="DY127" s="481" t="s">
        <v>102</v>
      </c>
      <c r="DZ127" s="481" t="s">
        <v>102</v>
      </c>
      <c r="EA127" s="481" t="s">
        <v>102</v>
      </c>
      <c r="EB127" s="481" t="s">
        <v>102</v>
      </c>
    </row>
    <row r="128" spans="1:132" x14ac:dyDescent="0.15">
      <c r="A128" s="485"/>
      <c r="B128" s="481">
        <v>4206716</v>
      </c>
      <c r="C128" s="481" t="s">
        <v>102</v>
      </c>
      <c r="D128" s="481" t="s">
        <v>102</v>
      </c>
      <c r="E128" s="481" t="s">
        <v>4968</v>
      </c>
      <c r="F128" s="481" t="s">
        <v>4603</v>
      </c>
      <c r="G128" s="481" t="s">
        <v>1937</v>
      </c>
      <c r="H128" s="481" t="s">
        <v>4969</v>
      </c>
      <c r="I128" s="481" t="s">
        <v>4970</v>
      </c>
      <c r="J128" s="481" t="s">
        <v>4971</v>
      </c>
      <c r="K128" s="481" t="s">
        <v>102</v>
      </c>
      <c r="L128" s="481" t="s">
        <v>102</v>
      </c>
      <c r="M128" s="481" t="s">
        <v>102</v>
      </c>
      <c r="N128" s="481" t="s">
        <v>102</v>
      </c>
      <c r="O128" s="481" t="s">
        <v>102</v>
      </c>
      <c r="P128" s="481" t="s">
        <v>102</v>
      </c>
      <c r="Q128" s="481" t="s">
        <v>102</v>
      </c>
      <c r="R128" s="481" t="s">
        <v>102</v>
      </c>
      <c r="S128" s="481" t="s">
        <v>102</v>
      </c>
      <c r="T128" s="481" t="s">
        <v>102</v>
      </c>
      <c r="U128" s="481" t="s">
        <v>102</v>
      </c>
      <c r="V128" s="481" t="s">
        <v>102</v>
      </c>
      <c r="W128" s="481" t="s">
        <v>102</v>
      </c>
      <c r="X128" s="481" t="s">
        <v>102</v>
      </c>
      <c r="Y128" s="481" t="s">
        <v>102</v>
      </c>
      <c r="Z128" s="481" t="s">
        <v>102</v>
      </c>
      <c r="AA128" s="481" t="s">
        <v>102</v>
      </c>
      <c r="AB128" s="481" t="s">
        <v>102</v>
      </c>
      <c r="AC128" s="481" t="s">
        <v>102</v>
      </c>
      <c r="AD128" s="481" t="s">
        <v>102</v>
      </c>
      <c r="AE128" s="481" t="s">
        <v>102</v>
      </c>
      <c r="AF128" s="481" t="s">
        <v>102</v>
      </c>
      <c r="AG128" s="481" t="s">
        <v>102</v>
      </c>
      <c r="AH128" s="481" t="s">
        <v>102</v>
      </c>
      <c r="AI128" s="481" t="s">
        <v>102</v>
      </c>
      <c r="AJ128" s="481" t="s">
        <v>102</v>
      </c>
      <c r="AK128" s="481" t="s">
        <v>102</v>
      </c>
      <c r="AL128" s="481" t="s">
        <v>102</v>
      </c>
      <c r="AM128" s="481" t="s">
        <v>102</v>
      </c>
      <c r="AN128" s="481" t="s">
        <v>102</v>
      </c>
      <c r="AO128" s="481" t="s">
        <v>102</v>
      </c>
      <c r="AP128" s="481" t="s">
        <v>102</v>
      </c>
      <c r="AQ128" s="481" t="s">
        <v>102</v>
      </c>
      <c r="AR128" s="481" t="s">
        <v>102</v>
      </c>
      <c r="AS128" s="481" t="s">
        <v>102</v>
      </c>
      <c r="AT128" s="481" t="s">
        <v>102</v>
      </c>
      <c r="AU128" s="481" t="s">
        <v>102</v>
      </c>
      <c r="AV128" s="481" t="s">
        <v>102</v>
      </c>
      <c r="AW128" s="481" t="s">
        <v>102</v>
      </c>
      <c r="AX128" s="481" t="s">
        <v>102</v>
      </c>
      <c r="AY128" s="481" t="s">
        <v>102</v>
      </c>
      <c r="AZ128" s="481" t="s">
        <v>102</v>
      </c>
      <c r="BA128" s="481" t="s">
        <v>102</v>
      </c>
      <c r="BB128" s="481" t="s">
        <v>102</v>
      </c>
      <c r="BC128" s="481" t="s">
        <v>102</v>
      </c>
      <c r="BD128" s="481" t="s">
        <v>102</v>
      </c>
      <c r="BE128" s="481" t="s">
        <v>102</v>
      </c>
      <c r="BF128" s="481" t="s">
        <v>102</v>
      </c>
      <c r="BG128" s="481" t="s">
        <v>102</v>
      </c>
      <c r="BH128" s="481" t="s">
        <v>102</v>
      </c>
      <c r="BI128" s="481" t="s">
        <v>102</v>
      </c>
      <c r="BJ128" s="481" t="s">
        <v>102</v>
      </c>
      <c r="BK128" s="481" t="s">
        <v>102</v>
      </c>
      <c r="BL128" s="481" t="s">
        <v>102</v>
      </c>
      <c r="BM128" s="481" t="s">
        <v>102</v>
      </c>
      <c r="BN128" s="481" t="s">
        <v>102</v>
      </c>
      <c r="BO128" s="481" t="s">
        <v>102</v>
      </c>
      <c r="BP128" s="481" t="s">
        <v>102</v>
      </c>
      <c r="BQ128" s="481" t="s">
        <v>102</v>
      </c>
      <c r="BR128" s="481" t="s">
        <v>102</v>
      </c>
      <c r="BS128" s="481" t="s">
        <v>102</v>
      </c>
      <c r="BT128" s="481" t="s">
        <v>102</v>
      </c>
      <c r="BU128" s="481" t="s">
        <v>102</v>
      </c>
      <c r="BV128" s="481" t="s">
        <v>102</v>
      </c>
      <c r="BW128" s="481" t="s">
        <v>102</v>
      </c>
      <c r="BX128" s="481" t="s">
        <v>102</v>
      </c>
      <c r="BY128" s="481" t="s">
        <v>102</v>
      </c>
      <c r="BZ128" s="481" t="s">
        <v>102</v>
      </c>
      <c r="CA128" s="481" t="s">
        <v>102</v>
      </c>
      <c r="CB128" s="481" t="s">
        <v>102</v>
      </c>
      <c r="CC128" s="481" t="s">
        <v>102</v>
      </c>
      <c r="CD128" s="481" t="s">
        <v>102</v>
      </c>
      <c r="CE128" s="481" t="s">
        <v>102</v>
      </c>
      <c r="CF128" s="481" t="s">
        <v>102</v>
      </c>
      <c r="CG128" s="481" t="s">
        <v>102</v>
      </c>
      <c r="CH128" s="481" t="s">
        <v>102</v>
      </c>
      <c r="CI128" s="481" t="s">
        <v>102</v>
      </c>
      <c r="CJ128" s="481" t="s">
        <v>102</v>
      </c>
      <c r="CK128" s="481" t="s">
        <v>102</v>
      </c>
      <c r="CL128" s="481" t="s">
        <v>102</v>
      </c>
      <c r="CM128" s="481" t="s">
        <v>102</v>
      </c>
      <c r="CN128" s="481" t="s">
        <v>102</v>
      </c>
      <c r="CO128" s="481" t="s">
        <v>102</v>
      </c>
      <c r="CP128" s="481" t="s">
        <v>102</v>
      </c>
      <c r="CQ128" s="481" t="s">
        <v>102</v>
      </c>
      <c r="CR128" s="481" t="s">
        <v>102</v>
      </c>
      <c r="CS128" s="481" t="s">
        <v>102</v>
      </c>
      <c r="CT128" s="481" t="s">
        <v>102</v>
      </c>
      <c r="CU128" s="481" t="s">
        <v>102</v>
      </c>
      <c r="CV128" s="481" t="s">
        <v>102</v>
      </c>
      <c r="CW128" s="481" t="s">
        <v>102</v>
      </c>
      <c r="CX128" s="481" t="s">
        <v>102</v>
      </c>
      <c r="CY128" s="481" t="s">
        <v>102</v>
      </c>
      <c r="CZ128" s="481" t="s">
        <v>102</v>
      </c>
      <c r="DA128" s="481" t="s">
        <v>102</v>
      </c>
      <c r="DB128" s="481" t="s">
        <v>102</v>
      </c>
      <c r="DC128" s="481" t="s">
        <v>102</v>
      </c>
      <c r="DD128" s="481" t="s">
        <v>102</v>
      </c>
      <c r="DE128" s="481" t="s">
        <v>102</v>
      </c>
      <c r="DF128" s="481" t="s">
        <v>102</v>
      </c>
      <c r="DG128" s="481" t="s">
        <v>102</v>
      </c>
      <c r="DH128" s="481" t="s">
        <v>102</v>
      </c>
      <c r="DI128" s="481" t="s">
        <v>102</v>
      </c>
      <c r="DJ128" s="481" t="s">
        <v>102</v>
      </c>
      <c r="DK128" s="481" t="s">
        <v>102</v>
      </c>
      <c r="DL128" s="481" t="s">
        <v>102</v>
      </c>
      <c r="DM128" s="481" t="s">
        <v>102</v>
      </c>
      <c r="DN128" s="481" t="s">
        <v>102</v>
      </c>
      <c r="DO128" s="481" t="s">
        <v>102</v>
      </c>
      <c r="DP128" s="481" t="s">
        <v>102</v>
      </c>
      <c r="DQ128" s="481" t="s">
        <v>102</v>
      </c>
      <c r="DR128" s="481" t="s">
        <v>102</v>
      </c>
      <c r="DS128" s="481" t="s">
        <v>102</v>
      </c>
      <c r="DT128" s="481" t="s">
        <v>102</v>
      </c>
      <c r="DU128" s="481" t="s">
        <v>102</v>
      </c>
      <c r="DV128" s="481" t="s">
        <v>102</v>
      </c>
      <c r="DW128" s="481" t="s">
        <v>102</v>
      </c>
      <c r="DX128" s="481" t="s">
        <v>102</v>
      </c>
      <c r="DY128" s="481" t="s">
        <v>102</v>
      </c>
      <c r="DZ128" s="481" t="s">
        <v>102</v>
      </c>
      <c r="EA128" s="481" t="s">
        <v>102</v>
      </c>
      <c r="EB128" s="481" t="s">
        <v>102</v>
      </c>
    </row>
    <row r="129" spans="1:132" x14ac:dyDescent="0.15">
      <c r="B129" s="481">
        <v>3919005</v>
      </c>
      <c r="C129" s="481" t="s">
        <v>102</v>
      </c>
      <c r="D129" s="481" t="s">
        <v>102</v>
      </c>
      <c r="E129" s="481" t="s">
        <v>4972</v>
      </c>
      <c r="F129" s="481" t="s">
        <v>4605</v>
      </c>
      <c r="G129" s="481" t="s">
        <v>4973</v>
      </c>
      <c r="H129" s="481" t="s">
        <v>4606</v>
      </c>
      <c r="I129" s="481" t="s">
        <v>102</v>
      </c>
      <c r="J129" s="481" t="s">
        <v>102</v>
      </c>
      <c r="K129" s="481" t="s">
        <v>102</v>
      </c>
      <c r="L129" s="481" t="s">
        <v>102</v>
      </c>
      <c r="M129" s="481" t="s">
        <v>102</v>
      </c>
      <c r="N129" s="481" t="s">
        <v>102</v>
      </c>
      <c r="O129" s="481" t="s">
        <v>102</v>
      </c>
      <c r="P129" s="481" t="s">
        <v>102</v>
      </c>
      <c r="Q129" s="481" t="s">
        <v>102</v>
      </c>
      <c r="R129" s="481" t="s">
        <v>102</v>
      </c>
      <c r="S129" s="481" t="s">
        <v>102</v>
      </c>
      <c r="T129" s="481" t="s">
        <v>102</v>
      </c>
      <c r="U129" s="481" t="s">
        <v>102</v>
      </c>
      <c r="V129" s="481" t="s">
        <v>102</v>
      </c>
      <c r="W129" s="481" t="s">
        <v>102</v>
      </c>
      <c r="X129" s="481" t="s">
        <v>102</v>
      </c>
      <c r="Y129" s="481" t="s">
        <v>102</v>
      </c>
      <c r="Z129" s="481" t="s">
        <v>102</v>
      </c>
      <c r="AA129" s="481" t="s">
        <v>102</v>
      </c>
      <c r="AB129" s="481" t="s">
        <v>102</v>
      </c>
      <c r="AC129" s="481" t="s">
        <v>102</v>
      </c>
      <c r="AD129" s="481" t="s">
        <v>102</v>
      </c>
      <c r="AE129" s="481" t="s">
        <v>102</v>
      </c>
      <c r="AF129" s="481" t="s">
        <v>102</v>
      </c>
      <c r="AG129" s="481" t="s">
        <v>102</v>
      </c>
      <c r="AH129" s="481" t="s">
        <v>102</v>
      </c>
      <c r="AI129" s="481" t="s">
        <v>102</v>
      </c>
      <c r="AJ129" s="481" t="s">
        <v>102</v>
      </c>
      <c r="AK129" s="481" t="s">
        <v>102</v>
      </c>
      <c r="AL129" s="481" t="s">
        <v>102</v>
      </c>
      <c r="AM129" s="481" t="s">
        <v>102</v>
      </c>
      <c r="AN129" s="481" t="s">
        <v>102</v>
      </c>
      <c r="AO129" s="481" t="s">
        <v>102</v>
      </c>
      <c r="AP129" s="481" t="s">
        <v>102</v>
      </c>
      <c r="AQ129" s="481" t="s">
        <v>102</v>
      </c>
      <c r="AR129" s="481" t="s">
        <v>102</v>
      </c>
      <c r="AS129" s="481" t="s">
        <v>102</v>
      </c>
      <c r="AT129" s="481" t="s">
        <v>102</v>
      </c>
      <c r="AU129" s="481" t="s">
        <v>102</v>
      </c>
      <c r="AV129" s="481" t="s">
        <v>102</v>
      </c>
      <c r="AW129" s="481" t="s">
        <v>102</v>
      </c>
      <c r="AX129" s="481" t="s">
        <v>102</v>
      </c>
      <c r="AY129" s="481" t="s">
        <v>102</v>
      </c>
      <c r="AZ129" s="481" t="s">
        <v>102</v>
      </c>
      <c r="BA129" s="481" t="s">
        <v>102</v>
      </c>
      <c r="BB129" s="481" t="s">
        <v>102</v>
      </c>
      <c r="BC129" s="481" t="s">
        <v>102</v>
      </c>
      <c r="BD129" s="481" t="s">
        <v>102</v>
      </c>
      <c r="BE129" s="481" t="s">
        <v>102</v>
      </c>
      <c r="BF129" s="481" t="s">
        <v>102</v>
      </c>
      <c r="BG129" s="481" t="s">
        <v>102</v>
      </c>
      <c r="BH129" s="481" t="s">
        <v>102</v>
      </c>
      <c r="BI129" s="481" t="s">
        <v>102</v>
      </c>
      <c r="BJ129" s="481" t="s">
        <v>102</v>
      </c>
      <c r="BK129" s="481" t="s">
        <v>102</v>
      </c>
      <c r="BL129" s="481" t="s">
        <v>102</v>
      </c>
      <c r="BM129" s="481" t="s">
        <v>102</v>
      </c>
      <c r="BN129" s="481" t="s">
        <v>102</v>
      </c>
      <c r="BO129" s="481" t="s">
        <v>102</v>
      </c>
      <c r="BP129" s="481" t="s">
        <v>102</v>
      </c>
      <c r="BQ129" s="481" t="s">
        <v>102</v>
      </c>
      <c r="BR129" s="481" t="s">
        <v>102</v>
      </c>
      <c r="BS129" s="481" t="s">
        <v>102</v>
      </c>
      <c r="BT129" s="481" t="s">
        <v>102</v>
      </c>
      <c r="BU129" s="481" t="s">
        <v>102</v>
      </c>
      <c r="BV129" s="481" t="s">
        <v>102</v>
      </c>
      <c r="BW129" s="481" t="s">
        <v>102</v>
      </c>
      <c r="BX129" s="481" t="s">
        <v>102</v>
      </c>
      <c r="BY129" s="481" t="s">
        <v>102</v>
      </c>
      <c r="BZ129" s="481" t="s">
        <v>102</v>
      </c>
      <c r="CA129" s="481" t="s">
        <v>102</v>
      </c>
      <c r="CB129" s="481" t="s">
        <v>102</v>
      </c>
      <c r="CC129" s="481" t="s">
        <v>102</v>
      </c>
      <c r="CD129" s="481" t="s">
        <v>102</v>
      </c>
      <c r="CE129" s="481" t="s">
        <v>102</v>
      </c>
      <c r="CF129" s="481" t="s">
        <v>102</v>
      </c>
      <c r="CG129" s="481" t="s">
        <v>102</v>
      </c>
      <c r="CH129" s="481" t="s">
        <v>102</v>
      </c>
      <c r="CI129" s="481" t="s">
        <v>102</v>
      </c>
      <c r="CJ129" s="481" t="s">
        <v>102</v>
      </c>
      <c r="CK129" s="481" t="s">
        <v>102</v>
      </c>
      <c r="CL129" s="481" t="s">
        <v>102</v>
      </c>
      <c r="CM129" s="481" t="s">
        <v>102</v>
      </c>
      <c r="CN129" s="481" t="s">
        <v>102</v>
      </c>
      <c r="CO129" s="481" t="s">
        <v>102</v>
      </c>
      <c r="CP129" s="481" t="s">
        <v>102</v>
      </c>
      <c r="CQ129" s="481" t="s">
        <v>102</v>
      </c>
      <c r="CR129" s="481" t="s">
        <v>102</v>
      </c>
      <c r="CS129" s="481" t="s">
        <v>102</v>
      </c>
      <c r="CT129" s="481" t="s">
        <v>102</v>
      </c>
      <c r="CU129" s="481" t="s">
        <v>102</v>
      </c>
      <c r="CV129" s="481" t="s">
        <v>102</v>
      </c>
      <c r="CW129" s="481" t="s">
        <v>102</v>
      </c>
      <c r="CX129" s="481" t="s">
        <v>102</v>
      </c>
      <c r="CY129" s="481" t="s">
        <v>102</v>
      </c>
      <c r="CZ129" s="481" t="s">
        <v>102</v>
      </c>
      <c r="DA129" s="481" t="s">
        <v>102</v>
      </c>
      <c r="DB129" s="481" t="s">
        <v>102</v>
      </c>
      <c r="DC129" s="481" t="s">
        <v>102</v>
      </c>
      <c r="DD129" s="481" t="s">
        <v>102</v>
      </c>
      <c r="DE129" s="481" t="s">
        <v>102</v>
      </c>
      <c r="DF129" s="481" t="s">
        <v>102</v>
      </c>
      <c r="DG129" s="481" t="s">
        <v>102</v>
      </c>
      <c r="DH129" s="481" t="s">
        <v>102</v>
      </c>
      <c r="DI129" s="481" t="s">
        <v>102</v>
      </c>
      <c r="DJ129" s="481" t="s">
        <v>102</v>
      </c>
      <c r="DK129" s="481" t="s">
        <v>102</v>
      </c>
      <c r="DL129" s="481" t="s">
        <v>102</v>
      </c>
      <c r="DM129" s="481" t="s">
        <v>102</v>
      </c>
      <c r="DN129" s="481" t="s">
        <v>102</v>
      </c>
      <c r="DO129" s="481" t="s">
        <v>102</v>
      </c>
      <c r="DP129" s="481" t="s">
        <v>102</v>
      </c>
      <c r="DQ129" s="481" t="s">
        <v>102</v>
      </c>
      <c r="DR129" s="481" t="s">
        <v>102</v>
      </c>
      <c r="DS129" s="481" t="s">
        <v>102</v>
      </c>
      <c r="DT129" s="481" t="s">
        <v>102</v>
      </c>
      <c r="DU129" s="481" t="s">
        <v>102</v>
      </c>
      <c r="DV129" s="481" t="s">
        <v>102</v>
      </c>
      <c r="DW129" s="481" t="s">
        <v>102</v>
      </c>
      <c r="DX129" s="481" t="s">
        <v>102</v>
      </c>
      <c r="DY129" s="481" t="s">
        <v>102</v>
      </c>
      <c r="DZ129" s="481" t="s">
        <v>102</v>
      </c>
      <c r="EA129" s="481" t="s">
        <v>102</v>
      </c>
      <c r="EB129" s="481" t="s">
        <v>102</v>
      </c>
    </row>
    <row r="130" spans="1:132" x14ac:dyDescent="0.15">
      <c r="A130" s="485"/>
      <c r="B130" s="481">
        <v>4038108</v>
      </c>
      <c r="C130" s="481" t="s">
        <v>102</v>
      </c>
      <c r="D130" s="481" t="s">
        <v>102</v>
      </c>
      <c r="E130" s="481" t="s">
        <v>102</v>
      </c>
      <c r="F130" s="481" t="s">
        <v>102</v>
      </c>
      <c r="G130" s="481" t="s">
        <v>102</v>
      </c>
      <c r="H130" s="481" t="s">
        <v>102</v>
      </c>
      <c r="I130" s="481" t="s">
        <v>102</v>
      </c>
      <c r="J130" s="481" t="s">
        <v>102</v>
      </c>
      <c r="K130" s="481" t="s">
        <v>102</v>
      </c>
      <c r="L130" s="481" t="s">
        <v>102</v>
      </c>
      <c r="M130" s="481" t="s">
        <v>102</v>
      </c>
      <c r="N130" s="481" t="s">
        <v>102</v>
      </c>
      <c r="O130" s="481" t="s">
        <v>102</v>
      </c>
      <c r="P130" s="481" t="s">
        <v>102</v>
      </c>
      <c r="Q130" s="481" t="s">
        <v>102</v>
      </c>
      <c r="R130" s="481" t="s">
        <v>102</v>
      </c>
      <c r="S130" s="481" t="s">
        <v>102</v>
      </c>
      <c r="T130" s="481" t="s">
        <v>102</v>
      </c>
      <c r="U130" s="481" t="s">
        <v>102</v>
      </c>
      <c r="V130" s="481" t="s">
        <v>102</v>
      </c>
      <c r="W130" s="481" t="s">
        <v>102</v>
      </c>
      <c r="X130" s="481" t="s">
        <v>102</v>
      </c>
      <c r="Y130" s="481" t="s">
        <v>102</v>
      </c>
      <c r="Z130" s="481" t="s">
        <v>102</v>
      </c>
      <c r="AA130" s="481" t="s">
        <v>102</v>
      </c>
      <c r="AB130" s="481" t="s">
        <v>102</v>
      </c>
      <c r="AC130" s="481" t="s">
        <v>102</v>
      </c>
      <c r="AD130" s="481" t="s">
        <v>102</v>
      </c>
      <c r="AE130" s="481" t="s">
        <v>102</v>
      </c>
      <c r="AF130" s="481" t="s">
        <v>102</v>
      </c>
      <c r="AG130" s="481" t="s">
        <v>102</v>
      </c>
      <c r="AH130" s="481" t="s">
        <v>102</v>
      </c>
      <c r="AI130" s="481" t="s">
        <v>102</v>
      </c>
      <c r="AJ130" s="481" t="s">
        <v>102</v>
      </c>
      <c r="AK130" s="481" t="s">
        <v>102</v>
      </c>
      <c r="AL130" s="481" t="s">
        <v>102</v>
      </c>
      <c r="AM130" s="481" t="s">
        <v>102</v>
      </c>
      <c r="AN130" s="481" t="s">
        <v>102</v>
      </c>
      <c r="AO130" s="481" t="s">
        <v>102</v>
      </c>
      <c r="AP130" s="481" t="s">
        <v>102</v>
      </c>
      <c r="AQ130" s="481" t="s">
        <v>102</v>
      </c>
      <c r="AR130" s="481" t="s">
        <v>102</v>
      </c>
      <c r="AS130" s="481" t="s">
        <v>102</v>
      </c>
      <c r="AT130" s="481" t="s">
        <v>102</v>
      </c>
      <c r="AU130" s="481" t="s">
        <v>102</v>
      </c>
      <c r="AV130" s="481" t="s">
        <v>102</v>
      </c>
      <c r="AW130" s="481" t="s">
        <v>102</v>
      </c>
      <c r="AX130" s="481" t="s">
        <v>102</v>
      </c>
      <c r="AY130" s="481" t="s">
        <v>102</v>
      </c>
      <c r="AZ130" s="481" t="s">
        <v>102</v>
      </c>
      <c r="BA130" s="481" t="s">
        <v>102</v>
      </c>
      <c r="BB130" s="481" t="s">
        <v>102</v>
      </c>
      <c r="BC130" s="481" t="s">
        <v>102</v>
      </c>
      <c r="BD130" s="481" t="s">
        <v>102</v>
      </c>
      <c r="BE130" s="481" t="s">
        <v>102</v>
      </c>
      <c r="BF130" s="481" t="s">
        <v>102</v>
      </c>
      <c r="BG130" s="481" t="s">
        <v>102</v>
      </c>
      <c r="BH130" s="481" t="s">
        <v>102</v>
      </c>
      <c r="BI130" s="481" t="s">
        <v>102</v>
      </c>
      <c r="BJ130" s="481" t="s">
        <v>102</v>
      </c>
      <c r="BK130" s="481" t="s">
        <v>102</v>
      </c>
      <c r="BL130" s="481" t="s">
        <v>102</v>
      </c>
      <c r="BM130" s="481" t="s">
        <v>102</v>
      </c>
      <c r="BN130" s="481" t="s">
        <v>102</v>
      </c>
      <c r="BO130" s="481" t="s">
        <v>102</v>
      </c>
      <c r="BP130" s="481" t="s">
        <v>102</v>
      </c>
      <c r="BQ130" s="481" t="s">
        <v>102</v>
      </c>
      <c r="BR130" s="481" t="s">
        <v>102</v>
      </c>
      <c r="BS130" s="481" t="s">
        <v>102</v>
      </c>
      <c r="BT130" s="481" t="s">
        <v>102</v>
      </c>
      <c r="BU130" s="481" t="s">
        <v>102</v>
      </c>
      <c r="BV130" s="481" t="s">
        <v>102</v>
      </c>
      <c r="BW130" s="481" t="s">
        <v>102</v>
      </c>
      <c r="BX130" s="481" t="s">
        <v>102</v>
      </c>
      <c r="BY130" s="481" t="s">
        <v>102</v>
      </c>
      <c r="BZ130" s="481" t="s">
        <v>102</v>
      </c>
      <c r="CA130" s="481" t="s">
        <v>102</v>
      </c>
      <c r="CB130" s="481" t="s">
        <v>102</v>
      </c>
      <c r="CC130" s="481" t="s">
        <v>102</v>
      </c>
      <c r="CD130" s="481" t="s">
        <v>102</v>
      </c>
      <c r="CE130" s="481" t="s">
        <v>102</v>
      </c>
      <c r="CF130" s="481" t="s">
        <v>102</v>
      </c>
      <c r="CG130" s="481" t="s">
        <v>102</v>
      </c>
      <c r="CH130" s="481" t="s">
        <v>102</v>
      </c>
      <c r="CI130" s="481" t="s">
        <v>102</v>
      </c>
      <c r="CJ130" s="481" t="s">
        <v>102</v>
      </c>
      <c r="CK130" s="481" t="s">
        <v>102</v>
      </c>
      <c r="CL130" s="481" t="s">
        <v>102</v>
      </c>
      <c r="CM130" s="481" t="s">
        <v>102</v>
      </c>
      <c r="CN130" s="481" t="s">
        <v>102</v>
      </c>
      <c r="CO130" s="481" t="s">
        <v>102</v>
      </c>
      <c r="CP130" s="481" t="s">
        <v>102</v>
      </c>
      <c r="CQ130" s="481" t="s">
        <v>102</v>
      </c>
      <c r="CR130" s="481" t="s">
        <v>102</v>
      </c>
      <c r="CS130" s="481" t="s">
        <v>102</v>
      </c>
      <c r="CT130" s="481" t="s">
        <v>102</v>
      </c>
      <c r="CU130" s="481" t="s">
        <v>102</v>
      </c>
      <c r="CV130" s="481" t="s">
        <v>102</v>
      </c>
      <c r="CW130" s="481" t="s">
        <v>102</v>
      </c>
      <c r="CX130" s="481" t="s">
        <v>102</v>
      </c>
      <c r="CY130" s="481" t="s">
        <v>102</v>
      </c>
      <c r="CZ130" s="481" t="s">
        <v>102</v>
      </c>
      <c r="DA130" s="481" t="s">
        <v>102</v>
      </c>
      <c r="DB130" s="481" t="s">
        <v>102</v>
      </c>
      <c r="DC130" s="481" t="s">
        <v>102</v>
      </c>
      <c r="DD130" s="481" t="s">
        <v>102</v>
      </c>
      <c r="DE130" s="481" t="s">
        <v>102</v>
      </c>
      <c r="DF130" s="481" t="s">
        <v>102</v>
      </c>
      <c r="DG130" s="481" t="s">
        <v>102</v>
      </c>
      <c r="DH130" s="481" t="s">
        <v>102</v>
      </c>
      <c r="DI130" s="481" t="s">
        <v>102</v>
      </c>
      <c r="DJ130" s="481" t="s">
        <v>102</v>
      </c>
      <c r="DK130" s="481" t="s">
        <v>102</v>
      </c>
      <c r="DL130" s="481" t="s">
        <v>102</v>
      </c>
      <c r="DM130" s="481" t="s">
        <v>102</v>
      </c>
      <c r="DN130" s="481" t="s">
        <v>102</v>
      </c>
      <c r="DO130" s="481" t="s">
        <v>102</v>
      </c>
      <c r="DP130" s="481" t="s">
        <v>102</v>
      </c>
      <c r="DQ130" s="481" t="s">
        <v>102</v>
      </c>
      <c r="DR130" s="481" t="s">
        <v>102</v>
      </c>
      <c r="DS130" s="481" t="s">
        <v>102</v>
      </c>
      <c r="DT130" s="481" t="s">
        <v>102</v>
      </c>
      <c r="DU130" s="481" t="s">
        <v>102</v>
      </c>
      <c r="DV130" s="481" t="s">
        <v>102</v>
      </c>
      <c r="DW130" s="481" t="s">
        <v>102</v>
      </c>
      <c r="DX130" s="481" t="s">
        <v>102</v>
      </c>
      <c r="DY130" s="481" t="s">
        <v>102</v>
      </c>
      <c r="DZ130" s="481" t="s">
        <v>102</v>
      </c>
      <c r="EA130" s="481" t="s">
        <v>102</v>
      </c>
      <c r="EB130" s="481" t="s">
        <v>102</v>
      </c>
    </row>
    <row r="131" spans="1:132" x14ac:dyDescent="0.15">
      <c r="B131" s="481">
        <v>4096736</v>
      </c>
      <c r="C131" s="481" t="s">
        <v>102</v>
      </c>
      <c r="D131" s="481" t="s">
        <v>102</v>
      </c>
      <c r="E131" s="481" t="s">
        <v>102</v>
      </c>
      <c r="F131" s="481" t="s">
        <v>102</v>
      </c>
      <c r="G131" s="481" t="s">
        <v>4614</v>
      </c>
      <c r="H131" s="481" t="s">
        <v>4974</v>
      </c>
      <c r="I131" s="481" t="s">
        <v>4615</v>
      </c>
      <c r="J131" s="481" t="s">
        <v>4975</v>
      </c>
      <c r="K131" s="481" t="s">
        <v>4616</v>
      </c>
      <c r="L131" s="481" t="s">
        <v>4976</v>
      </c>
      <c r="M131" s="481" t="s">
        <v>4977</v>
      </c>
      <c r="N131" s="481" t="s">
        <v>4978</v>
      </c>
      <c r="O131" s="481" t="s">
        <v>4979</v>
      </c>
      <c r="P131" s="481" t="s">
        <v>4980</v>
      </c>
      <c r="Q131" s="481" t="s">
        <v>4981</v>
      </c>
      <c r="R131" s="481" t="s">
        <v>4982</v>
      </c>
      <c r="S131" s="481" t="s">
        <v>4617</v>
      </c>
      <c r="T131" s="481" t="s">
        <v>102</v>
      </c>
      <c r="U131" s="481" t="s">
        <v>102</v>
      </c>
      <c r="V131" s="481" t="s">
        <v>102</v>
      </c>
      <c r="W131" s="481" t="s">
        <v>102</v>
      </c>
      <c r="X131" s="481" t="s">
        <v>102</v>
      </c>
      <c r="Y131" s="481" t="s">
        <v>102</v>
      </c>
      <c r="Z131" s="481" t="s">
        <v>102</v>
      </c>
      <c r="AA131" s="481" t="s">
        <v>102</v>
      </c>
      <c r="AB131" s="481" t="s">
        <v>102</v>
      </c>
      <c r="AC131" s="481" t="s">
        <v>102</v>
      </c>
      <c r="AD131" s="481" t="s">
        <v>102</v>
      </c>
      <c r="AE131" s="481" t="s">
        <v>102</v>
      </c>
      <c r="AF131" s="481" t="s">
        <v>102</v>
      </c>
      <c r="AG131" s="481" t="s">
        <v>102</v>
      </c>
      <c r="AH131" s="481" t="s">
        <v>102</v>
      </c>
      <c r="AI131" s="481" t="s">
        <v>102</v>
      </c>
      <c r="AJ131" s="481" t="s">
        <v>102</v>
      </c>
      <c r="AK131" s="481" t="s">
        <v>102</v>
      </c>
      <c r="AL131" s="481" t="s">
        <v>102</v>
      </c>
      <c r="AM131" s="481" t="s">
        <v>102</v>
      </c>
      <c r="AN131" s="481" t="s">
        <v>102</v>
      </c>
      <c r="AO131" s="481" t="s">
        <v>102</v>
      </c>
      <c r="AP131" s="481" t="s">
        <v>102</v>
      </c>
      <c r="AQ131" s="481" t="s">
        <v>102</v>
      </c>
      <c r="AR131" s="481" t="s">
        <v>102</v>
      </c>
      <c r="AS131" s="481" t="s">
        <v>102</v>
      </c>
      <c r="AT131" s="481" t="s">
        <v>102</v>
      </c>
      <c r="AU131" s="481" t="s">
        <v>102</v>
      </c>
      <c r="AV131" s="481" t="s">
        <v>102</v>
      </c>
      <c r="AW131" s="481" t="s">
        <v>102</v>
      </c>
      <c r="AX131" s="481" t="s">
        <v>102</v>
      </c>
      <c r="AY131" s="481" t="s">
        <v>102</v>
      </c>
      <c r="AZ131" s="481" t="s">
        <v>102</v>
      </c>
      <c r="BA131" s="481" t="s">
        <v>102</v>
      </c>
      <c r="BB131" s="481" t="s">
        <v>102</v>
      </c>
      <c r="BC131" s="481" t="s">
        <v>102</v>
      </c>
      <c r="BD131" s="481" t="s">
        <v>102</v>
      </c>
      <c r="BE131" s="481" t="s">
        <v>102</v>
      </c>
      <c r="BF131" s="481" t="s">
        <v>102</v>
      </c>
      <c r="BG131" s="481" t="s">
        <v>102</v>
      </c>
      <c r="BH131" s="481" t="s">
        <v>102</v>
      </c>
      <c r="BI131" s="481" t="s">
        <v>102</v>
      </c>
      <c r="BJ131" s="481" t="s">
        <v>102</v>
      </c>
      <c r="BK131" s="481" t="s">
        <v>102</v>
      </c>
      <c r="BL131" s="481" t="s">
        <v>102</v>
      </c>
      <c r="BM131" s="481" t="s">
        <v>102</v>
      </c>
      <c r="BN131" s="481" t="s">
        <v>102</v>
      </c>
      <c r="BO131" s="481" t="s">
        <v>102</v>
      </c>
      <c r="BP131" s="481" t="s">
        <v>102</v>
      </c>
      <c r="BQ131" s="481" t="s">
        <v>102</v>
      </c>
      <c r="BR131" s="481" t="s">
        <v>102</v>
      </c>
      <c r="BS131" s="481" t="s">
        <v>102</v>
      </c>
      <c r="BT131" s="481" t="s">
        <v>102</v>
      </c>
      <c r="BU131" s="481" t="s">
        <v>102</v>
      </c>
      <c r="BV131" s="481" t="s">
        <v>102</v>
      </c>
      <c r="BW131" s="481" t="s">
        <v>102</v>
      </c>
      <c r="BX131" s="481" t="s">
        <v>102</v>
      </c>
      <c r="BY131" s="481" t="s">
        <v>102</v>
      </c>
      <c r="BZ131" s="481" t="s">
        <v>102</v>
      </c>
      <c r="CA131" s="481" t="s">
        <v>102</v>
      </c>
      <c r="CB131" s="481" t="s">
        <v>102</v>
      </c>
      <c r="CC131" s="481" t="s">
        <v>102</v>
      </c>
      <c r="CD131" s="481" t="s">
        <v>102</v>
      </c>
      <c r="CE131" s="481" t="s">
        <v>102</v>
      </c>
      <c r="CF131" s="481" t="s">
        <v>102</v>
      </c>
      <c r="CG131" s="481" t="s">
        <v>102</v>
      </c>
      <c r="CH131" s="481" t="s">
        <v>102</v>
      </c>
      <c r="CI131" s="481" t="s">
        <v>102</v>
      </c>
      <c r="CJ131" s="481" t="s">
        <v>102</v>
      </c>
      <c r="CK131" s="481" t="s">
        <v>102</v>
      </c>
      <c r="CL131" s="481" t="s">
        <v>102</v>
      </c>
      <c r="CM131" s="481" t="s">
        <v>102</v>
      </c>
      <c r="CN131" s="481" t="s">
        <v>102</v>
      </c>
      <c r="CO131" s="481" t="s">
        <v>102</v>
      </c>
      <c r="CP131" s="481" t="s">
        <v>102</v>
      </c>
      <c r="CQ131" s="481" t="s">
        <v>102</v>
      </c>
      <c r="CR131" s="481" t="s">
        <v>102</v>
      </c>
      <c r="CS131" s="481" t="s">
        <v>102</v>
      </c>
      <c r="CT131" s="481" t="s">
        <v>102</v>
      </c>
      <c r="CU131" s="481" t="s">
        <v>102</v>
      </c>
      <c r="CV131" s="481" t="s">
        <v>102</v>
      </c>
      <c r="CW131" s="481" t="s">
        <v>102</v>
      </c>
      <c r="CX131" s="481" t="s">
        <v>102</v>
      </c>
      <c r="CY131" s="481" t="s">
        <v>102</v>
      </c>
      <c r="CZ131" s="481" t="s">
        <v>102</v>
      </c>
      <c r="DA131" s="481" t="s">
        <v>102</v>
      </c>
      <c r="DB131" s="481" t="s">
        <v>102</v>
      </c>
      <c r="DC131" s="481" t="s">
        <v>102</v>
      </c>
      <c r="DD131" s="481" t="s">
        <v>102</v>
      </c>
      <c r="DE131" s="481" t="s">
        <v>102</v>
      </c>
      <c r="DF131" s="481" t="s">
        <v>102</v>
      </c>
      <c r="DG131" s="481" t="s">
        <v>102</v>
      </c>
      <c r="DH131" s="481" t="s">
        <v>102</v>
      </c>
      <c r="DI131" s="481" t="s">
        <v>102</v>
      </c>
      <c r="DJ131" s="481" t="s">
        <v>102</v>
      </c>
      <c r="DK131" s="481" t="s">
        <v>102</v>
      </c>
      <c r="DL131" s="481" t="s">
        <v>102</v>
      </c>
      <c r="DM131" s="481" t="s">
        <v>102</v>
      </c>
      <c r="DN131" s="481" t="s">
        <v>102</v>
      </c>
      <c r="DO131" s="481" t="s">
        <v>102</v>
      </c>
      <c r="DP131" s="481" t="s">
        <v>102</v>
      </c>
      <c r="DQ131" s="481" t="s">
        <v>102</v>
      </c>
      <c r="DR131" s="481" t="s">
        <v>102</v>
      </c>
      <c r="DS131" s="481" t="s">
        <v>102</v>
      </c>
      <c r="DT131" s="481" t="s">
        <v>102</v>
      </c>
      <c r="DU131" s="481" t="s">
        <v>102</v>
      </c>
      <c r="DV131" s="481" t="s">
        <v>102</v>
      </c>
      <c r="DW131" s="481" t="s">
        <v>102</v>
      </c>
      <c r="DX131" s="481" t="s">
        <v>102</v>
      </c>
      <c r="DY131" s="481" t="s">
        <v>102</v>
      </c>
      <c r="DZ131" s="481" t="s">
        <v>102</v>
      </c>
      <c r="EA131" s="481" t="s">
        <v>102</v>
      </c>
      <c r="EB131" s="481" t="s">
        <v>102</v>
      </c>
    </row>
    <row r="132" spans="1:132" x14ac:dyDescent="0.15">
      <c r="B132" s="481">
        <v>4237493</v>
      </c>
      <c r="C132" s="481" t="s">
        <v>102</v>
      </c>
      <c r="D132" s="481" t="s">
        <v>102</v>
      </c>
      <c r="E132" s="481" t="s">
        <v>102</v>
      </c>
      <c r="F132" s="481" t="s">
        <v>102</v>
      </c>
      <c r="G132" s="481" t="s">
        <v>102</v>
      </c>
      <c r="H132" s="481" t="s">
        <v>102</v>
      </c>
      <c r="I132" s="481" t="s">
        <v>102</v>
      </c>
      <c r="J132" s="481" t="s">
        <v>102</v>
      </c>
      <c r="K132" s="481" t="s">
        <v>102</v>
      </c>
      <c r="L132" s="481" t="s">
        <v>102</v>
      </c>
      <c r="M132" s="481" t="s">
        <v>102</v>
      </c>
      <c r="N132" s="481" t="s">
        <v>102</v>
      </c>
      <c r="O132" s="481" t="s">
        <v>102</v>
      </c>
      <c r="P132" s="481" t="s">
        <v>102</v>
      </c>
      <c r="Q132" s="481" t="s">
        <v>102</v>
      </c>
      <c r="R132" s="481" t="s">
        <v>102</v>
      </c>
      <c r="S132" s="481" t="s">
        <v>102</v>
      </c>
      <c r="T132" s="481" t="s">
        <v>4619</v>
      </c>
      <c r="U132" s="481" t="s">
        <v>4620</v>
      </c>
      <c r="V132" s="481" t="s">
        <v>102</v>
      </c>
      <c r="W132" s="481" t="s">
        <v>102</v>
      </c>
      <c r="X132" s="481" t="s">
        <v>102</v>
      </c>
      <c r="Y132" s="481" t="s">
        <v>102</v>
      </c>
      <c r="Z132" s="481" t="s">
        <v>102</v>
      </c>
      <c r="AA132" s="481" t="s">
        <v>102</v>
      </c>
      <c r="AB132" s="481" t="s">
        <v>102</v>
      </c>
      <c r="AC132" s="481" t="s">
        <v>102</v>
      </c>
      <c r="AD132" s="481" t="s">
        <v>102</v>
      </c>
      <c r="AE132" s="481" t="s">
        <v>102</v>
      </c>
      <c r="AF132" s="481" t="s">
        <v>102</v>
      </c>
      <c r="AG132" s="481" t="s">
        <v>102</v>
      </c>
      <c r="AH132" s="481" t="s">
        <v>102</v>
      </c>
      <c r="AI132" s="481" t="s">
        <v>102</v>
      </c>
      <c r="AJ132" s="481" t="s">
        <v>102</v>
      </c>
      <c r="AK132" s="481" t="s">
        <v>102</v>
      </c>
      <c r="AL132" s="481" t="s">
        <v>102</v>
      </c>
      <c r="AM132" s="481" t="s">
        <v>102</v>
      </c>
      <c r="AN132" s="481" t="s">
        <v>102</v>
      </c>
      <c r="AO132" s="481" t="s">
        <v>102</v>
      </c>
      <c r="AP132" s="481" t="s">
        <v>102</v>
      </c>
      <c r="AQ132" s="481" t="s">
        <v>102</v>
      </c>
      <c r="AR132" s="481" t="s">
        <v>102</v>
      </c>
      <c r="AS132" s="481" t="s">
        <v>102</v>
      </c>
      <c r="AT132" s="481" t="s">
        <v>102</v>
      </c>
      <c r="AU132" s="481" t="s">
        <v>102</v>
      </c>
      <c r="AV132" s="481" t="s">
        <v>102</v>
      </c>
      <c r="AW132" s="481" t="s">
        <v>102</v>
      </c>
      <c r="AX132" s="481" t="s">
        <v>102</v>
      </c>
      <c r="AY132" s="481" t="s">
        <v>102</v>
      </c>
      <c r="AZ132" s="481" t="s">
        <v>102</v>
      </c>
      <c r="BA132" s="481" t="s">
        <v>102</v>
      </c>
      <c r="BB132" s="481" t="s">
        <v>102</v>
      </c>
      <c r="BC132" s="481" t="s">
        <v>102</v>
      </c>
      <c r="BD132" s="481" t="s">
        <v>102</v>
      </c>
      <c r="BE132" s="481" t="s">
        <v>102</v>
      </c>
      <c r="BF132" s="481" t="s">
        <v>102</v>
      </c>
      <c r="BG132" s="481" t="s">
        <v>102</v>
      </c>
      <c r="BH132" s="481" t="s">
        <v>102</v>
      </c>
      <c r="BI132" s="481" t="s">
        <v>102</v>
      </c>
      <c r="BJ132" s="481" t="s">
        <v>102</v>
      </c>
      <c r="BK132" s="481" t="s">
        <v>102</v>
      </c>
      <c r="BL132" s="481" t="s">
        <v>102</v>
      </c>
      <c r="BM132" s="481" t="s">
        <v>102</v>
      </c>
      <c r="BN132" s="481" t="s">
        <v>102</v>
      </c>
      <c r="BO132" s="481" t="s">
        <v>102</v>
      </c>
      <c r="BP132" s="481" t="s">
        <v>102</v>
      </c>
      <c r="BQ132" s="481" t="s">
        <v>102</v>
      </c>
      <c r="BR132" s="481" t="s">
        <v>102</v>
      </c>
      <c r="BS132" s="481" t="s">
        <v>102</v>
      </c>
      <c r="BT132" s="481" t="s">
        <v>102</v>
      </c>
      <c r="BU132" s="481" t="s">
        <v>102</v>
      </c>
      <c r="BV132" s="481" t="s">
        <v>102</v>
      </c>
      <c r="BW132" s="481" t="s">
        <v>102</v>
      </c>
      <c r="BX132" s="481" t="s">
        <v>102</v>
      </c>
      <c r="BY132" s="481" t="s">
        <v>102</v>
      </c>
      <c r="BZ132" s="481" t="s">
        <v>102</v>
      </c>
      <c r="CA132" s="481" t="s">
        <v>102</v>
      </c>
      <c r="CB132" s="481" t="s">
        <v>102</v>
      </c>
      <c r="CC132" s="481" t="s">
        <v>102</v>
      </c>
      <c r="CD132" s="481" t="s">
        <v>102</v>
      </c>
      <c r="CE132" s="481" t="s">
        <v>102</v>
      </c>
      <c r="CF132" s="481" t="s">
        <v>102</v>
      </c>
      <c r="CG132" s="481" t="s">
        <v>102</v>
      </c>
      <c r="CH132" s="481" t="s">
        <v>102</v>
      </c>
      <c r="CI132" s="481" t="s">
        <v>102</v>
      </c>
      <c r="CJ132" s="481" t="s">
        <v>102</v>
      </c>
      <c r="CK132" s="481" t="s">
        <v>102</v>
      </c>
      <c r="CL132" s="481" t="s">
        <v>102</v>
      </c>
      <c r="CM132" s="481" t="s">
        <v>102</v>
      </c>
      <c r="CN132" s="481" t="s">
        <v>102</v>
      </c>
      <c r="CO132" s="481" t="s">
        <v>102</v>
      </c>
      <c r="CP132" s="481" t="s">
        <v>102</v>
      </c>
      <c r="CQ132" s="481" t="s">
        <v>102</v>
      </c>
      <c r="CR132" s="481" t="s">
        <v>102</v>
      </c>
      <c r="CS132" s="481" t="s">
        <v>102</v>
      </c>
      <c r="CT132" s="481" t="s">
        <v>102</v>
      </c>
      <c r="CU132" s="481" t="s">
        <v>102</v>
      </c>
      <c r="CV132" s="481" t="s">
        <v>102</v>
      </c>
      <c r="CW132" s="481" t="s">
        <v>102</v>
      </c>
      <c r="CX132" s="481" t="s">
        <v>102</v>
      </c>
      <c r="CY132" s="481" t="s">
        <v>102</v>
      </c>
      <c r="CZ132" s="481" t="s">
        <v>102</v>
      </c>
      <c r="DA132" s="481" t="s">
        <v>102</v>
      </c>
      <c r="DB132" s="481" t="s">
        <v>102</v>
      </c>
      <c r="DC132" s="481" t="s">
        <v>102</v>
      </c>
      <c r="DD132" s="481" t="s">
        <v>102</v>
      </c>
      <c r="DE132" s="481" t="s">
        <v>102</v>
      </c>
      <c r="DF132" s="481" t="s">
        <v>102</v>
      </c>
      <c r="DG132" s="481" t="s">
        <v>102</v>
      </c>
      <c r="DH132" s="481" t="s">
        <v>102</v>
      </c>
      <c r="DI132" s="481" t="s">
        <v>102</v>
      </c>
      <c r="DJ132" s="481" t="s">
        <v>102</v>
      </c>
      <c r="DK132" s="481" t="s">
        <v>102</v>
      </c>
      <c r="DL132" s="481" t="s">
        <v>102</v>
      </c>
      <c r="DM132" s="481" t="s">
        <v>102</v>
      </c>
      <c r="DN132" s="481" t="s">
        <v>102</v>
      </c>
      <c r="DO132" s="481" t="s">
        <v>102</v>
      </c>
      <c r="DP132" s="481" t="s">
        <v>102</v>
      </c>
      <c r="DQ132" s="481" t="s">
        <v>102</v>
      </c>
      <c r="DR132" s="481" t="s">
        <v>102</v>
      </c>
      <c r="DS132" s="481" t="s">
        <v>102</v>
      </c>
      <c r="DT132" s="481" t="s">
        <v>102</v>
      </c>
      <c r="DU132" s="481" t="s">
        <v>102</v>
      </c>
      <c r="DV132" s="481" t="s">
        <v>102</v>
      </c>
      <c r="DW132" s="481" t="s">
        <v>102</v>
      </c>
      <c r="DX132" s="481" t="s">
        <v>102</v>
      </c>
      <c r="DY132" s="481" t="s">
        <v>102</v>
      </c>
      <c r="DZ132" s="481" t="s">
        <v>102</v>
      </c>
      <c r="EA132" s="481" t="s">
        <v>102</v>
      </c>
      <c r="EB132" s="481" t="s">
        <v>102</v>
      </c>
    </row>
    <row r="133" spans="1:132" x14ac:dyDescent="0.15">
      <c r="B133" s="481">
        <v>3981331</v>
      </c>
      <c r="C133" s="481" t="s">
        <v>102</v>
      </c>
      <c r="D133" s="481" t="s">
        <v>102</v>
      </c>
      <c r="E133" s="481" t="s">
        <v>102</v>
      </c>
      <c r="F133" s="481" t="s">
        <v>102</v>
      </c>
      <c r="G133" s="481" t="s">
        <v>102</v>
      </c>
      <c r="H133" s="481" t="s">
        <v>102</v>
      </c>
      <c r="I133" s="481" t="s">
        <v>102</v>
      </c>
      <c r="J133" s="481" t="s">
        <v>102</v>
      </c>
      <c r="K133" s="481" t="s">
        <v>102</v>
      </c>
      <c r="L133" s="481" t="s">
        <v>102</v>
      </c>
      <c r="M133" s="481" t="s">
        <v>102</v>
      </c>
      <c r="N133" s="481" t="s">
        <v>102</v>
      </c>
      <c r="O133" s="481" t="s">
        <v>102</v>
      </c>
      <c r="P133" s="481" t="s">
        <v>102</v>
      </c>
      <c r="Q133" s="481" t="s">
        <v>102</v>
      </c>
      <c r="R133" s="481" t="s">
        <v>102</v>
      </c>
      <c r="S133" s="481" t="s">
        <v>102</v>
      </c>
      <c r="T133" s="481" t="s">
        <v>102</v>
      </c>
      <c r="U133" s="481" t="s">
        <v>102</v>
      </c>
      <c r="V133" s="481" t="s">
        <v>102</v>
      </c>
      <c r="W133" s="481" t="s">
        <v>4622</v>
      </c>
      <c r="X133" s="481" t="s">
        <v>4623</v>
      </c>
      <c r="Y133" s="481" t="s">
        <v>4624</v>
      </c>
      <c r="Z133" s="481" t="s">
        <v>4625</v>
      </c>
      <c r="AA133" s="481" t="s">
        <v>4626</v>
      </c>
      <c r="AB133" s="481" t="s">
        <v>4627</v>
      </c>
      <c r="AC133" s="481" t="s">
        <v>4983</v>
      </c>
      <c r="AD133" s="481" t="s">
        <v>102</v>
      </c>
      <c r="AE133" s="481" t="s">
        <v>102</v>
      </c>
      <c r="AF133" s="481" t="s">
        <v>102</v>
      </c>
      <c r="AG133" s="481" t="s">
        <v>102</v>
      </c>
      <c r="AH133" s="481" t="s">
        <v>102</v>
      </c>
      <c r="AI133" s="481" t="s">
        <v>102</v>
      </c>
      <c r="AJ133" s="481" t="s">
        <v>102</v>
      </c>
      <c r="AK133" s="481" t="s">
        <v>102</v>
      </c>
      <c r="AL133" s="481" t="s">
        <v>102</v>
      </c>
      <c r="AM133" s="481" t="s">
        <v>102</v>
      </c>
      <c r="AN133" s="481" t="s">
        <v>102</v>
      </c>
      <c r="AO133" s="481" t="s">
        <v>102</v>
      </c>
      <c r="AP133" s="481" t="s">
        <v>102</v>
      </c>
      <c r="AQ133" s="481" t="s">
        <v>102</v>
      </c>
      <c r="AR133" s="481" t="s">
        <v>102</v>
      </c>
      <c r="AS133" s="481" t="s">
        <v>102</v>
      </c>
      <c r="AT133" s="481" t="s">
        <v>102</v>
      </c>
      <c r="AU133" s="481" t="s">
        <v>102</v>
      </c>
      <c r="AV133" s="481" t="s">
        <v>102</v>
      </c>
      <c r="AW133" s="481" t="s">
        <v>102</v>
      </c>
      <c r="AX133" s="481" t="s">
        <v>102</v>
      </c>
      <c r="AY133" s="481" t="s">
        <v>102</v>
      </c>
      <c r="AZ133" s="481" t="s">
        <v>102</v>
      </c>
      <c r="BA133" s="481" t="s">
        <v>102</v>
      </c>
      <c r="BB133" s="481" t="s">
        <v>102</v>
      </c>
      <c r="BC133" s="481" t="s">
        <v>102</v>
      </c>
      <c r="BD133" s="481" t="s">
        <v>102</v>
      </c>
      <c r="BE133" s="481" t="s">
        <v>102</v>
      </c>
      <c r="BF133" s="481" t="s">
        <v>102</v>
      </c>
      <c r="BG133" s="481" t="s">
        <v>102</v>
      </c>
      <c r="BH133" s="481" t="s">
        <v>102</v>
      </c>
      <c r="BI133" s="481" t="s">
        <v>102</v>
      </c>
      <c r="BJ133" s="481" t="s">
        <v>102</v>
      </c>
      <c r="BK133" s="481" t="s">
        <v>102</v>
      </c>
      <c r="BL133" s="481" t="s">
        <v>102</v>
      </c>
      <c r="BM133" s="481" t="s">
        <v>102</v>
      </c>
      <c r="BN133" s="481" t="s">
        <v>102</v>
      </c>
      <c r="BO133" s="481" t="s">
        <v>102</v>
      </c>
      <c r="BP133" s="481" t="s">
        <v>102</v>
      </c>
      <c r="BQ133" s="481" t="s">
        <v>102</v>
      </c>
      <c r="BR133" s="481" t="s">
        <v>102</v>
      </c>
      <c r="BS133" s="481" t="s">
        <v>102</v>
      </c>
      <c r="BT133" s="481" t="s">
        <v>102</v>
      </c>
      <c r="BU133" s="481" t="s">
        <v>102</v>
      </c>
      <c r="BV133" s="481" t="s">
        <v>102</v>
      </c>
      <c r="BW133" s="481" t="s">
        <v>102</v>
      </c>
      <c r="BX133" s="481" t="s">
        <v>102</v>
      </c>
      <c r="BY133" s="481" t="s">
        <v>102</v>
      </c>
      <c r="BZ133" s="481" t="s">
        <v>102</v>
      </c>
      <c r="CA133" s="481" t="s">
        <v>102</v>
      </c>
      <c r="CB133" s="481" t="s">
        <v>102</v>
      </c>
      <c r="CC133" s="481" t="s">
        <v>102</v>
      </c>
      <c r="CD133" s="481" t="s">
        <v>102</v>
      </c>
      <c r="CE133" s="481" t="s">
        <v>102</v>
      </c>
      <c r="CF133" s="481" t="s">
        <v>102</v>
      </c>
      <c r="CG133" s="481" t="s">
        <v>102</v>
      </c>
      <c r="CH133" s="481" t="s">
        <v>102</v>
      </c>
      <c r="CI133" s="481" t="s">
        <v>102</v>
      </c>
      <c r="CJ133" s="481" t="s">
        <v>102</v>
      </c>
      <c r="CK133" s="481" t="s">
        <v>102</v>
      </c>
      <c r="CL133" s="481" t="s">
        <v>102</v>
      </c>
      <c r="CM133" s="481" t="s">
        <v>102</v>
      </c>
      <c r="CN133" s="481" t="s">
        <v>102</v>
      </c>
      <c r="CO133" s="481" t="s">
        <v>102</v>
      </c>
      <c r="CP133" s="481" t="s">
        <v>102</v>
      </c>
      <c r="CQ133" s="481" t="s">
        <v>102</v>
      </c>
      <c r="CR133" s="481" t="s">
        <v>102</v>
      </c>
      <c r="CS133" s="481" t="s">
        <v>102</v>
      </c>
      <c r="CT133" s="481" t="s">
        <v>102</v>
      </c>
      <c r="CU133" s="481" t="s">
        <v>102</v>
      </c>
      <c r="CV133" s="481" t="s">
        <v>102</v>
      </c>
      <c r="CW133" s="481" t="s">
        <v>102</v>
      </c>
      <c r="CX133" s="481" t="s">
        <v>102</v>
      </c>
      <c r="CY133" s="481" t="s">
        <v>102</v>
      </c>
      <c r="CZ133" s="481" t="s">
        <v>102</v>
      </c>
      <c r="DA133" s="481" t="s">
        <v>102</v>
      </c>
      <c r="DB133" s="481" t="s">
        <v>102</v>
      </c>
      <c r="DC133" s="481" t="s">
        <v>102</v>
      </c>
      <c r="DD133" s="481" t="s">
        <v>102</v>
      </c>
      <c r="DE133" s="481" t="s">
        <v>102</v>
      </c>
      <c r="DF133" s="481" t="s">
        <v>102</v>
      </c>
      <c r="DG133" s="481" t="s">
        <v>102</v>
      </c>
      <c r="DH133" s="481" t="s">
        <v>102</v>
      </c>
      <c r="DI133" s="481" t="s">
        <v>102</v>
      </c>
      <c r="DJ133" s="481" t="s">
        <v>102</v>
      </c>
      <c r="DK133" s="481" t="s">
        <v>102</v>
      </c>
      <c r="DL133" s="481" t="s">
        <v>102</v>
      </c>
      <c r="DM133" s="481" t="s">
        <v>102</v>
      </c>
      <c r="DN133" s="481" t="s">
        <v>102</v>
      </c>
      <c r="DO133" s="481" t="s">
        <v>102</v>
      </c>
      <c r="DP133" s="481" t="s">
        <v>102</v>
      </c>
      <c r="DQ133" s="481" t="s">
        <v>102</v>
      </c>
      <c r="DR133" s="481" t="s">
        <v>102</v>
      </c>
      <c r="DS133" s="481" t="s">
        <v>102</v>
      </c>
      <c r="DT133" s="481" t="s">
        <v>102</v>
      </c>
      <c r="DU133" s="481" t="s">
        <v>102</v>
      </c>
      <c r="DV133" s="481" t="s">
        <v>102</v>
      </c>
      <c r="DW133" s="481" t="s">
        <v>102</v>
      </c>
      <c r="DX133" s="481" t="s">
        <v>102</v>
      </c>
      <c r="DY133" s="481" t="s">
        <v>102</v>
      </c>
      <c r="DZ133" s="481" t="s">
        <v>102</v>
      </c>
      <c r="EA133" s="481" t="s">
        <v>102</v>
      </c>
      <c r="EB133" s="481" t="s">
        <v>102</v>
      </c>
    </row>
    <row r="134" spans="1:132" x14ac:dyDescent="0.15">
      <c r="B134" s="481">
        <v>3796482</v>
      </c>
      <c r="C134" s="481" t="s">
        <v>102</v>
      </c>
      <c r="D134" s="481" t="s">
        <v>102</v>
      </c>
      <c r="E134" s="481" t="s">
        <v>102</v>
      </c>
      <c r="F134" s="481" t="s">
        <v>102</v>
      </c>
      <c r="G134" s="481" t="s">
        <v>102</v>
      </c>
      <c r="H134" s="481" t="s">
        <v>102</v>
      </c>
      <c r="I134" s="481" t="s">
        <v>102</v>
      </c>
      <c r="J134" s="481" t="s">
        <v>4984</v>
      </c>
      <c r="K134" s="481" t="s">
        <v>4985</v>
      </c>
      <c r="L134" s="481" t="s">
        <v>4986</v>
      </c>
      <c r="M134" s="481" t="s">
        <v>4147</v>
      </c>
      <c r="N134" s="481" t="s">
        <v>4632</v>
      </c>
      <c r="O134" s="481" t="s">
        <v>4987</v>
      </c>
      <c r="P134" s="481" t="s">
        <v>4988</v>
      </c>
      <c r="Q134" s="481" t="s">
        <v>4631</v>
      </c>
      <c r="R134" s="481" t="s">
        <v>4989</v>
      </c>
      <c r="S134" s="481" t="s">
        <v>102</v>
      </c>
      <c r="T134" s="481" t="s">
        <v>102</v>
      </c>
      <c r="U134" s="481" t="s">
        <v>102</v>
      </c>
      <c r="V134" s="481" t="s">
        <v>102</v>
      </c>
      <c r="W134" s="481" t="s">
        <v>102</v>
      </c>
      <c r="X134" s="481" t="s">
        <v>102</v>
      </c>
      <c r="Y134" s="481" t="s">
        <v>102</v>
      </c>
      <c r="Z134" s="481" t="s">
        <v>102</v>
      </c>
      <c r="AA134" s="481" t="s">
        <v>102</v>
      </c>
      <c r="AB134" s="481" t="s">
        <v>102</v>
      </c>
      <c r="AC134" s="481" t="s">
        <v>102</v>
      </c>
      <c r="AD134" s="481" t="s">
        <v>102</v>
      </c>
      <c r="AE134" s="481" t="s">
        <v>102</v>
      </c>
      <c r="AF134" s="481" t="s">
        <v>102</v>
      </c>
      <c r="AG134" s="481" t="s">
        <v>102</v>
      </c>
      <c r="AH134" s="481" t="s">
        <v>102</v>
      </c>
      <c r="AI134" s="481" t="s">
        <v>102</v>
      </c>
      <c r="AJ134" s="481" t="s">
        <v>102</v>
      </c>
      <c r="AK134" s="481" t="s">
        <v>102</v>
      </c>
      <c r="AL134" s="481" t="s">
        <v>102</v>
      </c>
      <c r="AM134" s="481" t="s">
        <v>102</v>
      </c>
      <c r="AN134" s="481" t="s">
        <v>102</v>
      </c>
      <c r="AO134" s="481" t="s">
        <v>102</v>
      </c>
      <c r="AP134" s="481" t="s">
        <v>102</v>
      </c>
      <c r="AQ134" s="481" t="s">
        <v>102</v>
      </c>
      <c r="AR134" s="481" t="s">
        <v>102</v>
      </c>
      <c r="AS134" s="481" t="s">
        <v>102</v>
      </c>
      <c r="AT134" s="481" t="s">
        <v>102</v>
      </c>
      <c r="AU134" s="481" t="s">
        <v>102</v>
      </c>
      <c r="AV134" s="481" t="s">
        <v>102</v>
      </c>
      <c r="AW134" s="481" t="s">
        <v>102</v>
      </c>
      <c r="AX134" s="481" t="s">
        <v>102</v>
      </c>
      <c r="AY134" s="481" t="s">
        <v>102</v>
      </c>
      <c r="AZ134" s="481" t="s">
        <v>102</v>
      </c>
      <c r="BA134" s="481" t="s">
        <v>102</v>
      </c>
      <c r="BB134" s="481" t="s">
        <v>102</v>
      </c>
      <c r="BC134" s="481" t="s">
        <v>102</v>
      </c>
      <c r="BD134" s="481" t="s">
        <v>102</v>
      </c>
      <c r="BE134" s="481" t="s">
        <v>102</v>
      </c>
      <c r="BF134" s="481" t="s">
        <v>102</v>
      </c>
      <c r="BG134" s="481" t="s">
        <v>102</v>
      </c>
      <c r="BH134" s="481" t="s">
        <v>102</v>
      </c>
      <c r="BI134" s="481" t="s">
        <v>102</v>
      </c>
      <c r="BJ134" s="481" t="s">
        <v>102</v>
      </c>
      <c r="BK134" s="481" t="s">
        <v>102</v>
      </c>
      <c r="BL134" s="481" t="s">
        <v>102</v>
      </c>
      <c r="BM134" s="481" t="s">
        <v>102</v>
      </c>
      <c r="BN134" s="481" t="s">
        <v>102</v>
      </c>
      <c r="BO134" s="481" t="s">
        <v>102</v>
      </c>
      <c r="BP134" s="481" t="s">
        <v>102</v>
      </c>
      <c r="BQ134" s="481" t="s">
        <v>102</v>
      </c>
      <c r="BR134" s="481" t="s">
        <v>102</v>
      </c>
      <c r="BS134" s="481" t="s">
        <v>102</v>
      </c>
      <c r="BT134" s="481" t="s">
        <v>102</v>
      </c>
      <c r="BU134" s="481" t="s">
        <v>102</v>
      </c>
      <c r="BV134" s="481" t="s">
        <v>102</v>
      </c>
      <c r="BW134" s="481" t="s">
        <v>102</v>
      </c>
      <c r="BX134" s="481" t="s">
        <v>102</v>
      </c>
      <c r="BY134" s="481" t="s">
        <v>102</v>
      </c>
      <c r="BZ134" s="481" t="s">
        <v>102</v>
      </c>
      <c r="CA134" s="481" t="s">
        <v>102</v>
      </c>
      <c r="CB134" s="481" t="s">
        <v>102</v>
      </c>
      <c r="CC134" s="481" t="s">
        <v>102</v>
      </c>
      <c r="CD134" s="481" t="s">
        <v>102</v>
      </c>
      <c r="CE134" s="481" t="s">
        <v>102</v>
      </c>
      <c r="CF134" s="481" t="s">
        <v>102</v>
      </c>
      <c r="CG134" s="481" t="s">
        <v>102</v>
      </c>
      <c r="CH134" s="481" t="s">
        <v>102</v>
      </c>
      <c r="CI134" s="481" t="s">
        <v>102</v>
      </c>
      <c r="CJ134" s="481" t="s">
        <v>102</v>
      </c>
      <c r="CK134" s="481" t="s">
        <v>102</v>
      </c>
      <c r="CL134" s="481" t="s">
        <v>102</v>
      </c>
      <c r="CM134" s="481" t="s">
        <v>102</v>
      </c>
      <c r="CN134" s="481" t="s">
        <v>102</v>
      </c>
      <c r="CO134" s="481" t="s">
        <v>102</v>
      </c>
      <c r="CP134" s="481" t="s">
        <v>102</v>
      </c>
      <c r="CQ134" s="481" t="s">
        <v>102</v>
      </c>
      <c r="CR134" s="481" t="s">
        <v>102</v>
      </c>
      <c r="CS134" s="481" t="s">
        <v>102</v>
      </c>
      <c r="CT134" s="481" t="s">
        <v>102</v>
      </c>
      <c r="CU134" s="481" t="s">
        <v>102</v>
      </c>
      <c r="CV134" s="481" t="s">
        <v>102</v>
      </c>
      <c r="CW134" s="481" t="s">
        <v>102</v>
      </c>
      <c r="CX134" s="481" t="s">
        <v>102</v>
      </c>
      <c r="CY134" s="481" t="s">
        <v>102</v>
      </c>
      <c r="CZ134" s="481" t="s">
        <v>102</v>
      </c>
      <c r="DA134" s="481" t="s">
        <v>102</v>
      </c>
      <c r="DB134" s="481" t="s">
        <v>102</v>
      </c>
      <c r="DC134" s="481" t="s">
        <v>102</v>
      </c>
      <c r="DD134" s="481" t="s">
        <v>102</v>
      </c>
      <c r="DE134" s="481" t="s">
        <v>102</v>
      </c>
      <c r="DF134" s="481" t="s">
        <v>102</v>
      </c>
      <c r="DG134" s="481" t="s">
        <v>102</v>
      </c>
      <c r="DH134" s="481" t="s">
        <v>102</v>
      </c>
      <c r="DI134" s="481" t="s">
        <v>102</v>
      </c>
      <c r="DJ134" s="481" t="s">
        <v>102</v>
      </c>
      <c r="DK134" s="481" t="s">
        <v>102</v>
      </c>
      <c r="DL134" s="481" t="s">
        <v>102</v>
      </c>
      <c r="DM134" s="481" t="s">
        <v>102</v>
      </c>
      <c r="DN134" s="481" t="s">
        <v>102</v>
      </c>
      <c r="DO134" s="481" t="s">
        <v>102</v>
      </c>
      <c r="DP134" s="481" t="s">
        <v>102</v>
      </c>
      <c r="DQ134" s="481" t="s">
        <v>102</v>
      </c>
      <c r="DR134" s="481" t="s">
        <v>102</v>
      </c>
      <c r="DS134" s="481" t="s">
        <v>102</v>
      </c>
      <c r="DT134" s="481" t="s">
        <v>102</v>
      </c>
      <c r="DU134" s="481" t="s">
        <v>102</v>
      </c>
      <c r="DV134" s="481" t="s">
        <v>102</v>
      </c>
      <c r="DW134" s="481" t="s">
        <v>102</v>
      </c>
      <c r="DX134" s="481" t="s">
        <v>102</v>
      </c>
      <c r="DY134" s="481" t="s">
        <v>102</v>
      </c>
      <c r="DZ134" s="481" t="s">
        <v>102</v>
      </c>
      <c r="EA134" s="481" t="s">
        <v>102</v>
      </c>
      <c r="EB134" s="481" t="s">
        <v>102</v>
      </c>
    </row>
    <row r="135" spans="1:132" x14ac:dyDescent="0.15">
      <c r="B135" s="481">
        <v>4044466</v>
      </c>
      <c r="C135" s="481" t="s">
        <v>102</v>
      </c>
      <c r="D135" s="481" t="s">
        <v>102</v>
      </c>
      <c r="E135" s="481" t="s">
        <v>102</v>
      </c>
      <c r="F135" s="481" t="s">
        <v>4990</v>
      </c>
      <c r="G135" s="481" t="s">
        <v>4634</v>
      </c>
      <c r="H135" s="481" t="s">
        <v>4990</v>
      </c>
      <c r="I135" s="481" t="s">
        <v>4635</v>
      </c>
      <c r="J135" s="481" t="s">
        <v>4636</v>
      </c>
      <c r="K135" s="481" t="s">
        <v>102</v>
      </c>
      <c r="L135" s="481" t="s">
        <v>102</v>
      </c>
      <c r="M135" s="481" t="s">
        <v>102</v>
      </c>
      <c r="N135" s="481" t="s">
        <v>102</v>
      </c>
      <c r="O135" s="481" t="s">
        <v>102</v>
      </c>
      <c r="P135" s="481" t="s">
        <v>102</v>
      </c>
      <c r="Q135" s="481" t="s">
        <v>102</v>
      </c>
      <c r="R135" s="481" t="s">
        <v>102</v>
      </c>
      <c r="S135" s="481" t="s">
        <v>102</v>
      </c>
      <c r="T135" s="481" t="s">
        <v>102</v>
      </c>
      <c r="U135" s="481" t="s">
        <v>102</v>
      </c>
      <c r="V135" s="481" t="s">
        <v>102</v>
      </c>
      <c r="W135" s="481" t="s">
        <v>102</v>
      </c>
      <c r="X135" s="481" t="s">
        <v>102</v>
      </c>
      <c r="Y135" s="481" t="s">
        <v>102</v>
      </c>
      <c r="Z135" s="481" t="s">
        <v>102</v>
      </c>
      <c r="AA135" s="481" t="s">
        <v>102</v>
      </c>
      <c r="AB135" s="481" t="s">
        <v>102</v>
      </c>
      <c r="AC135" s="481" t="s">
        <v>102</v>
      </c>
      <c r="AD135" s="481" t="s">
        <v>102</v>
      </c>
      <c r="AE135" s="481" t="s">
        <v>102</v>
      </c>
      <c r="AF135" s="481" t="s">
        <v>102</v>
      </c>
      <c r="AG135" s="481" t="s">
        <v>102</v>
      </c>
      <c r="AH135" s="481" t="s">
        <v>102</v>
      </c>
      <c r="AI135" s="481" t="s">
        <v>102</v>
      </c>
      <c r="AJ135" s="481" t="s">
        <v>102</v>
      </c>
      <c r="AK135" s="481" t="s">
        <v>102</v>
      </c>
      <c r="AL135" s="481" t="s">
        <v>102</v>
      </c>
      <c r="AM135" s="481" t="s">
        <v>102</v>
      </c>
      <c r="AN135" s="481" t="s">
        <v>102</v>
      </c>
      <c r="AO135" s="481" t="s">
        <v>102</v>
      </c>
      <c r="AP135" s="481" t="s">
        <v>102</v>
      </c>
      <c r="AQ135" s="481" t="s">
        <v>102</v>
      </c>
      <c r="AR135" s="481" t="s">
        <v>102</v>
      </c>
      <c r="AS135" s="481" t="s">
        <v>102</v>
      </c>
      <c r="AT135" s="481" t="s">
        <v>102</v>
      </c>
      <c r="AU135" s="481" t="s">
        <v>102</v>
      </c>
      <c r="AV135" s="481" t="s">
        <v>102</v>
      </c>
      <c r="AW135" s="481" t="s">
        <v>102</v>
      </c>
      <c r="AX135" s="481" t="s">
        <v>102</v>
      </c>
      <c r="AY135" s="481" t="s">
        <v>102</v>
      </c>
      <c r="AZ135" s="481" t="s">
        <v>102</v>
      </c>
      <c r="BA135" s="481" t="s">
        <v>102</v>
      </c>
      <c r="BB135" s="481" t="s">
        <v>102</v>
      </c>
      <c r="BC135" s="481" t="s">
        <v>102</v>
      </c>
      <c r="BD135" s="481" t="s">
        <v>102</v>
      </c>
      <c r="BE135" s="481" t="s">
        <v>102</v>
      </c>
      <c r="BF135" s="481" t="s">
        <v>102</v>
      </c>
      <c r="BG135" s="481" t="s">
        <v>102</v>
      </c>
      <c r="BH135" s="481" t="s">
        <v>102</v>
      </c>
      <c r="BI135" s="481" t="s">
        <v>102</v>
      </c>
      <c r="BJ135" s="481" t="s">
        <v>102</v>
      </c>
      <c r="BK135" s="481" t="s">
        <v>102</v>
      </c>
      <c r="BL135" s="481" t="s">
        <v>102</v>
      </c>
      <c r="BM135" s="481" t="s">
        <v>102</v>
      </c>
      <c r="BN135" s="481" t="s">
        <v>102</v>
      </c>
      <c r="BO135" s="481" t="s">
        <v>102</v>
      </c>
      <c r="BP135" s="481" t="s">
        <v>102</v>
      </c>
      <c r="BQ135" s="481" t="s">
        <v>102</v>
      </c>
      <c r="BR135" s="481" t="s">
        <v>102</v>
      </c>
      <c r="BS135" s="481" t="s">
        <v>102</v>
      </c>
      <c r="BT135" s="481" t="s">
        <v>102</v>
      </c>
      <c r="BU135" s="481" t="s">
        <v>102</v>
      </c>
      <c r="BV135" s="481" t="s">
        <v>102</v>
      </c>
      <c r="BW135" s="481" t="s">
        <v>102</v>
      </c>
      <c r="BX135" s="481" t="s">
        <v>102</v>
      </c>
      <c r="BY135" s="481" t="s">
        <v>102</v>
      </c>
      <c r="BZ135" s="481" t="s">
        <v>102</v>
      </c>
      <c r="CA135" s="481" t="s">
        <v>102</v>
      </c>
      <c r="CB135" s="481" t="s">
        <v>102</v>
      </c>
      <c r="CC135" s="481" t="s">
        <v>102</v>
      </c>
      <c r="CD135" s="481" t="s">
        <v>102</v>
      </c>
      <c r="CE135" s="481" t="s">
        <v>102</v>
      </c>
      <c r="CF135" s="481" t="s">
        <v>102</v>
      </c>
      <c r="CG135" s="481" t="s">
        <v>102</v>
      </c>
      <c r="CH135" s="481" t="s">
        <v>102</v>
      </c>
      <c r="CI135" s="481" t="s">
        <v>102</v>
      </c>
      <c r="CJ135" s="481" t="s">
        <v>102</v>
      </c>
      <c r="CK135" s="481" t="s">
        <v>102</v>
      </c>
      <c r="CL135" s="481" t="s">
        <v>102</v>
      </c>
      <c r="CM135" s="481" t="s">
        <v>102</v>
      </c>
      <c r="CN135" s="481" t="s">
        <v>102</v>
      </c>
      <c r="CO135" s="481" t="s">
        <v>102</v>
      </c>
      <c r="CP135" s="481" t="s">
        <v>102</v>
      </c>
      <c r="CQ135" s="481" t="s">
        <v>102</v>
      </c>
      <c r="CR135" s="481" t="s">
        <v>102</v>
      </c>
      <c r="CS135" s="481" t="s">
        <v>102</v>
      </c>
      <c r="CT135" s="481" t="s">
        <v>102</v>
      </c>
      <c r="CU135" s="481" t="s">
        <v>102</v>
      </c>
      <c r="CV135" s="481" t="s">
        <v>102</v>
      </c>
      <c r="CW135" s="481" t="s">
        <v>102</v>
      </c>
      <c r="CX135" s="481" t="s">
        <v>102</v>
      </c>
      <c r="CY135" s="481" t="s">
        <v>102</v>
      </c>
      <c r="CZ135" s="481" t="s">
        <v>102</v>
      </c>
      <c r="DA135" s="481" t="s">
        <v>102</v>
      </c>
      <c r="DB135" s="481" t="s">
        <v>102</v>
      </c>
      <c r="DC135" s="481" t="s">
        <v>102</v>
      </c>
      <c r="DD135" s="481" t="s">
        <v>102</v>
      </c>
      <c r="DE135" s="481" t="s">
        <v>102</v>
      </c>
      <c r="DF135" s="481" t="s">
        <v>102</v>
      </c>
      <c r="DG135" s="481" t="s">
        <v>102</v>
      </c>
      <c r="DH135" s="481" t="s">
        <v>102</v>
      </c>
      <c r="DI135" s="481" t="s">
        <v>102</v>
      </c>
      <c r="DJ135" s="481" t="s">
        <v>102</v>
      </c>
      <c r="DK135" s="481" t="s">
        <v>102</v>
      </c>
      <c r="DL135" s="481" t="s">
        <v>102</v>
      </c>
      <c r="DM135" s="481" t="s">
        <v>102</v>
      </c>
      <c r="DN135" s="481" t="s">
        <v>102</v>
      </c>
      <c r="DO135" s="481" t="s">
        <v>102</v>
      </c>
      <c r="DP135" s="481" t="s">
        <v>102</v>
      </c>
      <c r="DQ135" s="481" t="s">
        <v>102</v>
      </c>
      <c r="DR135" s="481" t="s">
        <v>102</v>
      </c>
      <c r="DS135" s="481" t="s">
        <v>102</v>
      </c>
      <c r="DT135" s="481" t="s">
        <v>102</v>
      </c>
      <c r="DU135" s="481" t="s">
        <v>102</v>
      </c>
      <c r="DV135" s="481" t="s">
        <v>102</v>
      </c>
      <c r="DW135" s="481" t="s">
        <v>102</v>
      </c>
      <c r="DX135" s="481" t="s">
        <v>102</v>
      </c>
      <c r="DY135" s="481" t="s">
        <v>102</v>
      </c>
      <c r="DZ135" s="481" t="s">
        <v>102</v>
      </c>
      <c r="EA135" s="481" t="s">
        <v>102</v>
      </c>
      <c r="EB135" s="481" t="s">
        <v>102</v>
      </c>
    </row>
    <row r="136" spans="1:132" x14ac:dyDescent="0.15">
      <c r="A136" s="485"/>
      <c r="B136" s="481">
        <v>4119298</v>
      </c>
      <c r="C136" s="481" t="s">
        <v>4991</v>
      </c>
      <c r="D136" s="481" t="s">
        <v>4992</v>
      </c>
      <c r="E136" s="481" t="s">
        <v>4993</v>
      </c>
      <c r="F136" s="481" t="s">
        <v>4994</v>
      </c>
      <c r="G136" s="481" t="s">
        <v>4995</v>
      </c>
      <c r="H136" s="481" t="s">
        <v>102</v>
      </c>
      <c r="I136" s="481" t="s">
        <v>102</v>
      </c>
      <c r="J136" s="481" t="s">
        <v>102</v>
      </c>
      <c r="K136" s="481" t="s">
        <v>102</v>
      </c>
      <c r="L136" s="481" t="s">
        <v>102</v>
      </c>
      <c r="M136" s="481" t="s">
        <v>102</v>
      </c>
      <c r="N136" s="481" t="s">
        <v>102</v>
      </c>
      <c r="O136" s="481" t="s">
        <v>102</v>
      </c>
      <c r="P136" s="481" t="s">
        <v>102</v>
      </c>
      <c r="Q136" s="481" t="s">
        <v>102</v>
      </c>
      <c r="R136" s="481" t="s">
        <v>102</v>
      </c>
      <c r="S136" s="481" t="s">
        <v>102</v>
      </c>
      <c r="T136" s="481" t="s">
        <v>102</v>
      </c>
      <c r="U136" s="481" t="s">
        <v>102</v>
      </c>
      <c r="V136" s="481" t="s">
        <v>102</v>
      </c>
      <c r="W136" s="481" t="s">
        <v>102</v>
      </c>
      <c r="X136" s="481" t="s">
        <v>102</v>
      </c>
      <c r="Y136" s="481" t="s">
        <v>102</v>
      </c>
      <c r="Z136" s="481" t="s">
        <v>102</v>
      </c>
      <c r="AA136" s="481" t="s">
        <v>102</v>
      </c>
      <c r="AB136" s="481" t="s">
        <v>102</v>
      </c>
      <c r="AC136" s="481" t="s">
        <v>102</v>
      </c>
      <c r="AD136" s="481" t="s">
        <v>102</v>
      </c>
      <c r="AE136" s="481" t="s">
        <v>102</v>
      </c>
      <c r="AF136" s="481" t="s">
        <v>102</v>
      </c>
      <c r="AG136" s="481" t="s">
        <v>102</v>
      </c>
      <c r="AH136" s="481" t="s">
        <v>102</v>
      </c>
      <c r="AI136" s="481" t="s">
        <v>102</v>
      </c>
      <c r="AJ136" s="481" t="s">
        <v>102</v>
      </c>
      <c r="AK136" s="481" t="s">
        <v>102</v>
      </c>
      <c r="AL136" s="481" t="s">
        <v>102</v>
      </c>
      <c r="AM136" s="481" t="s">
        <v>102</v>
      </c>
      <c r="AN136" s="481" t="s">
        <v>102</v>
      </c>
      <c r="AO136" s="481" t="s">
        <v>102</v>
      </c>
      <c r="AP136" s="481" t="s">
        <v>102</v>
      </c>
      <c r="AQ136" s="481" t="s">
        <v>102</v>
      </c>
      <c r="AR136" s="481" t="s">
        <v>102</v>
      </c>
      <c r="AS136" s="481" t="s">
        <v>102</v>
      </c>
      <c r="AT136" s="481" t="s">
        <v>102</v>
      </c>
      <c r="AU136" s="481" t="s">
        <v>102</v>
      </c>
      <c r="AV136" s="481" t="s">
        <v>102</v>
      </c>
      <c r="AW136" s="481" t="s">
        <v>102</v>
      </c>
      <c r="AX136" s="481" t="s">
        <v>102</v>
      </c>
      <c r="AY136" s="481" t="s">
        <v>102</v>
      </c>
      <c r="AZ136" s="481" t="s">
        <v>102</v>
      </c>
      <c r="BA136" s="481" t="s">
        <v>102</v>
      </c>
      <c r="BB136" s="481" t="s">
        <v>102</v>
      </c>
      <c r="BC136" s="481" t="s">
        <v>102</v>
      </c>
      <c r="BD136" s="481" t="s">
        <v>102</v>
      </c>
      <c r="BE136" s="481" t="s">
        <v>102</v>
      </c>
      <c r="BF136" s="481" t="s">
        <v>102</v>
      </c>
      <c r="BG136" s="481" t="s">
        <v>102</v>
      </c>
      <c r="BH136" s="481" t="s">
        <v>102</v>
      </c>
      <c r="BI136" s="481" t="s">
        <v>102</v>
      </c>
      <c r="BJ136" s="481" t="s">
        <v>102</v>
      </c>
      <c r="BK136" s="481" t="s">
        <v>102</v>
      </c>
      <c r="BL136" s="481" t="s">
        <v>102</v>
      </c>
      <c r="BM136" s="481" t="s">
        <v>102</v>
      </c>
      <c r="BN136" s="481" t="s">
        <v>102</v>
      </c>
      <c r="BO136" s="481" t="s">
        <v>102</v>
      </c>
      <c r="BP136" s="481" t="s">
        <v>102</v>
      </c>
      <c r="BQ136" s="481" t="s">
        <v>102</v>
      </c>
      <c r="BR136" s="481" t="s">
        <v>102</v>
      </c>
      <c r="BS136" s="481" t="s">
        <v>102</v>
      </c>
      <c r="BT136" s="481" t="s">
        <v>102</v>
      </c>
      <c r="BU136" s="481" t="s">
        <v>102</v>
      </c>
      <c r="BV136" s="481" t="s">
        <v>102</v>
      </c>
      <c r="BW136" s="481" t="s">
        <v>102</v>
      </c>
      <c r="BX136" s="481" t="s">
        <v>102</v>
      </c>
      <c r="BY136" s="481" t="s">
        <v>102</v>
      </c>
      <c r="BZ136" s="481" t="s">
        <v>102</v>
      </c>
      <c r="CA136" s="481" t="s">
        <v>102</v>
      </c>
      <c r="CB136" s="481" t="s">
        <v>102</v>
      </c>
      <c r="CC136" s="481" t="s">
        <v>102</v>
      </c>
      <c r="CD136" s="481" t="s">
        <v>102</v>
      </c>
      <c r="CE136" s="481" t="s">
        <v>102</v>
      </c>
      <c r="CF136" s="481" t="s">
        <v>102</v>
      </c>
      <c r="CG136" s="481" t="s">
        <v>102</v>
      </c>
      <c r="CH136" s="481" t="s">
        <v>102</v>
      </c>
      <c r="CI136" s="481" t="s">
        <v>102</v>
      </c>
      <c r="CJ136" s="481" t="s">
        <v>102</v>
      </c>
      <c r="CK136" s="481" t="s">
        <v>102</v>
      </c>
      <c r="CL136" s="481" t="s">
        <v>102</v>
      </c>
      <c r="CM136" s="481" t="s">
        <v>102</v>
      </c>
      <c r="CN136" s="481" t="s">
        <v>102</v>
      </c>
      <c r="CO136" s="481" t="s">
        <v>102</v>
      </c>
      <c r="CP136" s="481" t="s">
        <v>102</v>
      </c>
      <c r="CQ136" s="481" t="s">
        <v>102</v>
      </c>
      <c r="CR136" s="481" t="s">
        <v>102</v>
      </c>
      <c r="CS136" s="481" t="s">
        <v>102</v>
      </c>
      <c r="CT136" s="481" t="s">
        <v>102</v>
      </c>
      <c r="CU136" s="481" t="s">
        <v>102</v>
      </c>
      <c r="CV136" s="481" t="s">
        <v>102</v>
      </c>
      <c r="CW136" s="481" t="s">
        <v>102</v>
      </c>
      <c r="CX136" s="481" t="s">
        <v>102</v>
      </c>
      <c r="CY136" s="481" t="s">
        <v>102</v>
      </c>
      <c r="CZ136" s="481" t="s">
        <v>102</v>
      </c>
      <c r="DA136" s="481" t="s">
        <v>102</v>
      </c>
      <c r="DB136" s="481" t="s">
        <v>102</v>
      </c>
      <c r="DC136" s="481" t="s">
        <v>102</v>
      </c>
      <c r="DD136" s="481" t="s">
        <v>102</v>
      </c>
      <c r="DE136" s="481" t="s">
        <v>102</v>
      </c>
      <c r="DF136" s="481" t="s">
        <v>102</v>
      </c>
      <c r="DG136" s="481" t="s">
        <v>102</v>
      </c>
      <c r="DH136" s="481" t="s">
        <v>102</v>
      </c>
      <c r="DI136" s="481" t="s">
        <v>102</v>
      </c>
      <c r="DJ136" s="481" t="s">
        <v>102</v>
      </c>
      <c r="DK136" s="481" t="s">
        <v>102</v>
      </c>
      <c r="DL136" s="481" t="s">
        <v>102</v>
      </c>
      <c r="DM136" s="481" t="s">
        <v>102</v>
      </c>
      <c r="DN136" s="481" t="s">
        <v>102</v>
      </c>
      <c r="DO136" s="481" t="s">
        <v>102</v>
      </c>
      <c r="DP136" s="481" t="s">
        <v>102</v>
      </c>
      <c r="DQ136" s="481" t="s">
        <v>102</v>
      </c>
      <c r="DR136" s="481" t="s">
        <v>102</v>
      </c>
      <c r="DS136" s="481" t="s">
        <v>102</v>
      </c>
      <c r="DT136" s="481" t="s">
        <v>102</v>
      </c>
      <c r="DU136" s="481" t="s">
        <v>102</v>
      </c>
      <c r="DV136" s="481" t="s">
        <v>102</v>
      </c>
      <c r="DW136" s="481" t="s">
        <v>102</v>
      </c>
      <c r="DX136" s="481" t="s">
        <v>102</v>
      </c>
      <c r="DY136" s="481" t="s">
        <v>102</v>
      </c>
      <c r="DZ136" s="481" t="s">
        <v>102</v>
      </c>
      <c r="EA136" s="481" t="s">
        <v>102</v>
      </c>
      <c r="EB136" s="481" t="s">
        <v>102</v>
      </c>
    </row>
    <row r="137" spans="1:132" x14ac:dyDescent="0.15">
      <c r="B137" s="481">
        <v>3762384</v>
      </c>
      <c r="C137" s="481" t="s">
        <v>102</v>
      </c>
      <c r="D137" s="481" t="s">
        <v>102</v>
      </c>
      <c r="E137" s="481" t="s">
        <v>102</v>
      </c>
      <c r="F137" s="481" t="s">
        <v>4639</v>
      </c>
      <c r="G137" s="481" t="s">
        <v>102</v>
      </c>
      <c r="H137" s="481" t="s">
        <v>102</v>
      </c>
      <c r="I137" s="481" t="s">
        <v>102</v>
      </c>
      <c r="J137" s="481" t="s">
        <v>102</v>
      </c>
      <c r="K137" s="481" t="s">
        <v>102</v>
      </c>
      <c r="L137" s="481" t="s">
        <v>102</v>
      </c>
      <c r="M137" s="481" t="s">
        <v>102</v>
      </c>
      <c r="N137" s="481" t="s">
        <v>102</v>
      </c>
      <c r="O137" s="481" t="s">
        <v>102</v>
      </c>
      <c r="P137" s="481" t="s">
        <v>102</v>
      </c>
      <c r="Q137" s="481" t="s">
        <v>102</v>
      </c>
      <c r="R137" s="481" t="s">
        <v>102</v>
      </c>
      <c r="S137" s="481" t="s">
        <v>102</v>
      </c>
      <c r="T137" s="481" t="s">
        <v>102</v>
      </c>
      <c r="U137" s="481" t="s">
        <v>102</v>
      </c>
      <c r="V137" s="481" t="s">
        <v>102</v>
      </c>
      <c r="W137" s="481" t="s">
        <v>102</v>
      </c>
      <c r="X137" s="481" t="s">
        <v>102</v>
      </c>
      <c r="Y137" s="481" t="s">
        <v>102</v>
      </c>
      <c r="Z137" s="481" t="s">
        <v>102</v>
      </c>
      <c r="AA137" s="481" t="s">
        <v>102</v>
      </c>
      <c r="AB137" s="481" t="s">
        <v>102</v>
      </c>
      <c r="AC137" s="481" t="s">
        <v>102</v>
      </c>
      <c r="AD137" s="481" t="s">
        <v>102</v>
      </c>
      <c r="AE137" s="481" t="s">
        <v>102</v>
      </c>
      <c r="AF137" s="481" t="s">
        <v>102</v>
      </c>
      <c r="AG137" s="481" t="s">
        <v>102</v>
      </c>
      <c r="AH137" s="481" t="s">
        <v>102</v>
      </c>
      <c r="AI137" s="481" t="s">
        <v>102</v>
      </c>
      <c r="AJ137" s="481" t="s">
        <v>102</v>
      </c>
      <c r="AK137" s="481" t="s">
        <v>102</v>
      </c>
      <c r="AL137" s="481" t="s">
        <v>102</v>
      </c>
      <c r="AM137" s="481" t="s">
        <v>102</v>
      </c>
      <c r="AN137" s="481" t="s">
        <v>102</v>
      </c>
      <c r="AO137" s="481" t="s">
        <v>102</v>
      </c>
      <c r="AP137" s="481" t="s">
        <v>102</v>
      </c>
      <c r="AQ137" s="481" t="s">
        <v>102</v>
      </c>
      <c r="AR137" s="481" t="s">
        <v>102</v>
      </c>
      <c r="AS137" s="481" t="s">
        <v>102</v>
      </c>
      <c r="AT137" s="481" t="s">
        <v>102</v>
      </c>
      <c r="AU137" s="481" t="s">
        <v>102</v>
      </c>
      <c r="AV137" s="481" t="s">
        <v>102</v>
      </c>
      <c r="AW137" s="481" t="s">
        <v>102</v>
      </c>
      <c r="AX137" s="481" t="s">
        <v>102</v>
      </c>
      <c r="AY137" s="481" t="s">
        <v>102</v>
      </c>
      <c r="AZ137" s="481" t="s">
        <v>102</v>
      </c>
      <c r="BA137" s="481" t="s">
        <v>102</v>
      </c>
      <c r="BB137" s="481" t="s">
        <v>102</v>
      </c>
      <c r="BC137" s="481" t="s">
        <v>102</v>
      </c>
      <c r="BD137" s="481" t="s">
        <v>102</v>
      </c>
      <c r="BE137" s="481" t="s">
        <v>102</v>
      </c>
      <c r="BF137" s="481" t="s">
        <v>102</v>
      </c>
      <c r="BG137" s="481" t="s">
        <v>102</v>
      </c>
      <c r="BH137" s="481" t="s">
        <v>102</v>
      </c>
      <c r="BI137" s="481" t="s">
        <v>102</v>
      </c>
      <c r="BJ137" s="481" t="s">
        <v>102</v>
      </c>
      <c r="BK137" s="481" t="s">
        <v>102</v>
      </c>
      <c r="BL137" s="481" t="s">
        <v>102</v>
      </c>
      <c r="BM137" s="481" t="s">
        <v>102</v>
      </c>
      <c r="BN137" s="481" t="s">
        <v>102</v>
      </c>
      <c r="BO137" s="481" t="s">
        <v>102</v>
      </c>
      <c r="BP137" s="481" t="s">
        <v>102</v>
      </c>
      <c r="BQ137" s="481" t="s">
        <v>102</v>
      </c>
      <c r="BR137" s="481" t="s">
        <v>102</v>
      </c>
      <c r="BS137" s="481" t="s">
        <v>102</v>
      </c>
      <c r="BT137" s="481" t="s">
        <v>102</v>
      </c>
      <c r="BU137" s="481" t="s">
        <v>102</v>
      </c>
      <c r="BV137" s="481" t="s">
        <v>102</v>
      </c>
      <c r="BW137" s="481" t="s">
        <v>102</v>
      </c>
      <c r="BX137" s="481" t="s">
        <v>102</v>
      </c>
      <c r="BY137" s="481" t="s">
        <v>102</v>
      </c>
      <c r="BZ137" s="481" t="s">
        <v>102</v>
      </c>
      <c r="CA137" s="481" t="s">
        <v>102</v>
      </c>
      <c r="CB137" s="481" t="s">
        <v>102</v>
      </c>
      <c r="CC137" s="481" t="s">
        <v>102</v>
      </c>
      <c r="CD137" s="481" t="s">
        <v>102</v>
      </c>
      <c r="CE137" s="481" t="s">
        <v>102</v>
      </c>
      <c r="CF137" s="481" t="s">
        <v>102</v>
      </c>
      <c r="CG137" s="481" t="s">
        <v>102</v>
      </c>
      <c r="CH137" s="481" t="s">
        <v>102</v>
      </c>
      <c r="CI137" s="481" t="s">
        <v>102</v>
      </c>
      <c r="CJ137" s="481" t="s">
        <v>102</v>
      </c>
      <c r="CK137" s="481" t="s">
        <v>102</v>
      </c>
      <c r="CL137" s="481" t="s">
        <v>102</v>
      </c>
      <c r="CM137" s="481" t="s">
        <v>102</v>
      </c>
      <c r="CN137" s="481" t="s">
        <v>102</v>
      </c>
      <c r="CO137" s="481" t="s">
        <v>102</v>
      </c>
      <c r="CP137" s="481" t="s">
        <v>102</v>
      </c>
      <c r="CQ137" s="481" t="s">
        <v>102</v>
      </c>
      <c r="CR137" s="481" t="s">
        <v>102</v>
      </c>
      <c r="CS137" s="481" t="s">
        <v>102</v>
      </c>
      <c r="CT137" s="481" t="s">
        <v>102</v>
      </c>
      <c r="CU137" s="481" t="s">
        <v>102</v>
      </c>
      <c r="CV137" s="481" t="s">
        <v>102</v>
      </c>
      <c r="CW137" s="481" t="s">
        <v>102</v>
      </c>
      <c r="CX137" s="481" t="s">
        <v>102</v>
      </c>
      <c r="CY137" s="481" t="s">
        <v>102</v>
      </c>
      <c r="CZ137" s="481" t="s">
        <v>102</v>
      </c>
      <c r="DA137" s="481" t="s">
        <v>102</v>
      </c>
      <c r="DB137" s="481" t="s">
        <v>102</v>
      </c>
      <c r="DC137" s="481" t="s">
        <v>102</v>
      </c>
      <c r="DD137" s="481" t="s">
        <v>102</v>
      </c>
      <c r="DE137" s="481" t="s">
        <v>102</v>
      </c>
      <c r="DF137" s="481" t="s">
        <v>102</v>
      </c>
      <c r="DG137" s="481" t="s">
        <v>102</v>
      </c>
      <c r="DH137" s="481" t="s">
        <v>102</v>
      </c>
      <c r="DI137" s="481" t="s">
        <v>102</v>
      </c>
      <c r="DJ137" s="481" t="s">
        <v>102</v>
      </c>
      <c r="DK137" s="481" t="s">
        <v>102</v>
      </c>
      <c r="DL137" s="481" t="s">
        <v>102</v>
      </c>
      <c r="DM137" s="481" t="s">
        <v>102</v>
      </c>
      <c r="DN137" s="481" t="s">
        <v>102</v>
      </c>
      <c r="DO137" s="481" t="s">
        <v>102</v>
      </c>
      <c r="DP137" s="481" t="s">
        <v>102</v>
      </c>
      <c r="DQ137" s="481" t="s">
        <v>102</v>
      </c>
      <c r="DR137" s="481" t="s">
        <v>102</v>
      </c>
      <c r="DS137" s="481" t="s">
        <v>102</v>
      </c>
      <c r="DT137" s="481" t="s">
        <v>102</v>
      </c>
      <c r="DU137" s="481" t="s">
        <v>102</v>
      </c>
      <c r="DV137" s="481" t="s">
        <v>102</v>
      </c>
      <c r="DW137" s="481" t="s">
        <v>102</v>
      </c>
      <c r="DX137" s="481" t="s">
        <v>102</v>
      </c>
      <c r="DY137" s="481" t="s">
        <v>102</v>
      </c>
      <c r="DZ137" s="481" t="s">
        <v>102</v>
      </c>
      <c r="EA137" s="481" t="s">
        <v>102</v>
      </c>
      <c r="EB137" s="481" t="s">
        <v>102</v>
      </c>
    </row>
    <row r="138" spans="1:132" x14ac:dyDescent="0.15">
      <c r="A138" s="485"/>
      <c r="B138" s="481">
        <v>4105586</v>
      </c>
      <c r="C138" s="481" t="s">
        <v>102</v>
      </c>
      <c r="D138" s="481" t="s">
        <v>102</v>
      </c>
      <c r="E138" s="481" t="s">
        <v>102</v>
      </c>
      <c r="F138" s="481" t="s">
        <v>102</v>
      </c>
      <c r="G138" s="481" t="s">
        <v>4996</v>
      </c>
      <c r="H138" s="481" t="s">
        <v>4997</v>
      </c>
      <c r="I138" s="481" t="s">
        <v>4641</v>
      </c>
      <c r="J138" s="481" t="s">
        <v>4996</v>
      </c>
      <c r="K138" s="481" t="s">
        <v>4642</v>
      </c>
      <c r="L138" s="481" t="s">
        <v>4997</v>
      </c>
      <c r="M138" s="481" t="s">
        <v>4643</v>
      </c>
      <c r="N138" s="481" t="s">
        <v>4644</v>
      </c>
      <c r="O138" s="481" t="s">
        <v>102</v>
      </c>
      <c r="P138" s="481" t="s">
        <v>102</v>
      </c>
      <c r="Q138" s="481" t="s">
        <v>102</v>
      </c>
      <c r="R138" s="481" t="s">
        <v>102</v>
      </c>
      <c r="S138" s="481" t="s">
        <v>102</v>
      </c>
      <c r="T138" s="481" t="s">
        <v>102</v>
      </c>
      <c r="U138" s="481" t="s">
        <v>102</v>
      </c>
      <c r="V138" s="481" t="s">
        <v>102</v>
      </c>
      <c r="W138" s="481" t="s">
        <v>102</v>
      </c>
      <c r="X138" s="481" t="s">
        <v>102</v>
      </c>
      <c r="Y138" s="481" t="s">
        <v>102</v>
      </c>
      <c r="Z138" s="481" t="s">
        <v>102</v>
      </c>
      <c r="AA138" s="481" t="s">
        <v>102</v>
      </c>
      <c r="AB138" s="481" t="s">
        <v>102</v>
      </c>
      <c r="AC138" s="481" t="s">
        <v>102</v>
      </c>
      <c r="AD138" s="481" t="s">
        <v>102</v>
      </c>
      <c r="AE138" s="481" t="s">
        <v>102</v>
      </c>
      <c r="AF138" s="481" t="s">
        <v>102</v>
      </c>
      <c r="AG138" s="481" t="s">
        <v>102</v>
      </c>
      <c r="AH138" s="481" t="s">
        <v>102</v>
      </c>
      <c r="AI138" s="481" t="s">
        <v>102</v>
      </c>
      <c r="AJ138" s="481" t="s">
        <v>102</v>
      </c>
      <c r="AK138" s="481" t="s">
        <v>102</v>
      </c>
      <c r="AL138" s="481" t="s">
        <v>102</v>
      </c>
      <c r="AM138" s="481" t="s">
        <v>102</v>
      </c>
      <c r="AN138" s="481" t="s">
        <v>102</v>
      </c>
      <c r="AO138" s="481" t="s">
        <v>102</v>
      </c>
      <c r="AP138" s="481" t="s">
        <v>102</v>
      </c>
      <c r="AQ138" s="481" t="s">
        <v>102</v>
      </c>
      <c r="AR138" s="481" t="s">
        <v>102</v>
      </c>
      <c r="AS138" s="481" t="s">
        <v>102</v>
      </c>
      <c r="AT138" s="481" t="s">
        <v>102</v>
      </c>
      <c r="AU138" s="481" t="s">
        <v>102</v>
      </c>
      <c r="AV138" s="481" t="s">
        <v>102</v>
      </c>
      <c r="AW138" s="481" t="s">
        <v>102</v>
      </c>
      <c r="AX138" s="481" t="s">
        <v>102</v>
      </c>
      <c r="AY138" s="481" t="s">
        <v>102</v>
      </c>
      <c r="AZ138" s="481" t="s">
        <v>102</v>
      </c>
      <c r="BA138" s="481" t="s">
        <v>102</v>
      </c>
      <c r="BB138" s="481" t="s">
        <v>102</v>
      </c>
      <c r="BC138" s="481" t="s">
        <v>102</v>
      </c>
      <c r="BD138" s="481" t="s">
        <v>102</v>
      </c>
      <c r="BE138" s="481" t="s">
        <v>102</v>
      </c>
      <c r="BF138" s="481" t="s">
        <v>102</v>
      </c>
      <c r="BG138" s="481" t="s">
        <v>102</v>
      </c>
      <c r="BH138" s="481" t="s">
        <v>102</v>
      </c>
      <c r="BI138" s="481" t="s">
        <v>102</v>
      </c>
      <c r="BJ138" s="481" t="s">
        <v>102</v>
      </c>
      <c r="BK138" s="481" t="s">
        <v>102</v>
      </c>
      <c r="BL138" s="481" t="s">
        <v>102</v>
      </c>
      <c r="BM138" s="481" t="s">
        <v>102</v>
      </c>
      <c r="BN138" s="481" t="s">
        <v>102</v>
      </c>
      <c r="BO138" s="481" t="s">
        <v>102</v>
      </c>
      <c r="BP138" s="481" t="s">
        <v>102</v>
      </c>
      <c r="BQ138" s="481" t="s">
        <v>102</v>
      </c>
      <c r="BR138" s="481" t="s">
        <v>102</v>
      </c>
      <c r="BS138" s="481" t="s">
        <v>102</v>
      </c>
      <c r="BT138" s="481" t="s">
        <v>102</v>
      </c>
      <c r="BU138" s="481" t="s">
        <v>102</v>
      </c>
      <c r="BV138" s="481" t="s">
        <v>102</v>
      </c>
      <c r="BW138" s="481" t="s">
        <v>102</v>
      </c>
      <c r="BX138" s="481" t="s">
        <v>102</v>
      </c>
      <c r="BY138" s="481" t="s">
        <v>102</v>
      </c>
      <c r="BZ138" s="481" t="s">
        <v>102</v>
      </c>
      <c r="CA138" s="481" t="s">
        <v>102</v>
      </c>
      <c r="CB138" s="481" t="s">
        <v>102</v>
      </c>
      <c r="CC138" s="481" t="s">
        <v>102</v>
      </c>
      <c r="CD138" s="481" t="s">
        <v>102</v>
      </c>
      <c r="CE138" s="481" t="s">
        <v>102</v>
      </c>
      <c r="CF138" s="481" t="s">
        <v>102</v>
      </c>
      <c r="CG138" s="481" t="s">
        <v>102</v>
      </c>
      <c r="CH138" s="481" t="s">
        <v>102</v>
      </c>
      <c r="CI138" s="481" t="s">
        <v>102</v>
      </c>
      <c r="CJ138" s="481" t="s">
        <v>102</v>
      </c>
      <c r="CK138" s="481" t="s">
        <v>102</v>
      </c>
      <c r="CL138" s="481" t="s">
        <v>102</v>
      </c>
      <c r="CM138" s="481" t="s">
        <v>102</v>
      </c>
      <c r="CN138" s="481" t="s">
        <v>102</v>
      </c>
      <c r="CO138" s="481" t="s">
        <v>102</v>
      </c>
      <c r="CP138" s="481" t="s">
        <v>102</v>
      </c>
      <c r="CQ138" s="481" t="s">
        <v>102</v>
      </c>
      <c r="CR138" s="481" t="s">
        <v>102</v>
      </c>
      <c r="CS138" s="481" t="s">
        <v>102</v>
      </c>
      <c r="CT138" s="481" t="s">
        <v>102</v>
      </c>
      <c r="CU138" s="481" t="s">
        <v>102</v>
      </c>
      <c r="CV138" s="481" t="s">
        <v>102</v>
      </c>
      <c r="CW138" s="481" t="s">
        <v>102</v>
      </c>
      <c r="CX138" s="481" t="s">
        <v>102</v>
      </c>
      <c r="CY138" s="481" t="s">
        <v>102</v>
      </c>
      <c r="CZ138" s="481" t="s">
        <v>102</v>
      </c>
      <c r="DA138" s="481" t="s">
        <v>102</v>
      </c>
      <c r="DB138" s="481" t="s">
        <v>102</v>
      </c>
      <c r="DC138" s="481" t="s">
        <v>102</v>
      </c>
      <c r="DD138" s="481" t="s">
        <v>102</v>
      </c>
      <c r="DE138" s="481" t="s">
        <v>102</v>
      </c>
      <c r="DF138" s="481" t="s">
        <v>102</v>
      </c>
      <c r="DG138" s="481" t="s">
        <v>102</v>
      </c>
      <c r="DH138" s="481" t="s">
        <v>102</v>
      </c>
      <c r="DI138" s="481" t="s">
        <v>102</v>
      </c>
      <c r="DJ138" s="481" t="s">
        <v>102</v>
      </c>
      <c r="DK138" s="481" t="s">
        <v>102</v>
      </c>
      <c r="DL138" s="481" t="s">
        <v>102</v>
      </c>
      <c r="DM138" s="481" t="s">
        <v>102</v>
      </c>
      <c r="DN138" s="481" t="s">
        <v>102</v>
      </c>
      <c r="DO138" s="481" t="s">
        <v>102</v>
      </c>
      <c r="DP138" s="481" t="s">
        <v>102</v>
      </c>
      <c r="DQ138" s="481" t="s">
        <v>102</v>
      </c>
      <c r="DR138" s="481" t="s">
        <v>102</v>
      </c>
      <c r="DS138" s="481" t="s">
        <v>102</v>
      </c>
      <c r="DT138" s="481" t="s">
        <v>102</v>
      </c>
      <c r="DU138" s="481" t="s">
        <v>102</v>
      </c>
      <c r="DV138" s="481" t="s">
        <v>102</v>
      </c>
      <c r="DW138" s="481" t="s">
        <v>102</v>
      </c>
      <c r="DX138" s="481" t="s">
        <v>102</v>
      </c>
      <c r="DY138" s="481" t="s">
        <v>102</v>
      </c>
      <c r="DZ138" s="481" t="s">
        <v>102</v>
      </c>
      <c r="EA138" s="481" t="s">
        <v>102</v>
      </c>
      <c r="EB138" s="481" t="s">
        <v>102</v>
      </c>
    </row>
    <row r="139" spans="1:132" x14ac:dyDescent="0.15">
      <c r="B139" s="481">
        <v>4368143</v>
      </c>
      <c r="C139" s="481" t="s">
        <v>102</v>
      </c>
      <c r="D139" s="481" t="s">
        <v>4998</v>
      </c>
      <c r="E139" s="481" t="s">
        <v>102</v>
      </c>
      <c r="F139" s="481" t="s">
        <v>102</v>
      </c>
      <c r="G139" s="481" t="s">
        <v>102</v>
      </c>
      <c r="H139" s="481" t="s">
        <v>102</v>
      </c>
      <c r="I139" s="481" t="s">
        <v>102</v>
      </c>
      <c r="J139" s="481" t="s">
        <v>102</v>
      </c>
      <c r="K139" s="481" t="s">
        <v>102</v>
      </c>
      <c r="L139" s="481" t="s">
        <v>102</v>
      </c>
      <c r="M139" s="481" t="s">
        <v>102</v>
      </c>
      <c r="N139" s="481" t="s">
        <v>102</v>
      </c>
      <c r="O139" s="481" t="s">
        <v>102</v>
      </c>
      <c r="P139" s="481" t="s">
        <v>102</v>
      </c>
      <c r="Q139" s="481" t="s">
        <v>102</v>
      </c>
      <c r="R139" s="481" t="s">
        <v>102</v>
      </c>
      <c r="S139" s="481" t="s">
        <v>102</v>
      </c>
      <c r="T139" s="481" t="s">
        <v>102</v>
      </c>
      <c r="U139" s="481" t="s">
        <v>102</v>
      </c>
      <c r="V139" s="481" t="s">
        <v>102</v>
      </c>
      <c r="W139" s="481" t="s">
        <v>102</v>
      </c>
      <c r="X139" s="481" t="s">
        <v>102</v>
      </c>
      <c r="Y139" s="481" t="s">
        <v>102</v>
      </c>
      <c r="Z139" s="481" t="s">
        <v>102</v>
      </c>
      <c r="AA139" s="481" t="s">
        <v>102</v>
      </c>
      <c r="AB139" s="481" t="s">
        <v>102</v>
      </c>
      <c r="AC139" s="481" t="s">
        <v>102</v>
      </c>
      <c r="AD139" s="481" t="s">
        <v>102</v>
      </c>
      <c r="AE139" s="481" t="s">
        <v>102</v>
      </c>
      <c r="AF139" s="481" t="s">
        <v>102</v>
      </c>
      <c r="AG139" s="481" t="s">
        <v>102</v>
      </c>
      <c r="AH139" s="481" t="s">
        <v>102</v>
      </c>
      <c r="AI139" s="481" t="s">
        <v>102</v>
      </c>
      <c r="AJ139" s="481" t="s">
        <v>102</v>
      </c>
      <c r="AK139" s="481" t="s">
        <v>102</v>
      </c>
      <c r="AL139" s="481" t="s">
        <v>102</v>
      </c>
      <c r="AM139" s="481" t="s">
        <v>102</v>
      </c>
      <c r="AN139" s="481" t="s">
        <v>102</v>
      </c>
      <c r="AO139" s="481" t="s">
        <v>102</v>
      </c>
      <c r="AP139" s="481" t="s">
        <v>102</v>
      </c>
      <c r="AQ139" s="481" t="s">
        <v>102</v>
      </c>
      <c r="AR139" s="481" t="s">
        <v>102</v>
      </c>
      <c r="AS139" s="481" t="s">
        <v>102</v>
      </c>
      <c r="AT139" s="481" t="s">
        <v>102</v>
      </c>
      <c r="AU139" s="481" t="s">
        <v>102</v>
      </c>
      <c r="AV139" s="481" t="s">
        <v>102</v>
      </c>
      <c r="AW139" s="481" t="s">
        <v>102</v>
      </c>
      <c r="AX139" s="481" t="s">
        <v>102</v>
      </c>
      <c r="AY139" s="481" t="s">
        <v>102</v>
      </c>
      <c r="AZ139" s="481" t="s">
        <v>102</v>
      </c>
      <c r="BA139" s="481" t="s">
        <v>102</v>
      </c>
      <c r="BB139" s="481" t="s">
        <v>102</v>
      </c>
      <c r="BC139" s="481" t="s">
        <v>102</v>
      </c>
      <c r="BD139" s="481" t="s">
        <v>102</v>
      </c>
      <c r="BE139" s="481" t="s">
        <v>102</v>
      </c>
      <c r="BF139" s="481" t="s">
        <v>102</v>
      </c>
      <c r="BG139" s="481" t="s">
        <v>102</v>
      </c>
      <c r="BH139" s="481" t="s">
        <v>102</v>
      </c>
      <c r="BI139" s="481" t="s">
        <v>102</v>
      </c>
      <c r="BJ139" s="481" t="s">
        <v>102</v>
      </c>
      <c r="BK139" s="481" t="s">
        <v>102</v>
      </c>
      <c r="BL139" s="481" t="s">
        <v>102</v>
      </c>
      <c r="BM139" s="481" t="s">
        <v>102</v>
      </c>
      <c r="BN139" s="481" t="s">
        <v>102</v>
      </c>
      <c r="BO139" s="481" t="s">
        <v>102</v>
      </c>
      <c r="BP139" s="481" t="s">
        <v>102</v>
      </c>
      <c r="BQ139" s="481" t="s">
        <v>102</v>
      </c>
      <c r="BR139" s="481" t="s">
        <v>102</v>
      </c>
      <c r="BS139" s="481" t="s">
        <v>102</v>
      </c>
      <c r="BT139" s="481" t="s">
        <v>102</v>
      </c>
      <c r="BU139" s="481" t="s">
        <v>102</v>
      </c>
      <c r="BV139" s="481" t="s">
        <v>102</v>
      </c>
      <c r="BW139" s="481" t="s">
        <v>102</v>
      </c>
      <c r="BX139" s="481" t="s">
        <v>102</v>
      </c>
      <c r="BY139" s="481" t="s">
        <v>102</v>
      </c>
      <c r="BZ139" s="481" t="s">
        <v>102</v>
      </c>
      <c r="CA139" s="481" t="s">
        <v>102</v>
      </c>
      <c r="CB139" s="481" t="s">
        <v>102</v>
      </c>
      <c r="CC139" s="481" t="s">
        <v>102</v>
      </c>
      <c r="CD139" s="481" t="s">
        <v>102</v>
      </c>
      <c r="CE139" s="481" t="s">
        <v>102</v>
      </c>
      <c r="CF139" s="481" t="s">
        <v>102</v>
      </c>
      <c r="CG139" s="481" t="s">
        <v>102</v>
      </c>
      <c r="CH139" s="481" t="s">
        <v>102</v>
      </c>
      <c r="CI139" s="481" t="s">
        <v>102</v>
      </c>
      <c r="CJ139" s="481" t="s">
        <v>102</v>
      </c>
      <c r="CK139" s="481" t="s">
        <v>102</v>
      </c>
      <c r="CL139" s="481" t="s">
        <v>102</v>
      </c>
      <c r="CM139" s="481" t="s">
        <v>102</v>
      </c>
      <c r="CN139" s="481" t="s">
        <v>102</v>
      </c>
      <c r="CO139" s="481" t="s">
        <v>102</v>
      </c>
      <c r="CP139" s="481" t="s">
        <v>102</v>
      </c>
      <c r="CQ139" s="481" t="s">
        <v>102</v>
      </c>
      <c r="CR139" s="481" t="s">
        <v>102</v>
      </c>
      <c r="CS139" s="481" t="s">
        <v>102</v>
      </c>
      <c r="CT139" s="481" t="s">
        <v>102</v>
      </c>
      <c r="CU139" s="481" t="s">
        <v>102</v>
      </c>
      <c r="CV139" s="481" t="s">
        <v>102</v>
      </c>
      <c r="CW139" s="481" t="s">
        <v>102</v>
      </c>
      <c r="CX139" s="481" t="s">
        <v>102</v>
      </c>
      <c r="CY139" s="481" t="s">
        <v>102</v>
      </c>
      <c r="CZ139" s="481" t="s">
        <v>102</v>
      </c>
      <c r="DA139" s="481" t="s">
        <v>102</v>
      </c>
      <c r="DB139" s="481" t="s">
        <v>102</v>
      </c>
      <c r="DC139" s="481" t="s">
        <v>102</v>
      </c>
      <c r="DD139" s="481" t="s">
        <v>102</v>
      </c>
      <c r="DE139" s="481" t="s">
        <v>102</v>
      </c>
      <c r="DF139" s="481" t="s">
        <v>102</v>
      </c>
      <c r="DG139" s="481" t="s">
        <v>102</v>
      </c>
      <c r="DH139" s="481" t="s">
        <v>102</v>
      </c>
      <c r="DI139" s="481" t="s">
        <v>102</v>
      </c>
      <c r="DJ139" s="481" t="s">
        <v>102</v>
      </c>
      <c r="DK139" s="481" t="s">
        <v>102</v>
      </c>
      <c r="DL139" s="481" t="s">
        <v>102</v>
      </c>
      <c r="DM139" s="481" t="s">
        <v>102</v>
      </c>
      <c r="DN139" s="481" t="s">
        <v>102</v>
      </c>
      <c r="DO139" s="481" t="s">
        <v>102</v>
      </c>
      <c r="DP139" s="481" t="s">
        <v>102</v>
      </c>
      <c r="DQ139" s="481" t="s">
        <v>102</v>
      </c>
      <c r="DR139" s="481" t="s">
        <v>102</v>
      </c>
      <c r="DS139" s="481" t="s">
        <v>102</v>
      </c>
      <c r="DT139" s="481" t="s">
        <v>102</v>
      </c>
      <c r="DU139" s="481" t="s">
        <v>102</v>
      </c>
      <c r="DV139" s="481" t="s">
        <v>102</v>
      </c>
      <c r="DW139" s="481" t="s">
        <v>102</v>
      </c>
      <c r="DX139" s="481" t="s">
        <v>102</v>
      </c>
      <c r="DY139" s="481" t="s">
        <v>102</v>
      </c>
      <c r="DZ139" s="481" t="s">
        <v>102</v>
      </c>
      <c r="EA139" s="481" t="s">
        <v>102</v>
      </c>
      <c r="EB139" s="481" t="s">
        <v>102</v>
      </c>
    </row>
    <row r="140" spans="1:132" x14ac:dyDescent="0.15">
      <c r="A140" s="485"/>
      <c r="B140" s="481">
        <v>4217539</v>
      </c>
      <c r="C140" s="481" t="s">
        <v>102</v>
      </c>
      <c r="D140" s="481" t="s">
        <v>4999</v>
      </c>
      <c r="E140" s="481" t="s">
        <v>5000</v>
      </c>
      <c r="F140" s="481" t="s">
        <v>4647</v>
      </c>
      <c r="G140" s="481" t="s">
        <v>4999</v>
      </c>
      <c r="H140" s="481" t="s">
        <v>5000</v>
      </c>
      <c r="I140" s="481" t="s">
        <v>102</v>
      </c>
      <c r="J140" s="481" t="s">
        <v>102</v>
      </c>
      <c r="K140" s="481" t="s">
        <v>102</v>
      </c>
      <c r="L140" s="481" t="s">
        <v>102</v>
      </c>
      <c r="M140" s="481" t="s">
        <v>102</v>
      </c>
      <c r="N140" s="481" t="s">
        <v>102</v>
      </c>
      <c r="O140" s="481" t="s">
        <v>102</v>
      </c>
      <c r="P140" s="481" t="s">
        <v>102</v>
      </c>
      <c r="Q140" s="481" t="s">
        <v>102</v>
      </c>
      <c r="R140" s="481" t="s">
        <v>102</v>
      </c>
      <c r="S140" s="481" t="s">
        <v>102</v>
      </c>
      <c r="T140" s="481" t="s">
        <v>102</v>
      </c>
      <c r="U140" s="481" t="s">
        <v>102</v>
      </c>
      <c r="V140" s="481" t="s">
        <v>102</v>
      </c>
      <c r="W140" s="481" t="s">
        <v>102</v>
      </c>
      <c r="X140" s="481" t="s">
        <v>102</v>
      </c>
      <c r="Y140" s="481" t="s">
        <v>102</v>
      </c>
      <c r="Z140" s="481" t="s">
        <v>102</v>
      </c>
      <c r="AA140" s="481" t="s">
        <v>102</v>
      </c>
      <c r="AB140" s="481" t="s">
        <v>102</v>
      </c>
      <c r="AC140" s="481" t="s">
        <v>102</v>
      </c>
      <c r="AD140" s="481" t="s">
        <v>102</v>
      </c>
      <c r="AE140" s="481" t="s">
        <v>102</v>
      </c>
      <c r="AF140" s="481" t="s">
        <v>102</v>
      </c>
      <c r="AG140" s="481" t="s">
        <v>102</v>
      </c>
      <c r="AH140" s="481" t="s">
        <v>102</v>
      </c>
      <c r="AI140" s="481" t="s">
        <v>102</v>
      </c>
      <c r="AJ140" s="481" t="s">
        <v>102</v>
      </c>
      <c r="AK140" s="481" t="s">
        <v>102</v>
      </c>
      <c r="AL140" s="481" t="s">
        <v>102</v>
      </c>
      <c r="AM140" s="481" t="s">
        <v>102</v>
      </c>
      <c r="AN140" s="481" t="s">
        <v>102</v>
      </c>
      <c r="AO140" s="481" t="s">
        <v>102</v>
      </c>
      <c r="AP140" s="481" t="s">
        <v>102</v>
      </c>
      <c r="AQ140" s="481" t="s">
        <v>102</v>
      </c>
      <c r="AR140" s="481" t="s">
        <v>102</v>
      </c>
      <c r="AS140" s="481" t="s">
        <v>102</v>
      </c>
      <c r="AT140" s="481" t="s">
        <v>102</v>
      </c>
      <c r="AU140" s="481" t="s">
        <v>102</v>
      </c>
      <c r="AV140" s="481" t="s">
        <v>102</v>
      </c>
      <c r="AW140" s="481" t="s">
        <v>102</v>
      </c>
      <c r="AX140" s="481" t="s">
        <v>102</v>
      </c>
      <c r="AY140" s="481" t="s">
        <v>102</v>
      </c>
      <c r="AZ140" s="481" t="s">
        <v>102</v>
      </c>
      <c r="BA140" s="481" t="s">
        <v>102</v>
      </c>
      <c r="BB140" s="481" t="s">
        <v>102</v>
      </c>
      <c r="BC140" s="481" t="s">
        <v>102</v>
      </c>
      <c r="BD140" s="481" t="s">
        <v>102</v>
      </c>
      <c r="BE140" s="481" t="s">
        <v>102</v>
      </c>
      <c r="BF140" s="481" t="s">
        <v>102</v>
      </c>
      <c r="BG140" s="481" t="s">
        <v>102</v>
      </c>
      <c r="BH140" s="481" t="s">
        <v>102</v>
      </c>
      <c r="BI140" s="481" t="s">
        <v>102</v>
      </c>
      <c r="BJ140" s="481" t="s">
        <v>102</v>
      </c>
      <c r="BK140" s="481" t="s">
        <v>102</v>
      </c>
      <c r="BL140" s="481" t="s">
        <v>102</v>
      </c>
      <c r="BM140" s="481" t="s">
        <v>102</v>
      </c>
      <c r="BN140" s="481" t="s">
        <v>102</v>
      </c>
      <c r="BO140" s="481" t="s">
        <v>102</v>
      </c>
      <c r="BP140" s="481" t="s">
        <v>102</v>
      </c>
      <c r="BQ140" s="481" t="s">
        <v>102</v>
      </c>
      <c r="BR140" s="481" t="s">
        <v>102</v>
      </c>
      <c r="BS140" s="481" t="s">
        <v>102</v>
      </c>
      <c r="BT140" s="481" t="s">
        <v>102</v>
      </c>
      <c r="BU140" s="481" t="s">
        <v>102</v>
      </c>
      <c r="BV140" s="481" t="s">
        <v>102</v>
      </c>
      <c r="BW140" s="481" t="s">
        <v>102</v>
      </c>
      <c r="BX140" s="481" t="s">
        <v>102</v>
      </c>
      <c r="BY140" s="481" t="s">
        <v>102</v>
      </c>
      <c r="BZ140" s="481" t="s">
        <v>102</v>
      </c>
      <c r="CA140" s="481" t="s">
        <v>102</v>
      </c>
      <c r="CB140" s="481" t="s">
        <v>102</v>
      </c>
      <c r="CC140" s="481" t="s">
        <v>102</v>
      </c>
      <c r="CD140" s="481" t="s">
        <v>102</v>
      </c>
      <c r="CE140" s="481" t="s">
        <v>102</v>
      </c>
      <c r="CF140" s="481" t="s">
        <v>102</v>
      </c>
      <c r="CG140" s="481" t="s">
        <v>102</v>
      </c>
      <c r="CH140" s="481" t="s">
        <v>102</v>
      </c>
      <c r="CI140" s="481" t="s">
        <v>102</v>
      </c>
      <c r="CJ140" s="481" t="s">
        <v>102</v>
      </c>
      <c r="CK140" s="481" t="s">
        <v>102</v>
      </c>
      <c r="CL140" s="481" t="s">
        <v>102</v>
      </c>
      <c r="CM140" s="481" t="s">
        <v>102</v>
      </c>
      <c r="CN140" s="481" t="s">
        <v>102</v>
      </c>
      <c r="CO140" s="481" t="s">
        <v>102</v>
      </c>
      <c r="CP140" s="481" t="s">
        <v>102</v>
      </c>
      <c r="CQ140" s="481" t="s">
        <v>102</v>
      </c>
      <c r="CR140" s="481" t="s">
        <v>102</v>
      </c>
      <c r="CS140" s="481" t="s">
        <v>102</v>
      </c>
      <c r="CT140" s="481" t="s">
        <v>102</v>
      </c>
      <c r="CU140" s="481" t="s">
        <v>102</v>
      </c>
      <c r="CV140" s="481" t="s">
        <v>102</v>
      </c>
      <c r="CW140" s="481" t="s">
        <v>102</v>
      </c>
      <c r="CX140" s="481" t="s">
        <v>102</v>
      </c>
      <c r="CY140" s="481" t="s">
        <v>102</v>
      </c>
      <c r="CZ140" s="481" t="s">
        <v>102</v>
      </c>
      <c r="DA140" s="481" t="s">
        <v>102</v>
      </c>
      <c r="DB140" s="481" t="s">
        <v>102</v>
      </c>
      <c r="DC140" s="481" t="s">
        <v>102</v>
      </c>
      <c r="DD140" s="481" t="s">
        <v>102</v>
      </c>
      <c r="DE140" s="481" t="s">
        <v>102</v>
      </c>
      <c r="DF140" s="481" t="s">
        <v>102</v>
      </c>
      <c r="DG140" s="481" t="s">
        <v>102</v>
      </c>
      <c r="DH140" s="481" t="s">
        <v>102</v>
      </c>
      <c r="DI140" s="481" t="s">
        <v>102</v>
      </c>
      <c r="DJ140" s="481" t="s">
        <v>102</v>
      </c>
      <c r="DK140" s="481" t="s">
        <v>102</v>
      </c>
      <c r="DL140" s="481" t="s">
        <v>102</v>
      </c>
      <c r="DM140" s="481" t="s">
        <v>102</v>
      </c>
      <c r="DN140" s="481" t="s">
        <v>102</v>
      </c>
      <c r="DO140" s="481" t="s">
        <v>102</v>
      </c>
      <c r="DP140" s="481" t="s">
        <v>102</v>
      </c>
      <c r="DQ140" s="481" t="s">
        <v>102</v>
      </c>
      <c r="DR140" s="481" t="s">
        <v>102</v>
      </c>
      <c r="DS140" s="481" t="s">
        <v>102</v>
      </c>
      <c r="DT140" s="481" t="s">
        <v>102</v>
      </c>
      <c r="DU140" s="481" t="s">
        <v>102</v>
      </c>
      <c r="DV140" s="481" t="s">
        <v>102</v>
      </c>
      <c r="DW140" s="481" t="s">
        <v>102</v>
      </c>
      <c r="DX140" s="481" t="s">
        <v>102</v>
      </c>
      <c r="DY140" s="481" t="s">
        <v>102</v>
      </c>
      <c r="DZ140" s="481" t="s">
        <v>102</v>
      </c>
      <c r="EA140" s="481" t="s">
        <v>102</v>
      </c>
      <c r="EB140" s="481" t="s">
        <v>102</v>
      </c>
    </row>
    <row r="141" spans="1:132" x14ac:dyDescent="0.15">
      <c r="A141" s="485"/>
      <c r="B141" s="481">
        <v>4202838</v>
      </c>
      <c r="C141" s="481" t="s">
        <v>5001</v>
      </c>
      <c r="D141" s="481" t="s">
        <v>5002</v>
      </c>
      <c r="E141" s="481" t="s">
        <v>5003</v>
      </c>
      <c r="F141" s="481" t="s">
        <v>5004</v>
      </c>
      <c r="G141" s="481" t="s">
        <v>5005</v>
      </c>
      <c r="H141" s="481" t="s">
        <v>5006</v>
      </c>
      <c r="I141" s="481" t="s">
        <v>5007</v>
      </c>
      <c r="J141" s="481" t="s">
        <v>5008</v>
      </c>
      <c r="K141" s="481" t="s">
        <v>5009</v>
      </c>
      <c r="L141" s="481" t="s">
        <v>5010</v>
      </c>
      <c r="M141" s="481" t="s">
        <v>102</v>
      </c>
      <c r="N141" s="481" t="s">
        <v>102</v>
      </c>
      <c r="O141" s="481" t="s">
        <v>102</v>
      </c>
      <c r="P141" s="481" t="s">
        <v>102</v>
      </c>
      <c r="Q141" s="481" t="s">
        <v>102</v>
      </c>
      <c r="R141" s="481" t="s">
        <v>102</v>
      </c>
      <c r="S141" s="481" t="s">
        <v>102</v>
      </c>
      <c r="T141" s="481" t="s">
        <v>102</v>
      </c>
      <c r="U141" s="481" t="s">
        <v>102</v>
      </c>
      <c r="V141" s="481" t="s">
        <v>102</v>
      </c>
      <c r="W141" s="481" t="s">
        <v>102</v>
      </c>
      <c r="X141" s="481" t="s">
        <v>102</v>
      </c>
      <c r="Y141" s="481" t="s">
        <v>102</v>
      </c>
      <c r="Z141" s="481" t="s">
        <v>102</v>
      </c>
      <c r="AA141" s="481" t="s">
        <v>102</v>
      </c>
      <c r="AB141" s="481" t="s">
        <v>102</v>
      </c>
      <c r="AC141" s="481" t="s">
        <v>102</v>
      </c>
      <c r="AD141" s="481" t="s">
        <v>102</v>
      </c>
      <c r="AE141" s="481" t="s">
        <v>102</v>
      </c>
      <c r="AF141" s="481" t="s">
        <v>102</v>
      </c>
      <c r="AG141" s="481" t="s">
        <v>102</v>
      </c>
      <c r="AH141" s="481" t="s">
        <v>102</v>
      </c>
      <c r="AI141" s="481" t="s">
        <v>102</v>
      </c>
      <c r="AJ141" s="481" t="s">
        <v>102</v>
      </c>
      <c r="AK141" s="481" t="s">
        <v>102</v>
      </c>
      <c r="AL141" s="481" t="s">
        <v>102</v>
      </c>
      <c r="AM141" s="481" t="s">
        <v>102</v>
      </c>
      <c r="AN141" s="481" t="s">
        <v>102</v>
      </c>
      <c r="AO141" s="481" t="s">
        <v>102</v>
      </c>
      <c r="AP141" s="481" t="s">
        <v>102</v>
      </c>
      <c r="AQ141" s="481" t="s">
        <v>102</v>
      </c>
      <c r="AR141" s="481" t="s">
        <v>102</v>
      </c>
      <c r="AS141" s="481" t="s">
        <v>102</v>
      </c>
      <c r="AT141" s="481" t="s">
        <v>102</v>
      </c>
      <c r="AU141" s="481" t="s">
        <v>102</v>
      </c>
      <c r="AV141" s="481" t="s">
        <v>102</v>
      </c>
      <c r="AW141" s="481" t="s">
        <v>102</v>
      </c>
      <c r="AX141" s="481" t="s">
        <v>102</v>
      </c>
      <c r="AY141" s="481" t="s">
        <v>102</v>
      </c>
      <c r="AZ141" s="481" t="s">
        <v>102</v>
      </c>
      <c r="BA141" s="481" t="s">
        <v>102</v>
      </c>
      <c r="BB141" s="481" t="s">
        <v>102</v>
      </c>
      <c r="BC141" s="481" t="s">
        <v>102</v>
      </c>
      <c r="BD141" s="481" t="s">
        <v>102</v>
      </c>
      <c r="BE141" s="481" t="s">
        <v>102</v>
      </c>
      <c r="BF141" s="481" t="s">
        <v>102</v>
      </c>
      <c r="BG141" s="481" t="s">
        <v>102</v>
      </c>
      <c r="BH141" s="481" t="s">
        <v>102</v>
      </c>
      <c r="BI141" s="481" t="s">
        <v>102</v>
      </c>
      <c r="BJ141" s="481" t="s">
        <v>102</v>
      </c>
      <c r="BK141" s="481" t="s">
        <v>102</v>
      </c>
      <c r="BL141" s="481" t="s">
        <v>102</v>
      </c>
      <c r="BM141" s="481" t="s">
        <v>102</v>
      </c>
      <c r="BN141" s="481" t="s">
        <v>102</v>
      </c>
      <c r="BO141" s="481" t="s">
        <v>102</v>
      </c>
      <c r="BP141" s="481" t="s">
        <v>102</v>
      </c>
      <c r="BQ141" s="481" t="s">
        <v>102</v>
      </c>
      <c r="BR141" s="481" t="s">
        <v>102</v>
      </c>
      <c r="BS141" s="481" t="s">
        <v>102</v>
      </c>
      <c r="BT141" s="481" t="s">
        <v>102</v>
      </c>
      <c r="BU141" s="481" t="s">
        <v>102</v>
      </c>
      <c r="BV141" s="481" t="s">
        <v>102</v>
      </c>
      <c r="BW141" s="481" t="s">
        <v>102</v>
      </c>
      <c r="BX141" s="481" t="s">
        <v>102</v>
      </c>
      <c r="BY141" s="481" t="s">
        <v>102</v>
      </c>
      <c r="BZ141" s="481" t="s">
        <v>102</v>
      </c>
      <c r="CA141" s="481" t="s">
        <v>102</v>
      </c>
      <c r="CB141" s="481" t="s">
        <v>102</v>
      </c>
      <c r="CC141" s="481" t="s">
        <v>102</v>
      </c>
      <c r="CD141" s="481" t="s">
        <v>102</v>
      </c>
      <c r="CE141" s="481" t="s">
        <v>102</v>
      </c>
      <c r="CF141" s="481" t="s">
        <v>102</v>
      </c>
      <c r="CG141" s="481" t="s">
        <v>102</v>
      </c>
      <c r="CH141" s="481" t="s">
        <v>102</v>
      </c>
      <c r="CI141" s="481" t="s">
        <v>102</v>
      </c>
      <c r="CJ141" s="481" t="s">
        <v>102</v>
      </c>
      <c r="CK141" s="481" t="s">
        <v>102</v>
      </c>
      <c r="CL141" s="481" t="s">
        <v>102</v>
      </c>
      <c r="CM141" s="481" t="s">
        <v>102</v>
      </c>
      <c r="CN141" s="481" t="s">
        <v>102</v>
      </c>
      <c r="CO141" s="481" t="s">
        <v>102</v>
      </c>
      <c r="CP141" s="481" t="s">
        <v>102</v>
      </c>
      <c r="CQ141" s="481" t="s">
        <v>102</v>
      </c>
      <c r="CR141" s="481" t="s">
        <v>102</v>
      </c>
      <c r="CS141" s="481" t="s">
        <v>102</v>
      </c>
      <c r="CT141" s="481" t="s">
        <v>102</v>
      </c>
      <c r="CU141" s="481" t="s">
        <v>102</v>
      </c>
      <c r="CV141" s="481" t="s">
        <v>102</v>
      </c>
      <c r="CW141" s="481" t="s">
        <v>102</v>
      </c>
      <c r="CX141" s="481" t="s">
        <v>102</v>
      </c>
      <c r="CY141" s="481" t="s">
        <v>102</v>
      </c>
      <c r="CZ141" s="481" t="s">
        <v>102</v>
      </c>
      <c r="DA141" s="481" t="s">
        <v>102</v>
      </c>
      <c r="DB141" s="481" t="s">
        <v>102</v>
      </c>
      <c r="DC141" s="481" t="s">
        <v>102</v>
      </c>
      <c r="DD141" s="481" t="s">
        <v>102</v>
      </c>
      <c r="DE141" s="481" t="s">
        <v>102</v>
      </c>
      <c r="DF141" s="481" t="s">
        <v>102</v>
      </c>
      <c r="DG141" s="481" t="s">
        <v>102</v>
      </c>
      <c r="DH141" s="481" t="s">
        <v>102</v>
      </c>
      <c r="DI141" s="481" t="s">
        <v>102</v>
      </c>
      <c r="DJ141" s="481" t="s">
        <v>102</v>
      </c>
      <c r="DK141" s="481" t="s">
        <v>102</v>
      </c>
      <c r="DL141" s="481" t="s">
        <v>102</v>
      </c>
      <c r="DM141" s="481" t="s">
        <v>102</v>
      </c>
      <c r="DN141" s="481" t="s">
        <v>102</v>
      </c>
      <c r="DO141" s="481" t="s">
        <v>102</v>
      </c>
      <c r="DP141" s="481" t="s">
        <v>102</v>
      </c>
      <c r="DQ141" s="481" t="s">
        <v>102</v>
      </c>
      <c r="DR141" s="481" t="s">
        <v>102</v>
      </c>
      <c r="DS141" s="481" t="s">
        <v>102</v>
      </c>
      <c r="DT141" s="481" t="s">
        <v>102</v>
      </c>
      <c r="DU141" s="481" t="s">
        <v>102</v>
      </c>
      <c r="DV141" s="481" t="s">
        <v>102</v>
      </c>
      <c r="DW141" s="481" t="s">
        <v>102</v>
      </c>
      <c r="DX141" s="481" t="s">
        <v>102</v>
      </c>
      <c r="DY141" s="481" t="s">
        <v>102</v>
      </c>
      <c r="DZ141" s="481" t="s">
        <v>102</v>
      </c>
      <c r="EA141" s="481" t="s">
        <v>102</v>
      </c>
      <c r="EB141" s="481" t="s">
        <v>102</v>
      </c>
    </row>
    <row r="142" spans="1:132" x14ac:dyDescent="0.15">
      <c r="B142" s="481">
        <v>3887614</v>
      </c>
      <c r="C142" s="481" t="s">
        <v>102</v>
      </c>
      <c r="D142" s="481" t="s">
        <v>102</v>
      </c>
      <c r="E142" s="481" t="s">
        <v>5011</v>
      </c>
      <c r="F142" s="481" t="s">
        <v>5012</v>
      </c>
      <c r="G142" s="481" t="s">
        <v>4650</v>
      </c>
      <c r="H142" s="481" t="s">
        <v>102</v>
      </c>
      <c r="I142" s="481" t="s">
        <v>102</v>
      </c>
      <c r="J142" s="481" t="s">
        <v>102</v>
      </c>
      <c r="K142" s="481" t="s">
        <v>102</v>
      </c>
      <c r="L142" s="481" t="s">
        <v>102</v>
      </c>
      <c r="M142" s="481" t="s">
        <v>102</v>
      </c>
      <c r="N142" s="481" t="s">
        <v>102</v>
      </c>
      <c r="O142" s="481" t="s">
        <v>102</v>
      </c>
      <c r="P142" s="481" t="s">
        <v>102</v>
      </c>
      <c r="Q142" s="481" t="s">
        <v>102</v>
      </c>
      <c r="R142" s="481" t="s">
        <v>102</v>
      </c>
      <c r="S142" s="481" t="s">
        <v>102</v>
      </c>
      <c r="T142" s="481" t="s">
        <v>102</v>
      </c>
      <c r="U142" s="481" t="s">
        <v>102</v>
      </c>
      <c r="V142" s="481" t="s">
        <v>102</v>
      </c>
      <c r="W142" s="481" t="s">
        <v>102</v>
      </c>
      <c r="X142" s="481" t="s">
        <v>102</v>
      </c>
      <c r="Y142" s="481" t="s">
        <v>102</v>
      </c>
      <c r="Z142" s="481" t="s">
        <v>102</v>
      </c>
      <c r="AA142" s="481" t="s">
        <v>102</v>
      </c>
      <c r="AB142" s="481" t="s">
        <v>102</v>
      </c>
      <c r="AC142" s="481" t="s">
        <v>102</v>
      </c>
      <c r="AD142" s="481" t="s">
        <v>102</v>
      </c>
      <c r="AE142" s="481" t="s">
        <v>102</v>
      </c>
      <c r="AF142" s="481" t="s">
        <v>102</v>
      </c>
      <c r="AG142" s="481" t="s">
        <v>102</v>
      </c>
      <c r="AH142" s="481" t="s">
        <v>102</v>
      </c>
      <c r="AI142" s="481" t="s">
        <v>102</v>
      </c>
      <c r="AJ142" s="481" t="s">
        <v>102</v>
      </c>
      <c r="AK142" s="481" t="s">
        <v>102</v>
      </c>
      <c r="AL142" s="481" t="s">
        <v>102</v>
      </c>
      <c r="AM142" s="481" t="s">
        <v>102</v>
      </c>
      <c r="AN142" s="481" t="s">
        <v>102</v>
      </c>
      <c r="AO142" s="481" t="s">
        <v>102</v>
      </c>
      <c r="AP142" s="481" t="s">
        <v>102</v>
      </c>
      <c r="AQ142" s="481" t="s">
        <v>102</v>
      </c>
      <c r="AR142" s="481" t="s">
        <v>102</v>
      </c>
      <c r="AS142" s="481" t="s">
        <v>102</v>
      </c>
      <c r="AT142" s="481" t="s">
        <v>102</v>
      </c>
      <c r="AU142" s="481" t="s">
        <v>102</v>
      </c>
      <c r="AV142" s="481" t="s">
        <v>102</v>
      </c>
      <c r="AW142" s="481" t="s">
        <v>102</v>
      </c>
      <c r="AX142" s="481" t="s">
        <v>102</v>
      </c>
      <c r="AY142" s="481" t="s">
        <v>102</v>
      </c>
      <c r="AZ142" s="481" t="s">
        <v>102</v>
      </c>
      <c r="BA142" s="481" t="s">
        <v>102</v>
      </c>
      <c r="BB142" s="481" t="s">
        <v>102</v>
      </c>
      <c r="BC142" s="481" t="s">
        <v>102</v>
      </c>
      <c r="BD142" s="481" t="s">
        <v>102</v>
      </c>
      <c r="BE142" s="481" t="s">
        <v>102</v>
      </c>
      <c r="BF142" s="481" t="s">
        <v>102</v>
      </c>
      <c r="BG142" s="481" t="s">
        <v>102</v>
      </c>
      <c r="BH142" s="481" t="s">
        <v>102</v>
      </c>
      <c r="BI142" s="481" t="s">
        <v>102</v>
      </c>
      <c r="BJ142" s="481" t="s">
        <v>102</v>
      </c>
      <c r="BK142" s="481" t="s">
        <v>102</v>
      </c>
      <c r="BL142" s="481" t="s">
        <v>102</v>
      </c>
      <c r="BM142" s="481" t="s">
        <v>102</v>
      </c>
      <c r="BN142" s="481" t="s">
        <v>102</v>
      </c>
      <c r="BO142" s="481" t="s">
        <v>102</v>
      </c>
      <c r="BP142" s="481" t="s">
        <v>102</v>
      </c>
      <c r="BQ142" s="481" t="s">
        <v>102</v>
      </c>
      <c r="BR142" s="481" t="s">
        <v>102</v>
      </c>
      <c r="BS142" s="481" t="s">
        <v>102</v>
      </c>
      <c r="BT142" s="481" t="s">
        <v>102</v>
      </c>
      <c r="BU142" s="481" t="s">
        <v>102</v>
      </c>
      <c r="BV142" s="481" t="s">
        <v>102</v>
      </c>
      <c r="BW142" s="481" t="s">
        <v>102</v>
      </c>
      <c r="BX142" s="481" t="s">
        <v>102</v>
      </c>
      <c r="BY142" s="481" t="s">
        <v>102</v>
      </c>
      <c r="BZ142" s="481" t="s">
        <v>102</v>
      </c>
      <c r="CA142" s="481" t="s">
        <v>102</v>
      </c>
      <c r="CB142" s="481" t="s">
        <v>102</v>
      </c>
      <c r="CC142" s="481" t="s">
        <v>102</v>
      </c>
      <c r="CD142" s="481" t="s">
        <v>102</v>
      </c>
      <c r="CE142" s="481" t="s">
        <v>102</v>
      </c>
      <c r="CF142" s="481" t="s">
        <v>102</v>
      </c>
      <c r="CG142" s="481" t="s">
        <v>102</v>
      </c>
      <c r="CH142" s="481" t="s">
        <v>102</v>
      </c>
      <c r="CI142" s="481" t="s">
        <v>102</v>
      </c>
      <c r="CJ142" s="481" t="s">
        <v>102</v>
      </c>
      <c r="CK142" s="481" t="s">
        <v>102</v>
      </c>
      <c r="CL142" s="481" t="s">
        <v>102</v>
      </c>
      <c r="CM142" s="481" t="s">
        <v>102</v>
      </c>
      <c r="CN142" s="481" t="s">
        <v>102</v>
      </c>
      <c r="CO142" s="481" t="s">
        <v>102</v>
      </c>
      <c r="CP142" s="481" t="s">
        <v>102</v>
      </c>
      <c r="CQ142" s="481" t="s">
        <v>102</v>
      </c>
      <c r="CR142" s="481" t="s">
        <v>102</v>
      </c>
      <c r="CS142" s="481" t="s">
        <v>102</v>
      </c>
      <c r="CT142" s="481" t="s">
        <v>102</v>
      </c>
      <c r="CU142" s="481" t="s">
        <v>102</v>
      </c>
      <c r="CV142" s="481" t="s">
        <v>102</v>
      </c>
      <c r="CW142" s="481" t="s">
        <v>102</v>
      </c>
      <c r="CX142" s="481" t="s">
        <v>102</v>
      </c>
      <c r="CY142" s="481" t="s">
        <v>102</v>
      </c>
      <c r="CZ142" s="481" t="s">
        <v>102</v>
      </c>
      <c r="DA142" s="481" t="s">
        <v>102</v>
      </c>
      <c r="DB142" s="481" t="s">
        <v>102</v>
      </c>
      <c r="DC142" s="481" t="s">
        <v>102</v>
      </c>
      <c r="DD142" s="481" t="s">
        <v>102</v>
      </c>
      <c r="DE142" s="481" t="s">
        <v>102</v>
      </c>
      <c r="DF142" s="481" t="s">
        <v>102</v>
      </c>
      <c r="DG142" s="481" t="s">
        <v>102</v>
      </c>
      <c r="DH142" s="481" t="s">
        <v>102</v>
      </c>
      <c r="DI142" s="481" t="s">
        <v>102</v>
      </c>
      <c r="DJ142" s="481" t="s">
        <v>102</v>
      </c>
      <c r="DK142" s="481" t="s">
        <v>102</v>
      </c>
      <c r="DL142" s="481" t="s">
        <v>102</v>
      </c>
      <c r="DM142" s="481" t="s">
        <v>102</v>
      </c>
      <c r="DN142" s="481" t="s">
        <v>102</v>
      </c>
      <c r="DO142" s="481" t="s">
        <v>102</v>
      </c>
      <c r="DP142" s="481" t="s">
        <v>102</v>
      </c>
      <c r="DQ142" s="481" t="s">
        <v>102</v>
      </c>
      <c r="DR142" s="481" t="s">
        <v>102</v>
      </c>
      <c r="DS142" s="481" t="s">
        <v>102</v>
      </c>
      <c r="DT142" s="481" t="s">
        <v>102</v>
      </c>
      <c r="DU142" s="481" t="s">
        <v>102</v>
      </c>
      <c r="DV142" s="481" t="s">
        <v>102</v>
      </c>
      <c r="DW142" s="481" t="s">
        <v>102</v>
      </c>
      <c r="DX142" s="481" t="s">
        <v>102</v>
      </c>
      <c r="DY142" s="481" t="s">
        <v>102</v>
      </c>
      <c r="DZ142" s="481" t="s">
        <v>102</v>
      </c>
      <c r="EA142" s="481" t="s">
        <v>102</v>
      </c>
      <c r="EB142" s="481" t="s">
        <v>102</v>
      </c>
    </row>
    <row r="143" spans="1:132" x14ac:dyDescent="0.15">
      <c r="B143" s="481">
        <v>4109165</v>
      </c>
      <c r="C143" s="481" t="s">
        <v>102</v>
      </c>
      <c r="D143" s="481" t="s">
        <v>102</v>
      </c>
      <c r="E143" s="481" t="s">
        <v>102</v>
      </c>
      <c r="F143" s="481" t="s">
        <v>5013</v>
      </c>
      <c r="G143" s="481" t="s">
        <v>5014</v>
      </c>
      <c r="H143" s="481" t="s">
        <v>5015</v>
      </c>
      <c r="I143" s="481" t="s">
        <v>5016</v>
      </c>
      <c r="J143" s="481" t="s">
        <v>5017</v>
      </c>
      <c r="K143" s="481" t="s">
        <v>5018</v>
      </c>
      <c r="L143" s="481" t="s">
        <v>5019</v>
      </c>
      <c r="M143" s="481" t="s">
        <v>5020</v>
      </c>
      <c r="N143" s="481" t="s">
        <v>5013</v>
      </c>
      <c r="O143" s="481" t="s">
        <v>4652</v>
      </c>
      <c r="P143" s="481" t="s">
        <v>5014</v>
      </c>
      <c r="Q143" s="481" t="s">
        <v>5015</v>
      </c>
      <c r="R143" s="481" t="s">
        <v>5016</v>
      </c>
      <c r="S143" s="481" t="s">
        <v>5017</v>
      </c>
      <c r="T143" s="481" t="s">
        <v>5018</v>
      </c>
      <c r="U143" s="481" t="s">
        <v>5019</v>
      </c>
      <c r="V143" s="481" t="s">
        <v>4653</v>
      </c>
      <c r="W143" s="481" t="s">
        <v>5020</v>
      </c>
      <c r="X143" s="481" t="s">
        <v>4654</v>
      </c>
      <c r="Y143" s="481" t="s">
        <v>102</v>
      </c>
      <c r="Z143" s="481" t="s">
        <v>102</v>
      </c>
      <c r="AA143" s="481" t="s">
        <v>102</v>
      </c>
      <c r="AB143" s="481" t="s">
        <v>102</v>
      </c>
      <c r="AC143" s="481" t="s">
        <v>102</v>
      </c>
      <c r="AD143" s="481" t="s">
        <v>102</v>
      </c>
      <c r="AE143" s="481" t="s">
        <v>102</v>
      </c>
      <c r="AF143" s="481" t="s">
        <v>102</v>
      </c>
      <c r="AG143" s="481" t="s">
        <v>102</v>
      </c>
      <c r="AH143" s="481" t="s">
        <v>102</v>
      </c>
      <c r="AI143" s="481" t="s">
        <v>102</v>
      </c>
      <c r="AJ143" s="481" t="s">
        <v>102</v>
      </c>
      <c r="AK143" s="481" t="s">
        <v>102</v>
      </c>
      <c r="AL143" s="481" t="s">
        <v>102</v>
      </c>
      <c r="AM143" s="481" t="s">
        <v>102</v>
      </c>
      <c r="AN143" s="481" t="s">
        <v>102</v>
      </c>
      <c r="AO143" s="481" t="s">
        <v>102</v>
      </c>
      <c r="AP143" s="481" t="s">
        <v>102</v>
      </c>
      <c r="AQ143" s="481" t="s">
        <v>102</v>
      </c>
      <c r="AR143" s="481" t="s">
        <v>102</v>
      </c>
      <c r="AS143" s="481" t="s">
        <v>102</v>
      </c>
      <c r="AT143" s="481" t="s">
        <v>102</v>
      </c>
      <c r="AU143" s="481" t="s">
        <v>102</v>
      </c>
      <c r="AV143" s="481" t="s">
        <v>102</v>
      </c>
      <c r="AW143" s="481" t="s">
        <v>102</v>
      </c>
      <c r="AX143" s="481" t="s">
        <v>102</v>
      </c>
      <c r="AY143" s="481" t="s">
        <v>102</v>
      </c>
      <c r="AZ143" s="481" t="s">
        <v>102</v>
      </c>
      <c r="BA143" s="481" t="s">
        <v>102</v>
      </c>
      <c r="BB143" s="481" t="s">
        <v>102</v>
      </c>
      <c r="BC143" s="481" t="s">
        <v>102</v>
      </c>
      <c r="BD143" s="481" t="s">
        <v>102</v>
      </c>
      <c r="BE143" s="481" t="s">
        <v>102</v>
      </c>
      <c r="BF143" s="481" t="s">
        <v>102</v>
      </c>
      <c r="BG143" s="481" t="s">
        <v>102</v>
      </c>
      <c r="BH143" s="481" t="s">
        <v>102</v>
      </c>
      <c r="BI143" s="481" t="s">
        <v>102</v>
      </c>
      <c r="BJ143" s="481" t="s">
        <v>102</v>
      </c>
      <c r="BK143" s="481" t="s">
        <v>102</v>
      </c>
      <c r="BL143" s="481" t="s">
        <v>102</v>
      </c>
      <c r="BM143" s="481" t="s">
        <v>102</v>
      </c>
      <c r="BN143" s="481" t="s">
        <v>102</v>
      </c>
      <c r="BO143" s="481" t="s">
        <v>102</v>
      </c>
      <c r="BP143" s="481" t="s">
        <v>102</v>
      </c>
      <c r="BQ143" s="481" t="s">
        <v>102</v>
      </c>
      <c r="BR143" s="481" t="s">
        <v>102</v>
      </c>
      <c r="BS143" s="481" t="s">
        <v>102</v>
      </c>
      <c r="BT143" s="481" t="s">
        <v>102</v>
      </c>
      <c r="BU143" s="481" t="s">
        <v>102</v>
      </c>
      <c r="BV143" s="481" t="s">
        <v>102</v>
      </c>
      <c r="BW143" s="481" t="s">
        <v>102</v>
      </c>
      <c r="BX143" s="481" t="s">
        <v>102</v>
      </c>
      <c r="BY143" s="481" t="s">
        <v>102</v>
      </c>
      <c r="BZ143" s="481" t="s">
        <v>102</v>
      </c>
      <c r="CA143" s="481" t="s">
        <v>102</v>
      </c>
      <c r="CB143" s="481" t="s">
        <v>102</v>
      </c>
      <c r="CC143" s="481" t="s">
        <v>102</v>
      </c>
      <c r="CD143" s="481" t="s">
        <v>102</v>
      </c>
      <c r="CE143" s="481" t="s">
        <v>102</v>
      </c>
      <c r="CF143" s="481" t="s">
        <v>102</v>
      </c>
      <c r="CG143" s="481" t="s">
        <v>102</v>
      </c>
      <c r="CH143" s="481" t="s">
        <v>102</v>
      </c>
      <c r="CI143" s="481" t="s">
        <v>102</v>
      </c>
      <c r="CJ143" s="481" t="s">
        <v>102</v>
      </c>
      <c r="CK143" s="481" t="s">
        <v>102</v>
      </c>
      <c r="CL143" s="481" t="s">
        <v>102</v>
      </c>
      <c r="CM143" s="481" t="s">
        <v>102</v>
      </c>
      <c r="CN143" s="481" t="s">
        <v>102</v>
      </c>
      <c r="CO143" s="481" t="s">
        <v>102</v>
      </c>
      <c r="CP143" s="481" t="s">
        <v>102</v>
      </c>
      <c r="CQ143" s="481" t="s">
        <v>102</v>
      </c>
      <c r="CR143" s="481" t="s">
        <v>102</v>
      </c>
      <c r="CS143" s="481" t="s">
        <v>102</v>
      </c>
      <c r="CT143" s="481" t="s">
        <v>102</v>
      </c>
      <c r="CU143" s="481" t="s">
        <v>102</v>
      </c>
      <c r="CV143" s="481" t="s">
        <v>102</v>
      </c>
      <c r="CW143" s="481" t="s">
        <v>102</v>
      </c>
      <c r="CX143" s="481" t="s">
        <v>102</v>
      </c>
      <c r="CY143" s="481" t="s">
        <v>102</v>
      </c>
      <c r="CZ143" s="481" t="s">
        <v>102</v>
      </c>
      <c r="DA143" s="481" t="s">
        <v>102</v>
      </c>
      <c r="DB143" s="481" t="s">
        <v>102</v>
      </c>
      <c r="DC143" s="481" t="s">
        <v>102</v>
      </c>
      <c r="DD143" s="481" t="s">
        <v>102</v>
      </c>
      <c r="DE143" s="481" t="s">
        <v>102</v>
      </c>
      <c r="DF143" s="481" t="s">
        <v>102</v>
      </c>
      <c r="DG143" s="481" t="s">
        <v>102</v>
      </c>
      <c r="DH143" s="481" t="s">
        <v>102</v>
      </c>
      <c r="DI143" s="481" t="s">
        <v>102</v>
      </c>
      <c r="DJ143" s="481" t="s">
        <v>102</v>
      </c>
      <c r="DK143" s="481" t="s">
        <v>102</v>
      </c>
      <c r="DL143" s="481" t="s">
        <v>102</v>
      </c>
      <c r="DM143" s="481" t="s">
        <v>102</v>
      </c>
      <c r="DN143" s="481" t="s">
        <v>102</v>
      </c>
      <c r="DO143" s="481" t="s">
        <v>102</v>
      </c>
      <c r="DP143" s="481" t="s">
        <v>102</v>
      </c>
      <c r="DQ143" s="481" t="s">
        <v>102</v>
      </c>
      <c r="DR143" s="481" t="s">
        <v>102</v>
      </c>
      <c r="DS143" s="481" t="s">
        <v>102</v>
      </c>
      <c r="DT143" s="481" t="s">
        <v>102</v>
      </c>
      <c r="DU143" s="481" t="s">
        <v>102</v>
      </c>
      <c r="DV143" s="481" t="s">
        <v>102</v>
      </c>
      <c r="DW143" s="481" t="s">
        <v>102</v>
      </c>
      <c r="DX143" s="481" t="s">
        <v>102</v>
      </c>
      <c r="DY143" s="481" t="s">
        <v>102</v>
      </c>
      <c r="DZ143" s="481" t="s">
        <v>102</v>
      </c>
      <c r="EA143" s="481" t="s">
        <v>102</v>
      </c>
      <c r="EB143" s="481" t="s">
        <v>102</v>
      </c>
    </row>
    <row r="144" spans="1:132" x14ac:dyDescent="0.15">
      <c r="B144" s="481">
        <v>4099537</v>
      </c>
      <c r="C144" s="481" t="s">
        <v>102</v>
      </c>
      <c r="D144" s="481" t="s">
        <v>102</v>
      </c>
      <c r="E144" s="481" t="s">
        <v>102</v>
      </c>
      <c r="F144" s="481" t="s">
        <v>102</v>
      </c>
      <c r="G144" s="481" t="s">
        <v>102</v>
      </c>
      <c r="H144" s="481" t="s">
        <v>102</v>
      </c>
      <c r="I144" s="481" t="s">
        <v>4656</v>
      </c>
      <c r="J144" s="481" t="s">
        <v>4657</v>
      </c>
      <c r="K144" s="481" t="s">
        <v>4658</v>
      </c>
      <c r="L144" s="481" t="s">
        <v>4659</v>
      </c>
      <c r="M144" s="481" t="s">
        <v>102</v>
      </c>
      <c r="N144" s="481" t="s">
        <v>102</v>
      </c>
      <c r="O144" s="481" t="s">
        <v>102</v>
      </c>
      <c r="P144" s="481" t="s">
        <v>102</v>
      </c>
      <c r="Q144" s="481" t="s">
        <v>102</v>
      </c>
      <c r="R144" s="481" t="s">
        <v>102</v>
      </c>
      <c r="S144" s="481" t="s">
        <v>102</v>
      </c>
      <c r="T144" s="481" t="s">
        <v>102</v>
      </c>
      <c r="U144" s="481" t="s">
        <v>102</v>
      </c>
      <c r="V144" s="481" t="s">
        <v>102</v>
      </c>
      <c r="W144" s="481" t="s">
        <v>102</v>
      </c>
      <c r="X144" s="481" t="s">
        <v>102</v>
      </c>
      <c r="Y144" s="481" t="s">
        <v>102</v>
      </c>
      <c r="Z144" s="481" t="s">
        <v>102</v>
      </c>
      <c r="AA144" s="481" t="s">
        <v>102</v>
      </c>
      <c r="AB144" s="481" t="s">
        <v>102</v>
      </c>
      <c r="AC144" s="481" t="s">
        <v>102</v>
      </c>
      <c r="AD144" s="481" t="s">
        <v>102</v>
      </c>
      <c r="AE144" s="481" t="s">
        <v>102</v>
      </c>
      <c r="AF144" s="481" t="s">
        <v>102</v>
      </c>
      <c r="AG144" s="481" t="s">
        <v>102</v>
      </c>
      <c r="AH144" s="481" t="s">
        <v>102</v>
      </c>
      <c r="AI144" s="481" t="s">
        <v>102</v>
      </c>
      <c r="AJ144" s="481" t="s">
        <v>102</v>
      </c>
      <c r="AK144" s="481" t="s">
        <v>102</v>
      </c>
      <c r="AL144" s="481" t="s">
        <v>102</v>
      </c>
      <c r="AM144" s="481" t="s">
        <v>102</v>
      </c>
      <c r="AN144" s="481" t="s">
        <v>102</v>
      </c>
      <c r="AO144" s="481" t="s">
        <v>102</v>
      </c>
      <c r="AP144" s="481" t="s">
        <v>102</v>
      </c>
      <c r="AQ144" s="481" t="s">
        <v>102</v>
      </c>
      <c r="AR144" s="481" t="s">
        <v>102</v>
      </c>
      <c r="AS144" s="481" t="s">
        <v>102</v>
      </c>
      <c r="AT144" s="481" t="s">
        <v>102</v>
      </c>
      <c r="AU144" s="481" t="s">
        <v>102</v>
      </c>
      <c r="AV144" s="481" t="s">
        <v>102</v>
      </c>
      <c r="AW144" s="481" t="s">
        <v>102</v>
      </c>
      <c r="AX144" s="481" t="s">
        <v>102</v>
      </c>
      <c r="AY144" s="481" t="s">
        <v>102</v>
      </c>
      <c r="AZ144" s="481" t="s">
        <v>102</v>
      </c>
      <c r="BA144" s="481" t="s">
        <v>102</v>
      </c>
      <c r="BB144" s="481" t="s">
        <v>102</v>
      </c>
      <c r="BC144" s="481" t="s">
        <v>102</v>
      </c>
      <c r="BD144" s="481" t="s">
        <v>102</v>
      </c>
      <c r="BE144" s="481" t="s">
        <v>102</v>
      </c>
      <c r="BF144" s="481" t="s">
        <v>102</v>
      </c>
      <c r="BG144" s="481" t="s">
        <v>102</v>
      </c>
      <c r="BH144" s="481" t="s">
        <v>102</v>
      </c>
      <c r="BI144" s="481" t="s">
        <v>102</v>
      </c>
      <c r="BJ144" s="481" t="s">
        <v>102</v>
      </c>
      <c r="BK144" s="481" t="s">
        <v>102</v>
      </c>
      <c r="BL144" s="481" t="s">
        <v>102</v>
      </c>
      <c r="BM144" s="481" t="s">
        <v>102</v>
      </c>
      <c r="BN144" s="481" t="s">
        <v>102</v>
      </c>
      <c r="BO144" s="481" t="s">
        <v>102</v>
      </c>
      <c r="BP144" s="481" t="s">
        <v>102</v>
      </c>
      <c r="BQ144" s="481" t="s">
        <v>102</v>
      </c>
      <c r="BR144" s="481" t="s">
        <v>102</v>
      </c>
      <c r="BS144" s="481" t="s">
        <v>102</v>
      </c>
      <c r="BT144" s="481" t="s">
        <v>102</v>
      </c>
      <c r="BU144" s="481" t="s">
        <v>102</v>
      </c>
      <c r="BV144" s="481" t="s">
        <v>102</v>
      </c>
      <c r="BW144" s="481" t="s">
        <v>102</v>
      </c>
      <c r="BX144" s="481" t="s">
        <v>102</v>
      </c>
      <c r="BY144" s="481" t="s">
        <v>102</v>
      </c>
      <c r="BZ144" s="481" t="s">
        <v>102</v>
      </c>
      <c r="CA144" s="481" t="s">
        <v>102</v>
      </c>
      <c r="CB144" s="481" t="s">
        <v>102</v>
      </c>
      <c r="CC144" s="481" t="s">
        <v>102</v>
      </c>
      <c r="CD144" s="481" t="s">
        <v>102</v>
      </c>
      <c r="CE144" s="481" t="s">
        <v>102</v>
      </c>
      <c r="CF144" s="481" t="s">
        <v>102</v>
      </c>
      <c r="CG144" s="481" t="s">
        <v>102</v>
      </c>
      <c r="CH144" s="481" t="s">
        <v>102</v>
      </c>
      <c r="CI144" s="481" t="s">
        <v>102</v>
      </c>
      <c r="CJ144" s="481" t="s">
        <v>102</v>
      </c>
      <c r="CK144" s="481" t="s">
        <v>102</v>
      </c>
      <c r="CL144" s="481" t="s">
        <v>102</v>
      </c>
      <c r="CM144" s="481" t="s">
        <v>102</v>
      </c>
      <c r="CN144" s="481" t="s">
        <v>102</v>
      </c>
      <c r="CO144" s="481" t="s">
        <v>102</v>
      </c>
      <c r="CP144" s="481" t="s">
        <v>102</v>
      </c>
      <c r="CQ144" s="481" t="s">
        <v>102</v>
      </c>
      <c r="CR144" s="481" t="s">
        <v>102</v>
      </c>
      <c r="CS144" s="481" t="s">
        <v>102</v>
      </c>
      <c r="CT144" s="481" t="s">
        <v>102</v>
      </c>
      <c r="CU144" s="481" t="s">
        <v>102</v>
      </c>
      <c r="CV144" s="481" t="s">
        <v>102</v>
      </c>
      <c r="CW144" s="481" t="s">
        <v>102</v>
      </c>
      <c r="CX144" s="481" t="s">
        <v>102</v>
      </c>
      <c r="CY144" s="481" t="s">
        <v>102</v>
      </c>
      <c r="CZ144" s="481" t="s">
        <v>102</v>
      </c>
      <c r="DA144" s="481" t="s">
        <v>102</v>
      </c>
      <c r="DB144" s="481" t="s">
        <v>102</v>
      </c>
      <c r="DC144" s="481" t="s">
        <v>102</v>
      </c>
      <c r="DD144" s="481" t="s">
        <v>102</v>
      </c>
      <c r="DE144" s="481" t="s">
        <v>102</v>
      </c>
      <c r="DF144" s="481" t="s">
        <v>102</v>
      </c>
      <c r="DG144" s="481" t="s">
        <v>102</v>
      </c>
      <c r="DH144" s="481" t="s">
        <v>102</v>
      </c>
      <c r="DI144" s="481" t="s">
        <v>102</v>
      </c>
      <c r="DJ144" s="481" t="s">
        <v>102</v>
      </c>
      <c r="DK144" s="481" t="s">
        <v>102</v>
      </c>
      <c r="DL144" s="481" t="s">
        <v>102</v>
      </c>
      <c r="DM144" s="481" t="s">
        <v>102</v>
      </c>
      <c r="DN144" s="481" t="s">
        <v>102</v>
      </c>
      <c r="DO144" s="481" t="s">
        <v>102</v>
      </c>
      <c r="DP144" s="481" t="s">
        <v>102</v>
      </c>
      <c r="DQ144" s="481" t="s">
        <v>102</v>
      </c>
      <c r="DR144" s="481" t="s">
        <v>102</v>
      </c>
      <c r="DS144" s="481" t="s">
        <v>102</v>
      </c>
      <c r="DT144" s="481" t="s">
        <v>102</v>
      </c>
      <c r="DU144" s="481" t="s">
        <v>102</v>
      </c>
      <c r="DV144" s="481" t="s">
        <v>102</v>
      </c>
      <c r="DW144" s="481" t="s">
        <v>102</v>
      </c>
      <c r="DX144" s="481" t="s">
        <v>102</v>
      </c>
      <c r="DY144" s="481" t="s">
        <v>102</v>
      </c>
      <c r="DZ144" s="481" t="s">
        <v>102</v>
      </c>
      <c r="EA144" s="481" t="s">
        <v>102</v>
      </c>
      <c r="EB144" s="481" t="s">
        <v>102</v>
      </c>
    </row>
    <row r="145" spans="1:132" x14ac:dyDescent="0.15">
      <c r="A145" s="485"/>
      <c r="B145" s="481">
        <v>4397656</v>
      </c>
      <c r="C145" s="481" t="s">
        <v>5021</v>
      </c>
      <c r="D145" s="481" t="s">
        <v>5022</v>
      </c>
      <c r="E145" s="481" t="s">
        <v>5023</v>
      </c>
      <c r="F145" s="481" t="s">
        <v>5024</v>
      </c>
      <c r="G145" s="481" t="s">
        <v>5021</v>
      </c>
      <c r="H145" s="481" t="s">
        <v>5022</v>
      </c>
      <c r="I145" s="481" t="s">
        <v>5023</v>
      </c>
      <c r="J145" s="481" t="s">
        <v>5024</v>
      </c>
      <c r="K145" s="481" t="s">
        <v>102</v>
      </c>
      <c r="L145" s="481" t="s">
        <v>102</v>
      </c>
      <c r="M145" s="481" t="s">
        <v>102</v>
      </c>
      <c r="N145" s="481" t="s">
        <v>102</v>
      </c>
      <c r="O145" s="481" t="s">
        <v>102</v>
      </c>
      <c r="P145" s="481" t="s">
        <v>102</v>
      </c>
      <c r="Q145" s="481" t="s">
        <v>102</v>
      </c>
      <c r="R145" s="481" t="s">
        <v>102</v>
      </c>
      <c r="S145" s="481" t="s">
        <v>102</v>
      </c>
      <c r="T145" s="481" t="s">
        <v>102</v>
      </c>
      <c r="U145" s="481" t="s">
        <v>102</v>
      </c>
      <c r="V145" s="481" t="s">
        <v>102</v>
      </c>
      <c r="W145" s="481" t="s">
        <v>102</v>
      </c>
      <c r="X145" s="481" t="s">
        <v>102</v>
      </c>
      <c r="Y145" s="481" t="s">
        <v>102</v>
      </c>
      <c r="Z145" s="481" t="s">
        <v>102</v>
      </c>
      <c r="AA145" s="481" t="s">
        <v>102</v>
      </c>
      <c r="AB145" s="481" t="s">
        <v>102</v>
      </c>
      <c r="AC145" s="481" t="s">
        <v>102</v>
      </c>
      <c r="AD145" s="481" t="s">
        <v>102</v>
      </c>
      <c r="AE145" s="481" t="s">
        <v>102</v>
      </c>
      <c r="AF145" s="481" t="s">
        <v>102</v>
      </c>
      <c r="AG145" s="481" t="s">
        <v>102</v>
      </c>
      <c r="AH145" s="481" t="s">
        <v>102</v>
      </c>
      <c r="AI145" s="481" t="s">
        <v>102</v>
      </c>
      <c r="AJ145" s="481" t="s">
        <v>102</v>
      </c>
      <c r="AK145" s="481" t="s">
        <v>102</v>
      </c>
      <c r="AL145" s="481" t="s">
        <v>102</v>
      </c>
      <c r="AM145" s="481" t="s">
        <v>102</v>
      </c>
      <c r="AN145" s="481" t="s">
        <v>102</v>
      </c>
      <c r="AO145" s="481" t="s">
        <v>102</v>
      </c>
      <c r="AP145" s="481" t="s">
        <v>102</v>
      </c>
      <c r="AQ145" s="481" t="s">
        <v>102</v>
      </c>
      <c r="AR145" s="481" t="s">
        <v>102</v>
      </c>
      <c r="AS145" s="481" t="s">
        <v>102</v>
      </c>
      <c r="AT145" s="481" t="s">
        <v>102</v>
      </c>
      <c r="AU145" s="481" t="s">
        <v>102</v>
      </c>
      <c r="AV145" s="481" t="s">
        <v>102</v>
      </c>
      <c r="AW145" s="481" t="s">
        <v>102</v>
      </c>
      <c r="AX145" s="481" t="s">
        <v>102</v>
      </c>
      <c r="AY145" s="481" t="s">
        <v>102</v>
      </c>
      <c r="AZ145" s="481" t="s">
        <v>102</v>
      </c>
      <c r="BA145" s="481" t="s">
        <v>102</v>
      </c>
      <c r="BB145" s="481" t="s">
        <v>102</v>
      </c>
      <c r="BC145" s="481" t="s">
        <v>102</v>
      </c>
      <c r="BD145" s="481" t="s">
        <v>102</v>
      </c>
      <c r="BE145" s="481" t="s">
        <v>102</v>
      </c>
      <c r="BF145" s="481" t="s">
        <v>102</v>
      </c>
      <c r="BG145" s="481" t="s">
        <v>102</v>
      </c>
      <c r="BH145" s="481" t="s">
        <v>102</v>
      </c>
      <c r="BI145" s="481" t="s">
        <v>102</v>
      </c>
      <c r="BJ145" s="481" t="s">
        <v>102</v>
      </c>
      <c r="BK145" s="481" t="s">
        <v>102</v>
      </c>
      <c r="BL145" s="481" t="s">
        <v>102</v>
      </c>
      <c r="BM145" s="481" t="s">
        <v>102</v>
      </c>
      <c r="BN145" s="481" t="s">
        <v>102</v>
      </c>
      <c r="BO145" s="481" t="s">
        <v>102</v>
      </c>
      <c r="BP145" s="481" t="s">
        <v>102</v>
      </c>
      <c r="BQ145" s="481" t="s">
        <v>102</v>
      </c>
      <c r="BR145" s="481" t="s">
        <v>102</v>
      </c>
      <c r="BS145" s="481" t="s">
        <v>102</v>
      </c>
      <c r="BT145" s="481" t="s">
        <v>102</v>
      </c>
      <c r="BU145" s="481" t="s">
        <v>102</v>
      </c>
      <c r="BV145" s="481" t="s">
        <v>102</v>
      </c>
      <c r="BW145" s="481" t="s">
        <v>102</v>
      </c>
      <c r="BX145" s="481" t="s">
        <v>102</v>
      </c>
      <c r="BY145" s="481" t="s">
        <v>102</v>
      </c>
      <c r="BZ145" s="481" t="s">
        <v>102</v>
      </c>
      <c r="CA145" s="481" t="s">
        <v>102</v>
      </c>
      <c r="CB145" s="481" t="s">
        <v>102</v>
      </c>
      <c r="CC145" s="481" t="s">
        <v>102</v>
      </c>
      <c r="CD145" s="481" t="s">
        <v>102</v>
      </c>
      <c r="CE145" s="481" t="s">
        <v>102</v>
      </c>
      <c r="CF145" s="481" t="s">
        <v>102</v>
      </c>
      <c r="CG145" s="481" t="s">
        <v>102</v>
      </c>
      <c r="CH145" s="481" t="s">
        <v>102</v>
      </c>
      <c r="CI145" s="481" t="s">
        <v>102</v>
      </c>
      <c r="CJ145" s="481" t="s">
        <v>102</v>
      </c>
      <c r="CK145" s="481" t="s">
        <v>102</v>
      </c>
      <c r="CL145" s="481" t="s">
        <v>102</v>
      </c>
      <c r="CM145" s="481" t="s">
        <v>102</v>
      </c>
      <c r="CN145" s="481" t="s">
        <v>102</v>
      </c>
      <c r="CO145" s="481" t="s">
        <v>102</v>
      </c>
      <c r="CP145" s="481" t="s">
        <v>102</v>
      </c>
      <c r="CQ145" s="481" t="s">
        <v>102</v>
      </c>
      <c r="CR145" s="481" t="s">
        <v>102</v>
      </c>
      <c r="CS145" s="481" t="s">
        <v>102</v>
      </c>
      <c r="CT145" s="481" t="s">
        <v>102</v>
      </c>
      <c r="CU145" s="481" t="s">
        <v>102</v>
      </c>
      <c r="CV145" s="481" t="s">
        <v>102</v>
      </c>
      <c r="CW145" s="481" t="s">
        <v>102</v>
      </c>
      <c r="CX145" s="481" t="s">
        <v>102</v>
      </c>
      <c r="CY145" s="481" t="s">
        <v>102</v>
      </c>
      <c r="CZ145" s="481" t="s">
        <v>102</v>
      </c>
      <c r="DA145" s="481" t="s">
        <v>102</v>
      </c>
      <c r="DB145" s="481" t="s">
        <v>102</v>
      </c>
      <c r="DC145" s="481" t="s">
        <v>102</v>
      </c>
      <c r="DD145" s="481" t="s">
        <v>102</v>
      </c>
      <c r="DE145" s="481" t="s">
        <v>102</v>
      </c>
      <c r="DF145" s="481" t="s">
        <v>102</v>
      </c>
      <c r="DG145" s="481" t="s">
        <v>102</v>
      </c>
      <c r="DH145" s="481" t="s">
        <v>102</v>
      </c>
      <c r="DI145" s="481" t="s">
        <v>102</v>
      </c>
      <c r="DJ145" s="481" t="s">
        <v>102</v>
      </c>
      <c r="DK145" s="481" t="s">
        <v>102</v>
      </c>
      <c r="DL145" s="481" t="s">
        <v>102</v>
      </c>
      <c r="DM145" s="481" t="s">
        <v>102</v>
      </c>
      <c r="DN145" s="481" t="s">
        <v>102</v>
      </c>
      <c r="DO145" s="481" t="s">
        <v>102</v>
      </c>
      <c r="DP145" s="481" t="s">
        <v>102</v>
      </c>
      <c r="DQ145" s="481" t="s">
        <v>102</v>
      </c>
      <c r="DR145" s="481" t="s">
        <v>102</v>
      </c>
      <c r="DS145" s="481" t="s">
        <v>102</v>
      </c>
      <c r="DT145" s="481" t="s">
        <v>102</v>
      </c>
      <c r="DU145" s="481" t="s">
        <v>102</v>
      </c>
      <c r="DV145" s="481" t="s">
        <v>102</v>
      </c>
      <c r="DW145" s="481" t="s">
        <v>102</v>
      </c>
      <c r="DX145" s="481" t="s">
        <v>102</v>
      </c>
      <c r="DY145" s="481" t="s">
        <v>102</v>
      </c>
      <c r="DZ145" s="481" t="s">
        <v>102</v>
      </c>
      <c r="EA145" s="481" t="s">
        <v>102</v>
      </c>
      <c r="EB145" s="481" t="s">
        <v>102</v>
      </c>
    </row>
    <row r="146" spans="1:132" x14ac:dyDescent="0.15">
      <c r="B146" s="481">
        <v>3560605</v>
      </c>
      <c r="C146" s="481" t="s">
        <v>102</v>
      </c>
      <c r="D146" s="481" t="s">
        <v>102</v>
      </c>
      <c r="E146" s="481" t="s">
        <v>102</v>
      </c>
      <c r="F146" s="481" t="s">
        <v>102</v>
      </c>
      <c r="G146" s="481" t="s">
        <v>102</v>
      </c>
      <c r="H146" s="481" t="s">
        <v>102</v>
      </c>
      <c r="I146" s="481" t="s">
        <v>102</v>
      </c>
      <c r="J146" s="481" t="s">
        <v>4662</v>
      </c>
      <c r="K146" s="481" t="s">
        <v>4666</v>
      </c>
      <c r="L146" s="481" t="s">
        <v>4663</v>
      </c>
      <c r="M146" s="481" t="s">
        <v>4664</v>
      </c>
      <c r="N146" s="481" t="s">
        <v>4665</v>
      </c>
      <c r="O146" s="481" t="s">
        <v>102</v>
      </c>
      <c r="P146" s="481" t="s">
        <v>102</v>
      </c>
      <c r="Q146" s="481" t="s">
        <v>102</v>
      </c>
      <c r="R146" s="481" t="s">
        <v>102</v>
      </c>
      <c r="S146" s="481" t="s">
        <v>102</v>
      </c>
      <c r="T146" s="481" t="s">
        <v>102</v>
      </c>
      <c r="U146" s="481" t="s">
        <v>102</v>
      </c>
      <c r="V146" s="481" t="s">
        <v>102</v>
      </c>
      <c r="W146" s="481" t="s">
        <v>102</v>
      </c>
      <c r="X146" s="481" t="s">
        <v>102</v>
      </c>
      <c r="Y146" s="481" t="s">
        <v>102</v>
      </c>
      <c r="Z146" s="481" t="s">
        <v>102</v>
      </c>
      <c r="AA146" s="481" t="s">
        <v>102</v>
      </c>
      <c r="AB146" s="481" t="s">
        <v>102</v>
      </c>
      <c r="AC146" s="481" t="s">
        <v>102</v>
      </c>
      <c r="AD146" s="481" t="s">
        <v>102</v>
      </c>
      <c r="AE146" s="481" t="s">
        <v>102</v>
      </c>
      <c r="AF146" s="481" t="s">
        <v>102</v>
      </c>
      <c r="AG146" s="481" t="s">
        <v>102</v>
      </c>
      <c r="AH146" s="481" t="s">
        <v>102</v>
      </c>
      <c r="AI146" s="481" t="s">
        <v>102</v>
      </c>
      <c r="AJ146" s="481" t="s">
        <v>102</v>
      </c>
      <c r="AK146" s="481" t="s">
        <v>102</v>
      </c>
      <c r="AL146" s="481" t="s">
        <v>102</v>
      </c>
      <c r="AM146" s="481" t="s">
        <v>102</v>
      </c>
      <c r="AN146" s="481" t="s">
        <v>102</v>
      </c>
      <c r="AO146" s="481" t="s">
        <v>102</v>
      </c>
      <c r="AP146" s="481" t="s">
        <v>102</v>
      </c>
      <c r="AQ146" s="481" t="s">
        <v>102</v>
      </c>
      <c r="AR146" s="481" t="s">
        <v>102</v>
      </c>
      <c r="AS146" s="481" t="s">
        <v>102</v>
      </c>
      <c r="AT146" s="481" t="s">
        <v>102</v>
      </c>
      <c r="AU146" s="481" t="s">
        <v>102</v>
      </c>
      <c r="AV146" s="481" t="s">
        <v>102</v>
      </c>
      <c r="AW146" s="481" t="s">
        <v>102</v>
      </c>
      <c r="AX146" s="481" t="s">
        <v>102</v>
      </c>
      <c r="AY146" s="481" t="s">
        <v>102</v>
      </c>
      <c r="AZ146" s="481" t="s">
        <v>102</v>
      </c>
      <c r="BA146" s="481" t="s">
        <v>102</v>
      </c>
      <c r="BB146" s="481" t="s">
        <v>102</v>
      </c>
      <c r="BC146" s="481" t="s">
        <v>102</v>
      </c>
      <c r="BD146" s="481" t="s">
        <v>102</v>
      </c>
      <c r="BE146" s="481" t="s">
        <v>102</v>
      </c>
      <c r="BF146" s="481" t="s">
        <v>102</v>
      </c>
      <c r="BG146" s="481" t="s">
        <v>102</v>
      </c>
      <c r="BH146" s="481" t="s">
        <v>102</v>
      </c>
      <c r="BI146" s="481" t="s">
        <v>102</v>
      </c>
      <c r="BJ146" s="481" t="s">
        <v>102</v>
      </c>
      <c r="BK146" s="481" t="s">
        <v>102</v>
      </c>
      <c r="BL146" s="481" t="s">
        <v>102</v>
      </c>
      <c r="BM146" s="481" t="s">
        <v>102</v>
      </c>
      <c r="BN146" s="481" t="s">
        <v>102</v>
      </c>
      <c r="BO146" s="481" t="s">
        <v>102</v>
      </c>
      <c r="BP146" s="481" t="s">
        <v>102</v>
      </c>
      <c r="BQ146" s="481" t="s">
        <v>102</v>
      </c>
      <c r="BR146" s="481" t="s">
        <v>102</v>
      </c>
      <c r="BS146" s="481" t="s">
        <v>102</v>
      </c>
      <c r="BT146" s="481" t="s">
        <v>102</v>
      </c>
      <c r="BU146" s="481" t="s">
        <v>102</v>
      </c>
      <c r="BV146" s="481" t="s">
        <v>102</v>
      </c>
      <c r="BW146" s="481" t="s">
        <v>102</v>
      </c>
      <c r="BX146" s="481" t="s">
        <v>102</v>
      </c>
      <c r="BY146" s="481" t="s">
        <v>102</v>
      </c>
      <c r="BZ146" s="481" t="s">
        <v>102</v>
      </c>
      <c r="CA146" s="481" t="s">
        <v>102</v>
      </c>
      <c r="CB146" s="481" t="s">
        <v>102</v>
      </c>
      <c r="CC146" s="481" t="s">
        <v>102</v>
      </c>
      <c r="CD146" s="481" t="s">
        <v>102</v>
      </c>
      <c r="CE146" s="481" t="s">
        <v>102</v>
      </c>
      <c r="CF146" s="481" t="s">
        <v>102</v>
      </c>
      <c r="CG146" s="481" t="s">
        <v>102</v>
      </c>
      <c r="CH146" s="481" t="s">
        <v>102</v>
      </c>
      <c r="CI146" s="481" t="s">
        <v>102</v>
      </c>
      <c r="CJ146" s="481" t="s">
        <v>102</v>
      </c>
      <c r="CK146" s="481" t="s">
        <v>102</v>
      </c>
      <c r="CL146" s="481" t="s">
        <v>102</v>
      </c>
      <c r="CM146" s="481" t="s">
        <v>102</v>
      </c>
      <c r="CN146" s="481" t="s">
        <v>102</v>
      </c>
      <c r="CO146" s="481" t="s">
        <v>102</v>
      </c>
      <c r="CP146" s="481" t="s">
        <v>102</v>
      </c>
      <c r="CQ146" s="481" t="s">
        <v>102</v>
      </c>
      <c r="CR146" s="481" t="s">
        <v>102</v>
      </c>
      <c r="CS146" s="481" t="s">
        <v>102</v>
      </c>
      <c r="CT146" s="481" t="s">
        <v>102</v>
      </c>
      <c r="CU146" s="481" t="s">
        <v>102</v>
      </c>
      <c r="CV146" s="481" t="s">
        <v>102</v>
      </c>
      <c r="CW146" s="481" t="s">
        <v>102</v>
      </c>
      <c r="CX146" s="481" t="s">
        <v>102</v>
      </c>
      <c r="CY146" s="481" t="s">
        <v>102</v>
      </c>
      <c r="CZ146" s="481" t="s">
        <v>102</v>
      </c>
      <c r="DA146" s="481" t="s">
        <v>102</v>
      </c>
      <c r="DB146" s="481" t="s">
        <v>102</v>
      </c>
      <c r="DC146" s="481" t="s">
        <v>102</v>
      </c>
      <c r="DD146" s="481" t="s">
        <v>102</v>
      </c>
      <c r="DE146" s="481" t="s">
        <v>102</v>
      </c>
      <c r="DF146" s="481" t="s">
        <v>102</v>
      </c>
      <c r="DG146" s="481" t="s">
        <v>102</v>
      </c>
      <c r="DH146" s="481" t="s">
        <v>102</v>
      </c>
      <c r="DI146" s="481" t="s">
        <v>102</v>
      </c>
      <c r="DJ146" s="481" t="s">
        <v>102</v>
      </c>
      <c r="DK146" s="481" t="s">
        <v>102</v>
      </c>
      <c r="DL146" s="481" t="s">
        <v>102</v>
      </c>
      <c r="DM146" s="481" t="s">
        <v>102</v>
      </c>
      <c r="DN146" s="481" t="s">
        <v>102</v>
      </c>
      <c r="DO146" s="481" t="s">
        <v>102</v>
      </c>
      <c r="DP146" s="481" t="s">
        <v>102</v>
      </c>
      <c r="DQ146" s="481" t="s">
        <v>102</v>
      </c>
      <c r="DR146" s="481" t="s">
        <v>102</v>
      </c>
      <c r="DS146" s="481" t="s">
        <v>102</v>
      </c>
      <c r="DT146" s="481" t="s">
        <v>102</v>
      </c>
      <c r="DU146" s="481" t="s">
        <v>102</v>
      </c>
      <c r="DV146" s="481" t="s">
        <v>102</v>
      </c>
      <c r="DW146" s="481" t="s">
        <v>102</v>
      </c>
      <c r="DX146" s="481" t="s">
        <v>102</v>
      </c>
      <c r="DY146" s="481" t="s">
        <v>102</v>
      </c>
      <c r="DZ146" s="481" t="s">
        <v>102</v>
      </c>
      <c r="EA146" s="481" t="s">
        <v>102</v>
      </c>
      <c r="EB146" s="481" t="s">
        <v>102</v>
      </c>
    </row>
    <row r="147" spans="1:132" x14ac:dyDescent="0.15">
      <c r="B147" s="481">
        <v>3968067</v>
      </c>
      <c r="C147" s="481" t="s">
        <v>102</v>
      </c>
      <c r="D147" s="481" t="s">
        <v>102</v>
      </c>
      <c r="E147" s="481" t="s">
        <v>102</v>
      </c>
      <c r="F147" s="481" t="s">
        <v>102</v>
      </c>
      <c r="G147" s="481" t="s">
        <v>102</v>
      </c>
      <c r="H147" s="481" t="s">
        <v>102</v>
      </c>
      <c r="I147" s="481" t="s">
        <v>102</v>
      </c>
      <c r="J147" s="481" t="s">
        <v>102</v>
      </c>
      <c r="K147" s="481" t="s">
        <v>102</v>
      </c>
      <c r="L147" s="481" t="s">
        <v>4669</v>
      </c>
      <c r="M147" s="481" t="s">
        <v>102</v>
      </c>
      <c r="N147" s="481" t="s">
        <v>102</v>
      </c>
      <c r="O147" s="481" t="s">
        <v>102</v>
      </c>
      <c r="P147" s="481" t="s">
        <v>102</v>
      </c>
      <c r="Q147" s="481" t="s">
        <v>102</v>
      </c>
      <c r="R147" s="481" t="s">
        <v>102</v>
      </c>
      <c r="S147" s="481" t="s">
        <v>102</v>
      </c>
      <c r="T147" s="481" t="s">
        <v>102</v>
      </c>
      <c r="U147" s="481" t="s">
        <v>4669</v>
      </c>
      <c r="V147" s="481" t="s">
        <v>4670</v>
      </c>
      <c r="W147" s="481" t="s">
        <v>4668</v>
      </c>
      <c r="X147" s="481" t="s">
        <v>4671</v>
      </c>
      <c r="Y147" s="481" t="s">
        <v>4672</v>
      </c>
      <c r="Z147" s="481" t="s">
        <v>4673</v>
      </c>
      <c r="AA147" s="481" t="s">
        <v>4674</v>
      </c>
      <c r="AB147" s="481" t="s">
        <v>4669</v>
      </c>
      <c r="AC147" s="481" t="s">
        <v>4675</v>
      </c>
      <c r="AD147" s="481" t="s">
        <v>102</v>
      </c>
      <c r="AE147" s="481" t="s">
        <v>102</v>
      </c>
      <c r="AF147" s="481" t="s">
        <v>102</v>
      </c>
      <c r="AG147" s="481" t="s">
        <v>102</v>
      </c>
      <c r="AH147" s="481" t="s">
        <v>102</v>
      </c>
      <c r="AI147" s="481" t="s">
        <v>102</v>
      </c>
      <c r="AJ147" s="481" t="s">
        <v>102</v>
      </c>
      <c r="AK147" s="481" t="s">
        <v>102</v>
      </c>
      <c r="AL147" s="481" t="s">
        <v>102</v>
      </c>
      <c r="AM147" s="481" t="s">
        <v>102</v>
      </c>
      <c r="AN147" s="481" t="s">
        <v>102</v>
      </c>
      <c r="AO147" s="481" t="s">
        <v>102</v>
      </c>
      <c r="AP147" s="481" t="s">
        <v>102</v>
      </c>
      <c r="AQ147" s="481" t="s">
        <v>102</v>
      </c>
      <c r="AR147" s="481" t="s">
        <v>102</v>
      </c>
      <c r="AS147" s="481" t="s">
        <v>102</v>
      </c>
      <c r="AT147" s="481" t="s">
        <v>102</v>
      </c>
      <c r="AU147" s="481" t="s">
        <v>102</v>
      </c>
      <c r="AV147" s="481" t="s">
        <v>102</v>
      </c>
      <c r="AW147" s="481" t="s">
        <v>102</v>
      </c>
      <c r="AX147" s="481" t="s">
        <v>102</v>
      </c>
      <c r="AY147" s="481" t="s">
        <v>102</v>
      </c>
      <c r="AZ147" s="481" t="s">
        <v>102</v>
      </c>
      <c r="BA147" s="481" t="s">
        <v>102</v>
      </c>
      <c r="BB147" s="481" t="s">
        <v>102</v>
      </c>
      <c r="BC147" s="481" t="s">
        <v>102</v>
      </c>
      <c r="BD147" s="481" t="s">
        <v>102</v>
      </c>
      <c r="BE147" s="481" t="s">
        <v>102</v>
      </c>
      <c r="BF147" s="481" t="s">
        <v>102</v>
      </c>
      <c r="BG147" s="481" t="s">
        <v>102</v>
      </c>
      <c r="BH147" s="481" t="s">
        <v>102</v>
      </c>
      <c r="BI147" s="481" t="s">
        <v>102</v>
      </c>
      <c r="BJ147" s="481" t="s">
        <v>102</v>
      </c>
      <c r="BK147" s="481" t="s">
        <v>102</v>
      </c>
      <c r="BL147" s="481" t="s">
        <v>102</v>
      </c>
      <c r="BM147" s="481" t="s">
        <v>102</v>
      </c>
      <c r="BN147" s="481" t="s">
        <v>102</v>
      </c>
      <c r="BO147" s="481" t="s">
        <v>102</v>
      </c>
      <c r="BP147" s="481" t="s">
        <v>102</v>
      </c>
      <c r="BQ147" s="481" t="s">
        <v>102</v>
      </c>
      <c r="BR147" s="481" t="s">
        <v>102</v>
      </c>
      <c r="BS147" s="481" t="s">
        <v>102</v>
      </c>
      <c r="BT147" s="481" t="s">
        <v>102</v>
      </c>
      <c r="BU147" s="481" t="s">
        <v>102</v>
      </c>
      <c r="BV147" s="481" t="s">
        <v>102</v>
      </c>
      <c r="BW147" s="481" t="s">
        <v>102</v>
      </c>
      <c r="BX147" s="481" t="s">
        <v>102</v>
      </c>
      <c r="BY147" s="481" t="s">
        <v>102</v>
      </c>
      <c r="BZ147" s="481" t="s">
        <v>102</v>
      </c>
      <c r="CA147" s="481" t="s">
        <v>102</v>
      </c>
      <c r="CB147" s="481" t="s">
        <v>102</v>
      </c>
      <c r="CC147" s="481" t="s">
        <v>102</v>
      </c>
      <c r="CD147" s="481" t="s">
        <v>102</v>
      </c>
      <c r="CE147" s="481" t="s">
        <v>102</v>
      </c>
      <c r="CF147" s="481" t="s">
        <v>102</v>
      </c>
      <c r="CG147" s="481" t="s">
        <v>102</v>
      </c>
      <c r="CH147" s="481" t="s">
        <v>102</v>
      </c>
      <c r="CI147" s="481" t="s">
        <v>102</v>
      </c>
      <c r="CJ147" s="481" t="s">
        <v>102</v>
      </c>
      <c r="CK147" s="481" t="s">
        <v>102</v>
      </c>
      <c r="CL147" s="481" t="s">
        <v>102</v>
      </c>
      <c r="CM147" s="481" t="s">
        <v>102</v>
      </c>
      <c r="CN147" s="481" t="s">
        <v>102</v>
      </c>
      <c r="CO147" s="481" t="s">
        <v>102</v>
      </c>
      <c r="CP147" s="481" t="s">
        <v>102</v>
      </c>
      <c r="CQ147" s="481" t="s">
        <v>102</v>
      </c>
      <c r="CR147" s="481" t="s">
        <v>102</v>
      </c>
      <c r="CS147" s="481" t="s">
        <v>102</v>
      </c>
      <c r="CT147" s="481" t="s">
        <v>102</v>
      </c>
      <c r="CU147" s="481" t="s">
        <v>102</v>
      </c>
      <c r="CV147" s="481" t="s">
        <v>102</v>
      </c>
      <c r="CW147" s="481" t="s">
        <v>102</v>
      </c>
      <c r="CX147" s="481" t="s">
        <v>102</v>
      </c>
      <c r="CY147" s="481" t="s">
        <v>102</v>
      </c>
      <c r="CZ147" s="481" t="s">
        <v>102</v>
      </c>
      <c r="DA147" s="481" t="s">
        <v>102</v>
      </c>
      <c r="DB147" s="481" t="s">
        <v>102</v>
      </c>
      <c r="DC147" s="481" t="s">
        <v>102</v>
      </c>
      <c r="DD147" s="481" t="s">
        <v>102</v>
      </c>
      <c r="DE147" s="481" t="s">
        <v>102</v>
      </c>
      <c r="DF147" s="481" t="s">
        <v>102</v>
      </c>
      <c r="DG147" s="481" t="s">
        <v>102</v>
      </c>
      <c r="DH147" s="481" t="s">
        <v>102</v>
      </c>
      <c r="DI147" s="481" t="s">
        <v>102</v>
      </c>
      <c r="DJ147" s="481" t="s">
        <v>102</v>
      </c>
      <c r="DK147" s="481" t="s">
        <v>102</v>
      </c>
      <c r="DL147" s="481" t="s">
        <v>102</v>
      </c>
      <c r="DM147" s="481" t="s">
        <v>102</v>
      </c>
      <c r="DN147" s="481" t="s">
        <v>102</v>
      </c>
      <c r="DO147" s="481" t="s">
        <v>102</v>
      </c>
      <c r="DP147" s="481" t="s">
        <v>102</v>
      </c>
      <c r="DQ147" s="481" t="s">
        <v>102</v>
      </c>
      <c r="DR147" s="481" t="s">
        <v>102</v>
      </c>
      <c r="DS147" s="481" t="s">
        <v>102</v>
      </c>
      <c r="DT147" s="481" t="s">
        <v>102</v>
      </c>
      <c r="DU147" s="481" t="s">
        <v>102</v>
      </c>
      <c r="DV147" s="481" t="s">
        <v>102</v>
      </c>
      <c r="DW147" s="481" t="s">
        <v>102</v>
      </c>
      <c r="DX147" s="481" t="s">
        <v>102</v>
      </c>
      <c r="DY147" s="481" t="s">
        <v>102</v>
      </c>
      <c r="DZ147" s="481" t="s">
        <v>102</v>
      </c>
      <c r="EA147" s="481" t="s">
        <v>102</v>
      </c>
      <c r="EB147" s="481" t="s">
        <v>102</v>
      </c>
    </row>
    <row r="148" spans="1:132" x14ac:dyDescent="0.15">
      <c r="B148" s="481">
        <v>3960552</v>
      </c>
      <c r="C148" s="481" t="s">
        <v>102</v>
      </c>
      <c r="D148" s="481" t="s">
        <v>5025</v>
      </c>
      <c r="E148" s="481" t="s">
        <v>5026</v>
      </c>
      <c r="F148" s="481" t="s">
        <v>5027</v>
      </c>
      <c r="G148" s="481" t="s">
        <v>4677</v>
      </c>
      <c r="H148" s="481" t="s">
        <v>5028</v>
      </c>
      <c r="I148" s="481" t="s">
        <v>102</v>
      </c>
      <c r="J148" s="481" t="s">
        <v>102</v>
      </c>
      <c r="K148" s="481" t="s">
        <v>102</v>
      </c>
      <c r="L148" s="481" t="s">
        <v>102</v>
      </c>
      <c r="M148" s="481" t="s">
        <v>102</v>
      </c>
      <c r="N148" s="481" t="s">
        <v>102</v>
      </c>
      <c r="O148" s="481" t="s">
        <v>102</v>
      </c>
      <c r="P148" s="481" t="s">
        <v>102</v>
      </c>
      <c r="Q148" s="481" t="s">
        <v>102</v>
      </c>
      <c r="R148" s="481" t="s">
        <v>102</v>
      </c>
      <c r="S148" s="481" t="s">
        <v>102</v>
      </c>
      <c r="T148" s="481" t="s">
        <v>102</v>
      </c>
      <c r="U148" s="481" t="s">
        <v>102</v>
      </c>
      <c r="V148" s="481" t="s">
        <v>102</v>
      </c>
      <c r="W148" s="481" t="s">
        <v>102</v>
      </c>
      <c r="X148" s="481" t="s">
        <v>102</v>
      </c>
      <c r="Y148" s="481" t="s">
        <v>102</v>
      </c>
      <c r="Z148" s="481" t="s">
        <v>102</v>
      </c>
      <c r="AA148" s="481" t="s">
        <v>102</v>
      </c>
      <c r="AB148" s="481" t="s">
        <v>102</v>
      </c>
      <c r="AC148" s="481" t="s">
        <v>102</v>
      </c>
      <c r="AD148" s="481" t="s">
        <v>102</v>
      </c>
      <c r="AE148" s="481" t="s">
        <v>102</v>
      </c>
      <c r="AF148" s="481" t="s">
        <v>102</v>
      </c>
      <c r="AG148" s="481" t="s">
        <v>102</v>
      </c>
      <c r="AH148" s="481" t="s">
        <v>102</v>
      </c>
      <c r="AI148" s="481" t="s">
        <v>102</v>
      </c>
      <c r="AJ148" s="481" t="s">
        <v>102</v>
      </c>
      <c r="AK148" s="481" t="s">
        <v>102</v>
      </c>
      <c r="AL148" s="481" t="s">
        <v>102</v>
      </c>
      <c r="AM148" s="481" t="s">
        <v>102</v>
      </c>
      <c r="AN148" s="481" t="s">
        <v>102</v>
      </c>
      <c r="AO148" s="481" t="s">
        <v>102</v>
      </c>
      <c r="AP148" s="481" t="s">
        <v>102</v>
      </c>
      <c r="AQ148" s="481" t="s">
        <v>102</v>
      </c>
      <c r="AR148" s="481" t="s">
        <v>102</v>
      </c>
      <c r="AS148" s="481" t="s">
        <v>102</v>
      </c>
      <c r="AT148" s="481" t="s">
        <v>102</v>
      </c>
      <c r="AU148" s="481" t="s">
        <v>102</v>
      </c>
      <c r="AV148" s="481" t="s">
        <v>102</v>
      </c>
      <c r="AW148" s="481" t="s">
        <v>102</v>
      </c>
      <c r="AX148" s="481" t="s">
        <v>102</v>
      </c>
      <c r="AY148" s="481" t="s">
        <v>102</v>
      </c>
      <c r="AZ148" s="481" t="s">
        <v>102</v>
      </c>
      <c r="BA148" s="481" t="s">
        <v>102</v>
      </c>
      <c r="BB148" s="481" t="s">
        <v>102</v>
      </c>
      <c r="BC148" s="481" t="s">
        <v>102</v>
      </c>
      <c r="BD148" s="481" t="s">
        <v>102</v>
      </c>
      <c r="BE148" s="481" t="s">
        <v>102</v>
      </c>
      <c r="BF148" s="481" t="s">
        <v>102</v>
      </c>
      <c r="BG148" s="481" t="s">
        <v>102</v>
      </c>
      <c r="BH148" s="481" t="s">
        <v>102</v>
      </c>
      <c r="BI148" s="481" t="s">
        <v>102</v>
      </c>
      <c r="BJ148" s="481" t="s">
        <v>102</v>
      </c>
      <c r="BK148" s="481" t="s">
        <v>102</v>
      </c>
      <c r="BL148" s="481" t="s">
        <v>102</v>
      </c>
      <c r="BM148" s="481" t="s">
        <v>102</v>
      </c>
      <c r="BN148" s="481" t="s">
        <v>102</v>
      </c>
      <c r="BO148" s="481" t="s">
        <v>102</v>
      </c>
      <c r="BP148" s="481" t="s">
        <v>102</v>
      </c>
      <c r="BQ148" s="481" t="s">
        <v>102</v>
      </c>
      <c r="BR148" s="481" t="s">
        <v>102</v>
      </c>
      <c r="BS148" s="481" t="s">
        <v>102</v>
      </c>
      <c r="BT148" s="481" t="s">
        <v>102</v>
      </c>
      <c r="BU148" s="481" t="s">
        <v>102</v>
      </c>
      <c r="BV148" s="481" t="s">
        <v>102</v>
      </c>
      <c r="BW148" s="481" t="s">
        <v>102</v>
      </c>
      <c r="BX148" s="481" t="s">
        <v>102</v>
      </c>
      <c r="BY148" s="481" t="s">
        <v>102</v>
      </c>
      <c r="BZ148" s="481" t="s">
        <v>102</v>
      </c>
      <c r="CA148" s="481" t="s">
        <v>102</v>
      </c>
      <c r="CB148" s="481" t="s">
        <v>102</v>
      </c>
      <c r="CC148" s="481" t="s">
        <v>102</v>
      </c>
      <c r="CD148" s="481" t="s">
        <v>102</v>
      </c>
      <c r="CE148" s="481" t="s">
        <v>102</v>
      </c>
      <c r="CF148" s="481" t="s">
        <v>102</v>
      </c>
      <c r="CG148" s="481" t="s">
        <v>102</v>
      </c>
      <c r="CH148" s="481" t="s">
        <v>102</v>
      </c>
      <c r="CI148" s="481" t="s">
        <v>102</v>
      </c>
      <c r="CJ148" s="481" t="s">
        <v>102</v>
      </c>
      <c r="CK148" s="481" t="s">
        <v>102</v>
      </c>
      <c r="CL148" s="481" t="s">
        <v>102</v>
      </c>
      <c r="CM148" s="481" t="s">
        <v>102</v>
      </c>
      <c r="CN148" s="481" t="s">
        <v>102</v>
      </c>
      <c r="CO148" s="481" t="s">
        <v>102</v>
      </c>
      <c r="CP148" s="481" t="s">
        <v>102</v>
      </c>
      <c r="CQ148" s="481" t="s">
        <v>102</v>
      </c>
      <c r="CR148" s="481" t="s">
        <v>102</v>
      </c>
      <c r="CS148" s="481" t="s">
        <v>102</v>
      </c>
      <c r="CT148" s="481" t="s">
        <v>102</v>
      </c>
      <c r="CU148" s="481" t="s">
        <v>102</v>
      </c>
      <c r="CV148" s="481" t="s">
        <v>102</v>
      </c>
      <c r="CW148" s="481" t="s">
        <v>102</v>
      </c>
      <c r="CX148" s="481" t="s">
        <v>102</v>
      </c>
      <c r="CY148" s="481" t="s">
        <v>102</v>
      </c>
      <c r="CZ148" s="481" t="s">
        <v>102</v>
      </c>
      <c r="DA148" s="481" t="s">
        <v>102</v>
      </c>
      <c r="DB148" s="481" t="s">
        <v>102</v>
      </c>
      <c r="DC148" s="481" t="s">
        <v>102</v>
      </c>
      <c r="DD148" s="481" t="s">
        <v>102</v>
      </c>
      <c r="DE148" s="481" t="s">
        <v>102</v>
      </c>
      <c r="DF148" s="481" t="s">
        <v>102</v>
      </c>
      <c r="DG148" s="481" t="s">
        <v>102</v>
      </c>
      <c r="DH148" s="481" t="s">
        <v>102</v>
      </c>
      <c r="DI148" s="481" t="s">
        <v>102</v>
      </c>
      <c r="DJ148" s="481" t="s">
        <v>102</v>
      </c>
      <c r="DK148" s="481" t="s">
        <v>102</v>
      </c>
      <c r="DL148" s="481" t="s">
        <v>102</v>
      </c>
      <c r="DM148" s="481" t="s">
        <v>102</v>
      </c>
      <c r="DN148" s="481" t="s">
        <v>102</v>
      </c>
      <c r="DO148" s="481" t="s">
        <v>102</v>
      </c>
      <c r="DP148" s="481" t="s">
        <v>102</v>
      </c>
      <c r="DQ148" s="481" t="s">
        <v>102</v>
      </c>
      <c r="DR148" s="481" t="s">
        <v>102</v>
      </c>
      <c r="DS148" s="481" t="s">
        <v>102</v>
      </c>
      <c r="DT148" s="481" t="s">
        <v>102</v>
      </c>
      <c r="DU148" s="481" t="s">
        <v>102</v>
      </c>
      <c r="DV148" s="481" t="s">
        <v>102</v>
      </c>
      <c r="DW148" s="481" t="s">
        <v>102</v>
      </c>
      <c r="DX148" s="481" t="s">
        <v>102</v>
      </c>
      <c r="DY148" s="481" t="s">
        <v>102</v>
      </c>
      <c r="DZ148" s="481" t="s">
        <v>102</v>
      </c>
      <c r="EA148" s="481" t="s">
        <v>102</v>
      </c>
      <c r="EB148" s="481" t="s">
        <v>102</v>
      </c>
    </row>
    <row r="149" spans="1:132" x14ac:dyDescent="0.15">
      <c r="B149" s="481">
        <v>4277666</v>
      </c>
      <c r="C149" s="481" t="s">
        <v>102</v>
      </c>
      <c r="D149" s="481" t="s">
        <v>102</v>
      </c>
      <c r="E149" s="481" t="s">
        <v>102</v>
      </c>
      <c r="F149" s="481" t="s">
        <v>5029</v>
      </c>
      <c r="G149" s="481" t="s">
        <v>4679</v>
      </c>
      <c r="H149" s="481" t="s">
        <v>5029</v>
      </c>
      <c r="I149" s="484" t="s">
        <v>5030</v>
      </c>
      <c r="J149" s="484" t="s">
        <v>5031</v>
      </c>
      <c r="K149" s="481" t="s">
        <v>102</v>
      </c>
      <c r="L149" s="481" t="s">
        <v>102</v>
      </c>
      <c r="M149" s="481" t="s">
        <v>102</v>
      </c>
      <c r="N149" s="481" t="s">
        <v>102</v>
      </c>
      <c r="O149" s="481" t="s">
        <v>102</v>
      </c>
      <c r="P149" s="481" t="s">
        <v>102</v>
      </c>
      <c r="Q149" s="481" t="s">
        <v>102</v>
      </c>
      <c r="R149" s="481" t="s">
        <v>102</v>
      </c>
      <c r="S149" s="481" t="s">
        <v>102</v>
      </c>
      <c r="T149" s="481" t="s">
        <v>102</v>
      </c>
      <c r="U149" s="481" t="s">
        <v>102</v>
      </c>
      <c r="V149" s="481" t="s">
        <v>102</v>
      </c>
      <c r="W149" s="481" t="s">
        <v>102</v>
      </c>
      <c r="X149" s="481" t="s">
        <v>102</v>
      </c>
      <c r="Y149" s="481" t="s">
        <v>102</v>
      </c>
      <c r="Z149" s="481" t="s">
        <v>102</v>
      </c>
      <c r="AA149" s="481" t="s">
        <v>102</v>
      </c>
      <c r="AB149" s="481" t="s">
        <v>102</v>
      </c>
      <c r="AC149" s="481" t="s">
        <v>102</v>
      </c>
      <c r="AD149" s="481" t="s">
        <v>102</v>
      </c>
      <c r="AE149" s="481" t="s">
        <v>102</v>
      </c>
      <c r="AF149" s="481" t="s">
        <v>102</v>
      </c>
      <c r="AG149" s="481" t="s">
        <v>102</v>
      </c>
      <c r="AH149" s="481" t="s">
        <v>102</v>
      </c>
      <c r="AI149" s="481" t="s">
        <v>102</v>
      </c>
      <c r="AJ149" s="481" t="s">
        <v>102</v>
      </c>
      <c r="AK149" s="481" t="s">
        <v>102</v>
      </c>
      <c r="AL149" s="481" t="s">
        <v>102</v>
      </c>
      <c r="AM149" s="481" t="s">
        <v>102</v>
      </c>
      <c r="AN149" s="481" t="s">
        <v>102</v>
      </c>
      <c r="AO149" s="481" t="s">
        <v>102</v>
      </c>
      <c r="AP149" s="481" t="s">
        <v>102</v>
      </c>
      <c r="AQ149" s="481" t="s">
        <v>102</v>
      </c>
      <c r="AR149" s="481" t="s">
        <v>102</v>
      </c>
      <c r="AS149" s="481" t="s">
        <v>102</v>
      </c>
      <c r="AT149" s="481" t="s">
        <v>102</v>
      </c>
      <c r="AU149" s="481" t="s">
        <v>102</v>
      </c>
      <c r="AV149" s="481" t="s">
        <v>102</v>
      </c>
      <c r="AW149" s="481" t="s">
        <v>102</v>
      </c>
      <c r="AX149" s="481" t="s">
        <v>102</v>
      </c>
      <c r="AY149" s="481" t="s">
        <v>102</v>
      </c>
      <c r="AZ149" s="481" t="s">
        <v>102</v>
      </c>
      <c r="BA149" s="481" t="s">
        <v>102</v>
      </c>
      <c r="BB149" s="481" t="s">
        <v>102</v>
      </c>
      <c r="BC149" s="481" t="s">
        <v>102</v>
      </c>
      <c r="BD149" s="481" t="s">
        <v>102</v>
      </c>
      <c r="BE149" s="481" t="s">
        <v>102</v>
      </c>
      <c r="BF149" s="481" t="s">
        <v>102</v>
      </c>
      <c r="BG149" s="481" t="s">
        <v>102</v>
      </c>
      <c r="BH149" s="481" t="s">
        <v>102</v>
      </c>
      <c r="BI149" s="481" t="s">
        <v>102</v>
      </c>
      <c r="BJ149" s="481" t="s">
        <v>102</v>
      </c>
      <c r="BK149" s="481" t="s">
        <v>102</v>
      </c>
      <c r="BL149" s="481" t="s">
        <v>102</v>
      </c>
      <c r="BM149" s="481" t="s">
        <v>102</v>
      </c>
      <c r="BN149" s="481" t="s">
        <v>102</v>
      </c>
      <c r="BO149" s="481" t="s">
        <v>102</v>
      </c>
      <c r="BP149" s="481" t="s">
        <v>102</v>
      </c>
      <c r="BQ149" s="481" t="s">
        <v>102</v>
      </c>
      <c r="BR149" s="481" t="s">
        <v>102</v>
      </c>
      <c r="BS149" s="481" t="s">
        <v>102</v>
      </c>
      <c r="BT149" s="481" t="s">
        <v>102</v>
      </c>
      <c r="BU149" s="481" t="s">
        <v>102</v>
      </c>
      <c r="BV149" s="481" t="s">
        <v>102</v>
      </c>
      <c r="BW149" s="481" t="s">
        <v>102</v>
      </c>
      <c r="BX149" s="481" t="s">
        <v>102</v>
      </c>
      <c r="BY149" s="481" t="s">
        <v>102</v>
      </c>
      <c r="BZ149" s="481" t="s">
        <v>102</v>
      </c>
      <c r="CA149" s="481" t="s">
        <v>102</v>
      </c>
      <c r="CB149" s="481" t="s">
        <v>102</v>
      </c>
      <c r="CC149" s="481" t="s">
        <v>102</v>
      </c>
      <c r="CD149" s="481" t="s">
        <v>102</v>
      </c>
      <c r="CE149" s="481" t="s">
        <v>102</v>
      </c>
      <c r="CF149" s="481" t="s">
        <v>102</v>
      </c>
      <c r="CG149" s="481" t="s">
        <v>102</v>
      </c>
      <c r="CH149" s="481" t="s">
        <v>102</v>
      </c>
      <c r="CI149" s="481" t="s">
        <v>102</v>
      </c>
      <c r="CJ149" s="481" t="s">
        <v>102</v>
      </c>
      <c r="CK149" s="481" t="s">
        <v>102</v>
      </c>
      <c r="CL149" s="481" t="s">
        <v>102</v>
      </c>
      <c r="CM149" s="481" t="s">
        <v>102</v>
      </c>
      <c r="CN149" s="481" t="s">
        <v>102</v>
      </c>
      <c r="CO149" s="481" t="s">
        <v>102</v>
      </c>
      <c r="CP149" s="481" t="s">
        <v>102</v>
      </c>
      <c r="CQ149" s="481" t="s">
        <v>102</v>
      </c>
      <c r="CR149" s="481" t="s">
        <v>102</v>
      </c>
      <c r="CS149" s="481" t="s">
        <v>102</v>
      </c>
      <c r="CT149" s="481" t="s">
        <v>102</v>
      </c>
      <c r="CU149" s="481" t="s">
        <v>102</v>
      </c>
      <c r="CV149" s="481" t="s">
        <v>102</v>
      </c>
      <c r="CW149" s="481" t="s">
        <v>102</v>
      </c>
      <c r="CX149" s="481" t="s">
        <v>102</v>
      </c>
      <c r="CY149" s="481" t="s">
        <v>102</v>
      </c>
      <c r="CZ149" s="481" t="s">
        <v>102</v>
      </c>
      <c r="DA149" s="481" t="s">
        <v>102</v>
      </c>
      <c r="DB149" s="481" t="s">
        <v>102</v>
      </c>
      <c r="DC149" s="481" t="s">
        <v>102</v>
      </c>
      <c r="DD149" s="481" t="s">
        <v>102</v>
      </c>
      <c r="DE149" s="481" t="s">
        <v>102</v>
      </c>
      <c r="DF149" s="481" t="s">
        <v>102</v>
      </c>
      <c r="DG149" s="481" t="s">
        <v>102</v>
      </c>
      <c r="DH149" s="481" t="s">
        <v>102</v>
      </c>
      <c r="DI149" s="481" t="s">
        <v>102</v>
      </c>
      <c r="DJ149" s="481" t="s">
        <v>102</v>
      </c>
      <c r="DK149" s="481" t="s">
        <v>102</v>
      </c>
      <c r="DL149" s="481" t="s">
        <v>102</v>
      </c>
      <c r="DM149" s="481" t="s">
        <v>102</v>
      </c>
      <c r="DN149" s="481" t="s">
        <v>102</v>
      </c>
      <c r="DO149" s="481" t="s">
        <v>102</v>
      </c>
      <c r="DP149" s="481" t="s">
        <v>102</v>
      </c>
      <c r="DQ149" s="481" t="s">
        <v>102</v>
      </c>
      <c r="DR149" s="481" t="s">
        <v>102</v>
      </c>
      <c r="DS149" s="481" t="s">
        <v>102</v>
      </c>
      <c r="DT149" s="481" t="s">
        <v>102</v>
      </c>
      <c r="DU149" s="481" t="s">
        <v>102</v>
      </c>
      <c r="DV149" s="481" t="s">
        <v>102</v>
      </c>
      <c r="DW149" s="481" t="s">
        <v>102</v>
      </c>
      <c r="DX149" s="481" t="s">
        <v>102</v>
      </c>
      <c r="DY149" s="481" t="s">
        <v>102</v>
      </c>
      <c r="DZ149" s="481" t="s">
        <v>102</v>
      </c>
      <c r="EA149" s="481" t="s">
        <v>102</v>
      </c>
      <c r="EB149" s="481" t="s">
        <v>102</v>
      </c>
    </row>
    <row r="150" spans="1:132" x14ac:dyDescent="0.15">
      <c r="A150" s="485"/>
      <c r="B150" s="481">
        <v>4114617</v>
      </c>
      <c r="C150" s="481" t="s">
        <v>5032</v>
      </c>
      <c r="D150" s="481" t="s">
        <v>5033</v>
      </c>
      <c r="E150" s="481" t="s">
        <v>5034</v>
      </c>
      <c r="F150" s="481" t="s">
        <v>5035</v>
      </c>
      <c r="G150" s="481" t="s">
        <v>102</v>
      </c>
      <c r="H150" s="481" t="s">
        <v>102</v>
      </c>
      <c r="I150" s="481" t="s">
        <v>102</v>
      </c>
      <c r="J150" s="481" t="s">
        <v>102</v>
      </c>
      <c r="K150" s="481" t="s">
        <v>102</v>
      </c>
      <c r="L150" s="481" t="s">
        <v>102</v>
      </c>
      <c r="M150" s="481" t="s">
        <v>102</v>
      </c>
      <c r="N150" s="481" t="s">
        <v>102</v>
      </c>
      <c r="O150" s="481" t="s">
        <v>102</v>
      </c>
      <c r="P150" s="481" t="s">
        <v>102</v>
      </c>
      <c r="Q150" s="481" t="s">
        <v>102</v>
      </c>
      <c r="R150" s="481" t="s">
        <v>102</v>
      </c>
      <c r="S150" s="481" t="s">
        <v>102</v>
      </c>
      <c r="T150" s="481" t="s">
        <v>102</v>
      </c>
      <c r="U150" s="481" t="s">
        <v>102</v>
      </c>
      <c r="V150" s="481" t="s">
        <v>102</v>
      </c>
      <c r="W150" s="481" t="s">
        <v>102</v>
      </c>
      <c r="X150" s="481" t="s">
        <v>102</v>
      </c>
      <c r="Y150" s="481" t="s">
        <v>102</v>
      </c>
      <c r="Z150" s="481" t="s">
        <v>102</v>
      </c>
      <c r="AA150" s="481" t="s">
        <v>102</v>
      </c>
      <c r="AB150" s="481" t="s">
        <v>102</v>
      </c>
      <c r="AC150" s="481" t="s">
        <v>102</v>
      </c>
      <c r="AD150" s="481" t="s">
        <v>102</v>
      </c>
      <c r="AE150" s="481" t="s">
        <v>102</v>
      </c>
      <c r="AF150" s="481" t="s">
        <v>102</v>
      </c>
      <c r="AG150" s="481" t="s">
        <v>102</v>
      </c>
      <c r="AH150" s="481" t="s">
        <v>102</v>
      </c>
      <c r="AI150" s="481" t="s">
        <v>102</v>
      </c>
      <c r="AJ150" s="481" t="s">
        <v>102</v>
      </c>
      <c r="AK150" s="481" t="s">
        <v>102</v>
      </c>
      <c r="AL150" s="481" t="s">
        <v>102</v>
      </c>
      <c r="AM150" s="481" t="s">
        <v>102</v>
      </c>
      <c r="AN150" s="481" t="s">
        <v>102</v>
      </c>
      <c r="AO150" s="481" t="s">
        <v>102</v>
      </c>
      <c r="AP150" s="481" t="s">
        <v>102</v>
      </c>
      <c r="AQ150" s="481" t="s">
        <v>102</v>
      </c>
      <c r="AR150" s="481" t="s">
        <v>102</v>
      </c>
      <c r="AS150" s="481" t="s">
        <v>102</v>
      </c>
      <c r="AT150" s="481" t="s">
        <v>102</v>
      </c>
      <c r="AU150" s="481" t="s">
        <v>102</v>
      </c>
      <c r="AV150" s="481" t="s">
        <v>102</v>
      </c>
      <c r="AW150" s="481" t="s">
        <v>102</v>
      </c>
      <c r="AX150" s="481" t="s">
        <v>102</v>
      </c>
      <c r="AY150" s="481" t="s">
        <v>102</v>
      </c>
      <c r="AZ150" s="481" t="s">
        <v>102</v>
      </c>
      <c r="BA150" s="481" t="s">
        <v>102</v>
      </c>
      <c r="BB150" s="481" t="s">
        <v>102</v>
      </c>
      <c r="BC150" s="481" t="s">
        <v>102</v>
      </c>
      <c r="BD150" s="481" t="s">
        <v>102</v>
      </c>
      <c r="BE150" s="481" t="s">
        <v>102</v>
      </c>
      <c r="BF150" s="481" t="s">
        <v>102</v>
      </c>
      <c r="BG150" s="481" t="s">
        <v>102</v>
      </c>
      <c r="BH150" s="481" t="s">
        <v>102</v>
      </c>
      <c r="BI150" s="481" t="s">
        <v>102</v>
      </c>
      <c r="BJ150" s="481" t="s">
        <v>102</v>
      </c>
      <c r="BK150" s="481" t="s">
        <v>102</v>
      </c>
      <c r="BL150" s="481" t="s">
        <v>102</v>
      </c>
      <c r="BM150" s="481" t="s">
        <v>102</v>
      </c>
      <c r="BN150" s="481" t="s">
        <v>102</v>
      </c>
      <c r="BO150" s="481" t="s">
        <v>102</v>
      </c>
      <c r="BP150" s="481" t="s">
        <v>102</v>
      </c>
      <c r="BQ150" s="481" t="s">
        <v>102</v>
      </c>
      <c r="BR150" s="481" t="s">
        <v>102</v>
      </c>
      <c r="BS150" s="481" t="s">
        <v>102</v>
      </c>
      <c r="BT150" s="481" t="s">
        <v>102</v>
      </c>
      <c r="BU150" s="481" t="s">
        <v>102</v>
      </c>
      <c r="BV150" s="481" t="s">
        <v>102</v>
      </c>
      <c r="BW150" s="481" t="s">
        <v>102</v>
      </c>
      <c r="BX150" s="481" t="s">
        <v>102</v>
      </c>
      <c r="BY150" s="481" t="s">
        <v>102</v>
      </c>
      <c r="BZ150" s="481" t="s">
        <v>102</v>
      </c>
      <c r="CA150" s="481" t="s">
        <v>102</v>
      </c>
      <c r="CB150" s="481" t="s">
        <v>102</v>
      </c>
      <c r="CC150" s="481" t="s">
        <v>102</v>
      </c>
      <c r="CD150" s="481" t="s">
        <v>102</v>
      </c>
      <c r="CE150" s="481" t="s">
        <v>102</v>
      </c>
      <c r="CF150" s="481" t="s">
        <v>102</v>
      </c>
      <c r="CG150" s="481" t="s">
        <v>102</v>
      </c>
      <c r="CH150" s="481" t="s">
        <v>102</v>
      </c>
      <c r="CI150" s="481" t="s">
        <v>102</v>
      </c>
      <c r="CJ150" s="481" t="s">
        <v>102</v>
      </c>
      <c r="CK150" s="481" t="s">
        <v>102</v>
      </c>
      <c r="CL150" s="481" t="s">
        <v>102</v>
      </c>
      <c r="CM150" s="481" t="s">
        <v>102</v>
      </c>
      <c r="CN150" s="481" t="s">
        <v>102</v>
      </c>
      <c r="CO150" s="481" t="s">
        <v>102</v>
      </c>
      <c r="CP150" s="481" t="s">
        <v>102</v>
      </c>
      <c r="CQ150" s="481" t="s">
        <v>102</v>
      </c>
      <c r="CR150" s="481" t="s">
        <v>102</v>
      </c>
      <c r="CS150" s="481" t="s">
        <v>102</v>
      </c>
      <c r="CT150" s="481" t="s">
        <v>102</v>
      </c>
      <c r="CU150" s="481" t="s">
        <v>102</v>
      </c>
      <c r="CV150" s="481" t="s">
        <v>102</v>
      </c>
      <c r="CW150" s="481" t="s">
        <v>102</v>
      </c>
      <c r="CX150" s="481" t="s">
        <v>102</v>
      </c>
      <c r="CY150" s="481" t="s">
        <v>102</v>
      </c>
      <c r="CZ150" s="481" t="s">
        <v>102</v>
      </c>
      <c r="DA150" s="481" t="s">
        <v>102</v>
      </c>
      <c r="DB150" s="481" t="s">
        <v>102</v>
      </c>
      <c r="DC150" s="481" t="s">
        <v>102</v>
      </c>
      <c r="DD150" s="481" t="s">
        <v>102</v>
      </c>
      <c r="DE150" s="481" t="s">
        <v>102</v>
      </c>
      <c r="DF150" s="481" t="s">
        <v>102</v>
      </c>
      <c r="DG150" s="481" t="s">
        <v>102</v>
      </c>
      <c r="DH150" s="481" t="s">
        <v>102</v>
      </c>
      <c r="DI150" s="481" t="s">
        <v>102</v>
      </c>
      <c r="DJ150" s="481" t="s">
        <v>102</v>
      </c>
      <c r="DK150" s="481" t="s">
        <v>102</v>
      </c>
      <c r="DL150" s="481" t="s">
        <v>102</v>
      </c>
      <c r="DM150" s="481" t="s">
        <v>102</v>
      </c>
      <c r="DN150" s="481" t="s">
        <v>102</v>
      </c>
      <c r="DO150" s="481" t="s">
        <v>102</v>
      </c>
      <c r="DP150" s="481" t="s">
        <v>102</v>
      </c>
      <c r="DQ150" s="481" t="s">
        <v>102</v>
      </c>
      <c r="DR150" s="481" t="s">
        <v>102</v>
      </c>
      <c r="DS150" s="481" t="s">
        <v>102</v>
      </c>
      <c r="DT150" s="481" t="s">
        <v>102</v>
      </c>
      <c r="DU150" s="481" t="s">
        <v>102</v>
      </c>
      <c r="DV150" s="481" t="s">
        <v>102</v>
      </c>
      <c r="DW150" s="481" t="s">
        <v>102</v>
      </c>
      <c r="DX150" s="481" t="s">
        <v>102</v>
      </c>
      <c r="DY150" s="481" t="s">
        <v>102</v>
      </c>
      <c r="DZ150" s="481" t="s">
        <v>102</v>
      </c>
      <c r="EA150" s="481" t="s">
        <v>102</v>
      </c>
      <c r="EB150" s="481" t="s">
        <v>102</v>
      </c>
    </row>
    <row r="151" spans="1:132" x14ac:dyDescent="0.15">
      <c r="B151" s="481">
        <v>4344264</v>
      </c>
      <c r="C151" s="481" t="s">
        <v>102</v>
      </c>
      <c r="D151" s="481" t="s">
        <v>102</v>
      </c>
      <c r="E151" s="481" t="s">
        <v>102</v>
      </c>
      <c r="F151" s="481" t="s">
        <v>4684</v>
      </c>
      <c r="G151" s="481" t="s">
        <v>4685</v>
      </c>
      <c r="H151" s="481" t="s">
        <v>102</v>
      </c>
      <c r="I151" s="481" t="s">
        <v>102</v>
      </c>
      <c r="J151" s="481" t="s">
        <v>102</v>
      </c>
      <c r="K151" s="481" t="s">
        <v>102</v>
      </c>
      <c r="L151" s="481" t="s">
        <v>102</v>
      </c>
      <c r="M151" s="481" t="s">
        <v>102</v>
      </c>
      <c r="N151" s="481" t="s">
        <v>102</v>
      </c>
      <c r="O151" s="481" t="s">
        <v>102</v>
      </c>
      <c r="P151" s="481" t="s">
        <v>102</v>
      </c>
      <c r="Q151" s="481" t="s">
        <v>102</v>
      </c>
      <c r="R151" s="481" t="s">
        <v>102</v>
      </c>
      <c r="S151" s="481" t="s">
        <v>102</v>
      </c>
      <c r="T151" s="481" t="s">
        <v>102</v>
      </c>
      <c r="U151" s="481" t="s">
        <v>102</v>
      </c>
      <c r="V151" s="481" t="s">
        <v>102</v>
      </c>
      <c r="W151" s="481" t="s">
        <v>102</v>
      </c>
      <c r="X151" s="481" t="s">
        <v>102</v>
      </c>
      <c r="Y151" s="481" t="s">
        <v>102</v>
      </c>
      <c r="Z151" s="481" t="s">
        <v>102</v>
      </c>
      <c r="AA151" s="481" t="s">
        <v>102</v>
      </c>
      <c r="AB151" s="481" t="s">
        <v>102</v>
      </c>
      <c r="AC151" s="481" t="s">
        <v>102</v>
      </c>
      <c r="AD151" s="481" t="s">
        <v>102</v>
      </c>
      <c r="AE151" s="481" t="s">
        <v>102</v>
      </c>
      <c r="AF151" s="481" t="s">
        <v>102</v>
      </c>
      <c r="AG151" s="481" t="s">
        <v>102</v>
      </c>
      <c r="AH151" s="481" t="s">
        <v>102</v>
      </c>
      <c r="AI151" s="481" t="s">
        <v>102</v>
      </c>
      <c r="AJ151" s="481" t="s">
        <v>102</v>
      </c>
      <c r="AK151" s="481" t="s">
        <v>102</v>
      </c>
      <c r="AL151" s="481" t="s">
        <v>102</v>
      </c>
      <c r="AM151" s="481" t="s">
        <v>102</v>
      </c>
      <c r="AN151" s="481" t="s">
        <v>102</v>
      </c>
      <c r="AO151" s="481" t="s">
        <v>102</v>
      </c>
      <c r="AP151" s="481" t="s">
        <v>102</v>
      </c>
      <c r="AQ151" s="481" t="s">
        <v>102</v>
      </c>
      <c r="AR151" s="481" t="s">
        <v>102</v>
      </c>
      <c r="AS151" s="481" t="s">
        <v>102</v>
      </c>
      <c r="AT151" s="481" t="s">
        <v>102</v>
      </c>
      <c r="AU151" s="481" t="s">
        <v>102</v>
      </c>
      <c r="AV151" s="481" t="s">
        <v>102</v>
      </c>
      <c r="AW151" s="481" t="s">
        <v>102</v>
      </c>
      <c r="AX151" s="481" t="s">
        <v>102</v>
      </c>
      <c r="AY151" s="481" t="s">
        <v>102</v>
      </c>
      <c r="AZ151" s="481" t="s">
        <v>102</v>
      </c>
      <c r="BA151" s="481" t="s">
        <v>102</v>
      </c>
      <c r="BB151" s="481" t="s">
        <v>102</v>
      </c>
      <c r="BC151" s="481" t="s">
        <v>102</v>
      </c>
      <c r="BD151" s="481" t="s">
        <v>102</v>
      </c>
      <c r="BE151" s="481" t="s">
        <v>102</v>
      </c>
      <c r="BF151" s="481" t="s">
        <v>102</v>
      </c>
      <c r="BG151" s="481" t="s">
        <v>102</v>
      </c>
      <c r="BH151" s="481" t="s">
        <v>102</v>
      </c>
      <c r="BI151" s="481" t="s">
        <v>102</v>
      </c>
      <c r="BJ151" s="481" t="s">
        <v>102</v>
      </c>
      <c r="BK151" s="481" t="s">
        <v>102</v>
      </c>
      <c r="BL151" s="481" t="s">
        <v>102</v>
      </c>
      <c r="BM151" s="481" t="s">
        <v>102</v>
      </c>
      <c r="BN151" s="481" t="s">
        <v>102</v>
      </c>
      <c r="BO151" s="481" t="s">
        <v>102</v>
      </c>
      <c r="BP151" s="481" t="s">
        <v>102</v>
      </c>
      <c r="BQ151" s="481" t="s">
        <v>102</v>
      </c>
      <c r="BR151" s="481" t="s">
        <v>102</v>
      </c>
      <c r="BS151" s="481" t="s">
        <v>102</v>
      </c>
      <c r="BT151" s="481" t="s">
        <v>102</v>
      </c>
      <c r="BU151" s="481" t="s">
        <v>102</v>
      </c>
      <c r="BV151" s="481" t="s">
        <v>102</v>
      </c>
      <c r="BW151" s="481" t="s">
        <v>102</v>
      </c>
      <c r="BX151" s="481" t="s">
        <v>102</v>
      </c>
      <c r="BY151" s="481" t="s">
        <v>102</v>
      </c>
      <c r="BZ151" s="481" t="s">
        <v>102</v>
      </c>
      <c r="CA151" s="481" t="s">
        <v>102</v>
      </c>
      <c r="CB151" s="481" t="s">
        <v>102</v>
      </c>
      <c r="CC151" s="481" t="s">
        <v>102</v>
      </c>
      <c r="CD151" s="481" t="s">
        <v>102</v>
      </c>
      <c r="CE151" s="481" t="s">
        <v>102</v>
      </c>
      <c r="CF151" s="481" t="s">
        <v>102</v>
      </c>
      <c r="CG151" s="481" t="s">
        <v>102</v>
      </c>
      <c r="CH151" s="481" t="s">
        <v>102</v>
      </c>
      <c r="CI151" s="481" t="s">
        <v>102</v>
      </c>
      <c r="CJ151" s="481" t="s">
        <v>102</v>
      </c>
      <c r="CK151" s="481" t="s">
        <v>102</v>
      </c>
      <c r="CL151" s="481" t="s">
        <v>102</v>
      </c>
      <c r="CM151" s="481" t="s">
        <v>102</v>
      </c>
      <c r="CN151" s="481" t="s">
        <v>102</v>
      </c>
      <c r="CO151" s="481" t="s">
        <v>102</v>
      </c>
      <c r="CP151" s="481" t="s">
        <v>102</v>
      </c>
      <c r="CQ151" s="481" t="s">
        <v>102</v>
      </c>
      <c r="CR151" s="481" t="s">
        <v>102</v>
      </c>
      <c r="CS151" s="481" t="s">
        <v>102</v>
      </c>
      <c r="CT151" s="481" t="s">
        <v>102</v>
      </c>
      <c r="CU151" s="481" t="s">
        <v>102</v>
      </c>
      <c r="CV151" s="481" t="s">
        <v>102</v>
      </c>
      <c r="CW151" s="481" t="s">
        <v>102</v>
      </c>
      <c r="CX151" s="481" t="s">
        <v>102</v>
      </c>
      <c r="CY151" s="481" t="s">
        <v>102</v>
      </c>
      <c r="CZ151" s="481" t="s">
        <v>102</v>
      </c>
      <c r="DA151" s="481" t="s">
        <v>102</v>
      </c>
      <c r="DB151" s="481" t="s">
        <v>102</v>
      </c>
      <c r="DC151" s="481" t="s">
        <v>102</v>
      </c>
      <c r="DD151" s="481" t="s">
        <v>102</v>
      </c>
      <c r="DE151" s="481" t="s">
        <v>102</v>
      </c>
      <c r="DF151" s="481" t="s">
        <v>102</v>
      </c>
      <c r="DG151" s="481" t="s">
        <v>102</v>
      </c>
      <c r="DH151" s="481" t="s">
        <v>102</v>
      </c>
      <c r="DI151" s="481" t="s">
        <v>102</v>
      </c>
      <c r="DJ151" s="481" t="s">
        <v>102</v>
      </c>
      <c r="DK151" s="481" t="s">
        <v>102</v>
      </c>
      <c r="DL151" s="481" t="s">
        <v>102</v>
      </c>
      <c r="DM151" s="481" t="s">
        <v>102</v>
      </c>
      <c r="DN151" s="481" t="s">
        <v>102</v>
      </c>
      <c r="DO151" s="481" t="s">
        <v>102</v>
      </c>
      <c r="DP151" s="481" t="s">
        <v>102</v>
      </c>
      <c r="DQ151" s="481" t="s">
        <v>102</v>
      </c>
      <c r="DR151" s="481" t="s">
        <v>102</v>
      </c>
      <c r="DS151" s="481" t="s">
        <v>102</v>
      </c>
      <c r="DT151" s="481" t="s">
        <v>102</v>
      </c>
      <c r="DU151" s="481" t="s">
        <v>102</v>
      </c>
      <c r="DV151" s="481" t="s">
        <v>102</v>
      </c>
      <c r="DW151" s="481" t="s">
        <v>102</v>
      </c>
      <c r="DX151" s="481" t="s">
        <v>102</v>
      </c>
      <c r="DY151" s="481" t="s">
        <v>102</v>
      </c>
      <c r="DZ151" s="481" t="s">
        <v>102</v>
      </c>
      <c r="EA151" s="481" t="s">
        <v>102</v>
      </c>
      <c r="EB151" s="481" t="s">
        <v>102</v>
      </c>
    </row>
    <row r="152" spans="1:132" x14ac:dyDescent="0.15">
      <c r="B152" s="481">
        <v>4279711</v>
      </c>
      <c r="C152" s="481" t="s">
        <v>102</v>
      </c>
      <c r="D152" s="481" t="s">
        <v>102</v>
      </c>
      <c r="E152" s="481" t="s">
        <v>5036</v>
      </c>
      <c r="F152" s="481" t="s">
        <v>5037</v>
      </c>
      <c r="G152" s="481" t="s">
        <v>5038</v>
      </c>
      <c r="H152" s="481" t="s">
        <v>5039</v>
      </c>
      <c r="I152" s="481" t="s">
        <v>5040</v>
      </c>
      <c r="J152" s="481" t="s">
        <v>5041</v>
      </c>
      <c r="K152" s="481" t="s">
        <v>5036</v>
      </c>
      <c r="L152" s="481" t="s">
        <v>5037</v>
      </c>
      <c r="M152" s="481" t="s">
        <v>4687</v>
      </c>
      <c r="N152" s="481" t="s">
        <v>4688</v>
      </c>
      <c r="O152" s="481" t="s">
        <v>5038</v>
      </c>
      <c r="P152" s="481" t="s">
        <v>5039</v>
      </c>
      <c r="Q152" s="481" t="s">
        <v>5040</v>
      </c>
      <c r="R152" s="481" t="s">
        <v>5041</v>
      </c>
      <c r="S152" s="481" t="s">
        <v>102</v>
      </c>
      <c r="T152" s="481" t="s">
        <v>102</v>
      </c>
      <c r="U152" s="481" t="s">
        <v>102</v>
      </c>
      <c r="V152" s="481" t="s">
        <v>102</v>
      </c>
      <c r="W152" s="481" t="s">
        <v>102</v>
      </c>
      <c r="X152" s="481" t="s">
        <v>102</v>
      </c>
      <c r="Y152" s="481" t="s">
        <v>102</v>
      </c>
      <c r="Z152" s="481" t="s">
        <v>102</v>
      </c>
      <c r="AA152" s="481" t="s">
        <v>102</v>
      </c>
      <c r="AB152" s="481" t="s">
        <v>102</v>
      </c>
      <c r="AC152" s="481" t="s">
        <v>102</v>
      </c>
      <c r="AD152" s="481" t="s">
        <v>102</v>
      </c>
      <c r="AE152" s="481" t="s">
        <v>102</v>
      </c>
      <c r="AF152" s="481" t="s">
        <v>102</v>
      </c>
      <c r="AG152" s="481" t="s">
        <v>102</v>
      </c>
      <c r="AH152" s="481" t="s">
        <v>102</v>
      </c>
      <c r="AI152" s="481" t="s">
        <v>102</v>
      </c>
      <c r="AJ152" s="481" t="s">
        <v>102</v>
      </c>
      <c r="AK152" s="481" t="s">
        <v>102</v>
      </c>
      <c r="AL152" s="481" t="s">
        <v>102</v>
      </c>
      <c r="AM152" s="481" t="s">
        <v>102</v>
      </c>
      <c r="AN152" s="481" t="s">
        <v>102</v>
      </c>
      <c r="AO152" s="481" t="s">
        <v>102</v>
      </c>
      <c r="AP152" s="481" t="s">
        <v>102</v>
      </c>
      <c r="AQ152" s="481" t="s">
        <v>102</v>
      </c>
      <c r="AR152" s="481" t="s">
        <v>102</v>
      </c>
      <c r="AS152" s="481" t="s">
        <v>102</v>
      </c>
      <c r="AT152" s="481" t="s">
        <v>102</v>
      </c>
      <c r="AU152" s="481" t="s">
        <v>102</v>
      </c>
      <c r="AV152" s="481" t="s">
        <v>102</v>
      </c>
      <c r="AW152" s="481" t="s">
        <v>102</v>
      </c>
      <c r="AX152" s="481" t="s">
        <v>102</v>
      </c>
      <c r="AY152" s="481" t="s">
        <v>102</v>
      </c>
      <c r="AZ152" s="481" t="s">
        <v>102</v>
      </c>
      <c r="BA152" s="481" t="s">
        <v>102</v>
      </c>
      <c r="BB152" s="481" t="s">
        <v>102</v>
      </c>
      <c r="BC152" s="481" t="s">
        <v>102</v>
      </c>
      <c r="BD152" s="481" t="s">
        <v>102</v>
      </c>
      <c r="BE152" s="481" t="s">
        <v>102</v>
      </c>
      <c r="BF152" s="481" t="s">
        <v>102</v>
      </c>
      <c r="BG152" s="481" t="s">
        <v>102</v>
      </c>
      <c r="BH152" s="481" t="s">
        <v>102</v>
      </c>
      <c r="BI152" s="481" t="s">
        <v>102</v>
      </c>
      <c r="BJ152" s="481" t="s">
        <v>102</v>
      </c>
      <c r="BK152" s="481" t="s">
        <v>102</v>
      </c>
      <c r="BL152" s="481" t="s">
        <v>102</v>
      </c>
      <c r="BM152" s="481" t="s">
        <v>102</v>
      </c>
      <c r="BN152" s="481" t="s">
        <v>102</v>
      </c>
      <c r="BO152" s="481" t="s">
        <v>102</v>
      </c>
      <c r="BP152" s="481" t="s">
        <v>102</v>
      </c>
      <c r="BQ152" s="481" t="s">
        <v>102</v>
      </c>
      <c r="BR152" s="481" t="s">
        <v>102</v>
      </c>
      <c r="BS152" s="481" t="s">
        <v>102</v>
      </c>
      <c r="BT152" s="481" t="s">
        <v>102</v>
      </c>
      <c r="BU152" s="481" t="s">
        <v>102</v>
      </c>
      <c r="BV152" s="481" t="s">
        <v>102</v>
      </c>
      <c r="BW152" s="481" t="s">
        <v>102</v>
      </c>
      <c r="BX152" s="481" t="s">
        <v>102</v>
      </c>
      <c r="BY152" s="481" t="s">
        <v>102</v>
      </c>
      <c r="BZ152" s="481" t="s">
        <v>102</v>
      </c>
      <c r="CA152" s="481" t="s">
        <v>102</v>
      </c>
      <c r="CB152" s="481" t="s">
        <v>102</v>
      </c>
      <c r="CC152" s="481" t="s">
        <v>102</v>
      </c>
      <c r="CD152" s="481" t="s">
        <v>102</v>
      </c>
      <c r="CE152" s="481" t="s">
        <v>102</v>
      </c>
      <c r="CF152" s="481" t="s">
        <v>102</v>
      </c>
      <c r="CG152" s="481" t="s">
        <v>102</v>
      </c>
      <c r="CH152" s="481" t="s">
        <v>102</v>
      </c>
      <c r="CI152" s="481" t="s">
        <v>102</v>
      </c>
      <c r="CJ152" s="481" t="s">
        <v>102</v>
      </c>
      <c r="CK152" s="481" t="s">
        <v>102</v>
      </c>
      <c r="CL152" s="481" t="s">
        <v>102</v>
      </c>
      <c r="CM152" s="481" t="s">
        <v>102</v>
      </c>
      <c r="CN152" s="481" t="s">
        <v>102</v>
      </c>
      <c r="CO152" s="481" t="s">
        <v>102</v>
      </c>
      <c r="CP152" s="481" t="s">
        <v>102</v>
      </c>
      <c r="CQ152" s="481" t="s">
        <v>102</v>
      </c>
      <c r="CR152" s="481" t="s">
        <v>102</v>
      </c>
      <c r="CS152" s="481" t="s">
        <v>102</v>
      </c>
      <c r="CT152" s="481" t="s">
        <v>102</v>
      </c>
      <c r="CU152" s="481" t="s">
        <v>102</v>
      </c>
      <c r="CV152" s="481" t="s">
        <v>102</v>
      </c>
      <c r="CW152" s="481" t="s">
        <v>102</v>
      </c>
      <c r="CX152" s="481" t="s">
        <v>102</v>
      </c>
      <c r="CY152" s="481" t="s">
        <v>102</v>
      </c>
      <c r="CZ152" s="481" t="s">
        <v>102</v>
      </c>
      <c r="DA152" s="481" t="s">
        <v>102</v>
      </c>
      <c r="DB152" s="481" t="s">
        <v>102</v>
      </c>
      <c r="DC152" s="481" t="s">
        <v>102</v>
      </c>
      <c r="DD152" s="481" t="s">
        <v>102</v>
      </c>
      <c r="DE152" s="481" t="s">
        <v>102</v>
      </c>
      <c r="DF152" s="481" t="s">
        <v>102</v>
      </c>
      <c r="DG152" s="481" t="s">
        <v>102</v>
      </c>
      <c r="DH152" s="481" t="s">
        <v>102</v>
      </c>
      <c r="DI152" s="481" t="s">
        <v>102</v>
      </c>
      <c r="DJ152" s="481" t="s">
        <v>102</v>
      </c>
      <c r="DK152" s="481" t="s">
        <v>102</v>
      </c>
      <c r="DL152" s="481" t="s">
        <v>102</v>
      </c>
      <c r="DM152" s="481" t="s">
        <v>102</v>
      </c>
      <c r="DN152" s="481" t="s">
        <v>102</v>
      </c>
      <c r="DO152" s="481" t="s">
        <v>102</v>
      </c>
      <c r="DP152" s="481" t="s">
        <v>102</v>
      </c>
      <c r="DQ152" s="481" t="s">
        <v>102</v>
      </c>
      <c r="DR152" s="481" t="s">
        <v>102</v>
      </c>
      <c r="DS152" s="481" t="s">
        <v>102</v>
      </c>
      <c r="DT152" s="481" t="s">
        <v>102</v>
      </c>
      <c r="DU152" s="481" t="s">
        <v>102</v>
      </c>
      <c r="DV152" s="481" t="s">
        <v>102</v>
      </c>
      <c r="DW152" s="481" t="s">
        <v>102</v>
      </c>
      <c r="DX152" s="481" t="s">
        <v>102</v>
      </c>
      <c r="DY152" s="481" t="s">
        <v>102</v>
      </c>
      <c r="DZ152" s="481" t="s">
        <v>102</v>
      </c>
      <c r="EA152" s="481" t="s">
        <v>102</v>
      </c>
      <c r="EB152" s="481" t="s">
        <v>102</v>
      </c>
    </row>
    <row r="153" spans="1:132" x14ac:dyDescent="0.15">
      <c r="A153" s="485"/>
      <c r="B153" s="481">
        <v>3962032</v>
      </c>
      <c r="C153" s="481" t="s">
        <v>102</v>
      </c>
      <c r="D153" s="481" t="s">
        <v>102</v>
      </c>
      <c r="E153" s="481" t="s">
        <v>4690</v>
      </c>
      <c r="F153" s="481" t="s">
        <v>4553</v>
      </c>
      <c r="G153" s="481" t="s">
        <v>102</v>
      </c>
      <c r="H153" s="481" t="s">
        <v>102</v>
      </c>
      <c r="I153" s="481" t="s">
        <v>102</v>
      </c>
      <c r="J153" s="481" t="s">
        <v>102</v>
      </c>
      <c r="K153" s="481" t="s">
        <v>102</v>
      </c>
      <c r="L153" s="481" t="s">
        <v>102</v>
      </c>
      <c r="M153" s="481" t="s">
        <v>102</v>
      </c>
      <c r="N153" s="481" t="s">
        <v>102</v>
      </c>
      <c r="O153" s="481" t="s">
        <v>102</v>
      </c>
      <c r="P153" s="481" t="s">
        <v>102</v>
      </c>
      <c r="Q153" s="481" t="s">
        <v>102</v>
      </c>
      <c r="R153" s="481" t="s">
        <v>102</v>
      </c>
      <c r="S153" s="481" t="s">
        <v>102</v>
      </c>
      <c r="T153" s="481" t="s">
        <v>102</v>
      </c>
      <c r="U153" s="481" t="s">
        <v>102</v>
      </c>
      <c r="V153" s="481" t="s">
        <v>102</v>
      </c>
      <c r="W153" s="481" t="s">
        <v>102</v>
      </c>
      <c r="X153" s="481" t="s">
        <v>102</v>
      </c>
      <c r="Y153" s="481" t="s">
        <v>102</v>
      </c>
      <c r="Z153" s="481" t="s">
        <v>102</v>
      </c>
      <c r="AA153" s="481" t="s">
        <v>102</v>
      </c>
      <c r="AB153" s="481" t="s">
        <v>102</v>
      </c>
      <c r="AC153" s="481" t="s">
        <v>102</v>
      </c>
      <c r="AD153" s="481" t="s">
        <v>102</v>
      </c>
      <c r="AE153" s="481" t="s">
        <v>102</v>
      </c>
      <c r="AF153" s="481" t="s">
        <v>102</v>
      </c>
      <c r="AG153" s="481" t="s">
        <v>102</v>
      </c>
      <c r="AH153" s="481" t="s">
        <v>102</v>
      </c>
      <c r="AI153" s="481" t="s">
        <v>102</v>
      </c>
      <c r="AJ153" s="481" t="s">
        <v>102</v>
      </c>
      <c r="AK153" s="481" t="s">
        <v>102</v>
      </c>
      <c r="AL153" s="481" t="s">
        <v>102</v>
      </c>
      <c r="AM153" s="481" t="s">
        <v>102</v>
      </c>
      <c r="AN153" s="481" t="s">
        <v>102</v>
      </c>
      <c r="AO153" s="481" t="s">
        <v>102</v>
      </c>
      <c r="AP153" s="481" t="s">
        <v>102</v>
      </c>
      <c r="AQ153" s="481" t="s">
        <v>102</v>
      </c>
      <c r="AR153" s="481" t="s">
        <v>102</v>
      </c>
      <c r="AS153" s="481" t="s">
        <v>102</v>
      </c>
      <c r="AT153" s="481" t="s">
        <v>102</v>
      </c>
      <c r="AU153" s="481" t="s">
        <v>102</v>
      </c>
      <c r="AV153" s="481" t="s">
        <v>102</v>
      </c>
      <c r="AW153" s="481" t="s">
        <v>102</v>
      </c>
      <c r="AX153" s="481" t="s">
        <v>102</v>
      </c>
      <c r="AY153" s="481" t="s">
        <v>102</v>
      </c>
      <c r="AZ153" s="481" t="s">
        <v>102</v>
      </c>
      <c r="BA153" s="481" t="s">
        <v>102</v>
      </c>
      <c r="BB153" s="481" t="s">
        <v>102</v>
      </c>
      <c r="BC153" s="481" t="s">
        <v>102</v>
      </c>
      <c r="BD153" s="481" t="s">
        <v>102</v>
      </c>
      <c r="BE153" s="481" t="s">
        <v>102</v>
      </c>
      <c r="BF153" s="481" t="s">
        <v>102</v>
      </c>
      <c r="BG153" s="481" t="s">
        <v>102</v>
      </c>
      <c r="BH153" s="481" t="s">
        <v>102</v>
      </c>
      <c r="BI153" s="481" t="s">
        <v>102</v>
      </c>
      <c r="BJ153" s="481" t="s">
        <v>102</v>
      </c>
      <c r="BK153" s="481" t="s">
        <v>102</v>
      </c>
      <c r="BL153" s="481" t="s">
        <v>102</v>
      </c>
      <c r="BM153" s="481" t="s">
        <v>102</v>
      </c>
      <c r="BN153" s="481" t="s">
        <v>102</v>
      </c>
      <c r="BO153" s="481" t="s">
        <v>102</v>
      </c>
      <c r="BP153" s="481" t="s">
        <v>102</v>
      </c>
      <c r="BQ153" s="481" t="s">
        <v>102</v>
      </c>
      <c r="BR153" s="481" t="s">
        <v>102</v>
      </c>
      <c r="BS153" s="481" t="s">
        <v>102</v>
      </c>
      <c r="BT153" s="481" t="s">
        <v>102</v>
      </c>
      <c r="BU153" s="481" t="s">
        <v>102</v>
      </c>
      <c r="BV153" s="481" t="s">
        <v>102</v>
      </c>
      <c r="BW153" s="481" t="s">
        <v>102</v>
      </c>
      <c r="BX153" s="481" t="s">
        <v>102</v>
      </c>
      <c r="BY153" s="481" t="s">
        <v>102</v>
      </c>
      <c r="BZ153" s="481" t="s">
        <v>102</v>
      </c>
      <c r="CA153" s="481" t="s">
        <v>102</v>
      </c>
      <c r="CB153" s="481" t="s">
        <v>102</v>
      </c>
      <c r="CC153" s="481" t="s">
        <v>102</v>
      </c>
      <c r="CD153" s="481" t="s">
        <v>102</v>
      </c>
      <c r="CE153" s="481" t="s">
        <v>102</v>
      </c>
      <c r="CF153" s="481" t="s">
        <v>102</v>
      </c>
      <c r="CG153" s="481" t="s">
        <v>102</v>
      </c>
      <c r="CH153" s="481" t="s">
        <v>102</v>
      </c>
      <c r="CI153" s="481" t="s">
        <v>102</v>
      </c>
      <c r="CJ153" s="481" t="s">
        <v>102</v>
      </c>
      <c r="CK153" s="481" t="s">
        <v>102</v>
      </c>
      <c r="CL153" s="481" t="s">
        <v>102</v>
      </c>
      <c r="CM153" s="481" t="s">
        <v>102</v>
      </c>
      <c r="CN153" s="481" t="s">
        <v>102</v>
      </c>
      <c r="CO153" s="481" t="s">
        <v>102</v>
      </c>
      <c r="CP153" s="481" t="s">
        <v>102</v>
      </c>
      <c r="CQ153" s="481" t="s">
        <v>102</v>
      </c>
      <c r="CR153" s="481" t="s">
        <v>102</v>
      </c>
      <c r="CS153" s="481" t="s">
        <v>102</v>
      </c>
      <c r="CT153" s="481" t="s">
        <v>102</v>
      </c>
      <c r="CU153" s="481" t="s">
        <v>102</v>
      </c>
      <c r="CV153" s="481" t="s">
        <v>102</v>
      </c>
      <c r="CW153" s="481" t="s">
        <v>102</v>
      </c>
      <c r="CX153" s="481" t="s">
        <v>102</v>
      </c>
      <c r="CY153" s="481" t="s">
        <v>102</v>
      </c>
      <c r="CZ153" s="481" t="s">
        <v>102</v>
      </c>
      <c r="DA153" s="481" t="s">
        <v>102</v>
      </c>
      <c r="DB153" s="481" t="s">
        <v>102</v>
      </c>
      <c r="DC153" s="481" t="s">
        <v>102</v>
      </c>
      <c r="DD153" s="481" t="s">
        <v>102</v>
      </c>
      <c r="DE153" s="481" t="s">
        <v>102</v>
      </c>
      <c r="DF153" s="481" t="s">
        <v>102</v>
      </c>
      <c r="DG153" s="481" t="s">
        <v>102</v>
      </c>
      <c r="DH153" s="481" t="s">
        <v>102</v>
      </c>
      <c r="DI153" s="481" t="s">
        <v>102</v>
      </c>
      <c r="DJ153" s="481" t="s">
        <v>102</v>
      </c>
      <c r="DK153" s="481" t="s">
        <v>102</v>
      </c>
      <c r="DL153" s="481" t="s">
        <v>102</v>
      </c>
      <c r="DM153" s="481" t="s">
        <v>102</v>
      </c>
      <c r="DN153" s="481" t="s">
        <v>102</v>
      </c>
      <c r="DO153" s="481" t="s">
        <v>102</v>
      </c>
      <c r="DP153" s="481" t="s">
        <v>102</v>
      </c>
      <c r="DQ153" s="481" t="s">
        <v>102</v>
      </c>
      <c r="DR153" s="481" t="s">
        <v>102</v>
      </c>
      <c r="DS153" s="481" t="s">
        <v>102</v>
      </c>
      <c r="DT153" s="481" t="s">
        <v>102</v>
      </c>
      <c r="DU153" s="481" t="s">
        <v>102</v>
      </c>
      <c r="DV153" s="481" t="s">
        <v>102</v>
      </c>
      <c r="DW153" s="481" t="s">
        <v>102</v>
      </c>
      <c r="DX153" s="481" t="s">
        <v>102</v>
      </c>
      <c r="DY153" s="481" t="s">
        <v>102</v>
      </c>
      <c r="DZ153" s="481" t="s">
        <v>102</v>
      </c>
      <c r="EA153" s="481" t="s">
        <v>102</v>
      </c>
      <c r="EB153" s="481" t="s">
        <v>102</v>
      </c>
    </row>
    <row r="154" spans="1:132" x14ac:dyDescent="0.15">
      <c r="B154" s="481">
        <v>4121480</v>
      </c>
      <c r="C154" s="481" t="s">
        <v>102</v>
      </c>
      <c r="D154" s="481" t="s">
        <v>102</v>
      </c>
      <c r="E154" s="481" t="s">
        <v>102</v>
      </c>
      <c r="F154" s="481" t="s">
        <v>102</v>
      </c>
      <c r="G154" s="481" t="s">
        <v>102</v>
      </c>
      <c r="H154" s="481" t="s">
        <v>102</v>
      </c>
      <c r="I154" s="481" t="s">
        <v>102</v>
      </c>
      <c r="J154" s="481" t="s">
        <v>102</v>
      </c>
      <c r="K154" s="481" t="s">
        <v>102</v>
      </c>
      <c r="L154" s="481" t="s">
        <v>4279</v>
      </c>
      <c r="M154" s="481" t="s">
        <v>4692</v>
      </c>
      <c r="N154" s="484" t="s">
        <v>5042</v>
      </c>
      <c r="O154" s="481" t="s">
        <v>102</v>
      </c>
      <c r="P154" s="481" t="s">
        <v>102</v>
      </c>
      <c r="Q154" s="481" t="s">
        <v>102</v>
      </c>
      <c r="R154" s="481" t="s">
        <v>102</v>
      </c>
      <c r="S154" s="481" t="s">
        <v>102</v>
      </c>
      <c r="T154" s="481" t="s">
        <v>102</v>
      </c>
      <c r="U154" s="481" t="s">
        <v>102</v>
      </c>
      <c r="V154" s="481" t="s">
        <v>102</v>
      </c>
      <c r="W154" s="481" t="s">
        <v>102</v>
      </c>
      <c r="X154" s="481" t="s">
        <v>102</v>
      </c>
      <c r="Y154" s="481" t="s">
        <v>102</v>
      </c>
      <c r="Z154" s="481" t="s">
        <v>102</v>
      </c>
      <c r="AA154" s="481" t="s">
        <v>102</v>
      </c>
      <c r="AB154" s="481" t="s">
        <v>102</v>
      </c>
      <c r="AC154" s="481" t="s">
        <v>102</v>
      </c>
      <c r="AD154" s="481" t="s">
        <v>102</v>
      </c>
      <c r="AE154" s="481" t="s">
        <v>102</v>
      </c>
      <c r="AF154" s="481" t="s">
        <v>102</v>
      </c>
      <c r="AG154" s="481" t="s">
        <v>102</v>
      </c>
      <c r="AH154" s="481" t="s">
        <v>102</v>
      </c>
      <c r="AI154" s="481" t="s">
        <v>102</v>
      </c>
      <c r="AJ154" s="481" t="s">
        <v>102</v>
      </c>
      <c r="AK154" s="481" t="s">
        <v>102</v>
      </c>
      <c r="AL154" s="481" t="s">
        <v>102</v>
      </c>
      <c r="AM154" s="481" t="s">
        <v>102</v>
      </c>
      <c r="AN154" s="481" t="s">
        <v>102</v>
      </c>
      <c r="AO154" s="481" t="s">
        <v>102</v>
      </c>
      <c r="AP154" s="481" t="s">
        <v>102</v>
      </c>
      <c r="AQ154" s="481" t="s">
        <v>102</v>
      </c>
      <c r="AR154" s="481" t="s">
        <v>102</v>
      </c>
      <c r="AS154" s="481" t="s">
        <v>102</v>
      </c>
      <c r="AT154" s="481" t="s">
        <v>102</v>
      </c>
      <c r="AU154" s="481" t="s">
        <v>102</v>
      </c>
      <c r="AV154" s="481" t="s">
        <v>102</v>
      </c>
      <c r="AW154" s="481" t="s">
        <v>102</v>
      </c>
      <c r="AX154" s="481" t="s">
        <v>102</v>
      </c>
      <c r="AY154" s="481" t="s">
        <v>102</v>
      </c>
      <c r="AZ154" s="481" t="s">
        <v>102</v>
      </c>
      <c r="BA154" s="481" t="s">
        <v>102</v>
      </c>
      <c r="BB154" s="481" t="s">
        <v>102</v>
      </c>
      <c r="BC154" s="481" t="s">
        <v>102</v>
      </c>
      <c r="BD154" s="481" t="s">
        <v>102</v>
      </c>
      <c r="BE154" s="481" t="s">
        <v>102</v>
      </c>
      <c r="BF154" s="481" t="s">
        <v>102</v>
      </c>
      <c r="BG154" s="481" t="s">
        <v>102</v>
      </c>
      <c r="BH154" s="481" t="s">
        <v>102</v>
      </c>
      <c r="BI154" s="481" t="s">
        <v>102</v>
      </c>
      <c r="BJ154" s="481" t="s">
        <v>102</v>
      </c>
      <c r="BK154" s="481" t="s">
        <v>102</v>
      </c>
      <c r="BL154" s="481" t="s">
        <v>102</v>
      </c>
      <c r="BM154" s="481" t="s">
        <v>102</v>
      </c>
      <c r="BN154" s="481" t="s">
        <v>102</v>
      </c>
      <c r="BO154" s="481" t="s">
        <v>102</v>
      </c>
      <c r="BP154" s="481" t="s">
        <v>102</v>
      </c>
      <c r="BQ154" s="481" t="s">
        <v>102</v>
      </c>
      <c r="BR154" s="481" t="s">
        <v>102</v>
      </c>
      <c r="BS154" s="481" t="s">
        <v>102</v>
      </c>
      <c r="BT154" s="481" t="s">
        <v>102</v>
      </c>
      <c r="BU154" s="481" t="s">
        <v>102</v>
      </c>
      <c r="BV154" s="481" t="s">
        <v>102</v>
      </c>
      <c r="BW154" s="481" t="s">
        <v>102</v>
      </c>
      <c r="BX154" s="481" t="s">
        <v>102</v>
      </c>
      <c r="BY154" s="481" t="s">
        <v>102</v>
      </c>
      <c r="BZ154" s="481" t="s">
        <v>102</v>
      </c>
      <c r="CA154" s="481" t="s">
        <v>102</v>
      </c>
      <c r="CB154" s="481" t="s">
        <v>102</v>
      </c>
      <c r="CC154" s="481" t="s">
        <v>102</v>
      </c>
      <c r="CD154" s="481" t="s">
        <v>102</v>
      </c>
      <c r="CE154" s="481" t="s">
        <v>102</v>
      </c>
      <c r="CF154" s="481" t="s">
        <v>102</v>
      </c>
      <c r="CG154" s="481" t="s">
        <v>102</v>
      </c>
      <c r="CH154" s="481" t="s">
        <v>102</v>
      </c>
      <c r="CI154" s="481" t="s">
        <v>102</v>
      </c>
      <c r="CJ154" s="481" t="s">
        <v>102</v>
      </c>
      <c r="CK154" s="481" t="s">
        <v>102</v>
      </c>
      <c r="CL154" s="481" t="s">
        <v>102</v>
      </c>
      <c r="CM154" s="481" t="s">
        <v>102</v>
      </c>
      <c r="CN154" s="481" t="s">
        <v>102</v>
      </c>
      <c r="CO154" s="481" t="s">
        <v>102</v>
      </c>
      <c r="CP154" s="481" t="s">
        <v>102</v>
      </c>
      <c r="CQ154" s="481" t="s">
        <v>102</v>
      </c>
      <c r="CR154" s="481" t="s">
        <v>102</v>
      </c>
      <c r="CS154" s="481" t="s">
        <v>102</v>
      </c>
      <c r="CT154" s="481" t="s">
        <v>102</v>
      </c>
      <c r="CU154" s="481" t="s">
        <v>102</v>
      </c>
      <c r="CV154" s="481" t="s">
        <v>102</v>
      </c>
      <c r="CW154" s="481" t="s">
        <v>102</v>
      </c>
      <c r="CX154" s="481" t="s">
        <v>102</v>
      </c>
      <c r="CY154" s="481" t="s">
        <v>102</v>
      </c>
      <c r="CZ154" s="481" t="s">
        <v>102</v>
      </c>
      <c r="DA154" s="481" t="s">
        <v>102</v>
      </c>
      <c r="DB154" s="481" t="s">
        <v>102</v>
      </c>
      <c r="DC154" s="481" t="s">
        <v>102</v>
      </c>
      <c r="DD154" s="481" t="s">
        <v>102</v>
      </c>
      <c r="DE154" s="481" t="s">
        <v>102</v>
      </c>
      <c r="DF154" s="481" t="s">
        <v>102</v>
      </c>
      <c r="DG154" s="481" t="s">
        <v>102</v>
      </c>
      <c r="DH154" s="481" t="s">
        <v>102</v>
      </c>
      <c r="DI154" s="481" t="s">
        <v>102</v>
      </c>
      <c r="DJ154" s="481" t="s">
        <v>102</v>
      </c>
      <c r="DK154" s="481" t="s">
        <v>102</v>
      </c>
      <c r="DL154" s="481" t="s">
        <v>102</v>
      </c>
      <c r="DM154" s="481" t="s">
        <v>102</v>
      </c>
      <c r="DN154" s="481" t="s">
        <v>102</v>
      </c>
      <c r="DO154" s="481" t="s">
        <v>102</v>
      </c>
      <c r="DP154" s="481" t="s">
        <v>102</v>
      </c>
      <c r="DQ154" s="481" t="s">
        <v>102</v>
      </c>
      <c r="DR154" s="481" t="s">
        <v>102</v>
      </c>
      <c r="DS154" s="481" t="s">
        <v>102</v>
      </c>
      <c r="DT154" s="481" t="s">
        <v>102</v>
      </c>
      <c r="DU154" s="481" t="s">
        <v>102</v>
      </c>
      <c r="DV154" s="481" t="s">
        <v>102</v>
      </c>
      <c r="DW154" s="481" t="s">
        <v>102</v>
      </c>
      <c r="DX154" s="481" t="s">
        <v>102</v>
      </c>
      <c r="DY154" s="481" t="s">
        <v>102</v>
      </c>
      <c r="DZ154" s="481" t="s">
        <v>102</v>
      </c>
      <c r="EA154" s="481" t="s">
        <v>102</v>
      </c>
      <c r="EB154" s="481" t="s">
        <v>102</v>
      </c>
    </row>
    <row r="155" spans="1:132" x14ac:dyDescent="0.15">
      <c r="B155" s="481">
        <v>4132056</v>
      </c>
      <c r="C155" s="481" t="s">
        <v>102</v>
      </c>
      <c r="D155" s="481" t="s">
        <v>102</v>
      </c>
      <c r="E155" s="481" t="s">
        <v>102</v>
      </c>
      <c r="F155" s="481" t="s">
        <v>102</v>
      </c>
      <c r="G155" s="481" t="s">
        <v>102</v>
      </c>
      <c r="H155" s="481" t="s">
        <v>5043</v>
      </c>
      <c r="I155" s="481" t="s">
        <v>5044</v>
      </c>
      <c r="J155" s="481" t="s">
        <v>4695</v>
      </c>
      <c r="K155" s="481" t="s">
        <v>4696</v>
      </c>
      <c r="L155" s="481" t="s">
        <v>4697</v>
      </c>
      <c r="M155" s="481" t="s">
        <v>5043</v>
      </c>
      <c r="N155" s="481" t="s">
        <v>4698</v>
      </c>
      <c r="O155" s="481" t="s">
        <v>5044</v>
      </c>
      <c r="P155" s="481" t="s">
        <v>4699</v>
      </c>
      <c r="Q155" s="481" t="s">
        <v>102</v>
      </c>
      <c r="R155" s="481" t="s">
        <v>102</v>
      </c>
      <c r="S155" s="481" t="s">
        <v>102</v>
      </c>
      <c r="T155" s="481" t="s">
        <v>102</v>
      </c>
      <c r="U155" s="481" t="s">
        <v>102</v>
      </c>
      <c r="V155" s="481" t="s">
        <v>102</v>
      </c>
      <c r="W155" s="481" t="s">
        <v>102</v>
      </c>
      <c r="X155" s="481" t="s">
        <v>102</v>
      </c>
      <c r="Y155" s="481" t="s">
        <v>102</v>
      </c>
      <c r="Z155" s="481" t="s">
        <v>102</v>
      </c>
      <c r="AA155" s="481" t="s">
        <v>102</v>
      </c>
      <c r="AB155" s="481" t="s">
        <v>102</v>
      </c>
      <c r="AC155" s="481" t="s">
        <v>102</v>
      </c>
      <c r="AD155" s="481" t="s">
        <v>102</v>
      </c>
      <c r="AE155" s="481" t="s">
        <v>102</v>
      </c>
      <c r="AF155" s="481" t="s">
        <v>102</v>
      </c>
      <c r="AG155" s="481" t="s">
        <v>102</v>
      </c>
      <c r="AH155" s="481" t="s">
        <v>102</v>
      </c>
      <c r="AI155" s="481" t="s">
        <v>102</v>
      </c>
      <c r="AJ155" s="481" t="s">
        <v>102</v>
      </c>
      <c r="AK155" s="481" t="s">
        <v>102</v>
      </c>
      <c r="AL155" s="481" t="s">
        <v>102</v>
      </c>
      <c r="AM155" s="481" t="s">
        <v>102</v>
      </c>
      <c r="AN155" s="481" t="s">
        <v>102</v>
      </c>
      <c r="AO155" s="481" t="s">
        <v>102</v>
      </c>
      <c r="AP155" s="481" t="s">
        <v>102</v>
      </c>
      <c r="AQ155" s="481" t="s">
        <v>102</v>
      </c>
      <c r="AR155" s="481" t="s">
        <v>102</v>
      </c>
      <c r="AS155" s="481" t="s">
        <v>102</v>
      </c>
      <c r="AT155" s="481" t="s">
        <v>102</v>
      </c>
      <c r="AU155" s="481" t="s">
        <v>102</v>
      </c>
      <c r="AV155" s="481" t="s">
        <v>102</v>
      </c>
      <c r="AW155" s="481" t="s">
        <v>102</v>
      </c>
      <c r="AX155" s="481" t="s">
        <v>102</v>
      </c>
      <c r="AY155" s="481" t="s">
        <v>102</v>
      </c>
      <c r="AZ155" s="481" t="s">
        <v>102</v>
      </c>
      <c r="BA155" s="481" t="s">
        <v>102</v>
      </c>
      <c r="BB155" s="481" t="s">
        <v>102</v>
      </c>
      <c r="BC155" s="481" t="s">
        <v>102</v>
      </c>
      <c r="BD155" s="481" t="s">
        <v>102</v>
      </c>
      <c r="BE155" s="481" t="s">
        <v>102</v>
      </c>
      <c r="BF155" s="481" t="s">
        <v>102</v>
      </c>
      <c r="BG155" s="481" t="s">
        <v>102</v>
      </c>
      <c r="BH155" s="481" t="s">
        <v>102</v>
      </c>
      <c r="BI155" s="481" t="s">
        <v>102</v>
      </c>
      <c r="BJ155" s="481" t="s">
        <v>102</v>
      </c>
      <c r="BK155" s="481" t="s">
        <v>102</v>
      </c>
      <c r="BL155" s="481" t="s">
        <v>102</v>
      </c>
      <c r="BM155" s="481" t="s">
        <v>102</v>
      </c>
      <c r="BN155" s="481" t="s">
        <v>102</v>
      </c>
      <c r="BO155" s="481" t="s">
        <v>102</v>
      </c>
      <c r="BP155" s="481" t="s">
        <v>102</v>
      </c>
      <c r="BQ155" s="481" t="s">
        <v>102</v>
      </c>
      <c r="BR155" s="481" t="s">
        <v>102</v>
      </c>
      <c r="BS155" s="481" t="s">
        <v>102</v>
      </c>
      <c r="BT155" s="481" t="s">
        <v>102</v>
      </c>
      <c r="BU155" s="481" t="s">
        <v>102</v>
      </c>
      <c r="BV155" s="481" t="s">
        <v>102</v>
      </c>
      <c r="BW155" s="481" t="s">
        <v>102</v>
      </c>
      <c r="BX155" s="481" t="s">
        <v>102</v>
      </c>
      <c r="BY155" s="481" t="s">
        <v>102</v>
      </c>
      <c r="BZ155" s="481" t="s">
        <v>102</v>
      </c>
      <c r="CA155" s="481" t="s">
        <v>102</v>
      </c>
      <c r="CB155" s="481" t="s">
        <v>102</v>
      </c>
      <c r="CC155" s="481" t="s">
        <v>102</v>
      </c>
      <c r="CD155" s="481" t="s">
        <v>102</v>
      </c>
      <c r="CE155" s="481" t="s">
        <v>102</v>
      </c>
      <c r="CF155" s="481" t="s">
        <v>102</v>
      </c>
      <c r="CG155" s="481" t="s">
        <v>102</v>
      </c>
      <c r="CH155" s="481" t="s">
        <v>102</v>
      </c>
      <c r="CI155" s="481" t="s">
        <v>102</v>
      </c>
      <c r="CJ155" s="481" t="s">
        <v>102</v>
      </c>
      <c r="CK155" s="481" t="s">
        <v>102</v>
      </c>
      <c r="CL155" s="481" t="s">
        <v>102</v>
      </c>
      <c r="CM155" s="481" t="s">
        <v>102</v>
      </c>
      <c r="CN155" s="481" t="s">
        <v>102</v>
      </c>
      <c r="CO155" s="481" t="s">
        <v>102</v>
      </c>
      <c r="CP155" s="481" t="s">
        <v>102</v>
      </c>
      <c r="CQ155" s="481" t="s">
        <v>102</v>
      </c>
      <c r="CR155" s="481" t="s">
        <v>102</v>
      </c>
      <c r="CS155" s="481" t="s">
        <v>102</v>
      </c>
      <c r="CT155" s="481" t="s">
        <v>102</v>
      </c>
      <c r="CU155" s="481" t="s">
        <v>102</v>
      </c>
      <c r="CV155" s="481" t="s">
        <v>102</v>
      </c>
      <c r="CW155" s="481" t="s">
        <v>102</v>
      </c>
      <c r="CX155" s="481" t="s">
        <v>102</v>
      </c>
      <c r="CY155" s="481" t="s">
        <v>102</v>
      </c>
      <c r="CZ155" s="481" t="s">
        <v>102</v>
      </c>
      <c r="DA155" s="481" t="s">
        <v>102</v>
      </c>
      <c r="DB155" s="481" t="s">
        <v>102</v>
      </c>
      <c r="DC155" s="481" t="s">
        <v>102</v>
      </c>
      <c r="DD155" s="481" t="s">
        <v>102</v>
      </c>
      <c r="DE155" s="481" t="s">
        <v>102</v>
      </c>
      <c r="DF155" s="481" t="s">
        <v>102</v>
      </c>
      <c r="DG155" s="481" t="s">
        <v>102</v>
      </c>
      <c r="DH155" s="481" t="s">
        <v>102</v>
      </c>
      <c r="DI155" s="481" t="s">
        <v>102</v>
      </c>
      <c r="DJ155" s="481" t="s">
        <v>102</v>
      </c>
      <c r="DK155" s="481" t="s">
        <v>102</v>
      </c>
      <c r="DL155" s="481" t="s">
        <v>102</v>
      </c>
      <c r="DM155" s="481" t="s">
        <v>102</v>
      </c>
      <c r="DN155" s="481" t="s">
        <v>102</v>
      </c>
      <c r="DO155" s="481" t="s">
        <v>102</v>
      </c>
      <c r="DP155" s="481" t="s">
        <v>102</v>
      </c>
      <c r="DQ155" s="481" t="s">
        <v>102</v>
      </c>
      <c r="DR155" s="481" t="s">
        <v>102</v>
      </c>
      <c r="DS155" s="481" t="s">
        <v>102</v>
      </c>
      <c r="DT155" s="481" t="s">
        <v>102</v>
      </c>
      <c r="DU155" s="481" t="s">
        <v>102</v>
      </c>
      <c r="DV155" s="481" t="s">
        <v>102</v>
      </c>
      <c r="DW155" s="481" t="s">
        <v>102</v>
      </c>
      <c r="DX155" s="481" t="s">
        <v>102</v>
      </c>
      <c r="DY155" s="481" t="s">
        <v>102</v>
      </c>
      <c r="DZ155" s="481" t="s">
        <v>102</v>
      </c>
      <c r="EA155" s="481" t="s">
        <v>102</v>
      </c>
      <c r="EB155" s="481" t="s">
        <v>102</v>
      </c>
    </row>
    <row r="156" spans="1:132" x14ac:dyDescent="0.15">
      <c r="B156" s="481">
        <v>3752588</v>
      </c>
      <c r="C156" s="481" t="s">
        <v>102</v>
      </c>
      <c r="D156" s="481" t="s">
        <v>102</v>
      </c>
      <c r="E156" s="481" t="s">
        <v>102</v>
      </c>
      <c r="F156" s="481" t="s">
        <v>102</v>
      </c>
      <c r="G156" s="481" t="s">
        <v>102</v>
      </c>
      <c r="H156" s="481" t="s">
        <v>102</v>
      </c>
      <c r="I156" s="481" t="s">
        <v>102</v>
      </c>
      <c r="J156" s="481" t="s">
        <v>102</v>
      </c>
      <c r="K156" s="481" t="s">
        <v>102</v>
      </c>
      <c r="L156" s="481" t="s">
        <v>102</v>
      </c>
      <c r="M156" s="481" t="s">
        <v>102</v>
      </c>
      <c r="N156" s="481" t="s">
        <v>102</v>
      </c>
      <c r="O156" s="481" t="s">
        <v>102</v>
      </c>
      <c r="P156" s="481" t="s">
        <v>102</v>
      </c>
      <c r="Q156" s="481" t="s">
        <v>102</v>
      </c>
      <c r="R156" s="481" t="s">
        <v>102</v>
      </c>
      <c r="S156" s="481" t="s">
        <v>102</v>
      </c>
      <c r="T156" s="481" t="s">
        <v>102</v>
      </c>
      <c r="U156" s="481" t="s">
        <v>102</v>
      </c>
      <c r="V156" s="481" t="s">
        <v>102</v>
      </c>
      <c r="W156" s="481" t="s">
        <v>102</v>
      </c>
      <c r="X156" s="481" t="s">
        <v>102</v>
      </c>
      <c r="Y156" s="481" t="s">
        <v>102</v>
      </c>
      <c r="Z156" s="481" t="s">
        <v>102</v>
      </c>
      <c r="AA156" s="481" t="s">
        <v>102</v>
      </c>
      <c r="AB156" s="481" t="s">
        <v>102</v>
      </c>
      <c r="AC156" s="481" t="s">
        <v>102</v>
      </c>
      <c r="AD156" s="481" t="s">
        <v>102</v>
      </c>
      <c r="AE156" s="481" t="s">
        <v>102</v>
      </c>
      <c r="AF156" s="481" t="s">
        <v>102</v>
      </c>
      <c r="AG156" s="481" t="s">
        <v>102</v>
      </c>
      <c r="AH156" s="481" t="s">
        <v>102</v>
      </c>
      <c r="AI156" s="481" t="s">
        <v>102</v>
      </c>
      <c r="AJ156" s="481" t="s">
        <v>102</v>
      </c>
      <c r="AK156" s="481" t="s">
        <v>102</v>
      </c>
      <c r="AL156" s="481" t="s">
        <v>102</v>
      </c>
      <c r="AM156" s="481" t="s">
        <v>102</v>
      </c>
      <c r="AN156" s="481" t="s">
        <v>102</v>
      </c>
      <c r="AO156" s="481" t="s">
        <v>102</v>
      </c>
      <c r="AP156" s="481" t="s">
        <v>102</v>
      </c>
      <c r="AQ156" s="481" t="s">
        <v>102</v>
      </c>
      <c r="AR156" s="481" t="s">
        <v>102</v>
      </c>
      <c r="AS156" s="481" t="s">
        <v>102</v>
      </c>
      <c r="AT156" s="481" t="s">
        <v>102</v>
      </c>
      <c r="AU156" s="481" t="s">
        <v>102</v>
      </c>
      <c r="AV156" s="481" t="s">
        <v>102</v>
      </c>
      <c r="AW156" s="481" t="s">
        <v>102</v>
      </c>
      <c r="AX156" s="481" t="s">
        <v>102</v>
      </c>
      <c r="AY156" s="481" t="s">
        <v>102</v>
      </c>
      <c r="AZ156" s="481" t="s">
        <v>102</v>
      </c>
      <c r="BA156" s="481" t="s">
        <v>102</v>
      </c>
      <c r="BB156" s="481" t="s">
        <v>102</v>
      </c>
      <c r="BC156" s="481" t="s">
        <v>102</v>
      </c>
      <c r="BD156" s="481" t="s">
        <v>102</v>
      </c>
      <c r="BE156" s="481" t="s">
        <v>102</v>
      </c>
      <c r="BF156" s="481" t="s">
        <v>102</v>
      </c>
      <c r="BG156" s="481" t="s">
        <v>102</v>
      </c>
      <c r="BH156" s="481" t="s">
        <v>102</v>
      </c>
      <c r="BI156" s="481" t="s">
        <v>102</v>
      </c>
      <c r="BJ156" s="481" t="s">
        <v>102</v>
      </c>
      <c r="BK156" s="481" t="s">
        <v>102</v>
      </c>
      <c r="BL156" s="481" t="s">
        <v>102</v>
      </c>
      <c r="BM156" s="481" t="s">
        <v>102</v>
      </c>
      <c r="BN156" s="481" t="s">
        <v>102</v>
      </c>
      <c r="BO156" s="481" t="s">
        <v>102</v>
      </c>
      <c r="BP156" s="481" t="s">
        <v>102</v>
      </c>
      <c r="BQ156" s="481" t="s">
        <v>102</v>
      </c>
      <c r="BR156" s="481" t="s">
        <v>102</v>
      </c>
      <c r="BS156" s="481" t="s">
        <v>102</v>
      </c>
      <c r="BT156" s="481" t="s">
        <v>102</v>
      </c>
      <c r="BU156" s="481" t="s">
        <v>102</v>
      </c>
      <c r="BV156" s="481" t="s">
        <v>102</v>
      </c>
      <c r="BW156" s="481" t="s">
        <v>102</v>
      </c>
      <c r="BX156" s="481" t="s">
        <v>102</v>
      </c>
      <c r="BY156" s="481" t="s">
        <v>102</v>
      </c>
      <c r="BZ156" s="481" t="s">
        <v>102</v>
      </c>
      <c r="CA156" s="481" t="s">
        <v>102</v>
      </c>
      <c r="CB156" s="481" t="s">
        <v>102</v>
      </c>
      <c r="CC156" s="481" t="s">
        <v>102</v>
      </c>
      <c r="CD156" s="481" t="s">
        <v>102</v>
      </c>
      <c r="CE156" s="481" t="s">
        <v>102</v>
      </c>
      <c r="CF156" s="481" t="s">
        <v>102</v>
      </c>
      <c r="CG156" s="481" t="s">
        <v>102</v>
      </c>
      <c r="CH156" s="481" t="s">
        <v>102</v>
      </c>
      <c r="CI156" s="481" t="s">
        <v>102</v>
      </c>
      <c r="CJ156" s="481" t="s">
        <v>102</v>
      </c>
      <c r="CK156" s="481" t="s">
        <v>102</v>
      </c>
      <c r="CL156" s="481" t="s">
        <v>102</v>
      </c>
      <c r="CM156" s="481" t="s">
        <v>102</v>
      </c>
      <c r="CN156" s="481" t="s">
        <v>102</v>
      </c>
      <c r="CO156" s="481" t="s">
        <v>102</v>
      </c>
      <c r="CP156" s="481" t="s">
        <v>102</v>
      </c>
      <c r="CQ156" s="481" t="s">
        <v>102</v>
      </c>
      <c r="CR156" s="481" t="s">
        <v>102</v>
      </c>
      <c r="CS156" s="481" t="s">
        <v>102</v>
      </c>
      <c r="CT156" s="481" t="s">
        <v>102</v>
      </c>
      <c r="CU156" s="481" t="s">
        <v>102</v>
      </c>
      <c r="CV156" s="481" t="s">
        <v>102</v>
      </c>
      <c r="CW156" s="481" t="s">
        <v>102</v>
      </c>
      <c r="CX156" s="481" t="s">
        <v>102</v>
      </c>
      <c r="CY156" s="481" t="s">
        <v>102</v>
      </c>
      <c r="CZ156" s="481" t="s">
        <v>102</v>
      </c>
      <c r="DA156" s="481" t="s">
        <v>102</v>
      </c>
      <c r="DB156" s="481" t="s">
        <v>102</v>
      </c>
      <c r="DC156" s="481" t="s">
        <v>102</v>
      </c>
      <c r="DD156" s="481" t="s">
        <v>102</v>
      </c>
      <c r="DE156" s="481" t="s">
        <v>102</v>
      </c>
      <c r="DF156" s="481" t="s">
        <v>102</v>
      </c>
      <c r="DG156" s="481" t="s">
        <v>102</v>
      </c>
      <c r="DH156" s="481" t="s">
        <v>102</v>
      </c>
      <c r="DI156" s="481" t="s">
        <v>102</v>
      </c>
      <c r="DJ156" s="481" t="s">
        <v>102</v>
      </c>
      <c r="DK156" s="481" t="s">
        <v>102</v>
      </c>
      <c r="DL156" s="481" t="s">
        <v>102</v>
      </c>
      <c r="DM156" s="481" t="s">
        <v>102</v>
      </c>
      <c r="DN156" s="481" t="s">
        <v>102</v>
      </c>
      <c r="DO156" s="481" t="s">
        <v>102</v>
      </c>
      <c r="DP156" s="481" t="s">
        <v>102</v>
      </c>
      <c r="DQ156" s="481" t="s">
        <v>102</v>
      </c>
      <c r="DR156" s="481" t="s">
        <v>102</v>
      </c>
      <c r="DS156" s="481" t="s">
        <v>102</v>
      </c>
      <c r="DT156" s="481" t="s">
        <v>102</v>
      </c>
      <c r="DU156" s="481" t="s">
        <v>102</v>
      </c>
      <c r="DV156" s="481" t="s">
        <v>102</v>
      </c>
      <c r="DW156" s="481" t="s">
        <v>102</v>
      </c>
      <c r="DX156" s="481" t="s">
        <v>102</v>
      </c>
      <c r="DY156" s="481" t="s">
        <v>102</v>
      </c>
      <c r="DZ156" s="481" t="s">
        <v>102</v>
      </c>
      <c r="EA156" s="481" t="s">
        <v>102</v>
      </c>
      <c r="EB156" s="481" t="s">
        <v>102</v>
      </c>
    </row>
    <row r="157" spans="1:132" x14ac:dyDescent="0.15">
      <c r="B157" s="481">
        <v>4236616</v>
      </c>
      <c r="C157" s="481" t="s">
        <v>102</v>
      </c>
      <c r="D157" s="481" t="s">
        <v>102</v>
      </c>
      <c r="E157" s="481" t="s">
        <v>5045</v>
      </c>
      <c r="F157" s="481" t="s">
        <v>5046</v>
      </c>
      <c r="G157" s="481" t="s">
        <v>5047</v>
      </c>
      <c r="H157" s="481" t="s">
        <v>5045</v>
      </c>
      <c r="I157" s="481" t="s">
        <v>4703</v>
      </c>
      <c r="J157" s="481" t="s">
        <v>4704</v>
      </c>
      <c r="K157" s="481" t="s">
        <v>5046</v>
      </c>
      <c r="L157" s="481" t="s">
        <v>5047</v>
      </c>
      <c r="M157" s="481" t="s">
        <v>102</v>
      </c>
      <c r="N157" s="481" t="s">
        <v>102</v>
      </c>
      <c r="O157" s="481" t="s">
        <v>102</v>
      </c>
      <c r="P157" s="481" t="s">
        <v>102</v>
      </c>
      <c r="Q157" s="481" t="s">
        <v>102</v>
      </c>
      <c r="R157" s="481" t="s">
        <v>102</v>
      </c>
      <c r="S157" s="481" t="s">
        <v>102</v>
      </c>
      <c r="T157" s="481" t="s">
        <v>102</v>
      </c>
      <c r="U157" s="481" t="s">
        <v>102</v>
      </c>
      <c r="V157" s="481" t="s">
        <v>102</v>
      </c>
      <c r="W157" s="481" t="s">
        <v>102</v>
      </c>
      <c r="X157" s="481" t="s">
        <v>102</v>
      </c>
      <c r="Y157" s="481" t="s">
        <v>102</v>
      </c>
      <c r="Z157" s="481" t="s">
        <v>102</v>
      </c>
      <c r="AA157" s="481" t="s">
        <v>102</v>
      </c>
      <c r="AB157" s="481" t="s">
        <v>102</v>
      </c>
      <c r="AC157" s="481" t="s">
        <v>102</v>
      </c>
      <c r="AD157" s="481" t="s">
        <v>102</v>
      </c>
      <c r="AE157" s="481" t="s">
        <v>102</v>
      </c>
      <c r="AF157" s="481" t="s">
        <v>102</v>
      </c>
      <c r="AG157" s="481" t="s">
        <v>102</v>
      </c>
      <c r="AH157" s="481" t="s">
        <v>102</v>
      </c>
      <c r="AI157" s="481" t="s">
        <v>102</v>
      </c>
      <c r="AJ157" s="481" t="s">
        <v>102</v>
      </c>
      <c r="AK157" s="481" t="s">
        <v>102</v>
      </c>
      <c r="AL157" s="481" t="s">
        <v>102</v>
      </c>
      <c r="AM157" s="481" t="s">
        <v>102</v>
      </c>
      <c r="AN157" s="481" t="s">
        <v>102</v>
      </c>
      <c r="AO157" s="481" t="s">
        <v>102</v>
      </c>
      <c r="AP157" s="481" t="s">
        <v>102</v>
      </c>
      <c r="AQ157" s="481" t="s">
        <v>102</v>
      </c>
      <c r="AR157" s="481" t="s">
        <v>102</v>
      </c>
      <c r="AS157" s="481" t="s">
        <v>102</v>
      </c>
      <c r="AT157" s="481" t="s">
        <v>102</v>
      </c>
      <c r="AU157" s="481" t="s">
        <v>102</v>
      </c>
      <c r="AV157" s="481" t="s">
        <v>102</v>
      </c>
      <c r="AW157" s="481" t="s">
        <v>102</v>
      </c>
      <c r="AX157" s="481" t="s">
        <v>102</v>
      </c>
      <c r="AY157" s="481" t="s">
        <v>102</v>
      </c>
      <c r="AZ157" s="481" t="s">
        <v>102</v>
      </c>
      <c r="BA157" s="481" t="s">
        <v>102</v>
      </c>
      <c r="BB157" s="481" t="s">
        <v>102</v>
      </c>
      <c r="BC157" s="481" t="s">
        <v>102</v>
      </c>
      <c r="BD157" s="481" t="s">
        <v>102</v>
      </c>
      <c r="BE157" s="481" t="s">
        <v>102</v>
      </c>
      <c r="BF157" s="481" t="s">
        <v>102</v>
      </c>
      <c r="BG157" s="481" t="s">
        <v>102</v>
      </c>
      <c r="BH157" s="481" t="s">
        <v>102</v>
      </c>
      <c r="BI157" s="481" t="s">
        <v>102</v>
      </c>
      <c r="BJ157" s="481" t="s">
        <v>102</v>
      </c>
      <c r="BK157" s="481" t="s">
        <v>102</v>
      </c>
      <c r="BL157" s="481" t="s">
        <v>102</v>
      </c>
      <c r="BM157" s="481" t="s">
        <v>102</v>
      </c>
      <c r="BN157" s="481" t="s">
        <v>102</v>
      </c>
      <c r="BO157" s="481" t="s">
        <v>102</v>
      </c>
      <c r="BP157" s="481" t="s">
        <v>102</v>
      </c>
      <c r="BQ157" s="481" t="s">
        <v>102</v>
      </c>
      <c r="BR157" s="481" t="s">
        <v>102</v>
      </c>
      <c r="BS157" s="481" t="s">
        <v>102</v>
      </c>
      <c r="BT157" s="481" t="s">
        <v>102</v>
      </c>
      <c r="BU157" s="481" t="s">
        <v>102</v>
      </c>
      <c r="BV157" s="481" t="s">
        <v>102</v>
      </c>
      <c r="BW157" s="481" t="s">
        <v>102</v>
      </c>
      <c r="BX157" s="481" t="s">
        <v>102</v>
      </c>
      <c r="BY157" s="481" t="s">
        <v>102</v>
      </c>
      <c r="BZ157" s="481" t="s">
        <v>102</v>
      </c>
      <c r="CA157" s="481" t="s">
        <v>102</v>
      </c>
      <c r="CB157" s="481" t="s">
        <v>102</v>
      </c>
      <c r="CC157" s="481" t="s">
        <v>102</v>
      </c>
      <c r="CD157" s="481" t="s">
        <v>102</v>
      </c>
      <c r="CE157" s="481" t="s">
        <v>102</v>
      </c>
      <c r="CF157" s="481" t="s">
        <v>102</v>
      </c>
      <c r="CG157" s="481" t="s">
        <v>102</v>
      </c>
      <c r="CH157" s="481" t="s">
        <v>102</v>
      </c>
      <c r="CI157" s="481" t="s">
        <v>102</v>
      </c>
      <c r="CJ157" s="481" t="s">
        <v>102</v>
      </c>
      <c r="CK157" s="481" t="s">
        <v>102</v>
      </c>
      <c r="CL157" s="481" t="s">
        <v>102</v>
      </c>
      <c r="CM157" s="481" t="s">
        <v>102</v>
      </c>
      <c r="CN157" s="481" t="s">
        <v>102</v>
      </c>
      <c r="CO157" s="481" t="s">
        <v>102</v>
      </c>
      <c r="CP157" s="481" t="s">
        <v>102</v>
      </c>
      <c r="CQ157" s="481" t="s">
        <v>102</v>
      </c>
      <c r="CR157" s="481" t="s">
        <v>102</v>
      </c>
      <c r="CS157" s="481" t="s">
        <v>102</v>
      </c>
      <c r="CT157" s="481" t="s">
        <v>102</v>
      </c>
      <c r="CU157" s="481" t="s">
        <v>102</v>
      </c>
      <c r="CV157" s="481" t="s">
        <v>102</v>
      </c>
      <c r="CW157" s="481" t="s">
        <v>102</v>
      </c>
      <c r="CX157" s="481" t="s">
        <v>102</v>
      </c>
      <c r="CY157" s="481" t="s">
        <v>102</v>
      </c>
      <c r="CZ157" s="481" t="s">
        <v>102</v>
      </c>
      <c r="DA157" s="481" t="s">
        <v>102</v>
      </c>
      <c r="DB157" s="481" t="s">
        <v>102</v>
      </c>
      <c r="DC157" s="481" t="s">
        <v>102</v>
      </c>
      <c r="DD157" s="481" t="s">
        <v>102</v>
      </c>
      <c r="DE157" s="481" t="s">
        <v>102</v>
      </c>
      <c r="DF157" s="481" t="s">
        <v>102</v>
      </c>
      <c r="DG157" s="481" t="s">
        <v>102</v>
      </c>
      <c r="DH157" s="481" t="s">
        <v>102</v>
      </c>
      <c r="DI157" s="481" t="s">
        <v>102</v>
      </c>
      <c r="DJ157" s="481" t="s">
        <v>102</v>
      </c>
      <c r="DK157" s="481" t="s">
        <v>102</v>
      </c>
      <c r="DL157" s="481" t="s">
        <v>102</v>
      </c>
      <c r="DM157" s="481" t="s">
        <v>102</v>
      </c>
      <c r="DN157" s="481" t="s">
        <v>102</v>
      </c>
      <c r="DO157" s="481" t="s">
        <v>102</v>
      </c>
      <c r="DP157" s="481" t="s">
        <v>102</v>
      </c>
      <c r="DQ157" s="481" t="s">
        <v>102</v>
      </c>
      <c r="DR157" s="481" t="s">
        <v>102</v>
      </c>
      <c r="DS157" s="481" t="s">
        <v>102</v>
      </c>
      <c r="DT157" s="481" t="s">
        <v>102</v>
      </c>
      <c r="DU157" s="481" t="s">
        <v>102</v>
      </c>
      <c r="DV157" s="481" t="s">
        <v>102</v>
      </c>
      <c r="DW157" s="481" t="s">
        <v>102</v>
      </c>
      <c r="DX157" s="481" t="s">
        <v>102</v>
      </c>
      <c r="DY157" s="481" t="s">
        <v>102</v>
      </c>
      <c r="DZ157" s="481" t="s">
        <v>102</v>
      </c>
      <c r="EA157" s="481" t="s">
        <v>102</v>
      </c>
      <c r="EB157" s="481" t="s">
        <v>102</v>
      </c>
    </row>
    <row r="158" spans="1:132" x14ac:dyDescent="0.15">
      <c r="B158" s="481">
        <v>3906218</v>
      </c>
      <c r="C158" s="481" t="s">
        <v>102</v>
      </c>
      <c r="D158" s="481" t="s">
        <v>102</v>
      </c>
      <c r="E158" s="481" t="s">
        <v>102</v>
      </c>
      <c r="F158" s="481" t="s">
        <v>102</v>
      </c>
      <c r="G158" s="481" t="s">
        <v>102</v>
      </c>
      <c r="H158" s="481" t="s">
        <v>102</v>
      </c>
      <c r="I158" s="481" t="s">
        <v>4706</v>
      </c>
      <c r="J158" s="481" t="s">
        <v>4707</v>
      </c>
      <c r="K158" s="481" t="s">
        <v>4708</v>
      </c>
      <c r="L158" s="481" t="s">
        <v>4709</v>
      </c>
      <c r="M158" s="481" t="s">
        <v>4710</v>
      </c>
      <c r="N158" s="481" t="s">
        <v>4711</v>
      </c>
      <c r="O158" s="481" t="s">
        <v>102</v>
      </c>
      <c r="P158" s="481" t="s">
        <v>102</v>
      </c>
      <c r="Q158" s="481" t="s">
        <v>102</v>
      </c>
      <c r="R158" s="481" t="s">
        <v>102</v>
      </c>
      <c r="S158" s="481" t="s">
        <v>102</v>
      </c>
      <c r="T158" s="481" t="s">
        <v>102</v>
      </c>
      <c r="U158" s="481" t="s">
        <v>102</v>
      </c>
      <c r="V158" s="481" t="s">
        <v>102</v>
      </c>
      <c r="W158" s="481" t="s">
        <v>102</v>
      </c>
      <c r="X158" s="481" t="s">
        <v>102</v>
      </c>
      <c r="Y158" s="481" t="s">
        <v>102</v>
      </c>
      <c r="Z158" s="481" t="s">
        <v>102</v>
      </c>
      <c r="AA158" s="481" t="s">
        <v>102</v>
      </c>
      <c r="AB158" s="481" t="s">
        <v>102</v>
      </c>
      <c r="AC158" s="481" t="s">
        <v>102</v>
      </c>
      <c r="AD158" s="481" t="s">
        <v>102</v>
      </c>
      <c r="AE158" s="481" t="s">
        <v>102</v>
      </c>
      <c r="AF158" s="481" t="s">
        <v>102</v>
      </c>
      <c r="AG158" s="481" t="s">
        <v>102</v>
      </c>
      <c r="AH158" s="481" t="s">
        <v>102</v>
      </c>
      <c r="AI158" s="481" t="s">
        <v>102</v>
      </c>
      <c r="AJ158" s="481" t="s">
        <v>102</v>
      </c>
      <c r="AK158" s="481" t="s">
        <v>102</v>
      </c>
      <c r="AL158" s="481" t="s">
        <v>102</v>
      </c>
      <c r="AM158" s="481" t="s">
        <v>102</v>
      </c>
      <c r="AN158" s="481" t="s">
        <v>102</v>
      </c>
      <c r="AO158" s="481" t="s">
        <v>102</v>
      </c>
      <c r="AP158" s="481" t="s">
        <v>102</v>
      </c>
      <c r="AQ158" s="481" t="s">
        <v>102</v>
      </c>
      <c r="AR158" s="481" t="s">
        <v>102</v>
      </c>
      <c r="AS158" s="481" t="s">
        <v>102</v>
      </c>
      <c r="AT158" s="481" t="s">
        <v>102</v>
      </c>
      <c r="AU158" s="481" t="s">
        <v>102</v>
      </c>
      <c r="AV158" s="481" t="s">
        <v>102</v>
      </c>
      <c r="AW158" s="481" t="s">
        <v>102</v>
      </c>
      <c r="AX158" s="481" t="s">
        <v>102</v>
      </c>
      <c r="AY158" s="481" t="s">
        <v>102</v>
      </c>
      <c r="AZ158" s="481" t="s">
        <v>102</v>
      </c>
      <c r="BA158" s="481" t="s">
        <v>102</v>
      </c>
      <c r="BB158" s="481" t="s">
        <v>102</v>
      </c>
      <c r="BC158" s="481" t="s">
        <v>102</v>
      </c>
      <c r="BD158" s="481" t="s">
        <v>102</v>
      </c>
      <c r="BE158" s="481" t="s">
        <v>102</v>
      </c>
      <c r="BF158" s="481" t="s">
        <v>102</v>
      </c>
      <c r="BG158" s="481" t="s">
        <v>102</v>
      </c>
      <c r="BH158" s="481" t="s">
        <v>102</v>
      </c>
      <c r="BI158" s="481" t="s">
        <v>102</v>
      </c>
      <c r="BJ158" s="481" t="s">
        <v>102</v>
      </c>
      <c r="BK158" s="481" t="s">
        <v>102</v>
      </c>
      <c r="BL158" s="481" t="s">
        <v>102</v>
      </c>
      <c r="BM158" s="481" t="s">
        <v>102</v>
      </c>
      <c r="BN158" s="481" t="s">
        <v>102</v>
      </c>
      <c r="BO158" s="481" t="s">
        <v>102</v>
      </c>
      <c r="BP158" s="481" t="s">
        <v>102</v>
      </c>
      <c r="BQ158" s="481" t="s">
        <v>102</v>
      </c>
      <c r="BR158" s="481" t="s">
        <v>102</v>
      </c>
      <c r="BS158" s="481" t="s">
        <v>102</v>
      </c>
      <c r="BT158" s="481" t="s">
        <v>102</v>
      </c>
      <c r="BU158" s="481" t="s">
        <v>102</v>
      </c>
      <c r="BV158" s="481" t="s">
        <v>102</v>
      </c>
      <c r="BW158" s="481" t="s">
        <v>102</v>
      </c>
      <c r="BX158" s="481" t="s">
        <v>102</v>
      </c>
      <c r="BY158" s="481" t="s">
        <v>102</v>
      </c>
      <c r="BZ158" s="481" t="s">
        <v>102</v>
      </c>
      <c r="CA158" s="481" t="s">
        <v>102</v>
      </c>
      <c r="CB158" s="481" t="s">
        <v>102</v>
      </c>
      <c r="CC158" s="481" t="s">
        <v>102</v>
      </c>
      <c r="CD158" s="481" t="s">
        <v>102</v>
      </c>
      <c r="CE158" s="481" t="s">
        <v>102</v>
      </c>
      <c r="CF158" s="481" t="s">
        <v>102</v>
      </c>
      <c r="CG158" s="481" t="s">
        <v>102</v>
      </c>
      <c r="CH158" s="481" t="s">
        <v>102</v>
      </c>
      <c r="CI158" s="481" t="s">
        <v>102</v>
      </c>
      <c r="CJ158" s="481" t="s">
        <v>102</v>
      </c>
      <c r="CK158" s="481" t="s">
        <v>102</v>
      </c>
      <c r="CL158" s="481" t="s">
        <v>102</v>
      </c>
      <c r="CM158" s="481" t="s">
        <v>102</v>
      </c>
      <c r="CN158" s="481" t="s">
        <v>102</v>
      </c>
      <c r="CO158" s="481" t="s">
        <v>102</v>
      </c>
      <c r="CP158" s="481" t="s">
        <v>102</v>
      </c>
      <c r="CQ158" s="481" t="s">
        <v>102</v>
      </c>
      <c r="CR158" s="481" t="s">
        <v>102</v>
      </c>
      <c r="CS158" s="481" t="s">
        <v>102</v>
      </c>
      <c r="CT158" s="481" t="s">
        <v>102</v>
      </c>
      <c r="CU158" s="481" t="s">
        <v>102</v>
      </c>
      <c r="CV158" s="481" t="s">
        <v>102</v>
      </c>
      <c r="CW158" s="481" t="s">
        <v>102</v>
      </c>
      <c r="CX158" s="481" t="s">
        <v>102</v>
      </c>
      <c r="CY158" s="481" t="s">
        <v>102</v>
      </c>
      <c r="CZ158" s="481" t="s">
        <v>102</v>
      </c>
      <c r="DA158" s="481" t="s">
        <v>102</v>
      </c>
      <c r="DB158" s="481" t="s">
        <v>102</v>
      </c>
      <c r="DC158" s="481" t="s">
        <v>102</v>
      </c>
      <c r="DD158" s="481" t="s">
        <v>102</v>
      </c>
      <c r="DE158" s="481" t="s">
        <v>102</v>
      </c>
      <c r="DF158" s="481" t="s">
        <v>102</v>
      </c>
      <c r="DG158" s="481" t="s">
        <v>102</v>
      </c>
      <c r="DH158" s="481" t="s">
        <v>102</v>
      </c>
      <c r="DI158" s="481" t="s">
        <v>102</v>
      </c>
      <c r="DJ158" s="481" t="s">
        <v>102</v>
      </c>
      <c r="DK158" s="481" t="s">
        <v>102</v>
      </c>
      <c r="DL158" s="481" t="s">
        <v>102</v>
      </c>
      <c r="DM158" s="481" t="s">
        <v>102</v>
      </c>
      <c r="DN158" s="481" t="s">
        <v>102</v>
      </c>
      <c r="DO158" s="481" t="s">
        <v>102</v>
      </c>
      <c r="DP158" s="481" t="s">
        <v>102</v>
      </c>
      <c r="DQ158" s="481" t="s">
        <v>102</v>
      </c>
      <c r="DR158" s="481" t="s">
        <v>102</v>
      </c>
      <c r="DS158" s="481" t="s">
        <v>102</v>
      </c>
      <c r="DT158" s="481" t="s">
        <v>102</v>
      </c>
      <c r="DU158" s="481" t="s">
        <v>102</v>
      </c>
      <c r="DV158" s="481" t="s">
        <v>102</v>
      </c>
      <c r="DW158" s="481" t="s">
        <v>102</v>
      </c>
      <c r="DX158" s="481" t="s">
        <v>102</v>
      </c>
      <c r="DY158" s="481" t="s">
        <v>102</v>
      </c>
      <c r="DZ158" s="481" t="s">
        <v>102</v>
      </c>
      <c r="EA158" s="481" t="s">
        <v>102</v>
      </c>
      <c r="EB158" s="481" t="s">
        <v>102</v>
      </c>
    </row>
    <row r="159" spans="1:132" x14ac:dyDescent="0.15">
      <c r="B159" s="481">
        <v>4324540</v>
      </c>
      <c r="C159" s="481" t="s">
        <v>102</v>
      </c>
      <c r="D159" s="481" t="s">
        <v>102</v>
      </c>
      <c r="E159" s="481" t="s">
        <v>102</v>
      </c>
      <c r="F159" s="481" t="s">
        <v>102</v>
      </c>
      <c r="G159" s="481" t="s">
        <v>102</v>
      </c>
      <c r="H159" s="481" t="s">
        <v>102</v>
      </c>
      <c r="I159" s="481" t="s">
        <v>5048</v>
      </c>
      <c r="J159" s="481" t="s">
        <v>5049</v>
      </c>
      <c r="K159" s="481" t="s">
        <v>5050</v>
      </c>
      <c r="L159" s="481" t="s">
        <v>5051</v>
      </c>
      <c r="M159" s="481" t="s">
        <v>5052</v>
      </c>
      <c r="N159" s="481" t="s">
        <v>5053</v>
      </c>
      <c r="O159" s="481" t="s">
        <v>102</v>
      </c>
      <c r="P159" s="481" t="s">
        <v>5054</v>
      </c>
      <c r="Q159" s="481" t="s">
        <v>4713</v>
      </c>
      <c r="R159" s="481" t="s">
        <v>4714</v>
      </c>
      <c r="S159" s="481" t="s">
        <v>4715</v>
      </c>
      <c r="T159" s="481" t="s">
        <v>4716</v>
      </c>
      <c r="U159" s="481" t="s">
        <v>5055</v>
      </c>
      <c r="V159" s="481" t="s">
        <v>102</v>
      </c>
      <c r="W159" s="481" t="s">
        <v>102</v>
      </c>
      <c r="X159" s="481" t="s">
        <v>102</v>
      </c>
      <c r="Y159" s="481" t="s">
        <v>102</v>
      </c>
      <c r="Z159" s="481" t="s">
        <v>102</v>
      </c>
      <c r="AA159" s="481" t="s">
        <v>102</v>
      </c>
      <c r="AB159" s="481" t="s">
        <v>102</v>
      </c>
      <c r="AC159" s="481" t="s">
        <v>102</v>
      </c>
      <c r="AD159" s="481" t="s">
        <v>102</v>
      </c>
      <c r="AE159" s="481" t="s">
        <v>102</v>
      </c>
      <c r="AF159" s="481" t="s">
        <v>102</v>
      </c>
      <c r="AG159" s="481" t="s">
        <v>102</v>
      </c>
      <c r="AH159" s="481" t="s">
        <v>102</v>
      </c>
      <c r="AI159" s="481" t="s">
        <v>102</v>
      </c>
      <c r="AJ159" s="481" t="s">
        <v>102</v>
      </c>
      <c r="AK159" s="481" t="s">
        <v>102</v>
      </c>
      <c r="AL159" s="481" t="s">
        <v>102</v>
      </c>
      <c r="AM159" s="481" t="s">
        <v>102</v>
      </c>
      <c r="AN159" s="481" t="s">
        <v>102</v>
      </c>
      <c r="AO159" s="481" t="s">
        <v>102</v>
      </c>
      <c r="AP159" s="481" t="s">
        <v>102</v>
      </c>
      <c r="AQ159" s="481" t="s">
        <v>102</v>
      </c>
      <c r="AR159" s="481" t="s">
        <v>102</v>
      </c>
      <c r="AS159" s="481" t="s">
        <v>102</v>
      </c>
      <c r="AT159" s="481" t="s">
        <v>102</v>
      </c>
      <c r="AU159" s="481" t="s">
        <v>102</v>
      </c>
      <c r="AV159" s="481" t="s">
        <v>102</v>
      </c>
      <c r="AW159" s="481" t="s">
        <v>102</v>
      </c>
      <c r="AX159" s="481" t="s">
        <v>102</v>
      </c>
      <c r="AY159" s="481" t="s">
        <v>102</v>
      </c>
      <c r="AZ159" s="481" t="s">
        <v>102</v>
      </c>
      <c r="BA159" s="481" t="s">
        <v>102</v>
      </c>
      <c r="BB159" s="481" t="s">
        <v>102</v>
      </c>
      <c r="BC159" s="481" t="s">
        <v>102</v>
      </c>
      <c r="BD159" s="481" t="s">
        <v>102</v>
      </c>
      <c r="BE159" s="481" t="s">
        <v>102</v>
      </c>
      <c r="BF159" s="481" t="s">
        <v>102</v>
      </c>
      <c r="BG159" s="481" t="s">
        <v>102</v>
      </c>
      <c r="BH159" s="481" t="s">
        <v>102</v>
      </c>
      <c r="BI159" s="481" t="s">
        <v>102</v>
      </c>
      <c r="BJ159" s="481" t="s">
        <v>102</v>
      </c>
      <c r="BK159" s="481" t="s">
        <v>102</v>
      </c>
      <c r="BL159" s="481" t="s">
        <v>102</v>
      </c>
      <c r="BM159" s="481" t="s">
        <v>102</v>
      </c>
      <c r="BN159" s="481" t="s">
        <v>102</v>
      </c>
      <c r="BO159" s="481" t="s">
        <v>102</v>
      </c>
      <c r="BP159" s="481" t="s">
        <v>102</v>
      </c>
      <c r="BQ159" s="481" t="s">
        <v>102</v>
      </c>
      <c r="BR159" s="481" t="s">
        <v>102</v>
      </c>
      <c r="BS159" s="481" t="s">
        <v>102</v>
      </c>
      <c r="BT159" s="481" t="s">
        <v>102</v>
      </c>
      <c r="BU159" s="481" t="s">
        <v>102</v>
      </c>
      <c r="BV159" s="481" t="s">
        <v>102</v>
      </c>
      <c r="BW159" s="481" t="s">
        <v>102</v>
      </c>
      <c r="BX159" s="481" t="s">
        <v>102</v>
      </c>
      <c r="BY159" s="481" t="s">
        <v>102</v>
      </c>
      <c r="BZ159" s="481" t="s">
        <v>102</v>
      </c>
      <c r="CA159" s="481" t="s">
        <v>102</v>
      </c>
      <c r="CB159" s="481" t="s">
        <v>102</v>
      </c>
      <c r="CC159" s="481" t="s">
        <v>102</v>
      </c>
      <c r="CD159" s="481" t="s">
        <v>102</v>
      </c>
      <c r="CE159" s="481" t="s">
        <v>102</v>
      </c>
      <c r="CF159" s="481" t="s">
        <v>102</v>
      </c>
      <c r="CG159" s="481" t="s">
        <v>102</v>
      </c>
      <c r="CH159" s="481" t="s">
        <v>102</v>
      </c>
      <c r="CI159" s="481" t="s">
        <v>102</v>
      </c>
      <c r="CJ159" s="481" t="s">
        <v>102</v>
      </c>
      <c r="CK159" s="481" t="s">
        <v>102</v>
      </c>
      <c r="CL159" s="481" t="s">
        <v>102</v>
      </c>
      <c r="CM159" s="481" t="s">
        <v>102</v>
      </c>
      <c r="CN159" s="481" t="s">
        <v>102</v>
      </c>
      <c r="CO159" s="481" t="s">
        <v>102</v>
      </c>
      <c r="CP159" s="481" t="s">
        <v>102</v>
      </c>
      <c r="CQ159" s="481" t="s">
        <v>102</v>
      </c>
      <c r="CR159" s="481" t="s">
        <v>102</v>
      </c>
      <c r="CS159" s="481" t="s">
        <v>102</v>
      </c>
      <c r="CT159" s="481" t="s">
        <v>102</v>
      </c>
      <c r="CU159" s="481" t="s">
        <v>102</v>
      </c>
      <c r="CV159" s="481" t="s">
        <v>102</v>
      </c>
      <c r="CW159" s="481" t="s">
        <v>102</v>
      </c>
      <c r="CX159" s="481" t="s">
        <v>102</v>
      </c>
      <c r="CY159" s="481" t="s">
        <v>102</v>
      </c>
      <c r="CZ159" s="481" t="s">
        <v>102</v>
      </c>
      <c r="DA159" s="481" t="s">
        <v>102</v>
      </c>
      <c r="DB159" s="481" t="s">
        <v>102</v>
      </c>
      <c r="DC159" s="481" t="s">
        <v>102</v>
      </c>
      <c r="DD159" s="481" t="s">
        <v>102</v>
      </c>
      <c r="DE159" s="481" t="s">
        <v>102</v>
      </c>
      <c r="DF159" s="481" t="s">
        <v>102</v>
      </c>
      <c r="DG159" s="481" t="s">
        <v>102</v>
      </c>
      <c r="DH159" s="481" t="s">
        <v>102</v>
      </c>
      <c r="DI159" s="481" t="s">
        <v>102</v>
      </c>
      <c r="DJ159" s="481" t="s">
        <v>102</v>
      </c>
      <c r="DK159" s="481" t="s">
        <v>102</v>
      </c>
      <c r="DL159" s="481" t="s">
        <v>102</v>
      </c>
      <c r="DM159" s="481" t="s">
        <v>102</v>
      </c>
      <c r="DN159" s="481" t="s">
        <v>102</v>
      </c>
      <c r="DO159" s="481" t="s">
        <v>102</v>
      </c>
      <c r="DP159" s="481" t="s">
        <v>102</v>
      </c>
      <c r="DQ159" s="481" t="s">
        <v>102</v>
      </c>
      <c r="DR159" s="481" t="s">
        <v>102</v>
      </c>
      <c r="DS159" s="481" t="s">
        <v>102</v>
      </c>
      <c r="DT159" s="481" t="s">
        <v>102</v>
      </c>
      <c r="DU159" s="481" t="s">
        <v>102</v>
      </c>
      <c r="DV159" s="481" t="s">
        <v>102</v>
      </c>
      <c r="DW159" s="481" t="s">
        <v>102</v>
      </c>
      <c r="DX159" s="481" t="s">
        <v>102</v>
      </c>
      <c r="DY159" s="481" t="s">
        <v>102</v>
      </c>
      <c r="DZ159" s="481" t="s">
        <v>102</v>
      </c>
      <c r="EA159" s="481" t="s">
        <v>102</v>
      </c>
      <c r="EB159" s="481" t="s">
        <v>102</v>
      </c>
    </row>
    <row r="160" spans="1:132" x14ac:dyDescent="0.15">
      <c r="B160" s="481">
        <v>3935907</v>
      </c>
      <c r="C160" s="481" t="s">
        <v>5056</v>
      </c>
      <c r="D160" s="481" t="s">
        <v>102</v>
      </c>
      <c r="E160" s="481" t="s">
        <v>102</v>
      </c>
      <c r="F160" s="481" t="s">
        <v>102</v>
      </c>
      <c r="G160" s="481" t="s">
        <v>102</v>
      </c>
      <c r="H160" s="481" t="s">
        <v>102</v>
      </c>
      <c r="I160" s="481" t="s">
        <v>102</v>
      </c>
      <c r="J160" s="481" t="s">
        <v>102</v>
      </c>
      <c r="K160" s="481" t="s">
        <v>102</v>
      </c>
      <c r="L160" s="481" t="s">
        <v>102</v>
      </c>
      <c r="M160" s="481" t="s">
        <v>102</v>
      </c>
      <c r="N160" s="481" t="s">
        <v>102</v>
      </c>
      <c r="O160" s="481" t="s">
        <v>102</v>
      </c>
      <c r="P160" s="481" t="s">
        <v>102</v>
      </c>
      <c r="Q160" s="481" t="s">
        <v>102</v>
      </c>
      <c r="R160" s="481" t="s">
        <v>102</v>
      </c>
      <c r="S160" s="481" t="s">
        <v>102</v>
      </c>
      <c r="T160" s="481" t="s">
        <v>102</v>
      </c>
      <c r="U160" s="481" t="s">
        <v>102</v>
      </c>
      <c r="V160" s="481" t="s">
        <v>102</v>
      </c>
      <c r="W160" s="481" t="s">
        <v>102</v>
      </c>
      <c r="X160" s="481" t="s">
        <v>102</v>
      </c>
      <c r="Y160" s="481" t="s">
        <v>102</v>
      </c>
      <c r="Z160" s="481" t="s">
        <v>102</v>
      </c>
      <c r="AA160" s="481" t="s">
        <v>102</v>
      </c>
      <c r="AB160" s="481" t="s">
        <v>102</v>
      </c>
      <c r="AC160" s="481" t="s">
        <v>102</v>
      </c>
      <c r="AD160" s="481" t="s">
        <v>102</v>
      </c>
      <c r="AE160" s="481" t="s">
        <v>102</v>
      </c>
      <c r="AF160" s="481" t="s">
        <v>102</v>
      </c>
      <c r="AG160" s="481" t="s">
        <v>102</v>
      </c>
      <c r="AH160" s="481" t="s">
        <v>102</v>
      </c>
      <c r="AI160" s="481" t="s">
        <v>102</v>
      </c>
      <c r="AJ160" s="481" t="s">
        <v>102</v>
      </c>
      <c r="AK160" s="481" t="s">
        <v>102</v>
      </c>
      <c r="AL160" s="481" t="s">
        <v>102</v>
      </c>
      <c r="AM160" s="481" t="s">
        <v>102</v>
      </c>
      <c r="AN160" s="481" t="s">
        <v>102</v>
      </c>
      <c r="AO160" s="481" t="s">
        <v>102</v>
      </c>
      <c r="AP160" s="481" t="s">
        <v>102</v>
      </c>
      <c r="AQ160" s="481" t="s">
        <v>102</v>
      </c>
      <c r="AR160" s="481" t="s">
        <v>102</v>
      </c>
      <c r="AS160" s="481" t="s">
        <v>102</v>
      </c>
      <c r="AT160" s="481" t="s">
        <v>102</v>
      </c>
      <c r="AU160" s="481" t="s">
        <v>102</v>
      </c>
      <c r="AV160" s="481" t="s">
        <v>102</v>
      </c>
      <c r="AW160" s="481" t="s">
        <v>102</v>
      </c>
      <c r="AX160" s="481" t="s">
        <v>102</v>
      </c>
      <c r="AY160" s="481" t="s">
        <v>102</v>
      </c>
      <c r="AZ160" s="481" t="s">
        <v>102</v>
      </c>
      <c r="BA160" s="481" t="s">
        <v>102</v>
      </c>
      <c r="BB160" s="481" t="s">
        <v>102</v>
      </c>
      <c r="BC160" s="481" t="s">
        <v>102</v>
      </c>
      <c r="BD160" s="481" t="s">
        <v>102</v>
      </c>
      <c r="BE160" s="481" t="s">
        <v>102</v>
      </c>
      <c r="BF160" s="481" t="s">
        <v>102</v>
      </c>
      <c r="BG160" s="481" t="s">
        <v>102</v>
      </c>
      <c r="BH160" s="481" t="s">
        <v>102</v>
      </c>
      <c r="BI160" s="481" t="s">
        <v>102</v>
      </c>
      <c r="BJ160" s="481" t="s">
        <v>102</v>
      </c>
      <c r="BK160" s="481" t="s">
        <v>102</v>
      </c>
      <c r="BL160" s="481" t="s">
        <v>102</v>
      </c>
      <c r="BM160" s="481" t="s">
        <v>102</v>
      </c>
      <c r="BN160" s="481" t="s">
        <v>102</v>
      </c>
      <c r="BO160" s="481" t="s">
        <v>102</v>
      </c>
      <c r="BP160" s="481" t="s">
        <v>102</v>
      </c>
      <c r="BQ160" s="481" t="s">
        <v>102</v>
      </c>
      <c r="BR160" s="481" t="s">
        <v>102</v>
      </c>
      <c r="BS160" s="481" t="s">
        <v>102</v>
      </c>
      <c r="BT160" s="481" t="s">
        <v>102</v>
      </c>
      <c r="BU160" s="481" t="s">
        <v>102</v>
      </c>
      <c r="BV160" s="481" t="s">
        <v>102</v>
      </c>
      <c r="BW160" s="481" t="s">
        <v>102</v>
      </c>
      <c r="BX160" s="481" t="s">
        <v>102</v>
      </c>
      <c r="BY160" s="481" t="s">
        <v>102</v>
      </c>
      <c r="BZ160" s="481" t="s">
        <v>102</v>
      </c>
      <c r="CA160" s="481" t="s">
        <v>102</v>
      </c>
      <c r="CB160" s="481" t="s">
        <v>102</v>
      </c>
      <c r="CC160" s="481" t="s">
        <v>102</v>
      </c>
      <c r="CD160" s="481" t="s">
        <v>102</v>
      </c>
      <c r="CE160" s="481" t="s">
        <v>102</v>
      </c>
      <c r="CF160" s="481" t="s">
        <v>102</v>
      </c>
      <c r="CG160" s="481" t="s">
        <v>102</v>
      </c>
      <c r="CH160" s="481" t="s">
        <v>102</v>
      </c>
      <c r="CI160" s="481" t="s">
        <v>102</v>
      </c>
      <c r="CJ160" s="481" t="s">
        <v>102</v>
      </c>
      <c r="CK160" s="481" t="s">
        <v>102</v>
      </c>
      <c r="CL160" s="481" t="s">
        <v>102</v>
      </c>
      <c r="CM160" s="481" t="s">
        <v>102</v>
      </c>
      <c r="CN160" s="481" t="s">
        <v>102</v>
      </c>
      <c r="CO160" s="481" t="s">
        <v>102</v>
      </c>
      <c r="CP160" s="481" t="s">
        <v>102</v>
      </c>
      <c r="CQ160" s="481" t="s">
        <v>102</v>
      </c>
      <c r="CR160" s="481" t="s">
        <v>102</v>
      </c>
      <c r="CS160" s="481" t="s">
        <v>102</v>
      </c>
      <c r="CT160" s="481" t="s">
        <v>102</v>
      </c>
      <c r="CU160" s="481" t="s">
        <v>102</v>
      </c>
      <c r="CV160" s="481" t="s">
        <v>102</v>
      </c>
      <c r="CW160" s="481" t="s">
        <v>102</v>
      </c>
      <c r="CX160" s="481" t="s">
        <v>102</v>
      </c>
      <c r="CY160" s="481" t="s">
        <v>102</v>
      </c>
      <c r="CZ160" s="481" t="s">
        <v>102</v>
      </c>
      <c r="DA160" s="481" t="s">
        <v>102</v>
      </c>
      <c r="DB160" s="481" t="s">
        <v>102</v>
      </c>
      <c r="DC160" s="481" t="s">
        <v>102</v>
      </c>
      <c r="DD160" s="481" t="s">
        <v>102</v>
      </c>
      <c r="DE160" s="481" t="s">
        <v>102</v>
      </c>
      <c r="DF160" s="481" t="s">
        <v>102</v>
      </c>
      <c r="DG160" s="481" t="s">
        <v>102</v>
      </c>
      <c r="DH160" s="481" t="s">
        <v>102</v>
      </c>
      <c r="DI160" s="481" t="s">
        <v>102</v>
      </c>
      <c r="DJ160" s="481" t="s">
        <v>102</v>
      </c>
      <c r="DK160" s="481" t="s">
        <v>102</v>
      </c>
      <c r="DL160" s="481" t="s">
        <v>102</v>
      </c>
      <c r="DM160" s="481" t="s">
        <v>102</v>
      </c>
      <c r="DN160" s="481" t="s">
        <v>102</v>
      </c>
      <c r="DO160" s="481" t="s">
        <v>102</v>
      </c>
      <c r="DP160" s="481" t="s">
        <v>102</v>
      </c>
      <c r="DQ160" s="481" t="s">
        <v>102</v>
      </c>
      <c r="DR160" s="481" t="s">
        <v>102</v>
      </c>
      <c r="DS160" s="481" t="s">
        <v>102</v>
      </c>
      <c r="DT160" s="481" t="s">
        <v>102</v>
      </c>
      <c r="DU160" s="481" t="s">
        <v>102</v>
      </c>
      <c r="DV160" s="481" t="s">
        <v>102</v>
      </c>
      <c r="DW160" s="481" t="s">
        <v>102</v>
      </c>
      <c r="DX160" s="481" t="s">
        <v>102</v>
      </c>
      <c r="DY160" s="481" t="s">
        <v>102</v>
      </c>
      <c r="DZ160" s="481" t="s">
        <v>102</v>
      </c>
      <c r="EA160" s="481" t="s">
        <v>102</v>
      </c>
      <c r="EB160" s="481" t="s">
        <v>102</v>
      </c>
    </row>
    <row r="161" spans="1:132" x14ac:dyDescent="0.15">
      <c r="B161" s="481">
        <v>3962057</v>
      </c>
      <c r="C161" s="481" t="s">
        <v>102</v>
      </c>
      <c r="D161" s="481" t="s">
        <v>102</v>
      </c>
      <c r="E161" s="481" t="s">
        <v>102</v>
      </c>
      <c r="F161" s="481" t="s">
        <v>102</v>
      </c>
      <c r="G161" s="481" t="s">
        <v>4719</v>
      </c>
      <c r="H161" s="481" t="s">
        <v>4720</v>
      </c>
      <c r="I161" s="481" t="s">
        <v>4721</v>
      </c>
      <c r="J161" s="481" t="s">
        <v>102</v>
      </c>
      <c r="K161" s="481" t="s">
        <v>102</v>
      </c>
      <c r="L161" s="481" t="s">
        <v>102</v>
      </c>
      <c r="M161" s="481" t="s">
        <v>102</v>
      </c>
      <c r="N161" s="481" t="s">
        <v>102</v>
      </c>
      <c r="O161" s="481" t="s">
        <v>102</v>
      </c>
      <c r="P161" s="481" t="s">
        <v>102</v>
      </c>
      <c r="Q161" s="481" t="s">
        <v>102</v>
      </c>
      <c r="R161" s="481" t="s">
        <v>102</v>
      </c>
      <c r="S161" s="481" t="s">
        <v>102</v>
      </c>
      <c r="T161" s="481" t="s">
        <v>102</v>
      </c>
      <c r="U161" s="481" t="s">
        <v>102</v>
      </c>
      <c r="V161" s="481" t="s">
        <v>102</v>
      </c>
      <c r="W161" s="481" t="s">
        <v>102</v>
      </c>
      <c r="X161" s="481" t="s">
        <v>102</v>
      </c>
      <c r="Y161" s="481" t="s">
        <v>102</v>
      </c>
      <c r="Z161" s="481" t="s">
        <v>102</v>
      </c>
      <c r="AA161" s="481" t="s">
        <v>102</v>
      </c>
      <c r="AB161" s="481" t="s">
        <v>102</v>
      </c>
      <c r="AC161" s="481" t="s">
        <v>102</v>
      </c>
      <c r="AD161" s="481" t="s">
        <v>102</v>
      </c>
      <c r="AE161" s="481" t="s">
        <v>102</v>
      </c>
      <c r="AF161" s="481" t="s">
        <v>102</v>
      </c>
      <c r="AG161" s="481" t="s">
        <v>102</v>
      </c>
      <c r="AH161" s="481" t="s">
        <v>102</v>
      </c>
      <c r="AI161" s="481" t="s">
        <v>102</v>
      </c>
      <c r="AJ161" s="481" t="s">
        <v>102</v>
      </c>
      <c r="AK161" s="481" t="s">
        <v>102</v>
      </c>
      <c r="AL161" s="481" t="s">
        <v>102</v>
      </c>
      <c r="AM161" s="481" t="s">
        <v>102</v>
      </c>
      <c r="AN161" s="481" t="s">
        <v>102</v>
      </c>
      <c r="AO161" s="481" t="s">
        <v>102</v>
      </c>
      <c r="AP161" s="481" t="s">
        <v>102</v>
      </c>
      <c r="AQ161" s="481" t="s">
        <v>102</v>
      </c>
      <c r="AR161" s="481" t="s">
        <v>102</v>
      </c>
      <c r="AS161" s="481" t="s">
        <v>102</v>
      </c>
      <c r="AT161" s="481" t="s">
        <v>102</v>
      </c>
      <c r="AU161" s="481" t="s">
        <v>102</v>
      </c>
      <c r="AV161" s="481" t="s">
        <v>102</v>
      </c>
      <c r="AW161" s="481" t="s">
        <v>102</v>
      </c>
      <c r="AX161" s="481" t="s">
        <v>102</v>
      </c>
      <c r="AY161" s="481" t="s">
        <v>102</v>
      </c>
      <c r="AZ161" s="481" t="s">
        <v>102</v>
      </c>
      <c r="BA161" s="481" t="s">
        <v>102</v>
      </c>
      <c r="BB161" s="481" t="s">
        <v>102</v>
      </c>
      <c r="BC161" s="481" t="s">
        <v>102</v>
      </c>
      <c r="BD161" s="481" t="s">
        <v>102</v>
      </c>
      <c r="BE161" s="481" t="s">
        <v>102</v>
      </c>
      <c r="BF161" s="481" t="s">
        <v>102</v>
      </c>
      <c r="BG161" s="481" t="s">
        <v>102</v>
      </c>
      <c r="BH161" s="481" t="s">
        <v>102</v>
      </c>
      <c r="BI161" s="481" t="s">
        <v>102</v>
      </c>
      <c r="BJ161" s="481" t="s">
        <v>102</v>
      </c>
      <c r="BK161" s="481" t="s">
        <v>102</v>
      </c>
      <c r="BL161" s="481" t="s">
        <v>102</v>
      </c>
      <c r="BM161" s="481" t="s">
        <v>102</v>
      </c>
      <c r="BN161" s="481" t="s">
        <v>102</v>
      </c>
      <c r="BO161" s="481" t="s">
        <v>102</v>
      </c>
      <c r="BP161" s="481" t="s">
        <v>102</v>
      </c>
      <c r="BQ161" s="481" t="s">
        <v>102</v>
      </c>
      <c r="BR161" s="481" t="s">
        <v>102</v>
      </c>
      <c r="BS161" s="481" t="s">
        <v>102</v>
      </c>
      <c r="BT161" s="481" t="s">
        <v>102</v>
      </c>
      <c r="BU161" s="481" t="s">
        <v>102</v>
      </c>
      <c r="BV161" s="481" t="s">
        <v>102</v>
      </c>
      <c r="BW161" s="481" t="s">
        <v>102</v>
      </c>
      <c r="BX161" s="481" t="s">
        <v>102</v>
      </c>
      <c r="BY161" s="481" t="s">
        <v>102</v>
      </c>
      <c r="BZ161" s="481" t="s">
        <v>102</v>
      </c>
      <c r="CA161" s="481" t="s">
        <v>102</v>
      </c>
      <c r="CB161" s="481" t="s">
        <v>102</v>
      </c>
      <c r="CC161" s="481" t="s">
        <v>102</v>
      </c>
      <c r="CD161" s="481" t="s">
        <v>102</v>
      </c>
      <c r="CE161" s="481" t="s">
        <v>102</v>
      </c>
      <c r="CF161" s="481" t="s">
        <v>102</v>
      </c>
      <c r="CG161" s="481" t="s">
        <v>102</v>
      </c>
      <c r="CH161" s="481" t="s">
        <v>102</v>
      </c>
      <c r="CI161" s="481" t="s">
        <v>102</v>
      </c>
      <c r="CJ161" s="481" t="s">
        <v>102</v>
      </c>
      <c r="CK161" s="481" t="s">
        <v>102</v>
      </c>
      <c r="CL161" s="481" t="s">
        <v>102</v>
      </c>
      <c r="CM161" s="481" t="s">
        <v>102</v>
      </c>
      <c r="CN161" s="481" t="s">
        <v>102</v>
      </c>
      <c r="CO161" s="481" t="s">
        <v>102</v>
      </c>
      <c r="CP161" s="481" t="s">
        <v>102</v>
      </c>
      <c r="CQ161" s="481" t="s">
        <v>102</v>
      </c>
      <c r="CR161" s="481" t="s">
        <v>102</v>
      </c>
      <c r="CS161" s="481" t="s">
        <v>102</v>
      </c>
      <c r="CT161" s="481" t="s">
        <v>102</v>
      </c>
      <c r="CU161" s="481" t="s">
        <v>102</v>
      </c>
      <c r="CV161" s="481" t="s">
        <v>102</v>
      </c>
      <c r="CW161" s="481" t="s">
        <v>102</v>
      </c>
      <c r="CX161" s="481" t="s">
        <v>102</v>
      </c>
      <c r="CY161" s="481" t="s">
        <v>102</v>
      </c>
      <c r="CZ161" s="481" t="s">
        <v>102</v>
      </c>
      <c r="DA161" s="481" t="s">
        <v>102</v>
      </c>
      <c r="DB161" s="481" t="s">
        <v>102</v>
      </c>
      <c r="DC161" s="481" t="s">
        <v>102</v>
      </c>
      <c r="DD161" s="481" t="s">
        <v>102</v>
      </c>
      <c r="DE161" s="481" t="s">
        <v>102</v>
      </c>
      <c r="DF161" s="481" t="s">
        <v>102</v>
      </c>
      <c r="DG161" s="481" t="s">
        <v>102</v>
      </c>
      <c r="DH161" s="481" t="s">
        <v>102</v>
      </c>
      <c r="DI161" s="481" t="s">
        <v>102</v>
      </c>
      <c r="DJ161" s="481" t="s">
        <v>102</v>
      </c>
      <c r="DK161" s="481" t="s">
        <v>102</v>
      </c>
      <c r="DL161" s="481" t="s">
        <v>102</v>
      </c>
      <c r="DM161" s="481" t="s">
        <v>102</v>
      </c>
      <c r="DN161" s="481" t="s">
        <v>102</v>
      </c>
      <c r="DO161" s="481" t="s">
        <v>102</v>
      </c>
      <c r="DP161" s="481" t="s">
        <v>102</v>
      </c>
      <c r="DQ161" s="481" t="s">
        <v>102</v>
      </c>
      <c r="DR161" s="481" t="s">
        <v>102</v>
      </c>
      <c r="DS161" s="481" t="s">
        <v>102</v>
      </c>
      <c r="DT161" s="481" t="s">
        <v>102</v>
      </c>
      <c r="DU161" s="481" t="s">
        <v>102</v>
      </c>
      <c r="DV161" s="481" t="s">
        <v>102</v>
      </c>
      <c r="DW161" s="481" t="s">
        <v>102</v>
      </c>
      <c r="DX161" s="481" t="s">
        <v>102</v>
      </c>
      <c r="DY161" s="481" t="s">
        <v>102</v>
      </c>
      <c r="DZ161" s="481" t="s">
        <v>102</v>
      </c>
      <c r="EA161" s="481" t="s">
        <v>102</v>
      </c>
      <c r="EB161" s="481" t="s">
        <v>102</v>
      </c>
    </row>
    <row r="162" spans="1:132" x14ac:dyDescent="0.15">
      <c r="B162" s="481">
        <v>4198113</v>
      </c>
      <c r="C162" s="481" t="s">
        <v>102</v>
      </c>
      <c r="D162" s="481" t="s">
        <v>102</v>
      </c>
      <c r="E162" s="481" t="s">
        <v>102</v>
      </c>
      <c r="F162" s="481" t="s">
        <v>102</v>
      </c>
      <c r="G162" s="481" t="s">
        <v>102</v>
      </c>
      <c r="H162" s="481" t="s">
        <v>102</v>
      </c>
      <c r="I162" s="481" t="s">
        <v>102</v>
      </c>
      <c r="J162" s="481" t="s">
        <v>102</v>
      </c>
      <c r="K162" s="481" t="s">
        <v>4723</v>
      </c>
      <c r="L162" s="481" t="s">
        <v>4724</v>
      </c>
      <c r="M162" s="481" t="s">
        <v>4725</v>
      </c>
      <c r="N162" s="481" t="s">
        <v>4726</v>
      </c>
      <c r="O162" s="481" t="s">
        <v>102</v>
      </c>
      <c r="P162" s="481" t="s">
        <v>102</v>
      </c>
      <c r="Q162" s="481" t="s">
        <v>102</v>
      </c>
      <c r="R162" s="481" t="s">
        <v>102</v>
      </c>
      <c r="S162" s="481" t="s">
        <v>102</v>
      </c>
      <c r="T162" s="481" t="s">
        <v>102</v>
      </c>
      <c r="U162" s="481" t="s">
        <v>102</v>
      </c>
      <c r="V162" s="481" t="s">
        <v>102</v>
      </c>
      <c r="W162" s="481" t="s">
        <v>102</v>
      </c>
      <c r="X162" s="481" t="s">
        <v>102</v>
      </c>
      <c r="Y162" s="481" t="s">
        <v>102</v>
      </c>
      <c r="Z162" s="481" t="s">
        <v>102</v>
      </c>
      <c r="AA162" s="481" t="s">
        <v>102</v>
      </c>
      <c r="AB162" s="481" t="s">
        <v>102</v>
      </c>
      <c r="AC162" s="481" t="s">
        <v>102</v>
      </c>
      <c r="AD162" s="481" t="s">
        <v>102</v>
      </c>
      <c r="AE162" s="481" t="s">
        <v>102</v>
      </c>
      <c r="AF162" s="481" t="s">
        <v>102</v>
      </c>
      <c r="AG162" s="481" t="s">
        <v>102</v>
      </c>
      <c r="AH162" s="481" t="s">
        <v>102</v>
      </c>
      <c r="AI162" s="481" t="s">
        <v>102</v>
      </c>
      <c r="AJ162" s="481" t="s">
        <v>102</v>
      </c>
      <c r="AK162" s="481" t="s">
        <v>102</v>
      </c>
      <c r="AL162" s="481" t="s">
        <v>102</v>
      </c>
      <c r="AM162" s="481" t="s">
        <v>102</v>
      </c>
      <c r="AN162" s="481" t="s">
        <v>102</v>
      </c>
      <c r="AO162" s="481" t="s">
        <v>102</v>
      </c>
      <c r="AP162" s="481" t="s">
        <v>102</v>
      </c>
      <c r="AQ162" s="481" t="s">
        <v>102</v>
      </c>
      <c r="AR162" s="481" t="s">
        <v>102</v>
      </c>
      <c r="AS162" s="481" t="s">
        <v>102</v>
      </c>
      <c r="AT162" s="481" t="s">
        <v>102</v>
      </c>
      <c r="AU162" s="481" t="s">
        <v>102</v>
      </c>
      <c r="AV162" s="481" t="s">
        <v>102</v>
      </c>
      <c r="AW162" s="481" t="s">
        <v>102</v>
      </c>
      <c r="AX162" s="481" t="s">
        <v>102</v>
      </c>
      <c r="AY162" s="481" t="s">
        <v>102</v>
      </c>
      <c r="AZ162" s="481" t="s">
        <v>102</v>
      </c>
      <c r="BA162" s="481" t="s">
        <v>102</v>
      </c>
      <c r="BB162" s="481" t="s">
        <v>102</v>
      </c>
      <c r="BC162" s="481" t="s">
        <v>102</v>
      </c>
      <c r="BD162" s="481" t="s">
        <v>102</v>
      </c>
      <c r="BE162" s="481" t="s">
        <v>102</v>
      </c>
      <c r="BF162" s="481" t="s">
        <v>102</v>
      </c>
      <c r="BG162" s="481" t="s">
        <v>102</v>
      </c>
      <c r="BH162" s="481" t="s">
        <v>102</v>
      </c>
      <c r="BI162" s="481" t="s">
        <v>102</v>
      </c>
      <c r="BJ162" s="481" t="s">
        <v>102</v>
      </c>
      <c r="BK162" s="481" t="s">
        <v>102</v>
      </c>
      <c r="BL162" s="481" t="s">
        <v>102</v>
      </c>
      <c r="BM162" s="481" t="s">
        <v>102</v>
      </c>
      <c r="BN162" s="481" t="s">
        <v>102</v>
      </c>
      <c r="BO162" s="481" t="s">
        <v>102</v>
      </c>
      <c r="BP162" s="481" t="s">
        <v>102</v>
      </c>
      <c r="BQ162" s="481" t="s">
        <v>102</v>
      </c>
      <c r="BR162" s="481" t="s">
        <v>102</v>
      </c>
      <c r="BS162" s="481" t="s">
        <v>102</v>
      </c>
      <c r="BT162" s="481" t="s">
        <v>102</v>
      </c>
      <c r="BU162" s="481" t="s">
        <v>102</v>
      </c>
      <c r="BV162" s="481" t="s">
        <v>102</v>
      </c>
      <c r="BW162" s="481" t="s">
        <v>102</v>
      </c>
      <c r="BX162" s="481" t="s">
        <v>102</v>
      </c>
      <c r="BY162" s="481" t="s">
        <v>102</v>
      </c>
      <c r="BZ162" s="481" t="s">
        <v>102</v>
      </c>
      <c r="CA162" s="481" t="s">
        <v>102</v>
      </c>
      <c r="CB162" s="481" t="s">
        <v>102</v>
      </c>
      <c r="CC162" s="481" t="s">
        <v>102</v>
      </c>
      <c r="CD162" s="481" t="s">
        <v>102</v>
      </c>
      <c r="CE162" s="481" t="s">
        <v>102</v>
      </c>
      <c r="CF162" s="481" t="s">
        <v>102</v>
      </c>
      <c r="CG162" s="481" t="s">
        <v>102</v>
      </c>
      <c r="CH162" s="481" t="s">
        <v>102</v>
      </c>
      <c r="CI162" s="481" t="s">
        <v>102</v>
      </c>
      <c r="CJ162" s="481" t="s">
        <v>102</v>
      </c>
      <c r="CK162" s="481" t="s">
        <v>102</v>
      </c>
      <c r="CL162" s="481" t="s">
        <v>102</v>
      </c>
      <c r="CM162" s="481" t="s">
        <v>102</v>
      </c>
      <c r="CN162" s="481" t="s">
        <v>102</v>
      </c>
      <c r="CO162" s="481" t="s">
        <v>102</v>
      </c>
      <c r="CP162" s="481" t="s">
        <v>102</v>
      </c>
      <c r="CQ162" s="481" t="s">
        <v>102</v>
      </c>
      <c r="CR162" s="481" t="s">
        <v>102</v>
      </c>
      <c r="CS162" s="481" t="s">
        <v>102</v>
      </c>
      <c r="CT162" s="481" t="s">
        <v>102</v>
      </c>
      <c r="CU162" s="481" t="s">
        <v>102</v>
      </c>
      <c r="CV162" s="481" t="s">
        <v>102</v>
      </c>
      <c r="CW162" s="481" t="s">
        <v>102</v>
      </c>
      <c r="CX162" s="481" t="s">
        <v>102</v>
      </c>
      <c r="CY162" s="481" t="s">
        <v>102</v>
      </c>
      <c r="CZ162" s="481" t="s">
        <v>102</v>
      </c>
      <c r="DA162" s="481" t="s">
        <v>102</v>
      </c>
      <c r="DB162" s="481" t="s">
        <v>102</v>
      </c>
      <c r="DC162" s="481" t="s">
        <v>102</v>
      </c>
      <c r="DD162" s="481" t="s">
        <v>102</v>
      </c>
      <c r="DE162" s="481" t="s">
        <v>102</v>
      </c>
      <c r="DF162" s="481" t="s">
        <v>102</v>
      </c>
      <c r="DG162" s="481" t="s">
        <v>102</v>
      </c>
      <c r="DH162" s="481" t="s">
        <v>102</v>
      </c>
      <c r="DI162" s="481" t="s">
        <v>102</v>
      </c>
      <c r="DJ162" s="481" t="s">
        <v>102</v>
      </c>
      <c r="DK162" s="481" t="s">
        <v>102</v>
      </c>
      <c r="DL162" s="481" t="s">
        <v>102</v>
      </c>
      <c r="DM162" s="481" t="s">
        <v>102</v>
      </c>
      <c r="DN162" s="481" t="s">
        <v>102</v>
      </c>
      <c r="DO162" s="481" t="s">
        <v>102</v>
      </c>
      <c r="DP162" s="481" t="s">
        <v>102</v>
      </c>
      <c r="DQ162" s="481" t="s">
        <v>102</v>
      </c>
      <c r="DR162" s="481" t="s">
        <v>102</v>
      </c>
      <c r="DS162" s="481" t="s">
        <v>102</v>
      </c>
      <c r="DT162" s="481" t="s">
        <v>102</v>
      </c>
      <c r="DU162" s="481" t="s">
        <v>102</v>
      </c>
      <c r="DV162" s="481" t="s">
        <v>102</v>
      </c>
      <c r="DW162" s="481" t="s">
        <v>102</v>
      </c>
      <c r="DX162" s="481" t="s">
        <v>102</v>
      </c>
      <c r="DY162" s="481" t="s">
        <v>102</v>
      </c>
      <c r="DZ162" s="481" t="s">
        <v>102</v>
      </c>
      <c r="EA162" s="481" t="s">
        <v>102</v>
      </c>
      <c r="EB162" s="481" t="s">
        <v>102</v>
      </c>
    </row>
    <row r="163" spans="1:132" x14ac:dyDescent="0.15">
      <c r="A163" s="485"/>
      <c r="B163" s="481">
        <v>3867926</v>
      </c>
      <c r="C163" s="481" t="s">
        <v>102</v>
      </c>
      <c r="D163" s="481" t="s">
        <v>102</v>
      </c>
      <c r="E163" s="481" t="s">
        <v>102</v>
      </c>
      <c r="F163" s="481" t="s">
        <v>102</v>
      </c>
      <c r="G163" s="481" t="s">
        <v>102</v>
      </c>
      <c r="H163" s="481" t="s">
        <v>102</v>
      </c>
      <c r="I163" s="481" t="s">
        <v>102</v>
      </c>
      <c r="J163" s="481" t="s">
        <v>102</v>
      </c>
      <c r="K163" s="481" t="s">
        <v>102</v>
      </c>
      <c r="L163" s="481" t="s">
        <v>102</v>
      </c>
      <c r="M163" s="481" t="s">
        <v>102</v>
      </c>
      <c r="N163" s="481" t="s">
        <v>102</v>
      </c>
      <c r="O163" s="481" t="s">
        <v>102</v>
      </c>
      <c r="P163" s="481" t="s">
        <v>102</v>
      </c>
      <c r="Q163" s="481" t="s">
        <v>102</v>
      </c>
      <c r="R163" s="481" t="s">
        <v>102</v>
      </c>
      <c r="S163" s="481" t="s">
        <v>102</v>
      </c>
      <c r="T163" s="481" t="s">
        <v>102</v>
      </c>
      <c r="U163" s="481" t="s">
        <v>102</v>
      </c>
      <c r="V163" s="481" t="s">
        <v>102</v>
      </c>
      <c r="W163" s="481" t="s">
        <v>102</v>
      </c>
      <c r="X163" s="481" t="s">
        <v>102</v>
      </c>
      <c r="Y163" s="481" t="s">
        <v>102</v>
      </c>
      <c r="Z163" s="481" t="s">
        <v>102</v>
      </c>
      <c r="AA163" s="481" t="s">
        <v>102</v>
      </c>
      <c r="AB163" s="481" t="s">
        <v>102</v>
      </c>
      <c r="AC163" s="481" t="s">
        <v>102</v>
      </c>
      <c r="AD163" s="481" t="s">
        <v>102</v>
      </c>
      <c r="AE163" s="481" t="s">
        <v>102</v>
      </c>
      <c r="AF163" s="481" t="s">
        <v>102</v>
      </c>
      <c r="AG163" s="481" t="s">
        <v>102</v>
      </c>
      <c r="AH163" s="481" t="s">
        <v>102</v>
      </c>
      <c r="AI163" s="481" t="s">
        <v>102</v>
      </c>
      <c r="AJ163" s="481" t="s">
        <v>102</v>
      </c>
      <c r="AK163" s="481" t="s">
        <v>102</v>
      </c>
      <c r="AL163" s="481" t="s">
        <v>102</v>
      </c>
      <c r="AM163" s="481" t="s">
        <v>102</v>
      </c>
      <c r="AN163" s="481" t="s">
        <v>102</v>
      </c>
      <c r="AO163" s="481" t="s">
        <v>102</v>
      </c>
      <c r="AP163" s="481" t="s">
        <v>102</v>
      </c>
      <c r="AQ163" s="481" t="s">
        <v>102</v>
      </c>
      <c r="AR163" s="481" t="s">
        <v>102</v>
      </c>
      <c r="AS163" s="481" t="s">
        <v>102</v>
      </c>
      <c r="AT163" s="481" t="s">
        <v>102</v>
      </c>
      <c r="AU163" s="481" t="s">
        <v>102</v>
      </c>
      <c r="AV163" s="481" t="s">
        <v>102</v>
      </c>
      <c r="AW163" s="481" t="s">
        <v>102</v>
      </c>
      <c r="AX163" s="481" t="s">
        <v>102</v>
      </c>
      <c r="AY163" s="481" t="s">
        <v>102</v>
      </c>
      <c r="AZ163" s="481" t="s">
        <v>102</v>
      </c>
      <c r="BA163" s="481" t="s">
        <v>102</v>
      </c>
      <c r="BB163" s="481" t="s">
        <v>102</v>
      </c>
      <c r="BC163" s="481" t="s">
        <v>102</v>
      </c>
      <c r="BD163" s="481" t="s">
        <v>102</v>
      </c>
      <c r="BE163" s="481" t="s">
        <v>102</v>
      </c>
      <c r="BF163" s="481" t="s">
        <v>102</v>
      </c>
      <c r="BG163" s="481" t="s">
        <v>102</v>
      </c>
      <c r="BH163" s="481" t="s">
        <v>102</v>
      </c>
      <c r="BI163" s="481" t="s">
        <v>102</v>
      </c>
      <c r="BJ163" s="481" t="s">
        <v>102</v>
      </c>
      <c r="BK163" s="481" t="s">
        <v>102</v>
      </c>
      <c r="BL163" s="481" t="s">
        <v>102</v>
      </c>
      <c r="BM163" s="481" t="s">
        <v>102</v>
      </c>
      <c r="BN163" s="481" t="s">
        <v>102</v>
      </c>
      <c r="BO163" s="481" t="s">
        <v>102</v>
      </c>
      <c r="BP163" s="481" t="s">
        <v>102</v>
      </c>
      <c r="BQ163" s="481" t="s">
        <v>102</v>
      </c>
      <c r="BR163" s="481" t="s">
        <v>102</v>
      </c>
      <c r="BS163" s="481" t="s">
        <v>102</v>
      </c>
      <c r="BT163" s="481" t="s">
        <v>102</v>
      </c>
      <c r="BU163" s="481" t="s">
        <v>102</v>
      </c>
      <c r="BV163" s="481" t="s">
        <v>102</v>
      </c>
      <c r="BW163" s="481" t="s">
        <v>102</v>
      </c>
      <c r="BX163" s="481" t="s">
        <v>102</v>
      </c>
      <c r="BY163" s="481" t="s">
        <v>102</v>
      </c>
      <c r="BZ163" s="481" t="s">
        <v>102</v>
      </c>
      <c r="CA163" s="481" t="s">
        <v>102</v>
      </c>
      <c r="CB163" s="481" t="s">
        <v>102</v>
      </c>
      <c r="CC163" s="481" t="s">
        <v>102</v>
      </c>
      <c r="CD163" s="481" t="s">
        <v>102</v>
      </c>
      <c r="CE163" s="481" t="s">
        <v>102</v>
      </c>
      <c r="CF163" s="481" t="s">
        <v>102</v>
      </c>
      <c r="CG163" s="481" t="s">
        <v>102</v>
      </c>
      <c r="CH163" s="481" t="s">
        <v>102</v>
      </c>
      <c r="CI163" s="481" t="s">
        <v>102</v>
      </c>
      <c r="CJ163" s="481" t="s">
        <v>102</v>
      </c>
      <c r="CK163" s="481" t="s">
        <v>102</v>
      </c>
      <c r="CL163" s="481" t="s">
        <v>102</v>
      </c>
      <c r="CM163" s="481" t="s">
        <v>102</v>
      </c>
      <c r="CN163" s="481" t="s">
        <v>102</v>
      </c>
      <c r="CO163" s="481" t="s">
        <v>102</v>
      </c>
      <c r="CP163" s="481" t="s">
        <v>102</v>
      </c>
      <c r="CQ163" s="481" t="s">
        <v>102</v>
      </c>
      <c r="CR163" s="481" t="s">
        <v>102</v>
      </c>
      <c r="CS163" s="481" t="s">
        <v>102</v>
      </c>
      <c r="CT163" s="481" t="s">
        <v>102</v>
      </c>
      <c r="CU163" s="481" t="s">
        <v>102</v>
      </c>
      <c r="CV163" s="481" t="s">
        <v>102</v>
      </c>
      <c r="CW163" s="481" t="s">
        <v>102</v>
      </c>
      <c r="CX163" s="481" t="s">
        <v>102</v>
      </c>
      <c r="CY163" s="481" t="s">
        <v>102</v>
      </c>
      <c r="CZ163" s="481" t="s">
        <v>102</v>
      </c>
      <c r="DA163" s="481" t="s">
        <v>102</v>
      </c>
      <c r="DB163" s="481" t="s">
        <v>102</v>
      </c>
      <c r="DC163" s="481" t="s">
        <v>102</v>
      </c>
      <c r="DD163" s="481" t="s">
        <v>102</v>
      </c>
      <c r="DE163" s="481" t="s">
        <v>102</v>
      </c>
      <c r="DF163" s="481" t="s">
        <v>102</v>
      </c>
      <c r="DG163" s="481" t="s">
        <v>102</v>
      </c>
      <c r="DH163" s="481" t="s">
        <v>102</v>
      </c>
      <c r="DI163" s="481" t="s">
        <v>102</v>
      </c>
      <c r="DJ163" s="481" t="s">
        <v>102</v>
      </c>
      <c r="DK163" s="481" t="s">
        <v>102</v>
      </c>
      <c r="DL163" s="481" t="s">
        <v>102</v>
      </c>
      <c r="DM163" s="481" t="s">
        <v>102</v>
      </c>
      <c r="DN163" s="481" t="s">
        <v>102</v>
      </c>
      <c r="DO163" s="481" t="s">
        <v>102</v>
      </c>
      <c r="DP163" s="481" t="s">
        <v>102</v>
      </c>
      <c r="DQ163" s="481" t="s">
        <v>102</v>
      </c>
      <c r="DR163" s="481" t="s">
        <v>102</v>
      </c>
      <c r="DS163" s="481" t="s">
        <v>102</v>
      </c>
      <c r="DT163" s="481" t="s">
        <v>102</v>
      </c>
      <c r="DU163" s="481" t="s">
        <v>102</v>
      </c>
      <c r="DV163" s="481" t="s">
        <v>102</v>
      </c>
      <c r="DW163" s="481" t="s">
        <v>102</v>
      </c>
      <c r="DX163" s="481" t="s">
        <v>102</v>
      </c>
      <c r="DY163" s="481" t="s">
        <v>102</v>
      </c>
      <c r="DZ163" s="481" t="s">
        <v>102</v>
      </c>
      <c r="EA163" s="481" t="s">
        <v>102</v>
      </c>
      <c r="EB163" s="481" t="s">
        <v>102</v>
      </c>
    </row>
    <row r="164" spans="1:132" x14ac:dyDescent="0.15">
      <c r="A164" s="485"/>
      <c r="B164" s="481">
        <v>4632809</v>
      </c>
      <c r="C164" s="481" t="s">
        <v>5057</v>
      </c>
      <c r="D164" s="481" t="s">
        <v>5058</v>
      </c>
      <c r="E164" s="481" t="s">
        <v>5059</v>
      </c>
      <c r="F164" s="481" t="s">
        <v>5060</v>
      </c>
      <c r="G164" s="481" t="s">
        <v>5061</v>
      </c>
      <c r="H164" s="481" t="s">
        <v>5062</v>
      </c>
      <c r="I164" s="481" t="s">
        <v>5063</v>
      </c>
      <c r="J164" s="481" t="s">
        <v>5064</v>
      </c>
      <c r="K164" s="481" t="s">
        <v>5065</v>
      </c>
      <c r="L164" s="481" t="s">
        <v>5066</v>
      </c>
      <c r="M164" s="481" t="s">
        <v>102</v>
      </c>
      <c r="N164" s="481" t="s">
        <v>102</v>
      </c>
      <c r="O164" s="481" t="s">
        <v>102</v>
      </c>
      <c r="P164" s="481" t="s">
        <v>102</v>
      </c>
      <c r="Q164" s="481" t="s">
        <v>102</v>
      </c>
      <c r="R164" s="481" t="s">
        <v>102</v>
      </c>
      <c r="S164" s="481" t="s">
        <v>102</v>
      </c>
      <c r="T164" s="481" t="s">
        <v>102</v>
      </c>
      <c r="U164" s="481" t="s">
        <v>102</v>
      </c>
      <c r="V164" s="481" t="s">
        <v>102</v>
      </c>
      <c r="W164" s="481" t="s">
        <v>102</v>
      </c>
      <c r="X164" s="481" t="s">
        <v>102</v>
      </c>
      <c r="Y164" s="481" t="s">
        <v>102</v>
      </c>
      <c r="Z164" s="481" t="s">
        <v>102</v>
      </c>
      <c r="AA164" s="481" t="s">
        <v>102</v>
      </c>
      <c r="AB164" s="481" t="s">
        <v>102</v>
      </c>
      <c r="AC164" s="481" t="s">
        <v>102</v>
      </c>
      <c r="AD164" s="481" t="s">
        <v>102</v>
      </c>
      <c r="AE164" s="481" t="s">
        <v>102</v>
      </c>
      <c r="AF164" s="481" t="s">
        <v>102</v>
      </c>
      <c r="AG164" s="481" t="s">
        <v>102</v>
      </c>
      <c r="AH164" s="481" t="s">
        <v>102</v>
      </c>
      <c r="AI164" s="481" t="s">
        <v>102</v>
      </c>
      <c r="AJ164" s="481" t="s">
        <v>102</v>
      </c>
      <c r="AK164" s="481" t="s">
        <v>102</v>
      </c>
      <c r="AL164" s="481" t="s">
        <v>102</v>
      </c>
      <c r="AM164" s="481" t="s">
        <v>102</v>
      </c>
      <c r="AN164" s="481" t="s">
        <v>102</v>
      </c>
      <c r="AO164" s="481" t="s">
        <v>102</v>
      </c>
      <c r="AP164" s="481" t="s">
        <v>102</v>
      </c>
      <c r="AQ164" s="481" t="s">
        <v>102</v>
      </c>
      <c r="AR164" s="481" t="s">
        <v>102</v>
      </c>
      <c r="AS164" s="481" t="s">
        <v>102</v>
      </c>
      <c r="AT164" s="481" t="s">
        <v>102</v>
      </c>
      <c r="AU164" s="481" t="s">
        <v>102</v>
      </c>
      <c r="AV164" s="481" t="s">
        <v>102</v>
      </c>
      <c r="AW164" s="481" t="s">
        <v>102</v>
      </c>
      <c r="AX164" s="481" t="s">
        <v>102</v>
      </c>
      <c r="AY164" s="481" t="s">
        <v>102</v>
      </c>
      <c r="AZ164" s="481" t="s">
        <v>102</v>
      </c>
      <c r="BA164" s="481" t="s">
        <v>102</v>
      </c>
      <c r="BB164" s="481" t="s">
        <v>102</v>
      </c>
      <c r="BC164" s="481" t="s">
        <v>102</v>
      </c>
      <c r="BD164" s="481" t="s">
        <v>102</v>
      </c>
      <c r="BE164" s="481" t="s">
        <v>102</v>
      </c>
      <c r="BF164" s="481" t="s">
        <v>102</v>
      </c>
      <c r="BG164" s="481" t="s">
        <v>102</v>
      </c>
      <c r="BH164" s="481" t="s">
        <v>102</v>
      </c>
      <c r="BI164" s="481" t="s">
        <v>102</v>
      </c>
      <c r="BJ164" s="481" t="s">
        <v>102</v>
      </c>
      <c r="BK164" s="481" t="s">
        <v>102</v>
      </c>
      <c r="BL164" s="481" t="s">
        <v>102</v>
      </c>
      <c r="BM164" s="481" t="s">
        <v>102</v>
      </c>
      <c r="BN164" s="481" t="s">
        <v>102</v>
      </c>
      <c r="BO164" s="481" t="s">
        <v>102</v>
      </c>
      <c r="BP164" s="481" t="s">
        <v>102</v>
      </c>
      <c r="BQ164" s="481" t="s">
        <v>102</v>
      </c>
      <c r="BR164" s="481" t="s">
        <v>102</v>
      </c>
      <c r="BS164" s="481" t="s">
        <v>102</v>
      </c>
      <c r="BT164" s="481" t="s">
        <v>102</v>
      </c>
      <c r="BU164" s="481" t="s">
        <v>102</v>
      </c>
      <c r="BV164" s="481" t="s">
        <v>102</v>
      </c>
      <c r="BW164" s="481" t="s">
        <v>102</v>
      </c>
      <c r="BX164" s="481" t="s">
        <v>102</v>
      </c>
      <c r="BY164" s="481" t="s">
        <v>102</v>
      </c>
      <c r="BZ164" s="481" t="s">
        <v>102</v>
      </c>
      <c r="CA164" s="481" t="s">
        <v>102</v>
      </c>
      <c r="CB164" s="481" t="s">
        <v>102</v>
      </c>
      <c r="CC164" s="481" t="s">
        <v>102</v>
      </c>
      <c r="CD164" s="481" t="s">
        <v>102</v>
      </c>
      <c r="CE164" s="481" t="s">
        <v>102</v>
      </c>
      <c r="CF164" s="481" t="s">
        <v>102</v>
      </c>
      <c r="CG164" s="481" t="s">
        <v>102</v>
      </c>
      <c r="CH164" s="481" t="s">
        <v>102</v>
      </c>
      <c r="CI164" s="481" t="s">
        <v>102</v>
      </c>
      <c r="CJ164" s="481" t="s">
        <v>102</v>
      </c>
      <c r="CK164" s="481" t="s">
        <v>102</v>
      </c>
      <c r="CL164" s="481" t="s">
        <v>102</v>
      </c>
      <c r="CM164" s="481" t="s">
        <v>102</v>
      </c>
      <c r="CN164" s="481" t="s">
        <v>102</v>
      </c>
      <c r="CO164" s="481" t="s">
        <v>102</v>
      </c>
      <c r="CP164" s="481" t="s">
        <v>102</v>
      </c>
      <c r="CQ164" s="481" t="s">
        <v>102</v>
      </c>
      <c r="CR164" s="481" t="s">
        <v>102</v>
      </c>
      <c r="CS164" s="481" t="s">
        <v>102</v>
      </c>
      <c r="CT164" s="481" t="s">
        <v>102</v>
      </c>
      <c r="CU164" s="481" t="s">
        <v>102</v>
      </c>
      <c r="CV164" s="481" t="s">
        <v>102</v>
      </c>
      <c r="CW164" s="481" t="s">
        <v>102</v>
      </c>
      <c r="CX164" s="481" t="s">
        <v>102</v>
      </c>
      <c r="CY164" s="481" t="s">
        <v>102</v>
      </c>
      <c r="CZ164" s="481" t="s">
        <v>102</v>
      </c>
      <c r="DA164" s="481" t="s">
        <v>102</v>
      </c>
      <c r="DB164" s="481" t="s">
        <v>102</v>
      </c>
      <c r="DC164" s="481" t="s">
        <v>102</v>
      </c>
      <c r="DD164" s="481" t="s">
        <v>102</v>
      </c>
      <c r="DE164" s="481" t="s">
        <v>102</v>
      </c>
      <c r="DF164" s="481" t="s">
        <v>102</v>
      </c>
      <c r="DG164" s="481" t="s">
        <v>102</v>
      </c>
      <c r="DH164" s="481" t="s">
        <v>102</v>
      </c>
      <c r="DI164" s="481" t="s">
        <v>102</v>
      </c>
      <c r="DJ164" s="481" t="s">
        <v>102</v>
      </c>
      <c r="DK164" s="481" t="s">
        <v>102</v>
      </c>
      <c r="DL164" s="481" t="s">
        <v>102</v>
      </c>
      <c r="DM164" s="481" t="s">
        <v>102</v>
      </c>
      <c r="DN164" s="481" t="s">
        <v>102</v>
      </c>
      <c r="DO164" s="481" t="s">
        <v>102</v>
      </c>
      <c r="DP164" s="481" t="s">
        <v>102</v>
      </c>
      <c r="DQ164" s="481" t="s">
        <v>102</v>
      </c>
      <c r="DR164" s="481" t="s">
        <v>102</v>
      </c>
      <c r="DS164" s="481" t="s">
        <v>102</v>
      </c>
      <c r="DT164" s="481" t="s">
        <v>102</v>
      </c>
      <c r="DU164" s="481" t="s">
        <v>102</v>
      </c>
      <c r="DV164" s="481" t="s">
        <v>102</v>
      </c>
      <c r="DW164" s="481" t="s">
        <v>102</v>
      </c>
      <c r="DX164" s="481" t="s">
        <v>102</v>
      </c>
      <c r="DY164" s="481" t="s">
        <v>102</v>
      </c>
      <c r="DZ164" s="481" t="s">
        <v>102</v>
      </c>
      <c r="EA164" s="481" t="s">
        <v>102</v>
      </c>
      <c r="EB164" s="481" t="s">
        <v>102</v>
      </c>
    </row>
    <row r="165" spans="1:132" x14ac:dyDescent="0.15">
      <c r="B165" s="481">
        <v>4094016</v>
      </c>
      <c r="C165" s="481" t="s">
        <v>5067</v>
      </c>
      <c r="D165" s="481" t="s">
        <v>102</v>
      </c>
      <c r="E165" s="481" t="s">
        <v>102</v>
      </c>
      <c r="F165" s="481" t="s">
        <v>102</v>
      </c>
      <c r="G165" s="481" t="s">
        <v>102</v>
      </c>
      <c r="H165" s="481" t="s">
        <v>102</v>
      </c>
      <c r="I165" s="481" t="s">
        <v>102</v>
      </c>
      <c r="J165" s="481" t="s">
        <v>102</v>
      </c>
      <c r="K165" s="481" t="s">
        <v>102</v>
      </c>
      <c r="L165" s="481" t="s">
        <v>102</v>
      </c>
      <c r="M165" s="481" t="s">
        <v>102</v>
      </c>
      <c r="N165" s="481" t="s">
        <v>102</v>
      </c>
      <c r="O165" s="481" t="s">
        <v>102</v>
      </c>
      <c r="P165" s="481" t="s">
        <v>102</v>
      </c>
      <c r="Q165" s="481" t="s">
        <v>102</v>
      </c>
      <c r="R165" s="481" t="s">
        <v>102</v>
      </c>
      <c r="S165" s="481" t="s">
        <v>102</v>
      </c>
      <c r="T165" s="481" t="s">
        <v>102</v>
      </c>
      <c r="U165" s="481" t="s">
        <v>102</v>
      </c>
      <c r="V165" s="481" t="s">
        <v>102</v>
      </c>
      <c r="W165" s="481" t="s">
        <v>102</v>
      </c>
      <c r="X165" s="481" t="s">
        <v>102</v>
      </c>
      <c r="Y165" s="481" t="s">
        <v>102</v>
      </c>
      <c r="Z165" s="481" t="s">
        <v>102</v>
      </c>
      <c r="AA165" s="481" t="s">
        <v>102</v>
      </c>
      <c r="AB165" s="481" t="s">
        <v>102</v>
      </c>
      <c r="AC165" s="481" t="s">
        <v>102</v>
      </c>
      <c r="AD165" s="481" t="s">
        <v>102</v>
      </c>
      <c r="AE165" s="481" t="s">
        <v>102</v>
      </c>
      <c r="AF165" s="481" t="s">
        <v>102</v>
      </c>
      <c r="AG165" s="481" t="s">
        <v>102</v>
      </c>
      <c r="AH165" s="481" t="s">
        <v>102</v>
      </c>
      <c r="AI165" s="481" t="s">
        <v>102</v>
      </c>
      <c r="AJ165" s="481" t="s">
        <v>102</v>
      </c>
      <c r="AK165" s="481" t="s">
        <v>102</v>
      </c>
      <c r="AL165" s="481" t="s">
        <v>102</v>
      </c>
      <c r="AM165" s="481" t="s">
        <v>102</v>
      </c>
      <c r="AN165" s="481" t="s">
        <v>102</v>
      </c>
      <c r="AO165" s="481" t="s">
        <v>102</v>
      </c>
      <c r="AP165" s="481" t="s">
        <v>102</v>
      </c>
      <c r="AQ165" s="481" t="s">
        <v>102</v>
      </c>
      <c r="AR165" s="481" t="s">
        <v>102</v>
      </c>
      <c r="AS165" s="481" t="s">
        <v>102</v>
      </c>
      <c r="AT165" s="481" t="s">
        <v>102</v>
      </c>
      <c r="AU165" s="481" t="s">
        <v>102</v>
      </c>
      <c r="AV165" s="481" t="s">
        <v>102</v>
      </c>
      <c r="AW165" s="481" t="s">
        <v>102</v>
      </c>
      <c r="AX165" s="481" t="s">
        <v>102</v>
      </c>
      <c r="AY165" s="481" t="s">
        <v>102</v>
      </c>
      <c r="AZ165" s="481" t="s">
        <v>102</v>
      </c>
      <c r="BA165" s="481" t="s">
        <v>102</v>
      </c>
      <c r="BB165" s="481" t="s">
        <v>102</v>
      </c>
      <c r="BC165" s="481" t="s">
        <v>102</v>
      </c>
      <c r="BD165" s="481" t="s">
        <v>102</v>
      </c>
      <c r="BE165" s="481" t="s">
        <v>102</v>
      </c>
      <c r="BF165" s="481" t="s">
        <v>102</v>
      </c>
      <c r="BG165" s="481" t="s">
        <v>102</v>
      </c>
      <c r="BH165" s="481" t="s">
        <v>102</v>
      </c>
      <c r="BI165" s="481" t="s">
        <v>102</v>
      </c>
      <c r="BJ165" s="481" t="s">
        <v>102</v>
      </c>
      <c r="BK165" s="481" t="s">
        <v>102</v>
      </c>
      <c r="BL165" s="481" t="s">
        <v>102</v>
      </c>
      <c r="BM165" s="481" t="s">
        <v>102</v>
      </c>
      <c r="BN165" s="481" t="s">
        <v>102</v>
      </c>
      <c r="BO165" s="481" t="s">
        <v>102</v>
      </c>
      <c r="BP165" s="481" t="s">
        <v>102</v>
      </c>
      <c r="BQ165" s="481" t="s">
        <v>102</v>
      </c>
      <c r="BR165" s="481" t="s">
        <v>102</v>
      </c>
      <c r="BS165" s="481" t="s">
        <v>102</v>
      </c>
      <c r="BT165" s="481" t="s">
        <v>102</v>
      </c>
      <c r="BU165" s="481" t="s">
        <v>102</v>
      </c>
      <c r="BV165" s="481" t="s">
        <v>102</v>
      </c>
      <c r="BW165" s="481" t="s">
        <v>102</v>
      </c>
      <c r="BX165" s="481" t="s">
        <v>102</v>
      </c>
      <c r="BY165" s="481" t="s">
        <v>102</v>
      </c>
      <c r="BZ165" s="481" t="s">
        <v>102</v>
      </c>
      <c r="CA165" s="481" t="s">
        <v>102</v>
      </c>
      <c r="CB165" s="481" t="s">
        <v>102</v>
      </c>
      <c r="CC165" s="481" t="s">
        <v>102</v>
      </c>
      <c r="CD165" s="481" t="s">
        <v>102</v>
      </c>
      <c r="CE165" s="481" t="s">
        <v>102</v>
      </c>
      <c r="CF165" s="481" t="s">
        <v>102</v>
      </c>
      <c r="CG165" s="481" t="s">
        <v>102</v>
      </c>
      <c r="CH165" s="481" t="s">
        <v>102</v>
      </c>
      <c r="CI165" s="481" t="s">
        <v>102</v>
      </c>
      <c r="CJ165" s="481" t="s">
        <v>102</v>
      </c>
      <c r="CK165" s="481" t="s">
        <v>102</v>
      </c>
      <c r="CL165" s="481" t="s">
        <v>102</v>
      </c>
      <c r="CM165" s="481" t="s">
        <v>102</v>
      </c>
      <c r="CN165" s="481" t="s">
        <v>102</v>
      </c>
      <c r="CO165" s="481" t="s">
        <v>102</v>
      </c>
      <c r="CP165" s="481" t="s">
        <v>102</v>
      </c>
      <c r="CQ165" s="481" t="s">
        <v>102</v>
      </c>
      <c r="CR165" s="481" t="s">
        <v>102</v>
      </c>
      <c r="CS165" s="481" t="s">
        <v>102</v>
      </c>
      <c r="CT165" s="481" t="s">
        <v>102</v>
      </c>
      <c r="CU165" s="481" t="s">
        <v>102</v>
      </c>
      <c r="CV165" s="481" t="s">
        <v>102</v>
      </c>
      <c r="CW165" s="481" t="s">
        <v>102</v>
      </c>
      <c r="CX165" s="481" t="s">
        <v>102</v>
      </c>
      <c r="CY165" s="481" t="s">
        <v>102</v>
      </c>
      <c r="CZ165" s="481" t="s">
        <v>102</v>
      </c>
      <c r="DA165" s="481" t="s">
        <v>102</v>
      </c>
      <c r="DB165" s="481" t="s">
        <v>102</v>
      </c>
      <c r="DC165" s="481" t="s">
        <v>102</v>
      </c>
      <c r="DD165" s="481" t="s">
        <v>102</v>
      </c>
      <c r="DE165" s="481" t="s">
        <v>102</v>
      </c>
      <c r="DF165" s="481" t="s">
        <v>102</v>
      </c>
      <c r="DG165" s="481" t="s">
        <v>102</v>
      </c>
      <c r="DH165" s="481" t="s">
        <v>102</v>
      </c>
      <c r="DI165" s="481" t="s">
        <v>102</v>
      </c>
      <c r="DJ165" s="481" t="s">
        <v>102</v>
      </c>
      <c r="DK165" s="481" t="s">
        <v>102</v>
      </c>
      <c r="DL165" s="481" t="s">
        <v>102</v>
      </c>
      <c r="DM165" s="481" t="s">
        <v>102</v>
      </c>
      <c r="DN165" s="481" t="s">
        <v>102</v>
      </c>
      <c r="DO165" s="481" t="s">
        <v>102</v>
      </c>
      <c r="DP165" s="481" t="s">
        <v>102</v>
      </c>
      <c r="DQ165" s="481" t="s">
        <v>102</v>
      </c>
      <c r="DR165" s="481" t="s">
        <v>102</v>
      </c>
      <c r="DS165" s="481" t="s">
        <v>102</v>
      </c>
      <c r="DT165" s="481" t="s">
        <v>102</v>
      </c>
      <c r="DU165" s="481" t="s">
        <v>102</v>
      </c>
      <c r="DV165" s="481" t="s">
        <v>102</v>
      </c>
      <c r="DW165" s="481" t="s">
        <v>102</v>
      </c>
      <c r="DX165" s="481" t="s">
        <v>102</v>
      </c>
      <c r="DY165" s="481" t="s">
        <v>102</v>
      </c>
      <c r="DZ165" s="481" t="s">
        <v>102</v>
      </c>
      <c r="EA165" s="481" t="s">
        <v>102</v>
      </c>
      <c r="EB165" s="481" t="s">
        <v>102</v>
      </c>
    </row>
    <row r="166" spans="1:132" x14ac:dyDescent="0.15">
      <c r="A166" s="485"/>
      <c r="B166" s="481">
        <v>4487880</v>
      </c>
      <c r="C166" s="481" t="s">
        <v>5068</v>
      </c>
      <c r="D166" s="481" t="s">
        <v>5069</v>
      </c>
      <c r="E166" s="481" t="s">
        <v>102</v>
      </c>
      <c r="F166" s="481" t="s">
        <v>102</v>
      </c>
      <c r="G166" s="481" t="s">
        <v>102</v>
      </c>
      <c r="H166" s="481" t="s">
        <v>102</v>
      </c>
      <c r="I166" s="481" t="s">
        <v>102</v>
      </c>
      <c r="J166" s="481" t="s">
        <v>102</v>
      </c>
      <c r="K166" s="481" t="s">
        <v>102</v>
      </c>
      <c r="L166" s="481" t="s">
        <v>102</v>
      </c>
      <c r="M166" s="481" t="s">
        <v>102</v>
      </c>
      <c r="N166" s="481" t="s">
        <v>102</v>
      </c>
      <c r="O166" s="481" t="s">
        <v>102</v>
      </c>
      <c r="P166" s="481" t="s">
        <v>102</v>
      </c>
      <c r="Q166" s="481" t="s">
        <v>102</v>
      </c>
      <c r="R166" s="481" t="s">
        <v>102</v>
      </c>
      <c r="S166" s="481" t="s">
        <v>102</v>
      </c>
      <c r="T166" s="481" t="s">
        <v>102</v>
      </c>
      <c r="U166" s="481" t="s">
        <v>102</v>
      </c>
      <c r="V166" s="481" t="s">
        <v>102</v>
      </c>
      <c r="W166" s="481" t="s">
        <v>102</v>
      </c>
      <c r="X166" s="481" t="s">
        <v>102</v>
      </c>
      <c r="Y166" s="481" t="s">
        <v>102</v>
      </c>
      <c r="Z166" s="481" t="s">
        <v>102</v>
      </c>
      <c r="AA166" s="481" t="s">
        <v>102</v>
      </c>
      <c r="AB166" s="481" t="s">
        <v>102</v>
      </c>
      <c r="AC166" s="481" t="s">
        <v>102</v>
      </c>
      <c r="AD166" s="481" t="s">
        <v>102</v>
      </c>
      <c r="AE166" s="481" t="s">
        <v>102</v>
      </c>
      <c r="AF166" s="481" t="s">
        <v>102</v>
      </c>
      <c r="AG166" s="481" t="s">
        <v>102</v>
      </c>
      <c r="AH166" s="481" t="s">
        <v>102</v>
      </c>
      <c r="AI166" s="481" t="s">
        <v>102</v>
      </c>
      <c r="AJ166" s="481" t="s">
        <v>102</v>
      </c>
      <c r="AK166" s="481" t="s">
        <v>102</v>
      </c>
      <c r="AL166" s="481" t="s">
        <v>102</v>
      </c>
      <c r="AM166" s="481" t="s">
        <v>102</v>
      </c>
      <c r="AN166" s="481" t="s">
        <v>102</v>
      </c>
      <c r="AO166" s="481" t="s">
        <v>102</v>
      </c>
      <c r="AP166" s="481" t="s">
        <v>102</v>
      </c>
      <c r="AQ166" s="481" t="s">
        <v>102</v>
      </c>
      <c r="AR166" s="481" t="s">
        <v>102</v>
      </c>
      <c r="AS166" s="481" t="s">
        <v>102</v>
      </c>
      <c r="AT166" s="481" t="s">
        <v>102</v>
      </c>
      <c r="AU166" s="481" t="s">
        <v>102</v>
      </c>
      <c r="AV166" s="481" t="s">
        <v>102</v>
      </c>
      <c r="AW166" s="481" t="s">
        <v>102</v>
      </c>
      <c r="AX166" s="481" t="s">
        <v>102</v>
      </c>
      <c r="AY166" s="481" t="s">
        <v>102</v>
      </c>
      <c r="AZ166" s="481" t="s">
        <v>102</v>
      </c>
      <c r="BA166" s="481" t="s">
        <v>102</v>
      </c>
      <c r="BB166" s="481" t="s">
        <v>102</v>
      </c>
      <c r="BC166" s="481" t="s">
        <v>102</v>
      </c>
      <c r="BD166" s="481" t="s">
        <v>102</v>
      </c>
      <c r="BE166" s="481" t="s">
        <v>102</v>
      </c>
      <c r="BF166" s="481" t="s">
        <v>102</v>
      </c>
      <c r="BG166" s="481" t="s">
        <v>102</v>
      </c>
      <c r="BH166" s="481" t="s">
        <v>102</v>
      </c>
      <c r="BI166" s="481" t="s">
        <v>102</v>
      </c>
      <c r="BJ166" s="481" t="s">
        <v>102</v>
      </c>
      <c r="BK166" s="481" t="s">
        <v>102</v>
      </c>
      <c r="BL166" s="481" t="s">
        <v>102</v>
      </c>
      <c r="BM166" s="481" t="s">
        <v>102</v>
      </c>
      <c r="BN166" s="481" t="s">
        <v>102</v>
      </c>
      <c r="BO166" s="481" t="s">
        <v>102</v>
      </c>
      <c r="BP166" s="481" t="s">
        <v>102</v>
      </c>
      <c r="BQ166" s="481" t="s">
        <v>102</v>
      </c>
      <c r="BR166" s="481" t="s">
        <v>102</v>
      </c>
      <c r="BS166" s="481" t="s">
        <v>102</v>
      </c>
      <c r="BT166" s="481" t="s">
        <v>102</v>
      </c>
      <c r="BU166" s="481" t="s">
        <v>102</v>
      </c>
      <c r="BV166" s="481" t="s">
        <v>102</v>
      </c>
      <c r="BW166" s="481" t="s">
        <v>102</v>
      </c>
      <c r="BX166" s="481" t="s">
        <v>102</v>
      </c>
      <c r="BY166" s="481" t="s">
        <v>102</v>
      </c>
      <c r="BZ166" s="481" t="s">
        <v>102</v>
      </c>
      <c r="CA166" s="481" t="s">
        <v>102</v>
      </c>
      <c r="CB166" s="481" t="s">
        <v>102</v>
      </c>
      <c r="CC166" s="481" t="s">
        <v>102</v>
      </c>
      <c r="CD166" s="481" t="s">
        <v>102</v>
      </c>
      <c r="CE166" s="481" t="s">
        <v>102</v>
      </c>
      <c r="CF166" s="481" t="s">
        <v>102</v>
      </c>
      <c r="CG166" s="481" t="s">
        <v>102</v>
      </c>
      <c r="CH166" s="481" t="s">
        <v>102</v>
      </c>
      <c r="CI166" s="481" t="s">
        <v>102</v>
      </c>
      <c r="CJ166" s="481" t="s">
        <v>102</v>
      </c>
      <c r="CK166" s="481" t="s">
        <v>102</v>
      </c>
      <c r="CL166" s="481" t="s">
        <v>102</v>
      </c>
      <c r="CM166" s="481" t="s">
        <v>102</v>
      </c>
      <c r="CN166" s="481" t="s">
        <v>102</v>
      </c>
      <c r="CO166" s="481" t="s">
        <v>102</v>
      </c>
      <c r="CP166" s="481" t="s">
        <v>102</v>
      </c>
      <c r="CQ166" s="481" t="s">
        <v>102</v>
      </c>
      <c r="CR166" s="481" t="s">
        <v>102</v>
      </c>
      <c r="CS166" s="481" t="s">
        <v>102</v>
      </c>
      <c r="CT166" s="481" t="s">
        <v>102</v>
      </c>
      <c r="CU166" s="481" t="s">
        <v>102</v>
      </c>
      <c r="CV166" s="481" t="s">
        <v>102</v>
      </c>
      <c r="CW166" s="481" t="s">
        <v>102</v>
      </c>
      <c r="CX166" s="481" t="s">
        <v>102</v>
      </c>
      <c r="CY166" s="481" t="s">
        <v>102</v>
      </c>
      <c r="CZ166" s="481" t="s">
        <v>102</v>
      </c>
      <c r="DA166" s="481" t="s">
        <v>102</v>
      </c>
      <c r="DB166" s="481" t="s">
        <v>102</v>
      </c>
      <c r="DC166" s="481" t="s">
        <v>102</v>
      </c>
      <c r="DD166" s="481" t="s">
        <v>102</v>
      </c>
      <c r="DE166" s="481" t="s">
        <v>102</v>
      </c>
      <c r="DF166" s="481" t="s">
        <v>102</v>
      </c>
      <c r="DG166" s="481" t="s">
        <v>102</v>
      </c>
      <c r="DH166" s="481" t="s">
        <v>102</v>
      </c>
      <c r="DI166" s="481" t="s">
        <v>102</v>
      </c>
      <c r="DJ166" s="481" t="s">
        <v>102</v>
      </c>
      <c r="DK166" s="481" t="s">
        <v>102</v>
      </c>
      <c r="DL166" s="481" t="s">
        <v>102</v>
      </c>
      <c r="DM166" s="481" t="s">
        <v>102</v>
      </c>
      <c r="DN166" s="481" t="s">
        <v>102</v>
      </c>
      <c r="DO166" s="481" t="s">
        <v>102</v>
      </c>
      <c r="DP166" s="481" t="s">
        <v>102</v>
      </c>
      <c r="DQ166" s="481" t="s">
        <v>102</v>
      </c>
      <c r="DR166" s="481" t="s">
        <v>102</v>
      </c>
      <c r="DS166" s="481" t="s">
        <v>102</v>
      </c>
      <c r="DT166" s="481" t="s">
        <v>102</v>
      </c>
      <c r="DU166" s="481" t="s">
        <v>102</v>
      </c>
      <c r="DV166" s="481" t="s">
        <v>102</v>
      </c>
      <c r="DW166" s="481" t="s">
        <v>102</v>
      </c>
      <c r="DX166" s="481" t="s">
        <v>102</v>
      </c>
      <c r="DY166" s="481" t="s">
        <v>102</v>
      </c>
      <c r="DZ166" s="481" t="s">
        <v>102</v>
      </c>
      <c r="EA166" s="481" t="s">
        <v>102</v>
      </c>
      <c r="EB166" s="481" t="s">
        <v>102</v>
      </c>
    </row>
    <row r="167" spans="1:132" x14ac:dyDescent="0.15">
      <c r="B167" s="481">
        <v>4058072</v>
      </c>
      <c r="C167" s="481" t="s">
        <v>102</v>
      </c>
      <c r="D167" s="481" t="s">
        <v>102</v>
      </c>
      <c r="E167" s="481" t="s">
        <v>102</v>
      </c>
      <c r="F167" s="481" t="s">
        <v>102</v>
      </c>
      <c r="G167" s="481" t="s">
        <v>102</v>
      </c>
      <c r="H167" s="481" t="s">
        <v>102</v>
      </c>
      <c r="I167" s="481" t="s">
        <v>102</v>
      </c>
      <c r="J167" s="481" t="s">
        <v>4732</v>
      </c>
      <c r="K167" s="481" t="s">
        <v>4733</v>
      </c>
      <c r="L167" s="481" t="s">
        <v>102</v>
      </c>
      <c r="M167" s="481" t="s">
        <v>102</v>
      </c>
      <c r="N167" s="481" t="s">
        <v>102</v>
      </c>
      <c r="O167" s="481" t="s">
        <v>102</v>
      </c>
      <c r="P167" s="481" t="s">
        <v>102</v>
      </c>
      <c r="Q167" s="481" t="s">
        <v>102</v>
      </c>
      <c r="R167" s="481" t="s">
        <v>102</v>
      </c>
      <c r="S167" s="481" t="s">
        <v>102</v>
      </c>
      <c r="T167" s="481" t="s">
        <v>102</v>
      </c>
      <c r="U167" s="481" t="s">
        <v>102</v>
      </c>
      <c r="V167" s="481" t="s">
        <v>102</v>
      </c>
      <c r="W167" s="481" t="s">
        <v>102</v>
      </c>
      <c r="X167" s="481" t="s">
        <v>102</v>
      </c>
      <c r="Y167" s="481" t="s">
        <v>102</v>
      </c>
      <c r="Z167" s="481" t="s">
        <v>102</v>
      </c>
      <c r="AA167" s="481" t="s">
        <v>102</v>
      </c>
      <c r="AB167" s="481" t="s">
        <v>102</v>
      </c>
      <c r="AC167" s="481" t="s">
        <v>102</v>
      </c>
      <c r="AD167" s="481" t="s">
        <v>102</v>
      </c>
      <c r="AE167" s="481" t="s">
        <v>102</v>
      </c>
      <c r="AF167" s="481" t="s">
        <v>102</v>
      </c>
      <c r="AG167" s="481" t="s">
        <v>102</v>
      </c>
      <c r="AH167" s="481" t="s">
        <v>102</v>
      </c>
      <c r="AI167" s="481" t="s">
        <v>102</v>
      </c>
      <c r="AJ167" s="481" t="s">
        <v>102</v>
      </c>
      <c r="AK167" s="481" t="s">
        <v>102</v>
      </c>
      <c r="AL167" s="481" t="s">
        <v>102</v>
      </c>
      <c r="AM167" s="481" t="s">
        <v>102</v>
      </c>
      <c r="AN167" s="481" t="s">
        <v>102</v>
      </c>
      <c r="AO167" s="481" t="s">
        <v>102</v>
      </c>
      <c r="AP167" s="481" t="s">
        <v>102</v>
      </c>
      <c r="AQ167" s="481" t="s">
        <v>102</v>
      </c>
      <c r="AR167" s="481" t="s">
        <v>102</v>
      </c>
      <c r="AS167" s="481" t="s">
        <v>102</v>
      </c>
      <c r="AT167" s="481" t="s">
        <v>102</v>
      </c>
      <c r="AU167" s="481" t="s">
        <v>102</v>
      </c>
      <c r="AV167" s="481" t="s">
        <v>102</v>
      </c>
      <c r="AW167" s="481" t="s">
        <v>102</v>
      </c>
      <c r="AX167" s="481" t="s">
        <v>102</v>
      </c>
      <c r="AY167" s="481" t="s">
        <v>102</v>
      </c>
      <c r="AZ167" s="481" t="s">
        <v>102</v>
      </c>
      <c r="BA167" s="481" t="s">
        <v>102</v>
      </c>
      <c r="BB167" s="481" t="s">
        <v>102</v>
      </c>
      <c r="BC167" s="481" t="s">
        <v>102</v>
      </c>
      <c r="BD167" s="481" t="s">
        <v>102</v>
      </c>
      <c r="BE167" s="481" t="s">
        <v>102</v>
      </c>
      <c r="BF167" s="481" t="s">
        <v>102</v>
      </c>
      <c r="BG167" s="481" t="s">
        <v>102</v>
      </c>
      <c r="BH167" s="481" t="s">
        <v>102</v>
      </c>
      <c r="BI167" s="481" t="s">
        <v>102</v>
      </c>
      <c r="BJ167" s="481" t="s">
        <v>102</v>
      </c>
      <c r="BK167" s="481" t="s">
        <v>102</v>
      </c>
      <c r="BL167" s="481" t="s">
        <v>102</v>
      </c>
      <c r="BM167" s="481" t="s">
        <v>102</v>
      </c>
      <c r="BN167" s="481" t="s">
        <v>102</v>
      </c>
      <c r="BO167" s="481" t="s">
        <v>102</v>
      </c>
      <c r="BP167" s="481" t="s">
        <v>102</v>
      </c>
      <c r="BQ167" s="481" t="s">
        <v>102</v>
      </c>
      <c r="BR167" s="481" t="s">
        <v>102</v>
      </c>
      <c r="BS167" s="481" t="s">
        <v>102</v>
      </c>
      <c r="BT167" s="481" t="s">
        <v>102</v>
      </c>
      <c r="BU167" s="481" t="s">
        <v>102</v>
      </c>
      <c r="BV167" s="481" t="s">
        <v>102</v>
      </c>
      <c r="BW167" s="481" t="s">
        <v>102</v>
      </c>
      <c r="BX167" s="481" t="s">
        <v>102</v>
      </c>
      <c r="BY167" s="481" t="s">
        <v>102</v>
      </c>
      <c r="BZ167" s="481" t="s">
        <v>102</v>
      </c>
      <c r="CA167" s="481" t="s">
        <v>102</v>
      </c>
      <c r="CB167" s="481" t="s">
        <v>102</v>
      </c>
      <c r="CC167" s="481" t="s">
        <v>102</v>
      </c>
      <c r="CD167" s="481" t="s">
        <v>102</v>
      </c>
      <c r="CE167" s="481" t="s">
        <v>102</v>
      </c>
      <c r="CF167" s="481" t="s">
        <v>102</v>
      </c>
      <c r="CG167" s="481" t="s">
        <v>102</v>
      </c>
      <c r="CH167" s="481" t="s">
        <v>102</v>
      </c>
      <c r="CI167" s="481" t="s">
        <v>102</v>
      </c>
      <c r="CJ167" s="481" t="s">
        <v>102</v>
      </c>
      <c r="CK167" s="481" t="s">
        <v>102</v>
      </c>
      <c r="CL167" s="481" t="s">
        <v>102</v>
      </c>
      <c r="CM167" s="481" t="s">
        <v>102</v>
      </c>
      <c r="CN167" s="481" t="s">
        <v>102</v>
      </c>
      <c r="CO167" s="481" t="s">
        <v>102</v>
      </c>
      <c r="CP167" s="481" t="s">
        <v>102</v>
      </c>
      <c r="CQ167" s="481" t="s">
        <v>102</v>
      </c>
      <c r="CR167" s="481" t="s">
        <v>102</v>
      </c>
      <c r="CS167" s="481" t="s">
        <v>102</v>
      </c>
      <c r="CT167" s="481" t="s">
        <v>102</v>
      </c>
      <c r="CU167" s="481" t="s">
        <v>102</v>
      </c>
      <c r="CV167" s="481" t="s">
        <v>102</v>
      </c>
      <c r="CW167" s="481" t="s">
        <v>102</v>
      </c>
      <c r="CX167" s="481" t="s">
        <v>102</v>
      </c>
      <c r="CY167" s="481" t="s">
        <v>102</v>
      </c>
      <c r="CZ167" s="481" t="s">
        <v>102</v>
      </c>
      <c r="DA167" s="481" t="s">
        <v>102</v>
      </c>
      <c r="DB167" s="481" t="s">
        <v>102</v>
      </c>
      <c r="DC167" s="481" t="s">
        <v>102</v>
      </c>
      <c r="DD167" s="481" t="s">
        <v>102</v>
      </c>
      <c r="DE167" s="481" t="s">
        <v>102</v>
      </c>
      <c r="DF167" s="481" t="s">
        <v>102</v>
      </c>
      <c r="DG167" s="481" t="s">
        <v>102</v>
      </c>
      <c r="DH167" s="481" t="s">
        <v>102</v>
      </c>
      <c r="DI167" s="481" t="s">
        <v>102</v>
      </c>
      <c r="DJ167" s="481" t="s">
        <v>102</v>
      </c>
      <c r="DK167" s="481" t="s">
        <v>102</v>
      </c>
      <c r="DL167" s="481" t="s">
        <v>102</v>
      </c>
      <c r="DM167" s="481" t="s">
        <v>102</v>
      </c>
      <c r="DN167" s="481" t="s">
        <v>102</v>
      </c>
      <c r="DO167" s="481" t="s">
        <v>102</v>
      </c>
      <c r="DP167" s="481" t="s">
        <v>102</v>
      </c>
      <c r="DQ167" s="481" t="s">
        <v>102</v>
      </c>
      <c r="DR167" s="481" t="s">
        <v>102</v>
      </c>
      <c r="DS167" s="481" t="s">
        <v>102</v>
      </c>
      <c r="DT167" s="481" t="s">
        <v>102</v>
      </c>
      <c r="DU167" s="481" t="s">
        <v>102</v>
      </c>
      <c r="DV167" s="481" t="s">
        <v>102</v>
      </c>
      <c r="DW167" s="481" t="s">
        <v>102</v>
      </c>
      <c r="DX167" s="481" t="s">
        <v>102</v>
      </c>
      <c r="DY167" s="481" t="s">
        <v>102</v>
      </c>
      <c r="DZ167" s="481" t="s">
        <v>102</v>
      </c>
      <c r="EA167" s="481" t="s">
        <v>102</v>
      </c>
      <c r="EB167" s="481" t="s">
        <v>102</v>
      </c>
    </row>
    <row r="168" spans="1:132" x14ac:dyDescent="0.15">
      <c r="B168" s="481">
        <v>4064423</v>
      </c>
      <c r="C168" s="481" t="s">
        <v>102</v>
      </c>
      <c r="D168" s="481" t="s">
        <v>102</v>
      </c>
      <c r="E168" s="481" t="s">
        <v>102</v>
      </c>
      <c r="F168" s="481" t="s">
        <v>102</v>
      </c>
      <c r="G168" s="481" t="s">
        <v>102</v>
      </c>
      <c r="H168" s="481" t="s">
        <v>102</v>
      </c>
      <c r="I168" s="481" t="s">
        <v>102</v>
      </c>
      <c r="J168" s="481" t="s">
        <v>102</v>
      </c>
      <c r="K168" s="481" t="s">
        <v>102</v>
      </c>
      <c r="L168" s="481" t="s">
        <v>102</v>
      </c>
      <c r="M168" s="481" t="s">
        <v>102</v>
      </c>
      <c r="N168" s="481" t="s">
        <v>102</v>
      </c>
      <c r="O168" s="481" t="s">
        <v>102</v>
      </c>
      <c r="P168" s="481" t="s">
        <v>102</v>
      </c>
      <c r="Q168" s="481" t="s">
        <v>102</v>
      </c>
      <c r="R168" s="481" t="s">
        <v>4735</v>
      </c>
      <c r="S168" s="481" t="s">
        <v>4737</v>
      </c>
      <c r="T168" s="481" t="s">
        <v>4738</v>
      </c>
      <c r="U168" s="481" t="s">
        <v>4736</v>
      </c>
      <c r="V168" s="481" t="s">
        <v>4739</v>
      </c>
      <c r="W168" s="481" t="s">
        <v>102</v>
      </c>
      <c r="X168" s="481" t="s">
        <v>102</v>
      </c>
      <c r="Y168" s="481" t="s">
        <v>102</v>
      </c>
      <c r="Z168" s="481" t="s">
        <v>102</v>
      </c>
      <c r="AA168" s="481" t="s">
        <v>102</v>
      </c>
      <c r="AB168" s="481" t="s">
        <v>102</v>
      </c>
      <c r="AC168" s="481" t="s">
        <v>102</v>
      </c>
      <c r="AD168" s="481" t="s">
        <v>102</v>
      </c>
      <c r="AE168" s="481" t="s">
        <v>102</v>
      </c>
      <c r="AF168" s="481" t="s">
        <v>102</v>
      </c>
      <c r="AG168" s="481" t="s">
        <v>102</v>
      </c>
      <c r="AH168" s="481" t="s">
        <v>102</v>
      </c>
      <c r="AI168" s="481" t="s">
        <v>102</v>
      </c>
      <c r="AJ168" s="481" t="s">
        <v>102</v>
      </c>
      <c r="AK168" s="481" t="s">
        <v>102</v>
      </c>
      <c r="AL168" s="481" t="s">
        <v>102</v>
      </c>
      <c r="AM168" s="481" t="s">
        <v>102</v>
      </c>
      <c r="AN168" s="481" t="s">
        <v>102</v>
      </c>
      <c r="AO168" s="481" t="s">
        <v>102</v>
      </c>
      <c r="AP168" s="481" t="s">
        <v>102</v>
      </c>
      <c r="AQ168" s="481" t="s">
        <v>102</v>
      </c>
      <c r="AR168" s="481" t="s">
        <v>102</v>
      </c>
      <c r="AS168" s="481" t="s">
        <v>102</v>
      </c>
      <c r="AT168" s="481" t="s">
        <v>102</v>
      </c>
      <c r="AU168" s="481" t="s">
        <v>102</v>
      </c>
      <c r="AV168" s="481" t="s">
        <v>102</v>
      </c>
      <c r="AW168" s="481" t="s">
        <v>102</v>
      </c>
      <c r="AX168" s="481" t="s">
        <v>102</v>
      </c>
      <c r="AY168" s="481" t="s">
        <v>102</v>
      </c>
      <c r="AZ168" s="481" t="s">
        <v>102</v>
      </c>
      <c r="BA168" s="481" t="s">
        <v>102</v>
      </c>
      <c r="BB168" s="481" t="s">
        <v>102</v>
      </c>
      <c r="BC168" s="481" t="s">
        <v>102</v>
      </c>
      <c r="BD168" s="481" t="s">
        <v>102</v>
      </c>
      <c r="BE168" s="481" t="s">
        <v>102</v>
      </c>
      <c r="BF168" s="481" t="s">
        <v>102</v>
      </c>
      <c r="BG168" s="481" t="s">
        <v>102</v>
      </c>
      <c r="BH168" s="481" t="s">
        <v>102</v>
      </c>
      <c r="BI168" s="481" t="s">
        <v>102</v>
      </c>
      <c r="BJ168" s="481" t="s">
        <v>102</v>
      </c>
      <c r="BK168" s="481" t="s">
        <v>102</v>
      </c>
      <c r="BL168" s="481" t="s">
        <v>102</v>
      </c>
      <c r="BM168" s="481" t="s">
        <v>102</v>
      </c>
      <c r="BN168" s="481" t="s">
        <v>102</v>
      </c>
      <c r="BO168" s="481" t="s">
        <v>102</v>
      </c>
      <c r="BP168" s="481" t="s">
        <v>102</v>
      </c>
      <c r="BQ168" s="481" t="s">
        <v>102</v>
      </c>
      <c r="BR168" s="481" t="s">
        <v>102</v>
      </c>
      <c r="BS168" s="481" t="s">
        <v>102</v>
      </c>
      <c r="BT168" s="481" t="s">
        <v>102</v>
      </c>
      <c r="BU168" s="481" t="s">
        <v>102</v>
      </c>
      <c r="BV168" s="481" t="s">
        <v>102</v>
      </c>
      <c r="BW168" s="481" t="s">
        <v>102</v>
      </c>
      <c r="BX168" s="481" t="s">
        <v>102</v>
      </c>
      <c r="BY168" s="481" t="s">
        <v>102</v>
      </c>
      <c r="BZ168" s="481" t="s">
        <v>102</v>
      </c>
      <c r="CA168" s="481" t="s">
        <v>102</v>
      </c>
      <c r="CB168" s="481" t="s">
        <v>102</v>
      </c>
      <c r="CC168" s="481" t="s">
        <v>102</v>
      </c>
      <c r="CD168" s="481" t="s">
        <v>102</v>
      </c>
      <c r="CE168" s="481" t="s">
        <v>102</v>
      </c>
      <c r="CF168" s="481" t="s">
        <v>102</v>
      </c>
      <c r="CG168" s="481" t="s">
        <v>102</v>
      </c>
      <c r="CH168" s="481" t="s">
        <v>102</v>
      </c>
      <c r="CI168" s="481" t="s">
        <v>102</v>
      </c>
      <c r="CJ168" s="481" t="s">
        <v>102</v>
      </c>
      <c r="CK168" s="481" t="s">
        <v>102</v>
      </c>
      <c r="CL168" s="481" t="s">
        <v>102</v>
      </c>
      <c r="CM168" s="481" t="s">
        <v>102</v>
      </c>
      <c r="CN168" s="481" t="s">
        <v>102</v>
      </c>
      <c r="CO168" s="481" t="s">
        <v>102</v>
      </c>
      <c r="CP168" s="481" t="s">
        <v>102</v>
      </c>
      <c r="CQ168" s="481" t="s">
        <v>102</v>
      </c>
      <c r="CR168" s="481" t="s">
        <v>102</v>
      </c>
      <c r="CS168" s="481" t="s">
        <v>102</v>
      </c>
      <c r="CT168" s="481" t="s">
        <v>102</v>
      </c>
      <c r="CU168" s="481" t="s">
        <v>102</v>
      </c>
      <c r="CV168" s="481" t="s">
        <v>102</v>
      </c>
      <c r="CW168" s="481" t="s">
        <v>102</v>
      </c>
      <c r="CX168" s="481" t="s">
        <v>102</v>
      </c>
      <c r="CY168" s="481" t="s">
        <v>102</v>
      </c>
      <c r="CZ168" s="481" t="s">
        <v>102</v>
      </c>
      <c r="DA168" s="481" t="s">
        <v>102</v>
      </c>
      <c r="DB168" s="481" t="s">
        <v>102</v>
      </c>
      <c r="DC168" s="481" t="s">
        <v>102</v>
      </c>
      <c r="DD168" s="481" t="s">
        <v>102</v>
      </c>
      <c r="DE168" s="481" t="s">
        <v>102</v>
      </c>
      <c r="DF168" s="481" t="s">
        <v>102</v>
      </c>
      <c r="DG168" s="481" t="s">
        <v>102</v>
      </c>
      <c r="DH168" s="481" t="s">
        <v>102</v>
      </c>
      <c r="DI168" s="481" t="s">
        <v>102</v>
      </c>
      <c r="DJ168" s="481" t="s">
        <v>102</v>
      </c>
      <c r="DK168" s="481" t="s">
        <v>102</v>
      </c>
      <c r="DL168" s="481" t="s">
        <v>102</v>
      </c>
      <c r="DM168" s="481" t="s">
        <v>102</v>
      </c>
      <c r="DN168" s="481" t="s">
        <v>102</v>
      </c>
      <c r="DO168" s="481" t="s">
        <v>102</v>
      </c>
      <c r="DP168" s="481" t="s">
        <v>102</v>
      </c>
      <c r="DQ168" s="481" t="s">
        <v>102</v>
      </c>
      <c r="DR168" s="481" t="s">
        <v>102</v>
      </c>
      <c r="DS168" s="481" t="s">
        <v>102</v>
      </c>
      <c r="DT168" s="481" t="s">
        <v>102</v>
      </c>
      <c r="DU168" s="481" t="s">
        <v>102</v>
      </c>
      <c r="DV168" s="481" t="s">
        <v>102</v>
      </c>
      <c r="DW168" s="481" t="s">
        <v>102</v>
      </c>
      <c r="DX168" s="481" t="s">
        <v>102</v>
      </c>
      <c r="DY168" s="481" t="s">
        <v>102</v>
      </c>
      <c r="DZ168" s="481" t="s">
        <v>102</v>
      </c>
      <c r="EA168" s="481" t="s">
        <v>102</v>
      </c>
      <c r="EB168" s="481" t="s">
        <v>102</v>
      </c>
    </row>
    <row r="169" spans="1:132" x14ac:dyDescent="0.15">
      <c r="B169" s="481">
        <v>3966892</v>
      </c>
      <c r="C169" s="481" t="s">
        <v>102</v>
      </c>
      <c r="D169" s="481" t="s">
        <v>102</v>
      </c>
      <c r="E169" s="481" t="s">
        <v>4743</v>
      </c>
      <c r="F169" s="481" t="s">
        <v>4744</v>
      </c>
      <c r="G169" s="481" t="s">
        <v>102</v>
      </c>
      <c r="H169" s="481" t="s">
        <v>102</v>
      </c>
      <c r="I169" s="481" t="s">
        <v>102</v>
      </c>
      <c r="J169" s="481" t="s">
        <v>102</v>
      </c>
      <c r="K169" s="481" t="s">
        <v>102</v>
      </c>
      <c r="L169" s="481" t="s">
        <v>102</v>
      </c>
      <c r="M169" s="481" t="s">
        <v>102</v>
      </c>
      <c r="N169" s="481" t="s">
        <v>102</v>
      </c>
      <c r="O169" s="481" t="s">
        <v>102</v>
      </c>
      <c r="P169" s="481" t="s">
        <v>102</v>
      </c>
      <c r="Q169" s="481" t="s">
        <v>102</v>
      </c>
      <c r="R169" s="481" t="s">
        <v>102</v>
      </c>
      <c r="S169" s="481" t="s">
        <v>102</v>
      </c>
      <c r="T169" s="481" t="s">
        <v>102</v>
      </c>
      <c r="U169" s="481" t="s">
        <v>102</v>
      </c>
      <c r="V169" s="481" t="s">
        <v>102</v>
      </c>
      <c r="W169" s="481" t="s">
        <v>102</v>
      </c>
      <c r="X169" s="481" t="s">
        <v>102</v>
      </c>
      <c r="Y169" s="481" t="s">
        <v>102</v>
      </c>
      <c r="Z169" s="481" t="s">
        <v>102</v>
      </c>
      <c r="AA169" s="481" t="s">
        <v>102</v>
      </c>
      <c r="AB169" s="481" t="s">
        <v>102</v>
      </c>
      <c r="AC169" s="481" t="s">
        <v>102</v>
      </c>
      <c r="AD169" s="481" t="s">
        <v>102</v>
      </c>
      <c r="AE169" s="481" t="s">
        <v>102</v>
      </c>
      <c r="AF169" s="481" t="s">
        <v>102</v>
      </c>
      <c r="AG169" s="481" t="s">
        <v>102</v>
      </c>
      <c r="AH169" s="481" t="s">
        <v>102</v>
      </c>
      <c r="AI169" s="481" t="s">
        <v>102</v>
      </c>
      <c r="AJ169" s="481" t="s">
        <v>102</v>
      </c>
      <c r="AK169" s="481" t="s">
        <v>102</v>
      </c>
      <c r="AL169" s="481" t="s">
        <v>102</v>
      </c>
      <c r="AM169" s="481" t="s">
        <v>102</v>
      </c>
      <c r="AN169" s="481" t="s">
        <v>102</v>
      </c>
      <c r="AO169" s="481" t="s">
        <v>102</v>
      </c>
      <c r="AP169" s="481" t="s">
        <v>102</v>
      </c>
      <c r="AQ169" s="481" t="s">
        <v>102</v>
      </c>
      <c r="AR169" s="481" t="s">
        <v>102</v>
      </c>
      <c r="AS169" s="481" t="s">
        <v>102</v>
      </c>
      <c r="AT169" s="481" t="s">
        <v>102</v>
      </c>
      <c r="AU169" s="481" t="s">
        <v>102</v>
      </c>
      <c r="AV169" s="481" t="s">
        <v>102</v>
      </c>
      <c r="AW169" s="481" t="s">
        <v>102</v>
      </c>
      <c r="AX169" s="481" t="s">
        <v>102</v>
      </c>
      <c r="AY169" s="481" t="s">
        <v>102</v>
      </c>
      <c r="AZ169" s="481" t="s">
        <v>102</v>
      </c>
      <c r="BA169" s="481" t="s">
        <v>102</v>
      </c>
      <c r="BB169" s="481" t="s">
        <v>102</v>
      </c>
      <c r="BC169" s="481" t="s">
        <v>102</v>
      </c>
      <c r="BD169" s="481" t="s">
        <v>102</v>
      </c>
      <c r="BE169" s="481" t="s">
        <v>102</v>
      </c>
      <c r="BF169" s="481" t="s">
        <v>102</v>
      </c>
      <c r="BG169" s="481" t="s">
        <v>102</v>
      </c>
      <c r="BH169" s="481" t="s">
        <v>102</v>
      </c>
      <c r="BI169" s="481" t="s">
        <v>102</v>
      </c>
      <c r="BJ169" s="481" t="s">
        <v>102</v>
      </c>
      <c r="BK169" s="481" t="s">
        <v>102</v>
      </c>
      <c r="BL169" s="481" t="s">
        <v>102</v>
      </c>
      <c r="BM169" s="481" t="s">
        <v>102</v>
      </c>
      <c r="BN169" s="481" t="s">
        <v>102</v>
      </c>
      <c r="BO169" s="481" t="s">
        <v>102</v>
      </c>
      <c r="BP169" s="481" t="s">
        <v>102</v>
      </c>
      <c r="BQ169" s="481" t="s">
        <v>102</v>
      </c>
      <c r="BR169" s="481" t="s">
        <v>102</v>
      </c>
      <c r="BS169" s="481" t="s">
        <v>102</v>
      </c>
      <c r="BT169" s="481" t="s">
        <v>102</v>
      </c>
      <c r="BU169" s="481" t="s">
        <v>102</v>
      </c>
      <c r="BV169" s="481" t="s">
        <v>102</v>
      </c>
      <c r="BW169" s="481" t="s">
        <v>102</v>
      </c>
      <c r="BX169" s="481" t="s">
        <v>102</v>
      </c>
      <c r="BY169" s="481" t="s">
        <v>102</v>
      </c>
      <c r="BZ169" s="481" t="s">
        <v>102</v>
      </c>
      <c r="CA169" s="481" t="s">
        <v>102</v>
      </c>
      <c r="CB169" s="481" t="s">
        <v>102</v>
      </c>
      <c r="CC169" s="481" t="s">
        <v>102</v>
      </c>
      <c r="CD169" s="481" t="s">
        <v>102</v>
      </c>
      <c r="CE169" s="481" t="s">
        <v>102</v>
      </c>
      <c r="CF169" s="481" t="s">
        <v>102</v>
      </c>
      <c r="CG169" s="481" t="s">
        <v>102</v>
      </c>
      <c r="CH169" s="481" t="s">
        <v>102</v>
      </c>
      <c r="CI169" s="481" t="s">
        <v>102</v>
      </c>
      <c r="CJ169" s="481" t="s">
        <v>102</v>
      </c>
      <c r="CK169" s="481" t="s">
        <v>102</v>
      </c>
      <c r="CL169" s="481" t="s">
        <v>102</v>
      </c>
      <c r="CM169" s="481" t="s">
        <v>102</v>
      </c>
      <c r="CN169" s="481" t="s">
        <v>102</v>
      </c>
      <c r="CO169" s="481" t="s">
        <v>102</v>
      </c>
      <c r="CP169" s="481" t="s">
        <v>102</v>
      </c>
      <c r="CQ169" s="481" t="s">
        <v>102</v>
      </c>
      <c r="CR169" s="481" t="s">
        <v>102</v>
      </c>
      <c r="CS169" s="481" t="s">
        <v>102</v>
      </c>
      <c r="CT169" s="481" t="s">
        <v>102</v>
      </c>
      <c r="CU169" s="481" t="s">
        <v>102</v>
      </c>
      <c r="CV169" s="481" t="s">
        <v>102</v>
      </c>
      <c r="CW169" s="481" t="s">
        <v>102</v>
      </c>
      <c r="CX169" s="481" t="s">
        <v>102</v>
      </c>
      <c r="CY169" s="481" t="s">
        <v>102</v>
      </c>
      <c r="CZ169" s="481" t="s">
        <v>102</v>
      </c>
      <c r="DA169" s="481" t="s">
        <v>102</v>
      </c>
      <c r="DB169" s="481" t="s">
        <v>102</v>
      </c>
      <c r="DC169" s="481" t="s">
        <v>102</v>
      </c>
      <c r="DD169" s="481" t="s">
        <v>102</v>
      </c>
      <c r="DE169" s="481" t="s">
        <v>102</v>
      </c>
      <c r="DF169" s="481" t="s">
        <v>102</v>
      </c>
      <c r="DG169" s="481" t="s">
        <v>102</v>
      </c>
      <c r="DH169" s="481" t="s">
        <v>102</v>
      </c>
      <c r="DI169" s="481" t="s">
        <v>102</v>
      </c>
      <c r="DJ169" s="481" t="s">
        <v>102</v>
      </c>
      <c r="DK169" s="481" t="s">
        <v>102</v>
      </c>
      <c r="DL169" s="481" t="s">
        <v>102</v>
      </c>
      <c r="DM169" s="481" t="s">
        <v>102</v>
      </c>
      <c r="DN169" s="481" t="s">
        <v>102</v>
      </c>
      <c r="DO169" s="481" t="s">
        <v>102</v>
      </c>
      <c r="DP169" s="481" t="s">
        <v>102</v>
      </c>
      <c r="DQ169" s="481" t="s">
        <v>102</v>
      </c>
      <c r="DR169" s="481" t="s">
        <v>102</v>
      </c>
      <c r="DS169" s="481" t="s">
        <v>102</v>
      </c>
      <c r="DT169" s="481" t="s">
        <v>102</v>
      </c>
      <c r="DU169" s="481" t="s">
        <v>102</v>
      </c>
      <c r="DV169" s="481" t="s">
        <v>102</v>
      </c>
      <c r="DW169" s="481" t="s">
        <v>102</v>
      </c>
      <c r="DX169" s="481" t="s">
        <v>102</v>
      </c>
      <c r="DY169" s="481" t="s">
        <v>102</v>
      </c>
      <c r="DZ169" s="481" t="s">
        <v>102</v>
      </c>
      <c r="EA169" s="481" t="s">
        <v>102</v>
      </c>
      <c r="EB169" s="481" t="s">
        <v>102</v>
      </c>
    </row>
    <row r="170" spans="1:132" x14ac:dyDescent="0.15">
      <c r="A170" s="485"/>
      <c r="B170" s="481">
        <v>4097281</v>
      </c>
      <c r="C170" s="481" t="s">
        <v>5070</v>
      </c>
      <c r="D170" s="481" t="s">
        <v>5071</v>
      </c>
      <c r="E170" s="481" t="s">
        <v>5072</v>
      </c>
      <c r="F170" s="481" t="s">
        <v>5073</v>
      </c>
      <c r="G170" s="481" t="s">
        <v>102</v>
      </c>
      <c r="H170" s="481" t="s">
        <v>102</v>
      </c>
      <c r="I170" s="481" t="s">
        <v>102</v>
      </c>
      <c r="J170" s="481" t="s">
        <v>102</v>
      </c>
      <c r="K170" s="481" t="s">
        <v>102</v>
      </c>
      <c r="L170" s="481" t="s">
        <v>102</v>
      </c>
      <c r="M170" s="481" t="s">
        <v>102</v>
      </c>
      <c r="N170" s="481" t="s">
        <v>102</v>
      </c>
      <c r="O170" s="481" t="s">
        <v>102</v>
      </c>
      <c r="P170" s="481" t="s">
        <v>102</v>
      </c>
      <c r="Q170" s="481" t="s">
        <v>102</v>
      </c>
      <c r="R170" s="481" t="s">
        <v>102</v>
      </c>
      <c r="S170" s="481" t="s">
        <v>102</v>
      </c>
      <c r="T170" s="481" t="s">
        <v>102</v>
      </c>
      <c r="U170" s="481" t="s">
        <v>102</v>
      </c>
      <c r="V170" s="481" t="s">
        <v>102</v>
      </c>
      <c r="W170" s="481" t="s">
        <v>102</v>
      </c>
      <c r="X170" s="481" t="s">
        <v>102</v>
      </c>
      <c r="Y170" s="481" t="s">
        <v>102</v>
      </c>
      <c r="Z170" s="481" t="s">
        <v>102</v>
      </c>
      <c r="AA170" s="481" t="s">
        <v>102</v>
      </c>
      <c r="AB170" s="481" t="s">
        <v>102</v>
      </c>
      <c r="AC170" s="481" t="s">
        <v>102</v>
      </c>
      <c r="AD170" s="481" t="s">
        <v>102</v>
      </c>
      <c r="AE170" s="481" t="s">
        <v>102</v>
      </c>
      <c r="AF170" s="481" t="s">
        <v>102</v>
      </c>
      <c r="AG170" s="481" t="s">
        <v>102</v>
      </c>
      <c r="AH170" s="481" t="s">
        <v>102</v>
      </c>
      <c r="AI170" s="481" t="s">
        <v>102</v>
      </c>
      <c r="AJ170" s="481" t="s">
        <v>102</v>
      </c>
      <c r="AK170" s="481" t="s">
        <v>102</v>
      </c>
      <c r="AL170" s="481" t="s">
        <v>102</v>
      </c>
      <c r="AM170" s="481" t="s">
        <v>102</v>
      </c>
      <c r="AN170" s="481" t="s">
        <v>102</v>
      </c>
      <c r="AO170" s="481" t="s">
        <v>102</v>
      </c>
      <c r="AP170" s="481" t="s">
        <v>102</v>
      </c>
      <c r="AQ170" s="481" t="s">
        <v>102</v>
      </c>
      <c r="AR170" s="481" t="s">
        <v>102</v>
      </c>
      <c r="AS170" s="481" t="s">
        <v>102</v>
      </c>
      <c r="AT170" s="481" t="s">
        <v>102</v>
      </c>
      <c r="AU170" s="481" t="s">
        <v>102</v>
      </c>
      <c r="AV170" s="481" t="s">
        <v>102</v>
      </c>
      <c r="AW170" s="481" t="s">
        <v>102</v>
      </c>
      <c r="AX170" s="481" t="s">
        <v>102</v>
      </c>
      <c r="AY170" s="481" t="s">
        <v>102</v>
      </c>
      <c r="AZ170" s="481" t="s">
        <v>102</v>
      </c>
      <c r="BA170" s="481" t="s">
        <v>102</v>
      </c>
      <c r="BB170" s="481" t="s">
        <v>102</v>
      </c>
      <c r="BC170" s="481" t="s">
        <v>102</v>
      </c>
      <c r="BD170" s="481" t="s">
        <v>102</v>
      </c>
      <c r="BE170" s="481" t="s">
        <v>102</v>
      </c>
      <c r="BF170" s="481" t="s">
        <v>102</v>
      </c>
      <c r="BG170" s="481" t="s">
        <v>102</v>
      </c>
      <c r="BH170" s="481" t="s">
        <v>102</v>
      </c>
      <c r="BI170" s="481" t="s">
        <v>102</v>
      </c>
      <c r="BJ170" s="481" t="s">
        <v>102</v>
      </c>
      <c r="BK170" s="481" t="s">
        <v>102</v>
      </c>
      <c r="BL170" s="481" t="s">
        <v>102</v>
      </c>
      <c r="BM170" s="481" t="s">
        <v>102</v>
      </c>
      <c r="BN170" s="481" t="s">
        <v>102</v>
      </c>
      <c r="BO170" s="481" t="s">
        <v>102</v>
      </c>
      <c r="BP170" s="481" t="s">
        <v>102</v>
      </c>
      <c r="BQ170" s="481" t="s">
        <v>102</v>
      </c>
      <c r="BR170" s="481" t="s">
        <v>102</v>
      </c>
      <c r="BS170" s="481" t="s">
        <v>102</v>
      </c>
      <c r="BT170" s="481" t="s">
        <v>102</v>
      </c>
      <c r="BU170" s="481" t="s">
        <v>102</v>
      </c>
      <c r="BV170" s="481" t="s">
        <v>102</v>
      </c>
      <c r="BW170" s="481" t="s">
        <v>102</v>
      </c>
      <c r="BX170" s="481" t="s">
        <v>102</v>
      </c>
      <c r="BY170" s="481" t="s">
        <v>102</v>
      </c>
      <c r="BZ170" s="481" t="s">
        <v>102</v>
      </c>
      <c r="CA170" s="481" t="s">
        <v>102</v>
      </c>
      <c r="CB170" s="481" t="s">
        <v>102</v>
      </c>
      <c r="CC170" s="481" t="s">
        <v>102</v>
      </c>
      <c r="CD170" s="481" t="s">
        <v>102</v>
      </c>
      <c r="CE170" s="481" t="s">
        <v>102</v>
      </c>
      <c r="CF170" s="481" t="s">
        <v>102</v>
      </c>
      <c r="CG170" s="481" t="s">
        <v>102</v>
      </c>
      <c r="CH170" s="481" t="s">
        <v>102</v>
      </c>
      <c r="CI170" s="481" t="s">
        <v>102</v>
      </c>
      <c r="CJ170" s="481" t="s">
        <v>102</v>
      </c>
      <c r="CK170" s="481" t="s">
        <v>102</v>
      </c>
      <c r="CL170" s="481" t="s">
        <v>102</v>
      </c>
      <c r="CM170" s="481" t="s">
        <v>102</v>
      </c>
      <c r="CN170" s="481" t="s">
        <v>102</v>
      </c>
      <c r="CO170" s="481" t="s">
        <v>102</v>
      </c>
      <c r="CP170" s="481" t="s">
        <v>102</v>
      </c>
      <c r="CQ170" s="481" t="s">
        <v>102</v>
      </c>
      <c r="CR170" s="481" t="s">
        <v>102</v>
      </c>
      <c r="CS170" s="481" t="s">
        <v>102</v>
      </c>
      <c r="CT170" s="481" t="s">
        <v>102</v>
      </c>
      <c r="CU170" s="481" t="s">
        <v>102</v>
      </c>
      <c r="CV170" s="481" t="s">
        <v>102</v>
      </c>
      <c r="CW170" s="481" t="s">
        <v>102</v>
      </c>
      <c r="CX170" s="481" t="s">
        <v>102</v>
      </c>
      <c r="CY170" s="481" t="s">
        <v>102</v>
      </c>
      <c r="CZ170" s="481" t="s">
        <v>102</v>
      </c>
      <c r="DA170" s="481" t="s">
        <v>102</v>
      </c>
      <c r="DB170" s="481" t="s">
        <v>102</v>
      </c>
      <c r="DC170" s="481" t="s">
        <v>102</v>
      </c>
      <c r="DD170" s="481" t="s">
        <v>102</v>
      </c>
      <c r="DE170" s="481" t="s">
        <v>102</v>
      </c>
      <c r="DF170" s="481" t="s">
        <v>102</v>
      </c>
      <c r="DG170" s="481" t="s">
        <v>102</v>
      </c>
      <c r="DH170" s="481" t="s">
        <v>102</v>
      </c>
      <c r="DI170" s="481" t="s">
        <v>102</v>
      </c>
      <c r="DJ170" s="481" t="s">
        <v>102</v>
      </c>
      <c r="DK170" s="481" t="s">
        <v>102</v>
      </c>
      <c r="DL170" s="481" t="s">
        <v>102</v>
      </c>
      <c r="DM170" s="481" t="s">
        <v>102</v>
      </c>
      <c r="DN170" s="481" t="s">
        <v>102</v>
      </c>
      <c r="DO170" s="481" t="s">
        <v>102</v>
      </c>
      <c r="DP170" s="481" t="s">
        <v>102</v>
      </c>
      <c r="DQ170" s="481" t="s">
        <v>102</v>
      </c>
      <c r="DR170" s="481" t="s">
        <v>102</v>
      </c>
      <c r="DS170" s="481" t="s">
        <v>102</v>
      </c>
      <c r="DT170" s="481" t="s">
        <v>102</v>
      </c>
      <c r="DU170" s="481" t="s">
        <v>102</v>
      </c>
      <c r="DV170" s="481" t="s">
        <v>102</v>
      </c>
      <c r="DW170" s="481" t="s">
        <v>102</v>
      </c>
      <c r="DX170" s="481" t="s">
        <v>102</v>
      </c>
      <c r="DY170" s="481" t="s">
        <v>102</v>
      </c>
      <c r="DZ170" s="481" t="s">
        <v>102</v>
      </c>
      <c r="EA170" s="481" t="s">
        <v>102</v>
      </c>
      <c r="EB170" s="481" t="s">
        <v>102</v>
      </c>
    </row>
    <row r="171" spans="1:132" x14ac:dyDescent="0.15">
      <c r="A171" s="485"/>
      <c r="B171" s="481">
        <v>3868474</v>
      </c>
      <c r="C171" s="481" t="s">
        <v>5074</v>
      </c>
      <c r="D171" s="481" t="s">
        <v>5075</v>
      </c>
      <c r="E171" s="481" t="s">
        <v>5076</v>
      </c>
      <c r="F171" s="481" t="s">
        <v>5077</v>
      </c>
      <c r="G171" s="481" t="s">
        <v>5078</v>
      </c>
      <c r="H171" s="481" t="s">
        <v>5079</v>
      </c>
      <c r="I171" s="481" t="s">
        <v>5074</v>
      </c>
      <c r="J171" s="481" t="s">
        <v>5075</v>
      </c>
      <c r="K171" s="481" t="s">
        <v>5076</v>
      </c>
      <c r="L171" s="481" t="s">
        <v>5077</v>
      </c>
      <c r="M171" s="481" t="s">
        <v>5078</v>
      </c>
      <c r="N171" s="481" t="s">
        <v>5079</v>
      </c>
      <c r="O171" s="481" t="s">
        <v>102</v>
      </c>
      <c r="P171" s="481" t="s">
        <v>102</v>
      </c>
      <c r="Q171" s="481" t="s">
        <v>102</v>
      </c>
      <c r="R171" s="481" t="s">
        <v>102</v>
      </c>
      <c r="S171" s="481" t="s">
        <v>102</v>
      </c>
      <c r="T171" s="481" t="s">
        <v>102</v>
      </c>
      <c r="U171" s="481" t="s">
        <v>102</v>
      </c>
      <c r="V171" s="481" t="s">
        <v>102</v>
      </c>
      <c r="W171" s="481" t="s">
        <v>102</v>
      </c>
      <c r="X171" s="481" t="s">
        <v>102</v>
      </c>
      <c r="Y171" s="481" t="s">
        <v>102</v>
      </c>
      <c r="Z171" s="481" t="s">
        <v>102</v>
      </c>
      <c r="AA171" s="481" t="s">
        <v>102</v>
      </c>
      <c r="AB171" s="481" t="s">
        <v>102</v>
      </c>
      <c r="AC171" s="481" t="s">
        <v>102</v>
      </c>
      <c r="AD171" s="481" t="s">
        <v>102</v>
      </c>
      <c r="AE171" s="481" t="s">
        <v>102</v>
      </c>
      <c r="AF171" s="481" t="s">
        <v>102</v>
      </c>
      <c r="AG171" s="481" t="s">
        <v>102</v>
      </c>
      <c r="AH171" s="481" t="s">
        <v>102</v>
      </c>
      <c r="AI171" s="481" t="s">
        <v>102</v>
      </c>
      <c r="AJ171" s="481" t="s">
        <v>102</v>
      </c>
      <c r="AK171" s="481" t="s">
        <v>102</v>
      </c>
      <c r="AL171" s="481" t="s">
        <v>102</v>
      </c>
      <c r="AM171" s="481" t="s">
        <v>102</v>
      </c>
      <c r="AN171" s="481" t="s">
        <v>102</v>
      </c>
      <c r="AO171" s="481" t="s">
        <v>102</v>
      </c>
      <c r="AP171" s="481" t="s">
        <v>102</v>
      </c>
      <c r="AQ171" s="481" t="s">
        <v>102</v>
      </c>
      <c r="AR171" s="481" t="s">
        <v>102</v>
      </c>
      <c r="AS171" s="481" t="s">
        <v>102</v>
      </c>
      <c r="AT171" s="481" t="s">
        <v>102</v>
      </c>
      <c r="AU171" s="481" t="s">
        <v>102</v>
      </c>
      <c r="AV171" s="481" t="s">
        <v>102</v>
      </c>
      <c r="AW171" s="481" t="s">
        <v>102</v>
      </c>
      <c r="AX171" s="481" t="s">
        <v>102</v>
      </c>
      <c r="AY171" s="481" t="s">
        <v>102</v>
      </c>
      <c r="AZ171" s="481" t="s">
        <v>102</v>
      </c>
      <c r="BA171" s="481" t="s">
        <v>102</v>
      </c>
      <c r="BB171" s="481" t="s">
        <v>102</v>
      </c>
      <c r="BC171" s="481" t="s">
        <v>102</v>
      </c>
      <c r="BD171" s="481" t="s">
        <v>102</v>
      </c>
      <c r="BE171" s="481" t="s">
        <v>102</v>
      </c>
      <c r="BF171" s="481" t="s">
        <v>102</v>
      </c>
      <c r="BG171" s="481" t="s">
        <v>102</v>
      </c>
      <c r="BH171" s="481" t="s">
        <v>102</v>
      </c>
      <c r="BI171" s="481" t="s">
        <v>102</v>
      </c>
      <c r="BJ171" s="481" t="s">
        <v>102</v>
      </c>
      <c r="BK171" s="481" t="s">
        <v>102</v>
      </c>
      <c r="BL171" s="481" t="s">
        <v>102</v>
      </c>
      <c r="BM171" s="481" t="s">
        <v>102</v>
      </c>
      <c r="BN171" s="481" t="s">
        <v>102</v>
      </c>
      <c r="BO171" s="481" t="s">
        <v>102</v>
      </c>
      <c r="BP171" s="481" t="s">
        <v>102</v>
      </c>
      <c r="BQ171" s="481" t="s">
        <v>102</v>
      </c>
      <c r="BR171" s="481" t="s">
        <v>102</v>
      </c>
      <c r="BS171" s="481" t="s">
        <v>102</v>
      </c>
      <c r="BT171" s="481" t="s">
        <v>102</v>
      </c>
      <c r="BU171" s="481" t="s">
        <v>102</v>
      </c>
      <c r="BV171" s="481" t="s">
        <v>102</v>
      </c>
      <c r="BW171" s="481" t="s">
        <v>102</v>
      </c>
      <c r="BX171" s="481" t="s">
        <v>102</v>
      </c>
      <c r="BY171" s="481" t="s">
        <v>102</v>
      </c>
      <c r="BZ171" s="481" t="s">
        <v>102</v>
      </c>
      <c r="CA171" s="481" t="s">
        <v>102</v>
      </c>
      <c r="CB171" s="481" t="s">
        <v>102</v>
      </c>
      <c r="CC171" s="481" t="s">
        <v>102</v>
      </c>
      <c r="CD171" s="481" t="s">
        <v>102</v>
      </c>
      <c r="CE171" s="481" t="s">
        <v>102</v>
      </c>
      <c r="CF171" s="481" t="s">
        <v>102</v>
      </c>
      <c r="CG171" s="481" t="s">
        <v>102</v>
      </c>
      <c r="CH171" s="481" t="s">
        <v>102</v>
      </c>
      <c r="CI171" s="481" t="s">
        <v>102</v>
      </c>
      <c r="CJ171" s="481" t="s">
        <v>102</v>
      </c>
      <c r="CK171" s="481" t="s">
        <v>102</v>
      </c>
      <c r="CL171" s="481" t="s">
        <v>102</v>
      </c>
      <c r="CM171" s="481" t="s">
        <v>102</v>
      </c>
      <c r="CN171" s="481" t="s">
        <v>102</v>
      </c>
      <c r="CO171" s="481" t="s">
        <v>102</v>
      </c>
      <c r="CP171" s="481" t="s">
        <v>102</v>
      </c>
      <c r="CQ171" s="481" t="s">
        <v>102</v>
      </c>
      <c r="CR171" s="481" t="s">
        <v>102</v>
      </c>
      <c r="CS171" s="481" t="s">
        <v>102</v>
      </c>
      <c r="CT171" s="481" t="s">
        <v>102</v>
      </c>
      <c r="CU171" s="481" t="s">
        <v>102</v>
      </c>
      <c r="CV171" s="481" t="s">
        <v>102</v>
      </c>
      <c r="CW171" s="481" t="s">
        <v>102</v>
      </c>
      <c r="CX171" s="481" t="s">
        <v>102</v>
      </c>
      <c r="CY171" s="481" t="s">
        <v>102</v>
      </c>
      <c r="CZ171" s="481" t="s">
        <v>102</v>
      </c>
      <c r="DA171" s="481" t="s">
        <v>102</v>
      </c>
      <c r="DB171" s="481" t="s">
        <v>102</v>
      </c>
      <c r="DC171" s="481" t="s">
        <v>102</v>
      </c>
      <c r="DD171" s="481" t="s">
        <v>102</v>
      </c>
      <c r="DE171" s="481" t="s">
        <v>102</v>
      </c>
      <c r="DF171" s="481" t="s">
        <v>102</v>
      </c>
      <c r="DG171" s="481" t="s">
        <v>102</v>
      </c>
      <c r="DH171" s="481" t="s">
        <v>102</v>
      </c>
      <c r="DI171" s="481" t="s">
        <v>102</v>
      </c>
      <c r="DJ171" s="481" t="s">
        <v>102</v>
      </c>
      <c r="DK171" s="481" t="s">
        <v>102</v>
      </c>
      <c r="DL171" s="481" t="s">
        <v>102</v>
      </c>
      <c r="DM171" s="481" t="s">
        <v>102</v>
      </c>
      <c r="DN171" s="481" t="s">
        <v>102</v>
      </c>
      <c r="DO171" s="481" t="s">
        <v>102</v>
      </c>
      <c r="DP171" s="481" t="s">
        <v>102</v>
      </c>
      <c r="DQ171" s="481" t="s">
        <v>102</v>
      </c>
      <c r="DR171" s="481" t="s">
        <v>102</v>
      </c>
      <c r="DS171" s="481" t="s">
        <v>102</v>
      </c>
      <c r="DT171" s="481" t="s">
        <v>102</v>
      </c>
      <c r="DU171" s="481" t="s">
        <v>102</v>
      </c>
      <c r="DV171" s="481" t="s">
        <v>102</v>
      </c>
      <c r="DW171" s="481" t="s">
        <v>102</v>
      </c>
      <c r="DX171" s="481" t="s">
        <v>102</v>
      </c>
      <c r="DY171" s="481" t="s">
        <v>102</v>
      </c>
      <c r="DZ171" s="481" t="s">
        <v>102</v>
      </c>
      <c r="EA171" s="481" t="s">
        <v>102</v>
      </c>
      <c r="EB171" s="481" t="s">
        <v>102</v>
      </c>
    </row>
    <row r="172" spans="1:132" x14ac:dyDescent="0.15">
      <c r="A172" s="485"/>
      <c r="B172" s="481">
        <v>4657158</v>
      </c>
      <c r="C172" s="481" t="s">
        <v>102</v>
      </c>
      <c r="D172" s="481" t="s">
        <v>102</v>
      </c>
      <c r="E172" s="481" t="s">
        <v>102</v>
      </c>
      <c r="F172" s="481" t="s">
        <v>5080</v>
      </c>
      <c r="G172" s="481" t="s">
        <v>5081</v>
      </c>
      <c r="H172" s="481" t="s">
        <v>102</v>
      </c>
      <c r="I172" s="481" t="s">
        <v>102</v>
      </c>
      <c r="J172" s="481" t="s">
        <v>102</v>
      </c>
      <c r="K172" s="481" t="s">
        <v>102</v>
      </c>
      <c r="L172" s="481" t="s">
        <v>102</v>
      </c>
      <c r="M172" s="481" t="s">
        <v>102</v>
      </c>
      <c r="N172" s="481" t="s">
        <v>102</v>
      </c>
      <c r="O172" s="481" t="s">
        <v>102</v>
      </c>
      <c r="P172" s="481" t="s">
        <v>102</v>
      </c>
      <c r="Q172" s="481" t="s">
        <v>102</v>
      </c>
      <c r="R172" s="481" t="s">
        <v>102</v>
      </c>
      <c r="S172" s="481" t="s">
        <v>102</v>
      </c>
      <c r="T172" s="481" t="s">
        <v>102</v>
      </c>
      <c r="U172" s="481" t="s">
        <v>102</v>
      </c>
      <c r="V172" s="481" t="s">
        <v>102</v>
      </c>
      <c r="W172" s="481" t="s">
        <v>102</v>
      </c>
      <c r="X172" s="481" t="s">
        <v>102</v>
      </c>
      <c r="Y172" s="481" t="s">
        <v>102</v>
      </c>
      <c r="Z172" s="481" t="s">
        <v>102</v>
      </c>
      <c r="AA172" s="481" t="s">
        <v>102</v>
      </c>
      <c r="AB172" s="481" t="s">
        <v>102</v>
      </c>
      <c r="AC172" s="481" t="s">
        <v>102</v>
      </c>
      <c r="AD172" s="481" t="s">
        <v>102</v>
      </c>
      <c r="AE172" s="481" t="s">
        <v>102</v>
      </c>
      <c r="AF172" s="481" t="s">
        <v>102</v>
      </c>
      <c r="AG172" s="481" t="s">
        <v>102</v>
      </c>
      <c r="AH172" s="481" t="s">
        <v>102</v>
      </c>
      <c r="AI172" s="481" t="s">
        <v>102</v>
      </c>
      <c r="AJ172" s="481" t="s">
        <v>102</v>
      </c>
      <c r="AK172" s="481" t="s">
        <v>102</v>
      </c>
      <c r="AL172" s="481" t="s">
        <v>102</v>
      </c>
      <c r="AM172" s="481" t="s">
        <v>102</v>
      </c>
      <c r="AN172" s="481" t="s">
        <v>102</v>
      </c>
      <c r="AO172" s="481" t="s">
        <v>102</v>
      </c>
      <c r="AP172" s="481" t="s">
        <v>102</v>
      </c>
      <c r="AQ172" s="481" t="s">
        <v>102</v>
      </c>
      <c r="AR172" s="481" t="s">
        <v>102</v>
      </c>
      <c r="AS172" s="481" t="s">
        <v>102</v>
      </c>
      <c r="AT172" s="481" t="s">
        <v>102</v>
      </c>
      <c r="AU172" s="481" t="s">
        <v>102</v>
      </c>
      <c r="AV172" s="481" t="s">
        <v>102</v>
      </c>
      <c r="AW172" s="481" t="s">
        <v>102</v>
      </c>
      <c r="AX172" s="481" t="s">
        <v>102</v>
      </c>
      <c r="AY172" s="481" t="s">
        <v>102</v>
      </c>
      <c r="AZ172" s="481" t="s">
        <v>102</v>
      </c>
      <c r="BA172" s="481" t="s">
        <v>102</v>
      </c>
      <c r="BB172" s="481" t="s">
        <v>102</v>
      </c>
      <c r="BC172" s="481" t="s">
        <v>102</v>
      </c>
      <c r="BD172" s="481" t="s">
        <v>102</v>
      </c>
      <c r="BE172" s="481" t="s">
        <v>102</v>
      </c>
      <c r="BF172" s="481" t="s">
        <v>102</v>
      </c>
      <c r="BG172" s="481" t="s">
        <v>102</v>
      </c>
      <c r="BH172" s="481" t="s">
        <v>102</v>
      </c>
      <c r="BI172" s="481" t="s">
        <v>102</v>
      </c>
      <c r="BJ172" s="481" t="s">
        <v>102</v>
      </c>
      <c r="BK172" s="481" t="s">
        <v>102</v>
      </c>
      <c r="BL172" s="481" t="s">
        <v>102</v>
      </c>
      <c r="BM172" s="481" t="s">
        <v>102</v>
      </c>
      <c r="BN172" s="481" t="s">
        <v>102</v>
      </c>
      <c r="BO172" s="481" t="s">
        <v>102</v>
      </c>
      <c r="BP172" s="481" t="s">
        <v>102</v>
      </c>
      <c r="BQ172" s="481" t="s">
        <v>102</v>
      </c>
      <c r="BR172" s="481" t="s">
        <v>102</v>
      </c>
      <c r="BS172" s="481" t="s">
        <v>102</v>
      </c>
      <c r="BT172" s="481" t="s">
        <v>102</v>
      </c>
      <c r="BU172" s="481" t="s">
        <v>102</v>
      </c>
      <c r="BV172" s="481" t="s">
        <v>102</v>
      </c>
      <c r="BW172" s="481" t="s">
        <v>102</v>
      </c>
      <c r="BX172" s="481" t="s">
        <v>102</v>
      </c>
      <c r="BY172" s="481" t="s">
        <v>102</v>
      </c>
      <c r="BZ172" s="481" t="s">
        <v>102</v>
      </c>
      <c r="CA172" s="481" t="s">
        <v>102</v>
      </c>
      <c r="CB172" s="481" t="s">
        <v>102</v>
      </c>
      <c r="CC172" s="481" t="s">
        <v>102</v>
      </c>
      <c r="CD172" s="481" t="s">
        <v>102</v>
      </c>
      <c r="CE172" s="481" t="s">
        <v>102</v>
      </c>
      <c r="CF172" s="481" t="s">
        <v>102</v>
      </c>
      <c r="CG172" s="481" t="s">
        <v>102</v>
      </c>
      <c r="CH172" s="481" t="s">
        <v>102</v>
      </c>
      <c r="CI172" s="481" t="s">
        <v>102</v>
      </c>
      <c r="CJ172" s="481" t="s">
        <v>102</v>
      </c>
      <c r="CK172" s="481" t="s">
        <v>102</v>
      </c>
      <c r="CL172" s="481" t="s">
        <v>102</v>
      </c>
      <c r="CM172" s="481" t="s">
        <v>102</v>
      </c>
      <c r="CN172" s="481" t="s">
        <v>102</v>
      </c>
      <c r="CO172" s="481" t="s">
        <v>102</v>
      </c>
      <c r="CP172" s="481" t="s">
        <v>102</v>
      </c>
      <c r="CQ172" s="481" t="s">
        <v>102</v>
      </c>
      <c r="CR172" s="481" t="s">
        <v>102</v>
      </c>
      <c r="CS172" s="481" t="s">
        <v>102</v>
      </c>
      <c r="CT172" s="481" t="s">
        <v>102</v>
      </c>
      <c r="CU172" s="481" t="s">
        <v>102</v>
      </c>
      <c r="CV172" s="481" t="s">
        <v>102</v>
      </c>
      <c r="CW172" s="481" t="s">
        <v>102</v>
      </c>
      <c r="CX172" s="481" t="s">
        <v>102</v>
      </c>
      <c r="CY172" s="481" t="s">
        <v>102</v>
      </c>
      <c r="CZ172" s="481" t="s">
        <v>102</v>
      </c>
      <c r="DA172" s="481" t="s">
        <v>102</v>
      </c>
      <c r="DB172" s="481" t="s">
        <v>102</v>
      </c>
      <c r="DC172" s="481" t="s">
        <v>102</v>
      </c>
      <c r="DD172" s="481" t="s">
        <v>102</v>
      </c>
      <c r="DE172" s="481" t="s">
        <v>102</v>
      </c>
      <c r="DF172" s="481" t="s">
        <v>102</v>
      </c>
      <c r="DG172" s="481" t="s">
        <v>102</v>
      </c>
      <c r="DH172" s="481" t="s">
        <v>102</v>
      </c>
      <c r="DI172" s="481" t="s">
        <v>102</v>
      </c>
      <c r="DJ172" s="481" t="s">
        <v>102</v>
      </c>
      <c r="DK172" s="481" t="s">
        <v>102</v>
      </c>
      <c r="DL172" s="481" t="s">
        <v>102</v>
      </c>
      <c r="DM172" s="481" t="s">
        <v>102</v>
      </c>
      <c r="DN172" s="481" t="s">
        <v>102</v>
      </c>
      <c r="DO172" s="481" t="s">
        <v>102</v>
      </c>
      <c r="DP172" s="481" t="s">
        <v>102</v>
      </c>
      <c r="DQ172" s="481" t="s">
        <v>102</v>
      </c>
      <c r="DR172" s="481" t="s">
        <v>102</v>
      </c>
      <c r="DS172" s="481" t="s">
        <v>102</v>
      </c>
      <c r="DT172" s="481" t="s">
        <v>102</v>
      </c>
      <c r="DU172" s="481" t="s">
        <v>102</v>
      </c>
      <c r="DV172" s="481" t="s">
        <v>102</v>
      </c>
      <c r="DW172" s="481" t="s">
        <v>102</v>
      </c>
      <c r="DX172" s="481" t="s">
        <v>102</v>
      </c>
      <c r="DY172" s="481" t="s">
        <v>102</v>
      </c>
      <c r="DZ172" s="481" t="s">
        <v>102</v>
      </c>
      <c r="EA172" s="481" t="s">
        <v>102</v>
      </c>
      <c r="EB172" s="481" t="s">
        <v>102</v>
      </c>
    </row>
    <row r="173" spans="1:132" x14ac:dyDescent="0.15">
      <c r="B173" s="481">
        <v>3897181</v>
      </c>
      <c r="C173" s="481" t="s">
        <v>102</v>
      </c>
      <c r="D173" s="481" t="s">
        <v>5082</v>
      </c>
      <c r="E173" s="481" t="s">
        <v>5083</v>
      </c>
      <c r="F173" s="481" t="s">
        <v>5084</v>
      </c>
      <c r="G173" s="481" t="s">
        <v>5085</v>
      </c>
      <c r="H173" s="481" t="s">
        <v>5086</v>
      </c>
      <c r="I173" s="481" t="s">
        <v>5082</v>
      </c>
      <c r="J173" s="481" t="s">
        <v>4752</v>
      </c>
      <c r="K173" s="481" t="s">
        <v>5083</v>
      </c>
      <c r="L173" s="481" t="s">
        <v>5084</v>
      </c>
      <c r="M173" s="481" t="s">
        <v>5085</v>
      </c>
      <c r="N173" s="481" t="s">
        <v>5086</v>
      </c>
      <c r="O173" s="481" t="s">
        <v>102</v>
      </c>
      <c r="P173" s="481" t="s">
        <v>102</v>
      </c>
      <c r="Q173" s="481" t="s">
        <v>102</v>
      </c>
      <c r="R173" s="481" t="s">
        <v>102</v>
      </c>
      <c r="S173" s="481" t="s">
        <v>102</v>
      </c>
      <c r="T173" s="481" t="s">
        <v>102</v>
      </c>
      <c r="U173" s="481" t="s">
        <v>102</v>
      </c>
      <c r="V173" s="481" t="s">
        <v>102</v>
      </c>
      <c r="W173" s="481" t="s">
        <v>102</v>
      </c>
      <c r="X173" s="481" t="s">
        <v>102</v>
      </c>
      <c r="Y173" s="481" t="s">
        <v>102</v>
      </c>
      <c r="Z173" s="481" t="s">
        <v>102</v>
      </c>
      <c r="AA173" s="481" t="s">
        <v>102</v>
      </c>
      <c r="AB173" s="481" t="s">
        <v>102</v>
      </c>
      <c r="AC173" s="481" t="s">
        <v>102</v>
      </c>
      <c r="AD173" s="481" t="s">
        <v>102</v>
      </c>
      <c r="AE173" s="481" t="s">
        <v>102</v>
      </c>
      <c r="AF173" s="481" t="s">
        <v>102</v>
      </c>
      <c r="AG173" s="481" t="s">
        <v>102</v>
      </c>
      <c r="AH173" s="481" t="s">
        <v>102</v>
      </c>
      <c r="AI173" s="481" t="s">
        <v>102</v>
      </c>
      <c r="AJ173" s="481" t="s">
        <v>102</v>
      </c>
      <c r="AK173" s="481" t="s">
        <v>102</v>
      </c>
      <c r="AL173" s="481" t="s">
        <v>102</v>
      </c>
      <c r="AM173" s="481" t="s">
        <v>102</v>
      </c>
      <c r="AN173" s="481" t="s">
        <v>102</v>
      </c>
      <c r="AO173" s="481" t="s">
        <v>102</v>
      </c>
      <c r="AP173" s="481" t="s">
        <v>102</v>
      </c>
      <c r="AQ173" s="481" t="s">
        <v>102</v>
      </c>
      <c r="AR173" s="481" t="s">
        <v>102</v>
      </c>
      <c r="AS173" s="481" t="s">
        <v>102</v>
      </c>
      <c r="AT173" s="481" t="s">
        <v>102</v>
      </c>
      <c r="AU173" s="481" t="s">
        <v>102</v>
      </c>
      <c r="AV173" s="481" t="s">
        <v>102</v>
      </c>
      <c r="AW173" s="481" t="s">
        <v>102</v>
      </c>
      <c r="AX173" s="481" t="s">
        <v>102</v>
      </c>
      <c r="AY173" s="481" t="s">
        <v>102</v>
      </c>
      <c r="AZ173" s="481" t="s">
        <v>102</v>
      </c>
      <c r="BA173" s="481" t="s">
        <v>102</v>
      </c>
      <c r="BB173" s="481" t="s">
        <v>102</v>
      </c>
      <c r="BC173" s="481" t="s">
        <v>102</v>
      </c>
      <c r="BD173" s="481" t="s">
        <v>102</v>
      </c>
      <c r="BE173" s="481" t="s">
        <v>102</v>
      </c>
      <c r="BF173" s="481" t="s">
        <v>102</v>
      </c>
      <c r="BG173" s="481" t="s">
        <v>102</v>
      </c>
      <c r="BH173" s="481" t="s">
        <v>102</v>
      </c>
      <c r="BI173" s="481" t="s">
        <v>102</v>
      </c>
      <c r="BJ173" s="481" t="s">
        <v>102</v>
      </c>
      <c r="BK173" s="481" t="s">
        <v>102</v>
      </c>
      <c r="BL173" s="481" t="s">
        <v>102</v>
      </c>
      <c r="BM173" s="481" t="s">
        <v>102</v>
      </c>
      <c r="BN173" s="481" t="s">
        <v>102</v>
      </c>
      <c r="BO173" s="481" t="s">
        <v>102</v>
      </c>
      <c r="BP173" s="481" t="s">
        <v>102</v>
      </c>
      <c r="BQ173" s="481" t="s">
        <v>102</v>
      </c>
      <c r="BR173" s="481" t="s">
        <v>102</v>
      </c>
      <c r="BS173" s="481" t="s">
        <v>102</v>
      </c>
      <c r="BT173" s="481" t="s">
        <v>102</v>
      </c>
      <c r="BU173" s="481" t="s">
        <v>102</v>
      </c>
      <c r="BV173" s="481" t="s">
        <v>102</v>
      </c>
      <c r="BW173" s="481" t="s">
        <v>102</v>
      </c>
      <c r="BX173" s="481" t="s">
        <v>102</v>
      </c>
      <c r="BY173" s="481" t="s">
        <v>102</v>
      </c>
      <c r="BZ173" s="481" t="s">
        <v>102</v>
      </c>
      <c r="CA173" s="481" t="s">
        <v>102</v>
      </c>
      <c r="CB173" s="481" t="s">
        <v>102</v>
      </c>
      <c r="CC173" s="481" t="s">
        <v>102</v>
      </c>
      <c r="CD173" s="481" t="s">
        <v>102</v>
      </c>
      <c r="CE173" s="481" t="s">
        <v>102</v>
      </c>
      <c r="CF173" s="481" t="s">
        <v>102</v>
      </c>
      <c r="CG173" s="481" t="s">
        <v>102</v>
      </c>
      <c r="CH173" s="481" t="s">
        <v>102</v>
      </c>
      <c r="CI173" s="481" t="s">
        <v>102</v>
      </c>
      <c r="CJ173" s="481" t="s">
        <v>102</v>
      </c>
      <c r="CK173" s="481" t="s">
        <v>102</v>
      </c>
      <c r="CL173" s="481" t="s">
        <v>102</v>
      </c>
      <c r="CM173" s="481" t="s">
        <v>102</v>
      </c>
      <c r="CN173" s="481" t="s">
        <v>102</v>
      </c>
      <c r="CO173" s="481" t="s">
        <v>102</v>
      </c>
      <c r="CP173" s="481" t="s">
        <v>102</v>
      </c>
      <c r="CQ173" s="481" t="s">
        <v>102</v>
      </c>
      <c r="CR173" s="481" t="s">
        <v>102</v>
      </c>
      <c r="CS173" s="481" t="s">
        <v>102</v>
      </c>
      <c r="CT173" s="481" t="s">
        <v>102</v>
      </c>
      <c r="CU173" s="481" t="s">
        <v>102</v>
      </c>
      <c r="CV173" s="481" t="s">
        <v>102</v>
      </c>
      <c r="CW173" s="481" t="s">
        <v>102</v>
      </c>
      <c r="CX173" s="481" t="s">
        <v>102</v>
      </c>
      <c r="CY173" s="481" t="s">
        <v>102</v>
      </c>
      <c r="CZ173" s="481" t="s">
        <v>102</v>
      </c>
      <c r="DA173" s="481" t="s">
        <v>102</v>
      </c>
      <c r="DB173" s="481" t="s">
        <v>102</v>
      </c>
      <c r="DC173" s="481" t="s">
        <v>102</v>
      </c>
      <c r="DD173" s="481" t="s">
        <v>102</v>
      </c>
      <c r="DE173" s="481" t="s">
        <v>102</v>
      </c>
      <c r="DF173" s="481" t="s">
        <v>102</v>
      </c>
      <c r="DG173" s="481" t="s">
        <v>102</v>
      </c>
      <c r="DH173" s="481" t="s">
        <v>102</v>
      </c>
      <c r="DI173" s="481" t="s">
        <v>102</v>
      </c>
      <c r="DJ173" s="481" t="s">
        <v>102</v>
      </c>
      <c r="DK173" s="481" t="s">
        <v>102</v>
      </c>
      <c r="DL173" s="481" t="s">
        <v>102</v>
      </c>
      <c r="DM173" s="481" t="s">
        <v>102</v>
      </c>
      <c r="DN173" s="481" t="s">
        <v>102</v>
      </c>
      <c r="DO173" s="481" t="s">
        <v>102</v>
      </c>
      <c r="DP173" s="481" t="s">
        <v>102</v>
      </c>
      <c r="DQ173" s="481" t="s">
        <v>102</v>
      </c>
      <c r="DR173" s="481" t="s">
        <v>102</v>
      </c>
      <c r="DS173" s="481" t="s">
        <v>102</v>
      </c>
      <c r="DT173" s="481" t="s">
        <v>102</v>
      </c>
      <c r="DU173" s="481" t="s">
        <v>102</v>
      </c>
      <c r="DV173" s="481" t="s">
        <v>102</v>
      </c>
      <c r="DW173" s="481" t="s">
        <v>102</v>
      </c>
      <c r="DX173" s="481" t="s">
        <v>102</v>
      </c>
      <c r="DY173" s="481" t="s">
        <v>102</v>
      </c>
      <c r="DZ173" s="481" t="s">
        <v>102</v>
      </c>
      <c r="EA173" s="481" t="s">
        <v>102</v>
      </c>
      <c r="EB173" s="481" t="s">
        <v>102</v>
      </c>
    </row>
    <row r="174" spans="1:132" x14ac:dyDescent="0.15">
      <c r="B174" s="481">
        <v>4006470</v>
      </c>
      <c r="C174" s="481" t="s">
        <v>102</v>
      </c>
      <c r="D174" s="481" t="s">
        <v>102</v>
      </c>
      <c r="E174" s="481" t="s">
        <v>102</v>
      </c>
      <c r="F174" s="481" t="s">
        <v>4754</v>
      </c>
      <c r="G174" s="481" t="s">
        <v>102</v>
      </c>
      <c r="H174" s="481" t="s">
        <v>102</v>
      </c>
      <c r="I174" s="481" t="s">
        <v>102</v>
      </c>
      <c r="J174" s="481" t="s">
        <v>102</v>
      </c>
      <c r="K174" s="481" t="s">
        <v>102</v>
      </c>
      <c r="L174" s="481" t="s">
        <v>102</v>
      </c>
      <c r="M174" s="481" t="s">
        <v>102</v>
      </c>
      <c r="N174" s="481" t="s">
        <v>102</v>
      </c>
      <c r="O174" s="481" t="s">
        <v>102</v>
      </c>
      <c r="P174" s="481" t="s">
        <v>102</v>
      </c>
      <c r="Q174" s="481" t="s">
        <v>102</v>
      </c>
      <c r="R174" s="481" t="s">
        <v>102</v>
      </c>
      <c r="S174" s="481" t="s">
        <v>102</v>
      </c>
      <c r="T174" s="481" t="s">
        <v>102</v>
      </c>
      <c r="U174" s="481" t="s">
        <v>102</v>
      </c>
      <c r="V174" s="481" t="s">
        <v>102</v>
      </c>
      <c r="W174" s="481" t="s">
        <v>102</v>
      </c>
      <c r="X174" s="481" t="s">
        <v>102</v>
      </c>
      <c r="Y174" s="481" t="s">
        <v>102</v>
      </c>
      <c r="Z174" s="481" t="s">
        <v>102</v>
      </c>
      <c r="AA174" s="481" t="s">
        <v>102</v>
      </c>
      <c r="AB174" s="481" t="s">
        <v>102</v>
      </c>
      <c r="AC174" s="481" t="s">
        <v>102</v>
      </c>
      <c r="AD174" s="481" t="s">
        <v>102</v>
      </c>
      <c r="AE174" s="481" t="s">
        <v>102</v>
      </c>
      <c r="AF174" s="481" t="s">
        <v>102</v>
      </c>
      <c r="AG174" s="481" t="s">
        <v>102</v>
      </c>
      <c r="AH174" s="481" t="s">
        <v>102</v>
      </c>
      <c r="AI174" s="481" t="s">
        <v>102</v>
      </c>
      <c r="AJ174" s="481" t="s">
        <v>102</v>
      </c>
      <c r="AK174" s="481" t="s">
        <v>102</v>
      </c>
      <c r="AL174" s="481" t="s">
        <v>102</v>
      </c>
      <c r="AM174" s="481" t="s">
        <v>102</v>
      </c>
      <c r="AN174" s="481" t="s">
        <v>102</v>
      </c>
      <c r="AO174" s="481" t="s">
        <v>102</v>
      </c>
      <c r="AP174" s="481" t="s">
        <v>102</v>
      </c>
      <c r="AQ174" s="481" t="s">
        <v>102</v>
      </c>
      <c r="AR174" s="481" t="s">
        <v>102</v>
      </c>
      <c r="AS174" s="481" t="s">
        <v>102</v>
      </c>
      <c r="AT174" s="481" t="s">
        <v>102</v>
      </c>
      <c r="AU174" s="481" t="s">
        <v>102</v>
      </c>
      <c r="AV174" s="481" t="s">
        <v>102</v>
      </c>
      <c r="AW174" s="481" t="s">
        <v>102</v>
      </c>
      <c r="AX174" s="481" t="s">
        <v>102</v>
      </c>
      <c r="AY174" s="481" t="s">
        <v>102</v>
      </c>
      <c r="AZ174" s="481" t="s">
        <v>102</v>
      </c>
      <c r="BA174" s="481" t="s">
        <v>102</v>
      </c>
      <c r="BB174" s="481" t="s">
        <v>102</v>
      </c>
      <c r="BC174" s="481" t="s">
        <v>102</v>
      </c>
      <c r="BD174" s="481" t="s">
        <v>102</v>
      </c>
      <c r="BE174" s="481" t="s">
        <v>102</v>
      </c>
      <c r="BF174" s="481" t="s">
        <v>102</v>
      </c>
      <c r="BG174" s="481" t="s">
        <v>102</v>
      </c>
      <c r="BH174" s="481" t="s">
        <v>102</v>
      </c>
      <c r="BI174" s="481" t="s">
        <v>102</v>
      </c>
      <c r="BJ174" s="481" t="s">
        <v>102</v>
      </c>
      <c r="BK174" s="481" t="s">
        <v>102</v>
      </c>
      <c r="BL174" s="481" t="s">
        <v>102</v>
      </c>
      <c r="BM174" s="481" t="s">
        <v>102</v>
      </c>
      <c r="BN174" s="481" t="s">
        <v>102</v>
      </c>
      <c r="BO174" s="481" t="s">
        <v>102</v>
      </c>
      <c r="BP174" s="481" t="s">
        <v>102</v>
      </c>
      <c r="BQ174" s="481" t="s">
        <v>102</v>
      </c>
      <c r="BR174" s="481" t="s">
        <v>102</v>
      </c>
      <c r="BS174" s="481" t="s">
        <v>102</v>
      </c>
      <c r="BT174" s="481" t="s">
        <v>102</v>
      </c>
      <c r="BU174" s="481" t="s">
        <v>102</v>
      </c>
      <c r="BV174" s="481" t="s">
        <v>102</v>
      </c>
      <c r="BW174" s="481" t="s">
        <v>102</v>
      </c>
      <c r="BX174" s="481" t="s">
        <v>102</v>
      </c>
      <c r="BY174" s="481" t="s">
        <v>102</v>
      </c>
      <c r="BZ174" s="481" t="s">
        <v>102</v>
      </c>
      <c r="CA174" s="481" t="s">
        <v>102</v>
      </c>
      <c r="CB174" s="481" t="s">
        <v>102</v>
      </c>
      <c r="CC174" s="481" t="s">
        <v>102</v>
      </c>
      <c r="CD174" s="481" t="s">
        <v>102</v>
      </c>
      <c r="CE174" s="481" t="s">
        <v>102</v>
      </c>
      <c r="CF174" s="481" t="s">
        <v>102</v>
      </c>
      <c r="CG174" s="481" t="s">
        <v>102</v>
      </c>
      <c r="CH174" s="481" t="s">
        <v>102</v>
      </c>
      <c r="CI174" s="481" t="s">
        <v>102</v>
      </c>
      <c r="CJ174" s="481" t="s">
        <v>102</v>
      </c>
      <c r="CK174" s="481" t="s">
        <v>102</v>
      </c>
      <c r="CL174" s="481" t="s">
        <v>102</v>
      </c>
      <c r="CM174" s="481" t="s">
        <v>102</v>
      </c>
      <c r="CN174" s="481" t="s">
        <v>102</v>
      </c>
      <c r="CO174" s="481" t="s">
        <v>102</v>
      </c>
      <c r="CP174" s="481" t="s">
        <v>102</v>
      </c>
      <c r="CQ174" s="481" t="s">
        <v>102</v>
      </c>
      <c r="CR174" s="481" t="s">
        <v>102</v>
      </c>
      <c r="CS174" s="481" t="s">
        <v>102</v>
      </c>
      <c r="CT174" s="481" t="s">
        <v>102</v>
      </c>
      <c r="CU174" s="481" t="s">
        <v>102</v>
      </c>
      <c r="CV174" s="481" t="s">
        <v>102</v>
      </c>
      <c r="CW174" s="481" t="s">
        <v>102</v>
      </c>
      <c r="CX174" s="481" t="s">
        <v>102</v>
      </c>
      <c r="CY174" s="481" t="s">
        <v>102</v>
      </c>
      <c r="CZ174" s="481" t="s">
        <v>102</v>
      </c>
      <c r="DA174" s="481" t="s">
        <v>102</v>
      </c>
      <c r="DB174" s="481" t="s">
        <v>102</v>
      </c>
      <c r="DC174" s="481" t="s">
        <v>102</v>
      </c>
      <c r="DD174" s="481" t="s">
        <v>102</v>
      </c>
      <c r="DE174" s="481" t="s">
        <v>102</v>
      </c>
      <c r="DF174" s="481" t="s">
        <v>102</v>
      </c>
      <c r="DG174" s="481" t="s">
        <v>102</v>
      </c>
      <c r="DH174" s="481" t="s">
        <v>102</v>
      </c>
      <c r="DI174" s="481" t="s">
        <v>102</v>
      </c>
      <c r="DJ174" s="481" t="s">
        <v>102</v>
      </c>
      <c r="DK174" s="481" t="s">
        <v>102</v>
      </c>
      <c r="DL174" s="481" t="s">
        <v>102</v>
      </c>
      <c r="DM174" s="481" t="s">
        <v>102</v>
      </c>
      <c r="DN174" s="481" t="s">
        <v>102</v>
      </c>
      <c r="DO174" s="481" t="s">
        <v>102</v>
      </c>
      <c r="DP174" s="481" t="s">
        <v>102</v>
      </c>
      <c r="DQ174" s="481" t="s">
        <v>102</v>
      </c>
      <c r="DR174" s="481" t="s">
        <v>102</v>
      </c>
      <c r="DS174" s="481" t="s">
        <v>102</v>
      </c>
      <c r="DT174" s="481" t="s">
        <v>102</v>
      </c>
      <c r="DU174" s="481" t="s">
        <v>102</v>
      </c>
      <c r="DV174" s="481" t="s">
        <v>102</v>
      </c>
      <c r="DW174" s="481" t="s">
        <v>102</v>
      </c>
      <c r="DX174" s="481" t="s">
        <v>102</v>
      </c>
      <c r="DY174" s="481" t="s">
        <v>102</v>
      </c>
      <c r="DZ174" s="481" t="s">
        <v>102</v>
      </c>
      <c r="EA174" s="481" t="s">
        <v>102</v>
      </c>
      <c r="EB174" s="481" t="s">
        <v>102</v>
      </c>
    </row>
    <row r="175" spans="1:132" x14ac:dyDescent="0.15">
      <c r="A175" s="485"/>
      <c r="B175" s="481">
        <v>4021925</v>
      </c>
      <c r="C175" s="481" t="s">
        <v>5087</v>
      </c>
      <c r="D175" s="481" t="s">
        <v>5088</v>
      </c>
      <c r="E175" s="481" t="s">
        <v>5089</v>
      </c>
      <c r="F175" s="481" t="s">
        <v>5090</v>
      </c>
      <c r="G175" s="481" t="s">
        <v>5087</v>
      </c>
      <c r="H175" s="481" t="s">
        <v>5088</v>
      </c>
      <c r="I175" s="481" t="s">
        <v>5089</v>
      </c>
      <c r="J175" s="481" t="s">
        <v>5090</v>
      </c>
      <c r="K175" s="481" t="s">
        <v>102</v>
      </c>
      <c r="L175" s="481" t="s">
        <v>102</v>
      </c>
      <c r="M175" s="481" t="s">
        <v>102</v>
      </c>
      <c r="N175" s="481" t="s">
        <v>102</v>
      </c>
      <c r="O175" s="481" t="s">
        <v>102</v>
      </c>
      <c r="P175" s="481" t="s">
        <v>102</v>
      </c>
      <c r="Q175" s="481" t="s">
        <v>102</v>
      </c>
      <c r="R175" s="481" t="s">
        <v>102</v>
      </c>
      <c r="S175" s="481" t="s">
        <v>102</v>
      </c>
      <c r="T175" s="481" t="s">
        <v>102</v>
      </c>
      <c r="U175" s="481" t="s">
        <v>102</v>
      </c>
      <c r="V175" s="481" t="s">
        <v>102</v>
      </c>
      <c r="W175" s="481" t="s">
        <v>102</v>
      </c>
      <c r="X175" s="481" t="s">
        <v>102</v>
      </c>
      <c r="Y175" s="481" t="s">
        <v>102</v>
      </c>
      <c r="Z175" s="481" t="s">
        <v>102</v>
      </c>
      <c r="AA175" s="481" t="s">
        <v>102</v>
      </c>
      <c r="AB175" s="481" t="s">
        <v>102</v>
      </c>
      <c r="AC175" s="481" t="s">
        <v>102</v>
      </c>
      <c r="AD175" s="481" t="s">
        <v>102</v>
      </c>
      <c r="AE175" s="481" t="s">
        <v>102</v>
      </c>
      <c r="AF175" s="481" t="s">
        <v>102</v>
      </c>
      <c r="AG175" s="481" t="s">
        <v>102</v>
      </c>
      <c r="AH175" s="481" t="s">
        <v>102</v>
      </c>
      <c r="AI175" s="481" t="s">
        <v>102</v>
      </c>
      <c r="AJ175" s="481" t="s">
        <v>102</v>
      </c>
      <c r="AK175" s="481" t="s">
        <v>102</v>
      </c>
      <c r="AL175" s="481" t="s">
        <v>102</v>
      </c>
      <c r="AM175" s="481" t="s">
        <v>102</v>
      </c>
      <c r="AN175" s="481" t="s">
        <v>102</v>
      </c>
      <c r="AO175" s="481" t="s">
        <v>102</v>
      </c>
      <c r="AP175" s="481" t="s">
        <v>102</v>
      </c>
      <c r="AQ175" s="481" t="s">
        <v>102</v>
      </c>
      <c r="AR175" s="481" t="s">
        <v>102</v>
      </c>
      <c r="AS175" s="481" t="s">
        <v>102</v>
      </c>
      <c r="AT175" s="481" t="s">
        <v>102</v>
      </c>
      <c r="AU175" s="481" t="s">
        <v>102</v>
      </c>
      <c r="AV175" s="481" t="s">
        <v>102</v>
      </c>
      <c r="AW175" s="481" t="s">
        <v>102</v>
      </c>
      <c r="AX175" s="481" t="s">
        <v>102</v>
      </c>
      <c r="AY175" s="481" t="s">
        <v>102</v>
      </c>
      <c r="AZ175" s="481" t="s">
        <v>102</v>
      </c>
      <c r="BA175" s="481" t="s">
        <v>102</v>
      </c>
      <c r="BB175" s="481" t="s">
        <v>102</v>
      </c>
      <c r="BC175" s="481" t="s">
        <v>102</v>
      </c>
      <c r="BD175" s="481" t="s">
        <v>102</v>
      </c>
      <c r="BE175" s="481" t="s">
        <v>102</v>
      </c>
      <c r="BF175" s="481" t="s">
        <v>102</v>
      </c>
      <c r="BG175" s="481" t="s">
        <v>102</v>
      </c>
      <c r="BH175" s="481" t="s">
        <v>102</v>
      </c>
      <c r="BI175" s="481" t="s">
        <v>102</v>
      </c>
      <c r="BJ175" s="481" t="s">
        <v>102</v>
      </c>
      <c r="BK175" s="481" t="s">
        <v>102</v>
      </c>
      <c r="BL175" s="481" t="s">
        <v>102</v>
      </c>
      <c r="BM175" s="481" t="s">
        <v>102</v>
      </c>
      <c r="BN175" s="481" t="s">
        <v>102</v>
      </c>
      <c r="BO175" s="481" t="s">
        <v>102</v>
      </c>
      <c r="BP175" s="481" t="s">
        <v>102</v>
      </c>
      <c r="BQ175" s="481" t="s">
        <v>102</v>
      </c>
      <c r="BR175" s="481" t="s">
        <v>102</v>
      </c>
      <c r="BS175" s="481" t="s">
        <v>102</v>
      </c>
      <c r="BT175" s="481" t="s">
        <v>102</v>
      </c>
      <c r="BU175" s="481" t="s">
        <v>102</v>
      </c>
      <c r="BV175" s="481" t="s">
        <v>102</v>
      </c>
      <c r="BW175" s="481" t="s">
        <v>102</v>
      </c>
      <c r="BX175" s="481" t="s">
        <v>102</v>
      </c>
      <c r="BY175" s="481" t="s">
        <v>102</v>
      </c>
      <c r="BZ175" s="481" t="s">
        <v>102</v>
      </c>
      <c r="CA175" s="481" t="s">
        <v>102</v>
      </c>
      <c r="CB175" s="481" t="s">
        <v>102</v>
      </c>
      <c r="CC175" s="481" t="s">
        <v>102</v>
      </c>
      <c r="CD175" s="481" t="s">
        <v>102</v>
      </c>
      <c r="CE175" s="481" t="s">
        <v>102</v>
      </c>
      <c r="CF175" s="481" t="s">
        <v>102</v>
      </c>
      <c r="CG175" s="481" t="s">
        <v>102</v>
      </c>
      <c r="CH175" s="481" t="s">
        <v>102</v>
      </c>
      <c r="CI175" s="481" t="s">
        <v>102</v>
      </c>
      <c r="CJ175" s="481" t="s">
        <v>102</v>
      </c>
      <c r="CK175" s="481" t="s">
        <v>102</v>
      </c>
      <c r="CL175" s="481" t="s">
        <v>102</v>
      </c>
      <c r="CM175" s="481" t="s">
        <v>102</v>
      </c>
      <c r="CN175" s="481" t="s">
        <v>102</v>
      </c>
      <c r="CO175" s="481" t="s">
        <v>102</v>
      </c>
      <c r="CP175" s="481" t="s">
        <v>102</v>
      </c>
      <c r="CQ175" s="481" t="s">
        <v>102</v>
      </c>
      <c r="CR175" s="481" t="s">
        <v>102</v>
      </c>
      <c r="CS175" s="481" t="s">
        <v>102</v>
      </c>
      <c r="CT175" s="481" t="s">
        <v>102</v>
      </c>
      <c r="CU175" s="481" t="s">
        <v>102</v>
      </c>
      <c r="CV175" s="481" t="s">
        <v>102</v>
      </c>
      <c r="CW175" s="481" t="s">
        <v>102</v>
      </c>
      <c r="CX175" s="481" t="s">
        <v>102</v>
      </c>
      <c r="CY175" s="481" t="s">
        <v>102</v>
      </c>
      <c r="CZ175" s="481" t="s">
        <v>102</v>
      </c>
      <c r="DA175" s="481" t="s">
        <v>102</v>
      </c>
      <c r="DB175" s="481" t="s">
        <v>102</v>
      </c>
      <c r="DC175" s="481" t="s">
        <v>102</v>
      </c>
      <c r="DD175" s="481" t="s">
        <v>102</v>
      </c>
      <c r="DE175" s="481" t="s">
        <v>102</v>
      </c>
      <c r="DF175" s="481" t="s">
        <v>102</v>
      </c>
      <c r="DG175" s="481" t="s">
        <v>102</v>
      </c>
      <c r="DH175" s="481" t="s">
        <v>102</v>
      </c>
      <c r="DI175" s="481" t="s">
        <v>102</v>
      </c>
      <c r="DJ175" s="481" t="s">
        <v>102</v>
      </c>
      <c r="DK175" s="481" t="s">
        <v>102</v>
      </c>
      <c r="DL175" s="481" t="s">
        <v>102</v>
      </c>
      <c r="DM175" s="481" t="s">
        <v>102</v>
      </c>
      <c r="DN175" s="481" t="s">
        <v>102</v>
      </c>
      <c r="DO175" s="481" t="s">
        <v>102</v>
      </c>
      <c r="DP175" s="481" t="s">
        <v>102</v>
      </c>
      <c r="DQ175" s="481" t="s">
        <v>102</v>
      </c>
      <c r="DR175" s="481" t="s">
        <v>102</v>
      </c>
      <c r="DS175" s="481" t="s">
        <v>102</v>
      </c>
      <c r="DT175" s="481" t="s">
        <v>102</v>
      </c>
      <c r="DU175" s="481" t="s">
        <v>102</v>
      </c>
      <c r="DV175" s="481" t="s">
        <v>102</v>
      </c>
      <c r="DW175" s="481" t="s">
        <v>102</v>
      </c>
      <c r="DX175" s="481" t="s">
        <v>102</v>
      </c>
      <c r="DY175" s="481" t="s">
        <v>102</v>
      </c>
      <c r="DZ175" s="481" t="s">
        <v>102</v>
      </c>
      <c r="EA175" s="481" t="s">
        <v>102</v>
      </c>
      <c r="EB175" s="481" t="s">
        <v>102</v>
      </c>
    </row>
    <row r="176" spans="1:132" x14ac:dyDescent="0.15">
      <c r="A176" s="485"/>
      <c r="B176" s="481">
        <v>3924587</v>
      </c>
      <c r="C176" s="481" t="s">
        <v>5091</v>
      </c>
      <c r="D176" s="481" t="s">
        <v>5092</v>
      </c>
      <c r="E176" s="481" t="s">
        <v>5093</v>
      </c>
      <c r="F176" s="481" t="s">
        <v>5094</v>
      </c>
      <c r="G176" s="481" t="s">
        <v>102</v>
      </c>
      <c r="H176" s="481" t="s">
        <v>102</v>
      </c>
      <c r="I176" s="481" t="s">
        <v>102</v>
      </c>
      <c r="J176" s="481" t="s">
        <v>102</v>
      </c>
      <c r="K176" s="481" t="s">
        <v>102</v>
      </c>
      <c r="L176" s="481" t="s">
        <v>102</v>
      </c>
      <c r="M176" s="481" t="s">
        <v>102</v>
      </c>
      <c r="N176" s="481" t="s">
        <v>102</v>
      </c>
      <c r="O176" s="481" t="s">
        <v>102</v>
      </c>
      <c r="P176" s="481" t="s">
        <v>102</v>
      </c>
      <c r="Q176" s="481" t="s">
        <v>102</v>
      </c>
      <c r="R176" s="481" t="s">
        <v>102</v>
      </c>
      <c r="S176" s="481" t="s">
        <v>102</v>
      </c>
      <c r="T176" s="481" t="s">
        <v>102</v>
      </c>
      <c r="U176" s="481" t="s">
        <v>102</v>
      </c>
      <c r="V176" s="481" t="s">
        <v>102</v>
      </c>
      <c r="W176" s="481" t="s">
        <v>102</v>
      </c>
      <c r="X176" s="481" t="s">
        <v>102</v>
      </c>
      <c r="Y176" s="481" t="s">
        <v>102</v>
      </c>
      <c r="Z176" s="481" t="s">
        <v>102</v>
      </c>
      <c r="AA176" s="481" t="s">
        <v>102</v>
      </c>
      <c r="AB176" s="481" t="s">
        <v>102</v>
      </c>
      <c r="AC176" s="481" t="s">
        <v>102</v>
      </c>
      <c r="AD176" s="481" t="s">
        <v>102</v>
      </c>
      <c r="AE176" s="481" t="s">
        <v>102</v>
      </c>
      <c r="AF176" s="481" t="s">
        <v>102</v>
      </c>
      <c r="AG176" s="481" t="s">
        <v>102</v>
      </c>
      <c r="AH176" s="481" t="s">
        <v>102</v>
      </c>
      <c r="AI176" s="481" t="s">
        <v>102</v>
      </c>
      <c r="AJ176" s="481" t="s">
        <v>102</v>
      </c>
      <c r="AK176" s="481" t="s">
        <v>102</v>
      </c>
      <c r="AL176" s="481" t="s">
        <v>102</v>
      </c>
      <c r="AM176" s="481" t="s">
        <v>102</v>
      </c>
      <c r="AN176" s="481" t="s">
        <v>102</v>
      </c>
      <c r="AO176" s="481" t="s">
        <v>102</v>
      </c>
      <c r="AP176" s="481" t="s">
        <v>102</v>
      </c>
      <c r="AQ176" s="481" t="s">
        <v>102</v>
      </c>
      <c r="AR176" s="481" t="s">
        <v>102</v>
      </c>
      <c r="AS176" s="481" t="s">
        <v>102</v>
      </c>
      <c r="AT176" s="481" t="s">
        <v>102</v>
      </c>
      <c r="AU176" s="481" t="s">
        <v>102</v>
      </c>
      <c r="AV176" s="481" t="s">
        <v>102</v>
      </c>
      <c r="AW176" s="481" t="s">
        <v>102</v>
      </c>
      <c r="AX176" s="481" t="s">
        <v>102</v>
      </c>
      <c r="AY176" s="481" t="s">
        <v>102</v>
      </c>
      <c r="AZ176" s="481" t="s">
        <v>102</v>
      </c>
      <c r="BA176" s="481" t="s">
        <v>102</v>
      </c>
      <c r="BB176" s="481" t="s">
        <v>102</v>
      </c>
      <c r="BC176" s="481" t="s">
        <v>102</v>
      </c>
      <c r="BD176" s="481" t="s">
        <v>102</v>
      </c>
      <c r="BE176" s="481" t="s">
        <v>102</v>
      </c>
      <c r="BF176" s="481" t="s">
        <v>102</v>
      </c>
      <c r="BG176" s="481" t="s">
        <v>102</v>
      </c>
      <c r="BH176" s="481" t="s">
        <v>102</v>
      </c>
      <c r="BI176" s="481" t="s">
        <v>102</v>
      </c>
      <c r="BJ176" s="481" t="s">
        <v>102</v>
      </c>
      <c r="BK176" s="481" t="s">
        <v>102</v>
      </c>
      <c r="BL176" s="481" t="s">
        <v>102</v>
      </c>
      <c r="BM176" s="481" t="s">
        <v>102</v>
      </c>
      <c r="BN176" s="481" t="s">
        <v>102</v>
      </c>
      <c r="BO176" s="481" t="s">
        <v>102</v>
      </c>
      <c r="BP176" s="481" t="s">
        <v>102</v>
      </c>
      <c r="BQ176" s="481" t="s">
        <v>102</v>
      </c>
      <c r="BR176" s="481" t="s">
        <v>102</v>
      </c>
      <c r="BS176" s="481" t="s">
        <v>102</v>
      </c>
      <c r="BT176" s="481" t="s">
        <v>102</v>
      </c>
      <c r="BU176" s="481" t="s">
        <v>102</v>
      </c>
      <c r="BV176" s="481" t="s">
        <v>102</v>
      </c>
      <c r="BW176" s="481" t="s">
        <v>102</v>
      </c>
      <c r="BX176" s="481" t="s">
        <v>102</v>
      </c>
      <c r="BY176" s="481" t="s">
        <v>102</v>
      </c>
      <c r="BZ176" s="481" t="s">
        <v>102</v>
      </c>
      <c r="CA176" s="481" t="s">
        <v>102</v>
      </c>
      <c r="CB176" s="481" t="s">
        <v>102</v>
      </c>
      <c r="CC176" s="481" t="s">
        <v>102</v>
      </c>
      <c r="CD176" s="481" t="s">
        <v>102</v>
      </c>
      <c r="CE176" s="481" t="s">
        <v>102</v>
      </c>
      <c r="CF176" s="481" t="s">
        <v>102</v>
      </c>
      <c r="CG176" s="481" t="s">
        <v>102</v>
      </c>
      <c r="CH176" s="481" t="s">
        <v>102</v>
      </c>
      <c r="CI176" s="481" t="s">
        <v>102</v>
      </c>
      <c r="CJ176" s="481" t="s">
        <v>102</v>
      </c>
      <c r="CK176" s="481" t="s">
        <v>102</v>
      </c>
      <c r="CL176" s="481" t="s">
        <v>102</v>
      </c>
      <c r="CM176" s="481" t="s">
        <v>102</v>
      </c>
      <c r="CN176" s="481" t="s">
        <v>102</v>
      </c>
      <c r="CO176" s="481" t="s">
        <v>102</v>
      </c>
      <c r="CP176" s="481" t="s">
        <v>102</v>
      </c>
      <c r="CQ176" s="481" t="s">
        <v>102</v>
      </c>
      <c r="CR176" s="481" t="s">
        <v>102</v>
      </c>
      <c r="CS176" s="481" t="s">
        <v>102</v>
      </c>
      <c r="CT176" s="481" t="s">
        <v>102</v>
      </c>
      <c r="CU176" s="481" t="s">
        <v>102</v>
      </c>
      <c r="CV176" s="481" t="s">
        <v>102</v>
      </c>
      <c r="CW176" s="481" t="s">
        <v>102</v>
      </c>
      <c r="CX176" s="481" t="s">
        <v>102</v>
      </c>
      <c r="CY176" s="481" t="s">
        <v>102</v>
      </c>
      <c r="CZ176" s="481" t="s">
        <v>102</v>
      </c>
      <c r="DA176" s="481" t="s">
        <v>102</v>
      </c>
      <c r="DB176" s="481" t="s">
        <v>102</v>
      </c>
      <c r="DC176" s="481" t="s">
        <v>102</v>
      </c>
      <c r="DD176" s="481" t="s">
        <v>102</v>
      </c>
      <c r="DE176" s="481" t="s">
        <v>102</v>
      </c>
      <c r="DF176" s="481" t="s">
        <v>102</v>
      </c>
      <c r="DG176" s="481" t="s">
        <v>102</v>
      </c>
      <c r="DH176" s="481" t="s">
        <v>102</v>
      </c>
      <c r="DI176" s="481" t="s">
        <v>102</v>
      </c>
      <c r="DJ176" s="481" t="s">
        <v>102</v>
      </c>
      <c r="DK176" s="481" t="s">
        <v>102</v>
      </c>
      <c r="DL176" s="481" t="s">
        <v>102</v>
      </c>
      <c r="DM176" s="481" t="s">
        <v>102</v>
      </c>
      <c r="DN176" s="481" t="s">
        <v>102</v>
      </c>
      <c r="DO176" s="481" t="s">
        <v>102</v>
      </c>
      <c r="DP176" s="481" t="s">
        <v>102</v>
      </c>
      <c r="DQ176" s="481" t="s">
        <v>102</v>
      </c>
      <c r="DR176" s="481" t="s">
        <v>102</v>
      </c>
      <c r="DS176" s="481" t="s">
        <v>102</v>
      </c>
      <c r="DT176" s="481" t="s">
        <v>102</v>
      </c>
      <c r="DU176" s="481" t="s">
        <v>102</v>
      </c>
      <c r="DV176" s="481" t="s">
        <v>102</v>
      </c>
      <c r="DW176" s="481" t="s">
        <v>102</v>
      </c>
      <c r="DX176" s="481" t="s">
        <v>102</v>
      </c>
      <c r="DY176" s="481" t="s">
        <v>102</v>
      </c>
      <c r="DZ176" s="481" t="s">
        <v>102</v>
      </c>
      <c r="EA176" s="481" t="s">
        <v>102</v>
      </c>
      <c r="EB176" s="481" t="s">
        <v>102</v>
      </c>
    </row>
    <row r="177" spans="1:132" x14ac:dyDescent="0.15">
      <c r="A177" s="485"/>
      <c r="B177" s="481">
        <v>4455599</v>
      </c>
      <c r="C177" s="481" t="s">
        <v>102</v>
      </c>
      <c r="D177" s="481" t="s">
        <v>102</v>
      </c>
      <c r="E177" s="481" t="s">
        <v>102</v>
      </c>
      <c r="F177" s="481" t="s">
        <v>102</v>
      </c>
      <c r="G177" s="481" t="s">
        <v>102</v>
      </c>
      <c r="H177" s="481" t="s">
        <v>102</v>
      </c>
      <c r="I177" s="481" t="s">
        <v>102</v>
      </c>
      <c r="J177" s="481" t="s">
        <v>102</v>
      </c>
      <c r="K177" s="481" t="s">
        <v>102</v>
      </c>
      <c r="L177" s="481" t="s">
        <v>102</v>
      </c>
      <c r="M177" s="481" t="s">
        <v>102</v>
      </c>
      <c r="N177" s="481" t="s">
        <v>102</v>
      </c>
      <c r="O177" s="481" t="s">
        <v>102</v>
      </c>
      <c r="P177" s="481" t="s">
        <v>102</v>
      </c>
      <c r="Q177" s="481" t="s">
        <v>102</v>
      </c>
      <c r="R177" s="481" t="s">
        <v>102</v>
      </c>
      <c r="S177" s="481" t="s">
        <v>102</v>
      </c>
      <c r="T177" s="481" t="s">
        <v>102</v>
      </c>
      <c r="U177" s="481" t="s">
        <v>102</v>
      </c>
      <c r="V177" s="481" t="s">
        <v>102</v>
      </c>
      <c r="W177" s="481" t="s">
        <v>102</v>
      </c>
      <c r="X177" s="481" t="s">
        <v>102</v>
      </c>
      <c r="Y177" s="481" t="s">
        <v>102</v>
      </c>
      <c r="Z177" s="481" t="s">
        <v>102</v>
      </c>
      <c r="AA177" s="481" t="s">
        <v>102</v>
      </c>
      <c r="AB177" s="481" t="s">
        <v>102</v>
      </c>
      <c r="AC177" s="481" t="s">
        <v>102</v>
      </c>
      <c r="AD177" s="481" t="s">
        <v>102</v>
      </c>
      <c r="AE177" s="481" t="s">
        <v>102</v>
      </c>
      <c r="AF177" s="481" t="s">
        <v>102</v>
      </c>
      <c r="AG177" s="481" t="s">
        <v>102</v>
      </c>
      <c r="AH177" s="481" t="s">
        <v>102</v>
      </c>
      <c r="AI177" s="481" t="s">
        <v>102</v>
      </c>
      <c r="AJ177" s="481" t="s">
        <v>102</v>
      </c>
      <c r="AK177" s="481" t="s">
        <v>102</v>
      </c>
      <c r="AL177" s="481" t="s">
        <v>102</v>
      </c>
      <c r="AM177" s="481" t="s">
        <v>102</v>
      </c>
      <c r="AN177" s="481" t="s">
        <v>102</v>
      </c>
      <c r="AO177" s="481" t="s">
        <v>102</v>
      </c>
      <c r="AP177" s="481" t="s">
        <v>102</v>
      </c>
      <c r="AQ177" s="481" t="s">
        <v>102</v>
      </c>
      <c r="AR177" s="481" t="s">
        <v>102</v>
      </c>
      <c r="AS177" s="481" t="s">
        <v>102</v>
      </c>
      <c r="AT177" s="481" t="s">
        <v>102</v>
      </c>
      <c r="AU177" s="481" t="s">
        <v>102</v>
      </c>
      <c r="AV177" s="481" t="s">
        <v>102</v>
      </c>
      <c r="AW177" s="481" t="s">
        <v>102</v>
      </c>
      <c r="AX177" s="481" t="s">
        <v>102</v>
      </c>
      <c r="AY177" s="481" t="s">
        <v>102</v>
      </c>
      <c r="AZ177" s="481" t="s">
        <v>102</v>
      </c>
      <c r="BA177" s="481" t="s">
        <v>102</v>
      </c>
      <c r="BB177" s="481" t="s">
        <v>102</v>
      </c>
      <c r="BC177" s="481" t="s">
        <v>102</v>
      </c>
      <c r="BD177" s="481" t="s">
        <v>102</v>
      </c>
      <c r="BE177" s="481" t="s">
        <v>102</v>
      </c>
      <c r="BF177" s="481" t="s">
        <v>102</v>
      </c>
      <c r="BG177" s="481" t="s">
        <v>102</v>
      </c>
      <c r="BH177" s="481" t="s">
        <v>102</v>
      </c>
      <c r="BI177" s="481" t="s">
        <v>102</v>
      </c>
      <c r="BJ177" s="481" t="s">
        <v>102</v>
      </c>
      <c r="BK177" s="481" t="s">
        <v>102</v>
      </c>
      <c r="BL177" s="481" t="s">
        <v>102</v>
      </c>
      <c r="BM177" s="481" t="s">
        <v>102</v>
      </c>
      <c r="BN177" s="481" t="s">
        <v>102</v>
      </c>
      <c r="BO177" s="481" t="s">
        <v>102</v>
      </c>
      <c r="BP177" s="481" t="s">
        <v>102</v>
      </c>
      <c r="BQ177" s="481" t="s">
        <v>102</v>
      </c>
      <c r="BR177" s="481" t="s">
        <v>102</v>
      </c>
      <c r="BS177" s="481" t="s">
        <v>102</v>
      </c>
      <c r="BT177" s="481" t="s">
        <v>102</v>
      </c>
      <c r="BU177" s="481" t="s">
        <v>102</v>
      </c>
      <c r="BV177" s="481" t="s">
        <v>102</v>
      </c>
      <c r="BW177" s="481" t="s">
        <v>102</v>
      </c>
      <c r="BX177" s="481" t="s">
        <v>102</v>
      </c>
      <c r="BY177" s="481" t="s">
        <v>102</v>
      </c>
      <c r="BZ177" s="481" t="s">
        <v>102</v>
      </c>
      <c r="CA177" s="481" t="s">
        <v>102</v>
      </c>
      <c r="CB177" s="481" t="s">
        <v>102</v>
      </c>
      <c r="CC177" s="481" t="s">
        <v>102</v>
      </c>
      <c r="CD177" s="481" t="s">
        <v>102</v>
      </c>
      <c r="CE177" s="481" t="s">
        <v>102</v>
      </c>
      <c r="CF177" s="481" t="s">
        <v>102</v>
      </c>
      <c r="CG177" s="481" t="s">
        <v>102</v>
      </c>
      <c r="CH177" s="481" t="s">
        <v>102</v>
      </c>
      <c r="CI177" s="481" t="s">
        <v>102</v>
      </c>
      <c r="CJ177" s="481" t="s">
        <v>102</v>
      </c>
      <c r="CK177" s="481" t="s">
        <v>102</v>
      </c>
      <c r="CL177" s="481" t="s">
        <v>102</v>
      </c>
      <c r="CM177" s="481" t="s">
        <v>102</v>
      </c>
      <c r="CN177" s="481" t="s">
        <v>102</v>
      </c>
      <c r="CO177" s="481" t="s">
        <v>102</v>
      </c>
      <c r="CP177" s="481" t="s">
        <v>102</v>
      </c>
      <c r="CQ177" s="481" t="s">
        <v>102</v>
      </c>
      <c r="CR177" s="481" t="s">
        <v>102</v>
      </c>
      <c r="CS177" s="481" t="s">
        <v>102</v>
      </c>
      <c r="CT177" s="481" t="s">
        <v>102</v>
      </c>
      <c r="CU177" s="481" t="s">
        <v>102</v>
      </c>
      <c r="CV177" s="481" t="s">
        <v>102</v>
      </c>
      <c r="CW177" s="481" t="s">
        <v>102</v>
      </c>
      <c r="CX177" s="481" t="s">
        <v>102</v>
      </c>
      <c r="CY177" s="481" t="s">
        <v>102</v>
      </c>
      <c r="CZ177" s="481" t="s">
        <v>102</v>
      </c>
      <c r="DA177" s="481" t="s">
        <v>102</v>
      </c>
      <c r="DB177" s="481" t="s">
        <v>102</v>
      </c>
      <c r="DC177" s="481" t="s">
        <v>102</v>
      </c>
      <c r="DD177" s="481" t="s">
        <v>102</v>
      </c>
      <c r="DE177" s="481" t="s">
        <v>102</v>
      </c>
      <c r="DF177" s="481" t="s">
        <v>102</v>
      </c>
      <c r="DG177" s="481" t="s">
        <v>102</v>
      </c>
      <c r="DH177" s="481" t="s">
        <v>102</v>
      </c>
      <c r="DI177" s="481" t="s">
        <v>102</v>
      </c>
      <c r="DJ177" s="481" t="s">
        <v>102</v>
      </c>
      <c r="DK177" s="481" t="s">
        <v>102</v>
      </c>
      <c r="DL177" s="481" t="s">
        <v>102</v>
      </c>
      <c r="DM177" s="481" t="s">
        <v>102</v>
      </c>
      <c r="DN177" s="481" t="s">
        <v>102</v>
      </c>
      <c r="DO177" s="481" t="s">
        <v>102</v>
      </c>
      <c r="DP177" s="481" t="s">
        <v>102</v>
      </c>
      <c r="DQ177" s="481" t="s">
        <v>102</v>
      </c>
      <c r="DR177" s="481" t="s">
        <v>102</v>
      </c>
      <c r="DS177" s="481" t="s">
        <v>102</v>
      </c>
      <c r="DT177" s="481" t="s">
        <v>102</v>
      </c>
      <c r="DU177" s="481" t="s">
        <v>102</v>
      </c>
      <c r="DV177" s="481" t="s">
        <v>102</v>
      </c>
      <c r="DW177" s="481" t="s">
        <v>102</v>
      </c>
      <c r="DX177" s="481" t="s">
        <v>102</v>
      </c>
      <c r="DY177" s="481" t="s">
        <v>102</v>
      </c>
      <c r="DZ177" s="481" t="s">
        <v>102</v>
      </c>
      <c r="EA177" s="481" t="s">
        <v>102</v>
      </c>
      <c r="EB177" s="481" t="s">
        <v>102</v>
      </c>
    </row>
    <row r="178" spans="1:132" x14ac:dyDescent="0.15">
      <c r="B178" s="481">
        <v>4543046</v>
      </c>
      <c r="C178" s="481" t="s">
        <v>102</v>
      </c>
      <c r="D178" s="481" t="s">
        <v>102</v>
      </c>
      <c r="E178" s="481" t="s">
        <v>102</v>
      </c>
      <c r="F178" s="481" t="s">
        <v>102</v>
      </c>
      <c r="G178" s="481" t="s">
        <v>102</v>
      </c>
      <c r="H178" s="481" t="s">
        <v>102</v>
      </c>
      <c r="I178" s="481" t="s">
        <v>102</v>
      </c>
      <c r="J178" s="481" t="s">
        <v>102</v>
      </c>
      <c r="K178" s="481" t="s">
        <v>102</v>
      </c>
      <c r="L178" s="481" t="s">
        <v>4766</v>
      </c>
      <c r="M178" s="481" t="s">
        <v>4765</v>
      </c>
      <c r="N178" s="481" t="s">
        <v>4762</v>
      </c>
      <c r="O178" s="481" t="s">
        <v>4763</v>
      </c>
      <c r="P178" s="481" t="s">
        <v>4764</v>
      </c>
      <c r="Q178" s="481" t="s">
        <v>102</v>
      </c>
      <c r="R178" s="481" t="s">
        <v>102</v>
      </c>
      <c r="S178" s="481" t="s">
        <v>102</v>
      </c>
      <c r="T178" s="481" t="s">
        <v>102</v>
      </c>
      <c r="U178" s="481" t="s">
        <v>102</v>
      </c>
      <c r="V178" s="481" t="s">
        <v>102</v>
      </c>
      <c r="W178" s="481" t="s">
        <v>102</v>
      </c>
      <c r="X178" s="481" t="s">
        <v>102</v>
      </c>
      <c r="Y178" s="481" t="s">
        <v>102</v>
      </c>
      <c r="Z178" s="481" t="s">
        <v>102</v>
      </c>
      <c r="AA178" s="481" t="s">
        <v>102</v>
      </c>
      <c r="AB178" s="481" t="s">
        <v>102</v>
      </c>
      <c r="AC178" s="481" t="s">
        <v>102</v>
      </c>
      <c r="AD178" s="481" t="s">
        <v>102</v>
      </c>
      <c r="AE178" s="481" t="s">
        <v>102</v>
      </c>
      <c r="AF178" s="481" t="s">
        <v>102</v>
      </c>
      <c r="AG178" s="481" t="s">
        <v>102</v>
      </c>
      <c r="AH178" s="481" t="s">
        <v>102</v>
      </c>
      <c r="AI178" s="481" t="s">
        <v>102</v>
      </c>
      <c r="AJ178" s="481" t="s">
        <v>102</v>
      </c>
      <c r="AK178" s="481" t="s">
        <v>102</v>
      </c>
      <c r="AL178" s="481" t="s">
        <v>102</v>
      </c>
      <c r="AM178" s="481" t="s">
        <v>102</v>
      </c>
      <c r="AN178" s="481" t="s">
        <v>102</v>
      </c>
      <c r="AO178" s="481" t="s">
        <v>102</v>
      </c>
      <c r="AP178" s="481" t="s">
        <v>102</v>
      </c>
      <c r="AQ178" s="481" t="s">
        <v>102</v>
      </c>
      <c r="AR178" s="481" t="s">
        <v>102</v>
      </c>
      <c r="AS178" s="481" t="s">
        <v>102</v>
      </c>
      <c r="AT178" s="481" t="s">
        <v>102</v>
      </c>
      <c r="AU178" s="481" t="s">
        <v>102</v>
      </c>
      <c r="AV178" s="481" t="s">
        <v>102</v>
      </c>
      <c r="AW178" s="481" t="s">
        <v>102</v>
      </c>
      <c r="AX178" s="481" t="s">
        <v>102</v>
      </c>
      <c r="AY178" s="481" t="s">
        <v>102</v>
      </c>
      <c r="AZ178" s="481" t="s">
        <v>102</v>
      </c>
      <c r="BA178" s="481" t="s">
        <v>102</v>
      </c>
      <c r="BB178" s="481" t="s">
        <v>102</v>
      </c>
      <c r="BC178" s="481" t="s">
        <v>102</v>
      </c>
      <c r="BD178" s="481" t="s">
        <v>102</v>
      </c>
      <c r="BE178" s="481" t="s">
        <v>102</v>
      </c>
      <c r="BF178" s="481" t="s">
        <v>102</v>
      </c>
      <c r="BG178" s="481" t="s">
        <v>102</v>
      </c>
      <c r="BH178" s="481" t="s">
        <v>102</v>
      </c>
      <c r="BI178" s="481" t="s">
        <v>102</v>
      </c>
      <c r="BJ178" s="481" t="s">
        <v>102</v>
      </c>
      <c r="BK178" s="481" t="s">
        <v>102</v>
      </c>
      <c r="BL178" s="481" t="s">
        <v>102</v>
      </c>
      <c r="BM178" s="481" t="s">
        <v>102</v>
      </c>
      <c r="BN178" s="481" t="s">
        <v>102</v>
      </c>
      <c r="BO178" s="481" t="s">
        <v>102</v>
      </c>
      <c r="BP178" s="481" t="s">
        <v>102</v>
      </c>
      <c r="BQ178" s="481" t="s">
        <v>102</v>
      </c>
      <c r="BR178" s="481" t="s">
        <v>102</v>
      </c>
      <c r="BS178" s="481" t="s">
        <v>102</v>
      </c>
      <c r="BT178" s="481" t="s">
        <v>102</v>
      </c>
      <c r="BU178" s="481" t="s">
        <v>102</v>
      </c>
      <c r="BV178" s="481" t="s">
        <v>102</v>
      </c>
      <c r="BW178" s="481" t="s">
        <v>102</v>
      </c>
      <c r="BX178" s="481" t="s">
        <v>102</v>
      </c>
      <c r="BY178" s="481" t="s">
        <v>102</v>
      </c>
      <c r="BZ178" s="481" t="s">
        <v>102</v>
      </c>
      <c r="CA178" s="481" t="s">
        <v>102</v>
      </c>
      <c r="CB178" s="481" t="s">
        <v>102</v>
      </c>
      <c r="CC178" s="481" t="s">
        <v>102</v>
      </c>
      <c r="CD178" s="481" t="s">
        <v>102</v>
      </c>
      <c r="CE178" s="481" t="s">
        <v>102</v>
      </c>
      <c r="CF178" s="481" t="s">
        <v>102</v>
      </c>
      <c r="CG178" s="481" t="s">
        <v>102</v>
      </c>
      <c r="CH178" s="481" t="s">
        <v>102</v>
      </c>
      <c r="CI178" s="481" t="s">
        <v>102</v>
      </c>
      <c r="CJ178" s="481" t="s">
        <v>102</v>
      </c>
      <c r="CK178" s="481" t="s">
        <v>102</v>
      </c>
      <c r="CL178" s="481" t="s">
        <v>102</v>
      </c>
      <c r="CM178" s="481" t="s">
        <v>102</v>
      </c>
      <c r="CN178" s="481" t="s">
        <v>102</v>
      </c>
      <c r="CO178" s="481" t="s">
        <v>102</v>
      </c>
      <c r="CP178" s="481" t="s">
        <v>102</v>
      </c>
      <c r="CQ178" s="481" t="s">
        <v>102</v>
      </c>
      <c r="CR178" s="481" t="s">
        <v>102</v>
      </c>
      <c r="CS178" s="481" t="s">
        <v>102</v>
      </c>
      <c r="CT178" s="481" t="s">
        <v>102</v>
      </c>
      <c r="CU178" s="481" t="s">
        <v>102</v>
      </c>
      <c r="CV178" s="481" t="s">
        <v>102</v>
      </c>
      <c r="CW178" s="481" t="s">
        <v>102</v>
      </c>
      <c r="CX178" s="481" t="s">
        <v>102</v>
      </c>
      <c r="CY178" s="481" t="s">
        <v>102</v>
      </c>
      <c r="CZ178" s="481" t="s">
        <v>102</v>
      </c>
      <c r="DA178" s="481" t="s">
        <v>102</v>
      </c>
      <c r="DB178" s="481" t="s">
        <v>102</v>
      </c>
      <c r="DC178" s="481" t="s">
        <v>102</v>
      </c>
      <c r="DD178" s="481" t="s">
        <v>102</v>
      </c>
      <c r="DE178" s="481" t="s">
        <v>102</v>
      </c>
      <c r="DF178" s="481" t="s">
        <v>102</v>
      </c>
      <c r="DG178" s="481" t="s">
        <v>102</v>
      </c>
      <c r="DH178" s="481" t="s">
        <v>102</v>
      </c>
      <c r="DI178" s="481" t="s">
        <v>102</v>
      </c>
      <c r="DJ178" s="481" t="s">
        <v>102</v>
      </c>
      <c r="DK178" s="481" t="s">
        <v>102</v>
      </c>
      <c r="DL178" s="481" t="s">
        <v>102</v>
      </c>
      <c r="DM178" s="481" t="s">
        <v>102</v>
      </c>
      <c r="DN178" s="481" t="s">
        <v>102</v>
      </c>
      <c r="DO178" s="481" t="s">
        <v>102</v>
      </c>
      <c r="DP178" s="481" t="s">
        <v>102</v>
      </c>
      <c r="DQ178" s="481" t="s">
        <v>102</v>
      </c>
      <c r="DR178" s="481" t="s">
        <v>102</v>
      </c>
      <c r="DS178" s="481" t="s">
        <v>102</v>
      </c>
      <c r="DT178" s="481" t="s">
        <v>102</v>
      </c>
      <c r="DU178" s="481" t="s">
        <v>102</v>
      </c>
      <c r="DV178" s="481" t="s">
        <v>102</v>
      </c>
      <c r="DW178" s="481" t="s">
        <v>102</v>
      </c>
      <c r="DX178" s="481" t="s">
        <v>102</v>
      </c>
      <c r="DY178" s="481" t="s">
        <v>102</v>
      </c>
      <c r="DZ178" s="481" t="s">
        <v>102</v>
      </c>
      <c r="EA178" s="481" t="s">
        <v>102</v>
      </c>
      <c r="EB178" s="481" t="s">
        <v>102</v>
      </c>
    </row>
    <row r="179" spans="1:132" x14ac:dyDescent="0.15">
      <c r="B179" s="481">
        <v>4130215</v>
      </c>
      <c r="C179" s="481" t="s">
        <v>5095</v>
      </c>
      <c r="D179" s="481" t="s">
        <v>5096</v>
      </c>
      <c r="E179" s="481" t="s">
        <v>102</v>
      </c>
      <c r="F179" s="481" t="s">
        <v>102</v>
      </c>
      <c r="G179" s="481" t="s">
        <v>102</v>
      </c>
      <c r="H179" s="481" t="s">
        <v>102</v>
      </c>
      <c r="I179" s="481" t="s">
        <v>102</v>
      </c>
      <c r="J179" s="481" t="s">
        <v>102</v>
      </c>
      <c r="K179" s="481" t="s">
        <v>102</v>
      </c>
      <c r="L179" s="481" t="s">
        <v>102</v>
      </c>
      <c r="M179" s="481" t="s">
        <v>102</v>
      </c>
      <c r="N179" s="481" t="s">
        <v>102</v>
      </c>
      <c r="O179" s="481" t="s">
        <v>102</v>
      </c>
      <c r="P179" s="481" t="s">
        <v>102</v>
      </c>
      <c r="Q179" s="481" t="s">
        <v>102</v>
      </c>
      <c r="R179" s="481" t="s">
        <v>102</v>
      </c>
      <c r="S179" s="481" t="s">
        <v>102</v>
      </c>
      <c r="T179" s="481" t="s">
        <v>102</v>
      </c>
      <c r="U179" s="481" t="s">
        <v>102</v>
      </c>
      <c r="V179" s="481" t="s">
        <v>102</v>
      </c>
      <c r="W179" s="481" t="s">
        <v>102</v>
      </c>
      <c r="X179" s="481" t="s">
        <v>102</v>
      </c>
      <c r="Y179" s="481" t="s">
        <v>102</v>
      </c>
      <c r="Z179" s="481" t="s">
        <v>102</v>
      </c>
      <c r="AA179" s="481" t="s">
        <v>102</v>
      </c>
      <c r="AB179" s="481" t="s">
        <v>102</v>
      </c>
      <c r="AC179" s="481" t="s">
        <v>102</v>
      </c>
      <c r="AD179" s="481" t="s">
        <v>102</v>
      </c>
      <c r="AE179" s="481" t="s">
        <v>102</v>
      </c>
      <c r="AF179" s="481" t="s">
        <v>102</v>
      </c>
      <c r="AG179" s="481" t="s">
        <v>102</v>
      </c>
      <c r="AH179" s="481" t="s">
        <v>102</v>
      </c>
      <c r="AI179" s="481" t="s">
        <v>102</v>
      </c>
      <c r="AJ179" s="481" t="s">
        <v>102</v>
      </c>
      <c r="AK179" s="481" t="s">
        <v>102</v>
      </c>
      <c r="AL179" s="481" t="s">
        <v>102</v>
      </c>
      <c r="AM179" s="481" t="s">
        <v>102</v>
      </c>
      <c r="AN179" s="481" t="s">
        <v>102</v>
      </c>
      <c r="AO179" s="481" t="s">
        <v>102</v>
      </c>
      <c r="AP179" s="481" t="s">
        <v>102</v>
      </c>
      <c r="AQ179" s="481" t="s">
        <v>102</v>
      </c>
      <c r="AR179" s="481" t="s">
        <v>102</v>
      </c>
      <c r="AS179" s="481" t="s">
        <v>102</v>
      </c>
      <c r="AT179" s="481" t="s">
        <v>102</v>
      </c>
      <c r="AU179" s="481" t="s">
        <v>102</v>
      </c>
      <c r="AV179" s="481" t="s">
        <v>102</v>
      </c>
      <c r="AW179" s="481" t="s">
        <v>102</v>
      </c>
      <c r="AX179" s="481" t="s">
        <v>102</v>
      </c>
      <c r="AY179" s="481" t="s">
        <v>102</v>
      </c>
      <c r="AZ179" s="481" t="s">
        <v>102</v>
      </c>
      <c r="BA179" s="481" t="s">
        <v>102</v>
      </c>
      <c r="BB179" s="481" t="s">
        <v>102</v>
      </c>
      <c r="BC179" s="481" t="s">
        <v>102</v>
      </c>
      <c r="BD179" s="481" t="s">
        <v>102</v>
      </c>
      <c r="BE179" s="481" t="s">
        <v>102</v>
      </c>
      <c r="BF179" s="481" t="s">
        <v>102</v>
      </c>
      <c r="BG179" s="481" t="s">
        <v>102</v>
      </c>
      <c r="BH179" s="481" t="s">
        <v>102</v>
      </c>
      <c r="BI179" s="481" t="s">
        <v>102</v>
      </c>
      <c r="BJ179" s="481" t="s">
        <v>102</v>
      </c>
      <c r="BK179" s="481" t="s">
        <v>102</v>
      </c>
      <c r="BL179" s="481" t="s">
        <v>102</v>
      </c>
      <c r="BM179" s="481" t="s">
        <v>102</v>
      </c>
      <c r="BN179" s="481" t="s">
        <v>102</v>
      </c>
      <c r="BO179" s="481" t="s">
        <v>102</v>
      </c>
      <c r="BP179" s="481" t="s">
        <v>102</v>
      </c>
      <c r="BQ179" s="481" t="s">
        <v>102</v>
      </c>
      <c r="BR179" s="481" t="s">
        <v>102</v>
      </c>
      <c r="BS179" s="481" t="s">
        <v>102</v>
      </c>
      <c r="BT179" s="481" t="s">
        <v>102</v>
      </c>
      <c r="BU179" s="481" t="s">
        <v>102</v>
      </c>
      <c r="BV179" s="481" t="s">
        <v>102</v>
      </c>
      <c r="BW179" s="481" t="s">
        <v>102</v>
      </c>
      <c r="BX179" s="481" t="s">
        <v>102</v>
      </c>
      <c r="BY179" s="481" t="s">
        <v>102</v>
      </c>
      <c r="BZ179" s="481" t="s">
        <v>102</v>
      </c>
      <c r="CA179" s="481" t="s">
        <v>102</v>
      </c>
      <c r="CB179" s="481" t="s">
        <v>102</v>
      </c>
      <c r="CC179" s="481" t="s">
        <v>102</v>
      </c>
      <c r="CD179" s="481" t="s">
        <v>102</v>
      </c>
      <c r="CE179" s="481" t="s">
        <v>102</v>
      </c>
      <c r="CF179" s="481" t="s">
        <v>102</v>
      </c>
      <c r="CG179" s="481" t="s">
        <v>102</v>
      </c>
      <c r="CH179" s="481" t="s">
        <v>102</v>
      </c>
      <c r="CI179" s="481" t="s">
        <v>102</v>
      </c>
      <c r="CJ179" s="481" t="s">
        <v>102</v>
      </c>
      <c r="CK179" s="481" t="s">
        <v>102</v>
      </c>
      <c r="CL179" s="481" t="s">
        <v>102</v>
      </c>
      <c r="CM179" s="481" t="s">
        <v>102</v>
      </c>
      <c r="CN179" s="481" t="s">
        <v>102</v>
      </c>
      <c r="CO179" s="481" t="s">
        <v>102</v>
      </c>
      <c r="CP179" s="481" t="s">
        <v>102</v>
      </c>
      <c r="CQ179" s="481" t="s">
        <v>102</v>
      </c>
      <c r="CR179" s="481" t="s">
        <v>102</v>
      </c>
      <c r="CS179" s="481" t="s">
        <v>102</v>
      </c>
      <c r="CT179" s="481" t="s">
        <v>102</v>
      </c>
      <c r="CU179" s="481" t="s">
        <v>102</v>
      </c>
      <c r="CV179" s="481" t="s">
        <v>102</v>
      </c>
      <c r="CW179" s="481" t="s">
        <v>102</v>
      </c>
      <c r="CX179" s="481" t="s">
        <v>102</v>
      </c>
      <c r="CY179" s="481" t="s">
        <v>102</v>
      </c>
      <c r="CZ179" s="481" t="s">
        <v>102</v>
      </c>
      <c r="DA179" s="481" t="s">
        <v>102</v>
      </c>
      <c r="DB179" s="481" t="s">
        <v>102</v>
      </c>
      <c r="DC179" s="481" t="s">
        <v>102</v>
      </c>
      <c r="DD179" s="481" t="s">
        <v>102</v>
      </c>
      <c r="DE179" s="481" t="s">
        <v>102</v>
      </c>
      <c r="DF179" s="481" t="s">
        <v>102</v>
      </c>
      <c r="DG179" s="481" t="s">
        <v>102</v>
      </c>
      <c r="DH179" s="481" t="s">
        <v>102</v>
      </c>
      <c r="DI179" s="481" t="s">
        <v>102</v>
      </c>
      <c r="DJ179" s="481" t="s">
        <v>102</v>
      </c>
      <c r="DK179" s="481" t="s">
        <v>102</v>
      </c>
      <c r="DL179" s="481" t="s">
        <v>102</v>
      </c>
      <c r="DM179" s="481" t="s">
        <v>102</v>
      </c>
      <c r="DN179" s="481" t="s">
        <v>102</v>
      </c>
      <c r="DO179" s="481" t="s">
        <v>102</v>
      </c>
      <c r="DP179" s="481" t="s">
        <v>102</v>
      </c>
      <c r="DQ179" s="481" t="s">
        <v>102</v>
      </c>
      <c r="DR179" s="481" t="s">
        <v>102</v>
      </c>
      <c r="DS179" s="481" t="s">
        <v>102</v>
      </c>
      <c r="DT179" s="481" t="s">
        <v>102</v>
      </c>
      <c r="DU179" s="481" t="s">
        <v>102</v>
      </c>
      <c r="DV179" s="481" t="s">
        <v>102</v>
      </c>
      <c r="DW179" s="481" t="s">
        <v>102</v>
      </c>
      <c r="DX179" s="481" t="s">
        <v>102</v>
      </c>
      <c r="DY179" s="481" t="s">
        <v>102</v>
      </c>
      <c r="DZ179" s="481" t="s">
        <v>102</v>
      </c>
      <c r="EA179" s="481" t="s">
        <v>102</v>
      </c>
      <c r="EB179" s="481" t="s">
        <v>102</v>
      </c>
    </row>
    <row r="180" spans="1:132" x14ac:dyDescent="0.15">
      <c r="B180" s="481">
        <v>4135117</v>
      </c>
      <c r="C180" s="481" t="s">
        <v>102</v>
      </c>
      <c r="D180" s="481" t="s">
        <v>102</v>
      </c>
      <c r="E180" s="481" t="s">
        <v>102</v>
      </c>
      <c r="F180" s="481" t="s">
        <v>102</v>
      </c>
      <c r="G180" s="481" t="s">
        <v>102</v>
      </c>
      <c r="H180" s="481" t="s">
        <v>102</v>
      </c>
      <c r="I180" s="481" t="s">
        <v>102</v>
      </c>
      <c r="J180" s="481" t="s">
        <v>4769</v>
      </c>
      <c r="K180" s="481" t="s">
        <v>4770</v>
      </c>
      <c r="L180" s="481" t="s">
        <v>4771</v>
      </c>
      <c r="M180" s="481" t="s">
        <v>4772</v>
      </c>
      <c r="N180" s="481" t="s">
        <v>4773</v>
      </c>
      <c r="O180" s="481" t="s">
        <v>102</v>
      </c>
      <c r="P180" s="481" t="s">
        <v>102</v>
      </c>
      <c r="Q180" s="481" t="s">
        <v>102</v>
      </c>
      <c r="R180" s="481" t="s">
        <v>102</v>
      </c>
      <c r="S180" s="481" t="s">
        <v>102</v>
      </c>
      <c r="T180" s="481" t="s">
        <v>102</v>
      </c>
      <c r="U180" s="481" t="s">
        <v>102</v>
      </c>
      <c r="V180" s="481" t="s">
        <v>102</v>
      </c>
      <c r="W180" s="481" t="s">
        <v>102</v>
      </c>
      <c r="X180" s="481" t="s">
        <v>102</v>
      </c>
      <c r="Y180" s="481" t="s">
        <v>102</v>
      </c>
      <c r="Z180" s="481" t="s">
        <v>102</v>
      </c>
      <c r="AA180" s="481" t="s">
        <v>102</v>
      </c>
      <c r="AB180" s="481" t="s">
        <v>102</v>
      </c>
      <c r="AC180" s="481" t="s">
        <v>102</v>
      </c>
      <c r="AD180" s="481" t="s">
        <v>102</v>
      </c>
      <c r="AE180" s="481" t="s">
        <v>102</v>
      </c>
      <c r="AF180" s="481" t="s">
        <v>102</v>
      </c>
      <c r="AG180" s="481" t="s">
        <v>102</v>
      </c>
      <c r="AH180" s="481" t="s">
        <v>102</v>
      </c>
      <c r="AI180" s="481" t="s">
        <v>102</v>
      </c>
      <c r="AJ180" s="481" t="s">
        <v>102</v>
      </c>
      <c r="AK180" s="481" t="s">
        <v>102</v>
      </c>
      <c r="AL180" s="481" t="s">
        <v>102</v>
      </c>
      <c r="AM180" s="481" t="s">
        <v>102</v>
      </c>
      <c r="AN180" s="481" t="s">
        <v>102</v>
      </c>
      <c r="AO180" s="481" t="s">
        <v>102</v>
      </c>
      <c r="AP180" s="481" t="s">
        <v>102</v>
      </c>
      <c r="AQ180" s="481" t="s">
        <v>102</v>
      </c>
      <c r="AR180" s="481" t="s">
        <v>102</v>
      </c>
      <c r="AS180" s="481" t="s">
        <v>102</v>
      </c>
      <c r="AT180" s="481" t="s">
        <v>102</v>
      </c>
      <c r="AU180" s="481" t="s">
        <v>102</v>
      </c>
      <c r="AV180" s="481" t="s">
        <v>102</v>
      </c>
      <c r="AW180" s="481" t="s">
        <v>102</v>
      </c>
      <c r="AX180" s="481" t="s">
        <v>102</v>
      </c>
      <c r="AY180" s="481" t="s">
        <v>102</v>
      </c>
      <c r="AZ180" s="481" t="s">
        <v>102</v>
      </c>
      <c r="BA180" s="481" t="s">
        <v>102</v>
      </c>
      <c r="BB180" s="481" t="s">
        <v>102</v>
      </c>
      <c r="BC180" s="481" t="s">
        <v>102</v>
      </c>
      <c r="BD180" s="481" t="s">
        <v>102</v>
      </c>
      <c r="BE180" s="481" t="s">
        <v>102</v>
      </c>
      <c r="BF180" s="481" t="s">
        <v>102</v>
      </c>
      <c r="BG180" s="481" t="s">
        <v>102</v>
      </c>
      <c r="BH180" s="481" t="s">
        <v>102</v>
      </c>
      <c r="BI180" s="481" t="s">
        <v>102</v>
      </c>
      <c r="BJ180" s="481" t="s">
        <v>102</v>
      </c>
      <c r="BK180" s="481" t="s">
        <v>102</v>
      </c>
      <c r="BL180" s="481" t="s">
        <v>102</v>
      </c>
      <c r="BM180" s="481" t="s">
        <v>102</v>
      </c>
      <c r="BN180" s="481" t="s">
        <v>102</v>
      </c>
      <c r="BO180" s="481" t="s">
        <v>102</v>
      </c>
      <c r="BP180" s="481" t="s">
        <v>102</v>
      </c>
      <c r="BQ180" s="481" t="s">
        <v>102</v>
      </c>
      <c r="BR180" s="481" t="s">
        <v>102</v>
      </c>
      <c r="BS180" s="481" t="s">
        <v>102</v>
      </c>
      <c r="BT180" s="481" t="s">
        <v>102</v>
      </c>
      <c r="BU180" s="481" t="s">
        <v>102</v>
      </c>
      <c r="BV180" s="481" t="s">
        <v>102</v>
      </c>
      <c r="BW180" s="481" t="s">
        <v>102</v>
      </c>
      <c r="BX180" s="481" t="s">
        <v>102</v>
      </c>
      <c r="BY180" s="481" t="s">
        <v>102</v>
      </c>
      <c r="BZ180" s="481" t="s">
        <v>102</v>
      </c>
      <c r="CA180" s="481" t="s">
        <v>102</v>
      </c>
      <c r="CB180" s="481" t="s">
        <v>102</v>
      </c>
      <c r="CC180" s="481" t="s">
        <v>102</v>
      </c>
      <c r="CD180" s="481" t="s">
        <v>102</v>
      </c>
      <c r="CE180" s="481" t="s">
        <v>102</v>
      </c>
      <c r="CF180" s="481" t="s">
        <v>102</v>
      </c>
      <c r="CG180" s="481" t="s">
        <v>102</v>
      </c>
      <c r="CH180" s="481" t="s">
        <v>102</v>
      </c>
      <c r="CI180" s="481" t="s">
        <v>102</v>
      </c>
      <c r="CJ180" s="481" t="s">
        <v>102</v>
      </c>
      <c r="CK180" s="481" t="s">
        <v>102</v>
      </c>
      <c r="CL180" s="481" t="s">
        <v>102</v>
      </c>
      <c r="CM180" s="481" t="s">
        <v>102</v>
      </c>
      <c r="CN180" s="481" t="s">
        <v>102</v>
      </c>
      <c r="CO180" s="481" t="s">
        <v>102</v>
      </c>
      <c r="CP180" s="481" t="s">
        <v>102</v>
      </c>
      <c r="CQ180" s="481" t="s">
        <v>102</v>
      </c>
      <c r="CR180" s="481" t="s">
        <v>102</v>
      </c>
      <c r="CS180" s="481" t="s">
        <v>102</v>
      </c>
      <c r="CT180" s="481" t="s">
        <v>102</v>
      </c>
      <c r="CU180" s="481" t="s">
        <v>102</v>
      </c>
      <c r="CV180" s="481" t="s">
        <v>102</v>
      </c>
      <c r="CW180" s="481" t="s">
        <v>102</v>
      </c>
      <c r="CX180" s="481" t="s">
        <v>102</v>
      </c>
      <c r="CY180" s="481" t="s">
        <v>102</v>
      </c>
      <c r="CZ180" s="481" t="s">
        <v>102</v>
      </c>
      <c r="DA180" s="481" t="s">
        <v>102</v>
      </c>
      <c r="DB180" s="481" t="s">
        <v>102</v>
      </c>
      <c r="DC180" s="481" t="s">
        <v>102</v>
      </c>
      <c r="DD180" s="481" t="s">
        <v>102</v>
      </c>
      <c r="DE180" s="481" t="s">
        <v>102</v>
      </c>
      <c r="DF180" s="481" t="s">
        <v>102</v>
      </c>
      <c r="DG180" s="481" t="s">
        <v>102</v>
      </c>
      <c r="DH180" s="481" t="s">
        <v>102</v>
      </c>
      <c r="DI180" s="481" t="s">
        <v>102</v>
      </c>
      <c r="DJ180" s="481" t="s">
        <v>102</v>
      </c>
      <c r="DK180" s="481" t="s">
        <v>102</v>
      </c>
      <c r="DL180" s="481" t="s">
        <v>102</v>
      </c>
      <c r="DM180" s="481" t="s">
        <v>102</v>
      </c>
      <c r="DN180" s="481" t="s">
        <v>102</v>
      </c>
      <c r="DO180" s="481" t="s">
        <v>102</v>
      </c>
      <c r="DP180" s="481" t="s">
        <v>102</v>
      </c>
      <c r="DQ180" s="481" t="s">
        <v>102</v>
      </c>
      <c r="DR180" s="481" t="s">
        <v>102</v>
      </c>
      <c r="DS180" s="481" t="s">
        <v>102</v>
      </c>
      <c r="DT180" s="481" t="s">
        <v>102</v>
      </c>
      <c r="DU180" s="481" t="s">
        <v>102</v>
      </c>
      <c r="DV180" s="481" t="s">
        <v>102</v>
      </c>
      <c r="DW180" s="481" t="s">
        <v>102</v>
      </c>
      <c r="DX180" s="481" t="s">
        <v>102</v>
      </c>
      <c r="DY180" s="481" t="s">
        <v>102</v>
      </c>
      <c r="DZ180" s="481" t="s">
        <v>102</v>
      </c>
      <c r="EA180" s="481" t="s">
        <v>102</v>
      </c>
      <c r="EB180" s="481" t="s">
        <v>102</v>
      </c>
    </row>
    <row r="181" spans="1:132" x14ac:dyDescent="0.15">
      <c r="A181" s="485"/>
      <c r="B181" s="481">
        <v>4362837</v>
      </c>
      <c r="C181" s="481" t="s">
        <v>102</v>
      </c>
      <c r="D181" s="481" t="s">
        <v>102</v>
      </c>
      <c r="E181" s="481" t="s">
        <v>5097</v>
      </c>
      <c r="F181" s="481" t="s">
        <v>102</v>
      </c>
      <c r="G181" s="481" t="s">
        <v>102</v>
      </c>
      <c r="H181" s="481" t="s">
        <v>102</v>
      </c>
      <c r="I181" s="481" t="s">
        <v>102</v>
      </c>
      <c r="J181" s="481" t="s">
        <v>102</v>
      </c>
      <c r="K181" s="481" t="s">
        <v>102</v>
      </c>
      <c r="L181" s="481" t="s">
        <v>102</v>
      </c>
      <c r="M181" s="481" t="s">
        <v>102</v>
      </c>
      <c r="N181" s="481" t="s">
        <v>102</v>
      </c>
      <c r="O181" s="481" t="s">
        <v>102</v>
      </c>
      <c r="P181" s="481" t="s">
        <v>102</v>
      </c>
      <c r="Q181" s="481" t="s">
        <v>4775</v>
      </c>
      <c r="R181" s="481" t="s">
        <v>4776</v>
      </c>
      <c r="S181" s="481" t="s">
        <v>5097</v>
      </c>
      <c r="T181" s="481" t="s">
        <v>102</v>
      </c>
      <c r="U181" s="481" t="s">
        <v>102</v>
      </c>
      <c r="V181" s="481" t="s">
        <v>102</v>
      </c>
      <c r="W181" s="481" t="s">
        <v>102</v>
      </c>
      <c r="X181" s="481" t="s">
        <v>102</v>
      </c>
      <c r="Y181" s="481" t="s">
        <v>102</v>
      </c>
      <c r="Z181" s="481" t="s">
        <v>102</v>
      </c>
      <c r="AA181" s="481" t="s">
        <v>102</v>
      </c>
      <c r="AB181" s="481" t="s">
        <v>102</v>
      </c>
      <c r="AC181" s="481" t="s">
        <v>102</v>
      </c>
      <c r="AD181" s="481" t="s">
        <v>102</v>
      </c>
      <c r="AE181" s="481" t="s">
        <v>102</v>
      </c>
      <c r="AF181" s="481" t="s">
        <v>102</v>
      </c>
      <c r="AG181" s="481" t="s">
        <v>4775</v>
      </c>
      <c r="AH181" s="481" t="s">
        <v>4776</v>
      </c>
      <c r="AI181" s="481" t="s">
        <v>5097</v>
      </c>
      <c r="AJ181" s="481" t="s">
        <v>102</v>
      </c>
      <c r="AK181" s="481" t="s">
        <v>4775</v>
      </c>
      <c r="AL181" s="481" t="s">
        <v>4776</v>
      </c>
      <c r="AM181" s="481" t="s">
        <v>4777</v>
      </c>
      <c r="AN181" s="481" t="s">
        <v>4778</v>
      </c>
      <c r="AO181" s="481" t="s">
        <v>4779</v>
      </c>
      <c r="AP181" s="481" t="s">
        <v>4780</v>
      </c>
      <c r="AQ181" s="481" t="s">
        <v>4781</v>
      </c>
      <c r="AR181" s="481" t="s">
        <v>4782</v>
      </c>
      <c r="AS181" s="481" t="s">
        <v>4783</v>
      </c>
      <c r="AT181" s="481" t="s">
        <v>4784</v>
      </c>
      <c r="AU181" s="481" t="s">
        <v>4785</v>
      </c>
      <c r="AV181" s="481" t="s">
        <v>4786</v>
      </c>
      <c r="AW181" s="481" t="s">
        <v>5097</v>
      </c>
      <c r="AX181" s="481" t="s">
        <v>102</v>
      </c>
      <c r="AY181" s="481" t="s">
        <v>102</v>
      </c>
      <c r="AZ181" s="481" t="s">
        <v>102</v>
      </c>
      <c r="BA181" s="481" t="s">
        <v>102</v>
      </c>
      <c r="BB181" s="481" t="s">
        <v>102</v>
      </c>
      <c r="BC181" s="481" t="s">
        <v>102</v>
      </c>
      <c r="BD181" s="481" t="s">
        <v>102</v>
      </c>
      <c r="BE181" s="481" t="s">
        <v>102</v>
      </c>
      <c r="BF181" s="481" t="s">
        <v>102</v>
      </c>
      <c r="BG181" s="481" t="s">
        <v>102</v>
      </c>
      <c r="BH181" s="481" t="s">
        <v>102</v>
      </c>
      <c r="BI181" s="481" t="s">
        <v>102</v>
      </c>
      <c r="BJ181" s="481" t="s">
        <v>102</v>
      </c>
      <c r="BK181" s="481" t="s">
        <v>102</v>
      </c>
      <c r="BL181" s="481" t="s">
        <v>102</v>
      </c>
      <c r="BM181" s="481" t="s">
        <v>102</v>
      </c>
      <c r="BN181" s="481" t="s">
        <v>102</v>
      </c>
      <c r="BO181" s="481" t="s">
        <v>102</v>
      </c>
      <c r="BP181" s="481" t="s">
        <v>102</v>
      </c>
      <c r="BQ181" s="481" t="s">
        <v>102</v>
      </c>
      <c r="BR181" s="481" t="s">
        <v>102</v>
      </c>
      <c r="BS181" s="481" t="s">
        <v>102</v>
      </c>
      <c r="BT181" s="481" t="s">
        <v>102</v>
      </c>
      <c r="BU181" s="481" t="s">
        <v>102</v>
      </c>
      <c r="BV181" s="481" t="s">
        <v>102</v>
      </c>
      <c r="BW181" s="481" t="s">
        <v>102</v>
      </c>
      <c r="BX181" s="481" t="s">
        <v>102</v>
      </c>
      <c r="BY181" s="481" t="s">
        <v>102</v>
      </c>
      <c r="BZ181" s="481" t="s">
        <v>102</v>
      </c>
      <c r="CA181" s="481" t="s">
        <v>102</v>
      </c>
      <c r="CB181" s="481" t="s">
        <v>102</v>
      </c>
      <c r="CC181" s="481" t="s">
        <v>102</v>
      </c>
      <c r="CD181" s="481" t="s">
        <v>102</v>
      </c>
      <c r="CE181" s="481" t="s">
        <v>102</v>
      </c>
      <c r="CF181" s="481" t="s">
        <v>102</v>
      </c>
      <c r="CG181" s="481" t="s">
        <v>102</v>
      </c>
      <c r="CH181" s="481" t="s">
        <v>102</v>
      </c>
      <c r="CI181" s="481" t="s">
        <v>102</v>
      </c>
      <c r="CJ181" s="481" t="s">
        <v>102</v>
      </c>
      <c r="CK181" s="481" t="s">
        <v>102</v>
      </c>
      <c r="CL181" s="481" t="s">
        <v>102</v>
      </c>
      <c r="CM181" s="481" t="s">
        <v>102</v>
      </c>
      <c r="CN181" s="481" t="s">
        <v>102</v>
      </c>
      <c r="CO181" s="481" t="s">
        <v>102</v>
      </c>
      <c r="CP181" s="481" t="s">
        <v>102</v>
      </c>
      <c r="CQ181" s="481" t="s">
        <v>102</v>
      </c>
      <c r="CR181" s="481" t="s">
        <v>102</v>
      </c>
      <c r="CS181" s="481" t="s">
        <v>102</v>
      </c>
      <c r="CT181" s="481" t="s">
        <v>102</v>
      </c>
      <c r="CU181" s="481" t="s">
        <v>102</v>
      </c>
      <c r="CV181" s="481" t="s">
        <v>102</v>
      </c>
      <c r="CW181" s="481" t="s">
        <v>102</v>
      </c>
      <c r="CX181" s="481" t="s">
        <v>102</v>
      </c>
      <c r="CY181" s="481" t="s">
        <v>102</v>
      </c>
      <c r="CZ181" s="481" t="s">
        <v>102</v>
      </c>
      <c r="DA181" s="481" t="s">
        <v>102</v>
      </c>
      <c r="DB181" s="481" t="s">
        <v>102</v>
      </c>
      <c r="DC181" s="481" t="s">
        <v>102</v>
      </c>
      <c r="DD181" s="481" t="s">
        <v>102</v>
      </c>
      <c r="DE181" s="481" t="s">
        <v>102</v>
      </c>
      <c r="DF181" s="481" t="s">
        <v>102</v>
      </c>
      <c r="DG181" s="481" t="s">
        <v>102</v>
      </c>
      <c r="DH181" s="481" t="s">
        <v>102</v>
      </c>
      <c r="DI181" s="481" t="s">
        <v>102</v>
      </c>
      <c r="DJ181" s="481" t="s">
        <v>102</v>
      </c>
      <c r="DK181" s="481" t="s">
        <v>102</v>
      </c>
      <c r="DL181" s="481" t="s">
        <v>102</v>
      </c>
      <c r="DM181" s="481" t="s">
        <v>102</v>
      </c>
      <c r="DN181" s="481" t="s">
        <v>102</v>
      </c>
      <c r="DO181" s="481" t="s">
        <v>102</v>
      </c>
      <c r="DP181" s="481" t="s">
        <v>102</v>
      </c>
      <c r="DQ181" s="481" t="s">
        <v>102</v>
      </c>
      <c r="DR181" s="481" t="s">
        <v>102</v>
      </c>
      <c r="DS181" s="481" t="s">
        <v>102</v>
      </c>
      <c r="DT181" s="481" t="s">
        <v>102</v>
      </c>
      <c r="DU181" s="481" t="s">
        <v>102</v>
      </c>
      <c r="DV181" s="481" t="s">
        <v>102</v>
      </c>
      <c r="DW181" s="481" t="s">
        <v>102</v>
      </c>
      <c r="DX181" s="481" t="s">
        <v>102</v>
      </c>
      <c r="DY181" s="481" t="s">
        <v>102</v>
      </c>
      <c r="DZ181" s="481" t="s">
        <v>102</v>
      </c>
      <c r="EA181" s="481" t="s">
        <v>102</v>
      </c>
      <c r="EB181" s="481" t="s">
        <v>102</v>
      </c>
    </row>
    <row r="182" spans="1:132" x14ac:dyDescent="0.15">
      <c r="B182" s="481">
        <v>4516987</v>
      </c>
      <c r="C182" s="481" t="s">
        <v>5098</v>
      </c>
      <c r="D182" s="481" t="s">
        <v>102</v>
      </c>
      <c r="E182" s="481" t="s">
        <v>102</v>
      </c>
      <c r="F182" s="481" t="s">
        <v>102</v>
      </c>
      <c r="G182" s="481" t="s">
        <v>102</v>
      </c>
      <c r="H182" s="481" t="s">
        <v>102</v>
      </c>
      <c r="I182" s="481" t="s">
        <v>102</v>
      </c>
      <c r="J182" s="481" t="s">
        <v>102</v>
      </c>
      <c r="K182" s="481" t="s">
        <v>102</v>
      </c>
      <c r="L182" s="481" t="s">
        <v>102</v>
      </c>
      <c r="M182" s="481" t="s">
        <v>102</v>
      </c>
      <c r="N182" s="481" t="s">
        <v>102</v>
      </c>
      <c r="O182" s="481" t="s">
        <v>102</v>
      </c>
      <c r="P182" s="481" t="s">
        <v>102</v>
      </c>
      <c r="Q182" s="481" t="s">
        <v>102</v>
      </c>
      <c r="R182" s="481" t="s">
        <v>102</v>
      </c>
      <c r="S182" s="481" t="s">
        <v>102</v>
      </c>
      <c r="T182" s="481" t="s">
        <v>102</v>
      </c>
      <c r="U182" s="481" t="s">
        <v>102</v>
      </c>
      <c r="V182" s="481" t="s">
        <v>102</v>
      </c>
      <c r="W182" s="481" t="s">
        <v>102</v>
      </c>
      <c r="X182" s="481" t="s">
        <v>102</v>
      </c>
      <c r="Y182" s="481" t="s">
        <v>102</v>
      </c>
      <c r="Z182" s="481" t="s">
        <v>102</v>
      </c>
      <c r="AA182" s="481" t="s">
        <v>102</v>
      </c>
      <c r="AB182" s="481" t="s">
        <v>102</v>
      </c>
      <c r="AC182" s="481" t="s">
        <v>102</v>
      </c>
      <c r="AD182" s="481" t="s">
        <v>102</v>
      </c>
      <c r="AE182" s="481" t="s">
        <v>102</v>
      </c>
      <c r="AF182" s="481" t="s">
        <v>102</v>
      </c>
      <c r="AG182" s="481" t="s">
        <v>102</v>
      </c>
      <c r="AH182" s="481" t="s">
        <v>102</v>
      </c>
      <c r="AI182" s="481" t="s">
        <v>102</v>
      </c>
      <c r="AJ182" s="481" t="s">
        <v>102</v>
      </c>
      <c r="AK182" s="481" t="s">
        <v>102</v>
      </c>
      <c r="AL182" s="481" t="s">
        <v>102</v>
      </c>
      <c r="AM182" s="481" t="s">
        <v>102</v>
      </c>
      <c r="AN182" s="481" t="s">
        <v>102</v>
      </c>
      <c r="AO182" s="481" t="s">
        <v>102</v>
      </c>
      <c r="AP182" s="481" t="s">
        <v>102</v>
      </c>
      <c r="AQ182" s="481" t="s">
        <v>102</v>
      </c>
      <c r="AR182" s="481" t="s">
        <v>102</v>
      </c>
      <c r="AS182" s="481" t="s">
        <v>102</v>
      </c>
      <c r="AT182" s="481" t="s">
        <v>102</v>
      </c>
      <c r="AU182" s="481" t="s">
        <v>102</v>
      </c>
      <c r="AV182" s="481" t="s">
        <v>102</v>
      </c>
      <c r="AW182" s="481" t="s">
        <v>102</v>
      </c>
      <c r="AX182" s="481" t="s">
        <v>102</v>
      </c>
      <c r="AY182" s="481" t="s">
        <v>102</v>
      </c>
      <c r="AZ182" s="481" t="s">
        <v>102</v>
      </c>
      <c r="BA182" s="481" t="s">
        <v>102</v>
      </c>
      <c r="BB182" s="481" t="s">
        <v>102</v>
      </c>
      <c r="BC182" s="481" t="s">
        <v>102</v>
      </c>
      <c r="BD182" s="481" t="s">
        <v>102</v>
      </c>
      <c r="BE182" s="481" t="s">
        <v>102</v>
      </c>
      <c r="BF182" s="481" t="s">
        <v>102</v>
      </c>
      <c r="BG182" s="481" t="s">
        <v>102</v>
      </c>
      <c r="BH182" s="481" t="s">
        <v>102</v>
      </c>
      <c r="BI182" s="481" t="s">
        <v>102</v>
      </c>
      <c r="BJ182" s="481" t="s">
        <v>102</v>
      </c>
      <c r="BK182" s="481" t="s">
        <v>102</v>
      </c>
      <c r="BL182" s="481" t="s">
        <v>102</v>
      </c>
      <c r="BM182" s="481" t="s">
        <v>102</v>
      </c>
      <c r="BN182" s="481" t="s">
        <v>102</v>
      </c>
      <c r="BO182" s="481" t="s">
        <v>102</v>
      </c>
      <c r="BP182" s="481" t="s">
        <v>102</v>
      </c>
      <c r="BQ182" s="481" t="s">
        <v>102</v>
      </c>
      <c r="BR182" s="481" t="s">
        <v>102</v>
      </c>
      <c r="BS182" s="481" t="s">
        <v>102</v>
      </c>
      <c r="BT182" s="481" t="s">
        <v>102</v>
      </c>
      <c r="BU182" s="481" t="s">
        <v>102</v>
      </c>
      <c r="BV182" s="481" t="s">
        <v>102</v>
      </c>
      <c r="BW182" s="481" t="s">
        <v>102</v>
      </c>
      <c r="BX182" s="481" t="s">
        <v>102</v>
      </c>
      <c r="BY182" s="481" t="s">
        <v>102</v>
      </c>
      <c r="BZ182" s="481" t="s">
        <v>102</v>
      </c>
      <c r="CA182" s="481" t="s">
        <v>102</v>
      </c>
      <c r="CB182" s="481" t="s">
        <v>102</v>
      </c>
      <c r="CC182" s="481" t="s">
        <v>102</v>
      </c>
      <c r="CD182" s="481" t="s">
        <v>102</v>
      </c>
      <c r="CE182" s="481" t="s">
        <v>102</v>
      </c>
      <c r="CF182" s="481" t="s">
        <v>102</v>
      </c>
      <c r="CG182" s="481" t="s">
        <v>102</v>
      </c>
      <c r="CH182" s="481" t="s">
        <v>102</v>
      </c>
      <c r="CI182" s="481" t="s">
        <v>102</v>
      </c>
      <c r="CJ182" s="481" t="s">
        <v>102</v>
      </c>
      <c r="CK182" s="481" t="s">
        <v>102</v>
      </c>
      <c r="CL182" s="481" t="s">
        <v>102</v>
      </c>
      <c r="CM182" s="481" t="s">
        <v>102</v>
      </c>
      <c r="CN182" s="481" t="s">
        <v>102</v>
      </c>
      <c r="CO182" s="481" t="s">
        <v>102</v>
      </c>
      <c r="CP182" s="481" t="s">
        <v>102</v>
      </c>
      <c r="CQ182" s="481" t="s">
        <v>102</v>
      </c>
      <c r="CR182" s="481" t="s">
        <v>102</v>
      </c>
      <c r="CS182" s="481" t="s">
        <v>102</v>
      </c>
      <c r="CT182" s="481" t="s">
        <v>102</v>
      </c>
      <c r="CU182" s="481" t="s">
        <v>102</v>
      </c>
      <c r="CV182" s="481" t="s">
        <v>102</v>
      </c>
      <c r="CW182" s="481" t="s">
        <v>102</v>
      </c>
      <c r="CX182" s="481" t="s">
        <v>102</v>
      </c>
      <c r="CY182" s="481" t="s">
        <v>102</v>
      </c>
      <c r="CZ182" s="481" t="s">
        <v>102</v>
      </c>
      <c r="DA182" s="481" t="s">
        <v>102</v>
      </c>
      <c r="DB182" s="481" t="s">
        <v>102</v>
      </c>
      <c r="DC182" s="481" t="s">
        <v>102</v>
      </c>
      <c r="DD182" s="481" t="s">
        <v>102</v>
      </c>
      <c r="DE182" s="481" t="s">
        <v>102</v>
      </c>
      <c r="DF182" s="481" t="s">
        <v>102</v>
      </c>
      <c r="DG182" s="481" t="s">
        <v>102</v>
      </c>
      <c r="DH182" s="481" t="s">
        <v>102</v>
      </c>
      <c r="DI182" s="481" t="s">
        <v>102</v>
      </c>
      <c r="DJ182" s="481" t="s">
        <v>102</v>
      </c>
      <c r="DK182" s="481" t="s">
        <v>102</v>
      </c>
      <c r="DL182" s="481" t="s">
        <v>102</v>
      </c>
      <c r="DM182" s="481" t="s">
        <v>102</v>
      </c>
      <c r="DN182" s="481" t="s">
        <v>102</v>
      </c>
      <c r="DO182" s="481" t="s">
        <v>102</v>
      </c>
      <c r="DP182" s="481" t="s">
        <v>102</v>
      </c>
      <c r="DQ182" s="481" t="s">
        <v>102</v>
      </c>
      <c r="DR182" s="481" t="s">
        <v>102</v>
      </c>
      <c r="DS182" s="481" t="s">
        <v>102</v>
      </c>
      <c r="DT182" s="481" t="s">
        <v>102</v>
      </c>
      <c r="DU182" s="481" t="s">
        <v>102</v>
      </c>
      <c r="DV182" s="481" t="s">
        <v>102</v>
      </c>
      <c r="DW182" s="481" t="s">
        <v>102</v>
      </c>
      <c r="DX182" s="481" t="s">
        <v>102</v>
      </c>
      <c r="DY182" s="481" t="s">
        <v>102</v>
      </c>
      <c r="DZ182" s="481" t="s">
        <v>102</v>
      </c>
      <c r="EA182" s="481" t="s">
        <v>102</v>
      </c>
      <c r="EB182" s="481" t="s">
        <v>102</v>
      </c>
    </row>
    <row r="183" spans="1:132" x14ac:dyDescent="0.15">
      <c r="B183" s="481">
        <v>4252103</v>
      </c>
      <c r="C183" s="481" t="s">
        <v>102</v>
      </c>
      <c r="D183" s="481" t="s">
        <v>102</v>
      </c>
      <c r="E183" s="481" t="s">
        <v>102</v>
      </c>
      <c r="F183" s="481" t="s">
        <v>4279</v>
      </c>
      <c r="G183" s="481" t="s">
        <v>4789</v>
      </c>
      <c r="H183" s="481" t="s">
        <v>4790</v>
      </c>
      <c r="I183" s="481" t="s">
        <v>102</v>
      </c>
      <c r="J183" s="481" t="s">
        <v>102</v>
      </c>
      <c r="K183" s="481" t="s">
        <v>102</v>
      </c>
      <c r="L183" s="481" t="s">
        <v>102</v>
      </c>
      <c r="M183" s="481" t="s">
        <v>102</v>
      </c>
      <c r="N183" s="481" t="s">
        <v>102</v>
      </c>
      <c r="O183" s="481" t="s">
        <v>102</v>
      </c>
      <c r="P183" s="481" t="s">
        <v>102</v>
      </c>
      <c r="Q183" s="481" t="s">
        <v>102</v>
      </c>
      <c r="R183" s="481" t="s">
        <v>102</v>
      </c>
      <c r="S183" s="481" t="s">
        <v>102</v>
      </c>
      <c r="T183" s="481" t="s">
        <v>102</v>
      </c>
      <c r="U183" s="481" t="s">
        <v>102</v>
      </c>
      <c r="V183" s="481" t="s">
        <v>102</v>
      </c>
      <c r="W183" s="481" t="s">
        <v>102</v>
      </c>
      <c r="X183" s="481" t="s">
        <v>102</v>
      </c>
      <c r="Y183" s="481" t="s">
        <v>102</v>
      </c>
      <c r="Z183" s="481" t="s">
        <v>102</v>
      </c>
      <c r="AA183" s="481" t="s">
        <v>102</v>
      </c>
      <c r="AB183" s="481" t="s">
        <v>102</v>
      </c>
      <c r="AC183" s="481" t="s">
        <v>102</v>
      </c>
      <c r="AD183" s="481" t="s">
        <v>102</v>
      </c>
      <c r="AE183" s="481" t="s">
        <v>102</v>
      </c>
      <c r="AF183" s="481" t="s">
        <v>102</v>
      </c>
      <c r="AG183" s="481" t="s">
        <v>102</v>
      </c>
      <c r="AH183" s="481" t="s">
        <v>102</v>
      </c>
      <c r="AI183" s="481" t="s">
        <v>102</v>
      </c>
      <c r="AJ183" s="481" t="s">
        <v>102</v>
      </c>
      <c r="AK183" s="481" t="s">
        <v>102</v>
      </c>
      <c r="AL183" s="481" t="s">
        <v>102</v>
      </c>
      <c r="AM183" s="481" t="s">
        <v>102</v>
      </c>
      <c r="AN183" s="481" t="s">
        <v>102</v>
      </c>
      <c r="AO183" s="481" t="s">
        <v>102</v>
      </c>
      <c r="AP183" s="481" t="s">
        <v>102</v>
      </c>
      <c r="AQ183" s="481" t="s">
        <v>102</v>
      </c>
      <c r="AR183" s="481" t="s">
        <v>102</v>
      </c>
      <c r="AS183" s="481" t="s">
        <v>102</v>
      </c>
      <c r="AT183" s="481" t="s">
        <v>102</v>
      </c>
      <c r="AU183" s="481" t="s">
        <v>102</v>
      </c>
      <c r="AV183" s="481" t="s">
        <v>102</v>
      </c>
      <c r="AW183" s="481" t="s">
        <v>102</v>
      </c>
      <c r="AX183" s="481" t="s">
        <v>102</v>
      </c>
      <c r="AY183" s="481" t="s">
        <v>102</v>
      </c>
      <c r="AZ183" s="481" t="s">
        <v>102</v>
      </c>
      <c r="BA183" s="481" t="s">
        <v>102</v>
      </c>
      <c r="BB183" s="481" t="s">
        <v>102</v>
      </c>
      <c r="BC183" s="481" t="s">
        <v>102</v>
      </c>
      <c r="BD183" s="481" t="s">
        <v>102</v>
      </c>
      <c r="BE183" s="481" t="s">
        <v>102</v>
      </c>
      <c r="BF183" s="481" t="s">
        <v>102</v>
      </c>
      <c r="BG183" s="481" t="s">
        <v>102</v>
      </c>
      <c r="BH183" s="481" t="s">
        <v>102</v>
      </c>
      <c r="BI183" s="481" t="s">
        <v>102</v>
      </c>
      <c r="BJ183" s="481" t="s">
        <v>102</v>
      </c>
      <c r="BK183" s="481" t="s">
        <v>102</v>
      </c>
      <c r="BL183" s="481" t="s">
        <v>102</v>
      </c>
      <c r="BM183" s="481" t="s">
        <v>102</v>
      </c>
      <c r="BN183" s="481" t="s">
        <v>102</v>
      </c>
      <c r="BO183" s="481" t="s">
        <v>102</v>
      </c>
      <c r="BP183" s="481" t="s">
        <v>102</v>
      </c>
      <c r="BQ183" s="481" t="s">
        <v>102</v>
      </c>
      <c r="BR183" s="481" t="s">
        <v>102</v>
      </c>
      <c r="BS183" s="481" t="s">
        <v>102</v>
      </c>
      <c r="BT183" s="481" t="s">
        <v>102</v>
      </c>
      <c r="BU183" s="481" t="s">
        <v>102</v>
      </c>
      <c r="BV183" s="481" t="s">
        <v>102</v>
      </c>
      <c r="BW183" s="481" t="s">
        <v>102</v>
      </c>
      <c r="BX183" s="481" t="s">
        <v>102</v>
      </c>
      <c r="BY183" s="481" t="s">
        <v>102</v>
      </c>
      <c r="BZ183" s="481" t="s">
        <v>102</v>
      </c>
      <c r="CA183" s="481" t="s">
        <v>102</v>
      </c>
      <c r="CB183" s="481" t="s">
        <v>102</v>
      </c>
      <c r="CC183" s="481" t="s">
        <v>102</v>
      </c>
      <c r="CD183" s="481" t="s">
        <v>102</v>
      </c>
      <c r="CE183" s="481" t="s">
        <v>102</v>
      </c>
      <c r="CF183" s="481" t="s">
        <v>102</v>
      </c>
      <c r="CG183" s="481" t="s">
        <v>102</v>
      </c>
      <c r="CH183" s="481" t="s">
        <v>102</v>
      </c>
      <c r="CI183" s="481" t="s">
        <v>102</v>
      </c>
      <c r="CJ183" s="481" t="s">
        <v>102</v>
      </c>
      <c r="CK183" s="481" t="s">
        <v>102</v>
      </c>
      <c r="CL183" s="481" t="s">
        <v>102</v>
      </c>
      <c r="CM183" s="481" t="s">
        <v>102</v>
      </c>
      <c r="CN183" s="481" t="s">
        <v>102</v>
      </c>
      <c r="CO183" s="481" t="s">
        <v>102</v>
      </c>
      <c r="CP183" s="481" t="s">
        <v>102</v>
      </c>
      <c r="CQ183" s="481" t="s">
        <v>102</v>
      </c>
      <c r="CR183" s="481" t="s">
        <v>102</v>
      </c>
      <c r="CS183" s="481" t="s">
        <v>102</v>
      </c>
      <c r="CT183" s="481" t="s">
        <v>102</v>
      </c>
      <c r="CU183" s="481" t="s">
        <v>102</v>
      </c>
      <c r="CV183" s="481" t="s">
        <v>102</v>
      </c>
      <c r="CW183" s="481" t="s">
        <v>102</v>
      </c>
      <c r="CX183" s="481" t="s">
        <v>102</v>
      </c>
      <c r="CY183" s="481" t="s">
        <v>102</v>
      </c>
      <c r="CZ183" s="481" t="s">
        <v>102</v>
      </c>
      <c r="DA183" s="481" t="s">
        <v>102</v>
      </c>
      <c r="DB183" s="481" t="s">
        <v>102</v>
      </c>
      <c r="DC183" s="481" t="s">
        <v>102</v>
      </c>
      <c r="DD183" s="481" t="s">
        <v>102</v>
      </c>
      <c r="DE183" s="481" t="s">
        <v>102</v>
      </c>
      <c r="DF183" s="481" t="s">
        <v>102</v>
      </c>
      <c r="DG183" s="481" t="s">
        <v>102</v>
      </c>
      <c r="DH183" s="481" t="s">
        <v>102</v>
      </c>
      <c r="DI183" s="481" t="s">
        <v>102</v>
      </c>
      <c r="DJ183" s="481" t="s">
        <v>102</v>
      </c>
      <c r="DK183" s="481" t="s">
        <v>102</v>
      </c>
      <c r="DL183" s="481" t="s">
        <v>102</v>
      </c>
      <c r="DM183" s="481" t="s">
        <v>102</v>
      </c>
      <c r="DN183" s="481" t="s">
        <v>102</v>
      </c>
      <c r="DO183" s="481" t="s">
        <v>102</v>
      </c>
      <c r="DP183" s="481" t="s">
        <v>102</v>
      </c>
      <c r="DQ183" s="481" t="s">
        <v>102</v>
      </c>
      <c r="DR183" s="481" t="s">
        <v>102</v>
      </c>
      <c r="DS183" s="481" t="s">
        <v>102</v>
      </c>
      <c r="DT183" s="481" t="s">
        <v>102</v>
      </c>
      <c r="DU183" s="481" t="s">
        <v>102</v>
      </c>
      <c r="DV183" s="481" t="s">
        <v>102</v>
      </c>
      <c r="DW183" s="481" t="s">
        <v>102</v>
      </c>
      <c r="DX183" s="481" t="s">
        <v>102</v>
      </c>
      <c r="DY183" s="481" t="s">
        <v>102</v>
      </c>
      <c r="DZ183" s="481" t="s">
        <v>102</v>
      </c>
      <c r="EA183" s="481" t="s">
        <v>102</v>
      </c>
      <c r="EB183" s="481" t="s">
        <v>102</v>
      </c>
    </row>
    <row r="184" spans="1:132" x14ac:dyDescent="0.15">
      <c r="B184" s="481">
        <v>4187780</v>
      </c>
      <c r="C184" s="481" t="s">
        <v>102</v>
      </c>
      <c r="D184" s="481" t="s">
        <v>102</v>
      </c>
      <c r="E184" s="481" t="s">
        <v>102</v>
      </c>
      <c r="F184" s="481" t="s">
        <v>102</v>
      </c>
      <c r="G184" s="481" t="s">
        <v>102</v>
      </c>
      <c r="H184" s="481" t="s">
        <v>102</v>
      </c>
      <c r="I184" s="481" t="s">
        <v>5099</v>
      </c>
      <c r="J184" s="481" t="s">
        <v>4792</v>
      </c>
      <c r="K184" s="481" t="s">
        <v>4793</v>
      </c>
      <c r="L184" s="481" t="s">
        <v>4794</v>
      </c>
      <c r="M184" s="481" t="s">
        <v>4795</v>
      </c>
      <c r="N184" s="481" t="s">
        <v>5099</v>
      </c>
      <c r="O184" s="481" t="s">
        <v>4796</v>
      </c>
      <c r="P184" s="481" t="s">
        <v>4797</v>
      </c>
      <c r="Q184" s="481" t="s">
        <v>102</v>
      </c>
      <c r="R184" s="481" t="s">
        <v>102</v>
      </c>
      <c r="S184" s="481" t="s">
        <v>102</v>
      </c>
      <c r="T184" s="481" t="s">
        <v>102</v>
      </c>
      <c r="U184" s="481" t="s">
        <v>102</v>
      </c>
      <c r="V184" s="481" t="s">
        <v>102</v>
      </c>
      <c r="W184" s="481" t="s">
        <v>102</v>
      </c>
      <c r="X184" s="481" t="s">
        <v>102</v>
      </c>
      <c r="Y184" s="481" t="s">
        <v>102</v>
      </c>
      <c r="Z184" s="481" t="s">
        <v>102</v>
      </c>
      <c r="AA184" s="481" t="s">
        <v>102</v>
      </c>
      <c r="AB184" s="481" t="s">
        <v>102</v>
      </c>
      <c r="AC184" s="481" t="s">
        <v>102</v>
      </c>
      <c r="AD184" s="481" t="s">
        <v>102</v>
      </c>
      <c r="AE184" s="481" t="s">
        <v>102</v>
      </c>
      <c r="AF184" s="481" t="s">
        <v>102</v>
      </c>
      <c r="AG184" s="481" t="s">
        <v>102</v>
      </c>
      <c r="AH184" s="481" t="s">
        <v>102</v>
      </c>
      <c r="AI184" s="481" t="s">
        <v>102</v>
      </c>
      <c r="AJ184" s="481" t="s">
        <v>102</v>
      </c>
      <c r="AK184" s="481" t="s">
        <v>102</v>
      </c>
      <c r="AL184" s="481" t="s">
        <v>102</v>
      </c>
      <c r="AM184" s="481" t="s">
        <v>102</v>
      </c>
      <c r="AN184" s="481" t="s">
        <v>102</v>
      </c>
      <c r="AO184" s="481" t="s">
        <v>102</v>
      </c>
      <c r="AP184" s="481" t="s">
        <v>102</v>
      </c>
      <c r="AQ184" s="481" t="s">
        <v>102</v>
      </c>
      <c r="AR184" s="481" t="s">
        <v>102</v>
      </c>
      <c r="AS184" s="481" t="s">
        <v>102</v>
      </c>
      <c r="AT184" s="481" t="s">
        <v>102</v>
      </c>
      <c r="AU184" s="481" t="s">
        <v>102</v>
      </c>
      <c r="AV184" s="481" t="s">
        <v>102</v>
      </c>
      <c r="AW184" s="481" t="s">
        <v>102</v>
      </c>
      <c r="AX184" s="481" t="s">
        <v>102</v>
      </c>
      <c r="AY184" s="481" t="s">
        <v>102</v>
      </c>
      <c r="AZ184" s="481" t="s">
        <v>102</v>
      </c>
      <c r="BA184" s="481" t="s">
        <v>102</v>
      </c>
      <c r="BB184" s="481" t="s">
        <v>102</v>
      </c>
      <c r="BC184" s="481" t="s">
        <v>102</v>
      </c>
      <c r="BD184" s="481" t="s">
        <v>102</v>
      </c>
      <c r="BE184" s="481" t="s">
        <v>102</v>
      </c>
      <c r="BF184" s="481" t="s">
        <v>102</v>
      </c>
      <c r="BG184" s="481" t="s">
        <v>102</v>
      </c>
      <c r="BH184" s="481" t="s">
        <v>102</v>
      </c>
      <c r="BI184" s="481" t="s">
        <v>102</v>
      </c>
      <c r="BJ184" s="481" t="s">
        <v>102</v>
      </c>
      <c r="BK184" s="481" t="s">
        <v>102</v>
      </c>
      <c r="BL184" s="481" t="s">
        <v>102</v>
      </c>
      <c r="BM184" s="481" t="s">
        <v>102</v>
      </c>
      <c r="BN184" s="481" t="s">
        <v>102</v>
      </c>
      <c r="BO184" s="481" t="s">
        <v>102</v>
      </c>
      <c r="BP184" s="481" t="s">
        <v>102</v>
      </c>
      <c r="BQ184" s="481" t="s">
        <v>102</v>
      </c>
      <c r="BR184" s="481" t="s">
        <v>102</v>
      </c>
      <c r="BS184" s="481" t="s">
        <v>102</v>
      </c>
      <c r="BT184" s="481" t="s">
        <v>102</v>
      </c>
      <c r="BU184" s="481" t="s">
        <v>102</v>
      </c>
      <c r="BV184" s="481" t="s">
        <v>102</v>
      </c>
      <c r="BW184" s="481" t="s">
        <v>102</v>
      </c>
      <c r="BX184" s="481" t="s">
        <v>102</v>
      </c>
      <c r="BY184" s="481" t="s">
        <v>102</v>
      </c>
      <c r="BZ184" s="481" t="s">
        <v>102</v>
      </c>
      <c r="CA184" s="481" t="s">
        <v>102</v>
      </c>
      <c r="CB184" s="481" t="s">
        <v>102</v>
      </c>
      <c r="CC184" s="481" t="s">
        <v>102</v>
      </c>
      <c r="CD184" s="481" t="s">
        <v>102</v>
      </c>
      <c r="CE184" s="481" t="s">
        <v>102</v>
      </c>
      <c r="CF184" s="481" t="s">
        <v>102</v>
      </c>
      <c r="CG184" s="481" t="s">
        <v>102</v>
      </c>
      <c r="CH184" s="481" t="s">
        <v>102</v>
      </c>
      <c r="CI184" s="481" t="s">
        <v>102</v>
      </c>
      <c r="CJ184" s="481" t="s">
        <v>102</v>
      </c>
      <c r="CK184" s="481" t="s">
        <v>102</v>
      </c>
      <c r="CL184" s="481" t="s">
        <v>102</v>
      </c>
      <c r="CM184" s="481" t="s">
        <v>102</v>
      </c>
      <c r="CN184" s="481" t="s">
        <v>102</v>
      </c>
      <c r="CO184" s="481" t="s">
        <v>102</v>
      </c>
      <c r="CP184" s="481" t="s">
        <v>102</v>
      </c>
      <c r="CQ184" s="481" t="s">
        <v>102</v>
      </c>
      <c r="CR184" s="481" t="s">
        <v>102</v>
      </c>
      <c r="CS184" s="481" t="s">
        <v>102</v>
      </c>
      <c r="CT184" s="481" t="s">
        <v>102</v>
      </c>
      <c r="CU184" s="481" t="s">
        <v>102</v>
      </c>
      <c r="CV184" s="481" t="s">
        <v>102</v>
      </c>
      <c r="CW184" s="481" t="s">
        <v>102</v>
      </c>
      <c r="CX184" s="481" t="s">
        <v>102</v>
      </c>
      <c r="CY184" s="481" t="s">
        <v>102</v>
      </c>
      <c r="CZ184" s="481" t="s">
        <v>102</v>
      </c>
      <c r="DA184" s="481" t="s">
        <v>102</v>
      </c>
      <c r="DB184" s="481" t="s">
        <v>102</v>
      </c>
      <c r="DC184" s="481" t="s">
        <v>102</v>
      </c>
      <c r="DD184" s="481" t="s">
        <v>102</v>
      </c>
      <c r="DE184" s="481" t="s">
        <v>102</v>
      </c>
      <c r="DF184" s="481" t="s">
        <v>102</v>
      </c>
      <c r="DG184" s="481" t="s">
        <v>102</v>
      </c>
      <c r="DH184" s="481" t="s">
        <v>102</v>
      </c>
      <c r="DI184" s="481" t="s">
        <v>102</v>
      </c>
      <c r="DJ184" s="481" t="s">
        <v>102</v>
      </c>
      <c r="DK184" s="481" t="s">
        <v>102</v>
      </c>
      <c r="DL184" s="481" t="s">
        <v>102</v>
      </c>
      <c r="DM184" s="481" t="s">
        <v>102</v>
      </c>
      <c r="DN184" s="481" t="s">
        <v>102</v>
      </c>
      <c r="DO184" s="481" t="s">
        <v>102</v>
      </c>
      <c r="DP184" s="481" t="s">
        <v>102</v>
      </c>
      <c r="DQ184" s="481" t="s">
        <v>102</v>
      </c>
      <c r="DR184" s="481" t="s">
        <v>102</v>
      </c>
      <c r="DS184" s="481" t="s">
        <v>102</v>
      </c>
      <c r="DT184" s="481" t="s">
        <v>102</v>
      </c>
      <c r="DU184" s="481" t="s">
        <v>102</v>
      </c>
      <c r="DV184" s="481" t="s">
        <v>102</v>
      </c>
      <c r="DW184" s="481" t="s">
        <v>102</v>
      </c>
      <c r="DX184" s="481" t="s">
        <v>102</v>
      </c>
      <c r="DY184" s="481" t="s">
        <v>102</v>
      </c>
      <c r="DZ184" s="481" t="s">
        <v>102</v>
      </c>
      <c r="EA184" s="481" t="s">
        <v>102</v>
      </c>
      <c r="EB184" s="481" t="s">
        <v>102</v>
      </c>
    </row>
    <row r="185" spans="1:132" x14ac:dyDescent="0.15">
      <c r="B185" s="481">
        <v>4501035</v>
      </c>
      <c r="C185" s="481" t="s">
        <v>102</v>
      </c>
      <c r="D185" s="481" t="s">
        <v>102</v>
      </c>
      <c r="E185" s="481" t="s">
        <v>102</v>
      </c>
      <c r="F185" s="481" t="s">
        <v>102</v>
      </c>
      <c r="G185" s="481" t="s">
        <v>102</v>
      </c>
      <c r="H185" s="481" t="s">
        <v>102</v>
      </c>
      <c r="I185" s="481" t="s">
        <v>102</v>
      </c>
      <c r="J185" s="481" t="s">
        <v>102</v>
      </c>
      <c r="K185" s="481" t="s">
        <v>102</v>
      </c>
      <c r="L185" s="481" t="s">
        <v>102</v>
      </c>
      <c r="M185" s="481" t="s">
        <v>5100</v>
      </c>
      <c r="N185" s="481" t="s">
        <v>5101</v>
      </c>
      <c r="O185" s="481" t="s">
        <v>5102</v>
      </c>
      <c r="P185" s="481" t="s">
        <v>5103</v>
      </c>
      <c r="Q185" s="481" t="s">
        <v>5104</v>
      </c>
      <c r="R185" s="481" t="s">
        <v>5105</v>
      </c>
      <c r="S185" s="481" t="s">
        <v>102</v>
      </c>
      <c r="T185" s="481" t="s">
        <v>102</v>
      </c>
      <c r="U185" s="481" t="s">
        <v>5106</v>
      </c>
      <c r="V185" s="481" t="s">
        <v>4799</v>
      </c>
      <c r="W185" s="481" t="s">
        <v>5107</v>
      </c>
      <c r="X185" s="481" t="s">
        <v>4802</v>
      </c>
      <c r="Y185" s="481" t="s">
        <v>4800</v>
      </c>
      <c r="Z185" s="481" t="s">
        <v>4801</v>
      </c>
      <c r="AA185" s="481" t="s">
        <v>5108</v>
      </c>
      <c r="AB185" s="481" t="s">
        <v>5109</v>
      </c>
      <c r="AC185" s="481" t="s">
        <v>5100</v>
      </c>
      <c r="AD185" s="481" t="s">
        <v>5101</v>
      </c>
      <c r="AE185" s="481" t="s">
        <v>5102</v>
      </c>
      <c r="AF185" s="481" t="s">
        <v>5103</v>
      </c>
      <c r="AG185" s="481" t="s">
        <v>5104</v>
      </c>
      <c r="AH185" s="481" t="s">
        <v>5105</v>
      </c>
      <c r="AI185" s="481" t="s">
        <v>102</v>
      </c>
      <c r="AJ185" s="481" t="s">
        <v>102</v>
      </c>
      <c r="AK185" s="481" t="s">
        <v>102</v>
      </c>
      <c r="AL185" s="481" t="s">
        <v>102</v>
      </c>
      <c r="AM185" s="481" t="s">
        <v>102</v>
      </c>
      <c r="AN185" s="481" t="s">
        <v>102</v>
      </c>
      <c r="AO185" s="481" t="s">
        <v>102</v>
      </c>
      <c r="AP185" s="481" t="s">
        <v>102</v>
      </c>
      <c r="AQ185" s="481" t="s">
        <v>102</v>
      </c>
      <c r="AR185" s="481" t="s">
        <v>102</v>
      </c>
      <c r="AS185" s="481" t="s">
        <v>102</v>
      </c>
      <c r="AT185" s="481" t="s">
        <v>102</v>
      </c>
      <c r="AU185" s="481" t="s">
        <v>102</v>
      </c>
      <c r="AV185" s="481" t="s">
        <v>102</v>
      </c>
      <c r="AW185" s="481" t="s">
        <v>102</v>
      </c>
      <c r="AX185" s="481" t="s">
        <v>102</v>
      </c>
      <c r="AY185" s="481" t="s">
        <v>102</v>
      </c>
      <c r="AZ185" s="481" t="s">
        <v>102</v>
      </c>
      <c r="BA185" s="481" t="s">
        <v>102</v>
      </c>
      <c r="BB185" s="481" t="s">
        <v>102</v>
      </c>
      <c r="BC185" s="481" t="s">
        <v>102</v>
      </c>
      <c r="BD185" s="481" t="s">
        <v>102</v>
      </c>
      <c r="BE185" s="481" t="s">
        <v>102</v>
      </c>
      <c r="BF185" s="481" t="s">
        <v>102</v>
      </c>
      <c r="BG185" s="481" t="s">
        <v>102</v>
      </c>
      <c r="BH185" s="481" t="s">
        <v>102</v>
      </c>
      <c r="BI185" s="481" t="s">
        <v>102</v>
      </c>
      <c r="BJ185" s="481" t="s">
        <v>102</v>
      </c>
      <c r="BK185" s="481" t="s">
        <v>102</v>
      </c>
      <c r="BL185" s="481" t="s">
        <v>102</v>
      </c>
      <c r="BM185" s="481" t="s">
        <v>102</v>
      </c>
      <c r="BN185" s="481" t="s">
        <v>102</v>
      </c>
      <c r="BO185" s="481" t="s">
        <v>102</v>
      </c>
      <c r="BP185" s="481" t="s">
        <v>102</v>
      </c>
      <c r="BQ185" s="481" t="s">
        <v>102</v>
      </c>
      <c r="BR185" s="481" t="s">
        <v>102</v>
      </c>
      <c r="BS185" s="481" t="s">
        <v>102</v>
      </c>
      <c r="BT185" s="481" t="s">
        <v>102</v>
      </c>
      <c r="BU185" s="481" t="s">
        <v>102</v>
      </c>
      <c r="BV185" s="481" t="s">
        <v>102</v>
      </c>
      <c r="BW185" s="481" t="s">
        <v>102</v>
      </c>
      <c r="BX185" s="481" t="s">
        <v>102</v>
      </c>
      <c r="BY185" s="481" t="s">
        <v>102</v>
      </c>
      <c r="BZ185" s="481" t="s">
        <v>102</v>
      </c>
      <c r="CA185" s="481" t="s">
        <v>102</v>
      </c>
      <c r="CB185" s="481" t="s">
        <v>102</v>
      </c>
      <c r="CC185" s="481" t="s">
        <v>102</v>
      </c>
      <c r="CD185" s="481" t="s">
        <v>102</v>
      </c>
      <c r="CE185" s="481" t="s">
        <v>102</v>
      </c>
      <c r="CF185" s="481" t="s">
        <v>102</v>
      </c>
      <c r="CG185" s="481" t="s">
        <v>102</v>
      </c>
      <c r="CH185" s="481" t="s">
        <v>102</v>
      </c>
      <c r="CI185" s="481" t="s">
        <v>102</v>
      </c>
      <c r="CJ185" s="481" t="s">
        <v>102</v>
      </c>
      <c r="CK185" s="481" t="s">
        <v>102</v>
      </c>
      <c r="CL185" s="481" t="s">
        <v>102</v>
      </c>
      <c r="CM185" s="481" t="s">
        <v>102</v>
      </c>
      <c r="CN185" s="481" t="s">
        <v>102</v>
      </c>
      <c r="CO185" s="481" t="s">
        <v>102</v>
      </c>
      <c r="CP185" s="481" t="s">
        <v>102</v>
      </c>
      <c r="CQ185" s="481" t="s">
        <v>102</v>
      </c>
      <c r="CR185" s="481" t="s">
        <v>102</v>
      </c>
      <c r="CS185" s="481" t="s">
        <v>102</v>
      </c>
      <c r="CT185" s="481" t="s">
        <v>102</v>
      </c>
      <c r="CU185" s="481" t="s">
        <v>102</v>
      </c>
      <c r="CV185" s="481" t="s">
        <v>102</v>
      </c>
      <c r="CW185" s="481" t="s">
        <v>102</v>
      </c>
      <c r="CX185" s="481" t="s">
        <v>102</v>
      </c>
      <c r="CY185" s="481" t="s">
        <v>102</v>
      </c>
      <c r="CZ185" s="481" t="s">
        <v>102</v>
      </c>
      <c r="DA185" s="481" t="s">
        <v>102</v>
      </c>
      <c r="DB185" s="481" t="s">
        <v>102</v>
      </c>
      <c r="DC185" s="481" t="s">
        <v>102</v>
      </c>
      <c r="DD185" s="481" t="s">
        <v>102</v>
      </c>
      <c r="DE185" s="481" t="s">
        <v>102</v>
      </c>
      <c r="DF185" s="481" t="s">
        <v>102</v>
      </c>
      <c r="DG185" s="481" t="s">
        <v>102</v>
      </c>
      <c r="DH185" s="481" t="s">
        <v>102</v>
      </c>
      <c r="DI185" s="481" t="s">
        <v>102</v>
      </c>
      <c r="DJ185" s="481" t="s">
        <v>102</v>
      </c>
      <c r="DK185" s="481" t="s">
        <v>102</v>
      </c>
      <c r="DL185" s="481" t="s">
        <v>102</v>
      </c>
      <c r="DM185" s="481" t="s">
        <v>102</v>
      </c>
      <c r="DN185" s="481" t="s">
        <v>102</v>
      </c>
      <c r="DO185" s="481" t="s">
        <v>102</v>
      </c>
      <c r="DP185" s="481" t="s">
        <v>102</v>
      </c>
      <c r="DQ185" s="481" t="s">
        <v>102</v>
      </c>
      <c r="DR185" s="481" t="s">
        <v>102</v>
      </c>
      <c r="DS185" s="481" t="s">
        <v>102</v>
      </c>
      <c r="DT185" s="481" t="s">
        <v>102</v>
      </c>
      <c r="DU185" s="481" t="s">
        <v>102</v>
      </c>
      <c r="DV185" s="481" t="s">
        <v>102</v>
      </c>
      <c r="DW185" s="481" t="s">
        <v>102</v>
      </c>
      <c r="DX185" s="481" t="s">
        <v>102</v>
      </c>
      <c r="DY185" s="481" t="s">
        <v>102</v>
      </c>
      <c r="DZ185" s="481" t="s">
        <v>102</v>
      </c>
      <c r="EA185" s="481" t="s">
        <v>102</v>
      </c>
      <c r="EB185" s="481" t="s">
        <v>102</v>
      </c>
    </row>
    <row r="186" spans="1:132" x14ac:dyDescent="0.15">
      <c r="A186" s="485"/>
      <c r="B186" s="481">
        <v>4413974</v>
      </c>
      <c r="C186" s="481" t="s">
        <v>102</v>
      </c>
      <c r="D186" s="481" t="s">
        <v>102</v>
      </c>
      <c r="E186" s="481" t="s">
        <v>5110</v>
      </c>
      <c r="F186" s="481" t="s">
        <v>5111</v>
      </c>
      <c r="G186" s="481" t="s">
        <v>5112</v>
      </c>
      <c r="H186" s="481" t="s">
        <v>5113</v>
      </c>
      <c r="I186" s="481" t="s">
        <v>102</v>
      </c>
      <c r="J186" s="481" t="s">
        <v>102</v>
      </c>
      <c r="K186" s="481" t="s">
        <v>5110</v>
      </c>
      <c r="L186" s="481" t="s">
        <v>5111</v>
      </c>
      <c r="M186" s="481" t="s">
        <v>5112</v>
      </c>
      <c r="N186" s="481" t="s">
        <v>4804</v>
      </c>
      <c r="O186" s="481" t="s">
        <v>4805</v>
      </c>
      <c r="P186" s="481" t="s">
        <v>5114</v>
      </c>
      <c r="Q186" s="481" t="s">
        <v>102</v>
      </c>
      <c r="R186" s="481" t="s">
        <v>102</v>
      </c>
      <c r="S186" s="481" t="s">
        <v>102</v>
      </c>
      <c r="T186" s="481" t="s">
        <v>102</v>
      </c>
      <c r="U186" s="481" t="s">
        <v>102</v>
      </c>
      <c r="V186" s="481" t="s">
        <v>102</v>
      </c>
      <c r="W186" s="481" t="s">
        <v>102</v>
      </c>
      <c r="X186" s="481" t="s">
        <v>102</v>
      </c>
      <c r="Y186" s="481" t="s">
        <v>102</v>
      </c>
      <c r="Z186" s="481" t="s">
        <v>102</v>
      </c>
      <c r="AA186" s="481" t="s">
        <v>102</v>
      </c>
      <c r="AB186" s="481" t="s">
        <v>102</v>
      </c>
      <c r="AC186" s="481" t="s">
        <v>102</v>
      </c>
      <c r="AD186" s="481" t="s">
        <v>102</v>
      </c>
      <c r="AE186" s="481" t="s">
        <v>102</v>
      </c>
      <c r="AF186" s="481" t="s">
        <v>102</v>
      </c>
      <c r="AG186" s="481" t="s">
        <v>102</v>
      </c>
      <c r="AH186" s="481" t="s">
        <v>102</v>
      </c>
      <c r="AI186" s="481" t="s">
        <v>102</v>
      </c>
      <c r="AJ186" s="481" t="s">
        <v>102</v>
      </c>
      <c r="AK186" s="481" t="s">
        <v>102</v>
      </c>
      <c r="AL186" s="481" t="s">
        <v>102</v>
      </c>
      <c r="AM186" s="481" t="s">
        <v>102</v>
      </c>
      <c r="AN186" s="481" t="s">
        <v>102</v>
      </c>
      <c r="AO186" s="481" t="s">
        <v>102</v>
      </c>
      <c r="AP186" s="481" t="s">
        <v>102</v>
      </c>
      <c r="AQ186" s="481" t="s">
        <v>102</v>
      </c>
      <c r="AR186" s="481" t="s">
        <v>102</v>
      </c>
      <c r="AS186" s="481" t="s">
        <v>102</v>
      </c>
      <c r="AT186" s="481" t="s">
        <v>102</v>
      </c>
      <c r="AU186" s="481" t="s">
        <v>102</v>
      </c>
      <c r="AV186" s="481" t="s">
        <v>102</v>
      </c>
      <c r="AW186" s="481" t="s">
        <v>102</v>
      </c>
      <c r="AX186" s="481" t="s">
        <v>102</v>
      </c>
      <c r="AY186" s="481" t="s">
        <v>102</v>
      </c>
      <c r="AZ186" s="481" t="s">
        <v>102</v>
      </c>
      <c r="BA186" s="481" t="s">
        <v>102</v>
      </c>
      <c r="BB186" s="481" t="s">
        <v>102</v>
      </c>
      <c r="BC186" s="481" t="s">
        <v>102</v>
      </c>
      <c r="BD186" s="481" t="s">
        <v>102</v>
      </c>
      <c r="BE186" s="481" t="s">
        <v>102</v>
      </c>
      <c r="BF186" s="481" t="s">
        <v>102</v>
      </c>
      <c r="BG186" s="481" t="s">
        <v>102</v>
      </c>
      <c r="BH186" s="481" t="s">
        <v>102</v>
      </c>
      <c r="BI186" s="481" t="s">
        <v>102</v>
      </c>
      <c r="BJ186" s="481" t="s">
        <v>102</v>
      </c>
      <c r="BK186" s="481" t="s">
        <v>102</v>
      </c>
      <c r="BL186" s="481" t="s">
        <v>102</v>
      </c>
      <c r="BM186" s="481" t="s">
        <v>102</v>
      </c>
      <c r="BN186" s="481" t="s">
        <v>102</v>
      </c>
      <c r="BO186" s="481" t="s">
        <v>102</v>
      </c>
      <c r="BP186" s="481" t="s">
        <v>102</v>
      </c>
      <c r="BQ186" s="481" t="s">
        <v>102</v>
      </c>
      <c r="BR186" s="481" t="s">
        <v>102</v>
      </c>
      <c r="BS186" s="481" t="s">
        <v>102</v>
      </c>
      <c r="BT186" s="481" t="s">
        <v>102</v>
      </c>
      <c r="BU186" s="481" t="s">
        <v>102</v>
      </c>
      <c r="BV186" s="481" t="s">
        <v>102</v>
      </c>
      <c r="BW186" s="481" t="s">
        <v>102</v>
      </c>
      <c r="BX186" s="481" t="s">
        <v>102</v>
      </c>
      <c r="BY186" s="481" t="s">
        <v>102</v>
      </c>
      <c r="BZ186" s="481" t="s">
        <v>102</v>
      </c>
      <c r="CA186" s="481" t="s">
        <v>102</v>
      </c>
      <c r="CB186" s="481" t="s">
        <v>102</v>
      </c>
      <c r="CC186" s="481" t="s">
        <v>102</v>
      </c>
      <c r="CD186" s="481" t="s">
        <v>102</v>
      </c>
      <c r="CE186" s="481" t="s">
        <v>102</v>
      </c>
      <c r="CF186" s="481" t="s">
        <v>102</v>
      </c>
      <c r="CG186" s="481" t="s">
        <v>102</v>
      </c>
      <c r="CH186" s="481" t="s">
        <v>102</v>
      </c>
      <c r="CI186" s="481" t="s">
        <v>102</v>
      </c>
      <c r="CJ186" s="481" t="s">
        <v>102</v>
      </c>
      <c r="CK186" s="481" t="s">
        <v>102</v>
      </c>
      <c r="CL186" s="481" t="s">
        <v>102</v>
      </c>
      <c r="CM186" s="481" t="s">
        <v>102</v>
      </c>
      <c r="CN186" s="481" t="s">
        <v>102</v>
      </c>
      <c r="CO186" s="481" t="s">
        <v>102</v>
      </c>
      <c r="CP186" s="481" t="s">
        <v>102</v>
      </c>
      <c r="CQ186" s="481" t="s">
        <v>102</v>
      </c>
      <c r="CR186" s="481" t="s">
        <v>102</v>
      </c>
      <c r="CS186" s="481" t="s">
        <v>102</v>
      </c>
      <c r="CT186" s="481" t="s">
        <v>102</v>
      </c>
      <c r="CU186" s="481" t="s">
        <v>102</v>
      </c>
      <c r="CV186" s="481" t="s">
        <v>102</v>
      </c>
      <c r="CW186" s="481" t="s">
        <v>102</v>
      </c>
      <c r="CX186" s="481" t="s">
        <v>102</v>
      </c>
      <c r="CY186" s="481" t="s">
        <v>102</v>
      </c>
      <c r="CZ186" s="481" t="s">
        <v>102</v>
      </c>
      <c r="DA186" s="481" t="s">
        <v>102</v>
      </c>
      <c r="DB186" s="481" t="s">
        <v>102</v>
      </c>
      <c r="DC186" s="481" t="s">
        <v>102</v>
      </c>
      <c r="DD186" s="481" t="s">
        <v>102</v>
      </c>
      <c r="DE186" s="481" t="s">
        <v>102</v>
      </c>
      <c r="DF186" s="481" t="s">
        <v>102</v>
      </c>
      <c r="DG186" s="481" t="s">
        <v>102</v>
      </c>
      <c r="DH186" s="481" t="s">
        <v>102</v>
      </c>
      <c r="DI186" s="481" t="s">
        <v>102</v>
      </c>
      <c r="DJ186" s="481" t="s">
        <v>102</v>
      </c>
      <c r="DK186" s="481" t="s">
        <v>102</v>
      </c>
      <c r="DL186" s="481" t="s">
        <v>102</v>
      </c>
      <c r="DM186" s="481" t="s">
        <v>102</v>
      </c>
      <c r="DN186" s="481" t="s">
        <v>102</v>
      </c>
      <c r="DO186" s="481" t="s">
        <v>102</v>
      </c>
      <c r="DP186" s="481" t="s">
        <v>102</v>
      </c>
      <c r="DQ186" s="481" t="s">
        <v>102</v>
      </c>
      <c r="DR186" s="481" t="s">
        <v>102</v>
      </c>
      <c r="DS186" s="481" t="s">
        <v>102</v>
      </c>
      <c r="DT186" s="481" t="s">
        <v>102</v>
      </c>
      <c r="DU186" s="481" t="s">
        <v>102</v>
      </c>
      <c r="DV186" s="481" t="s">
        <v>102</v>
      </c>
      <c r="DW186" s="481" t="s">
        <v>102</v>
      </c>
      <c r="DX186" s="481" t="s">
        <v>102</v>
      </c>
      <c r="DY186" s="481" t="s">
        <v>102</v>
      </c>
      <c r="DZ186" s="481" t="s">
        <v>102</v>
      </c>
      <c r="EA186" s="481" t="s">
        <v>102</v>
      </c>
      <c r="EB186" s="481" t="s">
        <v>102</v>
      </c>
    </row>
    <row r="187" spans="1:132" x14ac:dyDescent="0.15">
      <c r="B187" s="481">
        <v>4243642</v>
      </c>
      <c r="C187" s="481" t="s">
        <v>102</v>
      </c>
      <c r="D187" s="481" t="s">
        <v>102</v>
      </c>
      <c r="E187" s="481" t="s">
        <v>102</v>
      </c>
      <c r="F187" s="481" t="s">
        <v>102</v>
      </c>
      <c r="G187" s="481" t="s">
        <v>102</v>
      </c>
      <c r="H187" s="481" t="s">
        <v>102</v>
      </c>
      <c r="I187" s="481" t="s">
        <v>102</v>
      </c>
      <c r="J187" s="481" t="s">
        <v>102</v>
      </c>
      <c r="K187" s="481" t="s">
        <v>102</v>
      </c>
      <c r="L187" s="481" t="s">
        <v>4807</v>
      </c>
      <c r="M187" s="481" t="s">
        <v>4808</v>
      </c>
      <c r="N187" s="481" t="s">
        <v>4809</v>
      </c>
      <c r="O187" s="481" t="s">
        <v>4810</v>
      </c>
      <c r="P187" s="481" t="s">
        <v>4811</v>
      </c>
      <c r="Q187" s="481" t="s">
        <v>4812</v>
      </c>
      <c r="R187" s="481" t="s">
        <v>4813</v>
      </c>
      <c r="S187" s="481" t="s">
        <v>4814</v>
      </c>
      <c r="T187" s="481" t="s">
        <v>4815</v>
      </c>
      <c r="U187" s="481" t="s">
        <v>102</v>
      </c>
      <c r="V187" s="481" t="s">
        <v>102</v>
      </c>
      <c r="W187" s="481" t="s">
        <v>102</v>
      </c>
      <c r="X187" s="481" t="s">
        <v>102</v>
      </c>
      <c r="Y187" s="481" t="s">
        <v>102</v>
      </c>
      <c r="Z187" s="481" t="s">
        <v>102</v>
      </c>
      <c r="AA187" s="481" t="s">
        <v>102</v>
      </c>
      <c r="AB187" s="481" t="s">
        <v>102</v>
      </c>
      <c r="AC187" s="481" t="s">
        <v>102</v>
      </c>
      <c r="AD187" s="481" t="s">
        <v>102</v>
      </c>
      <c r="AE187" s="481" t="s">
        <v>102</v>
      </c>
      <c r="AF187" s="481" t="s">
        <v>102</v>
      </c>
      <c r="AG187" s="481" t="s">
        <v>102</v>
      </c>
      <c r="AH187" s="481" t="s">
        <v>102</v>
      </c>
      <c r="AI187" s="481" t="s">
        <v>102</v>
      </c>
      <c r="AJ187" s="481" t="s">
        <v>102</v>
      </c>
      <c r="AK187" s="481" t="s">
        <v>102</v>
      </c>
      <c r="AL187" s="481" t="s">
        <v>102</v>
      </c>
      <c r="AM187" s="481" t="s">
        <v>102</v>
      </c>
      <c r="AN187" s="481" t="s">
        <v>102</v>
      </c>
      <c r="AO187" s="481" t="s">
        <v>102</v>
      </c>
      <c r="AP187" s="481" t="s">
        <v>102</v>
      </c>
      <c r="AQ187" s="481" t="s">
        <v>102</v>
      </c>
      <c r="AR187" s="481" t="s">
        <v>102</v>
      </c>
      <c r="AS187" s="481" t="s">
        <v>102</v>
      </c>
      <c r="AT187" s="481" t="s">
        <v>102</v>
      </c>
      <c r="AU187" s="481" t="s">
        <v>102</v>
      </c>
      <c r="AV187" s="481" t="s">
        <v>102</v>
      </c>
      <c r="AW187" s="481" t="s">
        <v>102</v>
      </c>
      <c r="AX187" s="481" t="s">
        <v>102</v>
      </c>
      <c r="AY187" s="481" t="s">
        <v>102</v>
      </c>
      <c r="AZ187" s="481" t="s">
        <v>102</v>
      </c>
      <c r="BA187" s="481" t="s">
        <v>102</v>
      </c>
      <c r="BB187" s="481" t="s">
        <v>102</v>
      </c>
      <c r="BC187" s="481" t="s">
        <v>102</v>
      </c>
      <c r="BD187" s="481" t="s">
        <v>102</v>
      </c>
      <c r="BE187" s="481" t="s">
        <v>102</v>
      </c>
      <c r="BF187" s="481" t="s">
        <v>102</v>
      </c>
      <c r="BG187" s="481" t="s">
        <v>102</v>
      </c>
      <c r="BH187" s="481" t="s">
        <v>102</v>
      </c>
      <c r="BI187" s="481" t="s">
        <v>102</v>
      </c>
      <c r="BJ187" s="481" t="s">
        <v>102</v>
      </c>
      <c r="BK187" s="481" t="s">
        <v>102</v>
      </c>
      <c r="BL187" s="481" t="s">
        <v>102</v>
      </c>
      <c r="BM187" s="481" t="s">
        <v>102</v>
      </c>
      <c r="BN187" s="481" t="s">
        <v>102</v>
      </c>
      <c r="BO187" s="481" t="s">
        <v>102</v>
      </c>
      <c r="BP187" s="481" t="s">
        <v>102</v>
      </c>
      <c r="BQ187" s="481" t="s">
        <v>102</v>
      </c>
      <c r="BR187" s="481" t="s">
        <v>102</v>
      </c>
      <c r="BS187" s="481" t="s">
        <v>102</v>
      </c>
      <c r="BT187" s="481" t="s">
        <v>102</v>
      </c>
      <c r="BU187" s="481" t="s">
        <v>102</v>
      </c>
      <c r="BV187" s="481" t="s">
        <v>102</v>
      </c>
      <c r="BW187" s="481" t="s">
        <v>102</v>
      </c>
      <c r="BX187" s="481" t="s">
        <v>102</v>
      </c>
      <c r="BY187" s="481" t="s">
        <v>102</v>
      </c>
      <c r="BZ187" s="481" t="s">
        <v>102</v>
      </c>
      <c r="CA187" s="481" t="s">
        <v>102</v>
      </c>
      <c r="CB187" s="481" t="s">
        <v>102</v>
      </c>
      <c r="CC187" s="481" t="s">
        <v>102</v>
      </c>
      <c r="CD187" s="481" t="s">
        <v>102</v>
      </c>
      <c r="CE187" s="481" t="s">
        <v>102</v>
      </c>
      <c r="CF187" s="481" t="s">
        <v>102</v>
      </c>
      <c r="CG187" s="481" t="s">
        <v>102</v>
      </c>
      <c r="CH187" s="481" t="s">
        <v>102</v>
      </c>
      <c r="CI187" s="481" t="s">
        <v>102</v>
      </c>
      <c r="CJ187" s="481" t="s">
        <v>102</v>
      </c>
      <c r="CK187" s="481" t="s">
        <v>102</v>
      </c>
      <c r="CL187" s="481" t="s">
        <v>102</v>
      </c>
      <c r="CM187" s="481" t="s">
        <v>102</v>
      </c>
      <c r="CN187" s="481" t="s">
        <v>102</v>
      </c>
      <c r="CO187" s="481" t="s">
        <v>102</v>
      </c>
      <c r="CP187" s="481" t="s">
        <v>102</v>
      </c>
      <c r="CQ187" s="481" t="s">
        <v>102</v>
      </c>
      <c r="CR187" s="481" t="s">
        <v>102</v>
      </c>
      <c r="CS187" s="481" t="s">
        <v>102</v>
      </c>
      <c r="CT187" s="481" t="s">
        <v>102</v>
      </c>
      <c r="CU187" s="481" t="s">
        <v>102</v>
      </c>
      <c r="CV187" s="481" t="s">
        <v>102</v>
      </c>
      <c r="CW187" s="481" t="s">
        <v>102</v>
      </c>
      <c r="CX187" s="481" t="s">
        <v>102</v>
      </c>
      <c r="CY187" s="481" t="s">
        <v>102</v>
      </c>
      <c r="CZ187" s="481" t="s">
        <v>102</v>
      </c>
      <c r="DA187" s="481" t="s">
        <v>102</v>
      </c>
      <c r="DB187" s="481" t="s">
        <v>102</v>
      </c>
      <c r="DC187" s="481" t="s">
        <v>102</v>
      </c>
      <c r="DD187" s="481" t="s">
        <v>102</v>
      </c>
      <c r="DE187" s="481" t="s">
        <v>102</v>
      </c>
      <c r="DF187" s="481" t="s">
        <v>102</v>
      </c>
      <c r="DG187" s="481" t="s">
        <v>102</v>
      </c>
      <c r="DH187" s="481" t="s">
        <v>102</v>
      </c>
      <c r="DI187" s="481" t="s">
        <v>102</v>
      </c>
      <c r="DJ187" s="481" t="s">
        <v>102</v>
      </c>
      <c r="DK187" s="481" t="s">
        <v>102</v>
      </c>
      <c r="DL187" s="481" t="s">
        <v>102</v>
      </c>
      <c r="DM187" s="481" t="s">
        <v>102</v>
      </c>
      <c r="DN187" s="481" t="s">
        <v>102</v>
      </c>
      <c r="DO187" s="481" t="s">
        <v>102</v>
      </c>
      <c r="DP187" s="481" t="s">
        <v>102</v>
      </c>
      <c r="DQ187" s="481" t="s">
        <v>102</v>
      </c>
      <c r="DR187" s="481" t="s">
        <v>102</v>
      </c>
      <c r="DS187" s="481" t="s">
        <v>102</v>
      </c>
      <c r="DT187" s="481" t="s">
        <v>102</v>
      </c>
      <c r="DU187" s="481" t="s">
        <v>102</v>
      </c>
      <c r="DV187" s="481" t="s">
        <v>102</v>
      </c>
      <c r="DW187" s="481" t="s">
        <v>102</v>
      </c>
      <c r="DX187" s="481" t="s">
        <v>102</v>
      </c>
      <c r="DY187" s="481" t="s">
        <v>102</v>
      </c>
      <c r="DZ187" s="481" t="s">
        <v>102</v>
      </c>
      <c r="EA187" s="481" t="s">
        <v>102</v>
      </c>
      <c r="EB187" s="481" t="s">
        <v>102</v>
      </c>
    </row>
    <row r="188" spans="1:132" x14ac:dyDescent="0.15">
      <c r="A188" s="485"/>
      <c r="B188" s="481">
        <v>4379825</v>
      </c>
      <c r="C188" s="481" t="s">
        <v>5115</v>
      </c>
      <c r="D188" s="481" t="s">
        <v>5116</v>
      </c>
      <c r="E188" s="481" t="s">
        <v>5117</v>
      </c>
      <c r="F188" s="481" t="s">
        <v>102</v>
      </c>
      <c r="G188" s="481" t="s">
        <v>102</v>
      </c>
      <c r="H188" s="481" t="s">
        <v>102</v>
      </c>
      <c r="I188" s="481" t="s">
        <v>102</v>
      </c>
      <c r="J188" s="481" t="s">
        <v>102</v>
      </c>
      <c r="K188" s="481" t="s">
        <v>102</v>
      </c>
      <c r="L188" s="481" t="s">
        <v>102</v>
      </c>
      <c r="M188" s="481" t="s">
        <v>102</v>
      </c>
      <c r="N188" s="481" t="s">
        <v>102</v>
      </c>
      <c r="O188" s="481" t="s">
        <v>102</v>
      </c>
      <c r="P188" s="481" t="s">
        <v>102</v>
      </c>
      <c r="Q188" s="481" t="s">
        <v>102</v>
      </c>
      <c r="R188" s="481" t="s">
        <v>102</v>
      </c>
      <c r="S188" s="481" t="s">
        <v>102</v>
      </c>
      <c r="T188" s="481" t="s">
        <v>102</v>
      </c>
      <c r="U188" s="481" t="s">
        <v>102</v>
      </c>
      <c r="V188" s="481" t="s">
        <v>102</v>
      </c>
      <c r="W188" s="481" t="s">
        <v>102</v>
      </c>
      <c r="X188" s="481" t="s">
        <v>102</v>
      </c>
      <c r="Y188" s="481" t="s">
        <v>102</v>
      </c>
      <c r="Z188" s="481" t="s">
        <v>102</v>
      </c>
      <c r="AA188" s="481" t="s">
        <v>102</v>
      </c>
      <c r="AB188" s="481" t="s">
        <v>102</v>
      </c>
      <c r="AC188" s="481" t="s">
        <v>102</v>
      </c>
      <c r="AD188" s="481" t="s">
        <v>102</v>
      </c>
      <c r="AE188" s="481" t="s">
        <v>102</v>
      </c>
      <c r="AF188" s="481" t="s">
        <v>102</v>
      </c>
      <c r="AG188" s="481" t="s">
        <v>102</v>
      </c>
      <c r="AH188" s="481" t="s">
        <v>102</v>
      </c>
      <c r="AI188" s="481" t="s">
        <v>102</v>
      </c>
      <c r="AJ188" s="481" t="s">
        <v>102</v>
      </c>
      <c r="AK188" s="481" t="s">
        <v>102</v>
      </c>
      <c r="AL188" s="481" t="s">
        <v>102</v>
      </c>
      <c r="AM188" s="481" t="s">
        <v>102</v>
      </c>
      <c r="AN188" s="481" t="s">
        <v>102</v>
      </c>
      <c r="AO188" s="481" t="s">
        <v>102</v>
      </c>
      <c r="AP188" s="481" t="s">
        <v>102</v>
      </c>
      <c r="AQ188" s="481" t="s">
        <v>102</v>
      </c>
      <c r="AR188" s="481" t="s">
        <v>102</v>
      </c>
      <c r="AS188" s="481" t="s">
        <v>102</v>
      </c>
      <c r="AT188" s="481" t="s">
        <v>102</v>
      </c>
      <c r="AU188" s="481" t="s">
        <v>102</v>
      </c>
      <c r="AV188" s="481" t="s">
        <v>102</v>
      </c>
      <c r="AW188" s="481" t="s">
        <v>102</v>
      </c>
      <c r="AX188" s="481" t="s">
        <v>102</v>
      </c>
      <c r="AY188" s="481" t="s">
        <v>102</v>
      </c>
      <c r="AZ188" s="481" t="s">
        <v>102</v>
      </c>
      <c r="BA188" s="481" t="s">
        <v>102</v>
      </c>
      <c r="BB188" s="481" t="s">
        <v>102</v>
      </c>
      <c r="BC188" s="481" t="s">
        <v>102</v>
      </c>
      <c r="BD188" s="481" t="s">
        <v>102</v>
      </c>
      <c r="BE188" s="481" t="s">
        <v>102</v>
      </c>
      <c r="BF188" s="481" t="s">
        <v>102</v>
      </c>
      <c r="BG188" s="481" t="s">
        <v>102</v>
      </c>
      <c r="BH188" s="481" t="s">
        <v>102</v>
      </c>
      <c r="BI188" s="481" t="s">
        <v>102</v>
      </c>
      <c r="BJ188" s="481" t="s">
        <v>102</v>
      </c>
      <c r="BK188" s="481" t="s">
        <v>102</v>
      </c>
      <c r="BL188" s="481" t="s">
        <v>102</v>
      </c>
      <c r="BM188" s="481" t="s">
        <v>102</v>
      </c>
      <c r="BN188" s="481" t="s">
        <v>102</v>
      </c>
      <c r="BO188" s="481" t="s">
        <v>102</v>
      </c>
      <c r="BP188" s="481" t="s">
        <v>102</v>
      </c>
      <c r="BQ188" s="481" t="s">
        <v>102</v>
      </c>
      <c r="BR188" s="481" t="s">
        <v>102</v>
      </c>
      <c r="BS188" s="481" t="s">
        <v>102</v>
      </c>
      <c r="BT188" s="481" t="s">
        <v>102</v>
      </c>
      <c r="BU188" s="481" t="s">
        <v>102</v>
      </c>
      <c r="BV188" s="481" t="s">
        <v>102</v>
      </c>
      <c r="BW188" s="481" t="s">
        <v>102</v>
      </c>
      <c r="BX188" s="481" t="s">
        <v>102</v>
      </c>
      <c r="BY188" s="481" t="s">
        <v>102</v>
      </c>
      <c r="BZ188" s="481" t="s">
        <v>102</v>
      </c>
      <c r="CA188" s="481" t="s">
        <v>102</v>
      </c>
      <c r="CB188" s="481" t="s">
        <v>102</v>
      </c>
      <c r="CC188" s="481" t="s">
        <v>102</v>
      </c>
      <c r="CD188" s="481" t="s">
        <v>102</v>
      </c>
      <c r="CE188" s="481" t="s">
        <v>102</v>
      </c>
      <c r="CF188" s="481" t="s">
        <v>102</v>
      </c>
      <c r="CG188" s="481" t="s">
        <v>102</v>
      </c>
      <c r="CH188" s="481" t="s">
        <v>102</v>
      </c>
      <c r="CI188" s="481" t="s">
        <v>102</v>
      </c>
      <c r="CJ188" s="481" t="s">
        <v>102</v>
      </c>
      <c r="CK188" s="481" t="s">
        <v>102</v>
      </c>
      <c r="CL188" s="481" t="s">
        <v>102</v>
      </c>
      <c r="CM188" s="481" t="s">
        <v>102</v>
      </c>
      <c r="CN188" s="481" t="s">
        <v>102</v>
      </c>
      <c r="CO188" s="481" t="s">
        <v>102</v>
      </c>
      <c r="CP188" s="481" t="s">
        <v>102</v>
      </c>
      <c r="CQ188" s="481" t="s">
        <v>102</v>
      </c>
      <c r="CR188" s="481" t="s">
        <v>102</v>
      </c>
      <c r="CS188" s="481" t="s">
        <v>102</v>
      </c>
      <c r="CT188" s="481" t="s">
        <v>102</v>
      </c>
      <c r="CU188" s="481" t="s">
        <v>102</v>
      </c>
      <c r="CV188" s="481" t="s">
        <v>102</v>
      </c>
      <c r="CW188" s="481" t="s">
        <v>102</v>
      </c>
      <c r="CX188" s="481" t="s">
        <v>102</v>
      </c>
      <c r="CY188" s="481" t="s">
        <v>102</v>
      </c>
      <c r="CZ188" s="481" t="s">
        <v>102</v>
      </c>
      <c r="DA188" s="481" t="s">
        <v>102</v>
      </c>
      <c r="DB188" s="481" t="s">
        <v>102</v>
      </c>
      <c r="DC188" s="481" t="s">
        <v>102</v>
      </c>
      <c r="DD188" s="481" t="s">
        <v>102</v>
      </c>
      <c r="DE188" s="481" t="s">
        <v>102</v>
      </c>
      <c r="DF188" s="481" t="s">
        <v>102</v>
      </c>
      <c r="DG188" s="481" t="s">
        <v>102</v>
      </c>
      <c r="DH188" s="481" t="s">
        <v>102</v>
      </c>
      <c r="DI188" s="481" t="s">
        <v>102</v>
      </c>
      <c r="DJ188" s="481" t="s">
        <v>102</v>
      </c>
      <c r="DK188" s="481" t="s">
        <v>102</v>
      </c>
      <c r="DL188" s="481" t="s">
        <v>102</v>
      </c>
      <c r="DM188" s="481" t="s">
        <v>102</v>
      </c>
      <c r="DN188" s="481" t="s">
        <v>102</v>
      </c>
      <c r="DO188" s="481" t="s">
        <v>102</v>
      </c>
      <c r="DP188" s="481" t="s">
        <v>102</v>
      </c>
      <c r="DQ188" s="481" t="s">
        <v>102</v>
      </c>
      <c r="DR188" s="481" t="s">
        <v>102</v>
      </c>
      <c r="DS188" s="481" t="s">
        <v>102</v>
      </c>
      <c r="DT188" s="481" t="s">
        <v>102</v>
      </c>
      <c r="DU188" s="481" t="s">
        <v>102</v>
      </c>
      <c r="DV188" s="481" t="s">
        <v>102</v>
      </c>
      <c r="DW188" s="481" t="s">
        <v>102</v>
      </c>
      <c r="DX188" s="481" t="s">
        <v>102</v>
      </c>
      <c r="DY188" s="481" t="s">
        <v>102</v>
      </c>
      <c r="DZ188" s="481" t="s">
        <v>102</v>
      </c>
      <c r="EA188" s="481" t="s">
        <v>102</v>
      </c>
      <c r="EB188" s="481" t="s">
        <v>102</v>
      </c>
    </row>
    <row r="189" spans="1:132" x14ac:dyDescent="0.15">
      <c r="A189" s="485"/>
      <c r="B189" s="481">
        <v>4601685</v>
      </c>
      <c r="C189" s="481" t="s">
        <v>102</v>
      </c>
      <c r="D189" s="481" t="s">
        <v>5118</v>
      </c>
      <c r="E189" s="481" t="s">
        <v>102</v>
      </c>
      <c r="F189" s="481" t="s">
        <v>102</v>
      </c>
      <c r="G189" s="481" t="s">
        <v>102</v>
      </c>
      <c r="H189" s="481" t="s">
        <v>102</v>
      </c>
      <c r="I189" s="481" t="s">
        <v>102</v>
      </c>
      <c r="J189" s="481" t="s">
        <v>102</v>
      </c>
      <c r="K189" s="481" t="s">
        <v>2585</v>
      </c>
      <c r="L189" s="481" t="s">
        <v>5118</v>
      </c>
      <c r="M189" s="481" t="s">
        <v>4818</v>
      </c>
      <c r="N189" s="481" t="s">
        <v>4819</v>
      </c>
      <c r="O189" s="481" t="s">
        <v>4820</v>
      </c>
      <c r="P189" s="481" t="s">
        <v>4821</v>
      </c>
      <c r="Q189" s="481" t="s">
        <v>4822</v>
      </c>
      <c r="R189" s="481" t="s">
        <v>4823</v>
      </c>
      <c r="S189" s="481" t="s">
        <v>102</v>
      </c>
      <c r="T189" s="481" t="s">
        <v>102</v>
      </c>
      <c r="U189" s="481" t="s">
        <v>102</v>
      </c>
      <c r="V189" s="481" t="s">
        <v>102</v>
      </c>
      <c r="W189" s="481" t="s">
        <v>102</v>
      </c>
      <c r="X189" s="481" t="s">
        <v>102</v>
      </c>
      <c r="Y189" s="481" t="s">
        <v>102</v>
      </c>
      <c r="Z189" s="481" t="s">
        <v>102</v>
      </c>
      <c r="AA189" s="481" t="s">
        <v>102</v>
      </c>
      <c r="AB189" s="481" t="s">
        <v>102</v>
      </c>
      <c r="AC189" s="481" t="s">
        <v>102</v>
      </c>
      <c r="AD189" s="481" t="s">
        <v>102</v>
      </c>
      <c r="AE189" s="481" t="s">
        <v>102</v>
      </c>
      <c r="AF189" s="481" t="s">
        <v>102</v>
      </c>
      <c r="AG189" s="481" t="s">
        <v>102</v>
      </c>
      <c r="AH189" s="481" t="s">
        <v>102</v>
      </c>
      <c r="AI189" s="481" t="s">
        <v>102</v>
      </c>
      <c r="AJ189" s="481" t="s">
        <v>102</v>
      </c>
      <c r="AK189" s="481" t="s">
        <v>102</v>
      </c>
      <c r="AL189" s="481" t="s">
        <v>102</v>
      </c>
      <c r="AM189" s="481" t="s">
        <v>102</v>
      </c>
      <c r="AN189" s="481" t="s">
        <v>102</v>
      </c>
      <c r="AO189" s="481" t="s">
        <v>102</v>
      </c>
      <c r="AP189" s="481" t="s">
        <v>102</v>
      </c>
      <c r="AQ189" s="481" t="s">
        <v>102</v>
      </c>
      <c r="AR189" s="481" t="s">
        <v>102</v>
      </c>
      <c r="AS189" s="481" t="s">
        <v>102</v>
      </c>
      <c r="AT189" s="481" t="s">
        <v>102</v>
      </c>
      <c r="AU189" s="481" t="s">
        <v>102</v>
      </c>
      <c r="AV189" s="481" t="s">
        <v>102</v>
      </c>
      <c r="AW189" s="481" t="s">
        <v>102</v>
      </c>
      <c r="AX189" s="481" t="s">
        <v>102</v>
      </c>
      <c r="AY189" s="481" t="s">
        <v>102</v>
      </c>
      <c r="AZ189" s="481" t="s">
        <v>102</v>
      </c>
      <c r="BA189" s="481" t="s">
        <v>102</v>
      </c>
      <c r="BB189" s="481" t="s">
        <v>102</v>
      </c>
      <c r="BC189" s="481" t="s">
        <v>102</v>
      </c>
      <c r="BD189" s="481" t="s">
        <v>102</v>
      </c>
      <c r="BE189" s="481" t="s">
        <v>102</v>
      </c>
      <c r="BF189" s="481" t="s">
        <v>102</v>
      </c>
      <c r="BG189" s="481" t="s">
        <v>102</v>
      </c>
      <c r="BH189" s="481" t="s">
        <v>102</v>
      </c>
      <c r="BI189" s="481" t="s">
        <v>102</v>
      </c>
      <c r="BJ189" s="481" t="s">
        <v>102</v>
      </c>
      <c r="BK189" s="481" t="s">
        <v>102</v>
      </c>
      <c r="BL189" s="481" t="s">
        <v>102</v>
      </c>
      <c r="BM189" s="481" t="s">
        <v>102</v>
      </c>
      <c r="BN189" s="481" t="s">
        <v>102</v>
      </c>
      <c r="BO189" s="481" t="s">
        <v>102</v>
      </c>
      <c r="BP189" s="481" t="s">
        <v>102</v>
      </c>
      <c r="BQ189" s="481" t="s">
        <v>102</v>
      </c>
      <c r="BR189" s="481" t="s">
        <v>102</v>
      </c>
      <c r="BS189" s="481" t="s">
        <v>102</v>
      </c>
      <c r="BT189" s="481" t="s">
        <v>102</v>
      </c>
      <c r="BU189" s="481" t="s">
        <v>102</v>
      </c>
      <c r="BV189" s="481" t="s">
        <v>102</v>
      </c>
      <c r="BW189" s="481" t="s">
        <v>102</v>
      </c>
      <c r="BX189" s="481" t="s">
        <v>102</v>
      </c>
      <c r="BY189" s="481" t="s">
        <v>102</v>
      </c>
      <c r="BZ189" s="481" t="s">
        <v>102</v>
      </c>
      <c r="CA189" s="481" t="s">
        <v>102</v>
      </c>
      <c r="CB189" s="481" t="s">
        <v>102</v>
      </c>
      <c r="CC189" s="481" t="s">
        <v>102</v>
      </c>
      <c r="CD189" s="481" t="s">
        <v>102</v>
      </c>
      <c r="CE189" s="481" t="s">
        <v>102</v>
      </c>
      <c r="CF189" s="481" t="s">
        <v>102</v>
      </c>
      <c r="CG189" s="481" t="s">
        <v>102</v>
      </c>
      <c r="CH189" s="481" t="s">
        <v>102</v>
      </c>
      <c r="CI189" s="481" t="s">
        <v>102</v>
      </c>
      <c r="CJ189" s="481" t="s">
        <v>102</v>
      </c>
      <c r="CK189" s="481" t="s">
        <v>102</v>
      </c>
      <c r="CL189" s="481" t="s">
        <v>102</v>
      </c>
      <c r="CM189" s="481" t="s">
        <v>102</v>
      </c>
      <c r="CN189" s="481" t="s">
        <v>102</v>
      </c>
      <c r="CO189" s="481" t="s">
        <v>102</v>
      </c>
      <c r="CP189" s="481" t="s">
        <v>102</v>
      </c>
      <c r="CQ189" s="481" t="s">
        <v>102</v>
      </c>
      <c r="CR189" s="481" t="s">
        <v>102</v>
      </c>
      <c r="CS189" s="481" t="s">
        <v>102</v>
      </c>
      <c r="CT189" s="481" t="s">
        <v>102</v>
      </c>
      <c r="CU189" s="481" t="s">
        <v>102</v>
      </c>
      <c r="CV189" s="481" t="s">
        <v>102</v>
      </c>
      <c r="CW189" s="481" t="s">
        <v>102</v>
      </c>
      <c r="CX189" s="481" t="s">
        <v>102</v>
      </c>
      <c r="CY189" s="481" t="s">
        <v>102</v>
      </c>
      <c r="CZ189" s="481" t="s">
        <v>102</v>
      </c>
      <c r="DA189" s="481" t="s">
        <v>102</v>
      </c>
      <c r="DB189" s="481" t="s">
        <v>102</v>
      </c>
      <c r="DC189" s="481" t="s">
        <v>102</v>
      </c>
      <c r="DD189" s="481" t="s">
        <v>102</v>
      </c>
      <c r="DE189" s="481" t="s">
        <v>102</v>
      </c>
      <c r="DF189" s="481" t="s">
        <v>102</v>
      </c>
      <c r="DG189" s="481" t="s">
        <v>102</v>
      </c>
      <c r="DH189" s="481" t="s">
        <v>102</v>
      </c>
      <c r="DI189" s="481" t="s">
        <v>102</v>
      </c>
      <c r="DJ189" s="481" t="s">
        <v>102</v>
      </c>
      <c r="DK189" s="481" t="s">
        <v>102</v>
      </c>
      <c r="DL189" s="481" t="s">
        <v>102</v>
      </c>
      <c r="DM189" s="481" t="s">
        <v>102</v>
      </c>
      <c r="DN189" s="481" t="s">
        <v>102</v>
      </c>
      <c r="DO189" s="481" t="s">
        <v>102</v>
      </c>
      <c r="DP189" s="481" t="s">
        <v>102</v>
      </c>
      <c r="DQ189" s="481" t="s">
        <v>102</v>
      </c>
      <c r="DR189" s="481" t="s">
        <v>102</v>
      </c>
      <c r="DS189" s="481" t="s">
        <v>102</v>
      </c>
      <c r="DT189" s="481" t="s">
        <v>102</v>
      </c>
      <c r="DU189" s="481" t="s">
        <v>102</v>
      </c>
      <c r="DV189" s="481" t="s">
        <v>102</v>
      </c>
      <c r="DW189" s="481" t="s">
        <v>102</v>
      </c>
      <c r="DX189" s="481" t="s">
        <v>102</v>
      </c>
      <c r="DY189" s="481" t="s">
        <v>102</v>
      </c>
      <c r="DZ189" s="481" t="s">
        <v>102</v>
      </c>
      <c r="EA189" s="481" t="s">
        <v>102</v>
      </c>
      <c r="EB189" s="481" t="s">
        <v>102</v>
      </c>
    </row>
    <row r="190" spans="1:132" x14ac:dyDescent="0.15">
      <c r="B190" s="481">
        <v>4575478</v>
      </c>
      <c r="C190" s="481" t="s">
        <v>102</v>
      </c>
      <c r="D190" s="481" t="s">
        <v>102</v>
      </c>
      <c r="E190" s="481" t="s">
        <v>102</v>
      </c>
      <c r="F190" s="481" t="s">
        <v>4825</v>
      </c>
      <c r="G190" s="481" t="s">
        <v>4826</v>
      </c>
      <c r="H190" s="481" t="s">
        <v>4827</v>
      </c>
      <c r="I190" s="481" t="s">
        <v>102</v>
      </c>
      <c r="J190" s="481" t="s">
        <v>102</v>
      </c>
      <c r="K190" s="481" t="s">
        <v>102</v>
      </c>
      <c r="L190" s="481" t="s">
        <v>102</v>
      </c>
      <c r="M190" s="481" t="s">
        <v>102</v>
      </c>
      <c r="N190" s="481" t="s">
        <v>102</v>
      </c>
      <c r="O190" s="481" t="s">
        <v>102</v>
      </c>
      <c r="P190" s="481" t="s">
        <v>102</v>
      </c>
      <c r="Q190" s="481" t="s">
        <v>102</v>
      </c>
      <c r="R190" s="481" t="s">
        <v>102</v>
      </c>
      <c r="S190" s="481" t="s">
        <v>102</v>
      </c>
      <c r="T190" s="481" t="s">
        <v>102</v>
      </c>
      <c r="U190" s="481" t="s">
        <v>102</v>
      </c>
      <c r="V190" s="481" t="s">
        <v>102</v>
      </c>
      <c r="W190" s="481" t="s">
        <v>102</v>
      </c>
      <c r="X190" s="481" t="s">
        <v>102</v>
      </c>
      <c r="Y190" s="481" t="s">
        <v>102</v>
      </c>
      <c r="Z190" s="481" t="s">
        <v>102</v>
      </c>
      <c r="AA190" s="481" t="s">
        <v>102</v>
      </c>
      <c r="AB190" s="481" t="s">
        <v>102</v>
      </c>
      <c r="AC190" s="481" t="s">
        <v>102</v>
      </c>
      <c r="AD190" s="481" t="s">
        <v>102</v>
      </c>
      <c r="AE190" s="481" t="s">
        <v>102</v>
      </c>
      <c r="AF190" s="481" t="s">
        <v>102</v>
      </c>
      <c r="AG190" s="481" t="s">
        <v>102</v>
      </c>
      <c r="AH190" s="481" t="s">
        <v>102</v>
      </c>
      <c r="AI190" s="481" t="s">
        <v>102</v>
      </c>
      <c r="AJ190" s="481" t="s">
        <v>102</v>
      </c>
      <c r="AK190" s="481" t="s">
        <v>102</v>
      </c>
      <c r="AL190" s="481" t="s">
        <v>102</v>
      </c>
      <c r="AM190" s="481" t="s">
        <v>102</v>
      </c>
      <c r="AN190" s="481" t="s">
        <v>102</v>
      </c>
      <c r="AO190" s="481" t="s">
        <v>102</v>
      </c>
      <c r="AP190" s="481" t="s">
        <v>102</v>
      </c>
      <c r="AQ190" s="481" t="s">
        <v>102</v>
      </c>
      <c r="AR190" s="481" t="s">
        <v>102</v>
      </c>
      <c r="AS190" s="481" t="s">
        <v>102</v>
      </c>
      <c r="AT190" s="481" t="s">
        <v>102</v>
      </c>
      <c r="AU190" s="481" t="s">
        <v>102</v>
      </c>
      <c r="AV190" s="481" t="s">
        <v>102</v>
      </c>
      <c r="AW190" s="481" t="s">
        <v>102</v>
      </c>
      <c r="AX190" s="481" t="s">
        <v>102</v>
      </c>
      <c r="AY190" s="481" t="s">
        <v>102</v>
      </c>
      <c r="AZ190" s="481" t="s">
        <v>102</v>
      </c>
      <c r="BA190" s="481" t="s">
        <v>102</v>
      </c>
      <c r="BB190" s="481" t="s">
        <v>102</v>
      </c>
      <c r="BC190" s="481" t="s">
        <v>102</v>
      </c>
      <c r="BD190" s="481" t="s">
        <v>102</v>
      </c>
      <c r="BE190" s="481" t="s">
        <v>102</v>
      </c>
      <c r="BF190" s="481" t="s">
        <v>102</v>
      </c>
      <c r="BG190" s="481" t="s">
        <v>102</v>
      </c>
      <c r="BH190" s="481" t="s">
        <v>102</v>
      </c>
      <c r="BI190" s="481" t="s">
        <v>102</v>
      </c>
      <c r="BJ190" s="481" t="s">
        <v>102</v>
      </c>
      <c r="BK190" s="481" t="s">
        <v>102</v>
      </c>
      <c r="BL190" s="481" t="s">
        <v>102</v>
      </c>
      <c r="BM190" s="481" t="s">
        <v>102</v>
      </c>
      <c r="BN190" s="481" t="s">
        <v>102</v>
      </c>
      <c r="BO190" s="481" t="s">
        <v>102</v>
      </c>
      <c r="BP190" s="481" t="s">
        <v>102</v>
      </c>
      <c r="BQ190" s="481" t="s">
        <v>102</v>
      </c>
      <c r="BR190" s="481" t="s">
        <v>102</v>
      </c>
      <c r="BS190" s="481" t="s">
        <v>102</v>
      </c>
      <c r="BT190" s="481" t="s">
        <v>102</v>
      </c>
      <c r="BU190" s="481" t="s">
        <v>102</v>
      </c>
      <c r="BV190" s="481" t="s">
        <v>102</v>
      </c>
      <c r="BW190" s="481" t="s">
        <v>102</v>
      </c>
      <c r="BX190" s="481" t="s">
        <v>102</v>
      </c>
      <c r="BY190" s="481" t="s">
        <v>102</v>
      </c>
      <c r="BZ190" s="481" t="s">
        <v>102</v>
      </c>
      <c r="CA190" s="481" t="s">
        <v>102</v>
      </c>
      <c r="CB190" s="481" t="s">
        <v>102</v>
      </c>
      <c r="CC190" s="481" t="s">
        <v>102</v>
      </c>
      <c r="CD190" s="481" t="s">
        <v>102</v>
      </c>
      <c r="CE190" s="481" t="s">
        <v>102</v>
      </c>
      <c r="CF190" s="481" t="s">
        <v>102</v>
      </c>
      <c r="CG190" s="481" t="s">
        <v>102</v>
      </c>
      <c r="CH190" s="481" t="s">
        <v>102</v>
      </c>
      <c r="CI190" s="481" t="s">
        <v>102</v>
      </c>
      <c r="CJ190" s="481" t="s">
        <v>102</v>
      </c>
      <c r="CK190" s="481" t="s">
        <v>102</v>
      </c>
      <c r="CL190" s="481" t="s">
        <v>102</v>
      </c>
      <c r="CM190" s="481" t="s">
        <v>102</v>
      </c>
      <c r="CN190" s="481" t="s">
        <v>102</v>
      </c>
      <c r="CO190" s="481" t="s">
        <v>102</v>
      </c>
      <c r="CP190" s="481" t="s">
        <v>102</v>
      </c>
      <c r="CQ190" s="481" t="s">
        <v>102</v>
      </c>
      <c r="CR190" s="481" t="s">
        <v>102</v>
      </c>
      <c r="CS190" s="481" t="s">
        <v>102</v>
      </c>
      <c r="CT190" s="481" t="s">
        <v>102</v>
      </c>
      <c r="CU190" s="481" t="s">
        <v>102</v>
      </c>
      <c r="CV190" s="481" t="s">
        <v>102</v>
      </c>
      <c r="CW190" s="481" t="s">
        <v>102</v>
      </c>
      <c r="CX190" s="481" t="s">
        <v>102</v>
      </c>
      <c r="CY190" s="481" t="s">
        <v>102</v>
      </c>
      <c r="CZ190" s="481" t="s">
        <v>102</v>
      </c>
      <c r="DA190" s="481" t="s">
        <v>102</v>
      </c>
      <c r="DB190" s="481" t="s">
        <v>102</v>
      </c>
      <c r="DC190" s="481" t="s">
        <v>102</v>
      </c>
      <c r="DD190" s="481" t="s">
        <v>102</v>
      </c>
      <c r="DE190" s="481" t="s">
        <v>102</v>
      </c>
      <c r="DF190" s="481" t="s">
        <v>102</v>
      </c>
      <c r="DG190" s="481" t="s">
        <v>102</v>
      </c>
      <c r="DH190" s="481" t="s">
        <v>102</v>
      </c>
      <c r="DI190" s="481" t="s">
        <v>102</v>
      </c>
      <c r="DJ190" s="481" t="s">
        <v>102</v>
      </c>
      <c r="DK190" s="481" t="s">
        <v>102</v>
      </c>
      <c r="DL190" s="481" t="s">
        <v>102</v>
      </c>
      <c r="DM190" s="481" t="s">
        <v>102</v>
      </c>
      <c r="DN190" s="481" t="s">
        <v>102</v>
      </c>
      <c r="DO190" s="481" t="s">
        <v>102</v>
      </c>
      <c r="DP190" s="481" t="s">
        <v>102</v>
      </c>
      <c r="DQ190" s="481" t="s">
        <v>102</v>
      </c>
      <c r="DR190" s="481" t="s">
        <v>102</v>
      </c>
      <c r="DS190" s="481" t="s">
        <v>102</v>
      </c>
      <c r="DT190" s="481" t="s">
        <v>102</v>
      </c>
      <c r="DU190" s="481" t="s">
        <v>102</v>
      </c>
      <c r="DV190" s="481" t="s">
        <v>102</v>
      </c>
      <c r="DW190" s="481" t="s">
        <v>102</v>
      </c>
      <c r="DX190" s="481" t="s">
        <v>102</v>
      </c>
      <c r="DY190" s="481" t="s">
        <v>102</v>
      </c>
      <c r="DZ190" s="481" t="s">
        <v>102</v>
      </c>
      <c r="EA190" s="481" t="s">
        <v>102</v>
      </c>
      <c r="EB190" s="481" t="s">
        <v>102</v>
      </c>
    </row>
    <row r="191" spans="1:132" x14ac:dyDescent="0.15">
      <c r="A191" s="485"/>
      <c r="B191" s="481">
        <v>4305562</v>
      </c>
      <c r="C191" s="481" t="s">
        <v>102</v>
      </c>
      <c r="D191" s="481" t="s">
        <v>102</v>
      </c>
      <c r="E191" s="481" t="s">
        <v>4603</v>
      </c>
      <c r="F191" s="481" t="s">
        <v>1937</v>
      </c>
      <c r="G191" s="481" t="s">
        <v>102</v>
      </c>
      <c r="H191" s="481" t="s">
        <v>102</v>
      </c>
      <c r="I191" s="481" t="s">
        <v>102</v>
      </c>
      <c r="J191" s="481" t="s">
        <v>102</v>
      </c>
      <c r="K191" s="481" t="s">
        <v>102</v>
      </c>
      <c r="L191" s="481" t="s">
        <v>102</v>
      </c>
      <c r="M191" s="481" t="s">
        <v>102</v>
      </c>
      <c r="N191" s="481" t="s">
        <v>102</v>
      </c>
      <c r="O191" s="481" t="s">
        <v>102</v>
      </c>
      <c r="P191" s="481" t="s">
        <v>102</v>
      </c>
      <c r="Q191" s="481" t="s">
        <v>102</v>
      </c>
      <c r="R191" s="481" t="s">
        <v>102</v>
      </c>
      <c r="S191" s="481" t="s">
        <v>102</v>
      </c>
      <c r="T191" s="481" t="s">
        <v>102</v>
      </c>
      <c r="U191" s="481" t="s">
        <v>102</v>
      </c>
      <c r="V191" s="481" t="s">
        <v>102</v>
      </c>
      <c r="W191" s="481" t="s">
        <v>102</v>
      </c>
      <c r="X191" s="481" t="s">
        <v>102</v>
      </c>
      <c r="Y191" s="481" t="s">
        <v>102</v>
      </c>
      <c r="Z191" s="481" t="s">
        <v>102</v>
      </c>
      <c r="AA191" s="481" t="s">
        <v>102</v>
      </c>
      <c r="AB191" s="481" t="s">
        <v>102</v>
      </c>
      <c r="AC191" s="481" t="s">
        <v>102</v>
      </c>
      <c r="AD191" s="481" t="s">
        <v>102</v>
      </c>
      <c r="AE191" s="481" t="s">
        <v>102</v>
      </c>
      <c r="AF191" s="481" t="s">
        <v>102</v>
      </c>
      <c r="AG191" s="481" t="s">
        <v>102</v>
      </c>
      <c r="AH191" s="481" t="s">
        <v>102</v>
      </c>
      <c r="AI191" s="481" t="s">
        <v>102</v>
      </c>
      <c r="AJ191" s="481" t="s">
        <v>102</v>
      </c>
      <c r="AK191" s="481" t="s">
        <v>102</v>
      </c>
      <c r="AL191" s="481" t="s">
        <v>102</v>
      </c>
      <c r="AM191" s="481" t="s">
        <v>102</v>
      </c>
      <c r="AN191" s="481" t="s">
        <v>102</v>
      </c>
      <c r="AO191" s="481" t="s">
        <v>102</v>
      </c>
      <c r="AP191" s="481" t="s">
        <v>102</v>
      </c>
      <c r="AQ191" s="481" t="s">
        <v>102</v>
      </c>
      <c r="AR191" s="481" t="s">
        <v>102</v>
      </c>
      <c r="AS191" s="481" t="s">
        <v>102</v>
      </c>
      <c r="AT191" s="481" t="s">
        <v>102</v>
      </c>
      <c r="AU191" s="481" t="s">
        <v>102</v>
      </c>
      <c r="AV191" s="481" t="s">
        <v>102</v>
      </c>
      <c r="AW191" s="481" t="s">
        <v>102</v>
      </c>
      <c r="AX191" s="481" t="s">
        <v>102</v>
      </c>
      <c r="AY191" s="481" t="s">
        <v>102</v>
      </c>
      <c r="AZ191" s="481" t="s">
        <v>102</v>
      </c>
      <c r="BA191" s="481" t="s">
        <v>102</v>
      </c>
      <c r="BB191" s="481" t="s">
        <v>102</v>
      </c>
      <c r="BC191" s="481" t="s">
        <v>102</v>
      </c>
      <c r="BD191" s="481" t="s">
        <v>102</v>
      </c>
      <c r="BE191" s="481" t="s">
        <v>102</v>
      </c>
      <c r="BF191" s="481" t="s">
        <v>102</v>
      </c>
      <c r="BG191" s="481" t="s">
        <v>102</v>
      </c>
      <c r="BH191" s="481" t="s">
        <v>102</v>
      </c>
      <c r="BI191" s="481" t="s">
        <v>102</v>
      </c>
      <c r="BJ191" s="481" t="s">
        <v>102</v>
      </c>
      <c r="BK191" s="481" t="s">
        <v>102</v>
      </c>
      <c r="BL191" s="481" t="s">
        <v>102</v>
      </c>
      <c r="BM191" s="481" t="s">
        <v>102</v>
      </c>
      <c r="BN191" s="481" t="s">
        <v>102</v>
      </c>
      <c r="BO191" s="481" t="s">
        <v>102</v>
      </c>
      <c r="BP191" s="481" t="s">
        <v>102</v>
      </c>
      <c r="BQ191" s="481" t="s">
        <v>102</v>
      </c>
      <c r="BR191" s="481" t="s">
        <v>102</v>
      </c>
      <c r="BS191" s="481" t="s">
        <v>102</v>
      </c>
      <c r="BT191" s="481" t="s">
        <v>102</v>
      </c>
      <c r="BU191" s="481" t="s">
        <v>102</v>
      </c>
      <c r="BV191" s="481" t="s">
        <v>102</v>
      </c>
      <c r="BW191" s="481" t="s">
        <v>102</v>
      </c>
      <c r="BX191" s="481" t="s">
        <v>102</v>
      </c>
      <c r="BY191" s="481" t="s">
        <v>102</v>
      </c>
      <c r="BZ191" s="481" t="s">
        <v>102</v>
      </c>
      <c r="CA191" s="481" t="s">
        <v>102</v>
      </c>
      <c r="CB191" s="481" t="s">
        <v>102</v>
      </c>
      <c r="CC191" s="481" t="s">
        <v>102</v>
      </c>
      <c r="CD191" s="481" t="s">
        <v>102</v>
      </c>
      <c r="CE191" s="481" t="s">
        <v>102</v>
      </c>
      <c r="CF191" s="481" t="s">
        <v>102</v>
      </c>
      <c r="CG191" s="481" t="s">
        <v>102</v>
      </c>
      <c r="CH191" s="481" t="s">
        <v>102</v>
      </c>
      <c r="CI191" s="481" t="s">
        <v>102</v>
      </c>
      <c r="CJ191" s="481" t="s">
        <v>102</v>
      </c>
      <c r="CK191" s="481" t="s">
        <v>102</v>
      </c>
      <c r="CL191" s="481" t="s">
        <v>102</v>
      </c>
      <c r="CM191" s="481" t="s">
        <v>102</v>
      </c>
      <c r="CN191" s="481" t="s">
        <v>102</v>
      </c>
      <c r="CO191" s="481" t="s">
        <v>102</v>
      </c>
      <c r="CP191" s="481" t="s">
        <v>102</v>
      </c>
      <c r="CQ191" s="481" t="s">
        <v>102</v>
      </c>
      <c r="CR191" s="481" t="s">
        <v>102</v>
      </c>
      <c r="CS191" s="481" t="s">
        <v>102</v>
      </c>
      <c r="CT191" s="481" t="s">
        <v>102</v>
      </c>
      <c r="CU191" s="481" t="s">
        <v>102</v>
      </c>
      <c r="CV191" s="481" t="s">
        <v>102</v>
      </c>
      <c r="CW191" s="481" t="s">
        <v>102</v>
      </c>
      <c r="CX191" s="481" t="s">
        <v>102</v>
      </c>
      <c r="CY191" s="481" t="s">
        <v>102</v>
      </c>
      <c r="CZ191" s="481" t="s">
        <v>102</v>
      </c>
      <c r="DA191" s="481" t="s">
        <v>102</v>
      </c>
      <c r="DB191" s="481" t="s">
        <v>102</v>
      </c>
      <c r="DC191" s="481" t="s">
        <v>102</v>
      </c>
      <c r="DD191" s="481" t="s">
        <v>102</v>
      </c>
      <c r="DE191" s="481" t="s">
        <v>102</v>
      </c>
      <c r="DF191" s="481" t="s">
        <v>102</v>
      </c>
      <c r="DG191" s="481" t="s">
        <v>102</v>
      </c>
      <c r="DH191" s="481" t="s">
        <v>102</v>
      </c>
      <c r="DI191" s="481" t="s">
        <v>102</v>
      </c>
      <c r="DJ191" s="481" t="s">
        <v>102</v>
      </c>
      <c r="DK191" s="481" t="s">
        <v>102</v>
      </c>
      <c r="DL191" s="481" t="s">
        <v>102</v>
      </c>
      <c r="DM191" s="481" t="s">
        <v>102</v>
      </c>
      <c r="DN191" s="481" t="s">
        <v>102</v>
      </c>
      <c r="DO191" s="481" t="s">
        <v>102</v>
      </c>
      <c r="DP191" s="481" t="s">
        <v>102</v>
      </c>
      <c r="DQ191" s="481" t="s">
        <v>102</v>
      </c>
      <c r="DR191" s="481" t="s">
        <v>102</v>
      </c>
      <c r="DS191" s="481" t="s">
        <v>102</v>
      </c>
      <c r="DT191" s="481" t="s">
        <v>102</v>
      </c>
      <c r="DU191" s="481" t="s">
        <v>102</v>
      </c>
      <c r="DV191" s="481" t="s">
        <v>102</v>
      </c>
      <c r="DW191" s="481" t="s">
        <v>102</v>
      </c>
      <c r="DX191" s="481" t="s">
        <v>102</v>
      </c>
      <c r="DY191" s="481" t="s">
        <v>102</v>
      </c>
      <c r="DZ191" s="481" t="s">
        <v>102</v>
      </c>
      <c r="EA191" s="481" t="s">
        <v>102</v>
      </c>
      <c r="EB191" s="481" t="s">
        <v>102</v>
      </c>
    </row>
    <row r="192" spans="1:132" x14ac:dyDescent="0.15">
      <c r="B192" s="481">
        <v>4344001</v>
      </c>
      <c r="C192" s="481" t="s">
        <v>102</v>
      </c>
      <c r="D192" s="481" t="s">
        <v>102</v>
      </c>
      <c r="E192" s="481" t="s">
        <v>102</v>
      </c>
      <c r="F192" s="481" t="s">
        <v>102</v>
      </c>
      <c r="G192" s="481" t="s">
        <v>102</v>
      </c>
      <c r="H192" s="481" t="s">
        <v>102</v>
      </c>
      <c r="I192" s="481" t="s">
        <v>102</v>
      </c>
      <c r="J192" s="481" t="s">
        <v>102</v>
      </c>
      <c r="K192" s="481" t="s">
        <v>102</v>
      </c>
      <c r="L192" s="481" t="s">
        <v>102</v>
      </c>
      <c r="M192" s="481" t="s">
        <v>102</v>
      </c>
      <c r="N192" s="481" t="s">
        <v>102</v>
      </c>
      <c r="O192" s="481" t="s">
        <v>102</v>
      </c>
      <c r="P192" s="481" t="s">
        <v>102</v>
      </c>
      <c r="Q192" s="481" t="s">
        <v>102</v>
      </c>
      <c r="R192" s="481" t="s">
        <v>102</v>
      </c>
      <c r="S192" s="481" t="s">
        <v>102</v>
      </c>
      <c r="T192" s="481" t="s">
        <v>102</v>
      </c>
      <c r="U192" s="481" t="s">
        <v>102</v>
      </c>
      <c r="V192" s="481" t="s">
        <v>102</v>
      </c>
      <c r="W192" s="481" t="s">
        <v>102</v>
      </c>
      <c r="X192" s="481" t="s">
        <v>102</v>
      </c>
      <c r="Y192" s="481" t="s">
        <v>102</v>
      </c>
      <c r="Z192" s="481" t="s">
        <v>102</v>
      </c>
      <c r="AA192" s="481" t="s">
        <v>102</v>
      </c>
      <c r="AB192" s="481" t="s">
        <v>102</v>
      </c>
      <c r="AC192" s="481" t="s">
        <v>102</v>
      </c>
      <c r="AD192" s="481" t="s">
        <v>102</v>
      </c>
      <c r="AE192" s="481" t="s">
        <v>102</v>
      </c>
      <c r="AF192" s="481" t="s">
        <v>102</v>
      </c>
      <c r="AG192" s="481" t="s">
        <v>102</v>
      </c>
      <c r="AH192" s="481" t="s">
        <v>102</v>
      </c>
      <c r="AI192" s="481" t="s">
        <v>102</v>
      </c>
      <c r="AJ192" s="481" t="s">
        <v>102</v>
      </c>
      <c r="AK192" s="481" t="s">
        <v>102</v>
      </c>
      <c r="AL192" s="481" t="s">
        <v>102</v>
      </c>
      <c r="AM192" s="481" t="s">
        <v>102</v>
      </c>
      <c r="AN192" s="481" t="s">
        <v>102</v>
      </c>
      <c r="AO192" s="481" t="s">
        <v>102</v>
      </c>
      <c r="AP192" s="481" t="s">
        <v>102</v>
      </c>
      <c r="AQ192" s="481" t="s">
        <v>102</v>
      </c>
      <c r="AR192" s="481" t="s">
        <v>102</v>
      </c>
      <c r="AS192" s="481" t="s">
        <v>102</v>
      </c>
      <c r="AT192" s="481" t="s">
        <v>102</v>
      </c>
      <c r="AU192" s="481" t="s">
        <v>102</v>
      </c>
      <c r="AV192" s="481" t="s">
        <v>102</v>
      </c>
      <c r="AW192" s="481" t="s">
        <v>102</v>
      </c>
      <c r="AX192" s="481" t="s">
        <v>102</v>
      </c>
      <c r="AY192" s="481" t="s">
        <v>102</v>
      </c>
      <c r="AZ192" s="481" t="s">
        <v>102</v>
      </c>
      <c r="BA192" s="481" t="s">
        <v>102</v>
      </c>
      <c r="BB192" s="481" t="s">
        <v>102</v>
      </c>
      <c r="BC192" s="481" t="s">
        <v>102</v>
      </c>
      <c r="BD192" s="481" t="s">
        <v>102</v>
      </c>
      <c r="BE192" s="481" t="s">
        <v>102</v>
      </c>
      <c r="BF192" s="481" t="s">
        <v>102</v>
      </c>
      <c r="BG192" s="481" t="s">
        <v>102</v>
      </c>
      <c r="BH192" s="481" t="s">
        <v>102</v>
      </c>
      <c r="BI192" s="481" t="s">
        <v>102</v>
      </c>
      <c r="BJ192" s="481" t="s">
        <v>102</v>
      </c>
      <c r="BK192" s="481" t="s">
        <v>102</v>
      </c>
      <c r="BL192" s="481" t="s">
        <v>102</v>
      </c>
      <c r="BM192" s="481" t="s">
        <v>102</v>
      </c>
      <c r="BN192" s="481" t="s">
        <v>102</v>
      </c>
      <c r="BO192" s="481" t="s">
        <v>102</v>
      </c>
      <c r="BP192" s="481" t="s">
        <v>102</v>
      </c>
      <c r="BQ192" s="481" t="s">
        <v>102</v>
      </c>
      <c r="BR192" s="481" t="s">
        <v>102</v>
      </c>
      <c r="BS192" s="481" t="s">
        <v>102</v>
      </c>
      <c r="BT192" s="481" t="s">
        <v>102</v>
      </c>
      <c r="BU192" s="481" t="s">
        <v>102</v>
      </c>
      <c r="BV192" s="481" t="s">
        <v>102</v>
      </c>
      <c r="BW192" s="481" t="s">
        <v>102</v>
      </c>
      <c r="BX192" s="481" t="s">
        <v>102</v>
      </c>
      <c r="BY192" s="481" t="s">
        <v>102</v>
      </c>
      <c r="BZ192" s="481" t="s">
        <v>102</v>
      </c>
      <c r="CA192" s="481" t="s">
        <v>102</v>
      </c>
      <c r="CB192" s="481" t="s">
        <v>102</v>
      </c>
      <c r="CC192" s="481" t="s">
        <v>102</v>
      </c>
      <c r="CD192" s="481" t="s">
        <v>102</v>
      </c>
      <c r="CE192" s="481" t="s">
        <v>102</v>
      </c>
      <c r="CF192" s="481" t="s">
        <v>102</v>
      </c>
      <c r="CG192" s="481" t="s">
        <v>102</v>
      </c>
      <c r="CH192" s="481" t="s">
        <v>102</v>
      </c>
      <c r="CI192" s="481" t="s">
        <v>102</v>
      </c>
      <c r="CJ192" s="481" t="s">
        <v>102</v>
      </c>
      <c r="CK192" s="481" t="s">
        <v>102</v>
      </c>
      <c r="CL192" s="481" t="s">
        <v>102</v>
      </c>
      <c r="CM192" s="481" t="s">
        <v>102</v>
      </c>
      <c r="CN192" s="481" t="s">
        <v>102</v>
      </c>
      <c r="CO192" s="481" t="s">
        <v>102</v>
      </c>
      <c r="CP192" s="481" t="s">
        <v>102</v>
      </c>
      <c r="CQ192" s="481" t="s">
        <v>102</v>
      </c>
      <c r="CR192" s="481" t="s">
        <v>102</v>
      </c>
      <c r="CS192" s="481" t="s">
        <v>102</v>
      </c>
      <c r="CT192" s="481" t="s">
        <v>102</v>
      </c>
      <c r="CU192" s="481" t="s">
        <v>102</v>
      </c>
      <c r="CV192" s="481" t="s">
        <v>102</v>
      </c>
      <c r="CW192" s="481" t="s">
        <v>102</v>
      </c>
      <c r="CX192" s="481" t="s">
        <v>102</v>
      </c>
      <c r="CY192" s="481" t="s">
        <v>102</v>
      </c>
      <c r="CZ192" s="481" t="s">
        <v>102</v>
      </c>
      <c r="DA192" s="481" t="s">
        <v>102</v>
      </c>
      <c r="DB192" s="481" t="s">
        <v>102</v>
      </c>
      <c r="DC192" s="481" t="s">
        <v>102</v>
      </c>
      <c r="DD192" s="481" t="s">
        <v>102</v>
      </c>
      <c r="DE192" s="481" t="s">
        <v>102</v>
      </c>
      <c r="DF192" s="481" t="s">
        <v>102</v>
      </c>
      <c r="DG192" s="481" t="s">
        <v>102</v>
      </c>
      <c r="DH192" s="481" t="s">
        <v>102</v>
      </c>
      <c r="DI192" s="481" t="s">
        <v>102</v>
      </c>
      <c r="DJ192" s="481" t="s">
        <v>102</v>
      </c>
      <c r="DK192" s="481" t="s">
        <v>102</v>
      </c>
      <c r="DL192" s="481" t="s">
        <v>102</v>
      </c>
      <c r="DM192" s="481" t="s">
        <v>102</v>
      </c>
      <c r="DN192" s="481" t="s">
        <v>102</v>
      </c>
      <c r="DO192" s="481" t="s">
        <v>102</v>
      </c>
      <c r="DP192" s="481" t="s">
        <v>102</v>
      </c>
      <c r="DQ192" s="481" t="s">
        <v>102</v>
      </c>
      <c r="DR192" s="481" t="s">
        <v>102</v>
      </c>
      <c r="DS192" s="481" t="s">
        <v>102</v>
      </c>
      <c r="DT192" s="481" t="s">
        <v>102</v>
      </c>
      <c r="DU192" s="481" t="s">
        <v>102</v>
      </c>
      <c r="DV192" s="481" t="s">
        <v>102</v>
      </c>
      <c r="DW192" s="481" t="s">
        <v>102</v>
      </c>
      <c r="DX192" s="481" t="s">
        <v>102</v>
      </c>
      <c r="DY192" s="481" t="s">
        <v>102</v>
      </c>
      <c r="DZ192" s="481" t="s">
        <v>102</v>
      </c>
      <c r="EA192" s="481" t="s">
        <v>102</v>
      </c>
      <c r="EB192" s="481" t="s">
        <v>102</v>
      </c>
    </row>
    <row r="193" spans="1:132" x14ac:dyDescent="0.15">
      <c r="B193" s="481">
        <v>4324237</v>
      </c>
      <c r="C193" s="481" t="s">
        <v>102</v>
      </c>
      <c r="D193" s="481" t="s">
        <v>102</v>
      </c>
      <c r="E193" s="481" t="s">
        <v>102</v>
      </c>
      <c r="F193" s="481" t="s">
        <v>102</v>
      </c>
      <c r="G193" s="481" t="s">
        <v>5119</v>
      </c>
      <c r="H193" s="481" t="s">
        <v>102</v>
      </c>
      <c r="I193" s="481" t="s">
        <v>4831</v>
      </c>
      <c r="J193" s="481" t="s">
        <v>5119</v>
      </c>
      <c r="K193" s="481" t="s">
        <v>4832</v>
      </c>
      <c r="L193" s="481" t="s">
        <v>4833</v>
      </c>
      <c r="M193" s="481" t="s">
        <v>102</v>
      </c>
      <c r="N193" s="481" t="s">
        <v>102</v>
      </c>
      <c r="O193" s="481" t="s">
        <v>102</v>
      </c>
      <c r="P193" s="481" t="s">
        <v>102</v>
      </c>
      <c r="Q193" s="481" t="s">
        <v>102</v>
      </c>
      <c r="R193" s="481" t="s">
        <v>102</v>
      </c>
      <c r="S193" s="481" t="s">
        <v>102</v>
      </c>
      <c r="T193" s="481" t="s">
        <v>102</v>
      </c>
      <c r="U193" s="481" t="s">
        <v>102</v>
      </c>
      <c r="V193" s="481" t="s">
        <v>102</v>
      </c>
      <c r="W193" s="481" t="s">
        <v>102</v>
      </c>
      <c r="X193" s="481" t="s">
        <v>102</v>
      </c>
      <c r="Y193" s="481" t="s">
        <v>102</v>
      </c>
      <c r="Z193" s="481" t="s">
        <v>102</v>
      </c>
      <c r="AA193" s="481" t="s">
        <v>102</v>
      </c>
      <c r="AB193" s="481" t="s">
        <v>102</v>
      </c>
      <c r="AC193" s="481" t="s">
        <v>102</v>
      </c>
      <c r="AD193" s="481" t="s">
        <v>102</v>
      </c>
      <c r="AE193" s="481" t="s">
        <v>102</v>
      </c>
      <c r="AF193" s="481" t="s">
        <v>102</v>
      </c>
      <c r="AG193" s="481" t="s">
        <v>102</v>
      </c>
      <c r="AH193" s="481" t="s">
        <v>102</v>
      </c>
      <c r="AI193" s="481" t="s">
        <v>102</v>
      </c>
      <c r="AJ193" s="481" t="s">
        <v>102</v>
      </c>
      <c r="AK193" s="481" t="s">
        <v>102</v>
      </c>
      <c r="AL193" s="481" t="s">
        <v>102</v>
      </c>
      <c r="AM193" s="481" t="s">
        <v>102</v>
      </c>
      <c r="AN193" s="481" t="s">
        <v>102</v>
      </c>
      <c r="AO193" s="481" t="s">
        <v>102</v>
      </c>
      <c r="AP193" s="481" t="s">
        <v>102</v>
      </c>
      <c r="AQ193" s="481" t="s">
        <v>102</v>
      </c>
      <c r="AR193" s="481" t="s">
        <v>102</v>
      </c>
      <c r="AS193" s="481" t="s">
        <v>102</v>
      </c>
      <c r="AT193" s="481" t="s">
        <v>102</v>
      </c>
      <c r="AU193" s="481" t="s">
        <v>102</v>
      </c>
      <c r="AV193" s="481" t="s">
        <v>102</v>
      </c>
      <c r="AW193" s="481" t="s">
        <v>102</v>
      </c>
      <c r="AX193" s="481" t="s">
        <v>102</v>
      </c>
      <c r="AY193" s="481" t="s">
        <v>102</v>
      </c>
      <c r="AZ193" s="481" t="s">
        <v>102</v>
      </c>
      <c r="BA193" s="481" t="s">
        <v>102</v>
      </c>
      <c r="BB193" s="481" t="s">
        <v>102</v>
      </c>
      <c r="BC193" s="481" t="s">
        <v>102</v>
      </c>
      <c r="BD193" s="481" t="s">
        <v>102</v>
      </c>
      <c r="BE193" s="481" t="s">
        <v>102</v>
      </c>
      <c r="BF193" s="481" t="s">
        <v>102</v>
      </c>
      <c r="BG193" s="481" t="s">
        <v>102</v>
      </c>
      <c r="BH193" s="481" t="s">
        <v>102</v>
      </c>
      <c r="BI193" s="481" t="s">
        <v>102</v>
      </c>
      <c r="BJ193" s="481" t="s">
        <v>102</v>
      </c>
      <c r="BK193" s="481" t="s">
        <v>102</v>
      </c>
      <c r="BL193" s="481" t="s">
        <v>102</v>
      </c>
      <c r="BM193" s="481" t="s">
        <v>102</v>
      </c>
      <c r="BN193" s="481" t="s">
        <v>102</v>
      </c>
      <c r="BO193" s="481" t="s">
        <v>102</v>
      </c>
      <c r="BP193" s="481" t="s">
        <v>102</v>
      </c>
      <c r="BQ193" s="481" t="s">
        <v>102</v>
      </c>
      <c r="BR193" s="481" t="s">
        <v>102</v>
      </c>
      <c r="BS193" s="481" t="s">
        <v>102</v>
      </c>
      <c r="BT193" s="481" t="s">
        <v>102</v>
      </c>
      <c r="BU193" s="481" t="s">
        <v>102</v>
      </c>
      <c r="BV193" s="481" t="s">
        <v>102</v>
      </c>
      <c r="BW193" s="481" t="s">
        <v>102</v>
      </c>
      <c r="BX193" s="481" t="s">
        <v>102</v>
      </c>
      <c r="BY193" s="481" t="s">
        <v>102</v>
      </c>
      <c r="BZ193" s="481" t="s">
        <v>102</v>
      </c>
      <c r="CA193" s="481" t="s">
        <v>102</v>
      </c>
      <c r="CB193" s="481" t="s">
        <v>102</v>
      </c>
      <c r="CC193" s="481" t="s">
        <v>102</v>
      </c>
      <c r="CD193" s="481" t="s">
        <v>102</v>
      </c>
      <c r="CE193" s="481" t="s">
        <v>102</v>
      </c>
      <c r="CF193" s="481" t="s">
        <v>102</v>
      </c>
      <c r="CG193" s="481" t="s">
        <v>102</v>
      </c>
      <c r="CH193" s="481" t="s">
        <v>102</v>
      </c>
      <c r="CI193" s="481" t="s">
        <v>102</v>
      </c>
      <c r="CJ193" s="481" t="s">
        <v>102</v>
      </c>
      <c r="CK193" s="481" t="s">
        <v>102</v>
      </c>
      <c r="CL193" s="481" t="s">
        <v>102</v>
      </c>
      <c r="CM193" s="481" t="s">
        <v>102</v>
      </c>
      <c r="CN193" s="481" t="s">
        <v>102</v>
      </c>
      <c r="CO193" s="481" t="s">
        <v>102</v>
      </c>
      <c r="CP193" s="481" t="s">
        <v>102</v>
      </c>
      <c r="CQ193" s="481" t="s">
        <v>102</v>
      </c>
      <c r="CR193" s="481" t="s">
        <v>102</v>
      </c>
      <c r="CS193" s="481" t="s">
        <v>102</v>
      </c>
      <c r="CT193" s="481" t="s">
        <v>102</v>
      </c>
      <c r="CU193" s="481" t="s">
        <v>102</v>
      </c>
      <c r="CV193" s="481" t="s">
        <v>102</v>
      </c>
      <c r="CW193" s="481" t="s">
        <v>102</v>
      </c>
      <c r="CX193" s="481" t="s">
        <v>102</v>
      </c>
      <c r="CY193" s="481" t="s">
        <v>102</v>
      </c>
      <c r="CZ193" s="481" t="s">
        <v>102</v>
      </c>
      <c r="DA193" s="481" t="s">
        <v>102</v>
      </c>
      <c r="DB193" s="481" t="s">
        <v>102</v>
      </c>
      <c r="DC193" s="481" t="s">
        <v>102</v>
      </c>
      <c r="DD193" s="481" t="s">
        <v>102</v>
      </c>
      <c r="DE193" s="481" t="s">
        <v>102</v>
      </c>
      <c r="DF193" s="481" t="s">
        <v>102</v>
      </c>
      <c r="DG193" s="481" t="s">
        <v>102</v>
      </c>
      <c r="DH193" s="481" t="s">
        <v>102</v>
      </c>
      <c r="DI193" s="481" t="s">
        <v>102</v>
      </c>
      <c r="DJ193" s="481" t="s">
        <v>102</v>
      </c>
      <c r="DK193" s="481" t="s">
        <v>102</v>
      </c>
      <c r="DL193" s="481" t="s">
        <v>102</v>
      </c>
      <c r="DM193" s="481" t="s">
        <v>102</v>
      </c>
      <c r="DN193" s="481" t="s">
        <v>102</v>
      </c>
      <c r="DO193" s="481" t="s">
        <v>102</v>
      </c>
      <c r="DP193" s="481" t="s">
        <v>102</v>
      </c>
      <c r="DQ193" s="481" t="s">
        <v>102</v>
      </c>
      <c r="DR193" s="481" t="s">
        <v>102</v>
      </c>
      <c r="DS193" s="481" t="s">
        <v>102</v>
      </c>
      <c r="DT193" s="481" t="s">
        <v>102</v>
      </c>
      <c r="DU193" s="481" t="s">
        <v>102</v>
      </c>
      <c r="DV193" s="481" t="s">
        <v>102</v>
      </c>
      <c r="DW193" s="481" t="s">
        <v>102</v>
      </c>
      <c r="DX193" s="481" t="s">
        <v>102</v>
      </c>
      <c r="DY193" s="481" t="s">
        <v>102</v>
      </c>
      <c r="DZ193" s="481" t="s">
        <v>102</v>
      </c>
      <c r="EA193" s="481" t="s">
        <v>102</v>
      </c>
      <c r="EB193" s="481" t="s">
        <v>102</v>
      </c>
    </row>
    <row r="194" spans="1:132" x14ac:dyDescent="0.15">
      <c r="A194" s="485"/>
      <c r="B194" s="481">
        <v>4390088</v>
      </c>
      <c r="C194" s="481" t="s">
        <v>102</v>
      </c>
      <c r="D194" s="481" t="s">
        <v>102</v>
      </c>
      <c r="E194" s="481" t="s">
        <v>4835</v>
      </c>
      <c r="F194" s="481" t="s">
        <v>4836</v>
      </c>
      <c r="G194" s="481" t="s">
        <v>102</v>
      </c>
      <c r="H194" s="481" t="s">
        <v>102</v>
      </c>
      <c r="I194" s="481" t="s">
        <v>102</v>
      </c>
      <c r="J194" s="481" t="s">
        <v>102</v>
      </c>
      <c r="K194" s="481" t="s">
        <v>102</v>
      </c>
      <c r="L194" s="481" t="s">
        <v>102</v>
      </c>
      <c r="M194" s="481" t="s">
        <v>102</v>
      </c>
      <c r="N194" s="481" t="s">
        <v>102</v>
      </c>
      <c r="O194" s="481" t="s">
        <v>102</v>
      </c>
      <c r="P194" s="481" t="s">
        <v>102</v>
      </c>
      <c r="Q194" s="481" t="s">
        <v>102</v>
      </c>
      <c r="R194" s="481" t="s">
        <v>102</v>
      </c>
      <c r="S194" s="481" t="s">
        <v>102</v>
      </c>
      <c r="T194" s="481" t="s">
        <v>102</v>
      </c>
      <c r="U194" s="481" t="s">
        <v>102</v>
      </c>
      <c r="V194" s="481" t="s">
        <v>102</v>
      </c>
      <c r="W194" s="481" t="s">
        <v>102</v>
      </c>
      <c r="X194" s="481" t="s">
        <v>102</v>
      </c>
      <c r="Y194" s="481" t="s">
        <v>102</v>
      </c>
      <c r="Z194" s="481" t="s">
        <v>102</v>
      </c>
      <c r="AA194" s="481" t="s">
        <v>102</v>
      </c>
      <c r="AB194" s="481" t="s">
        <v>102</v>
      </c>
      <c r="AC194" s="481" t="s">
        <v>102</v>
      </c>
      <c r="AD194" s="481" t="s">
        <v>102</v>
      </c>
      <c r="AE194" s="481" t="s">
        <v>102</v>
      </c>
      <c r="AF194" s="481" t="s">
        <v>102</v>
      </c>
      <c r="AG194" s="481" t="s">
        <v>102</v>
      </c>
      <c r="AH194" s="481" t="s">
        <v>102</v>
      </c>
      <c r="AI194" s="481" t="s">
        <v>102</v>
      </c>
      <c r="AJ194" s="481" t="s">
        <v>102</v>
      </c>
      <c r="AK194" s="481" t="s">
        <v>102</v>
      </c>
      <c r="AL194" s="481" t="s">
        <v>102</v>
      </c>
      <c r="AM194" s="481" t="s">
        <v>102</v>
      </c>
      <c r="AN194" s="481" t="s">
        <v>102</v>
      </c>
      <c r="AO194" s="481" t="s">
        <v>102</v>
      </c>
      <c r="AP194" s="481" t="s">
        <v>102</v>
      </c>
      <c r="AQ194" s="481" t="s">
        <v>102</v>
      </c>
      <c r="AR194" s="481" t="s">
        <v>102</v>
      </c>
      <c r="AS194" s="481" t="s">
        <v>102</v>
      </c>
      <c r="AT194" s="481" t="s">
        <v>102</v>
      </c>
      <c r="AU194" s="481" t="s">
        <v>102</v>
      </c>
      <c r="AV194" s="481" t="s">
        <v>102</v>
      </c>
      <c r="AW194" s="481" t="s">
        <v>102</v>
      </c>
      <c r="AX194" s="481" t="s">
        <v>102</v>
      </c>
      <c r="AY194" s="481" t="s">
        <v>102</v>
      </c>
      <c r="AZ194" s="481" t="s">
        <v>102</v>
      </c>
      <c r="BA194" s="481" t="s">
        <v>102</v>
      </c>
      <c r="BB194" s="481" t="s">
        <v>102</v>
      </c>
      <c r="BC194" s="481" t="s">
        <v>102</v>
      </c>
      <c r="BD194" s="481" t="s">
        <v>102</v>
      </c>
      <c r="BE194" s="481" t="s">
        <v>102</v>
      </c>
      <c r="BF194" s="481" t="s">
        <v>102</v>
      </c>
      <c r="BG194" s="481" t="s">
        <v>102</v>
      </c>
      <c r="BH194" s="481" t="s">
        <v>102</v>
      </c>
      <c r="BI194" s="481" t="s">
        <v>102</v>
      </c>
      <c r="BJ194" s="481" t="s">
        <v>102</v>
      </c>
      <c r="BK194" s="481" t="s">
        <v>102</v>
      </c>
      <c r="BL194" s="481" t="s">
        <v>102</v>
      </c>
      <c r="BM194" s="481" t="s">
        <v>102</v>
      </c>
      <c r="BN194" s="481" t="s">
        <v>102</v>
      </c>
      <c r="BO194" s="481" t="s">
        <v>102</v>
      </c>
      <c r="BP194" s="481" t="s">
        <v>102</v>
      </c>
      <c r="BQ194" s="481" t="s">
        <v>102</v>
      </c>
      <c r="BR194" s="481" t="s">
        <v>102</v>
      </c>
      <c r="BS194" s="481" t="s">
        <v>102</v>
      </c>
      <c r="BT194" s="481" t="s">
        <v>102</v>
      </c>
      <c r="BU194" s="481" t="s">
        <v>102</v>
      </c>
      <c r="BV194" s="481" t="s">
        <v>102</v>
      </c>
      <c r="BW194" s="481" t="s">
        <v>102</v>
      </c>
      <c r="BX194" s="481" t="s">
        <v>102</v>
      </c>
      <c r="BY194" s="481" t="s">
        <v>102</v>
      </c>
      <c r="BZ194" s="481" t="s">
        <v>102</v>
      </c>
      <c r="CA194" s="481" t="s">
        <v>102</v>
      </c>
      <c r="CB194" s="481" t="s">
        <v>102</v>
      </c>
      <c r="CC194" s="481" t="s">
        <v>102</v>
      </c>
      <c r="CD194" s="481" t="s">
        <v>102</v>
      </c>
      <c r="CE194" s="481" t="s">
        <v>102</v>
      </c>
      <c r="CF194" s="481" t="s">
        <v>102</v>
      </c>
      <c r="CG194" s="481" t="s">
        <v>102</v>
      </c>
      <c r="CH194" s="481" t="s">
        <v>102</v>
      </c>
      <c r="CI194" s="481" t="s">
        <v>102</v>
      </c>
      <c r="CJ194" s="481" t="s">
        <v>102</v>
      </c>
      <c r="CK194" s="481" t="s">
        <v>102</v>
      </c>
      <c r="CL194" s="481" t="s">
        <v>102</v>
      </c>
      <c r="CM194" s="481" t="s">
        <v>102</v>
      </c>
      <c r="CN194" s="481" t="s">
        <v>102</v>
      </c>
      <c r="CO194" s="481" t="s">
        <v>102</v>
      </c>
      <c r="CP194" s="481" t="s">
        <v>102</v>
      </c>
      <c r="CQ194" s="481" t="s">
        <v>102</v>
      </c>
      <c r="CR194" s="481" t="s">
        <v>102</v>
      </c>
      <c r="CS194" s="481" t="s">
        <v>102</v>
      </c>
      <c r="CT194" s="481" t="s">
        <v>102</v>
      </c>
      <c r="CU194" s="481" t="s">
        <v>102</v>
      </c>
      <c r="CV194" s="481" t="s">
        <v>102</v>
      </c>
      <c r="CW194" s="481" t="s">
        <v>102</v>
      </c>
      <c r="CX194" s="481" t="s">
        <v>102</v>
      </c>
      <c r="CY194" s="481" t="s">
        <v>102</v>
      </c>
      <c r="CZ194" s="481" t="s">
        <v>102</v>
      </c>
      <c r="DA194" s="481" t="s">
        <v>102</v>
      </c>
      <c r="DB194" s="481" t="s">
        <v>102</v>
      </c>
      <c r="DC194" s="481" t="s">
        <v>102</v>
      </c>
      <c r="DD194" s="481" t="s">
        <v>102</v>
      </c>
      <c r="DE194" s="481" t="s">
        <v>102</v>
      </c>
      <c r="DF194" s="481" t="s">
        <v>102</v>
      </c>
      <c r="DG194" s="481" t="s">
        <v>102</v>
      </c>
      <c r="DH194" s="481" t="s">
        <v>102</v>
      </c>
      <c r="DI194" s="481" t="s">
        <v>102</v>
      </c>
      <c r="DJ194" s="481" t="s">
        <v>102</v>
      </c>
      <c r="DK194" s="481" t="s">
        <v>102</v>
      </c>
      <c r="DL194" s="481" t="s">
        <v>102</v>
      </c>
      <c r="DM194" s="481" t="s">
        <v>102</v>
      </c>
      <c r="DN194" s="481" t="s">
        <v>102</v>
      </c>
      <c r="DO194" s="481" t="s">
        <v>102</v>
      </c>
      <c r="DP194" s="481" t="s">
        <v>102</v>
      </c>
      <c r="DQ194" s="481" t="s">
        <v>102</v>
      </c>
      <c r="DR194" s="481" t="s">
        <v>102</v>
      </c>
      <c r="DS194" s="481" t="s">
        <v>102</v>
      </c>
      <c r="DT194" s="481" t="s">
        <v>102</v>
      </c>
      <c r="DU194" s="481" t="s">
        <v>102</v>
      </c>
      <c r="DV194" s="481" t="s">
        <v>102</v>
      </c>
      <c r="DW194" s="481" t="s">
        <v>102</v>
      </c>
      <c r="DX194" s="481" t="s">
        <v>102</v>
      </c>
      <c r="DY194" s="481" t="s">
        <v>102</v>
      </c>
      <c r="DZ194" s="481" t="s">
        <v>102</v>
      </c>
      <c r="EA194" s="481" t="s">
        <v>102</v>
      </c>
      <c r="EB194" s="481" t="s">
        <v>102</v>
      </c>
    </row>
    <row r="195" spans="1:132" x14ac:dyDescent="0.15">
      <c r="B195" s="481">
        <v>4476354</v>
      </c>
      <c r="C195" s="481" t="s">
        <v>102</v>
      </c>
      <c r="D195" s="481" t="s">
        <v>102</v>
      </c>
      <c r="E195" s="481" t="s">
        <v>102</v>
      </c>
      <c r="F195" s="481" t="s">
        <v>102</v>
      </c>
      <c r="G195" s="481" t="s">
        <v>102</v>
      </c>
      <c r="H195" s="481" t="s">
        <v>102</v>
      </c>
      <c r="I195" s="481" t="s">
        <v>4838</v>
      </c>
      <c r="J195" s="481" t="s">
        <v>4839</v>
      </c>
      <c r="K195" s="481" t="s">
        <v>4840</v>
      </c>
      <c r="L195" s="481" t="s">
        <v>4841</v>
      </c>
      <c r="M195" s="481" t="s">
        <v>4842</v>
      </c>
      <c r="N195" s="481" t="s">
        <v>4843</v>
      </c>
      <c r="O195" s="481" t="s">
        <v>102</v>
      </c>
      <c r="P195" s="481" t="s">
        <v>102</v>
      </c>
      <c r="Q195" s="481" t="s">
        <v>102</v>
      </c>
      <c r="R195" s="481" t="s">
        <v>102</v>
      </c>
      <c r="S195" s="481" t="s">
        <v>102</v>
      </c>
      <c r="T195" s="481" t="s">
        <v>102</v>
      </c>
      <c r="U195" s="481" t="s">
        <v>102</v>
      </c>
      <c r="V195" s="481" t="s">
        <v>102</v>
      </c>
      <c r="W195" s="481" t="s">
        <v>102</v>
      </c>
      <c r="X195" s="481" t="s">
        <v>102</v>
      </c>
      <c r="Y195" s="481" t="s">
        <v>102</v>
      </c>
      <c r="Z195" s="481" t="s">
        <v>102</v>
      </c>
      <c r="AA195" s="481" t="s">
        <v>102</v>
      </c>
      <c r="AB195" s="481" t="s">
        <v>102</v>
      </c>
      <c r="AC195" s="481" t="s">
        <v>102</v>
      </c>
      <c r="AD195" s="481" t="s">
        <v>102</v>
      </c>
      <c r="AE195" s="481" t="s">
        <v>102</v>
      </c>
      <c r="AF195" s="481" t="s">
        <v>102</v>
      </c>
      <c r="AG195" s="481" t="s">
        <v>102</v>
      </c>
      <c r="AH195" s="481" t="s">
        <v>102</v>
      </c>
      <c r="AI195" s="481" t="s">
        <v>102</v>
      </c>
      <c r="AJ195" s="481" t="s">
        <v>102</v>
      </c>
      <c r="AK195" s="481" t="s">
        <v>102</v>
      </c>
      <c r="AL195" s="481" t="s">
        <v>102</v>
      </c>
      <c r="AM195" s="481" t="s">
        <v>102</v>
      </c>
      <c r="AN195" s="481" t="s">
        <v>102</v>
      </c>
      <c r="AO195" s="481" t="s">
        <v>102</v>
      </c>
      <c r="AP195" s="481" t="s">
        <v>102</v>
      </c>
      <c r="AQ195" s="481" t="s">
        <v>102</v>
      </c>
      <c r="AR195" s="481" t="s">
        <v>102</v>
      </c>
      <c r="AS195" s="481" t="s">
        <v>102</v>
      </c>
      <c r="AT195" s="481" t="s">
        <v>102</v>
      </c>
      <c r="AU195" s="481" t="s">
        <v>102</v>
      </c>
      <c r="AV195" s="481" t="s">
        <v>102</v>
      </c>
      <c r="AW195" s="481" t="s">
        <v>102</v>
      </c>
      <c r="AX195" s="481" t="s">
        <v>102</v>
      </c>
      <c r="AY195" s="481" t="s">
        <v>102</v>
      </c>
      <c r="AZ195" s="481" t="s">
        <v>102</v>
      </c>
      <c r="BA195" s="481" t="s">
        <v>102</v>
      </c>
      <c r="BB195" s="481" t="s">
        <v>102</v>
      </c>
      <c r="BC195" s="481" t="s">
        <v>102</v>
      </c>
      <c r="BD195" s="481" t="s">
        <v>102</v>
      </c>
      <c r="BE195" s="481" t="s">
        <v>102</v>
      </c>
      <c r="BF195" s="481" t="s">
        <v>102</v>
      </c>
      <c r="BG195" s="481" t="s">
        <v>102</v>
      </c>
      <c r="BH195" s="481" t="s">
        <v>102</v>
      </c>
      <c r="BI195" s="481" t="s">
        <v>102</v>
      </c>
      <c r="BJ195" s="481" t="s">
        <v>102</v>
      </c>
      <c r="BK195" s="481" t="s">
        <v>102</v>
      </c>
      <c r="BL195" s="481" t="s">
        <v>102</v>
      </c>
      <c r="BM195" s="481" t="s">
        <v>102</v>
      </c>
      <c r="BN195" s="481" t="s">
        <v>102</v>
      </c>
      <c r="BO195" s="481" t="s">
        <v>102</v>
      </c>
      <c r="BP195" s="481" t="s">
        <v>102</v>
      </c>
      <c r="BQ195" s="481" t="s">
        <v>102</v>
      </c>
      <c r="BR195" s="481" t="s">
        <v>102</v>
      </c>
      <c r="BS195" s="481" t="s">
        <v>102</v>
      </c>
      <c r="BT195" s="481" t="s">
        <v>102</v>
      </c>
      <c r="BU195" s="481" t="s">
        <v>102</v>
      </c>
      <c r="BV195" s="481" t="s">
        <v>102</v>
      </c>
      <c r="BW195" s="481" t="s">
        <v>102</v>
      </c>
      <c r="BX195" s="481" t="s">
        <v>102</v>
      </c>
      <c r="BY195" s="481" t="s">
        <v>102</v>
      </c>
      <c r="BZ195" s="481" t="s">
        <v>102</v>
      </c>
      <c r="CA195" s="481" t="s">
        <v>102</v>
      </c>
      <c r="CB195" s="481" t="s">
        <v>102</v>
      </c>
      <c r="CC195" s="481" t="s">
        <v>102</v>
      </c>
      <c r="CD195" s="481" t="s">
        <v>102</v>
      </c>
      <c r="CE195" s="481" t="s">
        <v>102</v>
      </c>
      <c r="CF195" s="481" t="s">
        <v>102</v>
      </c>
      <c r="CG195" s="481" t="s">
        <v>102</v>
      </c>
      <c r="CH195" s="481" t="s">
        <v>102</v>
      </c>
      <c r="CI195" s="481" t="s">
        <v>102</v>
      </c>
      <c r="CJ195" s="481" t="s">
        <v>102</v>
      </c>
      <c r="CK195" s="481" t="s">
        <v>102</v>
      </c>
      <c r="CL195" s="481" t="s">
        <v>102</v>
      </c>
      <c r="CM195" s="481" t="s">
        <v>102</v>
      </c>
      <c r="CN195" s="481" t="s">
        <v>102</v>
      </c>
      <c r="CO195" s="481" t="s">
        <v>102</v>
      </c>
      <c r="CP195" s="481" t="s">
        <v>102</v>
      </c>
      <c r="CQ195" s="481" t="s">
        <v>102</v>
      </c>
      <c r="CR195" s="481" t="s">
        <v>102</v>
      </c>
      <c r="CS195" s="481" t="s">
        <v>102</v>
      </c>
      <c r="CT195" s="481" t="s">
        <v>102</v>
      </c>
      <c r="CU195" s="481" t="s">
        <v>102</v>
      </c>
      <c r="CV195" s="481" t="s">
        <v>102</v>
      </c>
      <c r="CW195" s="481" t="s">
        <v>102</v>
      </c>
      <c r="CX195" s="481" t="s">
        <v>102</v>
      </c>
      <c r="CY195" s="481" t="s">
        <v>102</v>
      </c>
      <c r="CZ195" s="481" t="s">
        <v>102</v>
      </c>
      <c r="DA195" s="481" t="s">
        <v>102</v>
      </c>
      <c r="DB195" s="481" t="s">
        <v>102</v>
      </c>
      <c r="DC195" s="481" t="s">
        <v>102</v>
      </c>
      <c r="DD195" s="481" t="s">
        <v>102</v>
      </c>
      <c r="DE195" s="481" t="s">
        <v>102</v>
      </c>
      <c r="DF195" s="481" t="s">
        <v>102</v>
      </c>
      <c r="DG195" s="481" t="s">
        <v>102</v>
      </c>
      <c r="DH195" s="481" t="s">
        <v>102</v>
      </c>
      <c r="DI195" s="481" t="s">
        <v>102</v>
      </c>
      <c r="DJ195" s="481" t="s">
        <v>102</v>
      </c>
      <c r="DK195" s="481" t="s">
        <v>102</v>
      </c>
      <c r="DL195" s="481" t="s">
        <v>102</v>
      </c>
      <c r="DM195" s="481" t="s">
        <v>102</v>
      </c>
      <c r="DN195" s="481" t="s">
        <v>102</v>
      </c>
      <c r="DO195" s="481" t="s">
        <v>102</v>
      </c>
      <c r="DP195" s="481" t="s">
        <v>102</v>
      </c>
      <c r="DQ195" s="481" t="s">
        <v>102</v>
      </c>
      <c r="DR195" s="481" t="s">
        <v>102</v>
      </c>
      <c r="DS195" s="481" t="s">
        <v>102</v>
      </c>
      <c r="DT195" s="481" t="s">
        <v>102</v>
      </c>
      <c r="DU195" s="481" t="s">
        <v>102</v>
      </c>
      <c r="DV195" s="481" t="s">
        <v>102</v>
      </c>
      <c r="DW195" s="481" t="s">
        <v>102</v>
      </c>
      <c r="DX195" s="481" t="s">
        <v>102</v>
      </c>
      <c r="DY195" s="481" t="s">
        <v>102</v>
      </c>
      <c r="DZ195" s="481" t="s">
        <v>102</v>
      </c>
      <c r="EA195" s="481" t="s">
        <v>102</v>
      </c>
      <c r="EB195" s="481" t="s">
        <v>102</v>
      </c>
    </row>
    <row r="196" spans="1:132" x14ac:dyDescent="0.15">
      <c r="B196" s="481">
        <v>4290222</v>
      </c>
      <c r="C196" s="481" t="s">
        <v>5120</v>
      </c>
      <c r="D196" s="481" t="s">
        <v>5121</v>
      </c>
      <c r="E196" s="481" t="s">
        <v>102</v>
      </c>
      <c r="F196" s="481" t="s">
        <v>102</v>
      </c>
      <c r="G196" s="481" t="s">
        <v>102</v>
      </c>
      <c r="H196" s="481" t="s">
        <v>102</v>
      </c>
      <c r="I196" s="481" t="s">
        <v>102</v>
      </c>
      <c r="J196" s="481" t="s">
        <v>102</v>
      </c>
      <c r="K196" s="481" t="s">
        <v>102</v>
      </c>
      <c r="L196" s="481" t="s">
        <v>102</v>
      </c>
      <c r="M196" s="481" t="s">
        <v>102</v>
      </c>
      <c r="N196" s="481" t="s">
        <v>102</v>
      </c>
      <c r="O196" s="481" t="s">
        <v>102</v>
      </c>
      <c r="P196" s="481" t="s">
        <v>102</v>
      </c>
      <c r="Q196" s="481" t="s">
        <v>102</v>
      </c>
      <c r="R196" s="481" t="s">
        <v>102</v>
      </c>
      <c r="S196" s="481" t="s">
        <v>102</v>
      </c>
      <c r="T196" s="481" t="s">
        <v>102</v>
      </c>
      <c r="U196" s="481" t="s">
        <v>102</v>
      </c>
      <c r="V196" s="481" t="s">
        <v>102</v>
      </c>
      <c r="W196" s="481" t="s">
        <v>102</v>
      </c>
      <c r="X196" s="481" t="s">
        <v>102</v>
      </c>
      <c r="Y196" s="481" t="s">
        <v>102</v>
      </c>
      <c r="Z196" s="481" t="s">
        <v>102</v>
      </c>
      <c r="AA196" s="481" t="s">
        <v>102</v>
      </c>
      <c r="AB196" s="481" t="s">
        <v>102</v>
      </c>
      <c r="AC196" s="481" t="s">
        <v>102</v>
      </c>
      <c r="AD196" s="481" t="s">
        <v>102</v>
      </c>
      <c r="AE196" s="481" t="s">
        <v>102</v>
      </c>
      <c r="AF196" s="481" t="s">
        <v>102</v>
      </c>
      <c r="AG196" s="481" t="s">
        <v>102</v>
      </c>
      <c r="AH196" s="481" t="s">
        <v>102</v>
      </c>
      <c r="AI196" s="481" t="s">
        <v>102</v>
      </c>
      <c r="AJ196" s="481" t="s">
        <v>102</v>
      </c>
      <c r="AK196" s="481" t="s">
        <v>102</v>
      </c>
      <c r="AL196" s="481" t="s">
        <v>102</v>
      </c>
      <c r="AM196" s="481" t="s">
        <v>102</v>
      </c>
      <c r="AN196" s="481" t="s">
        <v>102</v>
      </c>
      <c r="AO196" s="481" t="s">
        <v>102</v>
      </c>
      <c r="AP196" s="481" t="s">
        <v>102</v>
      </c>
      <c r="AQ196" s="481" t="s">
        <v>102</v>
      </c>
      <c r="AR196" s="481" t="s">
        <v>102</v>
      </c>
      <c r="AS196" s="481" t="s">
        <v>102</v>
      </c>
      <c r="AT196" s="481" t="s">
        <v>102</v>
      </c>
      <c r="AU196" s="481" t="s">
        <v>102</v>
      </c>
      <c r="AV196" s="481" t="s">
        <v>102</v>
      </c>
      <c r="AW196" s="481" t="s">
        <v>102</v>
      </c>
      <c r="AX196" s="481" t="s">
        <v>102</v>
      </c>
      <c r="AY196" s="481" t="s">
        <v>102</v>
      </c>
      <c r="AZ196" s="481" t="s">
        <v>102</v>
      </c>
      <c r="BA196" s="481" t="s">
        <v>102</v>
      </c>
      <c r="BB196" s="481" t="s">
        <v>102</v>
      </c>
      <c r="BC196" s="481" t="s">
        <v>102</v>
      </c>
      <c r="BD196" s="481" t="s">
        <v>102</v>
      </c>
      <c r="BE196" s="481" t="s">
        <v>102</v>
      </c>
      <c r="BF196" s="481" t="s">
        <v>102</v>
      </c>
      <c r="BG196" s="481" t="s">
        <v>102</v>
      </c>
      <c r="BH196" s="481" t="s">
        <v>102</v>
      </c>
      <c r="BI196" s="481" t="s">
        <v>102</v>
      </c>
      <c r="BJ196" s="481" t="s">
        <v>102</v>
      </c>
      <c r="BK196" s="481" t="s">
        <v>102</v>
      </c>
      <c r="BL196" s="481" t="s">
        <v>102</v>
      </c>
      <c r="BM196" s="481" t="s">
        <v>102</v>
      </c>
      <c r="BN196" s="481" t="s">
        <v>102</v>
      </c>
      <c r="BO196" s="481" t="s">
        <v>102</v>
      </c>
      <c r="BP196" s="481" t="s">
        <v>102</v>
      </c>
      <c r="BQ196" s="481" t="s">
        <v>102</v>
      </c>
      <c r="BR196" s="481" t="s">
        <v>102</v>
      </c>
      <c r="BS196" s="481" t="s">
        <v>102</v>
      </c>
      <c r="BT196" s="481" t="s">
        <v>102</v>
      </c>
      <c r="BU196" s="481" t="s">
        <v>102</v>
      </c>
      <c r="BV196" s="481" t="s">
        <v>102</v>
      </c>
      <c r="BW196" s="481" t="s">
        <v>102</v>
      </c>
      <c r="BX196" s="481" t="s">
        <v>102</v>
      </c>
      <c r="BY196" s="481" t="s">
        <v>102</v>
      </c>
      <c r="BZ196" s="481" t="s">
        <v>102</v>
      </c>
      <c r="CA196" s="481" t="s">
        <v>102</v>
      </c>
      <c r="CB196" s="481" t="s">
        <v>102</v>
      </c>
      <c r="CC196" s="481" t="s">
        <v>102</v>
      </c>
      <c r="CD196" s="481" t="s">
        <v>102</v>
      </c>
      <c r="CE196" s="481" t="s">
        <v>102</v>
      </c>
      <c r="CF196" s="481" t="s">
        <v>102</v>
      </c>
      <c r="CG196" s="481" t="s">
        <v>102</v>
      </c>
      <c r="CH196" s="481" t="s">
        <v>102</v>
      </c>
      <c r="CI196" s="481" t="s">
        <v>102</v>
      </c>
      <c r="CJ196" s="481" t="s">
        <v>102</v>
      </c>
      <c r="CK196" s="481" t="s">
        <v>102</v>
      </c>
      <c r="CL196" s="481" t="s">
        <v>102</v>
      </c>
      <c r="CM196" s="481" t="s">
        <v>102</v>
      </c>
      <c r="CN196" s="481" t="s">
        <v>102</v>
      </c>
      <c r="CO196" s="481" t="s">
        <v>102</v>
      </c>
      <c r="CP196" s="481" t="s">
        <v>102</v>
      </c>
      <c r="CQ196" s="481" t="s">
        <v>102</v>
      </c>
      <c r="CR196" s="481" t="s">
        <v>102</v>
      </c>
      <c r="CS196" s="481" t="s">
        <v>102</v>
      </c>
      <c r="CT196" s="481" t="s">
        <v>102</v>
      </c>
      <c r="CU196" s="481" t="s">
        <v>102</v>
      </c>
      <c r="CV196" s="481" t="s">
        <v>102</v>
      </c>
      <c r="CW196" s="481" t="s">
        <v>102</v>
      </c>
      <c r="CX196" s="481" t="s">
        <v>102</v>
      </c>
      <c r="CY196" s="481" t="s">
        <v>102</v>
      </c>
      <c r="CZ196" s="481" t="s">
        <v>102</v>
      </c>
      <c r="DA196" s="481" t="s">
        <v>102</v>
      </c>
      <c r="DB196" s="481" t="s">
        <v>102</v>
      </c>
      <c r="DC196" s="481" t="s">
        <v>102</v>
      </c>
      <c r="DD196" s="481" t="s">
        <v>102</v>
      </c>
      <c r="DE196" s="481" t="s">
        <v>102</v>
      </c>
      <c r="DF196" s="481" t="s">
        <v>102</v>
      </c>
      <c r="DG196" s="481" t="s">
        <v>102</v>
      </c>
      <c r="DH196" s="481" t="s">
        <v>102</v>
      </c>
      <c r="DI196" s="481" t="s">
        <v>102</v>
      </c>
      <c r="DJ196" s="481" t="s">
        <v>102</v>
      </c>
      <c r="DK196" s="481" t="s">
        <v>102</v>
      </c>
      <c r="DL196" s="481" t="s">
        <v>102</v>
      </c>
      <c r="DM196" s="481" t="s">
        <v>102</v>
      </c>
      <c r="DN196" s="481" t="s">
        <v>102</v>
      </c>
      <c r="DO196" s="481" t="s">
        <v>102</v>
      </c>
      <c r="DP196" s="481" t="s">
        <v>102</v>
      </c>
      <c r="DQ196" s="481" t="s">
        <v>102</v>
      </c>
      <c r="DR196" s="481" t="s">
        <v>102</v>
      </c>
      <c r="DS196" s="481" t="s">
        <v>102</v>
      </c>
      <c r="DT196" s="481" t="s">
        <v>102</v>
      </c>
      <c r="DU196" s="481" t="s">
        <v>102</v>
      </c>
      <c r="DV196" s="481" t="s">
        <v>102</v>
      </c>
      <c r="DW196" s="481" t="s">
        <v>102</v>
      </c>
      <c r="DX196" s="481" t="s">
        <v>102</v>
      </c>
      <c r="DY196" s="481" t="s">
        <v>102</v>
      </c>
      <c r="DZ196" s="481" t="s">
        <v>102</v>
      </c>
      <c r="EA196" s="481" t="s">
        <v>102</v>
      </c>
      <c r="EB196" s="481" t="s">
        <v>102</v>
      </c>
    </row>
  </sheetData>
  <autoFilter ref="A1:AW196"/>
  <phoneticPr fontId="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96"/>
  <sheetViews>
    <sheetView zoomScale="90" zoomScaleNormal="90" workbookViewId="0">
      <pane xSplit="3" ySplit="1" topLeftCell="D2" activePane="bottomRight" state="frozen"/>
      <selection pane="topRight" activeCell="C1" sqref="C1"/>
      <selection pane="bottomLeft" activeCell="A2" sqref="A2"/>
      <selection pane="bottomRight" activeCell="B10" sqref="B10"/>
    </sheetView>
  </sheetViews>
  <sheetFormatPr defaultRowHeight="13.5" x14ac:dyDescent="0.15"/>
  <cols>
    <col min="1" max="2" width="15.125" style="481" customWidth="1"/>
    <col min="3" max="3" width="9" style="481"/>
    <col min="4" max="4" width="8.375" style="481" customWidth="1"/>
    <col min="5" max="16384" width="9" style="481"/>
  </cols>
  <sheetData>
    <row r="1" spans="1:53" x14ac:dyDescent="0.15">
      <c r="A1" s="481" t="s">
        <v>5122</v>
      </c>
      <c r="B1" s="481" t="s">
        <v>5123</v>
      </c>
      <c r="C1" s="484" t="s">
        <v>5124</v>
      </c>
      <c r="D1" s="488" t="s">
        <v>5125</v>
      </c>
      <c r="E1" s="488" t="s">
        <v>5126</v>
      </c>
      <c r="F1" s="488" t="s">
        <v>5127</v>
      </c>
      <c r="G1" s="488" t="s">
        <v>5128</v>
      </c>
      <c r="H1" s="488" t="s">
        <v>5129</v>
      </c>
      <c r="I1" s="488" t="s">
        <v>5130</v>
      </c>
      <c r="J1" s="488" t="s">
        <v>5131</v>
      </c>
      <c r="K1" s="488" t="s">
        <v>5132</v>
      </c>
      <c r="L1" s="488" t="s">
        <v>5133</v>
      </c>
      <c r="M1" s="488" t="s">
        <v>5134</v>
      </c>
      <c r="N1" s="488" t="s">
        <v>5135</v>
      </c>
      <c r="O1" s="488" t="s">
        <v>5136</v>
      </c>
      <c r="P1" s="488" t="s">
        <v>5137</v>
      </c>
      <c r="Q1" s="488" t="s">
        <v>5138</v>
      </c>
      <c r="R1" s="489" t="s">
        <v>5139</v>
      </c>
      <c r="S1" s="489" t="s">
        <v>5140</v>
      </c>
      <c r="T1" s="489" t="s">
        <v>5141</v>
      </c>
      <c r="U1" s="489" t="s">
        <v>5142</v>
      </c>
      <c r="V1" s="489" t="s">
        <v>5143</v>
      </c>
      <c r="W1" s="489" t="s">
        <v>5144</v>
      </c>
      <c r="X1" s="489" t="s">
        <v>5145</v>
      </c>
      <c r="Y1" s="489" t="s">
        <v>5146</v>
      </c>
      <c r="Z1" s="489" t="s">
        <v>5147</v>
      </c>
      <c r="AA1" s="489" t="s">
        <v>5148</v>
      </c>
      <c r="AB1" s="489" t="s">
        <v>5149</v>
      </c>
      <c r="AC1" s="489" t="s">
        <v>5150</v>
      </c>
      <c r="AD1" s="489" t="s">
        <v>5151</v>
      </c>
      <c r="AE1" s="489" t="s">
        <v>5152</v>
      </c>
      <c r="AF1" s="489" t="s">
        <v>5153</v>
      </c>
      <c r="AG1" s="489" t="s">
        <v>5154</v>
      </c>
      <c r="AH1" s="489" t="s">
        <v>5155</v>
      </c>
      <c r="AI1" s="489" t="s">
        <v>5156</v>
      </c>
      <c r="AJ1" s="489" t="s">
        <v>5157</v>
      </c>
      <c r="AK1" s="489" t="s">
        <v>5158</v>
      </c>
      <c r="AL1" s="489" t="s">
        <v>5159</v>
      </c>
      <c r="AM1" s="489" t="s">
        <v>5160</v>
      </c>
      <c r="AN1" s="489" t="s">
        <v>5161</v>
      </c>
      <c r="AO1" s="489" t="s">
        <v>5162</v>
      </c>
      <c r="AP1" s="489" t="s">
        <v>5163</v>
      </c>
      <c r="AQ1" s="489" t="s">
        <v>5164</v>
      </c>
      <c r="AR1" s="489" t="s">
        <v>5165</v>
      </c>
      <c r="AS1" s="489" t="s">
        <v>5166</v>
      </c>
      <c r="AT1" s="489" t="s">
        <v>5167</v>
      </c>
      <c r="AU1" s="489" t="s">
        <v>5168</v>
      </c>
      <c r="AV1" s="489" t="s">
        <v>5169</v>
      </c>
      <c r="AW1" s="489" t="s">
        <v>5170</v>
      </c>
      <c r="AX1" s="489" t="s">
        <v>5171</v>
      </c>
      <c r="AY1" s="489" t="s">
        <v>5172</v>
      </c>
      <c r="AZ1" s="489" t="s">
        <v>5173</v>
      </c>
      <c r="BA1" s="489" t="s">
        <v>5174</v>
      </c>
    </row>
    <row r="2" spans="1:53" x14ac:dyDescent="0.15">
      <c r="A2" s="481" t="s">
        <v>4093</v>
      </c>
      <c r="B2" s="481">
        <v>2580101</v>
      </c>
      <c r="C2" s="481" t="s">
        <v>138</v>
      </c>
      <c r="D2" s="481" t="s">
        <v>138</v>
      </c>
      <c r="AK2" s="481" t="s">
        <v>102</v>
      </c>
      <c r="AR2" s="481" t="s">
        <v>102</v>
      </c>
      <c r="AU2" s="481" t="s">
        <v>102</v>
      </c>
      <c r="BA2" s="481" t="s">
        <v>102</v>
      </c>
    </row>
    <row r="3" spans="1:53" x14ac:dyDescent="0.15">
      <c r="A3" s="481" t="s">
        <v>4095</v>
      </c>
      <c r="B3" s="481">
        <v>2898643</v>
      </c>
      <c r="C3" s="481" t="s">
        <v>138</v>
      </c>
      <c r="D3" s="481" t="s">
        <v>138</v>
      </c>
      <c r="AK3" s="481" t="s">
        <v>102</v>
      </c>
      <c r="AR3" s="481" t="s">
        <v>102</v>
      </c>
      <c r="AU3" s="481" t="s">
        <v>102</v>
      </c>
      <c r="BA3" s="481" t="s">
        <v>102</v>
      </c>
    </row>
    <row r="4" spans="1:53" x14ac:dyDescent="0.15">
      <c r="A4" s="481" t="s">
        <v>4099</v>
      </c>
      <c r="B4" s="481">
        <v>2138035</v>
      </c>
      <c r="C4" s="481" t="s">
        <v>138</v>
      </c>
      <c r="D4" s="481" t="s">
        <v>138</v>
      </c>
      <c r="AK4" s="481" t="s">
        <v>102</v>
      </c>
      <c r="AR4" s="481" t="s">
        <v>102</v>
      </c>
      <c r="AU4" s="481" t="s">
        <v>102</v>
      </c>
      <c r="BA4" s="481" t="s">
        <v>102</v>
      </c>
    </row>
    <row r="5" spans="1:53" x14ac:dyDescent="0.15">
      <c r="A5" s="481" t="s">
        <v>4107</v>
      </c>
      <c r="B5" s="481">
        <v>3001591</v>
      </c>
      <c r="C5" s="481" t="s">
        <v>5175</v>
      </c>
      <c r="D5" s="481" t="s">
        <v>5176</v>
      </c>
      <c r="E5" s="481" t="s">
        <v>5177</v>
      </c>
      <c r="R5" s="481" t="s">
        <v>5178</v>
      </c>
      <c r="U5" s="481" t="s">
        <v>5178</v>
      </c>
      <c r="AK5" s="481" t="s">
        <v>102</v>
      </c>
      <c r="AR5" s="481" t="s">
        <v>102</v>
      </c>
      <c r="AU5" s="481" t="s">
        <v>102</v>
      </c>
      <c r="BA5" s="481" t="s">
        <v>102</v>
      </c>
    </row>
    <row r="6" spans="1:53" x14ac:dyDescent="0.15">
      <c r="A6" s="481" t="s">
        <v>4111</v>
      </c>
      <c r="B6" s="481">
        <v>2008978</v>
      </c>
      <c r="C6" s="481" t="s">
        <v>138</v>
      </c>
      <c r="D6" s="481" t="s">
        <v>138</v>
      </c>
      <c r="AK6" s="481" t="s">
        <v>102</v>
      </c>
      <c r="AR6" s="481" t="s">
        <v>102</v>
      </c>
      <c r="AU6" s="481" t="s">
        <v>102</v>
      </c>
      <c r="BA6" s="481" t="s">
        <v>102</v>
      </c>
    </row>
    <row r="7" spans="1:53" x14ac:dyDescent="0.15">
      <c r="A7" s="481" t="s">
        <v>4112</v>
      </c>
      <c r="B7" s="481">
        <v>2012400</v>
      </c>
      <c r="C7" s="481" t="s">
        <v>5179</v>
      </c>
      <c r="D7" s="481" t="s">
        <v>5180</v>
      </c>
      <c r="E7" s="481" t="s">
        <v>5181</v>
      </c>
      <c r="F7" s="481" t="s">
        <v>5182</v>
      </c>
      <c r="G7" s="481" t="s">
        <v>4114</v>
      </c>
      <c r="R7" s="481" t="s">
        <v>5183</v>
      </c>
      <c r="S7" s="481" t="s">
        <v>5184</v>
      </c>
      <c r="U7" s="481" t="s">
        <v>5185</v>
      </c>
      <c r="Y7" s="481" t="s">
        <v>5186</v>
      </c>
      <c r="AE7" s="481" t="s">
        <v>5187</v>
      </c>
      <c r="AK7" s="481" t="s">
        <v>102</v>
      </c>
      <c r="AR7" s="481" t="s">
        <v>102</v>
      </c>
      <c r="AU7" s="481" t="s">
        <v>102</v>
      </c>
      <c r="BA7" s="481" t="s">
        <v>102</v>
      </c>
    </row>
    <row r="8" spans="1:53" x14ac:dyDescent="0.15">
      <c r="A8" s="481" t="s">
        <v>4115</v>
      </c>
      <c r="B8" s="481">
        <v>2778841</v>
      </c>
      <c r="C8" s="481" t="s">
        <v>5188</v>
      </c>
      <c r="D8" s="481" t="s">
        <v>5189</v>
      </c>
      <c r="R8" s="481" t="s">
        <v>569</v>
      </c>
      <c r="S8" s="481" t="s">
        <v>5190</v>
      </c>
      <c r="T8" s="481" t="s">
        <v>5191</v>
      </c>
      <c r="AK8" s="481" t="s">
        <v>102</v>
      </c>
      <c r="AR8" s="481" t="s">
        <v>102</v>
      </c>
      <c r="AU8" s="481" t="s">
        <v>102</v>
      </c>
      <c r="BA8" s="481" t="s">
        <v>102</v>
      </c>
    </row>
    <row r="9" spans="1:53" x14ac:dyDescent="0.15">
      <c r="A9" s="481" t="s">
        <v>4119</v>
      </c>
      <c r="B9" s="481">
        <v>2006210</v>
      </c>
      <c r="C9" s="481" t="s">
        <v>138</v>
      </c>
      <c r="D9" s="481" t="s">
        <v>138</v>
      </c>
      <c r="AK9" s="481" t="s">
        <v>102</v>
      </c>
      <c r="AR9" s="481" t="s">
        <v>102</v>
      </c>
      <c r="AU9" s="481" t="s">
        <v>102</v>
      </c>
      <c r="BA9" s="481" t="s">
        <v>102</v>
      </c>
    </row>
    <row r="10" spans="1:53" x14ac:dyDescent="0.15">
      <c r="A10" s="481" t="s">
        <v>4121</v>
      </c>
      <c r="B10" s="481">
        <v>2770097</v>
      </c>
      <c r="C10" s="481" t="s">
        <v>138</v>
      </c>
      <c r="D10" s="481" t="s">
        <v>138</v>
      </c>
      <c r="AK10" s="481" t="s">
        <v>102</v>
      </c>
      <c r="AR10" s="481" t="s">
        <v>102</v>
      </c>
      <c r="AU10" s="481" t="s">
        <v>102</v>
      </c>
      <c r="BA10" s="481" t="s">
        <v>102</v>
      </c>
    </row>
    <row r="11" spans="1:53" x14ac:dyDescent="0.15">
      <c r="A11" s="481" t="s">
        <v>4127</v>
      </c>
      <c r="B11" s="481">
        <v>2951477</v>
      </c>
      <c r="C11" s="481" t="s">
        <v>138</v>
      </c>
      <c r="D11" s="481" t="s">
        <v>138</v>
      </c>
      <c r="AK11" s="481" t="s">
        <v>102</v>
      </c>
      <c r="AR11" s="481" t="s">
        <v>102</v>
      </c>
      <c r="AU11" s="481" t="s">
        <v>102</v>
      </c>
      <c r="BA11" s="481" t="s">
        <v>102</v>
      </c>
    </row>
    <row r="12" spans="1:53" x14ac:dyDescent="0.15">
      <c r="A12" s="481" t="s">
        <v>4131</v>
      </c>
      <c r="B12" s="481">
        <v>3066189</v>
      </c>
      <c r="C12" s="481" t="s">
        <v>138</v>
      </c>
      <c r="D12" s="481" t="s">
        <v>138</v>
      </c>
      <c r="AK12" s="481" t="s">
        <v>102</v>
      </c>
      <c r="AR12" s="481" t="s">
        <v>102</v>
      </c>
      <c r="AU12" s="481" t="s">
        <v>102</v>
      </c>
      <c r="BA12" s="481" t="s">
        <v>102</v>
      </c>
    </row>
    <row r="13" spans="1:53" x14ac:dyDescent="0.15">
      <c r="A13" s="481" t="s">
        <v>4132</v>
      </c>
      <c r="B13" s="481">
        <v>2769663</v>
      </c>
      <c r="C13" s="481" t="s">
        <v>138</v>
      </c>
      <c r="D13" s="481" t="s">
        <v>138</v>
      </c>
      <c r="AK13" s="481" t="s">
        <v>102</v>
      </c>
      <c r="AR13" s="481" t="s">
        <v>102</v>
      </c>
      <c r="AU13" s="481" t="s">
        <v>102</v>
      </c>
      <c r="BA13" s="481" t="s">
        <v>102</v>
      </c>
    </row>
    <row r="14" spans="1:53" x14ac:dyDescent="0.15">
      <c r="A14" s="481" t="s">
        <v>4136</v>
      </c>
      <c r="B14" s="481">
        <v>2527107</v>
      </c>
      <c r="C14" s="481" t="s">
        <v>138</v>
      </c>
      <c r="D14" s="481" t="s">
        <v>138</v>
      </c>
      <c r="AK14" s="481" t="s">
        <v>102</v>
      </c>
      <c r="AR14" s="481" t="s">
        <v>102</v>
      </c>
      <c r="AU14" s="481" t="s">
        <v>102</v>
      </c>
      <c r="BA14" s="481" t="s">
        <v>102</v>
      </c>
    </row>
    <row r="15" spans="1:53" x14ac:dyDescent="0.15">
      <c r="A15" s="481" t="s">
        <v>4144</v>
      </c>
      <c r="B15" s="481">
        <v>3521351</v>
      </c>
      <c r="C15" s="481" t="s">
        <v>138</v>
      </c>
      <c r="D15" s="481" t="s">
        <v>138</v>
      </c>
      <c r="AK15" s="481" t="s">
        <v>102</v>
      </c>
      <c r="AR15" s="481" t="s">
        <v>102</v>
      </c>
      <c r="AU15" s="481" t="s">
        <v>102</v>
      </c>
      <c r="BA15" s="481" t="s">
        <v>102</v>
      </c>
    </row>
    <row r="16" spans="1:53" x14ac:dyDescent="0.15">
      <c r="A16" s="481" t="s">
        <v>4149</v>
      </c>
      <c r="B16" s="481">
        <v>3400515</v>
      </c>
      <c r="C16" s="481" t="s">
        <v>138</v>
      </c>
      <c r="D16" s="481" t="s">
        <v>138</v>
      </c>
      <c r="AK16" s="481" t="s">
        <v>102</v>
      </c>
      <c r="AR16" s="481" t="s">
        <v>102</v>
      </c>
      <c r="AU16" s="481" t="s">
        <v>102</v>
      </c>
      <c r="BA16" s="481" t="s">
        <v>102</v>
      </c>
    </row>
    <row r="17" spans="1:53" x14ac:dyDescent="0.15">
      <c r="A17" s="481" t="s">
        <v>4156</v>
      </c>
      <c r="B17" s="481">
        <v>2535311</v>
      </c>
      <c r="C17" s="481" t="s">
        <v>138</v>
      </c>
      <c r="D17" s="481" t="s">
        <v>138</v>
      </c>
      <c r="AK17" s="481" t="s">
        <v>102</v>
      </c>
      <c r="AR17" s="481" t="s">
        <v>102</v>
      </c>
      <c r="AU17" s="481" t="s">
        <v>102</v>
      </c>
      <c r="BA17" s="481" t="s">
        <v>102</v>
      </c>
    </row>
    <row r="18" spans="1:53" x14ac:dyDescent="0.15">
      <c r="A18" s="481" t="s">
        <v>4157</v>
      </c>
      <c r="B18" s="481">
        <v>3121980</v>
      </c>
      <c r="C18" s="481" t="s">
        <v>138</v>
      </c>
      <c r="D18" s="481" t="s">
        <v>138</v>
      </c>
      <c r="AK18" s="481" t="s">
        <v>102</v>
      </c>
      <c r="AR18" s="481" t="s">
        <v>102</v>
      </c>
      <c r="AU18" s="481" t="s">
        <v>102</v>
      </c>
      <c r="BA18" s="481" t="s">
        <v>102</v>
      </c>
    </row>
    <row r="19" spans="1:53" x14ac:dyDescent="0.15">
      <c r="A19" s="481" t="s">
        <v>4160</v>
      </c>
      <c r="B19" s="481">
        <v>2842215</v>
      </c>
      <c r="C19" s="481" t="s">
        <v>138</v>
      </c>
      <c r="D19" s="481" t="s">
        <v>138</v>
      </c>
      <c r="AK19" s="481" t="s">
        <v>102</v>
      </c>
      <c r="AR19" s="481" t="s">
        <v>102</v>
      </c>
      <c r="AU19" s="481" t="s">
        <v>102</v>
      </c>
      <c r="BA19" s="481" t="s">
        <v>102</v>
      </c>
    </row>
    <row r="20" spans="1:53" x14ac:dyDescent="0.15">
      <c r="A20" s="481" t="s">
        <v>4162</v>
      </c>
      <c r="B20" s="481">
        <v>3478303</v>
      </c>
      <c r="C20" s="481" t="s">
        <v>5192</v>
      </c>
      <c r="D20" s="481" t="s">
        <v>5193</v>
      </c>
      <c r="E20" s="481" t="s">
        <v>5194</v>
      </c>
      <c r="F20" s="481" t="s">
        <v>5195</v>
      </c>
      <c r="G20" s="481" t="s">
        <v>5196</v>
      </c>
      <c r="R20" s="481" t="s">
        <v>5197</v>
      </c>
      <c r="U20" s="481" t="s">
        <v>5198</v>
      </c>
      <c r="Y20" s="481" t="s">
        <v>2842</v>
      </c>
      <c r="Z20" s="481" t="s">
        <v>5199</v>
      </c>
      <c r="AK20" s="481" t="s">
        <v>102</v>
      </c>
      <c r="AR20" s="481" t="s">
        <v>102</v>
      </c>
      <c r="AU20" s="481" t="s">
        <v>102</v>
      </c>
      <c r="BA20" s="481" t="s">
        <v>102</v>
      </c>
    </row>
    <row r="21" spans="1:53" x14ac:dyDescent="0.15">
      <c r="A21" s="481" t="s">
        <v>4164</v>
      </c>
      <c r="B21" s="481">
        <v>3301860</v>
      </c>
      <c r="C21" s="481" t="s">
        <v>138</v>
      </c>
      <c r="D21" s="481" t="s">
        <v>138</v>
      </c>
      <c r="AK21" s="481" t="s">
        <v>102</v>
      </c>
      <c r="AR21" s="481" t="s">
        <v>102</v>
      </c>
      <c r="AU21" s="481" t="s">
        <v>102</v>
      </c>
      <c r="BA21" s="481" t="s">
        <v>102</v>
      </c>
    </row>
    <row r="22" spans="1:53" x14ac:dyDescent="0.15">
      <c r="A22" s="481" t="s">
        <v>4165</v>
      </c>
      <c r="B22" s="481">
        <v>2943048</v>
      </c>
      <c r="C22" s="481" t="s">
        <v>5200</v>
      </c>
      <c r="D22" s="481" t="s">
        <v>5201</v>
      </c>
      <c r="R22" s="481" t="s">
        <v>5202</v>
      </c>
      <c r="AK22" s="481" t="s">
        <v>102</v>
      </c>
      <c r="AR22" s="481" t="s">
        <v>102</v>
      </c>
      <c r="AU22" s="481" t="s">
        <v>102</v>
      </c>
      <c r="BA22" s="481" t="s">
        <v>102</v>
      </c>
    </row>
    <row r="23" spans="1:53" x14ac:dyDescent="0.15">
      <c r="A23" s="481" t="s">
        <v>4178</v>
      </c>
      <c r="B23" s="481">
        <v>2588375</v>
      </c>
      <c r="C23" s="481" t="s">
        <v>5203</v>
      </c>
      <c r="D23" s="481" t="s">
        <v>5204</v>
      </c>
      <c r="E23" s="481" t="s">
        <v>5205</v>
      </c>
      <c r="F23" s="481" t="s">
        <v>5206</v>
      </c>
      <c r="G23" s="481" t="s">
        <v>5207</v>
      </c>
      <c r="AK23" s="481" t="s">
        <v>102</v>
      </c>
      <c r="AR23" s="481" t="s">
        <v>102</v>
      </c>
      <c r="AU23" s="481" t="s">
        <v>102</v>
      </c>
      <c r="BA23" s="481" t="s">
        <v>102</v>
      </c>
    </row>
    <row r="24" spans="1:53" x14ac:dyDescent="0.15">
      <c r="A24" s="481" t="s">
        <v>4179</v>
      </c>
      <c r="B24" s="481">
        <v>2732519</v>
      </c>
      <c r="C24" s="481" t="s">
        <v>5208</v>
      </c>
      <c r="D24" s="481" t="s">
        <v>5209</v>
      </c>
      <c r="E24" s="481" t="s">
        <v>5210</v>
      </c>
      <c r="R24" s="481" t="s">
        <v>5211</v>
      </c>
      <c r="U24" s="481" t="s">
        <v>2177</v>
      </c>
      <c r="V24" s="481" t="s">
        <v>5212</v>
      </c>
      <c r="AK24" s="481" t="s">
        <v>102</v>
      </c>
      <c r="AR24" s="481" t="s">
        <v>102</v>
      </c>
      <c r="AU24" s="481" t="s">
        <v>102</v>
      </c>
      <c r="BA24" s="481" t="s">
        <v>102</v>
      </c>
    </row>
    <row r="25" spans="1:53" x14ac:dyDescent="0.15">
      <c r="A25" s="481" t="s">
        <v>4183</v>
      </c>
      <c r="B25" s="481">
        <v>2814356</v>
      </c>
      <c r="C25" s="481" t="s">
        <v>138</v>
      </c>
      <c r="D25" s="481" t="s">
        <v>138</v>
      </c>
      <c r="AK25" s="481" t="s">
        <v>102</v>
      </c>
      <c r="AR25" s="481" t="s">
        <v>102</v>
      </c>
      <c r="AU25" s="481" t="s">
        <v>102</v>
      </c>
      <c r="BA25" s="481" t="s">
        <v>102</v>
      </c>
    </row>
    <row r="26" spans="1:53" x14ac:dyDescent="0.15">
      <c r="A26" s="481" t="s">
        <v>4189</v>
      </c>
      <c r="B26" s="481">
        <v>3160745</v>
      </c>
      <c r="C26" s="481" t="s">
        <v>5213</v>
      </c>
      <c r="D26" s="481" t="s">
        <v>5214</v>
      </c>
      <c r="E26" s="481" t="s">
        <v>5215</v>
      </c>
      <c r="U26" s="481" t="s">
        <v>1072</v>
      </c>
      <c r="V26" s="481" t="s">
        <v>5216</v>
      </c>
      <c r="W26" s="481" t="s">
        <v>5217</v>
      </c>
      <c r="X26" s="481" t="s">
        <v>5218</v>
      </c>
      <c r="AK26" s="481" t="s">
        <v>102</v>
      </c>
      <c r="AR26" s="481" t="s">
        <v>102</v>
      </c>
      <c r="AU26" s="481" t="s">
        <v>102</v>
      </c>
      <c r="BA26" s="481" t="s">
        <v>102</v>
      </c>
    </row>
    <row r="27" spans="1:53" x14ac:dyDescent="0.15">
      <c r="A27" s="481" t="s">
        <v>4192</v>
      </c>
      <c r="B27" s="481">
        <v>3050773</v>
      </c>
      <c r="C27" s="481" t="s">
        <v>5219</v>
      </c>
      <c r="D27" s="481" t="s">
        <v>5220</v>
      </c>
      <c r="R27" s="481" t="s">
        <v>2868</v>
      </c>
      <c r="AK27" s="481" t="s">
        <v>102</v>
      </c>
      <c r="AR27" s="481" t="s">
        <v>102</v>
      </c>
      <c r="AU27" s="481" t="s">
        <v>102</v>
      </c>
      <c r="BA27" s="481" t="s">
        <v>102</v>
      </c>
    </row>
    <row r="28" spans="1:53" x14ac:dyDescent="0.15">
      <c r="A28" s="481" t="s">
        <v>4201</v>
      </c>
      <c r="B28" s="481">
        <v>2818398</v>
      </c>
      <c r="C28" s="481" t="s">
        <v>5221</v>
      </c>
      <c r="D28" s="484" t="s">
        <v>5222</v>
      </c>
      <c r="E28" s="481" t="s">
        <v>5223</v>
      </c>
      <c r="F28" s="481" t="s">
        <v>5224</v>
      </c>
      <c r="G28" s="481" t="s">
        <v>5225</v>
      </c>
      <c r="H28" s="481" t="s">
        <v>5226</v>
      </c>
      <c r="I28" s="481" t="s">
        <v>5227</v>
      </c>
      <c r="J28" s="481" t="s">
        <v>5228</v>
      </c>
      <c r="K28" s="481" t="s">
        <v>5229</v>
      </c>
      <c r="L28" s="481" t="s">
        <v>5230</v>
      </c>
      <c r="M28" s="481" t="s">
        <v>5231</v>
      </c>
      <c r="N28" s="481" t="s">
        <v>5232</v>
      </c>
      <c r="O28" s="481" t="s">
        <v>5233</v>
      </c>
      <c r="P28" s="481" t="s">
        <v>5234</v>
      </c>
      <c r="AK28" s="481" t="s">
        <v>102</v>
      </c>
      <c r="AR28" s="481" t="s">
        <v>102</v>
      </c>
      <c r="AU28" s="481" t="s">
        <v>102</v>
      </c>
      <c r="BA28" s="481" t="s">
        <v>102</v>
      </c>
    </row>
    <row r="29" spans="1:53" x14ac:dyDescent="0.15">
      <c r="A29" s="481" t="s">
        <v>4202</v>
      </c>
      <c r="B29" s="481">
        <v>3675922</v>
      </c>
      <c r="C29" s="481" t="s">
        <v>138</v>
      </c>
      <c r="D29" s="481" t="s">
        <v>138</v>
      </c>
      <c r="AK29" s="481" t="s">
        <v>102</v>
      </c>
      <c r="AR29" s="481" t="s">
        <v>102</v>
      </c>
      <c r="AU29" s="481" t="s">
        <v>102</v>
      </c>
      <c r="BA29" s="481" t="s">
        <v>102</v>
      </c>
    </row>
    <row r="30" spans="1:53" x14ac:dyDescent="0.15">
      <c r="A30" s="481" t="s">
        <v>4208</v>
      </c>
      <c r="B30" s="481">
        <v>3637990</v>
      </c>
      <c r="C30" s="481" t="s">
        <v>5235</v>
      </c>
      <c r="D30" s="481" t="s">
        <v>4852</v>
      </c>
      <c r="E30" s="481" t="s">
        <v>5236</v>
      </c>
      <c r="F30" s="481" t="s">
        <v>5237</v>
      </c>
      <c r="R30" s="481" t="s">
        <v>3407</v>
      </c>
      <c r="U30" s="481" t="s">
        <v>3407</v>
      </c>
      <c r="Y30" s="481" t="s">
        <v>3407</v>
      </c>
      <c r="AK30" s="481" t="s">
        <v>102</v>
      </c>
      <c r="AR30" s="481" t="s">
        <v>102</v>
      </c>
      <c r="AU30" s="481" t="s">
        <v>102</v>
      </c>
      <c r="BA30" s="481" t="s">
        <v>102</v>
      </c>
    </row>
    <row r="31" spans="1:53" x14ac:dyDescent="0.15">
      <c r="A31" s="481" t="s">
        <v>4209</v>
      </c>
      <c r="B31" s="481">
        <v>2902348</v>
      </c>
      <c r="C31" s="481" t="s">
        <v>138</v>
      </c>
      <c r="D31" s="481" t="s">
        <v>138</v>
      </c>
      <c r="AK31" s="481" t="s">
        <v>102</v>
      </c>
      <c r="AR31" s="481" t="s">
        <v>102</v>
      </c>
      <c r="AU31" s="481" t="s">
        <v>102</v>
      </c>
      <c r="BA31" s="481" t="s">
        <v>102</v>
      </c>
    </row>
    <row r="32" spans="1:53" x14ac:dyDescent="0.15">
      <c r="A32" s="481" t="s">
        <v>4212</v>
      </c>
      <c r="B32" s="481">
        <v>3348192</v>
      </c>
      <c r="C32" s="481" t="s">
        <v>5238</v>
      </c>
      <c r="D32" s="481" t="s">
        <v>4213</v>
      </c>
      <c r="R32" s="481" t="s">
        <v>5239</v>
      </c>
      <c r="S32" s="481" t="s">
        <v>5240</v>
      </c>
      <c r="T32" s="481" t="s">
        <v>5241</v>
      </c>
      <c r="AK32" s="481" t="s">
        <v>102</v>
      </c>
      <c r="AR32" s="481" t="s">
        <v>102</v>
      </c>
      <c r="AU32" s="481" t="s">
        <v>102</v>
      </c>
      <c r="BA32" s="481" t="s">
        <v>102</v>
      </c>
    </row>
    <row r="33" spans="1:53" x14ac:dyDescent="0.15">
      <c r="A33" s="481" t="s">
        <v>4217</v>
      </c>
      <c r="B33" s="481">
        <v>3531702</v>
      </c>
      <c r="C33" s="481" t="s">
        <v>5242</v>
      </c>
      <c r="D33" s="481" t="s">
        <v>5243</v>
      </c>
      <c r="E33" s="481" t="s">
        <v>5244</v>
      </c>
      <c r="R33" s="481" t="s">
        <v>5245</v>
      </c>
      <c r="U33" s="481" t="s">
        <v>5245</v>
      </c>
      <c r="AK33" s="481" t="s">
        <v>102</v>
      </c>
      <c r="AR33" s="481" t="s">
        <v>102</v>
      </c>
      <c r="AU33" s="481" t="s">
        <v>102</v>
      </c>
      <c r="BA33" s="481" t="s">
        <v>102</v>
      </c>
    </row>
    <row r="34" spans="1:53" x14ac:dyDescent="0.15">
      <c r="A34" s="481" t="s">
        <v>4218</v>
      </c>
      <c r="B34" s="481">
        <v>2994589</v>
      </c>
      <c r="C34" s="481" t="s">
        <v>5246</v>
      </c>
      <c r="D34" s="481" t="s">
        <v>5247</v>
      </c>
      <c r="R34" s="481" t="s">
        <v>2921</v>
      </c>
      <c r="AK34" s="481" t="s">
        <v>102</v>
      </c>
      <c r="AR34" s="481" t="s">
        <v>102</v>
      </c>
      <c r="AU34" s="481" t="s">
        <v>102</v>
      </c>
      <c r="BA34" s="481" t="s">
        <v>102</v>
      </c>
    </row>
    <row r="35" spans="1:53" x14ac:dyDescent="0.15">
      <c r="A35" s="481" t="s">
        <v>4224</v>
      </c>
      <c r="B35" s="481">
        <v>3904262</v>
      </c>
      <c r="C35" s="481" t="s">
        <v>5248</v>
      </c>
      <c r="D35" s="481" t="s">
        <v>5249</v>
      </c>
      <c r="E35" s="481" t="s">
        <v>5250</v>
      </c>
      <c r="F35" s="481" t="s">
        <v>5251</v>
      </c>
      <c r="G35" s="481" t="s">
        <v>5252</v>
      </c>
      <c r="H35" s="481" t="s">
        <v>5253</v>
      </c>
      <c r="I35" s="481" t="s">
        <v>5254</v>
      </c>
      <c r="R35" s="481" t="s">
        <v>5255</v>
      </c>
      <c r="S35" s="481" t="s">
        <v>5256</v>
      </c>
      <c r="U35" s="481" t="s">
        <v>5257</v>
      </c>
      <c r="Y35" s="481" t="s">
        <v>670</v>
      </c>
      <c r="Z35" s="481" t="s">
        <v>5258</v>
      </c>
      <c r="AE35" s="481" t="s">
        <v>670</v>
      </c>
      <c r="AF35" s="481" t="s">
        <v>5258</v>
      </c>
      <c r="AI35" s="481" t="s">
        <v>5258</v>
      </c>
      <c r="AJ35" s="481" t="s">
        <v>670</v>
      </c>
      <c r="AK35" s="481" t="s">
        <v>5259</v>
      </c>
      <c r="AR35" s="481" t="s">
        <v>102</v>
      </c>
      <c r="AU35" s="481" t="s">
        <v>102</v>
      </c>
      <c r="BA35" s="481" t="s">
        <v>102</v>
      </c>
    </row>
    <row r="36" spans="1:53" x14ac:dyDescent="0.15">
      <c r="A36" s="481" t="s">
        <v>4230</v>
      </c>
      <c r="B36" s="481">
        <v>3829370</v>
      </c>
      <c r="C36" s="481" t="s">
        <v>5260</v>
      </c>
      <c r="D36" s="481" t="s">
        <v>5261</v>
      </c>
      <c r="E36" s="481" t="s">
        <v>5262</v>
      </c>
      <c r="F36" s="481" t="s">
        <v>5263</v>
      </c>
      <c r="G36" s="481" t="s">
        <v>5264</v>
      </c>
      <c r="R36" s="481" t="s">
        <v>2503</v>
      </c>
      <c r="U36" s="481" t="s">
        <v>5265</v>
      </c>
      <c r="Y36" s="481" t="s">
        <v>3567</v>
      </c>
      <c r="AE36" s="481" t="s">
        <v>5266</v>
      </c>
      <c r="AK36" s="481" t="s">
        <v>102</v>
      </c>
      <c r="AR36" s="481" t="s">
        <v>102</v>
      </c>
      <c r="AU36" s="481" t="s">
        <v>102</v>
      </c>
      <c r="BA36" s="481" t="s">
        <v>102</v>
      </c>
    </row>
    <row r="37" spans="1:53" x14ac:dyDescent="0.15">
      <c r="A37" s="481" t="s">
        <v>4234</v>
      </c>
      <c r="B37" s="481">
        <v>2889538</v>
      </c>
      <c r="C37" s="481" t="s">
        <v>5267</v>
      </c>
      <c r="D37" s="481" t="s">
        <v>5268</v>
      </c>
      <c r="E37" s="481" t="s">
        <v>5269</v>
      </c>
      <c r="F37" s="481" t="s">
        <v>4235</v>
      </c>
      <c r="R37" s="481" t="s">
        <v>5270</v>
      </c>
      <c r="U37" s="481" t="s">
        <v>5271</v>
      </c>
      <c r="V37" s="481" t="s">
        <v>5272</v>
      </c>
      <c r="Y37" s="481" t="s">
        <v>5273</v>
      </c>
      <c r="AK37" s="481" t="s">
        <v>102</v>
      </c>
      <c r="AR37" s="481" t="s">
        <v>102</v>
      </c>
      <c r="AU37" s="481" t="s">
        <v>102</v>
      </c>
      <c r="BA37" s="481" t="s">
        <v>102</v>
      </c>
    </row>
    <row r="38" spans="1:53" x14ac:dyDescent="0.15">
      <c r="A38" s="481" t="s">
        <v>4237</v>
      </c>
      <c r="B38" s="481">
        <v>2965518</v>
      </c>
      <c r="C38" s="481" t="s">
        <v>138</v>
      </c>
      <c r="D38" s="481" t="s">
        <v>138</v>
      </c>
      <c r="AK38" s="481" t="s">
        <v>102</v>
      </c>
      <c r="AR38" s="481" t="s">
        <v>102</v>
      </c>
      <c r="AU38" s="481" t="s">
        <v>102</v>
      </c>
      <c r="BA38" s="481" t="s">
        <v>102</v>
      </c>
    </row>
    <row r="39" spans="1:53" x14ac:dyDescent="0.15">
      <c r="A39" s="481" t="s">
        <v>4240</v>
      </c>
      <c r="B39" s="481">
        <v>4012944</v>
      </c>
      <c r="C39" s="481" t="s">
        <v>5274</v>
      </c>
      <c r="D39" s="481" t="s">
        <v>5275</v>
      </c>
      <c r="R39" s="481" t="s">
        <v>315</v>
      </c>
      <c r="S39" s="481" t="s">
        <v>5276</v>
      </c>
      <c r="AK39" s="481" t="s">
        <v>102</v>
      </c>
      <c r="AR39" s="481" t="s">
        <v>102</v>
      </c>
      <c r="AU39" s="481" t="s">
        <v>102</v>
      </c>
      <c r="BA39" s="481" t="s">
        <v>102</v>
      </c>
    </row>
    <row r="40" spans="1:53" x14ac:dyDescent="0.15">
      <c r="A40" s="481" t="s">
        <v>4253</v>
      </c>
      <c r="B40" s="481">
        <v>2813173</v>
      </c>
      <c r="C40" s="481" t="s">
        <v>138</v>
      </c>
      <c r="D40" s="481" t="s">
        <v>138</v>
      </c>
      <c r="AK40" s="481" t="s">
        <v>102</v>
      </c>
      <c r="AR40" s="481" t="s">
        <v>102</v>
      </c>
      <c r="AU40" s="481" t="s">
        <v>102</v>
      </c>
      <c r="BA40" s="481" t="s">
        <v>102</v>
      </c>
    </row>
    <row r="41" spans="1:53" x14ac:dyDescent="0.15">
      <c r="A41" s="481" t="s">
        <v>4254</v>
      </c>
      <c r="B41" s="481">
        <v>3865087</v>
      </c>
      <c r="C41" s="481" t="s">
        <v>5277</v>
      </c>
      <c r="D41" s="481" t="s">
        <v>5278</v>
      </c>
      <c r="E41" s="481" t="s">
        <v>4255</v>
      </c>
      <c r="F41" s="481" t="s">
        <v>5279</v>
      </c>
      <c r="G41" s="481" t="s">
        <v>5280</v>
      </c>
      <c r="H41" s="481" t="s">
        <v>5281</v>
      </c>
      <c r="R41" s="481" t="s">
        <v>5282</v>
      </c>
      <c r="U41" s="481" t="s">
        <v>5283</v>
      </c>
      <c r="V41" s="481" t="s">
        <v>5284</v>
      </c>
      <c r="W41" s="481" t="s">
        <v>5285</v>
      </c>
      <c r="Y41" s="481" t="s">
        <v>5286</v>
      </c>
      <c r="AE41" s="481" t="s">
        <v>5287</v>
      </c>
      <c r="AI41" s="481" t="s">
        <v>5286</v>
      </c>
      <c r="AK41" s="481" t="s">
        <v>102</v>
      </c>
      <c r="AR41" s="481" t="s">
        <v>102</v>
      </c>
      <c r="AU41" s="481" t="s">
        <v>102</v>
      </c>
      <c r="BA41" s="481" t="s">
        <v>102</v>
      </c>
    </row>
    <row r="42" spans="1:53" x14ac:dyDescent="0.15">
      <c r="A42" s="481" t="s">
        <v>4259</v>
      </c>
      <c r="B42" s="481">
        <v>3249407</v>
      </c>
      <c r="C42" s="481" t="s">
        <v>5288</v>
      </c>
      <c r="D42" s="481" t="s">
        <v>5289</v>
      </c>
      <c r="E42" s="481" t="s">
        <v>5290</v>
      </c>
      <c r="F42" s="481" t="s">
        <v>5291</v>
      </c>
      <c r="G42" s="481" t="s">
        <v>5292</v>
      </c>
      <c r="R42" s="481" t="s">
        <v>5293</v>
      </c>
      <c r="AK42" s="481" t="s">
        <v>102</v>
      </c>
      <c r="AR42" s="481" t="s">
        <v>102</v>
      </c>
      <c r="AU42" s="481" t="s">
        <v>102</v>
      </c>
      <c r="BA42" s="481" t="s">
        <v>102</v>
      </c>
    </row>
    <row r="43" spans="1:53" x14ac:dyDescent="0.15">
      <c r="A43" s="481" t="s">
        <v>4263</v>
      </c>
      <c r="B43" s="481">
        <v>4191243</v>
      </c>
      <c r="C43" s="481" t="s">
        <v>5294</v>
      </c>
      <c r="D43" s="481" t="s">
        <v>5295</v>
      </c>
      <c r="R43" s="481" t="s">
        <v>2880</v>
      </c>
      <c r="AK43" s="481" t="s">
        <v>102</v>
      </c>
      <c r="AR43" s="481" t="s">
        <v>102</v>
      </c>
      <c r="AU43" s="481" t="s">
        <v>102</v>
      </c>
      <c r="BA43" s="481" t="s">
        <v>102</v>
      </c>
    </row>
    <row r="44" spans="1:53" x14ac:dyDescent="0.15">
      <c r="A44" s="481" t="s">
        <v>4272</v>
      </c>
      <c r="B44" s="481">
        <v>3649249</v>
      </c>
      <c r="C44" s="481" t="s">
        <v>5296</v>
      </c>
      <c r="D44" s="481" t="s">
        <v>5297</v>
      </c>
      <c r="E44" s="481" t="s">
        <v>5298</v>
      </c>
      <c r="F44" s="481" t="s">
        <v>5299</v>
      </c>
      <c r="G44" s="481" t="s">
        <v>5300</v>
      </c>
      <c r="AK44" s="481" t="s">
        <v>102</v>
      </c>
      <c r="AR44" s="481" t="s">
        <v>102</v>
      </c>
      <c r="AU44" s="481" t="s">
        <v>102</v>
      </c>
      <c r="BA44" s="481" t="s">
        <v>102</v>
      </c>
    </row>
    <row r="45" spans="1:53" x14ac:dyDescent="0.15">
      <c r="A45" s="481" t="s">
        <v>4273</v>
      </c>
      <c r="B45" s="481">
        <v>4027451</v>
      </c>
      <c r="C45" s="481" t="s">
        <v>138</v>
      </c>
      <c r="D45" s="481" t="s">
        <v>138</v>
      </c>
      <c r="AK45" s="481" t="s">
        <v>102</v>
      </c>
      <c r="AR45" s="481" t="s">
        <v>102</v>
      </c>
      <c r="AU45" s="481" t="s">
        <v>102</v>
      </c>
      <c r="BA45" s="481" t="s">
        <v>102</v>
      </c>
    </row>
    <row r="46" spans="1:53" x14ac:dyDescent="0.15">
      <c r="A46" s="481" t="s">
        <v>4278</v>
      </c>
      <c r="B46" s="481">
        <v>3771347</v>
      </c>
      <c r="C46" s="481" t="s">
        <v>5301</v>
      </c>
      <c r="D46" s="481" t="s">
        <v>5302</v>
      </c>
      <c r="E46" s="481" t="s">
        <v>5303</v>
      </c>
      <c r="F46" s="481" t="s">
        <v>5304</v>
      </c>
      <c r="R46" s="481" t="s">
        <v>5305</v>
      </c>
      <c r="U46" s="481" t="s">
        <v>5306</v>
      </c>
      <c r="Y46" s="481" t="s">
        <v>5307</v>
      </c>
      <c r="AK46" s="481" t="s">
        <v>102</v>
      </c>
      <c r="AR46" s="481" t="s">
        <v>102</v>
      </c>
      <c r="AU46" s="481" t="s">
        <v>102</v>
      </c>
      <c r="BA46" s="481" t="s">
        <v>102</v>
      </c>
    </row>
    <row r="47" spans="1:53" x14ac:dyDescent="0.15">
      <c r="A47" s="481" t="s">
        <v>4284</v>
      </c>
      <c r="B47" s="481">
        <v>3998073</v>
      </c>
      <c r="C47" s="481" t="s">
        <v>138</v>
      </c>
      <c r="D47" s="481" t="s">
        <v>138</v>
      </c>
      <c r="AK47" s="481" t="s">
        <v>102</v>
      </c>
      <c r="AR47" s="481" t="s">
        <v>102</v>
      </c>
      <c r="AU47" s="481" t="s">
        <v>102</v>
      </c>
      <c r="BA47" s="481" t="s">
        <v>102</v>
      </c>
    </row>
    <row r="48" spans="1:53" x14ac:dyDescent="0.15">
      <c r="A48" s="481" t="s">
        <v>4287</v>
      </c>
      <c r="B48" s="481">
        <v>3213882</v>
      </c>
      <c r="C48" s="481" t="s">
        <v>138</v>
      </c>
      <c r="D48" s="481" t="s">
        <v>138</v>
      </c>
      <c r="AK48" s="481" t="s">
        <v>102</v>
      </c>
      <c r="AR48" s="481" t="s">
        <v>102</v>
      </c>
      <c r="AU48" s="481" t="s">
        <v>102</v>
      </c>
      <c r="BA48" s="481" t="s">
        <v>102</v>
      </c>
    </row>
    <row r="49" spans="1:53" x14ac:dyDescent="0.15">
      <c r="A49" s="481" t="s">
        <v>4293</v>
      </c>
      <c r="B49" s="481">
        <v>3048964</v>
      </c>
      <c r="C49" s="481" t="s">
        <v>138</v>
      </c>
      <c r="D49" s="481" t="s">
        <v>138</v>
      </c>
      <c r="AK49" s="481" t="s">
        <v>102</v>
      </c>
      <c r="AR49" s="481" t="s">
        <v>102</v>
      </c>
      <c r="AU49" s="481" t="s">
        <v>102</v>
      </c>
      <c r="BA49" s="481" t="s">
        <v>102</v>
      </c>
    </row>
    <row r="50" spans="1:53" x14ac:dyDescent="0.15">
      <c r="A50" s="481" t="s">
        <v>4296</v>
      </c>
      <c r="B50" s="481">
        <v>3384292</v>
      </c>
      <c r="C50" s="481" t="s">
        <v>5308</v>
      </c>
      <c r="D50" s="481" t="s">
        <v>4279</v>
      </c>
      <c r="E50" s="481" t="s">
        <v>5303</v>
      </c>
      <c r="R50" s="481" t="s">
        <v>750</v>
      </c>
      <c r="U50" s="481" t="s">
        <v>5306</v>
      </c>
      <c r="AK50" s="481" t="s">
        <v>102</v>
      </c>
      <c r="AR50" s="481" t="s">
        <v>102</v>
      </c>
      <c r="AU50" s="481" t="s">
        <v>102</v>
      </c>
      <c r="BA50" s="481" t="s">
        <v>102</v>
      </c>
    </row>
    <row r="51" spans="1:53" x14ac:dyDescent="0.15">
      <c r="A51" s="481" t="s">
        <v>4298</v>
      </c>
      <c r="B51" s="481">
        <v>2989788</v>
      </c>
      <c r="C51" s="481" t="s">
        <v>5309</v>
      </c>
      <c r="D51" s="484" t="s">
        <v>5310</v>
      </c>
      <c r="R51" s="481" t="s">
        <v>5311</v>
      </c>
      <c r="S51" s="481" t="s">
        <v>5312</v>
      </c>
      <c r="T51" s="481" t="s">
        <v>5313</v>
      </c>
      <c r="AK51" s="481" t="s">
        <v>102</v>
      </c>
      <c r="AR51" s="481" t="s">
        <v>102</v>
      </c>
      <c r="AU51" s="481" t="s">
        <v>102</v>
      </c>
      <c r="BA51" s="481" t="s">
        <v>102</v>
      </c>
    </row>
    <row r="52" spans="1:53" x14ac:dyDescent="0.15">
      <c r="A52" s="481" t="s">
        <v>4299</v>
      </c>
      <c r="B52" s="481">
        <v>4531873</v>
      </c>
      <c r="C52" s="481" t="s">
        <v>5314</v>
      </c>
      <c r="D52" s="481" t="s">
        <v>5315</v>
      </c>
      <c r="E52" s="481" t="s">
        <v>5316</v>
      </c>
      <c r="AK52" s="481" t="s">
        <v>102</v>
      </c>
      <c r="AR52" s="481" t="s">
        <v>102</v>
      </c>
      <c r="AU52" s="481" t="s">
        <v>102</v>
      </c>
      <c r="BA52" s="481" t="s">
        <v>102</v>
      </c>
    </row>
    <row r="53" spans="1:53" x14ac:dyDescent="0.15">
      <c r="A53" s="481" t="s">
        <v>4302</v>
      </c>
      <c r="B53" s="481">
        <v>3989071</v>
      </c>
      <c r="C53" s="481" t="s">
        <v>138</v>
      </c>
      <c r="D53" s="481" t="s">
        <v>138</v>
      </c>
      <c r="AK53" s="481" t="s">
        <v>102</v>
      </c>
      <c r="AR53" s="481" t="s">
        <v>102</v>
      </c>
      <c r="AU53" s="481" t="s">
        <v>102</v>
      </c>
      <c r="BA53" s="481" t="s">
        <v>102</v>
      </c>
    </row>
    <row r="54" spans="1:53" x14ac:dyDescent="0.15">
      <c r="A54" s="481" t="s">
        <v>4307</v>
      </c>
      <c r="B54" s="481">
        <v>4047929</v>
      </c>
      <c r="C54" s="481" t="s">
        <v>5317</v>
      </c>
      <c r="D54" s="481" t="s">
        <v>5318</v>
      </c>
      <c r="AK54" s="481" t="s">
        <v>102</v>
      </c>
      <c r="AR54" s="481" t="s">
        <v>102</v>
      </c>
      <c r="AU54" s="481" t="s">
        <v>102</v>
      </c>
      <c r="BA54" s="481" t="s">
        <v>102</v>
      </c>
    </row>
    <row r="55" spans="1:53" x14ac:dyDescent="0.15">
      <c r="A55" s="481" t="s">
        <v>4316</v>
      </c>
      <c r="B55" s="481">
        <v>3767993</v>
      </c>
      <c r="C55" s="481" t="s">
        <v>5319</v>
      </c>
      <c r="D55" s="481" t="s">
        <v>5320</v>
      </c>
      <c r="R55" s="481" t="s">
        <v>109</v>
      </c>
      <c r="AK55" s="481" t="s">
        <v>102</v>
      </c>
      <c r="AR55" s="481" t="s">
        <v>102</v>
      </c>
      <c r="AU55" s="481" t="s">
        <v>102</v>
      </c>
      <c r="BA55" s="481" t="s">
        <v>102</v>
      </c>
    </row>
    <row r="56" spans="1:53" x14ac:dyDescent="0.15">
      <c r="A56" s="481" t="s">
        <v>4318</v>
      </c>
      <c r="B56" s="481">
        <v>2926040</v>
      </c>
      <c r="C56" s="481" t="s">
        <v>138</v>
      </c>
      <c r="D56" s="481" t="s">
        <v>138</v>
      </c>
      <c r="AK56" s="481" t="s">
        <v>102</v>
      </c>
      <c r="AR56" s="481" t="s">
        <v>102</v>
      </c>
      <c r="AU56" s="481" t="s">
        <v>102</v>
      </c>
      <c r="BA56" s="481" t="s">
        <v>102</v>
      </c>
    </row>
    <row r="57" spans="1:53" x14ac:dyDescent="0.15">
      <c r="A57" s="481" t="s">
        <v>4322</v>
      </c>
      <c r="B57" s="481">
        <v>3567736</v>
      </c>
      <c r="C57" s="481" t="s">
        <v>5321</v>
      </c>
      <c r="D57" s="481" t="s">
        <v>5322</v>
      </c>
      <c r="E57" s="481" t="s">
        <v>5323</v>
      </c>
      <c r="F57" s="481" t="s">
        <v>5324</v>
      </c>
      <c r="R57" s="481" t="s">
        <v>5325</v>
      </c>
      <c r="U57" s="481" t="s">
        <v>5325</v>
      </c>
      <c r="V57" s="481" t="s">
        <v>5326</v>
      </c>
      <c r="W57" s="481" t="s">
        <v>5327</v>
      </c>
      <c r="Y57" s="481" t="s">
        <v>5328</v>
      </c>
      <c r="AK57" s="481" t="s">
        <v>102</v>
      </c>
      <c r="AR57" s="481" t="s">
        <v>102</v>
      </c>
      <c r="AU57" s="481" t="s">
        <v>102</v>
      </c>
      <c r="BA57" s="481" t="s">
        <v>102</v>
      </c>
    </row>
    <row r="58" spans="1:53" x14ac:dyDescent="0.15">
      <c r="A58" s="481" t="s">
        <v>4330</v>
      </c>
      <c r="B58" s="481">
        <v>4183797</v>
      </c>
      <c r="C58" s="481" t="s">
        <v>138</v>
      </c>
      <c r="D58" s="481" t="s">
        <v>138</v>
      </c>
      <c r="AK58" s="481" t="s">
        <v>102</v>
      </c>
      <c r="AR58" s="481" t="s">
        <v>102</v>
      </c>
      <c r="AU58" s="481" t="s">
        <v>102</v>
      </c>
      <c r="BA58" s="481" t="s">
        <v>102</v>
      </c>
    </row>
    <row r="59" spans="1:53" x14ac:dyDescent="0.15">
      <c r="A59" s="481" t="s">
        <v>4333</v>
      </c>
      <c r="B59" s="481">
        <v>2995176</v>
      </c>
      <c r="C59" s="481" t="s">
        <v>138</v>
      </c>
      <c r="D59" s="481" t="s">
        <v>138</v>
      </c>
      <c r="AK59" s="481" t="s">
        <v>102</v>
      </c>
      <c r="AR59" s="481" t="s">
        <v>102</v>
      </c>
      <c r="AU59" s="481" t="s">
        <v>102</v>
      </c>
      <c r="BA59" s="481" t="s">
        <v>102</v>
      </c>
    </row>
    <row r="60" spans="1:53" x14ac:dyDescent="0.15">
      <c r="A60" s="481" t="s">
        <v>4337</v>
      </c>
      <c r="B60" s="481">
        <v>2896369</v>
      </c>
      <c r="C60" s="481" t="s">
        <v>138</v>
      </c>
      <c r="D60" s="481" t="s">
        <v>138</v>
      </c>
      <c r="AK60" s="481" t="s">
        <v>102</v>
      </c>
      <c r="AR60" s="481" t="s">
        <v>102</v>
      </c>
      <c r="AU60" s="481" t="s">
        <v>102</v>
      </c>
      <c r="BA60" s="481" t="s">
        <v>102</v>
      </c>
    </row>
    <row r="61" spans="1:53" x14ac:dyDescent="0.15">
      <c r="A61" s="481" t="s">
        <v>4341</v>
      </c>
      <c r="B61" s="481">
        <v>2943070</v>
      </c>
      <c r="C61" s="481" t="s">
        <v>138</v>
      </c>
      <c r="D61" s="481" t="s">
        <v>138</v>
      </c>
      <c r="AK61" s="481" t="s">
        <v>102</v>
      </c>
      <c r="AR61" s="481" t="s">
        <v>102</v>
      </c>
      <c r="AU61" s="481" t="s">
        <v>102</v>
      </c>
      <c r="BA61" s="481" t="s">
        <v>102</v>
      </c>
    </row>
    <row r="62" spans="1:53" x14ac:dyDescent="0.15">
      <c r="A62" s="481" t="s">
        <v>4342</v>
      </c>
      <c r="B62" s="481">
        <v>3942281</v>
      </c>
      <c r="C62" s="481" t="s">
        <v>138</v>
      </c>
      <c r="D62" s="481" t="s">
        <v>138</v>
      </c>
      <c r="AK62" s="481" t="s">
        <v>102</v>
      </c>
      <c r="AR62" s="481" t="s">
        <v>102</v>
      </c>
      <c r="AU62" s="481" t="s">
        <v>102</v>
      </c>
      <c r="BA62" s="481" t="s">
        <v>102</v>
      </c>
    </row>
    <row r="63" spans="1:53" x14ac:dyDescent="0.15">
      <c r="A63" s="481" t="s">
        <v>4344</v>
      </c>
      <c r="B63" s="481">
        <v>3357607</v>
      </c>
      <c r="C63" s="481" t="s">
        <v>138</v>
      </c>
      <c r="D63" s="481" t="s">
        <v>138</v>
      </c>
      <c r="AK63" s="481" t="s">
        <v>102</v>
      </c>
      <c r="AR63" s="481" t="s">
        <v>102</v>
      </c>
      <c r="AU63" s="481" t="s">
        <v>102</v>
      </c>
      <c r="BA63" s="481" t="s">
        <v>102</v>
      </c>
    </row>
    <row r="64" spans="1:53" x14ac:dyDescent="0.15">
      <c r="A64" s="481" t="s">
        <v>4348</v>
      </c>
      <c r="B64" s="481">
        <v>3942746</v>
      </c>
      <c r="C64" s="481" t="s">
        <v>138</v>
      </c>
      <c r="D64" s="481" t="s">
        <v>138</v>
      </c>
      <c r="AK64" s="481" t="s">
        <v>102</v>
      </c>
      <c r="AR64" s="481" t="s">
        <v>102</v>
      </c>
      <c r="AU64" s="481" t="s">
        <v>102</v>
      </c>
      <c r="BA64" s="481" t="s">
        <v>102</v>
      </c>
    </row>
    <row r="65" spans="1:53" x14ac:dyDescent="0.15">
      <c r="A65" s="481" t="s">
        <v>4349</v>
      </c>
      <c r="B65" s="481">
        <v>3929618</v>
      </c>
      <c r="C65" s="481" t="s">
        <v>138</v>
      </c>
      <c r="D65" s="481" t="s">
        <v>138</v>
      </c>
      <c r="AK65" s="481" t="s">
        <v>102</v>
      </c>
      <c r="AR65" s="481" t="s">
        <v>102</v>
      </c>
      <c r="AU65" s="481" t="s">
        <v>102</v>
      </c>
      <c r="BA65" s="481" t="s">
        <v>102</v>
      </c>
    </row>
    <row r="66" spans="1:53" x14ac:dyDescent="0.15">
      <c r="A66" s="481" t="s">
        <v>4358</v>
      </c>
      <c r="B66" s="481">
        <v>3929006</v>
      </c>
      <c r="C66" s="481" t="s">
        <v>138</v>
      </c>
      <c r="D66" s="481" t="s">
        <v>138</v>
      </c>
      <c r="AK66" s="481" t="s">
        <v>102</v>
      </c>
      <c r="AR66" s="481" t="s">
        <v>102</v>
      </c>
      <c r="AU66" s="481" t="s">
        <v>102</v>
      </c>
      <c r="BA66" s="481" t="s">
        <v>102</v>
      </c>
    </row>
    <row r="67" spans="1:53" x14ac:dyDescent="0.15">
      <c r="A67" s="481" t="s">
        <v>4361</v>
      </c>
      <c r="B67" s="481">
        <v>3886275</v>
      </c>
      <c r="C67" s="481" t="s">
        <v>138</v>
      </c>
      <c r="D67" s="481" t="s">
        <v>138</v>
      </c>
      <c r="AK67" s="481" t="s">
        <v>102</v>
      </c>
      <c r="AR67" s="481" t="s">
        <v>102</v>
      </c>
      <c r="AU67" s="481" t="s">
        <v>102</v>
      </c>
      <c r="BA67" s="481" t="s">
        <v>102</v>
      </c>
    </row>
    <row r="68" spans="1:53" x14ac:dyDescent="0.15">
      <c r="A68" s="481" t="s">
        <v>4363</v>
      </c>
      <c r="B68" s="481">
        <v>4017273</v>
      </c>
      <c r="C68" s="481" t="s">
        <v>5329</v>
      </c>
      <c r="D68" s="481" t="s">
        <v>4880</v>
      </c>
      <c r="E68" s="481" t="s">
        <v>4879</v>
      </c>
      <c r="R68" s="481" t="s">
        <v>5330</v>
      </c>
      <c r="S68" s="481" t="s">
        <v>1669</v>
      </c>
      <c r="U68" s="481" t="s">
        <v>1669</v>
      </c>
      <c r="AK68" s="481" t="s">
        <v>102</v>
      </c>
      <c r="AR68" s="481" t="s">
        <v>102</v>
      </c>
      <c r="AU68" s="481" t="s">
        <v>102</v>
      </c>
      <c r="BA68" s="481" t="s">
        <v>102</v>
      </c>
    </row>
    <row r="69" spans="1:53" x14ac:dyDescent="0.15">
      <c r="A69" s="481" t="s">
        <v>4367</v>
      </c>
      <c r="B69" s="481">
        <v>3871456</v>
      </c>
      <c r="C69" s="481" t="s">
        <v>5331</v>
      </c>
      <c r="D69" s="481" t="s">
        <v>822</v>
      </c>
      <c r="R69" s="481" t="s">
        <v>5332</v>
      </c>
      <c r="S69" s="481" t="s">
        <v>812</v>
      </c>
      <c r="AK69" s="481" t="s">
        <v>102</v>
      </c>
      <c r="AR69" s="481" t="s">
        <v>102</v>
      </c>
      <c r="AU69" s="481" t="s">
        <v>102</v>
      </c>
      <c r="BA69" s="481" t="s">
        <v>102</v>
      </c>
    </row>
    <row r="70" spans="1:53" x14ac:dyDescent="0.15">
      <c r="A70" s="481" t="s">
        <v>4370</v>
      </c>
      <c r="B70" s="481">
        <v>3506716</v>
      </c>
      <c r="C70" s="481" t="s">
        <v>5333</v>
      </c>
      <c r="D70" s="481" t="s">
        <v>5334</v>
      </c>
      <c r="E70" s="481" t="s">
        <v>5335</v>
      </c>
      <c r="F70" s="481" t="s">
        <v>5336</v>
      </c>
      <c r="G70" s="481" t="s">
        <v>5337</v>
      </c>
      <c r="AK70" s="481" t="s">
        <v>102</v>
      </c>
      <c r="AR70" s="481" t="s">
        <v>102</v>
      </c>
      <c r="AU70" s="481" t="s">
        <v>102</v>
      </c>
      <c r="BA70" s="481" t="s">
        <v>102</v>
      </c>
    </row>
    <row r="71" spans="1:53" x14ac:dyDescent="0.15">
      <c r="A71" s="481" t="s">
        <v>4374</v>
      </c>
      <c r="B71" s="481">
        <v>4685201</v>
      </c>
      <c r="C71" s="481" t="s">
        <v>138</v>
      </c>
      <c r="D71" s="481" t="s">
        <v>138</v>
      </c>
      <c r="AK71" s="481" t="s">
        <v>102</v>
      </c>
      <c r="AR71" s="481" t="s">
        <v>102</v>
      </c>
      <c r="AU71" s="481" t="s">
        <v>102</v>
      </c>
      <c r="BA71" s="481" t="s">
        <v>102</v>
      </c>
    </row>
    <row r="72" spans="1:53" x14ac:dyDescent="0.15">
      <c r="A72" s="481" t="s">
        <v>4381</v>
      </c>
      <c r="B72" s="481">
        <v>3025254</v>
      </c>
      <c r="C72" s="481" t="s">
        <v>5338</v>
      </c>
      <c r="D72" s="481" t="s">
        <v>5339</v>
      </c>
      <c r="R72" s="481" t="s">
        <v>5340</v>
      </c>
      <c r="S72" s="481" t="s">
        <v>5341</v>
      </c>
      <c r="AK72" s="481" t="s">
        <v>102</v>
      </c>
      <c r="AR72" s="481" t="s">
        <v>102</v>
      </c>
      <c r="AU72" s="481" t="s">
        <v>102</v>
      </c>
      <c r="BA72" s="481" t="s">
        <v>102</v>
      </c>
    </row>
    <row r="73" spans="1:53" x14ac:dyDescent="0.15">
      <c r="A73" s="481" t="s">
        <v>4382</v>
      </c>
      <c r="B73" s="481">
        <v>3383239</v>
      </c>
      <c r="C73" s="481" t="s">
        <v>5342</v>
      </c>
      <c r="D73" s="481" t="s">
        <v>4384</v>
      </c>
      <c r="R73" s="481" t="s">
        <v>5343</v>
      </c>
      <c r="S73" s="481" t="s">
        <v>5344</v>
      </c>
      <c r="AK73" s="481" t="s">
        <v>102</v>
      </c>
      <c r="AR73" s="481" t="s">
        <v>102</v>
      </c>
      <c r="AU73" s="481" t="s">
        <v>102</v>
      </c>
      <c r="BA73" s="481" t="s">
        <v>102</v>
      </c>
    </row>
    <row r="74" spans="1:53" x14ac:dyDescent="0.15">
      <c r="A74" s="481" t="s">
        <v>4385</v>
      </c>
      <c r="B74" s="481">
        <v>3489668</v>
      </c>
      <c r="C74" s="481" t="s">
        <v>5345</v>
      </c>
      <c r="D74" s="481" t="s">
        <v>5346</v>
      </c>
      <c r="R74" s="481" t="s">
        <v>5347</v>
      </c>
      <c r="AK74" s="481" t="s">
        <v>102</v>
      </c>
      <c r="AR74" s="481" t="s">
        <v>102</v>
      </c>
      <c r="AU74" s="481" t="s">
        <v>102</v>
      </c>
      <c r="BA74" s="481" t="s">
        <v>102</v>
      </c>
    </row>
    <row r="75" spans="1:53" x14ac:dyDescent="0.15">
      <c r="A75" s="481" t="s">
        <v>4388</v>
      </c>
      <c r="B75" s="481">
        <v>4021588</v>
      </c>
      <c r="C75" s="481" t="s">
        <v>5348</v>
      </c>
      <c r="D75" s="481" t="s">
        <v>5349</v>
      </c>
      <c r="R75" s="481" t="s">
        <v>5350</v>
      </c>
      <c r="AK75" s="481" t="s">
        <v>102</v>
      </c>
      <c r="AR75" s="481" t="s">
        <v>102</v>
      </c>
      <c r="AU75" s="481" t="s">
        <v>102</v>
      </c>
      <c r="BA75" s="481" t="s">
        <v>102</v>
      </c>
    </row>
    <row r="76" spans="1:53" x14ac:dyDescent="0.15">
      <c r="A76" s="481" t="s">
        <v>4392</v>
      </c>
      <c r="B76" s="481">
        <v>4041246</v>
      </c>
      <c r="C76" s="481" t="s">
        <v>138</v>
      </c>
      <c r="D76" s="481" t="s">
        <v>138</v>
      </c>
      <c r="AK76" s="481" t="s">
        <v>102</v>
      </c>
      <c r="AR76" s="481" t="s">
        <v>102</v>
      </c>
      <c r="AU76" s="481" t="s">
        <v>102</v>
      </c>
      <c r="BA76" s="481" t="s">
        <v>102</v>
      </c>
    </row>
    <row r="77" spans="1:53" x14ac:dyDescent="0.15">
      <c r="A77" s="481" t="s">
        <v>4393</v>
      </c>
      <c r="B77" s="481">
        <v>3989133</v>
      </c>
      <c r="C77" s="481" t="s">
        <v>138</v>
      </c>
      <c r="D77" s="481" t="s">
        <v>138</v>
      </c>
      <c r="AK77" s="481" t="s">
        <v>102</v>
      </c>
      <c r="AR77" s="481" t="s">
        <v>102</v>
      </c>
      <c r="AU77" s="481" t="s">
        <v>102</v>
      </c>
      <c r="BA77" s="481" t="s">
        <v>102</v>
      </c>
    </row>
    <row r="78" spans="1:53" x14ac:dyDescent="0.15">
      <c r="A78" s="481" t="s">
        <v>4394</v>
      </c>
      <c r="B78" s="481">
        <v>4015329</v>
      </c>
      <c r="C78" s="481" t="s">
        <v>5351</v>
      </c>
      <c r="D78" s="481" t="s">
        <v>5352</v>
      </c>
      <c r="AK78" s="481" t="s">
        <v>102</v>
      </c>
      <c r="AR78" s="481" t="s">
        <v>102</v>
      </c>
      <c r="AU78" s="481" t="s">
        <v>102</v>
      </c>
      <c r="BA78" s="481" t="s">
        <v>102</v>
      </c>
    </row>
    <row r="79" spans="1:53" x14ac:dyDescent="0.15">
      <c r="A79" s="481" t="s">
        <v>4398</v>
      </c>
      <c r="B79" s="481">
        <v>3583037</v>
      </c>
      <c r="C79" s="481" t="s">
        <v>5353</v>
      </c>
      <c r="D79" s="481" t="s">
        <v>5354</v>
      </c>
      <c r="E79" s="481" t="s">
        <v>5355</v>
      </c>
      <c r="F79" s="481" t="s">
        <v>5356</v>
      </c>
      <c r="R79" s="481" t="s">
        <v>5357</v>
      </c>
      <c r="U79" s="481" t="s">
        <v>5357</v>
      </c>
      <c r="V79" s="481" t="s">
        <v>5358</v>
      </c>
      <c r="Y79" s="481" t="s">
        <v>5357</v>
      </c>
      <c r="AK79" s="481" t="s">
        <v>102</v>
      </c>
      <c r="AR79" s="481" t="s">
        <v>102</v>
      </c>
      <c r="AU79" s="481" t="s">
        <v>102</v>
      </c>
      <c r="BA79" s="481" t="s">
        <v>102</v>
      </c>
    </row>
    <row r="80" spans="1:53" x14ac:dyDescent="0.15">
      <c r="A80" s="481" t="s">
        <v>4404</v>
      </c>
      <c r="B80" s="481">
        <v>4368987</v>
      </c>
      <c r="C80" s="481" t="s">
        <v>138</v>
      </c>
      <c r="D80" s="481" t="s">
        <v>138</v>
      </c>
      <c r="AK80" s="481" t="s">
        <v>102</v>
      </c>
      <c r="AR80" s="481" t="s">
        <v>102</v>
      </c>
      <c r="AU80" s="481" t="s">
        <v>102</v>
      </c>
      <c r="BA80" s="481" t="s">
        <v>102</v>
      </c>
    </row>
    <row r="81" spans="1:53" x14ac:dyDescent="0.15">
      <c r="A81" s="481" t="s">
        <v>4410</v>
      </c>
      <c r="B81" s="481">
        <v>3564019</v>
      </c>
      <c r="C81" s="481" t="s">
        <v>138</v>
      </c>
      <c r="D81" s="481" t="s">
        <v>138</v>
      </c>
      <c r="AK81" s="481" t="s">
        <v>102</v>
      </c>
      <c r="AR81" s="481" t="s">
        <v>102</v>
      </c>
      <c r="AU81" s="481" t="s">
        <v>102</v>
      </c>
      <c r="BA81" s="481" t="s">
        <v>102</v>
      </c>
    </row>
    <row r="82" spans="1:53" x14ac:dyDescent="0.15">
      <c r="A82" s="481" t="s">
        <v>4411</v>
      </c>
      <c r="B82" s="481">
        <v>4165980</v>
      </c>
      <c r="C82" s="481" t="s">
        <v>138</v>
      </c>
      <c r="D82" s="481" t="s">
        <v>138</v>
      </c>
      <c r="AK82" s="481" t="s">
        <v>102</v>
      </c>
      <c r="AR82" s="481" t="s">
        <v>102</v>
      </c>
      <c r="AU82" s="481" t="s">
        <v>102</v>
      </c>
      <c r="BA82" s="481" t="s">
        <v>102</v>
      </c>
    </row>
    <row r="83" spans="1:53" x14ac:dyDescent="0.15">
      <c r="A83" s="481" t="s">
        <v>4416</v>
      </c>
      <c r="B83" s="481">
        <v>3789709</v>
      </c>
      <c r="C83" s="481" t="s">
        <v>5359</v>
      </c>
      <c r="D83" s="481" t="s">
        <v>5360</v>
      </c>
      <c r="E83" s="481" t="s">
        <v>5361</v>
      </c>
      <c r="F83" s="481" t="s">
        <v>5362</v>
      </c>
      <c r="G83" s="481" t="s">
        <v>5363</v>
      </c>
      <c r="H83" s="481" t="s">
        <v>5364</v>
      </c>
      <c r="I83" s="481" t="s">
        <v>5365</v>
      </c>
      <c r="J83" s="481" t="s">
        <v>4422</v>
      </c>
      <c r="K83" s="481" t="s">
        <v>5366</v>
      </c>
      <c r="R83" s="481" t="s">
        <v>5367</v>
      </c>
      <c r="U83" s="481" t="s">
        <v>5368</v>
      </c>
      <c r="Y83" s="481" t="s">
        <v>5367</v>
      </c>
      <c r="AE83" s="481" t="s">
        <v>5369</v>
      </c>
      <c r="AF83" s="481" t="s">
        <v>5370</v>
      </c>
      <c r="AI83" s="481" t="s">
        <v>5369</v>
      </c>
      <c r="AK83" s="481" t="s">
        <v>5371</v>
      </c>
      <c r="AL83" s="481" t="s">
        <v>5371</v>
      </c>
      <c r="AP83" s="481" t="s">
        <v>5372</v>
      </c>
      <c r="AQ83" s="481" t="s">
        <v>5373</v>
      </c>
      <c r="AR83" s="481" t="s">
        <v>102</v>
      </c>
      <c r="AU83" s="481" t="s">
        <v>102</v>
      </c>
      <c r="BA83" s="481" t="s">
        <v>102</v>
      </c>
    </row>
    <row r="84" spans="1:53" x14ac:dyDescent="0.15">
      <c r="A84" s="481" t="s">
        <v>4425</v>
      </c>
      <c r="B84" s="481">
        <v>3505460</v>
      </c>
      <c r="C84" s="481" t="s">
        <v>5374</v>
      </c>
      <c r="D84" s="481" t="s">
        <v>5375</v>
      </c>
      <c r="R84" s="481" t="s">
        <v>1203</v>
      </c>
      <c r="AK84" s="481" t="s">
        <v>102</v>
      </c>
      <c r="AR84" s="481" t="s">
        <v>102</v>
      </c>
      <c r="AU84" s="481" t="s">
        <v>102</v>
      </c>
      <c r="BA84" s="481" t="s">
        <v>102</v>
      </c>
    </row>
    <row r="85" spans="1:53" x14ac:dyDescent="0.15">
      <c r="A85" s="481" t="s">
        <v>4426</v>
      </c>
      <c r="B85" s="481">
        <v>3137625</v>
      </c>
      <c r="C85" s="481" t="s">
        <v>5242</v>
      </c>
      <c r="D85" s="481" t="s">
        <v>5243</v>
      </c>
      <c r="E85" s="481" t="s">
        <v>5244</v>
      </c>
      <c r="R85" s="481" t="s">
        <v>5245</v>
      </c>
      <c r="U85" s="481" t="s">
        <v>5245</v>
      </c>
      <c r="AK85" s="481" t="s">
        <v>102</v>
      </c>
      <c r="AR85" s="481" t="s">
        <v>102</v>
      </c>
      <c r="AU85" s="481" t="s">
        <v>102</v>
      </c>
      <c r="BA85" s="481" t="s">
        <v>102</v>
      </c>
    </row>
    <row r="86" spans="1:53" x14ac:dyDescent="0.15">
      <c r="A86" s="481" t="s">
        <v>4433</v>
      </c>
      <c r="B86" s="481">
        <v>3341114</v>
      </c>
      <c r="C86" s="481" t="s">
        <v>138</v>
      </c>
      <c r="D86" s="481" t="s">
        <v>138</v>
      </c>
      <c r="AK86" s="481" t="s">
        <v>102</v>
      </c>
      <c r="AR86" s="481" t="s">
        <v>102</v>
      </c>
      <c r="AU86" s="481" t="s">
        <v>102</v>
      </c>
      <c r="BA86" s="481" t="s">
        <v>102</v>
      </c>
    </row>
    <row r="87" spans="1:53" x14ac:dyDescent="0.15">
      <c r="A87" s="481" t="s">
        <v>4435</v>
      </c>
      <c r="B87" s="481">
        <v>3973006</v>
      </c>
      <c r="C87" s="481" t="s">
        <v>138</v>
      </c>
      <c r="D87" s="481" t="s">
        <v>138</v>
      </c>
      <c r="AK87" s="481" t="s">
        <v>102</v>
      </c>
      <c r="AR87" s="481" t="s">
        <v>102</v>
      </c>
      <c r="AU87" s="481" t="s">
        <v>102</v>
      </c>
      <c r="BA87" s="481" t="s">
        <v>102</v>
      </c>
    </row>
    <row r="88" spans="1:53" x14ac:dyDescent="0.15">
      <c r="A88" s="481" t="s">
        <v>4442</v>
      </c>
      <c r="B88" s="481">
        <v>3190321</v>
      </c>
      <c r="C88" s="481" t="s">
        <v>138</v>
      </c>
      <c r="D88" s="481" t="s">
        <v>138</v>
      </c>
      <c r="AK88" s="481" t="s">
        <v>102</v>
      </c>
      <c r="AR88" s="481" t="s">
        <v>102</v>
      </c>
      <c r="AU88" s="481" t="s">
        <v>102</v>
      </c>
      <c r="BA88" s="481" t="s">
        <v>102</v>
      </c>
    </row>
    <row r="89" spans="1:53" x14ac:dyDescent="0.15">
      <c r="A89" s="481" t="s">
        <v>4443</v>
      </c>
      <c r="B89" s="481">
        <v>3392390</v>
      </c>
      <c r="C89" s="481" t="s">
        <v>138</v>
      </c>
      <c r="D89" s="481" t="s">
        <v>138</v>
      </c>
      <c r="AK89" s="481" t="s">
        <v>102</v>
      </c>
      <c r="AR89" s="481" t="s">
        <v>102</v>
      </c>
      <c r="AU89" s="481" t="s">
        <v>102</v>
      </c>
      <c r="BA89" s="481" t="s">
        <v>102</v>
      </c>
    </row>
    <row r="90" spans="1:53" x14ac:dyDescent="0.15">
      <c r="A90" s="481" t="s">
        <v>4445</v>
      </c>
      <c r="B90" s="481">
        <v>3232076</v>
      </c>
      <c r="C90" s="481" t="s">
        <v>138</v>
      </c>
      <c r="D90" s="481" t="s">
        <v>138</v>
      </c>
      <c r="AK90" s="481" t="s">
        <v>102</v>
      </c>
      <c r="AR90" s="481" t="s">
        <v>102</v>
      </c>
      <c r="AU90" s="481" t="s">
        <v>102</v>
      </c>
      <c r="BA90" s="481" t="s">
        <v>102</v>
      </c>
    </row>
    <row r="91" spans="1:53" x14ac:dyDescent="0.15">
      <c r="A91" s="481" t="s">
        <v>4453</v>
      </c>
      <c r="B91" s="481">
        <v>3207192</v>
      </c>
      <c r="C91" s="481" t="s">
        <v>138</v>
      </c>
      <c r="D91" s="481" t="s">
        <v>138</v>
      </c>
      <c r="AK91" s="481" t="s">
        <v>102</v>
      </c>
      <c r="AR91" s="481" t="s">
        <v>102</v>
      </c>
      <c r="AU91" s="481" t="s">
        <v>102</v>
      </c>
      <c r="BA91" s="481" t="s">
        <v>102</v>
      </c>
    </row>
    <row r="92" spans="1:53" x14ac:dyDescent="0.15">
      <c r="A92" s="481" t="s">
        <v>4459</v>
      </c>
      <c r="B92" s="481">
        <v>3316492</v>
      </c>
      <c r="C92" s="481" t="s">
        <v>138</v>
      </c>
      <c r="D92" s="481" t="s">
        <v>138</v>
      </c>
      <c r="AK92" s="481" t="s">
        <v>102</v>
      </c>
      <c r="AR92" s="481" t="s">
        <v>102</v>
      </c>
      <c r="AU92" s="481" t="s">
        <v>102</v>
      </c>
      <c r="BA92" s="481" t="s">
        <v>102</v>
      </c>
    </row>
    <row r="93" spans="1:53" x14ac:dyDescent="0.15">
      <c r="A93" s="481" t="s">
        <v>4460</v>
      </c>
      <c r="B93" s="481">
        <v>4536223</v>
      </c>
      <c r="C93" s="481" t="s">
        <v>138</v>
      </c>
      <c r="D93" s="481" t="s">
        <v>138</v>
      </c>
      <c r="AK93" s="481" t="s">
        <v>102</v>
      </c>
      <c r="AR93" s="481" t="s">
        <v>102</v>
      </c>
      <c r="AU93" s="481" t="s">
        <v>102</v>
      </c>
      <c r="BA93" s="481" t="s">
        <v>102</v>
      </c>
    </row>
    <row r="94" spans="1:53" x14ac:dyDescent="0.15">
      <c r="A94" s="481" t="s">
        <v>4461</v>
      </c>
      <c r="B94" s="481">
        <v>4334115</v>
      </c>
      <c r="C94" s="481" t="s">
        <v>138</v>
      </c>
      <c r="D94" s="481" t="s">
        <v>138</v>
      </c>
      <c r="AK94" s="481" t="s">
        <v>102</v>
      </c>
      <c r="AR94" s="481" t="s">
        <v>102</v>
      </c>
      <c r="AU94" s="481" t="s">
        <v>102</v>
      </c>
      <c r="BA94" s="481" t="s">
        <v>102</v>
      </c>
    </row>
    <row r="95" spans="1:53" x14ac:dyDescent="0.15">
      <c r="A95" s="481" t="s">
        <v>4465</v>
      </c>
      <c r="B95" s="481">
        <v>3432202</v>
      </c>
      <c r="C95" s="481" t="s">
        <v>138</v>
      </c>
      <c r="D95" s="481" t="s">
        <v>138</v>
      </c>
      <c r="AK95" s="481" t="s">
        <v>102</v>
      </c>
      <c r="AR95" s="481" t="s">
        <v>102</v>
      </c>
      <c r="AU95" s="481" t="s">
        <v>102</v>
      </c>
      <c r="BA95" s="481" t="s">
        <v>102</v>
      </c>
    </row>
    <row r="96" spans="1:53" x14ac:dyDescent="0.15">
      <c r="A96" s="481" t="s">
        <v>4466</v>
      </c>
      <c r="B96" s="481">
        <v>3417553</v>
      </c>
      <c r="C96" s="481" t="s">
        <v>138</v>
      </c>
      <c r="D96" s="481" t="s">
        <v>138</v>
      </c>
      <c r="AK96" s="481" t="s">
        <v>102</v>
      </c>
      <c r="AR96" s="481" t="s">
        <v>102</v>
      </c>
      <c r="AU96" s="481" t="s">
        <v>102</v>
      </c>
      <c r="BA96" s="481" t="s">
        <v>102</v>
      </c>
    </row>
    <row r="97" spans="1:53" x14ac:dyDescent="0.15">
      <c r="A97" s="481" t="s">
        <v>4472</v>
      </c>
      <c r="B97" s="481">
        <v>3664648</v>
      </c>
      <c r="C97" s="481" t="s">
        <v>5376</v>
      </c>
      <c r="D97" s="481" t="s">
        <v>5377</v>
      </c>
      <c r="E97" s="481" t="s">
        <v>5378</v>
      </c>
      <c r="AK97" s="481" t="s">
        <v>102</v>
      </c>
      <c r="AR97" s="481" t="s">
        <v>102</v>
      </c>
      <c r="AU97" s="481" t="s">
        <v>102</v>
      </c>
      <c r="BA97" s="481" t="s">
        <v>102</v>
      </c>
    </row>
    <row r="98" spans="1:53" x14ac:dyDescent="0.15">
      <c r="A98" s="481" t="s">
        <v>4474</v>
      </c>
      <c r="B98" s="481">
        <v>3716287</v>
      </c>
      <c r="C98" s="481" t="s">
        <v>138</v>
      </c>
      <c r="D98" s="481" t="s">
        <v>138</v>
      </c>
      <c r="AK98" s="481" t="s">
        <v>102</v>
      </c>
      <c r="AR98" s="481" t="s">
        <v>102</v>
      </c>
      <c r="AU98" s="481" t="s">
        <v>102</v>
      </c>
      <c r="BA98" s="481" t="s">
        <v>102</v>
      </c>
    </row>
    <row r="99" spans="1:53" x14ac:dyDescent="0.15">
      <c r="A99" s="481" t="s">
        <v>4475</v>
      </c>
      <c r="B99" s="481">
        <v>3340724</v>
      </c>
      <c r="C99" s="481" t="s">
        <v>138</v>
      </c>
      <c r="D99" s="481" t="s">
        <v>138</v>
      </c>
      <c r="AK99" s="481" t="s">
        <v>102</v>
      </c>
      <c r="AR99" s="481" t="s">
        <v>102</v>
      </c>
      <c r="AU99" s="481" t="s">
        <v>102</v>
      </c>
      <c r="BA99" s="481" t="s">
        <v>102</v>
      </c>
    </row>
    <row r="100" spans="1:53" x14ac:dyDescent="0.15">
      <c r="A100" s="481" t="s">
        <v>4478</v>
      </c>
      <c r="B100" s="481">
        <v>4087060</v>
      </c>
      <c r="C100" s="481" t="s">
        <v>5379</v>
      </c>
      <c r="D100" s="481" t="s">
        <v>5380</v>
      </c>
      <c r="E100" s="481" t="s">
        <v>5381</v>
      </c>
      <c r="F100" s="481" t="s">
        <v>5382</v>
      </c>
      <c r="G100" s="481" t="s">
        <v>5383</v>
      </c>
      <c r="H100" s="481" t="s">
        <v>5384</v>
      </c>
      <c r="AK100" s="481" t="s">
        <v>102</v>
      </c>
      <c r="AR100" s="481" t="s">
        <v>102</v>
      </c>
      <c r="AU100" s="481" t="s">
        <v>102</v>
      </c>
      <c r="BA100" s="481" t="s">
        <v>102</v>
      </c>
    </row>
    <row r="101" spans="1:53" x14ac:dyDescent="0.15">
      <c r="A101" s="481" t="s">
        <v>4480</v>
      </c>
      <c r="B101" s="481">
        <v>3696094</v>
      </c>
      <c r="C101" s="481" t="s">
        <v>5385</v>
      </c>
      <c r="D101" s="481" t="s">
        <v>5386</v>
      </c>
      <c r="R101" s="481" t="s">
        <v>2298</v>
      </c>
      <c r="S101" s="481" t="s">
        <v>5387</v>
      </c>
      <c r="AK101" s="481" t="s">
        <v>102</v>
      </c>
      <c r="AR101" s="481" t="s">
        <v>102</v>
      </c>
      <c r="AU101" s="481" t="s">
        <v>102</v>
      </c>
      <c r="BA101" s="481" t="s">
        <v>102</v>
      </c>
    </row>
    <row r="102" spans="1:53" x14ac:dyDescent="0.15">
      <c r="A102" s="481" t="s">
        <v>4489</v>
      </c>
      <c r="B102" s="481">
        <v>4465128</v>
      </c>
      <c r="C102" s="481" t="s">
        <v>5388</v>
      </c>
      <c r="D102" s="481" t="s">
        <v>5389</v>
      </c>
      <c r="R102" s="481" t="s">
        <v>3244</v>
      </c>
      <c r="AK102" s="481" t="s">
        <v>102</v>
      </c>
      <c r="AR102" s="481" t="s">
        <v>102</v>
      </c>
      <c r="AU102" s="481" t="s">
        <v>102</v>
      </c>
      <c r="BA102" s="481" t="s">
        <v>102</v>
      </c>
    </row>
    <row r="103" spans="1:53" x14ac:dyDescent="0.15">
      <c r="A103" s="481" t="s">
        <v>4497</v>
      </c>
      <c r="B103" s="481">
        <v>3597490</v>
      </c>
      <c r="C103" s="481" t="s">
        <v>5390</v>
      </c>
      <c r="D103" s="481" t="s">
        <v>5391</v>
      </c>
      <c r="E103" s="481" t="s">
        <v>5392</v>
      </c>
      <c r="F103" s="481" t="s">
        <v>5393</v>
      </c>
      <c r="G103" s="481" t="s">
        <v>4543</v>
      </c>
      <c r="H103" s="481" t="s">
        <v>4915</v>
      </c>
      <c r="R103" s="481" t="s">
        <v>5394</v>
      </c>
      <c r="U103" s="481" t="s">
        <v>5395</v>
      </c>
      <c r="Y103" s="481" t="s">
        <v>5396</v>
      </c>
      <c r="Z103" s="481" t="s">
        <v>5397</v>
      </c>
      <c r="AA103" s="481" t="s">
        <v>5398</v>
      </c>
      <c r="AB103" s="481" t="s">
        <v>5399</v>
      </c>
      <c r="AC103" s="481" t="s">
        <v>5400</v>
      </c>
      <c r="AD103" s="481" t="s">
        <v>5401</v>
      </c>
      <c r="AE103" s="481" t="s">
        <v>5402</v>
      </c>
      <c r="AI103" s="481" t="s">
        <v>5403</v>
      </c>
      <c r="AJ103" s="481" t="s">
        <v>5404</v>
      </c>
      <c r="AK103" s="481" t="s">
        <v>102</v>
      </c>
      <c r="AR103" s="481" t="s">
        <v>102</v>
      </c>
      <c r="AU103" s="481" t="s">
        <v>102</v>
      </c>
      <c r="BA103" s="481" t="s">
        <v>102</v>
      </c>
    </row>
    <row r="104" spans="1:53" x14ac:dyDescent="0.15">
      <c r="A104" s="481" t="s">
        <v>4499</v>
      </c>
      <c r="B104" s="481">
        <v>4170606</v>
      </c>
      <c r="C104" s="481" t="s">
        <v>5405</v>
      </c>
      <c r="D104" s="481" t="s">
        <v>5406</v>
      </c>
      <c r="R104" s="481" t="s">
        <v>5407</v>
      </c>
      <c r="AK104" s="481" t="s">
        <v>102</v>
      </c>
      <c r="AR104" s="481" t="s">
        <v>102</v>
      </c>
      <c r="AU104" s="481" t="s">
        <v>102</v>
      </c>
      <c r="BA104" s="481" t="s">
        <v>102</v>
      </c>
    </row>
    <row r="105" spans="1:53" x14ac:dyDescent="0.15">
      <c r="A105" s="481" t="s">
        <v>4503</v>
      </c>
      <c r="B105" s="481">
        <v>4165634</v>
      </c>
      <c r="C105" s="481" t="s">
        <v>138</v>
      </c>
      <c r="D105" s="481" t="s">
        <v>138</v>
      </c>
      <c r="AK105" s="481" t="s">
        <v>102</v>
      </c>
      <c r="AR105" s="481" t="s">
        <v>102</v>
      </c>
      <c r="AU105" s="481" t="s">
        <v>102</v>
      </c>
      <c r="BA105" s="481" t="s">
        <v>102</v>
      </c>
    </row>
    <row r="106" spans="1:53" x14ac:dyDescent="0.15">
      <c r="A106" s="481" t="s">
        <v>4504</v>
      </c>
      <c r="B106" s="481">
        <v>4017363</v>
      </c>
      <c r="C106" s="481" t="s">
        <v>5408</v>
      </c>
      <c r="D106" s="481" t="s">
        <v>5409</v>
      </c>
      <c r="E106" s="481" t="s">
        <v>5410</v>
      </c>
      <c r="AK106" s="481" t="s">
        <v>102</v>
      </c>
      <c r="AR106" s="481" t="s">
        <v>102</v>
      </c>
      <c r="AU106" s="481" t="s">
        <v>102</v>
      </c>
      <c r="BA106" s="481" t="s">
        <v>102</v>
      </c>
    </row>
    <row r="107" spans="1:53" x14ac:dyDescent="0.15">
      <c r="A107" s="481" t="s">
        <v>4510</v>
      </c>
      <c r="B107" s="481">
        <v>3527721</v>
      </c>
      <c r="C107" s="481" t="s">
        <v>5411</v>
      </c>
      <c r="D107" s="481" t="s">
        <v>5412</v>
      </c>
      <c r="AK107" s="481" t="s">
        <v>102</v>
      </c>
      <c r="AR107" s="481" t="s">
        <v>102</v>
      </c>
      <c r="AU107" s="481" t="s">
        <v>102</v>
      </c>
      <c r="BA107" s="481" t="s">
        <v>102</v>
      </c>
    </row>
    <row r="108" spans="1:53" x14ac:dyDescent="0.15">
      <c r="A108" s="481" t="s">
        <v>4515</v>
      </c>
      <c r="B108" s="481">
        <v>3850710</v>
      </c>
      <c r="C108" s="481" t="s">
        <v>5308</v>
      </c>
      <c r="D108" s="481" t="s">
        <v>4279</v>
      </c>
      <c r="E108" s="481" t="s">
        <v>5303</v>
      </c>
      <c r="R108" s="481" t="s">
        <v>750</v>
      </c>
      <c r="U108" s="481" t="s">
        <v>5306</v>
      </c>
      <c r="AK108" s="481" t="s">
        <v>102</v>
      </c>
      <c r="AR108" s="481" t="s">
        <v>102</v>
      </c>
      <c r="AU108" s="481" t="s">
        <v>102</v>
      </c>
      <c r="BA108" s="481" t="s">
        <v>102</v>
      </c>
    </row>
    <row r="109" spans="1:53" x14ac:dyDescent="0.15">
      <c r="A109" s="481" t="s">
        <v>4520</v>
      </c>
      <c r="B109" s="481">
        <v>4183940</v>
      </c>
      <c r="C109" s="481" t="s">
        <v>5413</v>
      </c>
      <c r="D109" s="481" t="s">
        <v>4945</v>
      </c>
      <c r="E109" s="481" t="s">
        <v>4943</v>
      </c>
      <c r="F109" s="481" t="s">
        <v>5414</v>
      </c>
      <c r="R109" s="481" t="s">
        <v>5415</v>
      </c>
      <c r="U109" s="481" t="s">
        <v>5415</v>
      </c>
      <c r="Y109" s="481" t="s">
        <v>3567</v>
      </c>
      <c r="AK109" s="481" t="s">
        <v>102</v>
      </c>
      <c r="AR109" s="481" t="s">
        <v>102</v>
      </c>
      <c r="AU109" s="481" t="s">
        <v>102</v>
      </c>
      <c r="BA109" s="481" t="s">
        <v>102</v>
      </c>
    </row>
    <row r="110" spans="1:53" x14ac:dyDescent="0.15">
      <c r="A110" s="481" t="s">
        <v>4522</v>
      </c>
      <c r="B110" s="481">
        <v>3538416</v>
      </c>
      <c r="C110" s="481" t="s">
        <v>5301</v>
      </c>
      <c r="D110" s="481" t="s">
        <v>5302</v>
      </c>
      <c r="E110" s="481" t="s">
        <v>5303</v>
      </c>
      <c r="F110" s="481" t="s">
        <v>5304</v>
      </c>
      <c r="R110" s="481" t="s">
        <v>5305</v>
      </c>
      <c r="U110" s="481" t="s">
        <v>5306</v>
      </c>
      <c r="Y110" s="481" t="s">
        <v>5307</v>
      </c>
      <c r="AK110" s="481" t="s">
        <v>102</v>
      </c>
      <c r="AR110" s="481" t="s">
        <v>102</v>
      </c>
      <c r="AU110" s="481" t="s">
        <v>102</v>
      </c>
      <c r="BA110" s="481" t="s">
        <v>102</v>
      </c>
    </row>
    <row r="111" spans="1:53" x14ac:dyDescent="0.15">
      <c r="A111" s="481" t="s">
        <v>4523</v>
      </c>
      <c r="B111" s="481">
        <v>4074457</v>
      </c>
      <c r="C111" s="481" t="s">
        <v>138</v>
      </c>
      <c r="D111" s="481" t="s">
        <v>138</v>
      </c>
      <c r="AK111" s="481" t="s">
        <v>102</v>
      </c>
      <c r="AR111" s="481" t="s">
        <v>102</v>
      </c>
      <c r="AU111" s="481" t="s">
        <v>102</v>
      </c>
      <c r="BA111" s="481" t="s">
        <v>102</v>
      </c>
    </row>
    <row r="112" spans="1:53" x14ac:dyDescent="0.15">
      <c r="A112" s="481" t="s">
        <v>4528</v>
      </c>
      <c r="B112" s="481">
        <v>4261103</v>
      </c>
      <c r="C112" s="481" t="s">
        <v>5416</v>
      </c>
      <c r="D112" s="481" t="s">
        <v>5417</v>
      </c>
      <c r="E112" s="481" t="s">
        <v>5418</v>
      </c>
      <c r="F112" s="481" t="s">
        <v>5419</v>
      </c>
      <c r="G112" s="481" t="s">
        <v>5420</v>
      </c>
      <c r="H112" s="481" t="s">
        <v>5421</v>
      </c>
      <c r="I112" s="481" t="s">
        <v>5422</v>
      </c>
      <c r="J112" s="481" t="s">
        <v>5423</v>
      </c>
      <c r="K112" s="481" t="s">
        <v>5424</v>
      </c>
      <c r="L112" s="481" t="s">
        <v>5425</v>
      </c>
      <c r="M112" s="481" t="s">
        <v>5426</v>
      </c>
      <c r="N112" s="481" t="s">
        <v>5427</v>
      </c>
      <c r="O112" s="481" t="s">
        <v>5428</v>
      </c>
      <c r="P112" s="481" t="s">
        <v>5429</v>
      </c>
      <c r="AK112" s="481" t="s">
        <v>102</v>
      </c>
      <c r="AR112" s="481" t="s">
        <v>102</v>
      </c>
      <c r="AU112" s="481" t="s">
        <v>102</v>
      </c>
      <c r="BA112" s="481" t="s">
        <v>102</v>
      </c>
    </row>
    <row r="113" spans="1:53" x14ac:dyDescent="0.15">
      <c r="A113" s="481" t="s">
        <v>4529</v>
      </c>
      <c r="B113" s="481">
        <v>3770833</v>
      </c>
      <c r="C113" s="481" t="s">
        <v>138</v>
      </c>
      <c r="D113" s="481" t="s">
        <v>138</v>
      </c>
      <c r="AK113" s="481" t="s">
        <v>102</v>
      </c>
      <c r="AR113" s="481" t="s">
        <v>102</v>
      </c>
      <c r="AU113" s="481" t="s">
        <v>102</v>
      </c>
      <c r="BA113" s="481" t="s">
        <v>102</v>
      </c>
    </row>
    <row r="114" spans="1:53" x14ac:dyDescent="0.15">
      <c r="A114" s="481" t="s">
        <v>4530</v>
      </c>
      <c r="B114" s="481">
        <v>3893292</v>
      </c>
      <c r="C114" s="481" t="s">
        <v>5430</v>
      </c>
      <c r="D114" s="481" t="s">
        <v>5431</v>
      </c>
      <c r="E114" s="481" t="s">
        <v>5432</v>
      </c>
      <c r="R114" s="481" t="s">
        <v>5371</v>
      </c>
      <c r="U114" s="481" t="s">
        <v>952</v>
      </c>
      <c r="AK114" s="481" t="s">
        <v>102</v>
      </c>
      <c r="AR114" s="481" t="s">
        <v>102</v>
      </c>
      <c r="AU114" s="481" t="s">
        <v>102</v>
      </c>
      <c r="BA114" s="481" t="s">
        <v>102</v>
      </c>
    </row>
    <row r="115" spans="1:53" x14ac:dyDescent="0.15">
      <c r="A115" s="481" t="s">
        <v>4538</v>
      </c>
      <c r="B115" s="481">
        <v>4059688</v>
      </c>
      <c r="C115" s="481" t="s">
        <v>138</v>
      </c>
      <c r="D115" s="481" t="s">
        <v>138</v>
      </c>
      <c r="AK115" s="481" t="s">
        <v>102</v>
      </c>
      <c r="AR115" s="481" t="s">
        <v>102</v>
      </c>
      <c r="AU115" s="481" t="s">
        <v>102</v>
      </c>
      <c r="BA115" s="481" t="s">
        <v>102</v>
      </c>
    </row>
    <row r="116" spans="1:53" x14ac:dyDescent="0.15">
      <c r="A116" s="481" t="s">
        <v>4541</v>
      </c>
      <c r="B116" s="481">
        <v>3558342</v>
      </c>
      <c r="C116" s="481" t="s">
        <v>5390</v>
      </c>
      <c r="D116" s="481" t="s">
        <v>5391</v>
      </c>
      <c r="E116" s="481" t="s">
        <v>5392</v>
      </c>
      <c r="F116" s="481" t="s">
        <v>5393</v>
      </c>
      <c r="G116" s="481" t="s">
        <v>4543</v>
      </c>
      <c r="H116" s="481" t="s">
        <v>4915</v>
      </c>
      <c r="R116" s="481" t="s">
        <v>5394</v>
      </c>
      <c r="U116" s="481" t="s">
        <v>5395</v>
      </c>
      <c r="Y116" s="481" t="s">
        <v>5396</v>
      </c>
      <c r="Z116" s="481" t="s">
        <v>5397</v>
      </c>
      <c r="AA116" s="481" t="s">
        <v>5398</v>
      </c>
      <c r="AB116" s="481" t="s">
        <v>5399</v>
      </c>
      <c r="AC116" s="481" t="s">
        <v>5400</v>
      </c>
      <c r="AD116" s="481" t="s">
        <v>5401</v>
      </c>
      <c r="AE116" s="481" t="s">
        <v>5402</v>
      </c>
      <c r="AI116" s="481" t="s">
        <v>5403</v>
      </c>
      <c r="AJ116" s="481" t="s">
        <v>5404</v>
      </c>
      <c r="AK116" s="481" t="s">
        <v>102</v>
      </c>
      <c r="AR116" s="481" t="s">
        <v>102</v>
      </c>
      <c r="AU116" s="481" t="s">
        <v>102</v>
      </c>
      <c r="BA116" s="481" t="s">
        <v>102</v>
      </c>
    </row>
    <row r="117" spans="1:53" x14ac:dyDescent="0.15">
      <c r="A117" s="481" t="s">
        <v>4545</v>
      </c>
      <c r="B117" s="481">
        <v>3552217</v>
      </c>
      <c r="C117" s="481" t="s">
        <v>138</v>
      </c>
      <c r="D117" s="481" t="s">
        <v>138</v>
      </c>
      <c r="AK117" s="481" t="s">
        <v>102</v>
      </c>
      <c r="AR117" s="481" t="s">
        <v>102</v>
      </c>
      <c r="AU117" s="481" t="s">
        <v>102</v>
      </c>
      <c r="BA117" s="481" t="s">
        <v>102</v>
      </c>
    </row>
    <row r="118" spans="1:53" x14ac:dyDescent="0.15">
      <c r="A118" s="481" t="s">
        <v>4556</v>
      </c>
      <c r="B118" s="481">
        <v>3413413</v>
      </c>
      <c r="C118" s="481" t="s">
        <v>138</v>
      </c>
      <c r="D118" s="481" t="s">
        <v>138</v>
      </c>
      <c r="AK118" s="481" t="s">
        <v>102</v>
      </c>
      <c r="AR118" s="481" t="s">
        <v>102</v>
      </c>
      <c r="AU118" s="481" t="s">
        <v>102</v>
      </c>
      <c r="BA118" s="481" t="s">
        <v>102</v>
      </c>
    </row>
    <row r="119" spans="1:53" x14ac:dyDescent="0.15">
      <c r="A119" s="481" t="s">
        <v>4567</v>
      </c>
      <c r="B119" s="481">
        <v>3413191</v>
      </c>
      <c r="C119" s="481" t="s">
        <v>138</v>
      </c>
      <c r="D119" s="481" t="s">
        <v>138</v>
      </c>
      <c r="AK119" s="481" t="s">
        <v>102</v>
      </c>
      <c r="AR119" s="481" t="s">
        <v>102</v>
      </c>
      <c r="AU119" s="481" t="s">
        <v>102</v>
      </c>
      <c r="BA119" s="481" t="s">
        <v>102</v>
      </c>
    </row>
    <row r="120" spans="1:53" x14ac:dyDescent="0.15">
      <c r="A120" s="481" t="s">
        <v>4571</v>
      </c>
      <c r="B120" s="481">
        <v>3352084</v>
      </c>
      <c r="C120" s="481" t="s">
        <v>138</v>
      </c>
      <c r="D120" s="481" t="s">
        <v>138</v>
      </c>
      <c r="AK120" s="481" t="s">
        <v>102</v>
      </c>
      <c r="AR120" s="481" t="s">
        <v>102</v>
      </c>
      <c r="AU120" s="481" t="s">
        <v>102</v>
      </c>
      <c r="BA120" s="481" t="s">
        <v>102</v>
      </c>
    </row>
    <row r="121" spans="1:53" x14ac:dyDescent="0.15">
      <c r="A121" s="481" t="s">
        <v>4572</v>
      </c>
      <c r="B121" s="481">
        <v>3516342</v>
      </c>
      <c r="C121" s="481" t="s">
        <v>5385</v>
      </c>
      <c r="D121" s="481" t="s">
        <v>5386</v>
      </c>
      <c r="R121" s="481" t="s">
        <v>2298</v>
      </c>
      <c r="S121" s="481" t="s">
        <v>5387</v>
      </c>
      <c r="AK121" s="481" t="s">
        <v>102</v>
      </c>
      <c r="AR121" s="481" t="s">
        <v>102</v>
      </c>
      <c r="AU121" s="481" t="s">
        <v>102</v>
      </c>
      <c r="BA121" s="481" t="s">
        <v>102</v>
      </c>
    </row>
    <row r="122" spans="1:53" x14ac:dyDescent="0.15">
      <c r="A122" s="481" t="s">
        <v>4576</v>
      </c>
      <c r="B122" s="481">
        <v>3696177</v>
      </c>
      <c r="C122" s="481" t="s">
        <v>5385</v>
      </c>
      <c r="D122" s="481" t="s">
        <v>5386</v>
      </c>
      <c r="R122" s="481" t="s">
        <v>2298</v>
      </c>
      <c r="S122" s="481" t="s">
        <v>5387</v>
      </c>
      <c r="AK122" s="481" t="s">
        <v>102</v>
      </c>
      <c r="AR122" s="481" t="s">
        <v>102</v>
      </c>
      <c r="AU122" s="481" t="s">
        <v>102</v>
      </c>
      <c r="BA122" s="481" t="s">
        <v>102</v>
      </c>
    </row>
    <row r="123" spans="1:53" x14ac:dyDescent="0.15">
      <c r="A123" s="481" t="s">
        <v>4579</v>
      </c>
      <c r="B123" s="481">
        <v>3740090</v>
      </c>
      <c r="C123" s="481" t="s">
        <v>138</v>
      </c>
      <c r="D123" s="481" t="s">
        <v>138</v>
      </c>
      <c r="AK123" s="481" t="s">
        <v>102</v>
      </c>
      <c r="AR123" s="481" t="s">
        <v>102</v>
      </c>
      <c r="AU123" s="481" t="s">
        <v>102</v>
      </c>
      <c r="BA123" s="481" t="s">
        <v>102</v>
      </c>
    </row>
    <row r="124" spans="1:53" x14ac:dyDescent="0.15">
      <c r="A124" s="481" t="s">
        <v>4587</v>
      </c>
      <c r="B124" s="481">
        <v>3660326</v>
      </c>
      <c r="C124" s="481" t="s">
        <v>138</v>
      </c>
      <c r="D124" s="481" t="s">
        <v>138</v>
      </c>
      <c r="AK124" s="481" t="s">
        <v>102</v>
      </c>
      <c r="AR124" s="481" t="s">
        <v>102</v>
      </c>
      <c r="AU124" s="481" t="s">
        <v>102</v>
      </c>
      <c r="BA124" s="481" t="s">
        <v>102</v>
      </c>
    </row>
    <row r="125" spans="1:53" x14ac:dyDescent="0.15">
      <c r="A125" s="481" t="s">
        <v>4592</v>
      </c>
      <c r="B125" s="481">
        <v>4035007</v>
      </c>
      <c r="C125" s="481" t="s">
        <v>138</v>
      </c>
      <c r="D125" s="481" t="s">
        <v>138</v>
      </c>
      <c r="AK125" s="481" t="s">
        <v>102</v>
      </c>
      <c r="AR125" s="481" t="s">
        <v>102</v>
      </c>
      <c r="AU125" s="481" t="s">
        <v>102</v>
      </c>
      <c r="BA125" s="481" t="s">
        <v>102</v>
      </c>
    </row>
    <row r="126" spans="1:53" x14ac:dyDescent="0.15">
      <c r="A126" s="481" t="s">
        <v>4594</v>
      </c>
      <c r="B126" s="481">
        <v>4249960</v>
      </c>
      <c r="C126" s="481" t="s">
        <v>5433</v>
      </c>
      <c r="D126" s="481" t="s">
        <v>5434</v>
      </c>
      <c r="R126" s="481" t="s">
        <v>2771</v>
      </c>
      <c r="AK126" s="481" t="s">
        <v>102</v>
      </c>
      <c r="AR126" s="481" t="s">
        <v>102</v>
      </c>
      <c r="AU126" s="481" t="s">
        <v>102</v>
      </c>
      <c r="BA126" s="481" t="s">
        <v>102</v>
      </c>
    </row>
    <row r="127" spans="1:53" x14ac:dyDescent="0.15">
      <c r="A127" s="481" t="s">
        <v>4598</v>
      </c>
      <c r="B127" s="481">
        <v>4118635</v>
      </c>
      <c r="C127" s="481" t="s">
        <v>5435</v>
      </c>
      <c r="D127" s="481" t="s">
        <v>4966</v>
      </c>
      <c r="R127" s="481" t="s">
        <v>3407</v>
      </c>
      <c r="AK127" s="481" t="s">
        <v>102</v>
      </c>
      <c r="AR127" s="481" t="s">
        <v>102</v>
      </c>
      <c r="AU127" s="481" t="s">
        <v>102</v>
      </c>
      <c r="BA127" s="481" t="s">
        <v>102</v>
      </c>
    </row>
    <row r="128" spans="1:53" x14ac:dyDescent="0.15">
      <c r="A128" s="481" t="s">
        <v>4602</v>
      </c>
      <c r="B128" s="481">
        <v>4206716</v>
      </c>
      <c r="C128" s="481" t="s">
        <v>5436</v>
      </c>
      <c r="D128" s="481" t="s">
        <v>5437</v>
      </c>
      <c r="R128" s="481" t="s">
        <v>5438</v>
      </c>
      <c r="S128" s="481" t="s">
        <v>1927</v>
      </c>
      <c r="AK128" s="481" t="s">
        <v>102</v>
      </c>
      <c r="AR128" s="481" t="s">
        <v>102</v>
      </c>
      <c r="AU128" s="481" t="s">
        <v>102</v>
      </c>
      <c r="BA128" s="481" t="s">
        <v>102</v>
      </c>
    </row>
    <row r="129" spans="1:53" x14ac:dyDescent="0.15">
      <c r="A129" s="481" t="s">
        <v>4604</v>
      </c>
      <c r="B129" s="481">
        <v>3919005</v>
      </c>
      <c r="C129" s="481" t="s">
        <v>5439</v>
      </c>
      <c r="D129" s="481" t="s">
        <v>5440</v>
      </c>
      <c r="E129" s="481" t="s">
        <v>4973</v>
      </c>
      <c r="R129" s="481" t="s">
        <v>5441</v>
      </c>
      <c r="U129" s="481" t="s">
        <v>5441</v>
      </c>
      <c r="AK129" s="481" t="s">
        <v>102</v>
      </c>
      <c r="AR129" s="481" t="s">
        <v>102</v>
      </c>
      <c r="AU129" s="481" t="s">
        <v>102</v>
      </c>
      <c r="BA129" s="481" t="s">
        <v>102</v>
      </c>
    </row>
    <row r="130" spans="1:53" x14ac:dyDescent="0.15">
      <c r="A130" s="481" t="s">
        <v>4607</v>
      </c>
      <c r="B130" s="481">
        <v>4038108</v>
      </c>
      <c r="C130" s="481" t="s">
        <v>5442</v>
      </c>
      <c r="D130" s="481" t="s">
        <v>5443</v>
      </c>
      <c r="AK130" s="481" t="s">
        <v>102</v>
      </c>
      <c r="AR130" s="481" t="s">
        <v>102</v>
      </c>
      <c r="AU130" s="481" t="s">
        <v>102</v>
      </c>
      <c r="BA130" s="481" t="s">
        <v>102</v>
      </c>
    </row>
    <row r="131" spans="1:53" x14ac:dyDescent="0.15">
      <c r="A131" s="481" t="s">
        <v>4613</v>
      </c>
      <c r="B131" s="481">
        <v>4096736</v>
      </c>
      <c r="C131" s="481" t="s">
        <v>5444</v>
      </c>
      <c r="D131" s="481" t="s">
        <v>3382</v>
      </c>
      <c r="AK131" s="481" t="s">
        <v>102</v>
      </c>
      <c r="AR131" s="481" t="s">
        <v>102</v>
      </c>
      <c r="AU131" s="481" t="s">
        <v>102</v>
      </c>
      <c r="BA131" s="481" t="s">
        <v>102</v>
      </c>
    </row>
    <row r="132" spans="1:53" x14ac:dyDescent="0.15">
      <c r="A132" s="481" t="s">
        <v>4618</v>
      </c>
      <c r="B132" s="481">
        <v>4237493</v>
      </c>
      <c r="C132" s="481" t="s">
        <v>5445</v>
      </c>
      <c r="D132" s="481" t="s">
        <v>5446</v>
      </c>
      <c r="E132" s="481" t="s">
        <v>5447</v>
      </c>
      <c r="F132" s="481" t="s">
        <v>5448</v>
      </c>
      <c r="AK132" s="481" t="s">
        <v>102</v>
      </c>
      <c r="AR132" s="481" t="s">
        <v>102</v>
      </c>
      <c r="AU132" s="481" t="s">
        <v>102</v>
      </c>
      <c r="BA132" s="481" t="s">
        <v>102</v>
      </c>
    </row>
    <row r="133" spans="1:53" x14ac:dyDescent="0.15">
      <c r="A133" s="481" t="s">
        <v>4621</v>
      </c>
      <c r="B133" s="481">
        <v>3981331</v>
      </c>
      <c r="C133" s="481" t="s">
        <v>5449</v>
      </c>
      <c r="D133" s="481" t="s">
        <v>5450</v>
      </c>
      <c r="R133" s="481" t="s">
        <v>5451</v>
      </c>
      <c r="AK133" s="481" t="s">
        <v>102</v>
      </c>
      <c r="AR133" s="481" t="s">
        <v>102</v>
      </c>
      <c r="AU133" s="481" t="s">
        <v>102</v>
      </c>
      <c r="BA133" s="481" t="s">
        <v>102</v>
      </c>
    </row>
    <row r="134" spans="1:53" x14ac:dyDescent="0.15">
      <c r="A134" s="481" t="s">
        <v>4630</v>
      </c>
      <c r="B134" s="481">
        <v>3796482</v>
      </c>
      <c r="C134" s="481" t="s">
        <v>138</v>
      </c>
      <c r="D134" s="481" t="s">
        <v>138</v>
      </c>
      <c r="AK134" s="481" t="s">
        <v>102</v>
      </c>
      <c r="AR134" s="481" t="s">
        <v>102</v>
      </c>
      <c r="AU134" s="481" t="s">
        <v>102</v>
      </c>
      <c r="BA134" s="481" t="s">
        <v>102</v>
      </c>
    </row>
    <row r="135" spans="1:53" x14ac:dyDescent="0.15">
      <c r="A135" s="481" t="s">
        <v>4633</v>
      </c>
      <c r="B135" s="481">
        <v>4044466</v>
      </c>
      <c r="C135" s="481" t="s">
        <v>5452</v>
      </c>
      <c r="D135" s="481" t="s">
        <v>4990</v>
      </c>
      <c r="R135" s="481" t="s">
        <v>5453</v>
      </c>
      <c r="S135" s="481" t="s">
        <v>5454</v>
      </c>
      <c r="AK135" s="481" t="s">
        <v>102</v>
      </c>
      <c r="AR135" s="481" t="s">
        <v>102</v>
      </c>
      <c r="AU135" s="481" t="s">
        <v>102</v>
      </c>
      <c r="BA135" s="481" t="s">
        <v>102</v>
      </c>
    </row>
    <row r="136" spans="1:53" x14ac:dyDescent="0.15">
      <c r="A136" s="481" t="s">
        <v>4637</v>
      </c>
      <c r="B136" s="481">
        <v>4119298</v>
      </c>
      <c r="C136" s="481" t="s">
        <v>5455</v>
      </c>
      <c r="D136" s="481" t="s">
        <v>4995</v>
      </c>
      <c r="E136" s="481" t="s">
        <v>4994</v>
      </c>
      <c r="F136" s="481" t="s">
        <v>5456</v>
      </c>
      <c r="G136" s="481" t="s">
        <v>5457</v>
      </c>
      <c r="R136" s="481" t="s">
        <v>315</v>
      </c>
      <c r="U136" s="481" t="s">
        <v>5458</v>
      </c>
      <c r="Y136" s="481" t="s">
        <v>5459</v>
      </c>
      <c r="AE136" s="481" t="s">
        <v>5460</v>
      </c>
      <c r="AK136" s="481" t="s">
        <v>102</v>
      </c>
      <c r="AR136" s="481" t="s">
        <v>102</v>
      </c>
      <c r="AU136" s="481" t="s">
        <v>102</v>
      </c>
      <c r="BA136" s="481" t="s">
        <v>102</v>
      </c>
    </row>
    <row r="137" spans="1:53" x14ac:dyDescent="0.15">
      <c r="A137" s="481" t="s">
        <v>4638</v>
      </c>
      <c r="B137" s="481">
        <v>3762384</v>
      </c>
      <c r="C137" s="481" t="s">
        <v>5333</v>
      </c>
      <c r="D137" s="481" t="s">
        <v>5334</v>
      </c>
      <c r="E137" s="481" t="s">
        <v>5335</v>
      </c>
      <c r="F137" s="481" t="s">
        <v>5336</v>
      </c>
      <c r="G137" s="481" t="s">
        <v>5337</v>
      </c>
      <c r="AK137" s="481" t="s">
        <v>102</v>
      </c>
      <c r="AR137" s="481" t="s">
        <v>102</v>
      </c>
      <c r="AU137" s="481" t="s">
        <v>102</v>
      </c>
      <c r="BA137" s="481" t="s">
        <v>102</v>
      </c>
    </row>
    <row r="138" spans="1:53" x14ac:dyDescent="0.15">
      <c r="A138" s="481" t="s">
        <v>4640</v>
      </c>
      <c r="B138" s="481">
        <v>4105586</v>
      </c>
      <c r="C138" s="481" t="s">
        <v>5461</v>
      </c>
      <c r="D138" s="481" t="s">
        <v>5462</v>
      </c>
      <c r="R138" s="481" t="s">
        <v>5463</v>
      </c>
      <c r="S138" s="481" t="s">
        <v>5464</v>
      </c>
      <c r="AK138" s="481" t="s">
        <v>102</v>
      </c>
      <c r="AR138" s="481" t="s">
        <v>102</v>
      </c>
      <c r="AU138" s="481" t="s">
        <v>102</v>
      </c>
      <c r="BA138" s="481" t="s">
        <v>102</v>
      </c>
    </row>
    <row r="139" spans="1:53" x14ac:dyDescent="0.15">
      <c r="A139" s="481" t="s">
        <v>4645</v>
      </c>
      <c r="B139" s="481">
        <v>4368143</v>
      </c>
      <c r="C139" s="481" t="s">
        <v>5465</v>
      </c>
      <c r="D139" s="481" t="s">
        <v>4998</v>
      </c>
      <c r="R139" s="481" t="s">
        <v>569</v>
      </c>
      <c r="AK139" s="481" t="s">
        <v>102</v>
      </c>
      <c r="AR139" s="481" t="s">
        <v>102</v>
      </c>
      <c r="AU139" s="481" t="s">
        <v>102</v>
      </c>
      <c r="BA139" s="481" t="s">
        <v>102</v>
      </c>
    </row>
    <row r="140" spans="1:53" x14ac:dyDescent="0.15">
      <c r="A140" s="481" t="s">
        <v>4646</v>
      </c>
      <c r="B140" s="481">
        <v>4217539</v>
      </c>
      <c r="C140" s="481" t="s">
        <v>5466</v>
      </c>
      <c r="D140" s="481" t="s">
        <v>4647</v>
      </c>
      <c r="E140" s="481" t="s">
        <v>5467</v>
      </c>
      <c r="R140" s="481" t="s">
        <v>5468</v>
      </c>
      <c r="AK140" s="481" t="s">
        <v>102</v>
      </c>
      <c r="AR140" s="481" t="s">
        <v>102</v>
      </c>
      <c r="AU140" s="481" t="s">
        <v>102</v>
      </c>
      <c r="BA140" s="481" t="s">
        <v>102</v>
      </c>
    </row>
    <row r="141" spans="1:53" x14ac:dyDescent="0.15">
      <c r="A141" s="481" t="s">
        <v>4648</v>
      </c>
      <c r="B141" s="481">
        <v>4202838</v>
      </c>
      <c r="C141" s="481" t="s">
        <v>5469</v>
      </c>
      <c r="D141" s="481" t="s">
        <v>5002</v>
      </c>
      <c r="E141" s="481" t="s">
        <v>5470</v>
      </c>
      <c r="R141" s="481" t="s">
        <v>5471</v>
      </c>
      <c r="U141" s="481" t="s">
        <v>5472</v>
      </c>
      <c r="V141" s="481" t="s">
        <v>2164</v>
      </c>
      <c r="AK141" s="481" t="s">
        <v>102</v>
      </c>
      <c r="AR141" s="481" t="s">
        <v>102</v>
      </c>
      <c r="AU141" s="481" t="s">
        <v>102</v>
      </c>
      <c r="BA141" s="481" t="s">
        <v>102</v>
      </c>
    </row>
    <row r="142" spans="1:53" x14ac:dyDescent="0.15">
      <c r="A142" s="481" t="s">
        <v>4649</v>
      </c>
      <c r="B142" s="481">
        <v>3887614</v>
      </c>
      <c r="C142" s="481" t="s">
        <v>5473</v>
      </c>
      <c r="D142" s="481" t="s">
        <v>5474</v>
      </c>
      <c r="R142" s="481" t="s">
        <v>5475</v>
      </c>
      <c r="S142" s="481" t="s">
        <v>5476</v>
      </c>
      <c r="AK142" s="481" t="s">
        <v>102</v>
      </c>
      <c r="AR142" s="481" t="s">
        <v>102</v>
      </c>
      <c r="AU142" s="481" t="s">
        <v>102</v>
      </c>
      <c r="BA142" s="481" t="s">
        <v>102</v>
      </c>
    </row>
    <row r="143" spans="1:53" x14ac:dyDescent="0.15">
      <c r="A143" s="481" t="s">
        <v>4651</v>
      </c>
      <c r="B143" s="481">
        <v>4109165</v>
      </c>
      <c r="C143" s="481" t="s">
        <v>5477</v>
      </c>
      <c r="D143" s="481" t="s">
        <v>5020</v>
      </c>
      <c r="E143" s="481" t="s">
        <v>5478</v>
      </c>
      <c r="F143" s="481" t="s">
        <v>5479</v>
      </c>
      <c r="G143" s="481" t="s">
        <v>5480</v>
      </c>
      <c r="R143" s="481" t="s">
        <v>5481</v>
      </c>
      <c r="S143" s="481" t="s">
        <v>5482</v>
      </c>
      <c r="U143" s="481" t="s">
        <v>5483</v>
      </c>
      <c r="Y143" s="481" t="s">
        <v>5483</v>
      </c>
      <c r="AE143" s="481" t="s">
        <v>5483</v>
      </c>
      <c r="AF143" s="481" t="s">
        <v>5484</v>
      </c>
      <c r="AK143" s="481" t="s">
        <v>102</v>
      </c>
      <c r="AR143" s="481" t="s">
        <v>102</v>
      </c>
      <c r="AU143" s="481" t="s">
        <v>102</v>
      </c>
      <c r="BA143" s="481" t="s">
        <v>102</v>
      </c>
    </row>
    <row r="144" spans="1:53" x14ac:dyDescent="0.15">
      <c r="A144" s="481" t="s">
        <v>4655</v>
      </c>
      <c r="B144" s="481">
        <v>4099537</v>
      </c>
      <c r="C144" s="481" t="s">
        <v>5485</v>
      </c>
      <c r="D144" s="484" t="s">
        <v>5486</v>
      </c>
      <c r="E144" s="484" t="s">
        <v>5487</v>
      </c>
      <c r="AK144" s="481" t="s">
        <v>102</v>
      </c>
      <c r="AR144" s="481" t="s">
        <v>102</v>
      </c>
      <c r="AU144" s="481" t="s">
        <v>102</v>
      </c>
      <c r="BA144" s="481" t="s">
        <v>102</v>
      </c>
    </row>
    <row r="145" spans="1:53" x14ac:dyDescent="0.15">
      <c r="A145" s="481" t="s">
        <v>4660</v>
      </c>
      <c r="B145" s="481">
        <v>4397656</v>
      </c>
      <c r="C145" s="481" t="s">
        <v>5488</v>
      </c>
      <c r="D145" s="481" t="s">
        <v>5489</v>
      </c>
      <c r="E145" s="481" t="s">
        <v>5490</v>
      </c>
      <c r="F145" s="481" t="s">
        <v>5491</v>
      </c>
      <c r="G145" s="481" t="s">
        <v>5492</v>
      </c>
      <c r="R145" s="481" t="s">
        <v>5493</v>
      </c>
      <c r="U145" s="481" t="s">
        <v>5494</v>
      </c>
      <c r="AK145" s="481" t="s">
        <v>102</v>
      </c>
      <c r="AR145" s="481" t="s">
        <v>102</v>
      </c>
      <c r="AU145" s="481" t="s">
        <v>102</v>
      </c>
      <c r="BA145" s="481" t="s">
        <v>102</v>
      </c>
    </row>
    <row r="146" spans="1:53" x14ac:dyDescent="0.15">
      <c r="A146" s="481" t="s">
        <v>4661</v>
      </c>
      <c r="B146" s="481">
        <v>3560605</v>
      </c>
      <c r="C146" s="481" t="s">
        <v>5495</v>
      </c>
      <c r="D146" s="481" t="s">
        <v>5496</v>
      </c>
      <c r="R146" s="481" t="s">
        <v>1597</v>
      </c>
      <c r="AK146" s="481" t="s">
        <v>102</v>
      </c>
      <c r="AR146" s="481" t="s">
        <v>102</v>
      </c>
      <c r="AU146" s="481" t="s">
        <v>102</v>
      </c>
      <c r="BA146" s="481" t="s">
        <v>102</v>
      </c>
    </row>
    <row r="147" spans="1:53" x14ac:dyDescent="0.15">
      <c r="A147" s="481" t="s">
        <v>4667</v>
      </c>
      <c r="B147" s="481">
        <v>3968067</v>
      </c>
      <c r="C147" s="481" t="s">
        <v>5497</v>
      </c>
      <c r="D147" s="481" t="s">
        <v>5498</v>
      </c>
      <c r="E147" s="481" t="s">
        <v>5499</v>
      </c>
      <c r="AK147" s="481" t="s">
        <v>102</v>
      </c>
      <c r="AR147" s="481" t="s">
        <v>102</v>
      </c>
      <c r="AU147" s="481" t="s">
        <v>102</v>
      </c>
      <c r="BA147" s="481" t="s">
        <v>102</v>
      </c>
    </row>
    <row r="148" spans="1:53" x14ac:dyDescent="0.15">
      <c r="A148" s="481" t="s">
        <v>4676</v>
      </c>
      <c r="B148" s="481">
        <v>3960552</v>
      </c>
      <c r="C148" s="481" t="s">
        <v>5500</v>
      </c>
      <c r="D148" s="481" t="s">
        <v>5026</v>
      </c>
      <c r="R148" s="481" t="s">
        <v>1658</v>
      </c>
      <c r="AK148" s="481" t="s">
        <v>102</v>
      </c>
      <c r="AR148" s="481" t="s">
        <v>102</v>
      </c>
      <c r="AU148" s="481" t="s">
        <v>102</v>
      </c>
      <c r="BA148" s="481" t="s">
        <v>102</v>
      </c>
    </row>
    <row r="149" spans="1:53" x14ac:dyDescent="0.15">
      <c r="A149" s="481" t="s">
        <v>4678</v>
      </c>
      <c r="B149" s="481">
        <v>4277666</v>
      </c>
      <c r="C149" s="481" t="s">
        <v>5501</v>
      </c>
      <c r="D149" s="481" t="s">
        <v>5502</v>
      </c>
      <c r="R149" s="481" t="s">
        <v>3625</v>
      </c>
      <c r="AK149" s="481" t="s">
        <v>102</v>
      </c>
      <c r="AR149" s="481" t="s">
        <v>102</v>
      </c>
      <c r="AU149" s="481" t="s">
        <v>102</v>
      </c>
      <c r="BA149" s="481" t="s">
        <v>102</v>
      </c>
    </row>
    <row r="150" spans="1:53" x14ac:dyDescent="0.15">
      <c r="A150" s="481" t="s">
        <v>4682</v>
      </c>
      <c r="B150" s="481">
        <v>4114617</v>
      </c>
      <c r="C150" s="481" t="s">
        <v>5503</v>
      </c>
      <c r="D150" s="481" t="s">
        <v>5033</v>
      </c>
      <c r="E150" s="481" t="s">
        <v>5032</v>
      </c>
      <c r="R150" s="481" t="s">
        <v>2177</v>
      </c>
      <c r="U150" s="481" t="s">
        <v>1561</v>
      </c>
      <c r="V150" s="481" t="s">
        <v>2190</v>
      </c>
      <c r="AK150" s="481" t="s">
        <v>102</v>
      </c>
      <c r="AR150" s="481" t="s">
        <v>102</v>
      </c>
      <c r="AU150" s="481" t="s">
        <v>102</v>
      </c>
      <c r="BA150" s="481" t="s">
        <v>102</v>
      </c>
    </row>
    <row r="151" spans="1:53" x14ac:dyDescent="0.15">
      <c r="A151" s="481" t="s">
        <v>4683</v>
      </c>
      <c r="B151" s="481">
        <v>4344264</v>
      </c>
      <c r="C151" s="481" t="s">
        <v>5504</v>
      </c>
      <c r="D151" s="481" t="s">
        <v>5505</v>
      </c>
      <c r="E151" s="481" t="s">
        <v>5506</v>
      </c>
      <c r="R151" s="481" t="s">
        <v>1072</v>
      </c>
      <c r="S151" s="481" t="s">
        <v>5507</v>
      </c>
      <c r="U151" s="481" t="s">
        <v>1072</v>
      </c>
      <c r="V151" s="481" t="s">
        <v>5507</v>
      </c>
      <c r="AK151" s="481" t="s">
        <v>102</v>
      </c>
      <c r="AR151" s="481" t="s">
        <v>102</v>
      </c>
      <c r="AU151" s="481" t="s">
        <v>102</v>
      </c>
      <c r="BA151" s="481" t="s">
        <v>102</v>
      </c>
    </row>
    <row r="152" spans="1:53" x14ac:dyDescent="0.15">
      <c r="A152" s="481" t="s">
        <v>4686</v>
      </c>
      <c r="B152" s="481">
        <v>4279711</v>
      </c>
      <c r="C152" s="481" t="s">
        <v>5508</v>
      </c>
      <c r="D152" s="481" t="s">
        <v>5509</v>
      </c>
      <c r="E152" s="481" t="s">
        <v>4688</v>
      </c>
      <c r="F152" s="481" t="s">
        <v>5510</v>
      </c>
      <c r="R152" s="481" t="s">
        <v>2880</v>
      </c>
      <c r="U152" s="481" t="s">
        <v>5511</v>
      </c>
      <c r="Y152" s="481" t="s">
        <v>5512</v>
      </c>
      <c r="AK152" s="481" t="s">
        <v>102</v>
      </c>
      <c r="AR152" s="481" t="s">
        <v>102</v>
      </c>
      <c r="AU152" s="481" t="s">
        <v>102</v>
      </c>
      <c r="BA152" s="481" t="s">
        <v>102</v>
      </c>
    </row>
    <row r="153" spans="1:53" x14ac:dyDescent="0.15">
      <c r="A153" s="481" t="s">
        <v>4689</v>
      </c>
      <c r="B153" s="481">
        <v>3962032</v>
      </c>
      <c r="C153" s="481" t="s">
        <v>5513</v>
      </c>
      <c r="D153" s="481" t="s">
        <v>5514</v>
      </c>
      <c r="R153" s="481" t="s">
        <v>1348</v>
      </c>
      <c r="AK153" s="481" t="s">
        <v>102</v>
      </c>
      <c r="AR153" s="481" t="s">
        <v>102</v>
      </c>
      <c r="AU153" s="481" t="s">
        <v>102</v>
      </c>
      <c r="BA153" s="481" t="s">
        <v>102</v>
      </c>
    </row>
    <row r="154" spans="1:53" x14ac:dyDescent="0.15">
      <c r="A154" s="481" t="s">
        <v>4691</v>
      </c>
      <c r="B154" s="481">
        <v>4121480</v>
      </c>
      <c r="C154" s="481" t="s">
        <v>5301</v>
      </c>
      <c r="D154" s="481" t="s">
        <v>5302</v>
      </c>
      <c r="E154" s="481" t="s">
        <v>5303</v>
      </c>
      <c r="F154" s="481" t="s">
        <v>5304</v>
      </c>
      <c r="R154" s="481" t="s">
        <v>5305</v>
      </c>
      <c r="U154" s="481" t="s">
        <v>5306</v>
      </c>
      <c r="Y154" s="481" t="s">
        <v>5307</v>
      </c>
      <c r="AK154" s="481" t="s">
        <v>102</v>
      </c>
      <c r="AR154" s="481" t="s">
        <v>102</v>
      </c>
      <c r="AU154" s="481" t="s">
        <v>102</v>
      </c>
      <c r="BA154" s="481" t="s">
        <v>102</v>
      </c>
    </row>
    <row r="155" spans="1:53" x14ac:dyDescent="0.15">
      <c r="A155" s="481" t="s">
        <v>4694</v>
      </c>
      <c r="B155" s="481">
        <v>4132056</v>
      </c>
      <c r="C155" s="481" t="s">
        <v>138</v>
      </c>
      <c r="D155" s="481" t="s">
        <v>138</v>
      </c>
      <c r="AK155" s="481" t="s">
        <v>102</v>
      </c>
      <c r="AR155" s="481" t="s">
        <v>102</v>
      </c>
      <c r="AU155" s="481" t="s">
        <v>102</v>
      </c>
      <c r="BA155" s="481" t="s">
        <v>102</v>
      </c>
    </row>
    <row r="156" spans="1:53" x14ac:dyDescent="0.15">
      <c r="A156" s="481" t="s">
        <v>4700</v>
      </c>
      <c r="B156" s="481">
        <v>3752588</v>
      </c>
      <c r="C156" s="481" t="s">
        <v>138</v>
      </c>
      <c r="D156" s="481" t="s">
        <v>138</v>
      </c>
      <c r="AK156" s="481" t="s">
        <v>102</v>
      </c>
      <c r="AR156" s="481" t="s">
        <v>102</v>
      </c>
      <c r="AU156" s="481" t="s">
        <v>102</v>
      </c>
      <c r="BA156" s="481" t="s">
        <v>102</v>
      </c>
    </row>
    <row r="157" spans="1:53" x14ac:dyDescent="0.15">
      <c r="A157" s="481" t="s">
        <v>4702</v>
      </c>
      <c r="B157" s="481">
        <v>4236616</v>
      </c>
      <c r="C157" s="481" t="s">
        <v>5515</v>
      </c>
      <c r="D157" s="481" t="s">
        <v>5516</v>
      </c>
      <c r="R157" s="481" t="s">
        <v>5517</v>
      </c>
      <c r="S157" s="481" t="s">
        <v>5518</v>
      </c>
      <c r="T157" s="481" t="s">
        <v>5454</v>
      </c>
      <c r="AK157" s="481" t="s">
        <v>102</v>
      </c>
      <c r="AR157" s="481" t="s">
        <v>102</v>
      </c>
      <c r="AU157" s="481" t="s">
        <v>102</v>
      </c>
      <c r="BA157" s="481" t="s">
        <v>102</v>
      </c>
    </row>
    <row r="158" spans="1:53" x14ac:dyDescent="0.15">
      <c r="A158" s="481" t="s">
        <v>4705</v>
      </c>
      <c r="B158" s="481">
        <v>3906218</v>
      </c>
      <c r="C158" s="481" t="s">
        <v>5519</v>
      </c>
      <c r="D158" s="481" t="s">
        <v>5520</v>
      </c>
      <c r="R158" s="481" t="s">
        <v>5521</v>
      </c>
      <c r="AK158" s="481" t="s">
        <v>102</v>
      </c>
      <c r="AR158" s="481" t="s">
        <v>102</v>
      </c>
      <c r="AU158" s="481" t="s">
        <v>102</v>
      </c>
      <c r="BA158" s="481" t="s">
        <v>102</v>
      </c>
    </row>
    <row r="159" spans="1:53" x14ac:dyDescent="0.15">
      <c r="A159" s="481" t="s">
        <v>4712</v>
      </c>
      <c r="B159" s="481">
        <v>4324540</v>
      </c>
      <c r="C159" s="481" t="s">
        <v>5522</v>
      </c>
      <c r="D159" s="481" t="s">
        <v>5523</v>
      </c>
      <c r="AK159" s="481" t="s">
        <v>102</v>
      </c>
      <c r="AR159" s="481" t="s">
        <v>102</v>
      </c>
      <c r="AU159" s="481" t="s">
        <v>102</v>
      </c>
      <c r="BA159" s="481" t="s">
        <v>102</v>
      </c>
    </row>
    <row r="160" spans="1:53" x14ac:dyDescent="0.15">
      <c r="A160" s="481" t="s">
        <v>4717</v>
      </c>
      <c r="B160" s="481">
        <v>3935907</v>
      </c>
      <c r="C160" s="481" t="s">
        <v>5524</v>
      </c>
      <c r="D160" s="481" t="s">
        <v>5525</v>
      </c>
      <c r="E160" s="481" t="s">
        <v>5526</v>
      </c>
      <c r="R160" s="481" t="s">
        <v>5527</v>
      </c>
      <c r="U160" s="481" t="s">
        <v>5528</v>
      </c>
      <c r="AK160" s="481" t="s">
        <v>102</v>
      </c>
      <c r="AR160" s="481" t="s">
        <v>102</v>
      </c>
      <c r="AU160" s="481" t="s">
        <v>102</v>
      </c>
      <c r="BA160" s="481" t="s">
        <v>102</v>
      </c>
    </row>
    <row r="161" spans="1:53" x14ac:dyDescent="0.15">
      <c r="A161" s="481" t="s">
        <v>4718</v>
      </c>
      <c r="B161" s="481">
        <v>3962057</v>
      </c>
      <c r="C161" s="481" t="s">
        <v>5529</v>
      </c>
      <c r="D161" s="481" t="s">
        <v>5530</v>
      </c>
      <c r="R161" s="481" t="s">
        <v>2990</v>
      </c>
      <c r="AK161" s="481" t="s">
        <v>102</v>
      </c>
      <c r="AR161" s="481" t="s">
        <v>102</v>
      </c>
      <c r="AU161" s="481" t="s">
        <v>102</v>
      </c>
      <c r="BA161" s="481" t="s">
        <v>102</v>
      </c>
    </row>
    <row r="162" spans="1:53" x14ac:dyDescent="0.15">
      <c r="A162" s="481" t="s">
        <v>4722</v>
      </c>
      <c r="B162" s="481">
        <v>4198113</v>
      </c>
      <c r="C162" s="481" t="s">
        <v>5531</v>
      </c>
      <c r="D162" s="481" t="s">
        <v>5532</v>
      </c>
      <c r="E162" s="481" t="s">
        <v>5533</v>
      </c>
      <c r="F162" s="481" t="s">
        <v>5534</v>
      </c>
      <c r="R162" s="481" t="s">
        <v>5535</v>
      </c>
      <c r="AK162" s="481" t="s">
        <v>102</v>
      </c>
      <c r="AR162" s="481" t="s">
        <v>102</v>
      </c>
      <c r="AU162" s="481" t="s">
        <v>102</v>
      </c>
      <c r="BA162" s="481" t="s">
        <v>102</v>
      </c>
    </row>
    <row r="163" spans="1:53" x14ac:dyDescent="0.15">
      <c r="A163" s="481" t="s">
        <v>4727</v>
      </c>
      <c r="B163" s="481">
        <v>3867926</v>
      </c>
      <c r="C163" s="481" t="s">
        <v>5536</v>
      </c>
      <c r="D163" s="481" t="s">
        <v>5537</v>
      </c>
      <c r="E163" s="481" t="s">
        <v>5538</v>
      </c>
      <c r="F163" s="481" t="s">
        <v>5539</v>
      </c>
      <c r="G163" s="481" t="s">
        <v>5540</v>
      </c>
      <c r="H163" s="481" t="s">
        <v>5541</v>
      </c>
      <c r="I163" s="481" t="s">
        <v>5542</v>
      </c>
      <c r="J163" s="481" t="s">
        <v>5543</v>
      </c>
      <c r="K163" s="481" t="s">
        <v>5544</v>
      </c>
      <c r="L163" s="481" t="s">
        <v>5545</v>
      </c>
      <c r="M163" s="481" t="s">
        <v>5546</v>
      </c>
      <c r="N163" s="481" t="s">
        <v>5547</v>
      </c>
      <c r="O163" s="481" t="s">
        <v>5548</v>
      </c>
      <c r="P163" s="481" t="s">
        <v>5549</v>
      </c>
      <c r="Q163" s="481" t="s">
        <v>5550</v>
      </c>
      <c r="R163" s="481" t="s">
        <v>5551</v>
      </c>
      <c r="U163" s="481" t="s">
        <v>5552</v>
      </c>
      <c r="Y163" s="481" t="s">
        <v>5551</v>
      </c>
      <c r="AI163" s="481" t="s">
        <v>5553</v>
      </c>
      <c r="AK163" s="481" t="s">
        <v>102</v>
      </c>
      <c r="AR163" s="481" t="s">
        <v>102</v>
      </c>
      <c r="AU163" s="481" t="s">
        <v>102</v>
      </c>
      <c r="AV163" s="481" t="s">
        <v>5554</v>
      </c>
      <c r="AW163" s="481" t="s">
        <v>5555</v>
      </c>
      <c r="AX163" s="481" t="s">
        <v>5556</v>
      </c>
      <c r="AY163" s="481" t="s">
        <v>5557</v>
      </c>
      <c r="AZ163" s="481" t="s">
        <v>5558</v>
      </c>
      <c r="BA163" s="481" t="s">
        <v>5559</v>
      </c>
    </row>
    <row r="164" spans="1:53" x14ac:dyDescent="0.15">
      <c r="A164" s="481" t="s">
        <v>4728</v>
      </c>
      <c r="B164" s="481">
        <v>4632809</v>
      </c>
      <c r="C164" s="481" t="s">
        <v>5560</v>
      </c>
      <c r="D164" s="481" t="s">
        <v>5065</v>
      </c>
      <c r="E164" s="481" t="s">
        <v>5561</v>
      </c>
      <c r="F164" s="481" t="s">
        <v>5562</v>
      </c>
      <c r="R164" s="481" t="s">
        <v>5563</v>
      </c>
      <c r="S164" s="481" t="s">
        <v>5564</v>
      </c>
      <c r="U164" s="481" t="s">
        <v>1561</v>
      </c>
      <c r="Y164" s="481" t="s">
        <v>5565</v>
      </c>
      <c r="Z164" s="481" t="s">
        <v>5566</v>
      </c>
      <c r="AK164" s="481" t="s">
        <v>102</v>
      </c>
      <c r="AR164" s="481" t="s">
        <v>102</v>
      </c>
      <c r="AU164" s="481" t="s">
        <v>102</v>
      </c>
      <c r="BA164" s="481" t="s">
        <v>102</v>
      </c>
    </row>
    <row r="165" spans="1:53" x14ac:dyDescent="0.15">
      <c r="A165" s="481" t="s">
        <v>4729</v>
      </c>
      <c r="B165" s="481">
        <v>4094016</v>
      </c>
      <c r="C165" s="481" t="s">
        <v>138</v>
      </c>
      <c r="D165" s="481" t="s">
        <v>138</v>
      </c>
      <c r="AK165" s="481" t="s">
        <v>102</v>
      </c>
      <c r="AR165" s="481" t="s">
        <v>102</v>
      </c>
      <c r="AU165" s="481" t="s">
        <v>102</v>
      </c>
      <c r="BA165" s="481" t="s">
        <v>102</v>
      </c>
    </row>
    <row r="166" spans="1:53" x14ac:dyDescent="0.15">
      <c r="A166" s="481" t="s">
        <v>4730</v>
      </c>
      <c r="B166" s="481">
        <v>4487880</v>
      </c>
      <c r="C166" s="481" t="s">
        <v>5567</v>
      </c>
      <c r="D166" s="481" t="s">
        <v>5568</v>
      </c>
      <c r="R166" s="481" t="s">
        <v>5569</v>
      </c>
      <c r="S166" s="481" t="s">
        <v>5570</v>
      </c>
      <c r="AK166" s="481" t="s">
        <v>102</v>
      </c>
      <c r="AR166" s="481" t="s">
        <v>102</v>
      </c>
      <c r="AU166" s="481" t="s">
        <v>102</v>
      </c>
      <c r="BA166" s="481" t="s">
        <v>102</v>
      </c>
    </row>
    <row r="167" spans="1:53" x14ac:dyDescent="0.15">
      <c r="A167" s="481" t="s">
        <v>4731</v>
      </c>
      <c r="B167" s="481">
        <v>4058072</v>
      </c>
      <c r="C167" s="481" t="s">
        <v>5571</v>
      </c>
      <c r="D167" s="481" t="s">
        <v>4732</v>
      </c>
      <c r="E167" s="481" t="s">
        <v>5572</v>
      </c>
      <c r="F167" s="481" t="s">
        <v>5573</v>
      </c>
      <c r="G167" s="481" t="s">
        <v>5574</v>
      </c>
      <c r="H167" s="481" t="s">
        <v>5575</v>
      </c>
      <c r="I167" s="481" t="s">
        <v>5576</v>
      </c>
      <c r="J167" s="481" t="s">
        <v>5577</v>
      </c>
      <c r="R167" s="481" t="s">
        <v>5578</v>
      </c>
      <c r="S167" s="481" t="s">
        <v>1147</v>
      </c>
      <c r="U167" s="481" t="s">
        <v>5578</v>
      </c>
      <c r="V167" s="481" t="s">
        <v>1147</v>
      </c>
      <c r="Y167" s="481" t="s">
        <v>5578</v>
      </c>
      <c r="Z167" s="481" t="s">
        <v>5579</v>
      </c>
      <c r="AA167" s="481" t="s">
        <v>1147</v>
      </c>
      <c r="AE167" s="481" t="s">
        <v>5578</v>
      </c>
      <c r="AF167" s="481" t="s">
        <v>5579</v>
      </c>
      <c r="AG167" s="481" t="s">
        <v>1147</v>
      </c>
      <c r="AI167" s="481" t="s">
        <v>5580</v>
      </c>
      <c r="AK167" s="481" t="s">
        <v>102</v>
      </c>
      <c r="AL167" s="481" t="s">
        <v>5581</v>
      </c>
      <c r="AM167" s="481" t="s">
        <v>5582</v>
      </c>
      <c r="AN167" s="481" t="s">
        <v>5583</v>
      </c>
      <c r="AO167" s="481" t="s">
        <v>5584</v>
      </c>
      <c r="AR167" s="481" t="s">
        <v>102</v>
      </c>
      <c r="AU167" s="481" t="s">
        <v>102</v>
      </c>
      <c r="BA167" s="481" t="s">
        <v>102</v>
      </c>
    </row>
    <row r="168" spans="1:53" x14ac:dyDescent="0.15">
      <c r="A168" s="481" t="s">
        <v>4734</v>
      </c>
      <c r="B168" s="481">
        <v>4064423</v>
      </c>
      <c r="C168" s="481" t="s">
        <v>5585</v>
      </c>
      <c r="D168" s="481" t="s">
        <v>4738</v>
      </c>
      <c r="E168" s="481" t="s">
        <v>5586</v>
      </c>
      <c r="R168" s="481" t="s">
        <v>5587</v>
      </c>
      <c r="U168" s="481" t="s">
        <v>5588</v>
      </c>
      <c r="AK168" s="481" t="s">
        <v>102</v>
      </c>
      <c r="AR168" s="481" t="s">
        <v>102</v>
      </c>
      <c r="AU168" s="481" t="s">
        <v>102</v>
      </c>
      <c r="BA168" s="481" t="s">
        <v>102</v>
      </c>
    </row>
    <row r="169" spans="1:53" x14ac:dyDescent="0.15">
      <c r="A169" s="481" t="s">
        <v>4742</v>
      </c>
      <c r="B169" s="481">
        <v>3966892</v>
      </c>
      <c r="C169" s="481" t="s">
        <v>138</v>
      </c>
      <c r="D169" s="481" t="s">
        <v>138</v>
      </c>
      <c r="AK169" s="481" t="s">
        <v>102</v>
      </c>
      <c r="AR169" s="481" t="s">
        <v>102</v>
      </c>
      <c r="AU169" s="481" t="s">
        <v>102</v>
      </c>
      <c r="BA169" s="481" t="s">
        <v>102</v>
      </c>
    </row>
    <row r="170" spans="1:53" x14ac:dyDescent="0.15">
      <c r="A170" s="481" t="s">
        <v>4745</v>
      </c>
      <c r="B170" s="481">
        <v>4097281</v>
      </c>
      <c r="C170" s="481" t="s">
        <v>5589</v>
      </c>
      <c r="D170" s="481" t="s">
        <v>5590</v>
      </c>
      <c r="E170" s="481" t="s">
        <v>5591</v>
      </c>
      <c r="F170" s="481" t="s">
        <v>5592</v>
      </c>
      <c r="G170" s="481" t="s">
        <v>5593</v>
      </c>
      <c r="R170" s="481" t="s">
        <v>2370</v>
      </c>
      <c r="U170" s="481" t="s">
        <v>2370</v>
      </c>
      <c r="Y170" s="481" t="s">
        <v>2370</v>
      </c>
      <c r="AE170" s="481" t="s">
        <v>2370</v>
      </c>
      <c r="AK170" s="481" t="s">
        <v>102</v>
      </c>
      <c r="AR170" s="481" t="s">
        <v>102</v>
      </c>
      <c r="AU170" s="481" t="s">
        <v>102</v>
      </c>
      <c r="BA170" s="481" t="s">
        <v>102</v>
      </c>
    </row>
    <row r="171" spans="1:53" x14ac:dyDescent="0.15">
      <c r="A171" s="481" t="s">
        <v>4746</v>
      </c>
      <c r="B171" s="481">
        <v>3868474</v>
      </c>
      <c r="C171" s="481" t="s">
        <v>5594</v>
      </c>
      <c r="D171" s="481" t="s">
        <v>5595</v>
      </c>
      <c r="E171" s="481" t="s">
        <v>5596</v>
      </c>
      <c r="R171" s="481" t="s">
        <v>2413</v>
      </c>
      <c r="U171" s="481" t="s">
        <v>5597</v>
      </c>
      <c r="V171" s="481" t="s">
        <v>5598</v>
      </c>
      <c r="AK171" s="481" t="s">
        <v>102</v>
      </c>
      <c r="AR171" s="481" t="s">
        <v>102</v>
      </c>
      <c r="AU171" s="481" t="s">
        <v>102</v>
      </c>
      <c r="BA171" s="481" t="s">
        <v>102</v>
      </c>
    </row>
    <row r="172" spans="1:53" x14ac:dyDescent="0.15">
      <c r="A172" s="481" t="s">
        <v>4747</v>
      </c>
      <c r="B172" s="481">
        <v>4657158</v>
      </c>
      <c r="C172" s="481" t="s">
        <v>5599</v>
      </c>
      <c r="D172" s="481" t="s">
        <v>5600</v>
      </c>
      <c r="R172" s="481" t="s">
        <v>5601</v>
      </c>
      <c r="AK172" s="481" t="s">
        <v>102</v>
      </c>
      <c r="AR172" s="481" t="s">
        <v>102</v>
      </c>
      <c r="AU172" s="481" t="s">
        <v>102</v>
      </c>
      <c r="BA172" s="481" t="s">
        <v>102</v>
      </c>
    </row>
    <row r="173" spans="1:53" x14ac:dyDescent="0.15">
      <c r="A173" s="481" t="s">
        <v>4751</v>
      </c>
      <c r="B173" s="481">
        <v>3897181</v>
      </c>
      <c r="C173" s="481" t="s">
        <v>5602</v>
      </c>
      <c r="D173" s="481" t="s">
        <v>5603</v>
      </c>
      <c r="E173" s="481" t="s">
        <v>5604</v>
      </c>
      <c r="F173" s="481" t="s">
        <v>5086</v>
      </c>
      <c r="R173" s="481" t="s">
        <v>5605</v>
      </c>
      <c r="U173" s="481" t="s">
        <v>799</v>
      </c>
      <c r="Y173" s="481" t="s">
        <v>5606</v>
      </c>
      <c r="Z173" s="481" t="s">
        <v>799</v>
      </c>
      <c r="AK173" s="481" t="s">
        <v>102</v>
      </c>
      <c r="AR173" s="481" t="s">
        <v>102</v>
      </c>
      <c r="AU173" s="481" t="s">
        <v>102</v>
      </c>
      <c r="BA173" s="481" t="s">
        <v>102</v>
      </c>
    </row>
    <row r="174" spans="1:53" x14ac:dyDescent="0.15">
      <c r="A174" s="481" t="s">
        <v>4753</v>
      </c>
      <c r="B174" s="481">
        <v>4006470</v>
      </c>
      <c r="C174" s="481" t="s">
        <v>5607</v>
      </c>
      <c r="D174" s="481" t="s">
        <v>5608</v>
      </c>
      <c r="AK174" s="481" t="s">
        <v>102</v>
      </c>
      <c r="AR174" s="481" t="s">
        <v>102</v>
      </c>
      <c r="AU174" s="481" t="s">
        <v>102</v>
      </c>
      <c r="BA174" s="481" t="s">
        <v>102</v>
      </c>
    </row>
    <row r="175" spans="1:53" x14ac:dyDescent="0.15">
      <c r="A175" s="481" t="s">
        <v>4755</v>
      </c>
      <c r="B175" s="481">
        <v>4021925</v>
      </c>
      <c r="C175" s="481" t="s">
        <v>5609</v>
      </c>
      <c r="D175" s="481" t="s">
        <v>5610</v>
      </c>
      <c r="E175" s="481" t="s">
        <v>5611</v>
      </c>
      <c r="R175" s="481" t="s">
        <v>1522</v>
      </c>
      <c r="S175" s="481" t="s">
        <v>5612</v>
      </c>
      <c r="U175" s="481" t="s">
        <v>5613</v>
      </c>
      <c r="V175" s="481" t="s">
        <v>5614</v>
      </c>
      <c r="AK175" s="481" t="s">
        <v>102</v>
      </c>
      <c r="AR175" s="481" t="s">
        <v>102</v>
      </c>
      <c r="AU175" s="481" t="s">
        <v>102</v>
      </c>
      <c r="BA175" s="481" t="s">
        <v>102</v>
      </c>
    </row>
    <row r="176" spans="1:53" x14ac:dyDescent="0.15">
      <c r="A176" s="481" t="s">
        <v>4756</v>
      </c>
      <c r="B176" s="481">
        <v>3924587</v>
      </c>
      <c r="C176" s="481" t="s">
        <v>5615</v>
      </c>
      <c r="D176" s="481" t="s">
        <v>5616</v>
      </c>
      <c r="E176" s="481" t="s">
        <v>5091</v>
      </c>
      <c r="F176" s="481" t="s">
        <v>5617</v>
      </c>
      <c r="G176" s="481" t="s">
        <v>5618</v>
      </c>
      <c r="H176" s="481" t="s">
        <v>5619</v>
      </c>
      <c r="I176" s="481" t="s">
        <v>5620</v>
      </c>
      <c r="J176" s="481" t="s">
        <v>5621</v>
      </c>
      <c r="K176" s="481" t="s">
        <v>5622</v>
      </c>
      <c r="L176" s="481" t="s">
        <v>5623</v>
      </c>
      <c r="M176" s="481" t="s">
        <v>5624</v>
      </c>
      <c r="N176" s="481" t="s">
        <v>5625</v>
      </c>
      <c r="O176" s="481" t="s">
        <v>5626</v>
      </c>
      <c r="R176" s="481" t="s">
        <v>5627</v>
      </c>
      <c r="S176" s="481" t="s">
        <v>1176</v>
      </c>
      <c r="T176" s="481" t="s">
        <v>5628</v>
      </c>
      <c r="U176" s="481" t="s">
        <v>3567</v>
      </c>
      <c r="Y176" s="481" t="s">
        <v>5629</v>
      </c>
      <c r="Z176" s="481" t="s">
        <v>1176</v>
      </c>
      <c r="AE176" s="481" t="s">
        <v>5629</v>
      </c>
      <c r="AF176" s="481" t="s">
        <v>1176</v>
      </c>
      <c r="AI176" s="481" t="s">
        <v>5629</v>
      </c>
      <c r="AJ176" s="481" t="s">
        <v>1176</v>
      </c>
      <c r="AK176" s="481" t="s">
        <v>569</v>
      </c>
      <c r="AL176" s="481" t="s">
        <v>5630</v>
      </c>
      <c r="AM176" s="481" t="s">
        <v>5631</v>
      </c>
      <c r="AP176" s="481" t="s">
        <v>3322</v>
      </c>
      <c r="AQ176" s="481" t="s">
        <v>5632</v>
      </c>
      <c r="AR176" s="481" t="s">
        <v>1561</v>
      </c>
      <c r="AS176" s="481" t="s">
        <v>5633</v>
      </c>
      <c r="AT176" s="481" t="s">
        <v>1176</v>
      </c>
      <c r="AU176" s="481" t="s">
        <v>3322</v>
      </c>
      <c r="AV176" s="481" t="s">
        <v>1176</v>
      </c>
      <c r="BA176" s="481" t="s">
        <v>102</v>
      </c>
    </row>
    <row r="177" spans="1:53" x14ac:dyDescent="0.15">
      <c r="A177" s="481" t="s">
        <v>4757</v>
      </c>
      <c r="B177" s="481">
        <v>4455599</v>
      </c>
      <c r="C177" s="481" t="s">
        <v>5634</v>
      </c>
      <c r="D177" s="481" t="s">
        <v>5635</v>
      </c>
      <c r="R177" s="481" t="s">
        <v>5636</v>
      </c>
      <c r="AK177" s="481" t="s">
        <v>102</v>
      </c>
      <c r="AR177" s="481" t="s">
        <v>102</v>
      </c>
      <c r="AU177" s="481" t="s">
        <v>102</v>
      </c>
      <c r="BA177" s="481" t="s">
        <v>102</v>
      </c>
    </row>
    <row r="178" spans="1:53" x14ac:dyDescent="0.15">
      <c r="A178" s="481" t="s">
        <v>4761</v>
      </c>
      <c r="B178" s="481">
        <v>4543046</v>
      </c>
      <c r="C178" s="481" t="s">
        <v>5637</v>
      </c>
      <c r="D178" s="481" t="s">
        <v>5638</v>
      </c>
      <c r="E178" s="481" t="s">
        <v>5639</v>
      </c>
      <c r="F178" s="481" t="s">
        <v>5640</v>
      </c>
      <c r="R178" s="481" t="s">
        <v>5641</v>
      </c>
      <c r="U178" s="481" t="s">
        <v>5642</v>
      </c>
      <c r="Y178" s="481" t="s">
        <v>5643</v>
      </c>
      <c r="Z178" s="481" t="s">
        <v>5644</v>
      </c>
      <c r="AA178" s="481" t="s">
        <v>5645</v>
      </c>
      <c r="AK178" s="481" t="s">
        <v>102</v>
      </c>
      <c r="AR178" s="481" t="s">
        <v>102</v>
      </c>
      <c r="AU178" s="481" t="s">
        <v>102</v>
      </c>
      <c r="BA178" s="481" t="s">
        <v>102</v>
      </c>
    </row>
    <row r="179" spans="1:53" x14ac:dyDescent="0.15">
      <c r="A179" s="481" t="s">
        <v>4767</v>
      </c>
      <c r="B179" s="481">
        <v>4130215</v>
      </c>
      <c r="C179" s="481" t="s">
        <v>5646</v>
      </c>
      <c r="D179" s="481" t="s">
        <v>5095</v>
      </c>
      <c r="R179" s="481" t="s">
        <v>5647</v>
      </c>
      <c r="AK179" s="481" t="s">
        <v>102</v>
      </c>
      <c r="AR179" s="481" t="s">
        <v>102</v>
      </c>
      <c r="AU179" s="481" t="s">
        <v>102</v>
      </c>
      <c r="BA179" s="481" t="s">
        <v>102</v>
      </c>
    </row>
    <row r="180" spans="1:53" x14ac:dyDescent="0.15">
      <c r="A180" s="481" t="s">
        <v>4768</v>
      </c>
      <c r="B180" s="481">
        <v>4135117</v>
      </c>
      <c r="C180" s="481" t="s">
        <v>5648</v>
      </c>
      <c r="D180" s="481" t="s">
        <v>5649</v>
      </c>
      <c r="R180" s="481" t="s">
        <v>5650</v>
      </c>
      <c r="S180" s="481" t="s">
        <v>5651</v>
      </c>
      <c r="AK180" s="481" t="s">
        <v>102</v>
      </c>
      <c r="AR180" s="481" t="s">
        <v>102</v>
      </c>
      <c r="AU180" s="481" t="s">
        <v>102</v>
      </c>
      <c r="BA180" s="481" t="s">
        <v>102</v>
      </c>
    </row>
    <row r="181" spans="1:53" x14ac:dyDescent="0.15">
      <c r="A181" s="481" t="s">
        <v>4774</v>
      </c>
      <c r="B181" s="481">
        <v>4362837</v>
      </c>
      <c r="C181" s="481" t="s">
        <v>138</v>
      </c>
      <c r="D181" s="481" t="s">
        <v>138</v>
      </c>
      <c r="AK181" s="481" t="s">
        <v>102</v>
      </c>
      <c r="AR181" s="481" t="s">
        <v>102</v>
      </c>
      <c r="AU181" s="481" t="s">
        <v>102</v>
      </c>
      <c r="BA181" s="481" t="s">
        <v>102</v>
      </c>
    </row>
    <row r="182" spans="1:53" x14ac:dyDescent="0.15">
      <c r="A182" s="481" t="s">
        <v>4787</v>
      </c>
      <c r="B182" s="481">
        <v>4516987</v>
      </c>
      <c r="C182" s="481" t="s">
        <v>5652</v>
      </c>
      <c r="D182" s="481" t="s">
        <v>5653</v>
      </c>
      <c r="E182" s="481" t="s">
        <v>5654</v>
      </c>
      <c r="R182" s="481" t="s">
        <v>1758</v>
      </c>
      <c r="U182" s="481" t="s">
        <v>1758</v>
      </c>
      <c r="AK182" s="481" t="s">
        <v>102</v>
      </c>
      <c r="AR182" s="481" t="s">
        <v>102</v>
      </c>
      <c r="AU182" s="481" t="s">
        <v>102</v>
      </c>
      <c r="BA182" s="481" t="s">
        <v>102</v>
      </c>
    </row>
    <row r="183" spans="1:53" x14ac:dyDescent="0.15">
      <c r="A183" s="481" t="s">
        <v>4788</v>
      </c>
      <c r="B183" s="481">
        <v>4252103</v>
      </c>
      <c r="C183" s="481" t="s">
        <v>5301</v>
      </c>
      <c r="D183" s="481" t="s">
        <v>5302</v>
      </c>
      <c r="E183" s="481" t="s">
        <v>5303</v>
      </c>
      <c r="F183" s="481" t="s">
        <v>5304</v>
      </c>
      <c r="R183" s="481" t="s">
        <v>5305</v>
      </c>
      <c r="U183" s="481" t="s">
        <v>5306</v>
      </c>
      <c r="Y183" s="481" t="s">
        <v>5307</v>
      </c>
      <c r="AK183" s="481" t="s">
        <v>102</v>
      </c>
      <c r="AR183" s="481" t="s">
        <v>102</v>
      </c>
      <c r="AU183" s="481" t="s">
        <v>102</v>
      </c>
      <c r="BA183" s="481" t="s">
        <v>102</v>
      </c>
    </row>
    <row r="184" spans="1:53" x14ac:dyDescent="0.15">
      <c r="A184" s="481" t="s">
        <v>4791</v>
      </c>
      <c r="B184" s="481">
        <v>4187780</v>
      </c>
      <c r="C184" s="481" t="s">
        <v>5655</v>
      </c>
      <c r="D184" s="481" t="s">
        <v>5656</v>
      </c>
      <c r="E184" s="481" t="s">
        <v>5657</v>
      </c>
      <c r="R184" s="481" t="s">
        <v>5658</v>
      </c>
      <c r="U184" s="481" t="s">
        <v>5659</v>
      </c>
      <c r="V184" s="481" t="s">
        <v>5660</v>
      </c>
      <c r="AK184" s="481" t="s">
        <v>102</v>
      </c>
      <c r="AR184" s="481" t="s">
        <v>102</v>
      </c>
      <c r="AU184" s="481" t="s">
        <v>102</v>
      </c>
      <c r="BA184" s="481" t="s">
        <v>102</v>
      </c>
    </row>
    <row r="185" spans="1:53" x14ac:dyDescent="0.15">
      <c r="A185" s="481" t="s">
        <v>4798</v>
      </c>
      <c r="B185" s="481">
        <v>4501035</v>
      </c>
      <c r="C185" s="481" t="s">
        <v>5661</v>
      </c>
      <c r="D185" s="481" t="s">
        <v>5662</v>
      </c>
      <c r="R185" s="481" t="s">
        <v>5663</v>
      </c>
      <c r="S185" s="481" t="s">
        <v>5664</v>
      </c>
      <c r="AK185" s="481" t="s">
        <v>102</v>
      </c>
      <c r="AR185" s="481" t="s">
        <v>102</v>
      </c>
      <c r="AU185" s="481" t="s">
        <v>102</v>
      </c>
      <c r="BA185" s="481" t="s">
        <v>102</v>
      </c>
    </row>
    <row r="186" spans="1:53" x14ac:dyDescent="0.15">
      <c r="A186" s="481" t="s">
        <v>4803</v>
      </c>
      <c r="B186" s="481">
        <v>4413974</v>
      </c>
      <c r="C186" s="481" t="s">
        <v>5665</v>
      </c>
      <c r="D186" s="481" t="s">
        <v>5666</v>
      </c>
      <c r="R186" s="481" t="s">
        <v>5667</v>
      </c>
      <c r="AK186" s="481" t="s">
        <v>102</v>
      </c>
      <c r="AR186" s="481" t="s">
        <v>102</v>
      </c>
      <c r="AU186" s="481" t="s">
        <v>102</v>
      </c>
      <c r="BA186" s="481" t="s">
        <v>102</v>
      </c>
    </row>
    <row r="187" spans="1:53" x14ac:dyDescent="0.15">
      <c r="A187" s="481" t="s">
        <v>4806</v>
      </c>
      <c r="B187" s="481">
        <v>4243642</v>
      </c>
      <c r="C187" s="481" t="s">
        <v>5668</v>
      </c>
      <c r="D187" s="481" t="s">
        <v>5669</v>
      </c>
      <c r="E187" s="481" t="s">
        <v>5670</v>
      </c>
      <c r="R187" s="481" t="s">
        <v>5671</v>
      </c>
      <c r="U187" s="481" t="s">
        <v>5178</v>
      </c>
      <c r="V187" s="481" t="s">
        <v>5672</v>
      </c>
      <c r="AK187" s="481" t="s">
        <v>102</v>
      </c>
      <c r="AR187" s="481" t="s">
        <v>102</v>
      </c>
      <c r="AU187" s="481" t="s">
        <v>102</v>
      </c>
      <c r="BA187" s="481" t="s">
        <v>102</v>
      </c>
    </row>
    <row r="188" spans="1:53" x14ac:dyDescent="0.15">
      <c r="A188" s="481" t="s">
        <v>4816</v>
      </c>
      <c r="B188" s="481">
        <v>4379825</v>
      </c>
      <c r="C188" s="481" t="s">
        <v>5673</v>
      </c>
      <c r="D188" s="481" t="s">
        <v>5117</v>
      </c>
      <c r="R188" s="481" t="s">
        <v>2539</v>
      </c>
      <c r="AK188" s="481" t="s">
        <v>102</v>
      </c>
      <c r="AR188" s="481" t="s">
        <v>102</v>
      </c>
      <c r="AU188" s="481" t="s">
        <v>102</v>
      </c>
      <c r="BA188" s="481" t="s">
        <v>102</v>
      </c>
    </row>
    <row r="189" spans="1:53" x14ac:dyDescent="0.15">
      <c r="A189" s="481" t="s">
        <v>4817</v>
      </c>
      <c r="B189" s="481">
        <v>4601685</v>
      </c>
      <c r="C189" s="481" t="s">
        <v>5674</v>
      </c>
      <c r="D189" s="481" t="s">
        <v>5675</v>
      </c>
      <c r="R189" s="481" t="s">
        <v>1269</v>
      </c>
      <c r="AK189" s="481" t="s">
        <v>102</v>
      </c>
      <c r="AR189" s="481" t="s">
        <v>102</v>
      </c>
      <c r="AU189" s="481" t="s">
        <v>102</v>
      </c>
      <c r="BA189" s="481" t="s">
        <v>102</v>
      </c>
    </row>
    <row r="190" spans="1:53" x14ac:dyDescent="0.15">
      <c r="A190" s="481" t="s">
        <v>4824</v>
      </c>
      <c r="B190" s="481">
        <v>4575478</v>
      </c>
      <c r="C190" s="481" t="s">
        <v>5676</v>
      </c>
      <c r="D190" s="481" t="s">
        <v>5677</v>
      </c>
      <c r="R190" s="481" t="s">
        <v>3881</v>
      </c>
      <c r="AK190" s="481" t="s">
        <v>102</v>
      </c>
      <c r="AR190" s="481" t="s">
        <v>102</v>
      </c>
      <c r="AU190" s="481" t="s">
        <v>102</v>
      </c>
      <c r="BA190" s="481" t="s">
        <v>102</v>
      </c>
    </row>
    <row r="191" spans="1:53" x14ac:dyDescent="0.15">
      <c r="A191" s="481" t="s">
        <v>4828</v>
      </c>
      <c r="B191" s="481">
        <v>4305562</v>
      </c>
      <c r="C191" s="481" t="s">
        <v>5436</v>
      </c>
      <c r="D191" s="481" t="s">
        <v>5437</v>
      </c>
      <c r="R191" s="481" t="s">
        <v>5438</v>
      </c>
      <c r="S191" s="481" t="s">
        <v>1927</v>
      </c>
      <c r="AK191" s="481" t="s">
        <v>102</v>
      </c>
      <c r="AR191" s="481" t="s">
        <v>102</v>
      </c>
      <c r="AU191" s="481" t="s">
        <v>102</v>
      </c>
      <c r="BA191" s="481" t="s">
        <v>102</v>
      </c>
    </row>
    <row r="192" spans="1:53" x14ac:dyDescent="0.15">
      <c r="A192" s="481" t="s">
        <v>4829</v>
      </c>
      <c r="B192" s="481">
        <v>4344001</v>
      </c>
      <c r="C192" s="481" t="s">
        <v>5678</v>
      </c>
      <c r="D192" s="481" t="s">
        <v>5679</v>
      </c>
      <c r="E192" s="481" t="s">
        <v>5680</v>
      </c>
      <c r="F192" s="481" t="s">
        <v>5681</v>
      </c>
      <c r="G192" s="481" t="s">
        <v>5682</v>
      </c>
      <c r="H192" s="481" t="s">
        <v>5683</v>
      </c>
      <c r="U192" s="481" t="s">
        <v>5684</v>
      </c>
      <c r="Y192" s="481" t="s">
        <v>5685</v>
      </c>
      <c r="Z192" s="481" t="s">
        <v>5686</v>
      </c>
      <c r="AE192" s="481" t="s">
        <v>5687</v>
      </c>
      <c r="AF192" s="481" t="s">
        <v>5688</v>
      </c>
      <c r="AG192" s="481" t="s">
        <v>5689</v>
      </c>
      <c r="AH192" s="481" t="s">
        <v>5690</v>
      </c>
      <c r="AI192" s="481" t="s">
        <v>5691</v>
      </c>
      <c r="AK192" s="481" t="s">
        <v>102</v>
      </c>
      <c r="AR192" s="481" t="s">
        <v>102</v>
      </c>
      <c r="AU192" s="481" t="s">
        <v>102</v>
      </c>
      <c r="BA192" s="481" t="s">
        <v>102</v>
      </c>
    </row>
    <row r="193" spans="1:53" x14ac:dyDescent="0.15">
      <c r="A193" s="481" t="s">
        <v>4830</v>
      </c>
      <c r="B193" s="481">
        <v>4324237</v>
      </c>
      <c r="C193" s="481" t="s">
        <v>5692</v>
      </c>
      <c r="D193" s="481" t="s">
        <v>5693</v>
      </c>
      <c r="E193" s="481" t="s">
        <v>5694</v>
      </c>
      <c r="F193" s="481" t="s">
        <v>5695</v>
      </c>
      <c r="G193" s="481" t="s">
        <v>5696</v>
      </c>
      <c r="R193" s="481" t="s">
        <v>5697</v>
      </c>
      <c r="U193" s="481" t="s">
        <v>5697</v>
      </c>
      <c r="Y193" s="481" t="s">
        <v>5697</v>
      </c>
      <c r="AE193" s="481" t="s">
        <v>5698</v>
      </c>
      <c r="AK193" s="481" t="s">
        <v>102</v>
      </c>
      <c r="AR193" s="481" t="s">
        <v>102</v>
      </c>
      <c r="AU193" s="481" t="s">
        <v>102</v>
      </c>
      <c r="BA193" s="481" t="s">
        <v>102</v>
      </c>
    </row>
    <row r="194" spans="1:53" x14ac:dyDescent="0.15">
      <c r="A194" s="481" t="s">
        <v>4834</v>
      </c>
      <c r="B194" s="481">
        <v>4390088</v>
      </c>
      <c r="C194" s="481" t="s">
        <v>5699</v>
      </c>
      <c r="D194" s="481" t="s">
        <v>5700</v>
      </c>
      <c r="E194" s="481" t="s">
        <v>5701</v>
      </c>
      <c r="F194" s="481" t="s">
        <v>5702</v>
      </c>
      <c r="G194" s="481" t="s">
        <v>4836</v>
      </c>
      <c r="H194" s="481" t="s">
        <v>5703</v>
      </c>
      <c r="I194" s="481" t="s">
        <v>5704</v>
      </c>
      <c r="R194" s="481" t="s">
        <v>5705</v>
      </c>
      <c r="U194" s="481" t="s">
        <v>2646</v>
      </c>
      <c r="Y194" s="481" t="s">
        <v>5706</v>
      </c>
      <c r="AE194" s="481" t="s">
        <v>2646</v>
      </c>
      <c r="AI194" s="481" t="s">
        <v>2646</v>
      </c>
      <c r="AK194" s="481" t="s">
        <v>5706</v>
      </c>
      <c r="AR194" s="481" t="s">
        <v>102</v>
      </c>
      <c r="AU194" s="481" t="s">
        <v>102</v>
      </c>
      <c r="BA194" s="481" t="s">
        <v>102</v>
      </c>
    </row>
    <row r="195" spans="1:53" x14ac:dyDescent="0.15">
      <c r="A195" s="481" t="s">
        <v>4837</v>
      </c>
      <c r="B195" s="481">
        <v>4476354</v>
      </c>
      <c r="C195" s="481" t="s">
        <v>138</v>
      </c>
      <c r="D195" s="481" t="s">
        <v>138</v>
      </c>
      <c r="AK195" s="481" t="s">
        <v>102</v>
      </c>
      <c r="AR195" s="481" t="s">
        <v>102</v>
      </c>
      <c r="AU195" s="481" t="s">
        <v>102</v>
      </c>
      <c r="BA195" s="481" t="s">
        <v>102</v>
      </c>
    </row>
    <row r="196" spans="1:53" x14ac:dyDescent="0.15">
      <c r="A196" s="481" t="s">
        <v>4844</v>
      </c>
      <c r="B196" s="481">
        <v>4290222</v>
      </c>
      <c r="C196" s="481" t="s">
        <v>5707</v>
      </c>
      <c r="D196" s="481" t="s">
        <v>5708</v>
      </c>
      <c r="E196" s="481" t="s">
        <v>5709</v>
      </c>
      <c r="R196" s="481" t="s">
        <v>283</v>
      </c>
      <c r="U196" s="481" t="s">
        <v>283</v>
      </c>
      <c r="AK196" s="481" t="s">
        <v>102</v>
      </c>
      <c r="AR196" s="481" t="s">
        <v>102</v>
      </c>
      <c r="AU196" s="481" t="s">
        <v>102</v>
      </c>
      <c r="BA196" s="481" t="s">
        <v>102</v>
      </c>
    </row>
  </sheetData>
  <autoFilter ref="A1:BA196"/>
  <phoneticPr fontId="7"/>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89"/>
  <sheetViews>
    <sheetView workbookViewId="0">
      <pane xSplit="2" ySplit="1" topLeftCell="C2" activePane="bottomRight" state="frozen"/>
      <selection pane="topRight" activeCell="C1" sqref="C1"/>
      <selection pane="bottomLeft" activeCell="A2" sqref="A2"/>
      <selection pane="bottomRight" activeCell="C195" sqref="C195"/>
    </sheetView>
  </sheetViews>
  <sheetFormatPr defaultRowHeight="13.5" x14ac:dyDescent="0.15"/>
  <cols>
    <col min="1" max="1" width="9" style="491"/>
    <col min="2" max="2" width="37.5" style="491" customWidth="1"/>
    <col min="3" max="3" width="18.75" style="491" customWidth="1"/>
    <col min="4" max="4" width="9" style="491"/>
    <col min="5" max="5" width="17.125" style="491" customWidth="1"/>
    <col min="6" max="17" width="9" style="491"/>
    <col min="18" max="18" width="10.5" style="491" bestFit="1" customWidth="1"/>
    <col min="19" max="19" width="11.375" customWidth="1"/>
    <col min="20" max="27" width="9" style="491"/>
    <col min="29" max="16384" width="9" style="491"/>
  </cols>
  <sheetData>
    <row r="1" spans="1:41" x14ac:dyDescent="0.15">
      <c r="A1" t="s">
        <v>95</v>
      </c>
      <c r="B1" t="s">
        <v>5710</v>
      </c>
      <c r="C1" t="s">
        <v>3961</v>
      </c>
      <c r="D1" t="s">
        <v>5711</v>
      </c>
      <c r="E1" s="490" t="s">
        <v>5712</v>
      </c>
      <c r="F1" t="s">
        <v>5713</v>
      </c>
      <c r="G1" t="s">
        <v>5714</v>
      </c>
      <c r="H1" t="s">
        <v>5715</v>
      </c>
      <c r="I1" t="s">
        <v>5716</v>
      </c>
      <c r="J1" t="s">
        <v>5717</v>
      </c>
      <c r="K1" t="s">
        <v>5718</v>
      </c>
      <c r="L1" t="s">
        <v>5719</v>
      </c>
      <c r="M1" t="s">
        <v>5720</v>
      </c>
      <c r="N1" t="s">
        <v>5721</v>
      </c>
      <c r="O1" t="s">
        <v>5722</v>
      </c>
      <c r="P1" t="s">
        <v>5723</v>
      </c>
      <c r="Q1" t="s">
        <v>5724</v>
      </c>
      <c r="R1" t="s">
        <v>5725</v>
      </c>
      <c r="S1" t="s">
        <v>5726</v>
      </c>
      <c r="T1" t="s">
        <v>5727</v>
      </c>
      <c r="U1" t="s">
        <v>5728</v>
      </c>
      <c r="V1" t="s">
        <v>5729</v>
      </c>
      <c r="W1" t="s">
        <v>5730</v>
      </c>
      <c r="X1" t="s">
        <v>5731</v>
      </c>
      <c r="Y1" t="s">
        <v>5732</v>
      </c>
      <c r="Z1" t="s">
        <v>5733</v>
      </c>
      <c r="AA1" t="s">
        <v>5734</v>
      </c>
      <c r="AB1" t="s">
        <v>5735</v>
      </c>
      <c r="AC1" t="s">
        <v>5736</v>
      </c>
      <c r="AD1" t="s">
        <v>5737</v>
      </c>
      <c r="AE1" t="s">
        <v>5738</v>
      </c>
      <c r="AF1" t="s">
        <v>5739</v>
      </c>
      <c r="AG1" t="s">
        <v>5740</v>
      </c>
      <c r="AH1" t="s">
        <v>5741</v>
      </c>
      <c r="AI1" t="s">
        <v>5742</v>
      </c>
      <c r="AJ1" t="s">
        <v>5743</v>
      </c>
      <c r="AK1" t="s">
        <v>5744</v>
      </c>
      <c r="AL1" t="s">
        <v>5745</v>
      </c>
      <c r="AM1" t="s">
        <v>5746</v>
      </c>
      <c r="AN1" t="s">
        <v>5747</v>
      </c>
      <c r="AO1" s="491" t="s">
        <v>5747</v>
      </c>
    </row>
    <row r="2" spans="1:41" x14ac:dyDescent="0.15">
      <c r="A2">
        <v>1</v>
      </c>
      <c r="B2" t="s">
        <v>5748</v>
      </c>
      <c r="C2" t="s">
        <v>414</v>
      </c>
      <c r="D2" t="s">
        <v>5749</v>
      </c>
      <c r="E2" t="str">
        <f>IF(LEFT(D2)="特","JP"&amp;MID(D2,4,LEN(D2)-4),IF(LEFT(D2)="実","実登"&amp;MID(D2,4,LEN(D2)-4),IF(D2="","_",D2)))</f>
        <v>JP754276</v>
      </c>
      <c r="F2" t="s">
        <v>5748</v>
      </c>
      <c r="G2"/>
      <c r="H2"/>
      <c r="I2" t="s">
        <v>5750</v>
      </c>
      <c r="J2" t="s">
        <v>5751</v>
      </c>
      <c r="K2" t="s">
        <v>418</v>
      </c>
      <c r="L2" t="s">
        <v>418</v>
      </c>
      <c r="M2" t="s">
        <v>418</v>
      </c>
      <c r="N2" t="s">
        <v>5752</v>
      </c>
      <c r="O2"/>
      <c r="P2"/>
      <c r="Q2"/>
      <c r="R2" t="s">
        <v>5753</v>
      </c>
      <c r="T2" t="s">
        <v>5753</v>
      </c>
      <c r="U2" t="s">
        <v>419</v>
      </c>
      <c r="V2" t="s">
        <v>420</v>
      </c>
      <c r="W2" t="s">
        <v>421</v>
      </c>
      <c r="X2" t="s">
        <v>5754</v>
      </c>
      <c r="Y2" t="s">
        <v>5755</v>
      </c>
      <c r="Z2" t="s">
        <v>5756</v>
      </c>
      <c r="AA2"/>
      <c r="AB2" t="s">
        <v>5757</v>
      </c>
      <c r="AC2"/>
      <c r="AD2"/>
      <c r="AE2"/>
      <c r="AF2" t="s">
        <v>5758</v>
      </c>
      <c r="AG2" t="s">
        <v>5759</v>
      </c>
      <c r="AH2"/>
      <c r="AI2" t="s">
        <v>5759</v>
      </c>
      <c r="AJ2" t="s">
        <v>5760</v>
      </c>
      <c r="AK2"/>
      <c r="AL2"/>
      <c r="AM2"/>
      <c r="AN2"/>
    </row>
    <row r="3" spans="1:41" x14ac:dyDescent="0.15">
      <c r="A3">
        <v>2</v>
      </c>
      <c r="B3" t="s">
        <v>5761</v>
      </c>
      <c r="C3" t="s">
        <v>2562</v>
      </c>
      <c r="D3"/>
      <c r="E3" t="str">
        <f t="shared" ref="E3:E66" si="0">IF(LEFT(D3)="特","JP"&amp;MID(D3,4,LEN(D3)-4),IF(LEFT(D3)="実","実登"&amp;MID(D3,4,LEN(D3)-4),IF(D3="","_",D3)))</f>
        <v>_</v>
      </c>
      <c r="F3"/>
      <c r="G3"/>
      <c r="H3"/>
      <c r="I3" t="s">
        <v>5750</v>
      </c>
      <c r="J3" t="s">
        <v>5762</v>
      </c>
      <c r="K3" t="s">
        <v>2539</v>
      </c>
      <c r="L3" t="s">
        <v>2539</v>
      </c>
      <c r="M3"/>
      <c r="N3" t="s">
        <v>5763</v>
      </c>
      <c r="O3"/>
      <c r="P3"/>
      <c r="Q3"/>
      <c r="R3" t="s">
        <v>5764</v>
      </c>
      <c r="T3"/>
      <c r="U3" t="s">
        <v>2554</v>
      </c>
      <c r="V3" t="s">
        <v>2555</v>
      </c>
      <c r="W3" t="s">
        <v>2556</v>
      </c>
      <c r="X3" t="s">
        <v>5765</v>
      </c>
      <c r="Y3" t="s">
        <v>5755</v>
      </c>
      <c r="Z3" t="s">
        <v>5766</v>
      </c>
      <c r="AA3" t="s">
        <v>2564</v>
      </c>
      <c r="AB3" t="s">
        <v>5767</v>
      </c>
      <c r="AC3" t="s">
        <v>5768</v>
      </c>
      <c r="AD3"/>
      <c r="AE3"/>
      <c r="AF3" t="s">
        <v>5769</v>
      </c>
      <c r="AG3" t="s">
        <v>5759</v>
      </c>
      <c r="AH3"/>
      <c r="AI3" t="s">
        <v>5759</v>
      </c>
      <c r="AJ3" t="s">
        <v>5770</v>
      </c>
      <c r="AK3"/>
      <c r="AL3"/>
      <c r="AM3"/>
      <c r="AN3"/>
    </row>
    <row r="4" spans="1:41" x14ac:dyDescent="0.15">
      <c r="A4">
        <v>3</v>
      </c>
      <c r="B4" t="s">
        <v>5771</v>
      </c>
      <c r="C4" t="s">
        <v>249</v>
      </c>
      <c r="D4" t="s">
        <v>5772</v>
      </c>
      <c r="E4" t="str">
        <f t="shared" si="0"/>
        <v>JP1395683</v>
      </c>
      <c r="F4" t="s">
        <v>5773</v>
      </c>
      <c r="G4"/>
      <c r="H4"/>
      <c r="I4" t="s">
        <v>5750</v>
      </c>
      <c r="J4" t="s">
        <v>5774</v>
      </c>
      <c r="K4" t="s">
        <v>253</v>
      </c>
      <c r="L4" t="s">
        <v>253</v>
      </c>
      <c r="M4" t="s">
        <v>253</v>
      </c>
      <c r="N4" t="s">
        <v>5775</v>
      </c>
      <c r="O4"/>
      <c r="P4"/>
      <c r="Q4"/>
      <c r="R4" t="s">
        <v>5776</v>
      </c>
      <c r="T4" t="s">
        <v>5777</v>
      </c>
      <c r="U4" t="s">
        <v>255</v>
      </c>
      <c r="V4" t="s">
        <v>256</v>
      </c>
      <c r="W4" t="s">
        <v>257</v>
      </c>
      <c r="X4" t="s">
        <v>5778</v>
      </c>
      <c r="Y4" t="s">
        <v>5755</v>
      </c>
      <c r="Z4" t="s">
        <v>5779</v>
      </c>
      <c r="AA4" t="s">
        <v>254</v>
      </c>
      <c r="AB4" t="s">
        <v>5780</v>
      </c>
      <c r="AC4"/>
      <c r="AD4"/>
      <c r="AE4"/>
      <c r="AF4" t="s">
        <v>5781</v>
      </c>
      <c r="AG4" t="s">
        <v>5759</v>
      </c>
      <c r="AH4" t="s">
        <v>5759</v>
      </c>
      <c r="AI4" t="s">
        <v>5759</v>
      </c>
      <c r="AJ4" t="s">
        <v>5782</v>
      </c>
      <c r="AK4"/>
      <c r="AL4"/>
      <c r="AM4"/>
      <c r="AN4"/>
    </row>
    <row r="5" spans="1:41" x14ac:dyDescent="0.15">
      <c r="A5">
        <v>4</v>
      </c>
      <c r="B5" t="s">
        <v>5783</v>
      </c>
      <c r="C5" t="s">
        <v>881</v>
      </c>
      <c r="D5"/>
      <c r="E5" t="str">
        <f t="shared" si="0"/>
        <v>_</v>
      </c>
      <c r="F5"/>
      <c r="G5"/>
      <c r="H5"/>
      <c r="I5" t="s">
        <v>5750</v>
      </c>
      <c r="J5" t="s">
        <v>5784</v>
      </c>
      <c r="K5" t="s">
        <v>883</v>
      </c>
      <c r="L5" t="s">
        <v>883</v>
      </c>
      <c r="M5"/>
      <c r="N5" t="s">
        <v>5785</v>
      </c>
      <c r="O5"/>
      <c r="P5"/>
      <c r="Q5"/>
      <c r="R5" t="s">
        <v>5786</v>
      </c>
      <c r="T5"/>
      <c r="U5" t="s">
        <v>884</v>
      </c>
      <c r="V5" t="s">
        <v>885</v>
      </c>
      <c r="W5" t="s">
        <v>886</v>
      </c>
      <c r="X5" t="s">
        <v>5787</v>
      </c>
      <c r="Y5" t="s">
        <v>5755</v>
      </c>
      <c r="Z5" t="s">
        <v>5788</v>
      </c>
      <c r="AA5" t="s">
        <v>883</v>
      </c>
      <c r="AB5" t="s">
        <v>5789</v>
      </c>
      <c r="AC5"/>
      <c r="AD5"/>
      <c r="AE5"/>
      <c r="AF5" t="s">
        <v>5790</v>
      </c>
      <c r="AG5" t="s">
        <v>5759</v>
      </c>
      <c r="AH5"/>
      <c r="AI5" t="s">
        <v>5759</v>
      </c>
      <c r="AJ5" t="s">
        <v>5791</v>
      </c>
      <c r="AK5"/>
      <c r="AL5"/>
      <c r="AM5"/>
      <c r="AN5"/>
    </row>
    <row r="6" spans="1:41" x14ac:dyDescent="0.15">
      <c r="A6">
        <v>5</v>
      </c>
      <c r="B6" t="s">
        <v>5792</v>
      </c>
      <c r="C6" t="s">
        <v>2550</v>
      </c>
      <c r="D6" t="s">
        <v>5793</v>
      </c>
      <c r="E6" t="str">
        <f t="shared" si="0"/>
        <v>JP1147410</v>
      </c>
      <c r="F6" t="s">
        <v>5117</v>
      </c>
      <c r="G6"/>
      <c r="H6"/>
      <c r="I6" t="s">
        <v>5750</v>
      </c>
      <c r="J6" t="s">
        <v>5794</v>
      </c>
      <c r="K6" t="s">
        <v>2539</v>
      </c>
      <c r="L6" t="s">
        <v>2539</v>
      </c>
      <c r="M6" t="s">
        <v>2539</v>
      </c>
      <c r="N6" t="s">
        <v>5795</v>
      </c>
      <c r="O6"/>
      <c r="P6"/>
      <c r="Q6"/>
      <c r="R6" t="s">
        <v>5796</v>
      </c>
      <c r="T6" t="s">
        <v>5797</v>
      </c>
      <c r="U6" t="s">
        <v>2554</v>
      </c>
      <c r="V6" t="s">
        <v>2555</v>
      </c>
      <c r="W6" t="s">
        <v>2556</v>
      </c>
      <c r="X6" t="s">
        <v>5798</v>
      </c>
      <c r="Y6" t="s">
        <v>5755</v>
      </c>
      <c r="Z6" t="s">
        <v>5756</v>
      </c>
      <c r="AA6"/>
      <c r="AB6" t="s">
        <v>5799</v>
      </c>
      <c r="AC6"/>
      <c r="AD6"/>
      <c r="AE6"/>
      <c r="AF6" t="s">
        <v>5800</v>
      </c>
      <c r="AG6" t="s">
        <v>5759</v>
      </c>
      <c r="AH6"/>
      <c r="AI6" t="s">
        <v>5759</v>
      </c>
      <c r="AJ6" t="s">
        <v>5801</v>
      </c>
      <c r="AK6"/>
      <c r="AL6"/>
      <c r="AM6"/>
      <c r="AN6"/>
      <c r="AO6" s="491" t="s">
        <v>5802</v>
      </c>
    </row>
    <row r="7" spans="1:41" x14ac:dyDescent="0.15">
      <c r="A7">
        <v>6</v>
      </c>
      <c r="B7" t="s">
        <v>1937</v>
      </c>
      <c r="C7" t="s">
        <v>1938</v>
      </c>
      <c r="D7"/>
      <c r="E7" t="str">
        <f t="shared" si="0"/>
        <v>_</v>
      </c>
      <c r="F7"/>
      <c r="G7"/>
      <c r="H7"/>
      <c r="I7" t="s">
        <v>5750</v>
      </c>
      <c r="J7" t="s">
        <v>5803</v>
      </c>
      <c r="K7" t="s">
        <v>1940</v>
      </c>
      <c r="L7" t="s">
        <v>1940</v>
      </c>
      <c r="M7"/>
      <c r="N7" t="s">
        <v>5804</v>
      </c>
      <c r="O7"/>
      <c r="P7"/>
      <c r="Q7"/>
      <c r="R7" t="s">
        <v>5805</v>
      </c>
      <c r="T7"/>
      <c r="U7" t="s">
        <v>1942</v>
      </c>
      <c r="V7" t="s">
        <v>1943</v>
      </c>
      <c r="W7" t="s">
        <v>1944</v>
      </c>
      <c r="X7" t="s">
        <v>5806</v>
      </c>
      <c r="Y7" t="s">
        <v>5755</v>
      </c>
      <c r="Z7" t="s">
        <v>5788</v>
      </c>
      <c r="AA7" t="s">
        <v>1941</v>
      </c>
      <c r="AB7" t="s">
        <v>5807</v>
      </c>
      <c r="AC7"/>
      <c r="AD7"/>
      <c r="AE7"/>
      <c r="AF7" t="s">
        <v>5808</v>
      </c>
      <c r="AG7" t="s">
        <v>5759</v>
      </c>
      <c r="AH7"/>
      <c r="AI7" t="s">
        <v>5759</v>
      </c>
      <c r="AJ7" t="s">
        <v>5809</v>
      </c>
      <c r="AK7"/>
      <c r="AL7"/>
      <c r="AM7"/>
      <c r="AN7"/>
    </row>
    <row r="8" spans="1:41" x14ac:dyDescent="0.15">
      <c r="A8">
        <v>7</v>
      </c>
      <c r="B8" t="s">
        <v>5810</v>
      </c>
      <c r="C8" t="s">
        <v>2400</v>
      </c>
      <c r="D8" t="s">
        <v>5811</v>
      </c>
      <c r="E8" t="str">
        <f t="shared" si="0"/>
        <v>JP1334033</v>
      </c>
      <c r="F8" t="s">
        <v>5812</v>
      </c>
      <c r="G8"/>
      <c r="H8"/>
      <c r="I8" t="s">
        <v>5750</v>
      </c>
      <c r="J8" t="s">
        <v>5813</v>
      </c>
      <c r="K8" t="s">
        <v>569</v>
      </c>
      <c r="L8" t="s">
        <v>569</v>
      </c>
      <c r="M8" t="s">
        <v>569</v>
      </c>
      <c r="N8" t="s">
        <v>5814</v>
      </c>
      <c r="O8"/>
      <c r="P8"/>
      <c r="Q8"/>
      <c r="R8" t="s">
        <v>5815</v>
      </c>
      <c r="T8" t="s">
        <v>5816</v>
      </c>
      <c r="U8" t="s">
        <v>2405</v>
      </c>
      <c r="V8" t="s">
        <v>2406</v>
      </c>
      <c r="W8" t="s">
        <v>2407</v>
      </c>
      <c r="X8" t="s">
        <v>5817</v>
      </c>
      <c r="Y8" t="s">
        <v>5755</v>
      </c>
      <c r="Z8" t="s">
        <v>5756</v>
      </c>
      <c r="AA8" t="s">
        <v>2404</v>
      </c>
      <c r="AB8" t="s">
        <v>5818</v>
      </c>
      <c r="AC8"/>
      <c r="AD8"/>
      <c r="AE8"/>
      <c r="AF8" t="s">
        <v>5819</v>
      </c>
      <c r="AG8" t="s">
        <v>5759</v>
      </c>
      <c r="AH8" t="s">
        <v>5759</v>
      </c>
      <c r="AI8" t="s">
        <v>5759</v>
      </c>
      <c r="AJ8" t="s">
        <v>5820</v>
      </c>
      <c r="AK8"/>
      <c r="AL8"/>
      <c r="AM8"/>
      <c r="AN8"/>
    </row>
    <row r="9" spans="1:41" x14ac:dyDescent="0.15">
      <c r="A9">
        <v>8</v>
      </c>
      <c r="B9" t="s">
        <v>5821</v>
      </c>
      <c r="C9" t="s">
        <v>948</v>
      </c>
      <c r="D9"/>
      <c r="E9" t="str">
        <f t="shared" si="0"/>
        <v>_</v>
      </c>
      <c r="F9"/>
      <c r="G9"/>
      <c r="H9"/>
      <c r="I9" t="s">
        <v>5750</v>
      </c>
      <c r="J9" t="s">
        <v>5822</v>
      </c>
      <c r="K9" t="s">
        <v>952</v>
      </c>
      <c r="L9" t="s">
        <v>952</v>
      </c>
      <c r="M9"/>
      <c r="N9" t="s">
        <v>5823</v>
      </c>
      <c r="O9"/>
      <c r="P9"/>
      <c r="Q9"/>
      <c r="R9" t="s">
        <v>5824</v>
      </c>
      <c r="T9"/>
      <c r="U9" t="s">
        <v>954</v>
      </c>
      <c r="V9" t="s">
        <v>955</v>
      </c>
      <c r="W9" t="s">
        <v>956</v>
      </c>
      <c r="X9" t="s">
        <v>5825</v>
      </c>
      <c r="Y9" t="s">
        <v>5755</v>
      </c>
      <c r="Z9" t="s">
        <v>5788</v>
      </c>
      <c r="AA9" t="s">
        <v>953</v>
      </c>
      <c r="AB9" t="s">
        <v>5826</v>
      </c>
      <c r="AC9"/>
      <c r="AD9"/>
      <c r="AE9"/>
      <c r="AF9" t="s">
        <v>5827</v>
      </c>
      <c r="AG9" t="s">
        <v>5759</v>
      </c>
      <c r="AH9"/>
      <c r="AI9" t="s">
        <v>5759</v>
      </c>
      <c r="AJ9" t="s">
        <v>5828</v>
      </c>
      <c r="AK9"/>
      <c r="AL9"/>
      <c r="AM9"/>
      <c r="AN9"/>
    </row>
    <row r="10" spans="1:41" x14ac:dyDescent="0.15">
      <c r="A10">
        <v>9</v>
      </c>
      <c r="B10" t="s">
        <v>1519</v>
      </c>
      <c r="C10" t="s">
        <v>1520</v>
      </c>
      <c r="D10"/>
      <c r="E10" t="str">
        <f t="shared" si="0"/>
        <v>_</v>
      </c>
      <c r="F10"/>
      <c r="G10"/>
      <c r="H10"/>
      <c r="I10" t="s">
        <v>5750</v>
      </c>
      <c r="J10" t="s">
        <v>5829</v>
      </c>
      <c r="K10" t="s">
        <v>1522</v>
      </c>
      <c r="L10" t="s">
        <v>1522</v>
      </c>
      <c r="M10"/>
      <c r="N10" t="s">
        <v>5830</v>
      </c>
      <c r="O10"/>
      <c r="P10"/>
      <c r="Q10"/>
      <c r="R10" t="s">
        <v>5831</v>
      </c>
      <c r="T10"/>
      <c r="U10" t="s">
        <v>1488</v>
      </c>
      <c r="V10" t="s">
        <v>1524</v>
      </c>
      <c r="W10" t="s">
        <v>1525</v>
      </c>
      <c r="X10" t="s">
        <v>5832</v>
      </c>
      <c r="Y10" t="s">
        <v>5755</v>
      </c>
      <c r="Z10" t="s">
        <v>5766</v>
      </c>
      <c r="AA10" t="s">
        <v>1523</v>
      </c>
      <c r="AB10" t="s">
        <v>5833</v>
      </c>
      <c r="AC10"/>
      <c r="AD10"/>
      <c r="AE10"/>
      <c r="AF10" t="s">
        <v>5834</v>
      </c>
      <c r="AG10" t="s">
        <v>5759</v>
      </c>
      <c r="AH10"/>
      <c r="AI10" t="s">
        <v>5759</v>
      </c>
      <c r="AJ10" t="s">
        <v>5835</v>
      </c>
      <c r="AK10"/>
      <c r="AL10"/>
      <c r="AM10"/>
      <c r="AN10"/>
      <c r="AO10" s="491" t="s">
        <v>5836</v>
      </c>
    </row>
    <row r="11" spans="1:41" x14ac:dyDescent="0.15">
      <c r="A11">
        <v>10</v>
      </c>
      <c r="B11" t="s">
        <v>1483</v>
      </c>
      <c r="C11" t="s">
        <v>1484</v>
      </c>
      <c r="D11"/>
      <c r="E11" t="str">
        <f t="shared" si="0"/>
        <v>_</v>
      </c>
      <c r="F11"/>
      <c r="G11"/>
      <c r="H11"/>
      <c r="I11" t="s">
        <v>5750</v>
      </c>
      <c r="J11" t="s">
        <v>5837</v>
      </c>
      <c r="K11" t="s">
        <v>1486</v>
      </c>
      <c r="L11" t="s">
        <v>1486</v>
      </c>
      <c r="M11"/>
      <c r="N11" t="s">
        <v>5838</v>
      </c>
      <c r="O11"/>
      <c r="P11"/>
      <c r="Q11"/>
      <c r="R11" t="s">
        <v>5839</v>
      </c>
      <c r="T11"/>
      <c r="U11" t="s">
        <v>1488</v>
      </c>
      <c r="V11" t="s">
        <v>1489</v>
      </c>
      <c r="W11" t="s">
        <v>1490</v>
      </c>
      <c r="X11" t="s">
        <v>5840</v>
      </c>
      <c r="Y11" t="s">
        <v>5755</v>
      </c>
      <c r="Z11" t="s">
        <v>5788</v>
      </c>
      <c r="AA11" t="s">
        <v>1487</v>
      </c>
      <c r="AB11" t="s">
        <v>5841</v>
      </c>
      <c r="AC11"/>
      <c r="AD11"/>
      <c r="AE11"/>
      <c r="AF11" t="s">
        <v>5842</v>
      </c>
      <c r="AG11" t="s">
        <v>5759</v>
      </c>
      <c r="AH11"/>
      <c r="AI11" t="s">
        <v>5759</v>
      </c>
      <c r="AJ11" t="s">
        <v>5843</v>
      </c>
      <c r="AK11"/>
      <c r="AL11"/>
      <c r="AM11"/>
      <c r="AN11"/>
    </row>
    <row r="12" spans="1:41" x14ac:dyDescent="0.15">
      <c r="A12">
        <v>11</v>
      </c>
      <c r="B12" t="s">
        <v>5844</v>
      </c>
      <c r="C12" t="s">
        <v>2158</v>
      </c>
      <c r="D12" t="s">
        <v>5845</v>
      </c>
      <c r="E12" t="str">
        <f t="shared" si="0"/>
        <v>JP1286187</v>
      </c>
      <c r="F12" t="s">
        <v>5846</v>
      </c>
      <c r="G12"/>
      <c r="H12"/>
      <c r="I12" t="s">
        <v>5750</v>
      </c>
      <c r="J12" t="s">
        <v>5847</v>
      </c>
      <c r="K12" t="s">
        <v>2164</v>
      </c>
      <c r="L12" t="s">
        <v>2164</v>
      </c>
      <c r="M12" t="s">
        <v>2164</v>
      </c>
      <c r="N12" t="s">
        <v>5848</v>
      </c>
      <c r="O12" t="s">
        <v>5849</v>
      </c>
      <c r="P12" t="s">
        <v>5850</v>
      </c>
      <c r="Q12" t="s">
        <v>5851</v>
      </c>
      <c r="R12" t="s">
        <v>5852</v>
      </c>
      <c r="T12" t="s">
        <v>5853</v>
      </c>
      <c r="U12" t="s">
        <v>2166</v>
      </c>
      <c r="V12" t="s">
        <v>2167</v>
      </c>
      <c r="W12" t="s">
        <v>2168</v>
      </c>
      <c r="X12" t="s">
        <v>5854</v>
      </c>
      <c r="Y12" t="s">
        <v>5755</v>
      </c>
      <c r="Z12" t="s">
        <v>5756</v>
      </c>
      <c r="AA12" t="s">
        <v>2165</v>
      </c>
      <c r="AB12" t="s">
        <v>5855</v>
      </c>
      <c r="AC12"/>
      <c r="AD12"/>
      <c r="AE12"/>
      <c r="AF12" t="s">
        <v>5856</v>
      </c>
      <c r="AG12" t="s">
        <v>5759</v>
      </c>
      <c r="AH12" t="s">
        <v>5759</v>
      </c>
      <c r="AI12" t="s">
        <v>5759</v>
      </c>
      <c r="AJ12" t="s">
        <v>5857</v>
      </c>
      <c r="AK12" t="s">
        <v>5858</v>
      </c>
      <c r="AL12" t="s">
        <v>5859</v>
      </c>
      <c r="AM12" t="s">
        <v>5857</v>
      </c>
      <c r="AN12" t="s">
        <v>5854</v>
      </c>
    </row>
    <row r="13" spans="1:41" x14ac:dyDescent="0.15">
      <c r="A13">
        <v>12</v>
      </c>
      <c r="B13" t="s">
        <v>5860</v>
      </c>
      <c r="C13" t="s">
        <v>1115</v>
      </c>
      <c r="D13" t="s">
        <v>5861</v>
      </c>
      <c r="E13" t="str">
        <f t="shared" si="0"/>
        <v>JP1957955</v>
      </c>
      <c r="F13" t="s">
        <v>5862</v>
      </c>
      <c r="G13"/>
      <c r="H13"/>
      <c r="I13" t="s">
        <v>5750</v>
      </c>
      <c r="J13" t="s">
        <v>5863</v>
      </c>
      <c r="K13" t="s">
        <v>1119</v>
      </c>
      <c r="L13" t="s">
        <v>1119</v>
      </c>
      <c r="M13" t="s">
        <v>1119</v>
      </c>
      <c r="N13" t="s">
        <v>5864</v>
      </c>
      <c r="O13" t="s">
        <v>5865</v>
      </c>
      <c r="P13" t="s">
        <v>5866</v>
      </c>
      <c r="Q13" t="s">
        <v>5867</v>
      </c>
      <c r="R13" t="s">
        <v>5868</v>
      </c>
      <c r="T13" t="s">
        <v>5869</v>
      </c>
      <c r="U13" t="s">
        <v>1121</v>
      </c>
      <c r="V13" t="s">
        <v>1122</v>
      </c>
      <c r="W13" t="s">
        <v>1123</v>
      </c>
      <c r="X13" t="s">
        <v>5870</v>
      </c>
      <c r="Y13" t="s">
        <v>5755</v>
      </c>
      <c r="Z13" t="s">
        <v>5756</v>
      </c>
      <c r="AA13" t="s">
        <v>1120</v>
      </c>
      <c r="AB13" t="s">
        <v>5871</v>
      </c>
      <c r="AC13" t="s">
        <v>5872</v>
      </c>
      <c r="AD13"/>
      <c r="AE13"/>
      <c r="AF13" t="s">
        <v>5873</v>
      </c>
      <c r="AG13" t="s">
        <v>5759</v>
      </c>
      <c r="AH13" t="s">
        <v>5759</v>
      </c>
      <c r="AI13" t="s">
        <v>5759</v>
      </c>
      <c r="AJ13" t="s">
        <v>5874</v>
      </c>
      <c r="AK13" t="s">
        <v>5875</v>
      </c>
      <c r="AL13" t="s">
        <v>5802</v>
      </c>
      <c r="AM13" t="s">
        <v>5875</v>
      </c>
      <c r="AN13" t="s">
        <v>5802</v>
      </c>
      <c r="AO13" s="491" t="s">
        <v>5876</v>
      </c>
    </row>
    <row r="14" spans="1:41" x14ac:dyDescent="0.15">
      <c r="A14">
        <v>13</v>
      </c>
      <c r="B14" t="s">
        <v>5877</v>
      </c>
      <c r="C14" t="s">
        <v>618</v>
      </c>
      <c r="D14" t="s">
        <v>5878</v>
      </c>
      <c r="E14" t="str">
        <f t="shared" si="0"/>
        <v>JP2129422</v>
      </c>
      <c r="F14" t="s">
        <v>5879</v>
      </c>
      <c r="G14"/>
      <c r="H14"/>
      <c r="I14" t="s">
        <v>5750</v>
      </c>
      <c r="J14" t="s">
        <v>5880</v>
      </c>
      <c r="K14" t="s">
        <v>606</v>
      </c>
      <c r="L14" t="s">
        <v>606</v>
      </c>
      <c r="M14" t="s">
        <v>606</v>
      </c>
      <c r="N14" t="s">
        <v>5881</v>
      </c>
      <c r="O14"/>
      <c r="P14"/>
      <c r="Q14"/>
      <c r="R14" t="s">
        <v>5882</v>
      </c>
      <c r="T14" t="s">
        <v>5883</v>
      </c>
      <c r="U14" t="s">
        <v>622</v>
      </c>
      <c r="V14" t="s">
        <v>623</v>
      </c>
      <c r="W14" t="s">
        <v>624</v>
      </c>
      <c r="X14" t="s">
        <v>5884</v>
      </c>
      <c r="Y14" t="s">
        <v>5755</v>
      </c>
      <c r="Z14" t="s">
        <v>5779</v>
      </c>
      <c r="AA14" t="s">
        <v>607</v>
      </c>
      <c r="AB14" t="s">
        <v>5885</v>
      </c>
      <c r="AC14" t="s">
        <v>5886</v>
      </c>
      <c r="AD14"/>
      <c r="AE14" t="s">
        <v>5208</v>
      </c>
      <c r="AF14" t="s">
        <v>5887</v>
      </c>
      <c r="AG14" t="s">
        <v>5759</v>
      </c>
      <c r="AH14" t="s">
        <v>5759</v>
      </c>
      <c r="AI14" t="s">
        <v>5759</v>
      </c>
      <c r="AJ14" t="s">
        <v>5888</v>
      </c>
      <c r="AK14"/>
      <c r="AL14"/>
      <c r="AM14"/>
      <c r="AN14"/>
    </row>
    <row r="15" spans="1:41" x14ac:dyDescent="0.15">
      <c r="A15">
        <v>14</v>
      </c>
      <c r="B15" t="s">
        <v>441</v>
      </c>
      <c r="C15" t="s">
        <v>442</v>
      </c>
      <c r="D15" t="s">
        <v>5889</v>
      </c>
      <c r="E15" t="str">
        <f t="shared" si="0"/>
        <v>JP2575150</v>
      </c>
      <c r="F15"/>
      <c r="G15"/>
      <c r="H15"/>
      <c r="I15" t="s">
        <v>5750</v>
      </c>
      <c r="J15" t="s">
        <v>5890</v>
      </c>
      <c r="K15" t="s">
        <v>446</v>
      </c>
      <c r="L15" t="s">
        <v>446</v>
      </c>
      <c r="M15" t="s">
        <v>446</v>
      </c>
      <c r="N15" t="s">
        <v>5891</v>
      </c>
      <c r="O15"/>
      <c r="P15"/>
      <c r="Q15"/>
      <c r="R15" t="s">
        <v>5892</v>
      </c>
      <c r="T15" t="s">
        <v>5893</v>
      </c>
      <c r="U15" t="s">
        <v>448</v>
      </c>
      <c r="V15" t="s">
        <v>449</v>
      </c>
      <c r="W15" t="s">
        <v>450</v>
      </c>
      <c r="X15" t="s">
        <v>5894</v>
      </c>
      <c r="Y15" t="s">
        <v>5755</v>
      </c>
      <c r="Z15" t="s">
        <v>5756</v>
      </c>
      <c r="AA15" t="s">
        <v>447</v>
      </c>
      <c r="AB15" t="s">
        <v>5895</v>
      </c>
      <c r="AC15" t="s">
        <v>5896</v>
      </c>
      <c r="AD15"/>
      <c r="AE15" t="s">
        <v>5897</v>
      </c>
      <c r="AF15" t="s">
        <v>5898</v>
      </c>
      <c r="AG15" t="s">
        <v>5759</v>
      </c>
      <c r="AH15" t="s">
        <v>5759</v>
      </c>
      <c r="AI15" t="s">
        <v>5759</v>
      </c>
      <c r="AJ15" t="s">
        <v>5899</v>
      </c>
      <c r="AK15"/>
      <c r="AL15"/>
      <c r="AM15"/>
      <c r="AN15"/>
      <c r="AO15" s="491" t="s">
        <v>5900</v>
      </c>
    </row>
    <row r="16" spans="1:41" x14ac:dyDescent="0.15">
      <c r="A16">
        <v>15</v>
      </c>
      <c r="B16" t="s">
        <v>1200</v>
      </c>
      <c r="C16" t="s">
        <v>1201</v>
      </c>
      <c r="D16"/>
      <c r="E16" t="str">
        <f t="shared" si="0"/>
        <v>_</v>
      </c>
      <c r="F16"/>
      <c r="G16"/>
      <c r="H16"/>
      <c r="I16" t="s">
        <v>5750</v>
      </c>
      <c r="J16" t="s">
        <v>5901</v>
      </c>
      <c r="K16" t="s">
        <v>1203</v>
      </c>
      <c r="L16" t="s">
        <v>1203</v>
      </c>
      <c r="M16"/>
      <c r="N16" t="s">
        <v>5902</v>
      </c>
      <c r="O16"/>
      <c r="P16"/>
      <c r="Q16"/>
      <c r="R16" t="s">
        <v>5903</v>
      </c>
      <c r="T16"/>
      <c r="U16" t="s">
        <v>1205</v>
      </c>
      <c r="V16" t="s">
        <v>1206</v>
      </c>
      <c r="W16" t="s">
        <v>1207</v>
      </c>
      <c r="X16" t="s">
        <v>5904</v>
      </c>
      <c r="Y16" t="s">
        <v>5755</v>
      </c>
      <c r="Z16" t="s">
        <v>5905</v>
      </c>
      <c r="AA16" t="s">
        <v>1204</v>
      </c>
      <c r="AB16" t="s">
        <v>5906</v>
      </c>
      <c r="AC16" t="s">
        <v>5907</v>
      </c>
      <c r="AD16"/>
      <c r="AE16"/>
      <c r="AF16" t="s">
        <v>5908</v>
      </c>
      <c r="AG16" t="s">
        <v>5759</v>
      </c>
      <c r="AH16"/>
      <c r="AI16" t="s">
        <v>5759</v>
      </c>
      <c r="AJ16" t="s">
        <v>5909</v>
      </c>
      <c r="AK16"/>
      <c r="AL16"/>
      <c r="AM16"/>
      <c r="AN16"/>
      <c r="AO16" s="491" t="s">
        <v>5910</v>
      </c>
    </row>
    <row r="17" spans="1:41" x14ac:dyDescent="0.15">
      <c r="A17">
        <v>16</v>
      </c>
      <c r="B17" t="s">
        <v>1464</v>
      </c>
      <c r="C17" t="s">
        <v>1465</v>
      </c>
      <c r="D17" t="s">
        <v>5911</v>
      </c>
      <c r="E17" t="str">
        <f t="shared" si="0"/>
        <v>JP2647411</v>
      </c>
      <c r="F17"/>
      <c r="G17"/>
      <c r="H17"/>
      <c r="I17" t="s">
        <v>5750</v>
      </c>
      <c r="J17" t="s">
        <v>5912</v>
      </c>
      <c r="K17" t="s">
        <v>1470</v>
      </c>
      <c r="L17" t="s">
        <v>1470</v>
      </c>
      <c r="M17" t="s">
        <v>1470</v>
      </c>
      <c r="N17" t="s">
        <v>5913</v>
      </c>
      <c r="O17" t="s">
        <v>5914</v>
      </c>
      <c r="P17" t="s">
        <v>5915</v>
      </c>
      <c r="Q17" t="s">
        <v>5916</v>
      </c>
      <c r="R17" t="s">
        <v>5917</v>
      </c>
      <c r="T17" t="s">
        <v>5883</v>
      </c>
      <c r="U17" t="s">
        <v>1472</v>
      </c>
      <c r="V17" t="s">
        <v>1473</v>
      </c>
      <c r="W17" t="s">
        <v>1474</v>
      </c>
      <c r="X17" t="s">
        <v>5918</v>
      </c>
      <c r="Y17" t="s">
        <v>5755</v>
      </c>
      <c r="Z17" t="s">
        <v>5756</v>
      </c>
      <c r="AA17" t="s">
        <v>1471</v>
      </c>
      <c r="AB17" t="s">
        <v>5919</v>
      </c>
      <c r="AC17" t="s">
        <v>5920</v>
      </c>
      <c r="AD17"/>
      <c r="AE17"/>
      <c r="AF17" t="s">
        <v>5921</v>
      </c>
      <c r="AG17" t="s">
        <v>5759</v>
      </c>
      <c r="AH17" t="s">
        <v>5759</v>
      </c>
      <c r="AI17" t="s">
        <v>5759</v>
      </c>
      <c r="AJ17" t="s">
        <v>5922</v>
      </c>
      <c r="AK17" t="s">
        <v>5923</v>
      </c>
      <c r="AL17" t="s">
        <v>5924</v>
      </c>
      <c r="AM17" t="s">
        <v>5923</v>
      </c>
      <c r="AN17" t="s">
        <v>5924</v>
      </c>
      <c r="AO17" s="491" t="s">
        <v>5925</v>
      </c>
    </row>
    <row r="18" spans="1:41" x14ac:dyDescent="0.15">
      <c r="A18">
        <v>17</v>
      </c>
      <c r="B18" t="s">
        <v>1433</v>
      </c>
      <c r="C18" t="s">
        <v>1397</v>
      </c>
      <c r="D18" t="s">
        <v>5926</v>
      </c>
      <c r="E18" t="str">
        <f t="shared" si="0"/>
        <v>JP2647132</v>
      </c>
      <c r="F18"/>
      <c r="G18"/>
      <c r="H18"/>
      <c r="I18" t="s">
        <v>5750</v>
      </c>
      <c r="J18" t="s">
        <v>5927</v>
      </c>
      <c r="K18" t="s">
        <v>1401</v>
      </c>
      <c r="L18" t="s">
        <v>1401</v>
      </c>
      <c r="M18" t="s">
        <v>1401</v>
      </c>
      <c r="N18" t="s">
        <v>5928</v>
      </c>
      <c r="O18"/>
      <c r="P18"/>
      <c r="Q18"/>
      <c r="R18" t="s">
        <v>5929</v>
      </c>
      <c r="T18" t="s">
        <v>5883</v>
      </c>
      <c r="U18" t="s">
        <v>1402</v>
      </c>
      <c r="V18" t="s">
        <v>1403</v>
      </c>
      <c r="W18" t="s">
        <v>1404</v>
      </c>
      <c r="X18" t="s">
        <v>5930</v>
      </c>
      <c r="Y18" t="s">
        <v>5755</v>
      </c>
      <c r="Z18" t="s">
        <v>5756</v>
      </c>
      <c r="AA18" t="s">
        <v>1401</v>
      </c>
      <c r="AB18" t="s">
        <v>5931</v>
      </c>
      <c r="AC18" t="s">
        <v>5932</v>
      </c>
      <c r="AD18" t="s">
        <v>5933</v>
      </c>
      <c r="AE18" t="s">
        <v>5934</v>
      </c>
      <c r="AF18" t="s">
        <v>5935</v>
      </c>
      <c r="AG18" t="s">
        <v>5759</v>
      </c>
      <c r="AH18" t="s">
        <v>5759</v>
      </c>
      <c r="AI18" t="s">
        <v>5759</v>
      </c>
      <c r="AJ18" t="s">
        <v>5936</v>
      </c>
      <c r="AK18"/>
      <c r="AL18"/>
      <c r="AM18"/>
      <c r="AN18"/>
    </row>
    <row r="19" spans="1:41" x14ac:dyDescent="0.15">
      <c r="A19">
        <v>18</v>
      </c>
      <c r="B19" t="s">
        <v>476</v>
      </c>
      <c r="C19" t="s">
        <v>477</v>
      </c>
      <c r="D19"/>
      <c r="E19" t="str">
        <f t="shared" si="0"/>
        <v>_</v>
      </c>
      <c r="F19"/>
      <c r="G19"/>
      <c r="H19"/>
      <c r="I19" t="s">
        <v>5750</v>
      </c>
      <c r="J19" t="s">
        <v>5937</v>
      </c>
      <c r="K19" t="s">
        <v>479</v>
      </c>
      <c r="L19" t="s">
        <v>479</v>
      </c>
      <c r="M19"/>
      <c r="N19" t="s">
        <v>5938</v>
      </c>
      <c r="O19" t="s">
        <v>5750</v>
      </c>
      <c r="P19" t="s">
        <v>5939</v>
      </c>
      <c r="Q19" t="s">
        <v>5940</v>
      </c>
      <c r="R19" t="s">
        <v>5941</v>
      </c>
      <c r="T19"/>
      <c r="U19" t="s">
        <v>481</v>
      </c>
      <c r="V19" t="s">
        <v>482</v>
      </c>
      <c r="W19" t="s">
        <v>483</v>
      </c>
      <c r="X19" t="s">
        <v>5836</v>
      </c>
      <c r="Y19" t="s">
        <v>5755</v>
      </c>
      <c r="Z19" t="s">
        <v>5788</v>
      </c>
      <c r="AA19" t="s">
        <v>480</v>
      </c>
      <c r="AB19" t="s">
        <v>5942</v>
      </c>
      <c r="AC19"/>
      <c r="AD19"/>
      <c r="AE19"/>
      <c r="AF19" t="s">
        <v>5943</v>
      </c>
      <c r="AG19" t="s">
        <v>5759</v>
      </c>
      <c r="AH19"/>
      <c r="AI19" t="s">
        <v>5759</v>
      </c>
      <c r="AJ19" t="s">
        <v>5944</v>
      </c>
      <c r="AK19" t="s">
        <v>5944</v>
      </c>
      <c r="AL19" t="s">
        <v>5836</v>
      </c>
      <c r="AM19" t="s">
        <v>5944</v>
      </c>
      <c r="AN19" t="s">
        <v>5836</v>
      </c>
    </row>
    <row r="20" spans="1:41" x14ac:dyDescent="0.15">
      <c r="A20">
        <v>19</v>
      </c>
      <c r="B20" t="s">
        <v>360</v>
      </c>
      <c r="C20" t="s">
        <v>361</v>
      </c>
      <c r="D20"/>
      <c r="E20" t="str">
        <f t="shared" si="0"/>
        <v>_</v>
      </c>
      <c r="F20"/>
      <c r="G20"/>
      <c r="H20"/>
      <c r="I20" t="s">
        <v>5750</v>
      </c>
      <c r="J20" t="s">
        <v>5945</v>
      </c>
      <c r="K20" t="s">
        <v>363</v>
      </c>
      <c r="L20" t="s">
        <v>363</v>
      </c>
      <c r="M20"/>
      <c r="N20" t="s">
        <v>5946</v>
      </c>
      <c r="O20"/>
      <c r="P20"/>
      <c r="Q20"/>
      <c r="R20" t="s">
        <v>5947</v>
      </c>
      <c r="T20"/>
      <c r="U20" t="s">
        <v>365</v>
      </c>
      <c r="V20" t="s">
        <v>366</v>
      </c>
      <c r="W20" t="s">
        <v>367</v>
      </c>
      <c r="X20" t="s">
        <v>5948</v>
      </c>
      <c r="Y20" t="s">
        <v>5755</v>
      </c>
      <c r="Z20" t="s">
        <v>5905</v>
      </c>
      <c r="AA20" t="s">
        <v>364</v>
      </c>
      <c r="AB20" t="s">
        <v>5949</v>
      </c>
      <c r="AC20" t="s">
        <v>5950</v>
      </c>
      <c r="AD20"/>
      <c r="AE20"/>
      <c r="AF20" t="s">
        <v>5951</v>
      </c>
      <c r="AG20" t="s">
        <v>5759</v>
      </c>
      <c r="AH20"/>
      <c r="AI20" t="s">
        <v>5759</v>
      </c>
      <c r="AJ20" t="s">
        <v>5952</v>
      </c>
      <c r="AK20"/>
      <c r="AL20"/>
      <c r="AM20"/>
      <c r="AN20"/>
    </row>
    <row r="21" spans="1:41" x14ac:dyDescent="0.15">
      <c r="A21">
        <v>20</v>
      </c>
      <c r="B21" t="s">
        <v>513</v>
      </c>
      <c r="C21" t="s">
        <v>514</v>
      </c>
      <c r="D21" t="s">
        <v>5953</v>
      </c>
      <c r="E21" t="str">
        <f t="shared" si="0"/>
        <v>JP1945067</v>
      </c>
      <c r="F21" t="s">
        <v>5954</v>
      </c>
      <c r="G21"/>
      <c r="H21"/>
      <c r="I21" t="s">
        <v>5750</v>
      </c>
      <c r="J21" t="s">
        <v>5955</v>
      </c>
      <c r="K21" t="s">
        <v>518</v>
      </c>
      <c r="L21" t="s">
        <v>518</v>
      </c>
      <c r="M21" t="s">
        <v>518</v>
      </c>
      <c r="N21" t="s">
        <v>5956</v>
      </c>
      <c r="O21"/>
      <c r="P21"/>
      <c r="Q21"/>
      <c r="R21" t="s">
        <v>5957</v>
      </c>
      <c r="T21" t="s">
        <v>5958</v>
      </c>
      <c r="U21" t="s">
        <v>520</v>
      </c>
      <c r="V21" t="s">
        <v>521</v>
      </c>
      <c r="W21" t="s">
        <v>522</v>
      </c>
      <c r="X21" t="s">
        <v>5959</v>
      </c>
      <c r="Y21" t="s">
        <v>5755</v>
      </c>
      <c r="Z21" t="s">
        <v>5779</v>
      </c>
      <c r="AA21" t="s">
        <v>519</v>
      </c>
      <c r="AB21" t="s">
        <v>5960</v>
      </c>
      <c r="AC21"/>
      <c r="AD21"/>
      <c r="AE21" t="s">
        <v>5961</v>
      </c>
      <c r="AF21" t="s">
        <v>5962</v>
      </c>
      <c r="AG21" t="s">
        <v>5759</v>
      </c>
      <c r="AH21" t="s">
        <v>5759</v>
      </c>
      <c r="AI21" t="s">
        <v>5759</v>
      </c>
      <c r="AJ21" t="s">
        <v>5963</v>
      </c>
      <c r="AK21"/>
      <c r="AL21"/>
      <c r="AM21"/>
      <c r="AN21"/>
    </row>
    <row r="22" spans="1:41" x14ac:dyDescent="0.15">
      <c r="A22">
        <v>21</v>
      </c>
      <c r="B22" t="s">
        <v>371</v>
      </c>
      <c r="C22" t="s">
        <v>372</v>
      </c>
      <c r="D22"/>
      <c r="E22" t="str">
        <f t="shared" si="0"/>
        <v>_</v>
      </c>
      <c r="F22"/>
      <c r="G22"/>
      <c r="H22"/>
      <c r="I22" t="s">
        <v>5750</v>
      </c>
      <c r="J22" t="s">
        <v>5964</v>
      </c>
      <c r="K22" t="s">
        <v>374</v>
      </c>
      <c r="L22" t="s">
        <v>374</v>
      </c>
      <c r="M22"/>
      <c r="N22" t="s">
        <v>5965</v>
      </c>
      <c r="O22" t="s">
        <v>5966</v>
      </c>
      <c r="P22" t="s">
        <v>5967</v>
      </c>
      <c r="Q22" t="s">
        <v>5968</v>
      </c>
      <c r="R22" t="s">
        <v>5969</v>
      </c>
      <c r="T22"/>
      <c r="U22" t="s">
        <v>376</v>
      </c>
      <c r="V22" t="s">
        <v>377</v>
      </c>
      <c r="W22" t="s">
        <v>378</v>
      </c>
      <c r="X22" t="s">
        <v>5970</v>
      </c>
      <c r="Y22" t="s">
        <v>5755</v>
      </c>
      <c r="Z22" t="s">
        <v>5971</v>
      </c>
      <c r="AA22" t="s">
        <v>375</v>
      </c>
      <c r="AB22" t="s">
        <v>5972</v>
      </c>
      <c r="AC22" t="s">
        <v>5973</v>
      </c>
      <c r="AD22"/>
      <c r="AE22"/>
      <c r="AF22" t="s">
        <v>5974</v>
      </c>
      <c r="AG22" t="s">
        <v>5759</v>
      </c>
      <c r="AH22"/>
      <c r="AI22" t="s">
        <v>5759</v>
      </c>
      <c r="AJ22" t="s">
        <v>5975</v>
      </c>
      <c r="AK22" t="s">
        <v>5976</v>
      </c>
      <c r="AL22" t="s">
        <v>5876</v>
      </c>
      <c r="AM22" t="s">
        <v>5976</v>
      </c>
      <c r="AN22" t="s">
        <v>5876</v>
      </c>
    </row>
    <row r="23" spans="1:41" x14ac:dyDescent="0.15">
      <c r="A23">
        <v>22</v>
      </c>
      <c r="B23" t="s">
        <v>2585</v>
      </c>
      <c r="C23" t="s">
        <v>2586</v>
      </c>
      <c r="D23"/>
      <c r="E23" t="str">
        <f t="shared" si="0"/>
        <v>_</v>
      </c>
      <c r="F23"/>
      <c r="G23"/>
      <c r="H23"/>
      <c r="I23" t="s">
        <v>5750</v>
      </c>
      <c r="J23" t="s">
        <v>5977</v>
      </c>
      <c r="K23" t="s">
        <v>2588</v>
      </c>
      <c r="L23" t="s">
        <v>2588</v>
      </c>
      <c r="M23"/>
      <c r="N23" t="s">
        <v>5978</v>
      </c>
      <c r="O23"/>
      <c r="P23"/>
      <c r="Q23"/>
      <c r="R23" t="s">
        <v>5979</v>
      </c>
      <c r="T23"/>
      <c r="U23" t="s">
        <v>2590</v>
      </c>
      <c r="V23" t="s">
        <v>2591</v>
      </c>
      <c r="W23" t="s">
        <v>2592</v>
      </c>
      <c r="X23" t="s">
        <v>5980</v>
      </c>
      <c r="Y23" t="s">
        <v>5755</v>
      </c>
      <c r="Z23" t="s">
        <v>5788</v>
      </c>
      <c r="AA23" t="s">
        <v>2589</v>
      </c>
      <c r="AB23" t="s">
        <v>5981</v>
      </c>
      <c r="AC23"/>
      <c r="AD23"/>
      <c r="AE23"/>
      <c r="AF23" t="s">
        <v>5982</v>
      </c>
      <c r="AG23" t="s">
        <v>5759</v>
      </c>
      <c r="AH23"/>
      <c r="AI23" t="s">
        <v>5759</v>
      </c>
      <c r="AJ23" t="s">
        <v>5983</v>
      </c>
      <c r="AK23"/>
      <c r="AL23"/>
      <c r="AM23"/>
      <c r="AN23"/>
    </row>
    <row r="24" spans="1:41" x14ac:dyDescent="0.15">
      <c r="A24">
        <v>23</v>
      </c>
      <c r="B24" t="s">
        <v>237</v>
      </c>
      <c r="C24" t="s">
        <v>238</v>
      </c>
      <c r="D24" t="s">
        <v>5984</v>
      </c>
      <c r="E24" t="str">
        <f t="shared" si="0"/>
        <v>JP2876247</v>
      </c>
      <c r="F24"/>
      <c r="G24"/>
      <c r="H24"/>
      <c r="I24" t="s">
        <v>5750</v>
      </c>
      <c r="J24" t="s">
        <v>5985</v>
      </c>
      <c r="K24" t="s">
        <v>242</v>
      </c>
      <c r="L24" t="s">
        <v>242</v>
      </c>
      <c r="M24" t="s">
        <v>242</v>
      </c>
      <c r="N24" t="s">
        <v>5986</v>
      </c>
      <c r="O24"/>
      <c r="P24"/>
      <c r="Q24"/>
      <c r="R24" t="s">
        <v>5987</v>
      </c>
      <c r="T24" t="s">
        <v>5988</v>
      </c>
      <c r="U24" t="s">
        <v>244</v>
      </c>
      <c r="V24" t="s">
        <v>245</v>
      </c>
      <c r="W24" t="s">
        <v>246</v>
      </c>
      <c r="X24" t="s">
        <v>5989</v>
      </c>
      <c r="Y24" t="s">
        <v>5755</v>
      </c>
      <c r="Z24" t="s">
        <v>5779</v>
      </c>
      <c r="AA24" t="s">
        <v>243</v>
      </c>
      <c r="AB24" t="s">
        <v>5990</v>
      </c>
      <c r="AC24"/>
      <c r="AD24"/>
      <c r="AE24"/>
      <c r="AF24" t="s">
        <v>5991</v>
      </c>
      <c r="AG24" t="s">
        <v>5759</v>
      </c>
      <c r="AH24" t="s">
        <v>5759</v>
      </c>
      <c r="AI24" t="s">
        <v>5759</v>
      </c>
      <c r="AJ24" t="s">
        <v>5992</v>
      </c>
      <c r="AK24"/>
      <c r="AL24"/>
      <c r="AM24"/>
      <c r="AN24"/>
    </row>
    <row r="25" spans="1:41" x14ac:dyDescent="0.15">
      <c r="A25">
        <v>24</v>
      </c>
      <c r="B25" t="s">
        <v>1703</v>
      </c>
      <c r="C25" t="s">
        <v>1704</v>
      </c>
      <c r="D25" t="s">
        <v>5993</v>
      </c>
      <c r="E25" t="str">
        <f t="shared" si="0"/>
        <v>JP2831820</v>
      </c>
      <c r="F25"/>
      <c r="G25"/>
      <c r="H25"/>
      <c r="I25" t="s">
        <v>5750</v>
      </c>
      <c r="J25" t="s">
        <v>5994</v>
      </c>
      <c r="K25" t="s">
        <v>1708</v>
      </c>
      <c r="L25" t="s">
        <v>1708</v>
      </c>
      <c r="M25" t="s">
        <v>1708</v>
      </c>
      <c r="N25" t="s">
        <v>5995</v>
      </c>
      <c r="O25"/>
      <c r="P25"/>
      <c r="Q25"/>
      <c r="R25" t="s">
        <v>5996</v>
      </c>
      <c r="T25" t="s">
        <v>5997</v>
      </c>
      <c r="U25" t="s">
        <v>1710</v>
      </c>
      <c r="V25" t="s">
        <v>1711</v>
      </c>
      <c r="W25" t="s">
        <v>1712</v>
      </c>
      <c r="X25" t="s">
        <v>5998</v>
      </c>
      <c r="Y25" t="s">
        <v>5755</v>
      </c>
      <c r="Z25" t="s">
        <v>5756</v>
      </c>
      <c r="AA25" t="s">
        <v>1709</v>
      </c>
      <c r="AB25" t="s">
        <v>5999</v>
      </c>
      <c r="AC25" t="s">
        <v>6000</v>
      </c>
      <c r="AD25"/>
      <c r="AE25"/>
      <c r="AF25" t="s">
        <v>6001</v>
      </c>
      <c r="AG25" t="s">
        <v>5759</v>
      </c>
      <c r="AH25" t="s">
        <v>5759</v>
      </c>
      <c r="AI25" t="s">
        <v>5759</v>
      </c>
      <c r="AJ25" t="s">
        <v>6002</v>
      </c>
      <c r="AK25"/>
      <c r="AL25"/>
      <c r="AM25"/>
      <c r="AN25"/>
    </row>
    <row r="26" spans="1:41" x14ac:dyDescent="0.15">
      <c r="A26">
        <v>25</v>
      </c>
      <c r="B26" t="s">
        <v>1411</v>
      </c>
      <c r="C26" t="s">
        <v>1412</v>
      </c>
      <c r="D26" t="s">
        <v>6003</v>
      </c>
      <c r="E26" t="str">
        <f t="shared" si="0"/>
        <v>JP3002531</v>
      </c>
      <c r="F26"/>
      <c r="G26" t="s">
        <v>6004</v>
      </c>
      <c r="H26" t="s">
        <v>6005</v>
      </c>
      <c r="I26" t="s">
        <v>5750</v>
      </c>
      <c r="J26" t="s">
        <v>6006</v>
      </c>
      <c r="K26" t="s">
        <v>1416</v>
      </c>
      <c r="L26" t="s">
        <v>1416</v>
      </c>
      <c r="M26" t="s">
        <v>1416</v>
      </c>
      <c r="N26" t="s">
        <v>6007</v>
      </c>
      <c r="O26" t="s">
        <v>6008</v>
      </c>
      <c r="P26" t="s">
        <v>6009</v>
      </c>
      <c r="Q26" t="s">
        <v>6010</v>
      </c>
      <c r="R26" t="s">
        <v>6011</v>
      </c>
      <c r="S26" t="s">
        <v>6011</v>
      </c>
      <c r="T26" t="s">
        <v>6012</v>
      </c>
      <c r="U26" t="s">
        <v>1418</v>
      </c>
      <c r="V26" t="s">
        <v>1419</v>
      </c>
      <c r="W26" t="s">
        <v>1420</v>
      </c>
      <c r="X26" t="s">
        <v>6013</v>
      </c>
      <c r="Y26" t="s">
        <v>5755</v>
      </c>
      <c r="Z26" t="s">
        <v>5779</v>
      </c>
      <c r="AA26" t="s">
        <v>1417</v>
      </c>
      <c r="AB26" t="s">
        <v>6014</v>
      </c>
      <c r="AC26"/>
      <c r="AD26"/>
      <c r="AE26" t="s">
        <v>6015</v>
      </c>
      <c r="AF26" t="s">
        <v>6016</v>
      </c>
      <c r="AG26" t="s">
        <v>5759</v>
      </c>
      <c r="AH26" t="s">
        <v>5759</v>
      </c>
      <c r="AI26" t="s">
        <v>5759</v>
      </c>
      <c r="AJ26" t="s">
        <v>6017</v>
      </c>
      <c r="AK26" t="s">
        <v>6018</v>
      </c>
      <c r="AL26" t="s">
        <v>6019</v>
      </c>
      <c r="AM26" t="s">
        <v>6018</v>
      </c>
      <c r="AN26" t="s">
        <v>6019</v>
      </c>
    </row>
    <row r="27" spans="1:41" x14ac:dyDescent="0.15">
      <c r="A27">
        <v>26</v>
      </c>
      <c r="B27" t="s">
        <v>1914</v>
      </c>
      <c r="C27" t="s">
        <v>1915</v>
      </c>
      <c r="D27"/>
      <c r="E27" t="str">
        <f t="shared" si="0"/>
        <v>_</v>
      </c>
      <c r="F27"/>
      <c r="G27"/>
      <c r="H27"/>
      <c r="I27" t="s">
        <v>5750</v>
      </c>
      <c r="J27" t="s">
        <v>6020</v>
      </c>
      <c r="K27" t="s">
        <v>1886</v>
      </c>
      <c r="L27" t="s">
        <v>1886</v>
      </c>
      <c r="M27"/>
      <c r="N27" t="s">
        <v>6021</v>
      </c>
      <c r="O27" t="s">
        <v>5849</v>
      </c>
      <c r="P27" t="s">
        <v>6022</v>
      </c>
      <c r="Q27" t="s">
        <v>6023</v>
      </c>
      <c r="R27" t="s">
        <v>6024</v>
      </c>
      <c r="T27"/>
      <c r="U27" t="s">
        <v>1918</v>
      </c>
      <c r="V27" t="s">
        <v>1919</v>
      </c>
      <c r="W27" t="s">
        <v>1920</v>
      </c>
      <c r="X27" t="s">
        <v>6025</v>
      </c>
      <c r="Y27" t="s">
        <v>6026</v>
      </c>
      <c r="Z27" t="s">
        <v>6027</v>
      </c>
      <c r="AA27" t="s">
        <v>1917</v>
      </c>
      <c r="AB27" t="s">
        <v>6028</v>
      </c>
      <c r="AC27" t="s">
        <v>6029</v>
      </c>
      <c r="AD27"/>
      <c r="AE27" t="s">
        <v>6030</v>
      </c>
      <c r="AF27" t="s">
        <v>6031</v>
      </c>
      <c r="AG27" t="s">
        <v>5759</v>
      </c>
      <c r="AH27"/>
      <c r="AI27" t="s">
        <v>5759</v>
      </c>
      <c r="AJ27" t="s">
        <v>6032</v>
      </c>
      <c r="AK27" t="s">
        <v>6033</v>
      </c>
      <c r="AL27" t="s">
        <v>6034</v>
      </c>
      <c r="AM27" t="s">
        <v>6033</v>
      </c>
      <c r="AN27" t="s">
        <v>6034</v>
      </c>
    </row>
    <row r="28" spans="1:41" x14ac:dyDescent="0.15">
      <c r="A28">
        <v>27</v>
      </c>
      <c r="B28" t="s">
        <v>1902</v>
      </c>
      <c r="C28" t="s">
        <v>1903</v>
      </c>
      <c r="D28" t="s">
        <v>6035</v>
      </c>
      <c r="E28" t="str">
        <f t="shared" si="0"/>
        <v>JP3066430</v>
      </c>
      <c r="F28"/>
      <c r="G28"/>
      <c r="H28"/>
      <c r="I28" t="s">
        <v>5750</v>
      </c>
      <c r="J28" t="s">
        <v>6036</v>
      </c>
      <c r="K28" t="s">
        <v>1907</v>
      </c>
      <c r="L28" t="s">
        <v>1907</v>
      </c>
      <c r="M28" t="s">
        <v>1907</v>
      </c>
      <c r="N28" t="s">
        <v>6037</v>
      </c>
      <c r="O28"/>
      <c r="P28"/>
      <c r="Q28"/>
      <c r="R28" t="s">
        <v>6038</v>
      </c>
      <c r="T28" t="s">
        <v>6039</v>
      </c>
      <c r="U28" t="s">
        <v>1909</v>
      </c>
      <c r="V28" t="s">
        <v>1910</v>
      </c>
      <c r="W28" t="s">
        <v>1911</v>
      </c>
      <c r="X28" t="s">
        <v>6040</v>
      </c>
      <c r="Y28" t="s">
        <v>5755</v>
      </c>
      <c r="Z28" t="s">
        <v>5779</v>
      </c>
      <c r="AA28" t="s">
        <v>1908</v>
      </c>
      <c r="AB28" t="s">
        <v>6041</v>
      </c>
      <c r="AC28"/>
      <c r="AD28"/>
      <c r="AE28" t="s">
        <v>6042</v>
      </c>
      <c r="AF28" t="s">
        <v>6043</v>
      </c>
      <c r="AG28" t="s">
        <v>5759</v>
      </c>
      <c r="AH28" t="s">
        <v>5759</v>
      </c>
      <c r="AI28" t="s">
        <v>5759</v>
      </c>
      <c r="AJ28" t="s">
        <v>6044</v>
      </c>
      <c r="AK28"/>
      <c r="AL28"/>
      <c r="AM28"/>
      <c r="AN28"/>
    </row>
    <row r="29" spans="1:41" x14ac:dyDescent="0.15">
      <c r="A29">
        <v>28</v>
      </c>
      <c r="B29" t="s">
        <v>681</v>
      </c>
      <c r="C29" t="s">
        <v>682</v>
      </c>
      <c r="D29" t="s">
        <v>6045</v>
      </c>
      <c r="E29" t="str">
        <f t="shared" si="0"/>
        <v>JP3297811</v>
      </c>
      <c r="F29"/>
      <c r="G29"/>
      <c r="H29"/>
      <c r="I29" t="s">
        <v>5750</v>
      </c>
      <c r="J29" t="s">
        <v>6046</v>
      </c>
      <c r="K29" t="s">
        <v>686</v>
      </c>
      <c r="L29" t="s">
        <v>686</v>
      </c>
      <c r="M29" t="s">
        <v>686</v>
      </c>
      <c r="N29" t="s">
        <v>6047</v>
      </c>
      <c r="O29" t="s">
        <v>6048</v>
      </c>
      <c r="P29" t="s">
        <v>6049</v>
      </c>
      <c r="Q29" t="s">
        <v>6050</v>
      </c>
      <c r="R29" t="s">
        <v>6051</v>
      </c>
      <c r="T29" t="s">
        <v>6052</v>
      </c>
      <c r="U29" t="s">
        <v>688</v>
      </c>
      <c r="V29" t="s">
        <v>689</v>
      </c>
      <c r="W29" t="s">
        <v>690</v>
      </c>
      <c r="X29" t="s">
        <v>5900</v>
      </c>
      <c r="Y29" t="s">
        <v>5755</v>
      </c>
      <c r="Z29" t="s">
        <v>5756</v>
      </c>
      <c r="AA29" t="s">
        <v>687</v>
      </c>
      <c r="AB29" t="s">
        <v>6053</v>
      </c>
      <c r="AC29" t="s">
        <v>6054</v>
      </c>
      <c r="AD29"/>
      <c r="AE29" t="s">
        <v>6055</v>
      </c>
      <c r="AF29" t="s">
        <v>6056</v>
      </c>
      <c r="AG29" t="s">
        <v>5759</v>
      </c>
      <c r="AH29" t="s">
        <v>5759</v>
      </c>
      <c r="AI29" t="s">
        <v>5759</v>
      </c>
      <c r="AJ29" t="s">
        <v>6057</v>
      </c>
      <c r="AK29" t="s">
        <v>6057</v>
      </c>
      <c r="AL29" t="s">
        <v>5900</v>
      </c>
      <c r="AM29" t="s">
        <v>6057</v>
      </c>
      <c r="AN29" t="s">
        <v>5900</v>
      </c>
    </row>
    <row r="30" spans="1:41" x14ac:dyDescent="0.15">
      <c r="A30">
        <v>29</v>
      </c>
      <c r="B30" t="s">
        <v>1655</v>
      </c>
      <c r="C30" t="s">
        <v>1656</v>
      </c>
      <c r="D30"/>
      <c r="E30" t="str">
        <f t="shared" si="0"/>
        <v>_</v>
      </c>
      <c r="F30"/>
      <c r="G30"/>
      <c r="H30"/>
      <c r="I30" t="s">
        <v>5750</v>
      </c>
      <c r="J30" t="s">
        <v>6058</v>
      </c>
      <c r="K30" t="s">
        <v>1658</v>
      </c>
      <c r="L30" t="s">
        <v>1658</v>
      </c>
      <c r="M30"/>
      <c r="N30" t="s">
        <v>6059</v>
      </c>
      <c r="O30" t="s">
        <v>6060</v>
      </c>
      <c r="P30" t="s">
        <v>6061</v>
      </c>
      <c r="Q30" t="s">
        <v>6062</v>
      </c>
      <c r="R30" t="s">
        <v>6063</v>
      </c>
      <c r="T30"/>
      <c r="U30" t="s">
        <v>1660</v>
      </c>
      <c r="V30" t="s">
        <v>1661</v>
      </c>
      <c r="W30" t="s">
        <v>1662</v>
      </c>
      <c r="X30" t="s">
        <v>6064</v>
      </c>
      <c r="Y30" t="s">
        <v>6026</v>
      </c>
      <c r="Z30" t="s">
        <v>5766</v>
      </c>
      <c r="AA30" t="s">
        <v>1659</v>
      </c>
      <c r="AB30" t="s">
        <v>6065</v>
      </c>
      <c r="AC30" t="s">
        <v>6066</v>
      </c>
      <c r="AD30"/>
      <c r="AE30" t="s">
        <v>6067</v>
      </c>
      <c r="AF30" t="s">
        <v>6068</v>
      </c>
      <c r="AG30" t="s">
        <v>5759</v>
      </c>
      <c r="AH30"/>
      <c r="AI30" t="s">
        <v>5759</v>
      </c>
      <c r="AJ30" t="s">
        <v>6069</v>
      </c>
      <c r="AK30" t="s">
        <v>6070</v>
      </c>
      <c r="AL30" t="s">
        <v>6071</v>
      </c>
      <c r="AM30" t="s">
        <v>6069</v>
      </c>
      <c r="AN30" t="s">
        <v>6064</v>
      </c>
    </row>
    <row r="31" spans="1:41" x14ac:dyDescent="0.15">
      <c r="A31">
        <v>30</v>
      </c>
      <c r="B31" t="s">
        <v>4950</v>
      </c>
      <c r="C31" t="s">
        <v>428</v>
      </c>
      <c r="D31" t="s">
        <v>6072</v>
      </c>
      <c r="E31" t="str">
        <f t="shared" si="0"/>
        <v>JP2656856</v>
      </c>
      <c r="F31"/>
      <c r="G31" t="s">
        <v>6073</v>
      </c>
      <c r="H31" t="s">
        <v>6074</v>
      </c>
      <c r="I31" t="s">
        <v>5750</v>
      </c>
      <c r="J31" t="s">
        <v>6075</v>
      </c>
      <c r="K31" t="s">
        <v>432</v>
      </c>
      <c r="L31" t="s">
        <v>432</v>
      </c>
      <c r="M31" t="s">
        <v>432</v>
      </c>
      <c r="N31" t="s">
        <v>6076</v>
      </c>
      <c r="O31" t="s">
        <v>5849</v>
      </c>
      <c r="P31" t="s">
        <v>6077</v>
      </c>
      <c r="Q31" t="s">
        <v>6078</v>
      </c>
      <c r="R31" t="s">
        <v>6079</v>
      </c>
      <c r="S31" t="s">
        <v>6079</v>
      </c>
      <c r="T31" t="s">
        <v>6080</v>
      </c>
      <c r="U31" t="s">
        <v>434</v>
      </c>
      <c r="V31" t="s">
        <v>435</v>
      </c>
      <c r="W31" t="s">
        <v>436</v>
      </c>
      <c r="X31" t="s">
        <v>6081</v>
      </c>
      <c r="Y31" t="s">
        <v>5755</v>
      </c>
      <c r="Z31" t="s">
        <v>5756</v>
      </c>
      <c r="AA31" t="s">
        <v>433</v>
      </c>
      <c r="AB31" t="s">
        <v>6082</v>
      </c>
      <c r="AC31"/>
      <c r="AD31"/>
      <c r="AE31" t="s">
        <v>6083</v>
      </c>
      <c r="AF31" t="s">
        <v>6084</v>
      </c>
      <c r="AG31" t="s">
        <v>5759</v>
      </c>
      <c r="AH31" t="s">
        <v>5759</v>
      </c>
      <c r="AI31" t="s">
        <v>5759</v>
      </c>
      <c r="AJ31" t="s">
        <v>6085</v>
      </c>
      <c r="AK31" t="s">
        <v>6086</v>
      </c>
      <c r="AL31" t="s">
        <v>5910</v>
      </c>
      <c r="AM31" t="s">
        <v>6086</v>
      </c>
      <c r="AN31" t="s">
        <v>5910</v>
      </c>
    </row>
    <row r="32" spans="1:41" x14ac:dyDescent="0.15">
      <c r="A32">
        <v>31</v>
      </c>
      <c r="B32" t="s">
        <v>851</v>
      </c>
      <c r="C32" t="s">
        <v>852</v>
      </c>
      <c r="D32" t="s">
        <v>6087</v>
      </c>
      <c r="E32" t="str">
        <f t="shared" si="0"/>
        <v>JP3158436</v>
      </c>
      <c r="F32"/>
      <c r="G32" t="s">
        <v>6088</v>
      </c>
      <c r="H32" t="s">
        <v>6089</v>
      </c>
      <c r="I32" t="s">
        <v>5750</v>
      </c>
      <c r="J32" t="s">
        <v>6090</v>
      </c>
      <c r="K32" t="s">
        <v>856</v>
      </c>
      <c r="L32" t="s">
        <v>856</v>
      </c>
      <c r="M32" t="s">
        <v>856</v>
      </c>
      <c r="N32" t="s">
        <v>6091</v>
      </c>
      <c r="O32" t="s">
        <v>6092</v>
      </c>
      <c r="P32" t="s">
        <v>6093</v>
      </c>
      <c r="Q32" t="s">
        <v>6094</v>
      </c>
      <c r="R32" t="s">
        <v>6095</v>
      </c>
      <c r="S32" t="s">
        <v>6095</v>
      </c>
      <c r="T32" t="s">
        <v>6096</v>
      </c>
      <c r="U32" t="s">
        <v>858</v>
      </c>
      <c r="V32" t="s">
        <v>859</v>
      </c>
      <c r="W32" t="s">
        <v>860</v>
      </c>
      <c r="X32" t="s">
        <v>6097</v>
      </c>
      <c r="Y32" t="s">
        <v>5755</v>
      </c>
      <c r="Z32" t="s">
        <v>5779</v>
      </c>
      <c r="AA32" t="s">
        <v>857</v>
      </c>
      <c r="AB32" t="s">
        <v>6098</v>
      </c>
      <c r="AC32" t="s">
        <v>6099</v>
      </c>
      <c r="AD32"/>
      <c r="AE32" t="s">
        <v>6100</v>
      </c>
      <c r="AF32" t="s">
        <v>6101</v>
      </c>
      <c r="AG32" t="s">
        <v>5759</v>
      </c>
      <c r="AH32" t="s">
        <v>5759</v>
      </c>
      <c r="AI32" t="s">
        <v>5759</v>
      </c>
      <c r="AJ32" t="s">
        <v>6102</v>
      </c>
      <c r="AK32" t="s">
        <v>6103</v>
      </c>
      <c r="AL32" t="s">
        <v>5925</v>
      </c>
      <c r="AM32" t="s">
        <v>6103</v>
      </c>
      <c r="AN32" t="s">
        <v>5925</v>
      </c>
    </row>
    <row r="33" spans="1:40" x14ac:dyDescent="0.15">
      <c r="A33">
        <v>32</v>
      </c>
      <c r="B33" t="s">
        <v>488</v>
      </c>
      <c r="C33" t="s">
        <v>489</v>
      </c>
      <c r="D33" t="s">
        <v>6104</v>
      </c>
      <c r="E33" t="str">
        <f t="shared" si="0"/>
        <v>JP3202093</v>
      </c>
      <c r="F33"/>
      <c r="G33"/>
      <c r="H33"/>
      <c r="I33" t="s">
        <v>5750</v>
      </c>
      <c r="J33" t="s">
        <v>6105</v>
      </c>
      <c r="K33" t="s">
        <v>493</v>
      </c>
      <c r="L33" t="s">
        <v>493</v>
      </c>
      <c r="M33" t="s">
        <v>493</v>
      </c>
      <c r="N33" t="s">
        <v>6106</v>
      </c>
      <c r="O33"/>
      <c r="P33"/>
      <c r="Q33"/>
      <c r="R33" t="s">
        <v>6107</v>
      </c>
      <c r="T33" t="s">
        <v>6108</v>
      </c>
      <c r="U33" t="s">
        <v>495</v>
      </c>
      <c r="V33" t="s">
        <v>496</v>
      </c>
      <c r="W33" t="s">
        <v>497</v>
      </c>
      <c r="X33" t="s">
        <v>6109</v>
      </c>
      <c r="Y33" t="s">
        <v>5755</v>
      </c>
      <c r="Z33" t="s">
        <v>5756</v>
      </c>
      <c r="AA33" t="s">
        <v>494</v>
      </c>
      <c r="AB33" t="s">
        <v>6110</v>
      </c>
      <c r="AC33" t="s">
        <v>6111</v>
      </c>
      <c r="AD33"/>
      <c r="AE33" t="s">
        <v>6112</v>
      </c>
      <c r="AF33" t="s">
        <v>6113</v>
      </c>
      <c r="AG33" t="s">
        <v>5759</v>
      </c>
      <c r="AH33" t="s">
        <v>5759</v>
      </c>
      <c r="AI33" t="s">
        <v>5759</v>
      </c>
      <c r="AJ33" t="s">
        <v>6114</v>
      </c>
      <c r="AK33"/>
      <c r="AL33"/>
      <c r="AM33"/>
      <c r="AN33"/>
    </row>
    <row r="34" spans="1:40" x14ac:dyDescent="0.15">
      <c r="A34">
        <v>33</v>
      </c>
      <c r="B34" t="s">
        <v>1556</v>
      </c>
      <c r="C34" t="s">
        <v>1557</v>
      </c>
      <c r="D34" t="s">
        <v>6115</v>
      </c>
      <c r="E34" t="str">
        <f t="shared" si="0"/>
        <v>JP3257157</v>
      </c>
      <c r="F34"/>
      <c r="G34"/>
      <c r="H34"/>
      <c r="I34" t="s">
        <v>5750</v>
      </c>
      <c r="J34" t="s">
        <v>6116</v>
      </c>
      <c r="K34" t="s">
        <v>1561</v>
      </c>
      <c r="L34" t="s">
        <v>1561</v>
      </c>
      <c r="M34" t="s">
        <v>1561</v>
      </c>
      <c r="N34" t="s">
        <v>6117</v>
      </c>
      <c r="O34"/>
      <c r="P34"/>
      <c r="Q34"/>
      <c r="R34" t="s">
        <v>6118</v>
      </c>
      <c r="T34" t="s">
        <v>6119</v>
      </c>
      <c r="U34" t="s">
        <v>1563</v>
      </c>
      <c r="V34" t="s">
        <v>1564</v>
      </c>
      <c r="W34" t="s">
        <v>1565</v>
      </c>
      <c r="X34" t="s">
        <v>6120</v>
      </c>
      <c r="Y34" t="s">
        <v>5755</v>
      </c>
      <c r="Z34" t="s">
        <v>5756</v>
      </c>
      <c r="AA34" t="s">
        <v>1562</v>
      </c>
      <c r="AB34" t="s">
        <v>6121</v>
      </c>
      <c r="AC34" t="s">
        <v>6122</v>
      </c>
      <c r="AD34"/>
      <c r="AE34"/>
      <c r="AF34" t="s">
        <v>6123</v>
      </c>
      <c r="AG34" t="s">
        <v>5759</v>
      </c>
      <c r="AH34" t="s">
        <v>5759</v>
      </c>
      <c r="AI34" t="s">
        <v>5759</v>
      </c>
      <c r="AJ34" t="s">
        <v>6124</v>
      </c>
      <c r="AK34"/>
      <c r="AL34"/>
      <c r="AM34"/>
      <c r="AN34"/>
    </row>
    <row r="35" spans="1:40" x14ac:dyDescent="0.15">
      <c r="A35">
        <v>34</v>
      </c>
      <c r="B35" t="s">
        <v>2383</v>
      </c>
      <c r="C35" t="s">
        <v>2384</v>
      </c>
      <c r="D35"/>
      <c r="E35" t="str">
        <f t="shared" si="0"/>
        <v>_</v>
      </c>
      <c r="F35"/>
      <c r="G35" t="s">
        <v>6125</v>
      </c>
      <c r="H35" t="s">
        <v>6126</v>
      </c>
      <c r="I35" t="s">
        <v>5750</v>
      </c>
      <c r="J35" t="s">
        <v>6127</v>
      </c>
      <c r="K35" t="s">
        <v>2388</v>
      </c>
      <c r="L35" t="s">
        <v>2388</v>
      </c>
      <c r="M35"/>
      <c r="N35" t="s">
        <v>6128</v>
      </c>
      <c r="O35" t="s">
        <v>6129</v>
      </c>
      <c r="P35" t="s">
        <v>6130</v>
      </c>
      <c r="Q35" t="s">
        <v>6131</v>
      </c>
      <c r="R35" t="s">
        <v>6132</v>
      </c>
      <c r="S35" t="s">
        <v>6132</v>
      </c>
      <c r="T35"/>
      <c r="U35" t="s">
        <v>2390</v>
      </c>
      <c r="V35" t="s">
        <v>2391</v>
      </c>
      <c r="W35" t="s">
        <v>2392</v>
      </c>
      <c r="X35" t="s">
        <v>6133</v>
      </c>
      <c r="Y35" t="s">
        <v>5755</v>
      </c>
      <c r="Z35" t="s">
        <v>5905</v>
      </c>
      <c r="AA35" t="s">
        <v>2389</v>
      </c>
      <c r="AB35" t="s">
        <v>6134</v>
      </c>
      <c r="AC35" t="s">
        <v>6135</v>
      </c>
      <c r="AD35"/>
      <c r="AE35"/>
      <c r="AF35" t="s">
        <v>6136</v>
      </c>
      <c r="AG35" t="s">
        <v>5759</v>
      </c>
      <c r="AH35"/>
      <c r="AI35" t="s">
        <v>5759</v>
      </c>
      <c r="AJ35" t="s">
        <v>6137</v>
      </c>
      <c r="AK35" t="s">
        <v>6138</v>
      </c>
      <c r="AL35" t="s">
        <v>6139</v>
      </c>
      <c r="AM35" t="s">
        <v>6138</v>
      </c>
      <c r="AN35" t="s">
        <v>6139</v>
      </c>
    </row>
    <row r="36" spans="1:40" x14ac:dyDescent="0.15">
      <c r="A36">
        <v>35</v>
      </c>
      <c r="B36" t="s">
        <v>667</v>
      </c>
      <c r="C36" t="s">
        <v>668</v>
      </c>
      <c r="D36"/>
      <c r="E36" t="str">
        <f t="shared" si="0"/>
        <v>_</v>
      </c>
      <c r="F36"/>
      <c r="G36"/>
      <c r="H36"/>
      <c r="I36" t="s">
        <v>5750</v>
      </c>
      <c r="J36" t="s">
        <v>6140</v>
      </c>
      <c r="K36" t="s">
        <v>670</v>
      </c>
      <c r="L36" t="s">
        <v>670</v>
      </c>
      <c r="M36"/>
      <c r="N36" t="s">
        <v>6141</v>
      </c>
      <c r="O36"/>
      <c r="P36"/>
      <c r="Q36"/>
      <c r="R36" t="s">
        <v>6142</v>
      </c>
      <c r="T36"/>
      <c r="U36" t="s">
        <v>672</v>
      </c>
      <c r="V36" t="s">
        <v>673</v>
      </c>
      <c r="W36" t="s">
        <v>674</v>
      </c>
      <c r="X36" t="s">
        <v>6143</v>
      </c>
      <c r="Y36" t="s">
        <v>5755</v>
      </c>
      <c r="Z36" t="s">
        <v>5788</v>
      </c>
      <c r="AA36" t="s">
        <v>671</v>
      </c>
      <c r="AB36" t="s">
        <v>6144</v>
      </c>
      <c r="AC36"/>
      <c r="AD36"/>
      <c r="AE36" t="s">
        <v>6145</v>
      </c>
      <c r="AF36" t="s">
        <v>6146</v>
      </c>
      <c r="AG36" t="s">
        <v>5759</v>
      </c>
      <c r="AH36"/>
      <c r="AI36" t="s">
        <v>5759</v>
      </c>
      <c r="AJ36" t="s">
        <v>6147</v>
      </c>
      <c r="AK36"/>
      <c r="AL36"/>
      <c r="AM36"/>
      <c r="AN36"/>
    </row>
    <row r="37" spans="1:40" x14ac:dyDescent="0.15">
      <c r="A37">
        <v>36</v>
      </c>
      <c r="B37" t="s">
        <v>160</v>
      </c>
      <c r="C37" t="s">
        <v>161</v>
      </c>
      <c r="D37" t="s">
        <v>6148</v>
      </c>
      <c r="E37" t="str">
        <f t="shared" si="0"/>
        <v>JP3355026</v>
      </c>
      <c r="F37"/>
      <c r="G37"/>
      <c r="H37"/>
      <c r="I37" t="s">
        <v>5750</v>
      </c>
      <c r="J37" t="s">
        <v>6149</v>
      </c>
      <c r="K37" t="s">
        <v>166</v>
      </c>
      <c r="L37" t="s">
        <v>166</v>
      </c>
      <c r="M37" t="s">
        <v>166</v>
      </c>
      <c r="N37" t="s">
        <v>6150</v>
      </c>
      <c r="O37"/>
      <c r="P37"/>
      <c r="Q37"/>
      <c r="R37" t="s">
        <v>6151</v>
      </c>
      <c r="T37" t="s">
        <v>6152</v>
      </c>
      <c r="U37" t="s">
        <v>168</v>
      </c>
      <c r="V37" t="s">
        <v>169</v>
      </c>
      <c r="W37" t="s">
        <v>170</v>
      </c>
      <c r="X37" t="s">
        <v>6153</v>
      </c>
      <c r="Y37" t="s">
        <v>6154</v>
      </c>
      <c r="Z37" t="s">
        <v>6155</v>
      </c>
      <c r="AA37" t="s">
        <v>167</v>
      </c>
      <c r="AB37" t="s">
        <v>6156</v>
      </c>
      <c r="AC37" t="s">
        <v>6157</v>
      </c>
      <c r="AD37"/>
      <c r="AE37"/>
      <c r="AF37" t="s">
        <v>6158</v>
      </c>
      <c r="AG37" t="s">
        <v>5759</v>
      </c>
      <c r="AH37" t="s">
        <v>5759</v>
      </c>
      <c r="AI37" t="s">
        <v>5759</v>
      </c>
      <c r="AJ37" t="s">
        <v>6159</v>
      </c>
      <c r="AK37"/>
      <c r="AL37"/>
      <c r="AM37"/>
      <c r="AN37"/>
    </row>
    <row r="38" spans="1:40" x14ac:dyDescent="0.15">
      <c r="A38">
        <v>37</v>
      </c>
      <c r="B38" t="s">
        <v>6160</v>
      </c>
      <c r="C38" t="s">
        <v>2018</v>
      </c>
      <c r="D38"/>
      <c r="E38" t="str">
        <f t="shared" si="0"/>
        <v>_</v>
      </c>
      <c r="F38"/>
      <c r="G38"/>
      <c r="H38"/>
      <c r="I38" t="s">
        <v>5750</v>
      </c>
      <c r="J38" t="s">
        <v>6161</v>
      </c>
      <c r="K38" t="s">
        <v>2020</v>
      </c>
      <c r="L38" t="s">
        <v>2020</v>
      </c>
      <c r="M38"/>
      <c r="N38" t="s">
        <v>6162</v>
      </c>
      <c r="O38"/>
      <c r="P38"/>
      <c r="Q38"/>
      <c r="R38" t="s">
        <v>6163</v>
      </c>
      <c r="T38"/>
      <c r="U38" t="s">
        <v>2022</v>
      </c>
      <c r="V38" t="s">
        <v>2023</v>
      </c>
      <c r="W38" t="s">
        <v>2024</v>
      </c>
      <c r="X38" t="s">
        <v>6164</v>
      </c>
      <c r="Y38" t="s">
        <v>5755</v>
      </c>
      <c r="Z38" t="s">
        <v>5905</v>
      </c>
      <c r="AA38" t="s">
        <v>2021</v>
      </c>
      <c r="AB38" t="s">
        <v>6165</v>
      </c>
      <c r="AC38" t="s">
        <v>6166</v>
      </c>
      <c r="AD38"/>
      <c r="AE38" t="s">
        <v>6167</v>
      </c>
      <c r="AF38" t="s">
        <v>6168</v>
      </c>
      <c r="AG38" t="s">
        <v>5759</v>
      </c>
      <c r="AH38"/>
      <c r="AI38" t="s">
        <v>5759</v>
      </c>
      <c r="AJ38" t="s">
        <v>6169</v>
      </c>
      <c r="AK38"/>
      <c r="AL38"/>
      <c r="AM38"/>
      <c r="AN38"/>
    </row>
    <row r="39" spans="1:40" x14ac:dyDescent="0.15">
      <c r="A39">
        <v>38</v>
      </c>
      <c r="B39" t="s">
        <v>796</v>
      </c>
      <c r="C39" t="s">
        <v>797</v>
      </c>
      <c r="D39"/>
      <c r="E39" t="str">
        <f t="shared" si="0"/>
        <v>_</v>
      </c>
      <c r="F39"/>
      <c r="G39"/>
      <c r="H39"/>
      <c r="I39" t="s">
        <v>5750</v>
      </c>
      <c r="J39" t="s">
        <v>6170</v>
      </c>
      <c r="K39" t="s">
        <v>799</v>
      </c>
      <c r="L39" t="s">
        <v>799</v>
      </c>
      <c r="M39"/>
      <c r="N39" t="s">
        <v>6171</v>
      </c>
      <c r="O39"/>
      <c r="P39"/>
      <c r="Q39"/>
      <c r="R39" t="s">
        <v>6172</v>
      </c>
      <c r="T39"/>
      <c r="U39" t="s">
        <v>801</v>
      </c>
      <c r="V39" t="s">
        <v>802</v>
      </c>
      <c r="W39" t="s">
        <v>803</v>
      </c>
      <c r="X39" t="s">
        <v>6173</v>
      </c>
      <c r="Y39" t="s">
        <v>5755</v>
      </c>
      <c r="Z39" t="s">
        <v>5905</v>
      </c>
      <c r="AA39" t="s">
        <v>800</v>
      </c>
      <c r="AB39" t="s">
        <v>6174</v>
      </c>
      <c r="AC39" t="s">
        <v>6175</v>
      </c>
      <c r="AD39"/>
      <c r="AE39" t="s">
        <v>6176</v>
      </c>
      <c r="AF39" t="s">
        <v>6177</v>
      </c>
      <c r="AG39" t="s">
        <v>5759</v>
      </c>
      <c r="AH39"/>
      <c r="AI39" t="s">
        <v>5759</v>
      </c>
      <c r="AJ39" t="s">
        <v>6178</v>
      </c>
      <c r="AK39"/>
      <c r="AL39"/>
      <c r="AM39"/>
      <c r="AN39"/>
    </row>
    <row r="40" spans="1:40" x14ac:dyDescent="0.15">
      <c r="A40">
        <v>39</v>
      </c>
      <c r="B40" t="s">
        <v>822</v>
      </c>
      <c r="C40" t="s">
        <v>823</v>
      </c>
      <c r="D40" t="s">
        <v>6179</v>
      </c>
      <c r="E40" t="str">
        <f t="shared" si="0"/>
        <v>JP3411112</v>
      </c>
      <c r="F40"/>
      <c r="G40"/>
      <c r="H40"/>
      <c r="I40" t="s">
        <v>5750</v>
      </c>
      <c r="J40" t="s">
        <v>6180</v>
      </c>
      <c r="K40" t="s">
        <v>812</v>
      </c>
      <c r="L40" t="s">
        <v>812</v>
      </c>
      <c r="M40" t="s">
        <v>812</v>
      </c>
      <c r="N40" t="s">
        <v>811</v>
      </c>
      <c r="O40"/>
      <c r="P40"/>
      <c r="Q40"/>
      <c r="R40" t="s">
        <v>6181</v>
      </c>
      <c r="T40" t="s">
        <v>6182</v>
      </c>
      <c r="U40" t="s">
        <v>828</v>
      </c>
      <c r="V40" t="s">
        <v>829</v>
      </c>
      <c r="W40"/>
      <c r="X40" t="s">
        <v>6183</v>
      </c>
      <c r="Y40" t="s">
        <v>6154</v>
      </c>
      <c r="Z40" t="s">
        <v>6155</v>
      </c>
      <c r="AA40" t="s">
        <v>827</v>
      </c>
      <c r="AB40" t="s">
        <v>6184</v>
      </c>
      <c r="AC40" t="s">
        <v>6185</v>
      </c>
      <c r="AD40" t="s">
        <v>6186</v>
      </c>
      <c r="AE40"/>
      <c r="AF40" t="s">
        <v>6187</v>
      </c>
      <c r="AG40" t="s">
        <v>5759</v>
      </c>
      <c r="AH40" t="s">
        <v>5759</v>
      </c>
      <c r="AI40" t="s">
        <v>5759</v>
      </c>
      <c r="AJ40" t="s">
        <v>6188</v>
      </c>
      <c r="AK40"/>
      <c r="AL40"/>
      <c r="AM40"/>
      <c r="AN40"/>
    </row>
    <row r="41" spans="1:40" x14ac:dyDescent="0.15">
      <c r="A41">
        <v>40</v>
      </c>
      <c r="B41" t="s">
        <v>1543</v>
      </c>
      <c r="C41" t="s">
        <v>1544</v>
      </c>
      <c r="D41"/>
      <c r="E41" t="str">
        <f t="shared" si="0"/>
        <v>_</v>
      </c>
      <c r="F41"/>
      <c r="G41"/>
      <c r="H41"/>
      <c r="I41" t="s">
        <v>5750</v>
      </c>
      <c r="J41" t="s">
        <v>6189</v>
      </c>
      <c r="K41" t="s">
        <v>1546</v>
      </c>
      <c r="L41" t="s">
        <v>1546</v>
      </c>
      <c r="M41"/>
      <c r="N41" t="s">
        <v>6190</v>
      </c>
      <c r="O41"/>
      <c r="P41"/>
      <c r="Q41"/>
      <c r="R41" t="s">
        <v>6191</v>
      </c>
      <c r="T41"/>
      <c r="U41" t="s">
        <v>1548</v>
      </c>
      <c r="V41" t="s">
        <v>1549</v>
      </c>
      <c r="W41" t="s">
        <v>1550</v>
      </c>
      <c r="X41" t="s">
        <v>6192</v>
      </c>
      <c r="Y41" t="s">
        <v>5755</v>
      </c>
      <c r="Z41" t="s">
        <v>5788</v>
      </c>
      <c r="AA41" t="s">
        <v>1547</v>
      </c>
      <c r="AB41" t="s">
        <v>6193</v>
      </c>
      <c r="AC41"/>
      <c r="AD41"/>
      <c r="AE41" t="s">
        <v>6194</v>
      </c>
      <c r="AF41" t="s">
        <v>6195</v>
      </c>
      <c r="AG41" t="s">
        <v>5759</v>
      </c>
      <c r="AH41"/>
      <c r="AI41" t="s">
        <v>5759</v>
      </c>
      <c r="AJ41" t="s">
        <v>6196</v>
      </c>
      <c r="AK41"/>
      <c r="AL41"/>
      <c r="AM41"/>
      <c r="AN41"/>
    </row>
    <row r="42" spans="1:40" x14ac:dyDescent="0.15">
      <c r="A42">
        <v>41</v>
      </c>
      <c r="B42" t="s">
        <v>1607</v>
      </c>
      <c r="C42" t="s">
        <v>1608</v>
      </c>
      <c r="D42" t="s">
        <v>6197</v>
      </c>
      <c r="E42" t="str">
        <f t="shared" si="0"/>
        <v>JP3793834</v>
      </c>
      <c r="F42"/>
      <c r="G42"/>
      <c r="H42"/>
      <c r="I42" t="s">
        <v>5750</v>
      </c>
      <c r="J42" t="s">
        <v>6198</v>
      </c>
      <c r="K42" t="s">
        <v>1613</v>
      </c>
      <c r="L42" t="s">
        <v>1613</v>
      </c>
      <c r="M42" t="s">
        <v>1613</v>
      </c>
      <c r="N42" t="s">
        <v>6199</v>
      </c>
      <c r="O42"/>
      <c r="P42"/>
      <c r="Q42"/>
      <c r="R42" t="s">
        <v>6200</v>
      </c>
      <c r="T42" t="s">
        <v>6201</v>
      </c>
      <c r="U42" t="s">
        <v>1615</v>
      </c>
      <c r="V42" t="s">
        <v>1616</v>
      </c>
      <c r="W42" t="s">
        <v>1617</v>
      </c>
      <c r="X42" t="s">
        <v>6202</v>
      </c>
      <c r="Y42" t="s">
        <v>6154</v>
      </c>
      <c r="Z42" t="s">
        <v>6203</v>
      </c>
      <c r="AA42" t="s">
        <v>1614</v>
      </c>
      <c r="AB42" t="s">
        <v>6204</v>
      </c>
      <c r="AC42" t="s">
        <v>6205</v>
      </c>
      <c r="AD42"/>
      <c r="AE42"/>
      <c r="AF42" t="s">
        <v>6206</v>
      </c>
      <c r="AG42" t="s">
        <v>5759</v>
      </c>
      <c r="AH42" t="s">
        <v>5759</v>
      </c>
      <c r="AI42" t="s">
        <v>5759</v>
      </c>
      <c r="AJ42" t="s">
        <v>6207</v>
      </c>
      <c r="AK42"/>
      <c r="AL42"/>
      <c r="AM42"/>
      <c r="AN42"/>
    </row>
    <row r="43" spans="1:40" x14ac:dyDescent="0.15">
      <c r="A43">
        <v>42</v>
      </c>
      <c r="B43" t="s">
        <v>6208</v>
      </c>
      <c r="C43" t="s">
        <v>2342</v>
      </c>
      <c r="D43"/>
      <c r="E43" t="str">
        <f t="shared" si="0"/>
        <v>_</v>
      </c>
      <c r="F43"/>
      <c r="G43"/>
      <c r="H43"/>
      <c r="I43" t="s">
        <v>5750</v>
      </c>
      <c r="J43" t="s">
        <v>6209</v>
      </c>
      <c r="K43" t="s">
        <v>2332</v>
      </c>
      <c r="L43" t="s">
        <v>2332</v>
      </c>
      <c r="M43"/>
      <c r="N43" t="s">
        <v>6210</v>
      </c>
      <c r="O43"/>
      <c r="P43"/>
      <c r="Q43"/>
      <c r="R43" t="s">
        <v>6211</v>
      </c>
      <c r="T43"/>
      <c r="U43" t="s">
        <v>2345</v>
      </c>
      <c r="V43" t="s">
        <v>2346</v>
      </c>
      <c r="W43"/>
      <c r="X43" t="s">
        <v>6212</v>
      </c>
      <c r="Y43" t="s">
        <v>5755</v>
      </c>
      <c r="Z43" t="s">
        <v>5905</v>
      </c>
      <c r="AA43" t="s">
        <v>2344</v>
      </c>
      <c r="AB43" t="s">
        <v>6213</v>
      </c>
      <c r="AC43" t="s">
        <v>6214</v>
      </c>
      <c r="AD43"/>
      <c r="AE43" t="s">
        <v>6215</v>
      </c>
      <c r="AF43" t="s">
        <v>6216</v>
      </c>
      <c r="AG43" t="s">
        <v>5759</v>
      </c>
      <c r="AH43"/>
      <c r="AI43" t="s">
        <v>5759</v>
      </c>
      <c r="AJ43" t="s">
        <v>6217</v>
      </c>
      <c r="AK43"/>
      <c r="AL43"/>
      <c r="AM43"/>
      <c r="AN43"/>
    </row>
    <row r="44" spans="1:40" x14ac:dyDescent="0.15">
      <c r="A44">
        <v>43</v>
      </c>
      <c r="B44" t="s">
        <v>747</v>
      </c>
      <c r="C44" t="s">
        <v>748</v>
      </c>
      <c r="D44"/>
      <c r="E44" t="str">
        <f t="shared" si="0"/>
        <v>_</v>
      </c>
      <c r="F44"/>
      <c r="G44"/>
      <c r="H44"/>
      <c r="I44" t="s">
        <v>5750</v>
      </c>
      <c r="J44" t="s">
        <v>6218</v>
      </c>
      <c r="K44" t="s">
        <v>750</v>
      </c>
      <c r="L44" t="s">
        <v>750</v>
      </c>
      <c r="M44"/>
      <c r="N44" t="s">
        <v>6219</v>
      </c>
      <c r="O44"/>
      <c r="P44"/>
      <c r="Q44"/>
      <c r="R44" t="s">
        <v>6220</v>
      </c>
      <c r="T44"/>
      <c r="U44" t="s">
        <v>752</v>
      </c>
      <c r="V44" t="s">
        <v>753</v>
      </c>
      <c r="W44" t="s">
        <v>754</v>
      </c>
      <c r="X44" t="s">
        <v>6221</v>
      </c>
      <c r="Y44" t="s">
        <v>5755</v>
      </c>
      <c r="Z44" t="s">
        <v>5788</v>
      </c>
      <c r="AA44" t="s">
        <v>751</v>
      </c>
      <c r="AB44" t="s">
        <v>6222</v>
      </c>
      <c r="AC44"/>
      <c r="AD44"/>
      <c r="AE44"/>
      <c r="AF44" t="s">
        <v>6223</v>
      </c>
      <c r="AG44" t="s">
        <v>5759</v>
      </c>
      <c r="AH44"/>
      <c r="AI44" t="s">
        <v>5759</v>
      </c>
      <c r="AJ44" t="s">
        <v>6224</v>
      </c>
      <c r="AK44"/>
      <c r="AL44"/>
      <c r="AM44"/>
      <c r="AN44"/>
    </row>
    <row r="45" spans="1:40" x14ac:dyDescent="0.15">
      <c r="A45">
        <v>44</v>
      </c>
      <c r="B45" t="s">
        <v>731</v>
      </c>
      <c r="C45" t="s">
        <v>732</v>
      </c>
      <c r="D45"/>
      <c r="E45" t="str">
        <f t="shared" si="0"/>
        <v>_</v>
      </c>
      <c r="F45"/>
      <c r="G45"/>
      <c r="H45"/>
      <c r="I45" t="s">
        <v>5750</v>
      </c>
      <c r="J45" t="s">
        <v>6225</v>
      </c>
      <c r="K45" t="s">
        <v>734</v>
      </c>
      <c r="L45" t="s">
        <v>734</v>
      </c>
      <c r="M45"/>
      <c r="N45" t="s">
        <v>6226</v>
      </c>
      <c r="O45"/>
      <c r="P45"/>
      <c r="Q45"/>
      <c r="R45" t="s">
        <v>6227</v>
      </c>
      <c r="T45"/>
      <c r="U45" t="s">
        <v>736</v>
      </c>
      <c r="V45" t="s">
        <v>737</v>
      </c>
      <c r="W45" t="s">
        <v>738</v>
      </c>
      <c r="X45" t="s">
        <v>6228</v>
      </c>
      <c r="Y45" t="s">
        <v>5755</v>
      </c>
      <c r="Z45" t="s">
        <v>5788</v>
      </c>
      <c r="AA45" t="s">
        <v>735</v>
      </c>
      <c r="AB45" t="s">
        <v>6229</v>
      </c>
      <c r="AC45"/>
      <c r="AD45"/>
      <c r="AE45"/>
      <c r="AF45" t="s">
        <v>6230</v>
      </c>
      <c r="AG45" t="s">
        <v>5759</v>
      </c>
      <c r="AH45"/>
      <c r="AI45" t="s">
        <v>5759</v>
      </c>
      <c r="AJ45" t="s">
        <v>6231</v>
      </c>
      <c r="AK45"/>
      <c r="AL45"/>
      <c r="AM45"/>
      <c r="AN45"/>
    </row>
    <row r="46" spans="1:40" x14ac:dyDescent="0.15">
      <c r="A46">
        <v>45</v>
      </c>
      <c r="B46" t="s">
        <v>1881</v>
      </c>
      <c r="C46" t="s">
        <v>1882</v>
      </c>
      <c r="D46" t="s">
        <v>6232</v>
      </c>
      <c r="E46" t="str">
        <f t="shared" si="0"/>
        <v>JP3983310</v>
      </c>
      <c r="F46"/>
      <c r="G46"/>
      <c r="H46"/>
      <c r="I46" t="s">
        <v>5750</v>
      </c>
      <c r="J46" t="s">
        <v>6233</v>
      </c>
      <c r="K46" t="s">
        <v>1886</v>
      </c>
      <c r="L46" t="s">
        <v>1886</v>
      </c>
      <c r="M46" t="s">
        <v>1886</v>
      </c>
      <c r="N46" t="s">
        <v>6234</v>
      </c>
      <c r="O46" t="s">
        <v>5849</v>
      </c>
      <c r="P46" t="s">
        <v>6235</v>
      </c>
      <c r="Q46" t="s">
        <v>6236</v>
      </c>
      <c r="R46" t="s">
        <v>6237</v>
      </c>
      <c r="T46" t="s">
        <v>6238</v>
      </c>
      <c r="U46" t="s">
        <v>1888</v>
      </c>
      <c r="V46" t="s">
        <v>1889</v>
      </c>
      <c r="W46" t="s">
        <v>1890</v>
      </c>
      <c r="X46" t="s">
        <v>6239</v>
      </c>
      <c r="Y46" t="s">
        <v>6154</v>
      </c>
      <c r="Z46" t="s">
        <v>6155</v>
      </c>
      <c r="AA46" t="s">
        <v>1887</v>
      </c>
      <c r="AB46" t="s">
        <v>6240</v>
      </c>
      <c r="AC46" t="s">
        <v>6241</v>
      </c>
      <c r="AD46"/>
      <c r="AE46" t="s">
        <v>6242</v>
      </c>
      <c r="AF46" t="s">
        <v>6243</v>
      </c>
      <c r="AG46" t="s">
        <v>5759</v>
      </c>
      <c r="AH46" t="s">
        <v>5759</v>
      </c>
      <c r="AI46" t="s">
        <v>5759</v>
      </c>
      <c r="AJ46" t="s">
        <v>6244</v>
      </c>
      <c r="AK46" t="s">
        <v>6245</v>
      </c>
      <c r="AL46" t="s">
        <v>6246</v>
      </c>
      <c r="AM46" t="s">
        <v>6245</v>
      </c>
      <c r="AN46" t="s">
        <v>6246</v>
      </c>
    </row>
    <row r="47" spans="1:40" x14ac:dyDescent="0.15">
      <c r="A47">
        <v>46</v>
      </c>
      <c r="B47" t="s">
        <v>1622</v>
      </c>
      <c r="C47" t="s">
        <v>1623</v>
      </c>
      <c r="D47"/>
      <c r="E47" t="str">
        <f t="shared" si="0"/>
        <v>_</v>
      </c>
      <c r="F47"/>
      <c r="G47"/>
      <c r="H47"/>
      <c r="I47" t="s">
        <v>5750</v>
      </c>
      <c r="J47" t="s">
        <v>6247</v>
      </c>
      <c r="K47" t="s">
        <v>1597</v>
      </c>
      <c r="L47" t="s">
        <v>1597</v>
      </c>
      <c r="M47"/>
      <c r="N47" t="s">
        <v>6248</v>
      </c>
      <c r="O47"/>
      <c r="P47"/>
      <c r="Q47"/>
      <c r="R47" t="s">
        <v>6249</v>
      </c>
      <c r="T47"/>
      <c r="U47" t="s">
        <v>1615</v>
      </c>
      <c r="V47" t="s">
        <v>1627</v>
      </c>
      <c r="W47" t="s">
        <v>1628</v>
      </c>
      <c r="X47" t="s">
        <v>6250</v>
      </c>
      <c r="Y47" t="s">
        <v>5755</v>
      </c>
      <c r="Z47" t="s">
        <v>5788</v>
      </c>
      <c r="AA47" t="s">
        <v>1626</v>
      </c>
      <c r="AB47" t="s">
        <v>6251</v>
      </c>
      <c r="AC47"/>
      <c r="AD47"/>
      <c r="AE47"/>
      <c r="AF47" t="s">
        <v>6252</v>
      </c>
      <c r="AG47" t="s">
        <v>5759</v>
      </c>
      <c r="AH47"/>
      <c r="AI47" t="s">
        <v>5759</v>
      </c>
      <c r="AJ47" t="s">
        <v>6253</v>
      </c>
      <c r="AK47"/>
      <c r="AL47"/>
      <c r="AM47"/>
      <c r="AN47"/>
    </row>
    <row r="48" spans="1:40" x14ac:dyDescent="0.15">
      <c r="A48">
        <v>47</v>
      </c>
      <c r="B48" t="s">
        <v>564</v>
      </c>
      <c r="C48" t="s">
        <v>565</v>
      </c>
      <c r="D48" t="s">
        <v>6254</v>
      </c>
      <c r="E48" t="str">
        <f t="shared" si="0"/>
        <v>JP3349032</v>
      </c>
      <c r="F48"/>
      <c r="G48"/>
      <c r="H48"/>
      <c r="I48" t="s">
        <v>5750</v>
      </c>
      <c r="J48" t="s">
        <v>6255</v>
      </c>
      <c r="K48" t="s">
        <v>569</v>
      </c>
      <c r="L48" t="s">
        <v>569</v>
      </c>
      <c r="M48" t="s">
        <v>569</v>
      </c>
      <c r="N48" t="s">
        <v>6256</v>
      </c>
      <c r="O48"/>
      <c r="P48"/>
      <c r="Q48"/>
      <c r="R48" t="s">
        <v>6257</v>
      </c>
      <c r="T48" t="s">
        <v>6258</v>
      </c>
      <c r="U48" t="s">
        <v>571</v>
      </c>
      <c r="V48" t="s">
        <v>572</v>
      </c>
      <c r="W48" t="s">
        <v>573</v>
      </c>
      <c r="X48" t="s">
        <v>6259</v>
      </c>
      <c r="Y48" t="s">
        <v>5755</v>
      </c>
      <c r="Z48" t="s">
        <v>5779</v>
      </c>
      <c r="AA48" t="s">
        <v>570</v>
      </c>
      <c r="AB48" t="s">
        <v>6260</v>
      </c>
      <c r="AC48" t="s">
        <v>6261</v>
      </c>
      <c r="AD48"/>
      <c r="AE48" t="s">
        <v>6262</v>
      </c>
      <c r="AF48" t="s">
        <v>6263</v>
      </c>
      <c r="AG48" t="s">
        <v>5759</v>
      </c>
      <c r="AH48" t="s">
        <v>5759</v>
      </c>
      <c r="AI48" t="s">
        <v>5759</v>
      </c>
      <c r="AJ48" t="s">
        <v>6264</v>
      </c>
      <c r="AK48"/>
      <c r="AL48"/>
      <c r="AM48"/>
      <c r="AN48"/>
    </row>
    <row r="49" spans="1:40" x14ac:dyDescent="0.15">
      <c r="A49">
        <v>48</v>
      </c>
      <c r="B49" t="s">
        <v>1578</v>
      </c>
      <c r="C49" t="s">
        <v>1579</v>
      </c>
      <c r="D49" t="s">
        <v>6265</v>
      </c>
      <c r="E49" t="str">
        <f t="shared" si="0"/>
        <v>JP3754129</v>
      </c>
      <c r="F49"/>
      <c r="G49"/>
      <c r="H49"/>
      <c r="I49" t="s">
        <v>5750</v>
      </c>
      <c r="J49" t="s">
        <v>6266</v>
      </c>
      <c r="K49" t="s">
        <v>109</v>
      </c>
      <c r="L49" t="s">
        <v>109</v>
      </c>
      <c r="M49" t="s">
        <v>109</v>
      </c>
      <c r="N49" t="s">
        <v>6267</v>
      </c>
      <c r="O49"/>
      <c r="P49"/>
      <c r="Q49"/>
      <c r="R49" t="s">
        <v>6268</v>
      </c>
      <c r="T49" t="s">
        <v>6269</v>
      </c>
      <c r="U49" t="s">
        <v>1584</v>
      </c>
      <c r="V49" t="s">
        <v>1585</v>
      </c>
      <c r="W49" t="s">
        <v>1586</v>
      </c>
      <c r="X49" t="s">
        <v>6270</v>
      </c>
      <c r="Y49" t="s">
        <v>6154</v>
      </c>
      <c r="Z49" t="s">
        <v>6203</v>
      </c>
      <c r="AA49" t="s">
        <v>1583</v>
      </c>
      <c r="AB49" t="s">
        <v>6271</v>
      </c>
      <c r="AC49" t="s">
        <v>6272</v>
      </c>
      <c r="AD49"/>
      <c r="AE49"/>
      <c r="AF49" t="s">
        <v>6273</v>
      </c>
      <c r="AG49" t="s">
        <v>5759</v>
      </c>
      <c r="AH49" t="s">
        <v>5759</v>
      </c>
      <c r="AI49" t="s">
        <v>5759</v>
      </c>
      <c r="AJ49" t="s">
        <v>6274</v>
      </c>
      <c r="AK49"/>
      <c r="AL49"/>
      <c r="AM49"/>
      <c r="AN49"/>
    </row>
    <row r="50" spans="1:40" x14ac:dyDescent="0.15">
      <c r="A50">
        <v>49</v>
      </c>
      <c r="B50" t="s">
        <v>176</v>
      </c>
      <c r="C50" t="s">
        <v>177</v>
      </c>
      <c r="D50" t="s">
        <v>6275</v>
      </c>
      <c r="E50" t="str">
        <f t="shared" si="0"/>
        <v>JP3163415</v>
      </c>
      <c r="F50"/>
      <c r="G50"/>
      <c r="H50"/>
      <c r="I50" t="s">
        <v>5750</v>
      </c>
      <c r="J50" t="s">
        <v>6276</v>
      </c>
      <c r="K50" t="s">
        <v>181</v>
      </c>
      <c r="L50" t="s">
        <v>181</v>
      </c>
      <c r="M50" t="s">
        <v>181</v>
      </c>
      <c r="N50" t="s">
        <v>6277</v>
      </c>
      <c r="O50"/>
      <c r="P50"/>
      <c r="Q50"/>
      <c r="R50" t="s">
        <v>6278</v>
      </c>
      <c r="T50" t="s">
        <v>6279</v>
      </c>
      <c r="U50" t="s">
        <v>183</v>
      </c>
      <c r="V50" t="s">
        <v>184</v>
      </c>
      <c r="W50" t="s">
        <v>185</v>
      </c>
      <c r="X50" t="s">
        <v>6280</v>
      </c>
      <c r="Y50" t="s">
        <v>5755</v>
      </c>
      <c r="Z50" t="s">
        <v>5779</v>
      </c>
      <c r="AA50" t="s">
        <v>182</v>
      </c>
      <c r="AB50" t="s">
        <v>6281</v>
      </c>
      <c r="AC50" t="s">
        <v>6282</v>
      </c>
      <c r="AD50"/>
      <c r="AE50"/>
      <c r="AF50" t="s">
        <v>6283</v>
      </c>
      <c r="AG50" t="s">
        <v>5759</v>
      </c>
      <c r="AH50" t="s">
        <v>5759</v>
      </c>
      <c r="AI50" t="s">
        <v>5759</v>
      </c>
      <c r="AJ50" t="s">
        <v>6284</v>
      </c>
      <c r="AK50"/>
      <c r="AL50"/>
      <c r="AM50"/>
      <c r="AN50"/>
    </row>
    <row r="51" spans="1:40" x14ac:dyDescent="0.15">
      <c r="A51">
        <v>50</v>
      </c>
      <c r="B51" t="s">
        <v>2001</v>
      </c>
      <c r="C51" t="s">
        <v>2002</v>
      </c>
      <c r="D51" t="s">
        <v>6285</v>
      </c>
      <c r="E51" t="str">
        <f t="shared" si="0"/>
        <v>JP3585656</v>
      </c>
      <c r="F51"/>
      <c r="G51"/>
      <c r="H51"/>
      <c r="I51" t="s">
        <v>5750</v>
      </c>
      <c r="J51" t="s">
        <v>6286</v>
      </c>
      <c r="K51" t="s">
        <v>1981</v>
      </c>
      <c r="L51" t="s">
        <v>1981</v>
      </c>
      <c r="M51" t="s">
        <v>1981</v>
      </c>
      <c r="N51" t="s">
        <v>6287</v>
      </c>
      <c r="O51"/>
      <c r="P51"/>
      <c r="Q51"/>
      <c r="R51" t="s">
        <v>6288</v>
      </c>
      <c r="T51" t="s">
        <v>6289</v>
      </c>
      <c r="U51" t="s">
        <v>1996</v>
      </c>
      <c r="V51" t="s">
        <v>2007</v>
      </c>
      <c r="W51" t="s">
        <v>2008</v>
      </c>
      <c r="X51" t="s">
        <v>6290</v>
      </c>
      <c r="Y51" t="s">
        <v>5755</v>
      </c>
      <c r="Z51" t="s">
        <v>5779</v>
      </c>
      <c r="AA51" t="s">
        <v>2006</v>
      </c>
      <c r="AB51" t="s">
        <v>6291</v>
      </c>
      <c r="AC51" t="s">
        <v>6292</v>
      </c>
      <c r="AD51"/>
      <c r="AE51" t="s">
        <v>6293</v>
      </c>
      <c r="AF51" t="s">
        <v>6294</v>
      </c>
      <c r="AG51" t="s">
        <v>5759</v>
      </c>
      <c r="AH51" t="s">
        <v>5759</v>
      </c>
      <c r="AI51" t="s">
        <v>5759</v>
      </c>
      <c r="AJ51" t="s">
        <v>6295</v>
      </c>
      <c r="AK51"/>
      <c r="AL51"/>
      <c r="AM51"/>
      <c r="AN51"/>
    </row>
    <row r="52" spans="1:40" x14ac:dyDescent="0.15">
      <c r="A52">
        <v>51</v>
      </c>
      <c r="B52" t="s">
        <v>6296</v>
      </c>
      <c r="C52" t="s">
        <v>2229</v>
      </c>
      <c r="D52" t="s">
        <v>6297</v>
      </c>
      <c r="E52" t="str">
        <f t="shared" si="0"/>
        <v>JP3394655</v>
      </c>
      <c r="F52"/>
      <c r="G52"/>
      <c r="H52"/>
      <c r="I52" t="s">
        <v>5750</v>
      </c>
      <c r="J52" t="s">
        <v>6298</v>
      </c>
      <c r="K52" t="s">
        <v>2233</v>
      </c>
      <c r="L52" t="s">
        <v>2233</v>
      </c>
      <c r="M52" t="s">
        <v>2233</v>
      </c>
      <c r="N52" t="s">
        <v>6299</v>
      </c>
      <c r="O52"/>
      <c r="P52"/>
      <c r="Q52"/>
      <c r="R52" t="s">
        <v>6300</v>
      </c>
      <c r="T52" t="s">
        <v>6301</v>
      </c>
      <c r="U52" t="s">
        <v>2235</v>
      </c>
      <c r="V52" t="s">
        <v>2236</v>
      </c>
      <c r="W52" t="s">
        <v>2237</v>
      </c>
      <c r="X52" t="s">
        <v>6302</v>
      </c>
      <c r="Y52" t="s">
        <v>6154</v>
      </c>
      <c r="Z52" t="s">
        <v>6155</v>
      </c>
      <c r="AA52" t="s">
        <v>2234</v>
      </c>
      <c r="AB52" t="s">
        <v>6303</v>
      </c>
      <c r="AC52" t="s">
        <v>6304</v>
      </c>
      <c r="AD52"/>
      <c r="AE52"/>
      <c r="AF52" t="s">
        <v>6305</v>
      </c>
      <c r="AG52" t="s">
        <v>5759</v>
      </c>
      <c r="AH52" t="s">
        <v>5759</v>
      </c>
      <c r="AI52" t="s">
        <v>5759</v>
      </c>
      <c r="AJ52" t="s">
        <v>6306</v>
      </c>
      <c r="AK52"/>
      <c r="AL52"/>
      <c r="AM52"/>
      <c r="AN52"/>
    </row>
    <row r="53" spans="1:40" x14ac:dyDescent="0.15">
      <c r="A53">
        <v>52</v>
      </c>
      <c r="B53" t="s">
        <v>6307</v>
      </c>
      <c r="C53" t="s">
        <v>226</v>
      </c>
      <c r="D53"/>
      <c r="E53" t="str">
        <f t="shared" si="0"/>
        <v>_</v>
      </c>
      <c r="F53"/>
      <c r="G53"/>
      <c r="H53"/>
      <c r="I53" t="s">
        <v>5750</v>
      </c>
      <c r="J53" t="s">
        <v>6308</v>
      </c>
      <c r="K53" t="s">
        <v>228</v>
      </c>
      <c r="L53" t="s">
        <v>228</v>
      </c>
      <c r="M53"/>
      <c r="N53" t="s">
        <v>6309</v>
      </c>
      <c r="O53"/>
      <c r="P53"/>
      <c r="Q53"/>
      <c r="R53" t="s">
        <v>6310</v>
      </c>
      <c r="T53"/>
      <c r="U53" t="s">
        <v>230</v>
      </c>
      <c r="V53" t="s">
        <v>231</v>
      </c>
      <c r="W53" t="s">
        <v>232</v>
      </c>
      <c r="X53" t="s">
        <v>6311</v>
      </c>
      <c r="Y53" t="s">
        <v>5755</v>
      </c>
      <c r="Z53" t="s">
        <v>5905</v>
      </c>
      <c r="AA53" t="s">
        <v>229</v>
      </c>
      <c r="AB53" t="s">
        <v>6312</v>
      </c>
      <c r="AC53" t="s">
        <v>6313</v>
      </c>
      <c r="AD53"/>
      <c r="AE53"/>
      <c r="AF53" t="s">
        <v>6314</v>
      </c>
      <c r="AG53" t="s">
        <v>5759</v>
      </c>
      <c r="AH53"/>
      <c r="AI53" t="s">
        <v>5759</v>
      </c>
      <c r="AJ53" t="s">
        <v>6315</v>
      </c>
      <c r="AK53"/>
      <c r="AL53"/>
      <c r="AM53"/>
      <c r="AN53"/>
    </row>
    <row r="54" spans="1:40" x14ac:dyDescent="0.15">
      <c r="A54">
        <v>53</v>
      </c>
      <c r="B54" t="s">
        <v>1643</v>
      </c>
      <c r="C54" t="s">
        <v>1644</v>
      </c>
      <c r="D54" t="s">
        <v>6316</v>
      </c>
      <c r="E54" t="str">
        <f t="shared" si="0"/>
        <v>JP2967474</v>
      </c>
      <c r="F54"/>
      <c r="G54"/>
      <c r="H54"/>
      <c r="I54" t="s">
        <v>5750</v>
      </c>
      <c r="J54" t="s">
        <v>6317</v>
      </c>
      <c r="K54" t="s">
        <v>1633</v>
      </c>
      <c r="L54" t="s">
        <v>1633</v>
      </c>
      <c r="M54" t="s">
        <v>1633</v>
      </c>
      <c r="N54" t="s">
        <v>6318</v>
      </c>
      <c r="O54"/>
      <c r="P54"/>
      <c r="Q54"/>
      <c r="R54" t="s">
        <v>6319</v>
      </c>
      <c r="T54" t="s">
        <v>6320</v>
      </c>
      <c r="U54" t="s">
        <v>1649</v>
      </c>
      <c r="V54" t="s">
        <v>1650</v>
      </c>
      <c r="W54" t="s">
        <v>1651</v>
      </c>
      <c r="X54" t="s">
        <v>6321</v>
      </c>
      <c r="Y54" t="s">
        <v>6154</v>
      </c>
      <c r="Z54" t="s">
        <v>6155</v>
      </c>
      <c r="AA54" t="s">
        <v>1648</v>
      </c>
      <c r="AB54" t="s">
        <v>6322</v>
      </c>
      <c r="AC54" t="s">
        <v>6323</v>
      </c>
      <c r="AD54"/>
      <c r="AE54" t="s">
        <v>5329</v>
      </c>
      <c r="AF54" t="s">
        <v>6324</v>
      </c>
      <c r="AG54" t="s">
        <v>5759</v>
      </c>
      <c r="AH54" t="s">
        <v>5759</v>
      </c>
      <c r="AI54" t="s">
        <v>5759</v>
      </c>
      <c r="AJ54" t="s">
        <v>6325</v>
      </c>
      <c r="AK54"/>
      <c r="AL54"/>
      <c r="AM54"/>
      <c r="AN54"/>
    </row>
    <row r="55" spans="1:40" x14ac:dyDescent="0.15">
      <c r="A55">
        <v>54</v>
      </c>
      <c r="B55" t="s">
        <v>1664</v>
      </c>
      <c r="C55" t="s">
        <v>1665</v>
      </c>
      <c r="D55" t="s">
        <v>6326</v>
      </c>
      <c r="E55" t="str">
        <f t="shared" si="0"/>
        <v>JP2984916</v>
      </c>
      <c r="F55"/>
      <c r="G55"/>
      <c r="H55"/>
      <c r="I55" t="s">
        <v>5750</v>
      </c>
      <c r="J55" t="s">
        <v>6327</v>
      </c>
      <c r="K55" t="s">
        <v>1669</v>
      </c>
      <c r="L55" t="s">
        <v>1669</v>
      </c>
      <c r="M55" t="s">
        <v>1669</v>
      </c>
      <c r="N55" t="s">
        <v>6328</v>
      </c>
      <c r="O55"/>
      <c r="P55"/>
      <c r="Q55"/>
      <c r="R55" t="s">
        <v>6319</v>
      </c>
      <c r="T55" t="s">
        <v>6329</v>
      </c>
      <c r="U55" t="s">
        <v>1671</v>
      </c>
      <c r="V55" t="s">
        <v>1672</v>
      </c>
      <c r="W55" t="s">
        <v>1673</v>
      </c>
      <c r="X55" t="s">
        <v>6330</v>
      </c>
      <c r="Y55" t="s">
        <v>6154</v>
      </c>
      <c r="Z55" t="s">
        <v>6155</v>
      </c>
      <c r="AA55" t="s">
        <v>1670</v>
      </c>
      <c r="AB55" t="s">
        <v>6331</v>
      </c>
      <c r="AC55" t="s">
        <v>6332</v>
      </c>
      <c r="AD55"/>
      <c r="AE55" t="s">
        <v>6333</v>
      </c>
      <c r="AF55" t="s">
        <v>6334</v>
      </c>
      <c r="AG55" t="s">
        <v>5759</v>
      </c>
      <c r="AH55" t="s">
        <v>5759</v>
      </c>
      <c r="AI55" t="s">
        <v>5759</v>
      </c>
      <c r="AJ55" t="s">
        <v>6335</v>
      </c>
      <c r="AK55"/>
      <c r="AL55"/>
      <c r="AM55"/>
      <c r="AN55"/>
    </row>
    <row r="56" spans="1:40" x14ac:dyDescent="0.15">
      <c r="A56">
        <v>55</v>
      </c>
      <c r="B56" t="s">
        <v>6336</v>
      </c>
      <c r="C56" t="s">
        <v>998</v>
      </c>
      <c r="D56" t="s">
        <v>6337</v>
      </c>
      <c r="E56" t="str">
        <f t="shared" si="0"/>
        <v>JP3113843</v>
      </c>
      <c r="F56"/>
      <c r="G56"/>
      <c r="H56"/>
      <c r="I56" t="s">
        <v>5750</v>
      </c>
      <c r="J56" t="s">
        <v>6257</v>
      </c>
      <c r="K56" t="s">
        <v>1002</v>
      </c>
      <c r="L56" t="s">
        <v>1002</v>
      </c>
      <c r="M56" t="s">
        <v>1002</v>
      </c>
      <c r="N56" t="s">
        <v>6338</v>
      </c>
      <c r="O56"/>
      <c r="P56"/>
      <c r="Q56"/>
      <c r="R56" t="s">
        <v>6339</v>
      </c>
      <c r="T56" t="s">
        <v>6340</v>
      </c>
      <c r="U56" t="s">
        <v>1004</v>
      </c>
      <c r="V56" t="s">
        <v>1005</v>
      </c>
      <c r="W56" t="s">
        <v>1006</v>
      </c>
      <c r="X56" t="s">
        <v>6341</v>
      </c>
      <c r="Y56" t="s">
        <v>5755</v>
      </c>
      <c r="Z56" t="s">
        <v>5779</v>
      </c>
      <c r="AA56" t="s">
        <v>1003</v>
      </c>
      <c r="AB56" t="s">
        <v>6342</v>
      </c>
      <c r="AC56" t="s">
        <v>6343</v>
      </c>
      <c r="AD56"/>
      <c r="AE56"/>
      <c r="AF56" t="s">
        <v>6344</v>
      </c>
      <c r="AG56" t="s">
        <v>5759</v>
      </c>
      <c r="AH56" t="s">
        <v>5759</v>
      </c>
      <c r="AI56" t="s">
        <v>5759</v>
      </c>
      <c r="AJ56" t="s">
        <v>6345</v>
      </c>
      <c r="AK56"/>
      <c r="AL56"/>
      <c r="AM56"/>
      <c r="AN56"/>
    </row>
    <row r="57" spans="1:40" x14ac:dyDescent="0.15">
      <c r="A57">
        <v>56</v>
      </c>
      <c r="B57" t="s">
        <v>6346</v>
      </c>
      <c r="C57" t="s">
        <v>194</v>
      </c>
      <c r="D57"/>
      <c r="E57" t="str">
        <f t="shared" si="0"/>
        <v>_</v>
      </c>
      <c r="F57"/>
      <c r="G57"/>
      <c r="H57"/>
      <c r="I57" t="s">
        <v>5750</v>
      </c>
      <c r="J57" t="s">
        <v>6347</v>
      </c>
      <c r="K57" t="s">
        <v>197</v>
      </c>
      <c r="L57" t="s">
        <v>197</v>
      </c>
      <c r="M57"/>
      <c r="N57" t="s">
        <v>6348</v>
      </c>
      <c r="O57"/>
      <c r="P57"/>
      <c r="Q57"/>
      <c r="R57" t="s">
        <v>6349</v>
      </c>
      <c r="T57"/>
      <c r="U57" t="s">
        <v>183</v>
      </c>
      <c r="V57" t="s">
        <v>199</v>
      </c>
      <c r="W57" t="s">
        <v>200</v>
      </c>
      <c r="X57" t="s">
        <v>6350</v>
      </c>
      <c r="Y57" t="s">
        <v>5755</v>
      </c>
      <c r="Z57" t="s">
        <v>5788</v>
      </c>
      <c r="AA57" t="s">
        <v>198</v>
      </c>
      <c r="AB57" t="s">
        <v>6351</v>
      </c>
      <c r="AC57"/>
      <c r="AD57"/>
      <c r="AE57"/>
      <c r="AF57" t="s">
        <v>6352</v>
      </c>
      <c r="AG57" t="s">
        <v>5759</v>
      </c>
      <c r="AH57"/>
      <c r="AI57" t="s">
        <v>5759</v>
      </c>
      <c r="AJ57" t="s">
        <v>6353</v>
      </c>
      <c r="AK57"/>
      <c r="AL57"/>
      <c r="AM57"/>
      <c r="AN57"/>
    </row>
    <row r="58" spans="1:40" x14ac:dyDescent="0.15">
      <c r="A58">
        <v>57</v>
      </c>
      <c r="B58" t="s">
        <v>1965</v>
      </c>
      <c r="C58" t="s">
        <v>1966</v>
      </c>
      <c r="D58" t="s">
        <v>6354</v>
      </c>
      <c r="E58" t="str">
        <f t="shared" si="0"/>
        <v>JP3932630</v>
      </c>
      <c r="F58"/>
      <c r="G58"/>
      <c r="H58"/>
      <c r="I58" t="s">
        <v>5750</v>
      </c>
      <c r="J58" t="s">
        <v>6355</v>
      </c>
      <c r="K58" t="s">
        <v>1970</v>
      </c>
      <c r="L58" t="s">
        <v>1970</v>
      </c>
      <c r="M58" t="s">
        <v>1970</v>
      </c>
      <c r="N58" t="s">
        <v>6356</v>
      </c>
      <c r="O58" t="s">
        <v>5750</v>
      </c>
      <c r="P58" t="s">
        <v>6357</v>
      </c>
      <c r="Q58" t="s">
        <v>6358</v>
      </c>
      <c r="R58" t="s">
        <v>6359</v>
      </c>
      <c r="T58" t="s">
        <v>6360</v>
      </c>
      <c r="U58" t="s">
        <v>1972</v>
      </c>
      <c r="V58" t="s">
        <v>1973</v>
      </c>
      <c r="W58" t="s">
        <v>1974</v>
      </c>
      <c r="X58" t="s">
        <v>6361</v>
      </c>
      <c r="Y58" t="s">
        <v>5755</v>
      </c>
      <c r="Z58" t="s">
        <v>5779</v>
      </c>
      <c r="AA58" t="s">
        <v>1971</v>
      </c>
      <c r="AB58" t="s">
        <v>6362</v>
      </c>
      <c r="AC58" t="s">
        <v>6363</v>
      </c>
      <c r="AD58"/>
      <c r="AE58" t="s">
        <v>6364</v>
      </c>
      <c r="AF58" t="s">
        <v>6365</v>
      </c>
      <c r="AG58" t="s">
        <v>5759</v>
      </c>
      <c r="AH58" t="s">
        <v>5759</v>
      </c>
      <c r="AI58" t="s">
        <v>5759</v>
      </c>
      <c r="AJ58" t="s">
        <v>6366</v>
      </c>
      <c r="AK58" t="s">
        <v>6367</v>
      </c>
      <c r="AL58" t="s">
        <v>6368</v>
      </c>
      <c r="AM58" t="s">
        <v>6366</v>
      </c>
      <c r="AN58" t="s">
        <v>6361</v>
      </c>
    </row>
    <row r="59" spans="1:40" x14ac:dyDescent="0.15">
      <c r="A59">
        <v>58</v>
      </c>
      <c r="B59" t="s">
        <v>6369</v>
      </c>
      <c r="C59" t="s">
        <v>2644</v>
      </c>
      <c r="D59"/>
      <c r="E59" t="str">
        <f t="shared" si="0"/>
        <v>_</v>
      </c>
      <c r="F59"/>
      <c r="G59"/>
      <c r="H59"/>
      <c r="I59" t="s">
        <v>5750</v>
      </c>
      <c r="J59" t="s">
        <v>6370</v>
      </c>
      <c r="K59" t="s">
        <v>2646</v>
      </c>
      <c r="L59" t="s">
        <v>2646</v>
      </c>
      <c r="M59"/>
      <c r="N59" t="s">
        <v>6371</v>
      </c>
      <c r="O59"/>
      <c r="P59"/>
      <c r="Q59"/>
      <c r="R59" t="s">
        <v>6372</v>
      </c>
      <c r="T59"/>
      <c r="U59" t="s">
        <v>2633</v>
      </c>
      <c r="V59" t="s">
        <v>2648</v>
      </c>
      <c r="W59" t="s">
        <v>2649</v>
      </c>
      <c r="X59" t="s">
        <v>6373</v>
      </c>
      <c r="Y59" t="s">
        <v>5755</v>
      </c>
      <c r="Z59" t="s">
        <v>5788</v>
      </c>
      <c r="AA59" t="s">
        <v>2647</v>
      </c>
      <c r="AB59" t="s">
        <v>6374</v>
      </c>
      <c r="AC59"/>
      <c r="AD59"/>
      <c r="AE59"/>
      <c r="AF59" t="s">
        <v>6375</v>
      </c>
      <c r="AG59" t="s">
        <v>5759</v>
      </c>
      <c r="AH59"/>
      <c r="AI59" t="s">
        <v>5759</v>
      </c>
      <c r="AJ59" t="s">
        <v>6376</v>
      </c>
      <c r="AK59"/>
      <c r="AL59"/>
      <c r="AM59"/>
      <c r="AN59"/>
    </row>
    <row r="60" spans="1:40" x14ac:dyDescent="0.15">
      <c r="A60">
        <v>59</v>
      </c>
      <c r="B60" t="s">
        <v>6377</v>
      </c>
      <c r="C60" t="s">
        <v>2275</v>
      </c>
      <c r="D60"/>
      <c r="E60" t="str">
        <f t="shared" si="0"/>
        <v>_</v>
      </c>
      <c r="F60"/>
      <c r="G60"/>
      <c r="H60"/>
      <c r="I60" t="s">
        <v>5750</v>
      </c>
      <c r="J60" t="s">
        <v>6378</v>
      </c>
      <c r="K60" t="s">
        <v>2278</v>
      </c>
      <c r="L60" t="s">
        <v>2278</v>
      </c>
      <c r="M60"/>
      <c r="N60" t="s">
        <v>6379</v>
      </c>
      <c r="O60" t="s">
        <v>5849</v>
      </c>
      <c r="P60" t="s">
        <v>6380</v>
      </c>
      <c r="Q60" t="s">
        <v>6381</v>
      </c>
      <c r="R60" t="s">
        <v>6382</v>
      </c>
      <c r="T60"/>
      <c r="U60" t="s">
        <v>2280</v>
      </c>
      <c r="V60" t="s">
        <v>2281</v>
      </c>
      <c r="W60" t="s">
        <v>2282</v>
      </c>
      <c r="X60" t="s">
        <v>6383</v>
      </c>
      <c r="Y60" t="s">
        <v>5755</v>
      </c>
      <c r="Z60" t="s">
        <v>6384</v>
      </c>
      <c r="AA60" t="s">
        <v>2279</v>
      </c>
      <c r="AB60" t="s">
        <v>6385</v>
      </c>
      <c r="AC60"/>
      <c r="AD60"/>
      <c r="AE60" t="s">
        <v>6386</v>
      </c>
      <c r="AF60" t="s">
        <v>6387</v>
      </c>
      <c r="AG60" t="s">
        <v>6388</v>
      </c>
      <c r="AH60"/>
      <c r="AI60" t="s">
        <v>6388</v>
      </c>
      <c r="AJ60" t="s">
        <v>6389</v>
      </c>
      <c r="AK60" t="s">
        <v>6390</v>
      </c>
      <c r="AL60" t="s">
        <v>6391</v>
      </c>
      <c r="AM60" t="s">
        <v>6390</v>
      </c>
      <c r="AN60" t="s">
        <v>6391</v>
      </c>
    </row>
    <row r="61" spans="1:40" x14ac:dyDescent="0.15">
      <c r="A61">
        <v>60</v>
      </c>
      <c r="B61" t="s">
        <v>6392</v>
      </c>
      <c r="C61" t="s">
        <v>2119</v>
      </c>
      <c r="D61" t="s">
        <v>6393</v>
      </c>
      <c r="E61" t="str">
        <f t="shared" si="0"/>
        <v>JP3588794</v>
      </c>
      <c r="F61"/>
      <c r="G61"/>
      <c r="H61"/>
      <c r="I61" t="s">
        <v>5750</v>
      </c>
      <c r="J61" t="s">
        <v>6394</v>
      </c>
      <c r="K61" t="s">
        <v>2123</v>
      </c>
      <c r="L61" t="s">
        <v>2123</v>
      </c>
      <c r="M61" t="s">
        <v>2123</v>
      </c>
      <c r="N61" t="s">
        <v>6395</v>
      </c>
      <c r="O61"/>
      <c r="P61"/>
      <c r="Q61"/>
      <c r="R61" t="s">
        <v>6396</v>
      </c>
      <c r="T61" t="s">
        <v>6397</v>
      </c>
      <c r="U61" t="s">
        <v>2125</v>
      </c>
      <c r="V61" t="s">
        <v>2126</v>
      </c>
      <c r="W61" t="s">
        <v>2127</v>
      </c>
      <c r="X61" t="s">
        <v>6398</v>
      </c>
      <c r="Y61" t="s">
        <v>6154</v>
      </c>
      <c r="Z61" t="s">
        <v>6203</v>
      </c>
      <c r="AA61" t="s">
        <v>2124</v>
      </c>
      <c r="AB61" t="s">
        <v>6399</v>
      </c>
      <c r="AC61" t="s">
        <v>6400</v>
      </c>
      <c r="AD61"/>
      <c r="AE61" t="s">
        <v>6401</v>
      </c>
      <c r="AF61" t="s">
        <v>6402</v>
      </c>
      <c r="AG61" t="s">
        <v>5759</v>
      </c>
      <c r="AH61" t="s">
        <v>5759</v>
      </c>
      <c r="AI61" t="s">
        <v>5759</v>
      </c>
      <c r="AJ61" t="s">
        <v>6403</v>
      </c>
      <c r="AK61"/>
      <c r="AL61"/>
      <c r="AM61"/>
      <c r="AN61"/>
    </row>
    <row r="62" spans="1:40" x14ac:dyDescent="0.15">
      <c r="A62">
        <v>61</v>
      </c>
      <c r="B62" t="s">
        <v>4997</v>
      </c>
      <c r="C62" t="s">
        <v>2092</v>
      </c>
      <c r="D62"/>
      <c r="E62" t="str">
        <f t="shared" si="0"/>
        <v>_</v>
      </c>
      <c r="F62"/>
      <c r="G62"/>
      <c r="H62"/>
      <c r="I62" t="s">
        <v>5750</v>
      </c>
      <c r="J62" t="s">
        <v>6404</v>
      </c>
      <c r="K62" t="s">
        <v>2096</v>
      </c>
      <c r="L62" t="s">
        <v>2096</v>
      </c>
      <c r="M62"/>
      <c r="N62" t="s">
        <v>6405</v>
      </c>
      <c r="O62"/>
      <c r="P62"/>
      <c r="Q62"/>
      <c r="R62" t="s">
        <v>6108</v>
      </c>
      <c r="T62"/>
      <c r="U62" t="s">
        <v>2098</v>
      </c>
      <c r="V62" t="s">
        <v>2099</v>
      </c>
      <c r="W62" t="s">
        <v>2100</v>
      </c>
      <c r="X62" t="s">
        <v>2095</v>
      </c>
      <c r="Y62" t="s">
        <v>5755</v>
      </c>
      <c r="Z62" t="s">
        <v>5905</v>
      </c>
      <c r="AA62" t="s">
        <v>2097</v>
      </c>
      <c r="AB62" t="s">
        <v>6406</v>
      </c>
      <c r="AC62" t="s">
        <v>6407</v>
      </c>
      <c r="AD62"/>
      <c r="AE62" t="s">
        <v>6408</v>
      </c>
      <c r="AF62" t="s">
        <v>6409</v>
      </c>
      <c r="AG62" t="s">
        <v>5759</v>
      </c>
      <c r="AH62"/>
      <c r="AI62" t="s">
        <v>5759</v>
      </c>
      <c r="AJ62" t="s">
        <v>6410</v>
      </c>
      <c r="AK62"/>
      <c r="AL62"/>
      <c r="AM62"/>
      <c r="AN62"/>
    </row>
    <row r="63" spans="1:40" x14ac:dyDescent="0.15">
      <c r="A63">
        <v>62</v>
      </c>
      <c r="B63" t="s">
        <v>6411</v>
      </c>
      <c r="C63" t="s">
        <v>2010</v>
      </c>
      <c r="D63"/>
      <c r="E63" t="str">
        <f t="shared" si="0"/>
        <v>_</v>
      </c>
      <c r="F63"/>
      <c r="G63"/>
      <c r="H63"/>
      <c r="I63" t="s">
        <v>5750</v>
      </c>
      <c r="J63" t="s">
        <v>6412</v>
      </c>
      <c r="K63" t="s">
        <v>2012</v>
      </c>
      <c r="L63" t="s">
        <v>2012</v>
      </c>
      <c r="M63"/>
      <c r="N63" t="s">
        <v>6413</v>
      </c>
      <c r="O63"/>
      <c r="P63"/>
      <c r="Q63"/>
      <c r="R63" t="s">
        <v>6414</v>
      </c>
      <c r="T63"/>
      <c r="U63" t="s">
        <v>1996</v>
      </c>
      <c r="V63" t="s">
        <v>2014</v>
      </c>
      <c r="W63" t="s">
        <v>2015</v>
      </c>
      <c r="X63" t="s">
        <v>6415</v>
      </c>
      <c r="Y63" t="s">
        <v>5755</v>
      </c>
      <c r="Z63" t="s">
        <v>5905</v>
      </c>
      <c r="AA63" t="s">
        <v>2013</v>
      </c>
      <c r="AB63" t="s">
        <v>6416</v>
      </c>
      <c r="AC63" t="s">
        <v>6417</v>
      </c>
      <c r="AD63"/>
      <c r="AE63"/>
      <c r="AF63" t="s">
        <v>6418</v>
      </c>
      <c r="AG63" t="s">
        <v>5759</v>
      </c>
      <c r="AH63"/>
      <c r="AI63" t="s">
        <v>5759</v>
      </c>
      <c r="AJ63" t="s">
        <v>6419</v>
      </c>
      <c r="AK63"/>
      <c r="AL63"/>
      <c r="AM63"/>
      <c r="AN63"/>
    </row>
    <row r="64" spans="1:40" x14ac:dyDescent="0.15">
      <c r="A64">
        <v>63</v>
      </c>
      <c r="B64" t="s">
        <v>5058</v>
      </c>
      <c r="C64" t="s">
        <v>2309</v>
      </c>
      <c r="D64"/>
      <c r="E64" t="str">
        <f t="shared" si="0"/>
        <v>_</v>
      </c>
      <c r="F64"/>
      <c r="G64"/>
      <c r="H64"/>
      <c r="I64" t="s">
        <v>5750</v>
      </c>
      <c r="J64" t="s">
        <v>6382</v>
      </c>
      <c r="K64" t="s">
        <v>2311</v>
      </c>
      <c r="L64" t="s">
        <v>2311</v>
      </c>
      <c r="M64"/>
      <c r="N64" t="s">
        <v>6420</v>
      </c>
      <c r="O64"/>
      <c r="P64"/>
      <c r="Q64"/>
      <c r="R64" t="s">
        <v>6421</v>
      </c>
      <c r="T64"/>
      <c r="U64" t="s">
        <v>2313</v>
      </c>
      <c r="V64" t="s">
        <v>2314</v>
      </c>
      <c r="W64" t="s">
        <v>2315</v>
      </c>
      <c r="X64" t="s">
        <v>2310</v>
      </c>
      <c r="Y64" t="s">
        <v>5755</v>
      </c>
      <c r="Z64" t="s">
        <v>6422</v>
      </c>
      <c r="AA64" t="s">
        <v>2312</v>
      </c>
      <c r="AB64" t="s">
        <v>6423</v>
      </c>
      <c r="AC64" t="s">
        <v>6424</v>
      </c>
      <c r="AD64"/>
      <c r="AE64" t="s">
        <v>6425</v>
      </c>
      <c r="AF64" t="s">
        <v>6426</v>
      </c>
      <c r="AG64" t="s">
        <v>5759</v>
      </c>
      <c r="AH64"/>
      <c r="AI64" t="s">
        <v>5759</v>
      </c>
      <c r="AJ64" t="s">
        <v>6427</v>
      </c>
      <c r="AK64"/>
      <c r="AL64"/>
      <c r="AM64"/>
      <c r="AN64"/>
    </row>
    <row r="65" spans="1:40" x14ac:dyDescent="0.15">
      <c r="A65">
        <v>64</v>
      </c>
      <c r="B65" t="s">
        <v>4690</v>
      </c>
      <c r="C65" t="s">
        <v>2244</v>
      </c>
      <c r="D65"/>
      <c r="E65" t="str">
        <f t="shared" si="0"/>
        <v>_</v>
      </c>
      <c r="F65"/>
      <c r="G65"/>
      <c r="H65"/>
      <c r="I65" t="s">
        <v>5750</v>
      </c>
      <c r="J65" t="s">
        <v>6428</v>
      </c>
      <c r="K65" t="s">
        <v>2248</v>
      </c>
      <c r="L65" t="s">
        <v>2248</v>
      </c>
      <c r="M65"/>
      <c r="N65" t="s">
        <v>6299</v>
      </c>
      <c r="O65"/>
      <c r="P65"/>
      <c r="Q65"/>
      <c r="R65" t="s">
        <v>6429</v>
      </c>
      <c r="T65"/>
      <c r="U65" t="s">
        <v>2250</v>
      </c>
      <c r="V65" t="s">
        <v>2251</v>
      </c>
      <c r="W65"/>
      <c r="X65" t="s">
        <v>6430</v>
      </c>
      <c r="Y65" t="s">
        <v>5755</v>
      </c>
      <c r="Z65" t="s">
        <v>5788</v>
      </c>
      <c r="AA65" t="s">
        <v>2249</v>
      </c>
      <c r="AB65" t="s">
        <v>6431</v>
      </c>
      <c r="AC65"/>
      <c r="AD65"/>
      <c r="AE65"/>
      <c r="AF65" t="s">
        <v>6432</v>
      </c>
      <c r="AG65" t="s">
        <v>5759</v>
      </c>
      <c r="AH65"/>
      <c r="AI65" t="s">
        <v>5759</v>
      </c>
      <c r="AJ65" t="s">
        <v>6433</v>
      </c>
      <c r="AK65"/>
      <c r="AL65"/>
      <c r="AM65"/>
      <c r="AN65"/>
    </row>
    <row r="66" spans="1:40" x14ac:dyDescent="0.15">
      <c r="A66">
        <v>65</v>
      </c>
      <c r="B66" t="s">
        <v>5087</v>
      </c>
      <c r="C66" t="s">
        <v>2460</v>
      </c>
      <c r="D66"/>
      <c r="E66" t="str">
        <f t="shared" si="0"/>
        <v>_</v>
      </c>
      <c r="F66"/>
      <c r="G66"/>
      <c r="H66"/>
      <c r="I66" t="s">
        <v>5750</v>
      </c>
      <c r="J66" t="s">
        <v>6434</v>
      </c>
      <c r="K66" t="s">
        <v>2462</v>
      </c>
      <c r="L66" t="s">
        <v>2462</v>
      </c>
      <c r="M66"/>
      <c r="N66" t="s">
        <v>6435</v>
      </c>
      <c r="O66" t="s">
        <v>6060</v>
      </c>
      <c r="P66" t="s">
        <v>6436</v>
      </c>
      <c r="Q66" t="s">
        <v>6437</v>
      </c>
      <c r="R66" t="s">
        <v>6438</v>
      </c>
      <c r="T66"/>
      <c r="U66" t="s">
        <v>2464</v>
      </c>
      <c r="V66" t="s">
        <v>2465</v>
      </c>
      <c r="W66" t="s">
        <v>2466</v>
      </c>
      <c r="X66" t="s">
        <v>6439</v>
      </c>
      <c r="Y66" t="s">
        <v>5755</v>
      </c>
      <c r="Z66" t="s">
        <v>6384</v>
      </c>
      <c r="AA66" t="s">
        <v>2463</v>
      </c>
      <c r="AB66" t="s">
        <v>6440</v>
      </c>
      <c r="AC66" t="s">
        <v>6441</v>
      </c>
      <c r="AD66"/>
      <c r="AE66"/>
      <c r="AF66" t="s">
        <v>6442</v>
      </c>
      <c r="AG66" t="s">
        <v>5759</v>
      </c>
      <c r="AH66"/>
      <c r="AI66" t="s">
        <v>5759</v>
      </c>
      <c r="AJ66" t="s">
        <v>6443</v>
      </c>
      <c r="AK66" t="s">
        <v>6443</v>
      </c>
      <c r="AL66" t="s">
        <v>6439</v>
      </c>
      <c r="AM66" t="s">
        <v>6443</v>
      </c>
      <c r="AN66" t="s">
        <v>6439</v>
      </c>
    </row>
    <row r="67" spans="1:40" x14ac:dyDescent="0.15">
      <c r="A67">
        <v>66</v>
      </c>
      <c r="B67" t="s">
        <v>6444</v>
      </c>
      <c r="C67" t="s">
        <v>1145</v>
      </c>
      <c r="D67"/>
      <c r="E67" t="str">
        <f t="shared" ref="E67:E130" si="1">IF(LEFT(D67)="特","JP"&amp;MID(D67,4,LEN(D67)-4),IF(LEFT(D67)="実","実登"&amp;MID(D67,4,LEN(D67)-4),IF(D67="","_",D67)))</f>
        <v>_</v>
      </c>
      <c r="F67"/>
      <c r="G67"/>
      <c r="H67"/>
      <c r="I67" t="s">
        <v>5750</v>
      </c>
      <c r="J67" t="s">
        <v>6445</v>
      </c>
      <c r="K67" t="s">
        <v>1147</v>
      </c>
      <c r="L67" t="s">
        <v>1147</v>
      </c>
      <c r="M67"/>
      <c r="N67" t="s">
        <v>6446</v>
      </c>
      <c r="O67"/>
      <c r="P67"/>
      <c r="Q67"/>
      <c r="R67" t="s">
        <v>6447</v>
      </c>
      <c r="T67"/>
      <c r="U67" t="s">
        <v>1149</v>
      </c>
      <c r="V67" t="s">
        <v>1150</v>
      </c>
      <c r="W67" t="s">
        <v>1151</v>
      </c>
      <c r="X67" t="s">
        <v>1146</v>
      </c>
      <c r="Y67" t="s">
        <v>5755</v>
      </c>
      <c r="Z67" t="s">
        <v>5905</v>
      </c>
      <c r="AA67" t="s">
        <v>1148</v>
      </c>
      <c r="AB67" t="s">
        <v>6448</v>
      </c>
      <c r="AC67" t="s">
        <v>6449</v>
      </c>
      <c r="AD67" t="s">
        <v>6450</v>
      </c>
      <c r="AE67" t="s">
        <v>6451</v>
      </c>
      <c r="AF67" t="s">
        <v>6452</v>
      </c>
      <c r="AG67" t="s">
        <v>5759</v>
      </c>
      <c r="AH67"/>
      <c r="AI67" t="s">
        <v>5759</v>
      </c>
      <c r="AJ67" t="s">
        <v>6453</v>
      </c>
      <c r="AK67"/>
      <c r="AL67"/>
      <c r="AM67"/>
      <c r="AN67"/>
    </row>
    <row r="68" spans="1:40" x14ac:dyDescent="0.15">
      <c r="A68">
        <v>67</v>
      </c>
      <c r="B68" t="s">
        <v>6454</v>
      </c>
      <c r="C68" t="s">
        <v>2202</v>
      </c>
      <c r="D68" t="s">
        <v>6455</v>
      </c>
      <c r="E68" t="str">
        <f t="shared" si="1"/>
        <v>JP4723116</v>
      </c>
      <c r="F68"/>
      <c r="G68"/>
      <c r="H68"/>
      <c r="I68" t="s">
        <v>5750</v>
      </c>
      <c r="J68" t="s">
        <v>6456</v>
      </c>
      <c r="K68" t="s">
        <v>2206</v>
      </c>
      <c r="L68" t="s">
        <v>2206</v>
      </c>
      <c r="M68" t="s">
        <v>2206</v>
      </c>
      <c r="N68" t="s">
        <v>6457</v>
      </c>
      <c r="O68"/>
      <c r="P68"/>
      <c r="Q68"/>
      <c r="R68" t="s">
        <v>6458</v>
      </c>
      <c r="T68" t="s">
        <v>6459</v>
      </c>
      <c r="U68" t="s">
        <v>2208</v>
      </c>
      <c r="V68" t="s">
        <v>2209</v>
      </c>
      <c r="W68" t="s">
        <v>2210</v>
      </c>
      <c r="X68" t="s">
        <v>6460</v>
      </c>
      <c r="Y68" t="s">
        <v>6154</v>
      </c>
      <c r="Z68" t="s">
        <v>6203</v>
      </c>
      <c r="AA68" t="s">
        <v>2207</v>
      </c>
      <c r="AB68" t="s">
        <v>6461</v>
      </c>
      <c r="AC68" t="s">
        <v>6462</v>
      </c>
      <c r="AD68"/>
      <c r="AE68"/>
      <c r="AF68" t="s">
        <v>6463</v>
      </c>
      <c r="AG68" t="s">
        <v>5759</v>
      </c>
      <c r="AH68" t="s">
        <v>5759</v>
      </c>
      <c r="AI68" t="s">
        <v>5759</v>
      </c>
      <c r="AJ68" t="s">
        <v>6464</v>
      </c>
      <c r="AK68"/>
      <c r="AL68"/>
      <c r="AM68"/>
      <c r="AN68"/>
    </row>
    <row r="69" spans="1:40" x14ac:dyDescent="0.15">
      <c r="A69">
        <v>68</v>
      </c>
      <c r="B69" t="s">
        <v>5032</v>
      </c>
      <c r="C69" t="s">
        <v>2188</v>
      </c>
      <c r="D69"/>
      <c r="E69" t="str">
        <f t="shared" si="1"/>
        <v>_</v>
      </c>
      <c r="F69"/>
      <c r="G69"/>
      <c r="H69"/>
      <c r="I69" t="s">
        <v>5750</v>
      </c>
      <c r="J69" t="s">
        <v>6465</v>
      </c>
      <c r="K69" t="s">
        <v>2190</v>
      </c>
      <c r="L69" t="s">
        <v>2190</v>
      </c>
      <c r="M69"/>
      <c r="N69" t="s">
        <v>6466</v>
      </c>
      <c r="O69"/>
      <c r="P69"/>
      <c r="Q69"/>
      <c r="R69" t="s">
        <v>6467</v>
      </c>
      <c r="T69"/>
      <c r="U69" t="s">
        <v>2192</v>
      </c>
      <c r="V69" t="s">
        <v>2193</v>
      </c>
      <c r="W69" t="s">
        <v>2194</v>
      </c>
      <c r="X69" t="s">
        <v>2189</v>
      </c>
      <c r="Y69" t="s">
        <v>5755</v>
      </c>
      <c r="Z69" t="s">
        <v>5788</v>
      </c>
      <c r="AA69" t="s">
        <v>2191</v>
      </c>
      <c r="AB69" t="s">
        <v>6468</v>
      </c>
      <c r="AC69"/>
      <c r="AD69"/>
      <c r="AE69"/>
      <c r="AF69" t="s">
        <v>6469</v>
      </c>
      <c r="AG69" t="s">
        <v>5759</v>
      </c>
      <c r="AH69"/>
      <c r="AI69" t="s">
        <v>5759</v>
      </c>
      <c r="AJ69" t="s">
        <v>6470</v>
      </c>
      <c r="AK69"/>
      <c r="AL69"/>
      <c r="AM69"/>
      <c r="AN69"/>
    </row>
    <row r="70" spans="1:40" x14ac:dyDescent="0.15">
      <c r="A70">
        <v>69</v>
      </c>
      <c r="B70" t="s">
        <v>6471</v>
      </c>
      <c r="C70" t="s">
        <v>1225</v>
      </c>
      <c r="D70" t="s">
        <v>6472</v>
      </c>
      <c r="E70" t="str">
        <f t="shared" si="1"/>
        <v>JP4693317</v>
      </c>
      <c r="F70"/>
      <c r="G70"/>
      <c r="H70"/>
      <c r="I70" t="s">
        <v>5750</v>
      </c>
      <c r="J70" t="s">
        <v>6473</v>
      </c>
      <c r="K70" t="s">
        <v>1229</v>
      </c>
      <c r="L70" t="s">
        <v>1229</v>
      </c>
      <c r="M70" t="s">
        <v>1229</v>
      </c>
      <c r="N70" t="s">
        <v>6474</v>
      </c>
      <c r="O70"/>
      <c r="P70"/>
      <c r="Q70"/>
      <c r="R70" t="s">
        <v>6475</v>
      </c>
      <c r="T70" t="s">
        <v>6476</v>
      </c>
      <c r="U70" t="s">
        <v>1231</v>
      </c>
      <c r="V70" t="s">
        <v>1232</v>
      </c>
      <c r="W70" t="s">
        <v>1233</v>
      </c>
      <c r="X70" t="s">
        <v>6477</v>
      </c>
      <c r="Y70" t="s">
        <v>6154</v>
      </c>
      <c r="Z70" t="s">
        <v>6203</v>
      </c>
      <c r="AA70" t="s">
        <v>1230</v>
      </c>
      <c r="AB70" t="s">
        <v>6478</v>
      </c>
      <c r="AC70" t="s">
        <v>6479</v>
      </c>
      <c r="AD70"/>
      <c r="AE70"/>
      <c r="AF70" t="s">
        <v>6480</v>
      </c>
      <c r="AG70" t="s">
        <v>5759</v>
      </c>
      <c r="AH70" t="s">
        <v>5759</v>
      </c>
      <c r="AI70" t="s">
        <v>5759</v>
      </c>
      <c r="AJ70" t="s">
        <v>6481</v>
      </c>
      <c r="AK70"/>
      <c r="AL70"/>
      <c r="AM70"/>
      <c r="AN70"/>
    </row>
    <row r="71" spans="1:40" x14ac:dyDescent="0.15">
      <c r="A71">
        <v>70</v>
      </c>
      <c r="B71" t="s">
        <v>6482</v>
      </c>
      <c r="C71" t="s">
        <v>2354</v>
      </c>
      <c r="D71" t="s">
        <v>6483</v>
      </c>
      <c r="E71" t="str">
        <f t="shared" si="1"/>
        <v>JP3997477</v>
      </c>
      <c r="F71"/>
      <c r="G71"/>
      <c r="H71"/>
      <c r="I71" t="s">
        <v>5750</v>
      </c>
      <c r="J71" t="s">
        <v>6484</v>
      </c>
      <c r="K71" t="s">
        <v>2332</v>
      </c>
      <c r="L71" t="s">
        <v>2332</v>
      </c>
      <c r="M71" t="s">
        <v>2332</v>
      </c>
      <c r="N71" t="s">
        <v>6485</v>
      </c>
      <c r="O71" t="s">
        <v>5750</v>
      </c>
      <c r="P71" t="s">
        <v>6486</v>
      </c>
      <c r="Q71" t="s">
        <v>6487</v>
      </c>
      <c r="R71" t="s">
        <v>6488</v>
      </c>
      <c r="T71" t="s">
        <v>6489</v>
      </c>
      <c r="U71" t="s">
        <v>2361</v>
      </c>
      <c r="V71" t="s">
        <v>2362</v>
      </c>
      <c r="W71" t="s">
        <v>2363</v>
      </c>
      <c r="X71" t="s">
        <v>6490</v>
      </c>
      <c r="Y71" t="s">
        <v>6154</v>
      </c>
      <c r="Z71" t="s">
        <v>6203</v>
      </c>
      <c r="AA71" t="s">
        <v>2360</v>
      </c>
      <c r="AB71" t="s">
        <v>6491</v>
      </c>
      <c r="AC71" t="s">
        <v>6492</v>
      </c>
      <c r="AD71"/>
      <c r="AE71" t="s">
        <v>6493</v>
      </c>
      <c r="AF71" t="s">
        <v>6494</v>
      </c>
      <c r="AG71" t="s">
        <v>5759</v>
      </c>
      <c r="AH71" t="s">
        <v>5759</v>
      </c>
      <c r="AI71" t="s">
        <v>5759</v>
      </c>
      <c r="AJ71" t="s">
        <v>6495</v>
      </c>
      <c r="AK71" t="s">
        <v>6496</v>
      </c>
      <c r="AL71" t="s">
        <v>6497</v>
      </c>
      <c r="AM71" t="s">
        <v>6495</v>
      </c>
      <c r="AN71" t="s">
        <v>6490</v>
      </c>
    </row>
    <row r="72" spans="1:40" x14ac:dyDescent="0.15">
      <c r="A72">
        <v>71</v>
      </c>
      <c r="B72" t="s">
        <v>6498</v>
      </c>
      <c r="C72" t="s">
        <v>1188</v>
      </c>
      <c r="D72"/>
      <c r="E72" t="str">
        <f t="shared" si="1"/>
        <v>_</v>
      </c>
      <c r="F72"/>
      <c r="G72"/>
      <c r="H72"/>
      <c r="I72" t="s">
        <v>5750</v>
      </c>
      <c r="J72" t="s">
        <v>6499</v>
      </c>
      <c r="K72" t="s">
        <v>1176</v>
      </c>
      <c r="L72" t="s">
        <v>1176</v>
      </c>
      <c r="M72"/>
      <c r="N72" t="s">
        <v>6500</v>
      </c>
      <c r="O72"/>
      <c r="P72"/>
      <c r="Q72"/>
      <c r="R72" t="s">
        <v>6501</v>
      </c>
      <c r="T72"/>
      <c r="U72" t="s">
        <v>1191</v>
      </c>
      <c r="V72" t="s">
        <v>1192</v>
      </c>
      <c r="W72" t="s">
        <v>1193</v>
      </c>
      <c r="X72" t="s">
        <v>6502</v>
      </c>
      <c r="Y72" t="s">
        <v>5755</v>
      </c>
      <c r="Z72" t="s">
        <v>6384</v>
      </c>
      <c r="AA72" t="s">
        <v>1190</v>
      </c>
      <c r="AB72" t="s">
        <v>6503</v>
      </c>
      <c r="AC72" t="s">
        <v>6504</v>
      </c>
      <c r="AD72"/>
      <c r="AE72" t="s">
        <v>6505</v>
      </c>
      <c r="AF72" t="s">
        <v>6506</v>
      </c>
      <c r="AG72" t="s">
        <v>5759</v>
      </c>
      <c r="AH72"/>
      <c r="AI72" t="s">
        <v>5759</v>
      </c>
      <c r="AJ72" t="s">
        <v>6507</v>
      </c>
      <c r="AK72"/>
      <c r="AL72"/>
      <c r="AM72"/>
      <c r="AN72"/>
    </row>
    <row r="73" spans="1:40" x14ac:dyDescent="0.15">
      <c r="A73">
        <v>72</v>
      </c>
      <c r="B73" t="s">
        <v>4835</v>
      </c>
      <c r="C73" t="s">
        <v>2628</v>
      </c>
      <c r="D73" t="s">
        <v>6508</v>
      </c>
      <c r="E73" t="str">
        <f t="shared" si="1"/>
        <v>JP4246659</v>
      </c>
      <c r="F73"/>
      <c r="G73"/>
      <c r="H73"/>
      <c r="I73" t="s">
        <v>5750</v>
      </c>
      <c r="J73" t="s">
        <v>6509</v>
      </c>
      <c r="K73" t="s">
        <v>2632</v>
      </c>
      <c r="L73" t="s">
        <v>2632</v>
      </c>
      <c r="M73" t="s">
        <v>2632</v>
      </c>
      <c r="N73" t="s">
        <v>2615</v>
      </c>
      <c r="O73" t="s">
        <v>6060</v>
      </c>
      <c r="P73" t="s">
        <v>6510</v>
      </c>
      <c r="Q73" t="s">
        <v>6511</v>
      </c>
      <c r="R73" t="s">
        <v>6512</v>
      </c>
      <c r="T73" t="s">
        <v>6513</v>
      </c>
      <c r="U73" t="s">
        <v>2633</v>
      </c>
      <c r="V73" t="s">
        <v>2634</v>
      </c>
      <c r="W73" t="s">
        <v>2635</v>
      </c>
      <c r="X73" t="s">
        <v>6514</v>
      </c>
      <c r="Y73" t="s">
        <v>6154</v>
      </c>
      <c r="Z73" t="s">
        <v>6203</v>
      </c>
      <c r="AA73" t="s">
        <v>2617</v>
      </c>
      <c r="AB73" t="s">
        <v>6515</v>
      </c>
      <c r="AC73" t="s">
        <v>6516</v>
      </c>
      <c r="AD73"/>
      <c r="AE73" t="s">
        <v>6517</v>
      </c>
      <c r="AF73" t="s">
        <v>6518</v>
      </c>
      <c r="AG73" t="s">
        <v>5759</v>
      </c>
      <c r="AH73" t="s">
        <v>5759</v>
      </c>
      <c r="AI73" t="s">
        <v>5759</v>
      </c>
      <c r="AJ73" t="s">
        <v>6519</v>
      </c>
      <c r="AK73" t="s">
        <v>6519</v>
      </c>
      <c r="AL73" t="s">
        <v>6514</v>
      </c>
      <c r="AM73" t="s">
        <v>6519</v>
      </c>
      <c r="AN73" t="s">
        <v>6514</v>
      </c>
    </row>
    <row r="74" spans="1:40" x14ac:dyDescent="0.15">
      <c r="A74">
        <v>73</v>
      </c>
      <c r="B74" t="s">
        <v>6520</v>
      </c>
      <c r="C74" t="s">
        <v>2133</v>
      </c>
      <c r="D74" t="s">
        <v>6521</v>
      </c>
      <c r="E74" t="str">
        <f t="shared" si="1"/>
        <v>実登977839</v>
      </c>
      <c r="F74" t="s">
        <v>6520</v>
      </c>
      <c r="G74"/>
      <c r="H74"/>
      <c r="I74" t="s">
        <v>5750</v>
      </c>
      <c r="J74" t="s">
        <v>6522</v>
      </c>
      <c r="K74" t="s">
        <v>2137</v>
      </c>
      <c r="L74" t="s">
        <v>2137</v>
      </c>
      <c r="M74"/>
      <c r="N74" t="s">
        <v>6523</v>
      </c>
      <c r="O74"/>
      <c r="P74"/>
      <c r="Q74"/>
      <c r="R74" s="492" t="s">
        <v>6524</v>
      </c>
      <c r="T74" t="s">
        <v>6524</v>
      </c>
      <c r="U74" t="s">
        <v>2138</v>
      </c>
      <c r="V74" t="s">
        <v>2139</v>
      </c>
      <c r="W74" t="s">
        <v>2140</v>
      </c>
      <c r="X74" t="s">
        <v>6525</v>
      </c>
      <c r="Y74" t="s">
        <v>5755</v>
      </c>
      <c r="Z74" t="s">
        <v>6526</v>
      </c>
      <c r="AA74"/>
      <c r="AB74" t="s">
        <v>6527</v>
      </c>
      <c r="AC74"/>
      <c r="AD74"/>
      <c r="AE74"/>
      <c r="AF74" t="s">
        <v>6528</v>
      </c>
      <c r="AG74" t="s">
        <v>5759</v>
      </c>
      <c r="AH74"/>
      <c r="AI74" t="s">
        <v>5759</v>
      </c>
      <c r="AJ74" t="s">
        <v>6529</v>
      </c>
      <c r="AK74"/>
      <c r="AL74"/>
      <c r="AM74"/>
      <c r="AN74"/>
    </row>
    <row r="75" spans="1:40" x14ac:dyDescent="0.15">
      <c r="A75">
        <v>74</v>
      </c>
      <c r="B75" t="s">
        <v>6530</v>
      </c>
      <c r="C75" t="s">
        <v>350</v>
      </c>
      <c r="D75" t="s">
        <v>6531</v>
      </c>
      <c r="E75" t="str">
        <f t="shared" si="1"/>
        <v>実登1131584</v>
      </c>
      <c r="F75" t="s">
        <v>6530</v>
      </c>
      <c r="G75"/>
      <c r="H75"/>
      <c r="I75" t="s">
        <v>5750</v>
      </c>
      <c r="J75" t="s">
        <v>6532</v>
      </c>
      <c r="K75" t="s">
        <v>354</v>
      </c>
      <c r="L75" t="s">
        <v>354</v>
      </c>
      <c r="M75" t="s">
        <v>354</v>
      </c>
      <c r="N75" t="s">
        <v>6533</v>
      </c>
      <c r="O75" t="s">
        <v>6534</v>
      </c>
      <c r="P75"/>
      <c r="Q75" t="s">
        <v>6535</v>
      </c>
      <c r="R75" s="492" t="s">
        <v>6536</v>
      </c>
      <c r="T75" t="s">
        <v>6536</v>
      </c>
      <c r="U75" t="s">
        <v>355</v>
      </c>
      <c r="V75" t="s">
        <v>356</v>
      </c>
      <c r="W75" t="s">
        <v>357</v>
      </c>
      <c r="X75" t="s">
        <v>6537</v>
      </c>
      <c r="Y75" t="s">
        <v>5755</v>
      </c>
      <c r="Z75" t="s">
        <v>5779</v>
      </c>
      <c r="AA75"/>
      <c r="AB75" t="s">
        <v>6538</v>
      </c>
      <c r="AC75"/>
      <c r="AD75"/>
      <c r="AE75"/>
      <c r="AF75" t="s">
        <v>6539</v>
      </c>
      <c r="AG75" t="s">
        <v>5759</v>
      </c>
      <c r="AH75"/>
      <c r="AI75" t="s">
        <v>5759</v>
      </c>
      <c r="AJ75" t="s">
        <v>6540</v>
      </c>
      <c r="AK75"/>
      <c r="AL75"/>
      <c r="AM75"/>
      <c r="AN75"/>
    </row>
    <row r="76" spans="1:40" x14ac:dyDescent="0.15">
      <c r="A76">
        <v>75</v>
      </c>
      <c r="B76" t="s">
        <v>6541</v>
      </c>
      <c r="C76" t="s">
        <v>2046</v>
      </c>
      <c r="D76"/>
      <c r="E76" t="str">
        <f t="shared" si="1"/>
        <v>_</v>
      </c>
      <c r="F76"/>
      <c r="G76"/>
      <c r="H76"/>
      <c r="I76" t="s">
        <v>5750</v>
      </c>
      <c r="J76" t="s">
        <v>6542</v>
      </c>
      <c r="K76" t="s">
        <v>2050</v>
      </c>
      <c r="L76" t="s">
        <v>2050</v>
      </c>
      <c r="M76"/>
      <c r="N76" t="s">
        <v>6543</v>
      </c>
      <c r="O76"/>
      <c r="P76"/>
      <c r="Q76"/>
      <c r="R76" t="s">
        <v>6544</v>
      </c>
      <c r="T76"/>
      <c r="U76" t="s">
        <v>2052</v>
      </c>
      <c r="V76" t="s">
        <v>2053</v>
      </c>
      <c r="W76" t="s">
        <v>2054</v>
      </c>
      <c r="X76" t="s">
        <v>6545</v>
      </c>
      <c r="Y76" t="s">
        <v>5755</v>
      </c>
      <c r="Z76" t="s">
        <v>5905</v>
      </c>
      <c r="AA76" t="s">
        <v>2051</v>
      </c>
      <c r="AB76" t="s">
        <v>6546</v>
      </c>
      <c r="AC76" t="s">
        <v>6547</v>
      </c>
      <c r="AD76"/>
      <c r="AE76"/>
      <c r="AF76" t="s">
        <v>6548</v>
      </c>
      <c r="AG76" t="s">
        <v>5759</v>
      </c>
      <c r="AH76"/>
      <c r="AI76" t="s">
        <v>5759</v>
      </c>
      <c r="AJ76" t="s">
        <v>6549</v>
      </c>
      <c r="AK76"/>
      <c r="AL76"/>
      <c r="AM76"/>
      <c r="AN76"/>
    </row>
    <row r="77" spans="1:40" x14ac:dyDescent="0.15">
      <c r="A77">
        <v>76</v>
      </c>
      <c r="B77" t="s">
        <v>6550</v>
      </c>
      <c r="C77" t="s">
        <v>1756</v>
      </c>
      <c r="D77"/>
      <c r="E77" t="str">
        <f t="shared" si="1"/>
        <v>_</v>
      </c>
      <c r="F77"/>
      <c r="G77"/>
      <c r="H77"/>
      <c r="I77" t="s">
        <v>5750</v>
      </c>
      <c r="J77" t="s">
        <v>6551</v>
      </c>
      <c r="K77" t="s">
        <v>1758</v>
      </c>
      <c r="L77" t="s">
        <v>1758</v>
      </c>
      <c r="M77"/>
      <c r="N77" t="s">
        <v>6552</v>
      </c>
      <c r="O77"/>
      <c r="P77"/>
      <c r="Q77"/>
      <c r="R77" t="s">
        <v>6553</v>
      </c>
      <c r="T77"/>
      <c r="U77" t="s">
        <v>1760</v>
      </c>
      <c r="V77" t="s">
        <v>1761</v>
      </c>
      <c r="W77" t="s">
        <v>1762</v>
      </c>
      <c r="X77" t="s">
        <v>6554</v>
      </c>
      <c r="Y77" t="s">
        <v>5755</v>
      </c>
      <c r="Z77" t="s">
        <v>5788</v>
      </c>
      <c r="AA77" t="s">
        <v>1759</v>
      </c>
      <c r="AB77" t="s">
        <v>6555</v>
      </c>
      <c r="AC77"/>
      <c r="AD77"/>
      <c r="AE77"/>
      <c r="AF77" t="s">
        <v>6556</v>
      </c>
      <c r="AG77" t="s">
        <v>5759</v>
      </c>
      <c r="AH77"/>
      <c r="AI77" t="s">
        <v>5759</v>
      </c>
      <c r="AJ77" t="s">
        <v>6557</v>
      </c>
      <c r="AK77"/>
      <c r="AL77"/>
      <c r="AM77"/>
      <c r="AN77"/>
    </row>
    <row r="78" spans="1:40" x14ac:dyDescent="0.15">
      <c r="A78">
        <v>77</v>
      </c>
      <c r="B78" t="s">
        <v>6558</v>
      </c>
      <c r="C78" t="s">
        <v>281</v>
      </c>
      <c r="D78"/>
      <c r="E78" t="str">
        <f t="shared" si="1"/>
        <v>_</v>
      </c>
      <c r="F78"/>
      <c r="G78"/>
      <c r="H78"/>
      <c r="I78" t="s">
        <v>5750</v>
      </c>
      <c r="J78" t="s">
        <v>6559</v>
      </c>
      <c r="K78" t="s">
        <v>283</v>
      </c>
      <c r="L78" t="s">
        <v>283</v>
      </c>
      <c r="M78"/>
      <c r="N78" t="s">
        <v>6560</v>
      </c>
      <c r="O78"/>
      <c r="P78"/>
      <c r="Q78"/>
      <c r="R78" t="s">
        <v>6561</v>
      </c>
      <c r="T78"/>
      <c r="U78" t="s">
        <v>285</v>
      </c>
      <c r="V78" t="s">
        <v>286</v>
      </c>
      <c r="W78" t="s">
        <v>287</v>
      </c>
      <c r="X78" t="s">
        <v>6562</v>
      </c>
      <c r="Y78" t="s">
        <v>5755</v>
      </c>
      <c r="Z78" t="s">
        <v>5905</v>
      </c>
      <c r="AA78" t="s">
        <v>284</v>
      </c>
      <c r="AB78" t="s">
        <v>6563</v>
      </c>
      <c r="AC78" t="s">
        <v>6564</v>
      </c>
      <c r="AD78"/>
      <c r="AE78"/>
      <c r="AF78" t="s">
        <v>6565</v>
      </c>
      <c r="AG78" t="s">
        <v>5759</v>
      </c>
      <c r="AH78"/>
      <c r="AI78" t="s">
        <v>5759</v>
      </c>
      <c r="AJ78" t="s">
        <v>6566</v>
      </c>
      <c r="AK78"/>
      <c r="AL78"/>
      <c r="AM78"/>
      <c r="AN78"/>
    </row>
    <row r="79" spans="1:40" x14ac:dyDescent="0.15">
      <c r="A79">
        <v>78</v>
      </c>
      <c r="B79" t="s">
        <v>386</v>
      </c>
      <c r="C79" t="s">
        <v>387</v>
      </c>
      <c r="D79"/>
      <c r="E79" t="str">
        <f t="shared" si="1"/>
        <v>_</v>
      </c>
      <c r="F79"/>
      <c r="G79"/>
      <c r="H79"/>
      <c r="I79" t="s">
        <v>5750</v>
      </c>
      <c r="J79" t="s">
        <v>6567</v>
      </c>
      <c r="K79" t="s">
        <v>389</v>
      </c>
      <c r="L79" t="s">
        <v>389</v>
      </c>
      <c r="M79"/>
      <c r="N79" t="s">
        <v>314</v>
      </c>
      <c r="O79"/>
      <c r="P79"/>
      <c r="Q79"/>
      <c r="R79" t="s">
        <v>5945</v>
      </c>
      <c r="T79"/>
      <c r="U79" t="s">
        <v>332</v>
      </c>
      <c r="V79" t="s">
        <v>333</v>
      </c>
      <c r="W79" t="s">
        <v>391</v>
      </c>
      <c r="X79" t="s">
        <v>6568</v>
      </c>
      <c r="Y79" t="s">
        <v>5755</v>
      </c>
      <c r="Z79" t="s">
        <v>5788</v>
      </c>
      <c r="AA79" t="s">
        <v>390</v>
      </c>
      <c r="AB79" t="s">
        <v>6569</v>
      </c>
      <c r="AC79"/>
      <c r="AD79"/>
      <c r="AE79"/>
      <c r="AF79" t="s">
        <v>6570</v>
      </c>
      <c r="AG79" t="s">
        <v>5759</v>
      </c>
      <c r="AH79"/>
      <c r="AI79" t="s">
        <v>5759</v>
      </c>
      <c r="AJ79" t="s">
        <v>6571</v>
      </c>
      <c r="AK79"/>
      <c r="AL79"/>
      <c r="AM79"/>
      <c r="AN79"/>
    </row>
    <row r="80" spans="1:40" x14ac:dyDescent="0.15">
      <c r="A80">
        <v>79</v>
      </c>
      <c r="B80" t="s">
        <v>6572</v>
      </c>
      <c r="C80" t="s">
        <v>1992</v>
      </c>
      <c r="D80"/>
      <c r="E80" t="str">
        <f t="shared" si="1"/>
        <v>_</v>
      </c>
      <c r="F80"/>
      <c r="G80"/>
      <c r="H80"/>
      <c r="I80" t="s">
        <v>5750</v>
      </c>
      <c r="J80" t="s">
        <v>6573</v>
      </c>
      <c r="K80" t="s">
        <v>1994</v>
      </c>
      <c r="L80" t="s">
        <v>1994</v>
      </c>
      <c r="M80"/>
      <c r="N80" t="s">
        <v>6574</v>
      </c>
      <c r="O80"/>
      <c r="P80"/>
      <c r="Q80"/>
      <c r="R80" t="s">
        <v>6575</v>
      </c>
      <c r="T80"/>
      <c r="U80" t="s">
        <v>1996</v>
      </c>
      <c r="V80" t="s">
        <v>1997</v>
      </c>
      <c r="W80" t="s">
        <v>1998</v>
      </c>
      <c r="X80" t="s">
        <v>6576</v>
      </c>
      <c r="Y80" t="s">
        <v>5755</v>
      </c>
      <c r="Z80" t="s">
        <v>5788</v>
      </c>
      <c r="AA80" t="s">
        <v>1995</v>
      </c>
      <c r="AB80" t="s">
        <v>6577</v>
      </c>
      <c r="AC80"/>
      <c r="AD80"/>
      <c r="AE80"/>
      <c r="AF80" t="s">
        <v>6578</v>
      </c>
      <c r="AG80" t="s">
        <v>5759</v>
      </c>
      <c r="AH80"/>
      <c r="AI80" t="s">
        <v>5759</v>
      </c>
      <c r="AJ80" t="s">
        <v>6579</v>
      </c>
      <c r="AK80"/>
      <c r="AL80"/>
      <c r="AM80"/>
      <c r="AN80"/>
    </row>
    <row r="81" spans="1:40" x14ac:dyDescent="0.15">
      <c r="A81">
        <v>80</v>
      </c>
      <c r="B81" t="s">
        <v>325</v>
      </c>
      <c r="C81" t="s">
        <v>326</v>
      </c>
      <c r="D81" t="s">
        <v>6580</v>
      </c>
      <c r="E81" t="str">
        <f t="shared" si="1"/>
        <v>実登2122041</v>
      </c>
      <c r="F81" t="s">
        <v>6581</v>
      </c>
      <c r="G81"/>
      <c r="H81"/>
      <c r="I81" t="s">
        <v>5750</v>
      </c>
      <c r="J81" t="s">
        <v>6582</v>
      </c>
      <c r="K81" t="s">
        <v>330</v>
      </c>
      <c r="L81" t="s">
        <v>330</v>
      </c>
      <c r="M81" t="s">
        <v>330</v>
      </c>
      <c r="N81" t="s">
        <v>6583</v>
      </c>
      <c r="O81"/>
      <c r="P81"/>
      <c r="Q81"/>
      <c r="R81" t="s">
        <v>6584</v>
      </c>
      <c r="T81" t="s">
        <v>6585</v>
      </c>
      <c r="U81" t="s">
        <v>332</v>
      </c>
      <c r="V81" t="s">
        <v>333</v>
      </c>
      <c r="W81" t="s">
        <v>334</v>
      </c>
      <c r="X81" t="s">
        <v>6586</v>
      </c>
      <c r="Y81" t="s">
        <v>5755</v>
      </c>
      <c r="Z81" t="s">
        <v>5779</v>
      </c>
      <c r="AA81" t="s">
        <v>331</v>
      </c>
      <c r="AB81" t="s">
        <v>6587</v>
      </c>
      <c r="AC81"/>
      <c r="AD81"/>
      <c r="AE81" t="s">
        <v>6588</v>
      </c>
      <c r="AF81" t="s">
        <v>6589</v>
      </c>
      <c r="AG81" t="s">
        <v>5759</v>
      </c>
      <c r="AH81" t="s">
        <v>5759</v>
      </c>
      <c r="AI81" t="s">
        <v>5759</v>
      </c>
      <c r="AJ81" t="s">
        <v>6590</v>
      </c>
      <c r="AK81"/>
      <c r="AL81"/>
      <c r="AM81"/>
      <c r="AN81"/>
    </row>
    <row r="82" spans="1:40" x14ac:dyDescent="0.15">
      <c r="A82">
        <v>81</v>
      </c>
      <c r="B82" t="s">
        <v>2498</v>
      </c>
      <c r="C82" t="s">
        <v>2499</v>
      </c>
      <c r="D82" t="s">
        <v>6591</v>
      </c>
      <c r="E82" t="str">
        <f t="shared" si="1"/>
        <v>実登2562653</v>
      </c>
      <c r="F82"/>
      <c r="G82"/>
      <c r="H82"/>
      <c r="I82" t="s">
        <v>5750</v>
      </c>
      <c r="J82" t="s">
        <v>6592</v>
      </c>
      <c r="K82" t="s">
        <v>2503</v>
      </c>
      <c r="L82" t="s">
        <v>2503</v>
      </c>
      <c r="M82" t="s">
        <v>2503</v>
      </c>
      <c r="N82" t="s">
        <v>6593</v>
      </c>
      <c r="O82"/>
      <c r="P82"/>
      <c r="Q82"/>
      <c r="R82" t="s">
        <v>6594</v>
      </c>
      <c r="T82" t="s">
        <v>6595</v>
      </c>
      <c r="U82" t="s">
        <v>2505</v>
      </c>
      <c r="V82" t="s">
        <v>2506</v>
      </c>
      <c r="W82" t="s">
        <v>2507</v>
      </c>
      <c r="X82" t="s">
        <v>6596</v>
      </c>
      <c r="Y82" t="s">
        <v>5755</v>
      </c>
      <c r="Z82" t="s">
        <v>5756</v>
      </c>
      <c r="AA82" t="s">
        <v>2504</v>
      </c>
      <c r="AB82" t="s">
        <v>6597</v>
      </c>
      <c r="AC82"/>
      <c r="AD82"/>
      <c r="AE82" t="s">
        <v>6598</v>
      </c>
      <c r="AF82" t="s">
        <v>6599</v>
      </c>
      <c r="AG82" t="s">
        <v>5759</v>
      </c>
      <c r="AH82" t="s">
        <v>5759</v>
      </c>
      <c r="AI82" t="s">
        <v>5759</v>
      </c>
      <c r="AJ82" t="s">
        <v>6600</v>
      </c>
      <c r="AK82"/>
      <c r="AL82"/>
      <c r="AM82"/>
      <c r="AN82"/>
    </row>
    <row r="83" spans="1:40" x14ac:dyDescent="0.15">
      <c r="A83">
        <v>82</v>
      </c>
      <c r="B83" t="s">
        <v>2058</v>
      </c>
      <c r="C83" t="s">
        <v>2059</v>
      </c>
      <c r="D83" t="s">
        <v>6601</v>
      </c>
      <c r="E83" t="str">
        <f t="shared" si="1"/>
        <v>実登2579690</v>
      </c>
      <c r="F83"/>
      <c r="G83"/>
      <c r="H83"/>
      <c r="I83" t="s">
        <v>5750</v>
      </c>
      <c r="J83" t="s">
        <v>6602</v>
      </c>
      <c r="K83" t="s">
        <v>2065</v>
      </c>
      <c r="L83" t="s">
        <v>2065</v>
      </c>
      <c r="M83" t="s">
        <v>2065</v>
      </c>
      <c r="N83" t="s">
        <v>6603</v>
      </c>
      <c r="O83"/>
      <c r="P83"/>
      <c r="Q83"/>
      <c r="R83" t="s">
        <v>6118</v>
      </c>
      <c r="T83" t="s">
        <v>6604</v>
      </c>
      <c r="U83" t="s">
        <v>2067</v>
      </c>
      <c r="V83" t="s">
        <v>2068</v>
      </c>
      <c r="W83" t="s">
        <v>2069</v>
      </c>
      <c r="X83" t="s">
        <v>6605</v>
      </c>
      <c r="Y83" t="s">
        <v>5755</v>
      </c>
      <c r="Z83" t="s">
        <v>5779</v>
      </c>
      <c r="AA83" t="s">
        <v>2066</v>
      </c>
      <c r="AB83" t="s">
        <v>6606</v>
      </c>
      <c r="AC83"/>
      <c r="AD83"/>
      <c r="AE83"/>
      <c r="AF83" t="s">
        <v>6607</v>
      </c>
      <c r="AG83" t="s">
        <v>5759</v>
      </c>
      <c r="AH83" t="s">
        <v>5759</v>
      </c>
      <c r="AI83" t="s">
        <v>5759</v>
      </c>
      <c r="AJ83" t="s">
        <v>6608</v>
      </c>
      <c r="AK83"/>
      <c r="AL83"/>
      <c r="AM83"/>
      <c r="AN83"/>
    </row>
    <row r="84" spans="1:40" x14ac:dyDescent="0.15">
      <c r="A84">
        <v>1</v>
      </c>
      <c r="B84" s="493" t="s">
        <v>6609</v>
      </c>
      <c r="C84" t="s">
        <v>6610</v>
      </c>
      <c r="D84" t="str">
        <f>B84</f>
        <v>意匠登録1250972</v>
      </c>
      <c r="E84" t="str">
        <f t="shared" si="1"/>
        <v>意匠登録1250972</v>
      </c>
      <c r="H84"/>
      <c r="I84"/>
      <c r="J84" t="s">
        <v>6611</v>
      </c>
      <c r="K84" t="s">
        <v>3044</v>
      </c>
      <c r="L84"/>
      <c r="M84"/>
      <c r="N84" t="s">
        <v>6612</v>
      </c>
      <c r="R84" s="492" t="s">
        <v>6613</v>
      </c>
      <c r="S84" s="491"/>
      <c r="T84" t="s">
        <v>6613</v>
      </c>
      <c r="U84" t="s">
        <v>6614</v>
      </c>
      <c r="V84"/>
      <c r="AB84" s="491"/>
      <c r="AE84"/>
    </row>
    <row r="85" spans="1:40" x14ac:dyDescent="0.15">
      <c r="A85">
        <v>2</v>
      </c>
      <c r="B85" s="493" t="s">
        <v>6615</v>
      </c>
      <c r="C85" t="s">
        <v>6616</v>
      </c>
      <c r="D85" t="str">
        <f>B85</f>
        <v>意匠登録1256063</v>
      </c>
      <c r="E85" t="str">
        <f t="shared" si="1"/>
        <v>意匠登録1256063</v>
      </c>
      <c r="H85"/>
      <c r="I85"/>
      <c r="J85" t="s">
        <v>6617</v>
      </c>
      <c r="K85" t="s">
        <v>2177</v>
      </c>
      <c r="L85"/>
      <c r="M85"/>
      <c r="N85" t="s">
        <v>6618</v>
      </c>
      <c r="R85" s="492" t="s">
        <v>6619</v>
      </c>
      <c r="S85" s="491"/>
      <c r="T85" t="s">
        <v>6619</v>
      </c>
      <c r="U85" t="s">
        <v>6614</v>
      </c>
      <c r="V85"/>
      <c r="AB85" s="491"/>
      <c r="AE85"/>
    </row>
    <row r="86" spans="1:40" x14ac:dyDescent="0.15">
      <c r="B86" s="494" t="s">
        <v>6620</v>
      </c>
      <c r="C86" s="493" t="s">
        <v>6621</v>
      </c>
      <c r="E86" t="str">
        <f t="shared" si="1"/>
        <v>_</v>
      </c>
      <c r="R86" s="495">
        <v>15867</v>
      </c>
    </row>
    <row r="87" spans="1:40" customFormat="1" x14ac:dyDescent="0.15">
      <c r="A87">
        <v>1</v>
      </c>
      <c r="B87" t="s">
        <v>4319</v>
      </c>
      <c r="C87" t="s">
        <v>3040</v>
      </c>
      <c r="D87" t="s">
        <v>6622</v>
      </c>
      <c r="E87" t="str">
        <f t="shared" si="1"/>
        <v>JP892059</v>
      </c>
      <c r="F87" t="s">
        <v>6623</v>
      </c>
      <c r="I87" t="s">
        <v>5750</v>
      </c>
      <c r="J87" t="s">
        <v>6624</v>
      </c>
      <c r="K87" t="s">
        <v>3044</v>
      </c>
      <c r="L87" t="s">
        <v>3044</v>
      </c>
      <c r="M87" t="s">
        <v>3044</v>
      </c>
      <c r="N87" t="s">
        <v>6625</v>
      </c>
      <c r="R87" t="s">
        <v>6626</v>
      </c>
      <c r="T87" t="s">
        <v>6627</v>
      </c>
      <c r="U87" t="s">
        <v>3045</v>
      </c>
      <c r="V87" t="s">
        <v>3046</v>
      </c>
      <c r="W87" t="s">
        <v>3047</v>
      </c>
      <c r="X87" t="s">
        <v>6628</v>
      </c>
      <c r="Y87" t="s">
        <v>5755</v>
      </c>
      <c r="Z87" t="s">
        <v>5779</v>
      </c>
      <c r="AB87" t="s">
        <v>6629</v>
      </c>
      <c r="AF87" t="s">
        <v>6630</v>
      </c>
      <c r="AG87" t="s">
        <v>5759</v>
      </c>
      <c r="AI87" t="s">
        <v>5759</v>
      </c>
      <c r="AJ87" t="s">
        <v>6631</v>
      </c>
    </row>
    <row r="88" spans="1:40" customFormat="1" x14ac:dyDescent="0.15">
      <c r="A88">
        <v>2</v>
      </c>
      <c r="B88" t="s">
        <v>4739</v>
      </c>
      <c r="C88" t="s">
        <v>3763</v>
      </c>
      <c r="E88" t="str">
        <f t="shared" si="1"/>
        <v>_</v>
      </c>
      <c r="I88" t="s">
        <v>5750</v>
      </c>
      <c r="J88" t="s">
        <v>6632</v>
      </c>
      <c r="K88" t="s">
        <v>3765</v>
      </c>
      <c r="L88" t="s">
        <v>3765</v>
      </c>
      <c r="N88" t="s">
        <v>6633</v>
      </c>
      <c r="R88" t="s">
        <v>6634</v>
      </c>
      <c r="U88" t="s">
        <v>3767</v>
      </c>
      <c r="V88" t="s">
        <v>3768</v>
      </c>
      <c r="W88" t="s">
        <v>3769</v>
      </c>
      <c r="X88" t="s">
        <v>6635</v>
      </c>
      <c r="Y88" t="s">
        <v>5755</v>
      </c>
      <c r="Z88" t="s">
        <v>5905</v>
      </c>
      <c r="AA88" t="s">
        <v>3766</v>
      </c>
      <c r="AB88" t="s">
        <v>6636</v>
      </c>
      <c r="AC88" t="s">
        <v>6637</v>
      </c>
      <c r="AF88" t="s">
        <v>6638</v>
      </c>
      <c r="AG88" t="s">
        <v>5759</v>
      </c>
      <c r="AI88" t="s">
        <v>5759</v>
      </c>
      <c r="AJ88" t="s">
        <v>6639</v>
      </c>
    </row>
    <row r="89" spans="1:40" customFormat="1" x14ac:dyDescent="0.15">
      <c r="A89">
        <v>3</v>
      </c>
      <c r="B89" t="s">
        <v>2709</v>
      </c>
      <c r="C89" t="s">
        <v>2710</v>
      </c>
      <c r="D89" t="s">
        <v>6640</v>
      </c>
      <c r="E89" t="str">
        <f t="shared" si="1"/>
        <v>JP1601336</v>
      </c>
      <c r="F89" t="s">
        <v>6641</v>
      </c>
      <c r="I89" t="s">
        <v>5750</v>
      </c>
      <c r="J89" t="s">
        <v>6642</v>
      </c>
      <c r="K89" t="s">
        <v>2714</v>
      </c>
      <c r="L89" t="s">
        <v>2714</v>
      </c>
      <c r="M89" t="s">
        <v>2714</v>
      </c>
      <c r="N89" t="s">
        <v>6643</v>
      </c>
      <c r="R89" t="s">
        <v>6644</v>
      </c>
      <c r="T89" t="s">
        <v>6645</v>
      </c>
      <c r="U89" t="s">
        <v>2716</v>
      </c>
      <c r="V89" t="s">
        <v>2717</v>
      </c>
      <c r="W89" t="s">
        <v>2718</v>
      </c>
      <c r="X89" t="s">
        <v>6646</v>
      </c>
      <c r="Y89" t="s">
        <v>5755</v>
      </c>
      <c r="Z89" t="s">
        <v>5756</v>
      </c>
      <c r="AA89" t="s">
        <v>2715</v>
      </c>
      <c r="AB89" t="s">
        <v>6647</v>
      </c>
      <c r="AF89" t="s">
        <v>6648</v>
      </c>
      <c r="AG89" t="s">
        <v>5759</v>
      </c>
      <c r="AH89" t="s">
        <v>5759</v>
      </c>
      <c r="AI89" t="s">
        <v>5759</v>
      </c>
      <c r="AJ89" t="s">
        <v>6649</v>
      </c>
    </row>
    <row r="90" spans="1:40" customFormat="1" x14ac:dyDescent="0.15">
      <c r="A90">
        <v>4</v>
      </c>
      <c r="B90" t="s">
        <v>2877</v>
      </c>
      <c r="C90" t="s">
        <v>2878</v>
      </c>
      <c r="E90" t="str">
        <f t="shared" si="1"/>
        <v>_</v>
      </c>
      <c r="I90" t="s">
        <v>5750</v>
      </c>
      <c r="J90" t="s">
        <v>6650</v>
      </c>
      <c r="K90" t="s">
        <v>2880</v>
      </c>
      <c r="L90" t="s">
        <v>2880</v>
      </c>
      <c r="N90" t="s">
        <v>6651</v>
      </c>
      <c r="R90" t="s">
        <v>6652</v>
      </c>
      <c r="U90" t="s">
        <v>2882</v>
      </c>
      <c r="V90" t="s">
        <v>2883</v>
      </c>
      <c r="W90" t="s">
        <v>2884</v>
      </c>
      <c r="X90" t="s">
        <v>6653</v>
      </c>
      <c r="Y90" t="s">
        <v>5755</v>
      </c>
      <c r="Z90" t="s">
        <v>5788</v>
      </c>
      <c r="AA90" t="s">
        <v>2881</v>
      </c>
      <c r="AB90" t="s">
        <v>6654</v>
      </c>
      <c r="AG90" t="s">
        <v>5759</v>
      </c>
      <c r="AI90" t="s">
        <v>5759</v>
      </c>
      <c r="AJ90" t="s">
        <v>6655</v>
      </c>
    </row>
    <row r="91" spans="1:40" customFormat="1" x14ac:dyDescent="0.15">
      <c r="A91">
        <v>5</v>
      </c>
      <c r="B91" t="s">
        <v>2664</v>
      </c>
      <c r="C91" t="s">
        <v>2665</v>
      </c>
      <c r="E91" t="str">
        <f t="shared" si="1"/>
        <v>_</v>
      </c>
      <c r="I91" t="s">
        <v>5750</v>
      </c>
      <c r="J91" t="s">
        <v>6656</v>
      </c>
      <c r="K91" t="s">
        <v>2667</v>
      </c>
      <c r="L91" t="s">
        <v>2667</v>
      </c>
      <c r="N91" t="s">
        <v>6657</v>
      </c>
      <c r="R91" t="s">
        <v>6658</v>
      </c>
      <c r="U91" t="s">
        <v>2669</v>
      </c>
      <c r="V91" t="s">
        <v>2670</v>
      </c>
      <c r="W91" t="s">
        <v>2671</v>
      </c>
      <c r="X91" t="s">
        <v>6659</v>
      </c>
      <c r="Y91" t="s">
        <v>5755</v>
      </c>
      <c r="Z91" t="s">
        <v>5788</v>
      </c>
      <c r="AA91" t="s">
        <v>2668</v>
      </c>
      <c r="AB91" t="s">
        <v>6660</v>
      </c>
      <c r="AF91" t="s">
        <v>6661</v>
      </c>
      <c r="AG91" t="s">
        <v>5759</v>
      </c>
      <c r="AI91" t="s">
        <v>5759</v>
      </c>
      <c r="AJ91" t="s">
        <v>6662</v>
      </c>
    </row>
    <row r="92" spans="1:40" customFormat="1" x14ac:dyDescent="0.15">
      <c r="A92">
        <v>6</v>
      </c>
      <c r="B92" t="s">
        <v>2676</v>
      </c>
      <c r="C92" t="s">
        <v>2677</v>
      </c>
      <c r="E92" t="str">
        <f t="shared" si="1"/>
        <v>_</v>
      </c>
      <c r="I92" t="s">
        <v>5750</v>
      </c>
      <c r="J92" t="s">
        <v>6663</v>
      </c>
      <c r="K92" t="s">
        <v>2679</v>
      </c>
      <c r="L92" t="s">
        <v>2679</v>
      </c>
      <c r="N92" t="s">
        <v>6664</v>
      </c>
      <c r="R92" t="s">
        <v>6665</v>
      </c>
      <c r="U92" t="s">
        <v>2681</v>
      </c>
      <c r="V92" t="s">
        <v>2682</v>
      </c>
      <c r="W92" t="s">
        <v>2683</v>
      </c>
      <c r="X92" t="s">
        <v>6666</v>
      </c>
      <c r="Y92" t="s">
        <v>5755</v>
      </c>
      <c r="Z92" t="s">
        <v>5788</v>
      </c>
      <c r="AA92" t="s">
        <v>2680</v>
      </c>
      <c r="AB92" t="s">
        <v>6667</v>
      </c>
      <c r="AF92" t="s">
        <v>6668</v>
      </c>
      <c r="AG92" t="s">
        <v>5759</v>
      </c>
      <c r="AI92" t="s">
        <v>5759</v>
      </c>
      <c r="AJ92" t="s">
        <v>6669</v>
      </c>
    </row>
    <row r="93" spans="1:40" customFormat="1" x14ac:dyDescent="0.15">
      <c r="A93">
        <v>7</v>
      </c>
      <c r="B93" t="s">
        <v>4196</v>
      </c>
      <c r="C93" t="s">
        <v>2864</v>
      </c>
      <c r="D93" t="s">
        <v>6670</v>
      </c>
      <c r="E93" t="str">
        <f t="shared" si="1"/>
        <v>JP2800119</v>
      </c>
      <c r="I93" t="s">
        <v>5750</v>
      </c>
      <c r="J93" t="s">
        <v>6671</v>
      </c>
      <c r="K93" t="s">
        <v>2868</v>
      </c>
      <c r="L93" t="s">
        <v>2868</v>
      </c>
      <c r="M93" t="s">
        <v>2868</v>
      </c>
      <c r="N93" t="s">
        <v>6672</v>
      </c>
      <c r="R93" t="s">
        <v>6673</v>
      </c>
      <c r="T93" t="s">
        <v>6674</v>
      </c>
      <c r="U93" t="s">
        <v>2870</v>
      </c>
      <c r="V93" t="s">
        <v>2871</v>
      </c>
      <c r="W93" t="s">
        <v>2872</v>
      </c>
      <c r="X93" t="s">
        <v>6675</v>
      </c>
      <c r="Y93" t="s">
        <v>5755</v>
      </c>
      <c r="Z93" t="s">
        <v>5756</v>
      </c>
      <c r="AA93" t="s">
        <v>2869</v>
      </c>
      <c r="AB93" t="s">
        <v>6676</v>
      </c>
      <c r="AC93" t="s">
        <v>6677</v>
      </c>
      <c r="AF93" t="s">
        <v>6678</v>
      </c>
      <c r="AG93" t="s">
        <v>5759</v>
      </c>
      <c r="AH93" t="s">
        <v>5759</v>
      </c>
      <c r="AI93" t="s">
        <v>5759</v>
      </c>
      <c r="AJ93" t="s">
        <v>6679</v>
      </c>
    </row>
    <row r="94" spans="1:40" customFormat="1" x14ac:dyDescent="0.15">
      <c r="A94">
        <v>8</v>
      </c>
      <c r="B94" t="s">
        <v>6680</v>
      </c>
      <c r="C94" t="s">
        <v>2946</v>
      </c>
      <c r="D94" t="s">
        <v>6681</v>
      </c>
      <c r="E94" t="str">
        <f t="shared" si="1"/>
        <v>JP1937582</v>
      </c>
      <c r="F94" t="s">
        <v>6682</v>
      </c>
      <c r="I94" t="s">
        <v>5750</v>
      </c>
      <c r="J94" t="s">
        <v>6683</v>
      </c>
      <c r="K94" t="s">
        <v>569</v>
      </c>
      <c r="L94" t="s">
        <v>569</v>
      </c>
      <c r="M94" t="s">
        <v>569</v>
      </c>
      <c r="N94" t="s">
        <v>6684</v>
      </c>
      <c r="R94" t="s">
        <v>6685</v>
      </c>
      <c r="T94" t="s">
        <v>6686</v>
      </c>
      <c r="U94" t="s">
        <v>2951</v>
      </c>
      <c r="V94" t="s">
        <v>2952</v>
      </c>
      <c r="W94" t="s">
        <v>2953</v>
      </c>
      <c r="X94" t="s">
        <v>6687</v>
      </c>
      <c r="Y94" t="s">
        <v>5755</v>
      </c>
      <c r="Z94" t="s">
        <v>5756</v>
      </c>
      <c r="AA94" t="s">
        <v>2950</v>
      </c>
      <c r="AB94" t="s">
        <v>6688</v>
      </c>
      <c r="AC94" t="s">
        <v>6689</v>
      </c>
      <c r="AF94" t="s">
        <v>6690</v>
      </c>
      <c r="AG94" t="s">
        <v>5759</v>
      </c>
      <c r="AH94" t="s">
        <v>5759</v>
      </c>
      <c r="AI94" t="s">
        <v>5759</v>
      </c>
      <c r="AJ94" t="s">
        <v>6691</v>
      </c>
    </row>
    <row r="95" spans="1:40" customFormat="1" x14ac:dyDescent="0.15">
      <c r="A95">
        <v>9</v>
      </c>
      <c r="B95" t="s">
        <v>2698</v>
      </c>
      <c r="C95" t="s">
        <v>2699</v>
      </c>
      <c r="E95" t="str">
        <f t="shared" si="1"/>
        <v>_</v>
      </c>
      <c r="I95" t="s">
        <v>5750</v>
      </c>
      <c r="J95" t="s">
        <v>6692</v>
      </c>
      <c r="K95" t="s">
        <v>2701</v>
      </c>
      <c r="L95" t="s">
        <v>2701</v>
      </c>
      <c r="N95" t="s">
        <v>6693</v>
      </c>
      <c r="R95" t="s">
        <v>6694</v>
      </c>
      <c r="U95" t="s">
        <v>2703</v>
      </c>
      <c r="V95" t="s">
        <v>2704</v>
      </c>
      <c r="W95" t="s">
        <v>2705</v>
      </c>
      <c r="X95" t="s">
        <v>6695</v>
      </c>
      <c r="Y95" t="s">
        <v>5755</v>
      </c>
      <c r="Z95" t="s">
        <v>5788</v>
      </c>
      <c r="AA95" t="s">
        <v>2702</v>
      </c>
      <c r="AB95" t="s">
        <v>6696</v>
      </c>
      <c r="AF95" t="s">
        <v>6648</v>
      </c>
      <c r="AG95" t="s">
        <v>5759</v>
      </c>
      <c r="AI95" t="s">
        <v>5759</v>
      </c>
      <c r="AJ95" t="s">
        <v>6697</v>
      </c>
    </row>
    <row r="96" spans="1:40" customFormat="1" x14ac:dyDescent="0.15">
      <c r="A96">
        <v>10</v>
      </c>
      <c r="B96" t="s">
        <v>6698</v>
      </c>
      <c r="C96" t="s">
        <v>3096</v>
      </c>
      <c r="E96" t="str">
        <f t="shared" si="1"/>
        <v>_</v>
      </c>
      <c r="I96" t="s">
        <v>5750</v>
      </c>
      <c r="J96" t="s">
        <v>6699</v>
      </c>
      <c r="K96" t="s">
        <v>3098</v>
      </c>
      <c r="L96" t="s">
        <v>3098</v>
      </c>
      <c r="N96" t="s">
        <v>6700</v>
      </c>
      <c r="O96" t="s">
        <v>6701</v>
      </c>
      <c r="P96" t="s">
        <v>6702</v>
      </c>
      <c r="Q96" t="s">
        <v>6703</v>
      </c>
      <c r="R96" t="s">
        <v>6704</v>
      </c>
      <c r="U96" t="s">
        <v>3019</v>
      </c>
      <c r="V96" t="s">
        <v>3100</v>
      </c>
      <c r="W96" t="s">
        <v>3101</v>
      </c>
      <c r="X96" t="s">
        <v>6705</v>
      </c>
      <c r="Y96" t="s">
        <v>5755</v>
      </c>
      <c r="Z96" t="s">
        <v>5905</v>
      </c>
      <c r="AA96" t="s">
        <v>3099</v>
      </c>
      <c r="AB96" t="s">
        <v>6706</v>
      </c>
      <c r="AC96" t="s">
        <v>6707</v>
      </c>
      <c r="AF96" t="s">
        <v>6708</v>
      </c>
      <c r="AG96" t="s">
        <v>5759</v>
      </c>
      <c r="AI96" t="s">
        <v>5759</v>
      </c>
      <c r="AJ96" t="s">
        <v>6709</v>
      </c>
      <c r="AK96" t="s">
        <v>6710</v>
      </c>
      <c r="AL96" t="s">
        <v>6711</v>
      </c>
      <c r="AM96" t="s">
        <v>6709</v>
      </c>
      <c r="AN96" t="s">
        <v>6705</v>
      </c>
    </row>
    <row r="97" spans="1:40" customFormat="1" x14ac:dyDescent="0.15">
      <c r="A97">
        <v>11</v>
      </c>
      <c r="B97" t="s">
        <v>2810</v>
      </c>
      <c r="C97" t="s">
        <v>2811</v>
      </c>
      <c r="E97" t="str">
        <f t="shared" si="1"/>
        <v>_</v>
      </c>
      <c r="I97" t="s">
        <v>5750</v>
      </c>
      <c r="J97" t="s">
        <v>6712</v>
      </c>
      <c r="K97" t="s">
        <v>2771</v>
      </c>
      <c r="L97" t="s">
        <v>2771</v>
      </c>
      <c r="N97" t="s">
        <v>6713</v>
      </c>
      <c r="R97" t="s">
        <v>6714</v>
      </c>
      <c r="U97" t="s">
        <v>2814</v>
      </c>
      <c r="V97" t="s">
        <v>2815</v>
      </c>
      <c r="X97" t="s">
        <v>6715</v>
      </c>
      <c r="Y97" t="s">
        <v>5755</v>
      </c>
      <c r="Z97" t="s">
        <v>5788</v>
      </c>
      <c r="AA97" t="s">
        <v>2813</v>
      </c>
      <c r="AB97" t="s">
        <v>6716</v>
      </c>
      <c r="AF97" t="s">
        <v>6717</v>
      </c>
      <c r="AG97" t="s">
        <v>5759</v>
      </c>
      <c r="AI97" t="s">
        <v>5759</v>
      </c>
      <c r="AJ97" t="s">
        <v>6718</v>
      </c>
    </row>
    <row r="98" spans="1:40" customFormat="1" x14ac:dyDescent="0.15">
      <c r="A98">
        <v>12</v>
      </c>
      <c r="B98" t="s">
        <v>4158</v>
      </c>
      <c r="C98" t="s">
        <v>2782</v>
      </c>
      <c r="E98" t="str">
        <f t="shared" si="1"/>
        <v>_</v>
      </c>
      <c r="I98" t="s">
        <v>5750</v>
      </c>
      <c r="J98" t="s">
        <v>6719</v>
      </c>
      <c r="K98" t="s">
        <v>2784</v>
      </c>
      <c r="L98" t="s">
        <v>2784</v>
      </c>
      <c r="N98" t="s">
        <v>6720</v>
      </c>
      <c r="R98" t="s">
        <v>6721</v>
      </c>
      <c r="U98" t="s">
        <v>2786</v>
      </c>
      <c r="V98" t="s">
        <v>2787</v>
      </c>
      <c r="W98" t="s">
        <v>2788</v>
      </c>
      <c r="X98" t="s">
        <v>6722</v>
      </c>
      <c r="Y98" t="s">
        <v>5755</v>
      </c>
      <c r="Z98" t="s">
        <v>5788</v>
      </c>
      <c r="AA98" t="s">
        <v>2785</v>
      </c>
      <c r="AB98" t="s">
        <v>6723</v>
      </c>
      <c r="AF98" t="s">
        <v>6724</v>
      </c>
      <c r="AG98" t="s">
        <v>5759</v>
      </c>
      <c r="AI98" t="s">
        <v>5759</v>
      </c>
      <c r="AJ98" t="s">
        <v>6725</v>
      </c>
    </row>
    <row r="99" spans="1:40" customFormat="1" x14ac:dyDescent="0.15">
      <c r="A99">
        <v>13</v>
      </c>
      <c r="B99" t="s">
        <v>2839</v>
      </c>
      <c r="C99" t="s">
        <v>2840</v>
      </c>
      <c r="E99" t="str">
        <f t="shared" si="1"/>
        <v>_</v>
      </c>
      <c r="I99" t="s">
        <v>5750</v>
      </c>
      <c r="J99" t="s">
        <v>6726</v>
      </c>
      <c r="K99" t="s">
        <v>2842</v>
      </c>
      <c r="L99" t="s">
        <v>2842</v>
      </c>
      <c r="N99" t="s">
        <v>2823</v>
      </c>
      <c r="R99" t="s">
        <v>6727</v>
      </c>
      <c r="U99" t="s">
        <v>2844</v>
      </c>
      <c r="V99" t="s">
        <v>2845</v>
      </c>
      <c r="X99" t="s">
        <v>6728</v>
      </c>
      <c r="Y99" t="s">
        <v>6026</v>
      </c>
      <c r="Z99" t="s">
        <v>5766</v>
      </c>
      <c r="AA99" t="s">
        <v>2843</v>
      </c>
      <c r="AB99" t="s">
        <v>6729</v>
      </c>
      <c r="AC99" t="s">
        <v>6730</v>
      </c>
      <c r="AF99" t="s">
        <v>6731</v>
      </c>
      <c r="AG99" t="s">
        <v>5759</v>
      </c>
      <c r="AI99" t="s">
        <v>5759</v>
      </c>
      <c r="AJ99" t="s">
        <v>6732</v>
      </c>
    </row>
    <row r="100" spans="1:40" customFormat="1" x14ac:dyDescent="0.15">
      <c r="A100">
        <v>14</v>
      </c>
      <c r="B100" t="s">
        <v>6733</v>
      </c>
      <c r="C100" t="s">
        <v>3083</v>
      </c>
      <c r="D100" t="s">
        <v>6734</v>
      </c>
      <c r="E100" t="str">
        <f t="shared" si="1"/>
        <v>JP2609385</v>
      </c>
      <c r="I100" t="s">
        <v>5750</v>
      </c>
      <c r="J100" t="s">
        <v>6735</v>
      </c>
      <c r="K100" t="s">
        <v>3087</v>
      </c>
      <c r="L100" t="s">
        <v>3087</v>
      </c>
      <c r="M100" t="s">
        <v>3087</v>
      </c>
      <c r="N100" t="s">
        <v>6736</v>
      </c>
      <c r="O100" t="s">
        <v>5849</v>
      </c>
      <c r="P100" t="s">
        <v>6737</v>
      </c>
      <c r="Q100" t="s">
        <v>6738</v>
      </c>
      <c r="R100" t="s">
        <v>6739</v>
      </c>
      <c r="T100" t="s">
        <v>6740</v>
      </c>
      <c r="U100" t="s">
        <v>3089</v>
      </c>
      <c r="V100" t="s">
        <v>3090</v>
      </c>
      <c r="X100" t="s">
        <v>6741</v>
      </c>
      <c r="Y100" t="s">
        <v>5755</v>
      </c>
      <c r="Z100" t="s">
        <v>5779</v>
      </c>
      <c r="AA100" t="s">
        <v>3088</v>
      </c>
      <c r="AB100" t="s">
        <v>6742</v>
      </c>
      <c r="AC100" t="s">
        <v>6743</v>
      </c>
      <c r="AE100" t="s">
        <v>6744</v>
      </c>
      <c r="AF100" t="s">
        <v>6745</v>
      </c>
      <c r="AG100" t="s">
        <v>5759</v>
      </c>
      <c r="AH100" t="s">
        <v>5759</v>
      </c>
      <c r="AI100" t="s">
        <v>5759</v>
      </c>
      <c r="AJ100" t="s">
        <v>6746</v>
      </c>
      <c r="AK100" t="s">
        <v>6747</v>
      </c>
      <c r="AL100" t="s">
        <v>6748</v>
      </c>
      <c r="AM100" t="s">
        <v>6747</v>
      </c>
      <c r="AN100" t="s">
        <v>6748</v>
      </c>
    </row>
    <row r="101" spans="1:40" customFormat="1" x14ac:dyDescent="0.15">
      <c r="A101">
        <v>15</v>
      </c>
      <c r="B101" t="s">
        <v>2801</v>
      </c>
      <c r="C101" t="s">
        <v>2802</v>
      </c>
      <c r="E101" t="str">
        <f t="shared" si="1"/>
        <v>_</v>
      </c>
      <c r="F101" t="s">
        <v>6749</v>
      </c>
      <c r="I101" t="s">
        <v>5750</v>
      </c>
      <c r="J101" t="s">
        <v>6750</v>
      </c>
      <c r="K101" t="s">
        <v>2804</v>
      </c>
      <c r="L101" t="s">
        <v>2804</v>
      </c>
      <c r="N101" t="s">
        <v>6751</v>
      </c>
      <c r="O101" t="s">
        <v>5849</v>
      </c>
      <c r="P101" t="s">
        <v>6752</v>
      </c>
      <c r="Q101" t="s">
        <v>6753</v>
      </c>
      <c r="R101" t="s">
        <v>6754</v>
      </c>
      <c r="U101" t="s">
        <v>2806</v>
      </c>
      <c r="V101" t="s">
        <v>2807</v>
      </c>
      <c r="W101" t="s">
        <v>2808</v>
      </c>
      <c r="X101" t="s">
        <v>6755</v>
      </c>
      <c r="Y101" t="s">
        <v>5755</v>
      </c>
      <c r="Z101" t="s">
        <v>5905</v>
      </c>
      <c r="AA101" t="s">
        <v>2805</v>
      </c>
      <c r="AB101" t="s">
        <v>6756</v>
      </c>
      <c r="AC101" t="s">
        <v>6757</v>
      </c>
      <c r="AE101" t="s">
        <v>6758</v>
      </c>
      <c r="AF101" t="s">
        <v>6759</v>
      </c>
      <c r="AG101" t="s">
        <v>5759</v>
      </c>
      <c r="AH101" t="s">
        <v>5759</v>
      </c>
      <c r="AI101" t="s">
        <v>5759</v>
      </c>
      <c r="AJ101" t="s">
        <v>6760</v>
      </c>
      <c r="AK101" t="s">
        <v>6761</v>
      </c>
      <c r="AL101" t="s">
        <v>6762</v>
      </c>
      <c r="AM101" t="s">
        <v>6763</v>
      </c>
      <c r="AN101" t="s">
        <v>6764</v>
      </c>
    </row>
    <row r="102" spans="1:40" customFormat="1" x14ac:dyDescent="0.15">
      <c r="A102">
        <v>16</v>
      </c>
      <c r="B102" t="s">
        <v>6765</v>
      </c>
      <c r="C102" t="s">
        <v>2935</v>
      </c>
      <c r="D102" t="s">
        <v>6766</v>
      </c>
      <c r="E102" t="str">
        <f t="shared" si="1"/>
        <v>JP2947320</v>
      </c>
      <c r="I102" t="s">
        <v>5750</v>
      </c>
      <c r="J102" t="s">
        <v>6767</v>
      </c>
      <c r="K102" t="s">
        <v>2880</v>
      </c>
      <c r="L102" t="s">
        <v>2880</v>
      </c>
      <c r="M102" t="s">
        <v>2880</v>
      </c>
      <c r="N102" t="s">
        <v>6768</v>
      </c>
      <c r="R102" t="s">
        <v>6769</v>
      </c>
      <c r="T102" t="s">
        <v>6770</v>
      </c>
      <c r="U102" t="s">
        <v>2940</v>
      </c>
      <c r="V102" t="s">
        <v>2941</v>
      </c>
      <c r="W102" t="s">
        <v>2942</v>
      </c>
      <c r="X102" t="s">
        <v>6771</v>
      </c>
      <c r="Y102" t="s">
        <v>5755</v>
      </c>
      <c r="Z102" t="s">
        <v>5779</v>
      </c>
      <c r="AA102" t="s">
        <v>2939</v>
      </c>
      <c r="AB102" t="s">
        <v>6772</v>
      </c>
      <c r="AC102" t="s">
        <v>6773</v>
      </c>
      <c r="AE102" t="s">
        <v>6774</v>
      </c>
      <c r="AF102" t="s">
        <v>6775</v>
      </c>
      <c r="AG102" t="s">
        <v>5759</v>
      </c>
      <c r="AH102" t="s">
        <v>5759</v>
      </c>
      <c r="AI102" t="s">
        <v>5759</v>
      </c>
      <c r="AJ102" t="s">
        <v>6776</v>
      </c>
    </row>
    <row r="103" spans="1:40" customFormat="1" x14ac:dyDescent="0.15">
      <c r="A103">
        <v>17</v>
      </c>
      <c r="B103" t="s">
        <v>6777</v>
      </c>
      <c r="C103" t="s">
        <v>2974</v>
      </c>
      <c r="D103" t="s">
        <v>6778</v>
      </c>
      <c r="E103" t="str">
        <f t="shared" si="1"/>
        <v>JP3261201</v>
      </c>
      <c r="I103" t="s">
        <v>5750</v>
      </c>
      <c r="J103" t="s">
        <v>6779</v>
      </c>
      <c r="K103" t="s">
        <v>2978</v>
      </c>
      <c r="L103" t="s">
        <v>2978</v>
      </c>
      <c r="M103" t="s">
        <v>2978</v>
      </c>
      <c r="N103" t="s">
        <v>6780</v>
      </c>
      <c r="R103" t="s">
        <v>6781</v>
      </c>
      <c r="T103" t="s">
        <v>6782</v>
      </c>
      <c r="U103" t="s">
        <v>2980</v>
      </c>
      <c r="V103" t="s">
        <v>2981</v>
      </c>
      <c r="W103" t="s">
        <v>2982</v>
      </c>
      <c r="X103" t="s">
        <v>6783</v>
      </c>
      <c r="Y103" t="s">
        <v>5755</v>
      </c>
      <c r="Z103" t="s">
        <v>5756</v>
      </c>
      <c r="AA103" t="s">
        <v>2979</v>
      </c>
      <c r="AB103" t="s">
        <v>6784</v>
      </c>
      <c r="AC103" t="s">
        <v>6785</v>
      </c>
      <c r="AE103" t="s">
        <v>6786</v>
      </c>
      <c r="AF103" t="s">
        <v>6787</v>
      </c>
      <c r="AG103" t="s">
        <v>5759</v>
      </c>
      <c r="AH103" t="s">
        <v>5759</v>
      </c>
      <c r="AI103" t="s">
        <v>5759</v>
      </c>
      <c r="AJ103" t="s">
        <v>6788</v>
      </c>
    </row>
    <row r="104" spans="1:40" customFormat="1" x14ac:dyDescent="0.15">
      <c r="A104">
        <v>18</v>
      </c>
      <c r="B104" t="s">
        <v>6789</v>
      </c>
      <c r="C104" t="s">
        <v>3025</v>
      </c>
      <c r="E104" t="str">
        <f t="shared" si="1"/>
        <v>_</v>
      </c>
      <c r="I104" t="s">
        <v>5750</v>
      </c>
      <c r="J104" t="s">
        <v>6790</v>
      </c>
      <c r="K104" t="s">
        <v>3027</v>
      </c>
      <c r="L104" t="s">
        <v>3027</v>
      </c>
      <c r="N104" t="s">
        <v>6791</v>
      </c>
      <c r="R104" t="s">
        <v>6792</v>
      </c>
      <c r="U104" t="s">
        <v>3029</v>
      </c>
      <c r="V104" t="s">
        <v>3030</v>
      </c>
      <c r="W104" t="s">
        <v>3031</v>
      </c>
      <c r="X104" t="s">
        <v>6793</v>
      </c>
      <c r="Y104" t="s">
        <v>5755</v>
      </c>
      <c r="Z104" t="s">
        <v>5788</v>
      </c>
      <c r="AA104" t="s">
        <v>3028</v>
      </c>
      <c r="AB104" t="s">
        <v>6794</v>
      </c>
      <c r="AE104" t="s">
        <v>6795</v>
      </c>
      <c r="AF104" t="s">
        <v>6796</v>
      </c>
      <c r="AG104" t="s">
        <v>5759</v>
      </c>
      <c r="AI104" t="s">
        <v>5759</v>
      </c>
      <c r="AJ104" t="s">
        <v>6797</v>
      </c>
    </row>
    <row r="105" spans="1:40" customFormat="1" x14ac:dyDescent="0.15">
      <c r="A105">
        <v>19</v>
      </c>
      <c r="B105" t="s">
        <v>4452</v>
      </c>
      <c r="C105" t="s">
        <v>3121</v>
      </c>
      <c r="D105" t="s">
        <v>6798</v>
      </c>
      <c r="E105" t="str">
        <f t="shared" si="1"/>
        <v>JP3171739</v>
      </c>
      <c r="I105" t="s">
        <v>5750</v>
      </c>
      <c r="J105" t="s">
        <v>6799</v>
      </c>
      <c r="K105" t="s">
        <v>3125</v>
      </c>
      <c r="L105" t="s">
        <v>3125</v>
      </c>
      <c r="M105" t="s">
        <v>3125</v>
      </c>
      <c r="N105" t="s">
        <v>6800</v>
      </c>
      <c r="R105" t="s">
        <v>6801</v>
      </c>
      <c r="T105" t="s">
        <v>6802</v>
      </c>
      <c r="U105" t="s">
        <v>3127</v>
      </c>
      <c r="V105" t="s">
        <v>3128</v>
      </c>
      <c r="W105" t="s">
        <v>3129</v>
      </c>
      <c r="X105" t="s">
        <v>6803</v>
      </c>
      <c r="Y105" t="s">
        <v>5755</v>
      </c>
      <c r="Z105" t="s">
        <v>5779</v>
      </c>
      <c r="AA105" t="s">
        <v>3126</v>
      </c>
      <c r="AB105" t="s">
        <v>6804</v>
      </c>
      <c r="AF105" t="s">
        <v>6805</v>
      </c>
      <c r="AG105" t="s">
        <v>5759</v>
      </c>
      <c r="AH105" t="s">
        <v>5759</v>
      </c>
      <c r="AI105" t="s">
        <v>5759</v>
      </c>
      <c r="AJ105" t="s">
        <v>6806</v>
      </c>
    </row>
    <row r="106" spans="1:40" customFormat="1" x14ac:dyDescent="0.15">
      <c r="A106">
        <v>20</v>
      </c>
      <c r="B106" t="s">
        <v>6807</v>
      </c>
      <c r="C106" t="s">
        <v>3161</v>
      </c>
      <c r="D106" t="s">
        <v>6808</v>
      </c>
      <c r="E106" t="str">
        <f t="shared" si="1"/>
        <v>JP2596709</v>
      </c>
      <c r="I106" t="s">
        <v>5750</v>
      </c>
      <c r="J106" t="s">
        <v>6809</v>
      </c>
      <c r="K106" t="s">
        <v>3165</v>
      </c>
      <c r="L106" t="s">
        <v>3165</v>
      </c>
      <c r="M106" t="s">
        <v>3165</v>
      </c>
      <c r="N106" t="s">
        <v>6810</v>
      </c>
      <c r="R106" t="s">
        <v>6811</v>
      </c>
      <c r="T106" t="s">
        <v>6812</v>
      </c>
      <c r="U106" t="s">
        <v>3167</v>
      </c>
      <c r="V106" t="s">
        <v>3168</v>
      </c>
      <c r="W106" t="s">
        <v>3169</v>
      </c>
      <c r="X106" t="s">
        <v>6813</v>
      </c>
      <c r="Y106" t="s">
        <v>5755</v>
      </c>
      <c r="Z106" t="s">
        <v>5779</v>
      </c>
      <c r="AA106" t="s">
        <v>3166</v>
      </c>
      <c r="AB106" t="s">
        <v>6814</v>
      </c>
      <c r="AE106" t="s">
        <v>6815</v>
      </c>
      <c r="AF106" t="s">
        <v>6816</v>
      </c>
      <c r="AG106" t="s">
        <v>5759</v>
      </c>
      <c r="AH106" t="s">
        <v>5759</v>
      </c>
      <c r="AI106" t="s">
        <v>5759</v>
      </c>
      <c r="AJ106" t="s">
        <v>6817</v>
      </c>
    </row>
    <row r="107" spans="1:40" customFormat="1" x14ac:dyDescent="0.15">
      <c r="A107">
        <v>21</v>
      </c>
      <c r="B107" t="s">
        <v>4303</v>
      </c>
      <c r="C107" t="s">
        <v>3183</v>
      </c>
      <c r="D107" t="s">
        <v>6818</v>
      </c>
      <c r="E107" t="str">
        <f t="shared" si="1"/>
        <v>JP3172641</v>
      </c>
      <c r="I107" t="s">
        <v>5750</v>
      </c>
      <c r="J107" t="s">
        <v>6819</v>
      </c>
      <c r="K107" t="s">
        <v>3106</v>
      </c>
      <c r="L107" t="s">
        <v>3106</v>
      </c>
      <c r="M107" t="s">
        <v>3106</v>
      </c>
      <c r="N107" t="s">
        <v>1596</v>
      </c>
      <c r="R107" t="s">
        <v>6820</v>
      </c>
      <c r="T107" t="s">
        <v>6802</v>
      </c>
      <c r="U107" t="s">
        <v>3188</v>
      </c>
      <c r="V107" t="s">
        <v>3189</v>
      </c>
      <c r="W107" t="s">
        <v>3190</v>
      </c>
      <c r="X107" t="s">
        <v>6821</v>
      </c>
      <c r="Y107" t="s">
        <v>6154</v>
      </c>
      <c r="Z107" t="s">
        <v>6155</v>
      </c>
      <c r="AA107" t="s">
        <v>3187</v>
      </c>
      <c r="AB107" t="s">
        <v>6822</v>
      </c>
      <c r="AC107" t="s">
        <v>6823</v>
      </c>
      <c r="AD107" t="s">
        <v>6824</v>
      </c>
      <c r="AE107" t="s">
        <v>6825</v>
      </c>
      <c r="AF107" t="s">
        <v>6826</v>
      </c>
      <c r="AG107" t="s">
        <v>5759</v>
      </c>
      <c r="AH107" t="s">
        <v>5759</v>
      </c>
      <c r="AI107" t="s">
        <v>5759</v>
      </c>
      <c r="AJ107" t="s">
        <v>6827</v>
      </c>
    </row>
    <row r="108" spans="1:40" customFormat="1" x14ac:dyDescent="0.15">
      <c r="A108">
        <v>22</v>
      </c>
      <c r="B108" t="s">
        <v>6828</v>
      </c>
      <c r="C108" t="s">
        <v>3063</v>
      </c>
      <c r="E108" t="str">
        <f t="shared" si="1"/>
        <v>_</v>
      </c>
      <c r="G108" t="s">
        <v>6829</v>
      </c>
      <c r="H108" t="s">
        <v>6830</v>
      </c>
      <c r="I108" t="s">
        <v>5750</v>
      </c>
      <c r="J108" t="s">
        <v>6831</v>
      </c>
      <c r="K108" t="s">
        <v>3065</v>
      </c>
      <c r="L108" t="s">
        <v>3065</v>
      </c>
      <c r="N108" t="s">
        <v>6832</v>
      </c>
      <c r="O108" t="s">
        <v>6701</v>
      </c>
      <c r="P108" t="s">
        <v>6833</v>
      </c>
      <c r="Q108" t="s">
        <v>6834</v>
      </c>
      <c r="R108" s="492" t="s">
        <v>6835</v>
      </c>
      <c r="S108" t="s">
        <v>6835</v>
      </c>
      <c r="U108" t="s">
        <v>3067</v>
      </c>
      <c r="V108" t="s">
        <v>3068</v>
      </c>
      <c r="W108" t="s">
        <v>3069</v>
      </c>
      <c r="X108" t="s">
        <v>6836</v>
      </c>
      <c r="Y108" t="s">
        <v>5755</v>
      </c>
      <c r="Z108" t="s">
        <v>5788</v>
      </c>
      <c r="AA108" t="s">
        <v>3066</v>
      </c>
      <c r="AB108" t="s">
        <v>6837</v>
      </c>
      <c r="AE108" t="s">
        <v>6838</v>
      </c>
      <c r="AF108" t="s">
        <v>6839</v>
      </c>
      <c r="AG108" t="s">
        <v>5759</v>
      </c>
      <c r="AI108" t="s">
        <v>5759</v>
      </c>
      <c r="AJ108" t="s">
        <v>6840</v>
      </c>
      <c r="AK108" t="s">
        <v>6841</v>
      </c>
      <c r="AL108" t="s">
        <v>6842</v>
      </c>
      <c r="AM108" t="s">
        <v>6841</v>
      </c>
      <c r="AN108" t="s">
        <v>6842</v>
      </c>
    </row>
    <row r="109" spans="1:40" customFormat="1" x14ac:dyDescent="0.15">
      <c r="A109">
        <v>23</v>
      </c>
      <c r="B109" t="s">
        <v>6843</v>
      </c>
      <c r="C109" t="s">
        <v>3073</v>
      </c>
      <c r="D109" t="s">
        <v>6844</v>
      </c>
      <c r="E109" t="str">
        <f t="shared" si="1"/>
        <v>JP2655832</v>
      </c>
      <c r="I109" t="s">
        <v>5750</v>
      </c>
      <c r="J109" t="s">
        <v>6845</v>
      </c>
      <c r="K109" t="s">
        <v>3077</v>
      </c>
      <c r="L109" t="s">
        <v>3077</v>
      </c>
      <c r="M109" t="s">
        <v>3077</v>
      </c>
      <c r="N109" t="s">
        <v>6846</v>
      </c>
      <c r="O109" t="s">
        <v>6534</v>
      </c>
      <c r="P109" t="s">
        <v>6847</v>
      </c>
      <c r="Q109" t="s">
        <v>6198</v>
      </c>
      <c r="R109" t="s">
        <v>6237</v>
      </c>
      <c r="T109" t="s">
        <v>6080</v>
      </c>
      <c r="U109" t="s">
        <v>3019</v>
      </c>
      <c r="V109" t="s">
        <v>3079</v>
      </c>
      <c r="W109" t="s">
        <v>3080</v>
      </c>
      <c r="X109" t="s">
        <v>6848</v>
      </c>
      <c r="Y109" t="s">
        <v>5755</v>
      </c>
      <c r="Z109" t="s">
        <v>5779</v>
      </c>
      <c r="AA109" t="s">
        <v>3078</v>
      </c>
      <c r="AB109" t="s">
        <v>6849</v>
      </c>
      <c r="AE109" t="s">
        <v>6850</v>
      </c>
      <c r="AF109" t="s">
        <v>6851</v>
      </c>
      <c r="AG109" t="s">
        <v>5759</v>
      </c>
      <c r="AH109" t="s">
        <v>5759</v>
      </c>
      <c r="AI109" t="s">
        <v>5759</v>
      </c>
      <c r="AJ109" t="s">
        <v>6852</v>
      </c>
      <c r="AK109" t="s">
        <v>6853</v>
      </c>
      <c r="AL109" t="s">
        <v>6854</v>
      </c>
      <c r="AM109" t="s">
        <v>6853</v>
      </c>
      <c r="AN109" t="s">
        <v>6854</v>
      </c>
    </row>
    <row r="110" spans="1:40" customFormat="1" x14ac:dyDescent="0.15">
      <c r="A110">
        <v>24</v>
      </c>
      <c r="B110" t="s">
        <v>4826</v>
      </c>
      <c r="C110" t="s">
        <v>3888</v>
      </c>
      <c r="D110" t="s">
        <v>6855</v>
      </c>
      <c r="E110" t="str">
        <f t="shared" si="1"/>
        <v>JP3785603</v>
      </c>
      <c r="I110" t="s">
        <v>5750</v>
      </c>
      <c r="J110" t="s">
        <v>6856</v>
      </c>
      <c r="K110" t="s">
        <v>3859</v>
      </c>
      <c r="L110" t="s">
        <v>3859</v>
      </c>
      <c r="M110" t="s">
        <v>3859</v>
      </c>
      <c r="N110" t="s">
        <v>6857</v>
      </c>
      <c r="R110" t="s">
        <v>6858</v>
      </c>
      <c r="T110" t="s">
        <v>6859</v>
      </c>
      <c r="U110" t="s">
        <v>3893</v>
      </c>
      <c r="V110" t="s">
        <v>3894</v>
      </c>
      <c r="W110" t="s">
        <v>3895</v>
      </c>
      <c r="X110" t="s">
        <v>6860</v>
      </c>
      <c r="Y110" t="s">
        <v>6154</v>
      </c>
      <c r="Z110" t="s">
        <v>6155</v>
      </c>
      <c r="AA110" t="s">
        <v>3892</v>
      </c>
      <c r="AB110" t="s">
        <v>6861</v>
      </c>
      <c r="AC110" t="s">
        <v>6862</v>
      </c>
      <c r="AF110" t="s">
        <v>6863</v>
      </c>
      <c r="AG110" t="s">
        <v>5759</v>
      </c>
      <c r="AH110" t="s">
        <v>5759</v>
      </c>
      <c r="AI110" t="s">
        <v>5759</v>
      </c>
      <c r="AJ110" t="s">
        <v>6864</v>
      </c>
    </row>
    <row r="111" spans="1:40" customFormat="1" x14ac:dyDescent="0.15">
      <c r="A111">
        <v>25</v>
      </c>
      <c r="B111" t="s">
        <v>6865</v>
      </c>
      <c r="C111" t="s">
        <v>3776</v>
      </c>
      <c r="E111" t="str">
        <f t="shared" si="1"/>
        <v>_</v>
      </c>
      <c r="I111" t="s">
        <v>5750</v>
      </c>
      <c r="J111" t="s">
        <v>6866</v>
      </c>
      <c r="K111" t="s">
        <v>3778</v>
      </c>
      <c r="L111" t="s">
        <v>3778</v>
      </c>
      <c r="N111" t="s">
        <v>6867</v>
      </c>
      <c r="R111" t="s">
        <v>6868</v>
      </c>
      <c r="U111" t="s">
        <v>3780</v>
      </c>
      <c r="V111" t="s">
        <v>3781</v>
      </c>
      <c r="W111" t="s">
        <v>3782</v>
      </c>
      <c r="X111" t="s">
        <v>6869</v>
      </c>
      <c r="Y111" t="s">
        <v>5755</v>
      </c>
      <c r="Z111" t="s">
        <v>5788</v>
      </c>
      <c r="AA111" t="s">
        <v>3779</v>
      </c>
      <c r="AB111" t="s">
        <v>6870</v>
      </c>
      <c r="AF111" t="s">
        <v>6871</v>
      </c>
      <c r="AG111" t="s">
        <v>5759</v>
      </c>
      <c r="AI111" t="s">
        <v>5759</v>
      </c>
      <c r="AJ111" t="s">
        <v>6872</v>
      </c>
    </row>
    <row r="112" spans="1:40" customFormat="1" x14ac:dyDescent="0.15">
      <c r="A112">
        <v>26</v>
      </c>
      <c r="B112" t="s">
        <v>6873</v>
      </c>
      <c r="C112" t="s">
        <v>3148</v>
      </c>
      <c r="E112" t="str">
        <f t="shared" si="1"/>
        <v>_</v>
      </c>
      <c r="I112" t="s">
        <v>5750</v>
      </c>
      <c r="J112" t="s">
        <v>6874</v>
      </c>
      <c r="K112" t="s">
        <v>3150</v>
      </c>
      <c r="L112" t="s">
        <v>3150</v>
      </c>
      <c r="N112" t="s">
        <v>6875</v>
      </c>
      <c r="R112" t="s">
        <v>6876</v>
      </c>
      <c r="U112" t="s">
        <v>3152</v>
      </c>
      <c r="V112" t="s">
        <v>3153</v>
      </c>
      <c r="W112" t="s">
        <v>3154</v>
      </c>
      <c r="X112" t="s">
        <v>6877</v>
      </c>
      <c r="Y112" t="s">
        <v>5755</v>
      </c>
      <c r="Z112" t="s">
        <v>5788</v>
      </c>
      <c r="AA112" t="s">
        <v>3151</v>
      </c>
      <c r="AB112" t="s">
        <v>6878</v>
      </c>
      <c r="AE112" t="s">
        <v>6879</v>
      </c>
      <c r="AF112" t="s">
        <v>6880</v>
      </c>
      <c r="AG112" t="s">
        <v>5759</v>
      </c>
      <c r="AI112" t="s">
        <v>5759</v>
      </c>
      <c r="AJ112" t="s">
        <v>6881</v>
      </c>
    </row>
    <row r="113" spans="1:40" customFormat="1" x14ac:dyDescent="0.15">
      <c r="A113">
        <v>27</v>
      </c>
      <c r="B113" t="s">
        <v>6882</v>
      </c>
      <c r="C113" t="s">
        <v>3912</v>
      </c>
      <c r="D113" t="s">
        <v>6883</v>
      </c>
      <c r="E113" t="str">
        <f t="shared" si="1"/>
        <v>JP4155655</v>
      </c>
      <c r="I113" t="s">
        <v>5750</v>
      </c>
      <c r="J113" t="s">
        <v>6884</v>
      </c>
      <c r="K113" t="s">
        <v>3916</v>
      </c>
      <c r="L113" t="s">
        <v>3916</v>
      </c>
      <c r="M113" t="s">
        <v>3916</v>
      </c>
      <c r="N113" t="s">
        <v>6885</v>
      </c>
      <c r="O113" t="s">
        <v>5865</v>
      </c>
      <c r="P113" t="s">
        <v>6886</v>
      </c>
      <c r="Q113" t="s">
        <v>6887</v>
      </c>
      <c r="R113" t="s">
        <v>6888</v>
      </c>
      <c r="T113" t="s">
        <v>6889</v>
      </c>
      <c r="U113" t="s">
        <v>3918</v>
      </c>
      <c r="V113" t="s">
        <v>3919</v>
      </c>
      <c r="W113" t="s">
        <v>3920</v>
      </c>
      <c r="X113" t="s">
        <v>6890</v>
      </c>
      <c r="Y113" t="s">
        <v>6154</v>
      </c>
      <c r="Z113" t="s">
        <v>6203</v>
      </c>
      <c r="AA113" t="s">
        <v>3917</v>
      </c>
      <c r="AB113" t="s">
        <v>6891</v>
      </c>
      <c r="AC113" t="s">
        <v>6892</v>
      </c>
      <c r="AF113" t="s">
        <v>6893</v>
      </c>
      <c r="AG113" t="s">
        <v>5759</v>
      </c>
      <c r="AH113" t="s">
        <v>5759</v>
      </c>
      <c r="AI113" t="s">
        <v>5759</v>
      </c>
      <c r="AJ113" t="s">
        <v>6894</v>
      </c>
      <c r="AK113" t="s">
        <v>6895</v>
      </c>
      <c r="AL113" t="s">
        <v>6896</v>
      </c>
      <c r="AM113" t="s">
        <v>6895</v>
      </c>
      <c r="AN113" t="s">
        <v>6896</v>
      </c>
    </row>
    <row r="114" spans="1:40" customFormat="1" x14ac:dyDescent="0.15">
      <c r="A114">
        <v>28</v>
      </c>
      <c r="B114" t="s">
        <v>6897</v>
      </c>
      <c r="C114" t="s">
        <v>3844</v>
      </c>
      <c r="D114" t="s">
        <v>6898</v>
      </c>
      <c r="E114" t="str">
        <f t="shared" si="1"/>
        <v>JP4342710</v>
      </c>
      <c r="I114" t="s">
        <v>5750</v>
      </c>
      <c r="J114" t="s">
        <v>6899</v>
      </c>
      <c r="K114" t="s">
        <v>3848</v>
      </c>
      <c r="L114" t="s">
        <v>3848</v>
      </c>
      <c r="M114" t="s">
        <v>3848</v>
      </c>
      <c r="N114" t="s">
        <v>6900</v>
      </c>
      <c r="R114" t="s">
        <v>6901</v>
      </c>
      <c r="T114" t="s">
        <v>6902</v>
      </c>
      <c r="U114" t="s">
        <v>3850</v>
      </c>
      <c r="V114" t="s">
        <v>3851</v>
      </c>
      <c r="W114" t="s">
        <v>3852</v>
      </c>
      <c r="X114" t="s">
        <v>6903</v>
      </c>
      <c r="Y114" t="s">
        <v>6154</v>
      </c>
      <c r="Z114" t="s">
        <v>6203</v>
      </c>
      <c r="AA114" t="s">
        <v>3849</v>
      </c>
      <c r="AB114" t="s">
        <v>6904</v>
      </c>
      <c r="AC114" t="s">
        <v>6905</v>
      </c>
      <c r="AF114" t="s">
        <v>6906</v>
      </c>
      <c r="AG114" t="s">
        <v>5759</v>
      </c>
      <c r="AH114" t="s">
        <v>5759</v>
      </c>
      <c r="AI114" t="s">
        <v>5759</v>
      </c>
      <c r="AJ114" t="s">
        <v>6907</v>
      </c>
    </row>
    <row r="115" spans="1:40" customFormat="1" x14ac:dyDescent="0.15">
      <c r="A115">
        <v>29</v>
      </c>
      <c r="B115" t="s">
        <v>6908</v>
      </c>
      <c r="C115" t="s">
        <v>3801</v>
      </c>
      <c r="E115" t="str">
        <f t="shared" si="1"/>
        <v>_</v>
      </c>
      <c r="I115" t="s">
        <v>5750</v>
      </c>
      <c r="J115" t="s">
        <v>6909</v>
      </c>
      <c r="K115" t="s">
        <v>3567</v>
      </c>
      <c r="L115" t="s">
        <v>3567</v>
      </c>
      <c r="N115" t="s">
        <v>6910</v>
      </c>
      <c r="R115" t="s">
        <v>6911</v>
      </c>
      <c r="U115" t="s">
        <v>3804</v>
      </c>
      <c r="V115" t="s">
        <v>3805</v>
      </c>
      <c r="W115" t="s">
        <v>3806</v>
      </c>
      <c r="X115" t="s">
        <v>3802</v>
      </c>
      <c r="Y115" t="s">
        <v>5755</v>
      </c>
      <c r="Z115" t="s">
        <v>5788</v>
      </c>
      <c r="AA115" t="s">
        <v>3803</v>
      </c>
      <c r="AB115" t="s">
        <v>6912</v>
      </c>
      <c r="AE115" t="s">
        <v>6913</v>
      </c>
      <c r="AF115" t="s">
        <v>6914</v>
      </c>
      <c r="AG115" t="s">
        <v>5759</v>
      </c>
      <c r="AI115" t="s">
        <v>5759</v>
      </c>
      <c r="AJ115" t="s">
        <v>6915</v>
      </c>
    </row>
    <row r="116" spans="1:40" customFormat="1" x14ac:dyDescent="0.15">
      <c r="A116">
        <v>30</v>
      </c>
      <c r="B116" t="s">
        <v>2736</v>
      </c>
      <c r="C116" t="s">
        <v>2737</v>
      </c>
      <c r="D116" t="s">
        <v>6916</v>
      </c>
      <c r="E116" t="str">
        <f t="shared" si="1"/>
        <v>実登934267</v>
      </c>
      <c r="F116" t="s">
        <v>2736</v>
      </c>
      <c r="I116" t="s">
        <v>5750</v>
      </c>
      <c r="J116" t="s">
        <v>6917</v>
      </c>
      <c r="K116" t="s">
        <v>2726</v>
      </c>
      <c r="L116" t="s">
        <v>2726</v>
      </c>
      <c r="N116" t="s">
        <v>6918</v>
      </c>
      <c r="R116" s="492" t="s">
        <v>6919</v>
      </c>
      <c r="T116" t="s">
        <v>6919</v>
      </c>
      <c r="U116" t="s">
        <v>2742</v>
      </c>
      <c r="V116" t="s">
        <v>2743</v>
      </c>
      <c r="W116" t="s">
        <v>2744</v>
      </c>
      <c r="X116" t="s">
        <v>6920</v>
      </c>
      <c r="Y116" t="s">
        <v>5755</v>
      </c>
      <c r="Z116" t="s">
        <v>6526</v>
      </c>
      <c r="AB116" t="s">
        <v>6921</v>
      </c>
      <c r="AF116" t="s">
        <v>6922</v>
      </c>
      <c r="AG116" t="s">
        <v>5759</v>
      </c>
      <c r="AI116" t="s">
        <v>5759</v>
      </c>
      <c r="AJ116" t="s">
        <v>6923</v>
      </c>
    </row>
    <row r="117" spans="1:40" customFormat="1" x14ac:dyDescent="0.15">
      <c r="A117">
        <v>31</v>
      </c>
      <c r="B117" t="s">
        <v>2721</v>
      </c>
      <c r="C117" t="s">
        <v>2722</v>
      </c>
      <c r="D117" t="s">
        <v>6924</v>
      </c>
      <c r="E117" t="str">
        <f t="shared" si="1"/>
        <v>実登940443</v>
      </c>
      <c r="F117" t="s">
        <v>2721</v>
      </c>
      <c r="I117" t="s">
        <v>5750</v>
      </c>
      <c r="J117" t="s">
        <v>6925</v>
      </c>
      <c r="K117" t="s">
        <v>2726</v>
      </c>
      <c r="L117" t="s">
        <v>2726</v>
      </c>
      <c r="N117" t="s">
        <v>6926</v>
      </c>
      <c r="R117" s="492" t="s">
        <v>6927</v>
      </c>
      <c r="T117" t="s">
        <v>6927</v>
      </c>
      <c r="U117" t="s">
        <v>2728</v>
      </c>
      <c r="V117" t="s">
        <v>2729</v>
      </c>
      <c r="W117" t="s">
        <v>2730</v>
      </c>
      <c r="X117" t="s">
        <v>6928</v>
      </c>
      <c r="Y117" t="s">
        <v>5755</v>
      </c>
      <c r="Z117" t="s">
        <v>6526</v>
      </c>
      <c r="AB117" t="s">
        <v>6929</v>
      </c>
      <c r="AF117" t="s">
        <v>6648</v>
      </c>
      <c r="AG117" t="s">
        <v>5759</v>
      </c>
      <c r="AI117" t="s">
        <v>5759</v>
      </c>
      <c r="AJ117" t="s">
        <v>6930</v>
      </c>
    </row>
    <row r="118" spans="1:40" customFormat="1" x14ac:dyDescent="0.15">
      <c r="A118">
        <v>32</v>
      </c>
      <c r="B118" t="s">
        <v>6931</v>
      </c>
      <c r="C118" t="s">
        <v>3926</v>
      </c>
      <c r="D118" t="s">
        <v>6932</v>
      </c>
      <c r="E118" t="str">
        <f t="shared" si="1"/>
        <v>実登1169323</v>
      </c>
      <c r="F118" t="s">
        <v>6933</v>
      </c>
      <c r="I118" t="s">
        <v>5750</v>
      </c>
      <c r="J118" t="s">
        <v>6934</v>
      </c>
      <c r="K118" t="s">
        <v>3930</v>
      </c>
      <c r="L118" t="s">
        <v>3930</v>
      </c>
      <c r="N118" t="s">
        <v>6935</v>
      </c>
      <c r="R118" t="s">
        <v>6936</v>
      </c>
      <c r="T118" t="s">
        <v>6937</v>
      </c>
      <c r="U118" t="s">
        <v>3931</v>
      </c>
      <c r="V118" t="s">
        <v>3932</v>
      </c>
      <c r="W118" t="s">
        <v>3933</v>
      </c>
      <c r="X118" t="s">
        <v>6938</v>
      </c>
      <c r="Y118" t="s">
        <v>5755</v>
      </c>
      <c r="Z118" t="s">
        <v>6526</v>
      </c>
      <c r="AB118" t="s">
        <v>6939</v>
      </c>
      <c r="AF118" t="s">
        <v>6940</v>
      </c>
      <c r="AG118" t="s">
        <v>5759</v>
      </c>
      <c r="AI118" t="s">
        <v>5759</v>
      </c>
      <c r="AJ118" t="s">
        <v>6941</v>
      </c>
    </row>
    <row r="119" spans="1:40" customFormat="1" x14ac:dyDescent="0.15">
      <c r="A119">
        <v>33</v>
      </c>
      <c r="B119" t="s">
        <v>6942</v>
      </c>
      <c r="C119" t="s">
        <v>3877</v>
      </c>
      <c r="D119" t="s">
        <v>6943</v>
      </c>
      <c r="E119" t="str">
        <f t="shared" si="1"/>
        <v>実登2524247</v>
      </c>
      <c r="I119" t="s">
        <v>5750</v>
      </c>
      <c r="J119" t="s">
        <v>6944</v>
      </c>
      <c r="K119" t="s">
        <v>3881</v>
      </c>
      <c r="L119" t="s">
        <v>3881</v>
      </c>
      <c r="M119" t="s">
        <v>3881</v>
      </c>
      <c r="N119" t="s">
        <v>6945</v>
      </c>
      <c r="R119" t="s">
        <v>6946</v>
      </c>
      <c r="T119" t="s">
        <v>6947</v>
      </c>
      <c r="U119" t="s">
        <v>3883</v>
      </c>
      <c r="V119" t="s">
        <v>3884</v>
      </c>
      <c r="X119" t="s">
        <v>6948</v>
      </c>
      <c r="Y119" t="s">
        <v>5755</v>
      </c>
      <c r="Z119" t="s">
        <v>5756</v>
      </c>
      <c r="AA119" t="s">
        <v>3882</v>
      </c>
      <c r="AB119" t="s">
        <v>6949</v>
      </c>
      <c r="AC119" t="s">
        <v>6950</v>
      </c>
      <c r="AF119" t="s">
        <v>6951</v>
      </c>
      <c r="AG119" t="s">
        <v>5759</v>
      </c>
      <c r="AH119" t="s">
        <v>5759</v>
      </c>
      <c r="AI119" t="s">
        <v>5759</v>
      </c>
      <c r="AJ119" t="s">
        <v>6952</v>
      </c>
    </row>
    <row r="120" spans="1:40" customFormat="1" x14ac:dyDescent="0.15">
      <c r="A120">
        <v>34</v>
      </c>
      <c r="B120" t="s">
        <v>2899</v>
      </c>
      <c r="C120" t="s">
        <v>2900</v>
      </c>
      <c r="D120" t="s">
        <v>6953</v>
      </c>
      <c r="E120" t="str">
        <f>IF(LEFT(D120)="特","JP"&amp;MID(D120,4,LEN(D120)-4),IF(LEFT(D120)="実","実登"&amp;MID(D120,4,LEN(D120)-4),IF(D120="","_",D120)))</f>
        <v>実登2591648</v>
      </c>
      <c r="I120" t="s">
        <v>5750</v>
      </c>
      <c r="J120" t="s">
        <v>6954</v>
      </c>
      <c r="K120" t="s">
        <v>2904</v>
      </c>
      <c r="L120" t="s">
        <v>2904</v>
      </c>
      <c r="M120" t="s">
        <v>2904</v>
      </c>
      <c r="N120" t="s">
        <v>6955</v>
      </c>
      <c r="R120" t="s">
        <v>6956</v>
      </c>
      <c r="T120" t="s">
        <v>6957</v>
      </c>
      <c r="U120" t="s">
        <v>2906</v>
      </c>
      <c r="V120" t="s">
        <v>2907</v>
      </c>
      <c r="W120" t="s">
        <v>2908</v>
      </c>
      <c r="X120" t="s">
        <v>6958</v>
      </c>
      <c r="Y120" t="s">
        <v>5755</v>
      </c>
      <c r="Z120" t="s">
        <v>5756</v>
      </c>
      <c r="AA120" t="s">
        <v>2905</v>
      </c>
      <c r="AB120" t="s">
        <v>6959</v>
      </c>
      <c r="AC120" t="s">
        <v>6960</v>
      </c>
      <c r="AF120" t="s">
        <v>6961</v>
      </c>
      <c r="AG120" t="s">
        <v>5759</v>
      </c>
      <c r="AH120" t="s">
        <v>5759</v>
      </c>
      <c r="AI120" t="s">
        <v>5759</v>
      </c>
      <c r="AJ120" t="s">
        <v>6962</v>
      </c>
    </row>
    <row r="121" spans="1:40" customFormat="1" x14ac:dyDescent="0.15">
      <c r="A121">
        <v>35</v>
      </c>
      <c r="B121" t="s">
        <v>6963</v>
      </c>
      <c r="C121" t="s">
        <v>3014</v>
      </c>
      <c r="D121" t="s">
        <v>6964</v>
      </c>
      <c r="E121" t="s">
        <v>6963</v>
      </c>
      <c r="I121" t="s">
        <v>5750</v>
      </c>
      <c r="J121" t="s">
        <v>6965</v>
      </c>
      <c r="K121" t="s">
        <v>3017</v>
      </c>
      <c r="L121" t="s">
        <v>3017</v>
      </c>
      <c r="M121" t="s">
        <v>3017</v>
      </c>
      <c r="N121" t="s">
        <v>6966</v>
      </c>
      <c r="O121" t="s">
        <v>5849</v>
      </c>
      <c r="P121" t="s">
        <v>6967</v>
      </c>
      <c r="Q121" t="s">
        <v>6968</v>
      </c>
      <c r="R121" s="492" t="s">
        <v>6969</v>
      </c>
      <c r="T121" t="s">
        <v>6969</v>
      </c>
      <c r="U121" t="s">
        <v>3019</v>
      </c>
      <c r="V121" t="s">
        <v>3020</v>
      </c>
      <c r="W121" t="s">
        <v>3021</v>
      </c>
      <c r="X121" t="s">
        <v>6970</v>
      </c>
      <c r="Y121" t="s">
        <v>5755</v>
      </c>
      <c r="Z121" t="s">
        <v>5756</v>
      </c>
      <c r="AA121" t="s">
        <v>3018</v>
      </c>
      <c r="AB121" t="s">
        <v>6971</v>
      </c>
      <c r="AE121" t="s">
        <v>6972</v>
      </c>
      <c r="AF121" t="s">
        <v>6973</v>
      </c>
      <c r="AG121" t="s">
        <v>5759</v>
      </c>
      <c r="AI121" t="s">
        <v>5759</v>
      </c>
      <c r="AJ121" t="s">
        <v>6974</v>
      </c>
      <c r="AK121" t="s">
        <v>6975</v>
      </c>
      <c r="AL121" t="s">
        <v>6976</v>
      </c>
      <c r="AM121" t="s">
        <v>6975</v>
      </c>
      <c r="AN121" t="s">
        <v>6976</v>
      </c>
    </row>
    <row r="122" spans="1:40" x14ac:dyDescent="0.15">
      <c r="B122" s="496" t="s">
        <v>2731</v>
      </c>
      <c r="C122" s="493" t="s">
        <v>6621</v>
      </c>
      <c r="E122" t="str">
        <f t="shared" si="1"/>
        <v>_</v>
      </c>
      <c r="R122" s="495">
        <v>22025</v>
      </c>
    </row>
    <row r="123" spans="1:40" x14ac:dyDescent="0.15">
      <c r="A123" s="491">
        <v>1</v>
      </c>
      <c r="B123" s="491" t="s">
        <v>6977</v>
      </c>
      <c r="C123" s="491" t="s">
        <v>3281</v>
      </c>
      <c r="D123" s="491" t="s">
        <v>6978</v>
      </c>
      <c r="E123" t="str">
        <f t="shared" si="1"/>
        <v>JP1894085</v>
      </c>
      <c r="F123" s="491" t="s">
        <v>6979</v>
      </c>
      <c r="I123" s="491" t="s">
        <v>5750</v>
      </c>
      <c r="J123" s="491" t="s">
        <v>6980</v>
      </c>
      <c r="K123" s="491" t="s">
        <v>3285</v>
      </c>
      <c r="L123" s="491" t="s">
        <v>3285</v>
      </c>
      <c r="M123" s="491" t="s">
        <v>3285</v>
      </c>
      <c r="N123" s="491" t="s">
        <v>5814</v>
      </c>
      <c r="R123" s="491" t="s">
        <v>6981</v>
      </c>
      <c r="S123" s="491"/>
      <c r="T123" t="s">
        <v>6982</v>
      </c>
      <c r="U123" s="491" t="s">
        <v>3287</v>
      </c>
      <c r="V123" s="491" t="s">
        <v>3288</v>
      </c>
      <c r="W123" s="491" t="s">
        <v>3289</v>
      </c>
      <c r="X123" s="491" t="s">
        <v>6983</v>
      </c>
      <c r="Y123" s="491" t="s">
        <v>5755</v>
      </c>
      <c r="Z123" s="491" t="s">
        <v>5779</v>
      </c>
      <c r="AA123" s="491" t="s">
        <v>3286</v>
      </c>
      <c r="AB123" s="491" t="s">
        <v>6984</v>
      </c>
      <c r="AC123" t="s">
        <v>6985</v>
      </c>
      <c r="AF123" s="491" t="s">
        <v>6986</v>
      </c>
      <c r="AG123" s="491" t="s">
        <v>5759</v>
      </c>
      <c r="AH123" s="491" t="s">
        <v>5759</v>
      </c>
      <c r="AI123" s="491" t="s">
        <v>5759</v>
      </c>
      <c r="AJ123" s="491" t="s">
        <v>6987</v>
      </c>
    </row>
    <row r="124" spans="1:40" x14ac:dyDescent="0.15">
      <c r="A124" s="491">
        <v>2</v>
      </c>
      <c r="B124" s="491" t="s">
        <v>4674</v>
      </c>
      <c r="C124" s="491" t="s">
        <v>3537</v>
      </c>
      <c r="E124" t="str">
        <f t="shared" si="1"/>
        <v>_</v>
      </c>
      <c r="I124" s="491" t="s">
        <v>5750</v>
      </c>
      <c r="J124" s="491" t="s">
        <v>6988</v>
      </c>
      <c r="K124" s="491" t="s">
        <v>3322</v>
      </c>
      <c r="L124" s="491" t="s">
        <v>3322</v>
      </c>
      <c r="N124" s="491" t="s">
        <v>6989</v>
      </c>
      <c r="R124" s="491" t="s">
        <v>6990</v>
      </c>
      <c r="S124" s="491"/>
      <c r="T124"/>
      <c r="U124" s="491" t="s">
        <v>3540</v>
      </c>
      <c r="V124" s="491" t="s">
        <v>3541</v>
      </c>
      <c r="W124" s="491" t="s">
        <v>3542</v>
      </c>
      <c r="X124" s="491" t="s">
        <v>6991</v>
      </c>
      <c r="Y124" s="491" t="s">
        <v>5755</v>
      </c>
      <c r="Z124" s="491" t="s">
        <v>5788</v>
      </c>
      <c r="AA124" s="491" t="s">
        <v>3539</v>
      </c>
      <c r="AB124" s="491" t="s">
        <v>6992</v>
      </c>
      <c r="AC124"/>
      <c r="AF124" s="491" t="s">
        <v>6993</v>
      </c>
      <c r="AG124" s="491" t="s">
        <v>5759</v>
      </c>
      <c r="AI124" s="491" t="s">
        <v>5759</v>
      </c>
      <c r="AJ124" s="491" t="s">
        <v>6994</v>
      </c>
    </row>
    <row r="125" spans="1:40" x14ac:dyDescent="0.15">
      <c r="A125" s="491">
        <v>3</v>
      </c>
      <c r="B125" s="491" t="s">
        <v>6995</v>
      </c>
      <c r="C125" s="491" t="s">
        <v>3491</v>
      </c>
      <c r="E125" t="str">
        <f t="shared" si="1"/>
        <v>_</v>
      </c>
      <c r="I125" s="491" t="s">
        <v>5750</v>
      </c>
      <c r="J125" s="491" t="s">
        <v>6996</v>
      </c>
      <c r="K125" s="491" t="s">
        <v>3493</v>
      </c>
      <c r="L125" s="491" t="s">
        <v>3493</v>
      </c>
      <c r="N125" s="491" t="s">
        <v>6997</v>
      </c>
      <c r="R125" s="491" t="s">
        <v>5964</v>
      </c>
      <c r="S125" s="491"/>
      <c r="T125"/>
      <c r="U125" s="491" t="s">
        <v>3495</v>
      </c>
      <c r="V125" s="491" t="s">
        <v>3496</v>
      </c>
      <c r="W125" s="491" t="s">
        <v>3497</v>
      </c>
      <c r="X125" s="491" t="s">
        <v>6998</v>
      </c>
      <c r="Y125" s="491" t="s">
        <v>5755</v>
      </c>
      <c r="Z125" s="491" t="s">
        <v>5788</v>
      </c>
      <c r="AA125" s="491" t="s">
        <v>3494</v>
      </c>
      <c r="AB125" s="491" t="s">
        <v>6999</v>
      </c>
      <c r="AC125"/>
      <c r="AF125" s="491" t="s">
        <v>7000</v>
      </c>
      <c r="AG125" s="491" t="s">
        <v>5759</v>
      </c>
      <c r="AI125" s="491" t="s">
        <v>5759</v>
      </c>
      <c r="AJ125" s="491" t="s">
        <v>7001</v>
      </c>
    </row>
    <row r="126" spans="1:40" x14ac:dyDescent="0.15">
      <c r="A126" s="491">
        <v>4</v>
      </c>
      <c r="B126" s="491" t="s">
        <v>4697</v>
      </c>
      <c r="C126" s="491" t="s">
        <v>3670</v>
      </c>
      <c r="E126" t="str">
        <f t="shared" si="1"/>
        <v>_</v>
      </c>
      <c r="I126" s="491" t="s">
        <v>5750</v>
      </c>
      <c r="J126" s="491" t="s">
        <v>7002</v>
      </c>
      <c r="K126" s="491" t="s">
        <v>3672</v>
      </c>
      <c r="L126" s="491" t="s">
        <v>3672</v>
      </c>
      <c r="N126" s="491" t="s">
        <v>7003</v>
      </c>
      <c r="R126" s="491" t="s">
        <v>7004</v>
      </c>
      <c r="S126" s="491"/>
      <c r="T126"/>
      <c r="U126" s="491" t="s">
        <v>3674</v>
      </c>
      <c r="V126" s="491" t="s">
        <v>3675</v>
      </c>
      <c r="W126" s="491" t="s">
        <v>3676</v>
      </c>
      <c r="X126" s="491" t="s">
        <v>7005</v>
      </c>
      <c r="Y126" s="491" t="s">
        <v>5755</v>
      </c>
      <c r="Z126" s="491" t="s">
        <v>5905</v>
      </c>
      <c r="AA126" s="491" t="s">
        <v>3673</v>
      </c>
      <c r="AB126" s="491" t="s">
        <v>7006</v>
      </c>
      <c r="AC126" t="s">
        <v>7007</v>
      </c>
      <c r="AF126" s="491" t="s">
        <v>7008</v>
      </c>
      <c r="AG126" s="491" t="s">
        <v>5759</v>
      </c>
      <c r="AI126" s="491" t="s">
        <v>5759</v>
      </c>
      <c r="AJ126" s="491" t="s">
        <v>7009</v>
      </c>
    </row>
    <row r="127" spans="1:40" x14ac:dyDescent="0.15">
      <c r="A127" s="491">
        <v>5</v>
      </c>
      <c r="B127" s="491" t="s">
        <v>7010</v>
      </c>
      <c r="C127" s="491" t="s">
        <v>3550</v>
      </c>
      <c r="D127" s="491" t="s">
        <v>7011</v>
      </c>
      <c r="E127" t="str">
        <f t="shared" si="1"/>
        <v>JP2630835</v>
      </c>
      <c r="I127" s="491" t="s">
        <v>5750</v>
      </c>
      <c r="J127" s="491" t="s">
        <v>7012</v>
      </c>
      <c r="K127" s="491" t="s">
        <v>2298</v>
      </c>
      <c r="L127" s="491" t="s">
        <v>2298</v>
      </c>
      <c r="M127" s="491" t="s">
        <v>2298</v>
      </c>
      <c r="N127" s="491" t="s">
        <v>7013</v>
      </c>
      <c r="R127" s="491" t="s">
        <v>7014</v>
      </c>
      <c r="S127" s="491"/>
      <c r="T127" t="s">
        <v>7015</v>
      </c>
      <c r="U127" s="491" t="s">
        <v>3555</v>
      </c>
      <c r="V127" s="491" t="s">
        <v>3556</v>
      </c>
      <c r="W127" s="491" t="s">
        <v>3557</v>
      </c>
      <c r="X127" s="491" t="s">
        <v>7016</v>
      </c>
      <c r="Y127" s="491" t="s">
        <v>5755</v>
      </c>
      <c r="Z127" s="491" t="s">
        <v>5779</v>
      </c>
      <c r="AA127" s="491" t="s">
        <v>3554</v>
      </c>
      <c r="AB127" s="491" t="s">
        <v>7017</v>
      </c>
      <c r="AC127"/>
      <c r="AF127" s="491" t="s">
        <v>7018</v>
      </c>
      <c r="AG127" s="491" t="s">
        <v>5759</v>
      </c>
      <c r="AH127" s="491" t="s">
        <v>5759</v>
      </c>
      <c r="AI127" s="491" t="s">
        <v>5759</v>
      </c>
      <c r="AJ127" s="491" t="s">
        <v>7019</v>
      </c>
    </row>
    <row r="128" spans="1:40" x14ac:dyDescent="0.15">
      <c r="A128" s="491">
        <v>6</v>
      </c>
      <c r="B128" s="491" t="s">
        <v>7020</v>
      </c>
      <c r="C128" s="491" t="s">
        <v>3635</v>
      </c>
      <c r="D128" s="491" t="s">
        <v>7021</v>
      </c>
      <c r="E128" t="str">
        <f t="shared" si="1"/>
        <v>JP3246386</v>
      </c>
      <c r="I128" s="491" t="s">
        <v>5750</v>
      </c>
      <c r="J128" s="491" t="s">
        <v>7022</v>
      </c>
      <c r="K128" s="491" t="s">
        <v>3639</v>
      </c>
      <c r="L128" s="491" t="s">
        <v>3639</v>
      </c>
      <c r="M128" s="491" t="s">
        <v>3639</v>
      </c>
      <c r="N128" s="491" t="s">
        <v>7023</v>
      </c>
      <c r="R128" s="491" t="s">
        <v>7024</v>
      </c>
      <c r="S128" s="491"/>
      <c r="T128" t="s">
        <v>7025</v>
      </c>
      <c r="U128" s="491" t="s">
        <v>3641</v>
      </c>
      <c r="V128" s="491" t="s">
        <v>3642</v>
      </c>
      <c r="W128" s="491" t="s">
        <v>3643</v>
      </c>
      <c r="X128" s="491" t="s">
        <v>7026</v>
      </c>
      <c r="Y128" s="491" t="s">
        <v>6154</v>
      </c>
      <c r="Z128" s="491" t="s">
        <v>6203</v>
      </c>
      <c r="AA128" s="491" t="s">
        <v>3640</v>
      </c>
      <c r="AB128" s="491" t="s">
        <v>7027</v>
      </c>
      <c r="AC128" t="s">
        <v>7028</v>
      </c>
      <c r="AE128" s="491" t="s">
        <v>7029</v>
      </c>
      <c r="AF128" s="491" t="s">
        <v>7030</v>
      </c>
      <c r="AG128" s="491" t="s">
        <v>5759</v>
      </c>
      <c r="AH128" s="491" t="s">
        <v>5759</v>
      </c>
      <c r="AI128" s="491" t="s">
        <v>5759</v>
      </c>
      <c r="AJ128" s="491" t="s">
        <v>7031</v>
      </c>
    </row>
    <row r="129" spans="1:40" x14ac:dyDescent="0.15">
      <c r="A129" s="491">
        <v>7</v>
      </c>
      <c r="B129" s="491" t="s">
        <v>7032</v>
      </c>
      <c r="C129" s="491" t="s">
        <v>3421</v>
      </c>
      <c r="D129" s="491" t="s">
        <v>7033</v>
      </c>
      <c r="E129" t="str">
        <f t="shared" si="1"/>
        <v>JP4162736</v>
      </c>
      <c r="I129" s="491" t="s">
        <v>5750</v>
      </c>
      <c r="J129" s="491" t="s">
        <v>7034</v>
      </c>
      <c r="K129" s="491" t="s">
        <v>3425</v>
      </c>
      <c r="L129" s="491" t="s">
        <v>3425</v>
      </c>
      <c r="M129" s="491" t="s">
        <v>3425</v>
      </c>
      <c r="N129" s="491" t="s">
        <v>7035</v>
      </c>
      <c r="R129" s="491" t="s">
        <v>7036</v>
      </c>
      <c r="S129" s="491"/>
      <c r="T129" t="s">
        <v>7037</v>
      </c>
      <c r="U129" s="491" t="s">
        <v>3427</v>
      </c>
      <c r="V129" s="491" t="s">
        <v>3428</v>
      </c>
      <c r="W129" s="491" t="s">
        <v>3429</v>
      </c>
      <c r="X129" s="491" t="s">
        <v>7038</v>
      </c>
      <c r="Y129" s="491" t="s">
        <v>6154</v>
      </c>
      <c r="Z129" s="491" t="s">
        <v>6155</v>
      </c>
      <c r="AA129" s="491" t="s">
        <v>3426</v>
      </c>
      <c r="AB129" s="491" t="s">
        <v>7039</v>
      </c>
      <c r="AC129" t="s">
        <v>7040</v>
      </c>
      <c r="AF129" s="491" t="s">
        <v>7041</v>
      </c>
      <c r="AG129" s="491" t="s">
        <v>5759</v>
      </c>
      <c r="AH129" s="491" t="s">
        <v>5759</v>
      </c>
      <c r="AI129" s="491" t="s">
        <v>5759</v>
      </c>
      <c r="AJ129" s="491" t="s">
        <v>7042</v>
      </c>
    </row>
    <row r="130" spans="1:40" x14ac:dyDescent="0.15">
      <c r="A130" s="491">
        <v>8</v>
      </c>
      <c r="B130" s="491" t="s">
        <v>4591</v>
      </c>
      <c r="C130" s="491" t="s">
        <v>3318</v>
      </c>
      <c r="D130" s="491" t="s">
        <v>7043</v>
      </c>
      <c r="E130" t="str">
        <f t="shared" si="1"/>
        <v>JP3703297</v>
      </c>
      <c r="I130" s="491" t="s">
        <v>5750</v>
      </c>
      <c r="J130" s="491" t="s">
        <v>7044</v>
      </c>
      <c r="K130" s="491" t="s">
        <v>3322</v>
      </c>
      <c r="L130" s="491" t="s">
        <v>3322</v>
      </c>
      <c r="M130" s="491" t="s">
        <v>3322</v>
      </c>
      <c r="N130" s="491" t="s">
        <v>7045</v>
      </c>
      <c r="R130" s="491" t="s">
        <v>7046</v>
      </c>
      <c r="S130" s="491"/>
      <c r="T130" t="s">
        <v>7047</v>
      </c>
      <c r="U130" s="491" t="s">
        <v>3324</v>
      </c>
      <c r="V130" s="491" t="s">
        <v>3325</v>
      </c>
      <c r="W130" s="491" t="s">
        <v>3326</v>
      </c>
      <c r="X130" s="491" t="s">
        <v>7048</v>
      </c>
      <c r="Y130" s="491" t="s">
        <v>6154</v>
      </c>
      <c r="Z130" s="491" t="s">
        <v>6203</v>
      </c>
      <c r="AA130" s="491" t="s">
        <v>3323</v>
      </c>
      <c r="AB130" s="491" t="s">
        <v>7049</v>
      </c>
      <c r="AC130" t="s">
        <v>7050</v>
      </c>
      <c r="AE130" s="491" t="s">
        <v>7051</v>
      </c>
      <c r="AF130" s="491" t="s">
        <v>7052</v>
      </c>
      <c r="AG130" s="491" t="s">
        <v>5759</v>
      </c>
      <c r="AH130" s="491" t="s">
        <v>5759</v>
      </c>
      <c r="AI130" s="491" t="s">
        <v>5759</v>
      </c>
      <c r="AJ130" s="491" t="s">
        <v>7053</v>
      </c>
    </row>
    <row r="131" spans="1:40" x14ac:dyDescent="0.15">
      <c r="A131" s="491">
        <v>9</v>
      </c>
      <c r="B131" s="491" t="s">
        <v>7054</v>
      </c>
      <c r="C131" s="491" t="s">
        <v>3479</v>
      </c>
      <c r="E131" t="str">
        <f t="shared" ref="E131:E188" si="2">IF(LEFT(D131)="特","JP"&amp;MID(D131,4,LEN(D131)-4),IF(LEFT(D131)="実","実登"&amp;MID(D131,4,LEN(D131)-4),IF(D131="","_",D131)))</f>
        <v>_</v>
      </c>
      <c r="I131" s="491" t="s">
        <v>5750</v>
      </c>
      <c r="J131" s="491" t="s">
        <v>7055</v>
      </c>
      <c r="K131" s="491" t="s">
        <v>3481</v>
      </c>
      <c r="L131" s="491" t="s">
        <v>3481</v>
      </c>
      <c r="N131" s="491" t="s">
        <v>7056</v>
      </c>
      <c r="R131" s="491" t="s">
        <v>7057</v>
      </c>
      <c r="S131" s="491"/>
      <c r="T131"/>
      <c r="U131" s="491" t="s">
        <v>3483</v>
      </c>
      <c r="V131" s="491" t="s">
        <v>3484</v>
      </c>
      <c r="W131" s="491" t="s">
        <v>3485</v>
      </c>
      <c r="X131" s="491" t="s">
        <v>7058</v>
      </c>
      <c r="Y131" s="491" t="s">
        <v>5755</v>
      </c>
      <c r="Z131" s="491" t="s">
        <v>5788</v>
      </c>
      <c r="AA131" s="491" t="s">
        <v>3482</v>
      </c>
      <c r="AB131" s="491" t="s">
        <v>7059</v>
      </c>
      <c r="AC131"/>
      <c r="AF131" s="491" t="s">
        <v>7060</v>
      </c>
      <c r="AG131" s="491" t="s">
        <v>5759</v>
      </c>
      <c r="AI131" s="491" t="s">
        <v>5759</v>
      </c>
      <c r="AJ131" s="491" t="s">
        <v>7061</v>
      </c>
    </row>
    <row r="132" spans="1:40" x14ac:dyDescent="0.15">
      <c r="A132" s="491">
        <v>10</v>
      </c>
      <c r="B132" s="491" t="s">
        <v>7062</v>
      </c>
      <c r="C132" s="491" t="s">
        <v>3710</v>
      </c>
      <c r="D132" s="491" t="s">
        <v>7063</v>
      </c>
      <c r="E132" t="str">
        <f t="shared" si="2"/>
        <v>JP4340361</v>
      </c>
      <c r="I132" s="491" t="s">
        <v>5750</v>
      </c>
      <c r="J132" s="491" t="s">
        <v>7064</v>
      </c>
      <c r="K132" s="491" t="s">
        <v>3714</v>
      </c>
      <c r="L132" s="491" t="s">
        <v>3714</v>
      </c>
      <c r="M132" s="491" t="s">
        <v>3714</v>
      </c>
      <c r="N132" s="491" t="s">
        <v>7065</v>
      </c>
      <c r="O132" s="491" t="s">
        <v>6060</v>
      </c>
      <c r="P132" s="491" t="s">
        <v>7066</v>
      </c>
      <c r="Q132" s="491" t="s">
        <v>7067</v>
      </c>
      <c r="R132" s="491" t="s">
        <v>7068</v>
      </c>
      <c r="S132" s="491"/>
      <c r="T132" t="s">
        <v>7069</v>
      </c>
      <c r="U132" s="491" t="s">
        <v>3716</v>
      </c>
      <c r="V132" s="491" t="s">
        <v>3717</v>
      </c>
      <c r="W132" s="491" t="s">
        <v>3718</v>
      </c>
      <c r="X132" s="491" t="s">
        <v>7070</v>
      </c>
      <c r="Y132" s="491" t="s">
        <v>6154</v>
      </c>
      <c r="Z132" s="491" t="s">
        <v>6203</v>
      </c>
      <c r="AA132" s="491" t="s">
        <v>3715</v>
      </c>
      <c r="AB132" s="491" t="s">
        <v>7071</v>
      </c>
      <c r="AC132" t="s">
        <v>7072</v>
      </c>
      <c r="AF132" s="491" t="s">
        <v>7073</v>
      </c>
      <c r="AG132" s="491" t="s">
        <v>5759</v>
      </c>
      <c r="AH132" s="491" t="s">
        <v>5759</v>
      </c>
      <c r="AI132" s="491" t="s">
        <v>5759</v>
      </c>
      <c r="AJ132" s="491" t="s">
        <v>7074</v>
      </c>
      <c r="AK132" s="491" t="s">
        <v>7074</v>
      </c>
      <c r="AL132" s="491" t="s">
        <v>7070</v>
      </c>
      <c r="AM132" s="491" t="s">
        <v>7074</v>
      </c>
      <c r="AN132" s="491" t="s">
        <v>7070</v>
      </c>
    </row>
    <row r="133" spans="1:40" x14ac:dyDescent="0.15">
      <c r="A133" s="491">
        <v>11</v>
      </c>
      <c r="B133" s="491" t="s">
        <v>4703</v>
      </c>
      <c r="C133" s="491" t="s">
        <v>3695</v>
      </c>
      <c r="D133" s="491" t="s">
        <v>7075</v>
      </c>
      <c r="E133" t="str">
        <f t="shared" si="2"/>
        <v>JP3364465</v>
      </c>
      <c r="I133" s="491" t="s">
        <v>5750</v>
      </c>
      <c r="J133" s="491" t="s">
        <v>7076</v>
      </c>
      <c r="K133" s="491" t="s">
        <v>3699</v>
      </c>
      <c r="L133" s="491" t="s">
        <v>3699</v>
      </c>
      <c r="M133" s="491" t="s">
        <v>3699</v>
      </c>
      <c r="N133" s="491" t="s">
        <v>7077</v>
      </c>
      <c r="R133" s="491" t="s">
        <v>7078</v>
      </c>
      <c r="S133" s="491"/>
      <c r="T133" t="s">
        <v>7079</v>
      </c>
      <c r="U133" s="491" t="s">
        <v>3701</v>
      </c>
      <c r="V133" s="491" t="s">
        <v>3702</v>
      </c>
      <c r="W133" s="491" t="s">
        <v>3703</v>
      </c>
      <c r="X133" s="491" t="s">
        <v>7080</v>
      </c>
      <c r="Y133" s="491" t="s">
        <v>5755</v>
      </c>
      <c r="Z133" s="491" t="s">
        <v>5779</v>
      </c>
      <c r="AA133" s="491" t="s">
        <v>3700</v>
      </c>
      <c r="AB133" s="491" t="s">
        <v>7081</v>
      </c>
      <c r="AC133" t="s">
        <v>7082</v>
      </c>
      <c r="AE133" s="491" t="s">
        <v>7083</v>
      </c>
      <c r="AF133" s="491" t="s">
        <v>7084</v>
      </c>
      <c r="AG133" s="491" t="s">
        <v>5759</v>
      </c>
      <c r="AH133" s="491" t="s">
        <v>5759</v>
      </c>
      <c r="AI133" s="491" t="s">
        <v>5759</v>
      </c>
      <c r="AJ133" s="491" t="s">
        <v>7085</v>
      </c>
    </row>
    <row r="134" spans="1:40" x14ac:dyDescent="0.15">
      <c r="A134" s="491">
        <v>12</v>
      </c>
      <c r="B134" s="491" t="s">
        <v>7086</v>
      </c>
      <c r="C134" s="491" t="s">
        <v>3595</v>
      </c>
      <c r="D134" s="491" t="s">
        <v>7087</v>
      </c>
      <c r="E134" t="str">
        <f t="shared" si="2"/>
        <v>JP4932982</v>
      </c>
      <c r="I134" s="491" t="s">
        <v>5750</v>
      </c>
      <c r="J134" s="491" t="s">
        <v>7088</v>
      </c>
      <c r="K134" s="491" t="s">
        <v>3599</v>
      </c>
      <c r="L134" s="491" t="s">
        <v>3599</v>
      </c>
      <c r="M134" s="491" t="s">
        <v>3599</v>
      </c>
      <c r="N134" s="491" t="s">
        <v>7089</v>
      </c>
      <c r="R134" s="491" t="s">
        <v>6429</v>
      </c>
      <c r="S134" s="491"/>
      <c r="T134" t="s">
        <v>7090</v>
      </c>
      <c r="U134" s="491" t="s">
        <v>3601</v>
      </c>
      <c r="V134" s="491" t="s">
        <v>3602</v>
      </c>
      <c r="X134" s="491" t="s">
        <v>7091</v>
      </c>
      <c r="Y134" s="491" t="s">
        <v>6154</v>
      </c>
      <c r="Z134" s="491" t="s">
        <v>6203</v>
      </c>
      <c r="AA134" s="491" t="s">
        <v>3600</v>
      </c>
      <c r="AB134" s="491" t="s">
        <v>7092</v>
      </c>
      <c r="AC134" t="s">
        <v>7093</v>
      </c>
      <c r="AE134" s="491" t="s">
        <v>7094</v>
      </c>
      <c r="AF134" s="491" t="s">
        <v>7095</v>
      </c>
      <c r="AG134" s="491" t="s">
        <v>5759</v>
      </c>
      <c r="AH134" s="491" t="s">
        <v>5759</v>
      </c>
      <c r="AI134" s="491" t="s">
        <v>5759</v>
      </c>
      <c r="AJ134" s="491" t="s">
        <v>7096</v>
      </c>
    </row>
    <row r="135" spans="1:40" x14ac:dyDescent="0.15">
      <c r="A135" s="491">
        <v>13</v>
      </c>
      <c r="B135" s="491" t="s">
        <v>5502</v>
      </c>
      <c r="C135" s="491" t="s">
        <v>3621</v>
      </c>
      <c r="D135" s="491" t="s">
        <v>7097</v>
      </c>
      <c r="E135" t="str">
        <f t="shared" si="2"/>
        <v>JP3668770</v>
      </c>
      <c r="I135" s="491" t="s">
        <v>5750</v>
      </c>
      <c r="J135" s="491" t="s">
        <v>7098</v>
      </c>
      <c r="K135" s="491" t="s">
        <v>3625</v>
      </c>
      <c r="L135" s="491" t="s">
        <v>3625</v>
      </c>
      <c r="M135" s="491" t="s">
        <v>3625</v>
      </c>
      <c r="N135" s="491" t="s">
        <v>7099</v>
      </c>
      <c r="R135" s="491" t="s">
        <v>7100</v>
      </c>
      <c r="S135" s="491"/>
      <c r="T135" t="s">
        <v>7101</v>
      </c>
      <c r="U135" s="491" t="s">
        <v>3627</v>
      </c>
      <c r="V135" s="491" t="s">
        <v>3628</v>
      </c>
      <c r="W135" s="491" t="s">
        <v>3629</v>
      </c>
      <c r="X135" s="491" t="s">
        <v>7102</v>
      </c>
      <c r="Y135" s="491" t="s">
        <v>6154</v>
      </c>
      <c r="Z135" s="491" t="s">
        <v>6203</v>
      </c>
      <c r="AA135" s="491" t="s">
        <v>3626</v>
      </c>
      <c r="AB135" s="491" t="s">
        <v>7103</v>
      </c>
      <c r="AC135" t="s">
        <v>7104</v>
      </c>
      <c r="AE135" s="491" t="s">
        <v>7105</v>
      </c>
      <c r="AF135" s="491" t="s">
        <v>7106</v>
      </c>
      <c r="AG135" s="491" t="s">
        <v>5759</v>
      </c>
      <c r="AH135" s="491" t="s">
        <v>5759</v>
      </c>
      <c r="AI135" s="491" t="s">
        <v>5759</v>
      </c>
      <c r="AJ135" s="491" t="s">
        <v>7107</v>
      </c>
    </row>
    <row r="136" spans="1:40" x14ac:dyDescent="0.15">
      <c r="A136" s="491">
        <v>14</v>
      </c>
      <c r="B136" s="491" t="s">
        <v>7108</v>
      </c>
      <c r="C136" s="491" t="s">
        <v>3565</v>
      </c>
      <c r="E136" t="str">
        <f t="shared" si="2"/>
        <v>_</v>
      </c>
      <c r="I136" s="491" t="s">
        <v>5750</v>
      </c>
      <c r="J136" s="491" t="s">
        <v>7109</v>
      </c>
      <c r="K136" s="491" t="s">
        <v>3567</v>
      </c>
      <c r="L136" s="491" t="s">
        <v>3567</v>
      </c>
      <c r="N136" s="491" t="s">
        <v>7110</v>
      </c>
      <c r="R136" s="491" t="s">
        <v>7111</v>
      </c>
      <c r="S136" s="491"/>
      <c r="T136"/>
      <c r="U136" s="491" t="s">
        <v>3569</v>
      </c>
      <c r="V136" s="491" t="s">
        <v>3570</v>
      </c>
      <c r="W136" s="491" t="s">
        <v>3571</v>
      </c>
      <c r="X136" s="491" t="s">
        <v>7112</v>
      </c>
      <c r="Y136" s="491" t="s">
        <v>5755</v>
      </c>
      <c r="Z136" s="491" t="s">
        <v>5788</v>
      </c>
      <c r="AA136" s="491" t="s">
        <v>3568</v>
      </c>
      <c r="AB136" s="491" t="s">
        <v>7113</v>
      </c>
      <c r="AC136"/>
      <c r="AF136" s="491" t="s">
        <v>7114</v>
      </c>
      <c r="AG136" s="491" t="s">
        <v>5759</v>
      </c>
      <c r="AI136" s="491" t="s">
        <v>5759</v>
      </c>
      <c r="AJ136" s="491" t="s">
        <v>7115</v>
      </c>
    </row>
    <row r="137" spans="1:40" x14ac:dyDescent="0.15">
      <c r="A137" s="491">
        <v>15</v>
      </c>
      <c r="B137" s="491" t="s">
        <v>7116</v>
      </c>
      <c r="C137" s="491" t="s">
        <v>3242</v>
      </c>
      <c r="E137" t="str">
        <f t="shared" si="2"/>
        <v>_</v>
      </c>
      <c r="I137" s="491" t="s">
        <v>5750</v>
      </c>
      <c r="J137" s="491" t="s">
        <v>7117</v>
      </c>
      <c r="K137" s="491" t="s">
        <v>3244</v>
      </c>
      <c r="L137" s="491" t="s">
        <v>3244</v>
      </c>
      <c r="N137" s="491" t="s">
        <v>7118</v>
      </c>
      <c r="R137" s="491" t="s">
        <v>7119</v>
      </c>
      <c r="S137" s="491"/>
      <c r="T137"/>
      <c r="U137" s="491" t="s">
        <v>3246</v>
      </c>
      <c r="V137" s="491" t="s">
        <v>3247</v>
      </c>
      <c r="W137" s="491" t="s">
        <v>3248</v>
      </c>
      <c r="X137" s="491" t="s">
        <v>7120</v>
      </c>
      <c r="Y137" s="491" t="s">
        <v>5755</v>
      </c>
      <c r="Z137" s="491" t="s">
        <v>5905</v>
      </c>
      <c r="AA137" s="491" t="s">
        <v>3245</v>
      </c>
      <c r="AB137" s="491" t="s">
        <v>7121</v>
      </c>
      <c r="AC137" t="s">
        <v>7122</v>
      </c>
      <c r="AF137" s="491" t="s">
        <v>7123</v>
      </c>
      <c r="AG137" s="491" t="s">
        <v>5759</v>
      </c>
      <c r="AI137" s="491" t="s">
        <v>5759</v>
      </c>
      <c r="AJ137" s="491" t="s">
        <v>7124</v>
      </c>
    </row>
    <row r="138" spans="1:40" x14ac:dyDescent="0.15">
      <c r="A138" s="491">
        <v>16</v>
      </c>
      <c r="B138" s="491" t="s">
        <v>7125</v>
      </c>
      <c r="C138" s="491" t="s">
        <v>3658</v>
      </c>
      <c r="E138" t="str">
        <f t="shared" si="2"/>
        <v>_</v>
      </c>
      <c r="I138" s="491" t="s">
        <v>5750</v>
      </c>
      <c r="J138" s="491" t="s">
        <v>7126</v>
      </c>
      <c r="K138" s="491" t="s">
        <v>3660</v>
      </c>
      <c r="L138" s="491" t="s">
        <v>3660</v>
      </c>
      <c r="N138" s="491" t="s">
        <v>3648</v>
      </c>
      <c r="R138" s="491" t="s">
        <v>7127</v>
      </c>
      <c r="S138" s="491"/>
      <c r="T138"/>
      <c r="U138" s="491" t="s">
        <v>3662</v>
      </c>
      <c r="V138" s="491" t="s">
        <v>3663</v>
      </c>
      <c r="W138" s="491" t="s">
        <v>3664</v>
      </c>
      <c r="X138" s="491" t="s">
        <v>7128</v>
      </c>
      <c r="Y138" s="491" t="s">
        <v>5755</v>
      </c>
      <c r="Z138" s="491" t="s">
        <v>5788</v>
      </c>
      <c r="AA138" s="491" t="s">
        <v>3661</v>
      </c>
      <c r="AB138" s="491" t="s">
        <v>7129</v>
      </c>
      <c r="AC138"/>
      <c r="AF138" s="491" t="s">
        <v>7130</v>
      </c>
      <c r="AG138" s="491" t="s">
        <v>5759</v>
      </c>
      <c r="AI138" s="491" t="s">
        <v>5759</v>
      </c>
      <c r="AJ138" s="491" t="s">
        <v>7131</v>
      </c>
    </row>
    <row r="139" spans="1:40" x14ac:dyDescent="0.15">
      <c r="A139" s="491">
        <v>17</v>
      </c>
      <c r="B139" s="491" t="s">
        <v>7132</v>
      </c>
      <c r="C139" s="491" t="s">
        <v>3256</v>
      </c>
      <c r="E139" t="str">
        <f t="shared" si="2"/>
        <v>_</v>
      </c>
      <c r="I139" s="491" t="s">
        <v>5750</v>
      </c>
      <c r="J139" s="491" t="s">
        <v>7133</v>
      </c>
      <c r="K139" s="491" t="s">
        <v>3258</v>
      </c>
      <c r="L139" s="491" t="s">
        <v>3258</v>
      </c>
      <c r="N139" s="491" t="s">
        <v>7134</v>
      </c>
      <c r="R139" s="491" t="s">
        <v>7135</v>
      </c>
      <c r="S139" s="491"/>
      <c r="T139"/>
      <c r="U139" s="491" t="s">
        <v>3260</v>
      </c>
      <c r="V139" s="491" t="s">
        <v>3261</v>
      </c>
      <c r="W139" s="491" t="s">
        <v>3262</v>
      </c>
      <c r="X139" s="491" t="s">
        <v>7136</v>
      </c>
      <c r="Y139" s="491" t="s">
        <v>5755</v>
      </c>
      <c r="Z139" s="491" t="s">
        <v>5905</v>
      </c>
      <c r="AA139" s="491" t="s">
        <v>3259</v>
      </c>
      <c r="AB139" s="491" t="s">
        <v>7137</v>
      </c>
      <c r="AC139" t="s">
        <v>7138</v>
      </c>
      <c r="AF139" s="491" t="s">
        <v>7139</v>
      </c>
      <c r="AG139" s="491" t="s">
        <v>5759</v>
      </c>
      <c r="AI139" s="491" t="s">
        <v>5759</v>
      </c>
      <c r="AJ139" s="491" t="s">
        <v>7140</v>
      </c>
    </row>
    <row r="140" spans="1:40" x14ac:dyDescent="0.15">
      <c r="A140" s="491">
        <v>1</v>
      </c>
      <c r="B140" s="493" t="s">
        <v>7141</v>
      </c>
      <c r="C140" s="491" t="s">
        <v>7142</v>
      </c>
      <c r="D140" s="491" t="s">
        <v>5444</v>
      </c>
      <c r="E140" t="str">
        <f t="shared" si="2"/>
        <v>JP1480360</v>
      </c>
      <c r="F140" s="491" t="s">
        <v>7143</v>
      </c>
      <c r="I140" s="491" t="s">
        <v>5750</v>
      </c>
      <c r="J140" s="491" t="s">
        <v>7144</v>
      </c>
      <c r="K140" s="491" t="s">
        <v>3385</v>
      </c>
      <c r="L140" s="491" t="s">
        <v>3385</v>
      </c>
      <c r="M140" s="491" t="s">
        <v>3385</v>
      </c>
      <c r="N140" s="491" t="s">
        <v>7145</v>
      </c>
      <c r="R140" s="491" t="s">
        <v>7146</v>
      </c>
      <c r="S140" s="491"/>
      <c r="T140" t="s">
        <v>7147</v>
      </c>
      <c r="U140" s="491" t="s">
        <v>3387</v>
      </c>
      <c r="V140" s="491" t="s">
        <v>3388</v>
      </c>
      <c r="W140" s="491" t="s">
        <v>3389</v>
      </c>
      <c r="X140" s="491" t="s">
        <v>7148</v>
      </c>
      <c r="Y140" s="491" t="s">
        <v>5755</v>
      </c>
      <c r="Z140" s="491" t="s">
        <v>5779</v>
      </c>
      <c r="AA140" s="491" t="s">
        <v>3386</v>
      </c>
      <c r="AB140" s="491" t="s">
        <v>7149</v>
      </c>
      <c r="AC140"/>
      <c r="AF140" s="491" t="s">
        <v>7150</v>
      </c>
      <c r="AG140" s="491" t="s">
        <v>5759</v>
      </c>
      <c r="AH140" s="491" t="s">
        <v>5759</v>
      </c>
      <c r="AI140" s="491" t="s">
        <v>5759</v>
      </c>
      <c r="AJ140" s="491" t="s">
        <v>7151</v>
      </c>
    </row>
    <row r="141" spans="1:40" x14ac:dyDescent="0.15">
      <c r="A141" s="491">
        <v>2</v>
      </c>
      <c r="B141" s="491" t="s">
        <v>7152</v>
      </c>
      <c r="C141" s="491" t="s">
        <v>3347</v>
      </c>
      <c r="E141" t="str">
        <f t="shared" si="2"/>
        <v>_</v>
      </c>
      <c r="I141" s="491" t="s">
        <v>5750</v>
      </c>
      <c r="J141" s="491" t="s">
        <v>7153</v>
      </c>
      <c r="K141" s="491" t="s">
        <v>3349</v>
      </c>
      <c r="L141" s="491" t="s">
        <v>3349</v>
      </c>
      <c r="N141" s="491" t="s">
        <v>7154</v>
      </c>
      <c r="R141" s="491" t="s">
        <v>7155</v>
      </c>
      <c r="S141" s="491"/>
      <c r="T141"/>
      <c r="U141" s="491" t="s">
        <v>3351</v>
      </c>
      <c r="V141" s="491" t="s">
        <v>3352</v>
      </c>
      <c r="W141" s="491" t="s">
        <v>3353</v>
      </c>
      <c r="X141" s="491" t="s">
        <v>7156</v>
      </c>
      <c r="Y141" s="491" t="s">
        <v>5755</v>
      </c>
      <c r="Z141" s="491" t="s">
        <v>5788</v>
      </c>
      <c r="AA141" s="491" t="s">
        <v>3350</v>
      </c>
      <c r="AB141" s="491" t="s">
        <v>7157</v>
      </c>
      <c r="AC141"/>
      <c r="AF141" s="491" t="s">
        <v>7158</v>
      </c>
      <c r="AG141" s="491" t="s">
        <v>5759</v>
      </c>
      <c r="AI141" s="491" t="s">
        <v>5759</v>
      </c>
      <c r="AJ141" s="491" t="s">
        <v>7159</v>
      </c>
    </row>
    <row r="142" spans="1:40" x14ac:dyDescent="0.15">
      <c r="A142">
        <v>1</v>
      </c>
      <c r="B142" s="492"/>
      <c r="C142" t="s">
        <v>7160</v>
      </c>
      <c r="D142" t="s">
        <v>7161</v>
      </c>
      <c r="E142" t="str">
        <f t="shared" si="2"/>
        <v>JP799768</v>
      </c>
      <c r="F142" t="s">
        <v>7162</v>
      </c>
      <c r="G142"/>
      <c r="H142"/>
      <c r="I142" t="s">
        <v>5750</v>
      </c>
      <c r="J142" t="s">
        <v>7163</v>
      </c>
      <c r="K142" t="s">
        <v>7164</v>
      </c>
      <c r="L142" t="s">
        <v>7164</v>
      </c>
      <c r="M142" t="s">
        <v>7164</v>
      </c>
      <c r="N142" t="s">
        <v>7165</v>
      </c>
      <c r="O142"/>
      <c r="P142"/>
      <c r="Q142"/>
      <c r="R142" s="492" t="s">
        <v>7166</v>
      </c>
      <c r="T142" t="s">
        <v>7166</v>
      </c>
      <c r="U142" t="s">
        <v>7167</v>
      </c>
      <c r="V142" t="s">
        <v>7168</v>
      </c>
      <c r="W142" t="s">
        <v>7169</v>
      </c>
      <c r="X142" t="s">
        <v>7170</v>
      </c>
      <c r="Y142" t="s">
        <v>5755</v>
      </c>
      <c r="Z142" t="s">
        <v>5779</v>
      </c>
      <c r="AA142"/>
      <c r="AB142" t="s">
        <v>7171</v>
      </c>
      <c r="AC142"/>
      <c r="AD142"/>
      <c r="AE142"/>
      <c r="AF142"/>
      <c r="AG142" t="s">
        <v>5759</v>
      </c>
      <c r="AH142"/>
      <c r="AI142" t="s">
        <v>5759</v>
      </c>
      <c r="AJ142" t="s">
        <v>7172</v>
      </c>
      <c r="AK142"/>
      <c r="AL142"/>
      <c r="AM142"/>
      <c r="AN142"/>
    </row>
    <row r="143" spans="1:40" x14ac:dyDescent="0.15">
      <c r="A143">
        <v>2</v>
      </c>
      <c r="B143" t="s">
        <v>7173</v>
      </c>
      <c r="C143" t="s">
        <v>7174</v>
      </c>
      <c r="D143"/>
      <c r="E143" t="str">
        <f t="shared" si="2"/>
        <v>_</v>
      </c>
      <c r="F143"/>
      <c r="G143"/>
      <c r="H143"/>
      <c r="I143" t="s">
        <v>5750</v>
      </c>
      <c r="J143" t="s">
        <v>7175</v>
      </c>
      <c r="K143" t="s">
        <v>3848</v>
      </c>
      <c r="L143" t="s">
        <v>3848</v>
      </c>
      <c r="M143"/>
      <c r="N143" t="s">
        <v>7176</v>
      </c>
      <c r="O143"/>
      <c r="P143"/>
      <c r="Q143"/>
      <c r="R143" t="s">
        <v>7177</v>
      </c>
      <c r="T143"/>
      <c r="U143" t="s">
        <v>7178</v>
      </c>
      <c r="V143" t="s">
        <v>7179</v>
      </c>
      <c r="W143" t="s">
        <v>7180</v>
      </c>
      <c r="X143" t="s">
        <v>7181</v>
      </c>
      <c r="Y143" t="s">
        <v>5755</v>
      </c>
      <c r="Z143" t="s">
        <v>5788</v>
      </c>
      <c r="AA143"/>
      <c r="AB143" t="s">
        <v>7182</v>
      </c>
      <c r="AC143"/>
      <c r="AD143"/>
      <c r="AE143"/>
      <c r="AF143" t="s">
        <v>7183</v>
      </c>
      <c r="AG143" t="s">
        <v>5759</v>
      </c>
      <c r="AH143"/>
      <c r="AI143" t="s">
        <v>5759</v>
      </c>
      <c r="AJ143" t="s">
        <v>7184</v>
      </c>
      <c r="AK143"/>
      <c r="AL143"/>
      <c r="AM143"/>
      <c r="AN143"/>
    </row>
    <row r="144" spans="1:40" x14ac:dyDescent="0.15">
      <c r="A144">
        <v>3</v>
      </c>
      <c r="B144" t="s">
        <v>7185</v>
      </c>
      <c r="C144" t="s">
        <v>7186</v>
      </c>
      <c r="D144" t="s">
        <v>7187</v>
      </c>
      <c r="E144" t="str">
        <f t="shared" si="2"/>
        <v>JP1565146</v>
      </c>
      <c r="F144" t="s">
        <v>7188</v>
      </c>
      <c r="G144"/>
      <c r="H144"/>
      <c r="I144" t="s">
        <v>5750</v>
      </c>
      <c r="J144" t="s">
        <v>7189</v>
      </c>
      <c r="K144" t="s">
        <v>7190</v>
      </c>
      <c r="L144" t="s">
        <v>7190</v>
      </c>
      <c r="M144" t="s">
        <v>7190</v>
      </c>
      <c r="N144" t="s">
        <v>7191</v>
      </c>
      <c r="O144" t="s">
        <v>5914</v>
      </c>
      <c r="P144" t="s">
        <v>7192</v>
      </c>
      <c r="Q144" t="s">
        <v>7193</v>
      </c>
      <c r="R144" t="s">
        <v>7194</v>
      </c>
      <c r="T144" t="s">
        <v>7195</v>
      </c>
      <c r="U144" t="s">
        <v>7196</v>
      </c>
      <c r="V144" t="s">
        <v>7197</v>
      </c>
      <c r="W144" t="s">
        <v>7198</v>
      </c>
      <c r="X144" t="s">
        <v>7199</v>
      </c>
      <c r="Y144" t="s">
        <v>5755</v>
      </c>
      <c r="Z144" t="s">
        <v>5779</v>
      </c>
      <c r="AA144" t="s">
        <v>7200</v>
      </c>
      <c r="AB144" t="s">
        <v>7201</v>
      </c>
      <c r="AC144"/>
      <c r="AD144"/>
      <c r="AE144"/>
      <c r="AF144" t="s">
        <v>7202</v>
      </c>
      <c r="AG144" t="s">
        <v>5759</v>
      </c>
      <c r="AH144" t="s">
        <v>5759</v>
      </c>
      <c r="AI144" t="s">
        <v>5759</v>
      </c>
      <c r="AJ144" t="s">
        <v>7203</v>
      </c>
      <c r="AK144" t="s">
        <v>7204</v>
      </c>
      <c r="AL144" t="s">
        <v>7205</v>
      </c>
      <c r="AM144" t="s">
        <v>7204</v>
      </c>
      <c r="AN144" t="s">
        <v>7205</v>
      </c>
    </row>
    <row r="145" spans="1:40" x14ac:dyDescent="0.15">
      <c r="A145">
        <v>4</v>
      </c>
      <c r="B145" s="1122" t="s">
        <v>23240</v>
      </c>
      <c r="C145" t="s">
        <v>7207</v>
      </c>
      <c r="D145" t="s">
        <v>7208</v>
      </c>
      <c r="E145" t="str">
        <f t="shared" si="2"/>
        <v>JP1432558</v>
      </c>
      <c r="F145" t="s">
        <v>7209</v>
      </c>
      <c r="G145"/>
      <c r="H145"/>
      <c r="I145" t="s">
        <v>5750</v>
      </c>
      <c r="J145" t="s">
        <v>7210</v>
      </c>
      <c r="K145" t="s">
        <v>7211</v>
      </c>
      <c r="L145" t="s">
        <v>7211</v>
      </c>
      <c r="M145" t="s">
        <v>7211</v>
      </c>
      <c r="N145" t="s">
        <v>7212</v>
      </c>
      <c r="O145"/>
      <c r="P145"/>
      <c r="Q145"/>
      <c r="R145" t="s">
        <v>7213</v>
      </c>
      <c r="T145" t="s">
        <v>6671</v>
      </c>
      <c r="U145" t="s">
        <v>7214</v>
      </c>
      <c r="V145" t="s">
        <v>7215</v>
      </c>
      <c r="W145" t="s">
        <v>7216</v>
      </c>
      <c r="X145" t="s">
        <v>7217</v>
      </c>
      <c r="Y145" t="s">
        <v>5755</v>
      </c>
      <c r="Z145" t="s">
        <v>5779</v>
      </c>
      <c r="AA145" t="s">
        <v>7218</v>
      </c>
      <c r="AB145" t="s">
        <v>7219</v>
      </c>
      <c r="AC145"/>
      <c r="AD145"/>
      <c r="AE145"/>
      <c r="AF145" t="s">
        <v>7220</v>
      </c>
      <c r="AG145" t="s">
        <v>5759</v>
      </c>
      <c r="AH145" t="s">
        <v>5759</v>
      </c>
      <c r="AI145" t="s">
        <v>5759</v>
      </c>
      <c r="AJ145" t="s">
        <v>7221</v>
      </c>
      <c r="AK145"/>
      <c r="AL145"/>
      <c r="AM145"/>
      <c r="AN145"/>
    </row>
    <row r="146" spans="1:40" x14ac:dyDescent="0.15">
      <c r="A146">
        <v>5</v>
      </c>
      <c r="B146" t="s">
        <v>7222</v>
      </c>
      <c r="C146" t="s">
        <v>7223</v>
      </c>
      <c r="D146" t="s">
        <v>7224</v>
      </c>
      <c r="E146" t="str">
        <f t="shared" si="2"/>
        <v>JP1774114</v>
      </c>
      <c r="F146" t="s">
        <v>7225</v>
      </c>
      <c r="G146"/>
      <c r="H146"/>
      <c r="I146" t="s">
        <v>5750</v>
      </c>
      <c r="J146" t="s">
        <v>7226</v>
      </c>
      <c r="K146" t="s">
        <v>7227</v>
      </c>
      <c r="L146" t="s">
        <v>7227</v>
      </c>
      <c r="M146" t="s">
        <v>7227</v>
      </c>
      <c r="N146" t="s">
        <v>7228</v>
      </c>
      <c r="O146"/>
      <c r="P146"/>
      <c r="Q146"/>
      <c r="R146" t="s">
        <v>7229</v>
      </c>
      <c r="T146" t="s">
        <v>7230</v>
      </c>
      <c r="U146" t="s">
        <v>7231</v>
      </c>
      <c r="V146" t="s">
        <v>7232</v>
      </c>
      <c r="W146" t="s">
        <v>7233</v>
      </c>
      <c r="X146" t="s">
        <v>7234</v>
      </c>
      <c r="Y146" t="s">
        <v>5755</v>
      </c>
      <c r="Z146" t="s">
        <v>5756</v>
      </c>
      <c r="AA146" t="s">
        <v>7235</v>
      </c>
      <c r="AB146" t="s">
        <v>7236</v>
      </c>
      <c r="AC146"/>
      <c r="AD146"/>
      <c r="AE146"/>
      <c r="AF146" t="s">
        <v>7237</v>
      </c>
      <c r="AG146" t="s">
        <v>5759</v>
      </c>
      <c r="AH146" t="s">
        <v>5759</v>
      </c>
      <c r="AI146" t="s">
        <v>5759</v>
      </c>
      <c r="AJ146" t="s">
        <v>7238</v>
      </c>
      <c r="AK146"/>
      <c r="AL146"/>
      <c r="AM146"/>
      <c r="AN146"/>
    </row>
    <row r="147" spans="1:40" x14ac:dyDescent="0.15">
      <c r="A147">
        <v>6</v>
      </c>
      <c r="B147" t="s">
        <v>4102</v>
      </c>
      <c r="C147" t="s">
        <v>7239</v>
      </c>
      <c r="D147"/>
      <c r="E147" t="str">
        <f t="shared" si="2"/>
        <v>_</v>
      </c>
      <c r="F147"/>
      <c r="G147"/>
      <c r="H147"/>
      <c r="I147" t="s">
        <v>5750</v>
      </c>
      <c r="J147" t="s">
        <v>7240</v>
      </c>
      <c r="K147" t="s">
        <v>7241</v>
      </c>
      <c r="L147" t="s">
        <v>7241</v>
      </c>
      <c r="M147"/>
      <c r="N147" t="s">
        <v>7242</v>
      </c>
      <c r="O147"/>
      <c r="P147"/>
      <c r="Q147"/>
      <c r="R147" t="s">
        <v>7243</v>
      </c>
      <c r="T147"/>
      <c r="U147" t="s">
        <v>7244</v>
      </c>
      <c r="V147" t="s">
        <v>7245</v>
      </c>
      <c r="W147"/>
      <c r="X147" t="s">
        <v>7246</v>
      </c>
      <c r="Y147" t="s">
        <v>5755</v>
      </c>
      <c r="Z147" t="s">
        <v>5905</v>
      </c>
      <c r="AA147" t="s">
        <v>7247</v>
      </c>
      <c r="AB147" t="s">
        <v>7248</v>
      </c>
      <c r="AC147" t="s">
        <v>7249</v>
      </c>
      <c r="AD147"/>
      <c r="AE147"/>
      <c r="AF147" t="s">
        <v>7250</v>
      </c>
      <c r="AG147" t="s">
        <v>5759</v>
      </c>
      <c r="AH147"/>
      <c r="AI147" t="s">
        <v>5759</v>
      </c>
      <c r="AJ147" t="s">
        <v>7251</v>
      </c>
      <c r="AK147"/>
      <c r="AL147"/>
      <c r="AM147"/>
      <c r="AN147"/>
    </row>
    <row r="148" spans="1:40" x14ac:dyDescent="0.15">
      <c r="A148">
        <v>7</v>
      </c>
      <c r="B148" t="s">
        <v>7252</v>
      </c>
      <c r="C148" t="s">
        <v>7253</v>
      </c>
      <c r="D148" t="s">
        <v>7254</v>
      </c>
      <c r="E148" t="str">
        <f t="shared" si="2"/>
        <v>JP1883557</v>
      </c>
      <c r="F148" t="s">
        <v>7255</v>
      </c>
      <c r="G148"/>
      <c r="H148"/>
      <c r="I148" t="s">
        <v>5750</v>
      </c>
      <c r="J148" t="s">
        <v>7256</v>
      </c>
      <c r="K148" t="s">
        <v>7257</v>
      </c>
      <c r="L148" t="s">
        <v>7257</v>
      </c>
      <c r="M148" t="s">
        <v>7257</v>
      </c>
      <c r="N148" t="s">
        <v>7258</v>
      </c>
      <c r="O148"/>
      <c r="P148"/>
      <c r="Q148"/>
      <c r="R148" t="s">
        <v>7259</v>
      </c>
      <c r="T148" t="s">
        <v>7260</v>
      </c>
      <c r="U148" t="s">
        <v>7261</v>
      </c>
      <c r="V148" t="s">
        <v>7262</v>
      </c>
      <c r="W148" t="s">
        <v>7263</v>
      </c>
      <c r="X148" t="s">
        <v>7264</v>
      </c>
      <c r="Y148" t="s">
        <v>5755</v>
      </c>
      <c r="Z148" t="s">
        <v>5779</v>
      </c>
      <c r="AA148" t="s">
        <v>7265</v>
      </c>
      <c r="AB148" t="s">
        <v>7266</v>
      </c>
      <c r="AC148"/>
      <c r="AD148"/>
      <c r="AE148"/>
      <c r="AF148" t="s">
        <v>7267</v>
      </c>
      <c r="AG148" t="s">
        <v>5759</v>
      </c>
      <c r="AH148" t="s">
        <v>5759</v>
      </c>
      <c r="AI148" t="s">
        <v>5759</v>
      </c>
      <c r="AJ148" t="s">
        <v>7268</v>
      </c>
      <c r="AK148"/>
      <c r="AL148"/>
      <c r="AM148"/>
      <c r="AN148"/>
    </row>
    <row r="149" spans="1:40" x14ac:dyDescent="0.15">
      <c r="A149">
        <v>8</v>
      </c>
      <c r="B149" s="1122" t="s">
        <v>23245</v>
      </c>
      <c r="C149" t="s">
        <v>7270</v>
      </c>
      <c r="D149" t="s">
        <v>7271</v>
      </c>
      <c r="E149" t="str">
        <f t="shared" si="2"/>
        <v>JP1692794</v>
      </c>
      <c r="F149" t="s">
        <v>7272</v>
      </c>
      <c r="G149"/>
      <c r="H149"/>
      <c r="I149" t="s">
        <v>5750</v>
      </c>
      <c r="J149" t="s">
        <v>7273</v>
      </c>
      <c r="K149" t="s">
        <v>5313</v>
      </c>
      <c r="L149" t="s">
        <v>5313</v>
      </c>
      <c r="M149" t="s">
        <v>5313</v>
      </c>
      <c r="N149" t="s">
        <v>7274</v>
      </c>
      <c r="O149"/>
      <c r="P149"/>
      <c r="Q149"/>
      <c r="R149" t="s">
        <v>7275</v>
      </c>
      <c r="T149" t="s">
        <v>7276</v>
      </c>
      <c r="U149" t="s">
        <v>7277</v>
      </c>
      <c r="V149" t="s">
        <v>7278</v>
      </c>
      <c r="W149" t="s">
        <v>7279</v>
      </c>
      <c r="X149" t="s">
        <v>7280</v>
      </c>
      <c r="Y149" t="s">
        <v>5755</v>
      </c>
      <c r="Z149" t="s">
        <v>5779</v>
      </c>
      <c r="AA149" t="s">
        <v>7281</v>
      </c>
      <c r="AB149" t="s">
        <v>7282</v>
      </c>
      <c r="AC149"/>
      <c r="AD149"/>
      <c r="AE149"/>
      <c r="AF149" t="s">
        <v>7283</v>
      </c>
      <c r="AG149" t="s">
        <v>5759</v>
      </c>
      <c r="AH149" t="s">
        <v>5759</v>
      </c>
      <c r="AI149" t="s">
        <v>5759</v>
      </c>
      <c r="AJ149" t="s">
        <v>7284</v>
      </c>
      <c r="AK149"/>
      <c r="AL149"/>
      <c r="AM149"/>
      <c r="AN149"/>
    </row>
    <row r="150" spans="1:40" x14ac:dyDescent="0.15">
      <c r="A150">
        <v>9</v>
      </c>
      <c r="B150" t="s">
        <v>7285</v>
      </c>
      <c r="C150" t="s">
        <v>7286</v>
      </c>
      <c r="D150" t="s">
        <v>7287</v>
      </c>
      <c r="E150" t="str">
        <f t="shared" si="2"/>
        <v>JP1981878</v>
      </c>
      <c r="F150" t="s">
        <v>7288</v>
      </c>
      <c r="G150"/>
      <c r="H150"/>
      <c r="I150" t="s">
        <v>5750</v>
      </c>
      <c r="J150" t="s">
        <v>7289</v>
      </c>
      <c r="K150" t="s">
        <v>7290</v>
      </c>
      <c r="L150" t="s">
        <v>7290</v>
      </c>
      <c r="M150" t="s">
        <v>7290</v>
      </c>
      <c r="N150" t="s">
        <v>7291</v>
      </c>
      <c r="O150" t="s">
        <v>5849</v>
      </c>
      <c r="P150" t="s">
        <v>7292</v>
      </c>
      <c r="Q150" t="s">
        <v>7293</v>
      </c>
      <c r="R150" t="s">
        <v>7294</v>
      </c>
      <c r="T150" t="s">
        <v>7295</v>
      </c>
      <c r="U150" t="s">
        <v>7296</v>
      </c>
      <c r="V150" t="s">
        <v>7297</v>
      </c>
      <c r="W150" t="s">
        <v>7298</v>
      </c>
      <c r="X150" t="s">
        <v>7299</v>
      </c>
      <c r="Y150" t="s">
        <v>5755</v>
      </c>
      <c r="Z150" t="s">
        <v>5779</v>
      </c>
      <c r="AA150" t="s">
        <v>7300</v>
      </c>
      <c r="AB150" t="s">
        <v>7301</v>
      </c>
      <c r="AC150"/>
      <c r="AD150"/>
      <c r="AE150"/>
      <c r="AF150" t="s">
        <v>7302</v>
      </c>
      <c r="AG150" t="s">
        <v>5759</v>
      </c>
      <c r="AH150" t="s">
        <v>5759</v>
      </c>
      <c r="AI150" t="s">
        <v>5759</v>
      </c>
      <c r="AJ150" t="s">
        <v>7303</v>
      </c>
      <c r="AK150" t="s">
        <v>7304</v>
      </c>
      <c r="AL150" t="s">
        <v>7305</v>
      </c>
      <c r="AM150" t="s">
        <v>7304</v>
      </c>
      <c r="AN150" t="s">
        <v>7305</v>
      </c>
    </row>
    <row r="151" spans="1:40" x14ac:dyDescent="0.15">
      <c r="A151">
        <v>10</v>
      </c>
      <c r="B151" t="s">
        <v>4140</v>
      </c>
      <c r="C151" t="s">
        <v>7306</v>
      </c>
      <c r="D151" t="s">
        <v>7307</v>
      </c>
      <c r="E151" t="str">
        <f t="shared" si="2"/>
        <v>JP2103892</v>
      </c>
      <c r="F151" t="s">
        <v>7308</v>
      </c>
      <c r="G151"/>
      <c r="H151"/>
      <c r="I151" t="s">
        <v>5750</v>
      </c>
      <c r="J151" t="s">
        <v>7309</v>
      </c>
      <c r="K151" t="s">
        <v>7310</v>
      </c>
      <c r="L151" t="s">
        <v>7310</v>
      </c>
      <c r="M151" t="s">
        <v>7310</v>
      </c>
      <c r="N151" t="s">
        <v>7311</v>
      </c>
      <c r="O151" t="s">
        <v>5914</v>
      </c>
      <c r="P151" t="s">
        <v>7312</v>
      </c>
      <c r="Q151" t="s">
        <v>7313</v>
      </c>
      <c r="R151" t="s">
        <v>7314</v>
      </c>
      <c r="T151" t="s">
        <v>7315</v>
      </c>
      <c r="U151" t="s">
        <v>7316</v>
      </c>
      <c r="V151" t="s">
        <v>7317</v>
      </c>
      <c r="W151" t="s">
        <v>7318</v>
      </c>
      <c r="X151" t="s">
        <v>7319</v>
      </c>
      <c r="Y151" t="s">
        <v>5755</v>
      </c>
      <c r="Z151" t="s">
        <v>5756</v>
      </c>
      <c r="AA151" t="s">
        <v>7320</v>
      </c>
      <c r="AB151" t="s">
        <v>7321</v>
      </c>
      <c r="AC151" t="s">
        <v>7322</v>
      </c>
      <c r="AD151"/>
      <c r="AE151" t="s">
        <v>7323</v>
      </c>
      <c r="AF151" t="s">
        <v>7324</v>
      </c>
      <c r="AG151" t="s">
        <v>5759</v>
      </c>
      <c r="AH151" t="s">
        <v>5759</v>
      </c>
      <c r="AI151" t="s">
        <v>5759</v>
      </c>
      <c r="AJ151" t="s">
        <v>7325</v>
      </c>
      <c r="AK151" t="s">
        <v>7326</v>
      </c>
      <c r="AL151" t="s">
        <v>7327</v>
      </c>
      <c r="AM151" t="s">
        <v>7328</v>
      </c>
      <c r="AN151" t="s">
        <v>7329</v>
      </c>
    </row>
    <row r="152" spans="1:40" x14ac:dyDescent="0.15">
      <c r="A152">
        <v>11</v>
      </c>
      <c r="B152" t="s">
        <v>5303</v>
      </c>
      <c r="C152" t="s">
        <v>7330</v>
      </c>
      <c r="D152"/>
      <c r="E152" t="str">
        <f t="shared" si="2"/>
        <v>_</v>
      </c>
      <c r="F152"/>
      <c r="G152"/>
      <c r="H152"/>
      <c r="I152" t="s">
        <v>5750</v>
      </c>
      <c r="J152" t="s">
        <v>7314</v>
      </c>
      <c r="K152" t="s">
        <v>5306</v>
      </c>
      <c r="L152" t="s">
        <v>5306</v>
      </c>
      <c r="M152"/>
      <c r="N152" t="s">
        <v>7331</v>
      </c>
      <c r="O152" t="s">
        <v>5849</v>
      </c>
      <c r="P152" t="s">
        <v>7332</v>
      </c>
      <c r="Q152" t="s">
        <v>7333</v>
      </c>
      <c r="R152" t="s">
        <v>7334</v>
      </c>
      <c r="T152"/>
      <c r="U152" t="s">
        <v>7335</v>
      </c>
      <c r="V152" t="s">
        <v>7336</v>
      </c>
      <c r="W152" t="s">
        <v>7337</v>
      </c>
      <c r="X152" t="s">
        <v>7338</v>
      </c>
      <c r="Y152" t="s">
        <v>5755</v>
      </c>
      <c r="Z152" t="s">
        <v>7339</v>
      </c>
      <c r="AA152" t="s">
        <v>7340</v>
      </c>
      <c r="AB152" t="s">
        <v>7341</v>
      </c>
      <c r="AC152" t="s">
        <v>7342</v>
      </c>
      <c r="AD152"/>
      <c r="AE152"/>
      <c r="AF152" t="s">
        <v>7343</v>
      </c>
      <c r="AG152" t="s">
        <v>5759</v>
      </c>
      <c r="AH152"/>
      <c r="AI152" t="s">
        <v>5759</v>
      </c>
      <c r="AJ152" t="s">
        <v>7344</v>
      </c>
      <c r="AK152" t="s">
        <v>7345</v>
      </c>
      <c r="AL152" t="s">
        <v>7346</v>
      </c>
      <c r="AM152" t="s">
        <v>7345</v>
      </c>
      <c r="AN152" t="s">
        <v>7346</v>
      </c>
    </row>
    <row r="153" spans="1:40" x14ac:dyDescent="0.15">
      <c r="A153">
        <v>12</v>
      </c>
      <c r="B153" t="s">
        <v>7347</v>
      </c>
      <c r="C153" t="s">
        <v>7348</v>
      </c>
      <c r="D153" t="s">
        <v>7349</v>
      </c>
      <c r="E153" t="str">
        <f t="shared" si="2"/>
        <v>JP2060740</v>
      </c>
      <c r="F153" t="s">
        <v>7350</v>
      </c>
      <c r="G153"/>
      <c r="H153"/>
      <c r="I153" t="s">
        <v>5750</v>
      </c>
      <c r="J153" t="s">
        <v>7351</v>
      </c>
      <c r="K153" t="s">
        <v>7352</v>
      </c>
      <c r="L153" t="s">
        <v>7352</v>
      </c>
      <c r="M153" t="s">
        <v>7352</v>
      </c>
      <c r="N153" t="s">
        <v>7353</v>
      </c>
      <c r="O153"/>
      <c r="P153"/>
      <c r="Q153"/>
      <c r="R153" t="s">
        <v>7354</v>
      </c>
      <c r="T153" t="s">
        <v>7355</v>
      </c>
      <c r="U153" t="s">
        <v>7356</v>
      </c>
      <c r="V153" t="s">
        <v>7357</v>
      </c>
      <c r="W153" t="s">
        <v>7358</v>
      </c>
      <c r="X153" t="s">
        <v>7359</v>
      </c>
      <c r="Y153" t="s">
        <v>5755</v>
      </c>
      <c r="Z153" t="s">
        <v>5779</v>
      </c>
      <c r="AA153" t="s">
        <v>7360</v>
      </c>
      <c r="AB153" t="s">
        <v>7361</v>
      </c>
      <c r="AC153" t="s">
        <v>7362</v>
      </c>
      <c r="AD153"/>
      <c r="AE153" t="s">
        <v>7363</v>
      </c>
      <c r="AF153" t="s">
        <v>7364</v>
      </c>
      <c r="AG153" t="s">
        <v>5759</v>
      </c>
      <c r="AH153" t="s">
        <v>5759</v>
      </c>
      <c r="AI153" t="s">
        <v>5759</v>
      </c>
      <c r="AJ153" t="s">
        <v>7365</v>
      </c>
      <c r="AK153"/>
      <c r="AL153"/>
      <c r="AM153"/>
      <c r="AN153"/>
    </row>
    <row r="154" spans="1:40" x14ac:dyDescent="0.15">
      <c r="A154">
        <v>13</v>
      </c>
      <c r="B154" t="s">
        <v>4148</v>
      </c>
      <c r="C154" t="s">
        <v>7366</v>
      </c>
      <c r="D154"/>
      <c r="E154" t="str">
        <f t="shared" si="2"/>
        <v>_</v>
      </c>
      <c r="F154"/>
      <c r="G154"/>
      <c r="H154"/>
      <c r="I154" t="s">
        <v>5750</v>
      </c>
      <c r="J154" t="s">
        <v>7367</v>
      </c>
      <c r="K154" t="s">
        <v>1561</v>
      </c>
      <c r="L154" t="s">
        <v>1561</v>
      </c>
      <c r="M154"/>
      <c r="N154" t="s">
        <v>7368</v>
      </c>
      <c r="O154"/>
      <c r="P154"/>
      <c r="Q154"/>
      <c r="R154" t="s">
        <v>7369</v>
      </c>
      <c r="T154"/>
      <c r="U154" t="s">
        <v>7370</v>
      </c>
      <c r="V154" t="s">
        <v>7371</v>
      </c>
      <c r="W154" t="s">
        <v>7372</v>
      </c>
      <c r="X154" t="s">
        <v>7373</v>
      </c>
      <c r="Y154" t="s">
        <v>5755</v>
      </c>
      <c r="Z154" t="s">
        <v>5788</v>
      </c>
      <c r="AA154" t="s">
        <v>7374</v>
      </c>
      <c r="AB154" t="s">
        <v>7375</v>
      </c>
      <c r="AC154"/>
      <c r="AD154"/>
      <c r="AE154"/>
      <c r="AF154" t="s">
        <v>7376</v>
      </c>
      <c r="AG154" t="s">
        <v>5759</v>
      </c>
      <c r="AH154"/>
      <c r="AI154" t="s">
        <v>5759</v>
      </c>
      <c r="AJ154" t="s">
        <v>7377</v>
      </c>
      <c r="AK154"/>
      <c r="AL154"/>
      <c r="AM154"/>
      <c r="AN154"/>
    </row>
    <row r="155" spans="1:40" x14ac:dyDescent="0.15">
      <c r="A155">
        <v>14</v>
      </c>
      <c r="B155" t="s">
        <v>4114</v>
      </c>
      <c r="C155" t="s">
        <v>7378</v>
      </c>
      <c r="D155"/>
      <c r="E155" t="str">
        <f t="shared" si="2"/>
        <v>_</v>
      </c>
      <c r="F155"/>
      <c r="G155"/>
      <c r="H155"/>
      <c r="I155" t="s">
        <v>5750</v>
      </c>
      <c r="J155" t="s">
        <v>7379</v>
      </c>
      <c r="K155" t="s">
        <v>5187</v>
      </c>
      <c r="L155" t="s">
        <v>5187</v>
      </c>
      <c r="M155"/>
      <c r="N155" t="s">
        <v>7380</v>
      </c>
      <c r="O155"/>
      <c r="P155"/>
      <c r="Q155"/>
      <c r="R155" t="s">
        <v>7381</v>
      </c>
      <c r="T155"/>
      <c r="U155" t="s">
        <v>7382</v>
      </c>
      <c r="V155" t="s">
        <v>7383</v>
      </c>
      <c r="W155" t="s">
        <v>7384</v>
      </c>
      <c r="X155" t="s">
        <v>7385</v>
      </c>
      <c r="Y155" t="s">
        <v>5755</v>
      </c>
      <c r="Z155" t="s">
        <v>5788</v>
      </c>
      <c r="AA155" t="s">
        <v>7386</v>
      </c>
      <c r="AB155" t="s">
        <v>7387</v>
      </c>
      <c r="AC155"/>
      <c r="AD155"/>
      <c r="AE155"/>
      <c r="AF155" t="s">
        <v>7388</v>
      </c>
      <c r="AG155" t="s">
        <v>5759</v>
      </c>
      <c r="AH155"/>
      <c r="AI155" t="s">
        <v>5759</v>
      </c>
      <c r="AJ155" t="s">
        <v>7389</v>
      </c>
      <c r="AK155"/>
      <c r="AL155"/>
      <c r="AM155"/>
      <c r="AN155"/>
    </row>
    <row r="156" spans="1:40" x14ac:dyDescent="0.15">
      <c r="A156">
        <v>15</v>
      </c>
      <c r="B156" t="s">
        <v>7390</v>
      </c>
      <c r="C156" t="s">
        <v>7391</v>
      </c>
      <c r="D156" t="s">
        <v>7392</v>
      </c>
      <c r="E156" t="str">
        <f t="shared" si="2"/>
        <v>JP1903049</v>
      </c>
      <c r="F156" t="s">
        <v>7393</v>
      </c>
      <c r="G156"/>
      <c r="H156"/>
      <c r="I156" t="s">
        <v>5750</v>
      </c>
      <c r="J156" t="s">
        <v>7394</v>
      </c>
      <c r="K156" t="s">
        <v>7395</v>
      </c>
      <c r="L156" t="s">
        <v>7395</v>
      </c>
      <c r="M156" t="s">
        <v>7395</v>
      </c>
      <c r="N156" t="s">
        <v>7396</v>
      </c>
      <c r="O156" t="s">
        <v>5849</v>
      </c>
      <c r="P156" t="s">
        <v>7397</v>
      </c>
      <c r="Q156" t="s">
        <v>7398</v>
      </c>
      <c r="R156" t="s">
        <v>7399</v>
      </c>
      <c r="T156" t="s">
        <v>7400</v>
      </c>
      <c r="U156" t="s">
        <v>7401</v>
      </c>
      <c r="V156" t="s">
        <v>7402</v>
      </c>
      <c r="W156" t="s">
        <v>7403</v>
      </c>
      <c r="X156" t="s">
        <v>7404</v>
      </c>
      <c r="Y156" t="s">
        <v>5755</v>
      </c>
      <c r="Z156" t="s">
        <v>5779</v>
      </c>
      <c r="AA156" t="s">
        <v>7405</v>
      </c>
      <c r="AB156" t="s">
        <v>7406</v>
      </c>
      <c r="AC156" t="s">
        <v>7407</v>
      </c>
      <c r="AD156"/>
      <c r="AE156"/>
      <c r="AF156" t="s">
        <v>7408</v>
      </c>
      <c r="AG156" t="s">
        <v>5759</v>
      </c>
      <c r="AH156" t="s">
        <v>5759</v>
      </c>
      <c r="AI156" t="s">
        <v>5759</v>
      </c>
      <c r="AJ156" t="s">
        <v>7409</v>
      </c>
      <c r="AK156" t="s">
        <v>7410</v>
      </c>
      <c r="AL156" t="s">
        <v>7411</v>
      </c>
      <c r="AM156" t="s">
        <v>7410</v>
      </c>
      <c r="AN156" t="s">
        <v>7411</v>
      </c>
    </row>
    <row r="157" spans="1:40" x14ac:dyDescent="0.15">
      <c r="A157">
        <v>16</v>
      </c>
      <c r="B157" t="s">
        <v>7412</v>
      </c>
      <c r="C157" t="s">
        <v>7413</v>
      </c>
      <c r="D157" t="s">
        <v>7414</v>
      </c>
      <c r="E157" t="str">
        <f t="shared" si="2"/>
        <v>JP2839544</v>
      </c>
      <c r="F157"/>
      <c r="G157"/>
      <c r="H157"/>
      <c r="I157" t="s">
        <v>5750</v>
      </c>
      <c r="J157" t="s">
        <v>7415</v>
      </c>
      <c r="K157" t="s">
        <v>7416</v>
      </c>
      <c r="L157" t="s">
        <v>7416</v>
      </c>
      <c r="M157" t="s">
        <v>7416</v>
      </c>
      <c r="N157" t="s">
        <v>7417</v>
      </c>
      <c r="O157" t="s">
        <v>5914</v>
      </c>
      <c r="P157" t="s">
        <v>7418</v>
      </c>
      <c r="Q157" t="s">
        <v>7419</v>
      </c>
      <c r="R157" t="s">
        <v>7420</v>
      </c>
      <c r="T157" t="s">
        <v>7421</v>
      </c>
      <c r="U157" t="s">
        <v>7422</v>
      </c>
      <c r="V157" t="s">
        <v>7423</v>
      </c>
      <c r="W157" t="s">
        <v>7424</v>
      </c>
      <c r="X157" t="s">
        <v>7425</v>
      </c>
      <c r="Y157" t="s">
        <v>5755</v>
      </c>
      <c r="Z157" t="s">
        <v>5756</v>
      </c>
      <c r="AA157" t="s">
        <v>7426</v>
      </c>
      <c r="AB157" t="s">
        <v>7427</v>
      </c>
      <c r="AC157"/>
      <c r="AD157"/>
      <c r="AE157"/>
      <c r="AF157" t="s">
        <v>7428</v>
      </c>
      <c r="AG157" t="s">
        <v>5759</v>
      </c>
      <c r="AH157" t="s">
        <v>5759</v>
      </c>
      <c r="AI157" t="s">
        <v>5759</v>
      </c>
      <c r="AJ157" t="s">
        <v>7429</v>
      </c>
      <c r="AK157" t="s">
        <v>7430</v>
      </c>
      <c r="AL157" t="s">
        <v>7431</v>
      </c>
      <c r="AM157" t="s">
        <v>7430</v>
      </c>
      <c r="AN157" t="s">
        <v>7431</v>
      </c>
    </row>
    <row r="158" spans="1:40" x14ac:dyDescent="0.15">
      <c r="A158">
        <v>17</v>
      </c>
      <c r="B158" t="s">
        <v>4279</v>
      </c>
      <c r="C158" t="s">
        <v>7432</v>
      </c>
      <c r="D158"/>
      <c r="E158" t="str">
        <f t="shared" si="2"/>
        <v>_</v>
      </c>
      <c r="F158"/>
      <c r="G158"/>
      <c r="H158"/>
      <c r="I158" t="s">
        <v>5750</v>
      </c>
      <c r="J158" t="s">
        <v>7433</v>
      </c>
      <c r="K158" t="s">
        <v>750</v>
      </c>
      <c r="L158" t="s">
        <v>750</v>
      </c>
      <c r="M158"/>
      <c r="N158" t="s">
        <v>7434</v>
      </c>
      <c r="O158"/>
      <c r="P158"/>
      <c r="Q158"/>
      <c r="R158" t="s">
        <v>7435</v>
      </c>
      <c r="T158"/>
      <c r="U158" t="s">
        <v>7436</v>
      </c>
      <c r="V158" t="s">
        <v>7437</v>
      </c>
      <c r="W158" t="s">
        <v>7438</v>
      </c>
      <c r="X158" t="s">
        <v>7439</v>
      </c>
      <c r="Y158" t="s">
        <v>5755</v>
      </c>
      <c r="Z158" t="s">
        <v>5905</v>
      </c>
      <c r="AA158" t="s">
        <v>7440</v>
      </c>
      <c r="AB158" t="s">
        <v>7441</v>
      </c>
      <c r="AC158" t="s">
        <v>7442</v>
      </c>
      <c r="AD158"/>
      <c r="AE158"/>
      <c r="AF158" t="s">
        <v>7443</v>
      </c>
      <c r="AG158" t="s">
        <v>5759</v>
      </c>
      <c r="AH158"/>
      <c r="AI158" t="s">
        <v>5759</v>
      </c>
      <c r="AJ158" t="s">
        <v>7444</v>
      </c>
      <c r="AK158"/>
      <c r="AL158"/>
      <c r="AM158"/>
      <c r="AN158"/>
    </row>
    <row r="159" spans="1:40" x14ac:dyDescent="0.15">
      <c r="A159">
        <v>18</v>
      </c>
      <c r="B159" t="s">
        <v>7445</v>
      </c>
      <c r="C159" t="s">
        <v>7446</v>
      </c>
      <c r="D159" t="s">
        <v>7447</v>
      </c>
      <c r="E159" t="str">
        <f t="shared" si="2"/>
        <v>JP2627459</v>
      </c>
      <c r="F159"/>
      <c r="G159"/>
      <c r="H159"/>
      <c r="I159" t="s">
        <v>5750</v>
      </c>
      <c r="J159" t="s">
        <v>7448</v>
      </c>
      <c r="K159" t="s">
        <v>7449</v>
      </c>
      <c r="L159" t="s">
        <v>7449</v>
      </c>
      <c r="M159" t="s">
        <v>7449</v>
      </c>
      <c r="N159" t="s">
        <v>7450</v>
      </c>
      <c r="O159"/>
      <c r="P159"/>
      <c r="Q159"/>
      <c r="R159" t="s">
        <v>7451</v>
      </c>
      <c r="T159" t="s">
        <v>7452</v>
      </c>
      <c r="U159" t="s">
        <v>7453</v>
      </c>
      <c r="V159" t="s">
        <v>7454</v>
      </c>
      <c r="W159" t="s">
        <v>7455</v>
      </c>
      <c r="X159" t="s">
        <v>7456</v>
      </c>
      <c r="Y159" t="s">
        <v>5755</v>
      </c>
      <c r="Z159" t="s">
        <v>5779</v>
      </c>
      <c r="AA159" t="s">
        <v>7457</v>
      </c>
      <c r="AB159" t="s">
        <v>7458</v>
      </c>
      <c r="AC159" t="s">
        <v>7459</v>
      </c>
      <c r="AD159"/>
      <c r="AE159" t="s">
        <v>7460</v>
      </c>
      <c r="AF159" t="s">
        <v>7461</v>
      </c>
      <c r="AG159" t="s">
        <v>5759</v>
      </c>
      <c r="AH159" t="s">
        <v>5759</v>
      </c>
      <c r="AI159" t="s">
        <v>5759</v>
      </c>
      <c r="AJ159" t="s">
        <v>7462</v>
      </c>
      <c r="AK159"/>
      <c r="AL159"/>
      <c r="AM159"/>
      <c r="AN159"/>
    </row>
    <row r="160" spans="1:40" x14ac:dyDescent="0.15">
      <c r="A160">
        <v>19</v>
      </c>
      <c r="B160" t="s">
        <v>7463</v>
      </c>
      <c r="C160" t="s">
        <v>7464</v>
      </c>
      <c r="D160" t="s">
        <v>7465</v>
      </c>
      <c r="E160" t="str">
        <f t="shared" si="2"/>
        <v>JP2919045</v>
      </c>
      <c r="F160"/>
      <c r="G160"/>
      <c r="H160"/>
      <c r="I160" t="s">
        <v>5750</v>
      </c>
      <c r="J160" t="s">
        <v>7466</v>
      </c>
      <c r="K160" t="s">
        <v>686</v>
      </c>
      <c r="L160" t="s">
        <v>686</v>
      </c>
      <c r="M160" t="s">
        <v>686</v>
      </c>
      <c r="N160" t="s">
        <v>7467</v>
      </c>
      <c r="O160" t="s">
        <v>6048</v>
      </c>
      <c r="P160" t="s">
        <v>7468</v>
      </c>
      <c r="Q160" t="s">
        <v>7469</v>
      </c>
      <c r="R160" t="s">
        <v>7470</v>
      </c>
      <c r="T160" t="s">
        <v>7471</v>
      </c>
      <c r="U160" t="s">
        <v>7472</v>
      </c>
      <c r="V160" t="s">
        <v>7473</v>
      </c>
      <c r="W160" t="s">
        <v>7474</v>
      </c>
      <c r="X160" t="s">
        <v>7475</v>
      </c>
      <c r="Y160" t="s">
        <v>5755</v>
      </c>
      <c r="Z160" t="s">
        <v>7476</v>
      </c>
      <c r="AA160" t="s">
        <v>7477</v>
      </c>
      <c r="AB160" t="s">
        <v>7478</v>
      </c>
      <c r="AC160" t="s">
        <v>7479</v>
      </c>
      <c r="AD160"/>
      <c r="AE160" t="s">
        <v>7480</v>
      </c>
      <c r="AF160" t="s">
        <v>7481</v>
      </c>
      <c r="AG160" t="s">
        <v>5759</v>
      </c>
      <c r="AH160" t="s">
        <v>5759</v>
      </c>
      <c r="AI160" t="s">
        <v>5759</v>
      </c>
      <c r="AJ160" t="s">
        <v>7482</v>
      </c>
      <c r="AK160" t="s">
        <v>7482</v>
      </c>
      <c r="AL160" t="s">
        <v>7475</v>
      </c>
      <c r="AM160" t="s">
        <v>7482</v>
      </c>
      <c r="AN160" t="s">
        <v>7475</v>
      </c>
    </row>
    <row r="161" spans="1:40" x14ac:dyDescent="0.15">
      <c r="A161">
        <v>20</v>
      </c>
      <c r="B161" t="s">
        <v>4789</v>
      </c>
      <c r="C161" t="s">
        <v>7483</v>
      </c>
      <c r="D161" t="s">
        <v>7484</v>
      </c>
      <c r="E161" t="str">
        <f t="shared" si="2"/>
        <v>JP3238432</v>
      </c>
      <c r="F161"/>
      <c r="G161"/>
      <c r="H161"/>
      <c r="I161" t="s">
        <v>5750</v>
      </c>
      <c r="J161" t="s">
        <v>7485</v>
      </c>
      <c r="K161" t="s">
        <v>7486</v>
      </c>
      <c r="L161" t="s">
        <v>7486</v>
      </c>
      <c r="M161" t="s">
        <v>7486</v>
      </c>
      <c r="N161" t="s">
        <v>7487</v>
      </c>
      <c r="O161"/>
      <c r="P161"/>
      <c r="Q161"/>
      <c r="R161" t="s">
        <v>7488</v>
      </c>
      <c r="T161" t="s">
        <v>6487</v>
      </c>
      <c r="U161" t="s">
        <v>7489</v>
      </c>
      <c r="V161" t="s">
        <v>7490</v>
      </c>
      <c r="W161" t="s">
        <v>7491</v>
      </c>
      <c r="X161" t="s">
        <v>7492</v>
      </c>
      <c r="Y161" t="s">
        <v>5755</v>
      </c>
      <c r="Z161" t="s">
        <v>5756</v>
      </c>
      <c r="AA161" t="s">
        <v>7493</v>
      </c>
      <c r="AB161" t="s">
        <v>7494</v>
      </c>
      <c r="AC161" t="s">
        <v>7495</v>
      </c>
      <c r="AD161"/>
      <c r="AE161"/>
      <c r="AF161" t="s">
        <v>7496</v>
      </c>
      <c r="AG161" t="s">
        <v>5759</v>
      </c>
      <c r="AH161" t="s">
        <v>5759</v>
      </c>
      <c r="AI161" t="s">
        <v>5759</v>
      </c>
      <c r="AJ161" t="s">
        <v>7497</v>
      </c>
      <c r="AK161"/>
      <c r="AL161"/>
      <c r="AM161"/>
      <c r="AN161"/>
    </row>
    <row r="162" spans="1:40" x14ac:dyDescent="0.15">
      <c r="A162">
        <v>21</v>
      </c>
      <c r="B162" t="s">
        <v>4266</v>
      </c>
      <c r="C162" t="s">
        <v>7498</v>
      </c>
      <c r="D162" t="s">
        <v>7499</v>
      </c>
      <c r="E162" t="str">
        <f t="shared" si="2"/>
        <v>JP3361541</v>
      </c>
      <c r="F162"/>
      <c r="G162"/>
      <c r="H162"/>
      <c r="I162" t="s">
        <v>5750</v>
      </c>
      <c r="J162" t="s">
        <v>7500</v>
      </c>
      <c r="K162" t="s">
        <v>1774</v>
      </c>
      <c r="L162" t="s">
        <v>1774</v>
      </c>
      <c r="M162" t="s">
        <v>1774</v>
      </c>
      <c r="N162" t="s">
        <v>7501</v>
      </c>
      <c r="O162" t="s">
        <v>5750</v>
      </c>
      <c r="P162" t="s">
        <v>7502</v>
      </c>
      <c r="Q162" t="s">
        <v>7503</v>
      </c>
      <c r="R162" t="s">
        <v>6024</v>
      </c>
      <c r="T162" t="s">
        <v>7504</v>
      </c>
      <c r="U162" t="s">
        <v>7505</v>
      </c>
      <c r="V162" t="s">
        <v>7506</v>
      </c>
      <c r="W162" t="s">
        <v>7507</v>
      </c>
      <c r="X162" t="s">
        <v>7508</v>
      </c>
      <c r="Y162" t="s">
        <v>5755</v>
      </c>
      <c r="Z162" t="s">
        <v>5779</v>
      </c>
      <c r="AA162" t="s">
        <v>7509</v>
      </c>
      <c r="AB162" t="s">
        <v>7510</v>
      </c>
      <c r="AC162" t="s">
        <v>7511</v>
      </c>
      <c r="AD162"/>
      <c r="AE162"/>
      <c r="AF162" t="s">
        <v>7512</v>
      </c>
      <c r="AG162" t="s">
        <v>5759</v>
      </c>
      <c r="AH162" t="s">
        <v>5759</v>
      </c>
      <c r="AI162" t="s">
        <v>5759</v>
      </c>
      <c r="AJ162" t="s">
        <v>7513</v>
      </c>
      <c r="AK162" t="s">
        <v>7513</v>
      </c>
      <c r="AL162" t="s">
        <v>7508</v>
      </c>
      <c r="AM162" t="s">
        <v>7513</v>
      </c>
      <c r="AN162" t="s">
        <v>7508</v>
      </c>
    </row>
    <row r="163" spans="1:40" x14ac:dyDescent="0.15">
      <c r="A163">
        <v>22</v>
      </c>
      <c r="B163" t="s">
        <v>7514</v>
      </c>
      <c r="C163" t="s">
        <v>7515</v>
      </c>
      <c r="D163"/>
      <c r="E163" t="str">
        <f t="shared" si="2"/>
        <v>_</v>
      </c>
      <c r="F163"/>
      <c r="G163"/>
      <c r="H163"/>
      <c r="I163" t="s">
        <v>5750</v>
      </c>
      <c r="J163" t="s">
        <v>7516</v>
      </c>
      <c r="K163" t="s">
        <v>3322</v>
      </c>
      <c r="L163" t="s">
        <v>3322</v>
      </c>
      <c r="M163"/>
      <c r="N163" t="s">
        <v>7517</v>
      </c>
      <c r="O163"/>
      <c r="P163"/>
      <c r="Q163"/>
      <c r="R163" t="s">
        <v>7518</v>
      </c>
      <c r="T163"/>
      <c r="U163" t="s">
        <v>7519</v>
      </c>
      <c r="V163" t="s">
        <v>7520</v>
      </c>
      <c r="W163" t="s">
        <v>7521</v>
      </c>
      <c r="X163" t="s">
        <v>7522</v>
      </c>
      <c r="Y163" t="s">
        <v>5755</v>
      </c>
      <c r="Z163" t="s">
        <v>6384</v>
      </c>
      <c r="AA163" t="s">
        <v>7523</v>
      </c>
      <c r="AB163" t="s">
        <v>7524</v>
      </c>
      <c r="AC163" t="s">
        <v>7525</v>
      </c>
      <c r="AD163"/>
      <c r="AE163" t="s">
        <v>7526</v>
      </c>
      <c r="AF163" t="s">
        <v>7527</v>
      </c>
      <c r="AG163" t="s">
        <v>5759</v>
      </c>
      <c r="AH163"/>
      <c r="AI163" t="s">
        <v>5759</v>
      </c>
      <c r="AJ163" t="s">
        <v>7528</v>
      </c>
      <c r="AK163"/>
      <c r="AL163"/>
      <c r="AM163"/>
      <c r="AN163"/>
    </row>
    <row r="164" spans="1:40" x14ac:dyDescent="0.15">
      <c r="A164">
        <v>23</v>
      </c>
      <c r="B164" t="s">
        <v>7529</v>
      </c>
      <c r="C164" t="s">
        <v>7530</v>
      </c>
      <c r="D164" t="s">
        <v>7531</v>
      </c>
      <c r="E164" t="str">
        <f t="shared" si="2"/>
        <v>JP2635267</v>
      </c>
      <c r="F164"/>
      <c r="G164"/>
      <c r="H164"/>
      <c r="I164" t="s">
        <v>5750</v>
      </c>
      <c r="J164" t="s">
        <v>7532</v>
      </c>
      <c r="K164" t="s">
        <v>5325</v>
      </c>
      <c r="L164" t="s">
        <v>5325</v>
      </c>
      <c r="M164" t="s">
        <v>5325</v>
      </c>
      <c r="N164" t="s">
        <v>7533</v>
      </c>
      <c r="O164" t="s">
        <v>7534</v>
      </c>
      <c r="P164" t="s">
        <v>7535</v>
      </c>
      <c r="Q164" t="s">
        <v>7536</v>
      </c>
      <c r="R164" t="s">
        <v>7537</v>
      </c>
      <c r="T164" t="s">
        <v>7015</v>
      </c>
      <c r="U164" t="s">
        <v>7538</v>
      </c>
      <c r="V164" t="s">
        <v>7539</v>
      </c>
      <c r="W164" t="s">
        <v>7540</v>
      </c>
      <c r="X164" t="s">
        <v>7541</v>
      </c>
      <c r="Y164" t="s">
        <v>5755</v>
      </c>
      <c r="Z164" t="s">
        <v>5779</v>
      </c>
      <c r="AA164" t="s">
        <v>7542</v>
      </c>
      <c r="AB164" t="s">
        <v>7543</v>
      </c>
      <c r="AC164" t="s">
        <v>7544</v>
      </c>
      <c r="AD164"/>
      <c r="AE164" t="s">
        <v>7545</v>
      </c>
      <c r="AF164" t="s">
        <v>7546</v>
      </c>
      <c r="AG164" t="s">
        <v>5759</v>
      </c>
      <c r="AH164" t="s">
        <v>5759</v>
      </c>
      <c r="AI164" t="s">
        <v>5759</v>
      </c>
      <c r="AJ164" t="s">
        <v>7547</v>
      </c>
      <c r="AK164" t="s">
        <v>7548</v>
      </c>
      <c r="AL164" t="s">
        <v>7549</v>
      </c>
      <c r="AM164" t="s">
        <v>7550</v>
      </c>
      <c r="AN164" t="s">
        <v>7551</v>
      </c>
    </row>
    <row r="165" spans="1:40" x14ac:dyDescent="0.15">
      <c r="A165">
        <v>24</v>
      </c>
      <c r="B165" t="s">
        <v>4267</v>
      </c>
      <c r="C165" t="s">
        <v>7552</v>
      </c>
      <c r="D165" t="s">
        <v>7553</v>
      </c>
      <c r="E165" t="str">
        <f t="shared" si="2"/>
        <v>JP2581638</v>
      </c>
      <c r="F165"/>
      <c r="G165"/>
      <c r="H165"/>
      <c r="I165" t="s">
        <v>5750</v>
      </c>
      <c r="J165" t="s">
        <v>7554</v>
      </c>
      <c r="K165" t="s">
        <v>7555</v>
      </c>
      <c r="L165" t="s">
        <v>7555</v>
      </c>
      <c r="M165" t="s">
        <v>7555</v>
      </c>
      <c r="N165" t="s">
        <v>7556</v>
      </c>
      <c r="O165" t="s">
        <v>5750</v>
      </c>
      <c r="P165" t="s">
        <v>7557</v>
      </c>
      <c r="Q165" t="s">
        <v>7558</v>
      </c>
      <c r="R165" t="s">
        <v>7559</v>
      </c>
      <c r="T165" t="s">
        <v>7560</v>
      </c>
      <c r="U165" t="s">
        <v>7561</v>
      </c>
      <c r="V165" t="s">
        <v>7562</v>
      </c>
      <c r="W165" t="s">
        <v>7563</v>
      </c>
      <c r="X165" t="s">
        <v>7564</v>
      </c>
      <c r="Y165" t="s">
        <v>5755</v>
      </c>
      <c r="Z165" t="s">
        <v>5779</v>
      </c>
      <c r="AA165" t="s">
        <v>7565</v>
      </c>
      <c r="AB165" t="s">
        <v>7566</v>
      </c>
      <c r="AC165" t="s">
        <v>7567</v>
      </c>
      <c r="AD165"/>
      <c r="AE165" t="s">
        <v>7568</v>
      </c>
      <c r="AF165" t="s">
        <v>7569</v>
      </c>
      <c r="AG165" t="s">
        <v>5759</v>
      </c>
      <c r="AH165" t="s">
        <v>5759</v>
      </c>
      <c r="AI165" t="s">
        <v>5759</v>
      </c>
      <c r="AJ165" t="s">
        <v>7570</v>
      </c>
      <c r="AK165" t="s">
        <v>7571</v>
      </c>
      <c r="AL165" t="s">
        <v>7572</v>
      </c>
      <c r="AM165" t="s">
        <v>7570</v>
      </c>
      <c r="AN165" t="s">
        <v>7564</v>
      </c>
    </row>
    <row r="166" spans="1:40" x14ac:dyDescent="0.15">
      <c r="A166">
        <v>25</v>
      </c>
      <c r="B166" t="s">
        <v>7573</v>
      </c>
      <c r="C166" t="s">
        <v>7574</v>
      </c>
      <c r="D166" t="s">
        <v>7575</v>
      </c>
      <c r="E166" t="str">
        <f t="shared" si="2"/>
        <v>JP3151582</v>
      </c>
      <c r="F166"/>
      <c r="G166"/>
      <c r="H166"/>
      <c r="I166" t="s">
        <v>5750</v>
      </c>
      <c r="J166" t="s">
        <v>7576</v>
      </c>
      <c r="K166" t="s">
        <v>7577</v>
      </c>
      <c r="L166" t="s">
        <v>7577</v>
      </c>
      <c r="M166" t="s">
        <v>7577</v>
      </c>
      <c r="N166" t="s">
        <v>7517</v>
      </c>
      <c r="O166"/>
      <c r="P166"/>
      <c r="Q166"/>
      <c r="R166" t="s">
        <v>7578</v>
      </c>
      <c r="T166" t="s">
        <v>7579</v>
      </c>
      <c r="U166" t="s">
        <v>7580</v>
      </c>
      <c r="V166" t="s">
        <v>7581</v>
      </c>
      <c r="W166" t="s">
        <v>7582</v>
      </c>
      <c r="X166" t="s">
        <v>7583</v>
      </c>
      <c r="Y166" t="s">
        <v>5755</v>
      </c>
      <c r="Z166" t="s">
        <v>5779</v>
      </c>
      <c r="AA166" t="s">
        <v>7584</v>
      </c>
      <c r="AB166" t="s">
        <v>7585</v>
      </c>
      <c r="AC166" t="s">
        <v>7586</v>
      </c>
      <c r="AD166"/>
      <c r="AE166" t="s">
        <v>7587</v>
      </c>
      <c r="AF166" t="s">
        <v>7588</v>
      </c>
      <c r="AG166" t="s">
        <v>5759</v>
      </c>
      <c r="AH166" t="s">
        <v>5759</v>
      </c>
      <c r="AI166" t="s">
        <v>5759</v>
      </c>
      <c r="AJ166" t="s">
        <v>7589</v>
      </c>
      <c r="AK166"/>
      <c r="AL166"/>
      <c r="AM166"/>
      <c r="AN166"/>
    </row>
    <row r="167" spans="1:40" x14ac:dyDescent="0.15">
      <c r="A167">
        <v>26</v>
      </c>
      <c r="B167" t="s">
        <v>4256</v>
      </c>
      <c r="C167" t="s">
        <v>7590</v>
      </c>
      <c r="D167" t="s">
        <v>7591</v>
      </c>
      <c r="E167" t="str">
        <f t="shared" si="2"/>
        <v>JP2636693</v>
      </c>
      <c r="F167"/>
      <c r="G167"/>
      <c r="H167"/>
      <c r="I167" t="s">
        <v>5750</v>
      </c>
      <c r="J167" t="s">
        <v>7592</v>
      </c>
      <c r="K167" t="s">
        <v>7593</v>
      </c>
      <c r="L167" t="s">
        <v>7593</v>
      </c>
      <c r="M167" t="s">
        <v>7593</v>
      </c>
      <c r="N167" t="s">
        <v>7594</v>
      </c>
      <c r="O167"/>
      <c r="P167"/>
      <c r="Q167"/>
      <c r="R167" t="s">
        <v>6118</v>
      </c>
      <c r="T167" t="s">
        <v>7015</v>
      </c>
      <c r="U167" t="s">
        <v>7595</v>
      </c>
      <c r="V167" t="s">
        <v>7596</v>
      </c>
      <c r="W167" t="s">
        <v>7597</v>
      </c>
      <c r="X167" t="s">
        <v>7598</v>
      </c>
      <c r="Y167" t="s">
        <v>6154</v>
      </c>
      <c r="Z167" t="s">
        <v>6203</v>
      </c>
      <c r="AA167" t="s">
        <v>7599</v>
      </c>
      <c r="AB167" t="s">
        <v>7600</v>
      </c>
      <c r="AC167" t="s">
        <v>7601</v>
      </c>
      <c r="AD167"/>
      <c r="AE167"/>
      <c r="AF167" t="s">
        <v>7602</v>
      </c>
      <c r="AG167" t="s">
        <v>5759</v>
      </c>
      <c r="AH167" t="s">
        <v>5759</v>
      </c>
      <c r="AI167" t="s">
        <v>5759</v>
      </c>
      <c r="AJ167" t="s">
        <v>7603</v>
      </c>
      <c r="AK167"/>
      <c r="AL167"/>
      <c r="AM167"/>
      <c r="AN167"/>
    </row>
    <row r="168" spans="1:40" x14ac:dyDescent="0.15">
      <c r="A168">
        <v>27</v>
      </c>
      <c r="B168" t="s">
        <v>6789</v>
      </c>
      <c r="C168" t="s">
        <v>3025</v>
      </c>
      <c r="D168"/>
      <c r="E168" t="str">
        <f t="shared" si="2"/>
        <v>_</v>
      </c>
      <c r="F168"/>
      <c r="G168"/>
      <c r="H168"/>
      <c r="I168" t="s">
        <v>5750</v>
      </c>
      <c r="J168" t="s">
        <v>6790</v>
      </c>
      <c r="K168" t="s">
        <v>3027</v>
      </c>
      <c r="L168" t="s">
        <v>3027</v>
      </c>
      <c r="M168"/>
      <c r="N168" t="s">
        <v>6791</v>
      </c>
      <c r="O168"/>
      <c r="P168"/>
      <c r="Q168"/>
      <c r="R168" t="s">
        <v>6792</v>
      </c>
      <c r="T168"/>
      <c r="U168" t="s">
        <v>3029</v>
      </c>
      <c r="V168" t="s">
        <v>3030</v>
      </c>
      <c r="W168" t="s">
        <v>3031</v>
      </c>
      <c r="X168" t="s">
        <v>6793</v>
      </c>
      <c r="Y168" t="s">
        <v>5755</v>
      </c>
      <c r="Z168" t="s">
        <v>5788</v>
      </c>
      <c r="AA168" t="s">
        <v>3028</v>
      </c>
      <c r="AB168" t="s">
        <v>6794</v>
      </c>
      <c r="AC168"/>
      <c r="AD168"/>
      <c r="AE168" t="s">
        <v>6795</v>
      </c>
      <c r="AF168" t="s">
        <v>6796</v>
      </c>
      <c r="AG168" t="s">
        <v>5759</v>
      </c>
      <c r="AH168"/>
      <c r="AI168" t="s">
        <v>5759</v>
      </c>
      <c r="AJ168" t="s">
        <v>6797</v>
      </c>
      <c r="AK168"/>
      <c r="AL168"/>
      <c r="AM168"/>
      <c r="AN168"/>
    </row>
    <row r="169" spans="1:40" x14ac:dyDescent="0.15">
      <c r="A169">
        <v>28</v>
      </c>
      <c r="B169" t="s">
        <v>4875</v>
      </c>
      <c r="C169" t="s">
        <v>7604</v>
      </c>
      <c r="D169" t="s">
        <v>7605</v>
      </c>
      <c r="E169" t="str">
        <f t="shared" si="2"/>
        <v>JP3078429</v>
      </c>
      <c r="F169"/>
      <c r="G169"/>
      <c r="H169"/>
      <c r="I169" t="s">
        <v>5750</v>
      </c>
      <c r="J169" t="s">
        <v>7518</v>
      </c>
      <c r="K169" t="s">
        <v>1597</v>
      </c>
      <c r="L169" t="s">
        <v>1597</v>
      </c>
      <c r="M169" t="s">
        <v>1597</v>
      </c>
      <c r="N169" t="s">
        <v>1596</v>
      </c>
      <c r="O169"/>
      <c r="P169"/>
      <c r="Q169"/>
      <c r="R169" t="s">
        <v>7606</v>
      </c>
      <c r="T169" t="s">
        <v>7607</v>
      </c>
      <c r="U169" t="s">
        <v>7608</v>
      </c>
      <c r="V169" t="s">
        <v>7609</v>
      </c>
      <c r="W169" t="s">
        <v>7610</v>
      </c>
      <c r="X169" t="s">
        <v>7611</v>
      </c>
      <c r="Y169" t="s">
        <v>6154</v>
      </c>
      <c r="Z169" t="s">
        <v>6155</v>
      </c>
      <c r="AA169" t="s">
        <v>1626</v>
      </c>
      <c r="AB169" t="s">
        <v>7612</v>
      </c>
      <c r="AC169" t="s">
        <v>7613</v>
      </c>
      <c r="AD169"/>
      <c r="AE169"/>
      <c r="AF169" t="s">
        <v>7614</v>
      </c>
      <c r="AG169" t="s">
        <v>5759</v>
      </c>
      <c r="AH169" t="s">
        <v>5759</v>
      </c>
      <c r="AI169" t="s">
        <v>5759</v>
      </c>
      <c r="AJ169" t="s">
        <v>7615</v>
      </c>
      <c r="AK169"/>
      <c r="AL169"/>
      <c r="AM169"/>
      <c r="AN169"/>
    </row>
    <row r="170" spans="1:40" x14ac:dyDescent="0.15">
      <c r="A170">
        <v>29</v>
      </c>
      <c r="B170" t="s">
        <v>4235</v>
      </c>
      <c r="C170" t="s">
        <v>7616</v>
      </c>
      <c r="D170"/>
      <c r="E170" t="str">
        <f t="shared" si="2"/>
        <v>_</v>
      </c>
      <c r="F170"/>
      <c r="G170"/>
      <c r="H170"/>
      <c r="I170" t="s">
        <v>5750</v>
      </c>
      <c r="J170" t="s">
        <v>7537</v>
      </c>
      <c r="K170" t="s">
        <v>5273</v>
      </c>
      <c r="L170" t="s">
        <v>5273</v>
      </c>
      <c r="M170"/>
      <c r="N170" t="s">
        <v>7617</v>
      </c>
      <c r="O170"/>
      <c r="P170"/>
      <c r="Q170"/>
      <c r="R170" t="s">
        <v>7618</v>
      </c>
      <c r="T170"/>
      <c r="U170" t="s">
        <v>7619</v>
      </c>
      <c r="V170" t="s">
        <v>7620</v>
      </c>
      <c r="W170" t="s">
        <v>7621</v>
      </c>
      <c r="X170" t="s">
        <v>7622</v>
      </c>
      <c r="Y170" t="s">
        <v>5755</v>
      </c>
      <c r="Z170" t="s">
        <v>5788</v>
      </c>
      <c r="AA170" t="s">
        <v>7623</v>
      </c>
      <c r="AB170" t="s">
        <v>7624</v>
      </c>
      <c r="AC170"/>
      <c r="AD170"/>
      <c r="AE170"/>
      <c r="AF170" t="s">
        <v>7625</v>
      </c>
      <c r="AG170" t="s">
        <v>5759</v>
      </c>
      <c r="AH170"/>
      <c r="AI170" t="s">
        <v>5759</v>
      </c>
      <c r="AJ170" t="s">
        <v>7626</v>
      </c>
      <c r="AK170"/>
      <c r="AL170"/>
      <c r="AM170"/>
      <c r="AN170"/>
    </row>
    <row r="171" spans="1:40" x14ac:dyDescent="0.15">
      <c r="A171">
        <v>30</v>
      </c>
      <c r="B171" t="s">
        <v>7627</v>
      </c>
      <c r="C171" t="s">
        <v>7628</v>
      </c>
      <c r="D171" t="s">
        <v>7629</v>
      </c>
      <c r="E171" t="str">
        <f t="shared" si="2"/>
        <v>JP2915267</v>
      </c>
      <c r="F171"/>
      <c r="G171"/>
      <c r="H171"/>
      <c r="I171" t="s">
        <v>5750</v>
      </c>
      <c r="J171" t="s">
        <v>7630</v>
      </c>
      <c r="K171" t="s">
        <v>7631</v>
      </c>
      <c r="L171" t="s">
        <v>7631</v>
      </c>
      <c r="M171" t="s">
        <v>7631</v>
      </c>
      <c r="N171" t="s">
        <v>7632</v>
      </c>
      <c r="O171"/>
      <c r="P171"/>
      <c r="Q171"/>
      <c r="R171" t="s">
        <v>7633</v>
      </c>
      <c r="T171" t="s">
        <v>7634</v>
      </c>
      <c r="U171" t="s">
        <v>7635</v>
      </c>
      <c r="V171" t="s">
        <v>7636</v>
      </c>
      <c r="W171" t="s">
        <v>7637</v>
      </c>
      <c r="X171" t="s">
        <v>7638</v>
      </c>
      <c r="Y171" t="s">
        <v>6154</v>
      </c>
      <c r="Z171" t="s">
        <v>6155</v>
      </c>
      <c r="AA171" t="s">
        <v>7639</v>
      </c>
      <c r="AB171" t="s">
        <v>7640</v>
      </c>
      <c r="AC171" t="s">
        <v>7641</v>
      </c>
      <c r="AD171"/>
      <c r="AE171"/>
      <c r="AF171" t="s">
        <v>7642</v>
      </c>
      <c r="AG171" t="s">
        <v>5759</v>
      </c>
      <c r="AH171" t="s">
        <v>5759</v>
      </c>
      <c r="AI171" t="s">
        <v>5759</v>
      </c>
      <c r="AJ171" t="s">
        <v>7643</v>
      </c>
      <c r="AK171"/>
      <c r="AL171"/>
      <c r="AM171"/>
      <c r="AN171"/>
    </row>
    <row r="172" spans="1:40" x14ac:dyDescent="0.15">
      <c r="A172">
        <v>31</v>
      </c>
      <c r="B172" t="s">
        <v>4428</v>
      </c>
      <c r="C172" t="s">
        <v>7644</v>
      </c>
      <c r="D172"/>
      <c r="E172" t="str">
        <f t="shared" si="2"/>
        <v>_</v>
      </c>
      <c r="F172"/>
      <c r="G172"/>
      <c r="H172"/>
      <c r="I172" t="s">
        <v>5750</v>
      </c>
      <c r="J172" t="s">
        <v>7645</v>
      </c>
      <c r="K172" t="s">
        <v>5286</v>
      </c>
      <c r="L172" t="s">
        <v>5286</v>
      </c>
      <c r="M172"/>
      <c r="N172" t="s">
        <v>7646</v>
      </c>
      <c r="O172" t="s">
        <v>5750</v>
      </c>
      <c r="P172" t="s">
        <v>7647</v>
      </c>
      <c r="Q172" t="s">
        <v>7648</v>
      </c>
      <c r="R172" t="s">
        <v>7606</v>
      </c>
      <c r="T172"/>
      <c r="U172" t="s">
        <v>7649</v>
      </c>
      <c r="V172" t="s">
        <v>7650</v>
      </c>
      <c r="W172" t="s">
        <v>7651</v>
      </c>
      <c r="X172" t="s">
        <v>7652</v>
      </c>
      <c r="Y172" t="s">
        <v>5755</v>
      </c>
      <c r="Z172" t="s">
        <v>5788</v>
      </c>
      <c r="AA172" t="s">
        <v>7653</v>
      </c>
      <c r="AB172" t="s">
        <v>7654</v>
      </c>
      <c r="AC172"/>
      <c r="AD172"/>
      <c r="AE172" t="s">
        <v>7655</v>
      </c>
      <c r="AF172" t="s">
        <v>7656</v>
      </c>
      <c r="AG172" t="s">
        <v>5759</v>
      </c>
      <c r="AH172"/>
      <c r="AI172" t="s">
        <v>5759</v>
      </c>
      <c r="AJ172" t="s">
        <v>7657</v>
      </c>
      <c r="AK172" t="s">
        <v>7657</v>
      </c>
      <c r="AL172" t="s">
        <v>7652</v>
      </c>
      <c r="AM172" t="s">
        <v>7657</v>
      </c>
      <c r="AN172" t="s">
        <v>7652</v>
      </c>
    </row>
    <row r="173" spans="1:40" x14ac:dyDescent="0.15">
      <c r="A173">
        <v>32</v>
      </c>
      <c r="B173" t="s">
        <v>7658</v>
      </c>
      <c r="C173" t="s">
        <v>7659</v>
      </c>
      <c r="D173" t="s">
        <v>7660</v>
      </c>
      <c r="E173" t="str">
        <f t="shared" si="2"/>
        <v>JP3492417</v>
      </c>
      <c r="F173"/>
      <c r="G173"/>
      <c r="H173"/>
      <c r="I173" t="s">
        <v>5750</v>
      </c>
      <c r="J173" t="s">
        <v>7661</v>
      </c>
      <c r="K173" t="s">
        <v>7662</v>
      </c>
      <c r="L173" t="s">
        <v>7662</v>
      </c>
      <c r="M173" t="s">
        <v>7662</v>
      </c>
      <c r="N173" t="s">
        <v>7663</v>
      </c>
      <c r="O173"/>
      <c r="P173"/>
      <c r="Q173"/>
      <c r="R173" t="s">
        <v>7664</v>
      </c>
      <c r="T173" t="s">
        <v>7665</v>
      </c>
      <c r="U173" t="s">
        <v>7666</v>
      </c>
      <c r="V173" t="s">
        <v>7667</v>
      </c>
      <c r="W173" t="s">
        <v>7668</v>
      </c>
      <c r="X173" t="s">
        <v>7669</v>
      </c>
      <c r="Y173" t="s">
        <v>6154</v>
      </c>
      <c r="Z173" t="s">
        <v>6203</v>
      </c>
      <c r="AA173" t="s">
        <v>7670</v>
      </c>
      <c r="AB173" t="s">
        <v>7671</v>
      </c>
      <c r="AC173" t="s">
        <v>7672</v>
      </c>
      <c r="AD173"/>
      <c r="AE173"/>
      <c r="AF173" t="s">
        <v>7673</v>
      </c>
      <c r="AG173" t="s">
        <v>5759</v>
      </c>
      <c r="AH173" t="s">
        <v>5759</v>
      </c>
      <c r="AI173" t="s">
        <v>5759</v>
      </c>
      <c r="AJ173" t="s">
        <v>7674</v>
      </c>
      <c r="AK173"/>
      <c r="AL173"/>
      <c r="AM173"/>
      <c r="AN173"/>
    </row>
    <row r="174" spans="1:40" x14ac:dyDescent="0.15">
      <c r="A174">
        <v>33</v>
      </c>
      <c r="B174" t="s">
        <v>7675</v>
      </c>
      <c r="C174" t="s">
        <v>7676</v>
      </c>
      <c r="D174"/>
      <c r="E174" t="str">
        <f t="shared" si="2"/>
        <v>_</v>
      </c>
      <c r="F174"/>
      <c r="G174"/>
      <c r="H174"/>
      <c r="I174" t="s">
        <v>5750</v>
      </c>
      <c r="J174" t="s">
        <v>7677</v>
      </c>
      <c r="K174" t="s">
        <v>7678</v>
      </c>
      <c r="L174" t="s">
        <v>7678</v>
      </c>
      <c r="M174"/>
      <c r="N174" t="s">
        <v>7679</v>
      </c>
      <c r="O174" t="s">
        <v>7680</v>
      </c>
      <c r="P174" t="s">
        <v>7681</v>
      </c>
      <c r="Q174" t="s">
        <v>7682</v>
      </c>
      <c r="R174" t="s">
        <v>7683</v>
      </c>
      <c r="T174"/>
      <c r="U174" t="s">
        <v>7684</v>
      </c>
      <c r="V174" t="s">
        <v>7685</v>
      </c>
      <c r="W174"/>
      <c r="X174" t="s">
        <v>7686</v>
      </c>
      <c r="Y174" t="s">
        <v>5755</v>
      </c>
      <c r="Z174" t="s">
        <v>5788</v>
      </c>
      <c r="AA174" t="s">
        <v>7687</v>
      </c>
      <c r="AB174" t="s">
        <v>7688</v>
      </c>
      <c r="AC174"/>
      <c r="AD174"/>
      <c r="AE174"/>
      <c r="AF174" t="s">
        <v>7689</v>
      </c>
      <c r="AG174" t="s">
        <v>5759</v>
      </c>
      <c r="AH174"/>
      <c r="AI174" t="s">
        <v>5759</v>
      </c>
      <c r="AJ174" t="s">
        <v>7690</v>
      </c>
      <c r="AK174" t="s">
        <v>7691</v>
      </c>
      <c r="AL174" t="s">
        <v>7692</v>
      </c>
      <c r="AM174" t="s">
        <v>7691</v>
      </c>
      <c r="AN174" t="s">
        <v>7692</v>
      </c>
    </row>
    <row r="175" spans="1:40" x14ac:dyDescent="0.15">
      <c r="A175">
        <v>34</v>
      </c>
      <c r="B175" t="s">
        <v>4243</v>
      </c>
      <c r="C175" t="s">
        <v>5275</v>
      </c>
      <c r="D175" t="s">
        <v>7693</v>
      </c>
      <c r="E175" t="str">
        <f t="shared" si="2"/>
        <v>JP2923213</v>
      </c>
      <c r="F175"/>
      <c r="G175"/>
      <c r="H175"/>
      <c r="I175" t="s">
        <v>5750</v>
      </c>
      <c r="J175" t="s">
        <v>7694</v>
      </c>
      <c r="K175" t="s">
        <v>7695</v>
      </c>
      <c r="L175" t="s">
        <v>7695</v>
      </c>
      <c r="M175" t="s">
        <v>7695</v>
      </c>
      <c r="N175" t="s">
        <v>7696</v>
      </c>
      <c r="O175"/>
      <c r="P175"/>
      <c r="Q175"/>
      <c r="R175" t="s">
        <v>7697</v>
      </c>
      <c r="T175" t="s">
        <v>7698</v>
      </c>
      <c r="U175" t="s">
        <v>7699</v>
      </c>
      <c r="V175" t="s">
        <v>7700</v>
      </c>
      <c r="W175"/>
      <c r="X175" t="s">
        <v>7701</v>
      </c>
      <c r="Y175" t="s">
        <v>6154</v>
      </c>
      <c r="Z175" t="s">
        <v>6203</v>
      </c>
      <c r="AA175" t="s">
        <v>7702</v>
      </c>
      <c r="AB175" t="s">
        <v>7703</v>
      </c>
      <c r="AC175"/>
      <c r="AD175"/>
      <c r="AE175" t="s">
        <v>7704</v>
      </c>
      <c r="AF175" t="s">
        <v>7705</v>
      </c>
      <c r="AG175" t="s">
        <v>5759</v>
      </c>
      <c r="AH175" t="s">
        <v>5759</v>
      </c>
      <c r="AI175" t="s">
        <v>5759</v>
      </c>
      <c r="AJ175" t="s">
        <v>7706</v>
      </c>
      <c r="AK175"/>
      <c r="AL175"/>
      <c r="AM175"/>
      <c r="AN175"/>
    </row>
    <row r="176" spans="1:40" x14ac:dyDescent="0.15">
      <c r="A176">
        <v>35</v>
      </c>
      <c r="B176" t="s">
        <v>4303</v>
      </c>
      <c r="C176" t="s">
        <v>3183</v>
      </c>
      <c r="D176" t="s">
        <v>6818</v>
      </c>
      <c r="E176" t="str">
        <f t="shared" si="2"/>
        <v>JP3172641</v>
      </c>
      <c r="F176"/>
      <c r="G176"/>
      <c r="H176"/>
      <c r="I176" t="s">
        <v>5750</v>
      </c>
      <c r="J176" t="s">
        <v>6819</v>
      </c>
      <c r="K176" t="s">
        <v>3106</v>
      </c>
      <c r="L176" t="s">
        <v>3106</v>
      </c>
      <c r="M176" t="s">
        <v>3106</v>
      </c>
      <c r="N176" t="s">
        <v>1596</v>
      </c>
      <c r="O176"/>
      <c r="P176"/>
      <c r="Q176"/>
      <c r="R176" t="s">
        <v>6820</v>
      </c>
      <c r="T176" t="s">
        <v>6802</v>
      </c>
      <c r="U176" t="s">
        <v>3188</v>
      </c>
      <c r="V176" t="s">
        <v>3189</v>
      </c>
      <c r="W176" t="s">
        <v>3190</v>
      </c>
      <c r="X176" t="s">
        <v>6821</v>
      </c>
      <c r="Y176" t="s">
        <v>6154</v>
      </c>
      <c r="Z176" t="s">
        <v>6155</v>
      </c>
      <c r="AA176" t="s">
        <v>3187</v>
      </c>
      <c r="AB176" t="s">
        <v>6822</v>
      </c>
      <c r="AC176" t="s">
        <v>6823</v>
      </c>
      <c r="AD176" t="s">
        <v>6824</v>
      </c>
      <c r="AE176" t="s">
        <v>6825</v>
      </c>
      <c r="AF176" t="s">
        <v>6826</v>
      </c>
      <c r="AG176" t="s">
        <v>5759</v>
      </c>
      <c r="AH176" t="s">
        <v>5759</v>
      </c>
      <c r="AI176" t="s">
        <v>5759</v>
      </c>
      <c r="AJ176" t="s">
        <v>6827</v>
      </c>
      <c r="AK176"/>
      <c r="AL176"/>
      <c r="AM176"/>
      <c r="AN176"/>
    </row>
    <row r="177" spans="1:40" x14ac:dyDescent="0.15">
      <c r="A177">
        <v>36</v>
      </c>
      <c r="B177" t="s">
        <v>4281</v>
      </c>
      <c r="C177" t="s">
        <v>7707</v>
      </c>
      <c r="D177"/>
      <c r="E177" t="str">
        <f t="shared" si="2"/>
        <v>_</v>
      </c>
      <c r="F177"/>
      <c r="G177"/>
      <c r="H177"/>
      <c r="I177" t="s">
        <v>5750</v>
      </c>
      <c r="J177" t="s">
        <v>7708</v>
      </c>
      <c r="K177" t="s">
        <v>5307</v>
      </c>
      <c r="L177" t="s">
        <v>5307</v>
      </c>
      <c r="M177"/>
      <c r="N177" t="s">
        <v>7709</v>
      </c>
      <c r="O177"/>
      <c r="P177"/>
      <c r="Q177"/>
      <c r="R177" t="s">
        <v>7710</v>
      </c>
      <c r="T177"/>
      <c r="U177" t="s">
        <v>7711</v>
      </c>
      <c r="V177" t="s">
        <v>7712</v>
      </c>
      <c r="W177" t="s">
        <v>7713</v>
      </c>
      <c r="X177" t="s">
        <v>7714</v>
      </c>
      <c r="Y177" t="s">
        <v>5755</v>
      </c>
      <c r="Z177" t="s">
        <v>5905</v>
      </c>
      <c r="AA177" t="s">
        <v>7715</v>
      </c>
      <c r="AB177" t="s">
        <v>7716</v>
      </c>
      <c r="AC177" t="s">
        <v>7717</v>
      </c>
      <c r="AD177"/>
      <c r="AE177"/>
      <c r="AF177" t="s">
        <v>7718</v>
      </c>
      <c r="AG177" t="s">
        <v>5759</v>
      </c>
      <c r="AH177"/>
      <c r="AI177" t="s">
        <v>5759</v>
      </c>
      <c r="AJ177" t="s">
        <v>7719</v>
      </c>
      <c r="AK177"/>
      <c r="AL177"/>
      <c r="AM177"/>
      <c r="AN177"/>
    </row>
    <row r="178" spans="1:40" x14ac:dyDescent="0.15">
      <c r="A178">
        <v>37</v>
      </c>
      <c r="B178" t="s">
        <v>7720</v>
      </c>
      <c r="C178" t="s">
        <v>7721</v>
      </c>
      <c r="D178" t="s">
        <v>7722</v>
      </c>
      <c r="E178" t="str">
        <f t="shared" si="2"/>
        <v>JP3040073</v>
      </c>
      <c r="F178"/>
      <c r="G178"/>
      <c r="H178"/>
      <c r="I178" t="s">
        <v>5750</v>
      </c>
      <c r="J178" t="s">
        <v>7723</v>
      </c>
      <c r="K178" t="s">
        <v>7724</v>
      </c>
      <c r="L178" t="s">
        <v>7724</v>
      </c>
      <c r="M178" t="s">
        <v>7724</v>
      </c>
      <c r="N178" t="s">
        <v>7725</v>
      </c>
      <c r="O178"/>
      <c r="P178"/>
      <c r="Q178"/>
      <c r="R178" t="s">
        <v>7726</v>
      </c>
      <c r="T178" t="s">
        <v>7727</v>
      </c>
      <c r="U178" t="s">
        <v>7728</v>
      </c>
      <c r="V178" t="s">
        <v>7729</v>
      </c>
      <c r="W178" t="s">
        <v>7730</v>
      </c>
      <c r="X178" t="s">
        <v>7731</v>
      </c>
      <c r="Y178" t="s">
        <v>5755</v>
      </c>
      <c r="Z178" t="s">
        <v>5779</v>
      </c>
      <c r="AA178" t="s">
        <v>7732</v>
      </c>
      <c r="AB178" t="s">
        <v>7733</v>
      </c>
      <c r="AC178" t="s">
        <v>7734</v>
      </c>
      <c r="AD178"/>
      <c r="AE178" t="s">
        <v>7735</v>
      </c>
      <c r="AF178" t="s">
        <v>7736</v>
      </c>
      <c r="AG178" t="s">
        <v>5759</v>
      </c>
      <c r="AH178" t="s">
        <v>5759</v>
      </c>
      <c r="AI178" t="s">
        <v>5759</v>
      </c>
      <c r="AJ178" t="s">
        <v>7737</v>
      </c>
      <c r="AK178"/>
      <c r="AL178"/>
      <c r="AM178"/>
      <c r="AN178"/>
    </row>
    <row r="179" spans="1:40" x14ac:dyDescent="0.15">
      <c r="A179">
        <v>38</v>
      </c>
      <c r="B179" t="s">
        <v>7738</v>
      </c>
      <c r="C179" t="s">
        <v>7739</v>
      </c>
      <c r="D179"/>
      <c r="E179" t="str">
        <f t="shared" si="2"/>
        <v>_</v>
      </c>
      <c r="F179"/>
      <c r="G179"/>
      <c r="H179"/>
      <c r="I179" t="s">
        <v>5750</v>
      </c>
      <c r="J179" t="s">
        <v>7740</v>
      </c>
      <c r="K179" t="s">
        <v>2990</v>
      </c>
      <c r="L179" t="s">
        <v>2990</v>
      </c>
      <c r="M179"/>
      <c r="N179" t="s">
        <v>2989</v>
      </c>
      <c r="O179" t="s">
        <v>5750</v>
      </c>
      <c r="P179" t="s">
        <v>7741</v>
      </c>
      <c r="Q179" t="s">
        <v>7742</v>
      </c>
      <c r="R179" t="s">
        <v>7743</v>
      </c>
      <c r="T179"/>
      <c r="U179" t="s">
        <v>7744</v>
      </c>
      <c r="V179" t="s">
        <v>7745</v>
      </c>
      <c r="W179" t="s">
        <v>7746</v>
      </c>
      <c r="X179" t="s">
        <v>7747</v>
      </c>
      <c r="Y179" t="s">
        <v>5755</v>
      </c>
      <c r="Z179" t="s">
        <v>5788</v>
      </c>
      <c r="AA179" t="s">
        <v>7748</v>
      </c>
      <c r="AB179" t="s">
        <v>7749</v>
      </c>
      <c r="AC179"/>
      <c r="AD179"/>
      <c r="AE179" t="s">
        <v>7750</v>
      </c>
      <c r="AF179" t="s">
        <v>7751</v>
      </c>
      <c r="AG179" t="s">
        <v>5759</v>
      </c>
      <c r="AH179"/>
      <c r="AI179" t="s">
        <v>5759</v>
      </c>
      <c r="AJ179" t="s">
        <v>7752</v>
      </c>
      <c r="AK179" t="s">
        <v>7753</v>
      </c>
      <c r="AL179" t="s">
        <v>7754</v>
      </c>
      <c r="AM179" t="s">
        <v>7755</v>
      </c>
      <c r="AN179" t="s">
        <v>7756</v>
      </c>
    </row>
    <row r="180" spans="1:40" x14ac:dyDescent="0.15">
      <c r="A180">
        <v>39</v>
      </c>
      <c r="B180" s="1122" t="s">
        <v>23243</v>
      </c>
      <c r="C180" t="s">
        <v>7758</v>
      </c>
      <c r="D180" t="s">
        <v>7759</v>
      </c>
      <c r="E180" t="str">
        <f t="shared" si="2"/>
        <v>実登1400582</v>
      </c>
      <c r="F180" t="s">
        <v>7760</v>
      </c>
      <c r="G180"/>
      <c r="H180"/>
      <c r="I180" t="s">
        <v>5750</v>
      </c>
      <c r="J180" t="s">
        <v>7761</v>
      </c>
      <c r="K180" t="s">
        <v>7762</v>
      </c>
      <c r="L180" t="s">
        <v>7762</v>
      </c>
      <c r="M180" t="s">
        <v>7762</v>
      </c>
      <c r="N180" t="s">
        <v>7763</v>
      </c>
      <c r="O180"/>
      <c r="P180"/>
      <c r="Q180"/>
      <c r="R180" t="s">
        <v>7764</v>
      </c>
      <c r="T180" t="s">
        <v>7765</v>
      </c>
      <c r="U180" t="s">
        <v>7766</v>
      </c>
      <c r="V180" t="s">
        <v>7767</v>
      </c>
      <c r="W180" t="s">
        <v>7768</v>
      </c>
      <c r="X180" t="s">
        <v>7769</v>
      </c>
      <c r="Y180" t="s">
        <v>5755</v>
      </c>
      <c r="Z180" t="s">
        <v>5779</v>
      </c>
      <c r="AA180"/>
      <c r="AB180" t="s">
        <v>7770</v>
      </c>
      <c r="AC180" t="s">
        <v>7771</v>
      </c>
      <c r="AD180"/>
      <c r="AE180"/>
      <c r="AF180" t="s">
        <v>7772</v>
      </c>
      <c r="AG180" t="s">
        <v>5759</v>
      </c>
      <c r="AH180"/>
      <c r="AI180" t="s">
        <v>5759</v>
      </c>
      <c r="AJ180" t="s">
        <v>7773</v>
      </c>
      <c r="AK180"/>
      <c r="AL180"/>
      <c r="AM180"/>
      <c r="AN180"/>
    </row>
    <row r="181" spans="1:40" x14ac:dyDescent="0.15">
      <c r="A181">
        <v>40</v>
      </c>
      <c r="B181" t="s">
        <v>7774</v>
      </c>
      <c r="C181" t="s">
        <v>7775</v>
      </c>
      <c r="D181"/>
      <c r="E181" t="str">
        <f t="shared" si="2"/>
        <v>_</v>
      </c>
      <c r="F181"/>
      <c r="G181"/>
      <c r="H181"/>
      <c r="I181" t="s">
        <v>5750</v>
      </c>
      <c r="J181" t="s">
        <v>7776</v>
      </c>
      <c r="K181" t="s">
        <v>7777</v>
      </c>
      <c r="L181" t="s">
        <v>7777</v>
      </c>
      <c r="M181"/>
      <c r="N181" t="s">
        <v>7778</v>
      </c>
      <c r="O181"/>
      <c r="P181"/>
      <c r="Q181"/>
      <c r="R181" t="s">
        <v>7779</v>
      </c>
      <c r="T181"/>
      <c r="U181" t="s">
        <v>7780</v>
      </c>
      <c r="V181" t="s">
        <v>7781</v>
      </c>
      <c r="W181" t="s">
        <v>7782</v>
      </c>
      <c r="X181" t="s">
        <v>7783</v>
      </c>
      <c r="Y181" t="s">
        <v>5755</v>
      </c>
      <c r="Z181" t="s">
        <v>5788</v>
      </c>
      <c r="AA181"/>
      <c r="AB181" t="s">
        <v>7784</v>
      </c>
      <c r="AC181"/>
      <c r="AD181"/>
      <c r="AE181"/>
      <c r="AF181" t="s">
        <v>7785</v>
      </c>
      <c r="AG181" t="s">
        <v>5759</v>
      </c>
      <c r="AH181"/>
      <c r="AI181" t="s">
        <v>5759</v>
      </c>
      <c r="AJ181" t="s">
        <v>7786</v>
      </c>
      <c r="AK181"/>
      <c r="AL181"/>
      <c r="AM181"/>
      <c r="AN181"/>
    </row>
    <row r="182" spans="1:40" x14ac:dyDescent="0.15">
      <c r="A182">
        <v>41</v>
      </c>
      <c r="B182" t="s">
        <v>7787</v>
      </c>
      <c r="C182" t="s">
        <v>7788</v>
      </c>
      <c r="D182" t="s">
        <v>7789</v>
      </c>
      <c r="E182" t="str">
        <f t="shared" si="2"/>
        <v>実登1588336</v>
      </c>
      <c r="F182" t="s">
        <v>7790</v>
      </c>
      <c r="G182"/>
      <c r="H182"/>
      <c r="I182" t="s">
        <v>5750</v>
      </c>
      <c r="J182" t="s">
        <v>7791</v>
      </c>
      <c r="K182" t="s">
        <v>7792</v>
      </c>
      <c r="L182" t="s">
        <v>7792</v>
      </c>
      <c r="M182" t="s">
        <v>7792</v>
      </c>
      <c r="N182" t="s">
        <v>7793</v>
      </c>
      <c r="O182"/>
      <c r="P182"/>
      <c r="Q182"/>
      <c r="R182" t="s">
        <v>7794</v>
      </c>
      <c r="T182" t="s">
        <v>7795</v>
      </c>
      <c r="U182" t="s">
        <v>7796</v>
      </c>
      <c r="V182" t="s">
        <v>7797</v>
      </c>
      <c r="W182" t="s">
        <v>7798</v>
      </c>
      <c r="X182" t="s">
        <v>7799</v>
      </c>
      <c r="Y182" t="s">
        <v>5755</v>
      </c>
      <c r="Z182" t="s">
        <v>5756</v>
      </c>
      <c r="AA182" t="s">
        <v>7800</v>
      </c>
      <c r="AB182" t="s">
        <v>7801</v>
      </c>
      <c r="AC182" t="s">
        <v>7802</v>
      </c>
      <c r="AD182"/>
      <c r="AE182"/>
      <c r="AF182"/>
      <c r="AG182" t="s">
        <v>5759</v>
      </c>
      <c r="AH182" t="s">
        <v>5759</v>
      </c>
      <c r="AI182" t="s">
        <v>5759</v>
      </c>
      <c r="AJ182" t="s">
        <v>7803</v>
      </c>
      <c r="AK182"/>
      <c r="AL182"/>
      <c r="AM182"/>
      <c r="AN182"/>
    </row>
    <row r="183" spans="1:40" x14ac:dyDescent="0.15">
      <c r="A183">
        <v>42</v>
      </c>
      <c r="B183" t="s">
        <v>7804</v>
      </c>
      <c r="C183" t="s">
        <v>7805</v>
      </c>
      <c r="D183" t="s">
        <v>7806</v>
      </c>
      <c r="E183" t="str">
        <f t="shared" si="2"/>
        <v>実登1680798</v>
      </c>
      <c r="F183" t="s">
        <v>7807</v>
      </c>
      <c r="G183"/>
      <c r="H183"/>
      <c r="I183" t="s">
        <v>5750</v>
      </c>
      <c r="J183" t="s">
        <v>7808</v>
      </c>
      <c r="K183" t="s">
        <v>7809</v>
      </c>
      <c r="L183" t="s">
        <v>7809</v>
      </c>
      <c r="M183" t="s">
        <v>7809</v>
      </c>
      <c r="N183" t="s">
        <v>7810</v>
      </c>
      <c r="O183"/>
      <c r="P183"/>
      <c r="Q183"/>
      <c r="R183" t="s">
        <v>7811</v>
      </c>
      <c r="T183" t="s">
        <v>7812</v>
      </c>
      <c r="U183" t="s">
        <v>7813</v>
      </c>
      <c r="V183" t="s">
        <v>7814</v>
      </c>
      <c r="W183"/>
      <c r="X183" t="s">
        <v>7815</v>
      </c>
      <c r="Y183" t="s">
        <v>5755</v>
      </c>
      <c r="Z183" t="s">
        <v>5779</v>
      </c>
      <c r="AA183" t="s">
        <v>7816</v>
      </c>
      <c r="AB183" t="s">
        <v>7817</v>
      </c>
      <c r="AC183" t="s">
        <v>7818</v>
      </c>
      <c r="AD183"/>
      <c r="AE183"/>
      <c r="AF183" t="s">
        <v>7819</v>
      </c>
      <c r="AG183" t="s">
        <v>5759</v>
      </c>
      <c r="AH183" t="s">
        <v>5759</v>
      </c>
      <c r="AI183" t="s">
        <v>5759</v>
      </c>
      <c r="AJ183" t="s">
        <v>7820</v>
      </c>
      <c r="AK183"/>
      <c r="AL183"/>
      <c r="AM183"/>
      <c r="AN183"/>
    </row>
    <row r="184" spans="1:40" x14ac:dyDescent="0.15">
      <c r="A184">
        <v>43</v>
      </c>
      <c r="B184" t="s">
        <v>6550</v>
      </c>
      <c r="C184" t="s">
        <v>1756</v>
      </c>
      <c r="D184"/>
      <c r="E184" t="str">
        <f t="shared" si="2"/>
        <v>_</v>
      </c>
      <c r="F184"/>
      <c r="G184"/>
      <c r="H184"/>
      <c r="I184" t="s">
        <v>5750</v>
      </c>
      <c r="J184" t="s">
        <v>6551</v>
      </c>
      <c r="K184" t="s">
        <v>1758</v>
      </c>
      <c r="L184" t="s">
        <v>1758</v>
      </c>
      <c r="M184"/>
      <c r="N184" t="s">
        <v>6552</v>
      </c>
      <c r="O184"/>
      <c r="P184"/>
      <c r="Q184"/>
      <c r="R184" t="s">
        <v>6553</v>
      </c>
      <c r="T184"/>
      <c r="U184" t="s">
        <v>1760</v>
      </c>
      <c r="V184" t="s">
        <v>1761</v>
      </c>
      <c r="W184" t="s">
        <v>1762</v>
      </c>
      <c r="X184" t="s">
        <v>6554</v>
      </c>
      <c r="Y184" t="s">
        <v>5755</v>
      </c>
      <c r="Z184" t="s">
        <v>5788</v>
      </c>
      <c r="AA184" t="s">
        <v>1759</v>
      </c>
      <c r="AB184" t="s">
        <v>6555</v>
      </c>
      <c r="AC184"/>
      <c r="AD184"/>
      <c r="AE184"/>
      <c r="AF184" t="s">
        <v>6556</v>
      </c>
      <c r="AG184" t="s">
        <v>5759</v>
      </c>
      <c r="AH184"/>
      <c r="AI184" t="s">
        <v>5759</v>
      </c>
      <c r="AJ184" t="s">
        <v>6557</v>
      </c>
      <c r="AK184"/>
      <c r="AL184"/>
      <c r="AM184"/>
      <c r="AN184"/>
    </row>
    <row r="185" spans="1:40" x14ac:dyDescent="0.15">
      <c r="A185">
        <v>44</v>
      </c>
      <c r="B185" t="s">
        <v>7821</v>
      </c>
      <c r="C185" t="s">
        <v>7822</v>
      </c>
      <c r="D185"/>
      <c r="E185" t="str">
        <f t="shared" si="2"/>
        <v>_</v>
      </c>
      <c r="F185"/>
      <c r="G185"/>
      <c r="H185"/>
      <c r="I185" t="s">
        <v>5750</v>
      </c>
      <c r="J185" t="s">
        <v>7823</v>
      </c>
      <c r="K185" t="s">
        <v>2332</v>
      </c>
      <c r="L185" t="s">
        <v>2332</v>
      </c>
      <c r="M185"/>
      <c r="N185" t="s">
        <v>7824</v>
      </c>
      <c r="O185"/>
      <c r="P185"/>
      <c r="Q185"/>
      <c r="R185" t="s">
        <v>7825</v>
      </c>
      <c r="T185"/>
      <c r="U185" t="s">
        <v>7826</v>
      </c>
      <c r="V185" t="s">
        <v>7827</v>
      </c>
      <c r="W185" t="s">
        <v>7828</v>
      </c>
      <c r="X185" t="s">
        <v>7829</v>
      </c>
      <c r="Y185" t="s">
        <v>5755</v>
      </c>
      <c r="Z185" t="s">
        <v>5905</v>
      </c>
      <c r="AA185" t="s">
        <v>7830</v>
      </c>
      <c r="AB185" t="s">
        <v>7831</v>
      </c>
      <c r="AC185" t="s">
        <v>7832</v>
      </c>
      <c r="AD185"/>
      <c r="AE185"/>
      <c r="AF185" t="s">
        <v>7833</v>
      </c>
      <c r="AG185" t="s">
        <v>5759</v>
      </c>
      <c r="AH185"/>
      <c r="AI185" t="s">
        <v>5759</v>
      </c>
      <c r="AJ185" t="s">
        <v>7834</v>
      </c>
      <c r="AK185"/>
      <c r="AL185"/>
      <c r="AM185"/>
      <c r="AN185"/>
    </row>
    <row r="186" spans="1:40" x14ac:dyDescent="0.15">
      <c r="A186">
        <v>45</v>
      </c>
      <c r="B186" t="s">
        <v>7835</v>
      </c>
      <c r="C186" t="s">
        <v>7836</v>
      </c>
      <c r="D186" t="s">
        <v>7837</v>
      </c>
      <c r="E186" t="str">
        <f t="shared" si="2"/>
        <v>実登1777840</v>
      </c>
      <c r="F186" t="s">
        <v>7838</v>
      </c>
      <c r="G186"/>
      <c r="H186"/>
      <c r="I186" t="s">
        <v>5750</v>
      </c>
      <c r="J186" t="s">
        <v>7839</v>
      </c>
      <c r="K186" t="s">
        <v>315</v>
      </c>
      <c r="L186" t="s">
        <v>315</v>
      </c>
      <c r="M186" t="s">
        <v>315</v>
      </c>
      <c r="N186" t="s">
        <v>7840</v>
      </c>
      <c r="O186"/>
      <c r="P186"/>
      <c r="Q186"/>
      <c r="R186" t="s">
        <v>7841</v>
      </c>
      <c r="T186" t="s">
        <v>7842</v>
      </c>
      <c r="U186" t="s">
        <v>7843</v>
      </c>
      <c r="V186" t="s">
        <v>7844</v>
      </c>
      <c r="W186" t="s">
        <v>7845</v>
      </c>
      <c r="X186" t="s">
        <v>7846</v>
      </c>
      <c r="Y186" t="s">
        <v>5755</v>
      </c>
      <c r="Z186" t="s">
        <v>5756</v>
      </c>
      <c r="AA186" t="s">
        <v>7847</v>
      </c>
      <c r="AB186" t="s">
        <v>7848</v>
      </c>
      <c r="AC186"/>
      <c r="AD186"/>
      <c r="AE186"/>
      <c r="AF186" t="s">
        <v>7849</v>
      </c>
      <c r="AG186" t="s">
        <v>5759</v>
      </c>
      <c r="AH186" t="s">
        <v>5759</v>
      </c>
      <c r="AI186" t="s">
        <v>5759</v>
      </c>
      <c r="AJ186" t="s">
        <v>7850</v>
      </c>
      <c r="AK186"/>
      <c r="AL186"/>
      <c r="AM186"/>
      <c r="AN186"/>
    </row>
    <row r="187" spans="1:40" x14ac:dyDescent="0.15">
      <c r="A187">
        <v>46</v>
      </c>
      <c r="B187" t="s">
        <v>7851</v>
      </c>
      <c r="C187" t="s">
        <v>7852</v>
      </c>
      <c r="D187"/>
      <c r="E187" t="str">
        <f t="shared" si="2"/>
        <v>_</v>
      </c>
      <c r="F187"/>
      <c r="G187"/>
      <c r="H187"/>
      <c r="I187" t="s">
        <v>5750</v>
      </c>
      <c r="J187" t="s">
        <v>7853</v>
      </c>
      <c r="K187" t="s">
        <v>7854</v>
      </c>
      <c r="L187" t="s">
        <v>7854</v>
      </c>
      <c r="M187"/>
      <c r="N187" t="s">
        <v>7855</v>
      </c>
      <c r="O187"/>
      <c r="P187"/>
      <c r="Q187"/>
      <c r="R187" t="s">
        <v>7856</v>
      </c>
      <c r="T187"/>
      <c r="U187" t="s">
        <v>7857</v>
      </c>
      <c r="V187" t="s">
        <v>7858</v>
      </c>
      <c r="W187" t="s">
        <v>7859</v>
      </c>
      <c r="X187" t="s">
        <v>7860</v>
      </c>
      <c r="Y187" t="s">
        <v>5755</v>
      </c>
      <c r="Z187" t="s">
        <v>5905</v>
      </c>
      <c r="AA187" t="s">
        <v>7861</v>
      </c>
      <c r="AB187" t="s">
        <v>7862</v>
      </c>
      <c r="AC187" t="s">
        <v>7863</v>
      </c>
      <c r="AD187"/>
      <c r="AE187"/>
      <c r="AF187"/>
      <c r="AG187" t="s">
        <v>5759</v>
      </c>
      <c r="AH187"/>
      <c r="AI187" t="s">
        <v>5759</v>
      </c>
      <c r="AJ187" t="s">
        <v>7864</v>
      </c>
      <c r="AK187"/>
      <c r="AL187"/>
      <c r="AM187"/>
      <c r="AN187"/>
    </row>
    <row r="188" spans="1:40" x14ac:dyDescent="0.15">
      <c r="A188">
        <v>47</v>
      </c>
      <c r="B188" t="s">
        <v>7865</v>
      </c>
      <c r="C188" t="s">
        <v>7866</v>
      </c>
      <c r="D188"/>
      <c r="E188" t="str">
        <f t="shared" si="2"/>
        <v>_</v>
      </c>
      <c r="F188"/>
      <c r="G188"/>
      <c r="H188"/>
      <c r="I188" t="s">
        <v>5750</v>
      </c>
      <c r="J188" t="s">
        <v>7867</v>
      </c>
      <c r="K188" t="s">
        <v>7868</v>
      </c>
      <c r="L188" t="s">
        <v>7868</v>
      </c>
      <c r="M188"/>
      <c r="N188" t="s">
        <v>7869</v>
      </c>
      <c r="O188"/>
      <c r="P188"/>
      <c r="Q188"/>
      <c r="R188" t="s">
        <v>7723</v>
      </c>
      <c r="T188"/>
      <c r="U188" t="s">
        <v>7870</v>
      </c>
      <c r="V188" t="s">
        <v>7871</v>
      </c>
      <c r="W188" t="s">
        <v>7872</v>
      </c>
      <c r="X188" t="s">
        <v>7873</v>
      </c>
      <c r="Y188" t="s">
        <v>5755</v>
      </c>
      <c r="Z188" t="s">
        <v>5788</v>
      </c>
      <c r="AA188" t="s">
        <v>7874</v>
      </c>
      <c r="AB188" t="s">
        <v>7875</v>
      </c>
      <c r="AC188"/>
      <c r="AD188"/>
      <c r="AE188"/>
      <c r="AF188" t="s">
        <v>7876</v>
      </c>
      <c r="AG188" t="s">
        <v>5759</v>
      </c>
      <c r="AH188"/>
      <c r="AI188" t="s">
        <v>5759</v>
      </c>
      <c r="AJ188" t="s">
        <v>7877</v>
      </c>
      <c r="AK188"/>
      <c r="AL188"/>
      <c r="AM188"/>
      <c r="AN188"/>
    </row>
    <row r="189" spans="1:40" x14ac:dyDescent="0.15">
      <c r="B189" s="494" t="s">
        <v>7878</v>
      </c>
      <c r="R189" s="495">
        <v>9109</v>
      </c>
    </row>
  </sheetData>
  <autoFilter ref="A1:AO189"/>
  <phoneticPr fontId="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
  <sheetViews>
    <sheetView workbookViewId="0">
      <selection activeCell="I40" sqref="I40"/>
    </sheetView>
  </sheetViews>
  <sheetFormatPr defaultRowHeight="13.5" x14ac:dyDescent="0.15"/>
  <cols>
    <col min="1" max="2" width="13.625" style="491" customWidth="1"/>
    <col min="3" max="7" width="9" style="491"/>
    <col min="8" max="8" width="12" style="491" customWidth="1"/>
    <col min="9" max="15" width="9" style="491"/>
    <col min="16" max="19" width="11.625" style="491" customWidth="1"/>
    <col min="20" max="16384" width="9" style="491"/>
  </cols>
  <sheetData>
    <row r="1" spans="1:30" x14ac:dyDescent="0.15">
      <c r="A1" s="491" t="s">
        <v>7879</v>
      </c>
      <c r="B1" s="497" t="s">
        <v>7880</v>
      </c>
      <c r="C1" s="491" t="s">
        <v>3961</v>
      </c>
      <c r="D1" s="491" t="s">
        <v>7881</v>
      </c>
      <c r="E1" s="491" t="s">
        <v>5715</v>
      </c>
      <c r="F1" s="491" t="s">
        <v>5711</v>
      </c>
      <c r="G1" s="491" t="s">
        <v>7882</v>
      </c>
      <c r="H1" s="491" t="s">
        <v>5717</v>
      </c>
      <c r="I1" s="491" t="s">
        <v>7883</v>
      </c>
      <c r="J1" s="491" t="s">
        <v>7884</v>
      </c>
      <c r="K1" s="491" t="s">
        <v>5721</v>
      </c>
      <c r="L1" s="491" t="s">
        <v>7885</v>
      </c>
      <c r="M1" s="491" t="s">
        <v>7886</v>
      </c>
      <c r="N1" s="491" t="s">
        <v>5722</v>
      </c>
      <c r="O1" s="491" t="s">
        <v>7887</v>
      </c>
      <c r="P1" s="491" t="s">
        <v>5724</v>
      </c>
      <c r="Q1" s="491" t="s">
        <v>7888</v>
      </c>
      <c r="R1" s="491" t="s">
        <v>5725</v>
      </c>
      <c r="S1" s="491" t="s">
        <v>5727</v>
      </c>
      <c r="T1" s="491" t="s">
        <v>7889</v>
      </c>
      <c r="U1" s="491" t="s">
        <v>5728</v>
      </c>
      <c r="V1" s="491" t="s">
        <v>7890</v>
      </c>
      <c r="W1" s="491" t="s">
        <v>7891</v>
      </c>
      <c r="X1" s="491" t="s">
        <v>5743</v>
      </c>
      <c r="Y1" s="491" t="s">
        <v>7892</v>
      </c>
      <c r="Z1" s="491" t="s">
        <v>7893</v>
      </c>
      <c r="AA1" s="491" t="s">
        <v>7894</v>
      </c>
      <c r="AB1" s="491" t="s">
        <v>7895</v>
      </c>
      <c r="AC1" s="491" t="s">
        <v>5736</v>
      </c>
      <c r="AD1" s="491" t="s">
        <v>7896</v>
      </c>
    </row>
    <row r="2" spans="1:30" x14ac:dyDescent="0.15">
      <c r="A2" t="s">
        <v>7897</v>
      </c>
      <c r="B2" t="s">
        <v>7898</v>
      </c>
      <c r="C2" t="s">
        <v>2497</v>
      </c>
      <c r="D2"/>
      <c r="E2" t="s">
        <v>7899</v>
      </c>
      <c r="F2"/>
      <c r="G2" t="s">
        <v>7900</v>
      </c>
      <c r="H2" s="498">
        <v>36172</v>
      </c>
      <c r="I2" t="s">
        <v>2491</v>
      </c>
      <c r="J2"/>
      <c r="K2" t="s">
        <v>7901</v>
      </c>
      <c r="L2" t="s">
        <v>7902</v>
      </c>
      <c r="M2" t="s">
        <v>2492</v>
      </c>
      <c r="N2" t="s">
        <v>5849</v>
      </c>
      <c r="O2" t="s">
        <v>7903</v>
      </c>
      <c r="P2" s="498">
        <v>36152</v>
      </c>
      <c r="Q2" s="498">
        <v>36853</v>
      </c>
      <c r="R2"/>
      <c r="S2"/>
      <c r="T2" t="s">
        <v>7904</v>
      </c>
      <c r="U2" t="s">
        <v>2493</v>
      </c>
      <c r="V2" t="s">
        <v>7905</v>
      </c>
      <c r="W2" t="s">
        <v>7906</v>
      </c>
      <c r="X2" t="s">
        <v>7907</v>
      </c>
      <c r="Y2" t="s">
        <v>7908</v>
      </c>
      <c r="Z2" t="s">
        <v>7909</v>
      </c>
      <c r="AA2" t="s">
        <v>7910</v>
      </c>
      <c r="AB2"/>
      <c r="AC2" t="s">
        <v>7911</v>
      </c>
      <c r="AD2"/>
    </row>
    <row r="3" spans="1:30" x14ac:dyDescent="0.15">
      <c r="A3" t="s">
        <v>7912</v>
      </c>
      <c r="B3" t="s">
        <v>7913</v>
      </c>
      <c r="C3" t="s">
        <v>7914</v>
      </c>
      <c r="D3"/>
      <c r="E3"/>
      <c r="F3"/>
      <c r="G3" t="s">
        <v>5914</v>
      </c>
      <c r="H3" s="498">
        <v>31562</v>
      </c>
      <c r="I3" t="s">
        <v>344</v>
      </c>
      <c r="J3"/>
      <c r="K3" t="s">
        <v>7915</v>
      </c>
      <c r="L3"/>
      <c r="M3" t="s">
        <v>345</v>
      </c>
      <c r="N3" t="s">
        <v>5914</v>
      </c>
      <c r="O3" t="s">
        <v>7914</v>
      </c>
      <c r="P3" s="498">
        <v>31562</v>
      </c>
      <c r="Q3" s="498">
        <v>33010</v>
      </c>
      <c r="R3"/>
      <c r="S3"/>
      <c r="T3" t="s">
        <v>7916</v>
      </c>
      <c r="U3" t="s">
        <v>346</v>
      </c>
      <c r="V3" t="s">
        <v>7917</v>
      </c>
      <c r="W3" t="s">
        <v>7918</v>
      </c>
      <c r="X3" t="s">
        <v>7914</v>
      </c>
      <c r="Y3"/>
      <c r="Z3" t="s">
        <v>7919</v>
      </c>
      <c r="AA3"/>
      <c r="AB3"/>
      <c r="AC3" t="s">
        <v>7920</v>
      </c>
      <c r="AD3"/>
    </row>
    <row r="4" spans="1:30" x14ac:dyDescent="0.15">
      <c r="A4" t="s">
        <v>7921</v>
      </c>
      <c r="B4" t="s">
        <v>7922</v>
      </c>
      <c r="C4" t="s">
        <v>7923</v>
      </c>
      <c r="D4"/>
      <c r="E4"/>
      <c r="F4"/>
      <c r="G4" t="s">
        <v>7924</v>
      </c>
      <c r="H4" s="498">
        <v>29902</v>
      </c>
      <c r="I4" t="s">
        <v>773</v>
      </c>
      <c r="J4" t="s">
        <v>7925</v>
      </c>
      <c r="K4" t="s">
        <v>7926</v>
      </c>
      <c r="L4"/>
      <c r="M4" t="s">
        <v>774</v>
      </c>
      <c r="N4" t="s">
        <v>5914</v>
      </c>
      <c r="O4" t="s">
        <v>7927</v>
      </c>
      <c r="P4" s="498">
        <v>29539</v>
      </c>
      <c r="Q4" s="498">
        <v>31084</v>
      </c>
      <c r="R4"/>
      <c r="S4"/>
      <c r="T4" t="s">
        <v>7928</v>
      </c>
      <c r="U4" t="s">
        <v>775</v>
      </c>
      <c r="V4" t="s">
        <v>7929</v>
      </c>
      <c r="W4" t="s">
        <v>7906</v>
      </c>
      <c r="X4" t="s">
        <v>7930</v>
      </c>
      <c r="Y4"/>
      <c r="Z4" t="s">
        <v>7931</v>
      </c>
      <c r="AA4" t="s">
        <v>7932</v>
      </c>
      <c r="AB4"/>
      <c r="AC4" t="s">
        <v>7933</v>
      </c>
      <c r="AD4"/>
    </row>
    <row r="5" spans="1:30" x14ac:dyDescent="0.15">
      <c r="A5" t="s">
        <v>7934</v>
      </c>
      <c r="B5" t="s">
        <v>7935</v>
      </c>
      <c r="C5" t="s">
        <v>381</v>
      </c>
      <c r="D5"/>
      <c r="E5"/>
      <c r="F5"/>
      <c r="G5" t="s">
        <v>6092</v>
      </c>
      <c r="H5" s="498">
        <v>24785</v>
      </c>
      <c r="I5" t="s">
        <v>383</v>
      </c>
      <c r="J5"/>
      <c r="K5" t="s">
        <v>7936</v>
      </c>
      <c r="L5"/>
      <c r="M5"/>
      <c r="N5" t="s">
        <v>6534</v>
      </c>
      <c r="O5" t="s">
        <v>7937</v>
      </c>
      <c r="P5" s="498">
        <v>24432</v>
      </c>
      <c r="Q5" s="498">
        <v>25814</v>
      </c>
      <c r="R5"/>
      <c r="S5"/>
      <c r="T5" t="s">
        <v>7938</v>
      </c>
      <c r="U5" t="s">
        <v>384</v>
      </c>
      <c r="V5" t="s">
        <v>7939</v>
      </c>
      <c r="W5" t="s">
        <v>7906</v>
      </c>
      <c r="X5" t="s">
        <v>7940</v>
      </c>
      <c r="Y5"/>
      <c r="Z5"/>
      <c r="AA5"/>
      <c r="AB5"/>
      <c r="AC5"/>
      <c r="AD5"/>
    </row>
    <row r="6" spans="1:30" x14ac:dyDescent="0.15">
      <c r="A6" t="s">
        <v>7941</v>
      </c>
      <c r="B6" t="s">
        <v>7942</v>
      </c>
      <c r="C6" t="s">
        <v>393</v>
      </c>
      <c r="D6"/>
      <c r="E6"/>
      <c r="F6"/>
      <c r="G6" t="s">
        <v>6092</v>
      </c>
      <c r="H6" s="498">
        <v>26504</v>
      </c>
      <c r="I6" t="s">
        <v>395</v>
      </c>
      <c r="J6"/>
      <c r="K6" t="s">
        <v>7943</v>
      </c>
      <c r="L6"/>
      <c r="M6"/>
      <c r="N6" t="s">
        <v>5914</v>
      </c>
      <c r="O6" t="s">
        <v>7944</v>
      </c>
      <c r="P6" s="498">
        <v>26144</v>
      </c>
      <c r="Q6" s="498">
        <v>27472</v>
      </c>
      <c r="R6"/>
      <c r="S6"/>
      <c r="T6" t="s">
        <v>396</v>
      </c>
      <c r="U6" t="s">
        <v>396</v>
      </c>
      <c r="V6" t="s">
        <v>7945</v>
      </c>
      <c r="W6" t="s">
        <v>7906</v>
      </c>
      <c r="X6" t="s">
        <v>7946</v>
      </c>
      <c r="Y6"/>
      <c r="Z6" t="s">
        <v>7947</v>
      </c>
      <c r="AA6"/>
      <c r="AB6"/>
      <c r="AC6"/>
      <c r="AD6"/>
    </row>
    <row r="7" spans="1:30" x14ac:dyDescent="0.15">
      <c r="A7" t="s">
        <v>7948</v>
      </c>
      <c r="B7" t="s">
        <v>7949</v>
      </c>
      <c r="C7" t="s">
        <v>645</v>
      </c>
      <c r="D7"/>
      <c r="E7"/>
      <c r="F7">
        <v>4028476</v>
      </c>
      <c r="G7" t="s">
        <v>5849</v>
      </c>
      <c r="H7" s="498">
        <v>27689</v>
      </c>
      <c r="I7" t="s">
        <v>647</v>
      </c>
      <c r="J7"/>
      <c r="K7" t="s">
        <v>7950</v>
      </c>
      <c r="L7" t="s">
        <v>7951</v>
      </c>
      <c r="M7" t="s">
        <v>648</v>
      </c>
      <c r="N7" t="s">
        <v>7534</v>
      </c>
      <c r="O7" t="s">
        <v>7952</v>
      </c>
      <c r="P7" t="s">
        <v>7953</v>
      </c>
      <c r="Q7" s="498">
        <v>28283</v>
      </c>
      <c r="R7"/>
      <c r="S7" s="498">
        <v>28283</v>
      </c>
      <c r="T7" t="s">
        <v>7954</v>
      </c>
      <c r="U7" t="s">
        <v>649</v>
      </c>
      <c r="V7" t="s">
        <v>7955</v>
      </c>
      <c r="W7" t="s">
        <v>7918</v>
      </c>
      <c r="X7" t="s">
        <v>645</v>
      </c>
      <c r="Y7"/>
      <c r="Z7"/>
      <c r="AA7"/>
      <c r="AB7"/>
      <c r="AC7" t="s">
        <v>7956</v>
      </c>
      <c r="AD7"/>
    </row>
    <row r="8" spans="1:30" x14ac:dyDescent="0.15">
      <c r="A8" t="s">
        <v>7957</v>
      </c>
      <c r="B8" t="s">
        <v>7958</v>
      </c>
      <c r="C8" t="s">
        <v>559</v>
      </c>
      <c r="D8"/>
      <c r="E8"/>
      <c r="F8">
        <v>4797911</v>
      </c>
      <c r="G8" t="s">
        <v>5849</v>
      </c>
      <c r="H8" s="498">
        <v>31944</v>
      </c>
      <c r="I8" t="s">
        <v>561</v>
      </c>
      <c r="J8" t="s">
        <v>7959</v>
      </c>
      <c r="K8" t="s">
        <v>7960</v>
      </c>
      <c r="L8" t="s">
        <v>7961</v>
      </c>
      <c r="M8" t="s">
        <v>562</v>
      </c>
      <c r="N8" t="s">
        <v>5849</v>
      </c>
      <c r="O8" t="s">
        <v>559</v>
      </c>
      <c r="P8" s="498">
        <v>31944</v>
      </c>
      <c r="Q8" s="498">
        <v>32518</v>
      </c>
      <c r="R8"/>
      <c r="S8" s="498">
        <v>32518</v>
      </c>
      <c r="T8" t="s">
        <v>7962</v>
      </c>
      <c r="U8" t="s">
        <v>563</v>
      </c>
      <c r="V8" t="s">
        <v>7963</v>
      </c>
      <c r="W8" t="s">
        <v>7964</v>
      </c>
      <c r="X8" t="s">
        <v>7965</v>
      </c>
      <c r="Y8"/>
      <c r="Z8" t="s">
        <v>7966</v>
      </c>
      <c r="AA8"/>
      <c r="AB8"/>
      <c r="AC8" t="s">
        <v>7967</v>
      </c>
      <c r="AD8"/>
    </row>
    <row r="9" spans="1:30" x14ac:dyDescent="0.15">
      <c r="A9" t="s">
        <v>7968</v>
      </c>
      <c r="B9" t="s">
        <v>7969</v>
      </c>
      <c r="C9" t="s">
        <v>1960</v>
      </c>
      <c r="D9"/>
      <c r="E9"/>
      <c r="F9">
        <v>4958944</v>
      </c>
      <c r="G9" t="s">
        <v>5849</v>
      </c>
      <c r="H9" s="498">
        <v>32863</v>
      </c>
      <c r="I9" t="s">
        <v>1962</v>
      </c>
      <c r="J9" t="s">
        <v>7970</v>
      </c>
      <c r="K9" t="s">
        <v>7971</v>
      </c>
      <c r="L9" t="s">
        <v>7972</v>
      </c>
      <c r="M9" t="s">
        <v>1963</v>
      </c>
      <c r="N9" t="s">
        <v>5914</v>
      </c>
      <c r="O9" t="s">
        <v>7973</v>
      </c>
      <c r="P9" s="498">
        <v>32533</v>
      </c>
      <c r="Q9" s="498">
        <v>33141</v>
      </c>
      <c r="R9"/>
      <c r="S9" s="498">
        <v>33141</v>
      </c>
      <c r="T9" t="s">
        <v>1964</v>
      </c>
      <c r="U9" t="s">
        <v>1964</v>
      </c>
      <c r="V9" t="s">
        <v>7974</v>
      </c>
      <c r="W9" t="s">
        <v>7906</v>
      </c>
      <c r="X9" t="s">
        <v>7975</v>
      </c>
      <c r="Y9"/>
      <c r="Z9" t="s">
        <v>7976</v>
      </c>
      <c r="AA9"/>
      <c r="AB9"/>
      <c r="AC9" t="s">
        <v>7977</v>
      </c>
      <c r="AD9"/>
    </row>
    <row r="10" spans="1:30" x14ac:dyDescent="0.15">
      <c r="A10" t="s">
        <v>7978</v>
      </c>
      <c r="B10" t="s">
        <v>7979</v>
      </c>
      <c r="C10" t="s">
        <v>1438</v>
      </c>
      <c r="D10"/>
      <c r="E10"/>
      <c r="F10">
        <v>5211629</v>
      </c>
      <c r="G10" t="s">
        <v>5849</v>
      </c>
      <c r="H10" s="498">
        <v>33595</v>
      </c>
      <c r="I10" t="s">
        <v>1440</v>
      </c>
      <c r="J10" t="s">
        <v>7980</v>
      </c>
      <c r="K10" t="s">
        <v>7981</v>
      </c>
      <c r="L10" t="s">
        <v>7982</v>
      </c>
      <c r="M10" t="s">
        <v>1441</v>
      </c>
      <c r="N10" t="s">
        <v>5849</v>
      </c>
      <c r="O10" t="s">
        <v>1438</v>
      </c>
      <c r="P10" s="498">
        <v>33595</v>
      </c>
      <c r="Q10" s="498">
        <v>34107</v>
      </c>
      <c r="R10"/>
      <c r="S10" s="498">
        <v>34107</v>
      </c>
      <c r="T10" t="s">
        <v>1442</v>
      </c>
      <c r="U10" t="s">
        <v>1442</v>
      </c>
      <c r="V10" t="s">
        <v>7983</v>
      </c>
      <c r="W10" t="s">
        <v>7964</v>
      </c>
      <c r="X10" t="s">
        <v>7984</v>
      </c>
      <c r="Y10"/>
      <c r="Z10" t="s">
        <v>7985</v>
      </c>
      <c r="AA10"/>
      <c r="AB10"/>
      <c r="AC10" t="s">
        <v>7986</v>
      </c>
      <c r="AD10"/>
    </row>
    <row r="11" spans="1:30" x14ac:dyDescent="0.15">
      <c r="A11" t="s">
        <v>7987</v>
      </c>
      <c r="B11" t="s">
        <v>7988</v>
      </c>
      <c r="C11" t="s">
        <v>1950</v>
      </c>
      <c r="D11"/>
      <c r="E11"/>
      <c r="F11">
        <v>5226737</v>
      </c>
      <c r="G11" t="s">
        <v>5849</v>
      </c>
      <c r="H11" s="498">
        <v>33750</v>
      </c>
      <c r="I11" t="s">
        <v>1952</v>
      </c>
      <c r="J11" t="s">
        <v>7989</v>
      </c>
      <c r="K11" t="s">
        <v>7990</v>
      </c>
      <c r="L11" t="s">
        <v>7991</v>
      </c>
      <c r="M11" t="s">
        <v>1953</v>
      </c>
      <c r="N11" t="s">
        <v>5849</v>
      </c>
      <c r="O11" t="s">
        <v>1950</v>
      </c>
      <c r="P11" s="498">
        <v>33750</v>
      </c>
      <c r="Q11" s="498">
        <v>34163</v>
      </c>
      <c r="R11"/>
      <c r="S11" s="498">
        <v>34163</v>
      </c>
      <c r="T11" t="s">
        <v>1954</v>
      </c>
      <c r="U11" t="s">
        <v>1954</v>
      </c>
      <c r="V11" t="s">
        <v>7992</v>
      </c>
      <c r="W11" t="s">
        <v>7918</v>
      </c>
      <c r="X11" t="s">
        <v>1950</v>
      </c>
      <c r="Y11"/>
      <c r="Z11" t="s">
        <v>7993</v>
      </c>
      <c r="AA11"/>
      <c r="AB11"/>
      <c r="AC11" t="s">
        <v>7994</v>
      </c>
      <c r="AD11"/>
    </row>
    <row r="12" spans="1:30" x14ac:dyDescent="0.15">
      <c r="A12" t="s">
        <v>7995</v>
      </c>
      <c r="B12" t="s">
        <v>5538</v>
      </c>
      <c r="C12" t="s">
        <v>2290</v>
      </c>
      <c r="D12"/>
      <c r="E12" t="s">
        <v>7996</v>
      </c>
      <c r="F12"/>
      <c r="G12" t="s">
        <v>7900</v>
      </c>
      <c r="H12" s="498">
        <v>36472</v>
      </c>
      <c r="I12" t="s">
        <v>2291</v>
      </c>
      <c r="J12"/>
      <c r="K12" t="s">
        <v>7997</v>
      </c>
      <c r="L12" t="s">
        <v>7998</v>
      </c>
      <c r="M12" t="s">
        <v>2292</v>
      </c>
      <c r="N12" t="s">
        <v>5750</v>
      </c>
      <c r="O12" t="s">
        <v>7999</v>
      </c>
      <c r="P12" s="498">
        <v>36108</v>
      </c>
      <c r="Q12" s="498">
        <v>36664</v>
      </c>
      <c r="R12"/>
      <c r="S12"/>
      <c r="T12" t="s">
        <v>8000</v>
      </c>
      <c r="U12" t="s">
        <v>2293</v>
      </c>
      <c r="V12" t="s">
        <v>8001</v>
      </c>
      <c r="W12" t="s">
        <v>7964</v>
      </c>
      <c r="X12" t="s">
        <v>8002</v>
      </c>
      <c r="Y12" t="s">
        <v>8003</v>
      </c>
      <c r="Z12" t="s">
        <v>8004</v>
      </c>
      <c r="AA12" t="s">
        <v>8005</v>
      </c>
      <c r="AB12"/>
      <c r="AC12" t="s">
        <v>8006</v>
      </c>
      <c r="AD12" t="s">
        <v>8007</v>
      </c>
    </row>
    <row r="13" spans="1:30" x14ac:dyDescent="0.15">
      <c r="A13" t="s">
        <v>8008</v>
      </c>
      <c r="B13" t="s">
        <v>972</v>
      </c>
      <c r="C13" t="s">
        <v>973</v>
      </c>
      <c r="D13"/>
      <c r="E13" t="s">
        <v>8009</v>
      </c>
      <c r="F13"/>
      <c r="G13" t="s">
        <v>7900</v>
      </c>
      <c r="H13" s="498">
        <v>36398</v>
      </c>
      <c r="I13" t="s">
        <v>974</v>
      </c>
      <c r="J13"/>
      <c r="K13" t="s">
        <v>8010</v>
      </c>
      <c r="L13" t="s">
        <v>8011</v>
      </c>
      <c r="M13" t="s">
        <v>975</v>
      </c>
      <c r="N13" t="s">
        <v>5849</v>
      </c>
      <c r="O13" t="s">
        <v>973</v>
      </c>
      <c r="P13" s="498">
        <v>36398</v>
      </c>
      <c r="Q13" s="498">
        <v>36951</v>
      </c>
      <c r="R13"/>
      <c r="S13"/>
      <c r="T13" t="s">
        <v>8012</v>
      </c>
      <c r="U13" t="s">
        <v>976</v>
      </c>
      <c r="V13" t="s">
        <v>8013</v>
      </c>
      <c r="W13" t="s">
        <v>7906</v>
      </c>
      <c r="X13" t="s">
        <v>8014</v>
      </c>
      <c r="Y13" t="s">
        <v>8015</v>
      </c>
      <c r="Z13" t="s">
        <v>8016</v>
      </c>
      <c r="AA13" t="s">
        <v>7910</v>
      </c>
      <c r="AB13"/>
      <c r="AC13" t="s">
        <v>8017</v>
      </c>
      <c r="AD13"/>
    </row>
    <row r="14" spans="1:30" x14ac:dyDescent="0.15">
      <c r="A14" t="s">
        <v>8018</v>
      </c>
      <c r="B14" t="s">
        <v>8019</v>
      </c>
      <c r="C14" t="s">
        <v>937</v>
      </c>
      <c r="D14"/>
      <c r="E14" t="s">
        <v>8020</v>
      </c>
      <c r="F14"/>
      <c r="G14" t="s">
        <v>7900</v>
      </c>
      <c r="H14" s="498">
        <v>33080</v>
      </c>
      <c r="I14" t="s">
        <v>938</v>
      </c>
      <c r="J14"/>
      <c r="K14" t="s">
        <v>8021</v>
      </c>
      <c r="L14" t="s">
        <v>8022</v>
      </c>
      <c r="M14" t="s">
        <v>939</v>
      </c>
      <c r="N14" t="s">
        <v>5750</v>
      </c>
      <c r="O14" t="s">
        <v>8023</v>
      </c>
      <c r="P14" s="498">
        <v>32723</v>
      </c>
      <c r="Q14" s="498">
        <v>33290</v>
      </c>
      <c r="R14"/>
      <c r="S14"/>
      <c r="T14" t="s">
        <v>8024</v>
      </c>
      <c r="U14" t="s">
        <v>940</v>
      </c>
      <c r="V14" t="s">
        <v>8025</v>
      </c>
      <c r="W14" t="s">
        <v>7906</v>
      </c>
      <c r="X14" t="s">
        <v>8026</v>
      </c>
      <c r="Y14" t="s">
        <v>8027</v>
      </c>
      <c r="Z14" t="s">
        <v>8028</v>
      </c>
      <c r="AA14" t="s">
        <v>8029</v>
      </c>
      <c r="AB14"/>
      <c r="AC14" t="s">
        <v>8030</v>
      </c>
      <c r="AD14" t="s">
        <v>8031</v>
      </c>
    </row>
    <row r="15" spans="1:30" x14ac:dyDescent="0.15">
      <c r="A15" t="s">
        <v>8032</v>
      </c>
      <c r="B15" t="s">
        <v>8033</v>
      </c>
      <c r="C15" t="s">
        <v>272</v>
      </c>
      <c r="D15"/>
      <c r="E15" t="s">
        <v>8034</v>
      </c>
      <c r="F15"/>
      <c r="G15" t="s">
        <v>7900</v>
      </c>
      <c r="H15" s="498">
        <v>33655</v>
      </c>
      <c r="I15" t="s">
        <v>274</v>
      </c>
      <c r="J15"/>
      <c r="K15" t="s">
        <v>8035</v>
      </c>
      <c r="L15" t="s">
        <v>8036</v>
      </c>
      <c r="M15" t="s">
        <v>275</v>
      </c>
      <c r="N15" t="s">
        <v>6092</v>
      </c>
      <c r="O15" t="s">
        <v>8037</v>
      </c>
      <c r="P15" s="498">
        <v>33303</v>
      </c>
      <c r="Q15" s="498">
        <v>33864</v>
      </c>
      <c r="R15"/>
      <c r="S15"/>
      <c r="T15" t="s">
        <v>276</v>
      </c>
      <c r="U15" t="s">
        <v>276</v>
      </c>
      <c r="V15" t="s">
        <v>8038</v>
      </c>
      <c r="W15" t="s">
        <v>7906</v>
      </c>
      <c r="X15" t="s">
        <v>8039</v>
      </c>
      <c r="Y15" t="s">
        <v>8040</v>
      </c>
      <c r="Z15" t="s">
        <v>8041</v>
      </c>
      <c r="AA15" t="s">
        <v>8042</v>
      </c>
      <c r="AB15"/>
      <c r="AC15" t="s">
        <v>8043</v>
      </c>
      <c r="AD15"/>
    </row>
    <row r="16" spans="1:30" x14ac:dyDescent="0.15">
      <c r="A16" t="s">
        <v>8044</v>
      </c>
      <c r="B16" t="s">
        <v>8045</v>
      </c>
      <c r="C16" t="s">
        <v>742</v>
      </c>
      <c r="D16"/>
      <c r="E16" t="s">
        <v>8046</v>
      </c>
      <c r="F16"/>
      <c r="G16" t="s">
        <v>7900</v>
      </c>
      <c r="H16" s="498">
        <v>34394</v>
      </c>
      <c r="I16" t="s">
        <v>743</v>
      </c>
      <c r="J16"/>
      <c r="K16" t="s">
        <v>8047</v>
      </c>
      <c r="L16" t="s">
        <v>8048</v>
      </c>
      <c r="M16" t="s">
        <v>744</v>
      </c>
      <c r="N16" t="s">
        <v>5849</v>
      </c>
      <c r="O16" t="s">
        <v>8049</v>
      </c>
      <c r="P16" s="498">
        <v>34032</v>
      </c>
      <c r="Q16" s="498">
        <v>34592</v>
      </c>
      <c r="R16"/>
      <c r="S16"/>
      <c r="T16" t="s">
        <v>8050</v>
      </c>
      <c r="U16" t="s">
        <v>745</v>
      </c>
      <c r="V16" t="s">
        <v>8051</v>
      </c>
      <c r="W16" t="s">
        <v>7964</v>
      </c>
      <c r="X16" t="s">
        <v>8052</v>
      </c>
      <c r="Y16" t="s">
        <v>8053</v>
      </c>
      <c r="Z16" t="s">
        <v>8054</v>
      </c>
      <c r="AA16" t="s">
        <v>8029</v>
      </c>
      <c r="AB16"/>
      <c r="AC16" t="s">
        <v>8055</v>
      </c>
      <c r="AD16" t="s">
        <v>8056</v>
      </c>
    </row>
    <row r="17" spans="1:30" x14ac:dyDescent="0.15">
      <c r="A17" t="s">
        <v>8057</v>
      </c>
      <c r="B17" t="s">
        <v>8058</v>
      </c>
      <c r="C17" t="s">
        <v>913</v>
      </c>
      <c r="D17"/>
      <c r="E17" t="s">
        <v>8059</v>
      </c>
      <c r="F17"/>
      <c r="G17" t="s">
        <v>7900</v>
      </c>
      <c r="H17" s="498">
        <v>35818</v>
      </c>
      <c r="I17" t="s">
        <v>914</v>
      </c>
      <c r="J17"/>
      <c r="K17" t="s">
        <v>8060</v>
      </c>
      <c r="L17" t="s">
        <v>8061</v>
      </c>
      <c r="M17" t="s">
        <v>915</v>
      </c>
      <c r="N17" t="s">
        <v>5849</v>
      </c>
      <c r="O17" t="s">
        <v>8062</v>
      </c>
      <c r="P17" s="498">
        <v>35457</v>
      </c>
      <c r="Q17" s="498">
        <v>36006</v>
      </c>
      <c r="R17"/>
      <c r="S17"/>
      <c r="T17" t="s">
        <v>8063</v>
      </c>
      <c r="U17" t="s">
        <v>916</v>
      </c>
      <c r="V17" t="s">
        <v>8064</v>
      </c>
      <c r="W17" t="s">
        <v>7906</v>
      </c>
      <c r="X17" t="s">
        <v>8065</v>
      </c>
      <c r="Y17" t="s">
        <v>8066</v>
      </c>
      <c r="Z17" t="s">
        <v>8067</v>
      </c>
      <c r="AA17" t="s">
        <v>8068</v>
      </c>
      <c r="AB17"/>
      <c r="AC17"/>
      <c r="AD17" t="s">
        <v>8069</v>
      </c>
    </row>
    <row r="18" spans="1:30" x14ac:dyDescent="0.15">
      <c r="A18" t="s">
        <v>8070</v>
      </c>
      <c r="B18" t="s">
        <v>8071</v>
      </c>
      <c r="C18" t="s">
        <v>2490</v>
      </c>
      <c r="D18"/>
      <c r="E18" t="s">
        <v>8072</v>
      </c>
      <c r="F18"/>
      <c r="G18" t="s">
        <v>7900</v>
      </c>
      <c r="H18" s="498">
        <v>36172</v>
      </c>
      <c r="I18" t="s">
        <v>2491</v>
      </c>
      <c r="J18"/>
      <c r="K18" t="s">
        <v>8073</v>
      </c>
      <c r="L18" t="s">
        <v>8074</v>
      </c>
      <c r="M18" t="s">
        <v>2492</v>
      </c>
      <c r="N18" t="s">
        <v>7534</v>
      </c>
      <c r="O18" t="s">
        <v>8075</v>
      </c>
      <c r="P18" t="s">
        <v>8076</v>
      </c>
      <c r="Q18" s="498">
        <v>36363</v>
      </c>
      <c r="R18"/>
      <c r="S18"/>
      <c r="T18" t="s">
        <v>7904</v>
      </c>
      <c r="U18" t="s">
        <v>2493</v>
      </c>
      <c r="V18" t="s">
        <v>7905</v>
      </c>
      <c r="W18" t="s">
        <v>7906</v>
      </c>
      <c r="X18" t="s">
        <v>8077</v>
      </c>
      <c r="Y18" t="s">
        <v>7908</v>
      </c>
      <c r="Z18" t="s">
        <v>8078</v>
      </c>
      <c r="AA18" t="s">
        <v>8079</v>
      </c>
      <c r="AB18"/>
      <c r="AC18" t="s">
        <v>8080</v>
      </c>
      <c r="AD18" t="s">
        <v>8081</v>
      </c>
    </row>
    <row r="19" spans="1:30" customFormat="1" x14ac:dyDescent="0.15">
      <c r="A19" t="s">
        <v>8082</v>
      </c>
      <c r="B19" t="s">
        <v>8083</v>
      </c>
      <c r="C19" t="s">
        <v>2912</v>
      </c>
      <c r="G19" t="s">
        <v>5849</v>
      </c>
      <c r="H19" s="498">
        <v>22122</v>
      </c>
      <c r="I19" t="s">
        <v>2914</v>
      </c>
      <c r="K19" t="s">
        <v>8084</v>
      </c>
      <c r="M19" t="s">
        <v>2915</v>
      </c>
      <c r="N19" t="s">
        <v>5849</v>
      </c>
      <c r="O19" t="s">
        <v>2912</v>
      </c>
      <c r="P19" s="498">
        <v>22122</v>
      </c>
      <c r="Q19" s="498">
        <v>23096</v>
      </c>
      <c r="T19" t="s">
        <v>8085</v>
      </c>
      <c r="U19" t="s">
        <v>2916</v>
      </c>
      <c r="V19" t="s">
        <v>8086</v>
      </c>
      <c r="W19" t="s">
        <v>7918</v>
      </c>
      <c r="X19" t="s">
        <v>2912</v>
      </c>
      <c r="AC19" t="s">
        <v>8087</v>
      </c>
    </row>
    <row r="20" spans="1:30" customFormat="1" x14ac:dyDescent="0.15">
      <c r="A20" t="s">
        <v>8088</v>
      </c>
      <c r="B20" t="s">
        <v>8089</v>
      </c>
      <c r="C20" t="s">
        <v>2833</v>
      </c>
      <c r="F20">
        <v>4991852</v>
      </c>
      <c r="G20" t="s">
        <v>5849</v>
      </c>
      <c r="H20" s="498">
        <v>32626</v>
      </c>
      <c r="I20" t="s">
        <v>2835</v>
      </c>
      <c r="K20" t="s">
        <v>8090</v>
      </c>
      <c r="L20" t="s">
        <v>8091</v>
      </c>
      <c r="M20" t="s">
        <v>2835</v>
      </c>
      <c r="N20" t="s">
        <v>5849</v>
      </c>
      <c r="O20" t="s">
        <v>2833</v>
      </c>
      <c r="P20" s="498">
        <v>32626</v>
      </c>
      <c r="Q20" s="498">
        <v>33281</v>
      </c>
      <c r="S20" s="498">
        <v>33281</v>
      </c>
      <c r="T20" t="s">
        <v>2836</v>
      </c>
      <c r="U20" t="s">
        <v>2836</v>
      </c>
      <c r="V20" t="s">
        <v>8092</v>
      </c>
      <c r="W20" t="s">
        <v>7918</v>
      </c>
      <c r="X20" t="s">
        <v>2833</v>
      </c>
      <c r="Z20" t="s">
        <v>8093</v>
      </c>
      <c r="AC20" t="s">
        <v>8094</v>
      </c>
    </row>
    <row r="21" spans="1:30" customFormat="1" x14ac:dyDescent="0.15">
      <c r="A21" t="s">
        <v>8095</v>
      </c>
      <c r="B21" t="s">
        <v>8096</v>
      </c>
      <c r="C21" t="s">
        <v>3007</v>
      </c>
      <c r="E21" t="s">
        <v>8097</v>
      </c>
      <c r="G21" t="s">
        <v>7900</v>
      </c>
      <c r="H21" s="498">
        <v>34967</v>
      </c>
      <c r="I21" t="s">
        <v>3008</v>
      </c>
      <c r="K21" t="s">
        <v>8098</v>
      </c>
      <c r="L21" t="s">
        <v>8099</v>
      </c>
      <c r="M21" t="s">
        <v>3009</v>
      </c>
      <c r="N21" t="s">
        <v>8100</v>
      </c>
      <c r="O21" t="s">
        <v>8101</v>
      </c>
      <c r="P21" t="s">
        <v>8102</v>
      </c>
      <c r="Q21" s="498">
        <v>35166</v>
      </c>
      <c r="T21" t="s">
        <v>3004</v>
      </c>
      <c r="U21" t="s">
        <v>3010</v>
      </c>
      <c r="V21" t="s">
        <v>8103</v>
      </c>
      <c r="W21" t="s">
        <v>7964</v>
      </c>
      <c r="X21" t="s">
        <v>8104</v>
      </c>
      <c r="Y21" t="s">
        <v>8105</v>
      </c>
      <c r="Z21" t="s">
        <v>8106</v>
      </c>
      <c r="AA21" t="s">
        <v>8107</v>
      </c>
      <c r="AC21" t="s">
        <v>8108</v>
      </c>
      <c r="AD21" t="s">
        <v>8109</v>
      </c>
    </row>
    <row r="22" spans="1:30" customFormat="1" x14ac:dyDescent="0.15">
      <c r="A22" t="s">
        <v>8110</v>
      </c>
      <c r="B22" t="s">
        <v>8111</v>
      </c>
      <c r="C22" t="s">
        <v>3001</v>
      </c>
      <c r="E22" t="s">
        <v>8112</v>
      </c>
      <c r="G22" t="s">
        <v>7900</v>
      </c>
      <c r="H22" s="498">
        <v>34967</v>
      </c>
      <c r="I22" t="s">
        <v>3002</v>
      </c>
      <c r="K22" t="s">
        <v>8113</v>
      </c>
      <c r="L22" t="s">
        <v>8114</v>
      </c>
      <c r="M22" t="s">
        <v>3003</v>
      </c>
      <c r="N22" t="s">
        <v>5750</v>
      </c>
      <c r="O22" t="s">
        <v>8115</v>
      </c>
      <c r="P22" s="498">
        <v>34607</v>
      </c>
      <c r="Q22" s="498">
        <v>35166</v>
      </c>
      <c r="T22" t="s">
        <v>3004</v>
      </c>
      <c r="U22" t="s">
        <v>3004</v>
      </c>
      <c r="V22" t="s">
        <v>8116</v>
      </c>
      <c r="W22" t="s">
        <v>7964</v>
      </c>
      <c r="X22" t="s">
        <v>8117</v>
      </c>
      <c r="Y22" t="s">
        <v>8105</v>
      </c>
      <c r="Z22" t="s">
        <v>8118</v>
      </c>
      <c r="AC22" t="s">
        <v>8119</v>
      </c>
    </row>
    <row r="23" spans="1:30" customFormat="1" x14ac:dyDescent="0.15">
      <c r="A23" t="s">
        <v>8120</v>
      </c>
      <c r="B23" t="s">
        <v>8121</v>
      </c>
      <c r="C23" t="s">
        <v>3056</v>
      </c>
      <c r="E23" t="s">
        <v>8122</v>
      </c>
      <c r="G23" t="s">
        <v>7900</v>
      </c>
      <c r="H23" s="498">
        <v>35096</v>
      </c>
      <c r="I23" t="s">
        <v>3057</v>
      </c>
      <c r="K23" t="s">
        <v>8123</v>
      </c>
      <c r="L23" t="s">
        <v>8124</v>
      </c>
      <c r="M23" t="s">
        <v>3058</v>
      </c>
      <c r="N23" t="s">
        <v>8125</v>
      </c>
      <c r="O23" t="s">
        <v>8126</v>
      </c>
      <c r="P23" t="s">
        <v>8127</v>
      </c>
      <c r="Q23" s="498">
        <v>35285</v>
      </c>
      <c r="T23" t="s">
        <v>8128</v>
      </c>
      <c r="U23" t="s">
        <v>3059</v>
      </c>
      <c r="V23" t="s">
        <v>8129</v>
      </c>
      <c r="W23" t="s">
        <v>7906</v>
      </c>
      <c r="X23" t="s">
        <v>8130</v>
      </c>
      <c r="Y23" t="s">
        <v>8131</v>
      </c>
      <c r="Z23" t="s">
        <v>8132</v>
      </c>
      <c r="AA23" t="s">
        <v>8133</v>
      </c>
      <c r="AC23" t="s">
        <v>8134</v>
      </c>
      <c r="AD23" t="s">
        <v>8135</v>
      </c>
    </row>
    <row r="24" spans="1:30" x14ac:dyDescent="0.15">
      <c r="A24" s="491" t="s">
        <v>8136</v>
      </c>
      <c r="B24" s="493" t="s">
        <v>8137</v>
      </c>
      <c r="C24" s="491" t="s">
        <v>3587</v>
      </c>
      <c r="F24" s="491">
        <v>6410113</v>
      </c>
      <c r="G24" s="491" t="s">
        <v>5849</v>
      </c>
      <c r="H24" s="495">
        <v>36432</v>
      </c>
      <c r="I24" s="491" t="s">
        <v>3589</v>
      </c>
      <c r="J24" s="491" t="s">
        <v>8138</v>
      </c>
      <c r="K24" s="491" t="s">
        <v>8139</v>
      </c>
      <c r="L24" s="491" t="s">
        <v>8140</v>
      </c>
      <c r="M24" s="491" t="s">
        <v>3590</v>
      </c>
      <c r="N24" s="491" t="s">
        <v>5849</v>
      </c>
      <c r="O24" s="491" t="s">
        <v>3587</v>
      </c>
      <c r="P24" s="491">
        <v>36432</v>
      </c>
      <c r="Q24" s="491">
        <v>37432</v>
      </c>
      <c r="S24" s="491">
        <v>37432</v>
      </c>
      <c r="T24" s="491" t="s">
        <v>3591</v>
      </c>
      <c r="U24" s="491" t="s">
        <v>3591</v>
      </c>
      <c r="V24" s="491" t="s">
        <v>8141</v>
      </c>
      <c r="W24" s="491" t="s">
        <v>7906</v>
      </c>
      <c r="X24" s="491" t="s">
        <v>8142</v>
      </c>
      <c r="Z24" s="491" t="s">
        <v>8143</v>
      </c>
      <c r="AC24" s="491" t="s">
        <v>8144</v>
      </c>
      <c r="AD24" s="491" t="s">
        <v>8145</v>
      </c>
    </row>
    <row r="25" spans="1:30" x14ac:dyDescent="0.15">
      <c r="A25" s="491" t="s">
        <v>8146</v>
      </c>
      <c r="B25" s="493" t="s">
        <v>8147</v>
      </c>
      <c r="C25" s="491" t="s">
        <v>3454</v>
      </c>
      <c r="E25" s="491" t="s">
        <v>8148</v>
      </c>
      <c r="G25" s="491" t="s">
        <v>7900</v>
      </c>
      <c r="H25" s="495">
        <v>34605</v>
      </c>
      <c r="I25" s="491" t="s">
        <v>3455</v>
      </c>
      <c r="K25" s="491" t="s">
        <v>8149</v>
      </c>
      <c r="L25" s="491" t="s">
        <v>8150</v>
      </c>
      <c r="M25" s="491" t="s">
        <v>3456</v>
      </c>
      <c r="N25" s="491" t="s">
        <v>5750</v>
      </c>
      <c r="O25" s="491" t="s">
        <v>8151</v>
      </c>
      <c r="P25" s="491">
        <v>34241</v>
      </c>
      <c r="Q25" s="491">
        <v>34795</v>
      </c>
      <c r="T25" s="491" t="s">
        <v>8152</v>
      </c>
      <c r="U25" s="491" t="s">
        <v>3457</v>
      </c>
      <c r="V25" s="491" t="s">
        <v>8153</v>
      </c>
      <c r="W25" s="491" t="s">
        <v>7906</v>
      </c>
      <c r="X25" s="491" t="s">
        <v>8154</v>
      </c>
      <c r="Y25" s="491" t="s">
        <v>8155</v>
      </c>
      <c r="Z25" s="491" t="s">
        <v>8156</v>
      </c>
      <c r="AC25" s="491" t="s">
        <v>8157</v>
      </c>
      <c r="AD25" s="491" t="s">
        <v>8158</v>
      </c>
    </row>
    <row r="26" spans="1:30" customFormat="1" x14ac:dyDescent="0.15">
      <c r="A26" t="s">
        <v>8159</v>
      </c>
      <c r="B26" t="s">
        <v>8160</v>
      </c>
      <c r="C26" t="s">
        <v>8161</v>
      </c>
      <c r="G26" t="s">
        <v>5914</v>
      </c>
      <c r="H26" s="498">
        <v>25748</v>
      </c>
      <c r="I26" t="s">
        <v>8162</v>
      </c>
      <c r="K26" t="s">
        <v>8163</v>
      </c>
      <c r="M26" t="s">
        <v>8164</v>
      </c>
      <c r="N26" t="s">
        <v>5914</v>
      </c>
      <c r="O26" t="s">
        <v>8161</v>
      </c>
      <c r="P26" s="498">
        <v>25748</v>
      </c>
      <c r="Q26" s="498">
        <v>27641</v>
      </c>
      <c r="T26" t="s">
        <v>8165</v>
      </c>
      <c r="U26" t="s">
        <v>8166</v>
      </c>
      <c r="W26" t="s">
        <v>7918</v>
      </c>
      <c r="X26" t="s">
        <v>8161</v>
      </c>
      <c r="Z26" t="s">
        <v>8167</v>
      </c>
    </row>
    <row r="27" spans="1:30" customFormat="1" x14ac:dyDescent="0.15">
      <c r="A27" t="s">
        <v>8168</v>
      </c>
      <c r="B27" t="s">
        <v>8169</v>
      </c>
      <c r="C27" t="s">
        <v>8170</v>
      </c>
      <c r="G27" t="s">
        <v>6534</v>
      </c>
      <c r="H27" s="498">
        <v>24442</v>
      </c>
      <c r="I27" t="s">
        <v>8171</v>
      </c>
      <c r="K27" t="s">
        <v>8172</v>
      </c>
      <c r="N27" t="s">
        <v>6534</v>
      </c>
      <c r="O27" t="s">
        <v>8170</v>
      </c>
      <c r="P27" s="498">
        <v>24442</v>
      </c>
      <c r="Q27" s="498">
        <v>24863</v>
      </c>
      <c r="T27" t="s">
        <v>8173</v>
      </c>
      <c r="U27" t="s">
        <v>8174</v>
      </c>
      <c r="V27" t="s">
        <v>8175</v>
      </c>
      <c r="W27" t="s">
        <v>7918</v>
      </c>
      <c r="X27" t="s">
        <v>8170</v>
      </c>
    </row>
    <row r="28" spans="1:30" customFormat="1" x14ac:dyDescent="0.15">
      <c r="A28" t="s">
        <v>8176</v>
      </c>
      <c r="B28" t="s">
        <v>8177</v>
      </c>
      <c r="C28" t="s">
        <v>8178</v>
      </c>
      <c r="G28" t="s">
        <v>6092</v>
      </c>
      <c r="H28" s="498">
        <v>20639</v>
      </c>
      <c r="I28" t="s">
        <v>8179</v>
      </c>
      <c r="K28" t="s">
        <v>8180</v>
      </c>
      <c r="N28" t="s">
        <v>6701</v>
      </c>
      <c r="O28" t="s">
        <v>8181</v>
      </c>
      <c r="P28" t="s">
        <v>8182</v>
      </c>
      <c r="Q28" s="498">
        <v>21522</v>
      </c>
      <c r="T28" t="s">
        <v>8183</v>
      </c>
      <c r="U28" t="s">
        <v>8183</v>
      </c>
      <c r="V28" t="s">
        <v>8184</v>
      </c>
      <c r="W28" t="s">
        <v>7906</v>
      </c>
      <c r="X28" t="s">
        <v>8185</v>
      </c>
    </row>
    <row r="29" spans="1:30" customFormat="1" x14ac:dyDescent="0.15">
      <c r="A29" t="s">
        <v>8186</v>
      </c>
      <c r="B29" t="s">
        <v>8187</v>
      </c>
      <c r="C29" t="s">
        <v>8188</v>
      </c>
      <c r="G29" t="s">
        <v>5849</v>
      </c>
      <c r="H29" s="498">
        <v>14518</v>
      </c>
      <c r="I29" t="s">
        <v>8189</v>
      </c>
      <c r="K29" t="s">
        <v>8190</v>
      </c>
      <c r="M29" t="s">
        <v>8189</v>
      </c>
      <c r="N29" t="s">
        <v>5849</v>
      </c>
      <c r="O29" t="s">
        <v>8191</v>
      </c>
      <c r="P29" s="498">
        <v>14518</v>
      </c>
      <c r="Q29" s="498">
        <v>15319</v>
      </c>
      <c r="T29" t="s">
        <v>8192</v>
      </c>
      <c r="U29" t="s">
        <v>8193</v>
      </c>
      <c r="V29" t="s">
        <v>8194</v>
      </c>
      <c r="W29" t="s">
        <v>7918</v>
      </c>
      <c r="X29" t="s">
        <v>8191</v>
      </c>
    </row>
    <row r="30" spans="1:30" customFormat="1" x14ac:dyDescent="0.15">
      <c r="A30" t="s">
        <v>8195</v>
      </c>
      <c r="B30" t="s">
        <v>8196</v>
      </c>
      <c r="C30" t="s">
        <v>8197</v>
      </c>
      <c r="G30" t="s">
        <v>5849</v>
      </c>
      <c r="H30" s="498">
        <v>15308</v>
      </c>
      <c r="I30" t="s">
        <v>8198</v>
      </c>
      <c r="K30" t="s">
        <v>8199</v>
      </c>
      <c r="M30" t="s">
        <v>8200</v>
      </c>
      <c r="N30" t="s">
        <v>5849</v>
      </c>
      <c r="O30" t="s">
        <v>8201</v>
      </c>
      <c r="P30" s="498">
        <v>15308</v>
      </c>
      <c r="Q30" s="498">
        <v>16250</v>
      </c>
      <c r="T30" t="s">
        <v>8202</v>
      </c>
      <c r="U30" t="s">
        <v>8202</v>
      </c>
      <c r="V30" t="s">
        <v>8203</v>
      </c>
      <c r="W30" t="s">
        <v>7918</v>
      </c>
      <c r="X30" t="s">
        <v>8201</v>
      </c>
    </row>
    <row r="31" spans="1:30" customFormat="1" x14ac:dyDescent="0.15">
      <c r="A31" t="s">
        <v>8204</v>
      </c>
      <c r="B31" t="s">
        <v>8205</v>
      </c>
      <c r="C31" t="s">
        <v>8206</v>
      </c>
      <c r="G31" t="s">
        <v>5849</v>
      </c>
      <c r="H31" s="498">
        <v>26914</v>
      </c>
      <c r="I31" t="s">
        <v>8207</v>
      </c>
      <c r="J31" t="s">
        <v>8208</v>
      </c>
      <c r="K31" t="s">
        <v>8209</v>
      </c>
      <c r="M31" t="s">
        <v>8210</v>
      </c>
      <c r="N31" t="s">
        <v>5849</v>
      </c>
      <c r="O31" t="s">
        <v>8211</v>
      </c>
      <c r="P31" s="498">
        <v>26914</v>
      </c>
      <c r="Q31" s="498">
        <v>27415</v>
      </c>
      <c r="T31" t="s">
        <v>8212</v>
      </c>
      <c r="U31" t="s">
        <v>8213</v>
      </c>
      <c r="V31" t="s">
        <v>8214</v>
      </c>
      <c r="W31" t="s">
        <v>7918</v>
      </c>
      <c r="X31" t="s">
        <v>8211</v>
      </c>
      <c r="Z31" t="s">
        <v>8215</v>
      </c>
      <c r="AC31" t="s">
        <v>8216</v>
      </c>
    </row>
    <row r="32" spans="1:30" customFormat="1" x14ac:dyDescent="0.15">
      <c r="A32" t="s">
        <v>8217</v>
      </c>
      <c r="B32" t="s">
        <v>8218</v>
      </c>
      <c r="C32" t="s">
        <v>8219</v>
      </c>
      <c r="E32" t="s">
        <v>8097</v>
      </c>
      <c r="G32" t="s">
        <v>7900</v>
      </c>
      <c r="H32" s="498">
        <v>34967</v>
      </c>
      <c r="I32" t="s">
        <v>3008</v>
      </c>
      <c r="K32" t="s">
        <v>8098</v>
      </c>
      <c r="L32" t="s">
        <v>8099</v>
      </c>
      <c r="M32" t="s">
        <v>3009</v>
      </c>
      <c r="N32" t="s">
        <v>8100</v>
      </c>
      <c r="O32" t="s">
        <v>8101</v>
      </c>
      <c r="P32" t="s">
        <v>8102</v>
      </c>
      <c r="Q32" s="498">
        <v>35166</v>
      </c>
      <c r="R32" s="498">
        <v>35166</v>
      </c>
      <c r="T32" t="s">
        <v>3004</v>
      </c>
      <c r="U32" t="s">
        <v>3010</v>
      </c>
      <c r="V32" t="s">
        <v>8103</v>
      </c>
      <c r="W32" t="s">
        <v>7964</v>
      </c>
      <c r="X32" t="s">
        <v>8104</v>
      </c>
      <c r="Y32" t="s">
        <v>8105</v>
      </c>
      <c r="Z32" t="s">
        <v>8106</v>
      </c>
      <c r="AA32" t="s">
        <v>8107</v>
      </c>
      <c r="AC32" t="s">
        <v>8108</v>
      </c>
      <c r="AD32" t="s">
        <v>8109</v>
      </c>
    </row>
  </sheetData>
  <phoneticPr fontId="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C386"/>
  <sheetViews>
    <sheetView zoomScale="90" zoomScaleNormal="90" workbookViewId="0">
      <pane xSplit="1" ySplit="1" topLeftCell="AA2" activePane="bottomRight" state="frozen"/>
      <selection pane="topRight" activeCell="B1" sqref="B1"/>
      <selection pane="bottomLeft" activeCell="A2" sqref="A2"/>
      <selection pane="bottomRight" activeCell="AH21" sqref="AH21"/>
    </sheetView>
  </sheetViews>
  <sheetFormatPr defaultRowHeight="13.5" x14ac:dyDescent="0.15"/>
  <cols>
    <col min="1" max="1" width="16.125" style="511" customWidth="1"/>
    <col min="2" max="2" width="9" style="512"/>
    <col min="3" max="3" width="11.25" style="511" customWidth="1"/>
    <col min="4" max="6" width="9" style="512"/>
    <col min="7" max="7" width="11.125" style="511" customWidth="1"/>
    <col min="8" max="9" width="9" style="512"/>
    <col min="10" max="10" width="11" style="511" customWidth="1"/>
    <col min="11" max="13" width="9" style="512"/>
    <col min="14" max="15" width="10.625" style="511" customWidth="1"/>
    <col min="16" max="16" width="9" style="512"/>
    <col min="17" max="18" width="11.875" style="511" customWidth="1"/>
    <col min="19" max="19" width="9" style="511"/>
    <col min="20" max="20" width="9.125" style="511" bestFit="1" customWidth="1"/>
    <col min="21" max="21" width="9" style="515"/>
    <col min="22" max="24" width="9.125" style="514" bestFit="1" customWidth="1"/>
    <col min="25" max="25" width="11.625" style="513" bestFit="1" customWidth="1"/>
    <col min="26" max="27" width="9" style="512"/>
    <col min="28" max="28" width="11.625" style="511" bestFit="1" customWidth="1"/>
    <col min="29" max="29" width="10.625" style="511" bestFit="1" customWidth="1"/>
    <col min="30" max="30" width="9" style="512"/>
    <col min="31" max="31" width="11.625" style="511" bestFit="1" customWidth="1"/>
    <col min="32" max="33" width="9" style="512"/>
    <col min="34" max="34" width="9" style="516"/>
    <col min="35" max="35" width="11.75" style="511" bestFit="1" customWidth="1"/>
    <col min="36" max="36" width="9.5" style="511" bestFit="1" customWidth="1"/>
    <col min="37" max="37" width="9" style="511"/>
    <col min="38" max="38" width="9.5" style="511" bestFit="1" customWidth="1"/>
    <col min="39" max="53" width="9" style="511"/>
    <col min="54" max="54" width="10.5" style="511" bestFit="1" customWidth="1"/>
    <col min="55" max="55" width="9" style="512"/>
    <col min="56" max="60" width="9" style="511"/>
    <col min="61" max="62" width="9.125" style="511" bestFit="1" customWidth="1"/>
    <col min="63" max="67" width="9" style="511"/>
    <col min="68" max="68" width="11.625" style="511" bestFit="1" customWidth="1"/>
    <col min="69" max="74" width="9" style="511"/>
    <col min="75" max="75" width="9.125" style="511" bestFit="1" customWidth="1"/>
    <col min="76" max="77" width="9" style="511"/>
    <col min="78" max="78" width="9.125" style="511" bestFit="1" customWidth="1"/>
    <col min="79" max="82" width="9" style="511"/>
    <col min="83" max="210" width="19.125" style="518" customWidth="1"/>
    <col min="211" max="16384" width="9" style="511"/>
  </cols>
  <sheetData>
    <row r="1" spans="1:211" s="510" customFormat="1" ht="54" x14ac:dyDescent="0.15">
      <c r="A1" s="499" t="s">
        <v>3961</v>
      </c>
      <c r="B1" s="499" t="s">
        <v>8220</v>
      </c>
      <c r="C1" s="499" t="s">
        <v>8221</v>
      </c>
      <c r="D1" s="499" t="s">
        <v>8222</v>
      </c>
      <c r="E1" s="499" t="s">
        <v>8223</v>
      </c>
      <c r="F1" s="499" t="s">
        <v>8224</v>
      </c>
      <c r="G1" s="499" t="s">
        <v>8225</v>
      </c>
      <c r="H1" s="499" t="s">
        <v>8226</v>
      </c>
      <c r="I1" s="499" t="s">
        <v>8227</v>
      </c>
      <c r="J1" s="499" t="s">
        <v>8228</v>
      </c>
      <c r="K1" s="499" t="s">
        <v>8229</v>
      </c>
      <c r="L1" s="499" t="s">
        <v>8230</v>
      </c>
      <c r="M1" s="499" t="s">
        <v>8231</v>
      </c>
      <c r="N1" s="499" t="s">
        <v>8232</v>
      </c>
      <c r="O1" s="499" t="s">
        <v>8233</v>
      </c>
      <c r="P1" s="499" t="s">
        <v>8234</v>
      </c>
      <c r="Q1" s="499" t="s">
        <v>8235</v>
      </c>
      <c r="R1" s="499" t="s">
        <v>8236</v>
      </c>
      <c r="S1" s="499" t="s">
        <v>8237</v>
      </c>
      <c r="T1" s="500" t="s">
        <v>8238</v>
      </c>
      <c r="U1" s="501" t="s">
        <v>8239</v>
      </c>
      <c r="V1" s="502" t="s">
        <v>8240</v>
      </c>
      <c r="W1" s="502" t="s">
        <v>8241</v>
      </c>
      <c r="X1" s="502" t="s">
        <v>8242</v>
      </c>
      <c r="Y1" s="503" t="s">
        <v>5717</v>
      </c>
      <c r="Z1" s="504" t="s">
        <v>3961</v>
      </c>
      <c r="AA1" s="504" t="s">
        <v>3962</v>
      </c>
      <c r="AB1" s="504" t="s">
        <v>8243</v>
      </c>
      <c r="AC1" s="504" t="s">
        <v>8244</v>
      </c>
      <c r="AD1" s="504" t="s">
        <v>5710</v>
      </c>
      <c r="AE1" s="504" t="s">
        <v>8245</v>
      </c>
      <c r="AF1" s="504" t="s">
        <v>8246</v>
      </c>
      <c r="AG1" s="504" t="s">
        <v>5711</v>
      </c>
      <c r="AH1" s="505" t="s">
        <v>8247</v>
      </c>
      <c r="AI1" s="504" t="s">
        <v>5727</v>
      </c>
      <c r="AJ1" s="504" t="s">
        <v>8248</v>
      </c>
      <c r="AK1" s="504" t="s">
        <v>5715</v>
      </c>
      <c r="AL1" s="504" t="s">
        <v>5726</v>
      </c>
      <c r="AM1" s="504" t="s">
        <v>5714</v>
      </c>
      <c r="AN1" s="504" t="s">
        <v>8249</v>
      </c>
      <c r="AO1" s="506" t="s">
        <v>8250</v>
      </c>
      <c r="AP1" s="504" t="s">
        <v>8251</v>
      </c>
      <c r="AQ1" s="504" t="s">
        <v>8252</v>
      </c>
      <c r="AR1" s="504" t="s">
        <v>8253</v>
      </c>
      <c r="AS1" s="504" t="s">
        <v>8254</v>
      </c>
      <c r="AT1" s="504" t="s">
        <v>8255</v>
      </c>
      <c r="AU1" s="504" t="s">
        <v>8256</v>
      </c>
      <c r="AV1" s="504" t="s">
        <v>8257</v>
      </c>
      <c r="AW1" s="504" t="s">
        <v>10</v>
      </c>
      <c r="AX1" s="504" t="s">
        <v>8258</v>
      </c>
      <c r="AY1" s="506" t="s">
        <v>8259</v>
      </c>
      <c r="AZ1" s="504" t="s">
        <v>8260</v>
      </c>
      <c r="BA1" s="504" t="s">
        <v>8261</v>
      </c>
      <c r="BB1" s="504" t="s">
        <v>8262</v>
      </c>
      <c r="BC1" s="504" t="s">
        <v>8263</v>
      </c>
      <c r="BD1" s="504" t="s">
        <v>8264</v>
      </c>
      <c r="BE1" s="504" t="s">
        <v>8265</v>
      </c>
      <c r="BF1" s="504" t="s">
        <v>8266</v>
      </c>
      <c r="BG1" s="504" t="s">
        <v>8267</v>
      </c>
      <c r="BH1" s="504" t="s">
        <v>8268</v>
      </c>
      <c r="BI1" s="504" t="s">
        <v>8269</v>
      </c>
      <c r="BJ1" s="504" t="s">
        <v>8270</v>
      </c>
      <c r="BK1" s="504" t="s">
        <v>8271</v>
      </c>
      <c r="BL1" s="504" t="s">
        <v>8272</v>
      </c>
      <c r="BM1" s="504" t="s">
        <v>8273</v>
      </c>
      <c r="BN1" s="504" t="s">
        <v>8274</v>
      </c>
      <c r="BO1" s="504" t="s">
        <v>8275</v>
      </c>
      <c r="BP1" s="504" t="s">
        <v>5724</v>
      </c>
      <c r="BQ1" s="504" t="s">
        <v>8276</v>
      </c>
      <c r="BR1" s="504" t="s">
        <v>8277</v>
      </c>
      <c r="BS1" s="504" t="s">
        <v>8278</v>
      </c>
      <c r="BT1" s="504" t="s">
        <v>8279</v>
      </c>
      <c r="BU1" s="504" t="s">
        <v>0</v>
      </c>
      <c r="BV1" s="504" t="s">
        <v>8280</v>
      </c>
      <c r="BW1" s="504" t="s">
        <v>8281</v>
      </c>
      <c r="BX1" s="504" t="s">
        <v>8282</v>
      </c>
      <c r="BY1" s="504" t="s">
        <v>8283</v>
      </c>
      <c r="BZ1" s="504" t="s">
        <v>8284</v>
      </c>
      <c r="CA1" s="504" t="s">
        <v>8285</v>
      </c>
      <c r="CB1" s="506" t="s">
        <v>8286</v>
      </c>
      <c r="CC1" s="504" t="s">
        <v>8287</v>
      </c>
      <c r="CD1" s="507" t="s">
        <v>8288</v>
      </c>
      <c r="CE1" s="508" t="s">
        <v>8289</v>
      </c>
      <c r="CF1" s="508" t="s">
        <v>8290</v>
      </c>
      <c r="CG1" s="508" t="s">
        <v>8291</v>
      </c>
      <c r="CH1" s="508" t="s">
        <v>8292</v>
      </c>
      <c r="CI1" s="508" t="s">
        <v>8293</v>
      </c>
      <c r="CJ1" s="508" t="s">
        <v>8294</v>
      </c>
      <c r="CK1" s="508" t="s">
        <v>8295</v>
      </c>
      <c r="CL1" s="508" t="s">
        <v>8296</v>
      </c>
      <c r="CM1" s="508" t="s">
        <v>8297</v>
      </c>
      <c r="CN1" s="508" t="s">
        <v>8298</v>
      </c>
      <c r="CO1" s="508" t="s">
        <v>8299</v>
      </c>
      <c r="CP1" s="508" t="s">
        <v>8300</v>
      </c>
      <c r="CQ1" s="508" t="s">
        <v>8301</v>
      </c>
      <c r="CR1" s="508" t="s">
        <v>8302</v>
      </c>
      <c r="CS1" s="508" t="s">
        <v>8303</v>
      </c>
      <c r="CT1" s="508" t="s">
        <v>8304</v>
      </c>
      <c r="CU1" s="508" t="s">
        <v>8305</v>
      </c>
      <c r="CV1" s="508" t="s">
        <v>8306</v>
      </c>
      <c r="CW1" s="508" t="s">
        <v>8307</v>
      </c>
      <c r="CX1" s="508" t="s">
        <v>8308</v>
      </c>
      <c r="CY1" s="508" t="s">
        <v>8309</v>
      </c>
      <c r="CZ1" s="508" t="s">
        <v>8310</v>
      </c>
      <c r="DA1" s="508" t="s">
        <v>8311</v>
      </c>
      <c r="DB1" s="508" t="s">
        <v>8312</v>
      </c>
      <c r="DC1" s="508" t="s">
        <v>8313</v>
      </c>
      <c r="DD1" s="508" t="s">
        <v>8314</v>
      </c>
      <c r="DE1" s="508" t="s">
        <v>8315</v>
      </c>
      <c r="DF1" s="508" t="s">
        <v>8316</v>
      </c>
      <c r="DG1" s="508" t="s">
        <v>8317</v>
      </c>
      <c r="DH1" s="508" t="s">
        <v>8318</v>
      </c>
      <c r="DI1" s="508" t="s">
        <v>8319</v>
      </c>
      <c r="DJ1" s="508" t="s">
        <v>8320</v>
      </c>
      <c r="DK1" s="508" t="s">
        <v>8321</v>
      </c>
      <c r="DL1" s="508" t="s">
        <v>8322</v>
      </c>
      <c r="DM1" s="508" t="s">
        <v>8323</v>
      </c>
      <c r="DN1" s="508" t="s">
        <v>8324</v>
      </c>
      <c r="DO1" s="508" t="s">
        <v>8325</v>
      </c>
      <c r="DP1" s="508" t="s">
        <v>8326</v>
      </c>
      <c r="DQ1" s="508" t="s">
        <v>8327</v>
      </c>
      <c r="DR1" s="508" t="s">
        <v>8328</v>
      </c>
      <c r="DS1" s="508" t="s">
        <v>8329</v>
      </c>
      <c r="DT1" s="508" t="s">
        <v>8330</v>
      </c>
      <c r="DU1" s="508" t="s">
        <v>8331</v>
      </c>
      <c r="DV1" s="508" t="s">
        <v>8332</v>
      </c>
      <c r="DW1" s="508" t="s">
        <v>8333</v>
      </c>
      <c r="DX1" s="508" t="s">
        <v>8334</v>
      </c>
      <c r="DY1" s="508" t="s">
        <v>8335</v>
      </c>
      <c r="DZ1" s="508" t="s">
        <v>8336</v>
      </c>
      <c r="EA1" s="508" t="s">
        <v>8337</v>
      </c>
      <c r="EB1" s="508" t="s">
        <v>8338</v>
      </c>
      <c r="EC1" s="508" t="s">
        <v>8339</v>
      </c>
      <c r="ED1" s="508" t="s">
        <v>8340</v>
      </c>
      <c r="EE1" s="508" t="s">
        <v>8341</v>
      </c>
      <c r="EF1" s="508" t="s">
        <v>8342</v>
      </c>
      <c r="EG1" s="508" t="s">
        <v>8343</v>
      </c>
      <c r="EH1" s="508" t="s">
        <v>8344</v>
      </c>
      <c r="EI1" s="508" t="s">
        <v>8345</v>
      </c>
      <c r="EJ1" s="508" t="s">
        <v>8346</v>
      </c>
      <c r="EK1" s="508" t="s">
        <v>8347</v>
      </c>
      <c r="EL1" s="508" t="s">
        <v>8348</v>
      </c>
      <c r="EM1" s="508" t="s">
        <v>8349</v>
      </c>
      <c r="EN1" s="508" t="s">
        <v>8350</v>
      </c>
      <c r="EO1" s="508" t="s">
        <v>8351</v>
      </c>
      <c r="EP1" s="508" t="s">
        <v>8352</v>
      </c>
      <c r="EQ1" s="508" t="s">
        <v>8353</v>
      </c>
      <c r="ER1" s="508" t="s">
        <v>8354</v>
      </c>
      <c r="ES1" s="508" t="s">
        <v>8355</v>
      </c>
      <c r="ET1" s="508" t="s">
        <v>8356</v>
      </c>
      <c r="EU1" s="508" t="s">
        <v>8357</v>
      </c>
      <c r="EV1" s="508" t="s">
        <v>8358</v>
      </c>
      <c r="EW1" s="508" t="s">
        <v>8359</v>
      </c>
      <c r="EX1" s="508" t="s">
        <v>8360</v>
      </c>
      <c r="EY1" s="508" t="s">
        <v>8361</v>
      </c>
      <c r="EZ1" s="508" t="s">
        <v>8362</v>
      </c>
      <c r="FA1" s="508" t="s">
        <v>8363</v>
      </c>
      <c r="FB1" s="508" t="s">
        <v>8364</v>
      </c>
      <c r="FC1" s="508" t="s">
        <v>8365</v>
      </c>
      <c r="FD1" s="508" t="s">
        <v>8366</v>
      </c>
      <c r="FE1" s="508" t="s">
        <v>8367</v>
      </c>
      <c r="FF1" s="508" t="s">
        <v>8368</v>
      </c>
      <c r="FG1" s="508" t="s">
        <v>8369</v>
      </c>
      <c r="FH1" s="508" t="s">
        <v>8370</v>
      </c>
      <c r="FI1" s="508" t="s">
        <v>8371</v>
      </c>
      <c r="FJ1" s="508" t="s">
        <v>8372</v>
      </c>
      <c r="FK1" s="508" t="s">
        <v>8373</v>
      </c>
      <c r="FL1" s="508" t="s">
        <v>8374</v>
      </c>
      <c r="FM1" s="508" t="s">
        <v>8375</v>
      </c>
      <c r="FN1" s="508" t="s">
        <v>8376</v>
      </c>
      <c r="FO1" s="508" t="s">
        <v>8377</v>
      </c>
      <c r="FP1" s="508" t="s">
        <v>8378</v>
      </c>
      <c r="FQ1" s="508" t="s">
        <v>8379</v>
      </c>
      <c r="FR1" s="508" t="s">
        <v>8380</v>
      </c>
      <c r="FS1" s="508" t="s">
        <v>8381</v>
      </c>
      <c r="FT1" s="508" t="s">
        <v>8382</v>
      </c>
      <c r="FU1" s="508" t="s">
        <v>8383</v>
      </c>
      <c r="FV1" s="508" t="s">
        <v>8384</v>
      </c>
      <c r="FW1" s="508" t="s">
        <v>8385</v>
      </c>
      <c r="FX1" s="508" t="s">
        <v>8386</v>
      </c>
      <c r="FY1" s="508" t="s">
        <v>8387</v>
      </c>
      <c r="FZ1" s="508" t="s">
        <v>8388</v>
      </c>
      <c r="GA1" s="508" t="s">
        <v>8389</v>
      </c>
      <c r="GB1" s="508" t="s">
        <v>8390</v>
      </c>
      <c r="GC1" s="508" t="s">
        <v>8391</v>
      </c>
      <c r="GD1" s="508" t="s">
        <v>8392</v>
      </c>
      <c r="GE1" s="508" t="s">
        <v>8393</v>
      </c>
      <c r="GF1" s="508" t="s">
        <v>8394</v>
      </c>
      <c r="GG1" s="508" t="s">
        <v>8395</v>
      </c>
      <c r="GH1" s="508" t="s">
        <v>8396</v>
      </c>
      <c r="GI1" s="508" t="s">
        <v>8397</v>
      </c>
      <c r="GJ1" s="508" t="s">
        <v>8398</v>
      </c>
      <c r="GK1" s="508" t="s">
        <v>8399</v>
      </c>
      <c r="GL1" s="508" t="s">
        <v>8400</v>
      </c>
      <c r="GM1" s="508" t="s">
        <v>8401</v>
      </c>
      <c r="GN1" s="508" t="s">
        <v>8402</v>
      </c>
      <c r="GO1" s="508" t="s">
        <v>8403</v>
      </c>
      <c r="GP1" s="508" t="s">
        <v>8404</v>
      </c>
      <c r="GQ1" s="508" t="s">
        <v>8405</v>
      </c>
      <c r="GR1" s="508" t="s">
        <v>8406</v>
      </c>
      <c r="GS1" s="508" t="s">
        <v>8407</v>
      </c>
      <c r="GT1" s="508" t="s">
        <v>8408</v>
      </c>
      <c r="GU1" s="508" t="s">
        <v>8409</v>
      </c>
      <c r="GV1" s="508" t="s">
        <v>8410</v>
      </c>
      <c r="GW1" s="508" t="s">
        <v>8411</v>
      </c>
      <c r="GX1" s="508" t="s">
        <v>8412</v>
      </c>
      <c r="GY1" s="508" t="s">
        <v>8413</v>
      </c>
      <c r="GZ1" s="508" t="s">
        <v>8414</v>
      </c>
      <c r="HA1" s="508" t="s">
        <v>8415</v>
      </c>
      <c r="HB1" s="508" t="s">
        <v>8416</v>
      </c>
      <c r="HC1" s="509" t="s">
        <v>8417</v>
      </c>
    </row>
    <row r="2" spans="1:211" ht="48" hidden="1" customHeight="1" x14ac:dyDescent="0.15">
      <c r="A2" s="511" t="s">
        <v>4093</v>
      </c>
      <c r="B2" s="512" t="s">
        <v>8418</v>
      </c>
      <c r="C2" s="513">
        <v>34452</v>
      </c>
      <c r="D2" s="512" t="s">
        <v>8419</v>
      </c>
      <c r="E2" s="512" t="s">
        <v>8420</v>
      </c>
      <c r="F2" s="512" t="s">
        <v>8421</v>
      </c>
      <c r="G2" s="513">
        <v>35135</v>
      </c>
      <c r="H2" s="512" t="s">
        <v>3322</v>
      </c>
      <c r="I2" s="512" t="s">
        <v>8422</v>
      </c>
      <c r="J2" s="513">
        <v>35093</v>
      </c>
      <c r="S2" s="514" t="s">
        <v>8423</v>
      </c>
      <c r="T2" s="511">
        <v>2010</v>
      </c>
      <c r="U2" s="515" t="s">
        <v>8424</v>
      </c>
      <c r="V2" s="514">
        <v>1</v>
      </c>
      <c r="W2" s="514">
        <v>3</v>
      </c>
      <c r="X2" s="514">
        <v>1</v>
      </c>
      <c r="Y2" s="513">
        <v>30743</v>
      </c>
      <c r="Z2" s="512" t="s">
        <v>8425</v>
      </c>
      <c r="AA2" s="512" t="s">
        <v>8426</v>
      </c>
      <c r="AB2" s="513">
        <v>31309</v>
      </c>
      <c r="AC2" s="513">
        <v>35473</v>
      </c>
      <c r="AD2" s="512" t="s">
        <v>8427</v>
      </c>
      <c r="AE2" s="513">
        <v>33135</v>
      </c>
      <c r="AF2" s="512" t="s">
        <v>138</v>
      </c>
      <c r="AG2" s="512" t="s">
        <v>8426</v>
      </c>
      <c r="AH2" s="516">
        <v>2580101</v>
      </c>
      <c r="AI2" s="513">
        <v>35390</v>
      </c>
      <c r="AJ2" s="513" t="s">
        <v>138</v>
      </c>
      <c r="AK2" s="511" t="s">
        <v>138</v>
      </c>
      <c r="AL2" s="513" t="s">
        <v>138</v>
      </c>
      <c r="AM2" s="511" t="s">
        <v>138</v>
      </c>
      <c r="AN2" s="511" t="s">
        <v>8428</v>
      </c>
      <c r="AO2" s="511" t="s">
        <v>8429</v>
      </c>
      <c r="AP2" s="511" t="s">
        <v>8430</v>
      </c>
      <c r="AQ2" s="511" t="s">
        <v>8431</v>
      </c>
      <c r="AR2" s="511" t="s">
        <v>8432</v>
      </c>
      <c r="AS2" s="511" t="s">
        <v>138</v>
      </c>
      <c r="AT2" s="511" t="s">
        <v>138</v>
      </c>
      <c r="AU2" s="511" t="s">
        <v>138</v>
      </c>
      <c r="AV2" s="511" t="s">
        <v>8433</v>
      </c>
      <c r="AW2" s="511" t="s">
        <v>8434</v>
      </c>
      <c r="AX2" s="511" t="s">
        <v>8435</v>
      </c>
      <c r="AY2" s="511" t="s">
        <v>8436</v>
      </c>
      <c r="AZ2" s="511" t="s">
        <v>8437</v>
      </c>
      <c r="BA2" s="511" t="s">
        <v>8438</v>
      </c>
      <c r="BB2" s="511">
        <v>510</v>
      </c>
      <c r="BC2" s="512" t="s">
        <v>3322</v>
      </c>
      <c r="BD2" s="511" t="s">
        <v>8439</v>
      </c>
      <c r="BE2" s="511" t="s">
        <v>8440</v>
      </c>
      <c r="BF2" s="511" t="s">
        <v>8441</v>
      </c>
      <c r="BG2" s="511" t="s">
        <v>8442</v>
      </c>
      <c r="BH2" s="511" t="s">
        <v>8443</v>
      </c>
      <c r="BI2" s="511">
        <v>1</v>
      </c>
      <c r="BJ2" s="511">
        <v>13</v>
      </c>
      <c r="BK2" s="511" t="s">
        <v>138</v>
      </c>
      <c r="BL2" s="511" t="s">
        <v>138</v>
      </c>
      <c r="BM2" s="511" t="s">
        <v>8444</v>
      </c>
      <c r="BN2" s="511" t="s">
        <v>138</v>
      </c>
      <c r="BO2" s="511" t="s">
        <v>138</v>
      </c>
      <c r="BP2" s="513" t="s">
        <v>138</v>
      </c>
      <c r="BQ2" s="511" t="s">
        <v>138</v>
      </c>
      <c r="BR2" s="511" t="s">
        <v>8445</v>
      </c>
      <c r="BS2" s="511" t="s">
        <v>8446</v>
      </c>
      <c r="BT2" s="511" t="s">
        <v>138</v>
      </c>
      <c r="BU2" s="511" t="s">
        <v>8447</v>
      </c>
      <c r="BV2" s="511">
        <v>1</v>
      </c>
      <c r="BW2" s="511">
        <v>1</v>
      </c>
      <c r="BX2" s="511" t="s">
        <v>138</v>
      </c>
      <c r="BY2" s="511" t="s">
        <v>138</v>
      </c>
      <c r="BZ2" s="511">
        <v>3</v>
      </c>
      <c r="CA2" s="511" t="s">
        <v>8448</v>
      </c>
      <c r="CB2" s="517" t="s">
        <v>8449</v>
      </c>
      <c r="CC2" s="511" t="s">
        <v>8450</v>
      </c>
      <c r="CD2" s="511" t="s">
        <v>138</v>
      </c>
      <c r="CE2" s="518" t="s">
        <v>102</v>
      </c>
      <c r="CF2" s="518" t="s">
        <v>102</v>
      </c>
      <c r="CG2" s="518" t="s">
        <v>102</v>
      </c>
      <c r="CH2" s="518" t="s">
        <v>102</v>
      </c>
      <c r="CI2" s="518" t="s">
        <v>102</v>
      </c>
      <c r="CJ2" s="518" t="s">
        <v>102</v>
      </c>
      <c r="CK2" s="518" t="s">
        <v>102</v>
      </c>
      <c r="CL2" s="518" t="s">
        <v>102</v>
      </c>
      <c r="CM2" s="518" t="s">
        <v>102</v>
      </c>
      <c r="CN2" s="518" t="s">
        <v>102</v>
      </c>
      <c r="CO2" s="518" t="s">
        <v>102</v>
      </c>
      <c r="CP2" s="518" t="s">
        <v>102</v>
      </c>
      <c r="CQ2" s="518" t="s">
        <v>102</v>
      </c>
      <c r="CR2" s="518" t="s">
        <v>102</v>
      </c>
      <c r="CS2" s="518" t="s">
        <v>102</v>
      </c>
      <c r="CT2" s="518" t="s">
        <v>102</v>
      </c>
      <c r="CU2" s="518" t="s">
        <v>102</v>
      </c>
      <c r="CV2" s="518" t="s">
        <v>102</v>
      </c>
      <c r="CW2" s="518" t="s">
        <v>102</v>
      </c>
      <c r="CX2" s="518" t="s">
        <v>102</v>
      </c>
      <c r="CY2" s="518" t="s">
        <v>102</v>
      </c>
      <c r="CZ2" s="518" t="s">
        <v>102</v>
      </c>
      <c r="DA2" s="518" t="s">
        <v>102</v>
      </c>
      <c r="DB2" s="518" t="s">
        <v>102</v>
      </c>
      <c r="DC2" s="518" t="s">
        <v>102</v>
      </c>
      <c r="DD2" s="518" t="s">
        <v>102</v>
      </c>
      <c r="DE2" s="518" t="s">
        <v>102</v>
      </c>
      <c r="DF2" s="518" t="s">
        <v>102</v>
      </c>
      <c r="DG2" s="518" t="s">
        <v>102</v>
      </c>
      <c r="DH2" s="518" t="s">
        <v>102</v>
      </c>
      <c r="DI2" s="518" t="s">
        <v>102</v>
      </c>
      <c r="DJ2" s="518" t="s">
        <v>102</v>
      </c>
      <c r="DK2" s="518" t="s">
        <v>102</v>
      </c>
      <c r="DL2" s="518" t="s">
        <v>102</v>
      </c>
      <c r="DM2" s="518" t="s">
        <v>102</v>
      </c>
      <c r="DN2" s="518" t="s">
        <v>102</v>
      </c>
      <c r="DO2" s="518" t="s">
        <v>102</v>
      </c>
      <c r="DP2" s="518" t="s">
        <v>102</v>
      </c>
      <c r="DQ2" s="518" t="s">
        <v>102</v>
      </c>
      <c r="DR2" s="518" t="s">
        <v>102</v>
      </c>
      <c r="DS2" s="518" t="s">
        <v>102</v>
      </c>
      <c r="DT2" s="518" t="s">
        <v>102</v>
      </c>
      <c r="DU2" s="518" t="s">
        <v>102</v>
      </c>
      <c r="DV2" s="518" t="s">
        <v>102</v>
      </c>
      <c r="DW2" s="518" t="s">
        <v>102</v>
      </c>
      <c r="DX2" s="518" t="s">
        <v>102</v>
      </c>
      <c r="DY2" s="518" t="s">
        <v>102</v>
      </c>
      <c r="DZ2" s="518" t="s">
        <v>102</v>
      </c>
      <c r="EA2" s="518" t="s">
        <v>102</v>
      </c>
      <c r="EB2" s="518" t="s">
        <v>102</v>
      </c>
      <c r="EC2" s="518" t="s">
        <v>102</v>
      </c>
      <c r="ED2" s="518" t="s">
        <v>102</v>
      </c>
      <c r="EE2" s="518" t="s">
        <v>102</v>
      </c>
      <c r="EF2" s="518" t="s">
        <v>102</v>
      </c>
      <c r="EG2" s="518" t="s">
        <v>102</v>
      </c>
      <c r="EH2" s="518" t="s">
        <v>102</v>
      </c>
      <c r="EI2" s="518" t="s">
        <v>102</v>
      </c>
      <c r="EJ2" s="518" t="s">
        <v>102</v>
      </c>
      <c r="EK2" s="518" t="s">
        <v>102</v>
      </c>
      <c r="EL2" s="518" t="s">
        <v>102</v>
      </c>
      <c r="EM2" s="518" t="s">
        <v>102</v>
      </c>
      <c r="EN2" s="518" t="s">
        <v>102</v>
      </c>
      <c r="EO2" s="518" t="s">
        <v>102</v>
      </c>
      <c r="EP2" s="518" t="s">
        <v>102</v>
      </c>
      <c r="EQ2" s="518" t="s">
        <v>102</v>
      </c>
      <c r="ER2" s="518" t="s">
        <v>102</v>
      </c>
      <c r="ES2" s="518" t="s">
        <v>102</v>
      </c>
      <c r="ET2" s="518" t="s">
        <v>102</v>
      </c>
      <c r="EU2" s="518" t="s">
        <v>102</v>
      </c>
      <c r="EV2" s="518" t="s">
        <v>102</v>
      </c>
      <c r="EW2" s="518" t="s">
        <v>102</v>
      </c>
      <c r="EX2" s="518" t="s">
        <v>102</v>
      </c>
      <c r="EY2" s="518" t="s">
        <v>102</v>
      </c>
      <c r="EZ2" s="518" t="s">
        <v>102</v>
      </c>
      <c r="FA2" s="518" t="s">
        <v>102</v>
      </c>
      <c r="FB2" s="518" t="s">
        <v>102</v>
      </c>
      <c r="FC2" s="518" t="s">
        <v>102</v>
      </c>
      <c r="FD2" s="518" t="s">
        <v>102</v>
      </c>
      <c r="FE2" s="518" t="s">
        <v>102</v>
      </c>
      <c r="FF2" s="518" t="s">
        <v>102</v>
      </c>
      <c r="FG2" s="518" t="s">
        <v>102</v>
      </c>
      <c r="FH2" s="518" t="s">
        <v>102</v>
      </c>
      <c r="FI2" s="518" t="s">
        <v>102</v>
      </c>
      <c r="FJ2" s="518" t="s">
        <v>102</v>
      </c>
      <c r="FK2" s="518" t="s">
        <v>102</v>
      </c>
      <c r="FL2" s="518" t="s">
        <v>102</v>
      </c>
      <c r="FM2" s="518" t="s">
        <v>102</v>
      </c>
      <c r="FN2" s="518" t="s">
        <v>102</v>
      </c>
      <c r="FO2" s="518" t="s">
        <v>102</v>
      </c>
      <c r="FP2" s="518" t="s">
        <v>102</v>
      </c>
      <c r="FQ2" s="518" t="s">
        <v>102</v>
      </c>
      <c r="FR2" s="518" t="s">
        <v>102</v>
      </c>
      <c r="FS2" s="518" t="s">
        <v>102</v>
      </c>
      <c r="FT2" s="518" t="s">
        <v>102</v>
      </c>
      <c r="FU2" s="518" t="s">
        <v>102</v>
      </c>
      <c r="FV2" s="518" t="s">
        <v>102</v>
      </c>
      <c r="FW2" s="518" t="s">
        <v>102</v>
      </c>
      <c r="FX2" s="518" t="s">
        <v>102</v>
      </c>
      <c r="FY2" s="518" t="s">
        <v>102</v>
      </c>
      <c r="FZ2" s="518" t="s">
        <v>102</v>
      </c>
      <c r="GA2" s="518" t="s">
        <v>102</v>
      </c>
      <c r="GB2" s="518" t="s">
        <v>102</v>
      </c>
      <c r="GC2" s="518" t="s">
        <v>102</v>
      </c>
      <c r="GD2" s="518" t="s">
        <v>102</v>
      </c>
      <c r="GE2" s="518" t="s">
        <v>102</v>
      </c>
      <c r="GF2" s="518" t="s">
        <v>102</v>
      </c>
      <c r="GG2" s="518" t="s">
        <v>102</v>
      </c>
      <c r="GH2" s="518" t="s">
        <v>102</v>
      </c>
      <c r="GI2" s="518" t="s">
        <v>102</v>
      </c>
      <c r="GJ2" s="518" t="s">
        <v>102</v>
      </c>
      <c r="GK2" s="518" t="s">
        <v>102</v>
      </c>
      <c r="GL2" s="518" t="s">
        <v>102</v>
      </c>
      <c r="GM2" s="518" t="s">
        <v>102</v>
      </c>
      <c r="GN2" s="518" t="s">
        <v>102</v>
      </c>
      <c r="GO2" s="518" t="s">
        <v>102</v>
      </c>
      <c r="GP2" s="518" t="s">
        <v>102</v>
      </c>
      <c r="GQ2" s="518" t="s">
        <v>102</v>
      </c>
      <c r="GR2" s="518" t="s">
        <v>102</v>
      </c>
      <c r="GS2" s="518" t="s">
        <v>102</v>
      </c>
      <c r="GT2" s="518" t="s">
        <v>102</v>
      </c>
      <c r="GU2" s="518" t="s">
        <v>102</v>
      </c>
      <c r="GV2" s="518" t="s">
        <v>102</v>
      </c>
      <c r="GW2" s="518" t="s">
        <v>102</v>
      </c>
      <c r="GX2" s="518" t="s">
        <v>102</v>
      </c>
      <c r="GY2" s="518" t="s">
        <v>102</v>
      </c>
      <c r="GZ2" s="518" t="s">
        <v>102</v>
      </c>
      <c r="HA2" s="518" t="s">
        <v>102</v>
      </c>
      <c r="HB2" s="518" t="s">
        <v>102</v>
      </c>
      <c r="HC2" s="511" t="str">
        <f>SUBSTITUTE(RIGHT(B2,12),"号","")</f>
        <v>服平06-006960</v>
      </c>
    </row>
    <row r="3" spans="1:211" ht="48" hidden="1" customHeight="1" x14ac:dyDescent="0.15">
      <c r="A3" s="511" t="s">
        <v>4093</v>
      </c>
      <c r="B3" s="512" t="s">
        <v>8451</v>
      </c>
      <c r="C3" s="513">
        <v>38706</v>
      </c>
      <c r="D3" s="512" t="s">
        <v>8419</v>
      </c>
      <c r="E3" s="512" t="s">
        <v>8452</v>
      </c>
      <c r="F3" s="512" t="s">
        <v>8421</v>
      </c>
      <c r="G3" s="513">
        <v>40141</v>
      </c>
      <c r="H3" s="512" t="s">
        <v>8453</v>
      </c>
      <c r="I3" s="512" t="s">
        <v>8454</v>
      </c>
      <c r="J3" s="511" t="s">
        <v>8455</v>
      </c>
      <c r="K3" s="512" t="s">
        <v>8456</v>
      </c>
      <c r="N3" s="511" t="s">
        <v>8457</v>
      </c>
      <c r="P3" s="512" t="s">
        <v>8458</v>
      </c>
      <c r="Q3" s="511" t="s">
        <v>8459</v>
      </c>
      <c r="R3" s="513">
        <v>39038</v>
      </c>
      <c r="S3" s="514" t="s">
        <v>8460</v>
      </c>
      <c r="T3" s="511">
        <v>2010</v>
      </c>
      <c r="U3" s="515" t="s">
        <v>8424</v>
      </c>
      <c r="V3" s="514">
        <v>1</v>
      </c>
      <c r="W3" s="514">
        <v>3</v>
      </c>
      <c r="X3" s="514">
        <v>2</v>
      </c>
      <c r="Y3" s="513">
        <v>30743</v>
      </c>
      <c r="Z3" s="512" t="s">
        <v>8425</v>
      </c>
      <c r="AA3" s="512" t="s">
        <v>8426</v>
      </c>
      <c r="AB3" s="513">
        <v>31309</v>
      </c>
      <c r="AC3" s="513">
        <v>35473</v>
      </c>
      <c r="AD3" s="512" t="s">
        <v>8427</v>
      </c>
      <c r="AE3" s="513">
        <v>33135</v>
      </c>
      <c r="AF3" s="512" t="s">
        <v>138</v>
      </c>
      <c r="AG3" s="512" t="s">
        <v>8426</v>
      </c>
      <c r="AH3" s="516">
        <v>2580101</v>
      </c>
      <c r="AI3" s="513">
        <v>35390</v>
      </c>
      <c r="AJ3" s="513" t="s">
        <v>138</v>
      </c>
      <c r="AK3" s="511" t="s">
        <v>138</v>
      </c>
      <c r="AL3" s="513" t="s">
        <v>138</v>
      </c>
      <c r="AM3" s="511" t="s">
        <v>138</v>
      </c>
      <c r="AN3" s="511" t="s">
        <v>8428</v>
      </c>
      <c r="AO3" s="511" t="s">
        <v>8429</v>
      </c>
      <c r="AP3" s="511" t="s">
        <v>8430</v>
      </c>
      <c r="AQ3" s="511" t="s">
        <v>8431</v>
      </c>
      <c r="AR3" s="511" t="s">
        <v>8432</v>
      </c>
      <c r="AS3" s="511" t="s">
        <v>138</v>
      </c>
      <c r="AT3" s="511" t="s">
        <v>138</v>
      </c>
      <c r="AU3" s="511" t="s">
        <v>138</v>
      </c>
      <c r="AV3" s="511" t="s">
        <v>8433</v>
      </c>
      <c r="AW3" s="511" t="s">
        <v>8434</v>
      </c>
      <c r="AX3" s="511" t="s">
        <v>8435</v>
      </c>
      <c r="AY3" s="511" t="s">
        <v>8436</v>
      </c>
      <c r="AZ3" s="511" t="s">
        <v>8437</v>
      </c>
      <c r="BA3" s="511" t="s">
        <v>8438</v>
      </c>
      <c r="BB3" s="511">
        <v>510</v>
      </c>
      <c r="BC3" s="512" t="s">
        <v>3322</v>
      </c>
      <c r="BD3" s="511" t="s">
        <v>8439</v>
      </c>
      <c r="BE3" s="511" t="s">
        <v>8440</v>
      </c>
      <c r="BF3" s="511" t="s">
        <v>8441</v>
      </c>
      <c r="BG3" s="511" t="s">
        <v>8442</v>
      </c>
      <c r="BH3" s="511" t="s">
        <v>8443</v>
      </c>
      <c r="BI3" s="511">
        <v>1</v>
      </c>
      <c r="BJ3" s="511">
        <v>13</v>
      </c>
      <c r="BK3" s="511" t="s">
        <v>138</v>
      </c>
      <c r="BL3" s="511" t="s">
        <v>138</v>
      </c>
      <c r="BM3" s="511" t="s">
        <v>8444</v>
      </c>
      <c r="BN3" s="511" t="s">
        <v>138</v>
      </c>
      <c r="BO3" s="511" t="s">
        <v>138</v>
      </c>
      <c r="BP3" s="513" t="s">
        <v>138</v>
      </c>
      <c r="BQ3" s="511" t="s">
        <v>138</v>
      </c>
      <c r="BR3" s="511" t="s">
        <v>8445</v>
      </c>
      <c r="BS3" s="511" t="s">
        <v>8446</v>
      </c>
      <c r="BT3" s="511" t="s">
        <v>138</v>
      </c>
      <c r="BU3" s="511" t="s">
        <v>8447</v>
      </c>
      <c r="BV3" s="511">
        <v>1</v>
      </c>
      <c r="BW3" s="511">
        <v>1</v>
      </c>
      <c r="BX3" s="511" t="s">
        <v>138</v>
      </c>
      <c r="BY3" s="511" t="s">
        <v>138</v>
      </c>
      <c r="BZ3" s="511">
        <v>3</v>
      </c>
      <c r="CA3" s="511" t="s">
        <v>8448</v>
      </c>
      <c r="CB3" s="517" t="s">
        <v>8449</v>
      </c>
      <c r="CC3" s="511" t="s">
        <v>8450</v>
      </c>
      <c r="CD3" s="511" t="s">
        <v>138</v>
      </c>
      <c r="CE3" s="518" t="s">
        <v>8461</v>
      </c>
      <c r="CF3" s="518" t="s">
        <v>8462</v>
      </c>
      <c r="CG3" s="518" t="s">
        <v>8463</v>
      </c>
      <c r="CH3" s="518" t="s">
        <v>102</v>
      </c>
      <c r="CI3" s="518" t="s">
        <v>102</v>
      </c>
      <c r="CJ3" s="518" t="s">
        <v>102</v>
      </c>
      <c r="CK3" s="518" t="s">
        <v>102</v>
      </c>
      <c r="CL3" s="518" t="s">
        <v>102</v>
      </c>
      <c r="CM3" s="518" t="s">
        <v>102</v>
      </c>
      <c r="CN3" s="518" t="s">
        <v>102</v>
      </c>
      <c r="CO3" s="518" t="s">
        <v>102</v>
      </c>
      <c r="CP3" s="518" t="s">
        <v>102</v>
      </c>
      <c r="CQ3" s="518" t="s">
        <v>102</v>
      </c>
      <c r="CR3" s="518" t="s">
        <v>102</v>
      </c>
      <c r="CS3" s="518" t="s">
        <v>102</v>
      </c>
      <c r="CT3" s="518" t="s">
        <v>102</v>
      </c>
      <c r="CU3" s="518" t="s">
        <v>102</v>
      </c>
      <c r="CV3" s="518" t="s">
        <v>102</v>
      </c>
      <c r="CW3" s="518" t="s">
        <v>102</v>
      </c>
      <c r="CX3" s="518" t="s">
        <v>102</v>
      </c>
      <c r="CY3" s="518" t="s">
        <v>102</v>
      </c>
      <c r="CZ3" s="518" t="s">
        <v>102</v>
      </c>
      <c r="DA3" s="518" t="s">
        <v>102</v>
      </c>
      <c r="DB3" s="518" t="s">
        <v>102</v>
      </c>
      <c r="DC3" s="518" t="s">
        <v>102</v>
      </c>
      <c r="DD3" s="518" t="s">
        <v>102</v>
      </c>
      <c r="DE3" s="518" t="s">
        <v>102</v>
      </c>
      <c r="DF3" s="518" t="s">
        <v>102</v>
      </c>
      <c r="DG3" s="518" t="s">
        <v>102</v>
      </c>
      <c r="DH3" s="518" t="s">
        <v>102</v>
      </c>
      <c r="DI3" s="518" t="s">
        <v>102</v>
      </c>
      <c r="DJ3" s="518" t="s">
        <v>102</v>
      </c>
      <c r="DK3" s="518" t="s">
        <v>102</v>
      </c>
      <c r="DL3" s="518" t="s">
        <v>102</v>
      </c>
      <c r="DM3" s="518" t="s">
        <v>102</v>
      </c>
      <c r="DN3" s="518" t="s">
        <v>102</v>
      </c>
      <c r="DO3" s="518" t="s">
        <v>102</v>
      </c>
      <c r="DP3" s="518" t="s">
        <v>102</v>
      </c>
      <c r="DQ3" s="518" t="s">
        <v>102</v>
      </c>
      <c r="DR3" s="518" t="s">
        <v>102</v>
      </c>
      <c r="DS3" s="518" t="s">
        <v>102</v>
      </c>
      <c r="DT3" s="518" t="s">
        <v>102</v>
      </c>
      <c r="DU3" s="518" t="s">
        <v>102</v>
      </c>
      <c r="DV3" s="518" t="s">
        <v>102</v>
      </c>
      <c r="DW3" s="518" t="s">
        <v>102</v>
      </c>
      <c r="DX3" s="518" t="s">
        <v>102</v>
      </c>
      <c r="DY3" s="518" t="s">
        <v>102</v>
      </c>
      <c r="DZ3" s="518" t="s">
        <v>102</v>
      </c>
      <c r="EA3" s="518" t="s">
        <v>102</v>
      </c>
      <c r="EB3" s="518" t="s">
        <v>102</v>
      </c>
      <c r="EC3" s="518" t="s">
        <v>102</v>
      </c>
      <c r="ED3" s="518" t="s">
        <v>102</v>
      </c>
      <c r="EE3" s="518" t="s">
        <v>102</v>
      </c>
      <c r="EF3" s="518" t="s">
        <v>102</v>
      </c>
      <c r="EG3" s="518" t="s">
        <v>102</v>
      </c>
      <c r="EH3" s="518" t="s">
        <v>102</v>
      </c>
      <c r="EI3" s="518" t="s">
        <v>102</v>
      </c>
      <c r="EJ3" s="518" t="s">
        <v>102</v>
      </c>
      <c r="EK3" s="518" t="s">
        <v>102</v>
      </c>
      <c r="EL3" s="518" t="s">
        <v>102</v>
      </c>
      <c r="EM3" s="518" t="s">
        <v>102</v>
      </c>
      <c r="EN3" s="518" t="s">
        <v>102</v>
      </c>
      <c r="EO3" s="518" t="s">
        <v>102</v>
      </c>
      <c r="EP3" s="518" t="s">
        <v>102</v>
      </c>
      <c r="EQ3" s="518" t="s">
        <v>102</v>
      </c>
      <c r="ER3" s="518" t="s">
        <v>102</v>
      </c>
      <c r="ES3" s="518" t="s">
        <v>102</v>
      </c>
      <c r="ET3" s="518" t="s">
        <v>102</v>
      </c>
      <c r="EU3" s="518" t="s">
        <v>102</v>
      </c>
      <c r="EV3" s="518" t="s">
        <v>102</v>
      </c>
      <c r="EW3" s="518" t="s">
        <v>102</v>
      </c>
      <c r="EX3" s="518" t="s">
        <v>102</v>
      </c>
      <c r="EY3" s="518" t="s">
        <v>102</v>
      </c>
      <c r="EZ3" s="518" t="s">
        <v>102</v>
      </c>
      <c r="FA3" s="518" t="s">
        <v>102</v>
      </c>
      <c r="FB3" s="518" t="s">
        <v>102</v>
      </c>
      <c r="FC3" s="518" t="s">
        <v>102</v>
      </c>
      <c r="FD3" s="518" t="s">
        <v>102</v>
      </c>
      <c r="FE3" s="518" t="s">
        <v>102</v>
      </c>
      <c r="FF3" s="518" t="s">
        <v>102</v>
      </c>
      <c r="FG3" s="518" t="s">
        <v>102</v>
      </c>
      <c r="FH3" s="518" t="s">
        <v>102</v>
      </c>
      <c r="FI3" s="518" t="s">
        <v>102</v>
      </c>
      <c r="FJ3" s="518" t="s">
        <v>102</v>
      </c>
      <c r="FK3" s="518" t="s">
        <v>102</v>
      </c>
      <c r="FL3" s="518" t="s">
        <v>102</v>
      </c>
      <c r="FM3" s="518" t="s">
        <v>102</v>
      </c>
      <c r="FN3" s="518" t="s">
        <v>102</v>
      </c>
      <c r="FO3" s="518" t="s">
        <v>102</v>
      </c>
      <c r="FP3" s="518" t="s">
        <v>102</v>
      </c>
      <c r="FQ3" s="518" t="s">
        <v>102</v>
      </c>
      <c r="FR3" s="518" t="s">
        <v>102</v>
      </c>
      <c r="FS3" s="518" t="s">
        <v>102</v>
      </c>
      <c r="FT3" s="518" t="s">
        <v>102</v>
      </c>
      <c r="FU3" s="518" t="s">
        <v>102</v>
      </c>
      <c r="FV3" s="518" t="s">
        <v>102</v>
      </c>
      <c r="FW3" s="518" t="s">
        <v>102</v>
      </c>
      <c r="FX3" s="518" t="s">
        <v>102</v>
      </c>
      <c r="FY3" s="518" t="s">
        <v>102</v>
      </c>
      <c r="FZ3" s="518" t="s">
        <v>102</v>
      </c>
      <c r="GA3" s="518" t="s">
        <v>102</v>
      </c>
      <c r="GB3" s="518" t="s">
        <v>102</v>
      </c>
      <c r="GC3" s="518" t="s">
        <v>102</v>
      </c>
      <c r="GD3" s="518" t="s">
        <v>102</v>
      </c>
      <c r="GE3" s="518" t="s">
        <v>102</v>
      </c>
      <c r="GF3" s="518" t="s">
        <v>102</v>
      </c>
      <c r="GG3" s="518" t="s">
        <v>102</v>
      </c>
      <c r="GH3" s="518" t="s">
        <v>102</v>
      </c>
      <c r="GI3" s="518" t="s">
        <v>102</v>
      </c>
      <c r="GJ3" s="518" t="s">
        <v>102</v>
      </c>
      <c r="GK3" s="518" t="s">
        <v>102</v>
      </c>
      <c r="GL3" s="518" t="s">
        <v>102</v>
      </c>
      <c r="GM3" s="518" t="s">
        <v>102</v>
      </c>
      <c r="GN3" s="518" t="s">
        <v>102</v>
      </c>
      <c r="GO3" s="518" t="s">
        <v>102</v>
      </c>
      <c r="GP3" s="518" t="s">
        <v>102</v>
      </c>
      <c r="GQ3" s="518" t="s">
        <v>102</v>
      </c>
      <c r="GR3" s="518" t="s">
        <v>102</v>
      </c>
      <c r="GS3" s="518" t="s">
        <v>102</v>
      </c>
      <c r="GT3" s="518" t="s">
        <v>102</v>
      </c>
      <c r="GU3" s="518" t="s">
        <v>102</v>
      </c>
      <c r="GV3" s="518" t="s">
        <v>102</v>
      </c>
      <c r="GW3" s="518" t="s">
        <v>102</v>
      </c>
      <c r="GX3" s="518" t="s">
        <v>102</v>
      </c>
      <c r="GY3" s="518" t="s">
        <v>102</v>
      </c>
      <c r="GZ3" s="518" t="s">
        <v>102</v>
      </c>
      <c r="HA3" s="518" t="s">
        <v>102</v>
      </c>
      <c r="HB3" s="518" t="s">
        <v>102</v>
      </c>
      <c r="HC3" s="511" t="str">
        <f t="shared" ref="HC3:HC66" si="0">SUBSTITUTE(RIGHT(B3,12),"号","")</f>
        <v>2005-080360</v>
      </c>
    </row>
    <row r="4" spans="1:211" ht="48" hidden="1" customHeight="1" x14ac:dyDescent="0.15">
      <c r="A4" s="511" t="s">
        <v>4093</v>
      </c>
      <c r="B4" s="512" t="s">
        <v>8464</v>
      </c>
      <c r="C4" s="513">
        <v>38960</v>
      </c>
      <c r="D4" s="512" t="s">
        <v>8419</v>
      </c>
      <c r="E4" s="512" t="s">
        <v>8465</v>
      </c>
      <c r="F4" s="512" t="s">
        <v>8466</v>
      </c>
      <c r="G4" s="513">
        <v>39069</v>
      </c>
      <c r="H4" s="512" t="s">
        <v>8467</v>
      </c>
      <c r="S4" s="514" t="s">
        <v>8468</v>
      </c>
      <c r="T4" s="511">
        <v>2010</v>
      </c>
      <c r="U4" s="515" t="s">
        <v>8424</v>
      </c>
      <c r="V4" s="514">
        <v>1</v>
      </c>
      <c r="W4" s="514">
        <v>3</v>
      </c>
      <c r="X4" s="514">
        <v>3</v>
      </c>
      <c r="Y4" s="513">
        <v>30743</v>
      </c>
      <c r="Z4" s="512" t="s">
        <v>8425</v>
      </c>
      <c r="AA4" s="512" t="s">
        <v>8426</v>
      </c>
      <c r="AB4" s="513">
        <v>31309</v>
      </c>
      <c r="AC4" s="513">
        <v>35473</v>
      </c>
      <c r="AD4" s="512" t="s">
        <v>8427</v>
      </c>
      <c r="AE4" s="513">
        <v>33135</v>
      </c>
      <c r="AF4" s="512" t="s">
        <v>138</v>
      </c>
      <c r="AG4" s="512" t="s">
        <v>8426</v>
      </c>
      <c r="AH4" s="516">
        <v>2580101</v>
      </c>
      <c r="AI4" s="513">
        <v>35390</v>
      </c>
      <c r="AJ4" s="513" t="s">
        <v>138</v>
      </c>
      <c r="AK4" s="511" t="s">
        <v>138</v>
      </c>
      <c r="AL4" s="513" t="s">
        <v>138</v>
      </c>
      <c r="AM4" s="511" t="s">
        <v>138</v>
      </c>
      <c r="AN4" s="511" t="s">
        <v>8428</v>
      </c>
      <c r="AO4" s="511" t="s">
        <v>8429</v>
      </c>
      <c r="AP4" s="511" t="s">
        <v>8430</v>
      </c>
      <c r="AQ4" s="511" t="s">
        <v>8431</v>
      </c>
      <c r="AR4" s="511" t="s">
        <v>8432</v>
      </c>
      <c r="AS4" s="511" t="s">
        <v>138</v>
      </c>
      <c r="AT4" s="511" t="s">
        <v>138</v>
      </c>
      <c r="AU4" s="511" t="s">
        <v>138</v>
      </c>
      <c r="AV4" s="511" t="s">
        <v>8433</v>
      </c>
      <c r="AW4" s="511" t="s">
        <v>8434</v>
      </c>
      <c r="AX4" s="511" t="s">
        <v>8435</v>
      </c>
      <c r="AY4" s="511" t="s">
        <v>8436</v>
      </c>
      <c r="AZ4" s="511" t="s">
        <v>8437</v>
      </c>
      <c r="BA4" s="511" t="s">
        <v>8438</v>
      </c>
      <c r="BB4" s="511">
        <v>510</v>
      </c>
      <c r="BC4" s="512" t="s">
        <v>3322</v>
      </c>
      <c r="BD4" s="511" t="s">
        <v>8439</v>
      </c>
      <c r="BE4" s="511" t="s">
        <v>8440</v>
      </c>
      <c r="BF4" s="511" t="s">
        <v>8441</v>
      </c>
      <c r="BG4" s="511" t="s">
        <v>8442</v>
      </c>
      <c r="BH4" s="511" t="s">
        <v>8443</v>
      </c>
      <c r="BI4" s="511">
        <v>1</v>
      </c>
      <c r="BJ4" s="511">
        <v>13</v>
      </c>
      <c r="BK4" s="511" t="s">
        <v>138</v>
      </c>
      <c r="BL4" s="511" t="s">
        <v>138</v>
      </c>
      <c r="BM4" s="511" t="s">
        <v>8444</v>
      </c>
      <c r="BN4" s="511" t="s">
        <v>138</v>
      </c>
      <c r="BO4" s="511" t="s">
        <v>138</v>
      </c>
      <c r="BP4" s="513" t="s">
        <v>138</v>
      </c>
      <c r="BQ4" s="511" t="s">
        <v>138</v>
      </c>
      <c r="BR4" s="511" t="s">
        <v>8445</v>
      </c>
      <c r="BS4" s="511" t="s">
        <v>8446</v>
      </c>
      <c r="BT4" s="511" t="s">
        <v>138</v>
      </c>
      <c r="BU4" s="511" t="s">
        <v>8447</v>
      </c>
      <c r="BV4" s="511">
        <v>1</v>
      </c>
      <c r="BW4" s="511">
        <v>1</v>
      </c>
      <c r="BX4" s="511" t="s">
        <v>138</v>
      </c>
      <c r="BY4" s="511" t="s">
        <v>138</v>
      </c>
      <c r="BZ4" s="511">
        <v>3</v>
      </c>
      <c r="CA4" s="511" t="s">
        <v>8448</v>
      </c>
      <c r="CB4" s="511" t="s">
        <v>8469</v>
      </c>
      <c r="CC4" s="511" t="s">
        <v>8450</v>
      </c>
      <c r="CD4" s="511" t="s">
        <v>138</v>
      </c>
      <c r="CE4" s="518" t="s">
        <v>102</v>
      </c>
      <c r="CF4" s="518" t="s">
        <v>102</v>
      </c>
      <c r="CG4" s="518" t="s">
        <v>102</v>
      </c>
      <c r="CH4" s="518" t="s">
        <v>102</v>
      </c>
      <c r="CI4" s="518" t="s">
        <v>102</v>
      </c>
      <c r="CJ4" s="518" t="s">
        <v>102</v>
      </c>
      <c r="CK4" s="518" t="s">
        <v>102</v>
      </c>
      <c r="CL4" s="518" t="s">
        <v>102</v>
      </c>
      <c r="CM4" s="518" t="s">
        <v>102</v>
      </c>
      <c r="CN4" s="518" t="s">
        <v>102</v>
      </c>
      <c r="CO4" s="518" t="s">
        <v>102</v>
      </c>
      <c r="CP4" s="518" t="s">
        <v>102</v>
      </c>
      <c r="CQ4" s="518" t="s">
        <v>102</v>
      </c>
      <c r="CR4" s="518" t="s">
        <v>102</v>
      </c>
      <c r="CS4" s="518" t="s">
        <v>102</v>
      </c>
      <c r="CT4" s="518" t="s">
        <v>102</v>
      </c>
      <c r="CU4" s="518" t="s">
        <v>102</v>
      </c>
      <c r="CV4" s="518" t="s">
        <v>102</v>
      </c>
      <c r="CW4" s="518" t="s">
        <v>102</v>
      </c>
      <c r="CX4" s="518" t="s">
        <v>102</v>
      </c>
      <c r="CY4" s="518" t="s">
        <v>102</v>
      </c>
      <c r="CZ4" s="518" t="s">
        <v>102</v>
      </c>
      <c r="DA4" s="518" t="s">
        <v>102</v>
      </c>
      <c r="DB4" s="518" t="s">
        <v>102</v>
      </c>
      <c r="DC4" s="518" t="s">
        <v>102</v>
      </c>
      <c r="DD4" s="518" t="s">
        <v>102</v>
      </c>
      <c r="DE4" s="518" t="s">
        <v>102</v>
      </c>
      <c r="DF4" s="518" t="s">
        <v>102</v>
      </c>
      <c r="DG4" s="518" t="s">
        <v>102</v>
      </c>
      <c r="DH4" s="518" t="s">
        <v>102</v>
      </c>
      <c r="DI4" s="518" t="s">
        <v>102</v>
      </c>
      <c r="DJ4" s="518" t="s">
        <v>102</v>
      </c>
      <c r="DK4" s="518" t="s">
        <v>102</v>
      </c>
      <c r="DL4" s="518" t="s">
        <v>102</v>
      </c>
      <c r="DM4" s="518" t="s">
        <v>102</v>
      </c>
      <c r="DN4" s="518" t="s">
        <v>102</v>
      </c>
      <c r="DO4" s="518" t="s">
        <v>102</v>
      </c>
      <c r="DP4" s="518" t="s">
        <v>102</v>
      </c>
      <c r="DQ4" s="518" t="s">
        <v>102</v>
      </c>
      <c r="DR4" s="518" t="s">
        <v>102</v>
      </c>
      <c r="DS4" s="518" t="s">
        <v>102</v>
      </c>
      <c r="DT4" s="518" t="s">
        <v>102</v>
      </c>
      <c r="DU4" s="518" t="s">
        <v>102</v>
      </c>
      <c r="DV4" s="518" t="s">
        <v>102</v>
      </c>
      <c r="DW4" s="518" t="s">
        <v>102</v>
      </c>
      <c r="DX4" s="518" t="s">
        <v>102</v>
      </c>
      <c r="DY4" s="518" t="s">
        <v>102</v>
      </c>
      <c r="DZ4" s="518" t="s">
        <v>102</v>
      </c>
      <c r="EA4" s="518" t="s">
        <v>102</v>
      </c>
      <c r="EB4" s="518" t="s">
        <v>102</v>
      </c>
      <c r="EC4" s="518" t="s">
        <v>102</v>
      </c>
      <c r="ED4" s="518" t="s">
        <v>102</v>
      </c>
      <c r="EE4" s="518" t="s">
        <v>102</v>
      </c>
      <c r="EF4" s="518" t="s">
        <v>102</v>
      </c>
      <c r="EG4" s="518" t="s">
        <v>102</v>
      </c>
      <c r="EH4" s="518" t="s">
        <v>102</v>
      </c>
      <c r="EI4" s="518" t="s">
        <v>102</v>
      </c>
      <c r="EJ4" s="518" t="s">
        <v>102</v>
      </c>
      <c r="EK4" s="518" t="s">
        <v>102</v>
      </c>
      <c r="EL4" s="518" t="s">
        <v>102</v>
      </c>
      <c r="EM4" s="518" t="s">
        <v>102</v>
      </c>
      <c r="EN4" s="518" t="s">
        <v>102</v>
      </c>
      <c r="EO4" s="518" t="s">
        <v>102</v>
      </c>
      <c r="EP4" s="518" t="s">
        <v>102</v>
      </c>
      <c r="EQ4" s="518" t="s">
        <v>102</v>
      </c>
      <c r="ER4" s="518" t="s">
        <v>102</v>
      </c>
      <c r="ES4" s="518" t="s">
        <v>102</v>
      </c>
      <c r="ET4" s="518" t="s">
        <v>102</v>
      </c>
      <c r="EU4" s="518" t="s">
        <v>102</v>
      </c>
      <c r="EV4" s="518" t="s">
        <v>102</v>
      </c>
      <c r="EW4" s="518" t="s">
        <v>102</v>
      </c>
      <c r="EX4" s="518" t="s">
        <v>102</v>
      </c>
      <c r="EY4" s="518" t="s">
        <v>102</v>
      </c>
      <c r="EZ4" s="518" t="s">
        <v>102</v>
      </c>
      <c r="FA4" s="518" t="s">
        <v>102</v>
      </c>
      <c r="FB4" s="518" t="s">
        <v>102</v>
      </c>
      <c r="FC4" s="518" t="s">
        <v>102</v>
      </c>
      <c r="FD4" s="518" t="s">
        <v>102</v>
      </c>
      <c r="FE4" s="518" t="s">
        <v>102</v>
      </c>
      <c r="FF4" s="518" t="s">
        <v>102</v>
      </c>
      <c r="FG4" s="518" t="s">
        <v>102</v>
      </c>
      <c r="FH4" s="518" t="s">
        <v>102</v>
      </c>
      <c r="FI4" s="518" t="s">
        <v>102</v>
      </c>
      <c r="FJ4" s="518" t="s">
        <v>102</v>
      </c>
      <c r="FK4" s="518" t="s">
        <v>102</v>
      </c>
      <c r="FL4" s="518" t="s">
        <v>102</v>
      </c>
      <c r="FM4" s="518" t="s">
        <v>102</v>
      </c>
      <c r="FN4" s="518" t="s">
        <v>102</v>
      </c>
      <c r="FO4" s="518" t="s">
        <v>102</v>
      </c>
      <c r="FP4" s="518" t="s">
        <v>102</v>
      </c>
      <c r="FQ4" s="518" t="s">
        <v>102</v>
      </c>
      <c r="FR4" s="518" t="s">
        <v>102</v>
      </c>
      <c r="FS4" s="518" t="s">
        <v>102</v>
      </c>
      <c r="FT4" s="518" t="s">
        <v>102</v>
      </c>
      <c r="FU4" s="518" t="s">
        <v>102</v>
      </c>
      <c r="FV4" s="518" t="s">
        <v>102</v>
      </c>
      <c r="FW4" s="518" t="s">
        <v>102</v>
      </c>
      <c r="FX4" s="518" t="s">
        <v>102</v>
      </c>
      <c r="FY4" s="518" t="s">
        <v>102</v>
      </c>
      <c r="FZ4" s="518" t="s">
        <v>102</v>
      </c>
      <c r="GA4" s="518" t="s">
        <v>102</v>
      </c>
      <c r="GB4" s="518" t="s">
        <v>102</v>
      </c>
      <c r="GC4" s="518" t="s">
        <v>102</v>
      </c>
      <c r="GD4" s="518" t="s">
        <v>102</v>
      </c>
      <c r="GE4" s="518" t="s">
        <v>102</v>
      </c>
      <c r="GF4" s="518" t="s">
        <v>102</v>
      </c>
      <c r="GG4" s="518" t="s">
        <v>102</v>
      </c>
      <c r="GH4" s="518" t="s">
        <v>102</v>
      </c>
      <c r="GI4" s="518" t="s">
        <v>102</v>
      </c>
      <c r="GJ4" s="518" t="s">
        <v>102</v>
      </c>
      <c r="GK4" s="518" t="s">
        <v>102</v>
      </c>
      <c r="GL4" s="518" t="s">
        <v>102</v>
      </c>
      <c r="GM4" s="518" t="s">
        <v>102</v>
      </c>
      <c r="GN4" s="518" t="s">
        <v>102</v>
      </c>
      <c r="GO4" s="518" t="s">
        <v>102</v>
      </c>
      <c r="GP4" s="518" t="s">
        <v>102</v>
      </c>
      <c r="GQ4" s="518" t="s">
        <v>102</v>
      </c>
      <c r="GR4" s="518" t="s">
        <v>102</v>
      </c>
      <c r="GS4" s="518" t="s">
        <v>102</v>
      </c>
      <c r="GT4" s="518" t="s">
        <v>102</v>
      </c>
      <c r="GU4" s="518" t="s">
        <v>102</v>
      </c>
      <c r="GV4" s="518" t="s">
        <v>102</v>
      </c>
      <c r="GW4" s="518" t="s">
        <v>102</v>
      </c>
      <c r="GX4" s="518" t="s">
        <v>102</v>
      </c>
      <c r="GY4" s="518" t="s">
        <v>102</v>
      </c>
      <c r="GZ4" s="518" t="s">
        <v>102</v>
      </c>
      <c r="HA4" s="518" t="s">
        <v>102</v>
      </c>
      <c r="HB4" s="518" t="s">
        <v>102</v>
      </c>
      <c r="HC4" s="511" t="str">
        <f t="shared" si="0"/>
        <v>2006-039142</v>
      </c>
    </row>
    <row r="5" spans="1:211" ht="48" hidden="1" customHeight="1" x14ac:dyDescent="0.15">
      <c r="A5" s="514" t="s">
        <v>4095</v>
      </c>
      <c r="B5" s="519" t="s">
        <v>8470</v>
      </c>
      <c r="C5" s="513">
        <v>35621</v>
      </c>
      <c r="D5" s="519" t="s">
        <v>8419</v>
      </c>
      <c r="E5" s="519" t="s">
        <v>8420</v>
      </c>
      <c r="F5" s="519" t="s">
        <v>8421</v>
      </c>
      <c r="G5" s="513">
        <v>36194</v>
      </c>
      <c r="H5" s="519" t="s">
        <v>1348</v>
      </c>
      <c r="I5" s="519" t="s">
        <v>8422</v>
      </c>
      <c r="J5" s="513">
        <v>36153</v>
      </c>
      <c r="K5" s="519"/>
      <c r="L5" s="519"/>
      <c r="M5" s="519"/>
      <c r="N5" s="513"/>
      <c r="O5" s="513"/>
      <c r="P5" s="519"/>
      <c r="Q5" s="513"/>
      <c r="R5" s="513"/>
      <c r="S5" s="514" t="s">
        <v>8471</v>
      </c>
      <c r="T5" s="514">
        <v>2012</v>
      </c>
      <c r="U5" s="515" t="s">
        <v>8424</v>
      </c>
      <c r="V5" s="514">
        <v>2</v>
      </c>
      <c r="W5" s="514">
        <v>4</v>
      </c>
      <c r="X5" s="514">
        <v>1</v>
      </c>
      <c r="Y5" s="513">
        <v>32458</v>
      </c>
      <c r="Z5" s="512" t="s">
        <v>8472</v>
      </c>
      <c r="AA5" s="512" t="s">
        <v>8473</v>
      </c>
      <c r="AB5" s="513">
        <v>33011</v>
      </c>
      <c r="AC5" s="513">
        <v>36313</v>
      </c>
      <c r="AD5" s="512" t="s">
        <v>8474</v>
      </c>
      <c r="AE5" s="513">
        <v>34536</v>
      </c>
      <c r="AF5" s="512" t="s">
        <v>138</v>
      </c>
      <c r="AG5" s="512" t="s">
        <v>8473</v>
      </c>
      <c r="AH5" s="516">
        <v>2898643</v>
      </c>
      <c r="AI5" s="513">
        <v>36231</v>
      </c>
      <c r="AJ5" s="513" t="s">
        <v>138</v>
      </c>
      <c r="AK5" s="511" t="s">
        <v>138</v>
      </c>
      <c r="AL5" s="513" t="s">
        <v>138</v>
      </c>
      <c r="AM5" s="511" t="s">
        <v>138</v>
      </c>
      <c r="AN5" s="511" t="s">
        <v>8475</v>
      </c>
      <c r="AO5" s="511" t="s">
        <v>1351</v>
      </c>
      <c r="AP5" s="511" t="s">
        <v>1351</v>
      </c>
      <c r="AQ5" s="511" t="s">
        <v>8476</v>
      </c>
      <c r="AR5" s="511" t="s">
        <v>8476</v>
      </c>
      <c r="AS5" s="511" t="s">
        <v>138</v>
      </c>
      <c r="AT5" s="511" t="s">
        <v>138</v>
      </c>
      <c r="AU5" s="511" t="s">
        <v>138</v>
      </c>
      <c r="AV5" s="511" t="s">
        <v>8477</v>
      </c>
      <c r="AW5" s="511" t="s">
        <v>1352</v>
      </c>
      <c r="AX5" s="511" t="s">
        <v>8478</v>
      </c>
      <c r="AY5" s="511" t="s">
        <v>1353</v>
      </c>
      <c r="AZ5" s="511" t="s">
        <v>8479</v>
      </c>
      <c r="BA5" s="511" t="s">
        <v>1354</v>
      </c>
      <c r="BB5" s="511">
        <v>5290</v>
      </c>
      <c r="BC5" s="512" t="s">
        <v>1348</v>
      </c>
      <c r="BD5" s="511" t="s">
        <v>1349</v>
      </c>
      <c r="BE5" s="511" t="s">
        <v>138</v>
      </c>
      <c r="BF5" s="511" t="s">
        <v>1347</v>
      </c>
      <c r="BG5" s="511" t="s">
        <v>8480</v>
      </c>
      <c r="BH5" s="511" t="s">
        <v>8443</v>
      </c>
      <c r="BI5" s="511">
        <v>5</v>
      </c>
      <c r="BJ5" s="511">
        <v>4</v>
      </c>
      <c r="BK5" s="511" t="s">
        <v>138</v>
      </c>
      <c r="BL5" s="511" t="s">
        <v>138</v>
      </c>
      <c r="BM5" s="511" t="s">
        <v>8481</v>
      </c>
      <c r="BN5" s="511" t="s">
        <v>138</v>
      </c>
      <c r="BO5" s="511" t="s">
        <v>138</v>
      </c>
      <c r="BP5" s="513" t="s">
        <v>138</v>
      </c>
      <c r="BQ5" s="511" t="s">
        <v>138</v>
      </c>
      <c r="BR5" s="511" t="s">
        <v>8482</v>
      </c>
      <c r="BS5" s="511" t="s">
        <v>8483</v>
      </c>
      <c r="BT5" s="511" t="s">
        <v>1350</v>
      </c>
      <c r="BU5" s="511" t="s">
        <v>8484</v>
      </c>
      <c r="BV5" s="511">
        <v>1</v>
      </c>
      <c r="BW5" s="511">
        <v>1</v>
      </c>
      <c r="BX5" s="511" t="s">
        <v>138</v>
      </c>
      <c r="BY5" s="511" t="s">
        <v>138</v>
      </c>
      <c r="BZ5" s="511">
        <v>10</v>
      </c>
      <c r="CA5" s="511" t="s">
        <v>8485</v>
      </c>
      <c r="CB5" s="511" t="s">
        <v>8486</v>
      </c>
      <c r="CC5" s="511" t="s">
        <v>8487</v>
      </c>
      <c r="CD5" s="511" t="s">
        <v>138</v>
      </c>
      <c r="CE5" s="518" t="s">
        <v>102</v>
      </c>
      <c r="CF5" s="518" t="s">
        <v>102</v>
      </c>
      <c r="CG5" s="518" t="s">
        <v>102</v>
      </c>
      <c r="CH5" s="518" t="s">
        <v>102</v>
      </c>
      <c r="CI5" s="518" t="s">
        <v>102</v>
      </c>
      <c r="CJ5" s="518" t="s">
        <v>102</v>
      </c>
      <c r="CK5" s="518" t="s">
        <v>102</v>
      </c>
      <c r="CL5" s="518" t="s">
        <v>102</v>
      </c>
      <c r="CM5" s="518" t="s">
        <v>102</v>
      </c>
      <c r="CN5" s="518" t="s">
        <v>102</v>
      </c>
      <c r="CO5" s="518" t="s">
        <v>102</v>
      </c>
      <c r="CP5" s="518" t="s">
        <v>102</v>
      </c>
      <c r="CQ5" s="518" t="s">
        <v>102</v>
      </c>
      <c r="CR5" s="518" t="s">
        <v>102</v>
      </c>
      <c r="CS5" s="518" t="s">
        <v>102</v>
      </c>
      <c r="CT5" s="518" t="s">
        <v>102</v>
      </c>
      <c r="CU5" s="518" t="s">
        <v>102</v>
      </c>
      <c r="CV5" s="518" t="s">
        <v>102</v>
      </c>
      <c r="CW5" s="518" t="s">
        <v>102</v>
      </c>
      <c r="CX5" s="518" t="s">
        <v>102</v>
      </c>
      <c r="CY5" s="518" t="s">
        <v>102</v>
      </c>
      <c r="CZ5" s="518" t="s">
        <v>102</v>
      </c>
      <c r="DA5" s="518" t="s">
        <v>102</v>
      </c>
      <c r="DB5" s="518" t="s">
        <v>102</v>
      </c>
      <c r="DC5" s="518" t="s">
        <v>102</v>
      </c>
      <c r="DD5" s="518" t="s">
        <v>102</v>
      </c>
      <c r="DE5" s="518" t="s">
        <v>102</v>
      </c>
      <c r="DF5" s="518" t="s">
        <v>102</v>
      </c>
      <c r="DG5" s="518" t="s">
        <v>102</v>
      </c>
      <c r="DH5" s="518" t="s">
        <v>102</v>
      </c>
      <c r="DI5" s="518" t="s">
        <v>102</v>
      </c>
      <c r="DJ5" s="518" t="s">
        <v>102</v>
      </c>
      <c r="DK5" s="518" t="s">
        <v>102</v>
      </c>
      <c r="DL5" s="518" t="s">
        <v>102</v>
      </c>
      <c r="DM5" s="518" t="s">
        <v>102</v>
      </c>
      <c r="DN5" s="518" t="s">
        <v>102</v>
      </c>
      <c r="DO5" s="518" t="s">
        <v>102</v>
      </c>
      <c r="DP5" s="518" t="s">
        <v>102</v>
      </c>
      <c r="DQ5" s="518" t="s">
        <v>102</v>
      </c>
      <c r="DR5" s="518" t="s">
        <v>102</v>
      </c>
      <c r="DS5" s="518" t="s">
        <v>102</v>
      </c>
      <c r="DT5" s="518" t="s">
        <v>102</v>
      </c>
      <c r="DU5" s="518" t="s">
        <v>102</v>
      </c>
      <c r="DV5" s="518" t="s">
        <v>102</v>
      </c>
      <c r="DW5" s="518" t="s">
        <v>102</v>
      </c>
      <c r="DX5" s="518" t="s">
        <v>102</v>
      </c>
      <c r="DY5" s="518" t="s">
        <v>102</v>
      </c>
      <c r="DZ5" s="518" t="s">
        <v>102</v>
      </c>
      <c r="EA5" s="518" t="s">
        <v>102</v>
      </c>
      <c r="EB5" s="518" t="s">
        <v>102</v>
      </c>
      <c r="EC5" s="518" t="s">
        <v>102</v>
      </c>
      <c r="ED5" s="518" t="s">
        <v>102</v>
      </c>
      <c r="EE5" s="518" t="s">
        <v>102</v>
      </c>
      <c r="EF5" s="518" t="s">
        <v>102</v>
      </c>
      <c r="EG5" s="518" t="s">
        <v>102</v>
      </c>
      <c r="EH5" s="518" t="s">
        <v>102</v>
      </c>
      <c r="EI5" s="518" t="s">
        <v>102</v>
      </c>
      <c r="EJ5" s="518" t="s">
        <v>102</v>
      </c>
      <c r="EK5" s="518" t="s">
        <v>102</v>
      </c>
      <c r="EL5" s="518" t="s">
        <v>102</v>
      </c>
      <c r="EM5" s="518" t="s">
        <v>102</v>
      </c>
      <c r="EN5" s="518" t="s">
        <v>102</v>
      </c>
      <c r="EO5" s="518" t="s">
        <v>102</v>
      </c>
      <c r="EP5" s="518" t="s">
        <v>102</v>
      </c>
      <c r="EQ5" s="518" t="s">
        <v>102</v>
      </c>
      <c r="ER5" s="518" t="s">
        <v>102</v>
      </c>
      <c r="ES5" s="518" t="s">
        <v>102</v>
      </c>
      <c r="ET5" s="518" t="s">
        <v>102</v>
      </c>
      <c r="EU5" s="518" t="s">
        <v>102</v>
      </c>
      <c r="EV5" s="518" t="s">
        <v>102</v>
      </c>
      <c r="EW5" s="518" t="s">
        <v>102</v>
      </c>
      <c r="EX5" s="518" t="s">
        <v>102</v>
      </c>
      <c r="EY5" s="518" t="s">
        <v>102</v>
      </c>
      <c r="EZ5" s="518" t="s">
        <v>102</v>
      </c>
      <c r="FA5" s="518" t="s">
        <v>102</v>
      </c>
      <c r="FB5" s="518" t="s">
        <v>102</v>
      </c>
      <c r="FC5" s="518" t="s">
        <v>102</v>
      </c>
      <c r="FD5" s="518" t="s">
        <v>102</v>
      </c>
      <c r="FE5" s="518" t="s">
        <v>102</v>
      </c>
      <c r="FF5" s="518" t="s">
        <v>102</v>
      </c>
      <c r="FG5" s="518" t="s">
        <v>102</v>
      </c>
      <c r="FH5" s="518" t="s">
        <v>102</v>
      </c>
      <c r="FI5" s="518" t="s">
        <v>102</v>
      </c>
      <c r="FJ5" s="518" t="s">
        <v>102</v>
      </c>
      <c r="FK5" s="518" t="s">
        <v>102</v>
      </c>
      <c r="FL5" s="518" t="s">
        <v>102</v>
      </c>
      <c r="FM5" s="518" t="s">
        <v>102</v>
      </c>
      <c r="FN5" s="518" t="s">
        <v>102</v>
      </c>
      <c r="FO5" s="518" t="s">
        <v>102</v>
      </c>
      <c r="FP5" s="518" t="s">
        <v>102</v>
      </c>
      <c r="FQ5" s="518" t="s">
        <v>102</v>
      </c>
      <c r="FR5" s="518" t="s">
        <v>102</v>
      </c>
      <c r="FS5" s="518" t="s">
        <v>102</v>
      </c>
      <c r="FT5" s="518" t="s">
        <v>102</v>
      </c>
      <c r="FU5" s="518" t="s">
        <v>102</v>
      </c>
      <c r="FV5" s="518" t="s">
        <v>102</v>
      </c>
      <c r="FW5" s="518" t="s">
        <v>102</v>
      </c>
      <c r="FX5" s="518" t="s">
        <v>102</v>
      </c>
      <c r="FY5" s="518" t="s">
        <v>102</v>
      </c>
      <c r="FZ5" s="518" t="s">
        <v>102</v>
      </c>
      <c r="GA5" s="518" t="s">
        <v>102</v>
      </c>
      <c r="GB5" s="518" t="s">
        <v>102</v>
      </c>
      <c r="GC5" s="518" t="s">
        <v>102</v>
      </c>
      <c r="GD5" s="518" t="s">
        <v>102</v>
      </c>
      <c r="GE5" s="518" t="s">
        <v>102</v>
      </c>
      <c r="GF5" s="518" t="s">
        <v>102</v>
      </c>
      <c r="GG5" s="518" t="s">
        <v>102</v>
      </c>
      <c r="GH5" s="518" t="s">
        <v>102</v>
      </c>
      <c r="GI5" s="518" t="s">
        <v>102</v>
      </c>
      <c r="GJ5" s="518" t="s">
        <v>102</v>
      </c>
      <c r="GK5" s="518" t="s">
        <v>102</v>
      </c>
      <c r="GL5" s="518" t="s">
        <v>102</v>
      </c>
      <c r="GM5" s="518" t="s">
        <v>102</v>
      </c>
      <c r="GN5" s="518" t="s">
        <v>102</v>
      </c>
      <c r="GO5" s="518" t="s">
        <v>102</v>
      </c>
      <c r="GP5" s="518" t="s">
        <v>102</v>
      </c>
      <c r="GQ5" s="518" t="s">
        <v>102</v>
      </c>
      <c r="GR5" s="518" t="s">
        <v>102</v>
      </c>
      <c r="GS5" s="518" t="s">
        <v>102</v>
      </c>
      <c r="GT5" s="518" t="s">
        <v>102</v>
      </c>
      <c r="GU5" s="518" t="s">
        <v>102</v>
      </c>
      <c r="GV5" s="518" t="s">
        <v>102</v>
      </c>
      <c r="GW5" s="518" t="s">
        <v>102</v>
      </c>
      <c r="GX5" s="518" t="s">
        <v>102</v>
      </c>
      <c r="GY5" s="518" t="s">
        <v>102</v>
      </c>
      <c r="GZ5" s="518" t="s">
        <v>102</v>
      </c>
      <c r="HA5" s="518" t="s">
        <v>102</v>
      </c>
      <c r="HB5" s="518" t="s">
        <v>102</v>
      </c>
      <c r="HC5" s="511" t="str">
        <f t="shared" si="0"/>
        <v>服平09-011553</v>
      </c>
    </row>
    <row r="6" spans="1:211" ht="48" hidden="1" customHeight="1" x14ac:dyDescent="0.15">
      <c r="A6" s="514" t="s">
        <v>4095</v>
      </c>
      <c r="B6" s="519" t="s">
        <v>8488</v>
      </c>
      <c r="C6" s="513">
        <v>36496</v>
      </c>
      <c r="D6" s="519" t="s">
        <v>8419</v>
      </c>
      <c r="E6" s="519" t="s">
        <v>8489</v>
      </c>
      <c r="F6" s="519" t="s">
        <v>8490</v>
      </c>
      <c r="G6" s="513">
        <v>36598</v>
      </c>
      <c r="H6" s="519"/>
      <c r="I6" s="519"/>
      <c r="J6" s="513"/>
      <c r="K6" s="519"/>
      <c r="L6" s="519"/>
      <c r="M6" s="519"/>
      <c r="N6" s="513"/>
      <c r="O6" s="513"/>
      <c r="P6" s="519"/>
      <c r="Q6" s="513"/>
      <c r="R6" s="513"/>
      <c r="S6" s="514" t="s">
        <v>8491</v>
      </c>
      <c r="T6" s="514">
        <v>2012</v>
      </c>
      <c r="U6" s="515" t="s">
        <v>8424</v>
      </c>
      <c r="V6" s="514">
        <v>2</v>
      </c>
      <c r="W6" s="514">
        <v>4</v>
      </c>
      <c r="X6" s="514">
        <v>2</v>
      </c>
      <c r="Y6" s="513">
        <v>32458</v>
      </c>
      <c r="Z6" s="512" t="s">
        <v>8472</v>
      </c>
      <c r="AA6" s="512" t="s">
        <v>8473</v>
      </c>
      <c r="AB6" s="513">
        <v>33011</v>
      </c>
      <c r="AC6" s="513">
        <v>36313</v>
      </c>
      <c r="AD6" s="512" t="s">
        <v>8474</v>
      </c>
      <c r="AE6" s="513">
        <v>34536</v>
      </c>
      <c r="AF6" s="512" t="s">
        <v>138</v>
      </c>
      <c r="AG6" s="512" t="s">
        <v>8473</v>
      </c>
      <c r="AH6" s="516">
        <v>2898643</v>
      </c>
      <c r="AI6" s="513">
        <v>36231</v>
      </c>
      <c r="AJ6" s="513" t="s">
        <v>138</v>
      </c>
      <c r="AK6" s="511" t="s">
        <v>138</v>
      </c>
      <c r="AL6" s="513" t="s">
        <v>138</v>
      </c>
      <c r="AM6" s="511" t="s">
        <v>138</v>
      </c>
      <c r="AN6" s="511" t="s">
        <v>8475</v>
      </c>
      <c r="AO6" s="511" t="s">
        <v>1351</v>
      </c>
      <c r="AP6" s="511" t="s">
        <v>1351</v>
      </c>
      <c r="AQ6" s="511" t="s">
        <v>8476</v>
      </c>
      <c r="AR6" s="511" t="s">
        <v>8476</v>
      </c>
      <c r="AS6" s="511" t="s">
        <v>138</v>
      </c>
      <c r="AT6" s="511" t="s">
        <v>138</v>
      </c>
      <c r="AU6" s="511" t="s">
        <v>138</v>
      </c>
      <c r="AV6" s="511" t="s">
        <v>8477</v>
      </c>
      <c r="AW6" s="511" t="s">
        <v>1352</v>
      </c>
      <c r="AX6" s="511" t="s">
        <v>8478</v>
      </c>
      <c r="AY6" s="511" t="s">
        <v>1353</v>
      </c>
      <c r="AZ6" s="511" t="s">
        <v>8479</v>
      </c>
      <c r="BA6" s="511" t="s">
        <v>1354</v>
      </c>
      <c r="BB6" s="511">
        <v>5290</v>
      </c>
      <c r="BC6" s="512" t="s">
        <v>1348</v>
      </c>
      <c r="BD6" s="511" t="s">
        <v>1349</v>
      </c>
      <c r="BE6" s="511" t="s">
        <v>138</v>
      </c>
      <c r="BF6" s="511" t="s">
        <v>1347</v>
      </c>
      <c r="BG6" s="511" t="s">
        <v>8480</v>
      </c>
      <c r="BH6" s="511" t="s">
        <v>8443</v>
      </c>
      <c r="BI6" s="511">
        <v>5</v>
      </c>
      <c r="BJ6" s="511">
        <v>4</v>
      </c>
      <c r="BK6" s="511" t="s">
        <v>138</v>
      </c>
      <c r="BL6" s="511" t="s">
        <v>138</v>
      </c>
      <c r="BM6" s="511" t="s">
        <v>8481</v>
      </c>
      <c r="BN6" s="511" t="s">
        <v>138</v>
      </c>
      <c r="BO6" s="511" t="s">
        <v>138</v>
      </c>
      <c r="BP6" s="513" t="s">
        <v>138</v>
      </c>
      <c r="BQ6" s="511" t="s">
        <v>138</v>
      </c>
      <c r="BR6" s="511" t="s">
        <v>8482</v>
      </c>
      <c r="BS6" s="511" t="s">
        <v>8483</v>
      </c>
      <c r="BT6" s="511" t="s">
        <v>1350</v>
      </c>
      <c r="BU6" s="511" t="s">
        <v>8484</v>
      </c>
      <c r="BV6" s="511">
        <v>1</v>
      </c>
      <c r="BW6" s="511">
        <v>1</v>
      </c>
      <c r="BX6" s="511" t="s">
        <v>138</v>
      </c>
      <c r="BY6" s="511" t="s">
        <v>138</v>
      </c>
      <c r="BZ6" s="511">
        <v>10</v>
      </c>
      <c r="CA6" s="511" t="s">
        <v>8485</v>
      </c>
      <c r="CB6" s="511" t="s">
        <v>8486</v>
      </c>
      <c r="CC6" s="511" t="s">
        <v>8487</v>
      </c>
      <c r="CD6" s="511" t="s">
        <v>138</v>
      </c>
      <c r="CE6" s="518" t="s">
        <v>102</v>
      </c>
      <c r="CF6" s="518" t="s">
        <v>102</v>
      </c>
      <c r="CG6" s="518" t="s">
        <v>102</v>
      </c>
      <c r="CH6" s="518" t="s">
        <v>102</v>
      </c>
      <c r="CI6" s="518" t="s">
        <v>102</v>
      </c>
      <c r="CJ6" s="518" t="s">
        <v>102</v>
      </c>
      <c r="CK6" s="518" t="s">
        <v>102</v>
      </c>
      <c r="CL6" s="518" t="s">
        <v>102</v>
      </c>
      <c r="CM6" s="518" t="s">
        <v>102</v>
      </c>
      <c r="CN6" s="518" t="s">
        <v>102</v>
      </c>
      <c r="CO6" s="518" t="s">
        <v>102</v>
      </c>
      <c r="CP6" s="518" t="s">
        <v>102</v>
      </c>
      <c r="CQ6" s="518" t="s">
        <v>102</v>
      </c>
      <c r="CR6" s="518" t="s">
        <v>102</v>
      </c>
      <c r="CS6" s="518" t="s">
        <v>102</v>
      </c>
      <c r="CT6" s="518" t="s">
        <v>102</v>
      </c>
      <c r="CU6" s="518" t="s">
        <v>102</v>
      </c>
      <c r="CV6" s="518" t="s">
        <v>102</v>
      </c>
      <c r="CW6" s="518" t="s">
        <v>102</v>
      </c>
      <c r="CX6" s="518" t="s">
        <v>102</v>
      </c>
      <c r="CY6" s="518" t="s">
        <v>102</v>
      </c>
      <c r="CZ6" s="518" t="s">
        <v>102</v>
      </c>
      <c r="DA6" s="518" t="s">
        <v>102</v>
      </c>
      <c r="DB6" s="518" t="s">
        <v>102</v>
      </c>
      <c r="DC6" s="518" t="s">
        <v>102</v>
      </c>
      <c r="DD6" s="518" t="s">
        <v>102</v>
      </c>
      <c r="DE6" s="518" t="s">
        <v>102</v>
      </c>
      <c r="DF6" s="518" t="s">
        <v>102</v>
      </c>
      <c r="DG6" s="518" t="s">
        <v>102</v>
      </c>
      <c r="DH6" s="518" t="s">
        <v>102</v>
      </c>
      <c r="DI6" s="518" t="s">
        <v>102</v>
      </c>
      <c r="DJ6" s="518" t="s">
        <v>102</v>
      </c>
      <c r="DK6" s="518" t="s">
        <v>102</v>
      </c>
      <c r="DL6" s="518" t="s">
        <v>102</v>
      </c>
      <c r="DM6" s="518" t="s">
        <v>102</v>
      </c>
      <c r="DN6" s="518" t="s">
        <v>102</v>
      </c>
      <c r="DO6" s="518" t="s">
        <v>102</v>
      </c>
      <c r="DP6" s="518" t="s">
        <v>102</v>
      </c>
      <c r="DQ6" s="518" t="s">
        <v>102</v>
      </c>
      <c r="DR6" s="518" t="s">
        <v>102</v>
      </c>
      <c r="DS6" s="518" t="s">
        <v>102</v>
      </c>
      <c r="DT6" s="518" t="s">
        <v>102</v>
      </c>
      <c r="DU6" s="518" t="s">
        <v>102</v>
      </c>
      <c r="DV6" s="518" t="s">
        <v>102</v>
      </c>
      <c r="DW6" s="518" t="s">
        <v>102</v>
      </c>
      <c r="DX6" s="518" t="s">
        <v>102</v>
      </c>
      <c r="DY6" s="518" t="s">
        <v>102</v>
      </c>
      <c r="DZ6" s="518" t="s">
        <v>102</v>
      </c>
      <c r="EA6" s="518" t="s">
        <v>102</v>
      </c>
      <c r="EB6" s="518" t="s">
        <v>102</v>
      </c>
      <c r="EC6" s="518" t="s">
        <v>102</v>
      </c>
      <c r="ED6" s="518" t="s">
        <v>102</v>
      </c>
      <c r="EE6" s="518" t="s">
        <v>102</v>
      </c>
      <c r="EF6" s="518" t="s">
        <v>102</v>
      </c>
      <c r="EG6" s="518" t="s">
        <v>102</v>
      </c>
      <c r="EH6" s="518" t="s">
        <v>102</v>
      </c>
      <c r="EI6" s="518" t="s">
        <v>102</v>
      </c>
      <c r="EJ6" s="518" t="s">
        <v>102</v>
      </c>
      <c r="EK6" s="518" t="s">
        <v>102</v>
      </c>
      <c r="EL6" s="518" t="s">
        <v>102</v>
      </c>
      <c r="EM6" s="518" t="s">
        <v>102</v>
      </c>
      <c r="EN6" s="518" t="s">
        <v>102</v>
      </c>
      <c r="EO6" s="518" t="s">
        <v>102</v>
      </c>
      <c r="EP6" s="518" t="s">
        <v>102</v>
      </c>
      <c r="EQ6" s="518" t="s">
        <v>102</v>
      </c>
      <c r="ER6" s="518" t="s">
        <v>102</v>
      </c>
      <c r="ES6" s="518" t="s">
        <v>102</v>
      </c>
      <c r="ET6" s="518" t="s">
        <v>102</v>
      </c>
      <c r="EU6" s="518" t="s">
        <v>102</v>
      </c>
      <c r="EV6" s="518" t="s">
        <v>102</v>
      </c>
      <c r="EW6" s="518" t="s">
        <v>102</v>
      </c>
      <c r="EX6" s="518" t="s">
        <v>102</v>
      </c>
      <c r="EY6" s="518" t="s">
        <v>102</v>
      </c>
      <c r="EZ6" s="518" t="s">
        <v>102</v>
      </c>
      <c r="FA6" s="518" t="s">
        <v>102</v>
      </c>
      <c r="FB6" s="518" t="s">
        <v>102</v>
      </c>
      <c r="FC6" s="518" t="s">
        <v>102</v>
      </c>
      <c r="FD6" s="518" t="s">
        <v>102</v>
      </c>
      <c r="FE6" s="518" t="s">
        <v>102</v>
      </c>
      <c r="FF6" s="518" t="s">
        <v>102</v>
      </c>
      <c r="FG6" s="518" t="s">
        <v>102</v>
      </c>
      <c r="FH6" s="518" t="s">
        <v>102</v>
      </c>
      <c r="FI6" s="518" t="s">
        <v>102</v>
      </c>
      <c r="FJ6" s="518" t="s">
        <v>102</v>
      </c>
      <c r="FK6" s="518" t="s">
        <v>102</v>
      </c>
      <c r="FL6" s="518" t="s">
        <v>102</v>
      </c>
      <c r="FM6" s="518" t="s">
        <v>102</v>
      </c>
      <c r="FN6" s="518" t="s">
        <v>102</v>
      </c>
      <c r="FO6" s="518" t="s">
        <v>102</v>
      </c>
      <c r="FP6" s="518" t="s">
        <v>102</v>
      </c>
      <c r="FQ6" s="518" t="s">
        <v>102</v>
      </c>
      <c r="FR6" s="518" t="s">
        <v>102</v>
      </c>
      <c r="FS6" s="518" t="s">
        <v>102</v>
      </c>
      <c r="FT6" s="518" t="s">
        <v>102</v>
      </c>
      <c r="FU6" s="518" t="s">
        <v>102</v>
      </c>
      <c r="FV6" s="518" t="s">
        <v>102</v>
      </c>
      <c r="FW6" s="518" t="s">
        <v>102</v>
      </c>
      <c r="FX6" s="518" t="s">
        <v>102</v>
      </c>
      <c r="FY6" s="518" t="s">
        <v>102</v>
      </c>
      <c r="FZ6" s="518" t="s">
        <v>102</v>
      </c>
      <c r="GA6" s="518" t="s">
        <v>102</v>
      </c>
      <c r="GB6" s="518" t="s">
        <v>102</v>
      </c>
      <c r="GC6" s="518" t="s">
        <v>102</v>
      </c>
      <c r="GD6" s="518" t="s">
        <v>102</v>
      </c>
      <c r="GE6" s="518" t="s">
        <v>102</v>
      </c>
      <c r="GF6" s="518" t="s">
        <v>102</v>
      </c>
      <c r="GG6" s="518" t="s">
        <v>102</v>
      </c>
      <c r="GH6" s="518" t="s">
        <v>102</v>
      </c>
      <c r="GI6" s="518" t="s">
        <v>102</v>
      </c>
      <c r="GJ6" s="518" t="s">
        <v>102</v>
      </c>
      <c r="GK6" s="518" t="s">
        <v>102</v>
      </c>
      <c r="GL6" s="518" t="s">
        <v>102</v>
      </c>
      <c r="GM6" s="518" t="s">
        <v>102</v>
      </c>
      <c r="GN6" s="518" t="s">
        <v>102</v>
      </c>
      <c r="GO6" s="518" t="s">
        <v>102</v>
      </c>
      <c r="GP6" s="518" t="s">
        <v>102</v>
      </c>
      <c r="GQ6" s="518" t="s">
        <v>102</v>
      </c>
      <c r="GR6" s="518" t="s">
        <v>102</v>
      </c>
      <c r="GS6" s="518" t="s">
        <v>102</v>
      </c>
      <c r="GT6" s="518" t="s">
        <v>102</v>
      </c>
      <c r="GU6" s="518" t="s">
        <v>102</v>
      </c>
      <c r="GV6" s="518" t="s">
        <v>102</v>
      </c>
      <c r="GW6" s="518" t="s">
        <v>102</v>
      </c>
      <c r="GX6" s="518" t="s">
        <v>102</v>
      </c>
      <c r="GY6" s="518" t="s">
        <v>102</v>
      </c>
      <c r="GZ6" s="518" t="s">
        <v>102</v>
      </c>
      <c r="HA6" s="518" t="s">
        <v>102</v>
      </c>
      <c r="HB6" s="518" t="s">
        <v>102</v>
      </c>
      <c r="HC6" s="511" t="str">
        <f t="shared" si="0"/>
        <v>議平11-074467</v>
      </c>
    </row>
    <row r="7" spans="1:211" ht="48" hidden="1" customHeight="1" x14ac:dyDescent="0.15">
      <c r="A7" s="514" t="s">
        <v>4095</v>
      </c>
      <c r="B7" s="519" t="s">
        <v>8492</v>
      </c>
      <c r="C7" s="513">
        <v>40807</v>
      </c>
      <c r="D7" s="519" t="s">
        <v>8419</v>
      </c>
      <c r="E7" s="519" t="s">
        <v>8465</v>
      </c>
      <c r="F7" s="519" t="s">
        <v>8493</v>
      </c>
      <c r="G7" s="513">
        <v>40959</v>
      </c>
      <c r="H7" s="519" t="s">
        <v>8494</v>
      </c>
      <c r="I7" s="519" t="s">
        <v>8495</v>
      </c>
      <c r="J7" s="513">
        <v>40918</v>
      </c>
      <c r="K7" s="519"/>
      <c r="L7" s="519"/>
      <c r="M7" s="519"/>
      <c r="N7" s="513"/>
      <c r="O7" s="513"/>
      <c r="P7" s="519"/>
      <c r="Q7" s="513"/>
      <c r="R7" s="513"/>
      <c r="S7" s="514" t="s">
        <v>8496</v>
      </c>
      <c r="T7" s="514">
        <v>2012</v>
      </c>
      <c r="U7" s="515" t="s">
        <v>8424</v>
      </c>
      <c r="V7" s="514">
        <v>2</v>
      </c>
      <c r="W7" s="514">
        <v>4</v>
      </c>
      <c r="X7" s="514">
        <v>3</v>
      </c>
      <c r="Y7" s="513">
        <v>32458</v>
      </c>
      <c r="Z7" s="512" t="s">
        <v>8472</v>
      </c>
      <c r="AA7" s="512" t="s">
        <v>8473</v>
      </c>
      <c r="AB7" s="513">
        <v>33011</v>
      </c>
      <c r="AC7" s="513">
        <v>36313</v>
      </c>
      <c r="AD7" s="512" t="s">
        <v>8474</v>
      </c>
      <c r="AE7" s="513">
        <v>34536</v>
      </c>
      <c r="AF7" s="512" t="s">
        <v>138</v>
      </c>
      <c r="AG7" s="512" t="s">
        <v>8473</v>
      </c>
      <c r="AH7" s="516">
        <v>2898643</v>
      </c>
      <c r="AI7" s="513">
        <v>36231</v>
      </c>
      <c r="AJ7" s="513" t="s">
        <v>138</v>
      </c>
      <c r="AK7" s="511" t="s">
        <v>138</v>
      </c>
      <c r="AL7" s="513" t="s">
        <v>138</v>
      </c>
      <c r="AM7" s="511" t="s">
        <v>138</v>
      </c>
      <c r="AN7" s="511" t="s">
        <v>8475</v>
      </c>
      <c r="AO7" s="511" t="s">
        <v>1351</v>
      </c>
      <c r="AP7" s="511" t="s">
        <v>1351</v>
      </c>
      <c r="AQ7" s="511" t="s">
        <v>8476</v>
      </c>
      <c r="AR7" s="511" t="s">
        <v>8476</v>
      </c>
      <c r="AS7" s="511" t="s">
        <v>138</v>
      </c>
      <c r="AT7" s="511" t="s">
        <v>138</v>
      </c>
      <c r="AU7" s="511" t="s">
        <v>138</v>
      </c>
      <c r="AV7" s="511" t="s">
        <v>8477</v>
      </c>
      <c r="AW7" s="511" t="s">
        <v>1352</v>
      </c>
      <c r="AX7" s="511" t="s">
        <v>8478</v>
      </c>
      <c r="AY7" s="511" t="s">
        <v>1353</v>
      </c>
      <c r="AZ7" s="511" t="s">
        <v>8479</v>
      </c>
      <c r="BA7" s="511" t="s">
        <v>1354</v>
      </c>
      <c r="BB7" s="511">
        <v>5290</v>
      </c>
      <c r="BC7" s="512" t="s">
        <v>1348</v>
      </c>
      <c r="BD7" s="511" t="s">
        <v>1349</v>
      </c>
      <c r="BE7" s="511" t="s">
        <v>138</v>
      </c>
      <c r="BF7" s="511" t="s">
        <v>1347</v>
      </c>
      <c r="BG7" s="511" t="s">
        <v>8480</v>
      </c>
      <c r="BH7" s="511" t="s">
        <v>8443</v>
      </c>
      <c r="BI7" s="511">
        <v>5</v>
      </c>
      <c r="BJ7" s="511">
        <v>4</v>
      </c>
      <c r="BK7" s="511" t="s">
        <v>138</v>
      </c>
      <c r="BL7" s="511" t="s">
        <v>138</v>
      </c>
      <c r="BM7" s="511" t="s">
        <v>8481</v>
      </c>
      <c r="BN7" s="511" t="s">
        <v>138</v>
      </c>
      <c r="BO7" s="511" t="s">
        <v>138</v>
      </c>
      <c r="BP7" s="513" t="s">
        <v>138</v>
      </c>
      <c r="BQ7" s="511" t="s">
        <v>138</v>
      </c>
      <c r="BR7" s="511" t="s">
        <v>8482</v>
      </c>
      <c r="BS7" s="511" t="s">
        <v>8483</v>
      </c>
      <c r="BT7" s="511" t="s">
        <v>1350</v>
      </c>
      <c r="BU7" s="511" t="s">
        <v>8484</v>
      </c>
      <c r="BV7" s="511">
        <v>1</v>
      </c>
      <c r="BW7" s="511">
        <v>1</v>
      </c>
      <c r="BX7" s="511" t="s">
        <v>138</v>
      </c>
      <c r="BY7" s="511" t="s">
        <v>138</v>
      </c>
      <c r="BZ7" s="511">
        <v>10</v>
      </c>
      <c r="CA7" s="511" t="s">
        <v>8485</v>
      </c>
      <c r="CB7" s="511" t="s">
        <v>8486</v>
      </c>
      <c r="CC7" s="511" t="s">
        <v>8487</v>
      </c>
      <c r="CD7" s="511" t="s">
        <v>138</v>
      </c>
      <c r="CE7" s="518" t="s">
        <v>102</v>
      </c>
      <c r="CF7" s="518" t="s">
        <v>102</v>
      </c>
      <c r="CG7" s="518" t="s">
        <v>102</v>
      </c>
      <c r="CH7" s="518" t="s">
        <v>102</v>
      </c>
      <c r="CI7" s="518" t="s">
        <v>102</v>
      </c>
      <c r="CJ7" s="518" t="s">
        <v>102</v>
      </c>
      <c r="CK7" s="518" t="s">
        <v>102</v>
      </c>
      <c r="CL7" s="518" t="s">
        <v>102</v>
      </c>
      <c r="CM7" s="518" t="s">
        <v>102</v>
      </c>
      <c r="CN7" s="518" t="s">
        <v>102</v>
      </c>
      <c r="CO7" s="518" t="s">
        <v>102</v>
      </c>
      <c r="CP7" s="518" t="s">
        <v>102</v>
      </c>
      <c r="CQ7" s="518" t="s">
        <v>102</v>
      </c>
      <c r="CR7" s="518" t="s">
        <v>102</v>
      </c>
      <c r="CS7" s="518" t="s">
        <v>102</v>
      </c>
      <c r="CT7" s="518" t="s">
        <v>102</v>
      </c>
      <c r="CU7" s="518" t="s">
        <v>102</v>
      </c>
      <c r="CV7" s="518" t="s">
        <v>102</v>
      </c>
      <c r="CW7" s="518" t="s">
        <v>102</v>
      </c>
      <c r="CX7" s="518" t="s">
        <v>102</v>
      </c>
      <c r="CY7" s="518" t="s">
        <v>102</v>
      </c>
      <c r="CZ7" s="518" t="s">
        <v>102</v>
      </c>
      <c r="DA7" s="518" t="s">
        <v>102</v>
      </c>
      <c r="DB7" s="518" t="s">
        <v>102</v>
      </c>
      <c r="DC7" s="518" t="s">
        <v>102</v>
      </c>
      <c r="DD7" s="518" t="s">
        <v>102</v>
      </c>
      <c r="DE7" s="518" t="s">
        <v>102</v>
      </c>
      <c r="DF7" s="518" t="s">
        <v>102</v>
      </c>
      <c r="DG7" s="518" t="s">
        <v>102</v>
      </c>
      <c r="DH7" s="518" t="s">
        <v>102</v>
      </c>
      <c r="DI7" s="518" t="s">
        <v>102</v>
      </c>
      <c r="DJ7" s="518" t="s">
        <v>102</v>
      </c>
      <c r="DK7" s="518" t="s">
        <v>102</v>
      </c>
      <c r="DL7" s="518" t="s">
        <v>102</v>
      </c>
      <c r="DM7" s="518" t="s">
        <v>102</v>
      </c>
      <c r="DN7" s="518" t="s">
        <v>102</v>
      </c>
      <c r="DO7" s="518" t="s">
        <v>102</v>
      </c>
      <c r="DP7" s="518" t="s">
        <v>102</v>
      </c>
      <c r="DQ7" s="518" t="s">
        <v>102</v>
      </c>
      <c r="DR7" s="518" t="s">
        <v>102</v>
      </c>
      <c r="DS7" s="518" t="s">
        <v>102</v>
      </c>
      <c r="DT7" s="518" t="s">
        <v>102</v>
      </c>
      <c r="DU7" s="518" t="s">
        <v>102</v>
      </c>
      <c r="DV7" s="518" t="s">
        <v>102</v>
      </c>
      <c r="DW7" s="518" t="s">
        <v>102</v>
      </c>
      <c r="DX7" s="518" t="s">
        <v>102</v>
      </c>
      <c r="DY7" s="518" t="s">
        <v>102</v>
      </c>
      <c r="DZ7" s="518" t="s">
        <v>102</v>
      </c>
      <c r="EA7" s="518" t="s">
        <v>102</v>
      </c>
      <c r="EB7" s="518" t="s">
        <v>102</v>
      </c>
      <c r="EC7" s="518" t="s">
        <v>102</v>
      </c>
      <c r="ED7" s="518" t="s">
        <v>102</v>
      </c>
      <c r="EE7" s="518" t="s">
        <v>102</v>
      </c>
      <c r="EF7" s="518" t="s">
        <v>102</v>
      </c>
      <c r="EG7" s="518" t="s">
        <v>102</v>
      </c>
      <c r="EH7" s="518" t="s">
        <v>102</v>
      </c>
      <c r="EI7" s="518" t="s">
        <v>102</v>
      </c>
      <c r="EJ7" s="518" t="s">
        <v>102</v>
      </c>
      <c r="EK7" s="518" t="s">
        <v>102</v>
      </c>
      <c r="EL7" s="518" t="s">
        <v>102</v>
      </c>
      <c r="EM7" s="518" t="s">
        <v>102</v>
      </c>
      <c r="EN7" s="518" t="s">
        <v>102</v>
      </c>
      <c r="EO7" s="518" t="s">
        <v>102</v>
      </c>
      <c r="EP7" s="518" t="s">
        <v>102</v>
      </c>
      <c r="EQ7" s="518" t="s">
        <v>102</v>
      </c>
      <c r="ER7" s="518" t="s">
        <v>102</v>
      </c>
      <c r="ES7" s="518" t="s">
        <v>102</v>
      </c>
      <c r="ET7" s="518" t="s">
        <v>102</v>
      </c>
      <c r="EU7" s="518" t="s">
        <v>102</v>
      </c>
      <c r="EV7" s="518" t="s">
        <v>102</v>
      </c>
      <c r="EW7" s="518" t="s">
        <v>102</v>
      </c>
      <c r="EX7" s="518" t="s">
        <v>102</v>
      </c>
      <c r="EY7" s="518" t="s">
        <v>102</v>
      </c>
      <c r="EZ7" s="518" t="s">
        <v>102</v>
      </c>
      <c r="FA7" s="518" t="s">
        <v>102</v>
      </c>
      <c r="FB7" s="518" t="s">
        <v>102</v>
      </c>
      <c r="FC7" s="518" t="s">
        <v>102</v>
      </c>
      <c r="FD7" s="518" t="s">
        <v>102</v>
      </c>
      <c r="FE7" s="518" t="s">
        <v>102</v>
      </c>
      <c r="FF7" s="518" t="s">
        <v>102</v>
      </c>
      <c r="FG7" s="518" t="s">
        <v>102</v>
      </c>
      <c r="FH7" s="518" t="s">
        <v>102</v>
      </c>
      <c r="FI7" s="518" t="s">
        <v>102</v>
      </c>
      <c r="FJ7" s="518" t="s">
        <v>102</v>
      </c>
      <c r="FK7" s="518" t="s">
        <v>102</v>
      </c>
      <c r="FL7" s="518" t="s">
        <v>102</v>
      </c>
      <c r="FM7" s="518" t="s">
        <v>102</v>
      </c>
      <c r="FN7" s="518" t="s">
        <v>102</v>
      </c>
      <c r="FO7" s="518" t="s">
        <v>102</v>
      </c>
      <c r="FP7" s="518" t="s">
        <v>102</v>
      </c>
      <c r="FQ7" s="518" t="s">
        <v>102</v>
      </c>
      <c r="FR7" s="518" t="s">
        <v>102</v>
      </c>
      <c r="FS7" s="518" t="s">
        <v>102</v>
      </c>
      <c r="FT7" s="518" t="s">
        <v>102</v>
      </c>
      <c r="FU7" s="518" t="s">
        <v>102</v>
      </c>
      <c r="FV7" s="518" t="s">
        <v>102</v>
      </c>
      <c r="FW7" s="518" t="s">
        <v>102</v>
      </c>
      <c r="FX7" s="518" t="s">
        <v>102</v>
      </c>
      <c r="FY7" s="518" t="s">
        <v>102</v>
      </c>
      <c r="FZ7" s="518" t="s">
        <v>102</v>
      </c>
      <c r="GA7" s="518" t="s">
        <v>102</v>
      </c>
      <c r="GB7" s="518" t="s">
        <v>102</v>
      </c>
      <c r="GC7" s="518" t="s">
        <v>102</v>
      </c>
      <c r="GD7" s="518" t="s">
        <v>102</v>
      </c>
      <c r="GE7" s="518" t="s">
        <v>102</v>
      </c>
      <c r="GF7" s="518" t="s">
        <v>102</v>
      </c>
      <c r="GG7" s="518" t="s">
        <v>102</v>
      </c>
      <c r="GH7" s="518" t="s">
        <v>102</v>
      </c>
      <c r="GI7" s="518" t="s">
        <v>102</v>
      </c>
      <c r="GJ7" s="518" t="s">
        <v>102</v>
      </c>
      <c r="GK7" s="518" t="s">
        <v>102</v>
      </c>
      <c r="GL7" s="518" t="s">
        <v>102</v>
      </c>
      <c r="GM7" s="518" t="s">
        <v>102</v>
      </c>
      <c r="GN7" s="518" t="s">
        <v>102</v>
      </c>
      <c r="GO7" s="518" t="s">
        <v>102</v>
      </c>
      <c r="GP7" s="518" t="s">
        <v>102</v>
      </c>
      <c r="GQ7" s="518" t="s">
        <v>102</v>
      </c>
      <c r="GR7" s="518" t="s">
        <v>102</v>
      </c>
      <c r="GS7" s="518" t="s">
        <v>102</v>
      </c>
      <c r="GT7" s="518" t="s">
        <v>102</v>
      </c>
      <c r="GU7" s="518" t="s">
        <v>102</v>
      </c>
      <c r="GV7" s="518" t="s">
        <v>102</v>
      </c>
      <c r="GW7" s="518" t="s">
        <v>102</v>
      </c>
      <c r="GX7" s="518" t="s">
        <v>102</v>
      </c>
      <c r="GY7" s="518" t="s">
        <v>102</v>
      </c>
      <c r="GZ7" s="518" t="s">
        <v>102</v>
      </c>
      <c r="HA7" s="518" t="s">
        <v>102</v>
      </c>
      <c r="HB7" s="518" t="s">
        <v>102</v>
      </c>
      <c r="HC7" s="511" t="str">
        <f t="shared" si="0"/>
        <v>2011-390110</v>
      </c>
    </row>
    <row r="8" spans="1:211" ht="48" hidden="1" customHeight="1" x14ac:dyDescent="0.15">
      <c r="A8" s="514" t="s">
        <v>4095</v>
      </c>
      <c r="B8" s="519" t="s">
        <v>8497</v>
      </c>
      <c r="C8" s="513">
        <v>40872</v>
      </c>
      <c r="D8" s="519" t="s">
        <v>8419</v>
      </c>
      <c r="E8" s="519" t="s">
        <v>8498</v>
      </c>
      <c r="F8" s="519" t="s">
        <v>8421</v>
      </c>
      <c r="G8" s="513">
        <v>41150</v>
      </c>
      <c r="H8" s="519" t="s">
        <v>8499</v>
      </c>
      <c r="I8" s="519" t="s">
        <v>8500</v>
      </c>
      <c r="J8" s="513">
        <v>41110</v>
      </c>
      <c r="K8" s="519"/>
      <c r="L8" s="519"/>
      <c r="M8" s="519"/>
      <c r="N8" s="513"/>
      <c r="O8" s="513"/>
      <c r="P8" s="519"/>
      <c r="Q8" s="513"/>
      <c r="R8" s="513"/>
      <c r="S8" s="514" t="s">
        <v>8501</v>
      </c>
      <c r="T8" s="514">
        <v>2012</v>
      </c>
      <c r="U8" s="515" t="s">
        <v>8424</v>
      </c>
      <c r="V8" s="514">
        <v>2</v>
      </c>
      <c r="W8" s="514">
        <v>4</v>
      </c>
      <c r="X8" s="514">
        <v>4</v>
      </c>
      <c r="Y8" s="513">
        <v>32458</v>
      </c>
      <c r="Z8" s="512" t="s">
        <v>8472</v>
      </c>
      <c r="AA8" s="512" t="s">
        <v>8473</v>
      </c>
      <c r="AB8" s="513">
        <v>33011</v>
      </c>
      <c r="AC8" s="513">
        <v>36313</v>
      </c>
      <c r="AD8" s="512" t="s">
        <v>8474</v>
      </c>
      <c r="AE8" s="513">
        <v>34536</v>
      </c>
      <c r="AF8" s="512" t="s">
        <v>138</v>
      </c>
      <c r="AG8" s="512" t="s">
        <v>8473</v>
      </c>
      <c r="AH8" s="516">
        <v>2898643</v>
      </c>
      <c r="AI8" s="513">
        <v>36231</v>
      </c>
      <c r="AJ8" s="513" t="s">
        <v>138</v>
      </c>
      <c r="AK8" s="511" t="s">
        <v>138</v>
      </c>
      <c r="AL8" s="513" t="s">
        <v>138</v>
      </c>
      <c r="AM8" s="511" t="s">
        <v>138</v>
      </c>
      <c r="AN8" s="511" t="s">
        <v>8475</v>
      </c>
      <c r="AO8" s="511" t="s">
        <v>1351</v>
      </c>
      <c r="AP8" s="511" t="s">
        <v>1351</v>
      </c>
      <c r="AQ8" s="511" t="s">
        <v>8476</v>
      </c>
      <c r="AR8" s="511" t="s">
        <v>8476</v>
      </c>
      <c r="AS8" s="511" t="s">
        <v>138</v>
      </c>
      <c r="AT8" s="511" t="s">
        <v>138</v>
      </c>
      <c r="AU8" s="511" t="s">
        <v>138</v>
      </c>
      <c r="AV8" s="511" t="s">
        <v>8477</v>
      </c>
      <c r="AW8" s="511" t="s">
        <v>1352</v>
      </c>
      <c r="AX8" s="511" t="s">
        <v>8478</v>
      </c>
      <c r="AY8" s="511" t="s">
        <v>1353</v>
      </c>
      <c r="AZ8" s="511" t="s">
        <v>8479</v>
      </c>
      <c r="BA8" s="511" t="s">
        <v>1354</v>
      </c>
      <c r="BB8" s="511">
        <v>5290</v>
      </c>
      <c r="BC8" s="512" t="s">
        <v>1348</v>
      </c>
      <c r="BD8" s="511" t="s">
        <v>1349</v>
      </c>
      <c r="BE8" s="511" t="s">
        <v>138</v>
      </c>
      <c r="BF8" s="511" t="s">
        <v>1347</v>
      </c>
      <c r="BG8" s="511" t="s">
        <v>8480</v>
      </c>
      <c r="BH8" s="511" t="s">
        <v>8443</v>
      </c>
      <c r="BI8" s="511">
        <v>5</v>
      </c>
      <c r="BJ8" s="511">
        <v>4</v>
      </c>
      <c r="BK8" s="511" t="s">
        <v>138</v>
      </c>
      <c r="BL8" s="511" t="s">
        <v>138</v>
      </c>
      <c r="BM8" s="511" t="s">
        <v>8481</v>
      </c>
      <c r="BN8" s="511" t="s">
        <v>138</v>
      </c>
      <c r="BO8" s="511" t="s">
        <v>138</v>
      </c>
      <c r="BP8" s="513" t="s">
        <v>138</v>
      </c>
      <c r="BQ8" s="511" t="s">
        <v>138</v>
      </c>
      <c r="BR8" s="511" t="s">
        <v>8482</v>
      </c>
      <c r="BS8" s="511" t="s">
        <v>8483</v>
      </c>
      <c r="BT8" s="511" t="s">
        <v>1350</v>
      </c>
      <c r="BU8" s="511" t="s">
        <v>8484</v>
      </c>
      <c r="BV8" s="511">
        <v>1</v>
      </c>
      <c r="BW8" s="511">
        <v>1</v>
      </c>
      <c r="BX8" s="511" t="s">
        <v>138</v>
      </c>
      <c r="BY8" s="511" t="s">
        <v>138</v>
      </c>
      <c r="BZ8" s="511">
        <v>10</v>
      </c>
      <c r="CA8" s="511" t="s">
        <v>8485</v>
      </c>
      <c r="CB8" s="511" t="s">
        <v>8486</v>
      </c>
      <c r="CC8" s="511" t="s">
        <v>8487</v>
      </c>
      <c r="CD8" s="511" t="s">
        <v>138</v>
      </c>
      <c r="CE8" s="518" t="s">
        <v>8502</v>
      </c>
      <c r="CF8" s="518" t="s">
        <v>8503</v>
      </c>
      <c r="CG8" s="518" t="s">
        <v>8504</v>
      </c>
      <c r="CH8" s="518" t="s">
        <v>8505</v>
      </c>
      <c r="CI8" s="518" t="s">
        <v>8506</v>
      </c>
      <c r="CJ8" s="518" t="s">
        <v>8507</v>
      </c>
      <c r="CK8" s="518" t="s">
        <v>8508</v>
      </c>
      <c r="CL8" s="518" t="s">
        <v>102</v>
      </c>
      <c r="CM8" s="518" t="s">
        <v>102</v>
      </c>
      <c r="CN8" s="518" t="s">
        <v>102</v>
      </c>
      <c r="CO8" s="518" t="s">
        <v>102</v>
      </c>
      <c r="CP8" s="518" t="s">
        <v>102</v>
      </c>
      <c r="CQ8" s="518" t="s">
        <v>102</v>
      </c>
      <c r="CR8" s="518" t="s">
        <v>102</v>
      </c>
      <c r="CS8" s="518" t="s">
        <v>102</v>
      </c>
      <c r="CT8" s="518" t="s">
        <v>102</v>
      </c>
      <c r="CU8" s="518" t="s">
        <v>102</v>
      </c>
      <c r="CV8" s="518" t="s">
        <v>102</v>
      </c>
      <c r="CW8" s="518" t="s">
        <v>102</v>
      </c>
      <c r="CX8" s="518" t="s">
        <v>102</v>
      </c>
      <c r="CY8" s="518" t="s">
        <v>102</v>
      </c>
      <c r="CZ8" s="518" t="s">
        <v>102</v>
      </c>
      <c r="DA8" s="518" t="s">
        <v>102</v>
      </c>
      <c r="DB8" s="518" t="s">
        <v>102</v>
      </c>
      <c r="DC8" s="518" t="s">
        <v>102</v>
      </c>
      <c r="DD8" s="518" t="s">
        <v>102</v>
      </c>
      <c r="DE8" s="518" t="s">
        <v>102</v>
      </c>
      <c r="DF8" s="518" t="s">
        <v>102</v>
      </c>
      <c r="DG8" s="518" t="s">
        <v>102</v>
      </c>
      <c r="DH8" s="518" t="s">
        <v>102</v>
      </c>
      <c r="DI8" s="518" t="s">
        <v>102</v>
      </c>
      <c r="DJ8" s="518" t="s">
        <v>102</v>
      </c>
      <c r="DK8" s="518" t="s">
        <v>102</v>
      </c>
      <c r="DL8" s="518" t="s">
        <v>102</v>
      </c>
      <c r="DM8" s="518" t="s">
        <v>102</v>
      </c>
      <c r="DN8" s="518" t="s">
        <v>102</v>
      </c>
      <c r="DO8" s="518" t="s">
        <v>102</v>
      </c>
      <c r="DP8" s="518" t="s">
        <v>102</v>
      </c>
      <c r="DQ8" s="518" t="s">
        <v>102</v>
      </c>
      <c r="DR8" s="518" t="s">
        <v>102</v>
      </c>
      <c r="DS8" s="518" t="s">
        <v>102</v>
      </c>
      <c r="DT8" s="518" t="s">
        <v>102</v>
      </c>
      <c r="DU8" s="518" t="s">
        <v>102</v>
      </c>
      <c r="DV8" s="518" t="s">
        <v>102</v>
      </c>
      <c r="DW8" s="518" t="s">
        <v>102</v>
      </c>
      <c r="DX8" s="518" t="s">
        <v>102</v>
      </c>
      <c r="DY8" s="518" t="s">
        <v>102</v>
      </c>
      <c r="DZ8" s="518" t="s">
        <v>102</v>
      </c>
      <c r="EA8" s="518" t="s">
        <v>102</v>
      </c>
      <c r="EB8" s="518" t="s">
        <v>102</v>
      </c>
      <c r="EC8" s="518" t="s">
        <v>102</v>
      </c>
      <c r="ED8" s="518" t="s">
        <v>102</v>
      </c>
      <c r="EE8" s="518" t="s">
        <v>102</v>
      </c>
      <c r="EF8" s="518" t="s">
        <v>102</v>
      </c>
      <c r="EG8" s="518" t="s">
        <v>102</v>
      </c>
      <c r="EH8" s="518" t="s">
        <v>102</v>
      </c>
      <c r="EI8" s="518" t="s">
        <v>102</v>
      </c>
      <c r="EJ8" s="518" t="s">
        <v>102</v>
      </c>
      <c r="EK8" s="518" t="s">
        <v>102</v>
      </c>
      <c r="EL8" s="518" t="s">
        <v>102</v>
      </c>
      <c r="EM8" s="518" t="s">
        <v>102</v>
      </c>
      <c r="EN8" s="518" t="s">
        <v>102</v>
      </c>
      <c r="EO8" s="518" t="s">
        <v>102</v>
      </c>
      <c r="EP8" s="518" t="s">
        <v>102</v>
      </c>
      <c r="EQ8" s="518" t="s">
        <v>102</v>
      </c>
      <c r="ER8" s="518" t="s">
        <v>102</v>
      </c>
      <c r="ES8" s="518" t="s">
        <v>102</v>
      </c>
      <c r="ET8" s="518" t="s">
        <v>102</v>
      </c>
      <c r="EU8" s="518" t="s">
        <v>102</v>
      </c>
      <c r="EV8" s="518" t="s">
        <v>102</v>
      </c>
      <c r="EW8" s="518" t="s">
        <v>102</v>
      </c>
      <c r="EX8" s="518" t="s">
        <v>102</v>
      </c>
      <c r="EY8" s="518" t="s">
        <v>102</v>
      </c>
      <c r="EZ8" s="518" t="s">
        <v>102</v>
      </c>
      <c r="FA8" s="518" t="s">
        <v>102</v>
      </c>
      <c r="FB8" s="518" t="s">
        <v>102</v>
      </c>
      <c r="FC8" s="518" t="s">
        <v>102</v>
      </c>
      <c r="FD8" s="518" t="s">
        <v>102</v>
      </c>
      <c r="FE8" s="518" t="s">
        <v>102</v>
      </c>
      <c r="FF8" s="518" t="s">
        <v>102</v>
      </c>
      <c r="FG8" s="518" t="s">
        <v>102</v>
      </c>
      <c r="FH8" s="518" t="s">
        <v>102</v>
      </c>
      <c r="FI8" s="518" t="s">
        <v>102</v>
      </c>
      <c r="FJ8" s="518" t="s">
        <v>102</v>
      </c>
      <c r="FK8" s="518" t="s">
        <v>102</v>
      </c>
      <c r="FL8" s="518" t="s">
        <v>102</v>
      </c>
      <c r="FM8" s="518" t="s">
        <v>102</v>
      </c>
      <c r="FN8" s="518" t="s">
        <v>102</v>
      </c>
      <c r="FO8" s="518" t="s">
        <v>102</v>
      </c>
      <c r="FP8" s="518" t="s">
        <v>102</v>
      </c>
      <c r="FQ8" s="518" t="s">
        <v>102</v>
      </c>
      <c r="FR8" s="518" t="s">
        <v>102</v>
      </c>
      <c r="FS8" s="518" t="s">
        <v>102</v>
      </c>
      <c r="FT8" s="518" t="s">
        <v>102</v>
      </c>
      <c r="FU8" s="518" t="s">
        <v>102</v>
      </c>
      <c r="FV8" s="518" t="s">
        <v>102</v>
      </c>
      <c r="FW8" s="518" t="s">
        <v>102</v>
      </c>
      <c r="FX8" s="518" t="s">
        <v>102</v>
      </c>
      <c r="FY8" s="518" t="s">
        <v>102</v>
      </c>
      <c r="FZ8" s="518" t="s">
        <v>102</v>
      </c>
      <c r="GA8" s="518" t="s">
        <v>102</v>
      </c>
      <c r="GB8" s="518" t="s">
        <v>102</v>
      </c>
      <c r="GC8" s="518" t="s">
        <v>102</v>
      </c>
      <c r="GD8" s="518" t="s">
        <v>102</v>
      </c>
      <c r="GE8" s="518" t="s">
        <v>102</v>
      </c>
      <c r="GF8" s="518" t="s">
        <v>102</v>
      </c>
      <c r="GG8" s="518" t="s">
        <v>102</v>
      </c>
      <c r="GH8" s="518" t="s">
        <v>102</v>
      </c>
      <c r="GI8" s="518" t="s">
        <v>102</v>
      </c>
      <c r="GJ8" s="518" t="s">
        <v>102</v>
      </c>
      <c r="GK8" s="518" t="s">
        <v>102</v>
      </c>
      <c r="GL8" s="518" t="s">
        <v>102</v>
      </c>
      <c r="GM8" s="518" t="s">
        <v>102</v>
      </c>
      <c r="GN8" s="518" t="s">
        <v>102</v>
      </c>
      <c r="GO8" s="518" t="s">
        <v>102</v>
      </c>
      <c r="GP8" s="518" t="s">
        <v>102</v>
      </c>
      <c r="GQ8" s="518" t="s">
        <v>102</v>
      </c>
      <c r="GR8" s="518" t="s">
        <v>102</v>
      </c>
      <c r="GS8" s="518" t="s">
        <v>102</v>
      </c>
      <c r="GT8" s="518" t="s">
        <v>102</v>
      </c>
      <c r="GU8" s="518" t="s">
        <v>102</v>
      </c>
      <c r="GV8" s="518" t="s">
        <v>102</v>
      </c>
      <c r="GW8" s="518" t="s">
        <v>102</v>
      </c>
      <c r="GX8" s="518" t="s">
        <v>102</v>
      </c>
      <c r="GY8" s="518" t="s">
        <v>102</v>
      </c>
      <c r="GZ8" s="518" t="s">
        <v>102</v>
      </c>
      <c r="HA8" s="518" t="s">
        <v>102</v>
      </c>
      <c r="HB8" s="518" t="s">
        <v>102</v>
      </c>
      <c r="HC8" s="511" t="str">
        <f t="shared" si="0"/>
        <v>2011-800243</v>
      </c>
    </row>
    <row r="9" spans="1:211" ht="48" hidden="1" customHeight="1" x14ac:dyDescent="0.15">
      <c r="A9" s="511" t="s">
        <v>4099</v>
      </c>
      <c r="B9" s="512" t="s">
        <v>8509</v>
      </c>
      <c r="C9" s="513">
        <v>38057</v>
      </c>
      <c r="D9" s="512" t="s">
        <v>8419</v>
      </c>
      <c r="E9" s="512" t="s">
        <v>8510</v>
      </c>
      <c r="F9" s="512" t="s">
        <v>8421</v>
      </c>
      <c r="G9" s="513">
        <v>40151</v>
      </c>
      <c r="H9" s="512" t="s">
        <v>8511</v>
      </c>
      <c r="I9" s="512" t="s">
        <v>8512</v>
      </c>
      <c r="J9" s="511" t="s">
        <v>8513</v>
      </c>
      <c r="K9" s="512" t="s">
        <v>8514</v>
      </c>
      <c r="M9" s="512" t="s">
        <v>8515</v>
      </c>
      <c r="N9" s="511" t="s">
        <v>8516</v>
      </c>
      <c r="P9" s="512" t="s">
        <v>8458</v>
      </c>
      <c r="Q9" s="511" t="s">
        <v>8517</v>
      </c>
      <c r="R9" s="513">
        <v>40151</v>
      </c>
      <c r="S9" s="514" t="s">
        <v>8518</v>
      </c>
      <c r="T9" s="511">
        <v>2010</v>
      </c>
      <c r="U9" s="515" t="s">
        <v>8424</v>
      </c>
      <c r="V9" s="514">
        <v>3</v>
      </c>
      <c r="W9" s="514">
        <v>2</v>
      </c>
      <c r="X9" s="514">
        <v>1</v>
      </c>
      <c r="Y9" s="513">
        <v>32765</v>
      </c>
      <c r="Z9" s="512" t="s">
        <v>8519</v>
      </c>
      <c r="AA9" s="520" t="s">
        <v>8520</v>
      </c>
      <c r="AB9" s="513">
        <v>33358</v>
      </c>
      <c r="AC9" s="513">
        <v>35011</v>
      </c>
      <c r="AD9" s="512" t="s">
        <v>8521</v>
      </c>
      <c r="AE9" s="513">
        <v>33633</v>
      </c>
      <c r="AF9" s="512" t="s">
        <v>138</v>
      </c>
      <c r="AG9" s="1123" t="s">
        <v>23247</v>
      </c>
      <c r="AH9" s="521">
        <v>2138035</v>
      </c>
      <c r="AI9" s="513">
        <v>36035</v>
      </c>
      <c r="AJ9" s="513" t="s">
        <v>138</v>
      </c>
      <c r="AK9" s="511" t="s">
        <v>138</v>
      </c>
      <c r="AL9" s="513" t="s">
        <v>138</v>
      </c>
      <c r="AM9" s="511" t="s">
        <v>138</v>
      </c>
      <c r="AN9" s="511" t="s">
        <v>8523</v>
      </c>
      <c r="AO9" s="511" t="s">
        <v>8524</v>
      </c>
      <c r="AP9" s="511" t="s">
        <v>8525</v>
      </c>
      <c r="AQ9" s="511" t="s">
        <v>8526</v>
      </c>
      <c r="AR9" s="511" t="s">
        <v>8526</v>
      </c>
      <c r="AS9" s="511" t="s">
        <v>138</v>
      </c>
      <c r="AT9" s="511" t="s">
        <v>138</v>
      </c>
      <c r="AU9" s="511" t="s">
        <v>138</v>
      </c>
      <c r="AV9" s="511" t="s">
        <v>8527</v>
      </c>
      <c r="AW9" s="511" t="s">
        <v>8528</v>
      </c>
      <c r="AX9" s="511" t="s">
        <v>8529</v>
      </c>
      <c r="AY9" s="511" t="s">
        <v>8530</v>
      </c>
      <c r="AZ9" s="511" t="s">
        <v>8531</v>
      </c>
      <c r="BA9" s="511" t="s">
        <v>138</v>
      </c>
      <c r="BB9" s="511" t="s">
        <v>138</v>
      </c>
      <c r="BC9" s="512" t="s">
        <v>8532</v>
      </c>
      <c r="BD9" s="511" t="s">
        <v>8533</v>
      </c>
      <c r="BE9" s="511" t="s">
        <v>8534</v>
      </c>
      <c r="BF9" s="511" t="s">
        <v>8535</v>
      </c>
      <c r="BG9" s="511" t="s">
        <v>8536</v>
      </c>
      <c r="BH9" s="511" t="s">
        <v>8443</v>
      </c>
      <c r="BI9" s="511">
        <v>1</v>
      </c>
      <c r="BJ9" s="511">
        <v>6</v>
      </c>
      <c r="BK9" s="511" t="s">
        <v>138</v>
      </c>
      <c r="BL9" s="511" t="s">
        <v>138</v>
      </c>
      <c r="BM9" s="511" t="s">
        <v>8537</v>
      </c>
      <c r="BN9" s="511" t="s">
        <v>138</v>
      </c>
      <c r="BO9" s="511" t="s">
        <v>138</v>
      </c>
      <c r="BP9" s="513" t="s">
        <v>138</v>
      </c>
      <c r="BQ9" s="511" t="s">
        <v>138</v>
      </c>
      <c r="BR9" s="511" t="s">
        <v>8445</v>
      </c>
      <c r="BS9" s="511" t="s">
        <v>8538</v>
      </c>
      <c r="BT9" s="511" t="s">
        <v>138</v>
      </c>
      <c r="BU9" s="511" t="s">
        <v>8539</v>
      </c>
      <c r="BV9" s="511" t="s">
        <v>138</v>
      </c>
      <c r="BW9" s="511">
        <v>1</v>
      </c>
      <c r="BX9" s="511" t="s">
        <v>4101</v>
      </c>
      <c r="BY9" s="511" t="s">
        <v>8540</v>
      </c>
      <c r="BZ9" s="511">
        <v>6</v>
      </c>
      <c r="CA9" s="511" t="s">
        <v>8541</v>
      </c>
      <c r="CB9" s="511" t="s">
        <v>8542</v>
      </c>
      <c r="CC9" s="511" t="s">
        <v>138</v>
      </c>
      <c r="CD9" s="511" t="s">
        <v>138</v>
      </c>
      <c r="CE9" s="518" t="s">
        <v>8543</v>
      </c>
      <c r="CF9" s="518" t="s">
        <v>102</v>
      </c>
      <c r="CG9" s="518" t="s">
        <v>102</v>
      </c>
      <c r="CH9" s="518" t="s">
        <v>102</v>
      </c>
      <c r="CI9" s="518" t="s">
        <v>102</v>
      </c>
      <c r="CJ9" s="518" t="s">
        <v>102</v>
      </c>
      <c r="CK9" s="518" t="s">
        <v>102</v>
      </c>
      <c r="CL9" s="518" t="s">
        <v>102</v>
      </c>
      <c r="CM9" s="518" t="s">
        <v>102</v>
      </c>
      <c r="CN9" s="518" t="s">
        <v>102</v>
      </c>
      <c r="CO9" s="518" t="s">
        <v>102</v>
      </c>
      <c r="CP9" s="518" t="s">
        <v>102</v>
      </c>
      <c r="CQ9" s="518" t="s">
        <v>102</v>
      </c>
      <c r="CR9" s="518" t="s">
        <v>102</v>
      </c>
      <c r="CS9" s="518" t="s">
        <v>102</v>
      </c>
      <c r="CT9" s="518" t="s">
        <v>102</v>
      </c>
      <c r="CU9" s="518" t="s">
        <v>102</v>
      </c>
      <c r="CV9" s="518" t="s">
        <v>102</v>
      </c>
      <c r="CW9" s="518" t="s">
        <v>102</v>
      </c>
      <c r="CX9" s="518" t="s">
        <v>102</v>
      </c>
      <c r="CY9" s="518" t="s">
        <v>102</v>
      </c>
      <c r="CZ9" s="518" t="s">
        <v>102</v>
      </c>
      <c r="DA9" s="518" t="s">
        <v>102</v>
      </c>
      <c r="DB9" s="518" t="s">
        <v>102</v>
      </c>
      <c r="DC9" s="518" t="s">
        <v>102</v>
      </c>
      <c r="DD9" s="518" t="s">
        <v>102</v>
      </c>
      <c r="DE9" s="518" t="s">
        <v>102</v>
      </c>
      <c r="DF9" s="518" t="s">
        <v>102</v>
      </c>
      <c r="DG9" s="518" t="s">
        <v>102</v>
      </c>
      <c r="DH9" s="518" t="s">
        <v>102</v>
      </c>
      <c r="DI9" s="518" t="s">
        <v>102</v>
      </c>
      <c r="DJ9" s="518" t="s">
        <v>102</v>
      </c>
      <c r="DK9" s="518" t="s">
        <v>102</v>
      </c>
      <c r="DL9" s="518" t="s">
        <v>102</v>
      </c>
      <c r="DM9" s="518" t="s">
        <v>102</v>
      </c>
      <c r="DN9" s="518" t="s">
        <v>102</v>
      </c>
      <c r="DO9" s="518" t="s">
        <v>102</v>
      </c>
      <c r="DP9" s="518" t="s">
        <v>102</v>
      </c>
      <c r="DQ9" s="518" t="s">
        <v>102</v>
      </c>
      <c r="DR9" s="518" t="s">
        <v>102</v>
      </c>
      <c r="DS9" s="518" t="s">
        <v>102</v>
      </c>
      <c r="DT9" s="518" t="s">
        <v>102</v>
      </c>
      <c r="DU9" s="518" t="s">
        <v>102</v>
      </c>
      <c r="DV9" s="518" t="s">
        <v>102</v>
      </c>
      <c r="DW9" s="518" t="s">
        <v>102</v>
      </c>
      <c r="DX9" s="518" t="s">
        <v>102</v>
      </c>
      <c r="DY9" s="518" t="s">
        <v>102</v>
      </c>
      <c r="DZ9" s="518" t="s">
        <v>102</v>
      </c>
      <c r="EA9" s="518" t="s">
        <v>102</v>
      </c>
      <c r="EB9" s="518" t="s">
        <v>102</v>
      </c>
      <c r="EC9" s="518" t="s">
        <v>102</v>
      </c>
      <c r="ED9" s="518" t="s">
        <v>102</v>
      </c>
      <c r="EE9" s="518" t="s">
        <v>102</v>
      </c>
      <c r="EF9" s="518" t="s">
        <v>102</v>
      </c>
      <c r="EG9" s="518" t="s">
        <v>102</v>
      </c>
      <c r="EH9" s="518" t="s">
        <v>102</v>
      </c>
      <c r="EI9" s="518" t="s">
        <v>102</v>
      </c>
      <c r="EJ9" s="518" t="s">
        <v>102</v>
      </c>
      <c r="EK9" s="518" t="s">
        <v>102</v>
      </c>
      <c r="EL9" s="518" t="s">
        <v>102</v>
      </c>
      <c r="EM9" s="518" t="s">
        <v>102</v>
      </c>
      <c r="EN9" s="518" t="s">
        <v>102</v>
      </c>
      <c r="EO9" s="518" t="s">
        <v>102</v>
      </c>
      <c r="EP9" s="518" t="s">
        <v>102</v>
      </c>
      <c r="EQ9" s="518" t="s">
        <v>102</v>
      </c>
      <c r="ER9" s="518" t="s">
        <v>102</v>
      </c>
      <c r="ES9" s="518" t="s">
        <v>102</v>
      </c>
      <c r="ET9" s="518" t="s">
        <v>102</v>
      </c>
      <c r="EU9" s="518" t="s">
        <v>102</v>
      </c>
      <c r="EV9" s="518" t="s">
        <v>102</v>
      </c>
      <c r="EW9" s="518" t="s">
        <v>102</v>
      </c>
      <c r="EX9" s="518" t="s">
        <v>102</v>
      </c>
      <c r="EY9" s="518" t="s">
        <v>102</v>
      </c>
      <c r="EZ9" s="518" t="s">
        <v>102</v>
      </c>
      <c r="FA9" s="518" t="s">
        <v>102</v>
      </c>
      <c r="FB9" s="518" t="s">
        <v>102</v>
      </c>
      <c r="FC9" s="518" t="s">
        <v>102</v>
      </c>
      <c r="FD9" s="518" t="s">
        <v>102</v>
      </c>
      <c r="FE9" s="518" t="s">
        <v>102</v>
      </c>
      <c r="FF9" s="518" t="s">
        <v>102</v>
      </c>
      <c r="FG9" s="518" t="s">
        <v>102</v>
      </c>
      <c r="FH9" s="518" t="s">
        <v>102</v>
      </c>
      <c r="FI9" s="518" t="s">
        <v>102</v>
      </c>
      <c r="FJ9" s="518" t="s">
        <v>102</v>
      </c>
      <c r="FK9" s="518" t="s">
        <v>102</v>
      </c>
      <c r="FL9" s="518" t="s">
        <v>102</v>
      </c>
      <c r="FM9" s="518" t="s">
        <v>102</v>
      </c>
      <c r="FN9" s="518" t="s">
        <v>102</v>
      </c>
      <c r="FO9" s="518" t="s">
        <v>102</v>
      </c>
      <c r="FP9" s="518" t="s">
        <v>102</v>
      </c>
      <c r="FQ9" s="518" t="s">
        <v>102</v>
      </c>
      <c r="FR9" s="518" t="s">
        <v>102</v>
      </c>
      <c r="FS9" s="518" t="s">
        <v>102</v>
      </c>
      <c r="FT9" s="518" t="s">
        <v>102</v>
      </c>
      <c r="FU9" s="518" t="s">
        <v>102</v>
      </c>
      <c r="FV9" s="518" t="s">
        <v>102</v>
      </c>
      <c r="FW9" s="518" t="s">
        <v>102</v>
      </c>
      <c r="FX9" s="518" t="s">
        <v>102</v>
      </c>
      <c r="FY9" s="518" t="s">
        <v>102</v>
      </c>
      <c r="FZ9" s="518" t="s">
        <v>102</v>
      </c>
      <c r="GA9" s="518" t="s">
        <v>102</v>
      </c>
      <c r="GB9" s="518" t="s">
        <v>102</v>
      </c>
      <c r="GC9" s="518" t="s">
        <v>102</v>
      </c>
      <c r="GD9" s="518" t="s">
        <v>102</v>
      </c>
      <c r="GE9" s="518" t="s">
        <v>102</v>
      </c>
      <c r="GF9" s="518" t="s">
        <v>102</v>
      </c>
      <c r="GG9" s="518" t="s">
        <v>102</v>
      </c>
      <c r="GH9" s="518" t="s">
        <v>102</v>
      </c>
      <c r="GI9" s="518" t="s">
        <v>102</v>
      </c>
      <c r="GJ9" s="518" t="s">
        <v>102</v>
      </c>
      <c r="GK9" s="518" t="s">
        <v>102</v>
      </c>
      <c r="GL9" s="518" t="s">
        <v>102</v>
      </c>
      <c r="GM9" s="518" t="s">
        <v>102</v>
      </c>
      <c r="GN9" s="518" t="s">
        <v>102</v>
      </c>
      <c r="GO9" s="518" t="s">
        <v>102</v>
      </c>
      <c r="GP9" s="518" t="s">
        <v>102</v>
      </c>
      <c r="GQ9" s="518" t="s">
        <v>102</v>
      </c>
      <c r="GR9" s="518" t="s">
        <v>102</v>
      </c>
      <c r="GS9" s="518" t="s">
        <v>102</v>
      </c>
      <c r="GT9" s="518" t="s">
        <v>102</v>
      </c>
      <c r="GU9" s="518" t="s">
        <v>102</v>
      </c>
      <c r="GV9" s="518" t="s">
        <v>102</v>
      </c>
      <c r="GW9" s="518" t="s">
        <v>102</v>
      </c>
      <c r="GX9" s="518" t="s">
        <v>102</v>
      </c>
      <c r="GY9" s="518" t="s">
        <v>102</v>
      </c>
      <c r="GZ9" s="518" t="s">
        <v>102</v>
      </c>
      <c r="HA9" s="518" t="s">
        <v>102</v>
      </c>
      <c r="HB9" s="518" t="s">
        <v>102</v>
      </c>
      <c r="HC9" s="511" t="str">
        <f t="shared" si="0"/>
        <v>2004-035133</v>
      </c>
    </row>
    <row r="10" spans="1:211" ht="48" hidden="1" customHeight="1" x14ac:dyDescent="0.15">
      <c r="A10" s="511" t="s">
        <v>4099</v>
      </c>
      <c r="B10" s="512" t="s">
        <v>8544</v>
      </c>
      <c r="C10" s="513">
        <v>39687</v>
      </c>
      <c r="D10" s="512" t="s">
        <v>8419</v>
      </c>
      <c r="E10" s="512" t="s">
        <v>8465</v>
      </c>
      <c r="F10" s="512" t="s">
        <v>8493</v>
      </c>
      <c r="G10" s="513">
        <v>40122</v>
      </c>
      <c r="H10" s="512" t="s">
        <v>8545</v>
      </c>
      <c r="I10" s="512" t="s">
        <v>8495</v>
      </c>
      <c r="J10" s="513">
        <v>40080</v>
      </c>
      <c r="K10" s="512" t="s">
        <v>8546</v>
      </c>
      <c r="N10" s="513">
        <v>40113</v>
      </c>
      <c r="S10" s="514" t="s">
        <v>8547</v>
      </c>
      <c r="T10" s="511">
        <v>2010</v>
      </c>
      <c r="U10" s="515" t="s">
        <v>8424</v>
      </c>
      <c r="V10" s="514">
        <v>3</v>
      </c>
      <c r="W10" s="514">
        <v>2</v>
      </c>
      <c r="X10" s="514">
        <v>2</v>
      </c>
      <c r="Y10" s="513">
        <v>32765</v>
      </c>
      <c r="Z10" s="512" t="s">
        <v>8519</v>
      </c>
      <c r="AA10" s="512" t="s">
        <v>8548</v>
      </c>
      <c r="AB10" s="513">
        <v>33358</v>
      </c>
      <c r="AC10" s="513">
        <v>35011</v>
      </c>
      <c r="AD10" s="512" t="s">
        <v>8521</v>
      </c>
      <c r="AE10" s="513">
        <v>33633</v>
      </c>
      <c r="AF10" s="512" t="s">
        <v>138</v>
      </c>
      <c r="AG10" s="512" t="s">
        <v>8522</v>
      </c>
      <c r="AH10" s="521">
        <v>2138035</v>
      </c>
      <c r="AI10" s="513">
        <v>36035</v>
      </c>
      <c r="AJ10" s="513" t="s">
        <v>138</v>
      </c>
      <c r="AK10" s="511" t="s">
        <v>138</v>
      </c>
      <c r="AL10" s="513" t="s">
        <v>138</v>
      </c>
      <c r="AM10" s="511" t="s">
        <v>138</v>
      </c>
      <c r="AN10" s="511" t="s">
        <v>8523</v>
      </c>
      <c r="AO10" s="511" t="s">
        <v>8524</v>
      </c>
      <c r="AP10" s="511" t="s">
        <v>8525</v>
      </c>
      <c r="AQ10" s="511" t="s">
        <v>8526</v>
      </c>
      <c r="AR10" s="511" t="s">
        <v>8526</v>
      </c>
      <c r="AS10" s="511" t="s">
        <v>138</v>
      </c>
      <c r="AT10" s="511" t="s">
        <v>138</v>
      </c>
      <c r="AU10" s="511" t="s">
        <v>138</v>
      </c>
      <c r="AV10" s="511" t="s">
        <v>8527</v>
      </c>
      <c r="AW10" s="511" t="s">
        <v>8528</v>
      </c>
      <c r="AX10" s="511" t="s">
        <v>8529</v>
      </c>
      <c r="AY10" s="511" t="s">
        <v>8530</v>
      </c>
      <c r="AZ10" s="511" t="s">
        <v>8531</v>
      </c>
      <c r="BA10" s="511" t="s">
        <v>138</v>
      </c>
      <c r="BB10" s="511" t="s">
        <v>138</v>
      </c>
      <c r="BC10" s="512" t="s">
        <v>8532</v>
      </c>
      <c r="BD10" s="511" t="s">
        <v>8533</v>
      </c>
      <c r="BE10" s="511" t="s">
        <v>8534</v>
      </c>
      <c r="BF10" s="511" t="s">
        <v>8535</v>
      </c>
      <c r="BG10" s="511" t="s">
        <v>8536</v>
      </c>
      <c r="BH10" s="511" t="s">
        <v>8443</v>
      </c>
      <c r="BI10" s="511">
        <v>1</v>
      </c>
      <c r="BJ10" s="511">
        <v>6</v>
      </c>
      <c r="BK10" s="511" t="s">
        <v>138</v>
      </c>
      <c r="BL10" s="511" t="s">
        <v>138</v>
      </c>
      <c r="BM10" s="511" t="s">
        <v>8537</v>
      </c>
      <c r="BN10" s="511" t="s">
        <v>138</v>
      </c>
      <c r="BO10" s="511" t="s">
        <v>138</v>
      </c>
      <c r="BP10" s="513" t="s">
        <v>138</v>
      </c>
      <c r="BQ10" s="511" t="s">
        <v>138</v>
      </c>
      <c r="BR10" s="511" t="s">
        <v>8445</v>
      </c>
      <c r="BS10" s="511" t="s">
        <v>8538</v>
      </c>
      <c r="BT10" s="511" t="s">
        <v>138</v>
      </c>
      <c r="BU10" s="511" t="s">
        <v>8539</v>
      </c>
      <c r="BV10" s="511" t="s">
        <v>138</v>
      </c>
      <c r="BW10" s="511">
        <v>1</v>
      </c>
      <c r="BX10" s="511" t="s">
        <v>4101</v>
      </c>
      <c r="BY10" s="511" t="s">
        <v>8540</v>
      </c>
      <c r="BZ10" s="511">
        <v>6</v>
      </c>
      <c r="CA10" s="511" t="s">
        <v>8541</v>
      </c>
      <c r="CB10" s="511" t="s">
        <v>8542</v>
      </c>
      <c r="CC10" s="511" t="s">
        <v>138</v>
      </c>
      <c r="CD10" s="511" t="s">
        <v>138</v>
      </c>
      <c r="CE10" s="518" t="s">
        <v>102</v>
      </c>
      <c r="CF10" s="518" t="s">
        <v>102</v>
      </c>
      <c r="CG10" s="518" t="s">
        <v>102</v>
      </c>
      <c r="CH10" s="518" t="s">
        <v>102</v>
      </c>
      <c r="CI10" s="518" t="s">
        <v>102</v>
      </c>
      <c r="CJ10" s="518" t="s">
        <v>102</v>
      </c>
      <c r="CK10" s="518" t="s">
        <v>102</v>
      </c>
      <c r="CL10" s="518" t="s">
        <v>102</v>
      </c>
      <c r="CM10" s="518" t="s">
        <v>102</v>
      </c>
      <c r="CN10" s="518" t="s">
        <v>102</v>
      </c>
      <c r="CO10" s="518" t="s">
        <v>102</v>
      </c>
      <c r="CP10" s="518" t="s">
        <v>102</v>
      </c>
      <c r="CQ10" s="518" t="s">
        <v>102</v>
      </c>
      <c r="CR10" s="518" t="s">
        <v>102</v>
      </c>
      <c r="CS10" s="518" t="s">
        <v>102</v>
      </c>
      <c r="CT10" s="518" t="s">
        <v>102</v>
      </c>
      <c r="CU10" s="518" t="s">
        <v>102</v>
      </c>
      <c r="CV10" s="518" t="s">
        <v>102</v>
      </c>
      <c r="CW10" s="518" t="s">
        <v>102</v>
      </c>
      <c r="CX10" s="518" t="s">
        <v>102</v>
      </c>
      <c r="CY10" s="518" t="s">
        <v>102</v>
      </c>
      <c r="CZ10" s="518" t="s">
        <v>102</v>
      </c>
      <c r="DA10" s="518" t="s">
        <v>102</v>
      </c>
      <c r="DB10" s="518" t="s">
        <v>102</v>
      </c>
      <c r="DC10" s="518" t="s">
        <v>102</v>
      </c>
      <c r="DD10" s="518" t="s">
        <v>102</v>
      </c>
      <c r="DE10" s="518" t="s">
        <v>102</v>
      </c>
      <c r="DF10" s="518" t="s">
        <v>102</v>
      </c>
      <c r="DG10" s="518" t="s">
        <v>102</v>
      </c>
      <c r="DH10" s="518" t="s">
        <v>102</v>
      </c>
      <c r="DI10" s="518" t="s">
        <v>102</v>
      </c>
      <c r="DJ10" s="518" t="s">
        <v>102</v>
      </c>
      <c r="DK10" s="518" t="s">
        <v>102</v>
      </c>
      <c r="DL10" s="518" t="s">
        <v>102</v>
      </c>
      <c r="DM10" s="518" t="s">
        <v>102</v>
      </c>
      <c r="DN10" s="518" t="s">
        <v>102</v>
      </c>
      <c r="DO10" s="518" t="s">
        <v>102</v>
      </c>
      <c r="DP10" s="518" t="s">
        <v>102</v>
      </c>
      <c r="DQ10" s="518" t="s">
        <v>102</v>
      </c>
      <c r="DR10" s="518" t="s">
        <v>102</v>
      </c>
      <c r="DS10" s="518" t="s">
        <v>102</v>
      </c>
      <c r="DT10" s="518" t="s">
        <v>102</v>
      </c>
      <c r="DU10" s="518" t="s">
        <v>102</v>
      </c>
      <c r="DV10" s="518" t="s">
        <v>102</v>
      </c>
      <c r="DW10" s="518" t="s">
        <v>102</v>
      </c>
      <c r="DX10" s="518" t="s">
        <v>102</v>
      </c>
      <c r="DY10" s="518" t="s">
        <v>102</v>
      </c>
      <c r="DZ10" s="518" t="s">
        <v>102</v>
      </c>
      <c r="EA10" s="518" t="s">
        <v>102</v>
      </c>
      <c r="EB10" s="518" t="s">
        <v>102</v>
      </c>
      <c r="EC10" s="518" t="s">
        <v>102</v>
      </c>
      <c r="ED10" s="518" t="s">
        <v>102</v>
      </c>
      <c r="EE10" s="518" t="s">
        <v>102</v>
      </c>
      <c r="EF10" s="518" t="s">
        <v>102</v>
      </c>
      <c r="EG10" s="518" t="s">
        <v>102</v>
      </c>
      <c r="EH10" s="518" t="s">
        <v>102</v>
      </c>
      <c r="EI10" s="518" t="s">
        <v>102</v>
      </c>
      <c r="EJ10" s="518" t="s">
        <v>102</v>
      </c>
      <c r="EK10" s="518" t="s">
        <v>102</v>
      </c>
      <c r="EL10" s="518" t="s">
        <v>102</v>
      </c>
      <c r="EM10" s="518" t="s">
        <v>102</v>
      </c>
      <c r="EN10" s="518" t="s">
        <v>102</v>
      </c>
      <c r="EO10" s="518" t="s">
        <v>102</v>
      </c>
      <c r="EP10" s="518" t="s">
        <v>102</v>
      </c>
      <c r="EQ10" s="518" t="s">
        <v>102</v>
      </c>
      <c r="ER10" s="518" t="s">
        <v>102</v>
      </c>
      <c r="ES10" s="518" t="s">
        <v>102</v>
      </c>
      <c r="ET10" s="518" t="s">
        <v>102</v>
      </c>
      <c r="EU10" s="518" t="s">
        <v>102</v>
      </c>
      <c r="EV10" s="518" t="s">
        <v>102</v>
      </c>
      <c r="EW10" s="518" t="s">
        <v>102</v>
      </c>
      <c r="EX10" s="518" t="s">
        <v>102</v>
      </c>
      <c r="EY10" s="518" t="s">
        <v>102</v>
      </c>
      <c r="EZ10" s="518" t="s">
        <v>102</v>
      </c>
      <c r="FA10" s="518" t="s">
        <v>102</v>
      </c>
      <c r="FB10" s="518" t="s">
        <v>102</v>
      </c>
      <c r="FC10" s="518" t="s">
        <v>102</v>
      </c>
      <c r="FD10" s="518" t="s">
        <v>102</v>
      </c>
      <c r="FE10" s="518" t="s">
        <v>102</v>
      </c>
      <c r="FF10" s="518" t="s">
        <v>102</v>
      </c>
      <c r="FG10" s="518" t="s">
        <v>102</v>
      </c>
      <c r="FH10" s="518" t="s">
        <v>102</v>
      </c>
      <c r="FI10" s="518" t="s">
        <v>102</v>
      </c>
      <c r="FJ10" s="518" t="s">
        <v>102</v>
      </c>
      <c r="FK10" s="518" t="s">
        <v>102</v>
      </c>
      <c r="FL10" s="518" t="s">
        <v>102</v>
      </c>
      <c r="FM10" s="518" t="s">
        <v>102</v>
      </c>
      <c r="FN10" s="518" t="s">
        <v>102</v>
      </c>
      <c r="FO10" s="518" t="s">
        <v>102</v>
      </c>
      <c r="FP10" s="518" t="s">
        <v>102</v>
      </c>
      <c r="FQ10" s="518" t="s">
        <v>102</v>
      </c>
      <c r="FR10" s="518" t="s">
        <v>102</v>
      </c>
      <c r="FS10" s="518" t="s">
        <v>102</v>
      </c>
      <c r="FT10" s="518" t="s">
        <v>102</v>
      </c>
      <c r="FU10" s="518" t="s">
        <v>102</v>
      </c>
      <c r="FV10" s="518" t="s">
        <v>102</v>
      </c>
      <c r="FW10" s="518" t="s">
        <v>102</v>
      </c>
      <c r="FX10" s="518" t="s">
        <v>102</v>
      </c>
      <c r="FY10" s="518" t="s">
        <v>102</v>
      </c>
      <c r="FZ10" s="518" t="s">
        <v>102</v>
      </c>
      <c r="GA10" s="518" t="s">
        <v>102</v>
      </c>
      <c r="GB10" s="518" t="s">
        <v>102</v>
      </c>
      <c r="GC10" s="518" t="s">
        <v>102</v>
      </c>
      <c r="GD10" s="518" t="s">
        <v>102</v>
      </c>
      <c r="GE10" s="518" t="s">
        <v>102</v>
      </c>
      <c r="GF10" s="518" t="s">
        <v>102</v>
      </c>
      <c r="GG10" s="518" t="s">
        <v>102</v>
      </c>
      <c r="GH10" s="518" t="s">
        <v>102</v>
      </c>
      <c r="GI10" s="518" t="s">
        <v>102</v>
      </c>
      <c r="GJ10" s="518" t="s">
        <v>102</v>
      </c>
      <c r="GK10" s="518" t="s">
        <v>102</v>
      </c>
      <c r="GL10" s="518" t="s">
        <v>102</v>
      </c>
      <c r="GM10" s="518" t="s">
        <v>102</v>
      </c>
      <c r="GN10" s="518" t="s">
        <v>102</v>
      </c>
      <c r="GO10" s="518" t="s">
        <v>102</v>
      </c>
      <c r="GP10" s="518" t="s">
        <v>102</v>
      </c>
      <c r="GQ10" s="518" t="s">
        <v>102</v>
      </c>
      <c r="GR10" s="518" t="s">
        <v>102</v>
      </c>
      <c r="GS10" s="518" t="s">
        <v>102</v>
      </c>
      <c r="GT10" s="518" t="s">
        <v>102</v>
      </c>
      <c r="GU10" s="518" t="s">
        <v>102</v>
      </c>
      <c r="GV10" s="518" t="s">
        <v>102</v>
      </c>
      <c r="GW10" s="518" t="s">
        <v>102</v>
      </c>
      <c r="GX10" s="518" t="s">
        <v>102</v>
      </c>
      <c r="GY10" s="518" t="s">
        <v>102</v>
      </c>
      <c r="GZ10" s="518" t="s">
        <v>102</v>
      </c>
      <c r="HA10" s="518" t="s">
        <v>102</v>
      </c>
      <c r="HB10" s="518" t="s">
        <v>102</v>
      </c>
      <c r="HC10" s="511" t="str">
        <f t="shared" si="0"/>
        <v>2008-390096</v>
      </c>
    </row>
    <row r="11" spans="1:211" ht="48" hidden="1" customHeight="1" x14ac:dyDescent="0.15">
      <c r="A11" s="511" t="s">
        <v>4107</v>
      </c>
      <c r="B11" s="522" t="s">
        <v>8549</v>
      </c>
      <c r="C11" s="513">
        <v>37897</v>
      </c>
      <c r="D11" s="512" t="s">
        <v>8419</v>
      </c>
      <c r="E11" s="522" t="s">
        <v>8465</v>
      </c>
      <c r="F11" s="522" t="s">
        <v>8466</v>
      </c>
      <c r="G11" s="513">
        <v>38019</v>
      </c>
      <c r="H11" s="522" t="s">
        <v>2655</v>
      </c>
      <c r="J11" s="513"/>
      <c r="K11" s="522"/>
      <c r="N11" s="513"/>
      <c r="O11" s="513"/>
      <c r="Q11" s="513"/>
      <c r="R11" s="513"/>
      <c r="S11" s="511" t="s">
        <v>8550</v>
      </c>
      <c r="T11" s="511">
        <v>2011</v>
      </c>
      <c r="U11" s="515" t="s">
        <v>8424</v>
      </c>
      <c r="V11" s="514">
        <v>4</v>
      </c>
      <c r="W11" s="514">
        <v>4</v>
      </c>
      <c r="X11" s="514">
        <v>1</v>
      </c>
      <c r="Y11" s="513">
        <v>32781</v>
      </c>
      <c r="Z11" s="512" t="s">
        <v>8551</v>
      </c>
      <c r="AA11" s="512" t="s">
        <v>8552</v>
      </c>
      <c r="AB11" s="513">
        <v>33379</v>
      </c>
      <c r="AC11" s="513">
        <v>36549</v>
      </c>
      <c r="AD11" s="512" t="s">
        <v>8553</v>
      </c>
      <c r="AE11" s="513">
        <v>35335</v>
      </c>
      <c r="AF11" s="512" t="s">
        <v>138</v>
      </c>
      <c r="AG11" s="512" t="s">
        <v>8552</v>
      </c>
      <c r="AH11" s="516">
        <v>3001591</v>
      </c>
      <c r="AI11" s="513">
        <v>36476</v>
      </c>
      <c r="AJ11" s="513" t="s">
        <v>138</v>
      </c>
      <c r="AK11" s="511" t="s">
        <v>138</v>
      </c>
      <c r="AL11" s="513" t="s">
        <v>138</v>
      </c>
      <c r="AM11" s="511" t="s">
        <v>138</v>
      </c>
      <c r="AN11" s="511" t="s">
        <v>8554</v>
      </c>
      <c r="AO11" s="511" t="s">
        <v>2656</v>
      </c>
      <c r="AP11" s="511" t="s">
        <v>8555</v>
      </c>
      <c r="AQ11" s="511" t="s">
        <v>8556</v>
      </c>
      <c r="AR11" s="511" t="s">
        <v>8557</v>
      </c>
      <c r="AS11" s="511" t="s">
        <v>138</v>
      </c>
      <c r="AT11" s="511" t="s">
        <v>138</v>
      </c>
      <c r="AU11" s="511" t="s">
        <v>138</v>
      </c>
      <c r="AV11" s="511" t="s">
        <v>8558</v>
      </c>
      <c r="AW11" s="511" t="s">
        <v>2657</v>
      </c>
      <c r="AX11" s="511" t="s">
        <v>8559</v>
      </c>
      <c r="AY11" s="511" t="s">
        <v>2658</v>
      </c>
      <c r="AZ11" s="511" t="s">
        <v>8560</v>
      </c>
      <c r="BA11" s="511" t="s">
        <v>2659</v>
      </c>
      <c r="BB11" s="511" t="s">
        <v>138</v>
      </c>
      <c r="BC11" s="512" t="s">
        <v>2654</v>
      </c>
      <c r="BD11" s="511" t="s">
        <v>2655</v>
      </c>
      <c r="BE11" s="511" t="s">
        <v>8561</v>
      </c>
      <c r="BF11" s="511" t="s">
        <v>2653</v>
      </c>
      <c r="BG11" s="511" t="s">
        <v>8562</v>
      </c>
      <c r="BH11" s="511" t="s">
        <v>8443</v>
      </c>
      <c r="BI11" s="511">
        <v>3</v>
      </c>
      <c r="BJ11" s="511">
        <v>7</v>
      </c>
      <c r="BK11" s="511" t="s">
        <v>138</v>
      </c>
      <c r="BL11" s="511" t="s">
        <v>138</v>
      </c>
      <c r="BM11" s="511" t="s">
        <v>8563</v>
      </c>
      <c r="BN11" s="511" t="s">
        <v>138</v>
      </c>
      <c r="BO11" s="511" t="s">
        <v>138</v>
      </c>
      <c r="BP11" s="513" t="s">
        <v>138</v>
      </c>
      <c r="BQ11" s="511" t="s">
        <v>138</v>
      </c>
      <c r="BR11" s="511" t="s">
        <v>8445</v>
      </c>
      <c r="BS11" s="511" t="s">
        <v>8564</v>
      </c>
      <c r="BT11" s="511" t="s">
        <v>138</v>
      </c>
      <c r="BU11" s="511" t="s">
        <v>8565</v>
      </c>
      <c r="BV11" s="511" t="s">
        <v>138</v>
      </c>
      <c r="BW11" s="511">
        <v>1</v>
      </c>
      <c r="BX11" s="511" t="s">
        <v>8566</v>
      </c>
      <c r="BY11" s="511" t="s">
        <v>138</v>
      </c>
      <c r="BZ11" s="511">
        <v>12</v>
      </c>
      <c r="CA11" s="511" t="s">
        <v>8567</v>
      </c>
      <c r="CB11" s="511" t="s">
        <v>8568</v>
      </c>
      <c r="CC11" s="511" t="s">
        <v>8569</v>
      </c>
      <c r="CD11" s="511" t="s">
        <v>8570</v>
      </c>
      <c r="CE11" s="518" t="s">
        <v>102</v>
      </c>
      <c r="CF11" s="518" t="s">
        <v>102</v>
      </c>
      <c r="CG11" s="518" t="s">
        <v>102</v>
      </c>
      <c r="CH11" s="518" t="s">
        <v>102</v>
      </c>
      <c r="CI11" s="518" t="s">
        <v>102</v>
      </c>
      <c r="CJ11" s="518" t="s">
        <v>102</v>
      </c>
      <c r="CK11" s="518" t="s">
        <v>102</v>
      </c>
      <c r="CL11" s="518" t="s">
        <v>102</v>
      </c>
      <c r="CM11" s="518" t="s">
        <v>102</v>
      </c>
      <c r="CN11" s="518" t="s">
        <v>102</v>
      </c>
      <c r="CO11" s="518" t="s">
        <v>102</v>
      </c>
      <c r="CP11" s="518" t="s">
        <v>102</v>
      </c>
      <c r="CQ11" s="518" t="s">
        <v>102</v>
      </c>
      <c r="CR11" s="518" t="s">
        <v>102</v>
      </c>
      <c r="CS11" s="518" t="s">
        <v>102</v>
      </c>
      <c r="CT11" s="518" t="s">
        <v>102</v>
      </c>
      <c r="CU11" s="518" t="s">
        <v>102</v>
      </c>
      <c r="CV11" s="518" t="s">
        <v>102</v>
      </c>
      <c r="CW11" s="518" t="s">
        <v>102</v>
      </c>
      <c r="CX11" s="518" t="s">
        <v>102</v>
      </c>
      <c r="CY11" s="518" t="s">
        <v>102</v>
      </c>
      <c r="CZ11" s="518" t="s">
        <v>102</v>
      </c>
      <c r="DA11" s="518" t="s">
        <v>102</v>
      </c>
      <c r="DB11" s="518" t="s">
        <v>102</v>
      </c>
      <c r="DC11" s="518" t="s">
        <v>102</v>
      </c>
      <c r="DD11" s="518" t="s">
        <v>102</v>
      </c>
      <c r="DE11" s="518" t="s">
        <v>102</v>
      </c>
      <c r="DF11" s="518" t="s">
        <v>102</v>
      </c>
      <c r="DG11" s="518" t="s">
        <v>102</v>
      </c>
      <c r="DH11" s="518" t="s">
        <v>102</v>
      </c>
      <c r="DI11" s="518" t="s">
        <v>102</v>
      </c>
      <c r="DJ11" s="518" t="s">
        <v>102</v>
      </c>
      <c r="DK11" s="518" t="s">
        <v>102</v>
      </c>
      <c r="DL11" s="518" t="s">
        <v>102</v>
      </c>
      <c r="DM11" s="518" t="s">
        <v>102</v>
      </c>
      <c r="DN11" s="518" t="s">
        <v>102</v>
      </c>
      <c r="DO11" s="518" t="s">
        <v>102</v>
      </c>
      <c r="DP11" s="518" t="s">
        <v>102</v>
      </c>
      <c r="DQ11" s="518" t="s">
        <v>102</v>
      </c>
      <c r="DR11" s="518" t="s">
        <v>102</v>
      </c>
      <c r="DS11" s="518" t="s">
        <v>102</v>
      </c>
      <c r="DT11" s="518" t="s">
        <v>102</v>
      </c>
      <c r="DU11" s="518" t="s">
        <v>102</v>
      </c>
      <c r="DV11" s="518" t="s">
        <v>102</v>
      </c>
      <c r="DW11" s="518" t="s">
        <v>102</v>
      </c>
      <c r="DX11" s="518" t="s">
        <v>102</v>
      </c>
      <c r="DY11" s="518" t="s">
        <v>102</v>
      </c>
      <c r="DZ11" s="518" t="s">
        <v>102</v>
      </c>
      <c r="EA11" s="518" t="s">
        <v>102</v>
      </c>
      <c r="EB11" s="518" t="s">
        <v>102</v>
      </c>
      <c r="EC11" s="518" t="s">
        <v>102</v>
      </c>
      <c r="ED11" s="518" t="s">
        <v>102</v>
      </c>
      <c r="EE11" s="518" t="s">
        <v>102</v>
      </c>
      <c r="EF11" s="518" t="s">
        <v>102</v>
      </c>
      <c r="EG11" s="518" t="s">
        <v>102</v>
      </c>
      <c r="EH11" s="518" t="s">
        <v>102</v>
      </c>
      <c r="EI11" s="518" t="s">
        <v>102</v>
      </c>
      <c r="EJ11" s="518" t="s">
        <v>102</v>
      </c>
      <c r="EK11" s="518" t="s">
        <v>102</v>
      </c>
      <c r="EL11" s="518" t="s">
        <v>102</v>
      </c>
      <c r="EM11" s="518" t="s">
        <v>102</v>
      </c>
      <c r="EN11" s="518" t="s">
        <v>102</v>
      </c>
      <c r="EO11" s="518" t="s">
        <v>102</v>
      </c>
      <c r="EP11" s="518" t="s">
        <v>102</v>
      </c>
      <c r="EQ11" s="518" t="s">
        <v>102</v>
      </c>
      <c r="ER11" s="518" t="s">
        <v>102</v>
      </c>
      <c r="ES11" s="518" t="s">
        <v>102</v>
      </c>
      <c r="ET11" s="518" t="s">
        <v>102</v>
      </c>
      <c r="EU11" s="518" t="s">
        <v>102</v>
      </c>
      <c r="EV11" s="518" t="s">
        <v>102</v>
      </c>
      <c r="EW11" s="518" t="s">
        <v>102</v>
      </c>
      <c r="EX11" s="518" t="s">
        <v>102</v>
      </c>
      <c r="EY11" s="518" t="s">
        <v>102</v>
      </c>
      <c r="EZ11" s="518" t="s">
        <v>102</v>
      </c>
      <c r="FA11" s="518" t="s">
        <v>102</v>
      </c>
      <c r="FB11" s="518" t="s">
        <v>102</v>
      </c>
      <c r="FC11" s="518" t="s">
        <v>102</v>
      </c>
      <c r="FD11" s="518" t="s">
        <v>102</v>
      </c>
      <c r="FE11" s="518" t="s">
        <v>102</v>
      </c>
      <c r="FF11" s="518" t="s">
        <v>102</v>
      </c>
      <c r="FG11" s="518" t="s">
        <v>102</v>
      </c>
      <c r="FH11" s="518" t="s">
        <v>102</v>
      </c>
      <c r="FI11" s="518" t="s">
        <v>102</v>
      </c>
      <c r="FJ11" s="518" t="s">
        <v>102</v>
      </c>
      <c r="FK11" s="518" t="s">
        <v>102</v>
      </c>
      <c r="FL11" s="518" t="s">
        <v>102</v>
      </c>
      <c r="FM11" s="518" t="s">
        <v>102</v>
      </c>
      <c r="FN11" s="518" t="s">
        <v>102</v>
      </c>
      <c r="FO11" s="518" t="s">
        <v>102</v>
      </c>
      <c r="FP11" s="518" t="s">
        <v>102</v>
      </c>
      <c r="FQ11" s="518" t="s">
        <v>102</v>
      </c>
      <c r="FR11" s="518" t="s">
        <v>102</v>
      </c>
      <c r="FS11" s="518" t="s">
        <v>102</v>
      </c>
      <c r="FT11" s="518" t="s">
        <v>102</v>
      </c>
      <c r="FU11" s="518" t="s">
        <v>102</v>
      </c>
      <c r="FV11" s="518" t="s">
        <v>102</v>
      </c>
      <c r="FW11" s="518" t="s">
        <v>102</v>
      </c>
      <c r="FX11" s="518" t="s">
        <v>102</v>
      </c>
      <c r="FY11" s="518" t="s">
        <v>102</v>
      </c>
      <c r="FZ11" s="518" t="s">
        <v>102</v>
      </c>
      <c r="GA11" s="518" t="s">
        <v>102</v>
      </c>
      <c r="GB11" s="518" t="s">
        <v>102</v>
      </c>
      <c r="GC11" s="518" t="s">
        <v>102</v>
      </c>
      <c r="GD11" s="518" t="s">
        <v>102</v>
      </c>
      <c r="GE11" s="518" t="s">
        <v>102</v>
      </c>
      <c r="GF11" s="518" t="s">
        <v>102</v>
      </c>
      <c r="GG11" s="518" t="s">
        <v>102</v>
      </c>
      <c r="GH11" s="518" t="s">
        <v>102</v>
      </c>
      <c r="GI11" s="518" t="s">
        <v>102</v>
      </c>
      <c r="GJ11" s="518" t="s">
        <v>102</v>
      </c>
      <c r="GK11" s="518" t="s">
        <v>102</v>
      </c>
      <c r="GL11" s="518" t="s">
        <v>102</v>
      </c>
      <c r="GM11" s="518" t="s">
        <v>102</v>
      </c>
      <c r="GN11" s="518" t="s">
        <v>102</v>
      </c>
      <c r="GO11" s="518" t="s">
        <v>102</v>
      </c>
      <c r="GP11" s="518" t="s">
        <v>102</v>
      </c>
      <c r="GQ11" s="518" t="s">
        <v>102</v>
      </c>
      <c r="GR11" s="518" t="s">
        <v>102</v>
      </c>
      <c r="GS11" s="518" t="s">
        <v>102</v>
      </c>
      <c r="GT11" s="518" t="s">
        <v>102</v>
      </c>
      <c r="GU11" s="518" t="s">
        <v>102</v>
      </c>
      <c r="GV11" s="518" t="s">
        <v>102</v>
      </c>
      <c r="GW11" s="518" t="s">
        <v>102</v>
      </c>
      <c r="GX11" s="518" t="s">
        <v>102</v>
      </c>
      <c r="GY11" s="518" t="s">
        <v>102</v>
      </c>
      <c r="GZ11" s="518" t="s">
        <v>102</v>
      </c>
      <c r="HA11" s="518" t="s">
        <v>102</v>
      </c>
      <c r="HB11" s="518" t="s">
        <v>102</v>
      </c>
      <c r="HC11" s="511" t="str">
        <f t="shared" si="0"/>
        <v>2003-039217</v>
      </c>
    </row>
    <row r="12" spans="1:211" ht="48" hidden="1" customHeight="1" x14ac:dyDescent="0.15">
      <c r="A12" s="511" t="s">
        <v>4107</v>
      </c>
      <c r="B12" s="522" t="s">
        <v>8571</v>
      </c>
      <c r="C12" s="513">
        <v>38152</v>
      </c>
      <c r="D12" s="512" t="s">
        <v>8419</v>
      </c>
      <c r="E12" s="522" t="s">
        <v>8465</v>
      </c>
      <c r="F12" s="522" t="s">
        <v>8421</v>
      </c>
      <c r="G12" s="513">
        <v>38205</v>
      </c>
      <c r="H12" s="522" t="s">
        <v>2655</v>
      </c>
      <c r="I12" s="512" t="s">
        <v>8572</v>
      </c>
      <c r="J12" s="513">
        <v>38195</v>
      </c>
      <c r="K12" s="522"/>
      <c r="N12" s="513"/>
      <c r="O12" s="513"/>
      <c r="Q12" s="513"/>
      <c r="R12" s="513"/>
      <c r="S12" s="511" t="s">
        <v>8573</v>
      </c>
      <c r="T12" s="511">
        <v>2011</v>
      </c>
      <c r="U12" s="515" t="s">
        <v>8424</v>
      </c>
      <c r="V12" s="514">
        <v>4</v>
      </c>
      <c r="W12" s="514">
        <v>4</v>
      </c>
      <c r="X12" s="514">
        <v>2</v>
      </c>
      <c r="Y12" s="513">
        <v>32781</v>
      </c>
      <c r="Z12" s="512" t="s">
        <v>8551</v>
      </c>
      <c r="AA12" s="512" t="s">
        <v>8552</v>
      </c>
      <c r="AB12" s="513">
        <v>33379</v>
      </c>
      <c r="AC12" s="513">
        <v>36549</v>
      </c>
      <c r="AD12" s="512" t="s">
        <v>8553</v>
      </c>
      <c r="AE12" s="513">
        <v>35335</v>
      </c>
      <c r="AF12" s="512" t="s">
        <v>138</v>
      </c>
      <c r="AG12" s="512" t="s">
        <v>8552</v>
      </c>
      <c r="AH12" s="516">
        <v>3001591</v>
      </c>
      <c r="AI12" s="513">
        <v>36476</v>
      </c>
      <c r="AJ12" s="513" t="s">
        <v>138</v>
      </c>
      <c r="AK12" s="511" t="s">
        <v>138</v>
      </c>
      <c r="AL12" s="513" t="s">
        <v>138</v>
      </c>
      <c r="AM12" s="511" t="s">
        <v>138</v>
      </c>
      <c r="AN12" s="511" t="s">
        <v>8554</v>
      </c>
      <c r="AO12" s="511" t="s">
        <v>2656</v>
      </c>
      <c r="AP12" s="511" t="s">
        <v>8555</v>
      </c>
      <c r="AQ12" s="511" t="s">
        <v>8556</v>
      </c>
      <c r="AR12" s="511" t="s">
        <v>8557</v>
      </c>
      <c r="AS12" s="511" t="s">
        <v>138</v>
      </c>
      <c r="AT12" s="511" t="s">
        <v>138</v>
      </c>
      <c r="AU12" s="511" t="s">
        <v>138</v>
      </c>
      <c r="AV12" s="511" t="s">
        <v>8558</v>
      </c>
      <c r="AW12" s="511" t="s">
        <v>2657</v>
      </c>
      <c r="AX12" s="511" t="s">
        <v>8559</v>
      </c>
      <c r="AY12" s="511" t="s">
        <v>2658</v>
      </c>
      <c r="AZ12" s="511" t="s">
        <v>8560</v>
      </c>
      <c r="BA12" s="511" t="s">
        <v>2659</v>
      </c>
      <c r="BB12" s="511" t="s">
        <v>138</v>
      </c>
      <c r="BC12" s="512" t="s">
        <v>2654</v>
      </c>
      <c r="BD12" s="511" t="s">
        <v>2655</v>
      </c>
      <c r="BE12" s="511" t="s">
        <v>8561</v>
      </c>
      <c r="BF12" s="511" t="s">
        <v>2653</v>
      </c>
      <c r="BG12" s="511" t="s">
        <v>8562</v>
      </c>
      <c r="BH12" s="511" t="s">
        <v>8443</v>
      </c>
      <c r="BI12" s="511">
        <v>3</v>
      </c>
      <c r="BJ12" s="511">
        <v>7</v>
      </c>
      <c r="BK12" s="511" t="s">
        <v>138</v>
      </c>
      <c r="BL12" s="511" t="s">
        <v>138</v>
      </c>
      <c r="BM12" s="511" t="s">
        <v>8563</v>
      </c>
      <c r="BN12" s="511" t="s">
        <v>138</v>
      </c>
      <c r="BO12" s="511" t="s">
        <v>138</v>
      </c>
      <c r="BP12" s="513" t="s">
        <v>138</v>
      </c>
      <c r="BQ12" s="511" t="s">
        <v>138</v>
      </c>
      <c r="BR12" s="511" t="s">
        <v>8445</v>
      </c>
      <c r="BS12" s="511" t="s">
        <v>8564</v>
      </c>
      <c r="BT12" s="511" t="s">
        <v>138</v>
      </c>
      <c r="BU12" s="511" t="s">
        <v>8565</v>
      </c>
      <c r="BV12" s="511" t="s">
        <v>138</v>
      </c>
      <c r="BW12" s="511">
        <v>1</v>
      </c>
      <c r="BX12" s="511" t="s">
        <v>8566</v>
      </c>
      <c r="BY12" s="511" t="s">
        <v>138</v>
      </c>
      <c r="BZ12" s="511">
        <v>12</v>
      </c>
      <c r="CA12" s="511" t="s">
        <v>8567</v>
      </c>
      <c r="CB12" s="511" t="s">
        <v>8568</v>
      </c>
      <c r="CC12" s="511" t="s">
        <v>8569</v>
      </c>
      <c r="CD12" s="511" t="s">
        <v>8570</v>
      </c>
      <c r="CE12" s="518" t="s">
        <v>102</v>
      </c>
      <c r="CF12" s="518" t="s">
        <v>102</v>
      </c>
      <c r="CG12" s="518" t="s">
        <v>102</v>
      </c>
      <c r="CH12" s="518" t="s">
        <v>102</v>
      </c>
      <c r="CI12" s="518" t="s">
        <v>102</v>
      </c>
      <c r="CJ12" s="518" t="s">
        <v>102</v>
      </c>
      <c r="CK12" s="518" t="s">
        <v>102</v>
      </c>
      <c r="CL12" s="518" t="s">
        <v>102</v>
      </c>
      <c r="CM12" s="518" t="s">
        <v>102</v>
      </c>
      <c r="CN12" s="518" t="s">
        <v>102</v>
      </c>
      <c r="CO12" s="518" t="s">
        <v>102</v>
      </c>
      <c r="CP12" s="518" t="s">
        <v>102</v>
      </c>
      <c r="CQ12" s="518" t="s">
        <v>102</v>
      </c>
      <c r="CR12" s="518" t="s">
        <v>102</v>
      </c>
      <c r="CS12" s="518" t="s">
        <v>102</v>
      </c>
      <c r="CT12" s="518" t="s">
        <v>102</v>
      </c>
      <c r="CU12" s="518" t="s">
        <v>102</v>
      </c>
      <c r="CV12" s="518" t="s">
        <v>102</v>
      </c>
      <c r="CW12" s="518" t="s">
        <v>102</v>
      </c>
      <c r="CX12" s="518" t="s">
        <v>102</v>
      </c>
      <c r="CY12" s="518" t="s">
        <v>102</v>
      </c>
      <c r="CZ12" s="518" t="s">
        <v>102</v>
      </c>
      <c r="DA12" s="518" t="s">
        <v>102</v>
      </c>
      <c r="DB12" s="518" t="s">
        <v>102</v>
      </c>
      <c r="DC12" s="518" t="s">
        <v>102</v>
      </c>
      <c r="DD12" s="518" t="s">
        <v>102</v>
      </c>
      <c r="DE12" s="518" t="s">
        <v>102</v>
      </c>
      <c r="DF12" s="518" t="s">
        <v>102</v>
      </c>
      <c r="DG12" s="518" t="s">
        <v>102</v>
      </c>
      <c r="DH12" s="518" t="s">
        <v>102</v>
      </c>
      <c r="DI12" s="518" t="s">
        <v>102</v>
      </c>
      <c r="DJ12" s="518" t="s">
        <v>102</v>
      </c>
      <c r="DK12" s="518" t="s">
        <v>102</v>
      </c>
      <c r="DL12" s="518" t="s">
        <v>102</v>
      </c>
      <c r="DM12" s="518" t="s">
        <v>102</v>
      </c>
      <c r="DN12" s="518" t="s">
        <v>102</v>
      </c>
      <c r="DO12" s="518" t="s">
        <v>102</v>
      </c>
      <c r="DP12" s="518" t="s">
        <v>102</v>
      </c>
      <c r="DQ12" s="518" t="s">
        <v>102</v>
      </c>
      <c r="DR12" s="518" t="s">
        <v>102</v>
      </c>
      <c r="DS12" s="518" t="s">
        <v>102</v>
      </c>
      <c r="DT12" s="518" t="s">
        <v>102</v>
      </c>
      <c r="DU12" s="518" t="s">
        <v>102</v>
      </c>
      <c r="DV12" s="518" t="s">
        <v>102</v>
      </c>
      <c r="DW12" s="518" t="s">
        <v>102</v>
      </c>
      <c r="DX12" s="518" t="s">
        <v>102</v>
      </c>
      <c r="DY12" s="518" t="s">
        <v>102</v>
      </c>
      <c r="DZ12" s="518" t="s">
        <v>102</v>
      </c>
      <c r="EA12" s="518" t="s">
        <v>102</v>
      </c>
      <c r="EB12" s="518" t="s">
        <v>102</v>
      </c>
      <c r="EC12" s="518" t="s">
        <v>102</v>
      </c>
      <c r="ED12" s="518" t="s">
        <v>102</v>
      </c>
      <c r="EE12" s="518" t="s">
        <v>102</v>
      </c>
      <c r="EF12" s="518" t="s">
        <v>102</v>
      </c>
      <c r="EG12" s="518" t="s">
        <v>102</v>
      </c>
      <c r="EH12" s="518" t="s">
        <v>102</v>
      </c>
      <c r="EI12" s="518" t="s">
        <v>102</v>
      </c>
      <c r="EJ12" s="518" t="s">
        <v>102</v>
      </c>
      <c r="EK12" s="518" t="s">
        <v>102</v>
      </c>
      <c r="EL12" s="518" t="s">
        <v>102</v>
      </c>
      <c r="EM12" s="518" t="s">
        <v>102</v>
      </c>
      <c r="EN12" s="518" t="s">
        <v>102</v>
      </c>
      <c r="EO12" s="518" t="s">
        <v>102</v>
      </c>
      <c r="EP12" s="518" t="s">
        <v>102</v>
      </c>
      <c r="EQ12" s="518" t="s">
        <v>102</v>
      </c>
      <c r="ER12" s="518" t="s">
        <v>102</v>
      </c>
      <c r="ES12" s="518" t="s">
        <v>102</v>
      </c>
      <c r="ET12" s="518" t="s">
        <v>102</v>
      </c>
      <c r="EU12" s="518" t="s">
        <v>102</v>
      </c>
      <c r="EV12" s="518" t="s">
        <v>102</v>
      </c>
      <c r="EW12" s="518" t="s">
        <v>102</v>
      </c>
      <c r="EX12" s="518" t="s">
        <v>102</v>
      </c>
      <c r="EY12" s="518" t="s">
        <v>102</v>
      </c>
      <c r="EZ12" s="518" t="s">
        <v>102</v>
      </c>
      <c r="FA12" s="518" t="s">
        <v>102</v>
      </c>
      <c r="FB12" s="518" t="s">
        <v>102</v>
      </c>
      <c r="FC12" s="518" t="s">
        <v>102</v>
      </c>
      <c r="FD12" s="518" t="s">
        <v>102</v>
      </c>
      <c r="FE12" s="518" t="s">
        <v>102</v>
      </c>
      <c r="FF12" s="518" t="s">
        <v>102</v>
      </c>
      <c r="FG12" s="518" t="s">
        <v>102</v>
      </c>
      <c r="FH12" s="518" t="s">
        <v>102</v>
      </c>
      <c r="FI12" s="518" t="s">
        <v>102</v>
      </c>
      <c r="FJ12" s="518" t="s">
        <v>102</v>
      </c>
      <c r="FK12" s="518" t="s">
        <v>102</v>
      </c>
      <c r="FL12" s="518" t="s">
        <v>102</v>
      </c>
      <c r="FM12" s="518" t="s">
        <v>102</v>
      </c>
      <c r="FN12" s="518" t="s">
        <v>102</v>
      </c>
      <c r="FO12" s="518" t="s">
        <v>102</v>
      </c>
      <c r="FP12" s="518" t="s">
        <v>102</v>
      </c>
      <c r="FQ12" s="518" t="s">
        <v>102</v>
      </c>
      <c r="FR12" s="518" t="s">
        <v>102</v>
      </c>
      <c r="FS12" s="518" t="s">
        <v>102</v>
      </c>
      <c r="FT12" s="518" t="s">
        <v>102</v>
      </c>
      <c r="FU12" s="518" t="s">
        <v>102</v>
      </c>
      <c r="FV12" s="518" t="s">
        <v>102</v>
      </c>
      <c r="FW12" s="518" t="s">
        <v>102</v>
      </c>
      <c r="FX12" s="518" t="s">
        <v>102</v>
      </c>
      <c r="FY12" s="518" t="s">
        <v>102</v>
      </c>
      <c r="FZ12" s="518" t="s">
        <v>102</v>
      </c>
      <c r="GA12" s="518" t="s">
        <v>102</v>
      </c>
      <c r="GB12" s="518" t="s">
        <v>102</v>
      </c>
      <c r="GC12" s="518" t="s">
        <v>102</v>
      </c>
      <c r="GD12" s="518" t="s">
        <v>102</v>
      </c>
      <c r="GE12" s="518" t="s">
        <v>102</v>
      </c>
      <c r="GF12" s="518" t="s">
        <v>102</v>
      </c>
      <c r="GG12" s="518" t="s">
        <v>102</v>
      </c>
      <c r="GH12" s="518" t="s">
        <v>102</v>
      </c>
      <c r="GI12" s="518" t="s">
        <v>102</v>
      </c>
      <c r="GJ12" s="518" t="s">
        <v>102</v>
      </c>
      <c r="GK12" s="518" t="s">
        <v>102</v>
      </c>
      <c r="GL12" s="518" t="s">
        <v>102</v>
      </c>
      <c r="GM12" s="518" t="s">
        <v>102</v>
      </c>
      <c r="GN12" s="518" t="s">
        <v>102</v>
      </c>
      <c r="GO12" s="518" t="s">
        <v>102</v>
      </c>
      <c r="GP12" s="518" t="s">
        <v>102</v>
      </c>
      <c r="GQ12" s="518" t="s">
        <v>102</v>
      </c>
      <c r="GR12" s="518" t="s">
        <v>102</v>
      </c>
      <c r="GS12" s="518" t="s">
        <v>102</v>
      </c>
      <c r="GT12" s="518" t="s">
        <v>102</v>
      </c>
      <c r="GU12" s="518" t="s">
        <v>102</v>
      </c>
      <c r="GV12" s="518" t="s">
        <v>102</v>
      </c>
      <c r="GW12" s="518" t="s">
        <v>102</v>
      </c>
      <c r="GX12" s="518" t="s">
        <v>102</v>
      </c>
      <c r="GY12" s="518" t="s">
        <v>102</v>
      </c>
      <c r="GZ12" s="518" t="s">
        <v>102</v>
      </c>
      <c r="HA12" s="518" t="s">
        <v>102</v>
      </c>
      <c r="HB12" s="518" t="s">
        <v>102</v>
      </c>
      <c r="HC12" s="511" t="str">
        <f t="shared" si="0"/>
        <v>2004-039136</v>
      </c>
    </row>
    <row r="13" spans="1:211" ht="48" hidden="1" customHeight="1" x14ac:dyDescent="0.15">
      <c r="A13" s="511" t="s">
        <v>4107</v>
      </c>
      <c r="B13" s="522" t="s">
        <v>8574</v>
      </c>
      <c r="C13" s="513">
        <v>39660</v>
      </c>
      <c r="D13" s="512" t="s">
        <v>8419</v>
      </c>
      <c r="E13" s="522" t="s">
        <v>8498</v>
      </c>
      <c r="F13" s="522" t="s">
        <v>8421</v>
      </c>
      <c r="G13" s="513">
        <v>40490</v>
      </c>
      <c r="H13" s="522" t="s">
        <v>8575</v>
      </c>
      <c r="I13" s="512" t="s">
        <v>8576</v>
      </c>
      <c r="J13" s="513" t="s">
        <v>8577</v>
      </c>
      <c r="K13" s="522" t="s">
        <v>8578</v>
      </c>
      <c r="N13" s="513">
        <v>40021</v>
      </c>
      <c r="O13" s="513"/>
      <c r="P13" s="512" t="s">
        <v>8579</v>
      </c>
      <c r="Q13" s="513"/>
      <c r="R13" s="513">
        <v>40165</v>
      </c>
      <c r="S13" s="511" t="s">
        <v>8580</v>
      </c>
      <c r="T13" s="511">
        <v>2011</v>
      </c>
      <c r="U13" s="515" t="s">
        <v>8424</v>
      </c>
      <c r="V13" s="514">
        <v>4</v>
      </c>
      <c r="W13" s="514">
        <v>4</v>
      </c>
      <c r="X13" s="514">
        <v>3</v>
      </c>
      <c r="Y13" s="513">
        <v>32781</v>
      </c>
      <c r="Z13" s="512" t="s">
        <v>8551</v>
      </c>
      <c r="AA13" s="512" t="s">
        <v>8552</v>
      </c>
      <c r="AB13" s="513">
        <v>33379</v>
      </c>
      <c r="AC13" s="513">
        <v>36549</v>
      </c>
      <c r="AD13" s="512" t="s">
        <v>8553</v>
      </c>
      <c r="AE13" s="513">
        <v>35335</v>
      </c>
      <c r="AF13" s="512" t="s">
        <v>138</v>
      </c>
      <c r="AG13" s="512" t="s">
        <v>8552</v>
      </c>
      <c r="AH13" s="516">
        <v>3001591</v>
      </c>
      <c r="AI13" s="513">
        <v>36476</v>
      </c>
      <c r="AJ13" s="513" t="s">
        <v>138</v>
      </c>
      <c r="AK13" s="511" t="s">
        <v>138</v>
      </c>
      <c r="AL13" s="513" t="s">
        <v>138</v>
      </c>
      <c r="AM13" s="511" t="s">
        <v>138</v>
      </c>
      <c r="AN13" s="511" t="s">
        <v>8554</v>
      </c>
      <c r="AO13" s="511" t="s">
        <v>2656</v>
      </c>
      <c r="AP13" s="511" t="s">
        <v>8555</v>
      </c>
      <c r="AQ13" s="511" t="s">
        <v>8556</v>
      </c>
      <c r="AR13" s="511" t="s">
        <v>8557</v>
      </c>
      <c r="AS13" s="511" t="s">
        <v>138</v>
      </c>
      <c r="AT13" s="511" t="s">
        <v>138</v>
      </c>
      <c r="AU13" s="511" t="s">
        <v>138</v>
      </c>
      <c r="AV13" s="511" t="s">
        <v>8558</v>
      </c>
      <c r="AW13" s="511" t="s">
        <v>2657</v>
      </c>
      <c r="AX13" s="511" t="s">
        <v>8559</v>
      </c>
      <c r="AY13" s="511" t="s">
        <v>2658</v>
      </c>
      <c r="AZ13" s="511" t="s">
        <v>8560</v>
      </c>
      <c r="BA13" s="511" t="s">
        <v>2659</v>
      </c>
      <c r="BB13" s="511" t="s">
        <v>138</v>
      </c>
      <c r="BC13" s="512" t="s">
        <v>2654</v>
      </c>
      <c r="BD13" s="511" t="s">
        <v>2655</v>
      </c>
      <c r="BE13" s="511" t="s">
        <v>8561</v>
      </c>
      <c r="BF13" s="511" t="s">
        <v>2653</v>
      </c>
      <c r="BG13" s="511" t="s">
        <v>8562</v>
      </c>
      <c r="BH13" s="511" t="s">
        <v>8443</v>
      </c>
      <c r="BI13" s="511">
        <v>3</v>
      </c>
      <c r="BJ13" s="511">
        <v>7</v>
      </c>
      <c r="BK13" s="511" t="s">
        <v>138</v>
      </c>
      <c r="BL13" s="511" t="s">
        <v>138</v>
      </c>
      <c r="BM13" s="511" t="s">
        <v>8563</v>
      </c>
      <c r="BN13" s="511" t="s">
        <v>138</v>
      </c>
      <c r="BO13" s="511" t="s">
        <v>138</v>
      </c>
      <c r="BP13" s="513" t="s">
        <v>138</v>
      </c>
      <c r="BQ13" s="511" t="s">
        <v>138</v>
      </c>
      <c r="BR13" s="511" t="s">
        <v>8445</v>
      </c>
      <c r="BS13" s="511" t="s">
        <v>8564</v>
      </c>
      <c r="BT13" s="511" t="s">
        <v>138</v>
      </c>
      <c r="BU13" s="511" t="s">
        <v>8565</v>
      </c>
      <c r="BV13" s="511" t="s">
        <v>138</v>
      </c>
      <c r="BW13" s="511">
        <v>1</v>
      </c>
      <c r="BX13" s="511" t="s">
        <v>8566</v>
      </c>
      <c r="BY13" s="511" t="s">
        <v>138</v>
      </c>
      <c r="BZ13" s="511">
        <v>12</v>
      </c>
      <c r="CA13" s="511" t="s">
        <v>8567</v>
      </c>
      <c r="CB13" s="511" t="s">
        <v>8568</v>
      </c>
      <c r="CC13" s="511" t="s">
        <v>8569</v>
      </c>
      <c r="CD13" s="511" t="s">
        <v>8570</v>
      </c>
      <c r="CE13" s="518" t="s">
        <v>8581</v>
      </c>
      <c r="CF13" s="518" t="s">
        <v>8582</v>
      </c>
      <c r="CG13" s="518" t="s">
        <v>8583</v>
      </c>
      <c r="CH13" s="518" t="s">
        <v>8584</v>
      </c>
      <c r="CI13" s="518" t="s">
        <v>8585</v>
      </c>
      <c r="CJ13" s="518" t="s">
        <v>8586</v>
      </c>
      <c r="CK13" s="518" t="s">
        <v>8587</v>
      </c>
      <c r="CL13" s="518" t="s">
        <v>8588</v>
      </c>
      <c r="CM13" s="518" t="s">
        <v>8589</v>
      </c>
      <c r="CN13" s="518" t="s">
        <v>102</v>
      </c>
      <c r="CO13" s="518" t="s">
        <v>102</v>
      </c>
      <c r="CP13" s="518" t="s">
        <v>102</v>
      </c>
      <c r="CQ13" s="518" t="s">
        <v>102</v>
      </c>
      <c r="CR13" s="518" t="s">
        <v>102</v>
      </c>
      <c r="CS13" s="518" t="s">
        <v>102</v>
      </c>
      <c r="CT13" s="518" t="s">
        <v>102</v>
      </c>
      <c r="CU13" s="518" t="s">
        <v>102</v>
      </c>
      <c r="CV13" s="518" t="s">
        <v>102</v>
      </c>
      <c r="CW13" s="518" t="s">
        <v>102</v>
      </c>
      <c r="CX13" s="518" t="s">
        <v>102</v>
      </c>
      <c r="CY13" s="518" t="s">
        <v>102</v>
      </c>
      <c r="CZ13" s="518" t="s">
        <v>102</v>
      </c>
      <c r="DA13" s="518" t="s">
        <v>102</v>
      </c>
      <c r="DB13" s="518" t="s">
        <v>102</v>
      </c>
      <c r="DC13" s="518" t="s">
        <v>102</v>
      </c>
      <c r="DD13" s="518" t="s">
        <v>102</v>
      </c>
      <c r="DE13" s="518" t="s">
        <v>102</v>
      </c>
      <c r="DF13" s="518" t="s">
        <v>102</v>
      </c>
      <c r="DG13" s="518" t="s">
        <v>102</v>
      </c>
      <c r="DH13" s="518" t="s">
        <v>102</v>
      </c>
      <c r="DI13" s="518" t="s">
        <v>102</v>
      </c>
      <c r="DJ13" s="518" t="s">
        <v>102</v>
      </c>
      <c r="DK13" s="518" t="s">
        <v>102</v>
      </c>
      <c r="DL13" s="518" t="s">
        <v>102</v>
      </c>
      <c r="DM13" s="518" t="s">
        <v>102</v>
      </c>
      <c r="DN13" s="518" t="s">
        <v>102</v>
      </c>
      <c r="DO13" s="518" t="s">
        <v>102</v>
      </c>
      <c r="DP13" s="518" t="s">
        <v>102</v>
      </c>
      <c r="DQ13" s="518" t="s">
        <v>102</v>
      </c>
      <c r="DR13" s="518" t="s">
        <v>102</v>
      </c>
      <c r="DS13" s="518" t="s">
        <v>102</v>
      </c>
      <c r="DT13" s="518" t="s">
        <v>102</v>
      </c>
      <c r="DU13" s="518" t="s">
        <v>102</v>
      </c>
      <c r="DV13" s="518" t="s">
        <v>102</v>
      </c>
      <c r="DW13" s="518" t="s">
        <v>102</v>
      </c>
      <c r="DX13" s="518" t="s">
        <v>102</v>
      </c>
      <c r="DY13" s="518" t="s">
        <v>102</v>
      </c>
      <c r="DZ13" s="518" t="s">
        <v>102</v>
      </c>
      <c r="EA13" s="518" t="s">
        <v>102</v>
      </c>
      <c r="EB13" s="518" t="s">
        <v>102</v>
      </c>
      <c r="EC13" s="518" t="s">
        <v>102</v>
      </c>
      <c r="ED13" s="518" t="s">
        <v>102</v>
      </c>
      <c r="EE13" s="518" t="s">
        <v>102</v>
      </c>
      <c r="EF13" s="518" t="s">
        <v>102</v>
      </c>
      <c r="EG13" s="518" t="s">
        <v>102</v>
      </c>
      <c r="EH13" s="518" t="s">
        <v>102</v>
      </c>
      <c r="EI13" s="518" t="s">
        <v>102</v>
      </c>
      <c r="EJ13" s="518" t="s">
        <v>102</v>
      </c>
      <c r="EK13" s="518" t="s">
        <v>102</v>
      </c>
      <c r="EL13" s="518" t="s">
        <v>102</v>
      </c>
      <c r="EM13" s="518" t="s">
        <v>102</v>
      </c>
      <c r="EN13" s="518" t="s">
        <v>102</v>
      </c>
      <c r="EO13" s="518" t="s">
        <v>102</v>
      </c>
      <c r="EP13" s="518" t="s">
        <v>102</v>
      </c>
      <c r="EQ13" s="518" t="s">
        <v>102</v>
      </c>
      <c r="ER13" s="518" t="s">
        <v>102</v>
      </c>
      <c r="ES13" s="518" t="s">
        <v>102</v>
      </c>
      <c r="ET13" s="518" t="s">
        <v>102</v>
      </c>
      <c r="EU13" s="518" t="s">
        <v>102</v>
      </c>
      <c r="EV13" s="518" t="s">
        <v>102</v>
      </c>
      <c r="EW13" s="518" t="s">
        <v>102</v>
      </c>
      <c r="EX13" s="518" t="s">
        <v>102</v>
      </c>
      <c r="EY13" s="518" t="s">
        <v>102</v>
      </c>
      <c r="EZ13" s="518" t="s">
        <v>102</v>
      </c>
      <c r="FA13" s="518" t="s">
        <v>102</v>
      </c>
      <c r="FB13" s="518" t="s">
        <v>102</v>
      </c>
      <c r="FC13" s="518" t="s">
        <v>102</v>
      </c>
      <c r="FD13" s="518" t="s">
        <v>102</v>
      </c>
      <c r="FE13" s="518" t="s">
        <v>102</v>
      </c>
      <c r="FF13" s="518" t="s">
        <v>102</v>
      </c>
      <c r="FG13" s="518" t="s">
        <v>102</v>
      </c>
      <c r="FH13" s="518" t="s">
        <v>102</v>
      </c>
      <c r="FI13" s="518" t="s">
        <v>102</v>
      </c>
      <c r="FJ13" s="518" t="s">
        <v>102</v>
      </c>
      <c r="FK13" s="518" t="s">
        <v>102</v>
      </c>
      <c r="FL13" s="518" t="s">
        <v>102</v>
      </c>
      <c r="FM13" s="518" t="s">
        <v>102</v>
      </c>
      <c r="FN13" s="518" t="s">
        <v>102</v>
      </c>
      <c r="FO13" s="518" t="s">
        <v>102</v>
      </c>
      <c r="FP13" s="518" t="s">
        <v>102</v>
      </c>
      <c r="FQ13" s="518" t="s">
        <v>102</v>
      </c>
      <c r="FR13" s="518" t="s">
        <v>102</v>
      </c>
      <c r="FS13" s="518" t="s">
        <v>102</v>
      </c>
      <c r="FT13" s="518" t="s">
        <v>102</v>
      </c>
      <c r="FU13" s="518" t="s">
        <v>102</v>
      </c>
      <c r="FV13" s="518" t="s">
        <v>102</v>
      </c>
      <c r="FW13" s="518" t="s">
        <v>102</v>
      </c>
      <c r="FX13" s="518" t="s">
        <v>102</v>
      </c>
      <c r="FY13" s="518" t="s">
        <v>102</v>
      </c>
      <c r="FZ13" s="518" t="s">
        <v>102</v>
      </c>
      <c r="GA13" s="518" t="s">
        <v>102</v>
      </c>
      <c r="GB13" s="518" t="s">
        <v>102</v>
      </c>
      <c r="GC13" s="518" t="s">
        <v>102</v>
      </c>
      <c r="GD13" s="518" t="s">
        <v>102</v>
      </c>
      <c r="GE13" s="518" t="s">
        <v>102</v>
      </c>
      <c r="GF13" s="518" t="s">
        <v>102</v>
      </c>
      <c r="GG13" s="518" t="s">
        <v>102</v>
      </c>
      <c r="GH13" s="518" t="s">
        <v>102</v>
      </c>
      <c r="GI13" s="518" t="s">
        <v>102</v>
      </c>
      <c r="GJ13" s="518" t="s">
        <v>102</v>
      </c>
      <c r="GK13" s="518" t="s">
        <v>102</v>
      </c>
      <c r="GL13" s="518" t="s">
        <v>102</v>
      </c>
      <c r="GM13" s="518" t="s">
        <v>102</v>
      </c>
      <c r="GN13" s="518" t="s">
        <v>102</v>
      </c>
      <c r="GO13" s="518" t="s">
        <v>102</v>
      </c>
      <c r="GP13" s="518" t="s">
        <v>102</v>
      </c>
      <c r="GQ13" s="518" t="s">
        <v>102</v>
      </c>
      <c r="GR13" s="518" t="s">
        <v>102</v>
      </c>
      <c r="GS13" s="518" t="s">
        <v>102</v>
      </c>
      <c r="GT13" s="518" t="s">
        <v>102</v>
      </c>
      <c r="GU13" s="518" t="s">
        <v>102</v>
      </c>
      <c r="GV13" s="518" t="s">
        <v>102</v>
      </c>
      <c r="GW13" s="518" t="s">
        <v>102</v>
      </c>
      <c r="GX13" s="518" t="s">
        <v>102</v>
      </c>
      <c r="GY13" s="518" t="s">
        <v>102</v>
      </c>
      <c r="GZ13" s="518" t="s">
        <v>102</v>
      </c>
      <c r="HA13" s="518" t="s">
        <v>102</v>
      </c>
      <c r="HB13" s="518" t="s">
        <v>102</v>
      </c>
      <c r="HC13" s="511" t="str">
        <f t="shared" si="0"/>
        <v>2008-800138</v>
      </c>
    </row>
    <row r="14" spans="1:211" ht="48" hidden="1" customHeight="1" x14ac:dyDescent="0.15">
      <c r="A14" s="511" t="s">
        <v>4107</v>
      </c>
      <c r="B14" s="522" t="s">
        <v>8590</v>
      </c>
      <c r="C14" s="513">
        <v>40108</v>
      </c>
      <c r="D14" s="512" t="s">
        <v>8419</v>
      </c>
      <c r="E14" s="522" t="s">
        <v>8465</v>
      </c>
      <c r="F14" s="522" t="s">
        <v>8466</v>
      </c>
      <c r="G14" s="513">
        <v>40196</v>
      </c>
      <c r="H14" s="522" t="s">
        <v>8591</v>
      </c>
      <c r="J14" s="513"/>
      <c r="K14" s="522"/>
      <c r="N14" s="513"/>
      <c r="O14" s="513"/>
      <c r="Q14" s="513"/>
      <c r="R14" s="513"/>
      <c r="S14" s="511" t="s">
        <v>8592</v>
      </c>
      <c r="T14" s="511">
        <v>2011</v>
      </c>
      <c r="U14" s="515" t="s">
        <v>8424</v>
      </c>
      <c r="V14" s="514">
        <v>4</v>
      </c>
      <c r="W14" s="514">
        <v>4</v>
      </c>
      <c r="X14" s="514">
        <v>4</v>
      </c>
      <c r="Y14" s="513">
        <v>32781</v>
      </c>
      <c r="Z14" s="512" t="s">
        <v>8551</v>
      </c>
      <c r="AA14" s="512" t="s">
        <v>8552</v>
      </c>
      <c r="AB14" s="513">
        <v>33379</v>
      </c>
      <c r="AC14" s="513">
        <v>36549</v>
      </c>
      <c r="AD14" s="512" t="s">
        <v>8553</v>
      </c>
      <c r="AE14" s="513">
        <v>35335</v>
      </c>
      <c r="AF14" s="512" t="s">
        <v>138</v>
      </c>
      <c r="AG14" s="512" t="s">
        <v>8552</v>
      </c>
      <c r="AH14" s="516">
        <v>3001591</v>
      </c>
      <c r="AI14" s="513">
        <v>36476</v>
      </c>
      <c r="AJ14" s="513" t="s">
        <v>138</v>
      </c>
      <c r="AK14" s="511" t="s">
        <v>138</v>
      </c>
      <c r="AL14" s="513" t="s">
        <v>138</v>
      </c>
      <c r="AM14" s="511" t="s">
        <v>138</v>
      </c>
      <c r="AN14" s="511" t="s">
        <v>8554</v>
      </c>
      <c r="AO14" s="511" t="s">
        <v>2656</v>
      </c>
      <c r="AP14" s="511" t="s">
        <v>8555</v>
      </c>
      <c r="AQ14" s="511" t="s">
        <v>8556</v>
      </c>
      <c r="AR14" s="511" t="s">
        <v>8557</v>
      </c>
      <c r="AS14" s="511" t="s">
        <v>138</v>
      </c>
      <c r="AT14" s="511" t="s">
        <v>138</v>
      </c>
      <c r="AU14" s="511" t="s">
        <v>138</v>
      </c>
      <c r="AV14" s="511" t="s">
        <v>8558</v>
      </c>
      <c r="AW14" s="511" t="s">
        <v>2657</v>
      </c>
      <c r="AX14" s="511" t="s">
        <v>8559</v>
      </c>
      <c r="AY14" s="511" t="s">
        <v>2658</v>
      </c>
      <c r="AZ14" s="511" t="s">
        <v>8560</v>
      </c>
      <c r="BA14" s="511" t="s">
        <v>2659</v>
      </c>
      <c r="BB14" s="511" t="s">
        <v>138</v>
      </c>
      <c r="BC14" s="512" t="s">
        <v>2654</v>
      </c>
      <c r="BD14" s="511" t="s">
        <v>2655</v>
      </c>
      <c r="BE14" s="511" t="s">
        <v>8561</v>
      </c>
      <c r="BF14" s="511" t="s">
        <v>2653</v>
      </c>
      <c r="BG14" s="511" t="s">
        <v>8562</v>
      </c>
      <c r="BH14" s="511" t="s">
        <v>8443</v>
      </c>
      <c r="BI14" s="511">
        <v>3</v>
      </c>
      <c r="BJ14" s="511">
        <v>7</v>
      </c>
      <c r="BK14" s="511" t="s">
        <v>138</v>
      </c>
      <c r="BL14" s="511" t="s">
        <v>138</v>
      </c>
      <c r="BM14" s="511" t="s">
        <v>8563</v>
      </c>
      <c r="BN14" s="511" t="s">
        <v>138</v>
      </c>
      <c r="BO14" s="511" t="s">
        <v>138</v>
      </c>
      <c r="BP14" s="513" t="s">
        <v>138</v>
      </c>
      <c r="BQ14" s="511" t="s">
        <v>138</v>
      </c>
      <c r="BR14" s="511" t="s">
        <v>8445</v>
      </c>
      <c r="BS14" s="511" t="s">
        <v>8564</v>
      </c>
      <c r="BT14" s="511" t="s">
        <v>138</v>
      </c>
      <c r="BU14" s="511" t="s">
        <v>8565</v>
      </c>
      <c r="BV14" s="511" t="s">
        <v>138</v>
      </c>
      <c r="BW14" s="511">
        <v>1</v>
      </c>
      <c r="BX14" s="511" t="s">
        <v>8566</v>
      </c>
      <c r="BY14" s="511" t="s">
        <v>138</v>
      </c>
      <c r="BZ14" s="511">
        <v>12</v>
      </c>
      <c r="CA14" s="511" t="s">
        <v>8567</v>
      </c>
      <c r="CB14" s="511" t="s">
        <v>8568</v>
      </c>
      <c r="CC14" s="511" t="s">
        <v>8569</v>
      </c>
      <c r="CD14" s="511" t="s">
        <v>8570</v>
      </c>
      <c r="CE14" s="518" t="s">
        <v>102</v>
      </c>
      <c r="CF14" s="518" t="s">
        <v>102</v>
      </c>
      <c r="CG14" s="518" t="s">
        <v>102</v>
      </c>
      <c r="CH14" s="518" t="s">
        <v>102</v>
      </c>
      <c r="CI14" s="518" t="s">
        <v>102</v>
      </c>
      <c r="CJ14" s="518" t="s">
        <v>102</v>
      </c>
      <c r="CK14" s="518" t="s">
        <v>102</v>
      </c>
      <c r="CL14" s="518" t="s">
        <v>102</v>
      </c>
      <c r="CM14" s="518" t="s">
        <v>102</v>
      </c>
      <c r="CN14" s="518" t="s">
        <v>102</v>
      </c>
      <c r="CO14" s="518" t="s">
        <v>102</v>
      </c>
      <c r="CP14" s="518" t="s">
        <v>102</v>
      </c>
      <c r="CQ14" s="518" t="s">
        <v>102</v>
      </c>
      <c r="CR14" s="518" t="s">
        <v>102</v>
      </c>
      <c r="CS14" s="518" t="s">
        <v>102</v>
      </c>
      <c r="CT14" s="518" t="s">
        <v>102</v>
      </c>
      <c r="CU14" s="518" t="s">
        <v>102</v>
      </c>
      <c r="CV14" s="518" t="s">
        <v>102</v>
      </c>
      <c r="CW14" s="518" t="s">
        <v>102</v>
      </c>
      <c r="CX14" s="518" t="s">
        <v>102</v>
      </c>
      <c r="CY14" s="518" t="s">
        <v>102</v>
      </c>
      <c r="CZ14" s="518" t="s">
        <v>102</v>
      </c>
      <c r="DA14" s="518" t="s">
        <v>102</v>
      </c>
      <c r="DB14" s="518" t="s">
        <v>102</v>
      </c>
      <c r="DC14" s="518" t="s">
        <v>102</v>
      </c>
      <c r="DD14" s="518" t="s">
        <v>102</v>
      </c>
      <c r="DE14" s="518" t="s">
        <v>102</v>
      </c>
      <c r="DF14" s="518" t="s">
        <v>102</v>
      </c>
      <c r="DG14" s="518" t="s">
        <v>102</v>
      </c>
      <c r="DH14" s="518" t="s">
        <v>102</v>
      </c>
      <c r="DI14" s="518" t="s">
        <v>102</v>
      </c>
      <c r="DJ14" s="518" t="s">
        <v>102</v>
      </c>
      <c r="DK14" s="518" t="s">
        <v>102</v>
      </c>
      <c r="DL14" s="518" t="s">
        <v>102</v>
      </c>
      <c r="DM14" s="518" t="s">
        <v>102</v>
      </c>
      <c r="DN14" s="518" t="s">
        <v>102</v>
      </c>
      <c r="DO14" s="518" t="s">
        <v>102</v>
      </c>
      <c r="DP14" s="518" t="s">
        <v>102</v>
      </c>
      <c r="DQ14" s="518" t="s">
        <v>102</v>
      </c>
      <c r="DR14" s="518" t="s">
        <v>102</v>
      </c>
      <c r="DS14" s="518" t="s">
        <v>102</v>
      </c>
      <c r="DT14" s="518" t="s">
        <v>102</v>
      </c>
      <c r="DU14" s="518" t="s">
        <v>102</v>
      </c>
      <c r="DV14" s="518" t="s">
        <v>102</v>
      </c>
      <c r="DW14" s="518" t="s">
        <v>102</v>
      </c>
      <c r="DX14" s="518" t="s">
        <v>102</v>
      </c>
      <c r="DY14" s="518" t="s">
        <v>102</v>
      </c>
      <c r="DZ14" s="518" t="s">
        <v>102</v>
      </c>
      <c r="EA14" s="518" t="s">
        <v>102</v>
      </c>
      <c r="EB14" s="518" t="s">
        <v>102</v>
      </c>
      <c r="EC14" s="518" t="s">
        <v>102</v>
      </c>
      <c r="ED14" s="518" t="s">
        <v>102</v>
      </c>
      <c r="EE14" s="518" t="s">
        <v>102</v>
      </c>
      <c r="EF14" s="518" t="s">
        <v>102</v>
      </c>
      <c r="EG14" s="518" t="s">
        <v>102</v>
      </c>
      <c r="EH14" s="518" t="s">
        <v>102</v>
      </c>
      <c r="EI14" s="518" t="s">
        <v>102</v>
      </c>
      <c r="EJ14" s="518" t="s">
        <v>102</v>
      </c>
      <c r="EK14" s="518" t="s">
        <v>102</v>
      </c>
      <c r="EL14" s="518" t="s">
        <v>102</v>
      </c>
      <c r="EM14" s="518" t="s">
        <v>102</v>
      </c>
      <c r="EN14" s="518" t="s">
        <v>102</v>
      </c>
      <c r="EO14" s="518" t="s">
        <v>102</v>
      </c>
      <c r="EP14" s="518" t="s">
        <v>102</v>
      </c>
      <c r="EQ14" s="518" t="s">
        <v>102</v>
      </c>
      <c r="ER14" s="518" t="s">
        <v>102</v>
      </c>
      <c r="ES14" s="518" t="s">
        <v>102</v>
      </c>
      <c r="ET14" s="518" t="s">
        <v>102</v>
      </c>
      <c r="EU14" s="518" t="s">
        <v>102</v>
      </c>
      <c r="EV14" s="518" t="s">
        <v>102</v>
      </c>
      <c r="EW14" s="518" t="s">
        <v>102</v>
      </c>
      <c r="EX14" s="518" t="s">
        <v>102</v>
      </c>
      <c r="EY14" s="518" t="s">
        <v>102</v>
      </c>
      <c r="EZ14" s="518" t="s">
        <v>102</v>
      </c>
      <c r="FA14" s="518" t="s">
        <v>102</v>
      </c>
      <c r="FB14" s="518" t="s">
        <v>102</v>
      </c>
      <c r="FC14" s="518" t="s">
        <v>102</v>
      </c>
      <c r="FD14" s="518" t="s">
        <v>102</v>
      </c>
      <c r="FE14" s="518" t="s">
        <v>102</v>
      </c>
      <c r="FF14" s="518" t="s">
        <v>102</v>
      </c>
      <c r="FG14" s="518" t="s">
        <v>102</v>
      </c>
      <c r="FH14" s="518" t="s">
        <v>102</v>
      </c>
      <c r="FI14" s="518" t="s">
        <v>102</v>
      </c>
      <c r="FJ14" s="518" t="s">
        <v>102</v>
      </c>
      <c r="FK14" s="518" t="s">
        <v>102</v>
      </c>
      <c r="FL14" s="518" t="s">
        <v>102</v>
      </c>
      <c r="FM14" s="518" t="s">
        <v>102</v>
      </c>
      <c r="FN14" s="518" t="s">
        <v>102</v>
      </c>
      <c r="FO14" s="518" t="s">
        <v>102</v>
      </c>
      <c r="FP14" s="518" t="s">
        <v>102</v>
      </c>
      <c r="FQ14" s="518" t="s">
        <v>102</v>
      </c>
      <c r="FR14" s="518" t="s">
        <v>102</v>
      </c>
      <c r="FS14" s="518" t="s">
        <v>102</v>
      </c>
      <c r="FT14" s="518" t="s">
        <v>102</v>
      </c>
      <c r="FU14" s="518" t="s">
        <v>102</v>
      </c>
      <c r="FV14" s="518" t="s">
        <v>102</v>
      </c>
      <c r="FW14" s="518" t="s">
        <v>102</v>
      </c>
      <c r="FX14" s="518" t="s">
        <v>102</v>
      </c>
      <c r="FY14" s="518" t="s">
        <v>102</v>
      </c>
      <c r="FZ14" s="518" t="s">
        <v>102</v>
      </c>
      <c r="GA14" s="518" t="s">
        <v>102</v>
      </c>
      <c r="GB14" s="518" t="s">
        <v>102</v>
      </c>
      <c r="GC14" s="518" t="s">
        <v>102</v>
      </c>
      <c r="GD14" s="518" t="s">
        <v>102</v>
      </c>
      <c r="GE14" s="518" t="s">
        <v>102</v>
      </c>
      <c r="GF14" s="518" t="s">
        <v>102</v>
      </c>
      <c r="GG14" s="518" t="s">
        <v>102</v>
      </c>
      <c r="GH14" s="518" t="s">
        <v>102</v>
      </c>
      <c r="GI14" s="518" t="s">
        <v>102</v>
      </c>
      <c r="GJ14" s="518" t="s">
        <v>102</v>
      </c>
      <c r="GK14" s="518" t="s">
        <v>102</v>
      </c>
      <c r="GL14" s="518" t="s">
        <v>102</v>
      </c>
      <c r="GM14" s="518" t="s">
        <v>102</v>
      </c>
      <c r="GN14" s="518" t="s">
        <v>102</v>
      </c>
      <c r="GO14" s="518" t="s">
        <v>102</v>
      </c>
      <c r="GP14" s="518" t="s">
        <v>102</v>
      </c>
      <c r="GQ14" s="518" t="s">
        <v>102</v>
      </c>
      <c r="GR14" s="518" t="s">
        <v>102</v>
      </c>
      <c r="GS14" s="518" t="s">
        <v>102</v>
      </c>
      <c r="GT14" s="518" t="s">
        <v>102</v>
      </c>
      <c r="GU14" s="518" t="s">
        <v>102</v>
      </c>
      <c r="GV14" s="518" t="s">
        <v>102</v>
      </c>
      <c r="GW14" s="518" t="s">
        <v>102</v>
      </c>
      <c r="GX14" s="518" t="s">
        <v>102</v>
      </c>
      <c r="GY14" s="518" t="s">
        <v>102</v>
      </c>
      <c r="GZ14" s="518" t="s">
        <v>102</v>
      </c>
      <c r="HA14" s="518" t="s">
        <v>102</v>
      </c>
      <c r="HB14" s="518" t="s">
        <v>102</v>
      </c>
      <c r="HC14" s="511" t="str">
        <f t="shared" si="0"/>
        <v>2009-390128</v>
      </c>
    </row>
    <row r="15" spans="1:211" ht="48" hidden="1" customHeight="1" x14ac:dyDescent="0.15">
      <c r="A15" s="511" t="s">
        <v>4111</v>
      </c>
      <c r="B15" s="522" t="s">
        <v>8593</v>
      </c>
      <c r="C15" s="513">
        <v>40197</v>
      </c>
      <c r="D15" s="512" t="s">
        <v>8419</v>
      </c>
      <c r="E15" s="522" t="s">
        <v>8452</v>
      </c>
      <c r="F15" s="522" t="s">
        <v>8421</v>
      </c>
      <c r="G15" s="513">
        <v>40799</v>
      </c>
      <c r="H15" s="522" t="s">
        <v>8594</v>
      </c>
      <c r="I15" s="512" t="s">
        <v>8500</v>
      </c>
      <c r="J15" s="513">
        <v>40364</v>
      </c>
      <c r="K15" s="522" t="s">
        <v>8595</v>
      </c>
      <c r="L15" s="512" t="s">
        <v>8596</v>
      </c>
      <c r="M15" s="512" t="s">
        <v>8597</v>
      </c>
      <c r="N15" s="513">
        <v>40392</v>
      </c>
      <c r="O15" s="513">
        <v>40637</v>
      </c>
      <c r="P15" s="512" t="s">
        <v>8458</v>
      </c>
      <c r="Q15" s="513">
        <v>40626</v>
      </c>
      <c r="R15" s="513" t="s">
        <v>8598</v>
      </c>
      <c r="S15" s="511" t="s">
        <v>8599</v>
      </c>
      <c r="T15" s="511">
        <v>2011</v>
      </c>
      <c r="U15" s="515" t="s">
        <v>8424</v>
      </c>
      <c r="V15" s="514">
        <v>5</v>
      </c>
      <c r="W15" s="514">
        <v>2</v>
      </c>
      <c r="X15" s="514">
        <v>1</v>
      </c>
      <c r="Y15" s="513">
        <v>33128</v>
      </c>
      <c r="Z15" s="512" t="s">
        <v>8600</v>
      </c>
      <c r="AA15" s="520" t="s">
        <v>8601</v>
      </c>
      <c r="AB15" s="513">
        <v>33715</v>
      </c>
      <c r="AC15" s="513">
        <v>34801</v>
      </c>
      <c r="AD15" s="512" t="s">
        <v>8602</v>
      </c>
      <c r="AE15" s="513">
        <v>33764</v>
      </c>
      <c r="AF15" s="512" t="s">
        <v>138</v>
      </c>
      <c r="AG15" s="1123" t="s">
        <v>23248</v>
      </c>
      <c r="AH15" s="521">
        <v>2008978</v>
      </c>
      <c r="AI15" s="513">
        <v>35075</v>
      </c>
      <c r="AJ15" s="513" t="s">
        <v>138</v>
      </c>
      <c r="AK15" s="511" t="s">
        <v>138</v>
      </c>
      <c r="AL15" s="513" t="s">
        <v>138</v>
      </c>
      <c r="AM15" s="511" t="s">
        <v>138</v>
      </c>
      <c r="AN15" s="511" t="s">
        <v>8604</v>
      </c>
      <c r="AO15" s="511" t="s">
        <v>2692</v>
      </c>
      <c r="AP15" s="511" t="s">
        <v>8605</v>
      </c>
      <c r="AQ15" s="511" t="s">
        <v>8606</v>
      </c>
      <c r="AR15" s="511" t="s">
        <v>8607</v>
      </c>
      <c r="AS15" s="511" t="s">
        <v>138</v>
      </c>
      <c r="AT15" s="511" t="s">
        <v>138</v>
      </c>
      <c r="AU15" s="511" t="s">
        <v>138</v>
      </c>
      <c r="AV15" s="511" t="s">
        <v>8608</v>
      </c>
      <c r="AW15" s="511" t="s">
        <v>2693</v>
      </c>
      <c r="AX15" s="511" t="s">
        <v>8609</v>
      </c>
      <c r="AY15" s="511" t="s">
        <v>2694</v>
      </c>
      <c r="AZ15" s="511" t="s">
        <v>8610</v>
      </c>
      <c r="BA15" s="511" t="s">
        <v>138</v>
      </c>
      <c r="BB15" s="511" t="s">
        <v>138</v>
      </c>
      <c r="BC15" s="512" t="s">
        <v>2690</v>
      </c>
      <c r="BD15" s="511" t="s">
        <v>2691</v>
      </c>
      <c r="BE15" s="511" t="s">
        <v>8611</v>
      </c>
      <c r="BF15" s="511" t="s">
        <v>2689</v>
      </c>
      <c r="BG15" s="511" t="s">
        <v>8612</v>
      </c>
      <c r="BH15" s="511" t="s">
        <v>8443</v>
      </c>
      <c r="BI15" s="511">
        <v>9</v>
      </c>
      <c r="BJ15" s="511">
        <v>13</v>
      </c>
      <c r="BK15" s="511" t="s">
        <v>138</v>
      </c>
      <c r="BL15" s="511" t="s">
        <v>138</v>
      </c>
      <c r="BM15" s="511" t="s">
        <v>8613</v>
      </c>
      <c r="BN15" s="511" t="s">
        <v>138</v>
      </c>
      <c r="BO15" s="511" t="s">
        <v>138</v>
      </c>
      <c r="BP15" s="513" t="s">
        <v>138</v>
      </c>
      <c r="BQ15" s="511" t="s">
        <v>138</v>
      </c>
      <c r="BR15" s="511" t="s">
        <v>8445</v>
      </c>
      <c r="BS15" s="511" t="s">
        <v>8614</v>
      </c>
      <c r="BT15" s="511" t="s">
        <v>138</v>
      </c>
      <c r="BU15" s="511" t="s">
        <v>8615</v>
      </c>
      <c r="BV15" s="511" t="s">
        <v>138</v>
      </c>
      <c r="BW15" s="511">
        <v>1</v>
      </c>
      <c r="BX15" s="511" t="s">
        <v>138</v>
      </c>
      <c r="BY15" s="511" t="s">
        <v>138</v>
      </c>
      <c r="BZ15" s="511">
        <v>5</v>
      </c>
      <c r="CA15" s="511" t="s">
        <v>8616</v>
      </c>
      <c r="CB15" s="511" t="s">
        <v>8617</v>
      </c>
      <c r="CC15" s="511" t="s">
        <v>138</v>
      </c>
      <c r="CD15" s="511" t="s">
        <v>138</v>
      </c>
      <c r="CE15" s="518" t="s">
        <v>8618</v>
      </c>
      <c r="CF15" s="518" t="s">
        <v>8619</v>
      </c>
      <c r="CG15" s="518" t="s">
        <v>8620</v>
      </c>
      <c r="CH15" s="518" t="s">
        <v>8621</v>
      </c>
      <c r="CI15" s="518" t="s">
        <v>8622</v>
      </c>
      <c r="CJ15" s="518" t="s">
        <v>102</v>
      </c>
      <c r="CK15" s="518" t="s">
        <v>102</v>
      </c>
      <c r="CL15" s="518" t="s">
        <v>102</v>
      </c>
      <c r="CM15" s="518" t="s">
        <v>102</v>
      </c>
      <c r="CN15" s="518" t="s">
        <v>102</v>
      </c>
      <c r="CO15" s="518" t="s">
        <v>102</v>
      </c>
      <c r="CP15" s="518" t="s">
        <v>102</v>
      </c>
      <c r="CQ15" s="518" t="s">
        <v>102</v>
      </c>
      <c r="CR15" s="518" t="s">
        <v>102</v>
      </c>
      <c r="CS15" s="518" t="s">
        <v>102</v>
      </c>
      <c r="CT15" s="518" t="s">
        <v>102</v>
      </c>
      <c r="CU15" s="518" t="s">
        <v>102</v>
      </c>
      <c r="CV15" s="518" t="s">
        <v>102</v>
      </c>
      <c r="CW15" s="518" t="s">
        <v>102</v>
      </c>
      <c r="CX15" s="518" t="s">
        <v>102</v>
      </c>
      <c r="CY15" s="518" t="s">
        <v>102</v>
      </c>
      <c r="CZ15" s="518" t="s">
        <v>102</v>
      </c>
      <c r="DA15" s="518" t="s">
        <v>102</v>
      </c>
      <c r="DB15" s="518" t="s">
        <v>102</v>
      </c>
      <c r="DC15" s="518" t="s">
        <v>102</v>
      </c>
      <c r="DD15" s="518" t="s">
        <v>102</v>
      </c>
      <c r="DE15" s="518" t="s">
        <v>102</v>
      </c>
      <c r="DF15" s="518" t="s">
        <v>102</v>
      </c>
      <c r="DG15" s="518" t="s">
        <v>102</v>
      </c>
      <c r="DH15" s="518" t="s">
        <v>102</v>
      </c>
      <c r="DI15" s="518" t="s">
        <v>102</v>
      </c>
      <c r="DJ15" s="518" t="s">
        <v>102</v>
      </c>
      <c r="DK15" s="518" t="s">
        <v>102</v>
      </c>
      <c r="DL15" s="518" t="s">
        <v>102</v>
      </c>
      <c r="DM15" s="518" t="s">
        <v>102</v>
      </c>
      <c r="DN15" s="518" t="s">
        <v>102</v>
      </c>
      <c r="DO15" s="518" t="s">
        <v>102</v>
      </c>
      <c r="DP15" s="518" t="s">
        <v>102</v>
      </c>
      <c r="DQ15" s="518" t="s">
        <v>102</v>
      </c>
      <c r="DR15" s="518" t="s">
        <v>102</v>
      </c>
      <c r="DS15" s="518" t="s">
        <v>102</v>
      </c>
      <c r="DT15" s="518" t="s">
        <v>102</v>
      </c>
      <c r="DU15" s="518" t="s">
        <v>102</v>
      </c>
      <c r="DV15" s="518" t="s">
        <v>102</v>
      </c>
      <c r="DW15" s="518" t="s">
        <v>102</v>
      </c>
      <c r="DX15" s="518" t="s">
        <v>102</v>
      </c>
      <c r="DY15" s="518" t="s">
        <v>102</v>
      </c>
      <c r="DZ15" s="518" t="s">
        <v>102</v>
      </c>
      <c r="EA15" s="518" t="s">
        <v>102</v>
      </c>
      <c r="EB15" s="518" t="s">
        <v>102</v>
      </c>
      <c r="EC15" s="518" t="s">
        <v>102</v>
      </c>
      <c r="ED15" s="518" t="s">
        <v>102</v>
      </c>
      <c r="EE15" s="518" t="s">
        <v>102</v>
      </c>
      <c r="EF15" s="518" t="s">
        <v>102</v>
      </c>
      <c r="EG15" s="518" t="s">
        <v>102</v>
      </c>
      <c r="EH15" s="518" t="s">
        <v>102</v>
      </c>
      <c r="EI15" s="518" t="s">
        <v>102</v>
      </c>
      <c r="EJ15" s="518" t="s">
        <v>102</v>
      </c>
      <c r="EK15" s="518" t="s">
        <v>102</v>
      </c>
      <c r="EL15" s="518" t="s">
        <v>102</v>
      </c>
      <c r="EM15" s="518" t="s">
        <v>102</v>
      </c>
      <c r="EN15" s="518" t="s">
        <v>102</v>
      </c>
      <c r="EO15" s="518" t="s">
        <v>102</v>
      </c>
      <c r="EP15" s="518" t="s">
        <v>102</v>
      </c>
      <c r="EQ15" s="518" t="s">
        <v>102</v>
      </c>
      <c r="ER15" s="518" t="s">
        <v>102</v>
      </c>
      <c r="ES15" s="518" t="s">
        <v>102</v>
      </c>
      <c r="ET15" s="518" t="s">
        <v>102</v>
      </c>
      <c r="EU15" s="518" t="s">
        <v>102</v>
      </c>
      <c r="EV15" s="518" t="s">
        <v>102</v>
      </c>
      <c r="EW15" s="518" t="s">
        <v>102</v>
      </c>
      <c r="EX15" s="518" t="s">
        <v>102</v>
      </c>
      <c r="EY15" s="518" t="s">
        <v>102</v>
      </c>
      <c r="EZ15" s="518" t="s">
        <v>102</v>
      </c>
      <c r="FA15" s="518" t="s">
        <v>102</v>
      </c>
      <c r="FB15" s="518" t="s">
        <v>102</v>
      </c>
      <c r="FC15" s="518" t="s">
        <v>102</v>
      </c>
      <c r="FD15" s="518" t="s">
        <v>102</v>
      </c>
      <c r="FE15" s="518" t="s">
        <v>102</v>
      </c>
      <c r="FF15" s="518" t="s">
        <v>102</v>
      </c>
      <c r="FG15" s="518" t="s">
        <v>102</v>
      </c>
      <c r="FH15" s="518" t="s">
        <v>102</v>
      </c>
      <c r="FI15" s="518" t="s">
        <v>102</v>
      </c>
      <c r="FJ15" s="518" t="s">
        <v>102</v>
      </c>
      <c r="FK15" s="518" t="s">
        <v>102</v>
      </c>
      <c r="FL15" s="518" t="s">
        <v>102</v>
      </c>
      <c r="FM15" s="518" t="s">
        <v>102</v>
      </c>
      <c r="FN15" s="518" t="s">
        <v>102</v>
      </c>
      <c r="FO15" s="518" t="s">
        <v>102</v>
      </c>
      <c r="FP15" s="518" t="s">
        <v>102</v>
      </c>
      <c r="FQ15" s="518" t="s">
        <v>102</v>
      </c>
      <c r="FR15" s="518" t="s">
        <v>102</v>
      </c>
      <c r="FS15" s="518" t="s">
        <v>102</v>
      </c>
      <c r="FT15" s="518" t="s">
        <v>102</v>
      </c>
      <c r="FU15" s="518" t="s">
        <v>102</v>
      </c>
      <c r="FV15" s="518" t="s">
        <v>102</v>
      </c>
      <c r="FW15" s="518" t="s">
        <v>102</v>
      </c>
      <c r="FX15" s="518" t="s">
        <v>102</v>
      </c>
      <c r="FY15" s="518" t="s">
        <v>102</v>
      </c>
      <c r="FZ15" s="518" t="s">
        <v>102</v>
      </c>
      <c r="GA15" s="518" t="s">
        <v>102</v>
      </c>
      <c r="GB15" s="518" t="s">
        <v>102</v>
      </c>
      <c r="GC15" s="518" t="s">
        <v>102</v>
      </c>
      <c r="GD15" s="518" t="s">
        <v>102</v>
      </c>
      <c r="GE15" s="518" t="s">
        <v>102</v>
      </c>
      <c r="GF15" s="518" t="s">
        <v>102</v>
      </c>
      <c r="GG15" s="518" t="s">
        <v>102</v>
      </c>
      <c r="GH15" s="518" t="s">
        <v>102</v>
      </c>
      <c r="GI15" s="518" t="s">
        <v>102</v>
      </c>
      <c r="GJ15" s="518" t="s">
        <v>102</v>
      </c>
      <c r="GK15" s="518" t="s">
        <v>102</v>
      </c>
      <c r="GL15" s="518" t="s">
        <v>102</v>
      </c>
      <c r="GM15" s="518" t="s">
        <v>102</v>
      </c>
      <c r="GN15" s="518" t="s">
        <v>102</v>
      </c>
      <c r="GO15" s="518" t="s">
        <v>102</v>
      </c>
      <c r="GP15" s="518" t="s">
        <v>102</v>
      </c>
      <c r="GQ15" s="518" t="s">
        <v>102</v>
      </c>
      <c r="GR15" s="518" t="s">
        <v>102</v>
      </c>
      <c r="GS15" s="518" t="s">
        <v>102</v>
      </c>
      <c r="GT15" s="518" t="s">
        <v>102</v>
      </c>
      <c r="GU15" s="518" t="s">
        <v>102</v>
      </c>
      <c r="GV15" s="518" t="s">
        <v>102</v>
      </c>
      <c r="GW15" s="518" t="s">
        <v>102</v>
      </c>
      <c r="GX15" s="518" t="s">
        <v>102</v>
      </c>
      <c r="GY15" s="518" t="s">
        <v>102</v>
      </c>
      <c r="GZ15" s="518" t="s">
        <v>102</v>
      </c>
      <c r="HA15" s="518" t="s">
        <v>102</v>
      </c>
      <c r="HB15" s="518" t="s">
        <v>102</v>
      </c>
      <c r="HC15" s="511" t="str">
        <f t="shared" si="0"/>
        <v>2010-800012</v>
      </c>
    </row>
    <row r="16" spans="1:211" ht="48" hidden="1" customHeight="1" x14ac:dyDescent="0.15">
      <c r="A16" s="511" t="s">
        <v>4111</v>
      </c>
      <c r="B16" s="522" t="s">
        <v>8623</v>
      </c>
      <c r="C16" s="513">
        <v>40471</v>
      </c>
      <c r="D16" s="512" t="s">
        <v>8419</v>
      </c>
      <c r="E16" s="522" t="s">
        <v>8465</v>
      </c>
      <c r="F16" s="522" t="s">
        <v>8493</v>
      </c>
      <c r="G16" s="513">
        <v>40889</v>
      </c>
      <c r="H16" s="522" t="s">
        <v>2691</v>
      </c>
      <c r="I16" s="512" t="s">
        <v>8495</v>
      </c>
      <c r="J16" s="513">
        <v>40576</v>
      </c>
      <c r="K16" s="522" t="s">
        <v>8624</v>
      </c>
      <c r="N16" s="513">
        <v>40606</v>
      </c>
      <c r="O16" s="513"/>
      <c r="P16" s="512" t="s">
        <v>8625</v>
      </c>
      <c r="Q16" s="513">
        <v>40871</v>
      </c>
      <c r="R16" s="513"/>
      <c r="S16" s="511" t="s">
        <v>8626</v>
      </c>
      <c r="T16" s="511">
        <v>2011</v>
      </c>
      <c r="U16" s="515" t="s">
        <v>8424</v>
      </c>
      <c r="V16" s="514">
        <v>5</v>
      </c>
      <c r="W16" s="514">
        <v>2</v>
      </c>
      <c r="X16" s="514">
        <v>2</v>
      </c>
      <c r="Y16" s="513">
        <v>33128</v>
      </c>
      <c r="Z16" s="512" t="s">
        <v>8600</v>
      </c>
      <c r="AA16" s="512" t="s">
        <v>8627</v>
      </c>
      <c r="AB16" s="513">
        <v>33715</v>
      </c>
      <c r="AC16" s="513">
        <v>34801</v>
      </c>
      <c r="AD16" s="512" t="s">
        <v>8602</v>
      </c>
      <c r="AE16" s="513">
        <v>33764</v>
      </c>
      <c r="AF16" s="512" t="s">
        <v>138</v>
      </c>
      <c r="AG16" s="512" t="s">
        <v>8603</v>
      </c>
      <c r="AH16" s="521">
        <v>2008978</v>
      </c>
      <c r="AI16" s="513">
        <v>35075</v>
      </c>
      <c r="AJ16" s="513" t="s">
        <v>138</v>
      </c>
      <c r="AK16" s="511" t="s">
        <v>138</v>
      </c>
      <c r="AL16" s="513" t="s">
        <v>138</v>
      </c>
      <c r="AM16" s="511" t="s">
        <v>138</v>
      </c>
      <c r="AN16" s="511" t="s">
        <v>8604</v>
      </c>
      <c r="AO16" s="511" t="s">
        <v>2692</v>
      </c>
      <c r="AP16" s="511" t="s">
        <v>8605</v>
      </c>
      <c r="AQ16" s="511" t="s">
        <v>8606</v>
      </c>
      <c r="AR16" s="511" t="s">
        <v>8607</v>
      </c>
      <c r="AS16" s="511" t="s">
        <v>138</v>
      </c>
      <c r="AT16" s="511" t="s">
        <v>138</v>
      </c>
      <c r="AU16" s="511" t="s">
        <v>138</v>
      </c>
      <c r="AV16" s="511" t="s">
        <v>8608</v>
      </c>
      <c r="AW16" s="511" t="s">
        <v>2693</v>
      </c>
      <c r="AX16" s="511" t="s">
        <v>8609</v>
      </c>
      <c r="AY16" s="511" t="s">
        <v>2694</v>
      </c>
      <c r="AZ16" s="511" t="s">
        <v>8610</v>
      </c>
      <c r="BA16" s="511" t="s">
        <v>138</v>
      </c>
      <c r="BB16" s="511" t="s">
        <v>138</v>
      </c>
      <c r="BC16" s="512" t="s">
        <v>2690</v>
      </c>
      <c r="BD16" s="511" t="s">
        <v>2691</v>
      </c>
      <c r="BE16" s="511" t="s">
        <v>8611</v>
      </c>
      <c r="BF16" s="511" t="s">
        <v>2689</v>
      </c>
      <c r="BG16" s="511" t="s">
        <v>8612</v>
      </c>
      <c r="BH16" s="511" t="s">
        <v>8443</v>
      </c>
      <c r="BI16" s="511">
        <v>9</v>
      </c>
      <c r="BJ16" s="511">
        <v>13</v>
      </c>
      <c r="BK16" s="511" t="s">
        <v>138</v>
      </c>
      <c r="BL16" s="511" t="s">
        <v>138</v>
      </c>
      <c r="BM16" s="511" t="s">
        <v>8613</v>
      </c>
      <c r="BN16" s="511" t="s">
        <v>138</v>
      </c>
      <c r="BO16" s="511" t="s">
        <v>138</v>
      </c>
      <c r="BP16" s="513" t="s">
        <v>138</v>
      </c>
      <c r="BQ16" s="511" t="s">
        <v>138</v>
      </c>
      <c r="BR16" s="511" t="s">
        <v>8445</v>
      </c>
      <c r="BS16" s="511" t="s">
        <v>8614</v>
      </c>
      <c r="BT16" s="511" t="s">
        <v>138</v>
      </c>
      <c r="BU16" s="511" t="s">
        <v>8615</v>
      </c>
      <c r="BV16" s="511" t="s">
        <v>138</v>
      </c>
      <c r="BW16" s="511">
        <v>1</v>
      </c>
      <c r="BX16" s="511" t="s">
        <v>138</v>
      </c>
      <c r="BY16" s="511" t="s">
        <v>138</v>
      </c>
      <c r="BZ16" s="511">
        <v>5</v>
      </c>
      <c r="CA16" s="511" t="s">
        <v>8616</v>
      </c>
      <c r="CB16" s="511" t="s">
        <v>8617</v>
      </c>
      <c r="CC16" s="511" t="s">
        <v>138</v>
      </c>
      <c r="CD16" s="511" t="s">
        <v>138</v>
      </c>
      <c r="CE16" s="518" t="s">
        <v>102</v>
      </c>
      <c r="CF16" s="518" t="s">
        <v>102</v>
      </c>
      <c r="CG16" s="518" t="s">
        <v>102</v>
      </c>
      <c r="CH16" s="518" t="s">
        <v>102</v>
      </c>
      <c r="CI16" s="518" t="s">
        <v>102</v>
      </c>
      <c r="CJ16" s="518" t="s">
        <v>102</v>
      </c>
      <c r="CK16" s="518" t="s">
        <v>102</v>
      </c>
      <c r="CL16" s="518" t="s">
        <v>102</v>
      </c>
      <c r="CM16" s="518" t="s">
        <v>102</v>
      </c>
      <c r="CN16" s="518" t="s">
        <v>102</v>
      </c>
      <c r="CO16" s="518" t="s">
        <v>102</v>
      </c>
      <c r="CP16" s="518" t="s">
        <v>102</v>
      </c>
      <c r="CQ16" s="518" t="s">
        <v>102</v>
      </c>
      <c r="CR16" s="518" t="s">
        <v>102</v>
      </c>
      <c r="CS16" s="518" t="s">
        <v>102</v>
      </c>
      <c r="CT16" s="518" t="s">
        <v>102</v>
      </c>
      <c r="CU16" s="518" t="s">
        <v>102</v>
      </c>
      <c r="CV16" s="518" t="s">
        <v>102</v>
      </c>
      <c r="CW16" s="518" t="s">
        <v>102</v>
      </c>
      <c r="CX16" s="518" t="s">
        <v>102</v>
      </c>
      <c r="CY16" s="518" t="s">
        <v>102</v>
      </c>
      <c r="CZ16" s="518" t="s">
        <v>102</v>
      </c>
      <c r="DA16" s="518" t="s">
        <v>102</v>
      </c>
      <c r="DB16" s="518" t="s">
        <v>102</v>
      </c>
      <c r="DC16" s="518" t="s">
        <v>102</v>
      </c>
      <c r="DD16" s="518" t="s">
        <v>102</v>
      </c>
      <c r="DE16" s="518" t="s">
        <v>102</v>
      </c>
      <c r="DF16" s="518" t="s">
        <v>102</v>
      </c>
      <c r="DG16" s="518" t="s">
        <v>102</v>
      </c>
      <c r="DH16" s="518" t="s">
        <v>102</v>
      </c>
      <c r="DI16" s="518" t="s">
        <v>102</v>
      </c>
      <c r="DJ16" s="518" t="s">
        <v>102</v>
      </c>
      <c r="DK16" s="518" t="s">
        <v>102</v>
      </c>
      <c r="DL16" s="518" t="s">
        <v>102</v>
      </c>
      <c r="DM16" s="518" t="s">
        <v>102</v>
      </c>
      <c r="DN16" s="518" t="s">
        <v>102</v>
      </c>
      <c r="DO16" s="518" t="s">
        <v>102</v>
      </c>
      <c r="DP16" s="518" t="s">
        <v>102</v>
      </c>
      <c r="DQ16" s="518" t="s">
        <v>102</v>
      </c>
      <c r="DR16" s="518" t="s">
        <v>102</v>
      </c>
      <c r="DS16" s="518" t="s">
        <v>102</v>
      </c>
      <c r="DT16" s="518" t="s">
        <v>102</v>
      </c>
      <c r="DU16" s="518" t="s">
        <v>102</v>
      </c>
      <c r="DV16" s="518" t="s">
        <v>102</v>
      </c>
      <c r="DW16" s="518" t="s">
        <v>102</v>
      </c>
      <c r="DX16" s="518" t="s">
        <v>102</v>
      </c>
      <c r="DY16" s="518" t="s">
        <v>102</v>
      </c>
      <c r="DZ16" s="518" t="s">
        <v>102</v>
      </c>
      <c r="EA16" s="518" t="s">
        <v>102</v>
      </c>
      <c r="EB16" s="518" t="s">
        <v>102</v>
      </c>
      <c r="EC16" s="518" t="s">
        <v>102</v>
      </c>
      <c r="ED16" s="518" t="s">
        <v>102</v>
      </c>
      <c r="EE16" s="518" t="s">
        <v>102</v>
      </c>
      <c r="EF16" s="518" t="s">
        <v>102</v>
      </c>
      <c r="EG16" s="518" t="s">
        <v>102</v>
      </c>
      <c r="EH16" s="518" t="s">
        <v>102</v>
      </c>
      <c r="EI16" s="518" t="s">
        <v>102</v>
      </c>
      <c r="EJ16" s="518" t="s">
        <v>102</v>
      </c>
      <c r="EK16" s="518" t="s">
        <v>102</v>
      </c>
      <c r="EL16" s="518" t="s">
        <v>102</v>
      </c>
      <c r="EM16" s="518" t="s">
        <v>102</v>
      </c>
      <c r="EN16" s="518" t="s">
        <v>102</v>
      </c>
      <c r="EO16" s="518" t="s">
        <v>102</v>
      </c>
      <c r="EP16" s="518" t="s">
        <v>102</v>
      </c>
      <c r="EQ16" s="518" t="s">
        <v>102</v>
      </c>
      <c r="ER16" s="518" t="s">
        <v>102</v>
      </c>
      <c r="ES16" s="518" t="s">
        <v>102</v>
      </c>
      <c r="ET16" s="518" t="s">
        <v>102</v>
      </c>
      <c r="EU16" s="518" t="s">
        <v>102</v>
      </c>
      <c r="EV16" s="518" t="s">
        <v>102</v>
      </c>
      <c r="EW16" s="518" t="s">
        <v>102</v>
      </c>
      <c r="EX16" s="518" t="s">
        <v>102</v>
      </c>
      <c r="EY16" s="518" t="s">
        <v>102</v>
      </c>
      <c r="EZ16" s="518" t="s">
        <v>102</v>
      </c>
      <c r="FA16" s="518" t="s">
        <v>102</v>
      </c>
      <c r="FB16" s="518" t="s">
        <v>102</v>
      </c>
      <c r="FC16" s="518" t="s">
        <v>102</v>
      </c>
      <c r="FD16" s="518" t="s">
        <v>102</v>
      </c>
      <c r="FE16" s="518" t="s">
        <v>102</v>
      </c>
      <c r="FF16" s="518" t="s">
        <v>102</v>
      </c>
      <c r="FG16" s="518" t="s">
        <v>102</v>
      </c>
      <c r="FH16" s="518" t="s">
        <v>102</v>
      </c>
      <c r="FI16" s="518" t="s">
        <v>102</v>
      </c>
      <c r="FJ16" s="518" t="s">
        <v>102</v>
      </c>
      <c r="FK16" s="518" t="s">
        <v>102</v>
      </c>
      <c r="FL16" s="518" t="s">
        <v>102</v>
      </c>
      <c r="FM16" s="518" t="s">
        <v>102</v>
      </c>
      <c r="FN16" s="518" t="s">
        <v>102</v>
      </c>
      <c r="FO16" s="518" t="s">
        <v>102</v>
      </c>
      <c r="FP16" s="518" t="s">
        <v>102</v>
      </c>
      <c r="FQ16" s="518" t="s">
        <v>102</v>
      </c>
      <c r="FR16" s="518" t="s">
        <v>102</v>
      </c>
      <c r="FS16" s="518" t="s">
        <v>102</v>
      </c>
      <c r="FT16" s="518" t="s">
        <v>102</v>
      </c>
      <c r="FU16" s="518" t="s">
        <v>102</v>
      </c>
      <c r="FV16" s="518" t="s">
        <v>102</v>
      </c>
      <c r="FW16" s="518" t="s">
        <v>102</v>
      </c>
      <c r="FX16" s="518" t="s">
        <v>102</v>
      </c>
      <c r="FY16" s="518" t="s">
        <v>102</v>
      </c>
      <c r="FZ16" s="518" t="s">
        <v>102</v>
      </c>
      <c r="GA16" s="518" t="s">
        <v>102</v>
      </c>
      <c r="GB16" s="518" t="s">
        <v>102</v>
      </c>
      <c r="GC16" s="518" t="s">
        <v>102</v>
      </c>
      <c r="GD16" s="518" t="s">
        <v>102</v>
      </c>
      <c r="GE16" s="518" t="s">
        <v>102</v>
      </c>
      <c r="GF16" s="518" t="s">
        <v>102</v>
      </c>
      <c r="GG16" s="518" t="s">
        <v>102</v>
      </c>
      <c r="GH16" s="518" t="s">
        <v>102</v>
      </c>
      <c r="GI16" s="518" t="s">
        <v>102</v>
      </c>
      <c r="GJ16" s="518" t="s">
        <v>102</v>
      </c>
      <c r="GK16" s="518" t="s">
        <v>102</v>
      </c>
      <c r="GL16" s="518" t="s">
        <v>102</v>
      </c>
      <c r="GM16" s="518" t="s">
        <v>102</v>
      </c>
      <c r="GN16" s="518" t="s">
        <v>102</v>
      </c>
      <c r="GO16" s="518" t="s">
        <v>102</v>
      </c>
      <c r="GP16" s="518" t="s">
        <v>102</v>
      </c>
      <c r="GQ16" s="518" t="s">
        <v>102</v>
      </c>
      <c r="GR16" s="518" t="s">
        <v>102</v>
      </c>
      <c r="GS16" s="518" t="s">
        <v>102</v>
      </c>
      <c r="GT16" s="518" t="s">
        <v>102</v>
      </c>
      <c r="GU16" s="518" t="s">
        <v>102</v>
      </c>
      <c r="GV16" s="518" t="s">
        <v>102</v>
      </c>
      <c r="GW16" s="518" t="s">
        <v>102</v>
      </c>
      <c r="GX16" s="518" t="s">
        <v>102</v>
      </c>
      <c r="GY16" s="518" t="s">
        <v>102</v>
      </c>
      <c r="GZ16" s="518" t="s">
        <v>102</v>
      </c>
      <c r="HA16" s="518" t="s">
        <v>102</v>
      </c>
      <c r="HB16" s="518" t="s">
        <v>102</v>
      </c>
      <c r="HC16" s="511" t="str">
        <f t="shared" si="0"/>
        <v>2010-390107</v>
      </c>
    </row>
    <row r="17" spans="1:211" ht="48" hidden="1" customHeight="1" x14ac:dyDescent="0.15">
      <c r="A17" s="511" t="s">
        <v>4112</v>
      </c>
      <c r="B17" s="512" t="s">
        <v>8628</v>
      </c>
      <c r="C17" s="513">
        <v>39692</v>
      </c>
      <c r="D17" s="512" t="s">
        <v>8419</v>
      </c>
      <c r="E17" s="512" t="s">
        <v>8498</v>
      </c>
      <c r="F17" s="512" t="s">
        <v>8421</v>
      </c>
      <c r="G17" s="513">
        <v>40305</v>
      </c>
      <c r="H17" s="512" t="s">
        <v>8629</v>
      </c>
      <c r="I17" s="512" t="s">
        <v>8500</v>
      </c>
      <c r="J17" s="513">
        <v>39888</v>
      </c>
      <c r="K17" s="512" t="s">
        <v>8630</v>
      </c>
      <c r="N17" s="513">
        <v>39927</v>
      </c>
      <c r="P17" s="512" t="s">
        <v>8625</v>
      </c>
      <c r="Q17" s="513">
        <v>40288</v>
      </c>
      <c r="S17" s="514" t="s">
        <v>8631</v>
      </c>
      <c r="T17" s="511">
        <v>2010</v>
      </c>
      <c r="U17" s="515" t="s">
        <v>8424</v>
      </c>
      <c r="V17" s="514">
        <v>6</v>
      </c>
      <c r="W17" s="514">
        <v>1</v>
      </c>
      <c r="X17" s="514">
        <v>1</v>
      </c>
      <c r="Y17" s="513">
        <v>33136</v>
      </c>
      <c r="Z17" s="512" t="s">
        <v>8632</v>
      </c>
      <c r="AA17" s="520" t="s">
        <v>8633</v>
      </c>
      <c r="AB17" s="513">
        <v>33730</v>
      </c>
      <c r="AC17" s="513">
        <v>34799</v>
      </c>
      <c r="AD17" s="512" t="s">
        <v>8634</v>
      </c>
      <c r="AE17" s="513">
        <v>33136</v>
      </c>
      <c r="AF17" s="512" t="s">
        <v>138</v>
      </c>
      <c r="AG17" s="1123" t="s">
        <v>23249</v>
      </c>
      <c r="AH17" s="521">
        <v>2012400</v>
      </c>
      <c r="AI17" s="513">
        <v>35097</v>
      </c>
      <c r="AJ17" s="513" t="s">
        <v>138</v>
      </c>
      <c r="AK17" s="511" t="s">
        <v>138</v>
      </c>
      <c r="AL17" s="513" t="s">
        <v>138</v>
      </c>
      <c r="AM17" s="511" t="s">
        <v>138</v>
      </c>
      <c r="AN17" s="511" t="s">
        <v>8636</v>
      </c>
      <c r="AO17" s="511" t="s">
        <v>8637</v>
      </c>
      <c r="AP17" s="511" t="s">
        <v>8637</v>
      </c>
      <c r="AQ17" s="511" t="s">
        <v>8638</v>
      </c>
      <c r="AR17" s="511" t="s">
        <v>8638</v>
      </c>
      <c r="AS17" s="511" t="s">
        <v>138</v>
      </c>
      <c r="AT17" s="511" t="s">
        <v>138</v>
      </c>
      <c r="AU17" s="511" t="s">
        <v>138</v>
      </c>
      <c r="AV17" s="511" t="s">
        <v>8639</v>
      </c>
      <c r="AW17" s="511" t="s">
        <v>8640</v>
      </c>
      <c r="AX17" s="511" t="s">
        <v>8640</v>
      </c>
      <c r="AY17" s="511" t="s">
        <v>8641</v>
      </c>
      <c r="AZ17" s="511" t="s">
        <v>8641</v>
      </c>
      <c r="BA17" s="511" t="s">
        <v>8642</v>
      </c>
      <c r="BB17" s="511" t="s">
        <v>138</v>
      </c>
      <c r="BC17" s="512" t="s">
        <v>8643</v>
      </c>
      <c r="BD17" s="511" t="s">
        <v>8644</v>
      </c>
      <c r="BE17" s="511" t="s">
        <v>8645</v>
      </c>
      <c r="BF17" s="511" t="s">
        <v>8646</v>
      </c>
      <c r="BG17" s="511" t="s">
        <v>8647</v>
      </c>
      <c r="BH17" s="511" t="s">
        <v>8648</v>
      </c>
      <c r="BI17" s="511">
        <v>1</v>
      </c>
      <c r="BJ17" s="511">
        <v>4</v>
      </c>
      <c r="BK17" s="511" t="s">
        <v>138</v>
      </c>
      <c r="BL17" s="511" t="s">
        <v>138</v>
      </c>
      <c r="BM17" s="511" t="s">
        <v>8649</v>
      </c>
      <c r="BN17" s="511" t="s">
        <v>138</v>
      </c>
      <c r="BO17" s="511" t="s">
        <v>138</v>
      </c>
      <c r="BP17" s="513" t="s">
        <v>138</v>
      </c>
      <c r="BQ17" s="511" t="s">
        <v>138</v>
      </c>
      <c r="BR17" s="511" t="s">
        <v>8445</v>
      </c>
      <c r="BS17" s="511" t="s">
        <v>8650</v>
      </c>
      <c r="BT17" s="511" t="s">
        <v>138</v>
      </c>
      <c r="BU17" s="511" t="s">
        <v>8628</v>
      </c>
      <c r="BV17" s="511" t="s">
        <v>138</v>
      </c>
      <c r="BW17" s="511">
        <v>1</v>
      </c>
      <c r="BX17" s="511" t="s">
        <v>8651</v>
      </c>
      <c r="BY17" s="511" t="s">
        <v>138</v>
      </c>
      <c r="BZ17" s="511">
        <v>4</v>
      </c>
      <c r="CA17" s="511" t="s">
        <v>8652</v>
      </c>
      <c r="CB17" s="511" t="s">
        <v>8653</v>
      </c>
      <c r="CC17" s="511" t="s">
        <v>8654</v>
      </c>
      <c r="CD17" s="511" t="s">
        <v>5179</v>
      </c>
      <c r="CE17" s="518" t="s">
        <v>8655</v>
      </c>
      <c r="CF17" s="518" t="s">
        <v>8656</v>
      </c>
      <c r="CG17" s="518" t="s">
        <v>8657</v>
      </c>
      <c r="CH17" s="518" t="s">
        <v>8658</v>
      </c>
      <c r="CI17" s="518" t="s">
        <v>102</v>
      </c>
      <c r="CJ17" s="518" t="s">
        <v>102</v>
      </c>
      <c r="CK17" s="518" t="s">
        <v>102</v>
      </c>
      <c r="CL17" s="518" t="s">
        <v>102</v>
      </c>
      <c r="CM17" s="518" t="s">
        <v>102</v>
      </c>
      <c r="CN17" s="518" t="s">
        <v>102</v>
      </c>
      <c r="CO17" s="518" t="s">
        <v>102</v>
      </c>
      <c r="CP17" s="518" t="s">
        <v>102</v>
      </c>
      <c r="CQ17" s="518" t="s">
        <v>102</v>
      </c>
      <c r="CR17" s="518" t="s">
        <v>102</v>
      </c>
      <c r="CS17" s="518" t="s">
        <v>102</v>
      </c>
      <c r="CT17" s="518" t="s">
        <v>102</v>
      </c>
      <c r="CU17" s="518" t="s">
        <v>102</v>
      </c>
      <c r="CV17" s="518" t="s">
        <v>102</v>
      </c>
      <c r="CW17" s="518" t="s">
        <v>102</v>
      </c>
      <c r="CX17" s="518" t="s">
        <v>102</v>
      </c>
      <c r="CY17" s="518" t="s">
        <v>102</v>
      </c>
      <c r="CZ17" s="518" t="s">
        <v>102</v>
      </c>
      <c r="DA17" s="518" t="s">
        <v>102</v>
      </c>
      <c r="DB17" s="518" t="s">
        <v>102</v>
      </c>
      <c r="DC17" s="518" t="s">
        <v>102</v>
      </c>
      <c r="DD17" s="518" t="s">
        <v>102</v>
      </c>
      <c r="DE17" s="518" t="s">
        <v>102</v>
      </c>
      <c r="DF17" s="518" t="s">
        <v>102</v>
      </c>
      <c r="DG17" s="518" t="s">
        <v>102</v>
      </c>
      <c r="DH17" s="518" t="s">
        <v>102</v>
      </c>
      <c r="DI17" s="518" t="s">
        <v>102</v>
      </c>
      <c r="DJ17" s="518" t="s">
        <v>102</v>
      </c>
      <c r="DK17" s="518" t="s">
        <v>102</v>
      </c>
      <c r="DL17" s="518" t="s">
        <v>102</v>
      </c>
      <c r="DM17" s="518" t="s">
        <v>102</v>
      </c>
      <c r="DN17" s="518" t="s">
        <v>102</v>
      </c>
      <c r="DO17" s="518" t="s">
        <v>102</v>
      </c>
      <c r="DP17" s="518" t="s">
        <v>102</v>
      </c>
      <c r="DQ17" s="518" t="s">
        <v>102</v>
      </c>
      <c r="DR17" s="518" t="s">
        <v>102</v>
      </c>
      <c r="DS17" s="518" t="s">
        <v>102</v>
      </c>
      <c r="DT17" s="518" t="s">
        <v>102</v>
      </c>
      <c r="DU17" s="518" t="s">
        <v>102</v>
      </c>
      <c r="DV17" s="518" t="s">
        <v>102</v>
      </c>
      <c r="DW17" s="518" t="s">
        <v>102</v>
      </c>
      <c r="DX17" s="518" t="s">
        <v>102</v>
      </c>
      <c r="DY17" s="518" t="s">
        <v>102</v>
      </c>
      <c r="DZ17" s="518" t="s">
        <v>102</v>
      </c>
      <c r="EA17" s="518" t="s">
        <v>102</v>
      </c>
      <c r="EB17" s="518" t="s">
        <v>102</v>
      </c>
      <c r="EC17" s="518" t="s">
        <v>102</v>
      </c>
      <c r="ED17" s="518" t="s">
        <v>102</v>
      </c>
      <c r="EE17" s="518" t="s">
        <v>102</v>
      </c>
      <c r="EF17" s="518" t="s">
        <v>102</v>
      </c>
      <c r="EG17" s="518" t="s">
        <v>102</v>
      </c>
      <c r="EH17" s="518" t="s">
        <v>102</v>
      </c>
      <c r="EI17" s="518" t="s">
        <v>102</v>
      </c>
      <c r="EJ17" s="518" t="s">
        <v>102</v>
      </c>
      <c r="EK17" s="518" t="s">
        <v>102</v>
      </c>
      <c r="EL17" s="518" t="s">
        <v>102</v>
      </c>
      <c r="EM17" s="518" t="s">
        <v>102</v>
      </c>
      <c r="EN17" s="518" t="s">
        <v>102</v>
      </c>
      <c r="EO17" s="518" t="s">
        <v>102</v>
      </c>
      <c r="EP17" s="518" t="s">
        <v>102</v>
      </c>
      <c r="EQ17" s="518" t="s">
        <v>102</v>
      </c>
      <c r="ER17" s="518" t="s">
        <v>102</v>
      </c>
      <c r="ES17" s="518" t="s">
        <v>102</v>
      </c>
      <c r="ET17" s="518" t="s">
        <v>102</v>
      </c>
      <c r="EU17" s="518" t="s">
        <v>102</v>
      </c>
      <c r="EV17" s="518" t="s">
        <v>102</v>
      </c>
      <c r="EW17" s="518" t="s">
        <v>102</v>
      </c>
      <c r="EX17" s="518" t="s">
        <v>102</v>
      </c>
      <c r="EY17" s="518" t="s">
        <v>102</v>
      </c>
      <c r="EZ17" s="518" t="s">
        <v>102</v>
      </c>
      <c r="FA17" s="518" t="s">
        <v>102</v>
      </c>
      <c r="FB17" s="518" t="s">
        <v>102</v>
      </c>
      <c r="FC17" s="518" t="s">
        <v>102</v>
      </c>
      <c r="FD17" s="518" t="s">
        <v>102</v>
      </c>
      <c r="FE17" s="518" t="s">
        <v>102</v>
      </c>
      <c r="FF17" s="518" t="s">
        <v>102</v>
      </c>
      <c r="FG17" s="518" t="s">
        <v>102</v>
      </c>
      <c r="FH17" s="518" t="s">
        <v>102</v>
      </c>
      <c r="FI17" s="518" t="s">
        <v>102</v>
      </c>
      <c r="FJ17" s="518" t="s">
        <v>102</v>
      </c>
      <c r="FK17" s="518" t="s">
        <v>102</v>
      </c>
      <c r="FL17" s="518" t="s">
        <v>102</v>
      </c>
      <c r="FM17" s="518" t="s">
        <v>102</v>
      </c>
      <c r="FN17" s="518" t="s">
        <v>102</v>
      </c>
      <c r="FO17" s="518" t="s">
        <v>102</v>
      </c>
      <c r="FP17" s="518" t="s">
        <v>102</v>
      </c>
      <c r="FQ17" s="518" t="s">
        <v>102</v>
      </c>
      <c r="FR17" s="518" t="s">
        <v>102</v>
      </c>
      <c r="FS17" s="518" t="s">
        <v>102</v>
      </c>
      <c r="FT17" s="518" t="s">
        <v>102</v>
      </c>
      <c r="FU17" s="518" t="s">
        <v>102</v>
      </c>
      <c r="FV17" s="518" t="s">
        <v>102</v>
      </c>
      <c r="FW17" s="518" t="s">
        <v>102</v>
      </c>
      <c r="FX17" s="518" t="s">
        <v>102</v>
      </c>
      <c r="FY17" s="518" t="s">
        <v>102</v>
      </c>
      <c r="FZ17" s="518" t="s">
        <v>102</v>
      </c>
      <c r="GA17" s="518" t="s">
        <v>102</v>
      </c>
      <c r="GB17" s="518" t="s">
        <v>102</v>
      </c>
      <c r="GC17" s="518" t="s">
        <v>102</v>
      </c>
      <c r="GD17" s="518" t="s">
        <v>102</v>
      </c>
      <c r="GE17" s="518" t="s">
        <v>102</v>
      </c>
      <c r="GF17" s="518" t="s">
        <v>102</v>
      </c>
      <c r="GG17" s="518" t="s">
        <v>102</v>
      </c>
      <c r="GH17" s="518" t="s">
        <v>102</v>
      </c>
      <c r="GI17" s="518" t="s">
        <v>102</v>
      </c>
      <c r="GJ17" s="518" t="s">
        <v>102</v>
      </c>
      <c r="GK17" s="518" t="s">
        <v>102</v>
      </c>
      <c r="GL17" s="518" t="s">
        <v>102</v>
      </c>
      <c r="GM17" s="518" t="s">
        <v>102</v>
      </c>
      <c r="GN17" s="518" t="s">
        <v>102</v>
      </c>
      <c r="GO17" s="518" t="s">
        <v>102</v>
      </c>
      <c r="GP17" s="518" t="s">
        <v>102</v>
      </c>
      <c r="GQ17" s="518" t="s">
        <v>102</v>
      </c>
      <c r="GR17" s="518" t="s">
        <v>102</v>
      </c>
      <c r="GS17" s="518" t="s">
        <v>102</v>
      </c>
      <c r="GT17" s="518" t="s">
        <v>102</v>
      </c>
      <c r="GU17" s="518" t="s">
        <v>102</v>
      </c>
      <c r="GV17" s="518" t="s">
        <v>102</v>
      </c>
      <c r="GW17" s="518" t="s">
        <v>102</v>
      </c>
      <c r="GX17" s="518" t="s">
        <v>102</v>
      </c>
      <c r="GY17" s="518" t="s">
        <v>102</v>
      </c>
      <c r="GZ17" s="518" t="s">
        <v>102</v>
      </c>
      <c r="HA17" s="518" t="s">
        <v>102</v>
      </c>
      <c r="HB17" s="518" t="s">
        <v>102</v>
      </c>
      <c r="HC17" s="511" t="str">
        <f t="shared" si="0"/>
        <v>2008-800166</v>
      </c>
    </row>
    <row r="18" spans="1:211" ht="48" hidden="1" customHeight="1" x14ac:dyDescent="0.15">
      <c r="A18" s="511" t="s">
        <v>4115</v>
      </c>
      <c r="B18" s="522" t="s">
        <v>8659</v>
      </c>
      <c r="C18" s="513">
        <v>39864</v>
      </c>
      <c r="D18" s="512" t="s">
        <v>8419</v>
      </c>
      <c r="E18" s="522" t="s">
        <v>8452</v>
      </c>
      <c r="F18" s="522" t="s">
        <v>8466</v>
      </c>
      <c r="G18" s="513">
        <v>40074</v>
      </c>
      <c r="H18" s="522" t="s">
        <v>8660</v>
      </c>
      <c r="J18" s="513"/>
      <c r="K18" s="522"/>
      <c r="N18" s="513"/>
      <c r="O18" s="513"/>
      <c r="Q18" s="513"/>
      <c r="R18" s="513"/>
      <c r="S18" s="511" t="s">
        <v>8661</v>
      </c>
      <c r="T18" s="511">
        <v>2011</v>
      </c>
      <c r="U18" s="515" t="s">
        <v>8424</v>
      </c>
      <c r="V18" s="514">
        <v>7</v>
      </c>
      <c r="W18" s="514">
        <v>3</v>
      </c>
      <c r="X18" s="514">
        <v>1</v>
      </c>
      <c r="Y18" s="513">
        <v>33235</v>
      </c>
      <c r="Z18" s="512" t="s">
        <v>8662</v>
      </c>
      <c r="AA18" s="512" t="s">
        <v>8663</v>
      </c>
      <c r="AB18" s="513">
        <v>33847</v>
      </c>
      <c r="AC18" s="513">
        <v>35999</v>
      </c>
      <c r="AD18" s="512" t="s">
        <v>8664</v>
      </c>
      <c r="AE18" s="513">
        <v>35011</v>
      </c>
      <c r="AF18" s="512" t="s">
        <v>138</v>
      </c>
      <c r="AG18" s="512" t="s">
        <v>8663</v>
      </c>
      <c r="AH18" s="516">
        <v>2778841</v>
      </c>
      <c r="AI18" s="513">
        <v>35923</v>
      </c>
      <c r="AJ18" s="513" t="s">
        <v>138</v>
      </c>
      <c r="AK18" s="511" t="s">
        <v>138</v>
      </c>
      <c r="AL18" s="513" t="s">
        <v>138</v>
      </c>
      <c r="AM18" s="511" t="s">
        <v>138</v>
      </c>
      <c r="AN18" s="511" t="s">
        <v>8665</v>
      </c>
      <c r="AO18" s="511" t="s">
        <v>2750</v>
      </c>
      <c r="AP18" s="511" t="s">
        <v>8666</v>
      </c>
      <c r="AQ18" s="511" t="s">
        <v>8667</v>
      </c>
      <c r="AR18" s="511" t="s">
        <v>8668</v>
      </c>
      <c r="AS18" s="511" t="s">
        <v>138</v>
      </c>
      <c r="AT18" s="511" t="s">
        <v>138</v>
      </c>
      <c r="AU18" s="511" t="s">
        <v>138</v>
      </c>
      <c r="AV18" s="511" t="s">
        <v>8669</v>
      </c>
      <c r="AW18" s="511" t="s">
        <v>2751</v>
      </c>
      <c r="AX18" s="511" t="s">
        <v>8670</v>
      </c>
      <c r="AY18" s="511" t="s">
        <v>2752</v>
      </c>
      <c r="AZ18" s="511" t="s">
        <v>8671</v>
      </c>
      <c r="BA18" s="511" t="s">
        <v>2753</v>
      </c>
      <c r="BB18" s="511">
        <v>3078</v>
      </c>
      <c r="BC18" s="512" t="s">
        <v>2748</v>
      </c>
      <c r="BD18" s="511" t="s">
        <v>2749</v>
      </c>
      <c r="BE18" s="511" t="s">
        <v>8672</v>
      </c>
      <c r="BF18" s="511" t="s">
        <v>2747</v>
      </c>
      <c r="BG18" s="511" t="s">
        <v>8673</v>
      </c>
      <c r="BH18" s="511" t="s">
        <v>8443</v>
      </c>
      <c r="BI18" s="511">
        <v>2</v>
      </c>
      <c r="BJ18" s="511">
        <v>5</v>
      </c>
      <c r="BK18" s="511" t="s">
        <v>138</v>
      </c>
      <c r="BL18" s="511" t="s">
        <v>138</v>
      </c>
      <c r="BM18" s="511" t="s">
        <v>8674</v>
      </c>
      <c r="BN18" s="511" t="s">
        <v>138</v>
      </c>
      <c r="BO18" s="511" t="s">
        <v>138</v>
      </c>
      <c r="BP18" s="513" t="s">
        <v>138</v>
      </c>
      <c r="BQ18" s="511" t="s">
        <v>138</v>
      </c>
      <c r="BR18" s="511" t="s">
        <v>8445</v>
      </c>
      <c r="BS18" s="511" t="s">
        <v>8675</v>
      </c>
      <c r="BT18" s="511" t="s">
        <v>138</v>
      </c>
      <c r="BU18" s="511" t="s">
        <v>8676</v>
      </c>
      <c r="BV18" s="511" t="s">
        <v>138</v>
      </c>
      <c r="BW18" s="511">
        <v>2</v>
      </c>
      <c r="BX18" s="511" t="s">
        <v>8677</v>
      </c>
      <c r="BY18" s="511" t="s">
        <v>138</v>
      </c>
      <c r="BZ18" s="511">
        <v>13</v>
      </c>
      <c r="CA18" s="511" t="s">
        <v>8678</v>
      </c>
      <c r="CB18" s="511" t="s">
        <v>8679</v>
      </c>
      <c r="CC18" s="511" t="s">
        <v>138</v>
      </c>
      <c r="CD18" s="511" t="s">
        <v>5188</v>
      </c>
      <c r="CE18" s="518" t="s">
        <v>8680</v>
      </c>
      <c r="CF18" s="518" t="s">
        <v>102</v>
      </c>
      <c r="CG18" s="518" t="s">
        <v>102</v>
      </c>
      <c r="CH18" s="518" t="s">
        <v>102</v>
      </c>
      <c r="CI18" s="518" t="s">
        <v>102</v>
      </c>
      <c r="CJ18" s="518" t="s">
        <v>102</v>
      </c>
      <c r="CK18" s="518" t="s">
        <v>102</v>
      </c>
      <c r="CL18" s="518" t="s">
        <v>102</v>
      </c>
      <c r="CM18" s="518" t="s">
        <v>102</v>
      </c>
      <c r="CN18" s="518" t="s">
        <v>102</v>
      </c>
      <c r="CO18" s="518" t="s">
        <v>102</v>
      </c>
      <c r="CP18" s="518" t="s">
        <v>102</v>
      </c>
      <c r="CQ18" s="518" t="s">
        <v>102</v>
      </c>
      <c r="CR18" s="518" t="s">
        <v>102</v>
      </c>
      <c r="CS18" s="518" t="s">
        <v>102</v>
      </c>
      <c r="CT18" s="518" t="s">
        <v>102</v>
      </c>
      <c r="CU18" s="518" t="s">
        <v>102</v>
      </c>
      <c r="CV18" s="518" t="s">
        <v>102</v>
      </c>
      <c r="CW18" s="518" t="s">
        <v>102</v>
      </c>
      <c r="CX18" s="518" t="s">
        <v>102</v>
      </c>
      <c r="CY18" s="518" t="s">
        <v>102</v>
      </c>
      <c r="CZ18" s="518" t="s">
        <v>102</v>
      </c>
      <c r="DA18" s="518" t="s">
        <v>102</v>
      </c>
      <c r="DB18" s="518" t="s">
        <v>102</v>
      </c>
      <c r="DC18" s="518" t="s">
        <v>102</v>
      </c>
      <c r="DD18" s="518" t="s">
        <v>102</v>
      </c>
      <c r="DE18" s="518" t="s">
        <v>102</v>
      </c>
      <c r="DF18" s="518" t="s">
        <v>102</v>
      </c>
      <c r="DG18" s="518" t="s">
        <v>102</v>
      </c>
      <c r="DH18" s="518" t="s">
        <v>102</v>
      </c>
      <c r="DI18" s="518" t="s">
        <v>102</v>
      </c>
      <c r="DJ18" s="518" t="s">
        <v>102</v>
      </c>
      <c r="DK18" s="518" t="s">
        <v>102</v>
      </c>
      <c r="DL18" s="518" t="s">
        <v>102</v>
      </c>
      <c r="DM18" s="518" t="s">
        <v>102</v>
      </c>
      <c r="DN18" s="518" t="s">
        <v>102</v>
      </c>
      <c r="DO18" s="518" t="s">
        <v>102</v>
      </c>
      <c r="DP18" s="518" t="s">
        <v>102</v>
      </c>
      <c r="DQ18" s="518" t="s">
        <v>102</v>
      </c>
      <c r="DR18" s="518" t="s">
        <v>102</v>
      </c>
      <c r="DS18" s="518" t="s">
        <v>102</v>
      </c>
      <c r="DT18" s="518" t="s">
        <v>102</v>
      </c>
      <c r="DU18" s="518" t="s">
        <v>102</v>
      </c>
      <c r="DV18" s="518" t="s">
        <v>102</v>
      </c>
      <c r="DW18" s="518" t="s">
        <v>102</v>
      </c>
      <c r="DX18" s="518" t="s">
        <v>102</v>
      </c>
      <c r="DY18" s="518" t="s">
        <v>102</v>
      </c>
      <c r="DZ18" s="518" t="s">
        <v>102</v>
      </c>
      <c r="EA18" s="518" t="s">
        <v>102</v>
      </c>
      <c r="EB18" s="518" t="s">
        <v>102</v>
      </c>
      <c r="EC18" s="518" t="s">
        <v>102</v>
      </c>
      <c r="ED18" s="518" t="s">
        <v>102</v>
      </c>
      <c r="EE18" s="518" t="s">
        <v>102</v>
      </c>
      <c r="EF18" s="518" t="s">
        <v>102</v>
      </c>
      <c r="EG18" s="518" t="s">
        <v>102</v>
      </c>
      <c r="EH18" s="518" t="s">
        <v>102</v>
      </c>
      <c r="EI18" s="518" t="s">
        <v>102</v>
      </c>
      <c r="EJ18" s="518" t="s">
        <v>102</v>
      </c>
      <c r="EK18" s="518" t="s">
        <v>102</v>
      </c>
      <c r="EL18" s="518" t="s">
        <v>102</v>
      </c>
      <c r="EM18" s="518" t="s">
        <v>102</v>
      </c>
      <c r="EN18" s="518" t="s">
        <v>102</v>
      </c>
      <c r="EO18" s="518" t="s">
        <v>102</v>
      </c>
      <c r="EP18" s="518" t="s">
        <v>102</v>
      </c>
      <c r="EQ18" s="518" t="s">
        <v>102</v>
      </c>
      <c r="ER18" s="518" t="s">
        <v>102</v>
      </c>
      <c r="ES18" s="518" t="s">
        <v>102</v>
      </c>
      <c r="ET18" s="518" t="s">
        <v>102</v>
      </c>
      <c r="EU18" s="518" t="s">
        <v>102</v>
      </c>
      <c r="EV18" s="518" t="s">
        <v>102</v>
      </c>
      <c r="EW18" s="518" t="s">
        <v>102</v>
      </c>
      <c r="EX18" s="518" t="s">
        <v>102</v>
      </c>
      <c r="EY18" s="518" t="s">
        <v>102</v>
      </c>
      <c r="EZ18" s="518" t="s">
        <v>102</v>
      </c>
      <c r="FA18" s="518" t="s">
        <v>102</v>
      </c>
      <c r="FB18" s="518" t="s">
        <v>102</v>
      </c>
      <c r="FC18" s="518" t="s">
        <v>102</v>
      </c>
      <c r="FD18" s="518" t="s">
        <v>102</v>
      </c>
      <c r="FE18" s="518" t="s">
        <v>102</v>
      </c>
      <c r="FF18" s="518" t="s">
        <v>102</v>
      </c>
      <c r="FG18" s="518" t="s">
        <v>102</v>
      </c>
      <c r="FH18" s="518" t="s">
        <v>102</v>
      </c>
      <c r="FI18" s="518" t="s">
        <v>102</v>
      </c>
      <c r="FJ18" s="518" t="s">
        <v>102</v>
      </c>
      <c r="FK18" s="518" t="s">
        <v>102</v>
      </c>
      <c r="FL18" s="518" t="s">
        <v>102</v>
      </c>
      <c r="FM18" s="518" t="s">
        <v>102</v>
      </c>
      <c r="FN18" s="518" t="s">
        <v>102</v>
      </c>
      <c r="FO18" s="518" t="s">
        <v>102</v>
      </c>
      <c r="FP18" s="518" t="s">
        <v>102</v>
      </c>
      <c r="FQ18" s="518" t="s">
        <v>102</v>
      </c>
      <c r="FR18" s="518" t="s">
        <v>102</v>
      </c>
      <c r="FS18" s="518" t="s">
        <v>102</v>
      </c>
      <c r="FT18" s="518" t="s">
        <v>102</v>
      </c>
      <c r="FU18" s="518" t="s">
        <v>102</v>
      </c>
      <c r="FV18" s="518" t="s">
        <v>102</v>
      </c>
      <c r="FW18" s="518" t="s">
        <v>102</v>
      </c>
      <c r="FX18" s="518" t="s">
        <v>102</v>
      </c>
      <c r="FY18" s="518" t="s">
        <v>102</v>
      </c>
      <c r="FZ18" s="518" t="s">
        <v>102</v>
      </c>
      <c r="GA18" s="518" t="s">
        <v>102</v>
      </c>
      <c r="GB18" s="518" t="s">
        <v>102</v>
      </c>
      <c r="GC18" s="518" t="s">
        <v>102</v>
      </c>
      <c r="GD18" s="518" t="s">
        <v>102</v>
      </c>
      <c r="GE18" s="518" t="s">
        <v>102</v>
      </c>
      <c r="GF18" s="518" t="s">
        <v>102</v>
      </c>
      <c r="GG18" s="518" t="s">
        <v>102</v>
      </c>
      <c r="GH18" s="518" t="s">
        <v>102</v>
      </c>
      <c r="GI18" s="518" t="s">
        <v>102</v>
      </c>
      <c r="GJ18" s="518" t="s">
        <v>102</v>
      </c>
      <c r="GK18" s="518" t="s">
        <v>102</v>
      </c>
      <c r="GL18" s="518" t="s">
        <v>102</v>
      </c>
      <c r="GM18" s="518" t="s">
        <v>102</v>
      </c>
      <c r="GN18" s="518" t="s">
        <v>102</v>
      </c>
      <c r="GO18" s="518" t="s">
        <v>102</v>
      </c>
      <c r="GP18" s="518" t="s">
        <v>102</v>
      </c>
      <c r="GQ18" s="518" t="s">
        <v>102</v>
      </c>
      <c r="GR18" s="518" t="s">
        <v>102</v>
      </c>
      <c r="GS18" s="518" t="s">
        <v>102</v>
      </c>
      <c r="GT18" s="518" t="s">
        <v>102</v>
      </c>
      <c r="GU18" s="518" t="s">
        <v>102</v>
      </c>
      <c r="GV18" s="518" t="s">
        <v>102</v>
      </c>
      <c r="GW18" s="518" t="s">
        <v>102</v>
      </c>
      <c r="GX18" s="518" t="s">
        <v>102</v>
      </c>
      <c r="GY18" s="518" t="s">
        <v>102</v>
      </c>
      <c r="GZ18" s="518" t="s">
        <v>102</v>
      </c>
      <c r="HA18" s="518" t="s">
        <v>102</v>
      </c>
      <c r="HB18" s="518" t="s">
        <v>102</v>
      </c>
      <c r="HC18" s="511" t="str">
        <f t="shared" si="0"/>
        <v>2009-800035</v>
      </c>
    </row>
    <row r="19" spans="1:211" ht="48" hidden="1" customHeight="1" x14ac:dyDescent="0.15">
      <c r="A19" s="511" t="s">
        <v>4115</v>
      </c>
      <c r="B19" s="522" t="s">
        <v>8681</v>
      </c>
      <c r="C19" s="513">
        <v>40128</v>
      </c>
      <c r="D19" s="512" t="s">
        <v>8419</v>
      </c>
      <c r="E19" s="522" t="s">
        <v>8452</v>
      </c>
      <c r="F19" s="522" t="s">
        <v>8421</v>
      </c>
      <c r="G19" s="513">
        <v>40588</v>
      </c>
      <c r="H19" s="522" t="s">
        <v>8660</v>
      </c>
      <c r="I19" s="512" t="s">
        <v>8682</v>
      </c>
      <c r="J19" s="513">
        <v>40343</v>
      </c>
      <c r="K19" s="522" t="s">
        <v>8683</v>
      </c>
      <c r="L19" s="522"/>
      <c r="N19" s="513">
        <v>40382</v>
      </c>
      <c r="O19" s="513"/>
      <c r="P19" s="512" t="s">
        <v>8625</v>
      </c>
      <c r="Q19" s="513">
        <v>40574</v>
      </c>
      <c r="R19" s="513"/>
      <c r="S19" s="511" t="s">
        <v>8684</v>
      </c>
      <c r="T19" s="511">
        <v>2011</v>
      </c>
      <c r="U19" s="515" t="s">
        <v>8424</v>
      </c>
      <c r="V19" s="514">
        <v>7</v>
      </c>
      <c r="W19" s="514">
        <v>3</v>
      </c>
      <c r="X19" s="514">
        <v>2</v>
      </c>
      <c r="Y19" s="513">
        <v>33235</v>
      </c>
      <c r="Z19" s="512" t="s">
        <v>8662</v>
      </c>
      <c r="AA19" s="512" t="s">
        <v>8663</v>
      </c>
      <c r="AB19" s="513">
        <v>33847</v>
      </c>
      <c r="AC19" s="513">
        <v>35999</v>
      </c>
      <c r="AD19" s="512" t="s">
        <v>8664</v>
      </c>
      <c r="AE19" s="513">
        <v>35011</v>
      </c>
      <c r="AF19" s="512" t="s">
        <v>138</v>
      </c>
      <c r="AG19" s="512" t="s">
        <v>8663</v>
      </c>
      <c r="AH19" s="516">
        <v>2778841</v>
      </c>
      <c r="AI19" s="513">
        <v>35923</v>
      </c>
      <c r="AJ19" s="513" t="s">
        <v>138</v>
      </c>
      <c r="AK19" s="511" t="s">
        <v>138</v>
      </c>
      <c r="AL19" s="513" t="s">
        <v>138</v>
      </c>
      <c r="AM19" s="511" t="s">
        <v>138</v>
      </c>
      <c r="AN19" s="511" t="s">
        <v>8665</v>
      </c>
      <c r="AO19" s="511" t="s">
        <v>2750</v>
      </c>
      <c r="AP19" s="511" t="s">
        <v>8666</v>
      </c>
      <c r="AQ19" s="511" t="s">
        <v>8667</v>
      </c>
      <c r="AR19" s="511" t="s">
        <v>8668</v>
      </c>
      <c r="AS19" s="511" t="s">
        <v>138</v>
      </c>
      <c r="AT19" s="511" t="s">
        <v>138</v>
      </c>
      <c r="AU19" s="511" t="s">
        <v>138</v>
      </c>
      <c r="AV19" s="511" t="s">
        <v>8669</v>
      </c>
      <c r="AW19" s="511" t="s">
        <v>2751</v>
      </c>
      <c r="AX19" s="511" t="s">
        <v>8670</v>
      </c>
      <c r="AY19" s="511" t="s">
        <v>2752</v>
      </c>
      <c r="AZ19" s="511" t="s">
        <v>8671</v>
      </c>
      <c r="BA19" s="511" t="s">
        <v>2753</v>
      </c>
      <c r="BB19" s="511">
        <v>3078</v>
      </c>
      <c r="BC19" s="512" t="s">
        <v>2748</v>
      </c>
      <c r="BD19" s="511" t="s">
        <v>2749</v>
      </c>
      <c r="BE19" s="511" t="s">
        <v>8672</v>
      </c>
      <c r="BF19" s="511" t="s">
        <v>2747</v>
      </c>
      <c r="BG19" s="511" t="s">
        <v>8673</v>
      </c>
      <c r="BH19" s="511" t="s">
        <v>8443</v>
      </c>
      <c r="BI19" s="511">
        <v>2</v>
      </c>
      <c r="BJ19" s="511">
        <v>5</v>
      </c>
      <c r="BK19" s="511" t="s">
        <v>138</v>
      </c>
      <c r="BL19" s="511" t="s">
        <v>138</v>
      </c>
      <c r="BM19" s="511" t="s">
        <v>8674</v>
      </c>
      <c r="BN19" s="511" t="s">
        <v>138</v>
      </c>
      <c r="BO19" s="511" t="s">
        <v>138</v>
      </c>
      <c r="BP19" s="513" t="s">
        <v>138</v>
      </c>
      <c r="BQ19" s="511" t="s">
        <v>138</v>
      </c>
      <c r="BR19" s="511" t="s">
        <v>8445</v>
      </c>
      <c r="BS19" s="511" t="s">
        <v>8675</v>
      </c>
      <c r="BT19" s="511" t="s">
        <v>138</v>
      </c>
      <c r="BU19" s="511" t="s">
        <v>8676</v>
      </c>
      <c r="BV19" s="511" t="s">
        <v>138</v>
      </c>
      <c r="BW19" s="511">
        <v>2</v>
      </c>
      <c r="BX19" s="511" t="s">
        <v>8677</v>
      </c>
      <c r="BY19" s="511" t="s">
        <v>138</v>
      </c>
      <c r="BZ19" s="511">
        <v>13</v>
      </c>
      <c r="CA19" s="511" t="s">
        <v>8678</v>
      </c>
      <c r="CB19" s="511" t="s">
        <v>8679</v>
      </c>
      <c r="CC19" s="511" t="s">
        <v>138</v>
      </c>
      <c r="CD19" s="511" t="s">
        <v>5188</v>
      </c>
      <c r="CE19" s="518" t="s">
        <v>102</v>
      </c>
      <c r="CF19" s="518" t="s">
        <v>8685</v>
      </c>
      <c r="CG19" s="518" t="s">
        <v>8686</v>
      </c>
      <c r="CH19" s="518" t="s">
        <v>8687</v>
      </c>
      <c r="CI19" s="518" t="s">
        <v>8688</v>
      </c>
      <c r="CJ19" s="518" t="s">
        <v>8689</v>
      </c>
      <c r="CK19" s="518" t="s">
        <v>8690</v>
      </c>
      <c r="CL19" s="518" t="s">
        <v>8691</v>
      </c>
      <c r="CM19" s="518" t="s">
        <v>8692</v>
      </c>
      <c r="CN19" s="518" t="s">
        <v>8693</v>
      </c>
      <c r="CO19" s="518" t="s">
        <v>102</v>
      </c>
      <c r="CP19" s="518" t="s">
        <v>102</v>
      </c>
      <c r="CQ19" s="518" t="s">
        <v>102</v>
      </c>
      <c r="CR19" s="518" t="s">
        <v>102</v>
      </c>
      <c r="CS19" s="518" t="s">
        <v>102</v>
      </c>
      <c r="CT19" s="518" t="s">
        <v>102</v>
      </c>
      <c r="CU19" s="518" t="s">
        <v>102</v>
      </c>
      <c r="CV19" s="518" t="s">
        <v>102</v>
      </c>
      <c r="CW19" s="518" t="s">
        <v>102</v>
      </c>
      <c r="CX19" s="518" t="s">
        <v>102</v>
      </c>
      <c r="CY19" s="518" t="s">
        <v>102</v>
      </c>
      <c r="CZ19" s="518" t="s">
        <v>102</v>
      </c>
      <c r="DA19" s="518" t="s">
        <v>102</v>
      </c>
      <c r="DB19" s="518" t="s">
        <v>102</v>
      </c>
      <c r="DC19" s="518" t="s">
        <v>102</v>
      </c>
      <c r="DD19" s="518" t="s">
        <v>102</v>
      </c>
      <c r="DE19" s="518" t="s">
        <v>102</v>
      </c>
      <c r="DF19" s="518" t="s">
        <v>102</v>
      </c>
      <c r="DG19" s="518" t="s">
        <v>102</v>
      </c>
      <c r="DH19" s="518" t="s">
        <v>102</v>
      </c>
      <c r="DI19" s="518" t="s">
        <v>102</v>
      </c>
      <c r="DJ19" s="518" t="s">
        <v>102</v>
      </c>
      <c r="DK19" s="518" t="s">
        <v>102</v>
      </c>
      <c r="DL19" s="518" t="s">
        <v>102</v>
      </c>
      <c r="DM19" s="518" t="s">
        <v>102</v>
      </c>
      <c r="DN19" s="518" t="s">
        <v>102</v>
      </c>
      <c r="DO19" s="518" t="s">
        <v>102</v>
      </c>
      <c r="DP19" s="518" t="s">
        <v>102</v>
      </c>
      <c r="DQ19" s="518" t="s">
        <v>102</v>
      </c>
      <c r="DR19" s="518" t="s">
        <v>102</v>
      </c>
      <c r="DS19" s="518" t="s">
        <v>102</v>
      </c>
      <c r="DT19" s="518" t="s">
        <v>102</v>
      </c>
      <c r="DU19" s="518" t="s">
        <v>102</v>
      </c>
      <c r="DV19" s="518" t="s">
        <v>102</v>
      </c>
      <c r="DW19" s="518" t="s">
        <v>102</v>
      </c>
      <c r="DX19" s="518" t="s">
        <v>102</v>
      </c>
      <c r="DY19" s="518" t="s">
        <v>102</v>
      </c>
      <c r="DZ19" s="518" t="s">
        <v>102</v>
      </c>
      <c r="EA19" s="518" t="s">
        <v>102</v>
      </c>
      <c r="EB19" s="518" t="s">
        <v>102</v>
      </c>
      <c r="EC19" s="518" t="s">
        <v>102</v>
      </c>
      <c r="ED19" s="518" t="s">
        <v>102</v>
      </c>
      <c r="EE19" s="518" t="s">
        <v>102</v>
      </c>
      <c r="EF19" s="518" t="s">
        <v>102</v>
      </c>
      <c r="EG19" s="518" t="s">
        <v>102</v>
      </c>
      <c r="EH19" s="518" t="s">
        <v>102</v>
      </c>
      <c r="EI19" s="518" t="s">
        <v>102</v>
      </c>
      <c r="EJ19" s="518" t="s">
        <v>102</v>
      </c>
      <c r="EK19" s="518" t="s">
        <v>102</v>
      </c>
      <c r="EL19" s="518" t="s">
        <v>102</v>
      </c>
      <c r="EM19" s="518" t="s">
        <v>102</v>
      </c>
      <c r="EN19" s="518" t="s">
        <v>102</v>
      </c>
      <c r="EO19" s="518" t="s">
        <v>102</v>
      </c>
      <c r="EP19" s="518" t="s">
        <v>102</v>
      </c>
      <c r="EQ19" s="518" t="s">
        <v>102</v>
      </c>
      <c r="ER19" s="518" t="s">
        <v>102</v>
      </c>
      <c r="ES19" s="518" t="s">
        <v>102</v>
      </c>
      <c r="ET19" s="518" t="s">
        <v>102</v>
      </c>
      <c r="EU19" s="518" t="s">
        <v>102</v>
      </c>
      <c r="EV19" s="518" t="s">
        <v>102</v>
      </c>
      <c r="EW19" s="518" t="s">
        <v>102</v>
      </c>
      <c r="EX19" s="518" t="s">
        <v>102</v>
      </c>
      <c r="EY19" s="518" t="s">
        <v>102</v>
      </c>
      <c r="EZ19" s="518" t="s">
        <v>102</v>
      </c>
      <c r="FA19" s="518" t="s">
        <v>102</v>
      </c>
      <c r="FB19" s="518" t="s">
        <v>102</v>
      </c>
      <c r="FC19" s="518" t="s">
        <v>102</v>
      </c>
      <c r="FD19" s="518" t="s">
        <v>102</v>
      </c>
      <c r="FE19" s="518" t="s">
        <v>102</v>
      </c>
      <c r="FF19" s="518" t="s">
        <v>102</v>
      </c>
      <c r="FG19" s="518" t="s">
        <v>102</v>
      </c>
      <c r="FH19" s="518" t="s">
        <v>102</v>
      </c>
      <c r="FI19" s="518" t="s">
        <v>102</v>
      </c>
      <c r="FJ19" s="518" t="s">
        <v>102</v>
      </c>
      <c r="FK19" s="518" t="s">
        <v>102</v>
      </c>
      <c r="FL19" s="518" t="s">
        <v>102</v>
      </c>
      <c r="FM19" s="518" t="s">
        <v>102</v>
      </c>
      <c r="FN19" s="518" t="s">
        <v>102</v>
      </c>
      <c r="FO19" s="518" t="s">
        <v>102</v>
      </c>
      <c r="FP19" s="518" t="s">
        <v>102</v>
      </c>
      <c r="FQ19" s="518" t="s">
        <v>102</v>
      </c>
      <c r="FR19" s="518" t="s">
        <v>102</v>
      </c>
      <c r="FS19" s="518" t="s">
        <v>102</v>
      </c>
      <c r="FT19" s="518" t="s">
        <v>102</v>
      </c>
      <c r="FU19" s="518" t="s">
        <v>102</v>
      </c>
      <c r="FV19" s="518" t="s">
        <v>102</v>
      </c>
      <c r="FW19" s="518" t="s">
        <v>102</v>
      </c>
      <c r="FX19" s="518" t="s">
        <v>102</v>
      </c>
      <c r="FY19" s="518" t="s">
        <v>102</v>
      </c>
      <c r="FZ19" s="518" t="s">
        <v>102</v>
      </c>
      <c r="GA19" s="518" t="s">
        <v>102</v>
      </c>
      <c r="GB19" s="518" t="s">
        <v>102</v>
      </c>
      <c r="GC19" s="518" t="s">
        <v>102</v>
      </c>
      <c r="GD19" s="518" t="s">
        <v>102</v>
      </c>
      <c r="GE19" s="518" t="s">
        <v>102</v>
      </c>
      <c r="GF19" s="518" t="s">
        <v>102</v>
      </c>
      <c r="GG19" s="518" t="s">
        <v>102</v>
      </c>
      <c r="GH19" s="518" t="s">
        <v>102</v>
      </c>
      <c r="GI19" s="518" t="s">
        <v>102</v>
      </c>
      <c r="GJ19" s="518" t="s">
        <v>102</v>
      </c>
      <c r="GK19" s="518" t="s">
        <v>102</v>
      </c>
      <c r="GL19" s="518" t="s">
        <v>102</v>
      </c>
      <c r="GM19" s="518" t="s">
        <v>102</v>
      </c>
      <c r="GN19" s="518" t="s">
        <v>102</v>
      </c>
      <c r="GO19" s="518" t="s">
        <v>102</v>
      </c>
      <c r="GP19" s="518" t="s">
        <v>102</v>
      </c>
      <c r="GQ19" s="518" t="s">
        <v>102</v>
      </c>
      <c r="GR19" s="518" t="s">
        <v>102</v>
      </c>
      <c r="GS19" s="518" t="s">
        <v>102</v>
      </c>
      <c r="GT19" s="518" t="s">
        <v>102</v>
      </c>
      <c r="GU19" s="518" t="s">
        <v>102</v>
      </c>
      <c r="GV19" s="518" t="s">
        <v>102</v>
      </c>
      <c r="GW19" s="518" t="s">
        <v>102</v>
      </c>
      <c r="GX19" s="518" t="s">
        <v>102</v>
      </c>
      <c r="GY19" s="518" t="s">
        <v>102</v>
      </c>
      <c r="GZ19" s="518" t="s">
        <v>102</v>
      </c>
      <c r="HA19" s="518" t="s">
        <v>102</v>
      </c>
      <c r="HB19" s="518" t="s">
        <v>102</v>
      </c>
      <c r="HC19" s="511" t="str">
        <f t="shared" si="0"/>
        <v>2009-800233</v>
      </c>
    </row>
    <row r="20" spans="1:211" ht="48" hidden="1" customHeight="1" x14ac:dyDescent="0.15">
      <c r="A20" s="511" t="s">
        <v>4115</v>
      </c>
      <c r="B20" s="522" t="s">
        <v>8694</v>
      </c>
      <c r="C20" s="513">
        <v>40414</v>
      </c>
      <c r="D20" s="512" t="s">
        <v>8419</v>
      </c>
      <c r="E20" s="522" t="s">
        <v>8465</v>
      </c>
      <c r="F20" s="522" t="s">
        <v>8695</v>
      </c>
      <c r="G20" s="513">
        <v>40665</v>
      </c>
      <c r="H20" s="522" t="s">
        <v>8696</v>
      </c>
      <c r="I20" s="512" t="s">
        <v>8697</v>
      </c>
      <c r="J20" s="513">
        <v>40626</v>
      </c>
      <c r="K20" s="522"/>
      <c r="N20" s="513"/>
      <c r="O20" s="513"/>
      <c r="Q20" s="513"/>
      <c r="R20" s="513"/>
      <c r="S20" s="511" t="s">
        <v>8698</v>
      </c>
      <c r="T20" s="511">
        <v>2011</v>
      </c>
      <c r="U20" s="515" t="s">
        <v>8424</v>
      </c>
      <c r="V20" s="514">
        <v>7</v>
      </c>
      <c r="W20" s="514">
        <v>3</v>
      </c>
      <c r="X20" s="514">
        <v>3</v>
      </c>
      <c r="Y20" s="513">
        <v>33235</v>
      </c>
      <c r="Z20" s="512" t="s">
        <v>8662</v>
      </c>
      <c r="AA20" s="512" t="s">
        <v>8663</v>
      </c>
      <c r="AB20" s="513">
        <v>33847</v>
      </c>
      <c r="AC20" s="513">
        <v>35999</v>
      </c>
      <c r="AD20" s="512" t="s">
        <v>8664</v>
      </c>
      <c r="AE20" s="513">
        <v>35011</v>
      </c>
      <c r="AF20" s="512" t="s">
        <v>138</v>
      </c>
      <c r="AG20" s="512" t="s">
        <v>8663</v>
      </c>
      <c r="AH20" s="516">
        <v>2778841</v>
      </c>
      <c r="AI20" s="513">
        <v>35923</v>
      </c>
      <c r="AJ20" s="513" t="s">
        <v>138</v>
      </c>
      <c r="AK20" s="511" t="s">
        <v>138</v>
      </c>
      <c r="AL20" s="513" t="s">
        <v>138</v>
      </c>
      <c r="AM20" s="511" t="s">
        <v>138</v>
      </c>
      <c r="AN20" s="511" t="s">
        <v>8665</v>
      </c>
      <c r="AO20" s="511" t="s">
        <v>2750</v>
      </c>
      <c r="AP20" s="511" t="s">
        <v>8666</v>
      </c>
      <c r="AQ20" s="511" t="s">
        <v>8667</v>
      </c>
      <c r="AR20" s="511" t="s">
        <v>8668</v>
      </c>
      <c r="AS20" s="511" t="s">
        <v>138</v>
      </c>
      <c r="AT20" s="511" t="s">
        <v>138</v>
      </c>
      <c r="AU20" s="511" t="s">
        <v>138</v>
      </c>
      <c r="AV20" s="511" t="s">
        <v>8669</v>
      </c>
      <c r="AW20" s="511" t="s">
        <v>2751</v>
      </c>
      <c r="AX20" s="511" t="s">
        <v>8670</v>
      </c>
      <c r="AY20" s="511" t="s">
        <v>2752</v>
      </c>
      <c r="AZ20" s="511" t="s">
        <v>8671</v>
      </c>
      <c r="BA20" s="511" t="s">
        <v>2753</v>
      </c>
      <c r="BB20" s="511">
        <v>3078</v>
      </c>
      <c r="BC20" s="512" t="s">
        <v>2748</v>
      </c>
      <c r="BD20" s="511" t="s">
        <v>2749</v>
      </c>
      <c r="BE20" s="511" t="s">
        <v>8672</v>
      </c>
      <c r="BF20" s="511" t="s">
        <v>2747</v>
      </c>
      <c r="BG20" s="511" t="s">
        <v>8673</v>
      </c>
      <c r="BH20" s="511" t="s">
        <v>8443</v>
      </c>
      <c r="BI20" s="511">
        <v>2</v>
      </c>
      <c r="BJ20" s="511">
        <v>5</v>
      </c>
      <c r="BK20" s="511" t="s">
        <v>138</v>
      </c>
      <c r="BL20" s="511" t="s">
        <v>138</v>
      </c>
      <c r="BM20" s="511" t="s">
        <v>8674</v>
      </c>
      <c r="BN20" s="511" t="s">
        <v>138</v>
      </c>
      <c r="BO20" s="511" t="s">
        <v>138</v>
      </c>
      <c r="BP20" s="513" t="s">
        <v>138</v>
      </c>
      <c r="BQ20" s="511" t="s">
        <v>138</v>
      </c>
      <c r="BR20" s="511" t="s">
        <v>8445</v>
      </c>
      <c r="BS20" s="511" t="s">
        <v>8675</v>
      </c>
      <c r="BT20" s="511" t="s">
        <v>138</v>
      </c>
      <c r="BU20" s="511" t="s">
        <v>8676</v>
      </c>
      <c r="BV20" s="511" t="s">
        <v>138</v>
      </c>
      <c r="BW20" s="511">
        <v>2</v>
      </c>
      <c r="BX20" s="511" t="s">
        <v>8677</v>
      </c>
      <c r="BY20" s="511" t="s">
        <v>138</v>
      </c>
      <c r="BZ20" s="511">
        <v>13</v>
      </c>
      <c r="CA20" s="511" t="s">
        <v>8678</v>
      </c>
      <c r="CB20" s="511" t="s">
        <v>8679</v>
      </c>
      <c r="CC20" s="511" t="s">
        <v>138</v>
      </c>
      <c r="CD20" s="511" t="s">
        <v>5188</v>
      </c>
      <c r="CE20" s="518" t="s">
        <v>102</v>
      </c>
      <c r="CF20" s="518" t="s">
        <v>102</v>
      </c>
      <c r="CG20" s="518" t="s">
        <v>102</v>
      </c>
      <c r="CH20" s="518" t="s">
        <v>102</v>
      </c>
      <c r="CI20" s="518" t="s">
        <v>102</v>
      </c>
      <c r="CJ20" s="518" t="s">
        <v>102</v>
      </c>
      <c r="CK20" s="518" t="s">
        <v>102</v>
      </c>
      <c r="CL20" s="518" t="s">
        <v>102</v>
      </c>
      <c r="CM20" s="518" t="s">
        <v>102</v>
      </c>
      <c r="CN20" s="518" t="s">
        <v>102</v>
      </c>
      <c r="CO20" s="518" t="s">
        <v>102</v>
      </c>
      <c r="CP20" s="518" t="s">
        <v>102</v>
      </c>
      <c r="CQ20" s="518" t="s">
        <v>102</v>
      </c>
      <c r="CR20" s="518" t="s">
        <v>102</v>
      </c>
      <c r="CS20" s="518" t="s">
        <v>102</v>
      </c>
      <c r="CT20" s="518" t="s">
        <v>102</v>
      </c>
      <c r="CU20" s="518" t="s">
        <v>102</v>
      </c>
      <c r="CV20" s="518" t="s">
        <v>102</v>
      </c>
      <c r="CW20" s="518" t="s">
        <v>102</v>
      </c>
      <c r="CX20" s="518" t="s">
        <v>102</v>
      </c>
      <c r="CY20" s="518" t="s">
        <v>102</v>
      </c>
      <c r="CZ20" s="518" t="s">
        <v>102</v>
      </c>
      <c r="DA20" s="518" t="s">
        <v>102</v>
      </c>
      <c r="DB20" s="518" t="s">
        <v>102</v>
      </c>
      <c r="DC20" s="518" t="s">
        <v>102</v>
      </c>
      <c r="DD20" s="518" t="s">
        <v>102</v>
      </c>
      <c r="DE20" s="518" t="s">
        <v>102</v>
      </c>
      <c r="DF20" s="518" t="s">
        <v>102</v>
      </c>
      <c r="DG20" s="518" t="s">
        <v>102</v>
      </c>
      <c r="DH20" s="518" t="s">
        <v>102</v>
      </c>
      <c r="DI20" s="518" t="s">
        <v>102</v>
      </c>
      <c r="DJ20" s="518" t="s">
        <v>102</v>
      </c>
      <c r="DK20" s="518" t="s">
        <v>102</v>
      </c>
      <c r="DL20" s="518" t="s">
        <v>102</v>
      </c>
      <c r="DM20" s="518" t="s">
        <v>102</v>
      </c>
      <c r="DN20" s="518" t="s">
        <v>102</v>
      </c>
      <c r="DO20" s="518" t="s">
        <v>102</v>
      </c>
      <c r="DP20" s="518" t="s">
        <v>102</v>
      </c>
      <c r="DQ20" s="518" t="s">
        <v>102</v>
      </c>
      <c r="DR20" s="518" t="s">
        <v>102</v>
      </c>
      <c r="DS20" s="518" t="s">
        <v>102</v>
      </c>
      <c r="DT20" s="518" t="s">
        <v>102</v>
      </c>
      <c r="DU20" s="518" t="s">
        <v>102</v>
      </c>
      <c r="DV20" s="518" t="s">
        <v>102</v>
      </c>
      <c r="DW20" s="518" t="s">
        <v>102</v>
      </c>
      <c r="DX20" s="518" t="s">
        <v>102</v>
      </c>
      <c r="DY20" s="518" t="s">
        <v>102</v>
      </c>
      <c r="DZ20" s="518" t="s">
        <v>102</v>
      </c>
      <c r="EA20" s="518" t="s">
        <v>102</v>
      </c>
      <c r="EB20" s="518" t="s">
        <v>102</v>
      </c>
      <c r="EC20" s="518" t="s">
        <v>102</v>
      </c>
      <c r="ED20" s="518" t="s">
        <v>102</v>
      </c>
      <c r="EE20" s="518" t="s">
        <v>102</v>
      </c>
      <c r="EF20" s="518" t="s">
        <v>102</v>
      </c>
      <c r="EG20" s="518" t="s">
        <v>102</v>
      </c>
      <c r="EH20" s="518" t="s">
        <v>102</v>
      </c>
      <c r="EI20" s="518" t="s">
        <v>102</v>
      </c>
      <c r="EJ20" s="518" t="s">
        <v>102</v>
      </c>
      <c r="EK20" s="518" t="s">
        <v>102</v>
      </c>
      <c r="EL20" s="518" t="s">
        <v>102</v>
      </c>
      <c r="EM20" s="518" t="s">
        <v>102</v>
      </c>
      <c r="EN20" s="518" t="s">
        <v>102</v>
      </c>
      <c r="EO20" s="518" t="s">
        <v>102</v>
      </c>
      <c r="EP20" s="518" t="s">
        <v>102</v>
      </c>
      <c r="EQ20" s="518" t="s">
        <v>102</v>
      </c>
      <c r="ER20" s="518" t="s">
        <v>102</v>
      </c>
      <c r="ES20" s="518" t="s">
        <v>102</v>
      </c>
      <c r="ET20" s="518" t="s">
        <v>102</v>
      </c>
      <c r="EU20" s="518" t="s">
        <v>102</v>
      </c>
      <c r="EV20" s="518" t="s">
        <v>102</v>
      </c>
      <c r="EW20" s="518" t="s">
        <v>102</v>
      </c>
      <c r="EX20" s="518" t="s">
        <v>102</v>
      </c>
      <c r="EY20" s="518" t="s">
        <v>102</v>
      </c>
      <c r="EZ20" s="518" t="s">
        <v>102</v>
      </c>
      <c r="FA20" s="518" t="s">
        <v>102</v>
      </c>
      <c r="FB20" s="518" t="s">
        <v>102</v>
      </c>
      <c r="FC20" s="518" t="s">
        <v>102</v>
      </c>
      <c r="FD20" s="518" t="s">
        <v>102</v>
      </c>
      <c r="FE20" s="518" t="s">
        <v>102</v>
      </c>
      <c r="FF20" s="518" t="s">
        <v>102</v>
      </c>
      <c r="FG20" s="518" t="s">
        <v>102</v>
      </c>
      <c r="FH20" s="518" t="s">
        <v>102</v>
      </c>
      <c r="FI20" s="518" t="s">
        <v>102</v>
      </c>
      <c r="FJ20" s="518" t="s">
        <v>102</v>
      </c>
      <c r="FK20" s="518" t="s">
        <v>102</v>
      </c>
      <c r="FL20" s="518" t="s">
        <v>102</v>
      </c>
      <c r="FM20" s="518" t="s">
        <v>102</v>
      </c>
      <c r="FN20" s="518" t="s">
        <v>102</v>
      </c>
      <c r="FO20" s="518" t="s">
        <v>102</v>
      </c>
      <c r="FP20" s="518" t="s">
        <v>102</v>
      </c>
      <c r="FQ20" s="518" t="s">
        <v>102</v>
      </c>
      <c r="FR20" s="518" t="s">
        <v>102</v>
      </c>
      <c r="FS20" s="518" t="s">
        <v>102</v>
      </c>
      <c r="FT20" s="518" t="s">
        <v>102</v>
      </c>
      <c r="FU20" s="518" t="s">
        <v>102</v>
      </c>
      <c r="FV20" s="518" t="s">
        <v>102</v>
      </c>
      <c r="FW20" s="518" t="s">
        <v>102</v>
      </c>
      <c r="FX20" s="518" t="s">
        <v>102</v>
      </c>
      <c r="FY20" s="518" t="s">
        <v>102</v>
      </c>
      <c r="FZ20" s="518" t="s">
        <v>102</v>
      </c>
      <c r="GA20" s="518" t="s">
        <v>102</v>
      </c>
      <c r="GB20" s="518" t="s">
        <v>102</v>
      </c>
      <c r="GC20" s="518" t="s">
        <v>102</v>
      </c>
      <c r="GD20" s="518" t="s">
        <v>102</v>
      </c>
      <c r="GE20" s="518" t="s">
        <v>102</v>
      </c>
      <c r="GF20" s="518" t="s">
        <v>102</v>
      </c>
      <c r="GG20" s="518" t="s">
        <v>102</v>
      </c>
      <c r="GH20" s="518" t="s">
        <v>102</v>
      </c>
      <c r="GI20" s="518" t="s">
        <v>102</v>
      </c>
      <c r="GJ20" s="518" t="s">
        <v>102</v>
      </c>
      <c r="GK20" s="518" t="s">
        <v>102</v>
      </c>
      <c r="GL20" s="518" t="s">
        <v>102</v>
      </c>
      <c r="GM20" s="518" t="s">
        <v>102</v>
      </c>
      <c r="GN20" s="518" t="s">
        <v>102</v>
      </c>
      <c r="GO20" s="518" t="s">
        <v>102</v>
      </c>
      <c r="GP20" s="518" t="s">
        <v>102</v>
      </c>
      <c r="GQ20" s="518" t="s">
        <v>102</v>
      </c>
      <c r="GR20" s="518" t="s">
        <v>102</v>
      </c>
      <c r="GS20" s="518" t="s">
        <v>102</v>
      </c>
      <c r="GT20" s="518" t="s">
        <v>102</v>
      </c>
      <c r="GU20" s="518" t="s">
        <v>102</v>
      </c>
      <c r="GV20" s="518" t="s">
        <v>102</v>
      </c>
      <c r="GW20" s="518" t="s">
        <v>102</v>
      </c>
      <c r="GX20" s="518" t="s">
        <v>102</v>
      </c>
      <c r="GY20" s="518" t="s">
        <v>102</v>
      </c>
      <c r="GZ20" s="518" t="s">
        <v>102</v>
      </c>
      <c r="HA20" s="518" t="s">
        <v>102</v>
      </c>
      <c r="HB20" s="518" t="s">
        <v>102</v>
      </c>
      <c r="HC20" s="511" t="str">
        <f t="shared" si="0"/>
        <v>2010-390089</v>
      </c>
    </row>
    <row r="21" spans="1:211" ht="48" customHeight="1" x14ac:dyDescent="0.15">
      <c r="A21" s="511" t="s">
        <v>4119</v>
      </c>
      <c r="B21" s="512" t="s">
        <v>8699</v>
      </c>
      <c r="C21" s="513">
        <v>40127</v>
      </c>
      <c r="D21" s="512" t="s">
        <v>8419</v>
      </c>
      <c r="E21" s="512" t="s">
        <v>8498</v>
      </c>
      <c r="F21" s="512" t="s">
        <v>8421</v>
      </c>
      <c r="G21" s="513">
        <v>40445</v>
      </c>
      <c r="H21" s="512" t="s">
        <v>8700</v>
      </c>
      <c r="I21" s="512" t="s">
        <v>8500</v>
      </c>
      <c r="J21" s="513">
        <v>40315</v>
      </c>
      <c r="S21" s="514" t="s">
        <v>8701</v>
      </c>
      <c r="T21" s="511">
        <v>2010</v>
      </c>
      <c r="U21" s="515" t="s">
        <v>8424</v>
      </c>
      <c r="V21" s="514">
        <v>8</v>
      </c>
      <c r="W21" s="514">
        <v>1</v>
      </c>
      <c r="X21" s="514">
        <v>1</v>
      </c>
      <c r="Y21" s="513">
        <v>33327</v>
      </c>
      <c r="Z21" s="512" t="s">
        <v>8702</v>
      </c>
      <c r="AA21" s="520" t="s">
        <v>8703</v>
      </c>
      <c r="AB21" s="513">
        <v>33905</v>
      </c>
      <c r="AC21" s="513">
        <v>34794</v>
      </c>
      <c r="AD21" s="512" t="s">
        <v>8704</v>
      </c>
      <c r="AE21" s="513">
        <v>33327</v>
      </c>
      <c r="AF21" s="512" t="s">
        <v>138</v>
      </c>
      <c r="AG21" s="1123" t="s">
        <v>23242</v>
      </c>
      <c r="AH21" s="521">
        <v>2006210</v>
      </c>
      <c r="AI21" s="513">
        <v>35075</v>
      </c>
      <c r="AJ21" s="513" t="s">
        <v>138</v>
      </c>
      <c r="AK21" s="511" t="s">
        <v>138</v>
      </c>
      <c r="AL21" s="513" t="s">
        <v>138</v>
      </c>
      <c r="AM21" s="511" t="s">
        <v>138</v>
      </c>
      <c r="AN21" s="511" t="s">
        <v>8706</v>
      </c>
      <c r="AO21" s="511" t="s">
        <v>8707</v>
      </c>
      <c r="AP21" s="511" t="s">
        <v>8708</v>
      </c>
      <c r="AQ21" s="511" t="s">
        <v>8709</v>
      </c>
      <c r="AR21" s="511" t="s">
        <v>8710</v>
      </c>
      <c r="AS21" s="511" t="s">
        <v>138</v>
      </c>
      <c r="AT21" s="511" t="s">
        <v>138</v>
      </c>
      <c r="AU21" s="511" t="s">
        <v>138</v>
      </c>
      <c r="AV21" s="511" t="s">
        <v>8711</v>
      </c>
      <c r="AW21" s="511" t="s">
        <v>8712</v>
      </c>
      <c r="AX21" s="511" t="s">
        <v>8713</v>
      </c>
      <c r="AY21" s="511" t="s">
        <v>8714</v>
      </c>
      <c r="AZ21" s="511" t="s">
        <v>8714</v>
      </c>
      <c r="BA21" s="511" t="s">
        <v>8715</v>
      </c>
      <c r="BB21" s="511">
        <v>591028474</v>
      </c>
      <c r="BC21" s="512" t="s">
        <v>8716</v>
      </c>
      <c r="BD21" s="511" t="s">
        <v>8717</v>
      </c>
      <c r="BE21" s="511" t="s">
        <v>8718</v>
      </c>
      <c r="BF21" s="511" t="s">
        <v>8719</v>
      </c>
      <c r="BG21" s="511" t="s">
        <v>8720</v>
      </c>
      <c r="BH21" s="511" t="s">
        <v>8648</v>
      </c>
      <c r="BI21" s="511">
        <v>3</v>
      </c>
      <c r="BJ21" s="511">
        <v>4</v>
      </c>
      <c r="BK21" s="511" t="s">
        <v>138</v>
      </c>
      <c r="BL21" s="511" t="s">
        <v>138</v>
      </c>
      <c r="BM21" s="511" t="s">
        <v>8721</v>
      </c>
      <c r="BN21" s="511" t="s">
        <v>138</v>
      </c>
      <c r="BO21" s="511" t="s">
        <v>138</v>
      </c>
      <c r="BP21" s="513" t="s">
        <v>138</v>
      </c>
      <c r="BQ21" s="511" t="s">
        <v>138</v>
      </c>
      <c r="BR21" s="511" t="s">
        <v>8445</v>
      </c>
      <c r="BS21" s="511" t="s">
        <v>8722</v>
      </c>
      <c r="BT21" s="511" t="s">
        <v>138</v>
      </c>
      <c r="BU21" s="511" t="s">
        <v>8699</v>
      </c>
      <c r="BV21" s="511" t="s">
        <v>138</v>
      </c>
      <c r="BW21" s="511">
        <v>1</v>
      </c>
      <c r="BX21" s="511" t="s">
        <v>8723</v>
      </c>
      <c r="BY21" s="511" t="s">
        <v>138</v>
      </c>
      <c r="BZ21" s="511">
        <v>5</v>
      </c>
      <c r="CA21" s="511" t="s">
        <v>8724</v>
      </c>
      <c r="CB21" s="511" t="s">
        <v>8725</v>
      </c>
      <c r="CC21" s="511" t="s">
        <v>8726</v>
      </c>
      <c r="CD21" s="511" t="s">
        <v>138</v>
      </c>
      <c r="CE21" s="518" t="s">
        <v>8727</v>
      </c>
      <c r="CF21" s="518" t="s">
        <v>8728</v>
      </c>
      <c r="CG21" s="518" t="s">
        <v>8729</v>
      </c>
      <c r="CH21" s="518" t="s">
        <v>8730</v>
      </c>
      <c r="CI21" s="518" t="s">
        <v>8731</v>
      </c>
      <c r="CJ21" s="518" t="s">
        <v>102</v>
      </c>
      <c r="CK21" s="518" t="s">
        <v>102</v>
      </c>
      <c r="CL21" s="518" t="s">
        <v>102</v>
      </c>
      <c r="CM21" s="518" t="s">
        <v>102</v>
      </c>
      <c r="CN21" s="518" t="s">
        <v>102</v>
      </c>
      <c r="CO21" s="518" t="s">
        <v>102</v>
      </c>
      <c r="CP21" s="518" t="s">
        <v>102</v>
      </c>
      <c r="CQ21" s="518" t="s">
        <v>102</v>
      </c>
      <c r="CR21" s="518" t="s">
        <v>102</v>
      </c>
      <c r="CS21" s="518" t="s">
        <v>102</v>
      </c>
      <c r="CT21" s="518" t="s">
        <v>102</v>
      </c>
      <c r="CU21" s="518" t="s">
        <v>102</v>
      </c>
      <c r="CV21" s="518" t="s">
        <v>102</v>
      </c>
      <c r="CW21" s="518" t="s">
        <v>102</v>
      </c>
      <c r="CX21" s="518" t="s">
        <v>102</v>
      </c>
      <c r="CY21" s="518" t="s">
        <v>102</v>
      </c>
      <c r="CZ21" s="518" t="s">
        <v>102</v>
      </c>
      <c r="DA21" s="518" t="s">
        <v>102</v>
      </c>
      <c r="DB21" s="518" t="s">
        <v>102</v>
      </c>
      <c r="DC21" s="518" t="s">
        <v>102</v>
      </c>
      <c r="DD21" s="518" t="s">
        <v>102</v>
      </c>
      <c r="DE21" s="518" t="s">
        <v>102</v>
      </c>
      <c r="DF21" s="518" t="s">
        <v>102</v>
      </c>
      <c r="DG21" s="518" t="s">
        <v>102</v>
      </c>
      <c r="DH21" s="518" t="s">
        <v>102</v>
      </c>
      <c r="DI21" s="518" t="s">
        <v>102</v>
      </c>
      <c r="DJ21" s="518" t="s">
        <v>102</v>
      </c>
      <c r="DK21" s="518" t="s">
        <v>102</v>
      </c>
      <c r="DL21" s="518" t="s">
        <v>102</v>
      </c>
      <c r="DM21" s="518" t="s">
        <v>102</v>
      </c>
      <c r="DN21" s="518" t="s">
        <v>102</v>
      </c>
      <c r="DO21" s="518" t="s">
        <v>102</v>
      </c>
      <c r="DP21" s="518" t="s">
        <v>102</v>
      </c>
      <c r="DQ21" s="518" t="s">
        <v>102</v>
      </c>
      <c r="DR21" s="518" t="s">
        <v>102</v>
      </c>
      <c r="DS21" s="518" t="s">
        <v>102</v>
      </c>
      <c r="DT21" s="518" t="s">
        <v>102</v>
      </c>
      <c r="DU21" s="518" t="s">
        <v>102</v>
      </c>
      <c r="DV21" s="518" t="s">
        <v>102</v>
      </c>
      <c r="DW21" s="518" t="s">
        <v>102</v>
      </c>
      <c r="DX21" s="518" t="s">
        <v>102</v>
      </c>
      <c r="DY21" s="518" t="s">
        <v>102</v>
      </c>
      <c r="DZ21" s="518" t="s">
        <v>102</v>
      </c>
      <c r="EA21" s="518" t="s">
        <v>102</v>
      </c>
      <c r="EB21" s="518" t="s">
        <v>102</v>
      </c>
      <c r="EC21" s="518" t="s">
        <v>102</v>
      </c>
      <c r="ED21" s="518" t="s">
        <v>102</v>
      </c>
      <c r="EE21" s="518" t="s">
        <v>102</v>
      </c>
      <c r="EF21" s="518" t="s">
        <v>102</v>
      </c>
      <c r="EG21" s="518" t="s">
        <v>102</v>
      </c>
      <c r="EH21" s="518" t="s">
        <v>102</v>
      </c>
      <c r="EI21" s="518" t="s">
        <v>102</v>
      </c>
      <c r="EJ21" s="518" t="s">
        <v>102</v>
      </c>
      <c r="EK21" s="518" t="s">
        <v>102</v>
      </c>
      <c r="EL21" s="518" t="s">
        <v>102</v>
      </c>
      <c r="EM21" s="518" t="s">
        <v>102</v>
      </c>
      <c r="EN21" s="518" t="s">
        <v>102</v>
      </c>
      <c r="EO21" s="518" t="s">
        <v>102</v>
      </c>
      <c r="EP21" s="518" t="s">
        <v>102</v>
      </c>
      <c r="EQ21" s="518" t="s">
        <v>102</v>
      </c>
      <c r="ER21" s="518" t="s">
        <v>102</v>
      </c>
      <c r="ES21" s="518" t="s">
        <v>102</v>
      </c>
      <c r="ET21" s="518" t="s">
        <v>102</v>
      </c>
      <c r="EU21" s="518" t="s">
        <v>102</v>
      </c>
      <c r="EV21" s="518" t="s">
        <v>102</v>
      </c>
      <c r="EW21" s="518" t="s">
        <v>102</v>
      </c>
      <c r="EX21" s="518" t="s">
        <v>102</v>
      </c>
      <c r="EY21" s="518" t="s">
        <v>102</v>
      </c>
      <c r="EZ21" s="518" t="s">
        <v>102</v>
      </c>
      <c r="FA21" s="518" t="s">
        <v>102</v>
      </c>
      <c r="FB21" s="518" t="s">
        <v>102</v>
      </c>
      <c r="FC21" s="518" t="s">
        <v>102</v>
      </c>
      <c r="FD21" s="518" t="s">
        <v>102</v>
      </c>
      <c r="FE21" s="518" t="s">
        <v>102</v>
      </c>
      <c r="FF21" s="518" t="s">
        <v>102</v>
      </c>
      <c r="FG21" s="518" t="s">
        <v>102</v>
      </c>
      <c r="FH21" s="518" t="s">
        <v>102</v>
      </c>
      <c r="FI21" s="518" t="s">
        <v>102</v>
      </c>
      <c r="FJ21" s="518" t="s">
        <v>102</v>
      </c>
      <c r="FK21" s="518" t="s">
        <v>102</v>
      </c>
      <c r="FL21" s="518" t="s">
        <v>102</v>
      </c>
      <c r="FM21" s="518" t="s">
        <v>102</v>
      </c>
      <c r="FN21" s="518" t="s">
        <v>102</v>
      </c>
      <c r="FO21" s="518" t="s">
        <v>102</v>
      </c>
      <c r="FP21" s="518" t="s">
        <v>102</v>
      </c>
      <c r="FQ21" s="518" t="s">
        <v>102</v>
      </c>
      <c r="FR21" s="518" t="s">
        <v>102</v>
      </c>
      <c r="FS21" s="518" t="s">
        <v>102</v>
      </c>
      <c r="FT21" s="518" t="s">
        <v>102</v>
      </c>
      <c r="FU21" s="518" t="s">
        <v>102</v>
      </c>
      <c r="FV21" s="518" t="s">
        <v>102</v>
      </c>
      <c r="FW21" s="518" t="s">
        <v>102</v>
      </c>
      <c r="FX21" s="518" t="s">
        <v>102</v>
      </c>
      <c r="FY21" s="518" t="s">
        <v>102</v>
      </c>
      <c r="FZ21" s="518" t="s">
        <v>102</v>
      </c>
      <c r="GA21" s="518" t="s">
        <v>102</v>
      </c>
      <c r="GB21" s="518" t="s">
        <v>102</v>
      </c>
      <c r="GC21" s="518" t="s">
        <v>102</v>
      </c>
      <c r="GD21" s="518" t="s">
        <v>102</v>
      </c>
      <c r="GE21" s="518" t="s">
        <v>102</v>
      </c>
      <c r="GF21" s="518" t="s">
        <v>102</v>
      </c>
      <c r="GG21" s="518" t="s">
        <v>102</v>
      </c>
      <c r="GH21" s="518" t="s">
        <v>102</v>
      </c>
      <c r="GI21" s="518" t="s">
        <v>102</v>
      </c>
      <c r="GJ21" s="518" t="s">
        <v>102</v>
      </c>
      <c r="GK21" s="518" t="s">
        <v>102</v>
      </c>
      <c r="GL21" s="518" t="s">
        <v>102</v>
      </c>
      <c r="GM21" s="518" t="s">
        <v>102</v>
      </c>
      <c r="GN21" s="518" t="s">
        <v>102</v>
      </c>
      <c r="GO21" s="518" t="s">
        <v>102</v>
      </c>
      <c r="GP21" s="518" t="s">
        <v>102</v>
      </c>
      <c r="GQ21" s="518" t="s">
        <v>102</v>
      </c>
      <c r="GR21" s="518" t="s">
        <v>102</v>
      </c>
      <c r="GS21" s="518" t="s">
        <v>102</v>
      </c>
      <c r="GT21" s="518" t="s">
        <v>102</v>
      </c>
      <c r="GU21" s="518" t="s">
        <v>102</v>
      </c>
      <c r="GV21" s="518" t="s">
        <v>102</v>
      </c>
      <c r="GW21" s="518" t="s">
        <v>102</v>
      </c>
      <c r="GX21" s="518" t="s">
        <v>102</v>
      </c>
      <c r="GY21" s="518" t="s">
        <v>102</v>
      </c>
      <c r="GZ21" s="518" t="s">
        <v>102</v>
      </c>
      <c r="HA21" s="518" t="s">
        <v>102</v>
      </c>
      <c r="HB21" s="518" t="s">
        <v>102</v>
      </c>
      <c r="HC21" s="511" t="str">
        <f t="shared" si="0"/>
        <v>2009-800232</v>
      </c>
    </row>
    <row r="22" spans="1:211" ht="48" hidden="1" customHeight="1" x14ac:dyDescent="0.15">
      <c r="A22" s="511" t="s">
        <v>4121</v>
      </c>
      <c r="B22" s="512" t="s">
        <v>8732</v>
      </c>
      <c r="C22" s="513">
        <v>34963</v>
      </c>
      <c r="D22" s="512" t="s">
        <v>8419</v>
      </c>
      <c r="E22" s="512" t="s">
        <v>8420</v>
      </c>
      <c r="F22" s="512" t="s">
        <v>8421</v>
      </c>
      <c r="G22" s="513">
        <v>35872</v>
      </c>
      <c r="H22" s="512" t="s">
        <v>582</v>
      </c>
      <c r="I22" s="512" t="s">
        <v>8422</v>
      </c>
      <c r="J22" s="513">
        <v>35849</v>
      </c>
      <c r="S22" s="514" t="s">
        <v>8733</v>
      </c>
      <c r="T22" s="511">
        <v>2011</v>
      </c>
      <c r="U22" s="515" t="s">
        <v>8734</v>
      </c>
      <c r="V22" s="514">
        <v>9</v>
      </c>
      <c r="W22" s="514">
        <v>4</v>
      </c>
      <c r="X22" s="514">
        <v>1</v>
      </c>
      <c r="Y22" s="513">
        <v>33668</v>
      </c>
      <c r="Z22" s="512" t="s">
        <v>8735</v>
      </c>
      <c r="AA22" s="512" t="s">
        <v>8736</v>
      </c>
      <c r="AB22" s="513">
        <v>34054</v>
      </c>
      <c r="AC22" s="513">
        <v>35971</v>
      </c>
      <c r="AD22" s="512" t="s">
        <v>8737</v>
      </c>
      <c r="AE22" s="513">
        <v>33669</v>
      </c>
      <c r="AF22" s="512" t="s">
        <v>138</v>
      </c>
      <c r="AG22" s="512" t="s">
        <v>8736</v>
      </c>
      <c r="AH22" s="516">
        <v>2770097</v>
      </c>
      <c r="AI22" s="513">
        <v>35902</v>
      </c>
      <c r="AJ22" s="513" t="s">
        <v>138</v>
      </c>
      <c r="AK22" s="511" t="s">
        <v>138</v>
      </c>
      <c r="AL22" s="513" t="s">
        <v>138</v>
      </c>
      <c r="AM22" s="511" t="s">
        <v>138</v>
      </c>
      <c r="AN22" s="511" t="s">
        <v>8738</v>
      </c>
      <c r="AO22" s="511" t="s">
        <v>584</v>
      </c>
      <c r="AP22" s="511" t="s">
        <v>8739</v>
      </c>
      <c r="AQ22" s="511" t="s">
        <v>8740</v>
      </c>
      <c r="AR22" s="511" t="s">
        <v>8741</v>
      </c>
      <c r="AS22" s="511" t="s">
        <v>138</v>
      </c>
      <c r="AT22" s="511" t="s">
        <v>138</v>
      </c>
      <c r="AU22" s="511" t="s">
        <v>138</v>
      </c>
      <c r="AV22" s="511" t="s">
        <v>8742</v>
      </c>
      <c r="AW22" s="511" t="s">
        <v>585</v>
      </c>
      <c r="AX22" s="511" t="s">
        <v>8743</v>
      </c>
      <c r="AY22" s="511" t="s">
        <v>586</v>
      </c>
      <c r="AZ22" s="511" t="s">
        <v>8744</v>
      </c>
      <c r="BA22" s="511" t="s">
        <v>587</v>
      </c>
      <c r="BB22" s="511">
        <v>591137558</v>
      </c>
      <c r="BC22" s="512" t="s">
        <v>581</v>
      </c>
      <c r="BD22" s="511" t="s">
        <v>582</v>
      </c>
      <c r="BE22" s="511" t="s">
        <v>8745</v>
      </c>
      <c r="BF22" s="511" t="s">
        <v>580</v>
      </c>
      <c r="BG22" s="511" t="s">
        <v>8746</v>
      </c>
      <c r="BH22" s="511" t="s">
        <v>8648</v>
      </c>
      <c r="BI22" s="511">
        <v>3</v>
      </c>
      <c r="BJ22" s="511">
        <v>16</v>
      </c>
      <c r="BK22" s="511" t="s">
        <v>8747</v>
      </c>
      <c r="BL22" s="511" t="s">
        <v>138</v>
      </c>
      <c r="BM22" s="511" t="s">
        <v>8748</v>
      </c>
      <c r="BN22" s="511" t="s">
        <v>138</v>
      </c>
      <c r="BO22" s="511" t="s">
        <v>138</v>
      </c>
      <c r="BP22" s="513">
        <v>33413</v>
      </c>
      <c r="BQ22" s="511" t="s">
        <v>138</v>
      </c>
      <c r="BR22" s="511" t="s">
        <v>8482</v>
      </c>
      <c r="BS22" s="511" t="s">
        <v>8749</v>
      </c>
      <c r="BT22" s="511" t="s">
        <v>583</v>
      </c>
      <c r="BU22" s="511" t="s">
        <v>8750</v>
      </c>
      <c r="BV22" s="511">
        <v>1</v>
      </c>
      <c r="BW22" s="511">
        <v>2</v>
      </c>
      <c r="BX22" s="511" t="s">
        <v>138</v>
      </c>
      <c r="BY22" s="511" t="s">
        <v>138</v>
      </c>
      <c r="BZ22" s="511">
        <v>38</v>
      </c>
      <c r="CA22" s="511" t="s">
        <v>8751</v>
      </c>
      <c r="CB22" s="511" t="s">
        <v>8752</v>
      </c>
      <c r="CC22" s="511" t="s">
        <v>8753</v>
      </c>
      <c r="CD22" s="511" t="s">
        <v>138</v>
      </c>
      <c r="CE22" s="518" t="s">
        <v>102</v>
      </c>
      <c r="CF22" s="518" t="s">
        <v>102</v>
      </c>
      <c r="CG22" s="518" t="s">
        <v>102</v>
      </c>
      <c r="CH22" s="518" t="s">
        <v>102</v>
      </c>
      <c r="CI22" s="518" t="s">
        <v>102</v>
      </c>
      <c r="CJ22" s="518" t="s">
        <v>102</v>
      </c>
      <c r="CK22" s="518" t="s">
        <v>102</v>
      </c>
      <c r="CL22" s="518" t="s">
        <v>102</v>
      </c>
      <c r="CM22" s="518" t="s">
        <v>102</v>
      </c>
      <c r="CN22" s="518" t="s">
        <v>102</v>
      </c>
      <c r="CO22" s="518" t="s">
        <v>102</v>
      </c>
      <c r="CP22" s="518" t="s">
        <v>102</v>
      </c>
      <c r="CQ22" s="518" t="s">
        <v>102</v>
      </c>
      <c r="CR22" s="518" t="s">
        <v>102</v>
      </c>
      <c r="CS22" s="518" t="s">
        <v>102</v>
      </c>
      <c r="CT22" s="518" t="s">
        <v>102</v>
      </c>
      <c r="CU22" s="518" t="s">
        <v>102</v>
      </c>
      <c r="CV22" s="518" t="s">
        <v>102</v>
      </c>
      <c r="CW22" s="518" t="s">
        <v>102</v>
      </c>
      <c r="CX22" s="518" t="s">
        <v>102</v>
      </c>
      <c r="CY22" s="518" t="s">
        <v>102</v>
      </c>
      <c r="CZ22" s="518" t="s">
        <v>102</v>
      </c>
      <c r="DA22" s="518" t="s">
        <v>102</v>
      </c>
      <c r="DB22" s="518" t="s">
        <v>102</v>
      </c>
      <c r="DC22" s="518" t="s">
        <v>102</v>
      </c>
      <c r="DD22" s="518" t="s">
        <v>102</v>
      </c>
      <c r="DE22" s="518" t="s">
        <v>102</v>
      </c>
      <c r="DF22" s="518" t="s">
        <v>102</v>
      </c>
      <c r="DG22" s="518" t="s">
        <v>102</v>
      </c>
      <c r="DH22" s="518" t="s">
        <v>102</v>
      </c>
      <c r="DI22" s="518" t="s">
        <v>102</v>
      </c>
      <c r="DJ22" s="518" t="s">
        <v>102</v>
      </c>
      <c r="DK22" s="518" t="s">
        <v>102</v>
      </c>
      <c r="DL22" s="518" t="s">
        <v>102</v>
      </c>
      <c r="DM22" s="518" t="s">
        <v>102</v>
      </c>
      <c r="DN22" s="518" t="s">
        <v>102</v>
      </c>
      <c r="DO22" s="518" t="s">
        <v>102</v>
      </c>
      <c r="DP22" s="518" t="s">
        <v>102</v>
      </c>
      <c r="DQ22" s="518" t="s">
        <v>102</v>
      </c>
      <c r="DR22" s="518" t="s">
        <v>102</v>
      </c>
      <c r="DS22" s="518" t="s">
        <v>102</v>
      </c>
      <c r="DT22" s="518" t="s">
        <v>102</v>
      </c>
      <c r="DU22" s="518" t="s">
        <v>102</v>
      </c>
      <c r="DV22" s="518" t="s">
        <v>102</v>
      </c>
      <c r="DW22" s="518" t="s">
        <v>102</v>
      </c>
      <c r="DX22" s="518" t="s">
        <v>102</v>
      </c>
      <c r="DY22" s="518" t="s">
        <v>102</v>
      </c>
      <c r="DZ22" s="518" t="s">
        <v>102</v>
      </c>
      <c r="EA22" s="518" t="s">
        <v>102</v>
      </c>
      <c r="EB22" s="518" t="s">
        <v>102</v>
      </c>
      <c r="EC22" s="518" t="s">
        <v>102</v>
      </c>
      <c r="ED22" s="518" t="s">
        <v>102</v>
      </c>
      <c r="EE22" s="518" t="s">
        <v>102</v>
      </c>
      <c r="EF22" s="518" t="s">
        <v>102</v>
      </c>
      <c r="EG22" s="518" t="s">
        <v>102</v>
      </c>
      <c r="EH22" s="518" t="s">
        <v>102</v>
      </c>
      <c r="EI22" s="518" t="s">
        <v>102</v>
      </c>
      <c r="EJ22" s="518" t="s">
        <v>102</v>
      </c>
      <c r="EK22" s="518" t="s">
        <v>102</v>
      </c>
      <c r="EL22" s="518" t="s">
        <v>102</v>
      </c>
      <c r="EM22" s="518" t="s">
        <v>102</v>
      </c>
      <c r="EN22" s="518" t="s">
        <v>102</v>
      </c>
      <c r="EO22" s="518" t="s">
        <v>102</v>
      </c>
      <c r="EP22" s="518" t="s">
        <v>102</v>
      </c>
      <c r="EQ22" s="518" t="s">
        <v>102</v>
      </c>
      <c r="ER22" s="518" t="s">
        <v>102</v>
      </c>
      <c r="ES22" s="518" t="s">
        <v>102</v>
      </c>
      <c r="ET22" s="518" t="s">
        <v>102</v>
      </c>
      <c r="EU22" s="518" t="s">
        <v>102</v>
      </c>
      <c r="EV22" s="518" t="s">
        <v>102</v>
      </c>
      <c r="EW22" s="518" t="s">
        <v>102</v>
      </c>
      <c r="EX22" s="518" t="s">
        <v>102</v>
      </c>
      <c r="EY22" s="518" t="s">
        <v>102</v>
      </c>
      <c r="EZ22" s="518" t="s">
        <v>102</v>
      </c>
      <c r="FA22" s="518" t="s">
        <v>102</v>
      </c>
      <c r="FB22" s="518" t="s">
        <v>102</v>
      </c>
      <c r="FC22" s="518" t="s">
        <v>102</v>
      </c>
      <c r="FD22" s="518" t="s">
        <v>102</v>
      </c>
      <c r="FE22" s="518" t="s">
        <v>102</v>
      </c>
      <c r="FF22" s="518" t="s">
        <v>102</v>
      </c>
      <c r="FG22" s="518" t="s">
        <v>102</v>
      </c>
      <c r="FH22" s="518" t="s">
        <v>102</v>
      </c>
      <c r="FI22" s="518" t="s">
        <v>102</v>
      </c>
      <c r="FJ22" s="518" t="s">
        <v>102</v>
      </c>
      <c r="FK22" s="518" t="s">
        <v>102</v>
      </c>
      <c r="FL22" s="518" t="s">
        <v>102</v>
      </c>
      <c r="FM22" s="518" t="s">
        <v>102</v>
      </c>
      <c r="FN22" s="518" t="s">
        <v>102</v>
      </c>
      <c r="FO22" s="518" t="s">
        <v>102</v>
      </c>
      <c r="FP22" s="518" t="s">
        <v>102</v>
      </c>
      <c r="FQ22" s="518" t="s">
        <v>102</v>
      </c>
      <c r="FR22" s="518" t="s">
        <v>102</v>
      </c>
      <c r="FS22" s="518" t="s">
        <v>102</v>
      </c>
      <c r="FT22" s="518" t="s">
        <v>102</v>
      </c>
      <c r="FU22" s="518" t="s">
        <v>102</v>
      </c>
      <c r="FV22" s="518" t="s">
        <v>102</v>
      </c>
      <c r="FW22" s="518" t="s">
        <v>102</v>
      </c>
      <c r="FX22" s="518" t="s">
        <v>102</v>
      </c>
      <c r="FY22" s="518" t="s">
        <v>102</v>
      </c>
      <c r="FZ22" s="518" t="s">
        <v>102</v>
      </c>
      <c r="GA22" s="518" t="s">
        <v>102</v>
      </c>
      <c r="GB22" s="518" t="s">
        <v>102</v>
      </c>
      <c r="GC22" s="518" t="s">
        <v>102</v>
      </c>
      <c r="GD22" s="518" t="s">
        <v>102</v>
      </c>
      <c r="GE22" s="518" t="s">
        <v>102</v>
      </c>
      <c r="GF22" s="518" t="s">
        <v>102</v>
      </c>
      <c r="GG22" s="518" t="s">
        <v>102</v>
      </c>
      <c r="GH22" s="518" t="s">
        <v>102</v>
      </c>
      <c r="GI22" s="518" t="s">
        <v>102</v>
      </c>
      <c r="GJ22" s="518" t="s">
        <v>102</v>
      </c>
      <c r="GK22" s="518" t="s">
        <v>102</v>
      </c>
      <c r="GL22" s="518" t="s">
        <v>102</v>
      </c>
      <c r="GM22" s="518" t="s">
        <v>102</v>
      </c>
      <c r="GN22" s="518" t="s">
        <v>102</v>
      </c>
      <c r="GO22" s="518" t="s">
        <v>102</v>
      </c>
      <c r="GP22" s="518" t="s">
        <v>102</v>
      </c>
      <c r="GQ22" s="518" t="s">
        <v>102</v>
      </c>
      <c r="GR22" s="518" t="s">
        <v>102</v>
      </c>
      <c r="GS22" s="518" t="s">
        <v>102</v>
      </c>
      <c r="GT22" s="518" t="s">
        <v>102</v>
      </c>
      <c r="GU22" s="518" t="s">
        <v>102</v>
      </c>
      <c r="GV22" s="518" t="s">
        <v>102</v>
      </c>
      <c r="GW22" s="518" t="s">
        <v>102</v>
      </c>
      <c r="GX22" s="518" t="s">
        <v>102</v>
      </c>
      <c r="GY22" s="518" t="s">
        <v>102</v>
      </c>
      <c r="GZ22" s="518" t="s">
        <v>102</v>
      </c>
      <c r="HA22" s="518" t="s">
        <v>102</v>
      </c>
      <c r="HB22" s="518" t="s">
        <v>102</v>
      </c>
      <c r="HC22" s="511" t="str">
        <f t="shared" si="0"/>
        <v>服平07-020192</v>
      </c>
    </row>
    <row r="23" spans="1:211" ht="48" hidden="1" customHeight="1" x14ac:dyDescent="0.15">
      <c r="A23" s="511" t="s">
        <v>4121</v>
      </c>
      <c r="B23" s="512" t="s">
        <v>8754</v>
      </c>
      <c r="C23" s="513">
        <v>36155</v>
      </c>
      <c r="D23" s="512" t="s">
        <v>8419</v>
      </c>
      <c r="E23" s="512" t="s">
        <v>8510</v>
      </c>
      <c r="F23" s="512" t="s">
        <v>8493</v>
      </c>
      <c r="G23" s="513">
        <v>36930</v>
      </c>
      <c r="H23" s="512" t="s">
        <v>8755</v>
      </c>
      <c r="I23" s="512" t="s">
        <v>8756</v>
      </c>
      <c r="J23" s="513">
        <v>36872</v>
      </c>
      <c r="S23" s="514" t="s">
        <v>8757</v>
      </c>
      <c r="T23" s="511">
        <v>2011</v>
      </c>
      <c r="U23" s="515" t="s">
        <v>8734</v>
      </c>
      <c r="V23" s="514">
        <v>9</v>
      </c>
      <c r="W23" s="514">
        <v>4</v>
      </c>
      <c r="X23" s="514">
        <v>2</v>
      </c>
      <c r="Y23" s="513">
        <v>33668</v>
      </c>
      <c r="Z23" s="512" t="s">
        <v>8735</v>
      </c>
      <c r="AA23" s="512" t="s">
        <v>8736</v>
      </c>
      <c r="AB23" s="513">
        <v>34054</v>
      </c>
      <c r="AC23" s="513">
        <v>35971</v>
      </c>
      <c r="AD23" s="512" t="s">
        <v>8737</v>
      </c>
      <c r="AE23" s="513">
        <v>33669</v>
      </c>
      <c r="AF23" s="512" t="s">
        <v>138</v>
      </c>
      <c r="AG23" s="512" t="s">
        <v>8736</v>
      </c>
      <c r="AH23" s="516">
        <v>2770097</v>
      </c>
      <c r="AI23" s="513">
        <v>35902</v>
      </c>
      <c r="AJ23" s="513" t="s">
        <v>138</v>
      </c>
      <c r="AK23" s="511" t="s">
        <v>138</v>
      </c>
      <c r="AL23" s="513" t="s">
        <v>138</v>
      </c>
      <c r="AM23" s="511" t="s">
        <v>138</v>
      </c>
      <c r="AN23" s="511" t="s">
        <v>8738</v>
      </c>
      <c r="AO23" s="511" t="s">
        <v>584</v>
      </c>
      <c r="AP23" s="511" t="s">
        <v>8739</v>
      </c>
      <c r="AQ23" s="511" t="s">
        <v>8740</v>
      </c>
      <c r="AR23" s="511" t="s">
        <v>8741</v>
      </c>
      <c r="AS23" s="511" t="s">
        <v>138</v>
      </c>
      <c r="AT23" s="511" t="s">
        <v>138</v>
      </c>
      <c r="AU23" s="511" t="s">
        <v>138</v>
      </c>
      <c r="AV23" s="511" t="s">
        <v>8742</v>
      </c>
      <c r="AW23" s="511" t="s">
        <v>585</v>
      </c>
      <c r="AX23" s="511" t="s">
        <v>8743</v>
      </c>
      <c r="AY23" s="511" t="s">
        <v>586</v>
      </c>
      <c r="AZ23" s="511" t="s">
        <v>8744</v>
      </c>
      <c r="BA23" s="511" t="s">
        <v>587</v>
      </c>
      <c r="BB23" s="511">
        <v>591137558</v>
      </c>
      <c r="BC23" s="512" t="s">
        <v>581</v>
      </c>
      <c r="BD23" s="511" t="s">
        <v>582</v>
      </c>
      <c r="BE23" s="511" t="s">
        <v>8745</v>
      </c>
      <c r="BF23" s="511" t="s">
        <v>580</v>
      </c>
      <c r="BG23" s="511" t="s">
        <v>8746</v>
      </c>
      <c r="BH23" s="511" t="s">
        <v>8648</v>
      </c>
      <c r="BI23" s="511">
        <v>3</v>
      </c>
      <c r="BJ23" s="511">
        <v>16</v>
      </c>
      <c r="BK23" s="511" t="s">
        <v>8747</v>
      </c>
      <c r="BL23" s="511" t="s">
        <v>138</v>
      </c>
      <c r="BM23" s="511" t="s">
        <v>8748</v>
      </c>
      <c r="BN23" s="511" t="s">
        <v>138</v>
      </c>
      <c r="BO23" s="511" t="s">
        <v>138</v>
      </c>
      <c r="BP23" s="513">
        <v>33413</v>
      </c>
      <c r="BQ23" s="511" t="s">
        <v>138</v>
      </c>
      <c r="BR23" s="511" t="s">
        <v>8482</v>
      </c>
      <c r="BS23" s="511" t="s">
        <v>8749</v>
      </c>
      <c r="BT23" s="511" t="s">
        <v>583</v>
      </c>
      <c r="BU23" s="511" t="s">
        <v>8750</v>
      </c>
      <c r="BV23" s="511">
        <v>1</v>
      </c>
      <c r="BW23" s="511">
        <v>2</v>
      </c>
      <c r="BX23" s="511" t="s">
        <v>138</v>
      </c>
      <c r="BY23" s="511" t="s">
        <v>138</v>
      </c>
      <c r="BZ23" s="511">
        <v>38</v>
      </c>
      <c r="CA23" s="511" t="s">
        <v>8751</v>
      </c>
      <c r="CB23" s="511" t="s">
        <v>8752</v>
      </c>
      <c r="CC23" s="511" t="s">
        <v>8753</v>
      </c>
      <c r="CD23" s="511" t="s">
        <v>138</v>
      </c>
      <c r="CE23" s="518" t="s">
        <v>102</v>
      </c>
      <c r="CF23" s="518" t="s">
        <v>102</v>
      </c>
      <c r="CG23" s="518" t="s">
        <v>102</v>
      </c>
      <c r="CH23" s="518" t="s">
        <v>102</v>
      </c>
      <c r="CI23" s="518" t="s">
        <v>102</v>
      </c>
      <c r="CJ23" s="518" t="s">
        <v>102</v>
      </c>
      <c r="CK23" s="518" t="s">
        <v>102</v>
      </c>
      <c r="CL23" s="518" t="s">
        <v>102</v>
      </c>
      <c r="CM23" s="518" t="s">
        <v>102</v>
      </c>
      <c r="CN23" s="518" t="s">
        <v>102</v>
      </c>
      <c r="CO23" s="518" t="s">
        <v>102</v>
      </c>
      <c r="CP23" s="518" t="s">
        <v>102</v>
      </c>
      <c r="CQ23" s="518" t="s">
        <v>102</v>
      </c>
      <c r="CR23" s="518" t="s">
        <v>102</v>
      </c>
      <c r="CS23" s="518" t="s">
        <v>102</v>
      </c>
      <c r="CT23" s="518" t="s">
        <v>102</v>
      </c>
      <c r="CU23" s="518" t="s">
        <v>102</v>
      </c>
      <c r="CV23" s="518" t="s">
        <v>102</v>
      </c>
      <c r="CW23" s="518" t="s">
        <v>102</v>
      </c>
      <c r="CX23" s="518" t="s">
        <v>102</v>
      </c>
      <c r="CY23" s="518" t="s">
        <v>102</v>
      </c>
      <c r="CZ23" s="518" t="s">
        <v>102</v>
      </c>
      <c r="DA23" s="518" t="s">
        <v>102</v>
      </c>
      <c r="DB23" s="518" t="s">
        <v>102</v>
      </c>
      <c r="DC23" s="518" t="s">
        <v>102</v>
      </c>
      <c r="DD23" s="518" t="s">
        <v>102</v>
      </c>
      <c r="DE23" s="518" t="s">
        <v>102</v>
      </c>
      <c r="DF23" s="518" t="s">
        <v>102</v>
      </c>
      <c r="DG23" s="518" t="s">
        <v>102</v>
      </c>
      <c r="DH23" s="518" t="s">
        <v>102</v>
      </c>
      <c r="DI23" s="518" t="s">
        <v>102</v>
      </c>
      <c r="DJ23" s="518" t="s">
        <v>102</v>
      </c>
      <c r="DK23" s="518" t="s">
        <v>102</v>
      </c>
      <c r="DL23" s="518" t="s">
        <v>102</v>
      </c>
      <c r="DM23" s="518" t="s">
        <v>102</v>
      </c>
      <c r="DN23" s="518" t="s">
        <v>102</v>
      </c>
      <c r="DO23" s="518" t="s">
        <v>102</v>
      </c>
      <c r="DP23" s="518" t="s">
        <v>102</v>
      </c>
      <c r="DQ23" s="518" t="s">
        <v>102</v>
      </c>
      <c r="DR23" s="518" t="s">
        <v>102</v>
      </c>
      <c r="DS23" s="518" t="s">
        <v>102</v>
      </c>
      <c r="DT23" s="518" t="s">
        <v>102</v>
      </c>
      <c r="DU23" s="518" t="s">
        <v>102</v>
      </c>
      <c r="DV23" s="518" t="s">
        <v>102</v>
      </c>
      <c r="DW23" s="518" t="s">
        <v>102</v>
      </c>
      <c r="DX23" s="518" t="s">
        <v>102</v>
      </c>
      <c r="DY23" s="518" t="s">
        <v>102</v>
      </c>
      <c r="DZ23" s="518" t="s">
        <v>102</v>
      </c>
      <c r="EA23" s="518" t="s">
        <v>102</v>
      </c>
      <c r="EB23" s="518" t="s">
        <v>102</v>
      </c>
      <c r="EC23" s="518" t="s">
        <v>102</v>
      </c>
      <c r="ED23" s="518" t="s">
        <v>102</v>
      </c>
      <c r="EE23" s="518" t="s">
        <v>102</v>
      </c>
      <c r="EF23" s="518" t="s">
        <v>102</v>
      </c>
      <c r="EG23" s="518" t="s">
        <v>102</v>
      </c>
      <c r="EH23" s="518" t="s">
        <v>102</v>
      </c>
      <c r="EI23" s="518" t="s">
        <v>102</v>
      </c>
      <c r="EJ23" s="518" t="s">
        <v>102</v>
      </c>
      <c r="EK23" s="518" t="s">
        <v>102</v>
      </c>
      <c r="EL23" s="518" t="s">
        <v>102</v>
      </c>
      <c r="EM23" s="518" t="s">
        <v>102</v>
      </c>
      <c r="EN23" s="518" t="s">
        <v>102</v>
      </c>
      <c r="EO23" s="518" t="s">
        <v>102</v>
      </c>
      <c r="EP23" s="518" t="s">
        <v>102</v>
      </c>
      <c r="EQ23" s="518" t="s">
        <v>102</v>
      </c>
      <c r="ER23" s="518" t="s">
        <v>102</v>
      </c>
      <c r="ES23" s="518" t="s">
        <v>102</v>
      </c>
      <c r="ET23" s="518" t="s">
        <v>102</v>
      </c>
      <c r="EU23" s="518" t="s">
        <v>102</v>
      </c>
      <c r="EV23" s="518" t="s">
        <v>102</v>
      </c>
      <c r="EW23" s="518" t="s">
        <v>102</v>
      </c>
      <c r="EX23" s="518" t="s">
        <v>102</v>
      </c>
      <c r="EY23" s="518" t="s">
        <v>102</v>
      </c>
      <c r="EZ23" s="518" t="s">
        <v>102</v>
      </c>
      <c r="FA23" s="518" t="s">
        <v>102</v>
      </c>
      <c r="FB23" s="518" t="s">
        <v>102</v>
      </c>
      <c r="FC23" s="518" t="s">
        <v>102</v>
      </c>
      <c r="FD23" s="518" t="s">
        <v>102</v>
      </c>
      <c r="FE23" s="518" t="s">
        <v>102</v>
      </c>
      <c r="FF23" s="518" t="s">
        <v>102</v>
      </c>
      <c r="FG23" s="518" t="s">
        <v>102</v>
      </c>
      <c r="FH23" s="518" t="s">
        <v>102</v>
      </c>
      <c r="FI23" s="518" t="s">
        <v>102</v>
      </c>
      <c r="FJ23" s="518" t="s">
        <v>102</v>
      </c>
      <c r="FK23" s="518" t="s">
        <v>102</v>
      </c>
      <c r="FL23" s="518" t="s">
        <v>102</v>
      </c>
      <c r="FM23" s="518" t="s">
        <v>102</v>
      </c>
      <c r="FN23" s="518" t="s">
        <v>102</v>
      </c>
      <c r="FO23" s="518" t="s">
        <v>102</v>
      </c>
      <c r="FP23" s="518" t="s">
        <v>102</v>
      </c>
      <c r="FQ23" s="518" t="s">
        <v>102</v>
      </c>
      <c r="FR23" s="518" t="s">
        <v>102</v>
      </c>
      <c r="FS23" s="518" t="s">
        <v>102</v>
      </c>
      <c r="FT23" s="518" t="s">
        <v>102</v>
      </c>
      <c r="FU23" s="518" t="s">
        <v>102</v>
      </c>
      <c r="FV23" s="518" t="s">
        <v>102</v>
      </c>
      <c r="FW23" s="518" t="s">
        <v>102</v>
      </c>
      <c r="FX23" s="518" t="s">
        <v>102</v>
      </c>
      <c r="FY23" s="518" t="s">
        <v>102</v>
      </c>
      <c r="FZ23" s="518" t="s">
        <v>102</v>
      </c>
      <c r="GA23" s="518" t="s">
        <v>102</v>
      </c>
      <c r="GB23" s="518" t="s">
        <v>102</v>
      </c>
      <c r="GC23" s="518" t="s">
        <v>102</v>
      </c>
      <c r="GD23" s="518" t="s">
        <v>102</v>
      </c>
      <c r="GE23" s="518" t="s">
        <v>102</v>
      </c>
      <c r="GF23" s="518" t="s">
        <v>102</v>
      </c>
      <c r="GG23" s="518" t="s">
        <v>102</v>
      </c>
      <c r="GH23" s="518" t="s">
        <v>102</v>
      </c>
      <c r="GI23" s="518" t="s">
        <v>102</v>
      </c>
      <c r="GJ23" s="518" t="s">
        <v>102</v>
      </c>
      <c r="GK23" s="518" t="s">
        <v>102</v>
      </c>
      <c r="GL23" s="518" t="s">
        <v>102</v>
      </c>
      <c r="GM23" s="518" t="s">
        <v>102</v>
      </c>
      <c r="GN23" s="518" t="s">
        <v>102</v>
      </c>
      <c r="GO23" s="518" t="s">
        <v>102</v>
      </c>
      <c r="GP23" s="518" t="s">
        <v>102</v>
      </c>
      <c r="GQ23" s="518" t="s">
        <v>102</v>
      </c>
      <c r="GR23" s="518" t="s">
        <v>102</v>
      </c>
      <c r="GS23" s="518" t="s">
        <v>102</v>
      </c>
      <c r="GT23" s="518" t="s">
        <v>102</v>
      </c>
      <c r="GU23" s="518" t="s">
        <v>102</v>
      </c>
      <c r="GV23" s="518" t="s">
        <v>102</v>
      </c>
      <c r="GW23" s="518" t="s">
        <v>102</v>
      </c>
      <c r="GX23" s="518" t="s">
        <v>102</v>
      </c>
      <c r="GY23" s="518" t="s">
        <v>102</v>
      </c>
      <c r="GZ23" s="518" t="s">
        <v>102</v>
      </c>
      <c r="HA23" s="518" t="s">
        <v>102</v>
      </c>
      <c r="HB23" s="518" t="s">
        <v>102</v>
      </c>
      <c r="HC23" s="517" t="s">
        <v>8758</v>
      </c>
    </row>
    <row r="24" spans="1:211" ht="48" hidden="1" customHeight="1" x14ac:dyDescent="0.15">
      <c r="A24" s="511" t="s">
        <v>4121</v>
      </c>
      <c r="B24" s="512" t="s">
        <v>8759</v>
      </c>
      <c r="C24" s="513">
        <v>36154</v>
      </c>
      <c r="D24" s="512" t="s">
        <v>8419</v>
      </c>
      <c r="E24" s="512" t="s">
        <v>8489</v>
      </c>
      <c r="F24" s="512" t="s">
        <v>8490</v>
      </c>
      <c r="G24" s="513">
        <v>37000</v>
      </c>
      <c r="S24" s="514" t="s">
        <v>8760</v>
      </c>
      <c r="T24" s="511">
        <v>2011</v>
      </c>
      <c r="U24" s="515" t="s">
        <v>8734</v>
      </c>
      <c r="V24" s="514">
        <v>9</v>
      </c>
      <c r="W24" s="514">
        <v>4</v>
      </c>
      <c r="X24" s="514">
        <v>3</v>
      </c>
      <c r="Y24" s="513">
        <v>33668</v>
      </c>
      <c r="Z24" s="512" t="s">
        <v>8735</v>
      </c>
      <c r="AA24" s="512" t="s">
        <v>8736</v>
      </c>
      <c r="AB24" s="513">
        <v>34054</v>
      </c>
      <c r="AC24" s="513">
        <v>35971</v>
      </c>
      <c r="AD24" s="512" t="s">
        <v>8737</v>
      </c>
      <c r="AE24" s="513">
        <v>33669</v>
      </c>
      <c r="AF24" s="512" t="s">
        <v>138</v>
      </c>
      <c r="AG24" s="512" t="s">
        <v>8736</v>
      </c>
      <c r="AH24" s="516">
        <v>2770097</v>
      </c>
      <c r="AI24" s="513">
        <v>35902</v>
      </c>
      <c r="AJ24" s="513" t="s">
        <v>138</v>
      </c>
      <c r="AK24" s="511" t="s">
        <v>138</v>
      </c>
      <c r="AL24" s="513" t="s">
        <v>138</v>
      </c>
      <c r="AM24" s="511" t="s">
        <v>138</v>
      </c>
      <c r="AN24" s="511" t="s">
        <v>8738</v>
      </c>
      <c r="AO24" s="511" t="s">
        <v>584</v>
      </c>
      <c r="AP24" s="511" t="s">
        <v>8739</v>
      </c>
      <c r="AQ24" s="511" t="s">
        <v>8740</v>
      </c>
      <c r="AR24" s="511" t="s">
        <v>8741</v>
      </c>
      <c r="AS24" s="511" t="s">
        <v>138</v>
      </c>
      <c r="AT24" s="511" t="s">
        <v>138</v>
      </c>
      <c r="AU24" s="511" t="s">
        <v>138</v>
      </c>
      <c r="AV24" s="511" t="s">
        <v>8742</v>
      </c>
      <c r="AW24" s="511" t="s">
        <v>585</v>
      </c>
      <c r="AX24" s="511" t="s">
        <v>8743</v>
      </c>
      <c r="AY24" s="511" t="s">
        <v>586</v>
      </c>
      <c r="AZ24" s="511" t="s">
        <v>8744</v>
      </c>
      <c r="BA24" s="511" t="s">
        <v>587</v>
      </c>
      <c r="BB24" s="511">
        <v>591137558</v>
      </c>
      <c r="BC24" s="512" t="s">
        <v>581</v>
      </c>
      <c r="BD24" s="511" t="s">
        <v>582</v>
      </c>
      <c r="BE24" s="511" t="s">
        <v>8745</v>
      </c>
      <c r="BF24" s="511" t="s">
        <v>580</v>
      </c>
      <c r="BG24" s="511" t="s">
        <v>8746</v>
      </c>
      <c r="BH24" s="511" t="s">
        <v>8648</v>
      </c>
      <c r="BI24" s="511">
        <v>3</v>
      </c>
      <c r="BJ24" s="511">
        <v>16</v>
      </c>
      <c r="BK24" s="511" t="s">
        <v>8747</v>
      </c>
      <c r="BL24" s="511" t="s">
        <v>138</v>
      </c>
      <c r="BM24" s="511" t="s">
        <v>8748</v>
      </c>
      <c r="BN24" s="511" t="s">
        <v>138</v>
      </c>
      <c r="BO24" s="511" t="s">
        <v>138</v>
      </c>
      <c r="BP24" s="513">
        <v>33413</v>
      </c>
      <c r="BQ24" s="511" t="s">
        <v>138</v>
      </c>
      <c r="BR24" s="511" t="s">
        <v>8482</v>
      </c>
      <c r="BS24" s="511" t="s">
        <v>8749</v>
      </c>
      <c r="BT24" s="511" t="s">
        <v>583</v>
      </c>
      <c r="BU24" s="511" t="s">
        <v>8750</v>
      </c>
      <c r="BV24" s="511">
        <v>1</v>
      </c>
      <c r="BW24" s="511">
        <v>2</v>
      </c>
      <c r="BX24" s="511" t="s">
        <v>138</v>
      </c>
      <c r="BY24" s="511" t="s">
        <v>138</v>
      </c>
      <c r="BZ24" s="511">
        <v>38</v>
      </c>
      <c r="CA24" s="511" t="s">
        <v>8751</v>
      </c>
      <c r="CB24" s="511" t="s">
        <v>8752</v>
      </c>
      <c r="CC24" s="511" t="s">
        <v>8753</v>
      </c>
      <c r="CD24" s="511" t="s">
        <v>138</v>
      </c>
      <c r="CE24" s="518" t="s">
        <v>102</v>
      </c>
      <c r="CF24" s="518" t="s">
        <v>102</v>
      </c>
      <c r="CG24" s="518" t="s">
        <v>102</v>
      </c>
      <c r="CH24" s="518" t="s">
        <v>102</v>
      </c>
      <c r="CI24" s="518" t="s">
        <v>102</v>
      </c>
      <c r="CJ24" s="518" t="s">
        <v>102</v>
      </c>
      <c r="CK24" s="518" t="s">
        <v>102</v>
      </c>
      <c r="CL24" s="518" t="s">
        <v>102</v>
      </c>
      <c r="CM24" s="518" t="s">
        <v>102</v>
      </c>
      <c r="CN24" s="518" t="s">
        <v>102</v>
      </c>
      <c r="CO24" s="518" t="s">
        <v>102</v>
      </c>
      <c r="CP24" s="518" t="s">
        <v>102</v>
      </c>
      <c r="CQ24" s="518" t="s">
        <v>102</v>
      </c>
      <c r="CR24" s="518" t="s">
        <v>102</v>
      </c>
      <c r="CS24" s="518" t="s">
        <v>102</v>
      </c>
      <c r="CT24" s="518" t="s">
        <v>102</v>
      </c>
      <c r="CU24" s="518" t="s">
        <v>102</v>
      </c>
      <c r="CV24" s="518" t="s">
        <v>102</v>
      </c>
      <c r="CW24" s="518" t="s">
        <v>102</v>
      </c>
      <c r="CX24" s="518" t="s">
        <v>102</v>
      </c>
      <c r="CY24" s="518" t="s">
        <v>102</v>
      </c>
      <c r="CZ24" s="518" t="s">
        <v>102</v>
      </c>
      <c r="DA24" s="518" t="s">
        <v>102</v>
      </c>
      <c r="DB24" s="518" t="s">
        <v>102</v>
      </c>
      <c r="DC24" s="518" t="s">
        <v>102</v>
      </c>
      <c r="DD24" s="518" t="s">
        <v>102</v>
      </c>
      <c r="DE24" s="518" t="s">
        <v>102</v>
      </c>
      <c r="DF24" s="518" t="s">
        <v>102</v>
      </c>
      <c r="DG24" s="518" t="s">
        <v>102</v>
      </c>
      <c r="DH24" s="518" t="s">
        <v>102</v>
      </c>
      <c r="DI24" s="518" t="s">
        <v>102</v>
      </c>
      <c r="DJ24" s="518" t="s">
        <v>102</v>
      </c>
      <c r="DK24" s="518" t="s">
        <v>102</v>
      </c>
      <c r="DL24" s="518" t="s">
        <v>102</v>
      </c>
      <c r="DM24" s="518" t="s">
        <v>102</v>
      </c>
      <c r="DN24" s="518" t="s">
        <v>102</v>
      </c>
      <c r="DO24" s="518" t="s">
        <v>102</v>
      </c>
      <c r="DP24" s="518" t="s">
        <v>102</v>
      </c>
      <c r="DQ24" s="518" t="s">
        <v>102</v>
      </c>
      <c r="DR24" s="518" t="s">
        <v>102</v>
      </c>
      <c r="DS24" s="518" t="s">
        <v>102</v>
      </c>
      <c r="DT24" s="518" t="s">
        <v>102</v>
      </c>
      <c r="DU24" s="518" t="s">
        <v>102</v>
      </c>
      <c r="DV24" s="518" t="s">
        <v>102</v>
      </c>
      <c r="DW24" s="518" t="s">
        <v>102</v>
      </c>
      <c r="DX24" s="518" t="s">
        <v>102</v>
      </c>
      <c r="DY24" s="518" t="s">
        <v>102</v>
      </c>
      <c r="DZ24" s="518" t="s">
        <v>102</v>
      </c>
      <c r="EA24" s="518" t="s">
        <v>102</v>
      </c>
      <c r="EB24" s="518" t="s">
        <v>102</v>
      </c>
      <c r="EC24" s="518" t="s">
        <v>102</v>
      </c>
      <c r="ED24" s="518" t="s">
        <v>102</v>
      </c>
      <c r="EE24" s="518" t="s">
        <v>102</v>
      </c>
      <c r="EF24" s="518" t="s">
        <v>102</v>
      </c>
      <c r="EG24" s="518" t="s">
        <v>102</v>
      </c>
      <c r="EH24" s="518" t="s">
        <v>102</v>
      </c>
      <c r="EI24" s="518" t="s">
        <v>102</v>
      </c>
      <c r="EJ24" s="518" t="s">
        <v>102</v>
      </c>
      <c r="EK24" s="518" t="s">
        <v>102</v>
      </c>
      <c r="EL24" s="518" t="s">
        <v>102</v>
      </c>
      <c r="EM24" s="518" t="s">
        <v>102</v>
      </c>
      <c r="EN24" s="518" t="s">
        <v>102</v>
      </c>
      <c r="EO24" s="518" t="s">
        <v>102</v>
      </c>
      <c r="EP24" s="518" t="s">
        <v>102</v>
      </c>
      <c r="EQ24" s="518" t="s">
        <v>102</v>
      </c>
      <c r="ER24" s="518" t="s">
        <v>102</v>
      </c>
      <c r="ES24" s="518" t="s">
        <v>102</v>
      </c>
      <c r="ET24" s="518" t="s">
        <v>102</v>
      </c>
      <c r="EU24" s="518" t="s">
        <v>102</v>
      </c>
      <c r="EV24" s="518" t="s">
        <v>102</v>
      </c>
      <c r="EW24" s="518" t="s">
        <v>102</v>
      </c>
      <c r="EX24" s="518" t="s">
        <v>102</v>
      </c>
      <c r="EY24" s="518" t="s">
        <v>102</v>
      </c>
      <c r="EZ24" s="518" t="s">
        <v>102</v>
      </c>
      <c r="FA24" s="518" t="s">
        <v>102</v>
      </c>
      <c r="FB24" s="518" t="s">
        <v>102</v>
      </c>
      <c r="FC24" s="518" t="s">
        <v>102</v>
      </c>
      <c r="FD24" s="518" t="s">
        <v>102</v>
      </c>
      <c r="FE24" s="518" t="s">
        <v>102</v>
      </c>
      <c r="FF24" s="518" t="s">
        <v>102</v>
      </c>
      <c r="FG24" s="518" t="s">
        <v>102</v>
      </c>
      <c r="FH24" s="518" t="s">
        <v>102</v>
      </c>
      <c r="FI24" s="518" t="s">
        <v>102</v>
      </c>
      <c r="FJ24" s="518" t="s">
        <v>102</v>
      </c>
      <c r="FK24" s="518" t="s">
        <v>102</v>
      </c>
      <c r="FL24" s="518" t="s">
        <v>102</v>
      </c>
      <c r="FM24" s="518" t="s">
        <v>102</v>
      </c>
      <c r="FN24" s="518" t="s">
        <v>102</v>
      </c>
      <c r="FO24" s="518" t="s">
        <v>102</v>
      </c>
      <c r="FP24" s="518" t="s">
        <v>102</v>
      </c>
      <c r="FQ24" s="518" t="s">
        <v>102</v>
      </c>
      <c r="FR24" s="518" t="s">
        <v>102</v>
      </c>
      <c r="FS24" s="518" t="s">
        <v>102</v>
      </c>
      <c r="FT24" s="518" t="s">
        <v>102</v>
      </c>
      <c r="FU24" s="518" t="s">
        <v>102</v>
      </c>
      <c r="FV24" s="518" t="s">
        <v>102</v>
      </c>
      <c r="FW24" s="518" t="s">
        <v>102</v>
      </c>
      <c r="FX24" s="518" t="s">
        <v>102</v>
      </c>
      <c r="FY24" s="518" t="s">
        <v>102</v>
      </c>
      <c r="FZ24" s="518" t="s">
        <v>102</v>
      </c>
      <c r="GA24" s="518" t="s">
        <v>102</v>
      </c>
      <c r="GB24" s="518" t="s">
        <v>102</v>
      </c>
      <c r="GC24" s="518" t="s">
        <v>102</v>
      </c>
      <c r="GD24" s="518" t="s">
        <v>102</v>
      </c>
      <c r="GE24" s="518" t="s">
        <v>102</v>
      </c>
      <c r="GF24" s="518" t="s">
        <v>102</v>
      </c>
      <c r="GG24" s="518" t="s">
        <v>102</v>
      </c>
      <c r="GH24" s="518" t="s">
        <v>102</v>
      </c>
      <c r="GI24" s="518" t="s">
        <v>102</v>
      </c>
      <c r="GJ24" s="518" t="s">
        <v>102</v>
      </c>
      <c r="GK24" s="518" t="s">
        <v>102</v>
      </c>
      <c r="GL24" s="518" t="s">
        <v>102</v>
      </c>
      <c r="GM24" s="518" t="s">
        <v>102</v>
      </c>
      <c r="GN24" s="518" t="s">
        <v>102</v>
      </c>
      <c r="GO24" s="518" t="s">
        <v>102</v>
      </c>
      <c r="GP24" s="518" t="s">
        <v>102</v>
      </c>
      <c r="GQ24" s="518" t="s">
        <v>102</v>
      </c>
      <c r="GR24" s="518" t="s">
        <v>102</v>
      </c>
      <c r="GS24" s="518" t="s">
        <v>102</v>
      </c>
      <c r="GT24" s="518" t="s">
        <v>102</v>
      </c>
      <c r="GU24" s="518" t="s">
        <v>102</v>
      </c>
      <c r="GV24" s="518" t="s">
        <v>102</v>
      </c>
      <c r="GW24" s="518" t="s">
        <v>102</v>
      </c>
      <c r="GX24" s="518" t="s">
        <v>102</v>
      </c>
      <c r="GY24" s="518" t="s">
        <v>102</v>
      </c>
      <c r="GZ24" s="518" t="s">
        <v>102</v>
      </c>
      <c r="HA24" s="518" t="s">
        <v>102</v>
      </c>
      <c r="HB24" s="518" t="s">
        <v>102</v>
      </c>
      <c r="HC24" s="511" t="str">
        <f t="shared" si="0"/>
        <v>議平10-076176</v>
      </c>
    </row>
    <row r="25" spans="1:211" ht="48" hidden="1" customHeight="1" x14ac:dyDescent="0.15">
      <c r="A25" s="511" t="s">
        <v>4121</v>
      </c>
      <c r="B25" s="512" t="s">
        <v>8761</v>
      </c>
      <c r="C25" s="513">
        <v>38966</v>
      </c>
      <c r="D25" s="512" t="s">
        <v>8419</v>
      </c>
      <c r="E25" s="512" t="s">
        <v>8498</v>
      </c>
      <c r="F25" s="512" t="s">
        <v>8421</v>
      </c>
      <c r="G25" s="513">
        <v>40452</v>
      </c>
      <c r="H25" s="512" t="s">
        <v>8762</v>
      </c>
      <c r="I25" s="512" t="s">
        <v>8512</v>
      </c>
      <c r="J25" s="511" t="s">
        <v>8763</v>
      </c>
      <c r="K25" s="512" t="s">
        <v>8764</v>
      </c>
      <c r="M25" s="512" t="s">
        <v>8765</v>
      </c>
      <c r="N25" s="511" t="s">
        <v>8766</v>
      </c>
      <c r="O25" s="513">
        <v>40214</v>
      </c>
      <c r="P25" s="512" t="s">
        <v>8767</v>
      </c>
      <c r="Q25" s="511" t="s">
        <v>8768</v>
      </c>
      <c r="R25" s="513">
        <v>40452</v>
      </c>
      <c r="S25" s="514" t="s">
        <v>8769</v>
      </c>
      <c r="T25" s="511">
        <v>2011</v>
      </c>
      <c r="U25" s="515" t="s">
        <v>8734</v>
      </c>
      <c r="V25" s="514">
        <v>9</v>
      </c>
      <c r="W25" s="514">
        <v>4</v>
      </c>
      <c r="X25" s="514">
        <v>4</v>
      </c>
      <c r="Y25" s="513">
        <v>33668</v>
      </c>
      <c r="Z25" s="512" t="s">
        <v>8735</v>
      </c>
      <c r="AA25" s="512" t="s">
        <v>8736</v>
      </c>
      <c r="AB25" s="513">
        <v>34054</v>
      </c>
      <c r="AC25" s="513">
        <v>35971</v>
      </c>
      <c r="AD25" s="512" t="s">
        <v>8737</v>
      </c>
      <c r="AE25" s="513">
        <v>33669</v>
      </c>
      <c r="AF25" s="512" t="s">
        <v>138</v>
      </c>
      <c r="AG25" s="512" t="s">
        <v>8736</v>
      </c>
      <c r="AH25" s="516">
        <v>2770097</v>
      </c>
      <c r="AI25" s="513">
        <v>35902</v>
      </c>
      <c r="AJ25" s="513" t="s">
        <v>138</v>
      </c>
      <c r="AK25" s="511" t="s">
        <v>138</v>
      </c>
      <c r="AL25" s="513" t="s">
        <v>138</v>
      </c>
      <c r="AM25" s="511" t="s">
        <v>138</v>
      </c>
      <c r="AN25" s="511" t="s">
        <v>8738</v>
      </c>
      <c r="AO25" s="511" t="s">
        <v>584</v>
      </c>
      <c r="AP25" s="511" t="s">
        <v>8739</v>
      </c>
      <c r="AQ25" s="511" t="s">
        <v>8740</v>
      </c>
      <c r="AR25" s="511" t="s">
        <v>8741</v>
      </c>
      <c r="AS25" s="511" t="s">
        <v>138</v>
      </c>
      <c r="AT25" s="511" t="s">
        <v>138</v>
      </c>
      <c r="AU25" s="511" t="s">
        <v>138</v>
      </c>
      <c r="AV25" s="511" t="s">
        <v>8742</v>
      </c>
      <c r="AW25" s="511" t="s">
        <v>585</v>
      </c>
      <c r="AX25" s="511" t="s">
        <v>8743</v>
      </c>
      <c r="AY25" s="511" t="s">
        <v>586</v>
      </c>
      <c r="AZ25" s="511" t="s">
        <v>8744</v>
      </c>
      <c r="BA25" s="511" t="s">
        <v>587</v>
      </c>
      <c r="BB25" s="511">
        <v>591137558</v>
      </c>
      <c r="BC25" s="512" t="s">
        <v>581</v>
      </c>
      <c r="BD25" s="511" t="s">
        <v>582</v>
      </c>
      <c r="BE25" s="511" t="s">
        <v>8745</v>
      </c>
      <c r="BF25" s="511" t="s">
        <v>580</v>
      </c>
      <c r="BG25" s="511" t="s">
        <v>8746</v>
      </c>
      <c r="BH25" s="511" t="s">
        <v>8648</v>
      </c>
      <c r="BI25" s="511">
        <v>3</v>
      </c>
      <c r="BJ25" s="511">
        <v>16</v>
      </c>
      <c r="BK25" s="511" t="s">
        <v>8747</v>
      </c>
      <c r="BL25" s="511" t="s">
        <v>138</v>
      </c>
      <c r="BM25" s="511" t="s">
        <v>8748</v>
      </c>
      <c r="BN25" s="511" t="s">
        <v>138</v>
      </c>
      <c r="BO25" s="511" t="s">
        <v>138</v>
      </c>
      <c r="BP25" s="513">
        <v>33413</v>
      </c>
      <c r="BQ25" s="511" t="s">
        <v>138</v>
      </c>
      <c r="BR25" s="511" t="s">
        <v>8482</v>
      </c>
      <c r="BS25" s="511" t="s">
        <v>8749</v>
      </c>
      <c r="BT25" s="511" t="s">
        <v>583</v>
      </c>
      <c r="BU25" s="511" t="s">
        <v>8750</v>
      </c>
      <c r="BV25" s="511">
        <v>1</v>
      </c>
      <c r="BW25" s="511">
        <v>2</v>
      </c>
      <c r="BX25" s="511" t="s">
        <v>138</v>
      </c>
      <c r="BY25" s="511" t="s">
        <v>138</v>
      </c>
      <c r="BZ25" s="511">
        <v>38</v>
      </c>
      <c r="CA25" s="511" t="s">
        <v>8751</v>
      </c>
      <c r="CB25" s="511" t="s">
        <v>8752</v>
      </c>
      <c r="CC25" s="511" t="s">
        <v>8753</v>
      </c>
      <c r="CD25" s="511" t="s">
        <v>138</v>
      </c>
      <c r="CE25" s="518" t="s">
        <v>8770</v>
      </c>
      <c r="CF25" s="518" t="s">
        <v>8771</v>
      </c>
      <c r="CG25" s="518" t="s">
        <v>8772</v>
      </c>
      <c r="CH25" s="518" t="s">
        <v>8773</v>
      </c>
      <c r="CI25" s="518" t="s">
        <v>8774</v>
      </c>
      <c r="CJ25" s="518" t="s">
        <v>8775</v>
      </c>
      <c r="CK25" s="518" t="s">
        <v>8776</v>
      </c>
      <c r="CL25" s="518" t="s">
        <v>8777</v>
      </c>
      <c r="CM25" s="518" t="s">
        <v>8778</v>
      </c>
      <c r="CN25" s="518" t="s">
        <v>8779</v>
      </c>
      <c r="CO25" s="518" t="s">
        <v>8780</v>
      </c>
      <c r="CP25" s="518" t="s">
        <v>8781</v>
      </c>
      <c r="CQ25" s="518" t="s">
        <v>8782</v>
      </c>
      <c r="CR25" s="518" t="s">
        <v>8783</v>
      </c>
      <c r="CS25" s="518" t="s">
        <v>8784</v>
      </c>
      <c r="CT25" s="518" t="s">
        <v>8785</v>
      </c>
      <c r="CU25" s="518" t="s">
        <v>8786</v>
      </c>
      <c r="CV25" s="518" t="s">
        <v>8787</v>
      </c>
      <c r="CW25" s="518" t="s">
        <v>8788</v>
      </c>
      <c r="CX25" s="518" t="s">
        <v>8789</v>
      </c>
      <c r="CY25" s="518" t="s">
        <v>8790</v>
      </c>
      <c r="CZ25" s="518" t="s">
        <v>8791</v>
      </c>
      <c r="DA25" s="518" t="s">
        <v>8792</v>
      </c>
      <c r="DB25" s="518" t="s">
        <v>8793</v>
      </c>
      <c r="DC25" s="518" t="s">
        <v>8794</v>
      </c>
      <c r="DD25" s="518" t="s">
        <v>8795</v>
      </c>
      <c r="DE25" s="518" t="s">
        <v>8796</v>
      </c>
      <c r="DF25" s="518" t="s">
        <v>8797</v>
      </c>
      <c r="DG25" s="518" t="s">
        <v>8798</v>
      </c>
      <c r="DH25" s="518" t="s">
        <v>8799</v>
      </c>
      <c r="DI25" s="518" t="s">
        <v>8800</v>
      </c>
      <c r="DJ25" s="518" t="s">
        <v>8801</v>
      </c>
      <c r="DK25" s="518" t="s">
        <v>8802</v>
      </c>
      <c r="DL25" s="518" t="s">
        <v>102</v>
      </c>
      <c r="DM25" s="518" t="s">
        <v>102</v>
      </c>
      <c r="DN25" s="518" t="s">
        <v>102</v>
      </c>
      <c r="DO25" s="518" t="s">
        <v>102</v>
      </c>
      <c r="DP25" s="518" t="s">
        <v>102</v>
      </c>
      <c r="DQ25" s="518" t="s">
        <v>102</v>
      </c>
      <c r="DR25" s="518" t="s">
        <v>102</v>
      </c>
      <c r="DS25" s="518" t="s">
        <v>102</v>
      </c>
      <c r="DT25" s="518" t="s">
        <v>102</v>
      </c>
      <c r="DU25" s="518" t="s">
        <v>102</v>
      </c>
      <c r="DV25" s="518" t="s">
        <v>102</v>
      </c>
      <c r="DW25" s="518" t="s">
        <v>102</v>
      </c>
      <c r="DX25" s="518" t="s">
        <v>102</v>
      </c>
      <c r="DY25" s="518" t="s">
        <v>102</v>
      </c>
      <c r="DZ25" s="518" t="s">
        <v>102</v>
      </c>
      <c r="EA25" s="518" t="s">
        <v>102</v>
      </c>
      <c r="EB25" s="518" t="s">
        <v>102</v>
      </c>
      <c r="EC25" s="518" t="s">
        <v>102</v>
      </c>
      <c r="ED25" s="518" t="s">
        <v>102</v>
      </c>
      <c r="EE25" s="518" t="s">
        <v>102</v>
      </c>
      <c r="EF25" s="518" t="s">
        <v>102</v>
      </c>
      <c r="EG25" s="518" t="s">
        <v>102</v>
      </c>
      <c r="EH25" s="518" t="s">
        <v>102</v>
      </c>
      <c r="EI25" s="518" t="s">
        <v>102</v>
      </c>
      <c r="EJ25" s="518" t="s">
        <v>102</v>
      </c>
      <c r="EK25" s="518" t="s">
        <v>102</v>
      </c>
      <c r="EL25" s="518" t="s">
        <v>102</v>
      </c>
      <c r="EM25" s="518" t="s">
        <v>102</v>
      </c>
      <c r="EN25" s="518" t="s">
        <v>102</v>
      </c>
      <c r="EO25" s="518" t="s">
        <v>102</v>
      </c>
      <c r="EP25" s="518" t="s">
        <v>102</v>
      </c>
      <c r="EQ25" s="518" t="s">
        <v>102</v>
      </c>
      <c r="ER25" s="518" t="s">
        <v>102</v>
      </c>
      <c r="ES25" s="518" t="s">
        <v>102</v>
      </c>
      <c r="ET25" s="518" t="s">
        <v>102</v>
      </c>
      <c r="EU25" s="518" t="s">
        <v>102</v>
      </c>
      <c r="EV25" s="518" t="s">
        <v>102</v>
      </c>
      <c r="EW25" s="518" t="s">
        <v>102</v>
      </c>
      <c r="EX25" s="518" t="s">
        <v>102</v>
      </c>
      <c r="EY25" s="518" t="s">
        <v>102</v>
      </c>
      <c r="EZ25" s="518" t="s">
        <v>102</v>
      </c>
      <c r="FA25" s="518" t="s">
        <v>102</v>
      </c>
      <c r="FB25" s="518" t="s">
        <v>102</v>
      </c>
      <c r="FC25" s="518" t="s">
        <v>102</v>
      </c>
      <c r="FD25" s="518" t="s">
        <v>102</v>
      </c>
      <c r="FE25" s="518" t="s">
        <v>102</v>
      </c>
      <c r="FF25" s="518" t="s">
        <v>102</v>
      </c>
      <c r="FG25" s="518" t="s">
        <v>102</v>
      </c>
      <c r="FH25" s="518" t="s">
        <v>102</v>
      </c>
      <c r="FI25" s="518" t="s">
        <v>102</v>
      </c>
      <c r="FJ25" s="518" t="s">
        <v>102</v>
      </c>
      <c r="FK25" s="518" t="s">
        <v>102</v>
      </c>
      <c r="FL25" s="518" t="s">
        <v>102</v>
      </c>
      <c r="FM25" s="518" t="s">
        <v>102</v>
      </c>
      <c r="FN25" s="518" t="s">
        <v>102</v>
      </c>
      <c r="FO25" s="518" t="s">
        <v>102</v>
      </c>
      <c r="FP25" s="518" t="s">
        <v>102</v>
      </c>
      <c r="FQ25" s="518" t="s">
        <v>102</v>
      </c>
      <c r="FR25" s="518" t="s">
        <v>102</v>
      </c>
      <c r="FS25" s="518" t="s">
        <v>102</v>
      </c>
      <c r="FT25" s="518" t="s">
        <v>102</v>
      </c>
      <c r="FU25" s="518" t="s">
        <v>102</v>
      </c>
      <c r="FV25" s="518" t="s">
        <v>102</v>
      </c>
      <c r="FW25" s="518" t="s">
        <v>102</v>
      </c>
      <c r="FX25" s="518" t="s">
        <v>102</v>
      </c>
      <c r="FY25" s="518" t="s">
        <v>102</v>
      </c>
      <c r="FZ25" s="518" t="s">
        <v>102</v>
      </c>
      <c r="GA25" s="518" t="s">
        <v>102</v>
      </c>
      <c r="GB25" s="518" t="s">
        <v>102</v>
      </c>
      <c r="GC25" s="518" t="s">
        <v>102</v>
      </c>
      <c r="GD25" s="518" t="s">
        <v>102</v>
      </c>
      <c r="GE25" s="518" t="s">
        <v>102</v>
      </c>
      <c r="GF25" s="518" t="s">
        <v>102</v>
      </c>
      <c r="GG25" s="518" t="s">
        <v>102</v>
      </c>
      <c r="GH25" s="518" t="s">
        <v>102</v>
      </c>
      <c r="GI25" s="518" t="s">
        <v>102</v>
      </c>
      <c r="GJ25" s="518" t="s">
        <v>102</v>
      </c>
      <c r="GK25" s="518" t="s">
        <v>102</v>
      </c>
      <c r="GL25" s="518" t="s">
        <v>102</v>
      </c>
      <c r="GM25" s="518" t="s">
        <v>102</v>
      </c>
      <c r="GN25" s="518" t="s">
        <v>102</v>
      </c>
      <c r="GO25" s="518" t="s">
        <v>102</v>
      </c>
      <c r="GP25" s="518" t="s">
        <v>102</v>
      </c>
      <c r="GQ25" s="518" t="s">
        <v>102</v>
      </c>
      <c r="GR25" s="518" t="s">
        <v>102</v>
      </c>
      <c r="GS25" s="518" t="s">
        <v>102</v>
      </c>
      <c r="GT25" s="518" t="s">
        <v>102</v>
      </c>
      <c r="GU25" s="518" t="s">
        <v>102</v>
      </c>
      <c r="GV25" s="518" t="s">
        <v>102</v>
      </c>
      <c r="GW25" s="518" t="s">
        <v>102</v>
      </c>
      <c r="GX25" s="518" t="s">
        <v>102</v>
      </c>
      <c r="GY25" s="518" t="s">
        <v>102</v>
      </c>
      <c r="GZ25" s="518" t="s">
        <v>102</v>
      </c>
      <c r="HA25" s="518" t="s">
        <v>102</v>
      </c>
      <c r="HB25" s="518" t="s">
        <v>102</v>
      </c>
      <c r="HC25" s="511" t="str">
        <f t="shared" si="0"/>
        <v>2006-080175</v>
      </c>
    </row>
    <row r="26" spans="1:211" ht="48" hidden="1" customHeight="1" x14ac:dyDescent="0.15">
      <c r="A26" s="511" t="s">
        <v>4127</v>
      </c>
      <c r="B26" s="512" t="s">
        <v>8803</v>
      </c>
      <c r="C26" s="513">
        <v>39007</v>
      </c>
      <c r="D26" s="512" t="s">
        <v>8419</v>
      </c>
      <c r="E26" s="512" t="s">
        <v>8498</v>
      </c>
      <c r="F26" s="512" t="s">
        <v>8421</v>
      </c>
      <c r="G26" s="513">
        <v>40128</v>
      </c>
      <c r="H26" s="512" t="s">
        <v>8804</v>
      </c>
      <c r="I26" s="512" t="s">
        <v>8805</v>
      </c>
      <c r="J26" s="511" t="s">
        <v>8806</v>
      </c>
      <c r="K26" s="512" t="s">
        <v>8807</v>
      </c>
      <c r="N26" s="511" t="s">
        <v>8808</v>
      </c>
      <c r="P26" s="512" t="s">
        <v>8809</v>
      </c>
      <c r="Q26" s="513">
        <v>40114</v>
      </c>
      <c r="R26" s="513">
        <v>39442</v>
      </c>
      <c r="S26" s="514" t="s">
        <v>8810</v>
      </c>
      <c r="T26" s="511">
        <v>2010</v>
      </c>
      <c r="U26" s="515" t="s">
        <v>8424</v>
      </c>
      <c r="V26" s="514">
        <v>10</v>
      </c>
      <c r="W26" s="514">
        <v>2</v>
      </c>
      <c r="X26" s="514">
        <v>1</v>
      </c>
      <c r="Y26" s="513">
        <v>33737</v>
      </c>
      <c r="Z26" s="512" t="s">
        <v>8811</v>
      </c>
      <c r="AA26" s="512" t="s">
        <v>8812</v>
      </c>
      <c r="AB26" s="513">
        <v>34299</v>
      </c>
      <c r="AC26" s="513">
        <v>36423</v>
      </c>
      <c r="AD26" s="512" t="s">
        <v>8813</v>
      </c>
      <c r="AE26" s="513">
        <v>34726</v>
      </c>
      <c r="AF26" s="512" t="s">
        <v>138</v>
      </c>
      <c r="AG26" s="512" t="s">
        <v>8812</v>
      </c>
      <c r="AH26" s="516">
        <v>2951477</v>
      </c>
      <c r="AI26" s="513">
        <v>36350</v>
      </c>
      <c r="AJ26" s="513" t="s">
        <v>138</v>
      </c>
      <c r="AK26" s="511" t="s">
        <v>138</v>
      </c>
      <c r="AL26" s="513" t="s">
        <v>138</v>
      </c>
      <c r="AM26" s="511" t="s">
        <v>138</v>
      </c>
      <c r="AN26" s="511" t="s">
        <v>8814</v>
      </c>
      <c r="AO26" s="511" t="s">
        <v>8815</v>
      </c>
      <c r="AP26" s="511" t="s">
        <v>8816</v>
      </c>
      <c r="AQ26" s="511" t="s">
        <v>8817</v>
      </c>
      <c r="AR26" s="511" t="s">
        <v>8818</v>
      </c>
      <c r="AS26" s="511" t="s">
        <v>138</v>
      </c>
      <c r="AT26" s="511" t="s">
        <v>138</v>
      </c>
      <c r="AU26" s="511" t="s">
        <v>138</v>
      </c>
      <c r="AV26" s="511" t="s">
        <v>8819</v>
      </c>
      <c r="AW26" s="511" t="s">
        <v>8820</v>
      </c>
      <c r="AX26" s="511" t="s">
        <v>8821</v>
      </c>
      <c r="AY26" s="511" t="s">
        <v>8822</v>
      </c>
      <c r="AZ26" s="511" t="s">
        <v>8823</v>
      </c>
      <c r="BA26" s="511" t="s">
        <v>8824</v>
      </c>
      <c r="BB26" s="511">
        <v>236436</v>
      </c>
      <c r="BC26" s="512" t="s">
        <v>8825</v>
      </c>
      <c r="BD26" s="511" t="s">
        <v>8826</v>
      </c>
      <c r="BE26" s="511" t="s">
        <v>8827</v>
      </c>
      <c r="BF26" s="511" t="s">
        <v>8828</v>
      </c>
      <c r="BG26" s="511" t="s">
        <v>8829</v>
      </c>
      <c r="BH26" s="511" t="s">
        <v>8648</v>
      </c>
      <c r="BI26" s="511">
        <v>2</v>
      </c>
      <c r="BJ26" s="511">
        <v>4</v>
      </c>
      <c r="BK26" s="511" t="s">
        <v>138</v>
      </c>
      <c r="BL26" s="511" t="s">
        <v>138</v>
      </c>
      <c r="BM26" s="511" t="s">
        <v>8830</v>
      </c>
      <c r="BN26" s="511" t="s">
        <v>138</v>
      </c>
      <c r="BO26" s="511" t="s">
        <v>138</v>
      </c>
      <c r="BP26" s="513" t="s">
        <v>138</v>
      </c>
      <c r="BQ26" s="511" t="s">
        <v>138</v>
      </c>
      <c r="BR26" s="511" t="s">
        <v>8445</v>
      </c>
      <c r="BS26" s="511" t="s">
        <v>8831</v>
      </c>
      <c r="BT26" s="511" t="s">
        <v>138</v>
      </c>
      <c r="BU26" s="511" t="s">
        <v>8832</v>
      </c>
      <c r="BV26" s="511" t="s">
        <v>138</v>
      </c>
      <c r="BW26" s="511">
        <v>1</v>
      </c>
      <c r="BX26" s="511" t="s">
        <v>8833</v>
      </c>
      <c r="BY26" s="511" t="s">
        <v>138</v>
      </c>
      <c r="BZ26" s="511">
        <v>5</v>
      </c>
      <c r="CA26" s="511" t="s">
        <v>8834</v>
      </c>
      <c r="CB26" s="511" t="s">
        <v>8835</v>
      </c>
      <c r="CC26" s="511" t="s">
        <v>8836</v>
      </c>
      <c r="CD26" s="511" t="s">
        <v>138</v>
      </c>
      <c r="CE26" s="518" t="s">
        <v>8837</v>
      </c>
      <c r="CF26" s="518" t="s">
        <v>8838</v>
      </c>
      <c r="CG26" s="518" t="s">
        <v>102</v>
      </c>
      <c r="CH26" s="518" t="s">
        <v>102</v>
      </c>
      <c r="CI26" s="518" t="s">
        <v>102</v>
      </c>
      <c r="CJ26" s="518" t="s">
        <v>102</v>
      </c>
      <c r="CK26" s="518" t="s">
        <v>102</v>
      </c>
      <c r="CL26" s="518" t="s">
        <v>102</v>
      </c>
      <c r="CM26" s="518" t="s">
        <v>102</v>
      </c>
      <c r="CN26" s="518" t="s">
        <v>102</v>
      </c>
      <c r="CO26" s="518" t="s">
        <v>102</v>
      </c>
      <c r="CP26" s="518" t="s">
        <v>102</v>
      </c>
      <c r="CQ26" s="518" t="s">
        <v>102</v>
      </c>
      <c r="CR26" s="518" t="s">
        <v>102</v>
      </c>
      <c r="CS26" s="518" t="s">
        <v>102</v>
      </c>
      <c r="CT26" s="518" t="s">
        <v>102</v>
      </c>
      <c r="CU26" s="518" t="s">
        <v>102</v>
      </c>
      <c r="CV26" s="518" t="s">
        <v>102</v>
      </c>
      <c r="CW26" s="518" t="s">
        <v>102</v>
      </c>
      <c r="CX26" s="518" t="s">
        <v>102</v>
      </c>
      <c r="CY26" s="518" t="s">
        <v>102</v>
      </c>
      <c r="CZ26" s="518" t="s">
        <v>102</v>
      </c>
      <c r="DA26" s="518" t="s">
        <v>102</v>
      </c>
      <c r="DB26" s="518" t="s">
        <v>102</v>
      </c>
      <c r="DC26" s="518" t="s">
        <v>102</v>
      </c>
      <c r="DD26" s="518" t="s">
        <v>102</v>
      </c>
      <c r="DE26" s="518" t="s">
        <v>102</v>
      </c>
      <c r="DF26" s="518" t="s">
        <v>102</v>
      </c>
      <c r="DG26" s="518" t="s">
        <v>102</v>
      </c>
      <c r="DH26" s="518" t="s">
        <v>102</v>
      </c>
      <c r="DI26" s="518" t="s">
        <v>102</v>
      </c>
      <c r="DJ26" s="518" t="s">
        <v>102</v>
      </c>
      <c r="DK26" s="518" t="s">
        <v>102</v>
      </c>
      <c r="DL26" s="518" t="s">
        <v>102</v>
      </c>
      <c r="DM26" s="518" t="s">
        <v>102</v>
      </c>
      <c r="DN26" s="518" t="s">
        <v>102</v>
      </c>
      <c r="DO26" s="518" t="s">
        <v>102</v>
      </c>
      <c r="DP26" s="518" t="s">
        <v>102</v>
      </c>
      <c r="DQ26" s="518" t="s">
        <v>102</v>
      </c>
      <c r="DR26" s="518" t="s">
        <v>102</v>
      </c>
      <c r="DS26" s="518" t="s">
        <v>102</v>
      </c>
      <c r="DT26" s="518" t="s">
        <v>102</v>
      </c>
      <c r="DU26" s="518" t="s">
        <v>102</v>
      </c>
      <c r="DV26" s="518" t="s">
        <v>102</v>
      </c>
      <c r="DW26" s="518" t="s">
        <v>102</v>
      </c>
      <c r="DX26" s="518" t="s">
        <v>102</v>
      </c>
      <c r="DY26" s="518" t="s">
        <v>102</v>
      </c>
      <c r="DZ26" s="518" t="s">
        <v>102</v>
      </c>
      <c r="EA26" s="518" t="s">
        <v>102</v>
      </c>
      <c r="EB26" s="518" t="s">
        <v>102</v>
      </c>
      <c r="EC26" s="518" t="s">
        <v>102</v>
      </c>
      <c r="ED26" s="518" t="s">
        <v>102</v>
      </c>
      <c r="EE26" s="518" t="s">
        <v>102</v>
      </c>
      <c r="EF26" s="518" t="s">
        <v>102</v>
      </c>
      <c r="EG26" s="518" t="s">
        <v>102</v>
      </c>
      <c r="EH26" s="518" t="s">
        <v>102</v>
      </c>
      <c r="EI26" s="518" t="s">
        <v>102</v>
      </c>
      <c r="EJ26" s="518" t="s">
        <v>102</v>
      </c>
      <c r="EK26" s="518" t="s">
        <v>102</v>
      </c>
      <c r="EL26" s="518" t="s">
        <v>102</v>
      </c>
      <c r="EM26" s="518" t="s">
        <v>102</v>
      </c>
      <c r="EN26" s="518" t="s">
        <v>102</v>
      </c>
      <c r="EO26" s="518" t="s">
        <v>102</v>
      </c>
      <c r="EP26" s="518" t="s">
        <v>102</v>
      </c>
      <c r="EQ26" s="518" t="s">
        <v>102</v>
      </c>
      <c r="ER26" s="518" t="s">
        <v>102</v>
      </c>
      <c r="ES26" s="518" t="s">
        <v>102</v>
      </c>
      <c r="ET26" s="518" t="s">
        <v>102</v>
      </c>
      <c r="EU26" s="518" t="s">
        <v>102</v>
      </c>
      <c r="EV26" s="518" t="s">
        <v>102</v>
      </c>
      <c r="EW26" s="518" t="s">
        <v>102</v>
      </c>
      <c r="EX26" s="518" t="s">
        <v>102</v>
      </c>
      <c r="EY26" s="518" t="s">
        <v>102</v>
      </c>
      <c r="EZ26" s="518" t="s">
        <v>102</v>
      </c>
      <c r="FA26" s="518" t="s">
        <v>102</v>
      </c>
      <c r="FB26" s="518" t="s">
        <v>102</v>
      </c>
      <c r="FC26" s="518" t="s">
        <v>102</v>
      </c>
      <c r="FD26" s="518" t="s">
        <v>102</v>
      </c>
      <c r="FE26" s="518" t="s">
        <v>102</v>
      </c>
      <c r="FF26" s="518" t="s">
        <v>102</v>
      </c>
      <c r="FG26" s="518" t="s">
        <v>102</v>
      </c>
      <c r="FH26" s="518" t="s">
        <v>102</v>
      </c>
      <c r="FI26" s="518" t="s">
        <v>102</v>
      </c>
      <c r="FJ26" s="518" t="s">
        <v>102</v>
      </c>
      <c r="FK26" s="518" t="s">
        <v>102</v>
      </c>
      <c r="FL26" s="518" t="s">
        <v>102</v>
      </c>
      <c r="FM26" s="518" t="s">
        <v>102</v>
      </c>
      <c r="FN26" s="518" t="s">
        <v>102</v>
      </c>
      <c r="FO26" s="518" t="s">
        <v>102</v>
      </c>
      <c r="FP26" s="518" t="s">
        <v>102</v>
      </c>
      <c r="FQ26" s="518" t="s">
        <v>102</v>
      </c>
      <c r="FR26" s="518" t="s">
        <v>102</v>
      </c>
      <c r="FS26" s="518" t="s">
        <v>102</v>
      </c>
      <c r="FT26" s="518" t="s">
        <v>102</v>
      </c>
      <c r="FU26" s="518" t="s">
        <v>102</v>
      </c>
      <c r="FV26" s="518" t="s">
        <v>102</v>
      </c>
      <c r="FW26" s="518" t="s">
        <v>102</v>
      </c>
      <c r="FX26" s="518" t="s">
        <v>102</v>
      </c>
      <c r="FY26" s="518" t="s">
        <v>102</v>
      </c>
      <c r="FZ26" s="518" t="s">
        <v>102</v>
      </c>
      <c r="GA26" s="518" t="s">
        <v>102</v>
      </c>
      <c r="GB26" s="518" t="s">
        <v>102</v>
      </c>
      <c r="GC26" s="518" t="s">
        <v>102</v>
      </c>
      <c r="GD26" s="518" t="s">
        <v>102</v>
      </c>
      <c r="GE26" s="518" t="s">
        <v>102</v>
      </c>
      <c r="GF26" s="518" t="s">
        <v>102</v>
      </c>
      <c r="GG26" s="518" t="s">
        <v>102</v>
      </c>
      <c r="GH26" s="518" t="s">
        <v>102</v>
      </c>
      <c r="GI26" s="518" t="s">
        <v>102</v>
      </c>
      <c r="GJ26" s="518" t="s">
        <v>102</v>
      </c>
      <c r="GK26" s="518" t="s">
        <v>102</v>
      </c>
      <c r="GL26" s="518" t="s">
        <v>102</v>
      </c>
      <c r="GM26" s="518" t="s">
        <v>102</v>
      </c>
      <c r="GN26" s="518" t="s">
        <v>102</v>
      </c>
      <c r="GO26" s="518" t="s">
        <v>102</v>
      </c>
      <c r="GP26" s="518" t="s">
        <v>102</v>
      </c>
      <c r="GQ26" s="518" t="s">
        <v>102</v>
      </c>
      <c r="GR26" s="518" t="s">
        <v>102</v>
      </c>
      <c r="GS26" s="518" t="s">
        <v>102</v>
      </c>
      <c r="GT26" s="518" t="s">
        <v>102</v>
      </c>
      <c r="GU26" s="518" t="s">
        <v>102</v>
      </c>
      <c r="GV26" s="518" t="s">
        <v>102</v>
      </c>
      <c r="GW26" s="518" t="s">
        <v>102</v>
      </c>
      <c r="GX26" s="518" t="s">
        <v>102</v>
      </c>
      <c r="GY26" s="518" t="s">
        <v>102</v>
      </c>
      <c r="GZ26" s="518" t="s">
        <v>102</v>
      </c>
      <c r="HA26" s="518" t="s">
        <v>102</v>
      </c>
      <c r="HB26" s="518" t="s">
        <v>102</v>
      </c>
      <c r="HC26" s="511" t="str">
        <f t="shared" si="0"/>
        <v>2006-080209</v>
      </c>
    </row>
    <row r="27" spans="1:211" ht="48" hidden="1" customHeight="1" x14ac:dyDescent="0.15">
      <c r="A27" s="511" t="s">
        <v>4127</v>
      </c>
      <c r="B27" s="512" t="s">
        <v>8839</v>
      </c>
      <c r="C27" s="513">
        <v>39373</v>
      </c>
      <c r="D27" s="512" t="s">
        <v>8419</v>
      </c>
      <c r="E27" s="512" t="s">
        <v>8465</v>
      </c>
      <c r="F27" s="512" t="s">
        <v>8466</v>
      </c>
      <c r="G27" s="513">
        <v>39472</v>
      </c>
      <c r="H27" s="512" t="s">
        <v>8840</v>
      </c>
      <c r="S27" s="511" t="s">
        <v>8841</v>
      </c>
      <c r="T27" s="511">
        <v>2010</v>
      </c>
      <c r="U27" s="515" t="s">
        <v>8424</v>
      </c>
      <c r="V27" s="514">
        <v>10</v>
      </c>
      <c r="W27" s="514">
        <v>2</v>
      </c>
      <c r="X27" s="514">
        <v>2</v>
      </c>
      <c r="Y27" s="513">
        <v>33737</v>
      </c>
      <c r="Z27" s="512" t="s">
        <v>8811</v>
      </c>
      <c r="AA27" s="512" t="s">
        <v>8812</v>
      </c>
      <c r="AB27" s="513">
        <v>34299</v>
      </c>
      <c r="AC27" s="513">
        <v>36423</v>
      </c>
      <c r="AD27" s="512" t="s">
        <v>8813</v>
      </c>
      <c r="AE27" s="513">
        <v>34726</v>
      </c>
      <c r="AF27" s="512" t="s">
        <v>138</v>
      </c>
      <c r="AG27" s="512" t="s">
        <v>8812</v>
      </c>
      <c r="AH27" s="516">
        <v>2951477</v>
      </c>
      <c r="AI27" s="513">
        <v>36350</v>
      </c>
      <c r="AJ27" s="513" t="s">
        <v>138</v>
      </c>
      <c r="AK27" s="511" t="s">
        <v>138</v>
      </c>
      <c r="AL27" s="513" t="s">
        <v>138</v>
      </c>
      <c r="AM27" s="511" t="s">
        <v>138</v>
      </c>
      <c r="AN27" s="511" t="s">
        <v>8814</v>
      </c>
      <c r="AO27" s="511" t="s">
        <v>8815</v>
      </c>
      <c r="AP27" s="511" t="s">
        <v>8816</v>
      </c>
      <c r="AQ27" s="511" t="s">
        <v>8817</v>
      </c>
      <c r="AR27" s="511" t="s">
        <v>8818</v>
      </c>
      <c r="AS27" s="511" t="s">
        <v>138</v>
      </c>
      <c r="AT27" s="511" t="s">
        <v>138</v>
      </c>
      <c r="AU27" s="511" t="s">
        <v>138</v>
      </c>
      <c r="AV27" s="511" t="s">
        <v>8819</v>
      </c>
      <c r="AW27" s="511" t="s">
        <v>8820</v>
      </c>
      <c r="AX27" s="511" t="s">
        <v>8821</v>
      </c>
      <c r="AY27" s="511" t="s">
        <v>8822</v>
      </c>
      <c r="AZ27" s="511" t="s">
        <v>8823</v>
      </c>
      <c r="BA27" s="511" t="s">
        <v>8824</v>
      </c>
      <c r="BB27" s="511">
        <v>236436</v>
      </c>
      <c r="BC27" s="512" t="s">
        <v>8825</v>
      </c>
      <c r="BD27" s="511" t="s">
        <v>8826</v>
      </c>
      <c r="BE27" s="511" t="s">
        <v>8827</v>
      </c>
      <c r="BF27" s="511" t="s">
        <v>8828</v>
      </c>
      <c r="BG27" s="511" t="s">
        <v>8829</v>
      </c>
      <c r="BH27" s="511" t="s">
        <v>8648</v>
      </c>
      <c r="BI27" s="511">
        <v>2</v>
      </c>
      <c r="BJ27" s="511">
        <v>4</v>
      </c>
      <c r="BK27" s="511" t="s">
        <v>138</v>
      </c>
      <c r="BL27" s="511" t="s">
        <v>138</v>
      </c>
      <c r="BM27" s="511" t="s">
        <v>8830</v>
      </c>
      <c r="BN27" s="511" t="s">
        <v>138</v>
      </c>
      <c r="BO27" s="511" t="s">
        <v>138</v>
      </c>
      <c r="BP27" s="513" t="s">
        <v>138</v>
      </c>
      <c r="BQ27" s="511" t="s">
        <v>138</v>
      </c>
      <c r="BR27" s="511" t="s">
        <v>8445</v>
      </c>
      <c r="BS27" s="511" t="s">
        <v>8831</v>
      </c>
      <c r="BT27" s="511" t="s">
        <v>138</v>
      </c>
      <c r="BU27" s="511" t="s">
        <v>8832</v>
      </c>
      <c r="BV27" s="511" t="s">
        <v>138</v>
      </c>
      <c r="BW27" s="511">
        <v>1</v>
      </c>
      <c r="BX27" s="511" t="s">
        <v>8833</v>
      </c>
      <c r="BY27" s="511" t="s">
        <v>138</v>
      </c>
      <c r="BZ27" s="511">
        <v>5</v>
      </c>
      <c r="CA27" s="511" t="s">
        <v>8834</v>
      </c>
      <c r="CB27" s="511" t="s">
        <v>8835</v>
      </c>
      <c r="CC27" s="511" t="s">
        <v>8836</v>
      </c>
      <c r="CD27" s="511" t="s">
        <v>138</v>
      </c>
      <c r="CE27" s="518" t="s">
        <v>102</v>
      </c>
      <c r="CF27" s="518" t="s">
        <v>102</v>
      </c>
      <c r="CG27" s="518" t="s">
        <v>102</v>
      </c>
      <c r="CH27" s="518" t="s">
        <v>102</v>
      </c>
      <c r="CI27" s="518" t="s">
        <v>102</v>
      </c>
      <c r="CJ27" s="518" t="s">
        <v>102</v>
      </c>
      <c r="CK27" s="518" t="s">
        <v>102</v>
      </c>
      <c r="CL27" s="518" t="s">
        <v>102</v>
      </c>
      <c r="CM27" s="518" t="s">
        <v>102</v>
      </c>
      <c r="CN27" s="518" t="s">
        <v>102</v>
      </c>
      <c r="CO27" s="518" t="s">
        <v>102</v>
      </c>
      <c r="CP27" s="518" t="s">
        <v>102</v>
      </c>
      <c r="CQ27" s="518" t="s">
        <v>102</v>
      </c>
      <c r="CR27" s="518" t="s">
        <v>102</v>
      </c>
      <c r="CS27" s="518" t="s">
        <v>102</v>
      </c>
      <c r="CT27" s="518" t="s">
        <v>102</v>
      </c>
      <c r="CU27" s="518" t="s">
        <v>102</v>
      </c>
      <c r="CV27" s="518" t="s">
        <v>102</v>
      </c>
      <c r="CW27" s="518" t="s">
        <v>102</v>
      </c>
      <c r="CX27" s="518" t="s">
        <v>102</v>
      </c>
      <c r="CY27" s="518" t="s">
        <v>102</v>
      </c>
      <c r="CZ27" s="518" t="s">
        <v>102</v>
      </c>
      <c r="DA27" s="518" t="s">
        <v>102</v>
      </c>
      <c r="DB27" s="518" t="s">
        <v>102</v>
      </c>
      <c r="DC27" s="518" t="s">
        <v>102</v>
      </c>
      <c r="DD27" s="518" t="s">
        <v>102</v>
      </c>
      <c r="DE27" s="518" t="s">
        <v>102</v>
      </c>
      <c r="DF27" s="518" t="s">
        <v>102</v>
      </c>
      <c r="DG27" s="518" t="s">
        <v>102</v>
      </c>
      <c r="DH27" s="518" t="s">
        <v>102</v>
      </c>
      <c r="DI27" s="518" t="s">
        <v>102</v>
      </c>
      <c r="DJ27" s="518" t="s">
        <v>102</v>
      </c>
      <c r="DK27" s="518" t="s">
        <v>102</v>
      </c>
      <c r="DL27" s="518" t="s">
        <v>102</v>
      </c>
      <c r="DM27" s="518" t="s">
        <v>102</v>
      </c>
      <c r="DN27" s="518" t="s">
        <v>102</v>
      </c>
      <c r="DO27" s="518" t="s">
        <v>102</v>
      </c>
      <c r="DP27" s="518" t="s">
        <v>102</v>
      </c>
      <c r="DQ27" s="518" t="s">
        <v>102</v>
      </c>
      <c r="DR27" s="518" t="s">
        <v>102</v>
      </c>
      <c r="DS27" s="518" t="s">
        <v>102</v>
      </c>
      <c r="DT27" s="518" t="s">
        <v>102</v>
      </c>
      <c r="DU27" s="518" t="s">
        <v>102</v>
      </c>
      <c r="DV27" s="518" t="s">
        <v>102</v>
      </c>
      <c r="DW27" s="518" t="s">
        <v>102</v>
      </c>
      <c r="DX27" s="518" t="s">
        <v>102</v>
      </c>
      <c r="DY27" s="518" t="s">
        <v>102</v>
      </c>
      <c r="DZ27" s="518" t="s">
        <v>102</v>
      </c>
      <c r="EA27" s="518" t="s">
        <v>102</v>
      </c>
      <c r="EB27" s="518" t="s">
        <v>102</v>
      </c>
      <c r="EC27" s="518" t="s">
        <v>102</v>
      </c>
      <c r="ED27" s="518" t="s">
        <v>102</v>
      </c>
      <c r="EE27" s="518" t="s">
        <v>102</v>
      </c>
      <c r="EF27" s="518" t="s">
        <v>102</v>
      </c>
      <c r="EG27" s="518" t="s">
        <v>102</v>
      </c>
      <c r="EH27" s="518" t="s">
        <v>102</v>
      </c>
      <c r="EI27" s="518" t="s">
        <v>102</v>
      </c>
      <c r="EJ27" s="518" t="s">
        <v>102</v>
      </c>
      <c r="EK27" s="518" t="s">
        <v>102</v>
      </c>
      <c r="EL27" s="518" t="s">
        <v>102</v>
      </c>
      <c r="EM27" s="518" t="s">
        <v>102</v>
      </c>
      <c r="EN27" s="518" t="s">
        <v>102</v>
      </c>
      <c r="EO27" s="518" t="s">
        <v>102</v>
      </c>
      <c r="EP27" s="518" t="s">
        <v>102</v>
      </c>
      <c r="EQ27" s="518" t="s">
        <v>102</v>
      </c>
      <c r="ER27" s="518" t="s">
        <v>102</v>
      </c>
      <c r="ES27" s="518" t="s">
        <v>102</v>
      </c>
      <c r="ET27" s="518" t="s">
        <v>102</v>
      </c>
      <c r="EU27" s="518" t="s">
        <v>102</v>
      </c>
      <c r="EV27" s="518" t="s">
        <v>102</v>
      </c>
      <c r="EW27" s="518" t="s">
        <v>102</v>
      </c>
      <c r="EX27" s="518" t="s">
        <v>102</v>
      </c>
      <c r="EY27" s="518" t="s">
        <v>102</v>
      </c>
      <c r="EZ27" s="518" t="s">
        <v>102</v>
      </c>
      <c r="FA27" s="518" t="s">
        <v>102</v>
      </c>
      <c r="FB27" s="518" t="s">
        <v>102</v>
      </c>
      <c r="FC27" s="518" t="s">
        <v>102</v>
      </c>
      <c r="FD27" s="518" t="s">
        <v>102</v>
      </c>
      <c r="FE27" s="518" t="s">
        <v>102</v>
      </c>
      <c r="FF27" s="518" t="s">
        <v>102</v>
      </c>
      <c r="FG27" s="518" t="s">
        <v>102</v>
      </c>
      <c r="FH27" s="518" t="s">
        <v>102</v>
      </c>
      <c r="FI27" s="518" t="s">
        <v>102</v>
      </c>
      <c r="FJ27" s="518" t="s">
        <v>102</v>
      </c>
      <c r="FK27" s="518" t="s">
        <v>102</v>
      </c>
      <c r="FL27" s="518" t="s">
        <v>102</v>
      </c>
      <c r="FM27" s="518" t="s">
        <v>102</v>
      </c>
      <c r="FN27" s="518" t="s">
        <v>102</v>
      </c>
      <c r="FO27" s="518" t="s">
        <v>102</v>
      </c>
      <c r="FP27" s="518" t="s">
        <v>102</v>
      </c>
      <c r="FQ27" s="518" t="s">
        <v>102</v>
      </c>
      <c r="FR27" s="518" t="s">
        <v>102</v>
      </c>
      <c r="FS27" s="518" t="s">
        <v>102</v>
      </c>
      <c r="FT27" s="518" t="s">
        <v>102</v>
      </c>
      <c r="FU27" s="518" t="s">
        <v>102</v>
      </c>
      <c r="FV27" s="518" t="s">
        <v>102</v>
      </c>
      <c r="FW27" s="518" t="s">
        <v>102</v>
      </c>
      <c r="FX27" s="518" t="s">
        <v>102</v>
      </c>
      <c r="FY27" s="518" t="s">
        <v>102</v>
      </c>
      <c r="FZ27" s="518" t="s">
        <v>102</v>
      </c>
      <c r="GA27" s="518" t="s">
        <v>102</v>
      </c>
      <c r="GB27" s="518" t="s">
        <v>102</v>
      </c>
      <c r="GC27" s="518" t="s">
        <v>102</v>
      </c>
      <c r="GD27" s="518" t="s">
        <v>102</v>
      </c>
      <c r="GE27" s="518" t="s">
        <v>102</v>
      </c>
      <c r="GF27" s="518" t="s">
        <v>102</v>
      </c>
      <c r="GG27" s="518" t="s">
        <v>102</v>
      </c>
      <c r="GH27" s="518" t="s">
        <v>102</v>
      </c>
      <c r="GI27" s="518" t="s">
        <v>102</v>
      </c>
      <c r="GJ27" s="518" t="s">
        <v>102</v>
      </c>
      <c r="GK27" s="518" t="s">
        <v>102</v>
      </c>
      <c r="GL27" s="518" t="s">
        <v>102</v>
      </c>
      <c r="GM27" s="518" t="s">
        <v>102</v>
      </c>
      <c r="GN27" s="518" t="s">
        <v>102</v>
      </c>
      <c r="GO27" s="518" t="s">
        <v>102</v>
      </c>
      <c r="GP27" s="518" t="s">
        <v>102</v>
      </c>
      <c r="GQ27" s="518" t="s">
        <v>102</v>
      </c>
      <c r="GR27" s="518" t="s">
        <v>102</v>
      </c>
      <c r="GS27" s="518" t="s">
        <v>102</v>
      </c>
      <c r="GT27" s="518" t="s">
        <v>102</v>
      </c>
      <c r="GU27" s="518" t="s">
        <v>102</v>
      </c>
      <c r="GV27" s="518" t="s">
        <v>102</v>
      </c>
      <c r="GW27" s="518" t="s">
        <v>102</v>
      </c>
      <c r="GX27" s="518" t="s">
        <v>102</v>
      </c>
      <c r="GY27" s="518" t="s">
        <v>102</v>
      </c>
      <c r="GZ27" s="518" t="s">
        <v>102</v>
      </c>
      <c r="HA27" s="518" t="s">
        <v>102</v>
      </c>
      <c r="HB27" s="518" t="s">
        <v>102</v>
      </c>
      <c r="HC27" s="511" t="str">
        <f t="shared" si="0"/>
        <v>2007-390117</v>
      </c>
    </row>
    <row r="28" spans="1:211" ht="48" hidden="1" customHeight="1" x14ac:dyDescent="0.15">
      <c r="A28" s="511" t="s">
        <v>4131</v>
      </c>
      <c r="B28" s="512" t="s">
        <v>8842</v>
      </c>
      <c r="C28" s="513">
        <v>39246</v>
      </c>
      <c r="D28" s="512" t="s">
        <v>8419</v>
      </c>
      <c r="E28" s="512" t="s">
        <v>8498</v>
      </c>
      <c r="F28" s="512" t="s">
        <v>8843</v>
      </c>
      <c r="G28" s="513">
        <v>40106</v>
      </c>
      <c r="H28" s="512" t="s">
        <v>8844</v>
      </c>
      <c r="I28" s="512" t="s">
        <v>8845</v>
      </c>
      <c r="J28" s="513">
        <v>39610</v>
      </c>
      <c r="K28" s="512" t="s">
        <v>8846</v>
      </c>
      <c r="L28" s="512" t="s">
        <v>8847</v>
      </c>
      <c r="N28" s="513">
        <v>39710</v>
      </c>
      <c r="O28" s="513">
        <v>40004</v>
      </c>
      <c r="P28" s="512" t="s">
        <v>8809</v>
      </c>
      <c r="Q28" s="513">
        <v>39960</v>
      </c>
      <c r="R28" s="513">
        <v>40106</v>
      </c>
      <c r="S28" s="514" t="s">
        <v>8848</v>
      </c>
      <c r="T28" s="511">
        <v>2010</v>
      </c>
      <c r="U28" s="515" t="s">
        <v>8734</v>
      </c>
      <c r="V28" s="514">
        <v>11</v>
      </c>
      <c r="W28" s="514">
        <v>2</v>
      </c>
      <c r="X28" s="514">
        <v>1</v>
      </c>
      <c r="Y28" s="513">
        <v>33743</v>
      </c>
      <c r="Z28" s="512" t="s">
        <v>8849</v>
      </c>
      <c r="AA28" s="512" t="s">
        <v>8850</v>
      </c>
      <c r="AB28" s="513">
        <v>35167</v>
      </c>
      <c r="AC28" s="513">
        <v>36724</v>
      </c>
      <c r="AD28" s="512" t="s">
        <v>8851</v>
      </c>
      <c r="AE28" s="513">
        <v>36227</v>
      </c>
      <c r="AF28" s="512" t="s">
        <v>138</v>
      </c>
      <c r="AG28" s="512" t="s">
        <v>8850</v>
      </c>
      <c r="AH28" s="516">
        <v>3066189</v>
      </c>
      <c r="AI28" s="513">
        <v>36658</v>
      </c>
      <c r="AJ28" s="513" t="s">
        <v>138</v>
      </c>
      <c r="AK28" s="511" t="s">
        <v>138</v>
      </c>
      <c r="AL28" s="513" t="s">
        <v>138</v>
      </c>
      <c r="AM28" s="511" t="s">
        <v>138</v>
      </c>
      <c r="AN28" s="511" t="s">
        <v>8852</v>
      </c>
      <c r="AO28" s="511" t="s">
        <v>84</v>
      </c>
      <c r="AP28" s="511" t="s">
        <v>8853</v>
      </c>
      <c r="AQ28" s="511" t="s">
        <v>8854</v>
      </c>
      <c r="AR28" s="511" t="s">
        <v>8855</v>
      </c>
      <c r="AS28" s="511" t="s">
        <v>138</v>
      </c>
      <c r="AT28" s="511" t="s">
        <v>138</v>
      </c>
      <c r="AU28" s="511" t="s">
        <v>138</v>
      </c>
      <c r="AV28" s="511" t="s">
        <v>8856</v>
      </c>
      <c r="AW28" s="511" t="s">
        <v>85</v>
      </c>
      <c r="AX28" s="511" t="s">
        <v>8857</v>
      </c>
      <c r="AY28" s="511" t="s">
        <v>86</v>
      </c>
      <c r="AZ28" s="511" t="s">
        <v>8858</v>
      </c>
      <c r="BA28" s="511" t="s">
        <v>87</v>
      </c>
      <c r="BB28" s="511">
        <v>399016259</v>
      </c>
      <c r="BC28" s="512" t="s">
        <v>81</v>
      </c>
      <c r="BD28" s="511" t="s">
        <v>82</v>
      </c>
      <c r="BE28" s="511" t="s">
        <v>8859</v>
      </c>
      <c r="BF28" s="511" t="s">
        <v>8860</v>
      </c>
      <c r="BG28" s="511" t="s">
        <v>8861</v>
      </c>
      <c r="BH28" s="511" t="s">
        <v>8443</v>
      </c>
      <c r="BI28" s="511">
        <v>13</v>
      </c>
      <c r="BJ28" s="511">
        <v>7</v>
      </c>
      <c r="BK28" s="511" t="s">
        <v>138</v>
      </c>
      <c r="BL28" s="511" t="s">
        <v>138</v>
      </c>
      <c r="BM28" s="511" t="s">
        <v>8862</v>
      </c>
      <c r="BN28" s="511" t="s">
        <v>138</v>
      </c>
      <c r="BO28" s="511" t="s">
        <v>8863</v>
      </c>
      <c r="BP28" s="513">
        <v>33652</v>
      </c>
      <c r="BQ28" s="511" t="s">
        <v>138</v>
      </c>
      <c r="BR28" s="511" t="s">
        <v>8482</v>
      </c>
      <c r="BS28" s="511" t="s">
        <v>8864</v>
      </c>
      <c r="BT28" s="511" t="s">
        <v>83</v>
      </c>
      <c r="BU28" s="511" t="s">
        <v>8865</v>
      </c>
      <c r="BV28" s="511" t="s">
        <v>138</v>
      </c>
      <c r="BW28" s="511">
        <v>1</v>
      </c>
      <c r="BX28" s="511" t="s">
        <v>8866</v>
      </c>
      <c r="BY28" s="511" t="s">
        <v>138</v>
      </c>
      <c r="BZ28" s="511">
        <v>4</v>
      </c>
      <c r="CA28" s="511" t="s">
        <v>138</v>
      </c>
      <c r="CB28" s="511" t="s">
        <v>8867</v>
      </c>
      <c r="CC28" s="511" t="s">
        <v>138</v>
      </c>
      <c r="CD28" s="511" t="s">
        <v>138</v>
      </c>
      <c r="CE28" s="518" t="s">
        <v>8868</v>
      </c>
      <c r="CF28" s="518" t="s">
        <v>8868</v>
      </c>
      <c r="CG28" s="518" t="s">
        <v>8868</v>
      </c>
      <c r="CH28" s="518" t="s">
        <v>8868</v>
      </c>
      <c r="CI28" s="518" t="s">
        <v>102</v>
      </c>
      <c r="CJ28" s="518" t="s">
        <v>102</v>
      </c>
      <c r="CK28" s="518" t="s">
        <v>102</v>
      </c>
      <c r="CL28" s="518" t="s">
        <v>102</v>
      </c>
      <c r="CM28" s="518" t="s">
        <v>102</v>
      </c>
      <c r="CN28" s="518" t="s">
        <v>102</v>
      </c>
      <c r="CO28" s="518" t="s">
        <v>102</v>
      </c>
      <c r="CP28" s="518" t="s">
        <v>102</v>
      </c>
      <c r="CQ28" s="518" t="s">
        <v>102</v>
      </c>
      <c r="CR28" s="518" t="s">
        <v>102</v>
      </c>
      <c r="CS28" s="518" t="s">
        <v>102</v>
      </c>
      <c r="CT28" s="518" t="s">
        <v>102</v>
      </c>
      <c r="CU28" s="518" t="s">
        <v>102</v>
      </c>
      <c r="CV28" s="518" t="s">
        <v>102</v>
      </c>
      <c r="CW28" s="518" t="s">
        <v>102</v>
      </c>
      <c r="CX28" s="518" t="s">
        <v>102</v>
      </c>
      <c r="CY28" s="518" t="s">
        <v>102</v>
      </c>
      <c r="CZ28" s="518" t="s">
        <v>102</v>
      </c>
      <c r="DA28" s="518" t="s">
        <v>102</v>
      </c>
      <c r="DB28" s="518" t="s">
        <v>102</v>
      </c>
      <c r="DC28" s="518" t="s">
        <v>102</v>
      </c>
      <c r="DD28" s="518" t="s">
        <v>102</v>
      </c>
      <c r="DE28" s="518" t="s">
        <v>102</v>
      </c>
      <c r="DF28" s="518" t="s">
        <v>102</v>
      </c>
      <c r="DG28" s="518" t="s">
        <v>102</v>
      </c>
      <c r="DH28" s="518" t="s">
        <v>102</v>
      </c>
      <c r="DI28" s="518" t="s">
        <v>102</v>
      </c>
      <c r="DJ28" s="518" t="s">
        <v>102</v>
      </c>
      <c r="DK28" s="518" t="s">
        <v>102</v>
      </c>
      <c r="DL28" s="518" t="s">
        <v>102</v>
      </c>
      <c r="DM28" s="518" t="s">
        <v>102</v>
      </c>
      <c r="DN28" s="518" t="s">
        <v>102</v>
      </c>
      <c r="DO28" s="518" t="s">
        <v>102</v>
      </c>
      <c r="DP28" s="518" t="s">
        <v>102</v>
      </c>
      <c r="DQ28" s="518" t="s">
        <v>102</v>
      </c>
      <c r="DR28" s="518" t="s">
        <v>102</v>
      </c>
      <c r="DS28" s="518" t="s">
        <v>102</v>
      </c>
      <c r="DT28" s="518" t="s">
        <v>102</v>
      </c>
      <c r="DU28" s="518" t="s">
        <v>102</v>
      </c>
      <c r="DV28" s="518" t="s">
        <v>102</v>
      </c>
      <c r="DW28" s="518" t="s">
        <v>102</v>
      </c>
      <c r="DX28" s="518" t="s">
        <v>102</v>
      </c>
      <c r="DY28" s="518" t="s">
        <v>102</v>
      </c>
      <c r="DZ28" s="518" t="s">
        <v>102</v>
      </c>
      <c r="EA28" s="518" t="s">
        <v>102</v>
      </c>
      <c r="EB28" s="518" t="s">
        <v>102</v>
      </c>
      <c r="EC28" s="518" t="s">
        <v>102</v>
      </c>
      <c r="ED28" s="518" t="s">
        <v>102</v>
      </c>
      <c r="EE28" s="518" t="s">
        <v>102</v>
      </c>
      <c r="EF28" s="518" t="s">
        <v>102</v>
      </c>
      <c r="EG28" s="518" t="s">
        <v>102</v>
      </c>
      <c r="EH28" s="518" t="s">
        <v>102</v>
      </c>
      <c r="EI28" s="518" t="s">
        <v>102</v>
      </c>
      <c r="EJ28" s="518" t="s">
        <v>102</v>
      </c>
      <c r="EK28" s="518" t="s">
        <v>102</v>
      </c>
      <c r="EL28" s="518" t="s">
        <v>102</v>
      </c>
      <c r="EM28" s="518" t="s">
        <v>102</v>
      </c>
      <c r="EN28" s="518" t="s">
        <v>102</v>
      </c>
      <c r="EO28" s="518" t="s">
        <v>102</v>
      </c>
      <c r="EP28" s="518" t="s">
        <v>102</v>
      </c>
      <c r="EQ28" s="518" t="s">
        <v>102</v>
      </c>
      <c r="ER28" s="518" t="s">
        <v>102</v>
      </c>
      <c r="ES28" s="518" t="s">
        <v>102</v>
      </c>
      <c r="ET28" s="518" t="s">
        <v>102</v>
      </c>
      <c r="EU28" s="518" t="s">
        <v>102</v>
      </c>
      <c r="EV28" s="518" t="s">
        <v>102</v>
      </c>
      <c r="EW28" s="518" t="s">
        <v>102</v>
      </c>
      <c r="EX28" s="518" t="s">
        <v>102</v>
      </c>
      <c r="EY28" s="518" t="s">
        <v>102</v>
      </c>
      <c r="EZ28" s="518" t="s">
        <v>102</v>
      </c>
      <c r="FA28" s="518" t="s">
        <v>102</v>
      </c>
      <c r="FB28" s="518" t="s">
        <v>102</v>
      </c>
      <c r="FC28" s="518" t="s">
        <v>102</v>
      </c>
      <c r="FD28" s="518" t="s">
        <v>102</v>
      </c>
      <c r="FE28" s="518" t="s">
        <v>102</v>
      </c>
      <c r="FF28" s="518" t="s">
        <v>102</v>
      </c>
      <c r="FG28" s="518" t="s">
        <v>102</v>
      </c>
      <c r="FH28" s="518" t="s">
        <v>102</v>
      </c>
      <c r="FI28" s="518" t="s">
        <v>102</v>
      </c>
      <c r="FJ28" s="518" t="s">
        <v>102</v>
      </c>
      <c r="FK28" s="518" t="s">
        <v>102</v>
      </c>
      <c r="FL28" s="518" t="s">
        <v>102</v>
      </c>
      <c r="FM28" s="518" t="s">
        <v>102</v>
      </c>
      <c r="FN28" s="518" t="s">
        <v>102</v>
      </c>
      <c r="FO28" s="518" t="s">
        <v>102</v>
      </c>
      <c r="FP28" s="518" t="s">
        <v>102</v>
      </c>
      <c r="FQ28" s="518" t="s">
        <v>102</v>
      </c>
      <c r="FR28" s="518" t="s">
        <v>102</v>
      </c>
      <c r="FS28" s="518" t="s">
        <v>102</v>
      </c>
      <c r="FT28" s="518" t="s">
        <v>102</v>
      </c>
      <c r="FU28" s="518" t="s">
        <v>102</v>
      </c>
      <c r="FV28" s="518" t="s">
        <v>102</v>
      </c>
      <c r="FW28" s="518" t="s">
        <v>102</v>
      </c>
      <c r="FX28" s="518" t="s">
        <v>102</v>
      </c>
      <c r="FY28" s="518" t="s">
        <v>102</v>
      </c>
      <c r="FZ28" s="518" t="s">
        <v>102</v>
      </c>
      <c r="GA28" s="518" t="s">
        <v>102</v>
      </c>
      <c r="GB28" s="518" t="s">
        <v>102</v>
      </c>
      <c r="GC28" s="518" t="s">
        <v>102</v>
      </c>
      <c r="GD28" s="518" t="s">
        <v>102</v>
      </c>
      <c r="GE28" s="518" t="s">
        <v>102</v>
      </c>
      <c r="GF28" s="518" t="s">
        <v>102</v>
      </c>
      <c r="GG28" s="518" t="s">
        <v>102</v>
      </c>
      <c r="GH28" s="518" t="s">
        <v>102</v>
      </c>
      <c r="GI28" s="518" t="s">
        <v>102</v>
      </c>
      <c r="GJ28" s="518" t="s">
        <v>102</v>
      </c>
      <c r="GK28" s="518" t="s">
        <v>102</v>
      </c>
      <c r="GL28" s="518" t="s">
        <v>102</v>
      </c>
      <c r="GM28" s="518" t="s">
        <v>102</v>
      </c>
      <c r="GN28" s="518" t="s">
        <v>102</v>
      </c>
      <c r="GO28" s="518" t="s">
        <v>102</v>
      </c>
      <c r="GP28" s="518" t="s">
        <v>102</v>
      </c>
      <c r="GQ28" s="518" t="s">
        <v>102</v>
      </c>
      <c r="GR28" s="518" t="s">
        <v>102</v>
      </c>
      <c r="GS28" s="518" t="s">
        <v>102</v>
      </c>
      <c r="GT28" s="518" t="s">
        <v>102</v>
      </c>
      <c r="GU28" s="518" t="s">
        <v>102</v>
      </c>
      <c r="GV28" s="518" t="s">
        <v>102</v>
      </c>
      <c r="GW28" s="518" t="s">
        <v>102</v>
      </c>
      <c r="GX28" s="518" t="s">
        <v>102</v>
      </c>
      <c r="GY28" s="518" t="s">
        <v>102</v>
      </c>
      <c r="GZ28" s="518" t="s">
        <v>102</v>
      </c>
      <c r="HA28" s="518" t="s">
        <v>102</v>
      </c>
      <c r="HB28" s="518" t="s">
        <v>102</v>
      </c>
      <c r="HC28" s="511" t="str">
        <f t="shared" si="0"/>
        <v>2007-800115</v>
      </c>
    </row>
    <row r="29" spans="1:211" ht="48" hidden="1" customHeight="1" x14ac:dyDescent="0.15">
      <c r="A29" s="511" t="s">
        <v>4131</v>
      </c>
      <c r="B29" s="512" t="s">
        <v>8869</v>
      </c>
      <c r="C29" s="513">
        <v>39748</v>
      </c>
      <c r="D29" s="512" t="s">
        <v>8419</v>
      </c>
      <c r="E29" s="512" t="s">
        <v>8465</v>
      </c>
      <c r="F29" s="512" t="s">
        <v>8493</v>
      </c>
      <c r="G29" s="513">
        <v>40205</v>
      </c>
      <c r="H29" s="512" t="s">
        <v>81</v>
      </c>
      <c r="I29" s="512" t="s">
        <v>8495</v>
      </c>
      <c r="J29" s="513">
        <v>40072</v>
      </c>
      <c r="S29" s="514" t="s">
        <v>8870</v>
      </c>
      <c r="T29" s="511">
        <v>2010</v>
      </c>
      <c r="U29" s="515" t="s">
        <v>8734</v>
      </c>
      <c r="V29" s="514">
        <v>11</v>
      </c>
      <c r="W29" s="514">
        <v>2</v>
      </c>
      <c r="X29" s="514">
        <v>2</v>
      </c>
      <c r="Y29" s="513">
        <v>33743</v>
      </c>
      <c r="Z29" s="512" t="s">
        <v>8849</v>
      </c>
      <c r="AA29" s="512" t="s">
        <v>8850</v>
      </c>
      <c r="AB29" s="513">
        <v>35167</v>
      </c>
      <c r="AC29" s="513">
        <v>36724</v>
      </c>
      <c r="AD29" s="512" t="s">
        <v>8851</v>
      </c>
      <c r="AE29" s="513">
        <v>36227</v>
      </c>
      <c r="AF29" s="512" t="s">
        <v>138</v>
      </c>
      <c r="AG29" s="512" t="s">
        <v>8850</v>
      </c>
      <c r="AH29" s="516">
        <v>3066189</v>
      </c>
      <c r="AI29" s="513">
        <v>36658</v>
      </c>
      <c r="AJ29" s="513" t="s">
        <v>138</v>
      </c>
      <c r="AK29" s="511" t="s">
        <v>138</v>
      </c>
      <c r="AL29" s="513" t="s">
        <v>138</v>
      </c>
      <c r="AM29" s="511" t="s">
        <v>138</v>
      </c>
      <c r="AN29" s="511" t="s">
        <v>8852</v>
      </c>
      <c r="AO29" s="511" t="s">
        <v>84</v>
      </c>
      <c r="AP29" s="511" t="s">
        <v>8853</v>
      </c>
      <c r="AQ29" s="511" t="s">
        <v>8854</v>
      </c>
      <c r="AR29" s="511" t="s">
        <v>8855</v>
      </c>
      <c r="AS29" s="511" t="s">
        <v>138</v>
      </c>
      <c r="AT29" s="511" t="s">
        <v>138</v>
      </c>
      <c r="AU29" s="511" t="s">
        <v>138</v>
      </c>
      <c r="AV29" s="511" t="s">
        <v>8856</v>
      </c>
      <c r="AW29" s="511" t="s">
        <v>85</v>
      </c>
      <c r="AX29" s="511" t="s">
        <v>8857</v>
      </c>
      <c r="AY29" s="511" t="s">
        <v>86</v>
      </c>
      <c r="AZ29" s="511" t="s">
        <v>8858</v>
      </c>
      <c r="BA29" s="511" t="s">
        <v>87</v>
      </c>
      <c r="BB29" s="511">
        <v>399016259</v>
      </c>
      <c r="BC29" s="512" t="s">
        <v>81</v>
      </c>
      <c r="BD29" s="511" t="s">
        <v>82</v>
      </c>
      <c r="BE29" s="511" t="s">
        <v>8859</v>
      </c>
      <c r="BF29" s="511" t="s">
        <v>8860</v>
      </c>
      <c r="BG29" s="511" t="s">
        <v>8861</v>
      </c>
      <c r="BH29" s="511" t="s">
        <v>8443</v>
      </c>
      <c r="BI29" s="511">
        <v>13</v>
      </c>
      <c r="BJ29" s="511">
        <v>7</v>
      </c>
      <c r="BK29" s="511" t="s">
        <v>138</v>
      </c>
      <c r="BL29" s="511" t="s">
        <v>138</v>
      </c>
      <c r="BM29" s="511" t="s">
        <v>8862</v>
      </c>
      <c r="BN29" s="511" t="s">
        <v>138</v>
      </c>
      <c r="BO29" s="511" t="s">
        <v>8863</v>
      </c>
      <c r="BP29" s="513">
        <v>33652</v>
      </c>
      <c r="BQ29" s="511" t="s">
        <v>138</v>
      </c>
      <c r="BR29" s="511" t="s">
        <v>8482</v>
      </c>
      <c r="BS29" s="511" t="s">
        <v>8864</v>
      </c>
      <c r="BT29" s="511" t="s">
        <v>83</v>
      </c>
      <c r="BU29" s="511" t="s">
        <v>8865</v>
      </c>
      <c r="BV29" s="511" t="s">
        <v>138</v>
      </c>
      <c r="BW29" s="511">
        <v>1</v>
      </c>
      <c r="BX29" s="511" t="s">
        <v>8866</v>
      </c>
      <c r="BY29" s="511" t="s">
        <v>138</v>
      </c>
      <c r="BZ29" s="511">
        <v>4</v>
      </c>
      <c r="CA29" s="511" t="s">
        <v>138</v>
      </c>
      <c r="CB29" s="511" t="s">
        <v>8867</v>
      </c>
      <c r="CC29" s="511" t="s">
        <v>138</v>
      </c>
      <c r="CD29" s="511" t="s">
        <v>138</v>
      </c>
      <c r="CE29" s="518" t="s">
        <v>102</v>
      </c>
      <c r="CF29" s="518" t="s">
        <v>102</v>
      </c>
      <c r="CG29" s="518" t="s">
        <v>102</v>
      </c>
      <c r="CH29" s="518" t="s">
        <v>102</v>
      </c>
      <c r="CI29" s="518" t="s">
        <v>102</v>
      </c>
      <c r="CJ29" s="518" t="s">
        <v>102</v>
      </c>
      <c r="CK29" s="518" t="s">
        <v>102</v>
      </c>
      <c r="CL29" s="518" t="s">
        <v>102</v>
      </c>
      <c r="CM29" s="518" t="s">
        <v>102</v>
      </c>
      <c r="CN29" s="518" t="s">
        <v>102</v>
      </c>
      <c r="CO29" s="518" t="s">
        <v>102</v>
      </c>
      <c r="CP29" s="518" t="s">
        <v>102</v>
      </c>
      <c r="CQ29" s="518" t="s">
        <v>102</v>
      </c>
      <c r="CR29" s="518" t="s">
        <v>102</v>
      </c>
      <c r="CS29" s="518" t="s">
        <v>102</v>
      </c>
      <c r="CT29" s="518" t="s">
        <v>102</v>
      </c>
      <c r="CU29" s="518" t="s">
        <v>102</v>
      </c>
      <c r="CV29" s="518" t="s">
        <v>102</v>
      </c>
      <c r="CW29" s="518" t="s">
        <v>102</v>
      </c>
      <c r="CX29" s="518" t="s">
        <v>102</v>
      </c>
      <c r="CY29" s="518" t="s">
        <v>102</v>
      </c>
      <c r="CZ29" s="518" t="s">
        <v>102</v>
      </c>
      <c r="DA29" s="518" t="s">
        <v>102</v>
      </c>
      <c r="DB29" s="518" t="s">
        <v>102</v>
      </c>
      <c r="DC29" s="518" t="s">
        <v>102</v>
      </c>
      <c r="DD29" s="518" t="s">
        <v>102</v>
      </c>
      <c r="DE29" s="518" t="s">
        <v>102</v>
      </c>
      <c r="DF29" s="518" t="s">
        <v>102</v>
      </c>
      <c r="DG29" s="518" t="s">
        <v>102</v>
      </c>
      <c r="DH29" s="518" t="s">
        <v>102</v>
      </c>
      <c r="DI29" s="518" t="s">
        <v>102</v>
      </c>
      <c r="DJ29" s="518" t="s">
        <v>102</v>
      </c>
      <c r="DK29" s="518" t="s">
        <v>102</v>
      </c>
      <c r="DL29" s="518" t="s">
        <v>102</v>
      </c>
      <c r="DM29" s="518" t="s">
        <v>102</v>
      </c>
      <c r="DN29" s="518" t="s">
        <v>102</v>
      </c>
      <c r="DO29" s="518" t="s">
        <v>102</v>
      </c>
      <c r="DP29" s="518" t="s">
        <v>102</v>
      </c>
      <c r="DQ29" s="518" t="s">
        <v>102</v>
      </c>
      <c r="DR29" s="518" t="s">
        <v>102</v>
      </c>
      <c r="DS29" s="518" t="s">
        <v>102</v>
      </c>
      <c r="DT29" s="518" t="s">
        <v>102</v>
      </c>
      <c r="DU29" s="518" t="s">
        <v>102</v>
      </c>
      <c r="DV29" s="518" t="s">
        <v>102</v>
      </c>
      <c r="DW29" s="518" t="s">
        <v>102</v>
      </c>
      <c r="DX29" s="518" t="s">
        <v>102</v>
      </c>
      <c r="DY29" s="518" t="s">
        <v>102</v>
      </c>
      <c r="DZ29" s="518" t="s">
        <v>102</v>
      </c>
      <c r="EA29" s="518" t="s">
        <v>102</v>
      </c>
      <c r="EB29" s="518" t="s">
        <v>102</v>
      </c>
      <c r="EC29" s="518" t="s">
        <v>102</v>
      </c>
      <c r="ED29" s="518" t="s">
        <v>102</v>
      </c>
      <c r="EE29" s="518" t="s">
        <v>102</v>
      </c>
      <c r="EF29" s="518" t="s">
        <v>102</v>
      </c>
      <c r="EG29" s="518" t="s">
        <v>102</v>
      </c>
      <c r="EH29" s="518" t="s">
        <v>102</v>
      </c>
      <c r="EI29" s="518" t="s">
        <v>102</v>
      </c>
      <c r="EJ29" s="518" t="s">
        <v>102</v>
      </c>
      <c r="EK29" s="518" t="s">
        <v>102</v>
      </c>
      <c r="EL29" s="518" t="s">
        <v>102</v>
      </c>
      <c r="EM29" s="518" t="s">
        <v>102</v>
      </c>
      <c r="EN29" s="518" t="s">
        <v>102</v>
      </c>
      <c r="EO29" s="518" t="s">
        <v>102</v>
      </c>
      <c r="EP29" s="518" t="s">
        <v>102</v>
      </c>
      <c r="EQ29" s="518" t="s">
        <v>102</v>
      </c>
      <c r="ER29" s="518" t="s">
        <v>102</v>
      </c>
      <c r="ES29" s="518" t="s">
        <v>102</v>
      </c>
      <c r="ET29" s="518" t="s">
        <v>102</v>
      </c>
      <c r="EU29" s="518" t="s">
        <v>102</v>
      </c>
      <c r="EV29" s="518" t="s">
        <v>102</v>
      </c>
      <c r="EW29" s="518" t="s">
        <v>102</v>
      </c>
      <c r="EX29" s="518" t="s">
        <v>102</v>
      </c>
      <c r="EY29" s="518" t="s">
        <v>102</v>
      </c>
      <c r="EZ29" s="518" t="s">
        <v>102</v>
      </c>
      <c r="FA29" s="518" t="s">
        <v>102</v>
      </c>
      <c r="FB29" s="518" t="s">
        <v>102</v>
      </c>
      <c r="FC29" s="518" t="s">
        <v>102</v>
      </c>
      <c r="FD29" s="518" t="s">
        <v>102</v>
      </c>
      <c r="FE29" s="518" t="s">
        <v>102</v>
      </c>
      <c r="FF29" s="518" t="s">
        <v>102</v>
      </c>
      <c r="FG29" s="518" t="s">
        <v>102</v>
      </c>
      <c r="FH29" s="518" t="s">
        <v>102</v>
      </c>
      <c r="FI29" s="518" t="s">
        <v>102</v>
      </c>
      <c r="FJ29" s="518" t="s">
        <v>102</v>
      </c>
      <c r="FK29" s="518" t="s">
        <v>102</v>
      </c>
      <c r="FL29" s="518" t="s">
        <v>102</v>
      </c>
      <c r="FM29" s="518" t="s">
        <v>102</v>
      </c>
      <c r="FN29" s="518" t="s">
        <v>102</v>
      </c>
      <c r="FO29" s="518" t="s">
        <v>102</v>
      </c>
      <c r="FP29" s="518" t="s">
        <v>102</v>
      </c>
      <c r="FQ29" s="518" t="s">
        <v>102</v>
      </c>
      <c r="FR29" s="518" t="s">
        <v>102</v>
      </c>
      <c r="FS29" s="518" t="s">
        <v>102</v>
      </c>
      <c r="FT29" s="518" t="s">
        <v>102</v>
      </c>
      <c r="FU29" s="518" t="s">
        <v>102</v>
      </c>
      <c r="FV29" s="518" t="s">
        <v>102</v>
      </c>
      <c r="FW29" s="518" t="s">
        <v>102</v>
      </c>
      <c r="FX29" s="518" t="s">
        <v>102</v>
      </c>
      <c r="FY29" s="518" t="s">
        <v>102</v>
      </c>
      <c r="FZ29" s="518" t="s">
        <v>102</v>
      </c>
      <c r="GA29" s="518" t="s">
        <v>102</v>
      </c>
      <c r="GB29" s="518" t="s">
        <v>102</v>
      </c>
      <c r="GC29" s="518" t="s">
        <v>102</v>
      </c>
      <c r="GD29" s="518" t="s">
        <v>102</v>
      </c>
      <c r="GE29" s="518" t="s">
        <v>102</v>
      </c>
      <c r="GF29" s="518" t="s">
        <v>102</v>
      </c>
      <c r="GG29" s="518" t="s">
        <v>102</v>
      </c>
      <c r="GH29" s="518" t="s">
        <v>102</v>
      </c>
      <c r="GI29" s="518" t="s">
        <v>102</v>
      </c>
      <c r="GJ29" s="518" t="s">
        <v>102</v>
      </c>
      <c r="GK29" s="518" t="s">
        <v>102</v>
      </c>
      <c r="GL29" s="518" t="s">
        <v>102</v>
      </c>
      <c r="GM29" s="518" t="s">
        <v>102</v>
      </c>
      <c r="GN29" s="518" t="s">
        <v>102</v>
      </c>
      <c r="GO29" s="518" t="s">
        <v>102</v>
      </c>
      <c r="GP29" s="518" t="s">
        <v>102</v>
      </c>
      <c r="GQ29" s="518" t="s">
        <v>102</v>
      </c>
      <c r="GR29" s="518" t="s">
        <v>102</v>
      </c>
      <c r="GS29" s="518" t="s">
        <v>102</v>
      </c>
      <c r="GT29" s="518" t="s">
        <v>102</v>
      </c>
      <c r="GU29" s="518" t="s">
        <v>102</v>
      </c>
      <c r="GV29" s="518" t="s">
        <v>102</v>
      </c>
      <c r="GW29" s="518" t="s">
        <v>102</v>
      </c>
      <c r="GX29" s="518" t="s">
        <v>102</v>
      </c>
      <c r="GY29" s="518" t="s">
        <v>102</v>
      </c>
      <c r="GZ29" s="518" t="s">
        <v>102</v>
      </c>
      <c r="HA29" s="518" t="s">
        <v>102</v>
      </c>
      <c r="HB29" s="518" t="s">
        <v>102</v>
      </c>
      <c r="HC29" s="511" t="str">
        <f t="shared" si="0"/>
        <v>2008-390120</v>
      </c>
    </row>
    <row r="30" spans="1:211" ht="48" hidden="1" customHeight="1" x14ac:dyDescent="0.15">
      <c r="A30" s="511" t="s">
        <v>4132</v>
      </c>
      <c r="B30" s="512" t="s">
        <v>8871</v>
      </c>
      <c r="C30" s="513">
        <v>35090</v>
      </c>
      <c r="D30" s="512" t="s">
        <v>8419</v>
      </c>
      <c r="E30" s="512" t="s">
        <v>8420</v>
      </c>
      <c r="F30" s="512" t="s">
        <v>8421</v>
      </c>
      <c r="G30" s="513">
        <v>35835</v>
      </c>
      <c r="H30" s="512" t="s">
        <v>8872</v>
      </c>
      <c r="I30" s="512" t="s">
        <v>8422</v>
      </c>
      <c r="J30" s="513">
        <v>35809</v>
      </c>
      <c r="S30" s="511" t="s">
        <v>8873</v>
      </c>
      <c r="T30" s="511">
        <v>2010</v>
      </c>
      <c r="U30" s="515" t="s">
        <v>8424</v>
      </c>
      <c r="V30" s="514">
        <v>12</v>
      </c>
      <c r="W30" s="514">
        <v>2</v>
      </c>
      <c r="X30" s="514">
        <v>1</v>
      </c>
      <c r="Y30" s="513">
        <v>33926</v>
      </c>
      <c r="Z30" s="512" t="s">
        <v>8874</v>
      </c>
      <c r="AA30" s="512" t="s">
        <v>8875</v>
      </c>
      <c r="AB30" s="513">
        <v>34495</v>
      </c>
      <c r="AC30" s="513">
        <v>35971</v>
      </c>
      <c r="AD30" s="512" t="s">
        <v>8876</v>
      </c>
      <c r="AE30" s="513">
        <v>34100</v>
      </c>
      <c r="AF30" s="512" t="s">
        <v>138</v>
      </c>
      <c r="AG30" s="512" t="s">
        <v>8875</v>
      </c>
      <c r="AH30" s="516">
        <v>2769663</v>
      </c>
      <c r="AI30" s="513">
        <v>35902</v>
      </c>
      <c r="AJ30" s="513" t="s">
        <v>138</v>
      </c>
      <c r="AK30" s="511" t="s">
        <v>138</v>
      </c>
      <c r="AL30" s="513" t="s">
        <v>138</v>
      </c>
      <c r="AM30" s="511" t="s">
        <v>138</v>
      </c>
      <c r="AN30" s="511" t="s">
        <v>8877</v>
      </c>
      <c r="AO30" s="511" t="s">
        <v>8878</v>
      </c>
      <c r="AP30" s="511" t="s">
        <v>8878</v>
      </c>
      <c r="AQ30" s="511" t="s">
        <v>8879</v>
      </c>
      <c r="AR30" s="511" t="s">
        <v>8880</v>
      </c>
      <c r="AS30" s="511" t="s">
        <v>138</v>
      </c>
      <c r="AT30" s="511" t="s">
        <v>138</v>
      </c>
      <c r="AU30" s="511" t="s">
        <v>138</v>
      </c>
      <c r="AV30" s="511" t="s">
        <v>8881</v>
      </c>
      <c r="AW30" s="511" t="s">
        <v>8882</v>
      </c>
      <c r="AX30" s="511" t="s">
        <v>8883</v>
      </c>
      <c r="AY30" s="511" t="s">
        <v>8884</v>
      </c>
      <c r="AZ30" s="511" t="s">
        <v>8885</v>
      </c>
      <c r="BA30" s="511" t="s">
        <v>8886</v>
      </c>
      <c r="BB30" s="511">
        <v>592049623</v>
      </c>
      <c r="BC30" s="512" t="s">
        <v>8887</v>
      </c>
      <c r="BD30" s="511" t="s">
        <v>8888</v>
      </c>
      <c r="BE30" s="511" t="s">
        <v>8889</v>
      </c>
      <c r="BF30" s="511" t="s">
        <v>8890</v>
      </c>
      <c r="BG30" s="511" t="s">
        <v>8891</v>
      </c>
      <c r="BH30" s="511" t="s">
        <v>8648</v>
      </c>
      <c r="BI30" s="511">
        <v>1</v>
      </c>
      <c r="BJ30" s="511">
        <v>3</v>
      </c>
      <c r="BK30" s="511" t="s">
        <v>138</v>
      </c>
      <c r="BL30" s="511" t="s">
        <v>138</v>
      </c>
      <c r="BM30" s="511" t="s">
        <v>8892</v>
      </c>
      <c r="BN30" s="511" t="s">
        <v>138</v>
      </c>
      <c r="BO30" s="511" t="s">
        <v>138</v>
      </c>
      <c r="BP30" s="513" t="s">
        <v>138</v>
      </c>
      <c r="BQ30" s="511" t="s">
        <v>138</v>
      </c>
      <c r="BR30" s="511" t="s">
        <v>8445</v>
      </c>
      <c r="BS30" s="511" t="s">
        <v>8893</v>
      </c>
      <c r="BT30" s="511" t="s">
        <v>138</v>
      </c>
      <c r="BU30" s="511" t="s">
        <v>8894</v>
      </c>
      <c r="BV30" s="511">
        <v>1</v>
      </c>
      <c r="BW30" s="511">
        <v>1</v>
      </c>
      <c r="BX30" s="511" t="s">
        <v>138</v>
      </c>
      <c r="BY30" s="511" t="s">
        <v>138</v>
      </c>
      <c r="BZ30" s="511">
        <v>11</v>
      </c>
      <c r="CA30" s="511" t="s">
        <v>8895</v>
      </c>
      <c r="CB30" s="511" t="s">
        <v>8896</v>
      </c>
      <c r="CC30" s="511" t="s">
        <v>8897</v>
      </c>
      <c r="CD30" s="511" t="s">
        <v>138</v>
      </c>
      <c r="CE30" s="518" t="s">
        <v>102</v>
      </c>
      <c r="CF30" s="518" t="s">
        <v>102</v>
      </c>
      <c r="CG30" s="518" t="s">
        <v>102</v>
      </c>
      <c r="CH30" s="518" t="s">
        <v>102</v>
      </c>
      <c r="CI30" s="518" t="s">
        <v>102</v>
      </c>
      <c r="CJ30" s="518" t="s">
        <v>102</v>
      </c>
      <c r="CK30" s="518" t="s">
        <v>102</v>
      </c>
      <c r="CL30" s="518" t="s">
        <v>102</v>
      </c>
      <c r="CM30" s="518" t="s">
        <v>102</v>
      </c>
      <c r="CN30" s="518" t="s">
        <v>102</v>
      </c>
      <c r="CO30" s="518" t="s">
        <v>102</v>
      </c>
      <c r="CP30" s="518" t="s">
        <v>102</v>
      </c>
      <c r="CQ30" s="518" t="s">
        <v>102</v>
      </c>
      <c r="CR30" s="518" t="s">
        <v>102</v>
      </c>
      <c r="CS30" s="518" t="s">
        <v>102</v>
      </c>
      <c r="CT30" s="518" t="s">
        <v>102</v>
      </c>
      <c r="CU30" s="518" t="s">
        <v>102</v>
      </c>
      <c r="CV30" s="518" t="s">
        <v>102</v>
      </c>
      <c r="CW30" s="518" t="s">
        <v>102</v>
      </c>
      <c r="CX30" s="518" t="s">
        <v>102</v>
      </c>
      <c r="CY30" s="518" t="s">
        <v>102</v>
      </c>
      <c r="CZ30" s="518" t="s">
        <v>102</v>
      </c>
      <c r="DA30" s="518" t="s">
        <v>102</v>
      </c>
      <c r="DB30" s="518" t="s">
        <v>102</v>
      </c>
      <c r="DC30" s="518" t="s">
        <v>102</v>
      </c>
      <c r="DD30" s="518" t="s">
        <v>102</v>
      </c>
      <c r="DE30" s="518" t="s">
        <v>102</v>
      </c>
      <c r="DF30" s="518" t="s">
        <v>102</v>
      </c>
      <c r="DG30" s="518" t="s">
        <v>102</v>
      </c>
      <c r="DH30" s="518" t="s">
        <v>102</v>
      </c>
      <c r="DI30" s="518" t="s">
        <v>102</v>
      </c>
      <c r="DJ30" s="518" t="s">
        <v>102</v>
      </c>
      <c r="DK30" s="518" t="s">
        <v>102</v>
      </c>
      <c r="DL30" s="518" t="s">
        <v>102</v>
      </c>
      <c r="DM30" s="518" t="s">
        <v>102</v>
      </c>
      <c r="DN30" s="518" t="s">
        <v>102</v>
      </c>
      <c r="DO30" s="518" t="s">
        <v>102</v>
      </c>
      <c r="DP30" s="518" t="s">
        <v>102</v>
      </c>
      <c r="DQ30" s="518" t="s">
        <v>102</v>
      </c>
      <c r="DR30" s="518" t="s">
        <v>102</v>
      </c>
      <c r="DS30" s="518" t="s">
        <v>102</v>
      </c>
      <c r="DT30" s="518" t="s">
        <v>102</v>
      </c>
      <c r="DU30" s="518" t="s">
        <v>102</v>
      </c>
      <c r="DV30" s="518" t="s">
        <v>102</v>
      </c>
      <c r="DW30" s="518" t="s">
        <v>102</v>
      </c>
      <c r="DX30" s="518" t="s">
        <v>102</v>
      </c>
      <c r="DY30" s="518" t="s">
        <v>102</v>
      </c>
      <c r="DZ30" s="518" t="s">
        <v>102</v>
      </c>
      <c r="EA30" s="518" t="s">
        <v>102</v>
      </c>
      <c r="EB30" s="518" t="s">
        <v>102</v>
      </c>
      <c r="EC30" s="518" t="s">
        <v>102</v>
      </c>
      <c r="ED30" s="518" t="s">
        <v>102</v>
      </c>
      <c r="EE30" s="518" t="s">
        <v>102</v>
      </c>
      <c r="EF30" s="518" t="s">
        <v>102</v>
      </c>
      <c r="EG30" s="518" t="s">
        <v>102</v>
      </c>
      <c r="EH30" s="518" t="s">
        <v>102</v>
      </c>
      <c r="EI30" s="518" t="s">
        <v>102</v>
      </c>
      <c r="EJ30" s="518" t="s">
        <v>102</v>
      </c>
      <c r="EK30" s="518" t="s">
        <v>102</v>
      </c>
      <c r="EL30" s="518" t="s">
        <v>102</v>
      </c>
      <c r="EM30" s="518" t="s">
        <v>102</v>
      </c>
      <c r="EN30" s="518" t="s">
        <v>102</v>
      </c>
      <c r="EO30" s="518" t="s">
        <v>102</v>
      </c>
      <c r="EP30" s="518" t="s">
        <v>102</v>
      </c>
      <c r="EQ30" s="518" t="s">
        <v>102</v>
      </c>
      <c r="ER30" s="518" t="s">
        <v>102</v>
      </c>
      <c r="ES30" s="518" t="s">
        <v>102</v>
      </c>
      <c r="ET30" s="518" t="s">
        <v>102</v>
      </c>
      <c r="EU30" s="518" t="s">
        <v>102</v>
      </c>
      <c r="EV30" s="518" t="s">
        <v>102</v>
      </c>
      <c r="EW30" s="518" t="s">
        <v>102</v>
      </c>
      <c r="EX30" s="518" t="s">
        <v>102</v>
      </c>
      <c r="EY30" s="518" t="s">
        <v>102</v>
      </c>
      <c r="EZ30" s="518" t="s">
        <v>102</v>
      </c>
      <c r="FA30" s="518" t="s">
        <v>102</v>
      </c>
      <c r="FB30" s="518" t="s">
        <v>102</v>
      </c>
      <c r="FC30" s="518" t="s">
        <v>102</v>
      </c>
      <c r="FD30" s="518" t="s">
        <v>102</v>
      </c>
      <c r="FE30" s="518" t="s">
        <v>102</v>
      </c>
      <c r="FF30" s="518" t="s">
        <v>102</v>
      </c>
      <c r="FG30" s="518" t="s">
        <v>102</v>
      </c>
      <c r="FH30" s="518" t="s">
        <v>102</v>
      </c>
      <c r="FI30" s="518" t="s">
        <v>102</v>
      </c>
      <c r="FJ30" s="518" t="s">
        <v>102</v>
      </c>
      <c r="FK30" s="518" t="s">
        <v>102</v>
      </c>
      <c r="FL30" s="518" t="s">
        <v>102</v>
      </c>
      <c r="FM30" s="518" t="s">
        <v>102</v>
      </c>
      <c r="FN30" s="518" t="s">
        <v>102</v>
      </c>
      <c r="FO30" s="518" t="s">
        <v>102</v>
      </c>
      <c r="FP30" s="518" t="s">
        <v>102</v>
      </c>
      <c r="FQ30" s="518" t="s">
        <v>102</v>
      </c>
      <c r="FR30" s="518" t="s">
        <v>102</v>
      </c>
      <c r="FS30" s="518" t="s">
        <v>102</v>
      </c>
      <c r="FT30" s="518" t="s">
        <v>102</v>
      </c>
      <c r="FU30" s="518" t="s">
        <v>102</v>
      </c>
      <c r="FV30" s="518" t="s">
        <v>102</v>
      </c>
      <c r="FW30" s="518" t="s">
        <v>102</v>
      </c>
      <c r="FX30" s="518" t="s">
        <v>102</v>
      </c>
      <c r="FY30" s="518" t="s">
        <v>102</v>
      </c>
      <c r="FZ30" s="518" t="s">
        <v>102</v>
      </c>
      <c r="GA30" s="518" t="s">
        <v>102</v>
      </c>
      <c r="GB30" s="518" t="s">
        <v>102</v>
      </c>
      <c r="GC30" s="518" t="s">
        <v>102</v>
      </c>
      <c r="GD30" s="518" t="s">
        <v>102</v>
      </c>
      <c r="GE30" s="518" t="s">
        <v>102</v>
      </c>
      <c r="GF30" s="518" t="s">
        <v>102</v>
      </c>
      <c r="GG30" s="518" t="s">
        <v>102</v>
      </c>
      <c r="GH30" s="518" t="s">
        <v>102</v>
      </c>
      <c r="GI30" s="518" t="s">
        <v>102</v>
      </c>
      <c r="GJ30" s="518" t="s">
        <v>102</v>
      </c>
      <c r="GK30" s="518" t="s">
        <v>102</v>
      </c>
      <c r="GL30" s="518" t="s">
        <v>102</v>
      </c>
      <c r="GM30" s="518" t="s">
        <v>102</v>
      </c>
      <c r="GN30" s="518" t="s">
        <v>102</v>
      </c>
      <c r="GO30" s="518" t="s">
        <v>102</v>
      </c>
      <c r="GP30" s="518" t="s">
        <v>102</v>
      </c>
      <c r="GQ30" s="518" t="s">
        <v>102</v>
      </c>
      <c r="GR30" s="518" t="s">
        <v>102</v>
      </c>
      <c r="GS30" s="518" t="s">
        <v>102</v>
      </c>
      <c r="GT30" s="518" t="s">
        <v>102</v>
      </c>
      <c r="GU30" s="518" t="s">
        <v>102</v>
      </c>
      <c r="GV30" s="518" t="s">
        <v>102</v>
      </c>
      <c r="GW30" s="518" t="s">
        <v>102</v>
      </c>
      <c r="GX30" s="518" t="s">
        <v>102</v>
      </c>
      <c r="GY30" s="518" t="s">
        <v>102</v>
      </c>
      <c r="GZ30" s="518" t="s">
        <v>102</v>
      </c>
      <c r="HA30" s="518" t="s">
        <v>102</v>
      </c>
      <c r="HB30" s="518" t="s">
        <v>102</v>
      </c>
      <c r="HC30" s="511" t="str">
        <f t="shared" si="0"/>
        <v>服平08-000955</v>
      </c>
    </row>
    <row r="31" spans="1:211" ht="48" hidden="1" customHeight="1" x14ac:dyDescent="0.15">
      <c r="A31" s="511" t="s">
        <v>4132</v>
      </c>
      <c r="B31" s="512" t="s">
        <v>8898</v>
      </c>
      <c r="C31" s="513">
        <v>39867</v>
      </c>
      <c r="D31" s="512" t="s">
        <v>8419</v>
      </c>
      <c r="E31" s="512" t="s">
        <v>8498</v>
      </c>
      <c r="F31" s="512" t="s">
        <v>8421</v>
      </c>
      <c r="G31" s="513">
        <v>40394</v>
      </c>
      <c r="H31" s="512" t="s">
        <v>8899</v>
      </c>
      <c r="I31" s="512" t="s">
        <v>8500</v>
      </c>
      <c r="J31" s="513">
        <v>40028</v>
      </c>
      <c r="K31" s="512" t="s">
        <v>8900</v>
      </c>
      <c r="N31" s="513">
        <v>40065</v>
      </c>
      <c r="P31" s="512" t="s">
        <v>8625</v>
      </c>
      <c r="Q31" s="513">
        <v>40380</v>
      </c>
      <c r="S31" s="514" t="s">
        <v>8901</v>
      </c>
      <c r="T31" s="511">
        <v>2010</v>
      </c>
      <c r="U31" s="515" t="s">
        <v>8424</v>
      </c>
      <c r="V31" s="514">
        <v>12</v>
      </c>
      <c r="W31" s="514">
        <v>2</v>
      </c>
      <c r="X31" s="514">
        <v>2</v>
      </c>
      <c r="Y31" s="513">
        <v>33926</v>
      </c>
      <c r="Z31" s="512" t="s">
        <v>8874</v>
      </c>
      <c r="AA31" s="512" t="s">
        <v>8875</v>
      </c>
      <c r="AB31" s="513">
        <v>34495</v>
      </c>
      <c r="AC31" s="513">
        <v>35971</v>
      </c>
      <c r="AD31" s="512" t="s">
        <v>8876</v>
      </c>
      <c r="AE31" s="513">
        <v>34100</v>
      </c>
      <c r="AF31" s="512" t="s">
        <v>138</v>
      </c>
      <c r="AG31" s="512" t="s">
        <v>8875</v>
      </c>
      <c r="AH31" s="516">
        <v>2769663</v>
      </c>
      <c r="AI31" s="513">
        <v>35902</v>
      </c>
      <c r="AJ31" s="513" t="s">
        <v>138</v>
      </c>
      <c r="AK31" s="511" t="s">
        <v>138</v>
      </c>
      <c r="AL31" s="513" t="s">
        <v>138</v>
      </c>
      <c r="AM31" s="511" t="s">
        <v>138</v>
      </c>
      <c r="AN31" s="511" t="s">
        <v>8877</v>
      </c>
      <c r="AO31" s="511" t="s">
        <v>8878</v>
      </c>
      <c r="AP31" s="511" t="s">
        <v>8878</v>
      </c>
      <c r="AQ31" s="511" t="s">
        <v>8879</v>
      </c>
      <c r="AR31" s="511" t="s">
        <v>8880</v>
      </c>
      <c r="AS31" s="511" t="s">
        <v>138</v>
      </c>
      <c r="AT31" s="511" t="s">
        <v>138</v>
      </c>
      <c r="AU31" s="511" t="s">
        <v>138</v>
      </c>
      <c r="AV31" s="511" t="s">
        <v>8881</v>
      </c>
      <c r="AW31" s="511" t="s">
        <v>8882</v>
      </c>
      <c r="AX31" s="511" t="s">
        <v>8883</v>
      </c>
      <c r="AY31" s="511" t="s">
        <v>8884</v>
      </c>
      <c r="AZ31" s="511" t="s">
        <v>8885</v>
      </c>
      <c r="BA31" s="511" t="s">
        <v>8886</v>
      </c>
      <c r="BB31" s="511">
        <v>592049623</v>
      </c>
      <c r="BC31" s="512" t="s">
        <v>8887</v>
      </c>
      <c r="BD31" s="511" t="s">
        <v>8888</v>
      </c>
      <c r="BE31" s="511" t="s">
        <v>8889</v>
      </c>
      <c r="BF31" s="511" t="s">
        <v>8890</v>
      </c>
      <c r="BG31" s="511" t="s">
        <v>8891</v>
      </c>
      <c r="BH31" s="511" t="s">
        <v>8648</v>
      </c>
      <c r="BI31" s="511">
        <v>1</v>
      </c>
      <c r="BJ31" s="511">
        <v>3</v>
      </c>
      <c r="BK31" s="511" t="s">
        <v>138</v>
      </c>
      <c r="BL31" s="511" t="s">
        <v>138</v>
      </c>
      <c r="BM31" s="511" t="s">
        <v>8892</v>
      </c>
      <c r="BN31" s="511" t="s">
        <v>138</v>
      </c>
      <c r="BO31" s="511" t="s">
        <v>138</v>
      </c>
      <c r="BP31" s="513" t="s">
        <v>138</v>
      </c>
      <c r="BQ31" s="511" t="s">
        <v>138</v>
      </c>
      <c r="BR31" s="511" t="s">
        <v>8445</v>
      </c>
      <c r="BS31" s="511" t="s">
        <v>8893</v>
      </c>
      <c r="BT31" s="511" t="s">
        <v>138</v>
      </c>
      <c r="BU31" s="511" t="s">
        <v>8894</v>
      </c>
      <c r="BV31" s="511">
        <v>1</v>
      </c>
      <c r="BW31" s="511">
        <v>1</v>
      </c>
      <c r="BX31" s="511" t="s">
        <v>138</v>
      </c>
      <c r="BY31" s="511" t="s">
        <v>138</v>
      </c>
      <c r="BZ31" s="511">
        <v>11</v>
      </c>
      <c r="CA31" s="511" t="s">
        <v>8895</v>
      </c>
      <c r="CB31" s="511" t="s">
        <v>8896</v>
      </c>
      <c r="CC31" s="511" t="s">
        <v>8897</v>
      </c>
      <c r="CD31" s="511" t="s">
        <v>138</v>
      </c>
      <c r="CE31" s="518" t="s">
        <v>8902</v>
      </c>
      <c r="CF31" s="518" t="s">
        <v>8903</v>
      </c>
      <c r="CG31" s="518" t="s">
        <v>8904</v>
      </c>
      <c r="CH31" s="518" t="s">
        <v>8905</v>
      </c>
      <c r="CI31" s="518" t="s">
        <v>8906</v>
      </c>
      <c r="CJ31" s="518" t="s">
        <v>8907</v>
      </c>
      <c r="CK31" s="518" t="s">
        <v>8908</v>
      </c>
      <c r="CL31" s="518" t="s">
        <v>8909</v>
      </c>
      <c r="CM31" s="518" t="s">
        <v>8910</v>
      </c>
      <c r="CN31" s="518" t="s">
        <v>8911</v>
      </c>
      <c r="CO31" s="518" t="s">
        <v>102</v>
      </c>
      <c r="CP31" s="518" t="s">
        <v>102</v>
      </c>
      <c r="CQ31" s="518" t="s">
        <v>102</v>
      </c>
      <c r="CR31" s="518" t="s">
        <v>102</v>
      </c>
      <c r="CS31" s="518" t="s">
        <v>102</v>
      </c>
      <c r="CT31" s="518" t="s">
        <v>102</v>
      </c>
      <c r="CU31" s="518" t="s">
        <v>102</v>
      </c>
      <c r="CV31" s="518" t="s">
        <v>102</v>
      </c>
      <c r="CW31" s="518" t="s">
        <v>102</v>
      </c>
      <c r="CX31" s="518" t="s">
        <v>102</v>
      </c>
      <c r="CY31" s="518" t="s">
        <v>102</v>
      </c>
      <c r="CZ31" s="518" t="s">
        <v>102</v>
      </c>
      <c r="DA31" s="518" t="s">
        <v>102</v>
      </c>
      <c r="DB31" s="518" t="s">
        <v>102</v>
      </c>
      <c r="DC31" s="518" t="s">
        <v>102</v>
      </c>
      <c r="DD31" s="518" t="s">
        <v>102</v>
      </c>
      <c r="DE31" s="518" t="s">
        <v>102</v>
      </c>
      <c r="DF31" s="518" t="s">
        <v>102</v>
      </c>
      <c r="DG31" s="518" t="s">
        <v>102</v>
      </c>
      <c r="DH31" s="518" t="s">
        <v>102</v>
      </c>
      <c r="DI31" s="518" t="s">
        <v>102</v>
      </c>
      <c r="DJ31" s="518" t="s">
        <v>102</v>
      </c>
      <c r="DK31" s="518" t="s">
        <v>102</v>
      </c>
      <c r="DL31" s="518" t="s">
        <v>102</v>
      </c>
      <c r="DM31" s="518" t="s">
        <v>102</v>
      </c>
      <c r="DN31" s="518" t="s">
        <v>102</v>
      </c>
      <c r="DO31" s="518" t="s">
        <v>102</v>
      </c>
      <c r="DP31" s="518" t="s">
        <v>102</v>
      </c>
      <c r="DQ31" s="518" t="s">
        <v>102</v>
      </c>
      <c r="DR31" s="518" t="s">
        <v>102</v>
      </c>
      <c r="DS31" s="518" t="s">
        <v>102</v>
      </c>
      <c r="DT31" s="518" t="s">
        <v>102</v>
      </c>
      <c r="DU31" s="518" t="s">
        <v>102</v>
      </c>
      <c r="DV31" s="518" t="s">
        <v>102</v>
      </c>
      <c r="DW31" s="518" t="s">
        <v>102</v>
      </c>
      <c r="DX31" s="518" t="s">
        <v>102</v>
      </c>
      <c r="DY31" s="518" t="s">
        <v>102</v>
      </c>
      <c r="DZ31" s="518" t="s">
        <v>102</v>
      </c>
      <c r="EA31" s="518" t="s">
        <v>102</v>
      </c>
      <c r="EB31" s="518" t="s">
        <v>102</v>
      </c>
      <c r="EC31" s="518" t="s">
        <v>102</v>
      </c>
      <c r="ED31" s="518" t="s">
        <v>102</v>
      </c>
      <c r="EE31" s="518" t="s">
        <v>102</v>
      </c>
      <c r="EF31" s="518" t="s">
        <v>102</v>
      </c>
      <c r="EG31" s="518" t="s">
        <v>102</v>
      </c>
      <c r="EH31" s="518" t="s">
        <v>102</v>
      </c>
      <c r="EI31" s="518" t="s">
        <v>102</v>
      </c>
      <c r="EJ31" s="518" t="s">
        <v>102</v>
      </c>
      <c r="EK31" s="518" t="s">
        <v>102</v>
      </c>
      <c r="EL31" s="518" t="s">
        <v>102</v>
      </c>
      <c r="EM31" s="518" t="s">
        <v>102</v>
      </c>
      <c r="EN31" s="518" t="s">
        <v>102</v>
      </c>
      <c r="EO31" s="518" t="s">
        <v>102</v>
      </c>
      <c r="EP31" s="518" t="s">
        <v>102</v>
      </c>
      <c r="EQ31" s="518" t="s">
        <v>102</v>
      </c>
      <c r="ER31" s="518" t="s">
        <v>102</v>
      </c>
      <c r="ES31" s="518" t="s">
        <v>102</v>
      </c>
      <c r="ET31" s="518" t="s">
        <v>102</v>
      </c>
      <c r="EU31" s="518" t="s">
        <v>102</v>
      </c>
      <c r="EV31" s="518" t="s">
        <v>102</v>
      </c>
      <c r="EW31" s="518" t="s">
        <v>102</v>
      </c>
      <c r="EX31" s="518" t="s">
        <v>102</v>
      </c>
      <c r="EY31" s="518" t="s">
        <v>102</v>
      </c>
      <c r="EZ31" s="518" t="s">
        <v>102</v>
      </c>
      <c r="FA31" s="518" t="s">
        <v>102</v>
      </c>
      <c r="FB31" s="518" t="s">
        <v>102</v>
      </c>
      <c r="FC31" s="518" t="s">
        <v>102</v>
      </c>
      <c r="FD31" s="518" t="s">
        <v>102</v>
      </c>
      <c r="FE31" s="518" t="s">
        <v>102</v>
      </c>
      <c r="FF31" s="518" t="s">
        <v>102</v>
      </c>
      <c r="FG31" s="518" t="s">
        <v>102</v>
      </c>
      <c r="FH31" s="518" t="s">
        <v>102</v>
      </c>
      <c r="FI31" s="518" t="s">
        <v>102</v>
      </c>
      <c r="FJ31" s="518" t="s">
        <v>102</v>
      </c>
      <c r="FK31" s="518" t="s">
        <v>102</v>
      </c>
      <c r="FL31" s="518" t="s">
        <v>102</v>
      </c>
      <c r="FM31" s="518" t="s">
        <v>102</v>
      </c>
      <c r="FN31" s="518" t="s">
        <v>102</v>
      </c>
      <c r="FO31" s="518" t="s">
        <v>102</v>
      </c>
      <c r="FP31" s="518" t="s">
        <v>102</v>
      </c>
      <c r="FQ31" s="518" t="s">
        <v>102</v>
      </c>
      <c r="FR31" s="518" t="s">
        <v>102</v>
      </c>
      <c r="FS31" s="518" t="s">
        <v>102</v>
      </c>
      <c r="FT31" s="518" t="s">
        <v>102</v>
      </c>
      <c r="FU31" s="518" t="s">
        <v>102</v>
      </c>
      <c r="FV31" s="518" t="s">
        <v>102</v>
      </c>
      <c r="FW31" s="518" t="s">
        <v>102</v>
      </c>
      <c r="FX31" s="518" t="s">
        <v>102</v>
      </c>
      <c r="FY31" s="518" t="s">
        <v>102</v>
      </c>
      <c r="FZ31" s="518" t="s">
        <v>102</v>
      </c>
      <c r="GA31" s="518" t="s">
        <v>102</v>
      </c>
      <c r="GB31" s="518" t="s">
        <v>102</v>
      </c>
      <c r="GC31" s="518" t="s">
        <v>102</v>
      </c>
      <c r="GD31" s="518" t="s">
        <v>102</v>
      </c>
      <c r="GE31" s="518" t="s">
        <v>102</v>
      </c>
      <c r="GF31" s="518" t="s">
        <v>102</v>
      </c>
      <c r="GG31" s="518" t="s">
        <v>102</v>
      </c>
      <c r="GH31" s="518" t="s">
        <v>102</v>
      </c>
      <c r="GI31" s="518" t="s">
        <v>102</v>
      </c>
      <c r="GJ31" s="518" t="s">
        <v>102</v>
      </c>
      <c r="GK31" s="518" t="s">
        <v>102</v>
      </c>
      <c r="GL31" s="518" t="s">
        <v>102</v>
      </c>
      <c r="GM31" s="518" t="s">
        <v>102</v>
      </c>
      <c r="GN31" s="518" t="s">
        <v>102</v>
      </c>
      <c r="GO31" s="518" t="s">
        <v>102</v>
      </c>
      <c r="GP31" s="518" t="s">
        <v>102</v>
      </c>
      <c r="GQ31" s="518" t="s">
        <v>102</v>
      </c>
      <c r="GR31" s="518" t="s">
        <v>102</v>
      </c>
      <c r="GS31" s="518" t="s">
        <v>102</v>
      </c>
      <c r="GT31" s="518" t="s">
        <v>102</v>
      </c>
      <c r="GU31" s="518" t="s">
        <v>102</v>
      </c>
      <c r="GV31" s="518" t="s">
        <v>102</v>
      </c>
      <c r="GW31" s="518" t="s">
        <v>102</v>
      </c>
      <c r="GX31" s="518" t="s">
        <v>102</v>
      </c>
      <c r="GY31" s="518" t="s">
        <v>102</v>
      </c>
      <c r="GZ31" s="518" t="s">
        <v>102</v>
      </c>
      <c r="HA31" s="518" t="s">
        <v>102</v>
      </c>
      <c r="HB31" s="518" t="s">
        <v>102</v>
      </c>
      <c r="HC31" s="511" t="str">
        <f t="shared" si="0"/>
        <v>2009-800048</v>
      </c>
    </row>
    <row r="32" spans="1:211" ht="48" hidden="1" customHeight="1" x14ac:dyDescent="0.15">
      <c r="A32" s="511" t="s">
        <v>4136</v>
      </c>
      <c r="B32" s="512" t="s">
        <v>8912</v>
      </c>
      <c r="C32" s="513">
        <v>35481</v>
      </c>
      <c r="D32" s="512" t="s">
        <v>8419</v>
      </c>
      <c r="E32" s="512" t="s">
        <v>8489</v>
      </c>
      <c r="F32" s="512" t="s">
        <v>8490</v>
      </c>
      <c r="G32" s="513">
        <v>35786</v>
      </c>
      <c r="S32" s="514" t="s">
        <v>8913</v>
      </c>
      <c r="T32" s="511">
        <v>2010</v>
      </c>
      <c r="U32" s="515" t="s">
        <v>8424</v>
      </c>
      <c r="V32" s="514">
        <v>13</v>
      </c>
      <c r="W32" s="514">
        <v>2</v>
      </c>
      <c r="X32" s="514">
        <v>1</v>
      </c>
      <c r="Y32" s="513">
        <v>33708</v>
      </c>
      <c r="Z32" s="512" t="s">
        <v>8914</v>
      </c>
      <c r="AA32" s="512" t="s">
        <v>8915</v>
      </c>
      <c r="AB32" s="513">
        <v>34061</v>
      </c>
      <c r="AC32" s="513">
        <v>35298</v>
      </c>
      <c r="AD32" s="512" t="s">
        <v>8916</v>
      </c>
      <c r="AE32" s="513">
        <v>34576</v>
      </c>
      <c r="AF32" s="512" t="s">
        <v>138</v>
      </c>
      <c r="AG32" s="512" t="s">
        <v>8915</v>
      </c>
      <c r="AH32" s="516">
        <v>2527107</v>
      </c>
      <c r="AI32" s="513">
        <v>35230</v>
      </c>
      <c r="AJ32" s="513">
        <v>33708</v>
      </c>
      <c r="AK32" s="511" t="s">
        <v>8917</v>
      </c>
      <c r="AL32" s="513">
        <v>33906</v>
      </c>
      <c r="AM32" s="511" t="s">
        <v>8916</v>
      </c>
      <c r="AN32" s="511" t="s">
        <v>8918</v>
      </c>
      <c r="AO32" s="511" t="s">
        <v>8919</v>
      </c>
      <c r="AP32" s="511" t="s">
        <v>8920</v>
      </c>
      <c r="AQ32" s="511" t="s">
        <v>8921</v>
      </c>
      <c r="AR32" s="511" t="s">
        <v>8922</v>
      </c>
      <c r="AS32" s="511" t="s">
        <v>138</v>
      </c>
      <c r="AT32" s="511" t="s">
        <v>138</v>
      </c>
      <c r="AU32" s="511" t="s">
        <v>138</v>
      </c>
      <c r="AV32" s="511" t="s">
        <v>8923</v>
      </c>
      <c r="AW32" s="511" t="s">
        <v>8924</v>
      </c>
      <c r="AX32" s="511" t="s">
        <v>8925</v>
      </c>
      <c r="AY32" s="511" t="s">
        <v>8926</v>
      </c>
      <c r="AZ32" s="511" t="s">
        <v>8927</v>
      </c>
      <c r="BA32" s="511" t="s">
        <v>8928</v>
      </c>
      <c r="BB32" s="511">
        <v>415</v>
      </c>
      <c r="BC32" s="512" t="s">
        <v>8929</v>
      </c>
      <c r="BD32" s="511" t="s">
        <v>8930</v>
      </c>
      <c r="BE32" s="511" t="s">
        <v>8931</v>
      </c>
      <c r="BF32" s="511" t="s">
        <v>8932</v>
      </c>
      <c r="BG32" s="511" t="s">
        <v>8933</v>
      </c>
      <c r="BH32" s="511" t="s">
        <v>8648</v>
      </c>
      <c r="BI32" s="511">
        <v>1</v>
      </c>
      <c r="BJ32" s="511">
        <v>13</v>
      </c>
      <c r="BK32" s="511" t="s">
        <v>8934</v>
      </c>
      <c r="BL32" s="511" t="s">
        <v>8935</v>
      </c>
      <c r="BM32" s="511" t="s">
        <v>8936</v>
      </c>
      <c r="BN32" s="511" t="s">
        <v>138</v>
      </c>
      <c r="BO32" s="511" t="s">
        <v>138</v>
      </c>
      <c r="BP32" s="513">
        <v>33344</v>
      </c>
      <c r="BQ32" s="511" t="s">
        <v>138</v>
      </c>
      <c r="BR32" s="511" t="s">
        <v>8482</v>
      </c>
      <c r="BS32" s="511" t="s">
        <v>8937</v>
      </c>
      <c r="BT32" s="511" t="s">
        <v>8938</v>
      </c>
      <c r="BU32" s="511" t="s">
        <v>8939</v>
      </c>
      <c r="BV32" s="511" t="s">
        <v>138</v>
      </c>
      <c r="BW32" s="511">
        <v>1</v>
      </c>
      <c r="BX32" s="511" t="s">
        <v>138</v>
      </c>
      <c r="BY32" s="511" t="s">
        <v>138</v>
      </c>
      <c r="BZ32" s="511">
        <v>20</v>
      </c>
      <c r="CA32" s="511" t="s">
        <v>8940</v>
      </c>
      <c r="CB32" s="511" t="s">
        <v>8941</v>
      </c>
      <c r="CC32" s="511" t="s">
        <v>8942</v>
      </c>
      <c r="CD32" s="511" t="s">
        <v>138</v>
      </c>
      <c r="CE32" s="518" t="s">
        <v>102</v>
      </c>
      <c r="CF32" s="518" t="s">
        <v>102</v>
      </c>
      <c r="CG32" s="518" t="s">
        <v>102</v>
      </c>
      <c r="CH32" s="518" t="s">
        <v>102</v>
      </c>
      <c r="CI32" s="518" t="s">
        <v>102</v>
      </c>
      <c r="CJ32" s="518" t="s">
        <v>102</v>
      </c>
      <c r="CK32" s="518" t="s">
        <v>102</v>
      </c>
      <c r="CL32" s="518" t="s">
        <v>102</v>
      </c>
      <c r="CM32" s="518" t="s">
        <v>102</v>
      </c>
      <c r="CN32" s="518" t="s">
        <v>102</v>
      </c>
      <c r="CO32" s="518" t="s">
        <v>102</v>
      </c>
      <c r="CP32" s="518" t="s">
        <v>102</v>
      </c>
      <c r="CQ32" s="518" t="s">
        <v>102</v>
      </c>
      <c r="CR32" s="518" t="s">
        <v>102</v>
      </c>
      <c r="CS32" s="518" t="s">
        <v>102</v>
      </c>
      <c r="CT32" s="518" t="s">
        <v>102</v>
      </c>
      <c r="CU32" s="518" t="s">
        <v>102</v>
      </c>
      <c r="CV32" s="518" t="s">
        <v>102</v>
      </c>
      <c r="CW32" s="518" t="s">
        <v>102</v>
      </c>
      <c r="CX32" s="518" t="s">
        <v>102</v>
      </c>
      <c r="CY32" s="518" t="s">
        <v>102</v>
      </c>
      <c r="CZ32" s="518" t="s">
        <v>102</v>
      </c>
      <c r="DA32" s="518" t="s">
        <v>102</v>
      </c>
      <c r="DB32" s="518" t="s">
        <v>102</v>
      </c>
      <c r="DC32" s="518" t="s">
        <v>102</v>
      </c>
      <c r="DD32" s="518" t="s">
        <v>102</v>
      </c>
      <c r="DE32" s="518" t="s">
        <v>102</v>
      </c>
      <c r="DF32" s="518" t="s">
        <v>102</v>
      </c>
      <c r="DG32" s="518" t="s">
        <v>102</v>
      </c>
      <c r="DH32" s="518" t="s">
        <v>102</v>
      </c>
      <c r="DI32" s="518" t="s">
        <v>102</v>
      </c>
      <c r="DJ32" s="518" t="s">
        <v>102</v>
      </c>
      <c r="DK32" s="518" t="s">
        <v>102</v>
      </c>
      <c r="DL32" s="518" t="s">
        <v>102</v>
      </c>
      <c r="DM32" s="518" t="s">
        <v>102</v>
      </c>
      <c r="DN32" s="518" t="s">
        <v>102</v>
      </c>
      <c r="DO32" s="518" t="s">
        <v>102</v>
      </c>
      <c r="DP32" s="518" t="s">
        <v>102</v>
      </c>
      <c r="DQ32" s="518" t="s">
        <v>102</v>
      </c>
      <c r="DR32" s="518" t="s">
        <v>102</v>
      </c>
      <c r="DS32" s="518" t="s">
        <v>102</v>
      </c>
      <c r="DT32" s="518" t="s">
        <v>102</v>
      </c>
      <c r="DU32" s="518" t="s">
        <v>102</v>
      </c>
      <c r="DV32" s="518" t="s">
        <v>102</v>
      </c>
      <c r="DW32" s="518" t="s">
        <v>102</v>
      </c>
      <c r="DX32" s="518" t="s">
        <v>102</v>
      </c>
      <c r="DY32" s="518" t="s">
        <v>102</v>
      </c>
      <c r="DZ32" s="518" t="s">
        <v>102</v>
      </c>
      <c r="EA32" s="518" t="s">
        <v>102</v>
      </c>
      <c r="EB32" s="518" t="s">
        <v>102</v>
      </c>
      <c r="EC32" s="518" t="s">
        <v>102</v>
      </c>
      <c r="ED32" s="518" t="s">
        <v>102</v>
      </c>
      <c r="EE32" s="518" t="s">
        <v>102</v>
      </c>
      <c r="EF32" s="518" t="s">
        <v>102</v>
      </c>
      <c r="EG32" s="518" t="s">
        <v>102</v>
      </c>
      <c r="EH32" s="518" t="s">
        <v>102</v>
      </c>
      <c r="EI32" s="518" t="s">
        <v>102</v>
      </c>
      <c r="EJ32" s="518" t="s">
        <v>102</v>
      </c>
      <c r="EK32" s="518" t="s">
        <v>102</v>
      </c>
      <c r="EL32" s="518" t="s">
        <v>102</v>
      </c>
      <c r="EM32" s="518" t="s">
        <v>102</v>
      </c>
      <c r="EN32" s="518" t="s">
        <v>102</v>
      </c>
      <c r="EO32" s="518" t="s">
        <v>102</v>
      </c>
      <c r="EP32" s="518" t="s">
        <v>102</v>
      </c>
      <c r="EQ32" s="518" t="s">
        <v>102</v>
      </c>
      <c r="ER32" s="518" t="s">
        <v>102</v>
      </c>
      <c r="ES32" s="518" t="s">
        <v>102</v>
      </c>
      <c r="ET32" s="518" t="s">
        <v>102</v>
      </c>
      <c r="EU32" s="518" t="s">
        <v>102</v>
      </c>
      <c r="EV32" s="518" t="s">
        <v>102</v>
      </c>
      <c r="EW32" s="518" t="s">
        <v>102</v>
      </c>
      <c r="EX32" s="518" t="s">
        <v>102</v>
      </c>
      <c r="EY32" s="518" t="s">
        <v>102</v>
      </c>
      <c r="EZ32" s="518" t="s">
        <v>102</v>
      </c>
      <c r="FA32" s="518" t="s">
        <v>102</v>
      </c>
      <c r="FB32" s="518" t="s">
        <v>102</v>
      </c>
      <c r="FC32" s="518" t="s">
        <v>102</v>
      </c>
      <c r="FD32" s="518" t="s">
        <v>102</v>
      </c>
      <c r="FE32" s="518" t="s">
        <v>102</v>
      </c>
      <c r="FF32" s="518" t="s">
        <v>102</v>
      </c>
      <c r="FG32" s="518" t="s">
        <v>102</v>
      </c>
      <c r="FH32" s="518" t="s">
        <v>102</v>
      </c>
      <c r="FI32" s="518" t="s">
        <v>102</v>
      </c>
      <c r="FJ32" s="518" t="s">
        <v>102</v>
      </c>
      <c r="FK32" s="518" t="s">
        <v>102</v>
      </c>
      <c r="FL32" s="518" t="s">
        <v>102</v>
      </c>
      <c r="FM32" s="518" t="s">
        <v>102</v>
      </c>
      <c r="FN32" s="518" t="s">
        <v>102</v>
      </c>
      <c r="FO32" s="518" t="s">
        <v>102</v>
      </c>
      <c r="FP32" s="518" t="s">
        <v>102</v>
      </c>
      <c r="FQ32" s="518" t="s">
        <v>102</v>
      </c>
      <c r="FR32" s="518" t="s">
        <v>102</v>
      </c>
      <c r="FS32" s="518" t="s">
        <v>102</v>
      </c>
      <c r="FT32" s="518" t="s">
        <v>102</v>
      </c>
      <c r="FU32" s="518" t="s">
        <v>102</v>
      </c>
      <c r="FV32" s="518" t="s">
        <v>102</v>
      </c>
      <c r="FW32" s="518" t="s">
        <v>102</v>
      </c>
      <c r="FX32" s="518" t="s">
        <v>102</v>
      </c>
      <c r="FY32" s="518" t="s">
        <v>102</v>
      </c>
      <c r="FZ32" s="518" t="s">
        <v>102</v>
      </c>
      <c r="GA32" s="518" t="s">
        <v>102</v>
      </c>
      <c r="GB32" s="518" t="s">
        <v>102</v>
      </c>
      <c r="GC32" s="518" t="s">
        <v>102</v>
      </c>
      <c r="GD32" s="518" t="s">
        <v>102</v>
      </c>
      <c r="GE32" s="518" t="s">
        <v>102</v>
      </c>
      <c r="GF32" s="518" t="s">
        <v>102</v>
      </c>
      <c r="GG32" s="518" t="s">
        <v>102</v>
      </c>
      <c r="GH32" s="518" t="s">
        <v>102</v>
      </c>
      <c r="GI32" s="518" t="s">
        <v>102</v>
      </c>
      <c r="GJ32" s="518" t="s">
        <v>102</v>
      </c>
      <c r="GK32" s="518" t="s">
        <v>102</v>
      </c>
      <c r="GL32" s="518" t="s">
        <v>102</v>
      </c>
      <c r="GM32" s="518" t="s">
        <v>102</v>
      </c>
      <c r="GN32" s="518" t="s">
        <v>102</v>
      </c>
      <c r="GO32" s="518" t="s">
        <v>102</v>
      </c>
      <c r="GP32" s="518" t="s">
        <v>102</v>
      </c>
      <c r="GQ32" s="518" t="s">
        <v>102</v>
      </c>
      <c r="GR32" s="518" t="s">
        <v>102</v>
      </c>
      <c r="GS32" s="518" t="s">
        <v>102</v>
      </c>
      <c r="GT32" s="518" t="s">
        <v>102</v>
      </c>
      <c r="GU32" s="518" t="s">
        <v>102</v>
      </c>
      <c r="GV32" s="518" t="s">
        <v>102</v>
      </c>
      <c r="GW32" s="518" t="s">
        <v>102</v>
      </c>
      <c r="GX32" s="518" t="s">
        <v>102</v>
      </c>
      <c r="GY32" s="518" t="s">
        <v>102</v>
      </c>
      <c r="GZ32" s="518" t="s">
        <v>102</v>
      </c>
      <c r="HA32" s="518" t="s">
        <v>102</v>
      </c>
      <c r="HB32" s="518" t="s">
        <v>102</v>
      </c>
      <c r="HC32" s="511" t="str">
        <f t="shared" si="0"/>
        <v>議平09-070779</v>
      </c>
    </row>
    <row r="33" spans="1:211" ht="48" hidden="1" customHeight="1" x14ac:dyDescent="0.15">
      <c r="A33" s="511" t="s">
        <v>4136</v>
      </c>
      <c r="B33" s="512" t="s">
        <v>8943</v>
      </c>
      <c r="C33" s="513">
        <v>39113</v>
      </c>
      <c r="D33" s="512" t="s">
        <v>8419</v>
      </c>
      <c r="E33" s="512" t="s">
        <v>8498</v>
      </c>
      <c r="F33" s="512" t="s">
        <v>8421</v>
      </c>
      <c r="G33" s="513">
        <v>40150</v>
      </c>
      <c r="H33" s="512" t="s">
        <v>8944</v>
      </c>
      <c r="I33" s="512" t="s">
        <v>8500</v>
      </c>
      <c r="J33" s="513">
        <v>39597</v>
      </c>
      <c r="K33" s="512" t="s">
        <v>8945</v>
      </c>
      <c r="N33" s="513">
        <v>39637</v>
      </c>
      <c r="P33" s="512" t="s">
        <v>8625</v>
      </c>
      <c r="Q33" s="513">
        <v>40136</v>
      </c>
      <c r="S33" s="514" t="s">
        <v>8946</v>
      </c>
      <c r="T33" s="511">
        <v>2010</v>
      </c>
      <c r="U33" s="515" t="s">
        <v>8424</v>
      </c>
      <c r="V33" s="514">
        <v>13</v>
      </c>
      <c r="W33" s="514">
        <v>2</v>
      </c>
      <c r="X33" s="514">
        <v>2</v>
      </c>
      <c r="Y33" s="513">
        <v>33708</v>
      </c>
      <c r="Z33" s="512" t="s">
        <v>8914</v>
      </c>
      <c r="AA33" s="512" t="s">
        <v>8915</v>
      </c>
      <c r="AB33" s="513">
        <v>34061</v>
      </c>
      <c r="AC33" s="513">
        <v>35298</v>
      </c>
      <c r="AD33" s="512" t="s">
        <v>8916</v>
      </c>
      <c r="AE33" s="513">
        <v>34576</v>
      </c>
      <c r="AF33" s="512" t="s">
        <v>138</v>
      </c>
      <c r="AG33" s="512" t="s">
        <v>8915</v>
      </c>
      <c r="AH33" s="516">
        <v>2527107</v>
      </c>
      <c r="AI33" s="513">
        <v>35230</v>
      </c>
      <c r="AJ33" s="513">
        <v>33708</v>
      </c>
      <c r="AK33" s="511" t="s">
        <v>8917</v>
      </c>
      <c r="AL33" s="513">
        <v>33906</v>
      </c>
      <c r="AM33" s="511" t="s">
        <v>8916</v>
      </c>
      <c r="AN33" s="511" t="s">
        <v>8918</v>
      </c>
      <c r="AO33" s="511" t="s">
        <v>8919</v>
      </c>
      <c r="AP33" s="511" t="s">
        <v>8920</v>
      </c>
      <c r="AQ33" s="511" t="s">
        <v>8921</v>
      </c>
      <c r="AR33" s="511" t="s">
        <v>8922</v>
      </c>
      <c r="AS33" s="511" t="s">
        <v>138</v>
      </c>
      <c r="AT33" s="511" t="s">
        <v>138</v>
      </c>
      <c r="AU33" s="511" t="s">
        <v>138</v>
      </c>
      <c r="AV33" s="511" t="s">
        <v>8923</v>
      </c>
      <c r="AW33" s="511" t="s">
        <v>8924</v>
      </c>
      <c r="AX33" s="511" t="s">
        <v>8925</v>
      </c>
      <c r="AY33" s="511" t="s">
        <v>8926</v>
      </c>
      <c r="AZ33" s="511" t="s">
        <v>8927</v>
      </c>
      <c r="BA33" s="511" t="s">
        <v>8928</v>
      </c>
      <c r="BB33" s="511">
        <v>415</v>
      </c>
      <c r="BC33" s="512" t="s">
        <v>8929</v>
      </c>
      <c r="BD33" s="511" t="s">
        <v>8930</v>
      </c>
      <c r="BE33" s="511" t="s">
        <v>8931</v>
      </c>
      <c r="BF33" s="511" t="s">
        <v>8932</v>
      </c>
      <c r="BG33" s="511" t="s">
        <v>8933</v>
      </c>
      <c r="BH33" s="511" t="s">
        <v>8648</v>
      </c>
      <c r="BI33" s="511">
        <v>1</v>
      </c>
      <c r="BJ33" s="511">
        <v>13</v>
      </c>
      <c r="BK33" s="511" t="s">
        <v>8934</v>
      </c>
      <c r="BL33" s="511" t="s">
        <v>8935</v>
      </c>
      <c r="BM33" s="511" t="s">
        <v>8936</v>
      </c>
      <c r="BN33" s="511" t="s">
        <v>138</v>
      </c>
      <c r="BO33" s="511" t="s">
        <v>138</v>
      </c>
      <c r="BP33" s="513">
        <v>33344</v>
      </c>
      <c r="BQ33" s="511" t="s">
        <v>138</v>
      </c>
      <c r="BR33" s="511" t="s">
        <v>8482</v>
      </c>
      <c r="BS33" s="511" t="s">
        <v>8937</v>
      </c>
      <c r="BT33" s="511" t="s">
        <v>8938</v>
      </c>
      <c r="BU33" s="511" t="s">
        <v>8939</v>
      </c>
      <c r="BV33" s="511" t="s">
        <v>138</v>
      </c>
      <c r="BW33" s="511">
        <v>1</v>
      </c>
      <c r="BX33" s="511" t="s">
        <v>138</v>
      </c>
      <c r="BY33" s="511" t="s">
        <v>138</v>
      </c>
      <c r="BZ33" s="511">
        <v>20</v>
      </c>
      <c r="CA33" s="511" t="s">
        <v>8940</v>
      </c>
      <c r="CB33" s="511" t="s">
        <v>8941</v>
      </c>
      <c r="CC33" s="511" t="s">
        <v>8942</v>
      </c>
      <c r="CD33" s="511" t="s">
        <v>138</v>
      </c>
      <c r="CE33" s="518" t="s">
        <v>8947</v>
      </c>
      <c r="CF33" s="518" t="s">
        <v>8948</v>
      </c>
      <c r="CG33" s="518" t="s">
        <v>8949</v>
      </c>
      <c r="CH33" s="518" t="s">
        <v>8950</v>
      </c>
      <c r="CI33" s="518" t="s">
        <v>8951</v>
      </c>
      <c r="CJ33" s="518" t="s">
        <v>8952</v>
      </c>
      <c r="CK33" s="518" t="s">
        <v>8953</v>
      </c>
      <c r="CL33" s="518" t="s">
        <v>8954</v>
      </c>
      <c r="CM33" s="518" t="s">
        <v>8955</v>
      </c>
      <c r="CN33" s="518" t="s">
        <v>8956</v>
      </c>
      <c r="CO33" s="518" t="s">
        <v>102</v>
      </c>
      <c r="CP33" s="518" t="s">
        <v>102</v>
      </c>
      <c r="CQ33" s="518" t="s">
        <v>102</v>
      </c>
      <c r="CR33" s="518" t="s">
        <v>102</v>
      </c>
      <c r="CS33" s="518" t="s">
        <v>102</v>
      </c>
      <c r="CT33" s="518" t="s">
        <v>102</v>
      </c>
      <c r="CU33" s="518" t="s">
        <v>102</v>
      </c>
      <c r="CV33" s="518" t="s">
        <v>102</v>
      </c>
      <c r="CW33" s="518" t="s">
        <v>102</v>
      </c>
      <c r="CX33" s="518" t="s">
        <v>102</v>
      </c>
      <c r="CY33" s="518" t="s">
        <v>102</v>
      </c>
      <c r="CZ33" s="518" t="s">
        <v>102</v>
      </c>
      <c r="DA33" s="518" t="s">
        <v>102</v>
      </c>
      <c r="DB33" s="518" t="s">
        <v>102</v>
      </c>
      <c r="DC33" s="518" t="s">
        <v>102</v>
      </c>
      <c r="DD33" s="518" t="s">
        <v>102</v>
      </c>
      <c r="DE33" s="518" t="s">
        <v>102</v>
      </c>
      <c r="DF33" s="518" t="s">
        <v>102</v>
      </c>
      <c r="DG33" s="518" t="s">
        <v>102</v>
      </c>
      <c r="DH33" s="518" t="s">
        <v>102</v>
      </c>
      <c r="DI33" s="518" t="s">
        <v>102</v>
      </c>
      <c r="DJ33" s="518" t="s">
        <v>102</v>
      </c>
      <c r="DK33" s="518" t="s">
        <v>102</v>
      </c>
      <c r="DL33" s="518" t="s">
        <v>102</v>
      </c>
      <c r="DM33" s="518" t="s">
        <v>102</v>
      </c>
      <c r="DN33" s="518" t="s">
        <v>102</v>
      </c>
      <c r="DO33" s="518" t="s">
        <v>102</v>
      </c>
      <c r="DP33" s="518" t="s">
        <v>102</v>
      </c>
      <c r="DQ33" s="518" t="s">
        <v>102</v>
      </c>
      <c r="DR33" s="518" t="s">
        <v>102</v>
      </c>
      <c r="DS33" s="518" t="s">
        <v>102</v>
      </c>
      <c r="DT33" s="518" t="s">
        <v>102</v>
      </c>
      <c r="DU33" s="518" t="s">
        <v>102</v>
      </c>
      <c r="DV33" s="518" t="s">
        <v>102</v>
      </c>
      <c r="DW33" s="518" t="s">
        <v>102</v>
      </c>
      <c r="DX33" s="518" t="s">
        <v>102</v>
      </c>
      <c r="DY33" s="518" t="s">
        <v>102</v>
      </c>
      <c r="DZ33" s="518" t="s">
        <v>102</v>
      </c>
      <c r="EA33" s="518" t="s">
        <v>102</v>
      </c>
      <c r="EB33" s="518" t="s">
        <v>102</v>
      </c>
      <c r="EC33" s="518" t="s">
        <v>102</v>
      </c>
      <c r="ED33" s="518" t="s">
        <v>102</v>
      </c>
      <c r="EE33" s="518" t="s">
        <v>102</v>
      </c>
      <c r="EF33" s="518" t="s">
        <v>102</v>
      </c>
      <c r="EG33" s="518" t="s">
        <v>102</v>
      </c>
      <c r="EH33" s="518" t="s">
        <v>102</v>
      </c>
      <c r="EI33" s="518" t="s">
        <v>102</v>
      </c>
      <c r="EJ33" s="518" t="s">
        <v>102</v>
      </c>
      <c r="EK33" s="518" t="s">
        <v>102</v>
      </c>
      <c r="EL33" s="518" t="s">
        <v>102</v>
      </c>
      <c r="EM33" s="518" t="s">
        <v>102</v>
      </c>
      <c r="EN33" s="518" t="s">
        <v>102</v>
      </c>
      <c r="EO33" s="518" t="s">
        <v>102</v>
      </c>
      <c r="EP33" s="518" t="s">
        <v>102</v>
      </c>
      <c r="EQ33" s="518" t="s">
        <v>102</v>
      </c>
      <c r="ER33" s="518" t="s">
        <v>102</v>
      </c>
      <c r="ES33" s="518" t="s">
        <v>102</v>
      </c>
      <c r="ET33" s="518" t="s">
        <v>102</v>
      </c>
      <c r="EU33" s="518" t="s">
        <v>102</v>
      </c>
      <c r="EV33" s="518" t="s">
        <v>102</v>
      </c>
      <c r="EW33" s="518" t="s">
        <v>102</v>
      </c>
      <c r="EX33" s="518" t="s">
        <v>102</v>
      </c>
      <c r="EY33" s="518" t="s">
        <v>102</v>
      </c>
      <c r="EZ33" s="518" t="s">
        <v>102</v>
      </c>
      <c r="FA33" s="518" t="s">
        <v>102</v>
      </c>
      <c r="FB33" s="518" t="s">
        <v>102</v>
      </c>
      <c r="FC33" s="518" t="s">
        <v>102</v>
      </c>
      <c r="FD33" s="518" t="s">
        <v>102</v>
      </c>
      <c r="FE33" s="518" t="s">
        <v>102</v>
      </c>
      <c r="FF33" s="518" t="s">
        <v>102</v>
      </c>
      <c r="FG33" s="518" t="s">
        <v>102</v>
      </c>
      <c r="FH33" s="518" t="s">
        <v>102</v>
      </c>
      <c r="FI33" s="518" t="s">
        <v>102</v>
      </c>
      <c r="FJ33" s="518" t="s">
        <v>102</v>
      </c>
      <c r="FK33" s="518" t="s">
        <v>102</v>
      </c>
      <c r="FL33" s="518" t="s">
        <v>102</v>
      </c>
      <c r="FM33" s="518" t="s">
        <v>102</v>
      </c>
      <c r="FN33" s="518" t="s">
        <v>102</v>
      </c>
      <c r="FO33" s="518" t="s">
        <v>102</v>
      </c>
      <c r="FP33" s="518" t="s">
        <v>102</v>
      </c>
      <c r="FQ33" s="518" t="s">
        <v>102</v>
      </c>
      <c r="FR33" s="518" t="s">
        <v>102</v>
      </c>
      <c r="FS33" s="518" t="s">
        <v>102</v>
      </c>
      <c r="FT33" s="518" t="s">
        <v>102</v>
      </c>
      <c r="FU33" s="518" t="s">
        <v>102</v>
      </c>
      <c r="FV33" s="518" t="s">
        <v>102</v>
      </c>
      <c r="FW33" s="518" t="s">
        <v>102</v>
      </c>
      <c r="FX33" s="518" t="s">
        <v>102</v>
      </c>
      <c r="FY33" s="518" t="s">
        <v>102</v>
      </c>
      <c r="FZ33" s="518" t="s">
        <v>102</v>
      </c>
      <c r="GA33" s="518" t="s">
        <v>102</v>
      </c>
      <c r="GB33" s="518" t="s">
        <v>102</v>
      </c>
      <c r="GC33" s="518" t="s">
        <v>102</v>
      </c>
      <c r="GD33" s="518" t="s">
        <v>102</v>
      </c>
      <c r="GE33" s="518" t="s">
        <v>102</v>
      </c>
      <c r="GF33" s="518" t="s">
        <v>102</v>
      </c>
      <c r="GG33" s="518" t="s">
        <v>102</v>
      </c>
      <c r="GH33" s="518" t="s">
        <v>102</v>
      </c>
      <c r="GI33" s="518" t="s">
        <v>102</v>
      </c>
      <c r="GJ33" s="518" t="s">
        <v>102</v>
      </c>
      <c r="GK33" s="518" t="s">
        <v>102</v>
      </c>
      <c r="GL33" s="518" t="s">
        <v>102</v>
      </c>
      <c r="GM33" s="518" t="s">
        <v>102</v>
      </c>
      <c r="GN33" s="518" t="s">
        <v>102</v>
      </c>
      <c r="GO33" s="518" t="s">
        <v>102</v>
      </c>
      <c r="GP33" s="518" t="s">
        <v>102</v>
      </c>
      <c r="GQ33" s="518" t="s">
        <v>102</v>
      </c>
      <c r="GR33" s="518" t="s">
        <v>102</v>
      </c>
      <c r="GS33" s="518" t="s">
        <v>102</v>
      </c>
      <c r="GT33" s="518" t="s">
        <v>102</v>
      </c>
      <c r="GU33" s="518" t="s">
        <v>102</v>
      </c>
      <c r="GV33" s="518" t="s">
        <v>102</v>
      </c>
      <c r="GW33" s="518" t="s">
        <v>102</v>
      </c>
      <c r="GX33" s="518" t="s">
        <v>102</v>
      </c>
      <c r="GY33" s="518" t="s">
        <v>102</v>
      </c>
      <c r="GZ33" s="518" t="s">
        <v>102</v>
      </c>
      <c r="HA33" s="518" t="s">
        <v>102</v>
      </c>
      <c r="HB33" s="518" t="s">
        <v>102</v>
      </c>
      <c r="HC33" s="511" t="str">
        <f t="shared" si="0"/>
        <v>2007-800016</v>
      </c>
    </row>
    <row r="34" spans="1:211" ht="48" hidden="1" customHeight="1" x14ac:dyDescent="0.15">
      <c r="A34" s="511" t="s">
        <v>4144</v>
      </c>
      <c r="B34" s="512" t="s">
        <v>8957</v>
      </c>
      <c r="C34" s="513">
        <v>37824</v>
      </c>
      <c r="D34" s="512" t="s">
        <v>8419</v>
      </c>
      <c r="E34" s="512" t="s">
        <v>8420</v>
      </c>
      <c r="F34" s="512" t="s">
        <v>8958</v>
      </c>
      <c r="G34" s="513">
        <v>37981</v>
      </c>
      <c r="H34" s="512" t="s">
        <v>8959</v>
      </c>
      <c r="S34" s="511" t="s">
        <v>8960</v>
      </c>
      <c r="T34" s="511">
        <v>2010</v>
      </c>
      <c r="U34" s="515" t="s">
        <v>8424</v>
      </c>
      <c r="V34" s="514">
        <v>14</v>
      </c>
      <c r="W34" s="514">
        <v>3</v>
      </c>
      <c r="X34" s="514">
        <v>1</v>
      </c>
      <c r="Y34" s="513">
        <v>34159</v>
      </c>
      <c r="Z34" s="512" t="s">
        <v>8961</v>
      </c>
      <c r="AA34" s="512" t="s">
        <v>8962</v>
      </c>
      <c r="AB34" s="513">
        <v>34488</v>
      </c>
      <c r="AC34" s="513">
        <v>38096</v>
      </c>
      <c r="AD34" s="512" t="s">
        <v>8963</v>
      </c>
      <c r="AE34" s="513">
        <v>36707</v>
      </c>
      <c r="AF34" s="512" t="s">
        <v>138</v>
      </c>
      <c r="AG34" s="512" t="s">
        <v>8962</v>
      </c>
      <c r="AH34" s="516">
        <v>3521351</v>
      </c>
      <c r="AI34" s="513">
        <v>38037</v>
      </c>
      <c r="AJ34" s="513" t="s">
        <v>138</v>
      </c>
      <c r="AK34" s="511" t="s">
        <v>138</v>
      </c>
      <c r="AL34" s="513" t="s">
        <v>138</v>
      </c>
      <c r="AM34" s="511" t="s">
        <v>138</v>
      </c>
      <c r="AN34" s="511" t="s">
        <v>8964</v>
      </c>
      <c r="AO34" s="511" t="s">
        <v>8964</v>
      </c>
      <c r="AP34" s="511" t="s">
        <v>8964</v>
      </c>
      <c r="AQ34" s="511" t="s">
        <v>8965</v>
      </c>
      <c r="AR34" s="511" t="s">
        <v>8965</v>
      </c>
      <c r="AS34" s="511" t="s">
        <v>138</v>
      </c>
      <c r="AT34" s="511" t="s">
        <v>138</v>
      </c>
      <c r="AU34" s="511" t="s">
        <v>138</v>
      </c>
      <c r="AV34" s="511" t="s">
        <v>8966</v>
      </c>
      <c r="AW34" s="511" t="s">
        <v>8967</v>
      </c>
      <c r="AX34" s="511" t="s">
        <v>8968</v>
      </c>
      <c r="AY34" s="511" t="s">
        <v>8969</v>
      </c>
      <c r="AZ34" s="511" t="s">
        <v>8969</v>
      </c>
      <c r="BA34" s="511" t="s">
        <v>8970</v>
      </c>
      <c r="BB34" s="511">
        <v>596058764</v>
      </c>
      <c r="BC34" s="512" t="s">
        <v>8971</v>
      </c>
      <c r="BD34" s="511" t="s">
        <v>8972</v>
      </c>
      <c r="BE34" s="511" t="s">
        <v>8973</v>
      </c>
      <c r="BF34" s="511" t="s">
        <v>8974</v>
      </c>
      <c r="BG34" s="511" t="s">
        <v>8975</v>
      </c>
      <c r="BH34" s="511" t="s">
        <v>8648</v>
      </c>
      <c r="BI34" s="511">
        <v>1</v>
      </c>
      <c r="BJ34" s="511">
        <v>4</v>
      </c>
      <c r="BK34" s="511" t="s">
        <v>138</v>
      </c>
      <c r="BL34" s="511" t="s">
        <v>138</v>
      </c>
      <c r="BM34" s="511" t="s">
        <v>8976</v>
      </c>
      <c r="BN34" s="511" t="s">
        <v>138</v>
      </c>
      <c r="BO34" s="511" t="s">
        <v>138</v>
      </c>
      <c r="BP34" s="513">
        <v>33794</v>
      </c>
      <c r="BQ34" s="511" t="s">
        <v>138</v>
      </c>
      <c r="BR34" s="511" t="s">
        <v>8482</v>
      </c>
      <c r="BS34" s="511" t="s">
        <v>8977</v>
      </c>
      <c r="BT34" s="511" t="s">
        <v>8978</v>
      </c>
      <c r="BU34" s="511" t="s">
        <v>8979</v>
      </c>
      <c r="BV34" s="511">
        <v>1</v>
      </c>
      <c r="BW34" s="511">
        <v>1</v>
      </c>
      <c r="BX34" s="511" t="s">
        <v>8980</v>
      </c>
      <c r="BY34" s="511" t="s">
        <v>138</v>
      </c>
      <c r="BZ34" s="511">
        <v>11</v>
      </c>
      <c r="CA34" s="511" t="s">
        <v>8981</v>
      </c>
      <c r="CB34" s="511" t="s">
        <v>8982</v>
      </c>
      <c r="CC34" s="511" t="s">
        <v>8983</v>
      </c>
      <c r="CD34" s="511" t="s">
        <v>138</v>
      </c>
      <c r="CE34" s="518" t="s">
        <v>102</v>
      </c>
      <c r="CF34" s="518" t="s">
        <v>102</v>
      </c>
      <c r="CG34" s="518" t="s">
        <v>102</v>
      </c>
      <c r="CH34" s="518" t="s">
        <v>102</v>
      </c>
      <c r="CI34" s="518" t="s">
        <v>102</v>
      </c>
      <c r="CJ34" s="518" t="s">
        <v>102</v>
      </c>
      <c r="CK34" s="518" t="s">
        <v>102</v>
      </c>
      <c r="CL34" s="518" t="s">
        <v>102</v>
      </c>
      <c r="CM34" s="518" t="s">
        <v>102</v>
      </c>
      <c r="CN34" s="518" t="s">
        <v>102</v>
      </c>
      <c r="CO34" s="518" t="s">
        <v>102</v>
      </c>
      <c r="CP34" s="518" t="s">
        <v>102</v>
      </c>
      <c r="CQ34" s="518" t="s">
        <v>102</v>
      </c>
      <c r="CR34" s="518" t="s">
        <v>102</v>
      </c>
      <c r="CS34" s="518" t="s">
        <v>102</v>
      </c>
      <c r="CT34" s="518" t="s">
        <v>102</v>
      </c>
      <c r="CU34" s="518" t="s">
        <v>102</v>
      </c>
      <c r="CV34" s="518" t="s">
        <v>102</v>
      </c>
      <c r="CW34" s="518" t="s">
        <v>102</v>
      </c>
      <c r="CX34" s="518" t="s">
        <v>102</v>
      </c>
      <c r="CY34" s="518" t="s">
        <v>102</v>
      </c>
      <c r="CZ34" s="518" t="s">
        <v>102</v>
      </c>
      <c r="DA34" s="518" t="s">
        <v>102</v>
      </c>
      <c r="DB34" s="518" t="s">
        <v>102</v>
      </c>
      <c r="DC34" s="518" t="s">
        <v>102</v>
      </c>
      <c r="DD34" s="518" t="s">
        <v>102</v>
      </c>
      <c r="DE34" s="518" t="s">
        <v>102</v>
      </c>
      <c r="DF34" s="518" t="s">
        <v>102</v>
      </c>
      <c r="DG34" s="518" t="s">
        <v>102</v>
      </c>
      <c r="DH34" s="518" t="s">
        <v>102</v>
      </c>
      <c r="DI34" s="518" t="s">
        <v>102</v>
      </c>
      <c r="DJ34" s="518" t="s">
        <v>102</v>
      </c>
      <c r="DK34" s="518" t="s">
        <v>102</v>
      </c>
      <c r="DL34" s="518" t="s">
        <v>102</v>
      </c>
      <c r="DM34" s="518" t="s">
        <v>102</v>
      </c>
      <c r="DN34" s="518" t="s">
        <v>102</v>
      </c>
      <c r="DO34" s="518" t="s">
        <v>102</v>
      </c>
      <c r="DP34" s="518" t="s">
        <v>102</v>
      </c>
      <c r="DQ34" s="518" t="s">
        <v>102</v>
      </c>
      <c r="DR34" s="518" t="s">
        <v>102</v>
      </c>
      <c r="DS34" s="518" t="s">
        <v>102</v>
      </c>
      <c r="DT34" s="518" t="s">
        <v>102</v>
      </c>
      <c r="DU34" s="518" t="s">
        <v>102</v>
      </c>
      <c r="DV34" s="518" t="s">
        <v>102</v>
      </c>
      <c r="DW34" s="518" t="s">
        <v>102</v>
      </c>
      <c r="DX34" s="518" t="s">
        <v>102</v>
      </c>
      <c r="DY34" s="518" t="s">
        <v>102</v>
      </c>
      <c r="DZ34" s="518" t="s">
        <v>102</v>
      </c>
      <c r="EA34" s="518" t="s">
        <v>102</v>
      </c>
      <c r="EB34" s="518" t="s">
        <v>102</v>
      </c>
      <c r="EC34" s="518" t="s">
        <v>102</v>
      </c>
      <c r="ED34" s="518" t="s">
        <v>102</v>
      </c>
      <c r="EE34" s="518" t="s">
        <v>102</v>
      </c>
      <c r="EF34" s="518" t="s">
        <v>102</v>
      </c>
      <c r="EG34" s="518" t="s">
        <v>102</v>
      </c>
      <c r="EH34" s="518" t="s">
        <v>102</v>
      </c>
      <c r="EI34" s="518" t="s">
        <v>102</v>
      </c>
      <c r="EJ34" s="518" t="s">
        <v>102</v>
      </c>
      <c r="EK34" s="518" t="s">
        <v>102</v>
      </c>
      <c r="EL34" s="518" t="s">
        <v>102</v>
      </c>
      <c r="EM34" s="518" t="s">
        <v>102</v>
      </c>
      <c r="EN34" s="518" t="s">
        <v>102</v>
      </c>
      <c r="EO34" s="518" t="s">
        <v>102</v>
      </c>
      <c r="EP34" s="518" t="s">
        <v>102</v>
      </c>
      <c r="EQ34" s="518" t="s">
        <v>102</v>
      </c>
      <c r="ER34" s="518" t="s">
        <v>102</v>
      </c>
      <c r="ES34" s="518" t="s">
        <v>102</v>
      </c>
      <c r="ET34" s="518" t="s">
        <v>102</v>
      </c>
      <c r="EU34" s="518" t="s">
        <v>102</v>
      </c>
      <c r="EV34" s="518" t="s">
        <v>102</v>
      </c>
      <c r="EW34" s="518" t="s">
        <v>102</v>
      </c>
      <c r="EX34" s="518" t="s">
        <v>102</v>
      </c>
      <c r="EY34" s="518" t="s">
        <v>102</v>
      </c>
      <c r="EZ34" s="518" t="s">
        <v>102</v>
      </c>
      <c r="FA34" s="518" t="s">
        <v>102</v>
      </c>
      <c r="FB34" s="518" t="s">
        <v>102</v>
      </c>
      <c r="FC34" s="518" t="s">
        <v>102</v>
      </c>
      <c r="FD34" s="518" t="s">
        <v>102</v>
      </c>
      <c r="FE34" s="518" t="s">
        <v>102</v>
      </c>
      <c r="FF34" s="518" t="s">
        <v>102</v>
      </c>
      <c r="FG34" s="518" t="s">
        <v>102</v>
      </c>
      <c r="FH34" s="518" t="s">
        <v>102</v>
      </c>
      <c r="FI34" s="518" t="s">
        <v>102</v>
      </c>
      <c r="FJ34" s="518" t="s">
        <v>102</v>
      </c>
      <c r="FK34" s="518" t="s">
        <v>102</v>
      </c>
      <c r="FL34" s="518" t="s">
        <v>102</v>
      </c>
      <c r="FM34" s="518" t="s">
        <v>102</v>
      </c>
      <c r="FN34" s="518" t="s">
        <v>102</v>
      </c>
      <c r="FO34" s="518" t="s">
        <v>102</v>
      </c>
      <c r="FP34" s="518" t="s">
        <v>102</v>
      </c>
      <c r="FQ34" s="518" t="s">
        <v>102</v>
      </c>
      <c r="FR34" s="518" t="s">
        <v>102</v>
      </c>
      <c r="FS34" s="518" t="s">
        <v>102</v>
      </c>
      <c r="FT34" s="518" t="s">
        <v>102</v>
      </c>
      <c r="FU34" s="518" t="s">
        <v>102</v>
      </c>
      <c r="FV34" s="518" t="s">
        <v>102</v>
      </c>
      <c r="FW34" s="518" t="s">
        <v>102</v>
      </c>
      <c r="FX34" s="518" t="s">
        <v>102</v>
      </c>
      <c r="FY34" s="518" t="s">
        <v>102</v>
      </c>
      <c r="FZ34" s="518" t="s">
        <v>102</v>
      </c>
      <c r="GA34" s="518" t="s">
        <v>102</v>
      </c>
      <c r="GB34" s="518" t="s">
        <v>102</v>
      </c>
      <c r="GC34" s="518" t="s">
        <v>102</v>
      </c>
      <c r="GD34" s="518" t="s">
        <v>102</v>
      </c>
      <c r="GE34" s="518" t="s">
        <v>102</v>
      </c>
      <c r="GF34" s="518" t="s">
        <v>102</v>
      </c>
      <c r="GG34" s="518" t="s">
        <v>102</v>
      </c>
      <c r="GH34" s="518" t="s">
        <v>102</v>
      </c>
      <c r="GI34" s="518" t="s">
        <v>102</v>
      </c>
      <c r="GJ34" s="518" t="s">
        <v>102</v>
      </c>
      <c r="GK34" s="518" t="s">
        <v>102</v>
      </c>
      <c r="GL34" s="518" t="s">
        <v>102</v>
      </c>
      <c r="GM34" s="518" t="s">
        <v>102</v>
      </c>
      <c r="GN34" s="518" t="s">
        <v>102</v>
      </c>
      <c r="GO34" s="518" t="s">
        <v>102</v>
      </c>
      <c r="GP34" s="518" t="s">
        <v>102</v>
      </c>
      <c r="GQ34" s="518" t="s">
        <v>102</v>
      </c>
      <c r="GR34" s="518" t="s">
        <v>102</v>
      </c>
      <c r="GS34" s="518" t="s">
        <v>102</v>
      </c>
      <c r="GT34" s="518" t="s">
        <v>102</v>
      </c>
      <c r="GU34" s="518" t="s">
        <v>102</v>
      </c>
      <c r="GV34" s="518" t="s">
        <v>102</v>
      </c>
      <c r="GW34" s="518" t="s">
        <v>102</v>
      </c>
      <c r="GX34" s="518" t="s">
        <v>102</v>
      </c>
      <c r="GY34" s="518" t="s">
        <v>102</v>
      </c>
      <c r="GZ34" s="518" t="s">
        <v>102</v>
      </c>
      <c r="HA34" s="518" t="s">
        <v>102</v>
      </c>
      <c r="HB34" s="518" t="s">
        <v>102</v>
      </c>
      <c r="HC34" s="511" t="str">
        <f t="shared" si="0"/>
        <v>2003-013969</v>
      </c>
    </row>
    <row r="35" spans="1:211" ht="48" hidden="1" customHeight="1" x14ac:dyDescent="0.15">
      <c r="A35" s="511" t="s">
        <v>4144</v>
      </c>
      <c r="B35" s="512" t="s">
        <v>8984</v>
      </c>
      <c r="C35" s="513">
        <v>39135</v>
      </c>
      <c r="D35" s="512" t="s">
        <v>8419</v>
      </c>
      <c r="E35" s="512" t="s">
        <v>8498</v>
      </c>
      <c r="F35" s="512" t="s">
        <v>8421</v>
      </c>
      <c r="G35" s="513">
        <v>40102</v>
      </c>
      <c r="H35" s="512" t="s">
        <v>8985</v>
      </c>
      <c r="I35" s="512" t="s">
        <v>8805</v>
      </c>
      <c r="J35" s="511" t="s">
        <v>8986</v>
      </c>
      <c r="K35" s="512" t="s">
        <v>8987</v>
      </c>
      <c r="N35" s="513">
        <v>39513</v>
      </c>
      <c r="P35" s="512" t="s">
        <v>8988</v>
      </c>
      <c r="R35" s="513">
        <v>39631</v>
      </c>
      <c r="S35" s="514" t="s">
        <v>8989</v>
      </c>
      <c r="T35" s="511">
        <v>2010</v>
      </c>
      <c r="U35" s="515" t="s">
        <v>8424</v>
      </c>
      <c r="V35" s="514">
        <v>14</v>
      </c>
      <c r="W35" s="514">
        <v>3</v>
      </c>
      <c r="X35" s="514">
        <v>2</v>
      </c>
      <c r="Y35" s="513">
        <v>34159</v>
      </c>
      <c r="Z35" s="512" t="s">
        <v>8961</v>
      </c>
      <c r="AA35" s="512" t="s">
        <v>8962</v>
      </c>
      <c r="AB35" s="513">
        <v>34488</v>
      </c>
      <c r="AC35" s="513">
        <v>38096</v>
      </c>
      <c r="AD35" s="512" t="s">
        <v>8963</v>
      </c>
      <c r="AE35" s="513">
        <v>36707</v>
      </c>
      <c r="AF35" s="512" t="s">
        <v>138</v>
      </c>
      <c r="AG35" s="512" t="s">
        <v>8962</v>
      </c>
      <c r="AH35" s="516">
        <v>3521351</v>
      </c>
      <c r="AI35" s="513">
        <v>38037</v>
      </c>
      <c r="AJ35" s="513" t="s">
        <v>138</v>
      </c>
      <c r="AK35" s="511" t="s">
        <v>138</v>
      </c>
      <c r="AL35" s="513" t="s">
        <v>138</v>
      </c>
      <c r="AM35" s="511" t="s">
        <v>138</v>
      </c>
      <c r="AN35" s="511" t="s">
        <v>8964</v>
      </c>
      <c r="AO35" s="511" t="s">
        <v>8964</v>
      </c>
      <c r="AP35" s="511" t="s">
        <v>8964</v>
      </c>
      <c r="AQ35" s="511" t="s">
        <v>8965</v>
      </c>
      <c r="AR35" s="511" t="s">
        <v>8965</v>
      </c>
      <c r="AS35" s="511" t="s">
        <v>138</v>
      </c>
      <c r="AT35" s="511" t="s">
        <v>138</v>
      </c>
      <c r="AU35" s="511" t="s">
        <v>138</v>
      </c>
      <c r="AV35" s="511" t="s">
        <v>8966</v>
      </c>
      <c r="AW35" s="511" t="s">
        <v>8967</v>
      </c>
      <c r="AX35" s="511" t="s">
        <v>8968</v>
      </c>
      <c r="AY35" s="511" t="s">
        <v>8969</v>
      </c>
      <c r="AZ35" s="511" t="s">
        <v>8969</v>
      </c>
      <c r="BA35" s="511" t="s">
        <v>8970</v>
      </c>
      <c r="BB35" s="511">
        <v>596058764</v>
      </c>
      <c r="BC35" s="512" t="s">
        <v>8971</v>
      </c>
      <c r="BD35" s="511" t="s">
        <v>8972</v>
      </c>
      <c r="BE35" s="511" t="s">
        <v>8973</v>
      </c>
      <c r="BF35" s="511" t="s">
        <v>8974</v>
      </c>
      <c r="BG35" s="511" t="s">
        <v>8975</v>
      </c>
      <c r="BH35" s="511" t="s">
        <v>8648</v>
      </c>
      <c r="BI35" s="511">
        <v>1</v>
      </c>
      <c r="BJ35" s="511">
        <v>4</v>
      </c>
      <c r="BK35" s="511" t="s">
        <v>138</v>
      </c>
      <c r="BL35" s="511" t="s">
        <v>138</v>
      </c>
      <c r="BM35" s="511" t="s">
        <v>8976</v>
      </c>
      <c r="BN35" s="511" t="s">
        <v>138</v>
      </c>
      <c r="BO35" s="511" t="s">
        <v>138</v>
      </c>
      <c r="BP35" s="513">
        <v>33794</v>
      </c>
      <c r="BQ35" s="511" t="s">
        <v>138</v>
      </c>
      <c r="BR35" s="511" t="s">
        <v>8482</v>
      </c>
      <c r="BS35" s="511" t="s">
        <v>8977</v>
      </c>
      <c r="BT35" s="511" t="s">
        <v>8978</v>
      </c>
      <c r="BU35" s="511" t="s">
        <v>8979</v>
      </c>
      <c r="BV35" s="511">
        <v>1</v>
      </c>
      <c r="BW35" s="511">
        <v>1</v>
      </c>
      <c r="BX35" s="511" t="s">
        <v>8980</v>
      </c>
      <c r="BY35" s="511" t="s">
        <v>138</v>
      </c>
      <c r="BZ35" s="511">
        <v>11</v>
      </c>
      <c r="CA35" s="511" t="s">
        <v>8981</v>
      </c>
      <c r="CB35" s="511" t="s">
        <v>8982</v>
      </c>
      <c r="CC35" s="511" t="s">
        <v>8983</v>
      </c>
      <c r="CD35" s="511" t="s">
        <v>138</v>
      </c>
      <c r="CE35" s="518" t="s">
        <v>8990</v>
      </c>
      <c r="CF35" s="518" t="s">
        <v>8991</v>
      </c>
      <c r="CG35" s="518" t="s">
        <v>8992</v>
      </c>
      <c r="CH35" s="518" t="s">
        <v>8993</v>
      </c>
      <c r="CI35" s="518" t="s">
        <v>8994</v>
      </c>
      <c r="CJ35" s="518" t="s">
        <v>8995</v>
      </c>
      <c r="CK35" s="518" t="s">
        <v>8996</v>
      </c>
      <c r="CL35" s="518" t="s">
        <v>102</v>
      </c>
      <c r="CM35" s="518" t="s">
        <v>102</v>
      </c>
      <c r="CN35" s="518" t="s">
        <v>102</v>
      </c>
      <c r="CO35" s="518" t="s">
        <v>102</v>
      </c>
      <c r="CP35" s="518" t="s">
        <v>102</v>
      </c>
      <c r="CQ35" s="518" t="s">
        <v>102</v>
      </c>
      <c r="CR35" s="518" t="s">
        <v>102</v>
      </c>
      <c r="CS35" s="518" t="s">
        <v>102</v>
      </c>
      <c r="CT35" s="518" t="s">
        <v>102</v>
      </c>
      <c r="CU35" s="518" t="s">
        <v>102</v>
      </c>
      <c r="CV35" s="518" t="s">
        <v>102</v>
      </c>
      <c r="CW35" s="518" t="s">
        <v>102</v>
      </c>
      <c r="CX35" s="518" t="s">
        <v>102</v>
      </c>
      <c r="CY35" s="518" t="s">
        <v>102</v>
      </c>
      <c r="CZ35" s="518" t="s">
        <v>102</v>
      </c>
      <c r="DA35" s="518" t="s">
        <v>102</v>
      </c>
      <c r="DB35" s="518" t="s">
        <v>102</v>
      </c>
      <c r="DC35" s="518" t="s">
        <v>102</v>
      </c>
      <c r="DD35" s="518" t="s">
        <v>102</v>
      </c>
      <c r="DE35" s="518" t="s">
        <v>102</v>
      </c>
      <c r="DF35" s="518" t="s">
        <v>102</v>
      </c>
      <c r="DG35" s="518" t="s">
        <v>102</v>
      </c>
      <c r="DH35" s="518" t="s">
        <v>102</v>
      </c>
      <c r="DI35" s="518" t="s">
        <v>102</v>
      </c>
      <c r="DJ35" s="518" t="s">
        <v>102</v>
      </c>
      <c r="DK35" s="518" t="s">
        <v>102</v>
      </c>
      <c r="DL35" s="518" t="s">
        <v>102</v>
      </c>
      <c r="DM35" s="518" t="s">
        <v>102</v>
      </c>
      <c r="DN35" s="518" t="s">
        <v>102</v>
      </c>
      <c r="DO35" s="518" t="s">
        <v>102</v>
      </c>
      <c r="DP35" s="518" t="s">
        <v>102</v>
      </c>
      <c r="DQ35" s="518" t="s">
        <v>102</v>
      </c>
      <c r="DR35" s="518" t="s">
        <v>102</v>
      </c>
      <c r="DS35" s="518" t="s">
        <v>102</v>
      </c>
      <c r="DT35" s="518" t="s">
        <v>102</v>
      </c>
      <c r="DU35" s="518" t="s">
        <v>102</v>
      </c>
      <c r="DV35" s="518" t="s">
        <v>102</v>
      </c>
      <c r="DW35" s="518" t="s">
        <v>102</v>
      </c>
      <c r="DX35" s="518" t="s">
        <v>102</v>
      </c>
      <c r="DY35" s="518" t="s">
        <v>102</v>
      </c>
      <c r="DZ35" s="518" t="s">
        <v>102</v>
      </c>
      <c r="EA35" s="518" t="s">
        <v>102</v>
      </c>
      <c r="EB35" s="518" t="s">
        <v>102</v>
      </c>
      <c r="EC35" s="518" t="s">
        <v>102</v>
      </c>
      <c r="ED35" s="518" t="s">
        <v>102</v>
      </c>
      <c r="EE35" s="518" t="s">
        <v>102</v>
      </c>
      <c r="EF35" s="518" t="s">
        <v>102</v>
      </c>
      <c r="EG35" s="518" t="s">
        <v>102</v>
      </c>
      <c r="EH35" s="518" t="s">
        <v>102</v>
      </c>
      <c r="EI35" s="518" t="s">
        <v>102</v>
      </c>
      <c r="EJ35" s="518" t="s">
        <v>102</v>
      </c>
      <c r="EK35" s="518" t="s">
        <v>102</v>
      </c>
      <c r="EL35" s="518" t="s">
        <v>102</v>
      </c>
      <c r="EM35" s="518" t="s">
        <v>102</v>
      </c>
      <c r="EN35" s="518" t="s">
        <v>102</v>
      </c>
      <c r="EO35" s="518" t="s">
        <v>102</v>
      </c>
      <c r="EP35" s="518" t="s">
        <v>102</v>
      </c>
      <c r="EQ35" s="518" t="s">
        <v>102</v>
      </c>
      <c r="ER35" s="518" t="s">
        <v>102</v>
      </c>
      <c r="ES35" s="518" t="s">
        <v>102</v>
      </c>
      <c r="ET35" s="518" t="s">
        <v>102</v>
      </c>
      <c r="EU35" s="518" t="s">
        <v>102</v>
      </c>
      <c r="EV35" s="518" t="s">
        <v>102</v>
      </c>
      <c r="EW35" s="518" t="s">
        <v>102</v>
      </c>
      <c r="EX35" s="518" t="s">
        <v>102</v>
      </c>
      <c r="EY35" s="518" t="s">
        <v>102</v>
      </c>
      <c r="EZ35" s="518" t="s">
        <v>102</v>
      </c>
      <c r="FA35" s="518" t="s">
        <v>102</v>
      </c>
      <c r="FB35" s="518" t="s">
        <v>102</v>
      </c>
      <c r="FC35" s="518" t="s">
        <v>102</v>
      </c>
      <c r="FD35" s="518" t="s">
        <v>102</v>
      </c>
      <c r="FE35" s="518" t="s">
        <v>102</v>
      </c>
      <c r="FF35" s="518" t="s">
        <v>102</v>
      </c>
      <c r="FG35" s="518" t="s">
        <v>102</v>
      </c>
      <c r="FH35" s="518" t="s">
        <v>102</v>
      </c>
      <c r="FI35" s="518" t="s">
        <v>102</v>
      </c>
      <c r="FJ35" s="518" t="s">
        <v>102</v>
      </c>
      <c r="FK35" s="518" t="s">
        <v>102</v>
      </c>
      <c r="FL35" s="518" t="s">
        <v>102</v>
      </c>
      <c r="FM35" s="518" t="s">
        <v>102</v>
      </c>
      <c r="FN35" s="518" t="s">
        <v>102</v>
      </c>
      <c r="FO35" s="518" t="s">
        <v>102</v>
      </c>
      <c r="FP35" s="518" t="s">
        <v>102</v>
      </c>
      <c r="FQ35" s="518" t="s">
        <v>102</v>
      </c>
      <c r="FR35" s="518" t="s">
        <v>102</v>
      </c>
      <c r="FS35" s="518" t="s">
        <v>102</v>
      </c>
      <c r="FT35" s="518" t="s">
        <v>102</v>
      </c>
      <c r="FU35" s="518" t="s">
        <v>102</v>
      </c>
      <c r="FV35" s="518" t="s">
        <v>102</v>
      </c>
      <c r="FW35" s="518" t="s">
        <v>102</v>
      </c>
      <c r="FX35" s="518" t="s">
        <v>102</v>
      </c>
      <c r="FY35" s="518" t="s">
        <v>102</v>
      </c>
      <c r="FZ35" s="518" t="s">
        <v>102</v>
      </c>
      <c r="GA35" s="518" t="s">
        <v>102</v>
      </c>
      <c r="GB35" s="518" t="s">
        <v>102</v>
      </c>
      <c r="GC35" s="518" t="s">
        <v>102</v>
      </c>
      <c r="GD35" s="518" t="s">
        <v>102</v>
      </c>
      <c r="GE35" s="518" t="s">
        <v>102</v>
      </c>
      <c r="GF35" s="518" t="s">
        <v>102</v>
      </c>
      <c r="GG35" s="518" t="s">
        <v>102</v>
      </c>
      <c r="GH35" s="518" t="s">
        <v>102</v>
      </c>
      <c r="GI35" s="518" t="s">
        <v>102</v>
      </c>
      <c r="GJ35" s="518" t="s">
        <v>102</v>
      </c>
      <c r="GK35" s="518" t="s">
        <v>102</v>
      </c>
      <c r="GL35" s="518" t="s">
        <v>102</v>
      </c>
      <c r="GM35" s="518" t="s">
        <v>102</v>
      </c>
      <c r="GN35" s="518" t="s">
        <v>102</v>
      </c>
      <c r="GO35" s="518" t="s">
        <v>102</v>
      </c>
      <c r="GP35" s="518" t="s">
        <v>102</v>
      </c>
      <c r="GQ35" s="518" t="s">
        <v>102</v>
      </c>
      <c r="GR35" s="518" t="s">
        <v>102</v>
      </c>
      <c r="GS35" s="518" t="s">
        <v>102</v>
      </c>
      <c r="GT35" s="518" t="s">
        <v>102</v>
      </c>
      <c r="GU35" s="518" t="s">
        <v>102</v>
      </c>
      <c r="GV35" s="518" t="s">
        <v>102</v>
      </c>
      <c r="GW35" s="518" t="s">
        <v>102</v>
      </c>
      <c r="GX35" s="518" t="s">
        <v>102</v>
      </c>
      <c r="GY35" s="518" t="s">
        <v>102</v>
      </c>
      <c r="GZ35" s="518" t="s">
        <v>102</v>
      </c>
      <c r="HA35" s="518" t="s">
        <v>102</v>
      </c>
      <c r="HB35" s="518" t="s">
        <v>102</v>
      </c>
      <c r="HC35" s="511" t="str">
        <f t="shared" si="0"/>
        <v>2007-800035</v>
      </c>
    </row>
    <row r="36" spans="1:211" ht="48" hidden="1" customHeight="1" x14ac:dyDescent="0.15">
      <c r="A36" s="511" t="s">
        <v>4144</v>
      </c>
      <c r="B36" s="512" t="s">
        <v>8997</v>
      </c>
      <c r="C36" s="513">
        <v>39598</v>
      </c>
      <c r="D36" s="512" t="s">
        <v>8419</v>
      </c>
      <c r="E36" s="512" t="s">
        <v>8465</v>
      </c>
      <c r="F36" s="512" t="s">
        <v>8466</v>
      </c>
      <c r="G36" s="513">
        <v>39647</v>
      </c>
      <c r="H36" s="512" t="s">
        <v>8998</v>
      </c>
      <c r="S36" s="511" t="s">
        <v>8999</v>
      </c>
      <c r="T36" s="511">
        <v>2010</v>
      </c>
      <c r="U36" s="515" t="s">
        <v>8424</v>
      </c>
      <c r="V36" s="514">
        <v>14</v>
      </c>
      <c r="W36" s="514">
        <v>3</v>
      </c>
      <c r="X36" s="514">
        <v>3</v>
      </c>
      <c r="Y36" s="513">
        <v>34159</v>
      </c>
      <c r="Z36" s="512" t="s">
        <v>8961</v>
      </c>
      <c r="AA36" s="512" t="s">
        <v>8962</v>
      </c>
      <c r="AB36" s="513">
        <v>34488</v>
      </c>
      <c r="AC36" s="513">
        <v>38096</v>
      </c>
      <c r="AD36" s="512" t="s">
        <v>8963</v>
      </c>
      <c r="AE36" s="513">
        <v>36707</v>
      </c>
      <c r="AF36" s="512" t="s">
        <v>138</v>
      </c>
      <c r="AG36" s="512" t="s">
        <v>8962</v>
      </c>
      <c r="AH36" s="516">
        <v>3521351</v>
      </c>
      <c r="AI36" s="513">
        <v>38037</v>
      </c>
      <c r="AJ36" s="513" t="s">
        <v>138</v>
      </c>
      <c r="AK36" s="511" t="s">
        <v>138</v>
      </c>
      <c r="AL36" s="513" t="s">
        <v>138</v>
      </c>
      <c r="AM36" s="511" t="s">
        <v>138</v>
      </c>
      <c r="AN36" s="511" t="s">
        <v>8964</v>
      </c>
      <c r="AO36" s="511" t="s">
        <v>8964</v>
      </c>
      <c r="AP36" s="511" t="s">
        <v>8964</v>
      </c>
      <c r="AQ36" s="511" t="s">
        <v>8965</v>
      </c>
      <c r="AR36" s="511" t="s">
        <v>8965</v>
      </c>
      <c r="AS36" s="511" t="s">
        <v>138</v>
      </c>
      <c r="AT36" s="511" t="s">
        <v>138</v>
      </c>
      <c r="AU36" s="511" t="s">
        <v>138</v>
      </c>
      <c r="AV36" s="511" t="s">
        <v>8966</v>
      </c>
      <c r="AW36" s="511" t="s">
        <v>8967</v>
      </c>
      <c r="AX36" s="511" t="s">
        <v>8968</v>
      </c>
      <c r="AY36" s="511" t="s">
        <v>8969</v>
      </c>
      <c r="AZ36" s="511" t="s">
        <v>8969</v>
      </c>
      <c r="BA36" s="511" t="s">
        <v>8970</v>
      </c>
      <c r="BB36" s="511">
        <v>596058764</v>
      </c>
      <c r="BC36" s="512" t="s">
        <v>8971</v>
      </c>
      <c r="BD36" s="511" t="s">
        <v>8972</v>
      </c>
      <c r="BE36" s="511" t="s">
        <v>8973</v>
      </c>
      <c r="BF36" s="511" t="s">
        <v>8974</v>
      </c>
      <c r="BG36" s="511" t="s">
        <v>8975</v>
      </c>
      <c r="BH36" s="511" t="s">
        <v>8648</v>
      </c>
      <c r="BI36" s="511">
        <v>1</v>
      </c>
      <c r="BJ36" s="511">
        <v>4</v>
      </c>
      <c r="BK36" s="511" t="s">
        <v>138</v>
      </c>
      <c r="BL36" s="511" t="s">
        <v>138</v>
      </c>
      <c r="BM36" s="511" t="s">
        <v>8976</v>
      </c>
      <c r="BN36" s="511" t="s">
        <v>138</v>
      </c>
      <c r="BO36" s="511" t="s">
        <v>138</v>
      </c>
      <c r="BP36" s="513">
        <v>33794</v>
      </c>
      <c r="BQ36" s="511" t="s">
        <v>138</v>
      </c>
      <c r="BR36" s="511" t="s">
        <v>8482</v>
      </c>
      <c r="BS36" s="511" t="s">
        <v>8977</v>
      </c>
      <c r="BT36" s="511" t="s">
        <v>8978</v>
      </c>
      <c r="BU36" s="511" t="s">
        <v>8979</v>
      </c>
      <c r="BV36" s="511">
        <v>1</v>
      </c>
      <c r="BW36" s="511">
        <v>1</v>
      </c>
      <c r="BX36" s="511" t="s">
        <v>8980</v>
      </c>
      <c r="BY36" s="511" t="s">
        <v>138</v>
      </c>
      <c r="BZ36" s="511">
        <v>11</v>
      </c>
      <c r="CA36" s="511" t="s">
        <v>8981</v>
      </c>
      <c r="CB36" s="511" t="s">
        <v>8982</v>
      </c>
      <c r="CC36" s="511" t="s">
        <v>8983</v>
      </c>
      <c r="CD36" s="511" t="s">
        <v>138</v>
      </c>
      <c r="CE36" s="518" t="s">
        <v>102</v>
      </c>
      <c r="CF36" s="518" t="s">
        <v>102</v>
      </c>
      <c r="CG36" s="518" t="s">
        <v>102</v>
      </c>
      <c r="CH36" s="518" t="s">
        <v>102</v>
      </c>
      <c r="CI36" s="518" t="s">
        <v>102</v>
      </c>
      <c r="CJ36" s="518" t="s">
        <v>102</v>
      </c>
      <c r="CK36" s="518" t="s">
        <v>102</v>
      </c>
      <c r="CL36" s="518" t="s">
        <v>102</v>
      </c>
      <c r="CM36" s="518" t="s">
        <v>102</v>
      </c>
      <c r="CN36" s="518" t="s">
        <v>102</v>
      </c>
      <c r="CO36" s="518" t="s">
        <v>102</v>
      </c>
      <c r="CP36" s="518" t="s">
        <v>102</v>
      </c>
      <c r="CQ36" s="518" t="s">
        <v>102</v>
      </c>
      <c r="CR36" s="518" t="s">
        <v>102</v>
      </c>
      <c r="CS36" s="518" t="s">
        <v>102</v>
      </c>
      <c r="CT36" s="518" t="s">
        <v>102</v>
      </c>
      <c r="CU36" s="518" t="s">
        <v>102</v>
      </c>
      <c r="CV36" s="518" t="s">
        <v>102</v>
      </c>
      <c r="CW36" s="518" t="s">
        <v>102</v>
      </c>
      <c r="CX36" s="518" t="s">
        <v>102</v>
      </c>
      <c r="CY36" s="518" t="s">
        <v>102</v>
      </c>
      <c r="CZ36" s="518" t="s">
        <v>102</v>
      </c>
      <c r="DA36" s="518" t="s">
        <v>102</v>
      </c>
      <c r="DB36" s="518" t="s">
        <v>102</v>
      </c>
      <c r="DC36" s="518" t="s">
        <v>102</v>
      </c>
      <c r="DD36" s="518" t="s">
        <v>102</v>
      </c>
      <c r="DE36" s="518" t="s">
        <v>102</v>
      </c>
      <c r="DF36" s="518" t="s">
        <v>102</v>
      </c>
      <c r="DG36" s="518" t="s">
        <v>102</v>
      </c>
      <c r="DH36" s="518" t="s">
        <v>102</v>
      </c>
      <c r="DI36" s="518" t="s">
        <v>102</v>
      </c>
      <c r="DJ36" s="518" t="s">
        <v>102</v>
      </c>
      <c r="DK36" s="518" t="s">
        <v>102</v>
      </c>
      <c r="DL36" s="518" t="s">
        <v>102</v>
      </c>
      <c r="DM36" s="518" t="s">
        <v>102</v>
      </c>
      <c r="DN36" s="518" t="s">
        <v>102</v>
      </c>
      <c r="DO36" s="518" t="s">
        <v>102</v>
      </c>
      <c r="DP36" s="518" t="s">
        <v>102</v>
      </c>
      <c r="DQ36" s="518" t="s">
        <v>102</v>
      </c>
      <c r="DR36" s="518" t="s">
        <v>102</v>
      </c>
      <c r="DS36" s="518" t="s">
        <v>102</v>
      </c>
      <c r="DT36" s="518" t="s">
        <v>102</v>
      </c>
      <c r="DU36" s="518" t="s">
        <v>102</v>
      </c>
      <c r="DV36" s="518" t="s">
        <v>102</v>
      </c>
      <c r="DW36" s="518" t="s">
        <v>102</v>
      </c>
      <c r="DX36" s="518" t="s">
        <v>102</v>
      </c>
      <c r="DY36" s="518" t="s">
        <v>102</v>
      </c>
      <c r="DZ36" s="518" t="s">
        <v>102</v>
      </c>
      <c r="EA36" s="518" t="s">
        <v>102</v>
      </c>
      <c r="EB36" s="518" t="s">
        <v>102</v>
      </c>
      <c r="EC36" s="518" t="s">
        <v>102</v>
      </c>
      <c r="ED36" s="518" t="s">
        <v>102</v>
      </c>
      <c r="EE36" s="518" t="s">
        <v>102</v>
      </c>
      <c r="EF36" s="518" t="s">
        <v>102</v>
      </c>
      <c r="EG36" s="518" t="s">
        <v>102</v>
      </c>
      <c r="EH36" s="518" t="s">
        <v>102</v>
      </c>
      <c r="EI36" s="518" t="s">
        <v>102</v>
      </c>
      <c r="EJ36" s="518" t="s">
        <v>102</v>
      </c>
      <c r="EK36" s="518" t="s">
        <v>102</v>
      </c>
      <c r="EL36" s="518" t="s">
        <v>102</v>
      </c>
      <c r="EM36" s="518" t="s">
        <v>102</v>
      </c>
      <c r="EN36" s="518" t="s">
        <v>102</v>
      </c>
      <c r="EO36" s="518" t="s">
        <v>102</v>
      </c>
      <c r="EP36" s="518" t="s">
        <v>102</v>
      </c>
      <c r="EQ36" s="518" t="s">
        <v>102</v>
      </c>
      <c r="ER36" s="518" t="s">
        <v>102</v>
      </c>
      <c r="ES36" s="518" t="s">
        <v>102</v>
      </c>
      <c r="ET36" s="518" t="s">
        <v>102</v>
      </c>
      <c r="EU36" s="518" t="s">
        <v>102</v>
      </c>
      <c r="EV36" s="518" t="s">
        <v>102</v>
      </c>
      <c r="EW36" s="518" t="s">
        <v>102</v>
      </c>
      <c r="EX36" s="518" t="s">
        <v>102</v>
      </c>
      <c r="EY36" s="518" t="s">
        <v>102</v>
      </c>
      <c r="EZ36" s="518" t="s">
        <v>102</v>
      </c>
      <c r="FA36" s="518" t="s">
        <v>102</v>
      </c>
      <c r="FB36" s="518" t="s">
        <v>102</v>
      </c>
      <c r="FC36" s="518" t="s">
        <v>102</v>
      </c>
      <c r="FD36" s="518" t="s">
        <v>102</v>
      </c>
      <c r="FE36" s="518" t="s">
        <v>102</v>
      </c>
      <c r="FF36" s="518" t="s">
        <v>102</v>
      </c>
      <c r="FG36" s="518" t="s">
        <v>102</v>
      </c>
      <c r="FH36" s="518" t="s">
        <v>102</v>
      </c>
      <c r="FI36" s="518" t="s">
        <v>102</v>
      </c>
      <c r="FJ36" s="518" t="s">
        <v>102</v>
      </c>
      <c r="FK36" s="518" t="s">
        <v>102</v>
      </c>
      <c r="FL36" s="518" t="s">
        <v>102</v>
      </c>
      <c r="FM36" s="518" t="s">
        <v>102</v>
      </c>
      <c r="FN36" s="518" t="s">
        <v>102</v>
      </c>
      <c r="FO36" s="518" t="s">
        <v>102</v>
      </c>
      <c r="FP36" s="518" t="s">
        <v>102</v>
      </c>
      <c r="FQ36" s="518" t="s">
        <v>102</v>
      </c>
      <c r="FR36" s="518" t="s">
        <v>102</v>
      </c>
      <c r="FS36" s="518" t="s">
        <v>102</v>
      </c>
      <c r="FT36" s="518" t="s">
        <v>102</v>
      </c>
      <c r="FU36" s="518" t="s">
        <v>102</v>
      </c>
      <c r="FV36" s="518" t="s">
        <v>102</v>
      </c>
      <c r="FW36" s="518" t="s">
        <v>102</v>
      </c>
      <c r="FX36" s="518" t="s">
        <v>102</v>
      </c>
      <c r="FY36" s="518" t="s">
        <v>102</v>
      </c>
      <c r="FZ36" s="518" t="s">
        <v>102</v>
      </c>
      <c r="GA36" s="518" t="s">
        <v>102</v>
      </c>
      <c r="GB36" s="518" t="s">
        <v>102</v>
      </c>
      <c r="GC36" s="518" t="s">
        <v>102</v>
      </c>
      <c r="GD36" s="518" t="s">
        <v>102</v>
      </c>
      <c r="GE36" s="518" t="s">
        <v>102</v>
      </c>
      <c r="GF36" s="518" t="s">
        <v>102</v>
      </c>
      <c r="GG36" s="518" t="s">
        <v>102</v>
      </c>
      <c r="GH36" s="518" t="s">
        <v>102</v>
      </c>
      <c r="GI36" s="518" t="s">
        <v>102</v>
      </c>
      <c r="GJ36" s="518" t="s">
        <v>102</v>
      </c>
      <c r="GK36" s="518" t="s">
        <v>102</v>
      </c>
      <c r="GL36" s="518" t="s">
        <v>102</v>
      </c>
      <c r="GM36" s="518" t="s">
        <v>102</v>
      </c>
      <c r="GN36" s="518" t="s">
        <v>102</v>
      </c>
      <c r="GO36" s="518" t="s">
        <v>102</v>
      </c>
      <c r="GP36" s="518" t="s">
        <v>102</v>
      </c>
      <c r="GQ36" s="518" t="s">
        <v>102</v>
      </c>
      <c r="GR36" s="518" t="s">
        <v>102</v>
      </c>
      <c r="GS36" s="518" t="s">
        <v>102</v>
      </c>
      <c r="GT36" s="518" t="s">
        <v>102</v>
      </c>
      <c r="GU36" s="518" t="s">
        <v>102</v>
      </c>
      <c r="GV36" s="518" t="s">
        <v>102</v>
      </c>
      <c r="GW36" s="518" t="s">
        <v>102</v>
      </c>
      <c r="GX36" s="518" t="s">
        <v>102</v>
      </c>
      <c r="GY36" s="518" t="s">
        <v>102</v>
      </c>
      <c r="GZ36" s="518" t="s">
        <v>102</v>
      </c>
      <c r="HA36" s="518" t="s">
        <v>102</v>
      </c>
      <c r="HB36" s="518" t="s">
        <v>102</v>
      </c>
      <c r="HC36" s="511" t="str">
        <f t="shared" si="0"/>
        <v>2008-390059</v>
      </c>
    </row>
    <row r="37" spans="1:211" ht="48" hidden="1" customHeight="1" x14ac:dyDescent="0.15">
      <c r="A37" s="511" t="s">
        <v>4149</v>
      </c>
      <c r="B37" s="512" t="s">
        <v>9000</v>
      </c>
      <c r="C37" s="513">
        <v>39477</v>
      </c>
      <c r="D37" s="512" t="s">
        <v>8419</v>
      </c>
      <c r="E37" s="512" t="s">
        <v>8498</v>
      </c>
      <c r="F37" s="512" t="s">
        <v>8421</v>
      </c>
      <c r="G37" s="513">
        <v>40190</v>
      </c>
      <c r="H37" s="512" t="s">
        <v>9001</v>
      </c>
      <c r="I37" s="512" t="s">
        <v>8805</v>
      </c>
      <c r="J37" s="511" t="s">
        <v>9002</v>
      </c>
      <c r="K37" s="512" t="s">
        <v>9003</v>
      </c>
      <c r="N37" s="511" t="s">
        <v>9004</v>
      </c>
      <c r="P37" s="512" t="s">
        <v>8809</v>
      </c>
      <c r="Q37" s="513">
        <v>40171</v>
      </c>
      <c r="R37" s="513">
        <v>39799</v>
      </c>
      <c r="S37" s="514" t="s">
        <v>9005</v>
      </c>
      <c r="T37" s="511">
        <v>2010</v>
      </c>
      <c r="U37" s="515" t="s">
        <v>8424</v>
      </c>
      <c r="V37" s="514">
        <v>15</v>
      </c>
      <c r="W37" s="514">
        <v>3</v>
      </c>
      <c r="X37" s="514">
        <v>1</v>
      </c>
      <c r="Y37" s="513">
        <v>34351</v>
      </c>
      <c r="Z37" s="512" t="s">
        <v>9006</v>
      </c>
      <c r="AA37" s="512" t="s">
        <v>9007</v>
      </c>
      <c r="AB37" s="513">
        <v>34919</v>
      </c>
      <c r="AC37" s="513">
        <v>37739</v>
      </c>
      <c r="AD37" s="512" t="s">
        <v>9008</v>
      </c>
      <c r="AE37" s="513">
        <v>36556</v>
      </c>
      <c r="AF37" s="512" t="s">
        <v>138</v>
      </c>
      <c r="AG37" s="512" t="s">
        <v>9007</v>
      </c>
      <c r="AH37" s="516">
        <v>3400515</v>
      </c>
      <c r="AI37" s="513">
        <v>37673</v>
      </c>
      <c r="AJ37" s="513" t="s">
        <v>138</v>
      </c>
      <c r="AK37" s="511" t="s">
        <v>138</v>
      </c>
      <c r="AL37" s="513" t="s">
        <v>138</v>
      </c>
      <c r="AM37" s="511" t="s">
        <v>138</v>
      </c>
      <c r="AN37" s="511" t="s">
        <v>9009</v>
      </c>
      <c r="AO37" s="511" t="s">
        <v>9010</v>
      </c>
      <c r="AP37" s="511" t="s">
        <v>9011</v>
      </c>
      <c r="AQ37" s="511" t="s">
        <v>9012</v>
      </c>
      <c r="AR37" s="511" t="s">
        <v>9013</v>
      </c>
      <c r="AS37" s="511" t="s">
        <v>138</v>
      </c>
      <c r="AT37" s="511" t="s">
        <v>138</v>
      </c>
      <c r="AU37" s="511" t="s">
        <v>138</v>
      </c>
      <c r="AV37" s="511" t="s">
        <v>9014</v>
      </c>
      <c r="AW37" s="511" t="s">
        <v>9015</v>
      </c>
      <c r="AX37" s="511" t="s">
        <v>9016</v>
      </c>
      <c r="AY37" s="511" t="s">
        <v>9017</v>
      </c>
      <c r="AZ37" s="511" t="s">
        <v>9018</v>
      </c>
      <c r="BA37" s="511" t="s">
        <v>9019</v>
      </c>
      <c r="BB37" s="511" t="s">
        <v>9020</v>
      </c>
      <c r="BC37" s="512" t="s">
        <v>9021</v>
      </c>
      <c r="BD37" s="511" t="s">
        <v>9022</v>
      </c>
      <c r="BE37" s="511" t="s">
        <v>9023</v>
      </c>
      <c r="BF37" s="511" t="s">
        <v>9024</v>
      </c>
      <c r="BG37" s="511" t="s">
        <v>9025</v>
      </c>
      <c r="BH37" s="511" t="s">
        <v>8648</v>
      </c>
      <c r="BI37" s="511">
        <v>2</v>
      </c>
      <c r="BJ37" s="511">
        <v>6</v>
      </c>
      <c r="BK37" s="511" t="s">
        <v>138</v>
      </c>
      <c r="BL37" s="511" t="s">
        <v>138</v>
      </c>
      <c r="BM37" s="511" t="s">
        <v>9026</v>
      </c>
      <c r="BN37" s="511" t="s">
        <v>138</v>
      </c>
      <c r="BO37" s="511" t="s">
        <v>9027</v>
      </c>
      <c r="BP37" s="513" t="s">
        <v>138</v>
      </c>
      <c r="BQ37" s="511" t="s">
        <v>138</v>
      </c>
      <c r="BR37" s="511" t="s">
        <v>8445</v>
      </c>
      <c r="BS37" s="511" t="s">
        <v>9028</v>
      </c>
      <c r="BT37" s="511" t="s">
        <v>138</v>
      </c>
      <c r="BU37" s="511" t="s">
        <v>9029</v>
      </c>
      <c r="BV37" s="511" t="s">
        <v>138</v>
      </c>
      <c r="BW37" s="511">
        <v>1</v>
      </c>
      <c r="BX37" s="511" t="s">
        <v>9030</v>
      </c>
      <c r="BY37" s="511" t="s">
        <v>138</v>
      </c>
      <c r="BZ37" s="511">
        <v>19</v>
      </c>
      <c r="CA37" s="511" t="s">
        <v>9031</v>
      </c>
      <c r="CB37" s="511" t="s">
        <v>9032</v>
      </c>
      <c r="CC37" s="511" t="s">
        <v>9033</v>
      </c>
      <c r="CD37" s="511" t="s">
        <v>138</v>
      </c>
      <c r="CE37" s="518" t="s">
        <v>9034</v>
      </c>
      <c r="CF37" s="518" t="s">
        <v>9034</v>
      </c>
      <c r="CG37" s="518" t="s">
        <v>9034</v>
      </c>
      <c r="CH37" s="518" t="s">
        <v>9034</v>
      </c>
      <c r="CI37" s="518" t="s">
        <v>9034</v>
      </c>
      <c r="CJ37" s="518" t="s">
        <v>9035</v>
      </c>
      <c r="CK37" s="518" t="s">
        <v>9036</v>
      </c>
      <c r="CL37" s="518" t="s">
        <v>9037</v>
      </c>
      <c r="CM37" s="518" t="s">
        <v>9038</v>
      </c>
      <c r="CN37" s="518" t="s">
        <v>9039</v>
      </c>
      <c r="CO37" s="518" t="s">
        <v>9040</v>
      </c>
      <c r="CP37" s="518" t="s">
        <v>9041</v>
      </c>
      <c r="CQ37" s="518" t="s">
        <v>9042</v>
      </c>
      <c r="CR37" s="518" t="s">
        <v>102</v>
      </c>
      <c r="CS37" s="518" t="s">
        <v>102</v>
      </c>
      <c r="CT37" s="518" t="s">
        <v>102</v>
      </c>
      <c r="CU37" s="518" t="s">
        <v>102</v>
      </c>
      <c r="CV37" s="518" t="s">
        <v>102</v>
      </c>
      <c r="CW37" s="518" t="s">
        <v>102</v>
      </c>
      <c r="CX37" s="518" t="s">
        <v>102</v>
      </c>
      <c r="CY37" s="518" t="s">
        <v>102</v>
      </c>
      <c r="CZ37" s="518" t="s">
        <v>102</v>
      </c>
      <c r="DA37" s="518" t="s">
        <v>102</v>
      </c>
      <c r="DB37" s="518" t="s">
        <v>102</v>
      </c>
      <c r="DC37" s="518" t="s">
        <v>102</v>
      </c>
      <c r="DD37" s="518" t="s">
        <v>102</v>
      </c>
      <c r="DE37" s="518" t="s">
        <v>102</v>
      </c>
      <c r="DF37" s="518" t="s">
        <v>102</v>
      </c>
      <c r="DG37" s="518" t="s">
        <v>102</v>
      </c>
      <c r="DH37" s="518" t="s">
        <v>102</v>
      </c>
      <c r="DI37" s="518" t="s">
        <v>102</v>
      </c>
      <c r="DJ37" s="518" t="s">
        <v>102</v>
      </c>
      <c r="DK37" s="518" t="s">
        <v>102</v>
      </c>
      <c r="DL37" s="518" t="s">
        <v>102</v>
      </c>
      <c r="DM37" s="518" t="s">
        <v>102</v>
      </c>
      <c r="DN37" s="518" t="s">
        <v>102</v>
      </c>
      <c r="DO37" s="518" t="s">
        <v>102</v>
      </c>
      <c r="DP37" s="518" t="s">
        <v>102</v>
      </c>
      <c r="DQ37" s="518" t="s">
        <v>102</v>
      </c>
      <c r="DR37" s="518" t="s">
        <v>102</v>
      </c>
      <c r="DS37" s="518" t="s">
        <v>102</v>
      </c>
      <c r="DT37" s="518" t="s">
        <v>102</v>
      </c>
      <c r="DU37" s="518" t="s">
        <v>102</v>
      </c>
      <c r="DV37" s="518" t="s">
        <v>102</v>
      </c>
      <c r="DW37" s="518" t="s">
        <v>102</v>
      </c>
      <c r="DX37" s="518" t="s">
        <v>102</v>
      </c>
      <c r="DY37" s="518" t="s">
        <v>102</v>
      </c>
      <c r="DZ37" s="518" t="s">
        <v>102</v>
      </c>
      <c r="EA37" s="518" t="s">
        <v>102</v>
      </c>
      <c r="EB37" s="518" t="s">
        <v>102</v>
      </c>
      <c r="EC37" s="518" t="s">
        <v>102</v>
      </c>
      <c r="ED37" s="518" t="s">
        <v>102</v>
      </c>
      <c r="EE37" s="518" t="s">
        <v>102</v>
      </c>
      <c r="EF37" s="518" t="s">
        <v>102</v>
      </c>
      <c r="EG37" s="518" t="s">
        <v>102</v>
      </c>
      <c r="EH37" s="518" t="s">
        <v>102</v>
      </c>
      <c r="EI37" s="518" t="s">
        <v>102</v>
      </c>
      <c r="EJ37" s="518" t="s">
        <v>102</v>
      </c>
      <c r="EK37" s="518" t="s">
        <v>102</v>
      </c>
      <c r="EL37" s="518" t="s">
        <v>102</v>
      </c>
      <c r="EM37" s="518" t="s">
        <v>102</v>
      </c>
      <c r="EN37" s="518" t="s">
        <v>102</v>
      </c>
      <c r="EO37" s="518" t="s">
        <v>102</v>
      </c>
      <c r="EP37" s="518" t="s">
        <v>102</v>
      </c>
      <c r="EQ37" s="518" t="s">
        <v>102</v>
      </c>
      <c r="ER37" s="518" t="s">
        <v>102</v>
      </c>
      <c r="ES37" s="518" t="s">
        <v>102</v>
      </c>
      <c r="ET37" s="518" t="s">
        <v>102</v>
      </c>
      <c r="EU37" s="518" t="s">
        <v>102</v>
      </c>
      <c r="EV37" s="518" t="s">
        <v>102</v>
      </c>
      <c r="EW37" s="518" t="s">
        <v>102</v>
      </c>
      <c r="EX37" s="518" t="s">
        <v>102</v>
      </c>
      <c r="EY37" s="518" t="s">
        <v>102</v>
      </c>
      <c r="EZ37" s="518" t="s">
        <v>102</v>
      </c>
      <c r="FA37" s="518" t="s">
        <v>102</v>
      </c>
      <c r="FB37" s="518" t="s">
        <v>102</v>
      </c>
      <c r="FC37" s="518" t="s">
        <v>102</v>
      </c>
      <c r="FD37" s="518" t="s">
        <v>102</v>
      </c>
      <c r="FE37" s="518" t="s">
        <v>102</v>
      </c>
      <c r="FF37" s="518" t="s">
        <v>102</v>
      </c>
      <c r="FG37" s="518" t="s">
        <v>102</v>
      </c>
      <c r="FH37" s="518" t="s">
        <v>102</v>
      </c>
      <c r="FI37" s="518" t="s">
        <v>102</v>
      </c>
      <c r="FJ37" s="518" t="s">
        <v>102</v>
      </c>
      <c r="FK37" s="518" t="s">
        <v>102</v>
      </c>
      <c r="FL37" s="518" t="s">
        <v>102</v>
      </c>
      <c r="FM37" s="518" t="s">
        <v>102</v>
      </c>
      <c r="FN37" s="518" t="s">
        <v>102</v>
      </c>
      <c r="FO37" s="518" t="s">
        <v>102</v>
      </c>
      <c r="FP37" s="518" t="s">
        <v>102</v>
      </c>
      <c r="FQ37" s="518" t="s">
        <v>102</v>
      </c>
      <c r="FR37" s="518" t="s">
        <v>102</v>
      </c>
      <c r="FS37" s="518" t="s">
        <v>102</v>
      </c>
      <c r="FT37" s="518" t="s">
        <v>102</v>
      </c>
      <c r="FU37" s="518" t="s">
        <v>102</v>
      </c>
      <c r="FV37" s="518" t="s">
        <v>102</v>
      </c>
      <c r="FW37" s="518" t="s">
        <v>102</v>
      </c>
      <c r="FX37" s="518" t="s">
        <v>102</v>
      </c>
      <c r="FY37" s="518" t="s">
        <v>102</v>
      </c>
      <c r="FZ37" s="518" t="s">
        <v>102</v>
      </c>
      <c r="GA37" s="518" t="s">
        <v>102</v>
      </c>
      <c r="GB37" s="518" t="s">
        <v>102</v>
      </c>
      <c r="GC37" s="518" t="s">
        <v>102</v>
      </c>
      <c r="GD37" s="518" t="s">
        <v>102</v>
      </c>
      <c r="GE37" s="518" t="s">
        <v>102</v>
      </c>
      <c r="GF37" s="518" t="s">
        <v>102</v>
      </c>
      <c r="GG37" s="518" t="s">
        <v>102</v>
      </c>
      <c r="GH37" s="518" t="s">
        <v>102</v>
      </c>
      <c r="GI37" s="518" t="s">
        <v>102</v>
      </c>
      <c r="GJ37" s="518" t="s">
        <v>102</v>
      </c>
      <c r="GK37" s="518" t="s">
        <v>102</v>
      </c>
      <c r="GL37" s="518" t="s">
        <v>102</v>
      </c>
      <c r="GM37" s="518" t="s">
        <v>102</v>
      </c>
      <c r="GN37" s="518" t="s">
        <v>102</v>
      </c>
      <c r="GO37" s="518" t="s">
        <v>102</v>
      </c>
      <c r="GP37" s="518" t="s">
        <v>102</v>
      </c>
      <c r="GQ37" s="518" t="s">
        <v>102</v>
      </c>
      <c r="GR37" s="518" t="s">
        <v>102</v>
      </c>
      <c r="GS37" s="518" t="s">
        <v>102</v>
      </c>
      <c r="GT37" s="518" t="s">
        <v>102</v>
      </c>
      <c r="GU37" s="518" t="s">
        <v>102</v>
      </c>
      <c r="GV37" s="518" t="s">
        <v>102</v>
      </c>
      <c r="GW37" s="518" t="s">
        <v>102</v>
      </c>
      <c r="GX37" s="518" t="s">
        <v>102</v>
      </c>
      <c r="GY37" s="518" t="s">
        <v>102</v>
      </c>
      <c r="GZ37" s="518" t="s">
        <v>102</v>
      </c>
      <c r="HA37" s="518" t="s">
        <v>102</v>
      </c>
      <c r="HB37" s="518" t="s">
        <v>102</v>
      </c>
      <c r="HC37" s="511" t="str">
        <f t="shared" si="0"/>
        <v>2008-800016</v>
      </c>
    </row>
    <row r="38" spans="1:211" ht="48" hidden="1" customHeight="1" x14ac:dyDescent="0.15">
      <c r="A38" s="511" t="s">
        <v>4149</v>
      </c>
      <c r="B38" s="512" t="s">
        <v>9043</v>
      </c>
      <c r="C38" s="513">
        <v>39727</v>
      </c>
      <c r="D38" s="512" t="s">
        <v>8419</v>
      </c>
      <c r="E38" s="512" t="s">
        <v>8465</v>
      </c>
      <c r="F38" s="512" t="s">
        <v>8466</v>
      </c>
      <c r="G38" s="513">
        <v>39828</v>
      </c>
      <c r="H38" s="512" t="s">
        <v>9044</v>
      </c>
      <c r="S38" s="514" t="s">
        <v>9045</v>
      </c>
      <c r="T38" s="511">
        <v>2010</v>
      </c>
      <c r="U38" s="515" t="s">
        <v>8424</v>
      </c>
      <c r="V38" s="514">
        <v>15</v>
      </c>
      <c r="W38" s="514">
        <v>3</v>
      </c>
      <c r="X38" s="514">
        <v>2</v>
      </c>
      <c r="Y38" s="513">
        <v>34351</v>
      </c>
      <c r="Z38" s="512" t="s">
        <v>9006</v>
      </c>
      <c r="AA38" s="512" t="s">
        <v>9007</v>
      </c>
      <c r="AB38" s="513">
        <v>34919</v>
      </c>
      <c r="AC38" s="513">
        <v>37739</v>
      </c>
      <c r="AD38" s="512" t="s">
        <v>9008</v>
      </c>
      <c r="AE38" s="513">
        <v>36556</v>
      </c>
      <c r="AF38" s="512" t="s">
        <v>138</v>
      </c>
      <c r="AG38" s="512" t="s">
        <v>9007</v>
      </c>
      <c r="AH38" s="516">
        <v>3400515</v>
      </c>
      <c r="AI38" s="513">
        <v>37673</v>
      </c>
      <c r="AJ38" s="513" t="s">
        <v>138</v>
      </c>
      <c r="AK38" s="511" t="s">
        <v>138</v>
      </c>
      <c r="AL38" s="513" t="s">
        <v>138</v>
      </c>
      <c r="AM38" s="511" t="s">
        <v>138</v>
      </c>
      <c r="AN38" s="511" t="s">
        <v>9009</v>
      </c>
      <c r="AO38" s="511" t="s">
        <v>9010</v>
      </c>
      <c r="AP38" s="511" t="s">
        <v>9011</v>
      </c>
      <c r="AQ38" s="511" t="s">
        <v>9012</v>
      </c>
      <c r="AR38" s="511" t="s">
        <v>9013</v>
      </c>
      <c r="AS38" s="511" t="s">
        <v>138</v>
      </c>
      <c r="AT38" s="511" t="s">
        <v>138</v>
      </c>
      <c r="AU38" s="511" t="s">
        <v>138</v>
      </c>
      <c r="AV38" s="511" t="s">
        <v>9014</v>
      </c>
      <c r="AW38" s="511" t="s">
        <v>9015</v>
      </c>
      <c r="AX38" s="511" t="s">
        <v>9016</v>
      </c>
      <c r="AY38" s="511" t="s">
        <v>9017</v>
      </c>
      <c r="AZ38" s="511" t="s">
        <v>9018</v>
      </c>
      <c r="BA38" s="511" t="s">
        <v>9019</v>
      </c>
      <c r="BB38" s="511" t="s">
        <v>9020</v>
      </c>
      <c r="BC38" s="512" t="s">
        <v>9021</v>
      </c>
      <c r="BD38" s="511" t="s">
        <v>9022</v>
      </c>
      <c r="BE38" s="511" t="s">
        <v>9023</v>
      </c>
      <c r="BF38" s="511" t="s">
        <v>9024</v>
      </c>
      <c r="BG38" s="511" t="s">
        <v>9025</v>
      </c>
      <c r="BH38" s="511" t="s">
        <v>8648</v>
      </c>
      <c r="BI38" s="511">
        <v>2</v>
      </c>
      <c r="BJ38" s="511">
        <v>6</v>
      </c>
      <c r="BK38" s="511" t="s">
        <v>138</v>
      </c>
      <c r="BL38" s="511" t="s">
        <v>138</v>
      </c>
      <c r="BM38" s="511" t="s">
        <v>9026</v>
      </c>
      <c r="BN38" s="511" t="s">
        <v>138</v>
      </c>
      <c r="BO38" s="511" t="s">
        <v>9027</v>
      </c>
      <c r="BP38" s="513" t="s">
        <v>138</v>
      </c>
      <c r="BQ38" s="511" t="s">
        <v>138</v>
      </c>
      <c r="BR38" s="511" t="s">
        <v>8445</v>
      </c>
      <c r="BS38" s="511" t="s">
        <v>9028</v>
      </c>
      <c r="BT38" s="511" t="s">
        <v>138</v>
      </c>
      <c r="BU38" s="511" t="s">
        <v>9029</v>
      </c>
      <c r="BV38" s="511" t="s">
        <v>138</v>
      </c>
      <c r="BW38" s="511">
        <v>1</v>
      </c>
      <c r="BX38" s="511" t="s">
        <v>9030</v>
      </c>
      <c r="BY38" s="511" t="s">
        <v>138</v>
      </c>
      <c r="BZ38" s="511">
        <v>19</v>
      </c>
      <c r="CA38" s="511" t="s">
        <v>9031</v>
      </c>
      <c r="CB38" s="511" t="s">
        <v>9032</v>
      </c>
      <c r="CC38" s="511" t="s">
        <v>9033</v>
      </c>
      <c r="CD38" s="511" t="s">
        <v>138</v>
      </c>
      <c r="CE38" s="518" t="s">
        <v>102</v>
      </c>
      <c r="CF38" s="518" t="s">
        <v>102</v>
      </c>
      <c r="CG38" s="518" t="s">
        <v>102</v>
      </c>
      <c r="CH38" s="518" t="s">
        <v>102</v>
      </c>
      <c r="CI38" s="518" t="s">
        <v>102</v>
      </c>
      <c r="CJ38" s="518" t="s">
        <v>102</v>
      </c>
      <c r="CK38" s="518" t="s">
        <v>102</v>
      </c>
      <c r="CL38" s="518" t="s">
        <v>102</v>
      </c>
      <c r="CM38" s="518" t="s">
        <v>102</v>
      </c>
      <c r="CN38" s="518" t="s">
        <v>102</v>
      </c>
      <c r="CO38" s="518" t="s">
        <v>102</v>
      </c>
      <c r="CP38" s="518" t="s">
        <v>102</v>
      </c>
      <c r="CQ38" s="518" t="s">
        <v>102</v>
      </c>
      <c r="CR38" s="518" t="s">
        <v>102</v>
      </c>
      <c r="CS38" s="518" t="s">
        <v>102</v>
      </c>
      <c r="CT38" s="518" t="s">
        <v>102</v>
      </c>
      <c r="CU38" s="518" t="s">
        <v>102</v>
      </c>
      <c r="CV38" s="518" t="s">
        <v>102</v>
      </c>
      <c r="CW38" s="518" t="s">
        <v>102</v>
      </c>
      <c r="CX38" s="518" t="s">
        <v>102</v>
      </c>
      <c r="CY38" s="518" t="s">
        <v>102</v>
      </c>
      <c r="CZ38" s="518" t="s">
        <v>102</v>
      </c>
      <c r="DA38" s="518" t="s">
        <v>102</v>
      </c>
      <c r="DB38" s="518" t="s">
        <v>102</v>
      </c>
      <c r="DC38" s="518" t="s">
        <v>102</v>
      </c>
      <c r="DD38" s="518" t="s">
        <v>102</v>
      </c>
      <c r="DE38" s="518" t="s">
        <v>102</v>
      </c>
      <c r="DF38" s="518" t="s">
        <v>102</v>
      </c>
      <c r="DG38" s="518" t="s">
        <v>102</v>
      </c>
      <c r="DH38" s="518" t="s">
        <v>102</v>
      </c>
      <c r="DI38" s="518" t="s">
        <v>102</v>
      </c>
      <c r="DJ38" s="518" t="s">
        <v>102</v>
      </c>
      <c r="DK38" s="518" t="s">
        <v>102</v>
      </c>
      <c r="DL38" s="518" t="s">
        <v>102</v>
      </c>
      <c r="DM38" s="518" t="s">
        <v>102</v>
      </c>
      <c r="DN38" s="518" t="s">
        <v>102</v>
      </c>
      <c r="DO38" s="518" t="s">
        <v>102</v>
      </c>
      <c r="DP38" s="518" t="s">
        <v>102</v>
      </c>
      <c r="DQ38" s="518" t="s">
        <v>102</v>
      </c>
      <c r="DR38" s="518" t="s">
        <v>102</v>
      </c>
      <c r="DS38" s="518" t="s">
        <v>102</v>
      </c>
      <c r="DT38" s="518" t="s">
        <v>102</v>
      </c>
      <c r="DU38" s="518" t="s">
        <v>102</v>
      </c>
      <c r="DV38" s="518" t="s">
        <v>102</v>
      </c>
      <c r="DW38" s="518" t="s">
        <v>102</v>
      </c>
      <c r="DX38" s="518" t="s">
        <v>102</v>
      </c>
      <c r="DY38" s="518" t="s">
        <v>102</v>
      </c>
      <c r="DZ38" s="518" t="s">
        <v>102</v>
      </c>
      <c r="EA38" s="518" t="s">
        <v>102</v>
      </c>
      <c r="EB38" s="518" t="s">
        <v>102</v>
      </c>
      <c r="EC38" s="518" t="s">
        <v>102</v>
      </c>
      <c r="ED38" s="518" t="s">
        <v>102</v>
      </c>
      <c r="EE38" s="518" t="s">
        <v>102</v>
      </c>
      <c r="EF38" s="518" t="s">
        <v>102</v>
      </c>
      <c r="EG38" s="518" t="s">
        <v>102</v>
      </c>
      <c r="EH38" s="518" t="s">
        <v>102</v>
      </c>
      <c r="EI38" s="518" t="s">
        <v>102</v>
      </c>
      <c r="EJ38" s="518" t="s">
        <v>102</v>
      </c>
      <c r="EK38" s="518" t="s">
        <v>102</v>
      </c>
      <c r="EL38" s="518" t="s">
        <v>102</v>
      </c>
      <c r="EM38" s="518" t="s">
        <v>102</v>
      </c>
      <c r="EN38" s="518" t="s">
        <v>102</v>
      </c>
      <c r="EO38" s="518" t="s">
        <v>102</v>
      </c>
      <c r="EP38" s="518" t="s">
        <v>102</v>
      </c>
      <c r="EQ38" s="518" t="s">
        <v>102</v>
      </c>
      <c r="ER38" s="518" t="s">
        <v>102</v>
      </c>
      <c r="ES38" s="518" t="s">
        <v>102</v>
      </c>
      <c r="ET38" s="518" t="s">
        <v>102</v>
      </c>
      <c r="EU38" s="518" t="s">
        <v>102</v>
      </c>
      <c r="EV38" s="518" t="s">
        <v>102</v>
      </c>
      <c r="EW38" s="518" t="s">
        <v>102</v>
      </c>
      <c r="EX38" s="518" t="s">
        <v>102</v>
      </c>
      <c r="EY38" s="518" t="s">
        <v>102</v>
      </c>
      <c r="EZ38" s="518" t="s">
        <v>102</v>
      </c>
      <c r="FA38" s="518" t="s">
        <v>102</v>
      </c>
      <c r="FB38" s="518" t="s">
        <v>102</v>
      </c>
      <c r="FC38" s="518" t="s">
        <v>102</v>
      </c>
      <c r="FD38" s="518" t="s">
        <v>102</v>
      </c>
      <c r="FE38" s="518" t="s">
        <v>102</v>
      </c>
      <c r="FF38" s="518" t="s">
        <v>102</v>
      </c>
      <c r="FG38" s="518" t="s">
        <v>102</v>
      </c>
      <c r="FH38" s="518" t="s">
        <v>102</v>
      </c>
      <c r="FI38" s="518" t="s">
        <v>102</v>
      </c>
      <c r="FJ38" s="518" t="s">
        <v>102</v>
      </c>
      <c r="FK38" s="518" t="s">
        <v>102</v>
      </c>
      <c r="FL38" s="518" t="s">
        <v>102</v>
      </c>
      <c r="FM38" s="518" t="s">
        <v>102</v>
      </c>
      <c r="FN38" s="518" t="s">
        <v>102</v>
      </c>
      <c r="FO38" s="518" t="s">
        <v>102</v>
      </c>
      <c r="FP38" s="518" t="s">
        <v>102</v>
      </c>
      <c r="FQ38" s="518" t="s">
        <v>102</v>
      </c>
      <c r="FR38" s="518" t="s">
        <v>102</v>
      </c>
      <c r="FS38" s="518" t="s">
        <v>102</v>
      </c>
      <c r="FT38" s="518" t="s">
        <v>102</v>
      </c>
      <c r="FU38" s="518" t="s">
        <v>102</v>
      </c>
      <c r="FV38" s="518" t="s">
        <v>102</v>
      </c>
      <c r="FW38" s="518" t="s">
        <v>102</v>
      </c>
      <c r="FX38" s="518" t="s">
        <v>102</v>
      </c>
      <c r="FY38" s="518" t="s">
        <v>102</v>
      </c>
      <c r="FZ38" s="518" t="s">
        <v>102</v>
      </c>
      <c r="GA38" s="518" t="s">
        <v>102</v>
      </c>
      <c r="GB38" s="518" t="s">
        <v>102</v>
      </c>
      <c r="GC38" s="518" t="s">
        <v>102</v>
      </c>
      <c r="GD38" s="518" t="s">
        <v>102</v>
      </c>
      <c r="GE38" s="518" t="s">
        <v>102</v>
      </c>
      <c r="GF38" s="518" t="s">
        <v>102</v>
      </c>
      <c r="GG38" s="518" t="s">
        <v>102</v>
      </c>
      <c r="GH38" s="518" t="s">
        <v>102</v>
      </c>
      <c r="GI38" s="518" t="s">
        <v>102</v>
      </c>
      <c r="GJ38" s="518" t="s">
        <v>102</v>
      </c>
      <c r="GK38" s="518" t="s">
        <v>102</v>
      </c>
      <c r="GL38" s="518" t="s">
        <v>102</v>
      </c>
      <c r="GM38" s="518" t="s">
        <v>102</v>
      </c>
      <c r="GN38" s="518" t="s">
        <v>102</v>
      </c>
      <c r="GO38" s="518" t="s">
        <v>102</v>
      </c>
      <c r="GP38" s="518" t="s">
        <v>102</v>
      </c>
      <c r="GQ38" s="518" t="s">
        <v>102</v>
      </c>
      <c r="GR38" s="518" t="s">
        <v>102</v>
      </c>
      <c r="GS38" s="518" t="s">
        <v>102</v>
      </c>
      <c r="GT38" s="518" t="s">
        <v>102</v>
      </c>
      <c r="GU38" s="518" t="s">
        <v>102</v>
      </c>
      <c r="GV38" s="518" t="s">
        <v>102</v>
      </c>
      <c r="GW38" s="518" t="s">
        <v>102</v>
      </c>
      <c r="GX38" s="518" t="s">
        <v>102</v>
      </c>
      <c r="GY38" s="518" t="s">
        <v>102</v>
      </c>
      <c r="GZ38" s="518" t="s">
        <v>102</v>
      </c>
      <c r="HA38" s="518" t="s">
        <v>102</v>
      </c>
      <c r="HB38" s="518" t="s">
        <v>102</v>
      </c>
      <c r="HC38" s="511" t="str">
        <f t="shared" si="0"/>
        <v>2008-390109</v>
      </c>
    </row>
    <row r="39" spans="1:211" ht="48" hidden="1" customHeight="1" x14ac:dyDescent="0.15">
      <c r="A39" s="511" t="s">
        <v>4149</v>
      </c>
      <c r="B39" s="512" t="s">
        <v>9046</v>
      </c>
      <c r="C39" s="513">
        <v>40015</v>
      </c>
      <c r="D39" s="512" t="s">
        <v>8419</v>
      </c>
      <c r="E39" s="512" t="s">
        <v>8465</v>
      </c>
      <c r="F39" s="512" t="s">
        <v>8493</v>
      </c>
      <c r="G39" s="513">
        <v>40196</v>
      </c>
      <c r="H39" s="512" t="s">
        <v>9044</v>
      </c>
      <c r="I39" s="512" t="s">
        <v>8495</v>
      </c>
      <c r="J39" s="513">
        <v>40155</v>
      </c>
      <c r="S39" s="514" t="s">
        <v>9047</v>
      </c>
      <c r="T39" s="511">
        <v>2010</v>
      </c>
      <c r="U39" s="515" t="s">
        <v>8424</v>
      </c>
      <c r="V39" s="514">
        <v>15</v>
      </c>
      <c r="W39" s="514">
        <v>3</v>
      </c>
      <c r="X39" s="514">
        <v>3</v>
      </c>
      <c r="Y39" s="513">
        <v>34351</v>
      </c>
      <c r="Z39" s="512" t="s">
        <v>9006</v>
      </c>
      <c r="AA39" s="512" t="s">
        <v>9007</v>
      </c>
      <c r="AB39" s="513">
        <v>34919</v>
      </c>
      <c r="AC39" s="513">
        <v>37739</v>
      </c>
      <c r="AD39" s="512" t="s">
        <v>9008</v>
      </c>
      <c r="AE39" s="513">
        <v>36556</v>
      </c>
      <c r="AF39" s="512" t="s">
        <v>138</v>
      </c>
      <c r="AG39" s="512" t="s">
        <v>9007</v>
      </c>
      <c r="AH39" s="516">
        <v>3400515</v>
      </c>
      <c r="AI39" s="513">
        <v>37673</v>
      </c>
      <c r="AJ39" s="513" t="s">
        <v>138</v>
      </c>
      <c r="AK39" s="511" t="s">
        <v>138</v>
      </c>
      <c r="AL39" s="513" t="s">
        <v>138</v>
      </c>
      <c r="AM39" s="511" t="s">
        <v>138</v>
      </c>
      <c r="AN39" s="511" t="s">
        <v>9009</v>
      </c>
      <c r="AO39" s="511" t="s">
        <v>9010</v>
      </c>
      <c r="AP39" s="511" t="s">
        <v>9011</v>
      </c>
      <c r="AQ39" s="511" t="s">
        <v>9012</v>
      </c>
      <c r="AR39" s="511" t="s">
        <v>9013</v>
      </c>
      <c r="AS39" s="511" t="s">
        <v>138</v>
      </c>
      <c r="AT39" s="511" t="s">
        <v>138</v>
      </c>
      <c r="AU39" s="511" t="s">
        <v>138</v>
      </c>
      <c r="AV39" s="511" t="s">
        <v>9014</v>
      </c>
      <c r="AW39" s="511" t="s">
        <v>9015</v>
      </c>
      <c r="AX39" s="511" t="s">
        <v>9016</v>
      </c>
      <c r="AY39" s="511" t="s">
        <v>9017</v>
      </c>
      <c r="AZ39" s="511" t="s">
        <v>9018</v>
      </c>
      <c r="BA39" s="511" t="s">
        <v>9019</v>
      </c>
      <c r="BB39" s="511" t="s">
        <v>9020</v>
      </c>
      <c r="BC39" s="512" t="s">
        <v>9021</v>
      </c>
      <c r="BD39" s="511" t="s">
        <v>9022</v>
      </c>
      <c r="BE39" s="511" t="s">
        <v>9023</v>
      </c>
      <c r="BF39" s="511" t="s">
        <v>9024</v>
      </c>
      <c r="BG39" s="511" t="s">
        <v>9025</v>
      </c>
      <c r="BH39" s="511" t="s">
        <v>8648</v>
      </c>
      <c r="BI39" s="511">
        <v>2</v>
      </c>
      <c r="BJ39" s="511">
        <v>6</v>
      </c>
      <c r="BK39" s="511" t="s">
        <v>138</v>
      </c>
      <c r="BL39" s="511" t="s">
        <v>138</v>
      </c>
      <c r="BM39" s="511" t="s">
        <v>9026</v>
      </c>
      <c r="BN39" s="511" t="s">
        <v>138</v>
      </c>
      <c r="BO39" s="511" t="s">
        <v>9027</v>
      </c>
      <c r="BP39" s="513" t="s">
        <v>138</v>
      </c>
      <c r="BQ39" s="511" t="s">
        <v>138</v>
      </c>
      <c r="BR39" s="511" t="s">
        <v>8445</v>
      </c>
      <c r="BS39" s="511" t="s">
        <v>9028</v>
      </c>
      <c r="BT39" s="511" t="s">
        <v>138</v>
      </c>
      <c r="BU39" s="511" t="s">
        <v>9029</v>
      </c>
      <c r="BV39" s="511" t="s">
        <v>138</v>
      </c>
      <c r="BW39" s="511">
        <v>1</v>
      </c>
      <c r="BX39" s="511" t="s">
        <v>9030</v>
      </c>
      <c r="BY39" s="511" t="s">
        <v>138</v>
      </c>
      <c r="BZ39" s="511">
        <v>19</v>
      </c>
      <c r="CA39" s="511" t="s">
        <v>9031</v>
      </c>
      <c r="CB39" s="511" t="s">
        <v>9032</v>
      </c>
      <c r="CC39" s="511" t="s">
        <v>9033</v>
      </c>
      <c r="CD39" s="511" t="s">
        <v>138</v>
      </c>
      <c r="CE39" s="518" t="s">
        <v>102</v>
      </c>
      <c r="CF39" s="518" t="s">
        <v>102</v>
      </c>
      <c r="CG39" s="518" t="s">
        <v>102</v>
      </c>
      <c r="CH39" s="518" t="s">
        <v>102</v>
      </c>
      <c r="CI39" s="518" t="s">
        <v>102</v>
      </c>
      <c r="CJ39" s="518" t="s">
        <v>102</v>
      </c>
      <c r="CK39" s="518" t="s">
        <v>102</v>
      </c>
      <c r="CL39" s="518" t="s">
        <v>102</v>
      </c>
      <c r="CM39" s="518" t="s">
        <v>102</v>
      </c>
      <c r="CN39" s="518" t="s">
        <v>102</v>
      </c>
      <c r="CO39" s="518" t="s">
        <v>102</v>
      </c>
      <c r="CP39" s="518" t="s">
        <v>102</v>
      </c>
      <c r="CQ39" s="518" t="s">
        <v>102</v>
      </c>
      <c r="CR39" s="518" t="s">
        <v>102</v>
      </c>
      <c r="CS39" s="518" t="s">
        <v>102</v>
      </c>
      <c r="CT39" s="518" t="s">
        <v>102</v>
      </c>
      <c r="CU39" s="518" t="s">
        <v>102</v>
      </c>
      <c r="CV39" s="518" t="s">
        <v>102</v>
      </c>
      <c r="CW39" s="518" t="s">
        <v>102</v>
      </c>
      <c r="CX39" s="518" t="s">
        <v>102</v>
      </c>
      <c r="CY39" s="518" t="s">
        <v>102</v>
      </c>
      <c r="CZ39" s="518" t="s">
        <v>102</v>
      </c>
      <c r="DA39" s="518" t="s">
        <v>102</v>
      </c>
      <c r="DB39" s="518" t="s">
        <v>102</v>
      </c>
      <c r="DC39" s="518" t="s">
        <v>102</v>
      </c>
      <c r="DD39" s="518" t="s">
        <v>102</v>
      </c>
      <c r="DE39" s="518" t="s">
        <v>102</v>
      </c>
      <c r="DF39" s="518" t="s">
        <v>102</v>
      </c>
      <c r="DG39" s="518" t="s">
        <v>102</v>
      </c>
      <c r="DH39" s="518" t="s">
        <v>102</v>
      </c>
      <c r="DI39" s="518" t="s">
        <v>102</v>
      </c>
      <c r="DJ39" s="518" t="s">
        <v>102</v>
      </c>
      <c r="DK39" s="518" t="s">
        <v>102</v>
      </c>
      <c r="DL39" s="518" t="s">
        <v>102</v>
      </c>
      <c r="DM39" s="518" t="s">
        <v>102</v>
      </c>
      <c r="DN39" s="518" t="s">
        <v>102</v>
      </c>
      <c r="DO39" s="518" t="s">
        <v>102</v>
      </c>
      <c r="DP39" s="518" t="s">
        <v>102</v>
      </c>
      <c r="DQ39" s="518" t="s">
        <v>102</v>
      </c>
      <c r="DR39" s="518" t="s">
        <v>102</v>
      </c>
      <c r="DS39" s="518" t="s">
        <v>102</v>
      </c>
      <c r="DT39" s="518" t="s">
        <v>102</v>
      </c>
      <c r="DU39" s="518" t="s">
        <v>102</v>
      </c>
      <c r="DV39" s="518" t="s">
        <v>102</v>
      </c>
      <c r="DW39" s="518" t="s">
        <v>102</v>
      </c>
      <c r="DX39" s="518" t="s">
        <v>102</v>
      </c>
      <c r="DY39" s="518" t="s">
        <v>102</v>
      </c>
      <c r="DZ39" s="518" t="s">
        <v>102</v>
      </c>
      <c r="EA39" s="518" t="s">
        <v>102</v>
      </c>
      <c r="EB39" s="518" t="s">
        <v>102</v>
      </c>
      <c r="EC39" s="518" t="s">
        <v>102</v>
      </c>
      <c r="ED39" s="518" t="s">
        <v>102</v>
      </c>
      <c r="EE39" s="518" t="s">
        <v>102</v>
      </c>
      <c r="EF39" s="518" t="s">
        <v>102</v>
      </c>
      <c r="EG39" s="518" t="s">
        <v>102</v>
      </c>
      <c r="EH39" s="518" t="s">
        <v>102</v>
      </c>
      <c r="EI39" s="518" t="s">
        <v>102</v>
      </c>
      <c r="EJ39" s="518" t="s">
        <v>102</v>
      </c>
      <c r="EK39" s="518" t="s">
        <v>102</v>
      </c>
      <c r="EL39" s="518" t="s">
        <v>102</v>
      </c>
      <c r="EM39" s="518" t="s">
        <v>102</v>
      </c>
      <c r="EN39" s="518" t="s">
        <v>102</v>
      </c>
      <c r="EO39" s="518" t="s">
        <v>102</v>
      </c>
      <c r="EP39" s="518" t="s">
        <v>102</v>
      </c>
      <c r="EQ39" s="518" t="s">
        <v>102</v>
      </c>
      <c r="ER39" s="518" t="s">
        <v>102</v>
      </c>
      <c r="ES39" s="518" t="s">
        <v>102</v>
      </c>
      <c r="ET39" s="518" t="s">
        <v>102</v>
      </c>
      <c r="EU39" s="518" t="s">
        <v>102</v>
      </c>
      <c r="EV39" s="518" t="s">
        <v>102</v>
      </c>
      <c r="EW39" s="518" t="s">
        <v>102</v>
      </c>
      <c r="EX39" s="518" t="s">
        <v>102</v>
      </c>
      <c r="EY39" s="518" t="s">
        <v>102</v>
      </c>
      <c r="EZ39" s="518" t="s">
        <v>102</v>
      </c>
      <c r="FA39" s="518" t="s">
        <v>102</v>
      </c>
      <c r="FB39" s="518" t="s">
        <v>102</v>
      </c>
      <c r="FC39" s="518" t="s">
        <v>102</v>
      </c>
      <c r="FD39" s="518" t="s">
        <v>102</v>
      </c>
      <c r="FE39" s="518" t="s">
        <v>102</v>
      </c>
      <c r="FF39" s="518" t="s">
        <v>102</v>
      </c>
      <c r="FG39" s="518" t="s">
        <v>102</v>
      </c>
      <c r="FH39" s="518" t="s">
        <v>102</v>
      </c>
      <c r="FI39" s="518" t="s">
        <v>102</v>
      </c>
      <c r="FJ39" s="518" t="s">
        <v>102</v>
      </c>
      <c r="FK39" s="518" t="s">
        <v>102</v>
      </c>
      <c r="FL39" s="518" t="s">
        <v>102</v>
      </c>
      <c r="FM39" s="518" t="s">
        <v>102</v>
      </c>
      <c r="FN39" s="518" t="s">
        <v>102</v>
      </c>
      <c r="FO39" s="518" t="s">
        <v>102</v>
      </c>
      <c r="FP39" s="518" t="s">
        <v>102</v>
      </c>
      <c r="FQ39" s="518" t="s">
        <v>102</v>
      </c>
      <c r="FR39" s="518" t="s">
        <v>102</v>
      </c>
      <c r="FS39" s="518" t="s">
        <v>102</v>
      </c>
      <c r="FT39" s="518" t="s">
        <v>102</v>
      </c>
      <c r="FU39" s="518" t="s">
        <v>102</v>
      </c>
      <c r="FV39" s="518" t="s">
        <v>102</v>
      </c>
      <c r="FW39" s="518" t="s">
        <v>102</v>
      </c>
      <c r="FX39" s="518" t="s">
        <v>102</v>
      </c>
      <c r="FY39" s="518" t="s">
        <v>102</v>
      </c>
      <c r="FZ39" s="518" t="s">
        <v>102</v>
      </c>
      <c r="GA39" s="518" t="s">
        <v>102</v>
      </c>
      <c r="GB39" s="518" t="s">
        <v>102</v>
      </c>
      <c r="GC39" s="518" t="s">
        <v>102</v>
      </c>
      <c r="GD39" s="518" t="s">
        <v>102</v>
      </c>
      <c r="GE39" s="518" t="s">
        <v>102</v>
      </c>
      <c r="GF39" s="518" t="s">
        <v>102</v>
      </c>
      <c r="GG39" s="518" t="s">
        <v>102</v>
      </c>
      <c r="GH39" s="518" t="s">
        <v>102</v>
      </c>
      <c r="GI39" s="518" t="s">
        <v>102</v>
      </c>
      <c r="GJ39" s="518" t="s">
        <v>102</v>
      </c>
      <c r="GK39" s="518" t="s">
        <v>102</v>
      </c>
      <c r="GL39" s="518" t="s">
        <v>102</v>
      </c>
      <c r="GM39" s="518" t="s">
        <v>102</v>
      </c>
      <c r="GN39" s="518" t="s">
        <v>102</v>
      </c>
      <c r="GO39" s="518" t="s">
        <v>102</v>
      </c>
      <c r="GP39" s="518" t="s">
        <v>102</v>
      </c>
      <c r="GQ39" s="518" t="s">
        <v>102</v>
      </c>
      <c r="GR39" s="518" t="s">
        <v>102</v>
      </c>
      <c r="GS39" s="518" t="s">
        <v>102</v>
      </c>
      <c r="GT39" s="518" t="s">
        <v>102</v>
      </c>
      <c r="GU39" s="518" t="s">
        <v>102</v>
      </c>
      <c r="GV39" s="518" t="s">
        <v>102</v>
      </c>
      <c r="GW39" s="518" t="s">
        <v>102</v>
      </c>
      <c r="GX39" s="518" t="s">
        <v>102</v>
      </c>
      <c r="GY39" s="518" t="s">
        <v>102</v>
      </c>
      <c r="GZ39" s="518" t="s">
        <v>102</v>
      </c>
      <c r="HA39" s="518" t="s">
        <v>102</v>
      </c>
      <c r="HB39" s="518" t="s">
        <v>102</v>
      </c>
      <c r="HC39" s="511" t="str">
        <f t="shared" si="0"/>
        <v>2009-390088</v>
      </c>
    </row>
    <row r="40" spans="1:211" ht="48" hidden="1" customHeight="1" x14ac:dyDescent="0.15">
      <c r="A40" s="514" t="s">
        <v>4156</v>
      </c>
      <c r="B40" s="519" t="s">
        <v>9048</v>
      </c>
      <c r="C40" s="513">
        <v>40575</v>
      </c>
      <c r="D40" s="519" t="s">
        <v>8419</v>
      </c>
      <c r="E40" s="519" t="s">
        <v>8498</v>
      </c>
      <c r="F40" s="519" t="s">
        <v>8421</v>
      </c>
      <c r="G40" s="513">
        <v>40912</v>
      </c>
      <c r="H40" s="519" t="s">
        <v>9049</v>
      </c>
      <c r="I40" s="519" t="s">
        <v>8682</v>
      </c>
      <c r="J40" s="513">
        <v>40871</v>
      </c>
      <c r="K40" s="519"/>
      <c r="L40" s="519"/>
      <c r="M40" s="519"/>
      <c r="N40" s="513"/>
      <c r="O40" s="513"/>
      <c r="P40" s="519"/>
      <c r="Q40" s="513"/>
      <c r="R40" s="513"/>
      <c r="S40" s="514" t="s">
        <v>9050</v>
      </c>
      <c r="T40" s="514">
        <v>2012</v>
      </c>
      <c r="U40" s="515" t="s">
        <v>8424</v>
      </c>
      <c r="V40" s="514">
        <v>16</v>
      </c>
      <c r="W40" s="514">
        <v>1</v>
      </c>
      <c r="X40" s="514">
        <v>1</v>
      </c>
      <c r="Y40" s="513">
        <v>34352</v>
      </c>
      <c r="Z40" s="512" t="s">
        <v>9051</v>
      </c>
      <c r="AA40" s="512" t="s">
        <v>9052</v>
      </c>
      <c r="AB40" s="513">
        <v>34919</v>
      </c>
      <c r="AC40" s="513">
        <v>35326</v>
      </c>
      <c r="AD40" s="512" t="s">
        <v>9053</v>
      </c>
      <c r="AE40" s="513">
        <v>34352</v>
      </c>
      <c r="AF40" s="512" t="s">
        <v>138</v>
      </c>
      <c r="AG40" s="512" t="s">
        <v>9052</v>
      </c>
      <c r="AH40" s="516">
        <v>2535311</v>
      </c>
      <c r="AI40" s="513">
        <v>35243</v>
      </c>
      <c r="AJ40" s="513" t="s">
        <v>138</v>
      </c>
      <c r="AK40" s="511" t="s">
        <v>138</v>
      </c>
      <c r="AL40" s="513" t="s">
        <v>138</v>
      </c>
      <c r="AM40" s="511" t="s">
        <v>138</v>
      </c>
      <c r="AN40" s="511" t="s">
        <v>9054</v>
      </c>
      <c r="AO40" s="511" t="s">
        <v>1370</v>
      </c>
      <c r="AP40" s="511" t="s">
        <v>9055</v>
      </c>
      <c r="AQ40" s="511" t="s">
        <v>9056</v>
      </c>
      <c r="AR40" s="511" t="s">
        <v>9057</v>
      </c>
      <c r="AS40" s="511" t="s">
        <v>138</v>
      </c>
      <c r="AT40" s="511" t="s">
        <v>138</v>
      </c>
      <c r="AU40" s="511" t="s">
        <v>138</v>
      </c>
      <c r="AV40" s="511" t="s">
        <v>9058</v>
      </c>
      <c r="AW40" s="511" t="s">
        <v>1371</v>
      </c>
      <c r="AX40" s="511" t="s">
        <v>9059</v>
      </c>
      <c r="AY40" s="511" t="s">
        <v>1372</v>
      </c>
      <c r="AZ40" s="511" t="s">
        <v>9060</v>
      </c>
      <c r="BA40" s="511" t="s">
        <v>1373</v>
      </c>
      <c r="BB40" s="511">
        <v>594027487</v>
      </c>
      <c r="BC40" s="512" t="s">
        <v>1368</v>
      </c>
      <c r="BD40" s="511" t="s">
        <v>1369</v>
      </c>
      <c r="BE40" s="511" t="s">
        <v>9061</v>
      </c>
      <c r="BF40" s="511" t="s">
        <v>1367</v>
      </c>
      <c r="BG40" s="511" t="s">
        <v>9062</v>
      </c>
      <c r="BH40" s="511" t="s">
        <v>8648</v>
      </c>
      <c r="BI40" s="511">
        <v>5</v>
      </c>
      <c r="BJ40" s="511">
        <v>3</v>
      </c>
      <c r="BK40" s="511" t="s">
        <v>138</v>
      </c>
      <c r="BL40" s="511" t="s">
        <v>138</v>
      </c>
      <c r="BM40" s="511" t="s">
        <v>9063</v>
      </c>
      <c r="BN40" s="511" t="s">
        <v>138</v>
      </c>
      <c r="BO40" s="511" t="s">
        <v>9064</v>
      </c>
      <c r="BP40" s="513" t="s">
        <v>138</v>
      </c>
      <c r="BQ40" s="511" t="s">
        <v>138</v>
      </c>
      <c r="BR40" s="511" t="s">
        <v>8445</v>
      </c>
      <c r="BS40" s="511" t="s">
        <v>9065</v>
      </c>
      <c r="BT40" s="511" t="s">
        <v>138</v>
      </c>
      <c r="BU40" s="511" t="s">
        <v>9048</v>
      </c>
      <c r="BV40" s="511" t="s">
        <v>138</v>
      </c>
      <c r="BW40" s="511">
        <v>1</v>
      </c>
      <c r="BX40" s="511" t="s">
        <v>138</v>
      </c>
      <c r="BY40" s="511" t="s">
        <v>9066</v>
      </c>
      <c r="BZ40" s="511">
        <v>14</v>
      </c>
      <c r="CA40" s="511" t="s">
        <v>9067</v>
      </c>
      <c r="CB40" s="511" t="s">
        <v>9068</v>
      </c>
      <c r="CC40" s="511" t="s">
        <v>9069</v>
      </c>
      <c r="CD40" s="511" t="s">
        <v>138</v>
      </c>
      <c r="CE40" s="518" t="s">
        <v>9070</v>
      </c>
      <c r="CF40" s="518" t="s">
        <v>9071</v>
      </c>
      <c r="CG40" s="518" t="s">
        <v>9072</v>
      </c>
      <c r="CH40" s="518" t="s">
        <v>9073</v>
      </c>
      <c r="CI40" s="518" t="s">
        <v>9074</v>
      </c>
      <c r="CJ40" s="518" t="s">
        <v>9075</v>
      </c>
      <c r="CK40" s="518" t="s">
        <v>9076</v>
      </c>
      <c r="CL40" s="518" t="s">
        <v>9077</v>
      </c>
      <c r="CM40" s="518" t="s">
        <v>9078</v>
      </c>
      <c r="CN40" s="518" t="s">
        <v>9079</v>
      </c>
      <c r="CO40" s="518" t="s">
        <v>9080</v>
      </c>
      <c r="CP40" s="518" t="s">
        <v>9081</v>
      </c>
      <c r="CQ40" s="518" t="s">
        <v>9082</v>
      </c>
      <c r="CR40" s="518" t="s">
        <v>9083</v>
      </c>
      <c r="CS40" s="518" t="s">
        <v>102</v>
      </c>
      <c r="CT40" s="518" t="s">
        <v>102</v>
      </c>
      <c r="CU40" s="518" t="s">
        <v>102</v>
      </c>
      <c r="CV40" s="518" t="s">
        <v>102</v>
      </c>
      <c r="CW40" s="518" t="s">
        <v>102</v>
      </c>
      <c r="CX40" s="518" t="s">
        <v>102</v>
      </c>
      <c r="CY40" s="518" t="s">
        <v>102</v>
      </c>
      <c r="CZ40" s="518" t="s">
        <v>102</v>
      </c>
      <c r="DA40" s="518" t="s">
        <v>102</v>
      </c>
      <c r="DB40" s="518" t="s">
        <v>102</v>
      </c>
      <c r="DC40" s="518" t="s">
        <v>102</v>
      </c>
      <c r="DD40" s="518" t="s">
        <v>102</v>
      </c>
      <c r="DE40" s="518" t="s">
        <v>102</v>
      </c>
      <c r="DF40" s="518" t="s">
        <v>102</v>
      </c>
      <c r="DG40" s="518" t="s">
        <v>102</v>
      </c>
      <c r="DH40" s="518" t="s">
        <v>102</v>
      </c>
      <c r="DI40" s="518" t="s">
        <v>102</v>
      </c>
      <c r="DJ40" s="518" t="s">
        <v>102</v>
      </c>
      <c r="DK40" s="518" t="s">
        <v>102</v>
      </c>
      <c r="DL40" s="518" t="s">
        <v>102</v>
      </c>
      <c r="DM40" s="518" t="s">
        <v>102</v>
      </c>
      <c r="DN40" s="518" t="s">
        <v>102</v>
      </c>
      <c r="DO40" s="518" t="s">
        <v>102</v>
      </c>
      <c r="DP40" s="518" t="s">
        <v>102</v>
      </c>
      <c r="DQ40" s="518" t="s">
        <v>102</v>
      </c>
      <c r="DR40" s="518" t="s">
        <v>102</v>
      </c>
      <c r="DS40" s="518" t="s">
        <v>102</v>
      </c>
      <c r="DT40" s="518" t="s">
        <v>102</v>
      </c>
      <c r="DU40" s="518" t="s">
        <v>102</v>
      </c>
      <c r="DV40" s="518" t="s">
        <v>102</v>
      </c>
      <c r="DW40" s="518" t="s">
        <v>102</v>
      </c>
      <c r="DX40" s="518" t="s">
        <v>102</v>
      </c>
      <c r="DY40" s="518" t="s">
        <v>102</v>
      </c>
      <c r="DZ40" s="518" t="s">
        <v>102</v>
      </c>
      <c r="EA40" s="518" t="s">
        <v>102</v>
      </c>
      <c r="EB40" s="518" t="s">
        <v>102</v>
      </c>
      <c r="EC40" s="518" t="s">
        <v>102</v>
      </c>
      <c r="ED40" s="518" t="s">
        <v>102</v>
      </c>
      <c r="EE40" s="518" t="s">
        <v>102</v>
      </c>
      <c r="EF40" s="518" t="s">
        <v>102</v>
      </c>
      <c r="EG40" s="518" t="s">
        <v>102</v>
      </c>
      <c r="EH40" s="518" t="s">
        <v>102</v>
      </c>
      <c r="EI40" s="518" t="s">
        <v>102</v>
      </c>
      <c r="EJ40" s="518" t="s">
        <v>102</v>
      </c>
      <c r="EK40" s="518" t="s">
        <v>102</v>
      </c>
      <c r="EL40" s="518" t="s">
        <v>102</v>
      </c>
      <c r="EM40" s="518" t="s">
        <v>102</v>
      </c>
      <c r="EN40" s="518" t="s">
        <v>102</v>
      </c>
      <c r="EO40" s="518" t="s">
        <v>102</v>
      </c>
      <c r="EP40" s="518" t="s">
        <v>102</v>
      </c>
      <c r="EQ40" s="518" t="s">
        <v>102</v>
      </c>
      <c r="ER40" s="518" t="s">
        <v>102</v>
      </c>
      <c r="ES40" s="518" t="s">
        <v>102</v>
      </c>
      <c r="ET40" s="518" t="s">
        <v>102</v>
      </c>
      <c r="EU40" s="518" t="s">
        <v>102</v>
      </c>
      <c r="EV40" s="518" t="s">
        <v>102</v>
      </c>
      <c r="EW40" s="518" t="s">
        <v>102</v>
      </c>
      <c r="EX40" s="518" t="s">
        <v>102</v>
      </c>
      <c r="EY40" s="518" t="s">
        <v>102</v>
      </c>
      <c r="EZ40" s="518" t="s">
        <v>102</v>
      </c>
      <c r="FA40" s="518" t="s">
        <v>102</v>
      </c>
      <c r="FB40" s="518" t="s">
        <v>102</v>
      </c>
      <c r="FC40" s="518" t="s">
        <v>102</v>
      </c>
      <c r="FD40" s="518" t="s">
        <v>102</v>
      </c>
      <c r="FE40" s="518" t="s">
        <v>102</v>
      </c>
      <c r="FF40" s="518" t="s">
        <v>102</v>
      </c>
      <c r="FG40" s="518" t="s">
        <v>102</v>
      </c>
      <c r="FH40" s="518" t="s">
        <v>102</v>
      </c>
      <c r="FI40" s="518" t="s">
        <v>102</v>
      </c>
      <c r="FJ40" s="518" t="s">
        <v>102</v>
      </c>
      <c r="FK40" s="518" t="s">
        <v>102</v>
      </c>
      <c r="FL40" s="518" t="s">
        <v>102</v>
      </c>
      <c r="FM40" s="518" t="s">
        <v>102</v>
      </c>
      <c r="FN40" s="518" t="s">
        <v>102</v>
      </c>
      <c r="FO40" s="518" t="s">
        <v>102</v>
      </c>
      <c r="FP40" s="518" t="s">
        <v>102</v>
      </c>
      <c r="FQ40" s="518" t="s">
        <v>102</v>
      </c>
      <c r="FR40" s="518" t="s">
        <v>102</v>
      </c>
      <c r="FS40" s="518" t="s">
        <v>102</v>
      </c>
      <c r="FT40" s="518" t="s">
        <v>102</v>
      </c>
      <c r="FU40" s="518" t="s">
        <v>102</v>
      </c>
      <c r="FV40" s="518" t="s">
        <v>102</v>
      </c>
      <c r="FW40" s="518" t="s">
        <v>102</v>
      </c>
      <c r="FX40" s="518" t="s">
        <v>102</v>
      </c>
      <c r="FY40" s="518" t="s">
        <v>102</v>
      </c>
      <c r="FZ40" s="518" t="s">
        <v>102</v>
      </c>
      <c r="GA40" s="518" t="s">
        <v>102</v>
      </c>
      <c r="GB40" s="518" t="s">
        <v>102</v>
      </c>
      <c r="GC40" s="518" t="s">
        <v>102</v>
      </c>
      <c r="GD40" s="518" t="s">
        <v>102</v>
      </c>
      <c r="GE40" s="518" t="s">
        <v>102</v>
      </c>
      <c r="GF40" s="518" t="s">
        <v>102</v>
      </c>
      <c r="GG40" s="518" t="s">
        <v>102</v>
      </c>
      <c r="GH40" s="518" t="s">
        <v>102</v>
      </c>
      <c r="GI40" s="518" t="s">
        <v>102</v>
      </c>
      <c r="GJ40" s="518" t="s">
        <v>102</v>
      </c>
      <c r="GK40" s="518" t="s">
        <v>102</v>
      </c>
      <c r="GL40" s="518" t="s">
        <v>102</v>
      </c>
      <c r="GM40" s="518" t="s">
        <v>102</v>
      </c>
      <c r="GN40" s="518" t="s">
        <v>102</v>
      </c>
      <c r="GO40" s="518" t="s">
        <v>102</v>
      </c>
      <c r="GP40" s="518" t="s">
        <v>102</v>
      </c>
      <c r="GQ40" s="518" t="s">
        <v>102</v>
      </c>
      <c r="GR40" s="518" t="s">
        <v>102</v>
      </c>
      <c r="GS40" s="518" t="s">
        <v>102</v>
      </c>
      <c r="GT40" s="518" t="s">
        <v>102</v>
      </c>
      <c r="GU40" s="518" t="s">
        <v>102</v>
      </c>
      <c r="GV40" s="518" t="s">
        <v>102</v>
      </c>
      <c r="GW40" s="518" t="s">
        <v>102</v>
      </c>
      <c r="GX40" s="518" t="s">
        <v>102</v>
      </c>
      <c r="GY40" s="518" t="s">
        <v>102</v>
      </c>
      <c r="GZ40" s="518" t="s">
        <v>102</v>
      </c>
      <c r="HA40" s="518" t="s">
        <v>102</v>
      </c>
      <c r="HB40" s="518" t="s">
        <v>102</v>
      </c>
      <c r="HC40" s="511" t="str">
        <f t="shared" si="0"/>
        <v>2011-800015</v>
      </c>
    </row>
    <row r="41" spans="1:211" ht="48" hidden="1" customHeight="1" x14ac:dyDescent="0.15">
      <c r="A41" s="511" t="s">
        <v>4157</v>
      </c>
      <c r="B41" s="522" t="s">
        <v>9084</v>
      </c>
      <c r="C41" s="513">
        <v>39626</v>
      </c>
      <c r="D41" s="512" t="s">
        <v>8419</v>
      </c>
      <c r="E41" s="522" t="s">
        <v>8498</v>
      </c>
      <c r="F41" s="522" t="s">
        <v>8421</v>
      </c>
      <c r="G41" s="513">
        <v>40478</v>
      </c>
      <c r="H41" s="522" t="s">
        <v>9085</v>
      </c>
      <c r="I41" s="512" t="s">
        <v>8805</v>
      </c>
      <c r="J41" s="513" t="s">
        <v>9086</v>
      </c>
      <c r="K41" s="522" t="s">
        <v>9087</v>
      </c>
      <c r="N41" s="513" t="s">
        <v>9088</v>
      </c>
      <c r="O41" s="513"/>
      <c r="P41" s="512" t="s">
        <v>8809</v>
      </c>
      <c r="Q41" s="513">
        <v>40464</v>
      </c>
      <c r="R41" s="513">
        <v>39983</v>
      </c>
      <c r="S41" s="511" t="s">
        <v>9089</v>
      </c>
      <c r="T41" s="511">
        <v>2011</v>
      </c>
      <c r="U41" s="515" t="s">
        <v>8424</v>
      </c>
      <c r="V41" s="514">
        <v>17</v>
      </c>
      <c r="W41" s="514">
        <v>3</v>
      </c>
      <c r="X41" s="514">
        <v>1</v>
      </c>
      <c r="Y41" s="513">
        <v>34396</v>
      </c>
      <c r="Z41" s="512" t="s">
        <v>9090</v>
      </c>
      <c r="AA41" s="512" t="s">
        <v>9091</v>
      </c>
      <c r="AB41" s="513">
        <v>34961</v>
      </c>
      <c r="AC41" s="513">
        <v>36900</v>
      </c>
      <c r="AD41" s="512" t="s">
        <v>9092</v>
      </c>
      <c r="AE41" s="513">
        <v>36215</v>
      </c>
      <c r="AF41" s="512" t="s">
        <v>138</v>
      </c>
      <c r="AG41" s="512" t="s">
        <v>9091</v>
      </c>
      <c r="AH41" s="516">
        <v>3121980</v>
      </c>
      <c r="AI41" s="513">
        <v>36819</v>
      </c>
      <c r="AJ41" s="513" t="s">
        <v>138</v>
      </c>
      <c r="AK41" s="511" t="s">
        <v>138</v>
      </c>
      <c r="AL41" s="513" t="s">
        <v>138</v>
      </c>
      <c r="AM41" s="511" t="s">
        <v>138</v>
      </c>
      <c r="AN41" s="511" t="s">
        <v>9093</v>
      </c>
      <c r="AO41" s="511" t="s">
        <v>2774</v>
      </c>
      <c r="AP41" s="511" t="s">
        <v>9094</v>
      </c>
      <c r="AQ41" s="511" t="s">
        <v>9095</v>
      </c>
      <c r="AR41" s="511" t="s">
        <v>9096</v>
      </c>
      <c r="AS41" s="511" t="s">
        <v>138</v>
      </c>
      <c r="AT41" s="511" t="s">
        <v>138</v>
      </c>
      <c r="AU41" s="511" t="s">
        <v>138</v>
      </c>
      <c r="AV41" s="511" t="s">
        <v>9097</v>
      </c>
      <c r="AW41" s="511" t="s">
        <v>2775</v>
      </c>
      <c r="AX41" s="511" t="s">
        <v>9098</v>
      </c>
      <c r="AY41" s="511" t="s">
        <v>2776</v>
      </c>
      <c r="AZ41" s="511" t="s">
        <v>9099</v>
      </c>
      <c r="BA41" s="511" t="s">
        <v>2777</v>
      </c>
      <c r="BB41" s="511">
        <v>6633</v>
      </c>
      <c r="BC41" s="512" t="s">
        <v>2771</v>
      </c>
      <c r="BD41" s="511" t="s">
        <v>2772</v>
      </c>
      <c r="BE41" s="511" t="s">
        <v>138</v>
      </c>
      <c r="BF41" s="511" t="s">
        <v>2770</v>
      </c>
      <c r="BG41" s="511" t="s">
        <v>9100</v>
      </c>
      <c r="BH41" s="511" t="s">
        <v>8648</v>
      </c>
      <c r="BI41" s="511">
        <v>3</v>
      </c>
      <c r="BJ41" s="511">
        <v>6</v>
      </c>
      <c r="BK41" s="511" t="s">
        <v>138</v>
      </c>
      <c r="BL41" s="511" t="s">
        <v>138</v>
      </c>
      <c r="BM41" s="511" t="s">
        <v>9101</v>
      </c>
      <c r="BN41" s="511" t="s">
        <v>138</v>
      </c>
      <c r="BO41" s="511" t="s">
        <v>9027</v>
      </c>
      <c r="BP41" s="513" t="s">
        <v>138</v>
      </c>
      <c r="BQ41" s="511" t="s">
        <v>138</v>
      </c>
      <c r="BR41" s="511" t="s">
        <v>8482</v>
      </c>
      <c r="BS41" s="511" t="s">
        <v>9102</v>
      </c>
      <c r="BT41" s="511" t="s">
        <v>2773</v>
      </c>
      <c r="BU41" s="511" t="s">
        <v>9103</v>
      </c>
      <c r="BV41" s="511" t="s">
        <v>138</v>
      </c>
      <c r="BW41" s="511">
        <v>1</v>
      </c>
      <c r="BX41" s="511" t="s">
        <v>9104</v>
      </c>
      <c r="BY41" s="511" t="s">
        <v>138</v>
      </c>
      <c r="BZ41" s="511">
        <v>3</v>
      </c>
      <c r="CA41" s="511" t="s">
        <v>9105</v>
      </c>
      <c r="CB41" s="511" t="s">
        <v>9106</v>
      </c>
      <c r="CC41" s="511" t="s">
        <v>9107</v>
      </c>
      <c r="CD41" s="511" t="s">
        <v>138</v>
      </c>
      <c r="CE41" s="518" t="s">
        <v>9108</v>
      </c>
      <c r="CF41" s="518" t="s">
        <v>9109</v>
      </c>
      <c r="CG41" s="518" t="s">
        <v>102</v>
      </c>
      <c r="CH41" s="518" t="s">
        <v>102</v>
      </c>
      <c r="CI41" s="518" t="s">
        <v>102</v>
      </c>
      <c r="CJ41" s="518" t="s">
        <v>102</v>
      </c>
      <c r="CK41" s="518" t="s">
        <v>102</v>
      </c>
      <c r="CL41" s="518" t="s">
        <v>102</v>
      </c>
      <c r="CM41" s="518" t="s">
        <v>102</v>
      </c>
      <c r="CN41" s="518" t="s">
        <v>102</v>
      </c>
      <c r="CO41" s="518" t="s">
        <v>102</v>
      </c>
      <c r="CP41" s="518" t="s">
        <v>102</v>
      </c>
      <c r="CQ41" s="518" t="s">
        <v>102</v>
      </c>
      <c r="CR41" s="518" t="s">
        <v>102</v>
      </c>
      <c r="CS41" s="518" t="s">
        <v>102</v>
      </c>
      <c r="CT41" s="518" t="s">
        <v>102</v>
      </c>
      <c r="CU41" s="518" t="s">
        <v>102</v>
      </c>
      <c r="CV41" s="518" t="s">
        <v>102</v>
      </c>
      <c r="CW41" s="518" t="s">
        <v>102</v>
      </c>
      <c r="CX41" s="518" t="s">
        <v>102</v>
      </c>
      <c r="CY41" s="518" t="s">
        <v>102</v>
      </c>
      <c r="CZ41" s="518" t="s">
        <v>102</v>
      </c>
      <c r="DA41" s="518" t="s">
        <v>102</v>
      </c>
      <c r="DB41" s="518" t="s">
        <v>102</v>
      </c>
      <c r="DC41" s="518" t="s">
        <v>102</v>
      </c>
      <c r="DD41" s="518" t="s">
        <v>102</v>
      </c>
      <c r="DE41" s="518" t="s">
        <v>102</v>
      </c>
      <c r="DF41" s="518" t="s">
        <v>102</v>
      </c>
      <c r="DG41" s="518" t="s">
        <v>102</v>
      </c>
      <c r="DH41" s="518" t="s">
        <v>102</v>
      </c>
      <c r="DI41" s="518" t="s">
        <v>102</v>
      </c>
      <c r="DJ41" s="518" t="s">
        <v>102</v>
      </c>
      <c r="DK41" s="518" t="s">
        <v>102</v>
      </c>
      <c r="DL41" s="518" t="s">
        <v>102</v>
      </c>
      <c r="DM41" s="518" t="s">
        <v>102</v>
      </c>
      <c r="DN41" s="518" t="s">
        <v>102</v>
      </c>
      <c r="DO41" s="518" t="s">
        <v>102</v>
      </c>
      <c r="DP41" s="518" t="s">
        <v>102</v>
      </c>
      <c r="DQ41" s="518" t="s">
        <v>102</v>
      </c>
      <c r="DR41" s="518" t="s">
        <v>102</v>
      </c>
      <c r="DS41" s="518" t="s">
        <v>102</v>
      </c>
      <c r="DT41" s="518" t="s">
        <v>102</v>
      </c>
      <c r="DU41" s="518" t="s">
        <v>102</v>
      </c>
      <c r="DV41" s="518" t="s">
        <v>102</v>
      </c>
      <c r="DW41" s="518" t="s">
        <v>102</v>
      </c>
      <c r="DX41" s="518" t="s">
        <v>102</v>
      </c>
      <c r="DY41" s="518" t="s">
        <v>102</v>
      </c>
      <c r="DZ41" s="518" t="s">
        <v>102</v>
      </c>
      <c r="EA41" s="518" t="s">
        <v>102</v>
      </c>
      <c r="EB41" s="518" t="s">
        <v>102</v>
      </c>
      <c r="EC41" s="518" t="s">
        <v>102</v>
      </c>
      <c r="ED41" s="518" t="s">
        <v>102</v>
      </c>
      <c r="EE41" s="518" t="s">
        <v>102</v>
      </c>
      <c r="EF41" s="518" t="s">
        <v>102</v>
      </c>
      <c r="EG41" s="518" t="s">
        <v>102</v>
      </c>
      <c r="EH41" s="518" t="s">
        <v>102</v>
      </c>
      <c r="EI41" s="518" t="s">
        <v>102</v>
      </c>
      <c r="EJ41" s="518" t="s">
        <v>102</v>
      </c>
      <c r="EK41" s="518" t="s">
        <v>102</v>
      </c>
      <c r="EL41" s="518" t="s">
        <v>102</v>
      </c>
      <c r="EM41" s="518" t="s">
        <v>102</v>
      </c>
      <c r="EN41" s="518" t="s">
        <v>102</v>
      </c>
      <c r="EO41" s="518" t="s">
        <v>102</v>
      </c>
      <c r="EP41" s="518" t="s">
        <v>102</v>
      </c>
      <c r="EQ41" s="518" t="s">
        <v>102</v>
      </c>
      <c r="ER41" s="518" t="s">
        <v>102</v>
      </c>
      <c r="ES41" s="518" t="s">
        <v>102</v>
      </c>
      <c r="ET41" s="518" t="s">
        <v>102</v>
      </c>
      <c r="EU41" s="518" t="s">
        <v>102</v>
      </c>
      <c r="EV41" s="518" t="s">
        <v>102</v>
      </c>
      <c r="EW41" s="518" t="s">
        <v>102</v>
      </c>
      <c r="EX41" s="518" t="s">
        <v>102</v>
      </c>
      <c r="EY41" s="518" t="s">
        <v>102</v>
      </c>
      <c r="EZ41" s="518" t="s">
        <v>102</v>
      </c>
      <c r="FA41" s="518" t="s">
        <v>102</v>
      </c>
      <c r="FB41" s="518" t="s">
        <v>102</v>
      </c>
      <c r="FC41" s="518" t="s">
        <v>102</v>
      </c>
      <c r="FD41" s="518" t="s">
        <v>102</v>
      </c>
      <c r="FE41" s="518" t="s">
        <v>102</v>
      </c>
      <c r="FF41" s="518" t="s">
        <v>102</v>
      </c>
      <c r="FG41" s="518" t="s">
        <v>102</v>
      </c>
      <c r="FH41" s="518" t="s">
        <v>102</v>
      </c>
      <c r="FI41" s="518" t="s">
        <v>102</v>
      </c>
      <c r="FJ41" s="518" t="s">
        <v>102</v>
      </c>
      <c r="FK41" s="518" t="s">
        <v>102</v>
      </c>
      <c r="FL41" s="518" t="s">
        <v>102</v>
      </c>
      <c r="FM41" s="518" t="s">
        <v>102</v>
      </c>
      <c r="FN41" s="518" t="s">
        <v>102</v>
      </c>
      <c r="FO41" s="518" t="s">
        <v>102</v>
      </c>
      <c r="FP41" s="518" t="s">
        <v>102</v>
      </c>
      <c r="FQ41" s="518" t="s">
        <v>102</v>
      </c>
      <c r="FR41" s="518" t="s">
        <v>102</v>
      </c>
      <c r="FS41" s="518" t="s">
        <v>102</v>
      </c>
      <c r="FT41" s="518" t="s">
        <v>102</v>
      </c>
      <c r="FU41" s="518" t="s">
        <v>102</v>
      </c>
      <c r="FV41" s="518" t="s">
        <v>102</v>
      </c>
      <c r="FW41" s="518" t="s">
        <v>102</v>
      </c>
      <c r="FX41" s="518" t="s">
        <v>102</v>
      </c>
      <c r="FY41" s="518" t="s">
        <v>102</v>
      </c>
      <c r="FZ41" s="518" t="s">
        <v>102</v>
      </c>
      <c r="GA41" s="518" t="s">
        <v>102</v>
      </c>
      <c r="GB41" s="518" t="s">
        <v>102</v>
      </c>
      <c r="GC41" s="518" t="s">
        <v>102</v>
      </c>
      <c r="GD41" s="518" t="s">
        <v>102</v>
      </c>
      <c r="GE41" s="518" t="s">
        <v>102</v>
      </c>
      <c r="GF41" s="518" t="s">
        <v>102</v>
      </c>
      <c r="GG41" s="518" t="s">
        <v>102</v>
      </c>
      <c r="GH41" s="518" t="s">
        <v>102</v>
      </c>
      <c r="GI41" s="518" t="s">
        <v>102</v>
      </c>
      <c r="GJ41" s="518" t="s">
        <v>102</v>
      </c>
      <c r="GK41" s="518" t="s">
        <v>102</v>
      </c>
      <c r="GL41" s="518" t="s">
        <v>102</v>
      </c>
      <c r="GM41" s="518" t="s">
        <v>102</v>
      </c>
      <c r="GN41" s="518" t="s">
        <v>102</v>
      </c>
      <c r="GO41" s="518" t="s">
        <v>102</v>
      </c>
      <c r="GP41" s="518" t="s">
        <v>102</v>
      </c>
      <c r="GQ41" s="518" t="s">
        <v>102</v>
      </c>
      <c r="GR41" s="518" t="s">
        <v>102</v>
      </c>
      <c r="GS41" s="518" t="s">
        <v>102</v>
      </c>
      <c r="GT41" s="518" t="s">
        <v>102</v>
      </c>
      <c r="GU41" s="518" t="s">
        <v>102</v>
      </c>
      <c r="GV41" s="518" t="s">
        <v>102</v>
      </c>
      <c r="GW41" s="518" t="s">
        <v>102</v>
      </c>
      <c r="GX41" s="518" t="s">
        <v>102</v>
      </c>
      <c r="GY41" s="518" t="s">
        <v>102</v>
      </c>
      <c r="GZ41" s="518" t="s">
        <v>102</v>
      </c>
      <c r="HA41" s="518" t="s">
        <v>102</v>
      </c>
      <c r="HB41" s="518" t="s">
        <v>102</v>
      </c>
      <c r="HC41" s="511" t="str">
        <f t="shared" si="0"/>
        <v>2008-800120</v>
      </c>
    </row>
    <row r="42" spans="1:211" ht="48" hidden="1" customHeight="1" x14ac:dyDescent="0.15">
      <c r="A42" s="511" t="s">
        <v>4157</v>
      </c>
      <c r="B42" s="522" t="s">
        <v>9110</v>
      </c>
      <c r="C42" s="513">
        <v>39931</v>
      </c>
      <c r="D42" s="512" t="s">
        <v>8419</v>
      </c>
      <c r="E42" s="522" t="s">
        <v>8465</v>
      </c>
      <c r="F42" s="522" t="s">
        <v>8466</v>
      </c>
      <c r="G42" s="513">
        <v>40000</v>
      </c>
      <c r="H42" s="522" t="s">
        <v>9111</v>
      </c>
      <c r="J42" s="513"/>
      <c r="K42" s="522"/>
      <c r="N42" s="513"/>
      <c r="O42" s="513"/>
      <c r="Q42" s="513"/>
      <c r="R42" s="513"/>
      <c r="S42" s="511" t="s">
        <v>9112</v>
      </c>
      <c r="T42" s="511">
        <v>2011</v>
      </c>
      <c r="U42" s="515" t="s">
        <v>8424</v>
      </c>
      <c r="V42" s="514">
        <v>17</v>
      </c>
      <c r="W42" s="514">
        <v>3</v>
      </c>
      <c r="X42" s="514">
        <v>2</v>
      </c>
      <c r="Y42" s="513">
        <v>34396</v>
      </c>
      <c r="Z42" s="512" t="s">
        <v>9090</v>
      </c>
      <c r="AA42" s="512" t="s">
        <v>9091</v>
      </c>
      <c r="AB42" s="513">
        <v>34961</v>
      </c>
      <c r="AC42" s="513">
        <v>36900</v>
      </c>
      <c r="AD42" s="512" t="s">
        <v>9092</v>
      </c>
      <c r="AE42" s="513">
        <v>36215</v>
      </c>
      <c r="AF42" s="512" t="s">
        <v>138</v>
      </c>
      <c r="AG42" s="512" t="s">
        <v>9091</v>
      </c>
      <c r="AH42" s="516">
        <v>3121980</v>
      </c>
      <c r="AI42" s="513">
        <v>36819</v>
      </c>
      <c r="AJ42" s="513" t="s">
        <v>138</v>
      </c>
      <c r="AK42" s="511" t="s">
        <v>138</v>
      </c>
      <c r="AL42" s="513" t="s">
        <v>138</v>
      </c>
      <c r="AM42" s="511" t="s">
        <v>138</v>
      </c>
      <c r="AN42" s="511" t="s">
        <v>9093</v>
      </c>
      <c r="AO42" s="511" t="s">
        <v>2774</v>
      </c>
      <c r="AP42" s="511" t="s">
        <v>9094</v>
      </c>
      <c r="AQ42" s="511" t="s">
        <v>9095</v>
      </c>
      <c r="AR42" s="511" t="s">
        <v>9096</v>
      </c>
      <c r="AS42" s="511" t="s">
        <v>138</v>
      </c>
      <c r="AT42" s="511" t="s">
        <v>138</v>
      </c>
      <c r="AU42" s="511" t="s">
        <v>138</v>
      </c>
      <c r="AV42" s="511" t="s">
        <v>9097</v>
      </c>
      <c r="AW42" s="511" t="s">
        <v>2775</v>
      </c>
      <c r="AX42" s="511" t="s">
        <v>9098</v>
      </c>
      <c r="AY42" s="511" t="s">
        <v>2776</v>
      </c>
      <c r="AZ42" s="511" t="s">
        <v>9099</v>
      </c>
      <c r="BA42" s="511" t="s">
        <v>2777</v>
      </c>
      <c r="BB42" s="511">
        <v>6633</v>
      </c>
      <c r="BC42" s="512" t="s">
        <v>2771</v>
      </c>
      <c r="BD42" s="511" t="s">
        <v>2772</v>
      </c>
      <c r="BE42" s="511" t="s">
        <v>138</v>
      </c>
      <c r="BF42" s="511" t="s">
        <v>2770</v>
      </c>
      <c r="BG42" s="511" t="s">
        <v>9100</v>
      </c>
      <c r="BH42" s="511" t="s">
        <v>8648</v>
      </c>
      <c r="BI42" s="511">
        <v>3</v>
      </c>
      <c r="BJ42" s="511">
        <v>6</v>
      </c>
      <c r="BK42" s="511" t="s">
        <v>138</v>
      </c>
      <c r="BL42" s="511" t="s">
        <v>138</v>
      </c>
      <c r="BM42" s="511" t="s">
        <v>9101</v>
      </c>
      <c r="BN42" s="511" t="s">
        <v>138</v>
      </c>
      <c r="BO42" s="511" t="s">
        <v>9027</v>
      </c>
      <c r="BP42" s="513" t="s">
        <v>138</v>
      </c>
      <c r="BQ42" s="511" t="s">
        <v>138</v>
      </c>
      <c r="BR42" s="511" t="s">
        <v>8482</v>
      </c>
      <c r="BS42" s="511" t="s">
        <v>9102</v>
      </c>
      <c r="BT42" s="511" t="s">
        <v>2773</v>
      </c>
      <c r="BU42" s="511" t="s">
        <v>9103</v>
      </c>
      <c r="BV42" s="511" t="s">
        <v>138</v>
      </c>
      <c r="BW42" s="511">
        <v>1</v>
      </c>
      <c r="BX42" s="511" t="s">
        <v>9104</v>
      </c>
      <c r="BY42" s="511" t="s">
        <v>138</v>
      </c>
      <c r="BZ42" s="511">
        <v>3</v>
      </c>
      <c r="CA42" s="511" t="s">
        <v>9105</v>
      </c>
      <c r="CB42" s="511" t="s">
        <v>9106</v>
      </c>
      <c r="CC42" s="511" t="s">
        <v>9107</v>
      </c>
      <c r="CD42" s="511" t="s">
        <v>138</v>
      </c>
      <c r="CE42" s="518" t="s">
        <v>102</v>
      </c>
      <c r="CF42" s="518" t="s">
        <v>102</v>
      </c>
      <c r="CG42" s="518" t="s">
        <v>102</v>
      </c>
      <c r="CH42" s="518" t="s">
        <v>102</v>
      </c>
      <c r="CI42" s="518" t="s">
        <v>102</v>
      </c>
      <c r="CJ42" s="518" t="s">
        <v>102</v>
      </c>
      <c r="CK42" s="518" t="s">
        <v>102</v>
      </c>
      <c r="CL42" s="518" t="s">
        <v>102</v>
      </c>
      <c r="CM42" s="518" t="s">
        <v>102</v>
      </c>
      <c r="CN42" s="518" t="s">
        <v>102</v>
      </c>
      <c r="CO42" s="518" t="s">
        <v>102</v>
      </c>
      <c r="CP42" s="518" t="s">
        <v>102</v>
      </c>
      <c r="CQ42" s="518" t="s">
        <v>102</v>
      </c>
      <c r="CR42" s="518" t="s">
        <v>102</v>
      </c>
      <c r="CS42" s="518" t="s">
        <v>102</v>
      </c>
      <c r="CT42" s="518" t="s">
        <v>102</v>
      </c>
      <c r="CU42" s="518" t="s">
        <v>102</v>
      </c>
      <c r="CV42" s="518" t="s">
        <v>102</v>
      </c>
      <c r="CW42" s="518" t="s">
        <v>102</v>
      </c>
      <c r="CX42" s="518" t="s">
        <v>102</v>
      </c>
      <c r="CY42" s="518" t="s">
        <v>102</v>
      </c>
      <c r="CZ42" s="518" t="s">
        <v>102</v>
      </c>
      <c r="DA42" s="518" t="s">
        <v>102</v>
      </c>
      <c r="DB42" s="518" t="s">
        <v>102</v>
      </c>
      <c r="DC42" s="518" t="s">
        <v>102</v>
      </c>
      <c r="DD42" s="518" t="s">
        <v>102</v>
      </c>
      <c r="DE42" s="518" t="s">
        <v>102</v>
      </c>
      <c r="DF42" s="518" t="s">
        <v>102</v>
      </c>
      <c r="DG42" s="518" t="s">
        <v>102</v>
      </c>
      <c r="DH42" s="518" t="s">
        <v>102</v>
      </c>
      <c r="DI42" s="518" t="s">
        <v>102</v>
      </c>
      <c r="DJ42" s="518" t="s">
        <v>102</v>
      </c>
      <c r="DK42" s="518" t="s">
        <v>102</v>
      </c>
      <c r="DL42" s="518" t="s">
        <v>102</v>
      </c>
      <c r="DM42" s="518" t="s">
        <v>102</v>
      </c>
      <c r="DN42" s="518" t="s">
        <v>102</v>
      </c>
      <c r="DO42" s="518" t="s">
        <v>102</v>
      </c>
      <c r="DP42" s="518" t="s">
        <v>102</v>
      </c>
      <c r="DQ42" s="518" t="s">
        <v>102</v>
      </c>
      <c r="DR42" s="518" t="s">
        <v>102</v>
      </c>
      <c r="DS42" s="518" t="s">
        <v>102</v>
      </c>
      <c r="DT42" s="518" t="s">
        <v>102</v>
      </c>
      <c r="DU42" s="518" t="s">
        <v>102</v>
      </c>
      <c r="DV42" s="518" t="s">
        <v>102</v>
      </c>
      <c r="DW42" s="518" t="s">
        <v>102</v>
      </c>
      <c r="DX42" s="518" t="s">
        <v>102</v>
      </c>
      <c r="DY42" s="518" t="s">
        <v>102</v>
      </c>
      <c r="DZ42" s="518" t="s">
        <v>102</v>
      </c>
      <c r="EA42" s="518" t="s">
        <v>102</v>
      </c>
      <c r="EB42" s="518" t="s">
        <v>102</v>
      </c>
      <c r="EC42" s="518" t="s">
        <v>102</v>
      </c>
      <c r="ED42" s="518" t="s">
        <v>102</v>
      </c>
      <c r="EE42" s="518" t="s">
        <v>102</v>
      </c>
      <c r="EF42" s="518" t="s">
        <v>102</v>
      </c>
      <c r="EG42" s="518" t="s">
        <v>102</v>
      </c>
      <c r="EH42" s="518" t="s">
        <v>102</v>
      </c>
      <c r="EI42" s="518" t="s">
        <v>102</v>
      </c>
      <c r="EJ42" s="518" t="s">
        <v>102</v>
      </c>
      <c r="EK42" s="518" t="s">
        <v>102</v>
      </c>
      <c r="EL42" s="518" t="s">
        <v>102</v>
      </c>
      <c r="EM42" s="518" t="s">
        <v>102</v>
      </c>
      <c r="EN42" s="518" t="s">
        <v>102</v>
      </c>
      <c r="EO42" s="518" t="s">
        <v>102</v>
      </c>
      <c r="EP42" s="518" t="s">
        <v>102</v>
      </c>
      <c r="EQ42" s="518" t="s">
        <v>102</v>
      </c>
      <c r="ER42" s="518" t="s">
        <v>102</v>
      </c>
      <c r="ES42" s="518" t="s">
        <v>102</v>
      </c>
      <c r="ET42" s="518" t="s">
        <v>102</v>
      </c>
      <c r="EU42" s="518" t="s">
        <v>102</v>
      </c>
      <c r="EV42" s="518" t="s">
        <v>102</v>
      </c>
      <c r="EW42" s="518" t="s">
        <v>102</v>
      </c>
      <c r="EX42" s="518" t="s">
        <v>102</v>
      </c>
      <c r="EY42" s="518" t="s">
        <v>102</v>
      </c>
      <c r="EZ42" s="518" t="s">
        <v>102</v>
      </c>
      <c r="FA42" s="518" t="s">
        <v>102</v>
      </c>
      <c r="FB42" s="518" t="s">
        <v>102</v>
      </c>
      <c r="FC42" s="518" t="s">
        <v>102</v>
      </c>
      <c r="FD42" s="518" t="s">
        <v>102</v>
      </c>
      <c r="FE42" s="518" t="s">
        <v>102</v>
      </c>
      <c r="FF42" s="518" t="s">
        <v>102</v>
      </c>
      <c r="FG42" s="518" t="s">
        <v>102</v>
      </c>
      <c r="FH42" s="518" t="s">
        <v>102</v>
      </c>
      <c r="FI42" s="518" t="s">
        <v>102</v>
      </c>
      <c r="FJ42" s="518" t="s">
        <v>102</v>
      </c>
      <c r="FK42" s="518" t="s">
        <v>102</v>
      </c>
      <c r="FL42" s="518" t="s">
        <v>102</v>
      </c>
      <c r="FM42" s="518" t="s">
        <v>102</v>
      </c>
      <c r="FN42" s="518" t="s">
        <v>102</v>
      </c>
      <c r="FO42" s="518" t="s">
        <v>102</v>
      </c>
      <c r="FP42" s="518" t="s">
        <v>102</v>
      </c>
      <c r="FQ42" s="518" t="s">
        <v>102</v>
      </c>
      <c r="FR42" s="518" t="s">
        <v>102</v>
      </c>
      <c r="FS42" s="518" t="s">
        <v>102</v>
      </c>
      <c r="FT42" s="518" t="s">
        <v>102</v>
      </c>
      <c r="FU42" s="518" t="s">
        <v>102</v>
      </c>
      <c r="FV42" s="518" t="s">
        <v>102</v>
      </c>
      <c r="FW42" s="518" t="s">
        <v>102</v>
      </c>
      <c r="FX42" s="518" t="s">
        <v>102</v>
      </c>
      <c r="FY42" s="518" t="s">
        <v>102</v>
      </c>
      <c r="FZ42" s="518" t="s">
        <v>102</v>
      </c>
      <c r="GA42" s="518" t="s">
        <v>102</v>
      </c>
      <c r="GB42" s="518" t="s">
        <v>102</v>
      </c>
      <c r="GC42" s="518" t="s">
        <v>102</v>
      </c>
      <c r="GD42" s="518" t="s">
        <v>102</v>
      </c>
      <c r="GE42" s="518" t="s">
        <v>102</v>
      </c>
      <c r="GF42" s="518" t="s">
        <v>102</v>
      </c>
      <c r="GG42" s="518" t="s">
        <v>102</v>
      </c>
      <c r="GH42" s="518" t="s">
        <v>102</v>
      </c>
      <c r="GI42" s="518" t="s">
        <v>102</v>
      </c>
      <c r="GJ42" s="518" t="s">
        <v>102</v>
      </c>
      <c r="GK42" s="518" t="s">
        <v>102</v>
      </c>
      <c r="GL42" s="518" t="s">
        <v>102</v>
      </c>
      <c r="GM42" s="518" t="s">
        <v>102</v>
      </c>
      <c r="GN42" s="518" t="s">
        <v>102</v>
      </c>
      <c r="GO42" s="518" t="s">
        <v>102</v>
      </c>
      <c r="GP42" s="518" t="s">
        <v>102</v>
      </c>
      <c r="GQ42" s="518" t="s">
        <v>102</v>
      </c>
      <c r="GR42" s="518" t="s">
        <v>102</v>
      </c>
      <c r="GS42" s="518" t="s">
        <v>102</v>
      </c>
      <c r="GT42" s="518" t="s">
        <v>102</v>
      </c>
      <c r="GU42" s="518" t="s">
        <v>102</v>
      </c>
      <c r="GV42" s="518" t="s">
        <v>102</v>
      </c>
      <c r="GW42" s="518" t="s">
        <v>102</v>
      </c>
      <c r="GX42" s="518" t="s">
        <v>102</v>
      </c>
      <c r="GY42" s="518" t="s">
        <v>102</v>
      </c>
      <c r="GZ42" s="518" t="s">
        <v>102</v>
      </c>
      <c r="HA42" s="518" t="s">
        <v>102</v>
      </c>
      <c r="HB42" s="518" t="s">
        <v>102</v>
      </c>
      <c r="HC42" s="511" t="str">
        <f t="shared" si="0"/>
        <v>2009-390060</v>
      </c>
    </row>
    <row r="43" spans="1:211" ht="48" hidden="1" customHeight="1" x14ac:dyDescent="0.15">
      <c r="A43" s="511" t="s">
        <v>4157</v>
      </c>
      <c r="B43" s="522" t="s">
        <v>9113</v>
      </c>
      <c r="C43" s="513">
        <v>40221</v>
      </c>
      <c r="D43" s="512" t="s">
        <v>8419</v>
      </c>
      <c r="E43" s="522" t="s">
        <v>8465</v>
      </c>
      <c r="F43" s="522" t="s">
        <v>8466</v>
      </c>
      <c r="G43" s="513">
        <v>40465</v>
      </c>
      <c r="H43" s="522" t="s">
        <v>9111</v>
      </c>
      <c r="J43" s="513"/>
      <c r="K43" s="522"/>
      <c r="N43" s="513"/>
      <c r="O43" s="513"/>
      <c r="Q43" s="513"/>
      <c r="R43" s="513"/>
      <c r="S43" s="511" t="s">
        <v>9114</v>
      </c>
      <c r="T43" s="511">
        <v>2011</v>
      </c>
      <c r="U43" s="515" t="s">
        <v>8424</v>
      </c>
      <c r="V43" s="514">
        <v>17</v>
      </c>
      <c r="W43" s="514">
        <v>3</v>
      </c>
      <c r="X43" s="514">
        <v>3</v>
      </c>
      <c r="Y43" s="513">
        <v>34396</v>
      </c>
      <c r="Z43" s="512" t="s">
        <v>9090</v>
      </c>
      <c r="AA43" s="512" t="s">
        <v>9091</v>
      </c>
      <c r="AB43" s="513">
        <v>34961</v>
      </c>
      <c r="AC43" s="513">
        <v>36900</v>
      </c>
      <c r="AD43" s="512" t="s">
        <v>9092</v>
      </c>
      <c r="AE43" s="513">
        <v>36215</v>
      </c>
      <c r="AF43" s="512" t="s">
        <v>138</v>
      </c>
      <c r="AG43" s="512" t="s">
        <v>9091</v>
      </c>
      <c r="AH43" s="516">
        <v>3121980</v>
      </c>
      <c r="AI43" s="513">
        <v>36819</v>
      </c>
      <c r="AJ43" s="513" t="s">
        <v>138</v>
      </c>
      <c r="AK43" s="511" t="s">
        <v>138</v>
      </c>
      <c r="AL43" s="513" t="s">
        <v>138</v>
      </c>
      <c r="AM43" s="511" t="s">
        <v>138</v>
      </c>
      <c r="AN43" s="511" t="s">
        <v>9093</v>
      </c>
      <c r="AO43" s="511" t="s">
        <v>2774</v>
      </c>
      <c r="AP43" s="511" t="s">
        <v>9094</v>
      </c>
      <c r="AQ43" s="511" t="s">
        <v>9095</v>
      </c>
      <c r="AR43" s="511" t="s">
        <v>9096</v>
      </c>
      <c r="AS43" s="511" t="s">
        <v>138</v>
      </c>
      <c r="AT43" s="511" t="s">
        <v>138</v>
      </c>
      <c r="AU43" s="511" t="s">
        <v>138</v>
      </c>
      <c r="AV43" s="511" t="s">
        <v>9097</v>
      </c>
      <c r="AW43" s="511" t="s">
        <v>2775</v>
      </c>
      <c r="AX43" s="511" t="s">
        <v>9098</v>
      </c>
      <c r="AY43" s="511" t="s">
        <v>2776</v>
      </c>
      <c r="AZ43" s="511" t="s">
        <v>9099</v>
      </c>
      <c r="BA43" s="511" t="s">
        <v>2777</v>
      </c>
      <c r="BB43" s="511">
        <v>6633</v>
      </c>
      <c r="BC43" s="512" t="s">
        <v>2771</v>
      </c>
      <c r="BD43" s="511" t="s">
        <v>2772</v>
      </c>
      <c r="BE43" s="511" t="s">
        <v>138</v>
      </c>
      <c r="BF43" s="511" t="s">
        <v>2770</v>
      </c>
      <c r="BG43" s="511" t="s">
        <v>9100</v>
      </c>
      <c r="BH43" s="511" t="s">
        <v>8648</v>
      </c>
      <c r="BI43" s="511">
        <v>3</v>
      </c>
      <c r="BJ43" s="511">
        <v>6</v>
      </c>
      <c r="BK43" s="511" t="s">
        <v>138</v>
      </c>
      <c r="BL43" s="511" t="s">
        <v>138</v>
      </c>
      <c r="BM43" s="511" t="s">
        <v>9101</v>
      </c>
      <c r="BN43" s="511" t="s">
        <v>138</v>
      </c>
      <c r="BO43" s="511" t="s">
        <v>9027</v>
      </c>
      <c r="BP43" s="513" t="s">
        <v>138</v>
      </c>
      <c r="BQ43" s="511" t="s">
        <v>138</v>
      </c>
      <c r="BR43" s="511" t="s">
        <v>8482</v>
      </c>
      <c r="BS43" s="511" t="s">
        <v>9102</v>
      </c>
      <c r="BT43" s="511" t="s">
        <v>2773</v>
      </c>
      <c r="BU43" s="511" t="s">
        <v>9103</v>
      </c>
      <c r="BV43" s="511" t="s">
        <v>138</v>
      </c>
      <c r="BW43" s="511">
        <v>1</v>
      </c>
      <c r="BX43" s="511" t="s">
        <v>9104</v>
      </c>
      <c r="BY43" s="511" t="s">
        <v>138</v>
      </c>
      <c r="BZ43" s="511">
        <v>3</v>
      </c>
      <c r="CA43" s="511" t="s">
        <v>9105</v>
      </c>
      <c r="CB43" s="511" t="s">
        <v>9106</v>
      </c>
      <c r="CC43" s="511" t="s">
        <v>9107</v>
      </c>
      <c r="CD43" s="511" t="s">
        <v>138</v>
      </c>
      <c r="CE43" s="518" t="s">
        <v>102</v>
      </c>
      <c r="CF43" s="518" t="s">
        <v>102</v>
      </c>
      <c r="CG43" s="518" t="s">
        <v>102</v>
      </c>
      <c r="CH43" s="518" t="s">
        <v>102</v>
      </c>
      <c r="CI43" s="518" t="s">
        <v>102</v>
      </c>
      <c r="CJ43" s="518" t="s">
        <v>102</v>
      </c>
      <c r="CK43" s="518" t="s">
        <v>102</v>
      </c>
      <c r="CL43" s="518" t="s">
        <v>102</v>
      </c>
      <c r="CM43" s="518" t="s">
        <v>102</v>
      </c>
      <c r="CN43" s="518" t="s">
        <v>102</v>
      </c>
      <c r="CO43" s="518" t="s">
        <v>102</v>
      </c>
      <c r="CP43" s="518" t="s">
        <v>102</v>
      </c>
      <c r="CQ43" s="518" t="s">
        <v>102</v>
      </c>
      <c r="CR43" s="518" t="s">
        <v>102</v>
      </c>
      <c r="CS43" s="518" t="s">
        <v>102</v>
      </c>
      <c r="CT43" s="518" t="s">
        <v>102</v>
      </c>
      <c r="CU43" s="518" t="s">
        <v>102</v>
      </c>
      <c r="CV43" s="518" t="s">
        <v>102</v>
      </c>
      <c r="CW43" s="518" t="s">
        <v>102</v>
      </c>
      <c r="CX43" s="518" t="s">
        <v>102</v>
      </c>
      <c r="CY43" s="518" t="s">
        <v>102</v>
      </c>
      <c r="CZ43" s="518" t="s">
        <v>102</v>
      </c>
      <c r="DA43" s="518" t="s">
        <v>102</v>
      </c>
      <c r="DB43" s="518" t="s">
        <v>102</v>
      </c>
      <c r="DC43" s="518" t="s">
        <v>102</v>
      </c>
      <c r="DD43" s="518" t="s">
        <v>102</v>
      </c>
      <c r="DE43" s="518" t="s">
        <v>102</v>
      </c>
      <c r="DF43" s="518" t="s">
        <v>102</v>
      </c>
      <c r="DG43" s="518" t="s">
        <v>102</v>
      </c>
      <c r="DH43" s="518" t="s">
        <v>102</v>
      </c>
      <c r="DI43" s="518" t="s">
        <v>102</v>
      </c>
      <c r="DJ43" s="518" t="s">
        <v>102</v>
      </c>
      <c r="DK43" s="518" t="s">
        <v>102</v>
      </c>
      <c r="DL43" s="518" t="s">
        <v>102</v>
      </c>
      <c r="DM43" s="518" t="s">
        <v>102</v>
      </c>
      <c r="DN43" s="518" t="s">
        <v>102</v>
      </c>
      <c r="DO43" s="518" t="s">
        <v>102</v>
      </c>
      <c r="DP43" s="518" t="s">
        <v>102</v>
      </c>
      <c r="DQ43" s="518" t="s">
        <v>102</v>
      </c>
      <c r="DR43" s="518" t="s">
        <v>102</v>
      </c>
      <c r="DS43" s="518" t="s">
        <v>102</v>
      </c>
      <c r="DT43" s="518" t="s">
        <v>102</v>
      </c>
      <c r="DU43" s="518" t="s">
        <v>102</v>
      </c>
      <c r="DV43" s="518" t="s">
        <v>102</v>
      </c>
      <c r="DW43" s="518" t="s">
        <v>102</v>
      </c>
      <c r="DX43" s="518" t="s">
        <v>102</v>
      </c>
      <c r="DY43" s="518" t="s">
        <v>102</v>
      </c>
      <c r="DZ43" s="518" t="s">
        <v>102</v>
      </c>
      <c r="EA43" s="518" t="s">
        <v>102</v>
      </c>
      <c r="EB43" s="518" t="s">
        <v>102</v>
      </c>
      <c r="EC43" s="518" t="s">
        <v>102</v>
      </c>
      <c r="ED43" s="518" t="s">
        <v>102</v>
      </c>
      <c r="EE43" s="518" t="s">
        <v>102</v>
      </c>
      <c r="EF43" s="518" t="s">
        <v>102</v>
      </c>
      <c r="EG43" s="518" t="s">
        <v>102</v>
      </c>
      <c r="EH43" s="518" t="s">
        <v>102</v>
      </c>
      <c r="EI43" s="518" t="s">
        <v>102</v>
      </c>
      <c r="EJ43" s="518" t="s">
        <v>102</v>
      </c>
      <c r="EK43" s="518" t="s">
        <v>102</v>
      </c>
      <c r="EL43" s="518" t="s">
        <v>102</v>
      </c>
      <c r="EM43" s="518" t="s">
        <v>102</v>
      </c>
      <c r="EN43" s="518" t="s">
        <v>102</v>
      </c>
      <c r="EO43" s="518" t="s">
        <v>102</v>
      </c>
      <c r="EP43" s="518" t="s">
        <v>102</v>
      </c>
      <c r="EQ43" s="518" t="s">
        <v>102</v>
      </c>
      <c r="ER43" s="518" t="s">
        <v>102</v>
      </c>
      <c r="ES43" s="518" t="s">
        <v>102</v>
      </c>
      <c r="ET43" s="518" t="s">
        <v>102</v>
      </c>
      <c r="EU43" s="518" t="s">
        <v>102</v>
      </c>
      <c r="EV43" s="518" t="s">
        <v>102</v>
      </c>
      <c r="EW43" s="518" t="s">
        <v>102</v>
      </c>
      <c r="EX43" s="518" t="s">
        <v>102</v>
      </c>
      <c r="EY43" s="518" t="s">
        <v>102</v>
      </c>
      <c r="EZ43" s="518" t="s">
        <v>102</v>
      </c>
      <c r="FA43" s="518" t="s">
        <v>102</v>
      </c>
      <c r="FB43" s="518" t="s">
        <v>102</v>
      </c>
      <c r="FC43" s="518" t="s">
        <v>102</v>
      </c>
      <c r="FD43" s="518" t="s">
        <v>102</v>
      </c>
      <c r="FE43" s="518" t="s">
        <v>102</v>
      </c>
      <c r="FF43" s="518" t="s">
        <v>102</v>
      </c>
      <c r="FG43" s="518" t="s">
        <v>102</v>
      </c>
      <c r="FH43" s="518" t="s">
        <v>102</v>
      </c>
      <c r="FI43" s="518" t="s">
        <v>102</v>
      </c>
      <c r="FJ43" s="518" t="s">
        <v>102</v>
      </c>
      <c r="FK43" s="518" t="s">
        <v>102</v>
      </c>
      <c r="FL43" s="518" t="s">
        <v>102</v>
      </c>
      <c r="FM43" s="518" t="s">
        <v>102</v>
      </c>
      <c r="FN43" s="518" t="s">
        <v>102</v>
      </c>
      <c r="FO43" s="518" t="s">
        <v>102</v>
      </c>
      <c r="FP43" s="518" t="s">
        <v>102</v>
      </c>
      <c r="FQ43" s="518" t="s">
        <v>102</v>
      </c>
      <c r="FR43" s="518" t="s">
        <v>102</v>
      </c>
      <c r="FS43" s="518" t="s">
        <v>102</v>
      </c>
      <c r="FT43" s="518" t="s">
        <v>102</v>
      </c>
      <c r="FU43" s="518" t="s">
        <v>102</v>
      </c>
      <c r="FV43" s="518" t="s">
        <v>102</v>
      </c>
      <c r="FW43" s="518" t="s">
        <v>102</v>
      </c>
      <c r="FX43" s="518" t="s">
        <v>102</v>
      </c>
      <c r="FY43" s="518" t="s">
        <v>102</v>
      </c>
      <c r="FZ43" s="518" t="s">
        <v>102</v>
      </c>
      <c r="GA43" s="518" t="s">
        <v>102</v>
      </c>
      <c r="GB43" s="518" t="s">
        <v>102</v>
      </c>
      <c r="GC43" s="518" t="s">
        <v>102</v>
      </c>
      <c r="GD43" s="518" t="s">
        <v>102</v>
      </c>
      <c r="GE43" s="518" t="s">
        <v>102</v>
      </c>
      <c r="GF43" s="518" t="s">
        <v>102</v>
      </c>
      <c r="GG43" s="518" t="s">
        <v>102</v>
      </c>
      <c r="GH43" s="518" t="s">
        <v>102</v>
      </c>
      <c r="GI43" s="518" t="s">
        <v>102</v>
      </c>
      <c r="GJ43" s="518" t="s">
        <v>102</v>
      </c>
      <c r="GK43" s="518" t="s">
        <v>102</v>
      </c>
      <c r="GL43" s="518" t="s">
        <v>102</v>
      </c>
      <c r="GM43" s="518" t="s">
        <v>102</v>
      </c>
      <c r="GN43" s="518" t="s">
        <v>102</v>
      </c>
      <c r="GO43" s="518" t="s">
        <v>102</v>
      </c>
      <c r="GP43" s="518" t="s">
        <v>102</v>
      </c>
      <c r="GQ43" s="518" t="s">
        <v>102</v>
      </c>
      <c r="GR43" s="518" t="s">
        <v>102</v>
      </c>
      <c r="GS43" s="518" t="s">
        <v>102</v>
      </c>
      <c r="GT43" s="518" t="s">
        <v>102</v>
      </c>
      <c r="GU43" s="518" t="s">
        <v>102</v>
      </c>
      <c r="GV43" s="518" t="s">
        <v>102</v>
      </c>
      <c r="GW43" s="518" t="s">
        <v>102</v>
      </c>
      <c r="GX43" s="518" t="s">
        <v>102</v>
      </c>
      <c r="GY43" s="518" t="s">
        <v>102</v>
      </c>
      <c r="GZ43" s="518" t="s">
        <v>102</v>
      </c>
      <c r="HA43" s="518" t="s">
        <v>102</v>
      </c>
      <c r="HB43" s="518" t="s">
        <v>102</v>
      </c>
      <c r="HC43" s="511" t="str">
        <f t="shared" si="0"/>
        <v>2010-390013</v>
      </c>
    </row>
    <row r="44" spans="1:211" ht="48" hidden="1" customHeight="1" x14ac:dyDescent="0.15">
      <c r="A44" s="511" t="s">
        <v>4160</v>
      </c>
      <c r="B44" s="512" t="s">
        <v>9115</v>
      </c>
      <c r="C44" s="513">
        <v>38461</v>
      </c>
      <c r="D44" s="512" t="s">
        <v>8419</v>
      </c>
      <c r="E44" s="512" t="s">
        <v>8498</v>
      </c>
      <c r="F44" s="512" t="s">
        <v>8421</v>
      </c>
      <c r="G44" s="513">
        <v>40463</v>
      </c>
      <c r="H44" s="512" t="s">
        <v>9116</v>
      </c>
      <c r="I44" s="512" t="s">
        <v>9117</v>
      </c>
      <c r="J44" s="511" t="s">
        <v>9118</v>
      </c>
      <c r="K44" s="512" t="s">
        <v>9119</v>
      </c>
      <c r="N44" s="511" t="s">
        <v>9120</v>
      </c>
      <c r="P44" s="512" t="s">
        <v>9121</v>
      </c>
      <c r="Q44" s="511" t="s">
        <v>9122</v>
      </c>
      <c r="R44" s="511" t="s">
        <v>9123</v>
      </c>
      <c r="S44" s="514" t="s">
        <v>9124</v>
      </c>
      <c r="T44" s="511">
        <v>2010</v>
      </c>
      <c r="U44" s="515" t="s">
        <v>8424</v>
      </c>
      <c r="V44" s="514">
        <v>18</v>
      </c>
      <c r="W44" s="514">
        <v>3</v>
      </c>
      <c r="X44" s="514">
        <v>1</v>
      </c>
      <c r="Y44" s="513">
        <v>34446</v>
      </c>
      <c r="Z44" s="512" t="s">
        <v>9125</v>
      </c>
      <c r="AA44" s="512" t="s">
        <v>9126</v>
      </c>
      <c r="AB44" s="513">
        <v>34849</v>
      </c>
      <c r="AC44" s="513">
        <v>36153</v>
      </c>
      <c r="AD44" s="512" t="s">
        <v>9127</v>
      </c>
      <c r="AE44" s="513">
        <v>35559</v>
      </c>
      <c r="AF44" s="512" t="s">
        <v>138</v>
      </c>
      <c r="AG44" s="512" t="s">
        <v>9126</v>
      </c>
      <c r="AH44" s="516">
        <v>2842215</v>
      </c>
      <c r="AI44" s="513">
        <v>36091</v>
      </c>
      <c r="AJ44" s="513" t="s">
        <v>138</v>
      </c>
      <c r="AK44" s="511" t="s">
        <v>138</v>
      </c>
      <c r="AL44" s="513" t="s">
        <v>138</v>
      </c>
      <c r="AM44" s="511" t="s">
        <v>138</v>
      </c>
      <c r="AN44" s="511" t="s">
        <v>9128</v>
      </c>
      <c r="AO44" s="511" t="s">
        <v>9129</v>
      </c>
      <c r="AP44" s="511" t="s">
        <v>9129</v>
      </c>
      <c r="AQ44" s="511" t="s">
        <v>9130</v>
      </c>
      <c r="AR44" s="511" t="s">
        <v>9131</v>
      </c>
      <c r="AS44" s="511" t="s">
        <v>138</v>
      </c>
      <c r="AT44" s="511" t="s">
        <v>138</v>
      </c>
      <c r="AU44" s="511" t="s">
        <v>138</v>
      </c>
      <c r="AV44" s="511" t="s">
        <v>9132</v>
      </c>
      <c r="AW44" s="511" t="s">
        <v>9133</v>
      </c>
      <c r="AX44" s="511" t="s">
        <v>9134</v>
      </c>
      <c r="AY44" s="511" t="s">
        <v>9135</v>
      </c>
      <c r="AZ44" s="511" t="s">
        <v>9136</v>
      </c>
      <c r="BA44" s="511" t="s">
        <v>9137</v>
      </c>
      <c r="BB44" s="511">
        <v>5094</v>
      </c>
      <c r="BC44" s="512" t="s">
        <v>9138</v>
      </c>
      <c r="BD44" s="511" t="s">
        <v>9139</v>
      </c>
      <c r="BE44" s="511" t="s">
        <v>138</v>
      </c>
      <c r="BF44" s="511" t="s">
        <v>9140</v>
      </c>
      <c r="BG44" s="511" t="s">
        <v>9141</v>
      </c>
      <c r="BH44" s="511" t="s">
        <v>9142</v>
      </c>
      <c r="BI44" s="511">
        <v>8</v>
      </c>
      <c r="BJ44" s="511">
        <v>6</v>
      </c>
      <c r="BK44" s="511" t="s">
        <v>9143</v>
      </c>
      <c r="BL44" s="511" t="s">
        <v>138</v>
      </c>
      <c r="BM44" s="511" t="s">
        <v>9144</v>
      </c>
      <c r="BN44" s="511" t="s">
        <v>138</v>
      </c>
      <c r="BO44" s="511" t="s">
        <v>9027</v>
      </c>
      <c r="BP44" s="513">
        <v>34234</v>
      </c>
      <c r="BQ44" s="511" t="s">
        <v>138</v>
      </c>
      <c r="BR44" s="511" t="s">
        <v>8482</v>
      </c>
      <c r="BS44" s="511" t="s">
        <v>9145</v>
      </c>
      <c r="BT44" s="511" t="s">
        <v>9146</v>
      </c>
      <c r="BU44" s="511" t="s">
        <v>9147</v>
      </c>
      <c r="BV44" s="511" t="s">
        <v>138</v>
      </c>
      <c r="BW44" s="511">
        <v>1</v>
      </c>
      <c r="BX44" s="511" t="s">
        <v>4161</v>
      </c>
      <c r="BY44" s="511" t="s">
        <v>138</v>
      </c>
      <c r="BZ44" s="511">
        <v>4</v>
      </c>
      <c r="CA44" s="511" t="s">
        <v>9148</v>
      </c>
      <c r="CB44" s="511" t="s">
        <v>9149</v>
      </c>
      <c r="CC44" s="511" t="s">
        <v>9150</v>
      </c>
      <c r="CD44" s="511" t="s">
        <v>138</v>
      </c>
      <c r="CE44" s="518" t="s">
        <v>9151</v>
      </c>
      <c r="CF44" s="518" t="s">
        <v>9151</v>
      </c>
      <c r="CG44" s="518" t="s">
        <v>9152</v>
      </c>
      <c r="CH44" s="518" t="s">
        <v>9152</v>
      </c>
      <c r="CI44" s="518" t="s">
        <v>102</v>
      </c>
      <c r="CJ44" s="518" t="s">
        <v>102</v>
      </c>
      <c r="CK44" s="518" t="s">
        <v>102</v>
      </c>
      <c r="CL44" s="518" t="s">
        <v>102</v>
      </c>
      <c r="CM44" s="518" t="s">
        <v>102</v>
      </c>
      <c r="CN44" s="518" t="s">
        <v>102</v>
      </c>
      <c r="CO44" s="518" t="s">
        <v>102</v>
      </c>
      <c r="CP44" s="518" t="s">
        <v>102</v>
      </c>
      <c r="CQ44" s="518" t="s">
        <v>102</v>
      </c>
      <c r="CR44" s="518" t="s">
        <v>102</v>
      </c>
      <c r="CS44" s="518" t="s">
        <v>102</v>
      </c>
      <c r="CT44" s="518" t="s">
        <v>102</v>
      </c>
      <c r="CU44" s="518" t="s">
        <v>102</v>
      </c>
      <c r="CV44" s="518" t="s">
        <v>102</v>
      </c>
      <c r="CW44" s="518" t="s">
        <v>102</v>
      </c>
      <c r="CX44" s="518" t="s">
        <v>102</v>
      </c>
      <c r="CY44" s="518" t="s">
        <v>102</v>
      </c>
      <c r="CZ44" s="518" t="s">
        <v>102</v>
      </c>
      <c r="DA44" s="518" t="s">
        <v>102</v>
      </c>
      <c r="DB44" s="518" t="s">
        <v>102</v>
      </c>
      <c r="DC44" s="518" t="s">
        <v>102</v>
      </c>
      <c r="DD44" s="518" t="s">
        <v>102</v>
      </c>
      <c r="DE44" s="518" t="s">
        <v>102</v>
      </c>
      <c r="DF44" s="518" t="s">
        <v>102</v>
      </c>
      <c r="DG44" s="518" t="s">
        <v>102</v>
      </c>
      <c r="DH44" s="518" t="s">
        <v>102</v>
      </c>
      <c r="DI44" s="518" t="s">
        <v>102</v>
      </c>
      <c r="DJ44" s="518" t="s">
        <v>102</v>
      </c>
      <c r="DK44" s="518" t="s">
        <v>102</v>
      </c>
      <c r="DL44" s="518" t="s">
        <v>102</v>
      </c>
      <c r="DM44" s="518" t="s">
        <v>102</v>
      </c>
      <c r="DN44" s="518" t="s">
        <v>102</v>
      </c>
      <c r="DO44" s="518" t="s">
        <v>102</v>
      </c>
      <c r="DP44" s="518" t="s">
        <v>102</v>
      </c>
      <c r="DQ44" s="518" t="s">
        <v>102</v>
      </c>
      <c r="DR44" s="518" t="s">
        <v>102</v>
      </c>
      <c r="DS44" s="518" t="s">
        <v>102</v>
      </c>
      <c r="DT44" s="518" t="s">
        <v>102</v>
      </c>
      <c r="DU44" s="518" t="s">
        <v>102</v>
      </c>
      <c r="DV44" s="518" t="s">
        <v>102</v>
      </c>
      <c r="DW44" s="518" t="s">
        <v>102</v>
      </c>
      <c r="DX44" s="518" t="s">
        <v>102</v>
      </c>
      <c r="DY44" s="518" t="s">
        <v>102</v>
      </c>
      <c r="DZ44" s="518" t="s">
        <v>102</v>
      </c>
      <c r="EA44" s="518" t="s">
        <v>102</v>
      </c>
      <c r="EB44" s="518" t="s">
        <v>102</v>
      </c>
      <c r="EC44" s="518" t="s">
        <v>102</v>
      </c>
      <c r="ED44" s="518" t="s">
        <v>102</v>
      </c>
      <c r="EE44" s="518" t="s">
        <v>102</v>
      </c>
      <c r="EF44" s="518" t="s">
        <v>102</v>
      </c>
      <c r="EG44" s="518" t="s">
        <v>102</v>
      </c>
      <c r="EH44" s="518" t="s">
        <v>102</v>
      </c>
      <c r="EI44" s="518" t="s">
        <v>102</v>
      </c>
      <c r="EJ44" s="518" t="s">
        <v>102</v>
      </c>
      <c r="EK44" s="518" t="s">
        <v>102</v>
      </c>
      <c r="EL44" s="518" t="s">
        <v>102</v>
      </c>
      <c r="EM44" s="518" t="s">
        <v>102</v>
      </c>
      <c r="EN44" s="518" t="s">
        <v>102</v>
      </c>
      <c r="EO44" s="518" t="s">
        <v>102</v>
      </c>
      <c r="EP44" s="518" t="s">
        <v>102</v>
      </c>
      <c r="EQ44" s="518" t="s">
        <v>102</v>
      </c>
      <c r="ER44" s="518" t="s">
        <v>102</v>
      </c>
      <c r="ES44" s="518" t="s">
        <v>102</v>
      </c>
      <c r="ET44" s="518" t="s">
        <v>102</v>
      </c>
      <c r="EU44" s="518" t="s">
        <v>102</v>
      </c>
      <c r="EV44" s="518" t="s">
        <v>102</v>
      </c>
      <c r="EW44" s="518" t="s">
        <v>102</v>
      </c>
      <c r="EX44" s="518" t="s">
        <v>102</v>
      </c>
      <c r="EY44" s="518" t="s">
        <v>102</v>
      </c>
      <c r="EZ44" s="518" t="s">
        <v>102</v>
      </c>
      <c r="FA44" s="518" t="s">
        <v>102</v>
      </c>
      <c r="FB44" s="518" t="s">
        <v>102</v>
      </c>
      <c r="FC44" s="518" t="s">
        <v>102</v>
      </c>
      <c r="FD44" s="518" t="s">
        <v>102</v>
      </c>
      <c r="FE44" s="518" t="s">
        <v>102</v>
      </c>
      <c r="FF44" s="518" t="s">
        <v>102</v>
      </c>
      <c r="FG44" s="518" t="s">
        <v>102</v>
      </c>
      <c r="FH44" s="518" t="s">
        <v>102</v>
      </c>
      <c r="FI44" s="518" t="s">
        <v>102</v>
      </c>
      <c r="FJ44" s="518" t="s">
        <v>102</v>
      </c>
      <c r="FK44" s="518" t="s">
        <v>102</v>
      </c>
      <c r="FL44" s="518" t="s">
        <v>102</v>
      </c>
      <c r="FM44" s="518" t="s">
        <v>102</v>
      </c>
      <c r="FN44" s="518" t="s">
        <v>102</v>
      </c>
      <c r="FO44" s="518" t="s">
        <v>102</v>
      </c>
      <c r="FP44" s="518" t="s">
        <v>102</v>
      </c>
      <c r="FQ44" s="518" t="s">
        <v>102</v>
      </c>
      <c r="FR44" s="518" t="s">
        <v>102</v>
      </c>
      <c r="FS44" s="518" t="s">
        <v>102</v>
      </c>
      <c r="FT44" s="518" t="s">
        <v>102</v>
      </c>
      <c r="FU44" s="518" t="s">
        <v>102</v>
      </c>
      <c r="FV44" s="518" t="s">
        <v>102</v>
      </c>
      <c r="FW44" s="518" t="s">
        <v>102</v>
      </c>
      <c r="FX44" s="518" t="s">
        <v>102</v>
      </c>
      <c r="FY44" s="518" t="s">
        <v>102</v>
      </c>
      <c r="FZ44" s="518" t="s">
        <v>102</v>
      </c>
      <c r="GA44" s="518" t="s">
        <v>102</v>
      </c>
      <c r="GB44" s="518" t="s">
        <v>102</v>
      </c>
      <c r="GC44" s="518" t="s">
        <v>102</v>
      </c>
      <c r="GD44" s="518" t="s">
        <v>102</v>
      </c>
      <c r="GE44" s="518" t="s">
        <v>102</v>
      </c>
      <c r="GF44" s="518" t="s">
        <v>102</v>
      </c>
      <c r="GG44" s="518" t="s">
        <v>102</v>
      </c>
      <c r="GH44" s="518" t="s">
        <v>102</v>
      </c>
      <c r="GI44" s="518" t="s">
        <v>102</v>
      </c>
      <c r="GJ44" s="518" t="s">
        <v>102</v>
      </c>
      <c r="GK44" s="518" t="s">
        <v>102</v>
      </c>
      <c r="GL44" s="518" t="s">
        <v>102</v>
      </c>
      <c r="GM44" s="518" t="s">
        <v>102</v>
      </c>
      <c r="GN44" s="518" t="s">
        <v>102</v>
      </c>
      <c r="GO44" s="518" t="s">
        <v>102</v>
      </c>
      <c r="GP44" s="518" t="s">
        <v>102</v>
      </c>
      <c r="GQ44" s="518" t="s">
        <v>102</v>
      </c>
      <c r="GR44" s="518" t="s">
        <v>102</v>
      </c>
      <c r="GS44" s="518" t="s">
        <v>102</v>
      </c>
      <c r="GT44" s="518" t="s">
        <v>102</v>
      </c>
      <c r="GU44" s="518" t="s">
        <v>102</v>
      </c>
      <c r="GV44" s="518" t="s">
        <v>102</v>
      </c>
      <c r="GW44" s="518" t="s">
        <v>102</v>
      </c>
      <c r="GX44" s="518" t="s">
        <v>102</v>
      </c>
      <c r="GY44" s="518" t="s">
        <v>102</v>
      </c>
      <c r="GZ44" s="518" t="s">
        <v>102</v>
      </c>
      <c r="HA44" s="518" t="s">
        <v>102</v>
      </c>
      <c r="HB44" s="518" t="s">
        <v>102</v>
      </c>
      <c r="HC44" s="511" t="str">
        <f t="shared" si="0"/>
        <v>2005-080121</v>
      </c>
    </row>
    <row r="45" spans="1:211" ht="48" hidden="1" customHeight="1" x14ac:dyDescent="0.15">
      <c r="A45" s="511" t="s">
        <v>4160</v>
      </c>
      <c r="B45" s="512" t="s">
        <v>9153</v>
      </c>
      <c r="C45" s="513">
        <v>38706</v>
      </c>
      <c r="D45" s="512" t="s">
        <v>8419</v>
      </c>
      <c r="E45" s="512" t="s">
        <v>8465</v>
      </c>
      <c r="F45" s="512" t="s">
        <v>8466</v>
      </c>
      <c r="G45" s="513">
        <v>38768</v>
      </c>
      <c r="H45" s="512" t="s">
        <v>9154</v>
      </c>
      <c r="S45" s="511" t="s">
        <v>9155</v>
      </c>
      <c r="T45" s="511">
        <v>2010</v>
      </c>
      <c r="U45" s="515" t="s">
        <v>8424</v>
      </c>
      <c r="V45" s="514">
        <v>18</v>
      </c>
      <c r="W45" s="514">
        <v>3</v>
      </c>
      <c r="X45" s="514">
        <v>2</v>
      </c>
      <c r="Y45" s="513">
        <v>34446</v>
      </c>
      <c r="Z45" s="512" t="s">
        <v>9125</v>
      </c>
      <c r="AA45" s="512" t="s">
        <v>9126</v>
      </c>
      <c r="AB45" s="513">
        <v>34849</v>
      </c>
      <c r="AC45" s="513">
        <v>36153</v>
      </c>
      <c r="AD45" s="512" t="s">
        <v>9127</v>
      </c>
      <c r="AE45" s="513">
        <v>35559</v>
      </c>
      <c r="AF45" s="512" t="s">
        <v>138</v>
      </c>
      <c r="AG45" s="512" t="s">
        <v>9126</v>
      </c>
      <c r="AH45" s="516">
        <v>2842215</v>
      </c>
      <c r="AI45" s="513">
        <v>36091</v>
      </c>
      <c r="AJ45" s="513" t="s">
        <v>138</v>
      </c>
      <c r="AK45" s="511" t="s">
        <v>138</v>
      </c>
      <c r="AL45" s="513" t="s">
        <v>138</v>
      </c>
      <c r="AM45" s="511" t="s">
        <v>138</v>
      </c>
      <c r="AN45" s="511" t="s">
        <v>9128</v>
      </c>
      <c r="AO45" s="511" t="s">
        <v>9129</v>
      </c>
      <c r="AP45" s="511" t="s">
        <v>9129</v>
      </c>
      <c r="AQ45" s="511" t="s">
        <v>9130</v>
      </c>
      <c r="AR45" s="511" t="s">
        <v>9131</v>
      </c>
      <c r="AS45" s="511" t="s">
        <v>138</v>
      </c>
      <c r="AT45" s="511" t="s">
        <v>138</v>
      </c>
      <c r="AU45" s="511" t="s">
        <v>138</v>
      </c>
      <c r="AV45" s="511" t="s">
        <v>9132</v>
      </c>
      <c r="AW45" s="511" t="s">
        <v>9133</v>
      </c>
      <c r="AX45" s="511" t="s">
        <v>9134</v>
      </c>
      <c r="AY45" s="511" t="s">
        <v>9135</v>
      </c>
      <c r="AZ45" s="511" t="s">
        <v>9136</v>
      </c>
      <c r="BA45" s="511" t="s">
        <v>9137</v>
      </c>
      <c r="BB45" s="511">
        <v>5094</v>
      </c>
      <c r="BC45" s="512" t="s">
        <v>9138</v>
      </c>
      <c r="BD45" s="511" t="s">
        <v>9139</v>
      </c>
      <c r="BE45" s="511" t="s">
        <v>138</v>
      </c>
      <c r="BF45" s="511" t="s">
        <v>9140</v>
      </c>
      <c r="BG45" s="511" t="s">
        <v>9141</v>
      </c>
      <c r="BH45" s="511" t="s">
        <v>9142</v>
      </c>
      <c r="BI45" s="511">
        <v>8</v>
      </c>
      <c r="BJ45" s="511">
        <v>6</v>
      </c>
      <c r="BK45" s="511" t="s">
        <v>9143</v>
      </c>
      <c r="BL45" s="511" t="s">
        <v>138</v>
      </c>
      <c r="BM45" s="511" t="s">
        <v>9144</v>
      </c>
      <c r="BN45" s="511" t="s">
        <v>138</v>
      </c>
      <c r="BO45" s="511" t="s">
        <v>9027</v>
      </c>
      <c r="BP45" s="513">
        <v>34234</v>
      </c>
      <c r="BQ45" s="511" t="s">
        <v>138</v>
      </c>
      <c r="BR45" s="511" t="s">
        <v>8482</v>
      </c>
      <c r="BS45" s="511" t="s">
        <v>9145</v>
      </c>
      <c r="BT45" s="511" t="s">
        <v>9146</v>
      </c>
      <c r="BU45" s="511" t="s">
        <v>9147</v>
      </c>
      <c r="BV45" s="511" t="s">
        <v>138</v>
      </c>
      <c r="BW45" s="511">
        <v>1</v>
      </c>
      <c r="BX45" s="511" t="s">
        <v>4161</v>
      </c>
      <c r="BY45" s="511" t="s">
        <v>138</v>
      </c>
      <c r="BZ45" s="511">
        <v>4</v>
      </c>
      <c r="CA45" s="511" t="s">
        <v>9148</v>
      </c>
      <c r="CB45" s="511" t="s">
        <v>9149</v>
      </c>
      <c r="CC45" s="511" t="s">
        <v>9150</v>
      </c>
      <c r="CD45" s="511" t="s">
        <v>138</v>
      </c>
      <c r="CE45" s="518" t="s">
        <v>102</v>
      </c>
      <c r="CF45" s="518" t="s">
        <v>102</v>
      </c>
      <c r="CG45" s="518" t="s">
        <v>102</v>
      </c>
      <c r="CH45" s="518" t="s">
        <v>102</v>
      </c>
      <c r="CI45" s="518" t="s">
        <v>102</v>
      </c>
      <c r="CJ45" s="518" t="s">
        <v>102</v>
      </c>
      <c r="CK45" s="518" t="s">
        <v>102</v>
      </c>
      <c r="CL45" s="518" t="s">
        <v>102</v>
      </c>
      <c r="CM45" s="518" t="s">
        <v>102</v>
      </c>
      <c r="CN45" s="518" t="s">
        <v>102</v>
      </c>
      <c r="CO45" s="518" t="s">
        <v>102</v>
      </c>
      <c r="CP45" s="518" t="s">
        <v>102</v>
      </c>
      <c r="CQ45" s="518" t="s">
        <v>102</v>
      </c>
      <c r="CR45" s="518" t="s">
        <v>102</v>
      </c>
      <c r="CS45" s="518" t="s">
        <v>102</v>
      </c>
      <c r="CT45" s="518" t="s">
        <v>102</v>
      </c>
      <c r="CU45" s="518" t="s">
        <v>102</v>
      </c>
      <c r="CV45" s="518" t="s">
        <v>102</v>
      </c>
      <c r="CW45" s="518" t="s">
        <v>102</v>
      </c>
      <c r="CX45" s="518" t="s">
        <v>102</v>
      </c>
      <c r="CY45" s="518" t="s">
        <v>102</v>
      </c>
      <c r="CZ45" s="518" t="s">
        <v>102</v>
      </c>
      <c r="DA45" s="518" t="s">
        <v>102</v>
      </c>
      <c r="DB45" s="518" t="s">
        <v>102</v>
      </c>
      <c r="DC45" s="518" t="s">
        <v>102</v>
      </c>
      <c r="DD45" s="518" t="s">
        <v>102</v>
      </c>
      <c r="DE45" s="518" t="s">
        <v>102</v>
      </c>
      <c r="DF45" s="518" t="s">
        <v>102</v>
      </c>
      <c r="DG45" s="518" t="s">
        <v>102</v>
      </c>
      <c r="DH45" s="518" t="s">
        <v>102</v>
      </c>
      <c r="DI45" s="518" t="s">
        <v>102</v>
      </c>
      <c r="DJ45" s="518" t="s">
        <v>102</v>
      </c>
      <c r="DK45" s="518" t="s">
        <v>102</v>
      </c>
      <c r="DL45" s="518" t="s">
        <v>102</v>
      </c>
      <c r="DM45" s="518" t="s">
        <v>102</v>
      </c>
      <c r="DN45" s="518" t="s">
        <v>102</v>
      </c>
      <c r="DO45" s="518" t="s">
        <v>102</v>
      </c>
      <c r="DP45" s="518" t="s">
        <v>102</v>
      </c>
      <c r="DQ45" s="518" t="s">
        <v>102</v>
      </c>
      <c r="DR45" s="518" t="s">
        <v>102</v>
      </c>
      <c r="DS45" s="518" t="s">
        <v>102</v>
      </c>
      <c r="DT45" s="518" t="s">
        <v>102</v>
      </c>
      <c r="DU45" s="518" t="s">
        <v>102</v>
      </c>
      <c r="DV45" s="518" t="s">
        <v>102</v>
      </c>
      <c r="DW45" s="518" t="s">
        <v>102</v>
      </c>
      <c r="DX45" s="518" t="s">
        <v>102</v>
      </c>
      <c r="DY45" s="518" t="s">
        <v>102</v>
      </c>
      <c r="DZ45" s="518" t="s">
        <v>102</v>
      </c>
      <c r="EA45" s="518" t="s">
        <v>102</v>
      </c>
      <c r="EB45" s="518" t="s">
        <v>102</v>
      </c>
      <c r="EC45" s="518" t="s">
        <v>102</v>
      </c>
      <c r="ED45" s="518" t="s">
        <v>102</v>
      </c>
      <c r="EE45" s="518" t="s">
        <v>102</v>
      </c>
      <c r="EF45" s="518" t="s">
        <v>102</v>
      </c>
      <c r="EG45" s="518" t="s">
        <v>102</v>
      </c>
      <c r="EH45" s="518" t="s">
        <v>102</v>
      </c>
      <c r="EI45" s="518" t="s">
        <v>102</v>
      </c>
      <c r="EJ45" s="518" t="s">
        <v>102</v>
      </c>
      <c r="EK45" s="518" t="s">
        <v>102</v>
      </c>
      <c r="EL45" s="518" t="s">
        <v>102</v>
      </c>
      <c r="EM45" s="518" t="s">
        <v>102</v>
      </c>
      <c r="EN45" s="518" t="s">
        <v>102</v>
      </c>
      <c r="EO45" s="518" t="s">
        <v>102</v>
      </c>
      <c r="EP45" s="518" t="s">
        <v>102</v>
      </c>
      <c r="EQ45" s="518" t="s">
        <v>102</v>
      </c>
      <c r="ER45" s="518" t="s">
        <v>102</v>
      </c>
      <c r="ES45" s="518" t="s">
        <v>102</v>
      </c>
      <c r="ET45" s="518" t="s">
        <v>102</v>
      </c>
      <c r="EU45" s="518" t="s">
        <v>102</v>
      </c>
      <c r="EV45" s="518" t="s">
        <v>102</v>
      </c>
      <c r="EW45" s="518" t="s">
        <v>102</v>
      </c>
      <c r="EX45" s="518" t="s">
        <v>102</v>
      </c>
      <c r="EY45" s="518" t="s">
        <v>102</v>
      </c>
      <c r="EZ45" s="518" t="s">
        <v>102</v>
      </c>
      <c r="FA45" s="518" t="s">
        <v>102</v>
      </c>
      <c r="FB45" s="518" t="s">
        <v>102</v>
      </c>
      <c r="FC45" s="518" t="s">
        <v>102</v>
      </c>
      <c r="FD45" s="518" t="s">
        <v>102</v>
      </c>
      <c r="FE45" s="518" t="s">
        <v>102</v>
      </c>
      <c r="FF45" s="518" t="s">
        <v>102</v>
      </c>
      <c r="FG45" s="518" t="s">
        <v>102</v>
      </c>
      <c r="FH45" s="518" t="s">
        <v>102</v>
      </c>
      <c r="FI45" s="518" t="s">
        <v>102</v>
      </c>
      <c r="FJ45" s="518" t="s">
        <v>102</v>
      </c>
      <c r="FK45" s="518" t="s">
        <v>102</v>
      </c>
      <c r="FL45" s="518" t="s">
        <v>102</v>
      </c>
      <c r="FM45" s="518" t="s">
        <v>102</v>
      </c>
      <c r="FN45" s="518" t="s">
        <v>102</v>
      </c>
      <c r="FO45" s="518" t="s">
        <v>102</v>
      </c>
      <c r="FP45" s="518" t="s">
        <v>102</v>
      </c>
      <c r="FQ45" s="518" t="s">
        <v>102</v>
      </c>
      <c r="FR45" s="518" t="s">
        <v>102</v>
      </c>
      <c r="FS45" s="518" t="s">
        <v>102</v>
      </c>
      <c r="FT45" s="518" t="s">
        <v>102</v>
      </c>
      <c r="FU45" s="518" t="s">
        <v>102</v>
      </c>
      <c r="FV45" s="518" t="s">
        <v>102</v>
      </c>
      <c r="FW45" s="518" t="s">
        <v>102</v>
      </c>
      <c r="FX45" s="518" t="s">
        <v>102</v>
      </c>
      <c r="FY45" s="518" t="s">
        <v>102</v>
      </c>
      <c r="FZ45" s="518" t="s">
        <v>102</v>
      </c>
      <c r="GA45" s="518" t="s">
        <v>102</v>
      </c>
      <c r="GB45" s="518" t="s">
        <v>102</v>
      </c>
      <c r="GC45" s="518" t="s">
        <v>102</v>
      </c>
      <c r="GD45" s="518" t="s">
        <v>102</v>
      </c>
      <c r="GE45" s="518" t="s">
        <v>102</v>
      </c>
      <c r="GF45" s="518" t="s">
        <v>102</v>
      </c>
      <c r="GG45" s="518" t="s">
        <v>102</v>
      </c>
      <c r="GH45" s="518" t="s">
        <v>102</v>
      </c>
      <c r="GI45" s="518" t="s">
        <v>102</v>
      </c>
      <c r="GJ45" s="518" t="s">
        <v>102</v>
      </c>
      <c r="GK45" s="518" t="s">
        <v>102</v>
      </c>
      <c r="GL45" s="518" t="s">
        <v>102</v>
      </c>
      <c r="GM45" s="518" t="s">
        <v>102</v>
      </c>
      <c r="GN45" s="518" t="s">
        <v>102</v>
      </c>
      <c r="GO45" s="518" t="s">
        <v>102</v>
      </c>
      <c r="GP45" s="518" t="s">
        <v>102</v>
      </c>
      <c r="GQ45" s="518" t="s">
        <v>102</v>
      </c>
      <c r="GR45" s="518" t="s">
        <v>102</v>
      </c>
      <c r="GS45" s="518" t="s">
        <v>102</v>
      </c>
      <c r="GT45" s="518" t="s">
        <v>102</v>
      </c>
      <c r="GU45" s="518" t="s">
        <v>102</v>
      </c>
      <c r="GV45" s="518" t="s">
        <v>102</v>
      </c>
      <c r="GW45" s="518" t="s">
        <v>102</v>
      </c>
      <c r="GX45" s="518" t="s">
        <v>102</v>
      </c>
      <c r="GY45" s="518" t="s">
        <v>102</v>
      </c>
      <c r="GZ45" s="518" t="s">
        <v>102</v>
      </c>
      <c r="HA45" s="518" t="s">
        <v>102</v>
      </c>
      <c r="HB45" s="518" t="s">
        <v>102</v>
      </c>
      <c r="HC45" s="511" t="str">
        <f t="shared" si="0"/>
        <v>2005-039230</v>
      </c>
    </row>
    <row r="46" spans="1:211" ht="48" hidden="1" customHeight="1" x14ac:dyDescent="0.15">
      <c r="A46" s="511" t="s">
        <v>4160</v>
      </c>
      <c r="B46" s="512" t="s">
        <v>9156</v>
      </c>
      <c r="C46" s="513">
        <v>39071</v>
      </c>
      <c r="D46" s="512" t="s">
        <v>8419</v>
      </c>
      <c r="E46" s="512" t="s">
        <v>8465</v>
      </c>
      <c r="F46" s="512" t="s">
        <v>8466</v>
      </c>
      <c r="G46" s="513">
        <v>39146</v>
      </c>
      <c r="H46" s="512" t="s">
        <v>9154</v>
      </c>
      <c r="S46" s="511" t="s">
        <v>9157</v>
      </c>
      <c r="T46" s="511">
        <v>2010</v>
      </c>
      <c r="U46" s="515" t="s">
        <v>8424</v>
      </c>
      <c r="V46" s="514">
        <v>18</v>
      </c>
      <c r="W46" s="514">
        <v>3</v>
      </c>
      <c r="X46" s="514">
        <v>3</v>
      </c>
      <c r="Y46" s="513">
        <v>34446</v>
      </c>
      <c r="Z46" s="512" t="s">
        <v>9125</v>
      </c>
      <c r="AA46" s="512" t="s">
        <v>9126</v>
      </c>
      <c r="AB46" s="513">
        <v>34849</v>
      </c>
      <c r="AC46" s="513">
        <v>36153</v>
      </c>
      <c r="AD46" s="512" t="s">
        <v>9127</v>
      </c>
      <c r="AE46" s="513">
        <v>35559</v>
      </c>
      <c r="AF46" s="512" t="s">
        <v>138</v>
      </c>
      <c r="AG46" s="512" t="s">
        <v>9126</v>
      </c>
      <c r="AH46" s="516">
        <v>2842215</v>
      </c>
      <c r="AI46" s="513">
        <v>36091</v>
      </c>
      <c r="AJ46" s="513" t="s">
        <v>138</v>
      </c>
      <c r="AK46" s="511" t="s">
        <v>138</v>
      </c>
      <c r="AL46" s="513" t="s">
        <v>138</v>
      </c>
      <c r="AM46" s="511" t="s">
        <v>138</v>
      </c>
      <c r="AN46" s="511" t="s">
        <v>9128</v>
      </c>
      <c r="AO46" s="511" t="s">
        <v>9129</v>
      </c>
      <c r="AP46" s="511" t="s">
        <v>9129</v>
      </c>
      <c r="AQ46" s="511" t="s">
        <v>9130</v>
      </c>
      <c r="AR46" s="511" t="s">
        <v>9131</v>
      </c>
      <c r="AS46" s="511" t="s">
        <v>138</v>
      </c>
      <c r="AT46" s="511" t="s">
        <v>138</v>
      </c>
      <c r="AU46" s="511" t="s">
        <v>138</v>
      </c>
      <c r="AV46" s="511" t="s">
        <v>9132</v>
      </c>
      <c r="AW46" s="511" t="s">
        <v>9133</v>
      </c>
      <c r="AX46" s="511" t="s">
        <v>9134</v>
      </c>
      <c r="AY46" s="511" t="s">
        <v>9135</v>
      </c>
      <c r="AZ46" s="511" t="s">
        <v>9136</v>
      </c>
      <c r="BA46" s="511" t="s">
        <v>9137</v>
      </c>
      <c r="BB46" s="511">
        <v>5094</v>
      </c>
      <c r="BC46" s="512" t="s">
        <v>9138</v>
      </c>
      <c r="BD46" s="511" t="s">
        <v>9139</v>
      </c>
      <c r="BE46" s="511" t="s">
        <v>138</v>
      </c>
      <c r="BF46" s="511" t="s">
        <v>9140</v>
      </c>
      <c r="BG46" s="511" t="s">
        <v>9141</v>
      </c>
      <c r="BH46" s="511" t="s">
        <v>9142</v>
      </c>
      <c r="BI46" s="511">
        <v>8</v>
      </c>
      <c r="BJ46" s="511">
        <v>6</v>
      </c>
      <c r="BK46" s="511" t="s">
        <v>9143</v>
      </c>
      <c r="BL46" s="511" t="s">
        <v>138</v>
      </c>
      <c r="BM46" s="511" t="s">
        <v>9144</v>
      </c>
      <c r="BN46" s="511" t="s">
        <v>138</v>
      </c>
      <c r="BO46" s="511" t="s">
        <v>9027</v>
      </c>
      <c r="BP46" s="513">
        <v>34234</v>
      </c>
      <c r="BQ46" s="511" t="s">
        <v>138</v>
      </c>
      <c r="BR46" s="511" t="s">
        <v>8482</v>
      </c>
      <c r="BS46" s="511" t="s">
        <v>9145</v>
      </c>
      <c r="BT46" s="511" t="s">
        <v>9146</v>
      </c>
      <c r="BU46" s="511" t="s">
        <v>9147</v>
      </c>
      <c r="BV46" s="511" t="s">
        <v>138</v>
      </c>
      <c r="BW46" s="511">
        <v>1</v>
      </c>
      <c r="BX46" s="511" t="s">
        <v>4161</v>
      </c>
      <c r="BY46" s="511" t="s">
        <v>138</v>
      </c>
      <c r="BZ46" s="511">
        <v>4</v>
      </c>
      <c r="CA46" s="511" t="s">
        <v>9148</v>
      </c>
      <c r="CB46" s="511" t="s">
        <v>9149</v>
      </c>
      <c r="CC46" s="511" t="s">
        <v>9150</v>
      </c>
      <c r="CD46" s="511" t="s">
        <v>138</v>
      </c>
      <c r="CE46" s="518" t="s">
        <v>102</v>
      </c>
      <c r="CF46" s="518" t="s">
        <v>102</v>
      </c>
      <c r="CG46" s="518" t="s">
        <v>102</v>
      </c>
      <c r="CH46" s="518" t="s">
        <v>102</v>
      </c>
      <c r="CI46" s="518" t="s">
        <v>102</v>
      </c>
      <c r="CJ46" s="518" t="s">
        <v>102</v>
      </c>
      <c r="CK46" s="518" t="s">
        <v>102</v>
      </c>
      <c r="CL46" s="518" t="s">
        <v>102</v>
      </c>
      <c r="CM46" s="518" t="s">
        <v>102</v>
      </c>
      <c r="CN46" s="518" t="s">
        <v>102</v>
      </c>
      <c r="CO46" s="518" t="s">
        <v>102</v>
      </c>
      <c r="CP46" s="518" t="s">
        <v>102</v>
      </c>
      <c r="CQ46" s="518" t="s">
        <v>102</v>
      </c>
      <c r="CR46" s="518" t="s">
        <v>102</v>
      </c>
      <c r="CS46" s="518" t="s">
        <v>102</v>
      </c>
      <c r="CT46" s="518" t="s">
        <v>102</v>
      </c>
      <c r="CU46" s="518" t="s">
        <v>102</v>
      </c>
      <c r="CV46" s="518" t="s">
        <v>102</v>
      </c>
      <c r="CW46" s="518" t="s">
        <v>102</v>
      </c>
      <c r="CX46" s="518" t="s">
        <v>102</v>
      </c>
      <c r="CY46" s="518" t="s">
        <v>102</v>
      </c>
      <c r="CZ46" s="518" t="s">
        <v>102</v>
      </c>
      <c r="DA46" s="518" t="s">
        <v>102</v>
      </c>
      <c r="DB46" s="518" t="s">
        <v>102</v>
      </c>
      <c r="DC46" s="518" t="s">
        <v>102</v>
      </c>
      <c r="DD46" s="518" t="s">
        <v>102</v>
      </c>
      <c r="DE46" s="518" t="s">
        <v>102</v>
      </c>
      <c r="DF46" s="518" t="s">
        <v>102</v>
      </c>
      <c r="DG46" s="518" t="s">
        <v>102</v>
      </c>
      <c r="DH46" s="518" t="s">
        <v>102</v>
      </c>
      <c r="DI46" s="518" t="s">
        <v>102</v>
      </c>
      <c r="DJ46" s="518" t="s">
        <v>102</v>
      </c>
      <c r="DK46" s="518" t="s">
        <v>102</v>
      </c>
      <c r="DL46" s="518" t="s">
        <v>102</v>
      </c>
      <c r="DM46" s="518" t="s">
        <v>102</v>
      </c>
      <c r="DN46" s="518" t="s">
        <v>102</v>
      </c>
      <c r="DO46" s="518" t="s">
        <v>102</v>
      </c>
      <c r="DP46" s="518" t="s">
        <v>102</v>
      </c>
      <c r="DQ46" s="518" t="s">
        <v>102</v>
      </c>
      <c r="DR46" s="518" t="s">
        <v>102</v>
      </c>
      <c r="DS46" s="518" t="s">
        <v>102</v>
      </c>
      <c r="DT46" s="518" t="s">
        <v>102</v>
      </c>
      <c r="DU46" s="518" t="s">
        <v>102</v>
      </c>
      <c r="DV46" s="518" t="s">
        <v>102</v>
      </c>
      <c r="DW46" s="518" t="s">
        <v>102</v>
      </c>
      <c r="DX46" s="518" t="s">
        <v>102</v>
      </c>
      <c r="DY46" s="518" t="s">
        <v>102</v>
      </c>
      <c r="DZ46" s="518" t="s">
        <v>102</v>
      </c>
      <c r="EA46" s="518" t="s">
        <v>102</v>
      </c>
      <c r="EB46" s="518" t="s">
        <v>102</v>
      </c>
      <c r="EC46" s="518" t="s">
        <v>102</v>
      </c>
      <c r="ED46" s="518" t="s">
        <v>102</v>
      </c>
      <c r="EE46" s="518" t="s">
        <v>102</v>
      </c>
      <c r="EF46" s="518" t="s">
        <v>102</v>
      </c>
      <c r="EG46" s="518" t="s">
        <v>102</v>
      </c>
      <c r="EH46" s="518" t="s">
        <v>102</v>
      </c>
      <c r="EI46" s="518" t="s">
        <v>102</v>
      </c>
      <c r="EJ46" s="518" t="s">
        <v>102</v>
      </c>
      <c r="EK46" s="518" t="s">
        <v>102</v>
      </c>
      <c r="EL46" s="518" t="s">
        <v>102</v>
      </c>
      <c r="EM46" s="518" t="s">
        <v>102</v>
      </c>
      <c r="EN46" s="518" t="s">
        <v>102</v>
      </c>
      <c r="EO46" s="518" t="s">
        <v>102</v>
      </c>
      <c r="EP46" s="518" t="s">
        <v>102</v>
      </c>
      <c r="EQ46" s="518" t="s">
        <v>102</v>
      </c>
      <c r="ER46" s="518" t="s">
        <v>102</v>
      </c>
      <c r="ES46" s="518" t="s">
        <v>102</v>
      </c>
      <c r="ET46" s="518" t="s">
        <v>102</v>
      </c>
      <c r="EU46" s="518" t="s">
        <v>102</v>
      </c>
      <c r="EV46" s="518" t="s">
        <v>102</v>
      </c>
      <c r="EW46" s="518" t="s">
        <v>102</v>
      </c>
      <c r="EX46" s="518" t="s">
        <v>102</v>
      </c>
      <c r="EY46" s="518" t="s">
        <v>102</v>
      </c>
      <c r="EZ46" s="518" t="s">
        <v>102</v>
      </c>
      <c r="FA46" s="518" t="s">
        <v>102</v>
      </c>
      <c r="FB46" s="518" t="s">
        <v>102</v>
      </c>
      <c r="FC46" s="518" t="s">
        <v>102</v>
      </c>
      <c r="FD46" s="518" t="s">
        <v>102</v>
      </c>
      <c r="FE46" s="518" t="s">
        <v>102</v>
      </c>
      <c r="FF46" s="518" t="s">
        <v>102</v>
      </c>
      <c r="FG46" s="518" t="s">
        <v>102</v>
      </c>
      <c r="FH46" s="518" t="s">
        <v>102</v>
      </c>
      <c r="FI46" s="518" t="s">
        <v>102</v>
      </c>
      <c r="FJ46" s="518" t="s">
        <v>102</v>
      </c>
      <c r="FK46" s="518" t="s">
        <v>102</v>
      </c>
      <c r="FL46" s="518" t="s">
        <v>102</v>
      </c>
      <c r="FM46" s="518" t="s">
        <v>102</v>
      </c>
      <c r="FN46" s="518" t="s">
        <v>102</v>
      </c>
      <c r="FO46" s="518" t="s">
        <v>102</v>
      </c>
      <c r="FP46" s="518" t="s">
        <v>102</v>
      </c>
      <c r="FQ46" s="518" t="s">
        <v>102</v>
      </c>
      <c r="FR46" s="518" t="s">
        <v>102</v>
      </c>
      <c r="FS46" s="518" t="s">
        <v>102</v>
      </c>
      <c r="FT46" s="518" t="s">
        <v>102</v>
      </c>
      <c r="FU46" s="518" t="s">
        <v>102</v>
      </c>
      <c r="FV46" s="518" t="s">
        <v>102</v>
      </c>
      <c r="FW46" s="518" t="s">
        <v>102</v>
      </c>
      <c r="FX46" s="518" t="s">
        <v>102</v>
      </c>
      <c r="FY46" s="518" t="s">
        <v>102</v>
      </c>
      <c r="FZ46" s="518" t="s">
        <v>102</v>
      </c>
      <c r="GA46" s="518" t="s">
        <v>102</v>
      </c>
      <c r="GB46" s="518" t="s">
        <v>102</v>
      </c>
      <c r="GC46" s="518" t="s">
        <v>102</v>
      </c>
      <c r="GD46" s="518" t="s">
        <v>102</v>
      </c>
      <c r="GE46" s="518" t="s">
        <v>102</v>
      </c>
      <c r="GF46" s="518" t="s">
        <v>102</v>
      </c>
      <c r="GG46" s="518" t="s">
        <v>102</v>
      </c>
      <c r="GH46" s="518" t="s">
        <v>102</v>
      </c>
      <c r="GI46" s="518" t="s">
        <v>102</v>
      </c>
      <c r="GJ46" s="518" t="s">
        <v>102</v>
      </c>
      <c r="GK46" s="518" t="s">
        <v>102</v>
      </c>
      <c r="GL46" s="518" t="s">
        <v>102</v>
      </c>
      <c r="GM46" s="518" t="s">
        <v>102</v>
      </c>
      <c r="GN46" s="518" t="s">
        <v>102</v>
      </c>
      <c r="GO46" s="518" t="s">
        <v>102</v>
      </c>
      <c r="GP46" s="518" t="s">
        <v>102</v>
      </c>
      <c r="GQ46" s="518" t="s">
        <v>102</v>
      </c>
      <c r="GR46" s="518" t="s">
        <v>102</v>
      </c>
      <c r="GS46" s="518" t="s">
        <v>102</v>
      </c>
      <c r="GT46" s="518" t="s">
        <v>102</v>
      </c>
      <c r="GU46" s="518" t="s">
        <v>102</v>
      </c>
      <c r="GV46" s="518" t="s">
        <v>102</v>
      </c>
      <c r="GW46" s="518" t="s">
        <v>102</v>
      </c>
      <c r="GX46" s="518" t="s">
        <v>102</v>
      </c>
      <c r="GY46" s="518" t="s">
        <v>102</v>
      </c>
      <c r="GZ46" s="518" t="s">
        <v>102</v>
      </c>
      <c r="HA46" s="518" t="s">
        <v>102</v>
      </c>
      <c r="HB46" s="518" t="s">
        <v>102</v>
      </c>
      <c r="HC46" s="511" t="str">
        <f t="shared" si="0"/>
        <v>2006-039199</v>
      </c>
    </row>
    <row r="47" spans="1:211" ht="48" hidden="1" customHeight="1" x14ac:dyDescent="0.15">
      <c r="A47" s="511" t="s">
        <v>4162</v>
      </c>
      <c r="B47" s="522" t="s">
        <v>9158</v>
      </c>
      <c r="C47" s="513">
        <v>37468</v>
      </c>
      <c r="D47" s="512" t="s">
        <v>8419</v>
      </c>
      <c r="E47" s="522" t="s">
        <v>8420</v>
      </c>
      <c r="F47" s="522" t="s">
        <v>8421</v>
      </c>
      <c r="G47" s="513">
        <v>37880</v>
      </c>
      <c r="H47" s="522" t="s">
        <v>2825</v>
      </c>
      <c r="I47" s="512" t="s">
        <v>8422</v>
      </c>
      <c r="J47" s="513">
        <v>37858</v>
      </c>
      <c r="K47" s="522"/>
      <c r="N47" s="513"/>
      <c r="O47" s="513"/>
      <c r="Q47" s="513"/>
      <c r="R47" s="513"/>
      <c r="S47" s="511" t="s">
        <v>9159</v>
      </c>
      <c r="T47" s="511">
        <v>2011</v>
      </c>
      <c r="U47" s="515" t="s">
        <v>8424</v>
      </c>
      <c r="V47" s="514">
        <v>19</v>
      </c>
      <c r="W47" s="514">
        <v>3</v>
      </c>
      <c r="X47" s="514">
        <v>1</v>
      </c>
      <c r="Y47" s="513">
        <v>34444</v>
      </c>
      <c r="Z47" s="512" t="s">
        <v>9160</v>
      </c>
      <c r="AA47" s="512" t="s">
        <v>9161</v>
      </c>
      <c r="AB47" s="513">
        <v>35010</v>
      </c>
      <c r="AC47" s="513">
        <v>37970</v>
      </c>
      <c r="AD47" s="512" t="s">
        <v>9162</v>
      </c>
      <c r="AE47" s="513">
        <v>36998</v>
      </c>
      <c r="AF47" s="512" t="s">
        <v>9163</v>
      </c>
      <c r="AG47" s="512" t="s">
        <v>9161</v>
      </c>
      <c r="AH47" s="516">
        <v>3478303</v>
      </c>
      <c r="AI47" s="513">
        <v>37897</v>
      </c>
      <c r="AJ47" s="513" t="s">
        <v>138</v>
      </c>
      <c r="AK47" s="511" t="s">
        <v>138</v>
      </c>
      <c r="AL47" s="513" t="s">
        <v>138</v>
      </c>
      <c r="AM47" s="511" t="s">
        <v>138</v>
      </c>
      <c r="AN47" s="511" t="s">
        <v>9164</v>
      </c>
      <c r="AO47" s="511" t="s">
        <v>2827</v>
      </c>
      <c r="AP47" s="511" t="s">
        <v>9165</v>
      </c>
      <c r="AQ47" s="511" t="s">
        <v>9166</v>
      </c>
      <c r="AR47" s="511" t="s">
        <v>9167</v>
      </c>
      <c r="AS47" s="511" t="s">
        <v>138</v>
      </c>
      <c r="AT47" s="511" t="s">
        <v>138</v>
      </c>
      <c r="AU47" s="511" t="s">
        <v>138</v>
      </c>
      <c r="AV47" s="511" t="s">
        <v>9168</v>
      </c>
      <c r="AW47" s="511" t="s">
        <v>2828</v>
      </c>
      <c r="AX47" s="511" t="s">
        <v>9169</v>
      </c>
      <c r="AY47" s="511" t="s">
        <v>2829</v>
      </c>
      <c r="AZ47" s="511" t="s">
        <v>2829</v>
      </c>
      <c r="BA47" s="511" t="s">
        <v>138</v>
      </c>
      <c r="BB47" s="511">
        <v>594083782</v>
      </c>
      <c r="BC47" s="512" t="s">
        <v>2824</v>
      </c>
      <c r="BD47" s="511" t="s">
        <v>2825</v>
      </c>
      <c r="BE47" s="511" t="s">
        <v>9170</v>
      </c>
      <c r="BF47" s="511" t="s">
        <v>2823</v>
      </c>
      <c r="BG47" s="511" t="s">
        <v>9171</v>
      </c>
      <c r="BH47" s="511" t="s">
        <v>9172</v>
      </c>
      <c r="BI47" s="511">
        <v>16</v>
      </c>
      <c r="BJ47" s="511">
        <v>13</v>
      </c>
      <c r="BK47" s="511" t="s">
        <v>138</v>
      </c>
      <c r="BL47" s="511" t="s">
        <v>138</v>
      </c>
      <c r="BM47" s="511" t="s">
        <v>9173</v>
      </c>
      <c r="BN47" s="511" t="s">
        <v>138</v>
      </c>
      <c r="BO47" s="511" t="s">
        <v>9064</v>
      </c>
      <c r="BP47" s="513" t="s">
        <v>138</v>
      </c>
      <c r="BQ47" s="511" t="s">
        <v>138</v>
      </c>
      <c r="BR47" s="511" t="s">
        <v>8482</v>
      </c>
      <c r="BS47" s="511" t="s">
        <v>9174</v>
      </c>
      <c r="BT47" s="511" t="s">
        <v>2826</v>
      </c>
      <c r="BU47" s="511" t="s">
        <v>9175</v>
      </c>
      <c r="BV47" s="511">
        <v>1</v>
      </c>
      <c r="BW47" s="511">
        <v>1</v>
      </c>
      <c r="BX47" s="511" t="s">
        <v>9176</v>
      </c>
      <c r="BY47" s="511" t="s">
        <v>138</v>
      </c>
      <c r="BZ47" s="511">
        <v>8</v>
      </c>
      <c r="CA47" s="511" t="s">
        <v>9177</v>
      </c>
      <c r="CB47" s="511" t="s">
        <v>9178</v>
      </c>
      <c r="CC47" s="511" t="s">
        <v>9179</v>
      </c>
      <c r="CD47" s="511" t="s">
        <v>5192</v>
      </c>
      <c r="CE47" s="518" t="s">
        <v>102</v>
      </c>
      <c r="CF47" s="518" t="s">
        <v>102</v>
      </c>
      <c r="CG47" s="518" t="s">
        <v>102</v>
      </c>
      <c r="CH47" s="518" t="s">
        <v>102</v>
      </c>
      <c r="CI47" s="518" t="s">
        <v>102</v>
      </c>
      <c r="CJ47" s="518" t="s">
        <v>102</v>
      </c>
      <c r="CK47" s="518" t="s">
        <v>102</v>
      </c>
      <c r="CL47" s="518" t="s">
        <v>102</v>
      </c>
      <c r="CM47" s="518" t="s">
        <v>102</v>
      </c>
      <c r="CN47" s="518" t="s">
        <v>102</v>
      </c>
      <c r="CO47" s="518" t="s">
        <v>102</v>
      </c>
      <c r="CP47" s="518" t="s">
        <v>102</v>
      </c>
      <c r="CQ47" s="518" t="s">
        <v>102</v>
      </c>
      <c r="CR47" s="518" t="s">
        <v>102</v>
      </c>
      <c r="CS47" s="518" t="s">
        <v>102</v>
      </c>
      <c r="CT47" s="518" t="s">
        <v>102</v>
      </c>
      <c r="CU47" s="518" t="s">
        <v>102</v>
      </c>
      <c r="CV47" s="518" t="s">
        <v>102</v>
      </c>
      <c r="CW47" s="518" t="s">
        <v>102</v>
      </c>
      <c r="CX47" s="518" t="s">
        <v>102</v>
      </c>
      <c r="CY47" s="518" t="s">
        <v>102</v>
      </c>
      <c r="CZ47" s="518" t="s">
        <v>102</v>
      </c>
      <c r="DA47" s="518" t="s">
        <v>102</v>
      </c>
      <c r="DB47" s="518" t="s">
        <v>102</v>
      </c>
      <c r="DC47" s="518" t="s">
        <v>102</v>
      </c>
      <c r="DD47" s="518" t="s">
        <v>102</v>
      </c>
      <c r="DE47" s="518" t="s">
        <v>102</v>
      </c>
      <c r="DF47" s="518" t="s">
        <v>102</v>
      </c>
      <c r="DG47" s="518" t="s">
        <v>102</v>
      </c>
      <c r="DH47" s="518" t="s">
        <v>102</v>
      </c>
      <c r="DI47" s="518" t="s">
        <v>102</v>
      </c>
      <c r="DJ47" s="518" t="s">
        <v>102</v>
      </c>
      <c r="DK47" s="518" t="s">
        <v>102</v>
      </c>
      <c r="DL47" s="518" t="s">
        <v>102</v>
      </c>
      <c r="DM47" s="518" t="s">
        <v>102</v>
      </c>
      <c r="DN47" s="518" t="s">
        <v>102</v>
      </c>
      <c r="DO47" s="518" t="s">
        <v>102</v>
      </c>
      <c r="DP47" s="518" t="s">
        <v>102</v>
      </c>
      <c r="DQ47" s="518" t="s">
        <v>102</v>
      </c>
      <c r="DR47" s="518" t="s">
        <v>102</v>
      </c>
      <c r="DS47" s="518" t="s">
        <v>102</v>
      </c>
      <c r="DT47" s="518" t="s">
        <v>102</v>
      </c>
      <c r="DU47" s="518" t="s">
        <v>102</v>
      </c>
      <c r="DV47" s="518" t="s">
        <v>102</v>
      </c>
      <c r="DW47" s="518" t="s">
        <v>102</v>
      </c>
      <c r="DX47" s="518" t="s">
        <v>102</v>
      </c>
      <c r="DY47" s="518" t="s">
        <v>102</v>
      </c>
      <c r="DZ47" s="518" t="s">
        <v>102</v>
      </c>
      <c r="EA47" s="518" t="s">
        <v>102</v>
      </c>
      <c r="EB47" s="518" t="s">
        <v>102</v>
      </c>
      <c r="EC47" s="518" t="s">
        <v>102</v>
      </c>
      <c r="ED47" s="518" t="s">
        <v>102</v>
      </c>
      <c r="EE47" s="518" t="s">
        <v>102</v>
      </c>
      <c r="EF47" s="518" t="s">
        <v>102</v>
      </c>
      <c r="EG47" s="518" t="s">
        <v>102</v>
      </c>
      <c r="EH47" s="518" t="s">
        <v>102</v>
      </c>
      <c r="EI47" s="518" t="s">
        <v>102</v>
      </c>
      <c r="EJ47" s="518" t="s">
        <v>102</v>
      </c>
      <c r="EK47" s="518" t="s">
        <v>102</v>
      </c>
      <c r="EL47" s="518" t="s">
        <v>102</v>
      </c>
      <c r="EM47" s="518" t="s">
        <v>102</v>
      </c>
      <c r="EN47" s="518" t="s">
        <v>102</v>
      </c>
      <c r="EO47" s="518" t="s">
        <v>102</v>
      </c>
      <c r="EP47" s="518" t="s">
        <v>102</v>
      </c>
      <c r="EQ47" s="518" t="s">
        <v>102</v>
      </c>
      <c r="ER47" s="518" t="s">
        <v>102</v>
      </c>
      <c r="ES47" s="518" t="s">
        <v>102</v>
      </c>
      <c r="ET47" s="518" t="s">
        <v>102</v>
      </c>
      <c r="EU47" s="518" t="s">
        <v>102</v>
      </c>
      <c r="EV47" s="518" t="s">
        <v>102</v>
      </c>
      <c r="EW47" s="518" t="s">
        <v>102</v>
      </c>
      <c r="EX47" s="518" t="s">
        <v>102</v>
      </c>
      <c r="EY47" s="518" t="s">
        <v>102</v>
      </c>
      <c r="EZ47" s="518" t="s">
        <v>102</v>
      </c>
      <c r="FA47" s="518" t="s">
        <v>102</v>
      </c>
      <c r="FB47" s="518" t="s">
        <v>102</v>
      </c>
      <c r="FC47" s="518" t="s">
        <v>102</v>
      </c>
      <c r="FD47" s="518" t="s">
        <v>102</v>
      </c>
      <c r="FE47" s="518" t="s">
        <v>102</v>
      </c>
      <c r="FF47" s="518" t="s">
        <v>102</v>
      </c>
      <c r="FG47" s="518" t="s">
        <v>102</v>
      </c>
      <c r="FH47" s="518" t="s">
        <v>102</v>
      </c>
      <c r="FI47" s="518" t="s">
        <v>102</v>
      </c>
      <c r="FJ47" s="518" t="s">
        <v>102</v>
      </c>
      <c r="FK47" s="518" t="s">
        <v>102</v>
      </c>
      <c r="FL47" s="518" t="s">
        <v>102</v>
      </c>
      <c r="FM47" s="518" t="s">
        <v>102</v>
      </c>
      <c r="FN47" s="518" t="s">
        <v>102</v>
      </c>
      <c r="FO47" s="518" t="s">
        <v>102</v>
      </c>
      <c r="FP47" s="518" t="s">
        <v>102</v>
      </c>
      <c r="FQ47" s="518" t="s">
        <v>102</v>
      </c>
      <c r="FR47" s="518" t="s">
        <v>102</v>
      </c>
      <c r="FS47" s="518" t="s">
        <v>102</v>
      </c>
      <c r="FT47" s="518" t="s">
        <v>102</v>
      </c>
      <c r="FU47" s="518" t="s">
        <v>102</v>
      </c>
      <c r="FV47" s="518" t="s">
        <v>102</v>
      </c>
      <c r="FW47" s="518" t="s">
        <v>102</v>
      </c>
      <c r="FX47" s="518" t="s">
        <v>102</v>
      </c>
      <c r="FY47" s="518" t="s">
        <v>102</v>
      </c>
      <c r="FZ47" s="518" t="s">
        <v>102</v>
      </c>
      <c r="GA47" s="518" t="s">
        <v>102</v>
      </c>
      <c r="GB47" s="518" t="s">
        <v>102</v>
      </c>
      <c r="GC47" s="518" t="s">
        <v>102</v>
      </c>
      <c r="GD47" s="518" t="s">
        <v>102</v>
      </c>
      <c r="GE47" s="518" t="s">
        <v>102</v>
      </c>
      <c r="GF47" s="518" t="s">
        <v>102</v>
      </c>
      <c r="GG47" s="518" t="s">
        <v>102</v>
      </c>
      <c r="GH47" s="518" t="s">
        <v>102</v>
      </c>
      <c r="GI47" s="518" t="s">
        <v>102</v>
      </c>
      <c r="GJ47" s="518" t="s">
        <v>102</v>
      </c>
      <c r="GK47" s="518" t="s">
        <v>102</v>
      </c>
      <c r="GL47" s="518" t="s">
        <v>102</v>
      </c>
      <c r="GM47" s="518" t="s">
        <v>102</v>
      </c>
      <c r="GN47" s="518" t="s">
        <v>102</v>
      </c>
      <c r="GO47" s="518" t="s">
        <v>102</v>
      </c>
      <c r="GP47" s="518" t="s">
        <v>102</v>
      </c>
      <c r="GQ47" s="518" t="s">
        <v>102</v>
      </c>
      <c r="GR47" s="518" t="s">
        <v>102</v>
      </c>
      <c r="GS47" s="518" t="s">
        <v>102</v>
      </c>
      <c r="GT47" s="518" t="s">
        <v>102</v>
      </c>
      <c r="GU47" s="518" t="s">
        <v>102</v>
      </c>
      <c r="GV47" s="518" t="s">
        <v>102</v>
      </c>
      <c r="GW47" s="518" t="s">
        <v>102</v>
      </c>
      <c r="GX47" s="518" t="s">
        <v>102</v>
      </c>
      <c r="GY47" s="518" t="s">
        <v>102</v>
      </c>
      <c r="GZ47" s="518" t="s">
        <v>102</v>
      </c>
      <c r="HA47" s="518" t="s">
        <v>102</v>
      </c>
      <c r="HB47" s="518" t="s">
        <v>102</v>
      </c>
      <c r="HC47" s="511" t="str">
        <f t="shared" si="0"/>
        <v>2002-014431</v>
      </c>
    </row>
    <row r="48" spans="1:211" ht="48" hidden="1" customHeight="1" x14ac:dyDescent="0.15">
      <c r="A48" s="511" t="s">
        <v>4162</v>
      </c>
      <c r="B48" s="522" t="s">
        <v>9180</v>
      </c>
      <c r="C48" s="513">
        <v>39721</v>
      </c>
      <c r="D48" s="512" t="s">
        <v>8419</v>
      </c>
      <c r="E48" s="522" t="s">
        <v>8452</v>
      </c>
      <c r="F48" s="522" t="s">
        <v>8421</v>
      </c>
      <c r="G48" s="513">
        <v>40539</v>
      </c>
      <c r="H48" s="522" t="s">
        <v>9181</v>
      </c>
      <c r="I48" s="512" t="s">
        <v>8805</v>
      </c>
      <c r="J48" s="513" t="s">
        <v>9182</v>
      </c>
      <c r="K48" s="522" t="s">
        <v>9183</v>
      </c>
      <c r="N48" s="513" t="s">
        <v>9184</v>
      </c>
      <c r="O48" s="513"/>
      <c r="P48" s="512" t="s">
        <v>8809</v>
      </c>
      <c r="Q48" s="513">
        <v>40525</v>
      </c>
      <c r="R48" s="513">
        <v>40165</v>
      </c>
      <c r="S48" s="511" t="s">
        <v>9185</v>
      </c>
      <c r="T48" s="511">
        <v>2011</v>
      </c>
      <c r="U48" s="515" t="s">
        <v>8424</v>
      </c>
      <c r="V48" s="514">
        <v>19</v>
      </c>
      <c r="W48" s="514">
        <v>3</v>
      </c>
      <c r="X48" s="514">
        <v>2</v>
      </c>
      <c r="Y48" s="513">
        <v>34444</v>
      </c>
      <c r="Z48" s="512" t="s">
        <v>9160</v>
      </c>
      <c r="AA48" s="512" t="s">
        <v>9161</v>
      </c>
      <c r="AB48" s="513">
        <v>35010</v>
      </c>
      <c r="AC48" s="513">
        <v>37970</v>
      </c>
      <c r="AD48" s="512" t="s">
        <v>9162</v>
      </c>
      <c r="AE48" s="513">
        <v>36998</v>
      </c>
      <c r="AF48" s="512" t="s">
        <v>9163</v>
      </c>
      <c r="AG48" s="512" t="s">
        <v>9161</v>
      </c>
      <c r="AH48" s="516">
        <v>3478303</v>
      </c>
      <c r="AI48" s="513">
        <v>37897</v>
      </c>
      <c r="AJ48" s="513" t="s">
        <v>138</v>
      </c>
      <c r="AK48" s="511" t="s">
        <v>138</v>
      </c>
      <c r="AL48" s="513" t="s">
        <v>138</v>
      </c>
      <c r="AM48" s="511" t="s">
        <v>138</v>
      </c>
      <c r="AN48" s="511" t="s">
        <v>9164</v>
      </c>
      <c r="AO48" s="511" t="s">
        <v>2827</v>
      </c>
      <c r="AP48" s="511" t="s">
        <v>9165</v>
      </c>
      <c r="AQ48" s="511" t="s">
        <v>9166</v>
      </c>
      <c r="AR48" s="511" t="s">
        <v>9167</v>
      </c>
      <c r="AS48" s="511" t="s">
        <v>138</v>
      </c>
      <c r="AT48" s="511" t="s">
        <v>138</v>
      </c>
      <c r="AU48" s="511" t="s">
        <v>138</v>
      </c>
      <c r="AV48" s="511" t="s">
        <v>9168</v>
      </c>
      <c r="AW48" s="511" t="s">
        <v>2828</v>
      </c>
      <c r="AX48" s="511" t="s">
        <v>9169</v>
      </c>
      <c r="AY48" s="511" t="s">
        <v>2829</v>
      </c>
      <c r="AZ48" s="511" t="s">
        <v>2829</v>
      </c>
      <c r="BA48" s="511" t="s">
        <v>138</v>
      </c>
      <c r="BB48" s="511">
        <v>594083782</v>
      </c>
      <c r="BC48" s="512" t="s">
        <v>2824</v>
      </c>
      <c r="BD48" s="511" t="s">
        <v>2825</v>
      </c>
      <c r="BE48" s="511" t="s">
        <v>9170</v>
      </c>
      <c r="BF48" s="511" t="s">
        <v>2823</v>
      </c>
      <c r="BG48" s="511" t="s">
        <v>9171</v>
      </c>
      <c r="BH48" s="511" t="s">
        <v>9172</v>
      </c>
      <c r="BI48" s="511">
        <v>16</v>
      </c>
      <c r="BJ48" s="511">
        <v>13</v>
      </c>
      <c r="BK48" s="511" t="s">
        <v>138</v>
      </c>
      <c r="BL48" s="511" t="s">
        <v>138</v>
      </c>
      <c r="BM48" s="511" t="s">
        <v>9173</v>
      </c>
      <c r="BN48" s="511" t="s">
        <v>138</v>
      </c>
      <c r="BO48" s="511" t="s">
        <v>9064</v>
      </c>
      <c r="BP48" s="513" t="s">
        <v>138</v>
      </c>
      <c r="BQ48" s="511" t="s">
        <v>138</v>
      </c>
      <c r="BR48" s="511" t="s">
        <v>8482</v>
      </c>
      <c r="BS48" s="511" t="s">
        <v>9174</v>
      </c>
      <c r="BT48" s="511" t="s">
        <v>2826</v>
      </c>
      <c r="BU48" s="511" t="s">
        <v>9175</v>
      </c>
      <c r="BV48" s="511">
        <v>1</v>
      </c>
      <c r="BW48" s="511">
        <v>1</v>
      </c>
      <c r="BX48" s="511" t="s">
        <v>9176</v>
      </c>
      <c r="BY48" s="511" t="s">
        <v>138</v>
      </c>
      <c r="BZ48" s="511">
        <v>8</v>
      </c>
      <c r="CA48" s="511" t="s">
        <v>9177</v>
      </c>
      <c r="CB48" s="511" t="s">
        <v>9178</v>
      </c>
      <c r="CC48" s="511" t="s">
        <v>9179</v>
      </c>
      <c r="CD48" s="511" t="s">
        <v>5192</v>
      </c>
      <c r="CE48" s="518" t="s">
        <v>9186</v>
      </c>
      <c r="CF48" s="518" t="s">
        <v>9187</v>
      </c>
      <c r="CG48" s="518" t="s">
        <v>9188</v>
      </c>
      <c r="CH48" s="518" t="s">
        <v>9189</v>
      </c>
      <c r="CI48" s="518" t="s">
        <v>9190</v>
      </c>
      <c r="CJ48" s="518" t="s">
        <v>9191</v>
      </c>
      <c r="CK48" s="518" t="s">
        <v>9192</v>
      </c>
      <c r="CL48" s="518" t="s">
        <v>102</v>
      </c>
      <c r="CM48" s="518" t="s">
        <v>102</v>
      </c>
      <c r="CN48" s="518" t="s">
        <v>102</v>
      </c>
      <c r="CO48" s="518" t="s">
        <v>102</v>
      </c>
      <c r="CP48" s="518" t="s">
        <v>102</v>
      </c>
      <c r="CQ48" s="518" t="s">
        <v>102</v>
      </c>
      <c r="CR48" s="518" t="s">
        <v>102</v>
      </c>
      <c r="CS48" s="518" t="s">
        <v>102</v>
      </c>
      <c r="CT48" s="518" t="s">
        <v>102</v>
      </c>
      <c r="CU48" s="518" t="s">
        <v>102</v>
      </c>
      <c r="CV48" s="518" t="s">
        <v>102</v>
      </c>
      <c r="CW48" s="518" t="s">
        <v>102</v>
      </c>
      <c r="CX48" s="518" t="s">
        <v>102</v>
      </c>
      <c r="CY48" s="518" t="s">
        <v>102</v>
      </c>
      <c r="CZ48" s="518" t="s">
        <v>102</v>
      </c>
      <c r="DA48" s="518" t="s">
        <v>102</v>
      </c>
      <c r="DB48" s="518" t="s">
        <v>102</v>
      </c>
      <c r="DC48" s="518" t="s">
        <v>102</v>
      </c>
      <c r="DD48" s="518" t="s">
        <v>102</v>
      </c>
      <c r="DE48" s="518" t="s">
        <v>102</v>
      </c>
      <c r="DF48" s="518" t="s">
        <v>102</v>
      </c>
      <c r="DG48" s="518" t="s">
        <v>102</v>
      </c>
      <c r="DH48" s="518" t="s">
        <v>102</v>
      </c>
      <c r="DI48" s="518" t="s">
        <v>102</v>
      </c>
      <c r="DJ48" s="518" t="s">
        <v>102</v>
      </c>
      <c r="DK48" s="518" t="s">
        <v>102</v>
      </c>
      <c r="DL48" s="518" t="s">
        <v>102</v>
      </c>
      <c r="DM48" s="518" t="s">
        <v>102</v>
      </c>
      <c r="DN48" s="518" t="s">
        <v>102</v>
      </c>
      <c r="DO48" s="518" t="s">
        <v>102</v>
      </c>
      <c r="DP48" s="518" t="s">
        <v>102</v>
      </c>
      <c r="DQ48" s="518" t="s">
        <v>102</v>
      </c>
      <c r="DR48" s="518" t="s">
        <v>102</v>
      </c>
      <c r="DS48" s="518" t="s">
        <v>102</v>
      </c>
      <c r="DT48" s="518" t="s">
        <v>102</v>
      </c>
      <c r="DU48" s="518" t="s">
        <v>102</v>
      </c>
      <c r="DV48" s="518" t="s">
        <v>102</v>
      </c>
      <c r="DW48" s="518" t="s">
        <v>102</v>
      </c>
      <c r="DX48" s="518" t="s">
        <v>102</v>
      </c>
      <c r="DY48" s="518" t="s">
        <v>102</v>
      </c>
      <c r="DZ48" s="518" t="s">
        <v>102</v>
      </c>
      <c r="EA48" s="518" t="s">
        <v>102</v>
      </c>
      <c r="EB48" s="518" t="s">
        <v>102</v>
      </c>
      <c r="EC48" s="518" t="s">
        <v>102</v>
      </c>
      <c r="ED48" s="518" t="s">
        <v>102</v>
      </c>
      <c r="EE48" s="518" t="s">
        <v>102</v>
      </c>
      <c r="EF48" s="518" t="s">
        <v>102</v>
      </c>
      <c r="EG48" s="518" t="s">
        <v>102</v>
      </c>
      <c r="EH48" s="518" t="s">
        <v>102</v>
      </c>
      <c r="EI48" s="518" t="s">
        <v>102</v>
      </c>
      <c r="EJ48" s="518" t="s">
        <v>102</v>
      </c>
      <c r="EK48" s="518" t="s">
        <v>102</v>
      </c>
      <c r="EL48" s="518" t="s">
        <v>102</v>
      </c>
      <c r="EM48" s="518" t="s">
        <v>102</v>
      </c>
      <c r="EN48" s="518" t="s">
        <v>102</v>
      </c>
      <c r="EO48" s="518" t="s">
        <v>102</v>
      </c>
      <c r="EP48" s="518" t="s">
        <v>102</v>
      </c>
      <c r="EQ48" s="518" t="s">
        <v>102</v>
      </c>
      <c r="ER48" s="518" t="s">
        <v>102</v>
      </c>
      <c r="ES48" s="518" t="s">
        <v>102</v>
      </c>
      <c r="ET48" s="518" t="s">
        <v>102</v>
      </c>
      <c r="EU48" s="518" t="s">
        <v>102</v>
      </c>
      <c r="EV48" s="518" t="s">
        <v>102</v>
      </c>
      <c r="EW48" s="518" t="s">
        <v>102</v>
      </c>
      <c r="EX48" s="518" t="s">
        <v>102</v>
      </c>
      <c r="EY48" s="518" t="s">
        <v>102</v>
      </c>
      <c r="EZ48" s="518" t="s">
        <v>102</v>
      </c>
      <c r="FA48" s="518" t="s">
        <v>102</v>
      </c>
      <c r="FB48" s="518" t="s">
        <v>102</v>
      </c>
      <c r="FC48" s="518" t="s">
        <v>102</v>
      </c>
      <c r="FD48" s="518" t="s">
        <v>102</v>
      </c>
      <c r="FE48" s="518" t="s">
        <v>102</v>
      </c>
      <c r="FF48" s="518" t="s">
        <v>102</v>
      </c>
      <c r="FG48" s="518" t="s">
        <v>102</v>
      </c>
      <c r="FH48" s="518" t="s">
        <v>102</v>
      </c>
      <c r="FI48" s="518" t="s">
        <v>102</v>
      </c>
      <c r="FJ48" s="518" t="s">
        <v>102</v>
      </c>
      <c r="FK48" s="518" t="s">
        <v>102</v>
      </c>
      <c r="FL48" s="518" t="s">
        <v>102</v>
      </c>
      <c r="FM48" s="518" t="s">
        <v>102</v>
      </c>
      <c r="FN48" s="518" t="s">
        <v>102</v>
      </c>
      <c r="FO48" s="518" t="s">
        <v>102</v>
      </c>
      <c r="FP48" s="518" t="s">
        <v>102</v>
      </c>
      <c r="FQ48" s="518" t="s">
        <v>102</v>
      </c>
      <c r="FR48" s="518" t="s">
        <v>102</v>
      </c>
      <c r="FS48" s="518" t="s">
        <v>102</v>
      </c>
      <c r="FT48" s="518" t="s">
        <v>102</v>
      </c>
      <c r="FU48" s="518" t="s">
        <v>102</v>
      </c>
      <c r="FV48" s="518" t="s">
        <v>102</v>
      </c>
      <c r="FW48" s="518" t="s">
        <v>102</v>
      </c>
      <c r="FX48" s="518" t="s">
        <v>102</v>
      </c>
      <c r="FY48" s="518" t="s">
        <v>102</v>
      </c>
      <c r="FZ48" s="518" t="s">
        <v>102</v>
      </c>
      <c r="GA48" s="518" t="s">
        <v>102</v>
      </c>
      <c r="GB48" s="518" t="s">
        <v>102</v>
      </c>
      <c r="GC48" s="518" t="s">
        <v>102</v>
      </c>
      <c r="GD48" s="518" t="s">
        <v>102</v>
      </c>
      <c r="GE48" s="518" t="s">
        <v>102</v>
      </c>
      <c r="GF48" s="518" t="s">
        <v>102</v>
      </c>
      <c r="GG48" s="518" t="s">
        <v>102</v>
      </c>
      <c r="GH48" s="518" t="s">
        <v>102</v>
      </c>
      <c r="GI48" s="518" t="s">
        <v>102</v>
      </c>
      <c r="GJ48" s="518" t="s">
        <v>102</v>
      </c>
      <c r="GK48" s="518" t="s">
        <v>102</v>
      </c>
      <c r="GL48" s="518" t="s">
        <v>102</v>
      </c>
      <c r="GM48" s="518" t="s">
        <v>102</v>
      </c>
      <c r="GN48" s="518" t="s">
        <v>102</v>
      </c>
      <c r="GO48" s="518" t="s">
        <v>102</v>
      </c>
      <c r="GP48" s="518" t="s">
        <v>102</v>
      </c>
      <c r="GQ48" s="518" t="s">
        <v>102</v>
      </c>
      <c r="GR48" s="518" t="s">
        <v>102</v>
      </c>
      <c r="GS48" s="518" t="s">
        <v>102</v>
      </c>
      <c r="GT48" s="518" t="s">
        <v>102</v>
      </c>
      <c r="GU48" s="518" t="s">
        <v>102</v>
      </c>
      <c r="GV48" s="518" t="s">
        <v>102</v>
      </c>
      <c r="GW48" s="518" t="s">
        <v>102</v>
      </c>
      <c r="GX48" s="518" t="s">
        <v>102</v>
      </c>
      <c r="GY48" s="518" t="s">
        <v>102</v>
      </c>
      <c r="GZ48" s="518" t="s">
        <v>102</v>
      </c>
      <c r="HA48" s="518" t="s">
        <v>102</v>
      </c>
      <c r="HB48" s="518" t="s">
        <v>102</v>
      </c>
      <c r="HC48" s="511" t="str">
        <f t="shared" si="0"/>
        <v>2008-800191</v>
      </c>
    </row>
    <row r="49" spans="1:211" ht="48" hidden="1" customHeight="1" x14ac:dyDescent="0.15">
      <c r="A49" s="511" t="s">
        <v>4162</v>
      </c>
      <c r="B49" s="522" t="s">
        <v>9193</v>
      </c>
      <c r="C49" s="513">
        <v>40115</v>
      </c>
      <c r="D49" s="512" t="s">
        <v>8419</v>
      </c>
      <c r="E49" s="522" t="s">
        <v>8465</v>
      </c>
      <c r="F49" s="522" t="s">
        <v>8466</v>
      </c>
      <c r="G49" s="513">
        <v>40196</v>
      </c>
      <c r="H49" s="522" t="s">
        <v>2825</v>
      </c>
      <c r="J49" s="513"/>
      <c r="K49" s="522"/>
      <c r="N49" s="513"/>
      <c r="O49" s="513"/>
      <c r="Q49" s="513"/>
      <c r="R49" s="513"/>
      <c r="S49" s="511" t="s">
        <v>9194</v>
      </c>
      <c r="T49" s="511">
        <v>2011</v>
      </c>
      <c r="U49" s="515" t="s">
        <v>8424</v>
      </c>
      <c r="V49" s="514">
        <v>19</v>
      </c>
      <c r="W49" s="514">
        <v>3</v>
      </c>
      <c r="X49" s="514">
        <v>3</v>
      </c>
      <c r="Y49" s="513">
        <v>34444</v>
      </c>
      <c r="Z49" s="512" t="s">
        <v>9160</v>
      </c>
      <c r="AA49" s="512" t="s">
        <v>9161</v>
      </c>
      <c r="AB49" s="513">
        <v>35010</v>
      </c>
      <c r="AC49" s="513">
        <v>37970</v>
      </c>
      <c r="AD49" s="512" t="s">
        <v>9162</v>
      </c>
      <c r="AE49" s="513">
        <v>36998</v>
      </c>
      <c r="AF49" s="512" t="s">
        <v>9163</v>
      </c>
      <c r="AG49" s="512" t="s">
        <v>9161</v>
      </c>
      <c r="AH49" s="516">
        <v>3478303</v>
      </c>
      <c r="AI49" s="513">
        <v>37897</v>
      </c>
      <c r="AJ49" s="513" t="s">
        <v>138</v>
      </c>
      <c r="AK49" s="511" t="s">
        <v>138</v>
      </c>
      <c r="AL49" s="513" t="s">
        <v>138</v>
      </c>
      <c r="AM49" s="511" t="s">
        <v>138</v>
      </c>
      <c r="AN49" s="511" t="s">
        <v>9164</v>
      </c>
      <c r="AO49" s="511" t="s">
        <v>2827</v>
      </c>
      <c r="AP49" s="511" t="s">
        <v>9165</v>
      </c>
      <c r="AQ49" s="511" t="s">
        <v>9166</v>
      </c>
      <c r="AR49" s="511" t="s">
        <v>9167</v>
      </c>
      <c r="AS49" s="511" t="s">
        <v>138</v>
      </c>
      <c r="AT49" s="511" t="s">
        <v>138</v>
      </c>
      <c r="AU49" s="511" t="s">
        <v>138</v>
      </c>
      <c r="AV49" s="511" t="s">
        <v>9168</v>
      </c>
      <c r="AW49" s="511" t="s">
        <v>2828</v>
      </c>
      <c r="AX49" s="511" t="s">
        <v>9169</v>
      </c>
      <c r="AY49" s="511" t="s">
        <v>2829</v>
      </c>
      <c r="AZ49" s="511" t="s">
        <v>2829</v>
      </c>
      <c r="BA49" s="511" t="s">
        <v>138</v>
      </c>
      <c r="BB49" s="511">
        <v>594083782</v>
      </c>
      <c r="BC49" s="512" t="s">
        <v>2824</v>
      </c>
      <c r="BD49" s="511" t="s">
        <v>2825</v>
      </c>
      <c r="BE49" s="511" t="s">
        <v>9170</v>
      </c>
      <c r="BF49" s="511" t="s">
        <v>2823</v>
      </c>
      <c r="BG49" s="511" t="s">
        <v>9171</v>
      </c>
      <c r="BH49" s="511" t="s">
        <v>9172</v>
      </c>
      <c r="BI49" s="511">
        <v>16</v>
      </c>
      <c r="BJ49" s="511">
        <v>13</v>
      </c>
      <c r="BK49" s="511" t="s">
        <v>138</v>
      </c>
      <c r="BL49" s="511" t="s">
        <v>138</v>
      </c>
      <c r="BM49" s="511" t="s">
        <v>9173</v>
      </c>
      <c r="BN49" s="511" t="s">
        <v>138</v>
      </c>
      <c r="BO49" s="511" t="s">
        <v>9064</v>
      </c>
      <c r="BP49" s="513" t="s">
        <v>138</v>
      </c>
      <c r="BQ49" s="511" t="s">
        <v>138</v>
      </c>
      <c r="BR49" s="511" t="s">
        <v>8482</v>
      </c>
      <c r="BS49" s="511" t="s">
        <v>9174</v>
      </c>
      <c r="BT49" s="511" t="s">
        <v>2826</v>
      </c>
      <c r="BU49" s="511" t="s">
        <v>9175</v>
      </c>
      <c r="BV49" s="511">
        <v>1</v>
      </c>
      <c r="BW49" s="511">
        <v>1</v>
      </c>
      <c r="BX49" s="511" t="s">
        <v>9176</v>
      </c>
      <c r="BY49" s="511" t="s">
        <v>138</v>
      </c>
      <c r="BZ49" s="511">
        <v>8</v>
      </c>
      <c r="CA49" s="511" t="s">
        <v>9177</v>
      </c>
      <c r="CB49" s="511" t="s">
        <v>9178</v>
      </c>
      <c r="CC49" s="511" t="s">
        <v>9179</v>
      </c>
      <c r="CD49" s="511" t="s">
        <v>5192</v>
      </c>
      <c r="CE49" s="518" t="s">
        <v>102</v>
      </c>
      <c r="CF49" s="518" t="s">
        <v>102</v>
      </c>
      <c r="CG49" s="518" t="s">
        <v>102</v>
      </c>
      <c r="CH49" s="518" t="s">
        <v>102</v>
      </c>
      <c r="CI49" s="518" t="s">
        <v>102</v>
      </c>
      <c r="CJ49" s="518" t="s">
        <v>102</v>
      </c>
      <c r="CK49" s="518" t="s">
        <v>102</v>
      </c>
      <c r="CL49" s="518" t="s">
        <v>102</v>
      </c>
      <c r="CM49" s="518" t="s">
        <v>102</v>
      </c>
      <c r="CN49" s="518" t="s">
        <v>102</v>
      </c>
      <c r="CO49" s="518" t="s">
        <v>102</v>
      </c>
      <c r="CP49" s="518" t="s">
        <v>102</v>
      </c>
      <c r="CQ49" s="518" t="s">
        <v>102</v>
      </c>
      <c r="CR49" s="518" t="s">
        <v>102</v>
      </c>
      <c r="CS49" s="518" t="s">
        <v>102</v>
      </c>
      <c r="CT49" s="518" t="s">
        <v>102</v>
      </c>
      <c r="CU49" s="518" t="s">
        <v>102</v>
      </c>
      <c r="CV49" s="518" t="s">
        <v>102</v>
      </c>
      <c r="CW49" s="518" t="s">
        <v>102</v>
      </c>
      <c r="CX49" s="518" t="s">
        <v>102</v>
      </c>
      <c r="CY49" s="518" t="s">
        <v>102</v>
      </c>
      <c r="CZ49" s="518" t="s">
        <v>102</v>
      </c>
      <c r="DA49" s="518" t="s">
        <v>102</v>
      </c>
      <c r="DB49" s="518" t="s">
        <v>102</v>
      </c>
      <c r="DC49" s="518" t="s">
        <v>102</v>
      </c>
      <c r="DD49" s="518" t="s">
        <v>102</v>
      </c>
      <c r="DE49" s="518" t="s">
        <v>102</v>
      </c>
      <c r="DF49" s="518" t="s">
        <v>102</v>
      </c>
      <c r="DG49" s="518" t="s">
        <v>102</v>
      </c>
      <c r="DH49" s="518" t="s">
        <v>102</v>
      </c>
      <c r="DI49" s="518" t="s">
        <v>102</v>
      </c>
      <c r="DJ49" s="518" t="s">
        <v>102</v>
      </c>
      <c r="DK49" s="518" t="s">
        <v>102</v>
      </c>
      <c r="DL49" s="518" t="s">
        <v>102</v>
      </c>
      <c r="DM49" s="518" t="s">
        <v>102</v>
      </c>
      <c r="DN49" s="518" t="s">
        <v>102</v>
      </c>
      <c r="DO49" s="518" t="s">
        <v>102</v>
      </c>
      <c r="DP49" s="518" t="s">
        <v>102</v>
      </c>
      <c r="DQ49" s="518" t="s">
        <v>102</v>
      </c>
      <c r="DR49" s="518" t="s">
        <v>102</v>
      </c>
      <c r="DS49" s="518" t="s">
        <v>102</v>
      </c>
      <c r="DT49" s="518" t="s">
        <v>102</v>
      </c>
      <c r="DU49" s="518" t="s">
        <v>102</v>
      </c>
      <c r="DV49" s="518" t="s">
        <v>102</v>
      </c>
      <c r="DW49" s="518" t="s">
        <v>102</v>
      </c>
      <c r="DX49" s="518" t="s">
        <v>102</v>
      </c>
      <c r="DY49" s="518" t="s">
        <v>102</v>
      </c>
      <c r="DZ49" s="518" t="s">
        <v>102</v>
      </c>
      <c r="EA49" s="518" t="s">
        <v>102</v>
      </c>
      <c r="EB49" s="518" t="s">
        <v>102</v>
      </c>
      <c r="EC49" s="518" t="s">
        <v>102</v>
      </c>
      <c r="ED49" s="518" t="s">
        <v>102</v>
      </c>
      <c r="EE49" s="518" t="s">
        <v>102</v>
      </c>
      <c r="EF49" s="518" t="s">
        <v>102</v>
      </c>
      <c r="EG49" s="518" t="s">
        <v>102</v>
      </c>
      <c r="EH49" s="518" t="s">
        <v>102</v>
      </c>
      <c r="EI49" s="518" t="s">
        <v>102</v>
      </c>
      <c r="EJ49" s="518" t="s">
        <v>102</v>
      </c>
      <c r="EK49" s="518" t="s">
        <v>102</v>
      </c>
      <c r="EL49" s="518" t="s">
        <v>102</v>
      </c>
      <c r="EM49" s="518" t="s">
        <v>102</v>
      </c>
      <c r="EN49" s="518" t="s">
        <v>102</v>
      </c>
      <c r="EO49" s="518" t="s">
        <v>102</v>
      </c>
      <c r="EP49" s="518" t="s">
        <v>102</v>
      </c>
      <c r="EQ49" s="518" t="s">
        <v>102</v>
      </c>
      <c r="ER49" s="518" t="s">
        <v>102</v>
      </c>
      <c r="ES49" s="518" t="s">
        <v>102</v>
      </c>
      <c r="ET49" s="518" t="s">
        <v>102</v>
      </c>
      <c r="EU49" s="518" t="s">
        <v>102</v>
      </c>
      <c r="EV49" s="518" t="s">
        <v>102</v>
      </c>
      <c r="EW49" s="518" t="s">
        <v>102</v>
      </c>
      <c r="EX49" s="518" t="s">
        <v>102</v>
      </c>
      <c r="EY49" s="518" t="s">
        <v>102</v>
      </c>
      <c r="EZ49" s="518" t="s">
        <v>102</v>
      </c>
      <c r="FA49" s="518" t="s">
        <v>102</v>
      </c>
      <c r="FB49" s="518" t="s">
        <v>102</v>
      </c>
      <c r="FC49" s="518" t="s">
        <v>102</v>
      </c>
      <c r="FD49" s="518" t="s">
        <v>102</v>
      </c>
      <c r="FE49" s="518" t="s">
        <v>102</v>
      </c>
      <c r="FF49" s="518" t="s">
        <v>102</v>
      </c>
      <c r="FG49" s="518" t="s">
        <v>102</v>
      </c>
      <c r="FH49" s="518" t="s">
        <v>102</v>
      </c>
      <c r="FI49" s="518" t="s">
        <v>102</v>
      </c>
      <c r="FJ49" s="518" t="s">
        <v>102</v>
      </c>
      <c r="FK49" s="518" t="s">
        <v>102</v>
      </c>
      <c r="FL49" s="518" t="s">
        <v>102</v>
      </c>
      <c r="FM49" s="518" t="s">
        <v>102</v>
      </c>
      <c r="FN49" s="518" t="s">
        <v>102</v>
      </c>
      <c r="FO49" s="518" t="s">
        <v>102</v>
      </c>
      <c r="FP49" s="518" t="s">
        <v>102</v>
      </c>
      <c r="FQ49" s="518" t="s">
        <v>102</v>
      </c>
      <c r="FR49" s="518" t="s">
        <v>102</v>
      </c>
      <c r="FS49" s="518" t="s">
        <v>102</v>
      </c>
      <c r="FT49" s="518" t="s">
        <v>102</v>
      </c>
      <c r="FU49" s="518" t="s">
        <v>102</v>
      </c>
      <c r="FV49" s="518" t="s">
        <v>102</v>
      </c>
      <c r="FW49" s="518" t="s">
        <v>102</v>
      </c>
      <c r="FX49" s="518" t="s">
        <v>102</v>
      </c>
      <c r="FY49" s="518" t="s">
        <v>102</v>
      </c>
      <c r="FZ49" s="518" t="s">
        <v>102</v>
      </c>
      <c r="GA49" s="518" t="s">
        <v>102</v>
      </c>
      <c r="GB49" s="518" t="s">
        <v>102</v>
      </c>
      <c r="GC49" s="518" t="s">
        <v>102</v>
      </c>
      <c r="GD49" s="518" t="s">
        <v>102</v>
      </c>
      <c r="GE49" s="518" t="s">
        <v>102</v>
      </c>
      <c r="GF49" s="518" t="s">
        <v>102</v>
      </c>
      <c r="GG49" s="518" t="s">
        <v>102</v>
      </c>
      <c r="GH49" s="518" t="s">
        <v>102</v>
      </c>
      <c r="GI49" s="518" t="s">
        <v>102</v>
      </c>
      <c r="GJ49" s="518" t="s">
        <v>102</v>
      </c>
      <c r="GK49" s="518" t="s">
        <v>102</v>
      </c>
      <c r="GL49" s="518" t="s">
        <v>102</v>
      </c>
      <c r="GM49" s="518" t="s">
        <v>102</v>
      </c>
      <c r="GN49" s="518" t="s">
        <v>102</v>
      </c>
      <c r="GO49" s="518" t="s">
        <v>102</v>
      </c>
      <c r="GP49" s="518" t="s">
        <v>102</v>
      </c>
      <c r="GQ49" s="518" t="s">
        <v>102</v>
      </c>
      <c r="GR49" s="518" t="s">
        <v>102</v>
      </c>
      <c r="GS49" s="518" t="s">
        <v>102</v>
      </c>
      <c r="GT49" s="518" t="s">
        <v>102</v>
      </c>
      <c r="GU49" s="518" t="s">
        <v>102</v>
      </c>
      <c r="GV49" s="518" t="s">
        <v>102</v>
      </c>
      <c r="GW49" s="518" t="s">
        <v>102</v>
      </c>
      <c r="GX49" s="518" t="s">
        <v>102</v>
      </c>
      <c r="GY49" s="518" t="s">
        <v>102</v>
      </c>
      <c r="GZ49" s="518" t="s">
        <v>102</v>
      </c>
      <c r="HA49" s="518" t="s">
        <v>102</v>
      </c>
      <c r="HB49" s="518" t="s">
        <v>102</v>
      </c>
      <c r="HC49" s="511" t="str">
        <f t="shared" si="0"/>
        <v>2009-390132</v>
      </c>
    </row>
    <row r="50" spans="1:211" ht="48" hidden="1" customHeight="1" x14ac:dyDescent="0.15">
      <c r="A50" s="511" t="s">
        <v>4164</v>
      </c>
      <c r="B50" s="512" t="s">
        <v>9195</v>
      </c>
      <c r="C50" s="513">
        <v>39507</v>
      </c>
      <c r="D50" s="512" t="s">
        <v>8419</v>
      </c>
      <c r="E50" s="512" t="s">
        <v>8498</v>
      </c>
      <c r="F50" s="512" t="s">
        <v>8421</v>
      </c>
      <c r="G50" s="513">
        <v>40156</v>
      </c>
      <c r="H50" s="512" t="s">
        <v>9196</v>
      </c>
      <c r="I50" s="512" t="s">
        <v>8500</v>
      </c>
      <c r="J50" s="513">
        <v>39828</v>
      </c>
      <c r="K50" s="512" t="s">
        <v>9197</v>
      </c>
      <c r="N50" s="513">
        <v>39868</v>
      </c>
      <c r="P50" s="512" t="s">
        <v>8625</v>
      </c>
      <c r="Q50" s="513">
        <v>40142</v>
      </c>
      <c r="S50" s="514" t="s">
        <v>9198</v>
      </c>
      <c r="T50" s="511">
        <v>2010</v>
      </c>
      <c r="U50" s="515" t="s">
        <v>8424</v>
      </c>
      <c r="V50" s="514">
        <v>20</v>
      </c>
      <c r="W50" s="514">
        <v>2</v>
      </c>
      <c r="X50" s="514">
        <v>1</v>
      </c>
      <c r="Y50" s="513">
        <v>34499</v>
      </c>
      <c r="Z50" s="512" t="s">
        <v>9199</v>
      </c>
      <c r="AA50" s="512" t="s">
        <v>9200</v>
      </c>
      <c r="AB50" s="513">
        <v>35052</v>
      </c>
      <c r="AC50" s="513">
        <v>37452</v>
      </c>
      <c r="AD50" s="512" t="s">
        <v>9201</v>
      </c>
      <c r="AE50" s="513">
        <v>36623</v>
      </c>
      <c r="AF50" s="512" t="s">
        <v>138</v>
      </c>
      <c r="AG50" s="512" t="s">
        <v>9200</v>
      </c>
      <c r="AH50" s="516">
        <v>3301860</v>
      </c>
      <c r="AI50" s="513">
        <v>37372</v>
      </c>
      <c r="AJ50" s="513" t="s">
        <v>138</v>
      </c>
      <c r="AK50" s="511" t="s">
        <v>138</v>
      </c>
      <c r="AL50" s="513" t="s">
        <v>138</v>
      </c>
      <c r="AM50" s="511" t="s">
        <v>138</v>
      </c>
      <c r="AN50" s="511" t="s">
        <v>9202</v>
      </c>
      <c r="AO50" s="511" t="s">
        <v>9203</v>
      </c>
      <c r="AP50" s="511" t="s">
        <v>9204</v>
      </c>
      <c r="AQ50" s="511" t="s">
        <v>9205</v>
      </c>
      <c r="AR50" s="511" t="s">
        <v>9206</v>
      </c>
      <c r="AS50" s="511" t="s">
        <v>138</v>
      </c>
      <c r="AT50" s="511" t="s">
        <v>138</v>
      </c>
      <c r="AU50" s="511" t="s">
        <v>138</v>
      </c>
      <c r="AV50" s="511" t="s">
        <v>9207</v>
      </c>
      <c r="AW50" s="511" t="s">
        <v>9208</v>
      </c>
      <c r="AX50" s="511" t="s">
        <v>9209</v>
      </c>
      <c r="AY50" s="511" t="s">
        <v>9210</v>
      </c>
      <c r="AZ50" s="511" t="s">
        <v>9211</v>
      </c>
      <c r="BA50" s="511" t="s">
        <v>9212</v>
      </c>
      <c r="BB50" s="511">
        <v>5108</v>
      </c>
      <c r="BC50" s="512" t="s">
        <v>1744</v>
      </c>
      <c r="BD50" s="511" t="s">
        <v>1745</v>
      </c>
      <c r="BE50" s="511" t="s">
        <v>9213</v>
      </c>
      <c r="BF50" s="511" t="s">
        <v>1743</v>
      </c>
      <c r="BG50" s="511" t="s">
        <v>9214</v>
      </c>
      <c r="BH50" s="511" t="s">
        <v>8648</v>
      </c>
      <c r="BI50" s="511">
        <v>2</v>
      </c>
      <c r="BJ50" s="511">
        <v>8</v>
      </c>
      <c r="BK50" s="511" t="s">
        <v>138</v>
      </c>
      <c r="BL50" s="511" t="s">
        <v>138</v>
      </c>
      <c r="BM50" s="511" t="s">
        <v>9215</v>
      </c>
      <c r="BN50" s="511" t="s">
        <v>138</v>
      </c>
      <c r="BO50" s="511" t="s">
        <v>9027</v>
      </c>
      <c r="BP50" s="513" t="s">
        <v>138</v>
      </c>
      <c r="BQ50" s="511" t="s">
        <v>138</v>
      </c>
      <c r="BR50" s="511" t="s">
        <v>8482</v>
      </c>
      <c r="BS50" s="511" t="s">
        <v>9216</v>
      </c>
      <c r="BT50" s="511" t="s">
        <v>1746</v>
      </c>
      <c r="BU50" s="511" t="s">
        <v>9217</v>
      </c>
      <c r="BV50" s="511" t="s">
        <v>138</v>
      </c>
      <c r="BW50" s="511">
        <v>1</v>
      </c>
      <c r="BX50" s="511" t="s">
        <v>9218</v>
      </c>
      <c r="BY50" s="511" t="s">
        <v>138</v>
      </c>
      <c r="BZ50" s="511">
        <v>8</v>
      </c>
      <c r="CA50" s="511" t="s">
        <v>9219</v>
      </c>
      <c r="CB50" s="511" t="s">
        <v>9220</v>
      </c>
      <c r="CC50" s="511" t="s">
        <v>138</v>
      </c>
      <c r="CD50" s="511" t="s">
        <v>138</v>
      </c>
      <c r="CE50" s="518" t="s">
        <v>9221</v>
      </c>
      <c r="CF50" s="518" t="s">
        <v>9222</v>
      </c>
      <c r="CG50" s="518" t="s">
        <v>9223</v>
      </c>
      <c r="CH50" s="518" t="s">
        <v>9224</v>
      </c>
      <c r="CI50" s="518" t="s">
        <v>9225</v>
      </c>
      <c r="CJ50" s="518" t="s">
        <v>9226</v>
      </c>
      <c r="CK50" s="518" t="s">
        <v>9227</v>
      </c>
      <c r="CL50" s="518" t="s">
        <v>9228</v>
      </c>
      <c r="CM50" s="518" t="s">
        <v>102</v>
      </c>
      <c r="CN50" s="518" t="s">
        <v>102</v>
      </c>
      <c r="CO50" s="518" t="s">
        <v>102</v>
      </c>
      <c r="CP50" s="518" t="s">
        <v>102</v>
      </c>
      <c r="CQ50" s="518" t="s">
        <v>102</v>
      </c>
      <c r="CR50" s="518" t="s">
        <v>102</v>
      </c>
      <c r="CS50" s="518" t="s">
        <v>102</v>
      </c>
      <c r="CT50" s="518" t="s">
        <v>102</v>
      </c>
      <c r="CU50" s="518" t="s">
        <v>102</v>
      </c>
      <c r="CV50" s="518" t="s">
        <v>102</v>
      </c>
      <c r="CW50" s="518" t="s">
        <v>102</v>
      </c>
      <c r="CX50" s="518" t="s">
        <v>102</v>
      </c>
      <c r="CY50" s="518" t="s">
        <v>102</v>
      </c>
      <c r="CZ50" s="518" t="s">
        <v>102</v>
      </c>
      <c r="DA50" s="518" t="s">
        <v>102</v>
      </c>
      <c r="DB50" s="518" t="s">
        <v>102</v>
      </c>
      <c r="DC50" s="518" t="s">
        <v>102</v>
      </c>
      <c r="DD50" s="518" t="s">
        <v>102</v>
      </c>
      <c r="DE50" s="518" t="s">
        <v>102</v>
      </c>
      <c r="DF50" s="518" t="s">
        <v>102</v>
      </c>
      <c r="DG50" s="518" t="s">
        <v>102</v>
      </c>
      <c r="DH50" s="518" t="s">
        <v>102</v>
      </c>
      <c r="DI50" s="518" t="s">
        <v>102</v>
      </c>
      <c r="DJ50" s="518" t="s">
        <v>102</v>
      </c>
      <c r="DK50" s="518" t="s">
        <v>102</v>
      </c>
      <c r="DL50" s="518" t="s">
        <v>102</v>
      </c>
      <c r="DM50" s="518" t="s">
        <v>102</v>
      </c>
      <c r="DN50" s="518" t="s">
        <v>102</v>
      </c>
      <c r="DO50" s="518" t="s">
        <v>102</v>
      </c>
      <c r="DP50" s="518" t="s">
        <v>102</v>
      </c>
      <c r="DQ50" s="518" t="s">
        <v>102</v>
      </c>
      <c r="DR50" s="518" t="s">
        <v>102</v>
      </c>
      <c r="DS50" s="518" t="s">
        <v>102</v>
      </c>
      <c r="DT50" s="518" t="s">
        <v>102</v>
      </c>
      <c r="DU50" s="518" t="s">
        <v>102</v>
      </c>
      <c r="DV50" s="518" t="s">
        <v>102</v>
      </c>
      <c r="DW50" s="518" t="s">
        <v>102</v>
      </c>
      <c r="DX50" s="518" t="s">
        <v>102</v>
      </c>
      <c r="DY50" s="518" t="s">
        <v>102</v>
      </c>
      <c r="DZ50" s="518" t="s">
        <v>102</v>
      </c>
      <c r="EA50" s="518" t="s">
        <v>102</v>
      </c>
      <c r="EB50" s="518" t="s">
        <v>102</v>
      </c>
      <c r="EC50" s="518" t="s">
        <v>102</v>
      </c>
      <c r="ED50" s="518" t="s">
        <v>102</v>
      </c>
      <c r="EE50" s="518" t="s">
        <v>102</v>
      </c>
      <c r="EF50" s="518" t="s">
        <v>102</v>
      </c>
      <c r="EG50" s="518" t="s">
        <v>102</v>
      </c>
      <c r="EH50" s="518" t="s">
        <v>102</v>
      </c>
      <c r="EI50" s="518" t="s">
        <v>102</v>
      </c>
      <c r="EJ50" s="518" t="s">
        <v>102</v>
      </c>
      <c r="EK50" s="518" t="s">
        <v>102</v>
      </c>
      <c r="EL50" s="518" t="s">
        <v>102</v>
      </c>
      <c r="EM50" s="518" t="s">
        <v>102</v>
      </c>
      <c r="EN50" s="518" t="s">
        <v>102</v>
      </c>
      <c r="EO50" s="518" t="s">
        <v>102</v>
      </c>
      <c r="EP50" s="518" t="s">
        <v>102</v>
      </c>
      <c r="EQ50" s="518" t="s">
        <v>102</v>
      </c>
      <c r="ER50" s="518" t="s">
        <v>102</v>
      </c>
      <c r="ES50" s="518" t="s">
        <v>102</v>
      </c>
      <c r="ET50" s="518" t="s">
        <v>102</v>
      </c>
      <c r="EU50" s="518" t="s">
        <v>102</v>
      </c>
      <c r="EV50" s="518" t="s">
        <v>102</v>
      </c>
      <c r="EW50" s="518" t="s">
        <v>102</v>
      </c>
      <c r="EX50" s="518" t="s">
        <v>102</v>
      </c>
      <c r="EY50" s="518" t="s">
        <v>102</v>
      </c>
      <c r="EZ50" s="518" t="s">
        <v>102</v>
      </c>
      <c r="FA50" s="518" t="s">
        <v>102</v>
      </c>
      <c r="FB50" s="518" t="s">
        <v>102</v>
      </c>
      <c r="FC50" s="518" t="s">
        <v>102</v>
      </c>
      <c r="FD50" s="518" t="s">
        <v>102</v>
      </c>
      <c r="FE50" s="518" t="s">
        <v>102</v>
      </c>
      <c r="FF50" s="518" t="s">
        <v>102</v>
      </c>
      <c r="FG50" s="518" t="s">
        <v>102</v>
      </c>
      <c r="FH50" s="518" t="s">
        <v>102</v>
      </c>
      <c r="FI50" s="518" t="s">
        <v>102</v>
      </c>
      <c r="FJ50" s="518" t="s">
        <v>102</v>
      </c>
      <c r="FK50" s="518" t="s">
        <v>102</v>
      </c>
      <c r="FL50" s="518" t="s">
        <v>102</v>
      </c>
      <c r="FM50" s="518" t="s">
        <v>102</v>
      </c>
      <c r="FN50" s="518" t="s">
        <v>102</v>
      </c>
      <c r="FO50" s="518" t="s">
        <v>102</v>
      </c>
      <c r="FP50" s="518" t="s">
        <v>102</v>
      </c>
      <c r="FQ50" s="518" t="s">
        <v>102</v>
      </c>
      <c r="FR50" s="518" t="s">
        <v>102</v>
      </c>
      <c r="FS50" s="518" t="s">
        <v>102</v>
      </c>
      <c r="FT50" s="518" t="s">
        <v>102</v>
      </c>
      <c r="FU50" s="518" t="s">
        <v>102</v>
      </c>
      <c r="FV50" s="518" t="s">
        <v>102</v>
      </c>
      <c r="FW50" s="518" t="s">
        <v>102</v>
      </c>
      <c r="FX50" s="518" t="s">
        <v>102</v>
      </c>
      <c r="FY50" s="518" t="s">
        <v>102</v>
      </c>
      <c r="FZ50" s="518" t="s">
        <v>102</v>
      </c>
      <c r="GA50" s="518" t="s">
        <v>102</v>
      </c>
      <c r="GB50" s="518" t="s">
        <v>102</v>
      </c>
      <c r="GC50" s="518" t="s">
        <v>102</v>
      </c>
      <c r="GD50" s="518" t="s">
        <v>102</v>
      </c>
      <c r="GE50" s="518" t="s">
        <v>102</v>
      </c>
      <c r="GF50" s="518" t="s">
        <v>102</v>
      </c>
      <c r="GG50" s="518" t="s">
        <v>102</v>
      </c>
      <c r="GH50" s="518" t="s">
        <v>102</v>
      </c>
      <c r="GI50" s="518" t="s">
        <v>102</v>
      </c>
      <c r="GJ50" s="518" t="s">
        <v>102</v>
      </c>
      <c r="GK50" s="518" t="s">
        <v>102</v>
      </c>
      <c r="GL50" s="518" t="s">
        <v>102</v>
      </c>
      <c r="GM50" s="518" t="s">
        <v>102</v>
      </c>
      <c r="GN50" s="518" t="s">
        <v>102</v>
      </c>
      <c r="GO50" s="518" t="s">
        <v>102</v>
      </c>
      <c r="GP50" s="518" t="s">
        <v>102</v>
      </c>
      <c r="GQ50" s="518" t="s">
        <v>102</v>
      </c>
      <c r="GR50" s="518" t="s">
        <v>102</v>
      </c>
      <c r="GS50" s="518" t="s">
        <v>102</v>
      </c>
      <c r="GT50" s="518" t="s">
        <v>102</v>
      </c>
      <c r="GU50" s="518" t="s">
        <v>102</v>
      </c>
      <c r="GV50" s="518" t="s">
        <v>102</v>
      </c>
      <c r="GW50" s="518" t="s">
        <v>102</v>
      </c>
      <c r="GX50" s="518" t="s">
        <v>102</v>
      </c>
      <c r="GY50" s="518" t="s">
        <v>102</v>
      </c>
      <c r="GZ50" s="518" t="s">
        <v>102</v>
      </c>
      <c r="HA50" s="518" t="s">
        <v>102</v>
      </c>
      <c r="HB50" s="518" t="s">
        <v>102</v>
      </c>
      <c r="HC50" s="511" t="str">
        <f t="shared" si="0"/>
        <v>2008-800039</v>
      </c>
    </row>
    <row r="51" spans="1:211" ht="48" hidden="1" customHeight="1" x14ac:dyDescent="0.15">
      <c r="A51" s="511" t="s">
        <v>4164</v>
      </c>
      <c r="B51" s="512" t="s">
        <v>9229</v>
      </c>
      <c r="C51" s="513">
        <v>39930</v>
      </c>
      <c r="D51" s="512" t="s">
        <v>8419</v>
      </c>
      <c r="E51" s="512" t="s">
        <v>8465</v>
      </c>
      <c r="F51" s="512" t="s">
        <v>8493</v>
      </c>
      <c r="G51" s="513">
        <v>40093</v>
      </c>
      <c r="H51" s="512" t="s">
        <v>9230</v>
      </c>
      <c r="I51" s="512" t="s">
        <v>8495</v>
      </c>
      <c r="J51" s="513">
        <v>40058</v>
      </c>
      <c r="S51" s="514" t="s">
        <v>9231</v>
      </c>
      <c r="T51" s="511">
        <v>2010</v>
      </c>
      <c r="U51" s="515" t="s">
        <v>8424</v>
      </c>
      <c r="V51" s="514">
        <v>20</v>
      </c>
      <c r="W51" s="514">
        <v>2</v>
      </c>
      <c r="X51" s="514">
        <v>2</v>
      </c>
      <c r="Y51" s="513">
        <v>34499</v>
      </c>
      <c r="Z51" s="512" t="s">
        <v>9199</v>
      </c>
      <c r="AA51" s="512" t="s">
        <v>9200</v>
      </c>
      <c r="AB51" s="513">
        <v>35052</v>
      </c>
      <c r="AC51" s="513">
        <v>37452</v>
      </c>
      <c r="AD51" s="512" t="s">
        <v>9201</v>
      </c>
      <c r="AE51" s="513">
        <v>36623</v>
      </c>
      <c r="AF51" s="512" t="s">
        <v>138</v>
      </c>
      <c r="AG51" s="512" t="s">
        <v>9200</v>
      </c>
      <c r="AH51" s="516">
        <v>3301860</v>
      </c>
      <c r="AI51" s="513">
        <v>37372</v>
      </c>
      <c r="AJ51" s="513" t="s">
        <v>138</v>
      </c>
      <c r="AK51" s="511" t="s">
        <v>138</v>
      </c>
      <c r="AL51" s="513" t="s">
        <v>138</v>
      </c>
      <c r="AM51" s="511" t="s">
        <v>138</v>
      </c>
      <c r="AN51" s="511" t="s">
        <v>9202</v>
      </c>
      <c r="AO51" s="511" t="s">
        <v>9203</v>
      </c>
      <c r="AP51" s="511" t="s">
        <v>9204</v>
      </c>
      <c r="AQ51" s="511" t="s">
        <v>9205</v>
      </c>
      <c r="AR51" s="511" t="s">
        <v>9206</v>
      </c>
      <c r="AS51" s="511" t="s">
        <v>138</v>
      </c>
      <c r="AT51" s="511" t="s">
        <v>138</v>
      </c>
      <c r="AU51" s="511" t="s">
        <v>138</v>
      </c>
      <c r="AV51" s="511" t="s">
        <v>9207</v>
      </c>
      <c r="AW51" s="511" t="s">
        <v>9208</v>
      </c>
      <c r="AX51" s="511" t="s">
        <v>9209</v>
      </c>
      <c r="AY51" s="511" t="s">
        <v>9210</v>
      </c>
      <c r="AZ51" s="511" t="s">
        <v>9211</v>
      </c>
      <c r="BA51" s="511" t="s">
        <v>9212</v>
      </c>
      <c r="BB51" s="511">
        <v>5108</v>
      </c>
      <c r="BC51" s="512" t="s">
        <v>1744</v>
      </c>
      <c r="BD51" s="511" t="s">
        <v>1745</v>
      </c>
      <c r="BE51" s="511" t="s">
        <v>9213</v>
      </c>
      <c r="BF51" s="511" t="s">
        <v>1743</v>
      </c>
      <c r="BG51" s="511" t="s">
        <v>9214</v>
      </c>
      <c r="BH51" s="511" t="s">
        <v>8648</v>
      </c>
      <c r="BI51" s="511">
        <v>2</v>
      </c>
      <c r="BJ51" s="511">
        <v>8</v>
      </c>
      <c r="BK51" s="511" t="s">
        <v>138</v>
      </c>
      <c r="BL51" s="511" t="s">
        <v>138</v>
      </c>
      <c r="BM51" s="511" t="s">
        <v>9215</v>
      </c>
      <c r="BN51" s="511" t="s">
        <v>138</v>
      </c>
      <c r="BO51" s="511" t="s">
        <v>9027</v>
      </c>
      <c r="BP51" s="513" t="s">
        <v>138</v>
      </c>
      <c r="BQ51" s="511" t="s">
        <v>138</v>
      </c>
      <c r="BR51" s="511" t="s">
        <v>8482</v>
      </c>
      <c r="BS51" s="511" t="s">
        <v>9216</v>
      </c>
      <c r="BT51" s="511" t="s">
        <v>1746</v>
      </c>
      <c r="BU51" s="511" t="s">
        <v>9217</v>
      </c>
      <c r="BV51" s="511" t="s">
        <v>138</v>
      </c>
      <c r="BW51" s="511">
        <v>1</v>
      </c>
      <c r="BX51" s="511" t="s">
        <v>9218</v>
      </c>
      <c r="BY51" s="511" t="s">
        <v>138</v>
      </c>
      <c r="BZ51" s="511">
        <v>8</v>
      </c>
      <c r="CA51" s="511" t="s">
        <v>9219</v>
      </c>
      <c r="CB51" s="511" t="s">
        <v>9220</v>
      </c>
      <c r="CC51" s="511" t="s">
        <v>138</v>
      </c>
      <c r="CD51" s="511" t="s">
        <v>138</v>
      </c>
      <c r="CE51" s="518" t="s">
        <v>102</v>
      </c>
      <c r="CF51" s="518" t="s">
        <v>102</v>
      </c>
      <c r="CG51" s="518" t="s">
        <v>102</v>
      </c>
      <c r="CH51" s="518" t="s">
        <v>102</v>
      </c>
      <c r="CI51" s="518" t="s">
        <v>102</v>
      </c>
      <c r="CJ51" s="518" t="s">
        <v>102</v>
      </c>
      <c r="CK51" s="518" t="s">
        <v>102</v>
      </c>
      <c r="CL51" s="518" t="s">
        <v>102</v>
      </c>
      <c r="CM51" s="518" t="s">
        <v>102</v>
      </c>
      <c r="CN51" s="518" t="s">
        <v>102</v>
      </c>
      <c r="CO51" s="518" t="s">
        <v>102</v>
      </c>
      <c r="CP51" s="518" t="s">
        <v>102</v>
      </c>
      <c r="CQ51" s="518" t="s">
        <v>102</v>
      </c>
      <c r="CR51" s="518" t="s">
        <v>102</v>
      </c>
      <c r="CS51" s="518" t="s">
        <v>102</v>
      </c>
      <c r="CT51" s="518" t="s">
        <v>102</v>
      </c>
      <c r="CU51" s="518" t="s">
        <v>102</v>
      </c>
      <c r="CV51" s="518" t="s">
        <v>102</v>
      </c>
      <c r="CW51" s="518" t="s">
        <v>102</v>
      </c>
      <c r="CX51" s="518" t="s">
        <v>102</v>
      </c>
      <c r="CY51" s="518" t="s">
        <v>102</v>
      </c>
      <c r="CZ51" s="518" t="s">
        <v>102</v>
      </c>
      <c r="DA51" s="518" t="s">
        <v>102</v>
      </c>
      <c r="DB51" s="518" t="s">
        <v>102</v>
      </c>
      <c r="DC51" s="518" t="s">
        <v>102</v>
      </c>
      <c r="DD51" s="518" t="s">
        <v>102</v>
      </c>
      <c r="DE51" s="518" t="s">
        <v>102</v>
      </c>
      <c r="DF51" s="518" t="s">
        <v>102</v>
      </c>
      <c r="DG51" s="518" t="s">
        <v>102</v>
      </c>
      <c r="DH51" s="518" t="s">
        <v>102</v>
      </c>
      <c r="DI51" s="518" t="s">
        <v>102</v>
      </c>
      <c r="DJ51" s="518" t="s">
        <v>102</v>
      </c>
      <c r="DK51" s="518" t="s">
        <v>102</v>
      </c>
      <c r="DL51" s="518" t="s">
        <v>102</v>
      </c>
      <c r="DM51" s="518" t="s">
        <v>102</v>
      </c>
      <c r="DN51" s="518" t="s">
        <v>102</v>
      </c>
      <c r="DO51" s="518" t="s">
        <v>102</v>
      </c>
      <c r="DP51" s="518" t="s">
        <v>102</v>
      </c>
      <c r="DQ51" s="518" t="s">
        <v>102</v>
      </c>
      <c r="DR51" s="518" t="s">
        <v>102</v>
      </c>
      <c r="DS51" s="518" t="s">
        <v>102</v>
      </c>
      <c r="DT51" s="518" t="s">
        <v>102</v>
      </c>
      <c r="DU51" s="518" t="s">
        <v>102</v>
      </c>
      <c r="DV51" s="518" t="s">
        <v>102</v>
      </c>
      <c r="DW51" s="518" t="s">
        <v>102</v>
      </c>
      <c r="DX51" s="518" t="s">
        <v>102</v>
      </c>
      <c r="DY51" s="518" t="s">
        <v>102</v>
      </c>
      <c r="DZ51" s="518" t="s">
        <v>102</v>
      </c>
      <c r="EA51" s="518" t="s">
        <v>102</v>
      </c>
      <c r="EB51" s="518" t="s">
        <v>102</v>
      </c>
      <c r="EC51" s="518" t="s">
        <v>102</v>
      </c>
      <c r="ED51" s="518" t="s">
        <v>102</v>
      </c>
      <c r="EE51" s="518" t="s">
        <v>102</v>
      </c>
      <c r="EF51" s="518" t="s">
        <v>102</v>
      </c>
      <c r="EG51" s="518" t="s">
        <v>102</v>
      </c>
      <c r="EH51" s="518" t="s">
        <v>102</v>
      </c>
      <c r="EI51" s="518" t="s">
        <v>102</v>
      </c>
      <c r="EJ51" s="518" t="s">
        <v>102</v>
      </c>
      <c r="EK51" s="518" t="s">
        <v>102</v>
      </c>
      <c r="EL51" s="518" t="s">
        <v>102</v>
      </c>
      <c r="EM51" s="518" t="s">
        <v>102</v>
      </c>
      <c r="EN51" s="518" t="s">
        <v>102</v>
      </c>
      <c r="EO51" s="518" t="s">
        <v>102</v>
      </c>
      <c r="EP51" s="518" t="s">
        <v>102</v>
      </c>
      <c r="EQ51" s="518" t="s">
        <v>102</v>
      </c>
      <c r="ER51" s="518" t="s">
        <v>102</v>
      </c>
      <c r="ES51" s="518" t="s">
        <v>102</v>
      </c>
      <c r="ET51" s="518" t="s">
        <v>102</v>
      </c>
      <c r="EU51" s="518" t="s">
        <v>102</v>
      </c>
      <c r="EV51" s="518" t="s">
        <v>102</v>
      </c>
      <c r="EW51" s="518" t="s">
        <v>102</v>
      </c>
      <c r="EX51" s="518" t="s">
        <v>102</v>
      </c>
      <c r="EY51" s="518" t="s">
        <v>102</v>
      </c>
      <c r="EZ51" s="518" t="s">
        <v>102</v>
      </c>
      <c r="FA51" s="518" t="s">
        <v>102</v>
      </c>
      <c r="FB51" s="518" t="s">
        <v>102</v>
      </c>
      <c r="FC51" s="518" t="s">
        <v>102</v>
      </c>
      <c r="FD51" s="518" t="s">
        <v>102</v>
      </c>
      <c r="FE51" s="518" t="s">
        <v>102</v>
      </c>
      <c r="FF51" s="518" t="s">
        <v>102</v>
      </c>
      <c r="FG51" s="518" t="s">
        <v>102</v>
      </c>
      <c r="FH51" s="518" t="s">
        <v>102</v>
      </c>
      <c r="FI51" s="518" t="s">
        <v>102</v>
      </c>
      <c r="FJ51" s="518" t="s">
        <v>102</v>
      </c>
      <c r="FK51" s="518" t="s">
        <v>102</v>
      </c>
      <c r="FL51" s="518" t="s">
        <v>102</v>
      </c>
      <c r="FM51" s="518" t="s">
        <v>102</v>
      </c>
      <c r="FN51" s="518" t="s">
        <v>102</v>
      </c>
      <c r="FO51" s="518" t="s">
        <v>102</v>
      </c>
      <c r="FP51" s="518" t="s">
        <v>102</v>
      </c>
      <c r="FQ51" s="518" t="s">
        <v>102</v>
      </c>
      <c r="FR51" s="518" t="s">
        <v>102</v>
      </c>
      <c r="FS51" s="518" t="s">
        <v>102</v>
      </c>
      <c r="FT51" s="518" t="s">
        <v>102</v>
      </c>
      <c r="FU51" s="518" t="s">
        <v>102</v>
      </c>
      <c r="FV51" s="518" t="s">
        <v>102</v>
      </c>
      <c r="FW51" s="518" t="s">
        <v>102</v>
      </c>
      <c r="FX51" s="518" t="s">
        <v>102</v>
      </c>
      <c r="FY51" s="518" t="s">
        <v>102</v>
      </c>
      <c r="FZ51" s="518" t="s">
        <v>102</v>
      </c>
      <c r="GA51" s="518" t="s">
        <v>102</v>
      </c>
      <c r="GB51" s="518" t="s">
        <v>102</v>
      </c>
      <c r="GC51" s="518" t="s">
        <v>102</v>
      </c>
      <c r="GD51" s="518" t="s">
        <v>102</v>
      </c>
      <c r="GE51" s="518" t="s">
        <v>102</v>
      </c>
      <c r="GF51" s="518" t="s">
        <v>102</v>
      </c>
      <c r="GG51" s="518" t="s">
        <v>102</v>
      </c>
      <c r="GH51" s="518" t="s">
        <v>102</v>
      </c>
      <c r="GI51" s="518" t="s">
        <v>102</v>
      </c>
      <c r="GJ51" s="518" t="s">
        <v>102</v>
      </c>
      <c r="GK51" s="518" t="s">
        <v>102</v>
      </c>
      <c r="GL51" s="518" t="s">
        <v>102</v>
      </c>
      <c r="GM51" s="518" t="s">
        <v>102</v>
      </c>
      <c r="GN51" s="518" t="s">
        <v>102</v>
      </c>
      <c r="GO51" s="518" t="s">
        <v>102</v>
      </c>
      <c r="GP51" s="518" t="s">
        <v>102</v>
      </c>
      <c r="GQ51" s="518" t="s">
        <v>102</v>
      </c>
      <c r="GR51" s="518" t="s">
        <v>102</v>
      </c>
      <c r="GS51" s="518" t="s">
        <v>102</v>
      </c>
      <c r="GT51" s="518" t="s">
        <v>102</v>
      </c>
      <c r="GU51" s="518" t="s">
        <v>102</v>
      </c>
      <c r="GV51" s="518" t="s">
        <v>102</v>
      </c>
      <c r="GW51" s="518" t="s">
        <v>102</v>
      </c>
      <c r="GX51" s="518" t="s">
        <v>102</v>
      </c>
      <c r="GY51" s="518" t="s">
        <v>102</v>
      </c>
      <c r="GZ51" s="518" t="s">
        <v>102</v>
      </c>
      <c r="HA51" s="518" t="s">
        <v>102</v>
      </c>
      <c r="HB51" s="518" t="s">
        <v>102</v>
      </c>
      <c r="HC51" s="511" t="str">
        <f t="shared" si="0"/>
        <v>2009-390056</v>
      </c>
    </row>
    <row r="52" spans="1:211" ht="48" hidden="1" customHeight="1" x14ac:dyDescent="0.15">
      <c r="A52" s="511" t="s">
        <v>4165</v>
      </c>
      <c r="B52" s="512" t="s">
        <v>9232</v>
      </c>
      <c r="C52" s="513">
        <v>36584</v>
      </c>
      <c r="D52" s="512" t="s">
        <v>8419</v>
      </c>
      <c r="E52" s="512" t="s">
        <v>8489</v>
      </c>
      <c r="F52" s="512" t="s">
        <v>8490</v>
      </c>
      <c r="G52" s="513">
        <v>37160</v>
      </c>
      <c r="S52" s="514" t="s">
        <v>9233</v>
      </c>
      <c r="T52" s="511">
        <v>2010</v>
      </c>
      <c r="U52" s="515" t="s">
        <v>8734</v>
      </c>
      <c r="V52" s="514">
        <v>21</v>
      </c>
      <c r="W52" s="514">
        <v>3</v>
      </c>
      <c r="X52" s="514">
        <v>1</v>
      </c>
      <c r="Y52" s="513">
        <v>34552</v>
      </c>
      <c r="Z52" s="512" t="s">
        <v>9234</v>
      </c>
      <c r="AA52" s="512" t="s">
        <v>9235</v>
      </c>
      <c r="AB52" s="513">
        <v>35115</v>
      </c>
      <c r="AC52" s="513">
        <v>36402</v>
      </c>
      <c r="AD52" s="512" t="s">
        <v>9236</v>
      </c>
      <c r="AE52" s="513">
        <v>35518</v>
      </c>
      <c r="AF52" s="512" t="s">
        <v>138</v>
      </c>
      <c r="AG52" s="512" t="s">
        <v>9235</v>
      </c>
      <c r="AH52" s="516">
        <v>2943048</v>
      </c>
      <c r="AI52" s="513">
        <v>36336</v>
      </c>
      <c r="AJ52" s="513" t="s">
        <v>138</v>
      </c>
      <c r="AK52" s="511" t="s">
        <v>138</v>
      </c>
      <c r="AL52" s="513" t="s">
        <v>138</v>
      </c>
      <c r="AM52" s="511" t="s">
        <v>138</v>
      </c>
      <c r="AN52" s="511" t="s">
        <v>9237</v>
      </c>
      <c r="AO52" s="511" t="s">
        <v>265</v>
      </c>
      <c r="AP52" s="511" t="s">
        <v>265</v>
      </c>
      <c r="AQ52" s="511" t="s">
        <v>9238</v>
      </c>
      <c r="AR52" s="511" t="s">
        <v>9238</v>
      </c>
      <c r="AS52" s="511" t="s">
        <v>138</v>
      </c>
      <c r="AT52" s="511" t="s">
        <v>138</v>
      </c>
      <c r="AU52" s="511" t="s">
        <v>138</v>
      </c>
      <c r="AV52" s="511" t="s">
        <v>9239</v>
      </c>
      <c r="AW52" s="511" t="s">
        <v>266</v>
      </c>
      <c r="AX52" s="511" t="s">
        <v>9240</v>
      </c>
      <c r="AY52" s="511" t="s">
        <v>265</v>
      </c>
      <c r="AZ52" s="511" t="s">
        <v>265</v>
      </c>
      <c r="BA52" s="511" t="s">
        <v>267</v>
      </c>
      <c r="BB52" s="511">
        <v>178826</v>
      </c>
      <c r="BC52" s="512" t="s">
        <v>262</v>
      </c>
      <c r="BD52" s="511" t="s">
        <v>263</v>
      </c>
      <c r="BE52" s="511" t="s">
        <v>9241</v>
      </c>
      <c r="BF52" s="511" t="s">
        <v>9242</v>
      </c>
      <c r="BG52" s="511" t="s">
        <v>9243</v>
      </c>
      <c r="BH52" s="511" t="s">
        <v>9244</v>
      </c>
      <c r="BI52" s="511">
        <v>7</v>
      </c>
      <c r="BJ52" s="511">
        <v>6</v>
      </c>
      <c r="BK52" s="511" t="s">
        <v>138</v>
      </c>
      <c r="BL52" s="511" t="s">
        <v>138</v>
      </c>
      <c r="BM52" s="511" t="s">
        <v>9245</v>
      </c>
      <c r="BN52" s="511" t="s">
        <v>138</v>
      </c>
      <c r="BO52" s="511" t="s">
        <v>9064</v>
      </c>
      <c r="BP52" s="513" t="s">
        <v>138</v>
      </c>
      <c r="BQ52" s="511" t="s">
        <v>138</v>
      </c>
      <c r="BR52" s="511" t="s">
        <v>8482</v>
      </c>
      <c r="BS52" s="511" t="s">
        <v>9246</v>
      </c>
      <c r="BT52" s="511" t="s">
        <v>264</v>
      </c>
      <c r="BU52" s="511" t="s">
        <v>9247</v>
      </c>
      <c r="BV52" s="511" t="s">
        <v>138</v>
      </c>
      <c r="BW52" s="511">
        <v>1</v>
      </c>
      <c r="BX52" s="511" t="s">
        <v>9248</v>
      </c>
      <c r="BY52" s="511" t="s">
        <v>138</v>
      </c>
      <c r="BZ52" s="511">
        <v>21</v>
      </c>
      <c r="CA52" s="511" t="s">
        <v>9249</v>
      </c>
      <c r="CB52" s="511" t="s">
        <v>9250</v>
      </c>
      <c r="CC52" s="511" t="s">
        <v>138</v>
      </c>
      <c r="CD52" s="511" t="s">
        <v>5200</v>
      </c>
      <c r="CE52" s="518" t="s">
        <v>102</v>
      </c>
      <c r="CF52" s="518" t="s">
        <v>102</v>
      </c>
      <c r="CG52" s="518" t="s">
        <v>102</v>
      </c>
      <c r="CH52" s="518" t="s">
        <v>102</v>
      </c>
      <c r="CI52" s="518" t="s">
        <v>102</v>
      </c>
      <c r="CJ52" s="518" t="s">
        <v>102</v>
      </c>
      <c r="CK52" s="518" t="s">
        <v>102</v>
      </c>
      <c r="CL52" s="518" t="s">
        <v>102</v>
      </c>
      <c r="CM52" s="518" t="s">
        <v>102</v>
      </c>
      <c r="CN52" s="518" t="s">
        <v>102</v>
      </c>
      <c r="CO52" s="518" t="s">
        <v>102</v>
      </c>
      <c r="CP52" s="518" t="s">
        <v>102</v>
      </c>
      <c r="CQ52" s="518" t="s">
        <v>102</v>
      </c>
      <c r="CR52" s="518" t="s">
        <v>102</v>
      </c>
      <c r="CS52" s="518" t="s">
        <v>102</v>
      </c>
      <c r="CT52" s="518" t="s">
        <v>102</v>
      </c>
      <c r="CU52" s="518" t="s">
        <v>102</v>
      </c>
      <c r="CV52" s="518" t="s">
        <v>102</v>
      </c>
      <c r="CW52" s="518" t="s">
        <v>102</v>
      </c>
      <c r="CX52" s="518" t="s">
        <v>102</v>
      </c>
      <c r="CY52" s="518" t="s">
        <v>102</v>
      </c>
      <c r="CZ52" s="518" t="s">
        <v>102</v>
      </c>
      <c r="DA52" s="518" t="s">
        <v>102</v>
      </c>
      <c r="DB52" s="518" t="s">
        <v>102</v>
      </c>
      <c r="DC52" s="518" t="s">
        <v>102</v>
      </c>
      <c r="DD52" s="518" t="s">
        <v>102</v>
      </c>
      <c r="DE52" s="518" t="s">
        <v>102</v>
      </c>
      <c r="DF52" s="518" t="s">
        <v>102</v>
      </c>
      <c r="DG52" s="518" t="s">
        <v>102</v>
      </c>
      <c r="DH52" s="518" t="s">
        <v>102</v>
      </c>
      <c r="DI52" s="518" t="s">
        <v>102</v>
      </c>
      <c r="DJ52" s="518" t="s">
        <v>102</v>
      </c>
      <c r="DK52" s="518" t="s">
        <v>102</v>
      </c>
      <c r="DL52" s="518" t="s">
        <v>102</v>
      </c>
      <c r="DM52" s="518" t="s">
        <v>102</v>
      </c>
      <c r="DN52" s="518" t="s">
        <v>102</v>
      </c>
      <c r="DO52" s="518" t="s">
        <v>102</v>
      </c>
      <c r="DP52" s="518" t="s">
        <v>102</v>
      </c>
      <c r="DQ52" s="518" t="s">
        <v>102</v>
      </c>
      <c r="DR52" s="518" t="s">
        <v>102</v>
      </c>
      <c r="DS52" s="518" t="s">
        <v>102</v>
      </c>
      <c r="DT52" s="518" t="s">
        <v>102</v>
      </c>
      <c r="DU52" s="518" t="s">
        <v>102</v>
      </c>
      <c r="DV52" s="518" t="s">
        <v>102</v>
      </c>
      <c r="DW52" s="518" t="s">
        <v>102</v>
      </c>
      <c r="DX52" s="518" t="s">
        <v>102</v>
      </c>
      <c r="DY52" s="518" t="s">
        <v>102</v>
      </c>
      <c r="DZ52" s="518" t="s">
        <v>102</v>
      </c>
      <c r="EA52" s="518" t="s">
        <v>102</v>
      </c>
      <c r="EB52" s="518" t="s">
        <v>102</v>
      </c>
      <c r="EC52" s="518" t="s">
        <v>102</v>
      </c>
      <c r="ED52" s="518" t="s">
        <v>102</v>
      </c>
      <c r="EE52" s="518" t="s">
        <v>102</v>
      </c>
      <c r="EF52" s="518" t="s">
        <v>102</v>
      </c>
      <c r="EG52" s="518" t="s">
        <v>102</v>
      </c>
      <c r="EH52" s="518" t="s">
        <v>102</v>
      </c>
      <c r="EI52" s="518" t="s">
        <v>102</v>
      </c>
      <c r="EJ52" s="518" t="s">
        <v>102</v>
      </c>
      <c r="EK52" s="518" t="s">
        <v>102</v>
      </c>
      <c r="EL52" s="518" t="s">
        <v>102</v>
      </c>
      <c r="EM52" s="518" t="s">
        <v>102</v>
      </c>
      <c r="EN52" s="518" t="s">
        <v>102</v>
      </c>
      <c r="EO52" s="518" t="s">
        <v>102</v>
      </c>
      <c r="EP52" s="518" t="s">
        <v>102</v>
      </c>
      <c r="EQ52" s="518" t="s">
        <v>102</v>
      </c>
      <c r="ER52" s="518" t="s">
        <v>102</v>
      </c>
      <c r="ES52" s="518" t="s">
        <v>102</v>
      </c>
      <c r="ET52" s="518" t="s">
        <v>102</v>
      </c>
      <c r="EU52" s="518" t="s">
        <v>102</v>
      </c>
      <c r="EV52" s="518" t="s">
        <v>102</v>
      </c>
      <c r="EW52" s="518" t="s">
        <v>102</v>
      </c>
      <c r="EX52" s="518" t="s">
        <v>102</v>
      </c>
      <c r="EY52" s="518" t="s">
        <v>102</v>
      </c>
      <c r="EZ52" s="518" t="s">
        <v>102</v>
      </c>
      <c r="FA52" s="518" t="s">
        <v>102</v>
      </c>
      <c r="FB52" s="518" t="s">
        <v>102</v>
      </c>
      <c r="FC52" s="518" t="s">
        <v>102</v>
      </c>
      <c r="FD52" s="518" t="s">
        <v>102</v>
      </c>
      <c r="FE52" s="518" t="s">
        <v>102</v>
      </c>
      <c r="FF52" s="518" t="s">
        <v>102</v>
      </c>
      <c r="FG52" s="518" t="s">
        <v>102</v>
      </c>
      <c r="FH52" s="518" t="s">
        <v>102</v>
      </c>
      <c r="FI52" s="518" t="s">
        <v>102</v>
      </c>
      <c r="FJ52" s="518" t="s">
        <v>102</v>
      </c>
      <c r="FK52" s="518" t="s">
        <v>102</v>
      </c>
      <c r="FL52" s="518" t="s">
        <v>102</v>
      </c>
      <c r="FM52" s="518" t="s">
        <v>102</v>
      </c>
      <c r="FN52" s="518" t="s">
        <v>102</v>
      </c>
      <c r="FO52" s="518" t="s">
        <v>102</v>
      </c>
      <c r="FP52" s="518" t="s">
        <v>102</v>
      </c>
      <c r="FQ52" s="518" t="s">
        <v>102</v>
      </c>
      <c r="FR52" s="518" t="s">
        <v>102</v>
      </c>
      <c r="FS52" s="518" t="s">
        <v>102</v>
      </c>
      <c r="FT52" s="518" t="s">
        <v>102</v>
      </c>
      <c r="FU52" s="518" t="s">
        <v>102</v>
      </c>
      <c r="FV52" s="518" t="s">
        <v>102</v>
      </c>
      <c r="FW52" s="518" t="s">
        <v>102</v>
      </c>
      <c r="FX52" s="518" t="s">
        <v>102</v>
      </c>
      <c r="FY52" s="518" t="s">
        <v>102</v>
      </c>
      <c r="FZ52" s="518" t="s">
        <v>102</v>
      </c>
      <c r="GA52" s="518" t="s">
        <v>102</v>
      </c>
      <c r="GB52" s="518" t="s">
        <v>102</v>
      </c>
      <c r="GC52" s="518" t="s">
        <v>102</v>
      </c>
      <c r="GD52" s="518" t="s">
        <v>102</v>
      </c>
      <c r="GE52" s="518" t="s">
        <v>102</v>
      </c>
      <c r="GF52" s="518" t="s">
        <v>102</v>
      </c>
      <c r="GG52" s="518" t="s">
        <v>102</v>
      </c>
      <c r="GH52" s="518" t="s">
        <v>102</v>
      </c>
      <c r="GI52" s="518" t="s">
        <v>102</v>
      </c>
      <c r="GJ52" s="518" t="s">
        <v>102</v>
      </c>
      <c r="GK52" s="518" t="s">
        <v>102</v>
      </c>
      <c r="GL52" s="518" t="s">
        <v>102</v>
      </c>
      <c r="GM52" s="518" t="s">
        <v>102</v>
      </c>
      <c r="GN52" s="518" t="s">
        <v>102</v>
      </c>
      <c r="GO52" s="518" t="s">
        <v>102</v>
      </c>
      <c r="GP52" s="518" t="s">
        <v>102</v>
      </c>
      <c r="GQ52" s="518" t="s">
        <v>102</v>
      </c>
      <c r="GR52" s="518" t="s">
        <v>102</v>
      </c>
      <c r="GS52" s="518" t="s">
        <v>102</v>
      </c>
      <c r="GT52" s="518" t="s">
        <v>102</v>
      </c>
      <c r="GU52" s="518" t="s">
        <v>102</v>
      </c>
      <c r="GV52" s="518" t="s">
        <v>102</v>
      </c>
      <c r="GW52" s="518" t="s">
        <v>102</v>
      </c>
      <c r="GX52" s="518" t="s">
        <v>102</v>
      </c>
      <c r="GY52" s="518" t="s">
        <v>102</v>
      </c>
      <c r="GZ52" s="518" t="s">
        <v>102</v>
      </c>
      <c r="HA52" s="518" t="s">
        <v>102</v>
      </c>
      <c r="HB52" s="518" t="s">
        <v>102</v>
      </c>
      <c r="HC52" s="511" t="str">
        <f t="shared" si="0"/>
        <v>2000-070854</v>
      </c>
    </row>
    <row r="53" spans="1:211" ht="48" hidden="1" customHeight="1" x14ac:dyDescent="0.15">
      <c r="A53" s="511" t="s">
        <v>4165</v>
      </c>
      <c r="B53" s="512" t="s">
        <v>9251</v>
      </c>
      <c r="C53" s="513">
        <v>38958</v>
      </c>
      <c r="D53" s="512" t="s">
        <v>8419</v>
      </c>
      <c r="E53" s="512" t="s">
        <v>8498</v>
      </c>
      <c r="F53" s="512" t="s">
        <v>8843</v>
      </c>
      <c r="G53" s="513">
        <v>40273</v>
      </c>
      <c r="H53" s="512" t="s">
        <v>9252</v>
      </c>
      <c r="I53" s="512" t="s">
        <v>9253</v>
      </c>
      <c r="J53" s="511" t="s">
        <v>9254</v>
      </c>
      <c r="K53" s="512" t="s">
        <v>9255</v>
      </c>
      <c r="N53" s="511" t="s">
        <v>9256</v>
      </c>
      <c r="P53" s="512" t="s">
        <v>9257</v>
      </c>
      <c r="Q53" s="513">
        <v>39561</v>
      </c>
      <c r="R53" s="513">
        <v>39917</v>
      </c>
      <c r="S53" s="514" t="s">
        <v>9258</v>
      </c>
      <c r="T53" s="511">
        <v>2010</v>
      </c>
      <c r="U53" s="515" t="s">
        <v>8734</v>
      </c>
      <c r="V53" s="514">
        <v>21</v>
      </c>
      <c r="W53" s="514">
        <v>3</v>
      </c>
      <c r="X53" s="514">
        <v>2</v>
      </c>
      <c r="Y53" s="513">
        <v>34552</v>
      </c>
      <c r="Z53" s="512" t="s">
        <v>9234</v>
      </c>
      <c r="AA53" s="512" t="s">
        <v>9235</v>
      </c>
      <c r="AB53" s="513">
        <v>35115</v>
      </c>
      <c r="AC53" s="513">
        <v>36402</v>
      </c>
      <c r="AD53" s="512" t="s">
        <v>9236</v>
      </c>
      <c r="AE53" s="513">
        <v>35518</v>
      </c>
      <c r="AF53" s="512" t="s">
        <v>138</v>
      </c>
      <c r="AG53" s="512" t="s">
        <v>9235</v>
      </c>
      <c r="AH53" s="516">
        <v>2943048</v>
      </c>
      <c r="AI53" s="513">
        <v>36336</v>
      </c>
      <c r="AJ53" s="513" t="s">
        <v>138</v>
      </c>
      <c r="AK53" s="511" t="s">
        <v>138</v>
      </c>
      <c r="AL53" s="513" t="s">
        <v>138</v>
      </c>
      <c r="AM53" s="511" t="s">
        <v>138</v>
      </c>
      <c r="AN53" s="511" t="s">
        <v>9237</v>
      </c>
      <c r="AO53" s="511" t="s">
        <v>265</v>
      </c>
      <c r="AP53" s="511" t="s">
        <v>265</v>
      </c>
      <c r="AQ53" s="511" t="s">
        <v>9238</v>
      </c>
      <c r="AR53" s="511" t="s">
        <v>9238</v>
      </c>
      <c r="AS53" s="511" t="s">
        <v>138</v>
      </c>
      <c r="AT53" s="511" t="s">
        <v>138</v>
      </c>
      <c r="AU53" s="511" t="s">
        <v>138</v>
      </c>
      <c r="AV53" s="511" t="s">
        <v>9239</v>
      </c>
      <c r="AW53" s="511" t="s">
        <v>266</v>
      </c>
      <c r="AX53" s="511" t="s">
        <v>9240</v>
      </c>
      <c r="AY53" s="511" t="s">
        <v>265</v>
      </c>
      <c r="AZ53" s="511" t="s">
        <v>265</v>
      </c>
      <c r="BA53" s="511" t="s">
        <v>267</v>
      </c>
      <c r="BB53" s="511">
        <v>178826</v>
      </c>
      <c r="BC53" s="512" t="s">
        <v>262</v>
      </c>
      <c r="BD53" s="511" t="s">
        <v>263</v>
      </c>
      <c r="BE53" s="511" t="s">
        <v>9241</v>
      </c>
      <c r="BF53" s="511" t="s">
        <v>9242</v>
      </c>
      <c r="BG53" s="511" t="s">
        <v>9243</v>
      </c>
      <c r="BH53" s="511" t="s">
        <v>9244</v>
      </c>
      <c r="BI53" s="511">
        <v>7</v>
      </c>
      <c r="BJ53" s="511">
        <v>6</v>
      </c>
      <c r="BK53" s="511" t="s">
        <v>138</v>
      </c>
      <c r="BL53" s="511" t="s">
        <v>138</v>
      </c>
      <c r="BM53" s="511" t="s">
        <v>9245</v>
      </c>
      <c r="BN53" s="511" t="s">
        <v>138</v>
      </c>
      <c r="BO53" s="511" t="s">
        <v>9064</v>
      </c>
      <c r="BP53" s="513" t="s">
        <v>138</v>
      </c>
      <c r="BQ53" s="511" t="s">
        <v>138</v>
      </c>
      <c r="BR53" s="511" t="s">
        <v>8482</v>
      </c>
      <c r="BS53" s="511" t="s">
        <v>9246</v>
      </c>
      <c r="BT53" s="511" t="s">
        <v>264</v>
      </c>
      <c r="BU53" s="511" t="s">
        <v>9247</v>
      </c>
      <c r="BV53" s="511" t="s">
        <v>138</v>
      </c>
      <c r="BW53" s="511">
        <v>1</v>
      </c>
      <c r="BX53" s="511" t="s">
        <v>9248</v>
      </c>
      <c r="BY53" s="511" t="s">
        <v>138</v>
      </c>
      <c r="BZ53" s="511">
        <v>21</v>
      </c>
      <c r="CA53" s="511" t="s">
        <v>9249</v>
      </c>
      <c r="CB53" s="511" t="s">
        <v>9250</v>
      </c>
      <c r="CC53" s="511" t="s">
        <v>138</v>
      </c>
      <c r="CD53" s="511" t="s">
        <v>5200</v>
      </c>
      <c r="CE53" s="518" t="s">
        <v>9259</v>
      </c>
      <c r="CF53" s="518" t="s">
        <v>9259</v>
      </c>
      <c r="CG53" s="518" t="s">
        <v>9259</v>
      </c>
      <c r="CH53" s="518" t="s">
        <v>9259</v>
      </c>
      <c r="CI53" s="518" t="s">
        <v>9260</v>
      </c>
      <c r="CJ53" s="518" t="s">
        <v>9261</v>
      </c>
      <c r="CK53" s="518" t="s">
        <v>102</v>
      </c>
      <c r="CL53" s="518" t="s">
        <v>102</v>
      </c>
      <c r="CM53" s="518" t="s">
        <v>102</v>
      </c>
      <c r="CN53" s="518" t="s">
        <v>102</v>
      </c>
      <c r="CO53" s="518" t="s">
        <v>102</v>
      </c>
      <c r="CP53" s="518" t="s">
        <v>102</v>
      </c>
      <c r="CQ53" s="518" t="s">
        <v>102</v>
      </c>
      <c r="CR53" s="518" t="s">
        <v>102</v>
      </c>
      <c r="CS53" s="518" t="s">
        <v>102</v>
      </c>
      <c r="CT53" s="518" t="s">
        <v>102</v>
      </c>
      <c r="CU53" s="518" t="s">
        <v>102</v>
      </c>
      <c r="CV53" s="518" t="s">
        <v>102</v>
      </c>
      <c r="CW53" s="518" t="s">
        <v>102</v>
      </c>
      <c r="CX53" s="518" t="s">
        <v>102</v>
      </c>
      <c r="CY53" s="518" t="s">
        <v>102</v>
      </c>
      <c r="CZ53" s="518" t="s">
        <v>102</v>
      </c>
      <c r="DA53" s="518" t="s">
        <v>102</v>
      </c>
      <c r="DB53" s="518" t="s">
        <v>102</v>
      </c>
      <c r="DC53" s="518" t="s">
        <v>102</v>
      </c>
      <c r="DD53" s="518" t="s">
        <v>102</v>
      </c>
      <c r="DE53" s="518" t="s">
        <v>102</v>
      </c>
      <c r="DF53" s="518" t="s">
        <v>102</v>
      </c>
      <c r="DG53" s="518" t="s">
        <v>102</v>
      </c>
      <c r="DH53" s="518" t="s">
        <v>102</v>
      </c>
      <c r="DI53" s="518" t="s">
        <v>102</v>
      </c>
      <c r="DJ53" s="518" t="s">
        <v>102</v>
      </c>
      <c r="DK53" s="518" t="s">
        <v>102</v>
      </c>
      <c r="DL53" s="518" t="s">
        <v>102</v>
      </c>
      <c r="DM53" s="518" t="s">
        <v>102</v>
      </c>
      <c r="DN53" s="518" t="s">
        <v>102</v>
      </c>
      <c r="DO53" s="518" t="s">
        <v>102</v>
      </c>
      <c r="DP53" s="518" t="s">
        <v>102</v>
      </c>
      <c r="DQ53" s="518" t="s">
        <v>102</v>
      </c>
      <c r="DR53" s="518" t="s">
        <v>102</v>
      </c>
      <c r="DS53" s="518" t="s">
        <v>102</v>
      </c>
      <c r="DT53" s="518" t="s">
        <v>102</v>
      </c>
      <c r="DU53" s="518" t="s">
        <v>102</v>
      </c>
      <c r="DV53" s="518" t="s">
        <v>102</v>
      </c>
      <c r="DW53" s="518" t="s">
        <v>102</v>
      </c>
      <c r="DX53" s="518" t="s">
        <v>102</v>
      </c>
      <c r="DY53" s="518" t="s">
        <v>102</v>
      </c>
      <c r="DZ53" s="518" t="s">
        <v>102</v>
      </c>
      <c r="EA53" s="518" t="s">
        <v>102</v>
      </c>
      <c r="EB53" s="518" t="s">
        <v>102</v>
      </c>
      <c r="EC53" s="518" t="s">
        <v>102</v>
      </c>
      <c r="ED53" s="518" t="s">
        <v>102</v>
      </c>
      <c r="EE53" s="518" t="s">
        <v>102</v>
      </c>
      <c r="EF53" s="518" t="s">
        <v>102</v>
      </c>
      <c r="EG53" s="518" t="s">
        <v>102</v>
      </c>
      <c r="EH53" s="518" t="s">
        <v>102</v>
      </c>
      <c r="EI53" s="518" t="s">
        <v>102</v>
      </c>
      <c r="EJ53" s="518" t="s">
        <v>102</v>
      </c>
      <c r="EK53" s="518" t="s">
        <v>102</v>
      </c>
      <c r="EL53" s="518" t="s">
        <v>102</v>
      </c>
      <c r="EM53" s="518" t="s">
        <v>102</v>
      </c>
      <c r="EN53" s="518" t="s">
        <v>102</v>
      </c>
      <c r="EO53" s="518" t="s">
        <v>102</v>
      </c>
      <c r="EP53" s="518" t="s">
        <v>102</v>
      </c>
      <c r="EQ53" s="518" t="s">
        <v>102</v>
      </c>
      <c r="ER53" s="518" t="s">
        <v>102</v>
      </c>
      <c r="ES53" s="518" t="s">
        <v>102</v>
      </c>
      <c r="ET53" s="518" t="s">
        <v>102</v>
      </c>
      <c r="EU53" s="518" t="s">
        <v>102</v>
      </c>
      <c r="EV53" s="518" t="s">
        <v>102</v>
      </c>
      <c r="EW53" s="518" t="s">
        <v>102</v>
      </c>
      <c r="EX53" s="518" t="s">
        <v>102</v>
      </c>
      <c r="EY53" s="518" t="s">
        <v>102</v>
      </c>
      <c r="EZ53" s="518" t="s">
        <v>102</v>
      </c>
      <c r="FA53" s="518" t="s">
        <v>102</v>
      </c>
      <c r="FB53" s="518" t="s">
        <v>102</v>
      </c>
      <c r="FC53" s="518" t="s">
        <v>102</v>
      </c>
      <c r="FD53" s="518" t="s">
        <v>102</v>
      </c>
      <c r="FE53" s="518" t="s">
        <v>102</v>
      </c>
      <c r="FF53" s="518" t="s">
        <v>102</v>
      </c>
      <c r="FG53" s="518" t="s">
        <v>102</v>
      </c>
      <c r="FH53" s="518" t="s">
        <v>102</v>
      </c>
      <c r="FI53" s="518" t="s">
        <v>102</v>
      </c>
      <c r="FJ53" s="518" t="s">
        <v>102</v>
      </c>
      <c r="FK53" s="518" t="s">
        <v>102</v>
      </c>
      <c r="FL53" s="518" t="s">
        <v>102</v>
      </c>
      <c r="FM53" s="518" t="s">
        <v>102</v>
      </c>
      <c r="FN53" s="518" t="s">
        <v>102</v>
      </c>
      <c r="FO53" s="518" t="s">
        <v>102</v>
      </c>
      <c r="FP53" s="518" t="s">
        <v>102</v>
      </c>
      <c r="FQ53" s="518" t="s">
        <v>102</v>
      </c>
      <c r="FR53" s="518" t="s">
        <v>102</v>
      </c>
      <c r="FS53" s="518" t="s">
        <v>102</v>
      </c>
      <c r="FT53" s="518" t="s">
        <v>102</v>
      </c>
      <c r="FU53" s="518" t="s">
        <v>102</v>
      </c>
      <c r="FV53" s="518" t="s">
        <v>102</v>
      </c>
      <c r="FW53" s="518" t="s">
        <v>102</v>
      </c>
      <c r="FX53" s="518" t="s">
        <v>102</v>
      </c>
      <c r="FY53" s="518" t="s">
        <v>102</v>
      </c>
      <c r="FZ53" s="518" t="s">
        <v>102</v>
      </c>
      <c r="GA53" s="518" t="s">
        <v>102</v>
      </c>
      <c r="GB53" s="518" t="s">
        <v>102</v>
      </c>
      <c r="GC53" s="518" t="s">
        <v>102</v>
      </c>
      <c r="GD53" s="518" t="s">
        <v>102</v>
      </c>
      <c r="GE53" s="518" t="s">
        <v>102</v>
      </c>
      <c r="GF53" s="518" t="s">
        <v>102</v>
      </c>
      <c r="GG53" s="518" t="s">
        <v>102</v>
      </c>
      <c r="GH53" s="518" t="s">
        <v>102</v>
      </c>
      <c r="GI53" s="518" t="s">
        <v>102</v>
      </c>
      <c r="GJ53" s="518" t="s">
        <v>102</v>
      </c>
      <c r="GK53" s="518" t="s">
        <v>102</v>
      </c>
      <c r="GL53" s="518" t="s">
        <v>102</v>
      </c>
      <c r="GM53" s="518" t="s">
        <v>102</v>
      </c>
      <c r="GN53" s="518" t="s">
        <v>102</v>
      </c>
      <c r="GO53" s="518" t="s">
        <v>102</v>
      </c>
      <c r="GP53" s="518" t="s">
        <v>102</v>
      </c>
      <c r="GQ53" s="518" t="s">
        <v>102</v>
      </c>
      <c r="GR53" s="518" t="s">
        <v>102</v>
      </c>
      <c r="GS53" s="518" t="s">
        <v>102</v>
      </c>
      <c r="GT53" s="518" t="s">
        <v>102</v>
      </c>
      <c r="GU53" s="518" t="s">
        <v>102</v>
      </c>
      <c r="GV53" s="518" t="s">
        <v>102</v>
      </c>
      <c r="GW53" s="518" t="s">
        <v>102</v>
      </c>
      <c r="GX53" s="518" t="s">
        <v>102</v>
      </c>
      <c r="GY53" s="518" t="s">
        <v>102</v>
      </c>
      <c r="GZ53" s="518" t="s">
        <v>102</v>
      </c>
      <c r="HA53" s="518" t="s">
        <v>102</v>
      </c>
      <c r="HB53" s="518" t="s">
        <v>102</v>
      </c>
      <c r="HC53" s="511" t="str">
        <f t="shared" si="0"/>
        <v>2006-080163</v>
      </c>
    </row>
    <row r="54" spans="1:211" ht="48" hidden="1" customHeight="1" x14ac:dyDescent="0.15">
      <c r="A54" s="511" t="s">
        <v>4165</v>
      </c>
      <c r="B54" s="512" t="s">
        <v>9262</v>
      </c>
      <c r="C54" s="513">
        <v>39862</v>
      </c>
      <c r="D54" s="512" t="s">
        <v>8419</v>
      </c>
      <c r="E54" s="512" t="s">
        <v>8465</v>
      </c>
      <c r="F54" s="512" t="s">
        <v>8466</v>
      </c>
      <c r="G54" s="513">
        <v>39951</v>
      </c>
      <c r="H54" s="512" t="s">
        <v>9263</v>
      </c>
      <c r="S54" s="514" t="s">
        <v>9264</v>
      </c>
      <c r="T54" s="511">
        <v>2010</v>
      </c>
      <c r="U54" s="515" t="s">
        <v>8734</v>
      </c>
      <c r="V54" s="514">
        <v>21</v>
      </c>
      <c r="W54" s="514">
        <v>3</v>
      </c>
      <c r="X54" s="514">
        <v>3</v>
      </c>
      <c r="Y54" s="513">
        <v>34552</v>
      </c>
      <c r="Z54" s="512" t="s">
        <v>9234</v>
      </c>
      <c r="AA54" s="512" t="s">
        <v>9235</v>
      </c>
      <c r="AB54" s="513">
        <v>35115</v>
      </c>
      <c r="AC54" s="513">
        <v>36402</v>
      </c>
      <c r="AD54" s="512" t="s">
        <v>9236</v>
      </c>
      <c r="AE54" s="513">
        <v>35518</v>
      </c>
      <c r="AF54" s="512" t="s">
        <v>138</v>
      </c>
      <c r="AG54" s="512" t="s">
        <v>9235</v>
      </c>
      <c r="AH54" s="516">
        <v>2943048</v>
      </c>
      <c r="AI54" s="513">
        <v>36336</v>
      </c>
      <c r="AJ54" s="513" t="s">
        <v>138</v>
      </c>
      <c r="AK54" s="511" t="s">
        <v>138</v>
      </c>
      <c r="AL54" s="513" t="s">
        <v>138</v>
      </c>
      <c r="AM54" s="511" t="s">
        <v>138</v>
      </c>
      <c r="AN54" s="511" t="s">
        <v>9237</v>
      </c>
      <c r="AO54" s="511" t="s">
        <v>265</v>
      </c>
      <c r="AP54" s="511" t="s">
        <v>265</v>
      </c>
      <c r="AQ54" s="511" t="s">
        <v>9238</v>
      </c>
      <c r="AR54" s="511" t="s">
        <v>9238</v>
      </c>
      <c r="AS54" s="511" t="s">
        <v>138</v>
      </c>
      <c r="AT54" s="511" t="s">
        <v>138</v>
      </c>
      <c r="AU54" s="511" t="s">
        <v>138</v>
      </c>
      <c r="AV54" s="511" t="s">
        <v>9239</v>
      </c>
      <c r="AW54" s="511" t="s">
        <v>266</v>
      </c>
      <c r="AX54" s="511" t="s">
        <v>9240</v>
      </c>
      <c r="AY54" s="511" t="s">
        <v>265</v>
      </c>
      <c r="AZ54" s="511" t="s">
        <v>265</v>
      </c>
      <c r="BA54" s="511" t="s">
        <v>267</v>
      </c>
      <c r="BB54" s="511">
        <v>178826</v>
      </c>
      <c r="BC54" s="512" t="s">
        <v>262</v>
      </c>
      <c r="BD54" s="511" t="s">
        <v>263</v>
      </c>
      <c r="BE54" s="511" t="s">
        <v>9241</v>
      </c>
      <c r="BF54" s="511" t="s">
        <v>9242</v>
      </c>
      <c r="BG54" s="511" t="s">
        <v>9243</v>
      </c>
      <c r="BH54" s="511" t="s">
        <v>9244</v>
      </c>
      <c r="BI54" s="511">
        <v>7</v>
      </c>
      <c r="BJ54" s="511">
        <v>6</v>
      </c>
      <c r="BK54" s="511" t="s">
        <v>138</v>
      </c>
      <c r="BL54" s="511" t="s">
        <v>138</v>
      </c>
      <c r="BM54" s="511" t="s">
        <v>9245</v>
      </c>
      <c r="BN54" s="511" t="s">
        <v>138</v>
      </c>
      <c r="BO54" s="511" t="s">
        <v>9064</v>
      </c>
      <c r="BP54" s="513" t="s">
        <v>138</v>
      </c>
      <c r="BQ54" s="511" t="s">
        <v>138</v>
      </c>
      <c r="BR54" s="511" t="s">
        <v>8482</v>
      </c>
      <c r="BS54" s="511" t="s">
        <v>9246</v>
      </c>
      <c r="BT54" s="511" t="s">
        <v>264</v>
      </c>
      <c r="BU54" s="511" t="s">
        <v>9247</v>
      </c>
      <c r="BV54" s="511" t="s">
        <v>138</v>
      </c>
      <c r="BW54" s="511">
        <v>1</v>
      </c>
      <c r="BX54" s="511" t="s">
        <v>9248</v>
      </c>
      <c r="BY54" s="511" t="s">
        <v>138</v>
      </c>
      <c r="BZ54" s="511">
        <v>21</v>
      </c>
      <c r="CA54" s="511" t="s">
        <v>9249</v>
      </c>
      <c r="CB54" s="511" t="s">
        <v>9250</v>
      </c>
      <c r="CC54" s="511" t="s">
        <v>138</v>
      </c>
      <c r="CD54" s="511" t="s">
        <v>5200</v>
      </c>
      <c r="CE54" s="518" t="s">
        <v>102</v>
      </c>
      <c r="CF54" s="518" t="s">
        <v>102</v>
      </c>
      <c r="CG54" s="518" t="s">
        <v>102</v>
      </c>
      <c r="CH54" s="518" t="s">
        <v>102</v>
      </c>
      <c r="CI54" s="518" t="s">
        <v>102</v>
      </c>
      <c r="CJ54" s="518" t="s">
        <v>102</v>
      </c>
      <c r="CK54" s="518" t="s">
        <v>102</v>
      </c>
      <c r="CL54" s="518" t="s">
        <v>102</v>
      </c>
      <c r="CM54" s="518" t="s">
        <v>102</v>
      </c>
      <c r="CN54" s="518" t="s">
        <v>102</v>
      </c>
      <c r="CO54" s="518" t="s">
        <v>102</v>
      </c>
      <c r="CP54" s="518" t="s">
        <v>102</v>
      </c>
      <c r="CQ54" s="518" t="s">
        <v>102</v>
      </c>
      <c r="CR54" s="518" t="s">
        <v>102</v>
      </c>
      <c r="CS54" s="518" t="s">
        <v>102</v>
      </c>
      <c r="CT54" s="518" t="s">
        <v>102</v>
      </c>
      <c r="CU54" s="518" t="s">
        <v>102</v>
      </c>
      <c r="CV54" s="518" t="s">
        <v>102</v>
      </c>
      <c r="CW54" s="518" t="s">
        <v>102</v>
      </c>
      <c r="CX54" s="518" t="s">
        <v>102</v>
      </c>
      <c r="CY54" s="518" t="s">
        <v>102</v>
      </c>
      <c r="CZ54" s="518" t="s">
        <v>102</v>
      </c>
      <c r="DA54" s="518" t="s">
        <v>102</v>
      </c>
      <c r="DB54" s="518" t="s">
        <v>102</v>
      </c>
      <c r="DC54" s="518" t="s">
        <v>102</v>
      </c>
      <c r="DD54" s="518" t="s">
        <v>102</v>
      </c>
      <c r="DE54" s="518" t="s">
        <v>102</v>
      </c>
      <c r="DF54" s="518" t="s">
        <v>102</v>
      </c>
      <c r="DG54" s="518" t="s">
        <v>102</v>
      </c>
      <c r="DH54" s="518" t="s">
        <v>102</v>
      </c>
      <c r="DI54" s="518" t="s">
        <v>102</v>
      </c>
      <c r="DJ54" s="518" t="s">
        <v>102</v>
      </c>
      <c r="DK54" s="518" t="s">
        <v>102</v>
      </c>
      <c r="DL54" s="518" t="s">
        <v>102</v>
      </c>
      <c r="DM54" s="518" t="s">
        <v>102</v>
      </c>
      <c r="DN54" s="518" t="s">
        <v>102</v>
      </c>
      <c r="DO54" s="518" t="s">
        <v>102</v>
      </c>
      <c r="DP54" s="518" t="s">
        <v>102</v>
      </c>
      <c r="DQ54" s="518" t="s">
        <v>102</v>
      </c>
      <c r="DR54" s="518" t="s">
        <v>102</v>
      </c>
      <c r="DS54" s="518" t="s">
        <v>102</v>
      </c>
      <c r="DT54" s="518" t="s">
        <v>102</v>
      </c>
      <c r="DU54" s="518" t="s">
        <v>102</v>
      </c>
      <c r="DV54" s="518" t="s">
        <v>102</v>
      </c>
      <c r="DW54" s="518" t="s">
        <v>102</v>
      </c>
      <c r="DX54" s="518" t="s">
        <v>102</v>
      </c>
      <c r="DY54" s="518" t="s">
        <v>102</v>
      </c>
      <c r="DZ54" s="518" t="s">
        <v>102</v>
      </c>
      <c r="EA54" s="518" t="s">
        <v>102</v>
      </c>
      <c r="EB54" s="518" t="s">
        <v>102</v>
      </c>
      <c r="EC54" s="518" t="s">
        <v>102</v>
      </c>
      <c r="ED54" s="518" t="s">
        <v>102</v>
      </c>
      <c r="EE54" s="518" t="s">
        <v>102</v>
      </c>
      <c r="EF54" s="518" t="s">
        <v>102</v>
      </c>
      <c r="EG54" s="518" t="s">
        <v>102</v>
      </c>
      <c r="EH54" s="518" t="s">
        <v>102</v>
      </c>
      <c r="EI54" s="518" t="s">
        <v>102</v>
      </c>
      <c r="EJ54" s="518" t="s">
        <v>102</v>
      </c>
      <c r="EK54" s="518" t="s">
        <v>102</v>
      </c>
      <c r="EL54" s="518" t="s">
        <v>102</v>
      </c>
      <c r="EM54" s="518" t="s">
        <v>102</v>
      </c>
      <c r="EN54" s="518" t="s">
        <v>102</v>
      </c>
      <c r="EO54" s="518" t="s">
        <v>102</v>
      </c>
      <c r="EP54" s="518" t="s">
        <v>102</v>
      </c>
      <c r="EQ54" s="518" t="s">
        <v>102</v>
      </c>
      <c r="ER54" s="518" t="s">
        <v>102</v>
      </c>
      <c r="ES54" s="518" t="s">
        <v>102</v>
      </c>
      <c r="ET54" s="518" t="s">
        <v>102</v>
      </c>
      <c r="EU54" s="518" t="s">
        <v>102</v>
      </c>
      <c r="EV54" s="518" t="s">
        <v>102</v>
      </c>
      <c r="EW54" s="518" t="s">
        <v>102</v>
      </c>
      <c r="EX54" s="518" t="s">
        <v>102</v>
      </c>
      <c r="EY54" s="518" t="s">
        <v>102</v>
      </c>
      <c r="EZ54" s="518" t="s">
        <v>102</v>
      </c>
      <c r="FA54" s="518" t="s">
        <v>102</v>
      </c>
      <c r="FB54" s="518" t="s">
        <v>102</v>
      </c>
      <c r="FC54" s="518" t="s">
        <v>102</v>
      </c>
      <c r="FD54" s="518" t="s">
        <v>102</v>
      </c>
      <c r="FE54" s="518" t="s">
        <v>102</v>
      </c>
      <c r="FF54" s="518" t="s">
        <v>102</v>
      </c>
      <c r="FG54" s="518" t="s">
        <v>102</v>
      </c>
      <c r="FH54" s="518" t="s">
        <v>102</v>
      </c>
      <c r="FI54" s="518" t="s">
        <v>102</v>
      </c>
      <c r="FJ54" s="518" t="s">
        <v>102</v>
      </c>
      <c r="FK54" s="518" t="s">
        <v>102</v>
      </c>
      <c r="FL54" s="518" t="s">
        <v>102</v>
      </c>
      <c r="FM54" s="518" t="s">
        <v>102</v>
      </c>
      <c r="FN54" s="518" t="s">
        <v>102</v>
      </c>
      <c r="FO54" s="518" t="s">
        <v>102</v>
      </c>
      <c r="FP54" s="518" t="s">
        <v>102</v>
      </c>
      <c r="FQ54" s="518" t="s">
        <v>102</v>
      </c>
      <c r="FR54" s="518" t="s">
        <v>102</v>
      </c>
      <c r="FS54" s="518" t="s">
        <v>102</v>
      </c>
      <c r="FT54" s="518" t="s">
        <v>102</v>
      </c>
      <c r="FU54" s="518" t="s">
        <v>102</v>
      </c>
      <c r="FV54" s="518" t="s">
        <v>102</v>
      </c>
      <c r="FW54" s="518" t="s">
        <v>102</v>
      </c>
      <c r="FX54" s="518" t="s">
        <v>102</v>
      </c>
      <c r="FY54" s="518" t="s">
        <v>102</v>
      </c>
      <c r="FZ54" s="518" t="s">
        <v>102</v>
      </c>
      <c r="GA54" s="518" t="s">
        <v>102</v>
      </c>
      <c r="GB54" s="518" t="s">
        <v>102</v>
      </c>
      <c r="GC54" s="518" t="s">
        <v>102</v>
      </c>
      <c r="GD54" s="518" t="s">
        <v>102</v>
      </c>
      <c r="GE54" s="518" t="s">
        <v>102</v>
      </c>
      <c r="GF54" s="518" t="s">
        <v>102</v>
      </c>
      <c r="GG54" s="518" t="s">
        <v>102</v>
      </c>
      <c r="GH54" s="518" t="s">
        <v>102</v>
      </c>
      <c r="GI54" s="518" t="s">
        <v>102</v>
      </c>
      <c r="GJ54" s="518" t="s">
        <v>102</v>
      </c>
      <c r="GK54" s="518" t="s">
        <v>102</v>
      </c>
      <c r="GL54" s="518" t="s">
        <v>102</v>
      </c>
      <c r="GM54" s="518" t="s">
        <v>102</v>
      </c>
      <c r="GN54" s="518" t="s">
        <v>102</v>
      </c>
      <c r="GO54" s="518" t="s">
        <v>102</v>
      </c>
      <c r="GP54" s="518" t="s">
        <v>102</v>
      </c>
      <c r="GQ54" s="518" t="s">
        <v>102</v>
      </c>
      <c r="GR54" s="518" t="s">
        <v>102</v>
      </c>
      <c r="GS54" s="518" t="s">
        <v>102</v>
      </c>
      <c r="GT54" s="518" t="s">
        <v>102</v>
      </c>
      <c r="GU54" s="518" t="s">
        <v>102</v>
      </c>
      <c r="GV54" s="518" t="s">
        <v>102</v>
      </c>
      <c r="GW54" s="518" t="s">
        <v>102</v>
      </c>
      <c r="GX54" s="518" t="s">
        <v>102</v>
      </c>
      <c r="GY54" s="518" t="s">
        <v>102</v>
      </c>
      <c r="GZ54" s="518" t="s">
        <v>102</v>
      </c>
      <c r="HA54" s="518" t="s">
        <v>102</v>
      </c>
      <c r="HB54" s="518" t="s">
        <v>102</v>
      </c>
      <c r="HC54" s="511" t="str">
        <f t="shared" si="0"/>
        <v>2009-390015</v>
      </c>
    </row>
    <row r="55" spans="1:211" s="523" customFormat="1" ht="48" hidden="1" customHeight="1" x14ac:dyDescent="0.15">
      <c r="A55" s="523" t="s">
        <v>4178</v>
      </c>
      <c r="B55" s="524" t="s">
        <v>9265</v>
      </c>
      <c r="C55" s="525">
        <v>39834</v>
      </c>
      <c r="D55" s="526" t="s">
        <v>8419</v>
      </c>
      <c r="E55" s="524" t="s">
        <v>8452</v>
      </c>
      <c r="F55" s="524" t="s">
        <v>8843</v>
      </c>
      <c r="G55" s="525">
        <v>40974</v>
      </c>
      <c r="H55" s="524" t="s">
        <v>9266</v>
      </c>
      <c r="I55" s="526" t="s">
        <v>9267</v>
      </c>
      <c r="J55" s="525" t="s">
        <v>9268</v>
      </c>
      <c r="K55" s="524" t="s">
        <v>9269</v>
      </c>
      <c r="L55" s="526"/>
      <c r="M55" s="526" t="s">
        <v>9270</v>
      </c>
      <c r="N55" s="525">
        <v>40239</v>
      </c>
      <c r="O55" s="525"/>
      <c r="P55" s="526" t="s">
        <v>9271</v>
      </c>
      <c r="Q55" s="525">
        <v>40540</v>
      </c>
      <c r="R55" s="525">
        <v>40725</v>
      </c>
      <c r="S55" s="523" t="s">
        <v>9272</v>
      </c>
      <c r="T55" s="523">
        <v>2011</v>
      </c>
      <c r="U55" s="527" t="s">
        <v>8424</v>
      </c>
      <c r="V55" s="528">
        <v>22</v>
      </c>
      <c r="W55" s="528">
        <v>10</v>
      </c>
      <c r="X55" s="528">
        <v>1</v>
      </c>
      <c r="Y55" s="525">
        <v>34653</v>
      </c>
      <c r="Z55" s="526" t="s">
        <v>9273</v>
      </c>
      <c r="AA55" s="526" t="s">
        <v>9274</v>
      </c>
      <c r="AB55" s="525">
        <v>35031</v>
      </c>
      <c r="AC55" s="525">
        <v>35494</v>
      </c>
      <c r="AD55" s="526" t="s">
        <v>9275</v>
      </c>
      <c r="AE55" s="525">
        <v>34653</v>
      </c>
      <c r="AF55" s="526" t="s">
        <v>138</v>
      </c>
      <c r="AG55" s="526" t="s">
        <v>9274</v>
      </c>
      <c r="AH55" s="529">
        <v>2588375</v>
      </c>
      <c r="AI55" s="525">
        <v>35404</v>
      </c>
      <c r="AJ55" s="525" t="s">
        <v>138</v>
      </c>
      <c r="AK55" s="523" t="s">
        <v>138</v>
      </c>
      <c r="AL55" s="525" t="s">
        <v>138</v>
      </c>
      <c r="AM55" s="523" t="s">
        <v>138</v>
      </c>
      <c r="AN55" s="523" t="s">
        <v>9276</v>
      </c>
      <c r="AO55" s="523" t="s">
        <v>1389</v>
      </c>
      <c r="AP55" s="523" t="s">
        <v>9277</v>
      </c>
      <c r="AQ55" s="523" t="s">
        <v>9278</v>
      </c>
      <c r="AR55" s="523" t="s">
        <v>9279</v>
      </c>
      <c r="AS55" s="523" t="s">
        <v>138</v>
      </c>
      <c r="AT55" s="523" t="s">
        <v>138</v>
      </c>
      <c r="AU55" s="523" t="s">
        <v>138</v>
      </c>
      <c r="AV55" s="523" t="s">
        <v>9280</v>
      </c>
      <c r="AW55" s="523" t="s">
        <v>1390</v>
      </c>
      <c r="AX55" s="523" t="s">
        <v>9281</v>
      </c>
      <c r="AY55" s="523" t="s">
        <v>1391</v>
      </c>
      <c r="AZ55" s="523" t="s">
        <v>9282</v>
      </c>
      <c r="BA55" s="523" t="s">
        <v>1392</v>
      </c>
      <c r="BB55" s="523">
        <v>594187932</v>
      </c>
      <c r="BC55" s="526" t="s">
        <v>1386</v>
      </c>
      <c r="BD55" s="523" t="s">
        <v>1387</v>
      </c>
      <c r="BE55" s="523" t="s">
        <v>9283</v>
      </c>
      <c r="BF55" s="523" t="s">
        <v>1385</v>
      </c>
      <c r="BG55" s="523" t="s">
        <v>9284</v>
      </c>
      <c r="BH55" s="523" t="s">
        <v>9244</v>
      </c>
      <c r="BI55" s="523">
        <v>10</v>
      </c>
      <c r="BJ55" s="523">
        <v>15</v>
      </c>
      <c r="BK55" s="523" t="s">
        <v>138</v>
      </c>
      <c r="BL55" s="523" t="s">
        <v>138</v>
      </c>
      <c r="BM55" s="523" t="s">
        <v>9285</v>
      </c>
      <c r="BN55" s="523" t="s">
        <v>138</v>
      </c>
      <c r="BO55" s="523" t="s">
        <v>9027</v>
      </c>
      <c r="BP55" s="525">
        <v>34288</v>
      </c>
      <c r="BQ55" s="523" t="s">
        <v>138</v>
      </c>
      <c r="BR55" s="523" t="s">
        <v>8482</v>
      </c>
      <c r="BS55" s="523" t="s">
        <v>9286</v>
      </c>
      <c r="BT55" s="523" t="s">
        <v>1388</v>
      </c>
      <c r="BU55" s="523" t="s">
        <v>9287</v>
      </c>
      <c r="BV55" s="523" t="s">
        <v>138</v>
      </c>
      <c r="BW55" s="523">
        <v>5</v>
      </c>
      <c r="BX55" s="523" t="s">
        <v>138</v>
      </c>
      <c r="BY55" s="523" t="s">
        <v>138</v>
      </c>
      <c r="BZ55" s="523">
        <v>75</v>
      </c>
      <c r="CA55" s="523" t="s">
        <v>9288</v>
      </c>
      <c r="CB55" s="523" t="s">
        <v>9289</v>
      </c>
      <c r="CC55" s="523" t="s">
        <v>9290</v>
      </c>
      <c r="CD55" s="523" t="s">
        <v>5203</v>
      </c>
      <c r="CE55" s="530" t="s">
        <v>9291</v>
      </c>
      <c r="CF55" s="530" t="s">
        <v>9292</v>
      </c>
      <c r="CG55" s="530" t="s">
        <v>9293</v>
      </c>
      <c r="CH55" s="530" t="s">
        <v>9294</v>
      </c>
      <c r="CI55" s="530" t="s">
        <v>9295</v>
      </c>
      <c r="CJ55" s="530" t="s">
        <v>9296</v>
      </c>
      <c r="CK55" s="530" t="s">
        <v>9297</v>
      </c>
      <c r="CL55" s="530" t="s">
        <v>9298</v>
      </c>
      <c r="CM55" s="530" t="s">
        <v>9299</v>
      </c>
      <c r="CN55" s="530" t="s">
        <v>9300</v>
      </c>
      <c r="CO55" s="530" t="s">
        <v>9301</v>
      </c>
      <c r="CP55" s="530" t="s">
        <v>102</v>
      </c>
      <c r="CQ55" s="530" t="s">
        <v>102</v>
      </c>
      <c r="CR55" s="530" t="s">
        <v>102</v>
      </c>
      <c r="CS55" s="530" t="s">
        <v>102</v>
      </c>
      <c r="CT55" s="530" t="s">
        <v>102</v>
      </c>
      <c r="CU55" s="530" t="s">
        <v>102</v>
      </c>
      <c r="CV55" s="530" t="s">
        <v>102</v>
      </c>
      <c r="CW55" s="530" t="s">
        <v>102</v>
      </c>
      <c r="CX55" s="530" t="s">
        <v>102</v>
      </c>
      <c r="CY55" s="530" t="s">
        <v>102</v>
      </c>
      <c r="CZ55" s="530" t="s">
        <v>102</v>
      </c>
      <c r="DA55" s="530" t="s">
        <v>102</v>
      </c>
      <c r="DB55" s="530" t="s">
        <v>102</v>
      </c>
      <c r="DC55" s="530" t="s">
        <v>102</v>
      </c>
      <c r="DD55" s="530" t="s">
        <v>102</v>
      </c>
      <c r="DE55" s="530" t="s">
        <v>102</v>
      </c>
      <c r="DF55" s="530" t="s">
        <v>102</v>
      </c>
      <c r="DG55" s="530" t="s">
        <v>102</v>
      </c>
      <c r="DH55" s="530" t="s">
        <v>102</v>
      </c>
      <c r="DI55" s="530" t="s">
        <v>102</v>
      </c>
      <c r="DJ55" s="530" t="s">
        <v>102</v>
      </c>
      <c r="DK55" s="530" t="s">
        <v>102</v>
      </c>
      <c r="DL55" s="530" t="s">
        <v>102</v>
      </c>
      <c r="DM55" s="530" t="s">
        <v>102</v>
      </c>
      <c r="DN55" s="530" t="s">
        <v>102</v>
      </c>
      <c r="DO55" s="530" t="s">
        <v>102</v>
      </c>
      <c r="DP55" s="530" t="s">
        <v>102</v>
      </c>
      <c r="DQ55" s="530" t="s">
        <v>102</v>
      </c>
      <c r="DR55" s="530" t="s">
        <v>102</v>
      </c>
      <c r="DS55" s="530" t="s">
        <v>102</v>
      </c>
      <c r="DT55" s="530" t="s">
        <v>102</v>
      </c>
      <c r="DU55" s="530" t="s">
        <v>102</v>
      </c>
      <c r="DV55" s="530" t="s">
        <v>102</v>
      </c>
      <c r="DW55" s="530" t="s">
        <v>102</v>
      </c>
      <c r="DX55" s="530" t="s">
        <v>102</v>
      </c>
      <c r="DY55" s="530" t="s">
        <v>102</v>
      </c>
      <c r="DZ55" s="530" t="s">
        <v>102</v>
      </c>
      <c r="EA55" s="530" t="s">
        <v>102</v>
      </c>
      <c r="EB55" s="530" t="s">
        <v>102</v>
      </c>
      <c r="EC55" s="530" t="s">
        <v>102</v>
      </c>
      <c r="ED55" s="530" t="s">
        <v>102</v>
      </c>
      <c r="EE55" s="530" t="s">
        <v>102</v>
      </c>
      <c r="EF55" s="530" t="s">
        <v>102</v>
      </c>
      <c r="EG55" s="530" t="s">
        <v>102</v>
      </c>
      <c r="EH55" s="530" t="s">
        <v>102</v>
      </c>
      <c r="EI55" s="530" t="s">
        <v>102</v>
      </c>
      <c r="EJ55" s="530" t="s">
        <v>102</v>
      </c>
      <c r="EK55" s="530" t="s">
        <v>102</v>
      </c>
      <c r="EL55" s="530" t="s">
        <v>102</v>
      </c>
      <c r="EM55" s="530" t="s">
        <v>102</v>
      </c>
      <c r="EN55" s="530" t="s">
        <v>102</v>
      </c>
      <c r="EO55" s="530" t="s">
        <v>102</v>
      </c>
      <c r="EP55" s="530" t="s">
        <v>102</v>
      </c>
      <c r="EQ55" s="530" t="s">
        <v>102</v>
      </c>
      <c r="ER55" s="530" t="s">
        <v>102</v>
      </c>
      <c r="ES55" s="530" t="s">
        <v>102</v>
      </c>
      <c r="ET55" s="530" t="s">
        <v>102</v>
      </c>
      <c r="EU55" s="530" t="s">
        <v>102</v>
      </c>
      <c r="EV55" s="530" t="s">
        <v>102</v>
      </c>
      <c r="EW55" s="530" t="s">
        <v>102</v>
      </c>
      <c r="EX55" s="530" t="s">
        <v>102</v>
      </c>
      <c r="EY55" s="530" t="s">
        <v>102</v>
      </c>
      <c r="EZ55" s="530" t="s">
        <v>102</v>
      </c>
      <c r="FA55" s="530" t="s">
        <v>102</v>
      </c>
      <c r="FB55" s="530" t="s">
        <v>102</v>
      </c>
      <c r="FC55" s="530" t="s">
        <v>102</v>
      </c>
      <c r="FD55" s="530" t="s">
        <v>102</v>
      </c>
      <c r="FE55" s="530" t="s">
        <v>102</v>
      </c>
      <c r="FF55" s="530" t="s">
        <v>102</v>
      </c>
      <c r="FG55" s="530" t="s">
        <v>102</v>
      </c>
      <c r="FH55" s="530" t="s">
        <v>102</v>
      </c>
      <c r="FI55" s="530" t="s">
        <v>102</v>
      </c>
      <c r="FJ55" s="530" t="s">
        <v>102</v>
      </c>
      <c r="FK55" s="530" t="s">
        <v>102</v>
      </c>
      <c r="FL55" s="530" t="s">
        <v>102</v>
      </c>
      <c r="FM55" s="530" t="s">
        <v>102</v>
      </c>
      <c r="FN55" s="530" t="s">
        <v>102</v>
      </c>
      <c r="FO55" s="530" t="s">
        <v>102</v>
      </c>
      <c r="FP55" s="530" t="s">
        <v>102</v>
      </c>
      <c r="FQ55" s="530" t="s">
        <v>102</v>
      </c>
      <c r="FR55" s="530" t="s">
        <v>102</v>
      </c>
      <c r="FS55" s="530" t="s">
        <v>102</v>
      </c>
      <c r="FT55" s="530" t="s">
        <v>102</v>
      </c>
      <c r="FU55" s="530" t="s">
        <v>102</v>
      </c>
      <c r="FV55" s="530" t="s">
        <v>102</v>
      </c>
      <c r="FW55" s="530" t="s">
        <v>102</v>
      </c>
      <c r="FX55" s="530" t="s">
        <v>102</v>
      </c>
      <c r="FY55" s="530" t="s">
        <v>102</v>
      </c>
      <c r="FZ55" s="530" t="s">
        <v>102</v>
      </c>
      <c r="GA55" s="530" t="s">
        <v>102</v>
      </c>
      <c r="GB55" s="530" t="s">
        <v>102</v>
      </c>
      <c r="GC55" s="530" t="s">
        <v>102</v>
      </c>
      <c r="GD55" s="530" t="s">
        <v>102</v>
      </c>
      <c r="GE55" s="530" t="s">
        <v>102</v>
      </c>
      <c r="GF55" s="530" t="s">
        <v>102</v>
      </c>
      <c r="GG55" s="530" t="s">
        <v>102</v>
      </c>
      <c r="GH55" s="530" t="s">
        <v>102</v>
      </c>
      <c r="GI55" s="530" t="s">
        <v>102</v>
      </c>
      <c r="GJ55" s="530" t="s">
        <v>102</v>
      </c>
      <c r="GK55" s="530" t="s">
        <v>102</v>
      </c>
      <c r="GL55" s="530" t="s">
        <v>102</v>
      </c>
      <c r="GM55" s="530" t="s">
        <v>102</v>
      </c>
      <c r="GN55" s="530" t="s">
        <v>102</v>
      </c>
      <c r="GO55" s="530" t="s">
        <v>102</v>
      </c>
      <c r="GP55" s="530" t="s">
        <v>102</v>
      </c>
      <c r="GQ55" s="530" t="s">
        <v>102</v>
      </c>
      <c r="GR55" s="530" t="s">
        <v>102</v>
      </c>
      <c r="GS55" s="530" t="s">
        <v>102</v>
      </c>
      <c r="GT55" s="530" t="s">
        <v>102</v>
      </c>
      <c r="GU55" s="530" t="s">
        <v>102</v>
      </c>
      <c r="GV55" s="530" t="s">
        <v>102</v>
      </c>
      <c r="GW55" s="530" t="s">
        <v>102</v>
      </c>
      <c r="GX55" s="530" t="s">
        <v>102</v>
      </c>
      <c r="GY55" s="530" t="s">
        <v>102</v>
      </c>
      <c r="GZ55" s="530" t="s">
        <v>102</v>
      </c>
      <c r="HA55" s="530" t="s">
        <v>102</v>
      </c>
      <c r="HB55" s="530" t="s">
        <v>102</v>
      </c>
      <c r="HC55" s="511" t="str">
        <f t="shared" si="0"/>
        <v>2009-800012</v>
      </c>
    </row>
    <row r="56" spans="1:211" s="523" customFormat="1" ht="48" hidden="1" customHeight="1" x14ac:dyDescent="0.15">
      <c r="A56" s="523" t="s">
        <v>4178</v>
      </c>
      <c r="B56" s="524" t="s">
        <v>9302</v>
      </c>
      <c r="C56" s="525">
        <v>40059</v>
      </c>
      <c r="D56" s="526" t="s">
        <v>8419</v>
      </c>
      <c r="E56" s="524" t="s">
        <v>8452</v>
      </c>
      <c r="F56" s="524" t="s">
        <v>8493</v>
      </c>
      <c r="G56" s="525">
        <v>40946</v>
      </c>
      <c r="H56" s="524" t="s">
        <v>9266</v>
      </c>
      <c r="I56" s="526" t="s">
        <v>8756</v>
      </c>
      <c r="J56" s="525">
        <v>40393</v>
      </c>
      <c r="K56" s="524" t="s">
        <v>9303</v>
      </c>
      <c r="L56" s="526" t="s">
        <v>9304</v>
      </c>
      <c r="M56" s="526" t="s">
        <v>9305</v>
      </c>
      <c r="N56" s="525">
        <v>40431</v>
      </c>
      <c r="O56" s="525">
        <v>40704</v>
      </c>
      <c r="P56" s="526" t="s">
        <v>8458</v>
      </c>
      <c r="Q56" s="525">
        <v>40693</v>
      </c>
      <c r="R56" s="525" t="s">
        <v>9306</v>
      </c>
      <c r="S56" s="523" t="s">
        <v>9307</v>
      </c>
      <c r="T56" s="523">
        <v>2011</v>
      </c>
      <c r="U56" s="527" t="s">
        <v>8424</v>
      </c>
      <c r="V56" s="528">
        <v>22</v>
      </c>
      <c r="W56" s="528">
        <v>10</v>
      </c>
      <c r="X56" s="528">
        <v>2</v>
      </c>
      <c r="Y56" s="525">
        <v>34653</v>
      </c>
      <c r="Z56" s="526" t="s">
        <v>9273</v>
      </c>
      <c r="AA56" s="526" t="s">
        <v>9274</v>
      </c>
      <c r="AB56" s="525">
        <v>35031</v>
      </c>
      <c r="AC56" s="525">
        <v>35494</v>
      </c>
      <c r="AD56" s="526" t="s">
        <v>9275</v>
      </c>
      <c r="AE56" s="525">
        <v>34653</v>
      </c>
      <c r="AF56" s="526" t="s">
        <v>138</v>
      </c>
      <c r="AG56" s="526" t="s">
        <v>9274</v>
      </c>
      <c r="AH56" s="529">
        <v>2588375</v>
      </c>
      <c r="AI56" s="525">
        <v>35404</v>
      </c>
      <c r="AJ56" s="525" t="s">
        <v>138</v>
      </c>
      <c r="AK56" s="523" t="s">
        <v>138</v>
      </c>
      <c r="AL56" s="525" t="s">
        <v>138</v>
      </c>
      <c r="AM56" s="523" t="s">
        <v>138</v>
      </c>
      <c r="AN56" s="523" t="s">
        <v>9276</v>
      </c>
      <c r="AO56" s="523" t="s">
        <v>1389</v>
      </c>
      <c r="AP56" s="523" t="s">
        <v>9277</v>
      </c>
      <c r="AQ56" s="523" t="s">
        <v>9278</v>
      </c>
      <c r="AR56" s="523" t="s">
        <v>9279</v>
      </c>
      <c r="AS56" s="523" t="s">
        <v>138</v>
      </c>
      <c r="AT56" s="523" t="s">
        <v>138</v>
      </c>
      <c r="AU56" s="523" t="s">
        <v>138</v>
      </c>
      <c r="AV56" s="523" t="s">
        <v>9280</v>
      </c>
      <c r="AW56" s="523" t="s">
        <v>1390</v>
      </c>
      <c r="AX56" s="523" t="s">
        <v>9281</v>
      </c>
      <c r="AY56" s="523" t="s">
        <v>1391</v>
      </c>
      <c r="AZ56" s="523" t="s">
        <v>9282</v>
      </c>
      <c r="BA56" s="523" t="s">
        <v>1392</v>
      </c>
      <c r="BB56" s="523">
        <v>594187932</v>
      </c>
      <c r="BC56" s="526" t="s">
        <v>1386</v>
      </c>
      <c r="BD56" s="523" t="s">
        <v>1387</v>
      </c>
      <c r="BE56" s="523" t="s">
        <v>9283</v>
      </c>
      <c r="BF56" s="523" t="s">
        <v>1385</v>
      </c>
      <c r="BG56" s="523" t="s">
        <v>9284</v>
      </c>
      <c r="BH56" s="523" t="s">
        <v>9244</v>
      </c>
      <c r="BI56" s="523">
        <v>10</v>
      </c>
      <c r="BJ56" s="523">
        <v>15</v>
      </c>
      <c r="BK56" s="523" t="s">
        <v>138</v>
      </c>
      <c r="BL56" s="523" t="s">
        <v>138</v>
      </c>
      <c r="BM56" s="523" t="s">
        <v>9285</v>
      </c>
      <c r="BN56" s="523" t="s">
        <v>138</v>
      </c>
      <c r="BO56" s="523" t="s">
        <v>9027</v>
      </c>
      <c r="BP56" s="525">
        <v>34288</v>
      </c>
      <c r="BQ56" s="523" t="s">
        <v>138</v>
      </c>
      <c r="BR56" s="523" t="s">
        <v>8482</v>
      </c>
      <c r="BS56" s="523" t="s">
        <v>9286</v>
      </c>
      <c r="BT56" s="523" t="s">
        <v>1388</v>
      </c>
      <c r="BU56" s="523" t="s">
        <v>9287</v>
      </c>
      <c r="BV56" s="523" t="s">
        <v>138</v>
      </c>
      <c r="BW56" s="523">
        <v>5</v>
      </c>
      <c r="BX56" s="523" t="s">
        <v>138</v>
      </c>
      <c r="BY56" s="523" t="s">
        <v>138</v>
      </c>
      <c r="BZ56" s="523">
        <v>75</v>
      </c>
      <c r="CA56" s="523" t="s">
        <v>9288</v>
      </c>
      <c r="CB56" s="523" t="s">
        <v>9289</v>
      </c>
      <c r="CC56" s="523" t="s">
        <v>9290</v>
      </c>
      <c r="CD56" s="523" t="s">
        <v>5203</v>
      </c>
      <c r="CE56" s="530" t="s">
        <v>102</v>
      </c>
      <c r="CF56" s="530" t="s">
        <v>102</v>
      </c>
      <c r="CG56" s="530" t="s">
        <v>102</v>
      </c>
      <c r="CH56" s="530" t="s">
        <v>102</v>
      </c>
      <c r="CI56" s="530" t="s">
        <v>102</v>
      </c>
      <c r="CJ56" s="530" t="s">
        <v>102</v>
      </c>
      <c r="CK56" s="530" t="s">
        <v>102</v>
      </c>
      <c r="CL56" s="530" t="s">
        <v>102</v>
      </c>
      <c r="CM56" s="530" t="s">
        <v>102</v>
      </c>
      <c r="CN56" s="530" t="s">
        <v>102</v>
      </c>
      <c r="CO56" s="530" t="s">
        <v>102</v>
      </c>
      <c r="CP56" s="530" t="s">
        <v>9308</v>
      </c>
      <c r="CQ56" s="530" t="s">
        <v>9309</v>
      </c>
      <c r="CR56" s="530" t="s">
        <v>9310</v>
      </c>
      <c r="CS56" s="530" t="s">
        <v>9311</v>
      </c>
      <c r="CT56" s="530" t="s">
        <v>9312</v>
      </c>
      <c r="CU56" s="530" t="s">
        <v>9313</v>
      </c>
      <c r="CV56" s="530" t="s">
        <v>9314</v>
      </c>
      <c r="CW56" s="530" t="s">
        <v>9315</v>
      </c>
      <c r="CX56" s="530" t="s">
        <v>9316</v>
      </c>
      <c r="CY56" s="530" t="s">
        <v>102</v>
      </c>
      <c r="CZ56" s="530" t="s">
        <v>102</v>
      </c>
      <c r="DA56" s="530" t="s">
        <v>102</v>
      </c>
      <c r="DB56" s="530" t="s">
        <v>102</v>
      </c>
      <c r="DC56" s="530" t="s">
        <v>102</v>
      </c>
      <c r="DD56" s="530" t="s">
        <v>102</v>
      </c>
      <c r="DE56" s="530" t="s">
        <v>102</v>
      </c>
      <c r="DF56" s="530" t="s">
        <v>102</v>
      </c>
      <c r="DG56" s="530" t="s">
        <v>102</v>
      </c>
      <c r="DH56" s="530" t="s">
        <v>102</v>
      </c>
      <c r="DI56" s="530" t="s">
        <v>102</v>
      </c>
      <c r="DJ56" s="530" t="s">
        <v>102</v>
      </c>
      <c r="DK56" s="530" t="s">
        <v>102</v>
      </c>
      <c r="DL56" s="530" t="s">
        <v>102</v>
      </c>
      <c r="DM56" s="530" t="s">
        <v>102</v>
      </c>
      <c r="DN56" s="530" t="s">
        <v>102</v>
      </c>
      <c r="DO56" s="530" t="s">
        <v>102</v>
      </c>
      <c r="DP56" s="530" t="s">
        <v>102</v>
      </c>
      <c r="DQ56" s="530" t="s">
        <v>102</v>
      </c>
      <c r="DR56" s="530" t="s">
        <v>102</v>
      </c>
      <c r="DS56" s="530" t="s">
        <v>102</v>
      </c>
      <c r="DT56" s="530" t="s">
        <v>102</v>
      </c>
      <c r="DU56" s="530" t="s">
        <v>102</v>
      </c>
      <c r="DV56" s="530" t="s">
        <v>102</v>
      </c>
      <c r="DW56" s="530" t="s">
        <v>102</v>
      </c>
      <c r="DX56" s="530" t="s">
        <v>102</v>
      </c>
      <c r="DY56" s="530" t="s">
        <v>102</v>
      </c>
      <c r="DZ56" s="530" t="s">
        <v>102</v>
      </c>
      <c r="EA56" s="530" t="s">
        <v>102</v>
      </c>
      <c r="EB56" s="530" t="s">
        <v>102</v>
      </c>
      <c r="EC56" s="530" t="s">
        <v>102</v>
      </c>
      <c r="ED56" s="530" t="s">
        <v>102</v>
      </c>
      <c r="EE56" s="530" t="s">
        <v>102</v>
      </c>
      <c r="EF56" s="530" t="s">
        <v>102</v>
      </c>
      <c r="EG56" s="530" t="s">
        <v>102</v>
      </c>
      <c r="EH56" s="530" t="s">
        <v>102</v>
      </c>
      <c r="EI56" s="530" t="s">
        <v>102</v>
      </c>
      <c r="EJ56" s="530" t="s">
        <v>102</v>
      </c>
      <c r="EK56" s="530" t="s">
        <v>102</v>
      </c>
      <c r="EL56" s="530" t="s">
        <v>102</v>
      </c>
      <c r="EM56" s="530" t="s">
        <v>102</v>
      </c>
      <c r="EN56" s="530" t="s">
        <v>102</v>
      </c>
      <c r="EO56" s="530" t="s">
        <v>102</v>
      </c>
      <c r="EP56" s="530" t="s">
        <v>102</v>
      </c>
      <c r="EQ56" s="530" t="s">
        <v>102</v>
      </c>
      <c r="ER56" s="530" t="s">
        <v>102</v>
      </c>
      <c r="ES56" s="530" t="s">
        <v>102</v>
      </c>
      <c r="ET56" s="530" t="s">
        <v>102</v>
      </c>
      <c r="EU56" s="530" t="s">
        <v>102</v>
      </c>
      <c r="EV56" s="530" t="s">
        <v>102</v>
      </c>
      <c r="EW56" s="530" t="s">
        <v>102</v>
      </c>
      <c r="EX56" s="530" t="s">
        <v>102</v>
      </c>
      <c r="EY56" s="530" t="s">
        <v>102</v>
      </c>
      <c r="EZ56" s="530" t="s">
        <v>102</v>
      </c>
      <c r="FA56" s="530" t="s">
        <v>102</v>
      </c>
      <c r="FB56" s="530" t="s">
        <v>102</v>
      </c>
      <c r="FC56" s="530" t="s">
        <v>102</v>
      </c>
      <c r="FD56" s="530" t="s">
        <v>102</v>
      </c>
      <c r="FE56" s="530" t="s">
        <v>102</v>
      </c>
      <c r="FF56" s="530" t="s">
        <v>102</v>
      </c>
      <c r="FG56" s="530" t="s">
        <v>102</v>
      </c>
      <c r="FH56" s="530" t="s">
        <v>102</v>
      </c>
      <c r="FI56" s="530" t="s">
        <v>102</v>
      </c>
      <c r="FJ56" s="530" t="s">
        <v>102</v>
      </c>
      <c r="FK56" s="530" t="s">
        <v>102</v>
      </c>
      <c r="FL56" s="530" t="s">
        <v>102</v>
      </c>
      <c r="FM56" s="530" t="s">
        <v>102</v>
      </c>
      <c r="FN56" s="530" t="s">
        <v>102</v>
      </c>
      <c r="FO56" s="530" t="s">
        <v>102</v>
      </c>
      <c r="FP56" s="530" t="s">
        <v>102</v>
      </c>
      <c r="FQ56" s="530" t="s">
        <v>102</v>
      </c>
      <c r="FR56" s="530" t="s">
        <v>102</v>
      </c>
      <c r="FS56" s="530" t="s">
        <v>102</v>
      </c>
      <c r="FT56" s="530" t="s">
        <v>102</v>
      </c>
      <c r="FU56" s="530" t="s">
        <v>102</v>
      </c>
      <c r="FV56" s="530" t="s">
        <v>102</v>
      </c>
      <c r="FW56" s="530" t="s">
        <v>102</v>
      </c>
      <c r="FX56" s="530" t="s">
        <v>102</v>
      </c>
      <c r="FY56" s="530" t="s">
        <v>102</v>
      </c>
      <c r="FZ56" s="530" t="s">
        <v>102</v>
      </c>
      <c r="GA56" s="530" t="s">
        <v>102</v>
      </c>
      <c r="GB56" s="530" t="s">
        <v>102</v>
      </c>
      <c r="GC56" s="530" t="s">
        <v>102</v>
      </c>
      <c r="GD56" s="530" t="s">
        <v>102</v>
      </c>
      <c r="GE56" s="530" t="s">
        <v>102</v>
      </c>
      <c r="GF56" s="530" t="s">
        <v>102</v>
      </c>
      <c r="GG56" s="530" t="s">
        <v>102</v>
      </c>
      <c r="GH56" s="530" t="s">
        <v>102</v>
      </c>
      <c r="GI56" s="530" t="s">
        <v>102</v>
      </c>
      <c r="GJ56" s="530" t="s">
        <v>102</v>
      </c>
      <c r="GK56" s="530" t="s">
        <v>102</v>
      </c>
      <c r="GL56" s="530" t="s">
        <v>102</v>
      </c>
      <c r="GM56" s="530" t="s">
        <v>102</v>
      </c>
      <c r="GN56" s="530" t="s">
        <v>102</v>
      </c>
      <c r="GO56" s="530" t="s">
        <v>102</v>
      </c>
      <c r="GP56" s="530" t="s">
        <v>102</v>
      </c>
      <c r="GQ56" s="530" t="s">
        <v>102</v>
      </c>
      <c r="GR56" s="530" t="s">
        <v>102</v>
      </c>
      <c r="GS56" s="530" t="s">
        <v>102</v>
      </c>
      <c r="GT56" s="530" t="s">
        <v>102</v>
      </c>
      <c r="GU56" s="530" t="s">
        <v>102</v>
      </c>
      <c r="GV56" s="530" t="s">
        <v>102</v>
      </c>
      <c r="GW56" s="530" t="s">
        <v>102</v>
      </c>
      <c r="GX56" s="530" t="s">
        <v>102</v>
      </c>
      <c r="GY56" s="530" t="s">
        <v>102</v>
      </c>
      <c r="GZ56" s="530" t="s">
        <v>102</v>
      </c>
      <c r="HA56" s="530" t="s">
        <v>102</v>
      </c>
      <c r="HB56" s="530" t="s">
        <v>102</v>
      </c>
      <c r="HC56" s="511" t="str">
        <f t="shared" si="0"/>
        <v>2009-800190</v>
      </c>
    </row>
    <row r="57" spans="1:211" s="523" customFormat="1" ht="48" hidden="1" customHeight="1" x14ac:dyDescent="0.15">
      <c r="A57" s="523" t="s">
        <v>4178</v>
      </c>
      <c r="B57" s="524" t="s">
        <v>9317</v>
      </c>
      <c r="C57" s="525">
        <v>40414</v>
      </c>
      <c r="D57" s="526" t="s">
        <v>8419</v>
      </c>
      <c r="E57" s="524" t="s">
        <v>8452</v>
      </c>
      <c r="F57" s="524" t="s">
        <v>8421</v>
      </c>
      <c r="G57" s="525">
        <v>40851</v>
      </c>
      <c r="H57" s="524" t="s">
        <v>9266</v>
      </c>
      <c r="I57" s="526" t="s">
        <v>8500</v>
      </c>
      <c r="J57" s="525">
        <v>40721</v>
      </c>
      <c r="K57" s="524"/>
      <c r="L57" s="526"/>
      <c r="M57" s="526"/>
      <c r="N57" s="525"/>
      <c r="O57" s="525"/>
      <c r="P57" s="526"/>
      <c r="Q57" s="525"/>
      <c r="R57" s="525"/>
      <c r="S57" s="523" t="s">
        <v>9318</v>
      </c>
      <c r="T57" s="523">
        <v>2011</v>
      </c>
      <c r="U57" s="527" t="s">
        <v>8424</v>
      </c>
      <c r="V57" s="528">
        <v>22</v>
      </c>
      <c r="W57" s="528">
        <v>10</v>
      </c>
      <c r="X57" s="528">
        <v>3</v>
      </c>
      <c r="Y57" s="525">
        <v>34653</v>
      </c>
      <c r="Z57" s="526" t="s">
        <v>9273</v>
      </c>
      <c r="AA57" s="526" t="s">
        <v>9274</v>
      </c>
      <c r="AB57" s="525">
        <v>35031</v>
      </c>
      <c r="AC57" s="525">
        <v>35494</v>
      </c>
      <c r="AD57" s="526" t="s">
        <v>9275</v>
      </c>
      <c r="AE57" s="525">
        <v>34653</v>
      </c>
      <c r="AF57" s="526" t="s">
        <v>138</v>
      </c>
      <c r="AG57" s="526" t="s">
        <v>9274</v>
      </c>
      <c r="AH57" s="529">
        <v>2588375</v>
      </c>
      <c r="AI57" s="525">
        <v>35404</v>
      </c>
      <c r="AJ57" s="525" t="s">
        <v>138</v>
      </c>
      <c r="AK57" s="523" t="s">
        <v>138</v>
      </c>
      <c r="AL57" s="525" t="s">
        <v>138</v>
      </c>
      <c r="AM57" s="523" t="s">
        <v>138</v>
      </c>
      <c r="AN57" s="523" t="s">
        <v>9276</v>
      </c>
      <c r="AO57" s="523" t="s">
        <v>1389</v>
      </c>
      <c r="AP57" s="523" t="s">
        <v>9277</v>
      </c>
      <c r="AQ57" s="523" t="s">
        <v>9278</v>
      </c>
      <c r="AR57" s="523" t="s">
        <v>9279</v>
      </c>
      <c r="AS57" s="523" t="s">
        <v>138</v>
      </c>
      <c r="AT57" s="523" t="s">
        <v>138</v>
      </c>
      <c r="AU57" s="523" t="s">
        <v>138</v>
      </c>
      <c r="AV57" s="523" t="s">
        <v>9280</v>
      </c>
      <c r="AW57" s="523" t="s">
        <v>1390</v>
      </c>
      <c r="AX57" s="523" t="s">
        <v>9281</v>
      </c>
      <c r="AY57" s="523" t="s">
        <v>1391</v>
      </c>
      <c r="AZ57" s="523" t="s">
        <v>9282</v>
      </c>
      <c r="BA57" s="523" t="s">
        <v>1392</v>
      </c>
      <c r="BB57" s="523">
        <v>594187932</v>
      </c>
      <c r="BC57" s="526" t="s">
        <v>1386</v>
      </c>
      <c r="BD57" s="523" t="s">
        <v>1387</v>
      </c>
      <c r="BE57" s="523" t="s">
        <v>9283</v>
      </c>
      <c r="BF57" s="523" t="s">
        <v>1385</v>
      </c>
      <c r="BG57" s="523" t="s">
        <v>9284</v>
      </c>
      <c r="BH57" s="523" t="s">
        <v>9244</v>
      </c>
      <c r="BI57" s="523">
        <v>10</v>
      </c>
      <c r="BJ57" s="523">
        <v>15</v>
      </c>
      <c r="BK57" s="523" t="s">
        <v>138</v>
      </c>
      <c r="BL57" s="523" t="s">
        <v>138</v>
      </c>
      <c r="BM57" s="523" t="s">
        <v>9285</v>
      </c>
      <c r="BN57" s="523" t="s">
        <v>138</v>
      </c>
      <c r="BO57" s="523" t="s">
        <v>9027</v>
      </c>
      <c r="BP57" s="525">
        <v>34288</v>
      </c>
      <c r="BQ57" s="523" t="s">
        <v>138</v>
      </c>
      <c r="BR57" s="523" t="s">
        <v>8482</v>
      </c>
      <c r="BS57" s="523" t="s">
        <v>9286</v>
      </c>
      <c r="BT57" s="523" t="s">
        <v>1388</v>
      </c>
      <c r="BU57" s="523" t="s">
        <v>9287</v>
      </c>
      <c r="BV57" s="523" t="s">
        <v>138</v>
      </c>
      <c r="BW57" s="523">
        <v>5</v>
      </c>
      <c r="BX57" s="523" t="s">
        <v>138</v>
      </c>
      <c r="BY57" s="523" t="s">
        <v>138</v>
      </c>
      <c r="BZ57" s="523">
        <v>75</v>
      </c>
      <c r="CA57" s="523" t="s">
        <v>9288</v>
      </c>
      <c r="CB57" s="523" t="s">
        <v>9289</v>
      </c>
      <c r="CC57" s="523" t="s">
        <v>9290</v>
      </c>
      <c r="CD57" s="523" t="s">
        <v>5203</v>
      </c>
      <c r="CE57" s="530" t="s">
        <v>102</v>
      </c>
      <c r="CF57" s="530" t="s">
        <v>102</v>
      </c>
      <c r="CG57" s="530" t="s">
        <v>102</v>
      </c>
      <c r="CH57" s="530" t="s">
        <v>102</v>
      </c>
      <c r="CI57" s="530" t="s">
        <v>102</v>
      </c>
      <c r="CJ57" s="530" t="s">
        <v>102</v>
      </c>
      <c r="CK57" s="530" t="s">
        <v>102</v>
      </c>
      <c r="CL57" s="530" t="s">
        <v>102</v>
      </c>
      <c r="CM57" s="530" t="s">
        <v>102</v>
      </c>
      <c r="CN57" s="530" t="s">
        <v>102</v>
      </c>
      <c r="CO57" s="530" t="s">
        <v>102</v>
      </c>
      <c r="CP57" s="530" t="s">
        <v>102</v>
      </c>
      <c r="CQ57" s="530" t="s">
        <v>102</v>
      </c>
      <c r="CR57" s="530" t="s">
        <v>102</v>
      </c>
      <c r="CS57" s="530" t="s">
        <v>102</v>
      </c>
      <c r="CT57" s="530" t="s">
        <v>102</v>
      </c>
      <c r="CU57" s="530" t="s">
        <v>102</v>
      </c>
      <c r="CV57" s="530" t="s">
        <v>102</v>
      </c>
      <c r="CW57" s="530" t="s">
        <v>102</v>
      </c>
      <c r="CX57" s="530" t="s">
        <v>102</v>
      </c>
      <c r="CY57" s="530" t="s">
        <v>9319</v>
      </c>
      <c r="CZ57" s="530" t="s">
        <v>9319</v>
      </c>
      <c r="DA57" s="530" t="s">
        <v>9319</v>
      </c>
      <c r="DB57" s="530" t="s">
        <v>9319</v>
      </c>
      <c r="DC57" s="530" t="s">
        <v>9320</v>
      </c>
      <c r="DD57" s="530" t="s">
        <v>9321</v>
      </c>
      <c r="DE57" s="530" t="s">
        <v>9322</v>
      </c>
      <c r="DF57" s="530" t="s">
        <v>9323</v>
      </c>
      <c r="DG57" s="530" t="s">
        <v>9324</v>
      </c>
      <c r="DH57" s="530" t="s">
        <v>9325</v>
      </c>
      <c r="DI57" s="530" t="s">
        <v>102</v>
      </c>
      <c r="DJ57" s="530" t="s">
        <v>102</v>
      </c>
      <c r="DK57" s="530" t="s">
        <v>102</v>
      </c>
      <c r="DL57" s="530" t="s">
        <v>102</v>
      </c>
      <c r="DM57" s="530" t="s">
        <v>102</v>
      </c>
      <c r="DN57" s="530" t="s">
        <v>102</v>
      </c>
      <c r="DO57" s="530" t="s">
        <v>102</v>
      </c>
      <c r="DP57" s="530" t="s">
        <v>102</v>
      </c>
      <c r="DQ57" s="530" t="s">
        <v>102</v>
      </c>
      <c r="DR57" s="530" t="s">
        <v>102</v>
      </c>
      <c r="DS57" s="530" t="s">
        <v>102</v>
      </c>
      <c r="DT57" s="530" t="s">
        <v>102</v>
      </c>
      <c r="DU57" s="530" t="s">
        <v>102</v>
      </c>
      <c r="DV57" s="530" t="s">
        <v>102</v>
      </c>
      <c r="DW57" s="530" t="s">
        <v>102</v>
      </c>
      <c r="DX57" s="530" t="s">
        <v>102</v>
      </c>
      <c r="DY57" s="530" t="s">
        <v>102</v>
      </c>
      <c r="DZ57" s="530" t="s">
        <v>102</v>
      </c>
      <c r="EA57" s="530" t="s">
        <v>102</v>
      </c>
      <c r="EB57" s="530" t="s">
        <v>102</v>
      </c>
      <c r="EC57" s="530" t="s">
        <v>102</v>
      </c>
      <c r="ED57" s="530" t="s">
        <v>102</v>
      </c>
      <c r="EE57" s="530" t="s">
        <v>102</v>
      </c>
      <c r="EF57" s="530" t="s">
        <v>102</v>
      </c>
      <c r="EG57" s="530" t="s">
        <v>102</v>
      </c>
      <c r="EH57" s="530" t="s">
        <v>102</v>
      </c>
      <c r="EI57" s="530" t="s">
        <v>102</v>
      </c>
      <c r="EJ57" s="530" t="s">
        <v>102</v>
      </c>
      <c r="EK57" s="530" t="s">
        <v>102</v>
      </c>
      <c r="EL57" s="530" t="s">
        <v>102</v>
      </c>
      <c r="EM57" s="530" t="s">
        <v>102</v>
      </c>
      <c r="EN57" s="530" t="s">
        <v>102</v>
      </c>
      <c r="EO57" s="530" t="s">
        <v>102</v>
      </c>
      <c r="EP57" s="530" t="s">
        <v>102</v>
      </c>
      <c r="EQ57" s="530" t="s">
        <v>102</v>
      </c>
      <c r="ER57" s="530" t="s">
        <v>102</v>
      </c>
      <c r="ES57" s="530" t="s">
        <v>102</v>
      </c>
      <c r="ET57" s="530" t="s">
        <v>102</v>
      </c>
      <c r="EU57" s="530" t="s">
        <v>102</v>
      </c>
      <c r="EV57" s="530" t="s">
        <v>102</v>
      </c>
      <c r="EW57" s="530" t="s">
        <v>102</v>
      </c>
      <c r="EX57" s="530" t="s">
        <v>102</v>
      </c>
      <c r="EY57" s="530" t="s">
        <v>102</v>
      </c>
      <c r="EZ57" s="530" t="s">
        <v>102</v>
      </c>
      <c r="FA57" s="530" t="s">
        <v>102</v>
      </c>
      <c r="FB57" s="530" t="s">
        <v>102</v>
      </c>
      <c r="FC57" s="530" t="s">
        <v>102</v>
      </c>
      <c r="FD57" s="530" t="s">
        <v>102</v>
      </c>
      <c r="FE57" s="530" t="s">
        <v>102</v>
      </c>
      <c r="FF57" s="530" t="s">
        <v>102</v>
      </c>
      <c r="FG57" s="530" t="s">
        <v>102</v>
      </c>
      <c r="FH57" s="530" t="s">
        <v>102</v>
      </c>
      <c r="FI57" s="530" t="s">
        <v>102</v>
      </c>
      <c r="FJ57" s="530" t="s">
        <v>102</v>
      </c>
      <c r="FK57" s="530" t="s">
        <v>102</v>
      </c>
      <c r="FL57" s="530" t="s">
        <v>102</v>
      </c>
      <c r="FM57" s="530" t="s">
        <v>102</v>
      </c>
      <c r="FN57" s="530" t="s">
        <v>102</v>
      </c>
      <c r="FO57" s="530" t="s">
        <v>102</v>
      </c>
      <c r="FP57" s="530" t="s">
        <v>102</v>
      </c>
      <c r="FQ57" s="530" t="s">
        <v>102</v>
      </c>
      <c r="FR57" s="530" t="s">
        <v>102</v>
      </c>
      <c r="FS57" s="530" t="s">
        <v>102</v>
      </c>
      <c r="FT57" s="530" t="s">
        <v>102</v>
      </c>
      <c r="FU57" s="530" t="s">
        <v>102</v>
      </c>
      <c r="FV57" s="530" t="s">
        <v>102</v>
      </c>
      <c r="FW57" s="530" t="s">
        <v>102</v>
      </c>
      <c r="FX57" s="530" t="s">
        <v>102</v>
      </c>
      <c r="FY57" s="530" t="s">
        <v>102</v>
      </c>
      <c r="FZ57" s="530" t="s">
        <v>102</v>
      </c>
      <c r="GA57" s="530" t="s">
        <v>102</v>
      </c>
      <c r="GB57" s="530" t="s">
        <v>102</v>
      </c>
      <c r="GC57" s="530" t="s">
        <v>102</v>
      </c>
      <c r="GD57" s="530" t="s">
        <v>102</v>
      </c>
      <c r="GE57" s="530" t="s">
        <v>102</v>
      </c>
      <c r="GF57" s="530" t="s">
        <v>102</v>
      </c>
      <c r="GG57" s="530" t="s">
        <v>102</v>
      </c>
      <c r="GH57" s="530" t="s">
        <v>102</v>
      </c>
      <c r="GI57" s="530" t="s">
        <v>102</v>
      </c>
      <c r="GJ57" s="530" t="s">
        <v>102</v>
      </c>
      <c r="GK57" s="530" t="s">
        <v>102</v>
      </c>
      <c r="GL57" s="530" t="s">
        <v>102</v>
      </c>
      <c r="GM57" s="530" t="s">
        <v>102</v>
      </c>
      <c r="GN57" s="530" t="s">
        <v>102</v>
      </c>
      <c r="GO57" s="530" t="s">
        <v>102</v>
      </c>
      <c r="GP57" s="530" t="s">
        <v>102</v>
      </c>
      <c r="GQ57" s="530" t="s">
        <v>102</v>
      </c>
      <c r="GR57" s="530" t="s">
        <v>102</v>
      </c>
      <c r="GS57" s="530" t="s">
        <v>102</v>
      </c>
      <c r="GT57" s="530" t="s">
        <v>102</v>
      </c>
      <c r="GU57" s="530" t="s">
        <v>102</v>
      </c>
      <c r="GV57" s="530" t="s">
        <v>102</v>
      </c>
      <c r="GW57" s="530" t="s">
        <v>102</v>
      </c>
      <c r="GX57" s="530" t="s">
        <v>102</v>
      </c>
      <c r="GY57" s="530" t="s">
        <v>102</v>
      </c>
      <c r="GZ57" s="530" t="s">
        <v>102</v>
      </c>
      <c r="HA57" s="530" t="s">
        <v>102</v>
      </c>
      <c r="HB57" s="530" t="s">
        <v>102</v>
      </c>
      <c r="HC57" s="511" t="str">
        <f t="shared" si="0"/>
        <v>2010-800147</v>
      </c>
    </row>
    <row r="58" spans="1:211" s="523" customFormat="1" ht="48" hidden="1" customHeight="1" x14ac:dyDescent="0.15">
      <c r="A58" s="523" t="s">
        <v>4178</v>
      </c>
      <c r="B58" s="524" t="s">
        <v>9326</v>
      </c>
      <c r="C58" s="525">
        <v>40648</v>
      </c>
      <c r="D58" s="526" t="s">
        <v>8419</v>
      </c>
      <c r="E58" s="524" t="s">
        <v>8452</v>
      </c>
      <c r="F58" s="524" t="s">
        <v>8493</v>
      </c>
      <c r="G58" s="525">
        <v>41339</v>
      </c>
      <c r="H58" s="524" t="s">
        <v>9327</v>
      </c>
      <c r="I58" s="526" t="s">
        <v>8756</v>
      </c>
      <c r="J58" s="525">
        <v>40967</v>
      </c>
      <c r="K58" s="524" t="s">
        <v>9328</v>
      </c>
      <c r="L58" s="526"/>
      <c r="M58" s="526"/>
      <c r="N58" s="525">
        <v>40995</v>
      </c>
      <c r="O58" s="525"/>
      <c r="P58" s="526" t="s">
        <v>8625</v>
      </c>
      <c r="Q58" s="525">
        <v>41325</v>
      </c>
      <c r="R58" s="525"/>
      <c r="S58" s="523" t="s">
        <v>9329</v>
      </c>
      <c r="T58" s="523">
        <v>2011</v>
      </c>
      <c r="U58" s="527" t="s">
        <v>8424</v>
      </c>
      <c r="V58" s="528">
        <v>22</v>
      </c>
      <c r="W58" s="528">
        <v>10</v>
      </c>
      <c r="X58" s="528">
        <v>4</v>
      </c>
      <c r="Y58" s="525">
        <v>34653</v>
      </c>
      <c r="Z58" s="526" t="s">
        <v>9273</v>
      </c>
      <c r="AA58" s="526" t="s">
        <v>9274</v>
      </c>
      <c r="AB58" s="525">
        <v>35031</v>
      </c>
      <c r="AC58" s="525">
        <v>35494</v>
      </c>
      <c r="AD58" s="526" t="s">
        <v>9275</v>
      </c>
      <c r="AE58" s="525">
        <v>34653</v>
      </c>
      <c r="AF58" s="526" t="s">
        <v>138</v>
      </c>
      <c r="AG58" s="526" t="s">
        <v>9274</v>
      </c>
      <c r="AH58" s="529">
        <v>2588375</v>
      </c>
      <c r="AI58" s="525">
        <v>35404</v>
      </c>
      <c r="AJ58" s="525" t="s">
        <v>138</v>
      </c>
      <c r="AK58" s="523" t="s">
        <v>138</v>
      </c>
      <c r="AL58" s="525" t="s">
        <v>138</v>
      </c>
      <c r="AM58" s="523" t="s">
        <v>138</v>
      </c>
      <c r="AN58" s="523" t="s">
        <v>9276</v>
      </c>
      <c r="AO58" s="523" t="s">
        <v>1389</v>
      </c>
      <c r="AP58" s="523" t="s">
        <v>9277</v>
      </c>
      <c r="AQ58" s="523" t="s">
        <v>9278</v>
      </c>
      <c r="AR58" s="523" t="s">
        <v>9279</v>
      </c>
      <c r="AS58" s="523" t="s">
        <v>138</v>
      </c>
      <c r="AT58" s="523" t="s">
        <v>138</v>
      </c>
      <c r="AU58" s="523" t="s">
        <v>138</v>
      </c>
      <c r="AV58" s="523" t="s">
        <v>9280</v>
      </c>
      <c r="AW58" s="523" t="s">
        <v>1390</v>
      </c>
      <c r="AX58" s="523" t="s">
        <v>9281</v>
      </c>
      <c r="AY58" s="523" t="s">
        <v>1391</v>
      </c>
      <c r="AZ58" s="523" t="s">
        <v>9282</v>
      </c>
      <c r="BA58" s="523" t="s">
        <v>1392</v>
      </c>
      <c r="BB58" s="523">
        <v>594187932</v>
      </c>
      <c r="BC58" s="526" t="s">
        <v>1386</v>
      </c>
      <c r="BD58" s="523" t="s">
        <v>1387</v>
      </c>
      <c r="BE58" s="523" t="s">
        <v>9283</v>
      </c>
      <c r="BF58" s="523" t="s">
        <v>1385</v>
      </c>
      <c r="BG58" s="523" t="s">
        <v>9284</v>
      </c>
      <c r="BH58" s="523" t="s">
        <v>9244</v>
      </c>
      <c r="BI58" s="523">
        <v>10</v>
      </c>
      <c r="BJ58" s="523">
        <v>15</v>
      </c>
      <c r="BK58" s="523" t="s">
        <v>138</v>
      </c>
      <c r="BL58" s="523" t="s">
        <v>138</v>
      </c>
      <c r="BM58" s="523" t="s">
        <v>9285</v>
      </c>
      <c r="BN58" s="523" t="s">
        <v>138</v>
      </c>
      <c r="BO58" s="523" t="s">
        <v>9027</v>
      </c>
      <c r="BP58" s="525">
        <v>34288</v>
      </c>
      <c r="BQ58" s="523" t="s">
        <v>138</v>
      </c>
      <c r="BR58" s="523" t="s">
        <v>8482</v>
      </c>
      <c r="BS58" s="523" t="s">
        <v>9286</v>
      </c>
      <c r="BT58" s="523" t="s">
        <v>1388</v>
      </c>
      <c r="BU58" s="523" t="s">
        <v>9287</v>
      </c>
      <c r="BV58" s="523" t="s">
        <v>138</v>
      </c>
      <c r="BW58" s="523">
        <v>5</v>
      </c>
      <c r="BX58" s="523" t="s">
        <v>138</v>
      </c>
      <c r="BY58" s="523" t="s">
        <v>138</v>
      </c>
      <c r="BZ58" s="523">
        <v>75</v>
      </c>
      <c r="CA58" s="523" t="s">
        <v>9288</v>
      </c>
      <c r="CB58" s="523" t="s">
        <v>9289</v>
      </c>
      <c r="CC58" s="523" t="s">
        <v>9290</v>
      </c>
      <c r="CD58" s="523" t="s">
        <v>5203</v>
      </c>
      <c r="CE58" s="530" t="s">
        <v>102</v>
      </c>
      <c r="CF58" s="530" t="s">
        <v>102</v>
      </c>
      <c r="CG58" s="530" t="s">
        <v>102</v>
      </c>
      <c r="CH58" s="530" t="s">
        <v>102</v>
      </c>
      <c r="CI58" s="530" t="s">
        <v>102</v>
      </c>
      <c r="CJ58" s="530" t="s">
        <v>102</v>
      </c>
      <c r="CK58" s="530" t="s">
        <v>102</v>
      </c>
      <c r="CL58" s="530" t="s">
        <v>102</v>
      </c>
      <c r="CM58" s="530" t="s">
        <v>102</v>
      </c>
      <c r="CN58" s="530" t="s">
        <v>102</v>
      </c>
      <c r="CO58" s="530" t="s">
        <v>102</v>
      </c>
      <c r="CP58" s="530" t="s">
        <v>102</v>
      </c>
      <c r="CQ58" s="530" t="s">
        <v>102</v>
      </c>
      <c r="CR58" s="530" t="s">
        <v>102</v>
      </c>
      <c r="CS58" s="530" t="s">
        <v>102</v>
      </c>
      <c r="CT58" s="530" t="s">
        <v>102</v>
      </c>
      <c r="CU58" s="530" t="s">
        <v>102</v>
      </c>
      <c r="CV58" s="530" t="s">
        <v>102</v>
      </c>
      <c r="CW58" s="530" t="s">
        <v>102</v>
      </c>
      <c r="CX58" s="530" t="s">
        <v>102</v>
      </c>
      <c r="CY58" s="530" t="s">
        <v>102</v>
      </c>
      <c r="CZ58" s="530" t="s">
        <v>102</v>
      </c>
      <c r="DA58" s="530" t="s">
        <v>102</v>
      </c>
      <c r="DB58" s="530" t="s">
        <v>102</v>
      </c>
      <c r="DC58" s="530" t="s">
        <v>102</v>
      </c>
      <c r="DD58" s="530" t="s">
        <v>102</v>
      </c>
      <c r="DE58" s="530" t="s">
        <v>102</v>
      </c>
      <c r="DF58" s="530" t="s">
        <v>102</v>
      </c>
      <c r="DG58" s="530" t="s">
        <v>102</v>
      </c>
      <c r="DH58" s="530" t="s">
        <v>102</v>
      </c>
      <c r="DI58" s="530" t="s">
        <v>9330</v>
      </c>
      <c r="DJ58" s="530" t="s">
        <v>9330</v>
      </c>
      <c r="DK58" s="530" t="s">
        <v>9330</v>
      </c>
      <c r="DL58" s="530" t="s">
        <v>9330</v>
      </c>
      <c r="DM58" s="530" t="s">
        <v>9330</v>
      </c>
      <c r="DN58" s="530" t="s">
        <v>9330</v>
      </c>
      <c r="DO58" s="530" t="s">
        <v>9330</v>
      </c>
      <c r="DP58" s="530" t="s">
        <v>9330</v>
      </c>
      <c r="DQ58" s="530" t="s">
        <v>9330</v>
      </c>
      <c r="DR58" s="530" t="s">
        <v>9330</v>
      </c>
      <c r="DS58" s="530" t="s">
        <v>9331</v>
      </c>
      <c r="DT58" s="530" t="s">
        <v>9332</v>
      </c>
      <c r="DU58" s="530" t="s">
        <v>9333</v>
      </c>
      <c r="DV58" s="530" t="s">
        <v>9334</v>
      </c>
      <c r="DW58" s="530" t="s">
        <v>9335</v>
      </c>
      <c r="DX58" s="530" t="s">
        <v>9336</v>
      </c>
      <c r="DY58" s="530" t="s">
        <v>9337</v>
      </c>
      <c r="DZ58" s="530" t="s">
        <v>9338</v>
      </c>
      <c r="EA58" s="530" t="s">
        <v>9339</v>
      </c>
      <c r="EB58" s="530" t="s">
        <v>9340</v>
      </c>
      <c r="EC58" s="530" t="s">
        <v>9341</v>
      </c>
      <c r="ED58" s="530" t="s">
        <v>9342</v>
      </c>
      <c r="EE58" s="530" t="s">
        <v>9343</v>
      </c>
      <c r="EF58" s="530" t="s">
        <v>9344</v>
      </c>
      <c r="EG58" s="530" t="s">
        <v>9345</v>
      </c>
      <c r="EH58" s="530" t="s">
        <v>9346</v>
      </c>
      <c r="EI58" s="530" t="s">
        <v>9347</v>
      </c>
      <c r="EJ58" s="530" t="s">
        <v>9348</v>
      </c>
      <c r="EK58" s="530" t="s">
        <v>9349</v>
      </c>
      <c r="EL58" s="530" t="s">
        <v>9350</v>
      </c>
      <c r="EM58" s="530" t="s">
        <v>9351</v>
      </c>
      <c r="EN58" s="530" t="s">
        <v>9352</v>
      </c>
      <c r="EO58" s="530" t="s">
        <v>9353</v>
      </c>
      <c r="EP58" s="530" t="s">
        <v>9354</v>
      </c>
      <c r="EQ58" s="530" t="s">
        <v>9355</v>
      </c>
      <c r="ER58" s="530" t="s">
        <v>9356</v>
      </c>
      <c r="ES58" s="530" t="s">
        <v>9357</v>
      </c>
      <c r="ET58" s="530" t="s">
        <v>9358</v>
      </c>
      <c r="EU58" s="530" t="s">
        <v>9359</v>
      </c>
      <c r="EV58" s="530" t="s">
        <v>9360</v>
      </c>
      <c r="EW58" s="530" t="s">
        <v>9361</v>
      </c>
      <c r="EX58" s="530" t="s">
        <v>9362</v>
      </c>
      <c r="EY58" s="530" t="s">
        <v>9363</v>
      </c>
      <c r="EZ58" s="530" t="s">
        <v>9364</v>
      </c>
      <c r="FA58" s="530" t="s">
        <v>9365</v>
      </c>
      <c r="FB58" s="530" t="s">
        <v>9366</v>
      </c>
      <c r="FC58" s="530" t="s">
        <v>9367</v>
      </c>
      <c r="FD58" s="530" t="s">
        <v>9368</v>
      </c>
      <c r="FE58" s="530" t="s">
        <v>9369</v>
      </c>
      <c r="FF58" s="530" t="s">
        <v>9370</v>
      </c>
      <c r="FG58" s="530" t="s">
        <v>9371</v>
      </c>
      <c r="FH58" s="530" t="s">
        <v>9372</v>
      </c>
      <c r="FI58" s="530" t="s">
        <v>102</v>
      </c>
      <c r="FJ58" s="530" t="s">
        <v>102</v>
      </c>
      <c r="FK58" s="530" t="s">
        <v>102</v>
      </c>
      <c r="FL58" s="530" t="s">
        <v>102</v>
      </c>
      <c r="FM58" s="530" t="s">
        <v>102</v>
      </c>
      <c r="FN58" s="530" t="s">
        <v>102</v>
      </c>
      <c r="FO58" s="530" t="s">
        <v>102</v>
      </c>
      <c r="FP58" s="530" t="s">
        <v>102</v>
      </c>
      <c r="FQ58" s="530" t="s">
        <v>102</v>
      </c>
      <c r="FR58" s="530" t="s">
        <v>102</v>
      </c>
      <c r="FS58" s="530" t="s">
        <v>102</v>
      </c>
      <c r="FT58" s="530" t="s">
        <v>102</v>
      </c>
      <c r="FU58" s="530" t="s">
        <v>102</v>
      </c>
      <c r="FV58" s="530" t="s">
        <v>102</v>
      </c>
      <c r="FW58" s="530" t="s">
        <v>102</v>
      </c>
      <c r="FX58" s="530" t="s">
        <v>102</v>
      </c>
      <c r="FY58" s="530" t="s">
        <v>102</v>
      </c>
      <c r="FZ58" s="530" t="s">
        <v>102</v>
      </c>
      <c r="GA58" s="530" t="s">
        <v>102</v>
      </c>
      <c r="GB58" s="530" t="s">
        <v>102</v>
      </c>
      <c r="GC58" s="530" t="s">
        <v>102</v>
      </c>
      <c r="GD58" s="530" t="s">
        <v>102</v>
      </c>
      <c r="GE58" s="530" t="s">
        <v>102</v>
      </c>
      <c r="GF58" s="530" t="s">
        <v>102</v>
      </c>
      <c r="GG58" s="530" t="s">
        <v>102</v>
      </c>
      <c r="GH58" s="530" t="s">
        <v>102</v>
      </c>
      <c r="GI58" s="530" t="s">
        <v>102</v>
      </c>
      <c r="GJ58" s="530" t="s">
        <v>102</v>
      </c>
      <c r="GK58" s="530" t="s">
        <v>102</v>
      </c>
      <c r="GL58" s="530" t="s">
        <v>102</v>
      </c>
      <c r="GM58" s="530" t="s">
        <v>102</v>
      </c>
      <c r="GN58" s="530" t="s">
        <v>102</v>
      </c>
      <c r="GO58" s="530" t="s">
        <v>102</v>
      </c>
      <c r="GP58" s="530" t="s">
        <v>102</v>
      </c>
      <c r="GQ58" s="530" t="s">
        <v>102</v>
      </c>
      <c r="GR58" s="530" t="s">
        <v>102</v>
      </c>
      <c r="GS58" s="530" t="s">
        <v>102</v>
      </c>
      <c r="GT58" s="530" t="s">
        <v>102</v>
      </c>
      <c r="GU58" s="530" t="s">
        <v>102</v>
      </c>
      <c r="GV58" s="530" t="s">
        <v>102</v>
      </c>
      <c r="GW58" s="530" t="s">
        <v>102</v>
      </c>
      <c r="GX58" s="530" t="s">
        <v>102</v>
      </c>
      <c r="GY58" s="530" t="s">
        <v>102</v>
      </c>
      <c r="GZ58" s="530" t="s">
        <v>102</v>
      </c>
      <c r="HA58" s="530" t="s">
        <v>102</v>
      </c>
      <c r="HB58" s="530" t="s">
        <v>102</v>
      </c>
      <c r="HC58" s="511" t="str">
        <f t="shared" si="0"/>
        <v>2011-800061</v>
      </c>
    </row>
    <row r="59" spans="1:211" s="523" customFormat="1" ht="48" hidden="1" customHeight="1" x14ac:dyDescent="0.15">
      <c r="A59" s="523" t="s">
        <v>4178</v>
      </c>
      <c r="B59" s="524" t="s">
        <v>9373</v>
      </c>
      <c r="C59" s="525">
        <v>41004</v>
      </c>
      <c r="D59" s="526" t="s">
        <v>8419</v>
      </c>
      <c r="E59" s="524" t="s">
        <v>8452</v>
      </c>
      <c r="F59" s="524"/>
      <c r="G59" s="525"/>
      <c r="H59" s="524" t="s">
        <v>9266</v>
      </c>
      <c r="I59" s="526" t="s">
        <v>9374</v>
      </c>
      <c r="J59" s="525">
        <v>41337</v>
      </c>
      <c r="K59" s="524"/>
      <c r="L59" s="526"/>
      <c r="M59" s="526"/>
      <c r="N59" s="525"/>
      <c r="O59" s="525"/>
      <c r="P59" s="526"/>
      <c r="Q59" s="525"/>
      <c r="R59" s="525"/>
      <c r="S59" s="523" t="s">
        <v>9375</v>
      </c>
      <c r="T59" s="523">
        <v>2011</v>
      </c>
      <c r="U59" s="527" t="s">
        <v>8424</v>
      </c>
      <c r="V59" s="528">
        <v>22</v>
      </c>
      <c r="W59" s="528">
        <v>10</v>
      </c>
      <c r="X59" s="528">
        <v>5</v>
      </c>
      <c r="Y59" s="525">
        <v>34653</v>
      </c>
      <c r="Z59" s="526" t="s">
        <v>9273</v>
      </c>
      <c r="AA59" s="526" t="s">
        <v>9274</v>
      </c>
      <c r="AB59" s="525">
        <v>35031</v>
      </c>
      <c r="AC59" s="525">
        <v>35494</v>
      </c>
      <c r="AD59" s="526" t="s">
        <v>9275</v>
      </c>
      <c r="AE59" s="525">
        <v>34653</v>
      </c>
      <c r="AF59" s="526" t="s">
        <v>138</v>
      </c>
      <c r="AG59" s="526" t="s">
        <v>9274</v>
      </c>
      <c r="AH59" s="529">
        <v>2588375</v>
      </c>
      <c r="AI59" s="525">
        <v>35404</v>
      </c>
      <c r="AJ59" s="525" t="s">
        <v>138</v>
      </c>
      <c r="AK59" s="523" t="s">
        <v>138</v>
      </c>
      <c r="AL59" s="525" t="s">
        <v>138</v>
      </c>
      <c r="AM59" s="523" t="s">
        <v>138</v>
      </c>
      <c r="AN59" s="523" t="s">
        <v>9276</v>
      </c>
      <c r="AO59" s="523" t="s">
        <v>1389</v>
      </c>
      <c r="AP59" s="523" t="s">
        <v>9277</v>
      </c>
      <c r="AQ59" s="523" t="s">
        <v>9278</v>
      </c>
      <c r="AR59" s="523" t="s">
        <v>9279</v>
      </c>
      <c r="AS59" s="523" t="s">
        <v>138</v>
      </c>
      <c r="AT59" s="523" t="s">
        <v>138</v>
      </c>
      <c r="AU59" s="523" t="s">
        <v>138</v>
      </c>
      <c r="AV59" s="523" t="s">
        <v>9280</v>
      </c>
      <c r="AW59" s="523" t="s">
        <v>1390</v>
      </c>
      <c r="AX59" s="523" t="s">
        <v>9281</v>
      </c>
      <c r="AY59" s="523" t="s">
        <v>1391</v>
      </c>
      <c r="AZ59" s="523" t="s">
        <v>9282</v>
      </c>
      <c r="BA59" s="523" t="s">
        <v>1392</v>
      </c>
      <c r="BB59" s="523">
        <v>594187932</v>
      </c>
      <c r="BC59" s="526" t="s">
        <v>1386</v>
      </c>
      <c r="BD59" s="523" t="s">
        <v>1387</v>
      </c>
      <c r="BE59" s="523" t="s">
        <v>9283</v>
      </c>
      <c r="BF59" s="523" t="s">
        <v>1385</v>
      </c>
      <c r="BG59" s="523" t="s">
        <v>9284</v>
      </c>
      <c r="BH59" s="523" t="s">
        <v>9244</v>
      </c>
      <c r="BI59" s="523">
        <v>10</v>
      </c>
      <c r="BJ59" s="523">
        <v>15</v>
      </c>
      <c r="BK59" s="523" t="s">
        <v>138</v>
      </c>
      <c r="BL59" s="523" t="s">
        <v>138</v>
      </c>
      <c r="BM59" s="523" t="s">
        <v>9285</v>
      </c>
      <c r="BN59" s="523" t="s">
        <v>138</v>
      </c>
      <c r="BO59" s="523" t="s">
        <v>9027</v>
      </c>
      <c r="BP59" s="525">
        <v>34288</v>
      </c>
      <c r="BQ59" s="523" t="s">
        <v>138</v>
      </c>
      <c r="BR59" s="523" t="s">
        <v>8482</v>
      </c>
      <c r="BS59" s="523" t="s">
        <v>9286</v>
      </c>
      <c r="BT59" s="523" t="s">
        <v>1388</v>
      </c>
      <c r="BU59" s="523" t="s">
        <v>9287</v>
      </c>
      <c r="BV59" s="523" t="s">
        <v>138</v>
      </c>
      <c r="BW59" s="523">
        <v>5</v>
      </c>
      <c r="BX59" s="523" t="s">
        <v>138</v>
      </c>
      <c r="BY59" s="523" t="s">
        <v>138</v>
      </c>
      <c r="BZ59" s="523">
        <v>75</v>
      </c>
      <c r="CA59" s="523" t="s">
        <v>9288</v>
      </c>
      <c r="CB59" s="523" t="s">
        <v>9289</v>
      </c>
      <c r="CC59" s="523" t="s">
        <v>9290</v>
      </c>
      <c r="CD59" s="523" t="s">
        <v>5203</v>
      </c>
      <c r="CE59" s="530" t="s">
        <v>102</v>
      </c>
      <c r="CF59" s="530" t="s">
        <v>102</v>
      </c>
      <c r="CG59" s="530" t="s">
        <v>102</v>
      </c>
      <c r="CH59" s="530" t="s">
        <v>102</v>
      </c>
      <c r="CI59" s="530" t="s">
        <v>102</v>
      </c>
      <c r="CJ59" s="530" t="s">
        <v>102</v>
      </c>
      <c r="CK59" s="530" t="s">
        <v>102</v>
      </c>
      <c r="CL59" s="530" t="s">
        <v>102</v>
      </c>
      <c r="CM59" s="530" t="s">
        <v>102</v>
      </c>
      <c r="CN59" s="530" t="s">
        <v>102</v>
      </c>
      <c r="CO59" s="530" t="s">
        <v>102</v>
      </c>
      <c r="CP59" s="530" t="s">
        <v>102</v>
      </c>
      <c r="CQ59" s="530" t="s">
        <v>102</v>
      </c>
      <c r="CR59" s="530" t="s">
        <v>102</v>
      </c>
      <c r="CS59" s="530" t="s">
        <v>102</v>
      </c>
      <c r="CT59" s="530" t="s">
        <v>102</v>
      </c>
      <c r="CU59" s="530" t="s">
        <v>102</v>
      </c>
      <c r="CV59" s="530" t="s">
        <v>102</v>
      </c>
      <c r="CW59" s="530" t="s">
        <v>102</v>
      </c>
      <c r="CX59" s="530" t="s">
        <v>102</v>
      </c>
      <c r="CY59" s="530" t="s">
        <v>102</v>
      </c>
      <c r="CZ59" s="530" t="s">
        <v>102</v>
      </c>
      <c r="DA59" s="530" t="s">
        <v>102</v>
      </c>
      <c r="DB59" s="530" t="s">
        <v>102</v>
      </c>
      <c r="DC59" s="530" t="s">
        <v>102</v>
      </c>
      <c r="DD59" s="530" t="s">
        <v>102</v>
      </c>
      <c r="DE59" s="530" t="s">
        <v>102</v>
      </c>
      <c r="DF59" s="530" t="s">
        <v>102</v>
      </c>
      <c r="DG59" s="530" t="s">
        <v>102</v>
      </c>
      <c r="DH59" s="530" t="s">
        <v>102</v>
      </c>
      <c r="DI59" s="530" t="s">
        <v>102</v>
      </c>
      <c r="DJ59" s="530" t="s">
        <v>102</v>
      </c>
      <c r="DK59" s="530" t="s">
        <v>102</v>
      </c>
      <c r="DL59" s="530" t="s">
        <v>102</v>
      </c>
      <c r="DM59" s="530" t="s">
        <v>102</v>
      </c>
      <c r="DN59" s="530" t="s">
        <v>102</v>
      </c>
      <c r="DO59" s="530" t="s">
        <v>102</v>
      </c>
      <c r="DP59" s="530" t="s">
        <v>102</v>
      </c>
      <c r="DQ59" s="530" t="s">
        <v>102</v>
      </c>
      <c r="DR59" s="530" t="s">
        <v>102</v>
      </c>
      <c r="DS59" s="530" t="s">
        <v>102</v>
      </c>
      <c r="DT59" s="530" t="s">
        <v>102</v>
      </c>
      <c r="DU59" s="530" t="s">
        <v>102</v>
      </c>
      <c r="DV59" s="530" t="s">
        <v>102</v>
      </c>
      <c r="DW59" s="530" t="s">
        <v>102</v>
      </c>
      <c r="DX59" s="530" t="s">
        <v>102</v>
      </c>
      <c r="DY59" s="530" t="s">
        <v>102</v>
      </c>
      <c r="DZ59" s="530" t="s">
        <v>102</v>
      </c>
      <c r="EA59" s="530" t="s">
        <v>102</v>
      </c>
      <c r="EB59" s="530" t="s">
        <v>102</v>
      </c>
      <c r="EC59" s="530" t="s">
        <v>102</v>
      </c>
      <c r="ED59" s="530" t="s">
        <v>102</v>
      </c>
      <c r="EE59" s="530" t="s">
        <v>102</v>
      </c>
      <c r="EF59" s="530" t="s">
        <v>102</v>
      </c>
      <c r="EG59" s="530" t="s">
        <v>102</v>
      </c>
      <c r="EH59" s="530" t="s">
        <v>102</v>
      </c>
      <c r="EI59" s="530" t="s">
        <v>102</v>
      </c>
      <c r="EJ59" s="530" t="s">
        <v>102</v>
      </c>
      <c r="EK59" s="530" t="s">
        <v>102</v>
      </c>
      <c r="EL59" s="530" t="s">
        <v>102</v>
      </c>
      <c r="EM59" s="530" t="s">
        <v>102</v>
      </c>
      <c r="EN59" s="530" t="s">
        <v>102</v>
      </c>
      <c r="EO59" s="530" t="s">
        <v>102</v>
      </c>
      <c r="EP59" s="530" t="s">
        <v>102</v>
      </c>
      <c r="EQ59" s="530" t="s">
        <v>102</v>
      </c>
      <c r="ER59" s="530" t="s">
        <v>102</v>
      </c>
      <c r="ES59" s="530" t="s">
        <v>102</v>
      </c>
      <c r="ET59" s="530" t="s">
        <v>102</v>
      </c>
      <c r="EU59" s="530" t="s">
        <v>102</v>
      </c>
      <c r="EV59" s="530" t="s">
        <v>102</v>
      </c>
      <c r="EW59" s="530" t="s">
        <v>102</v>
      </c>
      <c r="EX59" s="530" t="s">
        <v>102</v>
      </c>
      <c r="EY59" s="530" t="s">
        <v>102</v>
      </c>
      <c r="EZ59" s="530" t="s">
        <v>102</v>
      </c>
      <c r="FA59" s="530" t="s">
        <v>102</v>
      </c>
      <c r="FB59" s="530" t="s">
        <v>102</v>
      </c>
      <c r="FC59" s="530" t="s">
        <v>102</v>
      </c>
      <c r="FD59" s="530" t="s">
        <v>102</v>
      </c>
      <c r="FE59" s="530" t="s">
        <v>102</v>
      </c>
      <c r="FF59" s="530" t="s">
        <v>102</v>
      </c>
      <c r="FG59" s="530" t="s">
        <v>102</v>
      </c>
      <c r="FH59" s="530" t="s">
        <v>102</v>
      </c>
      <c r="FI59" s="530" t="s">
        <v>9376</v>
      </c>
      <c r="FJ59" s="530" t="s">
        <v>9376</v>
      </c>
      <c r="FK59" s="530" t="s">
        <v>9376</v>
      </c>
      <c r="FL59" s="530" t="s">
        <v>9376</v>
      </c>
      <c r="FM59" s="530" t="s">
        <v>9376</v>
      </c>
      <c r="FN59" s="530" t="s">
        <v>9376</v>
      </c>
      <c r="FO59" s="530" t="s">
        <v>9376</v>
      </c>
      <c r="FP59" s="530" t="s">
        <v>9376</v>
      </c>
      <c r="FQ59" s="530" t="s">
        <v>9376</v>
      </c>
      <c r="FR59" s="530" t="s">
        <v>9376</v>
      </c>
      <c r="FS59" s="530" t="s">
        <v>9376</v>
      </c>
      <c r="FT59" s="530" t="s">
        <v>9377</v>
      </c>
      <c r="FU59" s="530" t="s">
        <v>9378</v>
      </c>
      <c r="FV59" s="530" t="s">
        <v>9379</v>
      </c>
      <c r="FW59" s="530" t="s">
        <v>9380</v>
      </c>
      <c r="FX59" s="530" t="s">
        <v>9381</v>
      </c>
      <c r="FY59" s="530" t="s">
        <v>9382</v>
      </c>
      <c r="FZ59" s="530" t="s">
        <v>9383</v>
      </c>
      <c r="GA59" s="530" t="s">
        <v>9384</v>
      </c>
      <c r="GB59" s="530" t="s">
        <v>9385</v>
      </c>
      <c r="GC59" s="530" t="s">
        <v>9386</v>
      </c>
      <c r="GD59" s="530" t="s">
        <v>9387</v>
      </c>
      <c r="GE59" s="530" t="s">
        <v>9388</v>
      </c>
      <c r="GF59" s="530" t="s">
        <v>9389</v>
      </c>
      <c r="GG59" s="530" t="s">
        <v>9390</v>
      </c>
      <c r="GH59" s="530" t="s">
        <v>9391</v>
      </c>
      <c r="GI59" s="530" t="s">
        <v>9392</v>
      </c>
      <c r="GJ59" s="530" t="s">
        <v>9393</v>
      </c>
      <c r="GK59" s="530" t="s">
        <v>9394</v>
      </c>
      <c r="GL59" s="530" t="s">
        <v>9395</v>
      </c>
      <c r="GM59" s="530" t="s">
        <v>9396</v>
      </c>
      <c r="GN59" s="530" t="s">
        <v>9397</v>
      </c>
      <c r="GO59" s="530" t="s">
        <v>9398</v>
      </c>
      <c r="GP59" s="530" t="s">
        <v>9399</v>
      </c>
      <c r="GQ59" s="530" t="s">
        <v>9400</v>
      </c>
      <c r="GR59" s="530" t="s">
        <v>9401</v>
      </c>
      <c r="GS59" s="530" t="s">
        <v>9402</v>
      </c>
      <c r="GT59" s="530" t="s">
        <v>9403</v>
      </c>
      <c r="GU59" s="530" t="s">
        <v>9404</v>
      </c>
      <c r="GV59" s="530" t="s">
        <v>9405</v>
      </c>
      <c r="GW59" s="530" t="s">
        <v>9406</v>
      </c>
      <c r="GX59" s="530" t="s">
        <v>9407</v>
      </c>
      <c r="GY59" s="530" t="s">
        <v>9408</v>
      </c>
      <c r="GZ59" s="530" t="s">
        <v>9409</v>
      </c>
      <c r="HA59" s="530" t="s">
        <v>9410</v>
      </c>
      <c r="HB59" s="530" t="s">
        <v>9411</v>
      </c>
      <c r="HC59" s="511" t="str">
        <f t="shared" si="0"/>
        <v>2012-800046</v>
      </c>
    </row>
    <row r="60" spans="1:211" s="538" customFormat="1" ht="48" hidden="1" customHeight="1" x14ac:dyDescent="0.15">
      <c r="A60" s="531" t="s">
        <v>4178</v>
      </c>
      <c r="B60" s="532" t="s">
        <v>9265</v>
      </c>
      <c r="C60" s="533">
        <v>39834</v>
      </c>
      <c r="D60" s="532" t="s">
        <v>8419</v>
      </c>
      <c r="E60" s="532" t="s">
        <v>8452</v>
      </c>
      <c r="F60" s="532" t="s">
        <v>8843</v>
      </c>
      <c r="G60" s="533">
        <v>40974</v>
      </c>
      <c r="H60" s="532" t="s">
        <v>9266</v>
      </c>
      <c r="I60" s="532" t="s">
        <v>9267</v>
      </c>
      <c r="J60" s="533" t="s">
        <v>9268</v>
      </c>
      <c r="K60" s="532" t="s">
        <v>9269</v>
      </c>
      <c r="L60" s="532"/>
      <c r="M60" s="532" t="s">
        <v>9270</v>
      </c>
      <c r="N60" s="533">
        <v>40239</v>
      </c>
      <c r="O60" s="533"/>
      <c r="P60" s="532" t="s">
        <v>9271</v>
      </c>
      <c r="Q60" s="533">
        <v>40540</v>
      </c>
      <c r="R60" s="533">
        <v>40725</v>
      </c>
      <c r="S60" s="531" t="s">
        <v>9272</v>
      </c>
      <c r="T60" s="531">
        <v>2012</v>
      </c>
      <c r="U60" s="534" t="s">
        <v>8424</v>
      </c>
      <c r="V60" s="531">
        <v>22</v>
      </c>
      <c r="W60" s="535">
        <v>10</v>
      </c>
      <c r="X60" s="535">
        <v>6</v>
      </c>
      <c r="Y60" s="533">
        <v>34653</v>
      </c>
      <c r="Z60" s="536" t="s">
        <v>9273</v>
      </c>
      <c r="AA60" s="536" t="s">
        <v>9274</v>
      </c>
      <c r="AB60" s="533">
        <v>35031</v>
      </c>
      <c r="AC60" s="533">
        <v>35494</v>
      </c>
      <c r="AD60" s="536" t="s">
        <v>9275</v>
      </c>
      <c r="AE60" s="533">
        <v>34653</v>
      </c>
      <c r="AF60" s="536" t="s">
        <v>138</v>
      </c>
      <c r="AG60" s="536" t="s">
        <v>9274</v>
      </c>
      <c r="AH60" s="537">
        <v>2588375</v>
      </c>
      <c r="AI60" s="533">
        <v>35404</v>
      </c>
      <c r="AJ60" s="533" t="s">
        <v>138</v>
      </c>
      <c r="AK60" s="538" t="s">
        <v>138</v>
      </c>
      <c r="AL60" s="533" t="s">
        <v>138</v>
      </c>
      <c r="AM60" s="538" t="s">
        <v>138</v>
      </c>
      <c r="AN60" s="538" t="s">
        <v>9276</v>
      </c>
      <c r="AO60" s="538" t="s">
        <v>1389</v>
      </c>
      <c r="AP60" s="538" t="s">
        <v>9277</v>
      </c>
      <c r="AQ60" s="538" t="s">
        <v>9278</v>
      </c>
      <c r="AR60" s="538" t="s">
        <v>9279</v>
      </c>
      <c r="AS60" s="538" t="s">
        <v>138</v>
      </c>
      <c r="AT60" s="538" t="s">
        <v>138</v>
      </c>
      <c r="AU60" s="538" t="s">
        <v>138</v>
      </c>
      <c r="AV60" s="538" t="s">
        <v>9280</v>
      </c>
      <c r="AW60" s="538" t="s">
        <v>1390</v>
      </c>
      <c r="AX60" s="538" t="s">
        <v>9281</v>
      </c>
      <c r="AY60" s="538" t="s">
        <v>1391</v>
      </c>
      <c r="AZ60" s="538" t="s">
        <v>9282</v>
      </c>
      <c r="BA60" s="538" t="s">
        <v>1392</v>
      </c>
      <c r="BB60" s="538">
        <v>594187932</v>
      </c>
      <c r="BC60" s="536" t="s">
        <v>1386</v>
      </c>
      <c r="BD60" s="538" t="s">
        <v>1387</v>
      </c>
      <c r="BE60" s="538" t="s">
        <v>9283</v>
      </c>
      <c r="BF60" s="538" t="s">
        <v>1385</v>
      </c>
      <c r="BG60" s="538" t="s">
        <v>9284</v>
      </c>
      <c r="BH60" s="538" t="s">
        <v>9244</v>
      </c>
      <c r="BI60" s="538">
        <v>10</v>
      </c>
      <c r="BJ60" s="538">
        <v>15</v>
      </c>
      <c r="BK60" s="538" t="s">
        <v>138</v>
      </c>
      <c r="BL60" s="538" t="s">
        <v>138</v>
      </c>
      <c r="BM60" s="538" t="s">
        <v>9285</v>
      </c>
      <c r="BN60" s="538" t="s">
        <v>138</v>
      </c>
      <c r="BO60" s="538" t="s">
        <v>9027</v>
      </c>
      <c r="BP60" s="533">
        <v>34288</v>
      </c>
      <c r="BQ60" s="538" t="s">
        <v>138</v>
      </c>
      <c r="BR60" s="538" t="s">
        <v>8482</v>
      </c>
      <c r="BS60" s="538" t="s">
        <v>9286</v>
      </c>
      <c r="BT60" s="538" t="s">
        <v>1388</v>
      </c>
      <c r="BU60" s="538" t="s">
        <v>9287</v>
      </c>
      <c r="BV60" s="538" t="s">
        <v>138</v>
      </c>
      <c r="BW60" s="538">
        <v>5</v>
      </c>
      <c r="BX60" s="538" t="s">
        <v>138</v>
      </c>
      <c r="BY60" s="538" t="s">
        <v>138</v>
      </c>
      <c r="BZ60" s="538">
        <v>75</v>
      </c>
      <c r="CA60" s="538" t="s">
        <v>9288</v>
      </c>
      <c r="CB60" s="538" t="s">
        <v>9289</v>
      </c>
      <c r="CC60" s="538" t="s">
        <v>9290</v>
      </c>
      <c r="CD60" s="538" t="s">
        <v>5203</v>
      </c>
      <c r="CE60" s="539" t="s">
        <v>9291</v>
      </c>
      <c r="CF60" s="539" t="s">
        <v>9292</v>
      </c>
      <c r="CG60" s="539" t="s">
        <v>9293</v>
      </c>
      <c r="CH60" s="539" t="s">
        <v>9294</v>
      </c>
      <c r="CI60" s="539" t="s">
        <v>9295</v>
      </c>
      <c r="CJ60" s="539" t="s">
        <v>9296</v>
      </c>
      <c r="CK60" s="539" t="s">
        <v>9297</v>
      </c>
      <c r="CL60" s="539" t="s">
        <v>9298</v>
      </c>
      <c r="CM60" s="539" t="s">
        <v>9299</v>
      </c>
      <c r="CN60" s="539" t="s">
        <v>9300</v>
      </c>
      <c r="CO60" s="539" t="s">
        <v>9301</v>
      </c>
      <c r="CP60" s="539" t="s">
        <v>102</v>
      </c>
      <c r="CQ60" s="539" t="s">
        <v>102</v>
      </c>
      <c r="CR60" s="539" t="s">
        <v>102</v>
      </c>
      <c r="CS60" s="539" t="s">
        <v>102</v>
      </c>
      <c r="CT60" s="539" t="s">
        <v>102</v>
      </c>
      <c r="CU60" s="539" t="s">
        <v>102</v>
      </c>
      <c r="CV60" s="539" t="s">
        <v>102</v>
      </c>
      <c r="CW60" s="539" t="s">
        <v>102</v>
      </c>
      <c r="CX60" s="539" t="s">
        <v>102</v>
      </c>
      <c r="CY60" s="539" t="s">
        <v>102</v>
      </c>
      <c r="CZ60" s="539" t="s">
        <v>102</v>
      </c>
      <c r="DA60" s="539" t="s">
        <v>102</v>
      </c>
      <c r="DB60" s="539" t="s">
        <v>102</v>
      </c>
      <c r="DC60" s="539" t="s">
        <v>102</v>
      </c>
      <c r="DD60" s="539" t="s">
        <v>102</v>
      </c>
      <c r="DE60" s="539" t="s">
        <v>102</v>
      </c>
      <c r="DF60" s="539" t="s">
        <v>102</v>
      </c>
      <c r="DG60" s="539" t="s">
        <v>102</v>
      </c>
      <c r="DH60" s="539" t="s">
        <v>102</v>
      </c>
      <c r="DI60" s="539" t="s">
        <v>102</v>
      </c>
      <c r="DJ60" s="539" t="s">
        <v>102</v>
      </c>
      <c r="DK60" s="539" t="s">
        <v>102</v>
      </c>
      <c r="DL60" s="539" t="s">
        <v>102</v>
      </c>
      <c r="DM60" s="539" t="s">
        <v>102</v>
      </c>
      <c r="DN60" s="539" t="s">
        <v>102</v>
      </c>
      <c r="DO60" s="539" t="s">
        <v>102</v>
      </c>
      <c r="DP60" s="539" t="s">
        <v>102</v>
      </c>
      <c r="DQ60" s="539" t="s">
        <v>102</v>
      </c>
      <c r="DR60" s="539" t="s">
        <v>102</v>
      </c>
      <c r="DS60" s="539" t="s">
        <v>102</v>
      </c>
      <c r="DT60" s="539" t="s">
        <v>102</v>
      </c>
      <c r="DU60" s="539" t="s">
        <v>102</v>
      </c>
      <c r="DV60" s="539" t="s">
        <v>102</v>
      </c>
      <c r="DW60" s="539" t="s">
        <v>102</v>
      </c>
      <c r="DX60" s="539" t="s">
        <v>102</v>
      </c>
      <c r="DY60" s="539" t="s">
        <v>102</v>
      </c>
      <c r="DZ60" s="539" t="s">
        <v>102</v>
      </c>
      <c r="EA60" s="539" t="s">
        <v>102</v>
      </c>
      <c r="EB60" s="539" t="s">
        <v>102</v>
      </c>
      <c r="EC60" s="539" t="s">
        <v>102</v>
      </c>
      <c r="ED60" s="539" t="s">
        <v>102</v>
      </c>
      <c r="EE60" s="539" t="s">
        <v>102</v>
      </c>
      <c r="EF60" s="539" t="s">
        <v>102</v>
      </c>
      <c r="EG60" s="539" t="s">
        <v>102</v>
      </c>
      <c r="EH60" s="539" t="s">
        <v>102</v>
      </c>
      <c r="EI60" s="539" t="s">
        <v>102</v>
      </c>
      <c r="EJ60" s="539" t="s">
        <v>102</v>
      </c>
      <c r="EK60" s="539" t="s">
        <v>102</v>
      </c>
      <c r="EL60" s="539" t="s">
        <v>102</v>
      </c>
      <c r="EM60" s="539" t="s">
        <v>102</v>
      </c>
      <c r="EN60" s="539" t="s">
        <v>102</v>
      </c>
      <c r="EO60" s="539" t="s">
        <v>102</v>
      </c>
      <c r="EP60" s="539" t="s">
        <v>102</v>
      </c>
      <c r="EQ60" s="539" t="s">
        <v>102</v>
      </c>
      <c r="ER60" s="539" t="s">
        <v>102</v>
      </c>
      <c r="ES60" s="539" t="s">
        <v>102</v>
      </c>
      <c r="ET60" s="539" t="s">
        <v>102</v>
      </c>
      <c r="EU60" s="539" t="s">
        <v>102</v>
      </c>
      <c r="EV60" s="539" t="s">
        <v>102</v>
      </c>
      <c r="EW60" s="539" t="s">
        <v>102</v>
      </c>
      <c r="EX60" s="539" t="s">
        <v>102</v>
      </c>
      <c r="EY60" s="539" t="s">
        <v>102</v>
      </c>
      <c r="EZ60" s="539" t="s">
        <v>102</v>
      </c>
      <c r="FA60" s="539" t="s">
        <v>102</v>
      </c>
      <c r="FB60" s="539" t="s">
        <v>102</v>
      </c>
      <c r="FC60" s="539" t="s">
        <v>102</v>
      </c>
      <c r="FD60" s="539" t="s">
        <v>102</v>
      </c>
      <c r="FE60" s="539" t="s">
        <v>102</v>
      </c>
      <c r="FF60" s="539" t="s">
        <v>102</v>
      </c>
      <c r="FG60" s="539" t="s">
        <v>102</v>
      </c>
      <c r="FH60" s="539" t="s">
        <v>102</v>
      </c>
      <c r="FI60" s="539" t="s">
        <v>102</v>
      </c>
      <c r="FJ60" s="539" t="s">
        <v>102</v>
      </c>
      <c r="FK60" s="539" t="s">
        <v>102</v>
      </c>
      <c r="FL60" s="539" t="s">
        <v>102</v>
      </c>
      <c r="FM60" s="539" t="s">
        <v>102</v>
      </c>
      <c r="FN60" s="539" t="s">
        <v>102</v>
      </c>
      <c r="FO60" s="539" t="s">
        <v>102</v>
      </c>
      <c r="FP60" s="539" t="s">
        <v>102</v>
      </c>
      <c r="FQ60" s="539" t="s">
        <v>102</v>
      </c>
      <c r="FR60" s="539" t="s">
        <v>102</v>
      </c>
      <c r="FS60" s="539" t="s">
        <v>102</v>
      </c>
      <c r="FT60" s="539" t="s">
        <v>102</v>
      </c>
      <c r="FU60" s="539" t="s">
        <v>102</v>
      </c>
      <c r="FV60" s="539" t="s">
        <v>102</v>
      </c>
      <c r="FW60" s="539" t="s">
        <v>102</v>
      </c>
      <c r="FX60" s="539" t="s">
        <v>102</v>
      </c>
      <c r="FY60" s="539" t="s">
        <v>102</v>
      </c>
      <c r="FZ60" s="539" t="s">
        <v>102</v>
      </c>
      <c r="GA60" s="539" t="s">
        <v>102</v>
      </c>
      <c r="GB60" s="539" t="s">
        <v>102</v>
      </c>
      <c r="GC60" s="539" t="s">
        <v>102</v>
      </c>
      <c r="GD60" s="539" t="s">
        <v>102</v>
      </c>
      <c r="GE60" s="539" t="s">
        <v>102</v>
      </c>
      <c r="GF60" s="539" t="s">
        <v>102</v>
      </c>
      <c r="GG60" s="539" t="s">
        <v>102</v>
      </c>
      <c r="GH60" s="539" t="s">
        <v>102</v>
      </c>
      <c r="GI60" s="539" t="s">
        <v>102</v>
      </c>
      <c r="GJ60" s="539" t="s">
        <v>102</v>
      </c>
      <c r="GK60" s="539" t="s">
        <v>102</v>
      </c>
      <c r="GL60" s="539" t="s">
        <v>102</v>
      </c>
      <c r="GM60" s="539" t="s">
        <v>102</v>
      </c>
      <c r="GN60" s="539" t="s">
        <v>102</v>
      </c>
      <c r="GO60" s="539" t="s">
        <v>102</v>
      </c>
      <c r="GP60" s="539" t="s">
        <v>102</v>
      </c>
      <c r="GQ60" s="539" t="s">
        <v>102</v>
      </c>
      <c r="GR60" s="539" t="s">
        <v>102</v>
      </c>
      <c r="GS60" s="539" t="s">
        <v>102</v>
      </c>
      <c r="GT60" s="539" t="s">
        <v>102</v>
      </c>
      <c r="GU60" s="539" t="s">
        <v>102</v>
      </c>
      <c r="GV60" s="539" t="s">
        <v>102</v>
      </c>
      <c r="GW60" s="539" t="s">
        <v>102</v>
      </c>
      <c r="GX60" s="539" t="s">
        <v>102</v>
      </c>
      <c r="GY60" s="539" t="s">
        <v>102</v>
      </c>
      <c r="GZ60" s="539" t="s">
        <v>102</v>
      </c>
      <c r="HA60" s="539" t="s">
        <v>102</v>
      </c>
      <c r="HB60" s="539" t="s">
        <v>102</v>
      </c>
      <c r="HC60" s="511" t="str">
        <f t="shared" si="0"/>
        <v>2009-800012</v>
      </c>
    </row>
    <row r="61" spans="1:211" s="538" customFormat="1" ht="48" hidden="1" customHeight="1" x14ac:dyDescent="0.15">
      <c r="A61" s="531" t="s">
        <v>4178</v>
      </c>
      <c r="B61" s="532" t="s">
        <v>9302</v>
      </c>
      <c r="C61" s="533">
        <v>40059</v>
      </c>
      <c r="D61" s="532" t="s">
        <v>8419</v>
      </c>
      <c r="E61" s="532" t="s">
        <v>8452</v>
      </c>
      <c r="F61" s="532" t="s">
        <v>8493</v>
      </c>
      <c r="G61" s="533">
        <v>40946</v>
      </c>
      <c r="H61" s="532" t="s">
        <v>9266</v>
      </c>
      <c r="I61" s="532" t="s">
        <v>8756</v>
      </c>
      <c r="J61" s="533">
        <v>40393</v>
      </c>
      <c r="K61" s="532" t="s">
        <v>9303</v>
      </c>
      <c r="L61" s="532" t="s">
        <v>9304</v>
      </c>
      <c r="M61" s="532" t="s">
        <v>9305</v>
      </c>
      <c r="N61" s="533">
        <v>40431</v>
      </c>
      <c r="O61" s="533">
        <v>40704</v>
      </c>
      <c r="P61" s="532" t="s">
        <v>8458</v>
      </c>
      <c r="Q61" s="533">
        <v>40693</v>
      </c>
      <c r="R61" s="533" t="s">
        <v>9306</v>
      </c>
      <c r="S61" s="531" t="s">
        <v>9307</v>
      </c>
      <c r="T61" s="531">
        <v>2012</v>
      </c>
      <c r="U61" s="534" t="s">
        <v>8424</v>
      </c>
      <c r="V61" s="531">
        <v>22</v>
      </c>
      <c r="W61" s="535">
        <v>10</v>
      </c>
      <c r="X61" s="535">
        <v>7</v>
      </c>
      <c r="Y61" s="533">
        <v>34653</v>
      </c>
      <c r="Z61" s="536" t="s">
        <v>9273</v>
      </c>
      <c r="AA61" s="536" t="s">
        <v>9274</v>
      </c>
      <c r="AB61" s="533">
        <v>35031</v>
      </c>
      <c r="AC61" s="533">
        <v>35494</v>
      </c>
      <c r="AD61" s="536" t="s">
        <v>9275</v>
      </c>
      <c r="AE61" s="533">
        <v>34653</v>
      </c>
      <c r="AF61" s="536" t="s">
        <v>138</v>
      </c>
      <c r="AG61" s="536" t="s">
        <v>9274</v>
      </c>
      <c r="AH61" s="537">
        <v>2588375</v>
      </c>
      <c r="AI61" s="533">
        <v>35404</v>
      </c>
      <c r="AJ61" s="533" t="s">
        <v>138</v>
      </c>
      <c r="AK61" s="538" t="s">
        <v>138</v>
      </c>
      <c r="AL61" s="533" t="s">
        <v>138</v>
      </c>
      <c r="AM61" s="538" t="s">
        <v>138</v>
      </c>
      <c r="AN61" s="538" t="s">
        <v>9276</v>
      </c>
      <c r="AO61" s="538" t="s">
        <v>1389</v>
      </c>
      <c r="AP61" s="538" t="s">
        <v>9277</v>
      </c>
      <c r="AQ61" s="538" t="s">
        <v>9278</v>
      </c>
      <c r="AR61" s="538" t="s">
        <v>9279</v>
      </c>
      <c r="AS61" s="538" t="s">
        <v>138</v>
      </c>
      <c r="AT61" s="538" t="s">
        <v>138</v>
      </c>
      <c r="AU61" s="538" t="s">
        <v>138</v>
      </c>
      <c r="AV61" s="538" t="s">
        <v>9280</v>
      </c>
      <c r="AW61" s="538" t="s">
        <v>1390</v>
      </c>
      <c r="AX61" s="538" t="s">
        <v>9281</v>
      </c>
      <c r="AY61" s="538" t="s">
        <v>1391</v>
      </c>
      <c r="AZ61" s="538" t="s">
        <v>9282</v>
      </c>
      <c r="BA61" s="538" t="s">
        <v>1392</v>
      </c>
      <c r="BB61" s="538">
        <v>594187932</v>
      </c>
      <c r="BC61" s="536" t="s">
        <v>1386</v>
      </c>
      <c r="BD61" s="538" t="s">
        <v>1387</v>
      </c>
      <c r="BE61" s="538" t="s">
        <v>9283</v>
      </c>
      <c r="BF61" s="538" t="s">
        <v>1385</v>
      </c>
      <c r="BG61" s="538" t="s">
        <v>9284</v>
      </c>
      <c r="BH61" s="538" t="s">
        <v>9244</v>
      </c>
      <c r="BI61" s="538">
        <v>10</v>
      </c>
      <c r="BJ61" s="538">
        <v>15</v>
      </c>
      <c r="BK61" s="538" t="s">
        <v>138</v>
      </c>
      <c r="BL61" s="538" t="s">
        <v>138</v>
      </c>
      <c r="BM61" s="538" t="s">
        <v>9285</v>
      </c>
      <c r="BN61" s="538" t="s">
        <v>138</v>
      </c>
      <c r="BO61" s="538" t="s">
        <v>9027</v>
      </c>
      <c r="BP61" s="533">
        <v>34288</v>
      </c>
      <c r="BQ61" s="538" t="s">
        <v>138</v>
      </c>
      <c r="BR61" s="538" t="s">
        <v>8482</v>
      </c>
      <c r="BS61" s="538" t="s">
        <v>9286</v>
      </c>
      <c r="BT61" s="538" t="s">
        <v>1388</v>
      </c>
      <c r="BU61" s="538" t="s">
        <v>9287</v>
      </c>
      <c r="BV61" s="538" t="s">
        <v>138</v>
      </c>
      <c r="BW61" s="538">
        <v>5</v>
      </c>
      <c r="BX61" s="538" t="s">
        <v>138</v>
      </c>
      <c r="BY61" s="538" t="s">
        <v>138</v>
      </c>
      <c r="BZ61" s="538">
        <v>75</v>
      </c>
      <c r="CA61" s="538" t="s">
        <v>9288</v>
      </c>
      <c r="CB61" s="538" t="s">
        <v>9289</v>
      </c>
      <c r="CC61" s="538" t="s">
        <v>9290</v>
      </c>
      <c r="CD61" s="538" t="s">
        <v>5203</v>
      </c>
      <c r="CE61" s="539" t="s">
        <v>102</v>
      </c>
      <c r="CF61" s="539" t="s">
        <v>102</v>
      </c>
      <c r="CG61" s="539" t="s">
        <v>102</v>
      </c>
      <c r="CH61" s="539" t="s">
        <v>102</v>
      </c>
      <c r="CI61" s="539" t="s">
        <v>102</v>
      </c>
      <c r="CJ61" s="539" t="s">
        <v>102</v>
      </c>
      <c r="CK61" s="539" t="s">
        <v>102</v>
      </c>
      <c r="CL61" s="539" t="s">
        <v>102</v>
      </c>
      <c r="CM61" s="539" t="s">
        <v>102</v>
      </c>
      <c r="CN61" s="539" t="s">
        <v>102</v>
      </c>
      <c r="CO61" s="539" t="s">
        <v>102</v>
      </c>
      <c r="CP61" s="539" t="s">
        <v>9308</v>
      </c>
      <c r="CQ61" s="539" t="s">
        <v>9309</v>
      </c>
      <c r="CR61" s="539" t="s">
        <v>9310</v>
      </c>
      <c r="CS61" s="539" t="s">
        <v>9311</v>
      </c>
      <c r="CT61" s="539" t="s">
        <v>9312</v>
      </c>
      <c r="CU61" s="539" t="s">
        <v>9313</v>
      </c>
      <c r="CV61" s="539" t="s">
        <v>9314</v>
      </c>
      <c r="CW61" s="539" t="s">
        <v>9315</v>
      </c>
      <c r="CX61" s="539" t="s">
        <v>9316</v>
      </c>
      <c r="CY61" s="539" t="s">
        <v>102</v>
      </c>
      <c r="CZ61" s="539" t="s">
        <v>102</v>
      </c>
      <c r="DA61" s="539" t="s">
        <v>102</v>
      </c>
      <c r="DB61" s="539" t="s">
        <v>102</v>
      </c>
      <c r="DC61" s="539" t="s">
        <v>102</v>
      </c>
      <c r="DD61" s="539" t="s">
        <v>102</v>
      </c>
      <c r="DE61" s="539" t="s">
        <v>102</v>
      </c>
      <c r="DF61" s="539" t="s">
        <v>102</v>
      </c>
      <c r="DG61" s="539" t="s">
        <v>102</v>
      </c>
      <c r="DH61" s="539" t="s">
        <v>102</v>
      </c>
      <c r="DI61" s="539" t="s">
        <v>102</v>
      </c>
      <c r="DJ61" s="539" t="s">
        <v>102</v>
      </c>
      <c r="DK61" s="539" t="s">
        <v>102</v>
      </c>
      <c r="DL61" s="539" t="s">
        <v>102</v>
      </c>
      <c r="DM61" s="539" t="s">
        <v>102</v>
      </c>
      <c r="DN61" s="539" t="s">
        <v>102</v>
      </c>
      <c r="DO61" s="539" t="s">
        <v>102</v>
      </c>
      <c r="DP61" s="539" t="s">
        <v>102</v>
      </c>
      <c r="DQ61" s="539" t="s">
        <v>102</v>
      </c>
      <c r="DR61" s="539" t="s">
        <v>102</v>
      </c>
      <c r="DS61" s="539" t="s">
        <v>102</v>
      </c>
      <c r="DT61" s="539" t="s">
        <v>102</v>
      </c>
      <c r="DU61" s="539" t="s">
        <v>102</v>
      </c>
      <c r="DV61" s="539" t="s">
        <v>102</v>
      </c>
      <c r="DW61" s="539" t="s">
        <v>102</v>
      </c>
      <c r="DX61" s="539" t="s">
        <v>102</v>
      </c>
      <c r="DY61" s="539" t="s">
        <v>102</v>
      </c>
      <c r="DZ61" s="539" t="s">
        <v>102</v>
      </c>
      <c r="EA61" s="539" t="s">
        <v>102</v>
      </c>
      <c r="EB61" s="539" t="s">
        <v>102</v>
      </c>
      <c r="EC61" s="539" t="s">
        <v>102</v>
      </c>
      <c r="ED61" s="539" t="s">
        <v>102</v>
      </c>
      <c r="EE61" s="539" t="s">
        <v>102</v>
      </c>
      <c r="EF61" s="539" t="s">
        <v>102</v>
      </c>
      <c r="EG61" s="539" t="s">
        <v>102</v>
      </c>
      <c r="EH61" s="539" t="s">
        <v>102</v>
      </c>
      <c r="EI61" s="539" t="s">
        <v>102</v>
      </c>
      <c r="EJ61" s="539" t="s">
        <v>102</v>
      </c>
      <c r="EK61" s="539" t="s">
        <v>102</v>
      </c>
      <c r="EL61" s="539" t="s">
        <v>102</v>
      </c>
      <c r="EM61" s="539" t="s">
        <v>102</v>
      </c>
      <c r="EN61" s="539" t="s">
        <v>102</v>
      </c>
      <c r="EO61" s="539" t="s">
        <v>102</v>
      </c>
      <c r="EP61" s="539" t="s">
        <v>102</v>
      </c>
      <c r="EQ61" s="539" t="s">
        <v>102</v>
      </c>
      <c r="ER61" s="539" t="s">
        <v>102</v>
      </c>
      <c r="ES61" s="539" t="s">
        <v>102</v>
      </c>
      <c r="ET61" s="539" t="s">
        <v>102</v>
      </c>
      <c r="EU61" s="539" t="s">
        <v>102</v>
      </c>
      <c r="EV61" s="539" t="s">
        <v>102</v>
      </c>
      <c r="EW61" s="539" t="s">
        <v>102</v>
      </c>
      <c r="EX61" s="539" t="s">
        <v>102</v>
      </c>
      <c r="EY61" s="539" t="s">
        <v>102</v>
      </c>
      <c r="EZ61" s="539" t="s">
        <v>102</v>
      </c>
      <c r="FA61" s="539" t="s">
        <v>102</v>
      </c>
      <c r="FB61" s="539" t="s">
        <v>102</v>
      </c>
      <c r="FC61" s="539" t="s">
        <v>102</v>
      </c>
      <c r="FD61" s="539" t="s">
        <v>102</v>
      </c>
      <c r="FE61" s="539" t="s">
        <v>102</v>
      </c>
      <c r="FF61" s="539" t="s">
        <v>102</v>
      </c>
      <c r="FG61" s="539" t="s">
        <v>102</v>
      </c>
      <c r="FH61" s="539" t="s">
        <v>102</v>
      </c>
      <c r="FI61" s="539" t="s">
        <v>102</v>
      </c>
      <c r="FJ61" s="539" t="s">
        <v>102</v>
      </c>
      <c r="FK61" s="539" t="s">
        <v>102</v>
      </c>
      <c r="FL61" s="539" t="s">
        <v>102</v>
      </c>
      <c r="FM61" s="539" t="s">
        <v>102</v>
      </c>
      <c r="FN61" s="539" t="s">
        <v>102</v>
      </c>
      <c r="FO61" s="539" t="s">
        <v>102</v>
      </c>
      <c r="FP61" s="539" t="s">
        <v>102</v>
      </c>
      <c r="FQ61" s="539" t="s">
        <v>102</v>
      </c>
      <c r="FR61" s="539" t="s">
        <v>102</v>
      </c>
      <c r="FS61" s="539" t="s">
        <v>102</v>
      </c>
      <c r="FT61" s="539" t="s">
        <v>102</v>
      </c>
      <c r="FU61" s="539" t="s">
        <v>102</v>
      </c>
      <c r="FV61" s="539" t="s">
        <v>102</v>
      </c>
      <c r="FW61" s="539" t="s">
        <v>102</v>
      </c>
      <c r="FX61" s="539" t="s">
        <v>102</v>
      </c>
      <c r="FY61" s="539" t="s">
        <v>102</v>
      </c>
      <c r="FZ61" s="539" t="s">
        <v>102</v>
      </c>
      <c r="GA61" s="539" t="s">
        <v>102</v>
      </c>
      <c r="GB61" s="539" t="s">
        <v>102</v>
      </c>
      <c r="GC61" s="539" t="s">
        <v>102</v>
      </c>
      <c r="GD61" s="539" t="s">
        <v>102</v>
      </c>
      <c r="GE61" s="539" t="s">
        <v>102</v>
      </c>
      <c r="GF61" s="539" t="s">
        <v>102</v>
      </c>
      <c r="GG61" s="539" t="s">
        <v>102</v>
      </c>
      <c r="GH61" s="539" t="s">
        <v>102</v>
      </c>
      <c r="GI61" s="539" t="s">
        <v>102</v>
      </c>
      <c r="GJ61" s="539" t="s">
        <v>102</v>
      </c>
      <c r="GK61" s="539" t="s">
        <v>102</v>
      </c>
      <c r="GL61" s="539" t="s">
        <v>102</v>
      </c>
      <c r="GM61" s="539" t="s">
        <v>102</v>
      </c>
      <c r="GN61" s="539" t="s">
        <v>102</v>
      </c>
      <c r="GO61" s="539" t="s">
        <v>102</v>
      </c>
      <c r="GP61" s="539" t="s">
        <v>102</v>
      </c>
      <c r="GQ61" s="539" t="s">
        <v>102</v>
      </c>
      <c r="GR61" s="539" t="s">
        <v>102</v>
      </c>
      <c r="GS61" s="539" t="s">
        <v>102</v>
      </c>
      <c r="GT61" s="539" t="s">
        <v>102</v>
      </c>
      <c r="GU61" s="539" t="s">
        <v>102</v>
      </c>
      <c r="GV61" s="539" t="s">
        <v>102</v>
      </c>
      <c r="GW61" s="539" t="s">
        <v>102</v>
      </c>
      <c r="GX61" s="539" t="s">
        <v>102</v>
      </c>
      <c r="GY61" s="539" t="s">
        <v>102</v>
      </c>
      <c r="GZ61" s="539" t="s">
        <v>102</v>
      </c>
      <c r="HA61" s="539" t="s">
        <v>102</v>
      </c>
      <c r="HB61" s="539" t="s">
        <v>102</v>
      </c>
      <c r="HC61" s="511" t="str">
        <f t="shared" si="0"/>
        <v>2009-800190</v>
      </c>
    </row>
    <row r="62" spans="1:211" s="538" customFormat="1" ht="48" hidden="1" customHeight="1" x14ac:dyDescent="0.15">
      <c r="A62" s="531" t="s">
        <v>4178</v>
      </c>
      <c r="B62" s="532" t="s">
        <v>9317</v>
      </c>
      <c r="C62" s="533">
        <v>40414</v>
      </c>
      <c r="D62" s="532" t="s">
        <v>8419</v>
      </c>
      <c r="E62" s="532" t="s">
        <v>8452</v>
      </c>
      <c r="F62" s="532" t="s">
        <v>8421</v>
      </c>
      <c r="G62" s="533">
        <v>40851</v>
      </c>
      <c r="H62" s="532" t="s">
        <v>9266</v>
      </c>
      <c r="I62" s="532" t="s">
        <v>8500</v>
      </c>
      <c r="J62" s="533">
        <v>40721</v>
      </c>
      <c r="K62" s="532"/>
      <c r="L62" s="532"/>
      <c r="M62" s="532"/>
      <c r="N62" s="533"/>
      <c r="O62" s="533"/>
      <c r="P62" s="532"/>
      <c r="Q62" s="533"/>
      <c r="R62" s="533"/>
      <c r="S62" s="531" t="s">
        <v>9318</v>
      </c>
      <c r="T62" s="531">
        <v>2012</v>
      </c>
      <c r="U62" s="534" t="s">
        <v>8424</v>
      </c>
      <c r="V62" s="531">
        <v>22</v>
      </c>
      <c r="W62" s="535">
        <v>10</v>
      </c>
      <c r="X62" s="535">
        <v>8</v>
      </c>
      <c r="Y62" s="533">
        <v>34653</v>
      </c>
      <c r="Z62" s="536" t="s">
        <v>9273</v>
      </c>
      <c r="AA62" s="536" t="s">
        <v>9274</v>
      </c>
      <c r="AB62" s="533">
        <v>35031</v>
      </c>
      <c r="AC62" s="533">
        <v>35494</v>
      </c>
      <c r="AD62" s="536" t="s">
        <v>9275</v>
      </c>
      <c r="AE62" s="533">
        <v>34653</v>
      </c>
      <c r="AF62" s="536" t="s">
        <v>138</v>
      </c>
      <c r="AG62" s="536" t="s">
        <v>9274</v>
      </c>
      <c r="AH62" s="537">
        <v>2588375</v>
      </c>
      <c r="AI62" s="533">
        <v>35404</v>
      </c>
      <c r="AJ62" s="533" t="s">
        <v>138</v>
      </c>
      <c r="AK62" s="538" t="s">
        <v>138</v>
      </c>
      <c r="AL62" s="533" t="s">
        <v>138</v>
      </c>
      <c r="AM62" s="538" t="s">
        <v>138</v>
      </c>
      <c r="AN62" s="538" t="s">
        <v>9276</v>
      </c>
      <c r="AO62" s="538" t="s">
        <v>1389</v>
      </c>
      <c r="AP62" s="538" t="s">
        <v>9277</v>
      </c>
      <c r="AQ62" s="538" t="s">
        <v>9278</v>
      </c>
      <c r="AR62" s="538" t="s">
        <v>9279</v>
      </c>
      <c r="AS62" s="538" t="s">
        <v>138</v>
      </c>
      <c r="AT62" s="538" t="s">
        <v>138</v>
      </c>
      <c r="AU62" s="538" t="s">
        <v>138</v>
      </c>
      <c r="AV62" s="538" t="s">
        <v>9280</v>
      </c>
      <c r="AW62" s="538" t="s">
        <v>1390</v>
      </c>
      <c r="AX62" s="538" t="s">
        <v>9281</v>
      </c>
      <c r="AY62" s="538" t="s">
        <v>1391</v>
      </c>
      <c r="AZ62" s="538" t="s">
        <v>9282</v>
      </c>
      <c r="BA62" s="538" t="s">
        <v>1392</v>
      </c>
      <c r="BB62" s="538">
        <v>594187932</v>
      </c>
      <c r="BC62" s="536" t="s">
        <v>1386</v>
      </c>
      <c r="BD62" s="538" t="s">
        <v>1387</v>
      </c>
      <c r="BE62" s="538" t="s">
        <v>9283</v>
      </c>
      <c r="BF62" s="538" t="s">
        <v>1385</v>
      </c>
      <c r="BG62" s="538" t="s">
        <v>9284</v>
      </c>
      <c r="BH62" s="538" t="s">
        <v>9244</v>
      </c>
      <c r="BI62" s="538">
        <v>10</v>
      </c>
      <c r="BJ62" s="538">
        <v>15</v>
      </c>
      <c r="BK62" s="538" t="s">
        <v>138</v>
      </c>
      <c r="BL62" s="538" t="s">
        <v>138</v>
      </c>
      <c r="BM62" s="538" t="s">
        <v>9285</v>
      </c>
      <c r="BN62" s="538" t="s">
        <v>138</v>
      </c>
      <c r="BO62" s="538" t="s">
        <v>9027</v>
      </c>
      <c r="BP62" s="533">
        <v>34288</v>
      </c>
      <c r="BQ62" s="538" t="s">
        <v>138</v>
      </c>
      <c r="BR62" s="538" t="s">
        <v>8482</v>
      </c>
      <c r="BS62" s="538" t="s">
        <v>9286</v>
      </c>
      <c r="BT62" s="538" t="s">
        <v>1388</v>
      </c>
      <c r="BU62" s="538" t="s">
        <v>9287</v>
      </c>
      <c r="BV62" s="538" t="s">
        <v>138</v>
      </c>
      <c r="BW62" s="538">
        <v>5</v>
      </c>
      <c r="BX62" s="538" t="s">
        <v>138</v>
      </c>
      <c r="BY62" s="538" t="s">
        <v>138</v>
      </c>
      <c r="BZ62" s="538">
        <v>75</v>
      </c>
      <c r="CA62" s="538" t="s">
        <v>9288</v>
      </c>
      <c r="CB62" s="538" t="s">
        <v>9289</v>
      </c>
      <c r="CC62" s="538" t="s">
        <v>9290</v>
      </c>
      <c r="CD62" s="538" t="s">
        <v>5203</v>
      </c>
      <c r="CE62" s="539" t="s">
        <v>102</v>
      </c>
      <c r="CF62" s="539" t="s">
        <v>102</v>
      </c>
      <c r="CG62" s="539" t="s">
        <v>102</v>
      </c>
      <c r="CH62" s="539" t="s">
        <v>102</v>
      </c>
      <c r="CI62" s="539" t="s">
        <v>102</v>
      </c>
      <c r="CJ62" s="539" t="s">
        <v>102</v>
      </c>
      <c r="CK62" s="539" t="s">
        <v>102</v>
      </c>
      <c r="CL62" s="539" t="s">
        <v>102</v>
      </c>
      <c r="CM62" s="539" t="s">
        <v>102</v>
      </c>
      <c r="CN62" s="539" t="s">
        <v>102</v>
      </c>
      <c r="CO62" s="539" t="s">
        <v>102</v>
      </c>
      <c r="CP62" s="539" t="s">
        <v>102</v>
      </c>
      <c r="CQ62" s="539" t="s">
        <v>102</v>
      </c>
      <c r="CR62" s="539" t="s">
        <v>102</v>
      </c>
      <c r="CS62" s="539" t="s">
        <v>102</v>
      </c>
      <c r="CT62" s="539" t="s">
        <v>102</v>
      </c>
      <c r="CU62" s="539" t="s">
        <v>102</v>
      </c>
      <c r="CV62" s="539" t="s">
        <v>102</v>
      </c>
      <c r="CW62" s="539" t="s">
        <v>102</v>
      </c>
      <c r="CX62" s="539" t="s">
        <v>102</v>
      </c>
      <c r="CY62" s="539" t="s">
        <v>9319</v>
      </c>
      <c r="CZ62" s="539" t="s">
        <v>9319</v>
      </c>
      <c r="DA62" s="539" t="s">
        <v>9319</v>
      </c>
      <c r="DB62" s="539" t="s">
        <v>9319</v>
      </c>
      <c r="DC62" s="539" t="s">
        <v>9320</v>
      </c>
      <c r="DD62" s="539" t="s">
        <v>9321</v>
      </c>
      <c r="DE62" s="539" t="s">
        <v>9322</v>
      </c>
      <c r="DF62" s="539" t="s">
        <v>9323</v>
      </c>
      <c r="DG62" s="539" t="s">
        <v>9324</v>
      </c>
      <c r="DH62" s="539" t="s">
        <v>9325</v>
      </c>
      <c r="DI62" s="539" t="s">
        <v>102</v>
      </c>
      <c r="DJ62" s="539" t="s">
        <v>102</v>
      </c>
      <c r="DK62" s="539" t="s">
        <v>102</v>
      </c>
      <c r="DL62" s="539" t="s">
        <v>102</v>
      </c>
      <c r="DM62" s="539" t="s">
        <v>102</v>
      </c>
      <c r="DN62" s="539" t="s">
        <v>102</v>
      </c>
      <c r="DO62" s="539" t="s">
        <v>102</v>
      </c>
      <c r="DP62" s="539" t="s">
        <v>102</v>
      </c>
      <c r="DQ62" s="539" t="s">
        <v>102</v>
      </c>
      <c r="DR62" s="539" t="s">
        <v>102</v>
      </c>
      <c r="DS62" s="539" t="s">
        <v>102</v>
      </c>
      <c r="DT62" s="539" t="s">
        <v>102</v>
      </c>
      <c r="DU62" s="539" t="s">
        <v>102</v>
      </c>
      <c r="DV62" s="539" t="s">
        <v>102</v>
      </c>
      <c r="DW62" s="539" t="s">
        <v>102</v>
      </c>
      <c r="DX62" s="539" t="s">
        <v>102</v>
      </c>
      <c r="DY62" s="539" t="s">
        <v>102</v>
      </c>
      <c r="DZ62" s="539" t="s">
        <v>102</v>
      </c>
      <c r="EA62" s="539" t="s">
        <v>102</v>
      </c>
      <c r="EB62" s="539" t="s">
        <v>102</v>
      </c>
      <c r="EC62" s="539" t="s">
        <v>102</v>
      </c>
      <c r="ED62" s="539" t="s">
        <v>102</v>
      </c>
      <c r="EE62" s="539" t="s">
        <v>102</v>
      </c>
      <c r="EF62" s="539" t="s">
        <v>102</v>
      </c>
      <c r="EG62" s="539" t="s">
        <v>102</v>
      </c>
      <c r="EH62" s="539" t="s">
        <v>102</v>
      </c>
      <c r="EI62" s="539" t="s">
        <v>102</v>
      </c>
      <c r="EJ62" s="539" t="s">
        <v>102</v>
      </c>
      <c r="EK62" s="539" t="s">
        <v>102</v>
      </c>
      <c r="EL62" s="539" t="s">
        <v>102</v>
      </c>
      <c r="EM62" s="539" t="s">
        <v>102</v>
      </c>
      <c r="EN62" s="539" t="s">
        <v>102</v>
      </c>
      <c r="EO62" s="539" t="s">
        <v>102</v>
      </c>
      <c r="EP62" s="539" t="s">
        <v>102</v>
      </c>
      <c r="EQ62" s="539" t="s">
        <v>102</v>
      </c>
      <c r="ER62" s="539" t="s">
        <v>102</v>
      </c>
      <c r="ES62" s="539" t="s">
        <v>102</v>
      </c>
      <c r="ET62" s="539" t="s">
        <v>102</v>
      </c>
      <c r="EU62" s="539" t="s">
        <v>102</v>
      </c>
      <c r="EV62" s="539" t="s">
        <v>102</v>
      </c>
      <c r="EW62" s="539" t="s">
        <v>102</v>
      </c>
      <c r="EX62" s="539" t="s">
        <v>102</v>
      </c>
      <c r="EY62" s="539" t="s">
        <v>102</v>
      </c>
      <c r="EZ62" s="539" t="s">
        <v>102</v>
      </c>
      <c r="FA62" s="539" t="s">
        <v>102</v>
      </c>
      <c r="FB62" s="539" t="s">
        <v>102</v>
      </c>
      <c r="FC62" s="539" t="s">
        <v>102</v>
      </c>
      <c r="FD62" s="539" t="s">
        <v>102</v>
      </c>
      <c r="FE62" s="539" t="s">
        <v>102</v>
      </c>
      <c r="FF62" s="539" t="s">
        <v>102</v>
      </c>
      <c r="FG62" s="539" t="s">
        <v>102</v>
      </c>
      <c r="FH62" s="539" t="s">
        <v>102</v>
      </c>
      <c r="FI62" s="539" t="s">
        <v>102</v>
      </c>
      <c r="FJ62" s="539" t="s">
        <v>102</v>
      </c>
      <c r="FK62" s="539" t="s">
        <v>102</v>
      </c>
      <c r="FL62" s="539" t="s">
        <v>102</v>
      </c>
      <c r="FM62" s="539" t="s">
        <v>102</v>
      </c>
      <c r="FN62" s="539" t="s">
        <v>102</v>
      </c>
      <c r="FO62" s="539" t="s">
        <v>102</v>
      </c>
      <c r="FP62" s="539" t="s">
        <v>102</v>
      </c>
      <c r="FQ62" s="539" t="s">
        <v>102</v>
      </c>
      <c r="FR62" s="539" t="s">
        <v>102</v>
      </c>
      <c r="FS62" s="539" t="s">
        <v>102</v>
      </c>
      <c r="FT62" s="539" t="s">
        <v>102</v>
      </c>
      <c r="FU62" s="539" t="s">
        <v>102</v>
      </c>
      <c r="FV62" s="539" t="s">
        <v>102</v>
      </c>
      <c r="FW62" s="539" t="s">
        <v>102</v>
      </c>
      <c r="FX62" s="539" t="s">
        <v>102</v>
      </c>
      <c r="FY62" s="539" t="s">
        <v>102</v>
      </c>
      <c r="FZ62" s="539" t="s">
        <v>102</v>
      </c>
      <c r="GA62" s="539" t="s">
        <v>102</v>
      </c>
      <c r="GB62" s="539" t="s">
        <v>102</v>
      </c>
      <c r="GC62" s="539" t="s">
        <v>102</v>
      </c>
      <c r="GD62" s="539" t="s">
        <v>102</v>
      </c>
      <c r="GE62" s="539" t="s">
        <v>102</v>
      </c>
      <c r="GF62" s="539" t="s">
        <v>102</v>
      </c>
      <c r="GG62" s="539" t="s">
        <v>102</v>
      </c>
      <c r="GH62" s="539" t="s">
        <v>102</v>
      </c>
      <c r="GI62" s="539" t="s">
        <v>102</v>
      </c>
      <c r="GJ62" s="539" t="s">
        <v>102</v>
      </c>
      <c r="GK62" s="539" t="s">
        <v>102</v>
      </c>
      <c r="GL62" s="539" t="s">
        <v>102</v>
      </c>
      <c r="GM62" s="539" t="s">
        <v>102</v>
      </c>
      <c r="GN62" s="539" t="s">
        <v>102</v>
      </c>
      <c r="GO62" s="539" t="s">
        <v>102</v>
      </c>
      <c r="GP62" s="539" t="s">
        <v>102</v>
      </c>
      <c r="GQ62" s="539" t="s">
        <v>102</v>
      </c>
      <c r="GR62" s="539" t="s">
        <v>102</v>
      </c>
      <c r="GS62" s="539" t="s">
        <v>102</v>
      </c>
      <c r="GT62" s="539" t="s">
        <v>102</v>
      </c>
      <c r="GU62" s="539" t="s">
        <v>102</v>
      </c>
      <c r="GV62" s="539" t="s">
        <v>102</v>
      </c>
      <c r="GW62" s="539" t="s">
        <v>102</v>
      </c>
      <c r="GX62" s="539" t="s">
        <v>102</v>
      </c>
      <c r="GY62" s="539" t="s">
        <v>102</v>
      </c>
      <c r="GZ62" s="539" t="s">
        <v>102</v>
      </c>
      <c r="HA62" s="539" t="s">
        <v>102</v>
      </c>
      <c r="HB62" s="539" t="s">
        <v>102</v>
      </c>
      <c r="HC62" s="511" t="str">
        <f t="shared" si="0"/>
        <v>2010-800147</v>
      </c>
    </row>
    <row r="63" spans="1:211" s="538" customFormat="1" ht="48" hidden="1" customHeight="1" x14ac:dyDescent="0.15">
      <c r="A63" s="531" t="s">
        <v>4178</v>
      </c>
      <c r="B63" s="532" t="s">
        <v>9326</v>
      </c>
      <c r="C63" s="533">
        <v>40648</v>
      </c>
      <c r="D63" s="532" t="s">
        <v>8419</v>
      </c>
      <c r="E63" s="532" t="s">
        <v>8452</v>
      </c>
      <c r="F63" s="532" t="s">
        <v>8493</v>
      </c>
      <c r="G63" s="533">
        <v>41339</v>
      </c>
      <c r="H63" s="532" t="s">
        <v>9327</v>
      </c>
      <c r="I63" s="532" t="s">
        <v>8756</v>
      </c>
      <c r="J63" s="533">
        <v>40967</v>
      </c>
      <c r="K63" s="532" t="s">
        <v>9328</v>
      </c>
      <c r="L63" s="532"/>
      <c r="M63" s="532"/>
      <c r="N63" s="533">
        <v>40995</v>
      </c>
      <c r="O63" s="533"/>
      <c r="P63" s="532" t="s">
        <v>8625</v>
      </c>
      <c r="Q63" s="533">
        <v>41325</v>
      </c>
      <c r="R63" s="533"/>
      <c r="S63" s="531" t="s">
        <v>9329</v>
      </c>
      <c r="T63" s="531">
        <v>2012</v>
      </c>
      <c r="U63" s="534" t="s">
        <v>8424</v>
      </c>
      <c r="V63" s="531">
        <v>22</v>
      </c>
      <c r="W63" s="535">
        <v>10</v>
      </c>
      <c r="X63" s="535">
        <v>9</v>
      </c>
      <c r="Y63" s="533">
        <v>34653</v>
      </c>
      <c r="Z63" s="536" t="s">
        <v>9273</v>
      </c>
      <c r="AA63" s="536" t="s">
        <v>9274</v>
      </c>
      <c r="AB63" s="533">
        <v>35031</v>
      </c>
      <c r="AC63" s="533">
        <v>35494</v>
      </c>
      <c r="AD63" s="536" t="s">
        <v>9275</v>
      </c>
      <c r="AE63" s="533">
        <v>34653</v>
      </c>
      <c r="AF63" s="536" t="s">
        <v>138</v>
      </c>
      <c r="AG63" s="536" t="s">
        <v>9274</v>
      </c>
      <c r="AH63" s="537">
        <v>2588375</v>
      </c>
      <c r="AI63" s="533">
        <v>35404</v>
      </c>
      <c r="AJ63" s="533" t="s">
        <v>138</v>
      </c>
      <c r="AK63" s="538" t="s">
        <v>138</v>
      </c>
      <c r="AL63" s="533" t="s">
        <v>138</v>
      </c>
      <c r="AM63" s="538" t="s">
        <v>138</v>
      </c>
      <c r="AN63" s="538" t="s">
        <v>9276</v>
      </c>
      <c r="AO63" s="538" t="s">
        <v>1389</v>
      </c>
      <c r="AP63" s="538" t="s">
        <v>9277</v>
      </c>
      <c r="AQ63" s="538" t="s">
        <v>9278</v>
      </c>
      <c r="AR63" s="538" t="s">
        <v>9279</v>
      </c>
      <c r="AS63" s="538" t="s">
        <v>138</v>
      </c>
      <c r="AT63" s="538" t="s">
        <v>138</v>
      </c>
      <c r="AU63" s="538" t="s">
        <v>138</v>
      </c>
      <c r="AV63" s="538" t="s">
        <v>9280</v>
      </c>
      <c r="AW63" s="538" t="s">
        <v>1390</v>
      </c>
      <c r="AX63" s="538" t="s">
        <v>9281</v>
      </c>
      <c r="AY63" s="538" t="s">
        <v>1391</v>
      </c>
      <c r="AZ63" s="538" t="s">
        <v>9282</v>
      </c>
      <c r="BA63" s="538" t="s">
        <v>1392</v>
      </c>
      <c r="BB63" s="538">
        <v>594187932</v>
      </c>
      <c r="BC63" s="536" t="s">
        <v>1386</v>
      </c>
      <c r="BD63" s="538" t="s">
        <v>1387</v>
      </c>
      <c r="BE63" s="538" t="s">
        <v>9283</v>
      </c>
      <c r="BF63" s="538" t="s">
        <v>1385</v>
      </c>
      <c r="BG63" s="538" t="s">
        <v>9284</v>
      </c>
      <c r="BH63" s="538" t="s">
        <v>9244</v>
      </c>
      <c r="BI63" s="538">
        <v>10</v>
      </c>
      <c r="BJ63" s="538">
        <v>15</v>
      </c>
      <c r="BK63" s="538" t="s">
        <v>138</v>
      </c>
      <c r="BL63" s="538" t="s">
        <v>138</v>
      </c>
      <c r="BM63" s="538" t="s">
        <v>9285</v>
      </c>
      <c r="BN63" s="538" t="s">
        <v>138</v>
      </c>
      <c r="BO63" s="538" t="s">
        <v>9027</v>
      </c>
      <c r="BP63" s="533">
        <v>34288</v>
      </c>
      <c r="BQ63" s="538" t="s">
        <v>138</v>
      </c>
      <c r="BR63" s="538" t="s">
        <v>8482</v>
      </c>
      <c r="BS63" s="538" t="s">
        <v>9286</v>
      </c>
      <c r="BT63" s="538" t="s">
        <v>1388</v>
      </c>
      <c r="BU63" s="538" t="s">
        <v>9287</v>
      </c>
      <c r="BV63" s="538" t="s">
        <v>138</v>
      </c>
      <c r="BW63" s="538">
        <v>5</v>
      </c>
      <c r="BX63" s="538" t="s">
        <v>138</v>
      </c>
      <c r="BY63" s="538" t="s">
        <v>138</v>
      </c>
      <c r="BZ63" s="538">
        <v>75</v>
      </c>
      <c r="CA63" s="538" t="s">
        <v>9288</v>
      </c>
      <c r="CB63" s="538" t="s">
        <v>9289</v>
      </c>
      <c r="CC63" s="538" t="s">
        <v>9290</v>
      </c>
      <c r="CD63" s="538" t="s">
        <v>5203</v>
      </c>
      <c r="CE63" s="539" t="s">
        <v>102</v>
      </c>
      <c r="CF63" s="539" t="s">
        <v>102</v>
      </c>
      <c r="CG63" s="539" t="s">
        <v>102</v>
      </c>
      <c r="CH63" s="539" t="s">
        <v>102</v>
      </c>
      <c r="CI63" s="539" t="s">
        <v>102</v>
      </c>
      <c r="CJ63" s="539" t="s">
        <v>102</v>
      </c>
      <c r="CK63" s="539" t="s">
        <v>102</v>
      </c>
      <c r="CL63" s="539" t="s">
        <v>102</v>
      </c>
      <c r="CM63" s="539" t="s">
        <v>102</v>
      </c>
      <c r="CN63" s="539" t="s">
        <v>102</v>
      </c>
      <c r="CO63" s="539" t="s">
        <v>102</v>
      </c>
      <c r="CP63" s="539" t="s">
        <v>102</v>
      </c>
      <c r="CQ63" s="539" t="s">
        <v>102</v>
      </c>
      <c r="CR63" s="539" t="s">
        <v>102</v>
      </c>
      <c r="CS63" s="539" t="s">
        <v>102</v>
      </c>
      <c r="CT63" s="539" t="s">
        <v>102</v>
      </c>
      <c r="CU63" s="539" t="s">
        <v>102</v>
      </c>
      <c r="CV63" s="539" t="s">
        <v>102</v>
      </c>
      <c r="CW63" s="539" t="s">
        <v>102</v>
      </c>
      <c r="CX63" s="539" t="s">
        <v>102</v>
      </c>
      <c r="CY63" s="539" t="s">
        <v>102</v>
      </c>
      <c r="CZ63" s="539" t="s">
        <v>102</v>
      </c>
      <c r="DA63" s="539" t="s">
        <v>102</v>
      </c>
      <c r="DB63" s="539" t="s">
        <v>102</v>
      </c>
      <c r="DC63" s="539" t="s">
        <v>102</v>
      </c>
      <c r="DD63" s="539" t="s">
        <v>102</v>
      </c>
      <c r="DE63" s="539" t="s">
        <v>102</v>
      </c>
      <c r="DF63" s="539" t="s">
        <v>102</v>
      </c>
      <c r="DG63" s="539" t="s">
        <v>102</v>
      </c>
      <c r="DH63" s="539" t="s">
        <v>102</v>
      </c>
      <c r="DI63" s="539" t="s">
        <v>9330</v>
      </c>
      <c r="DJ63" s="539" t="s">
        <v>9330</v>
      </c>
      <c r="DK63" s="539" t="s">
        <v>9330</v>
      </c>
      <c r="DL63" s="539" t="s">
        <v>9330</v>
      </c>
      <c r="DM63" s="539" t="s">
        <v>9330</v>
      </c>
      <c r="DN63" s="539" t="s">
        <v>9330</v>
      </c>
      <c r="DO63" s="539" t="s">
        <v>9330</v>
      </c>
      <c r="DP63" s="539" t="s">
        <v>9330</v>
      </c>
      <c r="DQ63" s="539" t="s">
        <v>9330</v>
      </c>
      <c r="DR63" s="539" t="s">
        <v>9330</v>
      </c>
      <c r="DS63" s="539" t="s">
        <v>9331</v>
      </c>
      <c r="DT63" s="539" t="s">
        <v>9332</v>
      </c>
      <c r="DU63" s="539" t="s">
        <v>9333</v>
      </c>
      <c r="DV63" s="539" t="s">
        <v>9334</v>
      </c>
      <c r="DW63" s="539" t="s">
        <v>9335</v>
      </c>
      <c r="DX63" s="539" t="s">
        <v>9336</v>
      </c>
      <c r="DY63" s="539" t="s">
        <v>9337</v>
      </c>
      <c r="DZ63" s="539" t="s">
        <v>9338</v>
      </c>
      <c r="EA63" s="539" t="s">
        <v>9339</v>
      </c>
      <c r="EB63" s="539" t="s">
        <v>9340</v>
      </c>
      <c r="EC63" s="539" t="s">
        <v>9341</v>
      </c>
      <c r="ED63" s="539" t="s">
        <v>9342</v>
      </c>
      <c r="EE63" s="539" t="s">
        <v>9343</v>
      </c>
      <c r="EF63" s="539" t="s">
        <v>9344</v>
      </c>
      <c r="EG63" s="539" t="s">
        <v>9345</v>
      </c>
      <c r="EH63" s="539" t="s">
        <v>9346</v>
      </c>
      <c r="EI63" s="539" t="s">
        <v>9347</v>
      </c>
      <c r="EJ63" s="539" t="s">
        <v>9348</v>
      </c>
      <c r="EK63" s="539" t="s">
        <v>9349</v>
      </c>
      <c r="EL63" s="539" t="s">
        <v>9350</v>
      </c>
      <c r="EM63" s="539" t="s">
        <v>9351</v>
      </c>
      <c r="EN63" s="539" t="s">
        <v>9352</v>
      </c>
      <c r="EO63" s="539" t="s">
        <v>9353</v>
      </c>
      <c r="EP63" s="539" t="s">
        <v>9354</v>
      </c>
      <c r="EQ63" s="539" t="s">
        <v>9355</v>
      </c>
      <c r="ER63" s="539" t="s">
        <v>9356</v>
      </c>
      <c r="ES63" s="539" t="s">
        <v>9357</v>
      </c>
      <c r="ET63" s="539" t="s">
        <v>9358</v>
      </c>
      <c r="EU63" s="539" t="s">
        <v>9359</v>
      </c>
      <c r="EV63" s="539" t="s">
        <v>9360</v>
      </c>
      <c r="EW63" s="539" t="s">
        <v>9361</v>
      </c>
      <c r="EX63" s="539" t="s">
        <v>9362</v>
      </c>
      <c r="EY63" s="539" t="s">
        <v>9363</v>
      </c>
      <c r="EZ63" s="539" t="s">
        <v>9364</v>
      </c>
      <c r="FA63" s="539" t="s">
        <v>9365</v>
      </c>
      <c r="FB63" s="539" t="s">
        <v>9366</v>
      </c>
      <c r="FC63" s="539" t="s">
        <v>9367</v>
      </c>
      <c r="FD63" s="539" t="s">
        <v>9368</v>
      </c>
      <c r="FE63" s="539" t="s">
        <v>9369</v>
      </c>
      <c r="FF63" s="539" t="s">
        <v>9370</v>
      </c>
      <c r="FG63" s="539" t="s">
        <v>9371</v>
      </c>
      <c r="FH63" s="539" t="s">
        <v>9372</v>
      </c>
      <c r="FI63" s="539" t="s">
        <v>102</v>
      </c>
      <c r="FJ63" s="539" t="s">
        <v>102</v>
      </c>
      <c r="FK63" s="539" t="s">
        <v>102</v>
      </c>
      <c r="FL63" s="539" t="s">
        <v>102</v>
      </c>
      <c r="FM63" s="539" t="s">
        <v>102</v>
      </c>
      <c r="FN63" s="539" t="s">
        <v>102</v>
      </c>
      <c r="FO63" s="539" t="s">
        <v>102</v>
      </c>
      <c r="FP63" s="539" t="s">
        <v>102</v>
      </c>
      <c r="FQ63" s="539" t="s">
        <v>102</v>
      </c>
      <c r="FR63" s="539" t="s">
        <v>102</v>
      </c>
      <c r="FS63" s="539" t="s">
        <v>102</v>
      </c>
      <c r="FT63" s="539" t="s">
        <v>102</v>
      </c>
      <c r="FU63" s="539" t="s">
        <v>102</v>
      </c>
      <c r="FV63" s="539" t="s">
        <v>102</v>
      </c>
      <c r="FW63" s="539" t="s">
        <v>102</v>
      </c>
      <c r="FX63" s="539" t="s">
        <v>102</v>
      </c>
      <c r="FY63" s="539" t="s">
        <v>102</v>
      </c>
      <c r="FZ63" s="539" t="s">
        <v>102</v>
      </c>
      <c r="GA63" s="539" t="s">
        <v>102</v>
      </c>
      <c r="GB63" s="539" t="s">
        <v>102</v>
      </c>
      <c r="GC63" s="539" t="s">
        <v>102</v>
      </c>
      <c r="GD63" s="539" t="s">
        <v>102</v>
      </c>
      <c r="GE63" s="539" t="s">
        <v>102</v>
      </c>
      <c r="GF63" s="539" t="s">
        <v>102</v>
      </c>
      <c r="GG63" s="539" t="s">
        <v>102</v>
      </c>
      <c r="GH63" s="539" t="s">
        <v>102</v>
      </c>
      <c r="GI63" s="539" t="s">
        <v>102</v>
      </c>
      <c r="GJ63" s="539" t="s">
        <v>102</v>
      </c>
      <c r="GK63" s="539" t="s">
        <v>102</v>
      </c>
      <c r="GL63" s="539" t="s">
        <v>102</v>
      </c>
      <c r="GM63" s="539" t="s">
        <v>102</v>
      </c>
      <c r="GN63" s="539" t="s">
        <v>102</v>
      </c>
      <c r="GO63" s="539" t="s">
        <v>102</v>
      </c>
      <c r="GP63" s="539" t="s">
        <v>102</v>
      </c>
      <c r="GQ63" s="539" t="s">
        <v>102</v>
      </c>
      <c r="GR63" s="539" t="s">
        <v>102</v>
      </c>
      <c r="GS63" s="539" t="s">
        <v>102</v>
      </c>
      <c r="GT63" s="539" t="s">
        <v>102</v>
      </c>
      <c r="GU63" s="539" t="s">
        <v>102</v>
      </c>
      <c r="GV63" s="539" t="s">
        <v>102</v>
      </c>
      <c r="GW63" s="539" t="s">
        <v>102</v>
      </c>
      <c r="GX63" s="539" t="s">
        <v>102</v>
      </c>
      <c r="GY63" s="539" t="s">
        <v>102</v>
      </c>
      <c r="GZ63" s="539" t="s">
        <v>102</v>
      </c>
      <c r="HA63" s="539" t="s">
        <v>102</v>
      </c>
      <c r="HB63" s="539" t="s">
        <v>102</v>
      </c>
      <c r="HC63" s="511" t="str">
        <f t="shared" si="0"/>
        <v>2011-800061</v>
      </c>
    </row>
    <row r="64" spans="1:211" s="538" customFormat="1" ht="48" hidden="1" customHeight="1" x14ac:dyDescent="0.15">
      <c r="A64" s="531" t="s">
        <v>4178</v>
      </c>
      <c r="B64" s="532" t="s">
        <v>9373</v>
      </c>
      <c r="C64" s="533">
        <v>41004</v>
      </c>
      <c r="D64" s="532" t="s">
        <v>8419</v>
      </c>
      <c r="E64" s="532" t="s">
        <v>8452</v>
      </c>
      <c r="F64" s="532"/>
      <c r="G64" s="533"/>
      <c r="H64" s="532" t="s">
        <v>9266</v>
      </c>
      <c r="I64" s="532" t="s">
        <v>9374</v>
      </c>
      <c r="J64" s="533">
        <v>41337</v>
      </c>
      <c r="K64" s="532"/>
      <c r="L64" s="532"/>
      <c r="M64" s="532"/>
      <c r="N64" s="533"/>
      <c r="O64" s="533"/>
      <c r="P64" s="532"/>
      <c r="Q64" s="533"/>
      <c r="R64" s="533"/>
      <c r="S64" s="531" t="s">
        <v>9375</v>
      </c>
      <c r="T64" s="531">
        <v>2012</v>
      </c>
      <c r="U64" s="534" t="s">
        <v>8424</v>
      </c>
      <c r="V64" s="531">
        <v>22</v>
      </c>
      <c r="W64" s="535">
        <v>10</v>
      </c>
      <c r="X64" s="535">
        <v>10</v>
      </c>
      <c r="Y64" s="533">
        <v>34653</v>
      </c>
      <c r="Z64" s="536" t="s">
        <v>9273</v>
      </c>
      <c r="AA64" s="536" t="s">
        <v>9274</v>
      </c>
      <c r="AB64" s="533">
        <v>35031</v>
      </c>
      <c r="AC64" s="533">
        <v>35494</v>
      </c>
      <c r="AD64" s="536" t="s">
        <v>9275</v>
      </c>
      <c r="AE64" s="533">
        <v>34653</v>
      </c>
      <c r="AF64" s="536" t="s">
        <v>138</v>
      </c>
      <c r="AG64" s="536" t="s">
        <v>9274</v>
      </c>
      <c r="AH64" s="537">
        <v>2588375</v>
      </c>
      <c r="AI64" s="533">
        <v>35404</v>
      </c>
      <c r="AJ64" s="533" t="s">
        <v>138</v>
      </c>
      <c r="AK64" s="538" t="s">
        <v>138</v>
      </c>
      <c r="AL64" s="533" t="s">
        <v>138</v>
      </c>
      <c r="AM64" s="538" t="s">
        <v>138</v>
      </c>
      <c r="AN64" s="538" t="s">
        <v>9276</v>
      </c>
      <c r="AO64" s="538" t="s">
        <v>1389</v>
      </c>
      <c r="AP64" s="538" t="s">
        <v>9277</v>
      </c>
      <c r="AQ64" s="538" t="s">
        <v>9278</v>
      </c>
      <c r="AR64" s="538" t="s">
        <v>9279</v>
      </c>
      <c r="AS64" s="538" t="s">
        <v>138</v>
      </c>
      <c r="AT64" s="538" t="s">
        <v>138</v>
      </c>
      <c r="AU64" s="538" t="s">
        <v>138</v>
      </c>
      <c r="AV64" s="538" t="s">
        <v>9280</v>
      </c>
      <c r="AW64" s="538" t="s">
        <v>1390</v>
      </c>
      <c r="AX64" s="538" t="s">
        <v>9281</v>
      </c>
      <c r="AY64" s="538" t="s">
        <v>1391</v>
      </c>
      <c r="AZ64" s="538" t="s">
        <v>9282</v>
      </c>
      <c r="BA64" s="538" t="s">
        <v>1392</v>
      </c>
      <c r="BB64" s="538">
        <v>594187932</v>
      </c>
      <c r="BC64" s="536" t="s">
        <v>1386</v>
      </c>
      <c r="BD64" s="538" t="s">
        <v>1387</v>
      </c>
      <c r="BE64" s="538" t="s">
        <v>9283</v>
      </c>
      <c r="BF64" s="538" t="s">
        <v>1385</v>
      </c>
      <c r="BG64" s="538" t="s">
        <v>9284</v>
      </c>
      <c r="BH64" s="538" t="s">
        <v>9244</v>
      </c>
      <c r="BI64" s="538">
        <v>10</v>
      </c>
      <c r="BJ64" s="538">
        <v>15</v>
      </c>
      <c r="BK64" s="538" t="s">
        <v>138</v>
      </c>
      <c r="BL64" s="538" t="s">
        <v>138</v>
      </c>
      <c r="BM64" s="538" t="s">
        <v>9285</v>
      </c>
      <c r="BN64" s="538" t="s">
        <v>138</v>
      </c>
      <c r="BO64" s="538" t="s">
        <v>9027</v>
      </c>
      <c r="BP64" s="533">
        <v>34288</v>
      </c>
      <c r="BQ64" s="538" t="s">
        <v>138</v>
      </c>
      <c r="BR64" s="538" t="s">
        <v>8482</v>
      </c>
      <c r="BS64" s="538" t="s">
        <v>9286</v>
      </c>
      <c r="BT64" s="538" t="s">
        <v>1388</v>
      </c>
      <c r="BU64" s="538" t="s">
        <v>9287</v>
      </c>
      <c r="BV64" s="538" t="s">
        <v>138</v>
      </c>
      <c r="BW64" s="538">
        <v>5</v>
      </c>
      <c r="BX64" s="538" t="s">
        <v>138</v>
      </c>
      <c r="BY64" s="538" t="s">
        <v>138</v>
      </c>
      <c r="BZ64" s="538">
        <v>75</v>
      </c>
      <c r="CA64" s="538" t="s">
        <v>9288</v>
      </c>
      <c r="CB64" s="538" t="s">
        <v>9289</v>
      </c>
      <c r="CC64" s="538" t="s">
        <v>9290</v>
      </c>
      <c r="CD64" s="538" t="s">
        <v>5203</v>
      </c>
      <c r="CE64" s="539" t="s">
        <v>102</v>
      </c>
      <c r="CF64" s="539" t="s">
        <v>102</v>
      </c>
      <c r="CG64" s="539" t="s">
        <v>102</v>
      </c>
      <c r="CH64" s="539" t="s">
        <v>102</v>
      </c>
      <c r="CI64" s="539" t="s">
        <v>102</v>
      </c>
      <c r="CJ64" s="539" t="s">
        <v>102</v>
      </c>
      <c r="CK64" s="539" t="s">
        <v>102</v>
      </c>
      <c r="CL64" s="539" t="s">
        <v>102</v>
      </c>
      <c r="CM64" s="539" t="s">
        <v>102</v>
      </c>
      <c r="CN64" s="539" t="s">
        <v>102</v>
      </c>
      <c r="CO64" s="539" t="s">
        <v>102</v>
      </c>
      <c r="CP64" s="539" t="s">
        <v>102</v>
      </c>
      <c r="CQ64" s="539" t="s">
        <v>102</v>
      </c>
      <c r="CR64" s="539" t="s">
        <v>102</v>
      </c>
      <c r="CS64" s="539" t="s">
        <v>102</v>
      </c>
      <c r="CT64" s="539" t="s">
        <v>102</v>
      </c>
      <c r="CU64" s="539" t="s">
        <v>102</v>
      </c>
      <c r="CV64" s="539" t="s">
        <v>102</v>
      </c>
      <c r="CW64" s="539" t="s">
        <v>102</v>
      </c>
      <c r="CX64" s="539" t="s">
        <v>102</v>
      </c>
      <c r="CY64" s="539" t="s">
        <v>102</v>
      </c>
      <c r="CZ64" s="539" t="s">
        <v>102</v>
      </c>
      <c r="DA64" s="539" t="s">
        <v>102</v>
      </c>
      <c r="DB64" s="539" t="s">
        <v>102</v>
      </c>
      <c r="DC64" s="539" t="s">
        <v>102</v>
      </c>
      <c r="DD64" s="539" t="s">
        <v>102</v>
      </c>
      <c r="DE64" s="539" t="s">
        <v>102</v>
      </c>
      <c r="DF64" s="539" t="s">
        <v>102</v>
      </c>
      <c r="DG64" s="539" t="s">
        <v>102</v>
      </c>
      <c r="DH64" s="539" t="s">
        <v>102</v>
      </c>
      <c r="DI64" s="539" t="s">
        <v>102</v>
      </c>
      <c r="DJ64" s="539" t="s">
        <v>102</v>
      </c>
      <c r="DK64" s="539" t="s">
        <v>102</v>
      </c>
      <c r="DL64" s="539" t="s">
        <v>102</v>
      </c>
      <c r="DM64" s="539" t="s">
        <v>102</v>
      </c>
      <c r="DN64" s="539" t="s">
        <v>102</v>
      </c>
      <c r="DO64" s="539" t="s">
        <v>102</v>
      </c>
      <c r="DP64" s="539" t="s">
        <v>102</v>
      </c>
      <c r="DQ64" s="539" t="s">
        <v>102</v>
      </c>
      <c r="DR64" s="539" t="s">
        <v>102</v>
      </c>
      <c r="DS64" s="539" t="s">
        <v>102</v>
      </c>
      <c r="DT64" s="539" t="s">
        <v>102</v>
      </c>
      <c r="DU64" s="539" t="s">
        <v>102</v>
      </c>
      <c r="DV64" s="539" t="s">
        <v>102</v>
      </c>
      <c r="DW64" s="539" t="s">
        <v>102</v>
      </c>
      <c r="DX64" s="539" t="s">
        <v>102</v>
      </c>
      <c r="DY64" s="539" t="s">
        <v>102</v>
      </c>
      <c r="DZ64" s="539" t="s">
        <v>102</v>
      </c>
      <c r="EA64" s="539" t="s">
        <v>102</v>
      </c>
      <c r="EB64" s="539" t="s">
        <v>102</v>
      </c>
      <c r="EC64" s="539" t="s">
        <v>102</v>
      </c>
      <c r="ED64" s="539" t="s">
        <v>102</v>
      </c>
      <c r="EE64" s="539" t="s">
        <v>102</v>
      </c>
      <c r="EF64" s="539" t="s">
        <v>102</v>
      </c>
      <c r="EG64" s="539" t="s">
        <v>102</v>
      </c>
      <c r="EH64" s="539" t="s">
        <v>102</v>
      </c>
      <c r="EI64" s="539" t="s">
        <v>102</v>
      </c>
      <c r="EJ64" s="539" t="s">
        <v>102</v>
      </c>
      <c r="EK64" s="539" t="s">
        <v>102</v>
      </c>
      <c r="EL64" s="539" t="s">
        <v>102</v>
      </c>
      <c r="EM64" s="539" t="s">
        <v>102</v>
      </c>
      <c r="EN64" s="539" t="s">
        <v>102</v>
      </c>
      <c r="EO64" s="539" t="s">
        <v>102</v>
      </c>
      <c r="EP64" s="539" t="s">
        <v>102</v>
      </c>
      <c r="EQ64" s="539" t="s">
        <v>102</v>
      </c>
      <c r="ER64" s="539" t="s">
        <v>102</v>
      </c>
      <c r="ES64" s="539" t="s">
        <v>102</v>
      </c>
      <c r="ET64" s="539" t="s">
        <v>102</v>
      </c>
      <c r="EU64" s="539" t="s">
        <v>102</v>
      </c>
      <c r="EV64" s="539" t="s">
        <v>102</v>
      </c>
      <c r="EW64" s="539" t="s">
        <v>102</v>
      </c>
      <c r="EX64" s="539" t="s">
        <v>102</v>
      </c>
      <c r="EY64" s="539" t="s">
        <v>102</v>
      </c>
      <c r="EZ64" s="539" t="s">
        <v>102</v>
      </c>
      <c r="FA64" s="539" t="s">
        <v>102</v>
      </c>
      <c r="FB64" s="539" t="s">
        <v>102</v>
      </c>
      <c r="FC64" s="539" t="s">
        <v>102</v>
      </c>
      <c r="FD64" s="539" t="s">
        <v>102</v>
      </c>
      <c r="FE64" s="539" t="s">
        <v>102</v>
      </c>
      <c r="FF64" s="539" t="s">
        <v>102</v>
      </c>
      <c r="FG64" s="539" t="s">
        <v>102</v>
      </c>
      <c r="FH64" s="539" t="s">
        <v>102</v>
      </c>
      <c r="FI64" s="539" t="s">
        <v>9376</v>
      </c>
      <c r="FJ64" s="539" t="s">
        <v>9376</v>
      </c>
      <c r="FK64" s="539" t="s">
        <v>9376</v>
      </c>
      <c r="FL64" s="539" t="s">
        <v>9376</v>
      </c>
      <c r="FM64" s="539" t="s">
        <v>9376</v>
      </c>
      <c r="FN64" s="539" t="s">
        <v>9376</v>
      </c>
      <c r="FO64" s="539" t="s">
        <v>9376</v>
      </c>
      <c r="FP64" s="539" t="s">
        <v>9376</v>
      </c>
      <c r="FQ64" s="539" t="s">
        <v>9376</v>
      </c>
      <c r="FR64" s="539" t="s">
        <v>9376</v>
      </c>
      <c r="FS64" s="539" t="s">
        <v>9376</v>
      </c>
      <c r="FT64" s="539" t="s">
        <v>9377</v>
      </c>
      <c r="FU64" s="539" t="s">
        <v>9378</v>
      </c>
      <c r="FV64" s="539" t="s">
        <v>9379</v>
      </c>
      <c r="FW64" s="539" t="s">
        <v>9380</v>
      </c>
      <c r="FX64" s="539" t="s">
        <v>9381</v>
      </c>
      <c r="FY64" s="539" t="s">
        <v>9382</v>
      </c>
      <c r="FZ64" s="539" t="s">
        <v>9383</v>
      </c>
      <c r="GA64" s="539" t="s">
        <v>9384</v>
      </c>
      <c r="GB64" s="539" t="s">
        <v>9385</v>
      </c>
      <c r="GC64" s="539" t="s">
        <v>9386</v>
      </c>
      <c r="GD64" s="539" t="s">
        <v>9387</v>
      </c>
      <c r="GE64" s="539" t="s">
        <v>9388</v>
      </c>
      <c r="GF64" s="539" t="s">
        <v>9389</v>
      </c>
      <c r="GG64" s="539" t="s">
        <v>9390</v>
      </c>
      <c r="GH64" s="539" t="s">
        <v>9391</v>
      </c>
      <c r="GI64" s="539" t="s">
        <v>9392</v>
      </c>
      <c r="GJ64" s="539" t="s">
        <v>9393</v>
      </c>
      <c r="GK64" s="539" t="s">
        <v>9394</v>
      </c>
      <c r="GL64" s="539" t="s">
        <v>9395</v>
      </c>
      <c r="GM64" s="539" t="s">
        <v>9396</v>
      </c>
      <c r="GN64" s="539" t="s">
        <v>9397</v>
      </c>
      <c r="GO64" s="539" t="s">
        <v>9398</v>
      </c>
      <c r="GP64" s="539" t="s">
        <v>9399</v>
      </c>
      <c r="GQ64" s="539" t="s">
        <v>9400</v>
      </c>
      <c r="GR64" s="539" t="s">
        <v>9401</v>
      </c>
      <c r="GS64" s="539" t="s">
        <v>9402</v>
      </c>
      <c r="GT64" s="539" t="s">
        <v>9403</v>
      </c>
      <c r="GU64" s="539" t="s">
        <v>9404</v>
      </c>
      <c r="GV64" s="539" t="s">
        <v>9405</v>
      </c>
      <c r="GW64" s="539" t="s">
        <v>9406</v>
      </c>
      <c r="GX64" s="539" t="s">
        <v>9407</v>
      </c>
      <c r="GY64" s="539" t="s">
        <v>9408</v>
      </c>
      <c r="GZ64" s="539" t="s">
        <v>9409</v>
      </c>
      <c r="HA64" s="539" t="s">
        <v>9410</v>
      </c>
      <c r="HB64" s="539" t="s">
        <v>9411</v>
      </c>
      <c r="HC64" s="511" t="str">
        <f t="shared" si="0"/>
        <v>2012-800046</v>
      </c>
    </row>
    <row r="65" spans="1:211" ht="48" hidden="1" customHeight="1" x14ac:dyDescent="0.15">
      <c r="A65" s="511" t="s">
        <v>4179</v>
      </c>
      <c r="B65" s="512" t="s">
        <v>9412</v>
      </c>
      <c r="C65" s="513">
        <v>40830</v>
      </c>
      <c r="D65" s="512" t="s">
        <v>8419</v>
      </c>
      <c r="E65" s="512" t="s">
        <v>8498</v>
      </c>
      <c r="F65" s="512" t="s">
        <v>8421</v>
      </c>
      <c r="G65" s="513">
        <v>40966</v>
      </c>
      <c r="H65" s="512" t="s">
        <v>9413</v>
      </c>
      <c r="I65" s="512" t="s">
        <v>8500</v>
      </c>
      <c r="J65" s="513">
        <v>40927</v>
      </c>
      <c r="S65" s="514" t="s">
        <v>9414</v>
      </c>
      <c r="T65" s="511">
        <v>2012</v>
      </c>
      <c r="U65" s="515" t="s">
        <v>9415</v>
      </c>
      <c r="V65" s="514">
        <v>23</v>
      </c>
      <c r="W65" s="514">
        <v>1</v>
      </c>
      <c r="X65" s="514">
        <v>1</v>
      </c>
      <c r="Y65" s="513">
        <v>30960</v>
      </c>
      <c r="Z65" s="512" t="s">
        <v>9416</v>
      </c>
      <c r="AA65" s="512" t="s">
        <v>9417</v>
      </c>
      <c r="AB65" s="513">
        <v>35003</v>
      </c>
      <c r="AC65" s="513">
        <v>35884</v>
      </c>
      <c r="AD65" s="512" t="s">
        <v>9418</v>
      </c>
      <c r="AE65" s="513">
        <v>34725</v>
      </c>
      <c r="AF65" s="512" t="s">
        <v>138</v>
      </c>
      <c r="AG65" s="512" t="s">
        <v>9417</v>
      </c>
      <c r="AH65" s="516">
        <v>2732519</v>
      </c>
      <c r="AI65" s="513">
        <v>35790</v>
      </c>
      <c r="AJ65" s="513" t="s">
        <v>138</v>
      </c>
      <c r="AK65" s="511" t="s">
        <v>138</v>
      </c>
      <c r="AL65" s="513" t="s">
        <v>138</v>
      </c>
      <c r="AM65" s="511" t="s">
        <v>138</v>
      </c>
      <c r="AN65" s="511" t="s">
        <v>9419</v>
      </c>
      <c r="AO65" s="511" t="s">
        <v>609</v>
      </c>
      <c r="AP65" s="511" t="s">
        <v>9420</v>
      </c>
      <c r="AQ65" s="511" t="s">
        <v>9421</v>
      </c>
      <c r="AR65" s="511" t="s">
        <v>9422</v>
      </c>
      <c r="AS65" s="511" t="s">
        <v>138</v>
      </c>
      <c r="AT65" s="511" t="s">
        <v>138</v>
      </c>
      <c r="AU65" s="511" t="s">
        <v>138</v>
      </c>
      <c r="AV65" s="511" t="s">
        <v>9423</v>
      </c>
      <c r="AW65" s="511" t="s">
        <v>610</v>
      </c>
      <c r="AX65" s="511" t="s">
        <v>9424</v>
      </c>
      <c r="AY65" s="511" t="s">
        <v>611</v>
      </c>
      <c r="AZ65" s="511" t="s">
        <v>9425</v>
      </c>
      <c r="BA65" s="511" t="s">
        <v>612</v>
      </c>
      <c r="BB65" s="511">
        <v>139023</v>
      </c>
      <c r="BC65" s="512" t="s">
        <v>606</v>
      </c>
      <c r="BD65" s="511" t="s">
        <v>607</v>
      </c>
      <c r="BE65" s="511" t="s">
        <v>9426</v>
      </c>
      <c r="BF65" s="511" t="s">
        <v>9427</v>
      </c>
      <c r="BG65" s="511" t="s">
        <v>9428</v>
      </c>
      <c r="BH65" s="511" t="s">
        <v>8443</v>
      </c>
      <c r="BI65" s="511">
        <v>2</v>
      </c>
      <c r="BJ65" s="511">
        <v>4</v>
      </c>
      <c r="BK65" s="511" t="s">
        <v>138</v>
      </c>
      <c r="BL65" s="511" t="s">
        <v>138</v>
      </c>
      <c r="BM65" s="511" t="s">
        <v>9429</v>
      </c>
      <c r="BN65" s="511" t="s">
        <v>9430</v>
      </c>
      <c r="BO65" s="511" t="s">
        <v>9027</v>
      </c>
      <c r="BP65" s="513" t="s">
        <v>138</v>
      </c>
      <c r="BQ65" s="511" t="s">
        <v>138</v>
      </c>
      <c r="BR65" s="511" t="s">
        <v>8482</v>
      </c>
      <c r="BS65" s="511" t="s">
        <v>9431</v>
      </c>
      <c r="BT65" s="511" t="s">
        <v>608</v>
      </c>
      <c r="BU65" s="511" t="s">
        <v>9412</v>
      </c>
      <c r="BV65" s="511" t="s">
        <v>138</v>
      </c>
      <c r="BW65" s="511">
        <v>1</v>
      </c>
      <c r="BX65" s="511" t="s">
        <v>9432</v>
      </c>
      <c r="BY65" s="511" t="s">
        <v>9433</v>
      </c>
      <c r="BZ65" s="511">
        <v>5</v>
      </c>
      <c r="CA65" s="511" t="s">
        <v>9434</v>
      </c>
      <c r="CB65" s="511" t="s">
        <v>9435</v>
      </c>
      <c r="CC65" s="511" t="s">
        <v>9436</v>
      </c>
      <c r="CD65" s="511" t="s">
        <v>5208</v>
      </c>
      <c r="CE65" s="518" t="s">
        <v>9437</v>
      </c>
      <c r="CF65" s="518" t="s">
        <v>9438</v>
      </c>
      <c r="CG65" s="518" t="s">
        <v>102</v>
      </c>
      <c r="CH65" s="518" t="s">
        <v>102</v>
      </c>
      <c r="CI65" s="518" t="s">
        <v>102</v>
      </c>
      <c r="CJ65" s="518" t="s">
        <v>102</v>
      </c>
      <c r="CK65" s="518" t="s">
        <v>102</v>
      </c>
      <c r="CL65" s="518" t="s">
        <v>102</v>
      </c>
      <c r="CM65" s="518" t="s">
        <v>102</v>
      </c>
      <c r="CN65" s="518" t="s">
        <v>102</v>
      </c>
      <c r="CO65" s="518" t="s">
        <v>102</v>
      </c>
      <c r="CP65" s="518" t="s">
        <v>102</v>
      </c>
      <c r="CQ65" s="518" t="s">
        <v>102</v>
      </c>
      <c r="CR65" s="518" t="s">
        <v>102</v>
      </c>
      <c r="CS65" s="518" t="s">
        <v>102</v>
      </c>
      <c r="CT65" s="518" t="s">
        <v>102</v>
      </c>
      <c r="CU65" s="518" t="s">
        <v>102</v>
      </c>
      <c r="CV65" s="518" t="s">
        <v>102</v>
      </c>
      <c r="CW65" s="518" t="s">
        <v>102</v>
      </c>
      <c r="CX65" s="518" t="s">
        <v>102</v>
      </c>
      <c r="CY65" s="518" t="s">
        <v>102</v>
      </c>
      <c r="CZ65" s="518" t="s">
        <v>102</v>
      </c>
      <c r="DA65" s="518" t="s">
        <v>102</v>
      </c>
      <c r="DB65" s="518" t="s">
        <v>102</v>
      </c>
      <c r="DC65" s="518" t="s">
        <v>102</v>
      </c>
      <c r="DD65" s="518" t="s">
        <v>102</v>
      </c>
      <c r="DE65" s="518" t="s">
        <v>102</v>
      </c>
      <c r="DF65" s="518" t="s">
        <v>102</v>
      </c>
      <c r="DG65" s="518" t="s">
        <v>102</v>
      </c>
      <c r="DH65" s="518" t="s">
        <v>102</v>
      </c>
      <c r="DI65" s="518" t="s">
        <v>102</v>
      </c>
      <c r="DJ65" s="518" t="s">
        <v>102</v>
      </c>
      <c r="DK65" s="518" t="s">
        <v>102</v>
      </c>
      <c r="DL65" s="518" t="s">
        <v>102</v>
      </c>
      <c r="DM65" s="518" t="s">
        <v>102</v>
      </c>
      <c r="DN65" s="518" t="s">
        <v>102</v>
      </c>
      <c r="DO65" s="518" t="s">
        <v>102</v>
      </c>
      <c r="DP65" s="518" t="s">
        <v>102</v>
      </c>
      <c r="DQ65" s="518" t="s">
        <v>102</v>
      </c>
      <c r="DR65" s="518" t="s">
        <v>102</v>
      </c>
      <c r="DS65" s="518" t="s">
        <v>102</v>
      </c>
      <c r="DT65" s="518" t="s">
        <v>102</v>
      </c>
      <c r="DU65" s="518" t="s">
        <v>102</v>
      </c>
      <c r="DV65" s="518" t="s">
        <v>102</v>
      </c>
      <c r="DW65" s="518" t="s">
        <v>102</v>
      </c>
      <c r="DX65" s="518" t="s">
        <v>102</v>
      </c>
      <c r="DY65" s="518" t="s">
        <v>102</v>
      </c>
      <c r="DZ65" s="518" t="s">
        <v>102</v>
      </c>
      <c r="EA65" s="518" t="s">
        <v>102</v>
      </c>
      <c r="EB65" s="518" t="s">
        <v>102</v>
      </c>
      <c r="EC65" s="518" t="s">
        <v>102</v>
      </c>
      <c r="ED65" s="518" t="s">
        <v>102</v>
      </c>
      <c r="EE65" s="518" t="s">
        <v>102</v>
      </c>
      <c r="EF65" s="518" t="s">
        <v>102</v>
      </c>
      <c r="EG65" s="518" t="s">
        <v>102</v>
      </c>
      <c r="EH65" s="518" t="s">
        <v>102</v>
      </c>
      <c r="EI65" s="518" t="s">
        <v>102</v>
      </c>
      <c r="EJ65" s="518" t="s">
        <v>102</v>
      </c>
      <c r="EK65" s="518" t="s">
        <v>102</v>
      </c>
      <c r="EL65" s="518" t="s">
        <v>102</v>
      </c>
      <c r="EM65" s="518" t="s">
        <v>102</v>
      </c>
      <c r="EN65" s="518" t="s">
        <v>102</v>
      </c>
      <c r="EO65" s="518" t="s">
        <v>102</v>
      </c>
      <c r="EP65" s="518" t="s">
        <v>102</v>
      </c>
      <c r="EQ65" s="518" t="s">
        <v>102</v>
      </c>
      <c r="ER65" s="518" t="s">
        <v>102</v>
      </c>
      <c r="ES65" s="518" t="s">
        <v>102</v>
      </c>
      <c r="ET65" s="518" t="s">
        <v>102</v>
      </c>
      <c r="EU65" s="518" t="s">
        <v>102</v>
      </c>
      <c r="EV65" s="518" t="s">
        <v>102</v>
      </c>
      <c r="EW65" s="518" t="s">
        <v>102</v>
      </c>
      <c r="EX65" s="518" t="s">
        <v>102</v>
      </c>
      <c r="EY65" s="518" t="s">
        <v>102</v>
      </c>
      <c r="EZ65" s="518" t="s">
        <v>102</v>
      </c>
      <c r="FA65" s="518" t="s">
        <v>102</v>
      </c>
      <c r="FB65" s="518" t="s">
        <v>102</v>
      </c>
      <c r="FC65" s="518" t="s">
        <v>102</v>
      </c>
      <c r="FD65" s="518" t="s">
        <v>102</v>
      </c>
      <c r="FE65" s="518" t="s">
        <v>102</v>
      </c>
      <c r="FF65" s="518" t="s">
        <v>102</v>
      </c>
      <c r="FG65" s="518" t="s">
        <v>102</v>
      </c>
      <c r="FH65" s="518" t="s">
        <v>102</v>
      </c>
      <c r="FI65" s="518" t="s">
        <v>102</v>
      </c>
      <c r="FJ65" s="518" t="s">
        <v>102</v>
      </c>
      <c r="FK65" s="518" t="s">
        <v>102</v>
      </c>
      <c r="FL65" s="518" t="s">
        <v>102</v>
      </c>
      <c r="FM65" s="518" t="s">
        <v>102</v>
      </c>
      <c r="FN65" s="518" t="s">
        <v>102</v>
      </c>
      <c r="FO65" s="518" t="s">
        <v>102</v>
      </c>
      <c r="FP65" s="518" t="s">
        <v>102</v>
      </c>
      <c r="FQ65" s="518" t="s">
        <v>102</v>
      </c>
      <c r="FR65" s="518" t="s">
        <v>102</v>
      </c>
      <c r="FS65" s="518" t="s">
        <v>102</v>
      </c>
      <c r="FT65" s="518" t="s">
        <v>102</v>
      </c>
      <c r="FU65" s="518" t="s">
        <v>102</v>
      </c>
      <c r="FV65" s="518" t="s">
        <v>102</v>
      </c>
      <c r="FW65" s="518" t="s">
        <v>102</v>
      </c>
      <c r="FX65" s="518" t="s">
        <v>102</v>
      </c>
      <c r="FY65" s="518" t="s">
        <v>102</v>
      </c>
      <c r="FZ65" s="518" t="s">
        <v>102</v>
      </c>
      <c r="GA65" s="518" t="s">
        <v>102</v>
      </c>
      <c r="GB65" s="518" t="s">
        <v>102</v>
      </c>
      <c r="GC65" s="518" t="s">
        <v>102</v>
      </c>
      <c r="GD65" s="518" t="s">
        <v>102</v>
      </c>
      <c r="GE65" s="518" t="s">
        <v>102</v>
      </c>
      <c r="GF65" s="518" t="s">
        <v>102</v>
      </c>
      <c r="GG65" s="518" t="s">
        <v>102</v>
      </c>
      <c r="GH65" s="518" t="s">
        <v>102</v>
      </c>
      <c r="GI65" s="518" t="s">
        <v>102</v>
      </c>
      <c r="GJ65" s="518" t="s">
        <v>102</v>
      </c>
      <c r="GK65" s="518" t="s">
        <v>102</v>
      </c>
      <c r="GL65" s="518" t="s">
        <v>102</v>
      </c>
      <c r="GM65" s="518" t="s">
        <v>102</v>
      </c>
      <c r="GN65" s="518" t="s">
        <v>102</v>
      </c>
      <c r="GO65" s="518" t="s">
        <v>102</v>
      </c>
      <c r="GP65" s="518" t="s">
        <v>102</v>
      </c>
      <c r="GQ65" s="518" t="s">
        <v>102</v>
      </c>
      <c r="GR65" s="518" t="s">
        <v>102</v>
      </c>
      <c r="GS65" s="518" t="s">
        <v>102</v>
      </c>
      <c r="GT65" s="518" t="s">
        <v>102</v>
      </c>
      <c r="GU65" s="518" t="s">
        <v>102</v>
      </c>
      <c r="GV65" s="518" t="s">
        <v>102</v>
      </c>
      <c r="GW65" s="518" t="s">
        <v>102</v>
      </c>
      <c r="GX65" s="518" t="s">
        <v>102</v>
      </c>
      <c r="GY65" s="518" t="s">
        <v>102</v>
      </c>
      <c r="GZ65" s="518" t="s">
        <v>102</v>
      </c>
      <c r="HA65" s="518" t="s">
        <v>102</v>
      </c>
      <c r="HB65" s="518" t="s">
        <v>102</v>
      </c>
      <c r="HC65" s="511" t="str">
        <f t="shared" si="0"/>
        <v>2011-800209</v>
      </c>
    </row>
    <row r="66" spans="1:211" ht="48" hidden="1" customHeight="1" x14ac:dyDescent="0.15">
      <c r="A66" s="511" t="s">
        <v>4183</v>
      </c>
      <c r="B66" s="512" t="s">
        <v>9439</v>
      </c>
      <c r="C66" s="513">
        <v>38989</v>
      </c>
      <c r="D66" s="512" t="s">
        <v>8419</v>
      </c>
      <c r="E66" s="512" t="s">
        <v>8452</v>
      </c>
      <c r="F66" s="512" t="s">
        <v>8421</v>
      </c>
      <c r="G66" s="513">
        <v>40413</v>
      </c>
      <c r="H66" s="512" t="s">
        <v>9440</v>
      </c>
      <c r="I66" s="512" t="s">
        <v>9441</v>
      </c>
      <c r="J66" s="511" t="s">
        <v>9442</v>
      </c>
      <c r="K66" s="512" t="s">
        <v>9443</v>
      </c>
      <c r="N66" s="511" t="s">
        <v>9444</v>
      </c>
      <c r="P66" s="512" t="s">
        <v>9445</v>
      </c>
      <c r="Q66" s="511" t="s">
        <v>9446</v>
      </c>
      <c r="R66" s="513">
        <v>39701</v>
      </c>
      <c r="S66" s="514" t="s">
        <v>9447</v>
      </c>
      <c r="T66" s="511">
        <v>2010</v>
      </c>
      <c r="U66" s="515" t="s">
        <v>8424</v>
      </c>
      <c r="V66" s="514">
        <v>24</v>
      </c>
      <c r="W66" s="514">
        <v>3</v>
      </c>
      <c r="X66" s="514">
        <v>1</v>
      </c>
      <c r="Y66" s="513">
        <v>34733</v>
      </c>
      <c r="Z66" s="512" t="s">
        <v>9448</v>
      </c>
      <c r="AA66" s="512" t="s">
        <v>9449</v>
      </c>
      <c r="AB66" s="513">
        <v>35290</v>
      </c>
      <c r="AC66" s="513">
        <v>36090</v>
      </c>
      <c r="AD66" s="512" t="s">
        <v>9450</v>
      </c>
      <c r="AE66" s="513">
        <v>34781</v>
      </c>
      <c r="AF66" s="512" t="s">
        <v>138</v>
      </c>
      <c r="AG66" s="512" t="s">
        <v>9449</v>
      </c>
      <c r="AH66" s="516">
        <v>2814356</v>
      </c>
      <c r="AI66" s="513">
        <v>36021</v>
      </c>
      <c r="AJ66" s="513" t="s">
        <v>138</v>
      </c>
      <c r="AK66" s="511" t="s">
        <v>138</v>
      </c>
      <c r="AL66" s="513" t="s">
        <v>138</v>
      </c>
      <c r="AM66" s="511" t="s">
        <v>138</v>
      </c>
      <c r="AN66" s="511" t="s">
        <v>9451</v>
      </c>
      <c r="AO66" s="511" t="s">
        <v>9452</v>
      </c>
      <c r="AP66" s="511" t="s">
        <v>9452</v>
      </c>
      <c r="AQ66" s="511" t="s">
        <v>9453</v>
      </c>
      <c r="AR66" s="511" t="s">
        <v>9453</v>
      </c>
      <c r="AS66" s="511" t="s">
        <v>138</v>
      </c>
      <c r="AT66" s="511" t="s">
        <v>138</v>
      </c>
      <c r="AU66" s="511" t="s">
        <v>138</v>
      </c>
      <c r="AV66" s="511" t="s">
        <v>9454</v>
      </c>
      <c r="AW66" s="511" t="s">
        <v>9455</v>
      </c>
      <c r="AX66" s="511" t="s">
        <v>9455</v>
      </c>
      <c r="AY66" s="511" t="s">
        <v>9452</v>
      </c>
      <c r="AZ66" s="511" t="s">
        <v>9452</v>
      </c>
      <c r="BA66" s="511" t="s">
        <v>9456</v>
      </c>
      <c r="BB66" s="511">
        <v>395001600</v>
      </c>
      <c r="BC66" s="512" t="s">
        <v>9457</v>
      </c>
      <c r="BD66" s="511" t="s">
        <v>9458</v>
      </c>
      <c r="BE66" s="511" t="s">
        <v>9459</v>
      </c>
      <c r="BF66" s="511" t="s">
        <v>9460</v>
      </c>
      <c r="BG66" s="511" t="s">
        <v>9461</v>
      </c>
      <c r="BH66" s="511" t="s">
        <v>9244</v>
      </c>
      <c r="BI66" s="511">
        <v>3</v>
      </c>
      <c r="BJ66" s="511">
        <v>5</v>
      </c>
      <c r="BK66" s="511" t="s">
        <v>138</v>
      </c>
      <c r="BL66" s="511" t="s">
        <v>138</v>
      </c>
      <c r="BM66" s="511" t="s">
        <v>9462</v>
      </c>
      <c r="BN66" s="511" t="s">
        <v>138</v>
      </c>
      <c r="BO66" s="511" t="s">
        <v>9064</v>
      </c>
      <c r="BP66" s="513" t="s">
        <v>138</v>
      </c>
      <c r="BQ66" s="511" t="s">
        <v>138</v>
      </c>
      <c r="BR66" s="511" t="s">
        <v>8445</v>
      </c>
      <c r="BS66" s="511" t="s">
        <v>9463</v>
      </c>
      <c r="BT66" s="511" t="s">
        <v>138</v>
      </c>
      <c r="BU66" s="511" t="s">
        <v>9464</v>
      </c>
      <c r="BV66" s="511" t="s">
        <v>138</v>
      </c>
      <c r="BW66" s="511">
        <v>2</v>
      </c>
      <c r="BX66" s="511" t="s">
        <v>9465</v>
      </c>
      <c r="BY66" s="511" t="s">
        <v>138</v>
      </c>
      <c r="BZ66" s="511">
        <v>18</v>
      </c>
      <c r="CA66" s="511" t="s">
        <v>9466</v>
      </c>
      <c r="CB66" s="511" t="s">
        <v>9467</v>
      </c>
      <c r="CC66" s="511" t="s">
        <v>138</v>
      </c>
      <c r="CD66" s="511" t="s">
        <v>138</v>
      </c>
      <c r="CE66" s="518" t="s">
        <v>9468</v>
      </c>
      <c r="CF66" s="518" t="s">
        <v>9469</v>
      </c>
      <c r="CG66" s="518" t="s">
        <v>9470</v>
      </c>
      <c r="CH66" s="518" t="s">
        <v>9471</v>
      </c>
      <c r="CI66" s="518" t="s">
        <v>9472</v>
      </c>
      <c r="CJ66" s="518" t="s">
        <v>9473</v>
      </c>
      <c r="CK66" s="518" t="s">
        <v>9474</v>
      </c>
      <c r="CL66" s="518" t="s">
        <v>102</v>
      </c>
      <c r="CM66" s="518" t="s">
        <v>102</v>
      </c>
      <c r="CN66" s="518" t="s">
        <v>102</v>
      </c>
      <c r="CO66" s="518" t="s">
        <v>102</v>
      </c>
      <c r="CP66" s="518" t="s">
        <v>102</v>
      </c>
      <c r="CQ66" s="518" t="s">
        <v>102</v>
      </c>
      <c r="CR66" s="518" t="s">
        <v>102</v>
      </c>
      <c r="CS66" s="518" t="s">
        <v>102</v>
      </c>
      <c r="CT66" s="518" t="s">
        <v>102</v>
      </c>
      <c r="CU66" s="518" t="s">
        <v>102</v>
      </c>
      <c r="CV66" s="518" t="s">
        <v>102</v>
      </c>
      <c r="CW66" s="518" t="s">
        <v>102</v>
      </c>
      <c r="CX66" s="518" t="s">
        <v>102</v>
      </c>
      <c r="CY66" s="518" t="s">
        <v>102</v>
      </c>
      <c r="CZ66" s="518" t="s">
        <v>102</v>
      </c>
      <c r="DA66" s="518" t="s">
        <v>102</v>
      </c>
      <c r="DB66" s="518" t="s">
        <v>102</v>
      </c>
      <c r="DC66" s="518" t="s">
        <v>102</v>
      </c>
      <c r="DD66" s="518" t="s">
        <v>102</v>
      </c>
      <c r="DE66" s="518" t="s">
        <v>102</v>
      </c>
      <c r="DF66" s="518" t="s">
        <v>102</v>
      </c>
      <c r="DG66" s="518" t="s">
        <v>102</v>
      </c>
      <c r="DH66" s="518" t="s">
        <v>102</v>
      </c>
      <c r="DI66" s="518" t="s">
        <v>102</v>
      </c>
      <c r="DJ66" s="518" t="s">
        <v>102</v>
      </c>
      <c r="DK66" s="518" t="s">
        <v>102</v>
      </c>
      <c r="DL66" s="518" t="s">
        <v>102</v>
      </c>
      <c r="DM66" s="518" t="s">
        <v>102</v>
      </c>
      <c r="DN66" s="518" t="s">
        <v>102</v>
      </c>
      <c r="DO66" s="518" t="s">
        <v>102</v>
      </c>
      <c r="DP66" s="518" t="s">
        <v>102</v>
      </c>
      <c r="DQ66" s="518" t="s">
        <v>102</v>
      </c>
      <c r="DR66" s="518" t="s">
        <v>102</v>
      </c>
      <c r="DS66" s="518" t="s">
        <v>102</v>
      </c>
      <c r="DT66" s="518" t="s">
        <v>102</v>
      </c>
      <c r="DU66" s="518" t="s">
        <v>102</v>
      </c>
      <c r="DV66" s="518" t="s">
        <v>102</v>
      </c>
      <c r="DW66" s="518" t="s">
        <v>102</v>
      </c>
      <c r="DX66" s="518" t="s">
        <v>102</v>
      </c>
      <c r="DY66" s="518" t="s">
        <v>102</v>
      </c>
      <c r="DZ66" s="518" t="s">
        <v>102</v>
      </c>
      <c r="EA66" s="518" t="s">
        <v>102</v>
      </c>
      <c r="EB66" s="518" t="s">
        <v>102</v>
      </c>
      <c r="EC66" s="518" t="s">
        <v>102</v>
      </c>
      <c r="ED66" s="518" t="s">
        <v>102</v>
      </c>
      <c r="EE66" s="518" t="s">
        <v>102</v>
      </c>
      <c r="EF66" s="518" t="s">
        <v>102</v>
      </c>
      <c r="EG66" s="518" t="s">
        <v>102</v>
      </c>
      <c r="EH66" s="518" t="s">
        <v>102</v>
      </c>
      <c r="EI66" s="518" t="s">
        <v>102</v>
      </c>
      <c r="EJ66" s="518" t="s">
        <v>102</v>
      </c>
      <c r="EK66" s="518" t="s">
        <v>102</v>
      </c>
      <c r="EL66" s="518" t="s">
        <v>102</v>
      </c>
      <c r="EM66" s="518" t="s">
        <v>102</v>
      </c>
      <c r="EN66" s="518" t="s">
        <v>102</v>
      </c>
      <c r="EO66" s="518" t="s">
        <v>102</v>
      </c>
      <c r="EP66" s="518" t="s">
        <v>102</v>
      </c>
      <c r="EQ66" s="518" t="s">
        <v>102</v>
      </c>
      <c r="ER66" s="518" t="s">
        <v>102</v>
      </c>
      <c r="ES66" s="518" t="s">
        <v>102</v>
      </c>
      <c r="ET66" s="518" t="s">
        <v>102</v>
      </c>
      <c r="EU66" s="518" t="s">
        <v>102</v>
      </c>
      <c r="EV66" s="518" t="s">
        <v>102</v>
      </c>
      <c r="EW66" s="518" t="s">
        <v>102</v>
      </c>
      <c r="EX66" s="518" t="s">
        <v>102</v>
      </c>
      <c r="EY66" s="518" t="s">
        <v>102</v>
      </c>
      <c r="EZ66" s="518" t="s">
        <v>102</v>
      </c>
      <c r="FA66" s="518" t="s">
        <v>102</v>
      </c>
      <c r="FB66" s="518" t="s">
        <v>102</v>
      </c>
      <c r="FC66" s="518" t="s">
        <v>102</v>
      </c>
      <c r="FD66" s="518" t="s">
        <v>102</v>
      </c>
      <c r="FE66" s="518" t="s">
        <v>102</v>
      </c>
      <c r="FF66" s="518" t="s">
        <v>102</v>
      </c>
      <c r="FG66" s="518" t="s">
        <v>102</v>
      </c>
      <c r="FH66" s="518" t="s">
        <v>102</v>
      </c>
      <c r="FI66" s="518" t="s">
        <v>102</v>
      </c>
      <c r="FJ66" s="518" t="s">
        <v>102</v>
      </c>
      <c r="FK66" s="518" t="s">
        <v>102</v>
      </c>
      <c r="FL66" s="518" t="s">
        <v>102</v>
      </c>
      <c r="FM66" s="518" t="s">
        <v>102</v>
      </c>
      <c r="FN66" s="518" t="s">
        <v>102</v>
      </c>
      <c r="FO66" s="518" t="s">
        <v>102</v>
      </c>
      <c r="FP66" s="518" t="s">
        <v>102</v>
      </c>
      <c r="FQ66" s="518" t="s">
        <v>102</v>
      </c>
      <c r="FR66" s="518" t="s">
        <v>102</v>
      </c>
      <c r="FS66" s="518" t="s">
        <v>102</v>
      </c>
      <c r="FT66" s="518" t="s">
        <v>102</v>
      </c>
      <c r="FU66" s="518" t="s">
        <v>102</v>
      </c>
      <c r="FV66" s="518" t="s">
        <v>102</v>
      </c>
      <c r="FW66" s="518" t="s">
        <v>102</v>
      </c>
      <c r="FX66" s="518" t="s">
        <v>102</v>
      </c>
      <c r="FY66" s="518" t="s">
        <v>102</v>
      </c>
      <c r="FZ66" s="518" t="s">
        <v>102</v>
      </c>
      <c r="GA66" s="518" t="s">
        <v>102</v>
      </c>
      <c r="GB66" s="518" t="s">
        <v>102</v>
      </c>
      <c r="GC66" s="518" t="s">
        <v>102</v>
      </c>
      <c r="GD66" s="518" t="s">
        <v>102</v>
      </c>
      <c r="GE66" s="518" t="s">
        <v>102</v>
      </c>
      <c r="GF66" s="518" t="s">
        <v>102</v>
      </c>
      <c r="GG66" s="518" t="s">
        <v>102</v>
      </c>
      <c r="GH66" s="518" t="s">
        <v>102</v>
      </c>
      <c r="GI66" s="518" t="s">
        <v>102</v>
      </c>
      <c r="GJ66" s="518" t="s">
        <v>102</v>
      </c>
      <c r="GK66" s="518" t="s">
        <v>102</v>
      </c>
      <c r="GL66" s="518" t="s">
        <v>102</v>
      </c>
      <c r="GM66" s="518" t="s">
        <v>102</v>
      </c>
      <c r="GN66" s="518" t="s">
        <v>102</v>
      </c>
      <c r="GO66" s="518" t="s">
        <v>102</v>
      </c>
      <c r="GP66" s="518" t="s">
        <v>102</v>
      </c>
      <c r="GQ66" s="518" t="s">
        <v>102</v>
      </c>
      <c r="GR66" s="518" t="s">
        <v>102</v>
      </c>
      <c r="GS66" s="518" t="s">
        <v>102</v>
      </c>
      <c r="GT66" s="518" t="s">
        <v>102</v>
      </c>
      <c r="GU66" s="518" t="s">
        <v>102</v>
      </c>
      <c r="GV66" s="518" t="s">
        <v>102</v>
      </c>
      <c r="GW66" s="518" t="s">
        <v>102</v>
      </c>
      <c r="GX66" s="518" t="s">
        <v>102</v>
      </c>
      <c r="GY66" s="518" t="s">
        <v>102</v>
      </c>
      <c r="GZ66" s="518" t="s">
        <v>102</v>
      </c>
      <c r="HA66" s="518" t="s">
        <v>102</v>
      </c>
      <c r="HB66" s="518" t="s">
        <v>102</v>
      </c>
      <c r="HC66" s="511" t="str">
        <f t="shared" si="0"/>
        <v>2006-080193</v>
      </c>
    </row>
    <row r="67" spans="1:211" ht="48" hidden="1" customHeight="1" x14ac:dyDescent="0.15">
      <c r="A67" s="511" t="s">
        <v>4183</v>
      </c>
      <c r="B67" s="512" t="s">
        <v>9475</v>
      </c>
      <c r="C67" s="513">
        <v>39357</v>
      </c>
      <c r="D67" s="512" t="s">
        <v>8419</v>
      </c>
      <c r="E67" s="512" t="s">
        <v>8452</v>
      </c>
      <c r="F67" s="512" t="s">
        <v>8695</v>
      </c>
      <c r="G67" s="513">
        <v>40497</v>
      </c>
      <c r="H67" s="512" t="s">
        <v>9440</v>
      </c>
      <c r="I67" s="512" t="s">
        <v>8695</v>
      </c>
      <c r="J67" s="513">
        <v>40459</v>
      </c>
      <c r="S67" s="514" t="s">
        <v>9476</v>
      </c>
      <c r="T67" s="511">
        <v>2010</v>
      </c>
      <c r="U67" s="515" t="s">
        <v>8424</v>
      </c>
      <c r="V67" s="514">
        <v>24</v>
      </c>
      <c r="W67" s="514">
        <v>3</v>
      </c>
      <c r="X67" s="514">
        <v>2</v>
      </c>
      <c r="Y67" s="513">
        <v>34733</v>
      </c>
      <c r="Z67" s="512" t="s">
        <v>9448</v>
      </c>
      <c r="AA67" s="512" t="s">
        <v>9449</v>
      </c>
      <c r="AB67" s="513">
        <v>35290</v>
      </c>
      <c r="AC67" s="513">
        <v>36090</v>
      </c>
      <c r="AD67" s="512" t="s">
        <v>9450</v>
      </c>
      <c r="AE67" s="513">
        <v>34781</v>
      </c>
      <c r="AF67" s="512" t="s">
        <v>138</v>
      </c>
      <c r="AG67" s="512" t="s">
        <v>9449</v>
      </c>
      <c r="AH67" s="516">
        <v>2814356</v>
      </c>
      <c r="AI67" s="513">
        <v>36021</v>
      </c>
      <c r="AJ67" s="513" t="s">
        <v>138</v>
      </c>
      <c r="AK67" s="511" t="s">
        <v>138</v>
      </c>
      <c r="AL67" s="513" t="s">
        <v>138</v>
      </c>
      <c r="AM67" s="511" t="s">
        <v>138</v>
      </c>
      <c r="AN67" s="511" t="s">
        <v>9451</v>
      </c>
      <c r="AO67" s="511" t="s">
        <v>9452</v>
      </c>
      <c r="AP67" s="511" t="s">
        <v>9452</v>
      </c>
      <c r="AQ67" s="511" t="s">
        <v>9453</v>
      </c>
      <c r="AR67" s="511" t="s">
        <v>9453</v>
      </c>
      <c r="AS67" s="511" t="s">
        <v>138</v>
      </c>
      <c r="AT67" s="511" t="s">
        <v>138</v>
      </c>
      <c r="AU67" s="511" t="s">
        <v>138</v>
      </c>
      <c r="AV67" s="511" t="s">
        <v>9454</v>
      </c>
      <c r="AW67" s="511" t="s">
        <v>9455</v>
      </c>
      <c r="AX67" s="511" t="s">
        <v>9455</v>
      </c>
      <c r="AY67" s="511" t="s">
        <v>9452</v>
      </c>
      <c r="AZ67" s="511" t="s">
        <v>9452</v>
      </c>
      <c r="BA67" s="511" t="s">
        <v>9456</v>
      </c>
      <c r="BB67" s="511">
        <v>395001600</v>
      </c>
      <c r="BC67" s="512" t="s">
        <v>9457</v>
      </c>
      <c r="BD67" s="511" t="s">
        <v>9458</v>
      </c>
      <c r="BE67" s="511" t="s">
        <v>9459</v>
      </c>
      <c r="BF67" s="511" t="s">
        <v>9460</v>
      </c>
      <c r="BG67" s="511" t="s">
        <v>9461</v>
      </c>
      <c r="BH67" s="511" t="s">
        <v>9244</v>
      </c>
      <c r="BI67" s="511">
        <v>3</v>
      </c>
      <c r="BJ67" s="511">
        <v>5</v>
      </c>
      <c r="BK67" s="511" t="s">
        <v>138</v>
      </c>
      <c r="BL67" s="511" t="s">
        <v>138</v>
      </c>
      <c r="BM67" s="511" t="s">
        <v>9462</v>
      </c>
      <c r="BN67" s="511" t="s">
        <v>138</v>
      </c>
      <c r="BO67" s="511" t="s">
        <v>9064</v>
      </c>
      <c r="BP67" s="513" t="s">
        <v>138</v>
      </c>
      <c r="BQ67" s="511" t="s">
        <v>138</v>
      </c>
      <c r="BR67" s="511" t="s">
        <v>8445</v>
      </c>
      <c r="BS67" s="511" t="s">
        <v>9463</v>
      </c>
      <c r="BT67" s="511" t="s">
        <v>138</v>
      </c>
      <c r="BU67" s="511" t="s">
        <v>9464</v>
      </c>
      <c r="BV67" s="511" t="s">
        <v>138</v>
      </c>
      <c r="BW67" s="511">
        <v>2</v>
      </c>
      <c r="BX67" s="511" t="s">
        <v>9465</v>
      </c>
      <c r="BY67" s="511" t="s">
        <v>138</v>
      </c>
      <c r="BZ67" s="511">
        <v>18</v>
      </c>
      <c r="CA67" s="511" t="s">
        <v>9466</v>
      </c>
      <c r="CB67" s="511" t="s">
        <v>9467</v>
      </c>
      <c r="CC67" s="511" t="s">
        <v>138</v>
      </c>
      <c r="CD67" s="511" t="s">
        <v>138</v>
      </c>
      <c r="CE67" s="518" t="s">
        <v>102</v>
      </c>
      <c r="CF67" s="518" t="s">
        <v>102</v>
      </c>
      <c r="CG67" s="518" t="s">
        <v>102</v>
      </c>
      <c r="CH67" s="518" t="s">
        <v>102</v>
      </c>
      <c r="CI67" s="518" t="s">
        <v>102</v>
      </c>
      <c r="CJ67" s="518" t="s">
        <v>102</v>
      </c>
      <c r="CK67" s="518" t="s">
        <v>102</v>
      </c>
      <c r="CL67" s="518" t="s">
        <v>9477</v>
      </c>
      <c r="CM67" s="518" t="s">
        <v>9478</v>
      </c>
      <c r="CN67" s="518" t="s">
        <v>9479</v>
      </c>
      <c r="CO67" s="518" t="s">
        <v>9480</v>
      </c>
      <c r="CP67" s="518" t="s">
        <v>9481</v>
      </c>
      <c r="CQ67" s="518" t="s">
        <v>9482</v>
      </c>
      <c r="CR67" s="518" t="s">
        <v>9483</v>
      </c>
      <c r="CS67" s="518" t="s">
        <v>9484</v>
      </c>
      <c r="CT67" s="518" t="s">
        <v>102</v>
      </c>
      <c r="CU67" s="518" t="s">
        <v>102</v>
      </c>
      <c r="CV67" s="518" t="s">
        <v>102</v>
      </c>
      <c r="CW67" s="518" t="s">
        <v>102</v>
      </c>
      <c r="CX67" s="518" t="s">
        <v>102</v>
      </c>
      <c r="CY67" s="518" t="s">
        <v>102</v>
      </c>
      <c r="CZ67" s="518" t="s">
        <v>102</v>
      </c>
      <c r="DA67" s="518" t="s">
        <v>102</v>
      </c>
      <c r="DB67" s="518" t="s">
        <v>102</v>
      </c>
      <c r="DC67" s="518" t="s">
        <v>102</v>
      </c>
      <c r="DD67" s="518" t="s">
        <v>102</v>
      </c>
      <c r="DE67" s="518" t="s">
        <v>102</v>
      </c>
      <c r="DF67" s="518" t="s">
        <v>102</v>
      </c>
      <c r="DG67" s="518" t="s">
        <v>102</v>
      </c>
      <c r="DH67" s="518" t="s">
        <v>102</v>
      </c>
      <c r="DI67" s="518" t="s">
        <v>102</v>
      </c>
      <c r="DJ67" s="518" t="s">
        <v>102</v>
      </c>
      <c r="DK67" s="518" t="s">
        <v>102</v>
      </c>
      <c r="DL67" s="518" t="s">
        <v>102</v>
      </c>
      <c r="DM67" s="518" t="s">
        <v>102</v>
      </c>
      <c r="DN67" s="518" t="s">
        <v>102</v>
      </c>
      <c r="DO67" s="518" t="s">
        <v>102</v>
      </c>
      <c r="DP67" s="518" t="s">
        <v>102</v>
      </c>
      <c r="DQ67" s="518" t="s">
        <v>102</v>
      </c>
      <c r="DR67" s="518" t="s">
        <v>102</v>
      </c>
      <c r="DS67" s="518" t="s">
        <v>102</v>
      </c>
      <c r="DT67" s="518" t="s">
        <v>102</v>
      </c>
      <c r="DU67" s="518" t="s">
        <v>102</v>
      </c>
      <c r="DV67" s="518" t="s">
        <v>102</v>
      </c>
      <c r="DW67" s="518" t="s">
        <v>102</v>
      </c>
      <c r="DX67" s="518" t="s">
        <v>102</v>
      </c>
      <c r="DY67" s="518" t="s">
        <v>102</v>
      </c>
      <c r="DZ67" s="518" t="s">
        <v>102</v>
      </c>
      <c r="EA67" s="518" t="s">
        <v>102</v>
      </c>
      <c r="EB67" s="518" t="s">
        <v>102</v>
      </c>
      <c r="EC67" s="518" t="s">
        <v>102</v>
      </c>
      <c r="ED67" s="518" t="s">
        <v>102</v>
      </c>
      <c r="EE67" s="518" t="s">
        <v>102</v>
      </c>
      <c r="EF67" s="518" t="s">
        <v>102</v>
      </c>
      <c r="EG67" s="518" t="s">
        <v>102</v>
      </c>
      <c r="EH67" s="518" t="s">
        <v>102</v>
      </c>
      <c r="EI67" s="518" t="s">
        <v>102</v>
      </c>
      <c r="EJ67" s="518" t="s">
        <v>102</v>
      </c>
      <c r="EK67" s="518" t="s">
        <v>102</v>
      </c>
      <c r="EL67" s="518" t="s">
        <v>102</v>
      </c>
      <c r="EM67" s="518" t="s">
        <v>102</v>
      </c>
      <c r="EN67" s="518" t="s">
        <v>102</v>
      </c>
      <c r="EO67" s="518" t="s">
        <v>102</v>
      </c>
      <c r="EP67" s="518" t="s">
        <v>102</v>
      </c>
      <c r="EQ67" s="518" t="s">
        <v>102</v>
      </c>
      <c r="ER67" s="518" t="s">
        <v>102</v>
      </c>
      <c r="ES67" s="518" t="s">
        <v>102</v>
      </c>
      <c r="ET67" s="518" t="s">
        <v>102</v>
      </c>
      <c r="EU67" s="518" t="s">
        <v>102</v>
      </c>
      <c r="EV67" s="518" t="s">
        <v>102</v>
      </c>
      <c r="EW67" s="518" t="s">
        <v>102</v>
      </c>
      <c r="EX67" s="518" t="s">
        <v>102</v>
      </c>
      <c r="EY67" s="518" t="s">
        <v>102</v>
      </c>
      <c r="EZ67" s="518" t="s">
        <v>102</v>
      </c>
      <c r="FA67" s="518" t="s">
        <v>102</v>
      </c>
      <c r="FB67" s="518" t="s">
        <v>102</v>
      </c>
      <c r="FC67" s="518" t="s">
        <v>102</v>
      </c>
      <c r="FD67" s="518" t="s">
        <v>102</v>
      </c>
      <c r="FE67" s="518" t="s">
        <v>102</v>
      </c>
      <c r="FF67" s="518" t="s">
        <v>102</v>
      </c>
      <c r="FG67" s="518" t="s">
        <v>102</v>
      </c>
      <c r="FH67" s="518" t="s">
        <v>102</v>
      </c>
      <c r="FI67" s="518" t="s">
        <v>102</v>
      </c>
      <c r="FJ67" s="518" t="s">
        <v>102</v>
      </c>
      <c r="FK67" s="518" t="s">
        <v>102</v>
      </c>
      <c r="FL67" s="518" t="s">
        <v>102</v>
      </c>
      <c r="FM67" s="518" t="s">
        <v>102</v>
      </c>
      <c r="FN67" s="518" t="s">
        <v>102</v>
      </c>
      <c r="FO67" s="518" t="s">
        <v>102</v>
      </c>
      <c r="FP67" s="518" t="s">
        <v>102</v>
      </c>
      <c r="FQ67" s="518" t="s">
        <v>102</v>
      </c>
      <c r="FR67" s="518" t="s">
        <v>102</v>
      </c>
      <c r="FS67" s="518" t="s">
        <v>102</v>
      </c>
      <c r="FT67" s="518" t="s">
        <v>102</v>
      </c>
      <c r="FU67" s="518" t="s">
        <v>102</v>
      </c>
      <c r="FV67" s="518" t="s">
        <v>102</v>
      </c>
      <c r="FW67" s="518" t="s">
        <v>102</v>
      </c>
      <c r="FX67" s="518" t="s">
        <v>102</v>
      </c>
      <c r="FY67" s="518" t="s">
        <v>102</v>
      </c>
      <c r="FZ67" s="518" t="s">
        <v>102</v>
      </c>
      <c r="GA67" s="518" t="s">
        <v>102</v>
      </c>
      <c r="GB67" s="518" t="s">
        <v>102</v>
      </c>
      <c r="GC67" s="518" t="s">
        <v>102</v>
      </c>
      <c r="GD67" s="518" t="s">
        <v>102</v>
      </c>
      <c r="GE67" s="518" t="s">
        <v>102</v>
      </c>
      <c r="GF67" s="518" t="s">
        <v>102</v>
      </c>
      <c r="GG67" s="518" t="s">
        <v>102</v>
      </c>
      <c r="GH67" s="518" t="s">
        <v>102</v>
      </c>
      <c r="GI67" s="518" t="s">
        <v>102</v>
      </c>
      <c r="GJ67" s="518" t="s">
        <v>102</v>
      </c>
      <c r="GK67" s="518" t="s">
        <v>102</v>
      </c>
      <c r="GL67" s="518" t="s">
        <v>102</v>
      </c>
      <c r="GM67" s="518" t="s">
        <v>102</v>
      </c>
      <c r="GN67" s="518" t="s">
        <v>102</v>
      </c>
      <c r="GO67" s="518" t="s">
        <v>102</v>
      </c>
      <c r="GP67" s="518" t="s">
        <v>102</v>
      </c>
      <c r="GQ67" s="518" t="s">
        <v>102</v>
      </c>
      <c r="GR67" s="518" t="s">
        <v>102</v>
      </c>
      <c r="GS67" s="518" t="s">
        <v>102</v>
      </c>
      <c r="GT67" s="518" t="s">
        <v>102</v>
      </c>
      <c r="GU67" s="518" t="s">
        <v>102</v>
      </c>
      <c r="GV67" s="518" t="s">
        <v>102</v>
      </c>
      <c r="GW67" s="518" t="s">
        <v>102</v>
      </c>
      <c r="GX67" s="518" t="s">
        <v>102</v>
      </c>
      <c r="GY67" s="518" t="s">
        <v>102</v>
      </c>
      <c r="GZ67" s="518" t="s">
        <v>102</v>
      </c>
      <c r="HA67" s="518" t="s">
        <v>102</v>
      </c>
      <c r="HB67" s="518" t="s">
        <v>102</v>
      </c>
      <c r="HC67" s="511" t="str">
        <f t="shared" ref="HC67:HC130" si="1">SUBSTITUTE(RIGHT(B67,12),"号","")</f>
        <v>2007-800214</v>
      </c>
    </row>
    <row r="68" spans="1:211" ht="48" hidden="1" customHeight="1" x14ac:dyDescent="0.15">
      <c r="A68" s="511" t="s">
        <v>4183</v>
      </c>
      <c r="B68" s="512" t="s">
        <v>9485</v>
      </c>
      <c r="C68" s="513">
        <v>39681</v>
      </c>
      <c r="D68" s="512" t="s">
        <v>8419</v>
      </c>
      <c r="E68" s="512" t="s">
        <v>8465</v>
      </c>
      <c r="F68" s="512" t="s">
        <v>8466</v>
      </c>
      <c r="G68" s="513">
        <v>39736</v>
      </c>
      <c r="H68" s="512" t="s">
        <v>9458</v>
      </c>
      <c r="S68" s="511" t="s">
        <v>9486</v>
      </c>
      <c r="T68" s="511">
        <v>2010</v>
      </c>
      <c r="U68" s="515" t="s">
        <v>8424</v>
      </c>
      <c r="V68" s="514">
        <v>24</v>
      </c>
      <c r="W68" s="514">
        <v>3</v>
      </c>
      <c r="X68" s="514">
        <v>3</v>
      </c>
      <c r="Y68" s="513">
        <v>34733</v>
      </c>
      <c r="Z68" s="512" t="s">
        <v>9448</v>
      </c>
      <c r="AA68" s="512" t="s">
        <v>9449</v>
      </c>
      <c r="AB68" s="513">
        <v>35290</v>
      </c>
      <c r="AC68" s="513">
        <v>36090</v>
      </c>
      <c r="AD68" s="512" t="s">
        <v>9450</v>
      </c>
      <c r="AE68" s="513">
        <v>34781</v>
      </c>
      <c r="AF68" s="512" t="s">
        <v>138</v>
      </c>
      <c r="AG68" s="512" t="s">
        <v>9449</v>
      </c>
      <c r="AH68" s="516">
        <v>2814356</v>
      </c>
      <c r="AI68" s="513">
        <v>36021</v>
      </c>
      <c r="AJ68" s="513" t="s">
        <v>138</v>
      </c>
      <c r="AK68" s="511" t="s">
        <v>138</v>
      </c>
      <c r="AL68" s="513" t="s">
        <v>138</v>
      </c>
      <c r="AM68" s="511" t="s">
        <v>138</v>
      </c>
      <c r="AN68" s="511" t="s">
        <v>9451</v>
      </c>
      <c r="AO68" s="511" t="s">
        <v>9452</v>
      </c>
      <c r="AP68" s="511" t="s">
        <v>9452</v>
      </c>
      <c r="AQ68" s="511" t="s">
        <v>9453</v>
      </c>
      <c r="AR68" s="511" t="s">
        <v>9453</v>
      </c>
      <c r="AS68" s="511" t="s">
        <v>138</v>
      </c>
      <c r="AT68" s="511" t="s">
        <v>138</v>
      </c>
      <c r="AU68" s="511" t="s">
        <v>138</v>
      </c>
      <c r="AV68" s="511" t="s">
        <v>9454</v>
      </c>
      <c r="AW68" s="511" t="s">
        <v>9455</v>
      </c>
      <c r="AX68" s="511" t="s">
        <v>9455</v>
      </c>
      <c r="AY68" s="511" t="s">
        <v>9452</v>
      </c>
      <c r="AZ68" s="511" t="s">
        <v>9452</v>
      </c>
      <c r="BA68" s="511" t="s">
        <v>9456</v>
      </c>
      <c r="BB68" s="511">
        <v>395001600</v>
      </c>
      <c r="BC68" s="512" t="s">
        <v>9457</v>
      </c>
      <c r="BD68" s="511" t="s">
        <v>9458</v>
      </c>
      <c r="BE68" s="511" t="s">
        <v>9459</v>
      </c>
      <c r="BF68" s="511" t="s">
        <v>9460</v>
      </c>
      <c r="BG68" s="511" t="s">
        <v>9461</v>
      </c>
      <c r="BH68" s="511" t="s">
        <v>9244</v>
      </c>
      <c r="BI68" s="511">
        <v>3</v>
      </c>
      <c r="BJ68" s="511">
        <v>5</v>
      </c>
      <c r="BK68" s="511" t="s">
        <v>138</v>
      </c>
      <c r="BL68" s="511" t="s">
        <v>138</v>
      </c>
      <c r="BM68" s="511" t="s">
        <v>9462</v>
      </c>
      <c r="BN68" s="511" t="s">
        <v>138</v>
      </c>
      <c r="BO68" s="511" t="s">
        <v>9064</v>
      </c>
      <c r="BP68" s="513" t="s">
        <v>138</v>
      </c>
      <c r="BQ68" s="511" t="s">
        <v>138</v>
      </c>
      <c r="BR68" s="511" t="s">
        <v>8445</v>
      </c>
      <c r="BS68" s="511" t="s">
        <v>9463</v>
      </c>
      <c r="BT68" s="511" t="s">
        <v>138</v>
      </c>
      <c r="BU68" s="511" t="s">
        <v>9464</v>
      </c>
      <c r="BV68" s="511" t="s">
        <v>138</v>
      </c>
      <c r="BW68" s="511">
        <v>2</v>
      </c>
      <c r="BX68" s="511" t="s">
        <v>9465</v>
      </c>
      <c r="BY68" s="511" t="s">
        <v>138</v>
      </c>
      <c r="BZ68" s="511">
        <v>18</v>
      </c>
      <c r="CA68" s="511" t="s">
        <v>9466</v>
      </c>
      <c r="CB68" s="511" t="s">
        <v>9467</v>
      </c>
      <c r="CC68" s="511" t="s">
        <v>138</v>
      </c>
      <c r="CD68" s="511" t="s">
        <v>138</v>
      </c>
      <c r="CE68" s="518" t="s">
        <v>102</v>
      </c>
      <c r="CF68" s="518" t="s">
        <v>102</v>
      </c>
      <c r="CG68" s="518" t="s">
        <v>102</v>
      </c>
      <c r="CH68" s="518" t="s">
        <v>102</v>
      </c>
      <c r="CI68" s="518" t="s">
        <v>102</v>
      </c>
      <c r="CJ68" s="518" t="s">
        <v>102</v>
      </c>
      <c r="CK68" s="518" t="s">
        <v>102</v>
      </c>
      <c r="CL68" s="518" t="s">
        <v>102</v>
      </c>
      <c r="CM68" s="518" t="s">
        <v>102</v>
      </c>
      <c r="CN68" s="518" t="s">
        <v>102</v>
      </c>
      <c r="CO68" s="518" t="s">
        <v>102</v>
      </c>
      <c r="CP68" s="518" t="s">
        <v>102</v>
      </c>
      <c r="CQ68" s="518" t="s">
        <v>102</v>
      </c>
      <c r="CR68" s="518" t="s">
        <v>102</v>
      </c>
      <c r="CS68" s="518" t="s">
        <v>102</v>
      </c>
      <c r="CT68" s="518" t="s">
        <v>102</v>
      </c>
      <c r="CU68" s="518" t="s">
        <v>102</v>
      </c>
      <c r="CV68" s="518" t="s">
        <v>102</v>
      </c>
      <c r="CW68" s="518" t="s">
        <v>102</v>
      </c>
      <c r="CX68" s="518" t="s">
        <v>102</v>
      </c>
      <c r="CY68" s="518" t="s">
        <v>102</v>
      </c>
      <c r="CZ68" s="518" t="s">
        <v>102</v>
      </c>
      <c r="DA68" s="518" t="s">
        <v>102</v>
      </c>
      <c r="DB68" s="518" t="s">
        <v>102</v>
      </c>
      <c r="DC68" s="518" t="s">
        <v>102</v>
      </c>
      <c r="DD68" s="518" t="s">
        <v>102</v>
      </c>
      <c r="DE68" s="518" t="s">
        <v>102</v>
      </c>
      <c r="DF68" s="518" t="s">
        <v>102</v>
      </c>
      <c r="DG68" s="518" t="s">
        <v>102</v>
      </c>
      <c r="DH68" s="518" t="s">
        <v>102</v>
      </c>
      <c r="DI68" s="518" t="s">
        <v>102</v>
      </c>
      <c r="DJ68" s="518" t="s">
        <v>102</v>
      </c>
      <c r="DK68" s="518" t="s">
        <v>102</v>
      </c>
      <c r="DL68" s="518" t="s">
        <v>102</v>
      </c>
      <c r="DM68" s="518" t="s">
        <v>102</v>
      </c>
      <c r="DN68" s="518" t="s">
        <v>102</v>
      </c>
      <c r="DO68" s="518" t="s">
        <v>102</v>
      </c>
      <c r="DP68" s="518" t="s">
        <v>102</v>
      </c>
      <c r="DQ68" s="518" t="s">
        <v>102</v>
      </c>
      <c r="DR68" s="518" t="s">
        <v>102</v>
      </c>
      <c r="DS68" s="518" t="s">
        <v>102</v>
      </c>
      <c r="DT68" s="518" t="s">
        <v>102</v>
      </c>
      <c r="DU68" s="518" t="s">
        <v>102</v>
      </c>
      <c r="DV68" s="518" t="s">
        <v>102</v>
      </c>
      <c r="DW68" s="518" t="s">
        <v>102</v>
      </c>
      <c r="DX68" s="518" t="s">
        <v>102</v>
      </c>
      <c r="DY68" s="518" t="s">
        <v>102</v>
      </c>
      <c r="DZ68" s="518" t="s">
        <v>102</v>
      </c>
      <c r="EA68" s="518" t="s">
        <v>102</v>
      </c>
      <c r="EB68" s="518" t="s">
        <v>102</v>
      </c>
      <c r="EC68" s="518" t="s">
        <v>102</v>
      </c>
      <c r="ED68" s="518" t="s">
        <v>102</v>
      </c>
      <c r="EE68" s="518" t="s">
        <v>102</v>
      </c>
      <c r="EF68" s="518" t="s">
        <v>102</v>
      </c>
      <c r="EG68" s="518" t="s">
        <v>102</v>
      </c>
      <c r="EH68" s="518" t="s">
        <v>102</v>
      </c>
      <c r="EI68" s="518" t="s">
        <v>102</v>
      </c>
      <c r="EJ68" s="518" t="s">
        <v>102</v>
      </c>
      <c r="EK68" s="518" t="s">
        <v>102</v>
      </c>
      <c r="EL68" s="518" t="s">
        <v>102</v>
      </c>
      <c r="EM68" s="518" t="s">
        <v>102</v>
      </c>
      <c r="EN68" s="518" t="s">
        <v>102</v>
      </c>
      <c r="EO68" s="518" t="s">
        <v>102</v>
      </c>
      <c r="EP68" s="518" t="s">
        <v>102</v>
      </c>
      <c r="EQ68" s="518" t="s">
        <v>102</v>
      </c>
      <c r="ER68" s="518" t="s">
        <v>102</v>
      </c>
      <c r="ES68" s="518" t="s">
        <v>102</v>
      </c>
      <c r="ET68" s="518" t="s">
        <v>102</v>
      </c>
      <c r="EU68" s="518" t="s">
        <v>102</v>
      </c>
      <c r="EV68" s="518" t="s">
        <v>102</v>
      </c>
      <c r="EW68" s="518" t="s">
        <v>102</v>
      </c>
      <c r="EX68" s="518" t="s">
        <v>102</v>
      </c>
      <c r="EY68" s="518" t="s">
        <v>102</v>
      </c>
      <c r="EZ68" s="518" t="s">
        <v>102</v>
      </c>
      <c r="FA68" s="518" t="s">
        <v>102</v>
      </c>
      <c r="FB68" s="518" t="s">
        <v>102</v>
      </c>
      <c r="FC68" s="518" t="s">
        <v>102</v>
      </c>
      <c r="FD68" s="518" t="s">
        <v>102</v>
      </c>
      <c r="FE68" s="518" t="s">
        <v>102</v>
      </c>
      <c r="FF68" s="518" t="s">
        <v>102</v>
      </c>
      <c r="FG68" s="518" t="s">
        <v>102</v>
      </c>
      <c r="FH68" s="518" t="s">
        <v>102</v>
      </c>
      <c r="FI68" s="518" t="s">
        <v>102</v>
      </c>
      <c r="FJ68" s="518" t="s">
        <v>102</v>
      </c>
      <c r="FK68" s="518" t="s">
        <v>102</v>
      </c>
      <c r="FL68" s="518" t="s">
        <v>102</v>
      </c>
      <c r="FM68" s="518" t="s">
        <v>102</v>
      </c>
      <c r="FN68" s="518" t="s">
        <v>102</v>
      </c>
      <c r="FO68" s="518" t="s">
        <v>102</v>
      </c>
      <c r="FP68" s="518" t="s">
        <v>102</v>
      </c>
      <c r="FQ68" s="518" t="s">
        <v>102</v>
      </c>
      <c r="FR68" s="518" t="s">
        <v>102</v>
      </c>
      <c r="FS68" s="518" t="s">
        <v>102</v>
      </c>
      <c r="FT68" s="518" t="s">
        <v>102</v>
      </c>
      <c r="FU68" s="518" t="s">
        <v>102</v>
      </c>
      <c r="FV68" s="518" t="s">
        <v>102</v>
      </c>
      <c r="FW68" s="518" t="s">
        <v>102</v>
      </c>
      <c r="FX68" s="518" t="s">
        <v>102</v>
      </c>
      <c r="FY68" s="518" t="s">
        <v>102</v>
      </c>
      <c r="FZ68" s="518" t="s">
        <v>102</v>
      </c>
      <c r="GA68" s="518" t="s">
        <v>102</v>
      </c>
      <c r="GB68" s="518" t="s">
        <v>102</v>
      </c>
      <c r="GC68" s="518" t="s">
        <v>102</v>
      </c>
      <c r="GD68" s="518" t="s">
        <v>102</v>
      </c>
      <c r="GE68" s="518" t="s">
        <v>102</v>
      </c>
      <c r="GF68" s="518" t="s">
        <v>102</v>
      </c>
      <c r="GG68" s="518" t="s">
        <v>102</v>
      </c>
      <c r="GH68" s="518" t="s">
        <v>102</v>
      </c>
      <c r="GI68" s="518" t="s">
        <v>102</v>
      </c>
      <c r="GJ68" s="518" t="s">
        <v>102</v>
      </c>
      <c r="GK68" s="518" t="s">
        <v>102</v>
      </c>
      <c r="GL68" s="518" t="s">
        <v>102</v>
      </c>
      <c r="GM68" s="518" t="s">
        <v>102</v>
      </c>
      <c r="GN68" s="518" t="s">
        <v>102</v>
      </c>
      <c r="GO68" s="518" t="s">
        <v>102</v>
      </c>
      <c r="GP68" s="518" t="s">
        <v>102</v>
      </c>
      <c r="GQ68" s="518" t="s">
        <v>102</v>
      </c>
      <c r="GR68" s="518" t="s">
        <v>102</v>
      </c>
      <c r="GS68" s="518" t="s">
        <v>102</v>
      </c>
      <c r="GT68" s="518" t="s">
        <v>102</v>
      </c>
      <c r="GU68" s="518" t="s">
        <v>102</v>
      </c>
      <c r="GV68" s="518" t="s">
        <v>102</v>
      </c>
      <c r="GW68" s="518" t="s">
        <v>102</v>
      </c>
      <c r="GX68" s="518" t="s">
        <v>102</v>
      </c>
      <c r="GY68" s="518" t="s">
        <v>102</v>
      </c>
      <c r="GZ68" s="518" t="s">
        <v>102</v>
      </c>
      <c r="HA68" s="518" t="s">
        <v>102</v>
      </c>
      <c r="HB68" s="518" t="s">
        <v>102</v>
      </c>
      <c r="HC68" s="511" t="str">
        <f t="shared" si="1"/>
        <v>2008-390092</v>
      </c>
    </row>
    <row r="69" spans="1:211" ht="48" hidden="1" customHeight="1" x14ac:dyDescent="0.15">
      <c r="A69" s="511" t="s">
        <v>4189</v>
      </c>
      <c r="B69" s="512" t="s">
        <v>9487</v>
      </c>
      <c r="C69" s="513">
        <v>39920</v>
      </c>
      <c r="D69" s="512" t="s">
        <v>8419</v>
      </c>
      <c r="E69" s="512" t="s">
        <v>8465</v>
      </c>
      <c r="F69" s="512" t="s">
        <v>8421</v>
      </c>
      <c r="G69" s="513">
        <v>40004</v>
      </c>
      <c r="H69" s="512" t="s">
        <v>9488</v>
      </c>
      <c r="I69" s="512" t="s">
        <v>8572</v>
      </c>
      <c r="J69" s="513">
        <v>39994</v>
      </c>
      <c r="S69" s="514" t="s">
        <v>9489</v>
      </c>
      <c r="T69" s="511">
        <v>2010</v>
      </c>
      <c r="U69" s="515" t="s">
        <v>8424</v>
      </c>
      <c r="V69" s="514">
        <v>25</v>
      </c>
      <c r="W69" s="514">
        <v>2</v>
      </c>
      <c r="X69" s="514">
        <v>1</v>
      </c>
      <c r="Y69" s="513">
        <v>34775</v>
      </c>
      <c r="Z69" s="512" t="s">
        <v>9490</v>
      </c>
      <c r="AA69" s="512" t="s">
        <v>9491</v>
      </c>
      <c r="AB69" s="513">
        <v>35339</v>
      </c>
      <c r="AC69" s="513">
        <v>37006</v>
      </c>
      <c r="AD69" s="512" t="s">
        <v>9492</v>
      </c>
      <c r="AE69" s="513">
        <v>36259</v>
      </c>
      <c r="AF69" s="512" t="s">
        <v>138</v>
      </c>
      <c r="AG69" s="512" t="s">
        <v>9491</v>
      </c>
      <c r="AH69" s="516">
        <v>3160745</v>
      </c>
      <c r="AI69" s="513">
        <v>36945</v>
      </c>
      <c r="AJ69" s="513" t="s">
        <v>138</v>
      </c>
      <c r="AK69" s="511" t="s">
        <v>138</v>
      </c>
      <c r="AL69" s="513" t="s">
        <v>138</v>
      </c>
      <c r="AM69" s="511" t="s">
        <v>138</v>
      </c>
      <c r="AN69" s="511" t="s">
        <v>9493</v>
      </c>
      <c r="AO69" s="511" t="s">
        <v>9494</v>
      </c>
      <c r="AP69" s="511" t="s">
        <v>9495</v>
      </c>
      <c r="AQ69" s="511" t="s">
        <v>9496</v>
      </c>
      <c r="AR69" s="511" t="s">
        <v>9497</v>
      </c>
      <c r="AS69" s="511" t="s">
        <v>138</v>
      </c>
      <c r="AT69" s="511" t="s">
        <v>138</v>
      </c>
      <c r="AU69" s="511" t="s">
        <v>138</v>
      </c>
      <c r="AV69" s="511" t="s">
        <v>9498</v>
      </c>
      <c r="AW69" s="511" t="s">
        <v>9499</v>
      </c>
      <c r="AX69" s="511" t="s">
        <v>9500</v>
      </c>
      <c r="AY69" s="511" t="s">
        <v>9501</v>
      </c>
      <c r="AZ69" s="511" t="s">
        <v>9502</v>
      </c>
      <c r="BA69" s="511" t="s">
        <v>9503</v>
      </c>
      <c r="BB69" s="511">
        <v>6655</v>
      </c>
      <c r="BC69" s="512" t="s">
        <v>1072</v>
      </c>
      <c r="BD69" s="511" t="s">
        <v>9504</v>
      </c>
      <c r="BE69" s="511" t="s">
        <v>9505</v>
      </c>
      <c r="BF69" s="511" t="s">
        <v>9506</v>
      </c>
      <c r="BG69" s="511" t="s">
        <v>9507</v>
      </c>
      <c r="BH69" s="511" t="s">
        <v>8648</v>
      </c>
      <c r="BI69" s="511">
        <v>1</v>
      </c>
      <c r="BJ69" s="511">
        <v>12</v>
      </c>
      <c r="BK69" s="511" t="s">
        <v>138</v>
      </c>
      <c r="BL69" s="511" t="s">
        <v>138</v>
      </c>
      <c r="BM69" s="511" t="s">
        <v>9508</v>
      </c>
      <c r="BN69" s="511" t="s">
        <v>138</v>
      </c>
      <c r="BO69" s="511" t="s">
        <v>9064</v>
      </c>
      <c r="BP69" s="513" t="s">
        <v>138</v>
      </c>
      <c r="BQ69" s="511" t="s">
        <v>138</v>
      </c>
      <c r="BR69" s="511" t="s">
        <v>8445</v>
      </c>
      <c r="BS69" s="511" t="s">
        <v>9509</v>
      </c>
      <c r="BT69" s="511" t="s">
        <v>138</v>
      </c>
      <c r="BU69" s="511" t="s">
        <v>9510</v>
      </c>
      <c r="BV69" s="511" t="s">
        <v>138</v>
      </c>
      <c r="BW69" s="511">
        <v>1</v>
      </c>
      <c r="BX69" s="511" t="s">
        <v>9511</v>
      </c>
      <c r="BY69" s="511" t="s">
        <v>138</v>
      </c>
      <c r="BZ69" s="511">
        <v>11</v>
      </c>
      <c r="CA69" s="511" t="s">
        <v>9512</v>
      </c>
      <c r="CB69" s="511" t="s">
        <v>9513</v>
      </c>
      <c r="CC69" s="511" t="s">
        <v>9514</v>
      </c>
      <c r="CD69" s="511" t="s">
        <v>5213</v>
      </c>
      <c r="CE69" s="540" t="s">
        <v>9515</v>
      </c>
      <c r="CF69" s="541" t="s">
        <v>9516</v>
      </c>
      <c r="CG69" s="541" t="s">
        <v>9517</v>
      </c>
      <c r="CH69" s="541" t="s">
        <v>9518</v>
      </c>
      <c r="CI69" s="518" t="s">
        <v>102</v>
      </c>
      <c r="CJ69" s="518" t="s">
        <v>102</v>
      </c>
      <c r="CK69" s="518" t="s">
        <v>102</v>
      </c>
      <c r="CL69" s="518" t="s">
        <v>102</v>
      </c>
      <c r="CM69" s="518" t="s">
        <v>102</v>
      </c>
      <c r="CN69" s="518" t="s">
        <v>102</v>
      </c>
      <c r="CO69" s="518" t="s">
        <v>102</v>
      </c>
      <c r="CP69" s="518" t="s">
        <v>102</v>
      </c>
      <c r="CQ69" s="518" t="s">
        <v>102</v>
      </c>
      <c r="CR69" s="518" t="s">
        <v>102</v>
      </c>
      <c r="CS69" s="518" t="s">
        <v>102</v>
      </c>
      <c r="CT69" s="518" t="s">
        <v>102</v>
      </c>
      <c r="CU69" s="518" t="s">
        <v>102</v>
      </c>
      <c r="CV69" s="518" t="s">
        <v>102</v>
      </c>
      <c r="CW69" s="518" t="s">
        <v>102</v>
      </c>
      <c r="CX69" s="518" t="s">
        <v>102</v>
      </c>
      <c r="CY69" s="518" t="s">
        <v>102</v>
      </c>
      <c r="CZ69" s="518" t="s">
        <v>102</v>
      </c>
      <c r="DA69" s="518" t="s">
        <v>102</v>
      </c>
      <c r="DB69" s="518" t="s">
        <v>102</v>
      </c>
      <c r="DC69" s="518" t="s">
        <v>102</v>
      </c>
      <c r="DD69" s="518" t="s">
        <v>102</v>
      </c>
      <c r="DE69" s="518" t="s">
        <v>102</v>
      </c>
      <c r="DF69" s="518" t="s">
        <v>102</v>
      </c>
      <c r="DG69" s="518" t="s">
        <v>102</v>
      </c>
      <c r="DH69" s="518" t="s">
        <v>102</v>
      </c>
      <c r="DI69" s="518" t="s">
        <v>102</v>
      </c>
      <c r="DJ69" s="518" t="s">
        <v>102</v>
      </c>
      <c r="DK69" s="518" t="s">
        <v>102</v>
      </c>
      <c r="DL69" s="518" t="s">
        <v>102</v>
      </c>
      <c r="DM69" s="518" t="s">
        <v>102</v>
      </c>
      <c r="DN69" s="518" t="s">
        <v>102</v>
      </c>
      <c r="DO69" s="518" t="s">
        <v>102</v>
      </c>
      <c r="DP69" s="518" t="s">
        <v>102</v>
      </c>
      <c r="DQ69" s="518" t="s">
        <v>102</v>
      </c>
      <c r="DR69" s="518" t="s">
        <v>102</v>
      </c>
      <c r="DS69" s="518" t="s">
        <v>102</v>
      </c>
      <c r="DT69" s="518" t="s">
        <v>102</v>
      </c>
      <c r="DU69" s="518" t="s">
        <v>102</v>
      </c>
      <c r="DV69" s="518" t="s">
        <v>102</v>
      </c>
      <c r="DW69" s="518" t="s">
        <v>102</v>
      </c>
      <c r="DX69" s="518" t="s">
        <v>102</v>
      </c>
      <c r="DY69" s="518" t="s">
        <v>102</v>
      </c>
      <c r="DZ69" s="518" t="s">
        <v>102</v>
      </c>
      <c r="EA69" s="518" t="s">
        <v>102</v>
      </c>
      <c r="EB69" s="518" t="s">
        <v>102</v>
      </c>
      <c r="EC69" s="518" t="s">
        <v>102</v>
      </c>
      <c r="ED69" s="518" t="s">
        <v>102</v>
      </c>
      <c r="EE69" s="518" t="s">
        <v>102</v>
      </c>
      <c r="EF69" s="518" t="s">
        <v>102</v>
      </c>
      <c r="EG69" s="518" t="s">
        <v>102</v>
      </c>
      <c r="EH69" s="518" t="s">
        <v>102</v>
      </c>
      <c r="EI69" s="518" t="s">
        <v>102</v>
      </c>
      <c r="EJ69" s="518" t="s">
        <v>102</v>
      </c>
      <c r="EK69" s="518" t="s">
        <v>102</v>
      </c>
      <c r="EL69" s="518" t="s">
        <v>102</v>
      </c>
      <c r="EM69" s="518" t="s">
        <v>102</v>
      </c>
      <c r="EN69" s="518" t="s">
        <v>102</v>
      </c>
      <c r="EO69" s="518" t="s">
        <v>102</v>
      </c>
      <c r="EP69" s="518" t="s">
        <v>102</v>
      </c>
      <c r="EQ69" s="518" t="s">
        <v>102</v>
      </c>
      <c r="ER69" s="518" t="s">
        <v>102</v>
      </c>
      <c r="ES69" s="518" t="s">
        <v>102</v>
      </c>
      <c r="ET69" s="518" t="s">
        <v>102</v>
      </c>
      <c r="EU69" s="518" t="s">
        <v>102</v>
      </c>
      <c r="EV69" s="518" t="s">
        <v>102</v>
      </c>
      <c r="EW69" s="518" t="s">
        <v>102</v>
      </c>
      <c r="EX69" s="518" t="s">
        <v>102</v>
      </c>
      <c r="EY69" s="518" t="s">
        <v>102</v>
      </c>
      <c r="EZ69" s="518" t="s">
        <v>102</v>
      </c>
      <c r="FA69" s="518" t="s">
        <v>102</v>
      </c>
      <c r="FB69" s="518" t="s">
        <v>102</v>
      </c>
      <c r="FC69" s="518" t="s">
        <v>102</v>
      </c>
      <c r="FD69" s="518" t="s">
        <v>102</v>
      </c>
      <c r="FE69" s="518" t="s">
        <v>102</v>
      </c>
      <c r="FF69" s="518" t="s">
        <v>102</v>
      </c>
      <c r="FG69" s="518" t="s">
        <v>102</v>
      </c>
      <c r="FH69" s="518" t="s">
        <v>102</v>
      </c>
      <c r="FI69" s="518" t="s">
        <v>102</v>
      </c>
      <c r="FJ69" s="518" t="s">
        <v>102</v>
      </c>
      <c r="FK69" s="518" t="s">
        <v>102</v>
      </c>
      <c r="FL69" s="518" t="s">
        <v>102</v>
      </c>
      <c r="FM69" s="518" t="s">
        <v>102</v>
      </c>
      <c r="FN69" s="518" t="s">
        <v>102</v>
      </c>
      <c r="FO69" s="518" t="s">
        <v>102</v>
      </c>
      <c r="FP69" s="518" t="s">
        <v>102</v>
      </c>
      <c r="FQ69" s="518" t="s">
        <v>102</v>
      </c>
      <c r="FR69" s="518" t="s">
        <v>102</v>
      </c>
      <c r="FS69" s="518" t="s">
        <v>102</v>
      </c>
      <c r="FT69" s="518" t="s">
        <v>102</v>
      </c>
      <c r="FU69" s="518" t="s">
        <v>102</v>
      </c>
      <c r="FV69" s="518" t="s">
        <v>102</v>
      </c>
      <c r="FW69" s="518" t="s">
        <v>102</v>
      </c>
      <c r="FX69" s="518" t="s">
        <v>102</v>
      </c>
      <c r="FY69" s="518" t="s">
        <v>102</v>
      </c>
      <c r="FZ69" s="518" t="s">
        <v>102</v>
      </c>
      <c r="GA69" s="518" t="s">
        <v>102</v>
      </c>
      <c r="GB69" s="518" t="s">
        <v>102</v>
      </c>
      <c r="GC69" s="518" t="s">
        <v>102</v>
      </c>
      <c r="GD69" s="518" t="s">
        <v>102</v>
      </c>
      <c r="GE69" s="518" t="s">
        <v>102</v>
      </c>
      <c r="GF69" s="518" t="s">
        <v>102</v>
      </c>
      <c r="GG69" s="518" t="s">
        <v>102</v>
      </c>
      <c r="GH69" s="518" t="s">
        <v>102</v>
      </c>
      <c r="GI69" s="518" t="s">
        <v>102</v>
      </c>
      <c r="GJ69" s="518" t="s">
        <v>102</v>
      </c>
      <c r="GK69" s="518" t="s">
        <v>102</v>
      </c>
      <c r="GL69" s="518" t="s">
        <v>102</v>
      </c>
      <c r="GM69" s="518" t="s">
        <v>102</v>
      </c>
      <c r="GN69" s="518" t="s">
        <v>102</v>
      </c>
      <c r="GO69" s="518" t="s">
        <v>102</v>
      </c>
      <c r="GP69" s="518" t="s">
        <v>102</v>
      </c>
      <c r="GQ69" s="518" t="s">
        <v>102</v>
      </c>
      <c r="GR69" s="518" t="s">
        <v>102</v>
      </c>
      <c r="GS69" s="518" t="s">
        <v>102</v>
      </c>
      <c r="GT69" s="518" t="s">
        <v>102</v>
      </c>
      <c r="GU69" s="518" t="s">
        <v>102</v>
      </c>
      <c r="GV69" s="518" t="s">
        <v>102</v>
      </c>
      <c r="GW69" s="518" t="s">
        <v>102</v>
      </c>
      <c r="GX69" s="518" t="s">
        <v>102</v>
      </c>
      <c r="GY69" s="518" t="s">
        <v>102</v>
      </c>
      <c r="GZ69" s="518" t="s">
        <v>102</v>
      </c>
      <c r="HA69" s="518" t="s">
        <v>102</v>
      </c>
      <c r="HB69" s="518" t="s">
        <v>102</v>
      </c>
      <c r="HC69" s="511" t="str">
        <f t="shared" si="1"/>
        <v>2009-390052</v>
      </c>
    </row>
    <row r="70" spans="1:211" ht="48" hidden="1" customHeight="1" x14ac:dyDescent="0.15">
      <c r="A70" s="511" t="s">
        <v>4189</v>
      </c>
      <c r="B70" s="512" t="s">
        <v>9519</v>
      </c>
      <c r="C70" s="513">
        <v>39958</v>
      </c>
      <c r="D70" s="512" t="s">
        <v>8419</v>
      </c>
      <c r="E70" s="512" t="s">
        <v>8498</v>
      </c>
      <c r="F70" s="512" t="s">
        <v>8421</v>
      </c>
      <c r="G70" s="513">
        <v>40392</v>
      </c>
      <c r="H70" s="512" t="s">
        <v>9520</v>
      </c>
      <c r="I70" s="512" t="s">
        <v>8682</v>
      </c>
      <c r="J70" s="513">
        <v>40353</v>
      </c>
      <c r="S70" s="514" t="s">
        <v>9521</v>
      </c>
      <c r="T70" s="511">
        <v>2010</v>
      </c>
      <c r="U70" s="515" t="s">
        <v>8424</v>
      </c>
      <c r="V70" s="514">
        <v>25</v>
      </c>
      <c r="W70" s="514">
        <v>2</v>
      </c>
      <c r="X70" s="514">
        <v>2</v>
      </c>
      <c r="Y70" s="513">
        <v>34775</v>
      </c>
      <c r="Z70" s="512" t="s">
        <v>9490</v>
      </c>
      <c r="AA70" s="512" t="s">
        <v>9491</v>
      </c>
      <c r="AB70" s="513">
        <v>35339</v>
      </c>
      <c r="AC70" s="513">
        <v>37006</v>
      </c>
      <c r="AD70" s="512" t="s">
        <v>9492</v>
      </c>
      <c r="AE70" s="513">
        <v>36259</v>
      </c>
      <c r="AF70" s="512" t="s">
        <v>138</v>
      </c>
      <c r="AG70" s="512" t="s">
        <v>9491</v>
      </c>
      <c r="AH70" s="516">
        <v>3160745</v>
      </c>
      <c r="AI70" s="513">
        <v>36945</v>
      </c>
      <c r="AJ70" s="513" t="s">
        <v>138</v>
      </c>
      <c r="AK70" s="511" t="s">
        <v>138</v>
      </c>
      <c r="AL70" s="513" t="s">
        <v>138</v>
      </c>
      <c r="AM70" s="511" t="s">
        <v>138</v>
      </c>
      <c r="AN70" s="511" t="s">
        <v>9493</v>
      </c>
      <c r="AO70" s="511" t="s">
        <v>9494</v>
      </c>
      <c r="AP70" s="511" t="s">
        <v>9495</v>
      </c>
      <c r="AQ70" s="511" t="s">
        <v>9496</v>
      </c>
      <c r="AR70" s="511" t="s">
        <v>9497</v>
      </c>
      <c r="AS70" s="511" t="s">
        <v>138</v>
      </c>
      <c r="AT70" s="511" t="s">
        <v>138</v>
      </c>
      <c r="AU70" s="511" t="s">
        <v>138</v>
      </c>
      <c r="AV70" s="511" t="s">
        <v>9498</v>
      </c>
      <c r="AW70" s="511" t="s">
        <v>9499</v>
      </c>
      <c r="AX70" s="511" t="s">
        <v>9500</v>
      </c>
      <c r="AY70" s="511" t="s">
        <v>9501</v>
      </c>
      <c r="AZ70" s="511" t="s">
        <v>9502</v>
      </c>
      <c r="BA70" s="511" t="s">
        <v>9503</v>
      </c>
      <c r="BB70" s="511">
        <v>6655</v>
      </c>
      <c r="BC70" s="512" t="s">
        <v>1072</v>
      </c>
      <c r="BD70" s="511" t="s">
        <v>9504</v>
      </c>
      <c r="BE70" s="511" t="s">
        <v>9505</v>
      </c>
      <c r="BF70" s="511" t="s">
        <v>9506</v>
      </c>
      <c r="BG70" s="511" t="s">
        <v>9507</v>
      </c>
      <c r="BH70" s="511" t="s">
        <v>8648</v>
      </c>
      <c r="BI70" s="511">
        <v>1</v>
      </c>
      <c r="BJ70" s="511">
        <v>12</v>
      </c>
      <c r="BK70" s="511" t="s">
        <v>138</v>
      </c>
      <c r="BL70" s="511" t="s">
        <v>138</v>
      </c>
      <c r="BM70" s="511" t="s">
        <v>9508</v>
      </c>
      <c r="BN70" s="511" t="s">
        <v>138</v>
      </c>
      <c r="BO70" s="511" t="s">
        <v>9064</v>
      </c>
      <c r="BP70" s="513" t="s">
        <v>138</v>
      </c>
      <c r="BQ70" s="511" t="s">
        <v>138</v>
      </c>
      <c r="BR70" s="511" t="s">
        <v>8445</v>
      </c>
      <c r="BS70" s="511" t="s">
        <v>9509</v>
      </c>
      <c r="BT70" s="511" t="s">
        <v>138</v>
      </c>
      <c r="BU70" s="511" t="s">
        <v>9510</v>
      </c>
      <c r="BV70" s="511" t="s">
        <v>138</v>
      </c>
      <c r="BW70" s="511">
        <v>1</v>
      </c>
      <c r="BX70" s="511" t="s">
        <v>9511</v>
      </c>
      <c r="BY70" s="511" t="s">
        <v>138</v>
      </c>
      <c r="BZ70" s="511">
        <v>11</v>
      </c>
      <c r="CA70" s="511" t="s">
        <v>9512</v>
      </c>
      <c r="CB70" s="511" t="s">
        <v>9513</v>
      </c>
      <c r="CC70" s="511" t="s">
        <v>9514</v>
      </c>
      <c r="CD70" s="511" t="s">
        <v>5213</v>
      </c>
      <c r="CE70" s="541" t="s">
        <v>9515</v>
      </c>
      <c r="CF70" s="541" t="s">
        <v>9516</v>
      </c>
      <c r="CG70" s="541" t="s">
        <v>9517</v>
      </c>
      <c r="CH70" s="541" t="s">
        <v>9518</v>
      </c>
      <c r="CI70" s="518" t="s">
        <v>9522</v>
      </c>
      <c r="CJ70" s="518" t="s">
        <v>9523</v>
      </c>
      <c r="CK70" s="518" t="s">
        <v>9524</v>
      </c>
      <c r="CL70" s="518" t="s">
        <v>9525</v>
      </c>
      <c r="CM70" s="518" t="s">
        <v>9526</v>
      </c>
      <c r="CN70" s="518" t="s">
        <v>9527</v>
      </c>
      <c r="CO70" s="518" t="s">
        <v>9528</v>
      </c>
      <c r="CP70" s="518" t="s">
        <v>102</v>
      </c>
      <c r="CQ70" s="518" t="s">
        <v>102</v>
      </c>
      <c r="CR70" s="518" t="s">
        <v>102</v>
      </c>
      <c r="CS70" s="518" t="s">
        <v>102</v>
      </c>
      <c r="CT70" s="518" t="s">
        <v>102</v>
      </c>
      <c r="CU70" s="518" t="s">
        <v>102</v>
      </c>
      <c r="CV70" s="518" t="s">
        <v>102</v>
      </c>
      <c r="CW70" s="518" t="s">
        <v>102</v>
      </c>
      <c r="CX70" s="518" t="s">
        <v>102</v>
      </c>
      <c r="CY70" s="518" t="s">
        <v>102</v>
      </c>
      <c r="CZ70" s="518" t="s">
        <v>102</v>
      </c>
      <c r="DA70" s="518" t="s">
        <v>102</v>
      </c>
      <c r="DB70" s="518" t="s">
        <v>102</v>
      </c>
      <c r="DC70" s="518" t="s">
        <v>102</v>
      </c>
      <c r="DD70" s="518" t="s">
        <v>102</v>
      </c>
      <c r="DE70" s="518" t="s">
        <v>102</v>
      </c>
      <c r="DF70" s="518" t="s">
        <v>102</v>
      </c>
      <c r="DG70" s="518" t="s">
        <v>102</v>
      </c>
      <c r="DH70" s="518" t="s">
        <v>102</v>
      </c>
      <c r="DI70" s="518" t="s">
        <v>102</v>
      </c>
      <c r="DJ70" s="518" t="s">
        <v>102</v>
      </c>
      <c r="DK70" s="518" t="s">
        <v>102</v>
      </c>
      <c r="DL70" s="518" t="s">
        <v>102</v>
      </c>
      <c r="DM70" s="518" t="s">
        <v>102</v>
      </c>
      <c r="DN70" s="518" t="s">
        <v>102</v>
      </c>
      <c r="DO70" s="518" t="s">
        <v>102</v>
      </c>
      <c r="DP70" s="518" t="s">
        <v>102</v>
      </c>
      <c r="DQ70" s="518" t="s">
        <v>102</v>
      </c>
      <c r="DR70" s="518" t="s">
        <v>102</v>
      </c>
      <c r="DS70" s="518" t="s">
        <v>102</v>
      </c>
      <c r="DT70" s="518" t="s">
        <v>102</v>
      </c>
      <c r="DU70" s="518" t="s">
        <v>102</v>
      </c>
      <c r="DV70" s="518" t="s">
        <v>102</v>
      </c>
      <c r="DW70" s="518" t="s">
        <v>102</v>
      </c>
      <c r="DX70" s="518" t="s">
        <v>102</v>
      </c>
      <c r="DY70" s="518" t="s">
        <v>102</v>
      </c>
      <c r="DZ70" s="518" t="s">
        <v>102</v>
      </c>
      <c r="EA70" s="518" t="s">
        <v>102</v>
      </c>
      <c r="EB70" s="518" t="s">
        <v>102</v>
      </c>
      <c r="EC70" s="518" t="s">
        <v>102</v>
      </c>
      <c r="ED70" s="518" t="s">
        <v>102</v>
      </c>
      <c r="EE70" s="518" t="s">
        <v>102</v>
      </c>
      <c r="EF70" s="518" t="s">
        <v>102</v>
      </c>
      <c r="EG70" s="518" t="s">
        <v>102</v>
      </c>
      <c r="EH70" s="518" t="s">
        <v>102</v>
      </c>
      <c r="EI70" s="518" t="s">
        <v>102</v>
      </c>
      <c r="EJ70" s="518" t="s">
        <v>102</v>
      </c>
      <c r="EK70" s="518" t="s">
        <v>102</v>
      </c>
      <c r="EL70" s="518" t="s">
        <v>102</v>
      </c>
      <c r="EM70" s="518" t="s">
        <v>102</v>
      </c>
      <c r="EN70" s="518" t="s">
        <v>102</v>
      </c>
      <c r="EO70" s="518" t="s">
        <v>102</v>
      </c>
      <c r="EP70" s="518" t="s">
        <v>102</v>
      </c>
      <c r="EQ70" s="518" t="s">
        <v>102</v>
      </c>
      <c r="ER70" s="518" t="s">
        <v>102</v>
      </c>
      <c r="ES70" s="518" t="s">
        <v>102</v>
      </c>
      <c r="ET70" s="518" t="s">
        <v>102</v>
      </c>
      <c r="EU70" s="518" t="s">
        <v>102</v>
      </c>
      <c r="EV70" s="518" t="s">
        <v>102</v>
      </c>
      <c r="EW70" s="518" t="s">
        <v>102</v>
      </c>
      <c r="EX70" s="518" t="s">
        <v>102</v>
      </c>
      <c r="EY70" s="518" t="s">
        <v>102</v>
      </c>
      <c r="EZ70" s="518" t="s">
        <v>102</v>
      </c>
      <c r="FA70" s="518" t="s">
        <v>102</v>
      </c>
      <c r="FB70" s="518" t="s">
        <v>102</v>
      </c>
      <c r="FC70" s="518" t="s">
        <v>102</v>
      </c>
      <c r="FD70" s="518" t="s">
        <v>102</v>
      </c>
      <c r="FE70" s="518" t="s">
        <v>102</v>
      </c>
      <c r="FF70" s="518" t="s">
        <v>102</v>
      </c>
      <c r="FG70" s="518" t="s">
        <v>102</v>
      </c>
      <c r="FH70" s="518" t="s">
        <v>102</v>
      </c>
      <c r="FI70" s="518" t="s">
        <v>102</v>
      </c>
      <c r="FJ70" s="518" t="s">
        <v>102</v>
      </c>
      <c r="FK70" s="518" t="s">
        <v>102</v>
      </c>
      <c r="FL70" s="518" t="s">
        <v>102</v>
      </c>
      <c r="FM70" s="518" t="s">
        <v>102</v>
      </c>
      <c r="FN70" s="518" t="s">
        <v>102</v>
      </c>
      <c r="FO70" s="518" t="s">
        <v>102</v>
      </c>
      <c r="FP70" s="518" t="s">
        <v>102</v>
      </c>
      <c r="FQ70" s="518" t="s">
        <v>102</v>
      </c>
      <c r="FR70" s="518" t="s">
        <v>102</v>
      </c>
      <c r="FS70" s="518" t="s">
        <v>102</v>
      </c>
      <c r="FT70" s="518" t="s">
        <v>102</v>
      </c>
      <c r="FU70" s="518" t="s">
        <v>102</v>
      </c>
      <c r="FV70" s="518" t="s">
        <v>102</v>
      </c>
      <c r="FW70" s="518" t="s">
        <v>102</v>
      </c>
      <c r="FX70" s="518" t="s">
        <v>102</v>
      </c>
      <c r="FY70" s="518" t="s">
        <v>102</v>
      </c>
      <c r="FZ70" s="518" t="s">
        <v>102</v>
      </c>
      <c r="GA70" s="518" t="s">
        <v>102</v>
      </c>
      <c r="GB70" s="518" t="s">
        <v>102</v>
      </c>
      <c r="GC70" s="518" t="s">
        <v>102</v>
      </c>
      <c r="GD70" s="518" t="s">
        <v>102</v>
      </c>
      <c r="GE70" s="518" t="s">
        <v>102</v>
      </c>
      <c r="GF70" s="518" t="s">
        <v>102</v>
      </c>
      <c r="GG70" s="518" t="s">
        <v>102</v>
      </c>
      <c r="GH70" s="518" t="s">
        <v>102</v>
      </c>
      <c r="GI70" s="518" t="s">
        <v>102</v>
      </c>
      <c r="GJ70" s="518" t="s">
        <v>102</v>
      </c>
      <c r="GK70" s="518" t="s">
        <v>102</v>
      </c>
      <c r="GL70" s="518" t="s">
        <v>102</v>
      </c>
      <c r="GM70" s="518" t="s">
        <v>102</v>
      </c>
      <c r="GN70" s="518" t="s">
        <v>102</v>
      </c>
      <c r="GO70" s="518" t="s">
        <v>102</v>
      </c>
      <c r="GP70" s="518" t="s">
        <v>102</v>
      </c>
      <c r="GQ70" s="518" t="s">
        <v>102</v>
      </c>
      <c r="GR70" s="518" t="s">
        <v>102</v>
      </c>
      <c r="GS70" s="518" t="s">
        <v>102</v>
      </c>
      <c r="GT70" s="518" t="s">
        <v>102</v>
      </c>
      <c r="GU70" s="518" t="s">
        <v>102</v>
      </c>
      <c r="GV70" s="518" t="s">
        <v>102</v>
      </c>
      <c r="GW70" s="518" t="s">
        <v>102</v>
      </c>
      <c r="GX70" s="518" t="s">
        <v>102</v>
      </c>
      <c r="GY70" s="518" t="s">
        <v>102</v>
      </c>
      <c r="GZ70" s="518" t="s">
        <v>102</v>
      </c>
      <c r="HA70" s="518" t="s">
        <v>102</v>
      </c>
      <c r="HB70" s="518" t="s">
        <v>102</v>
      </c>
      <c r="HC70" s="511" t="str">
        <f t="shared" si="1"/>
        <v>2009-800107</v>
      </c>
    </row>
    <row r="71" spans="1:211" ht="48" hidden="1" customHeight="1" x14ac:dyDescent="0.15">
      <c r="A71" s="511" t="s">
        <v>4192</v>
      </c>
      <c r="B71" s="522" t="s">
        <v>9529</v>
      </c>
      <c r="C71" s="513">
        <v>40024</v>
      </c>
      <c r="D71" s="512" t="s">
        <v>8419</v>
      </c>
      <c r="E71" s="522" t="s">
        <v>8465</v>
      </c>
      <c r="F71" s="522" t="s">
        <v>8466</v>
      </c>
      <c r="G71" s="513">
        <v>40123</v>
      </c>
      <c r="H71" s="522" t="s">
        <v>9530</v>
      </c>
      <c r="J71" s="513"/>
      <c r="K71" s="522"/>
      <c r="N71" s="513"/>
      <c r="O71" s="513"/>
      <c r="Q71" s="513"/>
      <c r="R71" s="513"/>
      <c r="S71" s="511" t="s">
        <v>9531</v>
      </c>
      <c r="T71" s="511">
        <v>2011</v>
      </c>
      <c r="U71" s="515" t="s">
        <v>8424</v>
      </c>
      <c r="V71" s="514">
        <v>26</v>
      </c>
      <c r="W71" s="514">
        <v>2</v>
      </c>
      <c r="X71" s="514">
        <v>1</v>
      </c>
      <c r="Y71" s="513">
        <v>34807</v>
      </c>
      <c r="Z71" s="512" t="s">
        <v>9532</v>
      </c>
      <c r="AA71" s="512" t="s">
        <v>9533</v>
      </c>
      <c r="AB71" s="513">
        <v>35374</v>
      </c>
      <c r="AC71" s="513">
        <v>36689</v>
      </c>
      <c r="AD71" s="512" t="s">
        <v>9534</v>
      </c>
      <c r="AE71" s="513">
        <v>35194</v>
      </c>
      <c r="AF71" s="512" t="s">
        <v>138</v>
      </c>
      <c r="AG71" s="512" t="s">
        <v>9533</v>
      </c>
      <c r="AH71" s="516">
        <v>3050773</v>
      </c>
      <c r="AI71" s="513">
        <v>36616</v>
      </c>
      <c r="AJ71" s="513" t="s">
        <v>138</v>
      </c>
      <c r="AK71" s="511" t="s">
        <v>138</v>
      </c>
      <c r="AL71" s="513" t="s">
        <v>138</v>
      </c>
      <c r="AM71" s="511" t="s">
        <v>138</v>
      </c>
      <c r="AN71" s="511" t="s">
        <v>9535</v>
      </c>
      <c r="AO71" s="511" t="s">
        <v>2854</v>
      </c>
      <c r="AP71" s="511" t="s">
        <v>9536</v>
      </c>
      <c r="AQ71" s="511" t="s">
        <v>9537</v>
      </c>
      <c r="AR71" s="511" t="s">
        <v>9538</v>
      </c>
      <c r="AS71" s="511" t="s">
        <v>138</v>
      </c>
      <c r="AT71" s="511" t="s">
        <v>138</v>
      </c>
      <c r="AU71" s="511" t="s">
        <v>138</v>
      </c>
      <c r="AV71" s="511" t="s">
        <v>9539</v>
      </c>
      <c r="AW71" s="511" t="s">
        <v>2855</v>
      </c>
      <c r="AX71" s="511" t="s">
        <v>9540</v>
      </c>
      <c r="AY71" s="511" t="s">
        <v>2856</v>
      </c>
      <c r="AZ71" s="511" t="s">
        <v>2856</v>
      </c>
      <c r="BA71" s="511" t="s">
        <v>2857</v>
      </c>
      <c r="BB71" s="511">
        <v>128429</v>
      </c>
      <c r="BC71" s="512" t="s">
        <v>2852</v>
      </c>
      <c r="BD71" s="511" t="s">
        <v>2853</v>
      </c>
      <c r="BE71" s="511" t="s">
        <v>9541</v>
      </c>
      <c r="BF71" s="511" t="s">
        <v>2851</v>
      </c>
      <c r="BG71" s="511" t="s">
        <v>9542</v>
      </c>
      <c r="BH71" s="511" t="s">
        <v>9142</v>
      </c>
      <c r="BI71" s="511">
        <v>14</v>
      </c>
      <c r="BJ71" s="511">
        <v>14</v>
      </c>
      <c r="BK71" s="511" t="s">
        <v>138</v>
      </c>
      <c r="BL71" s="511" t="s">
        <v>138</v>
      </c>
      <c r="BM71" s="511" t="s">
        <v>9543</v>
      </c>
      <c r="BN71" s="511" t="s">
        <v>138</v>
      </c>
      <c r="BO71" s="511" t="s">
        <v>9027</v>
      </c>
      <c r="BP71" s="513" t="s">
        <v>138</v>
      </c>
      <c r="BQ71" s="511" t="s">
        <v>138</v>
      </c>
      <c r="BR71" s="511" t="s">
        <v>8445</v>
      </c>
      <c r="BS71" s="511" t="s">
        <v>9544</v>
      </c>
      <c r="BT71" s="511" t="s">
        <v>138</v>
      </c>
      <c r="BU71" s="511" t="s">
        <v>9545</v>
      </c>
      <c r="BV71" s="511" t="s">
        <v>138</v>
      </c>
      <c r="BW71" s="511">
        <v>1</v>
      </c>
      <c r="BX71" s="511" t="s">
        <v>9546</v>
      </c>
      <c r="BY71" s="511" t="s">
        <v>138</v>
      </c>
      <c r="BZ71" s="511">
        <v>9</v>
      </c>
      <c r="CA71" s="511" t="s">
        <v>9547</v>
      </c>
      <c r="CB71" s="511" t="s">
        <v>9548</v>
      </c>
      <c r="CC71" s="511" t="s">
        <v>9549</v>
      </c>
      <c r="CD71" s="511" t="s">
        <v>5219</v>
      </c>
      <c r="CE71" s="518" t="s">
        <v>102</v>
      </c>
      <c r="CF71" s="518" t="s">
        <v>102</v>
      </c>
      <c r="CG71" s="518" t="s">
        <v>102</v>
      </c>
      <c r="CH71" s="518" t="s">
        <v>102</v>
      </c>
      <c r="CI71" s="518" t="s">
        <v>102</v>
      </c>
      <c r="CJ71" s="518" t="s">
        <v>102</v>
      </c>
      <c r="CK71" s="518" t="s">
        <v>102</v>
      </c>
      <c r="CL71" s="518" t="s">
        <v>102</v>
      </c>
      <c r="CM71" s="518" t="s">
        <v>102</v>
      </c>
      <c r="CN71" s="518" t="s">
        <v>102</v>
      </c>
      <c r="CO71" s="518" t="s">
        <v>102</v>
      </c>
      <c r="CP71" s="518" t="s">
        <v>102</v>
      </c>
      <c r="CQ71" s="518" t="s">
        <v>102</v>
      </c>
      <c r="CR71" s="518" t="s">
        <v>102</v>
      </c>
      <c r="CS71" s="518" t="s">
        <v>102</v>
      </c>
      <c r="CT71" s="518" t="s">
        <v>102</v>
      </c>
      <c r="CU71" s="518" t="s">
        <v>102</v>
      </c>
      <c r="CV71" s="518" t="s">
        <v>102</v>
      </c>
      <c r="CW71" s="518" t="s">
        <v>102</v>
      </c>
      <c r="CX71" s="518" t="s">
        <v>102</v>
      </c>
      <c r="CY71" s="518" t="s">
        <v>102</v>
      </c>
      <c r="CZ71" s="518" t="s">
        <v>102</v>
      </c>
      <c r="DA71" s="518" t="s">
        <v>102</v>
      </c>
      <c r="DB71" s="518" t="s">
        <v>102</v>
      </c>
      <c r="DC71" s="518" t="s">
        <v>102</v>
      </c>
      <c r="DD71" s="518" t="s">
        <v>102</v>
      </c>
      <c r="DE71" s="518" t="s">
        <v>102</v>
      </c>
      <c r="DF71" s="518" t="s">
        <v>102</v>
      </c>
      <c r="DG71" s="518" t="s">
        <v>102</v>
      </c>
      <c r="DH71" s="518" t="s">
        <v>102</v>
      </c>
      <c r="DI71" s="518" t="s">
        <v>102</v>
      </c>
      <c r="DJ71" s="518" t="s">
        <v>102</v>
      </c>
      <c r="DK71" s="518" t="s">
        <v>102</v>
      </c>
      <c r="DL71" s="518" t="s">
        <v>102</v>
      </c>
      <c r="DM71" s="518" t="s">
        <v>102</v>
      </c>
      <c r="DN71" s="518" t="s">
        <v>102</v>
      </c>
      <c r="DO71" s="518" t="s">
        <v>102</v>
      </c>
      <c r="DP71" s="518" t="s">
        <v>102</v>
      </c>
      <c r="DQ71" s="518" t="s">
        <v>102</v>
      </c>
      <c r="DR71" s="518" t="s">
        <v>102</v>
      </c>
      <c r="DS71" s="518" t="s">
        <v>102</v>
      </c>
      <c r="DT71" s="518" t="s">
        <v>102</v>
      </c>
      <c r="DU71" s="518" t="s">
        <v>102</v>
      </c>
      <c r="DV71" s="518" t="s">
        <v>102</v>
      </c>
      <c r="DW71" s="518" t="s">
        <v>102</v>
      </c>
      <c r="DX71" s="518" t="s">
        <v>102</v>
      </c>
      <c r="DY71" s="518" t="s">
        <v>102</v>
      </c>
      <c r="DZ71" s="518" t="s">
        <v>102</v>
      </c>
      <c r="EA71" s="518" t="s">
        <v>102</v>
      </c>
      <c r="EB71" s="518" t="s">
        <v>102</v>
      </c>
      <c r="EC71" s="518" t="s">
        <v>102</v>
      </c>
      <c r="ED71" s="518" t="s">
        <v>102</v>
      </c>
      <c r="EE71" s="518" t="s">
        <v>102</v>
      </c>
      <c r="EF71" s="518" t="s">
        <v>102</v>
      </c>
      <c r="EG71" s="518" t="s">
        <v>102</v>
      </c>
      <c r="EH71" s="518" t="s">
        <v>102</v>
      </c>
      <c r="EI71" s="518" t="s">
        <v>102</v>
      </c>
      <c r="EJ71" s="518" t="s">
        <v>102</v>
      </c>
      <c r="EK71" s="518" t="s">
        <v>102</v>
      </c>
      <c r="EL71" s="518" t="s">
        <v>102</v>
      </c>
      <c r="EM71" s="518" t="s">
        <v>102</v>
      </c>
      <c r="EN71" s="518" t="s">
        <v>102</v>
      </c>
      <c r="EO71" s="518" t="s">
        <v>102</v>
      </c>
      <c r="EP71" s="518" t="s">
        <v>102</v>
      </c>
      <c r="EQ71" s="518" t="s">
        <v>102</v>
      </c>
      <c r="ER71" s="518" t="s">
        <v>102</v>
      </c>
      <c r="ES71" s="518" t="s">
        <v>102</v>
      </c>
      <c r="ET71" s="518" t="s">
        <v>102</v>
      </c>
      <c r="EU71" s="518" t="s">
        <v>102</v>
      </c>
      <c r="EV71" s="518" t="s">
        <v>102</v>
      </c>
      <c r="EW71" s="518" t="s">
        <v>102</v>
      </c>
      <c r="EX71" s="518" t="s">
        <v>102</v>
      </c>
      <c r="EY71" s="518" t="s">
        <v>102</v>
      </c>
      <c r="EZ71" s="518" t="s">
        <v>102</v>
      </c>
      <c r="FA71" s="518" t="s">
        <v>102</v>
      </c>
      <c r="FB71" s="518" t="s">
        <v>102</v>
      </c>
      <c r="FC71" s="518" t="s">
        <v>102</v>
      </c>
      <c r="FD71" s="518" t="s">
        <v>102</v>
      </c>
      <c r="FE71" s="518" t="s">
        <v>102</v>
      </c>
      <c r="FF71" s="518" t="s">
        <v>102</v>
      </c>
      <c r="FG71" s="518" t="s">
        <v>102</v>
      </c>
      <c r="FH71" s="518" t="s">
        <v>102</v>
      </c>
      <c r="FI71" s="518" t="s">
        <v>102</v>
      </c>
      <c r="FJ71" s="518" t="s">
        <v>102</v>
      </c>
      <c r="FK71" s="518" t="s">
        <v>102</v>
      </c>
      <c r="FL71" s="518" t="s">
        <v>102</v>
      </c>
      <c r="FM71" s="518" t="s">
        <v>102</v>
      </c>
      <c r="FN71" s="518" t="s">
        <v>102</v>
      </c>
      <c r="FO71" s="518" t="s">
        <v>102</v>
      </c>
      <c r="FP71" s="518" t="s">
        <v>102</v>
      </c>
      <c r="FQ71" s="518" t="s">
        <v>102</v>
      </c>
      <c r="FR71" s="518" t="s">
        <v>102</v>
      </c>
      <c r="FS71" s="518" t="s">
        <v>102</v>
      </c>
      <c r="FT71" s="518" t="s">
        <v>102</v>
      </c>
      <c r="FU71" s="518" t="s">
        <v>102</v>
      </c>
      <c r="FV71" s="518" t="s">
        <v>102</v>
      </c>
      <c r="FW71" s="518" t="s">
        <v>102</v>
      </c>
      <c r="FX71" s="518" t="s">
        <v>102</v>
      </c>
      <c r="FY71" s="518" t="s">
        <v>102</v>
      </c>
      <c r="FZ71" s="518" t="s">
        <v>102</v>
      </c>
      <c r="GA71" s="518" t="s">
        <v>102</v>
      </c>
      <c r="GB71" s="518" t="s">
        <v>102</v>
      </c>
      <c r="GC71" s="518" t="s">
        <v>102</v>
      </c>
      <c r="GD71" s="518" t="s">
        <v>102</v>
      </c>
      <c r="GE71" s="518" t="s">
        <v>102</v>
      </c>
      <c r="GF71" s="518" t="s">
        <v>102</v>
      </c>
      <c r="GG71" s="518" t="s">
        <v>102</v>
      </c>
      <c r="GH71" s="518" t="s">
        <v>102</v>
      </c>
      <c r="GI71" s="518" t="s">
        <v>102</v>
      </c>
      <c r="GJ71" s="518" t="s">
        <v>102</v>
      </c>
      <c r="GK71" s="518" t="s">
        <v>102</v>
      </c>
      <c r="GL71" s="518" t="s">
        <v>102</v>
      </c>
      <c r="GM71" s="518" t="s">
        <v>102</v>
      </c>
      <c r="GN71" s="518" t="s">
        <v>102</v>
      </c>
      <c r="GO71" s="518" t="s">
        <v>102</v>
      </c>
      <c r="GP71" s="518" t="s">
        <v>102</v>
      </c>
      <c r="GQ71" s="518" t="s">
        <v>102</v>
      </c>
      <c r="GR71" s="518" t="s">
        <v>102</v>
      </c>
      <c r="GS71" s="518" t="s">
        <v>102</v>
      </c>
      <c r="GT71" s="518" t="s">
        <v>102</v>
      </c>
      <c r="GU71" s="518" t="s">
        <v>102</v>
      </c>
      <c r="GV71" s="518" t="s">
        <v>102</v>
      </c>
      <c r="GW71" s="518" t="s">
        <v>102</v>
      </c>
      <c r="GX71" s="518" t="s">
        <v>102</v>
      </c>
      <c r="GY71" s="518" t="s">
        <v>102</v>
      </c>
      <c r="GZ71" s="518" t="s">
        <v>102</v>
      </c>
      <c r="HA71" s="518" t="s">
        <v>102</v>
      </c>
      <c r="HB71" s="518" t="s">
        <v>102</v>
      </c>
      <c r="HC71" s="511" t="str">
        <f t="shared" si="1"/>
        <v>2009-390094</v>
      </c>
    </row>
    <row r="72" spans="1:211" ht="48" hidden="1" customHeight="1" x14ac:dyDescent="0.15">
      <c r="A72" s="511" t="s">
        <v>4192</v>
      </c>
      <c r="B72" s="522" t="s">
        <v>9550</v>
      </c>
      <c r="C72" s="513">
        <v>40081</v>
      </c>
      <c r="D72" s="512" t="s">
        <v>8419</v>
      </c>
      <c r="E72" s="522" t="s">
        <v>8452</v>
      </c>
      <c r="F72" s="522" t="s">
        <v>8421</v>
      </c>
      <c r="G72" s="513">
        <v>40610</v>
      </c>
      <c r="H72" s="522" t="s">
        <v>9551</v>
      </c>
      <c r="I72" s="512" t="s">
        <v>8682</v>
      </c>
      <c r="J72" s="513">
        <v>40304</v>
      </c>
      <c r="K72" s="522" t="s">
        <v>9552</v>
      </c>
      <c r="N72" s="513">
        <v>40340</v>
      </c>
      <c r="O72" s="513"/>
      <c r="P72" s="512" t="s">
        <v>8625</v>
      </c>
      <c r="Q72" s="513">
        <v>40596</v>
      </c>
      <c r="R72" s="513"/>
      <c r="S72" s="511" t="s">
        <v>9553</v>
      </c>
      <c r="T72" s="511">
        <v>2011</v>
      </c>
      <c r="U72" s="515" t="s">
        <v>8424</v>
      </c>
      <c r="V72" s="514">
        <v>26</v>
      </c>
      <c r="W72" s="514">
        <v>2</v>
      </c>
      <c r="X72" s="514">
        <v>2</v>
      </c>
      <c r="Y72" s="513">
        <v>34807</v>
      </c>
      <c r="Z72" s="512" t="s">
        <v>9532</v>
      </c>
      <c r="AA72" s="512" t="s">
        <v>9533</v>
      </c>
      <c r="AB72" s="513">
        <v>35374</v>
      </c>
      <c r="AC72" s="513">
        <v>36689</v>
      </c>
      <c r="AD72" s="512" t="s">
        <v>9534</v>
      </c>
      <c r="AE72" s="513">
        <v>35194</v>
      </c>
      <c r="AF72" s="512" t="s">
        <v>138</v>
      </c>
      <c r="AG72" s="512" t="s">
        <v>9533</v>
      </c>
      <c r="AH72" s="516">
        <v>3050773</v>
      </c>
      <c r="AI72" s="513">
        <v>36616</v>
      </c>
      <c r="AJ72" s="513" t="s">
        <v>138</v>
      </c>
      <c r="AK72" s="511" t="s">
        <v>138</v>
      </c>
      <c r="AL72" s="513" t="s">
        <v>138</v>
      </c>
      <c r="AM72" s="511" t="s">
        <v>138</v>
      </c>
      <c r="AN72" s="511" t="s">
        <v>9535</v>
      </c>
      <c r="AO72" s="511" t="s">
        <v>2854</v>
      </c>
      <c r="AP72" s="511" t="s">
        <v>9536</v>
      </c>
      <c r="AQ72" s="511" t="s">
        <v>9537</v>
      </c>
      <c r="AR72" s="511" t="s">
        <v>9538</v>
      </c>
      <c r="AS72" s="511" t="s">
        <v>138</v>
      </c>
      <c r="AT72" s="511" t="s">
        <v>138</v>
      </c>
      <c r="AU72" s="511" t="s">
        <v>138</v>
      </c>
      <c r="AV72" s="511" t="s">
        <v>9539</v>
      </c>
      <c r="AW72" s="511" t="s">
        <v>2855</v>
      </c>
      <c r="AX72" s="511" t="s">
        <v>9540</v>
      </c>
      <c r="AY72" s="511" t="s">
        <v>2856</v>
      </c>
      <c r="AZ72" s="511" t="s">
        <v>2856</v>
      </c>
      <c r="BA72" s="511" t="s">
        <v>2857</v>
      </c>
      <c r="BB72" s="511">
        <v>128429</v>
      </c>
      <c r="BC72" s="512" t="s">
        <v>2852</v>
      </c>
      <c r="BD72" s="511" t="s">
        <v>2853</v>
      </c>
      <c r="BE72" s="511" t="s">
        <v>9541</v>
      </c>
      <c r="BF72" s="511" t="s">
        <v>2851</v>
      </c>
      <c r="BG72" s="511" t="s">
        <v>9542</v>
      </c>
      <c r="BH72" s="511" t="s">
        <v>9142</v>
      </c>
      <c r="BI72" s="511">
        <v>14</v>
      </c>
      <c r="BJ72" s="511">
        <v>14</v>
      </c>
      <c r="BK72" s="511" t="s">
        <v>138</v>
      </c>
      <c r="BL72" s="511" t="s">
        <v>138</v>
      </c>
      <c r="BM72" s="511" t="s">
        <v>9543</v>
      </c>
      <c r="BN72" s="511" t="s">
        <v>138</v>
      </c>
      <c r="BO72" s="511" t="s">
        <v>9027</v>
      </c>
      <c r="BP72" s="513" t="s">
        <v>138</v>
      </c>
      <c r="BQ72" s="511" t="s">
        <v>138</v>
      </c>
      <c r="BR72" s="511" t="s">
        <v>8445</v>
      </c>
      <c r="BS72" s="511" t="s">
        <v>9544</v>
      </c>
      <c r="BT72" s="511" t="s">
        <v>138</v>
      </c>
      <c r="BU72" s="511" t="s">
        <v>9545</v>
      </c>
      <c r="BV72" s="511" t="s">
        <v>138</v>
      </c>
      <c r="BW72" s="511">
        <v>1</v>
      </c>
      <c r="BX72" s="511" t="s">
        <v>9546</v>
      </c>
      <c r="BY72" s="511" t="s">
        <v>138</v>
      </c>
      <c r="BZ72" s="511">
        <v>9</v>
      </c>
      <c r="CA72" s="511" t="s">
        <v>9547</v>
      </c>
      <c r="CB72" s="511" t="s">
        <v>9548</v>
      </c>
      <c r="CC72" s="511" t="s">
        <v>9549</v>
      </c>
      <c r="CD72" s="511" t="s">
        <v>5219</v>
      </c>
      <c r="CE72" s="518" t="s">
        <v>9554</v>
      </c>
      <c r="CF72" s="518" t="s">
        <v>102</v>
      </c>
      <c r="CG72" s="518" t="s">
        <v>102</v>
      </c>
      <c r="CH72" s="518" t="s">
        <v>102</v>
      </c>
      <c r="CI72" s="518" t="s">
        <v>102</v>
      </c>
      <c r="CJ72" s="518" t="s">
        <v>102</v>
      </c>
      <c r="CK72" s="518" t="s">
        <v>102</v>
      </c>
      <c r="CL72" s="518" t="s">
        <v>102</v>
      </c>
      <c r="CM72" s="518" t="s">
        <v>102</v>
      </c>
      <c r="CN72" s="518" t="s">
        <v>102</v>
      </c>
      <c r="CO72" s="518" t="s">
        <v>102</v>
      </c>
      <c r="CP72" s="518" t="s">
        <v>102</v>
      </c>
      <c r="CQ72" s="518" t="s">
        <v>102</v>
      </c>
      <c r="CR72" s="518" t="s">
        <v>102</v>
      </c>
      <c r="CS72" s="518" t="s">
        <v>102</v>
      </c>
      <c r="CT72" s="518" t="s">
        <v>102</v>
      </c>
      <c r="CU72" s="518" t="s">
        <v>102</v>
      </c>
      <c r="CV72" s="518" t="s">
        <v>102</v>
      </c>
      <c r="CW72" s="518" t="s">
        <v>102</v>
      </c>
      <c r="CX72" s="518" t="s">
        <v>102</v>
      </c>
      <c r="CY72" s="518" t="s">
        <v>102</v>
      </c>
      <c r="CZ72" s="518" t="s">
        <v>102</v>
      </c>
      <c r="DA72" s="518" t="s">
        <v>102</v>
      </c>
      <c r="DB72" s="518" t="s">
        <v>102</v>
      </c>
      <c r="DC72" s="518" t="s">
        <v>102</v>
      </c>
      <c r="DD72" s="518" t="s">
        <v>102</v>
      </c>
      <c r="DE72" s="518" t="s">
        <v>102</v>
      </c>
      <c r="DF72" s="518" t="s">
        <v>102</v>
      </c>
      <c r="DG72" s="518" t="s">
        <v>102</v>
      </c>
      <c r="DH72" s="518" t="s">
        <v>102</v>
      </c>
      <c r="DI72" s="518" t="s">
        <v>102</v>
      </c>
      <c r="DJ72" s="518" t="s">
        <v>102</v>
      </c>
      <c r="DK72" s="518" t="s">
        <v>102</v>
      </c>
      <c r="DL72" s="518" t="s">
        <v>102</v>
      </c>
      <c r="DM72" s="518" t="s">
        <v>102</v>
      </c>
      <c r="DN72" s="518" t="s">
        <v>102</v>
      </c>
      <c r="DO72" s="518" t="s">
        <v>102</v>
      </c>
      <c r="DP72" s="518" t="s">
        <v>102</v>
      </c>
      <c r="DQ72" s="518" t="s">
        <v>102</v>
      </c>
      <c r="DR72" s="518" t="s">
        <v>102</v>
      </c>
      <c r="DS72" s="518" t="s">
        <v>102</v>
      </c>
      <c r="DT72" s="518" t="s">
        <v>102</v>
      </c>
      <c r="DU72" s="518" t="s">
        <v>102</v>
      </c>
      <c r="DV72" s="518" t="s">
        <v>102</v>
      </c>
      <c r="DW72" s="518" t="s">
        <v>102</v>
      </c>
      <c r="DX72" s="518" t="s">
        <v>102</v>
      </c>
      <c r="DY72" s="518" t="s">
        <v>102</v>
      </c>
      <c r="DZ72" s="518" t="s">
        <v>102</v>
      </c>
      <c r="EA72" s="518" t="s">
        <v>102</v>
      </c>
      <c r="EB72" s="518" t="s">
        <v>102</v>
      </c>
      <c r="EC72" s="518" t="s">
        <v>102</v>
      </c>
      <c r="ED72" s="518" t="s">
        <v>102</v>
      </c>
      <c r="EE72" s="518" t="s">
        <v>102</v>
      </c>
      <c r="EF72" s="518" t="s">
        <v>102</v>
      </c>
      <c r="EG72" s="518" t="s">
        <v>102</v>
      </c>
      <c r="EH72" s="518" t="s">
        <v>102</v>
      </c>
      <c r="EI72" s="518" t="s">
        <v>102</v>
      </c>
      <c r="EJ72" s="518" t="s">
        <v>102</v>
      </c>
      <c r="EK72" s="518" t="s">
        <v>102</v>
      </c>
      <c r="EL72" s="518" t="s">
        <v>102</v>
      </c>
      <c r="EM72" s="518" t="s">
        <v>102</v>
      </c>
      <c r="EN72" s="518" t="s">
        <v>102</v>
      </c>
      <c r="EO72" s="518" t="s">
        <v>102</v>
      </c>
      <c r="EP72" s="518" t="s">
        <v>102</v>
      </c>
      <c r="EQ72" s="518" t="s">
        <v>102</v>
      </c>
      <c r="ER72" s="518" t="s">
        <v>102</v>
      </c>
      <c r="ES72" s="518" t="s">
        <v>102</v>
      </c>
      <c r="ET72" s="518" t="s">
        <v>102</v>
      </c>
      <c r="EU72" s="518" t="s">
        <v>102</v>
      </c>
      <c r="EV72" s="518" t="s">
        <v>102</v>
      </c>
      <c r="EW72" s="518" t="s">
        <v>102</v>
      </c>
      <c r="EX72" s="518" t="s">
        <v>102</v>
      </c>
      <c r="EY72" s="518" t="s">
        <v>102</v>
      </c>
      <c r="EZ72" s="518" t="s">
        <v>102</v>
      </c>
      <c r="FA72" s="518" t="s">
        <v>102</v>
      </c>
      <c r="FB72" s="518" t="s">
        <v>102</v>
      </c>
      <c r="FC72" s="518" t="s">
        <v>102</v>
      </c>
      <c r="FD72" s="518" t="s">
        <v>102</v>
      </c>
      <c r="FE72" s="518" t="s">
        <v>102</v>
      </c>
      <c r="FF72" s="518" t="s">
        <v>102</v>
      </c>
      <c r="FG72" s="518" t="s">
        <v>102</v>
      </c>
      <c r="FH72" s="518" t="s">
        <v>102</v>
      </c>
      <c r="FI72" s="518" t="s">
        <v>102</v>
      </c>
      <c r="FJ72" s="518" t="s">
        <v>102</v>
      </c>
      <c r="FK72" s="518" t="s">
        <v>102</v>
      </c>
      <c r="FL72" s="518" t="s">
        <v>102</v>
      </c>
      <c r="FM72" s="518" t="s">
        <v>102</v>
      </c>
      <c r="FN72" s="518" t="s">
        <v>102</v>
      </c>
      <c r="FO72" s="518" t="s">
        <v>102</v>
      </c>
      <c r="FP72" s="518" t="s">
        <v>102</v>
      </c>
      <c r="FQ72" s="518" t="s">
        <v>102</v>
      </c>
      <c r="FR72" s="518" t="s">
        <v>102</v>
      </c>
      <c r="FS72" s="518" t="s">
        <v>102</v>
      </c>
      <c r="FT72" s="518" t="s">
        <v>102</v>
      </c>
      <c r="FU72" s="518" t="s">
        <v>102</v>
      </c>
      <c r="FV72" s="518" t="s">
        <v>102</v>
      </c>
      <c r="FW72" s="518" t="s">
        <v>102</v>
      </c>
      <c r="FX72" s="518" t="s">
        <v>102</v>
      </c>
      <c r="FY72" s="518" t="s">
        <v>102</v>
      </c>
      <c r="FZ72" s="518" t="s">
        <v>102</v>
      </c>
      <c r="GA72" s="518" t="s">
        <v>102</v>
      </c>
      <c r="GB72" s="518" t="s">
        <v>102</v>
      </c>
      <c r="GC72" s="518" t="s">
        <v>102</v>
      </c>
      <c r="GD72" s="518" t="s">
        <v>102</v>
      </c>
      <c r="GE72" s="518" t="s">
        <v>102</v>
      </c>
      <c r="GF72" s="518" t="s">
        <v>102</v>
      </c>
      <c r="GG72" s="518" t="s">
        <v>102</v>
      </c>
      <c r="GH72" s="518" t="s">
        <v>102</v>
      </c>
      <c r="GI72" s="518" t="s">
        <v>102</v>
      </c>
      <c r="GJ72" s="518" t="s">
        <v>102</v>
      </c>
      <c r="GK72" s="518" t="s">
        <v>102</v>
      </c>
      <c r="GL72" s="518" t="s">
        <v>102</v>
      </c>
      <c r="GM72" s="518" t="s">
        <v>102</v>
      </c>
      <c r="GN72" s="518" t="s">
        <v>102</v>
      </c>
      <c r="GO72" s="518" t="s">
        <v>102</v>
      </c>
      <c r="GP72" s="518" t="s">
        <v>102</v>
      </c>
      <c r="GQ72" s="518" t="s">
        <v>102</v>
      </c>
      <c r="GR72" s="518" t="s">
        <v>102</v>
      </c>
      <c r="GS72" s="518" t="s">
        <v>102</v>
      </c>
      <c r="GT72" s="518" t="s">
        <v>102</v>
      </c>
      <c r="GU72" s="518" t="s">
        <v>102</v>
      </c>
      <c r="GV72" s="518" t="s">
        <v>102</v>
      </c>
      <c r="GW72" s="518" t="s">
        <v>102</v>
      </c>
      <c r="GX72" s="518" t="s">
        <v>102</v>
      </c>
      <c r="GY72" s="518" t="s">
        <v>102</v>
      </c>
      <c r="GZ72" s="518" t="s">
        <v>102</v>
      </c>
      <c r="HA72" s="518" t="s">
        <v>102</v>
      </c>
      <c r="HB72" s="518" t="s">
        <v>102</v>
      </c>
      <c r="HC72" s="511" t="str">
        <f t="shared" si="1"/>
        <v>2009-800205</v>
      </c>
    </row>
    <row r="73" spans="1:211" ht="48" hidden="1" customHeight="1" x14ac:dyDescent="0.15">
      <c r="A73" s="511" t="s">
        <v>4201</v>
      </c>
      <c r="B73" s="512" t="s">
        <v>9555</v>
      </c>
      <c r="C73" s="513">
        <v>40010</v>
      </c>
      <c r="D73" s="512" t="s">
        <v>8419</v>
      </c>
      <c r="E73" s="512" t="s">
        <v>8498</v>
      </c>
      <c r="F73" s="512" t="s">
        <v>8843</v>
      </c>
      <c r="G73" s="513">
        <v>40833</v>
      </c>
      <c r="H73" s="512" t="s">
        <v>9556</v>
      </c>
      <c r="I73" s="512" t="s">
        <v>9557</v>
      </c>
      <c r="J73" s="513">
        <v>40703</v>
      </c>
      <c r="S73" s="514" t="s">
        <v>9558</v>
      </c>
      <c r="T73" s="511">
        <v>2011</v>
      </c>
      <c r="U73" s="515" t="s">
        <v>8734</v>
      </c>
      <c r="V73" s="514">
        <v>27</v>
      </c>
      <c r="W73" s="514">
        <v>1</v>
      </c>
      <c r="X73" s="514">
        <v>1</v>
      </c>
      <c r="Y73" s="513">
        <v>35096</v>
      </c>
      <c r="Z73" s="512" t="s">
        <v>9559</v>
      </c>
      <c r="AA73" s="512" t="s">
        <v>9560</v>
      </c>
      <c r="AB73" s="513">
        <v>35325</v>
      </c>
      <c r="AC73" s="513">
        <v>36098</v>
      </c>
      <c r="AD73" s="512" t="s">
        <v>9561</v>
      </c>
      <c r="AE73" s="513">
        <v>35296</v>
      </c>
      <c r="AF73" s="512" t="s">
        <v>138</v>
      </c>
      <c r="AG73" s="512" t="s">
        <v>9560</v>
      </c>
      <c r="AH73" s="516">
        <v>2818398</v>
      </c>
      <c r="AI73" s="513">
        <v>36028</v>
      </c>
      <c r="AJ73" s="513" t="s">
        <v>138</v>
      </c>
      <c r="AK73" s="511" t="s">
        <v>138</v>
      </c>
      <c r="AL73" s="513" t="s">
        <v>138</v>
      </c>
      <c r="AM73" s="511" t="s">
        <v>138</v>
      </c>
      <c r="AN73" s="511" t="s">
        <v>9562</v>
      </c>
      <c r="AO73" s="511" t="s">
        <v>637</v>
      </c>
      <c r="AP73" s="511" t="s">
        <v>9563</v>
      </c>
      <c r="AQ73" s="511" t="s">
        <v>9564</v>
      </c>
      <c r="AR73" s="511" t="s">
        <v>9565</v>
      </c>
      <c r="AS73" s="511" t="s">
        <v>138</v>
      </c>
      <c r="AT73" s="511" t="s">
        <v>138</v>
      </c>
      <c r="AU73" s="511" t="s">
        <v>138</v>
      </c>
      <c r="AV73" s="511" t="s">
        <v>9566</v>
      </c>
      <c r="AW73" s="511" t="s">
        <v>638</v>
      </c>
      <c r="AX73" s="511" t="s">
        <v>9567</v>
      </c>
      <c r="AY73" s="511" t="s">
        <v>639</v>
      </c>
      <c r="AZ73" s="511" t="s">
        <v>637</v>
      </c>
      <c r="BA73" s="511" t="s">
        <v>640</v>
      </c>
      <c r="BB73" s="511">
        <v>391008696</v>
      </c>
      <c r="BC73" s="512" t="s">
        <v>634</v>
      </c>
      <c r="BD73" s="511" t="s">
        <v>635</v>
      </c>
      <c r="BE73" s="511" t="s">
        <v>9568</v>
      </c>
      <c r="BF73" s="511" t="s">
        <v>9569</v>
      </c>
      <c r="BG73" s="511" t="s">
        <v>9570</v>
      </c>
      <c r="BH73" s="511" t="s">
        <v>9244</v>
      </c>
      <c r="BI73" s="511">
        <v>17</v>
      </c>
      <c r="BJ73" s="511">
        <v>7</v>
      </c>
      <c r="BK73" s="511" t="s">
        <v>138</v>
      </c>
      <c r="BL73" s="511" t="s">
        <v>138</v>
      </c>
      <c r="BM73" s="511" t="s">
        <v>9571</v>
      </c>
      <c r="BN73" s="511" t="s">
        <v>138</v>
      </c>
      <c r="BO73" s="511" t="s">
        <v>9027</v>
      </c>
      <c r="BP73" s="513">
        <v>34731</v>
      </c>
      <c r="BQ73" s="511" t="s">
        <v>138</v>
      </c>
      <c r="BR73" s="511" t="s">
        <v>8482</v>
      </c>
      <c r="BS73" s="511" t="s">
        <v>9572</v>
      </c>
      <c r="BT73" s="511" t="s">
        <v>636</v>
      </c>
      <c r="BU73" s="511" t="s">
        <v>9555</v>
      </c>
      <c r="BV73" s="511" t="s">
        <v>138</v>
      </c>
      <c r="BW73" s="511">
        <v>1</v>
      </c>
      <c r="BX73" s="511" t="s">
        <v>9573</v>
      </c>
      <c r="BY73" s="511" t="s">
        <v>138</v>
      </c>
      <c r="BZ73" s="511">
        <v>7</v>
      </c>
      <c r="CA73" s="511" t="s">
        <v>9574</v>
      </c>
      <c r="CB73" s="511" t="s">
        <v>9575</v>
      </c>
      <c r="CC73" s="511" t="s">
        <v>9576</v>
      </c>
      <c r="CD73" s="511" t="s">
        <v>9577</v>
      </c>
      <c r="CE73" s="518" t="s">
        <v>9578</v>
      </c>
      <c r="CF73" s="518" t="s">
        <v>9578</v>
      </c>
      <c r="CG73" s="518" t="s">
        <v>9578</v>
      </c>
      <c r="CH73" s="518" t="s">
        <v>9578</v>
      </c>
      <c r="CI73" s="518" t="s">
        <v>9578</v>
      </c>
      <c r="CJ73" s="518" t="s">
        <v>9578</v>
      </c>
      <c r="CK73" s="518" t="s">
        <v>9579</v>
      </c>
      <c r="CL73" s="518" t="s">
        <v>102</v>
      </c>
      <c r="CM73" s="518" t="s">
        <v>102</v>
      </c>
      <c r="CN73" s="518" t="s">
        <v>102</v>
      </c>
      <c r="CO73" s="518" t="s">
        <v>102</v>
      </c>
      <c r="CP73" s="518" t="s">
        <v>102</v>
      </c>
      <c r="CQ73" s="518" t="s">
        <v>102</v>
      </c>
      <c r="CR73" s="518" t="s">
        <v>102</v>
      </c>
      <c r="CS73" s="518" t="s">
        <v>102</v>
      </c>
      <c r="CT73" s="518" t="s">
        <v>102</v>
      </c>
      <c r="CU73" s="518" t="s">
        <v>102</v>
      </c>
      <c r="CV73" s="518" t="s">
        <v>102</v>
      </c>
      <c r="CW73" s="518" t="s">
        <v>102</v>
      </c>
      <c r="CX73" s="518" t="s">
        <v>102</v>
      </c>
      <c r="CY73" s="518" t="s">
        <v>102</v>
      </c>
      <c r="CZ73" s="518" t="s">
        <v>102</v>
      </c>
      <c r="DA73" s="518" t="s">
        <v>102</v>
      </c>
      <c r="DB73" s="518" t="s">
        <v>102</v>
      </c>
      <c r="DC73" s="518" t="s">
        <v>102</v>
      </c>
      <c r="DD73" s="518" t="s">
        <v>102</v>
      </c>
      <c r="DE73" s="518" t="s">
        <v>102</v>
      </c>
      <c r="DF73" s="518" t="s">
        <v>102</v>
      </c>
      <c r="DG73" s="518" t="s">
        <v>102</v>
      </c>
      <c r="DH73" s="518" t="s">
        <v>102</v>
      </c>
      <c r="DI73" s="518" t="s">
        <v>102</v>
      </c>
      <c r="DJ73" s="518" t="s">
        <v>102</v>
      </c>
      <c r="DK73" s="518" t="s">
        <v>102</v>
      </c>
      <c r="DL73" s="518" t="s">
        <v>102</v>
      </c>
      <c r="DM73" s="518" t="s">
        <v>102</v>
      </c>
      <c r="DN73" s="518" t="s">
        <v>102</v>
      </c>
      <c r="DO73" s="518" t="s">
        <v>102</v>
      </c>
      <c r="DP73" s="518" t="s">
        <v>102</v>
      </c>
      <c r="DQ73" s="518" t="s">
        <v>102</v>
      </c>
      <c r="DR73" s="518" t="s">
        <v>102</v>
      </c>
      <c r="DS73" s="518" t="s">
        <v>102</v>
      </c>
      <c r="DT73" s="518" t="s">
        <v>102</v>
      </c>
      <c r="DU73" s="518" t="s">
        <v>102</v>
      </c>
      <c r="DV73" s="518" t="s">
        <v>102</v>
      </c>
      <c r="DW73" s="518" t="s">
        <v>102</v>
      </c>
      <c r="DX73" s="518" t="s">
        <v>102</v>
      </c>
      <c r="DY73" s="518" t="s">
        <v>102</v>
      </c>
      <c r="DZ73" s="518" t="s">
        <v>102</v>
      </c>
      <c r="EA73" s="518" t="s">
        <v>102</v>
      </c>
      <c r="EB73" s="518" t="s">
        <v>102</v>
      </c>
      <c r="EC73" s="518" t="s">
        <v>102</v>
      </c>
      <c r="ED73" s="518" t="s">
        <v>102</v>
      </c>
      <c r="EE73" s="518" t="s">
        <v>102</v>
      </c>
      <c r="EF73" s="518" t="s">
        <v>102</v>
      </c>
      <c r="EG73" s="518" t="s">
        <v>102</v>
      </c>
      <c r="EH73" s="518" t="s">
        <v>102</v>
      </c>
      <c r="EI73" s="518" t="s">
        <v>102</v>
      </c>
      <c r="EJ73" s="518" t="s">
        <v>102</v>
      </c>
      <c r="EK73" s="518" t="s">
        <v>102</v>
      </c>
      <c r="EL73" s="518" t="s">
        <v>102</v>
      </c>
      <c r="EM73" s="518" t="s">
        <v>102</v>
      </c>
      <c r="EN73" s="518" t="s">
        <v>102</v>
      </c>
      <c r="EO73" s="518" t="s">
        <v>102</v>
      </c>
      <c r="EP73" s="518" t="s">
        <v>102</v>
      </c>
      <c r="EQ73" s="518" t="s">
        <v>102</v>
      </c>
      <c r="ER73" s="518" t="s">
        <v>102</v>
      </c>
      <c r="ES73" s="518" t="s">
        <v>102</v>
      </c>
      <c r="ET73" s="518" t="s">
        <v>102</v>
      </c>
      <c r="EU73" s="518" t="s">
        <v>102</v>
      </c>
      <c r="EV73" s="518" t="s">
        <v>102</v>
      </c>
      <c r="EW73" s="518" t="s">
        <v>102</v>
      </c>
      <c r="EX73" s="518" t="s">
        <v>102</v>
      </c>
      <c r="EY73" s="518" t="s">
        <v>102</v>
      </c>
      <c r="EZ73" s="518" t="s">
        <v>102</v>
      </c>
      <c r="FA73" s="518" t="s">
        <v>102</v>
      </c>
      <c r="FB73" s="518" t="s">
        <v>102</v>
      </c>
      <c r="FC73" s="518" t="s">
        <v>102</v>
      </c>
      <c r="FD73" s="518" t="s">
        <v>102</v>
      </c>
      <c r="FE73" s="518" t="s">
        <v>102</v>
      </c>
      <c r="FF73" s="518" t="s">
        <v>102</v>
      </c>
      <c r="FG73" s="518" t="s">
        <v>102</v>
      </c>
      <c r="FH73" s="518" t="s">
        <v>102</v>
      </c>
      <c r="FI73" s="518" t="s">
        <v>102</v>
      </c>
      <c r="FJ73" s="518" t="s">
        <v>102</v>
      </c>
      <c r="FK73" s="518" t="s">
        <v>102</v>
      </c>
      <c r="FL73" s="518" t="s">
        <v>102</v>
      </c>
      <c r="FM73" s="518" t="s">
        <v>102</v>
      </c>
      <c r="FN73" s="518" t="s">
        <v>102</v>
      </c>
      <c r="FO73" s="518" t="s">
        <v>102</v>
      </c>
      <c r="FP73" s="518" t="s">
        <v>102</v>
      </c>
      <c r="FQ73" s="518" t="s">
        <v>102</v>
      </c>
      <c r="FR73" s="518" t="s">
        <v>102</v>
      </c>
      <c r="FS73" s="518" t="s">
        <v>102</v>
      </c>
      <c r="FT73" s="518" t="s">
        <v>102</v>
      </c>
      <c r="FU73" s="518" t="s">
        <v>102</v>
      </c>
      <c r="FV73" s="518" t="s">
        <v>102</v>
      </c>
      <c r="FW73" s="518" t="s">
        <v>102</v>
      </c>
      <c r="FX73" s="518" t="s">
        <v>102</v>
      </c>
      <c r="FY73" s="518" t="s">
        <v>102</v>
      </c>
      <c r="FZ73" s="518" t="s">
        <v>102</v>
      </c>
      <c r="GA73" s="518" t="s">
        <v>102</v>
      </c>
      <c r="GB73" s="518" t="s">
        <v>102</v>
      </c>
      <c r="GC73" s="518" t="s">
        <v>102</v>
      </c>
      <c r="GD73" s="518" t="s">
        <v>102</v>
      </c>
      <c r="GE73" s="518" t="s">
        <v>102</v>
      </c>
      <c r="GF73" s="518" t="s">
        <v>102</v>
      </c>
      <c r="GG73" s="518" t="s">
        <v>102</v>
      </c>
      <c r="GH73" s="518" t="s">
        <v>102</v>
      </c>
      <c r="GI73" s="518" t="s">
        <v>102</v>
      </c>
      <c r="GJ73" s="518" t="s">
        <v>102</v>
      </c>
      <c r="GK73" s="518" t="s">
        <v>102</v>
      </c>
      <c r="GL73" s="518" t="s">
        <v>102</v>
      </c>
      <c r="GM73" s="518" t="s">
        <v>102</v>
      </c>
      <c r="GN73" s="518" t="s">
        <v>102</v>
      </c>
      <c r="GO73" s="518" t="s">
        <v>102</v>
      </c>
      <c r="GP73" s="518" t="s">
        <v>102</v>
      </c>
      <c r="GQ73" s="518" t="s">
        <v>102</v>
      </c>
      <c r="GR73" s="518" t="s">
        <v>102</v>
      </c>
      <c r="GS73" s="518" t="s">
        <v>102</v>
      </c>
      <c r="GT73" s="518" t="s">
        <v>102</v>
      </c>
      <c r="GU73" s="518" t="s">
        <v>102</v>
      </c>
      <c r="GV73" s="518" t="s">
        <v>102</v>
      </c>
      <c r="GW73" s="518" t="s">
        <v>102</v>
      </c>
      <c r="GX73" s="518" t="s">
        <v>102</v>
      </c>
      <c r="GY73" s="518" t="s">
        <v>102</v>
      </c>
      <c r="GZ73" s="518" t="s">
        <v>102</v>
      </c>
      <c r="HA73" s="518" t="s">
        <v>102</v>
      </c>
      <c r="HB73" s="518" t="s">
        <v>102</v>
      </c>
      <c r="HC73" s="511" t="str">
        <f t="shared" si="1"/>
        <v>2009-800156</v>
      </c>
    </row>
    <row r="74" spans="1:211" ht="48" hidden="1" customHeight="1" x14ac:dyDescent="0.15">
      <c r="A74" s="511" t="s">
        <v>4202</v>
      </c>
      <c r="B74" s="512" t="s">
        <v>9580</v>
      </c>
      <c r="C74" s="513">
        <v>39671</v>
      </c>
      <c r="D74" s="512" t="s">
        <v>8419</v>
      </c>
      <c r="E74" s="512" t="s">
        <v>8498</v>
      </c>
      <c r="F74" s="512" t="s">
        <v>8421</v>
      </c>
      <c r="G74" s="513">
        <v>40438</v>
      </c>
      <c r="H74" s="512" t="s">
        <v>9581</v>
      </c>
      <c r="I74" s="512" t="s">
        <v>8805</v>
      </c>
      <c r="J74" s="511" t="s">
        <v>9582</v>
      </c>
      <c r="K74" s="512" t="s">
        <v>9583</v>
      </c>
      <c r="N74" s="511" t="s">
        <v>9584</v>
      </c>
      <c r="P74" s="512" t="s">
        <v>8809</v>
      </c>
      <c r="Q74" s="513">
        <v>40422</v>
      </c>
      <c r="R74" s="513">
        <v>39955</v>
      </c>
      <c r="S74" s="514" t="s">
        <v>9585</v>
      </c>
      <c r="T74" s="511">
        <v>2010</v>
      </c>
      <c r="U74" s="515" t="s">
        <v>8424</v>
      </c>
      <c r="V74" s="514">
        <v>28</v>
      </c>
      <c r="W74" s="514">
        <v>2</v>
      </c>
      <c r="X74" s="514">
        <v>1</v>
      </c>
      <c r="Y74" s="513">
        <v>35097</v>
      </c>
      <c r="Z74" s="512" t="s">
        <v>9586</v>
      </c>
      <c r="AA74" s="512" t="s">
        <v>9587</v>
      </c>
      <c r="AB74" s="513">
        <v>35654</v>
      </c>
      <c r="AC74" s="513">
        <v>38560</v>
      </c>
      <c r="AD74" s="512" t="s">
        <v>9588</v>
      </c>
      <c r="AE74" s="513">
        <v>37644</v>
      </c>
      <c r="AF74" s="512" t="s">
        <v>138</v>
      </c>
      <c r="AG74" s="512" t="s">
        <v>9587</v>
      </c>
      <c r="AH74" s="516">
        <v>3675922</v>
      </c>
      <c r="AI74" s="513">
        <v>38485</v>
      </c>
      <c r="AJ74" s="513" t="s">
        <v>138</v>
      </c>
      <c r="AK74" s="511" t="s">
        <v>138</v>
      </c>
      <c r="AL74" s="513" t="s">
        <v>138</v>
      </c>
      <c r="AM74" s="511" t="s">
        <v>138</v>
      </c>
      <c r="AN74" s="511" t="s">
        <v>9589</v>
      </c>
      <c r="AO74" s="511" t="s">
        <v>9590</v>
      </c>
      <c r="AP74" s="511" t="s">
        <v>9591</v>
      </c>
      <c r="AQ74" s="511" t="s">
        <v>9592</v>
      </c>
      <c r="AR74" s="511" t="s">
        <v>9593</v>
      </c>
      <c r="AS74" s="511" t="s">
        <v>138</v>
      </c>
      <c r="AT74" s="511" t="s">
        <v>138</v>
      </c>
      <c r="AU74" s="511" t="s">
        <v>138</v>
      </c>
      <c r="AV74" s="511" t="s">
        <v>9594</v>
      </c>
      <c r="AW74" s="511" t="s">
        <v>9595</v>
      </c>
      <c r="AX74" s="511" t="s">
        <v>9596</v>
      </c>
      <c r="AY74" s="511" t="s">
        <v>9597</v>
      </c>
      <c r="AZ74" s="511" t="s">
        <v>9597</v>
      </c>
      <c r="BA74" s="511" t="s">
        <v>9598</v>
      </c>
      <c r="BB74" s="511">
        <v>391015236</v>
      </c>
      <c r="BC74" s="512" t="s">
        <v>9599</v>
      </c>
      <c r="BD74" s="511" t="s">
        <v>9600</v>
      </c>
      <c r="BE74" s="511" t="s">
        <v>9601</v>
      </c>
      <c r="BF74" s="511" t="s">
        <v>9602</v>
      </c>
      <c r="BG74" s="511" t="s">
        <v>9603</v>
      </c>
      <c r="BH74" s="511" t="s">
        <v>8648</v>
      </c>
      <c r="BI74" s="511">
        <v>2</v>
      </c>
      <c r="BJ74" s="511">
        <v>11</v>
      </c>
      <c r="BK74" s="511" t="s">
        <v>138</v>
      </c>
      <c r="BL74" s="511" t="s">
        <v>138</v>
      </c>
      <c r="BM74" s="511" t="s">
        <v>9604</v>
      </c>
      <c r="BN74" s="511" t="s">
        <v>138</v>
      </c>
      <c r="BO74" s="511" t="s">
        <v>9027</v>
      </c>
      <c r="BP74" s="513" t="s">
        <v>138</v>
      </c>
      <c r="BQ74" s="511" t="s">
        <v>138</v>
      </c>
      <c r="BR74" s="511" t="s">
        <v>8445</v>
      </c>
      <c r="BS74" s="511" t="s">
        <v>9605</v>
      </c>
      <c r="BT74" s="511" t="s">
        <v>138</v>
      </c>
      <c r="BU74" s="511" t="s">
        <v>9606</v>
      </c>
      <c r="BV74" s="511" t="s">
        <v>138</v>
      </c>
      <c r="BW74" s="511">
        <v>1</v>
      </c>
      <c r="BX74" s="511" t="s">
        <v>9607</v>
      </c>
      <c r="BY74" s="511" t="s">
        <v>138</v>
      </c>
      <c r="BZ74" s="511">
        <v>14</v>
      </c>
      <c r="CA74" s="511" t="s">
        <v>9608</v>
      </c>
      <c r="CB74" s="511" t="s">
        <v>9609</v>
      </c>
      <c r="CC74" s="511" t="s">
        <v>9610</v>
      </c>
      <c r="CD74" s="511" t="s">
        <v>138</v>
      </c>
      <c r="CE74" s="518" t="s">
        <v>9611</v>
      </c>
      <c r="CF74" s="518" t="s">
        <v>9612</v>
      </c>
      <c r="CG74" s="518" t="s">
        <v>9613</v>
      </c>
      <c r="CH74" s="518" t="s">
        <v>9614</v>
      </c>
      <c r="CI74" s="518" t="s">
        <v>9615</v>
      </c>
      <c r="CJ74" s="518" t="s">
        <v>9616</v>
      </c>
      <c r="CK74" s="518" t="s">
        <v>9617</v>
      </c>
      <c r="CL74" s="518" t="s">
        <v>9618</v>
      </c>
      <c r="CM74" s="518" t="s">
        <v>9619</v>
      </c>
      <c r="CN74" s="518" t="s">
        <v>9620</v>
      </c>
      <c r="CO74" s="518" t="s">
        <v>9621</v>
      </c>
      <c r="CP74" s="518" t="s">
        <v>102</v>
      </c>
      <c r="CQ74" s="518" t="s">
        <v>102</v>
      </c>
      <c r="CR74" s="518" t="s">
        <v>102</v>
      </c>
      <c r="CS74" s="518" t="s">
        <v>102</v>
      </c>
      <c r="CT74" s="518" t="s">
        <v>102</v>
      </c>
      <c r="CU74" s="518" t="s">
        <v>102</v>
      </c>
      <c r="CV74" s="518" t="s">
        <v>102</v>
      </c>
      <c r="CW74" s="518" t="s">
        <v>102</v>
      </c>
      <c r="CX74" s="518" t="s">
        <v>102</v>
      </c>
      <c r="CY74" s="518" t="s">
        <v>102</v>
      </c>
      <c r="CZ74" s="518" t="s">
        <v>102</v>
      </c>
      <c r="DA74" s="518" t="s">
        <v>102</v>
      </c>
      <c r="DB74" s="518" t="s">
        <v>102</v>
      </c>
      <c r="DC74" s="518" t="s">
        <v>102</v>
      </c>
      <c r="DD74" s="518" t="s">
        <v>102</v>
      </c>
      <c r="DE74" s="518" t="s">
        <v>102</v>
      </c>
      <c r="DF74" s="518" t="s">
        <v>102</v>
      </c>
      <c r="DG74" s="518" t="s">
        <v>102</v>
      </c>
      <c r="DH74" s="518" t="s">
        <v>102</v>
      </c>
      <c r="DI74" s="518" t="s">
        <v>102</v>
      </c>
      <c r="DJ74" s="518" t="s">
        <v>102</v>
      </c>
      <c r="DK74" s="518" t="s">
        <v>102</v>
      </c>
      <c r="DL74" s="518" t="s">
        <v>102</v>
      </c>
      <c r="DM74" s="518" t="s">
        <v>102</v>
      </c>
      <c r="DN74" s="518" t="s">
        <v>102</v>
      </c>
      <c r="DO74" s="518" t="s">
        <v>102</v>
      </c>
      <c r="DP74" s="518" t="s">
        <v>102</v>
      </c>
      <c r="DQ74" s="518" t="s">
        <v>102</v>
      </c>
      <c r="DR74" s="518" t="s">
        <v>102</v>
      </c>
      <c r="DS74" s="518" t="s">
        <v>102</v>
      </c>
      <c r="DT74" s="518" t="s">
        <v>102</v>
      </c>
      <c r="DU74" s="518" t="s">
        <v>102</v>
      </c>
      <c r="DV74" s="518" t="s">
        <v>102</v>
      </c>
      <c r="DW74" s="518" t="s">
        <v>102</v>
      </c>
      <c r="DX74" s="518" t="s">
        <v>102</v>
      </c>
      <c r="DY74" s="518" t="s">
        <v>102</v>
      </c>
      <c r="DZ74" s="518" t="s">
        <v>102</v>
      </c>
      <c r="EA74" s="518" t="s">
        <v>102</v>
      </c>
      <c r="EB74" s="518" t="s">
        <v>102</v>
      </c>
      <c r="EC74" s="518" t="s">
        <v>102</v>
      </c>
      <c r="ED74" s="518" t="s">
        <v>102</v>
      </c>
      <c r="EE74" s="518" t="s">
        <v>102</v>
      </c>
      <c r="EF74" s="518" t="s">
        <v>102</v>
      </c>
      <c r="EG74" s="518" t="s">
        <v>102</v>
      </c>
      <c r="EH74" s="518" t="s">
        <v>102</v>
      </c>
      <c r="EI74" s="518" t="s">
        <v>102</v>
      </c>
      <c r="EJ74" s="518" t="s">
        <v>102</v>
      </c>
      <c r="EK74" s="518" t="s">
        <v>102</v>
      </c>
      <c r="EL74" s="518" t="s">
        <v>102</v>
      </c>
      <c r="EM74" s="518" t="s">
        <v>102</v>
      </c>
      <c r="EN74" s="518" t="s">
        <v>102</v>
      </c>
      <c r="EO74" s="518" t="s">
        <v>102</v>
      </c>
      <c r="EP74" s="518" t="s">
        <v>102</v>
      </c>
      <c r="EQ74" s="518" t="s">
        <v>102</v>
      </c>
      <c r="ER74" s="518" t="s">
        <v>102</v>
      </c>
      <c r="ES74" s="518" t="s">
        <v>102</v>
      </c>
      <c r="ET74" s="518" t="s">
        <v>102</v>
      </c>
      <c r="EU74" s="518" t="s">
        <v>102</v>
      </c>
      <c r="EV74" s="518" t="s">
        <v>102</v>
      </c>
      <c r="EW74" s="518" t="s">
        <v>102</v>
      </c>
      <c r="EX74" s="518" t="s">
        <v>102</v>
      </c>
      <c r="EY74" s="518" t="s">
        <v>102</v>
      </c>
      <c r="EZ74" s="518" t="s">
        <v>102</v>
      </c>
      <c r="FA74" s="518" t="s">
        <v>102</v>
      </c>
      <c r="FB74" s="518" t="s">
        <v>102</v>
      </c>
      <c r="FC74" s="518" t="s">
        <v>102</v>
      </c>
      <c r="FD74" s="518" t="s">
        <v>102</v>
      </c>
      <c r="FE74" s="518" t="s">
        <v>102</v>
      </c>
      <c r="FF74" s="518" t="s">
        <v>102</v>
      </c>
      <c r="FG74" s="518" t="s">
        <v>102</v>
      </c>
      <c r="FH74" s="518" t="s">
        <v>102</v>
      </c>
      <c r="FI74" s="518" t="s">
        <v>102</v>
      </c>
      <c r="FJ74" s="518" t="s">
        <v>102</v>
      </c>
      <c r="FK74" s="518" t="s">
        <v>102</v>
      </c>
      <c r="FL74" s="518" t="s">
        <v>102</v>
      </c>
      <c r="FM74" s="518" t="s">
        <v>102</v>
      </c>
      <c r="FN74" s="518" t="s">
        <v>102</v>
      </c>
      <c r="FO74" s="518" t="s">
        <v>102</v>
      </c>
      <c r="FP74" s="518" t="s">
        <v>102</v>
      </c>
      <c r="FQ74" s="518" t="s">
        <v>102</v>
      </c>
      <c r="FR74" s="518" t="s">
        <v>102</v>
      </c>
      <c r="FS74" s="518" t="s">
        <v>102</v>
      </c>
      <c r="FT74" s="518" t="s">
        <v>102</v>
      </c>
      <c r="FU74" s="518" t="s">
        <v>102</v>
      </c>
      <c r="FV74" s="518" t="s">
        <v>102</v>
      </c>
      <c r="FW74" s="518" t="s">
        <v>102</v>
      </c>
      <c r="FX74" s="518" t="s">
        <v>102</v>
      </c>
      <c r="FY74" s="518" t="s">
        <v>102</v>
      </c>
      <c r="FZ74" s="518" t="s">
        <v>102</v>
      </c>
      <c r="GA74" s="518" t="s">
        <v>102</v>
      </c>
      <c r="GB74" s="518" t="s">
        <v>102</v>
      </c>
      <c r="GC74" s="518" t="s">
        <v>102</v>
      </c>
      <c r="GD74" s="518" t="s">
        <v>102</v>
      </c>
      <c r="GE74" s="518" t="s">
        <v>102</v>
      </c>
      <c r="GF74" s="518" t="s">
        <v>102</v>
      </c>
      <c r="GG74" s="518" t="s">
        <v>102</v>
      </c>
      <c r="GH74" s="518" t="s">
        <v>102</v>
      </c>
      <c r="GI74" s="518" t="s">
        <v>102</v>
      </c>
      <c r="GJ74" s="518" t="s">
        <v>102</v>
      </c>
      <c r="GK74" s="518" t="s">
        <v>102</v>
      </c>
      <c r="GL74" s="518" t="s">
        <v>102</v>
      </c>
      <c r="GM74" s="518" t="s">
        <v>102</v>
      </c>
      <c r="GN74" s="518" t="s">
        <v>102</v>
      </c>
      <c r="GO74" s="518" t="s">
        <v>102</v>
      </c>
      <c r="GP74" s="518" t="s">
        <v>102</v>
      </c>
      <c r="GQ74" s="518" t="s">
        <v>102</v>
      </c>
      <c r="GR74" s="518" t="s">
        <v>102</v>
      </c>
      <c r="GS74" s="518" t="s">
        <v>102</v>
      </c>
      <c r="GT74" s="518" t="s">
        <v>102</v>
      </c>
      <c r="GU74" s="518" t="s">
        <v>102</v>
      </c>
      <c r="GV74" s="518" t="s">
        <v>102</v>
      </c>
      <c r="GW74" s="518" t="s">
        <v>102</v>
      </c>
      <c r="GX74" s="518" t="s">
        <v>102</v>
      </c>
      <c r="GY74" s="518" t="s">
        <v>102</v>
      </c>
      <c r="GZ74" s="518" t="s">
        <v>102</v>
      </c>
      <c r="HA74" s="518" t="s">
        <v>102</v>
      </c>
      <c r="HB74" s="518" t="s">
        <v>102</v>
      </c>
      <c r="HC74" s="511" t="str">
        <f t="shared" si="1"/>
        <v>2008-800145</v>
      </c>
    </row>
    <row r="75" spans="1:211" ht="48" hidden="1" customHeight="1" x14ac:dyDescent="0.15">
      <c r="A75" s="511" t="s">
        <v>4202</v>
      </c>
      <c r="B75" s="512" t="s">
        <v>9622</v>
      </c>
      <c r="C75" s="513">
        <v>39940</v>
      </c>
      <c r="D75" s="512" t="s">
        <v>8419</v>
      </c>
      <c r="E75" s="512" t="s">
        <v>8465</v>
      </c>
      <c r="F75" s="512" t="s">
        <v>8466</v>
      </c>
      <c r="G75" s="513">
        <v>39971</v>
      </c>
      <c r="H75" s="512" t="s">
        <v>9623</v>
      </c>
      <c r="S75" s="511" t="s">
        <v>9624</v>
      </c>
      <c r="T75" s="511">
        <v>2010</v>
      </c>
      <c r="U75" s="515" t="s">
        <v>8424</v>
      </c>
      <c r="V75" s="514">
        <v>28</v>
      </c>
      <c r="W75" s="514">
        <v>2</v>
      </c>
      <c r="X75" s="514">
        <v>2</v>
      </c>
      <c r="Y75" s="513">
        <v>35097</v>
      </c>
      <c r="Z75" s="512" t="s">
        <v>9586</v>
      </c>
      <c r="AA75" s="512" t="s">
        <v>9587</v>
      </c>
      <c r="AB75" s="513">
        <v>35654</v>
      </c>
      <c r="AC75" s="513">
        <v>38560</v>
      </c>
      <c r="AD75" s="512" t="s">
        <v>9588</v>
      </c>
      <c r="AE75" s="513">
        <v>37644</v>
      </c>
      <c r="AF75" s="512" t="s">
        <v>138</v>
      </c>
      <c r="AG75" s="512" t="s">
        <v>9587</v>
      </c>
      <c r="AH75" s="516">
        <v>3675922</v>
      </c>
      <c r="AI75" s="513">
        <v>38485</v>
      </c>
      <c r="AJ75" s="513" t="s">
        <v>138</v>
      </c>
      <c r="AK75" s="511" t="s">
        <v>138</v>
      </c>
      <c r="AL75" s="513" t="s">
        <v>138</v>
      </c>
      <c r="AM75" s="511" t="s">
        <v>138</v>
      </c>
      <c r="AN75" s="511" t="s">
        <v>9589</v>
      </c>
      <c r="AO75" s="511" t="s">
        <v>9590</v>
      </c>
      <c r="AP75" s="511" t="s">
        <v>9591</v>
      </c>
      <c r="AQ75" s="511" t="s">
        <v>9592</v>
      </c>
      <c r="AR75" s="511" t="s">
        <v>9593</v>
      </c>
      <c r="AS75" s="511" t="s">
        <v>138</v>
      </c>
      <c r="AT75" s="511" t="s">
        <v>138</v>
      </c>
      <c r="AU75" s="511" t="s">
        <v>138</v>
      </c>
      <c r="AV75" s="511" t="s">
        <v>9594</v>
      </c>
      <c r="AW75" s="511" t="s">
        <v>9595</v>
      </c>
      <c r="AX75" s="511" t="s">
        <v>9596</v>
      </c>
      <c r="AY75" s="511" t="s">
        <v>9597</v>
      </c>
      <c r="AZ75" s="511" t="s">
        <v>9597</v>
      </c>
      <c r="BA75" s="511" t="s">
        <v>9598</v>
      </c>
      <c r="BB75" s="511">
        <v>391015236</v>
      </c>
      <c r="BC75" s="512" t="s">
        <v>9599</v>
      </c>
      <c r="BD75" s="511" t="s">
        <v>9600</v>
      </c>
      <c r="BE75" s="511" t="s">
        <v>9601</v>
      </c>
      <c r="BF75" s="511" t="s">
        <v>9602</v>
      </c>
      <c r="BG75" s="511" t="s">
        <v>9603</v>
      </c>
      <c r="BH75" s="511" t="s">
        <v>8648</v>
      </c>
      <c r="BI75" s="511">
        <v>2</v>
      </c>
      <c r="BJ75" s="511">
        <v>11</v>
      </c>
      <c r="BK75" s="511" t="s">
        <v>138</v>
      </c>
      <c r="BL75" s="511" t="s">
        <v>138</v>
      </c>
      <c r="BM75" s="511" t="s">
        <v>9604</v>
      </c>
      <c r="BN75" s="511" t="s">
        <v>138</v>
      </c>
      <c r="BO75" s="511" t="s">
        <v>9027</v>
      </c>
      <c r="BP75" s="513" t="s">
        <v>138</v>
      </c>
      <c r="BQ75" s="511" t="s">
        <v>138</v>
      </c>
      <c r="BR75" s="511" t="s">
        <v>8445</v>
      </c>
      <c r="BS75" s="511" t="s">
        <v>9605</v>
      </c>
      <c r="BT75" s="511" t="s">
        <v>138</v>
      </c>
      <c r="BU75" s="511" t="s">
        <v>9606</v>
      </c>
      <c r="BV75" s="511" t="s">
        <v>138</v>
      </c>
      <c r="BW75" s="511">
        <v>1</v>
      </c>
      <c r="BX75" s="511" t="s">
        <v>9607</v>
      </c>
      <c r="BY75" s="511" t="s">
        <v>138</v>
      </c>
      <c r="BZ75" s="511">
        <v>14</v>
      </c>
      <c r="CA75" s="511" t="s">
        <v>9608</v>
      </c>
      <c r="CB75" s="511" t="s">
        <v>9609</v>
      </c>
      <c r="CC75" s="511" t="s">
        <v>9610</v>
      </c>
      <c r="CD75" s="511" t="s">
        <v>138</v>
      </c>
      <c r="CE75" s="518" t="s">
        <v>102</v>
      </c>
      <c r="CF75" s="518" t="s">
        <v>102</v>
      </c>
      <c r="CG75" s="518" t="s">
        <v>102</v>
      </c>
      <c r="CH75" s="518" t="s">
        <v>102</v>
      </c>
      <c r="CI75" s="518" t="s">
        <v>102</v>
      </c>
      <c r="CJ75" s="518" t="s">
        <v>102</v>
      </c>
      <c r="CK75" s="518" t="s">
        <v>102</v>
      </c>
      <c r="CL75" s="518" t="s">
        <v>102</v>
      </c>
      <c r="CM75" s="518" t="s">
        <v>102</v>
      </c>
      <c r="CN75" s="518" t="s">
        <v>102</v>
      </c>
      <c r="CO75" s="518" t="s">
        <v>102</v>
      </c>
      <c r="CP75" s="518" t="s">
        <v>102</v>
      </c>
      <c r="CQ75" s="518" t="s">
        <v>102</v>
      </c>
      <c r="CR75" s="518" t="s">
        <v>102</v>
      </c>
      <c r="CS75" s="518" t="s">
        <v>102</v>
      </c>
      <c r="CT75" s="518" t="s">
        <v>102</v>
      </c>
      <c r="CU75" s="518" t="s">
        <v>102</v>
      </c>
      <c r="CV75" s="518" t="s">
        <v>102</v>
      </c>
      <c r="CW75" s="518" t="s">
        <v>102</v>
      </c>
      <c r="CX75" s="518" t="s">
        <v>102</v>
      </c>
      <c r="CY75" s="518" t="s">
        <v>102</v>
      </c>
      <c r="CZ75" s="518" t="s">
        <v>102</v>
      </c>
      <c r="DA75" s="518" t="s">
        <v>102</v>
      </c>
      <c r="DB75" s="518" t="s">
        <v>102</v>
      </c>
      <c r="DC75" s="518" t="s">
        <v>102</v>
      </c>
      <c r="DD75" s="518" t="s">
        <v>102</v>
      </c>
      <c r="DE75" s="518" t="s">
        <v>102</v>
      </c>
      <c r="DF75" s="518" t="s">
        <v>102</v>
      </c>
      <c r="DG75" s="518" t="s">
        <v>102</v>
      </c>
      <c r="DH75" s="518" t="s">
        <v>102</v>
      </c>
      <c r="DI75" s="518" t="s">
        <v>102</v>
      </c>
      <c r="DJ75" s="518" t="s">
        <v>102</v>
      </c>
      <c r="DK75" s="518" t="s">
        <v>102</v>
      </c>
      <c r="DL75" s="518" t="s">
        <v>102</v>
      </c>
      <c r="DM75" s="518" t="s">
        <v>102</v>
      </c>
      <c r="DN75" s="518" t="s">
        <v>102</v>
      </c>
      <c r="DO75" s="518" t="s">
        <v>102</v>
      </c>
      <c r="DP75" s="518" t="s">
        <v>102</v>
      </c>
      <c r="DQ75" s="518" t="s">
        <v>102</v>
      </c>
      <c r="DR75" s="518" t="s">
        <v>102</v>
      </c>
      <c r="DS75" s="518" t="s">
        <v>102</v>
      </c>
      <c r="DT75" s="518" t="s">
        <v>102</v>
      </c>
      <c r="DU75" s="518" t="s">
        <v>102</v>
      </c>
      <c r="DV75" s="518" t="s">
        <v>102</v>
      </c>
      <c r="DW75" s="518" t="s">
        <v>102</v>
      </c>
      <c r="DX75" s="518" t="s">
        <v>102</v>
      </c>
      <c r="DY75" s="518" t="s">
        <v>102</v>
      </c>
      <c r="DZ75" s="518" t="s">
        <v>102</v>
      </c>
      <c r="EA75" s="518" t="s">
        <v>102</v>
      </c>
      <c r="EB75" s="518" t="s">
        <v>102</v>
      </c>
      <c r="EC75" s="518" t="s">
        <v>102</v>
      </c>
      <c r="ED75" s="518" t="s">
        <v>102</v>
      </c>
      <c r="EE75" s="518" t="s">
        <v>102</v>
      </c>
      <c r="EF75" s="518" t="s">
        <v>102</v>
      </c>
      <c r="EG75" s="518" t="s">
        <v>102</v>
      </c>
      <c r="EH75" s="518" t="s">
        <v>102</v>
      </c>
      <c r="EI75" s="518" t="s">
        <v>102</v>
      </c>
      <c r="EJ75" s="518" t="s">
        <v>102</v>
      </c>
      <c r="EK75" s="518" t="s">
        <v>102</v>
      </c>
      <c r="EL75" s="518" t="s">
        <v>102</v>
      </c>
      <c r="EM75" s="518" t="s">
        <v>102</v>
      </c>
      <c r="EN75" s="518" t="s">
        <v>102</v>
      </c>
      <c r="EO75" s="518" t="s">
        <v>102</v>
      </c>
      <c r="EP75" s="518" t="s">
        <v>102</v>
      </c>
      <c r="EQ75" s="518" t="s">
        <v>102</v>
      </c>
      <c r="ER75" s="518" t="s">
        <v>102</v>
      </c>
      <c r="ES75" s="518" t="s">
        <v>102</v>
      </c>
      <c r="ET75" s="518" t="s">
        <v>102</v>
      </c>
      <c r="EU75" s="518" t="s">
        <v>102</v>
      </c>
      <c r="EV75" s="518" t="s">
        <v>102</v>
      </c>
      <c r="EW75" s="518" t="s">
        <v>102</v>
      </c>
      <c r="EX75" s="518" t="s">
        <v>102</v>
      </c>
      <c r="EY75" s="518" t="s">
        <v>102</v>
      </c>
      <c r="EZ75" s="518" t="s">
        <v>102</v>
      </c>
      <c r="FA75" s="518" t="s">
        <v>102</v>
      </c>
      <c r="FB75" s="518" t="s">
        <v>102</v>
      </c>
      <c r="FC75" s="518" t="s">
        <v>102</v>
      </c>
      <c r="FD75" s="518" t="s">
        <v>102</v>
      </c>
      <c r="FE75" s="518" t="s">
        <v>102</v>
      </c>
      <c r="FF75" s="518" t="s">
        <v>102</v>
      </c>
      <c r="FG75" s="518" t="s">
        <v>102</v>
      </c>
      <c r="FH75" s="518" t="s">
        <v>102</v>
      </c>
      <c r="FI75" s="518" t="s">
        <v>102</v>
      </c>
      <c r="FJ75" s="518" t="s">
        <v>102</v>
      </c>
      <c r="FK75" s="518" t="s">
        <v>102</v>
      </c>
      <c r="FL75" s="518" t="s">
        <v>102</v>
      </c>
      <c r="FM75" s="518" t="s">
        <v>102</v>
      </c>
      <c r="FN75" s="518" t="s">
        <v>102</v>
      </c>
      <c r="FO75" s="518" t="s">
        <v>102</v>
      </c>
      <c r="FP75" s="518" t="s">
        <v>102</v>
      </c>
      <c r="FQ75" s="518" t="s">
        <v>102</v>
      </c>
      <c r="FR75" s="518" t="s">
        <v>102</v>
      </c>
      <c r="FS75" s="518" t="s">
        <v>102</v>
      </c>
      <c r="FT75" s="518" t="s">
        <v>102</v>
      </c>
      <c r="FU75" s="518" t="s">
        <v>102</v>
      </c>
      <c r="FV75" s="518" t="s">
        <v>102</v>
      </c>
      <c r="FW75" s="518" t="s">
        <v>102</v>
      </c>
      <c r="FX75" s="518" t="s">
        <v>102</v>
      </c>
      <c r="FY75" s="518" t="s">
        <v>102</v>
      </c>
      <c r="FZ75" s="518" t="s">
        <v>102</v>
      </c>
      <c r="GA75" s="518" t="s">
        <v>102</v>
      </c>
      <c r="GB75" s="518" t="s">
        <v>102</v>
      </c>
      <c r="GC75" s="518" t="s">
        <v>102</v>
      </c>
      <c r="GD75" s="518" t="s">
        <v>102</v>
      </c>
      <c r="GE75" s="518" t="s">
        <v>102</v>
      </c>
      <c r="GF75" s="518" t="s">
        <v>102</v>
      </c>
      <c r="GG75" s="518" t="s">
        <v>102</v>
      </c>
      <c r="GH75" s="518" t="s">
        <v>102</v>
      </c>
      <c r="GI75" s="518" t="s">
        <v>102</v>
      </c>
      <c r="GJ75" s="518" t="s">
        <v>102</v>
      </c>
      <c r="GK75" s="518" t="s">
        <v>102</v>
      </c>
      <c r="GL75" s="518" t="s">
        <v>102</v>
      </c>
      <c r="GM75" s="518" t="s">
        <v>102</v>
      </c>
      <c r="GN75" s="518" t="s">
        <v>102</v>
      </c>
      <c r="GO75" s="518" t="s">
        <v>102</v>
      </c>
      <c r="GP75" s="518" t="s">
        <v>102</v>
      </c>
      <c r="GQ75" s="518" t="s">
        <v>102</v>
      </c>
      <c r="GR75" s="518" t="s">
        <v>102</v>
      </c>
      <c r="GS75" s="518" t="s">
        <v>102</v>
      </c>
      <c r="GT75" s="518" t="s">
        <v>102</v>
      </c>
      <c r="GU75" s="518" t="s">
        <v>102</v>
      </c>
      <c r="GV75" s="518" t="s">
        <v>102</v>
      </c>
      <c r="GW75" s="518" t="s">
        <v>102</v>
      </c>
      <c r="GX75" s="518" t="s">
        <v>102</v>
      </c>
      <c r="GY75" s="518" t="s">
        <v>102</v>
      </c>
      <c r="GZ75" s="518" t="s">
        <v>102</v>
      </c>
      <c r="HA75" s="518" t="s">
        <v>102</v>
      </c>
      <c r="HB75" s="518" t="s">
        <v>102</v>
      </c>
      <c r="HC75" s="511" t="str">
        <f t="shared" si="1"/>
        <v>2009-390063</v>
      </c>
    </row>
    <row r="76" spans="1:211" ht="48" hidden="1" customHeight="1" x14ac:dyDescent="0.15">
      <c r="A76" s="511" t="s">
        <v>4208</v>
      </c>
      <c r="B76" s="522" t="s">
        <v>9625</v>
      </c>
      <c r="C76" s="513">
        <v>40148</v>
      </c>
      <c r="D76" s="512" t="s">
        <v>8419</v>
      </c>
      <c r="E76" s="522" t="s">
        <v>8452</v>
      </c>
      <c r="F76" s="522" t="s">
        <v>8421</v>
      </c>
      <c r="G76" s="513">
        <v>40731</v>
      </c>
      <c r="H76" s="522" t="s">
        <v>9626</v>
      </c>
      <c r="I76" s="512" t="s">
        <v>8682</v>
      </c>
      <c r="J76" s="513">
        <v>40406</v>
      </c>
      <c r="K76" s="522" t="s">
        <v>9627</v>
      </c>
      <c r="N76" s="513">
        <v>40448</v>
      </c>
      <c r="O76" s="513"/>
      <c r="P76" s="512" t="s">
        <v>8625</v>
      </c>
      <c r="Q76" s="513">
        <v>40717</v>
      </c>
      <c r="R76" s="513"/>
      <c r="S76" s="511" t="s">
        <v>9628</v>
      </c>
      <c r="T76" s="511">
        <v>2011</v>
      </c>
      <c r="U76" s="515" t="s">
        <v>8424</v>
      </c>
      <c r="V76" s="514">
        <v>29</v>
      </c>
      <c r="W76" s="514">
        <v>1</v>
      </c>
      <c r="X76" s="514">
        <v>1</v>
      </c>
      <c r="Y76" s="513">
        <v>35132</v>
      </c>
      <c r="Z76" s="512" t="s">
        <v>9629</v>
      </c>
      <c r="AA76" s="512" t="s">
        <v>9630</v>
      </c>
      <c r="AB76" s="513">
        <v>35689</v>
      </c>
      <c r="AC76" s="513">
        <v>38455</v>
      </c>
      <c r="AD76" s="512" t="s">
        <v>9631</v>
      </c>
      <c r="AE76" s="513">
        <v>37641</v>
      </c>
      <c r="AF76" s="512" t="s">
        <v>138</v>
      </c>
      <c r="AG76" s="512" t="s">
        <v>9630</v>
      </c>
      <c r="AH76" s="516">
        <v>3637990</v>
      </c>
      <c r="AI76" s="513">
        <v>38373</v>
      </c>
      <c r="AJ76" s="513" t="s">
        <v>138</v>
      </c>
      <c r="AK76" s="511" t="s">
        <v>138</v>
      </c>
      <c r="AL76" s="513" t="s">
        <v>138</v>
      </c>
      <c r="AM76" s="511" t="s">
        <v>138</v>
      </c>
      <c r="AN76" s="511" t="s">
        <v>9632</v>
      </c>
      <c r="AO76" s="511" t="s">
        <v>2891</v>
      </c>
      <c r="AP76" s="511" t="s">
        <v>9633</v>
      </c>
      <c r="AQ76" s="511" t="s">
        <v>9634</v>
      </c>
      <c r="AR76" s="511" t="s">
        <v>9635</v>
      </c>
      <c r="AS76" s="511" t="s">
        <v>138</v>
      </c>
      <c r="AT76" s="511" t="s">
        <v>138</v>
      </c>
      <c r="AU76" s="511" t="s">
        <v>138</v>
      </c>
      <c r="AV76" s="511" t="s">
        <v>9636</v>
      </c>
      <c r="AW76" s="511" t="s">
        <v>2892</v>
      </c>
      <c r="AX76" s="511" t="s">
        <v>9637</v>
      </c>
      <c r="AY76" s="511" t="s">
        <v>2893</v>
      </c>
      <c r="AZ76" s="511" t="s">
        <v>2893</v>
      </c>
      <c r="BA76" s="511" t="s">
        <v>2894</v>
      </c>
      <c r="BB76" s="511">
        <v>1236</v>
      </c>
      <c r="BC76" s="512" t="s">
        <v>2889</v>
      </c>
      <c r="BD76" s="511" t="s">
        <v>2890</v>
      </c>
      <c r="BE76" s="511" t="s">
        <v>9638</v>
      </c>
      <c r="BF76" s="511" t="s">
        <v>2888</v>
      </c>
      <c r="BG76" s="511" t="s">
        <v>9639</v>
      </c>
      <c r="BH76" s="511" t="s">
        <v>9172</v>
      </c>
      <c r="BI76" s="511">
        <v>4</v>
      </c>
      <c r="BJ76" s="511">
        <v>7</v>
      </c>
      <c r="BK76" s="511" t="s">
        <v>138</v>
      </c>
      <c r="BL76" s="511" t="s">
        <v>138</v>
      </c>
      <c r="BM76" s="511" t="s">
        <v>9640</v>
      </c>
      <c r="BN76" s="511" t="s">
        <v>138</v>
      </c>
      <c r="BO76" s="511" t="s">
        <v>9064</v>
      </c>
      <c r="BP76" s="513" t="s">
        <v>138</v>
      </c>
      <c r="BQ76" s="511" t="s">
        <v>138</v>
      </c>
      <c r="BR76" s="511" t="s">
        <v>8445</v>
      </c>
      <c r="BS76" s="511" t="s">
        <v>9641</v>
      </c>
      <c r="BT76" s="511" t="s">
        <v>138</v>
      </c>
      <c r="BU76" s="511" t="s">
        <v>9625</v>
      </c>
      <c r="BV76" s="511" t="s">
        <v>138</v>
      </c>
      <c r="BW76" s="511">
        <v>1</v>
      </c>
      <c r="BX76" s="511" t="s">
        <v>9642</v>
      </c>
      <c r="BY76" s="511" t="s">
        <v>138</v>
      </c>
      <c r="BZ76" s="511">
        <v>25</v>
      </c>
      <c r="CA76" s="511" t="s">
        <v>9643</v>
      </c>
      <c r="CB76" s="511" t="s">
        <v>9644</v>
      </c>
      <c r="CC76" s="511" t="s">
        <v>138</v>
      </c>
      <c r="CD76" s="511" t="s">
        <v>5235</v>
      </c>
      <c r="CE76" s="518" t="s">
        <v>9645</v>
      </c>
      <c r="CF76" s="518" t="s">
        <v>9645</v>
      </c>
      <c r="CG76" s="518" t="s">
        <v>9646</v>
      </c>
      <c r="CH76" s="518" t="s">
        <v>9647</v>
      </c>
      <c r="CI76" s="518" t="s">
        <v>9648</v>
      </c>
      <c r="CJ76" s="518" t="s">
        <v>9649</v>
      </c>
      <c r="CK76" s="518" t="s">
        <v>9650</v>
      </c>
      <c r="CL76" s="518" t="s">
        <v>9651</v>
      </c>
      <c r="CM76" s="518" t="s">
        <v>9652</v>
      </c>
      <c r="CN76" s="518" t="s">
        <v>9653</v>
      </c>
      <c r="CO76" s="518" t="s">
        <v>9654</v>
      </c>
      <c r="CP76" s="518" t="s">
        <v>9655</v>
      </c>
      <c r="CQ76" s="518" t="s">
        <v>9656</v>
      </c>
      <c r="CR76" s="518" t="s">
        <v>9657</v>
      </c>
      <c r="CS76" s="518" t="s">
        <v>9658</v>
      </c>
      <c r="CT76" s="518" t="s">
        <v>9659</v>
      </c>
      <c r="CU76" s="518" t="s">
        <v>9660</v>
      </c>
      <c r="CV76" s="518" t="s">
        <v>9661</v>
      </c>
      <c r="CW76" s="518" t="s">
        <v>9662</v>
      </c>
      <c r="CX76" s="518" t="s">
        <v>9663</v>
      </c>
      <c r="CY76" s="518" t="s">
        <v>9664</v>
      </c>
      <c r="CZ76" s="518" t="s">
        <v>102</v>
      </c>
      <c r="DA76" s="518" t="s">
        <v>102</v>
      </c>
      <c r="DB76" s="518" t="s">
        <v>102</v>
      </c>
      <c r="DC76" s="518" t="s">
        <v>102</v>
      </c>
      <c r="DD76" s="518" t="s">
        <v>102</v>
      </c>
      <c r="DE76" s="518" t="s">
        <v>102</v>
      </c>
      <c r="DF76" s="518" t="s">
        <v>102</v>
      </c>
      <c r="DG76" s="518" t="s">
        <v>102</v>
      </c>
      <c r="DH76" s="518" t="s">
        <v>102</v>
      </c>
      <c r="DI76" s="518" t="s">
        <v>102</v>
      </c>
      <c r="DJ76" s="518" t="s">
        <v>102</v>
      </c>
      <c r="DK76" s="518" t="s">
        <v>102</v>
      </c>
      <c r="DL76" s="518" t="s">
        <v>102</v>
      </c>
      <c r="DM76" s="518" t="s">
        <v>102</v>
      </c>
      <c r="DN76" s="518" t="s">
        <v>102</v>
      </c>
      <c r="DO76" s="518" t="s">
        <v>102</v>
      </c>
      <c r="DP76" s="518" t="s">
        <v>102</v>
      </c>
      <c r="DQ76" s="518" t="s">
        <v>102</v>
      </c>
      <c r="DR76" s="518" t="s">
        <v>102</v>
      </c>
      <c r="DS76" s="518" t="s">
        <v>102</v>
      </c>
      <c r="DT76" s="518" t="s">
        <v>102</v>
      </c>
      <c r="DU76" s="518" t="s">
        <v>102</v>
      </c>
      <c r="DV76" s="518" t="s">
        <v>102</v>
      </c>
      <c r="DW76" s="518" t="s">
        <v>102</v>
      </c>
      <c r="DX76" s="518" t="s">
        <v>102</v>
      </c>
      <c r="DY76" s="518" t="s">
        <v>102</v>
      </c>
      <c r="DZ76" s="518" t="s">
        <v>102</v>
      </c>
      <c r="EA76" s="518" t="s">
        <v>102</v>
      </c>
      <c r="EB76" s="518" t="s">
        <v>102</v>
      </c>
      <c r="EC76" s="518" t="s">
        <v>102</v>
      </c>
      <c r="ED76" s="518" t="s">
        <v>102</v>
      </c>
      <c r="EE76" s="518" t="s">
        <v>102</v>
      </c>
      <c r="EF76" s="518" t="s">
        <v>102</v>
      </c>
      <c r="EG76" s="518" t="s">
        <v>102</v>
      </c>
      <c r="EH76" s="518" t="s">
        <v>102</v>
      </c>
      <c r="EI76" s="518" t="s">
        <v>102</v>
      </c>
      <c r="EJ76" s="518" t="s">
        <v>102</v>
      </c>
      <c r="EK76" s="518" t="s">
        <v>102</v>
      </c>
      <c r="EL76" s="518" t="s">
        <v>102</v>
      </c>
      <c r="EM76" s="518" t="s">
        <v>102</v>
      </c>
      <c r="EN76" s="518" t="s">
        <v>102</v>
      </c>
      <c r="EO76" s="518" t="s">
        <v>102</v>
      </c>
      <c r="EP76" s="518" t="s">
        <v>102</v>
      </c>
      <c r="EQ76" s="518" t="s">
        <v>102</v>
      </c>
      <c r="ER76" s="518" t="s">
        <v>102</v>
      </c>
      <c r="ES76" s="518" t="s">
        <v>102</v>
      </c>
      <c r="ET76" s="518" t="s">
        <v>102</v>
      </c>
      <c r="EU76" s="518" t="s">
        <v>102</v>
      </c>
      <c r="EV76" s="518" t="s">
        <v>102</v>
      </c>
      <c r="EW76" s="518" t="s">
        <v>102</v>
      </c>
      <c r="EX76" s="518" t="s">
        <v>102</v>
      </c>
      <c r="EY76" s="518" t="s">
        <v>102</v>
      </c>
      <c r="EZ76" s="518" t="s">
        <v>102</v>
      </c>
      <c r="FA76" s="518" t="s">
        <v>102</v>
      </c>
      <c r="FB76" s="518" t="s">
        <v>102</v>
      </c>
      <c r="FC76" s="518" t="s">
        <v>102</v>
      </c>
      <c r="FD76" s="518" t="s">
        <v>102</v>
      </c>
      <c r="FE76" s="518" t="s">
        <v>102</v>
      </c>
      <c r="FF76" s="518" t="s">
        <v>102</v>
      </c>
      <c r="FG76" s="518" t="s">
        <v>102</v>
      </c>
      <c r="FH76" s="518" t="s">
        <v>102</v>
      </c>
      <c r="FI76" s="518" t="s">
        <v>102</v>
      </c>
      <c r="FJ76" s="518" t="s">
        <v>102</v>
      </c>
      <c r="FK76" s="518" t="s">
        <v>102</v>
      </c>
      <c r="FL76" s="518" t="s">
        <v>102</v>
      </c>
      <c r="FM76" s="518" t="s">
        <v>102</v>
      </c>
      <c r="FN76" s="518" t="s">
        <v>102</v>
      </c>
      <c r="FO76" s="518" t="s">
        <v>102</v>
      </c>
      <c r="FP76" s="518" t="s">
        <v>102</v>
      </c>
      <c r="FQ76" s="518" t="s">
        <v>102</v>
      </c>
      <c r="FR76" s="518" t="s">
        <v>102</v>
      </c>
      <c r="FS76" s="518" t="s">
        <v>102</v>
      </c>
      <c r="FT76" s="518" t="s">
        <v>102</v>
      </c>
      <c r="FU76" s="518" t="s">
        <v>102</v>
      </c>
      <c r="FV76" s="518" t="s">
        <v>102</v>
      </c>
      <c r="FW76" s="518" t="s">
        <v>102</v>
      </c>
      <c r="FX76" s="518" t="s">
        <v>102</v>
      </c>
      <c r="FY76" s="518" t="s">
        <v>102</v>
      </c>
      <c r="FZ76" s="518" t="s">
        <v>102</v>
      </c>
      <c r="GA76" s="518" t="s">
        <v>102</v>
      </c>
      <c r="GB76" s="518" t="s">
        <v>102</v>
      </c>
      <c r="GC76" s="518" t="s">
        <v>102</v>
      </c>
      <c r="GD76" s="518" t="s">
        <v>102</v>
      </c>
      <c r="GE76" s="518" t="s">
        <v>102</v>
      </c>
      <c r="GF76" s="518" t="s">
        <v>102</v>
      </c>
      <c r="GG76" s="518" t="s">
        <v>102</v>
      </c>
      <c r="GH76" s="518" t="s">
        <v>102</v>
      </c>
      <c r="GI76" s="518" t="s">
        <v>102</v>
      </c>
      <c r="GJ76" s="518" t="s">
        <v>102</v>
      </c>
      <c r="GK76" s="518" t="s">
        <v>102</v>
      </c>
      <c r="GL76" s="518" t="s">
        <v>102</v>
      </c>
      <c r="GM76" s="518" t="s">
        <v>102</v>
      </c>
      <c r="GN76" s="518" t="s">
        <v>102</v>
      </c>
      <c r="GO76" s="518" t="s">
        <v>102</v>
      </c>
      <c r="GP76" s="518" t="s">
        <v>102</v>
      </c>
      <c r="GQ76" s="518" t="s">
        <v>102</v>
      </c>
      <c r="GR76" s="518" t="s">
        <v>102</v>
      </c>
      <c r="GS76" s="518" t="s">
        <v>102</v>
      </c>
      <c r="GT76" s="518" t="s">
        <v>102</v>
      </c>
      <c r="GU76" s="518" t="s">
        <v>102</v>
      </c>
      <c r="GV76" s="518" t="s">
        <v>102</v>
      </c>
      <c r="GW76" s="518" t="s">
        <v>102</v>
      </c>
      <c r="GX76" s="518" t="s">
        <v>102</v>
      </c>
      <c r="GY76" s="518" t="s">
        <v>102</v>
      </c>
      <c r="GZ76" s="518" t="s">
        <v>102</v>
      </c>
      <c r="HA76" s="518" t="s">
        <v>102</v>
      </c>
      <c r="HB76" s="518" t="s">
        <v>102</v>
      </c>
      <c r="HC76" s="511" t="str">
        <f t="shared" si="1"/>
        <v>2009-800242</v>
      </c>
    </row>
    <row r="77" spans="1:211" ht="48" hidden="1" customHeight="1" x14ac:dyDescent="0.15">
      <c r="A77" s="511" t="s">
        <v>4209</v>
      </c>
      <c r="B77" s="512" t="s">
        <v>9665</v>
      </c>
      <c r="C77" s="513">
        <v>39986</v>
      </c>
      <c r="D77" s="512" t="s">
        <v>8419</v>
      </c>
      <c r="E77" s="512" t="s">
        <v>8498</v>
      </c>
      <c r="F77" s="512" t="s">
        <v>8421</v>
      </c>
      <c r="G77" s="513">
        <v>40304</v>
      </c>
      <c r="H77" s="512" t="s">
        <v>9666</v>
      </c>
      <c r="I77" s="512" t="s">
        <v>8500</v>
      </c>
      <c r="J77" s="513">
        <v>40261</v>
      </c>
      <c r="S77" s="514" t="s">
        <v>9667</v>
      </c>
      <c r="T77" s="511">
        <v>2010</v>
      </c>
      <c r="U77" s="515" t="s">
        <v>8424</v>
      </c>
      <c r="V77" s="514">
        <v>30</v>
      </c>
      <c r="W77" s="514">
        <v>1</v>
      </c>
      <c r="X77" s="514">
        <v>1</v>
      </c>
      <c r="Y77" s="513">
        <v>35165</v>
      </c>
      <c r="Z77" s="512" t="s">
        <v>9668</v>
      </c>
      <c r="AA77" s="512" t="s">
        <v>9669</v>
      </c>
      <c r="AB77" s="513">
        <v>35731</v>
      </c>
      <c r="AC77" s="513">
        <v>36318</v>
      </c>
      <c r="AD77" s="512" t="s">
        <v>9670</v>
      </c>
      <c r="AE77" s="513">
        <v>35165</v>
      </c>
      <c r="AF77" s="512" t="s">
        <v>138</v>
      </c>
      <c r="AG77" s="512" t="s">
        <v>9669</v>
      </c>
      <c r="AH77" s="516">
        <v>2902348</v>
      </c>
      <c r="AI77" s="513">
        <v>36238</v>
      </c>
      <c r="AJ77" s="513" t="s">
        <v>138</v>
      </c>
      <c r="AK77" s="511" t="s">
        <v>138</v>
      </c>
      <c r="AL77" s="513" t="s">
        <v>138</v>
      </c>
      <c r="AM77" s="511" t="s">
        <v>138</v>
      </c>
      <c r="AN77" s="511" t="s">
        <v>9671</v>
      </c>
      <c r="AO77" s="511" t="s">
        <v>9672</v>
      </c>
      <c r="AP77" s="511" t="s">
        <v>9672</v>
      </c>
      <c r="AQ77" s="511" t="s">
        <v>9673</v>
      </c>
      <c r="AR77" s="511" t="s">
        <v>9673</v>
      </c>
      <c r="AS77" s="511" t="s">
        <v>138</v>
      </c>
      <c r="AT77" s="511" t="s">
        <v>138</v>
      </c>
      <c r="AU77" s="511" t="s">
        <v>138</v>
      </c>
      <c r="AV77" s="511" t="s">
        <v>9674</v>
      </c>
      <c r="AW77" s="511" t="s">
        <v>9675</v>
      </c>
      <c r="AX77" s="511" t="s">
        <v>9676</v>
      </c>
      <c r="AY77" s="511" t="s">
        <v>9677</v>
      </c>
      <c r="AZ77" s="511" t="s">
        <v>9678</v>
      </c>
      <c r="BA77" s="511" t="s">
        <v>9679</v>
      </c>
      <c r="BB77" s="511">
        <v>596049267</v>
      </c>
      <c r="BC77" s="512" t="s">
        <v>9680</v>
      </c>
      <c r="BD77" s="511" t="s">
        <v>9681</v>
      </c>
      <c r="BE77" s="511" t="s">
        <v>9682</v>
      </c>
      <c r="BF77" s="511" t="s">
        <v>9683</v>
      </c>
      <c r="BG77" s="511" t="s">
        <v>9684</v>
      </c>
      <c r="BH77" s="511" t="s">
        <v>8648</v>
      </c>
      <c r="BI77" s="511">
        <v>3</v>
      </c>
      <c r="BJ77" s="511">
        <v>4</v>
      </c>
      <c r="BK77" s="511" t="s">
        <v>138</v>
      </c>
      <c r="BL77" s="511" t="s">
        <v>138</v>
      </c>
      <c r="BM77" s="511" t="s">
        <v>9685</v>
      </c>
      <c r="BN77" s="511" t="s">
        <v>138</v>
      </c>
      <c r="BO77" s="511" t="s">
        <v>9027</v>
      </c>
      <c r="BP77" s="513" t="s">
        <v>138</v>
      </c>
      <c r="BQ77" s="511" t="s">
        <v>138</v>
      </c>
      <c r="BR77" s="511" t="s">
        <v>8445</v>
      </c>
      <c r="BS77" s="511" t="s">
        <v>9686</v>
      </c>
      <c r="BT77" s="511" t="s">
        <v>138</v>
      </c>
      <c r="BU77" s="511" t="s">
        <v>9665</v>
      </c>
      <c r="BV77" s="511" t="s">
        <v>138</v>
      </c>
      <c r="BW77" s="511">
        <v>1</v>
      </c>
      <c r="BX77" s="511" t="s">
        <v>9687</v>
      </c>
      <c r="BY77" s="511" t="s">
        <v>138</v>
      </c>
      <c r="BZ77" s="511">
        <v>5</v>
      </c>
      <c r="CA77" s="511" t="s">
        <v>9688</v>
      </c>
      <c r="CB77" s="511" t="s">
        <v>9689</v>
      </c>
      <c r="CC77" s="511" t="s">
        <v>138</v>
      </c>
      <c r="CD77" s="511" t="s">
        <v>138</v>
      </c>
      <c r="CE77" s="518" t="s">
        <v>9690</v>
      </c>
      <c r="CF77" s="518" t="s">
        <v>9691</v>
      </c>
      <c r="CG77" s="518" t="s">
        <v>9692</v>
      </c>
      <c r="CH77" s="518" t="s">
        <v>9693</v>
      </c>
      <c r="CI77" s="518" t="s">
        <v>102</v>
      </c>
      <c r="CJ77" s="518" t="s">
        <v>102</v>
      </c>
      <c r="CK77" s="518" t="s">
        <v>102</v>
      </c>
      <c r="CL77" s="518" t="s">
        <v>102</v>
      </c>
      <c r="CM77" s="518" t="s">
        <v>102</v>
      </c>
      <c r="CN77" s="518" t="s">
        <v>102</v>
      </c>
      <c r="CO77" s="518" t="s">
        <v>102</v>
      </c>
      <c r="CP77" s="518" t="s">
        <v>102</v>
      </c>
      <c r="CQ77" s="518" t="s">
        <v>102</v>
      </c>
      <c r="CR77" s="518" t="s">
        <v>102</v>
      </c>
      <c r="CS77" s="518" t="s">
        <v>102</v>
      </c>
      <c r="CT77" s="518" t="s">
        <v>102</v>
      </c>
      <c r="CU77" s="518" t="s">
        <v>102</v>
      </c>
      <c r="CV77" s="518" t="s">
        <v>102</v>
      </c>
      <c r="CW77" s="518" t="s">
        <v>102</v>
      </c>
      <c r="CX77" s="518" t="s">
        <v>102</v>
      </c>
      <c r="CY77" s="518" t="s">
        <v>102</v>
      </c>
      <c r="CZ77" s="518" t="s">
        <v>102</v>
      </c>
      <c r="DA77" s="518" t="s">
        <v>102</v>
      </c>
      <c r="DB77" s="518" t="s">
        <v>102</v>
      </c>
      <c r="DC77" s="518" t="s">
        <v>102</v>
      </c>
      <c r="DD77" s="518" t="s">
        <v>102</v>
      </c>
      <c r="DE77" s="518" t="s">
        <v>102</v>
      </c>
      <c r="DF77" s="518" t="s">
        <v>102</v>
      </c>
      <c r="DG77" s="518" t="s">
        <v>102</v>
      </c>
      <c r="DH77" s="518" t="s">
        <v>102</v>
      </c>
      <c r="DI77" s="518" t="s">
        <v>102</v>
      </c>
      <c r="DJ77" s="518" t="s">
        <v>102</v>
      </c>
      <c r="DK77" s="518" t="s">
        <v>102</v>
      </c>
      <c r="DL77" s="518" t="s">
        <v>102</v>
      </c>
      <c r="DM77" s="518" t="s">
        <v>102</v>
      </c>
      <c r="DN77" s="518" t="s">
        <v>102</v>
      </c>
      <c r="DO77" s="518" t="s">
        <v>102</v>
      </c>
      <c r="DP77" s="518" t="s">
        <v>102</v>
      </c>
      <c r="DQ77" s="518" t="s">
        <v>102</v>
      </c>
      <c r="DR77" s="518" t="s">
        <v>102</v>
      </c>
      <c r="DS77" s="518" t="s">
        <v>102</v>
      </c>
      <c r="DT77" s="518" t="s">
        <v>102</v>
      </c>
      <c r="DU77" s="518" t="s">
        <v>102</v>
      </c>
      <c r="DV77" s="518" t="s">
        <v>102</v>
      </c>
      <c r="DW77" s="518" t="s">
        <v>102</v>
      </c>
      <c r="DX77" s="518" t="s">
        <v>102</v>
      </c>
      <c r="DY77" s="518" t="s">
        <v>102</v>
      </c>
      <c r="DZ77" s="518" t="s">
        <v>102</v>
      </c>
      <c r="EA77" s="518" t="s">
        <v>102</v>
      </c>
      <c r="EB77" s="518" t="s">
        <v>102</v>
      </c>
      <c r="EC77" s="518" t="s">
        <v>102</v>
      </c>
      <c r="ED77" s="518" t="s">
        <v>102</v>
      </c>
      <c r="EE77" s="518" t="s">
        <v>102</v>
      </c>
      <c r="EF77" s="518" t="s">
        <v>102</v>
      </c>
      <c r="EG77" s="518" t="s">
        <v>102</v>
      </c>
      <c r="EH77" s="518" t="s">
        <v>102</v>
      </c>
      <c r="EI77" s="518" t="s">
        <v>102</v>
      </c>
      <c r="EJ77" s="518" t="s">
        <v>102</v>
      </c>
      <c r="EK77" s="518" t="s">
        <v>102</v>
      </c>
      <c r="EL77" s="518" t="s">
        <v>102</v>
      </c>
      <c r="EM77" s="518" t="s">
        <v>102</v>
      </c>
      <c r="EN77" s="518" t="s">
        <v>102</v>
      </c>
      <c r="EO77" s="518" t="s">
        <v>102</v>
      </c>
      <c r="EP77" s="518" t="s">
        <v>102</v>
      </c>
      <c r="EQ77" s="518" t="s">
        <v>102</v>
      </c>
      <c r="ER77" s="518" t="s">
        <v>102</v>
      </c>
      <c r="ES77" s="518" t="s">
        <v>102</v>
      </c>
      <c r="ET77" s="518" t="s">
        <v>102</v>
      </c>
      <c r="EU77" s="518" t="s">
        <v>102</v>
      </c>
      <c r="EV77" s="518" t="s">
        <v>102</v>
      </c>
      <c r="EW77" s="518" t="s">
        <v>102</v>
      </c>
      <c r="EX77" s="518" t="s">
        <v>102</v>
      </c>
      <c r="EY77" s="518" t="s">
        <v>102</v>
      </c>
      <c r="EZ77" s="518" t="s">
        <v>102</v>
      </c>
      <c r="FA77" s="518" t="s">
        <v>102</v>
      </c>
      <c r="FB77" s="518" t="s">
        <v>102</v>
      </c>
      <c r="FC77" s="518" t="s">
        <v>102</v>
      </c>
      <c r="FD77" s="518" t="s">
        <v>102</v>
      </c>
      <c r="FE77" s="518" t="s">
        <v>102</v>
      </c>
      <c r="FF77" s="518" t="s">
        <v>102</v>
      </c>
      <c r="FG77" s="518" t="s">
        <v>102</v>
      </c>
      <c r="FH77" s="518" t="s">
        <v>102</v>
      </c>
      <c r="FI77" s="518" t="s">
        <v>102</v>
      </c>
      <c r="FJ77" s="518" t="s">
        <v>102</v>
      </c>
      <c r="FK77" s="518" t="s">
        <v>102</v>
      </c>
      <c r="FL77" s="518" t="s">
        <v>102</v>
      </c>
      <c r="FM77" s="518" t="s">
        <v>102</v>
      </c>
      <c r="FN77" s="518" t="s">
        <v>102</v>
      </c>
      <c r="FO77" s="518" t="s">
        <v>102</v>
      </c>
      <c r="FP77" s="518" t="s">
        <v>102</v>
      </c>
      <c r="FQ77" s="518" t="s">
        <v>102</v>
      </c>
      <c r="FR77" s="518" t="s">
        <v>102</v>
      </c>
      <c r="FS77" s="518" t="s">
        <v>102</v>
      </c>
      <c r="FT77" s="518" t="s">
        <v>102</v>
      </c>
      <c r="FU77" s="518" t="s">
        <v>102</v>
      </c>
      <c r="FV77" s="518" t="s">
        <v>102</v>
      </c>
      <c r="FW77" s="518" t="s">
        <v>102</v>
      </c>
      <c r="FX77" s="518" t="s">
        <v>102</v>
      </c>
      <c r="FY77" s="518" t="s">
        <v>102</v>
      </c>
      <c r="FZ77" s="518" t="s">
        <v>102</v>
      </c>
      <c r="GA77" s="518" t="s">
        <v>102</v>
      </c>
      <c r="GB77" s="518" t="s">
        <v>102</v>
      </c>
      <c r="GC77" s="518" t="s">
        <v>102</v>
      </c>
      <c r="GD77" s="518" t="s">
        <v>102</v>
      </c>
      <c r="GE77" s="518" t="s">
        <v>102</v>
      </c>
      <c r="GF77" s="518" t="s">
        <v>102</v>
      </c>
      <c r="GG77" s="518" t="s">
        <v>102</v>
      </c>
      <c r="GH77" s="518" t="s">
        <v>102</v>
      </c>
      <c r="GI77" s="518" t="s">
        <v>102</v>
      </c>
      <c r="GJ77" s="518" t="s">
        <v>102</v>
      </c>
      <c r="GK77" s="518" t="s">
        <v>102</v>
      </c>
      <c r="GL77" s="518" t="s">
        <v>102</v>
      </c>
      <c r="GM77" s="518" t="s">
        <v>102</v>
      </c>
      <c r="GN77" s="518" t="s">
        <v>102</v>
      </c>
      <c r="GO77" s="518" t="s">
        <v>102</v>
      </c>
      <c r="GP77" s="518" t="s">
        <v>102</v>
      </c>
      <c r="GQ77" s="518" t="s">
        <v>102</v>
      </c>
      <c r="GR77" s="518" t="s">
        <v>102</v>
      </c>
      <c r="GS77" s="518" t="s">
        <v>102</v>
      </c>
      <c r="GT77" s="518" t="s">
        <v>102</v>
      </c>
      <c r="GU77" s="518" t="s">
        <v>102</v>
      </c>
      <c r="GV77" s="518" t="s">
        <v>102</v>
      </c>
      <c r="GW77" s="518" t="s">
        <v>102</v>
      </c>
      <c r="GX77" s="518" t="s">
        <v>102</v>
      </c>
      <c r="GY77" s="518" t="s">
        <v>102</v>
      </c>
      <c r="GZ77" s="518" t="s">
        <v>102</v>
      </c>
      <c r="HA77" s="518" t="s">
        <v>102</v>
      </c>
      <c r="HB77" s="518" t="s">
        <v>102</v>
      </c>
      <c r="HC77" s="511" t="str">
        <f t="shared" si="1"/>
        <v>2009-800131</v>
      </c>
    </row>
    <row r="78" spans="1:211" ht="48" hidden="1" customHeight="1" x14ac:dyDescent="0.15">
      <c r="A78" s="511" t="s">
        <v>4212</v>
      </c>
      <c r="B78" s="512" t="s">
        <v>9694</v>
      </c>
      <c r="C78" s="513">
        <v>36466</v>
      </c>
      <c r="D78" s="512" t="s">
        <v>8419</v>
      </c>
      <c r="E78" s="512" t="s">
        <v>8420</v>
      </c>
      <c r="F78" s="512" t="s">
        <v>8421</v>
      </c>
      <c r="G78" s="513">
        <v>37452</v>
      </c>
      <c r="H78" s="512" t="s">
        <v>294</v>
      </c>
      <c r="I78" s="512" t="s">
        <v>8422</v>
      </c>
      <c r="J78" s="513">
        <v>37440</v>
      </c>
      <c r="S78" s="514" t="s">
        <v>9695</v>
      </c>
      <c r="T78" s="511">
        <v>2010</v>
      </c>
      <c r="U78" s="515" t="s">
        <v>8734</v>
      </c>
      <c r="V78" s="514">
        <v>31</v>
      </c>
      <c r="W78" s="514">
        <v>2</v>
      </c>
      <c r="X78" s="514">
        <v>1</v>
      </c>
      <c r="Y78" s="513">
        <v>35194</v>
      </c>
      <c r="Z78" s="512" t="s">
        <v>9696</v>
      </c>
      <c r="AA78" s="512" t="s">
        <v>9697</v>
      </c>
      <c r="AB78" s="513">
        <v>35752</v>
      </c>
      <c r="AC78" s="513">
        <v>37580</v>
      </c>
      <c r="AD78" s="512" t="s">
        <v>9698</v>
      </c>
      <c r="AE78" s="513">
        <v>35194</v>
      </c>
      <c r="AF78" s="512" t="s">
        <v>138</v>
      </c>
      <c r="AG78" s="512" t="s">
        <v>9697</v>
      </c>
      <c r="AH78" s="516">
        <v>3348192</v>
      </c>
      <c r="AI78" s="513">
        <v>37512</v>
      </c>
      <c r="AJ78" s="513" t="s">
        <v>138</v>
      </c>
      <c r="AK78" s="511" t="s">
        <v>138</v>
      </c>
      <c r="AL78" s="513" t="s">
        <v>138</v>
      </c>
      <c r="AM78" s="511" t="s">
        <v>138</v>
      </c>
      <c r="AN78" s="511" t="s">
        <v>9699</v>
      </c>
      <c r="AO78" s="511" t="s">
        <v>296</v>
      </c>
      <c r="AP78" s="511" t="s">
        <v>9700</v>
      </c>
      <c r="AQ78" s="511" t="s">
        <v>9701</v>
      </c>
      <c r="AR78" s="511" t="s">
        <v>9702</v>
      </c>
      <c r="AS78" s="511" t="s">
        <v>138</v>
      </c>
      <c r="AT78" s="511" t="s">
        <v>138</v>
      </c>
      <c r="AU78" s="511" t="s">
        <v>138</v>
      </c>
      <c r="AV78" s="511" t="s">
        <v>9703</v>
      </c>
      <c r="AW78" s="511" t="s">
        <v>297</v>
      </c>
      <c r="AX78" s="511" t="s">
        <v>9704</v>
      </c>
      <c r="AY78" s="511" t="s">
        <v>298</v>
      </c>
      <c r="AZ78" s="511" t="s">
        <v>9705</v>
      </c>
      <c r="BA78" s="511" t="s">
        <v>299</v>
      </c>
      <c r="BB78" s="511">
        <v>593159903</v>
      </c>
      <c r="BC78" s="512" t="s">
        <v>294</v>
      </c>
      <c r="BD78" s="511" t="s">
        <v>295</v>
      </c>
      <c r="BE78" s="511" t="s">
        <v>9706</v>
      </c>
      <c r="BF78" s="511" t="s">
        <v>9707</v>
      </c>
      <c r="BG78" s="511" t="s">
        <v>9708</v>
      </c>
      <c r="BH78" s="511" t="s">
        <v>9244</v>
      </c>
      <c r="BI78" s="511">
        <v>2</v>
      </c>
      <c r="BJ78" s="511">
        <v>4</v>
      </c>
      <c r="BK78" s="511" t="s">
        <v>138</v>
      </c>
      <c r="BL78" s="511" t="s">
        <v>138</v>
      </c>
      <c r="BM78" s="511" t="s">
        <v>9709</v>
      </c>
      <c r="BN78" s="511" t="s">
        <v>138</v>
      </c>
      <c r="BO78" s="511" t="s">
        <v>9027</v>
      </c>
      <c r="BP78" s="513" t="s">
        <v>138</v>
      </c>
      <c r="BQ78" s="511" t="s">
        <v>138</v>
      </c>
      <c r="BR78" s="511" t="s">
        <v>8445</v>
      </c>
      <c r="BS78" s="511" t="s">
        <v>9710</v>
      </c>
      <c r="BT78" s="511" t="s">
        <v>138</v>
      </c>
      <c r="BU78" s="511" t="s">
        <v>9711</v>
      </c>
      <c r="BV78" s="511">
        <v>1</v>
      </c>
      <c r="BW78" s="511">
        <v>1</v>
      </c>
      <c r="BX78" s="511" t="s">
        <v>9712</v>
      </c>
      <c r="BY78" s="511" t="s">
        <v>138</v>
      </c>
      <c r="BZ78" s="511">
        <v>34</v>
      </c>
      <c r="CA78" s="511" t="s">
        <v>9713</v>
      </c>
      <c r="CB78" s="511" t="s">
        <v>9714</v>
      </c>
      <c r="CC78" s="511" t="s">
        <v>138</v>
      </c>
      <c r="CD78" s="511" t="s">
        <v>5238</v>
      </c>
      <c r="CE78" s="518" t="s">
        <v>102</v>
      </c>
      <c r="CF78" s="518" t="s">
        <v>102</v>
      </c>
      <c r="CG78" s="518" t="s">
        <v>102</v>
      </c>
      <c r="CH78" s="518" t="s">
        <v>102</v>
      </c>
      <c r="CI78" s="518" t="s">
        <v>102</v>
      </c>
      <c r="CJ78" s="518" t="s">
        <v>102</v>
      </c>
      <c r="CK78" s="518" t="s">
        <v>102</v>
      </c>
      <c r="CL78" s="518" t="s">
        <v>102</v>
      </c>
      <c r="CM78" s="518" t="s">
        <v>102</v>
      </c>
      <c r="CN78" s="518" t="s">
        <v>102</v>
      </c>
      <c r="CO78" s="518" t="s">
        <v>102</v>
      </c>
      <c r="CP78" s="518" t="s">
        <v>102</v>
      </c>
      <c r="CQ78" s="518" t="s">
        <v>102</v>
      </c>
      <c r="CR78" s="518" t="s">
        <v>102</v>
      </c>
      <c r="CS78" s="518" t="s">
        <v>102</v>
      </c>
      <c r="CT78" s="518" t="s">
        <v>102</v>
      </c>
      <c r="CU78" s="518" t="s">
        <v>102</v>
      </c>
      <c r="CV78" s="518" t="s">
        <v>102</v>
      </c>
      <c r="CW78" s="518" t="s">
        <v>102</v>
      </c>
      <c r="CX78" s="518" t="s">
        <v>102</v>
      </c>
      <c r="CY78" s="518" t="s">
        <v>102</v>
      </c>
      <c r="CZ78" s="518" t="s">
        <v>102</v>
      </c>
      <c r="DA78" s="518" t="s">
        <v>102</v>
      </c>
      <c r="DB78" s="518" t="s">
        <v>102</v>
      </c>
      <c r="DC78" s="518" t="s">
        <v>102</v>
      </c>
      <c r="DD78" s="518" t="s">
        <v>102</v>
      </c>
      <c r="DE78" s="518" t="s">
        <v>102</v>
      </c>
      <c r="DF78" s="518" t="s">
        <v>102</v>
      </c>
      <c r="DG78" s="518" t="s">
        <v>102</v>
      </c>
      <c r="DH78" s="518" t="s">
        <v>102</v>
      </c>
      <c r="DI78" s="518" t="s">
        <v>102</v>
      </c>
      <c r="DJ78" s="518" t="s">
        <v>102</v>
      </c>
      <c r="DK78" s="518" t="s">
        <v>102</v>
      </c>
      <c r="DL78" s="518" t="s">
        <v>102</v>
      </c>
      <c r="DM78" s="518" t="s">
        <v>102</v>
      </c>
      <c r="DN78" s="518" t="s">
        <v>102</v>
      </c>
      <c r="DO78" s="518" t="s">
        <v>102</v>
      </c>
      <c r="DP78" s="518" t="s">
        <v>102</v>
      </c>
      <c r="DQ78" s="518" t="s">
        <v>102</v>
      </c>
      <c r="DR78" s="518" t="s">
        <v>102</v>
      </c>
      <c r="DS78" s="518" t="s">
        <v>102</v>
      </c>
      <c r="DT78" s="518" t="s">
        <v>102</v>
      </c>
      <c r="DU78" s="518" t="s">
        <v>102</v>
      </c>
      <c r="DV78" s="518" t="s">
        <v>102</v>
      </c>
      <c r="DW78" s="518" t="s">
        <v>102</v>
      </c>
      <c r="DX78" s="518" t="s">
        <v>102</v>
      </c>
      <c r="DY78" s="518" t="s">
        <v>102</v>
      </c>
      <c r="DZ78" s="518" t="s">
        <v>102</v>
      </c>
      <c r="EA78" s="518" t="s">
        <v>102</v>
      </c>
      <c r="EB78" s="518" t="s">
        <v>102</v>
      </c>
      <c r="EC78" s="518" t="s">
        <v>102</v>
      </c>
      <c r="ED78" s="518" t="s">
        <v>102</v>
      </c>
      <c r="EE78" s="518" t="s">
        <v>102</v>
      </c>
      <c r="EF78" s="518" t="s">
        <v>102</v>
      </c>
      <c r="EG78" s="518" t="s">
        <v>102</v>
      </c>
      <c r="EH78" s="518" t="s">
        <v>102</v>
      </c>
      <c r="EI78" s="518" t="s">
        <v>102</v>
      </c>
      <c r="EJ78" s="518" t="s">
        <v>102</v>
      </c>
      <c r="EK78" s="518" t="s">
        <v>102</v>
      </c>
      <c r="EL78" s="518" t="s">
        <v>102</v>
      </c>
      <c r="EM78" s="518" t="s">
        <v>102</v>
      </c>
      <c r="EN78" s="518" t="s">
        <v>102</v>
      </c>
      <c r="EO78" s="518" t="s">
        <v>102</v>
      </c>
      <c r="EP78" s="518" t="s">
        <v>102</v>
      </c>
      <c r="EQ78" s="518" t="s">
        <v>102</v>
      </c>
      <c r="ER78" s="518" t="s">
        <v>102</v>
      </c>
      <c r="ES78" s="518" t="s">
        <v>102</v>
      </c>
      <c r="ET78" s="518" t="s">
        <v>102</v>
      </c>
      <c r="EU78" s="518" t="s">
        <v>102</v>
      </c>
      <c r="EV78" s="518" t="s">
        <v>102</v>
      </c>
      <c r="EW78" s="518" t="s">
        <v>102</v>
      </c>
      <c r="EX78" s="518" t="s">
        <v>102</v>
      </c>
      <c r="EY78" s="518" t="s">
        <v>102</v>
      </c>
      <c r="EZ78" s="518" t="s">
        <v>102</v>
      </c>
      <c r="FA78" s="518" t="s">
        <v>102</v>
      </c>
      <c r="FB78" s="518" t="s">
        <v>102</v>
      </c>
      <c r="FC78" s="518" t="s">
        <v>102</v>
      </c>
      <c r="FD78" s="518" t="s">
        <v>102</v>
      </c>
      <c r="FE78" s="518" t="s">
        <v>102</v>
      </c>
      <c r="FF78" s="518" t="s">
        <v>102</v>
      </c>
      <c r="FG78" s="518" t="s">
        <v>102</v>
      </c>
      <c r="FH78" s="518" t="s">
        <v>102</v>
      </c>
      <c r="FI78" s="518" t="s">
        <v>102</v>
      </c>
      <c r="FJ78" s="518" t="s">
        <v>102</v>
      </c>
      <c r="FK78" s="518" t="s">
        <v>102</v>
      </c>
      <c r="FL78" s="518" t="s">
        <v>102</v>
      </c>
      <c r="FM78" s="518" t="s">
        <v>102</v>
      </c>
      <c r="FN78" s="518" t="s">
        <v>102</v>
      </c>
      <c r="FO78" s="518" t="s">
        <v>102</v>
      </c>
      <c r="FP78" s="518" t="s">
        <v>102</v>
      </c>
      <c r="FQ78" s="518" t="s">
        <v>102</v>
      </c>
      <c r="FR78" s="518" t="s">
        <v>102</v>
      </c>
      <c r="FS78" s="518" t="s">
        <v>102</v>
      </c>
      <c r="FT78" s="518" t="s">
        <v>102</v>
      </c>
      <c r="FU78" s="518" t="s">
        <v>102</v>
      </c>
      <c r="FV78" s="518" t="s">
        <v>102</v>
      </c>
      <c r="FW78" s="518" t="s">
        <v>102</v>
      </c>
      <c r="FX78" s="518" t="s">
        <v>102</v>
      </c>
      <c r="FY78" s="518" t="s">
        <v>102</v>
      </c>
      <c r="FZ78" s="518" t="s">
        <v>102</v>
      </c>
      <c r="GA78" s="518" t="s">
        <v>102</v>
      </c>
      <c r="GB78" s="518" t="s">
        <v>102</v>
      </c>
      <c r="GC78" s="518" t="s">
        <v>102</v>
      </c>
      <c r="GD78" s="518" t="s">
        <v>102</v>
      </c>
      <c r="GE78" s="518" t="s">
        <v>102</v>
      </c>
      <c r="GF78" s="518" t="s">
        <v>102</v>
      </c>
      <c r="GG78" s="518" t="s">
        <v>102</v>
      </c>
      <c r="GH78" s="518" t="s">
        <v>102</v>
      </c>
      <c r="GI78" s="518" t="s">
        <v>102</v>
      </c>
      <c r="GJ78" s="518" t="s">
        <v>102</v>
      </c>
      <c r="GK78" s="518" t="s">
        <v>102</v>
      </c>
      <c r="GL78" s="518" t="s">
        <v>102</v>
      </c>
      <c r="GM78" s="518" t="s">
        <v>102</v>
      </c>
      <c r="GN78" s="518" t="s">
        <v>102</v>
      </c>
      <c r="GO78" s="518" t="s">
        <v>102</v>
      </c>
      <c r="GP78" s="518" t="s">
        <v>102</v>
      </c>
      <c r="GQ78" s="518" t="s">
        <v>102</v>
      </c>
      <c r="GR78" s="518" t="s">
        <v>102</v>
      </c>
      <c r="GS78" s="518" t="s">
        <v>102</v>
      </c>
      <c r="GT78" s="518" t="s">
        <v>102</v>
      </c>
      <c r="GU78" s="518" t="s">
        <v>102</v>
      </c>
      <c r="GV78" s="518" t="s">
        <v>102</v>
      </c>
      <c r="GW78" s="518" t="s">
        <v>102</v>
      </c>
      <c r="GX78" s="518" t="s">
        <v>102</v>
      </c>
      <c r="GY78" s="518" t="s">
        <v>102</v>
      </c>
      <c r="GZ78" s="518" t="s">
        <v>102</v>
      </c>
      <c r="HA78" s="518" t="s">
        <v>102</v>
      </c>
      <c r="HB78" s="518" t="s">
        <v>102</v>
      </c>
      <c r="HC78" s="511" t="str">
        <f t="shared" si="1"/>
        <v>服平11-017523</v>
      </c>
    </row>
    <row r="79" spans="1:211" ht="48" hidden="1" customHeight="1" x14ac:dyDescent="0.15">
      <c r="A79" s="511" t="s">
        <v>4212</v>
      </c>
      <c r="B79" s="512" t="s">
        <v>9715</v>
      </c>
      <c r="C79" s="513">
        <v>39686</v>
      </c>
      <c r="D79" s="512" t="s">
        <v>8419</v>
      </c>
      <c r="E79" s="512" t="s">
        <v>8498</v>
      </c>
      <c r="F79" s="512" t="s">
        <v>8843</v>
      </c>
      <c r="G79" s="513">
        <v>40374</v>
      </c>
      <c r="H79" s="512" t="s">
        <v>9716</v>
      </c>
      <c r="I79" s="512" t="s">
        <v>9557</v>
      </c>
      <c r="J79" s="513">
        <v>39975</v>
      </c>
      <c r="K79" s="512" t="s">
        <v>9717</v>
      </c>
      <c r="M79" s="512" t="s">
        <v>9718</v>
      </c>
      <c r="N79" s="513">
        <v>40012</v>
      </c>
      <c r="P79" s="512" t="s">
        <v>8809</v>
      </c>
      <c r="Q79" s="513">
        <v>40254</v>
      </c>
      <c r="R79" s="513">
        <v>40374</v>
      </c>
      <c r="S79" s="514" t="s">
        <v>9719</v>
      </c>
      <c r="T79" s="511">
        <v>2010</v>
      </c>
      <c r="U79" s="515" t="s">
        <v>8734</v>
      </c>
      <c r="V79" s="514">
        <v>31</v>
      </c>
      <c r="W79" s="514">
        <v>2</v>
      </c>
      <c r="X79" s="514">
        <v>2</v>
      </c>
      <c r="Y79" s="513">
        <v>35194</v>
      </c>
      <c r="Z79" s="512" t="s">
        <v>9696</v>
      </c>
      <c r="AA79" s="512" t="s">
        <v>9697</v>
      </c>
      <c r="AB79" s="513">
        <v>35752</v>
      </c>
      <c r="AC79" s="513">
        <v>37580</v>
      </c>
      <c r="AD79" s="512" t="s">
        <v>9698</v>
      </c>
      <c r="AE79" s="513">
        <v>35194</v>
      </c>
      <c r="AF79" s="512" t="s">
        <v>138</v>
      </c>
      <c r="AG79" s="512" t="s">
        <v>9697</v>
      </c>
      <c r="AH79" s="516">
        <v>3348192</v>
      </c>
      <c r="AI79" s="513">
        <v>37512</v>
      </c>
      <c r="AJ79" s="513" t="s">
        <v>138</v>
      </c>
      <c r="AK79" s="511" t="s">
        <v>138</v>
      </c>
      <c r="AL79" s="513" t="s">
        <v>138</v>
      </c>
      <c r="AM79" s="511" t="s">
        <v>138</v>
      </c>
      <c r="AN79" s="511" t="s">
        <v>9699</v>
      </c>
      <c r="AO79" s="511" t="s">
        <v>296</v>
      </c>
      <c r="AP79" s="511" t="s">
        <v>9700</v>
      </c>
      <c r="AQ79" s="511" t="s">
        <v>9701</v>
      </c>
      <c r="AR79" s="511" t="s">
        <v>9702</v>
      </c>
      <c r="AS79" s="511" t="s">
        <v>138</v>
      </c>
      <c r="AT79" s="511" t="s">
        <v>138</v>
      </c>
      <c r="AU79" s="511" t="s">
        <v>138</v>
      </c>
      <c r="AV79" s="511" t="s">
        <v>9703</v>
      </c>
      <c r="AW79" s="511" t="s">
        <v>297</v>
      </c>
      <c r="AX79" s="511" t="s">
        <v>9704</v>
      </c>
      <c r="AY79" s="511" t="s">
        <v>298</v>
      </c>
      <c r="AZ79" s="511" t="s">
        <v>9705</v>
      </c>
      <c r="BA79" s="511" t="s">
        <v>299</v>
      </c>
      <c r="BB79" s="511">
        <v>593159903</v>
      </c>
      <c r="BC79" s="512" t="s">
        <v>294</v>
      </c>
      <c r="BD79" s="511" t="s">
        <v>295</v>
      </c>
      <c r="BE79" s="511" t="s">
        <v>9706</v>
      </c>
      <c r="BF79" s="511" t="s">
        <v>9707</v>
      </c>
      <c r="BG79" s="511" t="s">
        <v>9708</v>
      </c>
      <c r="BH79" s="511" t="s">
        <v>9244</v>
      </c>
      <c r="BI79" s="511">
        <v>2</v>
      </c>
      <c r="BJ79" s="511">
        <v>4</v>
      </c>
      <c r="BK79" s="511" t="s">
        <v>138</v>
      </c>
      <c r="BL79" s="511" t="s">
        <v>138</v>
      </c>
      <c r="BM79" s="511" t="s">
        <v>9709</v>
      </c>
      <c r="BN79" s="511" t="s">
        <v>138</v>
      </c>
      <c r="BO79" s="511" t="s">
        <v>9027</v>
      </c>
      <c r="BP79" s="513" t="s">
        <v>138</v>
      </c>
      <c r="BQ79" s="511" t="s">
        <v>138</v>
      </c>
      <c r="BR79" s="511" t="s">
        <v>8445</v>
      </c>
      <c r="BS79" s="511" t="s">
        <v>9710</v>
      </c>
      <c r="BT79" s="511" t="s">
        <v>138</v>
      </c>
      <c r="BU79" s="511" t="s">
        <v>9711</v>
      </c>
      <c r="BV79" s="511">
        <v>1</v>
      </c>
      <c r="BW79" s="511">
        <v>1</v>
      </c>
      <c r="BX79" s="511" t="s">
        <v>9712</v>
      </c>
      <c r="BY79" s="511" t="s">
        <v>138</v>
      </c>
      <c r="BZ79" s="511">
        <v>34</v>
      </c>
      <c r="CA79" s="511" t="s">
        <v>9713</v>
      </c>
      <c r="CB79" s="511" t="s">
        <v>9714</v>
      </c>
      <c r="CC79" s="511" t="s">
        <v>138</v>
      </c>
      <c r="CD79" s="511" t="s">
        <v>5238</v>
      </c>
      <c r="CE79" s="518" t="s">
        <v>9720</v>
      </c>
      <c r="CF79" s="518" t="s">
        <v>9721</v>
      </c>
      <c r="CG79" s="518" t="s">
        <v>9722</v>
      </c>
      <c r="CH79" s="518" t="s">
        <v>9723</v>
      </c>
      <c r="CI79" s="518" t="s">
        <v>9724</v>
      </c>
      <c r="CJ79" s="518" t="s">
        <v>9725</v>
      </c>
      <c r="CK79" s="518" t="s">
        <v>9726</v>
      </c>
      <c r="CL79" s="518" t="s">
        <v>9727</v>
      </c>
      <c r="CM79" s="518" t="s">
        <v>9728</v>
      </c>
      <c r="CN79" s="518" t="s">
        <v>9729</v>
      </c>
      <c r="CO79" s="518" t="s">
        <v>9730</v>
      </c>
      <c r="CP79" s="518" t="s">
        <v>9731</v>
      </c>
      <c r="CQ79" s="518" t="s">
        <v>9732</v>
      </c>
      <c r="CR79" s="518" t="s">
        <v>9733</v>
      </c>
      <c r="CS79" s="518" t="s">
        <v>9734</v>
      </c>
      <c r="CT79" s="518" t="s">
        <v>9735</v>
      </c>
      <c r="CU79" s="518" t="s">
        <v>9736</v>
      </c>
      <c r="CV79" s="518" t="s">
        <v>9737</v>
      </c>
      <c r="CW79" s="518" t="s">
        <v>9738</v>
      </c>
      <c r="CX79" s="518" t="s">
        <v>9739</v>
      </c>
      <c r="CY79" s="518" t="s">
        <v>9740</v>
      </c>
      <c r="CZ79" s="518" t="s">
        <v>9741</v>
      </c>
      <c r="DA79" s="518" t="s">
        <v>9742</v>
      </c>
      <c r="DB79" s="518" t="s">
        <v>9743</v>
      </c>
      <c r="DC79" s="518" t="s">
        <v>9744</v>
      </c>
      <c r="DD79" s="518" t="s">
        <v>9745</v>
      </c>
      <c r="DE79" s="518" t="s">
        <v>9746</v>
      </c>
      <c r="DF79" s="518" t="s">
        <v>9747</v>
      </c>
      <c r="DG79" s="518" t="s">
        <v>9748</v>
      </c>
      <c r="DH79" s="518" t="s">
        <v>9749</v>
      </c>
      <c r="DI79" s="518" t="s">
        <v>102</v>
      </c>
      <c r="DJ79" s="518" t="s">
        <v>102</v>
      </c>
      <c r="DK79" s="518" t="s">
        <v>102</v>
      </c>
      <c r="DL79" s="518" t="s">
        <v>102</v>
      </c>
      <c r="DM79" s="518" t="s">
        <v>102</v>
      </c>
      <c r="DN79" s="518" t="s">
        <v>102</v>
      </c>
      <c r="DO79" s="518" t="s">
        <v>102</v>
      </c>
      <c r="DP79" s="518" t="s">
        <v>102</v>
      </c>
      <c r="DQ79" s="518" t="s">
        <v>102</v>
      </c>
      <c r="DR79" s="518" t="s">
        <v>102</v>
      </c>
      <c r="DS79" s="518" t="s">
        <v>102</v>
      </c>
      <c r="DT79" s="518" t="s">
        <v>102</v>
      </c>
      <c r="DU79" s="518" t="s">
        <v>102</v>
      </c>
      <c r="DV79" s="518" t="s">
        <v>102</v>
      </c>
      <c r="DW79" s="518" t="s">
        <v>102</v>
      </c>
      <c r="DX79" s="518" t="s">
        <v>102</v>
      </c>
      <c r="DY79" s="518" t="s">
        <v>102</v>
      </c>
      <c r="DZ79" s="518" t="s">
        <v>102</v>
      </c>
      <c r="EA79" s="518" t="s">
        <v>102</v>
      </c>
      <c r="EB79" s="518" t="s">
        <v>102</v>
      </c>
      <c r="EC79" s="518" t="s">
        <v>102</v>
      </c>
      <c r="ED79" s="518" t="s">
        <v>102</v>
      </c>
      <c r="EE79" s="518" t="s">
        <v>102</v>
      </c>
      <c r="EF79" s="518" t="s">
        <v>102</v>
      </c>
      <c r="EG79" s="518" t="s">
        <v>102</v>
      </c>
      <c r="EH79" s="518" t="s">
        <v>102</v>
      </c>
      <c r="EI79" s="518" t="s">
        <v>102</v>
      </c>
      <c r="EJ79" s="518" t="s">
        <v>102</v>
      </c>
      <c r="EK79" s="518" t="s">
        <v>102</v>
      </c>
      <c r="EL79" s="518" t="s">
        <v>102</v>
      </c>
      <c r="EM79" s="518" t="s">
        <v>102</v>
      </c>
      <c r="EN79" s="518" t="s">
        <v>102</v>
      </c>
      <c r="EO79" s="518" t="s">
        <v>102</v>
      </c>
      <c r="EP79" s="518" t="s">
        <v>102</v>
      </c>
      <c r="EQ79" s="518" t="s">
        <v>102</v>
      </c>
      <c r="ER79" s="518" t="s">
        <v>102</v>
      </c>
      <c r="ES79" s="518" t="s">
        <v>102</v>
      </c>
      <c r="ET79" s="518" t="s">
        <v>102</v>
      </c>
      <c r="EU79" s="518" t="s">
        <v>102</v>
      </c>
      <c r="EV79" s="518" t="s">
        <v>102</v>
      </c>
      <c r="EW79" s="518" t="s">
        <v>102</v>
      </c>
      <c r="EX79" s="518" t="s">
        <v>102</v>
      </c>
      <c r="EY79" s="518" t="s">
        <v>102</v>
      </c>
      <c r="EZ79" s="518" t="s">
        <v>102</v>
      </c>
      <c r="FA79" s="518" t="s">
        <v>102</v>
      </c>
      <c r="FB79" s="518" t="s">
        <v>102</v>
      </c>
      <c r="FC79" s="518" t="s">
        <v>102</v>
      </c>
      <c r="FD79" s="518" t="s">
        <v>102</v>
      </c>
      <c r="FE79" s="518" t="s">
        <v>102</v>
      </c>
      <c r="FF79" s="518" t="s">
        <v>102</v>
      </c>
      <c r="FG79" s="518" t="s">
        <v>102</v>
      </c>
      <c r="FH79" s="518" t="s">
        <v>102</v>
      </c>
      <c r="FI79" s="518" t="s">
        <v>102</v>
      </c>
      <c r="FJ79" s="518" t="s">
        <v>102</v>
      </c>
      <c r="FK79" s="518" t="s">
        <v>102</v>
      </c>
      <c r="FL79" s="518" t="s">
        <v>102</v>
      </c>
      <c r="FM79" s="518" t="s">
        <v>102</v>
      </c>
      <c r="FN79" s="518" t="s">
        <v>102</v>
      </c>
      <c r="FO79" s="518" t="s">
        <v>102</v>
      </c>
      <c r="FP79" s="518" t="s">
        <v>102</v>
      </c>
      <c r="FQ79" s="518" t="s">
        <v>102</v>
      </c>
      <c r="FR79" s="518" t="s">
        <v>102</v>
      </c>
      <c r="FS79" s="518" t="s">
        <v>102</v>
      </c>
      <c r="FT79" s="518" t="s">
        <v>102</v>
      </c>
      <c r="FU79" s="518" t="s">
        <v>102</v>
      </c>
      <c r="FV79" s="518" t="s">
        <v>102</v>
      </c>
      <c r="FW79" s="518" t="s">
        <v>102</v>
      </c>
      <c r="FX79" s="518" t="s">
        <v>102</v>
      </c>
      <c r="FY79" s="518" t="s">
        <v>102</v>
      </c>
      <c r="FZ79" s="518" t="s">
        <v>102</v>
      </c>
      <c r="GA79" s="518" t="s">
        <v>102</v>
      </c>
      <c r="GB79" s="518" t="s">
        <v>102</v>
      </c>
      <c r="GC79" s="518" t="s">
        <v>102</v>
      </c>
      <c r="GD79" s="518" t="s">
        <v>102</v>
      </c>
      <c r="GE79" s="518" t="s">
        <v>102</v>
      </c>
      <c r="GF79" s="518" t="s">
        <v>102</v>
      </c>
      <c r="GG79" s="518" t="s">
        <v>102</v>
      </c>
      <c r="GH79" s="518" t="s">
        <v>102</v>
      </c>
      <c r="GI79" s="518" t="s">
        <v>102</v>
      </c>
      <c r="GJ79" s="518" t="s">
        <v>102</v>
      </c>
      <c r="GK79" s="518" t="s">
        <v>102</v>
      </c>
      <c r="GL79" s="518" t="s">
        <v>102</v>
      </c>
      <c r="GM79" s="518" t="s">
        <v>102</v>
      </c>
      <c r="GN79" s="518" t="s">
        <v>102</v>
      </c>
      <c r="GO79" s="518" t="s">
        <v>102</v>
      </c>
      <c r="GP79" s="518" t="s">
        <v>102</v>
      </c>
      <c r="GQ79" s="518" t="s">
        <v>102</v>
      </c>
      <c r="GR79" s="518" t="s">
        <v>102</v>
      </c>
      <c r="GS79" s="518" t="s">
        <v>102</v>
      </c>
      <c r="GT79" s="518" t="s">
        <v>102</v>
      </c>
      <c r="GU79" s="518" t="s">
        <v>102</v>
      </c>
      <c r="GV79" s="518" t="s">
        <v>102</v>
      </c>
      <c r="GW79" s="518" t="s">
        <v>102</v>
      </c>
      <c r="GX79" s="518" t="s">
        <v>102</v>
      </c>
      <c r="GY79" s="518" t="s">
        <v>102</v>
      </c>
      <c r="GZ79" s="518" t="s">
        <v>102</v>
      </c>
      <c r="HA79" s="518" t="s">
        <v>102</v>
      </c>
      <c r="HB79" s="518" t="s">
        <v>102</v>
      </c>
      <c r="HC79" s="511" t="str">
        <f t="shared" si="1"/>
        <v>2008-800164</v>
      </c>
    </row>
    <row r="80" spans="1:211" ht="48" hidden="1" customHeight="1" x14ac:dyDescent="0.15">
      <c r="A80" s="511" t="s">
        <v>4217</v>
      </c>
      <c r="B80" s="512" t="s">
        <v>9750</v>
      </c>
      <c r="C80" s="513">
        <v>39048</v>
      </c>
      <c r="D80" s="512" t="s">
        <v>8419</v>
      </c>
      <c r="E80" s="512" t="s">
        <v>8452</v>
      </c>
      <c r="F80" s="512" t="s">
        <v>8421</v>
      </c>
      <c r="G80" s="513">
        <v>39632</v>
      </c>
      <c r="H80" s="512" t="s">
        <v>9751</v>
      </c>
      <c r="I80" s="512" t="s">
        <v>8805</v>
      </c>
      <c r="J80" s="511" t="s">
        <v>9752</v>
      </c>
      <c r="K80" s="512" t="s">
        <v>9753</v>
      </c>
      <c r="N80" s="511" t="s">
        <v>9754</v>
      </c>
      <c r="P80" s="512" t="s">
        <v>8988</v>
      </c>
      <c r="R80" s="513">
        <v>39416</v>
      </c>
      <c r="S80" s="514" t="s">
        <v>9755</v>
      </c>
      <c r="T80" s="511">
        <v>2010</v>
      </c>
      <c r="U80" s="515" t="s">
        <v>8424</v>
      </c>
      <c r="V80" s="514">
        <v>32</v>
      </c>
      <c r="W80" s="514">
        <v>5</v>
      </c>
      <c r="X80" s="514">
        <v>1</v>
      </c>
      <c r="Y80" s="513">
        <v>35195</v>
      </c>
      <c r="Z80" s="512" t="s">
        <v>9756</v>
      </c>
      <c r="AA80" s="512" t="s">
        <v>9757</v>
      </c>
      <c r="AB80" s="513">
        <v>35458</v>
      </c>
      <c r="AC80" s="513">
        <v>38138</v>
      </c>
      <c r="AD80" s="512" t="s">
        <v>9758</v>
      </c>
      <c r="AE80" s="513">
        <v>37741</v>
      </c>
      <c r="AF80" s="512" t="s">
        <v>9163</v>
      </c>
      <c r="AG80" s="512" t="s">
        <v>9757</v>
      </c>
      <c r="AH80" s="516">
        <v>3531702</v>
      </c>
      <c r="AI80" s="513">
        <v>38058</v>
      </c>
      <c r="AJ80" s="513" t="s">
        <v>138</v>
      </c>
      <c r="AK80" s="511" t="s">
        <v>138</v>
      </c>
      <c r="AL80" s="513" t="s">
        <v>138</v>
      </c>
      <c r="AM80" s="511" t="s">
        <v>138</v>
      </c>
      <c r="AN80" s="511" t="s">
        <v>9759</v>
      </c>
      <c r="AO80" s="511" t="s">
        <v>9760</v>
      </c>
      <c r="AP80" s="511" t="s">
        <v>9761</v>
      </c>
      <c r="AQ80" s="511" t="s">
        <v>9762</v>
      </c>
      <c r="AR80" s="511" t="s">
        <v>9763</v>
      </c>
      <c r="AS80" s="511" t="s">
        <v>138</v>
      </c>
      <c r="AT80" s="511" t="s">
        <v>138</v>
      </c>
      <c r="AU80" s="511" t="s">
        <v>138</v>
      </c>
      <c r="AV80" s="511" t="s">
        <v>9764</v>
      </c>
      <c r="AW80" s="511" t="s">
        <v>9765</v>
      </c>
      <c r="AX80" s="511" t="s">
        <v>9766</v>
      </c>
      <c r="AY80" s="511" t="s">
        <v>9767</v>
      </c>
      <c r="AZ80" s="511" t="s">
        <v>9768</v>
      </c>
      <c r="BA80" s="511" t="s">
        <v>9769</v>
      </c>
      <c r="BB80" s="511">
        <v>391040711</v>
      </c>
      <c r="BC80" s="512" t="s">
        <v>9770</v>
      </c>
      <c r="BD80" s="511" t="s">
        <v>9771</v>
      </c>
      <c r="BE80" s="511" t="s">
        <v>9772</v>
      </c>
      <c r="BF80" s="511" t="s">
        <v>9773</v>
      </c>
      <c r="BG80" s="511" t="s">
        <v>9774</v>
      </c>
      <c r="BH80" s="511" t="s">
        <v>8648</v>
      </c>
      <c r="BI80" s="511">
        <v>8</v>
      </c>
      <c r="BJ80" s="511">
        <v>8</v>
      </c>
      <c r="BK80" s="511" t="s">
        <v>9775</v>
      </c>
      <c r="BL80" s="511" t="s">
        <v>138</v>
      </c>
      <c r="BM80" s="511" t="s">
        <v>9776</v>
      </c>
      <c r="BN80" s="511" t="s">
        <v>138</v>
      </c>
      <c r="BO80" s="511" t="s">
        <v>9027</v>
      </c>
      <c r="BP80" s="513">
        <v>34830</v>
      </c>
      <c r="BQ80" s="511" t="s">
        <v>138</v>
      </c>
      <c r="BR80" s="511" t="s">
        <v>8482</v>
      </c>
      <c r="BS80" s="511" t="s">
        <v>9777</v>
      </c>
      <c r="BT80" s="511" t="s">
        <v>9778</v>
      </c>
      <c r="BU80" s="511" t="s">
        <v>9779</v>
      </c>
      <c r="BV80" s="511" t="s">
        <v>138</v>
      </c>
      <c r="BW80" s="511">
        <v>2</v>
      </c>
      <c r="BX80" s="511" t="s">
        <v>9780</v>
      </c>
      <c r="BY80" s="511" t="s">
        <v>138</v>
      </c>
      <c r="BZ80" s="511">
        <v>57</v>
      </c>
      <c r="CA80" s="511" t="s">
        <v>9781</v>
      </c>
      <c r="CB80" s="511" t="s">
        <v>9782</v>
      </c>
      <c r="CC80" s="511" t="s">
        <v>138</v>
      </c>
      <c r="CD80" s="511" t="s">
        <v>5242</v>
      </c>
      <c r="CE80" s="518" t="s">
        <v>9783</v>
      </c>
      <c r="CF80" s="518" t="s">
        <v>9784</v>
      </c>
      <c r="CG80" s="518" t="s">
        <v>9785</v>
      </c>
      <c r="CH80" s="518" t="s">
        <v>9786</v>
      </c>
      <c r="CI80" s="518" t="s">
        <v>9787</v>
      </c>
      <c r="CJ80" s="518" t="s">
        <v>9788</v>
      </c>
      <c r="CK80" s="518" t="s">
        <v>9789</v>
      </c>
      <c r="CL80" s="518" t="s">
        <v>9790</v>
      </c>
      <c r="CM80" s="518" t="s">
        <v>9791</v>
      </c>
      <c r="CN80" s="518" t="s">
        <v>9792</v>
      </c>
      <c r="CO80" s="518" t="s">
        <v>9793</v>
      </c>
      <c r="CP80" s="518" t="s">
        <v>9794</v>
      </c>
      <c r="CQ80" s="518" t="s">
        <v>9795</v>
      </c>
      <c r="CR80" s="518" t="s">
        <v>9796</v>
      </c>
      <c r="CS80" s="518" t="s">
        <v>9797</v>
      </c>
      <c r="CT80" s="518" t="s">
        <v>9798</v>
      </c>
      <c r="CU80" s="518" t="s">
        <v>9799</v>
      </c>
      <c r="CV80" s="518" t="s">
        <v>9800</v>
      </c>
      <c r="CW80" s="518" t="s">
        <v>9801</v>
      </c>
      <c r="CX80" s="518" t="s">
        <v>9802</v>
      </c>
      <c r="CY80" s="518" t="s">
        <v>9803</v>
      </c>
      <c r="CZ80" s="518" t="s">
        <v>9804</v>
      </c>
      <c r="DA80" s="518" t="s">
        <v>9805</v>
      </c>
      <c r="DB80" s="518" t="s">
        <v>9806</v>
      </c>
      <c r="DC80" s="518" t="s">
        <v>9807</v>
      </c>
      <c r="DD80" s="518" t="s">
        <v>9808</v>
      </c>
      <c r="DE80" s="518" t="s">
        <v>9809</v>
      </c>
      <c r="DF80" s="518" t="s">
        <v>9810</v>
      </c>
      <c r="DG80" s="518" t="s">
        <v>9811</v>
      </c>
      <c r="DH80" s="518" t="s">
        <v>9812</v>
      </c>
      <c r="DI80" s="518" t="s">
        <v>9813</v>
      </c>
      <c r="DJ80" s="518" t="s">
        <v>9814</v>
      </c>
      <c r="DK80" s="518" t="s">
        <v>9815</v>
      </c>
      <c r="DL80" s="518" t="s">
        <v>9816</v>
      </c>
      <c r="DM80" s="518" t="s">
        <v>9817</v>
      </c>
      <c r="DN80" s="518" t="s">
        <v>9818</v>
      </c>
      <c r="DO80" s="518" t="s">
        <v>9819</v>
      </c>
      <c r="DP80" s="518" t="s">
        <v>9820</v>
      </c>
      <c r="DQ80" s="518" t="s">
        <v>9821</v>
      </c>
      <c r="DR80" s="518" t="s">
        <v>9822</v>
      </c>
      <c r="DS80" s="518" t="s">
        <v>102</v>
      </c>
      <c r="DT80" s="518" t="s">
        <v>102</v>
      </c>
      <c r="DU80" s="518" t="s">
        <v>102</v>
      </c>
      <c r="DV80" s="518" t="s">
        <v>102</v>
      </c>
      <c r="DW80" s="518" t="s">
        <v>102</v>
      </c>
      <c r="DX80" s="518" t="s">
        <v>102</v>
      </c>
      <c r="DY80" s="518" t="s">
        <v>102</v>
      </c>
      <c r="DZ80" s="518" t="s">
        <v>102</v>
      </c>
      <c r="EA80" s="518" t="s">
        <v>102</v>
      </c>
      <c r="EB80" s="518" t="s">
        <v>102</v>
      </c>
      <c r="EC80" s="518" t="s">
        <v>102</v>
      </c>
      <c r="ED80" s="518" t="s">
        <v>102</v>
      </c>
      <c r="EE80" s="518" t="s">
        <v>102</v>
      </c>
      <c r="EF80" s="518" t="s">
        <v>102</v>
      </c>
      <c r="EG80" s="518" t="s">
        <v>102</v>
      </c>
      <c r="EH80" s="518" t="s">
        <v>102</v>
      </c>
      <c r="EI80" s="518" t="s">
        <v>102</v>
      </c>
      <c r="EJ80" s="518" t="s">
        <v>102</v>
      </c>
      <c r="EK80" s="518" t="s">
        <v>102</v>
      </c>
      <c r="EL80" s="518" t="s">
        <v>102</v>
      </c>
      <c r="EM80" s="518" t="s">
        <v>102</v>
      </c>
      <c r="EN80" s="518" t="s">
        <v>102</v>
      </c>
      <c r="EO80" s="518" t="s">
        <v>102</v>
      </c>
      <c r="EP80" s="518" t="s">
        <v>102</v>
      </c>
      <c r="EQ80" s="518" t="s">
        <v>102</v>
      </c>
      <c r="ER80" s="518" t="s">
        <v>102</v>
      </c>
      <c r="ES80" s="518" t="s">
        <v>102</v>
      </c>
      <c r="ET80" s="518" t="s">
        <v>102</v>
      </c>
      <c r="EU80" s="518" t="s">
        <v>102</v>
      </c>
      <c r="EV80" s="518" t="s">
        <v>102</v>
      </c>
      <c r="EW80" s="518" t="s">
        <v>102</v>
      </c>
      <c r="EX80" s="518" t="s">
        <v>102</v>
      </c>
      <c r="EY80" s="518" t="s">
        <v>102</v>
      </c>
      <c r="EZ80" s="518" t="s">
        <v>102</v>
      </c>
      <c r="FA80" s="518" t="s">
        <v>102</v>
      </c>
      <c r="FB80" s="518" t="s">
        <v>102</v>
      </c>
      <c r="FC80" s="518" t="s">
        <v>102</v>
      </c>
      <c r="FD80" s="518" t="s">
        <v>102</v>
      </c>
      <c r="FE80" s="518" t="s">
        <v>102</v>
      </c>
      <c r="FF80" s="518" t="s">
        <v>102</v>
      </c>
      <c r="FG80" s="518" t="s">
        <v>102</v>
      </c>
      <c r="FH80" s="518" t="s">
        <v>102</v>
      </c>
      <c r="FI80" s="518" t="s">
        <v>102</v>
      </c>
      <c r="FJ80" s="518" t="s">
        <v>102</v>
      </c>
      <c r="FK80" s="518" t="s">
        <v>102</v>
      </c>
      <c r="FL80" s="518" t="s">
        <v>102</v>
      </c>
      <c r="FM80" s="518" t="s">
        <v>102</v>
      </c>
      <c r="FN80" s="518" t="s">
        <v>102</v>
      </c>
      <c r="FO80" s="518" t="s">
        <v>102</v>
      </c>
      <c r="FP80" s="518" t="s">
        <v>102</v>
      </c>
      <c r="FQ80" s="518" t="s">
        <v>102</v>
      </c>
      <c r="FR80" s="518" t="s">
        <v>102</v>
      </c>
      <c r="FS80" s="518" t="s">
        <v>102</v>
      </c>
      <c r="FT80" s="518" t="s">
        <v>102</v>
      </c>
      <c r="FU80" s="518" t="s">
        <v>102</v>
      </c>
      <c r="FV80" s="518" t="s">
        <v>102</v>
      </c>
      <c r="FW80" s="518" t="s">
        <v>102</v>
      </c>
      <c r="FX80" s="518" t="s">
        <v>102</v>
      </c>
      <c r="FY80" s="518" t="s">
        <v>102</v>
      </c>
      <c r="FZ80" s="518" t="s">
        <v>102</v>
      </c>
      <c r="GA80" s="518" t="s">
        <v>102</v>
      </c>
      <c r="GB80" s="518" t="s">
        <v>102</v>
      </c>
      <c r="GC80" s="518" t="s">
        <v>102</v>
      </c>
      <c r="GD80" s="518" t="s">
        <v>102</v>
      </c>
      <c r="GE80" s="518" t="s">
        <v>102</v>
      </c>
      <c r="GF80" s="518" t="s">
        <v>102</v>
      </c>
      <c r="GG80" s="518" t="s">
        <v>102</v>
      </c>
      <c r="GH80" s="518" t="s">
        <v>102</v>
      </c>
      <c r="GI80" s="518" t="s">
        <v>102</v>
      </c>
      <c r="GJ80" s="518" t="s">
        <v>102</v>
      </c>
      <c r="GK80" s="518" t="s">
        <v>102</v>
      </c>
      <c r="GL80" s="518" t="s">
        <v>102</v>
      </c>
      <c r="GM80" s="518" t="s">
        <v>102</v>
      </c>
      <c r="GN80" s="518" t="s">
        <v>102</v>
      </c>
      <c r="GO80" s="518" t="s">
        <v>102</v>
      </c>
      <c r="GP80" s="518" t="s">
        <v>102</v>
      </c>
      <c r="GQ80" s="518" t="s">
        <v>102</v>
      </c>
      <c r="GR80" s="518" t="s">
        <v>102</v>
      </c>
      <c r="GS80" s="518" t="s">
        <v>102</v>
      </c>
      <c r="GT80" s="518" t="s">
        <v>102</v>
      </c>
      <c r="GU80" s="518" t="s">
        <v>102</v>
      </c>
      <c r="GV80" s="518" t="s">
        <v>102</v>
      </c>
      <c r="GW80" s="518" t="s">
        <v>102</v>
      </c>
      <c r="GX80" s="518" t="s">
        <v>102</v>
      </c>
      <c r="GY80" s="518" t="s">
        <v>102</v>
      </c>
      <c r="GZ80" s="518" t="s">
        <v>102</v>
      </c>
      <c r="HA80" s="518" t="s">
        <v>102</v>
      </c>
      <c r="HB80" s="518" t="s">
        <v>102</v>
      </c>
      <c r="HC80" s="511" t="str">
        <f t="shared" si="1"/>
        <v>2006-080246</v>
      </c>
    </row>
    <row r="81" spans="1:211" ht="48" hidden="1" customHeight="1" x14ac:dyDescent="0.15">
      <c r="A81" s="511" t="s">
        <v>4217</v>
      </c>
      <c r="B81" s="512" t="s">
        <v>9823</v>
      </c>
      <c r="C81" s="513">
        <v>39400</v>
      </c>
      <c r="D81" s="512" t="s">
        <v>8419</v>
      </c>
      <c r="E81" s="512" t="s">
        <v>8465</v>
      </c>
      <c r="F81" s="512" t="s">
        <v>8466</v>
      </c>
      <c r="G81" s="513">
        <v>39436</v>
      </c>
      <c r="H81" s="512" t="s">
        <v>9824</v>
      </c>
      <c r="S81" s="511" t="s">
        <v>9825</v>
      </c>
      <c r="T81" s="511">
        <v>2010</v>
      </c>
      <c r="U81" s="515" t="s">
        <v>8424</v>
      </c>
      <c r="V81" s="514">
        <v>32</v>
      </c>
      <c r="W81" s="514">
        <v>5</v>
      </c>
      <c r="X81" s="514">
        <v>2</v>
      </c>
      <c r="Y81" s="513">
        <v>35195</v>
      </c>
      <c r="Z81" s="512" t="s">
        <v>9756</v>
      </c>
      <c r="AA81" s="512" t="s">
        <v>9757</v>
      </c>
      <c r="AB81" s="513">
        <v>35458</v>
      </c>
      <c r="AC81" s="513">
        <v>38138</v>
      </c>
      <c r="AD81" s="512" t="s">
        <v>9758</v>
      </c>
      <c r="AE81" s="513">
        <v>37741</v>
      </c>
      <c r="AF81" s="512" t="s">
        <v>9163</v>
      </c>
      <c r="AG81" s="512" t="s">
        <v>9757</v>
      </c>
      <c r="AH81" s="516">
        <v>3531702</v>
      </c>
      <c r="AI81" s="513">
        <v>38058</v>
      </c>
      <c r="AJ81" s="513" t="s">
        <v>138</v>
      </c>
      <c r="AK81" s="511" t="s">
        <v>138</v>
      </c>
      <c r="AL81" s="513" t="s">
        <v>138</v>
      </c>
      <c r="AM81" s="511" t="s">
        <v>138</v>
      </c>
      <c r="AN81" s="511" t="s">
        <v>9759</v>
      </c>
      <c r="AO81" s="511" t="s">
        <v>9760</v>
      </c>
      <c r="AP81" s="511" t="s">
        <v>9761</v>
      </c>
      <c r="AQ81" s="511" t="s">
        <v>9762</v>
      </c>
      <c r="AR81" s="511" t="s">
        <v>9763</v>
      </c>
      <c r="AS81" s="511" t="s">
        <v>138</v>
      </c>
      <c r="AT81" s="511" t="s">
        <v>138</v>
      </c>
      <c r="AU81" s="511" t="s">
        <v>138</v>
      </c>
      <c r="AV81" s="511" t="s">
        <v>9764</v>
      </c>
      <c r="AW81" s="511" t="s">
        <v>9765</v>
      </c>
      <c r="AX81" s="511" t="s">
        <v>9766</v>
      </c>
      <c r="AY81" s="511" t="s">
        <v>9767</v>
      </c>
      <c r="AZ81" s="511" t="s">
        <v>9768</v>
      </c>
      <c r="BA81" s="511" t="s">
        <v>9769</v>
      </c>
      <c r="BB81" s="511">
        <v>391040711</v>
      </c>
      <c r="BC81" s="512" t="s">
        <v>9770</v>
      </c>
      <c r="BD81" s="511" t="s">
        <v>9771</v>
      </c>
      <c r="BE81" s="511" t="s">
        <v>9772</v>
      </c>
      <c r="BF81" s="511" t="s">
        <v>9773</v>
      </c>
      <c r="BG81" s="511" t="s">
        <v>9774</v>
      </c>
      <c r="BH81" s="511" t="s">
        <v>8648</v>
      </c>
      <c r="BI81" s="511">
        <v>8</v>
      </c>
      <c r="BJ81" s="511">
        <v>8</v>
      </c>
      <c r="BK81" s="511" t="s">
        <v>9775</v>
      </c>
      <c r="BL81" s="511" t="s">
        <v>138</v>
      </c>
      <c r="BM81" s="511" t="s">
        <v>9776</v>
      </c>
      <c r="BN81" s="511" t="s">
        <v>138</v>
      </c>
      <c r="BO81" s="511" t="s">
        <v>9027</v>
      </c>
      <c r="BP81" s="513">
        <v>34830</v>
      </c>
      <c r="BQ81" s="511" t="s">
        <v>138</v>
      </c>
      <c r="BR81" s="511" t="s">
        <v>8482</v>
      </c>
      <c r="BS81" s="511" t="s">
        <v>9777</v>
      </c>
      <c r="BT81" s="511" t="s">
        <v>9778</v>
      </c>
      <c r="BU81" s="511" t="s">
        <v>9779</v>
      </c>
      <c r="BV81" s="511" t="s">
        <v>138</v>
      </c>
      <c r="BW81" s="511">
        <v>2</v>
      </c>
      <c r="BX81" s="511" t="s">
        <v>9780</v>
      </c>
      <c r="BY81" s="511" t="s">
        <v>138</v>
      </c>
      <c r="BZ81" s="511">
        <v>57</v>
      </c>
      <c r="CA81" s="511" t="s">
        <v>9781</v>
      </c>
      <c r="CB81" s="511" t="s">
        <v>9782</v>
      </c>
      <c r="CC81" s="511" t="s">
        <v>138</v>
      </c>
      <c r="CD81" s="511" t="s">
        <v>5242</v>
      </c>
      <c r="CE81" s="518" t="s">
        <v>102</v>
      </c>
      <c r="CF81" s="518" t="s">
        <v>102</v>
      </c>
      <c r="CG81" s="518" t="s">
        <v>102</v>
      </c>
      <c r="CH81" s="518" t="s">
        <v>102</v>
      </c>
      <c r="CI81" s="518" t="s">
        <v>102</v>
      </c>
      <c r="CJ81" s="518" t="s">
        <v>102</v>
      </c>
      <c r="CK81" s="518" t="s">
        <v>102</v>
      </c>
      <c r="CL81" s="518" t="s">
        <v>102</v>
      </c>
      <c r="CM81" s="518" t="s">
        <v>102</v>
      </c>
      <c r="CN81" s="518" t="s">
        <v>102</v>
      </c>
      <c r="CO81" s="518" t="s">
        <v>102</v>
      </c>
      <c r="CP81" s="518" t="s">
        <v>102</v>
      </c>
      <c r="CQ81" s="518" t="s">
        <v>102</v>
      </c>
      <c r="CR81" s="518" t="s">
        <v>102</v>
      </c>
      <c r="CS81" s="518" t="s">
        <v>102</v>
      </c>
      <c r="CT81" s="518" t="s">
        <v>102</v>
      </c>
      <c r="CU81" s="518" t="s">
        <v>102</v>
      </c>
      <c r="CV81" s="518" t="s">
        <v>102</v>
      </c>
      <c r="CW81" s="518" t="s">
        <v>102</v>
      </c>
      <c r="CX81" s="518" t="s">
        <v>102</v>
      </c>
      <c r="CY81" s="518" t="s">
        <v>102</v>
      </c>
      <c r="CZ81" s="518" t="s">
        <v>102</v>
      </c>
      <c r="DA81" s="518" t="s">
        <v>102</v>
      </c>
      <c r="DB81" s="518" t="s">
        <v>102</v>
      </c>
      <c r="DC81" s="518" t="s">
        <v>102</v>
      </c>
      <c r="DD81" s="518" t="s">
        <v>102</v>
      </c>
      <c r="DE81" s="518" t="s">
        <v>102</v>
      </c>
      <c r="DF81" s="518" t="s">
        <v>102</v>
      </c>
      <c r="DG81" s="518" t="s">
        <v>102</v>
      </c>
      <c r="DH81" s="518" t="s">
        <v>102</v>
      </c>
      <c r="DI81" s="518" t="s">
        <v>102</v>
      </c>
      <c r="DJ81" s="518" t="s">
        <v>102</v>
      </c>
      <c r="DK81" s="518" t="s">
        <v>102</v>
      </c>
      <c r="DL81" s="518" t="s">
        <v>102</v>
      </c>
      <c r="DM81" s="518" t="s">
        <v>102</v>
      </c>
      <c r="DN81" s="518" t="s">
        <v>102</v>
      </c>
      <c r="DO81" s="518" t="s">
        <v>102</v>
      </c>
      <c r="DP81" s="518" t="s">
        <v>102</v>
      </c>
      <c r="DQ81" s="518" t="s">
        <v>102</v>
      </c>
      <c r="DR81" s="518" t="s">
        <v>102</v>
      </c>
      <c r="DS81" s="518" t="s">
        <v>102</v>
      </c>
      <c r="DT81" s="518" t="s">
        <v>102</v>
      </c>
      <c r="DU81" s="518" t="s">
        <v>102</v>
      </c>
      <c r="DV81" s="518" t="s">
        <v>102</v>
      </c>
      <c r="DW81" s="518" t="s">
        <v>102</v>
      </c>
      <c r="DX81" s="518" t="s">
        <v>102</v>
      </c>
      <c r="DY81" s="518" t="s">
        <v>102</v>
      </c>
      <c r="DZ81" s="518" t="s">
        <v>102</v>
      </c>
      <c r="EA81" s="518" t="s">
        <v>102</v>
      </c>
      <c r="EB81" s="518" t="s">
        <v>102</v>
      </c>
      <c r="EC81" s="518" t="s">
        <v>102</v>
      </c>
      <c r="ED81" s="518" t="s">
        <v>102</v>
      </c>
      <c r="EE81" s="518" t="s">
        <v>102</v>
      </c>
      <c r="EF81" s="518" t="s">
        <v>102</v>
      </c>
      <c r="EG81" s="518" t="s">
        <v>102</v>
      </c>
      <c r="EH81" s="518" t="s">
        <v>102</v>
      </c>
      <c r="EI81" s="518" t="s">
        <v>102</v>
      </c>
      <c r="EJ81" s="518" t="s">
        <v>102</v>
      </c>
      <c r="EK81" s="518" t="s">
        <v>102</v>
      </c>
      <c r="EL81" s="518" t="s">
        <v>102</v>
      </c>
      <c r="EM81" s="518" t="s">
        <v>102</v>
      </c>
      <c r="EN81" s="518" t="s">
        <v>102</v>
      </c>
      <c r="EO81" s="518" t="s">
        <v>102</v>
      </c>
      <c r="EP81" s="518" t="s">
        <v>102</v>
      </c>
      <c r="EQ81" s="518" t="s">
        <v>102</v>
      </c>
      <c r="ER81" s="518" t="s">
        <v>102</v>
      </c>
      <c r="ES81" s="518" t="s">
        <v>102</v>
      </c>
      <c r="ET81" s="518" t="s">
        <v>102</v>
      </c>
      <c r="EU81" s="518" t="s">
        <v>102</v>
      </c>
      <c r="EV81" s="518" t="s">
        <v>102</v>
      </c>
      <c r="EW81" s="518" t="s">
        <v>102</v>
      </c>
      <c r="EX81" s="518" t="s">
        <v>102</v>
      </c>
      <c r="EY81" s="518" t="s">
        <v>102</v>
      </c>
      <c r="EZ81" s="518" t="s">
        <v>102</v>
      </c>
      <c r="FA81" s="518" t="s">
        <v>102</v>
      </c>
      <c r="FB81" s="518" t="s">
        <v>102</v>
      </c>
      <c r="FC81" s="518" t="s">
        <v>102</v>
      </c>
      <c r="FD81" s="518" t="s">
        <v>102</v>
      </c>
      <c r="FE81" s="518" t="s">
        <v>102</v>
      </c>
      <c r="FF81" s="518" t="s">
        <v>102</v>
      </c>
      <c r="FG81" s="518" t="s">
        <v>102</v>
      </c>
      <c r="FH81" s="518" t="s">
        <v>102</v>
      </c>
      <c r="FI81" s="518" t="s">
        <v>102</v>
      </c>
      <c r="FJ81" s="518" t="s">
        <v>102</v>
      </c>
      <c r="FK81" s="518" t="s">
        <v>102</v>
      </c>
      <c r="FL81" s="518" t="s">
        <v>102</v>
      </c>
      <c r="FM81" s="518" t="s">
        <v>102</v>
      </c>
      <c r="FN81" s="518" t="s">
        <v>102</v>
      </c>
      <c r="FO81" s="518" t="s">
        <v>102</v>
      </c>
      <c r="FP81" s="518" t="s">
        <v>102</v>
      </c>
      <c r="FQ81" s="518" t="s">
        <v>102</v>
      </c>
      <c r="FR81" s="518" t="s">
        <v>102</v>
      </c>
      <c r="FS81" s="518" t="s">
        <v>102</v>
      </c>
      <c r="FT81" s="518" t="s">
        <v>102</v>
      </c>
      <c r="FU81" s="518" t="s">
        <v>102</v>
      </c>
      <c r="FV81" s="518" t="s">
        <v>102</v>
      </c>
      <c r="FW81" s="518" t="s">
        <v>102</v>
      </c>
      <c r="FX81" s="518" t="s">
        <v>102</v>
      </c>
      <c r="FY81" s="518" t="s">
        <v>102</v>
      </c>
      <c r="FZ81" s="518" t="s">
        <v>102</v>
      </c>
      <c r="GA81" s="518" t="s">
        <v>102</v>
      </c>
      <c r="GB81" s="518" t="s">
        <v>102</v>
      </c>
      <c r="GC81" s="518" t="s">
        <v>102</v>
      </c>
      <c r="GD81" s="518" t="s">
        <v>102</v>
      </c>
      <c r="GE81" s="518" t="s">
        <v>102</v>
      </c>
      <c r="GF81" s="518" t="s">
        <v>102</v>
      </c>
      <c r="GG81" s="518" t="s">
        <v>102</v>
      </c>
      <c r="GH81" s="518" t="s">
        <v>102</v>
      </c>
      <c r="GI81" s="518" t="s">
        <v>102</v>
      </c>
      <c r="GJ81" s="518" t="s">
        <v>102</v>
      </c>
      <c r="GK81" s="518" t="s">
        <v>102</v>
      </c>
      <c r="GL81" s="518" t="s">
        <v>102</v>
      </c>
      <c r="GM81" s="518" t="s">
        <v>102</v>
      </c>
      <c r="GN81" s="518" t="s">
        <v>102</v>
      </c>
      <c r="GO81" s="518" t="s">
        <v>102</v>
      </c>
      <c r="GP81" s="518" t="s">
        <v>102</v>
      </c>
      <c r="GQ81" s="518" t="s">
        <v>102</v>
      </c>
      <c r="GR81" s="518" t="s">
        <v>102</v>
      </c>
      <c r="GS81" s="518" t="s">
        <v>102</v>
      </c>
      <c r="GT81" s="518" t="s">
        <v>102</v>
      </c>
      <c r="GU81" s="518" t="s">
        <v>102</v>
      </c>
      <c r="GV81" s="518" t="s">
        <v>102</v>
      </c>
      <c r="GW81" s="518" t="s">
        <v>102</v>
      </c>
      <c r="GX81" s="518" t="s">
        <v>102</v>
      </c>
      <c r="GY81" s="518" t="s">
        <v>102</v>
      </c>
      <c r="GZ81" s="518" t="s">
        <v>102</v>
      </c>
      <c r="HA81" s="518" t="s">
        <v>102</v>
      </c>
      <c r="HB81" s="518" t="s">
        <v>102</v>
      </c>
      <c r="HC81" s="511" t="str">
        <f t="shared" si="1"/>
        <v>2007-390132</v>
      </c>
    </row>
    <row r="82" spans="1:211" ht="48" hidden="1" customHeight="1" x14ac:dyDescent="0.15">
      <c r="A82" s="511" t="s">
        <v>4217</v>
      </c>
      <c r="B82" s="512" t="s">
        <v>9826</v>
      </c>
      <c r="C82" s="513">
        <v>39646</v>
      </c>
      <c r="D82" s="512" t="s">
        <v>8419</v>
      </c>
      <c r="E82" s="512" t="s">
        <v>8465</v>
      </c>
      <c r="F82" s="512" t="s">
        <v>8466</v>
      </c>
      <c r="G82" s="513">
        <v>39682</v>
      </c>
      <c r="H82" s="512" t="s">
        <v>9824</v>
      </c>
      <c r="S82" s="514" t="s">
        <v>9827</v>
      </c>
      <c r="T82" s="511">
        <v>2010</v>
      </c>
      <c r="U82" s="515" t="s">
        <v>8424</v>
      </c>
      <c r="V82" s="514">
        <v>32</v>
      </c>
      <c r="W82" s="514">
        <v>5</v>
      </c>
      <c r="X82" s="514">
        <v>3</v>
      </c>
      <c r="Y82" s="513">
        <v>35195</v>
      </c>
      <c r="Z82" s="512" t="s">
        <v>9756</v>
      </c>
      <c r="AA82" s="512" t="s">
        <v>9757</v>
      </c>
      <c r="AB82" s="513">
        <v>35458</v>
      </c>
      <c r="AC82" s="513">
        <v>38138</v>
      </c>
      <c r="AD82" s="512" t="s">
        <v>9758</v>
      </c>
      <c r="AE82" s="513">
        <v>37741</v>
      </c>
      <c r="AF82" s="512" t="s">
        <v>9163</v>
      </c>
      <c r="AG82" s="512" t="s">
        <v>9757</v>
      </c>
      <c r="AH82" s="516">
        <v>3531702</v>
      </c>
      <c r="AI82" s="513">
        <v>38058</v>
      </c>
      <c r="AJ82" s="513" t="s">
        <v>138</v>
      </c>
      <c r="AK82" s="511" t="s">
        <v>138</v>
      </c>
      <c r="AL82" s="513" t="s">
        <v>138</v>
      </c>
      <c r="AM82" s="511" t="s">
        <v>138</v>
      </c>
      <c r="AN82" s="511" t="s">
        <v>9759</v>
      </c>
      <c r="AO82" s="511" t="s">
        <v>9760</v>
      </c>
      <c r="AP82" s="511" t="s">
        <v>9761</v>
      </c>
      <c r="AQ82" s="511" t="s">
        <v>9762</v>
      </c>
      <c r="AR82" s="511" t="s">
        <v>9763</v>
      </c>
      <c r="AS82" s="511" t="s">
        <v>138</v>
      </c>
      <c r="AT82" s="511" t="s">
        <v>138</v>
      </c>
      <c r="AU82" s="511" t="s">
        <v>138</v>
      </c>
      <c r="AV82" s="511" t="s">
        <v>9764</v>
      </c>
      <c r="AW82" s="511" t="s">
        <v>9765</v>
      </c>
      <c r="AX82" s="511" t="s">
        <v>9766</v>
      </c>
      <c r="AY82" s="511" t="s">
        <v>9767</v>
      </c>
      <c r="AZ82" s="511" t="s">
        <v>9768</v>
      </c>
      <c r="BA82" s="511" t="s">
        <v>9769</v>
      </c>
      <c r="BB82" s="511">
        <v>391040711</v>
      </c>
      <c r="BC82" s="512" t="s">
        <v>9770</v>
      </c>
      <c r="BD82" s="511" t="s">
        <v>9771</v>
      </c>
      <c r="BE82" s="511" t="s">
        <v>9772</v>
      </c>
      <c r="BF82" s="511" t="s">
        <v>9773</v>
      </c>
      <c r="BG82" s="511" t="s">
        <v>9774</v>
      </c>
      <c r="BH82" s="511" t="s">
        <v>8648</v>
      </c>
      <c r="BI82" s="511">
        <v>8</v>
      </c>
      <c r="BJ82" s="511">
        <v>8</v>
      </c>
      <c r="BK82" s="511" t="s">
        <v>9775</v>
      </c>
      <c r="BL82" s="511" t="s">
        <v>138</v>
      </c>
      <c r="BM82" s="511" t="s">
        <v>9776</v>
      </c>
      <c r="BN82" s="511" t="s">
        <v>138</v>
      </c>
      <c r="BO82" s="511" t="s">
        <v>9027</v>
      </c>
      <c r="BP82" s="513">
        <v>34830</v>
      </c>
      <c r="BQ82" s="511" t="s">
        <v>138</v>
      </c>
      <c r="BR82" s="511" t="s">
        <v>8482</v>
      </c>
      <c r="BS82" s="511" t="s">
        <v>9777</v>
      </c>
      <c r="BT82" s="511" t="s">
        <v>9778</v>
      </c>
      <c r="BU82" s="511" t="s">
        <v>9779</v>
      </c>
      <c r="BV82" s="511" t="s">
        <v>138</v>
      </c>
      <c r="BW82" s="511">
        <v>2</v>
      </c>
      <c r="BX82" s="511" t="s">
        <v>9780</v>
      </c>
      <c r="BY82" s="511" t="s">
        <v>138</v>
      </c>
      <c r="BZ82" s="511">
        <v>57</v>
      </c>
      <c r="CA82" s="511" t="s">
        <v>9781</v>
      </c>
      <c r="CB82" s="511" t="s">
        <v>9782</v>
      </c>
      <c r="CC82" s="511" t="s">
        <v>138</v>
      </c>
      <c r="CD82" s="511" t="s">
        <v>5242</v>
      </c>
      <c r="CE82" s="518" t="s">
        <v>102</v>
      </c>
      <c r="CF82" s="518" t="s">
        <v>102</v>
      </c>
      <c r="CG82" s="518" t="s">
        <v>102</v>
      </c>
      <c r="CH82" s="518" t="s">
        <v>102</v>
      </c>
      <c r="CI82" s="518" t="s">
        <v>102</v>
      </c>
      <c r="CJ82" s="518" t="s">
        <v>102</v>
      </c>
      <c r="CK82" s="518" t="s">
        <v>102</v>
      </c>
      <c r="CL82" s="518" t="s">
        <v>102</v>
      </c>
      <c r="CM82" s="518" t="s">
        <v>102</v>
      </c>
      <c r="CN82" s="518" t="s">
        <v>102</v>
      </c>
      <c r="CO82" s="518" t="s">
        <v>102</v>
      </c>
      <c r="CP82" s="518" t="s">
        <v>102</v>
      </c>
      <c r="CQ82" s="518" t="s">
        <v>102</v>
      </c>
      <c r="CR82" s="518" t="s">
        <v>102</v>
      </c>
      <c r="CS82" s="518" t="s">
        <v>102</v>
      </c>
      <c r="CT82" s="518" t="s">
        <v>102</v>
      </c>
      <c r="CU82" s="518" t="s">
        <v>102</v>
      </c>
      <c r="CV82" s="518" t="s">
        <v>102</v>
      </c>
      <c r="CW82" s="518" t="s">
        <v>102</v>
      </c>
      <c r="CX82" s="518" t="s">
        <v>102</v>
      </c>
      <c r="CY82" s="518" t="s">
        <v>102</v>
      </c>
      <c r="CZ82" s="518" t="s">
        <v>102</v>
      </c>
      <c r="DA82" s="518" t="s">
        <v>102</v>
      </c>
      <c r="DB82" s="518" t="s">
        <v>102</v>
      </c>
      <c r="DC82" s="518" t="s">
        <v>102</v>
      </c>
      <c r="DD82" s="518" t="s">
        <v>102</v>
      </c>
      <c r="DE82" s="518" t="s">
        <v>102</v>
      </c>
      <c r="DF82" s="518" t="s">
        <v>102</v>
      </c>
      <c r="DG82" s="518" t="s">
        <v>102</v>
      </c>
      <c r="DH82" s="518" t="s">
        <v>102</v>
      </c>
      <c r="DI82" s="518" t="s">
        <v>102</v>
      </c>
      <c r="DJ82" s="518" t="s">
        <v>102</v>
      </c>
      <c r="DK82" s="518" t="s">
        <v>102</v>
      </c>
      <c r="DL82" s="518" t="s">
        <v>102</v>
      </c>
      <c r="DM82" s="518" t="s">
        <v>102</v>
      </c>
      <c r="DN82" s="518" t="s">
        <v>102</v>
      </c>
      <c r="DO82" s="518" t="s">
        <v>102</v>
      </c>
      <c r="DP82" s="518" t="s">
        <v>102</v>
      </c>
      <c r="DQ82" s="518" t="s">
        <v>102</v>
      </c>
      <c r="DR82" s="518" t="s">
        <v>102</v>
      </c>
      <c r="DS82" s="518" t="s">
        <v>102</v>
      </c>
      <c r="DT82" s="518" t="s">
        <v>102</v>
      </c>
      <c r="DU82" s="518" t="s">
        <v>102</v>
      </c>
      <c r="DV82" s="518" t="s">
        <v>102</v>
      </c>
      <c r="DW82" s="518" t="s">
        <v>102</v>
      </c>
      <c r="DX82" s="518" t="s">
        <v>102</v>
      </c>
      <c r="DY82" s="518" t="s">
        <v>102</v>
      </c>
      <c r="DZ82" s="518" t="s">
        <v>102</v>
      </c>
      <c r="EA82" s="518" t="s">
        <v>102</v>
      </c>
      <c r="EB82" s="518" t="s">
        <v>102</v>
      </c>
      <c r="EC82" s="518" t="s">
        <v>102</v>
      </c>
      <c r="ED82" s="518" t="s">
        <v>102</v>
      </c>
      <c r="EE82" s="518" t="s">
        <v>102</v>
      </c>
      <c r="EF82" s="518" t="s">
        <v>102</v>
      </c>
      <c r="EG82" s="518" t="s">
        <v>102</v>
      </c>
      <c r="EH82" s="518" t="s">
        <v>102</v>
      </c>
      <c r="EI82" s="518" t="s">
        <v>102</v>
      </c>
      <c r="EJ82" s="518" t="s">
        <v>102</v>
      </c>
      <c r="EK82" s="518" t="s">
        <v>102</v>
      </c>
      <c r="EL82" s="518" t="s">
        <v>102</v>
      </c>
      <c r="EM82" s="518" t="s">
        <v>102</v>
      </c>
      <c r="EN82" s="518" t="s">
        <v>102</v>
      </c>
      <c r="EO82" s="518" t="s">
        <v>102</v>
      </c>
      <c r="EP82" s="518" t="s">
        <v>102</v>
      </c>
      <c r="EQ82" s="518" t="s">
        <v>102</v>
      </c>
      <c r="ER82" s="518" t="s">
        <v>102</v>
      </c>
      <c r="ES82" s="518" t="s">
        <v>102</v>
      </c>
      <c r="ET82" s="518" t="s">
        <v>102</v>
      </c>
      <c r="EU82" s="518" t="s">
        <v>102</v>
      </c>
      <c r="EV82" s="518" t="s">
        <v>102</v>
      </c>
      <c r="EW82" s="518" t="s">
        <v>102</v>
      </c>
      <c r="EX82" s="518" t="s">
        <v>102</v>
      </c>
      <c r="EY82" s="518" t="s">
        <v>102</v>
      </c>
      <c r="EZ82" s="518" t="s">
        <v>102</v>
      </c>
      <c r="FA82" s="518" t="s">
        <v>102</v>
      </c>
      <c r="FB82" s="518" t="s">
        <v>102</v>
      </c>
      <c r="FC82" s="518" t="s">
        <v>102</v>
      </c>
      <c r="FD82" s="518" t="s">
        <v>102</v>
      </c>
      <c r="FE82" s="518" t="s">
        <v>102</v>
      </c>
      <c r="FF82" s="518" t="s">
        <v>102</v>
      </c>
      <c r="FG82" s="518" t="s">
        <v>102</v>
      </c>
      <c r="FH82" s="518" t="s">
        <v>102</v>
      </c>
      <c r="FI82" s="518" t="s">
        <v>102</v>
      </c>
      <c r="FJ82" s="518" t="s">
        <v>102</v>
      </c>
      <c r="FK82" s="518" t="s">
        <v>102</v>
      </c>
      <c r="FL82" s="518" t="s">
        <v>102</v>
      </c>
      <c r="FM82" s="518" t="s">
        <v>102</v>
      </c>
      <c r="FN82" s="518" t="s">
        <v>102</v>
      </c>
      <c r="FO82" s="518" t="s">
        <v>102</v>
      </c>
      <c r="FP82" s="518" t="s">
        <v>102</v>
      </c>
      <c r="FQ82" s="518" t="s">
        <v>102</v>
      </c>
      <c r="FR82" s="518" t="s">
        <v>102</v>
      </c>
      <c r="FS82" s="518" t="s">
        <v>102</v>
      </c>
      <c r="FT82" s="518" t="s">
        <v>102</v>
      </c>
      <c r="FU82" s="518" t="s">
        <v>102</v>
      </c>
      <c r="FV82" s="518" t="s">
        <v>102</v>
      </c>
      <c r="FW82" s="518" t="s">
        <v>102</v>
      </c>
      <c r="FX82" s="518" t="s">
        <v>102</v>
      </c>
      <c r="FY82" s="518" t="s">
        <v>102</v>
      </c>
      <c r="FZ82" s="518" t="s">
        <v>102</v>
      </c>
      <c r="GA82" s="518" t="s">
        <v>102</v>
      </c>
      <c r="GB82" s="518" t="s">
        <v>102</v>
      </c>
      <c r="GC82" s="518" t="s">
        <v>102</v>
      </c>
      <c r="GD82" s="518" t="s">
        <v>102</v>
      </c>
      <c r="GE82" s="518" t="s">
        <v>102</v>
      </c>
      <c r="GF82" s="518" t="s">
        <v>102</v>
      </c>
      <c r="GG82" s="518" t="s">
        <v>102</v>
      </c>
      <c r="GH82" s="518" t="s">
        <v>102</v>
      </c>
      <c r="GI82" s="518" t="s">
        <v>102</v>
      </c>
      <c r="GJ82" s="518" t="s">
        <v>102</v>
      </c>
      <c r="GK82" s="518" t="s">
        <v>102</v>
      </c>
      <c r="GL82" s="518" t="s">
        <v>102</v>
      </c>
      <c r="GM82" s="518" t="s">
        <v>102</v>
      </c>
      <c r="GN82" s="518" t="s">
        <v>102</v>
      </c>
      <c r="GO82" s="518" t="s">
        <v>102</v>
      </c>
      <c r="GP82" s="518" t="s">
        <v>102</v>
      </c>
      <c r="GQ82" s="518" t="s">
        <v>102</v>
      </c>
      <c r="GR82" s="518" t="s">
        <v>102</v>
      </c>
      <c r="GS82" s="518" t="s">
        <v>102</v>
      </c>
      <c r="GT82" s="518" t="s">
        <v>102</v>
      </c>
      <c r="GU82" s="518" t="s">
        <v>102</v>
      </c>
      <c r="GV82" s="518" t="s">
        <v>102</v>
      </c>
      <c r="GW82" s="518" t="s">
        <v>102</v>
      </c>
      <c r="GX82" s="518" t="s">
        <v>102</v>
      </c>
      <c r="GY82" s="518" t="s">
        <v>102</v>
      </c>
      <c r="GZ82" s="518" t="s">
        <v>102</v>
      </c>
      <c r="HA82" s="518" t="s">
        <v>102</v>
      </c>
      <c r="HB82" s="518" t="s">
        <v>102</v>
      </c>
      <c r="HC82" s="511" t="str">
        <f t="shared" si="1"/>
        <v>2008-390081</v>
      </c>
    </row>
    <row r="83" spans="1:211" ht="48" hidden="1" customHeight="1" x14ac:dyDescent="0.15">
      <c r="A83" s="511" t="s">
        <v>4217</v>
      </c>
      <c r="B83" s="512" t="s">
        <v>9828</v>
      </c>
      <c r="C83" s="513">
        <v>39680</v>
      </c>
      <c r="D83" s="512" t="s">
        <v>8419</v>
      </c>
      <c r="E83" s="512" t="s">
        <v>8465</v>
      </c>
      <c r="F83" s="512" t="s">
        <v>8493</v>
      </c>
      <c r="G83" s="513">
        <v>39853</v>
      </c>
      <c r="H83" s="512" t="s">
        <v>9824</v>
      </c>
      <c r="I83" s="512" t="s">
        <v>8495</v>
      </c>
      <c r="J83" s="513">
        <v>39808</v>
      </c>
      <c r="S83" s="514" t="s">
        <v>9829</v>
      </c>
      <c r="T83" s="511">
        <v>2010</v>
      </c>
      <c r="U83" s="515" t="s">
        <v>8424</v>
      </c>
      <c r="V83" s="514">
        <v>32</v>
      </c>
      <c r="W83" s="514">
        <v>5</v>
      </c>
      <c r="X83" s="514">
        <v>4</v>
      </c>
      <c r="Y83" s="513">
        <v>35195</v>
      </c>
      <c r="Z83" s="512" t="s">
        <v>9756</v>
      </c>
      <c r="AA83" s="512" t="s">
        <v>9757</v>
      </c>
      <c r="AB83" s="513">
        <v>35458</v>
      </c>
      <c r="AC83" s="513">
        <v>38138</v>
      </c>
      <c r="AD83" s="512" t="s">
        <v>9758</v>
      </c>
      <c r="AE83" s="513">
        <v>37741</v>
      </c>
      <c r="AF83" s="512" t="s">
        <v>9163</v>
      </c>
      <c r="AG83" s="512" t="s">
        <v>9757</v>
      </c>
      <c r="AH83" s="516">
        <v>3531702</v>
      </c>
      <c r="AI83" s="513">
        <v>38058</v>
      </c>
      <c r="AJ83" s="513" t="s">
        <v>138</v>
      </c>
      <c r="AK83" s="511" t="s">
        <v>138</v>
      </c>
      <c r="AL83" s="513" t="s">
        <v>138</v>
      </c>
      <c r="AM83" s="511" t="s">
        <v>138</v>
      </c>
      <c r="AN83" s="511" t="s">
        <v>9759</v>
      </c>
      <c r="AO83" s="511" t="s">
        <v>9760</v>
      </c>
      <c r="AP83" s="511" t="s">
        <v>9761</v>
      </c>
      <c r="AQ83" s="511" t="s">
        <v>9762</v>
      </c>
      <c r="AR83" s="511" t="s">
        <v>9763</v>
      </c>
      <c r="AS83" s="511" t="s">
        <v>138</v>
      </c>
      <c r="AT83" s="511" t="s">
        <v>138</v>
      </c>
      <c r="AU83" s="511" t="s">
        <v>138</v>
      </c>
      <c r="AV83" s="511" t="s">
        <v>9764</v>
      </c>
      <c r="AW83" s="511" t="s">
        <v>9765</v>
      </c>
      <c r="AX83" s="511" t="s">
        <v>9766</v>
      </c>
      <c r="AY83" s="511" t="s">
        <v>9767</v>
      </c>
      <c r="AZ83" s="511" t="s">
        <v>9768</v>
      </c>
      <c r="BA83" s="511" t="s">
        <v>9769</v>
      </c>
      <c r="BB83" s="511">
        <v>391040711</v>
      </c>
      <c r="BC83" s="512" t="s">
        <v>9770</v>
      </c>
      <c r="BD83" s="511" t="s">
        <v>9771</v>
      </c>
      <c r="BE83" s="511" t="s">
        <v>9772</v>
      </c>
      <c r="BF83" s="511" t="s">
        <v>9773</v>
      </c>
      <c r="BG83" s="511" t="s">
        <v>9774</v>
      </c>
      <c r="BH83" s="511" t="s">
        <v>8648</v>
      </c>
      <c r="BI83" s="511">
        <v>8</v>
      </c>
      <c r="BJ83" s="511">
        <v>8</v>
      </c>
      <c r="BK83" s="511" t="s">
        <v>9775</v>
      </c>
      <c r="BL83" s="511" t="s">
        <v>138</v>
      </c>
      <c r="BM83" s="511" t="s">
        <v>9776</v>
      </c>
      <c r="BN83" s="511" t="s">
        <v>138</v>
      </c>
      <c r="BO83" s="511" t="s">
        <v>9027</v>
      </c>
      <c r="BP83" s="513">
        <v>34830</v>
      </c>
      <c r="BQ83" s="511" t="s">
        <v>138</v>
      </c>
      <c r="BR83" s="511" t="s">
        <v>8482</v>
      </c>
      <c r="BS83" s="511" t="s">
        <v>9777</v>
      </c>
      <c r="BT83" s="511" t="s">
        <v>9778</v>
      </c>
      <c r="BU83" s="511" t="s">
        <v>9779</v>
      </c>
      <c r="BV83" s="511" t="s">
        <v>138</v>
      </c>
      <c r="BW83" s="511">
        <v>2</v>
      </c>
      <c r="BX83" s="511" t="s">
        <v>9780</v>
      </c>
      <c r="BY83" s="511" t="s">
        <v>138</v>
      </c>
      <c r="BZ83" s="511">
        <v>57</v>
      </c>
      <c r="CA83" s="511" t="s">
        <v>9781</v>
      </c>
      <c r="CB83" s="511" t="s">
        <v>9782</v>
      </c>
      <c r="CC83" s="511" t="s">
        <v>138</v>
      </c>
      <c r="CD83" s="511" t="s">
        <v>5242</v>
      </c>
      <c r="CE83" s="518" t="s">
        <v>102</v>
      </c>
      <c r="CF83" s="518" t="s">
        <v>102</v>
      </c>
      <c r="CG83" s="518" t="s">
        <v>102</v>
      </c>
      <c r="CH83" s="518" t="s">
        <v>102</v>
      </c>
      <c r="CI83" s="518" t="s">
        <v>102</v>
      </c>
      <c r="CJ83" s="518" t="s">
        <v>102</v>
      </c>
      <c r="CK83" s="518" t="s">
        <v>102</v>
      </c>
      <c r="CL83" s="518" t="s">
        <v>102</v>
      </c>
      <c r="CM83" s="518" t="s">
        <v>102</v>
      </c>
      <c r="CN83" s="518" t="s">
        <v>102</v>
      </c>
      <c r="CO83" s="518" t="s">
        <v>102</v>
      </c>
      <c r="CP83" s="518" t="s">
        <v>102</v>
      </c>
      <c r="CQ83" s="518" t="s">
        <v>102</v>
      </c>
      <c r="CR83" s="518" t="s">
        <v>102</v>
      </c>
      <c r="CS83" s="518" t="s">
        <v>102</v>
      </c>
      <c r="CT83" s="518" t="s">
        <v>102</v>
      </c>
      <c r="CU83" s="518" t="s">
        <v>102</v>
      </c>
      <c r="CV83" s="518" t="s">
        <v>102</v>
      </c>
      <c r="CW83" s="518" t="s">
        <v>102</v>
      </c>
      <c r="CX83" s="518" t="s">
        <v>102</v>
      </c>
      <c r="CY83" s="518" t="s">
        <v>102</v>
      </c>
      <c r="CZ83" s="518" t="s">
        <v>102</v>
      </c>
      <c r="DA83" s="518" t="s">
        <v>102</v>
      </c>
      <c r="DB83" s="518" t="s">
        <v>102</v>
      </c>
      <c r="DC83" s="518" t="s">
        <v>102</v>
      </c>
      <c r="DD83" s="518" t="s">
        <v>102</v>
      </c>
      <c r="DE83" s="518" t="s">
        <v>102</v>
      </c>
      <c r="DF83" s="518" t="s">
        <v>102</v>
      </c>
      <c r="DG83" s="518" t="s">
        <v>102</v>
      </c>
      <c r="DH83" s="518" t="s">
        <v>102</v>
      </c>
      <c r="DI83" s="518" t="s">
        <v>102</v>
      </c>
      <c r="DJ83" s="518" t="s">
        <v>102</v>
      </c>
      <c r="DK83" s="518" t="s">
        <v>102</v>
      </c>
      <c r="DL83" s="518" t="s">
        <v>102</v>
      </c>
      <c r="DM83" s="518" t="s">
        <v>102</v>
      </c>
      <c r="DN83" s="518" t="s">
        <v>102</v>
      </c>
      <c r="DO83" s="518" t="s">
        <v>102</v>
      </c>
      <c r="DP83" s="518" t="s">
        <v>102</v>
      </c>
      <c r="DQ83" s="518" t="s">
        <v>102</v>
      </c>
      <c r="DR83" s="518" t="s">
        <v>102</v>
      </c>
      <c r="DS83" s="518" t="s">
        <v>102</v>
      </c>
      <c r="DT83" s="518" t="s">
        <v>102</v>
      </c>
      <c r="DU83" s="518" t="s">
        <v>102</v>
      </c>
      <c r="DV83" s="518" t="s">
        <v>102</v>
      </c>
      <c r="DW83" s="518" t="s">
        <v>102</v>
      </c>
      <c r="DX83" s="518" t="s">
        <v>102</v>
      </c>
      <c r="DY83" s="518" t="s">
        <v>102</v>
      </c>
      <c r="DZ83" s="518" t="s">
        <v>102</v>
      </c>
      <c r="EA83" s="518" t="s">
        <v>102</v>
      </c>
      <c r="EB83" s="518" t="s">
        <v>102</v>
      </c>
      <c r="EC83" s="518" t="s">
        <v>102</v>
      </c>
      <c r="ED83" s="518" t="s">
        <v>102</v>
      </c>
      <c r="EE83" s="518" t="s">
        <v>102</v>
      </c>
      <c r="EF83" s="518" t="s">
        <v>102</v>
      </c>
      <c r="EG83" s="518" t="s">
        <v>102</v>
      </c>
      <c r="EH83" s="518" t="s">
        <v>102</v>
      </c>
      <c r="EI83" s="518" t="s">
        <v>102</v>
      </c>
      <c r="EJ83" s="518" t="s">
        <v>102</v>
      </c>
      <c r="EK83" s="518" t="s">
        <v>102</v>
      </c>
      <c r="EL83" s="518" t="s">
        <v>102</v>
      </c>
      <c r="EM83" s="518" t="s">
        <v>102</v>
      </c>
      <c r="EN83" s="518" t="s">
        <v>102</v>
      </c>
      <c r="EO83" s="518" t="s">
        <v>102</v>
      </c>
      <c r="EP83" s="518" t="s">
        <v>102</v>
      </c>
      <c r="EQ83" s="518" t="s">
        <v>102</v>
      </c>
      <c r="ER83" s="518" t="s">
        <v>102</v>
      </c>
      <c r="ES83" s="518" t="s">
        <v>102</v>
      </c>
      <c r="ET83" s="518" t="s">
        <v>102</v>
      </c>
      <c r="EU83" s="518" t="s">
        <v>102</v>
      </c>
      <c r="EV83" s="518" t="s">
        <v>102</v>
      </c>
      <c r="EW83" s="518" t="s">
        <v>102</v>
      </c>
      <c r="EX83" s="518" t="s">
        <v>102</v>
      </c>
      <c r="EY83" s="518" t="s">
        <v>102</v>
      </c>
      <c r="EZ83" s="518" t="s">
        <v>102</v>
      </c>
      <c r="FA83" s="518" t="s">
        <v>102</v>
      </c>
      <c r="FB83" s="518" t="s">
        <v>102</v>
      </c>
      <c r="FC83" s="518" t="s">
        <v>102</v>
      </c>
      <c r="FD83" s="518" t="s">
        <v>102</v>
      </c>
      <c r="FE83" s="518" t="s">
        <v>102</v>
      </c>
      <c r="FF83" s="518" t="s">
        <v>102</v>
      </c>
      <c r="FG83" s="518" t="s">
        <v>102</v>
      </c>
      <c r="FH83" s="518" t="s">
        <v>102</v>
      </c>
      <c r="FI83" s="518" t="s">
        <v>102</v>
      </c>
      <c r="FJ83" s="518" t="s">
        <v>102</v>
      </c>
      <c r="FK83" s="518" t="s">
        <v>102</v>
      </c>
      <c r="FL83" s="518" t="s">
        <v>102</v>
      </c>
      <c r="FM83" s="518" t="s">
        <v>102</v>
      </c>
      <c r="FN83" s="518" t="s">
        <v>102</v>
      </c>
      <c r="FO83" s="518" t="s">
        <v>102</v>
      </c>
      <c r="FP83" s="518" t="s">
        <v>102</v>
      </c>
      <c r="FQ83" s="518" t="s">
        <v>102</v>
      </c>
      <c r="FR83" s="518" t="s">
        <v>102</v>
      </c>
      <c r="FS83" s="518" t="s">
        <v>102</v>
      </c>
      <c r="FT83" s="518" t="s">
        <v>102</v>
      </c>
      <c r="FU83" s="518" t="s">
        <v>102</v>
      </c>
      <c r="FV83" s="518" t="s">
        <v>102</v>
      </c>
      <c r="FW83" s="518" t="s">
        <v>102</v>
      </c>
      <c r="FX83" s="518" t="s">
        <v>102</v>
      </c>
      <c r="FY83" s="518" t="s">
        <v>102</v>
      </c>
      <c r="FZ83" s="518" t="s">
        <v>102</v>
      </c>
      <c r="GA83" s="518" t="s">
        <v>102</v>
      </c>
      <c r="GB83" s="518" t="s">
        <v>102</v>
      </c>
      <c r="GC83" s="518" t="s">
        <v>102</v>
      </c>
      <c r="GD83" s="518" t="s">
        <v>102</v>
      </c>
      <c r="GE83" s="518" t="s">
        <v>102</v>
      </c>
      <c r="GF83" s="518" t="s">
        <v>102</v>
      </c>
      <c r="GG83" s="518" t="s">
        <v>102</v>
      </c>
      <c r="GH83" s="518" t="s">
        <v>102</v>
      </c>
      <c r="GI83" s="518" t="s">
        <v>102</v>
      </c>
      <c r="GJ83" s="518" t="s">
        <v>102</v>
      </c>
      <c r="GK83" s="518" t="s">
        <v>102</v>
      </c>
      <c r="GL83" s="518" t="s">
        <v>102</v>
      </c>
      <c r="GM83" s="518" t="s">
        <v>102</v>
      </c>
      <c r="GN83" s="518" t="s">
        <v>102</v>
      </c>
      <c r="GO83" s="518" t="s">
        <v>102</v>
      </c>
      <c r="GP83" s="518" t="s">
        <v>102</v>
      </c>
      <c r="GQ83" s="518" t="s">
        <v>102</v>
      </c>
      <c r="GR83" s="518" t="s">
        <v>102</v>
      </c>
      <c r="GS83" s="518" t="s">
        <v>102</v>
      </c>
      <c r="GT83" s="518" t="s">
        <v>102</v>
      </c>
      <c r="GU83" s="518" t="s">
        <v>102</v>
      </c>
      <c r="GV83" s="518" t="s">
        <v>102</v>
      </c>
      <c r="GW83" s="518" t="s">
        <v>102</v>
      </c>
      <c r="GX83" s="518" t="s">
        <v>102</v>
      </c>
      <c r="GY83" s="518" t="s">
        <v>102</v>
      </c>
      <c r="GZ83" s="518" t="s">
        <v>102</v>
      </c>
      <c r="HA83" s="518" t="s">
        <v>102</v>
      </c>
      <c r="HB83" s="518" t="s">
        <v>102</v>
      </c>
      <c r="HC83" s="511" t="str">
        <f t="shared" si="1"/>
        <v>2008-390090</v>
      </c>
    </row>
    <row r="84" spans="1:211" ht="48" hidden="1" customHeight="1" x14ac:dyDescent="0.15">
      <c r="A84" s="511" t="s">
        <v>4217</v>
      </c>
      <c r="B84" s="512" t="s">
        <v>9830</v>
      </c>
      <c r="C84" s="513">
        <v>39729</v>
      </c>
      <c r="D84" s="512" t="s">
        <v>8419</v>
      </c>
      <c r="E84" s="512" t="s">
        <v>8452</v>
      </c>
      <c r="F84" s="512" t="s">
        <v>8421</v>
      </c>
      <c r="G84" s="513">
        <v>40158</v>
      </c>
      <c r="H84" s="512" t="s">
        <v>9751</v>
      </c>
      <c r="I84" s="512" t="s">
        <v>8682</v>
      </c>
      <c r="J84" s="513">
        <v>40116</v>
      </c>
      <c r="S84" s="514" t="s">
        <v>9831</v>
      </c>
      <c r="T84" s="511">
        <v>2010</v>
      </c>
      <c r="U84" s="515" t="s">
        <v>8424</v>
      </c>
      <c r="V84" s="514">
        <v>32</v>
      </c>
      <c r="W84" s="514">
        <v>5</v>
      </c>
      <c r="X84" s="514">
        <v>5</v>
      </c>
      <c r="Y84" s="513">
        <v>35195</v>
      </c>
      <c r="Z84" s="512" t="s">
        <v>9756</v>
      </c>
      <c r="AA84" s="512" t="s">
        <v>9757</v>
      </c>
      <c r="AB84" s="513">
        <v>35458</v>
      </c>
      <c r="AC84" s="513">
        <v>38138</v>
      </c>
      <c r="AD84" s="512" t="s">
        <v>9758</v>
      </c>
      <c r="AE84" s="513">
        <v>37741</v>
      </c>
      <c r="AF84" s="512" t="s">
        <v>9163</v>
      </c>
      <c r="AG84" s="512" t="s">
        <v>9757</v>
      </c>
      <c r="AH84" s="516">
        <v>3531702</v>
      </c>
      <c r="AI84" s="513">
        <v>38058</v>
      </c>
      <c r="AJ84" s="513" t="s">
        <v>138</v>
      </c>
      <c r="AK84" s="511" t="s">
        <v>138</v>
      </c>
      <c r="AL84" s="513" t="s">
        <v>138</v>
      </c>
      <c r="AM84" s="511" t="s">
        <v>138</v>
      </c>
      <c r="AN84" s="511" t="s">
        <v>9759</v>
      </c>
      <c r="AO84" s="511" t="s">
        <v>9760</v>
      </c>
      <c r="AP84" s="511" t="s">
        <v>9761</v>
      </c>
      <c r="AQ84" s="511" t="s">
        <v>9762</v>
      </c>
      <c r="AR84" s="511" t="s">
        <v>9763</v>
      </c>
      <c r="AS84" s="511" t="s">
        <v>138</v>
      </c>
      <c r="AT84" s="511" t="s">
        <v>138</v>
      </c>
      <c r="AU84" s="511" t="s">
        <v>138</v>
      </c>
      <c r="AV84" s="511" t="s">
        <v>9764</v>
      </c>
      <c r="AW84" s="511" t="s">
        <v>9765</v>
      </c>
      <c r="AX84" s="511" t="s">
        <v>9766</v>
      </c>
      <c r="AY84" s="511" t="s">
        <v>9767</v>
      </c>
      <c r="AZ84" s="511" t="s">
        <v>9768</v>
      </c>
      <c r="BA84" s="511" t="s">
        <v>9769</v>
      </c>
      <c r="BB84" s="511">
        <v>391040711</v>
      </c>
      <c r="BC84" s="512" t="s">
        <v>9770</v>
      </c>
      <c r="BD84" s="511" t="s">
        <v>9771</v>
      </c>
      <c r="BE84" s="511" t="s">
        <v>9772</v>
      </c>
      <c r="BF84" s="511" t="s">
        <v>9773</v>
      </c>
      <c r="BG84" s="511" t="s">
        <v>9774</v>
      </c>
      <c r="BH84" s="511" t="s">
        <v>8648</v>
      </c>
      <c r="BI84" s="511">
        <v>8</v>
      </c>
      <c r="BJ84" s="511">
        <v>8</v>
      </c>
      <c r="BK84" s="511" t="s">
        <v>9775</v>
      </c>
      <c r="BL84" s="511" t="s">
        <v>138</v>
      </c>
      <c r="BM84" s="511" t="s">
        <v>9776</v>
      </c>
      <c r="BN84" s="511" t="s">
        <v>138</v>
      </c>
      <c r="BO84" s="511" t="s">
        <v>9027</v>
      </c>
      <c r="BP84" s="513">
        <v>34830</v>
      </c>
      <c r="BQ84" s="511" t="s">
        <v>138</v>
      </c>
      <c r="BR84" s="511" t="s">
        <v>8482</v>
      </c>
      <c r="BS84" s="511" t="s">
        <v>9777</v>
      </c>
      <c r="BT84" s="511" t="s">
        <v>9778</v>
      </c>
      <c r="BU84" s="511" t="s">
        <v>9779</v>
      </c>
      <c r="BV84" s="511" t="s">
        <v>138</v>
      </c>
      <c r="BW84" s="511">
        <v>2</v>
      </c>
      <c r="BX84" s="511" t="s">
        <v>9780</v>
      </c>
      <c r="BY84" s="511" t="s">
        <v>138</v>
      </c>
      <c r="BZ84" s="511">
        <v>57</v>
      </c>
      <c r="CA84" s="511" t="s">
        <v>9781</v>
      </c>
      <c r="CB84" s="511" t="s">
        <v>9782</v>
      </c>
      <c r="CC84" s="511" t="s">
        <v>138</v>
      </c>
      <c r="CD84" s="511" t="s">
        <v>5242</v>
      </c>
      <c r="CE84" s="518" t="s">
        <v>102</v>
      </c>
      <c r="CF84" s="518" t="s">
        <v>102</v>
      </c>
      <c r="CG84" s="518" t="s">
        <v>102</v>
      </c>
      <c r="CH84" s="518" t="s">
        <v>102</v>
      </c>
      <c r="CI84" s="518" t="s">
        <v>102</v>
      </c>
      <c r="CJ84" s="518" t="s">
        <v>102</v>
      </c>
      <c r="CK84" s="518" t="s">
        <v>102</v>
      </c>
      <c r="CL84" s="518" t="s">
        <v>102</v>
      </c>
      <c r="CM84" s="518" t="s">
        <v>102</v>
      </c>
      <c r="CN84" s="518" t="s">
        <v>102</v>
      </c>
      <c r="CO84" s="518" t="s">
        <v>102</v>
      </c>
      <c r="CP84" s="518" t="s">
        <v>102</v>
      </c>
      <c r="CQ84" s="518" t="s">
        <v>102</v>
      </c>
      <c r="CR84" s="518" t="s">
        <v>102</v>
      </c>
      <c r="CS84" s="518" t="s">
        <v>102</v>
      </c>
      <c r="CT84" s="518" t="s">
        <v>102</v>
      </c>
      <c r="CU84" s="518" t="s">
        <v>102</v>
      </c>
      <c r="CV84" s="518" t="s">
        <v>102</v>
      </c>
      <c r="CW84" s="518" t="s">
        <v>102</v>
      </c>
      <c r="CX84" s="518" t="s">
        <v>102</v>
      </c>
      <c r="CY84" s="518" t="s">
        <v>102</v>
      </c>
      <c r="CZ84" s="518" t="s">
        <v>102</v>
      </c>
      <c r="DA84" s="518" t="s">
        <v>102</v>
      </c>
      <c r="DB84" s="518" t="s">
        <v>102</v>
      </c>
      <c r="DC84" s="518" t="s">
        <v>102</v>
      </c>
      <c r="DD84" s="518" t="s">
        <v>102</v>
      </c>
      <c r="DE84" s="518" t="s">
        <v>102</v>
      </c>
      <c r="DF84" s="518" t="s">
        <v>102</v>
      </c>
      <c r="DG84" s="518" t="s">
        <v>102</v>
      </c>
      <c r="DH84" s="518" t="s">
        <v>102</v>
      </c>
      <c r="DI84" s="518" t="s">
        <v>102</v>
      </c>
      <c r="DJ84" s="518" t="s">
        <v>102</v>
      </c>
      <c r="DK84" s="518" t="s">
        <v>102</v>
      </c>
      <c r="DL84" s="518" t="s">
        <v>102</v>
      </c>
      <c r="DM84" s="518" t="s">
        <v>102</v>
      </c>
      <c r="DN84" s="518" t="s">
        <v>102</v>
      </c>
      <c r="DO84" s="518" t="s">
        <v>102</v>
      </c>
      <c r="DP84" s="518" t="s">
        <v>102</v>
      </c>
      <c r="DQ84" s="518" t="s">
        <v>102</v>
      </c>
      <c r="DR84" s="518" t="s">
        <v>102</v>
      </c>
      <c r="DS84" s="518" t="s">
        <v>9832</v>
      </c>
      <c r="DT84" s="518" t="s">
        <v>9833</v>
      </c>
      <c r="DU84" s="518" t="s">
        <v>9834</v>
      </c>
      <c r="DV84" s="518" t="s">
        <v>9835</v>
      </c>
      <c r="DW84" s="518" t="s">
        <v>9836</v>
      </c>
      <c r="DX84" s="518" t="s">
        <v>9837</v>
      </c>
      <c r="DY84" s="518" t="s">
        <v>9838</v>
      </c>
      <c r="DZ84" s="518" t="s">
        <v>9839</v>
      </c>
      <c r="EA84" s="518" t="s">
        <v>9840</v>
      </c>
      <c r="EB84" s="518" t="s">
        <v>9841</v>
      </c>
      <c r="EC84" s="518" t="s">
        <v>9842</v>
      </c>
      <c r="ED84" s="518" t="s">
        <v>9843</v>
      </c>
      <c r="EE84" s="518" t="s">
        <v>9844</v>
      </c>
      <c r="EF84" s="518" t="s">
        <v>9845</v>
      </c>
      <c r="EG84" s="518" t="s">
        <v>9846</v>
      </c>
      <c r="EH84" s="518" t="s">
        <v>9847</v>
      </c>
      <c r="EI84" s="518" t="s">
        <v>9848</v>
      </c>
      <c r="EJ84" s="518" t="s">
        <v>9849</v>
      </c>
      <c r="EK84" s="518" t="s">
        <v>9850</v>
      </c>
      <c r="EL84" s="518" t="s">
        <v>9851</v>
      </c>
      <c r="EM84" s="518" t="s">
        <v>9852</v>
      </c>
      <c r="EN84" s="518" t="s">
        <v>9853</v>
      </c>
      <c r="EO84" s="518" t="s">
        <v>102</v>
      </c>
      <c r="EP84" s="518" t="s">
        <v>102</v>
      </c>
      <c r="EQ84" s="518" t="s">
        <v>102</v>
      </c>
      <c r="ER84" s="518" t="s">
        <v>102</v>
      </c>
      <c r="ES84" s="518" t="s">
        <v>102</v>
      </c>
      <c r="ET84" s="518" t="s">
        <v>102</v>
      </c>
      <c r="EU84" s="518" t="s">
        <v>102</v>
      </c>
      <c r="EV84" s="518" t="s">
        <v>102</v>
      </c>
      <c r="EW84" s="518" t="s">
        <v>102</v>
      </c>
      <c r="EX84" s="518" t="s">
        <v>102</v>
      </c>
      <c r="EY84" s="518" t="s">
        <v>102</v>
      </c>
      <c r="EZ84" s="518" t="s">
        <v>102</v>
      </c>
      <c r="FA84" s="518" t="s">
        <v>102</v>
      </c>
      <c r="FB84" s="518" t="s">
        <v>102</v>
      </c>
      <c r="FC84" s="518" t="s">
        <v>102</v>
      </c>
      <c r="FD84" s="518" t="s">
        <v>102</v>
      </c>
      <c r="FE84" s="518" t="s">
        <v>102</v>
      </c>
      <c r="FF84" s="518" t="s">
        <v>102</v>
      </c>
      <c r="FG84" s="518" t="s">
        <v>102</v>
      </c>
      <c r="FH84" s="518" t="s">
        <v>102</v>
      </c>
      <c r="FI84" s="518" t="s">
        <v>102</v>
      </c>
      <c r="FJ84" s="518" t="s">
        <v>102</v>
      </c>
      <c r="FK84" s="518" t="s">
        <v>102</v>
      </c>
      <c r="FL84" s="518" t="s">
        <v>102</v>
      </c>
      <c r="FM84" s="518" t="s">
        <v>102</v>
      </c>
      <c r="FN84" s="518" t="s">
        <v>102</v>
      </c>
      <c r="FO84" s="518" t="s">
        <v>102</v>
      </c>
      <c r="FP84" s="518" t="s">
        <v>102</v>
      </c>
      <c r="FQ84" s="518" t="s">
        <v>102</v>
      </c>
      <c r="FR84" s="518" t="s">
        <v>102</v>
      </c>
      <c r="FS84" s="518" t="s">
        <v>102</v>
      </c>
      <c r="FT84" s="518" t="s">
        <v>102</v>
      </c>
      <c r="FU84" s="518" t="s">
        <v>102</v>
      </c>
      <c r="FV84" s="518" t="s">
        <v>102</v>
      </c>
      <c r="FW84" s="518" t="s">
        <v>102</v>
      </c>
      <c r="FX84" s="518" t="s">
        <v>102</v>
      </c>
      <c r="FY84" s="518" t="s">
        <v>102</v>
      </c>
      <c r="FZ84" s="518" t="s">
        <v>102</v>
      </c>
      <c r="GA84" s="518" t="s">
        <v>102</v>
      </c>
      <c r="GB84" s="518" t="s">
        <v>102</v>
      </c>
      <c r="GC84" s="518" t="s">
        <v>102</v>
      </c>
      <c r="GD84" s="518" t="s">
        <v>102</v>
      </c>
      <c r="GE84" s="518" t="s">
        <v>102</v>
      </c>
      <c r="GF84" s="518" t="s">
        <v>102</v>
      </c>
      <c r="GG84" s="518" t="s">
        <v>102</v>
      </c>
      <c r="GH84" s="518" t="s">
        <v>102</v>
      </c>
      <c r="GI84" s="518" t="s">
        <v>102</v>
      </c>
      <c r="GJ84" s="518" t="s">
        <v>102</v>
      </c>
      <c r="GK84" s="518" t="s">
        <v>102</v>
      </c>
      <c r="GL84" s="518" t="s">
        <v>102</v>
      </c>
      <c r="GM84" s="518" t="s">
        <v>102</v>
      </c>
      <c r="GN84" s="518" t="s">
        <v>102</v>
      </c>
      <c r="GO84" s="518" t="s">
        <v>102</v>
      </c>
      <c r="GP84" s="518" t="s">
        <v>102</v>
      </c>
      <c r="GQ84" s="518" t="s">
        <v>102</v>
      </c>
      <c r="GR84" s="518" t="s">
        <v>102</v>
      </c>
      <c r="GS84" s="518" t="s">
        <v>102</v>
      </c>
      <c r="GT84" s="518" t="s">
        <v>102</v>
      </c>
      <c r="GU84" s="518" t="s">
        <v>102</v>
      </c>
      <c r="GV84" s="518" t="s">
        <v>102</v>
      </c>
      <c r="GW84" s="518" t="s">
        <v>102</v>
      </c>
      <c r="GX84" s="518" t="s">
        <v>102</v>
      </c>
      <c r="GY84" s="518" t="s">
        <v>102</v>
      </c>
      <c r="GZ84" s="518" t="s">
        <v>102</v>
      </c>
      <c r="HA84" s="518" t="s">
        <v>102</v>
      </c>
      <c r="HB84" s="518" t="s">
        <v>102</v>
      </c>
      <c r="HC84" s="511" t="str">
        <f t="shared" si="1"/>
        <v>2008-800200</v>
      </c>
    </row>
    <row r="85" spans="1:211" ht="48" hidden="1" customHeight="1" x14ac:dyDescent="0.15">
      <c r="A85" s="511" t="s">
        <v>4218</v>
      </c>
      <c r="B85" s="522" t="s">
        <v>9854</v>
      </c>
      <c r="C85" s="513">
        <v>36704</v>
      </c>
      <c r="D85" s="512" t="s">
        <v>8419</v>
      </c>
      <c r="E85" s="522" t="s">
        <v>8489</v>
      </c>
      <c r="F85" s="522" t="s">
        <v>8490</v>
      </c>
      <c r="G85" s="513">
        <v>37423</v>
      </c>
      <c r="H85" s="522"/>
      <c r="J85" s="513"/>
      <c r="K85" s="522"/>
      <c r="N85" s="513"/>
      <c r="O85" s="513"/>
      <c r="Q85" s="513"/>
      <c r="R85" s="513"/>
      <c r="S85" s="511" t="s">
        <v>9855</v>
      </c>
      <c r="T85" s="511">
        <v>2011</v>
      </c>
      <c r="U85" s="515" t="s">
        <v>8424</v>
      </c>
      <c r="V85" s="514">
        <v>33</v>
      </c>
      <c r="W85" s="514">
        <v>5</v>
      </c>
      <c r="X85" s="514">
        <v>1</v>
      </c>
      <c r="Y85" s="513">
        <v>35223</v>
      </c>
      <c r="Z85" s="512" t="s">
        <v>9856</v>
      </c>
      <c r="AA85" s="512" t="s">
        <v>9857</v>
      </c>
      <c r="AB85" s="513">
        <v>35780</v>
      </c>
      <c r="AC85" s="513">
        <v>36521</v>
      </c>
      <c r="AD85" s="512" t="s">
        <v>9858</v>
      </c>
      <c r="AE85" s="513">
        <v>35257</v>
      </c>
      <c r="AF85" s="512" t="s">
        <v>138</v>
      </c>
      <c r="AG85" s="512" t="s">
        <v>9857</v>
      </c>
      <c r="AH85" s="516">
        <v>2994589</v>
      </c>
      <c r="AI85" s="513">
        <v>36455</v>
      </c>
      <c r="AJ85" s="513" t="s">
        <v>138</v>
      </c>
      <c r="AK85" s="511" t="s">
        <v>138</v>
      </c>
      <c r="AL85" s="513" t="s">
        <v>138</v>
      </c>
      <c r="AM85" s="511" t="s">
        <v>138</v>
      </c>
      <c r="AN85" s="511" t="s">
        <v>9859</v>
      </c>
      <c r="AO85" s="511" t="s">
        <v>2923</v>
      </c>
      <c r="AP85" s="511" t="s">
        <v>9860</v>
      </c>
      <c r="AQ85" s="511" t="s">
        <v>9861</v>
      </c>
      <c r="AR85" s="511" t="s">
        <v>9862</v>
      </c>
      <c r="AS85" s="511" t="s">
        <v>138</v>
      </c>
      <c r="AT85" s="511" t="s">
        <v>138</v>
      </c>
      <c r="AU85" s="511" t="s">
        <v>138</v>
      </c>
      <c r="AV85" s="511" t="s">
        <v>9863</v>
      </c>
      <c r="AW85" s="511" t="s">
        <v>2924</v>
      </c>
      <c r="AX85" s="511" t="s">
        <v>9864</v>
      </c>
      <c r="AY85" s="511" t="s">
        <v>2925</v>
      </c>
      <c r="AZ85" s="511" t="s">
        <v>9865</v>
      </c>
      <c r="BA85" s="511" t="s">
        <v>2926</v>
      </c>
      <c r="BB85" s="511">
        <v>596081625</v>
      </c>
      <c r="BC85" s="512" t="s">
        <v>2920</v>
      </c>
      <c r="BD85" s="511" t="s">
        <v>2921</v>
      </c>
      <c r="BE85" s="511" t="s">
        <v>9866</v>
      </c>
      <c r="BF85" s="511" t="s">
        <v>2919</v>
      </c>
      <c r="BG85" s="511" t="s">
        <v>9867</v>
      </c>
      <c r="BH85" s="511" t="s">
        <v>8648</v>
      </c>
      <c r="BI85" s="511">
        <v>6</v>
      </c>
      <c r="BJ85" s="511">
        <v>14</v>
      </c>
      <c r="BK85" s="511" t="s">
        <v>138</v>
      </c>
      <c r="BL85" s="511" t="s">
        <v>138</v>
      </c>
      <c r="BM85" s="511" t="s">
        <v>9868</v>
      </c>
      <c r="BN85" s="511" t="s">
        <v>138</v>
      </c>
      <c r="BO85" s="511" t="s">
        <v>9027</v>
      </c>
      <c r="BP85" s="513" t="s">
        <v>138</v>
      </c>
      <c r="BQ85" s="511" t="s">
        <v>138</v>
      </c>
      <c r="BR85" s="511" t="s">
        <v>8482</v>
      </c>
      <c r="BS85" s="511" t="s">
        <v>9869</v>
      </c>
      <c r="BT85" s="511" t="s">
        <v>2922</v>
      </c>
      <c r="BU85" s="511" t="s">
        <v>9870</v>
      </c>
      <c r="BV85" s="511" t="s">
        <v>138</v>
      </c>
      <c r="BW85" s="511">
        <v>3</v>
      </c>
      <c r="BX85" s="511" t="s">
        <v>9871</v>
      </c>
      <c r="BY85" s="511" t="s">
        <v>9872</v>
      </c>
      <c r="BZ85" s="511">
        <v>22</v>
      </c>
      <c r="CA85" s="511" t="s">
        <v>9873</v>
      </c>
      <c r="CB85" s="511" t="s">
        <v>9874</v>
      </c>
      <c r="CC85" s="511" t="s">
        <v>9875</v>
      </c>
      <c r="CD85" s="511" t="s">
        <v>5246</v>
      </c>
      <c r="CE85" s="518" t="s">
        <v>102</v>
      </c>
      <c r="CF85" s="518" t="s">
        <v>102</v>
      </c>
      <c r="CG85" s="518" t="s">
        <v>102</v>
      </c>
      <c r="CH85" s="518" t="s">
        <v>102</v>
      </c>
      <c r="CI85" s="518" t="s">
        <v>102</v>
      </c>
      <c r="CJ85" s="518" t="s">
        <v>102</v>
      </c>
      <c r="CK85" s="518" t="s">
        <v>102</v>
      </c>
      <c r="CL85" s="518" t="s">
        <v>102</v>
      </c>
      <c r="CM85" s="518" t="s">
        <v>102</v>
      </c>
      <c r="CN85" s="518" t="s">
        <v>102</v>
      </c>
      <c r="CO85" s="518" t="s">
        <v>102</v>
      </c>
      <c r="CP85" s="518" t="s">
        <v>102</v>
      </c>
      <c r="CQ85" s="518" t="s">
        <v>102</v>
      </c>
      <c r="CR85" s="518" t="s">
        <v>102</v>
      </c>
      <c r="CS85" s="518" t="s">
        <v>102</v>
      </c>
      <c r="CT85" s="518" t="s">
        <v>102</v>
      </c>
      <c r="CU85" s="518" t="s">
        <v>102</v>
      </c>
      <c r="CV85" s="518" t="s">
        <v>102</v>
      </c>
      <c r="CW85" s="518" t="s">
        <v>102</v>
      </c>
      <c r="CX85" s="518" t="s">
        <v>102</v>
      </c>
      <c r="CY85" s="518" t="s">
        <v>102</v>
      </c>
      <c r="CZ85" s="518" t="s">
        <v>102</v>
      </c>
      <c r="DA85" s="518" t="s">
        <v>102</v>
      </c>
      <c r="DB85" s="518" t="s">
        <v>102</v>
      </c>
      <c r="DC85" s="518" t="s">
        <v>102</v>
      </c>
      <c r="DD85" s="518" t="s">
        <v>102</v>
      </c>
      <c r="DE85" s="518" t="s">
        <v>102</v>
      </c>
      <c r="DF85" s="518" t="s">
        <v>102</v>
      </c>
      <c r="DG85" s="518" t="s">
        <v>102</v>
      </c>
      <c r="DH85" s="518" t="s">
        <v>102</v>
      </c>
      <c r="DI85" s="518" t="s">
        <v>102</v>
      </c>
      <c r="DJ85" s="518" t="s">
        <v>102</v>
      </c>
      <c r="DK85" s="518" t="s">
        <v>102</v>
      </c>
      <c r="DL85" s="518" t="s">
        <v>102</v>
      </c>
      <c r="DM85" s="518" t="s">
        <v>102</v>
      </c>
      <c r="DN85" s="518" t="s">
        <v>102</v>
      </c>
      <c r="DO85" s="518" t="s">
        <v>102</v>
      </c>
      <c r="DP85" s="518" t="s">
        <v>102</v>
      </c>
      <c r="DQ85" s="518" t="s">
        <v>102</v>
      </c>
      <c r="DR85" s="518" t="s">
        <v>102</v>
      </c>
      <c r="DS85" s="518" t="s">
        <v>102</v>
      </c>
      <c r="DT85" s="518" t="s">
        <v>102</v>
      </c>
      <c r="DU85" s="518" t="s">
        <v>102</v>
      </c>
      <c r="DV85" s="518" t="s">
        <v>102</v>
      </c>
      <c r="DW85" s="518" t="s">
        <v>102</v>
      </c>
      <c r="DX85" s="518" t="s">
        <v>102</v>
      </c>
      <c r="DY85" s="518" t="s">
        <v>102</v>
      </c>
      <c r="DZ85" s="518" t="s">
        <v>102</v>
      </c>
      <c r="EA85" s="518" t="s">
        <v>102</v>
      </c>
      <c r="EB85" s="518" t="s">
        <v>102</v>
      </c>
      <c r="EC85" s="518" t="s">
        <v>102</v>
      </c>
      <c r="ED85" s="518" t="s">
        <v>102</v>
      </c>
      <c r="EE85" s="518" t="s">
        <v>102</v>
      </c>
      <c r="EF85" s="518" t="s">
        <v>102</v>
      </c>
      <c r="EG85" s="518" t="s">
        <v>102</v>
      </c>
      <c r="EH85" s="518" t="s">
        <v>102</v>
      </c>
      <c r="EI85" s="518" t="s">
        <v>102</v>
      </c>
      <c r="EJ85" s="518" t="s">
        <v>102</v>
      </c>
      <c r="EK85" s="518" t="s">
        <v>102</v>
      </c>
      <c r="EL85" s="518" t="s">
        <v>102</v>
      </c>
      <c r="EM85" s="518" t="s">
        <v>102</v>
      </c>
      <c r="EN85" s="518" t="s">
        <v>102</v>
      </c>
      <c r="EO85" s="518" t="s">
        <v>102</v>
      </c>
      <c r="EP85" s="518" t="s">
        <v>102</v>
      </c>
      <c r="EQ85" s="518" t="s">
        <v>102</v>
      </c>
      <c r="ER85" s="518" t="s">
        <v>102</v>
      </c>
      <c r="ES85" s="518" t="s">
        <v>102</v>
      </c>
      <c r="ET85" s="518" t="s">
        <v>102</v>
      </c>
      <c r="EU85" s="518" t="s">
        <v>102</v>
      </c>
      <c r="EV85" s="518" t="s">
        <v>102</v>
      </c>
      <c r="EW85" s="518" t="s">
        <v>102</v>
      </c>
      <c r="EX85" s="518" t="s">
        <v>102</v>
      </c>
      <c r="EY85" s="518" t="s">
        <v>102</v>
      </c>
      <c r="EZ85" s="518" t="s">
        <v>102</v>
      </c>
      <c r="FA85" s="518" t="s">
        <v>102</v>
      </c>
      <c r="FB85" s="518" t="s">
        <v>102</v>
      </c>
      <c r="FC85" s="518" t="s">
        <v>102</v>
      </c>
      <c r="FD85" s="518" t="s">
        <v>102</v>
      </c>
      <c r="FE85" s="518" t="s">
        <v>102</v>
      </c>
      <c r="FF85" s="518" t="s">
        <v>102</v>
      </c>
      <c r="FG85" s="518" t="s">
        <v>102</v>
      </c>
      <c r="FH85" s="518" t="s">
        <v>102</v>
      </c>
      <c r="FI85" s="518" t="s">
        <v>102</v>
      </c>
      <c r="FJ85" s="518" t="s">
        <v>102</v>
      </c>
      <c r="FK85" s="518" t="s">
        <v>102</v>
      </c>
      <c r="FL85" s="518" t="s">
        <v>102</v>
      </c>
      <c r="FM85" s="518" t="s">
        <v>102</v>
      </c>
      <c r="FN85" s="518" t="s">
        <v>102</v>
      </c>
      <c r="FO85" s="518" t="s">
        <v>102</v>
      </c>
      <c r="FP85" s="518" t="s">
        <v>102</v>
      </c>
      <c r="FQ85" s="518" t="s">
        <v>102</v>
      </c>
      <c r="FR85" s="518" t="s">
        <v>102</v>
      </c>
      <c r="FS85" s="518" t="s">
        <v>102</v>
      </c>
      <c r="FT85" s="518" t="s">
        <v>102</v>
      </c>
      <c r="FU85" s="518" t="s">
        <v>102</v>
      </c>
      <c r="FV85" s="518" t="s">
        <v>102</v>
      </c>
      <c r="FW85" s="518" t="s">
        <v>102</v>
      </c>
      <c r="FX85" s="518" t="s">
        <v>102</v>
      </c>
      <c r="FY85" s="518" t="s">
        <v>102</v>
      </c>
      <c r="FZ85" s="518" t="s">
        <v>102</v>
      </c>
      <c r="GA85" s="518" t="s">
        <v>102</v>
      </c>
      <c r="GB85" s="518" t="s">
        <v>102</v>
      </c>
      <c r="GC85" s="518" t="s">
        <v>102</v>
      </c>
      <c r="GD85" s="518" t="s">
        <v>102</v>
      </c>
      <c r="GE85" s="518" t="s">
        <v>102</v>
      </c>
      <c r="GF85" s="518" t="s">
        <v>102</v>
      </c>
      <c r="GG85" s="518" t="s">
        <v>102</v>
      </c>
      <c r="GH85" s="518" t="s">
        <v>102</v>
      </c>
      <c r="GI85" s="518" t="s">
        <v>102</v>
      </c>
      <c r="GJ85" s="518" t="s">
        <v>102</v>
      </c>
      <c r="GK85" s="518" t="s">
        <v>102</v>
      </c>
      <c r="GL85" s="518" t="s">
        <v>102</v>
      </c>
      <c r="GM85" s="518" t="s">
        <v>102</v>
      </c>
      <c r="GN85" s="518" t="s">
        <v>102</v>
      </c>
      <c r="GO85" s="518" t="s">
        <v>102</v>
      </c>
      <c r="GP85" s="518" t="s">
        <v>102</v>
      </c>
      <c r="GQ85" s="518" t="s">
        <v>102</v>
      </c>
      <c r="GR85" s="518" t="s">
        <v>102</v>
      </c>
      <c r="GS85" s="518" t="s">
        <v>102</v>
      </c>
      <c r="GT85" s="518" t="s">
        <v>102</v>
      </c>
      <c r="GU85" s="518" t="s">
        <v>102</v>
      </c>
      <c r="GV85" s="518" t="s">
        <v>102</v>
      </c>
      <c r="GW85" s="518" t="s">
        <v>102</v>
      </c>
      <c r="GX85" s="518" t="s">
        <v>102</v>
      </c>
      <c r="GY85" s="518" t="s">
        <v>102</v>
      </c>
      <c r="GZ85" s="518" t="s">
        <v>102</v>
      </c>
      <c r="HA85" s="518" t="s">
        <v>102</v>
      </c>
      <c r="HB85" s="518" t="s">
        <v>102</v>
      </c>
      <c r="HC85" s="511" t="str">
        <f t="shared" si="1"/>
        <v>2000-072568</v>
      </c>
    </row>
    <row r="86" spans="1:211" ht="48" hidden="1" customHeight="1" x14ac:dyDescent="0.15">
      <c r="A86" s="511" t="s">
        <v>4218</v>
      </c>
      <c r="B86" s="522" t="s">
        <v>9876</v>
      </c>
      <c r="C86" s="513">
        <v>38499</v>
      </c>
      <c r="D86" s="512" t="s">
        <v>8419</v>
      </c>
      <c r="E86" s="522" t="s">
        <v>8498</v>
      </c>
      <c r="F86" s="522" t="s">
        <v>8493</v>
      </c>
      <c r="G86" s="513">
        <v>39133</v>
      </c>
      <c r="H86" s="522" t="s">
        <v>9877</v>
      </c>
      <c r="I86" s="512" t="s">
        <v>9374</v>
      </c>
      <c r="J86" s="513">
        <v>38775</v>
      </c>
      <c r="K86" s="522" t="s">
        <v>9878</v>
      </c>
      <c r="N86" s="513">
        <v>38814</v>
      </c>
      <c r="O86" s="513"/>
      <c r="P86" s="512" t="s">
        <v>8625</v>
      </c>
      <c r="Q86" s="513">
        <v>39119</v>
      </c>
      <c r="R86" s="513"/>
      <c r="S86" s="511" t="s">
        <v>9879</v>
      </c>
      <c r="T86" s="511">
        <v>2011</v>
      </c>
      <c r="U86" s="515" t="s">
        <v>8424</v>
      </c>
      <c r="V86" s="514">
        <v>33</v>
      </c>
      <c r="W86" s="514">
        <v>5</v>
      </c>
      <c r="X86" s="514">
        <v>2</v>
      </c>
      <c r="Y86" s="513">
        <v>35223</v>
      </c>
      <c r="Z86" s="512" t="s">
        <v>9856</v>
      </c>
      <c r="AA86" s="512" t="s">
        <v>9857</v>
      </c>
      <c r="AB86" s="513">
        <v>35780</v>
      </c>
      <c r="AC86" s="513">
        <v>36521</v>
      </c>
      <c r="AD86" s="512" t="s">
        <v>9858</v>
      </c>
      <c r="AE86" s="513">
        <v>35257</v>
      </c>
      <c r="AF86" s="512" t="s">
        <v>138</v>
      </c>
      <c r="AG86" s="512" t="s">
        <v>9857</v>
      </c>
      <c r="AH86" s="516">
        <v>2994589</v>
      </c>
      <c r="AI86" s="513">
        <v>36455</v>
      </c>
      <c r="AJ86" s="513" t="s">
        <v>138</v>
      </c>
      <c r="AK86" s="511" t="s">
        <v>138</v>
      </c>
      <c r="AL86" s="513" t="s">
        <v>138</v>
      </c>
      <c r="AM86" s="511" t="s">
        <v>138</v>
      </c>
      <c r="AN86" s="511" t="s">
        <v>9859</v>
      </c>
      <c r="AO86" s="511" t="s">
        <v>2923</v>
      </c>
      <c r="AP86" s="511" t="s">
        <v>9860</v>
      </c>
      <c r="AQ86" s="511" t="s">
        <v>9861</v>
      </c>
      <c r="AR86" s="511" t="s">
        <v>9862</v>
      </c>
      <c r="AS86" s="511" t="s">
        <v>138</v>
      </c>
      <c r="AT86" s="511" t="s">
        <v>138</v>
      </c>
      <c r="AU86" s="511" t="s">
        <v>138</v>
      </c>
      <c r="AV86" s="511" t="s">
        <v>9863</v>
      </c>
      <c r="AW86" s="511" t="s">
        <v>2924</v>
      </c>
      <c r="AX86" s="511" t="s">
        <v>9864</v>
      </c>
      <c r="AY86" s="511" t="s">
        <v>2925</v>
      </c>
      <c r="AZ86" s="511" t="s">
        <v>9865</v>
      </c>
      <c r="BA86" s="511" t="s">
        <v>2926</v>
      </c>
      <c r="BB86" s="511">
        <v>596081625</v>
      </c>
      <c r="BC86" s="512" t="s">
        <v>2920</v>
      </c>
      <c r="BD86" s="511" t="s">
        <v>2921</v>
      </c>
      <c r="BE86" s="511" t="s">
        <v>9866</v>
      </c>
      <c r="BF86" s="511" t="s">
        <v>2919</v>
      </c>
      <c r="BG86" s="511" t="s">
        <v>9867</v>
      </c>
      <c r="BH86" s="511" t="s">
        <v>8648</v>
      </c>
      <c r="BI86" s="511">
        <v>6</v>
      </c>
      <c r="BJ86" s="511">
        <v>14</v>
      </c>
      <c r="BK86" s="511" t="s">
        <v>138</v>
      </c>
      <c r="BL86" s="511" t="s">
        <v>138</v>
      </c>
      <c r="BM86" s="511" t="s">
        <v>9868</v>
      </c>
      <c r="BN86" s="511" t="s">
        <v>138</v>
      </c>
      <c r="BO86" s="511" t="s">
        <v>9027</v>
      </c>
      <c r="BP86" s="513" t="s">
        <v>138</v>
      </c>
      <c r="BQ86" s="511" t="s">
        <v>138</v>
      </c>
      <c r="BR86" s="511" t="s">
        <v>8482</v>
      </c>
      <c r="BS86" s="511" t="s">
        <v>9869</v>
      </c>
      <c r="BT86" s="511" t="s">
        <v>2922</v>
      </c>
      <c r="BU86" s="511" t="s">
        <v>9870</v>
      </c>
      <c r="BV86" s="511" t="s">
        <v>138</v>
      </c>
      <c r="BW86" s="511">
        <v>3</v>
      </c>
      <c r="BX86" s="511" t="s">
        <v>9871</v>
      </c>
      <c r="BY86" s="511" t="s">
        <v>9872</v>
      </c>
      <c r="BZ86" s="511">
        <v>22</v>
      </c>
      <c r="CA86" s="511" t="s">
        <v>9873</v>
      </c>
      <c r="CB86" s="511" t="s">
        <v>9874</v>
      </c>
      <c r="CC86" s="511" t="s">
        <v>9875</v>
      </c>
      <c r="CD86" s="511" t="s">
        <v>5246</v>
      </c>
      <c r="CE86" s="518" t="s">
        <v>9880</v>
      </c>
      <c r="CF86" s="518" t="s">
        <v>9881</v>
      </c>
      <c r="CG86" s="518" t="s">
        <v>102</v>
      </c>
      <c r="CH86" s="518" t="s">
        <v>102</v>
      </c>
      <c r="CI86" s="518" t="s">
        <v>102</v>
      </c>
      <c r="CJ86" s="518" t="s">
        <v>102</v>
      </c>
      <c r="CK86" s="518" t="s">
        <v>102</v>
      </c>
      <c r="CL86" s="518" t="s">
        <v>102</v>
      </c>
      <c r="CM86" s="518" t="s">
        <v>102</v>
      </c>
      <c r="CN86" s="518" t="s">
        <v>102</v>
      </c>
      <c r="CO86" s="518" t="s">
        <v>102</v>
      </c>
      <c r="CP86" s="518" t="s">
        <v>102</v>
      </c>
      <c r="CQ86" s="518" t="s">
        <v>102</v>
      </c>
      <c r="CR86" s="518" t="s">
        <v>102</v>
      </c>
      <c r="CS86" s="518" t="s">
        <v>102</v>
      </c>
      <c r="CT86" s="518" t="s">
        <v>102</v>
      </c>
      <c r="CU86" s="518" t="s">
        <v>102</v>
      </c>
      <c r="CV86" s="518" t="s">
        <v>102</v>
      </c>
      <c r="CW86" s="518" t="s">
        <v>102</v>
      </c>
      <c r="CX86" s="518" t="s">
        <v>102</v>
      </c>
      <c r="CY86" s="518" t="s">
        <v>102</v>
      </c>
      <c r="CZ86" s="518" t="s">
        <v>102</v>
      </c>
      <c r="DA86" s="518" t="s">
        <v>102</v>
      </c>
      <c r="DB86" s="518" t="s">
        <v>102</v>
      </c>
      <c r="DC86" s="518" t="s">
        <v>102</v>
      </c>
      <c r="DD86" s="518" t="s">
        <v>102</v>
      </c>
      <c r="DE86" s="518" t="s">
        <v>102</v>
      </c>
      <c r="DF86" s="518" t="s">
        <v>102</v>
      </c>
      <c r="DG86" s="518" t="s">
        <v>102</v>
      </c>
      <c r="DH86" s="518" t="s">
        <v>102</v>
      </c>
      <c r="DI86" s="518" t="s">
        <v>102</v>
      </c>
      <c r="DJ86" s="518" t="s">
        <v>102</v>
      </c>
      <c r="DK86" s="518" t="s">
        <v>102</v>
      </c>
      <c r="DL86" s="518" t="s">
        <v>102</v>
      </c>
      <c r="DM86" s="518" t="s">
        <v>102</v>
      </c>
      <c r="DN86" s="518" t="s">
        <v>102</v>
      </c>
      <c r="DO86" s="518" t="s">
        <v>102</v>
      </c>
      <c r="DP86" s="518" t="s">
        <v>102</v>
      </c>
      <c r="DQ86" s="518" t="s">
        <v>102</v>
      </c>
      <c r="DR86" s="518" t="s">
        <v>102</v>
      </c>
      <c r="DS86" s="518" t="s">
        <v>102</v>
      </c>
      <c r="DT86" s="518" t="s">
        <v>102</v>
      </c>
      <c r="DU86" s="518" t="s">
        <v>102</v>
      </c>
      <c r="DV86" s="518" t="s">
        <v>102</v>
      </c>
      <c r="DW86" s="518" t="s">
        <v>102</v>
      </c>
      <c r="DX86" s="518" t="s">
        <v>102</v>
      </c>
      <c r="DY86" s="518" t="s">
        <v>102</v>
      </c>
      <c r="DZ86" s="518" t="s">
        <v>102</v>
      </c>
      <c r="EA86" s="518" t="s">
        <v>102</v>
      </c>
      <c r="EB86" s="518" t="s">
        <v>102</v>
      </c>
      <c r="EC86" s="518" t="s">
        <v>102</v>
      </c>
      <c r="ED86" s="518" t="s">
        <v>102</v>
      </c>
      <c r="EE86" s="518" t="s">
        <v>102</v>
      </c>
      <c r="EF86" s="518" t="s">
        <v>102</v>
      </c>
      <c r="EG86" s="518" t="s">
        <v>102</v>
      </c>
      <c r="EH86" s="518" t="s">
        <v>102</v>
      </c>
      <c r="EI86" s="518" t="s">
        <v>102</v>
      </c>
      <c r="EJ86" s="518" t="s">
        <v>102</v>
      </c>
      <c r="EK86" s="518" t="s">
        <v>102</v>
      </c>
      <c r="EL86" s="518" t="s">
        <v>102</v>
      </c>
      <c r="EM86" s="518" t="s">
        <v>102</v>
      </c>
      <c r="EN86" s="518" t="s">
        <v>102</v>
      </c>
      <c r="EO86" s="518" t="s">
        <v>102</v>
      </c>
      <c r="EP86" s="518" t="s">
        <v>102</v>
      </c>
      <c r="EQ86" s="518" t="s">
        <v>102</v>
      </c>
      <c r="ER86" s="518" t="s">
        <v>102</v>
      </c>
      <c r="ES86" s="518" t="s">
        <v>102</v>
      </c>
      <c r="ET86" s="518" t="s">
        <v>102</v>
      </c>
      <c r="EU86" s="518" t="s">
        <v>102</v>
      </c>
      <c r="EV86" s="518" t="s">
        <v>102</v>
      </c>
      <c r="EW86" s="518" t="s">
        <v>102</v>
      </c>
      <c r="EX86" s="518" t="s">
        <v>102</v>
      </c>
      <c r="EY86" s="518" t="s">
        <v>102</v>
      </c>
      <c r="EZ86" s="518" t="s">
        <v>102</v>
      </c>
      <c r="FA86" s="518" t="s">
        <v>102</v>
      </c>
      <c r="FB86" s="518" t="s">
        <v>102</v>
      </c>
      <c r="FC86" s="518" t="s">
        <v>102</v>
      </c>
      <c r="FD86" s="518" t="s">
        <v>102</v>
      </c>
      <c r="FE86" s="518" t="s">
        <v>102</v>
      </c>
      <c r="FF86" s="518" t="s">
        <v>102</v>
      </c>
      <c r="FG86" s="518" t="s">
        <v>102</v>
      </c>
      <c r="FH86" s="518" t="s">
        <v>102</v>
      </c>
      <c r="FI86" s="518" t="s">
        <v>102</v>
      </c>
      <c r="FJ86" s="518" t="s">
        <v>102</v>
      </c>
      <c r="FK86" s="518" t="s">
        <v>102</v>
      </c>
      <c r="FL86" s="518" t="s">
        <v>102</v>
      </c>
      <c r="FM86" s="518" t="s">
        <v>102</v>
      </c>
      <c r="FN86" s="518" t="s">
        <v>102</v>
      </c>
      <c r="FO86" s="518" t="s">
        <v>102</v>
      </c>
      <c r="FP86" s="518" t="s">
        <v>102</v>
      </c>
      <c r="FQ86" s="518" t="s">
        <v>102</v>
      </c>
      <c r="FR86" s="518" t="s">
        <v>102</v>
      </c>
      <c r="FS86" s="518" t="s">
        <v>102</v>
      </c>
      <c r="FT86" s="518" t="s">
        <v>102</v>
      </c>
      <c r="FU86" s="518" t="s">
        <v>102</v>
      </c>
      <c r="FV86" s="518" t="s">
        <v>102</v>
      </c>
      <c r="FW86" s="518" t="s">
        <v>102</v>
      </c>
      <c r="FX86" s="518" t="s">
        <v>102</v>
      </c>
      <c r="FY86" s="518" t="s">
        <v>102</v>
      </c>
      <c r="FZ86" s="518" t="s">
        <v>102</v>
      </c>
      <c r="GA86" s="518" t="s">
        <v>102</v>
      </c>
      <c r="GB86" s="518" t="s">
        <v>102</v>
      </c>
      <c r="GC86" s="518" t="s">
        <v>102</v>
      </c>
      <c r="GD86" s="518" t="s">
        <v>102</v>
      </c>
      <c r="GE86" s="518" t="s">
        <v>102</v>
      </c>
      <c r="GF86" s="518" t="s">
        <v>102</v>
      </c>
      <c r="GG86" s="518" t="s">
        <v>102</v>
      </c>
      <c r="GH86" s="518" t="s">
        <v>102</v>
      </c>
      <c r="GI86" s="518" t="s">
        <v>102</v>
      </c>
      <c r="GJ86" s="518" t="s">
        <v>102</v>
      </c>
      <c r="GK86" s="518" t="s">
        <v>102</v>
      </c>
      <c r="GL86" s="518" t="s">
        <v>102</v>
      </c>
      <c r="GM86" s="518" t="s">
        <v>102</v>
      </c>
      <c r="GN86" s="518" t="s">
        <v>102</v>
      </c>
      <c r="GO86" s="518" t="s">
        <v>102</v>
      </c>
      <c r="GP86" s="518" t="s">
        <v>102</v>
      </c>
      <c r="GQ86" s="518" t="s">
        <v>102</v>
      </c>
      <c r="GR86" s="518" t="s">
        <v>102</v>
      </c>
      <c r="GS86" s="518" t="s">
        <v>102</v>
      </c>
      <c r="GT86" s="518" t="s">
        <v>102</v>
      </c>
      <c r="GU86" s="518" t="s">
        <v>102</v>
      </c>
      <c r="GV86" s="518" t="s">
        <v>102</v>
      </c>
      <c r="GW86" s="518" t="s">
        <v>102</v>
      </c>
      <c r="GX86" s="518" t="s">
        <v>102</v>
      </c>
      <c r="GY86" s="518" t="s">
        <v>102</v>
      </c>
      <c r="GZ86" s="518" t="s">
        <v>102</v>
      </c>
      <c r="HA86" s="518" t="s">
        <v>102</v>
      </c>
      <c r="HB86" s="518" t="s">
        <v>102</v>
      </c>
      <c r="HC86" s="511" t="str">
        <f t="shared" si="1"/>
        <v>2005-080158</v>
      </c>
    </row>
    <row r="87" spans="1:211" ht="48" hidden="1" customHeight="1" x14ac:dyDescent="0.15">
      <c r="A87" s="511" t="s">
        <v>4218</v>
      </c>
      <c r="B87" s="522" t="s">
        <v>9882</v>
      </c>
      <c r="C87" s="513">
        <v>38888</v>
      </c>
      <c r="D87" s="512" t="s">
        <v>8419</v>
      </c>
      <c r="E87" s="522" t="s">
        <v>8498</v>
      </c>
      <c r="F87" s="522" t="s">
        <v>8493</v>
      </c>
      <c r="G87" s="513">
        <v>40548</v>
      </c>
      <c r="H87" s="522" t="s">
        <v>9877</v>
      </c>
      <c r="I87" s="512" t="s">
        <v>9374</v>
      </c>
      <c r="J87" s="513">
        <v>39087</v>
      </c>
      <c r="K87" s="522" t="s">
        <v>9883</v>
      </c>
      <c r="N87" s="513">
        <v>39127</v>
      </c>
      <c r="O87" s="513"/>
      <c r="P87" s="512" t="s">
        <v>8625</v>
      </c>
      <c r="Q87" s="513">
        <v>40534</v>
      </c>
      <c r="R87" s="513"/>
      <c r="S87" s="511" t="s">
        <v>9884</v>
      </c>
      <c r="T87" s="511">
        <v>2011</v>
      </c>
      <c r="U87" s="515" t="s">
        <v>8424</v>
      </c>
      <c r="V87" s="514">
        <v>33</v>
      </c>
      <c r="W87" s="514">
        <v>5</v>
      </c>
      <c r="X87" s="514">
        <v>3</v>
      </c>
      <c r="Y87" s="513">
        <v>35223</v>
      </c>
      <c r="Z87" s="512" t="s">
        <v>9856</v>
      </c>
      <c r="AA87" s="512" t="s">
        <v>9857</v>
      </c>
      <c r="AB87" s="513">
        <v>35780</v>
      </c>
      <c r="AC87" s="513">
        <v>36521</v>
      </c>
      <c r="AD87" s="512" t="s">
        <v>9858</v>
      </c>
      <c r="AE87" s="513">
        <v>35257</v>
      </c>
      <c r="AF87" s="512" t="s">
        <v>138</v>
      </c>
      <c r="AG87" s="512" t="s">
        <v>9857</v>
      </c>
      <c r="AH87" s="516">
        <v>2994589</v>
      </c>
      <c r="AI87" s="513">
        <v>36455</v>
      </c>
      <c r="AJ87" s="513" t="s">
        <v>138</v>
      </c>
      <c r="AK87" s="511" t="s">
        <v>138</v>
      </c>
      <c r="AL87" s="513" t="s">
        <v>138</v>
      </c>
      <c r="AM87" s="511" t="s">
        <v>138</v>
      </c>
      <c r="AN87" s="511" t="s">
        <v>9859</v>
      </c>
      <c r="AO87" s="511" t="s">
        <v>2923</v>
      </c>
      <c r="AP87" s="511" t="s">
        <v>9860</v>
      </c>
      <c r="AQ87" s="511" t="s">
        <v>9861</v>
      </c>
      <c r="AR87" s="511" t="s">
        <v>9862</v>
      </c>
      <c r="AS87" s="511" t="s">
        <v>138</v>
      </c>
      <c r="AT87" s="511" t="s">
        <v>138</v>
      </c>
      <c r="AU87" s="511" t="s">
        <v>138</v>
      </c>
      <c r="AV87" s="511" t="s">
        <v>9863</v>
      </c>
      <c r="AW87" s="511" t="s">
        <v>2924</v>
      </c>
      <c r="AX87" s="511" t="s">
        <v>9864</v>
      </c>
      <c r="AY87" s="511" t="s">
        <v>2925</v>
      </c>
      <c r="AZ87" s="511" t="s">
        <v>9865</v>
      </c>
      <c r="BA87" s="511" t="s">
        <v>2926</v>
      </c>
      <c r="BB87" s="511">
        <v>596081625</v>
      </c>
      <c r="BC87" s="512" t="s">
        <v>2920</v>
      </c>
      <c r="BD87" s="511" t="s">
        <v>2921</v>
      </c>
      <c r="BE87" s="511" t="s">
        <v>9866</v>
      </c>
      <c r="BF87" s="511" t="s">
        <v>2919</v>
      </c>
      <c r="BG87" s="511" t="s">
        <v>9867</v>
      </c>
      <c r="BH87" s="511" t="s">
        <v>8648</v>
      </c>
      <c r="BI87" s="511">
        <v>6</v>
      </c>
      <c r="BJ87" s="511">
        <v>14</v>
      </c>
      <c r="BK87" s="511" t="s">
        <v>138</v>
      </c>
      <c r="BL87" s="511" t="s">
        <v>138</v>
      </c>
      <c r="BM87" s="511" t="s">
        <v>9868</v>
      </c>
      <c r="BN87" s="511" t="s">
        <v>138</v>
      </c>
      <c r="BO87" s="511" t="s">
        <v>9027</v>
      </c>
      <c r="BP87" s="513" t="s">
        <v>138</v>
      </c>
      <c r="BQ87" s="511" t="s">
        <v>138</v>
      </c>
      <c r="BR87" s="511" t="s">
        <v>8482</v>
      </c>
      <c r="BS87" s="511" t="s">
        <v>9869</v>
      </c>
      <c r="BT87" s="511" t="s">
        <v>2922</v>
      </c>
      <c r="BU87" s="511" t="s">
        <v>9870</v>
      </c>
      <c r="BV87" s="511" t="s">
        <v>138</v>
      </c>
      <c r="BW87" s="511">
        <v>3</v>
      </c>
      <c r="BX87" s="511" t="s">
        <v>9871</v>
      </c>
      <c r="BY87" s="511" t="s">
        <v>9872</v>
      </c>
      <c r="BZ87" s="511">
        <v>22</v>
      </c>
      <c r="CA87" s="511" t="s">
        <v>9873</v>
      </c>
      <c r="CB87" s="511" t="s">
        <v>9874</v>
      </c>
      <c r="CC87" s="511" t="s">
        <v>9875</v>
      </c>
      <c r="CD87" s="511" t="s">
        <v>5246</v>
      </c>
      <c r="CE87" s="518" t="s">
        <v>102</v>
      </c>
      <c r="CF87" s="518" t="s">
        <v>102</v>
      </c>
      <c r="CG87" s="518" t="s">
        <v>9885</v>
      </c>
      <c r="CH87" s="518" t="s">
        <v>9886</v>
      </c>
      <c r="CI87" s="518" t="s">
        <v>9887</v>
      </c>
      <c r="CJ87" s="518" t="s">
        <v>102</v>
      </c>
      <c r="CK87" s="518" t="s">
        <v>102</v>
      </c>
      <c r="CL87" s="518" t="s">
        <v>102</v>
      </c>
      <c r="CM87" s="518" t="s">
        <v>102</v>
      </c>
      <c r="CN87" s="518" t="s">
        <v>102</v>
      </c>
      <c r="CO87" s="518" t="s">
        <v>102</v>
      </c>
      <c r="CP87" s="518" t="s">
        <v>102</v>
      </c>
      <c r="CQ87" s="518" t="s">
        <v>102</v>
      </c>
      <c r="CR87" s="518" t="s">
        <v>102</v>
      </c>
      <c r="CS87" s="518" t="s">
        <v>102</v>
      </c>
      <c r="CT87" s="518" t="s">
        <v>102</v>
      </c>
      <c r="CU87" s="518" t="s">
        <v>102</v>
      </c>
      <c r="CV87" s="518" t="s">
        <v>102</v>
      </c>
      <c r="CW87" s="518" t="s">
        <v>102</v>
      </c>
      <c r="CX87" s="518" t="s">
        <v>102</v>
      </c>
      <c r="CY87" s="518" t="s">
        <v>102</v>
      </c>
      <c r="CZ87" s="518" t="s">
        <v>102</v>
      </c>
      <c r="DA87" s="518" t="s">
        <v>102</v>
      </c>
      <c r="DB87" s="518" t="s">
        <v>102</v>
      </c>
      <c r="DC87" s="518" t="s">
        <v>102</v>
      </c>
      <c r="DD87" s="518" t="s">
        <v>102</v>
      </c>
      <c r="DE87" s="518" t="s">
        <v>102</v>
      </c>
      <c r="DF87" s="518" t="s">
        <v>102</v>
      </c>
      <c r="DG87" s="518" t="s">
        <v>102</v>
      </c>
      <c r="DH87" s="518" t="s">
        <v>102</v>
      </c>
      <c r="DI87" s="518" t="s">
        <v>102</v>
      </c>
      <c r="DJ87" s="518" t="s">
        <v>102</v>
      </c>
      <c r="DK87" s="518" t="s">
        <v>102</v>
      </c>
      <c r="DL87" s="518" t="s">
        <v>102</v>
      </c>
      <c r="DM87" s="518" t="s">
        <v>102</v>
      </c>
      <c r="DN87" s="518" t="s">
        <v>102</v>
      </c>
      <c r="DO87" s="518" t="s">
        <v>102</v>
      </c>
      <c r="DP87" s="518" t="s">
        <v>102</v>
      </c>
      <c r="DQ87" s="518" t="s">
        <v>102</v>
      </c>
      <c r="DR87" s="518" t="s">
        <v>102</v>
      </c>
      <c r="DS87" s="518" t="s">
        <v>102</v>
      </c>
      <c r="DT87" s="518" t="s">
        <v>102</v>
      </c>
      <c r="DU87" s="518" t="s">
        <v>102</v>
      </c>
      <c r="DV87" s="518" t="s">
        <v>102</v>
      </c>
      <c r="DW87" s="518" t="s">
        <v>102</v>
      </c>
      <c r="DX87" s="518" t="s">
        <v>102</v>
      </c>
      <c r="DY87" s="518" t="s">
        <v>102</v>
      </c>
      <c r="DZ87" s="518" t="s">
        <v>102</v>
      </c>
      <c r="EA87" s="518" t="s">
        <v>102</v>
      </c>
      <c r="EB87" s="518" t="s">
        <v>102</v>
      </c>
      <c r="EC87" s="518" t="s">
        <v>102</v>
      </c>
      <c r="ED87" s="518" t="s">
        <v>102</v>
      </c>
      <c r="EE87" s="518" t="s">
        <v>102</v>
      </c>
      <c r="EF87" s="518" t="s">
        <v>102</v>
      </c>
      <c r="EG87" s="518" t="s">
        <v>102</v>
      </c>
      <c r="EH87" s="518" t="s">
        <v>102</v>
      </c>
      <c r="EI87" s="518" t="s">
        <v>102</v>
      </c>
      <c r="EJ87" s="518" t="s">
        <v>102</v>
      </c>
      <c r="EK87" s="518" t="s">
        <v>102</v>
      </c>
      <c r="EL87" s="518" t="s">
        <v>102</v>
      </c>
      <c r="EM87" s="518" t="s">
        <v>102</v>
      </c>
      <c r="EN87" s="518" t="s">
        <v>102</v>
      </c>
      <c r="EO87" s="518" t="s">
        <v>102</v>
      </c>
      <c r="EP87" s="518" t="s">
        <v>102</v>
      </c>
      <c r="EQ87" s="518" t="s">
        <v>102</v>
      </c>
      <c r="ER87" s="518" t="s">
        <v>102</v>
      </c>
      <c r="ES87" s="518" t="s">
        <v>102</v>
      </c>
      <c r="ET87" s="518" t="s">
        <v>102</v>
      </c>
      <c r="EU87" s="518" t="s">
        <v>102</v>
      </c>
      <c r="EV87" s="518" t="s">
        <v>102</v>
      </c>
      <c r="EW87" s="518" t="s">
        <v>102</v>
      </c>
      <c r="EX87" s="518" t="s">
        <v>102</v>
      </c>
      <c r="EY87" s="518" t="s">
        <v>102</v>
      </c>
      <c r="EZ87" s="518" t="s">
        <v>102</v>
      </c>
      <c r="FA87" s="518" t="s">
        <v>102</v>
      </c>
      <c r="FB87" s="518" t="s">
        <v>102</v>
      </c>
      <c r="FC87" s="518" t="s">
        <v>102</v>
      </c>
      <c r="FD87" s="518" t="s">
        <v>102</v>
      </c>
      <c r="FE87" s="518" t="s">
        <v>102</v>
      </c>
      <c r="FF87" s="518" t="s">
        <v>102</v>
      </c>
      <c r="FG87" s="518" t="s">
        <v>102</v>
      </c>
      <c r="FH87" s="518" t="s">
        <v>102</v>
      </c>
      <c r="FI87" s="518" t="s">
        <v>102</v>
      </c>
      <c r="FJ87" s="518" t="s">
        <v>102</v>
      </c>
      <c r="FK87" s="518" t="s">
        <v>102</v>
      </c>
      <c r="FL87" s="518" t="s">
        <v>102</v>
      </c>
      <c r="FM87" s="518" t="s">
        <v>102</v>
      </c>
      <c r="FN87" s="518" t="s">
        <v>102</v>
      </c>
      <c r="FO87" s="518" t="s">
        <v>102</v>
      </c>
      <c r="FP87" s="518" t="s">
        <v>102</v>
      </c>
      <c r="FQ87" s="518" t="s">
        <v>102</v>
      </c>
      <c r="FR87" s="518" t="s">
        <v>102</v>
      </c>
      <c r="FS87" s="518" t="s">
        <v>102</v>
      </c>
      <c r="FT87" s="518" t="s">
        <v>102</v>
      </c>
      <c r="FU87" s="518" t="s">
        <v>102</v>
      </c>
      <c r="FV87" s="518" t="s">
        <v>102</v>
      </c>
      <c r="FW87" s="518" t="s">
        <v>102</v>
      </c>
      <c r="FX87" s="518" t="s">
        <v>102</v>
      </c>
      <c r="FY87" s="518" t="s">
        <v>102</v>
      </c>
      <c r="FZ87" s="518" t="s">
        <v>102</v>
      </c>
      <c r="GA87" s="518" t="s">
        <v>102</v>
      </c>
      <c r="GB87" s="518" t="s">
        <v>102</v>
      </c>
      <c r="GC87" s="518" t="s">
        <v>102</v>
      </c>
      <c r="GD87" s="518" t="s">
        <v>102</v>
      </c>
      <c r="GE87" s="518" t="s">
        <v>102</v>
      </c>
      <c r="GF87" s="518" t="s">
        <v>102</v>
      </c>
      <c r="GG87" s="518" t="s">
        <v>102</v>
      </c>
      <c r="GH87" s="518" t="s">
        <v>102</v>
      </c>
      <c r="GI87" s="518" t="s">
        <v>102</v>
      </c>
      <c r="GJ87" s="518" t="s">
        <v>102</v>
      </c>
      <c r="GK87" s="518" t="s">
        <v>102</v>
      </c>
      <c r="GL87" s="518" t="s">
        <v>102</v>
      </c>
      <c r="GM87" s="518" t="s">
        <v>102</v>
      </c>
      <c r="GN87" s="518" t="s">
        <v>102</v>
      </c>
      <c r="GO87" s="518" t="s">
        <v>102</v>
      </c>
      <c r="GP87" s="518" t="s">
        <v>102</v>
      </c>
      <c r="GQ87" s="518" t="s">
        <v>102</v>
      </c>
      <c r="GR87" s="518" t="s">
        <v>102</v>
      </c>
      <c r="GS87" s="518" t="s">
        <v>102</v>
      </c>
      <c r="GT87" s="518" t="s">
        <v>102</v>
      </c>
      <c r="GU87" s="518" t="s">
        <v>102</v>
      </c>
      <c r="GV87" s="518" t="s">
        <v>102</v>
      </c>
      <c r="GW87" s="518" t="s">
        <v>102</v>
      </c>
      <c r="GX87" s="518" t="s">
        <v>102</v>
      </c>
      <c r="GY87" s="518" t="s">
        <v>102</v>
      </c>
      <c r="GZ87" s="518" t="s">
        <v>102</v>
      </c>
      <c r="HA87" s="518" t="s">
        <v>102</v>
      </c>
      <c r="HB87" s="518" t="s">
        <v>102</v>
      </c>
      <c r="HC87" s="511" t="str">
        <f t="shared" si="1"/>
        <v>2006-080115</v>
      </c>
    </row>
    <row r="88" spans="1:211" ht="48" hidden="1" customHeight="1" x14ac:dyDescent="0.15">
      <c r="A88" s="511" t="s">
        <v>4218</v>
      </c>
      <c r="B88" s="522" t="s">
        <v>9888</v>
      </c>
      <c r="C88" s="513">
        <v>38966</v>
      </c>
      <c r="D88" s="512" t="s">
        <v>8419</v>
      </c>
      <c r="E88" s="522" t="s">
        <v>8498</v>
      </c>
      <c r="F88" s="522" t="s">
        <v>8421</v>
      </c>
      <c r="G88" s="513">
        <v>40731</v>
      </c>
      <c r="H88" s="522" t="s">
        <v>9889</v>
      </c>
      <c r="I88" s="512" t="s">
        <v>9890</v>
      </c>
      <c r="J88" s="513" t="s">
        <v>9891</v>
      </c>
      <c r="K88" s="522" t="s">
        <v>9892</v>
      </c>
      <c r="L88" s="522"/>
      <c r="M88" s="512" t="s">
        <v>9893</v>
      </c>
      <c r="N88" s="513" t="s">
        <v>9894</v>
      </c>
      <c r="O88" s="513"/>
      <c r="P88" s="512" t="s">
        <v>8458</v>
      </c>
      <c r="Q88" s="513" t="s">
        <v>9895</v>
      </c>
      <c r="R88" s="513">
        <v>39745</v>
      </c>
      <c r="S88" s="511" t="s">
        <v>9896</v>
      </c>
      <c r="T88" s="511">
        <v>2011</v>
      </c>
      <c r="U88" s="515" t="s">
        <v>8424</v>
      </c>
      <c r="V88" s="514">
        <v>33</v>
      </c>
      <c r="W88" s="514">
        <v>5</v>
      </c>
      <c r="X88" s="514">
        <v>4</v>
      </c>
      <c r="Y88" s="513">
        <v>35223</v>
      </c>
      <c r="Z88" s="512" t="s">
        <v>9856</v>
      </c>
      <c r="AA88" s="512" t="s">
        <v>9857</v>
      </c>
      <c r="AB88" s="513">
        <v>35780</v>
      </c>
      <c r="AC88" s="513">
        <v>36521</v>
      </c>
      <c r="AD88" s="512" t="s">
        <v>9858</v>
      </c>
      <c r="AE88" s="513">
        <v>35257</v>
      </c>
      <c r="AF88" s="512" t="s">
        <v>138</v>
      </c>
      <c r="AG88" s="512" t="s">
        <v>9857</v>
      </c>
      <c r="AH88" s="516">
        <v>2994589</v>
      </c>
      <c r="AI88" s="513">
        <v>36455</v>
      </c>
      <c r="AJ88" s="513" t="s">
        <v>138</v>
      </c>
      <c r="AK88" s="511" t="s">
        <v>138</v>
      </c>
      <c r="AL88" s="513" t="s">
        <v>138</v>
      </c>
      <c r="AM88" s="511" t="s">
        <v>138</v>
      </c>
      <c r="AN88" s="511" t="s">
        <v>9859</v>
      </c>
      <c r="AO88" s="511" t="s">
        <v>2923</v>
      </c>
      <c r="AP88" s="511" t="s">
        <v>9860</v>
      </c>
      <c r="AQ88" s="511" t="s">
        <v>9861</v>
      </c>
      <c r="AR88" s="511" t="s">
        <v>9862</v>
      </c>
      <c r="AS88" s="511" t="s">
        <v>138</v>
      </c>
      <c r="AT88" s="511" t="s">
        <v>138</v>
      </c>
      <c r="AU88" s="511" t="s">
        <v>138</v>
      </c>
      <c r="AV88" s="511" t="s">
        <v>9863</v>
      </c>
      <c r="AW88" s="511" t="s">
        <v>2924</v>
      </c>
      <c r="AX88" s="511" t="s">
        <v>9864</v>
      </c>
      <c r="AY88" s="511" t="s">
        <v>2925</v>
      </c>
      <c r="AZ88" s="511" t="s">
        <v>9865</v>
      </c>
      <c r="BA88" s="511" t="s">
        <v>2926</v>
      </c>
      <c r="BB88" s="511">
        <v>596081625</v>
      </c>
      <c r="BC88" s="512" t="s">
        <v>2920</v>
      </c>
      <c r="BD88" s="511" t="s">
        <v>2921</v>
      </c>
      <c r="BE88" s="511" t="s">
        <v>9866</v>
      </c>
      <c r="BF88" s="511" t="s">
        <v>2919</v>
      </c>
      <c r="BG88" s="511" t="s">
        <v>9867</v>
      </c>
      <c r="BH88" s="511" t="s">
        <v>8648</v>
      </c>
      <c r="BI88" s="511">
        <v>6</v>
      </c>
      <c r="BJ88" s="511">
        <v>14</v>
      </c>
      <c r="BK88" s="511" t="s">
        <v>138</v>
      </c>
      <c r="BL88" s="511" t="s">
        <v>138</v>
      </c>
      <c r="BM88" s="511" t="s">
        <v>9868</v>
      </c>
      <c r="BN88" s="511" t="s">
        <v>138</v>
      </c>
      <c r="BO88" s="511" t="s">
        <v>9027</v>
      </c>
      <c r="BP88" s="513" t="s">
        <v>138</v>
      </c>
      <c r="BQ88" s="511" t="s">
        <v>138</v>
      </c>
      <c r="BR88" s="511" t="s">
        <v>8482</v>
      </c>
      <c r="BS88" s="511" t="s">
        <v>9869</v>
      </c>
      <c r="BT88" s="511" t="s">
        <v>2922</v>
      </c>
      <c r="BU88" s="511" t="s">
        <v>9870</v>
      </c>
      <c r="BV88" s="511" t="s">
        <v>138</v>
      </c>
      <c r="BW88" s="511">
        <v>3</v>
      </c>
      <c r="BX88" s="511" t="s">
        <v>9871</v>
      </c>
      <c r="BY88" s="511" t="s">
        <v>9872</v>
      </c>
      <c r="BZ88" s="511">
        <v>22</v>
      </c>
      <c r="CA88" s="511" t="s">
        <v>9873</v>
      </c>
      <c r="CB88" s="511" t="s">
        <v>9874</v>
      </c>
      <c r="CC88" s="511" t="s">
        <v>9875</v>
      </c>
      <c r="CD88" s="511" t="s">
        <v>5246</v>
      </c>
      <c r="CE88" s="518" t="s">
        <v>102</v>
      </c>
      <c r="CF88" s="518" t="s">
        <v>102</v>
      </c>
      <c r="CG88" s="518" t="s">
        <v>102</v>
      </c>
      <c r="CH88" s="518" t="s">
        <v>102</v>
      </c>
      <c r="CI88" s="518" t="s">
        <v>102</v>
      </c>
      <c r="CJ88" s="518" t="s">
        <v>9897</v>
      </c>
      <c r="CK88" s="518" t="s">
        <v>9898</v>
      </c>
      <c r="CL88" s="518" t="s">
        <v>9899</v>
      </c>
      <c r="CM88" s="518" t="s">
        <v>9900</v>
      </c>
      <c r="CN88" s="518" t="s">
        <v>9901</v>
      </c>
      <c r="CO88" s="518" t="s">
        <v>9902</v>
      </c>
      <c r="CP88" s="518" t="s">
        <v>9903</v>
      </c>
      <c r="CQ88" s="518" t="s">
        <v>9904</v>
      </c>
      <c r="CR88" s="518" t="s">
        <v>9905</v>
      </c>
      <c r="CS88" s="518" t="s">
        <v>9906</v>
      </c>
      <c r="CT88" s="518" t="s">
        <v>9907</v>
      </c>
      <c r="CU88" s="518" t="s">
        <v>9908</v>
      </c>
      <c r="CV88" s="518" t="s">
        <v>102</v>
      </c>
      <c r="CW88" s="518" t="s">
        <v>102</v>
      </c>
      <c r="CX88" s="518" t="s">
        <v>102</v>
      </c>
      <c r="CY88" s="518" t="s">
        <v>102</v>
      </c>
      <c r="CZ88" s="518" t="s">
        <v>102</v>
      </c>
      <c r="DA88" s="518" t="s">
        <v>102</v>
      </c>
      <c r="DB88" s="518" t="s">
        <v>102</v>
      </c>
      <c r="DC88" s="518" t="s">
        <v>102</v>
      </c>
      <c r="DD88" s="518" t="s">
        <v>102</v>
      </c>
      <c r="DE88" s="518" t="s">
        <v>102</v>
      </c>
      <c r="DF88" s="518" t="s">
        <v>102</v>
      </c>
      <c r="DG88" s="518" t="s">
        <v>102</v>
      </c>
      <c r="DH88" s="518" t="s">
        <v>102</v>
      </c>
      <c r="DI88" s="518" t="s">
        <v>102</v>
      </c>
      <c r="DJ88" s="518" t="s">
        <v>102</v>
      </c>
      <c r="DK88" s="518" t="s">
        <v>102</v>
      </c>
      <c r="DL88" s="518" t="s">
        <v>102</v>
      </c>
      <c r="DM88" s="518" t="s">
        <v>102</v>
      </c>
      <c r="DN88" s="518" t="s">
        <v>102</v>
      </c>
      <c r="DO88" s="518" t="s">
        <v>102</v>
      </c>
      <c r="DP88" s="518" t="s">
        <v>102</v>
      </c>
      <c r="DQ88" s="518" t="s">
        <v>102</v>
      </c>
      <c r="DR88" s="518" t="s">
        <v>102</v>
      </c>
      <c r="DS88" s="518" t="s">
        <v>102</v>
      </c>
      <c r="DT88" s="518" t="s">
        <v>102</v>
      </c>
      <c r="DU88" s="518" t="s">
        <v>102</v>
      </c>
      <c r="DV88" s="518" t="s">
        <v>102</v>
      </c>
      <c r="DW88" s="518" t="s">
        <v>102</v>
      </c>
      <c r="DX88" s="518" t="s">
        <v>102</v>
      </c>
      <c r="DY88" s="518" t="s">
        <v>102</v>
      </c>
      <c r="DZ88" s="518" t="s">
        <v>102</v>
      </c>
      <c r="EA88" s="518" t="s">
        <v>102</v>
      </c>
      <c r="EB88" s="518" t="s">
        <v>102</v>
      </c>
      <c r="EC88" s="518" t="s">
        <v>102</v>
      </c>
      <c r="ED88" s="518" t="s">
        <v>102</v>
      </c>
      <c r="EE88" s="518" t="s">
        <v>102</v>
      </c>
      <c r="EF88" s="518" t="s">
        <v>102</v>
      </c>
      <c r="EG88" s="518" t="s">
        <v>102</v>
      </c>
      <c r="EH88" s="518" t="s">
        <v>102</v>
      </c>
      <c r="EI88" s="518" t="s">
        <v>102</v>
      </c>
      <c r="EJ88" s="518" t="s">
        <v>102</v>
      </c>
      <c r="EK88" s="518" t="s">
        <v>102</v>
      </c>
      <c r="EL88" s="518" t="s">
        <v>102</v>
      </c>
      <c r="EM88" s="518" t="s">
        <v>102</v>
      </c>
      <c r="EN88" s="518" t="s">
        <v>102</v>
      </c>
      <c r="EO88" s="518" t="s">
        <v>102</v>
      </c>
      <c r="EP88" s="518" t="s">
        <v>102</v>
      </c>
      <c r="EQ88" s="518" t="s">
        <v>102</v>
      </c>
      <c r="ER88" s="518" t="s">
        <v>102</v>
      </c>
      <c r="ES88" s="518" t="s">
        <v>102</v>
      </c>
      <c r="ET88" s="518" t="s">
        <v>102</v>
      </c>
      <c r="EU88" s="518" t="s">
        <v>102</v>
      </c>
      <c r="EV88" s="518" t="s">
        <v>102</v>
      </c>
      <c r="EW88" s="518" t="s">
        <v>102</v>
      </c>
      <c r="EX88" s="518" t="s">
        <v>102</v>
      </c>
      <c r="EY88" s="518" t="s">
        <v>102</v>
      </c>
      <c r="EZ88" s="518" t="s">
        <v>102</v>
      </c>
      <c r="FA88" s="518" t="s">
        <v>102</v>
      </c>
      <c r="FB88" s="518" t="s">
        <v>102</v>
      </c>
      <c r="FC88" s="518" t="s">
        <v>102</v>
      </c>
      <c r="FD88" s="518" t="s">
        <v>102</v>
      </c>
      <c r="FE88" s="518" t="s">
        <v>102</v>
      </c>
      <c r="FF88" s="518" t="s">
        <v>102</v>
      </c>
      <c r="FG88" s="518" t="s">
        <v>102</v>
      </c>
      <c r="FH88" s="518" t="s">
        <v>102</v>
      </c>
      <c r="FI88" s="518" t="s">
        <v>102</v>
      </c>
      <c r="FJ88" s="518" t="s">
        <v>102</v>
      </c>
      <c r="FK88" s="518" t="s">
        <v>102</v>
      </c>
      <c r="FL88" s="518" t="s">
        <v>102</v>
      </c>
      <c r="FM88" s="518" t="s">
        <v>102</v>
      </c>
      <c r="FN88" s="518" t="s">
        <v>102</v>
      </c>
      <c r="FO88" s="518" t="s">
        <v>102</v>
      </c>
      <c r="FP88" s="518" t="s">
        <v>102</v>
      </c>
      <c r="FQ88" s="518" t="s">
        <v>102</v>
      </c>
      <c r="FR88" s="518" t="s">
        <v>102</v>
      </c>
      <c r="FS88" s="518" t="s">
        <v>102</v>
      </c>
      <c r="FT88" s="518" t="s">
        <v>102</v>
      </c>
      <c r="FU88" s="518" t="s">
        <v>102</v>
      </c>
      <c r="FV88" s="518" t="s">
        <v>102</v>
      </c>
      <c r="FW88" s="518" t="s">
        <v>102</v>
      </c>
      <c r="FX88" s="518" t="s">
        <v>102</v>
      </c>
      <c r="FY88" s="518" t="s">
        <v>102</v>
      </c>
      <c r="FZ88" s="518" t="s">
        <v>102</v>
      </c>
      <c r="GA88" s="518" t="s">
        <v>102</v>
      </c>
      <c r="GB88" s="518" t="s">
        <v>102</v>
      </c>
      <c r="GC88" s="518" t="s">
        <v>102</v>
      </c>
      <c r="GD88" s="518" t="s">
        <v>102</v>
      </c>
      <c r="GE88" s="518" t="s">
        <v>102</v>
      </c>
      <c r="GF88" s="518" t="s">
        <v>102</v>
      </c>
      <c r="GG88" s="518" t="s">
        <v>102</v>
      </c>
      <c r="GH88" s="518" t="s">
        <v>102</v>
      </c>
      <c r="GI88" s="518" t="s">
        <v>102</v>
      </c>
      <c r="GJ88" s="518" t="s">
        <v>102</v>
      </c>
      <c r="GK88" s="518" t="s">
        <v>102</v>
      </c>
      <c r="GL88" s="518" t="s">
        <v>102</v>
      </c>
      <c r="GM88" s="518" t="s">
        <v>102</v>
      </c>
      <c r="GN88" s="518" t="s">
        <v>102</v>
      </c>
      <c r="GO88" s="518" t="s">
        <v>102</v>
      </c>
      <c r="GP88" s="518" t="s">
        <v>102</v>
      </c>
      <c r="GQ88" s="518" t="s">
        <v>102</v>
      </c>
      <c r="GR88" s="518" t="s">
        <v>102</v>
      </c>
      <c r="GS88" s="518" t="s">
        <v>102</v>
      </c>
      <c r="GT88" s="518" t="s">
        <v>102</v>
      </c>
      <c r="GU88" s="518" t="s">
        <v>102</v>
      </c>
      <c r="GV88" s="518" t="s">
        <v>102</v>
      </c>
      <c r="GW88" s="518" t="s">
        <v>102</v>
      </c>
      <c r="GX88" s="518" t="s">
        <v>102</v>
      </c>
      <c r="GY88" s="518" t="s">
        <v>102</v>
      </c>
      <c r="GZ88" s="518" t="s">
        <v>102</v>
      </c>
      <c r="HA88" s="518" t="s">
        <v>102</v>
      </c>
      <c r="HB88" s="518" t="s">
        <v>102</v>
      </c>
      <c r="HC88" s="511" t="str">
        <f t="shared" si="1"/>
        <v>2006-080177</v>
      </c>
    </row>
    <row r="89" spans="1:211" ht="48" hidden="1" customHeight="1" x14ac:dyDescent="0.15">
      <c r="A89" s="511" t="s">
        <v>4218</v>
      </c>
      <c r="B89" s="522" t="s">
        <v>9909</v>
      </c>
      <c r="C89" s="513">
        <v>40661</v>
      </c>
      <c r="D89" s="512" t="s">
        <v>8419</v>
      </c>
      <c r="E89" s="522" t="s">
        <v>8465</v>
      </c>
      <c r="F89" s="522" t="s">
        <v>8695</v>
      </c>
      <c r="G89" s="513">
        <v>40806</v>
      </c>
      <c r="H89" s="522" t="s">
        <v>2920</v>
      </c>
      <c r="I89" s="512" t="s">
        <v>8697</v>
      </c>
      <c r="J89" s="513">
        <v>40764</v>
      </c>
      <c r="K89" s="522"/>
      <c r="N89" s="513"/>
      <c r="O89" s="513"/>
      <c r="Q89" s="513"/>
      <c r="R89" s="513"/>
      <c r="S89" s="511" t="s">
        <v>9910</v>
      </c>
      <c r="T89" s="511">
        <v>2011</v>
      </c>
      <c r="U89" s="515" t="s">
        <v>8424</v>
      </c>
      <c r="V89" s="514">
        <v>33</v>
      </c>
      <c r="W89" s="514">
        <v>5</v>
      </c>
      <c r="X89" s="514">
        <v>5</v>
      </c>
      <c r="Y89" s="513">
        <v>35223</v>
      </c>
      <c r="Z89" s="512" t="s">
        <v>9856</v>
      </c>
      <c r="AA89" s="512" t="s">
        <v>9857</v>
      </c>
      <c r="AB89" s="513">
        <v>35780</v>
      </c>
      <c r="AC89" s="513">
        <v>36521</v>
      </c>
      <c r="AD89" s="512" t="s">
        <v>9858</v>
      </c>
      <c r="AE89" s="513">
        <v>35257</v>
      </c>
      <c r="AF89" s="512" t="s">
        <v>138</v>
      </c>
      <c r="AG89" s="512" t="s">
        <v>9857</v>
      </c>
      <c r="AH89" s="516">
        <v>2994589</v>
      </c>
      <c r="AI89" s="513">
        <v>36455</v>
      </c>
      <c r="AJ89" s="513" t="s">
        <v>138</v>
      </c>
      <c r="AK89" s="511" t="s">
        <v>138</v>
      </c>
      <c r="AL89" s="513" t="s">
        <v>138</v>
      </c>
      <c r="AM89" s="511" t="s">
        <v>138</v>
      </c>
      <c r="AN89" s="511" t="s">
        <v>9859</v>
      </c>
      <c r="AO89" s="511" t="s">
        <v>2923</v>
      </c>
      <c r="AP89" s="511" t="s">
        <v>9860</v>
      </c>
      <c r="AQ89" s="511" t="s">
        <v>9861</v>
      </c>
      <c r="AR89" s="511" t="s">
        <v>9862</v>
      </c>
      <c r="AS89" s="511" t="s">
        <v>138</v>
      </c>
      <c r="AT89" s="511" t="s">
        <v>138</v>
      </c>
      <c r="AU89" s="511" t="s">
        <v>138</v>
      </c>
      <c r="AV89" s="511" t="s">
        <v>9863</v>
      </c>
      <c r="AW89" s="511" t="s">
        <v>2924</v>
      </c>
      <c r="AX89" s="511" t="s">
        <v>9864</v>
      </c>
      <c r="AY89" s="511" t="s">
        <v>2925</v>
      </c>
      <c r="AZ89" s="511" t="s">
        <v>9865</v>
      </c>
      <c r="BA89" s="511" t="s">
        <v>2926</v>
      </c>
      <c r="BB89" s="511">
        <v>596081625</v>
      </c>
      <c r="BC89" s="512" t="s">
        <v>2920</v>
      </c>
      <c r="BD89" s="511" t="s">
        <v>2921</v>
      </c>
      <c r="BE89" s="511" t="s">
        <v>9866</v>
      </c>
      <c r="BF89" s="511" t="s">
        <v>2919</v>
      </c>
      <c r="BG89" s="511" t="s">
        <v>9867</v>
      </c>
      <c r="BH89" s="511" t="s">
        <v>8648</v>
      </c>
      <c r="BI89" s="511">
        <v>6</v>
      </c>
      <c r="BJ89" s="511">
        <v>14</v>
      </c>
      <c r="BK89" s="511" t="s">
        <v>138</v>
      </c>
      <c r="BL89" s="511" t="s">
        <v>138</v>
      </c>
      <c r="BM89" s="511" t="s">
        <v>9868</v>
      </c>
      <c r="BN89" s="511" t="s">
        <v>138</v>
      </c>
      <c r="BO89" s="511" t="s">
        <v>9027</v>
      </c>
      <c r="BP89" s="513" t="s">
        <v>138</v>
      </c>
      <c r="BQ89" s="511" t="s">
        <v>138</v>
      </c>
      <c r="BR89" s="511" t="s">
        <v>8482</v>
      </c>
      <c r="BS89" s="511" t="s">
        <v>9869</v>
      </c>
      <c r="BT89" s="511" t="s">
        <v>2922</v>
      </c>
      <c r="BU89" s="511" t="s">
        <v>9870</v>
      </c>
      <c r="BV89" s="511" t="s">
        <v>138</v>
      </c>
      <c r="BW89" s="511">
        <v>3</v>
      </c>
      <c r="BX89" s="511" t="s">
        <v>9871</v>
      </c>
      <c r="BY89" s="511" t="s">
        <v>9872</v>
      </c>
      <c r="BZ89" s="511">
        <v>22</v>
      </c>
      <c r="CA89" s="511" t="s">
        <v>9873</v>
      </c>
      <c r="CB89" s="511" t="s">
        <v>9874</v>
      </c>
      <c r="CC89" s="511" t="s">
        <v>9875</v>
      </c>
      <c r="CD89" s="511" t="s">
        <v>5246</v>
      </c>
      <c r="CE89" s="518" t="s">
        <v>102</v>
      </c>
      <c r="CF89" s="518" t="s">
        <v>102</v>
      </c>
      <c r="CG89" s="518" t="s">
        <v>102</v>
      </c>
      <c r="CH89" s="518" t="s">
        <v>102</v>
      </c>
      <c r="CI89" s="518" t="s">
        <v>102</v>
      </c>
      <c r="CJ89" s="518" t="s">
        <v>102</v>
      </c>
      <c r="CK89" s="518" t="s">
        <v>102</v>
      </c>
      <c r="CL89" s="518" t="s">
        <v>102</v>
      </c>
      <c r="CM89" s="518" t="s">
        <v>102</v>
      </c>
      <c r="CN89" s="518" t="s">
        <v>102</v>
      </c>
      <c r="CO89" s="518" t="s">
        <v>102</v>
      </c>
      <c r="CP89" s="518" t="s">
        <v>102</v>
      </c>
      <c r="CQ89" s="518" t="s">
        <v>102</v>
      </c>
      <c r="CR89" s="518" t="s">
        <v>102</v>
      </c>
      <c r="CS89" s="518" t="s">
        <v>102</v>
      </c>
      <c r="CT89" s="518" t="s">
        <v>102</v>
      </c>
      <c r="CU89" s="518" t="s">
        <v>102</v>
      </c>
      <c r="CV89" s="518" t="s">
        <v>102</v>
      </c>
      <c r="CW89" s="518" t="s">
        <v>102</v>
      </c>
      <c r="CX89" s="518" t="s">
        <v>102</v>
      </c>
      <c r="CY89" s="518" t="s">
        <v>102</v>
      </c>
      <c r="CZ89" s="518" t="s">
        <v>102</v>
      </c>
      <c r="DA89" s="518" t="s">
        <v>102</v>
      </c>
      <c r="DB89" s="518" t="s">
        <v>102</v>
      </c>
      <c r="DC89" s="518" t="s">
        <v>102</v>
      </c>
      <c r="DD89" s="518" t="s">
        <v>102</v>
      </c>
      <c r="DE89" s="518" t="s">
        <v>102</v>
      </c>
      <c r="DF89" s="518" t="s">
        <v>102</v>
      </c>
      <c r="DG89" s="518" t="s">
        <v>102</v>
      </c>
      <c r="DH89" s="518" t="s">
        <v>102</v>
      </c>
      <c r="DI89" s="518" t="s">
        <v>102</v>
      </c>
      <c r="DJ89" s="518" t="s">
        <v>102</v>
      </c>
      <c r="DK89" s="518" t="s">
        <v>102</v>
      </c>
      <c r="DL89" s="518" t="s">
        <v>102</v>
      </c>
      <c r="DM89" s="518" t="s">
        <v>102</v>
      </c>
      <c r="DN89" s="518" t="s">
        <v>102</v>
      </c>
      <c r="DO89" s="518" t="s">
        <v>102</v>
      </c>
      <c r="DP89" s="518" t="s">
        <v>102</v>
      </c>
      <c r="DQ89" s="518" t="s">
        <v>102</v>
      </c>
      <c r="DR89" s="518" t="s">
        <v>102</v>
      </c>
      <c r="DS89" s="518" t="s">
        <v>102</v>
      </c>
      <c r="DT89" s="518" t="s">
        <v>102</v>
      </c>
      <c r="DU89" s="518" t="s">
        <v>102</v>
      </c>
      <c r="DV89" s="518" t="s">
        <v>102</v>
      </c>
      <c r="DW89" s="518" t="s">
        <v>102</v>
      </c>
      <c r="DX89" s="518" t="s">
        <v>102</v>
      </c>
      <c r="DY89" s="518" t="s">
        <v>102</v>
      </c>
      <c r="DZ89" s="518" t="s">
        <v>102</v>
      </c>
      <c r="EA89" s="518" t="s">
        <v>102</v>
      </c>
      <c r="EB89" s="518" t="s">
        <v>102</v>
      </c>
      <c r="EC89" s="518" t="s">
        <v>102</v>
      </c>
      <c r="ED89" s="518" t="s">
        <v>102</v>
      </c>
      <c r="EE89" s="518" t="s">
        <v>102</v>
      </c>
      <c r="EF89" s="518" t="s">
        <v>102</v>
      </c>
      <c r="EG89" s="518" t="s">
        <v>102</v>
      </c>
      <c r="EH89" s="518" t="s">
        <v>102</v>
      </c>
      <c r="EI89" s="518" t="s">
        <v>102</v>
      </c>
      <c r="EJ89" s="518" t="s">
        <v>102</v>
      </c>
      <c r="EK89" s="518" t="s">
        <v>102</v>
      </c>
      <c r="EL89" s="518" t="s">
        <v>102</v>
      </c>
      <c r="EM89" s="518" t="s">
        <v>102</v>
      </c>
      <c r="EN89" s="518" t="s">
        <v>102</v>
      </c>
      <c r="EO89" s="518" t="s">
        <v>102</v>
      </c>
      <c r="EP89" s="518" t="s">
        <v>102</v>
      </c>
      <c r="EQ89" s="518" t="s">
        <v>102</v>
      </c>
      <c r="ER89" s="518" t="s">
        <v>102</v>
      </c>
      <c r="ES89" s="518" t="s">
        <v>102</v>
      </c>
      <c r="ET89" s="518" t="s">
        <v>102</v>
      </c>
      <c r="EU89" s="518" t="s">
        <v>102</v>
      </c>
      <c r="EV89" s="518" t="s">
        <v>102</v>
      </c>
      <c r="EW89" s="518" t="s">
        <v>102</v>
      </c>
      <c r="EX89" s="518" t="s">
        <v>102</v>
      </c>
      <c r="EY89" s="518" t="s">
        <v>102</v>
      </c>
      <c r="EZ89" s="518" t="s">
        <v>102</v>
      </c>
      <c r="FA89" s="518" t="s">
        <v>102</v>
      </c>
      <c r="FB89" s="518" t="s">
        <v>102</v>
      </c>
      <c r="FC89" s="518" t="s">
        <v>102</v>
      </c>
      <c r="FD89" s="518" t="s">
        <v>102</v>
      </c>
      <c r="FE89" s="518" t="s">
        <v>102</v>
      </c>
      <c r="FF89" s="518" t="s">
        <v>102</v>
      </c>
      <c r="FG89" s="518" t="s">
        <v>102</v>
      </c>
      <c r="FH89" s="518" t="s">
        <v>102</v>
      </c>
      <c r="FI89" s="518" t="s">
        <v>102</v>
      </c>
      <c r="FJ89" s="518" t="s">
        <v>102</v>
      </c>
      <c r="FK89" s="518" t="s">
        <v>102</v>
      </c>
      <c r="FL89" s="518" t="s">
        <v>102</v>
      </c>
      <c r="FM89" s="518" t="s">
        <v>102</v>
      </c>
      <c r="FN89" s="518" t="s">
        <v>102</v>
      </c>
      <c r="FO89" s="518" t="s">
        <v>102</v>
      </c>
      <c r="FP89" s="518" t="s">
        <v>102</v>
      </c>
      <c r="FQ89" s="518" t="s">
        <v>102</v>
      </c>
      <c r="FR89" s="518" t="s">
        <v>102</v>
      </c>
      <c r="FS89" s="518" t="s">
        <v>102</v>
      </c>
      <c r="FT89" s="518" t="s">
        <v>102</v>
      </c>
      <c r="FU89" s="518" t="s">
        <v>102</v>
      </c>
      <c r="FV89" s="518" t="s">
        <v>102</v>
      </c>
      <c r="FW89" s="518" t="s">
        <v>102</v>
      </c>
      <c r="FX89" s="518" t="s">
        <v>102</v>
      </c>
      <c r="FY89" s="518" t="s">
        <v>102</v>
      </c>
      <c r="FZ89" s="518" t="s">
        <v>102</v>
      </c>
      <c r="GA89" s="518" t="s">
        <v>102</v>
      </c>
      <c r="GB89" s="518" t="s">
        <v>102</v>
      </c>
      <c r="GC89" s="518" t="s">
        <v>102</v>
      </c>
      <c r="GD89" s="518" t="s">
        <v>102</v>
      </c>
      <c r="GE89" s="518" t="s">
        <v>102</v>
      </c>
      <c r="GF89" s="518" t="s">
        <v>102</v>
      </c>
      <c r="GG89" s="518" t="s">
        <v>102</v>
      </c>
      <c r="GH89" s="518" t="s">
        <v>102</v>
      </c>
      <c r="GI89" s="518" t="s">
        <v>102</v>
      </c>
      <c r="GJ89" s="518" t="s">
        <v>102</v>
      </c>
      <c r="GK89" s="518" t="s">
        <v>102</v>
      </c>
      <c r="GL89" s="518" t="s">
        <v>102</v>
      </c>
      <c r="GM89" s="518" t="s">
        <v>102</v>
      </c>
      <c r="GN89" s="518" t="s">
        <v>102</v>
      </c>
      <c r="GO89" s="518" t="s">
        <v>102</v>
      </c>
      <c r="GP89" s="518" t="s">
        <v>102</v>
      </c>
      <c r="GQ89" s="518" t="s">
        <v>102</v>
      </c>
      <c r="GR89" s="518" t="s">
        <v>102</v>
      </c>
      <c r="GS89" s="518" t="s">
        <v>102</v>
      </c>
      <c r="GT89" s="518" t="s">
        <v>102</v>
      </c>
      <c r="GU89" s="518" t="s">
        <v>102</v>
      </c>
      <c r="GV89" s="518" t="s">
        <v>102</v>
      </c>
      <c r="GW89" s="518" t="s">
        <v>102</v>
      </c>
      <c r="GX89" s="518" t="s">
        <v>102</v>
      </c>
      <c r="GY89" s="518" t="s">
        <v>102</v>
      </c>
      <c r="GZ89" s="518" t="s">
        <v>102</v>
      </c>
      <c r="HA89" s="518" t="s">
        <v>102</v>
      </c>
      <c r="HB89" s="518" t="s">
        <v>102</v>
      </c>
      <c r="HC89" s="511" t="str">
        <f t="shared" si="1"/>
        <v>2011-390050</v>
      </c>
    </row>
    <row r="90" spans="1:211" ht="48" hidden="1" customHeight="1" x14ac:dyDescent="0.15">
      <c r="A90" s="511" t="s">
        <v>4224</v>
      </c>
      <c r="B90" s="512" t="s">
        <v>9911</v>
      </c>
      <c r="C90" s="513">
        <v>40284</v>
      </c>
      <c r="D90" s="512" t="s">
        <v>8419</v>
      </c>
      <c r="E90" s="512" t="s">
        <v>8498</v>
      </c>
      <c r="F90" s="512" t="s">
        <v>8843</v>
      </c>
      <c r="G90" s="513">
        <v>40767</v>
      </c>
      <c r="H90" s="512" t="s">
        <v>9912</v>
      </c>
      <c r="I90" s="512" t="s">
        <v>8845</v>
      </c>
      <c r="J90" s="513">
        <v>40639</v>
      </c>
      <c r="S90" s="514" t="s">
        <v>9913</v>
      </c>
      <c r="T90" s="511">
        <v>2011</v>
      </c>
      <c r="U90" s="515" t="s">
        <v>8734</v>
      </c>
      <c r="V90" s="514">
        <v>34</v>
      </c>
      <c r="W90" s="514">
        <v>1</v>
      </c>
      <c r="X90" s="514">
        <v>1</v>
      </c>
      <c r="Y90" s="513">
        <v>35249</v>
      </c>
      <c r="Z90" s="512" t="s">
        <v>9914</v>
      </c>
      <c r="AA90" s="512" t="s">
        <v>9915</v>
      </c>
      <c r="AB90" s="513">
        <v>35633</v>
      </c>
      <c r="AC90" s="513">
        <v>39183</v>
      </c>
      <c r="AD90" s="512" t="s">
        <v>9916</v>
      </c>
      <c r="AE90" s="513">
        <v>37805</v>
      </c>
      <c r="AF90" s="512" t="s">
        <v>138</v>
      </c>
      <c r="AG90" s="512" t="s">
        <v>9915</v>
      </c>
      <c r="AH90" s="516">
        <v>3904262</v>
      </c>
      <c r="AI90" s="513">
        <v>39101</v>
      </c>
      <c r="AJ90" s="513" t="s">
        <v>138</v>
      </c>
      <c r="AK90" s="511" t="s">
        <v>138</v>
      </c>
      <c r="AL90" s="513" t="s">
        <v>138</v>
      </c>
      <c r="AM90" s="511" t="s">
        <v>138</v>
      </c>
      <c r="AN90" s="511" t="s">
        <v>9917</v>
      </c>
      <c r="AO90" s="511" t="s">
        <v>660</v>
      </c>
      <c r="AP90" s="511" t="s">
        <v>9918</v>
      </c>
      <c r="AQ90" s="511" t="s">
        <v>9919</v>
      </c>
      <c r="AR90" s="511" t="s">
        <v>9920</v>
      </c>
      <c r="AS90" s="511" t="s">
        <v>9921</v>
      </c>
      <c r="AT90" s="511" t="s">
        <v>9921</v>
      </c>
      <c r="AU90" s="511" t="s">
        <v>9922</v>
      </c>
      <c r="AV90" s="511" t="s">
        <v>9923</v>
      </c>
      <c r="AW90" s="511" t="s">
        <v>661</v>
      </c>
      <c r="AX90" s="511" t="s">
        <v>9922</v>
      </c>
      <c r="AY90" s="511" t="s">
        <v>662</v>
      </c>
      <c r="AZ90" s="511" t="s">
        <v>662</v>
      </c>
      <c r="BA90" s="511" t="s">
        <v>663</v>
      </c>
      <c r="BB90" s="511">
        <v>303046314</v>
      </c>
      <c r="BC90" s="512" t="s">
        <v>657</v>
      </c>
      <c r="BD90" s="511" t="s">
        <v>658</v>
      </c>
      <c r="BE90" s="511" t="s">
        <v>9924</v>
      </c>
      <c r="BF90" s="511" t="s">
        <v>9925</v>
      </c>
      <c r="BG90" s="511" t="s">
        <v>9926</v>
      </c>
      <c r="BH90" s="511" t="s">
        <v>9244</v>
      </c>
      <c r="BI90" s="511">
        <v>3</v>
      </c>
      <c r="BJ90" s="511">
        <v>17</v>
      </c>
      <c r="BK90" s="511" t="s">
        <v>9927</v>
      </c>
      <c r="BL90" s="511" t="s">
        <v>138</v>
      </c>
      <c r="BM90" s="511" t="s">
        <v>9928</v>
      </c>
      <c r="BN90" s="511" t="s">
        <v>138</v>
      </c>
      <c r="BO90" s="511" t="s">
        <v>9064</v>
      </c>
      <c r="BP90" s="513">
        <v>35009</v>
      </c>
      <c r="BQ90" s="511" t="s">
        <v>138</v>
      </c>
      <c r="BR90" s="511" t="s">
        <v>8482</v>
      </c>
      <c r="BS90" s="511" t="s">
        <v>9929</v>
      </c>
      <c r="BT90" s="511" t="s">
        <v>659</v>
      </c>
      <c r="BU90" s="511" t="s">
        <v>9911</v>
      </c>
      <c r="BV90" s="511" t="s">
        <v>138</v>
      </c>
      <c r="BW90" s="511">
        <v>1</v>
      </c>
      <c r="BX90" s="511" t="s">
        <v>9930</v>
      </c>
      <c r="BY90" s="511" t="s">
        <v>138</v>
      </c>
      <c r="BZ90" s="511">
        <v>14</v>
      </c>
      <c r="CA90" s="511" t="s">
        <v>9931</v>
      </c>
      <c r="CB90" s="511" t="s">
        <v>9932</v>
      </c>
      <c r="CC90" s="511" t="s">
        <v>9933</v>
      </c>
      <c r="CD90" s="511" t="s">
        <v>5248</v>
      </c>
      <c r="CE90" s="518" t="s">
        <v>9934</v>
      </c>
      <c r="CF90" s="518" t="s">
        <v>9934</v>
      </c>
      <c r="CG90" s="518" t="s">
        <v>9935</v>
      </c>
      <c r="CH90" s="518" t="s">
        <v>9936</v>
      </c>
      <c r="CI90" s="518" t="s">
        <v>9937</v>
      </c>
      <c r="CJ90" s="518" t="s">
        <v>9938</v>
      </c>
      <c r="CK90" s="518" t="s">
        <v>9939</v>
      </c>
      <c r="CL90" s="518" t="s">
        <v>9940</v>
      </c>
      <c r="CM90" s="518" t="s">
        <v>9941</v>
      </c>
      <c r="CN90" s="518" t="s">
        <v>102</v>
      </c>
      <c r="CO90" s="518" t="s">
        <v>102</v>
      </c>
      <c r="CP90" s="518" t="s">
        <v>102</v>
      </c>
      <c r="CQ90" s="518" t="s">
        <v>102</v>
      </c>
      <c r="CR90" s="518" t="s">
        <v>102</v>
      </c>
      <c r="CS90" s="518" t="s">
        <v>102</v>
      </c>
      <c r="CT90" s="518" t="s">
        <v>102</v>
      </c>
      <c r="CU90" s="518" t="s">
        <v>102</v>
      </c>
      <c r="CV90" s="518" t="s">
        <v>102</v>
      </c>
      <c r="CW90" s="518" t="s">
        <v>102</v>
      </c>
      <c r="CX90" s="518" t="s">
        <v>102</v>
      </c>
      <c r="CY90" s="518" t="s">
        <v>102</v>
      </c>
      <c r="CZ90" s="518" t="s">
        <v>102</v>
      </c>
      <c r="DA90" s="518" t="s">
        <v>102</v>
      </c>
      <c r="DB90" s="518" t="s">
        <v>102</v>
      </c>
      <c r="DC90" s="518" t="s">
        <v>102</v>
      </c>
      <c r="DD90" s="518" t="s">
        <v>102</v>
      </c>
      <c r="DE90" s="518" t="s">
        <v>102</v>
      </c>
      <c r="DF90" s="518" t="s">
        <v>102</v>
      </c>
      <c r="DG90" s="518" t="s">
        <v>102</v>
      </c>
      <c r="DH90" s="518" t="s">
        <v>102</v>
      </c>
      <c r="DI90" s="518" t="s">
        <v>102</v>
      </c>
      <c r="DJ90" s="518" t="s">
        <v>102</v>
      </c>
      <c r="DK90" s="518" t="s">
        <v>102</v>
      </c>
      <c r="DL90" s="518" t="s">
        <v>102</v>
      </c>
      <c r="DM90" s="518" t="s">
        <v>102</v>
      </c>
      <c r="DN90" s="518" t="s">
        <v>102</v>
      </c>
      <c r="DO90" s="518" t="s">
        <v>102</v>
      </c>
      <c r="DP90" s="518" t="s">
        <v>102</v>
      </c>
      <c r="DQ90" s="518" t="s">
        <v>102</v>
      </c>
      <c r="DR90" s="518" t="s">
        <v>102</v>
      </c>
      <c r="DS90" s="518" t="s">
        <v>102</v>
      </c>
      <c r="DT90" s="518" t="s">
        <v>102</v>
      </c>
      <c r="DU90" s="518" t="s">
        <v>102</v>
      </c>
      <c r="DV90" s="518" t="s">
        <v>102</v>
      </c>
      <c r="DW90" s="518" t="s">
        <v>102</v>
      </c>
      <c r="DX90" s="518" t="s">
        <v>102</v>
      </c>
      <c r="DY90" s="518" t="s">
        <v>102</v>
      </c>
      <c r="DZ90" s="518" t="s">
        <v>102</v>
      </c>
      <c r="EA90" s="518" t="s">
        <v>102</v>
      </c>
      <c r="EB90" s="518" t="s">
        <v>102</v>
      </c>
      <c r="EC90" s="518" t="s">
        <v>102</v>
      </c>
      <c r="ED90" s="518" t="s">
        <v>102</v>
      </c>
      <c r="EE90" s="518" t="s">
        <v>102</v>
      </c>
      <c r="EF90" s="518" t="s">
        <v>102</v>
      </c>
      <c r="EG90" s="518" t="s">
        <v>102</v>
      </c>
      <c r="EH90" s="518" t="s">
        <v>102</v>
      </c>
      <c r="EI90" s="518" t="s">
        <v>102</v>
      </c>
      <c r="EJ90" s="518" t="s">
        <v>102</v>
      </c>
      <c r="EK90" s="518" t="s">
        <v>102</v>
      </c>
      <c r="EL90" s="518" t="s">
        <v>102</v>
      </c>
      <c r="EM90" s="518" t="s">
        <v>102</v>
      </c>
      <c r="EN90" s="518" t="s">
        <v>102</v>
      </c>
      <c r="EO90" s="518" t="s">
        <v>102</v>
      </c>
      <c r="EP90" s="518" t="s">
        <v>102</v>
      </c>
      <c r="EQ90" s="518" t="s">
        <v>102</v>
      </c>
      <c r="ER90" s="518" t="s">
        <v>102</v>
      </c>
      <c r="ES90" s="518" t="s">
        <v>102</v>
      </c>
      <c r="ET90" s="518" t="s">
        <v>102</v>
      </c>
      <c r="EU90" s="518" t="s">
        <v>102</v>
      </c>
      <c r="EV90" s="518" t="s">
        <v>102</v>
      </c>
      <c r="EW90" s="518" t="s">
        <v>102</v>
      </c>
      <c r="EX90" s="518" t="s">
        <v>102</v>
      </c>
      <c r="EY90" s="518" t="s">
        <v>102</v>
      </c>
      <c r="EZ90" s="518" t="s">
        <v>102</v>
      </c>
      <c r="FA90" s="518" t="s">
        <v>102</v>
      </c>
      <c r="FB90" s="518" t="s">
        <v>102</v>
      </c>
      <c r="FC90" s="518" t="s">
        <v>102</v>
      </c>
      <c r="FD90" s="518" t="s">
        <v>102</v>
      </c>
      <c r="FE90" s="518" t="s">
        <v>102</v>
      </c>
      <c r="FF90" s="518" t="s">
        <v>102</v>
      </c>
      <c r="FG90" s="518" t="s">
        <v>102</v>
      </c>
      <c r="FH90" s="518" t="s">
        <v>102</v>
      </c>
      <c r="FI90" s="518" t="s">
        <v>102</v>
      </c>
      <c r="FJ90" s="518" t="s">
        <v>102</v>
      </c>
      <c r="FK90" s="518" t="s">
        <v>102</v>
      </c>
      <c r="FL90" s="518" t="s">
        <v>102</v>
      </c>
      <c r="FM90" s="518" t="s">
        <v>102</v>
      </c>
      <c r="FN90" s="518" t="s">
        <v>102</v>
      </c>
      <c r="FO90" s="518" t="s">
        <v>102</v>
      </c>
      <c r="FP90" s="518" t="s">
        <v>102</v>
      </c>
      <c r="FQ90" s="518" t="s">
        <v>102</v>
      </c>
      <c r="FR90" s="518" t="s">
        <v>102</v>
      </c>
      <c r="FS90" s="518" t="s">
        <v>102</v>
      </c>
      <c r="FT90" s="518" t="s">
        <v>102</v>
      </c>
      <c r="FU90" s="518" t="s">
        <v>102</v>
      </c>
      <c r="FV90" s="518" t="s">
        <v>102</v>
      </c>
      <c r="FW90" s="518" t="s">
        <v>102</v>
      </c>
      <c r="FX90" s="518" t="s">
        <v>102</v>
      </c>
      <c r="FY90" s="518" t="s">
        <v>102</v>
      </c>
      <c r="FZ90" s="518" t="s">
        <v>102</v>
      </c>
      <c r="GA90" s="518" t="s">
        <v>102</v>
      </c>
      <c r="GB90" s="518" t="s">
        <v>102</v>
      </c>
      <c r="GC90" s="518" t="s">
        <v>102</v>
      </c>
      <c r="GD90" s="518" t="s">
        <v>102</v>
      </c>
      <c r="GE90" s="518" t="s">
        <v>102</v>
      </c>
      <c r="GF90" s="518" t="s">
        <v>102</v>
      </c>
      <c r="GG90" s="518" t="s">
        <v>102</v>
      </c>
      <c r="GH90" s="518" t="s">
        <v>102</v>
      </c>
      <c r="GI90" s="518" t="s">
        <v>102</v>
      </c>
      <c r="GJ90" s="518" t="s">
        <v>102</v>
      </c>
      <c r="GK90" s="518" t="s">
        <v>102</v>
      </c>
      <c r="GL90" s="518" t="s">
        <v>102</v>
      </c>
      <c r="GM90" s="518" t="s">
        <v>102</v>
      </c>
      <c r="GN90" s="518" t="s">
        <v>102</v>
      </c>
      <c r="GO90" s="518" t="s">
        <v>102</v>
      </c>
      <c r="GP90" s="518" t="s">
        <v>102</v>
      </c>
      <c r="GQ90" s="518" t="s">
        <v>102</v>
      </c>
      <c r="GR90" s="518" t="s">
        <v>102</v>
      </c>
      <c r="GS90" s="518" t="s">
        <v>102</v>
      </c>
      <c r="GT90" s="518" t="s">
        <v>102</v>
      </c>
      <c r="GU90" s="518" t="s">
        <v>102</v>
      </c>
      <c r="GV90" s="518" t="s">
        <v>102</v>
      </c>
      <c r="GW90" s="518" t="s">
        <v>102</v>
      </c>
      <c r="GX90" s="518" t="s">
        <v>102</v>
      </c>
      <c r="GY90" s="518" t="s">
        <v>102</v>
      </c>
      <c r="GZ90" s="518" t="s">
        <v>102</v>
      </c>
      <c r="HA90" s="518" t="s">
        <v>102</v>
      </c>
      <c r="HB90" s="518" t="s">
        <v>102</v>
      </c>
      <c r="HC90" s="511" t="str">
        <f t="shared" si="1"/>
        <v>2010-800069</v>
      </c>
    </row>
    <row r="91" spans="1:211" ht="48" hidden="1" customHeight="1" x14ac:dyDescent="0.15">
      <c r="A91" s="511" t="s">
        <v>4230</v>
      </c>
      <c r="B91" s="512" t="s">
        <v>9942</v>
      </c>
      <c r="C91" s="513">
        <v>39590</v>
      </c>
      <c r="D91" s="512" t="s">
        <v>8419</v>
      </c>
      <c r="E91" s="512" t="s">
        <v>8498</v>
      </c>
      <c r="F91" s="512" t="s">
        <v>8421</v>
      </c>
      <c r="G91" s="513">
        <v>40190</v>
      </c>
      <c r="H91" s="512" t="s">
        <v>9943</v>
      </c>
      <c r="I91" s="512" t="s">
        <v>8682</v>
      </c>
      <c r="J91" s="513">
        <v>39960</v>
      </c>
      <c r="K91" s="512" t="s">
        <v>9944</v>
      </c>
      <c r="N91" s="513">
        <v>39997</v>
      </c>
      <c r="P91" s="512" t="s">
        <v>8625</v>
      </c>
      <c r="Q91" s="513">
        <v>40175</v>
      </c>
      <c r="S91" s="514" t="s">
        <v>9945</v>
      </c>
      <c r="T91" s="511">
        <v>2010</v>
      </c>
      <c r="U91" s="515" t="s">
        <v>8424</v>
      </c>
      <c r="V91" s="514">
        <v>35</v>
      </c>
      <c r="W91" s="514">
        <v>1</v>
      </c>
      <c r="X91" s="514">
        <v>1</v>
      </c>
      <c r="Y91" s="513">
        <v>35306</v>
      </c>
      <c r="Z91" s="512" t="s">
        <v>9946</v>
      </c>
      <c r="AA91" s="512" t="s">
        <v>9947</v>
      </c>
      <c r="AB91" s="513">
        <v>35591</v>
      </c>
      <c r="AC91" s="513">
        <v>38994</v>
      </c>
      <c r="AD91" s="512" t="s">
        <v>9948</v>
      </c>
      <c r="AE91" s="513">
        <v>37858</v>
      </c>
      <c r="AF91" s="512" t="s">
        <v>138</v>
      </c>
      <c r="AG91" s="512" t="s">
        <v>9947</v>
      </c>
      <c r="AH91" s="516">
        <v>3829370</v>
      </c>
      <c r="AI91" s="513">
        <v>38919</v>
      </c>
      <c r="AJ91" s="513" t="s">
        <v>138</v>
      </c>
      <c r="AK91" s="511" t="s">
        <v>138</v>
      </c>
      <c r="AL91" s="513" t="s">
        <v>138</v>
      </c>
      <c r="AM91" s="511" t="s">
        <v>138</v>
      </c>
      <c r="AN91" s="511" t="s">
        <v>9949</v>
      </c>
      <c r="AO91" s="511" t="s">
        <v>9950</v>
      </c>
      <c r="AP91" s="511" t="s">
        <v>9951</v>
      </c>
      <c r="AQ91" s="511" t="s">
        <v>9952</v>
      </c>
      <c r="AR91" s="511" t="s">
        <v>9953</v>
      </c>
      <c r="AS91" s="511" t="s">
        <v>9954</v>
      </c>
      <c r="AT91" s="511" t="s">
        <v>9954</v>
      </c>
      <c r="AU91" s="511" t="s">
        <v>9955</v>
      </c>
      <c r="AV91" s="511" t="s">
        <v>9956</v>
      </c>
      <c r="AW91" s="511" t="s">
        <v>9957</v>
      </c>
      <c r="AX91" s="511" t="s">
        <v>9958</v>
      </c>
      <c r="AY91" s="511" t="s">
        <v>9959</v>
      </c>
      <c r="AZ91" s="511" t="s">
        <v>9960</v>
      </c>
      <c r="BA91" s="511" t="s">
        <v>9961</v>
      </c>
      <c r="BB91" s="511">
        <v>2886</v>
      </c>
      <c r="BC91" s="512" t="s">
        <v>9962</v>
      </c>
      <c r="BD91" s="511" t="s">
        <v>9963</v>
      </c>
      <c r="BE91" s="511" t="s">
        <v>9964</v>
      </c>
      <c r="BF91" s="511" t="s">
        <v>9965</v>
      </c>
      <c r="BG91" s="511" t="s">
        <v>9966</v>
      </c>
      <c r="BH91" s="511" t="s">
        <v>8648</v>
      </c>
      <c r="BI91" s="511">
        <v>6</v>
      </c>
      <c r="BJ91" s="511">
        <v>34</v>
      </c>
      <c r="BK91" s="511" t="s">
        <v>9967</v>
      </c>
      <c r="BL91" s="511" t="s">
        <v>138</v>
      </c>
      <c r="BM91" s="511" t="s">
        <v>9968</v>
      </c>
      <c r="BN91" s="511" t="s">
        <v>138</v>
      </c>
      <c r="BO91" s="511" t="s">
        <v>9027</v>
      </c>
      <c r="BP91" s="513">
        <v>34970</v>
      </c>
      <c r="BQ91" s="511" t="s">
        <v>138</v>
      </c>
      <c r="BR91" s="511" t="s">
        <v>8482</v>
      </c>
      <c r="BS91" s="511" t="s">
        <v>9969</v>
      </c>
      <c r="BT91" s="511" t="s">
        <v>9970</v>
      </c>
      <c r="BU91" s="511" t="s">
        <v>9942</v>
      </c>
      <c r="BV91" s="511" t="s">
        <v>138</v>
      </c>
      <c r="BW91" s="511">
        <v>1</v>
      </c>
      <c r="BX91" s="511" t="s">
        <v>9971</v>
      </c>
      <c r="BY91" s="511" t="s">
        <v>138</v>
      </c>
      <c r="BZ91" s="511">
        <v>7</v>
      </c>
      <c r="CA91" s="511" t="s">
        <v>9972</v>
      </c>
      <c r="CB91" s="511" t="s">
        <v>9973</v>
      </c>
      <c r="CC91" s="511" t="s">
        <v>9974</v>
      </c>
      <c r="CD91" s="511" t="s">
        <v>5260</v>
      </c>
      <c r="CE91" s="518" t="s">
        <v>9975</v>
      </c>
      <c r="CF91" s="518" t="s">
        <v>9976</v>
      </c>
      <c r="CG91" s="518" t="s">
        <v>9977</v>
      </c>
      <c r="CH91" s="518" t="s">
        <v>9978</v>
      </c>
      <c r="CI91" s="518" t="s">
        <v>9979</v>
      </c>
      <c r="CJ91" s="518" t="s">
        <v>9980</v>
      </c>
      <c r="CK91" s="518" t="s">
        <v>102</v>
      </c>
      <c r="CL91" s="518" t="s">
        <v>102</v>
      </c>
      <c r="CM91" s="518" t="s">
        <v>102</v>
      </c>
      <c r="CN91" s="518" t="s">
        <v>102</v>
      </c>
      <c r="CO91" s="518" t="s">
        <v>102</v>
      </c>
      <c r="CP91" s="518" t="s">
        <v>102</v>
      </c>
      <c r="CQ91" s="518" t="s">
        <v>102</v>
      </c>
      <c r="CR91" s="518" t="s">
        <v>102</v>
      </c>
      <c r="CS91" s="518" t="s">
        <v>102</v>
      </c>
      <c r="CT91" s="518" t="s">
        <v>102</v>
      </c>
      <c r="CU91" s="518" t="s">
        <v>102</v>
      </c>
      <c r="CV91" s="518" t="s">
        <v>102</v>
      </c>
      <c r="CW91" s="518" t="s">
        <v>102</v>
      </c>
      <c r="CX91" s="518" t="s">
        <v>102</v>
      </c>
      <c r="CY91" s="518" t="s">
        <v>102</v>
      </c>
      <c r="CZ91" s="518" t="s">
        <v>102</v>
      </c>
      <c r="DA91" s="518" t="s">
        <v>102</v>
      </c>
      <c r="DB91" s="518" t="s">
        <v>102</v>
      </c>
      <c r="DC91" s="518" t="s">
        <v>102</v>
      </c>
      <c r="DD91" s="518" t="s">
        <v>102</v>
      </c>
      <c r="DE91" s="518" t="s">
        <v>102</v>
      </c>
      <c r="DF91" s="518" t="s">
        <v>102</v>
      </c>
      <c r="DG91" s="518" t="s">
        <v>102</v>
      </c>
      <c r="DH91" s="518" t="s">
        <v>102</v>
      </c>
      <c r="DI91" s="518" t="s">
        <v>102</v>
      </c>
      <c r="DJ91" s="518" t="s">
        <v>102</v>
      </c>
      <c r="DK91" s="518" t="s">
        <v>102</v>
      </c>
      <c r="DL91" s="518" t="s">
        <v>102</v>
      </c>
      <c r="DM91" s="518" t="s">
        <v>102</v>
      </c>
      <c r="DN91" s="518" t="s">
        <v>102</v>
      </c>
      <c r="DO91" s="518" t="s">
        <v>102</v>
      </c>
      <c r="DP91" s="518" t="s">
        <v>102</v>
      </c>
      <c r="DQ91" s="518" t="s">
        <v>102</v>
      </c>
      <c r="DR91" s="518" t="s">
        <v>102</v>
      </c>
      <c r="DS91" s="518" t="s">
        <v>102</v>
      </c>
      <c r="DT91" s="518" t="s">
        <v>102</v>
      </c>
      <c r="DU91" s="518" t="s">
        <v>102</v>
      </c>
      <c r="DV91" s="518" t="s">
        <v>102</v>
      </c>
      <c r="DW91" s="518" t="s">
        <v>102</v>
      </c>
      <c r="DX91" s="518" t="s">
        <v>102</v>
      </c>
      <c r="DY91" s="518" t="s">
        <v>102</v>
      </c>
      <c r="DZ91" s="518" t="s">
        <v>102</v>
      </c>
      <c r="EA91" s="518" t="s">
        <v>102</v>
      </c>
      <c r="EB91" s="518" t="s">
        <v>102</v>
      </c>
      <c r="EC91" s="518" t="s">
        <v>102</v>
      </c>
      <c r="ED91" s="518" t="s">
        <v>102</v>
      </c>
      <c r="EE91" s="518" t="s">
        <v>102</v>
      </c>
      <c r="EF91" s="518" t="s">
        <v>102</v>
      </c>
      <c r="EG91" s="518" t="s">
        <v>102</v>
      </c>
      <c r="EH91" s="518" t="s">
        <v>102</v>
      </c>
      <c r="EI91" s="518" t="s">
        <v>102</v>
      </c>
      <c r="EJ91" s="518" t="s">
        <v>102</v>
      </c>
      <c r="EK91" s="518" t="s">
        <v>102</v>
      </c>
      <c r="EL91" s="518" t="s">
        <v>102</v>
      </c>
      <c r="EM91" s="518" t="s">
        <v>102</v>
      </c>
      <c r="EN91" s="518" t="s">
        <v>102</v>
      </c>
      <c r="EO91" s="518" t="s">
        <v>102</v>
      </c>
      <c r="EP91" s="518" t="s">
        <v>102</v>
      </c>
      <c r="EQ91" s="518" t="s">
        <v>102</v>
      </c>
      <c r="ER91" s="518" t="s">
        <v>102</v>
      </c>
      <c r="ES91" s="518" t="s">
        <v>102</v>
      </c>
      <c r="ET91" s="518" t="s">
        <v>102</v>
      </c>
      <c r="EU91" s="518" t="s">
        <v>102</v>
      </c>
      <c r="EV91" s="518" t="s">
        <v>102</v>
      </c>
      <c r="EW91" s="518" t="s">
        <v>102</v>
      </c>
      <c r="EX91" s="518" t="s">
        <v>102</v>
      </c>
      <c r="EY91" s="518" t="s">
        <v>102</v>
      </c>
      <c r="EZ91" s="518" t="s">
        <v>102</v>
      </c>
      <c r="FA91" s="518" t="s">
        <v>102</v>
      </c>
      <c r="FB91" s="518" t="s">
        <v>102</v>
      </c>
      <c r="FC91" s="518" t="s">
        <v>102</v>
      </c>
      <c r="FD91" s="518" t="s">
        <v>102</v>
      </c>
      <c r="FE91" s="518" t="s">
        <v>102</v>
      </c>
      <c r="FF91" s="518" t="s">
        <v>102</v>
      </c>
      <c r="FG91" s="518" t="s">
        <v>102</v>
      </c>
      <c r="FH91" s="518" t="s">
        <v>102</v>
      </c>
      <c r="FI91" s="518" t="s">
        <v>102</v>
      </c>
      <c r="FJ91" s="518" t="s">
        <v>102</v>
      </c>
      <c r="FK91" s="518" t="s">
        <v>102</v>
      </c>
      <c r="FL91" s="518" t="s">
        <v>102</v>
      </c>
      <c r="FM91" s="518" t="s">
        <v>102</v>
      </c>
      <c r="FN91" s="518" t="s">
        <v>102</v>
      </c>
      <c r="FO91" s="518" t="s">
        <v>102</v>
      </c>
      <c r="FP91" s="518" t="s">
        <v>102</v>
      </c>
      <c r="FQ91" s="518" t="s">
        <v>102</v>
      </c>
      <c r="FR91" s="518" t="s">
        <v>102</v>
      </c>
      <c r="FS91" s="518" t="s">
        <v>102</v>
      </c>
      <c r="FT91" s="518" t="s">
        <v>102</v>
      </c>
      <c r="FU91" s="518" t="s">
        <v>102</v>
      </c>
      <c r="FV91" s="518" t="s">
        <v>102</v>
      </c>
      <c r="FW91" s="518" t="s">
        <v>102</v>
      </c>
      <c r="FX91" s="518" t="s">
        <v>102</v>
      </c>
      <c r="FY91" s="518" t="s">
        <v>102</v>
      </c>
      <c r="FZ91" s="518" t="s">
        <v>102</v>
      </c>
      <c r="GA91" s="518" t="s">
        <v>102</v>
      </c>
      <c r="GB91" s="518" t="s">
        <v>102</v>
      </c>
      <c r="GC91" s="518" t="s">
        <v>102</v>
      </c>
      <c r="GD91" s="518" t="s">
        <v>102</v>
      </c>
      <c r="GE91" s="518" t="s">
        <v>102</v>
      </c>
      <c r="GF91" s="518" t="s">
        <v>102</v>
      </c>
      <c r="GG91" s="518" t="s">
        <v>102</v>
      </c>
      <c r="GH91" s="518" t="s">
        <v>102</v>
      </c>
      <c r="GI91" s="518" t="s">
        <v>102</v>
      </c>
      <c r="GJ91" s="518" t="s">
        <v>102</v>
      </c>
      <c r="GK91" s="518" t="s">
        <v>102</v>
      </c>
      <c r="GL91" s="518" t="s">
        <v>102</v>
      </c>
      <c r="GM91" s="518" t="s">
        <v>102</v>
      </c>
      <c r="GN91" s="518" t="s">
        <v>102</v>
      </c>
      <c r="GO91" s="518" t="s">
        <v>102</v>
      </c>
      <c r="GP91" s="518" t="s">
        <v>102</v>
      </c>
      <c r="GQ91" s="518" t="s">
        <v>102</v>
      </c>
      <c r="GR91" s="518" t="s">
        <v>102</v>
      </c>
      <c r="GS91" s="518" t="s">
        <v>102</v>
      </c>
      <c r="GT91" s="518" t="s">
        <v>102</v>
      </c>
      <c r="GU91" s="518" t="s">
        <v>102</v>
      </c>
      <c r="GV91" s="518" t="s">
        <v>102</v>
      </c>
      <c r="GW91" s="518" t="s">
        <v>102</v>
      </c>
      <c r="GX91" s="518" t="s">
        <v>102</v>
      </c>
      <c r="GY91" s="518" t="s">
        <v>102</v>
      </c>
      <c r="GZ91" s="518" t="s">
        <v>102</v>
      </c>
      <c r="HA91" s="518" t="s">
        <v>102</v>
      </c>
      <c r="HB91" s="518" t="s">
        <v>102</v>
      </c>
      <c r="HC91" s="511" t="str">
        <f t="shared" si="1"/>
        <v>2008-800094</v>
      </c>
    </row>
    <row r="92" spans="1:211" ht="48" hidden="1" customHeight="1" x14ac:dyDescent="0.15">
      <c r="A92" s="511" t="s">
        <v>4234</v>
      </c>
      <c r="B92" s="512" t="s">
        <v>9981</v>
      </c>
      <c r="C92" s="513">
        <v>36329</v>
      </c>
      <c r="D92" s="512" t="s">
        <v>8419</v>
      </c>
      <c r="E92" s="512" t="s">
        <v>9982</v>
      </c>
      <c r="F92" s="512" t="s">
        <v>8490</v>
      </c>
      <c r="G92" s="513">
        <v>36780</v>
      </c>
      <c r="S92" s="514" t="s">
        <v>9983</v>
      </c>
      <c r="T92" s="511">
        <v>2010</v>
      </c>
      <c r="U92" s="515" t="s">
        <v>8424</v>
      </c>
      <c r="V92" s="514">
        <v>36</v>
      </c>
      <c r="W92" s="514">
        <v>3</v>
      </c>
      <c r="X92" s="514">
        <v>1</v>
      </c>
      <c r="Y92" s="513">
        <v>35306</v>
      </c>
      <c r="Z92" s="512" t="s">
        <v>9984</v>
      </c>
      <c r="AA92" s="512" t="s">
        <v>9985</v>
      </c>
      <c r="AB92" s="513">
        <v>35871</v>
      </c>
      <c r="AC92" s="513">
        <v>36290</v>
      </c>
      <c r="AD92" s="512" t="s">
        <v>9986</v>
      </c>
      <c r="AE92" s="513">
        <v>35306</v>
      </c>
      <c r="AF92" s="512" t="s">
        <v>138</v>
      </c>
      <c r="AG92" s="512" t="s">
        <v>9985</v>
      </c>
      <c r="AH92" s="516">
        <v>2889538</v>
      </c>
      <c r="AI92" s="513">
        <v>36210</v>
      </c>
      <c r="AJ92" s="513" t="s">
        <v>138</v>
      </c>
      <c r="AK92" s="511" t="s">
        <v>138</v>
      </c>
      <c r="AL92" s="513" t="s">
        <v>138</v>
      </c>
      <c r="AM92" s="511" t="s">
        <v>138</v>
      </c>
      <c r="AN92" s="511" t="s">
        <v>9987</v>
      </c>
      <c r="AO92" s="511" t="s">
        <v>9988</v>
      </c>
      <c r="AP92" s="511" t="s">
        <v>9987</v>
      </c>
      <c r="AQ92" s="511" t="s">
        <v>9989</v>
      </c>
      <c r="AR92" s="511" t="s">
        <v>9990</v>
      </c>
      <c r="AS92" s="511" t="s">
        <v>138</v>
      </c>
      <c r="AT92" s="511" t="s">
        <v>138</v>
      </c>
      <c r="AU92" s="511" t="s">
        <v>138</v>
      </c>
      <c r="AV92" s="511" t="s">
        <v>9991</v>
      </c>
      <c r="AW92" s="511" t="s">
        <v>9992</v>
      </c>
      <c r="AX92" s="511" t="s">
        <v>9992</v>
      </c>
      <c r="AY92" s="511" t="s">
        <v>9993</v>
      </c>
      <c r="AZ92" s="511" t="s">
        <v>9993</v>
      </c>
      <c r="BA92" s="511" t="s">
        <v>9994</v>
      </c>
      <c r="BB92" s="511" t="s">
        <v>9995</v>
      </c>
      <c r="BC92" s="512" t="s">
        <v>9996</v>
      </c>
      <c r="BD92" s="511" t="s">
        <v>9997</v>
      </c>
      <c r="BE92" s="511" t="s">
        <v>9998</v>
      </c>
      <c r="BF92" s="511" t="s">
        <v>9999</v>
      </c>
      <c r="BG92" s="511" t="s">
        <v>10000</v>
      </c>
      <c r="BH92" s="511" t="s">
        <v>9172</v>
      </c>
      <c r="BI92" s="511">
        <v>5</v>
      </c>
      <c r="BJ92" s="511">
        <v>9</v>
      </c>
      <c r="BK92" s="511" t="s">
        <v>138</v>
      </c>
      <c r="BL92" s="511" t="s">
        <v>138</v>
      </c>
      <c r="BM92" s="511" t="s">
        <v>10001</v>
      </c>
      <c r="BN92" s="511" t="s">
        <v>138</v>
      </c>
      <c r="BO92" s="511" t="s">
        <v>9027</v>
      </c>
      <c r="BP92" s="513" t="s">
        <v>138</v>
      </c>
      <c r="BQ92" s="511" t="s">
        <v>138</v>
      </c>
      <c r="BR92" s="511" t="s">
        <v>8445</v>
      </c>
      <c r="BS92" s="511" t="s">
        <v>10002</v>
      </c>
      <c r="BT92" s="511" t="s">
        <v>138</v>
      </c>
      <c r="BU92" s="511" t="s">
        <v>10003</v>
      </c>
      <c r="BV92" s="511" t="s">
        <v>138</v>
      </c>
      <c r="BW92" s="511">
        <v>1</v>
      </c>
      <c r="BX92" s="511" t="s">
        <v>10004</v>
      </c>
      <c r="BY92" s="511" t="s">
        <v>138</v>
      </c>
      <c r="BZ92" s="511">
        <v>5</v>
      </c>
      <c r="CA92" s="511" t="s">
        <v>10005</v>
      </c>
      <c r="CB92" s="511" t="s">
        <v>10006</v>
      </c>
      <c r="CC92" s="511" t="s">
        <v>138</v>
      </c>
      <c r="CD92" s="511" t="s">
        <v>5267</v>
      </c>
      <c r="CE92" s="518" t="s">
        <v>102</v>
      </c>
      <c r="CF92" s="518" t="s">
        <v>102</v>
      </c>
      <c r="CG92" s="518" t="s">
        <v>102</v>
      </c>
      <c r="CH92" s="518" t="s">
        <v>102</v>
      </c>
      <c r="CI92" s="518" t="s">
        <v>102</v>
      </c>
      <c r="CJ92" s="518" t="s">
        <v>102</v>
      </c>
      <c r="CK92" s="518" t="s">
        <v>102</v>
      </c>
      <c r="CL92" s="518" t="s">
        <v>102</v>
      </c>
      <c r="CM92" s="518" t="s">
        <v>102</v>
      </c>
      <c r="CN92" s="518" t="s">
        <v>102</v>
      </c>
      <c r="CO92" s="518" t="s">
        <v>102</v>
      </c>
      <c r="CP92" s="518" t="s">
        <v>102</v>
      </c>
      <c r="CQ92" s="518" t="s">
        <v>102</v>
      </c>
      <c r="CR92" s="518" t="s">
        <v>102</v>
      </c>
      <c r="CS92" s="518" t="s">
        <v>102</v>
      </c>
      <c r="CT92" s="518" t="s">
        <v>102</v>
      </c>
      <c r="CU92" s="518" t="s">
        <v>102</v>
      </c>
      <c r="CV92" s="518" t="s">
        <v>102</v>
      </c>
      <c r="CW92" s="518" t="s">
        <v>102</v>
      </c>
      <c r="CX92" s="518" t="s">
        <v>102</v>
      </c>
      <c r="CY92" s="518" t="s">
        <v>102</v>
      </c>
      <c r="CZ92" s="518" t="s">
        <v>102</v>
      </c>
      <c r="DA92" s="518" t="s">
        <v>102</v>
      </c>
      <c r="DB92" s="518" t="s">
        <v>102</v>
      </c>
      <c r="DC92" s="518" t="s">
        <v>102</v>
      </c>
      <c r="DD92" s="518" t="s">
        <v>102</v>
      </c>
      <c r="DE92" s="518" t="s">
        <v>102</v>
      </c>
      <c r="DF92" s="518" t="s">
        <v>102</v>
      </c>
      <c r="DG92" s="518" t="s">
        <v>102</v>
      </c>
      <c r="DH92" s="518" t="s">
        <v>102</v>
      </c>
      <c r="DI92" s="518" t="s">
        <v>102</v>
      </c>
      <c r="DJ92" s="518" t="s">
        <v>102</v>
      </c>
      <c r="DK92" s="518" t="s">
        <v>102</v>
      </c>
      <c r="DL92" s="518" t="s">
        <v>102</v>
      </c>
      <c r="DM92" s="518" t="s">
        <v>102</v>
      </c>
      <c r="DN92" s="518" t="s">
        <v>102</v>
      </c>
      <c r="DO92" s="518" t="s">
        <v>102</v>
      </c>
      <c r="DP92" s="518" t="s">
        <v>102</v>
      </c>
      <c r="DQ92" s="518" t="s">
        <v>102</v>
      </c>
      <c r="DR92" s="518" t="s">
        <v>102</v>
      </c>
      <c r="DS92" s="518" t="s">
        <v>102</v>
      </c>
      <c r="DT92" s="518" t="s">
        <v>102</v>
      </c>
      <c r="DU92" s="518" t="s">
        <v>102</v>
      </c>
      <c r="DV92" s="518" t="s">
        <v>102</v>
      </c>
      <c r="DW92" s="518" t="s">
        <v>102</v>
      </c>
      <c r="DX92" s="518" t="s">
        <v>102</v>
      </c>
      <c r="DY92" s="518" t="s">
        <v>102</v>
      </c>
      <c r="DZ92" s="518" t="s">
        <v>102</v>
      </c>
      <c r="EA92" s="518" t="s">
        <v>102</v>
      </c>
      <c r="EB92" s="518" t="s">
        <v>102</v>
      </c>
      <c r="EC92" s="518" t="s">
        <v>102</v>
      </c>
      <c r="ED92" s="518" t="s">
        <v>102</v>
      </c>
      <c r="EE92" s="518" t="s">
        <v>102</v>
      </c>
      <c r="EF92" s="518" t="s">
        <v>102</v>
      </c>
      <c r="EG92" s="518" t="s">
        <v>102</v>
      </c>
      <c r="EH92" s="518" t="s">
        <v>102</v>
      </c>
      <c r="EI92" s="518" t="s">
        <v>102</v>
      </c>
      <c r="EJ92" s="518" t="s">
        <v>102</v>
      </c>
      <c r="EK92" s="518" t="s">
        <v>102</v>
      </c>
      <c r="EL92" s="518" t="s">
        <v>102</v>
      </c>
      <c r="EM92" s="518" t="s">
        <v>102</v>
      </c>
      <c r="EN92" s="518" t="s">
        <v>102</v>
      </c>
      <c r="EO92" s="518" t="s">
        <v>102</v>
      </c>
      <c r="EP92" s="518" t="s">
        <v>102</v>
      </c>
      <c r="EQ92" s="518" t="s">
        <v>102</v>
      </c>
      <c r="ER92" s="518" t="s">
        <v>102</v>
      </c>
      <c r="ES92" s="518" t="s">
        <v>102</v>
      </c>
      <c r="ET92" s="518" t="s">
        <v>102</v>
      </c>
      <c r="EU92" s="518" t="s">
        <v>102</v>
      </c>
      <c r="EV92" s="518" t="s">
        <v>102</v>
      </c>
      <c r="EW92" s="518" t="s">
        <v>102</v>
      </c>
      <c r="EX92" s="518" t="s">
        <v>102</v>
      </c>
      <c r="EY92" s="518" t="s">
        <v>102</v>
      </c>
      <c r="EZ92" s="518" t="s">
        <v>102</v>
      </c>
      <c r="FA92" s="518" t="s">
        <v>102</v>
      </c>
      <c r="FB92" s="518" t="s">
        <v>102</v>
      </c>
      <c r="FC92" s="518" t="s">
        <v>102</v>
      </c>
      <c r="FD92" s="518" t="s">
        <v>102</v>
      </c>
      <c r="FE92" s="518" t="s">
        <v>102</v>
      </c>
      <c r="FF92" s="518" t="s">
        <v>102</v>
      </c>
      <c r="FG92" s="518" t="s">
        <v>102</v>
      </c>
      <c r="FH92" s="518" t="s">
        <v>102</v>
      </c>
      <c r="FI92" s="518" t="s">
        <v>102</v>
      </c>
      <c r="FJ92" s="518" t="s">
        <v>102</v>
      </c>
      <c r="FK92" s="518" t="s">
        <v>102</v>
      </c>
      <c r="FL92" s="518" t="s">
        <v>102</v>
      </c>
      <c r="FM92" s="518" t="s">
        <v>102</v>
      </c>
      <c r="FN92" s="518" t="s">
        <v>102</v>
      </c>
      <c r="FO92" s="518" t="s">
        <v>102</v>
      </c>
      <c r="FP92" s="518" t="s">
        <v>102</v>
      </c>
      <c r="FQ92" s="518" t="s">
        <v>102</v>
      </c>
      <c r="FR92" s="518" t="s">
        <v>102</v>
      </c>
      <c r="FS92" s="518" t="s">
        <v>102</v>
      </c>
      <c r="FT92" s="518" t="s">
        <v>102</v>
      </c>
      <c r="FU92" s="518" t="s">
        <v>102</v>
      </c>
      <c r="FV92" s="518" t="s">
        <v>102</v>
      </c>
      <c r="FW92" s="518" t="s">
        <v>102</v>
      </c>
      <c r="FX92" s="518" t="s">
        <v>102</v>
      </c>
      <c r="FY92" s="518" t="s">
        <v>102</v>
      </c>
      <c r="FZ92" s="518" t="s">
        <v>102</v>
      </c>
      <c r="GA92" s="518" t="s">
        <v>102</v>
      </c>
      <c r="GB92" s="518" t="s">
        <v>102</v>
      </c>
      <c r="GC92" s="518" t="s">
        <v>102</v>
      </c>
      <c r="GD92" s="518" t="s">
        <v>102</v>
      </c>
      <c r="GE92" s="518" t="s">
        <v>102</v>
      </c>
      <c r="GF92" s="518" t="s">
        <v>102</v>
      </c>
      <c r="GG92" s="518" t="s">
        <v>102</v>
      </c>
      <c r="GH92" s="518" t="s">
        <v>102</v>
      </c>
      <c r="GI92" s="518" t="s">
        <v>102</v>
      </c>
      <c r="GJ92" s="518" t="s">
        <v>102</v>
      </c>
      <c r="GK92" s="518" t="s">
        <v>102</v>
      </c>
      <c r="GL92" s="518" t="s">
        <v>102</v>
      </c>
      <c r="GM92" s="518" t="s">
        <v>102</v>
      </c>
      <c r="GN92" s="518" t="s">
        <v>102</v>
      </c>
      <c r="GO92" s="518" t="s">
        <v>102</v>
      </c>
      <c r="GP92" s="518" t="s">
        <v>102</v>
      </c>
      <c r="GQ92" s="518" t="s">
        <v>102</v>
      </c>
      <c r="GR92" s="518" t="s">
        <v>102</v>
      </c>
      <c r="GS92" s="518" t="s">
        <v>102</v>
      </c>
      <c r="GT92" s="518" t="s">
        <v>102</v>
      </c>
      <c r="GU92" s="518" t="s">
        <v>102</v>
      </c>
      <c r="GV92" s="518" t="s">
        <v>102</v>
      </c>
      <c r="GW92" s="518" t="s">
        <v>102</v>
      </c>
      <c r="GX92" s="518" t="s">
        <v>102</v>
      </c>
      <c r="GY92" s="518" t="s">
        <v>102</v>
      </c>
      <c r="GZ92" s="518" t="s">
        <v>102</v>
      </c>
      <c r="HA92" s="518" t="s">
        <v>102</v>
      </c>
      <c r="HB92" s="518" t="s">
        <v>102</v>
      </c>
      <c r="HC92" s="511" t="str">
        <f t="shared" si="1"/>
        <v>議平11-072507</v>
      </c>
    </row>
    <row r="93" spans="1:211" ht="48" hidden="1" customHeight="1" x14ac:dyDescent="0.15">
      <c r="A93" s="511" t="s">
        <v>4234</v>
      </c>
      <c r="B93" s="512" t="s">
        <v>10007</v>
      </c>
      <c r="C93" s="513">
        <v>39371</v>
      </c>
      <c r="D93" s="512" t="s">
        <v>8419</v>
      </c>
      <c r="E93" s="512" t="s">
        <v>10008</v>
      </c>
      <c r="F93" s="512" t="s">
        <v>8493</v>
      </c>
      <c r="G93" s="513">
        <v>39510</v>
      </c>
      <c r="H93" s="512" t="s">
        <v>10009</v>
      </c>
      <c r="I93" s="512" t="s">
        <v>10010</v>
      </c>
      <c r="J93" s="513">
        <v>39498</v>
      </c>
      <c r="S93" s="514" t="s">
        <v>10011</v>
      </c>
      <c r="T93" s="511">
        <v>2010</v>
      </c>
      <c r="U93" s="515" t="s">
        <v>8424</v>
      </c>
      <c r="V93" s="514">
        <v>36</v>
      </c>
      <c r="W93" s="514">
        <v>3</v>
      </c>
      <c r="X93" s="514">
        <v>2</v>
      </c>
      <c r="Y93" s="513">
        <v>35306</v>
      </c>
      <c r="Z93" s="512" t="s">
        <v>9984</v>
      </c>
      <c r="AA93" s="512" t="s">
        <v>9985</v>
      </c>
      <c r="AB93" s="513">
        <v>35871</v>
      </c>
      <c r="AC93" s="513">
        <v>36290</v>
      </c>
      <c r="AD93" s="512" t="s">
        <v>9986</v>
      </c>
      <c r="AE93" s="513">
        <v>35306</v>
      </c>
      <c r="AF93" s="512" t="s">
        <v>138</v>
      </c>
      <c r="AG93" s="512" t="s">
        <v>9985</v>
      </c>
      <c r="AH93" s="516">
        <v>2889538</v>
      </c>
      <c r="AI93" s="513">
        <v>36210</v>
      </c>
      <c r="AJ93" s="513" t="s">
        <v>138</v>
      </c>
      <c r="AK93" s="511" t="s">
        <v>138</v>
      </c>
      <c r="AL93" s="513" t="s">
        <v>138</v>
      </c>
      <c r="AM93" s="511" t="s">
        <v>138</v>
      </c>
      <c r="AN93" s="511" t="s">
        <v>9987</v>
      </c>
      <c r="AO93" s="511" t="s">
        <v>9988</v>
      </c>
      <c r="AP93" s="511" t="s">
        <v>9987</v>
      </c>
      <c r="AQ93" s="511" t="s">
        <v>9989</v>
      </c>
      <c r="AR93" s="511" t="s">
        <v>9990</v>
      </c>
      <c r="AS93" s="511" t="s">
        <v>138</v>
      </c>
      <c r="AT93" s="511" t="s">
        <v>138</v>
      </c>
      <c r="AU93" s="511" t="s">
        <v>138</v>
      </c>
      <c r="AV93" s="511" t="s">
        <v>9991</v>
      </c>
      <c r="AW93" s="511" t="s">
        <v>9992</v>
      </c>
      <c r="AX93" s="511" t="s">
        <v>9992</v>
      </c>
      <c r="AY93" s="511" t="s">
        <v>9993</v>
      </c>
      <c r="AZ93" s="511" t="s">
        <v>9993</v>
      </c>
      <c r="BA93" s="511" t="s">
        <v>9994</v>
      </c>
      <c r="BB93" s="511" t="s">
        <v>9995</v>
      </c>
      <c r="BC93" s="512" t="s">
        <v>9996</v>
      </c>
      <c r="BD93" s="511" t="s">
        <v>9997</v>
      </c>
      <c r="BE93" s="511" t="s">
        <v>9998</v>
      </c>
      <c r="BF93" s="511" t="s">
        <v>9999</v>
      </c>
      <c r="BG93" s="511" t="s">
        <v>10000</v>
      </c>
      <c r="BH93" s="511" t="s">
        <v>9172</v>
      </c>
      <c r="BI93" s="511">
        <v>5</v>
      </c>
      <c r="BJ93" s="511">
        <v>9</v>
      </c>
      <c r="BK93" s="511" t="s">
        <v>138</v>
      </c>
      <c r="BL93" s="511" t="s">
        <v>138</v>
      </c>
      <c r="BM93" s="511" t="s">
        <v>10001</v>
      </c>
      <c r="BN93" s="511" t="s">
        <v>138</v>
      </c>
      <c r="BO93" s="511" t="s">
        <v>9027</v>
      </c>
      <c r="BP93" s="513" t="s">
        <v>138</v>
      </c>
      <c r="BQ93" s="511" t="s">
        <v>138</v>
      </c>
      <c r="BR93" s="511" t="s">
        <v>8445</v>
      </c>
      <c r="BS93" s="511" t="s">
        <v>10002</v>
      </c>
      <c r="BT93" s="511" t="s">
        <v>138</v>
      </c>
      <c r="BU93" s="511" t="s">
        <v>10003</v>
      </c>
      <c r="BV93" s="511" t="s">
        <v>138</v>
      </c>
      <c r="BW93" s="511">
        <v>1</v>
      </c>
      <c r="BX93" s="511" t="s">
        <v>10004</v>
      </c>
      <c r="BY93" s="511" t="s">
        <v>138</v>
      </c>
      <c r="BZ93" s="511">
        <v>5</v>
      </c>
      <c r="CA93" s="511" t="s">
        <v>10005</v>
      </c>
      <c r="CB93" s="511" t="s">
        <v>10006</v>
      </c>
      <c r="CC93" s="511" t="s">
        <v>138</v>
      </c>
      <c r="CD93" s="511" t="s">
        <v>5267</v>
      </c>
      <c r="CE93" s="518" t="s">
        <v>102</v>
      </c>
      <c r="CF93" s="518" t="s">
        <v>102</v>
      </c>
      <c r="CG93" s="518" t="s">
        <v>102</v>
      </c>
      <c r="CH93" s="518" t="s">
        <v>102</v>
      </c>
      <c r="CI93" s="518" t="s">
        <v>102</v>
      </c>
      <c r="CJ93" s="518" t="s">
        <v>102</v>
      </c>
      <c r="CK93" s="518" t="s">
        <v>102</v>
      </c>
      <c r="CL93" s="518" t="s">
        <v>102</v>
      </c>
      <c r="CM93" s="518" t="s">
        <v>102</v>
      </c>
      <c r="CN93" s="518" t="s">
        <v>102</v>
      </c>
      <c r="CO93" s="518" t="s">
        <v>102</v>
      </c>
      <c r="CP93" s="518" t="s">
        <v>102</v>
      </c>
      <c r="CQ93" s="518" t="s">
        <v>102</v>
      </c>
      <c r="CR93" s="518" t="s">
        <v>102</v>
      </c>
      <c r="CS93" s="518" t="s">
        <v>102</v>
      </c>
      <c r="CT93" s="518" t="s">
        <v>102</v>
      </c>
      <c r="CU93" s="518" t="s">
        <v>102</v>
      </c>
      <c r="CV93" s="518" t="s">
        <v>102</v>
      </c>
      <c r="CW93" s="518" t="s">
        <v>102</v>
      </c>
      <c r="CX93" s="518" t="s">
        <v>102</v>
      </c>
      <c r="CY93" s="518" t="s">
        <v>102</v>
      </c>
      <c r="CZ93" s="518" t="s">
        <v>102</v>
      </c>
      <c r="DA93" s="518" t="s">
        <v>102</v>
      </c>
      <c r="DB93" s="518" t="s">
        <v>102</v>
      </c>
      <c r="DC93" s="518" t="s">
        <v>102</v>
      </c>
      <c r="DD93" s="518" t="s">
        <v>102</v>
      </c>
      <c r="DE93" s="518" t="s">
        <v>102</v>
      </c>
      <c r="DF93" s="518" t="s">
        <v>102</v>
      </c>
      <c r="DG93" s="518" t="s">
        <v>102</v>
      </c>
      <c r="DH93" s="518" t="s">
        <v>102</v>
      </c>
      <c r="DI93" s="518" t="s">
        <v>102</v>
      </c>
      <c r="DJ93" s="518" t="s">
        <v>102</v>
      </c>
      <c r="DK93" s="518" t="s">
        <v>102</v>
      </c>
      <c r="DL93" s="518" t="s">
        <v>102</v>
      </c>
      <c r="DM93" s="518" t="s">
        <v>102</v>
      </c>
      <c r="DN93" s="518" t="s">
        <v>102</v>
      </c>
      <c r="DO93" s="518" t="s">
        <v>102</v>
      </c>
      <c r="DP93" s="518" t="s">
        <v>102</v>
      </c>
      <c r="DQ93" s="518" t="s">
        <v>102</v>
      </c>
      <c r="DR93" s="518" t="s">
        <v>102</v>
      </c>
      <c r="DS93" s="518" t="s">
        <v>102</v>
      </c>
      <c r="DT93" s="518" t="s">
        <v>102</v>
      </c>
      <c r="DU93" s="518" t="s">
        <v>102</v>
      </c>
      <c r="DV93" s="518" t="s">
        <v>102</v>
      </c>
      <c r="DW93" s="518" t="s">
        <v>102</v>
      </c>
      <c r="DX93" s="518" t="s">
        <v>102</v>
      </c>
      <c r="DY93" s="518" t="s">
        <v>102</v>
      </c>
      <c r="DZ93" s="518" t="s">
        <v>102</v>
      </c>
      <c r="EA93" s="518" t="s">
        <v>102</v>
      </c>
      <c r="EB93" s="518" t="s">
        <v>102</v>
      </c>
      <c r="EC93" s="518" t="s">
        <v>102</v>
      </c>
      <c r="ED93" s="518" t="s">
        <v>102</v>
      </c>
      <c r="EE93" s="518" t="s">
        <v>102</v>
      </c>
      <c r="EF93" s="518" t="s">
        <v>102</v>
      </c>
      <c r="EG93" s="518" t="s">
        <v>102</v>
      </c>
      <c r="EH93" s="518" t="s">
        <v>102</v>
      </c>
      <c r="EI93" s="518" t="s">
        <v>102</v>
      </c>
      <c r="EJ93" s="518" t="s">
        <v>102</v>
      </c>
      <c r="EK93" s="518" t="s">
        <v>102</v>
      </c>
      <c r="EL93" s="518" t="s">
        <v>102</v>
      </c>
      <c r="EM93" s="518" t="s">
        <v>102</v>
      </c>
      <c r="EN93" s="518" t="s">
        <v>102</v>
      </c>
      <c r="EO93" s="518" t="s">
        <v>102</v>
      </c>
      <c r="EP93" s="518" t="s">
        <v>102</v>
      </c>
      <c r="EQ93" s="518" t="s">
        <v>102</v>
      </c>
      <c r="ER93" s="518" t="s">
        <v>102</v>
      </c>
      <c r="ES93" s="518" t="s">
        <v>102</v>
      </c>
      <c r="ET93" s="518" t="s">
        <v>102</v>
      </c>
      <c r="EU93" s="518" t="s">
        <v>102</v>
      </c>
      <c r="EV93" s="518" t="s">
        <v>102</v>
      </c>
      <c r="EW93" s="518" t="s">
        <v>102</v>
      </c>
      <c r="EX93" s="518" t="s">
        <v>102</v>
      </c>
      <c r="EY93" s="518" t="s">
        <v>102</v>
      </c>
      <c r="EZ93" s="518" t="s">
        <v>102</v>
      </c>
      <c r="FA93" s="518" t="s">
        <v>102</v>
      </c>
      <c r="FB93" s="518" t="s">
        <v>102</v>
      </c>
      <c r="FC93" s="518" t="s">
        <v>102</v>
      </c>
      <c r="FD93" s="518" t="s">
        <v>102</v>
      </c>
      <c r="FE93" s="518" t="s">
        <v>102</v>
      </c>
      <c r="FF93" s="518" t="s">
        <v>102</v>
      </c>
      <c r="FG93" s="518" t="s">
        <v>102</v>
      </c>
      <c r="FH93" s="518" t="s">
        <v>102</v>
      </c>
      <c r="FI93" s="518" t="s">
        <v>102</v>
      </c>
      <c r="FJ93" s="518" t="s">
        <v>102</v>
      </c>
      <c r="FK93" s="518" t="s">
        <v>102</v>
      </c>
      <c r="FL93" s="518" t="s">
        <v>102</v>
      </c>
      <c r="FM93" s="518" t="s">
        <v>102</v>
      </c>
      <c r="FN93" s="518" t="s">
        <v>102</v>
      </c>
      <c r="FO93" s="518" t="s">
        <v>102</v>
      </c>
      <c r="FP93" s="518" t="s">
        <v>102</v>
      </c>
      <c r="FQ93" s="518" t="s">
        <v>102</v>
      </c>
      <c r="FR93" s="518" t="s">
        <v>102</v>
      </c>
      <c r="FS93" s="518" t="s">
        <v>102</v>
      </c>
      <c r="FT93" s="518" t="s">
        <v>102</v>
      </c>
      <c r="FU93" s="518" t="s">
        <v>102</v>
      </c>
      <c r="FV93" s="518" t="s">
        <v>102</v>
      </c>
      <c r="FW93" s="518" t="s">
        <v>102</v>
      </c>
      <c r="FX93" s="518" t="s">
        <v>102</v>
      </c>
      <c r="FY93" s="518" t="s">
        <v>102</v>
      </c>
      <c r="FZ93" s="518" t="s">
        <v>102</v>
      </c>
      <c r="GA93" s="518" t="s">
        <v>102</v>
      </c>
      <c r="GB93" s="518" t="s">
        <v>102</v>
      </c>
      <c r="GC93" s="518" t="s">
        <v>102</v>
      </c>
      <c r="GD93" s="518" t="s">
        <v>102</v>
      </c>
      <c r="GE93" s="518" t="s">
        <v>102</v>
      </c>
      <c r="GF93" s="518" t="s">
        <v>102</v>
      </c>
      <c r="GG93" s="518" t="s">
        <v>102</v>
      </c>
      <c r="GH93" s="518" t="s">
        <v>102</v>
      </c>
      <c r="GI93" s="518" t="s">
        <v>102</v>
      </c>
      <c r="GJ93" s="518" t="s">
        <v>102</v>
      </c>
      <c r="GK93" s="518" t="s">
        <v>102</v>
      </c>
      <c r="GL93" s="518" t="s">
        <v>102</v>
      </c>
      <c r="GM93" s="518" t="s">
        <v>102</v>
      </c>
      <c r="GN93" s="518" t="s">
        <v>102</v>
      </c>
      <c r="GO93" s="518" t="s">
        <v>102</v>
      </c>
      <c r="GP93" s="518" t="s">
        <v>102</v>
      </c>
      <c r="GQ93" s="518" t="s">
        <v>102</v>
      </c>
      <c r="GR93" s="518" t="s">
        <v>102</v>
      </c>
      <c r="GS93" s="518" t="s">
        <v>102</v>
      </c>
      <c r="GT93" s="518" t="s">
        <v>102</v>
      </c>
      <c r="GU93" s="518" t="s">
        <v>102</v>
      </c>
      <c r="GV93" s="518" t="s">
        <v>102</v>
      </c>
      <c r="GW93" s="518" t="s">
        <v>102</v>
      </c>
      <c r="GX93" s="518" t="s">
        <v>102</v>
      </c>
      <c r="GY93" s="518" t="s">
        <v>102</v>
      </c>
      <c r="GZ93" s="518" t="s">
        <v>102</v>
      </c>
      <c r="HA93" s="518" t="s">
        <v>102</v>
      </c>
      <c r="HB93" s="518" t="s">
        <v>102</v>
      </c>
      <c r="HC93" s="511" t="str">
        <f t="shared" si="1"/>
        <v>2007-600077</v>
      </c>
    </row>
    <row r="94" spans="1:211" ht="48" hidden="1" customHeight="1" x14ac:dyDescent="0.15">
      <c r="A94" s="511" t="s">
        <v>4234</v>
      </c>
      <c r="B94" s="512" t="s">
        <v>10012</v>
      </c>
      <c r="C94" s="513">
        <v>39849</v>
      </c>
      <c r="D94" s="512" t="s">
        <v>8419</v>
      </c>
      <c r="E94" s="512" t="s">
        <v>8452</v>
      </c>
      <c r="F94" s="512" t="s">
        <v>8421</v>
      </c>
      <c r="G94" s="513">
        <v>40401</v>
      </c>
      <c r="H94" s="512" t="s">
        <v>10013</v>
      </c>
      <c r="I94" s="512" t="s">
        <v>8682</v>
      </c>
      <c r="J94" s="513">
        <v>40085</v>
      </c>
      <c r="K94" s="512" t="s">
        <v>10014</v>
      </c>
      <c r="N94" s="513">
        <v>40123</v>
      </c>
      <c r="P94" s="512" t="s">
        <v>8625</v>
      </c>
      <c r="Q94" s="513">
        <v>40387</v>
      </c>
      <c r="S94" s="514" t="s">
        <v>10015</v>
      </c>
      <c r="T94" s="511">
        <v>2010</v>
      </c>
      <c r="U94" s="515" t="s">
        <v>8424</v>
      </c>
      <c r="V94" s="514">
        <v>36</v>
      </c>
      <c r="W94" s="514">
        <v>3</v>
      </c>
      <c r="X94" s="514">
        <v>3</v>
      </c>
      <c r="Y94" s="513">
        <v>35306</v>
      </c>
      <c r="Z94" s="512" t="s">
        <v>9984</v>
      </c>
      <c r="AA94" s="512" t="s">
        <v>9985</v>
      </c>
      <c r="AB94" s="513">
        <v>35871</v>
      </c>
      <c r="AC94" s="513">
        <v>36290</v>
      </c>
      <c r="AD94" s="512" t="s">
        <v>9986</v>
      </c>
      <c r="AE94" s="513">
        <v>35306</v>
      </c>
      <c r="AF94" s="512" t="s">
        <v>138</v>
      </c>
      <c r="AG94" s="512" t="s">
        <v>9985</v>
      </c>
      <c r="AH94" s="516">
        <v>2889538</v>
      </c>
      <c r="AI94" s="513">
        <v>36210</v>
      </c>
      <c r="AJ94" s="513" t="s">
        <v>138</v>
      </c>
      <c r="AK94" s="511" t="s">
        <v>138</v>
      </c>
      <c r="AL94" s="513" t="s">
        <v>138</v>
      </c>
      <c r="AM94" s="511" t="s">
        <v>138</v>
      </c>
      <c r="AN94" s="511" t="s">
        <v>9987</v>
      </c>
      <c r="AO94" s="511" t="s">
        <v>9988</v>
      </c>
      <c r="AP94" s="511" t="s">
        <v>9987</v>
      </c>
      <c r="AQ94" s="511" t="s">
        <v>9989</v>
      </c>
      <c r="AR94" s="511" t="s">
        <v>9990</v>
      </c>
      <c r="AS94" s="511" t="s">
        <v>138</v>
      </c>
      <c r="AT94" s="511" t="s">
        <v>138</v>
      </c>
      <c r="AU94" s="511" t="s">
        <v>138</v>
      </c>
      <c r="AV94" s="511" t="s">
        <v>9991</v>
      </c>
      <c r="AW94" s="511" t="s">
        <v>9992</v>
      </c>
      <c r="AX94" s="511" t="s">
        <v>9992</v>
      </c>
      <c r="AY94" s="511" t="s">
        <v>9993</v>
      </c>
      <c r="AZ94" s="511" t="s">
        <v>9993</v>
      </c>
      <c r="BA94" s="511" t="s">
        <v>9994</v>
      </c>
      <c r="BB94" s="511" t="s">
        <v>9995</v>
      </c>
      <c r="BC94" s="512" t="s">
        <v>9996</v>
      </c>
      <c r="BD94" s="511" t="s">
        <v>9997</v>
      </c>
      <c r="BE94" s="511" t="s">
        <v>9998</v>
      </c>
      <c r="BF94" s="511" t="s">
        <v>9999</v>
      </c>
      <c r="BG94" s="511" t="s">
        <v>10000</v>
      </c>
      <c r="BH94" s="511" t="s">
        <v>9172</v>
      </c>
      <c r="BI94" s="511">
        <v>5</v>
      </c>
      <c r="BJ94" s="511">
        <v>9</v>
      </c>
      <c r="BK94" s="511" t="s">
        <v>138</v>
      </c>
      <c r="BL94" s="511" t="s">
        <v>138</v>
      </c>
      <c r="BM94" s="511" t="s">
        <v>10001</v>
      </c>
      <c r="BN94" s="511" t="s">
        <v>138</v>
      </c>
      <c r="BO94" s="511" t="s">
        <v>9027</v>
      </c>
      <c r="BP94" s="513" t="s">
        <v>138</v>
      </c>
      <c r="BQ94" s="511" t="s">
        <v>138</v>
      </c>
      <c r="BR94" s="511" t="s">
        <v>8445</v>
      </c>
      <c r="BS94" s="511" t="s">
        <v>10002</v>
      </c>
      <c r="BT94" s="511" t="s">
        <v>138</v>
      </c>
      <c r="BU94" s="511" t="s">
        <v>10003</v>
      </c>
      <c r="BV94" s="511" t="s">
        <v>138</v>
      </c>
      <c r="BW94" s="511">
        <v>1</v>
      </c>
      <c r="BX94" s="511" t="s">
        <v>10004</v>
      </c>
      <c r="BY94" s="511" t="s">
        <v>138</v>
      </c>
      <c r="BZ94" s="511">
        <v>5</v>
      </c>
      <c r="CA94" s="511" t="s">
        <v>10005</v>
      </c>
      <c r="CB94" s="511" t="s">
        <v>10006</v>
      </c>
      <c r="CC94" s="511" t="s">
        <v>138</v>
      </c>
      <c r="CD94" s="511" t="s">
        <v>5267</v>
      </c>
      <c r="CE94" s="518" t="s">
        <v>10016</v>
      </c>
      <c r="CF94" s="518" t="s">
        <v>10017</v>
      </c>
      <c r="CG94" s="518" t="s">
        <v>10018</v>
      </c>
      <c r="CH94" s="518" t="s">
        <v>102</v>
      </c>
      <c r="CI94" s="518" t="s">
        <v>102</v>
      </c>
      <c r="CJ94" s="518" t="s">
        <v>102</v>
      </c>
      <c r="CK94" s="518" t="s">
        <v>102</v>
      </c>
      <c r="CL94" s="518" t="s">
        <v>102</v>
      </c>
      <c r="CM94" s="518" t="s">
        <v>102</v>
      </c>
      <c r="CN94" s="518" t="s">
        <v>102</v>
      </c>
      <c r="CO94" s="518" t="s">
        <v>102</v>
      </c>
      <c r="CP94" s="518" t="s">
        <v>102</v>
      </c>
      <c r="CQ94" s="518" t="s">
        <v>102</v>
      </c>
      <c r="CR94" s="518" t="s">
        <v>102</v>
      </c>
      <c r="CS94" s="518" t="s">
        <v>102</v>
      </c>
      <c r="CT94" s="518" t="s">
        <v>102</v>
      </c>
      <c r="CU94" s="518" t="s">
        <v>102</v>
      </c>
      <c r="CV94" s="518" t="s">
        <v>102</v>
      </c>
      <c r="CW94" s="518" t="s">
        <v>102</v>
      </c>
      <c r="CX94" s="518" t="s">
        <v>102</v>
      </c>
      <c r="CY94" s="518" t="s">
        <v>102</v>
      </c>
      <c r="CZ94" s="518" t="s">
        <v>102</v>
      </c>
      <c r="DA94" s="518" t="s">
        <v>102</v>
      </c>
      <c r="DB94" s="518" t="s">
        <v>102</v>
      </c>
      <c r="DC94" s="518" t="s">
        <v>102</v>
      </c>
      <c r="DD94" s="518" t="s">
        <v>102</v>
      </c>
      <c r="DE94" s="518" t="s">
        <v>102</v>
      </c>
      <c r="DF94" s="518" t="s">
        <v>102</v>
      </c>
      <c r="DG94" s="518" t="s">
        <v>102</v>
      </c>
      <c r="DH94" s="518" t="s">
        <v>102</v>
      </c>
      <c r="DI94" s="518" t="s">
        <v>102</v>
      </c>
      <c r="DJ94" s="518" t="s">
        <v>102</v>
      </c>
      <c r="DK94" s="518" t="s">
        <v>102</v>
      </c>
      <c r="DL94" s="518" t="s">
        <v>102</v>
      </c>
      <c r="DM94" s="518" t="s">
        <v>102</v>
      </c>
      <c r="DN94" s="518" t="s">
        <v>102</v>
      </c>
      <c r="DO94" s="518" t="s">
        <v>102</v>
      </c>
      <c r="DP94" s="518" t="s">
        <v>102</v>
      </c>
      <c r="DQ94" s="518" t="s">
        <v>102</v>
      </c>
      <c r="DR94" s="518" t="s">
        <v>102</v>
      </c>
      <c r="DS94" s="518" t="s">
        <v>102</v>
      </c>
      <c r="DT94" s="518" t="s">
        <v>102</v>
      </c>
      <c r="DU94" s="518" t="s">
        <v>102</v>
      </c>
      <c r="DV94" s="518" t="s">
        <v>102</v>
      </c>
      <c r="DW94" s="518" t="s">
        <v>102</v>
      </c>
      <c r="DX94" s="518" t="s">
        <v>102</v>
      </c>
      <c r="DY94" s="518" t="s">
        <v>102</v>
      </c>
      <c r="DZ94" s="518" t="s">
        <v>102</v>
      </c>
      <c r="EA94" s="518" t="s">
        <v>102</v>
      </c>
      <c r="EB94" s="518" t="s">
        <v>102</v>
      </c>
      <c r="EC94" s="518" t="s">
        <v>102</v>
      </c>
      <c r="ED94" s="518" t="s">
        <v>102</v>
      </c>
      <c r="EE94" s="518" t="s">
        <v>102</v>
      </c>
      <c r="EF94" s="518" t="s">
        <v>102</v>
      </c>
      <c r="EG94" s="518" t="s">
        <v>102</v>
      </c>
      <c r="EH94" s="518" t="s">
        <v>102</v>
      </c>
      <c r="EI94" s="518" t="s">
        <v>102</v>
      </c>
      <c r="EJ94" s="518" t="s">
        <v>102</v>
      </c>
      <c r="EK94" s="518" t="s">
        <v>102</v>
      </c>
      <c r="EL94" s="518" t="s">
        <v>102</v>
      </c>
      <c r="EM94" s="518" t="s">
        <v>102</v>
      </c>
      <c r="EN94" s="518" t="s">
        <v>102</v>
      </c>
      <c r="EO94" s="518" t="s">
        <v>102</v>
      </c>
      <c r="EP94" s="518" t="s">
        <v>102</v>
      </c>
      <c r="EQ94" s="518" t="s">
        <v>102</v>
      </c>
      <c r="ER94" s="518" t="s">
        <v>102</v>
      </c>
      <c r="ES94" s="518" t="s">
        <v>102</v>
      </c>
      <c r="ET94" s="518" t="s">
        <v>102</v>
      </c>
      <c r="EU94" s="518" t="s">
        <v>102</v>
      </c>
      <c r="EV94" s="518" t="s">
        <v>102</v>
      </c>
      <c r="EW94" s="518" t="s">
        <v>102</v>
      </c>
      <c r="EX94" s="518" t="s">
        <v>102</v>
      </c>
      <c r="EY94" s="518" t="s">
        <v>102</v>
      </c>
      <c r="EZ94" s="518" t="s">
        <v>102</v>
      </c>
      <c r="FA94" s="518" t="s">
        <v>102</v>
      </c>
      <c r="FB94" s="518" t="s">
        <v>102</v>
      </c>
      <c r="FC94" s="518" t="s">
        <v>102</v>
      </c>
      <c r="FD94" s="518" t="s">
        <v>102</v>
      </c>
      <c r="FE94" s="518" t="s">
        <v>102</v>
      </c>
      <c r="FF94" s="518" t="s">
        <v>102</v>
      </c>
      <c r="FG94" s="518" t="s">
        <v>102</v>
      </c>
      <c r="FH94" s="518" t="s">
        <v>102</v>
      </c>
      <c r="FI94" s="518" t="s">
        <v>102</v>
      </c>
      <c r="FJ94" s="518" t="s">
        <v>102</v>
      </c>
      <c r="FK94" s="518" t="s">
        <v>102</v>
      </c>
      <c r="FL94" s="518" t="s">
        <v>102</v>
      </c>
      <c r="FM94" s="518" t="s">
        <v>102</v>
      </c>
      <c r="FN94" s="518" t="s">
        <v>102</v>
      </c>
      <c r="FO94" s="518" t="s">
        <v>102</v>
      </c>
      <c r="FP94" s="518" t="s">
        <v>102</v>
      </c>
      <c r="FQ94" s="518" t="s">
        <v>102</v>
      </c>
      <c r="FR94" s="518" t="s">
        <v>102</v>
      </c>
      <c r="FS94" s="518" t="s">
        <v>102</v>
      </c>
      <c r="FT94" s="518" t="s">
        <v>102</v>
      </c>
      <c r="FU94" s="518" t="s">
        <v>102</v>
      </c>
      <c r="FV94" s="518" t="s">
        <v>102</v>
      </c>
      <c r="FW94" s="518" t="s">
        <v>102</v>
      </c>
      <c r="FX94" s="518" t="s">
        <v>102</v>
      </c>
      <c r="FY94" s="518" t="s">
        <v>102</v>
      </c>
      <c r="FZ94" s="518" t="s">
        <v>102</v>
      </c>
      <c r="GA94" s="518" t="s">
        <v>102</v>
      </c>
      <c r="GB94" s="518" t="s">
        <v>102</v>
      </c>
      <c r="GC94" s="518" t="s">
        <v>102</v>
      </c>
      <c r="GD94" s="518" t="s">
        <v>102</v>
      </c>
      <c r="GE94" s="518" t="s">
        <v>102</v>
      </c>
      <c r="GF94" s="518" t="s">
        <v>102</v>
      </c>
      <c r="GG94" s="518" t="s">
        <v>102</v>
      </c>
      <c r="GH94" s="518" t="s">
        <v>102</v>
      </c>
      <c r="GI94" s="518" t="s">
        <v>102</v>
      </c>
      <c r="GJ94" s="518" t="s">
        <v>102</v>
      </c>
      <c r="GK94" s="518" t="s">
        <v>102</v>
      </c>
      <c r="GL94" s="518" t="s">
        <v>102</v>
      </c>
      <c r="GM94" s="518" t="s">
        <v>102</v>
      </c>
      <c r="GN94" s="518" t="s">
        <v>102</v>
      </c>
      <c r="GO94" s="518" t="s">
        <v>102</v>
      </c>
      <c r="GP94" s="518" t="s">
        <v>102</v>
      </c>
      <c r="GQ94" s="518" t="s">
        <v>102</v>
      </c>
      <c r="GR94" s="518" t="s">
        <v>102</v>
      </c>
      <c r="GS94" s="518" t="s">
        <v>102</v>
      </c>
      <c r="GT94" s="518" t="s">
        <v>102</v>
      </c>
      <c r="GU94" s="518" t="s">
        <v>102</v>
      </c>
      <c r="GV94" s="518" t="s">
        <v>102</v>
      </c>
      <c r="GW94" s="518" t="s">
        <v>102</v>
      </c>
      <c r="GX94" s="518" t="s">
        <v>102</v>
      </c>
      <c r="GY94" s="518" t="s">
        <v>102</v>
      </c>
      <c r="GZ94" s="518" t="s">
        <v>102</v>
      </c>
      <c r="HA94" s="518" t="s">
        <v>102</v>
      </c>
      <c r="HB94" s="518" t="s">
        <v>102</v>
      </c>
      <c r="HC94" s="511" t="str">
        <f t="shared" si="1"/>
        <v>2009-800021</v>
      </c>
    </row>
    <row r="95" spans="1:211" ht="48" hidden="1" customHeight="1" x14ac:dyDescent="0.15">
      <c r="A95" s="511" t="s">
        <v>4237</v>
      </c>
      <c r="B95" s="522" t="s">
        <v>10019</v>
      </c>
      <c r="C95" s="513">
        <v>39164</v>
      </c>
      <c r="D95" s="512" t="s">
        <v>8419</v>
      </c>
      <c r="E95" s="522" t="s">
        <v>8498</v>
      </c>
      <c r="F95" s="522" t="s">
        <v>8466</v>
      </c>
      <c r="G95" s="513">
        <v>39241</v>
      </c>
      <c r="H95" s="522" t="s">
        <v>10020</v>
      </c>
      <c r="J95" s="513"/>
      <c r="K95" s="522"/>
      <c r="N95" s="513"/>
      <c r="O95" s="513"/>
      <c r="Q95" s="513"/>
      <c r="R95" s="513"/>
      <c r="S95" s="511" t="s">
        <v>10021</v>
      </c>
      <c r="T95" s="511">
        <v>2011</v>
      </c>
      <c r="U95" s="515" t="s">
        <v>8424</v>
      </c>
      <c r="V95" s="514">
        <v>37</v>
      </c>
      <c r="W95" s="514">
        <v>2</v>
      </c>
      <c r="X95" s="514">
        <v>1</v>
      </c>
      <c r="Y95" s="513">
        <v>35355</v>
      </c>
      <c r="Z95" s="512" t="s">
        <v>10022</v>
      </c>
      <c r="AA95" s="512" t="s">
        <v>10023</v>
      </c>
      <c r="AB95" s="513">
        <v>35930</v>
      </c>
      <c r="AC95" s="513">
        <v>36451</v>
      </c>
      <c r="AD95" s="512" t="s">
        <v>10024</v>
      </c>
      <c r="AE95" s="513">
        <v>35388</v>
      </c>
      <c r="AF95" s="512" t="s">
        <v>138</v>
      </c>
      <c r="AG95" s="512" t="s">
        <v>10023</v>
      </c>
      <c r="AH95" s="516">
        <v>2965518</v>
      </c>
      <c r="AI95" s="513">
        <v>36385</v>
      </c>
      <c r="AJ95" s="513" t="s">
        <v>138</v>
      </c>
      <c r="AK95" s="511" t="s">
        <v>138</v>
      </c>
      <c r="AL95" s="513" t="s">
        <v>138</v>
      </c>
      <c r="AM95" s="511" t="s">
        <v>138</v>
      </c>
      <c r="AN95" s="511" t="s">
        <v>10025</v>
      </c>
      <c r="AO95" s="511" t="s">
        <v>2960</v>
      </c>
      <c r="AP95" s="511" t="s">
        <v>10025</v>
      </c>
      <c r="AQ95" s="511" t="s">
        <v>10026</v>
      </c>
      <c r="AR95" s="511" t="s">
        <v>10027</v>
      </c>
      <c r="AS95" s="511" t="s">
        <v>138</v>
      </c>
      <c r="AT95" s="511" t="s">
        <v>138</v>
      </c>
      <c r="AU95" s="511" t="s">
        <v>138</v>
      </c>
      <c r="AV95" s="511" t="s">
        <v>10028</v>
      </c>
      <c r="AW95" s="511" t="s">
        <v>2961</v>
      </c>
      <c r="AX95" s="511" t="s">
        <v>10029</v>
      </c>
      <c r="AY95" s="511" t="s">
        <v>2962</v>
      </c>
      <c r="AZ95" s="511" t="s">
        <v>10030</v>
      </c>
      <c r="BA95" s="511" t="s">
        <v>2963</v>
      </c>
      <c r="BB95" s="511">
        <v>596149844</v>
      </c>
      <c r="BC95" s="512" t="s">
        <v>2958</v>
      </c>
      <c r="BD95" s="511" t="s">
        <v>2959</v>
      </c>
      <c r="BE95" s="511" t="s">
        <v>8827</v>
      </c>
      <c r="BF95" s="511" t="s">
        <v>2957</v>
      </c>
      <c r="BG95" s="511" t="s">
        <v>10031</v>
      </c>
      <c r="BH95" s="511" t="s">
        <v>8648</v>
      </c>
      <c r="BI95" s="511">
        <v>4</v>
      </c>
      <c r="BJ95" s="511">
        <v>8</v>
      </c>
      <c r="BK95" s="511" t="s">
        <v>138</v>
      </c>
      <c r="BL95" s="511" t="s">
        <v>138</v>
      </c>
      <c r="BM95" s="511" t="s">
        <v>10032</v>
      </c>
      <c r="BN95" s="511" t="s">
        <v>138</v>
      </c>
      <c r="BO95" s="511" t="s">
        <v>9027</v>
      </c>
      <c r="BP95" s="513" t="s">
        <v>138</v>
      </c>
      <c r="BQ95" s="511" t="s">
        <v>138</v>
      </c>
      <c r="BR95" s="511" t="s">
        <v>8445</v>
      </c>
      <c r="BS95" s="511" t="s">
        <v>10033</v>
      </c>
      <c r="BT95" s="511" t="s">
        <v>138</v>
      </c>
      <c r="BU95" s="511" t="s">
        <v>10034</v>
      </c>
      <c r="BV95" s="511" t="s">
        <v>138</v>
      </c>
      <c r="BW95" s="511">
        <v>2</v>
      </c>
      <c r="BX95" s="511" t="s">
        <v>10035</v>
      </c>
      <c r="BY95" s="511" t="s">
        <v>138</v>
      </c>
      <c r="BZ95" s="511">
        <v>6</v>
      </c>
      <c r="CA95" s="511" t="s">
        <v>10036</v>
      </c>
      <c r="CB95" s="511" t="s">
        <v>10037</v>
      </c>
      <c r="CC95" s="511" t="s">
        <v>10038</v>
      </c>
      <c r="CD95" s="511" t="s">
        <v>138</v>
      </c>
      <c r="CE95" s="518" t="s">
        <v>10039</v>
      </c>
      <c r="CF95" s="518" t="s">
        <v>10040</v>
      </c>
      <c r="CG95" s="518" t="s">
        <v>10041</v>
      </c>
      <c r="CH95" s="518" t="s">
        <v>10042</v>
      </c>
      <c r="CI95" s="518" t="s">
        <v>102</v>
      </c>
      <c r="CJ95" s="518" t="s">
        <v>102</v>
      </c>
      <c r="CK95" s="518" t="s">
        <v>102</v>
      </c>
      <c r="CL95" s="518" t="s">
        <v>102</v>
      </c>
      <c r="CM95" s="518" t="s">
        <v>102</v>
      </c>
      <c r="CN95" s="518" t="s">
        <v>102</v>
      </c>
      <c r="CO95" s="518" t="s">
        <v>102</v>
      </c>
      <c r="CP95" s="518" t="s">
        <v>102</v>
      </c>
      <c r="CQ95" s="518" t="s">
        <v>102</v>
      </c>
      <c r="CR95" s="518" t="s">
        <v>102</v>
      </c>
      <c r="CS95" s="518" t="s">
        <v>102</v>
      </c>
      <c r="CT95" s="518" t="s">
        <v>102</v>
      </c>
      <c r="CU95" s="518" t="s">
        <v>102</v>
      </c>
      <c r="CV95" s="518" t="s">
        <v>102</v>
      </c>
      <c r="CW95" s="518" t="s">
        <v>102</v>
      </c>
      <c r="CX95" s="518" t="s">
        <v>102</v>
      </c>
      <c r="CY95" s="518" t="s">
        <v>102</v>
      </c>
      <c r="CZ95" s="518" t="s">
        <v>102</v>
      </c>
      <c r="DA95" s="518" t="s">
        <v>102</v>
      </c>
      <c r="DB95" s="518" t="s">
        <v>102</v>
      </c>
      <c r="DC95" s="518" t="s">
        <v>102</v>
      </c>
      <c r="DD95" s="518" t="s">
        <v>102</v>
      </c>
      <c r="DE95" s="518" t="s">
        <v>102</v>
      </c>
      <c r="DF95" s="518" t="s">
        <v>102</v>
      </c>
      <c r="DG95" s="518" t="s">
        <v>102</v>
      </c>
      <c r="DH95" s="518" t="s">
        <v>102</v>
      </c>
      <c r="DI95" s="518" t="s">
        <v>102</v>
      </c>
      <c r="DJ95" s="518" t="s">
        <v>102</v>
      </c>
      <c r="DK95" s="518" t="s">
        <v>102</v>
      </c>
      <c r="DL95" s="518" t="s">
        <v>102</v>
      </c>
      <c r="DM95" s="518" t="s">
        <v>102</v>
      </c>
      <c r="DN95" s="518" t="s">
        <v>102</v>
      </c>
      <c r="DO95" s="518" t="s">
        <v>102</v>
      </c>
      <c r="DP95" s="518" t="s">
        <v>102</v>
      </c>
      <c r="DQ95" s="518" t="s">
        <v>102</v>
      </c>
      <c r="DR95" s="518" t="s">
        <v>102</v>
      </c>
      <c r="DS95" s="518" t="s">
        <v>102</v>
      </c>
      <c r="DT95" s="518" t="s">
        <v>102</v>
      </c>
      <c r="DU95" s="518" t="s">
        <v>102</v>
      </c>
      <c r="DV95" s="518" t="s">
        <v>102</v>
      </c>
      <c r="DW95" s="518" t="s">
        <v>102</v>
      </c>
      <c r="DX95" s="518" t="s">
        <v>102</v>
      </c>
      <c r="DY95" s="518" t="s">
        <v>102</v>
      </c>
      <c r="DZ95" s="518" t="s">
        <v>102</v>
      </c>
      <c r="EA95" s="518" t="s">
        <v>102</v>
      </c>
      <c r="EB95" s="518" t="s">
        <v>102</v>
      </c>
      <c r="EC95" s="518" t="s">
        <v>102</v>
      </c>
      <c r="ED95" s="518" t="s">
        <v>102</v>
      </c>
      <c r="EE95" s="518" t="s">
        <v>102</v>
      </c>
      <c r="EF95" s="518" t="s">
        <v>102</v>
      </c>
      <c r="EG95" s="518" t="s">
        <v>102</v>
      </c>
      <c r="EH95" s="518" t="s">
        <v>102</v>
      </c>
      <c r="EI95" s="518" t="s">
        <v>102</v>
      </c>
      <c r="EJ95" s="518" t="s">
        <v>102</v>
      </c>
      <c r="EK95" s="518" t="s">
        <v>102</v>
      </c>
      <c r="EL95" s="518" t="s">
        <v>102</v>
      </c>
      <c r="EM95" s="518" t="s">
        <v>102</v>
      </c>
      <c r="EN95" s="518" t="s">
        <v>102</v>
      </c>
      <c r="EO95" s="518" t="s">
        <v>102</v>
      </c>
      <c r="EP95" s="518" t="s">
        <v>102</v>
      </c>
      <c r="EQ95" s="518" t="s">
        <v>102</v>
      </c>
      <c r="ER95" s="518" t="s">
        <v>102</v>
      </c>
      <c r="ES95" s="518" t="s">
        <v>102</v>
      </c>
      <c r="ET95" s="518" t="s">
        <v>102</v>
      </c>
      <c r="EU95" s="518" t="s">
        <v>102</v>
      </c>
      <c r="EV95" s="518" t="s">
        <v>102</v>
      </c>
      <c r="EW95" s="518" t="s">
        <v>102</v>
      </c>
      <c r="EX95" s="518" t="s">
        <v>102</v>
      </c>
      <c r="EY95" s="518" t="s">
        <v>102</v>
      </c>
      <c r="EZ95" s="518" t="s">
        <v>102</v>
      </c>
      <c r="FA95" s="518" t="s">
        <v>102</v>
      </c>
      <c r="FB95" s="518" t="s">
        <v>102</v>
      </c>
      <c r="FC95" s="518" t="s">
        <v>102</v>
      </c>
      <c r="FD95" s="518" t="s">
        <v>102</v>
      </c>
      <c r="FE95" s="518" t="s">
        <v>102</v>
      </c>
      <c r="FF95" s="518" t="s">
        <v>102</v>
      </c>
      <c r="FG95" s="518" t="s">
        <v>102</v>
      </c>
      <c r="FH95" s="518" t="s">
        <v>102</v>
      </c>
      <c r="FI95" s="518" t="s">
        <v>102</v>
      </c>
      <c r="FJ95" s="518" t="s">
        <v>102</v>
      </c>
      <c r="FK95" s="518" t="s">
        <v>102</v>
      </c>
      <c r="FL95" s="518" t="s">
        <v>102</v>
      </c>
      <c r="FM95" s="518" t="s">
        <v>102</v>
      </c>
      <c r="FN95" s="518" t="s">
        <v>102</v>
      </c>
      <c r="FO95" s="518" t="s">
        <v>102</v>
      </c>
      <c r="FP95" s="518" t="s">
        <v>102</v>
      </c>
      <c r="FQ95" s="518" t="s">
        <v>102</v>
      </c>
      <c r="FR95" s="518" t="s">
        <v>102</v>
      </c>
      <c r="FS95" s="518" t="s">
        <v>102</v>
      </c>
      <c r="FT95" s="518" t="s">
        <v>102</v>
      </c>
      <c r="FU95" s="518" t="s">
        <v>102</v>
      </c>
      <c r="FV95" s="518" t="s">
        <v>102</v>
      </c>
      <c r="FW95" s="518" t="s">
        <v>102</v>
      </c>
      <c r="FX95" s="518" t="s">
        <v>102</v>
      </c>
      <c r="FY95" s="518" t="s">
        <v>102</v>
      </c>
      <c r="FZ95" s="518" t="s">
        <v>102</v>
      </c>
      <c r="GA95" s="518" t="s">
        <v>102</v>
      </c>
      <c r="GB95" s="518" t="s">
        <v>102</v>
      </c>
      <c r="GC95" s="518" t="s">
        <v>102</v>
      </c>
      <c r="GD95" s="518" t="s">
        <v>102</v>
      </c>
      <c r="GE95" s="518" t="s">
        <v>102</v>
      </c>
      <c r="GF95" s="518" t="s">
        <v>102</v>
      </c>
      <c r="GG95" s="518" t="s">
        <v>102</v>
      </c>
      <c r="GH95" s="518" t="s">
        <v>102</v>
      </c>
      <c r="GI95" s="518" t="s">
        <v>102</v>
      </c>
      <c r="GJ95" s="518" t="s">
        <v>102</v>
      </c>
      <c r="GK95" s="518" t="s">
        <v>102</v>
      </c>
      <c r="GL95" s="518" t="s">
        <v>102</v>
      </c>
      <c r="GM95" s="518" t="s">
        <v>102</v>
      </c>
      <c r="GN95" s="518" t="s">
        <v>102</v>
      </c>
      <c r="GO95" s="518" t="s">
        <v>102</v>
      </c>
      <c r="GP95" s="518" t="s">
        <v>102</v>
      </c>
      <c r="GQ95" s="518" t="s">
        <v>102</v>
      </c>
      <c r="GR95" s="518" t="s">
        <v>102</v>
      </c>
      <c r="GS95" s="518" t="s">
        <v>102</v>
      </c>
      <c r="GT95" s="518" t="s">
        <v>102</v>
      </c>
      <c r="GU95" s="518" t="s">
        <v>102</v>
      </c>
      <c r="GV95" s="518" t="s">
        <v>102</v>
      </c>
      <c r="GW95" s="518" t="s">
        <v>102</v>
      </c>
      <c r="GX95" s="518" t="s">
        <v>102</v>
      </c>
      <c r="GY95" s="518" t="s">
        <v>102</v>
      </c>
      <c r="GZ95" s="518" t="s">
        <v>102</v>
      </c>
      <c r="HA95" s="518" t="s">
        <v>102</v>
      </c>
      <c r="HB95" s="518" t="s">
        <v>102</v>
      </c>
      <c r="HC95" s="511" t="str">
        <f t="shared" si="1"/>
        <v>2007-800057</v>
      </c>
    </row>
    <row r="96" spans="1:211" ht="48" hidden="1" customHeight="1" x14ac:dyDescent="0.15">
      <c r="A96" s="511" t="s">
        <v>4237</v>
      </c>
      <c r="B96" s="522" t="s">
        <v>10043</v>
      </c>
      <c r="C96" s="513">
        <v>39955</v>
      </c>
      <c r="D96" s="512" t="s">
        <v>8419</v>
      </c>
      <c r="E96" s="522" t="s">
        <v>8498</v>
      </c>
      <c r="F96" s="522" t="s">
        <v>8421</v>
      </c>
      <c r="G96" s="513">
        <v>40654</v>
      </c>
      <c r="H96" s="522" t="s">
        <v>10044</v>
      </c>
      <c r="I96" s="512" t="s">
        <v>8500</v>
      </c>
      <c r="J96" s="513">
        <v>40338</v>
      </c>
      <c r="K96" s="522" t="s">
        <v>10045</v>
      </c>
      <c r="N96" s="513">
        <v>40373</v>
      </c>
      <c r="O96" s="513"/>
      <c r="P96" s="512" t="s">
        <v>8625</v>
      </c>
      <c r="Q96" s="513">
        <v>40640</v>
      </c>
      <c r="R96" s="513"/>
      <c r="S96" s="511" t="s">
        <v>10046</v>
      </c>
      <c r="T96" s="511">
        <v>2011</v>
      </c>
      <c r="U96" s="515" t="s">
        <v>8424</v>
      </c>
      <c r="V96" s="514">
        <v>37</v>
      </c>
      <c r="W96" s="514">
        <v>2</v>
      </c>
      <c r="X96" s="514">
        <v>2</v>
      </c>
      <c r="Y96" s="513">
        <v>35355</v>
      </c>
      <c r="Z96" s="512" t="s">
        <v>10022</v>
      </c>
      <c r="AA96" s="512" t="s">
        <v>10023</v>
      </c>
      <c r="AB96" s="513">
        <v>35930</v>
      </c>
      <c r="AC96" s="513">
        <v>36451</v>
      </c>
      <c r="AD96" s="512" t="s">
        <v>10024</v>
      </c>
      <c r="AE96" s="513">
        <v>35388</v>
      </c>
      <c r="AF96" s="512" t="s">
        <v>138</v>
      </c>
      <c r="AG96" s="512" t="s">
        <v>10023</v>
      </c>
      <c r="AH96" s="516">
        <v>2965518</v>
      </c>
      <c r="AI96" s="513">
        <v>36385</v>
      </c>
      <c r="AJ96" s="513" t="s">
        <v>138</v>
      </c>
      <c r="AK96" s="511" t="s">
        <v>138</v>
      </c>
      <c r="AL96" s="513" t="s">
        <v>138</v>
      </c>
      <c r="AM96" s="511" t="s">
        <v>138</v>
      </c>
      <c r="AN96" s="511" t="s">
        <v>10025</v>
      </c>
      <c r="AO96" s="511" t="s">
        <v>2960</v>
      </c>
      <c r="AP96" s="511" t="s">
        <v>10025</v>
      </c>
      <c r="AQ96" s="511" t="s">
        <v>10026</v>
      </c>
      <c r="AR96" s="511" t="s">
        <v>10027</v>
      </c>
      <c r="AS96" s="511" t="s">
        <v>138</v>
      </c>
      <c r="AT96" s="511" t="s">
        <v>138</v>
      </c>
      <c r="AU96" s="511" t="s">
        <v>138</v>
      </c>
      <c r="AV96" s="511" t="s">
        <v>10028</v>
      </c>
      <c r="AW96" s="511" t="s">
        <v>2961</v>
      </c>
      <c r="AX96" s="511" t="s">
        <v>10029</v>
      </c>
      <c r="AY96" s="511" t="s">
        <v>2962</v>
      </c>
      <c r="AZ96" s="511" t="s">
        <v>10030</v>
      </c>
      <c r="BA96" s="511" t="s">
        <v>2963</v>
      </c>
      <c r="BB96" s="511">
        <v>596149844</v>
      </c>
      <c r="BC96" s="512" t="s">
        <v>2958</v>
      </c>
      <c r="BD96" s="511" t="s">
        <v>2959</v>
      </c>
      <c r="BE96" s="511" t="s">
        <v>8827</v>
      </c>
      <c r="BF96" s="511" t="s">
        <v>2957</v>
      </c>
      <c r="BG96" s="511" t="s">
        <v>10031</v>
      </c>
      <c r="BH96" s="511" t="s">
        <v>8648</v>
      </c>
      <c r="BI96" s="511">
        <v>4</v>
      </c>
      <c r="BJ96" s="511">
        <v>8</v>
      </c>
      <c r="BK96" s="511" t="s">
        <v>138</v>
      </c>
      <c r="BL96" s="511" t="s">
        <v>138</v>
      </c>
      <c r="BM96" s="511" t="s">
        <v>10032</v>
      </c>
      <c r="BN96" s="511" t="s">
        <v>138</v>
      </c>
      <c r="BO96" s="511" t="s">
        <v>9027</v>
      </c>
      <c r="BP96" s="513" t="s">
        <v>138</v>
      </c>
      <c r="BQ96" s="511" t="s">
        <v>138</v>
      </c>
      <c r="BR96" s="511" t="s">
        <v>8445</v>
      </c>
      <c r="BS96" s="511" t="s">
        <v>10033</v>
      </c>
      <c r="BT96" s="511" t="s">
        <v>138</v>
      </c>
      <c r="BU96" s="511" t="s">
        <v>10034</v>
      </c>
      <c r="BV96" s="511" t="s">
        <v>138</v>
      </c>
      <c r="BW96" s="511">
        <v>2</v>
      </c>
      <c r="BX96" s="511" t="s">
        <v>10035</v>
      </c>
      <c r="BY96" s="511" t="s">
        <v>138</v>
      </c>
      <c r="BZ96" s="511">
        <v>6</v>
      </c>
      <c r="CA96" s="511" t="s">
        <v>10036</v>
      </c>
      <c r="CB96" s="511" t="s">
        <v>10037</v>
      </c>
      <c r="CC96" s="511" t="s">
        <v>10038</v>
      </c>
      <c r="CD96" s="511" t="s">
        <v>138</v>
      </c>
      <c r="CE96" s="518" t="s">
        <v>102</v>
      </c>
      <c r="CF96" s="518" t="s">
        <v>102</v>
      </c>
      <c r="CG96" s="518" t="s">
        <v>102</v>
      </c>
      <c r="CH96" s="518" t="s">
        <v>102</v>
      </c>
      <c r="CI96" s="518" t="s">
        <v>10047</v>
      </c>
      <c r="CJ96" s="518" t="s">
        <v>10048</v>
      </c>
      <c r="CK96" s="518" t="s">
        <v>10049</v>
      </c>
      <c r="CL96" s="518" t="s">
        <v>102</v>
      </c>
      <c r="CM96" s="518" t="s">
        <v>102</v>
      </c>
      <c r="CN96" s="518" t="s">
        <v>102</v>
      </c>
      <c r="CO96" s="518" t="s">
        <v>102</v>
      </c>
      <c r="CP96" s="518" t="s">
        <v>102</v>
      </c>
      <c r="CQ96" s="518" t="s">
        <v>102</v>
      </c>
      <c r="CR96" s="518" t="s">
        <v>102</v>
      </c>
      <c r="CS96" s="518" t="s">
        <v>102</v>
      </c>
      <c r="CT96" s="518" t="s">
        <v>102</v>
      </c>
      <c r="CU96" s="518" t="s">
        <v>102</v>
      </c>
      <c r="CV96" s="518" t="s">
        <v>102</v>
      </c>
      <c r="CW96" s="518" t="s">
        <v>102</v>
      </c>
      <c r="CX96" s="518" t="s">
        <v>102</v>
      </c>
      <c r="CY96" s="518" t="s">
        <v>102</v>
      </c>
      <c r="CZ96" s="518" t="s">
        <v>102</v>
      </c>
      <c r="DA96" s="518" t="s">
        <v>102</v>
      </c>
      <c r="DB96" s="518" t="s">
        <v>102</v>
      </c>
      <c r="DC96" s="518" t="s">
        <v>102</v>
      </c>
      <c r="DD96" s="518" t="s">
        <v>102</v>
      </c>
      <c r="DE96" s="518" t="s">
        <v>102</v>
      </c>
      <c r="DF96" s="518" t="s">
        <v>102</v>
      </c>
      <c r="DG96" s="518" t="s">
        <v>102</v>
      </c>
      <c r="DH96" s="518" t="s">
        <v>102</v>
      </c>
      <c r="DI96" s="518" t="s">
        <v>102</v>
      </c>
      <c r="DJ96" s="518" t="s">
        <v>102</v>
      </c>
      <c r="DK96" s="518" t="s">
        <v>102</v>
      </c>
      <c r="DL96" s="518" t="s">
        <v>102</v>
      </c>
      <c r="DM96" s="518" t="s">
        <v>102</v>
      </c>
      <c r="DN96" s="518" t="s">
        <v>102</v>
      </c>
      <c r="DO96" s="518" t="s">
        <v>102</v>
      </c>
      <c r="DP96" s="518" t="s">
        <v>102</v>
      </c>
      <c r="DQ96" s="518" t="s">
        <v>102</v>
      </c>
      <c r="DR96" s="518" t="s">
        <v>102</v>
      </c>
      <c r="DS96" s="518" t="s">
        <v>102</v>
      </c>
      <c r="DT96" s="518" t="s">
        <v>102</v>
      </c>
      <c r="DU96" s="518" t="s">
        <v>102</v>
      </c>
      <c r="DV96" s="518" t="s">
        <v>102</v>
      </c>
      <c r="DW96" s="518" t="s">
        <v>102</v>
      </c>
      <c r="DX96" s="518" t="s">
        <v>102</v>
      </c>
      <c r="DY96" s="518" t="s">
        <v>102</v>
      </c>
      <c r="DZ96" s="518" t="s">
        <v>102</v>
      </c>
      <c r="EA96" s="518" t="s">
        <v>102</v>
      </c>
      <c r="EB96" s="518" t="s">
        <v>102</v>
      </c>
      <c r="EC96" s="518" t="s">
        <v>102</v>
      </c>
      <c r="ED96" s="518" t="s">
        <v>102</v>
      </c>
      <c r="EE96" s="518" t="s">
        <v>102</v>
      </c>
      <c r="EF96" s="518" t="s">
        <v>102</v>
      </c>
      <c r="EG96" s="518" t="s">
        <v>102</v>
      </c>
      <c r="EH96" s="518" t="s">
        <v>102</v>
      </c>
      <c r="EI96" s="518" t="s">
        <v>102</v>
      </c>
      <c r="EJ96" s="518" t="s">
        <v>102</v>
      </c>
      <c r="EK96" s="518" t="s">
        <v>102</v>
      </c>
      <c r="EL96" s="518" t="s">
        <v>102</v>
      </c>
      <c r="EM96" s="518" t="s">
        <v>102</v>
      </c>
      <c r="EN96" s="518" t="s">
        <v>102</v>
      </c>
      <c r="EO96" s="518" t="s">
        <v>102</v>
      </c>
      <c r="EP96" s="518" t="s">
        <v>102</v>
      </c>
      <c r="EQ96" s="518" t="s">
        <v>102</v>
      </c>
      <c r="ER96" s="518" t="s">
        <v>102</v>
      </c>
      <c r="ES96" s="518" t="s">
        <v>102</v>
      </c>
      <c r="ET96" s="518" t="s">
        <v>102</v>
      </c>
      <c r="EU96" s="518" t="s">
        <v>102</v>
      </c>
      <c r="EV96" s="518" t="s">
        <v>102</v>
      </c>
      <c r="EW96" s="518" t="s">
        <v>102</v>
      </c>
      <c r="EX96" s="518" t="s">
        <v>102</v>
      </c>
      <c r="EY96" s="518" t="s">
        <v>102</v>
      </c>
      <c r="EZ96" s="518" t="s">
        <v>102</v>
      </c>
      <c r="FA96" s="518" t="s">
        <v>102</v>
      </c>
      <c r="FB96" s="518" t="s">
        <v>102</v>
      </c>
      <c r="FC96" s="518" t="s">
        <v>102</v>
      </c>
      <c r="FD96" s="518" t="s">
        <v>102</v>
      </c>
      <c r="FE96" s="518" t="s">
        <v>102</v>
      </c>
      <c r="FF96" s="518" t="s">
        <v>102</v>
      </c>
      <c r="FG96" s="518" t="s">
        <v>102</v>
      </c>
      <c r="FH96" s="518" t="s">
        <v>102</v>
      </c>
      <c r="FI96" s="518" t="s">
        <v>102</v>
      </c>
      <c r="FJ96" s="518" t="s">
        <v>102</v>
      </c>
      <c r="FK96" s="518" t="s">
        <v>102</v>
      </c>
      <c r="FL96" s="518" t="s">
        <v>102</v>
      </c>
      <c r="FM96" s="518" t="s">
        <v>102</v>
      </c>
      <c r="FN96" s="518" t="s">
        <v>102</v>
      </c>
      <c r="FO96" s="518" t="s">
        <v>102</v>
      </c>
      <c r="FP96" s="518" t="s">
        <v>102</v>
      </c>
      <c r="FQ96" s="518" t="s">
        <v>102</v>
      </c>
      <c r="FR96" s="518" t="s">
        <v>102</v>
      </c>
      <c r="FS96" s="518" t="s">
        <v>102</v>
      </c>
      <c r="FT96" s="518" t="s">
        <v>102</v>
      </c>
      <c r="FU96" s="518" t="s">
        <v>102</v>
      </c>
      <c r="FV96" s="518" t="s">
        <v>102</v>
      </c>
      <c r="FW96" s="518" t="s">
        <v>102</v>
      </c>
      <c r="FX96" s="518" t="s">
        <v>102</v>
      </c>
      <c r="FY96" s="518" t="s">
        <v>102</v>
      </c>
      <c r="FZ96" s="518" t="s">
        <v>102</v>
      </c>
      <c r="GA96" s="518" t="s">
        <v>102</v>
      </c>
      <c r="GB96" s="518" t="s">
        <v>102</v>
      </c>
      <c r="GC96" s="518" t="s">
        <v>102</v>
      </c>
      <c r="GD96" s="518" t="s">
        <v>102</v>
      </c>
      <c r="GE96" s="518" t="s">
        <v>102</v>
      </c>
      <c r="GF96" s="518" t="s">
        <v>102</v>
      </c>
      <c r="GG96" s="518" t="s">
        <v>102</v>
      </c>
      <c r="GH96" s="518" t="s">
        <v>102</v>
      </c>
      <c r="GI96" s="518" t="s">
        <v>102</v>
      </c>
      <c r="GJ96" s="518" t="s">
        <v>102</v>
      </c>
      <c r="GK96" s="518" t="s">
        <v>102</v>
      </c>
      <c r="GL96" s="518" t="s">
        <v>102</v>
      </c>
      <c r="GM96" s="518" t="s">
        <v>102</v>
      </c>
      <c r="GN96" s="518" t="s">
        <v>102</v>
      </c>
      <c r="GO96" s="518" t="s">
        <v>102</v>
      </c>
      <c r="GP96" s="518" t="s">
        <v>102</v>
      </c>
      <c r="GQ96" s="518" t="s">
        <v>102</v>
      </c>
      <c r="GR96" s="518" t="s">
        <v>102</v>
      </c>
      <c r="GS96" s="518" t="s">
        <v>102</v>
      </c>
      <c r="GT96" s="518" t="s">
        <v>102</v>
      </c>
      <c r="GU96" s="518" t="s">
        <v>102</v>
      </c>
      <c r="GV96" s="518" t="s">
        <v>102</v>
      </c>
      <c r="GW96" s="518" t="s">
        <v>102</v>
      </c>
      <c r="GX96" s="518" t="s">
        <v>102</v>
      </c>
      <c r="GY96" s="518" t="s">
        <v>102</v>
      </c>
      <c r="GZ96" s="518" t="s">
        <v>102</v>
      </c>
      <c r="HA96" s="518" t="s">
        <v>102</v>
      </c>
      <c r="HB96" s="518" t="s">
        <v>102</v>
      </c>
      <c r="HC96" s="511" t="str">
        <f t="shared" si="1"/>
        <v>2009-800106</v>
      </c>
    </row>
    <row r="97" spans="1:211" ht="48" hidden="1" customHeight="1" x14ac:dyDescent="0.15">
      <c r="A97" s="511" t="s">
        <v>4240</v>
      </c>
      <c r="B97" s="512" t="s">
        <v>10050</v>
      </c>
      <c r="C97" s="513">
        <v>38412</v>
      </c>
      <c r="D97" s="512" t="s">
        <v>8419</v>
      </c>
      <c r="E97" s="512" t="s">
        <v>8420</v>
      </c>
      <c r="F97" s="512" t="s">
        <v>8421</v>
      </c>
      <c r="G97" s="513">
        <v>39245</v>
      </c>
      <c r="H97" s="512" t="s">
        <v>5276</v>
      </c>
      <c r="I97" s="512" t="s">
        <v>10051</v>
      </c>
      <c r="J97" s="513">
        <v>39233</v>
      </c>
      <c r="S97" s="511" t="s">
        <v>10052</v>
      </c>
      <c r="T97" s="511">
        <v>2010</v>
      </c>
      <c r="U97" s="515" t="s">
        <v>8424</v>
      </c>
      <c r="V97" s="514">
        <v>38</v>
      </c>
      <c r="W97" s="514">
        <v>2</v>
      </c>
      <c r="X97" s="514">
        <v>1</v>
      </c>
      <c r="Y97" s="513">
        <v>35356</v>
      </c>
      <c r="Z97" s="512" t="s">
        <v>10053</v>
      </c>
      <c r="AA97" s="512" t="s">
        <v>10054</v>
      </c>
      <c r="AB97" s="513">
        <v>35927</v>
      </c>
      <c r="AC97" s="513">
        <v>39414</v>
      </c>
      <c r="AD97" s="512" t="s">
        <v>10055</v>
      </c>
      <c r="AE97" s="513">
        <v>37351</v>
      </c>
      <c r="AF97" s="512" t="s">
        <v>9163</v>
      </c>
      <c r="AG97" s="512" t="s">
        <v>10054</v>
      </c>
      <c r="AH97" s="516">
        <v>4012944</v>
      </c>
      <c r="AI97" s="513">
        <v>39346</v>
      </c>
      <c r="AJ97" s="513" t="s">
        <v>138</v>
      </c>
      <c r="AK97" s="511" t="s">
        <v>138</v>
      </c>
      <c r="AL97" s="513" t="s">
        <v>138</v>
      </c>
      <c r="AM97" s="511" t="s">
        <v>138</v>
      </c>
      <c r="AN97" s="511" t="s">
        <v>10056</v>
      </c>
      <c r="AO97" s="511" t="s">
        <v>10057</v>
      </c>
      <c r="AP97" s="511" t="s">
        <v>10057</v>
      </c>
      <c r="AQ97" s="511" t="s">
        <v>10058</v>
      </c>
      <c r="AR97" s="511" t="s">
        <v>10059</v>
      </c>
      <c r="AS97" s="511" t="s">
        <v>10060</v>
      </c>
      <c r="AT97" s="511" t="s">
        <v>10060</v>
      </c>
      <c r="AU97" s="511" t="s">
        <v>10061</v>
      </c>
      <c r="AV97" s="511" t="s">
        <v>10062</v>
      </c>
      <c r="AW97" s="511" t="s">
        <v>10060</v>
      </c>
      <c r="AX97" s="511" t="s">
        <v>10061</v>
      </c>
      <c r="AY97" s="511" t="s">
        <v>10063</v>
      </c>
      <c r="AZ97" s="511" t="s">
        <v>10063</v>
      </c>
      <c r="BA97" s="511" t="s">
        <v>138</v>
      </c>
      <c r="BB97" s="511">
        <v>6208</v>
      </c>
      <c r="BC97" s="512" t="s">
        <v>7695</v>
      </c>
      <c r="BD97" s="511" t="s">
        <v>10064</v>
      </c>
      <c r="BE97" s="511" t="s">
        <v>10065</v>
      </c>
      <c r="BF97" s="511" t="s">
        <v>10066</v>
      </c>
      <c r="BG97" s="511" t="s">
        <v>10067</v>
      </c>
      <c r="BH97" s="511" t="s">
        <v>9172</v>
      </c>
      <c r="BI97" s="511">
        <v>8</v>
      </c>
      <c r="BJ97" s="511">
        <v>13</v>
      </c>
      <c r="BK97" s="511" t="s">
        <v>138</v>
      </c>
      <c r="BL97" s="511" t="s">
        <v>138</v>
      </c>
      <c r="BM97" s="511" t="s">
        <v>10068</v>
      </c>
      <c r="BN97" s="511" t="s">
        <v>138</v>
      </c>
      <c r="BO97" s="511" t="s">
        <v>9027</v>
      </c>
      <c r="BP97" s="513" t="s">
        <v>138</v>
      </c>
      <c r="BQ97" s="511" t="s">
        <v>138</v>
      </c>
      <c r="BR97" s="511" t="s">
        <v>8445</v>
      </c>
      <c r="BS97" s="511" t="s">
        <v>10069</v>
      </c>
      <c r="BT97" s="511" t="s">
        <v>138</v>
      </c>
      <c r="BU97" s="511" t="s">
        <v>10070</v>
      </c>
      <c r="BV97" s="511">
        <v>1</v>
      </c>
      <c r="BW97" s="511">
        <v>1</v>
      </c>
      <c r="BX97" s="511" t="s">
        <v>10071</v>
      </c>
      <c r="BY97" s="511" t="s">
        <v>138</v>
      </c>
      <c r="BZ97" s="511">
        <v>18</v>
      </c>
      <c r="CA97" s="511" t="s">
        <v>10072</v>
      </c>
      <c r="CB97" s="511" t="s">
        <v>10073</v>
      </c>
      <c r="CC97" s="511" t="s">
        <v>138</v>
      </c>
      <c r="CD97" s="511" t="s">
        <v>5274</v>
      </c>
      <c r="CE97" s="518" t="s">
        <v>102</v>
      </c>
      <c r="CF97" s="518" t="s">
        <v>102</v>
      </c>
      <c r="CG97" s="518" t="s">
        <v>102</v>
      </c>
      <c r="CH97" s="518" t="s">
        <v>102</v>
      </c>
      <c r="CI97" s="518" t="s">
        <v>102</v>
      </c>
      <c r="CJ97" s="518" t="s">
        <v>102</v>
      </c>
      <c r="CK97" s="518" t="s">
        <v>102</v>
      </c>
      <c r="CL97" s="518" t="s">
        <v>102</v>
      </c>
      <c r="CM97" s="518" t="s">
        <v>102</v>
      </c>
      <c r="CN97" s="518" t="s">
        <v>102</v>
      </c>
      <c r="CO97" s="518" t="s">
        <v>102</v>
      </c>
      <c r="CP97" s="518" t="s">
        <v>102</v>
      </c>
      <c r="CQ97" s="518" t="s">
        <v>102</v>
      </c>
      <c r="CR97" s="518" t="s">
        <v>102</v>
      </c>
      <c r="CS97" s="518" t="s">
        <v>102</v>
      </c>
      <c r="CT97" s="518" t="s">
        <v>102</v>
      </c>
      <c r="CU97" s="518" t="s">
        <v>102</v>
      </c>
      <c r="CV97" s="518" t="s">
        <v>102</v>
      </c>
      <c r="CW97" s="518" t="s">
        <v>102</v>
      </c>
      <c r="CX97" s="518" t="s">
        <v>102</v>
      </c>
      <c r="CY97" s="518" t="s">
        <v>102</v>
      </c>
      <c r="CZ97" s="518" t="s">
        <v>102</v>
      </c>
      <c r="DA97" s="518" t="s">
        <v>102</v>
      </c>
      <c r="DB97" s="518" t="s">
        <v>102</v>
      </c>
      <c r="DC97" s="518" t="s">
        <v>102</v>
      </c>
      <c r="DD97" s="518" t="s">
        <v>102</v>
      </c>
      <c r="DE97" s="518" t="s">
        <v>102</v>
      </c>
      <c r="DF97" s="518" t="s">
        <v>102</v>
      </c>
      <c r="DG97" s="518" t="s">
        <v>102</v>
      </c>
      <c r="DH97" s="518" t="s">
        <v>102</v>
      </c>
      <c r="DI97" s="518" t="s">
        <v>102</v>
      </c>
      <c r="DJ97" s="518" t="s">
        <v>102</v>
      </c>
      <c r="DK97" s="518" t="s">
        <v>102</v>
      </c>
      <c r="DL97" s="518" t="s">
        <v>102</v>
      </c>
      <c r="DM97" s="518" t="s">
        <v>102</v>
      </c>
      <c r="DN97" s="518" t="s">
        <v>102</v>
      </c>
      <c r="DO97" s="518" t="s">
        <v>102</v>
      </c>
      <c r="DP97" s="518" t="s">
        <v>102</v>
      </c>
      <c r="DQ97" s="518" t="s">
        <v>102</v>
      </c>
      <c r="DR97" s="518" t="s">
        <v>102</v>
      </c>
      <c r="DS97" s="518" t="s">
        <v>102</v>
      </c>
      <c r="DT97" s="518" t="s">
        <v>102</v>
      </c>
      <c r="DU97" s="518" t="s">
        <v>102</v>
      </c>
      <c r="DV97" s="518" t="s">
        <v>102</v>
      </c>
      <c r="DW97" s="518" t="s">
        <v>102</v>
      </c>
      <c r="DX97" s="518" t="s">
        <v>102</v>
      </c>
      <c r="DY97" s="518" t="s">
        <v>102</v>
      </c>
      <c r="DZ97" s="518" t="s">
        <v>102</v>
      </c>
      <c r="EA97" s="518" t="s">
        <v>102</v>
      </c>
      <c r="EB97" s="518" t="s">
        <v>102</v>
      </c>
      <c r="EC97" s="518" t="s">
        <v>102</v>
      </c>
      <c r="ED97" s="518" t="s">
        <v>102</v>
      </c>
      <c r="EE97" s="518" t="s">
        <v>102</v>
      </c>
      <c r="EF97" s="518" t="s">
        <v>102</v>
      </c>
      <c r="EG97" s="518" t="s">
        <v>102</v>
      </c>
      <c r="EH97" s="518" t="s">
        <v>102</v>
      </c>
      <c r="EI97" s="518" t="s">
        <v>102</v>
      </c>
      <c r="EJ97" s="518" t="s">
        <v>102</v>
      </c>
      <c r="EK97" s="518" t="s">
        <v>102</v>
      </c>
      <c r="EL97" s="518" t="s">
        <v>102</v>
      </c>
      <c r="EM97" s="518" t="s">
        <v>102</v>
      </c>
      <c r="EN97" s="518" t="s">
        <v>102</v>
      </c>
      <c r="EO97" s="518" t="s">
        <v>102</v>
      </c>
      <c r="EP97" s="518" t="s">
        <v>102</v>
      </c>
      <c r="EQ97" s="518" t="s">
        <v>102</v>
      </c>
      <c r="ER97" s="518" t="s">
        <v>102</v>
      </c>
      <c r="ES97" s="518" t="s">
        <v>102</v>
      </c>
      <c r="ET97" s="518" t="s">
        <v>102</v>
      </c>
      <c r="EU97" s="518" t="s">
        <v>102</v>
      </c>
      <c r="EV97" s="518" t="s">
        <v>102</v>
      </c>
      <c r="EW97" s="518" t="s">
        <v>102</v>
      </c>
      <c r="EX97" s="518" t="s">
        <v>102</v>
      </c>
      <c r="EY97" s="518" t="s">
        <v>102</v>
      </c>
      <c r="EZ97" s="518" t="s">
        <v>102</v>
      </c>
      <c r="FA97" s="518" t="s">
        <v>102</v>
      </c>
      <c r="FB97" s="518" t="s">
        <v>102</v>
      </c>
      <c r="FC97" s="518" t="s">
        <v>102</v>
      </c>
      <c r="FD97" s="518" t="s">
        <v>102</v>
      </c>
      <c r="FE97" s="518" t="s">
        <v>102</v>
      </c>
      <c r="FF97" s="518" t="s">
        <v>102</v>
      </c>
      <c r="FG97" s="518" t="s">
        <v>102</v>
      </c>
      <c r="FH97" s="518" t="s">
        <v>102</v>
      </c>
      <c r="FI97" s="518" t="s">
        <v>102</v>
      </c>
      <c r="FJ97" s="518" t="s">
        <v>102</v>
      </c>
      <c r="FK97" s="518" t="s">
        <v>102</v>
      </c>
      <c r="FL97" s="518" t="s">
        <v>102</v>
      </c>
      <c r="FM97" s="518" t="s">
        <v>102</v>
      </c>
      <c r="FN97" s="518" t="s">
        <v>102</v>
      </c>
      <c r="FO97" s="518" t="s">
        <v>102</v>
      </c>
      <c r="FP97" s="518" t="s">
        <v>102</v>
      </c>
      <c r="FQ97" s="518" t="s">
        <v>102</v>
      </c>
      <c r="FR97" s="518" t="s">
        <v>102</v>
      </c>
      <c r="FS97" s="518" t="s">
        <v>102</v>
      </c>
      <c r="FT97" s="518" t="s">
        <v>102</v>
      </c>
      <c r="FU97" s="518" t="s">
        <v>102</v>
      </c>
      <c r="FV97" s="518" t="s">
        <v>102</v>
      </c>
      <c r="FW97" s="518" t="s">
        <v>102</v>
      </c>
      <c r="FX97" s="518" t="s">
        <v>102</v>
      </c>
      <c r="FY97" s="518" t="s">
        <v>102</v>
      </c>
      <c r="FZ97" s="518" t="s">
        <v>102</v>
      </c>
      <c r="GA97" s="518" t="s">
        <v>102</v>
      </c>
      <c r="GB97" s="518" t="s">
        <v>102</v>
      </c>
      <c r="GC97" s="518" t="s">
        <v>102</v>
      </c>
      <c r="GD97" s="518" t="s">
        <v>102</v>
      </c>
      <c r="GE97" s="518" t="s">
        <v>102</v>
      </c>
      <c r="GF97" s="518" t="s">
        <v>102</v>
      </c>
      <c r="GG97" s="518" t="s">
        <v>102</v>
      </c>
      <c r="GH97" s="518" t="s">
        <v>102</v>
      </c>
      <c r="GI97" s="518" t="s">
        <v>102</v>
      </c>
      <c r="GJ97" s="518" t="s">
        <v>102</v>
      </c>
      <c r="GK97" s="518" t="s">
        <v>102</v>
      </c>
      <c r="GL97" s="518" t="s">
        <v>102</v>
      </c>
      <c r="GM97" s="518" t="s">
        <v>102</v>
      </c>
      <c r="GN97" s="518" t="s">
        <v>102</v>
      </c>
      <c r="GO97" s="518" t="s">
        <v>102</v>
      </c>
      <c r="GP97" s="518" t="s">
        <v>102</v>
      </c>
      <c r="GQ97" s="518" t="s">
        <v>102</v>
      </c>
      <c r="GR97" s="518" t="s">
        <v>102</v>
      </c>
      <c r="GS97" s="518" t="s">
        <v>102</v>
      </c>
      <c r="GT97" s="518" t="s">
        <v>102</v>
      </c>
      <c r="GU97" s="518" t="s">
        <v>102</v>
      </c>
      <c r="GV97" s="518" t="s">
        <v>102</v>
      </c>
      <c r="GW97" s="518" t="s">
        <v>102</v>
      </c>
      <c r="GX97" s="518" t="s">
        <v>102</v>
      </c>
      <c r="GY97" s="518" t="s">
        <v>102</v>
      </c>
      <c r="GZ97" s="518" t="s">
        <v>102</v>
      </c>
      <c r="HA97" s="518" t="s">
        <v>102</v>
      </c>
      <c r="HB97" s="518" t="s">
        <v>102</v>
      </c>
      <c r="HC97" s="511" t="str">
        <f t="shared" si="1"/>
        <v>2005-003536</v>
      </c>
    </row>
    <row r="98" spans="1:211" ht="48" hidden="1" customHeight="1" x14ac:dyDescent="0.15">
      <c r="A98" s="511" t="s">
        <v>4240</v>
      </c>
      <c r="B98" s="512" t="s">
        <v>10074</v>
      </c>
      <c r="C98" s="513">
        <v>39953</v>
      </c>
      <c r="D98" s="512" t="s">
        <v>8419</v>
      </c>
      <c r="E98" s="512" t="s">
        <v>8452</v>
      </c>
      <c r="F98" s="512" t="s">
        <v>8421</v>
      </c>
      <c r="G98" s="513">
        <v>40315</v>
      </c>
      <c r="H98" s="512" t="s">
        <v>10075</v>
      </c>
      <c r="I98" s="512" t="s">
        <v>8500</v>
      </c>
      <c r="J98" s="513">
        <v>40274</v>
      </c>
      <c r="S98" s="514" t="s">
        <v>10076</v>
      </c>
      <c r="T98" s="511">
        <v>2010</v>
      </c>
      <c r="U98" s="515" t="s">
        <v>8424</v>
      </c>
      <c r="V98" s="514">
        <v>38</v>
      </c>
      <c r="W98" s="514">
        <v>2</v>
      </c>
      <c r="X98" s="514">
        <v>2</v>
      </c>
      <c r="Y98" s="513">
        <v>35356</v>
      </c>
      <c r="Z98" s="512" t="s">
        <v>10053</v>
      </c>
      <c r="AA98" s="512" t="s">
        <v>10054</v>
      </c>
      <c r="AB98" s="513">
        <v>35927</v>
      </c>
      <c r="AC98" s="513">
        <v>39414</v>
      </c>
      <c r="AD98" s="512" t="s">
        <v>10055</v>
      </c>
      <c r="AE98" s="513">
        <v>37351</v>
      </c>
      <c r="AF98" s="512" t="s">
        <v>9163</v>
      </c>
      <c r="AG98" s="512" t="s">
        <v>10054</v>
      </c>
      <c r="AH98" s="516">
        <v>4012944</v>
      </c>
      <c r="AI98" s="513">
        <v>39346</v>
      </c>
      <c r="AJ98" s="513" t="s">
        <v>138</v>
      </c>
      <c r="AK98" s="511" t="s">
        <v>138</v>
      </c>
      <c r="AL98" s="513" t="s">
        <v>138</v>
      </c>
      <c r="AM98" s="511" t="s">
        <v>138</v>
      </c>
      <c r="AN98" s="511" t="s">
        <v>10056</v>
      </c>
      <c r="AO98" s="511" t="s">
        <v>10057</v>
      </c>
      <c r="AP98" s="511" t="s">
        <v>10057</v>
      </c>
      <c r="AQ98" s="511" t="s">
        <v>10058</v>
      </c>
      <c r="AR98" s="511" t="s">
        <v>10059</v>
      </c>
      <c r="AS98" s="511" t="s">
        <v>10060</v>
      </c>
      <c r="AT98" s="511" t="s">
        <v>10060</v>
      </c>
      <c r="AU98" s="511" t="s">
        <v>10061</v>
      </c>
      <c r="AV98" s="511" t="s">
        <v>10062</v>
      </c>
      <c r="AW98" s="511" t="s">
        <v>10060</v>
      </c>
      <c r="AX98" s="511" t="s">
        <v>10061</v>
      </c>
      <c r="AY98" s="511" t="s">
        <v>10063</v>
      </c>
      <c r="AZ98" s="511" t="s">
        <v>10063</v>
      </c>
      <c r="BA98" s="511" t="s">
        <v>138</v>
      </c>
      <c r="BB98" s="511">
        <v>6208</v>
      </c>
      <c r="BC98" s="512" t="s">
        <v>7695</v>
      </c>
      <c r="BD98" s="511" t="s">
        <v>10064</v>
      </c>
      <c r="BE98" s="511" t="s">
        <v>10065</v>
      </c>
      <c r="BF98" s="511" t="s">
        <v>10066</v>
      </c>
      <c r="BG98" s="511" t="s">
        <v>10067</v>
      </c>
      <c r="BH98" s="511" t="s">
        <v>9172</v>
      </c>
      <c r="BI98" s="511">
        <v>8</v>
      </c>
      <c r="BJ98" s="511">
        <v>13</v>
      </c>
      <c r="BK98" s="511" t="s">
        <v>138</v>
      </c>
      <c r="BL98" s="511" t="s">
        <v>138</v>
      </c>
      <c r="BM98" s="511" t="s">
        <v>10068</v>
      </c>
      <c r="BN98" s="511" t="s">
        <v>138</v>
      </c>
      <c r="BO98" s="511" t="s">
        <v>9027</v>
      </c>
      <c r="BP98" s="513" t="s">
        <v>138</v>
      </c>
      <c r="BQ98" s="511" t="s">
        <v>138</v>
      </c>
      <c r="BR98" s="511" t="s">
        <v>8445</v>
      </c>
      <c r="BS98" s="511" t="s">
        <v>10069</v>
      </c>
      <c r="BT98" s="511" t="s">
        <v>138</v>
      </c>
      <c r="BU98" s="511" t="s">
        <v>10070</v>
      </c>
      <c r="BV98" s="511">
        <v>1</v>
      </c>
      <c r="BW98" s="511">
        <v>1</v>
      </c>
      <c r="BX98" s="511" t="s">
        <v>10071</v>
      </c>
      <c r="BY98" s="511" t="s">
        <v>138</v>
      </c>
      <c r="BZ98" s="511">
        <v>18</v>
      </c>
      <c r="CA98" s="511" t="s">
        <v>10072</v>
      </c>
      <c r="CB98" s="511" t="s">
        <v>10073</v>
      </c>
      <c r="CC98" s="511" t="s">
        <v>138</v>
      </c>
      <c r="CD98" s="511" t="s">
        <v>5274</v>
      </c>
      <c r="CE98" s="518" t="s">
        <v>10077</v>
      </c>
      <c r="CF98" s="518" t="s">
        <v>10077</v>
      </c>
      <c r="CG98" s="518" t="s">
        <v>10077</v>
      </c>
      <c r="CH98" s="518" t="s">
        <v>10077</v>
      </c>
      <c r="CI98" s="518" t="s">
        <v>10078</v>
      </c>
      <c r="CJ98" s="518" t="s">
        <v>10079</v>
      </c>
      <c r="CK98" s="518" t="s">
        <v>10080</v>
      </c>
      <c r="CL98" s="518" t="s">
        <v>10081</v>
      </c>
      <c r="CM98" s="518" t="s">
        <v>10082</v>
      </c>
      <c r="CN98" s="518" t="s">
        <v>102</v>
      </c>
      <c r="CO98" s="518" t="s">
        <v>102</v>
      </c>
      <c r="CP98" s="518" t="s">
        <v>102</v>
      </c>
      <c r="CQ98" s="518" t="s">
        <v>102</v>
      </c>
      <c r="CR98" s="518" t="s">
        <v>102</v>
      </c>
      <c r="CS98" s="518" t="s">
        <v>102</v>
      </c>
      <c r="CT98" s="518" t="s">
        <v>102</v>
      </c>
      <c r="CU98" s="518" t="s">
        <v>102</v>
      </c>
      <c r="CV98" s="518" t="s">
        <v>102</v>
      </c>
      <c r="CW98" s="518" t="s">
        <v>102</v>
      </c>
      <c r="CX98" s="518" t="s">
        <v>102</v>
      </c>
      <c r="CY98" s="518" t="s">
        <v>102</v>
      </c>
      <c r="CZ98" s="518" t="s">
        <v>102</v>
      </c>
      <c r="DA98" s="518" t="s">
        <v>102</v>
      </c>
      <c r="DB98" s="518" t="s">
        <v>102</v>
      </c>
      <c r="DC98" s="518" t="s">
        <v>102</v>
      </c>
      <c r="DD98" s="518" t="s">
        <v>102</v>
      </c>
      <c r="DE98" s="518" t="s">
        <v>102</v>
      </c>
      <c r="DF98" s="518" t="s">
        <v>102</v>
      </c>
      <c r="DG98" s="518" t="s">
        <v>102</v>
      </c>
      <c r="DH98" s="518" t="s">
        <v>102</v>
      </c>
      <c r="DI98" s="518" t="s">
        <v>102</v>
      </c>
      <c r="DJ98" s="518" t="s">
        <v>102</v>
      </c>
      <c r="DK98" s="518" t="s">
        <v>102</v>
      </c>
      <c r="DL98" s="518" t="s">
        <v>102</v>
      </c>
      <c r="DM98" s="518" t="s">
        <v>102</v>
      </c>
      <c r="DN98" s="518" t="s">
        <v>102</v>
      </c>
      <c r="DO98" s="518" t="s">
        <v>102</v>
      </c>
      <c r="DP98" s="518" t="s">
        <v>102</v>
      </c>
      <c r="DQ98" s="518" t="s">
        <v>102</v>
      </c>
      <c r="DR98" s="518" t="s">
        <v>102</v>
      </c>
      <c r="DS98" s="518" t="s">
        <v>102</v>
      </c>
      <c r="DT98" s="518" t="s">
        <v>102</v>
      </c>
      <c r="DU98" s="518" t="s">
        <v>102</v>
      </c>
      <c r="DV98" s="518" t="s">
        <v>102</v>
      </c>
      <c r="DW98" s="518" t="s">
        <v>102</v>
      </c>
      <c r="DX98" s="518" t="s">
        <v>102</v>
      </c>
      <c r="DY98" s="518" t="s">
        <v>102</v>
      </c>
      <c r="DZ98" s="518" t="s">
        <v>102</v>
      </c>
      <c r="EA98" s="518" t="s">
        <v>102</v>
      </c>
      <c r="EB98" s="518" t="s">
        <v>102</v>
      </c>
      <c r="EC98" s="518" t="s">
        <v>102</v>
      </c>
      <c r="ED98" s="518" t="s">
        <v>102</v>
      </c>
      <c r="EE98" s="518" t="s">
        <v>102</v>
      </c>
      <c r="EF98" s="518" t="s">
        <v>102</v>
      </c>
      <c r="EG98" s="518" t="s">
        <v>102</v>
      </c>
      <c r="EH98" s="518" t="s">
        <v>102</v>
      </c>
      <c r="EI98" s="518" t="s">
        <v>102</v>
      </c>
      <c r="EJ98" s="518" t="s">
        <v>102</v>
      </c>
      <c r="EK98" s="518" t="s">
        <v>102</v>
      </c>
      <c r="EL98" s="518" t="s">
        <v>102</v>
      </c>
      <c r="EM98" s="518" t="s">
        <v>102</v>
      </c>
      <c r="EN98" s="518" t="s">
        <v>102</v>
      </c>
      <c r="EO98" s="518" t="s">
        <v>102</v>
      </c>
      <c r="EP98" s="518" t="s">
        <v>102</v>
      </c>
      <c r="EQ98" s="518" t="s">
        <v>102</v>
      </c>
      <c r="ER98" s="518" t="s">
        <v>102</v>
      </c>
      <c r="ES98" s="518" t="s">
        <v>102</v>
      </c>
      <c r="ET98" s="518" t="s">
        <v>102</v>
      </c>
      <c r="EU98" s="518" t="s">
        <v>102</v>
      </c>
      <c r="EV98" s="518" t="s">
        <v>102</v>
      </c>
      <c r="EW98" s="518" t="s">
        <v>102</v>
      </c>
      <c r="EX98" s="518" t="s">
        <v>102</v>
      </c>
      <c r="EY98" s="518" t="s">
        <v>102</v>
      </c>
      <c r="EZ98" s="518" t="s">
        <v>102</v>
      </c>
      <c r="FA98" s="518" t="s">
        <v>102</v>
      </c>
      <c r="FB98" s="518" t="s">
        <v>102</v>
      </c>
      <c r="FC98" s="518" t="s">
        <v>102</v>
      </c>
      <c r="FD98" s="518" t="s">
        <v>102</v>
      </c>
      <c r="FE98" s="518" t="s">
        <v>102</v>
      </c>
      <c r="FF98" s="518" t="s">
        <v>102</v>
      </c>
      <c r="FG98" s="518" t="s">
        <v>102</v>
      </c>
      <c r="FH98" s="518" t="s">
        <v>102</v>
      </c>
      <c r="FI98" s="518" t="s">
        <v>102</v>
      </c>
      <c r="FJ98" s="518" t="s">
        <v>102</v>
      </c>
      <c r="FK98" s="518" t="s">
        <v>102</v>
      </c>
      <c r="FL98" s="518" t="s">
        <v>102</v>
      </c>
      <c r="FM98" s="518" t="s">
        <v>102</v>
      </c>
      <c r="FN98" s="518" t="s">
        <v>102</v>
      </c>
      <c r="FO98" s="518" t="s">
        <v>102</v>
      </c>
      <c r="FP98" s="518" t="s">
        <v>102</v>
      </c>
      <c r="FQ98" s="518" t="s">
        <v>102</v>
      </c>
      <c r="FR98" s="518" t="s">
        <v>102</v>
      </c>
      <c r="FS98" s="518" t="s">
        <v>102</v>
      </c>
      <c r="FT98" s="518" t="s">
        <v>102</v>
      </c>
      <c r="FU98" s="518" t="s">
        <v>102</v>
      </c>
      <c r="FV98" s="518" t="s">
        <v>102</v>
      </c>
      <c r="FW98" s="518" t="s">
        <v>102</v>
      </c>
      <c r="FX98" s="518" t="s">
        <v>102</v>
      </c>
      <c r="FY98" s="518" t="s">
        <v>102</v>
      </c>
      <c r="FZ98" s="518" t="s">
        <v>102</v>
      </c>
      <c r="GA98" s="518" t="s">
        <v>102</v>
      </c>
      <c r="GB98" s="518" t="s">
        <v>102</v>
      </c>
      <c r="GC98" s="518" t="s">
        <v>102</v>
      </c>
      <c r="GD98" s="518" t="s">
        <v>102</v>
      </c>
      <c r="GE98" s="518" t="s">
        <v>102</v>
      </c>
      <c r="GF98" s="518" t="s">
        <v>102</v>
      </c>
      <c r="GG98" s="518" t="s">
        <v>102</v>
      </c>
      <c r="GH98" s="518" t="s">
        <v>102</v>
      </c>
      <c r="GI98" s="518" t="s">
        <v>102</v>
      </c>
      <c r="GJ98" s="518" t="s">
        <v>102</v>
      </c>
      <c r="GK98" s="518" t="s">
        <v>102</v>
      </c>
      <c r="GL98" s="518" t="s">
        <v>102</v>
      </c>
      <c r="GM98" s="518" t="s">
        <v>102</v>
      </c>
      <c r="GN98" s="518" t="s">
        <v>102</v>
      </c>
      <c r="GO98" s="518" t="s">
        <v>102</v>
      </c>
      <c r="GP98" s="518" t="s">
        <v>102</v>
      </c>
      <c r="GQ98" s="518" t="s">
        <v>102</v>
      </c>
      <c r="GR98" s="518" t="s">
        <v>102</v>
      </c>
      <c r="GS98" s="518" t="s">
        <v>102</v>
      </c>
      <c r="GT98" s="518" t="s">
        <v>102</v>
      </c>
      <c r="GU98" s="518" t="s">
        <v>102</v>
      </c>
      <c r="GV98" s="518" t="s">
        <v>102</v>
      </c>
      <c r="GW98" s="518" t="s">
        <v>102</v>
      </c>
      <c r="GX98" s="518" t="s">
        <v>102</v>
      </c>
      <c r="GY98" s="518" t="s">
        <v>102</v>
      </c>
      <c r="GZ98" s="518" t="s">
        <v>102</v>
      </c>
      <c r="HA98" s="518" t="s">
        <v>102</v>
      </c>
      <c r="HB98" s="518" t="s">
        <v>102</v>
      </c>
      <c r="HC98" s="511" t="str">
        <f t="shared" si="1"/>
        <v>2009-800103</v>
      </c>
    </row>
    <row r="99" spans="1:211" ht="48" hidden="1" customHeight="1" x14ac:dyDescent="0.15">
      <c r="A99" s="511" t="s">
        <v>4253</v>
      </c>
      <c r="B99" s="512" t="s">
        <v>10083</v>
      </c>
      <c r="C99" s="513">
        <v>40024</v>
      </c>
      <c r="D99" s="512" t="s">
        <v>8419</v>
      </c>
      <c r="E99" s="512" t="s">
        <v>8498</v>
      </c>
      <c r="F99" s="512" t="s">
        <v>8421</v>
      </c>
      <c r="G99" s="513">
        <v>40304</v>
      </c>
      <c r="H99" s="512" t="s">
        <v>10084</v>
      </c>
      <c r="I99" s="512" t="s">
        <v>8682</v>
      </c>
      <c r="J99" s="513">
        <v>40261</v>
      </c>
      <c r="S99" s="514" t="s">
        <v>10085</v>
      </c>
      <c r="T99" s="511">
        <v>2010</v>
      </c>
      <c r="U99" s="515" t="s">
        <v>8424</v>
      </c>
      <c r="V99" s="514">
        <v>39</v>
      </c>
      <c r="W99" s="514">
        <v>1</v>
      </c>
      <c r="X99" s="514">
        <v>1</v>
      </c>
      <c r="Y99" s="513">
        <v>35363</v>
      </c>
      <c r="Z99" s="512" t="s">
        <v>10086</v>
      </c>
      <c r="AA99" s="512" t="s">
        <v>10087</v>
      </c>
      <c r="AB99" s="513">
        <v>35927</v>
      </c>
      <c r="AC99" s="513">
        <v>36090</v>
      </c>
      <c r="AD99" s="512" t="s">
        <v>10088</v>
      </c>
      <c r="AE99" s="513">
        <v>35363</v>
      </c>
      <c r="AF99" s="512" t="s">
        <v>138</v>
      </c>
      <c r="AG99" s="512" t="s">
        <v>10087</v>
      </c>
      <c r="AH99" s="516">
        <v>2813173</v>
      </c>
      <c r="AI99" s="513">
        <v>36014</v>
      </c>
      <c r="AJ99" s="513" t="s">
        <v>138</v>
      </c>
      <c r="AK99" s="511" t="s">
        <v>138</v>
      </c>
      <c r="AL99" s="513" t="s">
        <v>138</v>
      </c>
      <c r="AM99" s="511" t="s">
        <v>138</v>
      </c>
      <c r="AN99" s="511" t="s">
        <v>10089</v>
      </c>
      <c r="AO99" s="511" t="s">
        <v>10090</v>
      </c>
      <c r="AP99" s="511" t="s">
        <v>10090</v>
      </c>
      <c r="AQ99" s="511" t="s">
        <v>10091</v>
      </c>
      <c r="AR99" s="511" t="s">
        <v>10091</v>
      </c>
      <c r="AS99" s="511" t="s">
        <v>138</v>
      </c>
      <c r="AT99" s="511" t="s">
        <v>138</v>
      </c>
      <c r="AU99" s="511" t="s">
        <v>138</v>
      </c>
      <c r="AV99" s="511" t="s">
        <v>10092</v>
      </c>
      <c r="AW99" s="511" t="s">
        <v>10093</v>
      </c>
      <c r="AX99" s="511" t="s">
        <v>10093</v>
      </c>
      <c r="AY99" s="511" t="s">
        <v>10094</v>
      </c>
      <c r="AZ99" s="511" t="s">
        <v>10094</v>
      </c>
      <c r="BA99" s="511" t="s">
        <v>138</v>
      </c>
      <c r="BB99" s="511">
        <v>591131822</v>
      </c>
      <c r="BC99" s="512" t="s">
        <v>10095</v>
      </c>
      <c r="BD99" s="511" t="s">
        <v>10096</v>
      </c>
      <c r="BE99" s="511" t="s">
        <v>10097</v>
      </c>
      <c r="BF99" s="511" t="s">
        <v>10098</v>
      </c>
      <c r="BG99" s="511" t="s">
        <v>10099</v>
      </c>
      <c r="BH99" s="511" t="s">
        <v>8648</v>
      </c>
      <c r="BI99" s="511">
        <v>3</v>
      </c>
      <c r="BJ99" s="511">
        <v>5</v>
      </c>
      <c r="BK99" s="511" t="s">
        <v>138</v>
      </c>
      <c r="BL99" s="511" t="s">
        <v>138</v>
      </c>
      <c r="BM99" s="511" t="s">
        <v>10100</v>
      </c>
      <c r="BN99" s="511" t="s">
        <v>138</v>
      </c>
      <c r="BO99" s="511" t="s">
        <v>9027</v>
      </c>
      <c r="BP99" s="513" t="s">
        <v>138</v>
      </c>
      <c r="BQ99" s="511" t="s">
        <v>138</v>
      </c>
      <c r="BR99" s="511" t="s">
        <v>8445</v>
      </c>
      <c r="BS99" s="511" t="s">
        <v>10101</v>
      </c>
      <c r="BT99" s="511" t="s">
        <v>138</v>
      </c>
      <c r="BU99" s="511" t="s">
        <v>10083</v>
      </c>
      <c r="BV99" s="511" t="s">
        <v>138</v>
      </c>
      <c r="BW99" s="511">
        <v>1</v>
      </c>
      <c r="BX99" s="511" t="s">
        <v>138</v>
      </c>
      <c r="BY99" s="511" t="s">
        <v>138</v>
      </c>
      <c r="BZ99" s="511">
        <v>5</v>
      </c>
      <c r="CA99" s="511" t="s">
        <v>10102</v>
      </c>
      <c r="CB99" s="511" t="s">
        <v>10103</v>
      </c>
      <c r="CC99" s="511" t="s">
        <v>138</v>
      </c>
      <c r="CD99" s="511" t="s">
        <v>138</v>
      </c>
      <c r="CE99" s="518" t="s">
        <v>10104</v>
      </c>
      <c r="CF99" s="518" t="s">
        <v>10105</v>
      </c>
      <c r="CG99" s="518" t="s">
        <v>10106</v>
      </c>
      <c r="CH99" s="518" t="s">
        <v>10107</v>
      </c>
      <c r="CI99" s="518" t="s">
        <v>10108</v>
      </c>
      <c r="CJ99" s="518" t="s">
        <v>102</v>
      </c>
      <c r="CK99" s="518" t="s">
        <v>102</v>
      </c>
      <c r="CL99" s="518" t="s">
        <v>102</v>
      </c>
      <c r="CM99" s="518" t="s">
        <v>102</v>
      </c>
      <c r="CN99" s="518" t="s">
        <v>102</v>
      </c>
      <c r="CO99" s="518" t="s">
        <v>102</v>
      </c>
      <c r="CP99" s="518" t="s">
        <v>102</v>
      </c>
      <c r="CQ99" s="518" t="s">
        <v>102</v>
      </c>
      <c r="CR99" s="518" t="s">
        <v>102</v>
      </c>
      <c r="CS99" s="518" t="s">
        <v>102</v>
      </c>
      <c r="CT99" s="518" t="s">
        <v>102</v>
      </c>
      <c r="CU99" s="518" t="s">
        <v>102</v>
      </c>
      <c r="CV99" s="518" t="s">
        <v>102</v>
      </c>
      <c r="CW99" s="518" t="s">
        <v>102</v>
      </c>
      <c r="CX99" s="518" t="s">
        <v>102</v>
      </c>
      <c r="CY99" s="518" t="s">
        <v>102</v>
      </c>
      <c r="CZ99" s="518" t="s">
        <v>102</v>
      </c>
      <c r="DA99" s="518" t="s">
        <v>102</v>
      </c>
      <c r="DB99" s="518" t="s">
        <v>102</v>
      </c>
      <c r="DC99" s="518" t="s">
        <v>102</v>
      </c>
      <c r="DD99" s="518" t="s">
        <v>102</v>
      </c>
      <c r="DE99" s="518" t="s">
        <v>102</v>
      </c>
      <c r="DF99" s="518" t="s">
        <v>102</v>
      </c>
      <c r="DG99" s="518" t="s">
        <v>102</v>
      </c>
      <c r="DH99" s="518" t="s">
        <v>102</v>
      </c>
      <c r="DI99" s="518" t="s">
        <v>102</v>
      </c>
      <c r="DJ99" s="518" t="s">
        <v>102</v>
      </c>
      <c r="DK99" s="518" t="s">
        <v>102</v>
      </c>
      <c r="DL99" s="518" t="s">
        <v>102</v>
      </c>
      <c r="DM99" s="518" t="s">
        <v>102</v>
      </c>
      <c r="DN99" s="518" t="s">
        <v>102</v>
      </c>
      <c r="DO99" s="518" t="s">
        <v>102</v>
      </c>
      <c r="DP99" s="518" t="s">
        <v>102</v>
      </c>
      <c r="DQ99" s="518" t="s">
        <v>102</v>
      </c>
      <c r="DR99" s="518" t="s">
        <v>102</v>
      </c>
      <c r="DS99" s="518" t="s">
        <v>102</v>
      </c>
      <c r="DT99" s="518" t="s">
        <v>102</v>
      </c>
      <c r="DU99" s="518" t="s">
        <v>102</v>
      </c>
      <c r="DV99" s="518" t="s">
        <v>102</v>
      </c>
      <c r="DW99" s="518" t="s">
        <v>102</v>
      </c>
      <c r="DX99" s="518" t="s">
        <v>102</v>
      </c>
      <c r="DY99" s="518" t="s">
        <v>102</v>
      </c>
      <c r="DZ99" s="518" t="s">
        <v>102</v>
      </c>
      <c r="EA99" s="518" t="s">
        <v>102</v>
      </c>
      <c r="EB99" s="518" t="s">
        <v>102</v>
      </c>
      <c r="EC99" s="518" t="s">
        <v>102</v>
      </c>
      <c r="ED99" s="518" t="s">
        <v>102</v>
      </c>
      <c r="EE99" s="518" t="s">
        <v>102</v>
      </c>
      <c r="EF99" s="518" t="s">
        <v>102</v>
      </c>
      <c r="EG99" s="518" t="s">
        <v>102</v>
      </c>
      <c r="EH99" s="518" t="s">
        <v>102</v>
      </c>
      <c r="EI99" s="518" t="s">
        <v>102</v>
      </c>
      <c r="EJ99" s="518" t="s">
        <v>102</v>
      </c>
      <c r="EK99" s="518" t="s">
        <v>102</v>
      </c>
      <c r="EL99" s="518" t="s">
        <v>102</v>
      </c>
      <c r="EM99" s="518" t="s">
        <v>102</v>
      </c>
      <c r="EN99" s="518" t="s">
        <v>102</v>
      </c>
      <c r="EO99" s="518" t="s">
        <v>102</v>
      </c>
      <c r="EP99" s="518" t="s">
        <v>102</v>
      </c>
      <c r="EQ99" s="518" t="s">
        <v>102</v>
      </c>
      <c r="ER99" s="518" t="s">
        <v>102</v>
      </c>
      <c r="ES99" s="518" t="s">
        <v>102</v>
      </c>
      <c r="ET99" s="518" t="s">
        <v>102</v>
      </c>
      <c r="EU99" s="518" t="s">
        <v>102</v>
      </c>
      <c r="EV99" s="518" t="s">
        <v>102</v>
      </c>
      <c r="EW99" s="518" t="s">
        <v>102</v>
      </c>
      <c r="EX99" s="518" t="s">
        <v>102</v>
      </c>
      <c r="EY99" s="518" t="s">
        <v>102</v>
      </c>
      <c r="EZ99" s="518" t="s">
        <v>102</v>
      </c>
      <c r="FA99" s="518" t="s">
        <v>102</v>
      </c>
      <c r="FB99" s="518" t="s">
        <v>102</v>
      </c>
      <c r="FC99" s="518" t="s">
        <v>102</v>
      </c>
      <c r="FD99" s="518" t="s">
        <v>102</v>
      </c>
      <c r="FE99" s="518" t="s">
        <v>102</v>
      </c>
      <c r="FF99" s="518" t="s">
        <v>102</v>
      </c>
      <c r="FG99" s="518" t="s">
        <v>102</v>
      </c>
      <c r="FH99" s="518" t="s">
        <v>102</v>
      </c>
      <c r="FI99" s="518" t="s">
        <v>102</v>
      </c>
      <c r="FJ99" s="518" t="s">
        <v>102</v>
      </c>
      <c r="FK99" s="518" t="s">
        <v>102</v>
      </c>
      <c r="FL99" s="518" t="s">
        <v>102</v>
      </c>
      <c r="FM99" s="518" t="s">
        <v>102</v>
      </c>
      <c r="FN99" s="518" t="s">
        <v>102</v>
      </c>
      <c r="FO99" s="518" t="s">
        <v>102</v>
      </c>
      <c r="FP99" s="518" t="s">
        <v>102</v>
      </c>
      <c r="FQ99" s="518" t="s">
        <v>102</v>
      </c>
      <c r="FR99" s="518" t="s">
        <v>102</v>
      </c>
      <c r="FS99" s="518" t="s">
        <v>102</v>
      </c>
      <c r="FT99" s="518" t="s">
        <v>102</v>
      </c>
      <c r="FU99" s="518" t="s">
        <v>102</v>
      </c>
      <c r="FV99" s="518" t="s">
        <v>102</v>
      </c>
      <c r="FW99" s="518" t="s">
        <v>102</v>
      </c>
      <c r="FX99" s="518" t="s">
        <v>102</v>
      </c>
      <c r="FY99" s="518" t="s">
        <v>102</v>
      </c>
      <c r="FZ99" s="518" t="s">
        <v>102</v>
      </c>
      <c r="GA99" s="518" t="s">
        <v>102</v>
      </c>
      <c r="GB99" s="518" t="s">
        <v>102</v>
      </c>
      <c r="GC99" s="518" t="s">
        <v>102</v>
      </c>
      <c r="GD99" s="518" t="s">
        <v>102</v>
      </c>
      <c r="GE99" s="518" t="s">
        <v>102</v>
      </c>
      <c r="GF99" s="518" t="s">
        <v>102</v>
      </c>
      <c r="GG99" s="518" t="s">
        <v>102</v>
      </c>
      <c r="GH99" s="518" t="s">
        <v>102</v>
      </c>
      <c r="GI99" s="518" t="s">
        <v>102</v>
      </c>
      <c r="GJ99" s="518" t="s">
        <v>102</v>
      </c>
      <c r="GK99" s="518" t="s">
        <v>102</v>
      </c>
      <c r="GL99" s="518" t="s">
        <v>102</v>
      </c>
      <c r="GM99" s="518" t="s">
        <v>102</v>
      </c>
      <c r="GN99" s="518" t="s">
        <v>102</v>
      </c>
      <c r="GO99" s="518" t="s">
        <v>102</v>
      </c>
      <c r="GP99" s="518" t="s">
        <v>102</v>
      </c>
      <c r="GQ99" s="518" t="s">
        <v>102</v>
      </c>
      <c r="GR99" s="518" t="s">
        <v>102</v>
      </c>
      <c r="GS99" s="518" t="s">
        <v>102</v>
      </c>
      <c r="GT99" s="518" t="s">
        <v>102</v>
      </c>
      <c r="GU99" s="518" t="s">
        <v>102</v>
      </c>
      <c r="GV99" s="518" t="s">
        <v>102</v>
      </c>
      <c r="GW99" s="518" t="s">
        <v>102</v>
      </c>
      <c r="GX99" s="518" t="s">
        <v>102</v>
      </c>
      <c r="GY99" s="518" t="s">
        <v>102</v>
      </c>
      <c r="GZ99" s="518" t="s">
        <v>102</v>
      </c>
      <c r="HA99" s="518" t="s">
        <v>102</v>
      </c>
      <c r="HB99" s="518" t="s">
        <v>102</v>
      </c>
      <c r="HC99" s="511" t="str">
        <f t="shared" si="1"/>
        <v>2009-800167</v>
      </c>
    </row>
    <row r="100" spans="1:211" ht="48" hidden="1" customHeight="1" x14ac:dyDescent="0.15">
      <c r="A100" s="511" t="s">
        <v>4254</v>
      </c>
      <c r="B100" s="512" t="s">
        <v>10109</v>
      </c>
      <c r="C100" s="513">
        <v>39493</v>
      </c>
      <c r="D100" s="512" t="s">
        <v>8419</v>
      </c>
      <c r="E100" s="512" t="s">
        <v>8498</v>
      </c>
      <c r="F100" s="512" t="s">
        <v>8421</v>
      </c>
      <c r="G100" s="513">
        <v>40169</v>
      </c>
      <c r="H100" s="512" t="s">
        <v>10110</v>
      </c>
      <c r="I100" s="512" t="s">
        <v>8500</v>
      </c>
      <c r="J100" s="513">
        <v>39673</v>
      </c>
      <c r="K100" s="512" t="s">
        <v>10111</v>
      </c>
      <c r="M100" s="512" t="s">
        <v>10112</v>
      </c>
      <c r="N100" s="513">
        <v>39710</v>
      </c>
      <c r="P100" s="512" t="s">
        <v>8809</v>
      </c>
      <c r="Q100" s="513">
        <v>40052</v>
      </c>
      <c r="R100" s="513">
        <v>40169</v>
      </c>
      <c r="S100" s="514" t="s">
        <v>10113</v>
      </c>
      <c r="T100" s="511">
        <v>2010</v>
      </c>
      <c r="U100" s="515" t="s">
        <v>8424</v>
      </c>
      <c r="V100" s="514">
        <v>40</v>
      </c>
      <c r="W100" s="514">
        <v>2</v>
      </c>
      <c r="X100" s="514">
        <v>1</v>
      </c>
      <c r="Y100" s="513">
        <v>35367</v>
      </c>
      <c r="Z100" s="512" t="s">
        <v>10114</v>
      </c>
      <c r="AA100" s="512" t="s">
        <v>10115</v>
      </c>
      <c r="AB100" s="513">
        <v>35934</v>
      </c>
      <c r="AC100" s="513">
        <v>39092</v>
      </c>
      <c r="AD100" s="512" t="s">
        <v>10116</v>
      </c>
      <c r="AE100" s="513">
        <v>36976</v>
      </c>
      <c r="AF100" s="512" t="s">
        <v>138</v>
      </c>
      <c r="AG100" s="512" t="s">
        <v>10115</v>
      </c>
      <c r="AH100" s="516">
        <v>3865087</v>
      </c>
      <c r="AI100" s="513">
        <v>39003</v>
      </c>
      <c r="AJ100" s="513" t="s">
        <v>138</v>
      </c>
      <c r="AK100" s="511" t="s">
        <v>138</v>
      </c>
      <c r="AL100" s="513" t="s">
        <v>138</v>
      </c>
      <c r="AM100" s="511" t="s">
        <v>138</v>
      </c>
      <c r="AN100" s="511" t="s">
        <v>10117</v>
      </c>
      <c r="AO100" s="511" t="s">
        <v>10118</v>
      </c>
      <c r="AP100" s="511" t="s">
        <v>10119</v>
      </c>
      <c r="AQ100" s="511" t="s">
        <v>10120</v>
      </c>
      <c r="AR100" s="511" t="s">
        <v>10121</v>
      </c>
      <c r="AS100" s="511" t="s">
        <v>10122</v>
      </c>
      <c r="AT100" s="511" t="s">
        <v>10122</v>
      </c>
      <c r="AU100" s="511" t="s">
        <v>10123</v>
      </c>
      <c r="AV100" s="511" t="s">
        <v>10124</v>
      </c>
      <c r="AW100" s="511" t="s">
        <v>10125</v>
      </c>
      <c r="AX100" s="511" t="s">
        <v>10123</v>
      </c>
      <c r="AY100" s="511" t="s">
        <v>10126</v>
      </c>
      <c r="AZ100" s="511" t="s">
        <v>10127</v>
      </c>
      <c r="BA100" s="511" t="s">
        <v>10128</v>
      </c>
      <c r="BB100" s="511">
        <v>3322</v>
      </c>
      <c r="BC100" s="512" t="s">
        <v>5284</v>
      </c>
      <c r="BD100" s="511" t="s">
        <v>10129</v>
      </c>
      <c r="BE100" s="511" t="s">
        <v>10130</v>
      </c>
      <c r="BF100" s="511" t="s">
        <v>10131</v>
      </c>
      <c r="BG100" s="511" t="s">
        <v>10132</v>
      </c>
      <c r="BH100" s="511" t="s">
        <v>8648</v>
      </c>
      <c r="BI100" s="511">
        <v>4</v>
      </c>
      <c r="BJ100" s="511">
        <v>15</v>
      </c>
      <c r="BK100" s="511" t="s">
        <v>138</v>
      </c>
      <c r="BL100" s="511" t="s">
        <v>138</v>
      </c>
      <c r="BM100" s="511" t="s">
        <v>10133</v>
      </c>
      <c r="BN100" s="511" t="s">
        <v>138</v>
      </c>
      <c r="BO100" s="511" t="s">
        <v>9027</v>
      </c>
      <c r="BP100" s="513" t="s">
        <v>138</v>
      </c>
      <c r="BQ100" s="511" t="s">
        <v>138</v>
      </c>
      <c r="BR100" s="511" t="s">
        <v>8445</v>
      </c>
      <c r="BS100" s="511" t="s">
        <v>10134</v>
      </c>
      <c r="BT100" s="511" t="s">
        <v>138</v>
      </c>
      <c r="BU100" s="511" t="s">
        <v>10135</v>
      </c>
      <c r="BV100" s="511" t="s">
        <v>138</v>
      </c>
      <c r="BW100" s="511">
        <v>1</v>
      </c>
      <c r="BX100" s="511" t="s">
        <v>10136</v>
      </c>
      <c r="BY100" s="511" t="s">
        <v>138</v>
      </c>
      <c r="BZ100" s="511">
        <v>12</v>
      </c>
      <c r="CA100" s="511" t="s">
        <v>10137</v>
      </c>
      <c r="CB100" s="511" t="s">
        <v>10138</v>
      </c>
      <c r="CC100" s="511" t="s">
        <v>10139</v>
      </c>
      <c r="CD100" s="511" t="s">
        <v>5277</v>
      </c>
      <c r="CE100" s="518" t="s">
        <v>10140</v>
      </c>
      <c r="CF100" s="518" t="s">
        <v>10141</v>
      </c>
      <c r="CG100" s="518" t="s">
        <v>10142</v>
      </c>
      <c r="CH100" s="518" t="s">
        <v>10143</v>
      </c>
      <c r="CI100" s="518" t="s">
        <v>10144</v>
      </c>
      <c r="CJ100" s="518" t="s">
        <v>10145</v>
      </c>
      <c r="CK100" s="518" t="s">
        <v>10146</v>
      </c>
      <c r="CL100" s="518" t="s">
        <v>10147</v>
      </c>
      <c r="CM100" s="518" t="s">
        <v>10148</v>
      </c>
      <c r="CN100" s="518" t="s">
        <v>10149</v>
      </c>
      <c r="CO100" s="518" t="s">
        <v>10150</v>
      </c>
      <c r="CP100" s="518" t="s">
        <v>102</v>
      </c>
      <c r="CQ100" s="518" t="s">
        <v>102</v>
      </c>
      <c r="CR100" s="518" t="s">
        <v>102</v>
      </c>
      <c r="CS100" s="518" t="s">
        <v>102</v>
      </c>
      <c r="CT100" s="518" t="s">
        <v>102</v>
      </c>
      <c r="CU100" s="518" t="s">
        <v>102</v>
      </c>
      <c r="CV100" s="518" t="s">
        <v>102</v>
      </c>
      <c r="CW100" s="518" t="s">
        <v>102</v>
      </c>
      <c r="CX100" s="518" t="s">
        <v>102</v>
      </c>
      <c r="CY100" s="518" t="s">
        <v>102</v>
      </c>
      <c r="CZ100" s="518" t="s">
        <v>102</v>
      </c>
      <c r="DA100" s="518" t="s">
        <v>102</v>
      </c>
      <c r="DB100" s="518" t="s">
        <v>102</v>
      </c>
      <c r="DC100" s="518" t="s">
        <v>102</v>
      </c>
      <c r="DD100" s="518" t="s">
        <v>102</v>
      </c>
      <c r="DE100" s="518" t="s">
        <v>102</v>
      </c>
      <c r="DF100" s="518" t="s">
        <v>102</v>
      </c>
      <c r="DG100" s="518" t="s">
        <v>102</v>
      </c>
      <c r="DH100" s="518" t="s">
        <v>102</v>
      </c>
      <c r="DI100" s="518" t="s">
        <v>102</v>
      </c>
      <c r="DJ100" s="518" t="s">
        <v>102</v>
      </c>
      <c r="DK100" s="518" t="s">
        <v>102</v>
      </c>
      <c r="DL100" s="518" t="s">
        <v>102</v>
      </c>
      <c r="DM100" s="518" t="s">
        <v>102</v>
      </c>
      <c r="DN100" s="518" t="s">
        <v>102</v>
      </c>
      <c r="DO100" s="518" t="s">
        <v>102</v>
      </c>
      <c r="DP100" s="518" t="s">
        <v>102</v>
      </c>
      <c r="DQ100" s="518" t="s">
        <v>102</v>
      </c>
      <c r="DR100" s="518" t="s">
        <v>102</v>
      </c>
      <c r="DS100" s="518" t="s">
        <v>102</v>
      </c>
      <c r="DT100" s="518" t="s">
        <v>102</v>
      </c>
      <c r="DU100" s="518" t="s">
        <v>102</v>
      </c>
      <c r="DV100" s="518" t="s">
        <v>102</v>
      </c>
      <c r="DW100" s="518" t="s">
        <v>102</v>
      </c>
      <c r="DX100" s="518" t="s">
        <v>102</v>
      </c>
      <c r="DY100" s="518" t="s">
        <v>102</v>
      </c>
      <c r="DZ100" s="518" t="s">
        <v>102</v>
      </c>
      <c r="EA100" s="518" t="s">
        <v>102</v>
      </c>
      <c r="EB100" s="518" t="s">
        <v>102</v>
      </c>
      <c r="EC100" s="518" t="s">
        <v>102</v>
      </c>
      <c r="ED100" s="518" t="s">
        <v>102</v>
      </c>
      <c r="EE100" s="518" t="s">
        <v>102</v>
      </c>
      <c r="EF100" s="518" t="s">
        <v>102</v>
      </c>
      <c r="EG100" s="518" t="s">
        <v>102</v>
      </c>
      <c r="EH100" s="518" t="s">
        <v>102</v>
      </c>
      <c r="EI100" s="518" t="s">
        <v>102</v>
      </c>
      <c r="EJ100" s="518" t="s">
        <v>102</v>
      </c>
      <c r="EK100" s="518" t="s">
        <v>102</v>
      </c>
      <c r="EL100" s="518" t="s">
        <v>102</v>
      </c>
      <c r="EM100" s="518" t="s">
        <v>102</v>
      </c>
      <c r="EN100" s="518" t="s">
        <v>102</v>
      </c>
      <c r="EO100" s="518" t="s">
        <v>102</v>
      </c>
      <c r="EP100" s="518" t="s">
        <v>102</v>
      </c>
      <c r="EQ100" s="518" t="s">
        <v>102</v>
      </c>
      <c r="ER100" s="518" t="s">
        <v>102</v>
      </c>
      <c r="ES100" s="518" t="s">
        <v>102</v>
      </c>
      <c r="ET100" s="518" t="s">
        <v>102</v>
      </c>
      <c r="EU100" s="518" t="s">
        <v>102</v>
      </c>
      <c r="EV100" s="518" t="s">
        <v>102</v>
      </c>
      <c r="EW100" s="518" t="s">
        <v>102</v>
      </c>
      <c r="EX100" s="518" t="s">
        <v>102</v>
      </c>
      <c r="EY100" s="518" t="s">
        <v>102</v>
      </c>
      <c r="EZ100" s="518" t="s">
        <v>102</v>
      </c>
      <c r="FA100" s="518" t="s">
        <v>102</v>
      </c>
      <c r="FB100" s="518" t="s">
        <v>102</v>
      </c>
      <c r="FC100" s="518" t="s">
        <v>102</v>
      </c>
      <c r="FD100" s="518" t="s">
        <v>102</v>
      </c>
      <c r="FE100" s="518" t="s">
        <v>102</v>
      </c>
      <c r="FF100" s="518" t="s">
        <v>102</v>
      </c>
      <c r="FG100" s="518" t="s">
        <v>102</v>
      </c>
      <c r="FH100" s="518" t="s">
        <v>102</v>
      </c>
      <c r="FI100" s="518" t="s">
        <v>102</v>
      </c>
      <c r="FJ100" s="518" t="s">
        <v>102</v>
      </c>
      <c r="FK100" s="518" t="s">
        <v>102</v>
      </c>
      <c r="FL100" s="518" t="s">
        <v>102</v>
      </c>
      <c r="FM100" s="518" t="s">
        <v>102</v>
      </c>
      <c r="FN100" s="518" t="s">
        <v>102</v>
      </c>
      <c r="FO100" s="518" t="s">
        <v>102</v>
      </c>
      <c r="FP100" s="518" t="s">
        <v>102</v>
      </c>
      <c r="FQ100" s="518" t="s">
        <v>102</v>
      </c>
      <c r="FR100" s="518" t="s">
        <v>102</v>
      </c>
      <c r="FS100" s="518" t="s">
        <v>102</v>
      </c>
      <c r="FT100" s="518" t="s">
        <v>102</v>
      </c>
      <c r="FU100" s="518" t="s">
        <v>102</v>
      </c>
      <c r="FV100" s="518" t="s">
        <v>102</v>
      </c>
      <c r="FW100" s="518" t="s">
        <v>102</v>
      </c>
      <c r="FX100" s="518" t="s">
        <v>102</v>
      </c>
      <c r="FY100" s="518" t="s">
        <v>102</v>
      </c>
      <c r="FZ100" s="518" t="s">
        <v>102</v>
      </c>
      <c r="GA100" s="518" t="s">
        <v>102</v>
      </c>
      <c r="GB100" s="518" t="s">
        <v>102</v>
      </c>
      <c r="GC100" s="518" t="s">
        <v>102</v>
      </c>
      <c r="GD100" s="518" t="s">
        <v>102</v>
      </c>
      <c r="GE100" s="518" t="s">
        <v>102</v>
      </c>
      <c r="GF100" s="518" t="s">
        <v>102</v>
      </c>
      <c r="GG100" s="518" t="s">
        <v>102</v>
      </c>
      <c r="GH100" s="518" t="s">
        <v>102</v>
      </c>
      <c r="GI100" s="518" t="s">
        <v>102</v>
      </c>
      <c r="GJ100" s="518" t="s">
        <v>102</v>
      </c>
      <c r="GK100" s="518" t="s">
        <v>102</v>
      </c>
      <c r="GL100" s="518" t="s">
        <v>102</v>
      </c>
      <c r="GM100" s="518" t="s">
        <v>102</v>
      </c>
      <c r="GN100" s="518" t="s">
        <v>102</v>
      </c>
      <c r="GO100" s="518" t="s">
        <v>102</v>
      </c>
      <c r="GP100" s="518" t="s">
        <v>102</v>
      </c>
      <c r="GQ100" s="518" t="s">
        <v>102</v>
      </c>
      <c r="GR100" s="518" t="s">
        <v>102</v>
      </c>
      <c r="GS100" s="518" t="s">
        <v>102</v>
      </c>
      <c r="GT100" s="518" t="s">
        <v>102</v>
      </c>
      <c r="GU100" s="518" t="s">
        <v>102</v>
      </c>
      <c r="GV100" s="518" t="s">
        <v>102</v>
      </c>
      <c r="GW100" s="518" t="s">
        <v>102</v>
      </c>
      <c r="GX100" s="518" t="s">
        <v>102</v>
      </c>
      <c r="GY100" s="518" t="s">
        <v>102</v>
      </c>
      <c r="GZ100" s="518" t="s">
        <v>102</v>
      </c>
      <c r="HA100" s="518" t="s">
        <v>102</v>
      </c>
      <c r="HB100" s="518" t="s">
        <v>102</v>
      </c>
      <c r="HC100" s="511" t="str">
        <f t="shared" si="1"/>
        <v>2008-800030</v>
      </c>
    </row>
    <row r="101" spans="1:211" ht="48" hidden="1" customHeight="1" x14ac:dyDescent="0.15">
      <c r="A101" s="511" t="s">
        <v>4254</v>
      </c>
      <c r="B101" s="512" t="s">
        <v>10151</v>
      </c>
      <c r="C101" s="513">
        <v>39798</v>
      </c>
      <c r="D101" s="512" t="s">
        <v>8419</v>
      </c>
      <c r="E101" s="512" t="s">
        <v>8465</v>
      </c>
      <c r="F101" s="512" t="s">
        <v>8695</v>
      </c>
      <c r="G101" s="513">
        <v>40238</v>
      </c>
      <c r="H101" s="512" t="s">
        <v>10152</v>
      </c>
      <c r="I101" s="512" t="s">
        <v>8697</v>
      </c>
      <c r="J101" s="513">
        <v>40196</v>
      </c>
      <c r="S101" s="514" t="s">
        <v>10153</v>
      </c>
      <c r="T101" s="511">
        <v>2010</v>
      </c>
      <c r="U101" s="515" t="s">
        <v>8424</v>
      </c>
      <c r="V101" s="514">
        <v>40</v>
      </c>
      <c r="W101" s="514">
        <v>2</v>
      </c>
      <c r="X101" s="514">
        <v>2</v>
      </c>
      <c r="Y101" s="513">
        <v>35367</v>
      </c>
      <c r="Z101" s="512" t="s">
        <v>10114</v>
      </c>
      <c r="AA101" s="512" t="s">
        <v>10115</v>
      </c>
      <c r="AB101" s="513">
        <v>35934</v>
      </c>
      <c r="AC101" s="513">
        <v>39092</v>
      </c>
      <c r="AD101" s="512" t="s">
        <v>10116</v>
      </c>
      <c r="AE101" s="513">
        <v>36976</v>
      </c>
      <c r="AF101" s="512" t="s">
        <v>138</v>
      </c>
      <c r="AG101" s="512" t="s">
        <v>10115</v>
      </c>
      <c r="AH101" s="516">
        <v>3865087</v>
      </c>
      <c r="AI101" s="513">
        <v>39003</v>
      </c>
      <c r="AJ101" s="513" t="s">
        <v>138</v>
      </c>
      <c r="AK101" s="511" t="s">
        <v>138</v>
      </c>
      <c r="AL101" s="513" t="s">
        <v>138</v>
      </c>
      <c r="AM101" s="511" t="s">
        <v>138</v>
      </c>
      <c r="AN101" s="511" t="s">
        <v>10117</v>
      </c>
      <c r="AO101" s="511" t="s">
        <v>10118</v>
      </c>
      <c r="AP101" s="511" t="s">
        <v>10119</v>
      </c>
      <c r="AQ101" s="511" t="s">
        <v>10120</v>
      </c>
      <c r="AR101" s="511" t="s">
        <v>10121</v>
      </c>
      <c r="AS101" s="511" t="s">
        <v>10122</v>
      </c>
      <c r="AT101" s="511" t="s">
        <v>10122</v>
      </c>
      <c r="AU101" s="511" t="s">
        <v>10123</v>
      </c>
      <c r="AV101" s="511" t="s">
        <v>10124</v>
      </c>
      <c r="AW101" s="511" t="s">
        <v>10125</v>
      </c>
      <c r="AX101" s="511" t="s">
        <v>10123</v>
      </c>
      <c r="AY101" s="511" t="s">
        <v>10126</v>
      </c>
      <c r="AZ101" s="511" t="s">
        <v>10127</v>
      </c>
      <c r="BA101" s="511" t="s">
        <v>10128</v>
      </c>
      <c r="BB101" s="511">
        <v>3322</v>
      </c>
      <c r="BC101" s="512" t="s">
        <v>5284</v>
      </c>
      <c r="BD101" s="511" t="s">
        <v>10129</v>
      </c>
      <c r="BE101" s="511" t="s">
        <v>10130</v>
      </c>
      <c r="BF101" s="511" t="s">
        <v>10131</v>
      </c>
      <c r="BG101" s="511" t="s">
        <v>10132</v>
      </c>
      <c r="BH101" s="511" t="s">
        <v>8648</v>
      </c>
      <c r="BI101" s="511">
        <v>4</v>
      </c>
      <c r="BJ101" s="511">
        <v>15</v>
      </c>
      <c r="BK101" s="511" t="s">
        <v>138</v>
      </c>
      <c r="BL101" s="511" t="s">
        <v>138</v>
      </c>
      <c r="BM101" s="511" t="s">
        <v>10133</v>
      </c>
      <c r="BN101" s="511" t="s">
        <v>138</v>
      </c>
      <c r="BO101" s="511" t="s">
        <v>9027</v>
      </c>
      <c r="BP101" s="513" t="s">
        <v>138</v>
      </c>
      <c r="BQ101" s="511" t="s">
        <v>138</v>
      </c>
      <c r="BR101" s="511" t="s">
        <v>8445</v>
      </c>
      <c r="BS101" s="511" t="s">
        <v>10134</v>
      </c>
      <c r="BT101" s="511" t="s">
        <v>138</v>
      </c>
      <c r="BU101" s="511" t="s">
        <v>10135</v>
      </c>
      <c r="BV101" s="511" t="s">
        <v>138</v>
      </c>
      <c r="BW101" s="511">
        <v>1</v>
      </c>
      <c r="BX101" s="511" t="s">
        <v>10136</v>
      </c>
      <c r="BY101" s="511" t="s">
        <v>138</v>
      </c>
      <c r="BZ101" s="511">
        <v>12</v>
      </c>
      <c r="CA101" s="511" t="s">
        <v>10137</v>
      </c>
      <c r="CB101" s="511" t="s">
        <v>10138</v>
      </c>
      <c r="CC101" s="511" t="s">
        <v>10139</v>
      </c>
      <c r="CD101" s="511" t="s">
        <v>5277</v>
      </c>
      <c r="CE101" s="518" t="s">
        <v>102</v>
      </c>
      <c r="CF101" s="518" t="s">
        <v>102</v>
      </c>
      <c r="CG101" s="518" t="s">
        <v>102</v>
      </c>
      <c r="CH101" s="518" t="s">
        <v>102</v>
      </c>
      <c r="CI101" s="518" t="s">
        <v>102</v>
      </c>
      <c r="CJ101" s="518" t="s">
        <v>102</v>
      </c>
      <c r="CK101" s="518" t="s">
        <v>102</v>
      </c>
      <c r="CL101" s="518" t="s">
        <v>102</v>
      </c>
      <c r="CM101" s="518" t="s">
        <v>102</v>
      </c>
      <c r="CN101" s="518" t="s">
        <v>102</v>
      </c>
      <c r="CO101" s="518" t="s">
        <v>102</v>
      </c>
      <c r="CP101" s="518" t="s">
        <v>102</v>
      </c>
      <c r="CQ101" s="518" t="s">
        <v>102</v>
      </c>
      <c r="CR101" s="518" t="s">
        <v>102</v>
      </c>
      <c r="CS101" s="518" t="s">
        <v>102</v>
      </c>
      <c r="CT101" s="518" t="s">
        <v>102</v>
      </c>
      <c r="CU101" s="518" t="s">
        <v>102</v>
      </c>
      <c r="CV101" s="518" t="s">
        <v>102</v>
      </c>
      <c r="CW101" s="518" t="s">
        <v>102</v>
      </c>
      <c r="CX101" s="518" t="s">
        <v>102</v>
      </c>
      <c r="CY101" s="518" t="s">
        <v>102</v>
      </c>
      <c r="CZ101" s="518" t="s">
        <v>102</v>
      </c>
      <c r="DA101" s="518" t="s">
        <v>102</v>
      </c>
      <c r="DB101" s="518" t="s">
        <v>102</v>
      </c>
      <c r="DC101" s="518" t="s">
        <v>102</v>
      </c>
      <c r="DD101" s="518" t="s">
        <v>102</v>
      </c>
      <c r="DE101" s="518" t="s">
        <v>102</v>
      </c>
      <c r="DF101" s="518" t="s">
        <v>102</v>
      </c>
      <c r="DG101" s="518" t="s">
        <v>102</v>
      </c>
      <c r="DH101" s="518" t="s">
        <v>102</v>
      </c>
      <c r="DI101" s="518" t="s">
        <v>102</v>
      </c>
      <c r="DJ101" s="518" t="s">
        <v>102</v>
      </c>
      <c r="DK101" s="518" t="s">
        <v>102</v>
      </c>
      <c r="DL101" s="518" t="s">
        <v>102</v>
      </c>
      <c r="DM101" s="518" t="s">
        <v>102</v>
      </c>
      <c r="DN101" s="518" t="s">
        <v>102</v>
      </c>
      <c r="DO101" s="518" t="s">
        <v>102</v>
      </c>
      <c r="DP101" s="518" t="s">
        <v>102</v>
      </c>
      <c r="DQ101" s="518" t="s">
        <v>102</v>
      </c>
      <c r="DR101" s="518" t="s">
        <v>102</v>
      </c>
      <c r="DS101" s="518" t="s">
        <v>102</v>
      </c>
      <c r="DT101" s="518" t="s">
        <v>102</v>
      </c>
      <c r="DU101" s="518" t="s">
        <v>102</v>
      </c>
      <c r="DV101" s="518" t="s">
        <v>102</v>
      </c>
      <c r="DW101" s="518" t="s">
        <v>102</v>
      </c>
      <c r="DX101" s="518" t="s">
        <v>102</v>
      </c>
      <c r="DY101" s="518" t="s">
        <v>102</v>
      </c>
      <c r="DZ101" s="518" t="s">
        <v>102</v>
      </c>
      <c r="EA101" s="518" t="s">
        <v>102</v>
      </c>
      <c r="EB101" s="518" t="s">
        <v>102</v>
      </c>
      <c r="EC101" s="518" t="s">
        <v>102</v>
      </c>
      <c r="ED101" s="518" t="s">
        <v>102</v>
      </c>
      <c r="EE101" s="518" t="s">
        <v>102</v>
      </c>
      <c r="EF101" s="518" t="s">
        <v>102</v>
      </c>
      <c r="EG101" s="518" t="s">
        <v>102</v>
      </c>
      <c r="EH101" s="518" t="s">
        <v>102</v>
      </c>
      <c r="EI101" s="518" t="s">
        <v>102</v>
      </c>
      <c r="EJ101" s="518" t="s">
        <v>102</v>
      </c>
      <c r="EK101" s="518" t="s">
        <v>102</v>
      </c>
      <c r="EL101" s="518" t="s">
        <v>102</v>
      </c>
      <c r="EM101" s="518" t="s">
        <v>102</v>
      </c>
      <c r="EN101" s="518" t="s">
        <v>102</v>
      </c>
      <c r="EO101" s="518" t="s">
        <v>102</v>
      </c>
      <c r="EP101" s="518" t="s">
        <v>102</v>
      </c>
      <c r="EQ101" s="518" t="s">
        <v>102</v>
      </c>
      <c r="ER101" s="518" t="s">
        <v>102</v>
      </c>
      <c r="ES101" s="518" t="s">
        <v>102</v>
      </c>
      <c r="ET101" s="518" t="s">
        <v>102</v>
      </c>
      <c r="EU101" s="518" t="s">
        <v>102</v>
      </c>
      <c r="EV101" s="518" t="s">
        <v>102</v>
      </c>
      <c r="EW101" s="518" t="s">
        <v>102</v>
      </c>
      <c r="EX101" s="518" t="s">
        <v>102</v>
      </c>
      <c r="EY101" s="518" t="s">
        <v>102</v>
      </c>
      <c r="EZ101" s="518" t="s">
        <v>102</v>
      </c>
      <c r="FA101" s="518" t="s">
        <v>102</v>
      </c>
      <c r="FB101" s="518" t="s">
        <v>102</v>
      </c>
      <c r="FC101" s="518" t="s">
        <v>102</v>
      </c>
      <c r="FD101" s="518" t="s">
        <v>102</v>
      </c>
      <c r="FE101" s="518" t="s">
        <v>102</v>
      </c>
      <c r="FF101" s="518" t="s">
        <v>102</v>
      </c>
      <c r="FG101" s="518" t="s">
        <v>102</v>
      </c>
      <c r="FH101" s="518" t="s">
        <v>102</v>
      </c>
      <c r="FI101" s="518" t="s">
        <v>102</v>
      </c>
      <c r="FJ101" s="518" t="s">
        <v>102</v>
      </c>
      <c r="FK101" s="518" t="s">
        <v>102</v>
      </c>
      <c r="FL101" s="518" t="s">
        <v>102</v>
      </c>
      <c r="FM101" s="518" t="s">
        <v>102</v>
      </c>
      <c r="FN101" s="518" t="s">
        <v>102</v>
      </c>
      <c r="FO101" s="518" t="s">
        <v>102</v>
      </c>
      <c r="FP101" s="518" t="s">
        <v>102</v>
      </c>
      <c r="FQ101" s="518" t="s">
        <v>102</v>
      </c>
      <c r="FR101" s="518" t="s">
        <v>102</v>
      </c>
      <c r="FS101" s="518" t="s">
        <v>102</v>
      </c>
      <c r="FT101" s="518" t="s">
        <v>102</v>
      </c>
      <c r="FU101" s="518" t="s">
        <v>102</v>
      </c>
      <c r="FV101" s="518" t="s">
        <v>102</v>
      </c>
      <c r="FW101" s="518" t="s">
        <v>102</v>
      </c>
      <c r="FX101" s="518" t="s">
        <v>102</v>
      </c>
      <c r="FY101" s="518" t="s">
        <v>102</v>
      </c>
      <c r="FZ101" s="518" t="s">
        <v>102</v>
      </c>
      <c r="GA101" s="518" t="s">
        <v>102</v>
      </c>
      <c r="GB101" s="518" t="s">
        <v>102</v>
      </c>
      <c r="GC101" s="518" t="s">
        <v>102</v>
      </c>
      <c r="GD101" s="518" t="s">
        <v>102</v>
      </c>
      <c r="GE101" s="518" t="s">
        <v>102</v>
      </c>
      <c r="GF101" s="518" t="s">
        <v>102</v>
      </c>
      <c r="GG101" s="518" t="s">
        <v>102</v>
      </c>
      <c r="GH101" s="518" t="s">
        <v>102</v>
      </c>
      <c r="GI101" s="518" t="s">
        <v>102</v>
      </c>
      <c r="GJ101" s="518" t="s">
        <v>102</v>
      </c>
      <c r="GK101" s="518" t="s">
        <v>102</v>
      </c>
      <c r="GL101" s="518" t="s">
        <v>102</v>
      </c>
      <c r="GM101" s="518" t="s">
        <v>102</v>
      </c>
      <c r="GN101" s="518" t="s">
        <v>102</v>
      </c>
      <c r="GO101" s="518" t="s">
        <v>102</v>
      </c>
      <c r="GP101" s="518" t="s">
        <v>102</v>
      </c>
      <c r="GQ101" s="518" t="s">
        <v>102</v>
      </c>
      <c r="GR101" s="518" t="s">
        <v>102</v>
      </c>
      <c r="GS101" s="518" t="s">
        <v>102</v>
      </c>
      <c r="GT101" s="518" t="s">
        <v>102</v>
      </c>
      <c r="GU101" s="518" t="s">
        <v>102</v>
      </c>
      <c r="GV101" s="518" t="s">
        <v>102</v>
      </c>
      <c r="GW101" s="518" t="s">
        <v>102</v>
      </c>
      <c r="GX101" s="518" t="s">
        <v>102</v>
      </c>
      <c r="GY101" s="518" t="s">
        <v>102</v>
      </c>
      <c r="GZ101" s="518" t="s">
        <v>102</v>
      </c>
      <c r="HA101" s="518" t="s">
        <v>102</v>
      </c>
      <c r="HB101" s="518" t="s">
        <v>102</v>
      </c>
      <c r="HC101" s="511" t="str">
        <f t="shared" si="1"/>
        <v>2008-390135</v>
      </c>
    </row>
    <row r="102" spans="1:211" ht="48" hidden="1" customHeight="1" x14ac:dyDescent="0.15">
      <c r="A102" s="511" t="s">
        <v>4259</v>
      </c>
      <c r="B102" s="512" t="s">
        <v>10154</v>
      </c>
      <c r="C102" s="513">
        <v>40450</v>
      </c>
      <c r="D102" s="512" t="s">
        <v>8419</v>
      </c>
      <c r="E102" s="512" t="s">
        <v>8498</v>
      </c>
      <c r="F102" s="512" t="s">
        <v>8843</v>
      </c>
      <c r="G102" s="513">
        <v>40723</v>
      </c>
      <c r="H102" s="512" t="s">
        <v>10155</v>
      </c>
      <c r="I102" s="512" t="s">
        <v>8845</v>
      </c>
      <c r="J102" s="513">
        <v>40683</v>
      </c>
      <c r="S102" s="514" t="s">
        <v>10156</v>
      </c>
      <c r="T102" s="511">
        <v>2011</v>
      </c>
      <c r="U102" s="515" t="s">
        <v>8734</v>
      </c>
      <c r="V102" s="514">
        <v>41</v>
      </c>
      <c r="W102" s="514">
        <v>1</v>
      </c>
      <c r="X102" s="514">
        <v>1</v>
      </c>
      <c r="Y102" s="513">
        <v>35363</v>
      </c>
      <c r="Z102" s="512" t="s">
        <v>10157</v>
      </c>
      <c r="AA102" s="512" t="s">
        <v>10158</v>
      </c>
      <c r="AB102" s="513">
        <v>35937</v>
      </c>
      <c r="AC102" s="513">
        <v>37277</v>
      </c>
      <c r="AD102" s="512" t="s">
        <v>10159</v>
      </c>
      <c r="AE102" s="513">
        <v>36157</v>
      </c>
      <c r="AF102" s="512" t="s">
        <v>138</v>
      </c>
      <c r="AG102" s="512" t="s">
        <v>10158</v>
      </c>
      <c r="AH102" s="516">
        <v>3249407</v>
      </c>
      <c r="AI102" s="513">
        <v>37204</v>
      </c>
      <c r="AJ102" s="513" t="s">
        <v>138</v>
      </c>
      <c r="AK102" s="511" t="s">
        <v>138</v>
      </c>
      <c r="AL102" s="513" t="s">
        <v>138</v>
      </c>
      <c r="AM102" s="511" t="s">
        <v>138</v>
      </c>
      <c r="AN102" s="511" t="s">
        <v>10160</v>
      </c>
      <c r="AO102" s="511" t="s">
        <v>699</v>
      </c>
      <c r="AP102" s="511" t="s">
        <v>10161</v>
      </c>
      <c r="AQ102" s="511" t="s">
        <v>10162</v>
      </c>
      <c r="AR102" s="511" t="s">
        <v>10162</v>
      </c>
      <c r="AS102" s="511" t="s">
        <v>138</v>
      </c>
      <c r="AT102" s="511" t="s">
        <v>138</v>
      </c>
      <c r="AU102" s="511" t="s">
        <v>138</v>
      </c>
      <c r="AV102" s="511" t="s">
        <v>10163</v>
      </c>
      <c r="AW102" s="511" t="s">
        <v>700</v>
      </c>
      <c r="AX102" s="511" t="s">
        <v>10164</v>
      </c>
      <c r="AY102" s="511" t="s">
        <v>701</v>
      </c>
      <c r="AZ102" s="511" t="s">
        <v>10165</v>
      </c>
      <c r="BA102" s="511" t="s">
        <v>702</v>
      </c>
      <c r="BB102" s="511">
        <v>186913</v>
      </c>
      <c r="BC102" s="512" t="s">
        <v>696</v>
      </c>
      <c r="BD102" s="511" t="s">
        <v>697</v>
      </c>
      <c r="BE102" s="511" t="s">
        <v>10166</v>
      </c>
      <c r="BF102" s="511" t="s">
        <v>10167</v>
      </c>
      <c r="BG102" s="511" t="s">
        <v>10168</v>
      </c>
      <c r="BH102" s="511" t="s">
        <v>9244</v>
      </c>
      <c r="BI102" s="511">
        <v>4</v>
      </c>
      <c r="BJ102" s="511">
        <v>5</v>
      </c>
      <c r="BK102" s="511" t="s">
        <v>138</v>
      </c>
      <c r="BL102" s="511" t="s">
        <v>138</v>
      </c>
      <c r="BM102" s="511" t="s">
        <v>10169</v>
      </c>
      <c r="BN102" s="511" t="s">
        <v>138</v>
      </c>
      <c r="BO102" s="511" t="s">
        <v>9064</v>
      </c>
      <c r="BP102" s="513" t="s">
        <v>138</v>
      </c>
      <c r="BQ102" s="511" t="s">
        <v>138</v>
      </c>
      <c r="BR102" s="511" t="s">
        <v>8482</v>
      </c>
      <c r="BS102" s="511" t="s">
        <v>10170</v>
      </c>
      <c r="BT102" s="511" t="s">
        <v>698</v>
      </c>
      <c r="BU102" s="511" t="s">
        <v>10154</v>
      </c>
      <c r="BV102" s="511" t="s">
        <v>138</v>
      </c>
      <c r="BW102" s="511">
        <v>1</v>
      </c>
      <c r="BX102" s="511" t="s">
        <v>10171</v>
      </c>
      <c r="BY102" s="511" t="s">
        <v>138</v>
      </c>
      <c r="BZ102" s="511">
        <v>9</v>
      </c>
      <c r="CA102" s="511" t="s">
        <v>10172</v>
      </c>
      <c r="CB102" s="511" t="s">
        <v>10173</v>
      </c>
      <c r="CC102" s="511" t="s">
        <v>10174</v>
      </c>
      <c r="CD102" s="511" t="s">
        <v>5288</v>
      </c>
      <c r="CE102" s="518" t="s">
        <v>10175</v>
      </c>
      <c r="CF102" s="518" t="s">
        <v>10176</v>
      </c>
      <c r="CG102" s="518" t="s">
        <v>10177</v>
      </c>
      <c r="CH102" s="518" t="s">
        <v>10178</v>
      </c>
      <c r="CI102" s="518" t="s">
        <v>10179</v>
      </c>
      <c r="CJ102" s="518" t="s">
        <v>102</v>
      </c>
      <c r="CK102" s="518" t="s">
        <v>102</v>
      </c>
      <c r="CL102" s="518" t="s">
        <v>102</v>
      </c>
      <c r="CM102" s="518" t="s">
        <v>102</v>
      </c>
      <c r="CN102" s="518" t="s">
        <v>102</v>
      </c>
      <c r="CO102" s="518" t="s">
        <v>102</v>
      </c>
      <c r="CP102" s="518" t="s">
        <v>102</v>
      </c>
      <c r="CQ102" s="518" t="s">
        <v>102</v>
      </c>
      <c r="CR102" s="518" t="s">
        <v>102</v>
      </c>
      <c r="CS102" s="518" t="s">
        <v>102</v>
      </c>
      <c r="CT102" s="518" t="s">
        <v>102</v>
      </c>
      <c r="CU102" s="518" t="s">
        <v>102</v>
      </c>
      <c r="CV102" s="518" t="s">
        <v>102</v>
      </c>
      <c r="CW102" s="518" t="s">
        <v>102</v>
      </c>
      <c r="CX102" s="518" t="s">
        <v>102</v>
      </c>
      <c r="CY102" s="518" t="s">
        <v>102</v>
      </c>
      <c r="CZ102" s="518" t="s">
        <v>102</v>
      </c>
      <c r="DA102" s="518" t="s">
        <v>102</v>
      </c>
      <c r="DB102" s="518" t="s">
        <v>102</v>
      </c>
      <c r="DC102" s="518" t="s">
        <v>102</v>
      </c>
      <c r="DD102" s="518" t="s">
        <v>102</v>
      </c>
      <c r="DE102" s="518" t="s">
        <v>102</v>
      </c>
      <c r="DF102" s="518" t="s">
        <v>102</v>
      </c>
      <c r="DG102" s="518" t="s">
        <v>102</v>
      </c>
      <c r="DH102" s="518" t="s">
        <v>102</v>
      </c>
      <c r="DI102" s="518" t="s">
        <v>102</v>
      </c>
      <c r="DJ102" s="518" t="s">
        <v>102</v>
      </c>
      <c r="DK102" s="518" t="s">
        <v>102</v>
      </c>
      <c r="DL102" s="518" t="s">
        <v>102</v>
      </c>
      <c r="DM102" s="518" t="s">
        <v>102</v>
      </c>
      <c r="DN102" s="518" t="s">
        <v>102</v>
      </c>
      <c r="DO102" s="518" t="s">
        <v>102</v>
      </c>
      <c r="DP102" s="518" t="s">
        <v>102</v>
      </c>
      <c r="DQ102" s="518" t="s">
        <v>102</v>
      </c>
      <c r="DR102" s="518" t="s">
        <v>102</v>
      </c>
      <c r="DS102" s="518" t="s">
        <v>102</v>
      </c>
      <c r="DT102" s="518" t="s">
        <v>102</v>
      </c>
      <c r="DU102" s="518" t="s">
        <v>102</v>
      </c>
      <c r="DV102" s="518" t="s">
        <v>102</v>
      </c>
      <c r="DW102" s="518" t="s">
        <v>102</v>
      </c>
      <c r="DX102" s="518" t="s">
        <v>102</v>
      </c>
      <c r="DY102" s="518" t="s">
        <v>102</v>
      </c>
      <c r="DZ102" s="518" t="s">
        <v>102</v>
      </c>
      <c r="EA102" s="518" t="s">
        <v>102</v>
      </c>
      <c r="EB102" s="518" t="s">
        <v>102</v>
      </c>
      <c r="EC102" s="518" t="s">
        <v>102</v>
      </c>
      <c r="ED102" s="518" t="s">
        <v>102</v>
      </c>
      <c r="EE102" s="518" t="s">
        <v>102</v>
      </c>
      <c r="EF102" s="518" t="s">
        <v>102</v>
      </c>
      <c r="EG102" s="518" t="s">
        <v>102</v>
      </c>
      <c r="EH102" s="518" t="s">
        <v>102</v>
      </c>
      <c r="EI102" s="518" t="s">
        <v>102</v>
      </c>
      <c r="EJ102" s="518" t="s">
        <v>102</v>
      </c>
      <c r="EK102" s="518" t="s">
        <v>102</v>
      </c>
      <c r="EL102" s="518" t="s">
        <v>102</v>
      </c>
      <c r="EM102" s="518" t="s">
        <v>102</v>
      </c>
      <c r="EN102" s="518" t="s">
        <v>102</v>
      </c>
      <c r="EO102" s="518" t="s">
        <v>102</v>
      </c>
      <c r="EP102" s="518" t="s">
        <v>102</v>
      </c>
      <c r="EQ102" s="518" t="s">
        <v>102</v>
      </c>
      <c r="ER102" s="518" t="s">
        <v>102</v>
      </c>
      <c r="ES102" s="518" t="s">
        <v>102</v>
      </c>
      <c r="ET102" s="518" t="s">
        <v>102</v>
      </c>
      <c r="EU102" s="518" t="s">
        <v>102</v>
      </c>
      <c r="EV102" s="518" t="s">
        <v>102</v>
      </c>
      <c r="EW102" s="518" t="s">
        <v>102</v>
      </c>
      <c r="EX102" s="518" t="s">
        <v>102</v>
      </c>
      <c r="EY102" s="518" t="s">
        <v>102</v>
      </c>
      <c r="EZ102" s="518" t="s">
        <v>102</v>
      </c>
      <c r="FA102" s="518" t="s">
        <v>102</v>
      </c>
      <c r="FB102" s="518" t="s">
        <v>102</v>
      </c>
      <c r="FC102" s="518" t="s">
        <v>102</v>
      </c>
      <c r="FD102" s="518" t="s">
        <v>102</v>
      </c>
      <c r="FE102" s="518" t="s">
        <v>102</v>
      </c>
      <c r="FF102" s="518" t="s">
        <v>102</v>
      </c>
      <c r="FG102" s="518" t="s">
        <v>102</v>
      </c>
      <c r="FH102" s="518" t="s">
        <v>102</v>
      </c>
      <c r="FI102" s="518" t="s">
        <v>102</v>
      </c>
      <c r="FJ102" s="518" t="s">
        <v>102</v>
      </c>
      <c r="FK102" s="518" t="s">
        <v>102</v>
      </c>
      <c r="FL102" s="518" t="s">
        <v>102</v>
      </c>
      <c r="FM102" s="518" t="s">
        <v>102</v>
      </c>
      <c r="FN102" s="518" t="s">
        <v>102</v>
      </c>
      <c r="FO102" s="518" t="s">
        <v>102</v>
      </c>
      <c r="FP102" s="518" t="s">
        <v>102</v>
      </c>
      <c r="FQ102" s="518" t="s">
        <v>102</v>
      </c>
      <c r="FR102" s="518" t="s">
        <v>102</v>
      </c>
      <c r="FS102" s="518" t="s">
        <v>102</v>
      </c>
      <c r="FT102" s="518" t="s">
        <v>102</v>
      </c>
      <c r="FU102" s="518" t="s">
        <v>102</v>
      </c>
      <c r="FV102" s="518" t="s">
        <v>102</v>
      </c>
      <c r="FW102" s="518" t="s">
        <v>102</v>
      </c>
      <c r="FX102" s="518" t="s">
        <v>102</v>
      </c>
      <c r="FY102" s="518" t="s">
        <v>102</v>
      </c>
      <c r="FZ102" s="518" t="s">
        <v>102</v>
      </c>
      <c r="GA102" s="518" t="s">
        <v>102</v>
      </c>
      <c r="GB102" s="518" t="s">
        <v>102</v>
      </c>
      <c r="GC102" s="518" t="s">
        <v>102</v>
      </c>
      <c r="GD102" s="518" t="s">
        <v>102</v>
      </c>
      <c r="GE102" s="518" t="s">
        <v>102</v>
      </c>
      <c r="GF102" s="518" t="s">
        <v>102</v>
      </c>
      <c r="GG102" s="518" t="s">
        <v>102</v>
      </c>
      <c r="GH102" s="518" t="s">
        <v>102</v>
      </c>
      <c r="GI102" s="518" t="s">
        <v>102</v>
      </c>
      <c r="GJ102" s="518" t="s">
        <v>102</v>
      </c>
      <c r="GK102" s="518" t="s">
        <v>102</v>
      </c>
      <c r="GL102" s="518" t="s">
        <v>102</v>
      </c>
      <c r="GM102" s="518" t="s">
        <v>102</v>
      </c>
      <c r="GN102" s="518" t="s">
        <v>102</v>
      </c>
      <c r="GO102" s="518" t="s">
        <v>102</v>
      </c>
      <c r="GP102" s="518" t="s">
        <v>102</v>
      </c>
      <c r="GQ102" s="518" t="s">
        <v>102</v>
      </c>
      <c r="GR102" s="518" t="s">
        <v>102</v>
      </c>
      <c r="GS102" s="518" t="s">
        <v>102</v>
      </c>
      <c r="GT102" s="518" t="s">
        <v>102</v>
      </c>
      <c r="GU102" s="518" t="s">
        <v>102</v>
      </c>
      <c r="GV102" s="518" t="s">
        <v>102</v>
      </c>
      <c r="GW102" s="518" t="s">
        <v>102</v>
      </c>
      <c r="GX102" s="518" t="s">
        <v>102</v>
      </c>
      <c r="GY102" s="518" t="s">
        <v>102</v>
      </c>
      <c r="GZ102" s="518" t="s">
        <v>102</v>
      </c>
      <c r="HA102" s="518" t="s">
        <v>102</v>
      </c>
      <c r="HB102" s="518" t="s">
        <v>102</v>
      </c>
      <c r="HC102" s="511" t="str">
        <f t="shared" si="1"/>
        <v>2010-800169</v>
      </c>
    </row>
    <row r="103" spans="1:211" ht="48" hidden="1" customHeight="1" x14ac:dyDescent="0.15">
      <c r="A103" s="511" t="s">
        <v>4263</v>
      </c>
      <c r="B103" s="512" t="s">
        <v>10180</v>
      </c>
      <c r="C103" s="513">
        <v>38883</v>
      </c>
      <c r="D103" s="512" t="s">
        <v>8419</v>
      </c>
      <c r="E103" s="512" t="s">
        <v>8420</v>
      </c>
      <c r="F103" s="512" t="s">
        <v>8421</v>
      </c>
      <c r="G103" s="513">
        <v>39701</v>
      </c>
      <c r="H103" s="512" t="s">
        <v>1774</v>
      </c>
      <c r="I103" s="512" t="s">
        <v>10051</v>
      </c>
      <c r="J103" s="513">
        <v>39689</v>
      </c>
      <c r="S103" s="514" t="s">
        <v>10181</v>
      </c>
      <c r="T103" s="511">
        <v>2010</v>
      </c>
      <c r="U103" s="515" t="s">
        <v>8424</v>
      </c>
      <c r="V103" s="514">
        <v>42</v>
      </c>
      <c r="W103" s="514">
        <v>2</v>
      </c>
      <c r="X103" s="514">
        <v>1</v>
      </c>
      <c r="Y103" s="513">
        <v>34918</v>
      </c>
      <c r="Z103" s="512" t="s">
        <v>10182</v>
      </c>
      <c r="AA103" s="512" t="s">
        <v>10183</v>
      </c>
      <c r="AB103" s="513">
        <v>35548</v>
      </c>
      <c r="AC103" s="513">
        <v>39785</v>
      </c>
      <c r="AD103" s="512" t="s">
        <v>10184</v>
      </c>
      <c r="AE103" s="513">
        <v>37463</v>
      </c>
      <c r="AF103" s="512" t="s">
        <v>138</v>
      </c>
      <c r="AG103" s="512" t="s">
        <v>10183</v>
      </c>
      <c r="AH103" s="516">
        <v>4191243</v>
      </c>
      <c r="AI103" s="513">
        <v>39717</v>
      </c>
      <c r="AJ103" s="513">
        <v>34918</v>
      </c>
      <c r="AK103" s="511" t="s">
        <v>10185</v>
      </c>
      <c r="AL103" s="513">
        <v>35117</v>
      </c>
      <c r="AM103" s="511" t="s">
        <v>10184</v>
      </c>
      <c r="AN103" s="511" t="s">
        <v>10186</v>
      </c>
      <c r="AO103" s="511" t="s">
        <v>10187</v>
      </c>
      <c r="AP103" s="511" t="s">
        <v>10188</v>
      </c>
      <c r="AQ103" s="511" t="s">
        <v>10189</v>
      </c>
      <c r="AR103" s="511" t="s">
        <v>10190</v>
      </c>
      <c r="AS103" s="511" t="s">
        <v>10191</v>
      </c>
      <c r="AT103" s="511" t="s">
        <v>10191</v>
      </c>
      <c r="AU103" s="511" t="s">
        <v>10192</v>
      </c>
      <c r="AV103" s="511" t="s">
        <v>10193</v>
      </c>
      <c r="AW103" s="511" t="s">
        <v>10194</v>
      </c>
      <c r="AX103" s="511" t="s">
        <v>10192</v>
      </c>
      <c r="AY103" s="511" t="s">
        <v>10195</v>
      </c>
      <c r="AZ103" s="511" t="s">
        <v>10196</v>
      </c>
      <c r="BA103" s="511" t="s">
        <v>10197</v>
      </c>
      <c r="BB103" s="511">
        <v>100539</v>
      </c>
      <c r="BC103" s="512" t="s">
        <v>1774</v>
      </c>
      <c r="BD103" s="511" t="s">
        <v>10198</v>
      </c>
      <c r="BE103" s="511" t="s">
        <v>10199</v>
      </c>
      <c r="BF103" s="511" t="s">
        <v>10200</v>
      </c>
      <c r="BG103" s="511" t="s">
        <v>10201</v>
      </c>
      <c r="BH103" s="511" t="s">
        <v>8648</v>
      </c>
      <c r="BI103" s="511">
        <v>3</v>
      </c>
      <c r="BJ103" s="511">
        <v>23</v>
      </c>
      <c r="BK103" s="511" t="s">
        <v>10202</v>
      </c>
      <c r="BL103" s="511" t="s">
        <v>10203</v>
      </c>
      <c r="BM103" s="511" t="s">
        <v>10204</v>
      </c>
      <c r="BN103" s="511" t="s">
        <v>138</v>
      </c>
      <c r="BO103" s="511" t="s">
        <v>138</v>
      </c>
      <c r="BP103" s="513">
        <v>34554</v>
      </c>
      <c r="BQ103" s="511" t="s">
        <v>138</v>
      </c>
      <c r="BR103" s="511" t="s">
        <v>8482</v>
      </c>
      <c r="BS103" s="511" t="s">
        <v>10205</v>
      </c>
      <c r="BT103" s="511" t="s">
        <v>10206</v>
      </c>
      <c r="BU103" s="511" t="s">
        <v>10207</v>
      </c>
      <c r="BV103" s="511">
        <v>1</v>
      </c>
      <c r="BW103" s="511">
        <v>1</v>
      </c>
      <c r="BX103" s="511" t="s">
        <v>10208</v>
      </c>
      <c r="BY103" s="511" t="s">
        <v>10209</v>
      </c>
      <c r="BZ103" s="511">
        <v>19</v>
      </c>
      <c r="CA103" s="511" t="s">
        <v>10210</v>
      </c>
      <c r="CB103" s="511" t="s">
        <v>10211</v>
      </c>
      <c r="CC103" s="511" t="s">
        <v>10212</v>
      </c>
      <c r="CD103" s="511" t="s">
        <v>5294</v>
      </c>
      <c r="CE103" s="518" t="s">
        <v>102</v>
      </c>
      <c r="CF103" s="518" t="s">
        <v>102</v>
      </c>
      <c r="CG103" s="518" t="s">
        <v>102</v>
      </c>
      <c r="CH103" s="518" t="s">
        <v>102</v>
      </c>
      <c r="CI103" s="518" t="s">
        <v>102</v>
      </c>
      <c r="CJ103" s="518" t="s">
        <v>102</v>
      </c>
      <c r="CK103" s="518" t="s">
        <v>102</v>
      </c>
      <c r="CL103" s="518" t="s">
        <v>102</v>
      </c>
      <c r="CM103" s="518" t="s">
        <v>102</v>
      </c>
      <c r="CN103" s="518" t="s">
        <v>102</v>
      </c>
      <c r="CO103" s="518" t="s">
        <v>102</v>
      </c>
      <c r="CP103" s="518" t="s">
        <v>102</v>
      </c>
      <c r="CQ103" s="518" t="s">
        <v>102</v>
      </c>
      <c r="CR103" s="518" t="s">
        <v>102</v>
      </c>
      <c r="CS103" s="518" t="s">
        <v>102</v>
      </c>
      <c r="CT103" s="518" t="s">
        <v>102</v>
      </c>
      <c r="CU103" s="518" t="s">
        <v>102</v>
      </c>
      <c r="CV103" s="518" t="s">
        <v>102</v>
      </c>
      <c r="CW103" s="518" t="s">
        <v>102</v>
      </c>
      <c r="CX103" s="518" t="s">
        <v>102</v>
      </c>
      <c r="CY103" s="518" t="s">
        <v>102</v>
      </c>
      <c r="CZ103" s="518" t="s">
        <v>102</v>
      </c>
      <c r="DA103" s="518" t="s">
        <v>102</v>
      </c>
      <c r="DB103" s="518" t="s">
        <v>102</v>
      </c>
      <c r="DC103" s="518" t="s">
        <v>102</v>
      </c>
      <c r="DD103" s="518" t="s">
        <v>102</v>
      </c>
      <c r="DE103" s="518" t="s">
        <v>102</v>
      </c>
      <c r="DF103" s="518" t="s">
        <v>102</v>
      </c>
      <c r="DG103" s="518" t="s">
        <v>102</v>
      </c>
      <c r="DH103" s="518" t="s">
        <v>102</v>
      </c>
      <c r="DI103" s="518" t="s">
        <v>102</v>
      </c>
      <c r="DJ103" s="518" t="s">
        <v>102</v>
      </c>
      <c r="DK103" s="518" t="s">
        <v>102</v>
      </c>
      <c r="DL103" s="518" t="s">
        <v>102</v>
      </c>
      <c r="DM103" s="518" t="s">
        <v>102</v>
      </c>
      <c r="DN103" s="518" t="s">
        <v>102</v>
      </c>
      <c r="DO103" s="518" t="s">
        <v>102</v>
      </c>
      <c r="DP103" s="518" t="s">
        <v>102</v>
      </c>
      <c r="DQ103" s="518" t="s">
        <v>102</v>
      </c>
      <c r="DR103" s="518" t="s">
        <v>102</v>
      </c>
      <c r="DS103" s="518" t="s">
        <v>102</v>
      </c>
      <c r="DT103" s="518" t="s">
        <v>102</v>
      </c>
      <c r="DU103" s="518" t="s">
        <v>102</v>
      </c>
      <c r="DV103" s="518" t="s">
        <v>102</v>
      </c>
      <c r="DW103" s="518" t="s">
        <v>102</v>
      </c>
      <c r="DX103" s="518" t="s">
        <v>102</v>
      </c>
      <c r="DY103" s="518" t="s">
        <v>102</v>
      </c>
      <c r="DZ103" s="518" t="s">
        <v>102</v>
      </c>
      <c r="EA103" s="518" t="s">
        <v>102</v>
      </c>
      <c r="EB103" s="518" t="s">
        <v>102</v>
      </c>
      <c r="EC103" s="518" t="s">
        <v>102</v>
      </c>
      <c r="ED103" s="518" t="s">
        <v>102</v>
      </c>
      <c r="EE103" s="518" t="s">
        <v>102</v>
      </c>
      <c r="EF103" s="518" t="s">
        <v>102</v>
      </c>
      <c r="EG103" s="518" t="s">
        <v>102</v>
      </c>
      <c r="EH103" s="518" t="s">
        <v>102</v>
      </c>
      <c r="EI103" s="518" t="s">
        <v>102</v>
      </c>
      <c r="EJ103" s="518" t="s">
        <v>102</v>
      </c>
      <c r="EK103" s="518" t="s">
        <v>102</v>
      </c>
      <c r="EL103" s="518" t="s">
        <v>102</v>
      </c>
      <c r="EM103" s="518" t="s">
        <v>102</v>
      </c>
      <c r="EN103" s="518" t="s">
        <v>102</v>
      </c>
      <c r="EO103" s="518" t="s">
        <v>102</v>
      </c>
      <c r="EP103" s="518" t="s">
        <v>102</v>
      </c>
      <c r="EQ103" s="518" t="s">
        <v>102</v>
      </c>
      <c r="ER103" s="518" t="s">
        <v>102</v>
      </c>
      <c r="ES103" s="518" t="s">
        <v>102</v>
      </c>
      <c r="ET103" s="518" t="s">
        <v>102</v>
      </c>
      <c r="EU103" s="518" t="s">
        <v>102</v>
      </c>
      <c r="EV103" s="518" t="s">
        <v>102</v>
      </c>
      <c r="EW103" s="518" t="s">
        <v>102</v>
      </c>
      <c r="EX103" s="518" t="s">
        <v>102</v>
      </c>
      <c r="EY103" s="518" t="s">
        <v>102</v>
      </c>
      <c r="EZ103" s="518" t="s">
        <v>102</v>
      </c>
      <c r="FA103" s="518" t="s">
        <v>102</v>
      </c>
      <c r="FB103" s="518" t="s">
        <v>102</v>
      </c>
      <c r="FC103" s="518" t="s">
        <v>102</v>
      </c>
      <c r="FD103" s="518" t="s">
        <v>102</v>
      </c>
      <c r="FE103" s="518" t="s">
        <v>102</v>
      </c>
      <c r="FF103" s="518" t="s">
        <v>102</v>
      </c>
      <c r="FG103" s="518" t="s">
        <v>102</v>
      </c>
      <c r="FH103" s="518" t="s">
        <v>102</v>
      </c>
      <c r="FI103" s="518" t="s">
        <v>102</v>
      </c>
      <c r="FJ103" s="518" t="s">
        <v>102</v>
      </c>
      <c r="FK103" s="518" t="s">
        <v>102</v>
      </c>
      <c r="FL103" s="518" t="s">
        <v>102</v>
      </c>
      <c r="FM103" s="518" t="s">
        <v>102</v>
      </c>
      <c r="FN103" s="518" t="s">
        <v>102</v>
      </c>
      <c r="FO103" s="518" t="s">
        <v>102</v>
      </c>
      <c r="FP103" s="518" t="s">
        <v>102</v>
      </c>
      <c r="FQ103" s="518" t="s">
        <v>102</v>
      </c>
      <c r="FR103" s="518" t="s">
        <v>102</v>
      </c>
      <c r="FS103" s="518" t="s">
        <v>102</v>
      </c>
      <c r="FT103" s="518" t="s">
        <v>102</v>
      </c>
      <c r="FU103" s="518" t="s">
        <v>102</v>
      </c>
      <c r="FV103" s="518" t="s">
        <v>102</v>
      </c>
      <c r="FW103" s="518" t="s">
        <v>102</v>
      </c>
      <c r="FX103" s="518" t="s">
        <v>102</v>
      </c>
      <c r="FY103" s="518" t="s">
        <v>102</v>
      </c>
      <c r="FZ103" s="518" t="s">
        <v>102</v>
      </c>
      <c r="GA103" s="518" t="s">
        <v>102</v>
      </c>
      <c r="GB103" s="518" t="s">
        <v>102</v>
      </c>
      <c r="GC103" s="518" t="s">
        <v>102</v>
      </c>
      <c r="GD103" s="518" t="s">
        <v>102</v>
      </c>
      <c r="GE103" s="518" t="s">
        <v>102</v>
      </c>
      <c r="GF103" s="518" t="s">
        <v>102</v>
      </c>
      <c r="GG103" s="518" t="s">
        <v>102</v>
      </c>
      <c r="GH103" s="518" t="s">
        <v>102</v>
      </c>
      <c r="GI103" s="518" t="s">
        <v>102</v>
      </c>
      <c r="GJ103" s="518" t="s">
        <v>102</v>
      </c>
      <c r="GK103" s="518" t="s">
        <v>102</v>
      </c>
      <c r="GL103" s="518" t="s">
        <v>102</v>
      </c>
      <c r="GM103" s="518" t="s">
        <v>102</v>
      </c>
      <c r="GN103" s="518" t="s">
        <v>102</v>
      </c>
      <c r="GO103" s="518" t="s">
        <v>102</v>
      </c>
      <c r="GP103" s="518" t="s">
        <v>102</v>
      </c>
      <c r="GQ103" s="518" t="s">
        <v>102</v>
      </c>
      <c r="GR103" s="518" t="s">
        <v>102</v>
      </c>
      <c r="GS103" s="518" t="s">
        <v>102</v>
      </c>
      <c r="GT103" s="518" t="s">
        <v>102</v>
      </c>
      <c r="GU103" s="518" t="s">
        <v>102</v>
      </c>
      <c r="GV103" s="518" t="s">
        <v>102</v>
      </c>
      <c r="GW103" s="518" t="s">
        <v>102</v>
      </c>
      <c r="GX103" s="518" t="s">
        <v>102</v>
      </c>
      <c r="GY103" s="518" t="s">
        <v>102</v>
      </c>
      <c r="GZ103" s="518" t="s">
        <v>102</v>
      </c>
      <c r="HA103" s="518" t="s">
        <v>102</v>
      </c>
      <c r="HB103" s="518" t="s">
        <v>102</v>
      </c>
      <c r="HC103" s="511" t="str">
        <f t="shared" si="1"/>
        <v>2006-012454</v>
      </c>
    </row>
    <row r="104" spans="1:211" ht="48" hidden="1" customHeight="1" x14ac:dyDescent="0.15">
      <c r="A104" s="511" t="s">
        <v>4263</v>
      </c>
      <c r="B104" s="512" t="s">
        <v>10213</v>
      </c>
      <c r="C104" s="513">
        <v>39903</v>
      </c>
      <c r="D104" s="512" t="s">
        <v>8419</v>
      </c>
      <c r="E104" s="512" t="s">
        <v>8498</v>
      </c>
      <c r="F104" s="512" t="s">
        <v>8421</v>
      </c>
      <c r="G104" s="513">
        <v>40315</v>
      </c>
      <c r="H104" s="512" t="s">
        <v>10214</v>
      </c>
      <c r="I104" s="512" t="s">
        <v>8682</v>
      </c>
      <c r="J104" s="513">
        <v>40274</v>
      </c>
      <c r="S104" s="514" t="s">
        <v>10215</v>
      </c>
      <c r="T104" s="511">
        <v>2010</v>
      </c>
      <c r="U104" s="515" t="s">
        <v>8424</v>
      </c>
      <c r="V104" s="514">
        <v>42</v>
      </c>
      <c r="W104" s="514">
        <v>2</v>
      </c>
      <c r="X104" s="514">
        <v>2</v>
      </c>
      <c r="Y104" s="513">
        <v>34918</v>
      </c>
      <c r="Z104" s="512" t="s">
        <v>10182</v>
      </c>
      <c r="AA104" s="512" t="s">
        <v>10183</v>
      </c>
      <c r="AB104" s="513">
        <v>35548</v>
      </c>
      <c r="AC104" s="513">
        <v>39785</v>
      </c>
      <c r="AD104" s="512" t="s">
        <v>10184</v>
      </c>
      <c r="AE104" s="513">
        <v>37463</v>
      </c>
      <c r="AF104" s="512" t="s">
        <v>138</v>
      </c>
      <c r="AG104" s="512" t="s">
        <v>10183</v>
      </c>
      <c r="AH104" s="516">
        <v>4191243</v>
      </c>
      <c r="AI104" s="513">
        <v>39717</v>
      </c>
      <c r="AJ104" s="513">
        <v>34918</v>
      </c>
      <c r="AK104" s="511" t="s">
        <v>10185</v>
      </c>
      <c r="AL104" s="513">
        <v>35117</v>
      </c>
      <c r="AM104" s="511" t="s">
        <v>10184</v>
      </c>
      <c r="AN104" s="511" t="s">
        <v>10186</v>
      </c>
      <c r="AO104" s="511" t="s">
        <v>10187</v>
      </c>
      <c r="AP104" s="511" t="s">
        <v>10188</v>
      </c>
      <c r="AQ104" s="511" t="s">
        <v>10189</v>
      </c>
      <c r="AR104" s="511" t="s">
        <v>10190</v>
      </c>
      <c r="AS104" s="511" t="s">
        <v>10191</v>
      </c>
      <c r="AT104" s="511" t="s">
        <v>10191</v>
      </c>
      <c r="AU104" s="511" t="s">
        <v>10192</v>
      </c>
      <c r="AV104" s="511" t="s">
        <v>10193</v>
      </c>
      <c r="AW104" s="511" t="s">
        <v>10194</v>
      </c>
      <c r="AX104" s="511" t="s">
        <v>10192</v>
      </c>
      <c r="AY104" s="511" t="s">
        <v>10195</v>
      </c>
      <c r="AZ104" s="511" t="s">
        <v>10196</v>
      </c>
      <c r="BA104" s="511" t="s">
        <v>10197</v>
      </c>
      <c r="BB104" s="511">
        <v>100539</v>
      </c>
      <c r="BC104" s="512" t="s">
        <v>1774</v>
      </c>
      <c r="BD104" s="511" t="s">
        <v>10198</v>
      </c>
      <c r="BE104" s="511" t="s">
        <v>10199</v>
      </c>
      <c r="BF104" s="511" t="s">
        <v>10200</v>
      </c>
      <c r="BG104" s="511" t="s">
        <v>10201</v>
      </c>
      <c r="BH104" s="511" t="s">
        <v>8648</v>
      </c>
      <c r="BI104" s="511">
        <v>3</v>
      </c>
      <c r="BJ104" s="511">
        <v>23</v>
      </c>
      <c r="BK104" s="511" t="s">
        <v>10202</v>
      </c>
      <c r="BL104" s="511" t="s">
        <v>10203</v>
      </c>
      <c r="BM104" s="511" t="s">
        <v>10204</v>
      </c>
      <c r="BN104" s="511" t="s">
        <v>138</v>
      </c>
      <c r="BO104" s="511" t="s">
        <v>138</v>
      </c>
      <c r="BP104" s="513">
        <v>34554</v>
      </c>
      <c r="BQ104" s="511" t="s">
        <v>138</v>
      </c>
      <c r="BR104" s="511" t="s">
        <v>8482</v>
      </c>
      <c r="BS104" s="511" t="s">
        <v>10205</v>
      </c>
      <c r="BT104" s="511" t="s">
        <v>10206</v>
      </c>
      <c r="BU104" s="511" t="s">
        <v>10207</v>
      </c>
      <c r="BV104" s="511">
        <v>1</v>
      </c>
      <c r="BW104" s="511">
        <v>1</v>
      </c>
      <c r="BX104" s="511" t="s">
        <v>10208</v>
      </c>
      <c r="BY104" s="511" t="s">
        <v>10209</v>
      </c>
      <c r="BZ104" s="511">
        <v>19</v>
      </c>
      <c r="CA104" s="511" t="s">
        <v>10210</v>
      </c>
      <c r="CB104" s="511" t="s">
        <v>10211</v>
      </c>
      <c r="CC104" s="511" t="s">
        <v>10212</v>
      </c>
      <c r="CD104" s="511" t="s">
        <v>5294</v>
      </c>
      <c r="CE104" s="518" t="s">
        <v>10216</v>
      </c>
      <c r="CF104" s="518" t="s">
        <v>10217</v>
      </c>
      <c r="CG104" s="518" t="s">
        <v>10218</v>
      </c>
      <c r="CH104" s="518" t="s">
        <v>10219</v>
      </c>
      <c r="CI104" s="518" t="s">
        <v>10220</v>
      </c>
      <c r="CJ104" s="518" t="s">
        <v>10221</v>
      </c>
      <c r="CK104" s="518" t="s">
        <v>10222</v>
      </c>
      <c r="CL104" s="518" t="s">
        <v>10223</v>
      </c>
      <c r="CM104" s="518" t="s">
        <v>10224</v>
      </c>
      <c r="CN104" s="518" t="s">
        <v>10225</v>
      </c>
      <c r="CO104" s="518" t="s">
        <v>10226</v>
      </c>
      <c r="CP104" s="518" t="s">
        <v>10227</v>
      </c>
      <c r="CQ104" s="518" t="s">
        <v>102</v>
      </c>
      <c r="CR104" s="518" t="s">
        <v>102</v>
      </c>
      <c r="CS104" s="518" t="s">
        <v>102</v>
      </c>
      <c r="CT104" s="518" t="s">
        <v>102</v>
      </c>
      <c r="CU104" s="518" t="s">
        <v>102</v>
      </c>
      <c r="CV104" s="518" t="s">
        <v>102</v>
      </c>
      <c r="CW104" s="518" t="s">
        <v>102</v>
      </c>
      <c r="CX104" s="518" t="s">
        <v>102</v>
      </c>
      <c r="CY104" s="518" t="s">
        <v>102</v>
      </c>
      <c r="CZ104" s="518" t="s">
        <v>102</v>
      </c>
      <c r="DA104" s="518" t="s">
        <v>102</v>
      </c>
      <c r="DB104" s="518" t="s">
        <v>102</v>
      </c>
      <c r="DC104" s="518" t="s">
        <v>102</v>
      </c>
      <c r="DD104" s="518" t="s">
        <v>102</v>
      </c>
      <c r="DE104" s="518" t="s">
        <v>102</v>
      </c>
      <c r="DF104" s="518" t="s">
        <v>102</v>
      </c>
      <c r="DG104" s="518" t="s">
        <v>102</v>
      </c>
      <c r="DH104" s="518" t="s">
        <v>102</v>
      </c>
      <c r="DI104" s="518" t="s">
        <v>102</v>
      </c>
      <c r="DJ104" s="518" t="s">
        <v>102</v>
      </c>
      <c r="DK104" s="518" t="s">
        <v>102</v>
      </c>
      <c r="DL104" s="518" t="s">
        <v>102</v>
      </c>
      <c r="DM104" s="518" t="s">
        <v>102</v>
      </c>
      <c r="DN104" s="518" t="s">
        <v>102</v>
      </c>
      <c r="DO104" s="518" t="s">
        <v>102</v>
      </c>
      <c r="DP104" s="518" t="s">
        <v>102</v>
      </c>
      <c r="DQ104" s="518" t="s">
        <v>102</v>
      </c>
      <c r="DR104" s="518" t="s">
        <v>102</v>
      </c>
      <c r="DS104" s="518" t="s">
        <v>102</v>
      </c>
      <c r="DT104" s="518" t="s">
        <v>102</v>
      </c>
      <c r="DU104" s="518" t="s">
        <v>102</v>
      </c>
      <c r="DV104" s="518" t="s">
        <v>102</v>
      </c>
      <c r="DW104" s="518" t="s">
        <v>102</v>
      </c>
      <c r="DX104" s="518" t="s">
        <v>102</v>
      </c>
      <c r="DY104" s="518" t="s">
        <v>102</v>
      </c>
      <c r="DZ104" s="518" t="s">
        <v>102</v>
      </c>
      <c r="EA104" s="518" t="s">
        <v>102</v>
      </c>
      <c r="EB104" s="518" t="s">
        <v>102</v>
      </c>
      <c r="EC104" s="518" t="s">
        <v>102</v>
      </c>
      <c r="ED104" s="518" t="s">
        <v>102</v>
      </c>
      <c r="EE104" s="518" t="s">
        <v>102</v>
      </c>
      <c r="EF104" s="518" t="s">
        <v>102</v>
      </c>
      <c r="EG104" s="518" t="s">
        <v>102</v>
      </c>
      <c r="EH104" s="518" t="s">
        <v>102</v>
      </c>
      <c r="EI104" s="518" t="s">
        <v>102</v>
      </c>
      <c r="EJ104" s="518" t="s">
        <v>102</v>
      </c>
      <c r="EK104" s="518" t="s">
        <v>102</v>
      </c>
      <c r="EL104" s="518" t="s">
        <v>102</v>
      </c>
      <c r="EM104" s="518" t="s">
        <v>102</v>
      </c>
      <c r="EN104" s="518" t="s">
        <v>102</v>
      </c>
      <c r="EO104" s="518" t="s">
        <v>102</v>
      </c>
      <c r="EP104" s="518" t="s">
        <v>102</v>
      </c>
      <c r="EQ104" s="518" t="s">
        <v>102</v>
      </c>
      <c r="ER104" s="518" t="s">
        <v>102</v>
      </c>
      <c r="ES104" s="518" t="s">
        <v>102</v>
      </c>
      <c r="ET104" s="518" t="s">
        <v>102</v>
      </c>
      <c r="EU104" s="518" t="s">
        <v>102</v>
      </c>
      <c r="EV104" s="518" t="s">
        <v>102</v>
      </c>
      <c r="EW104" s="518" t="s">
        <v>102</v>
      </c>
      <c r="EX104" s="518" t="s">
        <v>102</v>
      </c>
      <c r="EY104" s="518" t="s">
        <v>102</v>
      </c>
      <c r="EZ104" s="518" t="s">
        <v>102</v>
      </c>
      <c r="FA104" s="518" t="s">
        <v>102</v>
      </c>
      <c r="FB104" s="518" t="s">
        <v>102</v>
      </c>
      <c r="FC104" s="518" t="s">
        <v>102</v>
      </c>
      <c r="FD104" s="518" t="s">
        <v>102</v>
      </c>
      <c r="FE104" s="518" t="s">
        <v>102</v>
      </c>
      <c r="FF104" s="518" t="s">
        <v>102</v>
      </c>
      <c r="FG104" s="518" t="s">
        <v>102</v>
      </c>
      <c r="FH104" s="518" t="s">
        <v>102</v>
      </c>
      <c r="FI104" s="518" t="s">
        <v>102</v>
      </c>
      <c r="FJ104" s="518" t="s">
        <v>102</v>
      </c>
      <c r="FK104" s="518" t="s">
        <v>102</v>
      </c>
      <c r="FL104" s="518" t="s">
        <v>102</v>
      </c>
      <c r="FM104" s="518" t="s">
        <v>102</v>
      </c>
      <c r="FN104" s="518" t="s">
        <v>102</v>
      </c>
      <c r="FO104" s="518" t="s">
        <v>102</v>
      </c>
      <c r="FP104" s="518" t="s">
        <v>102</v>
      </c>
      <c r="FQ104" s="518" t="s">
        <v>102</v>
      </c>
      <c r="FR104" s="518" t="s">
        <v>102</v>
      </c>
      <c r="FS104" s="518" t="s">
        <v>102</v>
      </c>
      <c r="FT104" s="518" t="s">
        <v>102</v>
      </c>
      <c r="FU104" s="518" t="s">
        <v>102</v>
      </c>
      <c r="FV104" s="518" t="s">
        <v>102</v>
      </c>
      <c r="FW104" s="518" t="s">
        <v>102</v>
      </c>
      <c r="FX104" s="518" t="s">
        <v>102</v>
      </c>
      <c r="FY104" s="518" t="s">
        <v>102</v>
      </c>
      <c r="FZ104" s="518" t="s">
        <v>102</v>
      </c>
      <c r="GA104" s="518" t="s">
        <v>102</v>
      </c>
      <c r="GB104" s="518" t="s">
        <v>102</v>
      </c>
      <c r="GC104" s="518" t="s">
        <v>102</v>
      </c>
      <c r="GD104" s="518" t="s">
        <v>102</v>
      </c>
      <c r="GE104" s="518" t="s">
        <v>102</v>
      </c>
      <c r="GF104" s="518" t="s">
        <v>102</v>
      </c>
      <c r="GG104" s="518" t="s">
        <v>102</v>
      </c>
      <c r="GH104" s="518" t="s">
        <v>102</v>
      </c>
      <c r="GI104" s="518" t="s">
        <v>102</v>
      </c>
      <c r="GJ104" s="518" t="s">
        <v>102</v>
      </c>
      <c r="GK104" s="518" t="s">
        <v>102</v>
      </c>
      <c r="GL104" s="518" t="s">
        <v>102</v>
      </c>
      <c r="GM104" s="518" t="s">
        <v>102</v>
      </c>
      <c r="GN104" s="518" t="s">
        <v>102</v>
      </c>
      <c r="GO104" s="518" t="s">
        <v>102</v>
      </c>
      <c r="GP104" s="518" t="s">
        <v>102</v>
      </c>
      <c r="GQ104" s="518" t="s">
        <v>102</v>
      </c>
      <c r="GR104" s="518" t="s">
        <v>102</v>
      </c>
      <c r="GS104" s="518" t="s">
        <v>102</v>
      </c>
      <c r="GT104" s="518" t="s">
        <v>102</v>
      </c>
      <c r="GU104" s="518" t="s">
        <v>102</v>
      </c>
      <c r="GV104" s="518" t="s">
        <v>102</v>
      </c>
      <c r="GW104" s="518" t="s">
        <v>102</v>
      </c>
      <c r="GX104" s="518" t="s">
        <v>102</v>
      </c>
      <c r="GY104" s="518" t="s">
        <v>102</v>
      </c>
      <c r="GZ104" s="518" t="s">
        <v>102</v>
      </c>
      <c r="HA104" s="518" t="s">
        <v>102</v>
      </c>
      <c r="HB104" s="518" t="s">
        <v>102</v>
      </c>
      <c r="HC104" s="511" t="str">
        <f t="shared" si="1"/>
        <v>2009-800071</v>
      </c>
    </row>
    <row r="105" spans="1:211" ht="48" hidden="1" customHeight="1" x14ac:dyDescent="0.15">
      <c r="A105" s="511" t="s">
        <v>4272</v>
      </c>
      <c r="B105" s="512" t="s">
        <v>10228</v>
      </c>
      <c r="C105" s="513">
        <v>40038</v>
      </c>
      <c r="D105" s="512" t="s">
        <v>8419</v>
      </c>
      <c r="E105" s="512" t="s">
        <v>8498</v>
      </c>
      <c r="F105" s="512" t="s">
        <v>8421</v>
      </c>
      <c r="G105" s="513">
        <v>40357</v>
      </c>
      <c r="H105" s="512" t="s">
        <v>10229</v>
      </c>
      <c r="I105" s="512" t="s">
        <v>8500</v>
      </c>
      <c r="J105" s="513">
        <v>40225</v>
      </c>
      <c r="S105" s="514" t="s">
        <v>10230</v>
      </c>
      <c r="T105" s="511">
        <v>2010</v>
      </c>
      <c r="U105" s="515" t="s">
        <v>8734</v>
      </c>
      <c r="V105" s="514">
        <v>43</v>
      </c>
      <c r="W105" s="514">
        <v>1</v>
      </c>
      <c r="X105" s="514">
        <v>1</v>
      </c>
      <c r="Y105" s="513">
        <v>35115</v>
      </c>
      <c r="Z105" s="512" t="s">
        <v>10231</v>
      </c>
      <c r="AA105" s="512" t="s">
        <v>10232</v>
      </c>
      <c r="AB105" s="513">
        <v>36277</v>
      </c>
      <c r="AC105" s="513">
        <v>38490</v>
      </c>
      <c r="AD105" s="512" t="s">
        <v>10233</v>
      </c>
      <c r="AE105" s="513">
        <v>37671</v>
      </c>
      <c r="AF105" s="512" t="s">
        <v>138</v>
      </c>
      <c r="AG105" s="512" t="s">
        <v>10232</v>
      </c>
      <c r="AH105" s="516">
        <v>3649249</v>
      </c>
      <c r="AI105" s="513">
        <v>38408</v>
      </c>
      <c r="AJ105" s="513">
        <v>35115</v>
      </c>
      <c r="AK105" s="511" t="s">
        <v>10234</v>
      </c>
      <c r="AL105" s="513">
        <v>35306</v>
      </c>
      <c r="AM105" s="511" t="s">
        <v>10235</v>
      </c>
      <c r="AN105" s="511" t="s">
        <v>10236</v>
      </c>
      <c r="AO105" s="511" t="s">
        <v>460</v>
      </c>
      <c r="AP105" s="511" t="s">
        <v>10237</v>
      </c>
      <c r="AQ105" s="511" t="s">
        <v>10238</v>
      </c>
      <c r="AR105" s="511" t="s">
        <v>10239</v>
      </c>
      <c r="AS105" s="511" t="s">
        <v>138</v>
      </c>
      <c r="AT105" s="511" t="s">
        <v>138</v>
      </c>
      <c r="AU105" s="511" t="s">
        <v>138</v>
      </c>
      <c r="AV105" s="511" t="s">
        <v>10240</v>
      </c>
      <c r="AW105" s="511" t="s">
        <v>461</v>
      </c>
      <c r="AX105" s="511" t="s">
        <v>10241</v>
      </c>
      <c r="AY105" s="511" t="s">
        <v>462</v>
      </c>
      <c r="AZ105" s="511" t="s">
        <v>10242</v>
      </c>
      <c r="BA105" s="511" t="s">
        <v>463</v>
      </c>
      <c r="BB105" s="511" t="s">
        <v>138</v>
      </c>
      <c r="BC105" s="512" t="s">
        <v>457</v>
      </c>
      <c r="BD105" s="511" t="s">
        <v>458</v>
      </c>
      <c r="BE105" s="511" t="s">
        <v>10243</v>
      </c>
      <c r="BF105" s="511" t="s">
        <v>456</v>
      </c>
      <c r="BG105" s="511" t="s">
        <v>10244</v>
      </c>
      <c r="BH105" s="511" t="s">
        <v>8648</v>
      </c>
      <c r="BI105" s="511">
        <v>14</v>
      </c>
      <c r="BJ105" s="511">
        <v>16</v>
      </c>
      <c r="BK105" s="511" t="s">
        <v>138</v>
      </c>
      <c r="BL105" s="511" t="s">
        <v>10245</v>
      </c>
      <c r="BM105" s="511" t="s">
        <v>10246</v>
      </c>
      <c r="BN105" s="511" t="s">
        <v>138</v>
      </c>
      <c r="BO105" s="511" t="s">
        <v>138</v>
      </c>
      <c r="BP105" s="513" t="s">
        <v>10247</v>
      </c>
      <c r="BQ105" s="511" t="s">
        <v>138</v>
      </c>
      <c r="BR105" s="511" t="s">
        <v>8482</v>
      </c>
      <c r="BS105" s="511" t="s">
        <v>10248</v>
      </c>
      <c r="BT105" s="511" t="s">
        <v>459</v>
      </c>
      <c r="BU105" s="511" t="s">
        <v>10228</v>
      </c>
      <c r="BV105" s="511" t="s">
        <v>138</v>
      </c>
      <c r="BW105" s="511">
        <v>1</v>
      </c>
      <c r="BX105" s="511" t="s">
        <v>10249</v>
      </c>
      <c r="BY105" s="511" t="s">
        <v>138</v>
      </c>
      <c r="BZ105" s="511">
        <v>10</v>
      </c>
      <c r="CA105" s="511" t="s">
        <v>10250</v>
      </c>
      <c r="CB105" s="511" t="s">
        <v>10251</v>
      </c>
      <c r="CC105" s="511" t="s">
        <v>10252</v>
      </c>
      <c r="CD105" s="511" t="s">
        <v>5296</v>
      </c>
      <c r="CE105" s="518" t="s">
        <v>10253</v>
      </c>
      <c r="CF105" s="518" t="s">
        <v>10254</v>
      </c>
      <c r="CG105" s="518" t="s">
        <v>10255</v>
      </c>
      <c r="CH105" s="518" t="s">
        <v>10256</v>
      </c>
      <c r="CI105" s="518" t="s">
        <v>10257</v>
      </c>
      <c r="CJ105" s="518" t="s">
        <v>10258</v>
      </c>
      <c r="CK105" s="518" t="s">
        <v>10259</v>
      </c>
      <c r="CL105" s="518" t="s">
        <v>10260</v>
      </c>
      <c r="CM105" s="518" t="s">
        <v>10261</v>
      </c>
      <c r="CN105" s="518" t="s">
        <v>10262</v>
      </c>
      <c r="CO105" s="518" t="s">
        <v>102</v>
      </c>
      <c r="CP105" s="518" t="s">
        <v>102</v>
      </c>
      <c r="CQ105" s="518" t="s">
        <v>102</v>
      </c>
      <c r="CR105" s="518" t="s">
        <v>102</v>
      </c>
      <c r="CS105" s="518" t="s">
        <v>102</v>
      </c>
      <c r="CT105" s="518" t="s">
        <v>102</v>
      </c>
      <c r="CU105" s="518" t="s">
        <v>102</v>
      </c>
      <c r="CV105" s="518" t="s">
        <v>102</v>
      </c>
      <c r="CW105" s="518" t="s">
        <v>102</v>
      </c>
      <c r="CX105" s="518" t="s">
        <v>102</v>
      </c>
      <c r="CY105" s="518" t="s">
        <v>102</v>
      </c>
      <c r="CZ105" s="518" t="s">
        <v>102</v>
      </c>
      <c r="DA105" s="518" t="s">
        <v>102</v>
      </c>
      <c r="DB105" s="518" t="s">
        <v>102</v>
      </c>
      <c r="DC105" s="518" t="s">
        <v>102</v>
      </c>
      <c r="DD105" s="518" t="s">
        <v>102</v>
      </c>
      <c r="DE105" s="518" t="s">
        <v>102</v>
      </c>
      <c r="DF105" s="518" t="s">
        <v>102</v>
      </c>
      <c r="DG105" s="518" t="s">
        <v>102</v>
      </c>
      <c r="DH105" s="518" t="s">
        <v>102</v>
      </c>
      <c r="DI105" s="518" t="s">
        <v>102</v>
      </c>
      <c r="DJ105" s="518" t="s">
        <v>102</v>
      </c>
      <c r="DK105" s="518" t="s">
        <v>102</v>
      </c>
      <c r="DL105" s="518" t="s">
        <v>102</v>
      </c>
      <c r="DM105" s="518" t="s">
        <v>102</v>
      </c>
      <c r="DN105" s="518" t="s">
        <v>102</v>
      </c>
      <c r="DO105" s="518" t="s">
        <v>102</v>
      </c>
      <c r="DP105" s="518" t="s">
        <v>102</v>
      </c>
      <c r="DQ105" s="518" t="s">
        <v>102</v>
      </c>
      <c r="DR105" s="518" t="s">
        <v>102</v>
      </c>
      <c r="DS105" s="518" t="s">
        <v>102</v>
      </c>
      <c r="DT105" s="518" t="s">
        <v>102</v>
      </c>
      <c r="DU105" s="518" t="s">
        <v>102</v>
      </c>
      <c r="DV105" s="518" t="s">
        <v>102</v>
      </c>
      <c r="DW105" s="518" t="s">
        <v>102</v>
      </c>
      <c r="DX105" s="518" t="s">
        <v>102</v>
      </c>
      <c r="DY105" s="518" t="s">
        <v>102</v>
      </c>
      <c r="DZ105" s="518" t="s">
        <v>102</v>
      </c>
      <c r="EA105" s="518" t="s">
        <v>102</v>
      </c>
      <c r="EB105" s="518" t="s">
        <v>102</v>
      </c>
      <c r="EC105" s="518" t="s">
        <v>102</v>
      </c>
      <c r="ED105" s="518" t="s">
        <v>102</v>
      </c>
      <c r="EE105" s="518" t="s">
        <v>102</v>
      </c>
      <c r="EF105" s="518" t="s">
        <v>102</v>
      </c>
      <c r="EG105" s="518" t="s">
        <v>102</v>
      </c>
      <c r="EH105" s="518" t="s">
        <v>102</v>
      </c>
      <c r="EI105" s="518" t="s">
        <v>102</v>
      </c>
      <c r="EJ105" s="518" t="s">
        <v>102</v>
      </c>
      <c r="EK105" s="518" t="s">
        <v>102</v>
      </c>
      <c r="EL105" s="518" t="s">
        <v>102</v>
      </c>
      <c r="EM105" s="518" t="s">
        <v>102</v>
      </c>
      <c r="EN105" s="518" t="s">
        <v>102</v>
      </c>
      <c r="EO105" s="518" t="s">
        <v>102</v>
      </c>
      <c r="EP105" s="518" t="s">
        <v>102</v>
      </c>
      <c r="EQ105" s="518" t="s">
        <v>102</v>
      </c>
      <c r="ER105" s="518" t="s">
        <v>102</v>
      </c>
      <c r="ES105" s="518" t="s">
        <v>102</v>
      </c>
      <c r="ET105" s="518" t="s">
        <v>102</v>
      </c>
      <c r="EU105" s="518" t="s">
        <v>102</v>
      </c>
      <c r="EV105" s="518" t="s">
        <v>102</v>
      </c>
      <c r="EW105" s="518" t="s">
        <v>102</v>
      </c>
      <c r="EX105" s="518" t="s">
        <v>102</v>
      </c>
      <c r="EY105" s="518" t="s">
        <v>102</v>
      </c>
      <c r="EZ105" s="518" t="s">
        <v>102</v>
      </c>
      <c r="FA105" s="518" t="s">
        <v>102</v>
      </c>
      <c r="FB105" s="518" t="s">
        <v>102</v>
      </c>
      <c r="FC105" s="518" t="s">
        <v>102</v>
      </c>
      <c r="FD105" s="518" t="s">
        <v>102</v>
      </c>
      <c r="FE105" s="518" t="s">
        <v>102</v>
      </c>
      <c r="FF105" s="518" t="s">
        <v>102</v>
      </c>
      <c r="FG105" s="518" t="s">
        <v>102</v>
      </c>
      <c r="FH105" s="518" t="s">
        <v>102</v>
      </c>
      <c r="FI105" s="518" t="s">
        <v>102</v>
      </c>
      <c r="FJ105" s="518" t="s">
        <v>102</v>
      </c>
      <c r="FK105" s="518" t="s">
        <v>102</v>
      </c>
      <c r="FL105" s="518" t="s">
        <v>102</v>
      </c>
      <c r="FM105" s="518" t="s">
        <v>102</v>
      </c>
      <c r="FN105" s="518" t="s">
        <v>102</v>
      </c>
      <c r="FO105" s="518" t="s">
        <v>102</v>
      </c>
      <c r="FP105" s="518" t="s">
        <v>102</v>
      </c>
      <c r="FQ105" s="518" t="s">
        <v>102</v>
      </c>
      <c r="FR105" s="518" t="s">
        <v>102</v>
      </c>
      <c r="FS105" s="518" t="s">
        <v>102</v>
      </c>
      <c r="FT105" s="518" t="s">
        <v>102</v>
      </c>
      <c r="FU105" s="518" t="s">
        <v>102</v>
      </c>
      <c r="FV105" s="518" t="s">
        <v>102</v>
      </c>
      <c r="FW105" s="518" t="s">
        <v>102</v>
      </c>
      <c r="FX105" s="518" t="s">
        <v>102</v>
      </c>
      <c r="FY105" s="518" t="s">
        <v>102</v>
      </c>
      <c r="FZ105" s="518" t="s">
        <v>102</v>
      </c>
      <c r="GA105" s="518" t="s">
        <v>102</v>
      </c>
      <c r="GB105" s="518" t="s">
        <v>102</v>
      </c>
      <c r="GC105" s="518" t="s">
        <v>102</v>
      </c>
      <c r="GD105" s="518" t="s">
        <v>102</v>
      </c>
      <c r="GE105" s="518" t="s">
        <v>102</v>
      </c>
      <c r="GF105" s="518" t="s">
        <v>102</v>
      </c>
      <c r="GG105" s="518" t="s">
        <v>102</v>
      </c>
      <c r="GH105" s="518" t="s">
        <v>102</v>
      </c>
      <c r="GI105" s="518" t="s">
        <v>102</v>
      </c>
      <c r="GJ105" s="518" t="s">
        <v>102</v>
      </c>
      <c r="GK105" s="518" t="s">
        <v>102</v>
      </c>
      <c r="GL105" s="518" t="s">
        <v>102</v>
      </c>
      <c r="GM105" s="518" t="s">
        <v>102</v>
      </c>
      <c r="GN105" s="518" t="s">
        <v>102</v>
      </c>
      <c r="GO105" s="518" t="s">
        <v>102</v>
      </c>
      <c r="GP105" s="518" t="s">
        <v>102</v>
      </c>
      <c r="GQ105" s="518" t="s">
        <v>102</v>
      </c>
      <c r="GR105" s="518" t="s">
        <v>102</v>
      </c>
      <c r="GS105" s="518" t="s">
        <v>102</v>
      </c>
      <c r="GT105" s="518" t="s">
        <v>102</v>
      </c>
      <c r="GU105" s="518" t="s">
        <v>102</v>
      </c>
      <c r="GV105" s="518" t="s">
        <v>102</v>
      </c>
      <c r="GW105" s="518" t="s">
        <v>102</v>
      </c>
      <c r="GX105" s="518" t="s">
        <v>102</v>
      </c>
      <c r="GY105" s="518" t="s">
        <v>102</v>
      </c>
      <c r="GZ105" s="518" t="s">
        <v>102</v>
      </c>
      <c r="HA105" s="518" t="s">
        <v>102</v>
      </c>
      <c r="HB105" s="518" t="s">
        <v>102</v>
      </c>
      <c r="HC105" s="511" t="str">
        <f t="shared" si="1"/>
        <v>2009-800179</v>
      </c>
    </row>
    <row r="106" spans="1:211" ht="48" hidden="1" customHeight="1" x14ac:dyDescent="0.15">
      <c r="A106" s="514" t="s">
        <v>4273</v>
      </c>
      <c r="B106" s="519" t="s">
        <v>10263</v>
      </c>
      <c r="C106" s="513">
        <v>39612</v>
      </c>
      <c r="D106" s="519" t="s">
        <v>8419</v>
      </c>
      <c r="E106" s="519" t="s">
        <v>8498</v>
      </c>
      <c r="F106" s="519" t="s">
        <v>8421</v>
      </c>
      <c r="G106" s="513">
        <v>40919</v>
      </c>
      <c r="H106" s="519" t="s">
        <v>10264</v>
      </c>
      <c r="I106" s="519" t="s">
        <v>10265</v>
      </c>
      <c r="J106" s="513" t="s">
        <v>10266</v>
      </c>
      <c r="K106" s="519" t="s">
        <v>10267</v>
      </c>
      <c r="L106" s="519"/>
      <c r="M106" s="519"/>
      <c r="N106" s="513" t="s">
        <v>10268</v>
      </c>
      <c r="O106" s="513"/>
      <c r="P106" s="519" t="s">
        <v>8458</v>
      </c>
      <c r="Q106" s="513">
        <v>40903</v>
      </c>
      <c r="R106" s="513" t="s">
        <v>10269</v>
      </c>
      <c r="S106" s="514" t="s">
        <v>10270</v>
      </c>
      <c r="T106" s="514">
        <v>2012</v>
      </c>
      <c r="U106" s="515" t="s">
        <v>8424</v>
      </c>
      <c r="V106" s="514">
        <v>44</v>
      </c>
      <c r="W106" s="514">
        <v>3</v>
      </c>
      <c r="X106" s="514">
        <v>1</v>
      </c>
      <c r="Y106" s="513">
        <v>35446</v>
      </c>
      <c r="Z106" s="512" t="s">
        <v>10271</v>
      </c>
      <c r="AA106" s="512" t="s">
        <v>10272</v>
      </c>
      <c r="AB106" s="513">
        <v>36004</v>
      </c>
      <c r="AC106" s="513">
        <v>39442</v>
      </c>
      <c r="AD106" s="512" t="s">
        <v>10273</v>
      </c>
      <c r="AE106" s="513">
        <v>37858</v>
      </c>
      <c r="AF106" s="512" t="s">
        <v>138</v>
      </c>
      <c r="AG106" s="512" t="s">
        <v>10272</v>
      </c>
      <c r="AH106" s="516">
        <v>4027451</v>
      </c>
      <c r="AI106" s="513">
        <v>39374</v>
      </c>
      <c r="AJ106" s="513" t="s">
        <v>138</v>
      </c>
      <c r="AK106" s="511" t="s">
        <v>138</v>
      </c>
      <c r="AL106" s="513" t="s">
        <v>138</v>
      </c>
      <c r="AM106" s="511" t="s">
        <v>138</v>
      </c>
      <c r="AN106" s="511" t="s">
        <v>10274</v>
      </c>
      <c r="AO106" s="511" t="s">
        <v>1457</v>
      </c>
      <c r="AP106" s="511" t="s">
        <v>10275</v>
      </c>
      <c r="AQ106" s="511" t="s">
        <v>10276</v>
      </c>
      <c r="AR106" s="511" t="s">
        <v>10277</v>
      </c>
      <c r="AS106" s="511" t="s">
        <v>10278</v>
      </c>
      <c r="AT106" s="511" t="s">
        <v>10278</v>
      </c>
      <c r="AU106" s="511" t="s">
        <v>10279</v>
      </c>
      <c r="AV106" s="511" t="s">
        <v>10280</v>
      </c>
      <c r="AW106" s="511" t="s">
        <v>1458</v>
      </c>
      <c r="AX106" s="511" t="s">
        <v>10279</v>
      </c>
      <c r="AY106" s="511" t="s">
        <v>1459</v>
      </c>
      <c r="AZ106" s="511" t="s">
        <v>10281</v>
      </c>
      <c r="BA106" s="511" t="s">
        <v>1460</v>
      </c>
      <c r="BB106" s="511">
        <v>112853</v>
      </c>
      <c r="BC106" s="512" t="s">
        <v>1455</v>
      </c>
      <c r="BD106" s="511" t="s">
        <v>1456</v>
      </c>
      <c r="BE106" s="511" t="s">
        <v>10282</v>
      </c>
      <c r="BF106" s="511" t="s">
        <v>1454</v>
      </c>
      <c r="BG106" s="511" t="s">
        <v>10283</v>
      </c>
      <c r="BH106" s="511" t="s">
        <v>8648</v>
      </c>
      <c r="BI106" s="511">
        <v>3</v>
      </c>
      <c r="BJ106" s="511">
        <v>9</v>
      </c>
      <c r="BK106" s="511" t="s">
        <v>138</v>
      </c>
      <c r="BL106" s="511" t="s">
        <v>138</v>
      </c>
      <c r="BM106" s="511" t="s">
        <v>10284</v>
      </c>
      <c r="BN106" s="511" t="s">
        <v>138</v>
      </c>
      <c r="BO106" s="511" t="s">
        <v>9064</v>
      </c>
      <c r="BP106" s="513" t="s">
        <v>138</v>
      </c>
      <c r="BQ106" s="511" t="s">
        <v>138</v>
      </c>
      <c r="BR106" s="511" t="s">
        <v>8445</v>
      </c>
      <c r="BS106" s="511" t="s">
        <v>10285</v>
      </c>
      <c r="BT106" s="511" t="s">
        <v>138</v>
      </c>
      <c r="BU106" s="511" t="s">
        <v>10286</v>
      </c>
      <c r="BV106" s="511" t="s">
        <v>138</v>
      </c>
      <c r="BW106" s="511">
        <v>1</v>
      </c>
      <c r="BX106" s="511" t="s">
        <v>10287</v>
      </c>
      <c r="BY106" s="511" t="s">
        <v>138</v>
      </c>
      <c r="BZ106" s="511">
        <v>20</v>
      </c>
      <c r="CA106" s="511" t="s">
        <v>10288</v>
      </c>
      <c r="CB106" s="511" t="s">
        <v>10289</v>
      </c>
      <c r="CC106" s="511" t="s">
        <v>138</v>
      </c>
      <c r="CD106" s="511" t="s">
        <v>138</v>
      </c>
      <c r="CE106" s="518" t="s">
        <v>10290</v>
      </c>
      <c r="CF106" s="518" t="s">
        <v>10291</v>
      </c>
      <c r="CG106" s="518" t="s">
        <v>10292</v>
      </c>
      <c r="CH106" s="518" t="s">
        <v>10293</v>
      </c>
      <c r="CI106" s="518" t="s">
        <v>10294</v>
      </c>
      <c r="CJ106" s="518" t="s">
        <v>10295</v>
      </c>
      <c r="CK106" s="518" t="s">
        <v>10296</v>
      </c>
      <c r="CL106" s="518" t="s">
        <v>10297</v>
      </c>
      <c r="CM106" s="518" t="s">
        <v>10298</v>
      </c>
      <c r="CN106" s="518" t="s">
        <v>102</v>
      </c>
      <c r="CO106" s="518" t="s">
        <v>102</v>
      </c>
      <c r="CP106" s="518" t="s">
        <v>102</v>
      </c>
      <c r="CQ106" s="518" t="s">
        <v>102</v>
      </c>
      <c r="CR106" s="518" t="s">
        <v>102</v>
      </c>
      <c r="CS106" s="518" t="s">
        <v>102</v>
      </c>
      <c r="CT106" s="518" t="s">
        <v>102</v>
      </c>
      <c r="CU106" s="518" t="s">
        <v>102</v>
      </c>
      <c r="CV106" s="518" t="s">
        <v>102</v>
      </c>
      <c r="CW106" s="518" t="s">
        <v>102</v>
      </c>
      <c r="CX106" s="518" t="s">
        <v>102</v>
      </c>
      <c r="CY106" s="518" t="s">
        <v>102</v>
      </c>
      <c r="CZ106" s="518" t="s">
        <v>102</v>
      </c>
      <c r="DA106" s="518" t="s">
        <v>102</v>
      </c>
      <c r="DB106" s="518" t="s">
        <v>102</v>
      </c>
      <c r="DC106" s="518" t="s">
        <v>102</v>
      </c>
      <c r="DD106" s="518" t="s">
        <v>102</v>
      </c>
      <c r="DE106" s="518" t="s">
        <v>102</v>
      </c>
      <c r="DF106" s="518" t="s">
        <v>102</v>
      </c>
      <c r="DG106" s="518" t="s">
        <v>102</v>
      </c>
      <c r="DH106" s="518" t="s">
        <v>102</v>
      </c>
      <c r="DI106" s="518" t="s">
        <v>102</v>
      </c>
      <c r="DJ106" s="518" t="s">
        <v>102</v>
      </c>
      <c r="DK106" s="518" t="s">
        <v>102</v>
      </c>
      <c r="DL106" s="518" t="s">
        <v>102</v>
      </c>
      <c r="DM106" s="518" t="s">
        <v>102</v>
      </c>
      <c r="DN106" s="518" t="s">
        <v>102</v>
      </c>
      <c r="DO106" s="518" t="s">
        <v>102</v>
      </c>
      <c r="DP106" s="518" t="s">
        <v>102</v>
      </c>
      <c r="DQ106" s="518" t="s">
        <v>102</v>
      </c>
      <c r="DR106" s="518" t="s">
        <v>102</v>
      </c>
      <c r="DS106" s="518" t="s">
        <v>102</v>
      </c>
      <c r="DT106" s="518" t="s">
        <v>102</v>
      </c>
      <c r="DU106" s="518" t="s">
        <v>102</v>
      </c>
      <c r="DV106" s="518" t="s">
        <v>102</v>
      </c>
      <c r="DW106" s="518" t="s">
        <v>102</v>
      </c>
      <c r="DX106" s="518" t="s">
        <v>102</v>
      </c>
      <c r="DY106" s="518" t="s">
        <v>102</v>
      </c>
      <c r="DZ106" s="518" t="s">
        <v>102</v>
      </c>
      <c r="EA106" s="518" t="s">
        <v>102</v>
      </c>
      <c r="EB106" s="518" t="s">
        <v>102</v>
      </c>
      <c r="EC106" s="518" t="s">
        <v>102</v>
      </c>
      <c r="ED106" s="518" t="s">
        <v>102</v>
      </c>
      <c r="EE106" s="518" t="s">
        <v>102</v>
      </c>
      <c r="EF106" s="518" t="s">
        <v>102</v>
      </c>
      <c r="EG106" s="518" t="s">
        <v>102</v>
      </c>
      <c r="EH106" s="518" t="s">
        <v>102</v>
      </c>
      <c r="EI106" s="518" t="s">
        <v>102</v>
      </c>
      <c r="EJ106" s="518" t="s">
        <v>102</v>
      </c>
      <c r="EK106" s="518" t="s">
        <v>102</v>
      </c>
      <c r="EL106" s="518" t="s">
        <v>102</v>
      </c>
      <c r="EM106" s="518" t="s">
        <v>102</v>
      </c>
      <c r="EN106" s="518" t="s">
        <v>102</v>
      </c>
      <c r="EO106" s="518" t="s">
        <v>102</v>
      </c>
      <c r="EP106" s="518" t="s">
        <v>102</v>
      </c>
      <c r="EQ106" s="518" t="s">
        <v>102</v>
      </c>
      <c r="ER106" s="518" t="s">
        <v>102</v>
      </c>
      <c r="ES106" s="518" t="s">
        <v>102</v>
      </c>
      <c r="ET106" s="518" t="s">
        <v>102</v>
      </c>
      <c r="EU106" s="518" t="s">
        <v>102</v>
      </c>
      <c r="EV106" s="518" t="s">
        <v>102</v>
      </c>
      <c r="EW106" s="518" t="s">
        <v>102</v>
      </c>
      <c r="EX106" s="518" t="s">
        <v>102</v>
      </c>
      <c r="EY106" s="518" t="s">
        <v>102</v>
      </c>
      <c r="EZ106" s="518" t="s">
        <v>102</v>
      </c>
      <c r="FA106" s="518" t="s">
        <v>102</v>
      </c>
      <c r="FB106" s="518" t="s">
        <v>102</v>
      </c>
      <c r="FC106" s="518" t="s">
        <v>102</v>
      </c>
      <c r="FD106" s="518" t="s">
        <v>102</v>
      </c>
      <c r="FE106" s="518" t="s">
        <v>102</v>
      </c>
      <c r="FF106" s="518" t="s">
        <v>102</v>
      </c>
      <c r="FG106" s="518" t="s">
        <v>102</v>
      </c>
      <c r="FH106" s="518" t="s">
        <v>102</v>
      </c>
      <c r="FI106" s="518" t="s">
        <v>102</v>
      </c>
      <c r="FJ106" s="518" t="s">
        <v>102</v>
      </c>
      <c r="FK106" s="518" t="s">
        <v>102</v>
      </c>
      <c r="FL106" s="518" t="s">
        <v>102</v>
      </c>
      <c r="FM106" s="518" t="s">
        <v>102</v>
      </c>
      <c r="FN106" s="518" t="s">
        <v>102</v>
      </c>
      <c r="FO106" s="518" t="s">
        <v>102</v>
      </c>
      <c r="FP106" s="518" t="s">
        <v>102</v>
      </c>
      <c r="FQ106" s="518" t="s">
        <v>102</v>
      </c>
      <c r="FR106" s="518" t="s">
        <v>102</v>
      </c>
      <c r="FS106" s="518" t="s">
        <v>102</v>
      </c>
      <c r="FT106" s="518" t="s">
        <v>102</v>
      </c>
      <c r="FU106" s="518" t="s">
        <v>102</v>
      </c>
      <c r="FV106" s="518" t="s">
        <v>102</v>
      </c>
      <c r="FW106" s="518" t="s">
        <v>102</v>
      </c>
      <c r="FX106" s="518" t="s">
        <v>102</v>
      </c>
      <c r="FY106" s="518" t="s">
        <v>102</v>
      </c>
      <c r="FZ106" s="518" t="s">
        <v>102</v>
      </c>
      <c r="GA106" s="518" t="s">
        <v>102</v>
      </c>
      <c r="GB106" s="518" t="s">
        <v>102</v>
      </c>
      <c r="GC106" s="518" t="s">
        <v>102</v>
      </c>
      <c r="GD106" s="518" t="s">
        <v>102</v>
      </c>
      <c r="GE106" s="518" t="s">
        <v>102</v>
      </c>
      <c r="GF106" s="518" t="s">
        <v>102</v>
      </c>
      <c r="GG106" s="518" t="s">
        <v>102</v>
      </c>
      <c r="GH106" s="518" t="s">
        <v>102</v>
      </c>
      <c r="GI106" s="518" t="s">
        <v>102</v>
      </c>
      <c r="GJ106" s="518" t="s">
        <v>102</v>
      </c>
      <c r="GK106" s="518" t="s">
        <v>102</v>
      </c>
      <c r="GL106" s="518" t="s">
        <v>102</v>
      </c>
      <c r="GM106" s="518" t="s">
        <v>102</v>
      </c>
      <c r="GN106" s="518" t="s">
        <v>102</v>
      </c>
      <c r="GO106" s="518" t="s">
        <v>102</v>
      </c>
      <c r="GP106" s="518" t="s">
        <v>102</v>
      </c>
      <c r="GQ106" s="518" t="s">
        <v>102</v>
      </c>
      <c r="GR106" s="518" t="s">
        <v>102</v>
      </c>
      <c r="GS106" s="518" t="s">
        <v>102</v>
      </c>
      <c r="GT106" s="518" t="s">
        <v>102</v>
      </c>
      <c r="GU106" s="518" t="s">
        <v>102</v>
      </c>
      <c r="GV106" s="518" t="s">
        <v>102</v>
      </c>
      <c r="GW106" s="518" t="s">
        <v>102</v>
      </c>
      <c r="GX106" s="518" t="s">
        <v>102</v>
      </c>
      <c r="GY106" s="518" t="s">
        <v>102</v>
      </c>
      <c r="GZ106" s="518" t="s">
        <v>102</v>
      </c>
      <c r="HA106" s="518" t="s">
        <v>102</v>
      </c>
      <c r="HB106" s="518" t="s">
        <v>102</v>
      </c>
      <c r="HC106" s="511" t="str">
        <f t="shared" si="1"/>
        <v>2008-800109</v>
      </c>
    </row>
    <row r="107" spans="1:211" ht="48" hidden="1" customHeight="1" x14ac:dyDescent="0.15">
      <c r="A107" s="514" t="s">
        <v>4273</v>
      </c>
      <c r="B107" s="519" t="s">
        <v>10299</v>
      </c>
      <c r="C107" s="513">
        <v>39969</v>
      </c>
      <c r="D107" s="519" t="s">
        <v>8419</v>
      </c>
      <c r="E107" s="519" t="s">
        <v>8465</v>
      </c>
      <c r="F107" s="519" t="s">
        <v>8466</v>
      </c>
      <c r="G107" s="513">
        <v>40032</v>
      </c>
      <c r="H107" s="519" t="s">
        <v>10300</v>
      </c>
      <c r="I107" s="519"/>
      <c r="J107" s="513"/>
      <c r="K107" s="519"/>
      <c r="L107" s="519"/>
      <c r="M107" s="519"/>
      <c r="N107" s="513"/>
      <c r="O107" s="513"/>
      <c r="P107" s="519"/>
      <c r="Q107" s="513"/>
      <c r="R107" s="513"/>
      <c r="S107" s="514" t="s">
        <v>10301</v>
      </c>
      <c r="T107" s="514">
        <v>2012</v>
      </c>
      <c r="U107" s="515" t="s">
        <v>8424</v>
      </c>
      <c r="V107" s="514">
        <v>44</v>
      </c>
      <c r="W107" s="514">
        <v>3</v>
      </c>
      <c r="X107" s="514">
        <v>2</v>
      </c>
      <c r="Y107" s="513">
        <v>35446</v>
      </c>
      <c r="Z107" s="512" t="s">
        <v>10271</v>
      </c>
      <c r="AA107" s="512" t="s">
        <v>10272</v>
      </c>
      <c r="AB107" s="513">
        <v>36004</v>
      </c>
      <c r="AC107" s="513">
        <v>39442</v>
      </c>
      <c r="AD107" s="512" t="s">
        <v>10273</v>
      </c>
      <c r="AE107" s="513">
        <v>37858</v>
      </c>
      <c r="AF107" s="512" t="s">
        <v>138</v>
      </c>
      <c r="AG107" s="512" t="s">
        <v>10272</v>
      </c>
      <c r="AH107" s="516">
        <v>4027451</v>
      </c>
      <c r="AI107" s="513">
        <v>39374</v>
      </c>
      <c r="AJ107" s="513" t="s">
        <v>138</v>
      </c>
      <c r="AK107" s="511" t="s">
        <v>138</v>
      </c>
      <c r="AL107" s="513" t="s">
        <v>138</v>
      </c>
      <c r="AM107" s="511" t="s">
        <v>138</v>
      </c>
      <c r="AN107" s="511" t="s">
        <v>10274</v>
      </c>
      <c r="AO107" s="511" t="s">
        <v>1457</v>
      </c>
      <c r="AP107" s="511" t="s">
        <v>10275</v>
      </c>
      <c r="AQ107" s="511" t="s">
        <v>10276</v>
      </c>
      <c r="AR107" s="511" t="s">
        <v>10277</v>
      </c>
      <c r="AS107" s="511" t="s">
        <v>10278</v>
      </c>
      <c r="AT107" s="511" t="s">
        <v>10278</v>
      </c>
      <c r="AU107" s="511" t="s">
        <v>10279</v>
      </c>
      <c r="AV107" s="511" t="s">
        <v>10280</v>
      </c>
      <c r="AW107" s="511" t="s">
        <v>1458</v>
      </c>
      <c r="AX107" s="511" t="s">
        <v>10279</v>
      </c>
      <c r="AY107" s="511" t="s">
        <v>1459</v>
      </c>
      <c r="AZ107" s="511" t="s">
        <v>10281</v>
      </c>
      <c r="BA107" s="511" t="s">
        <v>1460</v>
      </c>
      <c r="BB107" s="511">
        <v>112853</v>
      </c>
      <c r="BC107" s="512" t="s">
        <v>1455</v>
      </c>
      <c r="BD107" s="511" t="s">
        <v>1456</v>
      </c>
      <c r="BE107" s="511" t="s">
        <v>10282</v>
      </c>
      <c r="BF107" s="511" t="s">
        <v>1454</v>
      </c>
      <c r="BG107" s="511" t="s">
        <v>10283</v>
      </c>
      <c r="BH107" s="511" t="s">
        <v>8648</v>
      </c>
      <c r="BI107" s="511">
        <v>3</v>
      </c>
      <c r="BJ107" s="511">
        <v>9</v>
      </c>
      <c r="BK107" s="511" t="s">
        <v>138</v>
      </c>
      <c r="BL107" s="511" t="s">
        <v>138</v>
      </c>
      <c r="BM107" s="511" t="s">
        <v>10284</v>
      </c>
      <c r="BN107" s="511" t="s">
        <v>138</v>
      </c>
      <c r="BO107" s="511" t="s">
        <v>9064</v>
      </c>
      <c r="BP107" s="513" t="s">
        <v>138</v>
      </c>
      <c r="BQ107" s="511" t="s">
        <v>138</v>
      </c>
      <c r="BR107" s="511" t="s">
        <v>8445</v>
      </c>
      <c r="BS107" s="511" t="s">
        <v>10285</v>
      </c>
      <c r="BT107" s="511" t="s">
        <v>138</v>
      </c>
      <c r="BU107" s="511" t="s">
        <v>10286</v>
      </c>
      <c r="BV107" s="511" t="s">
        <v>138</v>
      </c>
      <c r="BW107" s="511">
        <v>1</v>
      </c>
      <c r="BX107" s="511" t="s">
        <v>10287</v>
      </c>
      <c r="BY107" s="511" t="s">
        <v>138</v>
      </c>
      <c r="BZ107" s="511">
        <v>20</v>
      </c>
      <c r="CA107" s="511" t="s">
        <v>10288</v>
      </c>
      <c r="CB107" s="511" t="s">
        <v>10289</v>
      </c>
      <c r="CC107" s="511" t="s">
        <v>138</v>
      </c>
      <c r="CD107" s="511" t="s">
        <v>138</v>
      </c>
      <c r="CE107" s="518" t="s">
        <v>102</v>
      </c>
      <c r="CF107" s="518" t="s">
        <v>102</v>
      </c>
      <c r="CG107" s="518" t="s">
        <v>102</v>
      </c>
      <c r="CH107" s="518" t="s">
        <v>102</v>
      </c>
      <c r="CI107" s="518" t="s">
        <v>102</v>
      </c>
      <c r="CJ107" s="518" t="s">
        <v>102</v>
      </c>
      <c r="CK107" s="518" t="s">
        <v>102</v>
      </c>
      <c r="CL107" s="518" t="s">
        <v>102</v>
      </c>
      <c r="CM107" s="518" t="s">
        <v>102</v>
      </c>
      <c r="CN107" s="518" t="s">
        <v>102</v>
      </c>
      <c r="CO107" s="518" t="s">
        <v>102</v>
      </c>
      <c r="CP107" s="518" t="s">
        <v>102</v>
      </c>
      <c r="CQ107" s="518" t="s">
        <v>102</v>
      </c>
      <c r="CR107" s="518" t="s">
        <v>102</v>
      </c>
      <c r="CS107" s="518" t="s">
        <v>102</v>
      </c>
      <c r="CT107" s="518" t="s">
        <v>102</v>
      </c>
      <c r="CU107" s="518" t="s">
        <v>102</v>
      </c>
      <c r="CV107" s="518" t="s">
        <v>102</v>
      </c>
      <c r="CW107" s="518" t="s">
        <v>102</v>
      </c>
      <c r="CX107" s="518" t="s">
        <v>102</v>
      </c>
      <c r="CY107" s="518" t="s">
        <v>102</v>
      </c>
      <c r="CZ107" s="518" t="s">
        <v>102</v>
      </c>
      <c r="DA107" s="518" t="s">
        <v>102</v>
      </c>
      <c r="DB107" s="518" t="s">
        <v>102</v>
      </c>
      <c r="DC107" s="518" t="s">
        <v>102</v>
      </c>
      <c r="DD107" s="518" t="s">
        <v>102</v>
      </c>
      <c r="DE107" s="518" t="s">
        <v>102</v>
      </c>
      <c r="DF107" s="518" t="s">
        <v>102</v>
      </c>
      <c r="DG107" s="518" t="s">
        <v>102</v>
      </c>
      <c r="DH107" s="518" t="s">
        <v>102</v>
      </c>
      <c r="DI107" s="518" t="s">
        <v>102</v>
      </c>
      <c r="DJ107" s="518" t="s">
        <v>102</v>
      </c>
      <c r="DK107" s="518" t="s">
        <v>102</v>
      </c>
      <c r="DL107" s="518" t="s">
        <v>102</v>
      </c>
      <c r="DM107" s="518" t="s">
        <v>102</v>
      </c>
      <c r="DN107" s="518" t="s">
        <v>102</v>
      </c>
      <c r="DO107" s="518" t="s">
        <v>102</v>
      </c>
      <c r="DP107" s="518" t="s">
        <v>102</v>
      </c>
      <c r="DQ107" s="518" t="s">
        <v>102</v>
      </c>
      <c r="DR107" s="518" t="s">
        <v>102</v>
      </c>
      <c r="DS107" s="518" t="s">
        <v>102</v>
      </c>
      <c r="DT107" s="518" t="s">
        <v>102</v>
      </c>
      <c r="DU107" s="518" t="s">
        <v>102</v>
      </c>
      <c r="DV107" s="518" t="s">
        <v>102</v>
      </c>
      <c r="DW107" s="518" t="s">
        <v>102</v>
      </c>
      <c r="DX107" s="518" t="s">
        <v>102</v>
      </c>
      <c r="DY107" s="518" t="s">
        <v>102</v>
      </c>
      <c r="DZ107" s="518" t="s">
        <v>102</v>
      </c>
      <c r="EA107" s="518" t="s">
        <v>102</v>
      </c>
      <c r="EB107" s="518" t="s">
        <v>102</v>
      </c>
      <c r="EC107" s="518" t="s">
        <v>102</v>
      </c>
      <c r="ED107" s="518" t="s">
        <v>102</v>
      </c>
      <c r="EE107" s="518" t="s">
        <v>102</v>
      </c>
      <c r="EF107" s="518" t="s">
        <v>102</v>
      </c>
      <c r="EG107" s="518" t="s">
        <v>102</v>
      </c>
      <c r="EH107" s="518" t="s">
        <v>102</v>
      </c>
      <c r="EI107" s="518" t="s">
        <v>102</v>
      </c>
      <c r="EJ107" s="518" t="s">
        <v>102</v>
      </c>
      <c r="EK107" s="518" t="s">
        <v>102</v>
      </c>
      <c r="EL107" s="518" t="s">
        <v>102</v>
      </c>
      <c r="EM107" s="518" t="s">
        <v>102</v>
      </c>
      <c r="EN107" s="518" t="s">
        <v>102</v>
      </c>
      <c r="EO107" s="518" t="s">
        <v>102</v>
      </c>
      <c r="EP107" s="518" t="s">
        <v>102</v>
      </c>
      <c r="EQ107" s="518" t="s">
        <v>102</v>
      </c>
      <c r="ER107" s="518" t="s">
        <v>102</v>
      </c>
      <c r="ES107" s="518" t="s">
        <v>102</v>
      </c>
      <c r="ET107" s="518" t="s">
        <v>102</v>
      </c>
      <c r="EU107" s="518" t="s">
        <v>102</v>
      </c>
      <c r="EV107" s="518" t="s">
        <v>102</v>
      </c>
      <c r="EW107" s="518" t="s">
        <v>102</v>
      </c>
      <c r="EX107" s="518" t="s">
        <v>102</v>
      </c>
      <c r="EY107" s="518" t="s">
        <v>102</v>
      </c>
      <c r="EZ107" s="518" t="s">
        <v>102</v>
      </c>
      <c r="FA107" s="518" t="s">
        <v>102</v>
      </c>
      <c r="FB107" s="518" t="s">
        <v>102</v>
      </c>
      <c r="FC107" s="518" t="s">
        <v>102</v>
      </c>
      <c r="FD107" s="518" t="s">
        <v>102</v>
      </c>
      <c r="FE107" s="518" t="s">
        <v>102</v>
      </c>
      <c r="FF107" s="518" t="s">
        <v>102</v>
      </c>
      <c r="FG107" s="518" t="s">
        <v>102</v>
      </c>
      <c r="FH107" s="518" t="s">
        <v>102</v>
      </c>
      <c r="FI107" s="518" t="s">
        <v>102</v>
      </c>
      <c r="FJ107" s="518" t="s">
        <v>102</v>
      </c>
      <c r="FK107" s="518" t="s">
        <v>102</v>
      </c>
      <c r="FL107" s="518" t="s">
        <v>102</v>
      </c>
      <c r="FM107" s="518" t="s">
        <v>102</v>
      </c>
      <c r="FN107" s="518" t="s">
        <v>102</v>
      </c>
      <c r="FO107" s="518" t="s">
        <v>102</v>
      </c>
      <c r="FP107" s="518" t="s">
        <v>102</v>
      </c>
      <c r="FQ107" s="518" t="s">
        <v>102</v>
      </c>
      <c r="FR107" s="518" t="s">
        <v>102</v>
      </c>
      <c r="FS107" s="518" t="s">
        <v>102</v>
      </c>
      <c r="FT107" s="518" t="s">
        <v>102</v>
      </c>
      <c r="FU107" s="518" t="s">
        <v>102</v>
      </c>
      <c r="FV107" s="518" t="s">
        <v>102</v>
      </c>
      <c r="FW107" s="518" t="s">
        <v>102</v>
      </c>
      <c r="FX107" s="518" t="s">
        <v>102</v>
      </c>
      <c r="FY107" s="518" t="s">
        <v>102</v>
      </c>
      <c r="FZ107" s="518" t="s">
        <v>102</v>
      </c>
      <c r="GA107" s="518" t="s">
        <v>102</v>
      </c>
      <c r="GB107" s="518" t="s">
        <v>102</v>
      </c>
      <c r="GC107" s="518" t="s">
        <v>102</v>
      </c>
      <c r="GD107" s="518" t="s">
        <v>102</v>
      </c>
      <c r="GE107" s="518" t="s">
        <v>102</v>
      </c>
      <c r="GF107" s="518" t="s">
        <v>102</v>
      </c>
      <c r="GG107" s="518" t="s">
        <v>102</v>
      </c>
      <c r="GH107" s="518" t="s">
        <v>102</v>
      </c>
      <c r="GI107" s="518" t="s">
        <v>102</v>
      </c>
      <c r="GJ107" s="518" t="s">
        <v>102</v>
      </c>
      <c r="GK107" s="518" t="s">
        <v>102</v>
      </c>
      <c r="GL107" s="518" t="s">
        <v>102</v>
      </c>
      <c r="GM107" s="518" t="s">
        <v>102</v>
      </c>
      <c r="GN107" s="518" t="s">
        <v>102</v>
      </c>
      <c r="GO107" s="518" t="s">
        <v>102</v>
      </c>
      <c r="GP107" s="518" t="s">
        <v>102</v>
      </c>
      <c r="GQ107" s="518" t="s">
        <v>102</v>
      </c>
      <c r="GR107" s="518" t="s">
        <v>102</v>
      </c>
      <c r="GS107" s="518" t="s">
        <v>102</v>
      </c>
      <c r="GT107" s="518" t="s">
        <v>102</v>
      </c>
      <c r="GU107" s="518" t="s">
        <v>102</v>
      </c>
      <c r="GV107" s="518" t="s">
        <v>102</v>
      </c>
      <c r="GW107" s="518" t="s">
        <v>102</v>
      </c>
      <c r="GX107" s="518" t="s">
        <v>102</v>
      </c>
      <c r="GY107" s="518" t="s">
        <v>102</v>
      </c>
      <c r="GZ107" s="518" t="s">
        <v>102</v>
      </c>
      <c r="HA107" s="518" t="s">
        <v>102</v>
      </c>
      <c r="HB107" s="518" t="s">
        <v>102</v>
      </c>
      <c r="HC107" s="511" t="str">
        <f t="shared" si="1"/>
        <v>2009-390076</v>
      </c>
    </row>
    <row r="108" spans="1:211" ht="48" hidden="1" customHeight="1" x14ac:dyDescent="0.15">
      <c r="A108" s="514" t="s">
        <v>4273</v>
      </c>
      <c r="B108" s="519" t="s">
        <v>10302</v>
      </c>
      <c r="C108" s="513">
        <v>40396</v>
      </c>
      <c r="D108" s="519" t="s">
        <v>8419</v>
      </c>
      <c r="E108" s="519" t="s">
        <v>8465</v>
      </c>
      <c r="F108" s="519" t="s">
        <v>8466</v>
      </c>
      <c r="G108" s="513">
        <v>40459</v>
      </c>
      <c r="H108" s="519" t="s">
        <v>10300</v>
      </c>
      <c r="I108" s="519"/>
      <c r="J108" s="513"/>
      <c r="K108" s="519"/>
      <c r="L108" s="519"/>
      <c r="M108" s="519"/>
      <c r="N108" s="513"/>
      <c r="O108" s="513"/>
      <c r="P108" s="519"/>
      <c r="Q108" s="513"/>
      <c r="R108" s="513"/>
      <c r="S108" s="514" t="s">
        <v>10303</v>
      </c>
      <c r="T108" s="514">
        <v>2012</v>
      </c>
      <c r="U108" s="515" t="s">
        <v>8424</v>
      </c>
      <c r="V108" s="514">
        <v>44</v>
      </c>
      <c r="W108" s="514">
        <v>3</v>
      </c>
      <c r="X108" s="514">
        <v>3</v>
      </c>
      <c r="Y108" s="513">
        <v>35446</v>
      </c>
      <c r="Z108" s="512" t="s">
        <v>10271</v>
      </c>
      <c r="AA108" s="512" t="s">
        <v>10272</v>
      </c>
      <c r="AB108" s="513">
        <v>36004</v>
      </c>
      <c r="AC108" s="513">
        <v>39442</v>
      </c>
      <c r="AD108" s="512" t="s">
        <v>10273</v>
      </c>
      <c r="AE108" s="513">
        <v>37858</v>
      </c>
      <c r="AF108" s="512" t="s">
        <v>138</v>
      </c>
      <c r="AG108" s="512" t="s">
        <v>10272</v>
      </c>
      <c r="AH108" s="516">
        <v>4027451</v>
      </c>
      <c r="AI108" s="513">
        <v>39374</v>
      </c>
      <c r="AJ108" s="513" t="s">
        <v>138</v>
      </c>
      <c r="AK108" s="511" t="s">
        <v>138</v>
      </c>
      <c r="AL108" s="513" t="s">
        <v>138</v>
      </c>
      <c r="AM108" s="511" t="s">
        <v>138</v>
      </c>
      <c r="AN108" s="511" t="s">
        <v>10274</v>
      </c>
      <c r="AO108" s="511" t="s">
        <v>1457</v>
      </c>
      <c r="AP108" s="511" t="s">
        <v>10275</v>
      </c>
      <c r="AQ108" s="511" t="s">
        <v>10276</v>
      </c>
      <c r="AR108" s="511" t="s">
        <v>10277</v>
      </c>
      <c r="AS108" s="511" t="s">
        <v>10278</v>
      </c>
      <c r="AT108" s="511" t="s">
        <v>10278</v>
      </c>
      <c r="AU108" s="511" t="s">
        <v>10279</v>
      </c>
      <c r="AV108" s="511" t="s">
        <v>10280</v>
      </c>
      <c r="AW108" s="511" t="s">
        <v>1458</v>
      </c>
      <c r="AX108" s="511" t="s">
        <v>10279</v>
      </c>
      <c r="AY108" s="511" t="s">
        <v>1459</v>
      </c>
      <c r="AZ108" s="511" t="s">
        <v>10281</v>
      </c>
      <c r="BA108" s="511" t="s">
        <v>1460</v>
      </c>
      <c r="BB108" s="511">
        <v>112853</v>
      </c>
      <c r="BC108" s="512" t="s">
        <v>1455</v>
      </c>
      <c r="BD108" s="511" t="s">
        <v>1456</v>
      </c>
      <c r="BE108" s="511" t="s">
        <v>10282</v>
      </c>
      <c r="BF108" s="511" t="s">
        <v>1454</v>
      </c>
      <c r="BG108" s="511" t="s">
        <v>10283</v>
      </c>
      <c r="BH108" s="511" t="s">
        <v>8648</v>
      </c>
      <c r="BI108" s="511">
        <v>3</v>
      </c>
      <c r="BJ108" s="511">
        <v>9</v>
      </c>
      <c r="BK108" s="511" t="s">
        <v>138</v>
      </c>
      <c r="BL108" s="511" t="s">
        <v>138</v>
      </c>
      <c r="BM108" s="511" t="s">
        <v>10284</v>
      </c>
      <c r="BN108" s="511" t="s">
        <v>138</v>
      </c>
      <c r="BO108" s="511" t="s">
        <v>9064</v>
      </c>
      <c r="BP108" s="513" t="s">
        <v>138</v>
      </c>
      <c r="BQ108" s="511" t="s">
        <v>138</v>
      </c>
      <c r="BR108" s="511" t="s">
        <v>8445</v>
      </c>
      <c r="BS108" s="511" t="s">
        <v>10285</v>
      </c>
      <c r="BT108" s="511" t="s">
        <v>138</v>
      </c>
      <c r="BU108" s="511" t="s">
        <v>10286</v>
      </c>
      <c r="BV108" s="511" t="s">
        <v>138</v>
      </c>
      <c r="BW108" s="511">
        <v>1</v>
      </c>
      <c r="BX108" s="511" t="s">
        <v>10287</v>
      </c>
      <c r="BY108" s="511" t="s">
        <v>138</v>
      </c>
      <c r="BZ108" s="511">
        <v>20</v>
      </c>
      <c r="CA108" s="511" t="s">
        <v>10288</v>
      </c>
      <c r="CB108" s="511" t="s">
        <v>10289</v>
      </c>
      <c r="CC108" s="511" t="s">
        <v>138</v>
      </c>
      <c r="CD108" s="511" t="s">
        <v>138</v>
      </c>
      <c r="CE108" s="518" t="s">
        <v>102</v>
      </c>
      <c r="CF108" s="518" t="s">
        <v>102</v>
      </c>
      <c r="CG108" s="518" t="s">
        <v>102</v>
      </c>
      <c r="CH108" s="518" t="s">
        <v>102</v>
      </c>
      <c r="CI108" s="518" t="s">
        <v>102</v>
      </c>
      <c r="CJ108" s="518" t="s">
        <v>102</v>
      </c>
      <c r="CK108" s="518" t="s">
        <v>102</v>
      </c>
      <c r="CL108" s="518" t="s">
        <v>102</v>
      </c>
      <c r="CM108" s="518" t="s">
        <v>102</v>
      </c>
      <c r="CN108" s="518" t="s">
        <v>102</v>
      </c>
      <c r="CO108" s="518" t="s">
        <v>102</v>
      </c>
      <c r="CP108" s="518" t="s">
        <v>102</v>
      </c>
      <c r="CQ108" s="518" t="s">
        <v>102</v>
      </c>
      <c r="CR108" s="518" t="s">
        <v>102</v>
      </c>
      <c r="CS108" s="518" t="s">
        <v>102</v>
      </c>
      <c r="CT108" s="518" t="s">
        <v>102</v>
      </c>
      <c r="CU108" s="518" t="s">
        <v>102</v>
      </c>
      <c r="CV108" s="518" t="s">
        <v>102</v>
      </c>
      <c r="CW108" s="518" t="s">
        <v>102</v>
      </c>
      <c r="CX108" s="518" t="s">
        <v>102</v>
      </c>
      <c r="CY108" s="518" t="s">
        <v>102</v>
      </c>
      <c r="CZ108" s="518" t="s">
        <v>102</v>
      </c>
      <c r="DA108" s="518" t="s">
        <v>102</v>
      </c>
      <c r="DB108" s="518" t="s">
        <v>102</v>
      </c>
      <c r="DC108" s="518" t="s">
        <v>102</v>
      </c>
      <c r="DD108" s="518" t="s">
        <v>102</v>
      </c>
      <c r="DE108" s="518" t="s">
        <v>102</v>
      </c>
      <c r="DF108" s="518" t="s">
        <v>102</v>
      </c>
      <c r="DG108" s="518" t="s">
        <v>102</v>
      </c>
      <c r="DH108" s="518" t="s">
        <v>102</v>
      </c>
      <c r="DI108" s="518" t="s">
        <v>102</v>
      </c>
      <c r="DJ108" s="518" t="s">
        <v>102</v>
      </c>
      <c r="DK108" s="518" t="s">
        <v>102</v>
      </c>
      <c r="DL108" s="518" t="s">
        <v>102</v>
      </c>
      <c r="DM108" s="518" t="s">
        <v>102</v>
      </c>
      <c r="DN108" s="518" t="s">
        <v>102</v>
      </c>
      <c r="DO108" s="518" t="s">
        <v>102</v>
      </c>
      <c r="DP108" s="518" t="s">
        <v>102</v>
      </c>
      <c r="DQ108" s="518" t="s">
        <v>102</v>
      </c>
      <c r="DR108" s="518" t="s">
        <v>102</v>
      </c>
      <c r="DS108" s="518" t="s">
        <v>102</v>
      </c>
      <c r="DT108" s="518" t="s">
        <v>102</v>
      </c>
      <c r="DU108" s="518" t="s">
        <v>102</v>
      </c>
      <c r="DV108" s="518" t="s">
        <v>102</v>
      </c>
      <c r="DW108" s="518" t="s">
        <v>102</v>
      </c>
      <c r="DX108" s="518" t="s">
        <v>102</v>
      </c>
      <c r="DY108" s="518" t="s">
        <v>102</v>
      </c>
      <c r="DZ108" s="518" t="s">
        <v>102</v>
      </c>
      <c r="EA108" s="518" t="s">
        <v>102</v>
      </c>
      <c r="EB108" s="518" t="s">
        <v>102</v>
      </c>
      <c r="EC108" s="518" t="s">
        <v>102</v>
      </c>
      <c r="ED108" s="518" t="s">
        <v>102</v>
      </c>
      <c r="EE108" s="518" t="s">
        <v>102</v>
      </c>
      <c r="EF108" s="518" t="s">
        <v>102</v>
      </c>
      <c r="EG108" s="518" t="s">
        <v>102</v>
      </c>
      <c r="EH108" s="518" t="s">
        <v>102</v>
      </c>
      <c r="EI108" s="518" t="s">
        <v>102</v>
      </c>
      <c r="EJ108" s="518" t="s">
        <v>102</v>
      </c>
      <c r="EK108" s="518" t="s">
        <v>102</v>
      </c>
      <c r="EL108" s="518" t="s">
        <v>102</v>
      </c>
      <c r="EM108" s="518" t="s">
        <v>102</v>
      </c>
      <c r="EN108" s="518" t="s">
        <v>102</v>
      </c>
      <c r="EO108" s="518" t="s">
        <v>102</v>
      </c>
      <c r="EP108" s="518" t="s">
        <v>102</v>
      </c>
      <c r="EQ108" s="518" t="s">
        <v>102</v>
      </c>
      <c r="ER108" s="518" t="s">
        <v>102</v>
      </c>
      <c r="ES108" s="518" t="s">
        <v>102</v>
      </c>
      <c r="ET108" s="518" t="s">
        <v>102</v>
      </c>
      <c r="EU108" s="518" t="s">
        <v>102</v>
      </c>
      <c r="EV108" s="518" t="s">
        <v>102</v>
      </c>
      <c r="EW108" s="518" t="s">
        <v>102</v>
      </c>
      <c r="EX108" s="518" t="s">
        <v>102</v>
      </c>
      <c r="EY108" s="518" t="s">
        <v>102</v>
      </c>
      <c r="EZ108" s="518" t="s">
        <v>102</v>
      </c>
      <c r="FA108" s="518" t="s">
        <v>102</v>
      </c>
      <c r="FB108" s="518" t="s">
        <v>102</v>
      </c>
      <c r="FC108" s="518" t="s">
        <v>102</v>
      </c>
      <c r="FD108" s="518" t="s">
        <v>102</v>
      </c>
      <c r="FE108" s="518" t="s">
        <v>102</v>
      </c>
      <c r="FF108" s="518" t="s">
        <v>102</v>
      </c>
      <c r="FG108" s="518" t="s">
        <v>102</v>
      </c>
      <c r="FH108" s="518" t="s">
        <v>102</v>
      </c>
      <c r="FI108" s="518" t="s">
        <v>102</v>
      </c>
      <c r="FJ108" s="518" t="s">
        <v>102</v>
      </c>
      <c r="FK108" s="518" t="s">
        <v>102</v>
      </c>
      <c r="FL108" s="518" t="s">
        <v>102</v>
      </c>
      <c r="FM108" s="518" t="s">
        <v>102</v>
      </c>
      <c r="FN108" s="518" t="s">
        <v>102</v>
      </c>
      <c r="FO108" s="518" t="s">
        <v>102</v>
      </c>
      <c r="FP108" s="518" t="s">
        <v>102</v>
      </c>
      <c r="FQ108" s="518" t="s">
        <v>102</v>
      </c>
      <c r="FR108" s="518" t="s">
        <v>102</v>
      </c>
      <c r="FS108" s="518" t="s">
        <v>102</v>
      </c>
      <c r="FT108" s="518" t="s">
        <v>102</v>
      </c>
      <c r="FU108" s="518" t="s">
        <v>102</v>
      </c>
      <c r="FV108" s="518" t="s">
        <v>102</v>
      </c>
      <c r="FW108" s="518" t="s">
        <v>102</v>
      </c>
      <c r="FX108" s="518" t="s">
        <v>102</v>
      </c>
      <c r="FY108" s="518" t="s">
        <v>102</v>
      </c>
      <c r="FZ108" s="518" t="s">
        <v>102</v>
      </c>
      <c r="GA108" s="518" t="s">
        <v>102</v>
      </c>
      <c r="GB108" s="518" t="s">
        <v>102</v>
      </c>
      <c r="GC108" s="518" t="s">
        <v>102</v>
      </c>
      <c r="GD108" s="518" t="s">
        <v>102</v>
      </c>
      <c r="GE108" s="518" t="s">
        <v>102</v>
      </c>
      <c r="GF108" s="518" t="s">
        <v>102</v>
      </c>
      <c r="GG108" s="518" t="s">
        <v>102</v>
      </c>
      <c r="GH108" s="518" t="s">
        <v>102</v>
      </c>
      <c r="GI108" s="518" t="s">
        <v>102</v>
      </c>
      <c r="GJ108" s="518" t="s">
        <v>102</v>
      </c>
      <c r="GK108" s="518" t="s">
        <v>102</v>
      </c>
      <c r="GL108" s="518" t="s">
        <v>102</v>
      </c>
      <c r="GM108" s="518" t="s">
        <v>102</v>
      </c>
      <c r="GN108" s="518" t="s">
        <v>102</v>
      </c>
      <c r="GO108" s="518" t="s">
        <v>102</v>
      </c>
      <c r="GP108" s="518" t="s">
        <v>102</v>
      </c>
      <c r="GQ108" s="518" t="s">
        <v>102</v>
      </c>
      <c r="GR108" s="518" t="s">
        <v>102</v>
      </c>
      <c r="GS108" s="518" t="s">
        <v>102</v>
      </c>
      <c r="GT108" s="518" t="s">
        <v>102</v>
      </c>
      <c r="GU108" s="518" t="s">
        <v>102</v>
      </c>
      <c r="GV108" s="518" t="s">
        <v>102</v>
      </c>
      <c r="GW108" s="518" t="s">
        <v>102</v>
      </c>
      <c r="GX108" s="518" t="s">
        <v>102</v>
      </c>
      <c r="GY108" s="518" t="s">
        <v>102</v>
      </c>
      <c r="GZ108" s="518" t="s">
        <v>102</v>
      </c>
      <c r="HA108" s="518" t="s">
        <v>102</v>
      </c>
      <c r="HB108" s="518" t="s">
        <v>102</v>
      </c>
      <c r="HC108" s="511" t="str">
        <f t="shared" si="1"/>
        <v>2010-390083</v>
      </c>
    </row>
    <row r="109" spans="1:211" ht="48" hidden="1" customHeight="1" x14ac:dyDescent="0.15">
      <c r="A109" s="511" t="s">
        <v>4278</v>
      </c>
      <c r="B109" s="512" t="s">
        <v>10304</v>
      </c>
      <c r="C109" s="513">
        <v>37469</v>
      </c>
      <c r="D109" s="512" t="s">
        <v>8419</v>
      </c>
      <c r="E109" s="512" t="s">
        <v>8420</v>
      </c>
      <c r="F109" s="512" t="s">
        <v>8421</v>
      </c>
      <c r="G109" s="513">
        <v>38748</v>
      </c>
      <c r="H109" s="512" t="s">
        <v>10305</v>
      </c>
      <c r="I109" s="512" t="s">
        <v>10051</v>
      </c>
      <c r="J109" s="513">
        <v>38735</v>
      </c>
      <c r="S109" s="514" t="s">
        <v>10306</v>
      </c>
      <c r="T109" s="511">
        <v>2010</v>
      </c>
      <c r="U109" s="515" t="s">
        <v>8424</v>
      </c>
      <c r="V109" s="514">
        <v>45</v>
      </c>
      <c r="W109" s="514">
        <v>2</v>
      </c>
      <c r="X109" s="514">
        <v>1</v>
      </c>
      <c r="Y109" s="513">
        <v>35508</v>
      </c>
      <c r="Z109" s="512" t="s">
        <v>10307</v>
      </c>
      <c r="AA109" s="512" t="s">
        <v>10308</v>
      </c>
      <c r="AB109" s="513">
        <v>36067</v>
      </c>
      <c r="AC109" s="513">
        <v>38833</v>
      </c>
      <c r="AD109" s="512" t="s">
        <v>10309</v>
      </c>
      <c r="AE109" s="513">
        <v>36614</v>
      </c>
      <c r="AF109" s="512" t="s">
        <v>138</v>
      </c>
      <c r="AG109" s="512" t="s">
        <v>10308</v>
      </c>
      <c r="AH109" s="516">
        <v>3771347</v>
      </c>
      <c r="AI109" s="513">
        <v>38765</v>
      </c>
      <c r="AJ109" s="513" t="s">
        <v>138</v>
      </c>
      <c r="AK109" s="511" t="s">
        <v>138</v>
      </c>
      <c r="AL109" s="513" t="s">
        <v>138</v>
      </c>
      <c r="AM109" s="511" t="s">
        <v>138</v>
      </c>
      <c r="AN109" s="511" t="s">
        <v>10310</v>
      </c>
      <c r="AO109" s="511" t="s">
        <v>10311</v>
      </c>
      <c r="AP109" s="511" t="s">
        <v>10312</v>
      </c>
      <c r="AQ109" s="511" t="s">
        <v>10313</v>
      </c>
      <c r="AR109" s="511" t="s">
        <v>10313</v>
      </c>
      <c r="AS109" s="511" t="s">
        <v>10314</v>
      </c>
      <c r="AT109" s="511" t="s">
        <v>10314</v>
      </c>
      <c r="AU109" s="511" t="s">
        <v>10314</v>
      </c>
      <c r="AV109" s="511" t="s">
        <v>10315</v>
      </c>
      <c r="AW109" s="511" t="s">
        <v>10316</v>
      </c>
      <c r="AX109" s="511" t="s">
        <v>10317</v>
      </c>
      <c r="AY109" s="511" t="s">
        <v>10318</v>
      </c>
      <c r="AZ109" s="511" t="s">
        <v>10312</v>
      </c>
      <c r="BA109" s="511" t="s">
        <v>10319</v>
      </c>
      <c r="BB109" s="511" t="s">
        <v>10320</v>
      </c>
      <c r="BC109" s="512" t="s">
        <v>10305</v>
      </c>
      <c r="BD109" s="511" t="s">
        <v>10321</v>
      </c>
      <c r="BE109" s="511" t="s">
        <v>10322</v>
      </c>
      <c r="BF109" s="511" t="s">
        <v>10323</v>
      </c>
      <c r="BG109" s="511" t="s">
        <v>10324</v>
      </c>
      <c r="BH109" s="511" t="s">
        <v>8648</v>
      </c>
      <c r="BI109" s="511">
        <v>3</v>
      </c>
      <c r="BJ109" s="511">
        <v>19</v>
      </c>
      <c r="BK109" s="511" t="s">
        <v>138</v>
      </c>
      <c r="BL109" s="511" t="s">
        <v>138</v>
      </c>
      <c r="BM109" s="511" t="s">
        <v>10325</v>
      </c>
      <c r="BN109" s="511" t="s">
        <v>138</v>
      </c>
      <c r="BO109" s="511" t="s">
        <v>9027</v>
      </c>
      <c r="BP109" s="513" t="s">
        <v>138</v>
      </c>
      <c r="BQ109" s="511" t="s">
        <v>138</v>
      </c>
      <c r="BR109" s="511" t="s">
        <v>8482</v>
      </c>
      <c r="BS109" s="511" t="s">
        <v>10326</v>
      </c>
      <c r="BT109" s="511" t="s">
        <v>10327</v>
      </c>
      <c r="BU109" s="511" t="s">
        <v>10328</v>
      </c>
      <c r="BV109" s="511">
        <v>1</v>
      </c>
      <c r="BW109" s="511">
        <v>1</v>
      </c>
      <c r="BX109" s="511" t="s">
        <v>10329</v>
      </c>
      <c r="BY109" s="511" t="s">
        <v>138</v>
      </c>
      <c r="BZ109" s="511">
        <v>8</v>
      </c>
      <c r="CA109" s="511" t="s">
        <v>10330</v>
      </c>
      <c r="CB109" s="511" t="s">
        <v>10331</v>
      </c>
      <c r="CC109" s="511" t="s">
        <v>10332</v>
      </c>
      <c r="CD109" s="511" t="s">
        <v>5301</v>
      </c>
      <c r="CE109" s="518" t="s">
        <v>102</v>
      </c>
      <c r="CF109" s="518" t="s">
        <v>102</v>
      </c>
      <c r="CG109" s="518" t="s">
        <v>102</v>
      </c>
      <c r="CH109" s="518" t="s">
        <v>102</v>
      </c>
      <c r="CI109" s="518" t="s">
        <v>102</v>
      </c>
      <c r="CJ109" s="518" t="s">
        <v>102</v>
      </c>
      <c r="CK109" s="518" t="s">
        <v>102</v>
      </c>
      <c r="CL109" s="518" t="s">
        <v>102</v>
      </c>
      <c r="CM109" s="518" t="s">
        <v>102</v>
      </c>
      <c r="CN109" s="518" t="s">
        <v>102</v>
      </c>
      <c r="CO109" s="518" t="s">
        <v>102</v>
      </c>
      <c r="CP109" s="518" t="s">
        <v>102</v>
      </c>
      <c r="CQ109" s="518" t="s">
        <v>102</v>
      </c>
      <c r="CR109" s="518" t="s">
        <v>102</v>
      </c>
      <c r="CS109" s="518" t="s">
        <v>102</v>
      </c>
      <c r="CT109" s="518" t="s">
        <v>102</v>
      </c>
      <c r="CU109" s="518" t="s">
        <v>102</v>
      </c>
      <c r="CV109" s="518" t="s">
        <v>102</v>
      </c>
      <c r="CW109" s="518" t="s">
        <v>102</v>
      </c>
      <c r="CX109" s="518" t="s">
        <v>102</v>
      </c>
      <c r="CY109" s="518" t="s">
        <v>102</v>
      </c>
      <c r="CZ109" s="518" t="s">
        <v>102</v>
      </c>
      <c r="DA109" s="518" t="s">
        <v>102</v>
      </c>
      <c r="DB109" s="518" t="s">
        <v>102</v>
      </c>
      <c r="DC109" s="518" t="s">
        <v>102</v>
      </c>
      <c r="DD109" s="518" t="s">
        <v>102</v>
      </c>
      <c r="DE109" s="518" t="s">
        <v>102</v>
      </c>
      <c r="DF109" s="518" t="s">
        <v>102</v>
      </c>
      <c r="DG109" s="518" t="s">
        <v>102</v>
      </c>
      <c r="DH109" s="518" t="s">
        <v>102</v>
      </c>
      <c r="DI109" s="518" t="s">
        <v>102</v>
      </c>
      <c r="DJ109" s="518" t="s">
        <v>102</v>
      </c>
      <c r="DK109" s="518" t="s">
        <v>102</v>
      </c>
      <c r="DL109" s="518" t="s">
        <v>102</v>
      </c>
      <c r="DM109" s="518" t="s">
        <v>102</v>
      </c>
      <c r="DN109" s="518" t="s">
        <v>102</v>
      </c>
      <c r="DO109" s="518" t="s">
        <v>102</v>
      </c>
      <c r="DP109" s="518" t="s">
        <v>102</v>
      </c>
      <c r="DQ109" s="518" t="s">
        <v>102</v>
      </c>
      <c r="DR109" s="518" t="s">
        <v>102</v>
      </c>
      <c r="DS109" s="518" t="s">
        <v>102</v>
      </c>
      <c r="DT109" s="518" t="s">
        <v>102</v>
      </c>
      <c r="DU109" s="518" t="s">
        <v>102</v>
      </c>
      <c r="DV109" s="518" t="s">
        <v>102</v>
      </c>
      <c r="DW109" s="518" t="s">
        <v>102</v>
      </c>
      <c r="DX109" s="518" t="s">
        <v>102</v>
      </c>
      <c r="DY109" s="518" t="s">
        <v>102</v>
      </c>
      <c r="DZ109" s="518" t="s">
        <v>102</v>
      </c>
      <c r="EA109" s="518" t="s">
        <v>102</v>
      </c>
      <c r="EB109" s="518" t="s">
        <v>102</v>
      </c>
      <c r="EC109" s="518" t="s">
        <v>102</v>
      </c>
      <c r="ED109" s="518" t="s">
        <v>102</v>
      </c>
      <c r="EE109" s="518" t="s">
        <v>102</v>
      </c>
      <c r="EF109" s="518" t="s">
        <v>102</v>
      </c>
      <c r="EG109" s="518" t="s">
        <v>102</v>
      </c>
      <c r="EH109" s="518" t="s">
        <v>102</v>
      </c>
      <c r="EI109" s="518" t="s">
        <v>102</v>
      </c>
      <c r="EJ109" s="518" t="s">
        <v>102</v>
      </c>
      <c r="EK109" s="518" t="s">
        <v>102</v>
      </c>
      <c r="EL109" s="518" t="s">
        <v>102</v>
      </c>
      <c r="EM109" s="518" t="s">
        <v>102</v>
      </c>
      <c r="EN109" s="518" t="s">
        <v>102</v>
      </c>
      <c r="EO109" s="518" t="s">
        <v>102</v>
      </c>
      <c r="EP109" s="518" t="s">
        <v>102</v>
      </c>
      <c r="EQ109" s="518" t="s">
        <v>102</v>
      </c>
      <c r="ER109" s="518" t="s">
        <v>102</v>
      </c>
      <c r="ES109" s="518" t="s">
        <v>102</v>
      </c>
      <c r="ET109" s="518" t="s">
        <v>102</v>
      </c>
      <c r="EU109" s="518" t="s">
        <v>102</v>
      </c>
      <c r="EV109" s="518" t="s">
        <v>102</v>
      </c>
      <c r="EW109" s="518" t="s">
        <v>102</v>
      </c>
      <c r="EX109" s="518" t="s">
        <v>102</v>
      </c>
      <c r="EY109" s="518" t="s">
        <v>102</v>
      </c>
      <c r="EZ109" s="518" t="s">
        <v>102</v>
      </c>
      <c r="FA109" s="518" t="s">
        <v>102</v>
      </c>
      <c r="FB109" s="518" t="s">
        <v>102</v>
      </c>
      <c r="FC109" s="518" t="s">
        <v>102</v>
      </c>
      <c r="FD109" s="518" t="s">
        <v>102</v>
      </c>
      <c r="FE109" s="518" t="s">
        <v>102</v>
      </c>
      <c r="FF109" s="518" t="s">
        <v>102</v>
      </c>
      <c r="FG109" s="518" t="s">
        <v>102</v>
      </c>
      <c r="FH109" s="518" t="s">
        <v>102</v>
      </c>
      <c r="FI109" s="518" t="s">
        <v>102</v>
      </c>
      <c r="FJ109" s="518" t="s">
        <v>102</v>
      </c>
      <c r="FK109" s="518" t="s">
        <v>102</v>
      </c>
      <c r="FL109" s="518" t="s">
        <v>102</v>
      </c>
      <c r="FM109" s="518" t="s">
        <v>102</v>
      </c>
      <c r="FN109" s="518" t="s">
        <v>102</v>
      </c>
      <c r="FO109" s="518" t="s">
        <v>102</v>
      </c>
      <c r="FP109" s="518" t="s">
        <v>102</v>
      </c>
      <c r="FQ109" s="518" t="s">
        <v>102</v>
      </c>
      <c r="FR109" s="518" t="s">
        <v>102</v>
      </c>
      <c r="FS109" s="518" t="s">
        <v>102</v>
      </c>
      <c r="FT109" s="518" t="s">
        <v>102</v>
      </c>
      <c r="FU109" s="518" t="s">
        <v>102</v>
      </c>
      <c r="FV109" s="518" t="s">
        <v>102</v>
      </c>
      <c r="FW109" s="518" t="s">
        <v>102</v>
      </c>
      <c r="FX109" s="518" t="s">
        <v>102</v>
      </c>
      <c r="FY109" s="518" t="s">
        <v>102</v>
      </c>
      <c r="FZ109" s="518" t="s">
        <v>102</v>
      </c>
      <c r="GA109" s="518" t="s">
        <v>102</v>
      </c>
      <c r="GB109" s="518" t="s">
        <v>102</v>
      </c>
      <c r="GC109" s="518" t="s">
        <v>102</v>
      </c>
      <c r="GD109" s="518" t="s">
        <v>102</v>
      </c>
      <c r="GE109" s="518" t="s">
        <v>102</v>
      </c>
      <c r="GF109" s="518" t="s">
        <v>102</v>
      </c>
      <c r="GG109" s="518" t="s">
        <v>102</v>
      </c>
      <c r="GH109" s="518" t="s">
        <v>102</v>
      </c>
      <c r="GI109" s="518" t="s">
        <v>102</v>
      </c>
      <c r="GJ109" s="518" t="s">
        <v>102</v>
      </c>
      <c r="GK109" s="518" t="s">
        <v>102</v>
      </c>
      <c r="GL109" s="518" t="s">
        <v>102</v>
      </c>
      <c r="GM109" s="518" t="s">
        <v>102</v>
      </c>
      <c r="GN109" s="518" t="s">
        <v>102</v>
      </c>
      <c r="GO109" s="518" t="s">
        <v>102</v>
      </c>
      <c r="GP109" s="518" t="s">
        <v>102</v>
      </c>
      <c r="GQ109" s="518" t="s">
        <v>102</v>
      </c>
      <c r="GR109" s="518" t="s">
        <v>102</v>
      </c>
      <c r="GS109" s="518" t="s">
        <v>102</v>
      </c>
      <c r="GT109" s="518" t="s">
        <v>102</v>
      </c>
      <c r="GU109" s="518" t="s">
        <v>102</v>
      </c>
      <c r="GV109" s="518" t="s">
        <v>102</v>
      </c>
      <c r="GW109" s="518" t="s">
        <v>102</v>
      </c>
      <c r="GX109" s="518" t="s">
        <v>102</v>
      </c>
      <c r="GY109" s="518" t="s">
        <v>102</v>
      </c>
      <c r="GZ109" s="518" t="s">
        <v>102</v>
      </c>
      <c r="HA109" s="518" t="s">
        <v>102</v>
      </c>
      <c r="HB109" s="518" t="s">
        <v>102</v>
      </c>
      <c r="HC109" s="511" t="str">
        <f t="shared" si="1"/>
        <v>2002-014589</v>
      </c>
    </row>
    <row r="110" spans="1:211" ht="48" hidden="1" customHeight="1" x14ac:dyDescent="0.15">
      <c r="A110" s="511" t="s">
        <v>4278</v>
      </c>
      <c r="B110" s="512" t="s">
        <v>10333</v>
      </c>
      <c r="C110" s="513">
        <v>39982</v>
      </c>
      <c r="D110" s="512" t="s">
        <v>8419</v>
      </c>
      <c r="E110" s="512" t="s">
        <v>8498</v>
      </c>
      <c r="F110" s="512" t="s">
        <v>8421</v>
      </c>
      <c r="G110" s="513">
        <v>40322</v>
      </c>
      <c r="H110" s="512" t="s">
        <v>10334</v>
      </c>
      <c r="I110" s="512" t="s">
        <v>8500</v>
      </c>
      <c r="J110" s="513">
        <v>40282</v>
      </c>
      <c r="S110" s="514" t="s">
        <v>10335</v>
      </c>
      <c r="T110" s="511">
        <v>2010</v>
      </c>
      <c r="U110" s="515" t="s">
        <v>8424</v>
      </c>
      <c r="V110" s="514">
        <v>45</v>
      </c>
      <c r="W110" s="514">
        <v>2</v>
      </c>
      <c r="X110" s="514">
        <v>2</v>
      </c>
      <c r="Y110" s="513">
        <v>35508</v>
      </c>
      <c r="Z110" s="512" t="s">
        <v>10307</v>
      </c>
      <c r="AA110" s="512" t="s">
        <v>10308</v>
      </c>
      <c r="AB110" s="513">
        <v>36067</v>
      </c>
      <c r="AC110" s="513">
        <v>38833</v>
      </c>
      <c r="AD110" s="512" t="s">
        <v>10309</v>
      </c>
      <c r="AE110" s="513">
        <v>36614</v>
      </c>
      <c r="AF110" s="512" t="s">
        <v>138</v>
      </c>
      <c r="AG110" s="512" t="s">
        <v>10308</v>
      </c>
      <c r="AH110" s="516">
        <v>3771347</v>
      </c>
      <c r="AI110" s="513">
        <v>38765</v>
      </c>
      <c r="AJ110" s="513" t="s">
        <v>138</v>
      </c>
      <c r="AK110" s="511" t="s">
        <v>138</v>
      </c>
      <c r="AL110" s="513" t="s">
        <v>138</v>
      </c>
      <c r="AM110" s="511" t="s">
        <v>138</v>
      </c>
      <c r="AN110" s="511" t="s">
        <v>10310</v>
      </c>
      <c r="AO110" s="511" t="s">
        <v>10311</v>
      </c>
      <c r="AP110" s="511" t="s">
        <v>10312</v>
      </c>
      <c r="AQ110" s="511" t="s">
        <v>10313</v>
      </c>
      <c r="AR110" s="511" t="s">
        <v>10313</v>
      </c>
      <c r="AS110" s="511" t="s">
        <v>10314</v>
      </c>
      <c r="AT110" s="511" t="s">
        <v>10314</v>
      </c>
      <c r="AU110" s="511" t="s">
        <v>10314</v>
      </c>
      <c r="AV110" s="511" t="s">
        <v>10315</v>
      </c>
      <c r="AW110" s="511" t="s">
        <v>10316</v>
      </c>
      <c r="AX110" s="511" t="s">
        <v>10317</v>
      </c>
      <c r="AY110" s="511" t="s">
        <v>10318</v>
      </c>
      <c r="AZ110" s="511" t="s">
        <v>10312</v>
      </c>
      <c r="BA110" s="511" t="s">
        <v>10319</v>
      </c>
      <c r="BB110" s="511" t="s">
        <v>10320</v>
      </c>
      <c r="BC110" s="512" t="s">
        <v>10305</v>
      </c>
      <c r="BD110" s="511" t="s">
        <v>10321</v>
      </c>
      <c r="BE110" s="511" t="s">
        <v>10322</v>
      </c>
      <c r="BF110" s="511" t="s">
        <v>10323</v>
      </c>
      <c r="BG110" s="511" t="s">
        <v>10324</v>
      </c>
      <c r="BH110" s="511" t="s">
        <v>8648</v>
      </c>
      <c r="BI110" s="511">
        <v>3</v>
      </c>
      <c r="BJ110" s="511">
        <v>19</v>
      </c>
      <c r="BK110" s="511" t="s">
        <v>138</v>
      </c>
      <c r="BL110" s="511" t="s">
        <v>138</v>
      </c>
      <c r="BM110" s="511" t="s">
        <v>10325</v>
      </c>
      <c r="BN110" s="511" t="s">
        <v>138</v>
      </c>
      <c r="BO110" s="511" t="s">
        <v>9027</v>
      </c>
      <c r="BP110" s="513" t="s">
        <v>138</v>
      </c>
      <c r="BQ110" s="511" t="s">
        <v>138</v>
      </c>
      <c r="BR110" s="511" t="s">
        <v>8482</v>
      </c>
      <c r="BS110" s="511" t="s">
        <v>10326</v>
      </c>
      <c r="BT110" s="511" t="s">
        <v>10327</v>
      </c>
      <c r="BU110" s="511" t="s">
        <v>10328</v>
      </c>
      <c r="BV110" s="511">
        <v>1</v>
      </c>
      <c r="BW110" s="511">
        <v>1</v>
      </c>
      <c r="BX110" s="511" t="s">
        <v>10329</v>
      </c>
      <c r="BY110" s="511" t="s">
        <v>138</v>
      </c>
      <c r="BZ110" s="511">
        <v>8</v>
      </c>
      <c r="CA110" s="511" t="s">
        <v>10330</v>
      </c>
      <c r="CB110" s="511" t="s">
        <v>10331</v>
      </c>
      <c r="CC110" s="511" t="s">
        <v>10332</v>
      </c>
      <c r="CD110" s="511" t="s">
        <v>5301</v>
      </c>
      <c r="CE110" s="518" t="s">
        <v>10336</v>
      </c>
      <c r="CF110" s="518" t="s">
        <v>10337</v>
      </c>
      <c r="CG110" s="518" t="s">
        <v>10338</v>
      </c>
      <c r="CH110" s="518" t="s">
        <v>102</v>
      </c>
      <c r="CI110" s="518" t="s">
        <v>102</v>
      </c>
      <c r="CJ110" s="518" t="s">
        <v>102</v>
      </c>
      <c r="CK110" s="518" t="s">
        <v>102</v>
      </c>
      <c r="CL110" s="518" t="s">
        <v>102</v>
      </c>
      <c r="CM110" s="518" t="s">
        <v>102</v>
      </c>
      <c r="CN110" s="518" t="s">
        <v>102</v>
      </c>
      <c r="CO110" s="518" t="s">
        <v>102</v>
      </c>
      <c r="CP110" s="518" t="s">
        <v>102</v>
      </c>
      <c r="CQ110" s="518" t="s">
        <v>102</v>
      </c>
      <c r="CR110" s="518" t="s">
        <v>102</v>
      </c>
      <c r="CS110" s="518" t="s">
        <v>102</v>
      </c>
      <c r="CT110" s="518" t="s">
        <v>102</v>
      </c>
      <c r="CU110" s="518" t="s">
        <v>102</v>
      </c>
      <c r="CV110" s="518" t="s">
        <v>102</v>
      </c>
      <c r="CW110" s="518" t="s">
        <v>102</v>
      </c>
      <c r="CX110" s="518" t="s">
        <v>102</v>
      </c>
      <c r="CY110" s="518" t="s">
        <v>102</v>
      </c>
      <c r="CZ110" s="518" t="s">
        <v>102</v>
      </c>
      <c r="DA110" s="518" t="s">
        <v>102</v>
      </c>
      <c r="DB110" s="518" t="s">
        <v>102</v>
      </c>
      <c r="DC110" s="518" t="s">
        <v>102</v>
      </c>
      <c r="DD110" s="518" t="s">
        <v>102</v>
      </c>
      <c r="DE110" s="518" t="s">
        <v>102</v>
      </c>
      <c r="DF110" s="518" t="s">
        <v>102</v>
      </c>
      <c r="DG110" s="518" t="s">
        <v>102</v>
      </c>
      <c r="DH110" s="518" t="s">
        <v>102</v>
      </c>
      <c r="DI110" s="518" t="s">
        <v>102</v>
      </c>
      <c r="DJ110" s="518" t="s">
        <v>102</v>
      </c>
      <c r="DK110" s="518" t="s">
        <v>102</v>
      </c>
      <c r="DL110" s="518" t="s">
        <v>102</v>
      </c>
      <c r="DM110" s="518" t="s">
        <v>102</v>
      </c>
      <c r="DN110" s="518" t="s">
        <v>102</v>
      </c>
      <c r="DO110" s="518" t="s">
        <v>102</v>
      </c>
      <c r="DP110" s="518" t="s">
        <v>102</v>
      </c>
      <c r="DQ110" s="518" t="s">
        <v>102</v>
      </c>
      <c r="DR110" s="518" t="s">
        <v>102</v>
      </c>
      <c r="DS110" s="518" t="s">
        <v>102</v>
      </c>
      <c r="DT110" s="518" t="s">
        <v>102</v>
      </c>
      <c r="DU110" s="518" t="s">
        <v>102</v>
      </c>
      <c r="DV110" s="518" t="s">
        <v>102</v>
      </c>
      <c r="DW110" s="518" t="s">
        <v>102</v>
      </c>
      <c r="DX110" s="518" t="s">
        <v>102</v>
      </c>
      <c r="DY110" s="518" t="s">
        <v>102</v>
      </c>
      <c r="DZ110" s="518" t="s">
        <v>102</v>
      </c>
      <c r="EA110" s="518" t="s">
        <v>102</v>
      </c>
      <c r="EB110" s="518" t="s">
        <v>102</v>
      </c>
      <c r="EC110" s="518" t="s">
        <v>102</v>
      </c>
      <c r="ED110" s="518" t="s">
        <v>102</v>
      </c>
      <c r="EE110" s="518" t="s">
        <v>102</v>
      </c>
      <c r="EF110" s="518" t="s">
        <v>102</v>
      </c>
      <c r="EG110" s="518" t="s">
        <v>102</v>
      </c>
      <c r="EH110" s="518" t="s">
        <v>102</v>
      </c>
      <c r="EI110" s="518" t="s">
        <v>102</v>
      </c>
      <c r="EJ110" s="518" t="s">
        <v>102</v>
      </c>
      <c r="EK110" s="518" t="s">
        <v>102</v>
      </c>
      <c r="EL110" s="518" t="s">
        <v>102</v>
      </c>
      <c r="EM110" s="518" t="s">
        <v>102</v>
      </c>
      <c r="EN110" s="518" t="s">
        <v>102</v>
      </c>
      <c r="EO110" s="518" t="s">
        <v>102</v>
      </c>
      <c r="EP110" s="518" t="s">
        <v>102</v>
      </c>
      <c r="EQ110" s="518" t="s">
        <v>102</v>
      </c>
      <c r="ER110" s="518" t="s">
        <v>102</v>
      </c>
      <c r="ES110" s="518" t="s">
        <v>102</v>
      </c>
      <c r="ET110" s="518" t="s">
        <v>102</v>
      </c>
      <c r="EU110" s="518" t="s">
        <v>102</v>
      </c>
      <c r="EV110" s="518" t="s">
        <v>102</v>
      </c>
      <c r="EW110" s="518" t="s">
        <v>102</v>
      </c>
      <c r="EX110" s="518" t="s">
        <v>102</v>
      </c>
      <c r="EY110" s="518" t="s">
        <v>102</v>
      </c>
      <c r="EZ110" s="518" t="s">
        <v>102</v>
      </c>
      <c r="FA110" s="518" t="s">
        <v>102</v>
      </c>
      <c r="FB110" s="518" t="s">
        <v>102</v>
      </c>
      <c r="FC110" s="518" t="s">
        <v>102</v>
      </c>
      <c r="FD110" s="518" t="s">
        <v>102</v>
      </c>
      <c r="FE110" s="518" t="s">
        <v>102</v>
      </c>
      <c r="FF110" s="518" t="s">
        <v>102</v>
      </c>
      <c r="FG110" s="518" t="s">
        <v>102</v>
      </c>
      <c r="FH110" s="518" t="s">
        <v>102</v>
      </c>
      <c r="FI110" s="518" t="s">
        <v>102</v>
      </c>
      <c r="FJ110" s="518" t="s">
        <v>102</v>
      </c>
      <c r="FK110" s="518" t="s">
        <v>102</v>
      </c>
      <c r="FL110" s="518" t="s">
        <v>102</v>
      </c>
      <c r="FM110" s="518" t="s">
        <v>102</v>
      </c>
      <c r="FN110" s="518" t="s">
        <v>102</v>
      </c>
      <c r="FO110" s="518" t="s">
        <v>102</v>
      </c>
      <c r="FP110" s="518" t="s">
        <v>102</v>
      </c>
      <c r="FQ110" s="518" t="s">
        <v>102</v>
      </c>
      <c r="FR110" s="518" t="s">
        <v>102</v>
      </c>
      <c r="FS110" s="518" t="s">
        <v>102</v>
      </c>
      <c r="FT110" s="518" t="s">
        <v>102</v>
      </c>
      <c r="FU110" s="518" t="s">
        <v>102</v>
      </c>
      <c r="FV110" s="518" t="s">
        <v>102</v>
      </c>
      <c r="FW110" s="518" t="s">
        <v>102</v>
      </c>
      <c r="FX110" s="518" t="s">
        <v>102</v>
      </c>
      <c r="FY110" s="518" t="s">
        <v>102</v>
      </c>
      <c r="FZ110" s="518" t="s">
        <v>102</v>
      </c>
      <c r="GA110" s="518" t="s">
        <v>102</v>
      </c>
      <c r="GB110" s="518" t="s">
        <v>102</v>
      </c>
      <c r="GC110" s="518" t="s">
        <v>102</v>
      </c>
      <c r="GD110" s="518" t="s">
        <v>102</v>
      </c>
      <c r="GE110" s="518" t="s">
        <v>102</v>
      </c>
      <c r="GF110" s="518" t="s">
        <v>102</v>
      </c>
      <c r="GG110" s="518" t="s">
        <v>102</v>
      </c>
      <c r="GH110" s="518" t="s">
        <v>102</v>
      </c>
      <c r="GI110" s="518" t="s">
        <v>102</v>
      </c>
      <c r="GJ110" s="518" t="s">
        <v>102</v>
      </c>
      <c r="GK110" s="518" t="s">
        <v>102</v>
      </c>
      <c r="GL110" s="518" t="s">
        <v>102</v>
      </c>
      <c r="GM110" s="518" t="s">
        <v>102</v>
      </c>
      <c r="GN110" s="518" t="s">
        <v>102</v>
      </c>
      <c r="GO110" s="518" t="s">
        <v>102</v>
      </c>
      <c r="GP110" s="518" t="s">
        <v>102</v>
      </c>
      <c r="GQ110" s="518" t="s">
        <v>102</v>
      </c>
      <c r="GR110" s="518" t="s">
        <v>102</v>
      </c>
      <c r="GS110" s="518" t="s">
        <v>102</v>
      </c>
      <c r="GT110" s="518" t="s">
        <v>102</v>
      </c>
      <c r="GU110" s="518" t="s">
        <v>102</v>
      </c>
      <c r="GV110" s="518" t="s">
        <v>102</v>
      </c>
      <c r="GW110" s="518" t="s">
        <v>102</v>
      </c>
      <c r="GX110" s="518" t="s">
        <v>102</v>
      </c>
      <c r="GY110" s="518" t="s">
        <v>102</v>
      </c>
      <c r="GZ110" s="518" t="s">
        <v>102</v>
      </c>
      <c r="HA110" s="518" t="s">
        <v>102</v>
      </c>
      <c r="HB110" s="518" t="s">
        <v>102</v>
      </c>
      <c r="HC110" s="511" t="str">
        <f t="shared" si="1"/>
        <v>2009-800129</v>
      </c>
    </row>
    <row r="111" spans="1:211" ht="48" hidden="1" customHeight="1" x14ac:dyDescent="0.15">
      <c r="A111" s="511" t="s">
        <v>4284</v>
      </c>
      <c r="B111" s="512" t="s">
        <v>10339</v>
      </c>
      <c r="C111" s="513">
        <v>39191</v>
      </c>
      <c r="D111" s="512" t="s">
        <v>8419</v>
      </c>
      <c r="E111" s="512" t="s">
        <v>8420</v>
      </c>
      <c r="F111" s="512" t="s">
        <v>8958</v>
      </c>
      <c r="G111" s="513">
        <v>39286</v>
      </c>
      <c r="H111" s="512" t="s">
        <v>10340</v>
      </c>
      <c r="S111" s="511" t="s">
        <v>10341</v>
      </c>
      <c r="T111" s="511">
        <v>2010</v>
      </c>
      <c r="U111" s="515" t="s">
        <v>8424</v>
      </c>
      <c r="V111" s="514">
        <v>46</v>
      </c>
      <c r="W111" s="514">
        <v>2</v>
      </c>
      <c r="X111" s="514">
        <v>1</v>
      </c>
      <c r="Y111" s="513">
        <v>35572</v>
      </c>
      <c r="Z111" s="512" t="s">
        <v>10342</v>
      </c>
      <c r="AA111" s="512" t="s">
        <v>10343</v>
      </c>
      <c r="AB111" s="513">
        <v>36137</v>
      </c>
      <c r="AC111" s="513">
        <v>39379</v>
      </c>
      <c r="AD111" s="512" t="s">
        <v>10344</v>
      </c>
      <c r="AE111" s="513">
        <v>38063</v>
      </c>
      <c r="AF111" s="512" t="s">
        <v>138</v>
      </c>
      <c r="AG111" s="512" t="s">
        <v>10343</v>
      </c>
      <c r="AH111" s="516">
        <v>3998073</v>
      </c>
      <c r="AI111" s="513">
        <v>39311</v>
      </c>
      <c r="AJ111" s="513" t="s">
        <v>138</v>
      </c>
      <c r="AK111" s="511" t="s">
        <v>138</v>
      </c>
      <c r="AL111" s="513" t="s">
        <v>138</v>
      </c>
      <c r="AM111" s="511" t="s">
        <v>138</v>
      </c>
      <c r="AN111" s="511" t="s">
        <v>10345</v>
      </c>
      <c r="AO111" s="511" t="s">
        <v>10346</v>
      </c>
      <c r="AP111" s="511" t="s">
        <v>10347</v>
      </c>
      <c r="AQ111" s="511" t="s">
        <v>10348</v>
      </c>
      <c r="AR111" s="511" t="s">
        <v>10349</v>
      </c>
      <c r="AS111" s="511" t="s">
        <v>10350</v>
      </c>
      <c r="AT111" s="511" t="s">
        <v>10350</v>
      </c>
      <c r="AU111" s="511" t="s">
        <v>10351</v>
      </c>
      <c r="AV111" s="511" t="s">
        <v>10352</v>
      </c>
      <c r="AW111" s="511" t="s">
        <v>10353</v>
      </c>
      <c r="AX111" s="511" t="s">
        <v>10351</v>
      </c>
      <c r="AY111" s="511" t="s">
        <v>10354</v>
      </c>
      <c r="AZ111" s="511" t="s">
        <v>10355</v>
      </c>
      <c r="BA111" s="511" t="s">
        <v>10356</v>
      </c>
      <c r="BB111" s="511">
        <v>104478</v>
      </c>
      <c r="BC111" s="512" t="s">
        <v>10340</v>
      </c>
      <c r="BD111" s="511" t="s">
        <v>10357</v>
      </c>
      <c r="BE111" s="511" t="s">
        <v>10358</v>
      </c>
      <c r="BF111" s="511" t="s">
        <v>10359</v>
      </c>
      <c r="BG111" s="511" t="s">
        <v>10360</v>
      </c>
      <c r="BH111" s="511" t="s">
        <v>8648</v>
      </c>
      <c r="BI111" s="511">
        <v>2</v>
      </c>
      <c r="BJ111" s="511">
        <v>7</v>
      </c>
      <c r="BK111" s="511" t="s">
        <v>138</v>
      </c>
      <c r="BL111" s="511" t="s">
        <v>138</v>
      </c>
      <c r="BM111" s="511" t="s">
        <v>10361</v>
      </c>
      <c r="BN111" s="511" t="s">
        <v>138</v>
      </c>
      <c r="BO111" s="511" t="s">
        <v>9027</v>
      </c>
      <c r="BP111" s="513" t="s">
        <v>138</v>
      </c>
      <c r="BQ111" s="511" t="s">
        <v>138</v>
      </c>
      <c r="BR111" s="511" t="s">
        <v>8445</v>
      </c>
      <c r="BS111" s="511" t="s">
        <v>10362</v>
      </c>
      <c r="BT111" s="511" t="s">
        <v>138</v>
      </c>
      <c r="BU111" s="511" t="s">
        <v>10363</v>
      </c>
      <c r="BV111" s="511">
        <v>1</v>
      </c>
      <c r="BW111" s="511">
        <v>1</v>
      </c>
      <c r="BX111" s="511" t="s">
        <v>10364</v>
      </c>
      <c r="BY111" s="511" t="s">
        <v>138</v>
      </c>
      <c r="BZ111" s="511">
        <v>6</v>
      </c>
      <c r="CA111" s="511" t="s">
        <v>10365</v>
      </c>
      <c r="CB111" s="511" t="s">
        <v>10366</v>
      </c>
      <c r="CC111" s="511" t="s">
        <v>138</v>
      </c>
      <c r="CD111" s="511" t="s">
        <v>138</v>
      </c>
      <c r="CE111" s="518" t="s">
        <v>102</v>
      </c>
      <c r="CF111" s="518" t="s">
        <v>102</v>
      </c>
      <c r="CG111" s="518" t="s">
        <v>102</v>
      </c>
      <c r="CH111" s="518" t="s">
        <v>102</v>
      </c>
      <c r="CI111" s="518" t="s">
        <v>102</v>
      </c>
      <c r="CJ111" s="518" t="s">
        <v>102</v>
      </c>
      <c r="CK111" s="518" t="s">
        <v>102</v>
      </c>
      <c r="CL111" s="518" t="s">
        <v>102</v>
      </c>
      <c r="CM111" s="518" t="s">
        <v>102</v>
      </c>
      <c r="CN111" s="518" t="s">
        <v>102</v>
      </c>
      <c r="CO111" s="518" t="s">
        <v>102</v>
      </c>
      <c r="CP111" s="518" t="s">
        <v>102</v>
      </c>
      <c r="CQ111" s="518" t="s">
        <v>102</v>
      </c>
      <c r="CR111" s="518" t="s">
        <v>102</v>
      </c>
      <c r="CS111" s="518" t="s">
        <v>102</v>
      </c>
      <c r="CT111" s="518" t="s">
        <v>102</v>
      </c>
      <c r="CU111" s="518" t="s">
        <v>102</v>
      </c>
      <c r="CV111" s="518" t="s">
        <v>102</v>
      </c>
      <c r="CW111" s="518" t="s">
        <v>102</v>
      </c>
      <c r="CX111" s="518" t="s">
        <v>102</v>
      </c>
      <c r="CY111" s="518" t="s">
        <v>102</v>
      </c>
      <c r="CZ111" s="518" t="s">
        <v>102</v>
      </c>
      <c r="DA111" s="518" t="s">
        <v>102</v>
      </c>
      <c r="DB111" s="518" t="s">
        <v>102</v>
      </c>
      <c r="DC111" s="518" t="s">
        <v>102</v>
      </c>
      <c r="DD111" s="518" t="s">
        <v>102</v>
      </c>
      <c r="DE111" s="518" t="s">
        <v>102</v>
      </c>
      <c r="DF111" s="518" t="s">
        <v>102</v>
      </c>
      <c r="DG111" s="518" t="s">
        <v>102</v>
      </c>
      <c r="DH111" s="518" t="s">
        <v>102</v>
      </c>
      <c r="DI111" s="518" t="s">
        <v>102</v>
      </c>
      <c r="DJ111" s="518" t="s">
        <v>102</v>
      </c>
      <c r="DK111" s="518" t="s">
        <v>102</v>
      </c>
      <c r="DL111" s="518" t="s">
        <v>102</v>
      </c>
      <c r="DM111" s="518" t="s">
        <v>102</v>
      </c>
      <c r="DN111" s="518" t="s">
        <v>102</v>
      </c>
      <c r="DO111" s="518" t="s">
        <v>102</v>
      </c>
      <c r="DP111" s="518" t="s">
        <v>102</v>
      </c>
      <c r="DQ111" s="518" t="s">
        <v>102</v>
      </c>
      <c r="DR111" s="518" t="s">
        <v>102</v>
      </c>
      <c r="DS111" s="518" t="s">
        <v>102</v>
      </c>
      <c r="DT111" s="518" t="s">
        <v>102</v>
      </c>
      <c r="DU111" s="518" t="s">
        <v>102</v>
      </c>
      <c r="DV111" s="518" t="s">
        <v>102</v>
      </c>
      <c r="DW111" s="518" t="s">
        <v>102</v>
      </c>
      <c r="DX111" s="518" t="s">
        <v>102</v>
      </c>
      <c r="DY111" s="518" t="s">
        <v>102</v>
      </c>
      <c r="DZ111" s="518" t="s">
        <v>102</v>
      </c>
      <c r="EA111" s="518" t="s">
        <v>102</v>
      </c>
      <c r="EB111" s="518" t="s">
        <v>102</v>
      </c>
      <c r="EC111" s="518" t="s">
        <v>102</v>
      </c>
      <c r="ED111" s="518" t="s">
        <v>102</v>
      </c>
      <c r="EE111" s="518" t="s">
        <v>102</v>
      </c>
      <c r="EF111" s="518" t="s">
        <v>102</v>
      </c>
      <c r="EG111" s="518" t="s">
        <v>102</v>
      </c>
      <c r="EH111" s="518" t="s">
        <v>102</v>
      </c>
      <c r="EI111" s="518" t="s">
        <v>102</v>
      </c>
      <c r="EJ111" s="518" t="s">
        <v>102</v>
      </c>
      <c r="EK111" s="518" t="s">
        <v>102</v>
      </c>
      <c r="EL111" s="518" t="s">
        <v>102</v>
      </c>
      <c r="EM111" s="518" t="s">
        <v>102</v>
      </c>
      <c r="EN111" s="518" t="s">
        <v>102</v>
      </c>
      <c r="EO111" s="518" t="s">
        <v>102</v>
      </c>
      <c r="EP111" s="518" t="s">
        <v>102</v>
      </c>
      <c r="EQ111" s="518" t="s">
        <v>102</v>
      </c>
      <c r="ER111" s="518" t="s">
        <v>102</v>
      </c>
      <c r="ES111" s="518" t="s">
        <v>102</v>
      </c>
      <c r="ET111" s="518" t="s">
        <v>102</v>
      </c>
      <c r="EU111" s="518" t="s">
        <v>102</v>
      </c>
      <c r="EV111" s="518" t="s">
        <v>102</v>
      </c>
      <c r="EW111" s="518" t="s">
        <v>102</v>
      </c>
      <c r="EX111" s="518" t="s">
        <v>102</v>
      </c>
      <c r="EY111" s="518" t="s">
        <v>102</v>
      </c>
      <c r="EZ111" s="518" t="s">
        <v>102</v>
      </c>
      <c r="FA111" s="518" t="s">
        <v>102</v>
      </c>
      <c r="FB111" s="518" t="s">
        <v>102</v>
      </c>
      <c r="FC111" s="518" t="s">
        <v>102</v>
      </c>
      <c r="FD111" s="518" t="s">
        <v>102</v>
      </c>
      <c r="FE111" s="518" t="s">
        <v>102</v>
      </c>
      <c r="FF111" s="518" t="s">
        <v>102</v>
      </c>
      <c r="FG111" s="518" t="s">
        <v>102</v>
      </c>
      <c r="FH111" s="518" t="s">
        <v>102</v>
      </c>
      <c r="FI111" s="518" t="s">
        <v>102</v>
      </c>
      <c r="FJ111" s="518" t="s">
        <v>102</v>
      </c>
      <c r="FK111" s="518" t="s">
        <v>102</v>
      </c>
      <c r="FL111" s="518" t="s">
        <v>102</v>
      </c>
      <c r="FM111" s="518" t="s">
        <v>102</v>
      </c>
      <c r="FN111" s="518" t="s">
        <v>102</v>
      </c>
      <c r="FO111" s="518" t="s">
        <v>102</v>
      </c>
      <c r="FP111" s="518" t="s">
        <v>102</v>
      </c>
      <c r="FQ111" s="518" t="s">
        <v>102</v>
      </c>
      <c r="FR111" s="518" t="s">
        <v>102</v>
      </c>
      <c r="FS111" s="518" t="s">
        <v>102</v>
      </c>
      <c r="FT111" s="518" t="s">
        <v>102</v>
      </c>
      <c r="FU111" s="518" t="s">
        <v>102</v>
      </c>
      <c r="FV111" s="518" t="s">
        <v>102</v>
      </c>
      <c r="FW111" s="518" t="s">
        <v>102</v>
      </c>
      <c r="FX111" s="518" t="s">
        <v>102</v>
      </c>
      <c r="FY111" s="518" t="s">
        <v>102</v>
      </c>
      <c r="FZ111" s="518" t="s">
        <v>102</v>
      </c>
      <c r="GA111" s="518" t="s">
        <v>102</v>
      </c>
      <c r="GB111" s="518" t="s">
        <v>102</v>
      </c>
      <c r="GC111" s="518" t="s">
        <v>102</v>
      </c>
      <c r="GD111" s="518" t="s">
        <v>102</v>
      </c>
      <c r="GE111" s="518" t="s">
        <v>102</v>
      </c>
      <c r="GF111" s="518" t="s">
        <v>102</v>
      </c>
      <c r="GG111" s="518" t="s">
        <v>102</v>
      </c>
      <c r="GH111" s="518" t="s">
        <v>102</v>
      </c>
      <c r="GI111" s="518" t="s">
        <v>102</v>
      </c>
      <c r="GJ111" s="518" t="s">
        <v>102</v>
      </c>
      <c r="GK111" s="518" t="s">
        <v>102</v>
      </c>
      <c r="GL111" s="518" t="s">
        <v>102</v>
      </c>
      <c r="GM111" s="518" t="s">
        <v>102</v>
      </c>
      <c r="GN111" s="518" t="s">
        <v>102</v>
      </c>
      <c r="GO111" s="518" t="s">
        <v>102</v>
      </c>
      <c r="GP111" s="518" t="s">
        <v>102</v>
      </c>
      <c r="GQ111" s="518" t="s">
        <v>102</v>
      </c>
      <c r="GR111" s="518" t="s">
        <v>102</v>
      </c>
      <c r="GS111" s="518" t="s">
        <v>102</v>
      </c>
      <c r="GT111" s="518" t="s">
        <v>102</v>
      </c>
      <c r="GU111" s="518" t="s">
        <v>102</v>
      </c>
      <c r="GV111" s="518" t="s">
        <v>102</v>
      </c>
      <c r="GW111" s="518" t="s">
        <v>102</v>
      </c>
      <c r="GX111" s="518" t="s">
        <v>102</v>
      </c>
      <c r="GY111" s="518" t="s">
        <v>102</v>
      </c>
      <c r="GZ111" s="518" t="s">
        <v>102</v>
      </c>
      <c r="HA111" s="518" t="s">
        <v>102</v>
      </c>
      <c r="HB111" s="518" t="s">
        <v>102</v>
      </c>
      <c r="HC111" s="511" t="str">
        <f t="shared" si="1"/>
        <v>2007-011309</v>
      </c>
    </row>
    <row r="112" spans="1:211" ht="48" hidden="1" customHeight="1" x14ac:dyDescent="0.15">
      <c r="A112" s="511" t="s">
        <v>4284</v>
      </c>
      <c r="B112" s="512" t="s">
        <v>10367</v>
      </c>
      <c r="C112" s="513">
        <v>39778</v>
      </c>
      <c r="D112" s="512" t="s">
        <v>8419</v>
      </c>
      <c r="E112" s="512" t="s">
        <v>8498</v>
      </c>
      <c r="F112" s="512" t="s">
        <v>8421</v>
      </c>
      <c r="G112" s="513">
        <v>40182</v>
      </c>
      <c r="H112" s="512" t="s">
        <v>10368</v>
      </c>
      <c r="I112" s="512" t="s">
        <v>8682</v>
      </c>
      <c r="J112" s="513">
        <v>40141</v>
      </c>
      <c r="S112" s="514" t="s">
        <v>10369</v>
      </c>
      <c r="T112" s="511">
        <v>2010</v>
      </c>
      <c r="U112" s="515" t="s">
        <v>8424</v>
      </c>
      <c r="V112" s="514">
        <v>46</v>
      </c>
      <c r="W112" s="514">
        <v>2</v>
      </c>
      <c r="X112" s="514">
        <v>2</v>
      </c>
      <c r="Y112" s="513">
        <v>35572</v>
      </c>
      <c r="Z112" s="512" t="s">
        <v>10342</v>
      </c>
      <c r="AA112" s="512" t="s">
        <v>10343</v>
      </c>
      <c r="AB112" s="513">
        <v>36137</v>
      </c>
      <c r="AC112" s="513">
        <v>39379</v>
      </c>
      <c r="AD112" s="512" t="s">
        <v>10344</v>
      </c>
      <c r="AE112" s="513">
        <v>38063</v>
      </c>
      <c r="AF112" s="512" t="s">
        <v>138</v>
      </c>
      <c r="AG112" s="512" t="s">
        <v>10343</v>
      </c>
      <c r="AH112" s="516">
        <v>3998073</v>
      </c>
      <c r="AI112" s="513">
        <v>39311</v>
      </c>
      <c r="AJ112" s="513" t="s">
        <v>138</v>
      </c>
      <c r="AK112" s="511" t="s">
        <v>138</v>
      </c>
      <c r="AL112" s="513" t="s">
        <v>138</v>
      </c>
      <c r="AM112" s="511" t="s">
        <v>138</v>
      </c>
      <c r="AN112" s="511" t="s">
        <v>10345</v>
      </c>
      <c r="AO112" s="511" t="s">
        <v>10346</v>
      </c>
      <c r="AP112" s="511" t="s">
        <v>10347</v>
      </c>
      <c r="AQ112" s="511" t="s">
        <v>10348</v>
      </c>
      <c r="AR112" s="511" t="s">
        <v>10349</v>
      </c>
      <c r="AS112" s="511" t="s">
        <v>10350</v>
      </c>
      <c r="AT112" s="511" t="s">
        <v>10350</v>
      </c>
      <c r="AU112" s="511" t="s">
        <v>10351</v>
      </c>
      <c r="AV112" s="511" t="s">
        <v>10352</v>
      </c>
      <c r="AW112" s="511" t="s">
        <v>10353</v>
      </c>
      <c r="AX112" s="511" t="s">
        <v>10351</v>
      </c>
      <c r="AY112" s="511" t="s">
        <v>10354</v>
      </c>
      <c r="AZ112" s="511" t="s">
        <v>10355</v>
      </c>
      <c r="BA112" s="511" t="s">
        <v>10356</v>
      </c>
      <c r="BB112" s="511">
        <v>104478</v>
      </c>
      <c r="BC112" s="512" t="s">
        <v>10340</v>
      </c>
      <c r="BD112" s="511" t="s">
        <v>10357</v>
      </c>
      <c r="BE112" s="511" t="s">
        <v>10358</v>
      </c>
      <c r="BF112" s="511" t="s">
        <v>10359</v>
      </c>
      <c r="BG112" s="511" t="s">
        <v>10360</v>
      </c>
      <c r="BH112" s="511" t="s">
        <v>8648</v>
      </c>
      <c r="BI112" s="511">
        <v>2</v>
      </c>
      <c r="BJ112" s="511">
        <v>7</v>
      </c>
      <c r="BK112" s="511" t="s">
        <v>138</v>
      </c>
      <c r="BL112" s="511" t="s">
        <v>138</v>
      </c>
      <c r="BM112" s="511" t="s">
        <v>10361</v>
      </c>
      <c r="BN112" s="511" t="s">
        <v>138</v>
      </c>
      <c r="BO112" s="511" t="s">
        <v>9027</v>
      </c>
      <c r="BP112" s="513" t="s">
        <v>138</v>
      </c>
      <c r="BQ112" s="511" t="s">
        <v>138</v>
      </c>
      <c r="BR112" s="511" t="s">
        <v>8445</v>
      </c>
      <c r="BS112" s="511" t="s">
        <v>10362</v>
      </c>
      <c r="BT112" s="511" t="s">
        <v>138</v>
      </c>
      <c r="BU112" s="511" t="s">
        <v>10363</v>
      </c>
      <c r="BV112" s="511">
        <v>1</v>
      </c>
      <c r="BW112" s="511">
        <v>1</v>
      </c>
      <c r="BX112" s="511" t="s">
        <v>10364</v>
      </c>
      <c r="BY112" s="511" t="s">
        <v>138</v>
      </c>
      <c r="BZ112" s="511">
        <v>6</v>
      </c>
      <c r="CA112" s="511" t="s">
        <v>10365</v>
      </c>
      <c r="CB112" s="511" t="s">
        <v>10366</v>
      </c>
      <c r="CC112" s="511" t="s">
        <v>138</v>
      </c>
      <c r="CD112" s="511" t="s">
        <v>138</v>
      </c>
      <c r="CE112" s="518" t="s">
        <v>10370</v>
      </c>
      <c r="CF112" s="518" t="s">
        <v>10371</v>
      </c>
      <c r="CG112" s="518" t="s">
        <v>10372</v>
      </c>
      <c r="CH112" s="518" t="s">
        <v>10373</v>
      </c>
      <c r="CI112" s="518" t="s">
        <v>10374</v>
      </c>
      <c r="CJ112" s="518" t="s">
        <v>10375</v>
      </c>
      <c r="CK112" s="518" t="s">
        <v>102</v>
      </c>
      <c r="CL112" s="518" t="s">
        <v>102</v>
      </c>
      <c r="CM112" s="518" t="s">
        <v>102</v>
      </c>
      <c r="CN112" s="518" t="s">
        <v>102</v>
      </c>
      <c r="CO112" s="518" t="s">
        <v>102</v>
      </c>
      <c r="CP112" s="518" t="s">
        <v>102</v>
      </c>
      <c r="CQ112" s="518" t="s">
        <v>102</v>
      </c>
      <c r="CR112" s="518" t="s">
        <v>102</v>
      </c>
      <c r="CS112" s="518" t="s">
        <v>102</v>
      </c>
      <c r="CT112" s="518" t="s">
        <v>102</v>
      </c>
      <c r="CU112" s="518" t="s">
        <v>102</v>
      </c>
      <c r="CV112" s="518" t="s">
        <v>102</v>
      </c>
      <c r="CW112" s="518" t="s">
        <v>102</v>
      </c>
      <c r="CX112" s="518" t="s">
        <v>102</v>
      </c>
      <c r="CY112" s="518" t="s">
        <v>102</v>
      </c>
      <c r="CZ112" s="518" t="s">
        <v>102</v>
      </c>
      <c r="DA112" s="518" t="s">
        <v>102</v>
      </c>
      <c r="DB112" s="518" t="s">
        <v>102</v>
      </c>
      <c r="DC112" s="518" t="s">
        <v>102</v>
      </c>
      <c r="DD112" s="518" t="s">
        <v>102</v>
      </c>
      <c r="DE112" s="518" t="s">
        <v>102</v>
      </c>
      <c r="DF112" s="518" t="s">
        <v>102</v>
      </c>
      <c r="DG112" s="518" t="s">
        <v>102</v>
      </c>
      <c r="DH112" s="518" t="s">
        <v>102</v>
      </c>
      <c r="DI112" s="518" t="s">
        <v>102</v>
      </c>
      <c r="DJ112" s="518" t="s">
        <v>102</v>
      </c>
      <c r="DK112" s="518" t="s">
        <v>102</v>
      </c>
      <c r="DL112" s="518" t="s">
        <v>102</v>
      </c>
      <c r="DM112" s="518" t="s">
        <v>102</v>
      </c>
      <c r="DN112" s="518" t="s">
        <v>102</v>
      </c>
      <c r="DO112" s="518" t="s">
        <v>102</v>
      </c>
      <c r="DP112" s="518" t="s">
        <v>102</v>
      </c>
      <c r="DQ112" s="518" t="s">
        <v>102</v>
      </c>
      <c r="DR112" s="518" t="s">
        <v>102</v>
      </c>
      <c r="DS112" s="518" t="s">
        <v>102</v>
      </c>
      <c r="DT112" s="518" t="s">
        <v>102</v>
      </c>
      <c r="DU112" s="518" t="s">
        <v>102</v>
      </c>
      <c r="DV112" s="518" t="s">
        <v>102</v>
      </c>
      <c r="DW112" s="518" t="s">
        <v>102</v>
      </c>
      <c r="DX112" s="518" t="s">
        <v>102</v>
      </c>
      <c r="DY112" s="518" t="s">
        <v>102</v>
      </c>
      <c r="DZ112" s="518" t="s">
        <v>102</v>
      </c>
      <c r="EA112" s="518" t="s">
        <v>102</v>
      </c>
      <c r="EB112" s="518" t="s">
        <v>102</v>
      </c>
      <c r="EC112" s="518" t="s">
        <v>102</v>
      </c>
      <c r="ED112" s="518" t="s">
        <v>102</v>
      </c>
      <c r="EE112" s="518" t="s">
        <v>102</v>
      </c>
      <c r="EF112" s="518" t="s">
        <v>102</v>
      </c>
      <c r="EG112" s="518" t="s">
        <v>102</v>
      </c>
      <c r="EH112" s="518" t="s">
        <v>102</v>
      </c>
      <c r="EI112" s="518" t="s">
        <v>102</v>
      </c>
      <c r="EJ112" s="518" t="s">
        <v>102</v>
      </c>
      <c r="EK112" s="518" t="s">
        <v>102</v>
      </c>
      <c r="EL112" s="518" t="s">
        <v>102</v>
      </c>
      <c r="EM112" s="518" t="s">
        <v>102</v>
      </c>
      <c r="EN112" s="518" t="s">
        <v>102</v>
      </c>
      <c r="EO112" s="518" t="s">
        <v>102</v>
      </c>
      <c r="EP112" s="518" t="s">
        <v>102</v>
      </c>
      <c r="EQ112" s="518" t="s">
        <v>102</v>
      </c>
      <c r="ER112" s="518" t="s">
        <v>102</v>
      </c>
      <c r="ES112" s="518" t="s">
        <v>102</v>
      </c>
      <c r="ET112" s="518" t="s">
        <v>102</v>
      </c>
      <c r="EU112" s="518" t="s">
        <v>102</v>
      </c>
      <c r="EV112" s="518" t="s">
        <v>102</v>
      </c>
      <c r="EW112" s="518" t="s">
        <v>102</v>
      </c>
      <c r="EX112" s="518" t="s">
        <v>102</v>
      </c>
      <c r="EY112" s="518" t="s">
        <v>102</v>
      </c>
      <c r="EZ112" s="518" t="s">
        <v>102</v>
      </c>
      <c r="FA112" s="518" t="s">
        <v>102</v>
      </c>
      <c r="FB112" s="518" t="s">
        <v>102</v>
      </c>
      <c r="FC112" s="518" t="s">
        <v>102</v>
      </c>
      <c r="FD112" s="518" t="s">
        <v>102</v>
      </c>
      <c r="FE112" s="518" t="s">
        <v>102</v>
      </c>
      <c r="FF112" s="518" t="s">
        <v>102</v>
      </c>
      <c r="FG112" s="518" t="s">
        <v>102</v>
      </c>
      <c r="FH112" s="518" t="s">
        <v>102</v>
      </c>
      <c r="FI112" s="518" t="s">
        <v>102</v>
      </c>
      <c r="FJ112" s="518" t="s">
        <v>102</v>
      </c>
      <c r="FK112" s="518" t="s">
        <v>102</v>
      </c>
      <c r="FL112" s="518" t="s">
        <v>102</v>
      </c>
      <c r="FM112" s="518" t="s">
        <v>102</v>
      </c>
      <c r="FN112" s="518" t="s">
        <v>102</v>
      </c>
      <c r="FO112" s="518" t="s">
        <v>102</v>
      </c>
      <c r="FP112" s="518" t="s">
        <v>102</v>
      </c>
      <c r="FQ112" s="518" t="s">
        <v>102</v>
      </c>
      <c r="FR112" s="518" t="s">
        <v>102</v>
      </c>
      <c r="FS112" s="518" t="s">
        <v>102</v>
      </c>
      <c r="FT112" s="518" t="s">
        <v>102</v>
      </c>
      <c r="FU112" s="518" t="s">
        <v>102</v>
      </c>
      <c r="FV112" s="518" t="s">
        <v>102</v>
      </c>
      <c r="FW112" s="518" t="s">
        <v>102</v>
      </c>
      <c r="FX112" s="518" t="s">
        <v>102</v>
      </c>
      <c r="FY112" s="518" t="s">
        <v>102</v>
      </c>
      <c r="FZ112" s="518" t="s">
        <v>102</v>
      </c>
      <c r="GA112" s="518" t="s">
        <v>102</v>
      </c>
      <c r="GB112" s="518" t="s">
        <v>102</v>
      </c>
      <c r="GC112" s="518" t="s">
        <v>102</v>
      </c>
      <c r="GD112" s="518" t="s">
        <v>102</v>
      </c>
      <c r="GE112" s="518" t="s">
        <v>102</v>
      </c>
      <c r="GF112" s="518" t="s">
        <v>102</v>
      </c>
      <c r="GG112" s="518" t="s">
        <v>102</v>
      </c>
      <c r="GH112" s="518" t="s">
        <v>102</v>
      </c>
      <c r="GI112" s="518" t="s">
        <v>102</v>
      </c>
      <c r="GJ112" s="518" t="s">
        <v>102</v>
      </c>
      <c r="GK112" s="518" t="s">
        <v>102</v>
      </c>
      <c r="GL112" s="518" t="s">
        <v>102</v>
      </c>
      <c r="GM112" s="518" t="s">
        <v>102</v>
      </c>
      <c r="GN112" s="518" t="s">
        <v>102</v>
      </c>
      <c r="GO112" s="518" t="s">
        <v>102</v>
      </c>
      <c r="GP112" s="518" t="s">
        <v>102</v>
      </c>
      <c r="GQ112" s="518" t="s">
        <v>102</v>
      </c>
      <c r="GR112" s="518" t="s">
        <v>102</v>
      </c>
      <c r="GS112" s="518" t="s">
        <v>102</v>
      </c>
      <c r="GT112" s="518" t="s">
        <v>102</v>
      </c>
      <c r="GU112" s="518" t="s">
        <v>102</v>
      </c>
      <c r="GV112" s="518" t="s">
        <v>102</v>
      </c>
      <c r="GW112" s="518" t="s">
        <v>102</v>
      </c>
      <c r="GX112" s="518" t="s">
        <v>102</v>
      </c>
      <c r="GY112" s="518" t="s">
        <v>102</v>
      </c>
      <c r="GZ112" s="518" t="s">
        <v>102</v>
      </c>
      <c r="HA112" s="518" t="s">
        <v>102</v>
      </c>
      <c r="HB112" s="518" t="s">
        <v>102</v>
      </c>
      <c r="HC112" s="511" t="str">
        <f t="shared" si="1"/>
        <v>2008-800264</v>
      </c>
    </row>
    <row r="113" spans="1:211" ht="48" hidden="1" customHeight="1" x14ac:dyDescent="0.15">
      <c r="A113" s="514" t="s">
        <v>4287</v>
      </c>
      <c r="B113" s="519" t="s">
        <v>10376</v>
      </c>
      <c r="C113" s="513">
        <v>36951</v>
      </c>
      <c r="D113" s="519" t="s">
        <v>8419</v>
      </c>
      <c r="E113" s="519" t="s">
        <v>8420</v>
      </c>
      <c r="F113" s="519" t="s">
        <v>8958</v>
      </c>
      <c r="G113" s="513">
        <v>37057</v>
      </c>
      <c r="H113" s="519" t="s">
        <v>1532</v>
      </c>
      <c r="I113" s="519"/>
      <c r="J113" s="513"/>
      <c r="K113" s="519"/>
      <c r="L113" s="519"/>
      <c r="M113" s="519"/>
      <c r="N113" s="513"/>
      <c r="O113" s="513"/>
      <c r="P113" s="519"/>
      <c r="Q113" s="513"/>
      <c r="R113" s="513"/>
      <c r="S113" s="514" t="s">
        <v>10377</v>
      </c>
      <c r="T113" s="514">
        <v>2012</v>
      </c>
      <c r="U113" s="515" t="s">
        <v>8424</v>
      </c>
      <c r="V113" s="514">
        <v>47</v>
      </c>
      <c r="W113" s="514">
        <v>3</v>
      </c>
      <c r="X113" s="514">
        <v>1</v>
      </c>
      <c r="Y113" s="513">
        <v>35584</v>
      </c>
      <c r="Z113" s="512" t="s">
        <v>10378</v>
      </c>
      <c r="AA113" s="512" t="s">
        <v>10379</v>
      </c>
      <c r="AB113" s="513">
        <v>36137</v>
      </c>
      <c r="AC113" s="513">
        <v>37166</v>
      </c>
      <c r="AD113" s="512" t="s">
        <v>10380</v>
      </c>
      <c r="AE113" s="513">
        <v>36005</v>
      </c>
      <c r="AF113" s="512" t="s">
        <v>138</v>
      </c>
      <c r="AG113" s="512" t="s">
        <v>10379</v>
      </c>
      <c r="AH113" s="516">
        <v>3213882</v>
      </c>
      <c r="AI113" s="513">
        <v>37099</v>
      </c>
      <c r="AJ113" s="513" t="s">
        <v>138</v>
      </c>
      <c r="AK113" s="511" t="s">
        <v>138</v>
      </c>
      <c r="AL113" s="513" t="s">
        <v>138</v>
      </c>
      <c r="AM113" s="511" t="s">
        <v>138</v>
      </c>
      <c r="AN113" s="511" t="s">
        <v>10381</v>
      </c>
      <c r="AO113" s="511" t="s">
        <v>1535</v>
      </c>
      <c r="AP113" s="511" t="s">
        <v>10382</v>
      </c>
      <c r="AQ113" s="511" t="s">
        <v>10383</v>
      </c>
      <c r="AR113" s="511" t="s">
        <v>10384</v>
      </c>
      <c r="AS113" s="511" t="s">
        <v>138</v>
      </c>
      <c r="AT113" s="511" t="s">
        <v>138</v>
      </c>
      <c r="AU113" s="511" t="s">
        <v>138</v>
      </c>
      <c r="AV113" s="511" t="s">
        <v>10385</v>
      </c>
      <c r="AW113" s="511" t="s">
        <v>1536</v>
      </c>
      <c r="AX113" s="511" t="s">
        <v>10386</v>
      </c>
      <c r="AY113" s="511" t="s">
        <v>1537</v>
      </c>
      <c r="AZ113" s="511" t="s">
        <v>10387</v>
      </c>
      <c r="BA113" s="511" t="s">
        <v>1538</v>
      </c>
      <c r="BB113" s="511">
        <v>2107</v>
      </c>
      <c r="BC113" s="512" t="s">
        <v>1532</v>
      </c>
      <c r="BD113" s="511" t="s">
        <v>1533</v>
      </c>
      <c r="BE113" s="511" t="s">
        <v>10388</v>
      </c>
      <c r="BF113" s="511" t="s">
        <v>1531</v>
      </c>
      <c r="BG113" s="511" t="s">
        <v>10389</v>
      </c>
      <c r="BH113" s="511" t="s">
        <v>8648</v>
      </c>
      <c r="BI113" s="511">
        <v>2</v>
      </c>
      <c r="BJ113" s="511">
        <v>7</v>
      </c>
      <c r="BK113" s="511" t="s">
        <v>10390</v>
      </c>
      <c r="BL113" s="511" t="s">
        <v>138</v>
      </c>
      <c r="BM113" s="511" t="s">
        <v>10391</v>
      </c>
      <c r="BN113" s="511" t="s">
        <v>138</v>
      </c>
      <c r="BO113" s="511" t="s">
        <v>9027</v>
      </c>
      <c r="BP113" s="513">
        <v>35510</v>
      </c>
      <c r="BQ113" s="511" t="s">
        <v>138</v>
      </c>
      <c r="BR113" s="511" t="s">
        <v>8482</v>
      </c>
      <c r="BS113" s="511" t="s">
        <v>10392</v>
      </c>
      <c r="BT113" s="511" t="s">
        <v>1534</v>
      </c>
      <c r="BU113" s="511" t="s">
        <v>10393</v>
      </c>
      <c r="BV113" s="511">
        <v>1</v>
      </c>
      <c r="BW113" s="511">
        <v>1</v>
      </c>
      <c r="BX113" s="511" t="s">
        <v>10394</v>
      </c>
      <c r="BY113" s="511" t="s">
        <v>138</v>
      </c>
      <c r="BZ113" s="511">
        <v>7</v>
      </c>
      <c r="CA113" s="511" t="s">
        <v>10395</v>
      </c>
      <c r="CB113" s="511" t="s">
        <v>10396</v>
      </c>
      <c r="CC113" s="511" t="s">
        <v>10397</v>
      </c>
      <c r="CD113" s="511" t="s">
        <v>138</v>
      </c>
      <c r="CE113" s="518" t="s">
        <v>102</v>
      </c>
      <c r="CF113" s="518" t="s">
        <v>102</v>
      </c>
      <c r="CG113" s="518" t="s">
        <v>102</v>
      </c>
      <c r="CH113" s="518" t="s">
        <v>102</v>
      </c>
      <c r="CI113" s="518" t="s">
        <v>102</v>
      </c>
      <c r="CJ113" s="518" t="s">
        <v>102</v>
      </c>
      <c r="CK113" s="518" t="s">
        <v>102</v>
      </c>
      <c r="CL113" s="518" t="s">
        <v>102</v>
      </c>
      <c r="CM113" s="518" t="s">
        <v>102</v>
      </c>
      <c r="CN113" s="518" t="s">
        <v>102</v>
      </c>
      <c r="CO113" s="518" t="s">
        <v>102</v>
      </c>
      <c r="CP113" s="518" t="s">
        <v>102</v>
      </c>
      <c r="CQ113" s="518" t="s">
        <v>102</v>
      </c>
      <c r="CR113" s="518" t="s">
        <v>102</v>
      </c>
      <c r="CS113" s="518" t="s">
        <v>102</v>
      </c>
      <c r="CT113" s="518" t="s">
        <v>102</v>
      </c>
      <c r="CU113" s="518" t="s">
        <v>102</v>
      </c>
      <c r="CV113" s="518" t="s">
        <v>102</v>
      </c>
      <c r="CW113" s="518" t="s">
        <v>102</v>
      </c>
      <c r="CX113" s="518" t="s">
        <v>102</v>
      </c>
      <c r="CY113" s="518" t="s">
        <v>102</v>
      </c>
      <c r="CZ113" s="518" t="s">
        <v>102</v>
      </c>
      <c r="DA113" s="518" t="s">
        <v>102</v>
      </c>
      <c r="DB113" s="518" t="s">
        <v>102</v>
      </c>
      <c r="DC113" s="518" t="s">
        <v>102</v>
      </c>
      <c r="DD113" s="518" t="s">
        <v>102</v>
      </c>
      <c r="DE113" s="518" t="s">
        <v>102</v>
      </c>
      <c r="DF113" s="518" t="s">
        <v>102</v>
      </c>
      <c r="DG113" s="518" t="s">
        <v>102</v>
      </c>
      <c r="DH113" s="518" t="s">
        <v>102</v>
      </c>
      <c r="DI113" s="518" t="s">
        <v>102</v>
      </c>
      <c r="DJ113" s="518" t="s">
        <v>102</v>
      </c>
      <c r="DK113" s="518" t="s">
        <v>102</v>
      </c>
      <c r="DL113" s="518" t="s">
        <v>102</v>
      </c>
      <c r="DM113" s="518" t="s">
        <v>102</v>
      </c>
      <c r="DN113" s="518" t="s">
        <v>102</v>
      </c>
      <c r="DO113" s="518" t="s">
        <v>102</v>
      </c>
      <c r="DP113" s="518" t="s">
        <v>102</v>
      </c>
      <c r="DQ113" s="518" t="s">
        <v>102</v>
      </c>
      <c r="DR113" s="518" t="s">
        <v>102</v>
      </c>
      <c r="DS113" s="518" t="s">
        <v>102</v>
      </c>
      <c r="DT113" s="518" t="s">
        <v>102</v>
      </c>
      <c r="DU113" s="518" t="s">
        <v>102</v>
      </c>
      <c r="DV113" s="518" t="s">
        <v>102</v>
      </c>
      <c r="DW113" s="518" t="s">
        <v>102</v>
      </c>
      <c r="DX113" s="518" t="s">
        <v>102</v>
      </c>
      <c r="DY113" s="518" t="s">
        <v>102</v>
      </c>
      <c r="DZ113" s="518" t="s">
        <v>102</v>
      </c>
      <c r="EA113" s="518" t="s">
        <v>102</v>
      </c>
      <c r="EB113" s="518" t="s">
        <v>102</v>
      </c>
      <c r="EC113" s="518" t="s">
        <v>102</v>
      </c>
      <c r="ED113" s="518" t="s">
        <v>102</v>
      </c>
      <c r="EE113" s="518" t="s">
        <v>102</v>
      </c>
      <c r="EF113" s="518" t="s">
        <v>102</v>
      </c>
      <c r="EG113" s="518" t="s">
        <v>102</v>
      </c>
      <c r="EH113" s="518" t="s">
        <v>102</v>
      </c>
      <c r="EI113" s="518" t="s">
        <v>102</v>
      </c>
      <c r="EJ113" s="518" t="s">
        <v>102</v>
      </c>
      <c r="EK113" s="518" t="s">
        <v>102</v>
      </c>
      <c r="EL113" s="518" t="s">
        <v>102</v>
      </c>
      <c r="EM113" s="518" t="s">
        <v>102</v>
      </c>
      <c r="EN113" s="518" t="s">
        <v>102</v>
      </c>
      <c r="EO113" s="518" t="s">
        <v>102</v>
      </c>
      <c r="EP113" s="518" t="s">
        <v>102</v>
      </c>
      <c r="EQ113" s="518" t="s">
        <v>102</v>
      </c>
      <c r="ER113" s="518" t="s">
        <v>102</v>
      </c>
      <c r="ES113" s="518" t="s">
        <v>102</v>
      </c>
      <c r="ET113" s="518" t="s">
        <v>102</v>
      </c>
      <c r="EU113" s="518" t="s">
        <v>102</v>
      </c>
      <c r="EV113" s="518" t="s">
        <v>102</v>
      </c>
      <c r="EW113" s="518" t="s">
        <v>102</v>
      </c>
      <c r="EX113" s="518" t="s">
        <v>102</v>
      </c>
      <c r="EY113" s="518" t="s">
        <v>102</v>
      </c>
      <c r="EZ113" s="518" t="s">
        <v>102</v>
      </c>
      <c r="FA113" s="518" t="s">
        <v>102</v>
      </c>
      <c r="FB113" s="518" t="s">
        <v>102</v>
      </c>
      <c r="FC113" s="518" t="s">
        <v>102</v>
      </c>
      <c r="FD113" s="518" t="s">
        <v>102</v>
      </c>
      <c r="FE113" s="518" t="s">
        <v>102</v>
      </c>
      <c r="FF113" s="518" t="s">
        <v>102</v>
      </c>
      <c r="FG113" s="518" t="s">
        <v>102</v>
      </c>
      <c r="FH113" s="518" t="s">
        <v>102</v>
      </c>
      <c r="FI113" s="518" t="s">
        <v>102</v>
      </c>
      <c r="FJ113" s="518" t="s">
        <v>102</v>
      </c>
      <c r="FK113" s="518" t="s">
        <v>102</v>
      </c>
      <c r="FL113" s="518" t="s">
        <v>102</v>
      </c>
      <c r="FM113" s="518" t="s">
        <v>102</v>
      </c>
      <c r="FN113" s="518" t="s">
        <v>102</v>
      </c>
      <c r="FO113" s="518" t="s">
        <v>102</v>
      </c>
      <c r="FP113" s="518" t="s">
        <v>102</v>
      </c>
      <c r="FQ113" s="518" t="s">
        <v>102</v>
      </c>
      <c r="FR113" s="518" t="s">
        <v>102</v>
      </c>
      <c r="FS113" s="518" t="s">
        <v>102</v>
      </c>
      <c r="FT113" s="518" t="s">
        <v>102</v>
      </c>
      <c r="FU113" s="518" t="s">
        <v>102</v>
      </c>
      <c r="FV113" s="518" t="s">
        <v>102</v>
      </c>
      <c r="FW113" s="518" t="s">
        <v>102</v>
      </c>
      <c r="FX113" s="518" t="s">
        <v>102</v>
      </c>
      <c r="FY113" s="518" t="s">
        <v>102</v>
      </c>
      <c r="FZ113" s="518" t="s">
        <v>102</v>
      </c>
      <c r="GA113" s="518" t="s">
        <v>102</v>
      </c>
      <c r="GB113" s="518" t="s">
        <v>102</v>
      </c>
      <c r="GC113" s="518" t="s">
        <v>102</v>
      </c>
      <c r="GD113" s="518" t="s">
        <v>102</v>
      </c>
      <c r="GE113" s="518" t="s">
        <v>102</v>
      </c>
      <c r="GF113" s="518" t="s">
        <v>102</v>
      </c>
      <c r="GG113" s="518" t="s">
        <v>102</v>
      </c>
      <c r="GH113" s="518" t="s">
        <v>102</v>
      </c>
      <c r="GI113" s="518" t="s">
        <v>102</v>
      </c>
      <c r="GJ113" s="518" t="s">
        <v>102</v>
      </c>
      <c r="GK113" s="518" t="s">
        <v>102</v>
      </c>
      <c r="GL113" s="518" t="s">
        <v>102</v>
      </c>
      <c r="GM113" s="518" t="s">
        <v>102</v>
      </c>
      <c r="GN113" s="518" t="s">
        <v>102</v>
      </c>
      <c r="GO113" s="518" t="s">
        <v>102</v>
      </c>
      <c r="GP113" s="518" t="s">
        <v>102</v>
      </c>
      <c r="GQ113" s="518" t="s">
        <v>102</v>
      </c>
      <c r="GR113" s="518" t="s">
        <v>102</v>
      </c>
      <c r="GS113" s="518" t="s">
        <v>102</v>
      </c>
      <c r="GT113" s="518" t="s">
        <v>102</v>
      </c>
      <c r="GU113" s="518" t="s">
        <v>102</v>
      </c>
      <c r="GV113" s="518" t="s">
        <v>102</v>
      </c>
      <c r="GW113" s="518" t="s">
        <v>102</v>
      </c>
      <c r="GX113" s="518" t="s">
        <v>102</v>
      </c>
      <c r="GY113" s="518" t="s">
        <v>102</v>
      </c>
      <c r="GZ113" s="518" t="s">
        <v>102</v>
      </c>
      <c r="HA113" s="518" t="s">
        <v>102</v>
      </c>
      <c r="HB113" s="518" t="s">
        <v>102</v>
      </c>
      <c r="HC113" s="511" t="str">
        <f t="shared" si="1"/>
        <v>2001-002987</v>
      </c>
    </row>
    <row r="114" spans="1:211" ht="48" hidden="1" customHeight="1" x14ac:dyDescent="0.15">
      <c r="A114" s="514" t="s">
        <v>4287</v>
      </c>
      <c r="B114" s="519" t="s">
        <v>10398</v>
      </c>
      <c r="C114" s="513">
        <v>40339</v>
      </c>
      <c r="D114" s="519" t="s">
        <v>8419</v>
      </c>
      <c r="E114" s="519" t="s">
        <v>8498</v>
      </c>
      <c r="F114" s="519" t="s">
        <v>8421</v>
      </c>
      <c r="G114" s="513">
        <v>40981</v>
      </c>
      <c r="H114" s="519" t="s">
        <v>10399</v>
      </c>
      <c r="I114" s="519" t="s">
        <v>10400</v>
      </c>
      <c r="J114" s="513" t="s">
        <v>10401</v>
      </c>
      <c r="K114" s="519" t="s">
        <v>10402</v>
      </c>
      <c r="L114" s="519"/>
      <c r="M114" s="519"/>
      <c r="N114" s="513">
        <v>40647</v>
      </c>
      <c r="O114" s="513"/>
      <c r="P114" s="519" t="s">
        <v>8579</v>
      </c>
      <c r="Q114" s="513"/>
      <c r="R114" s="513">
        <v>40787</v>
      </c>
      <c r="S114" s="514" t="s">
        <v>10403</v>
      </c>
      <c r="T114" s="514">
        <v>2012</v>
      </c>
      <c r="U114" s="515" t="s">
        <v>8424</v>
      </c>
      <c r="V114" s="514">
        <v>47</v>
      </c>
      <c r="W114" s="514">
        <v>3</v>
      </c>
      <c r="X114" s="514">
        <v>2</v>
      </c>
      <c r="Y114" s="513">
        <v>35584</v>
      </c>
      <c r="Z114" s="512" t="s">
        <v>10378</v>
      </c>
      <c r="AA114" s="512" t="s">
        <v>10379</v>
      </c>
      <c r="AB114" s="513">
        <v>36137</v>
      </c>
      <c r="AC114" s="513">
        <v>37166</v>
      </c>
      <c r="AD114" s="512" t="s">
        <v>10380</v>
      </c>
      <c r="AE114" s="513">
        <v>36005</v>
      </c>
      <c r="AF114" s="512" t="s">
        <v>138</v>
      </c>
      <c r="AG114" s="512" t="s">
        <v>10379</v>
      </c>
      <c r="AH114" s="516">
        <v>3213882</v>
      </c>
      <c r="AI114" s="513">
        <v>37099</v>
      </c>
      <c r="AJ114" s="513" t="s">
        <v>138</v>
      </c>
      <c r="AK114" s="511" t="s">
        <v>138</v>
      </c>
      <c r="AL114" s="513" t="s">
        <v>138</v>
      </c>
      <c r="AM114" s="511" t="s">
        <v>138</v>
      </c>
      <c r="AN114" s="511" t="s">
        <v>10381</v>
      </c>
      <c r="AO114" s="511" t="s">
        <v>1535</v>
      </c>
      <c r="AP114" s="511" t="s">
        <v>10382</v>
      </c>
      <c r="AQ114" s="511" t="s">
        <v>10383</v>
      </c>
      <c r="AR114" s="511" t="s">
        <v>10384</v>
      </c>
      <c r="AS114" s="511" t="s">
        <v>138</v>
      </c>
      <c r="AT114" s="511" t="s">
        <v>138</v>
      </c>
      <c r="AU114" s="511" t="s">
        <v>138</v>
      </c>
      <c r="AV114" s="511" t="s">
        <v>10385</v>
      </c>
      <c r="AW114" s="511" t="s">
        <v>1536</v>
      </c>
      <c r="AX114" s="511" t="s">
        <v>10386</v>
      </c>
      <c r="AY114" s="511" t="s">
        <v>1537</v>
      </c>
      <c r="AZ114" s="511" t="s">
        <v>10387</v>
      </c>
      <c r="BA114" s="511" t="s">
        <v>1538</v>
      </c>
      <c r="BB114" s="511">
        <v>2107</v>
      </c>
      <c r="BC114" s="512" t="s">
        <v>1532</v>
      </c>
      <c r="BD114" s="511" t="s">
        <v>1533</v>
      </c>
      <c r="BE114" s="511" t="s">
        <v>10388</v>
      </c>
      <c r="BF114" s="511" t="s">
        <v>1531</v>
      </c>
      <c r="BG114" s="511" t="s">
        <v>10389</v>
      </c>
      <c r="BH114" s="511" t="s">
        <v>8648</v>
      </c>
      <c r="BI114" s="511">
        <v>2</v>
      </c>
      <c r="BJ114" s="511">
        <v>7</v>
      </c>
      <c r="BK114" s="511" t="s">
        <v>10390</v>
      </c>
      <c r="BL114" s="511" t="s">
        <v>138</v>
      </c>
      <c r="BM114" s="511" t="s">
        <v>10391</v>
      </c>
      <c r="BN114" s="511" t="s">
        <v>138</v>
      </c>
      <c r="BO114" s="511" t="s">
        <v>9027</v>
      </c>
      <c r="BP114" s="513">
        <v>35510</v>
      </c>
      <c r="BQ114" s="511" t="s">
        <v>138</v>
      </c>
      <c r="BR114" s="511" t="s">
        <v>8482</v>
      </c>
      <c r="BS114" s="511" t="s">
        <v>10392</v>
      </c>
      <c r="BT114" s="511" t="s">
        <v>1534</v>
      </c>
      <c r="BU114" s="511" t="s">
        <v>10393</v>
      </c>
      <c r="BV114" s="511">
        <v>1</v>
      </c>
      <c r="BW114" s="511">
        <v>1</v>
      </c>
      <c r="BX114" s="511" t="s">
        <v>10394</v>
      </c>
      <c r="BY114" s="511" t="s">
        <v>138</v>
      </c>
      <c r="BZ114" s="511">
        <v>7</v>
      </c>
      <c r="CA114" s="511" t="s">
        <v>10395</v>
      </c>
      <c r="CB114" s="511" t="s">
        <v>10396</v>
      </c>
      <c r="CC114" s="511" t="s">
        <v>10397</v>
      </c>
      <c r="CD114" s="511" t="s">
        <v>138</v>
      </c>
      <c r="CE114" s="518" t="s">
        <v>10404</v>
      </c>
      <c r="CF114" s="518" t="s">
        <v>10405</v>
      </c>
      <c r="CG114" s="518" t="s">
        <v>102</v>
      </c>
      <c r="CH114" s="518" t="s">
        <v>102</v>
      </c>
      <c r="CI114" s="518" t="s">
        <v>102</v>
      </c>
      <c r="CJ114" s="518" t="s">
        <v>102</v>
      </c>
      <c r="CK114" s="518" t="s">
        <v>102</v>
      </c>
      <c r="CL114" s="518" t="s">
        <v>102</v>
      </c>
      <c r="CM114" s="518" t="s">
        <v>102</v>
      </c>
      <c r="CN114" s="518" t="s">
        <v>102</v>
      </c>
      <c r="CO114" s="518" t="s">
        <v>102</v>
      </c>
      <c r="CP114" s="518" t="s">
        <v>102</v>
      </c>
      <c r="CQ114" s="518" t="s">
        <v>102</v>
      </c>
      <c r="CR114" s="518" t="s">
        <v>102</v>
      </c>
      <c r="CS114" s="518" t="s">
        <v>102</v>
      </c>
      <c r="CT114" s="518" t="s">
        <v>102</v>
      </c>
      <c r="CU114" s="518" t="s">
        <v>102</v>
      </c>
      <c r="CV114" s="518" t="s">
        <v>102</v>
      </c>
      <c r="CW114" s="518" t="s">
        <v>102</v>
      </c>
      <c r="CX114" s="518" t="s">
        <v>102</v>
      </c>
      <c r="CY114" s="518" t="s">
        <v>102</v>
      </c>
      <c r="CZ114" s="518" t="s">
        <v>102</v>
      </c>
      <c r="DA114" s="518" t="s">
        <v>102</v>
      </c>
      <c r="DB114" s="518" t="s">
        <v>102</v>
      </c>
      <c r="DC114" s="518" t="s">
        <v>102</v>
      </c>
      <c r="DD114" s="518" t="s">
        <v>102</v>
      </c>
      <c r="DE114" s="518" t="s">
        <v>102</v>
      </c>
      <c r="DF114" s="518" t="s">
        <v>102</v>
      </c>
      <c r="DG114" s="518" t="s">
        <v>102</v>
      </c>
      <c r="DH114" s="518" t="s">
        <v>102</v>
      </c>
      <c r="DI114" s="518" t="s">
        <v>102</v>
      </c>
      <c r="DJ114" s="518" t="s">
        <v>102</v>
      </c>
      <c r="DK114" s="518" t="s">
        <v>102</v>
      </c>
      <c r="DL114" s="518" t="s">
        <v>102</v>
      </c>
      <c r="DM114" s="518" t="s">
        <v>102</v>
      </c>
      <c r="DN114" s="518" t="s">
        <v>102</v>
      </c>
      <c r="DO114" s="518" t="s">
        <v>102</v>
      </c>
      <c r="DP114" s="518" t="s">
        <v>102</v>
      </c>
      <c r="DQ114" s="518" t="s">
        <v>102</v>
      </c>
      <c r="DR114" s="518" t="s">
        <v>102</v>
      </c>
      <c r="DS114" s="518" t="s">
        <v>102</v>
      </c>
      <c r="DT114" s="518" t="s">
        <v>102</v>
      </c>
      <c r="DU114" s="518" t="s">
        <v>102</v>
      </c>
      <c r="DV114" s="518" t="s">
        <v>102</v>
      </c>
      <c r="DW114" s="518" t="s">
        <v>102</v>
      </c>
      <c r="DX114" s="518" t="s">
        <v>102</v>
      </c>
      <c r="DY114" s="518" t="s">
        <v>102</v>
      </c>
      <c r="DZ114" s="518" t="s">
        <v>102</v>
      </c>
      <c r="EA114" s="518" t="s">
        <v>102</v>
      </c>
      <c r="EB114" s="518" t="s">
        <v>102</v>
      </c>
      <c r="EC114" s="518" t="s">
        <v>102</v>
      </c>
      <c r="ED114" s="518" t="s">
        <v>102</v>
      </c>
      <c r="EE114" s="518" t="s">
        <v>102</v>
      </c>
      <c r="EF114" s="518" t="s">
        <v>102</v>
      </c>
      <c r="EG114" s="518" t="s">
        <v>102</v>
      </c>
      <c r="EH114" s="518" t="s">
        <v>102</v>
      </c>
      <c r="EI114" s="518" t="s">
        <v>102</v>
      </c>
      <c r="EJ114" s="518" t="s">
        <v>102</v>
      </c>
      <c r="EK114" s="518" t="s">
        <v>102</v>
      </c>
      <c r="EL114" s="518" t="s">
        <v>102</v>
      </c>
      <c r="EM114" s="518" t="s">
        <v>102</v>
      </c>
      <c r="EN114" s="518" t="s">
        <v>102</v>
      </c>
      <c r="EO114" s="518" t="s">
        <v>102</v>
      </c>
      <c r="EP114" s="518" t="s">
        <v>102</v>
      </c>
      <c r="EQ114" s="518" t="s">
        <v>102</v>
      </c>
      <c r="ER114" s="518" t="s">
        <v>102</v>
      </c>
      <c r="ES114" s="518" t="s">
        <v>102</v>
      </c>
      <c r="ET114" s="518" t="s">
        <v>102</v>
      </c>
      <c r="EU114" s="518" t="s">
        <v>102</v>
      </c>
      <c r="EV114" s="518" t="s">
        <v>102</v>
      </c>
      <c r="EW114" s="518" t="s">
        <v>102</v>
      </c>
      <c r="EX114" s="518" t="s">
        <v>102</v>
      </c>
      <c r="EY114" s="518" t="s">
        <v>102</v>
      </c>
      <c r="EZ114" s="518" t="s">
        <v>102</v>
      </c>
      <c r="FA114" s="518" t="s">
        <v>102</v>
      </c>
      <c r="FB114" s="518" t="s">
        <v>102</v>
      </c>
      <c r="FC114" s="518" t="s">
        <v>102</v>
      </c>
      <c r="FD114" s="518" t="s">
        <v>102</v>
      </c>
      <c r="FE114" s="518" t="s">
        <v>102</v>
      </c>
      <c r="FF114" s="518" t="s">
        <v>102</v>
      </c>
      <c r="FG114" s="518" t="s">
        <v>102</v>
      </c>
      <c r="FH114" s="518" t="s">
        <v>102</v>
      </c>
      <c r="FI114" s="518" t="s">
        <v>102</v>
      </c>
      <c r="FJ114" s="518" t="s">
        <v>102</v>
      </c>
      <c r="FK114" s="518" t="s">
        <v>102</v>
      </c>
      <c r="FL114" s="518" t="s">
        <v>102</v>
      </c>
      <c r="FM114" s="518" t="s">
        <v>102</v>
      </c>
      <c r="FN114" s="518" t="s">
        <v>102</v>
      </c>
      <c r="FO114" s="518" t="s">
        <v>102</v>
      </c>
      <c r="FP114" s="518" t="s">
        <v>102</v>
      </c>
      <c r="FQ114" s="518" t="s">
        <v>102</v>
      </c>
      <c r="FR114" s="518" t="s">
        <v>102</v>
      </c>
      <c r="FS114" s="518" t="s">
        <v>102</v>
      </c>
      <c r="FT114" s="518" t="s">
        <v>102</v>
      </c>
      <c r="FU114" s="518" t="s">
        <v>102</v>
      </c>
      <c r="FV114" s="518" t="s">
        <v>102</v>
      </c>
      <c r="FW114" s="518" t="s">
        <v>102</v>
      </c>
      <c r="FX114" s="518" t="s">
        <v>102</v>
      </c>
      <c r="FY114" s="518" t="s">
        <v>102</v>
      </c>
      <c r="FZ114" s="518" t="s">
        <v>102</v>
      </c>
      <c r="GA114" s="518" t="s">
        <v>102</v>
      </c>
      <c r="GB114" s="518" t="s">
        <v>102</v>
      </c>
      <c r="GC114" s="518" t="s">
        <v>102</v>
      </c>
      <c r="GD114" s="518" t="s">
        <v>102</v>
      </c>
      <c r="GE114" s="518" t="s">
        <v>102</v>
      </c>
      <c r="GF114" s="518" t="s">
        <v>102</v>
      </c>
      <c r="GG114" s="518" t="s">
        <v>102</v>
      </c>
      <c r="GH114" s="518" t="s">
        <v>102</v>
      </c>
      <c r="GI114" s="518" t="s">
        <v>102</v>
      </c>
      <c r="GJ114" s="518" t="s">
        <v>102</v>
      </c>
      <c r="GK114" s="518" t="s">
        <v>102</v>
      </c>
      <c r="GL114" s="518" t="s">
        <v>102</v>
      </c>
      <c r="GM114" s="518" t="s">
        <v>102</v>
      </c>
      <c r="GN114" s="518" t="s">
        <v>102</v>
      </c>
      <c r="GO114" s="518" t="s">
        <v>102</v>
      </c>
      <c r="GP114" s="518" t="s">
        <v>102</v>
      </c>
      <c r="GQ114" s="518" t="s">
        <v>102</v>
      </c>
      <c r="GR114" s="518" t="s">
        <v>102</v>
      </c>
      <c r="GS114" s="518" t="s">
        <v>102</v>
      </c>
      <c r="GT114" s="518" t="s">
        <v>102</v>
      </c>
      <c r="GU114" s="518" t="s">
        <v>102</v>
      </c>
      <c r="GV114" s="518" t="s">
        <v>102</v>
      </c>
      <c r="GW114" s="518" t="s">
        <v>102</v>
      </c>
      <c r="GX114" s="518" t="s">
        <v>102</v>
      </c>
      <c r="GY114" s="518" t="s">
        <v>102</v>
      </c>
      <c r="GZ114" s="518" t="s">
        <v>102</v>
      </c>
      <c r="HA114" s="518" t="s">
        <v>102</v>
      </c>
      <c r="HB114" s="518" t="s">
        <v>102</v>
      </c>
      <c r="HC114" s="511" t="str">
        <f t="shared" si="1"/>
        <v>2010-800102</v>
      </c>
    </row>
    <row r="115" spans="1:211" ht="48" hidden="1" customHeight="1" x14ac:dyDescent="0.15">
      <c r="A115" s="514" t="s">
        <v>4287</v>
      </c>
      <c r="B115" s="519" t="s">
        <v>10406</v>
      </c>
      <c r="C115" s="513">
        <v>40737</v>
      </c>
      <c r="D115" s="519" t="s">
        <v>8419</v>
      </c>
      <c r="E115" s="519" t="s">
        <v>8465</v>
      </c>
      <c r="F115" s="519" t="s">
        <v>8695</v>
      </c>
      <c r="G115" s="513">
        <v>40819</v>
      </c>
      <c r="H115" s="519" t="s">
        <v>1532</v>
      </c>
      <c r="I115" s="519" t="s">
        <v>8697</v>
      </c>
      <c r="J115" s="513">
        <v>40778</v>
      </c>
      <c r="K115" s="519"/>
      <c r="L115" s="519"/>
      <c r="M115" s="519"/>
      <c r="N115" s="513"/>
      <c r="O115" s="513"/>
      <c r="P115" s="519"/>
      <c r="Q115" s="513"/>
      <c r="R115" s="513"/>
      <c r="S115" s="514" t="s">
        <v>10407</v>
      </c>
      <c r="T115" s="514">
        <v>2012</v>
      </c>
      <c r="U115" s="515" t="s">
        <v>8424</v>
      </c>
      <c r="V115" s="514">
        <v>47</v>
      </c>
      <c r="W115" s="514">
        <v>3</v>
      </c>
      <c r="X115" s="514">
        <v>3</v>
      </c>
      <c r="Y115" s="513">
        <v>35584</v>
      </c>
      <c r="Z115" s="512" t="s">
        <v>10378</v>
      </c>
      <c r="AA115" s="512" t="s">
        <v>10379</v>
      </c>
      <c r="AB115" s="513">
        <v>36137</v>
      </c>
      <c r="AC115" s="513">
        <v>37166</v>
      </c>
      <c r="AD115" s="512" t="s">
        <v>10380</v>
      </c>
      <c r="AE115" s="513">
        <v>36005</v>
      </c>
      <c r="AF115" s="512" t="s">
        <v>138</v>
      </c>
      <c r="AG115" s="512" t="s">
        <v>10379</v>
      </c>
      <c r="AH115" s="516">
        <v>3213882</v>
      </c>
      <c r="AI115" s="513">
        <v>37099</v>
      </c>
      <c r="AJ115" s="513" t="s">
        <v>138</v>
      </c>
      <c r="AK115" s="511" t="s">
        <v>138</v>
      </c>
      <c r="AL115" s="513" t="s">
        <v>138</v>
      </c>
      <c r="AM115" s="511" t="s">
        <v>138</v>
      </c>
      <c r="AN115" s="511" t="s">
        <v>10381</v>
      </c>
      <c r="AO115" s="511" t="s">
        <v>1535</v>
      </c>
      <c r="AP115" s="511" t="s">
        <v>10382</v>
      </c>
      <c r="AQ115" s="511" t="s">
        <v>10383</v>
      </c>
      <c r="AR115" s="511" t="s">
        <v>10384</v>
      </c>
      <c r="AS115" s="511" t="s">
        <v>138</v>
      </c>
      <c r="AT115" s="511" t="s">
        <v>138</v>
      </c>
      <c r="AU115" s="511" t="s">
        <v>138</v>
      </c>
      <c r="AV115" s="511" t="s">
        <v>10385</v>
      </c>
      <c r="AW115" s="511" t="s">
        <v>1536</v>
      </c>
      <c r="AX115" s="511" t="s">
        <v>10386</v>
      </c>
      <c r="AY115" s="511" t="s">
        <v>1537</v>
      </c>
      <c r="AZ115" s="511" t="s">
        <v>10387</v>
      </c>
      <c r="BA115" s="511" t="s">
        <v>1538</v>
      </c>
      <c r="BB115" s="511">
        <v>2107</v>
      </c>
      <c r="BC115" s="512" t="s">
        <v>1532</v>
      </c>
      <c r="BD115" s="511" t="s">
        <v>1533</v>
      </c>
      <c r="BE115" s="511" t="s">
        <v>10388</v>
      </c>
      <c r="BF115" s="511" t="s">
        <v>1531</v>
      </c>
      <c r="BG115" s="511" t="s">
        <v>10389</v>
      </c>
      <c r="BH115" s="511" t="s">
        <v>8648</v>
      </c>
      <c r="BI115" s="511">
        <v>2</v>
      </c>
      <c r="BJ115" s="511">
        <v>7</v>
      </c>
      <c r="BK115" s="511" t="s">
        <v>10390</v>
      </c>
      <c r="BL115" s="511" t="s">
        <v>138</v>
      </c>
      <c r="BM115" s="511" t="s">
        <v>10391</v>
      </c>
      <c r="BN115" s="511" t="s">
        <v>138</v>
      </c>
      <c r="BO115" s="511" t="s">
        <v>9027</v>
      </c>
      <c r="BP115" s="513">
        <v>35510</v>
      </c>
      <c r="BQ115" s="511" t="s">
        <v>138</v>
      </c>
      <c r="BR115" s="511" t="s">
        <v>8482</v>
      </c>
      <c r="BS115" s="511" t="s">
        <v>10392</v>
      </c>
      <c r="BT115" s="511" t="s">
        <v>1534</v>
      </c>
      <c r="BU115" s="511" t="s">
        <v>10393</v>
      </c>
      <c r="BV115" s="511">
        <v>1</v>
      </c>
      <c r="BW115" s="511">
        <v>1</v>
      </c>
      <c r="BX115" s="511" t="s">
        <v>10394</v>
      </c>
      <c r="BY115" s="511" t="s">
        <v>138</v>
      </c>
      <c r="BZ115" s="511">
        <v>7</v>
      </c>
      <c r="CA115" s="511" t="s">
        <v>10395</v>
      </c>
      <c r="CB115" s="511" t="s">
        <v>10396</v>
      </c>
      <c r="CC115" s="511" t="s">
        <v>10397</v>
      </c>
      <c r="CD115" s="511" t="s">
        <v>138</v>
      </c>
      <c r="CE115" s="518" t="s">
        <v>102</v>
      </c>
      <c r="CF115" s="518" t="s">
        <v>102</v>
      </c>
      <c r="CG115" s="518" t="s">
        <v>102</v>
      </c>
      <c r="CH115" s="518" t="s">
        <v>102</v>
      </c>
      <c r="CI115" s="518" t="s">
        <v>102</v>
      </c>
      <c r="CJ115" s="518" t="s">
        <v>102</v>
      </c>
      <c r="CK115" s="518" t="s">
        <v>102</v>
      </c>
      <c r="CL115" s="518" t="s">
        <v>102</v>
      </c>
      <c r="CM115" s="518" t="s">
        <v>102</v>
      </c>
      <c r="CN115" s="518" t="s">
        <v>102</v>
      </c>
      <c r="CO115" s="518" t="s">
        <v>102</v>
      </c>
      <c r="CP115" s="518" t="s">
        <v>102</v>
      </c>
      <c r="CQ115" s="518" t="s">
        <v>102</v>
      </c>
      <c r="CR115" s="518" t="s">
        <v>102</v>
      </c>
      <c r="CS115" s="518" t="s">
        <v>102</v>
      </c>
      <c r="CT115" s="518" t="s">
        <v>102</v>
      </c>
      <c r="CU115" s="518" t="s">
        <v>102</v>
      </c>
      <c r="CV115" s="518" t="s">
        <v>102</v>
      </c>
      <c r="CW115" s="518" t="s">
        <v>102</v>
      </c>
      <c r="CX115" s="518" t="s">
        <v>102</v>
      </c>
      <c r="CY115" s="518" t="s">
        <v>102</v>
      </c>
      <c r="CZ115" s="518" t="s">
        <v>102</v>
      </c>
      <c r="DA115" s="518" t="s">
        <v>102</v>
      </c>
      <c r="DB115" s="518" t="s">
        <v>102</v>
      </c>
      <c r="DC115" s="518" t="s">
        <v>102</v>
      </c>
      <c r="DD115" s="518" t="s">
        <v>102</v>
      </c>
      <c r="DE115" s="518" t="s">
        <v>102</v>
      </c>
      <c r="DF115" s="518" t="s">
        <v>102</v>
      </c>
      <c r="DG115" s="518" t="s">
        <v>102</v>
      </c>
      <c r="DH115" s="518" t="s">
        <v>102</v>
      </c>
      <c r="DI115" s="518" t="s">
        <v>102</v>
      </c>
      <c r="DJ115" s="518" t="s">
        <v>102</v>
      </c>
      <c r="DK115" s="518" t="s">
        <v>102</v>
      </c>
      <c r="DL115" s="518" t="s">
        <v>102</v>
      </c>
      <c r="DM115" s="518" t="s">
        <v>102</v>
      </c>
      <c r="DN115" s="518" t="s">
        <v>102</v>
      </c>
      <c r="DO115" s="518" t="s">
        <v>102</v>
      </c>
      <c r="DP115" s="518" t="s">
        <v>102</v>
      </c>
      <c r="DQ115" s="518" t="s">
        <v>102</v>
      </c>
      <c r="DR115" s="518" t="s">
        <v>102</v>
      </c>
      <c r="DS115" s="518" t="s">
        <v>102</v>
      </c>
      <c r="DT115" s="518" t="s">
        <v>102</v>
      </c>
      <c r="DU115" s="518" t="s">
        <v>102</v>
      </c>
      <c r="DV115" s="518" t="s">
        <v>102</v>
      </c>
      <c r="DW115" s="518" t="s">
        <v>102</v>
      </c>
      <c r="DX115" s="518" t="s">
        <v>102</v>
      </c>
      <c r="DY115" s="518" t="s">
        <v>102</v>
      </c>
      <c r="DZ115" s="518" t="s">
        <v>102</v>
      </c>
      <c r="EA115" s="518" t="s">
        <v>102</v>
      </c>
      <c r="EB115" s="518" t="s">
        <v>102</v>
      </c>
      <c r="EC115" s="518" t="s">
        <v>102</v>
      </c>
      <c r="ED115" s="518" t="s">
        <v>102</v>
      </c>
      <c r="EE115" s="518" t="s">
        <v>102</v>
      </c>
      <c r="EF115" s="518" t="s">
        <v>102</v>
      </c>
      <c r="EG115" s="518" t="s">
        <v>102</v>
      </c>
      <c r="EH115" s="518" t="s">
        <v>102</v>
      </c>
      <c r="EI115" s="518" t="s">
        <v>102</v>
      </c>
      <c r="EJ115" s="518" t="s">
        <v>102</v>
      </c>
      <c r="EK115" s="518" t="s">
        <v>102</v>
      </c>
      <c r="EL115" s="518" t="s">
        <v>102</v>
      </c>
      <c r="EM115" s="518" t="s">
        <v>102</v>
      </c>
      <c r="EN115" s="518" t="s">
        <v>102</v>
      </c>
      <c r="EO115" s="518" t="s">
        <v>102</v>
      </c>
      <c r="EP115" s="518" t="s">
        <v>102</v>
      </c>
      <c r="EQ115" s="518" t="s">
        <v>102</v>
      </c>
      <c r="ER115" s="518" t="s">
        <v>102</v>
      </c>
      <c r="ES115" s="518" t="s">
        <v>102</v>
      </c>
      <c r="ET115" s="518" t="s">
        <v>102</v>
      </c>
      <c r="EU115" s="518" t="s">
        <v>102</v>
      </c>
      <c r="EV115" s="518" t="s">
        <v>102</v>
      </c>
      <c r="EW115" s="518" t="s">
        <v>102</v>
      </c>
      <c r="EX115" s="518" t="s">
        <v>102</v>
      </c>
      <c r="EY115" s="518" t="s">
        <v>102</v>
      </c>
      <c r="EZ115" s="518" t="s">
        <v>102</v>
      </c>
      <c r="FA115" s="518" t="s">
        <v>102</v>
      </c>
      <c r="FB115" s="518" t="s">
        <v>102</v>
      </c>
      <c r="FC115" s="518" t="s">
        <v>102</v>
      </c>
      <c r="FD115" s="518" t="s">
        <v>102</v>
      </c>
      <c r="FE115" s="518" t="s">
        <v>102</v>
      </c>
      <c r="FF115" s="518" t="s">
        <v>102</v>
      </c>
      <c r="FG115" s="518" t="s">
        <v>102</v>
      </c>
      <c r="FH115" s="518" t="s">
        <v>102</v>
      </c>
      <c r="FI115" s="518" t="s">
        <v>102</v>
      </c>
      <c r="FJ115" s="518" t="s">
        <v>102</v>
      </c>
      <c r="FK115" s="518" t="s">
        <v>102</v>
      </c>
      <c r="FL115" s="518" t="s">
        <v>102</v>
      </c>
      <c r="FM115" s="518" t="s">
        <v>102</v>
      </c>
      <c r="FN115" s="518" t="s">
        <v>102</v>
      </c>
      <c r="FO115" s="518" t="s">
        <v>102</v>
      </c>
      <c r="FP115" s="518" t="s">
        <v>102</v>
      </c>
      <c r="FQ115" s="518" t="s">
        <v>102</v>
      </c>
      <c r="FR115" s="518" t="s">
        <v>102</v>
      </c>
      <c r="FS115" s="518" t="s">
        <v>102</v>
      </c>
      <c r="FT115" s="518" t="s">
        <v>102</v>
      </c>
      <c r="FU115" s="518" t="s">
        <v>102</v>
      </c>
      <c r="FV115" s="518" t="s">
        <v>102</v>
      </c>
      <c r="FW115" s="518" t="s">
        <v>102</v>
      </c>
      <c r="FX115" s="518" t="s">
        <v>102</v>
      </c>
      <c r="FY115" s="518" t="s">
        <v>102</v>
      </c>
      <c r="FZ115" s="518" t="s">
        <v>102</v>
      </c>
      <c r="GA115" s="518" t="s">
        <v>102</v>
      </c>
      <c r="GB115" s="518" t="s">
        <v>102</v>
      </c>
      <c r="GC115" s="518" t="s">
        <v>102</v>
      </c>
      <c r="GD115" s="518" t="s">
        <v>102</v>
      </c>
      <c r="GE115" s="518" t="s">
        <v>102</v>
      </c>
      <c r="GF115" s="518" t="s">
        <v>102</v>
      </c>
      <c r="GG115" s="518" t="s">
        <v>102</v>
      </c>
      <c r="GH115" s="518" t="s">
        <v>102</v>
      </c>
      <c r="GI115" s="518" t="s">
        <v>102</v>
      </c>
      <c r="GJ115" s="518" t="s">
        <v>102</v>
      </c>
      <c r="GK115" s="518" t="s">
        <v>102</v>
      </c>
      <c r="GL115" s="518" t="s">
        <v>102</v>
      </c>
      <c r="GM115" s="518" t="s">
        <v>102</v>
      </c>
      <c r="GN115" s="518" t="s">
        <v>102</v>
      </c>
      <c r="GO115" s="518" t="s">
        <v>102</v>
      </c>
      <c r="GP115" s="518" t="s">
        <v>102</v>
      </c>
      <c r="GQ115" s="518" t="s">
        <v>102</v>
      </c>
      <c r="GR115" s="518" t="s">
        <v>102</v>
      </c>
      <c r="GS115" s="518" t="s">
        <v>102</v>
      </c>
      <c r="GT115" s="518" t="s">
        <v>102</v>
      </c>
      <c r="GU115" s="518" t="s">
        <v>102</v>
      </c>
      <c r="GV115" s="518" t="s">
        <v>102</v>
      </c>
      <c r="GW115" s="518" t="s">
        <v>102</v>
      </c>
      <c r="GX115" s="518" t="s">
        <v>102</v>
      </c>
      <c r="GY115" s="518" t="s">
        <v>102</v>
      </c>
      <c r="GZ115" s="518" t="s">
        <v>102</v>
      </c>
      <c r="HA115" s="518" t="s">
        <v>102</v>
      </c>
      <c r="HB115" s="518" t="s">
        <v>102</v>
      </c>
      <c r="HC115" s="511" t="str">
        <f t="shared" si="1"/>
        <v>2011-390084</v>
      </c>
    </row>
    <row r="116" spans="1:211" ht="48" hidden="1" customHeight="1" x14ac:dyDescent="0.15">
      <c r="A116" s="511" t="s">
        <v>4293</v>
      </c>
      <c r="B116" s="512" t="s">
        <v>10408</v>
      </c>
      <c r="C116" s="513">
        <v>39003</v>
      </c>
      <c r="D116" s="512" t="s">
        <v>8419</v>
      </c>
      <c r="E116" s="512" t="s">
        <v>8498</v>
      </c>
      <c r="F116" s="512" t="s">
        <v>8843</v>
      </c>
      <c r="G116" s="513">
        <v>39807</v>
      </c>
      <c r="H116" s="512" t="s">
        <v>10409</v>
      </c>
      <c r="I116" s="512" t="s">
        <v>8845</v>
      </c>
      <c r="J116" s="513">
        <v>39212</v>
      </c>
      <c r="K116" s="512" t="s">
        <v>10410</v>
      </c>
      <c r="N116" s="513">
        <v>39248</v>
      </c>
      <c r="P116" s="512" t="s">
        <v>8625</v>
      </c>
      <c r="Q116" s="513">
        <v>39793</v>
      </c>
      <c r="S116" s="514" t="s">
        <v>10411</v>
      </c>
      <c r="T116" s="511">
        <v>2012</v>
      </c>
      <c r="U116" s="515" t="s">
        <v>8734</v>
      </c>
      <c r="V116" s="514">
        <v>48</v>
      </c>
      <c r="W116" s="514">
        <v>3</v>
      </c>
      <c r="X116" s="514">
        <v>1</v>
      </c>
      <c r="Y116" s="513">
        <v>35605</v>
      </c>
      <c r="Z116" s="512" t="s">
        <v>10412</v>
      </c>
      <c r="AA116" s="512" t="s">
        <v>10413</v>
      </c>
      <c r="AB116" s="513">
        <v>36182</v>
      </c>
      <c r="AC116" s="513">
        <v>36682</v>
      </c>
      <c r="AD116" s="512" t="s">
        <v>10414</v>
      </c>
      <c r="AE116" s="513">
        <v>35676</v>
      </c>
      <c r="AF116" s="512" t="s">
        <v>138</v>
      </c>
      <c r="AG116" s="512" t="s">
        <v>10413</v>
      </c>
      <c r="AH116" s="516">
        <v>3048964</v>
      </c>
      <c r="AI116" s="513">
        <v>36609</v>
      </c>
      <c r="AJ116" s="513" t="s">
        <v>138</v>
      </c>
      <c r="AK116" s="511" t="s">
        <v>138</v>
      </c>
      <c r="AL116" s="513" t="s">
        <v>138</v>
      </c>
      <c r="AM116" s="511" t="s">
        <v>138</v>
      </c>
      <c r="AN116" s="511" t="s">
        <v>10415</v>
      </c>
      <c r="AO116" s="511" t="s">
        <v>714</v>
      </c>
      <c r="AP116" s="511" t="s">
        <v>10416</v>
      </c>
      <c r="AQ116" s="511" t="s">
        <v>10417</v>
      </c>
      <c r="AR116" s="511" t="s">
        <v>10418</v>
      </c>
      <c r="AS116" s="511" t="s">
        <v>138</v>
      </c>
      <c r="AT116" s="511" t="s">
        <v>138</v>
      </c>
      <c r="AU116" s="511" t="s">
        <v>138</v>
      </c>
      <c r="AV116" s="511" t="s">
        <v>10419</v>
      </c>
      <c r="AW116" s="511" t="s">
        <v>715</v>
      </c>
      <c r="AX116" s="511" t="s">
        <v>10420</v>
      </c>
      <c r="AY116" s="511" t="s">
        <v>716</v>
      </c>
      <c r="AZ116" s="511" t="s">
        <v>10421</v>
      </c>
      <c r="BA116" s="511" t="s">
        <v>717</v>
      </c>
      <c r="BB116" s="511">
        <v>597066795</v>
      </c>
      <c r="BC116" s="512" t="s">
        <v>711</v>
      </c>
      <c r="BD116" s="511" t="s">
        <v>712</v>
      </c>
      <c r="BE116" s="511" t="s">
        <v>10422</v>
      </c>
      <c r="BF116" s="511" t="s">
        <v>10423</v>
      </c>
      <c r="BG116" s="511" t="s">
        <v>10424</v>
      </c>
      <c r="BH116" s="511" t="s">
        <v>8648</v>
      </c>
      <c r="BI116" s="511">
        <v>6</v>
      </c>
      <c r="BJ116" s="511">
        <v>10</v>
      </c>
      <c r="BK116" s="511" t="s">
        <v>138</v>
      </c>
      <c r="BL116" s="511" t="s">
        <v>138</v>
      </c>
      <c r="BM116" s="511" t="s">
        <v>10425</v>
      </c>
      <c r="BN116" s="511" t="s">
        <v>138</v>
      </c>
      <c r="BO116" s="511" t="s">
        <v>9027</v>
      </c>
      <c r="BP116" s="513" t="s">
        <v>138</v>
      </c>
      <c r="BQ116" s="511" t="s">
        <v>138</v>
      </c>
      <c r="BR116" s="511" t="s">
        <v>8482</v>
      </c>
      <c r="BS116" s="511" t="s">
        <v>10426</v>
      </c>
      <c r="BT116" s="511" t="s">
        <v>713</v>
      </c>
      <c r="BU116" s="511" t="s">
        <v>10427</v>
      </c>
      <c r="BV116" s="511" t="s">
        <v>138</v>
      </c>
      <c r="BW116" s="511">
        <v>2</v>
      </c>
      <c r="BX116" s="511" t="s">
        <v>10428</v>
      </c>
      <c r="BY116" s="511" t="s">
        <v>138</v>
      </c>
      <c r="BZ116" s="511">
        <v>17</v>
      </c>
      <c r="CA116" s="511" t="s">
        <v>10429</v>
      </c>
      <c r="CB116" s="511" t="s">
        <v>10430</v>
      </c>
      <c r="CC116" s="511" t="s">
        <v>10431</v>
      </c>
      <c r="CD116" s="511" t="s">
        <v>138</v>
      </c>
      <c r="CE116" s="518" t="s">
        <v>10432</v>
      </c>
      <c r="CF116" s="518" t="s">
        <v>10433</v>
      </c>
      <c r="CG116" s="518" t="s">
        <v>10434</v>
      </c>
      <c r="CH116" s="518" t="s">
        <v>10435</v>
      </c>
      <c r="CI116" s="518" t="s">
        <v>10436</v>
      </c>
      <c r="CJ116" s="518" t="s">
        <v>102</v>
      </c>
      <c r="CK116" s="518" t="s">
        <v>102</v>
      </c>
      <c r="CL116" s="518" t="s">
        <v>102</v>
      </c>
      <c r="CM116" s="518" t="s">
        <v>102</v>
      </c>
      <c r="CN116" s="518" t="s">
        <v>102</v>
      </c>
      <c r="CO116" s="518" t="s">
        <v>102</v>
      </c>
      <c r="CP116" s="518" t="s">
        <v>102</v>
      </c>
      <c r="CQ116" s="518" t="s">
        <v>102</v>
      </c>
      <c r="CR116" s="518" t="s">
        <v>102</v>
      </c>
      <c r="CS116" s="518" t="s">
        <v>102</v>
      </c>
      <c r="CT116" s="518" t="s">
        <v>102</v>
      </c>
      <c r="CU116" s="518" t="s">
        <v>102</v>
      </c>
      <c r="CV116" s="518" t="s">
        <v>102</v>
      </c>
      <c r="CW116" s="518" t="s">
        <v>102</v>
      </c>
      <c r="CX116" s="518" t="s">
        <v>102</v>
      </c>
      <c r="CY116" s="518" t="s">
        <v>102</v>
      </c>
      <c r="CZ116" s="518" t="s">
        <v>102</v>
      </c>
      <c r="DA116" s="518" t="s">
        <v>102</v>
      </c>
      <c r="DB116" s="518" t="s">
        <v>102</v>
      </c>
      <c r="DC116" s="518" t="s">
        <v>102</v>
      </c>
      <c r="DD116" s="518" t="s">
        <v>102</v>
      </c>
      <c r="DE116" s="518" t="s">
        <v>102</v>
      </c>
      <c r="DF116" s="518" t="s">
        <v>102</v>
      </c>
      <c r="DG116" s="518" t="s">
        <v>102</v>
      </c>
      <c r="DH116" s="518" t="s">
        <v>102</v>
      </c>
      <c r="DI116" s="518" t="s">
        <v>102</v>
      </c>
      <c r="DJ116" s="518" t="s">
        <v>102</v>
      </c>
      <c r="DK116" s="518" t="s">
        <v>102</v>
      </c>
      <c r="DL116" s="518" t="s">
        <v>102</v>
      </c>
      <c r="DM116" s="518" t="s">
        <v>102</v>
      </c>
      <c r="DN116" s="518" t="s">
        <v>102</v>
      </c>
      <c r="DO116" s="518" t="s">
        <v>102</v>
      </c>
      <c r="DP116" s="518" t="s">
        <v>102</v>
      </c>
      <c r="DQ116" s="518" t="s">
        <v>102</v>
      </c>
      <c r="DR116" s="518" t="s">
        <v>102</v>
      </c>
      <c r="DS116" s="518" t="s">
        <v>102</v>
      </c>
      <c r="DT116" s="518" t="s">
        <v>102</v>
      </c>
      <c r="DU116" s="518" t="s">
        <v>102</v>
      </c>
      <c r="DV116" s="518" t="s">
        <v>102</v>
      </c>
      <c r="DW116" s="518" t="s">
        <v>102</v>
      </c>
      <c r="DX116" s="518" t="s">
        <v>102</v>
      </c>
      <c r="DY116" s="518" t="s">
        <v>102</v>
      </c>
      <c r="DZ116" s="518" t="s">
        <v>102</v>
      </c>
      <c r="EA116" s="518" t="s">
        <v>102</v>
      </c>
      <c r="EB116" s="518" t="s">
        <v>102</v>
      </c>
      <c r="EC116" s="518" t="s">
        <v>102</v>
      </c>
      <c r="ED116" s="518" t="s">
        <v>102</v>
      </c>
      <c r="EE116" s="518" t="s">
        <v>102</v>
      </c>
      <c r="EF116" s="518" t="s">
        <v>102</v>
      </c>
      <c r="EG116" s="518" t="s">
        <v>102</v>
      </c>
      <c r="EH116" s="518" t="s">
        <v>102</v>
      </c>
      <c r="EI116" s="518" t="s">
        <v>102</v>
      </c>
      <c r="EJ116" s="518" t="s">
        <v>102</v>
      </c>
      <c r="EK116" s="518" t="s">
        <v>102</v>
      </c>
      <c r="EL116" s="518" t="s">
        <v>102</v>
      </c>
      <c r="EM116" s="518" t="s">
        <v>102</v>
      </c>
      <c r="EN116" s="518" t="s">
        <v>102</v>
      </c>
      <c r="EO116" s="518" t="s">
        <v>102</v>
      </c>
      <c r="EP116" s="518" t="s">
        <v>102</v>
      </c>
      <c r="EQ116" s="518" t="s">
        <v>102</v>
      </c>
      <c r="ER116" s="518" t="s">
        <v>102</v>
      </c>
      <c r="ES116" s="518" t="s">
        <v>102</v>
      </c>
      <c r="ET116" s="518" t="s">
        <v>102</v>
      </c>
      <c r="EU116" s="518" t="s">
        <v>102</v>
      </c>
      <c r="EV116" s="518" t="s">
        <v>102</v>
      </c>
      <c r="EW116" s="518" t="s">
        <v>102</v>
      </c>
      <c r="EX116" s="518" t="s">
        <v>102</v>
      </c>
      <c r="EY116" s="518" t="s">
        <v>102</v>
      </c>
      <c r="EZ116" s="518" t="s">
        <v>102</v>
      </c>
      <c r="FA116" s="518" t="s">
        <v>102</v>
      </c>
      <c r="FB116" s="518" t="s">
        <v>102</v>
      </c>
      <c r="FC116" s="518" t="s">
        <v>102</v>
      </c>
      <c r="FD116" s="518" t="s">
        <v>102</v>
      </c>
      <c r="FE116" s="518" t="s">
        <v>102</v>
      </c>
      <c r="FF116" s="518" t="s">
        <v>102</v>
      </c>
      <c r="FG116" s="518" t="s">
        <v>102</v>
      </c>
      <c r="FH116" s="518" t="s">
        <v>102</v>
      </c>
      <c r="FI116" s="518" t="s">
        <v>102</v>
      </c>
      <c r="FJ116" s="518" t="s">
        <v>102</v>
      </c>
      <c r="FK116" s="518" t="s">
        <v>102</v>
      </c>
      <c r="FL116" s="518" t="s">
        <v>102</v>
      </c>
      <c r="FM116" s="518" t="s">
        <v>102</v>
      </c>
      <c r="FN116" s="518" t="s">
        <v>102</v>
      </c>
      <c r="FO116" s="518" t="s">
        <v>102</v>
      </c>
      <c r="FP116" s="518" t="s">
        <v>102</v>
      </c>
      <c r="FQ116" s="518" t="s">
        <v>102</v>
      </c>
      <c r="FR116" s="518" t="s">
        <v>102</v>
      </c>
      <c r="FS116" s="518" t="s">
        <v>102</v>
      </c>
      <c r="FT116" s="518" t="s">
        <v>102</v>
      </c>
      <c r="FU116" s="518" t="s">
        <v>102</v>
      </c>
      <c r="FV116" s="518" t="s">
        <v>102</v>
      </c>
      <c r="FW116" s="518" t="s">
        <v>102</v>
      </c>
      <c r="FX116" s="518" t="s">
        <v>102</v>
      </c>
      <c r="FY116" s="518" t="s">
        <v>102</v>
      </c>
      <c r="FZ116" s="518" t="s">
        <v>102</v>
      </c>
      <c r="GA116" s="518" t="s">
        <v>102</v>
      </c>
      <c r="GB116" s="518" t="s">
        <v>102</v>
      </c>
      <c r="GC116" s="518" t="s">
        <v>102</v>
      </c>
      <c r="GD116" s="518" t="s">
        <v>102</v>
      </c>
      <c r="GE116" s="518" t="s">
        <v>102</v>
      </c>
      <c r="GF116" s="518" t="s">
        <v>102</v>
      </c>
      <c r="GG116" s="518" t="s">
        <v>102</v>
      </c>
      <c r="GH116" s="518" t="s">
        <v>102</v>
      </c>
      <c r="GI116" s="518" t="s">
        <v>102</v>
      </c>
      <c r="GJ116" s="518" t="s">
        <v>102</v>
      </c>
      <c r="GK116" s="518" t="s">
        <v>102</v>
      </c>
      <c r="GL116" s="518" t="s">
        <v>102</v>
      </c>
      <c r="GM116" s="518" t="s">
        <v>102</v>
      </c>
      <c r="GN116" s="518" t="s">
        <v>102</v>
      </c>
      <c r="GO116" s="518" t="s">
        <v>102</v>
      </c>
      <c r="GP116" s="518" t="s">
        <v>102</v>
      </c>
      <c r="GQ116" s="518" t="s">
        <v>102</v>
      </c>
      <c r="GR116" s="518" t="s">
        <v>102</v>
      </c>
      <c r="GS116" s="518" t="s">
        <v>102</v>
      </c>
      <c r="GT116" s="518" t="s">
        <v>102</v>
      </c>
      <c r="GU116" s="518" t="s">
        <v>102</v>
      </c>
      <c r="GV116" s="518" t="s">
        <v>102</v>
      </c>
      <c r="GW116" s="518" t="s">
        <v>102</v>
      </c>
      <c r="GX116" s="518" t="s">
        <v>102</v>
      </c>
      <c r="GY116" s="518" t="s">
        <v>102</v>
      </c>
      <c r="GZ116" s="518" t="s">
        <v>102</v>
      </c>
      <c r="HA116" s="518" t="s">
        <v>102</v>
      </c>
      <c r="HB116" s="518" t="s">
        <v>102</v>
      </c>
      <c r="HC116" s="511" t="str">
        <f t="shared" si="1"/>
        <v>2006-080205</v>
      </c>
    </row>
    <row r="117" spans="1:211" ht="48" hidden="1" customHeight="1" x14ac:dyDescent="0.15">
      <c r="A117" s="511" t="s">
        <v>4293</v>
      </c>
      <c r="B117" s="512" t="s">
        <v>10437</v>
      </c>
      <c r="C117" s="513">
        <v>39330</v>
      </c>
      <c r="D117" s="512" t="s">
        <v>8419</v>
      </c>
      <c r="E117" s="512" t="s">
        <v>8465</v>
      </c>
      <c r="F117" s="512" t="s">
        <v>8493</v>
      </c>
      <c r="G117" s="513">
        <v>39808</v>
      </c>
      <c r="H117" s="512" t="s">
        <v>10438</v>
      </c>
      <c r="I117" s="512" t="s">
        <v>8495</v>
      </c>
      <c r="J117" s="513">
        <v>39455</v>
      </c>
      <c r="K117" s="512" t="s">
        <v>10439</v>
      </c>
      <c r="N117" s="513">
        <v>39491</v>
      </c>
      <c r="P117" s="512" t="s">
        <v>8625</v>
      </c>
      <c r="Q117" s="513">
        <v>39793</v>
      </c>
      <c r="S117" s="514" t="s">
        <v>10440</v>
      </c>
      <c r="T117" s="511">
        <v>2012</v>
      </c>
      <c r="U117" s="515" t="s">
        <v>8734</v>
      </c>
      <c r="V117" s="514">
        <v>48</v>
      </c>
      <c r="W117" s="514">
        <v>3</v>
      </c>
      <c r="X117" s="514">
        <v>2</v>
      </c>
      <c r="Y117" s="513">
        <v>35605</v>
      </c>
      <c r="Z117" s="512" t="s">
        <v>10412</v>
      </c>
      <c r="AA117" s="512" t="s">
        <v>10413</v>
      </c>
      <c r="AB117" s="513">
        <v>36182</v>
      </c>
      <c r="AC117" s="513">
        <v>36682</v>
      </c>
      <c r="AD117" s="512" t="s">
        <v>10414</v>
      </c>
      <c r="AE117" s="513">
        <v>35676</v>
      </c>
      <c r="AF117" s="512" t="s">
        <v>138</v>
      </c>
      <c r="AG117" s="512" t="s">
        <v>10413</v>
      </c>
      <c r="AH117" s="516">
        <v>3048964</v>
      </c>
      <c r="AI117" s="513">
        <v>36609</v>
      </c>
      <c r="AJ117" s="513" t="s">
        <v>138</v>
      </c>
      <c r="AK117" s="511" t="s">
        <v>138</v>
      </c>
      <c r="AL117" s="513" t="s">
        <v>138</v>
      </c>
      <c r="AM117" s="511" t="s">
        <v>138</v>
      </c>
      <c r="AN117" s="511" t="s">
        <v>10415</v>
      </c>
      <c r="AO117" s="511" t="s">
        <v>714</v>
      </c>
      <c r="AP117" s="511" t="s">
        <v>10416</v>
      </c>
      <c r="AQ117" s="511" t="s">
        <v>10417</v>
      </c>
      <c r="AR117" s="511" t="s">
        <v>10418</v>
      </c>
      <c r="AS117" s="511" t="s">
        <v>138</v>
      </c>
      <c r="AT117" s="511" t="s">
        <v>138</v>
      </c>
      <c r="AU117" s="511" t="s">
        <v>138</v>
      </c>
      <c r="AV117" s="511" t="s">
        <v>10419</v>
      </c>
      <c r="AW117" s="511" t="s">
        <v>715</v>
      </c>
      <c r="AX117" s="511" t="s">
        <v>10420</v>
      </c>
      <c r="AY117" s="511" t="s">
        <v>716</v>
      </c>
      <c r="AZ117" s="511" t="s">
        <v>10421</v>
      </c>
      <c r="BA117" s="511" t="s">
        <v>717</v>
      </c>
      <c r="BB117" s="511">
        <v>597066795</v>
      </c>
      <c r="BC117" s="512" t="s">
        <v>711</v>
      </c>
      <c r="BD117" s="511" t="s">
        <v>712</v>
      </c>
      <c r="BE117" s="511" t="s">
        <v>10422</v>
      </c>
      <c r="BF117" s="511" t="s">
        <v>10423</v>
      </c>
      <c r="BG117" s="511" t="s">
        <v>10424</v>
      </c>
      <c r="BH117" s="511" t="s">
        <v>8648</v>
      </c>
      <c r="BI117" s="511">
        <v>6</v>
      </c>
      <c r="BJ117" s="511">
        <v>10</v>
      </c>
      <c r="BK117" s="511" t="s">
        <v>138</v>
      </c>
      <c r="BL117" s="511" t="s">
        <v>138</v>
      </c>
      <c r="BM117" s="511" t="s">
        <v>10425</v>
      </c>
      <c r="BN117" s="511" t="s">
        <v>138</v>
      </c>
      <c r="BO117" s="511" t="s">
        <v>9027</v>
      </c>
      <c r="BP117" s="513" t="s">
        <v>138</v>
      </c>
      <c r="BQ117" s="511" t="s">
        <v>138</v>
      </c>
      <c r="BR117" s="511" t="s">
        <v>8482</v>
      </c>
      <c r="BS117" s="511" t="s">
        <v>10426</v>
      </c>
      <c r="BT117" s="511" t="s">
        <v>713</v>
      </c>
      <c r="BU117" s="511" t="s">
        <v>10427</v>
      </c>
      <c r="BV117" s="511" t="s">
        <v>138</v>
      </c>
      <c r="BW117" s="511">
        <v>2</v>
      </c>
      <c r="BX117" s="511" t="s">
        <v>10428</v>
      </c>
      <c r="BY117" s="511" t="s">
        <v>138</v>
      </c>
      <c r="BZ117" s="511">
        <v>17</v>
      </c>
      <c r="CA117" s="511" t="s">
        <v>10429</v>
      </c>
      <c r="CB117" s="511" t="s">
        <v>10430</v>
      </c>
      <c r="CC117" s="511" t="s">
        <v>10431</v>
      </c>
      <c r="CD117" s="511" t="s">
        <v>138</v>
      </c>
      <c r="CE117" s="518" t="s">
        <v>102</v>
      </c>
      <c r="CF117" s="518" t="s">
        <v>102</v>
      </c>
      <c r="CG117" s="518" t="s">
        <v>102</v>
      </c>
      <c r="CH117" s="518" t="s">
        <v>102</v>
      </c>
      <c r="CI117" s="518" t="s">
        <v>102</v>
      </c>
      <c r="CJ117" s="518" t="s">
        <v>102</v>
      </c>
      <c r="CK117" s="518" t="s">
        <v>102</v>
      </c>
      <c r="CL117" s="518" t="s">
        <v>102</v>
      </c>
      <c r="CM117" s="518" t="s">
        <v>102</v>
      </c>
      <c r="CN117" s="518" t="s">
        <v>102</v>
      </c>
      <c r="CO117" s="518" t="s">
        <v>102</v>
      </c>
      <c r="CP117" s="518" t="s">
        <v>102</v>
      </c>
      <c r="CQ117" s="518" t="s">
        <v>102</v>
      </c>
      <c r="CR117" s="518" t="s">
        <v>102</v>
      </c>
      <c r="CS117" s="518" t="s">
        <v>102</v>
      </c>
      <c r="CT117" s="518" t="s">
        <v>102</v>
      </c>
      <c r="CU117" s="518" t="s">
        <v>102</v>
      </c>
      <c r="CV117" s="518" t="s">
        <v>102</v>
      </c>
      <c r="CW117" s="518" t="s">
        <v>102</v>
      </c>
      <c r="CX117" s="518" t="s">
        <v>102</v>
      </c>
      <c r="CY117" s="518" t="s">
        <v>102</v>
      </c>
      <c r="CZ117" s="518" t="s">
        <v>102</v>
      </c>
      <c r="DA117" s="518" t="s">
        <v>102</v>
      </c>
      <c r="DB117" s="518" t="s">
        <v>102</v>
      </c>
      <c r="DC117" s="518" t="s">
        <v>102</v>
      </c>
      <c r="DD117" s="518" t="s">
        <v>102</v>
      </c>
      <c r="DE117" s="518" t="s">
        <v>102</v>
      </c>
      <c r="DF117" s="518" t="s">
        <v>102</v>
      </c>
      <c r="DG117" s="518" t="s">
        <v>102</v>
      </c>
      <c r="DH117" s="518" t="s">
        <v>102</v>
      </c>
      <c r="DI117" s="518" t="s">
        <v>102</v>
      </c>
      <c r="DJ117" s="518" t="s">
        <v>102</v>
      </c>
      <c r="DK117" s="518" t="s">
        <v>102</v>
      </c>
      <c r="DL117" s="518" t="s">
        <v>102</v>
      </c>
      <c r="DM117" s="518" t="s">
        <v>102</v>
      </c>
      <c r="DN117" s="518" t="s">
        <v>102</v>
      </c>
      <c r="DO117" s="518" t="s">
        <v>102</v>
      </c>
      <c r="DP117" s="518" t="s">
        <v>102</v>
      </c>
      <c r="DQ117" s="518" t="s">
        <v>102</v>
      </c>
      <c r="DR117" s="518" t="s">
        <v>102</v>
      </c>
      <c r="DS117" s="518" t="s">
        <v>102</v>
      </c>
      <c r="DT117" s="518" t="s">
        <v>102</v>
      </c>
      <c r="DU117" s="518" t="s">
        <v>102</v>
      </c>
      <c r="DV117" s="518" t="s">
        <v>102</v>
      </c>
      <c r="DW117" s="518" t="s">
        <v>102</v>
      </c>
      <c r="DX117" s="518" t="s">
        <v>102</v>
      </c>
      <c r="DY117" s="518" t="s">
        <v>102</v>
      </c>
      <c r="DZ117" s="518" t="s">
        <v>102</v>
      </c>
      <c r="EA117" s="518" t="s">
        <v>102</v>
      </c>
      <c r="EB117" s="518" t="s">
        <v>102</v>
      </c>
      <c r="EC117" s="518" t="s">
        <v>102</v>
      </c>
      <c r="ED117" s="518" t="s">
        <v>102</v>
      </c>
      <c r="EE117" s="518" t="s">
        <v>102</v>
      </c>
      <c r="EF117" s="518" t="s">
        <v>102</v>
      </c>
      <c r="EG117" s="518" t="s">
        <v>102</v>
      </c>
      <c r="EH117" s="518" t="s">
        <v>102</v>
      </c>
      <c r="EI117" s="518" t="s">
        <v>102</v>
      </c>
      <c r="EJ117" s="518" t="s">
        <v>102</v>
      </c>
      <c r="EK117" s="518" t="s">
        <v>102</v>
      </c>
      <c r="EL117" s="518" t="s">
        <v>102</v>
      </c>
      <c r="EM117" s="518" t="s">
        <v>102</v>
      </c>
      <c r="EN117" s="518" t="s">
        <v>102</v>
      </c>
      <c r="EO117" s="518" t="s">
        <v>102</v>
      </c>
      <c r="EP117" s="518" t="s">
        <v>102</v>
      </c>
      <c r="EQ117" s="518" t="s">
        <v>102</v>
      </c>
      <c r="ER117" s="518" t="s">
        <v>102</v>
      </c>
      <c r="ES117" s="518" t="s">
        <v>102</v>
      </c>
      <c r="ET117" s="518" t="s">
        <v>102</v>
      </c>
      <c r="EU117" s="518" t="s">
        <v>102</v>
      </c>
      <c r="EV117" s="518" t="s">
        <v>102</v>
      </c>
      <c r="EW117" s="518" t="s">
        <v>102</v>
      </c>
      <c r="EX117" s="518" t="s">
        <v>102</v>
      </c>
      <c r="EY117" s="518" t="s">
        <v>102</v>
      </c>
      <c r="EZ117" s="518" t="s">
        <v>102</v>
      </c>
      <c r="FA117" s="518" t="s">
        <v>102</v>
      </c>
      <c r="FB117" s="518" t="s">
        <v>102</v>
      </c>
      <c r="FC117" s="518" t="s">
        <v>102</v>
      </c>
      <c r="FD117" s="518" t="s">
        <v>102</v>
      </c>
      <c r="FE117" s="518" t="s">
        <v>102</v>
      </c>
      <c r="FF117" s="518" t="s">
        <v>102</v>
      </c>
      <c r="FG117" s="518" t="s">
        <v>102</v>
      </c>
      <c r="FH117" s="518" t="s">
        <v>102</v>
      </c>
      <c r="FI117" s="518" t="s">
        <v>102</v>
      </c>
      <c r="FJ117" s="518" t="s">
        <v>102</v>
      </c>
      <c r="FK117" s="518" t="s">
        <v>102</v>
      </c>
      <c r="FL117" s="518" t="s">
        <v>102</v>
      </c>
      <c r="FM117" s="518" t="s">
        <v>102</v>
      </c>
      <c r="FN117" s="518" t="s">
        <v>102</v>
      </c>
      <c r="FO117" s="518" t="s">
        <v>102</v>
      </c>
      <c r="FP117" s="518" t="s">
        <v>102</v>
      </c>
      <c r="FQ117" s="518" t="s">
        <v>102</v>
      </c>
      <c r="FR117" s="518" t="s">
        <v>102</v>
      </c>
      <c r="FS117" s="518" t="s">
        <v>102</v>
      </c>
      <c r="FT117" s="518" t="s">
        <v>102</v>
      </c>
      <c r="FU117" s="518" t="s">
        <v>102</v>
      </c>
      <c r="FV117" s="518" t="s">
        <v>102</v>
      </c>
      <c r="FW117" s="518" t="s">
        <v>102</v>
      </c>
      <c r="FX117" s="518" t="s">
        <v>102</v>
      </c>
      <c r="FY117" s="518" t="s">
        <v>102</v>
      </c>
      <c r="FZ117" s="518" t="s">
        <v>102</v>
      </c>
      <c r="GA117" s="518" t="s">
        <v>102</v>
      </c>
      <c r="GB117" s="518" t="s">
        <v>102</v>
      </c>
      <c r="GC117" s="518" t="s">
        <v>102</v>
      </c>
      <c r="GD117" s="518" t="s">
        <v>102</v>
      </c>
      <c r="GE117" s="518" t="s">
        <v>102</v>
      </c>
      <c r="GF117" s="518" t="s">
        <v>102</v>
      </c>
      <c r="GG117" s="518" t="s">
        <v>102</v>
      </c>
      <c r="GH117" s="518" t="s">
        <v>102</v>
      </c>
      <c r="GI117" s="518" t="s">
        <v>102</v>
      </c>
      <c r="GJ117" s="518" t="s">
        <v>102</v>
      </c>
      <c r="GK117" s="518" t="s">
        <v>102</v>
      </c>
      <c r="GL117" s="518" t="s">
        <v>102</v>
      </c>
      <c r="GM117" s="518" t="s">
        <v>102</v>
      </c>
      <c r="GN117" s="518" t="s">
        <v>102</v>
      </c>
      <c r="GO117" s="518" t="s">
        <v>102</v>
      </c>
      <c r="GP117" s="518" t="s">
        <v>102</v>
      </c>
      <c r="GQ117" s="518" t="s">
        <v>102</v>
      </c>
      <c r="GR117" s="518" t="s">
        <v>102</v>
      </c>
      <c r="GS117" s="518" t="s">
        <v>102</v>
      </c>
      <c r="GT117" s="518" t="s">
        <v>102</v>
      </c>
      <c r="GU117" s="518" t="s">
        <v>102</v>
      </c>
      <c r="GV117" s="518" t="s">
        <v>102</v>
      </c>
      <c r="GW117" s="518" t="s">
        <v>102</v>
      </c>
      <c r="GX117" s="518" t="s">
        <v>102</v>
      </c>
      <c r="GY117" s="518" t="s">
        <v>102</v>
      </c>
      <c r="GZ117" s="518" t="s">
        <v>102</v>
      </c>
      <c r="HA117" s="518" t="s">
        <v>102</v>
      </c>
      <c r="HB117" s="518" t="s">
        <v>102</v>
      </c>
      <c r="HC117" s="511" t="str">
        <f t="shared" si="1"/>
        <v>2007-390103</v>
      </c>
    </row>
    <row r="118" spans="1:211" ht="48" hidden="1" customHeight="1" x14ac:dyDescent="0.15">
      <c r="A118" s="511" t="s">
        <v>4293</v>
      </c>
      <c r="B118" s="512" t="s">
        <v>10441</v>
      </c>
      <c r="C118" s="513">
        <v>40816</v>
      </c>
      <c r="D118" s="512" t="s">
        <v>8419</v>
      </c>
      <c r="E118" s="512" t="s">
        <v>8498</v>
      </c>
      <c r="F118" s="512" t="s">
        <v>8421</v>
      </c>
      <c r="G118" s="513">
        <v>41071</v>
      </c>
      <c r="H118" s="512" t="s">
        <v>10442</v>
      </c>
      <c r="I118" s="512" t="s">
        <v>8682</v>
      </c>
      <c r="J118" s="513">
        <v>41022</v>
      </c>
      <c r="K118" s="512" t="s">
        <v>10443</v>
      </c>
      <c r="N118" s="513">
        <v>41064</v>
      </c>
      <c r="S118" s="514" t="s">
        <v>10444</v>
      </c>
      <c r="T118" s="511">
        <v>2012</v>
      </c>
      <c r="U118" s="515" t="s">
        <v>8734</v>
      </c>
      <c r="V118" s="514">
        <v>48</v>
      </c>
      <c r="W118" s="514">
        <v>3</v>
      </c>
      <c r="X118" s="514">
        <v>3</v>
      </c>
      <c r="Y118" s="513">
        <v>35605</v>
      </c>
      <c r="Z118" s="512" t="s">
        <v>10412</v>
      </c>
      <c r="AA118" s="512" t="s">
        <v>10413</v>
      </c>
      <c r="AB118" s="513">
        <v>36182</v>
      </c>
      <c r="AC118" s="513">
        <v>36682</v>
      </c>
      <c r="AD118" s="512" t="s">
        <v>10414</v>
      </c>
      <c r="AE118" s="513">
        <v>35676</v>
      </c>
      <c r="AF118" s="512" t="s">
        <v>138</v>
      </c>
      <c r="AG118" s="512" t="s">
        <v>10413</v>
      </c>
      <c r="AH118" s="516">
        <v>3048964</v>
      </c>
      <c r="AI118" s="513">
        <v>36609</v>
      </c>
      <c r="AJ118" s="513" t="s">
        <v>138</v>
      </c>
      <c r="AK118" s="511" t="s">
        <v>138</v>
      </c>
      <c r="AL118" s="513" t="s">
        <v>138</v>
      </c>
      <c r="AM118" s="511" t="s">
        <v>138</v>
      </c>
      <c r="AN118" s="511" t="s">
        <v>10415</v>
      </c>
      <c r="AO118" s="511" t="s">
        <v>714</v>
      </c>
      <c r="AP118" s="511" t="s">
        <v>10416</v>
      </c>
      <c r="AQ118" s="511" t="s">
        <v>10417</v>
      </c>
      <c r="AR118" s="511" t="s">
        <v>10418</v>
      </c>
      <c r="AS118" s="511" t="s">
        <v>138</v>
      </c>
      <c r="AT118" s="511" t="s">
        <v>138</v>
      </c>
      <c r="AU118" s="511" t="s">
        <v>138</v>
      </c>
      <c r="AV118" s="511" t="s">
        <v>10419</v>
      </c>
      <c r="AW118" s="511" t="s">
        <v>715</v>
      </c>
      <c r="AX118" s="511" t="s">
        <v>10420</v>
      </c>
      <c r="AY118" s="511" t="s">
        <v>716</v>
      </c>
      <c r="AZ118" s="511" t="s">
        <v>10421</v>
      </c>
      <c r="BA118" s="511" t="s">
        <v>717</v>
      </c>
      <c r="BB118" s="511">
        <v>597066795</v>
      </c>
      <c r="BC118" s="512" t="s">
        <v>711</v>
      </c>
      <c r="BD118" s="511" t="s">
        <v>712</v>
      </c>
      <c r="BE118" s="511" t="s">
        <v>10422</v>
      </c>
      <c r="BF118" s="511" t="s">
        <v>10423</v>
      </c>
      <c r="BG118" s="511" t="s">
        <v>10424</v>
      </c>
      <c r="BH118" s="511" t="s">
        <v>8648</v>
      </c>
      <c r="BI118" s="511">
        <v>6</v>
      </c>
      <c r="BJ118" s="511">
        <v>10</v>
      </c>
      <c r="BK118" s="511" t="s">
        <v>138</v>
      </c>
      <c r="BL118" s="511" t="s">
        <v>138</v>
      </c>
      <c r="BM118" s="511" t="s">
        <v>10425</v>
      </c>
      <c r="BN118" s="511" t="s">
        <v>138</v>
      </c>
      <c r="BO118" s="511" t="s">
        <v>9027</v>
      </c>
      <c r="BP118" s="513" t="s">
        <v>138</v>
      </c>
      <c r="BQ118" s="511" t="s">
        <v>138</v>
      </c>
      <c r="BR118" s="511" t="s">
        <v>8482</v>
      </c>
      <c r="BS118" s="511" t="s">
        <v>10426</v>
      </c>
      <c r="BT118" s="511" t="s">
        <v>713</v>
      </c>
      <c r="BU118" s="511" t="s">
        <v>10427</v>
      </c>
      <c r="BV118" s="511" t="s">
        <v>138</v>
      </c>
      <c r="BW118" s="511">
        <v>2</v>
      </c>
      <c r="BX118" s="511" t="s">
        <v>10428</v>
      </c>
      <c r="BY118" s="511" t="s">
        <v>138</v>
      </c>
      <c r="BZ118" s="511">
        <v>17</v>
      </c>
      <c r="CA118" s="511" t="s">
        <v>10429</v>
      </c>
      <c r="CB118" s="511" t="s">
        <v>10430</v>
      </c>
      <c r="CC118" s="511" t="s">
        <v>10431</v>
      </c>
      <c r="CD118" s="511" t="s">
        <v>138</v>
      </c>
      <c r="CE118" s="518" t="s">
        <v>102</v>
      </c>
      <c r="CF118" s="518" t="s">
        <v>102</v>
      </c>
      <c r="CG118" s="518" t="s">
        <v>102</v>
      </c>
      <c r="CH118" s="518" t="s">
        <v>102</v>
      </c>
      <c r="CI118" s="518" t="s">
        <v>102</v>
      </c>
      <c r="CJ118" s="518" t="s">
        <v>10445</v>
      </c>
      <c r="CK118" s="518" t="s">
        <v>10445</v>
      </c>
      <c r="CL118" s="518" t="s">
        <v>10446</v>
      </c>
      <c r="CM118" s="518" t="s">
        <v>10447</v>
      </c>
      <c r="CN118" s="518" t="s">
        <v>10448</v>
      </c>
      <c r="CO118" s="518" t="s">
        <v>10449</v>
      </c>
      <c r="CP118" s="518" t="s">
        <v>10450</v>
      </c>
      <c r="CQ118" s="518" t="s">
        <v>10451</v>
      </c>
      <c r="CR118" s="518" t="s">
        <v>10452</v>
      </c>
      <c r="CS118" s="518" t="s">
        <v>10453</v>
      </c>
      <c r="CT118" s="518" t="s">
        <v>10454</v>
      </c>
      <c r="CU118" s="518" t="s">
        <v>10455</v>
      </c>
      <c r="CV118" s="518" t="s">
        <v>10456</v>
      </c>
      <c r="CW118" s="518" t="s">
        <v>102</v>
      </c>
      <c r="CX118" s="518" t="s">
        <v>102</v>
      </c>
      <c r="CY118" s="518" t="s">
        <v>102</v>
      </c>
      <c r="CZ118" s="518" t="s">
        <v>102</v>
      </c>
      <c r="DA118" s="518" t="s">
        <v>102</v>
      </c>
      <c r="DB118" s="518" t="s">
        <v>102</v>
      </c>
      <c r="DC118" s="518" t="s">
        <v>102</v>
      </c>
      <c r="DD118" s="518" t="s">
        <v>102</v>
      </c>
      <c r="DE118" s="518" t="s">
        <v>102</v>
      </c>
      <c r="DF118" s="518" t="s">
        <v>102</v>
      </c>
      <c r="DG118" s="518" t="s">
        <v>102</v>
      </c>
      <c r="DH118" s="518" t="s">
        <v>102</v>
      </c>
      <c r="DI118" s="518" t="s">
        <v>102</v>
      </c>
      <c r="DJ118" s="518" t="s">
        <v>102</v>
      </c>
      <c r="DK118" s="518" t="s">
        <v>102</v>
      </c>
      <c r="DL118" s="518" t="s">
        <v>102</v>
      </c>
      <c r="DM118" s="518" t="s">
        <v>102</v>
      </c>
      <c r="DN118" s="518" t="s">
        <v>102</v>
      </c>
      <c r="DO118" s="518" t="s">
        <v>102</v>
      </c>
      <c r="DP118" s="518" t="s">
        <v>102</v>
      </c>
      <c r="DQ118" s="518" t="s">
        <v>102</v>
      </c>
      <c r="DR118" s="518" t="s">
        <v>102</v>
      </c>
      <c r="DS118" s="518" t="s">
        <v>102</v>
      </c>
      <c r="DT118" s="518" t="s">
        <v>102</v>
      </c>
      <c r="DU118" s="518" t="s">
        <v>102</v>
      </c>
      <c r="DV118" s="518" t="s">
        <v>102</v>
      </c>
      <c r="DW118" s="518" t="s">
        <v>102</v>
      </c>
      <c r="DX118" s="518" t="s">
        <v>102</v>
      </c>
      <c r="DY118" s="518" t="s">
        <v>102</v>
      </c>
      <c r="DZ118" s="518" t="s">
        <v>102</v>
      </c>
      <c r="EA118" s="518" t="s">
        <v>102</v>
      </c>
      <c r="EB118" s="518" t="s">
        <v>102</v>
      </c>
      <c r="EC118" s="518" t="s">
        <v>102</v>
      </c>
      <c r="ED118" s="518" t="s">
        <v>102</v>
      </c>
      <c r="EE118" s="518" t="s">
        <v>102</v>
      </c>
      <c r="EF118" s="518" t="s">
        <v>102</v>
      </c>
      <c r="EG118" s="518" t="s">
        <v>102</v>
      </c>
      <c r="EH118" s="518" t="s">
        <v>102</v>
      </c>
      <c r="EI118" s="518" t="s">
        <v>102</v>
      </c>
      <c r="EJ118" s="518" t="s">
        <v>102</v>
      </c>
      <c r="EK118" s="518" t="s">
        <v>102</v>
      </c>
      <c r="EL118" s="518" t="s">
        <v>102</v>
      </c>
      <c r="EM118" s="518" t="s">
        <v>102</v>
      </c>
      <c r="EN118" s="518" t="s">
        <v>102</v>
      </c>
      <c r="EO118" s="518" t="s">
        <v>102</v>
      </c>
      <c r="EP118" s="518" t="s">
        <v>102</v>
      </c>
      <c r="EQ118" s="518" t="s">
        <v>102</v>
      </c>
      <c r="ER118" s="518" t="s">
        <v>102</v>
      </c>
      <c r="ES118" s="518" t="s">
        <v>102</v>
      </c>
      <c r="ET118" s="518" t="s">
        <v>102</v>
      </c>
      <c r="EU118" s="518" t="s">
        <v>102</v>
      </c>
      <c r="EV118" s="518" t="s">
        <v>102</v>
      </c>
      <c r="EW118" s="518" t="s">
        <v>102</v>
      </c>
      <c r="EX118" s="518" t="s">
        <v>102</v>
      </c>
      <c r="EY118" s="518" t="s">
        <v>102</v>
      </c>
      <c r="EZ118" s="518" t="s">
        <v>102</v>
      </c>
      <c r="FA118" s="518" t="s">
        <v>102</v>
      </c>
      <c r="FB118" s="518" t="s">
        <v>102</v>
      </c>
      <c r="FC118" s="518" t="s">
        <v>102</v>
      </c>
      <c r="FD118" s="518" t="s">
        <v>102</v>
      </c>
      <c r="FE118" s="518" t="s">
        <v>102</v>
      </c>
      <c r="FF118" s="518" t="s">
        <v>102</v>
      </c>
      <c r="FG118" s="518" t="s">
        <v>102</v>
      </c>
      <c r="FH118" s="518" t="s">
        <v>102</v>
      </c>
      <c r="FI118" s="518" t="s">
        <v>102</v>
      </c>
      <c r="FJ118" s="518" t="s">
        <v>102</v>
      </c>
      <c r="FK118" s="518" t="s">
        <v>102</v>
      </c>
      <c r="FL118" s="518" t="s">
        <v>102</v>
      </c>
      <c r="FM118" s="518" t="s">
        <v>102</v>
      </c>
      <c r="FN118" s="518" t="s">
        <v>102</v>
      </c>
      <c r="FO118" s="518" t="s">
        <v>102</v>
      </c>
      <c r="FP118" s="518" t="s">
        <v>102</v>
      </c>
      <c r="FQ118" s="518" t="s">
        <v>102</v>
      </c>
      <c r="FR118" s="518" t="s">
        <v>102</v>
      </c>
      <c r="FS118" s="518" t="s">
        <v>102</v>
      </c>
      <c r="FT118" s="518" t="s">
        <v>102</v>
      </c>
      <c r="FU118" s="518" t="s">
        <v>102</v>
      </c>
      <c r="FV118" s="518" t="s">
        <v>102</v>
      </c>
      <c r="FW118" s="518" t="s">
        <v>102</v>
      </c>
      <c r="FX118" s="518" t="s">
        <v>102</v>
      </c>
      <c r="FY118" s="518" t="s">
        <v>102</v>
      </c>
      <c r="FZ118" s="518" t="s">
        <v>102</v>
      </c>
      <c r="GA118" s="518" t="s">
        <v>102</v>
      </c>
      <c r="GB118" s="518" t="s">
        <v>102</v>
      </c>
      <c r="GC118" s="518" t="s">
        <v>102</v>
      </c>
      <c r="GD118" s="518" t="s">
        <v>102</v>
      </c>
      <c r="GE118" s="518" t="s">
        <v>102</v>
      </c>
      <c r="GF118" s="518" t="s">
        <v>102</v>
      </c>
      <c r="GG118" s="518" t="s">
        <v>102</v>
      </c>
      <c r="GH118" s="518" t="s">
        <v>102</v>
      </c>
      <c r="GI118" s="518" t="s">
        <v>102</v>
      </c>
      <c r="GJ118" s="518" t="s">
        <v>102</v>
      </c>
      <c r="GK118" s="518" t="s">
        <v>102</v>
      </c>
      <c r="GL118" s="518" t="s">
        <v>102</v>
      </c>
      <c r="GM118" s="518" t="s">
        <v>102</v>
      </c>
      <c r="GN118" s="518" t="s">
        <v>102</v>
      </c>
      <c r="GO118" s="518" t="s">
        <v>102</v>
      </c>
      <c r="GP118" s="518" t="s">
        <v>102</v>
      </c>
      <c r="GQ118" s="518" t="s">
        <v>102</v>
      </c>
      <c r="GR118" s="518" t="s">
        <v>102</v>
      </c>
      <c r="GS118" s="518" t="s">
        <v>102</v>
      </c>
      <c r="GT118" s="518" t="s">
        <v>102</v>
      </c>
      <c r="GU118" s="518" t="s">
        <v>102</v>
      </c>
      <c r="GV118" s="518" t="s">
        <v>102</v>
      </c>
      <c r="GW118" s="518" t="s">
        <v>102</v>
      </c>
      <c r="GX118" s="518" t="s">
        <v>102</v>
      </c>
      <c r="GY118" s="518" t="s">
        <v>102</v>
      </c>
      <c r="GZ118" s="518" t="s">
        <v>102</v>
      </c>
      <c r="HA118" s="518" t="s">
        <v>102</v>
      </c>
      <c r="HB118" s="518" t="s">
        <v>102</v>
      </c>
      <c r="HC118" s="511" t="str">
        <f t="shared" si="1"/>
        <v>2011-800188</v>
      </c>
    </row>
    <row r="119" spans="1:211" ht="48" hidden="1" customHeight="1" x14ac:dyDescent="0.15">
      <c r="A119" s="511" t="s">
        <v>4296</v>
      </c>
      <c r="B119" s="512" t="s">
        <v>10457</v>
      </c>
      <c r="C119" s="513">
        <v>37469</v>
      </c>
      <c r="D119" s="512" t="s">
        <v>8419</v>
      </c>
      <c r="E119" s="512" t="s">
        <v>8420</v>
      </c>
      <c r="F119" s="512" t="s">
        <v>8958</v>
      </c>
      <c r="G119" s="513">
        <v>37588</v>
      </c>
      <c r="H119" s="512" t="s">
        <v>10458</v>
      </c>
      <c r="S119" s="511" t="s">
        <v>10459</v>
      </c>
      <c r="T119" s="511">
        <v>2010</v>
      </c>
      <c r="U119" s="515" t="s">
        <v>8424</v>
      </c>
      <c r="V119" s="514">
        <v>49</v>
      </c>
      <c r="W119" s="514">
        <v>2</v>
      </c>
      <c r="X119" s="514">
        <v>1</v>
      </c>
      <c r="Y119" s="513">
        <v>35662</v>
      </c>
      <c r="Z119" s="512" t="s">
        <v>10460</v>
      </c>
      <c r="AA119" s="512" t="s">
        <v>10461</v>
      </c>
      <c r="AB119" s="513">
        <v>36228</v>
      </c>
      <c r="AC119" s="513">
        <v>37690</v>
      </c>
      <c r="AD119" s="512" t="s">
        <v>10462</v>
      </c>
      <c r="AE119" s="513">
        <v>36614</v>
      </c>
      <c r="AF119" s="512" t="s">
        <v>138</v>
      </c>
      <c r="AG119" s="512" t="s">
        <v>10461</v>
      </c>
      <c r="AH119" s="516">
        <v>3384292</v>
      </c>
      <c r="AI119" s="513">
        <v>37617</v>
      </c>
      <c r="AJ119" s="513" t="s">
        <v>138</v>
      </c>
      <c r="AK119" s="511" t="s">
        <v>138</v>
      </c>
      <c r="AL119" s="513" t="s">
        <v>138</v>
      </c>
      <c r="AM119" s="511" t="s">
        <v>138</v>
      </c>
      <c r="AN119" s="511" t="s">
        <v>10463</v>
      </c>
      <c r="AO119" s="511" t="s">
        <v>10464</v>
      </c>
      <c r="AP119" s="511" t="s">
        <v>10465</v>
      </c>
      <c r="AQ119" s="511" t="s">
        <v>10466</v>
      </c>
      <c r="AR119" s="511" t="s">
        <v>10467</v>
      </c>
      <c r="AS119" s="511" t="s">
        <v>138</v>
      </c>
      <c r="AT119" s="511" t="s">
        <v>138</v>
      </c>
      <c r="AU119" s="511" t="s">
        <v>138</v>
      </c>
      <c r="AV119" s="511" t="s">
        <v>10468</v>
      </c>
      <c r="AW119" s="511" t="s">
        <v>10469</v>
      </c>
      <c r="AX119" s="511" t="s">
        <v>10470</v>
      </c>
      <c r="AY119" s="511" t="s">
        <v>10471</v>
      </c>
      <c r="AZ119" s="511" t="s">
        <v>10472</v>
      </c>
      <c r="BA119" s="511" t="s">
        <v>10473</v>
      </c>
      <c r="BB119" s="511" t="s">
        <v>10320</v>
      </c>
      <c r="BC119" s="512" t="s">
        <v>10305</v>
      </c>
      <c r="BD119" s="511" t="s">
        <v>10321</v>
      </c>
      <c r="BE119" s="511" t="s">
        <v>10474</v>
      </c>
      <c r="BF119" s="511" t="s">
        <v>10475</v>
      </c>
      <c r="BG119" s="511" t="s">
        <v>10476</v>
      </c>
      <c r="BH119" s="511" t="s">
        <v>8648</v>
      </c>
      <c r="BI119" s="511">
        <v>2</v>
      </c>
      <c r="BJ119" s="511">
        <v>23</v>
      </c>
      <c r="BK119" s="511" t="s">
        <v>138</v>
      </c>
      <c r="BL119" s="511" t="s">
        <v>138</v>
      </c>
      <c r="BM119" s="511" t="s">
        <v>10477</v>
      </c>
      <c r="BN119" s="511" t="s">
        <v>138</v>
      </c>
      <c r="BO119" s="511" t="s">
        <v>9027</v>
      </c>
      <c r="BP119" s="513" t="s">
        <v>138</v>
      </c>
      <c r="BQ119" s="511" t="s">
        <v>138</v>
      </c>
      <c r="BR119" s="511" t="s">
        <v>8482</v>
      </c>
      <c r="BS119" s="511" t="s">
        <v>10478</v>
      </c>
      <c r="BT119" s="511" t="s">
        <v>10479</v>
      </c>
      <c r="BU119" s="511" t="s">
        <v>10480</v>
      </c>
      <c r="BV119" s="511">
        <v>1</v>
      </c>
      <c r="BW119" s="511">
        <v>1</v>
      </c>
      <c r="BX119" s="511" t="s">
        <v>10481</v>
      </c>
      <c r="BY119" s="511" t="s">
        <v>138</v>
      </c>
      <c r="BZ119" s="511">
        <v>10</v>
      </c>
      <c r="CA119" s="511" t="s">
        <v>10482</v>
      </c>
      <c r="CB119" s="511" t="s">
        <v>10483</v>
      </c>
      <c r="CC119" s="511" t="s">
        <v>138</v>
      </c>
      <c r="CD119" s="511" t="s">
        <v>5308</v>
      </c>
      <c r="CE119" s="518" t="s">
        <v>102</v>
      </c>
      <c r="CF119" s="518" t="s">
        <v>102</v>
      </c>
      <c r="CG119" s="518" t="s">
        <v>102</v>
      </c>
      <c r="CH119" s="518" t="s">
        <v>102</v>
      </c>
      <c r="CI119" s="518" t="s">
        <v>102</v>
      </c>
      <c r="CJ119" s="518" t="s">
        <v>102</v>
      </c>
      <c r="CK119" s="518" t="s">
        <v>102</v>
      </c>
      <c r="CL119" s="518" t="s">
        <v>102</v>
      </c>
      <c r="CM119" s="518" t="s">
        <v>102</v>
      </c>
      <c r="CN119" s="518" t="s">
        <v>102</v>
      </c>
      <c r="CO119" s="518" t="s">
        <v>102</v>
      </c>
      <c r="CP119" s="518" t="s">
        <v>102</v>
      </c>
      <c r="CQ119" s="518" t="s">
        <v>102</v>
      </c>
      <c r="CR119" s="518" t="s">
        <v>102</v>
      </c>
      <c r="CS119" s="518" t="s">
        <v>102</v>
      </c>
      <c r="CT119" s="518" t="s">
        <v>102</v>
      </c>
      <c r="CU119" s="518" t="s">
        <v>102</v>
      </c>
      <c r="CV119" s="518" t="s">
        <v>102</v>
      </c>
      <c r="CW119" s="518" t="s">
        <v>102</v>
      </c>
      <c r="CX119" s="518" t="s">
        <v>102</v>
      </c>
      <c r="CY119" s="518" t="s">
        <v>102</v>
      </c>
      <c r="CZ119" s="518" t="s">
        <v>102</v>
      </c>
      <c r="DA119" s="518" t="s">
        <v>102</v>
      </c>
      <c r="DB119" s="518" t="s">
        <v>102</v>
      </c>
      <c r="DC119" s="518" t="s">
        <v>102</v>
      </c>
      <c r="DD119" s="518" t="s">
        <v>102</v>
      </c>
      <c r="DE119" s="518" t="s">
        <v>102</v>
      </c>
      <c r="DF119" s="518" t="s">
        <v>102</v>
      </c>
      <c r="DG119" s="518" t="s">
        <v>102</v>
      </c>
      <c r="DH119" s="518" t="s">
        <v>102</v>
      </c>
      <c r="DI119" s="518" t="s">
        <v>102</v>
      </c>
      <c r="DJ119" s="518" t="s">
        <v>102</v>
      </c>
      <c r="DK119" s="518" t="s">
        <v>102</v>
      </c>
      <c r="DL119" s="518" t="s">
        <v>102</v>
      </c>
      <c r="DM119" s="518" t="s">
        <v>102</v>
      </c>
      <c r="DN119" s="518" t="s">
        <v>102</v>
      </c>
      <c r="DO119" s="518" t="s">
        <v>102</v>
      </c>
      <c r="DP119" s="518" t="s">
        <v>102</v>
      </c>
      <c r="DQ119" s="518" t="s">
        <v>102</v>
      </c>
      <c r="DR119" s="518" t="s">
        <v>102</v>
      </c>
      <c r="DS119" s="518" t="s">
        <v>102</v>
      </c>
      <c r="DT119" s="518" t="s">
        <v>102</v>
      </c>
      <c r="DU119" s="518" t="s">
        <v>102</v>
      </c>
      <c r="DV119" s="518" t="s">
        <v>102</v>
      </c>
      <c r="DW119" s="518" t="s">
        <v>102</v>
      </c>
      <c r="DX119" s="518" t="s">
        <v>102</v>
      </c>
      <c r="DY119" s="518" t="s">
        <v>102</v>
      </c>
      <c r="DZ119" s="518" t="s">
        <v>102</v>
      </c>
      <c r="EA119" s="518" t="s">
        <v>102</v>
      </c>
      <c r="EB119" s="518" t="s">
        <v>102</v>
      </c>
      <c r="EC119" s="518" t="s">
        <v>102</v>
      </c>
      <c r="ED119" s="518" t="s">
        <v>102</v>
      </c>
      <c r="EE119" s="518" t="s">
        <v>102</v>
      </c>
      <c r="EF119" s="518" t="s">
        <v>102</v>
      </c>
      <c r="EG119" s="518" t="s">
        <v>102</v>
      </c>
      <c r="EH119" s="518" t="s">
        <v>102</v>
      </c>
      <c r="EI119" s="518" t="s">
        <v>102</v>
      </c>
      <c r="EJ119" s="518" t="s">
        <v>102</v>
      </c>
      <c r="EK119" s="518" t="s">
        <v>102</v>
      </c>
      <c r="EL119" s="518" t="s">
        <v>102</v>
      </c>
      <c r="EM119" s="518" t="s">
        <v>102</v>
      </c>
      <c r="EN119" s="518" t="s">
        <v>102</v>
      </c>
      <c r="EO119" s="518" t="s">
        <v>102</v>
      </c>
      <c r="EP119" s="518" t="s">
        <v>102</v>
      </c>
      <c r="EQ119" s="518" t="s">
        <v>102</v>
      </c>
      <c r="ER119" s="518" t="s">
        <v>102</v>
      </c>
      <c r="ES119" s="518" t="s">
        <v>102</v>
      </c>
      <c r="ET119" s="518" t="s">
        <v>102</v>
      </c>
      <c r="EU119" s="518" t="s">
        <v>102</v>
      </c>
      <c r="EV119" s="518" t="s">
        <v>102</v>
      </c>
      <c r="EW119" s="518" t="s">
        <v>102</v>
      </c>
      <c r="EX119" s="518" t="s">
        <v>102</v>
      </c>
      <c r="EY119" s="518" t="s">
        <v>102</v>
      </c>
      <c r="EZ119" s="518" t="s">
        <v>102</v>
      </c>
      <c r="FA119" s="518" t="s">
        <v>102</v>
      </c>
      <c r="FB119" s="518" t="s">
        <v>102</v>
      </c>
      <c r="FC119" s="518" t="s">
        <v>102</v>
      </c>
      <c r="FD119" s="518" t="s">
        <v>102</v>
      </c>
      <c r="FE119" s="518" t="s">
        <v>102</v>
      </c>
      <c r="FF119" s="518" t="s">
        <v>102</v>
      </c>
      <c r="FG119" s="518" t="s">
        <v>102</v>
      </c>
      <c r="FH119" s="518" t="s">
        <v>102</v>
      </c>
      <c r="FI119" s="518" t="s">
        <v>102</v>
      </c>
      <c r="FJ119" s="518" t="s">
        <v>102</v>
      </c>
      <c r="FK119" s="518" t="s">
        <v>102</v>
      </c>
      <c r="FL119" s="518" t="s">
        <v>102</v>
      </c>
      <c r="FM119" s="518" t="s">
        <v>102</v>
      </c>
      <c r="FN119" s="518" t="s">
        <v>102</v>
      </c>
      <c r="FO119" s="518" t="s">
        <v>102</v>
      </c>
      <c r="FP119" s="518" t="s">
        <v>102</v>
      </c>
      <c r="FQ119" s="518" t="s">
        <v>102</v>
      </c>
      <c r="FR119" s="518" t="s">
        <v>102</v>
      </c>
      <c r="FS119" s="518" t="s">
        <v>102</v>
      </c>
      <c r="FT119" s="518" t="s">
        <v>102</v>
      </c>
      <c r="FU119" s="518" t="s">
        <v>102</v>
      </c>
      <c r="FV119" s="518" t="s">
        <v>102</v>
      </c>
      <c r="FW119" s="518" t="s">
        <v>102</v>
      </c>
      <c r="FX119" s="518" t="s">
        <v>102</v>
      </c>
      <c r="FY119" s="518" t="s">
        <v>102</v>
      </c>
      <c r="FZ119" s="518" t="s">
        <v>102</v>
      </c>
      <c r="GA119" s="518" t="s">
        <v>102</v>
      </c>
      <c r="GB119" s="518" t="s">
        <v>102</v>
      </c>
      <c r="GC119" s="518" t="s">
        <v>102</v>
      </c>
      <c r="GD119" s="518" t="s">
        <v>102</v>
      </c>
      <c r="GE119" s="518" t="s">
        <v>102</v>
      </c>
      <c r="GF119" s="518" t="s">
        <v>102</v>
      </c>
      <c r="GG119" s="518" t="s">
        <v>102</v>
      </c>
      <c r="GH119" s="518" t="s">
        <v>102</v>
      </c>
      <c r="GI119" s="518" t="s">
        <v>102</v>
      </c>
      <c r="GJ119" s="518" t="s">
        <v>102</v>
      </c>
      <c r="GK119" s="518" t="s">
        <v>102</v>
      </c>
      <c r="GL119" s="518" t="s">
        <v>102</v>
      </c>
      <c r="GM119" s="518" t="s">
        <v>102</v>
      </c>
      <c r="GN119" s="518" t="s">
        <v>102</v>
      </c>
      <c r="GO119" s="518" t="s">
        <v>102</v>
      </c>
      <c r="GP119" s="518" t="s">
        <v>102</v>
      </c>
      <c r="GQ119" s="518" t="s">
        <v>102</v>
      </c>
      <c r="GR119" s="518" t="s">
        <v>102</v>
      </c>
      <c r="GS119" s="518" t="s">
        <v>102</v>
      </c>
      <c r="GT119" s="518" t="s">
        <v>102</v>
      </c>
      <c r="GU119" s="518" t="s">
        <v>102</v>
      </c>
      <c r="GV119" s="518" t="s">
        <v>102</v>
      </c>
      <c r="GW119" s="518" t="s">
        <v>102</v>
      </c>
      <c r="GX119" s="518" t="s">
        <v>102</v>
      </c>
      <c r="GY119" s="518" t="s">
        <v>102</v>
      </c>
      <c r="GZ119" s="518" t="s">
        <v>102</v>
      </c>
      <c r="HA119" s="518" t="s">
        <v>102</v>
      </c>
      <c r="HB119" s="518" t="s">
        <v>102</v>
      </c>
      <c r="HC119" s="511" t="str">
        <f t="shared" si="1"/>
        <v>2002-014590</v>
      </c>
    </row>
    <row r="120" spans="1:211" ht="48" hidden="1" customHeight="1" x14ac:dyDescent="0.15">
      <c r="A120" s="511" t="s">
        <v>4296</v>
      </c>
      <c r="B120" s="512" t="s">
        <v>10484</v>
      </c>
      <c r="C120" s="513">
        <v>39982</v>
      </c>
      <c r="D120" s="512" t="s">
        <v>8419</v>
      </c>
      <c r="E120" s="512" t="s">
        <v>8498</v>
      </c>
      <c r="F120" s="512" t="s">
        <v>8421</v>
      </c>
      <c r="G120" s="513">
        <v>40304</v>
      </c>
      <c r="H120" s="512" t="s">
        <v>10334</v>
      </c>
      <c r="I120" s="512" t="s">
        <v>8682</v>
      </c>
      <c r="J120" s="513">
        <v>40262</v>
      </c>
      <c r="S120" s="514" t="s">
        <v>10485</v>
      </c>
      <c r="T120" s="511">
        <v>2010</v>
      </c>
      <c r="U120" s="515" t="s">
        <v>8424</v>
      </c>
      <c r="V120" s="514">
        <v>49</v>
      </c>
      <c r="W120" s="514">
        <v>2</v>
      </c>
      <c r="X120" s="514">
        <v>2</v>
      </c>
      <c r="Y120" s="513">
        <v>35662</v>
      </c>
      <c r="Z120" s="512" t="s">
        <v>10460</v>
      </c>
      <c r="AA120" s="512" t="s">
        <v>10461</v>
      </c>
      <c r="AB120" s="513">
        <v>36228</v>
      </c>
      <c r="AC120" s="513">
        <v>37690</v>
      </c>
      <c r="AD120" s="512" t="s">
        <v>10462</v>
      </c>
      <c r="AE120" s="513">
        <v>36614</v>
      </c>
      <c r="AF120" s="512" t="s">
        <v>138</v>
      </c>
      <c r="AG120" s="512" t="s">
        <v>10461</v>
      </c>
      <c r="AH120" s="516">
        <v>3384292</v>
      </c>
      <c r="AI120" s="513">
        <v>37617</v>
      </c>
      <c r="AJ120" s="513" t="s">
        <v>138</v>
      </c>
      <c r="AK120" s="511" t="s">
        <v>138</v>
      </c>
      <c r="AL120" s="513" t="s">
        <v>138</v>
      </c>
      <c r="AM120" s="511" t="s">
        <v>138</v>
      </c>
      <c r="AN120" s="511" t="s">
        <v>10463</v>
      </c>
      <c r="AO120" s="511" t="s">
        <v>10464</v>
      </c>
      <c r="AP120" s="511" t="s">
        <v>10465</v>
      </c>
      <c r="AQ120" s="511" t="s">
        <v>10466</v>
      </c>
      <c r="AR120" s="511" t="s">
        <v>10467</v>
      </c>
      <c r="AS120" s="511" t="s">
        <v>138</v>
      </c>
      <c r="AT120" s="511" t="s">
        <v>138</v>
      </c>
      <c r="AU120" s="511" t="s">
        <v>138</v>
      </c>
      <c r="AV120" s="511" t="s">
        <v>10468</v>
      </c>
      <c r="AW120" s="511" t="s">
        <v>10469</v>
      </c>
      <c r="AX120" s="511" t="s">
        <v>10470</v>
      </c>
      <c r="AY120" s="511" t="s">
        <v>10471</v>
      </c>
      <c r="AZ120" s="511" t="s">
        <v>10472</v>
      </c>
      <c r="BA120" s="511" t="s">
        <v>10473</v>
      </c>
      <c r="BB120" s="511" t="s">
        <v>10320</v>
      </c>
      <c r="BC120" s="512" t="s">
        <v>10305</v>
      </c>
      <c r="BD120" s="511" t="s">
        <v>10321</v>
      </c>
      <c r="BE120" s="511" t="s">
        <v>10474</v>
      </c>
      <c r="BF120" s="511" t="s">
        <v>10475</v>
      </c>
      <c r="BG120" s="511" t="s">
        <v>10476</v>
      </c>
      <c r="BH120" s="511" t="s">
        <v>8648</v>
      </c>
      <c r="BI120" s="511">
        <v>2</v>
      </c>
      <c r="BJ120" s="511">
        <v>23</v>
      </c>
      <c r="BK120" s="511" t="s">
        <v>138</v>
      </c>
      <c r="BL120" s="511" t="s">
        <v>138</v>
      </c>
      <c r="BM120" s="511" t="s">
        <v>10477</v>
      </c>
      <c r="BN120" s="511" t="s">
        <v>138</v>
      </c>
      <c r="BO120" s="511" t="s">
        <v>9027</v>
      </c>
      <c r="BP120" s="513" t="s">
        <v>138</v>
      </c>
      <c r="BQ120" s="511" t="s">
        <v>138</v>
      </c>
      <c r="BR120" s="511" t="s">
        <v>8482</v>
      </c>
      <c r="BS120" s="511" t="s">
        <v>10478</v>
      </c>
      <c r="BT120" s="511" t="s">
        <v>10479</v>
      </c>
      <c r="BU120" s="511" t="s">
        <v>10480</v>
      </c>
      <c r="BV120" s="511">
        <v>1</v>
      </c>
      <c r="BW120" s="511">
        <v>1</v>
      </c>
      <c r="BX120" s="511" t="s">
        <v>10481</v>
      </c>
      <c r="BY120" s="511" t="s">
        <v>138</v>
      </c>
      <c r="BZ120" s="511">
        <v>10</v>
      </c>
      <c r="CA120" s="511" t="s">
        <v>10482</v>
      </c>
      <c r="CB120" s="511" t="s">
        <v>10483</v>
      </c>
      <c r="CC120" s="511" t="s">
        <v>138</v>
      </c>
      <c r="CD120" s="511" t="s">
        <v>5308</v>
      </c>
      <c r="CE120" s="518" t="s">
        <v>10486</v>
      </c>
      <c r="CF120" s="518" t="s">
        <v>10487</v>
      </c>
      <c r="CG120" s="518" t="s">
        <v>10488</v>
      </c>
      <c r="CH120" s="518" t="s">
        <v>102</v>
      </c>
      <c r="CI120" s="518" t="s">
        <v>102</v>
      </c>
      <c r="CJ120" s="518" t="s">
        <v>102</v>
      </c>
      <c r="CK120" s="518" t="s">
        <v>102</v>
      </c>
      <c r="CL120" s="518" t="s">
        <v>102</v>
      </c>
      <c r="CM120" s="518" t="s">
        <v>102</v>
      </c>
      <c r="CN120" s="518" t="s">
        <v>102</v>
      </c>
      <c r="CO120" s="518" t="s">
        <v>102</v>
      </c>
      <c r="CP120" s="518" t="s">
        <v>102</v>
      </c>
      <c r="CQ120" s="518" t="s">
        <v>102</v>
      </c>
      <c r="CR120" s="518" t="s">
        <v>102</v>
      </c>
      <c r="CS120" s="518" t="s">
        <v>102</v>
      </c>
      <c r="CT120" s="518" t="s">
        <v>102</v>
      </c>
      <c r="CU120" s="518" t="s">
        <v>102</v>
      </c>
      <c r="CV120" s="518" t="s">
        <v>102</v>
      </c>
      <c r="CW120" s="518" t="s">
        <v>102</v>
      </c>
      <c r="CX120" s="518" t="s">
        <v>102</v>
      </c>
      <c r="CY120" s="518" t="s">
        <v>102</v>
      </c>
      <c r="CZ120" s="518" t="s">
        <v>102</v>
      </c>
      <c r="DA120" s="518" t="s">
        <v>102</v>
      </c>
      <c r="DB120" s="518" t="s">
        <v>102</v>
      </c>
      <c r="DC120" s="518" t="s">
        <v>102</v>
      </c>
      <c r="DD120" s="518" t="s">
        <v>102</v>
      </c>
      <c r="DE120" s="518" t="s">
        <v>102</v>
      </c>
      <c r="DF120" s="518" t="s">
        <v>102</v>
      </c>
      <c r="DG120" s="518" t="s">
        <v>102</v>
      </c>
      <c r="DH120" s="518" t="s">
        <v>102</v>
      </c>
      <c r="DI120" s="518" t="s">
        <v>102</v>
      </c>
      <c r="DJ120" s="518" t="s">
        <v>102</v>
      </c>
      <c r="DK120" s="518" t="s">
        <v>102</v>
      </c>
      <c r="DL120" s="518" t="s">
        <v>102</v>
      </c>
      <c r="DM120" s="518" t="s">
        <v>102</v>
      </c>
      <c r="DN120" s="518" t="s">
        <v>102</v>
      </c>
      <c r="DO120" s="518" t="s">
        <v>102</v>
      </c>
      <c r="DP120" s="518" t="s">
        <v>102</v>
      </c>
      <c r="DQ120" s="518" t="s">
        <v>102</v>
      </c>
      <c r="DR120" s="518" t="s">
        <v>102</v>
      </c>
      <c r="DS120" s="518" t="s">
        <v>102</v>
      </c>
      <c r="DT120" s="518" t="s">
        <v>102</v>
      </c>
      <c r="DU120" s="518" t="s">
        <v>102</v>
      </c>
      <c r="DV120" s="518" t="s">
        <v>102</v>
      </c>
      <c r="DW120" s="518" t="s">
        <v>102</v>
      </c>
      <c r="DX120" s="518" t="s">
        <v>102</v>
      </c>
      <c r="DY120" s="518" t="s">
        <v>102</v>
      </c>
      <c r="DZ120" s="518" t="s">
        <v>102</v>
      </c>
      <c r="EA120" s="518" t="s">
        <v>102</v>
      </c>
      <c r="EB120" s="518" t="s">
        <v>102</v>
      </c>
      <c r="EC120" s="518" t="s">
        <v>102</v>
      </c>
      <c r="ED120" s="518" t="s">
        <v>102</v>
      </c>
      <c r="EE120" s="518" t="s">
        <v>102</v>
      </c>
      <c r="EF120" s="518" t="s">
        <v>102</v>
      </c>
      <c r="EG120" s="518" t="s">
        <v>102</v>
      </c>
      <c r="EH120" s="518" t="s">
        <v>102</v>
      </c>
      <c r="EI120" s="518" t="s">
        <v>102</v>
      </c>
      <c r="EJ120" s="518" t="s">
        <v>102</v>
      </c>
      <c r="EK120" s="518" t="s">
        <v>102</v>
      </c>
      <c r="EL120" s="518" t="s">
        <v>102</v>
      </c>
      <c r="EM120" s="518" t="s">
        <v>102</v>
      </c>
      <c r="EN120" s="518" t="s">
        <v>102</v>
      </c>
      <c r="EO120" s="518" t="s">
        <v>102</v>
      </c>
      <c r="EP120" s="518" t="s">
        <v>102</v>
      </c>
      <c r="EQ120" s="518" t="s">
        <v>102</v>
      </c>
      <c r="ER120" s="518" t="s">
        <v>102</v>
      </c>
      <c r="ES120" s="518" t="s">
        <v>102</v>
      </c>
      <c r="ET120" s="518" t="s">
        <v>102</v>
      </c>
      <c r="EU120" s="518" t="s">
        <v>102</v>
      </c>
      <c r="EV120" s="518" t="s">
        <v>102</v>
      </c>
      <c r="EW120" s="518" t="s">
        <v>102</v>
      </c>
      <c r="EX120" s="518" t="s">
        <v>102</v>
      </c>
      <c r="EY120" s="518" t="s">
        <v>102</v>
      </c>
      <c r="EZ120" s="518" t="s">
        <v>102</v>
      </c>
      <c r="FA120" s="518" t="s">
        <v>102</v>
      </c>
      <c r="FB120" s="518" t="s">
        <v>102</v>
      </c>
      <c r="FC120" s="518" t="s">
        <v>102</v>
      </c>
      <c r="FD120" s="518" t="s">
        <v>102</v>
      </c>
      <c r="FE120" s="518" t="s">
        <v>102</v>
      </c>
      <c r="FF120" s="518" t="s">
        <v>102</v>
      </c>
      <c r="FG120" s="518" t="s">
        <v>102</v>
      </c>
      <c r="FH120" s="518" t="s">
        <v>102</v>
      </c>
      <c r="FI120" s="518" t="s">
        <v>102</v>
      </c>
      <c r="FJ120" s="518" t="s">
        <v>102</v>
      </c>
      <c r="FK120" s="518" t="s">
        <v>102</v>
      </c>
      <c r="FL120" s="518" t="s">
        <v>102</v>
      </c>
      <c r="FM120" s="518" t="s">
        <v>102</v>
      </c>
      <c r="FN120" s="518" t="s">
        <v>102</v>
      </c>
      <c r="FO120" s="518" t="s">
        <v>102</v>
      </c>
      <c r="FP120" s="518" t="s">
        <v>102</v>
      </c>
      <c r="FQ120" s="518" t="s">
        <v>102</v>
      </c>
      <c r="FR120" s="518" t="s">
        <v>102</v>
      </c>
      <c r="FS120" s="518" t="s">
        <v>102</v>
      </c>
      <c r="FT120" s="518" t="s">
        <v>102</v>
      </c>
      <c r="FU120" s="518" t="s">
        <v>102</v>
      </c>
      <c r="FV120" s="518" t="s">
        <v>102</v>
      </c>
      <c r="FW120" s="518" t="s">
        <v>102</v>
      </c>
      <c r="FX120" s="518" t="s">
        <v>102</v>
      </c>
      <c r="FY120" s="518" t="s">
        <v>102</v>
      </c>
      <c r="FZ120" s="518" t="s">
        <v>102</v>
      </c>
      <c r="GA120" s="518" t="s">
        <v>102</v>
      </c>
      <c r="GB120" s="518" t="s">
        <v>102</v>
      </c>
      <c r="GC120" s="518" t="s">
        <v>102</v>
      </c>
      <c r="GD120" s="518" t="s">
        <v>102</v>
      </c>
      <c r="GE120" s="518" t="s">
        <v>102</v>
      </c>
      <c r="GF120" s="518" t="s">
        <v>102</v>
      </c>
      <c r="GG120" s="518" t="s">
        <v>102</v>
      </c>
      <c r="GH120" s="518" t="s">
        <v>102</v>
      </c>
      <c r="GI120" s="518" t="s">
        <v>102</v>
      </c>
      <c r="GJ120" s="518" t="s">
        <v>102</v>
      </c>
      <c r="GK120" s="518" t="s">
        <v>102</v>
      </c>
      <c r="GL120" s="518" t="s">
        <v>102</v>
      </c>
      <c r="GM120" s="518" t="s">
        <v>102</v>
      </c>
      <c r="GN120" s="518" t="s">
        <v>102</v>
      </c>
      <c r="GO120" s="518" t="s">
        <v>102</v>
      </c>
      <c r="GP120" s="518" t="s">
        <v>102</v>
      </c>
      <c r="GQ120" s="518" t="s">
        <v>102</v>
      </c>
      <c r="GR120" s="518" t="s">
        <v>102</v>
      </c>
      <c r="GS120" s="518" t="s">
        <v>102</v>
      </c>
      <c r="GT120" s="518" t="s">
        <v>102</v>
      </c>
      <c r="GU120" s="518" t="s">
        <v>102</v>
      </c>
      <c r="GV120" s="518" t="s">
        <v>102</v>
      </c>
      <c r="GW120" s="518" t="s">
        <v>102</v>
      </c>
      <c r="GX120" s="518" t="s">
        <v>102</v>
      </c>
      <c r="GY120" s="518" t="s">
        <v>102</v>
      </c>
      <c r="GZ120" s="518" t="s">
        <v>102</v>
      </c>
      <c r="HA120" s="518" t="s">
        <v>102</v>
      </c>
      <c r="HB120" s="518" t="s">
        <v>102</v>
      </c>
      <c r="HC120" s="511" t="str">
        <f t="shared" si="1"/>
        <v>2009-800126</v>
      </c>
    </row>
    <row r="121" spans="1:211" ht="48" hidden="1" customHeight="1" x14ac:dyDescent="0.15">
      <c r="A121" s="511" t="s">
        <v>4298</v>
      </c>
      <c r="B121" s="522" t="s">
        <v>10489</v>
      </c>
      <c r="C121" s="513">
        <v>39374</v>
      </c>
      <c r="D121" s="512" t="s">
        <v>8419</v>
      </c>
      <c r="E121" s="522" t="s">
        <v>8498</v>
      </c>
      <c r="F121" s="522" t="s">
        <v>8421</v>
      </c>
      <c r="G121" s="513">
        <v>40512</v>
      </c>
      <c r="H121" s="522" t="s">
        <v>10490</v>
      </c>
      <c r="I121" s="512" t="s">
        <v>10400</v>
      </c>
      <c r="J121" s="513" t="s">
        <v>10491</v>
      </c>
      <c r="K121" s="522" t="s">
        <v>10492</v>
      </c>
      <c r="L121" s="512" t="s">
        <v>10493</v>
      </c>
      <c r="M121" s="512" t="s">
        <v>10494</v>
      </c>
      <c r="N121" s="513" t="s">
        <v>10495</v>
      </c>
      <c r="O121" s="513">
        <v>40365</v>
      </c>
      <c r="P121" s="512" t="s">
        <v>8767</v>
      </c>
      <c r="Q121" s="513">
        <v>40352</v>
      </c>
      <c r="R121" s="513" t="s">
        <v>10496</v>
      </c>
      <c r="S121" s="511" t="s">
        <v>10497</v>
      </c>
      <c r="T121" s="511">
        <v>2011</v>
      </c>
      <c r="U121" s="515" t="s">
        <v>8424</v>
      </c>
      <c r="V121" s="514">
        <v>50</v>
      </c>
      <c r="W121" s="514">
        <v>2</v>
      </c>
      <c r="X121" s="514">
        <v>1</v>
      </c>
      <c r="Y121" s="513">
        <v>35711</v>
      </c>
      <c r="Z121" s="512" t="s">
        <v>10498</v>
      </c>
      <c r="AA121" s="512" t="s">
        <v>10499</v>
      </c>
      <c r="AB121" s="513">
        <v>35983</v>
      </c>
      <c r="AC121" s="513">
        <v>36507</v>
      </c>
      <c r="AD121" s="512" t="s">
        <v>10500</v>
      </c>
      <c r="AE121" s="513">
        <v>36179</v>
      </c>
      <c r="AF121" s="512" t="s">
        <v>9163</v>
      </c>
      <c r="AG121" s="512" t="s">
        <v>10499</v>
      </c>
      <c r="AH121" s="516">
        <v>2989788</v>
      </c>
      <c r="AI121" s="513">
        <v>36441</v>
      </c>
      <c r="AJ121" s="513" t="s">
        <v>138</v>
      </c>
      <c r="AK121" s="511" t="s">
        <v>138</v>
      </c>
      <c r="AL121" s="513" t="s">
        <v>138</v>
      </c>
      <c r="AM121" s="511" t="s">
        <v>138</v>
      </c>
      <c r="AN121" s="511" t="s">
        <v>3100</v>
      </c>
      <c r="AO121" s="511" t="s">
        <v>2993</v>
      </c>
      <c r="AP121" s="511" t="s">
        <v>2993</v>
      </c>
      <c r="AQ121" s="511" t="s">
        <v>10501</v>
      </c>
      <c r="AR121" s="511" t="s">
        <v>10501</v>
      </c>
      <c r="AS121" s="511" t="s">
        <v>138</v>
      </c>
      <c r="AT121" s="511" t="s">
        <v>138</v>
      </c>
      <c r="AU121" s="511" t="s">
        <v>138</v>
      </c>
      <c r="AV121" s="511" t="s">
        <v>10502</v>
      </c>
      <c r="AW121" s="511" t="s">
        <v>2994</v>
      </c>
      <c r="AX121" s="511" t="s">
        <v>2994</v>
      </c>
      <c r="AY121" s="511" t="s">
        <v>2995</v>
      </c>
      <c r="AZ121" s="511" t="s">
        <v>2993</v>
      </c>
      <c r="BA121" s="511" t="s">
        <v>2996</v>
      </c>
      <c r="BB121" s="511">
        <v>2901</v>
      </c>
      <c r="BC121" s="512" t="s">
        <v>2990</v>
      </c>
      <c r="BD121" s="511" t="s">
        <v>2991</v>
      </c>
      <c r="BE121" s="511" t="s">
        <v>10503</v>
      </c>
      <c r="BF121" s="511" t="s">
        <v>2989</v>
      </c>
      <c r="BG121" s="511" t="s">
        <v>10504</v>
      </c>
      <c r="BH121" s="511" t="s">
        <v>8648</v>
      </c>
      <c r="BI121" s="511">
        <v>29</v>
      </c>
      <c r="BJ121" s="511">
        <v>7</v>
      </c>
      <c r="BK121" s="511" t="s">
        <v>10505</v>
      </c>
      <c r="BL121" s="511" t="s">
        <v>138</v>
      </c>
      <c r="BM121" s="511" t="s">
        <v>10506</v>
      </c>
      <c r="BN121" s="511" t="s">
        <v>138</v>
      </c>
      <c r="BO121" s="511" t="s">
        <v>9027</v>
      </c>
      <c r="BP121" s="513">
        <v>35369</v>
      </c>
      <c r="BQ121" s="511" t="s">
        <v>138</v>
      </c>
      <c r="BR121" s="511" t="s">
        <v>8482</v>
      </c>
      <c r="BS121" s="511" t="s">
        <v>10507</v>
      </c>
      <c r="BT121" s="511" t="s">
        <v>2992</v>
      </c>
      <c r="BU121" s="511" t="s">
        <v>10508</v>
      </c>
      <c r="BV121" s="511" t="s">
        <v>138</v>
      </c>
      <c r="BW121" s="511">
        <v>1</v>
      </c>
      <c r="BX121" s="511" t="s">
        <v>10509</v>
      </c>
      <c r="BY121" s="511" t="s">
        <v>138</v>
      </c>
      <c r="BZ121" s="511">
        <v>12</v>
      </c>
      <c r="CA121" s="511" t="s">
        <v>10510</v>
      </c>
      <c r="CB121" s="511" t="s">
        <v>10511</v>
      </c>
      <c r="CC121" s="511" t="s">
        <v>10512</v>
      </c>
      <c r="CD121" s="511" t="s">
        <v>5309</v>
      </c>
      <c r="CE121" s="518" t="s">
        <v>10513</v>
      </c>
      <c r="CF121" s="518" t="s">
        <v>10514</v>
      </c>
      <c r="CG121" s="518" t="s">
        <v>10515</v>
      </c>
      <c r="CH121" s="518" t="s">
        <v>10516</v>
      </c>
      <c r="CI121" s="518" t="s">
        <v>10517</v>
      </c>
      <c r="CJ121" s="518" t="s">
        <v>10518</v>
      </c>
      <c r="CK121" s="518" t="s">
        <v>10519</v>
      </c>
      <c r="CL121" s="518" t="s">
        <v>10520</v>
      </c>
      <c r="CM121" s="518" t="s">
        <v>10521</v>
      </c>
      <c r="CN121" s="518" t="s">
        <v>10522</v>
      </c>
      <c r="CO121" s="518" t="s">
        <v>10523</v>
      </c>
      <c r="CP121" s="518" t="s">
        <v>102</v>
      </c>
      <c r="CQ121" s="518" t="s">
        <v>102</v>
      </c>
      <c r="CR121" s="518" t="s">
        <v>102</v>
      </c>
      <c r="CS121" s="518" t="s">
        <v>102</v>
      </c>
      <c r="CT121" s="518" t="s">
        <v>102</v>
      </c>
      <c r="CU121" s="518" t="s">
        <v>102</v>
      </c>
      <c r="CV121" s="518" t="s">
        <v>102</v>
      </c>
      <c r="CW121" s="518" t="s">
        <v>102</v>
      </c>
      <c r="CX121" s="518" t="s">
        <v>102</v>
      </c>
      <c r="CY121" s="518" t="s">
        <v>102</v>
      </c>
      <c r="CZ121" s="518" t="s">
        <v>102</v>
      </c>
      <c r="DA121" s="518" t="s">
        <v>102</v>
      </c>
      <c r="DB121" s="518" t="s">
        <v>102</v>
      </c>
      <c r="DC121" s="518" t="s">
        <v>102</v>
      </c>
      <c r="DD121" s="518" t="s">
        <v>102</v>
      </c>
      <c r="DE121" s="518" t="s">
        <v>102</v>
      </c>
      <c r="DF121" s="518" t="s">
        <v>102</v>
      </c>
      <c r="DG121" s="518" t="s">
        <v>102</v>
      </c>
      <c r="DH121" s="518" t="s">
        <v>102</v>
      </c>
      <c r="DI121" s="518" t="s">
        <v>102</v>
      </c>
      <c r="DJ121" s="518" t="s">
        <v>102</v>
      </c>
      <c r="DK121" s="518" t="s">
        <v>102</v>
      </c>
      <c r="DL121" s="518" t="s">
        <v>102</v>
      </c>
      <c r="DM121" s="518" t="s">
        <v>102</v>
      </c>
      <c r="DN121" s="518" t="s">
        <v>102</v>
      </c>
      <c r="DO121" s="518" t="s">
        <v>102</v>
      </c>
      <c r="DP121" s="518" t="s">
        <v>102</v>
      </c>
      <c r="DQ121" s="518" t="s">
        <v>102</v>
      </c>
      <c r="DR121" s="518" t="s">
        <v>102</v>
      </c>
      <c r="DS121" s="518" t="s">
        <v>102</v>
      </c>
      <c r="DT121" s="518" t="s">
        <v>102</v>
      </c>
      <c r="DU121" s="518" t="s">
        <v>102</v>
      </c>
      <c r="DV121" s="518" t="s">
        <v>102</v>
      </c>
      <c r="DW121" s="518" t="s">
        <v>102</v>
      </c>
      <c r="DX121" s="518" t="s">
        <v>102</v>
      </c>
      <c r="DY121" s="518" t="s">
        <v>102</v>
      </c>
      <c r="DZ121" s="518" t="s">
        <v>102</v>
      </c>
      <c r="EA121" s="518" t="s">
        <v>102</v>
      </c>
      <c r="EB121" s="518" t="s">
        <v>102</v>
      </c>
      <c r="EC121" s="518" t="s">
        <v>102</v>
      </c>
      <c r="ED121" s="518" t="s">
        <v>102</v>
      </c>
      <c r="EE121" s="518" t="s">
        <v>102</v>
      </c>
      <c r="EF121" s="518" t="s">
        <v>102</v>
      </c>
      <c r="EG121" s="518" t="s">
        <v>102</v>
      </c>
      <c r="EH121" s="518" t="s">
        <v>102</v>
      </c>
      <c r="EI121" s="518" t="s">
        <v>102</v>
      </c>
      <c r="EJ121" s="518" t="s">
        <v>102</v>
      </c>
      <c r="EK121" s="518" t="s">
        <v>102</v>
      </c>
      <c r="EL121" s="518" t="s">
        <v>102</v>
      </c>
      <c r="EM121" s="518" t="s">
        <v>102</v>
      </c>
      <c r="EN121" s="518" t="s">
        <v>102</v>
      </c>
      <c r="EO121" s="518" t="s">
        <v>102</v>
      </c>
      <c r="EP121" s="518" t="s">
        <v>102</v>
      </c>
      <c r="EQ121" s="518" t="s">
        <v>102</v>
      </c>
      <c r="ER121" s="518" t="s">
        <v>102</v>
      </c>
      <c r="ES121" s="518" t="s">
        <v>102</v>
      </c>
      <c r="ET121" s="518" t="s">
        <v>102</v>
      </c>
      <c r="EU121" s="518" t="s">
        <v>102</v>
      </c>
      <c r="EV121" s="518" t="s">
        <v>102</v>
      </c>
      <c r="EW121" s="518" t="s">
        <v>102</v>
      </c>
      <c r="EX121" s="518" t="s">
        <v>102</v>
      </c>
      <c r="EY121" s="518" t="s">
        <v>102</v>
      </c>
      <c r="EZ121" s="518" t="s">
        <v>102</v>
      </c>
      <c r="FA121" s="518" t="s">
        <v>102</v>
      </c>
      <c r="FB121" s="518" t="s">
        <v>102</v>
      </c>
      <c r="FC121" s="518" t="s">
        <v>102</v>
      </c>
      <c r="FD121" s="518" t="s">
        <v>102</v>
      </c>
      <c r="FE121" s="518" t="s">
        <v>102</v>
      </c>
      <c r="FF121" s="518" t="s">
        <v>102</v>
      </c>
      <c r="FG121" s="518" t="s">
        <v>102</v>
      </c>
      <c r="FH121" s="518" t="s">
        <v>102</v>
      </c>
      <c r="FI121" s="518" t="s">
        <v>102</v>
      </c>
      <c r="FJ121" s="518" t="s">
        <v>102</v>
      </c>
      <c r="FK121" s="518" t="s">
        <v>102</v>
      </c>
      <c r="FL121" s="518" t="s">
        <v>102</v>
      </c>
      <c r="FM121" s="518" t="s">
        <v>102</v>
      </c>
      <c r="FN121" s="518" t="s">
        <v>102</v>
      </c>
      <c r="FO121" s="518" t="s">
        <v>102</v>
      </c>
      <c r="FP121" s="518" t="s">
        <v>102</v>
      </c>
      <c r="FQ121" s="518" t="s">
        <v>102</v>
      </c>
      <c r="FR121" s="518" t="s">
        <v>102</v>
      </c>
      <c r="FS121" s="518" t="s">
        <v>102</v>
      </c>
      <c r="FT121" s="518" t="s">
        <v>102</v>
      </c>
      <c r="FU121" s="518" t="s">
        <v>102</v>
      </c>
      <c r="FV121" s="518" t="s">
        <v>102</v>
      </c>
      <c r="FW121" s="518" t="s">
        <v>102</v>
      </c>
      <c r="FX121" s="518" t="s">
        <v>102</v>
      </c>
      <c r="FY121" s="518" t="s">
        <v>102</v>
      </c>
      <c r="FZ121" s="518" t="s">
        <v>102</v>
      </c>
      <c r="GA121" s="518" t="s">
        <v>102</v>
      </c>
      <c r="GB121" s="518" t="s">
        <v>102</v>
      </c>
      <c r="GC121" s="518" t="s">
        <v>102</v>
      </c>
      <c r="GD121" s="518" t="s">
        <v>102</v>
      </c>
      <c r="GE121" s="518" t="s">
        <v>102</v>
      </c>
      <c r="GF121" s="518" t="s">
        <v>102</v>
      </c>
      <c r="GG121" s="518" t="s">
        <v>102</v>
      </c>
      <c r="GH121" s="518" t="s">
        <v>102</v>
      </c>
      <c r="GI121" s="518" t="s">
        <v>102</v>
      </c>
      <c r="GJ121" s="518" t="s">
        <v>102</v>
      </c>
      <c r="GK121" s="518" t="s">
        <v>102</v>
      </c>
      <c r="GL121" s="518" t="s">
        <v>102</v>
      </c>
      <c r="GM121" s="518" t="s">
        <v>102</v>
      </c>
      <c r="GN121" s="518" t="s">
        <v>102</v>
      </c>
      <c r="GO121" s="518" t="s">
        <v>102</v>
      </c>
      <c r="GP121" s="518" t="s">
        <v>102</v>
      </c>
      <c r="GQ121" s="518" t="s">
        <v>102</v>
      </c>
      <c r="GR121" s="518" t="s">
        <v>102</v>
      </c>
      <c r="GS121" s="518" t="s">
        <v>102</v>
      </c>
      <c r="GT121" s="518" t="s">
        <v>102</v>
      </c>
      <c r="GU121" s="518" t="s">
        <v>102</v>
      </c>
      <c r="GV121" s="518" t="s">
        <v>102</v>
      </c>
      <c r="GW121" s="518" t="s">
        <v>102</v>
      </c>
      <c r="GX121" s="518" t="s">
        <v>102</v>
      </c>
      <c r="GY121" s="518" t="s">
        <v>102</v>
      </c>
      <c r="GZ121" s="518" t="s">
        <v>102</v>
      </c>
      <c r="HA121" s="518" t="s">
        <v>102</v>
      </c>
      <c r="HB121" s="518" t="s">
        <v>102</v>
      </c>
      <c r="HC121" s="511" t="str">
        <f t="shared" si="1"/>
        <v>2007-800228</v>
      </c>
    </row>
    <row r="122" spans="1:211" ht="48" hidden="1" customHeight="1" x14ac:dyDescent="0.15">
      <c r="A122" s="511" t="s">
        <v>4298</v>
      </c>
      <c r="B122" s="522" t="s">
        <v>10524</v>
      </c>
      <c r="C122" s="513">
        <v>39867</v>
      </c>
      <c r="D122" s="512" t="s">
        <v>8419</v>
      </c>
      <c r="E122" s="522" t="s">
        <v>8465</v>
      </c>
      <c r="F122" s="522" t="s">
        <v>8466</v>
      </c>
      <c r="G122" s="513">
        <v>39912</v>
      </c>
      <c r="H122" s="522" t="s">
        <v>10525</v>
      </c>
      <c r="J122" s="513"/>
      <c r="K122" s="522"/>
      <c r="N122" s="513"/>
      <c r="O122" s="513"/>
      <c r="Q122" s="513"/>
      <c r="R122" s="513"/>
      <c r="S122" s="511" t="s">
        <v>10526</v>
      </c>
      <c r="T122" s="511">
        <v>2011</v>
      </c>
      <c r="U122" s="515" t="s">
        <v>8424</v>
      </c>
      <c r="V122" s="514">
        <v>50</v>
      </c>
      <c r="W122" s="514">
        <v>2</v>
      </c>
      <c r="X122" s="514">
        <v>2</v>
      </c>
      <c r="Y122" s="513">
        <v>35711</v>
      </c>
      <c r="Z122" s="512" t="s">
        <v>10498</v>
      </c>
      <c r="AA122" s="512" t="s">
        <v>10499</v>
      </c>
      <c r="AB122" s="513">
        <v>35983</v>
      </c>
      <c r="AC122" s="513">
        <v>36507</v>
      </c>
      <c r="AD122" s="512" t="s">
        <v>10500</v>
      </c>
      <c r="AE122" s="513">
        <v>36179</v>
      </c>
      <c r="AF122" s="512" t="s">
        <v>9163</v>
      </c>
      <c r="AG122" s="512" t="s">
        <v>10499</v>
      </c>
      <c r="AH122" s="516">
        <v>2989788</v>
      </c>
      <c r="AI122" s="513">
        <v>36441</v>
      </c>
      <c r="AJ122" s="513" t="s">
        <v>138</v>
      </c>
      <c r="AK122" s="511" t="s">
        <v>138</v>
      </c>
      <c r="AL122" s="513" t="s">
        <v>138</v>
      </c>
      <c r="AM122" s="511" t="s">
        <v>138</v>
      </c>
      <c r="AN122" s="511" t="s">
        <v>3100</v>
      </c>
      <c r="AO122" s="511" t="s">
        <v>2993</v>
      </c>
      <c r="AP122" s="511" t="s">
        <v>2993</v>
      </c>
      <c r="AQ122" s="511" t="s">
        <v>10501</v>
      </c>
      <c r="AR122" s="511" t="s">
        <v>10501</v>
      </c>
      <c r="AS122" s="511" t="s">
        <v>138</v>
      </c>
      <c r="AT122" s="511" t="s">
        <v>138</v>
      </c>
      <c r="AU122" s="511" t="s">
        <v>138</v>
      </c>
      <c r="AV122" s="511" t="s">
        <v>10502</v>
      </c>
      <c r="AW122" s="511" t="s">
        <v>2994</v>
      </c>
      <c r="AX122" s="511" t="s">
        <v>2994</v>
      </c>
      <c r="AY122" s="511" t="s">
        <v>2995</v>
      </c>
      <c r="AZ122" s="511" t="s">
        <v>2993</v>
      </c>
      <c r="BA122" s="511" t="s">
        <v>2996</v>
      </c>
      <c r="BB122" s="511">
        <v>2901</v>
      </c>
      <c r="BC122" s="512" t="s">
        <v>2990</v>
      </c>
      <c r="BD122" s="511" t="s">
        <v>2991</v>
      </c>
      <c r="BE122" s="511" t="s">
        <v>10503</v>
      </c>
      <c r="BF122" s="511" t="s">
        <v>2989</v>
      </c>
      <c r="BG122" s="511" t="s">
        <v>10504</v>
      </c>
      <c r="BH122" s="511" t="s">
        <v>8648</v>
      </c>
      <c r="BI122" s="511">
        <v>29</v>
      </c>
      <c r="BJ122" s="511">
        <v>7</v>
      </c>
      <c r="BK122" s="511" t="s">
        <v>10505</v>
      </c>
      <c r="BL122" s="511" t="s">
        <v>138</v>
      </c>
      <c r="BM122" s="511" t="s">
        <v>10506</v>
      </c>
      <c r="BN122" s="511" t="s">
        <v>138</v>
      </c>
      <c r="BO122" s="511" t="s">
        <v>9027</v>
      </c>
      <c r="BP122" s="513">
        <v>35369</v>
      </c>
      <c r="BQ122" s="511" t="s">
        <v>138</v>
      </c>
      <c r="BR122" s="511" t="s">
        <v>8482</v>
      </c>
      <c r="BS122" s="511" t="s">
        <v>10507</v>
      </c>
      <c r="BT122" s="511" t="s">
        <v>2992</v>
      </c>
      <c r="BU122" s="511" t="s">
        <v>10508</v>
      </c>
      <c r="BV122" s="511" t="s">
        <v>138</v>
      </c>
      <c r="BW122" s="511">
        <v>1</v>
      </c>
      <c r="BX122" s="511" t="s">
        <v>10509</v>
      </c>
      <c r="BY122" s="511" t="s">
        <v>138</v>
      </c>
      <c r="BZ122" s="511">
        <v>12</v>
      </c>
      <c r="CA122" s="511" t="s">
        <v>10510</v>
      </c>
      <c r="CB122" s="511" t="s">
        <v>10511</v>
      </c>
      <c r="CC122" s="511" t="s">
        <v>10512</v>
      </c>
      <c r="CD122" s="511" t="s">
        <v>5309</v>
      </c>
      <c r="CE122" s="518" t="s">
        <v>102</v>
      </c>
      <c r="CF122" s="518" t="s">
        <v>102</v>
      </c>
      <c r="CG122" s="518" t="s">
        <v>102</v>
      </c>
      <c r="CH122" s="518" t="s">
        <v>102</v>
      </c>
      <c r="CI122" s="518" t="s">
        <v>102</v>
      </c>
      <c r="CJ122" s="518" t="s">
        <v>102</v>
      </c>
      <c r="CK122" s="518" t="s">
        <v>102</v>
      </c>
      <c r="CL122" s="518" t="s">
        <v>102</v>
      </c>
      <c r="CM122" s="518" t="s">
        <v>102</v>
      </c>
      <c r="CN122" s="518" t="s">
        <v>102</v>
      </c>
      <c r="CO122" s="518" t="s">
        <v>102</v>
      </c>
      <c r="CP122" s="518" t="s">
        <v>102</v>
      </c>
      <c r="CQ122" s="518" t="s">
        <v>102</v>
      </c>
      <c r="CR122" s="518" t="s">
        <v>102</v>
      </c>
      <c r="CS122" s="518" t="s">
        <v>102</v>
      </c>
      <c r="CT122" s="518" t="s">
        <v>102</v>
      </c>
      <c r="CU122" s="518" t="s">
        <v>102</v>
      </c>
      <c r="CV122" s="518" t="s">
        <v>102</v>
      </c>
      <c r="CW122" s="518" t="s">
        <v>102</v>
      </c>
      <c r="CX122" s="518" t="s">
        <v>102</v>
      </c>
      <c r="CY122" s="518" t="s">
        <v>102</v>
      </c>
      <c r="CZ122" s="518" t="s">
        <v>102</v>
      </c>
      <c r="DA122" s="518" t="s">
        <v>102</v>
      </c>
      <c r="DB122" s="518" t="s">
        <v>102</v>
      </c>
      <c r="DC122" s="518" t="s">
        <v>102</v>
      </c>
      <c r="DD122" s="518" t="s">
        <v>102</v>
      </c>
      <c r="DE122" s="518" t="s">
        <v>102</v>
      </c>
      <c r="DF122" s="518" t="s">
        <v>102</v>
      </c>
      <c r="DG122" s="518" t="s">
        <v>102</v>
      </c>
      <c r="DH122" s="518" t="s">
        <v>102</v>
      </c>
      <c r="DI122" s="518" t="s">
        <v>102</v>
      </c>
      <c r="DJ122" s="518" t="s">
        <v>102</v>
      </c>
      <c r="DK122" s="518" t="s">
        <v>102</v>
      </c>
      <c r="DL122" s="518" t="s">
        <v>102</v>
      </c>
      <c r="DM122" s="518" t="s">
        <v>102</v>
      </c>
      <c r="DN122" s="518" t="s">
        <v>102</v>
      </c>
      <c r="DO122" s="518" t="s">
        <v>102</v>
      </c>
      <c r="DP122" s="518" t="s">
        <v>102</v>
      </c>
      <c r="DQ122" s="518" t="s">
        <v>102</v>
      </c>
      <c r="DR122" s="518" t="s">
        <v>102</v>
      </c>
      <c r="DS122" s="518" t="s">
        <v>102</v>
      </c>
      <c r="DT122" s="518" t="s">
        <v>102</v>
      </c>
      <c r="DU122" s="518" t="s">
        <v>102</v>
      </c>
      <c r="DV122" s="518" t="s">
        <v>102</v>
      </c>
      <c r="DW122" s="518" t="s">
        <v>102</v>
      </c>
      <c r="DX122" s="518" t="s">
        <v>102</v>
      </c>
      <c r="DY122" s="518" t="s">
        <v>102</v>
      </c>
      <c r="DZ122" s="518" t="s">
        <v>102</v>
      </c>
      <c r="EA122" s="518" t="s">
        <v>102</v>
      </c>
      <c r="EB122" s="518" t="s">
        <v>102</v>
      </c>
      <c r="EC122" s="518" t="s">
        <v>102</v>
      </c>
      <c r="ED122" s="518" t="s">
        <v>102</v>
      </c>
      <c r="EE122" s="518" t="s">
        <v>102</v>
      </c>
      <c r="EF122" s="518" t="s">
        <v>102</v>
      </c>
      <c r="EG122" s="518" t="s">
        <v>102</v>
      </c>
      <c r="EH122" s="518" t="s">
        <v>102</v>
      </c>
      <c r="EI122" s="518" t="s">
        <v>102</v>
      </c>
      <c r="EJ122" s="518" t="s">
        <v>102</v>
      </c>
      <c r="EK122" s="518" t="s">
        <v>102</v>
      </c>
      <c r="EL122" s="518" t="s">
        <v>102</v>
      </c>
      <c r="EM122" s="518" t="s">
        <v>102</v>
      </c>
      <c r="EN122" s="518" t="s">
        <v>102</v>
      </c>
      <c r="EO122" s="518" t="s">
        <v>102</v>
      </c>
      <c r="EP122" s="518" t="s">
        <v>102</v>
      </c>
      <c r="EQ122" s="518" t="s">
        <v>102</v>
      </c>
      <c r="ER122" s="518" t="s">
        <v>102</v>
      </c>
      <c r="ES122" s="518" t="s">
        <v>102</v>
      </c>
      <c r="ET122" s="518" t="s">
        <v>102</v>
      </c>
      <c r="EU122" s="518" t="s">
        <v>102</v>
      </c>
      <c r="EV122" s="518" t="s">
        <v>102</v>
      </c>
      <c r="EW122" s="518" t="s">
        <v>102</v>
      </c>
      <c r="EX122" s="518" t="s">
        <v>102</v>
      </c>
      <c r="EY122" s="518" t="s">
        <v>102</v>
      </c>
      <c r="EZ122" s="518" t="s">
        <v>102</v>
      </c>
      <c r="FA122" s="518" t="s">
        <v>102</v>
      </c>
      <c r="FB122" s="518" t="s">
        <v>102</v>
      </c>
      <c r="FC122" s="518" t="s">
        <v>102</v>
      </c>
      <c r="FD122" s="518" t="s">
        <v>102</v>
      </c>
      <c r="FE122" s="518" t="s">
        <v>102</v>
      </c>
      <c r="FF122" s="518" t="s">
        <v>102</v>
      </c>
      <c r="FG122" s="518" t="s">
        <v>102</v>
      </c>
      <c r="FH122" s="518" t="s">
        <v>102</v>
      </c>
      <c r="FI122" s="518" t="s">
        <v>102</v>
      </c>
      <c r="FJ122" s="518" t="s">
        <v>102</v>
      </c>
      <c r="FK122" s="518" t="s">
        <v>102</v>
      </c>
      <c r="FL122" s="518" t="s">
        <v>102</v>
      </c>
      <c r="FM122" s="518" t="s">
        <v>102</v>
      </c>
      <c r="FN122" s="518" t="s">
        <v>102</v>
      </c>
      <c r="FO122" s="518" t="s">
        <v>102</v>
      </c>
      <c r="FP122" s="518" t="s">
        <v>102</v>
      </c>
      <c r="FQ122" s="518" t="s">
        <v>102</v>
      </c>
      <c r="FR122" s="518" t="s">
        <v>102</v>
      </c>
      <c r="FS122" s="518" t="s">
        <v>102</v>
      </c>
      <c r="FT122" s="518" t="s">
        <v>102</v>
      </c>
      <c r="FU122" s="518" t="s">
        <v>102</v>
      </c>
      <c r="FV122" s="518" t="s">
        <v>102</v>
      </c>
      <c r="FW122" s="518" t="s">
        <v>102</v>
      </c>
      <c r="FX122" s="518" t="s">
        <v>102</v>
      </c>
      <c r="FY122" s="518" t="s">
        <v>102</v>
      </c>
      <c r="FZ122" s="518" t="s">
        <v>102</v>
      </c>
      <c r="GA122" s="518" t="s">
        <v>102</v>
      </c>
      <c r="GB122" s="518" t="s">
        <v>102</v>
      </c>
      <c r="GC122" s="518" t="s">
        <v>102</v>
      </c>
      <c r="GD122" s="518" t="s">
        <v>102</v>
      </c>
      <c r="GE122" s="518" t="s">
        <v>102</v>
      </c>
      <c r="GF122" s="518" t="s">
        <v>102</v>
      </c>
      <c r="GG122" s="518" t="s">
        <v>102</v>
      </c>
      <c r="GH122" s="518" t="s">
        <v>102</v>
      </c>
      <c r="GI122" s="518" t="s">
        <v>102</v>
      </c>
      <c r="GJ122" s="518" t="s">
        <v>102</v>
      </c>
      <c r="GK122" s="518" t="s">
        <v>102</v>
      </c>
      <c r="GL122" s="518" t="s">
        <v>102</v>
      </c>
      <c r="GM122" s="518" t="s">
        <v>102</v>
      </c>
      <c r="GN122" s="518" t="s">
        <v>102</v>
      </c>
      <c r="GO122" s="518" t="s">
        <v>102</v>
      </c>
      <c r="GP122" s="518" t="s">
        <v>102</v>
      </c>
      <c r="GQ122" s="518" t="s">
        <v>102</v>
      </c>
      <c r="GR122" s="518" t="s">
        <v>102</v>
      </c>
      <c r="GS122" s="518" t="s">
        <v>102</v>
      </c>
      <c r="GT122" s="518" t="s">
        <v>102</v>
      </c>
      <c r="GU122" s="518" t="s">
        <v>102</v>
      </c>
      <c r="GV122" s="518" t="s">
        <v>102</v>
      </c>
      <c r="GW122" s="518" t="s">
        <v>102</v>
      </c>
      <c r="GX122" s="518" t="s">
        <v>102</v>
      </c>
      <c r="GY122" s="518" t="s">
        <v>102</v>
      </c>
      <c r="GZ122" s="518" t="s">
        <v>102</v>
      </c>
      <c r="HA122" s="518" t="s">
        <v>102</v>
      </c>
      <c r="HB122" s="518" t="s">
        <v>102</v>
      </c>
      <c r="HC122" s="511" t="str">
        <f t="shared" si="1"/>
        <v>2009-390019</v>
      </c>
    </row>
    <row r="123" spans="1:211" ht="48" hidden="1" customHeight="1" x14ac:dyDescent="0.15">
      <c r="A123" s="511" t="s">
        <v>4299</v>
      </c>
      <c r="B123" s="512" t="s">
        <v>10527</v>
      </c>
      <c r="C123" s="513">
        <v>40450</v>
      </c>
      <c r="D123" s="512" t="s">
        <v>8419</v>
      </c>
      <c r="E123" s="512" t="s">
        <v>8498</v>
      </c>
      <c r="F123" s="512" t="s">
        <v>8421</v>
      </c>
      <c r="G123" s="513">
        <v>40914</v>
      </c>
      <c r="H123" s="512" t="s">
        <v>10528</v>
      </c>
      <c r="I123" s="512" t="s">
        <v>8682</v>
      </c>
      <c r="J123" s="513">
        <v>40786</v>
      </c>
      <c r="S123" s="514" t="s">
        <v>10529</v>
      </c>
      <c r="T123" s="511">
        <v>2012</v>
      </c>
      <c r="U123" s="515" t="s">
        <v>8734</v>
      </c>
      <c r="V123" s="514">
        <v>51</v>
      </c>
      <c r="W123" s="514">
        <v>1</v>
      </c>
      <c r="X123" s="514">
        <v>1</v>
      </c>
      <c r="Y123" s="513">
        <v>35755</v>
      </c>
      <c r="Z123" s="512" t="s">
        <v>10530</v>
      </c>
      <c r="AA123" s="512" t="s">
        <v>10531</v>
      </c>
      <c r="AB123" s="513">
        <v>36088</v>
      </c>
      <c r="AC123" s="513">
        <v>40415</v>
      </c>
      <c r="AD123" s="512" t="s">
        <v>10532</v>
      </c>
      <c r="AE123" s="513">
        <v>38170</v>
      </c>
      <c r="AF123" s="512" t="s">
        <v>138</v>
      </c>
      <c r="AG123" s="512" t="s">
        <v>10531</v>
      </c>
      <c r="AH123" s="516">
        <v>4531873</v>
      </c>
      <c r="AI123" s="513">
        <v>40347</v>
      </c>
      <c r="AJ123" s="513" t="s">
        <v>138</v>
      </c>
      <c r="AK123" s="511" t="s">
        <v>138</v>
      </c>
      <c r="AL123" s="513" t="s">
        <v>138</v>
      </c>
      <c r="AM123" s="511" t="s">
        <v>138</v>
      </c>
      <c r="AN123" s="511" t="s">
        <v>10533</v>
      </c>
      <c r="AO123" s="511" t="s">
        <v>763</v>
      </c>
      <c r="AP123" s="511" t="s">
        <v>10534</v>
      </c>
      <c r="AQ123" s="511" t="s">
        <v>10535</v>
      </c>
      <c r="AR123" s="511" t="s">
        <v>10536</v>
      </c>
      <c r="AS123" s="511" t="s">
        <v>10537</v>
      </c>
      <c r="AT123" s="511" t="s">
        <v>10537</v>
      </c>
      <c r="AU123" s="511" t="s">
        <v>10538</v>
      </c>
      <c r="AV123" s="511" t="s">
        <v>10539</v>
      </c>
      <c r="AW123" s="511" t="s">
        <v>764</v>
      </c>
      <c r="AX123" s="511" t="s">
        <v>10538</v>
      </c>
      <c r="AY123" s="511" t="s">
        <v>765</v>
      </c>
      <c r="AZ123" s="511" t="s">
        <v>10540</v>
      </c>
      <c r="BA123" s="511" t="s">
        <v>766</v>
      </c>
      <c r="BB123" s="511">
        <v>591036572</v>
      </c>
      <c r="BC123" s="512" t="s">
        <v>760</v>
      </c>
      <c r="BD123" s="511" t="s">
        <v>761</v>
      </c>
      <c r="BE123" s="511" t="s">
        <v>10541</v>
      </c>
      <c r="BF123" s="511" t="s">
        <v>759</v>
      </c>
      <c r="BG123" s="511" t="s">
        <v>10542</v>
      </c>
      <c r="BH123" s="511" t="s">
        <v>9142</v>
      </c>
      <c r="BI123" s="511">
        <v>50</v>
      </c>
      <c r="BJ123" s="511">
        <v>25</v>
      </c>
      <c r="BK123" s="511" t="s">
        <v>138</v>
      </c>
      <c r="BL123" s="511" t="s">
        <v>138</v>
      </c>
      <c r="BM123" s="511" t="s">
        <v>10543</v>
      </c>
      <c r="BN123" s="511" t="s">
        <v>138</v>
      </c>
      <c r="BO123" s="511" t="s">
        <v>9027</v>
      </c>
      <c r="BP123" s="513" t="s">
        <v>10544</v>
      </c>
      <c r="BQ123" s="511" t="s">
        <v>138</v>
      </c>
      <c r="BR123" s="511" t="s">
        <v>8482</v>
      </c>
      <c r="BS123" s="511" t="s">
        <v>10545</v>
      </c>
      <c r="BT123" s="511" t="s">
        <v>762</v>
      </c>
      <c r="BU123" s="511" t="s">
        <v>10527</v>
      </c>
      <c r="BV123" s="511" t="s">
        <v>138</v>
      </c>
      <c r="BW123" s="511">
        <v>1</v>
      </c>
      <c r="BX123" s="511" t="s">
        <v>10546</v>
      </c>
      <c r="BY123" s="511" t="s">
        <v>138</v>
      </c>
      <c r="BZ123" s="511">
        <v>20</v>
      </c>
      <c r="CA123" s="511" t="s">
        <v>10547</v>
      </c>
      <c r="CB123" s="511" t="s">
        <v>10548</v>
      </c>
      <c r="CC123" s="511" t="s">
        <v>10549</v>
      </c>
      <c r="CD123" s="511" t="s">
        <v>5314</v>
      </c>
      <c r="CE123" s="518" t="s">
        <v>10550</v>
      </c>
      <c r="CF123" s="518" t="s">
        <v>10551</v>
      </c>
      <c r="CG123" s="518" t="s">
        <v>10552</v>
      </c>
      <c r="CH123" s="518" t="s">
        <v>10553</v>
      </c>
      <c r="CI123" s="518" t="s">
        <v>10554</v>
      </c>
      <c r="CJ123" s="518" t="s">
        <v>10555</v>
      </c>
      <c r="CK123" s="518" t="s">
        <v>10556</v>
      </c>
      <c r="CL123" s="518" t="s">
        <v>10557</v>
      </c>
      <c r="CM123" s="518" t="s">
        <v>10558</v>
      </c>
      <c r="CN123" s="518" t="s">
        <v>10559</v>
      </c>
      <c r="CO123" s="518" t="s">
        <v>10560</v>
      </c>
      <c r="CP123" s="518" t="s">
        <v>10561</v>
      </c>
      <c r="CQ123" s="518" t="s">
        <v>10562</v>
      </c>
      <c r="CR123" s="518" t="s">
        <v>10563</v>
      </c>
      <c r="CS123" s="518" t="s">
        <v>102</v>
      </c>
      <c r="CT123" s="518" t="s">
        <v>102</v>
      </c>
      <c r="CU123" s="518" t="s">
        <v>102</v>
      </c>
      <c r="CV123" s="518" t="s">
        <v>102</v>
      </c>
      <c r="CW123" s="518" t="s">
        <v>102</v>
      </c>
      <c r="CX123" s="518" t="s">
        <v>102</v>
      </c>
      <c r="CY123" s="518" t="s">
        <v>102</v>
      </c>
      <c r="CZ123" s="518" t="s">
        <v>102</v>
      </c>
      <c r="DA123" s="518" t="s">
        <v>102</v>
      </c>
      <c r="DB123" s="518" t="s">
        <v>102</v>
      </c>
      <c r="DC123" s="518" t="s">
        <v>102</v>
      </c>
      <c r="DD123" s="518" t="s">
        <v>102</v>
      </c>
      <c r="DE123" s="518" t="s">
        <v>102</v>
      </c>
      <c r="DF123" s="518" t="s">
        <v>102</v>
      </c>
      <c r="DG123" s="518" t="s">
        <v>102</v>
      </c>
      <c r="DH123" s="518" t="s">
        <v>102</v>
      </c>
      <c r="DI123" s="518" t="s">
        <v>102</v>
      </c>
      <c r="DJ123" s="518" t="s">
        <v>102</v>
      </c>
      <c r="DK123" s="518" t="s">
        <v>102</v>
      </c>
      <c r="DL123" s="518" t="s">
        <v>102</v>
      </c>
      <c r="DM123" s="518" t="s">
        <v>102</v>
      </c>
      <c r="DN123" s="518" t="s">
        <v>102</v>
      </c>
      <c r="DO123" s="518" t="s">
        <v>102</v>
      </c>
      <c r="DP123" s="518" t="s">
        <v>102</v>
      </c>
      <c r="DQ123" s="518" t="s">
        <v>102</v>
      </c>
      <c r="DR123" s="518" t="s">
        <v>102</v>
      </c>
      <c r="DS123" s="518" t="s">
        <v>102</v>
      </c>
      <c r="DT123" s="518" t="s">
        <v>102</v>
      </c>
      <c r="DU123" s="518" t="s">
        <v>102</v>
      </c>
      <c r="DV123" s="518" t="s">
        <v>102</v>
      </c>
      <c r="DW123" s="518" t="s">
        <v>102</v>
      </c>
      <c r="DX123" s="518" t="s">
        <v>102</v>
      </c>
      <c r="DY123" s="518" t="s">
        <v>102</v>
      </c>
      <c r="DZ123" s="518" t="s">
        <v>102</v>
      </c>
      <c r="EA123" s="518" t="s">
        <v>102</v>
      </c>
      <c r="EB123" s="518" t="s">
        <v>102</v>
      </c>
      <c r="EC123" s="518" t="s">
        <v>102</v>
      </c>
      <c r="ED123" s="518" t="s">
        <v>102</v>
      </c>
      <c r="EE123" s="518" t="s">
        <v>102</v>
      </c>
      <c r="EF123" s="518" t="s">
        <v>102</v>
      </c>
      <c r="EG123" s="518" t="s">
        <v>102</v>
      </c>
      <c r="EH123" s="518" t="s">
        <v>102</v>
      </c>
      <c r="EI123" s="518" t="s">
        <v>102</v>
      </c>
      <c r="EJ123" s="518" t="s">
        <v>102</v>
      </c>
      <c r="EK123" s="518" t="s">
        <v>102</v>
      </c>
      <c r="EL123" s="518" t="s">
        <v>102</v>
      </c>
      <c r="EM123" s="518" t="s">
        <v>102</v>
      </c>
      <c r="EN123" s="518" t="s">
        <v>102</v>
      </c>
      <c r="EO123" s="518" t="s">
        <v>102</v>
      </c>
      <c r="EP123" s="518" t="s">
        <v>102</v>
      </c>
      <c r="EQ123" s="518" t="s">
        <v>102</v>
      </c>
      <c r="ER123" s="518" t="s">
        <v>102</v>
      </c>
      <c r="ES123" s="518" t="s">
        <v>102</v>
      </c>
      <c r="ET123" s="518" t="s">
        <v>102</v>
      </c>
      <c r="EU123" s="518" t="s">
        <v>102</v>
      </c>
      <c r="EV123" s="518" t="s">
        <v>102</v>
      </c>
      <c r="EW123" s="518" t="s">
        <v>102</v>
      </c>
      <c r="EX123" s="518" t="s">
        <v>102</v>
      </c>
      <c r="EY123" s="518" t="s">
        <v>102</v>
      </c>
      <c r="EZ123" s="518" t="s">
        <v>102</v>
      </c>
      <c r="FA123" s="518" t="s">
        <v>102</v>
      </c>
      <c r="FB123" s="518" t="s">
        <v>102</v>
      </c>
      <c r="FC123" s="518" t="s">
        <v>102</v>
      </c>
      <c r="FD123" s="518" t="s">
        <v>102</v>
      </c>
      <c r="FE123" s="518" t="s">
        <v>102</v>
      </c>
      <c r="FF123" s="518" t="s">
        <v>102</v>
      </c>
      <c r="FG123" s="518" t="s">
        <v>102</v>
      </c>
      <c r="FH123" s="518" t="s">
        <v>102</v>
      </c>
      <c r="FI123" s="518" t="s">
        <v>102</v>
      </c>
      <c r="FJ123" s="518" t="s">
        <v>102</v>
      </c>
      <c r="FK123" s="518" t="s">
        <v>102</v>
      </c>
      <c r="FL123" s="518" t="s">
        <v>102</v>
      </c>
      <c r="FM123" s="518" t="s">
        <v>102</v>
      </c>
      <c r="FN123" s="518" t="s">
        <v>102</v>
      </c>
      <c r="FO123" s="518" t="s">
        <v>102</v>
      </c>
      <c r="FP123" s="518" t="s">
        <v>102</v>
      </c>
      <c r="FQ123" s="518" t="s">
        <v>102</v>
      </c>
      <c r="FR123" s="518" t="s">
        <v>102</v>
      </c>
      <c r="FS123" s="518" t="s">
        <v>102</v>
      </c>
      <c r="FT123" s="518" t="s">
        <v>102</v>
      </c>
      <c r="FU123" s="518" t="s">
        <v>102</v>
      </c>
      <c r="FV123" s="518" t="s">
        <v>102</v>
      </c>
      <c r="FW123" s="518" t="s">
        <v>102</v>
      </c>
      <c r="FX123" s="518" t="s">
        <v>102</v>
      </c>
      <c r="FY123" s="518" t="s">
        <v>102</v>
      </c>
      <c r="FZ123" s="518" t="s">
        <v>102</v>
      </c>
      <c r="GA123" s="518" t="s">
        <v>102</v>
      </c>
      <c r="GB123" s="518" t="s">
        <v>102</v>
      </c>
      <c r="GC123" s="518" t="s">
        <v>102</v>
      </c>
      <c r="GD123" s="518" t="s">
        <v>102</v>
      </c>
      <c r="GE123" s="518" t="s">
        <v>102</v>
      </c>
      <c r="GF123" s="518" t="s">
        <v>102</v>
      </c>
      <c r="GG123" s="518" t="s">
        <v>102</v>
      </c>
      <c r="GH123" s="518" t="s">
        <v>102</v>
      </c>
      <c r="GI123" s="518" t="s">
        <v>102</v>
      </c>
      <c r="GJ123" s="518" t="s">
        <v>102</v>
      </c>
      <c r="GK123" s="518" t="s">
        <v>102</v>
      </c>
      <c r="GL123" s="518" t="s">
        <v>102</v>
      </c>
      <c r="GM123" s="518" t="s">
        <v>102</v>
      </c>
      <c r="GN123" s="518" t="s">
        <v>102</v>
      </c>
      <c r="GO123" s="518" t="s">
        <v>102</v>
      </c>
      <c r="GP123" s="518" t="s">
        <v>102</v>
      </c>
      <c r="GQ123" s="518" t="s">
        <v>102</v>
      </c>
      <c r="GR123" s="518" t="s">
        <v>102</v>
      </c>
      <c r="GS123" s="518" t="s">
        <v>102</v>
      </c>
      <c r="GT123" s="518" t="s">
        <v>102</v>
      </c>
      <c r="GU123" s="518" t="s">
        <v>102</v>
      </c>
      <c r="GV123" s="518" t="s">
        <v>102</v>
      </c>
      <c r="GW123" s="518" t="s">
        <v>102</v>
      </c>
      <c r="GX123" s="518" t="s">
        <v>102</v>
      </c>
      <c r="GY123" s="518" t="s">
        <v>102</v>
      </c>
      <c r="GZ123" s="518" t="s">
        <v>102</v>
      </c>
      <c r="HA123" s="518" t="s">
        <v>102</v>
      </c>
      <c r="HB123" s="518" t="s">
        <v>102</v>
      </c>
      <c r="HC123" s="511" t="str">
        <f t="shared" si="1"/>
        <v>2010-800174</v>
      </c>
    </row>
    <row r="124" spans="1:211" ht="48" hidden="1" customHeight="1" x14ac:dyDescent="0.15">
      <c r="A124" s="511" t="s">
        <v>4302</v>
      </c>
      <c r="B124" s="512" t="s">
        <v>10564</v>
      </c>
      <c r="C124" s="513">
        <v>39990</v>
      </c>
      <c r="D124" s="512" t="s">
        <v>8419</v>
      </c>
      <c r="E124" s="512" t="s">
        <v>8498</v>
      </c>
      <c r="F124" s="512" t="s">
        <v>8843</v>
      </c>
      <c r="G124" s="513">
        <v>40339</v>
      </c>
      <c r="H124" s="512" t="s">
        <v>10565</v>
      </c>
      <c r="I124" s="512" t="s">
        <v>8845</v>
      </c>
      <c r="J124" s="513">
        <v>40294</v>
      </c>
      <c r="S124" s="514" t="s">
        <v>10566</v>
      </c>
      <c r="T124" s="511">
        <v>2010</v>
      </c>
      <c r="U124" s="515" t="s">
        <v>8424</v>
      </c>
      <c r="V124" s="514">
        <v>52</v>
      </c>
      <c r="W124" s="514">
        <v>1</v>
      </c>
      <c r="X124" s="514">
        <v>1</v>
      </c>
      <c r="Y124" s="513">
        <v>35769</v>
      </c>
      <c r="Z124" s="512" t="s">
        <v>10567</v>
      </c>
      <c r="AA124" s="512" t="s">
        <v>10568</v>
      </c>
      <c r="AB124" s="513">
        <v>36333</v>
      </c>
      <c r="AC124" s="513">
        <v>39365</v>
      </c>
      <c r="AD124" s="512" t="s">
        <v>10569</v>
      </c>
      <c r="AE124" s="513">
        <v>38258</v>
      </c>
      <c r="AF124" s="512" t="s">
        <v>138</v>
      </c>
      <c r="AG124" s="512" t="s">
        <v>10568</v>
      </c>
      <c r="AH124" s="516">
        <v>3989071</v>
      </c>
      <c r="AI124" s="513">
        <v>39290</v>
      </c>
      <c r="AJ124" s="513" t="s">
        <v>138</v>
      </c>
      <c r="AK124" s="511" t="s">
        <v>138</v>
      </c>
      <c r="AL124" s="513" t="s">
        <v>138</v>
      </c>
      <c r="AM124" s="511" t="s">
        <v>138</v>
      </c>
      <c r="AN124" s="511" t="s">
        <v>10570</v>
      </c>
      <c r="AO124" s="511" t="s">
        <v>10571</v>
      </c>
      <c r="AP124" s="511" t="s">
        <v>10572</v>
      </c>
      <c r="AQ124" s="511" t="s">
        <v>10573</v>
      </c>
      <c r="AR124" s="511" t="s">
        <v>10574</v>
      </c>
      <c r="AS124" s="511" t="s">
        <v>10575</v>
      </c>
      <c r="AT124" s="511" t="s">
        <v>10575</v>
      </c>
      <c r="AU124" s="511" t="s">
        <v>3174</v>
      </c>
      <c r="AV124" s="511" t="s">
        <v>10576</v>
      </c>
      <c r="AW124" s="511" t="s">
        <v>3202</v>
      </c>
      <c r="AX124" s="511" t="s">
        <v>3174</v>
      </c>
      <c r="AY124" s="511" t="s">
        <v>10577</v>
      </c>
      <c r="AZ124" s="511" t="s">
        <v>10577</v>
      </c>
      <c r="BA124" s="511" t="s">
        <v>10578</v>
      </c>
      <c r="BB124" s="511">
        <v>598098526</v>
      </c>
      <c r="BC124" s="512" t="s">
        <v>3106</v>
      </c>
      <c r="BD124" s="511" t="s">
        <v>10579</v>
      </c>
      <c r="BE124" s="511" t="s">
        <v>10580</v>
      </c>
      <c r="BF124" s="511" t="s">
        <v>1596</v>
      </c>
      <c r="BG124" s="511" t="s">
        <v>10581</v>
      </c>
      <c r="BH124" s="511" t="s">
        <v>9244</v>
      </c>
      <c r="BI124" s="511">
        <v>4</v>
      </c>
      <c r="BJ124" s="511">
        <v>20</v>
      </c>
      <c r="BK124" s="511" t="s">
        <v>138</v>
      </c>
      <c r="BL124" s="511" t="s">
        <v>138</v>
      </c>
      <c r="BM124" s="511" t="s">
        <v>10582</v>
      </c>
      <c r="BN124" s="511" t="s">
        <v>138</v>
      </c>
      <c r="BO124" s="511" t="s">
        <v>9064</v>
      </c>
      <c r="BP124" s="513" t="s">
        <v>138</v>
      </c>
      <c r="BQ124" s="511" t="s">
        <v>138</v>
      </c>
      <c r="BR124" s="511" t="s">
        <v>8482</v>
      </c>
      <c r="BS124" s="511" t="s">
        <v>10583</v>
      </c>
      <c r="BT124" s="511" t="s">
        <v>10584</v>
      </c>
      <c r="BU124" s="511" t="s">
        <v>10564</v>
      </c>
      <c r="BV124" s="511" t="s">
        <v>138</v>
      </c>
      <c r="BW124" s="511">
        <v>1</v>
      </c>
      <c r="BX124" s="511" t="s">
        <v>10585</v>
      </c>
      <c r="BY124" s="511" t="s">
        <v>138</v>
      </c>
      <c r="BZ124" s="511">
        <v>12</v>
      </c>
      <c r="CA124" s="511" t="s">
        <v>10586</v>
      </c>
      <c r="CB124" s="511" t="s">
        <v>10587</v>
      </c>
      <c r="CC124" s="511" t="s">
        <v>138</v>
      </c>
      <c r="CD124" s="511" t="s">
        <v>138</v>
      </c>
      <c r="CE124" s="518" t="s">
        <v>102</v>
      </c>
      <c r="CF124" s="518" t="s">
        <v>102</v>
      </c>
      <c r="CG124" s="518" t="s">
        <v>102</v>
      </c>
      <c r="CH124" s="518" t="s">
        <v>102</v>
      </c>
      <c r="CI124" s="518" t="s">
        <v>102</v>
      </c>
      <c r="CJ124" s="518" t="s">
        <v>102</v>
      </c>
      <c r="CK124" s="518" t="s">
        <v>102</v>
      </c>
      <c r="CL124" s="518" t="s">
        <v>102</v>
      </c>
      <c r="CM124" s="518" t="s">
        <v>102</v>
      </c>
      <c r="CN124" s="518" t="s">
        <v>102</v>
      </c>
      <c r="CO124" s="518" t="s">
        <v>102</v>
      </c>
      <c r="CP124" s="518" t="s">
        <v>102</v>
      </c>
      <c r="CQ124" s="518" t="s">
        <v>102</v>
      </c>
      <c r="CR124" s="518" t="s">
        <v>102</v>
      </c>
      <c r="CS124" s="518" t="s">
        <v>102</v>
      </c>
      <c r="CT124" s="518" t="s">
        <v>102</v>
      </c>
      <c r="CU124" s="518" t="s">
        <v>102</v>
      </c>
      <c r="CV124" s="518" t="s">
        <v>102</v>
      </c>
      <c r="CW124" s="518" t="s">
        <v>102</v>
      </c>
      <c r="CX124" s="518" t="s">
        <v>102</v>
      </c>
      <c r="CY124" s="518" t="s">
        <v>102</v>
      </c>
      <c r="CZ124" s="518" t="s">
        <v>102</v>
      </c>
      <c r="DA124" s="518" t="s">
        <v>102</v>
      </c>
      <c r="DB124" s="518" t="s">
        <v>102</v>
      </c>
      <c r="DC124" s="518" t="s">
        <v>102</v>
      </c>
      <c r="DD124" s="518" t="s">
        <v>102</v>
      </c>
      <c r="DE124" s="518" t="s">
        <v>102</v>
      </c>
      <c r="DF124" s="518" t="s">
        <v>102</v>
      </c>
      <c r="DG124" s="518" t="s">
        <v>102</v>
      </c>
      <c r="DH124" s="518" t="s">
        <v>102</v>
      </c>
      <c r="DI124" s="518" t="s">
        <v>102</v>
      </c>
      <c r="DJ124" s="518" t="s">
        <v>102</v>
      </c>
      <c r="DK124" s="518" t="s">
        <v>102</v>
      </c>
      <c r="DL124" s="518" t="s">
        <v>102</v>
      </c>
      <c r="DM124" s="518" t="s">
        <v>102</v>
      </c>
      <c r="DN124" s="518" t="s">
        <v>102</v>
      </c>
      <c r="DO124" s="518" t="s">
        <v>102</v>
      </c>
      <c r="DP124" s="518" t="s">
        <v>102</v>
      </c>
      <c r="DQ124" s="518" t="s">
        <v>102</v>
      </c>
      <c r="DR124" s="518" t="s">
        <v>102</v>
      </c>
      <c r="DS124" s="518" t="s">
        <v>102</v>
      </c>
      <c r="DT124" s="518" t="s">
        <v>102</v>
      </c>
      <c r="DU124" s="518" t="s">
        <v>102</v>
      </c>
      <c r="DV124" s="518" t="s">
        <v>102</v>
      </c>
      <c r="DW124" s="518" t="s">
        <v>102</v>
      </c>
      <c r="DX124" s="518" t="s">
        <v>102</v>
      </c>
      <c r="DY124" s="518" t="s">
        <v>102</v>
      </c>
      <c r="DZ124" s="518" t="s">
        <v>102</v>
      </c>
      <c r="EA124" s="518" t="s">
        <v>102</v>
      </c>
      <c r="EB124" s="518" t="s">
        <v>102</v>
      </c>
      <c r="EC124" s="518" t="s">
        <v>102</v>
      </c>
      <c r="ED124" s="518" t="s">
        <v>102</v>
      </c>
      <c r="EE124" s="518" t="s">
        <v>102</v>
      </c>
      <c r="EF124" s="518" t="s">
        <v>102</v>
      </c>
      <c r="EG124" s="518" t="s">
        <v>102</v>
      </c>
      <c r="EH124" s="518" t="s">
        <v>102</v>
      </c>
      <c r="EI124" s="518" t="s">
        <v>102</v>
      </c>
      <c r="EJ124" s="518" t="s">
        <v>102</v>
      </c>
      <c r="EK124" s="518" t="s">
        <v>102</v>
      </c>
      <c r="EL124" s="518" t="s">
        <v>102</v>
      </c>
      <c r="EM124" s="518" t="s">
        <v>102</v>
      </c>
      <c r="EN124" s="518" t="s">
        <v>102</v>
      </c>
      <c r="EO124" s="518" t="s">
        <v>102</v>
      </c>
      <c r="EP124" s="518" t="s">
        <v>102</v>
      </c>
      <c r="EQ124" s="518" t="s">
        <v>102</v>
      </c>
      <c r="ER124" s="518" t="s">
        <v>102</v>
      </c>
      <c r="ES124" s="518" t="s">
        <v>102</v>
      </c>
      <c r="ET124" s="518" t="s">
        <v>102</v>
      </c>
      <c r="EU124" s="518" t="s">
        <v>102</v>
      </c>
      <c r="EV124" s="518" t="s">
        <v>102</v>
      </c>
      <c r="EW124" s="518" t="s">
        <v>102</v>
      </c>
      <c r="EX124" s="518" t="s">
        <v>102</v>
      </c>
      <c r="EY124" s="518" t="s">
        <v>102</v>
      </c>
      <c r="EZ124" s="518" t="s">
        <v>102</v>
      </c>
      <c r="FA124" s="518" t="s">
        <v>102</v>
      </c>
      <c r="FB124" s="518" t="s">
        <v>102</v>
      </c>
      <c r="FC124" s="518" t="s">
        <v>102</v>
      </c>
      <c r="FD124" s="518" t="s">
        <v>102</v>
      </c>
      <c r="FE124" s="518" t="s">
        <v>102</v>
      </c>
      <c r="FF124" s="518" t="s">
        <v>102</v>
      </c>
      <c r="FG124" s="518" t="s">
        <v>102</v>
      </c>
      <c r="FH124" s="518" t="s">
        <v>102</v>
      </c>
      <c r="FI124" s="518" t="s">
        <v>102</v>
      </c>
      <c r="FJ124" s="518" t="s">
        <v>102</v>
      </c>
      <c r="FK124" s="518" t="s">
        <v>102</v>
      </c>
      <c r="FL124" s="518" t="s">
        <v>102</v>
      </c>
      <c r="FM124" s="518" t="s">
        <v>102</v>
      </c>
      <c r="FN124" s="518" t="s">
        <v>102</v>
      </c>
      <c r="FO124" s="518" t="s">
        <v>102</v>
      </c>
      <c r="FP124" s="518" t="s">
        <v>102</v>
      </c>
      <c r="FQ124" s="518" t="s">
        <v>102</v>
      </c>
      <c r="FR124" s="518" t="s">
        <v>102</v>
      </c>
      <c r="FS124" s="518" t="s">
        <v>102</v>
      </c>
      <c r="FT124" s="518" t="s">
        <v>102</v>
      </c>
      <c r="FU124" s="518" t="s">
        <v>102</v>
      </c>
      <c r="FV124" s="518" t="s">
        <v>102</v>
      </c>
      <c r="FW124" s="518" t="s">
        <v>102</v>
      </c>
      <c r="FX124" s="518" t="s">
        <v>102</v>
      </c>
      <c r="FY124" s="518" t="s">
        <v>102</v>
      </c>
      <c r="FZ124" s="518" t="s">
        <v>102</v>
      </c>
      <c r="GA124" s="518" t="s">
        <v>102</v>
      </c>
      <c r="GB124" s="518" t="s">
        <v>102</v>
      </c>
      <c r="GC124" s="518" t="s">
        <v>102</v>
      </c>
      <c r="GD124" s="518" t="s">
        <v>102</v>
      </c>
      <c r="GE124" s="518" t="s">
        <v>102</v>
      </c>
      <c r="GF124" s="518" t="s">
        <v>102</v>
      </c>
      <c r="GG124" s="518" t="s">
        <v>102</v>
      </c>
      <c r="GH124" s="518" t="s">
        <v>102</v>
      </c>
      <c r="GI124" s="518" t="s">
        <v>102</v>
      </c>
      <c r="GJ124" s="518" t="s">
        <v>102</v>
      </c>
      <c r="GK124" s="518" t="s">
        <v>102</v>
      </c>
      <c r="GL124" s="518" t="s">
        <v>102</v>
      </c>
      <c r="GM124" s="518" t="s">
        <v>102</v>
      </c>
      <c r="GN124" s="518" t="s">
        <v>102</v>
      </c>
      <c r="GO124" s="518" t="s">
        <v>102</v>
      </c>
      <c r="GP124" s="518" t="s">
        <v>102</v>
      </c>
      <c r="GQ124" s="518" t="s">
        <v>102</v>
      </c>
      <c r="GR124" s="518" t="s">
        <v>102</v>
      </c>
      <c r="GS124" s="518" t="s">
        <v>102</v>
      </c>
      <c r="GT124" s="518" t="s">
        <v>102</v>
      </c>
      <c r="GU124" s="518" t="s">
        <v>102</v>
      </c>
      <c r="GV124" s="518" t="s">
        <v>102</v>
      </c>
      <c r="GW124" s="518" t="s">
        <v>102</v>
      </c>
      <c r="GX124" s="518" t="s">
        <v>102</v>
      </c>
      <c r="GY124" s="518" t="s">
        <v>102</v>
      </c>
      <c r="GZ124" s="518" t="s">
        <v>102</v>
      </c>
      <c r="HA124" s="518" t="s">
        <v>102</v>
      </c>
      <c r="HB124" s="518" t="s">
        <v>102</v>
      </c>
      <c r="HC124" s="511" t="str">
        <f t="shared" si="1"/>
        <v>2009-800136</v>
      </c>
    </row>
    <row r="125" spans="1:211" ht="48" hidden="1" customHeight="1" x14ac:dyDescent="0.15">
      <c r="A125" s="511" t="s">
        <v>4307</v>
      </c>
      <c r="B125" s="512" t="s">
        <v>10588</v>
      </c>
      <c r="C125" s="513">
        <v>39258</v>
      </c>
      <c r="D125" s="512" t="s">
        <v>8419</v>
      </c>
      <c r="E125" s="512" t="s">
        <v>8420</v>
      </c>
      <c r="F125" s="512" t="s">
        <v>8958</v>
      </c>
      <c r="G125" s="513">
        <v>39381</v>
      </c>
      <c r="H125" s="512" t="s">
        <v>10589</v>
      </c>
      <c r="S125" s="514" t="s">
        <v>10590</v>
      </c>
      <c r="T125" s="511">
        <v>2012</v>
      </c>
      <c r="U125" s="515" t="s">
        <v>8734</v>
      </c>
      <c r="V125" s="514">
        <v>53</v>
      </c>
      <c r="W125" s="514">
        <v>2</v>
      </c>
      <c r="X125" s="514">
        <v>1</v>
      </c>
      <c r="Y125" s="513">
        <v>35577</v>
      </c>
      <c r="Z125" s="512" t="s">
        <v>10591</v>
      </c>
      <c r="AA125" s="512" t="s">
        <v>10592</v>
      </c>
      <c r="AB125" s="513">
        <v>36774</v>
      </c>
      <c r="AC125" s="513">
        <v>39491</v>
      </c>
      <c r="AD125" s="512" t="s">
        <v>10593</v>
      </c>
      <c r="AE125" s="513">
        <v>38114</v>
      </c>
      <c r="AF125" s="512" t="s">
        <v>138</v>
      </c>
      <c r="AG125" s="512" t="s">
        <v>10592</v>
      </c>
      <c r="AH125" s="516">
        <v>4047929</v>
      </c>
      <c r="AI125" s="513">
        <v>39416</v>
      </c>
      <c r="AJ125" s="513">
        <v>35577</v>
      </c>
      <c r="AK125" s="511" t="s">
        <v>10594</v>
      </c>
      <c r="AL125" s="513">
        <v>35761</v>
      </c>
      <c r="AM125" s="511" t="s">
        <v>10595</v>
      </c>
      <c r="AN125" s="511" t="s">
        <v>10596</v>
      </c>
      <c r="AO125" s="511" t="s">
        <v>788</v>
      </c>
      <c r="AP125" s="511" t="s">
        <v>10597</v>
      </c>
      <c r="AQ125" s="511" t="s">
        <v>10598</v>
      </c>
      <c r="AR125" s="511" t="s">
        <v>10599</v>
      </c>
      <c r="AS125" s="511" t="s">
        <v>10600</v>
      </c>
      <c r="AT125" s="511" t="s">
        <v>10600</v>
      </c>
      <c r="AU125" s="511" t="s">
        <v>10601</v>
      </c>
      <c r="AV125" s="511" t="s">
        <v>10602</v>
      </c>
      <c r="AW125" s="511" t="s">
        <v>789</v>
      </c>
      <c r="AX125" s="511" t="s">
        <v>10601</v>
      </c>
      <c r="AY125" s="511" t="s">
        <v>790</v>
      </c>
      <c r="AZ125" s="511" t="s">
        <v>790</v>
      </c>
      <c r="BA125" s="511" t="s">
        <v>791</v>
      </c>
      <c r="BB125" s="511">
        <v>507041179</v>
      </c>
      <c r="BC125" s="512" t="s">
        <v>785</v>
      </c>
      <c r="BD125" s="511" t="s">
        <v>786</v>
      </c>
      <c r="BE125" s="511" t="s">
        <v>10603</v>
      </c>
      <c r="BF125" s="511" t="s">
        <v>784</v>
      </c>
      <c r="BG125" s="511" t="s">
        <v>10604</v>
      </c>
      <c r="BH125" s="511" t="s">
        <v>9172</v>
      </c>
      <c r="BI125" s="511">
        <v>25</v>
      </c>
      <c r="BJ125" s="511">
        <v>65</v>
      </c>
      <c r="BK125" s="511" t="s">
        <v>138</v>
      </c>
      <c r="BL125" s="511" t="s">
        <v>10605</v>
      </c>
      <c r="BM125" s="511" t="s">
        <v>10606</v>
      </c>
      <c r="BN125" s="511" t="s">
        <v>138</v>
      </c>
      <c r="BO125" s="511" t="s">
        <v>138</v>
      </c>
      <c r="BP125" s="513">
        <v>35209</v>
      </c>
      <c r="BQ125" s="511" t="s">
        <v>138</v>
      </c>
      <c r="BR125" s="511" t="s">
        <v>8482</v>
      </c>
      <c r="BS125" s="511" t="s">
        <v>10607</v>
      </c>
      <c r="BT125" s="511" t="s">
        <v>787</v>
      </c>
      <c r="BU125" s="511" t="s">
        <v>10608</v>
      </c>
      <c r="BV125" s="511">
        <v>1</v>
      </c>
      <c r="BW125" s="511">
        <v>1</v>
      </c>
      <c r="BX125" s="511" t="s">
        <v>10609</v>
      </c>
      <c r="BY125" s="511" t="s">
        <v>138</v>
      </c>
      <c r="BZ125" s="511">
        <v>10</v>
      </c>
      <c r="CA125" s="511" t="s">
        <v>10610</v>
      </c>
      <c r="CB125" s="511" t="s">
        <v>10611</v>
      </c>
      <c r="CC125" s="511" t="s">
        <v>10612</v>
      </c>
      <c r="CD125" s="511" t="s">
        <v>5317</v>
      </c>
      <c r="CE125" s="518" t="s">
        <v>102</v>
      </c>
      <c r="CF125" s="518" t="s">
        <v>102</v>
      </c>
      <c r="CG125" s="518" t="s">
        <v>102</v>
      </c>
      <c r="CH125" s="518" t="s">
        <v>102</v>
      </c>
      <c r="CI125" s="518" t="s">
        <v>102</v>
      </c>
      <c r="CJ125" s="518" t="s">
        <v>102</v>
      </c>
      <c r="CK125" s="518" t="s">
        <v>102</v>
      </c>
      <c r="CL125" s="518" t="s">
        <v>102</v>
      </c>
      <c r="CM125" s="518" t="s">
        <v>102</v>
      </c>
      <c r="CN125" s="518" t="s">
        <v>102</v>
      </c>
      <c r="CO125" s="518" t="s">
        <v>102</v>
      </c>
      <c r="CP125" s="518" t="s">
        <v>102</v>
      </c>
      <c r="CQ125" s="518" t="s">
        <v>102</v>
      </c>
      <c r="CR125" s="518" t="s">
        <v>102</v>
      </c>
      <c r="CS125" s="518" t="s">
        <v>102</v>
      </c>
      <c r="CT125" s="518" t="s">
        <v>102</v>
      </c>
      <c r="CU125" s="518" t="s">
        <v>102</v>
      </c>
      <c r="CV125" s="518" t="s">
        <v>102</v>
      </c>
      <c r="CW125" s="518" t="s">
        <v>102</v>
      </c>
      <c r="CX125" s="518" t="s">
        <v>102</v>
      </c>
      <c r="CY125" s="518" t="s">
        <v>102</v>
      </c>
      <c r="CZ125" s="518" t="s">
        <v>102</v>
      </c>
      <c r="DA125" s="518" t="s">
        <v>102</v>
      </c>
      <c r="DB125" s="518" t="s">
        <v>102</v>
      </c>
      <c r="DC125" s="518" t="s">
        <v>102</v>
      </c>
      <c r="DD125" s="518" t="s">
        <v>102</v>
      </c>
      <c r="DE125" s="518" t="s">
        <v>102</v>
      </c>
      <c r="DF125" s="518" t="s">
        <v>102</v>
      </c>
      <c r="DG125" s="518" t="s">
        <v>102</v>
      </c>
      <c r="DH125" s="518" t="s">
        <v>102</v>
      </c>
      <c r="DI125" s="518" t="s">
        <v>102</v>
      </c>
      <c r="DJ125" s="518" t="s">
        <v>102</v>
      </c>
      <c r="DK125" s="518" t="s">
        <v>102</v>
      </c>
      <c r="DL125" s="518" t="s">
        <v>102</v>
      </c>
      <c r="DM125" s="518" t="s">
        <v>102</v>
      </c>
      <c r="DN125" s="518" t="s">
        <v>102</v>
      </c>
      <c r="DO125" s="518" t="s">
        <v>102</v>
      </c>
      <c r="DP125" s="518" t="s">
        <v>102</v>
      </c>
      <c r="DQ125" s="518" t="s">
        <v>102</v>
      </c>
      <c r="DR125" s="518" t="s">
        <v>102</v>
      </c>
      <c r="DS125" s="518" t="s">
        <v>102</v>
      </c>
      <c r="DT125" s="518" t="s">
        <v>102</v>
      </c>
      <c r="DU125" s="518" t="s">
        <v>102</v>
      </c>
      <c r="DV125" s="518" t="s">
        <v>102</v>
      </c>
      <c r="DW125" s="518" t="s">
        <v>102</v>
      </c>
      <c r="DX125" s="518" t="s">
        <v>102</v>
      </c>
      <c r="DY125" s="518" t="s">
        <v>102</v>
      </c>
      <c r="DZ125" s="518" t="s">
        <v>102</v>
      </c>
      <c r="EA125" s="518" t="s">
        <v>102</v>
      </c>
      <c r="EB125" s="518" t="s">
        <v>102</v>
      </c>
      <c r="EC125" s="518" t="s">
        <v>102</v>
      </c>
      <c r="ED125" s="518" t="s">
        <v>102</v>
      </c>
      <c r="EE125" s="518" t="s">
        <v>102</v>
      </c>
      <c r="EF125" s="518" t="s">
        <v>102</v>
      </c>
      <c r="EG125" s="518" t="s">
        <v>102</v>
      </c>
      <c r="EH125" s="518" t="s">
        <v>102</v>
      </c>
      <c r="EI125" s="518" t="s">
        <v>102</v>
      </c>
      <c r="EJ125" s="518" t="s">
        <v>102</v>
      </c>
      <c r="EK125" s="518" t="s">
        <v>102</v>
      </c>
      <c r="EL125" s="518" t="s">
        <v>102</v>
      </c>
      <c r="EM125" s="518" t="s">
        <v>102</v>
      </c>
      <c r="EN125" s="518" t="s">
        <v>102</v>
      </c>
      <c r="EO125" s="518" t="s">
        <v>102</v>
      </c>
      <c r="EP125" s="518" t="s">
        <v>102</v>
      </c>
      <c r="EQ125" s="518" t="s">
        <v>102</v>
      </c>
      <c r="ER125" s="518" t="s">
        <v>102</v>
      </c>
      <c r="ES125" s="518" t="s">
        <v>102</v>
      </c>
      <c r="ET125" s="518" t="s">
        <v>102</v>
      </c>
      <c r="EU125" s="518" t="s">
        <v>102</v>
      </c>
      <c r="EV125" s="518" t="s">
        <v>102</v>
      </c>
      <c r="EW125" s="518" t="s">
        <v>102</v>
      </c>
      <c r="EX125" s="518" t="s">
        <v>102</v>
      </c>
      <c r="EY125" s="518" t="s">
        <v>102</v>
      </c>
      <c r="EZ125" s="518" t="s">
        <v>102</v>
      </c>
      <c r="FA125" s="518" t="s">
        <v>102</v>
      </c>
      <c r="FB125" s="518" t="s">
        <v>102</v>
      </c>
      <c r="FC125" s="518" t="s">
        <v>102</v>
      </c>
      <c r="FD125" s="518" t="s">
        <v>102</v>
      </c>
      <c r="FE125" s="518" t="s">
        <v>102</v>
      </c>
      <c r="FF125" s="518" t="s">
        <v>102</v>
      </c>
      <c r="FG125" s="518" t="s">
        <v>102</v>
      </c>
      <c r="FH125" s="518" t="s">
        <v>102</v>
      </c>
      <c r="FI125" s="518" t="s">
        <v>102</v>
      </c>
      <c r="FJ125" s="518" t="s">
        <v>102</v>
      </c>
      <c r="FK125" s="518" t="s">
        <v>102</v>
      </c>
      <c r="FL125" s="518" t="s">
        <v>102</v>
      </c>
      <c r="FM125" s="518" t="s">
        <v>102</v>
      </c>
      <c r="FN125" s="518" t="s">
        <v>102</v>
      </c>
      <c r="FO125" s="518" t="s">
        <v>102</v>
      </c>
      <c r="FP125" s="518" t="s">
        <v>102</v>
      </c>
      <c r="FQ125" s="518" t="s">
        <v>102</v>
      </c>
      <c r="FR125" s="518" t="s">
        <v>102</v>
      </c>
      <c r="FS125" s="518" t="s">
        <v>102</v>
      </c>
      <c r="FT125" s="518" t="s">
        <v>102</v>
      </c>
      <c r="FU125" s="518" t="s">
        <v>102</v>
      </c>
      <c r="FV125" s="518" t="s">
        <v>102</v>
      </c>
      <c r="FW125" s="518" t="s">
        <v>102</v>
      </c>
      <c r="FX125" s="518" t="s">
        <v>102</v>
      </c>
      <c r="FY125" s="518" t="s">
        <v>102</v>
      </c>
      <c r="FZ125" s="518" t="s">
        <v>102</v>
      </c>
      <c r="GA125" s="518" t="s">
        <v>102</v>
      </c>
      <c r="GB125" s="518" t="s">
        <v>102</v>
      </c>
      <c r="GC125" s="518" t="s">
        <v>102</v>
      </c>
      <c r="GD125" s="518" t="s">
        <v>102</v>
      </c>
      <c r="GE125" s="518" t="s">
        <v>102</v>
      </c>
      <c r="GF125" s="518" t="s">
        <v>102</v>
      </c>
      <c r="GG125" s="518" t="s">
        <v>102</v>
      </c>
      <c r="GH125" s="518" t="s">
        <v>102</v>
      </c>
      <c r="GI125" s="518" t="s">
        <v>102</v>
      </c>
      <c r="GJ125" s="518" t="s">
        <v>102</v>
      </c>
      <c r="GK125" s="518" t="s">
        <v>102</v>
      </c>
      <c r="GL125" s="518" t="s">
        <v>102</v>
      </c>
      <c r="GM125" s="518" t="s">
        <v>102</v>
      </c>
      <c r="GN125" s="518" t="s">
        <v>102</v>
      </c>
      <c r="GO125" s="518" t="s">
        <v>102</v>
      </c>
      <c r="GP125" s="518" t="s">
        <v>102</v>
      </c>
      <c r="GQ125" s="518" t="s">
        <v>102</v>
      </c>
      <c r="GR125" s="518" t="s">
        <v>102</v>
      </c>
      <c r="GS125" s="518" t="s">
        <v>102</v>
      </c>
      <c r="GT125" s="518" t="s">
        <v>102</v>
      </c>
      <c r="GU125" s="518" t="s">
        <v>102</v>
      </c>
      <c r="GV125" s="518" t="s">
        <v>102</v>
      </c>
      <c r="GW125" s="518" t="s">
        <v>102</v>
      </c>
      <c r="GX125" s="518" t="s">
        <v>102</v>
      </c>
      <c r="GY125" s="518" t="s">
        <v>102</v>
      </c>
      <c r="GZ125" s="518" t="s">
        <v>102</v>
      </c>
      <c r="HA125" s="518" t="s">
        <v>102</v>
      </c>
      <c r="HB125" s="518" t="s">
        <v>102</v>
      </c>
      <c r="HC125" s="511" t="str">
        <f t="shared" si="1"/>
        <v>2007-017655</v>
      </c>
    </row>
    <row r="126" spans="1:211" ht="48" hidden="1" customHeight="1" x14ac:dyDescent="0.15">
      <c r="A126" s="511" t="s">
        <v>4307</v>
      </c>
      <c r="B126" s="512" t="s">
        <v>10613</v>
      </c>
      <c r="C126" s="513">
        <v>39857</v>
      </c>
      <c r="D126" s="512" t="s">
        <v>8419</v>
      </c>
      <c r="E126" s="512" t="s">
        <v>8498</v>
      </c>
      <c r="F126" s="512" t="s">
        <v>8421</v>
      </c>
      <c r="G126" s="513">
        <v>40345</v>
      </c>
      <c r="H126" s="512" t="s">
        <v>10614</v>
      </c>
      <c r="I126" s="512" t="s">
        <v>8682</v>
      </c>
      <c r="J126" s="513">
        <v>40163</v>
      </c>
      <c r="K126" s="512" t="s">
        <v>10615</v>
      </c>
      <c r="N126" s="513">
        <v>40297</v>
      </c>
      <c r="P126" s="512" t="s">
        <v>10616</v>
      </c>
      <c r="Q126" s="513">
        <v>40330</v>
      </c>
      <c r="S126" s="514" t="s">
        <v>10617</v>
      </c>
      <c r="T126" s="511">
        <v>2012</v>
      </c>
      <c r="U126" s="515" t="s">
        <v>8734</v>
      </c>
      <c r="V126" s="514">
        <v>53</v>
      </c>
      <c r="W126" s="514">
        <v>2</v>
      </c>
      <c r="X126" s="514">
        <v>2</v>
      </c>
      <c r="Y126" s="513">
        <v>35577</v>
      </c>
      <c r="Z126" s="512" t="s">
        <v>10591</v>
      </c>
      <c r="AA126" s="512" t="s">
        <v>10592</v>
      </c>
      <c r="AB126" s="513">
        <v>36774</v>
      </c>
      <c r="AC126" s="513">
        <v>39491</v>
      </c>
      <c r="AD126" s="512" t="s">
        <v>10593</v>
      </c>
      <c r="AE126" s="513">
        <v>38114</v>
      </c>
      <c r="AF126" s="512" t="s">
        <v>138</v>
      </c>
      <c r="AG126" s="512" t="s">
        <v>10592</v>
      </c>
      <c r="AH126" s="516">
        <v>4047929</v>
      </c>
      <c r="AI126" s="513">
        <v>39416</v>
      </c>
      <c r="AJ126" s="513">
        <v>35577</v>
      </c>
      <c r="AK126" s="511" t="s">
        <v>10594</v>
      </c>
      <c r="AL126" s="513">
        <v>35761</v>
      </c>
      <c r="AM126" s="511" t="s">
        <v>10595</v>
      </c>
      <c r="AN126" s="511" t="s">
        <v>10596</v>
      </c>
      <c r="AO126" s="511" t="s">
        <v>788</v>
      </c>
      <c r="AP126" s="511" t="s">
        <v>10597</v>
      </c>
      <c r="AQ126" s="511" t="s">
        <v>10598</v>
      </c>
      <c r="AR126" s="511" t="s">
        <v>10599</v>
      </c>
      <c r="AS126" s="511" t="s">
        <v>10600</v>
      </c>
      <c r="AT126" s="511" t="s">
        <v>10600</v>
      </c>
      <c r="AU126" s="511" t="s">
        <v>10601</v>
      </c>
      <c r="AV126" s="511" t="s">
        <v>10602</v>
      </c>
      <c r="AW126" s="511" t="s">
        <v>789</v>
      </c>
      <c r="AX126" s="511" t="s">
        <v>10601</v>
      </c>
      <c r="AY126" s="511" t="s">
        <v>790</v>
      </c>
      <c r="AZ126" s="511" t="s">
        <v>790</v>
      </c>
      <c r="BA126" s="511" t="s">
        <v>791</v>
      </c>
      <c r="BB126" s="511">
        <v>507041179</v>
      </c>
      <c r="BC126" s="512" t="s">
        <v>785</v>
      </c>
      <c r="BD126" s="511" t="s">
        <v>786</v>
      </c>
      <c r="BE126" s="511" t="s">
        <v>10603</v>
      </c>
      <c r="BF126" s="511" t="s">
        <v>784</v>
      </c>
      <c r="BG126" s="511" t="s">
        <v>10604</v>
      </c>
      <c r="BH126" s="511" t="s">
        <v>9172</v>
      </c>
      <c r="BI126" s="511">
        <v>25</v>
      </c>
      <c r="BJ126" s="511">
        <v>65</v>
      </c>
      <c r="BK126" s="511" t="s">
        <v>138</v>
      </c>
      <c r="BL126" s="511" t="s">
        <v>10605</v>
      </c>
      <c r="BM126" s="511" t="s">
        <v>10606</v>
      </c>
      <c r="BN126" s="511" t="s">
        <v>138</v>
      </c>
      <c r="BO126" s="511" t="s">
        <v>138</v>
      </c>
      <c r="BP126" s="513">
        <v>35209</v>
      </c>
      <c r="BQ126" s="511" t="s">
        <v>138</v>
      </c>
      <c r="BR126" s="511" t="s">
        <v>8482</v>
      </c>
      <c r="BS126" s="511" t="s">
        <v>10607</v>
      </c>
      <c r="BT126" s="511" t="s">
        <v>787</v>
      </c>
      <c r="BU126" s="511" t="s">
        <v>10608</v>
      </c>
      <c r="BV126" s="511">
        <v>1</v>
      </c>
      <c r="BW126" s="511">
        <v>1</v>
      </c>
      <c r="BX126" s="511" t="s">
        <v>10609</v>
      </c>
      <c r="BY126" s="511" t="s">
        <v>138</v>
      </c>
      <c r="BZ126" s="511">
        <v>10</v>
      </c>
      <c r="CA126" s="511" t="s">
        <v>10610</v>
      </c>
      <c r="CB126" s="511" t="s">
        <v>10611</v>
      </c>
      <c r="CC126" s="511" t="s">
        <v>10612</v>
      </c>
      <c r="CD126" s="511" t="s">
        <v>5317</v>
      </c>
      <c r="CE126" s="518" t="s">
        <v>10618</v>
      </c>
      <c r="CF126" s="518" t="s">
        <v>10619</v>
      </c>
      <c r="CG126" s="518" t="s">
        <v>102</v>
      </c>
      <c r="CH126" s="518" t="s">
        <v>102</v>
      </c>
      <c r="CI126" s="518" t="s">
        <v>102</v>
      </c>
      <c r="CJ126" s="518" t="s">
        <v>102</v>
      </c>
      <c r="CK126" s="518" t="s">
        <v>102</v>
      </c>
      <c r="CL126" s="518" t="s">
        <v>102</v>
      </c>
      <c r="CM126" s="518" t="s">
        <v>102</v>
      </c>
      <c r="CN126" s="518" t="s">
        <v>102</v>
      </c>
      <c r="CO126" s="518" t="s">
        <v>102</v>
      </c>
      <c r="CP126" s="518" t="s">
        <v>102</v>
      </c>
      <c r="CQ126" s="518" t="s">
        <v>102</v>
      </c>
      <c r="CR126" s="518" t="s">
        <v>102</v>
      </c>
      <c r="CS126" s="518" t="s">
        <v>102</v>
      </c>
      <c r="CT126" s="518" t="s">
        <v>102</v>
      </c>
      <c r="CU126" s="518" t="s">
        <v>102</v>
      </c>
      <c r="CV126" s="518" t="s">
        <v>102</v>
      </c>
      <c r="CW126" s="518" t="s">
        <v>102</v>
      </c>
      <c r="CX126" s="518" t="s">
        <v>102</v>
      </c>
      <c r="CY126" s="518" t="s">
        <v>102</v>
      </c>
      <c r="CZ126" s="518" t="s">
        <v>102</v>
      </c>
      <c r="DA126" s="518" t="s">
        <v>102</v>
      </c>
      <c r="DB126" s="518" t="s">
        <v>102</v>
      </c>
      <c r="DC126" s="518" t="s">
        <v>102</v>
      </c>
      <c r="DD126" s="518" t="s">
        <v>102</v>
      </c>
      <c r="DE126" s="518" t="s">
        <v>102</v>
      </c>
      <c r="DF126" s="518" t="s">
        <v>102</v>
      </c>
      <c r="DG126" s="518" t="s">
        <v>102</v>
      </c>
      <c r="DH126" s="518" t="s">
        <v>102</v>
      </c>
      <c r="DI126" s="518" t="s">
        <v>102</v>
      </c>
      <c r="DJ126" s="518" t="s">
        <v>102</v>
      </c>
      <c r="DK126" s="518" t="s">
        <v>102</v>
      </c>
      <c r="DL126" s="518" t="s">
        <v>102</v>
      </c>
      <c r="DM126" s="518" t="s">
        <v>102</v>
      </c>
      <c r="DN126" s="518" t="s">
        <v>102</v>
      </c>
      <c r="DO126" s="518" t="s">
        <v>102</v>
      </c>
      <c r="DP126" s="518" t="s">
        <v>102</v>
      </c>
      <c r="DQ126" s="518" t="s">
        <v>102</v>
      </c>
      <c r="DR126" s="518" t="s">
        <v>102</v>
      </c>
      <c r="DS126" s="518" t="s">
        <v>102</v>
      </c>
      <c r="DT126" s="518" t="s">
        <v>102</v>
      </c>
      <c r="DU126" s="518" t="s">
        <v>102</v>
      </c>
      <c r="DV126" s="518" t="s">
        <v>102</v>
      </c>
      <c r="DW126" s="518" t="s">
        <v>102</v>
      </c>
      <c r="DX126" s="518" t="s">
        <v>102</v>
      </c>
      <c r="DY126" s="518" t="s">
        <v>102</v>
      </c>
      <c r="DZ126" s="518" t="s">
        <v>102</v>
      </c>
      <c r="EA126" s="518" t="s">
        <v>102</v>
      </c>
      <c r="EB126" s="518" t="s">
        <v>102</v>
      </c>
      <c r="EC126" s="518" t="s">
        <v>102</v>
      </c>
      <c r="ED126" s="518" t="s">
        <v>102</v>
      </c>
      <c r="EE126" s="518" t="s">
        <v>102</v>
      </c>
      <c r="EF126" s="518" t="s">
        <v>102</v>
      </c>
      <c r="EG126" s="518" t="s">
        <v>102</v>
      </c>
      <c r="EH126" s="518" t="s">
        <v>102</v>
      </c>
      <c r="EI126" s="518" t="s">
        <v>102</v>
      </c>
      <c r="EJ126" s="518" t="s">
        <v>102</v>
      </c>
      <c r="EK126" s="518" t="s">
        <v>102</v>
      </c>
      <c r="EL126" s="518" t="s">
        <v>102</v>
      </c>
      <c r="EM126" s="518" t="s">
        <v>102</v>
      </c>
      <c r="EN126" s="518" t="s">
        <v>102</v>
      </c>
      <c r="EO126" s="518" t="s">
        <v>102</v>
      </c>
      <c r="EP126" s="518" t="s">
        <v>102</v>
      </c>
      <c r="EQ126" s="518" t="s">
        <v>102</v>
      </c>
      <c r="ER126" s="518" t="s">
        <v>102</v>
      </c>
      <c r="ES126" s="518" t="s">
        <v>102</v>
      </c>
      <c r="ET126" s="518" t="s">
        <v>102</v>
      </c>
      <c r="EU126" s="518" t="s">
        <v>102</v>
      </c>
      <c r="EV126" s="518" t="s">
        <v>102</v>
      </c>
      <c r="EW126" s="518" t="s">
        <v>102</v>
      </c>
      <c r="EX126" s="518" t="s">
        <v>102</v>
      </c>
      <c r="EY126" s="518" t="s">
        <v>102</v>
      </c>
      <c r="EZ126" s="518" t="s">
        <v>102</v>
      </c>
      <c r="FA126" s="518" t="s">
        <v>102</v>
      </c>
      <c r="FB126" s="518" t="s">
        <v>102</v>
      </c>
      <c r="FC126" s="518" t="s">
        <v>102</v>
      </c>
      <c r="FD126" s="518" t="s">
        <v>102</v>
      </c>
      <c r="FE126" s="518" t="s">
        <v>102</v>
      </c>
      <c r="FF126" s="518" t="s">
        <v>102</v>
      </c>
      <c r="FG126" s="518" t="s">
        <v>102</v>
      </c>
      <c r="FH126" s="518" t="s">
        <v>102</v>
      </c>
      <c r="FI126" s="518" t="s">
        <v>102</v>
      </c>
      <c r="FJ126" s="518" t="s">
        <v>102</v>
      </c>
      <c r="FK126" s="518" t="s">
        <v>102</v>
      </c>
      <c r="FL126" s="518" t="s">
        <v>102</v>
      </c>
      <c r="FM126" s="518" t="s">
        <v>102</v>
      </c>
      <c r="FN126" s="518" t="s">
        <v>102</v>
      </c>
      <c r="FO126" s="518" t="s">
        <v>102</v>
      </c>
      <c r="FP126" s="518" t="s">
        <v>102</v>
      </c>
      <c r="FQ126" s="518" t="s">
        <v>102</v>
      </c>
      <c r="FR126" s="518" t="s">
        <v>102</v>
      </c>
      <c r="FS126" s="518" t="s">
        <v>102</v>
      </c>
      <c r="FT126" s="518" t="s">
        <v>102</v>
      </c>
      <c r="FU126" s="518" t="s">
        <v>102</v>
      </c>
      <c r="FV126" s="518" t="s">
        <v>102</v>
      </c>
      <c r="FW126" s="518" t="s">
        <v>102</v>
      </c>
      <c r="FX126" s="518" t="s">
        <v>102</v>
      </c>
      <c r="FY126" s="518" t="s">
        <v>102</v>
      </c>
      <c r="FZ126" s="518" t="s">
        <v>102</v>
      </c>
      <c r="GA126" s="518" t="s">
        <v>102</v>
      </c>
      <c r="GB126" s="518" t="s">
        <v>102</v>
      </c>
      <c r="GC126" s="518" t="s">
        <v>102</v>
      </c>
      <c r="GD126" s="518" t="s">
        <v>102</v>
      </c>
      <c r="GE126" s="518" t="s">
        <v>102</v>
      </c>
      <c r="GF126" s="518" t="s">
        <v>102</v>
      </c>
      <c r="GG126" s="518" t="s">
        <v>102</v>
      </c>
      <c r="GH126" s="518" t="s">
        <v>102</v>
      </c>
      <c r="GI126" s="518" t="s">
        <v>102</v>
      </c>
      <c r="GJ126" s="518" t="s">
        <v>102</v>
      </c>
      <c r="GK126" s="518" t="s">
        <v>102</v>
      </c>
      <c r="GL126" s="518" t="s">
        <v>102</v>
      </c>
      <c r="GM126" s="518" t="s">
        <v>102</v>
      </c>
      <c r="GN126" s="518" t="s">
        <v>102</v>
      </c>
      <c r="GO126" s="518" t="s">
        <v>102</v>
      </c>
      <c r="GP126" s="518" t="s">
        <v>102</v>
      </c>
      <c r="GQ126" s="518" t="s">
        <v>102</v>
      </c>
      <c r="GR126" s="518" t="s">
        <v>102</v>
      </c>
      <c r="GS126" s="518" t="s">
        <v>102</v>
      </c>
      <c r="GT126" s="518" t="s">
        <v>102</v>
      </c>
      <c r="GU126" s="518" t="s">
        <v>102</v>
      </c>
      <c r="GV126" s="518" t="s">
        <v>102</v>
      </c>
      <c r="GW126" s="518" t="s">
        <v>102</v>
      </c>
      <c r="GX126" s="518" t="s">
        <v>102</v>
      </c>
      <c r="GY126" s="518" t="s">
        <v>102</v>
      </c>
      <c r="GZ126" s="518" t="s">
        <v>102</v>
      </c>
      <c r="HA126" s="518" t="s">
        <v>102</v>
      </c>
      <c r="HB126" s="518" t="s">
        <v>102</v>
      </c>
      <c r="HC126" s="511" t="str">
        <f t="shared" si="1"/>
        <v>2009-800024</v>
      </c>
    </row>
    <row r="127" spans="1:211" ht="48" hidden="1" customHeight="1" x14ac:dyDescent="0.15">
      <c r="A127" s="514" t="s">
        <v>4316</v>
      </c>
      <c r="B127" s="519" t="s">
        <v>10620</v>
      </c>
      <c r="C127" s="513">
        <v>39589</v>
      </c>
      <c r="D127" s="519" t="s">
        <v>8419</v>
      </c>
      <c r="E127" s="519" t="s">
        <v>8498</v>
      </c>
      <c r="F127" s="519" t="s">
        <v>8843</v>
      </c>
      <c r="G127" s="513">
        <v>40791</v>
      </c>
      <c r="H127" s="519" t="s">
        <v>10621</v>
      </c>
      <c r="I127" s="519" t="s">
        <v>10622</v>
      </c>
      <c r="J127" s="513" t="s">
        <v>10623</v>
      </c>
      <c r="K127" s="519" t="s">
        <v>10624</v>
      </c>
      <c r="L127" s="519"/>
      <c r="M127" s="519" t="s">
        <v>10625</v>
      </c>
      <c r="N127" s="513" t="s">
        <v>10626</v>
      </c>
      <c r="O127" s="513"/>
      <c r="P127" s="519" t="s">
        <v>10627</v>
      </c>
      <c r="Q127" s="513">
        <v>40266</v>
      </c>
      <c r="R127" s="513" t="s">
        <v>10628</v>
      </c>
      <c r="S127" s="514" t="s">
        <v>10629</v>
      </c>
      <c r="T127" s="514">
        <v>2012</v>
      </c>
      <c r="U127" s="515" t="s">
        <v>8424</v>
      </c>
      <c r="V127" s="514">
        <v>54</v>
      </c>
      <c r="W127" s="514">
        <v>4</v>
      </c>
      <c r="X127" s="514">
        <v>1</v>
      </c>
      <c r="Y127" s="513">
        <v>35812</v>
      </c>
      <c r="Z127" s="512" t="s">
        <v>10630</v>
      </c>
      <c r="AA127" s="512" t="s">
        <v>10631</v>
      </c>
      <c r="AB127" s="513">
        <v>36368</v>
      </c>
      <c r="AC127" s="513">
        <v>38826</v>
      </c>
      <c r="AD127" s="512" t="s">
        <v>10632</v>
      </c>
      <c r="AE127" s="513">
        <v>37960</v>
      </c>
      <c r="AF127" s="512" t="s">
        <v>138</v>
      </c>
      <c r="AG127" s="512" t="s">
        <v>10631</v>
      </c>
      <c r="AH127" s="516">
        <v>3767993</v>
      </c>
      <c r="AI127" s="513">
        <v>38758</v>
      </c>
      <c r="AJ127" s="513" t="s">
        <v>138</v>
      </c>
      <c r="AK127" s="511" t="s">
        <v>138</v>
      </c>
      <c r="AL127" s="513" t="s">
        <v>138</v>
      </c>
      <c r="AM127" s="511" t="s">
        <v>138</v>
      </c>
      <c r="AN127" s="511" t="s">
        <v>10633</v>
      </c>
      <c r="AO127" s="511" t="s">
        <v>1571</v>
      </c>
      <c r="AP127" s="511" t="s">
        <v>10634</v>
      </c>
      <c r="AQ127" s="511" t="s">
        <v>10635</v>
      </c>
      <c r="AR127" s="511" t="s">
        <v>10636</v>
      </c>
      <c r="AS127" s="511" t="s">
        <v>10637</v>
      </c>
      <c r="AT127" s="511" t="s">
        <v>10637</v>
      </c>
      <c r="AU127" s="511" t="s">
        <v>10638</v>
      </c>
      <c r="AV127" s="511" t="s">
        <v>10639</v>
      </c>
      <c r="AW127" s="511" t="s">
        <v>1572</v>
      </c>
      <c r="AX127" s="511" t="s">
        <v>10638</v>
      </c>
      <c r="AY127" s="511" t="s">
        <v>1573</v>
      </c>
      <c r="AZ127" s="511" t="s">
        <v>10640</v>
      </c>
      <c r="BA127" s="511" t="s">
        <v>1574</v>
      </c>
      <c r="BB127" s="511">
        <v>146054</v>
      </c>
      <c r="BC127" s="512" t="s">
        <v>109</v>
      </c>
      <c r="BD127" s="511" t="s">
        <v>1570</v>
      </c>
      <c r="BE127" s="511" t="s">
        <v>10641</v>
      </c>
      <c r="BF127" s="511" t="s">
        <v>1569</v>
      </c>
      <c r="BG127" s="511" t="s">
        <v>10642</v>
      </c>
      <c r="BH127" s="511" t="s">
        <v>9244</v>
      </c>
      <c r="BI127" s="511">
        <v>4</v>
      </c>
      <c r="BJ127" s="511">
        <v>13</v>
      </c>
      <c r="BK127" s="511" t="s">
        <v>138</v>
      </c>
      <c r="BL127" s="511" t="s">
        <v>138</v>
      </c>
      <c r="BM127" s="511" t="s">
        <v>10643</v>
      </c>
      <c r="BN127" s="511" t="s">
        <v>138</v>
      </c>
      <c r="BO127" s="511" t="s">
        <v>9064</v>
      </c>
      <c r="BP127" s="513" t="s">
        <v>138</v>
      </c>
      <c r="BQ127" s="511" t="s">
        <v>138</v>
      </c>
      <c r="BR127" s="511" t="s">
        <v>8445</v>
      </c>
      <c r="BS127" s="511" t="s">
        <v>10644</v>
      </c>
      <c r="BT127" s="511" t="s">
        <v>138</v>
      </c>
      <c r="BU127" s="511" t="s">
        <v>10645</v>
      </c>
      <c r="BV127" s="511" t="s">
        <v>138</v>
      </c>
      <c r="BW127" s="511">
        <v>2</v>
      </c>
      <c r="BX127" s="511" t="s">
        <v>10646</v>
      </c>
      <c r="BY127" s="511" t="s">
        <v>138</v>
      </c>
      <c r="BZ127" s="511">
        <v>16</v>
      </c>
      <c r="CA127" s="511" t="s">
        <v>10647</v>
      </c>
      <c r="CB127" s="511" t="s">
        <v>10648</v>
      </c>
      <c r="CC127" s="511" t="s">
        <v>138</v>
      </c>
      <c r="CD127" s="511" t="s">
        <v>5319</v>
      </c>
      <c r="CE127" s="518" t="s">
        <v>10649</v>
      </c>
      <c r="CF127" s="518" t="s">
        <v>10650</v>
      </c>
      <c r="CG127" s="518" t="s">
        <v>10651</v>
      </c>
      <c r="CH127" s="518" t="s">
        <v>10652</v>
      </c>
      <c r="CI127" s="518" t="s">
        <v>102</v>
      </c>
      <c r="CJ127" s="518" t="s">
        <v>102</v>
      </c>
      <c r="CK127" s="518" t="s">
        <v>102</v>
      </c>
      <c r="CL127" s="518" t="s">
        <v>102</v>
      </c>
      <c r="CM127" s="518" t="s">
        <v>102</v>
      </c>
      <c r="CN127" s="518" t="s">
        <v>102</v>
      </c>
      <c r="CO127" s="518" t="s">
        <v>102</v>
      </c>
      <c r="CP127" s="518" t="s">
        <v>102</v>
      </c>
      <c r="CQ127" s="518" t="s">
        <v>102</v>
      </c>
      <c r="CR127" s="518" t="s">
        <v>102</v>
      </c>
      <c r="CS127" s="518" t="s">
        <v>102</v>
      </c>
      <c r="CT127" s="518" t="s">
        <v>102</v>
      </c>
      <c r="CU127" s="518" t="s">
        <v>102</v>
      </c>
      <c r="CV127" s="518" t="s">
        <v>102</v>
      </c>
      <c r="CW127" s="518" t="s">
        <v>102</v>
      </c>
      <c r="CX127" s="518" t="s">
        <v>102</v>
      </c>
      <c r="CY127" s="518" t="s">
        <v>102</v>
      </c>
      <c r="CZ127" s="518" t="s">
        <v>102</v>
      </c>
      <c r="DA127" s="518" t="s">
        <v>102</v>
      </c>
      <c r="DB127" s="518" t="s">
        <v>102</v>
      </c>
      <c r="DC127" s="518" t="s">
        <v>102</v>
      </c>
      <c r="DD127" s="518" t="s">
        <v>102</v>
      </c>
      <c r="DE127" s="518" t="s">
        <v>102</v>
      </c>
      <c r="DF127" s="518" t="s">
        <v>102</v>
      </c>
      <c r="DG127" s="518" t="s">
        <v>102</v>
      </c>
      <c r="DH127" s="518" t="s">
        <v>102</v>
      </c>
      <c r="DI127" s="518" t="s">
        <v>102</v>
      </c>
      <c r="DJ127" s="518" t="s">
        <v>102</v>
      </c>
      <c r="DK127" s="518" t="s">
        <v>102</v>
      </c>
      <c r="DL127" s="518" t="s">
        <v>102</v>
      </c>
      <c r="DM127" s="518" t="s">
        <v>102</v>
      </c>
      <c r="DN127" s="518" t="s">
        <v>102</v>
      </c>
      <c r="DO127" s="518" t="s">
        <v>102</v>
      </c>
      <c r="DP127" s="518" t="s">
        <v>102</v>
      </c>
      <c r="DQ127" s="518" t="s">
        <v>102</v>
      </c>
      <c r="DR127" s="518" t="s">
        <v>102</v>
      </c>
      <c r="DS127" s="518" t="s">
        <v>102</v>
      </c>
      <c r="DT127" s="518" t="s">
        <v>102</v>
      </c>
      <c r="DU127" s="518" t="s">
        <v>102</v>
      </c>
      <c r="DV127" s="518" t="s">
        <v>102</v>
      </c>
      <c r="DW127" s="518" t="s">
        <v>102</v>
      </c>
      <c r="DX127" s="518" t="s">
        <v>102</v>
      </c>
      <c r="DY127" s="518" t="s">
        <v>102</v>
      </c>
      <c r="DZ127" s="518" t="s">
        <v>102</v>
      </c>
      <c r="EA127" s="518" t="s">
        <v>102</v>
      </c>
      <c r="EB127" s="518" t="s">
        <v>102</v>
      </c>
      <c r="EC127" s="518" t="s">
        <v>102</v>
      </c>
      <c r="ED127" s="518" t="s">
        <v>102</v>
      </c>
      <c r="EE127" s="518" t="s">
        <v>102</v>
      </c>
      <c r="EF127" s="518" t="s">
        <v>102</v>
      </c>
      <c r="EG127" s="518" t="s">
        <v>102</v>
      </c>
      <c r="EH127" s="518" t="s">
        <v>102</v>
      </c>
      <c r="EI127" s="518" t="s">
        <v>102</v>
      </c>
      <c r="EJ127" s="518" t="s">
        <v>102</v>
      </c>
      <c r="EK127" s="518" t="s">
        <v>102</v>
      </c>
      <c r="EL127" s="518" t="s">
        <v>102</v>
      </c>
      <c r="EM127" s="518" t="s">
        <v>102</v>
      </c>
      <c r="EN127" s="518" t="s">
        <v>102</v>
      </c>
      <c r="EO127" s="518" t="s">
        <v>102</v>
      </c>
      <c r="EP127" s="518" t="s">
        <v>102</v>
      </c>
      <c r="EQ127" s="518" t="s">
        <v>102</v>
      </c>
      <c r="ER127" s="518" t="s">
        <v>102</v>
      </c>
      <c r="ES127" s="518" t="s">
        <v>102</v>
      </c>
      <c r="ET127" s="518" t="s">
        <v>102</v>
      </c>
      <c r="EU127" s="518" t="s">
        <v>102</v>
      </c>
      <c r="EV127" s="518" t="s">
        <v>102</v>
      </c>
      <c r="EW127" s="518" t="s">
        <v>102</v>
      </c>
      <c r="EX127" s="518" t="s">
        <v>102</v>
      </c>
      <c r="EY127" s="518" t="s">
        <v>102</v>
      </c>
      <c r="EZ127" s="518" t="s">
        <v>102</v>
      </c>
      <c r="FA127" s="518" t="s">
        <v>102</v>
      </c>
      <c r="FB127" s="518" t="s">
        <v>102</v>
      </c>
      <c r="FC127" s="518" t="s">
        <v>102</v>
      </c>
      <c r="FD127" s="518" t="s">
        <v>102</v>
      </c>
      <c r="FE127" s="518" t="s">
        <v>102</v>
      </c>
      <c r="FF127" s="518" t="s">
        <v>102</v>
      </c>
      <c r="FG127" s="518" t="s">
        <v>102</v>
      </c>
      <c r="FH127" s="518" t="s">
        <v>102</v>
      </c>
      <c r="FI127" s="518" t="s">
        <v>102</v>
      </c>
      <c r="FJ127" s="518" t="s">
        <v>102</v>
      </c>
      <c r="FK127" s="518" t="s">
        <v>102</v>
      </c>
      <c r="FL127" s="518" t="s">
        <v>102</v>
      </c>
      <c r="FM127" s="518" t="s">
        <v>102</v>
      </c>
      <c r="FN127" s="518" t="s">
        <v>102</v>
      </c>
      <c r="FO127" s="518" t="s">
        <v>102</v>
      </c>
      <c r="FP127" s="518" t="s">
        <v>102</v>
      </c>
      <c r="FQ127" s="518" t="s">
        <v>102</v>
      </c>
      <c r="FR127" s="518" t="s">
        <v>102</v>
      </c>
      <c r="FS127" s="518" t="s">
        <v>102</v>
      </c>
      <c r="FT127" s="518" t="s">
        <v>102</v>
      </c>
      <c r="FU127" s="518" t="s">
        <v>102</v>
      </c>
      <c r="FV127" s="518" t="s">
        <v>102</v>
      </c>
      <c r="FW127" s="518" t="s">
        <v>102</v>
      </c>
      <c r="FX127" s="518" t="s">
        <v>102</v>
      </c>
      <c r="FY127" s="518" t="s">
        <v>102</v>
      </c>
      <c r="FZ127" s="518" t="s">
        <v>102</v>
      </c>
      <c r="GA127" s="518" t="s">
        <v>102</v>
      </c>
      <c r="GB127" s="518" t="s">
        <v>102</v>
      </c>
      <c r="GC127" s="518" t="s">
        <v>102</v>
      </c>
      <c r="GD127" s="518" t="s">
        <v>102</v>
      </c>
      <c r="GE127" s="518" t="s">
        <v>102</v>
      </c>
      <c r="GF127" s="518" t="s">
        <v>102</v>
      </c>
      <c r="GG127" s="518" t="s">
        <v>102</v>
      </c>
      <c r="GH127" s="518" t="s">
        <v>102</v>
      </c>
      <c r="GI127" s="518" t="s">
        <v>102</v>
      </c>
      <c r="GJ127" s="518" t="s">
        <v>102</v>
      </c>
      <c r="GK127" s="518" t="s">
        <v>102</v>
      </c>
      <c r="GL127" s="518" t="s">
        <v>102</v>
      </c>
      <c r="GM127" s="518" t="s">
        <v>102</v>
      </c>
      <c r="GN127" s="518" t="s">
        <v>102</v>
      </c>
      <c r="GO127" s="518" t="s">
        <v>102</v>
      </c>
      <c r="GP127" s="518" t="s">
        <v>102</v>
      </c>
      <c r="GQ127" s="518" t="s">
        <v>102</v>
      </c>
      <c r="GR127" s="518" t="s">
        <v>102</v>
      </c>
      <c r="GS127" s="518" t="s">
        <v>102</v>
      </c>
      <c r="GT127" s="518" t="s">
        <v>102</v>
      </c>
      <c r="GU127" s="518" t="s">
        <v>102</v>
      </c>
      <c r="GV127" s="518" t="s">
        <v>102</v>
      </c>
      <c r="GW127" s="518" t="s">
        <v>102</v>
      </c>
      <c r="GX127" s="518" t="s">
        <v>102</v>
      </c>
      <c r="GY127" s="518" t="s">
        <v>102</v>
      </c>
      <c r="GZ127" s="518" t="s">
        <v>102</v>
      </c>
      <c r="HA127" s="518" t="s">
        <v>102</v>
      </c>
      <c r="HB127" s="518" t="s">
        <v>102</v>
      </c>
      <c r="HC127" s="511" t="str">
        <f t="shared" si="1"/>
        <v>2008-800092</v>
      </c>
    </row>
    <row r="128" spans="1:211" ht="48" hidden="1" customHeight="1" x14ac:dyDescent="0.15">
      <c r="A128" s="514" t="s">
        <v>4316</v>
      </c>
      <c r="B128" s="519" t="s">
        <v>10653</v>
      </c>
      <c r="C128" s="513">
        <v>40017</v>
      </c>
      <c r="D128" s="519" t="s">
        <v>8419</v>
      </c>
      <c r="E128" s="519" t="s">
        <v>8498</v>
      </c>
      <c r="F128" s="519" t="s">
        <v>8843</v>
      </c>
      <c r="G128" s="513">
        <v>40955</v>
      </c>
      <c r="H128" s="519" t="s">
        <v>10621</v>
      </c>
      <c r="I128" s="519" t="s">
        <v>8845</v>
      </c>
      <c r="J128" s="513">
        <v>40472</v>
      </c>
      <c r="K128" s="519" t="s">
        <v>10654</v>
      </c>
      <c r="L128" s="519" t="s">
        <v>10655</v>
      </c>
      <c r="M128" s="519" t="s">
        <v>10656</v>
      </c>
      <c r="N128" s="513">
        <v>40502</v>
      </c>
      <c r="O128" s="513">
        <v>40801</v>
      </c>
      <c r="P128" s="519" t="s">
        <v>8458</v>
      </c>
      <c r="Q128" s="513">
        <v>40792</v>
      </c>
      <c r="R128" s="513" t="s">
        <v>10657</v>
      </c>
      <c r="S128" s="514" t="s">
        <v>10658</v>
      </c>
      <c r="T128" s="514">
        <v>2012</v>
      </c>
      <c r="U128" s="515" t="s">
        <v>8424</v>
      </c>
      <c r="V128" s="514">
        <v>54</v>
      </c>
      <c r="W128" s="514">
        <v>4</v>
      </c>
      <c r="X128" s="514">
        <v>2</v>
      </c>
      <c r="Y128" s="513">
        <v>35812</v>
      </c>
      <c r="Z128" s="512" t="s">
        <v>10630</v>
      </c>
      <c r="AA128" s="512" t="s">
        <v>10631</v>
      </c>
      <c r="AB128" s="513">
        <v>36368</v>
      </c>
      <c r="AC128" s="513">
        <v>38826</v>
      </c>
      <c r="AD128" s="512" t="s">
        <v>10632</v>
      </c>
      <c r="AE128" s="513">
        <v>37960</v>
      </c>
      <c r="AF128" s="512" t="s">
        <v>138</v>
      </c>
      <c r="AG128" s="512" t="s">
        <v>10631</v>
      </c>
      <c r="AH128" s="516">
        <v>3767993</v>
      </c>
      <c r="AI128" s="513">
        <v>38758</v>
      </c>
      <c r="AJ128" s="513" t="s">
        <v>138</v>
      </c>
      <c r="AK128" s="511" t="s">
        <v>138</v>
      </c>
      <c r="AL128" s="513" t="s">
        <v>138</v>
      </c>
      <c r="AM128" s="511" t="s">
        <v>138</v>
      </c>
      <c r="AN128" s="511" t="s">
        <v>10633</v>
      </c>
      <c r="AO128" s="511" t="s">
        <v>1571</v>
      </c>
      <c r="AP128" s="511" t="s">
        <v>10634</v>
      </c>
      <c r="AQ128" s="511" t="s">
        <v>10635</v>
      </c>
      <c r="AR128" s="511" t="s">
        <v>10636</v>
      </c>
      <c r="AS128" s="511" t="s">
        <v>10637</v>
      </c>
      <c r="AT128" s="511" t="s">
        <v>10637</v>
      </c>
      <c r="AU128" s="511" t="s">
        <v>10638</v>
      </c>
      <c r="AV128" s="511" t="s">
        <v>10639</v>
      </c>
      <c r="AW128" s="511" t="s">
        <v>1572</v>
      </c>
      <c r="AX128" s="511" t="s">
        <v>10638</v>
      </c>
      <c r="AY128" s="511" t="s">
        <v>1573</v>
      </c>
      <c r="AZ128" s="511" t="s">
        <v>10640</v>
      </c>
      <c r="BA128" s="511" t="s">
        <v>1574</v>
      </c>
      <c r="BB128" s="511">
        <v>146054</v>
      </c>
      <c r="BC128" s="512" t="s">
        <v>109</v>
      </c>
      <c r="BD128" s="511" t="s">
        <v>1570</v>
      </c>
      <c r="BE128" s="511" t="s">
        <v>10641</v>
      </c>
      <c r="BF128" s="511" t="s">
        <v>1569</v>
      </c>
      <c r="BG128" s="511" t="s">
        <v>10642</v>
      </c>
      <c r="BH128" s="511" t="s">
        <v>9244</v>
      </c>
      <c r="BI128" s="511">
        <v>4</v>
      </c>
      <c r="BJ128" s="511">
        <v>13</v>
      </c>
      <c r="BK128" s="511" t="s">
        <v>138</v>
      </c>
      <c r="BL128" s="511" t="s">
        <v>138</v>
      </c>
      <c r="BM128" s="511" t="s">
        <v>10643</v>
      </c>
      <c r="BN128" s="511" t="s">
        <v>138</v>
      </c>
      <c r="BO128" s="511" t="s">
        <v>9064</v>
      </c>
      <c r="BP128" s="513" t="s">
        <v>138</v>
      </c>
      <c r="BQ128" s="511" t="s">
        <v>138</v>
      </c>
      <c r="BR128" s="511" t="s">
        <v>8445</v>
      </c>
      <c r="BS128" s="511" t="s">
        <v>10644</v>
      </c>
      <c r="BT128" s="511" t="s">
        <v>138</v>
      </c>
      <c r="BU128" s="511" t="s">
        <v>10645</v>
      </c>
      <c r="BV128" s="511" t="s">
        <v>138</v>
      </c>
      <c r="BW128" s="511">
        <v>2</v>
      </c>
      <c r="BX128" s="511" t="s">
        <v>10646</v>
      </c>
      <c r="BY128" s="511" t="s">
        <v>138</v>
      </c>
      <c r="BZ128" s="511">
        <v>16</v>
      </c>
      <c r="CA128" s="511" t="s">
        <v>10647</v>
      </c>
      <c r="CB128" s="511" t="s">
        <v>10648</v>
      </c>
      <c r="CC128" s="511" t="s">
        <v>138</v>
      </c>
      <c r="CD128" s="511" t="s">
        <v>5319</v>
      </c>
      <c r="CE128" s="518" t="s">
        <v>102</v>
      </c>
      <c r="CF128" s="518" t="s">
        <v>102</v>
      </c>
      <c r="CG128" s="518" t="s">
        <v>102</v>
      </c>
      <c r="CH128" s="518" t="s">
        <v>102</v>
      </c>
      <c r="CI128" s="518" t="s">
        <v>10659</v>
      </c>
      <c r="CJ128" s="518" t="s">
        <v>10660</v>
      </c>
      <c r="CK128" s="518" t="s">
        <v>10661</v>
      </c>
      <c r="CL128" s="518" t="s">
        <v>10662</v>
      </c>
      <c r="CM128" s="518" t="s">
        <v>10663</v>
      </c>
      <c r="CN128" s="518" t="s">
        <v>10664</v>
      </c>
      <c r="CO128" s="518" t="s">
        <v>10665</v>
      </c>
      <c r="CP128" s="518" t="s">
        <v>10666</v>
      </c>
      <c r="CQ128" s="518" t="s">
        <v>10667</v>
      </c>
      <c r="CR128" s="518" t="s">
        <v>10668</v>
      </c>
      <c r="CS128" s="518" t="s">
        <v>10669</v>
      </c>
      <c r="CT128" s="518" t="s">
        <v>10670</v>
      </c>
      <c r="CU128" s="518" t="s">
        <v>10671</v>
      </c>
      <c r="CV128" s="518" t="s">
        <v>10672</v>
      </c>
      <c r="CW128" s="518" t="s">
        <v>10673</v>
      </c>
      <c r="CX128" s="518" t="s">
        <v>102</v>
      </c>
      <c r="CY128" s="518" t="s">
        <v>102</v>
      </c>
      <c r="CZ128" s="518" t="s">
        <v>102</v>
      </c>
      <c r="DA128" s="518" t="s">
        <v>102</v>
      </c>
      <c r="DB128" s="518" t="s">
        <v>102</v>
      </c>
      <c r="DC128" s="518" t="s">
        <v>102</v>
      </c>
      <c r="DD128" s="518" t="s">
        <v>102</v>
      </c>
      <c r="DE128" s="518" t="s">
        <v>102</v>
      </c>
      <c r="DF128" s="518" t="s">
        <v>102</v>
      </c>
      <c r="DG128" s="518" t="s">
        <v>102</v>
      </c>
      <c r="DH128" s="518" t="s">
        <v>102</v>
      </c>
      <c r="DI128" s="518" t="s">
        <v>102</v>
      </c>
      <c r="DJ128" s="518" t="s">
        <v>102</v>
      </c>
      <c r="DK128" s="518" t="s">
        <v>102</v>
      </c>
      <c r="DL128" s="518" t="s">
        <v>102</v>
      </c>
      <c r="DM128" s="518" t="s">
        <v>102</v>
      </c>
      <c r="DN128" s="518" t="s">
        <v>102</v>
      </c>
      <c r="DO128" s="518" t="s">
        <v>102</v>
      </c>
      <c r="DP128" s="518" t="s">
        <v>102</v>
      </c>
      <c r="DQ128" s="518" t="s">
        <v>102</v>
      </c>
      <c r="DR128" s="518" t="s">
        <v>102</v>
      </c>
      <c r="DS128" s="518" t="s">
        <v>102</v>
      </c>
      <c r="DT128" s="518" t="s">
        <v>102</v>
      </c>
      <c r="DU128" s="518" t="s">
        <v>102</v>
      </c>
      <c r="DV128" s="518" t="s">
        <v>102</v>
      </c>
      <c r="DW128" s="518" t="s">
        <v>102</v>
      </c>
      <c r="DX128" s="518" t="s">
        <v>102</v>
      </c>
      <c r="DY128" s="518" t="s">
        <v>102</v>
      </c>
      <c r="DZ128" s="518" t="s">
        <v>102</v>
      </c>
      <c r="EA128" s="518" t="s">
        <v>102</v>
      </c>
      <c r="EB128" s="518" t="s">
        <v>102</v>
      </c>
      <c r="EC128" s="518" t="s">
        <v>102</v>
      </c>
      <c r="ED128" s="518" t="s">
        <v>102</v>
      </c>
      <c r="EE128" s="518" t="s">
        <v>102</v>
      </c>
      <c r="EF128" s="518" t="s">
        <v>102</v>
      </c>
      <c r="EG128" s="518" t="s">
        <v>102</v>
      </c>
      <c r="EH128" s="518" t="s">
        <v>102</v>
      </c>
      <c r="EI128" s="518" t="s">
        <v>102</v>
      </c>
      <c r="EJ128" s="518" t="s">
        <v>102</v>
      </c>
      <c r="EK128" s="518" t="s">
        <v>102</v>
      </c>
      <c r="EL128" s="518" t="s">
        <v>102</v>
      </c>
      <c r="EM128" s="518" t="s">
        <v>102</v>
      </c>
      <c r="EN128" s="518" t="s">
        <v>102</v>
      </c>
      <c r="EO128" s="518" t="s">
        <v>102</v>
      </c>
      <c r="EP128" s="518" t="s">
        <v>102</v>
      </c>
      <c r="EQ128" s="518" t="s">
        <v>102</v>
      </c>
      <c r="ER128" s="518" t="s">
        <v>102</v>
      </c>
      <c r="ES128" s="518" t="s">
        <v>102</v>
      </c>
      <c r="ET128" s="518" t="s">
        <v>102</v>
      </c>
      <c r="EU128" s="518" t="s">
        <v>102</v>
      </c>
      <c r="EV128" s="518" t="s">
        <v>102</v>
      </c>
      <c r="EW128" s="518" t="s">
        <v>102</v>
      </c>
      <c r="EX128" s="518" t="s">
        <v>102</v>
      </c>
      <c r="EY128" s="518" t="s">
        <v>102</v>
      </c>
      <c r="EZ128" s="518" t="s">
        <v>102</v>
      </c>
      <c r="FA128" s="518" t="s">
        <v>102</v>
      </c>
      <c r="FB128" s="518" t="s">
        <v>102</v>
      </c>
      <c r="FC128" s="518" t="s">
        <v>102</v>
      </c>
      <c r="FD128" s="518" t="s">
        <v>102</v>
      </c>
      <c r="FE128" s="518" t="s">
        <v>102</v>
      </c>
      <c r="FF128" s="518" t="s">
        <v>102</v>
      </c>
      <c r="FG128" s="518" t="s">
        <v>102</v>
      </c>
      <c r="FH128" s="518" t="s">
        <v>102</v>
      </c>
      <c r="FI128" s="518" t="s">
        <v>102</v>
      </c>
      <c r="FJ128" s="518" t="s">
        <v>102</v>
      </c>
      <c r="FK128" s="518" t="s">
        <v>102</v>
      </c>
      <c r="FL128" s="518" t="s">
        <v>102</v>
      </c>
      <c r="FM128" s="518" t="s">
        <v>102</v>
      </c>
      <c r="FN128" s="518" t="s">
        <v>102</v>
      </c>
      <c r="FO128" s="518" t="s">
        <v>102</v>
      </c>
      <c r="FP128" s="518" t="s">
        <v>102</v>
      </c>
      <c r="FQ128" s="518" t="s">
        <v>102</v>
      </c>
      <c r="FR128" s="518" t="s">
        <v>102</v>
      </c>
      <c r="FS128" s="518" t="s">
        <v>102</v>
      </c>
      <c r="FT128" s="518" t="s">
        <v>102</v>
      </c>
      <c r="FU128" s="518" t="s">
        <v>102</v>
      </c>
      <c r="FV128" s="518" t="s">
        <v>102</v>
      </c>
      <c r="FW128" s="518" t="s">
        <v>102</v>
      </c>
      <c r="FX128" s="518" t="s">
        <v>102</v>
      </c>
      <c r="FY128" s="518" t="s">
        <v>102</v>
      </c>
      <c r="FZ128" s="518" t="s">
        <v>102</v>
      </c>
      <c r="GA128" s="518" t="s">
        <v>102</v>
      </c>
      <c r="GB128" s="518" t="s">
        <v>102</v>
      </c>
      <c r="GC128" s="518" t="s">
        <v>102</v>
      </c>
      <c r="GD128" s="518" t="s">
        <v>102</v>
      </c>
      <c r="GE128" s="518" t="s">
        <v>102</v>
      </c>
      <c r="GF128" s="518" t="s">
        <v>102</v>
      </c>
      <c r="GG128" s="518" t="s">
        <v>102</v>
      </c>
      <c r="GH128" s="518" t="s">
        <v>102</v>
      </c>
      <c r="GI128" s="518" t="s">
        <v>102</v>
      </c>
      <c r="GJ128" s="518" t="s">
        <v>102</v>
      </c>
      <c r="GK128" s="518" t="s">
        <v>102</v>
      </c>
      <c r="GL128" s="518" t="s">
        <v>102</v>
      </c>
      <c r="GM128" s="518" t="s">
        <v>102</v>
      </c>
      <c r="GN128" s="518" t="s">
        <v>102</v>
      </c>
      <c r="GO128" s="518" t="s">
        <v>102</v>
      </c>
      <c r="GP128" s="518" t="s">
        <v>102</v>
      </c>
      <c r="GQ128" s="518" t="s">
        <v>102</v>
      </c>
      <c r="GR128" s="518" t="s">
        <v>102</v>
      </c>
      <c r="GS128" s="518" t="s">
        <v>102</v>
      </c>
      <c r="GT128" s="518" t="s">
        <v>102</v>
      </c>
      <c r="GU128" s="518" t="s">
        <v>102</v>
      </c>
      <c r="GV128" s="518" t="s">
        <v>102</v>
      </c>
      <c r="GW128" s="518" t="s">
        <v>102</v>
      </c>
      <c r="GX128" s="518" t="s">
        <v>102</v>
      </c>
      <c r="GY128" s="518" t="s">
        <v>102</v>
      </c>
      <c r="GZ128" s="518" t="s">
        <v>102</v>
      </c>
      <c r="HA128" s="518" t="s">
        <v>102</v>
      </c>
      <c r="HB128" s="518" t="s">
        <v>102</v>
      </c>
      <c r="HC128" s="511" t="str">
        <f t="shared" si="1"/>
        <v>2009-800161</v>
      </c>
    </row>
    <row r="129" spans="1:211" ht="48" hidden="1" customHeight="1" x14ac:dyDescent="0.15">
      <c r="A129" s="514" t="s">
        <v>4316</v>
      </c>
      <c r="B129" s="519" t="s">
        <v>10674</v>
      </c>
      <c r="C129" s="513">
        <v>40044</v>
      </c>
      <c r="D129" s="519" t="s">
        <v>8419</v>
      </c>
      <c r="E129" s="519" t="s">
        <v>8465</v>
      </c>
      <c r="F129" s="519" t="s">
        <v>8466</v>
      </c>
      <c r="G129" s="513">
        <v>40102</v>
      </c>
      <c r="H129" s="519" t="s">
        <v>10675</v>
      </c>
      <c r="I129" s="519"/>
      <c r="J129" s="513"/>
      <c r="K129" s="519"/>
      <c r="L129" s="519"/>
      <c r="M129" s="519"/>
      <c r="N129" s="513"/>
      <c r="O129" s="513"/>
      <c r="P129" s="519"/>
      <c r="Q129" s="513"/>
      <c r="R129" s="513"/>
      <c r="S129" s="514" t="s">
        <v>10676</v>
      </c>
      <c r="T129" s="514">
        <v>2012</v>
      </c>
      <c r="U129" s="515" t="s">
        <v>8424</v>
      </c>
      <c r="V129" s="514">
        <v>54</v>
      </c>
      <c r="W129" s="514">
        <v>4</v>
      </c>
      <c r="X129" s="514">
        <v>3</v>
      </c>
      <c r="Y129" s="513">
        <v>35812</v>
      </c>
      <c r="Z129" s="512" t="s">
        <v>10630</v>
      </c>
      <c r="AA129" s="512" t="s">
        <v>10631</v>
      </c>
      <c r="AB129" s="513">
        <v>36368</v>
      </c>
      <c r="AC129" s="513">
        <v>38826</v>
      </c>
      <c r="AD129" s="512" t="s">
        <v>10632</v>
      </c>
      <c r="AE129" s="513">
        <v>37960</v>
      </c>
      <c r="AF129" s="512" t="s">
        <v>138</v>
      </c>
      <c r="AG129" s="512" t="s">
        <v>10631</v>
      </c>
      <c r="AH129" s="516">
        <v>3767993</v>
      </c>
      <c r="AI129" s="513">
        <v>38758</v>
      </c>
      <c r="AJ129" s="513" t="s">
        <v>138</v>
      </c>
      <c r="AK129" s="511" t="s">
        <v>138</v>
      </c>
      <c r="AL129" s="513" t="s">
        <v>138</v>
      </c>
      <c r="AM129" s="511" t="s">
        <v>138</v>
      </c>
      <c r="AN129" s="511" t="s">
        <v>10633</v>
      </c>
      <c r="AO129" s="511" t="s">
        <v>1571</v>
      </c>
      <c r="AP129" s="511" t="s">
        <v>10634</v>
      </c>
      <c r="AQ129" s="511" t="s">
        <v>10635</v>
      </c>
      <c r="AR129" s="511" t="s">
        <v>10636</v>
      </c>
      <c r="AS129" s="511" t="s">
        <v>10637</v>
      </c>
      <c r="AT129" s="511" t="s">
        <v>10637</v>
      </c>
      <c r="AU129" s="511" t="s">
        <v>10638</v>
      </c>
      <c r="AV129" s="511" t="s">
        <v>10639</v>
      </c>
      <c r="AW129" s="511" t="s">
        <v>1572</v>
      </c>
      <c r="AX129" s="511" t="s">
        <v>10638</v>
      </c>
      <c r="AY129" s="511" t="s">
        <v>1573</v>
      </c>
      <c r="AZ129" s="511" t="s">
        <v>10640</v>
      </c>
      <c r="BA129" s="511" t="s">
        <v>1574</v>
      </c>
      <c r="BB129" s="511">
        <v>146054</v>
      </c>
      <c r="BC129" s="512" t="s">
        <v>109</v>
      </c>
      <c r="BD129" s="511" t="s">
        <v>1570</v>
      </c>
      <c r="BE129" s="511" t="s">
        <v>10641</v>
      </c>
      <c r="BF129" s="511" t="s">
        <v>1569</v>
      </c>
      <c r="BG129" s="511" t="s">
        <v>10642</v>
      </c>
      <c r="BH129" s="511" t="s">
        <v>9244</v>
      </c>
      <c r="BI129" s="511">
        <v>4</v>
      </c>
      <c r="BJ129" s="511">
        <v>13</v>
      </c>
      <c r="BK129" s="511" t="s">
        <v>138</v>
      </c>
      <c r="BL129" s="511" t="s">
        <v>138</v>
      </c>
      <c r="BM129" s="511" t="s">
        <v>10643</v>
      </c>
      <c r="BN129" s="511" t="s">
        <v>138</v>
      </c>
      <c r="BO129" s="511" t="s">
        <v>9064</v>
      </c>
      <c r="BP129" s="513" t="s">
        <v>138</v>
      </c>
      <c r="BQ129" s="511" t="s">
        <v>138</v>
      </c>
      <c r="BR129" s="511" t="s">
        <v>8445</v>
      </c>
      <c r="BS129" s="511" t="s">
        <v>10644</v>
      </c>
      <c r="BT129" s="511" t="s">
        <v>138</v>
      </c>
      <c r="BU129" s="511" t="s">
        <v>10645</v>
      </c>
      <c r="BV129" s="511" t="s">
        <v>138</v>
      </c>
      <c r="BW129" s="511">
        <v>2</v>
      </c>
      <c r="BX129" s="511" t="s">
        <v>10646</v>
      </c>
      <c r="BY129" s="511" t="s">
        <v>138</v>
      </c>
      <c r="BZ129" s="511">
        <v>16</v>
      </c>
      <c r="CA129" s="511" t="s">
        <v>10647</v>
      </c>
      <c r="CB129" s="511" t="s">
        <v>10648</v>
      </c>
      <c r="CC129" s="511" t="s">
        <v>138</v>
      </c>
      <c r="CD129" s="511" t="s">
        <v>5319</v>
      </c>
      <c r="CE129" s="518" t="s">
        <v>102</v>
      </c>
      <c r="CF129" s="518" t="s">
        <v>102</v>
      </c>
      <c r="CG129" s="518" t="s">
        <v>102</v>
      </c>
      <c r="CH129" s="518" t="s">
        <v>102</v>
      </c>
      <c r="CI129" s="518" t="s">
        <v>102</v>
      </c>
      <c r="CJ129" s="518" t="s">
        <v>102</v>
      </c>
      <c r="CK129" s="518" t="s">
        <v>102</v>
      </c>
      <c r="CL129" s="518" t="s">
        <v>102</v>
      </c>
      <c r="CM129" s="518" t="s">
        <v>102</v>
      </c>
      <c r="CN129" s="518" t="s">
        <v>102</v>
      </c>
      <c r="CO129" s="518" t="s">
        <v>102</v>
      </c>
      <c r="CP129" s="518" t="s">
        <v>102</v>
      </c>
      <c r="CQ129" s="518" t="s">
        <v>102</v>
      </c>
      <c r="CR129" s="518" t="s">
        <v>102</v>
      </c>
      <c r="CS129" s="518" t="s">
        <v>102</v>
      </c>
      <c r="CT129" s="518" t="s">
        <v>102</v>
      </c>
      <c r="CU129" s="518" t="s">
        <v>102</v>
      </c>
      <c r="CV129" s="518" t="s">
        <v>102</v>
      </c>
      <c r="CW129" s="518" t="s">
        <v>102</v>
      </c>
      <c r="CX129" s="518" t="s">
        <v>102</v>
      </c>
      <c r="CY129" s="518" t="s">
        <v>102</v>
      </c>
      <c r="CZ129" s="518" t="s">
        <v>102</v>
      </c>
      <c r="DA129" s="518" t="s">
        <v>102</v>
      </c>
      <c r="DB129" s="518" t="s">
        <v>102</v>
      </c>
      <c r="DC129" s="518" t="s">
        <v>102</v>
      </c>
      <c r="DD129" s="518" t="s">
        <v>102</v>
      </c>
      <c r="DE129" s="518" t="s">
        <v>102</v>
      </c>
      <c r="DF129" s="518" t="s">
        <v>102</v>
      </c>
      <c r="DG129" s="518" t="s">
        <v>102</v>
      </c>
      <c r="DH129" s="518" t="s">
        <v>102</v>
      </c>
      <c r="DI129" s="518" t="s">
        <v>102</v>
      </c>
      <c r="DJ129" s="518" t="s">
        <v>102</v>
      </c>
      <c r="DK129" s="518" t="s">
        <v>102</v>
      </c>
      <c r="DL129" s="518" t="s">
        <v>102</v>
      </c>
      <c r="DM129" s="518" t="s">
        <v>102</v>
      </c>
      <c r="DN129" s="518" t="s">
        <v>102</v>
      </c>
      <c r="DO129" s="518" t="s">
        <v>102</v>
      </c>
      <c r="DP129" s="518" t="s">
        <v>102</v>
      </c>
      <c r="DQ129" s="518" t="s">
        <v>102</v>
      </c>
      <c r="DR129" s="518" t="s">
        <v>102</v>
      </c>
      <c r="DS129" s="518" t="s">
        <v>102</v>
      </c>
      <c r="DT129" s="518" t="s">
        <v>102</v>
      </c>
      <c r="DU129" s="518" t="s">
        <v>102</v>
      </c>
      <c r="DV129" s="518" t="s">
        <v>102</v>
      </c>
      <c r="DW129" s="518" t="s">
        <v>102</v>
      </c>
      <c r="DX129" s="518" t="s">
        <v>102</v>
      </c>
      <c r="DY129" s="518" t="s">
        <v>102</v>
      </c>
      <c r="DZ129" s="518" t="s">
        <v>102</v>
      </c>
      <c r="EA129" s="518" t="s">
        <v>102</v>
      </c>
      <c r="EB129" s="518" t="s">
        <v>102</v>
      </c>
      <c r="EC129" s="518" t="s">
        <v>102</v>
      </c>
      <c r="ED129" s="518" t="s">
        <v>102</v>
      </c>
      <c r="EE129" s="518" t="s">
        <v>102</v>
      </c>
      <c r="EF129" s="518" t="s">
        <v>102</v>
      </c>
      <c r="EG129" s="518" t="s">
        <v>102</v>
      </c>
      <c r="EH129" s="518" t="s">
        <v>102</v>
      </c>
      <c r="EI129" s="518" t="s">
        <v>102</v>
      </c>
      <c r="EJ129" s="518" t="s">
        <v>102</v>
      </c>
      <c r="EK129" s="518" t="s">
        <v>102</v>
      </c>
      <c r="EL129" s="518" t="s">
        <v>102</v>
      </c>
      <c r="EM129" s="518" t="s">
        <v>102</v>
      </c>
      <c r="EN129" s="518" t="s">
        <v>102</v>
      </c>
      <c r="EO129" s="518" t="s">
        <v>102</v>
      </c>
      <c r="EP129" s="518" t="s">
        <v>102</v>
      </c>
      <c r="EQ129" s="518" t="s">
        <v>102</v>
      </c>
      <c r="ER129" s="518" t="s">
        <v>102</v>
      </c>
      <c r="ES129" s="518" t="s">
        <v>102</v>
      </c>
      <c r="ET129" s="518" t="s">
        <v>102</v>
      </c>
      <c r="EU129" s="518" t="s">
        <v>102</v>
      </c>
      <c r="EV129" s="518" t="s">
        <v>102</v>
      </c>
      <c r="EW129" s="518" t="s">
        <v>102</v>
      </c>
      <c r="EX129" s="518" t="s">
        <v>102</v>
      </c>
      <c r="EY129" s="518" t="s">
        <v>102</v>
      </c>
      <c r="EZ129" s="518" t="s">
        <v>102</v>
      </c>
      <c r="FA129" s="518" t="s">
        <v>102</v>
      </c>
      <c r="FB129" s="518" t="s">
        <v>102</v>
      </c>
      <c r="FC129" s="518" t="s">
        <v>102</v>
      </c>
      <c r="FD129" s="518" t="s">
        <v>102</v>
      </c>
      <c r="FE129" s="518" t="s">
        <v>102</v>
      </c>
      <c r="FF129" s="518" t="s">
        <v>102</v>
      </c>
      <c r="FG129" s="518" t="s">
        <v>102</v>
      </c>
      <c r="FH129" s="518" t="s">
        <v>102</v>
      </c>
      <c r="FI129" s="518" t="s">
        <v>102</v>
      </c>
      <c r="FJ129" s="518" t="s">
        <v>102</v>
      </c>
      <c r="FK129" s="518" t="s">
        <v>102</v>
      </c>
      <c r="FL129" s="518" t="s">
        <v>102</v>
      </c>
      <c r="FM129" s="518" t="s">
        <v>102</v>
      </c>
      <c r="FN129" s="518" t="s">
        <v>102</v>
      </c>
      <c r="FO129" s="518" t="s">
        <v>102</v>
      </c>
      <c r="FP129" s="518" t="s">
        <v>102</v>
      </c>
      <c r="FQ129" s="518" t="s">
        <v>102</v>
      </c>
      <c r="FR129" s="518" t="s">
        <v>102</v>
      </c>
      <c r="FS129" s="518" t="s">
        <v>102</v>
      </c>
      <c r="FT129" s="518" t="s">
        <v>102</v>
      </c>
      <c r="FU129" s="518" t="s">
        <v>102</v>
      </c>
      <c r="FV129" s="518" t="s">
        <v>102</v>
      </c>
      <c r="FW129" s="518" t="s">
        <v>102</v>
      </c>
      <c r="FX129" s="518" t="s">
        <v>102</v>
      </c>
      <c r="FY129" s="518" t="s">
        <v>102</v>
      </c>
      <c r="FZ129" s="518" t="s">
        <v>102</v>
      </c>
      <c r="GA129" s="518" t="s">
        <v>102</v>
      </c>
      <c r="GB129" s="518" t="s">
        <v>102</v>
      </c>
      <c r="GC129" s="518" t="s">
        <v>102</v>
      </c>
      <c r="GD129" s="518" t="s">
        <v>102</v>
      </c>
      <c r="GE129" s="518" t="s">
        <v>102</v>
      </c>
      <c r="GF129" s="518" t="s">
        <v>102</v>
      </c>
      <c r="GG129" s="518" t="s">
        <v>102</v>
      </c>
      <c r="GH129" s="518" t="s">
        <v>102</v>
      </c>
      <c r="GI129" s="518" t="s">
        <v>102</v>
      </c>
      <c r="GJ129" s="518" t="s">
        <v>102</v>
      </c>
      <c r="GK129" s="518" t="s">
        <v>102</v>
      </c>
      <c r="GL129" s="518" t="s">
        <v>102</v>
      </c>
      <c r="GM129" s="518" t="s">
        <v>102</v>
      </c>
      <c r="GN129" s="518" t="s">
        <v>102</v>
      </c>
      <c r="GO129" s="518" t="s">
        <v>102</v>
      </c>
      <c r="GP129" s="518" t="s">
        <v>102</v>
      </c>
      <c r="GQ129" s="518" t="s">
        <v>102</v>
      </c>
      <c r="GR129" s="518" t="s">
        <v>102</v>
      </c>
      <c r="GS129" s="518" t="s">
        <v>102</v>
      </c>
      <c r="GT129" s="518" t="s">
        <v>102</v>
      </c>
      <c r="GU129" s="518" t="s">
        <v>102</v>
      </c>
      <c r="GV129" s="518" t="s">
        <v>102</v>
      </c>
      <c r="GW129" s="518" t="s">
        <v>102</v>
      </c>
      <c r="GX129" s="518" t="s">
        <v>102</v>
      </c>
      <c r="GY129" s="518" t="s">
        <v>102</v>
      </c>
      <c r="GZ129" s="518" t="s">
        <v>102</v>
      </c>
      <c r="HA129" s="518" t="s">
        <v>102</v>
      </c>
      <c r="HB129" s="518" t="s">
        <v>102</v>
      </c>
      <c r="HC129" s="511" t="str">
        <f t="shared" si="1"/>
        <v>2009-390103</v>
      </c>
    </row>
    <row r="130" spans="1:211" ht="48" hidden="1" customHeight="1" x14ac:dyDescent="0.15">
      <c r="A130" s="514" t="s">
        <v>4316</v>
      </c>
      <c r="B130" s="519" t="s">
        <v>10677</v>
      </c>
      <c r="C130" s="513">
        <v>40060</v>
      </c>
      <c r="D130" s="519" t="s">
        <v>8419</v>
      </c>
      <c r="E130" s="519" t="s">
        <v>8465</v>
      </c>
      <c r="F130" s="519" t="s">
        <v>8466</v>
      </c>
      <c r="G130" s="513">
        <v>40192</v>
      </c>
      <c r="H130" s="519" t="s">
        <v>10675</v>
      </c>
      <c r="I130" s="519"/>
      <c r="J130" s="513"/>
      <c r="K130" s="519"/>
      <c r="L130" s="519"/>
      <c r="M130" s="519"/>
      <c r="N130" s="513"/>
      <c r="O130" s="513"/>
      <c r="P130" s="519"/>
      <c r="Q130" s="513"/>
      <c r="R130" s="513"/>
      <c r="S130" s="514" t="s">
        <v>10678</v>
      </c>
      <c r="T130" s="514">
        <v>2012</v>
      </c>
      <c r="U130" s="515" t="s">
        <v>8424</v>
      </c>
      <c r="V130" s="514">
        <v>54</v>
      </c>
      <c r="W130" s="514">
        <v>4</v>
      </c>
      <c r="X130" s="514">
        <v>4</v>
      </c>
      <c r="Y130" s="513">
        <v>35812</v>
      </c>
      <c r="Z130" s="512" t="s">
        <v>10630</v>
      </c>
      <c r="AA130" s="512" t="s">
        <v>10631</v>
      </c>
      <c r="AB130" s="513">
        <v>36368</v>
      </c>
      <c r="AC130" s="513">
        <v>38826</v>
      </c>
      <c r="AD130" s="512" t="s">
        <v>10632</v>
      </c>
      <c r="AE130" s="513">
        <v>37960</v>
      </c>
      <c r="AF130" s="512" t="s">
        <v>138</v>
      </c>
      <c r="AG130" s="512" t="s">
        <v>10631</v>
      </c>
      <c r="AH130" s="516">
        <v>3767993</v>
      </c>
      <c r="AI130" s="513">
        <v>38758</v>
      </c>
      <c r="AJ130" s="513" t="s">
        <v>138</v>
      </c>
      <c r="AK130" s="511" t="s">
        <v>138</v>
      </c>
      <c r="AL130" s="513" t="s">
        <v>138</v>
      </c>
      <c r="AM130" s="511" t="s">
        <v>138</v>
      </c>
      <c r="AN130" s="511" t="s">
        <v>10633</v>
      </c>
      <c r="AO130" s="511" t="s">
        <v>1571</v>
      </c>
      <c r="AP130" s="511" t="s">
        <v>10634</v>
      </c>
      <c r="AQ130" s="511" t="s">
        <v>10635</v>
      </c>
      <c r="AR130" s="511" t="s">
        <v>10636</v>
      </c>
      <c r="AS130" s="511" t="s">
        <v>10637</v>
      </c>
      <c r="AT130" s="511" t="s">
        <v>10637</v>
      </c>
      <c r="AU130" s="511" t="s">
        <v>10638</v>
      </c>
      <c r="AV130" s="511" t="s">
        <v>10639</v>
      </c>
      <c r="AW130" s="511" t="s">
        <v>1572</v>
      </c>
      <c r="AX130" s="511" t="s">
        <v>10638</v>
      </c>
      <c r="AY130" s="511" t="s">
        <v>1573</v>
      </c>
      <c r="AZ130" s="511" t="s">
        <v>10640</v>
      </c>
      <c r="BA130" s="511" t="s">
        <v>1574</v>
      </c>
      <c r="BB130" s="511">
        <v>146054</v>
      </c>
      <c r="BC130" s="512" t="s">
        <v>109</v>
      </c>
      <c r="BD130" s="511" t="s">
        <v>1570</v>
      </c>
      <c r="BE130" s="511" t="s">
        <v>10641</v>
      </c>
      <c r="BF130" s="511" t="s">
        <v>1569</v>
      </c>
      <c r="BG130" s="511" t="s">
        <v>10642</v>
      </c>
      <c r="BH130" s="511" t="s">
        <v>9244</v>
      </c>
      <c r="BI130" s="511">
        <v>4</v>
      </c>
      <c r="BJ130" s="511">
        <v>13</v>
      </c>
      <c r="BK130" s="511" t="s">
        <v>138</v>
      </c>
      <c r="BL130" s="511" t="s">
        <v>138</v>
      </c>
      <c r="BM130" s="511" t="s">
        <v>10643</v>
      </c>
      <c r="BN130" s="511" t="s">
        <v>138</v>
      </c>
      <c r="BO130" s="511" t="s">
        <v>9064</v>
      </c>
      <c r="BP130" s="513" t="s">
        <v>138</v>
      </c>
      <c r="BQ130" s="511" t="s">
        <v>138</v>
      </c>
      <c r="BR130" s="511" t="s">
        <v>8445</v>
      </c>
      <c r="BS130" s="511" t="s">
        <v>10644</v>
      </c>
      <c r="BT130" s="511" t="s">
        <v>138</v>
      </c>
      <c r="BU130" s="511" t="s">
        <v>10645</v>
      </c>
      <c r="BV130" s="511" t="s">
        <v>138</v>
      </c>
      <c r="BW130" s="511">
        <v>2</v>
      </c>
      <c r="BX130" s="511" t="s">
        <v>10646</v>
      </c>
      <c r="BY130" s="511" t="s">
        <v>138</v>
      </c>
      <c r="BZ130" s="511">
        <v>16</v>
      </c>
      <c r="CA130" s="511" t="s">
        <v>10647</v>
      </c>
      <c r="CB130" s="511" t="s">
        <v>10648</v>
      </c>
      <c r="CC130" s="511" t="s">
        <v>138</v>
      </c>
      <c r="CD130" s="511" t="s">
        <v>5319</v>
      </c>
      <c r="CE130" s="518" t="s">
        <v>102</v>
      </c>
      <c r="CF130" s="518" t="s">
        <v>102</v>
      </c>
      <c r="CG130" s="518" t="s">
        <v>102</v>
      </c>
      <c r="CH130" s="518" t="s">
        <v>102</v>
      </c>
      <c r="CI130" s="518" t="s">
        <v>102</v>
      </c>
      <c r="CJ130" s="518" t="s">
        <v>102</v>
      </c>
      <c r="CK130" s="518" t="s">
        <v>102</v>
      </c>
      <c r="CL130" s="518" t="s">
        <v>102</v>
      </c>
      <c r="CM130" s="518" t="s">
        <v>102</v>
      </c>
      <c r="CN130" s="518" t="s">
        <v>102</v>
      </c>
      <c r="CO130" s="518" t="s">
        <v>102</v>
      </c>
      <c r="CP130" s="518" t="s">
        <v>102</v>
      </c>
      <c r="CQ130" s="518" t="s">
        <v>102</v>
      </c>
      <c r="CR130" s="518" t="s">
        <v>102</v>
      </c>
      <c r="CS130" s="518" t="s">
        <v>102</v>
      </c>
      <c r="CT130" s="518" t="s">
        <v>102</v>
      </c>
      <c r="CU130" s="518" t="s">
        <v>102</v>
      </c>
      <c r="CV130" s="518" t="s">
        <v>102</v>
      </c>
      <c r="CW130" s="518" t="s">
        <v>102</v>
      </c>
      <c r="CX130" s="518" t="s">
        <v>102</v>
      </c>
      <c r="CY130" s="518" t="s">
        <v>102</v>
      </c>
      <c r="CZ130" s="518" t="s">
        <v>102</v>
      </c>
      <c r="DA130" s="518" t="s">
        <v>102</v>
      </c>
      <c r="DB130" s="518" t="s">
        <v>102</v>
      </c>
      <c r="DC130" s="518" t="s">
        <v>102</v>
      </c>
      <c r="DD130" s="518" t="s">
        <v>102</v>
      </c>
      <c r="DE130" s="518" t="s">
        <v>102</v>
      </c>
      <c r="DF130" s="518" t="s">
        <v>102</v>
      </c>
      <c r="DG130" s="518" t="s">
        <v>102</v>
      </c>
      <c r="DH130" s="518" t="s">
        <v>102</v>
      </c>
      <c r="DI130" s="518" t="s">
        <v>102</v>
      </c>
      <c r="DJ130" s="518" t="s">
        <v>102</v>
      </c>
      <c r="DK130" s="518" t="s">
        <v>102</v>
      </c>
      <c r="DL130" s="518" t="s">
        <v>102</v>
      </c>
      <c r="DM130" s="518" t="s">
        <v>102</v>
      </c>
      <c r="DN130" s="518" t="s">
        <v>102</v>
      </c>
      <c r="DO130" s="518" t="s">
        <v>102</v>
      </c>
      <c r="DP130" s="518" t="s">
        <v>102</v>
      </c>
      <c r="DQ130" s="518" t="s">
        <v>102</v>
      </c>
      <c r="DR130" s="518" t="s">
        <v>102</v>
      </c>
      <c r="DS130" s="518" t="s">
        <v>102</v>
      </c>
      <c r="DT130" s="518" t="s">
        <v>102</v>
      </c>
      <c r="DU130" s="518" t="s">
        <v>102</v>
      </c>
      <c r="DV130" s="518" t="s">
        <v>102</v>
      </c>
      <c r="DW130" s="518" t="s">
        <v>102</v>
      </c>
      <c r="DX130" s="518" t="s">
        <v>102</v>
      </c>
      <c r="DY130" s="518" t="s">
        <v>102</v>
      </c>
      <c r="DZ130" s="518" t="s">
        <v>102</v>
      </c>
      <c r="EA130" s="518" t="s">
        <v>102</v>
      </c>
      <c r="EB130" s="518" t="s">
        <v>102</v>
      </c>
      <c r="EC130" s="518" t="s">
        <v>102</v>
      </c>
      <c r="ED130" s="518" t="s">
        <v>102</v>
      </c>
      <c r="EE130" s="518" t="s">
        <v>102</v>
      </c>
      <c r="EF130" s="518" t="s">
        <v>102</v>
      </c>
      <c r="EG130" s="518" t="s">
        <v>102</v>
      </c>
      <c r="EH130" s="518" t="s">
        <v>102</v>
      </c>
      <c r="EI130" s="518" t="s">
        <v>102</v>
      </c>
      <c r="EJ130" s="518" t="s">
        <v>102</v>
      </c>
      <c r="EK130" s="518" t="s">
        <v>102</v>
      </c>
      <c r="EL130" s="518" t="s">
        <v>102</v>
      </c>
      <c r="EM130" s="518" t="s">
        <v>102</v>
      </c>
      <c r="EN130" s="518" t="s">
        <v>102</v>
      </c>
      <c r="EO130" s="518" t="s">
        <v>102</v>
      </c>
      <c r="EP130" s="518" t="s">
        <v>102</v>
      </c>
      <c r="EQ130" s="518" t="s">
        <v>102</v>
      </c>
      <c r="ER130" s="518" t="s">
        <v>102</v>
      </c>
      <c r="ES130" s="518" t="s">
        <v>102</v>
      </c>
      <c r="ET130" s="518" t="s">
        <v>102</v>
      </c>
      <c r="EU130" s="518" t="s">
        <v>102</v>
      </c>
      <c r="EV130" s="518" t="s">
        <v>102</v>
      </c>
      <c r="EW130" s="518" t="s">
        <v>102</v>
      </c>
      <c r="EX130" s="518" t="s">
        <v>102</v>
      </c>
      <c r="EY130" s="518" t="s">
        <v>102</v>
      </c>
      <c r="EZ130" s="518" t="s">
        <v>102</v>
      </c>
      <c r="FA130" s="518" t="s">
        <v>102</v>
      </c>
      <c r="FB130" s="518" t="s">
        <v>102</v>
      </c>
      <c r="FC130" s="518" t="s">
        <v>102</v>
      </c>
      <c r="FD130" s="518" t="s">
        <v>102</v>
      </c>
      <c r="FE130" s="518" t="s">
        <v>102</v>
      </c>
      <c r="FF130" s="518" t="s">
        <v>102</v>
      </c>
      <c r="FG130" s="518" t="s">
        <v>102</v>
      </c>
      <c r="FH130" s="518" t="s">
        <v>102</v>
      </c>
      <c r="FI130" s="518" t="s">
        <v>102</v>
      </c>
      <c r="FJ130" s="518" t="s">
        <v>102</v>
      </c>
      <c r="FK130" s="518" t="s">
        <v>102</v>
      </c>
      <c r="FL130" s="518" t="s">
        <v>102</v>
      </c>
      <c r="FM130" s="518" t="s">
        <v>102</v>
      </c>
      <c r="FN130" s="518" t="s">
        <v>102</v>
      </c>
      <c r="FO130" s="518" t="s">
        <v>102</v>
      </c>
      <c r="FP130" s="518" t="s">
        <v>102</v>
      </c>
      <c r="FQ130" s="518" t="s">
        <v>102</v>
      </c>
      <c r="FR130" s="518" t="s">
        <v>102</v>
      </c>
      <c r="FS130" s="518" t="s">
        <v>102</v>
      </c>
      <c r="FT130" s="518" t="s">
        <v>102</v>
      </c>
      <c r="FU130" s="518" t="s">
        <v>102</v>
      </c>
      <c r="FV130" s="518" t="s">
        <v>102</v>
      </c>
      <c r="FW130" s="518" t="s">
        <v>102</v>
      </c>
      <c r="FX130" s="518" t="s">
        <v>102</v>
      </c>
      <c r="FY130" s="518" t="s">
        <v>102</v>
      </c>
      <c r="FZ130" s="518" t="s">
        <v>102</v>
      </c>
      <c r="GA130" s="518" t="s">
        <v>102</v>
      </c>
      <c r="GB130" s="518" t="s">
        <v>102</v>
      </c>
      <c r="GC130" s="518" t="s">
        <v>102</v>
      </c>
      <c r="GD130" s="518" t="s">
        <v>102</v>
      </c>
      <c r="GE130" s="518" t="s">
        <v>102</v>
      </c>
      <c r="GF130" s="518" t="s">
        <v>102</v>
      </c>
      <c r="GG130" s="518" t="s">
        <v>102</v>
      </c>
      <c r="GH130" s="518" t="s">
        <v>102</v>
      </c>
      <c r="GI130" s="518" t="s">
        <v>102</v>
      </c>
      <c r="GJ130" s="518" t="s">
        <v>102</v>
      </c>
      <c r="GK130" s="518" t="s">
        <v>102</v>
      </c>
      <c r="GL130" s="518" t="s">
        <v>102</v>
      </c>
      <c r="GM130" s="518" t="s">
        <v>102</v>
      </c>
      <c r="GN130" s="518" t="s">
        <v>102</v>
      </c>
      <c r="GO130" s="518" t="s">
        <v>102</v>
      </c>
      <c r="GP130" s="518" t="s">
        <v>102</v>
      </c>
      <c r="GQ130" s="518" t="s">
        <v>102</v>
      </c>
      <c r="GR130" s="518" t="s">
        <v>102</v>
      </c>
      <c r="GS130" s="518" t="s">
        <v>102</v>
      </c>
      <c r="GT130" s="518" t="s">
        <v>102</v>
      </c>
      <c r="GU130" s="518" t="s">
        <v>102</v>
      </c>
      <c r="GV130" s="518" t="s">
        <v>102</v>
      </c>
      <c r="GW130" s="518" t="s">
        <v>102</v>
      </c>
      <c r="GX130" s="518" t="s">
        <v>102</v>
      </c>
      <c r="GY130" s="518" t="s">
        <v>102</v>
      </c>
      <c r="GZ130" s="518" t="s">
        <v>102</v>
      </c>
      <c r="HA130" s="518" t="s">
        <v>102</v>
      </c>
      <c r="HB130" s="518" t="s">
        <v>102</v>
      </c>
      <c r="HC130" s="511" t="str">
        <f t="shared" si="1"/>
        <v>2009-390108</v>
      </c>
    </row>
    <row r="131" spans="1:211" ht="48" hidden="1" customHeight="1" x14ac:dyDescent="0.15">
      <c r="A131" s="511" t="s">
        <v>4318</v>
      </c>
      <c r="B131" s="512" t="s">
        <v>10679</v>
      </c>
      <c r="C131" s="513">
        <v>36553</v>
      </c>
      <c r="D131" s="512" t="s">
        <v>8419</v>
      </c>
      <c r="E131" s="512" t="s">
        <v>8489</v>
      </c>
      <c r="F131" s="512" t="s">
        <v>8490</v>
      </c>
      <c r="G131" s="513">
        <v>37144</v>
      </c>
      <c r="S131" s="514" t="s">
        <v>10680</v>
      </c>
      <c r="T131" s="511">
        <v>2010</v>
      </c>
      <c r="U131" s="515" t="s">
        <v>8424</v>
      </c>
      <c r="V131" s="514">
        <v>55</v>
      </c>
      <c r="W131" s="514">
        <v>2</v>
      </c>
      <c r="X131" s="514">
        <v>1</v>
      </c>
      <c r="Y131" s="513">
        <v>35901</v>
      </c>
      <c r="Z131" s="512" t="s">
        <v>10681</v>
      </c>
      <c r="AA131" s="512" t="s">
        <v>10682</v>
      </c>
      <c r="AB131" s="513">
        <v>36186</v>
      </c>
      <c r="AC131" s="513">
        <v>36369</v>
      </c>
      <c r="AD131" s="512" t="s">
        <v>10683</v>
      </c>
      <c r="AE131" s="513">
        <v>36179</v>
      </c>
      <c r="AF131" s="512" t="s">
        <v>10684</v>
      </c>
      <c r="AG131" s="512" t="s">
        <v>10682</v>
      </c>
      <c r="AH131" s="516">
        <v>2926040</v>
      </c>
      <c r="AI131" s="513">
        <v>36287</v>
      </c>
      <c r="AJ131" s="513" t="s">
        <v>138</v>
      </c>
      <c r="AK131" s="511" t="s">
        <v>138</v>
      </c>
      <c r="AL131" s="513" t="s">
        <v>138</v>
      </c>
      <c r="AM131" s="511" t="s">
        <v>138</v>
      </c>
      <c r="AN131" s="511" t="s">
        <v>3100</v>
      </c>
      <c r="AO131" s="511" t="s">
        <v>10685</v>
      </c>
      <c r="AP131" s="511" t="s">
        <v>2993</v>
      </c>
      <c r="AQ131" s="511" t="s">
        <v>10686</v>
      </c>
      <c r="AR131" s="511" t="s">
        <v>10501</v>
      </c>
      <c r="AS131" s="511" t="s">
        <v>138</v>
      </c>
      <c r="AT131" s="511" t="s">
        <v>138</v>
      </c>
      <c r="AU131" s="511" t="s">
        <v>138</v>
      </c>
      <c r="AV131" s="511" t="s">
        <v>10687</v>
      </c>
      <c r="AW131" s="511" t="s">
        <v>10688</v>
      </c>
      <c r="AX131" s="511" t="s">
        <v>10689</v>
      </c>
      <c r="AY131" s="511" t="s">
        <v>10690</v>
      </c>
      <c r="AZ131" s="511" t="s">
        <v>10691</v>
      </c>
      <c r="BA131" s="511" t="s">
        <v>10692</v>
      </c>
      <c r="BB131" s="511">
        <v>2901</v>
      </c>
      <c r="BC131" s="512" t="s">
        <v>2990</v>
      </c>
      <c r="BD131" s="511" t="s">
        <v>10693</v>
      </c>
      <c r="BE131" s="511" t="s">
        <v>10503</v>
      </c>
      <c r="BF131" s="511" t="s">
        <v>2989</v>
      </c>
      <c r="BG131" s="511" t="s">
        <v>10694</v>
      </c>
      <c r="BH131" s="511" t="s">
        <v>8648</v>
      </c>
      <c r="BI131" s="511">
        <v>19</v>
      </c>
      <c r="BJ131" s="511">
        <v>15</v>
      </c>
      <c r="BK131" s="511" t="s">
        <v>10695</v>
      </c>
      <c r="BL131" s="511" t="s">
        <v>138</v>
      </c>
      <c r="BM131" s="511" t="s">
        <v>10696</v>
      </c>
      <c r="BN131" s="511" t="s">
        <v>138</v>
      </c>
      <c r="BO131" s="511" t="s">
        <v>9027</v>
      </c>
      <c r="BP131" s="513">
        <v>35559</v>
      </c>
      <c r="BQ131" s="511" t="s">
        <v>138</v>
      </c>
      <c r="BR131" s="511" t="s">
        <v>8482</v>
      </c>
      <c r="BS131" s="511" t="s">
        <v>10697</v>
      </c>
      <c r="BT131" s="511" t="s">
        <v>10698</v>
      </c>
      <c r="BU131" s="511" t="s">
        <v>10699</v>
      </c>
      <c r="BV131" s="511" t="s">
        <v>138</v>
      </c>
      <c r="BW131" s="511">
        <v>1</v>
      </c>
      <c r="BX131" s="511" t="s">
        <v>10700</v>
      </c>
      <c r="BY131" s="511" t="s">
        <v>138</v>
      </c>
      <c r="BZ131" s="511">
        <v>6</v>
      </c>
      <c r="CA131" s="511" t="s">
        <v>10701</v>
      </c>
      <c r="CB131" s="511" t="s">
        <v>10702</v>
      </c>
      <c r="CC131" s="511" t="s">
        <v>10703</v>
      </c>
      <c r="CD131" s="511" t="s">
        <v>138</v>
      </c>
      <c r="CE131" s="518" t="s">
        <v>102</v>
      </c>
      <c r="CF131" s="518" t="s">
        <v>102</v>
      </c>
      <c r="CG131" s="518" t="s">
        <v>102</v>
      </c>
      <c r="CH131" s="518" t="s">
        <v>102</v>
      </c>
      <c r="CI131" s="518" t="s">
        <v>102</v>
      </c>
      <c r="CJ131" s="518" t="s">
        <v>102</v>
      </c>
      <c r="CK131" s="518" t="s">
        <v>102</v>
      </c>
      <c r="CL131" s="518" t="s">
        <v>102</v>
      </c>
      <c r="CM131" s="518" t="s">
        <v>102</v>
      </c>
      <c r="CN131" s="518" t="s">
        <v>102</v>
      </c>
      <c r="CO131" s="518" t="s">
        <v>102</v>
      </c>
      <c r="CP131" s="518" t="s">
        <v>102</v>
      </c>
      <c r="CQ131" s="518" t="s">
        <v>102</v>
      </c>
      <c r="CR131" s="518" t="s">
        <v>102</v>
      </c>
      <c r="CS131" s="518" t="s">
        <v>102</v>
      </c>
      <c r="CT131" s="518" t="s">
        <v>102</v>
      </c>
      <c r="CU131" s="518" t="s">
        <v>102</v>
      </c>
      <c r="CV131" s="518" t="s">
        <v>102</v>
      </c>
      <c r="CW131" s="518" t="s">
        <v>102</v>
      </c>
      <c r="CX131" s="518" t="s">
        <v>102</v>
      </c>
      <c r="CY131" s="518" t="s">
        <v>102</v>
      </c>
      <c r="CZ131" s="518" t="s">
        <v>102</v>
      </c>
      <c r="DA131" s="518" t="s">
        <v>102</v>
      </c>
      <c r="DB131" s="518" t="s">
        <v>102</v>
      </c>
      <c r="DC131" s="518" t="s">
        <v>102</v>
      </c>
      <c r="DD131" s="518" t="s">
        <v>102</v>
      </c>
      <c r="DE131" s="518" t="s">
        <v>102</v>
      </c>
      <c r="DF131" s="518" t="s">
        <v>102</v>
      </c>
      <c r="DG131" s="518" t="s">
        <v>102</v>
      </c>
      <c r="DH131" s="518" t="s">
        <v>102</v>
      </c>
      <c r="DI131" s="518" t="s">
        <v>102</v>
      </c>
      <c r="DJ131" s="518" t="s">
        <v>102</v>
      </c>
      <c r="DK131" s="518" t="s">
        <v>102</v>
      </c>
      <c r="DL131" s="518" t="s">
        <v>102</v>
      </c>
      <c r="DM131" s="518" t="s">
        <v>102</v>
      </c>
      <c r="DN131" s="518" t="s">
        <v>102</v>
      </c>
      <c r="DO131" s="518" t="s">
        <v>102</v>
      </c>
      <c r="DP131" s="518" t="s">
        <v>102</v>
      </c>
      <c r="DQ131" s="518" t="s">
        <v>102</v>
      </c>
      <c r="DR131" s="518" t="s">
        <v>102</v>
      </c>
      <c r="DS131" s="518" t="s">
        <v>102</v>
      </c>
      <c r="DT131" s="518" t="s">
        <v>102</v>
      </c>
      <c r="DU131" s="518" t="s">
        <v>102</v>
      </c>
      <c r="DV131" s="518" t="s">
        <v>102</v>
      </c>
      <c r="DW131" s="518" t="s">
        <v>102</v>
      </c>
      <c r="DX131" s="518" t="s">
        <v>102</v>
      </c>
      <c r="DY131" s="518" t="s">
        <v>102</v>
      </c>
      <c r="DZ131" s="518" t="s">
        <v>102</v>
      </c>
      <c r="EA131" s="518" t="s">
        <v>102</v>
      </c>
      <c r="EB131" s="518" t="s">
        <v>102</v>
      </c>
      <c r="EC131" s="518" t="s">
        <v>102</v>
      </c>
      <c r="ED131" s="518" t="s">
        <v>102</v>
      </c>
      <c r="EE131" s="518" t="s">
        <v>102</v>
      </c>
      <c r="EF131" s="518" t="s">
        <v>102</v>
      </c>
      <c r="EG131" s="518" t="s">
        <v>102</v>
      </c>
      <c r="EH131" s="518" t="s">
        <v>102</v>
      </c>
      <c r="EI131" s="518" t="s">
        <v>102</v>
      </c>
      <c r="EJ131" s="518" t="s">
        <v>102</v>
      </c>
      <c r="EK131" s="518" t="s">
        <v>102</v>
      </c>
      <c r="EL131" s="518" t="s">
        <v>102</v>
      </c>
      <c r="EM131" s="518" t="s">
        <v>102</v>
      </c>
      <c r="EN131" s="518" t="s">
        <v>102</v>
      </c>
      <c r="EO131" s="518" t="s">
        <v>102</v>
      </c>
      <c r="EP131" s="518" t="s">
        <v>102</v>
      </c>
      <c r="EQ131" s="518" t="s">
        <v>102</v>
      </c>
      <c r="ER131" s="518" t="s">
        <v>102</v>
      </c>
      <c r="ES131" s="518" t="s">
        <v>102</v>
      </c>
      <c r="ET131" s="518" t="s">
        <v>102</v>
      </c>
      <c r="EU131" s="518" t="s">
        <v>102</v>
      </c>
      <c r="EV131" s="518" t="s">
        <v>102</v>
      </c>
      <c r="EW131" s="518" t="s">
        <v>102</v>
      </c>
      <c r="EX131" s="518" t="s">
        <v>102</v>
      </c>
      <c r="EY131" s="518" t="s">
        <v>102</v>
      </c>
      <c r="EZ131" s="518" t="s">
        <v>102</v>
      </c>
      <c r="FA131" s="518" t="s">
        <v>102</v>
      </c>
      <c r="FB131" s="518" t="s">
        <v>102</v>
      </c>
      <c r="FC131" s="518" t="s">
        <v>102</v>
      </c>
      <c r="FD131" s="518" t="s">
        <v>102</v>
      </c>
      <c r="FE131" s="518" t="s">
        <v>102</v>
      </c>
      <c r="FF131" s="518" t="s">
        <v>102</v>
      </c>
      <c r="FG131" s="518" t="s">
        <v>102</v>
      </c>
      <c r="FH131" s="518" t="s">
        <v>102</v>
      </c>
      <c r="FI131" s="518" t="s">
        <v>102</v>
      </c>
      <c r="FJ131" s="518" t="s">
        <v>102</v>
      </c>
      <c r="FK131" s="518" t="s">
        <v>102</v>
      </c>
      <c r="FL131" s="518" t="s">
        <v>102</v>
      </c>
      <c r="FM131" s="518" t="s">
        <v>102</v>
      </c>
      <c r="FN131" s="518" t="s">
        <v>102</v>
      </c>
      <c r="FO131" s="518" t="s">
        <v>102</v>
      </c>
      <c r="FP131" s="518" t="s">
        <v>102</v>
      </c>
      <c r="FQ131" s="518" t="s">
        <v>102</v>
      </c>
      <c r="FR131" s="518" t="s">
        <v>102</v>
      </c>
      <c r="FS131" s="518" t="s">
        <v>102</v>
      </c>
      <c r="FT131" s="518" t="s">
        <v>102</v>
      </c>
      <c r="FU131" s="518" t="s">
        <v>102</v>
      </c>
      <c r="FV131" s="518" t="s">
        <v>102</v>
      </c>
      <c r="FW131" s="518" t="s">
        <v>102</v>
      </c>
      <c r="FX131" s="518" t="s">
        <v>102</v>
      </c>
      <c r="FY131" s="518" t="s">
        <v>102</v>
      </c>
      <c r="FZ131" s="518" t="s">
        <v>102</v>
      </c>
      <c r="GA131" s="518" t="s">
        <v>102</v>
      </c>
      <c r="GB131" s="518" t="s">
        <v>102</v>
      </c>
      <c r="GC131" s="518" t="s">
        <v>102</v>
      </c>
      <c r="GD131" s="518" t="s">
        <v>102</v>
      </c>
      <c r="GE131" s="518" t="s">
        <v>102</v>
      </c>
      <c r="GF131" s="518" t="s">
        <v>102</v>
      </c>
      <c r="GG131" s="518" t="s">
        <v>102</v>
      </c>
      <c r="GH131" s="518" t="s">
        <v>102</v>
      </c>
      <c r="GI131" s="518" t="s">
        <v>102</v>
      </c>
      <c r="GJ131" s="518" t="s">
        <v>102</v>
      </c>
      <c r="GK131" s="518" t="s">
        <v>102</v>
      </c>
      <c r="GL131" s="518" t="s">
        <v>102</v>
      </c>
      <c r="GM131" s="518" t="s">
        <v>102</v>
      </c>
      <c r="GN131" s="518" t="s">
        <v>102</v>
      </c>
      <c r="GO131" s="518" t="s">
        <v>102</v>
      </c>
      <c r="GP131" s="518" t="s">
        <v>102</v>
      </c>
      <c r="GQ131" s="518" t="s">
        <v>102</v>
      </c>
      <c r="GR131" s="518" t="s">
        <v>102</v>
      </c>
      <c r="GS131" s="518" t="s">
        <v>102</v>
      </c>
      <c r="GT131" s="518" t="s">
        <v>102</v>
      </c>
      <c r="GU131" s="518" t="s">
        <v>102</v>
      </c>
      <c r="GV131" s="518" t="s">
        <v>102</v>
      </c>
      <c r="GW131" s="518" t="s">
        <v>102</v>
      </c>
      <c r="GX131" s="518" t="s">
        <v>102</v>
      </c>
      <c r="GY131" s="518" t="s">
        <v>102</v>
      </c>
      <c r="GZ131" s="518" t="s">
        <v>102</v>
      </c>
      <c r="HA131" s="518" t="s">
        <v>102</v>
      </c>
      <c r="HB131" s="518" t="s">
        <v>102</v>
      </c>
      <c r="HC131" s="511" t="str">
        <f t="shared" ref="HC131:HC194" si="2">SUBSTITUTE(RIGHT(B131,12),"号","")</f>
        <v>2000-070310</v>
      </c>
    </row>
    <row r="132" spans="1:211" ht="48" hidden="1" customHeight="1" x14ac:dyDescent="0.15">
      <c r="A132" s="511" t="s">
        <v>4318</v>
      </c>
      <c r="B132" s="512" t="s">
        <v>10704</v>
      </c>
      <c r="C132" s="513">
        <v>39374</v>
      </c>
      <c r="D132" s="512" t="s">
        <v>8419</v>
      </c>
      <c r="E132" s="512" t="s">
        <v>8498</v>
      </c>
      <c r="F132" s="512" t="s">
        <v>8421</v>
      </c>
      <c r="G132" s="513">
        <v>40311</v>
      </c>
      <c r="H132" s="512" t="s">
        <v>10490</v>
      </c>
      <c r="I132" s="512" t="s">
        <v>8682</v>
      </c>
      <c r="J132" s="513">
        <v>39735</v>
      </c>
      <c r="K132" s="512" t="s">
        <v>10705</v>
      </c>
      <c r="L132" s="512" t="s">
        <v>10706</v>
      </c>
      <c r="M132" s="512" t="s">
        <v>10707</v>
      </c>
      <c r="N132" s="513">
        <v>39773</v>
      </c>
      <c r="O132" s="513">
        <v>40092</v>
      </c>
      <c r="P132" s="512" t="s">
        <v>8458</v>
      </c>
      <c r="Q132" s="513">
        <v>40085</v>
      </c>
      <c r="R132" s="511" t="s">
        <v>10708</v>
      </c>
      <c r="S132" s="514" t="s">
        <v>10709</v>
      </c>
      <c r="T132" s="511">
        <v>2010</v>
      </c>
      <c r="U132" s="515" t="s">
        <v>8424</v>
      </c>
      <c r="V132" s="514">
        <v>55</v>
      </c>
      <c r="W132" s="514">
        <v>2</v>
      </c>
      <c r="X132" s="514">
        <v>2</v>
      </c>
      <c r="Y132" s="513">
        <v>35901</v>
      </c>
      <c r="Z132" s="512" t="s">
        <v>10681</v>
      </c>
      <c r="AA132" s="512" t="s">
        <v>10682</v>
      </c>
      <c r="AB132" s="513">
        <v>36186</v>
      </c>
      <c r="AC132" s="513">
        <v>36369</v>
      </c>
      <c r="AD132" s="512" t="s">
        <v>10683</v>
      </c>
      <c r="AE132" s="513">
        <v>36179</v>
      </c>
      <c r="AF132" s="512" t="s">
        <v>10684</v>
      </c>
      <c r="AG132" s="512" t="s">
        <v>10682</v>
      </c>
      <c r="AH132" s="516">
        <v>2926040</v>
      </c>
      <c r="AI132" s="513">
        <v>36287</v>
      </c>
      <c r="AJ132" s="513" t="s">
        <v>138</v>
      </c>
      <c r="AK132" s="511" t="s">
        <v>138</v>
      </c>
      <c r="AL132" s="513" t="s">
        <v>138</v>
      </c>
      <c r="AM132" s="511" t="s">
        <v>138</v>
      </c>
      <c r="AN132" s="511" t="s">
        <v>3100</v>
      </c>
      <c r="AO132" s="511" t="s">
        <v>10685</v>
      </c>
      <c r="AP132" s="511" t="s">
        <v>2993</v>
      </c>
      <c r="AQ132" s="511" t="s">
        <v>10686</v>
      </c>
      <c r="AR132" s="511" t="s">
        <v>10501</v>
      </c>
      <c r="AS132" s="511" t="s">
        <v>138</v>
      </c>
      <c r="AT132" s="511" t="s">
        <v>138</v>
      </c>
      <c r="AU132" s="511" t="s">
        <v>138</v>
      </c>
      <c r="AV132" s="511" t="s">
        <v>10687</v>
      </c>
      <c r="AW132" s="511" t="s">
        <v>10688</v>
      </c>
      <c r="AX132" s="511" t="s">
        <v>10689</v>
      </c>
      <c r="AY132" s="511" t="s">
        <v>10690</v>
      </c>
      <c r="AZ132" s="511" t="s">
        <v>10691</v>
      </c>
      <c r="BA132" s="511" t="s">
        <v>10692</v>
      </c>
      <c r="BB132" s="511">
        <v>2901</v>
      </c>
      <c r="BC132" s="512" t="s">
        <v>2990</v>
      </c>
      <c r="BD132" s="511" t="s">
        <v>10693</v>
      </c>
      <c r="BE132" s="511" t="s">
        <v>10503</v>
      </c>
      <c r="BF132" s="511" t="s">
        <v>2989</v>
      </c>
      <c r="BG132" s="511" t="s">
        <v>10694</v>
      </c>
      <c r="BH132" s="511" t="s">
        <v>8648</v>
      </c>
      <c r="BI132" s="511">
        <v>19</v>
      </c>
      <c r="BJ132" s="511">
        <v>15</v>
      </c>
      <c r="BK132" s="511" t="s">
        <v>10695</v>
      </c>
      <c r="BL132" s="511" t="s">
        <v>138</v>
      </c>
      <c r="BM132" s="511" t="s">
        <v>10696</v>
      </c>
      <c r="BN132" s="511" t="s">
        <v>138</v>
      </c>
      <c r="BO132" s="511" t="s">
        <v>9027</v>
      </c>
      <c r="BP132" s="513">
        <v>35559</v>
      </c>
      <c r="BQ132" s="511" t="s">
        <v>138</v>
      </c>
      <c r="BR132" s="511" t="s">
        <v>8482</v>
      </c>
      <c r="BS132" s="511" t="s">
        <v>10697</v>
      </c>
      <c r="BT132" s="511" t="s">
        <v>10698</v>
      </c>
      <c r="BU132" s="511" t="s">
        <v>10699</v>
      </c>
      <c r="BV132" s="511" t="s">
        <v>138</v>
      </c>
      <c r="BW132" s="511">
        <v>1</v>
      </c>
      <c r="BX132" s="511" t="s">
        <v>10700</v>
      </c>
      <c r="BY132" s="511" t="s">
        <v>138</v>
      </c>
      <c r="BZ132" s="511">
        <v>6</v>
      </c>
      <c r="CA132" s="511" t="s">
        <v>10701</v>
      </c>
      <c r="CB132" s="511" t="s">
        <v>10702</v>
      </c>
      <c r="CC132" s="511" t="s">
        <v>10703</v>
      </c>
      <c r="CD132" s="511" t="s">
        <v>138</v>
      </c>
      <c r="CE132" s="518" t="s">
        <v>10710</v>
      </c>
      <c r="CF132" s="518" t="s">
        <v>10711</v>
      </c>
      <c r="CG132" s="518" t="s">
        <v>10712</v>
      </c>
      <c r="CH132" s="518" t="s">
        <v>10713</v>
      </c>
      <c r="CI132" s="518" t="s">
        <v>102</v>
      </c>
      <c r="CJ132" s="518" t="s">
        <v>102</v>
      </c>
      <c r="CK132" s="518" t="s">
        <v>102</v>
      </c>
      <c r="CL132" s="518" t="s">
        <v>102</v>
      </c>
      <c r="CM132" s="518" t="s">
        <v>102</v>
      </c>
      <c r="CN132" s="518" t="s">
        <v>102</v>
      </c>
      <c r="CO132" s="518" t="s">
        <v>102</v>
      </c>
      <c r="CP132" s="518" t="s">
        <v>102</v>
      </c>
      <c r="CQ132" s="518" t="s">
        <v>102</v>
      </c>
      <c r="CR132" s="518" t="s">
        <v>102</v>
      </c>
      <c r="CS132" s="518" t="s">
        <v>102</v>
      </c>
      <c r="CT132" s="518" t="s">
        <v>102</v>
      </c>
      <c r="CU132" s="518" t="s">
        <v>102</v>
      </c>
      <c r="CV132" s="518" t="s">
        <v>102</v>
      </c>
      <c r="CW132" s="518" t="s">
        <v>102</v>
      </c>
      <c r="CX132" s="518" t="s">
        <v>102</v>
      </c>
      <c r="CY132" s="518" t="s">
        <v>102</v>
      </c>
      <c r="CZ132" s="518" t="s">
        <v>102</v>
      </c>
      <c r="DA132" s="518" t="s">
        <v>102</v>
      </c>
      <c r="DB132" s="518" t="s">
        <v>102</v>
      </c>
      <c r="DC132" s="518" t="s">
        <v>102</v>
      </c>
      <c r="DD132" s="518" t="s">
        <v>102</v>
      </c>
      <c r="DE132" s="518" t="s">
        <v>102</v>
      </c>
      <c r="DF132" s="518" t="s">
        <v>102</v>
      </c>
      <c r="DG132" s="518" t="s">
        <v>102</v>
      </c>
      <c r="DH132" s="518" t="s">
        <v>102</v>
      </c>
      <c r="DI132" s="518" t="s">
        <v>102</v>
      </c>
      <c r="DJ132" s="518" t="s">
        <v>102</v>
      </c>
      <c r="DK132" s="518" t="s">
        <v>102</v>
      </c>
      <c r="DL132" s="518" t="s">
        <v>102</v>
      </c>
      <c r="DM132" s="518" t="s">
        <v>102</v>
      </c>
      <c r="DN132" s="518" t="s">
        <v>102</v>
      </c>
      <c r="DO132" s="518" t="s">
        <v>102</v>
      </c>
      <c r="DP132" s="518" t="s">
        <v>102</v>
      </c>
      <c r="DQ132" s="518" t="s">
        <v>102</v>
      </c>
      <c r="DR132" s="518" t="s">
        <v>102</v>
      </c>
      <c r="DS132" s="518" t="s">
        <v>102</v>
      </c>
      <c r="DT132" s="518" t="s">
        <v>102</v>
      </c>
      <c r="DU132" s="518" t="s">
        <v>102</v>
      </c>
      <c r="DV132" s="518" t="s">
        <v>102</v>
      </c>
      <c r="DW132" s="518" t="s">
        <v>102</v>
      </c>
      <c r="DX132" s="518" t="s">
        <v>102</v>
      </c>
      <c r="DY132" s="518" t="s">
        <v>102</v>
      </c>
      <c r="DZ132" s="518" t="s">
        <v>102</v>
      </c>
      <c r="EA132" s="518" t="s">
        <v>102</v>
      </c>
      <c r="EB132" s="518" t="s">
        <v>102</v>
      </c>
      <c r="EC132" s="518" t="s">
        <v>102</v>
      </c>
      <c r="ED132" s="518" t="s">
        <v>102</v>
      </c>
      <c r="EE132" s="518" t="s">
        <v>102</v>
      </c>
      <c r="EF132" s="518" t="s">
        <v>102</v>
      </c>
      <c r="EG132" s="518" t="s">
        <v>102</v>
      </c>
      <c r="EH132" s="518" t="s">
        <v>102</v>
      </c>
      <c r="EI132" s="518" t="s">
        <v>102</v>
      </c>
      <c r="EJ132" s="518" t="s">
        <v>102</v>
      </c>
      <c r="EK132" s="518" t="s">
        <v>102</v>
      </c>
      <c r="EL132" s="518" t="s">
        <v>102</v>
      </c>
      <c r="EM132" s="518" t="s">
        <v>102</v>
      </c>
      <c r="EN132" s="518" t="s">
        <v>102</v>
      </c>
      <c r="EO132" s="518" t="s">
        <v>102</v>
      </c>
      <c r="EP132" s="518" t="s">
        <v>102</v>
      </c>
      <c r="EQ132" s="518" t="s">
        <v>102</v>
      </c>
      <c r="ER132" s="518" t="s">
        <v>102</v>
      </c>
      <c r="ES132" s="518" t="s">
        <v>102</v>
      </c>
      <c r="ET132" s="518" t="s">
        <v>102</v>
      </c>
      <c r="EU132" s="518" t="s">
        <v>102</v>
      </c>
      <c r="EV132" s="518" t="s">
        <v>102</v>
      </c>
      <c r="EW132" s="518" t="s">
        <v>102</v>
      </c>
      <c r="EX132" s="518" t="s">
        <v>102</v>
      </c>
      <c r="EY132" s="518" t="s">
        <v>102</v>
      </c>
      <c r="EZ132" s="518" t="s">
        <v>102</v>
      </c>
      <c r="FA132" s="518" t="s">
        <v>102</v>
      </c>
      <c r="FB132" s="518" t="s">
        <v>102</v>
      </c>
      <c r="FC132" s="518" t="s">
        <v>102</v>
      </c>
      <c r="FD132" s="518" t="s">
        <v>102</v>
      </c>
      <c r="FE132" s="518" t="s">
        <v>102</v>
      </c>
      <c r="FF132" s="518" t="s">
        <v>102</v>
      </c>
      <c r="FG132" s="518" t="s">
        <v>102</v>
      </c>
      <c r="FH132" s="518" t="s">
        <v>102</v>
      </c>
      <c r="FI132" s="518" t="s">
        <v>102</v>
      </c>
      <c r="FJ132" s="518" t="s">
        <v>102</v>
      </c>
      <c r="FK132" s="518" t="s">
        <v>102</v>
      </c>
      <c r="FL132" s="518" t="s">
        <v>102</v>
      </c>
      <c r="FM132" s="518" t="s">
        <v>102</v>
      </c>
      <c r="FN132" s="518" t="s">
        <v>102</v>
      </c>
      <c r="FO132" s="518" t="s">
        <v>102</v>
      </c>
      <c r="FP132" s="518" t="s">
        <v>102</v>
      </c>
      <c r="FQ132" s="518" t="s">
        <v>102</v>
      </c>
      <c r="FR132" s="518" t="s">
        <v>102</v>
      </c>
      <c r="FS132" s="518" t="s">
        <v>102</v>
      </c>
      <c r="FT132" s="518" t="s">
        <v>102</v>
      </c>
      <c r="FU132" s="518" t="s">
        <v>102</v>
      </c>
      <c r="FV132" s="518" t="s">
        <v>102</v>
      </c>
      <c r="FW132" s="518" t="s">
        <v>102</v>
      </c>
      <c r="FX132" s="518" t="s">
        <v>102</v>
      </c>
      <c r="FY132" s="518" t="s">
        <v>102</v>
      </c>
      <c r="FZ132" s="518" t="s">
        <v>102</v>
      </c>
      <c r="GA132" s="518" t="s">
        <v>102</v>
      </c>
      <c r="GB132" s="518" t="s">
        <v>102</v>
      </c>
      <c r="GC132" s="518" t="s">
        <v>102</v>
      </c>
      <c r="GD132" s="518" t="s">
        <v>102</v>
      </c>
      <c r="GE132" s="518" t="s">
        <v>102</v>
      </c>
      <c r="GF132" s="518" t="s">
        <v>102</v>
      </c>
      <c r="GG132" s="518" t="s">
        <v>102</v>
      </c>
      <c r="GH132" s="518" t="s">
        <v>102</v>
      </c>
      <c r="GI132" s="518" t="s">
        <v>102</v>
      </c>
      <c r="GJ132" s="518" t="s">
        <v>102</v>
      </c>
      <c r="GK132" s="518" t="s">
        <v>102</v>
      </c>
      <c r="GL132" s="518" t="s">
        <v>102</v>
      </c>
      <c r="GM132" s="518" t="s">
        <v>102</v>
      </c>
      <c r="GN132" s="518" t="s">
        <v>102</v>
      </c>
      <c r="GO132" s="518" t="s">
        <v>102</v>
      </c>
      <c r="GP132" s="518" t="s">
        <v>102</v>
      </c>
      <c r="GQ132" s="518" t="s">
        <v>102</v>
      </c>
      <c r="GR132" s="518" t="s">
        <v>102</v>
      </c>
      <c r="GS132" s="518" t="s">
        <v>102</v>
      </c>
      <c r="GT132" s="518" t="s">
        <v>102</v>
      </c>
      <c r="GU132" s="518" t="s">
        <v>102</v>
      </c>
      <c r="GV132" s="518" t="s">
        <v>102</v>
      </c>
      <c r="GW132" s="518" t="s">
        <v>102</v>
      </c>
      <c r="GX132" s="518" t="s">
        <v>102</v>
      </c>
      <c r="GY132" s="518" t="s">
        <v>102</v>
      </c>
      <c r="GZ132" s="518" t="s">
        <v>102</v>
      </c>
      <c r="HA132" s="518" t="s">
        <v>102</v>
      </c>
      <c r="HB132" s="518" t="s">
        <v>102</v>
      </c>
      <c r="HC132" s="511" t="str">
        <f t="shared" si="2"/>
        <v>2007-800227</v>
      </c>
    </row>
    <row r="133" spans="1:211" ht="48" hidden="1" customHeight="1" x14ac:dyDescent="0.15">
      <c r="A133" s="511" t="s">
        <v>4322</v>
      </c>
      <c r="B133" s="512" t="s">
        <v>10714</v>
      </c>
      <c r="C133" s="513">
        <v>39982</v>
      </c>
      <c r="D133" s="512" t="s">
        <v>8419</v>
      </c>
      <c r="E133" s="512" t="s">
        <v>8498</v>
      </c>
      <c r="F133" s="512" t="s">
        <v>8421</v>
      </c>
      <c r="G133" s="513">
        <v>40399</v>
      </c>
      <c r="H133" s="512" t="s">
        <v>10334</v>
      </c>
      <c r="I133" s="512" t="s">
        <v>8682</v>
      </c>
      <c r="J133" s="513">
        <v>40357</v>
      </c>
      <c r="S133" s="514" t="s">
        <v>10715</v>
      </c>
      <c r="T133" s="511">
        <v>2010</v>
      </c>
      <c r="U133" s="515" t="s">
        <v>8424</v>
      </c>
      <c r="V133" s="514">
        <v>56</v>
      </c>
      <c r="W133" s="514">
        <v>1</v>
      </c>
      <c r="X133" s="514">
        <v>1</v>
      </c>
      <c r="Y133" s="513">
        <v>35940</v>
      </c>
      <c r="Z133" s="512" t="s">
        <v>10716</v>
      </c>
      <c r="AA133" s="512" t="s">
        <v>10717</v>
      </c>
      <c r="AB133" s="513">
        <v>36504</v>
      </c>
      <c r="AC133" s="513">
        <v>38252</v>
      </c>
      <c r="AD133" s="512" t="s">
        <v>10718</v>
      </c>
      <c r="AE133" s="513">
        <v>37518</v>
      </c>
      <c r="AF133" s="512" t="s">
        <v>138</v>
      </c>
      <c r="AG133" s="512" t="s">
        <v>10717</v>
      </c>
      <c r="AH133" s="516">
        <v>3567736</v>
      </c>
      <c r="AI133" s="513">
        <v>38163</v>
      </c>
      <c r="AJ133" s="513" t="s">
        <v>138</v>
      </c>
      <c r="AK133" s="511" t="s">
        <v>138</v>
      </c>
      <c r="AL133" s="513" t="s">
        <v>138</v>
      </c>
      <c r="AM133" s="511" t="s">
        <v>138</v>
      </c>
      <c r="AN133" s="511" t="s">
        <v>10719</v>
      </c>
      <c r="AO133" s="511" t="s">
        <v>10720</v>
      </c>
      <c r="AP133" s="511" t="s">
        <v>10721</v>
      </c>
      <c r="AQ133" s="511" t="s">
        <v>10722</v>
      </c>
      <c r="AR133" s="511" t="s">
        <v>10723</v>
      </c>
      <c r="AS133" s="511" t="s">
        <v>138</v>
      </c>
      <c r="AT133" s="511" t="s">
        <v>138</v>
      </c>
      <c r="AU133" s="511" t="s">
        <v>138</v>
      </c>
      <c r="AV133" s="511" t="s">
        <v>10724</v>
      </c>
      <c r="AW133" s="511" t="s">
        <v>10725</v>
      </c>
      <c r="AX133" s="511" t="s">
        <v>10726</v>
      </c>
      <c r="AY133" s="511" t="s">
        <v>10727</v>
      </c>
      <c r="AZ133" s="511" t="s">
        <v>10728</v>
      </c>
      <c r="BA133" s="511" t="s">
        <v>10729</v>
      </c>
      <c r="BB133" s="511">
        <v>5108</v>
      </c>
      <c r="BC133" s="512" t="s">
        <v>3322</v>
      </c>
      <c r="BD133" s="511" t="s">
        <v>10730</v>
      </c>
      <c r="BE133" s="511" t="s">
        <v>10731</v>
      </c>
      <c r="BF133" s="511" t="s">
        <v>7725</v>
      </c>
      <c r="BG133" s="511" t="s">
        <v>10732</v>
      </c>
      <c r="BH133" s="511" t="s">
        <v>8648</v>
      </c>
      <c r="BI133" s="511">
        <v>5</v>
      </c>
      <c r="BJ133" s="511">
        <v>8</v>
      </c>
      <c r="BK133" s="511" t="s">
        <v>138</v>
      </c>
      <c r="BL133" s="511" t="s">
        <v>138</v>
      </c>
      <c r="BM133" s="511" t="s">
        <v>10733</v>
      </c>
      <c r="BN133" s="511" t="s">
        <v>138</v>
      </c>
      <c r="BO133" s="511" t="s">
        <v>9027</v>
      </c>
      <c r="BP133" s="513" t="s">
        <v>138</v>
      </c>
      <c r="BQ133" s="511" t="s">
        <v>138</v>
      </c>
      <c r="BR133" s="511" t="s">
        <v>8445</v>
      </c>
      <c r="BS133" s="511" t="s">
        <v>10734</v>
      </c>
      <c r="BT133" s="511" t="s">
        <v>138</v>
      </c>
      <c r="BU133" s="511" t="s">
        <v>10714</v>
      </c>
      <c r="BV133" s="511" t="s">
        <v>138</v>
      </c>
      <c r="BW133" s="511">
        <v>1</v>
      </c>
      <c r="BX133" s="511" t="s">
        <v>10735</v>
      </c>
      <c r="BY133" s="511" t="s">
        <v>138</v>
      </c>
      <c r="BZ133" s="511">
        <v>11</v>
      </c>
      <c r="CA133" s="511" t="s">
        <v>10736</v>
      </c>
      <c r="CB133" s="511" t="s">
        <v>10737</v>
      </c>
      <c r="CC133" s="511" t="s">
        <v>10738</v>
      </c>
      <c r="CD133" s="511" t="s">
        <v>5321</v>
      </c>
      <c r="CE133" s="518" t="s">
        <v>10739</v>
      </c>
      <c r="CF133" s="518" t="s">
        <v>10740</v>
      </c>
      <c r="CG133" s="518" t="s">
        <v>10741</v>
      </c>
      <c r="CH133" s="518" t="s">
        <v>10742</v>
      </c>
      <c r="CI133" s="518" t="s">
        <v>102</v>
      </c>
      <c r="CJ133" s="518" t="s">
        <v>102</v>
      </c>
      <c r="CK133" s="518" t="s">
        <v>102</v>
      </c>
      <c r="CL133" s="518" t="s">
        <v>102</v>
      </c>
      <c r="CM133" s="518" t="s">
        <v>102</v>
      </c>
      <c r="CN133" s="518" t="s">
        <v>102</v>
      </c>
      <c r="CO133" s="518" t="s">
        <v>102</v>
      </c>
      <c r="CP133" s="518" t="s">
        <v>102</v>
      </c>
      <c r="CQ133" s="518" t="s">
        <v>102</v>
      </c>
      <c r="CR133" s="518" t="s">
        <v>102</v>
      </c>
      <c r="CS133" s="518" t="s">
        <v>102</v>
      </c>
      <c r="CT133" s="518" t="s">
        <v>102</v>
      </c>
      <c r="CU133" s="518" t="s">
        <v>102</v>
      </c>
      <c r="CV133" s="518" t="s">
        <v>102</v>
      </c>
      <c r="CW133" s="518" t="s">
        <v>102</v>
      </c>
      <c r="CX133" s="518" t="s">
        <v>102</v>
      </c>
      <c r="CY133" s="518" t="s">
        <v>102</v>
      </c>
      <c r="CZ133" s="518" t="s">
        <v>102</v>
      </c>
      <c r="DA133" s="518" t="s">
        <v>102</v>
      </c>
      <c r="DB133" s="518" t="s">
        <v>102</v>
      </c>
      <c r="DC133" s="518" t="s">
        <v>102</v>
      </c>
      <c r="DD133" s="518" t="s">
        <v>102</v>
      </c>
      <c r="DE133" s="518" t="s">
        <v>102</v>
      </c>
      <c r="DF133" s="518" t="s">
        <v>102</v>
      </c>
      <c r="DG133" s="518" t="s">
        <v>102</v>
      </c>
      <c r="DH133" s="518" t="s">
        <v>102</v>
      </c>
      <c r="DI133" s="518" t="s">
        <v>102</v>
      </c>
      <c r="DJ133" s="518" t="s">
        <v>102</v>
      </c>
      <c r="DK133" s="518" t="s">
        <v>102</v>
      </c>
      <c r="DL133" s="518" t="s">
        <v>102</v>
      </c>
      <c r="DM133" s="518" t="s">
        <v>102</v>
      </c>
      <c r="DN133" s="518" t="s">
        <v>102</v>
      </c>
      <c r="DO133" s="518" t="s">
        <v>102</v>
      </c>
      <c r="DP133" s="518" t="s">
        <v>102</v>
      </c>
      <c r="DQ133" s="518" t="s">
        <v>102</v>
      </c>
      <c r="DR133" s="518" t="s">
        <v>102</v>
      </c>
      <c r="DS133" s="518" t="s">
        <v>102</v>
      </c>
      <c r="DT133" s="518" t="s">
        <v>102</v>
      </c>
      <c r="DU133" s="518" t="s">
        <v>102</v>
      </c>
      <c r="DV133" s="518" t="s">
        <v>102</v>
      </c>
      <c r="DW133" s="518" t="s">
        <v>102</v>
      </c>
      <c r="DX133" s="518" t="s">
        <v>102</v>
      </c>
      <c r="DY133" s="518" t="s">
        <v>102</v>
      </c>
      <c r="DZ133" s="518" t="s">
        <v>102</v>
      </c>
      <c r="EA133" s="518" t="s">
        <v>102</v>
      </c>
      <c r="EB133" s="518" t="s">
        <v>102</v>
      </c>
      <c r="EC133" s="518" t="s">
        <v>102</v>
      </c>
      <c r="ED133" s="518" t="s">
        <v>102</v>
      </c>
      <c r="EE133" s="518" t="s">
        <v>102</v>
      </c>
      <c r="EF133" s="518" t="s">
        <v>102</v>
      </c>
      <c r="EG133" s="518" t="s">
        <v>102</v>
      </c>
      <c r="EH133" s="518" t="s">
        <v>102</v>
      </c>
      <c r="EI133" s="518" t="s">
        <v>102</v>
      </c>
      <c r="EJ133" s="518" t="s">
        <v>102</v>
      </c>
      <c r="EK133" s="518" t="s">
        <v>102</v>
      </c>
      <c r="EL133" s="518" t="s">
        <v>102</v>
      </c>
      <c r="EM133" s="518" t="s">
        <v>102</v>
      </c>
      <c r="EN133" s="518" t="s">
        <v>102</v>
      </c>
      <c r="EO133" s="518" t="s">
        <v>102</v>
      </c>
      <c r="EP133" s="518" t="s">
        <v>102</v>
      </c>
      <c r="EQ133" s="518" t="s">
        <v>102</v>
      </c>
      <c r="ER133" s="518" t="s">
        <v>102</v>
      </c>
      <c r="ES133" s="518" t="s">
        <v>102</v>
      </c>
      <c r="ET133" s="518" t="s">
        <v>102</v>
      </c>
      <c r="EU133" s="518" t="s">
        <v>102</v>
      </c>
      <c r="EV133" s="518" t="s">
        <v>102</v>
      </c>
      <c r="EW133" s="518" t="s">
        <v>102</v>
      </c>
      <c r="EX133" s="518" t="s">
        <v>102</v>
      </c>
      <c r="EY133" s="518" t="s">
        <v>102</v>
      </c>
      <c r="EZ133" s="518" t="s">
        <v>102</v>
      </c>
      <c r="FA133" s="518" t="s">
        <v>102</v>
      </c>
      <c r="FB133" s="518" t="s">
        <v>102</v>
      </c>
      <c r="FC133" s="518" t="s">
        <v>102</v>
      </c>
      <c r="FD133" s="518" t="s">
        <v>102</v>
      </c>
      <c r="FE133" s="518" t="s">
        <v>102</v>
      </c>
      <c r="FF133" s="518" t="s">
        <v>102</v>
      </c>
      <c r="FG133" s="518" t="s">
        <v>102</v>
      </c>
      <c r="FH133" s="518" t="s">
        <v>102</v>
      </c>
      <c r="FI133" s="518" t="s">
        <v>102</v>
      </c>
      <c r="FJ133" s="518" t="s">
        <v>102</v>
      </c>
      <c r="FK133" s="518" t="s">
        <v>102</v>
      </c>
      <c r="FL133" s="518" t="s">
        <v>102</v>
      </c>
      <c r="FM133" s="518" t="s">
        <v>102</v>
      </c>
      <c r="FN133" s="518" t="s">
        <v>102</v>
      </c>
      <c r="FO133" s="518" t="s">
        <v>102</v>
      </c>
      <c r="FP133" s="518" t="s">
        <v>102</v>
      </c>
      <c r="FQ133" s="518" t="s">
        <v>102</v>
      </c>
      <c r="FR133" s="518" t="s">
        <v>102</v>
      </c>
      <c r="FS133" s="518" t="s">
        <v>102</v>
      </c>
      <c r="FT133" s="518" t="s">
        <v>102</v>
      </c>
      <c r="FU133" s="518" t="s">
        <v>102</v>
      </c>
      <c r="FV133" s="518" t="s">
        <v>102</v>
      </c>
      <c r="FW133" s="518" t="s">
        <v>102</v>
      </c>
      <c r="FX133" s="518" t="s">
        <v>102</v>
      </c>
      <c r="FY133" s="518" t="s">
        <v>102</v>
      </c>
      <c r="FZ133" s="518" t="s">
        <v>102</v>
      </c>
      <c r="GA133" s="518" t="s">
        <v>102</v>
      </c>
      <c r="GB133" s="518" t="s">
        <v>102</v>
      </c>
      <c r="GC133" s="518" t="s">
        <v>102</v>
      </c>
      <c r="GD133" s="518" t="s">
        <v>102</v>
      </c>
      <c r="GE133" s="518" t="s">
        <v>102</v>
      </c>
      <c r="GF133" s="518" t="s">
        <v>102</v>
      </c>
      <c r="GG133" s="518" t="s">
        <v>102</v>
      </c>
      <c r="GH133" s="518" t="s">
        <v>102</v>
      </c>
      <c r="GI133" s="518" t="s">
        <v>102</v>
      </c>
      <c r="GJ133" s="518" t="s">
        <v>102</v>
      </c>
      <c r="GK133" s="518" t="s">
        <v>102</v>
      </c>
      <c r="GL133" s="518" t="s">
        <v>102</v>
      </c>
      <c r="GM133" s="518" t="s">
        <v>102</v>
      </c>
      <c r="GN133" s="518" t="s">
        <v>102</v>
      </c>
      <c r="GO133" s="518" t="s">
        <v>102</v>
      </c>
      <c r="GP133" s="518" t="s">
        <v>102</v>
      </c>
      <c r="GQ133" s="518" t="s">
        <v>102</v>
      </c>
      <c r="GR133" s="518" t="s">
        <v>102</v>
      </c>
      <c r="GS133" s="518" t="s">
        <v>102</v>
      </c>
      <c r="GT133" s="518" t="s">
        <v>102</v>
      </c>
      <c r="GU133" s="518" t="s">
        <v>102</v>
      </c>
      <c r="GV133" s="518" t="s">
        <v>102</v>
      </c>
      <c r="GW133" s="518" t="s">
        <v>102</v>
      </c>
      <c r="GX133" s="518" t="s">
        <v>102</v>
      </c>
      <c r="GY133" s="518" t="s">
        <v>102</v>
      </c>
      <c r="GZ133" s="518" t="s">
        <v>102</v>
      </c>
      <c r="HA133" s="518" t="s">
        <v>102</v>
      </c>
      <c r="HB133" s="518" t="s">
        <v>102</v>
      </c>
      <c r="HC133" s="511" t="str">
        <f t="shared" si="2"/>
        <v>2009-800128</v>
      </c>
    </row>
    <row r="134" spans="1:211" ht="48" hidden="1" customHeight="1" x14ac:dyDescent="0.15">
      <c r="A134" s="511" t="s">
        <v>4330</v>
      </c>
      <c r="B134" s="512" t="s">
        <v>10743</v>
      </c>
      <c r="C134" s="513">
        <v>38926</v>
      </c>
      <c r="D134" s="512" t="s">
        <v>8419</v>
      </c>
      <c r="E134" s="512" t="s">
        <v>8420</v>
      </c>
      <c r="F134" s="512" t="s">
        <v>8421</v>
      </c>
      <c r="G134" s="513">
        <v>39687</v>
      </c>
      <c r="H134" s="512" t="s">
        <v>1774</v>
      </c>
      <c r="I134" s="512" t="s">
        <v>10051</v>
      </c>
      <c r="J134" s="513">
        <v>39674</v>
      </c>
      <c r="S134" s="514" t="s">
        <v>10744</v>
      </c>
      <c r="T134" s="511">
        <v>2010</v>
      </c>
      <c r="U134" s="515" t="s">
        <v>8424</v>
      </c>
      <c r="V134" s="514">
        <v>57</v>
      </c>
      <c r="W134" s="514">
        <v>2</v>
      </c>
      <c r="X134" s="514">
        <v>1</v>
      </c>
      <c r="Y134" s="513">
        <v>35913</v>
      </c>
      <c r="Z134" s="512" t="s">
        <v>10745</v>
      </c>
      <c r="AA134" s="512" t="s">
        <v>10746</v>
      </c>
      <c r="AB134" s="513">
        <v>36473</v>
      </c>
      <c r="AC134" s="513">
        <v>39771</v>
      </c>
      <c r="AD134" s="512" t="s">
        <v>10747</v>
      </c>
      <c r="AE134" s="513">
        <v>38055</v>
      </c>
      <c r="AF134" s="512" t="s">
        <v>138</v>
      </c>
      <c r="AG134" s="512" t="s">
        <v>10746</v>
      </c>
      <c r="AH134" s="516">
        <v>4183797</v>
      </c>
      <c r="AI134" s="513">
        <v>39703</v>
      </c>
      <c r="AJ134" s="513" t="s">
        <v>138</v>
      </c>
      <c r="AK134" s="511" t="s">
        <v>138</v>
      </c>
      <c r="AL134" s="513" t="s">
        <v>138</v>
      </c>
      <c r="AM134" s="511" t="s">
        <v>138</v>
      </c>
      <c r="AN134" s="511" t="s">
        <v>10748</v>
      </c>
      <c r="AO134" s="511" t="s">
        <v>10749</v>
      </c>
      <c r="AP134" s="511" t="s">
        <v>10749</v>
      </c>
      <c r="AQ134" s="511" t="s">
        <v>10750</v>
      </c>
      <c r="AR134" s="511" t="s">
        <v>10750</v>
      </c>
      <c r="AS134" s="511" t="s">
        <v>10751</v>
      </c>
      <c r="AT134" s="511" t="s">
        <v>10751</v>
      </c>
      <c r="AU134" s="511" t="s">
        <v>10751</v>
      </c>
      <c r="AV134" s="511" t="s">
        <v>10752</v>
      </c>
      <c r="AW134" s="511" t="s">
        <v>10751</v>
      </c>
      <c r="AX134" s="511" t="s">
        <v>10751</v>
      </c>
      <c r="AY134" s="511" t="s">
        <v>10753</v>
      </c>
      <c r="AZ134" s="511" t="s">
        <v>10753</v>
      </c>
      <c r="BA134" s="511" t="s">
        <v>10754</v>
      </c>
      <c r="BB134" s="511">
        <v>100539</v>
      </c>
      <c r="BC134" s="512" t="s">
        <v>1774</v>
      </c>
      <c r="BD134" s="511" t="s">
        <v>10755</v>
      </c>
      <c r="BE134" s="511" t="s">
        <v>10756</v>
      </c>
      <c r="BF134" s="511" t="s">
        <v>10757</v>
      </c>
      <c r="BG134" s="511" t="s">
        <v>10758</v>
      </c>
      <c r="BH134" s="511" t="s">
        <v>8648</v>
      </c>
      <c r="BI134" s="511">
        <v>2</v>
      </c>
      <c r="BJ134" s="511">
        <v>8</v>
      </c>
      <c r="BK134" s="511" t="s">
        <v>138</v>
      </c>
      <c r="BL134" s="511" t="s">
        <v>138</v>
      </c>
      <c r="BM134" s="511" t="s">
        <v>10759</v>
      </c>
      <c r="BN134" s="511" t="s">
        <v>138</v>
      </c>
      <c r="BO134" s="511" t="s">
        <v>8863</v>
      </c>
      <c r="BP134" s="513" t="s">
        <v>138</v>
      </c>
      <c r="BQ134" s="511" t="s">
        <v>138</v>
      </c>
      <c r="BR134" s="511" t="s">
        <v>8482</v>
      </c>
      <c r="BS134" s="511" t="s">
        <v>10760</v>
      </c>
      <c r="BT134" s="511" t="s">
        <v>10761</v>
      </c>
      <c r="BU134" s="511" t="s">
        <v>10762</v>
      </c>
      <c r="BV134" s="511">
        <v>1</v>
      </c>
      <c r="BW134" s="511">
        <v>1</v>
      </c>
      <c r="BX134" s="511" t="s">
        <v>4331</v>
      </c>
      <c r="BY134" s="511" t="s">
        <v>138</v>
      </c>
      <c r="BZ134" s="511">
        <v>10</v>
      </c>
      <c r="CA134" s="511" t="s">
        <v>10763</v>
      </c>
      <c r="CB134" s="511" t="s">
        <v>10764</v>
      </c>
      <c r="CC134" s="511" t="s">
        <v>10765</v>
      </c>
      <c r="CD134" s="511" t="s">
        <v>138</v>
      </c>
      <c r="CE134" s="518" t="s">
        <v>102</v>
      </c>
      <c r="CF134" s="518" t="s">
        <v>102</v>
      </c>
      <c r="CG134" s="518" t="s">
        <v>102</v>
      </c>
      <c r="CH134" s="518" t="s">
        <v>102</v>
      </c>
      <c r="CI134" s="518" t="s">
        <v>102</v>
      </c>
      <c r="CJ134" s="518" t="s">
        <v>102</v>
      </c>
      <c r="CK134" s="518" t="s">
        <v>102</v>
      </c>
      <c r="CL134" s="518" t="s">
        <v>102</v>
      </c>
      <c r="CM134" s="518" t="s">
        <v>102</v>
      </c>
      <c r="CN134" s="518" t="s">
        <v>102</v>
      </c>
      <c r="CO134" s="518" t="s">
        <v>102</v>
      </c>
      <c r="CP134" s="518" t="s">
        <v>102</v>
      </c>
      <c r="CQ134" s="518" t="s">
        <v>102</v>
      </c>
      <c r="CR134" s="518" t="s">
        <v>102</v>
      </c>
      <c r="CS134" s="518" t="s">
        <v>102</v>
      </c>
      <c r="CT134" s="518" t="s">
        <v>102</v>
      </c>
      <c r="CU134" s="518" t="s">
        <v>102</v>
      </c>
      <c r="CV134" s="518" t="s">
        <v>102</v>
      </c>
      <c r="CW134" s="518" t="s">
        <v>102</v>
      </c>
      <c r="CX134" s="518" t="s">
        <v>102</v>
      </c>
      <c r="CY134" s="518" t="s">
        <v>102</v>
      </c>
      <c r="CZ134" s="518" t="s">
        <v>102</v>
      </c>
      <c r="DA134" s="518" t="s">
        <v>102</v>
      </c>
      <c r="DB134" s="518" t="s">
        <v>102</v>
      </c>
      <c r="DC134" s="518" t="s">
        <v>102</v>
      </c>
      <c r="DD134" s="518" t="s">
        <v>102</v>
      </c>
      <c r="DE134" s="518" t="s">
        <v>102</v>
      </c>
      <c r="DF134" s="518" t="s">
        <v>102</v>
      </c>
      <c r="DG134" s="518" t="s">
        <v>102</v>
      </c>
      <c r="DH134" s="518" t="s">
        <v>102</v>
      </c>
      <c r="DI134" s="518" t="s">
        <v>102</v>
      </c>
      <c r="DJ134" s="518" t="s">
        <v>102</v>
      </c>
      <c r="DK134" s="518" t="s">
        <v>102</v>
      </c>
      <c r="DL134" s="518" t="s">
        <v>102</v>
      </c>
      <c r="DM134" s="518" t="s">
        <v>102</v>
      </c>
      <c r="DN134" s="518" t="s">
        <v>102</v>
      </c>
      <c r="DO134" s="518" t="s">
        <v>102</v>
      </c>
      <c r="DP134" s="518" t="s">
        <v>102</v>
      </c>
      <c r="DQ134" s="518" t="s">
        <v>102</v>
      </c>
      <c r="DR134" s="518" t="s">
        <v>102</v>
      </c>
      <c r="DS134" s="518" t="s">
        <v>102</v>
      </c>
      <c r="DT134" s="518" t="s">
        <v>102</v>
      </c>
      <c r="DU134" s="518" t="s">
        <v>102</v>
      </c>
      <c r="DV134" s="518" t="s">
        <v>102</v>
      </c>
      <c r="DW134" s="518" t="s">
        <v>102</v>
      </c>
      <c r="DX134" s="518" t="s">
        <v>102</v>
      </c>
      <c r="DY134" s="518" t="s">
        <v>102</v>
      </c>
      <c r="DZ134" s="518" t="s">
        <v>102</v>
      </c>
      <c r="EA134" s="518" t="s">
        <v>102</v>
      </c>
      <c r="EB134" s="518" t="s">
        <v>102</v>
      </c>
      <c r="EC134" s="518" t="s">
        <v>102</v>
      </c>
      <c r="ED134" s="518" t="s">
        <v>102</v>
      </c>
      <c r="EE134" s="518" t="s">
        <v>102</v>
      </c>
      <c r="EF134" s="518" t="s">
        <v>102</v>
      </c>
      <c r="EG134" s="518" t="s">
        <v>102</v>
      </c>
      <c r="EH134" s="518" t="s">
        <v>102</v>
      </c>
      <c r="EI134" s="518" t="s">
        <v>102</v>
      </c>
      <c r="EJ134" s="518" t="s">
        <v>102</v>
      </c>
      <c r="EK134" s="518" t="s">
        <v>102</v>
      </c>
      <c r="EL134" s="518" t="s">
        <v>102</v>
      </c>
      <c r="EM134" s="518" t="s">
        <v>102</v>
      </c>
      <c r="EN134" s="518" t="s">
        <v>102</v>
      </c>
      <c r="EO134" s="518" t="s">
        <v>102</v>
      </c>
      <c r="EP134" s="518" t="s">
        <v>102</v>
      </c>
      <c r="EQ134" s="518" t="s">
        <v>102</v>
      </c>
      <c r="ER134" s="518" t="s">
        <v>102</v>
      </c>
      <c r="ES134" s="518" t="s">
        <v>102</v>
      </c>
      <c r="ET134" s="518" t="s">
        <v>102</v>
      </c>
      <c r="EU134" s="518" t="s">
        <v>102</v>
      </c>
      <c r="EV134" s="518" t="s">
        <v>102</v>
      </c>
      <c r="EW134" s="518" t="s">
        <v>102</v>
      </c>
      <c r="EX134" s="518" t="s">
        <v>102</v>
      </c>
      <c r="EY134" s="518" t="s">
        <v>102</v>
      </c>
      <c r="EZ134" s="518" t="s">
        <v>102</v>
      </c>
      <c r="FA134" s="518" t="s">
        <v>102</v>
      </c>
      <c r="FB134" s="518" t="s">
        <v>102</v>
      </c>
      <c r="FC134" s="518" t="s">
        <v>102</v>
      </c>
      <c r="FD134" s="518" t="s">
        <v>102</v>
      </c>
      <c r="FE134" s="518" t="s">
        <v>102</v>
      </c>
      <c r="FF134" s="518" t="s">
        <v>102</v>
      </c>
      <c r="FG134" s="518" t="s">
        <v>102</v>
      </c>
      <c r="FH134" s="518" t="s">
        <v>102</v>
      </c>
      <c r="FI134" s="518" t="s">
        <v>102</v>
      </c>
      <c r="FJ134" s="518" t="s">
        <v>102</v>
      </c>
      <c r="FK134" s="518" t="s">
        <v>102</v>
      </c>
      <c r="FL134" s="518" t="s">
        <v>102</v>
      </c>
      <c r="FM134" s="518" t="s">
        <v>102</v>
      </c>
      <c r="FN134" s="518" t="s">
        <v>102</v>
      </c>
      <c r="FO134" s="518" t="s">
        <v>102</v>
      </c>
      <c r="FP134" s="518" t="s">
        <v>102</v>
      </c>
      <c r="FQ134" s="518" t="s">
        <v>102</v>
      </c>
      <c r="FR134" s="518" t="s">
        <v>102</v>
      </c>
      <c r="FS134" s="518" t="s">
        <v>102</v>
      </c>
      <c r="FT134" s="518" t="s">
        <v>102</v>
      </c>
      <c r="FU134" s="518" t="s">
        <v>102</v>
      </c>
      <c r="FV134" s="518" t="s">
        <v>102</v>
      </c>
      <c r="FW134" s="518" t="s">
        <v>102</v>
      </c>
      <c r="FX134" s="518" t="s">
        <v>102</v>
      </c>
      <c r="FY134" s="518" t="s">
        <v>102</v>
      </c>
      <c r="FZ134" s="518" t="s">
        <v>102</v>
      </c>
      <c r="GA134" s="518" t="s">
        <v>102</v>
      </c>
      <c r="GB134" s="518" t="s">
        <v>102</v>
      </c>
      <c r="GC134" s="518" t="s">
        <v>102</v>
      </c>
      <c r="GD134" s="518" t="s">
        <v>102</v>
      </c>
      <c r="GE134" s="518" t="s">
        <v>102</v>
      </c>
      <c r="GF134" s="518" t="s">
        <v>102</v>
      </c>
      <c r="GG134" s="518" t="s">
        <v>102</v>
      </c>
      <c r="GH134" s="518" t="s">
        <v>102</v>
      </c>
      <c r="GI134" s="518" t="s">
        <v>102</v>
      </c>
      <c r="GJ134" s="518" t="s">
        <v>102</v>
      </c>
      <c r="GK134" s="518" t="s">
        <v>102</v>
      </c>
      <c r="GL134" s="518" t="s">
        <v>102</v>
      </c>
      <c r="GM134" s="518" t="s">
        <v>102</v>
      </c>
      <c r="GN134" s="518" t="s">
        <v>102</v>
      </c>
      <c r="GO134" s="518" t="s">
        <v>102</v>
      </c>
      <c r="GP134" s="518" t="s">
        <v>102</v>
      </c>
      <c r="GQ134" s="518" t="s">
        <v>102</v>
      </c>
      <c r="GR134" s="518" t="s">
        <v>102</v>
      </c>
      <c r="GS134" s="518" t="s">
        <v>102</v>
      </c>
      <c r="GT134" s="518" t="s">
        <v>102</v>
      </c>
      <c r="GU134" s="518" t="s">
        <v>102</v>
      </c>
      <c r="GV134" s="518" t="s">
        <v>102</v>
      </c>
      <c r="GW134" s="518" t="s">
        <v>102</v>
      </c>
      <c r="GX134" s="518" t="s">
        <v>102</v>
      </c>
      <c r="GY134" s="518" t="s">
        <v>102</v>
      </c>
      <c r="GZ134" s="518" t="s">
        <v>102</v>
      </c>
      <c r="HA134" s="518" t="s">
        <v>102</v>
      </c>
      <c r="HB134" s="518" t="s">
        <v>102</v>
      </c>
      <c r="HC134" s="511" t="str">
        <f t="shared" si="2"/>
        <v>2006-016420</v>
      </c>
    </row>
    <row r="135" spans="1:211" ht="48" hidden="1" customHeight="1" x14ac:dyDescent="0.15">
      <c r="A135" s="511" t="s">
        <v>4330</v>
      </c>
      <c r="B135" s="512" t="s">
        <v>10766</v>
      </c>
      <c r="C135" s="513">
        <v>39772</v>
      </c>
      <c r="D135" s="512" t="s">
        <v>8419</v>
      </c>
      <c r="E135" s="512" t="s">
        <v>8498</v>
      </c>
      <c r="F135" s="512" t="s">
        <v>8421</v>
      </c>
      <c r="G135" s="513">
        <v>40247</v>
      </c>
      <c r="H135" s="512" t="s">
        <v>10214</v>
      </c>
      <c r="I135" s="512" t="s">
        <v>8500</v>
      </c>
      <c r="J135" s="513">
        <v>40205</v>
      </c>
      <c r="S135" s="514" t="s">
        <v>10767</v>
      </c>
      <c r="T135" s="511">
        <v>2010</v>
      </c>
      <c r="U135" s="515" t="s">
        <v>8424</v>
      </c>
      <c r="V135" s="514">
        <v>57</v>
      </c>
      <c r="W135" s="514">
        <v>2</v>
      </c>
      <c r="X135" s="514">
        <v>2</v>
      </c>
      <c r="Y135" s="513">
        <v>35913</v>
      </c>
      <c r="Z135" s="512" t="s">
        <v>10745</v>
      </c>
      <c r="AA135" s="512" t="s">
        <v>10746</v>
      </c>
      <c r="AB135" s="513">
        <v>36473</v>
      </c>
      <c r="AC135" s="513">
        <v>39771</v>
      </c>
      <c r="AD135" s="512" t="s">
        <v>10747</v>
      </c>
      <c r="AE135" s="513">
        <v>38055</v>
      </c>
      <c r="AF135" s="512" t="s">
        <v>138</v>
      </c>
      <c r="AG135" s="512" t="s">
        <v>10746</v>
      </c>
      <c r="AH135" s="516">
        <v>4183797</v>
      </c>
      <c r="AI135" s="513">
        <v>39703</v>
      </c>
      <c r="AJ135" s="513" t="s">
        <v>138</v>
      </c>
      <c r="AK135" s="511" t="s">
        <v>138</v>
      </c>
      <c r="AL135" s="513" t="s">
        <v>138</v>
      </c>
      <c r="AM135" s="511" t="s">
        <v>138</v>
      </c>
      <c r="AN135" s="511" t="s">
        <v>10748</v>
      </c>
      <c r="AO135" s="511" t="s">
        <v>10749</v>
      </c>
      <c r="AP135" s="511" t="s">
        <v>10749</v>
      </c>
      <c r="AQ135" s="511" t="s">
        <v>10750</v>
      </c>
      <c r="AR135" s="511" t="s">
        <v>10750</v>
      </c>
      <c r="AS135" s="511" t="s">
        <v>10751</v>
      </c>
      <c r="AT135" s="511" t="s">
        <v>10751</v>
      </c>
      <c r="AU135" s="511" t="s">
        <v>10751</v>
      </c>
      <c r="AV135" s="511" t="s">
        <v>10752</v>
      </c>
      <c r="AW135" s="511" t="s">
        <v>10751</v>
      </c>
      <c r="AX135" s="511" t="s">
        <v>10751</v>
      </c>
      <c r="AY135" s="511" t="s">
        <v>10753</v>
      </c>
      <c r="AZ135" s="511" t="s">
        <v>10753</v>
      </c>
      <c r="BA135" s="511" t="s">
        <v>10754</v>
      </c>
      <c r="BB135" s="511">
        <v>100539</v>
      </c>
      <c r="BC135" s="512" t="s">
        <v>1774</v>
      </c>
      <c r="BD135" s="511" t="s">
        <v>10755</v>
      </c>
      <c r="BE135" s="511" t="s">
        <v>10756</v>
      </c>
      <c r="BF135" s="511" t="s">
        <v>10757</v>
      </c>
      <c r="BG135" s="511" t="s">
        <v>10758</v>
      </c>
      <c r="BH135" s="511" t="s">
        <v>8648</v>
      </c>
      <c r="BI135" s="511">
        <v>2</v>
      </c>
      <c r="BJ135" s="511">
        <v>8</v>
      </c>
      <c r="BK135" s="511" t="s">
        <v>138</v>
      </c>
      <c r="BL135" s="511" t="s">
        <v>138</v>
      </c>
      <c r="BM135" s="511" t="s">
        <v>10759</v>
      </c>
      <c r="BN135" s="511" t="s">
        <v>138</v>
      </c>
      <c r="BO135" s="511" t="s">
        <v>8863</v>
      </c>
      <c r="BP135" s="513" t="s">
        <v>138</v>
      </c>
      <c r="BQ135" s="511" t="s">
        <v>138</v>
      </c>
      <c r="BR135" s="511" t="s">
        <v>8482</v>
      </c>
      <c r="BS135" s="511" t="s">
        <v>10760</v>
      </c>
      <c r="BT135" s="511" t="s">
        <v>10761</v>
      </c>
      <c r="BU135" s="511" t="s">
        <v>10762</v>
      </c>
      <c r="BV135" s="511">
        <v>1</v>
      </c>
      <c r="BW135" s="511">
        <v>1</v>
      </c>
      <c r="BX135" s="511" t="s">
        <v>4331</v>
      </c>
      <c r="BY135" s="511" t="s">
        <v>138</v>
      </c>
      <c r="BZ135" s="511">
        <v>10</v>
      </c>
      <c r="CA135" s="511" t="s">
        <v>10763</v>
      </c>
      <c r="CB135" s="511" t="s">
        <v>10764</v>
      </c>
      <c r="CC135" s="511" t="s">
        <v>10765</v>
      </c>
      <c r="CD135" s="511" t="s">
        <v>138</v>
      </c>
      <c r="CE135" s="518" t="s">
        <v>10768</v>
      </c>
      <c r="CF135" s="518" t="s">
        <v>10769</v>
      </c>
      <c r="CG135" s="518" t="s">
        <v>10770</v>
      </c>
      <c r="CH135" s="518" t="s">
        <v>10771</v>
      </c>
      <c r="CI135" s="518" t="s">
        <v>10772</v>
      </c>
      <c r="CJ135" s="518" t="s">
        <v>10773</v>
      </c>
      <c r="CK135" s="518" t="s">
        <v>10774</v>
      </c>
      <c r="CL135" s="518" t="s">
        <v>10775</v>
      </c>
      <c r="CM135" s="518" t="s">
        <v>10776</v>
      </c>
      <c r="CN135" s="518" t="s">
        <v>102</v>
      </c>
      <c r="CO135" s="518" t="s">
        <v>102</v>
      </c>
      <c r="CP135" s="518" t="s">
        <v>102</v>
      </c>
      <c r="CQ135" s="518" t="s">
        <v>102</v>
      </c>
      <c r="CR135" s="518" t="s">
        <v>102</v>
      </c>
      <c r="CS135" s="518" t="s">
        <v>102</v>
      </c>
      <c r="CT135" s="518" t="s">
        <v>102</v>
      </c>
      <c r="CU135" s="518" t="s">
        <v>102</v>
      </c>
      <c r="CV135" s="518" t="s">
        <v>102</v>
      </c>
      <c r="CW135" s="518" t="s">
        <v>102</v>
      </c>
      <c r="CX135" s="518" t="s">
        <v>102</v>
      </c>
      <c r="CY135" s="518" t="s">
        <v>102</v>
      </c>
      <c r="CZ135" s="518" t="s">
        <v>102</v>
      </c>
      <c r="DA135" s="518" t="s">
        <v>102</v>
      </c>
      <c r="DB135" s="518" t="s">
        <v>102</v>
      </c>
      <c r="DC135" s="518" t="s">
        <v>102</v>
      </c>
      <c r="DD135" s="518" t="s">
        <v>102</v>
      </c>
      <c r="DE135" s="518" t="s">
        <v>102</v>
      </c>
      <c r="DF135" s="518" t="s">
        <v>102</v>
      </c>
      <c r="DG135" s="518" t="s">
        <v>102</v>
      </c>
      <c r="DH135" s="518" t="s">
        <v>102</v>
      </c>
      <c r="DI135" s="518" t="s">
        <v>102</v>
      </c>
      <c r="DJ135" s="518" t="s">
        <v>102</v>
      </c>
      <c r="DK135" s="518" t="s">
        <v>102</v>
      </c>
      <c r="DL135" s="518" t="s">
        <v>102</v>
      </c>
      <c r="DM135" s="518" t="s">
        <v>102</v>
      </c>
      <c r="DN135" s="518" t="s">
        <v>102</v>
      </c>
      <c r="DO135" s="518" t="s">
        <v>102</v>
      </c>
      <c r="DP135" s="518" t="s">
        <v>102</v>
      </c>
      <c r="DQ135" s="518" t="s">
        <v>102</v>
      </c>
      <c r="DR135" s="518" t="s">
        <v>102</v>
      </c>
      <c r="DS135" s="518" t="s">
        <v>102</v>
      </c>
      <c r="DT135" s="518" t="s">
        <v>102</v>
      </c>
      <c r="DU135" s="518" t="s">
        <v>102</v>
      </c>
      <c r="DV135" s="518" t="s">
        <v>102</v>
      </c>
      <c r="DW135" s="518" t="s">
        <v>102</v>
      </c>
      <c r="DX135" s="518" t="s">
        <v>102</v>
      </c>
      <c r="DY135" s="518" t="s">
        <v>102</v>
      </c>
      <c r="DZ135" s="518" t="s">
        <v>102</v>
      </c>
      <c r="EA135" s="518" t="s">
        <v>102</v>
      </c>
      <c r="EB135" s="518" t="s">
        <v>102</v>
      </c>
      <c r="EC135" s="518" t="s">
        <v>102</v>
      </c>
      <c r="ED135" s="518" t="s">
        <v>102</v>
      </c>
      <c r="EE135" s="518" t="s">
        <v>102</v>
      </c>
      <c r="EF135" s="518" t="s">
        <v>102</v>
      </c>
      <c r="EG135" s="518" t="s">
        <v>102</v>
      </c>
      <c r="EH135" s="518" t="s">
        <v>102</v>
      </c>
      <c r="EI135" s="518" t="s">
        <v>102</v>
      </c>
      <c r="EJ135" s="518" t="s">
        <v>102</v>
      </c>
      <c r="EK135" s="518" t="s">
        <v>102</v>
      </c>
      <c r="EL135" s="518" t="s">
        <v>102</v>
      </c>
      <c r="EM135" s="518" t="s">
        <v>102</v>
      </c>
      <c r="EN135" s="518" t="s">
        <v>102</v>
      </c>
      <c r="EO135" s="518" t="s">
        <v>102</v>
      </c>
      <c r="EP135" s="518" t="s">
        <v>102</v>
      </c>
      <c r="EQ135" s="518" t="s">
        <v>102</v>
      </c>
      <c r="ER135" s="518" t="s">
        <v>102</v>
      </c>
      <c r="ES135" s="518" t="s">
        <v>102</v>
      </c>
      <c r="ET135" s="518" t="s">
        <v>102</v>
      </c>
      <c r="EU135" s="518" t="s">
        <v>102</v>
      </c>
      <c r="EV135" s="518" t="s">
        <v>102</v>
      </c>
      <c r="EW135" s="518" t="s">
        <v>102</v>
      </c>
      <c r="EX135" s="518" t="s">
        <v>102</v>
      </c>
      <c r="EY135" s="518" t="s">
        <v>102</v>
      </c>
      <c r="EZ135" s="518" t="s">
        <v>102</v>
      </c>
      <c r="FA135" s="518" t="s">
        <v>102</v>
      </c>
      <c r="FB135" s="518" t="s">
        <v>102</v>
      </c>
      <c r="FC135" s="518" t="s">
        <v>102</v>
      </c>
      <c r="FD135" s="518" t="s">
        <v>102</v>
      </c>
      <c r="FE135" s="518" t="s">
        <v>102</v>
      </c>
      <c r="FF135" s="518" t="s">
        <v>102</v>
      </c>
      <c r="FG135" s="518" t="s">
        <v>102</v>
      </c>
      <c r="FH135" s="518" t="s">
        <v>102</v>
      </c>
      <c r="FI135" s="518" t="s">
        <v>102</v>
      </c>
      <c r="FJ135" s="518" t="s">
        <v>102</v>
      </c>
      <c r="FK135" s="518" t="s">
        <v>102</v>
      </c>
      <c r="FL135" s="518" t="s">
        <v>102</v>
      </c>
      <c r="FM135" s="518" t="s">
        <v>102</v>
      </c>
      <c r="FN135" s="518" t="s">
        <v>102</v>
      </c>
      <c r="FO135" s="518" t="s">
        <v>102</v>
      </c>
      <c r="FP135" s="518" t="s">
        <v>102</v>
      </c>
      <c r="FQ135" s="518" t="s">
        <v>102</v>
      </c>
      <c r="FR135" s="518" t="s">
        <v>102</v>
      </c>
      <c r="FS135" s="518" t="s">
        <v>102</v>
      </c>
      <c r="FT135" s="518" t="s">
        <v>102</v>
      </c>
      <c r="FU135" s="518" t="s">
        <v>102</v>
      </c>
      <c r="FV135" s="518" t="s">
        <v>102</v>
      </c>
      <c r="FW135" s="518" t="s">
        <v>102</v>
      </c>
      <c r="FX135" s="518" t="s">
        <v>102</v>
      </c>
      <c r="FY135" s="518" t="s">
        <v>102</v>
      </c>
      <c r="FZ135" s="518" t="s">
        <v>102</v>
      </c>
      <c r="GA135" s="518" t="s">
        <v>102</v>
      </c>
      <c r="GB135" s="518" t="s">
        <v>102</v>
      </c>
      <c r="GC135" s="518" t="s">
        <v>102</v>
      </c>
      <c r="GD135" s="518" t="s">
        <v>102</v>
      </c>
      <c r="GE135" s="518" t="s">
        <v>102</v>
      </c>
      <c r="GF135" s="518" t="s">
        <v>102</v>
      </c>
      <c r="GG135" s="518" t="s">
        <v>102</v>
      </c>
      <c r="GH135" s="518" t="s">
        <v>102</v>
      </c>
      <c r="GI135" s="518" t="s">
        <v>102</v>
      </c>
      <c r="GJ135" s="518" t="s">
        <v>102</v>
      </c>
      <c r="GK135" s="518" t="s">
        <v>102</v>
      </c>
      <c r="GL135" s="518" t="s">
        <v>102</v>
      </c>
      <c r="GM135" s="518" t="s">
        <v>102</v>
      </c>
      <c r="GN135" s="518" t="s">
        <v>102</v>
      </c>
      <c r="GO135" s="518" t="s">
        <v>102</v>
      </c>
      <c r="GP135" s="518" t="s">
        <v>102</v>
      </c>
      <c r="GQ135" s="518" t="s">
        <v>102</v>
      </c>
      <c r="GR135" s="518" t="s">
        <v>102</v>
      </c>
      <c r="GS135" s="518" t="s">
        <v>102</v>
      </c>
      <c r="GT135" s="518" t="s">
        <v>102</v>
      </c>
      <c r="GU135" s="518" t="s">
        <v>102</v>
      </c>
      <c r="GV135" s="518" t="s">
        <v>102</v>
      </c>
      <c r="GW135" s="518" t="s">
        <v>102</v>
      </c>
      <c r="GX135" s="518" t="s">
        <v>102</v>
      </c>
      <c r="GY135" s="518" t="s">
        <v>102</v>
      </c>
      <c r="GZ135" s="518" t="s">
        <v>102</v>
      </c>
      <c r="HA135" s="518" t="s">
        <v>102</v>
      </c>
      <c r="HB135" s="518" t="s">
        <v>102</v>
      </c>
      <c r="HC135" s="511" t="str">
        <f t="shared" si="2"/>
        <v>2008-800260</v>
      </c>
    </row>
    <row r="136" spans="1:211" ht="48" hidden="1" customHeight="1" x14ac:dyDescent="0.15">
      <c r="A136" s="511" t="s">
        <v>4333</v>
      </c>
      <c r="B136" s="512" t="s">
        <v>10777</v>
      </c>
      <c r="C136" s="513">
        <v>39787</v>
      </c>
      <c r="D136" s="512" t="s">
        <v>8419</v>
      </c>
      <c r="E136" s="512" t="s">
        <v>8498</v>
      </c>
      <c r="F136" s="512" t="s">
        <v>8421</v>
      </c>
      <c r="G136" s="513">
        <v>40318</v>
      </c>
      <c r="H136" s="512" t="s">
        <v>10778</v>
      </c>
      <c r="I136" s="512" t="s">
        <v>10779</v>
      </c>
      <c r="J136" s="513">
        <v>40029</v>
      </c>
      <c r="K136" s="512" t="s">
        <v>10780</v>
      </c>
      <c r="N136" s="513">
        <v>40066</v>
      </c>
      <c r="P136" s="512" t="s">
        <v>8625</v>
      </c>
      <c r="Q136" s="513">
        <v>40295</v>
      </c>
      <c r="S136" s="514" t="s">
        <v>10781</v>
      </c>
      <c r="T136" s="511">
        <v>2010</v>
      </c>
      <c r="U136" s="515" t="s">
        <v>8424</v>
      </c>
      <c r="V136" s="514">
        <v>58</v>
      </c>
      <c r="W136" s="514">
        <v>1</v>
      </c>
      <c r="X136" s="514">
        <v>1</v>
      </c>
      <c r="Y136" s="513">
        <v>35943</v>
      </c>
      <c r="Z136" s="512" t="s">
        <v>10782</v>
      </c>
      <c r="AA136" s="512" t="s">
        <v>10783</v>
      </c>
      <c r="AB136" s="513">
        <v>36504</v>
      </c>
      <c r="AC136" s="513">
        <v>36521</v>
      </c>
      <c r="AD136" s="512" t="s">
        <v>10784</v>
      </c>
      <c r="AE136" s="513">
        <v>36150</v>
      </c>
      <c r="AF136" s="512" t="s">
        <v>138</v>
      </c>
      <c r="AG136" s="512" t="s">
        <v>10783</v>
      </c>
      <c r="AH136" s="516">
        <v>2995176</v>
      </c>
      <c r="AI136" s="513">
        <v>36455</v>
      </c>
      <c r="AJ136" s="513" t="s">
        <v>138</v>
      </c>
      <c r="AK136" s="511" t="s">
        <v>138</v>
      </c>
      <c r="AL136" s="513" t="s">
        <v>138</v>
      </c>
      <c r="AM136" s="511" t="s">
        <v>138</v>
      </c>
      <c r="AN136" s="511" t="s">
        <v>10785</v>
      </c>
      <c r="AO136" s="511" t="s">
        <v>10786</v>
      </c>
      <c r="AP136" s="511" t="s">
        <v>10787</v>
      </c>
      <c r="AQ136" s="511" t="s">
        <v>10788</v>
      </c>
      <c r="AR136" s="511" t="s">
        <v>10789</v>
      </c>
      <c r="AS136" s="511" t="s">
        <v>138</v>
      </c>
      <c r="AT136" s="511" t="s">
        <v>138</v>
      </c>
      <c r="AU136" s="511" t="s">
        <v>138</v>
      </c>
      <c r="AV136" s="511" t="s">
        <v>10790</v>
      </c>
      <c r="AW136" s="511" t="s">
        <v>10791</v>
      </c>
      <c r="AX136" s="511" t="s">
        <v>10792</v>
      </c>
      <c r="AY136" s="511" t="s">
        <v>10793</v>
      </c>
      <c r="AZ136" s="511" t="s">
        <v>10793</v>
      </c>
      <c r="BA136" s="511" t="s">
        <v>10794</v>
      </c>
      <c r="BB136" s="511">
        <v>109093</v>
      </c>
      <c r="BC136" s="512" t="s">
        <v>1348</v>
      </c>
      <c r="BD136" s="511" t="s">
        <v>10795</v>
      </c>
      <c r="BE136" s="511" t="s">
        <v>138</v>
      </c>
      <c r="BF136" s="511" t="s">
        <v>10796</v>
      </c>
      <c r="BG136" s="511" t="s">
        <v>10797</v>
      </c>
      <c r="BH136" s="511" t="s">
        <v>8648</v>
      </c>
      <c r="BI136" s="511">
        <v>3</v>
      </c>
      <c r="BJ136" s="511">
        <v>6</v>
      </c>
      <c r="BK136" s="511" t="s">
        <v>138</v>
      </c>
      <c r="BL136" s="511" t="s">
        <v>138</v>
      </c>
      <c r="BM136" s="511" t="s">
        <v>10798</v>
      </c>
      <c r="BN136" s="511" t="s">
        <v>138</v>
      </c>
      <c r="BO136" s="511" t="s">
        <v>9064</v>
      </c>
      <c r="BP136" s="513" t="s">
        <v>138</v>
      </c>
      <c r="BQ136" s="511" t="s">
        <v>138</v>
      </c>
      <c r="BR136" s="511" t="s">
        <v>8445</v>
      </c>
      <c r="BS136" s="511" t="s">
        <v>10799</v>
      </c>
      <c r="BT136" s="511" t="s">
        <v>138</v>
      </c>
      <c r="BU136" s="511" t="s">
        <v>10777</v>
      </c>
      <c r="BV136" s="511" t="s">
        <v>138</v>
      </c>
      <c r="BW136" s="511">
        <v>1</v>
      </c>
      <c r="BX136" s="511" t="s">
        <v>10800</v>
      </c>
      <c r="BY136" s="511" t="s">
        <v>138</v>
      </c>
      <c r="BZ136" s="511">
        <v>8</v>
      </c>
      <c r="CA136" s="511" t="s">
        <v>10801</v>
      </c>
      <c r="CB136" s="511" t="s">
        <v>10802</v>
      </c>
      <c r="CC136" s="511" t="s">
        <v>138</v>
      </c>
      <c r="CD136" s="511" t="s">
        <v>138</v>
      </c>
      <c r="CE136" s="518" t="s">
        <v>10803</v>
      </c>
      <c r="CF136" s="518" t="s">
        <v>10804</v>
      </c>
      <c r="CG136" s="518" t="s">
        <v>10805</v>
      </c>
      <c r="CH136" s="518" t="s">
        <v>10806</v>
      </c>
      <c r="CI136" s="518" t="s">
        <v>10807</v>
      </c>
      <c r="CJ136" s="518" t="s">
        <v>102</v>
      </c>
      <c r="CK136" s="518" t="s">
        <v>102</v>
      </c>
      <c r="CL136" s="518" t="s">
        <v>102</v>
      </c>
      <c r="CM136" s="518" t="s">
        <v>102</v>
      </c>
      <c r="CN136" s="518" t="s">
        <v>102</v>
      </c>
      <c r="CO136" s="518" t="s">
        <v>102</v>
      </c>
      <c r="CP136" s="518" t="s">
        <v>102</v>
      </c>
      <c r="CQ136" s="518" t="s">
        <v>102</v>
      </c>
      <c r="CR136" s="518" t="s">
        <v>102</v>
      </c>
      <c r="CS136" s="518" t="s">
        <v>102</v>
      </c>
      <c r="CT136" s="518" t="s">
        <v>102</v>
      </c>
      <c r="CU136" s="518" t="s">
        <v>102</v>
      </c>
      <c r="CV136" s="518" t="s">
        <v>102</v>
      </c>
      <c r="CW136" s="518" t="s">
        <v>102</v>
      </c>
      <c r="CX136" s="518" t="s">
        <v>102</v>
      </c>
      <c r="CY136" s="518" t="s">
        <v>102</v>
      </c>
      <c r="CZ136" s="518" t="s">
        <v>102</v>
      </c>
      <c r="DA136" s="518" t="s">
        <v>102</v>
      </c>
      <c r="DB136" s="518" t="s">
        <v>102</v>
      </c>
      <c r="DC136" s="518" t="s">
        <v>102</v>
      </c>
      <c r="DD136" s="518" t="s">
        <v>102</v>
      </c>
      <c r="DE136" s="518" t="s">
        <v>102</v>
      </c>
      <c r="DF136" s="518" t="s">
        <v>102</v>
      </c>
      <c r="DG136" s="518" t="s">
        <v>102</v>
      </c>
      <c r="DH136" s="518" t="s">
        <v>102</v>
      </c>
      <c r="DI136" s="518" t="s">
        <v>102</v>
      </c>
      <c r="DJ136" s="518" t="s">
        <v>102</v>
      </c>
      <c r="DK136" s="518" t="s">
        <v>102</v>
      </c>
      <c r="DL136" s="518" t="s">
        <v>102</v>
      </c>
      <c r="DM136" s="518" t="s">
        <v>102</v>
      </c>
      <c r="DN136" s="518" t="s">
        <v>102</v>
      </c>
      <c r="DO136" s="518" t="s">
        <v>102</v>
      </c>
      <c r="DP136" s="518" t="s">
        <v>102</v>
      </c>
      <c r="DQ136" s="518" t="s">
        <v>102</v>
      </c>
      <c r="DR136" s="518" t="s">
        <v>102</v>
      </c>
      <c r="DS136" s="518" t="s">
        <v>102</v>
      </c>
      <c r="DT136" s="518" t="s">
        <v>102</v>
      </c>
      <c r="DU136" s="518" t="s">
        <v>102</v>
      </c>
      <c r="DV136" s="518" t="s">
        <v>102</v>
      </c>
      <c r="DW136" s="518" t="s">
        <v>102</v>
      </c>
      <c r="DX136" s="518" t="s">
        <v>102</v>
      </c>
      <c r="DY136" s="518" t="s">
        <v>102</v>
      </c>
      <c r="DZ136" s="518" t="s">
        <v>102</v>
      </c>
      <c r="EA136" s="518" t="s">
        <v>102</v>
      </c>
      <c r="EB136" s="518" t="s">
        <v>102</v>
      </c>
      <c r="EC136" s="518" t="s">
        <v>102</v>
      </c>
      <c r="ED136" s="518" t="s">
        <v>102</v>
      </c>
      <c r="EE136" s="518" t="s">
        <v>102</v>
      </c>
      <c r="EF136" s="518" t="s">
        <v>102</v>
      </c>
      <c r="EG136" s="518" t="s">
        <v>102</v>
      </c>
      <c r="EH136" s="518" t="s">
        <v>102</v>
      </c>
      <c r="EI136" s="518" t="s">
        <v>102</v>
      </c>
      <c r="EJ136" s="518" t="s">
        <v>102</v>
      </c>
      <c r="EK136" s="518" t="s">
        <v>102</v>
      </c>
      <c r="EL136" s="518" t="s">
        <v>102</v>
      </c>
      <c r="EM136" s="518" t="s">
        <v>102</v>
      </c>
      <c r="EN136" s="518" t="s">
        <v>102</v>
      </c>
      <c r="EO136" s="518" t="s">
        <v>102</v>
      </c>
      <c r="EP136" s="518" t="s">
        <v>102</v>
      </c>
      <c r="EQ136" s="518" t="s">
        <v>102</v>
      </c>
      <c r="ER136" s="518" t="s">
        <v>102</v>
      </c>
      <c r="ES136" s="518" t="s">
        <v>102</v>
      </c>
      <c r="ET136" s="518" t="s">
        <v>102</v>
      </c>
      <c r="EU136" s="518" t="s">
        <v>102</v>
      </c>
      <c r="EV136" s="518" t="s">
        <v>102</v>
      </c>
      <c r="EW136" s="518" t="s">
        <v>102</v>
      </c>
      <c r="EX136" s="518" t="s">
        <v>102</v>
      </c>
      <c r="EY136" s="518" t="s">
        <v>102</v>
      </c>
      <c r="EZ136" s="518" t="s">
        <v>102</v>
      </c>
      <c r="FA136" s="518" t="s">
        <v>102</v>
      </c>
      <c r="FB136" s="518" t="s">
        <v>102</v>
      </c>
      <c r="FC136" s="518" t="s">
        <v>102</v>
      </c>
      <c r="FD136" s="518" t="s">
        <v>102</v>
      </c>
      <c r="FE136" s="518" t="s">
        <v>102</v>
      </c>
      <c r="FF136" s="518" t="s">
        <v>102</v>
      </c>
      <c r="FG136" s="518" t="s">
        <v>102</v>
      </c>
      <c r="FH136" s="518" t="s">
        <v>102</v>
      </c>
      <c r="FI136" s="518" t="s">
        <v>102</v>
      </c>
      <c r="FJ136" s="518" t="s">
        <v>102</v>
      </c>
      <c r="FK136" s="518" t="s">
        <v>102</v>
      </c>
      <c r="FL136" s="518" t="s">
        <v>102</v>
      </c>
      <c r="FM136" s="518" t="s">
        <v>102</v>
      </c>
      <c r="FN136" s="518" t="s">
        <v>102</v>
      </c>
      <c r="FO136" s="518" t="s">
        <v>102</v>
      </c>
      <c r="FP136" s="518" t="s">
        <v>102</v>
      </c>
      <c r="FQ136" s="518" t="s">
        <v>102</v>
      </c>
      <c r="FR136" s="518" t="s">
        <v>102</v>
      </c>
      <c r="FS136" s="518" t="s">
        <v>102</v>
      </c>
      <c r="FT136" s="518" t="s">
        <v>102</v>
      </c>
      <c r="FU136" s="518" t="s">
        <v>102</v>
      </c>
      <c r="FV136" s="518" t="s">
        <v>102</v>
      </c>
      <c r="FW136" s="518" t="s">
        <v>102</v>
      </c>
      <c r="FX136" s="518" t="s">
        <v>102</v>
      </c>
      <c r="FY136" s="518" t="s">
        <v>102</v>
      </c>
      <c r="FZ136" s="518" t="s">
        <v>102</v>
      </c>
      <c r="GA136" s="518" t="s">
        <v>102</v>
      </c>
      <c r="GB136" s="518" t="s">
        <v>102</v>
      </c>
      <c r="GC136" s="518" t="s">
        <v>102</v>
      </c>
      <c r="GD136" s="518" t="s">
        <v>102</v>
      </c>
      <c r="GE136" s="518" t="s">
        <v>102</v>
      </c>
      <c r="GF136" s="518" t="s">
        <v>102</v>
      </c>
      <c r="GG136" s="518" t="s">
        <v>102</v>
      </c>
      <c r="GH136" s="518" t="s">
        <v>102</v>
      </c>
      <c r="GI136" s="518" t="s">
        <v>102</v>
      </c>
      <c r="GJ136" s="518" t="s">
        <v>102</v>
      </c>
      <c r="GK136" s="518" t="s">
        <v>102</v>
      </c>
      <c r="GL136" s="518" t="s">
        <v>102</v>
      </c>
      <c r="GM136" s="518" t="s">
        <v>102</v>
      </c>
      <c r="GN136" s="518" t="s">
        <v>102</v>
      </c>
      <c r="GO136" s="518" t="s">
        <v>102</v>
      </c>
      <c r="GP136" s="518" t="s">
        <v>102</v>
      </c>
      <c r="GQ136" s="518" t="s">
        <v>102</v>
      </c>
      <c r="GR136" s="518" t="s">
        <v>102</v>
      </c>
      <c r="GS136" s="518" t="s">
        <v>102</v>
      </c>
      <c r="GT136" s="518" t="s">
        <v>102</v>
      </c>
      <c r="GU136" s="518" t="s">
        <v>102</v>
      </c>
      <c r="GV136" s="518" t="s">
        <v>102</v>
      </c>
      <c r="GW136" s="518" t="s">
        <v>102</v>
      </c>
      <c r="GX136" s="518" t="s">
        <v>102</v>
      </c>
      <c r="GY136" s="518" t="s">
        <v>102</v>
      </c>
      <c r="GZ136" s="518" t="s">
        <v>102</v>
      </c>
      <c r="HA136" s="518" t="s">
        <v>102</v>
      </c>
      <c r="HB136" s="518" t="s">
        <v>102</v>
      </c>
      <c r="HC136" s="511" t="str">
        <f t="shared" si="2"/>
        <v>2008-800275</v>
      </c>
    </row>
    <row r="137" spans="1:211" ht="48" hidden="1" customHeight="1" x14ac:dyDescent="0.15">
      <c r="A137" s="514" t="s">
        <v>4337</v>
      </c>
      <c r="B137" s="519" t="s">
        <v>10808</v>
      </c>
      <c r="C137" s="513">
        <v>36489</v>
      </c>
      <c r="D137" s="519" t="s">
        <v>8419</v>
      </c>
      <c r="E137" s="519" t="s">
        <v>8489</v>
      </c>
      <c r="F137" s="519" t="s">
        <v>8490</v>
      </c>
      <c r="G137" s="513">
        <v>36809</v>
      </c>
      <c r="H137" s="519"/>
      <c r="I137" s="519"/>
      <c r="J137" s="513"/>
      <c r="K137" s="519"/>
      <c r="L137" s="519"/>
      <c r="M137" s="519"/>
      <c r="N137" s="513"/>
      <c r="O137" s="513"/>
      <c r="P137" s="519"/>
      <c r="Q137" s="513"/>
      <c r="R137" s="513"/>
      <c r="S137" s="514" t="s">
        <v>10809</v>
      </c>
      <c r="T137" s="514">
        <v>2012</v>
      </c>
      <c r="U137" s="515" t="s">
        <v>8424</v>
      </c>
      <c r="V137" s="514">
        <v>59</v>
      </c>
      <c r="W137" s="514">
        <v>3</v>
      </c>
      <c r="X137" s="514">
        <v>1</v>
      </c>
      <c r="Y137" s="513">
        <v>35964</v>
      </c>
      <c r="Z137" s="512" t="s">
        <v>10810</v>
      </c>
      <c r="AA137" s="512" t="s">
        <v>10811</v>
      </c>
      <c r="AB137" s="513">
        <v>36536</v>
      </c>
      <c r="AC137" s="513">
        <v>36311</v>
      </c>
      <c r="AD137" s="512" t="s">
        <v>10812</v>
      </c>
      <c r="AE137" s="513">
        <v>36073</v>
      </c>
      <c r="AF137" s="512" t="s">
        <v>138</v>
      </c>
      <c r="AG137" s="512" t="s">
        <v>10811</v>
      </c>
      <c r="AH137" s="516">
        <v>2896369</v>
      </c>
      <c r="AI137" s="513">
        <v>36224</v>
      </c>
      <c r="AJ137" s="513" t="s">
        <v>138</v>
      </c>
      <c r="AK137" s="511" t="s">
        <v>138</v>
      </c>
      <c r="AL137" s="513" t="s">
        <v>138</v>
      </c>
      <c r="AM137" s="511" t="s">
        <v>138</v>
      </c>
      <c r="AN137" s="511" t="s">
        <v>10813</v>
      </c>
      <c r="AO137" s="511" t="s">
        <v>1599</v>
      </c>
      <c r="AP137" s="511" t="s">
        <v>10813</v>
      </c>
      <c r="AQ137" s="511" t="s">
        <v>10814</v>
      </c>
      <c r="AR137" s="511" t="s">
        <v>10815</v>
      </c>
      <c r="AS137" s="511" t="s">
        <v>138</v>
      </c>
      <c r="AT137" s="511" t="s">
        <v>138</v>
      </c>
      <c r="AU137" s="511" t="s">
        <v>138</v>
      </c>
      <c r="AV137" s="511" t="s">
        <v>10816</v>
      </c>
      <c r="AW137" s="511" t="s">
        <v>1600</v>
      </c>
      <c r="AX137" s="511" t="s">
        <v>1600</v>
      </c>
      <c r="AY137" s="511" t="s">
        <v>1601</v>
      </c>
      <c r="AZ137" s="511" t="s">
        <v>10817</v>
      </c>
      <c r="BA137" s="511" t="s">
        <v>1602</v>
      </c>
      <c r="BB137" s="511">
        <v>144153</v>
      </c>
      <c r="BC137" s="512" t="s">
        <v>1597</v>
      </c>
      <c r="BD137" s="511" t="s">
        <v>1598</v>
      </c>
      <c r="BE137" s="511" t="s">
        <v>10818</v>
      </c>
      <c r="BF137" s="511" t="s">
        <v>1596</v>
      </c>
      <c r="BG137" s="511" t="s">
        <v>10819</v>
      </c>
      <c r="BH137" s="511" t="s">
        <v>8648</v>
      </c>
      <c r="BI137" s="511">
        <v>4</v>
      </c>
      <c r="BJ137" s="511">
        <v>19</v>
      </c>
      <c r="BK137" s="511" t="s">
        <v>138</v>
      </c>
      <c r="BL137" s="511" t="s">
        <v>138</v>
      </c>
      <c r="BM137" s="511" t="s">
        <v>10820</v>
      </c>
      <c r="BN137" s="511" t="s">
        <v>138</v>
      </c>
      <c r="BO137" s="511" t="s">
        <v>9064</v>
      </c>
      <c r="BP137" s="513" t="s">
        <v>138</v>
      </c>
      <c r="BQ137" s="511" t="s">
        <v>138</v>
      </c>
      <c r="BR137" s="511" t="s">
        <v>8445</v>
      </c>
      <c r="BS137" s="511" t="s">
        <v>10821</v>
      </c>
      <c r="BT137" s="511" t="s">
        <v>138</v>
      </c>
      <c r="BU137" s="511" t="s">
        <v>10822</v>
      </c>
      <c r="BV137" s="511" t="s">
        <v>138</v>
      </c>
      <c r="BW137" s="511">
        <v>1</v>
      </c>
      <c r="BX137" s="511" t="s">
        <v>138</v>
      </c>
      <c r="BY137" s="511" t="s">
        <v>138</v>
      </c>
      <c r="BZ137" s="511">
        <v>10</v>
      </c>
      <c r="CA137" s="511" t="s">
        <v>10823</v>
      </c>
      <c r="CB137" s="511" t="s">
        <v>10824</v>
      </c>
      <c r="CC137" s="511" t="s">
        <v>138</v>
      </c>
      <c r="CD137" s="511" t="s">
        <v>138</v>
      </c>
      <c r="CE137" s="518" t="s">
        <v>102</v>
      </c>
      <c r="CF137" s="518" t="s">
        <v>102</v>
      </c>
      <c r="CG137" s="518" t="s">
        <v>102</v>
      </c>
      <c r="CH137" s="518" t="s">
        <v>102</v>
      </c>
      <c r="CI137" s="518" t="s">
        <v>102</v>
      </c>
      <c r="CJ137" s="518" t="s">
        <v>102</v>
      </c>
      <c r="CK137" s="518" t="s">
        <v>102</v>
      </c>
      <c r="CL137" s="518" t="s">
        <v>102</v>
      </c>
      <c r="CM137" s="518" t="s">
        <v>102</v>
      </c>
      <c r="CN137" s="518" t="s">
        <v>102</v>
      </c>
      <c r="CO137" s="518" t="s">
        <v>102</v>
      </c>
      <c r="CP137" s="518" t="s">
        <v>102</v>
      </c>
      <c r="CQ137" s="518" t="s">
        <v>102</v>
      </c>
      <c r="CR137" s="518" t="s">
        <v>102</v>
      </c>
      <c r="CS137" s="518" t="s">
        <v>102</v>
      </c>
      <c r="CT137" s="518" t="s">
        <v>102</v>
      </c>
      <c r="CU137" s="518" t="s">
        <v>102</v>
      </c>
      <c r="CV137" s="518" t="s">
        <v>102</v>
      </c>
      <c r="CW137" s="518" t="s">
        <v>102</v>
      </c>
      <c r="CX137" s="518" t="s">
        <v>102</v>
      </c>
      <c r="CY137" s="518" t="s">
        <v>102</v>
      </c>
      <c r="CZ137" s="518" t="s">
        <v>102</v>
      </c>
      <c r="DA137" s="518" t="s">
        <v>102</v>
      </c>
      <c r="DB137" s="518" t="s">
        <v>102</v>
      </c>
      <c r="DC137" s="518" t="s">
        <v>102</v>
      </c>
      <c r="DD137" s="518" t="s">
        <v>102</v>
      </c>
      <c r="DE137" s="518" t="s">
        <v>102</v>
      </c>
      <c r="DF137" s="518" t="s">
        <v>102</v>
      </c>
      <c r="DG137" s="518" t="s">
        <v>102</v>
      </c>
      <c r="DH137" s="518" t="s">
        <v>102</v>
      </c>
      <c r="DI137" s="518" t="s">
        <v>102</v>
      </c>
      <c r="DJ137" s="518" t="s">
        <v>102</v>
      </c>
      <c r="DK137" s="518" t="s">
        <v>102</v>
      </c>
      <c r="DL137" s="518" t="s">
        <v>102</v>
      </c>
      <c r="DM137" s="518" t="s">
        <v>102</v>
      </c>
      <c r="DN137" s="518" t="s">
        <v>102</v>
      </c>
      <c r="DO137" s="518" t="s">
        <v>102</v>
      </c>
      <c r="DP137" s="518" t="s">
        <v>102</v>
      </c>
      <c r="DQ137" s="518" t="s">
        <v>102</v>
      </c>
      <c r="DR137" s="518" t="s">
        <v>102</v>
      </c>
      <c r="DS137" s="518" t="s">
        <v>102</v>
      </c>
      <c r="DT137" s="518" t="s">
        <v>102</v>
      </c>
      <c r="DU137" s="518" t="s">
        <v>102</v>
      </c>
      <c r="DV137" s="518" t="s">
        <v>102</v>
      </c>
      <c r="DW137" s="518" t="s">
        <v>102</v>
      </c>
      <c r="DX137" s="518" t="s">
        <v>102</v>
      </c>
      <c r="DY137" s="518" t="s">
        <v>102</v>
      </c>
      <c r="DZ137" s="518" t="s">
        <v>102</v>
      </c>
      <c r="EA137" s="518" t="s">
        <v>102</v>
      </c>
      <c r="EB137" s="518" t="s">
        <v>102</v>
      </c>
      <c r="EC137" s="518" t="s">
        <v>102</v>
      </c>
      <c r="ED137" s="518" t="s">
        <v>102</v>
      </c>
      <c r="EE137" s="518" t="s">
        <v>102</v>
      </c>
      <c r="EF137" s="518" t="s">
        <v>102</v>
      </c>
      <c r="EG137" s="518" t="s">
        <v>102</v>
      </c>
      <c r="EH137" s="518" t="s">
        <v>102</v>
      </c>
      <c r="EI137" s="518" t="s">
        <v>102</v>
      </c>
      <c r="EJ137" s="518" t="s">
        <v>102</v>
      </c>
      <c r="EK137" s="518" t="s">
        <v>102</v>
      </c>
      <c r="EL137" s="518" t="s">
        <v>102</v>
      </c>
      <c r="EM137" s="518" t="s">
        <v>102</v>
      </c>
      <c r="EN137" s="518" t="s">
        <v>102</v>
      </c>
      <c r="EO137" s="518" t="s">
        <v>102</v>
      </c>
      <c r="EP137" s="518" t="s">
        <v>102</v>
      </c>
      <c r="EQ137" s="518" t="s">
        <v>102</v>
      </c>
      <c r="ER137" s="518" t="s">
        <v>102</v>
      </c>
      <c r="ES137" s="518" t="s">
        <v>102</v>
      </c>
      <c r="ET137" s="518" t="s">
        <v>102</v>
      </c>
      <c r="EU137" s="518" t="s">
        <v>102</v>
      </c>
      <c r="EV137" s="518" t="s">
        <v>102</v>
      </c>
      <c r="EW137" s="518" t="s">
        <v>102</v>
      </c>
      <c r="EX137" s="518" t="s">
        <v>102</v>
      </c>
      <c r="EY137" s="518" t="s">
        <v>102</v>
      </c>
      <c r="EZ137" s="518" t="s">
        <v>102</v>
      </c>
      <c r="FA137" s="518" t="s">
        <v>102</v>
      </c>
      <c r="FB137" s="518" t="s">
        <v>102</v>
      </c>
      <c r="FC137" s="518" t="s">
        <v>102</v>
      </c>
      <c r="FD137" s="518" t="s">
        <v>102</v>
      </c>
      <c r="FE137" s="518" t="s">
        <v>102</v>
      </c>
      <c r="FF137" s="518" t="s">
        <v>102</v>
      </c>
      <c r="FG137" s="518" t="s">
        <v>102</v>
      </c>
      <c r="FH137" s="518" t="s">
        <v>102</v>
      </c>
      <c r="FI137" s="518" t="s">
        <v>102</v>
      </c>
      <c r="FJ137" s="518" t="s">
        <v>102</v>
      </c>
      <c r="FK137" s="518" t="s">
        <v>102</v>
      </c>
      <c r="FL137" s="518" t="s">
        <v>102</v>
      </c>
      <c r="FM137" s="518" t="s">
        <v>102</v>
      </c>
      <c r="FN137" s="518" t="s">
        <v>102</v>
      </c>
      <c r="FO137" s="518" t="s">
        <v>102</v>
      </c>
      <c r="FP137" s="518" t="s">
        <v>102</v>
      </c>
      <c r="FQ137" s="518" t="s">
        <v>102</v>
      </c>
      <c r="FR137" s="518" t="s">
        <v>102</v>
      </c>
      <c r="FS137" s="518" t="s">
        <v>102</v>
      </c>
      <c r="FT137" s="518" t="s">
        <v>102</v>
      </c>
      <c r="FU137" s="518" t="s">
        <v>102</v>
      </c>
      <c r="FV137" s="518" t="s">
        <v>102</v>
      </c>
      <c r="FW137" s="518" t="s">
        <v>102</v>
      </c>
      <c r="FX137" s="518" t="s">
        <v>102</v>
      </c>
      <c r="FY137" s="518" t="s">
        <v>102</v>
      </c>
      <c r="FZ137" s="518" t="s">
        <v>102</v>
      </c>
      <c r="GA137" s="518" t="s">
        <v>102</v>
      </c>
      <c r="GB137" s="518" t="s">
        <v>102</v>
      </c>
      <c r="GC137" s="518" t="s">
        <v>102</v>
      </c>
      <c r="GD137" s="518" t="s">
        <v>102</v>
      </c>
      <c r="GE137" s="518" t="s">
        <v>102</v>
      </c>
      <c r="GF137" s="518" t="s">
        <v>102</v>
      </c>
      <c r="GG137" s="518" t="s">
        <v>102</v>
      </c>
      <c r="GH137" s="518" t="s">
        <v>102</v>
      </c>
      <c r="GI137" s="518" t="s">
        <v>102</v>
      </c>
      <c r="GJ137" s="518" t="s">
        <v>102</v>
      </c>
      <c r="GK137" s="518" t="s">
        <v>102</v>
      </c>
      <c r="GL137" s="518" t="s">
        <v>102</v>
      </c>
      <c r="GM137" s="518" t="s">
        <v>102</v>
      </c>
      <c r="GN137" s="518" t="s">
        <v>102</v>
      </c>
      <c r="GO137" s="518" t="s">
        <v>102</v>
      </c>
      <c r="GP137" s="518" t="s">
        <v>102</v>
      </c>
      <c r="GQ137" s="518" t="s">
        <v>102</v>
      </c>
      <c r="GR137" s="518" t="s">
        <v>102</v>
      </c>
      <c r="GS137" s="518" t="s">
        <v>102</v>
      </c>
      <c r="GT137" s="518" t="s">
        <v>102</v>
      </c>
      <c r="GU137" s="518" t="s">
        <v>102</v>
      </c>
      <c r="GV137" s="518" t="s">
        <v>102</v>
      </c>
      <c r="GW137" s="518" t="s">
        <v>102</v>
      </c>
      <c r="GX137" s="518" t="s">
        <v>102</v>
      </c>
      <c r="GY137" s="518" t="s">
        <v>102</v>
      </c>
      <c r="GZ137" s="518" t="s">
        <v>102</v>
      </c>
      <c r="HA137" s="518" t="s">
        <v>102</v>
      </c>
      <c r="HB137" s="518" t="s">
        <v>102</v>
      </c>
      <c r="HC137" s="511" t="str">
        <f t="shared" si="2"/>
        <v>議平11-074401</v>
      </c>
    </row>
    <row r="138" spans="1:211" ht="48" hidden="1" customHeight="1" x14ac:dyDescent="0.15">
      <c r="A138" s="514" t="s">
        <v>4337</v>
      </c>
      <c r="B138" s="519" t="s">
        <v>10825</v>
      </c>
      <c r="C138" s="513">
        <v>39947</v>
      </c>
      <c r="D138" s="519" t="s">
        <v>8419</v>
      </c>
      <c r="E138" s="519" t="s">
        <v>8498</v>
      </c>
      <c r="F138" s="519" t="s">
        <v>8421</v>
      </c>
      <c r="G138" s="513">
        <v>40829</v>
      </c>
      <c r="H138" s="519" t="s">
        <v>10826</v>
      </c>
      <c r="I138" s="519" t="s">
        <v>9890</v>
      </c>
      <c r="J138" s="513" t="s">
        <v>10827</v>
      </c>
      <c r="K138" s="519" t="s">
        <v>10828</v>
      </c>
      <c r="L138" s="519"/>
      <c r="M138" s="519"/>
      <c r="N138" s="513" t="s">
        <v>10829</v>
      </c>
      <c r="O138" s="513"/>
      <c r="P138" s="519" t="s">
        <v>8809</v>
      </c>
      <c r="Q138" s="513" t="s">
        <v>10830</v>
      </c>
      <c r="R138" s="513"/>
      <c r="S138" s="514" t="s">
        <v>10831</v>
      </c>
      <c r="T138" s="514">
        <v>2012</v>
      </c>
      <c r="U138" s="515" t="s">
        <v>8424</v>
      </c>
      <c r="V138" s="514">
        <v>59</v>
      </c>
      <c r="W138" s="514">
        <v>3</v>
      </c>
      <c r="X138" s="514">
        <v>2</v>
      </c>
      <c r="Y138" s="513">
        <v>35964</v>
      </c>
      <c r="Z138" s="512" t="s">
        <v>10810</v>
      </c>
      <c r="AA138" s="512" t="s">
        <v>10811</v>
      </c>
      <c r="AB138" s="513">
        <v>36536</v>
      </c>
      <c r="AC138" s="513">
        <v>36311</v>
      </c>
      <c r="AD138" s="512" t="s">
        <v>10812</v>
      </c>
      <c r="AE138" s="513">
        <v>36073</v>
      </c>
      <c r="AF138" s="512" t="s">
        <v>138</v>
      </c>
      <c r="AG138" s="512" t="s">
        <v>10811</v>
      </c>
      <c r="AH138" s="516">
        <v>2896369</v>
      </c>
      <c r="AI138" s="513">
        <v>36224</v>
      </c>
      <c r="AJ138" s="513" t="s">
        <v>138</v>
      </c>
      <c r="AK138" s="511" t="s">
        <v>138</v>
      </c>
      <c r="AL138" s="513" t="s">
        <v>138</v>
      </c>
      <c r="AM138" s="511" t="s">
        <v>138</v>
      </c>
      <c r="AN138" s="511" t="s">
        <v>10813</v>
      </c>
      <c r="AO138" s="511" t="s">
        <v>1599</v>
      </c>
      <c r="AP138" s="511" t="s">
        <v>10813</v>
      </c>
      <c r="AQ138" s="511" t="s">
        <v>10814</v>
      </c>
      <c r="AR138" s="511" t="s">
        <v>10815</v>
      </c>
      <c r="AS138" s="511" t="s">
        <v>138</v>
      </c>
      <c r="AT138" s="511" t="s">
        <v>138</v>
      </c>
      <c r="AU138" s="511" t="s">
        <v>138</v>
      </c>
      <c r="AV138" s="511" t="s">
        <v>10816</v>
      </c>
      <c r="AW138" s="511" t="s">
        <v>1600</v>
      </c>
      <c r="AX138" s="511" t="s">
        <v>1600</v>
      </c>
      <c r="AY138" s="511" t="s">
        <v>1601</v>
      </c>
      <c r="AZ138" s="511" t="s">
        <v>10817</v>
      </c>
      <c r="BA138" s="511" t="s">
        <v>1602</v>
      </c>
      <c r="BB138" s="511">
        <v>144153</v>
      </c>
      <c r="BC138" s="512" t="s">
        <v>1597</v>
      </c>
      <c r="BD138" s="511" t="s">
        <v>1598</v>
      </c>
      <c r="BE138" s="511" t="s">
        <v>10818</v>
      </c>
      <c r="BF138" s="511" t="s">
        <v>1596</v>
      </c>
      <c r="BG138" s="511" t="s">
        <v>10819</v>
      </c>
      <c r="BH138" s="511" t="s">
        <v>8648</v>
      </c>
      <c r="BI138" s="511">
        <v>4</v>
      </c>
      <c r="BJ138" s="511">
        <v>19</v>
      </c>
      <c r="BK138" s="511" t="s">
        <v>138</v>
      </c>
      <c r="BL138" s="511" t="s">
        <v>138</v>
      </c>
      <c r="BM138" s="511" t="s">
        <v>10820</v>
      </c>
      <c r="BN138" s="511" t="s">
        <v>138</v>
      </c>
      <c r="BO138" s="511" t="s">
        <v>9064</v>
      </c>
      <c r="BP138" s="513" t="s">
        <v>138</v>
      </c>
      <c r="BQ138" s="511" t="s">
        <v>138</v>
      </c>
      <c r="BR138" s="511" t="s">
        <v>8445</v>
      </c>
      <c r="BS138" s="511" t="s">
        <v>10821</v>
      </c>
      <c r="BT138" s="511" t="s">
        <v>138</v>
      </c>
      <c r="BU138" s="511" t="s">
        <v>10822</v>
      </c>
      <c r="BV138" s="511" t="s">
        <v>138</v>
      </c>
      <c r="BW138" s="511">
        <v>1</v>
      </c>
      <c r="BX138" s="511" t="s">
        <v>138</v>
      </c>
      <c r="BY138" s="511" t="s">
        <v>138</v>
      </c>
      <c r="BZ138" s="511">
        <v>10</v>
      </c>
      <c r="CA138" s="511" t="s">
        <v>10823</v>
      </c>
      <c r="CB138" s="511" t="s">
        <v>10824</v>
      </c>
      <c r="CC138" s="511" t="s">
        <v>138</v>
      </c>
      <c r="CD138" s="511" t="s">
        <v>138</v>
      </c>
      <c r="CE138" s="518" t="s">
        <v>10832</v>
      </c>
      <c r="CF138" s="518" t="s">
        <v>10833</v>
      </c>
      <c r="CG138" s="518" t="s">
        <v>10834</v>
      </c>
      <c r="CH138" s="518" t="s">
        <v>10835</v>
      </c>
      <c r="CI138" s="518" t="s">
        <v>10836</v>
      </c>
      <c r="CJ138" s="518" t="s">
        <v>10837</v>
      </c>
      <c r="CK138" s="518" t="s">
        <v>10838</v>
      </c>
      <c r="CL138" s="518" t="s">
        <v>10839</v>
      </c>
      <c r="CM138" s="518" t="s">
        <v>10840</v>
      </c>
      <c r="CN138" s="518" t="s">
        <v>10841</v>
      </c>
      <c r="CO138" s="518" t="s">
        <v>102</v>
      </c>
      <c r="CP138" s="518" t="s">
        <v>102</v>
      </c>
      <c r="CQ138" s="518" t="s">
        <v>102</v>
      </c>
      <c r="CR138" s="518" t="s">
        <v>102</v>
      </c>
      <c r="CS138" s="518" t="s">
        <v>102</v>
      </c>
      <c r="CT138" s="518" t="s">
        <v>102</v>
      </c>
      <c r="CU138" s="518" t="s">
        <v>102</v>
      </c>
      <c r="CV138" s="518" t="s">
        <v>102</v>
      </c>
      <c r="CW138" s="518" t="s">
        <v>102</v>
      </c>
      <c r="CX138" s="518" t="s">
        <v>102</v>
      </c>
      <c r="CY138" s="518" t="s">
        <v>102</v>
      </c>
      <c r="CZ138" s="518" t="s">
        <v>102</v>
      </c>
      <c r="DA138" s="518" t="s">
        <v>102</v>
      </c>
      <c r="DB138" s="518" t="s">
        <v>102</v>
      </c>
      <c r="DC138" s="518" t="s">
        <v>102</v>
      </c>
      <c r="DD138" s="518" t="s">
        <v>102</v>
      </c>
      <c r="DE138" s="518" t="s">
        <v>102</v>
      </c>
      <c r="DF138" s="518" t="s">
        <v>102</v>
      </c>
      <c r="DG138" s="518" t="s">
        <v>102</v>
      </c>
      <c r="DH138" s="518" t="s">
        <v>102</v>
      </c>
      <c r="DI138" s="518" t="s">
        <v>102</v>
      </c>
      <c r="DJ138" s="518" t="s">
        <v>102</v>
      </c>
      <c r="DK138" s="518" t="s">
        <v>102</v>
      </c>
      <c r="DL138" s="518" t="s">
        <v>102</v>
      </c>
      <c r="DM138" s="518" t="s">
        <v>102</v>
      </c>
      <c r="DN138" s="518" t="s">
        <v>102</v>
      </c>
      <c r="DO138" s="518" t="s">
        <v>102</v>
      </c>
      <c r="DP138" s="518" t="s">
        <v>102</v>
      </c>
      <c r="DQ138" s="518" t="s">
        <v>102</v>
      </c>
      <c r="DR138" s="518" t="s">
        <v>102</v>
      </c>
      <c r="DS138" s="518" t="s">
        <v>102</v>
      </c>
      <c r="DT138" s="518" t="s">
        <v>102</v>
      </c>
      <c r="DU138" s="518" t="s">
        <v>102</v>
      </c>
      <c r="DV138" s="518" t="s">
        <v>102</v>
      </c>
      <c r="DW138" s="518" t="s">
        <v>102</v>
      </c>
      <c r="DX138" s="518" t="s">
        <v>102</v>
      </c>
      <c r="DY138" s="518" t="s">
        <v>102</v>
      </c>
      <c r="DZ138" s="518" t="s">
        <v>102</v>
      </c>
      <c r="EA138" s="518" t="s">
        <v>102</v>
      </c>
      <c r="EB138" s="518" t="s">
        <v>102</v>
      </c>
      <c r="EC138" s="518" t="s">
        <v>102</v>
      </c>
      <c r="ED138" s="518" t="s">
        <v>102</v>
      </c>
      <c r="EE138" s="518" t="s">
        <v>102</v>
      </c>
      <c r="EF138" s="518" t="s">
        <v>102</v>
      </c>
      <c r="EG138" s="518" t="s">
        <v>102</v>
      </c>
      <c r="EH138" s="518" t="s">
        <v>102</v>
      </c>
      <c r="EI138" s="518" t="s">
        <v>102</v>
      </c>
      <c r="EJ138" s="518" t="s">
        <v>102</v>
      </c>
      <c r="EK138" s="518" t="s">
        <v>102</v>
      </c>
      <c r="EL138" s="518" t="s">
        <v>102</v>
      </c>
      <c r="EM138" s="518" t="s">
        <v>102</v>
      </c>
      <c r="EN138" s="518" t="s">
        <v>102</v>
      </c>
      <c r="EO138" s="518" t="s">
        <v>102</v>
      </c>
      <c r="EP138" s="518" t="s">
        <v>102</v>
      </c>
      <c r="EQ138" s="518" t="s">
        <v>102</v>
      </c>
      <c r="ER138" s="518" t="s">
        <v>102</v>
      </c>
      <c r="ES138" s="518" t="s">
        <v>102</v>
      </c>
      <c r="ET138" s="518" t="s">
        <v>102</v>
      </c>
      <c r="EU138" s="518" t="s">
        <v>102</v>
      </c>
      <c r="EV138" s="518" t="s">
        <v>102</v>
      </c>
      <c r="EW138" s="518" t="s">
        <v>102</v>
      </c>
      <c r="EX138" s="518" t="s">
        <v>102</v>
      </c>
      <c r="EY138" s="518" t="s">
        <v>102</v>
      </c>
      <c r="EZ138" s="518" t="s">
        <v>102</v>
      </c>
      <c r="FA138" s="518" t="s">
        <v>102</v>
      </c>
      <c r="FB138" s="518" t="s">
        <v>102</v>
      </c>
      <c r="FC138" s="518" t="s">
        <v>102</v>
      </c>
      <c r="FD138" s="518" t="s">
        <v>102</v>
      </c>
      <c r="FE138" s="518" t="s">
        <v>102</v>
      </c>
      <c r="FF138" s="518" t="s">
        <v>102</v>
      </c>
      <c r="FG138" s="518" t="s">
        <v>102</v>
      </c>
      <c r="FH138" s="518" t="s">
        <v>102</v>
      </c>
      <c r="FI138" s="518" t="s">
        <v>102</v>
      </c>
      <c r="FJ138" s="518" t="s">
        <v>102</v>
      </c>
      <c r="FK138" s="518" t="s">
        <v>102</v>
      </c>
      <c r="FL138" s="518" t="s">
        <v>102</v>
      </c>
      <c r="FM138" s="518" t="s">
        <v>102</v>
      </c>
      <c r="FN138" s="518" t="s">
        <v>102</v>
      </c>
      <c r="FO138" s="518" t="s">
        <v>102</v>
      </c>
      <c r="FP138" s="518" t="s">
        <v>102</v>
      </c>
      <c r="FQ138" s="518" t="s">
        <v>102</v>
      </c>
      <c r="FR138" s="518" t="s">
        <v>102</v>
      </c>
      <c r="FS138" s="518" t="s">
        <v>102</v>
      </c>
      <c r="FT138" s="518" t="s">
        <v>102</v>
      </c>
      <c r="FU138" s="518" t="s">
        <v>102</v>
      </c>
      <c r="FV138" s="518" t="s">
        <v>102</v>
      </c>
      <c r="FW138" s="518" t="s">
        <v>102</v>
      </c>
      <c r="FX138" s="518" t="s">
        <v>102</v>
      </c>
      <c r="FY138" s="518" t="s">
        <v>102</v>
      </c>
      <c r="FZ138" s="518" t="s">
        <v>102</v>
      </c>
      <c r="GA138" s="518" t="s">
        <v>102</v>
      </c>
      <c r="GB138" s="518" t="s">
        <v>102</v>
      </c>
      <c r="GC138" s="518" t="s">
        <v>102</v>
      </c>
      <c r="GD138" s="518" t="s">
        <v>102</v>
      </c>
      <c r="GE138" s="518" t="s">
        <v>102</v>
      </c>
      <c r="GF138" s="518" t="s">
        <v>102</v>
      </c>
      <c r="GG138" s="518" t="s">
        <v>102</v>
      </c>
      <c r="GH138" s="518" t="s">
        <v>102</v>
      </c>
      <c r="GI138" s="518" t="s">
        <v>102</v>
      </c>
      <c r="GJ138" s="518" t="s">
        <v>102</v>
      </c>
      <c r="GK138" s="518" t="s">
        <v>102</v>
      </c>
      <c r="GL138" s="518" t="s">
        <v>102</v>
      </c>
      <c r="GM138" s="518" t="s">
        <v>102</v>
      </c>
      <c r="GN138" s="518" t="s">
        <v>102</v>
      </c>
      <c r="GO138" s="518" t="s">
        <v>102</v>
      </c>
      <c r="GP138" s="518" t="s">
        <v>102</v>
      </c>
      <c r="GQ138" s="518" t="s">
        <v>102</v>
      </c>
      <c r="GR138" s="518" t="s">
        <v>102</v>
      </c>
      <c r="GS138" s="518" t="s">
        <v>102</v>
      </c>
      <c r="GT138" s="518" t="s">
        <v>102</v>
      </c>
      <c r="GU138" s="518" t="s">
        <v>102</v>
      </c>
      <c r="GV138" s="518" t="s">
        <v>102</v>
      </c>
      <c r="GW138" s="518" t="s">
        <v>102</v>
      </c>
      <c r="GX138" s="518" t="s">
        <v>102</v>
      </c>
      <c r="GY138" s="518" t="s">
        <v>102</v>
      </c>
      <c r="GZ138" s="518" t="s">
        <v>102</v>
      </c>
      <c r="HA138" s="518" t="s">
        <v>102</v>
      </c>
      <c r="HB138" s="518" t="s">
        <v>102</v>
      </c>
      <c r="HC138" s="511" t="str">
        <f t="shared" si="2"/>
        <v>2009-800093</v>
      </c>
    </row>
    <row r="139" spans="1:211" ht="48" hidden="1" customHeight="1" x14ac:dyDescent="0.15">
      <c r="A139" s="514" t="s">
        <v>4337</v>
      </c>
      <c r="B139" s="519" t="s">
        <v>10842</v>
      </c>
      <c r="C139" s="513">
        <v>40626</v>
      </c>
      <c r="D139" s="519" t="s">
        <v>8419</v>
      </c>
      <c r="E139" s="519" t="s">
        <v>8465</v>
      </c>
      <c r="F139" s="519" t="s">
        <v>8493</v>
      </c>
      <c r="G139" s="513">
        <v>40833</v>
      </c>
      <c r="H139" s="519" t="s">
        <v>1597</v>
      </c>
      <c r="I139" s="519" t="s">
        <v>8495</v>
      </c>
      <c r="J139" s="513">
        <v>40792</v>
      </c>
      <c r="K139" s="519"/>
      <c r="L139" s="519"/>
      <c r="M139" s="519"/>
      <c r="N139" s="513"/>
      <c r="O139" s="513"/>
      <c r="P139" s="519"/>
      <c r="Q139" s="513"/>
      <c r="R139" s="513"/>
      <c r="S139" s="514" t="s">
        <v>10843</v>
      </c>
      <c r="T139" s="514">
        <v>2012</v>
      </c>
      <c r="U139" s="515" t="s">
        <v>8424</v>
      </c>
      <c r="V139" s="514">
        <v>59</v>
      </c>
      <c r="W139" s="514">
        <v>3</v>
      </c>
      <c r="X139" s="514">
        <v>3</v>
      </c>
      <c r="Y139" s="513">
        <v>35964</v>
      </c>
      <c r="Z139" s="512" t="s">
        <v>10810</v>
      </c>
      <c r="AA139" s="512" t="s">
        <v>10811</v>
      </c>
      <c r="AB139" s="513">
        <v>36536</v>
      </c>
      <c r="AC139" s="513">
        <v>36311</v>
      </c>
      <c r="AD139" s="512" t="s">
        <v>10812</v>
      </c>
      <c r="AE139" s="513">
        <v>36073</v>
      </c>
      <c r="AF139" s="512" t="s">
        <v>138</v>
      </c>
      <c r="AG139" s="512" t="s">
        <v>10811</v>
      </c>
      <c r="AH139" s="516">
        <v>2896369</v>
      </c>
      <c r="AI139" s="513">
        <v>36224</v>
      </c>
      <c r="AJ139" s="513" t="s">
        <v>138</v>
      </c>
      <c r="AK139" s="511" t="s">
        <v>138</v>
      </c>
      <c r="AL139" s="513" t="s">
        <v>138</v>
      </c>
      <c r="AM139" s="511" t="s">
        <v>138</v>
      </c>
      <c r="AN139" s="511" t="s">
        <v>10813</v>
      </c>
      <c r="AO139" s="511" t="s">
        <v>1599</v>
      </c>
      <c r="AP139" s="511" t="s">
        <v>10813</v>
      </c>
      <c r="AQ139" s="511" t="s">
        <v>10814</v>
      </c>
      <c r="AR139" s="511" t="s">
        <v>10815</v>
      </c>
      <c r="AS139" s="511" t="s">
        <v>138</v>
      </c>
      <c r="AT139" s="511" t="s">
        <v>138</v>
      </c>
      <c r="AU139" s="511" t="s">
        <v>138</v>
      </c>
      <c r="AV139" s="511" t="s">
        <v>10816</v>
      </c>
      <c r="AW139" s="511" t="s">
        <v>1600</v>
      </c>
      <c r="AX139" s="511" t="s">
        <v>1600</v>
      </c>
      <c r="AY139" s="511" t="s">
        <v>1601</v>
      </c>
      <c r="AZ139" s="511" t="s">
        <v>10817</v>
      </c>
      <c r="BA139" s="511" t="s">
        <v>1602</v>
      </c>
      <c r="BB139" s="511">
        <v>144153</v>
      </c>
      <c r="BC139" s="512" t="s">
        <v>1597</v>
      </c>
      <c r="BD139" s="511" t="s">
        <v>1598</v>
      </c>
      <c r="BE139" s="511" t="s">
        <v>10818</v>
      </c>
      <c r="BF139" s="511" t="s">
        <v>1596</v>
      </c>
      <c r="BG139" s="511" t="s">
        <v>10819</v>
      </c>
      <c r="BH139" s="511" t="s">
        <v>8648</v>
      </c>
      <c r="BI139" s="511">
        <v>4</v>
      </c>
      <c r="BJ139" s="511">
        <v>19</v>
      </c>
      <c r="BK139" s="511" t="s">
        <v>138</v>
      </c>
      <c r="BL139" s="511" t="s">
        <v>138</v>
      </c>
      <c r="BM139" s="511" t="s">
        <v>10820</v>
      </c>
      <c r="BN139" s="511" t="s">
        <v>138</v>
      </c>
      <c r="BO139" s="511" t="s">
        <v>9064</v>
      </c>
      <c r="BP139" s="513" t="s">
        <v>138</v>
      </c>
      <c r="BQ139" s="511" t="s">
        <v>138</v>
      </c>
      <c r="BR139" s="511" t="s">
        <v>8445</v>
      </c>
      <c r="BS139" s="511" t="s">
        <v>10821</v>
      </c>
      <c r="BT139" s="511" t="s">
        <v>138</v>
      </c>
      <c r="BU139" s="511" t="s">
        <v>10822</v>
      </c>
      <c r="BV139" s="511" t="s">
        <v>138</v>
      </c>
      <c r="BW139" s="511">
        <v>1</v>
      </c>
      <c r="BX139" s="511" t="s">
        <v>138</v>
      </c>
      <c r="BY139" s="511" t="s">
        <v>138</v>
      </c>
      <c r="BZ139" s="511">
        <v>10</v>
      </c>
      <c r="CA139" s="511" t="s">
        <v>10823</v>
      </c>
      <c r="CB139" s="511" t="s">
        <v>10824</v>
      </c>
      <c r="CC139" s="511" t="s">
        <v>138</v>
      </c>
      <c r="CD139" s="511" t="s">
        <v>138</v>
      </c>
      <c r="CE139" s="518" t="s">
        <v>102</v>
      </c>
      <c r="CF139" s="518" t="s">
        <v>102</v>
      </c>
      <c r="CG139" s="518" t="s">
        <v>102</v>
      </c>
      <c r="CH139" s="518" t="s">
        <v>102</v>
      </c>
      <c r="CI139" s="518" t="s">
        <v>102</v>
      </c>
      <c r="CJ139" s="518" t="s">
        <v>102</v>
      </c>
      <c r="CK139" s="518" t="s">
        <v>102</v>
      </c>
      <c r="CL139" s="518" t="s">
        <v>102</v>
      </c>
      <c r="CM139" s="518" t="s">
        <v>102</v>
      </c>
      <c r="CN139" s="518" t="s">
        <v>102</v>
      </c>
      <c r="CO139" s="518" t="s">
        <v>102</v>
      </c>
      <c r="CP139" s="518" t="s">
        <v>102</v>
      </c>
      <c r="CQ139" s="518" t="s">
        <v>102</v>
      </c>
      <c r="CR139" s="518" t="s">
        <v>102</v>
      </c>
      <c r="CS139" s="518" t="s">
        <v>102</v>
      </c>
      <c r="CT139" s="518" t="s">
        <v>102</v>
      </c>
      <c r="CU139" s="518" t="s">
        <v>102</v>
      </c>
      <c r="CV139" s="518" t="s">
        <v>102</v>
      </c>
      <c r="CW139" s="518" t="s">
        <v>102</v>
      </c>
      <c r="CX139" s="518" t="s">
        <v>102</v>
      </c>
      <c r="CY139" s="518" t="s">
        <v>102</v>
      </c>
      <c r="CZ139" s="518" t="s">
        <v>102</v>
      </c>
      <c r="DA139" s="518" t="s">
        <v>102</v>
      </c>
      <c r="DB139" s="518" t="s">
        <v>102</v>
      </c>
      <c r="DC139" s="518" t="s">
        <v>102</v>
      </c>
      <c r="DD139" s="518" t="s">
        <v>102</v>
      </c>
      <c r="DE139" s="518" t="s">
        <v>102</v>
      </c>
      <c r="DF139" s="518" t="s">
        <v>102</v>
      </c>
      <c r="DG139" s="518" t="s">
        <v>102</v>
      </c>
      <c r="DH139" s="518" t="s">
        <v>102</v>
      </c>
      <c r="DI139" s="518" t="s">
        <v>102</v>
      </c>
      <c r="DJ139" s="518" t="s">
        <v>102</v>
      </c>
      <c r="DK139" s="518" t="s">
        <v>102</v>
      </c>
      <c r="DL139" s="518" t="s">
        <v>102</v>
      </c>
      <c r="DM139" s="518" t="s">
        <v>102</v>
      </c>
      <c r="DN139" s="518" t="s">
        <v>102</v>
      </c>
      <c r="DO139" s="518" t="s">
        <v>102</v>
      </c>
      <c r="DP139" s="518" t="s">
        <v>102</v>
      </c>
      <c r="DQ139" s="518" t="s">
        <v>102</v>
      </c>
      <c r="DR139" s="518" t="s">
        <v>102</v>
      </c>
      <c r="DS139" s="518" t="s">
        <v>102</v>
      </c>
      <c r="DT139" s="518" t="s">
        <v>102</v>
      </c>
      <c r="DU139" s="518" t="s">
        <v>102</v>
      </c>
      <c r="DV139" s="518" t="s">
        <v>102</v>
      </c>
      <c r="DW139" s="518" t="s">
        <v>102</v>
      </c>
      <c r="DX139" s="518" t="s">
        <v>102</v>
      </c>
      <c r="DY139" s="518" t="s">
        <v>102</v>
      </c>
      <c r="DZ139" s="518" t="s">
        <v>102</v>
      </c>
      <c r="EA139" s="518" t="s">
        <v>102</v>
      </c>
      <c r="EB139" s="518" t="s">
        <v>102</v>
      </c>
      <c r="EC139" s="518" t="s">
        <v>102</v>
      </c>
      <c r="ED139" s="518" t="s">
        <v>102</v>
      </c>
      <c r="EE139" s="518" t="s">
        <v>102</v>
      </c>
      <c r="EF139" s="518" t="s">
        <v>102</v>
      </c>
      <c r="EG139" s="518" t="s">
        <v>102</v>
      </c>
      <c r="EH139" s="518" t="s">
        <v>102</v>
      </c>
      <c r="EI139" s="518" t="s">
        <v>102</v>
      </c>
      <c r="EJ139" s="518" t="s">
        <v>102</v>
      </c>
      <c r="EK139" s="518" t="s">
        <v>102</v>
      </c>
      <c r="EL139" s="518" t="s">
        <v>102</v>
      </c>
      <c r="EM139" s="518" t="s">
        <v>102</v>
      </c>
      <c r="EN139" s="518" t="s">
        <v>102</v>
      </c>
      <c r="EO139" s="518" t="s">
        <v>102</v>
      </c>
      <c r="EP139" s="518" t="s">
        <v>102</v>
      </c>
      <c r="EQ139" s="518" t="s">
        <v>102</v>
      </c>
      <c r="ER139" s="518" t="s">
        <v>102</v>
      </c>
      <c r="ES139" s="518" t="s">
        <v>102</v>
      </c>
      <c r="ET139" s="518" t="s">
        <v>102</v>
      </c>
      <c r="EU139" s="518" t="s">
        <v>102</v>
      </c>
      <c r="EV139" s="518" t="s">
        <v>102</v>
      </c>
      <c r="EW139" s="518" t="s">
        <v>102</v>
      </c>
      <c r="EX139" s="518" t="s">
        <v>102</v>
      </c>
      <c r="EY139" s="518" t="s">
        <v>102</v>
      </c>
      <c r="EZ139" s="518" t="s">
        <v>102</v>
      </c>
      <c r="FA139" s="518" t="s">
        <v>102</v>
      </c>
      <c r="FB139" s="518" t="s">
        <v>102</v>
      </c>
      <c r="FC139" s="518" t="s">
        <v>102</v>
      </c>
      <c r="FD139" s="518" t="s">
        <v>102</v>
      </c>
      <c r="FE139" s="518" t="s">
        <v>102</v>
      </c>
      <c r="FF139" s="518" t="s">
        <v>102</v>
      </c>
      <c r="FG139" s="518" t="s">
        <v>102</v>
      </c>
      <c r="FH139" s="518" t="s">
        <v>102</v>
      </c>
      <c r="FI139" s="518" t="s">
        <v>102</v>
      </c>
      <c r="FJ139" s="518" t="s">
        <v>102</v>
      </c>
      <c r="FK139" s="518" t="s">
        <v>102</v>
      </c>
      <c r="FL139" s="518" t="s">
        <v>102</v>
      </c>
      <c r="FM139" s="518" t="s">
        <v>102</v>
      </c>
      <c r="FN139" s="518" t="s">
        <v>102</v>
      </c>
      <c r="FO139" s="518" t="s">
        <v>102</v>
      </c>
      <c r="FP139" s="518" t="s">
        <v>102</v>
      </c>
      <c r="FQ139" s="518" t="s">
        <v>102</v>
      </c>
      <c r="FR139" s="518" t="s">
        <v>102</v>
      </c>
      <c r="FS139" s="518" t="s">
        <v>102</v>
      </c>
      <c r="FT139" s="518" t="s">
        <v>102</v>
      </c>
      <c r="FU139" s="518" t="s">
        <v>102</v>
      </c>
      <c r="FV139" s="518" t="s">
        <v>102</v>
      </c>
      <c r="FW139" s="518" t="s">
        <v>102</v>
      </c>
      <c r="FX139" s="518" t="s">
        <v>102</v>
      </c>
      <c r="FY139" s="518" t="s">
        <v>102</v>
      </c>
      <c r="FZ139" s="518" t="s">
        <v>102</v>
      </c>
      <c r="GA139" s="518" t="s">
        <v>102</v>
      </c>
      <c r="GB139" s="518" t="s">
        <v>102</v>
      </c>
      <c r="GC139" s="518" t="s">
        <v>102</v>
      </c>
      <c r="GD139" s="518" t="s">
        <v>102</v>
      </c>
      <c r="GE139" s="518" t="s">
        <v>102</v>
      </c>
      <c r="GF139" s="518" t="s">
        <v>102</v>
      </c>
      <c r="GG139" s="518" t="s">
        <v>102</v>
      </c>
      <c r="GH139" s="518" t="s">
        <v>102</v>
      </c>
      <c r="GI139" s="518" t="s">
        <v>102</v>
      </c>
      <c r="GJ139" s="518" t="s">
        <v>102</v>
      </c>
      <c r="GK139" s="518" t="s">
        <v>102</v>
      </c>
      <c r="GL139" s="518" t="s">
        <v>102</v>
      </c>
      <c r="GM139" s="518" t="s">
        <v>102</v>
      </c>
      <c r="GN139" s="518" t="s">
        <v>102</v>
      </c>
      <c r="GO139" s="518" t="s">
        <v>102</v>
      </c>
      <c r="GP139" s="518" t="s">
        <v>102</v>
      </c>
      <c r="GQ139" s="518" t="s">
        <v>102</v>
      </c>
      <c r="GR139" s="518" t="s">
        <v>102</v>
      </c>
      <c r="GS139" s="518" t="s">
        <v>102</v>
      </c>
      <c r="GT139" s="518" t="s">
        <v>102</v>
      </c>
      <c r="GU139" s="518" t="s">
        <v>102</v>
      </c>
      <c r="GV139" s="518" t="s">
        <v>102</v>
      </c>
      <c r="GW139" s="518" t="s">
        <v>102</v>
      </c>
      <c r="GX139" s="518" t="s">
        <v>102</v>
      </c>
      <c r="GY139" s="518" t="s">
        <v>102</v>
      </c>
      <c r="GZ139" s="518" t="s">
        <v>102</v>
      </c>
      <c r="HA139" s="518" t="s">
        <v>102</v>
      </c>
      <c r="HB139" s="518" t="s">
        <v>102</v>
      </c>
      <c r="HC139" s="511" t="str">
        <f t="shared" si="2"/>
        <v>2011-390030</v>
      </c>
    </row>
    <row r="140" spans="1:211" ht="48" hidden="1" customHeight="1" x14ac:dyDescent="0.15">
      <c r="A140" s="511" t="s">
        <v>4341</v>
      </c>
      <c r="B140" s="512" t="s">
        <v>10844</v>
      </c>
      <c r="C140" s="513">
        <v>39660</v>
      </c>
      <c r="D140" s="512" t="s">
        <v>8419</v>
      </c>
      <c r="E140" s="512" t="s">
        <v>8452</v>
      </c>
      <c r="F140" s="512" t="s">
        <v>8421</v>
      </c>
      <c r="G140" s="513">
        <v>40242</v>
      </c>
      <c r="H140" s="512" t="s">
        <v>10845</v>
      </c>
      <c r="I140" s="512" t="s">
        <v>8500</v>
      </c>
      <c r="J140" s="513">
        <v>39848</v>
      </c>
      <c r="K140" s="512" t="s">
        <v>10846</v>
      </c>
      <c r="L140" s="512" t="s">
        <v>10847</v>
      </c>
      <c r="M140" s="512" t="s">
        <v>10848</v>
      </c>
      <c r="N140" s="513">
        <v>39882</v>
      </c>
      <c r="O140" s="513">
        <v>40115</v>
      </c>
      <c r="P140" s="512" t="s">
        <v>8458</v>
      </c>
      <c r="Q140" s="513">
        <v>40101</v>
      </c>
      <c r="R140" s="511" t="s">
        <v>10849</v>
      </c>
      <c r="S140" s="514" t="s">
        <v>10850</v>
      </c>
      <c r="T140" s="511">
        <v>2010</v>
      </c>
      <c r="U140" s="515" t="s">
        <v>8424</v>
      </c>
      <c r="V140" s="514">
        <v>60</v>
      </c>
      <c r="W140" s="514">
        <v>1</v>
      </c>
      <c r="X140" s="514">
        <v>1</v>
      </c>
      <c r="Y140" s="513">
        <v>36006</v>
      </c>
      <c r="Z140" s="512" t="s">
        <v>10851</v>
      </c>
      <c r="AA140" s="512" t="s">
        <v>10852</v>
      </c>
      <c r="AB140" s="513">
        <v>36578</v>
      </c>
      <c r="AC140" s="513">
        <v>36402</v>
      </c>
      <c r="AD140" s="512" t="s">
        <v>10853</v>
      </c>
      <c r="AE140" s="513">
        <v>36031</v>
      </c>
      <c r="AF140" s="512" t="s">
        <v>138</v>
      </c>
      <c r="AG140" s="512" t="s">
        <v>10852</v>
      </c>
      <c r="AH140" s="516">
        <v>2943070</v>
      </c>
      <c r="AI140" s="513">
        <v>36336</v>
      </c>
      <c r="AJ140" s="513" t="s">
        <v>138</v>
      </c>
      <c r="AK140" s="511" t="s">
        <v>138</v>
      </c>
      <c r="AL140" s="513" t="s">
        <v>138</v>
      </c>
      <c r="AM140" s="511" t="s">
        <v>138</v>
      </c>
      <c r="AN140" s="511" t="s">
        <v>10854</v>
      </c>
      <c r="AO140" s="511" t="s">
        <v>10855</v>
      </c>
      <c r="AP140" s="511" t="s">
        <v>10856</v>
      </c>
      <c r="AQ140" s="511" t="s">
        <v>10857</v>
      </c>
      <c r="AR140" s="511" t="s">
        <v>10858</v>
      </c>
      <c r="AS140" s="511" t="s">
        <v>138</v>
      </c>
      <c r="AT140" s="511" t="s">
        <v>138</v>
      </c>
      <c r="AU140" s="511" t="s">
        <v>138</v>
      </c>
      <c r="AV140" s="511" t="s">
        <v>10859</v>
      </c>
      <c r="AW140" s="511" t="s">
        <v>10860</v>
      </c>
      <c r="AX140" s="511" t="s">
        <v>10861</v>
      </c>
      <c r="AY140" s="511" t="s">
        <v>10862</v>
      </c>
      <c r="AZ140" s="511" t="s">
        <v>10863</v>
      </c>
      <c r="BA140" s="511" t="s">
        <v>10864</v>
      </c>
      <c r="BB140" s="511">
        <v>592141466</v>
      </c>
      <c r="BC140" s="512" t="s">
        <v>10865</v>
      </c>
      <c r="BD140" s="511" t="s">
        <v>10866</v>
      </c>
      <c r="BE140" s="511" t="s">
        <v>10867</v>
      </c>
      <c r="BF140" s="511" t="s">
        <v>10868</v>
      </c>
      <c r="BG140" s="511" t="s">
        <v>10869</v>
      </c>
      <c r="BH140" s="511" t="s">
        <v>9142</v>
      </c>
      <c r="BI140" s="511">
        <v>4</v>
      </c>
      <c r="BJ140" s="511">
        <v>10</v>
      </c>
      <c r="BK140" s="511" t="s">
        <v>138</v>
      </c>
      <c r="BL140" s="511" t="s">
        <v>138</v>
      </c>
      <c r="BM140" s="511" t="s">
        <v>10870</v>
      </c>
      <c r="BN140" s="511" t="s">
        <v>138</v>
      </c>
      <c r="BO140" s="511" t="s">
        <v>9064</v>
      </c>
      <c r="BP140" s="513" t="s">
        <v>138</v>
      </c>
      <c r="BQ140" s="511" t="s">
        <v>138</v>
      </c>
      <c r="BR140" s="511" t="s">
        <v>8482</v>
      </c>
      <c r="BS140" s="511" t="s">
        <v>10871</v>
      </c>
      <c r="BT140" s="511" t="s">
        <v>10872</v>
      </c>
      <c r="BU140" s="511" t="s">
        <v>10844</v>
      </c>
      <c r="BV140" s="511" t="s">
        <v>138</v>
      </c>
      <c r="BW140" s="511">
        <v>1</v>
      </c>
      <c r="BX140" s="511" t="s">
        <v>138</v>
      </c>
      <c r="BY140" s="511" t="s">
        <v>138</v>
      </c>
      <c r="BZ140" s="511">
        <v>8</v>
      </c>
      <c r="CA140" s="511" t="s">
        <v>10873</v>
      </c>
      <c r="CB140" s="511" t="s">
        <v>10874</v>
      </c>
      <c r="CC140" s="511" t="s">
        <v>138</v>
      </c>
      <c r="CD140" s="511" t="s">
        <v>138</v>
      </c>
      <c r="CE140" s="518" t="s">
        <v>10875</v>
      </c>
      <c r="CF140" s="518" t="s">
        <v>10876</v>
      </c>
      <c r="CG140" s="518" t="s">
        <v>10877</v>
      </c>
      <c r="CH140" s="518" t="s">
        <v>10878</v>
      </c>
      <c r="CI140" s="518" t="s">
        <v>10879</v>
      </c>
      <c r="CJ140" s="518" t="s">
        <v>10880</v>
      </c>
      <c r="CK140" s="518" t="s">
        <v>10881</v>
      </c>
      <c r="CL140" s="518" t="s">
        <v>10882</v>
      </c>
      <c r="CM140" s="518" t="s">
        <v>102</v>
      </c>
      <c r="CN140" s="518" t="s">
        <v>102</v>
      </c>
      <c r="CO140" s="518" t="s">
        <v>102</v>
      </c>
      <c r="CP140" s="518" t="s">
        <v>102</v>
      </c>
      <c r="CQ140" s="518" t="s">
        <v>102</v>
      </c>
      <c r="CR140" s="518" t="s">
        <v>102</v>
      </c>
      <c r="CS140" s="518" t="s">
        <v>102</v>
      </c>
      <c r="CT140" s="518" t="s">
        <v>102</v>
      </c>
      <c r="CU140" s="518" t="s">
        <v>102</v>
      </c>
      <c r="CV140" s="518" t="s">
        <v>102</v>
      </c>
      <c r="CW140" s="518" t="s">
        <v>102</v>
      </c>
      <c r="CX140" s="518" t="s">
        <v>102</v>
      </c>
      <c r="CY140" s="518" t="s">
        <v>102</v>
      </c>
      <c r="CZ140" s="518" t="s">
        <v>102</v>
      </c>
      <c r="DA140" s="518" t="s">
        <v>102</v>
      </c>
      <c r="DB140" s="518" t="s">
        <v>102</v>
      </c>
      <c r="DC140" s="518" t="s">
        <v>102</v>
      </c>
      <c r="DD140" s="518" t="s">
        <v>102</v>
      </c>
      <c r="DE140" s="518" t="s">
        <v>102</v>
      </c>
      <c r="DF140" s="518" t="s">
        <v>102</v>
      </c>
      <c r="DG140" s="518" t="s">
        <v>102</v>
      </c>
      <c r="DH140" s="518" t="s">
        <v>102</v>
      </c>
      <c r="DI140" s="518" t="s">
        <v>102</v>
      </c>
      <c r="DJ140" s="518" t="s">
        <v>102</v>
      </c>
      <c r="DK140" s="518" t="s">
        <v>102</v>
      </c>
      <c r="DL140" s="518" t="s">
        <v>102</v>
      </c>
      <c r="DM140" s="518" t="s">
        <v>102</v>
      </c>
      <c r="DN140" s="518" t="s">
        <v>102</v>
      </c>
      <c r="DO140" s="518" t="s">
        <v>102</v>
      </c>
      <c r="DP140" s="518" t="s">
        <v>102</v>
      </c>
      <c r="DQ140" s="518" t="s">
        <v>102</v>
      </c>
      <c r="DR140" s="518" t="s">
        <v>102</v>
      </c>
      <c r="DS140" s="518" t="s">
        <v>102</v>
      </c>
      <c r="DT140" s="518" t="s">
        <v>102</v>
      </c>
      <c r="DU140" s="518" t="s">
        <v>102</v>
      </c>
      <c r="DV140" s="518" t="s">
        <v>102</v>
      </c>
      <c r="DW140" s="518" t="s">
        <v>102</v>
      </c>
      <c r="DX140" s="518" t="s">
        <v>102</v>
      </c>
      <c r="DY140" s="518" t="s">
        <v>102</v>
      </c>
      <c r="DZ140" s="518" t="s">
        <v>102</v>
      </c>
      <c r="EA140" s="518" t="s">
        <v>102</v>
      </c>
      <c r="EB140" s="518" t="s">
        <v>102</v>
      </c>
      <c r="EC140" s="518" t="s">
        <v>102</v>
      </c>
      <c r="ED140" s="518" t="s">
        <v>102</v>
      </c>
      <c r="EE140" s="518" t="s">
        <v>102</v>
      </c>
      <c r="EF140" s="518" t="s">
        <v>102</v>
      </c>
      <c r="EG140" s="518" t="s">
        <v>102</v>
      </c>
      <c r="EH140" s="518" t="s">
        <v>102</v>
      </c>
      <c r="EI140" s="518" t="s">
        <v>102</v>
      </c>
      <c r="EJ140" s="518" t="s">
        <v>102</v>
      </c>
      <c r="EK140" s="518" t="s">
        <v>102</v>
      </c>
      <c r="EL140" s="518" t="s">
        <v>102</v>
      </c>
      <c r="EM140" s="518" t="s">
        <v>102</v>
      </c>
      <c r="EN140" s="518" t="s">
        <v>102</v>
      </c>
      <c r="EO140" s="518" t="s">
        <v>102</v>
      </c>
      <c r="EP140" s="518" t="s">
        <v>102</v>
      </c>
      <c r="EQ140" s="518" t="s">
        <v>102</v>
      </c>
      <c r="ER140" s="518" t="s">
        <v>102</v>
      </c>
      <c r="ES140" s="518" t="s">
        <v>102</v>
      </c>
      <c r="ET140" s="518" t="s">
        <v>102</v>
      </c>
      <c r="EU140" s="518" t="s">
        <v>102</v>
      </c>
      <c r="EV140" s="518" t="s">
        <v>102</v>
      </c>
      <c r="EW140" s="518" t="s">
        <v>102</v>
      </c>
      <c r="EX140" s="518" t="s">
        <v>102</v>
      </c>
      <c r="EY140" s="518" t="s">
        <v>102</v>
      </c>
      <c r="EZ140" s="518" t="s">
        <v>102</v>
      </c>
      <c r="FA140" s="518" t="s">
        <v>102</v>
      </c>
      <c r="FB140" s="518" t="s">
        <v>102</v>
      </c>
      <c r="FC140" s="518" t="s">
        <v>102</v>
      </c>
      <c r="FD140" s="518" t="s">
        <v>102</v>
      </c>
      <c r="FE140" s="518" t="s">
        <v>102</v>
      </c>
      <c r="FF140" s="518" t="s">
        <v>102</v>
      </c>
      <c r="FG140" s="518" t="s">
        <v>102</v>
      </c>
      <c r="FH140" s="518" t="s">
        <v>102</v>
      </c>
      <c r="FI140" s="518" t="s">
        <v>102</v>
      </c>
      <c r="FJ140" s="518" t="s">
        <v>102</v>
      </c>
      <c r="FK140" s="518" t="s">
        <v>102</v>
      </c>
      <c r="FL140" s="518" t="s">
        <v>102</v>
      </c>
      <c r="FM140" s="518" t="s">
        <v>102</v>
      </c>
      <c r="FN140" s="518" t="s">
        <v>102</v>
      </c>
      <c r="FO140" s="518" t="s">
        <v>102</v>
      </c>
      <c r="FP140" s="518" t="s">
        <v>102</v>
      </c>
      <c r="FQ140" s="518" t="s">
        <v>102</v>
      </c>
      <c r="FR140" s="518" t="s">
        <v>102</v>
      </c>
      <c r="FS140" s="518" t="s">
        <v>102</v>
      </c>
      <c r="FT140" s="518" t="s">
        <v>102</v>
      </c>
      <c r="FU140" s="518" t="s">
        <v>102</v>
      </c>
      <c r="FV140" s="518" t="s">
        <v>102</v>
      </c>
      <c r="FW140" s="518" t="s">
        <v>102</v>
      </c>
      <c r="FX140" s="518" t="s">
        <v>102</v>
      </c>
      <c r="FY140" s="518" t="s">
        <v>102</v>
      </c>
      <c r="FZ140" s="518" t="s">
        <v>102</v>
      </c>
      <c r="GA140" s="518" t="s">
        <v>102</v>
      </c>
      <c r="GB140" s="518" t="s">
        <v>102</v>
      </c>
      <c r="GC140" s="518" t="s">
        <v>102</v>
      </c>
      <c r="GD140" s="518" t="s">
        <v>102</v>
      </c>
      <c r="GE140" s="518" t="s">
        <v>102</v>
      </c>
      <c r="GF140" s="518" t="s">
        <v>102</v>
      </c>
      <c r="GG140" s="518" t="s">
        <v>102</v>
      </c>
      <c r="GH140" s="518" t="s">
        <v>102</v>
      </c>
      <c r="GI140" s="518" t="s">
        <v>102</v>
      </c>
      <c r="GJ140" s="518" t="s">
        <v>102</v>
      </c>
      <c r="GK140" s="518" t="s">
        <v>102</v>
      </c>
      <c r="GL140" s="518" t="s">
        <v>102</v>
      </c>
      <c r="GM140" s="518" t="s">
        <v>102</v>
      </c>
      <c r="GN140" s="518" t="s">
        <v>102</v>
      </c>
      <c r="GO140" s="518" t="s">
        <v>102</v>
      </c>
      <c r="GP140" s="518" t="s">
        <v>102</v>
      </c>
      <c r="GQ140" s="518" t="s">
        <v>102</v>
      </c>
      <c r="GR140" s="518" t="s">
        <v>102</v>
      </c>
      <c r="GS140" s="518" t="s">
        <v>102</v>
      </c>
      <c r="GT140" s="518" t="s">
        <v>102</v>
      </c>
      <c r="GU140" s="518" t="s">
        <v>102</v>
      </c>
      <c r="GV140" s="518" t="s">
        <v>102</v>
      </c>
      <c r="GW140" s="518" t="s">
        <v>102</v>
      </c>
      <c r="GX140" s="518" t="s">
        <v>102</v>
      </c>
      <c r="GY140" s="518" t="s">
        <v>102</v>
      </c>
      <c r="GZ140" s="518" t="s">
        <v>102</v>
      </c>
      <c r="HA140" s="518" t="s">
        <v>102</v>
      </c>
      <c r="HB140" s="518" t="s">
        <v>102</v>
      </c>
      <c r="HC140" s="511" t="str">
        <f t="shared" si="2"/>
        <v>2008-800137</v>
      </c>
    </row>
    <row r="141" spans="1:211" ht="48" hidden="1" customHeight="1" x14ac:dyDescent="0.15">
      <c r="A141" s="511" t="s">
        <v>4342</v>
      </c>
      <c r="B141" s="512" t="s">
        <v>10883</v>
      </c>
      <c r="C141" s="513">
        <v>39773</v>
      </c>
      <c r="D141" s="512" t="s">
        <v>8419</v>
      </c>
      <c r="E141" s="512" t="s">
        <v>8498</v>
      </c>
      <c r="F141" s="512" t="s">
        <v>8421</v>
      </c>
      <c r="G141" s="513">
        <v>40249</v>
      </c>
      <c r="H141" s="512" t="s">
        <v>9111</v>
      </c>
      <c r="I141" s="512" t="s">
        <v>8500</v>
      </c>
      <c r="J141" s="513">
        <v>39962</v>
      </c>
      <c r="K141" s="512" t="s">
        <v>10884</v>
      </c>
      <c r="N141" s="513">
        <v>39983</v>
      </c>
      <c r="P141" s="512" t="s">
        <v>8625</v>
      </c>
      <c r="Q141" s="513">
        <v>40235</v>
      </c>
      <c r="S141" s="514" t="s">
        <v>10885</v>
      </c>
      <c r="T141" s="511">
        <v>2010</v>
      </c>
      <c r="U141" s="515" t="s">
        <v>8424</v>
      </c>
      <c r="V141" s="514">
        <v>61</v>
      </c>
      <c r="W141" s="514">
        <v>1</v>
      </c>
      <c r="X141" s="514">
        <v>1</v>
      </c>
      <c r="Y141" s="513">
        <v>36012</v>
      </c>
      <c r="Z141" s="512" t="s">
        <v>10886</v>
      </c>
      <c r="AA141" s="512" t="s">
        <v>10887</v>
      </c>
      <c r="AB141" s="513">
        <v>36581</v>
      </c>
      <c r="AC141" s="513">
        <v>39274</v>
      </c>
      <c r="AD141" s="512" t="s">
        <v>10888</v>
      </c>
      <c r="AE141" s="513">
        <v>38258</v>
      </c>
      <c r="AF141" s="512" t="s">
        <v>138</v>
      </c>
      <c r="AG141" s="512" t="s">
        <v>10887</v>
      </c>
      <c r="AH141" s="516">
        <v>3942281</v>
      </c>
      <c r="AI141" s="513">
        <v>39185</v>
      </c>
      <c r="AJ141" s="513" t="s">
        <v>138</v>
      </c>
      <c r="AK141" s="511" t="s">
        <v>138</v>
      </c>
      <c r="AL141" s="513" t="s">
        <v>138</v>
      </c>
      <c r="AM141" s="511" t="s">
        <v>138</v>
      </c>
      <c r="AN141" s="511" t="s">
        <v>10889</v>
      </c>
      <c r="AO141" s="511" t="s">
        <v>10890</v>
      </c>
      <c r="AP141" s="511" t="s">
        <v>10891</v>
      </c>
      <c r="AQ141" s="511" t="s">
        <v>10892</v>
      </c>
      <c r="AR141" s="511" t="s">
        <v>10893</v>
      </c>
      <c r="AS141" s="511" t="s">
        <v>10894</v>
      </c>
      <c r="AT141" s="511" t="s">
        <v>10894</v>
      </c>
      <c r="AU141" s="511" t="s">
        <v>10895</v>
      </c>
      <c r="AV141" s="511" t="s">
        <v>10896</v>
      </c>
      <c r="AW141" s="511" t="s">
        <v>10897</v>
      </c>
      <c r="AX141" s="511" t="s">
        <v>10898</v>
      </c>
      <c r="AY141" s="511" t="s">
        <v>10899</v>
      </c>
      <c r="AZ141" s="511" t="s">
        <v>10900</v>
      </c>
      <c r="BA141" s="511" t="s">
        <v>10901</v>
      </c>
      <c r="BB141" s="511">
        <v>1122</v>
      </c>
      <c r="BC141" s="512" t="s">
        <v>5307</v>
      </c>
      <c r="BD141" s="511" t="s">
        <v>10902</v>
      </c>
      <c r="BE141" s="511" t="s">
        <v>138</v>
      </c>
      <c r="BF141" s="511" t="s">
        <v>10903</v>
      </c>
      <c r="BG141" s="511" t="s">
        <v>10904</v>
      </c>
      <c r="BH141" s="511" t="s">
        <v>8648</v>
      </c>
      <c r="BI141" s="511">
        <v>1</v>
      </c>
      <c r="BJ141" s="511">
        <v>7</v>
      </c>
      <c r="BK141" s="511" t="s">
        <v>138</v>
      </c>
      <c r="BL141" s="511" t="s">
        <v>138</v>
      </c>
      <c r="BM141" s="511" t="s">
        <v>10905</v>
      </c>
      <c r="BN141" s="511" t="s">
        <v>138</v>
      </c>
      <c r="BO141" s="511" t="s">
        <v>9064</v>
      </c>
      <c r="BP141" s="513" t="s">
        <v>138</v>
      </c>
      <c r="BQ141" s="511" t="s">
        <v>138</v>
      </c>
      <c r="BR141" s="511" t="s">
        <v>8445</v>
      </c>
      <c r="BS141" s="511" t="s">
        <v>10906</v>
      </c>
      <c r="BT141" s="511" t="s">
        <v>138</v>
      </c>
      <c r="BU141" s="511" t="s">
        <v>10883</v>
      </c>
      <c r="BV141" s="511" t="s">
        <v>138</v>
      </c>
      <c r="BW141" s="511">
        <v>1</v>
      </c>
      <c r="BX141" s="511" t="s">
        <v>10907</v>
      </c>
      <c r="BY141" s="511" t="s">
        <v>138</v>
      </c>
      <c r="BZ141" s="511">
        <v>5</v>
      </c>
      <c r="CA141" s="511" t="s">
        <v>10908</v>
      </c>
      <c r="CB141" s="511" t="s">
        <v>10909</v>
      </c>
      <c r="CC141" s="511" t="s">
        <v>10910</v>
      </c>
      <c r="CD141" s="511" t="s">
        <v>138</v>
      </c>
      <c r="CE141" s="518" t="s">
        <v>10911</v>
      </c>
      <c r="CF141" s="518" t="s">
        <v>10912</v>
      </c>
      <c r="CG141" s="518" t="s">
        <v>10913</v>
      </c>
      <c r="CH141" s="518" t="s">
        <v>10914</v>
      </c>
      <c r="CI141" s="518" t="s">
        <v>102</v>
      </c>
      <c r="CJ141" s="518" t="s">
        <v>102</v>
      </c>
      <c r="CK141" s="518" t="s">
        <v>102</v>
      </c>
      <c r="CL141" s="518" t="s">
        <v>102</v>
      </c>
      <c r="CM141" s="518" t="s">
        <v>102</v>
      </c>
      <c r="CN141" s="518" t="s">
        <v>102</v>
      </c>
      <c r="CO141" s="518" t="s">
        <v>102</v>
      </c>
      <c r="CP141" s="518" t="s">
        <v>102</v>
      </c>
      <c r="CQ141" s="518" t="s">
        <v>102</v>
      </c>
      <c r="CR141" s="518" t="s">
        <v>102</v>
      </c>
      <c r="CS141" s="518" t="s">
        <v>102</v>
      </c>
      <c r="CT141" s="518" t="s">
        <v>102</v>
      </c>
      <c r="CU141" s="518" t="s">
        <v>102</v>
      </c>
      <c r="CV141" s="518" t="s">
        <v>102</v>
      </c>
      <c r="CW141" s="518" t="s">
        <v>102</v>
      </c>
      <c r="CX141" s="518" t="s">
        <v>102</v>
      </c>
      <c r="CY141" s="518" t="s">
        <v>102</v>
      </c>
      <c r="CZ141" s="518" t="s">
        <v>102</v>
      </c>
      <c r="DA141" s="518" t="s">
        <v>102</v>
      </c>
      <c r="DB141" s="518" t="s">
        <v>102</v>
      </c>
      <c r="DC141" s="518" t="s">
        <v>102</v>
      </c>
      <c r="DD141" s="518" t="s">
        <v>102</v>
      </c>
      <c r="DE141" s="518" t="s">
        <v>102</v>
      </c>
      <c r="DF141" s="518" t="s">
        <v>102</v>
      </c>
      <c r="DG141" s="518" t="s">
        <v>102</v>
      </c>
      <c r="DH141" s="518" t="s">
        <v>102</v>
      </c>
      <c r="DI141" s="518" t="s">
        <v>102</v>
      </c>
      <c r="DJ141" s="518" t="s">
        <v>102</v>
      </c>
      <c r="DK141" s="518" t="s">
        <v>102</v>
      </c>
      <c r="DL141" s="518" t="s">
        <v>102</v>
      </c>
      <c r="DM141" s="518" t="s">
        <v>102</v>
      </c>
      <c r="DN141" s="518" t="s">
        <v>102</v>
      </c>
      <c r="DO141" s="518" t="s">
        <v>102</v>
      </c>
      <c r="DP141" s="518" t="s">
        <v>102</v>
      </c>
      <c r="DQ141" s="518" t="s">
        <v>102</v>
      </c>
      <c r="DR141" s="518" t="s">
        <v>102</v>
      </c>
      <c r="DS141" s="518" t="s">
        <v>102</v>
      </c>
      <c r="DT141" s="518" t="s">
        <v>102</v>
      </c>
      <c r="DU141" s="518" t="s">
        <v>102</v>
      </c>
      <c r="DV141" s="518" t="s">
        <v>102</v>
      </c>
      <c r="DW141" s="518" t="s">
        <v>102</v>
      </c>
      <c r="DX141" s="518" t="s">
        <v>102</v>
      </c>
      <c r="DY141" s="518" t="s">
        <v>102</v>
      </c>
      <c r="DZ141" s="518" t="s">
        <v>102</v>
      </c>
      <c r="EA141" s="518" t="s">
        <v>102</v>
      </c>
      <c r="EB141" s="518" t="s">
        <v>102</v>
      </c>
      <c r="EC141" s="518" t="s">
        <v>102</v>
      </c>
      <c r="ED141" s="518" t="s">
        <v>102</v>
      </c>
      <c r="EE141" s="518" t="s">
        <v>102</v>
      </c>
      <c r="EF141" s="518" t="s">
        <v>102</v>
      </c>
      <c r="EG141" s="518" t="s">
        <v>102</v>
      </c>
      <c r="EH141" s="518" t="s">
        <v>102</v>
      </c>
      <c r="EI141" s="518" t="s">
        <v>102</v>
      </c>
      <c r="EJ141" s="518" t="s">
        <v>102</v>
      </c>
      <c r="EK141" s="518" t="s">
        <v>102</v>
      </c>
      <c r="EL141" s="518" t="s">
        <v>102</v>
      </c>
      <c r="EM141" s="518" t="s">
        <v>102</v>
      </c>
      <c r="EN141" s="518" t="s">
        <v>102</v>
      </c>
      <c r="EO141" s="518" t="s">
        <v>102</v>
      </c>
      <c r="EP141" s="518" t="s">
        <v>102</v>
      </c>
      <c r="EQ141" s="518" t="s">
        <v>102</v>
      </c>
      <c r="ER141" s="518" t="s">
        <v>102</v>
      </c>
      <c r="ES141" s="518" t="s">
        <v>102</v>
      </c>
      <c r="ET141" s="518" t="s">
        <v>102</v>
      </c>
      <c r="EU141" s="518" t="s">
        <v>102</v>
      </c>
      <c r="EV141" s="518" t="s">
        <v>102</v>
      </c>
      <c r="EW141" s="518" t="s">
        <v>102</v>
      </c>
      <c r="EX141" s="518" t="s">
        <v>102</v>
      </c>
      <c r="EY141" s="518" t="s">
        <v>102</v>
      </c>
      <c r="EZ141" s="518" t="s">
        <v>102</v>
      </c>
      <c r="FA141" s="518" t="s">
        <v>102</v>
      </c>
      <c r="FB141" s="518" t="s">
        <v>102</v>
      </c>
      <c r="FC141" s="518" t="s">
        <v>102</v>
      </c>
      <c r="FD141" s="518" t="s">
        <v>102</v>
      </c>
      <c r="FE141" s="518" t="s">
        <v>102</v>
      </c>
      <c r="FF141" s="518" t="s">
        <v>102</v>
      </c>
      <c r="FG141" s="518" t="s">
        <v>102</v>
      </c>
      <c r="FH141" s="518" t="s">
        <v>102</v>
      </c>
      <c r="FI141" s="518" t="s">
        <v>102</v>
      </c>
      <c r="FJ141" s="518" t="s">
        <v>102</v>
      </c>
      <c r="FK141" s="518" t="s">
        <v>102</v>
      </c>
      <c r="FL141" s="518" t="s">
        <v>102</v>
      </c>
      <c r="FM141" s="518" t="s">
        <v>102</v>
      </c>
      <c r="FN141" s="518" t="s">
        <v>102</v>
      </c>
      <c r="FO141" s="518" t="s">
        <v>102</v>
      </c>
      <c r="FP141" s="518" t="s">
        <v>102</v>
      </c>
      <c r="FQ141" s="518" t="s">
        <v>102</v>
      </c>
      <c r="FR141" s="518" t="s">
        <v>102</v>
      </c>
      <c r="FS141" s="518" t="s">
        <v>102</v>
      </c>
      <c r="FT141" s="518" t="s">
        <v>102</v>
      </c>
      <c r="FU141" s="518" t="s">
        <v>102</v>
      </c>
      <c r="FV141" s="518" t="s">
        <v>102</v>
      </c>
      <c r="FW141" s="518" t="s">
        <v>102</v>
      </c>
      <c r="FX141" s="518" t="s">
        <v>102</v>
      </c>
      <c r="FY141" s="518" t="s">
        <v>102</v>
      </c>
      <c r="FZ141" s="518" t="s">
        <v>102</v>
      </c>
      <c r="GA141" s="518" t="s">
        <v>102</v>
      </c>
      <c r="GB141" s="518" t="s">
        <v>102</v>
      </c>
      <c r="GC141" s="518" t="s">
        <v>102</v>
      </c>
      <c r="GD141" s="518" t="s">
        <v>102</v>
      </c>
      <c r="GE141" s="518" t="s">
        <v>102</v>
      </c>
      <c r="GF141" s="518" t="s">
        <v>102</v>
      </c>
      <c r="GG141" s="518" t="s">
        <v>102</v>
      </c>
      <c r="GH141" s="518" t="s">
        <v>102</v>
      </c>
      <c r="GI141" s="518" t="s">
        <v>102</v>
      </c>
      <c r="GJ141" s="518" t="s">
        <v>102</v>
      </c>
      <c r="GK141" s="518" t="s">
        <v>102</v>
      </c>
      <c r="GL141" s="518" t="s">
        <v>102</v>
      </c>
      <c r="GM141" s="518" t="s">
        <v>102</v>
      </c>
      <c r="GN141" s="518" t="s">
        <v>102</v>
      </c>
      <c r="GO141" s="518" t="s">
        <v>102</v>
      </c>
      <c r="GP141" s="518" t="s">
        <v>102</v>
      </c>
      <c r="GQ141" s="518" t="s">
        <v>102</v>
      </c>
      <c r="GR141" s="518" t="s">
        <v>102</v>
      </c>
      <c r="GS141" s="518" t="s">
        <v>102</v>
      </c>
      <c r="GT141" s="518" t="s">
        <v>102</v>
      </c>
      <c r="GU141" s="518" t="s">
        <v>102</v>
      </c>
      <c r="GV141" s="518" t="s">
        <v>102</v>
      </c>
      <c r="GW141" s="518" t="s">
        <v>102</v>
      </c>
      <c r="GX141" s="518" t="s">
        <v>102</v>
      </c>
      <c r="GY141" s="518" t="s">
        <v>102</v>
      </c>
      <c r="GZ141" s="518" t="s">
        <v>102</v>
      </c>
      <c r="HA141" s="518" t="s">
        <v>102</v>
      </c>
      <c r="HB141" s="518" t="s">
        <v>102</v>
      </c>
      <c r="HC141" s="511" t="str">
        <f t="shared" si="2"/>
        <v>2008-800263</v>
      </c>
    </row>
    <row r="142" spans="1:211" ht="48" hidden="1" customHeight="1" x14ac:dyDescent="0.15">
      <c r="A142" s="511" t="s">
        <v>4344</v>
      </c>
      <c r="B142" s="512" t="s">
        <v>10915</v>
      </c>
      <c r="C142" s="513">
        <v>39828</v>
      </c>
      <c r="D142" s="512" t="s">
        <v>8419</v>
      </c>
      <c r="E142" s="512" t="s">
        <v>8452</v>
      </c>
      <c r="F142" s="512" t="s">
        <v>8421</v>
      </c>
      <c r="G142" s="513">
        <v>40379</v>
      </c>
      <c r="H142" s="512" t="s">
        <v>10916</v>
      </c>
      <c r="I142" s="512" t="s">
        <v>10917</v>
      </c>
      <c r="J142" s="511" t="s">
        <v>10918</v>
      </c>
      <c r="K142" s="512" t="s">
        <v>10919</v>
      </c>
      <c r="N142" s="513">
        <v>40063</v>
      </c>
      <c r="P142" s="512" t="s">
        <v>8988</v>
      </c>
      <c r="R142" s="513">
        <v>40191</v>
      </c>
      <c r="S142" s="514" t="s">
        <v>10920</v>
      </c>
      <c r="T142" s="511">
        <v>2010</v>
      </c>
      <c r="U142" s="515" t="s">
        <v>8424</v>
      </c>
      <c r="V142" s="514">
        <v>62</v>
      </c>
      <c r="W142" s="514">
        <v>2</v>
      </c>
      <c r="X142" s="514">
        <v>1</v>
      </c>
      <c r="Y142" s="513">
        <v>36042</v>
      </c>
      <c r="Z142" s="512" t="s">
        <v>10921</v>
      </c>
      <c r="AA142" s="512" t="s">
        <v>10922</v>
      </c>
      <c r="AB142" s="513">
        <v>36606</v>
      </c>
      <c r="AC142" s="513">
        <v>37606</v>
      </c>
      <c r="AD142" s="512" t="s">
        <v>10923</v>
      </c>
      <c r="AE142" s="513">
        <v>36656</v>
      </c>
      <c r="AF142" s="512" t="s">
        <v>138</v>
      </c>
      <c r="AG142" s="512" t="s">
        <v>10922</v>
      </c>
      <c r="AH142" s="516">
        <v>3357607</v>
      </c>
      <c r="AI142" s="513">
        <v>37533</v>
      </c>
      <c r="AJ142" s="513" t="s">
        <v>138</v>
      </c>
      <c r="AK142" s="511" t="s">
        <v>138</v>
      </c>
      <c r="AL142" s="513" t="s">
        <v>138</v>
      </c>
      <c r="AM142" s="511" t="s">
        <v>138</v>
      </c>
      <c r="AN142" s="511" t="s">
        <v>10924</v>
      </c>
      <c r="AO142" s="511" t="s">
        <v>10925</v>
      </c>
      <c r="AP142" s="511" t="s">
        <v>10926</v>
      </c>
      <c r="AQ142" s="511" t="s">
        <v>10927</v>
      </c>
      <c r="AR142" s="511" t="s">
        <v>10928</v>
      </c>
      <c r="AS142" s="511" t="s">
        <v>138</v>
      </c>
      <c r="AT142" s="511" t="s">
        <v>138</v>
      </c>
      <c r="AU142" s="511" t="s">
        <v>138</v>
      </c>
      <c r="AV142" s="511" t="s">
        <v>10929</v>
      </c>
      <c r="AW142" s="511" t="s">
        <v>10930</v>
      </c>
      <c r="AX142" s="511" t="s">
        <v>10931</v>
      </c>
      <c r="AY142" s="511" t="s">
        <v>10932</v>
      </c>
      <c r="AZ142" s="511" t="s">
        <v>10933</v>
      </c>
      <c r="BA142" s="511" t="s">
        <v>10934</v>
      </c>
      <c r="BB142" s="511">
        <v>148357</v>
      </c>
      <c r="BC142" s="512" t="s">
        <v>10935</v>
      </c>
      <c r="BD142" s="511" t="s">
        <v>10936</v>
      </c>
      <c r="BE142" s="511" t="s">
        <v>10937</v>
      </c>
      <c r="BF142" s="511" t="s">
        <v>10938</v>
      </c>
      <c r="BG142" s="511" t="s">
        <v>10939</v>
      </c>
      <c r="BH142" s="511" t="s">
        <v>9172</v>
      </c>
      <c r="BI142" s="511">
        <v>3</v>
      </c>
      <c r="BJ142" s="511">
        <v>5</v>
      </c>
      <c r="BK142" s="511" t="s">
        <v>138</v>
      </c>
      <c r="BL142" s="511" t="s">
        <v>138</v>
      </c>
      <c r="BM142" s="511" t="s">
        <v>10940</v>
      </c>
      <c r="BN142" s="511" t="s">
        <v>138</v>
      </c>
      <c r="BO142" s="511" t="s">
        <v>9027</v>
      </c>
      <c r="BP142" s="513" t="s">
        <v>138</v>
      </c>
      <c r="BQ142" s="511" t="s">
        <v>138</v>
      </c>
      <c r="BR142" s="511" t="s">
        <v>8445</v>
      </c>
      <c r="BS142" s="511" t="s">
        <v>10941</v>
      </c>
      <c r="BT142" s="511" t="s">
        <v>138</v>
      </c>
      <c r="BU142" s="511" t="s">
        <v>10942</v>
      </c>
      <c r="BV142" s="511" t="s">
        <v>138</v>
      </c>
      <c r="BW142" s="511">
        <v>1</v>
      </c>
      <c r="BX142" s="511" t="s">
        <v>10943</v>
      </c>
      <c r="BY142" s="511" t="s">
        <v>138</v>
      </c>
      <c r="BZ142" s="511">
        <v>14</v>
      </c>
      <c r="CA142" s="511" t="s">
        <v>10944</v>
      </c>
      <c r="CB142" s="511" t="s">
        <v>10945</v>
      </c>
      <c r="CC142" s="511" t="s">
        <v>10946</v>
      </c>
      <c r="CD142" s="511" t="s">
        <v>138</v>
      </c>
      <c r="CE142" s="518" t="s">
        <v>10947</v>
      </c>
      <c r="CF142" s="518" t="s">
        <v>10948</v>
      </c>
      <c r="CG142" s="518" t="s">
        <v>10949</v>
      </c>
      <c r="CH142" s="518" t="s">
        <v>10950</v>
      </c>
      <c r="CI142" s="518" t="s">
        <v>10951</v>
      </c>
      <c r="CJ142" s="518" t="s">
        <v>10952</v>
      </c>
      <c r="CK142" s="518" t="s">
        <v>10953</v>
      </c>
      <c r="CL142" s="518" t="s">
        <v>10954</v>
      </c>
      <c r="CM142" s="518" t="s">
        <v>10955</v>
      </c>
      <c r="CN142" s="518" t="s">
        <v>102</v>
      </c>
      <c r="CO142" s="518" t="s">
        <v>102</v>
      </c>
      <c r="CP142" s="518" t="s">
        <v>102</v>
      </c>
      <c r="CQ142" s="518" t="s">
        <v>102</v>
      </c>
      <c r="CR142" s="518" t="s">
        <v>102</v>
      </c>
      <c r="CS142" s="518" t="s">
        <v>102</v>
      </c>
      <c r="CT142" s="518" t="s">
        <v>102</v>
      </c>
      <c r="CU142" s="518" t="s">
        <v>102</v>
      </c>
      <c r="CV142" s="518" t="s">
        <v>102</v>
      </c>
      <c r="CW142" s="518" t="s">
        <v>102</v>
      </c>
      <c r="CX142" s="518" t="s">
        <v>102</v>
      </c>
      <c r="CY142" s="518" t="s">
        <v>102</v>
      </c>
      <c r="CZ142" s="518" t="s">
        <v>102</v>
      </c>
      <c r="DA142" s="518" t="s">
        <v>102</v>
      </c>
      <c r="DB142" s="518" t="s">
        <v>102</v>
      </c>
      <c r="DC142" s="518" t="s">
        <v>102</v>
      </c>
      <c r="DD142" s="518" t="s">
        <v>102</v>
      </c>
      <c r="DE142" s="518" t="s">
        <v>102</v>
      </c>
      <c r="DF142" s="518" t="s">
        <v>102</v>
      </c>
      <c r="DG142" s="518" t="s">
        <v>102</v>
      </c>
      <c r="DH142" s="518" t="s">
        <v>102</v>
      </c>
      <c r="DI142" s="518" t="s">
        <v>102</v>
      </c>
      <c r="DJ142" s="518" t="s">
        <v>102</v>
      </c>
      <c r="DK142" s="518" t="s">
        <v>102</v>
      </c>
      <c r="DL142" s="518" t="s">
        <v>102</v>
      </c>
      <c r="DM142" s="518" t="s">
        <v>102</v>
      </c>
      <c r="DN142" s="518" t="s">
        <v>102</v>
      </c>
      <c r="DO142" s="518" t="s">
        <v>102</v>
      </c>
      <c r="DP142" s="518" t="s">
        <v>102</v>
      </c>
      <c r="DQ142" s="518" t="s">
        <v>102</v>
      </c>
      <c r="DR142" s="518" t="s">
        <v>102</v>
      </c>
      <c r="DS142" s="518" t="s">
        <v>102</v>
      </c>
      <c r="DT142" s="518" t="s">
        <v>102</v>
      </c>
      <c r="DU142" s="518" t="s">
        <v>102</v>
      </c>
      <c r="DV142" s="518" t="s">
        <v>102</v>
      </c>
      <c r="DW142" s="518" t="s">
        <v>102</v>
      </c>
      <c r="DX142" s="518" t="s">
        <v>102</v>
      </c>
      <c r="DY142" s="518" t="s">
        <v>102</v>
      </c>
      <c r="DZ142" s="518" t="s">
        <v>102</v>
      </c>
      <c r="EA142" s="518" t="s">
        <v>102</v>
      </c>
      <c r="EB142" s="518" t="s">
        <v>102</v>
      </c>
      <c r="EC142" s="518" t="s">
        <v>102</v>
      </c>
      <c r="ED142" s="518" t="s">
        <v>102</v>
      </c>
      <c r="EE142" s="518" t="s">
        <v>102</v>
      </c>
      <c r="EF142" s="518" t="s">
        <v>102</v>
      </c>
      <c r="EG142" s="518" t="s">
        <v>102</v>
      </c>
      <c r="EH142" s="518" t="s">
        <v>102</v>
      </c>
      <c r="EI142" s="518" t="s">
        <v>102</v>
      </c>
      <c r="EJ142" s="518" t="s">
        <v>102</v>
      </c>
      <c r="EK142" s="518" t="s">
        <v>102</v>
      </c>
      <c r="EL142" s="518" t="s">
        <v>102</v>
      </c>
      <c r="EM142" s="518" t="s">
        <v>102</v>
      </c>
      <c r="EN142" s="518" t="s">
        <v>102</v>
      </c>
      <c r="EO142" s="518" t="s">
        <v>102</v>
      </c>
      <c r="EP142" s="518" t="s">
        <v>102</v>
      </c>
      <c r="EQ142" s="518" t="s">
        <v>102</v>
      </c>
      <c r="ER142" s="518" t="s">
        <v>102</v>
      </c>
      <c r="ES142" s="518" t="s">
        <v>102</v>
      </c>
      <c r="ET142" s="518" t="s">
        <v>102</v>
      </c>
      <c r="EU142" s="518" t="s">
        <v>102</v>
      </c>
      <c r="EV142" s="518" t="s">
        <v>102</v>
      </c>
      <c r="EW142" s="518" t="s">
        <v>102</v>
      </c>
      <c r="EX142" s="518" t="s">
        <v>102</v>
      </c>
      <c r="EY142" s="518" t="s">
        <v>102</v>
      </c>
      <c r="EZ142" s="518" t="s">
        <v>102</v>
      </c>
      <c r="FA142" s="518" t="s">
        <v>102</v>
      </c>
      <c r="FB142" s="518" t="s">
        <v>102</v>
      </c>
      <c r="FC142" s="518" t="s">
        <v>102</v>
      </c>
      <c r="FD142" s="518" t="s">
        <v>102</v>
      </c>
      <c r="FE142" s="518" t="s">
        <v>102</v>
      </c>
      <c r="FF142" s="518" t="s">
        <v>102</v>
      </c>
      <c r="FG142" s="518" t="s">
        <v>102</v>
      </c>
      <c r="FH142" s="518" t="s">
        <v>102</v>
      </c>
      <c r="FI142" s="518" t="s">
        <v>102</v>
      </c>
      <c r="FJ142" s="518" t="s">
        <v>102</v>
      </c>
      <c r="FK142" s="518" t="s">
        <v>102</v>
      </c>
      <c r="FL142" s="518" t="s">
        <v>102</v>
      </c>
      <c r="FM142" s="518" t="s">
        <v>102</v>
      </c>
      <c r="FN142" s="518" t="s">
        <v>102</v>
      </c>
      <c r="FO142" s="518" t="s">
        <v>102</v>
      </c>
      <c r="FP142" s="518" t="s">
        <v>102</v>
      </c>
      <c r="FQ142" s="518" t="s">
        <v>102</v>
      </c>
      <c r="FR142" s="518" t="s">
        <v>102</v>
      </c>
      <c r="FS142" s="518" t="s">
        <v>102</v>
      </c>
      <c r="FT142" s="518" t="s">
        <v>102</v>
      </c>
      <c r="FU142" s="518" t="s">
        <v>102</v>
      </c>
      <c r="FV142" s="518" t="s">
        <v>102</v>
      </c>
      <c r="FW142" s="518" t="s">
        <v>102</v>
      </c>
      <c r="FX142" s="518" t="s">
        <v>102</v>
      </c>
      <c r="FY142" s="518" t="s">
        <v>102</v>
      </c>
      <c r="FZ142" s="518" t="s">
        <v>102</v>
      </c>
      <c r="GA142" s="518" t="s">
        <v>102</v>
      </c>
      <c r="GB142" s="518" t="s">
        <v>102</v>
      </c>
      <c r="GC142" s="518" t="s">
        <v>102</v>
      </c>
      <c r="GD142" s="518" t="s">
        <v>102</v>
      </c>
      <c r="GE142" s="518" t="s">
        <v>102</v>
      </c>
      <c r="GF142" s="518" t="s">
        <v>102</v>
      </c>
      <c r="GG142" s="518" t="s">
        <v>102</v>
      </c>
      <c r="GH142" s="518" t="s">
        <v>102</v>
      </c>
      <c r="GI142" s="518" t="s">
        <v>102</v>
      </c>
      <c r="GJ142" s="518" t="s">
        <v>102</v>
      </c>
      <c r="GK142" s="518" t="s">
        <v>102</v>
      </c>
      <c r="GL142" s="518" t="s">
        <v>102</v>
      </c>
      <c r="GM142" s="518" t="s">
        <v>102</v>
      </c>
      <c r="GN142" s="518" t="s">
        <v>102</v>
      </c>
      <c r="GO142" s="518" t="s">
        <v>102</v>
      </c>
      <c r="GP142" s="518" t="s">
        <v>102</v>
      </c>
      <c r="GQ142" s="518" t="s">
        <v>102</v>
      </c>
      <c r="GR142" s="518" t="s">
        <v>102</v>
      </c>
      <c r="GS142" s="518" t="s">
        <v>102</v>
      </c>
      <c r="GT142" s="518" t="s">
        <v>102</v>
      </c>
      <c r="GU142" s="518" t="s">
        <v>102</v>
      </c>
      <c r="GV142" s="518" t="s">
        <v>102</v>
      </c>
      <c r="GW142" s="518" t="s">
        <v>102</v>
      </c>
      <c r="GX142" s="518" t="s">
        <v>102</v>
      </c>
      <c r="GY142" s="518" t="s">
        <v>102</v>
      </c>
      <c r="GZ142" s="518" t="s">
        <v>102</v>
      </c>
      <c r="HA142" s="518" t="s">
        <v>102</v>
      </c>
      <c r="HB142" s="518" t="s">
        <v>102</v>
      </c>
      <c r="HC142" s="511" t="str">
        <f t="shared" si="2"/>
        <v>2009-800009</v>
      </c>
    </row>
    <row r="143" spans="1:211" ht="48" hidden="1" customHeight="1" x14ac:dyDescent="0.15">
      <c r="A143" s="511" t="s">
        <v>4344</v>
      </c>
      <c r="B143" s="512" t="s">
        <v>10956</v>
      </c>
      <c r="C143" s="513">
        <v>40147</v>
      </c>
      <c r="D143" s="512" t="s">
        <v>8419</v>
      </c>
      <c r="E143" s="512" t="s">
        <v>8465</v>
      </c>
      <c r="F143" s="512" t="s">
        <v>8466</v>
      </c>
      <c r="G143" s="513">
        <v>40210</v>
      </c>
      <c r="H143" s="512" t="s">
        <v>10957</v>
      </c>
      <c r="S143" s="511" t="s">
        <v>10958</v>
      </c>
      <c r="T143" s="511">
        <v>2010</v>
      </c>
      <c r="U143" s="515" t="s">
        <v>8424</v>
      </c>
      <c r="V143" s="514">
        <v>62</v>
      </c>
      <c r="W143" s="514">
        <v>2</v>
      </c>
      <c r="X143" s="514">
        <v>2</v>
      </c>
      <c r="Y143" s="513">
        <v>36042</v>
      </c>
      <c r="Z143" s="512" t="s">
        <v>10921</v>
      </c>
      <c r="AA143" s="512" t="s">
        <v>10922</v>
      </c>
      <c r="AB143" s="513">
        <v>36606</v>
      </c>
      <c r="AC143" s="513">
        <v>37606</v>
      </c>
      <c r="AD143" s="512" t="s">
        <v>10923</v>
      </c>
      <c r="AE143" s="513">
        <v>36656</v>
      </c>
      <c r="AF143" s="512" t="s">
        <v>138</v>
      </c>
      <c r="AG143" s="512" t="s">
        <v>10922</v>
      </c>
      <c r="AH143" s="516">
        <v>3357607</v>
      </c>
      <c r="AI143" s="513">
        <v>37533</v>
      </c>
      <c r="AJ143" s="513" t="s">
        <v>138</v>
      </c>
      <c r="AK143" s="511" t="s">
        <v>138</v>
      </c>
      <c r="AL143" s="513" t="s">
        <v>138</v>
      </c>
      <c r="AM143" s="511" t="s">
        <v>138</v>
      </c>
      <c r="AN143" s="511" t="s">
        <v>10924</v>
      </c>
      <c r="AO143" s="511" t="s">
        <v>10925</v>
      </c>
      <c r="AP143" s="511" t="s">
        <v>10926</v>
      </c>
      <c r="AQ143" s="511" t="s">
        <v>10927</v>
      </c>
      <c r="AR143" s="511" t="s">
        <v>10928</v>
      </c>
      <c r="AS143" s="511" t="s">
        <v>138</v>
      </c>
      <c r="AT143" s="511" t="s">
        <v>138</v>
      </c>
      <c r="AU143" s="511" t="s">
        <v>138</v>
      </c>
      <c r="AV143" s="511" t="s">
        <v>10929</v>
      </c>
      <c r="AW143" s="511" t="s">
        <v>10930</v>
      </c>
      <c r="AX143" s="511" t="s">
        <v>10931</v>
      </c>
      <c r="AY143" s="511" t="s">
        <v>10932</v>
      </c>
      <c r="AZ143" s="511" t="s">
        <v>10933</v>
      </c>
      <c r="BA143" s="511" t="s">
        <v>10934</v>
      </c>
      <c r="BB143" s="511">
        <v>148357</v>
      </c>
      <c r="BC143" s="512" t="s">
        <v>10935</v>
      </c>
      <c r="BD143" s="511" t="s">
        <v>10936</v>
      </c>
      <c r="BE143" s="511" t="s">
        <v>10937</v>
      </c>
      <c r="BF143" s="511" t="s">
        <v>10938</v>
      </c>
      <c r="BG143" s="511" t="s">
        <v>10939</v>
      </c>
      <c r="BH143" s="511" t="s">
        <v>9172</v>
      </c>
      <c r="BI143" s="511">
        <v>3</v>
      </c>
      <c r="BJ143" s="511">
        <v>5</v>
      </c>
      <c r="BK143" s="511" t="s">
        <v>138</v>
      </c>
      <c r="BL143" s="511" t="s">
        <v>138</v>
      </c>
      <c r="BM143" s="511" t="s">
        <v>10940</v>
      </c>
      <c r="BN143" s="511" t="s">
        <v>138</v>
      </c>
      <c r="BO143" s="511" t="s">
        <v>9027</v>
      </c>
      <c r="BP143" s="513" t="s">
        <v>138</v>
      </c>
      <c r="BQ143" s="511" t="s">
        <v>138</v>
      </c>
      <c r="BR143" s="511" t="s">
        <v>8445</v>
      </c>
      <c r="BS143" s="511" t="s">
        <v>10941</v>
      </c>
      <c r="BT143" s="511" t="s">
        <v>138</v>
      </c>
      <c r="BU143" s="511" t="s">
        <v>10942</v>
      </c>
      <c r="BV143" s="511" t="s">
        <v>138</v>
      </c>
      <c r="BW143" s="511">
        <v>1</v>
      </c>
      <c r="BX143" s="511" t="s">
        <v>10943</v>
      </c>
      <c r="BY143" s="511" t="s">
        <v>138</v>
      </c>
      <c r="BZ143" s="511">
        <v>14</v>
      </c>
      <c r="CA143" s="511" t="s">
        <v>10944</v>
      </c>
      <c r="CB143" s="511" t="s">
        <v>10945</v>
      </c>
      <c r="CC143" s="511" t="s">
        <v>10946</v>
      </c>
      <c r="CD143" s="511" t="s">
        <v>138</v>
      </c>
      <c r="CE143" s="518" t="s">
        <v>102</v>
      </c>
      <c r="CF143" s="518" t="s">
        <v>102</v>
      </c>
      <c r="CG143" s="518" t="s">
        <v>102</v>
      </c>
      <c r="CH143" s="518" t="s">
        <v>102</v>
      </c>
      <c r="CI143" s="518" t="s">
        <v>102</v>
      </c>
      <c r="CJ143" s="518" t="s">
        <v>102</v>
      </c>
      <c r="CK143" s="518" t="s">
        <v>102</v>
      </c>
      <c r="CL143" s="518" t="s">
        <v>102</v>
      </c>
      <c r="CM143" s="518" t="s">
        <v>102</v>
      </c>
      <c r="CN143" s="518" t="s">
        <v>102</v>
      </c>
      <c r="CO143" s="518" t="s">
        <v>102</v>
      </c>
      <c r="CP143" s="518" t="s">
        <v>102</v>
      </c>
      <c r="CQ143" s="518" t="s">
        <v>102</v>
      </c>
      <c r="CR143" s="518" t="s">
        <v>102</v>
      </c>
      <c r="CS143" s="518" t="s">
        <v>102</v>
      </c>
      <c r="CT143" s="518" t="s">
        <v>102</v>
      </c>
      <c r="CU143" s="518" t="s">
        <v>102</v>
      </c>
      <c r="CV143" s="518" t="s">
        <v>102</v>
      </c>
      <c r="CW143" s="518" t="s">
        <v>102</v>
      </c>
      <c r="CX143" s="518" t="s">
        <v>102</v>
      </c>
      <c r="CY143" s="518" t="s">
        <v>102</v>
      </c>
      <c r="CZ143" s="518" t="s">
        <v>102</v>
      </c>
      <c r="DA143" s="518" t="s">
        <v>102</v>
      </c>
      <c r="DB143" s="518" t="s">
        <v>102</v>
      </c>
      <c r="DC143" s="518" t="s">
        <v>102</v>
      </c>
      <c r="DD143" s="518" t="s">
        <v>102</v>
      </c>
      <c r="DE143" s="518" t="s">
        <v>102</v>
      </c>
      <c r="DF143" s="518" t="s">
        <v>102</v>
      </c>
      <c r="DG143" s="518" t="s">
        <v>102</v>
      </c>
      <c r="DH143" s="518" t="s">
        <v>102</v>
      </c>
      <c r="DI143" s="518" t="s">
        <v>102</v>
      </c>
      <c r="DJ143" s="518" t="s">
        <v>102</v>
      </c>
      <c r="DK143" s="518" t="s">
        <v>102</v>
      </c>
      <c r="DL143" s="518" t="s">
        <v>102</v>
      </c>
      <c r="DM143" s="518" t="s">
        <v>102</v>
      </c>
      <c r="DN143" s="518" t="s">
        <v>102</v>
      </c>
      <c r="DO143" s="518" t="s">
        <v>102</v>
      </c>
      <c r="DP143" s="518" t="s">
        <v>102</v>
      </c>
      <c r="DQ143" s="518" t="s">
        <v>102</v>
      </c>
      <c r="DR143" s="518" t="s">
        <v>102</v>
      </c>
      <c r="DS143" s="518" t="s">
        <v>102</v>
      </c>
      <c r="DT143" s="518" t="s">
        <v>102</v>
      </c>
      <c r="DU143" s="518" t="s">
        <v>102</v>
      </c>
      <c r="DV143" s="518" t="s">
        <v>102</v>
      </c>
      <c r="DW143" s="518" t="s">
        <v>102</v>
      </c>
      <c r="DX143" s="518" t="s">
        <v>102</v>
      </c>
      <c r="DY143" s="518" t="s">
        <v>102</v>
      </c>
      <c r="DZ143" s="518" t="s">
        <v>102</v>
      </c>
      <c r="EA143" s="518" t="s">
        <v>102</v>
      </c>
      <c r="EB143" s="518" t="s">
        <v>102</v>
      </c>
      <c r="EC143" s="518" t="s">
        <v>102</v>
      </c>
      <c r="ED143" s="518" t="s">
        <v>102</v>
      </c>
      <c r="EE143" s="518" t="s">
        <v>102</v>
      </c>
      <c r="EF143" s="518" t="s">
        <v>102</v>
      </c>
      <c r="EG143" s="518" t="s">
        <v>102</v>
      </c>
      <c r="EH143" s="518" t="s">
        <v>102</v>
      </c>
      <c r="EI143" s="518" t="s">
        <v>102</v>
      </c>
      <c r="EJ143" s="518" t="s">
        <v>102</v>
      </c>
      <c r="EK143" s="518" t="s">
        <v>102</v>
      </c>
      <c r="EL143" s="518" t="s">
        <v>102</v>
      </c>
      <c r="EM143" s="518" t="s">
        <v>102</v>
      </c>
      <c r="EN143" s="518" t="s">
        <v>102</v>
      </c>
      <c r="EO143" s="518" t="s">
        <v>102</v>
      </c>
      <c r="EP143" s="518" t="s">
        <v>102</v>
      </c>
      <c r="EQ143" s="518" t="s">
        <v>102</v>
      </c>
      <c r="ER143" s="518" t="s">
        <v>102</v>
      </c>
      <c r="ES143" s="518" t="s">
        <v>102</v>
      </c>
      <c r="ET143" s="518" t="s">
        <v>102</v>
      </c>
      <c r="EU143" s="518" t="s">
        <v>102</v>
      </c>
      <c r="EV143" s="518" t="s">
        <v>102</v>
      </c>
      <c r="EW143" s="518" t="s">
        <v>102</v>
      </c>
      <c r="EX143" s="518" t="s">
        <v>102</v>
      </c>
      <c r="EY143" s="518" t="s">
        <v>102</v>
      </c>
      <c r="EZ143" s="518" t="s">
        <v>102</v>
      </c>
      <c r="FA143" s="518" t="s">
        <v>102</v>
      </c>
      <c r="FB143" s="518" t="s">
        <v>102</v>
      </c>
      <c r="FC143" s="518" t="s">
        <v>102</v>
      </c>
      <c r="FD143" s="518" t="s">
        <v>102</v>
      </c>
      <c r="FE143" s="518" t="s">
        <v>102</v>
      </c>
      <c r="FF143" s="518" t="s">
        <v>102</v>
      </c>
      <c r="FG143" s="518" t="s">
        <v>102</v>
      </c>
      <c r="FH143" s="518" t="s">
        <v>102</v>
      </c>
      <c r="FI143" s="518" t="s">
        <v>102</v>
      </c>
      <c r="FJ143" s="518" t="s">
        <v>102</v>
      </c>
      <c r="FK143" s="518" t="s">
        <v>102</v>
      </c>
      <c r="FL143" s="518" t="s">
        <v>102</v>
      </c>
      <c r="FM143" s="518" t="s">
        <v>102</v>
      </c>
      <c r="FN143" s="518" t="s">
        <v>102</v>
      </c>
      <c r="FO143" s="518" t="s">
        <v>102</v>
      </c>
      <c r="FP143" s="518" t="s">
        <v>102</v>
      </c>
      <c r="FQ143" s="518" t="s">
        <v>102</v>
      </c>
      <c r="FR143" s="518" t="s">
        <v>102</v>
      </c>
      <c r="FS143" s="518" t="s">
        <v>102</v>
      </c>
      <c r="FT143" s="518" t="s">
        <v>102</v>
      </c>
      <c r="FU143" s="518" t="s">
        <v>102</v>
      </c>
      <c r="FV143" s="518" t="s">
        <v>102</v>
      </c>
      <c r="FW143" s="518" t="s">
        <v>102</v>
      </c>
      <c r="FX143" s="518" t="s">
        <v>102</v>
      </c>
      <c r="FY143" s="518" t="s">
        <v>102</v>
      </c>
      <c r="FZ143" s="518" t="s">
        <v>102</v>
      </c>
      <c r="GA143" s="518" t="s">
        <v>102</v>
      </c>
      <c r="GB143" s="518" t="s">
        <v>102</v>
      </c>
      <c r="GC143" s="518" t="s">
        <v>102</v>
      </c>
      <c r="GD143" s="518" t="s">
        <v>102</v>
      </c>
      <c r="GE143" s="518" t="s">
        <v>102</v>
      </c>
      <c r="GF143" s="518" t="s">
        <v>102</v>
      </c>
      <c r="GG143" s="518" t="s">
        <v>102</v>
      </c>
      <c r="GH143" s="518" t="s">
        <v>102</v>
      </c>
      <c r="GI143" s="518" t="s">
        <v>102</v>
      </c>
      <c r="GJ143" s="518" t="s">
        <v>102</v>
      </c>
      <c r="GK143" s="518" t="s">
        <v>102</v>
      </c>
      <c r="GL143" s="518" t="s">
        <v>102</v>
      </c>
      <c r="GM143" s="518" t="s">
        <v>102</v>
      </c>
      <c r="GN143" s="518" t="s">
        <v>102</v>
      </c>
      <c r="GO143" s="518" t="s">
        <v>102</v>
      </c>
      <c r="GP143" s="518" t="s">
        <v>102</v>
      </c>
      <c r="GQ143" s="518" t="s">
        <v>102</v>
      </c>
      <c r="GR143" s="518" t="s">
        <v>102</v>
      </c>
      <c r="GS143" s="518" t="s">
        <v>102</v>
      </c>
      <c r="GT143" s="518" t="s">
        <v>102</v>
      </c>
      <c r="GU143" s="518" t="s">
        <v>102</v>
      </c>
      <c r="GV143" s="518" t="s">
        <v>102</v>
      </c>
      <c r="GW143" s="518" t="s">
        <v>102</v>
      </c>
      <c r="GX143" s="518" t="s">
        <v>102</v>
      </c>
      <c r="GY143" s="518" t="s">
        <v>102</v>
      </c>
      <c r="GZ143" s="518" t="s">
        <v>102</v>
      </c>
      <c r="HA143" s="518" t="s">
        <v>102</v>
      </c>
      <c r="HB143" s="518" t="s">
        <v>102</v>
      </c>
      <c r="HC143" s="511" t="str">
        <f t="shared" si="2"/>
        <v>2009-390144</v>
      </c>
    </row>
    <row r="144" spans="1:211" ht="48" hidden="1" customHeight="1" x14ac:dyDescent="0.15">
      <c r="A144" s="511" t="s">
        <v>4348</v>
      </c>
      <c r="B144" s="522" t="s">
        <v>10959</v>
      </c>
      <c r="C144" s="513">
        <v>40037</v>
      </c>
      <c r="D144" s="512" t="s">
        <v>8419</v>
      </c>
      <c r="E144" s="522" t="s">
        <v>8498</v>
      </c>
      <c r="F144" s="522" t="s">
        <v>8421</v>
      </c>
      <c r="G144" s="513">
        <v>40463</v>
      </c>
      <c r="H144" s="522" t="s">
        <v>10565</v>
      </c>
      <c r="I144" s="512" t="s">
        <v>8682</v>
      </c>
      <c r="J144" s="513">
        <v>40421</v>
      </c>
      <c r="K144" s="522"/>
      <c r="N144" s="513"/>
      <c r="O144" s="513"/>
      <c r="Q144" s="513"/>
      <c r="R144" s="513"/>
      <c r="S144" s="511" t="s">
        <v>10960</v>
      </c>
      <c r="T144" s="511">
        <v>2011</v>
      </c>
      <c r="U144" s="515" t="s">
        <v>8424</v>
      </c>
      <c r="V144" s="514">
        <v>63</v>
      </c>
      <c r="W144" s="514">
        <v>1</v>
      </c>
      <c r="X144" s="514">
        <v>1</v>
      </c>
      <c r="Y144" s="513">
        <v>36052</v>
      </c>
      <c r="Z144" s="512" t="s">
        <v>10961</v>
      </c>
      <c r="AA144" s="512" t="s">
        <v>10962</v>
      </c>
      <c r="AB144" s="513">
        <v>36382</v>
      </c>
      <c r="AC144" s="513">
        <v>39274</v>
      </c>
      <c r="AD144" s="512" t="s">
        <v>10963</v>
      </c>
      <c r="AE144" s="513">
        <v>38568</v>
      </c>
      <c r="AF144" s="512" t="s">
        <v>138</v>
      </c>
      <c r="AG144" s="512" t="s">
        <v>10962</v>
      </c>
      <c r="AH144" s="516">
        <v>3942746</v>
      </c>
      <c r="AI144" s="513">
        <v>39185</v>
      </c>
      <c r="AJ144" s="513" t="s">
        <v>138</v>
      </c>
      <c r="AK144" s="511" t="s">
        <v>138</v>
      </c>
      <c r="AL144" s="513" t="s">
        <v>138</v>
      </c>
      <c r="AM144" s="511" t="s">
        <v>138</v>
      </c>
      <c r="AN144" s="511" t="s">
        <v>10570</v>
      </c>
      <c r="AO144" s="511" t="s">
        <v>3109</v>
      </c>
      <c r="AP144" s="511" t="s">
        <v>10572</v>
      </c>
      <c r="AQ144" s="511" t="s">
        <v>10574</v>
      </c>
      <c r="AR144" s="511" t="s">
        <v>10574</v>
      </c>
      <c r="AS144" s="511" t="s">
        <v>3174</v>
      </c>
      <c r="AT144" s="511" t="s">
        <v>3174</v>
      </c>
      <c r="AU144" s="511" t="s">
        <v>3174</v>
      </c>
      <c r="AV144" s="511" t="s">
        <v>10964</v>
      </c>
      <c r="AW144" s="511" t="s">
        <v>3110</v>
      </c>
      <c r="AX144" s="511" t="s">
        <v>3174</v>
      </c>
      <c r="AY144" s="511" t="s">
        <v>3111</v>
      </c>
      <c r="AZ144" s="511" t="s">
        <v>3111</v>
      </c>
      <c r="BA144" s="511" t="s">
        <v>138</v>
      </c>
      <c r="BB144" s="511">
        <v>598098526</v>
      </c>
      <c r="BC144" s="512" t="s">
        <v>3106</v>
      </c>
      <c r="BD144" s="511" t="s">
        <v>3107</v>
      </c>
      <c r="BE144" s="511" t="s">
        <v>10580</v>
      </c>
      <c r="BF144" s="511" t="s">
        <v>1596</v>
      </c>
      <c r="BG144" s="511" t="s">
        <v>10965</v>
      </c>
      <c r="BH144" s="511" t="s">
        <v>8648</v>
      </c>
      <c r="BI144" s="511">
        <v>5</v>
      </c>
      <c r="BJ144" s="511">
        <v>27</v>
      </c>
      <c r="BK144" s="511" t="s">
        <v>10966</v>
      </c>
      <c r="BL144" s="511" t="s">
        <v>138</v>
      </c>
      <c r="BM144" s="511" t="s">
        <v>10967</v>
      </c>
      <c r="BN144" s="511" t="s">
        <v>138</v>
      </c>
      <c r="BO144" s="511" t="s">
        <v>9027</v>
      </c>
      <c r="BP144" s="513">
        <v>35760</v>
      </c>
      <c r="BQ144" s="511" t="s">
        <v>138</v>
      </c>
      <c r="BR144" s="511" t="s">
        <v>8482</v>
      </c>
      <c r="BS144" s="511" t="s">
        <v>10968</v>
      </c>
      <c r="BT144" s="511" t="s">
        <v>3108</v>
      </c>
      <c r="BU144" s="511" t="s">
        <v>10959</v>
      </c>
      <c r="BV144" s="511" t="s">
        <v>138</v>
      </c>
      <c r="BW144" s="511">
        <v>1</v>
      </c>
      <c r="BX144" s="511" t="s">
        <v>10969</v>
      </c>
      <c r="BY144" s="511" t="s">
        <v>138</v>
      </c>
      <c r="BZ144" s="511">
        <v>31</v>
      </c>
      <c r="CA144" s="511" t="s">
        <v>10970</v>
      </c>
      <c r="CB144" s="511" t="s">
        <v>10971</v>
      </c>
      <c r="CC144" s="511" t="s">
        <v>138</v>
      </c>
      <c r="CD144" s="511" t="s">
        <v>138</v>
      </c>
      <c r="CE144" s="518" t="s">
        <v>10972</v>
      </c>
      <c r="CF144" s="518" t="s">
        <v>10973</v>
      </c>
      <c r="CG144" s="518" t="s">
        <v>10974</v>
      </c>
      <c r="CH144" s="518" t="s">
        <v>10975</v>
      </c>
      <c r="CI144" s="518" t="s">
        <v>10976</v>
      </c>
      <c r="CJ144" s="518" t="s">
        <v>10977</v>
      </c>
      <c r="CK144" s="518" t="s">
        <v>10978</v>
      </c>
      <c r="CL144" s="518" t="s">
        <v>10979</v>
      </c>
      <c r="CM144" s="518" t="s">
        <v>10980</v>
      </c>
      <c r="CN144" s="518" t="s">
        <v>10981</v>
      </c>
      <c r="CO144" s="518" t="s">
        <v>10982</v>
      </c>
      <c r="CP144" s="518" t="s">
        <v>10983</v>
      </c>
      <c r="CQ144" s="518" t="s">
        <v>10984</v>
      </c>
      <c r="CR144" s="518" t="s">
        <v>10985</v>
      </c>
      <c r="CS144" s="518" t="s">
        <v>10986</v>
      </c>
      <c r="CT144" s="518" t="s">
        <v>10987</v>
      </c>
      <c r="CU144" s="518" t="s">
        <v>10988</v>
      </c>
      <c r="CV144" s="518" t="s">
        <v>10989</v>
      </c>
      <c r="CW144" s="518" t="s">
        <v>10990</v>
      </c>
      <c r="CX144" s="518" t="s">
        <v>10991</v>
      </c>
      <c r="CY144" s="518" t="s">
        <v>10992</v>
      </c>
      <c r="CZ144" s="518" t="s">
        <v>10993</v>
      </c>
      <c r="DA144" s="518" t="s">
        <v>10994</v>
      </c>
      <c r="DB144" s="518" t="s">
        <v>10995</v>
      </c>
      <c r="DC144" s="518" t="s">
        <v>10996</v>
      </c>
      <c r="DD144" s="518" t="s">
        <v>102</v>
      </c>
      <c r="DE144" s="518" t="s">
        <v>102</v>
      </c>
      <c r="DF144" s="518" t="s">
        <v>102</v>
      </c>
      <c r="DG144" s="518" t="s">
        <v>102</v>
      </c>
      <c r="DH144" s="518" t="s">
        <v>102</v>
      </c>
      <c r="DI144" s="518" t="s">
        <v>102</v>
      </c>
      <c r="DJ144" s="518" t="s">
        <v>102</v>
      </c>
      <c r="DK144" s="518" t="s">
        <v>102</v>
      </c>
      <c r="DL144" s="518" t="s">
        <v>102</v>
      </c>
      <c r="DM144" s="518" t="s">
        <v>102</v>
      </c>
      <c r="DN144" s="518" t="s">
        <v>102</v>
      </c>
      <c r="DO144" s="518" t="s">
        <v>102</v>
      </c>
      <c r="DP144" s="518" t="s">
        <v>102</v>
      </c>
      <c r="DQ144" s="518" t="s">
        <v>102</v>
      </c>
      <c r="DR144" s="518" t="s">
        <v>102</v>
      </c>
      <c r="DS144" s="518" t="s">
        <v>102</v>
      </c>
      <c r="DT144" s="518" t="s">
        <v>102</v>
      </c>
      <c r="DU144" s="518" t="s">
        <v>102</v>
      </c>
      <c r="DV144" s="518" t="s">
        <v>102</v>
      </c>
      <c r="DW144" s="518" t="s">
        <v>102</v>
      </c>
      <c r="DX144" s="518" t="s">
        <v>102</v>
      </c>
      <c r="DY144" s="518" t="s">
        <v>102</v>
      </c>
      <c r="DZ144" s="518" t="s">
        <v>102</v>
      </c>
      <c r="EA144" s="518" t="s">
        <v>102</v>
      </c>
      <c r="EB144" s="518" t="s">
        <v>102</v>
      </c>
      <c r="EC144" s="518" t="s">
        <v>102</v>
      </c>
      <c r="ED144" s="518" t="s">
        <v>102</v>
      </c>
      <c r="EE144" s="518" t="s">
        <v>102</v>
      </c>
      <c r="EF144" s="518" t="s">
        <v>102</v>
      </c>
      <c r="EG144" s="518" t="s">
        <v>102</v>
      </c>
      <c r="EH144" s="518" t="s">
        <v>102</v>
      </c>
      <c r="EI144" s="518" t="s">
        <v>102</v>
      </c>
      <c r="EJ144" s="518" t="s">
        <v>102</v>
      </c>
      <c r="EK144" s="518" t="s">
        <v>102</v>
      </c>
      <c r="EL144" s="518" t="s">
        <v>102</v>
      </c>
      <c r="EM144" s="518" t="s">
        <v>102</v>
      </c>
      <c r="EN144" s="518" t="s">
        <v>102</v>
      </c>
      <c r="EO144" s="518" t="s">
        <v>102</v>
      </c>
      <c r="EP144" s="518" t="s">
        <v>102</v>
      </c>
      <c r="EQ144" s="518" t="s">
        <v>102</v>
      </c>
      <c r="ER144" s="518" t="s">
        <v>102</v>
      </c>
      <c r="ES144" s="518" t="s">
        <v>102</v>
      </c>
      <c r="ET144" s="518" t="s">
        <v>102</v>
      </c>
      <c r="EU144" s="518" t="s">
        <v>102</v>
      </c>
      <c r="EV144" s="518" t="s">
        <v>102</v>
      </c>
      <c r="EW144" s="518" t="s">
        <v>102</v>
      </c>
      <c r="EX144" s="518" t="s">
        <v>102</v>
      </c>
      <c r="EY144" s="518" t="s">
        <v>102</v>
      </c>
      <c r="EZ144" s="518" t="s">
        <v>102</v>
      </c>
      <c r="FA144" s="518" t="s">
        <v>102</v>
      </c>
      <c r="FB144" s="518" t="s">
        <v>102</v>
      </c>
      <c r="FC144" s="518" t="s">
        <v>102</v>
      </c>
      <c r="FD144" s="518" t="s">
        <v>102</v>
      </c>
      <c r="FE144" s="518" t="s">
        <v>102</v>
      </c>
      <c r="FF144" s="518" t="s">
        <v>102</v>
      </c>
      <c r="FG144" s="518" t="s">
        <v>102</v>
      </c>
      <c r="FH144" s="518" t="s">
        <v>102</v>
      </c>
      <c r="FI144" s="518" t="s">
        <v>102</v>
      </c>
      <c r="FJ144" s="518" t="s">
        <v>102</v>
      </c>
      <c r="FK144" s="518" t="s">
        <v>102</v>
      </c>
      <c r="FL144" s="518" t="s">
        <v>102</v>
      </c>
      <c r="FM144" s="518" t="s">
        <v>102</v>
      </c>
      <c r="FN144" s="518" t="s">
        <v>102</v>
      </c>
      <c r="FO144" s="518" t="s">
        <v>102</v>
      </c>
      <c r="FP144" s="518" t="s">
        <v>102</v>
      </c>
      <c r="FQ144" s="518" t="s">
        <v>102</v>
      </c>
      <c r="FR144" s="518" t="s">
        <v>102</v>
      </c>
      <c r="FS144" s="518" t="s">
        <v>102</v>
      </c>
      <c r="FT144" s="518" t="s">
        <v>102</v>
      </c>
      <c r="FU144" s="518" t="s">
        <v>102</v>
      </c>
      <c r="FV144" s="518" t="s">
        <v>102</v>
      </c>
      <c r="FW144" s="518" t="s">
        <v>102</v>
      </c>
      <c r="FX144" s="518" t="s">
        <v>102</v>
      </c>
      <c r="FY144" s="518" t="s">
        <v>102</v>
      </c>
      <c r="FZ144" s="518" t="s">
        <v>102</v>
      </c>
      <c r="GA144" s="518" t="s">
        <v>102</v>
      </c>
      <c r="GB144" s="518" t="s">
        <v>102</v>
      </c>
      <c r="GC144" s="518" t="s">
        <v>102</v>
      </c>
      <c r="GD144" s="518" t="s">
        <v>102</v>
      </c>
      <c r="GE144" s="518" t="s">
        <v>102</v>
      </c>
      <c r="GF144" s="518" t="s">
        <v>102</v>
      </c>
      <c r="GG144" s="518" t="s">
        <v>102</v>
      </c>
      <c r="GH144" s="518" t="s">
        <v>102</v>
      </c>
      <c r="GI144" s="518" t="s">
        <v>102</v>
      </c>
      <c r="GJ144" s="518" t="s">
        <v>102</v>
      </c>
      <c r="GK144" s="518" t="s">
        <v>102</v>
      </c>
      <c r="GL144" s="518" t="s">
        <v>102</v>
      </c>
      <c r="GM144" s="518" t="s">
        <v>102</v>
      </c>
      <c r="GN144" s="518" t="s">
        <v>102</v>
      </c>
      <c r="GO144" s="518" t="s">
        <v>102</v>
      </c>
      <c r="GP144" s="518" t="s">
        <v>102</v>
      </c>
      <c r="GQ144" s="518" t="s">
        <v>102</v>
      </c>
      <c r="GR144" s="518" t="s">
        <v>102</v>
      </c>
      <c r="GS144" s="518" t="s">
        <v>102</v>
      </c>
      <c r="GT144" s="518" t="s">
        <v>102</v>
      </c>
      <c r="GU144" s="518" t="s">
        <v>102</v>
      </c>
      <c r="GV144" s="518" t="s">
        <v>102</v>
      </c>
      <c r="GW144" s="518" t="s">
        <v>102</v>
      </c>
      <c r="GX144" s="518" t="s">
        <v>102</v>
      </c>
      <c r="GY144" s="518" t="s">
        <v>102</v>
      </c>
      <c r="GZ144" s="518" t="s">
        <v>102</v>
      </c>
      <c r="HA144" s="518" t="s">
        <v>102</v>
      </c>
      <c r="HB144" s="518" t="s">
        <v>102</v>
      </c>
      <c r="HC144" s="511" t="str">
        <f t="shared" si="2"/>
        <v>2009-800177</v>
      </c>
    </row>
    <row r="145" spans="1:211" ht="48" hidden="1" customHeight="1" x14ac:dyDescent="0.15">
      <c r="A145" s="511" t="s">
        <v>4349</v>
      </c>
      <c r="B145" s="512" t="s">
        <v>10997</v>
      </c>
      <c r="C145" s="513">
        <v>39504</v>
      </c>
      <c r="D145" s="512" t="s">
        <v>8419</v>
      </c>
      <c r="E145" s="512" t="s">
        <v>8498</v>
      </c>
      <c r="F145" s="512" t="s">
        <v>8421</v>
      </c>
      <c r="G145" s="513">
        <v>40175</v>
      </c>
      <c r="H145" s="512" t="s">
        <v>10998</v>
      </c>
      <c r="I145" s="512" t="s">
        <v>8682</v>
      </c>
      <c r="J145" s="513">
        <v>40134</v>
      </c>
      <c r="S145" s="514" t="s">
        <v>10999</v>
      </c>
      <c r="T145" s="511">
        <v>2010</v>
      </c>
      <c r="U145" s="515" t="s">
        <v>8424</v>
      </c>
      <c r="V145" s="514">
        <v>64</v>
      </c>
      <c r="W145" s="514">
        <v>1</v>
      </c>
      <c r="X145" s="514">
        <v>1</v>
      </c>
      <c r="Y145" s="513">
        <v>36060</v>
      </c>
      <c r="Z145" s="512" t="s">
        <v>11000</v>
      </c>
      <c r="AA145" s="512" t="s">
        <v>11001</v>
      </c>
      <c r="AB145" s="513">
        <v>36620</v>
      </c>
      <c r="AC145" s="513">
        <v>39246</v>
      </c>
      <c r="AD145" s="512" t="s">
        <v>11002</v>
      </c>
      <c r="AE145" s="513">
        <v>38068</v>
      </c>
      <c r="AF145" s="512" t="s">
        <v>138</v>
      </c>
      <c r="AG145" s="512" t="s">
        <v>11001</v>
      </c>
      <c r="AH145" s="516">
        <v>3929618</v>
      </c>
      <c r="AI145" s="513">
        <v>39157</v>
      </c>
      <c r="AJ145" s="513" t="s">
        <v>138</v>
      </c>
      <c r="AK145" s="511" t="s">
        <v>138</v>
      </c>
      <c r="AL145" s="513" t="s">
        <v>138</v>
      </c>
      <c r="AM145" s="511" t="s">
        <v>138</v>
      </c>
      <c r="AN145" s="511" t="s">
        <v>11003</v>
      </c>
      <c r="AO145" s="511" t="s">
        <v>11004</v>
      </c>
      <c r="AP145" s="511" t="s">
        <v>11004</v>
      </c>
      <c r="AQ145" s="511" t="s">
        <v>11005</v>
      </c>
      <c r="AR145" s="511" t="s">
        <v>11006</v>
      </c>
      <c r="AS145" s="511" t="s">
        <v>11007</v>
      </c>
      <c r="AT145" s="511" t="s">
        <v>11007</v>
      </c>
      <c r="AU145" s="511" t="s">
        <v>11008</v>
      </c>
      <c r="AV145" s="511" t="s">
        <v>11009</v>
      </c>
      <c r="AW145" s="511" t="s">
        <v>11010</v>
      </c>
      <c r="AX145" s="511" t="s">
        <v>11008</v>
      </c>
      <c r="AY145" s="511" t="s">
        <v>11011</v>
      </c>
      <c r="AZ145" s="511" t="s">
        <v>11012</v>
      </c>
      <c r="BA145" s="511" t="s">
        <v>11013</v>
      </c>
      <c r="BB145" s="511">
        <v>115991</v>
      </c>
      <c r="BC145" s="512" t="s">
        <v>5459</v>
      </c>
      <c r="BD145" s="511" t="s">
        <v>11014</v>
      </c>
      <c r="BE145" s="511" t="s">
        <v>11015</v>
      </c>
      <c r="BF145" s="511" t="s">
        <v>11016</v>
      </c>
      <c r="BG145" s="511" t="s">
        <v>11017</v>
      </c>
      <c r="BH145" s="511" t="s">
        <v>8648</v>
      </c>
      <c r="BI145" s="511">
        <v>16</v>
      </c>
      <c r="BJ145" s="511">
        <v>17</v>
      </c>
      <c r="BK145" s="511" t="s">
        <v>138</v>
      </c>
      <c r="BL145" s="511" t="s">
        <v>138</v>
      </c>
      <c r="BM145" s="511" t="s">
        <v>11018</v>
      </c>
      <c r="BN145" s="511" t="s">
        <v>138</v>
      </c>
      <c r="BO145" s="511" t="s">
        <v>9027</v>
      </c>
      <c r="BP145" s="513" t="s">
        <v>138</v>
      </c>
      <c r="BQ145" s="511" t="s">
        <v>138</v>
      </c>
      <c r="BR145" s="511" t="s">
        <v>8482</v>
      </c>
      <c r="BS145" s="511" t="s">
        <v>11019</v>
      </c>
      <c r="BT145" s="511" t="s">
        <v>11020</v>
      </c>
      <c r="BU145" s="511" t="s">
        <v>10997</v>
      </c>
      <c r="BV145" s="511" t="s">
        <v>138</v>
      </c>
      <c r="BW145" s="511">
        <v>1</v>
      </c>
      <c r="BX145" s="511" t="s">
        <v>11021</v>
      </c>
      <c r="BY145" s="511" t="s">
        <v>138</v>
      </c>
      <c r="BZ145" s="511">
        <v>17</v>
      </c>
      <c r="CA145" s="511" t="s">
        <v>11022</v>
      </c>
      <c r="CB145" s="511" t="s">
        <v>11023</v>
      </c>
      <c r="CC145" s="511" t="s">
        <v>138</v>
      </c>
      <c r="CD145" s="511" t="s">
        <v>138</v>
      </c>
      <c r="CE145" s="518" t="s">
        <v>11024</v>
      </c>
      <c r="CF145" s="518" t="s">
        <v>11025</v>
      </c>
      <c r="CG145" s="518" t="s">
        <v>11026</v>
      </c>
      <c r="CH145" s="518" t="s">
        <v>11027</v>
      </c>
      <c r="CI145" s="518" t="s">
        <v>11028</v>
      </c>
      <c r="CJ145" s="518" t="s">
        <v>11029</v>
      </c>
      <c r="CK145" s="518" t="s">
        <v>11030</v>
      </c>
      <c r="CL145" s="518" t="s">
        <v>11031</v>
      </c>
      <c r="CM145" s="518" t="s">
        <v>11032</v>
      </c>
      <c r="CN145" s="518" t="s">
        <v>11033</v>
      </c>
      <c r="CO145" s="518" t="s">
        <v>11034</v>
      </c>
      <c r="CP145" s="518" t="s">
        <v>11035</v>
      </c>
      <c r="CQ145" s="518" t="s">
        <v>102</v>
      </c>
      <c r="CR145" s="518" t="s">
        <v>102</v>
      </c>
      <c r="CS145" s="518" t="s">
        <v>102</v>
      </c>
      <c r="CT145" s="518" t="s">
        <v>102</v>
      </c>
      <c r="CU145" s="518" t="s">
        <v>102</v>
      </c>
      <c r="CV145" s="518" t="s">
        <v>102</v>
      </c>
      <c r="CW145" s="518" t="s">
        <v>102</v>
      </c>
      <c r="CX145" s="518" t="s">
        <v>102</v>
      </c>
      <c r="CY145" s="518" t="s">
        <v>102</v>
      </c>
      <c r="CZ145" s="518" t="s">
        <v>102</v>
      </c>
      <c r="DA145" s="518" t="s">
        <v>102</v>
      </c>
      <c r="DB145" s="518" t="s">
        <v>102</v>
      </c>
      <c r="DC145" s="518" t="s">
        <v>102</v>
      </c>
      <c r="DD145" s="518" t="s">
        <v>102</v>
      </c>
      <c r="DE145" s="518" t="s">
        <v>102</v>
      </c>
      <c r="DF145" s="518" t="s">
        <v>102</v>
      </c>
      <c r="DG145" s="518" t="s">
        <v>102</v>
      </c>
      <c r="DH145" s="518" t="s">
        <v>102</v>
      </c>
      <c r="DI145" s="518" t="s">
        <v>102</v>
      </c>
      <c r="DJ145" s="518" t="s">
        <v>102</v>
      </c>
      <c r="DK145" s="518" t="s">
        <v>102</v>
      </c>
      <c r="DL145" s="518" t="s">
        <v>102</v>
      </c>
      <c r="DM145" s="518" t="s">
        <v>102</v>
      </c>
      <c r="DN145" s="518" t="s">
        <v>102</v>
      </c>
      <c r="DO145" s="518" t="s">
        <v>102</v>
      </c>
      <c r="DP145" s="518" t="s">
        <v>102</v>
      </c>
      <c r="DQ145" s="518" t="s">
        <v>102</v>
      </c>
      <c r="DR145" s="518" t="s">
        <v>102</v>
      </c>
      <c r="DS145" s="518" t="s">
        <v>102</v>
      </c>
      <c r="DT145" s="518" t="s">
        <v>102</v>
      </c>
      <c r="DU145" s="518" t="s">
        <v>102</v>
      </c>
      <c r="DV145" s="518" t="s">
        <v>102</v>
      </c>
      <c r="DW145" s="518" t="s">
        <v>102</v>
      </c>
      <c r="DX145" s="518" t="s">
        <v>102</v>
      </c>
      <c r="DY145" s="518" t="s">
        <v>102</v>
      </c>
      <c r="DZ145" s="518" t="s">
        <v>102</v>
      </c>
      <c r="EA145" s="518" t="s">
        <v>102</v>
      </c>
      <c r="EB145" s="518" t="s">
        <v>102</v>
      </c>
      <c r="EC145" s="518" t="s">
        <v>102</v>
      </c>
      <c r="ED145" s="518" t="s">
        <v>102</v>
      </c>
      <c r="EE145" s="518" t="s">
        <v>102</v>
      </c>
      <c r="EF145" s="518" t="s">
        <v>102</v>
      </c>
      <c r="EG145" s="518" t="s">
        <v>102</v>
      </c>
      <c r="EH145" s="518" t="s">
        <v>102</v>
      </c>
      <c r="EI145" s="518" t="s">
        <v>102</v>
      </c>
      <c r="EJ145" s="518" t="s">
        <v>102</v>
      </c>
      <c r="EK145" s="518" t="s">
        <v>102</v>
      </c>
      <c r="EL145" s="518" t="s">
        <v>102</v>
      </c>
      <c r="EM145" s="518" t="s">
        <v>102</v>
      </c>
      <c r="EN145" s="518" t="s">
        <v>102</v>
      </c>
      <c r="EO145" s="518" t="s">
        <v>102</v>
      </c>
      <c r="EP145" s="518" t="s">
        <v>102</v>
      </c>
      <c r="EQ145" s="518" t="s">
        <v>102</v>
      </c>
      <c r="ER145" s="518" t="s">
        <v>102</v>
      </c>
      <c r="ES145" s="518" t="s">
        <v>102</v>
      </c>
      <c r="ET145" s="518" t="s">
        <v>102</v>
      </c>
      <c r="EU145" s="518" t="s">
        <v>102</v>
      </c>
      <c r="EV145" s="518" t="s">
        <v>102</v>
      </c>
      <c r="EW145" s="518" t="s">
        <v>102</v>
      </c>
      <c r="EX145" s="518" t="s">
        <v>102</v>
      </c>
      <c r="EY145" s="518" t="s">
        <v>102</v>
      </c>
      <c r="EZ145" s="518" t="s">
        <v>102</v>
      </c>
      <c r="FA145" s="518" t="s">
        <v>102</v>
      </c>
      <c r="FB145" s="518" t="s">
        <v>102</v>
      </c>
      <c r="FC145" s="518" t="s">
        <v>102</v>
      </c>
      <c r="FD145" s="518" t="s">
        <v>102</v>
      </c>
      <c r="FE145" s="518" t="s">
        <v>102</v>
      </c>
      <c r="FF145" s="518" t="s">
        <v>102</v>
      </c>
      <c r="FG145" s="518" t="s">
        <v>102</v>
      </c>
      <c r="FH145" s="518" t="s">
        <v>102</v>
      </c>
      <c r="FI145" s="518" t="s">
        <v>102</v>
      </c>
      <c r="FJ145" s="518" t="s">
        <v>102</v>
      </c>
      <c r="FK145" s="518" t="s">
        <v>102</v>
      </c>
      <c r="FL145" s="518" t="s">
        <v>102</v>
      </c>
      <c r="FM145" s="518" t="s">
        <v>102</v>
      </c>
      <c r="FN145" s="518" t="s">
        <v>102</v>
      </c>
      <c r="FO145" s="518" t="s">
        <v>102</v>
      </c>
      <c r="FP145" s="518" t="s">
        <v>102</v>
      </c>
      <c r="FQ145" s="518" t="s">
        <v>102</v>
      </c>
      <c r="FR145" s="518" t="s">
        <v>102</v>
      </c>
      <c r="FS145" s="518" t="s">
        <v>102</v>
      </c>
      <c r="FT145" s="518" t="s">
        <v>102</v>
      </c>
      <c r="FU145" s="518" t="s">
        <v>102</v>
      </c>
      <c r="FV145" s="518" t="s">
        <v>102</v>
      </c>
      <c r="FW145" s="518" t="s">
        <v>102</v>
      </c>
      <c r="FX145" s="518" t="s">
        <v>102</v>
      </c>
      <c r="FY145" s="518" t="s">
        <v>102</v>
      </c>
      <c r="FZ145" s="518" t="s">
        <v>102</v>
      </c>
      <c r="GA145" s="518" t="s">
        <v>102</v>
      </c>
      <c r="GB145" s="518" t="s">
        <v>102</v>
      </c>
      <c r="GC145" s="518" t="s">
        <v>102</v>
      </c>
      <c r="GD145" s="518" t="s">
        <v>102</v>
      </c>
      <c r="GE145" s="518" t="s">
        <v>102</v>
      </c>
      <c r="GF145" s="518" t="s">
        <v>102</v>
      </c>
      <c r="GG145" s="518" t="s">
        <v>102</v>
      </c>
      <c r="GH145" s="518" t="s">
        <v>102</v>
      </c>
      <c r="GI145" s="518" t="s">
        <v>102</v>
      </c>
      <c r="GJ145" s="518" t="s">
        <v>102</v>
      </c>
      <c r="GK145" s="518" t="s">
        <v>102</v>
      </c>
      <c r="GL145" s="518" t="s">
        <v>102</v>
      </c>
      <c r="GM145" s="518" t="s">
        <v>102</v>
      </c>
      <c r="GN145" s="518" t="s">
        <v>102</v>
      </c>
      <c r="GO145" s="518" t="s">
        <v>102</v>
      </c>
      <c r="GP145" s="518" t="s">
        <v>102</v>
      </c>
      <c r="GQ145" s="518" t="s">
        <v>102</v>
      </c>
      <c r="GR145" s="518" t="s">
        <v>102</v>
      </c>
      <c r="GS145" s="518" t="s">
        <v>102</v>
      </c>
      <c r="GT145" s="518" t="s">
        <v>102</v>
      </c>
      <c r="GU145" s="518" t="s">
        <v>102</v>
      </c>
      <c r="GV145" s="518" t="s">
        <v>102</v>
      </c>
      <c r="GW145" s="518" t="s">
        <v>102</v>
      </c>
      <c r="GX145" s="518" t="s">
        <v>102</v>
      </c>
      <c r="GY145" s="518" t="s">
        <v>102</v>
      </c>
      <c r="GZ145" s="518" t="s">
        <v>102</v>
      </c>
      <c r="HA145" s="518" t="s">
        <v>102</v>
      </c>
      <c r="HB145" s="518" t="s">
        <v>102</v>
      </c>
      <c r="HC145" s="511" t="str">
        <f t="shared" si="2"/>
        <v>2008-800037</v>
      </c>
    </row>
    <row r="146" spans="1:211" ht="48" hidden="1" customHeight="1" x14ac:dyDescent="0.15">
      <c r="A146" s="511" t="s">
        <v>4358</v>
      </c>
      <c r="B146" s="512" t="s">
        <v>11036</v>
      </c>
      <c r="C146" s="513">
        <v>39798</v>
      </c>
      <c r="D146" s="512" t="s">
        <v>8419</v>
      </c>
      <c r="E146" s="512" t="s">
        <v>8452</v>
      </c>
      <c r="F146" s="512" t="s">
        <v>8421</v>
      </c>
      <c r="G146" s="513">
        <v>40151</v>
      </c>
      <c r="H146" s="512" t="s">
        <v>11037</v>
      </c>
      <c r="I146" s="512" t="s">
        <v>8682</v>
      </c>
      <c r="J146" s="513">
        <v>40108</v>
      </c>
      <c r="S146" s="514" t="s">
        <v>11038</v>
      </c>
      <c r="T146" s="511">
        <v>2010</v>
      </c>
      <c r="U146" s="515" t="s">
        <v>8424</v>
      </c>
      <c r="V146" s="514">
        <v>65</v>
      </c>
      <c r="W146" s="514">
        <v>1</v>
      </c>
      <c r="X146" s="514">
        <v>1</v>
      </c>
      <c r="Y146" s="513">
        <v>36098</v>
      </c>
      <c r="Z146" s="512" t="s">
        <v>11039</v>
      </c>
      <c r="AA146" s="512" t="s">
        <v>11040</v>
      </c>
      <c r="AB146" s="513">
        <v>36662</v>
      </c>
      <c r="AC146" s="513">
        <v>39246</v>
      </c>
      <c r="AD146" s="512" t="s">
        <v>11041</v>
      </c>
      <c r="AE146" s="513">
        <v>38229</v>
      </c>
      <c r="AF146" s="512" t="s">
        <v>138</v>
      </c>
      <c r="AG146" s="512" t="s">
        <v>11040</v>
      </c>
      <c r="AH146" s="516">
        <v>3929006</v>
      </c>
      <c r="AI146" s="513">
        <v>39157</v>
      </c>
      <c r="AJ146" s="513" t="s">
        <v>138</v>
      </c>
      <c r="AK146" s="511" t="s">
        <v>138</v>
      </c>
      <c r="AL146" s="513" t="s">
        <v>138</v>
      </c>
      <c r="AM146" s="511" t="s">
        <v>138</v>
      </c>
      <c r="AN146" s="511" t="s">
        <v>11042</v>
      </c>
      <c r="AO146" s="511" t="s">
        <v>11043</v>
      </c>
      <c r="AP146" s="511" t="s">
        <v>11044</v>
      </c>
      <c r="AQ146" s="511" t="s">
        <v>11045</v>
      </c>
      <c r="AR146" s="511" t="s">
        <v>11045</v>
      </c>
      <c r="AS146" s="511" t="s">
        <v>11046</v>
      </c>
      <c r="AT146" s="511" t="s">
        <v>11046</v>
      </c>
      <c r="AU146" s="511" t="s">
        <v>11046</v>
      </c>
      <c r="AV146" s="511" t="s">
        <v>11047</v>
      </c>
      <c r="AW146" s="511" t="s">
        <v>11048</v>
      </c>
      <c r="AX146" s="511" t="s">
        <v>11049</v>
      </c>
      <c r="AY146" s="511" t="s">
        <v>11050</v>
      </c>
      <c r="AZ146" s="511" t="s">
        <v>11051</v>
      </c>
      <c r="BA146" s="511" t="s">
        <v>11052</v>
      </c>
      <c r="BB146" s="511">
        <v>303056368</v>
      </c>
      <c r="BC146" s="512" t="s">
        <v>11053</v>
      </c>
      <c r="BD146" s="511" t="s">
        <v>11054</v>
      </c>
      <c r="BE146" s="511" t="s">
        <v>11055</v>
      </c>
      <c r="BF146" s="511" t="s">
        <v>11056</v>
      </c>
      <c r="BG146" s="511" t="s">
        <v>11057</v>
      </c>
      <c r="BH146" s="511" t="s">
        <v>9142</v>
      </c>
      <c r="BI146" s="511">
        <v>3</v>
      </c>
      <c r="BJ146" s="511">
        <v>10</v>
      </c>
      <c r="BK146" s="511" t="s">
        <v>138</v>
      </c>
      <c r="BL146" s="511" t="s">
        <v>138</v>
      </c>
      <c r="BM146" s="511" t="s">
        <v>11058</v>
      </c>
      <c r="BN146" s="511" t="s">
        <v>138</v>
      </c>
      <c r="BO146" s="511" t="s">
        <v>9027</v>
      </c>
      <c r="BP146" s="513" t="s">
        <v>138</v>
      </c>
      <c r="BQ146" s="511" t="s">
        <v>138</v>
      </c>
      <c r="BR146" s="511" t="s">
        <v>8445</v>
      </c>
      <c r="BS146" s="511" t="s">
        <v>11059</v>
      </c>
      <c r="BT146" s="511" t="s">
        <v>138</v>
      </c>
      <c r="BU146" s="511" t="s">
        <v>11036</v>
      </c>
      <c r="BV146" s="511" t="s">
        <v>138</v>
      </c>
      <c r="BW146" s="511">
        <v>1</v>
      </c>
      <c r="BX146" s="511" t="s">
        <v>11060</v>
      </c>
      <c r="BY146" s="511" t="s">
        <v>138</v>
      </c>
      <c r="BZ146" s="511">
        <v>10</v>
      </c>
      <c r="CA146" s="511" t="s">
        <v>11061</v>
      </c>
      <c r="CB146" s="511" t="s">
        <v>11062</v>
      </c>
      <c r="CC146" s="511" t="s">
        <v>11063</v>
      </c>
      <c r="CD146" s="511" t="s">
        <v>138</v>
      </c>
      <c r="CE146" s="518" t="s">
        <v>11064</v>
      </c>
      <c r="CF146" s="518" t="s">
        <v>11065</v>
      </c>
      <c r="CG146" s="518" t="s">
        <v>11066</v>
      </c>
      <c r="CH146" s="518" t="s">
        <v>11067</v>
      </c>
      <c r="CI146" s="518" t="s">
        <v>11068</v>
      </c>
      <c r="CJ146" s="518" t="s">
        <v>11069</v>
      </c>
      <c r="CK146" s="518" t="s">
        <v>11070</v>
      </c>
      <c r="CL146" s="518" t="s">
        <v>11071</v>
      </c>
      <c r="CM146" s="518" t="s">
        <v>11072</v>
      </c>
      <c r="CN146" s="518" t="s">
        <v>11073</v>
      </c>
      <c r="CO146" s="518" t="s">
        <v>102</v>
      </c>
      <c r="CP146" s="518" t="s">
        <v>102</v>
      </c>
      <c r="CQ146" s="518" t="s">
        <v>102</v>
      </c>
      <c r="CR146" s="518" t="s">
        <v>102</v>
      </c>
      <c r="CS146" s="518" t="s">
        <v>102</v>
      </c>
      <c r="CT146" s="518" t="s">
        <v>102</v>
      </c>
      <c r="CU146" s="518" t="s">
        <v>102</v>
      </c>
      <c r="CV146" s="518" t="s">
        <v>102</v>
      </c>
      <c r="CW146" s="518" t="s">
        <v>102</v>
      </c>
      <c r="CX146" s="518" t="s">
        <v>102</v>
      </c>
      <c r="CY146" s="518" t="s">
        <v>102</v>
      </c>
      <c r="CZ146" s="518" t="s">
        <v>102</v>
      </c>
      <c r="DA146" s="518" t="s">
        <v>102</v>
      </c>
      <c r="DB146" s="518" t="s">
        <v>102</v>
      </c>
      <c r="DC146" s="518" t="s">
        <v>102</v>
      </c>
      <c r="DD146" s="518" t="s">
        <v>102</v>
      </c>
      <c r="DE146" s="518" t="s">
        <v>102</v>
      </c>
      <c r="DF146" s="518" t="s">
        <v>102</v>
      </c>
      <c r="DG146" s="518" t="s">
        <v>102</v>
      </c>
      <c r="DH146" s="518" t="s">
        <v>102</v>
      </c>
      <c r="DI146" s="518" t="s">
        <v>102</v>
      </c>
      <c r="DJ146" s="518" t="s">
        <v>102</v>
      </c>
      <c r="DK146" s="518" t="s">
        <v>102</v>
      </c>
      <c r="DL146" s="518" t="s">
        <v>102</v>
      </c>
      <c r="DM146" s="518" t="s">
        <v>102</v>
      </c>
      <c r="DN146" s="518" t="s">
        <v>102</v>
      </c>
      <c r="DO146" s="518" t="s">
        <v>102</v>
      </c>
      <c r="DP146" s="518" t="s">
        <v>102</v>
      </c>
      <c r="DQ146" s="518" t="s">
        <v>102</v>
      </c>
      <c r="DR146" s="518" t="s">
        <v>102</v>
      </c>
      <c r="DS146" s="518" t="s">
        <v>102</v>
      </c>
      <c r="DT146" s="518" t="s">
        <v>102</v>
      </c>
      <c r="DU146" s="518" t="s">
        <v>102</v>
      </c>
      <c r="DV146" s="518" t="s">
        <v>102</v>
      </c>
      <c r="DW146" s="518" t="s">
        <v>102</v>
      </c>
      <c r="DX146" s="518" t="s">
        <v>102</v>
      </c>
      <c r="DY146" s="518" t="s">
        <v>102</v>
      </c>
      <c r="DZ146" s="518" t="s">
        <v>102</v>
      </c>
      <c r="EA146" s="518" t="s">
        <v>102</v>
      </c>
      <c r="EB146" s="518" t="s">
        <v>102</v>
      </c>
      <c r="EC146" s="518" t="s">
        <v>102</v>
      </c>
      <c r="ED146" s="518" t="s">
        <v>102</v>
      </c>
      <c r="EE146" s="518" t="s">
        <v>102</v>
      </c>
      <c r="EF146" s="518" t="s">
        <v>102</v>
      </c>
      <c r="EG146" s="518" t="s">
        <v>102</v>
      </c>
      <c r="EH146" s="518" t="s">
        <v>102</v>
      </c>
      <c r="EI146" s="518" t="s">
        <v>102</v>
      </c>
      <c r="EJ146" s="518" t="s">
        <v>102</v>
      </c>
      <c r="EK146" s="518" t="s">
        <v>102</v>
      </c>
      <c r="EL146" s="518" t="s">
        <v>102</v>
      </c>
      <c r="EM146" s="518" t="s">
        <v>102</v>
      </c>
      <c r="EN146" s="518" t="s">
        <v>102</v>
      </c>
      <c r="EO146" s="518" t="s">
        <v>102</v>
      </c>
      <c r="EP146" s="518" t="s">
        <v>102</v>
      </c>
      <c r="EQ146" s="518" t="s">
        <v>102</v>
      </c>
      <c r="ER146" s="518" t="s">
        <v>102</v>
      </c>
      <c r="ES146" s="518" t="s">
        <v>102</v>
      </c>
      <c r="ET146" s="518" t="s">
        <v>102</v>
      </c>
      <c r="EU146" s="518" t="s">
        <v>102</v>
      </c>
      <c r="EV146" s="518" t="s">
        <v>102</v>
      </c>
      <c r="EW146" s="518" t="s">
        <v>102</v>
      </c>
      <c r="EX146" s="518" t="s">
        <v>102</v>
      </c>
      <c r="EY146" s="518" t="s">
        <v>102</v>
      </c>
      <c r="EZ146" s="518" t="s">
        <v>102</v>
      </c>
      <c r="FA146" s="518" t="s">
        <v>102</v>
      </c>
      <c r="FB146" s="518" t="s">
        <v>102</v>
      </c>
      <c r="FC146" s="518" t="s">
        <v>102</v>
      </c>
      <c r="FD146" s="518" t="s">
        <v>102</v>
      </c>
      <c r="FE146" s="518" t="s">
        <v>102</v>
      </c>
      <c r="FF146" s="518" t="s">
        <v>102</v>
      </c>
      <c r="FG146" s="518" t="s">
        <v>102</v>
      </c>
      <c r="FH146" s="518" t="s">
        <v>102</v>
      </c>
      <c r="FI146" s="518" t="s">
        <v>102</v>
      </c>
      <c r="FJ146" s="518" t="s">
        <v>102</v>
      </c>
      <c r="FK146" s="518" t="s">
        <v>102</v>
      </c>
      <c r="FL146" s="518" t="s">
        <v>102</v>
      </c>
      <c r="FM146" s="518" t="s">
        <v>102</v>
      </c>
      <c r="FN146" s="518" t="s">
        <v>102</v>
      </c>
      <c r="FO146" s="518" t="s">
        <v>102</v>
      </c>
      <c r="FP146" s="518" t="s">
        <v>102</v>
      </c>
      <c r="FQ146" s="518" t="s">
        <v>102</v>
      </c>
      <c r="FR146" s="518" t="s">
        <v>102</v>
      </c>
      <c r="FS146" s="518" t="s">
        <v>102</v>
      </c>
      <c r="FT146" s="518" t="s">
        <v>102</v>
      </c>
      <c r="FU146" s="518" t="s">
        <v>102</v>
      </c>
      <c r="FV146" s="518" t="s">
        <v>102</v>
      </c>
      <c r="FW146" s="518" t="s">
        <v>102</v>
      </c>
      <c r="FX146" s="518" t="s">
        <v>102</v>
      </c>
      <c r="FY146" s="518" t="s">
        <v>102</v>
      </c>
      <c r="FZ146" s="518" t="s">
        <v>102</v>
      </c>
      <c r="GA146" s="518" t="s">
        <v>102</v>
      </c>
      <c r="GB146" s="518" t="s">
        <v>102</v>
      </c>
      <c r="GC146" s="518" t="s">
        <v>102</v>
      </c>
      <c r="GD146" s="518" t="s">
        <v>102</v>
      </c>
      <c r="GE146" s="518" t="s">
        <v>102</v>
      </c>
      <c r="GF146" s="518" t="s">
        <v>102</v>
      </c>
      <c r="GG146" s="518" t="s">
        <v>102</v>
      </c>
      <c r="GH146" s="518" t="s">
        <v>102</v>
      </c>
      <c r="GI146" s="518" t="s">
        <v>102</v>
      </c>
      <c r="GJ146" s="518" t="s">
        <v>102</v>
      </c>
      <c r="GK146" s="518" t="s">
        <v>102</v>
      </c>
      <c r="GL146" s="518" t="s">
        <v>102</v>
      </c>
      <c r="GM146" s="518" t="s">
        <v>102</v>
      </c>
      <c r="GN146" s="518" t="s">
        <v>102</v>
      </c>
      <c r="GO146" s="518" t="s">
        <v>102</v>
      </c>
      <c r="GP146" s="518" t="s">
        <v>102</v>
      </c>
      <c r="GQ146" s="518" t="s">
        <v>102</v>
      </c>
      <c r="GR146" s="518" t="s">
        <v>102</v>
      </c>
      <c r="GS146" s="518" t="s">
        <v>102</v>
      </c>
      <c r="GT146" s="518" t="s">
        <v>102</v>
      </c>
      <c r="GU146" s="518" t="s">
        <v>102</v>
      </c>
      <c r="GV146" s="518" t="s">
        <v>102</v>
      </c>
      <c r="GW146" s="518" t="s">
        <v>102</v>
      </c>
      <c r="GX146" s="518" t="s">
        <v>102</v>
      </c>
      <c r="GY146" s="518" t="s">
        <v>102</v>
      </c>
      <c r="GZ146" s="518" t="s">
        <v>102</v>
      </c>
      <c r="HA146" s="518" t="s">
        <v>102</v>
      </c>
      <c r="HB146" s="518" t="s">
        <v>102</v>
      </c>
      <c r="HC146" s="511" t="str">
        <f t="shared" si="2"/>
        <v>2008-800286</v>
      </c>
    </row>
    <row r="147" spans="1:211" ht="48" hidden="1" customHeight="1" x14ac:dyDescent="0.15">
      <c r="A147" s="511" t="s">
        <v>4361</v>
      </c>
      <c r="B147" s="512" t="s">
        <v>11074</v>
      </c>
      <c r="C147" s="513">
        <v>39360</v>
      </c>
      <c r="D147" s="512" t="s">
        <v>8419</v>
      </c>
      <c r="E147" s="512" t="s">
        <v>8498</v>
      </c>
      <c r="F147" s="512" t="s">
        <v>8421</v>
      </c>
      <c r="G147" s="513">
        <v>40247</v>
      </c>
      <c r="H147" s="512" t="s">
        <v>11075</v>
      </c>
      <c r="I147" s="512" t="s">
        <v>8805</v>
      </c>
      <c r="J147" s="511" t="s">
        <v>11076</v>
      </c>
      <c r="K147" s="512" t="s">
        <v>11077</v>
      </c>
      <c r="N147" s="511" t="s">
        <v>11078</v>
      </c>
      <c r="P147" s="512" t="s">
        <v>8809</v>
      </c>
      <c r="Q147" s="513">
        <v>40233</v>
      </c>
      <c r="R147" s="513">
        <v>39856</v>
      </c>
      <c r="S147" s="514" t="s">
        <v>11079</v>
      </c>
      <c r="T147" s="511">
        <v>2010</v>
      </c>
      <c r="U147" s="515" t="s">
        <v>8424</v>
      </c>
      <c r="V147" s="514">
        <v>66</v>
      </c>
      <c r="W147" s="514">
        <v>2</v>
      </c>
      <c r="X147" s="514">
        <v>1</v>
      </c>
      <c r="Y147" s="513">
        <v>36138</v>
      </c>
      <c r="Z147" s="512" t="s">
        <v>11080</v>
      </c>
      <c r="AA147" s="512" t="s">
        <v>11081</v>
      </c>
      <c r="AB147" s="513">
        <v>36697</v>
      </c>
      <c r="AC147" s="513">
        <v>39141</v>
      </c>
      <c r="AD147" s="512" t="s">
        <v>11082</v>
      </c>
      <c r="AE147" s="513">
        <v>38090</v>
      </c>
      <c r="AF147" s="512" t="s">
        <v>138</v>
      </c>
      <c r="AG147" s="512" t="s">
        <v>11081</v>
      </c>
      <c r="AH147" s="516">
        <v>3886275</v>
      </c>
      <c r="AI147" s="513">
        <v>39052</v>
      </c>
      <c r="AJ147" s="513" t="s">
        <v>138</v>
      </c>
      <c r="AK147" s="511" t="s">
        <v>138</v>
      </c>
      <c r="AL147" s="513" t="s">
        <v>138</v>
      </c>
      <c r="AM147" s="511" t="s">
        <v>138</v>
      </c>
      <c r="AN147" s="511" t="s">
        <v>11083</v>
      </c>
      <c r="AO147" s="511" t="s">
        <v>11084</v>
      </c>
      <c r="AP147" s="511" t="s">
        <v>11085</v>
      </c>
      <c r="AQ147" s="511" t="s">
        <v>11086</v>
      </c>
      <c r="AR147" s="511" t="s">
        <v>11087</v>
      </c>
      <c r="AS147" s="511" t="s">
        <v>11088</v>
      </c>
      <c r="AT147" s="511" t="s">
        <v>11088</v>
      </c>
      <c r="AU147" s="511" t="s">
        <v>11089</v>
      </c>
      <c r="AV147" s="511" t="s">
        <v>11090</v>
      </c>
      <c r="AW147" s="511" t="s">
        <v>11091</v>
      </c>
      <c r="AX147" s="511" t="s">
        <v>11092</v>
      </c>
      <c r="AY147" s="511" t="s">
        <v>11093</v>
      </c>
      <c r="AZ147" s="511" t="s">
        <v>11094</v>
      </c>
      <c r="BA147" s="511" t="s">
        <v>11095</v>
      </c>
      <c r="BB147" s="511">
        <v>206211</v>
      </c>
      <c r="BC147" s="512" t="s">
        <v>11096</v>
      </c>
      <c r="BD147" s="511" t="s">
        <v>11097</v>
      </c>
      <c r="BE147" s="511" t="s">
        <v>11098</v>
      </c>
      <c r="BF147" s="511" t="s">
        <v>11099</v>
      </c>
      <c r="BG147" s="511" t="s">
        <v>11100</v>
      </c>
      <c r="BH147" s="511" t="s">
        <v>8648</v>
      </c>
      <c r="BI147" s="511">
        <v>3</v>
      </c>
      <c r="BJ147" s="511">
        <v>7</v>
      </c>
      <c r="BK147" s="511" t="s">
        <v>138</v>
      </c>
      <c r="BL147" s="511" t="s">
        <v>138</v>
      </c>
      <c r="BM147" s="511" t="s">
        <v>11101</v>
      </c>
      <c r="BN147" s="511" t="s">
        <v>138</v>
      </c>
      <c r="BO147" s="511" t="s">
        <v>9027</v>
      </c>
      <c r="BP147" s="513" t="s">
        <v>138</v>
      </c>
      <c r="BQ147" s="511" t="s">
        <v>138</v>
      </c>
      <c r="BR147" s="511" t="s">
        <v>8445</v>
      </c>
      <c r="BS147" s="511" t="s">
        <v>11102</v>
      </c>
      <c r="BT147" s="511" t="s">
        <v>138</v>
      </c>
      <c r="BU147" s="511" t="s">
        <v>11103</v>
      </c>
      <c r="BV147" s="511" t="s">
        <v>138</v>
      </c>
      <c r="BW147" s="511">
        <v>1</v>
      </c>
      <c r="BX147" s="511" t="s">
        <v>11104</v>
      </c>
      <c r="BY147" s="511" t="s">
        <v>138</v>
      </c>
      <c r="BZ147" s="511">
        <v>6</v>
      </c>
      <c r="CA147" s="511" t="s">
        <v>11105</v>
      </c>
      <c r="CB147" s="511" t="s">
        <v>11106</v>
      </c>
      <c r="CC147" s="511" t="s">
        <v>138</v>
      </c>
      <c r="CD147" s="511" t="s">
        <v>138</v>
      </c>
      <c r="CE147" s="518" t="s">
        <v>11107</v>
      </c>
      <c r="CF147" s="518" t="s">
        <v>11108</v>
      </c>
      <c r="CG147" s="518" t="s">
        <v>11109</v>
      </c>
      <c r="CH147" s="518" t="s">
        <v>102</v>
      </c>
      <c r="CI147" s="518" t="s">
        <v>102</v>
      </c>
      <c r="CJ147" s="518" t="s">
        <v>102</v>
      </c>
      <c r="CK147" s="518" t="s">
        <v>102</v>
      </c>
      <c r="CL147" s="518" t="s">
        <v>102</v>
      </c>
      <c r="CM147" s="518" t="s">
        <v>102</v>
      </c>
      <c r="CN147" s="518" t="s">
        <v>102</v>
      </c>
      <c r="CO147" s="518" t="s">
        <v>102</v>
      </c>
      <c r="CP147" s="518" t="s">
        <v>102</v>
      </c>
      <c r="CQ147" s="518" t="s">
        <v>102</v>
      </c>
      <c r="CR147" s="518" t="s">
        <v>102</v>
      </c>
      <c r="CS147" s="518" t="s">
        <v>102</v>
      </c>
      <c r="CT147" s="518" t="s">
        <v>102</v>
      </c>
      <c r="CU147" s="518" t="s">
        <v>102</v>
      </c>
      <c r="CV147" s="518" t="s">
        <v>102</v>
      </c>
      <c r="CW147" s="518" t="s">
        <v>102</v>
      </c>
      <c r="CX147" s="518" t="s">
        <v>102</v>
      </c>
      <c r="CY147" s="518" t="s">
        <v>102</v>
      </c>
      <c r="CZ147" s="518" t="s">
        <v>102</v>
      </c>
      <c r="DA147" s="518" t="s">
        <v>102</v>
      </c>
      <c r="DB147" s="518" t="s">
        <v>102</v>
      </c>
      <c r="DC147" s="518" t="s">
        <v>102</v>
      </c>
      <c r="DD147" s="518" t="s">
        <v>102</v>
      </c>
      <c r="DE147" s="518" t="s">
        <v>102</v>
      </c>
      <c r="DF147" s="518" t="s">
        <v>102</v>
      </c>
      <c r="DG147" s="518" t="s">
        <v>102</v>
      </c>
      <c r="DH147" s="518" t="s">
        <v>102</v>
      </c>
      <c r="DI147" s="518" t="s">
        <v>102</v>
      </c>
      <c r="DJ147" s="518" t="s">
        <v>102</v>
      </c>
      <c r="DK147" s="518" t="s">
        <v>102</v>
      </c>
      <c r="DL147" s="518" t="s">
        <v>102</v>
      </c>
      <c r="DM147" s="518" t="s">
        <v>102</v>
      </c>
      <c r="DN147" s="518" t="s">
        <v>102</v>
      </c>
      <c r="DO147" s="518" t="s">
        <v>102</v>
      </c>
      <c r="DP147" s="518" t="s">
        <v>102</v>
      </c>
      <c r="DQ147" s="518" t="s">
        <v>102</v>
      </c>
      <c r="DR147" s="518" t="s">
        <v>102</v>
      </c>
      <c r="DS147" s="518" t="s">
        <v>102</v>
      </c>
      <c r="DT147" s="518" t="s">
        <v>102</v>
      </c>
      <c r="DU147" s="518" t="s">
        <v>102</v>
      </c>
      <c r="DV147" s="518" t="s">
        <v>102</v>
      </c>
      <c r="DW147" s="518" t="s">
        <v>102</v>
      </c>
      <c r="DX147" s="518" t="s">
        <v>102</v>
      </c>
      <c r="DY147" s="518" t="s">
        <v>102</v>
      </c>
      <c r="DZ147" s="518" t="s">
        <v>102</v>
      </c>
      <c r="EA147" s="518" t="s">
        <v>102</v>
      </c>
      <c r="EB147" s="518" t="s">
        <v>102</v>
      </c>
      <c r="EC147" s="518" t="s">
        <v>102</v>
      </c>
      <c r="ED147" s="518" t="s">
        <v>102</v>
      </c>
      <c r="EE147" s="518" t="s">
        <v>102</v>
      </c>
      <c r="EF147" s="518" t="s">
        <v>102</v>
      </c>
      <c r="EG147" s="518" t="s">
        <v>102</v>
      </c>
      <c r="EH147" s="518" t="s">
        <v>102</v>
      </c>
      <c r="EI147" s="518" t="s">
        <v>102</v>
      </c>
      <c r="EJ147" s="518" t="s">
        <v>102</v>
      </c>
      <c r="EK147" s="518" t="s">
        <v>102</v>
      </c>
      <c r="EL147" s="518" t="s">
        <v>102</v>
      </c>
      <c r="EM147" s="518" t="s">
        <v>102</v>
      </c>
      <c r="EN147" s="518" t="s">
        <v>102</v>
      </c>
      <c r="EO147" s="518" t="s">
        <v>102</v>
      </c>
      <c r="EP147" s="518" t="s">
        <v>102</v>
      </c>
      <c r="EQ147" s="518" t="s">
        <v>102</v>
      </c>
      <c r="ER147" s="518" t="s">
        <v>102</v>
      </c>
      <c r="ES147" s="518" t="s">
        <v>102</v>
      </c>
      <c r="ET147" s="518" t="s">
        <v>102</v>
      </c>
      <c r="EU147" s="518" t="s">
        <v>102</v>
      </c>
      <c r="EV147" s="518" t="s">
        <v>102</v>
      </c>
      <c r="EW147" s="518" t="s">
        <v>102</v>
      </c>
      <c r="EX147" s="518" t="s">
        <v>102</v>
      </c>
      <c r="EY147" s="518" t="s">
        <v>102</v>
      </c>
      <c r="EZ147" s="518" t="s">
        <v>102</v>
      </c>
      <c r="FA147" s="518" t="s">
        <v>102</v>
      </c>
      <c r="FB147" s="518" t="s">
        <v>102</v>
      </c>
      <c r="FC147" s="518" t="s">
        <v>102</v>
      </c>
      <c r="FD147" s="518" t="s">
        <v>102</v>
      </c>
      <c r="FE147" s="518" t="s">
        <v>102</v>
      </c>
      <c r="FF147" s="518" t="s">
        <v>102</v>
      </c>
      <c r="FG147" s="518" t="s">
        <v>102</v>
      </c>
      <c r="FH147" s="518" t="s">
        <v>102</v>
      </c>
      <c r="FI147" s="518" t="s">
        <v>102</v>
      </c>
      <c r="FJ147" s="518" t="s">
        <v>102</v>
      </c>
      <c r="FK147" s="518" t="s">
        <v>102</v>
      </c>
      <c r="FL147" s="518" t="s">
        <v>102</v>
      </c>
      <c r="FM147" s="518" t="s">
        <v>102</v>
      </c>
      <c r="FN147" s="518" t="s">
        <v>102</v>
      </c>
      <c r="FO147" s="518" t="s">
        <v>102</v>
      </c>
      <c r="FP147" s="518" t="s">
        <v>102</v>
      </c>
      <c r="FQ147" s="518" t="s">
        <v>102</v>
      </c>
      <c r="FR147" s="518" t="s">
        <v>102</v>
      </c>
      <c r="FS147" s="518" t="s">
        <v>102</v>
      </c>
      <c r="FT147" s="518" t="s">
        <v>102</v>
      </c>
      <c r="FU147" s="518" t="s">
        <v>102</v>
      </c>
      <c r="FV147" s="518" t="s">
        <v>102</v>
      </c>
      <c r="FW147" s="518" t="s">
        <v>102</v>
      </c>
      <c r="FX147" s="518" t="s">
        <v>102</v>
      </c>
      <c r="FY147" s="518" t="s">
        <v>102</v>
      </c>
      <c r="FZ147" s="518" t="s">
        <v>102</v>
      </c>
      <c r="GA147" s="518" t="s">
        <v>102</v>
      </c>
      <c r="GB147" s="518" t="s">
        <v>102</v>
      </c>
      <c r="GC147" s="518" t="s">
        <v>102</v>
      </c>
      <c r="GD147" s="518" t="s">
        <v>102</v>
      </c>
      <c r="GE147" s="518" t="s">
        <v>102</v>
      </c>
      <c r="GF147" s="518" t="s">
        <v>102</v>
      </c>
      <c r="GG147" s="518" t="s">
        <v>102</v>
      </c>
      <c r="GH147" s="518" t="s">
        <v>102</v>
      </c>
      <c r="GI147" s="518" t="s">
        <v>102</v>
      </c>
      <c r="GJ147" s="518" t="s">
        <v>102</v>
      </c>
      <c r="GK147" s="518" t="s">
        <v>102</v>
      </c>
      <c r="GL147" s="518" t="s">
        <v>102</v>
      </c>
      <c r="GM147" s="518" t="s">
        <v>102</v>
      </c>
      <c r="GN147" s="518" t="s">
        <v>102</v>
      </c>
      <c r="GO147" s="518" t="s">
        <v>102</v>
      </c>
      <c r="GP147" s="518" t="s">
        <v>102</v>
      </c>
      <c r="GQ147" s="518" t="s">
        <v>102</v>
      </c>
      <c r="GR147" s="518" t="s">
        <v>102</v>
      </c>
      <c r="GS147" s="518" t="s">
        <v>102</v>
      </c>
      <c r="GT147" s="518" t="s">
        <v>102</v>
      </c>
      <c r="GU147" s="518" t="s">
        <v>102</v>
      </c>
      <c r="GV147" s="518" t="s">
        <v>102</v>
      </c>
      <c r="GW147" s="518" t="s">
        <v>102</v>
      </c>
      <c r="GX147" s="518" t="s">
        <v>102</v>
      </c>
      <c r="GY147" s="518" t="s">
        <v>102</v>
      </c>
      <c r="GZ147" s="518" t="s">
        <v>102</v>
      </c>
      <c r="HA147" s="518" t="s">
        <v>102</v>
      </c>
      <c r="HB147" s="518" t="s">
        <v>102</v>
      </c>
      <c r="HC147" s="511" t="str">
        <f t="shared" si="2"/>
        <v>2007-800217</v>
      </c>
    </row>
    <row r="148" spans="1:211" ht="48" hidden="1" customHeight="1" x14ac:dyDescent="0.15">
      <c r="A148" s="511" t="s">
        <v>4361</v>
      </c>
      <c r="B148" s="512" t="s">
        <v>11110</v>
      </c>
      <c r="C148" s="513">
        <v>39783</v>
      </c>
      <c r="D148" s="512" t="s">
        <v>8419</v>
      </c>
      <c r="E148" s="512" t="s">
        <v>8465</v>
      </c>
      <c r="F148" s="512" t="s">
        <v>8466</v>
      </c>
      <c r="G148" s="513">
        <v>39874</v>
      </c>
      <c r="H148" s="512" t="s">
        <v>11111</v>
      </c>
      <c r="S148" s="511" t="s">
        <v>11112</v>
      </c>
      <c r="T148" s="511">
        <v>2010</v>
      </c>
      <c r="U148" s="515" t="s">
        <v>8424</v>
      </c>
      <c r="V148" s="514">
        <v>66</v>
      </c>
      <c r="W148" s="514">
        <v>2</v>
      </c>
      <c r="X148" s="514">
        <v>2</v>
      </c>
      <c r="Y148" s="513">
        <v>36138</v>
      </c>
      <c r="Z148" s="512" t="s">
        <v>11080</v>
      </c>
      <c r="AA148" s="512" t="s">
        <v>11081</v>
      </c>
      <c r="AB148" s="513">
        <v>36697</v>
      </c>
      <c r="AC148" s="513">
        <v>39141</v>
      </c>
      <c r="AD148" s="512" t="s">
        <v>11082</v>
      </c>
      <c r="AE148" s="513">
        <v>38090</v>
      </c>
      <c r="AF148" s="512" t="s">
        <v>138</v>
      </c>
      <c r="AG148" s="512" t="s">
        <v>11081</v>
      </c>
      <c r="AH148" s="516">
        <v>3886275</v>
      </c>
      <c r="AI148" s="513">
        <v>39052</v>
      </c>
      <c r="AJ148" s="513" t="s">
        <v>138</v>
      </c>
      <c r="AK148" s="511" t="s">
        <v>138</v>
      </c>
      <c r="AL148" s="513" t="s">
        <v>138</v>
      </c>
      <c r="AM148" s="511" t="s">
        <v>138</v>
      </c>
      <c r="AN148" s="511" t="s">
        <v>11083</v>
      </c>
      <c r="AO148" s="511" t="s">
        <v>11084</v>
      </c>
      <c r="AP148" s="511" t="s">
        <v>11085</v>
      </c>
      <c r="AQ148" s="511" t="s">
        <v>11086</v>
      </c>
      <c r="AR148" s="511" t="s">
        <v>11087</v>
      </c>
      <c r="AS148" s="511" t="s">
        <v>11088</v>
      </c>
      <c r="AT148" s="511" t="s">
        <v>11088</v>
      </c>
      <c r="AU148" s="511" t="s">
        <v>11089</v>
      </c>
      <c r="AV148" s="511" t="s">
        <v>11090</v>
      </c>
      <c r="AW148" s="511" t="s">
        <v>11091</v>
      </c>
      <c r="AX148" s="511" t="s">
        <v>11092</v>
      </c>
      <c r="AY148" s="511" t="s">
        <v>11093</v>
      </c>
      <c r="AZ148" s="511" t="s">
        <v>11094</v>
      </c>
      <c r="BA148" s="511" t="s">
        <v>11095</v>
      </c>
      <c r="BB148" s="511">
        <v>206211</v>
      </c>
      <c r="BC148" s="512" t="s">
        <v>11096</v>
      </c>
      <c r="BD148" s="511" t="s">
        <v>11097</v>
      </c>
      <c r="BE148" s="511" t="s">
        <v>11098</v>
      </c>
      <c r="BF148" s="511" t="s">
        <v>11099</v>
      </c>
      <c r="BG148" s="511" t="s">
        <v>11100</v>
      </c>
      <c r="BH148" s="511" t="s">
        <v>8648</v>
      </c>
      <c r="BI148" s="511">
        <v>3</v>
      </c>
      <c r="BJ148" s="511">
        <v>7</v>
      </c>
      <c r="BK148" s="511" t="s">
        <v>138</v>
      </c>
      <c r="BL148" s="511" t="s">
        <v>138</v>
      </c>
      <c r="BM148" s="511" t="s">
        <v>11101</v>
      </c>
      <c r="BN148" s="511" t="s">
        <v>138</v>
      </c>
      <c r="BO148" s="511" t="s">
        <v>9027</v>
      </c>
      <c r="BP148" s="513" t="s">
        <v>138</v>
      </c>
      <c r="BQ148" s="511" t="s">
        <v>138</v>
      </c>
      <c r="BR148" s="511" t="s">
        <v>8445</v>
      </c>
      <c r="BS148" s="511" t="s">
        <v>11102</v>
      </c>
      <c r="BT148" s="511" t="s">
        <v>138</v>
      </c>
      <c r="BU148" s="511" t="s">
        <v>11103</v>
      </c>
      <c r="BV148" s="511" t="s">
        <v>138</v>
      </c>
      <c r="BW148" s="511">
        <v>1</v>
      </c>
      <c r="BX148" s="511" t="s">
        <v>11104</v>
      </c>
      <c r="BY148" s="511" t="s">
        <v>138</v>
      </c>
      <c r="BZ148" s="511">
        <v>6</v>
      </c>
      <c r="CA148" s="511" t="s">
        <v>11105</v>
      </c>
      <c r="CB148" s="511" t="s">
        <v>11106</v>
      </c>
      <c r="CC148" s="511" t="s">
        <v>138</v>
      </c>
      <c r="CD148" s="511" t="s">
        <v>138</v>
      </c>
      <c r="CE148" s="518" t="s">
        <v>102</v>
      </c>
      <c r="CF148" s="518" t="s">
        <v>102</v>
      </c>
      <c r="CG148" s="518" t="s">
        <v>102</v>
      </c>
      <c r="CH148" s="518" t="s">
        <v>102</v>
      </c>
      <c r="CI148" s="518" t="s">
        <v>102</v>
      </c>
      <c r="CJ148" s="518" t="s">
        <v>102</v>
      </c>
      <c r="CK148" s="518" t="s">
        <v>102</v>
      </c>
      <c r="CL148" s="518" t="s">
        <v>102</v>
      </c>
      <c r="CM148" s="518" t="s">
        <v>102</v>
      </c>
      <c r="CN148" s="518" t="s">
        <v>102</v>
      </c>
      <c r="CO148" s="518" t="s">
        <v>102</v>
      </c>
      <c r="CP148" s="518" t="s">
        <v>102</v>
      </c>
      <c r="CQ148" s="518" t="s">
        <v>102</v>
      </c>
      <c r="CR148" s="518" t="s">
        <v>102</v>
      </c>
      <c r="CS148" s="518" t="s">
        <v>102</v>
      </c>
      <c r="CT148" s="518" t="s">
        <v>102</v>
      </c>
      <c r="CU148" s="518" t="s">
        <v>102</v>
      </c>
      <c r="CV148" s="518" t="s">
        <v>102</v>
      </c>
      <c r="CW148" s="518" t="s">
        <v>102</v>
      </c>
      <c r="CX148" s="518" t="s">
        <v>102</v>
      </c>
      <c r="CY148" s="518" t="s">
        <v>102</v>
      </c>
      <c r="CZ148" s="518" t="s">
        <v>102</v>
      </c>
      <c r="DA148" s="518" t="s">
        <v>102</v>
      </c>
      <c r="DB148" s="518" t="s">
        <v>102</v>
      </c>
      <c r="DC148" s="518" t="s">
        <v>102</v>
      </c>
      <c r="DD148" s="518" t="s">
        <v>102</v>
      </c>
      <c r="DE148" s="518" t="s">
        <v>102</v>
      </c>
      <c r="DF148" s="518" t="s">
        <v>102</v>
      </c>
      <c r="DG148" s="518" t="s">
        <v>102</v>
      </c>
      <c r="DH148" s="518" t="s">
        <v>102</v>
      </c>
      <c r="DI148" s="518" t="s">
        <v>102</v>
      </c>
      <c r="DJ148" s="518" t="s">
        <v>102</v>
      </c>
      <c r="DK148" s="518" t="s">
        <v>102</v>
      </c>
      <c r="DL148" s="518" t="s">
        <v>102</v>
      </c>
      <c r="DM148" s="518" t="s">
        <v>102</v>
      </c>
      <c r="DN148" s="518" t="s">
        <v>102</v>
      </c>
      <c r="DO148" s="518" t="s">
        <v>102</v>
      </c>
      <c r="DP148" s="518" t="s">
        <v>102</v>
      </c>
      <c r="DQ148" s="518" t="s">
        <v>102</v>
      </c>
      <c r="DR148" s="518" t="s">
        <v>102</v>
      </c>
      <c r="DS148" s="518" t="s">
        <v>102</v>
      </c>
      <c r="DT148" s="518" t="s">
        <v>102</v>
      </c>
      <c r="DU148" s="518" t="s">
        <v>102</v>
      </c>
      <c r="DV148" s="518" t="s">
        <v>102</v>
      </c>
      <c r="DW148" s="518" t="s">
        <v>102</v>
      </c>
      <c r="DX148" s="518" t="s">
        <v>102</v>
      </c>
      <c r="DY148" s="518" t="s">
        <v>102</v>
      </c>
      <c r="DZ148" s="518" t="s">
        <v>102</v>
      </c>
      <c r="EA148" s="518" t="s">
        <v>102</v>
      </c>
      <c r="EB148" s="518" t="s">
        <v>102</v>
      </c>
      <c r="EC148" s="518" t="s">
        <v>102</v>
      </c>
      <c r="ED148" s="518" t="s">
        <v>102</v>
      </c>
      <c r="EE148" s="518" t="s">
        <v>102</v>
      </c>
      <c r="EF148" s="518" t="s">
        <v>102</v>
      </c>
      <c r="EG148" s="518" t="s">
        <v>102</v>
      </c>
      <c r="EH148" s="518" t="s">
        <v>102</v>
      </c>
      <c r="EI148" s="518" t="s">
        <v>102</v>
      </c>
      <c r="EJ148" s="518" t="s">
        <v>102</v>
      </c>
      <c r="EK148" s="518" t="s">
        <v>102</v>
      </c>
      <c r="EL148" s="518" t="s">
        <v>102</v>
      </c>
      <c r="EM148" s="518" t="s">
        <v>102</v>
      </c>
      <c r="EN148" s="518" t="s">
        <v>102</v>
      </c>
      <c r="EO148" s="518" t="s">
        <v>102</v>
      </c>
      <c r="EP148" s="518" t="s">
        <v>102</v>
      </c>
      <c r="EQ148" s="518" t="s">
        <v>102</v>
      </c>
      <c r="ER148" s="518" t="s">
        <v>102</v>
      </c>
      <c r="ES148" s="518" t="s">
        <v>102</v>
      </c>
      <c r="ET148" s="518" t="s">
        <v>102</v>
      </c>
      <c r="EU148" s="518" t="s">
        <v>102</v>
      </c>
      <c r="EV148" s="518" t="s">
        <v>102</v>
      </c>
      <c r="EW148" s="518" t="s">
        <v>102</v>
      </c>
      <c r="EX148" s="518" t="s">
        <v>102</v>
      </c>
      <c r="EY148" s="518" t="s">
        <v>102</v>
      </c>
      <c r="EZ148" s="518" t="s">
        <v>102</v>
      </c>
      <c r="FA148" s="518" t="s">
        <v>102</v>
      </c>
      <c r="FB148" s="518" t="s">
        <v>102</v>
      </c>
      <c r="FC148" s="518" t="s">
        <v>102</v>
      </c>
      <c r="FD148" s="518" t="s">
        <v>102</v>
      </c>
      <c r="FE148" s="518" t="s">
        <v>102</v>
      </c>
      <c r="FF148" s="518" t="s">
        <v>102</v>
      </c>
      <c r="FG148" s="518" t="s">
        <v>102</v>
      </c>
      <c r="FH148" s="518" t="s">
        <v>102</v>
      </c>
      <c r="FI148" s="518" t="s">
        <v>102</v>
      </c>
      <c r="FJ148" s="518" t="s">
        <v>102</v>
      </c>
      <c r="FK148" s="518" t="s">
        <v>102</v>
      </c>
      <c r="FL148" s="518" t="s">
        <v>102</v>
      </c>
      <c r="FM148" s="518" t="s">
        <v>102</v>
      </c>
      <c r="FN148" s="518" t="s">
        <v>102</v>
      </c>
      <c r="FO148" s="518" t="s">
        <v>102</v>
      </c>
      <c r="FP148" s="518" t="s">
        <v>102</v>
      </c>
      <c r="FQ148" s="518" t="s">
        <v>102</v>
      </c>
      <c r="FR148" s="518" t="s">
        <v>102</v>
      </c>
      <c r="FS148" s="518" t="s">
        <v>102</v>
      </c>
      <c r="FT148" s="518" t="s">
        <v>102</v>
      </c>
      <c r="FU148" s="518" t="s">
        <v>102</v>
      </c>
      <c r="FV148" s="518" t="s">
        <v>102</v>
      </c>
      <c r="FW148" s="518" t="s">
        <v>102</v>
      </c>
      <c r="FX148" s="518" t="s">
        <v>102</v>
      </c>
      <c r="FY148" s="518" t="s">
        <v>102</v>
      </c>
      <c r="FZ148" s="518" t="s">
        <v>102</v>
      </c>
      <c r="GA148" s="518" t="s">
        <v>102</v>
      </c>
      <c r="GB148" s="518" t="s">
        <v>102</v>
      </c>
      <c r="GC148" s="518" t="s">
        <v>102</v>
      </c>
      <c r="GD148" s="518" t="s">
        <v>102</v>
      </c>
      <c r="GE148" s="518" t="s">
        <v>102</v>
      </c>
      <c r="GF148" s="518" t="s">
        <v>102</v>
      </c>
      <c r="GG148" s="518" t="s">
        <v>102</v>
      </c>
      <c r="GH148" s="518" t="s">
        <v>102</v>
      </c>
      <c r="GI148" s="518" t="s">
        <v>102</v>
      </c>
      <c r="GJ148" s="518" t="s">
        <v>102</v>
      </c>
      <c r="GK148" s="518" t="s">
        <v>102</v>
      </c>
      <c r="GL148" s="518" t="s">
        <v>102</v>
      </c>
      <c r="GM148" s="518" t="s">
        <v>102</v>
      </c>
      <c r="GN148" s="518" t="s">
        <v>102</v>
      </c>
      <c r="GO148" s="518" t="s">
        <v>102</v>
      </c>
      <c r="GP148" s="518" t="s">
        <v>102</v>
      </c>
      <c r="GQ148" s="518" t="s">
        <v>102</v>
      </c>
      <c r="GR148" s="518" t="s">
        <v>102</v>
      </c>
      <c r="GS148" s="518" t="s">
        <v>102</v>
      </c>
      <c r="GT148" s="518" t="s">
        <v>102</v>
      </c>
      <c r="GU148" s="518" t="s">
        <v>102</v>
      </c>
      <c r="GV148" s="518" t="s">
        <v>102</v>
      </c>
      <c r="GW148" s="518" t="s">
        <v>102</v>
      </c>
      <c r="GX148" s="518" t="s">
        <v>102</v>
      </c>
      <c r="GY148" s="518" t="s">
        <v>102</v>
      </c>
      <c r="GZ148" s="518" t="s">
        <v>102</v>
      </c>
      <c r="HA148" s="518" t="s">
        <v>102</v>
      </c>
      <c r="HB148" s="518" t="s">
        <v>102</v>
      </c>
      <c r="HC148" s="511" t="str">
        <f t="shared" si="2"/>
        <v>2008-390127</v>
      </c>
    </row>
    <row r="149" spans="1:211" ht="48" hidden="1" customHeight="1" x14ac:dyDescent="0.15">
      <c r="A149" s="514" t="s">
        <v>4363</v>
      </c>
      <c r="B149" s="519" t="s">
        <v>11113</v>
      </c>
      <c r="C149" s="513">
        <v>40157</v>
      </c>
      <c r="D149" s="519" t="s">
        <v>8419</v>
      </c>
      <c r="E149" s="519" t="s">
        <v>8498</v>
      </c>
      <c r="F149" s="519" t="s">
        <v>8421</v>
      </c>
      <c r="G149" s="513">
        <v>41060</v>
      </c>
      <c r="H149" s="519" t="s">
        <v>11114</v>
      </c>
      <c r="I149" s="519" t="s">
        <v>8500</v>
      </c>
      <c r="J149" s="513">
        <v>40392</v>
      </c>
      <c r="K149" s="519" t="s">
        <v>11115</v>
      </c>
      <c r="L149" s="519" t="s">
        <v>11116</v>
      </c>
      <c r="M149" s="519" t="s">
        <v>11117</v>
      </c>
      <c r="N149" s="513">
        <v>40430</v>
      </c>
      <c r="O149" s="513">
        <v>40952</v>
      </c>
      <c r="P149" s="519" t="s">
        <v>8458</v>
      </c>
      <c r="Q149" s="513">
        <v>40939</v>
      </c>
      <c r="R149" s="513" t="s">
        <v>11118</v>
      </c>
      <c r="S149" s="514" t="s">
        <v>11119</v>
      </c>
      <c r="T149" s="514">
        <v>2012</v>
      </c>
      <c r="U149" s="515" t="s">
        <v>8424</v>
      </c>
      <c r="V149" s="514">
        <v>67</v>
      </c>
      <c r="W149" s="514">
        <v>2</v>
      </c>
      <c r="X149" s="514">
        <v>1</v>
      </c>
      <c r="Y149" s="513">
        <v>36154</v>
      </c>
      <c r="Z149" s="512" t="s">
        <v>11120</v>
      </c>
      <c r="AA149" s="512" t="s">
        <v>11121</v>
      </c>
      <c r="AB149" s="513">
        <v>36721</v>
      </c>
      <c r="AC149" s="513">
        <v>39421</v>
      </c>
      <c r="AD149" s="512" t="s">
        <v>11122</v>
      </c>
      <c r="AE149" s="513">
        <v>38322</v>
      </c>
      <c r="AF149" s="512" t="s">
        <v>138</v>
      </c>
      <c r="AG149" s="512" t="s">
        <v>11121</v>
      </c>
      <c r="AH149" s="516">
        <v>4017273</v>
      </c>
      <c r="AI149" s="513">
        <v>39353</v>
      </c>
      <c r="AJ149" s="513" t="s">
        <v>138</v>
      </c>
      <c r="AK149" s="511" t="s">
        <v>138</v>
      </c>
      <c r="AL149" s="513" t="s">
        <v>138</v>
      </c>
      <c r="AM149" s="511" t="s">
        <v>138</v>
      </c>
      <c r="AN149" s="511" t="s">
        <v>11123</v>
      </c>
      <c r="AO149" s="511" t="s">
        <v>1635</v>
      </c>
      <c r="AP149" s="511" t="s">
        <v>11124</v>
      </c>
      <c r="AQ149" s="511" t="s">
        <v>11125</v>
      </c>
      <c r="AR149" s="511" t="s">
        <v>11126</v>
      </c>
      <c r="AS149" s="511" t="s">
        <v>11127</v>
      </c>
      <c r="AT149" s="511" t="s">
        <v>11127</v>
      </c>
      <c r="AU149" s="511" t="s">
        <v>11128</v>
      </c>
      <c r="AV149" s="511" t="s">
        <v>11129</v>
      </c>
      <c r="AW149" s="511" t="s">
        <v>1636</v>
      </c>
      <c r="AX149" s="511" t="s">
        <v>11130</v>
      </c>
      <c r="AY149" s="511" t="s">
        <v>1637</v>
      </c>
      <c r="AZ149" s="511" t="s">
        <v>11131</v>
      </c>
      <c r="BA149" s="511" t="s">
        <v>1638</v>
      </c>
      <c r="BB149" s="511">
        <v>153591</v>
      </c>
      <c r="BC149" s="512" t="s">
        <v>1633</v>
      </c>
      <c r="BD149" s="511" t="s">
        <v>1634</v>
      </c>
      <c r="BE149" s="511" t="s">
        <v>138</v>
      </c>
      <c r="BF149" s="511" t="s">
        <v>1632</v>
      </c>
      <c r="BG149" s="511" t="s">
        <v>11132</v>
      </c>
      <c r="BH149" s="511" t="s">
        <v>8648</v>
      </c>
      <c r="BI149" s="511">
        <v>2</v>
      </c>
      <c r="BJ149" s="511">
        <v>21</v>
      </c>
      <c r="BK149" s="511" t="s">
        <v>138</v>
      </c>
      <c r="BL149" s="511" t="s">
        <v>138</v>
      </c>
      <c r="BM149" s="511" t="s">
        <v>11133</v>
      </c>
      <c r="BN149" s="511" t="s">
        <v>138</v>
      </c>
      <c r="BO149" s="511" t="s">
        <v>9027</v>
      </c>
      <c r="BP149" s="513" t="s">
        <v>138</v>
      </c>
      <c r="BQ149" s="511" t="s">
        <v>138</v>
      </c>
      <c r="BR149" s="511" t="s">
        <v>8445</v>
      </c>
      <c r="BS149" s="511" t="s">
        <v>11134</v>
      </c>
      <c r="BT149" s="511" t="s">
        <v>138</v>
      </c>
      <c r="BU149" s="511" t="s">
        <v>11135</v>
      </c>
      <c r="BV149" s="511" t="s">
        <v>138</v>
      </c>
      <c r="BW149" s="511">
        <v>1</v>
      </c>
      <c r="BX149" s="511" t="s">
        <v>11136</v>
      </c>
      <c r="BY149" s="511" t="s">
        <v>138</v>
      </c>
      <c r="BZ149" s="511">
        <v>20</v>
      </c>
      <c r="CA149" s="511" t="s">
        <v>11137</v>
      </c>
      <c r="CB149" s="511" t="s">
        <v>11138</v>
      </c>
      <c r="CC149" s="511" t="s">
        <v>11139</v>
      </c>
      <c r="CD149" s="511" t="s">
        <v>5329</v>
      </c>
      <c r="CE149" s="518" t="s">
        <v>11140</v>
      </c>
      <c r="CF149" s="518" t="s">
        <v>11141</v>
      </c>
      <c r="CG149" s="518" t="s">
        <v>11142</v>
      </c>
      <c r="CH149" s="518" t="s">
        <v>11143</v>
      </c>
      <c r="CI149" s="518" t="s">
        <v>11144</v>
      </c>
      <c r="CJ149" s="518" t="s">
        <v>11145</v>
      </c>
      <c r="CK149" s="518" t="s">
        <v>102</v>
      </c>
      <c r="CL149" s="518" t="s">
        <v>102</v>
      </c>
      <c r="CM149" s="518" t="s">
        <v>102</v>
      </c>
      <c r="CN149" s="518" t="s">
        <v>102</v>
      </c>
      <c r="CO149" s="518" t="s">
        <v>102</v>
      </c>
      <c r="CP149" s="518" t="s">
        <v>102</v>
      </c>
      <c r="CQ149" s="518" t="s">
        <v>102</v>
      </c>
      <c r="CR149" s="518" t="s">
        <v>102</v>
      </c>
      <c r="CS149" s="518" t="s">
        <v>102</v>
      </c>
      <c r="CT149" s="518" t="s">
        <v>102</v>
      </c>
      <c r="CU149" s="518" t="s">
        <v>102</v>
      </c>
      <c r="CV149" s="518" t="s">
        <v>102</v>
      </c>
      <c r="CW149" s="518" t="s">
        <v>102</v>
      </c>
      <c r="CX149" s="518" t="s">
        <v>102</v>
      </c>
      <c r="CY149" s="518" t="s">
        <v>102</v>
      </c>
      <c r="CZ149" s="518" t="s">
        <v>102</v>
      </c>
      <c r="DA149" s="518" t="s">
        <v>102</v>
      </c>
      <c r="DB149" s="518" t="s">
        <v>102</v>
      </c>
      <c r="DC149" s="518" t="s">
        <v>102</v>
      </c>
      <c r="DD149" s="518" t="s">
        <v>102</v>
      </c>
      <c r="DE149" s="518" t="s">
        <v>102</v>
      </c>
      <c r="DF149" s="518" t="s">
        <v>102</v>
      </c>
      <c r="DG149" s="518" t="s">
        <v>102</v>
      </c>
      <c r="DH149" s="518" t="s">
        <v>102</v>
      </c>
      <c r="DI149" s="518" t="s">
        <v>102</v>
      </c>
      <c r="DJ149" s="518" t="s">
        <v>102</v>
      </c>
      <c r="DK149" s="518" t="s">
        <v>102</v>
      </c>
      <c r="DL149" s="518" t="s">
        <v>102</v>
      </c>
      <c r="DM149" s="518" t="s">
        <v>102</v>
      </c>
      <c r="DN149" s="518" t="s">
        <v>102</v>
      </c>
      <c r="DO149" s="518" t="s">
        <v>102</v>
      </c>
      <c r="DP149" s="518" t="s">
        <v>102</v>
      </c>
      <c r="DQ149" s="518" t="s">
        <v>102</v>
      </c>
      <c r="DR149" s="518" t="s">
        <v>102</v>
      </c>
      <c r="DS149" s="518" t="s">
        <v>102</v>
      </c>
      <c r="DT149" s="518" t="s">
        <v>102</v>
      </c>
      <c r="DU149" s="518" t="s">
        <v>102</v>
      </c>
      <c r="DV149" s="518" t="s">
        <v>102</v>
      </c>
      <c r="DW149" s="518" t="s">
        <v>102</v>
      </c>
      <c r="DX149" s="518" t="s">
        <v>102</v>
      </c>
      <c r="DY149" s="518" t="s">
        <v>102</v>
      </c>
      <c r="DZ149" s="518" t="s">
        <v>102</v>
      </c>
      <c r="EA149" s="518" t="s">
        <v>102</v>
      </c>
      <c r="EB149" s="518" t="s">
        <v>102</v>
      </c>
      <c r="EC149" s="518" t="s">
        <v>102</v>
      </c>
      <c r="ED149" s="518" t="s">
        <v>102</v>
      </c>
      <c r="EE149" s="518" t="s">
        <v>102</v>
      </c>
      <c r="EF149" s="518" t="s">
        <v>102</v>
      </c>
      <c r="EG149" s="518" t="s">
        <v>102</v>
      </c>
      <c r="EH149" s="518" t="s">
        <v>102</v>
      </c>
      <c r="EI149" s="518" t="s">
        <v>102</v>
      </c>
      <c r="EJ149" s="518" t="s">
        <v>102</v>
      </c>
      <c r="EK149" s="518" t="s">
        <v>102</v>
      </c>
      <c r="EL149" s="518" t="s">
        <v>102</v>
      </c>
      <c r="EM149" s="518" t="s">
        <v>102</v>
      </c>
      <c r="EN149" s="518" t="s">
        <v>102</v>
      </c>
      <c r="EO149" s="518" t="s">
        <v>102</v>
      </c>
      <c r="EP149" s="518" t="s">
        <v>102</v>
      </c>
      <c r="EQ149" s="518" t="s">
        <v>102</v>
      </c>
      <c r="ER149" s="518" t="s">
        <v>102</v>
      </c>
      <c r="ES149" s="518" t="s">
        <v>102</v>
      </c>
      <c r="ET149" s="518" t="s">
        <v>102</v>
      </c>
      <c r="EU149" s="518" t="s">
        <v>102</v>
      </c>
      <c r="EV149" s="518" t="s">
        <v>102</v>
      </c>
      <c r="EW149" s="518" t="s">
        <v>102</v>
      </c>
      <c r="EX149" s="518" t="s">
        <v>102</v>
      </c>
      <c r="EY149" s="518" t="s">
        <v>102</v>
      </c>
      <c r="EZ149" s="518" t="s">
        <v>102</v>
      </c>
      <c r="FA149" s="518" t="s">
        <v>102</v>
      </c>
      <c r="FB149" s="518" t="s">
        <v>102</v>
      </c>
      <c r="FC149" s="518" t="s">
        <v>102</v>
      </c>
      <c r="FD149" s="518" t="s">
        <v>102</v>
      </c>
      <c r="FE149" s="518" t="s">
        <v>102</v>
      </c>
      <c r="FF149" s="518" t="s">
        <v>102</v>
      </c>
      <c r="FG149" s="518" t="s">
        <v>102</v>
      </c>
      <c r="FH149" s="518" t="s">
        <v>102</v>
      </c>
      <c r="FI149" s="518" t="s">
        <v>102</v>
      </c>
      <c r="FJ149" s="518" t="s">
        <v>102</v>
      </c>
      <c r="FK149" s="518" t="s">
        <v>102</v>
      </c>
      <c r="FL149" s="518" t="s">
        <v>102</v>
      </c>
      <c r="FM149" s="518" t="s">
        <v>102</v>
      </c>
      <c r="FN149" s="518" t="s">
        <v>102</v>
      </c>
      <c r="FO149" s="518" t="s">
        <v>102</v>
      </c>
      <c r="FP149" s="518" t="s">
        <v>102</v>
      </c>
      <c r="FQ149" s="518" t="s">
        <v>102</v>
      </c>
      <c r="FR149" s="518" t="s">
        <v>102</v>
      </c>
      <c r="FS149" s="518" t="s">
        <v>102</v>
      </c>
      <c r="FT149" s="518" t="s">
        <v>102</v>
      </c>
      <c r="FU149" s="518" t="s">
        <v>102</v>
      </c>
      <c r="FV149" s="518" t="s">
        <v>102</v>
      </c>
      <c r="FW149" s="518" t="s">
        <v>102</v>
      </c>
      <c r="FX149" s="518" t="s">
        <v>102</v>
      </c>
      <c r="FY149" s="518" t="s">
        <v>102</v>
      </c>
      <c r="FZ149" s="518" t="s">
        <v>102</v>
      </c>
      <c r="GA149" s="518" t="s">
        <v>102</v>
      </c>
      <c r="GB149" s="518" t="s">
        <v>102</v>
      </c>
      <c r="GC149" s="518" t="s">
        <v>102</v>
      </c>
      <c r="GD149" s="518" t="s">
        <v>102</v>
      </c>
      <c r="GE149" s="518" t="s">
        <v>102</v>
      </c>
      <c r="GF149" s="518" t="s">
        <v>102</v>
      </c>
      <c r="GG149" s="518" t="s">
        <v>102</v>
      </c>
      <c r="GH149" s="518" t="s">
        <v>102</v>
      </c>
      <c r="GI149" s="518" t="s">
        <v>102</v>
      </c>
      <c r="GJ149" s="518" t="s">
        <v>102</v>
      </c>
      <c r="GK149" s="518" t="s">
        <v>102</v>
      </c>
      <c r="GL149" s="518" t="s">
        <v>102</v>
      </c>
      <c r="GM149" s="518" t="s">
        <v>102</v>
      </c>
      <c r="GN149" s="518" t="s">
        <v>102</v>
      </c>
      <c r="GO149" s="518" t="s">
        <v>102</v>
      </c>
      <c r="GP149" s="518" t="s">
        <v>102</v>
      </c>
      <c r="GQ149" s="518" t="s">
        <v>102</v>
      </c>
      <c r="GR149" s="518" t="s">
        <v>102</v>
      </c>
      <c r="GS149" s="518" t="s">
        <v>102</v>
      </c>
      <c r="GT149" s="518" t="s">
        <v>102</v>
      </c>
      <c r="GU149" s="518" t="s">
        <v>102</v>
      </c>
      <c r="GV149" s="518" t="s">
        <v>102</v>
      </c>
      <c r="GW149" s="518" t="s">
        <v>102</v>
      </c>
      <c r="GX149" s="518" t="s">
        <v>102</v>
      </c>
      <c r="GY149" s="518" t="s">
        <v>102</v>
      </c>
      <c r="GZ149" s="518" t="s">
        <v>102</v>
      </c>
      <c r="HA149" s="518" t="s">
        <v>102</v>
      </c>
      <c r="HB149" s="518" t="s">
        <v>102</v>
      </c>
      <c r="HC149" s="511" t="str">
        <f t="shared" si="2"/>
        <v>2009-800245</v>
      </c>
    </row>
    <row r="150" spans="1:211" ht="48" hidden="1" customHeight="1" x14ac:dyDescent="0.15">
      <c r="A150" s="514" t="s">
        <v>4363</v>
      </c>
      <c r="B150" s="519" t="s">
        <v>11146</v>
      </c>
      <c r="C150" s="513">
        <v>40508</v>
      </c>
      <c r="D150" s="519" t="s">
        <v>8419</v>
      </c>
      <c r="E150" s="519" t="s">
        <v>8465</v>
      </c>
      <c r="F150" s="519" t="s">
        <v>8493</v>
      </c>
      <c r="G150" s="513">
        <v>41004</v>
      </c>
      <c r="H150" s="519" t="s">
        <v>11147</v>
      </c>
      <c r="I150" s="519" t="s">
        <v>8495</v>
      </c>
      <c r="J150" s="513">
        <v>40659</v>
      </c>
      <c r="K150" s="519" t="s">
        <v>11148</v>
      </c>
      <c r="L150" s="519"/>
      <c r="M150" s="519"/>
      <c r="N150" s="513">
        <v>40701</v>
      </c>
      <c r="O150" s="513"/>
      <c r="P150" s="519" t="s">
        <v>8625</v>
      </c>
      <c r="Q150" s="513">
        <v>40990</v>
      </c>
      <c r="R150" s="513"/>
      <c r="S150" s="514" t="s">
        <v>11149</v>
      </c>
      <c r="T150" s="514">
        <v>2012</v>
      </c>
      <c r="U150" s="515" t="s">
        <v>8424</v>
      </c>
      <c r="V150" s="514">
        <v>67</v>
      </c>
      <c r="W150" s="514">
        <v>2</v>
      </c>
      <c r="X150" s="514">
        <v>2</v>
      </c>
      <c r="Y150" s="513">
        <v>36154</v>
      </c>
      <c r="Z150" s="512" t="s">
        <v>11120</v>
      </c>
      <c r="AA150" s="512" t="s">
        <v>11121</v>
      </c>
      <c r="AB150" s="513">
        <v>36721</v>
      </c>
      <c r="AC150" s="513">
        <v>39421</v>
      </c>
      <c r="AD150" s="512" t="s">
        <v>11122</v>
      </c>
      <c r="AE150" s="513">
        <v>38322</v>
      </c>
      <c r="AF150" s="512" t="s">
        <v>138</v>
      </c>
      <c r="AG150" s="512" t="s">
        <v>11121</v>
      </c>
      <c r="AH150" s="516">
        <v>4017273</v>
      </c>
      <c r="AI150" s="513">
        <v>39353</v>
      </c>
      <c r="AJ150" s="513" t="s">
        <v>138</v>
      </c>
      <c r="AK150" s="511" t="s">
        <v>138</v>
      </c>
      <c r="AL150" s="513" t="s">
        <v>138</v>
      </c>
      <c r="AM150" s="511" t="s">
        <v>138</v>
      </c>
      <c r="AN150" s="511" t="s">
        <v>11123</v>
      </c>
      <c r="AO150" s="511" t="s">
        <v>1635</v>
      </c>
      <c r="AP150" s="511" t="s">
        <v>11124</v>
      </c>
      <c r="AQ150" s="511" t="s">
        <v>11125</v>
      </c>
      <c r="AR150" s="511" t="s">
        <v>11126</v>
      </c>
      <c r="AS150" s="511" t="s">
        <v>11127</v>
      </c>
      <c r="AT150" s="511" t="s">
        <v>11127</v>
      </c>
      <c r="AU150" s="511" t="s">
        <v>11128</v>
      </c>
      <c r="AV150" s="511" t="s">
        <v>11129</v>
      </c>
      <c r="AW150" s="511" t="s">
        <v>1636</v>
      </c>
      <c r="AX150" s="511" t="s">
        <v>11130</v>
      </c>
      <c r="AY150" s="511" t="s">
        <v>1637</v>
      </c>
      <c r="AZ150" s="511" t="s">
        <v>11131</v>
      </c>
      <c r="BA150" s="511" t="s">
        <v>1638</v>
      </c>
      <c r="BB150" s="511">
        <v>153591</v>
      </c>
      <c r="BC150" s="512" t="s">
        <v>1633</v>
      </c>
      <c r="BD150" s="511" t="s">
        <v>1634</v>
      </c>
      <c r="BE150" s="511" t="s">
        <v>138</v>
      </c>
      <c r="BF150" s="511" t="s">
        <v>1632</v>
      </c>
      <c r="BG150" s="511" t="s">
        <v>11132</v>
      </c>
      <c r="BH150" s="511" t="s">
        <v>8648</v>
      </c>
      <c r="BI150" s="511">
        <v>2</v>
      </c>
      <c r="BJ150" s="511">
        <v>21</v>
      </c>
      <c r="BK150" s="511" t="s">
        <v>138</v>
      </c>
      <c r="BL150" s="511" t="s">
        <v>138</v>
      </c>
      <c r="BM150" s="511" t="s">
        <v>11133</v>
      </c>
      <c r="BN150" s="511" t="s">
        <v>138</v>
      </c>
      <c r="BO150" s="511" t="s">
        <v>9027</v>
      </c>
      <c r="BP150" s="513" t="s">
        <v>138</v>
      </c>
      <c r="BQ150" s="511" t="s">
        <v>138</v>
      </c>
      <c r="BR150" s="511" t="s">
        <v>8445</v>
      </c>
      <c r="BS150" s="511" t="s">
        <v>11134</v>
      </c>
      <c r="BT150" s="511" t="s">
        <v>138</v>
      </c>
      <c r="BU150" s="511" t="s">
        <v>11135</v>
      </c>
      <c r="BV150" s="511" t="s">
        <v>138</v>
      </c>
      <c r="BW150" s="511">
        <v>1</v>
      </c>
      <c r="BX150" s="511" t="s">
        <v>11136</v>
      </c>
      <c r="BY150" s="511" t="s">
        <v>138</v>
      </c>
      <c r="BZ150" s="511">
        <v>20</v>
      </c>
      <c r="CA150" s="511" t="s">
        <v>11137</v>
      </c>
      <c r="CB150" s="511" t="s">
        <v>11138</v>
      </c>
      <c r="CC150" s="511" t="s">
        <v>11139</v>
      </c>
      <c r="CD150" s="511" t="s">
        <v>5329</v>
      </c>
      <c r="CE150" s="518" t="s">
        <v>102</v>
      </c>
      <c r="CF150" s="518" t="s">
        <v>102</v>
      </c>
      <c r="CG150" s="518" t="s">
        <v>102</v>
      </c>
      <c r="CH150" s="518" t="s">
        <v>102</v>
      </c>
      <c r="CI150" s="518" t="s">
        <v>102</v>
      </c>
      <c r="CJ150" s="518" t="s">
        <v>102</v>
      </c>
      <c r="CK150" s="518" t="s">
        <v>102</v>
      </c>
      <c r="CL150" s="518" t="s">
        <v>102</v>
      </c>
      <c r="CM150" s="518" t="s">
        <v>102</v>
      </c>
      <c r="CN150" s="518" t="s">
        <v>102</v>
      </c>
      <c r="CO150" s="518" t="s">
        <v>102</v>
      </c>
      <c r="CP150" s="518" t="s">
        <v>102</v>
      </c>
      <c r="CQ150" s="518" t="s">
        <v>102</v>
      </c>
      <c r="CR150" s="518" t="s">
        <v>102</v>
      </c>
      <c r="CS150" s="518" t="s">
        <v>102</v>
      </c>
      <c r="CT150" s="518" t="s">
        <v>102</v>
      </c>
      <c r="CU150" s="518" t="s">
        <v>102</v>
      </c>
      <c r="CV150" s="518" t="s">
        <v>102</v>
      </c>
      <c r="CW150" s="518" t="s">
        <v>102</v>
      </c>
      <c r="CX150" s="518" t="s">
        <v>102</v>
      </c>
      <c r="CY150" s="518" t="s">
        <v>102</v>
      </c>
      <c r="CZ150" s="518" t="s">
        <v>102</v>
      </c>
      <c r="DA150" s="518" t="s">
        <v>102</v>
      </c>
      <c r="DB150" s="518" t="s">
        <v>102</v>
      </c>
      <c r="DC150" s="518" t="s">
        <v>102</v>
      </c>
      <c r="DD150" s="518" t="s">
        <v>102</v>
      </c>
      <c r="DE150" s="518" t="s">
        <v>102</v>
      </c>
      <c r="DF150" s="518" t="s">
        <v>102</v>
      </c>
      <c r="DG150" s="518" t="s">
        <v>102</v>
      </c>
      <c r="DH150" s="518" t="s">
        <v>102</v>
      </c>
      <c r="DI150" s="518" t="s">
        <v>102</v>
      </c>
      <c r="DJ150" s="518" t="s">
        <v>102</v>
      </c>
      <c r="DK150" s="518" t="s">
        <v>102</v>
      </c>
      <c r="DL150" s="518" t="s">
        <v>102</v>
      </c>
      <c r="DM150" s="518" t="s">
        <v>102</v>
      </c>
      <c r="DN150" s="518" t="s">
        <v>102</v>
      </c>
      <c r="DO150" s="518" t="s">
        <v>102</v>
      </c>
      <c r="DP150" s="518" t="s">
        <v>102</v>
      </c>
      <c r="DQ150" s="518" t="s">
        <v>102</v>
      </c>
      <c r="DR150" s="518" t="s">
        <v>102</v>
      </c>
      <c r="DS150" s="518" t="s">
        <v>102</v>
      </c>
      <c r="DT150" s="518" t="s">
        <v>102</v>
      </c>
      <c r="DU150" s="518" t="s">
        <v>102</v>
      </c>
      <c r="DV150" s="518" t="s">
        <v>102</v>
      </c>
      <c r="DW150" s="518" t="s">
        <v>102</v>
      </c>
      <c r="DX150" s="518" t="s">
        <v>102</v>
      </c>
      <c r="DY150" s="518" t="s">
        <v>102</v>
      </c>
      <c r="DZ150" s="518" t="s">
        <v>102</v>
      </c>
      <c r="EA150" s="518" t="s">
        <v>102</v>
      </c>
      <c r="EB150" s="518" t="s">
        <v>102</v>
      </c>
      <c r="EC150" s="518" t="s">
        <v>102</v>
      </c>
      <c r="ED150" s="518" t="s">
        <v>102</v>
      </c>
      <c r="EE150" s="518" t="s">
        <v>102</v>
      </c>
      <c r="EF150" s="518" t="s">
        <v>102</v>
      </c>
      <c r="EG150" s="518" t="s">
        <v>102</v>
      </c>
      <c r="EH150" s="518" t="s">
        <v>102</v>
      </c>
      <c r="EI150" s="518" t="s">
        <v>102</v>
      </c>
      <c r="EJ150" s="518" t="s">
        <v>102</v>
      </c>
      <c r="EK150" s="518" t="s">
        <v>102</v>
      </c>
      <c r="EL150" s="518" t="s">
        <v>102</v>
      </c>
      <c r="EM150" s="518" t="s">
        <v>102</v>
      </c>
      <c r="EN150" s="518" t="s">
        <v>102</v>
      </c>
      <c r="EO150" s="518" t="s">
        <v>102</v>
      </c>
      <c r="EP150" s="518" t="s">
        <v>102</v>
      </c>
      <c r="EQ150" s="518" t="s">
        <v>102</v>
      </c>
      <c r="ER150" s="518" t="s">
        <v>102</v>
      </c>
      <c r="ES150" s="518" t="s">
        <v>102</v>
      </c>
      <c r="ET150" s="518" t="s">
        <v>102</v>
      </c>
      <c r="EU150" s="518" t="s">
        <v>102</v>
      </c>
      <c r="EV150" s="518" t="s">
        <v>102</v>
      </c>
      <c r="EW150" s="518" t="s">
        <v>102</v>
      </c>
      <c r="EX150" s="518" t="s">
        <v>102</v>
      </c>
      <c r="EY150" s="518" t="s">
        <v>102</v>
      </c>
      <c r="EZ150" s="518" t="s">
        <v>102</v>
      </c>
      <c r="FA150" s="518" t="s">
        <v>102</v>
      </c>
      <c r="FB150" s="518" t="s">
        <v>102</v>
      </c>
      <c r="FC150" s="518" t="s">
        <v>102</v>
      </c>
      <c r="FD150" s="518" t="s">
        <v>102</v>
      </c>
      <c r="FE150" s="518" t="s">
        <v>102</v>
      </c>
      <c r="FF150" s="518" t="s">
        <v>102</v>
      </c>
      <c r="FG150" s="518" t="s">
        <v>102</v>
      </c>
      <c r="FH150" s="518" t="s">
        <v>102</v>
      </c>
      <c r="FI150" s="518" t="s">
        <v>102</v>
      </c>
      <c r="FJ150" s="518" t="s">
        <v>102</v>
      </c>
      <c r="FK150" s="518" t="s">
        <v>102</v>
      </c>
      <c r="FL150" s="518" t="s">
        <v>102</v>
      </c>
      <c r="FM150" s="518" t="s">
        <v>102</v>
      </c>
      <c r="FN150" s="518" t="s">
        <v>102</v>
      </c>
      <c r="FO150" s="518" t="s">
        <v>102</v>
      </c>
      <c r="FP150" s="518" t="s">
        <v>102</v>
      </c>
      <c r="FQ150" s="518" t="s">
        <v>102</v>
      </c>
      <c r="FR150" s="518" t="s">
        <v>102</v>
      </c>
      <c r="FS150" s="518" t="s">
        <v>102</v>
      </c>
      <c r="FT150" s="518" t="s">
        <v>102</v>
      </c>
      <c r="FU150" s="518" t="s">
        <v>102</v>
      </c>
      <c r="FV150" s="518" t="s">
        <v>102</v>
      </c>
      <c r="FW150" s="518" t="s">
        <v>102</v>
      </c>
      <c r="FX150" s="518" t="s">
        <v>102</v>
      </c>
      <c r="FY150" s="518" t="s">
        <v>102</v>
      </c>
      <c r="FZ150" s="518" t="s">
        <v>102</v>
      </c>
      <c r="GA150" s="518" t="s">
        <v>102</v>
      </c>
      <c r="GB150" s="518" t="s">
        <v>102</v>
      </c>
      <c r="GC150" s="518" t="s">
        <v>102</v>
      </c>
      <c r="GD150" s="518" t="s">
        <v>102</v>
      </c>
      <c r="GE150" s="518" t="s">
        <v>102</v>
      </c>
      <c r="GF150" s="518" t="s">
        <v>102</v>
      </c>
      <c r="GG150" s="518" t="s">
        <v>102</v>
      </c>
      <c r="GH150" s="518" t="s">
        <v>102</v>
      </c>
      <c r="GI150" s="518" t="s">
        <v>102</v>
      </c>
      <c r="GJ150" s="518" t="s">
        <v>102</v>
      </c>
      <c r="GK150" s="518" t="s">
        <v>102</v>
      </c>
      <c r="GL150" s="518" t="s">
        <v>102</v>
      </c>
      <c r="GM150" s="518" t="s">
        <v>102</v>
      </c>
      <c r="GN150" s="518" t="s">
        <v>102</v>
      </c>
      <c r="GO150" s="518" t="s">
        <v>102</v>
      </c>
      <c r="GP150" s="518" t="s">
        <v>102</v>
      </c>
      <c r="GQ150" s="518" t="s">
        <v>102</v>
      </c>
      <c r="GR150" s="518" t="s">
        <v>102</v>
      </c>
      <c r="GS150" s="518" t="s">
        <v>102</v>
      </c>
      <c r="GT150" s="518" t="s">
        <v>102</v>
      </c>
      <c r="GU150" s="518" t="s">
        <v>102</v>
      </c>
      <c r="GV150" s="518" t="s">
        <v>102</v>
      </c>
      <c r="GW150" s="518" t="s">
        <v>102</v>
      </c>
      <c r="GX150" s="518" t="s">
        <v>102</v>
      </c>
      <c r="GY150" s="518" t="s">
        <v>102</v>
      </c>
      <c r="GZ150" s="518" t="s">
        <v>102</v>
      </c>
      <c r="HA150" s="518" t="s">
        <v>102</v>
      </c>
      <c r="HB150" s="518" t="s">
        <v>102</v>
      </c>
      <c r="HC150" s="511" t="str">
        <f t="shared" si="2"/>
        <v>2010-390118</v>
      </c>
    </row>
    <row r="151" spans="1:211" ht="48" hidden="1" customHeight="1" x14ac:dyDescent="0.15">
      <c r="A151" s="511" t="s">
        <v>4367</v>
      </c>
      <c r="B151" s="512" t="s">
        <v>11150</v>
      </c>
      <c r="C151" s="513">
        <v>40450</v>
      </c>
      <c r="D151" s="512" t="s">
        <v>8419</v>
      </c>
      <c r="E151" s="512" t="s">
        <v>8498</v>
      </c>
      <c r="F151" s="512" t="s">
        <v>8421</v>
      </c>
      <c r="G151" s="513">
        <v>40637</v>
      </c>
      <c r="H151" s="512" t="s">
        <v>11151</v>
      </c>
      <c r="I151" s="512" t="s">
        <v>8500</v>
      </c>
      <c r="J151" s="513">
        <v>40596</v>
      </c>
      <c r="S151" s="514" t="s">
        <v>11152</v>
      </c>
      <c r="T151" s="511">
        <v>2011</v>
      </c>
      <c r="U151" s="515" t="s">
        <v>8734</v>
      </c>
      <c r="V151" s="514">
        <v>68</v>
      </c>
      <c r="W151" s="514">
        <v>1</v>
      </c>
      <c r="X151" s="514">
        <v>1</v>
      </c>
      <c r="Y151" s="513">
        <v>36139</v>
      </c>
      <c r="Z151" s="512" t="s">
        <v>11153</v>
      </c>
      <c r="AA151" s="512" t="s">
        <v>11154</v>
      </c>
      <c r="AB151" s="513">
        <v>36707</v>
      </c>
      <c r="AC151" s="513">
        <v>39106</v>
      </c>
      <c r="AD151" s="512" t="s">
        <v>11155</v>
      </c>
      <c r="AE151" s="513">
        <v>38657</v>
      </c>
      <c r="AF151" s="512" t="s">
        <v>138</v>
      </c>
      <c r="AG151" s="512" t="s">
        <v>11154</v>
      </c>
      <c r="AH151" s="516">
        <v>3871456</v>
      </c>
      <c r="AI151" s="513">
        <v>39017</v>
      </c>
      <c r="AJ151" s="513" t="s">
        <v>138</v>
      </c>
      <c r="AK151" s="511" t="s">
        <v>138</v>
      </c>
      <c r="AL151" s="513" t="s">
        <v>138</v>
      </c>
      <c r="AM151" s="511" t="s">
        <v>138</v>
      </c>
      <c r="AN151" s="511" t="s">
        <v>11156</v>
      </c>
      <c r="AO151" s="511" t="s">
        <v>815</v>
      </c>
      <c r="AP151" s="511" t="s">
        <v>11157</v>
      </c>
      <c r="AQ151" s="511" t="s">
        <v>11158</v>
      </c>
      <c r="AR151" s="511" t="s">
        <v>11159</v>
      </c>
      <c r="AS151" s="511" t="s">
        <v>11160</v>
      </c>
      <c r="AT151" s="511" t="s">
        <v>11160</v>
      </c>
      <c r="AU151" s="511" t="s">
        <v>11161</v>
      </c>
      <c r="AV151" s="511" t="s">
        <v>11162</v>
      </c>
      <c r="AW151" s="511" t="s">
        <v>816</v>
      </c>
      <c r="AX151" s="511" t="s">
        <v>11161</v>
      </c>
      <c r="AY151" s="511" t="s">
        <v>817</v>
      </c>
      <c r="AZ151" s="511" t="s">
        <v>817</v>
      </c>
      <c r="BA151" s="511" t="s">
        <v>138</v>
      </c>
      <c r="BB151" s="511">
        <v>390014960</v>
      </c>
      <c r="BC151" s="512" t="s">
        <v>812</v>
      </c>
      <c r="BD151" s="511" t="s">
        <v>813</v>
      </c>
      <c r="BE151" s="511" t="s">
        <v>11163</v>
      </c>
      <c r="BF151" s="511" t="s">
        <v>811</v>
      </c>
      <c r="BG151" s="511" t="s">
        <v>11164</v>
      </c>
      <c r="BH151" s="511" t="s">
        <v>8648</v>
      </c>
      <c r="BI151" s="511">
        <v>8</v>
      </c>
      <c r="BJ151" s="511">
        <v>7</v>
      </c>
      <c r="BK151" s="511" t="s">
        <v>138</v>
      </c>
      <c r="BL151" s="511" t="s">
        <v>138</v>
      </c>
      <c r="BM151" s="511" t="s">
        <v>11165</v>
      </c>
      <c r="BN151" s="511" t="s">
        <v>138</v>
      </c>
      <c r="BO151" s="511" t="s">
        <v>8863</v>
      </c>
      <c r="BP151" s="513" t="s">
        <v>138</v>
      </c>
      <c r="BQ151" s="511" t="s">
        <v>138</v>
      </c>
      <c r="BR151" s="511" t="s">
        <v>8482</v>
      </c>
      <c r="BS151" s="511" t="s">
        <v>11166</v>
      </c>
      <c r="BT151" s="511" t="s">
        <v>814</v>
      </c>
      <c r="BU151" s="511" t="s">
        <v>11150</v>
      </c>
      <c r="BV151" s="511" t="s">
        <v>138</v>
      </c>
      <c r="BW151" s="511">
        <v>1</v>
      </c>
      <c r="BX151" s="511" t="s">
        <v>11167</v>
      </c>
      <c r="BY151" s="511" t="s">
        <v>138</v>
      </c>
      <c r="BZ151" s="511">
        <v>5</v>
      </c>
      <c r="CA151" s="511" t="s">
        <v>11168</v>
      </c>
      <c r="CB151" s="511" t="s">
        <v>11169</v>
      </c>
      <c r="CC151" s="511" t="s">
        <v>11170</v>
      </c>
      <c r="CD151" s="511" t="s">
        <v>5331</v>
      </c>
      <c r="CE151" s="518" t="s">
        <v>11171</v>
      </c>
      <c r="CF151" s="518" t="s">
        <v>11172</v>
      </c>
      <c r="CG151" s="518" t="s">
        <v>102</v>
      </c>
      <c r="CH151" s="518" t="s">
        <v>102</v>
      </c>
      <c r="CI151" s="518" t="s">
        <v>102</v>
      </c>
      <c r="CJ151" s="518" t="s">
        <v>102</v>
      </c>
      <c r="CK151" s="518" t="s">
        <v>102</v>
      </c>
      <c r="CL151" s="518" t="s">
        <v>102</v>
      </c>
      <c r="CM151" s="518" t="s">
        <v>102</v>
      </c>
      <c r="CN151" s="518" t="s">
        <v>102</v>
      </c>
      <c r="CO151" s="518" t="s">
        <v>102</v>
      </c>
      <c r="CP151" s="518" t="s">
        <v>102</v>
      </c>
      <c r="CQ151" s="518" t="s">
        <v>102</v>
      </c>
      <c r="CR151" s="518" t="s">
        <v>102</v>
      </c>
      <c r="CS151" s="518" t="s">
        <v>102</v>
      </c>
      <c r="CT151" s="518" t="s">
        <v>102</v>
      </c>
      <c r="CU151" s="518" t="s">
        <v>102</v>
      </c>
      <c r="CV151" s="518" t="s">
        <v>102</v>
      </c>
      <c r="CW151" s="518" t="s">
        <v>102</v>
      </c>
      <c r="CX151" s="518" t="s">
        <v>102</v>
      </c>
      <c r="CY151" s="518" t="s">
        <v>102</v>
      </c>
      <c r="CZ151" s="518" t="s">
        <v>102</v>
      </c>
      <c r="DA151" s="518" t="s">
        <v>102</v>
      </c>
      <c r="DB151" s="518" t="s">
        <v>102</v>
      </c>
      <c r="DC151" s="518" t="s">
        <v>102</v>
      </c>
      <c r="DD151" s="518" t="s">
        <v>102</v>
      </c>
      <c r="DE151" s="518" t="s">
        <v>102</v>
      </c>
      <c r="DF151" s="518" t="s">
        <v>102</v>
      </c>
      <c r="DG151" s="518" t="s">
        <v>102</v>
      </c>
      <c r="DH151" s="518" t="s">
        <v>102</v>
      </c>
      <c r="DI151" s="518" t="s">
        <v>102</v>
      </c>
      <c r="DJ151" s="518" t="s">
        <v>102</v>
      </c>
      <c r="DK151" s="518" t="s">
        <v>102</v>
      </c>
      <c r="DL151" s="518" t="s">
        <v>102</v>
      </c>
      <c r="DM151" s="518" t="s">
        <v>102</v>
      </c>
      <c r="DN151" s="518" t="s">
        <v>102</v>
      </c>
      <c r="DO151" s="518" t="s">
        <v>102</v>
      </c>
      <c r="DP151" s="518" t="s">
        <v>102</v>
      </c>
      <c r="DQ151" s="518" t="s">
        <v>102</v>
      </c>
      <c r="DR151" s="518" t="s">
        <v>102</v>
      </c>
      <c r="DS151" s="518" t="s">
        <v>102</v>
      </c>
      <c r="DT151" s="518" t="s">
        <v>102</v>
      </c>
      <c r="DU151" s="518" t="s">
        <v>102</v>
      </c>
      <c r="DV151" s="518" t="s">
        <v>102</v>
      </c>
      <c r="DW151" s="518" t="s">
        <v>102</v>
      </c>
      <c r="DX151" s="518" t="s">
        <v>102</v>
      </c>
      <c r="DY151" s="518" t="s">
        <v>102</v>
      </c>
      <c r="DZ151" s="518" t="s">
        <v>102</v>
      </c>
      <c r="EA151" s="518" t="s">
        <v>102</v>
      </c>
      <c r="EB151" s="518" t="s">
        <v>102</v>
      </c>
      <c r="EC151" s="518" t="s">
        <v>102</v>
      </c>
      <c r="ED151" s="518" t="s">
        <v>102</v>
      </c>
      <c r="EE151" s="518" t="s">
        <v>102</v>
      </c>
      <c r="EF151" s="518" t="s">
        <v>102</v>
      </c>
      <c r="EG151" s="518" t="s">
        <v>102</v>
      </c>
      <c r="EH151" s="518" t="s">
        <v>102</v>
      </c>
      <c r="EI151" s="518" t="s">
        <v>102</v>
      </c>
      <c r="EJ151" s="518" t="s">
        <v>102</v>
      </c>
      <c r="EK151" s="518" t="s">
        <v>102</v>
      </c>
      <c r="EL151" s="518" t="s">
        <v>102</v>
      </c>
      <c r="EM151" s="518" t="s">
        <v>102</v>
      </c>
      <c r="EN151" s="518" t="s">
        <v>102</v>
      </c>
      <c r="EO151" s="518" t="s">
        <v>102</v>
      </c>
      <c r="EP151" s="518" t="s">
        <v>102</v>
      </c>
      <c r="EQ151" s="518" t="s">
        <v>102</v>
      </c>
      <c r="ER151" s="518" t="s">
        <v>102</v>
      </c>
      <c r="ES151" s="518" t="s">
        <v>102</v>
      </c>
      <c r="ET151" s="518" t="s">
        <v>102</v>
      </c>
      <c r="EU151" s="518" t="s">
        <v>102</v>
      </c>
      <c r="EV151" s="518" t="s">
        <v>102</v>
      </c>
      <c r="EW151" s="518" t="s">
        <v>102</v>
      </c>
      <c r="EX151" s="518" t="s">
        <v>102</v>
      </c>
      <c r="EY151" s="518" t="s">
        <v>102</v>
      </c>
      <c r="EZ151" s="518" t="s">
        <v>102</v>
      </c>
      <c r="FA151" s="518" t="s">
        <v>102</v>
      </c>
      <c r="FB151" s="518" t="s">
        <v>102</v>
      </c>
      <c r="FC151" s="518" t="s">
        <v>102</v>
      </c>
      <c r="FD151" s="518" t="s">
        <v>102</v>
      </c>
      <c r="FE151" s="518" t="s">
        <v>102</v>
      </c>
      <c r="FF151" s="518" t="s">
        <v>102</v>
      </c>
      <c r="FG151" s="518" t="s">
        <v>102</v>
      </c>
      <c r="FH151" s="518" t="s">
        <v>102</v>
      </c>
      <c r="FI151" s="518" t="s">
        <v>102</v>
      </c>
      <c r="FJ151" s="518" t="s">
        <v>102</v>
      </c>
      <c r="FK151" s="518" t="s">
        <v>102</v>
      </c>
      <c r="FL151" s="518" t="s">
        <v>102</v>
      </c>
      <c r="FM151" s="518" t="s">
        <v>102</v>
      </c>
      <c r="FN151" s="518" t="s">
        <v>102</v>
      </c>
      <c r="FO151" s="518" t="s">
        <v>102</v>
      </c>
      <c r="FP151" s="518" t="s">
        <v>102</v>
      </c>
      <c r="FQ151" s="518" t="s">
        <v>102</v>
      </c>
      <c r="FR151" s="518" t="s">
        <v>102</v>
      </c>
      <c r="FS151" s="518" t="s">
        <v>102</v>
      </c>
      <c r="FT151" s="518" t="s">
        <v>102</v>
      </c>
      <c r="FU151" s="518" t="s">
        <v>102</v>
      </c>
      <c r="FV151" s="518" t="s">
        <v>102</v>
      </c>
      <c r="FW151" s="518" t="s">
        <v>102</v>
      </c>
      <c r="FX151" s="518" t="s">
        <v>102</v>
      </c>
      <c r="FY151" s="518" t="s">
        <v>102</v>
      </c>
      <c r="FZ151" s="518" t="s">
        <v>102</v>
      </c>
      <c r="GA151" s="518" t="s">
        <v>102</v>
      </c>
      <c r="GB151" s="518" t="s">
        <v>102</v>
      </c>
      <c r="GC151" s="518" t="s">
        <v>102</v>
      </c>
      <c r="GD151" s="518" t="s">
        <v>102</v>
      </c>
      <c r="GE151" s="518" t="s">
        <v>102</v>
      </c>
      <c r="GF151" s="518" t="s">
        <v>102</v>
      </c>
      <c r="GG151" s="518" t="s">
        <v>102</v>
      </c>
      <c r="GH151" s="518" t="s">
        <v>102</v>
      </c>
      <c r="GI151" s="518" t="s">
        <v>102</v>
      </c>
      <c r="GJ151" s="518" t="s">
        <v>102</v>
      </c>
      <c r="GK151" s="518" t="s">
        <v>102</v>
      </c>
      <c r="GL151" s="518" t="s">
        <v>102</v>
      </c>
      <c r="GM151" s="518" t="s">
        <v>102</v>
      </c>
      <c r="GN151" s="518" t="s">
        <v>102</v>
      </c>
      <c r="GO151" s="518" t="s">
        <v>102</v>
      </c>
      <c r="GP151" s="518" t="s">
        <v>102</v>
      </c>
      <c r="GQ151" s="518" t="s">
        <v>102</v>
      </c>
      <c r="GR151" s="518" t="s">
        <v>102</v>
      </c>
      <c r="GS151" s="518" t="s">
        <v>102</v>
      </c>
      <c r="GT151" s="518" t="s">
        <v>102</v>
      </c>
      <c r="GU151" s="518" t="s">
        <v>102</v>
      </c>
      <c r="GV151" s="518" t="s">
        <v>102</v>
      </c>
      <c r="GW151" s="518" t="s">
        <v>102</v>
      </c>
      <c r="GX151" s="518" t="s">
        <v>102</v>
      </c>
      <c r="GY151" s="518" t="s">
        <v>102</v>
      </c>
      <c r="GZ151" s="518" t="s">
        <v>102</v>
      </c>
      <c r="HA151" s="518" t="s">
        <v>102</v>
      </c>
      <c r="HB151" s="518" t="s">
        <v>102</v>
      </c>
      <c r="HC151" s="511" t="str">
        <f t="shared" si="2"/>
        <v>2010-800170</v>
      </c>
    </row>
    <row r="152" spans="1:211" ht="48" hidden="1" customHeight="1" x14ac:dyDescent="0.15">
      <c r="A152" s="511" t="s">
        <v>4370</v>
      </c>
      <c r="B152" s="512" t="s">
        <v>11173</v>
      </c>
      <c r="C152" s="513">
        <v>39443</v>
      </c>
      <c r="D152" s="512" t="s">
        <v>8419</v>
      </c>
      <c r="E152" s="512" t="s">
        <v>8498</v>
      </c>
      <c r="F152" s="512" t="s">
        <v>8421</v>
      </c>
      <c r="G152" s="513">
        <v>40135</v>
      </c>
      <c r="H152" s="512" t="s">
        <v>11174</v>
      </c>
      <c r="I152" s="512" t="s">
        <v>8682</v>
      </c>
      <c r="J152" s="513">
        <v>39742</v>
      </c>
      <c r="K152" s="512" t="s">
        <v>11175</v>
      </c>
      <c r="N152" s="513">
        <v>39794</v>
      </c>
      <c r="P152" s="512" t="s">
        <v>8625</v>
      </c>
      <c r="Q152" s="513">
        <v>40086</v>
      </c>
      <c r="S152" s="514" t="s">
        <v>11176</v>
      </c>
      <c r="T152" s="511">
        <v>2010</v>
      </c>
      <c r="U152" s="515" t="s">
        <v>8424</v>
      </c>
      <c r="V152" s="514">
        <v>69</v>
      </c>
      <c r="W152" s="514">
        <v>1</v>
      </c>
      <c r="X152" s="514">
        <v>1</v>
      </c>
      <c r="Y152" s="513">
        <v>35626</v>
      </c>
      <c r="Z152" s="512" t="s">
        <v>11177</v>
      </c>
      <c r="AA152" s="512" t="s">
        <v>11178</v>
      </c>
      <c r="AB152" s="513">
        <v>36914</v>
      </c>
      <c r="AC152" s="513">
        <v>38061</v>
      </c>
      <c r="AD152" s="512" t="s">
        <v>11179</v>
      </c>
      <c r="AE152" s="513">
        <v>36920</v>
      </c>
      <c r="AF152" s="512" t="s">
        <v>138</v>
      </c>
      <c r="AG152" s="512" t="s">
        <v>11178</v>
      </c>
      <c r="AH152" s="516">
        <v>3506716</v>
      </c>
      <c r="AI152" s="513">
        <v>37981</v>
      </c>
      <c r="AJ152" s="513">
        <v>35626</v>
      </c>
      <c r="AK152" s="511" t="s">
        <v>11180</v>
      </c>
      <c r="AL152" s="513">
        <v>35866</v>
      </c>
      <c r="AM152" s="511" t="s">
        <v>11181</v>
      </c>
      <c r="AN152" s="511" t="s">
        <v>11182</v>
      </c>
      <c r="AO152" s="511" t="s">
        <v>11183</v>
      </c>
      <c r="AP152" s="511" t="s">
        <v>11184</v>
      </c>
      <c r="AQ152" s="511" t="s">
        <v>11185</v>
      </c>
      <c r="AR152" s="511" t="s">
        <v>11186</v>
      </c>
      <c r="AS152" s="511" t="s">
        <v>138</v>
      </c>
      <c r="AT152" s="511" t="s">
        <v>138</v>
      </c>
      <c r="AU152" s="511" t="s">
        <v>138</v>
      </c>
      <c r="AV152" s="511" t="s">
        <v>11187</v>
      </c>
      <c r="AW152" s="511" t="s">
        <v>11188</v>
      </c>
      <c r="AX152" s="511" t="s">
        <v>11189</v>
      </c>
      <c r="AY152" s="511" t="s">
        <v>11190</v>
      </c>
      <c r="AZ152" s="511" t="s">
        <v>11191</v>
      </c>
      <c r="BA152" s="511" t="s">
        <v>11192</v>
      </c>
      <c r="BB152" s="511" t="s">
        <v>138</v>
      </c>
      <c r="BC152" s="512" t="s">
        <v>11193</v>
      </c>
      <c r="BD152" s="511" t="s">
        <v>11194</v>
      </c>
      <c r="BE152" s="511" t="s">
        <v>11195</v>
      </c>
      <c r="BF152" s="511" t="s">
        <v>11196</v>
      </c>
      <c r="BG152" s="511" t="s">
        <v>11197</v>
      </c>
      <c r="BH152" s="511" t="s">
        <v>8648</v>
      </c>
      <c r="BI152" s="511">
        <v>6</v>
      </c>
      <c r="BJ152" s="511">
        <v>22</v>
      </c>
      <c r="BK152" s="511" t="s">
        <v>138</v>
      </c>
      <c r="BL152" s="511" t="s">
        <v>11198</v>
      </c>
      <c r="BM152" s="511" t="s">
        <v>11199</v>
      </c>
      <c r="BN152" s="511" t="s">
        <v>138</v>
      </c>
      <c r="BO152" s="511" t="s">
        <v>138</v>
      </c>
      <c r="BP152" s="513">
        <v>35263</v>
      </c>
      <c r="BQ152" s="511" t="s">
        <v>138</v>
      </c>
      <c r="BR152" s="511" t="s">
        <v>8482</v>
      </c>
      <c r="BS152" s="511" t="s">
        <v>11200</v>
      </c>
      <c r="BT152" s="511" t="s">
        <v>11201</v>
      </c>
      <c r="BU152" s="511" t="s">
        <v>11173</v>
      </c>
      <c r="BV152" s="511" t="s">
        <v>138</v>
      </c>
      <c r="BW152" s="511">
        <v>1</v>
      </c>
      <c r="BX152" s="511" t="s">
        <v>11202</v>
      </c>
      <c r="BY152" s="511" t="s">
        <v>138</v>
      </c>
      <c r="BZ152" s="511">
        <v>14</v>
      </c>
      <c r="CA152" s="511" t="s">
        <v>11203</v>
      </c>
      <c r="CB152" s="511" t="s">
        <v>11204</v>
      </c>
      <c r="CC152" s="511" t="s">
        <v>11205</v>
      </c>
      <c r="CD152" s="511" t="s">
        <v>5333</v>
      </c>
      <c r="CE152" s="518" t="s">
        <v>11206</v>
      </c>
      <c r="CF152" s="518" t="s">
        <v>11207</v>
      </c>
      <c r="CG152" s="518" t="s">
        <v>11208</v>
      </c>
      <c r="CH152" s="518" t="s">
        <v>11209</v>
      </c>
      <c r="CI152" s="518" t="s">
        <v>11210</v>
      </c>
      <c r="CJ152" s="518" t="s">
        <v>11211</v>
      </c>
      <c r="CK152" s="518" t="s">
        <v>11212</v>
      </c>
      <c r="CL152" s="518" t="s">
        <v>11213</v>
      </c>
      <c r="CM152" s="518" t="s">
        <v>11214</v>
      </c>
      <c r="CN152" s="518" t="s">
        <v>102</v>
      </c>
      <c r="CO152" s="518" t="s">
        <v>102</v>
      </c>
      <c r="CP152" s="518" t="s">
        <v>102</v>
      </c>
      <c r="CQ152" s="518" t="s">
        <v>102</v>
      </c>
      <c r="CR152" s="518" t="s">
        <v>102</v>
      </c>
      <c r="CS152" s="518" t="s">
        <v>102</v>
      </c>
      <c r="CT152" s="518" t="s">
        <v>102</v>
      </c>
      <c r="CU152" s="518" t="s">
        <v>102</v>
      </c>
      <c r="CV152" s="518" t="s">
        <v>102</v>
      </c>
      <c r="CW152" s="518" t="s">
        <v>102</v>
      </c>
      <c r="CX152" s="518" t="s">
        <v>102</v>
      </c>
      <c r="CY152" s="518" t="s">
        <v>102</v>
      </c>
      <c r="CZ152" s="518" t="s">
        <v>102</v>
      </c>
      <c r="DA152" s="518" t="s">
        <v>102</v>
      </c>
      <c r="DB152" s="518" t="s">
        <v>102</v>
      </c>
      <c r="DC152" s="518" t="s">
        <v>102</v>
      </c>
      <c r="DD152" s="518" t="s">
        <v>102</v>
      </c>
      <c r="DE152" s="518" t="s">
        <v>102</v>
      </c>
      <c r="DF152" s="518" t="s">
        <v>102</v>
      </c>
      <c r="DG152" s="518" t="s">
        <v>102</v>
      </c>
      <c r="DH152" s="518" t="s">
        <v>102</v>
      </c>
      <c r="DI152" s="518" t="s">
        <v>102</v>
      </c>
      <c r="DJ152" s="518" t="s">
        <v>102</v>
      </c>
      <c r="DK152" s="518" t="s">
        <v>102</v>
      </c>
      <c r="DL152" s="518" t="s">
        <v>102</v>
      </c>
      <c r="DM152" s="518" t="s">
        <v>102</v>
      </c>
      <c r="DN152" s="518" t="s">
        <v>102</v>
      </c>
      <c r="DO152" s="518" t="s">
        <v>102</v>
      </c>
      <c r="DP152" s="518" t="s">
        <v>102</v>
      </c>
      <c r="DQ152" s="518" t="s">
        <v>102</v>
      </c>
      <c r="DR152" s="518" t="s">
        <v>102</v>
      </c>
      <c r="DS152" s="518" t="s">
        <v>102</v>
      </c>
      <c r="DT152" s="518" t="s">
        <v>102</v>
      </c>
      <c r="DU152" s="518" t="s">
        <v>102</v>
      </c>
      <c r="DV152" s="518" t="s">
        <v>102</v>
      </c>
      <c r="DW152" s="518" t="s">
        <v>102</v>
      </c>
      <c r="DX152" s="518" t="s">
        <v>102</v>
      </c>
      <c r="DY152" s="518" t="s">
        <v>102</v>
      </c>
      <c r="DZ152" s="518" t="s">
        <v>102</v>
      </c>
      <c r="EA152" s="518" t="s">
        <v>102</v>
      </c>
      <c r="EB152" s="518" t="s">
        <v>102</v>
      </c>
      <c r="EC152" s="518" t="s">
        <v>102</v>
      </c>
      <c r="ED152" s="518" t="s">
        <v>102</v>
      </c>
      <c r="EE152" s="518" t="s">
        <v>102</v>
      </c>
      <c r="EF152" s="518" t="s">
        <v>102</v>
      </c>
      <c r="EG152" s="518" t="s">
        <v>102</v>
      </c>
      <c r="EH152" s="518" t="s">
        <v>102</v>
      </c>
      <c r="EI152" s="518" t="s">
        <v>102</v>
      </c>
      <c r="EJ152" s="518" t="s">
        <v>102</v>
      </c>
      <c r="EK152" s="518" t="s">
        <v>102</v>
      </c>
      <c r="EL152" s="518" t="s">
        <v>102</v>
      </c>
      <c r="EM152" s="518" t="s">
        <v>102</v>
      </c>
      <c r="EN152" s="518" t="s">
        <v>102</v>
      </c>
      <c r="EO152" s="518" t="s">
        <v>102</v>
      </c>
      <c r="EP152" s="518" t="s">
        <v>102</v>
      </c>
      <c r="EQ152" s="518" t="s">
        <v>102</v>
      </c>
      <c r="ER152" s="518" t="s">
        <v>102</v>
      </c>
      <c r="ES152" s="518" t="s">
        <v>102</v>
      </c>
      <c r="ET152" s="518" t="s">
        <v>102</v>
      </c>
      <c r="EU152" s="518" t="s">
        <v>102</v>
      </c>
      <c r="EV152" s="518" t="s">
        <v>102</v>
      </c>
      <c r="EW152" s="518" t="s">
        <v>102</v>
      </c>
      <c r="EX152" s="518" t="s">
        <v>102</v>
      </c>
      <c r="EY152" s="518" t="s">
        <v>102</v>
      </c>
      <c r="EZ152" s="518" t="s">
        <v>102</v>
      </c>
      <c r="FA152" s="518" t="s">
        <v>102</v>
      </c>
      <c r="FB152" s="518" t="s">
        <v>102</v>
      </c>
      <c r="FC152" s="518" t="s">
        <v>102</v>
      </c>
      <c r="FD152" s="518" t="s">
        <v>102</v>
      </c>
      <c r="FE152" s="518" t="s">
        <v>102</v>
      </c>
      <c r="FF152" s="518" t="s">
        <v>102</v>
      </c>
      <c r="FG152" s="518" t="s">
        <v>102</v>
      </c>
      <c r="FH152" s="518" t="s">
        <v>102</v>
      </c>
      <c r="FI152" s="518" t="s">
        <v>102</v>
      </c>
      <c r="FJ152" s="518" t="s">
        <v>102</v>
      </c>
      <c r="FK152" s="518" t="s">
        <v>102</v>
      </c>
      <c r="FL152" s="518" t="s">
        <v>102</v>
      </c>
      <c r="FM152" s="518" t="s">
        <v>102</v>
      </c>
      <c r="FN152" s="518" t="s">
        <v>102</v>
      </c>
      <c r="FO152" s="518" t="s">
        <v>102</v>
      </c>
      <c r="FP152" s="518" t="s">
        <v>102</v>
      </c>
      <c r="FQ152" s="518" t="s">
        <v>102</v>
      </c>
      <c r="FR152" s="518" t="s">
        <v>102</v>
      </c>
      <c r="FS152" s="518" t="s">
        <v>102</v>
      </c>
      <c r="FT152" s="518" t="s">
        <v>102</v>
      </c>
      <c r="FU152" s="518" t="s">
        <v>102</v>
      </c>
      <c r="FV152" s="518" t="s">
        <v>102</v>
      </c>
      <c r="FW152" s="518" t="s">
        <v>102</v>
      </c>
      <c r="FX152" s="518" t="s">
        <v>102</v>
      </c>
      <c r="FY152" s="518" t="s">
        <v>102</v>
      </c>
      <c r="FZ152" s="518" t="s">
        <v>102</v>
      </c>
      <c r="GA152" s="518" t="s">
        <v>102</v>
      </c>
      <c r="GB152" s="518" t="s">
        <v>102</v>
      </c>
      <c r="GC152" s="518" t="s">
        <v>102</v>
      </c>
      <c r="GD152" s="518" t="s">
        <v>102</v>
      </c>
      <c r="GE152" s="518" t="s">
        <v>102</v>
      </c>
      <c r="GF152" s="518" t="s">
        <v>102</v>
      </c>
      <c r="GG152" s="518" t="s">
        <v>102</v>
      </c>
      <c r="GH152" s="518" t="s">
        <v>102</v>
      </c>
      <c r="GI152" s="518" t="s">
        <v>102</v>
      </c>
      <c r="GJ152" s="518" t="s">
        <v>102</v>
      </c>
      <c r="GK152" s="518" t="s">
        <v>102</v>
      </c>
      <c r="GL152" s="518" t="s">
        <v>102</v>
      </c>
      <c r="GM152" s="518" t="s">
        <v>102</v>
      </c>
      <c r="GN152" s="518" t="s">
        <v>102</v>
      </c>
      <c r="GO152" s="518" t="s">
        <v>102</v>
      </c>
      <c r="GP152" s="518" t="s">
        <v>102</v>
      </c>
      <c r="GQ152" s="518" t="s">
        <v>102</v>
      </c>
      <c r="GR152" s="518" t="s">
        <v>102</v>
      </c>
      <c r="GS152" s="518" t="s">
        <v>102</v>
      </c>
      <c r="GT152" s="518" t="s">
        <v>102</v>
      </c>
      <c r="GU152" s="518" t="s">
        <v>102</v>
      </c>
      <c r="GV152" s="518" t="s">
        <v>102</v>
      </c>
      <c r="GW152" s="518" t="s">
        <v>102</v>
      </c>
      <c r="GX152" s="518" t="s">
        <v>102</v>
      </c>
      <c r="GY152" s="518" t="s">
        <v>102</v>
      </c>
      <c r="GZ152" s="518" t="s">
        <v>102</v>
      </c>
      <c r="HA152" s="518" t="s">
        <v>102</v>
      </c>
      <c r="HB152" s="518" t="s">
        <v>102</v>
      </c>
      <c r="HC152" s="511" t="str">
        <f t="shared" si="2"/>
        <v>2007-800281</v>
      </c>
    </row>
    <row r="153" spans="1:211" ht="48" hidden="1" customHeight="1" x14ac:dyDescent="0.15">
      <c r="A153" s="511" t="s">
        <v>4374</v>
      </c>
      <c r="B153" s="512" t="s">
        <v>11215</v>
      </c>
      <c r="C153" s="513">
        <v>39511</v>
      </c>
      <c r="D153" s="512" t="s">
        <v>8419</v>
      </c>
      <c r="E153" s="512" t="s">
        <v>8420</v>
      </c>
      <c r="F153" s="512" t="s">
        <v>8421</v>
      </c>
      <c r="G153" s="513">
        <v>40526</v>
      </c>
      <c r="H153" s="512" t="s">
        <v>842</v>
      </c>
      <c r="I153" s="512" t="s">
        <v>8422</v>
      </c>
      <c r="J153" s="513">
        <v>40513</v>
      </c>
      <c r="S153" s="514" t="s">
        <v>11216</v>
      </c>
      <c r="T153" s="511">
        <v>2012</v>
      </c>
      <c r="U153" s="515" t="s">
        <v>9415</v>
      </c>
      <c r="V153" s="514">
        <v>70</v>
      </c>
      <c r="W153" s="514">
        <v>2</v>
      </c>
      <c r="X153" s="514">
        <v>1</v>
      </c>
      <c r="Y153" s="513">
        <v>35653</v>
      </c>
      <c r="Z153" s="512" t="s">
        <v>11217</v>
      </c>
      <c r="AA153" s="512" t="s">
        <v>11218</v>
      </c>
      <c r="AB153" s="513">
        <v>36424</v>
      </c>
      <c r="AC153" s="513">
        <v>40681</v>
      </c>
      <c r="AD153" s="512" t="s">
        <v>11219</v>
      </c>
      <c r="AE153" s="513">
        <v>38208</v>
      </c>
      <c r="AF153" s="512" t="s">
        <v>138</v>
      </c>
      <c r="AG153" s="512" t="s">
        <v>11218</v>
      </c>
      <c r="AH153" s="516">
        <v>4685201</v>
      </c>
      <c r="AI153" s="513">
        <v>40592</v>
      </c>
      <c r="AJ153" s="513">
        <v>35653</v>
      </c>
      <c r="AK153" s="511" t="s">
        <v>11220</v>
      </c>
      <c r="AL153" s="513">
        <v>35852</v>
      </c>
      <c r="AM153" s="511" t="s">
        <v>11219</v>
      </c>
      <c r="AN153" s="511" t="s">
        <v>11221</v>
      </c>
      <c r="AO153" s="511" t="s">
        <v>845</v>
      </c>
      <c r="AP153" s="511" t="s">
        <v>11222</v>
      </c>
      <c r="AQ153" s="511" t="s">
        <v>11223</v>
      </c>
      <c r="AR153" s="511" t="s">
        <v>11224</v>
      </c>
      <c r="AS153" s="511" t="s">
        <v>11225</v>
      </c>
      <c r="AT153" s="511" t="s">
        <v>11225</v>
      </c>
      <c r="AU153" s="511" t="s">
        <v>11226</v>
      </c>
      <c r="AV153" s="511" t="s">
        <v>846</v>
      </c>
      <c r="AW153" s="511" t="s">
        <v>846</v>
      </c>
      <c r="AX153" s="511" t="s">
        <v>11226</v>
      </c>
      <c r="AY153" s="511" t="s">
        <v>847</v>
      </c>
      <c r="AZ153" s="511" t="s">
        <v>11227</v>
      </c>
      <c r="BA153" s="511" t="s">
        <v>848</v>
      </c>
      <c r="BB153" s="511">
        <v>104560</v>
      </c>
      <c r="BC153" s="512" t="s">
        <v>842</v>
      </c>
      <c r="BD153" s="511" t="s">
        <v>843</v>
      </c>
      <c r="BE153" s="511" t="s">
        <v>11228</v>
      </c>
      <c r="BF153" s="511" t="s">
        <v>11229</v>
      </c>
      <c r="BG153" s="511" t="s">
        <v>11230</v>
      </c>
      <c r="BH153" s="511" t="s">
        <v>8648</v>
      </c>
      <c r="BI153" s="511">
        <v>3</v>
      </c>
      <c r="BJ153" s="511">
        <v>6</v>
      </c>
      <c r="BK153" s="511" t="s">
        <v>11231</v>
      </c>
      <c r="BL153" s="511" t="s">
        <v>11232</v>
      </c>
      <c r="BM153" s="511" t="s">
        <v>11233</v>
      </c>
      <c r="BN153" s="511" t="s">
        <v>138</v>
      </c>
      <c r="BO153" s="511" t="s">
        <v>138</v>
      </c>
      <c r="BP153" s="513">
        <v>35296</v>
      </c>
      <c r="BQ153" s="511" t="s">
        <v>138</v>
      </c>
      <c r="BR153" s="511" t="s">
        <v>8482</v>
      </c>
      <c r="BS153" s="511" t="s">
        <v>11234</v>
      </c>
      <c r="BT153" s="511" t="s">
        <v>844</v>
      </c>
      <c r="BU153" s="511" t="s">
        <v>11235</v>
      </c>
      <c r="BV153" s="511">
        <v>1</v>
      </c>
      <c r="BW153" s="511">
        <v>1</v>
      </c>
      <c r="BX153" s="511" t="s">
        <v>11236</v>
      </c>
      <c r="BY153" s="511" t="s">
        <v>11237</v>
      </c>
      <c r="BZ153" s="511">
        <v>7</v>
      </c>
      <c r="CA153" s="511" t="s">
        <v>11238</v>
      </c>
      <c r="CB153" s="511" t="s">
        <v>11239</v>
      </c>
      <c r="CC153" s="511" t="s">
        <v>11240</v>
      </c>
      <c r="CD153" s="511" t="s">
        <v>138</v>
      </c>
      <c r="CE153" s="518" t="s">
        <v>102</v>
      </c>
      <c r="CF153" s="518" t="s">
        <v>102</v>
      </c>
      <c r="CG153" s="518" t="s">
        <v>102</v>
      </c>
      <c r="CH153" s="518" t="s">
        <v>102</v>
      </c>
      <c r="CI153" s="518" t="s">
        <v>102</v>
      </c>
      <c r="CJ153" s="518" t="s">
        <v>102</v>
      </c>
      <c r="CK153" s="518" t="s">
        <v>102</v>
      </c>
      <c r="CL153" s="518" t="s">
        <v>102</v>
      </c>
      <c r="CM153" s="518" t="s">
        <v>102</v>
      </c>
      <c r="CN153" s="518" t="s">
        <v>102</v>
      </c>
      <c r="CO153" s="518" t="s">
        <v>102</v>
      </c>
      <c r="CP153" s="518" t="s">
        <v>102</v>
      </c>
      <c r="CQ153" s="518" t="s">
        <v>102</v>
      </c>
      <c r="CR153" s="518" t="s">
        <v>102</v>
      </c>
      <c r="CS153" s="518" t="s">
        <v>102</v>
      </c>
      <c r="CT153" s="518" t="s">
        <v>102</v>
      </c>
      <c r="CU153" s="518" t="s">
        <v>102</v>
      </c>
      <c r="CV153" s="518" t="s">
        <v>102</v>
      </c>
      <c r="CW153" s="518" t="s">
        <v>102</v>
      </c>
      <c r="CX153" s="518" t="s">
        <v>102</v>
      </c>
      <c r="CY153" s="518" t="s">
        <v>102</v>
      </c>
      <c r="CZ153" s="518" t="s">
        <v>102</v>
      </c>
      <c r="DA153" s="518" t="s">
        <v>102</v>
      </c>
      <c r="DB153" s="518" t="s">
        <v>102</v>
      </c>
      <c r="DC153" s="518" t="s">
        <v>102</v>
      </c>
      <c r="DD153" s="518" t="s">
        <v>102</v>
      </c>
      <c r="DE153" s="518" t="s">
        <v>102</v>
      </c>
      <c r="DF153" s="518" t="s">
        <v>102</v>
      </c>
      <c r="DG153" s="518" t="s">
        <v>102</v>
      </c>
      <c r="DH153" s="518" t="s">
        <v>102</v>
      </c>
      <c r="DI153" s="518" t="s">
        <v>102</v>
      </c>
      <c r="DJ153" s="518" t="s">
        <v>102</v>
      </c>
      <c r="DK153" s="518" t="s">
        <v>102</v>
      </c>
      <c r="DL153" s="518" t="s">
        <v>102</v>
      </c>
      <c r="DM153" s="518" t="s">
        <v>102</v>
      </c>
      <c r="DN153" s="518" t="s">
        <v>102</v>
      </c>
      <c r="DO153" s="518" t="s">
        <v>102</v>
      </c>
      <c r="DP153" s="518" t="s">
        <v>102</v>
      </c>
      <c r="DQ153" s="518" t="s">
        <v>102</v>
      </c>
      <c r="DR153" s="518" t="s">
        <v>102</v>
      </c>
      <c r="DS153" s="518" t="s">
        <v>102</v>
      </c>
      <c r="DT153" s="518" t="s">
        <v>102</v>
      </c>
      <c r="DU153" s="518" t="s">
        <v>102</v>
      </c>
      <c r="DV153" s="518" t="s">
        <v>102</v>
      </c>
      <c r="DW153" s="518" t="s">
        <v>102</v>
      </c>
      <c r="DX153" s="518" t="s">
        <v>102</v>
      </c>
      <c r="DY153" s="518" t="s">
        <v>102</v>
      </c>
      <c r="DZ153" s="518" t="s">
        <v>102</v>
      </c>
      <c r="EA153" s="518" t="s">
        <v>102</v>
      </c>
      <c r="EB153" s="518" t="s">
        <v>102</v>
      </c>
      <c r="EC153" s="518" t="s">
        <v>102</v>
      </c>
      <c r="ED153" s="518" t="s">
        <v>102</v>
      </c>
      <c r="EE153" s="518" t="s">
        <v>102</v>
      </c>
      <c r="EF153" s="518" t="s">
        <v>102</v>
      </c>
      <c r="EG153" s="518" t="s">
        <v>102</v>
      </c>
      <c r="EH153" s="518" t="s">
        <v>102</v>
      </c>
      <c r="EI153" s="518" t="s">
        <v>102</v>
      </c>
      <c r="EJ153" s="518" t="s">
        <v>102</v>
      </c>
      <c r="EK153" s="518" t="s">
        <v>102</v>
      </c>
      <c r="EL153" s="518" t="s">
        <v>102</v>
      </c>
      <c r="EM153" s="518" t="s">
        <v>102</v>
      </c>
      <c r="EN153" s="518" t="s">
        <v>102</v>
      </c>
      <c r="EO153" s="518" t="s">
        <v>102</v>
      </c>
      <c r="EP153" s="518" t="s">
        <v>102</v>
      </c>
      <c r="EQ153" s="518" t="s">
        <v>102</v>
      </c>
      <c r="ER153" s="518" t="s">
        <v>102</v>
      </c>
      <c r="ES153" s="518" t="s">
        <v>102</v>
      </c>
      <c r="ET153" s="518" t="s">
        <v>102</v>
      </c>
      <c r="EU153" s="518" t="s">
        <v>102</v>
      </c>
      <c r="EV153" s="518" t="s">
        <v>102</v>
      </c>
      <c r="EW153" s="518" t="s">
        <v>102</v>
      </c>
      <c r="EX153" s="518" t="s">
        <v>102</v>
      </c>
      <c r="EY153" s="518" t="s">
        <v>102</v>
      </c>
      <c r="EZ153" s="518" t="s">
        <v>102</v>
      </c>
      <c r="FA153" s="518" t="s">
        <v>102</v>
      </c>
      <c r="FB153" s="518" t="s">
        <v>102</v>
      </c>
      <c r="FC153" s="518" t="s">
        <v>102</v>
      </c>
      <c r="FD153" s="518" t="s">
        <v>102</v>
      </c>
      <c r="FE153" s="518" t="s">
        <v>102</v>
      </c>
      <c r="FF153" s="518" t="s">
        <v>102</v>
      </c>
      <c r="FG153" s="518" t="s">
        <v>102</v>
      </c>
      <c r="FH153" s="518" t="s">
        <v>102</v>
      </c>
      <c r="FI153" s="518" t="s">
        <v>102</v>
      </c>
      <c r="FJ153" s="518" t="s">
        <v>102</v>
      </c>
      <c r="FK153" s="518" t="s">
        <v>102</v>
      </c>
      <c r="FL153" s="518" t="s">
        <v>102</v>
      </c>
      <c r="FM153" s="518" t="s">
        <v>102</v>
      </c>
      <c r="FN153" s="518" t="s">
        <v>102</v>
      </c>
      <c r="FO153" s="518" t="s">
        <v>102</v>
      </c>
      <c r="FP153" s="518" t="s">
        <v>102</v>
      </c>
      <c r="FQ153" s="518" t="s">
        <v>102</v>
      </c>
      <c r="FR153" s="518" t="s">
        <v>102</v>
      </c>
      <c r="FS153" s="518" t="s">
        <v>102</v>
      </c>
      <c r="FT153" s="518" t="s">
        <v>102</v>
      </c>
      <c r="FU153" s="518" t="s">
        <v>102</v>
      </c>
      <c r="FV153" s="518" t="s">
        <v>102</v>
      </c>
      <c r="FW153" s="518" t="s">
        <v>102</v>
      </c>
      <c r="FX153" s="518" t="s">
        <v>102</v>
      </c>
      <c r="FY153" s="518" t="s">
        <v>102</v>
      </c>
      <c r="FZ153" s="518" t="s">
        <v>102</v>
      </c>
      <c r="GA153" s="518" t="s">
        <v>102</v>
      </c>
      <c r="GB153" s="518" t="s">
        <v>102</v>
      </c>
      <c r="GC153" s="518" t="s">
        <v>102</v>
      </c>
      <c r="GD153" s="518" t="s">
        <v>102</v>
      </c>
      <c r="GE153" s="518" t="s">
        <v>102</v>
      </c>
      <c r="GF153" s="518" t="s">
        <v>102</v>
      </c>
      <c r="GG153" s="518" t="s">
        <v>102</v>
      </c>
      <c r="GH153" s="518" t="s">
        <v>102</v>
      </c>
      <c r="GI153" s="518" t="s">
        <v>102</v>
      </c>
      <c r="GJ153" s="518" t="s">
        <v>102</v>
      </c>
      <c r="GK153" s="518" t="s">
        <v>102</v>
      </c>
      <c r="GL153" s="518" t="s">
        <v>102</v>
      </c>
      <c r="GM153" s="518" t="s">
        <v>102</v>
      </c>
      <c r="GN153" s="518" t="s">
        <v>102</v>
      </c>
      <c r="GO153" s="518" t="s">
        <v>102</v>
      </c>
      <c r="GP153" s="518" t="s">
        <v>102</v>
      </c>
      <c r="GQ153" s="518" t="s">
        <v>102</v>
      </c>
      <c r="GR153" s="518" t="s">
        <v>102</v>
      </c>
      <c r="GS153" s="518" t="s">
        <v>102</v>
      </c>
      <c r="GT153" s="518" t="s">
        <v>102</v>
      </c>
      <c r="GU153" s="518" t="s">
        <v>102</v>
      </c>
      <c r="GV153" s="518" t="s">
        <v>102</v>
      </c>
      <c r="GW153" s="518" t="s">
        <v>102</v>
      </c>
      <c r="GX153" s="518" t="s">
        <v>102</v>
      </c>
      <c r="GY153" s="518" t="s">
        <v>102</v>
      </c>
      <c r="GZ153" s="518" t="s">
        <v>102</v>
      </c>
      <c r="HA153" s="518" t="s">
        <v>102</v>
      </c>
      <c r="HB153" s="518" t="s">
        <v>102</v>
      </c>
      <c r="HC153" s="511" t="str">
        <f t="shared" si="2"/>
        <v>2008-005282</v>
      </c>
    </row>
    <row r="154" spans="1:211" ht="48" hidden="1" customHeight="1" x14ac:dyDescent="0.15">
      <c r="A154" s="511" t="s">
        <v>4374</v>
      </c>
      <c r="B154" s="512" t="s">
        <v>11241</v>
      </c>
      <c r="C154" s="513">
        <v>40626</v>
      </c>
      <c r="D154" s="512" t="s">
        <v>8419</v>
      </c>
      <c r="E154" s="512" t="s">
        <v>8498</v>
      </c>
      <c r="F154" s="512" t="s">
        <v>8421</v>
      </c>
      <c r="G154" s="513">
        <v>40994</v>
      </c>
      <c r="H154" s="512" t="s">
        <v>11242</v>
      </c>
      <c r="I154" s="512" t="s">
        <v>8500</v>
      </c>
      <c r="J154" s="513">
        <v>40954</v>
      </c>
      <c r="S154" s="514" t="s">
        <v>11243</v>
      </c>
      <c r="T154" s="511">
        <v>2012</v>
      </c>
      <c r="U154" s="515" t="s">
        <v>9415</v>
      </c>
      <c r="V154" s="514">
        <v>70</v>
      </c>
      <c r="W154" s="514">
        <v>2</v>
      </c>
      <c r="X154" s="514">
        <v>2</v>
      </c>
      <c r="Y154" s="513">
        <v>35653</v>
      </c>
      <c r="Z154" s="512" t="s">
        <v>11217</v>
      </c>
      <c r="AA154" s="512" t="s">
        <v>11218</v>
      </c>
      <c r="AB154" s="513">
        <v>36424</v>
      </c>
      <c r="AC154" s="513">
        <v>40681</v>
      </c>
      <c r="AD154" s="512" t="s">
        <v>11219</v>
      </c>
      <c r="AE154" s="513">
        <v>38208</v>
      </c>
      <c r="AF154" s="512" t="s">
        <v>138</v>
      </c>
      <c r="AG154" s="512" t="s">
        <v>11218</v>
      </c>
      <c r="AH154" s="516">
        <v>4685201</v>
      </c>
      <c r="AI154" s="513">
        <v>40592</v>
      </c>
      <c r="AJ154" s="513">
        <v>35653</v>
      </c>
      <c r="AK154" s="511" t="s">
        <v>11220</v>
      </c>
      <c r="AL154" s="513">
        <v>35852</v>
      </c>
      <c r="AM154" s="511" t="s">
        <v>11219</v>
      </c>
      <c r="AN154" s="511" t="s">
        <v>11221</v>
      </c>
      <c r="AO154" s="511" t="s">
        <v>845</v>
      </c>
      <c r="AP154" s="511" t="s">
        <v>11222</v>
      </c>
      <c r="AQ154" s="511" t="s">
        <v>11223</v>
      </c>
      <c r="AR154" s="511" t="s">
        <v>11224</v>
      </c>
      <c r="AS154" s="511" t="s">
        <v>11225</v>
      </c>
      <c r="AT154" s="511" t="s">
        <v>11225</v>
      </c>
      <c r="AU154" s="511" t="s">
        <v>11226</v>
      </c>
      <c r="AV154" s="511" t="s">
        <v>846</v>
      </c>
      <c r="AW154" s="511" t="s">
        <v>846</v>
      </c>
      <c r="AX154" s="511" t="s">
        <v>11226</v>
      </c>
      <c r="AY154" s="511" t="s">
        <v>847</v>
      </c>
      <c r="AZ154" s="511" t="s">
        <v>11227</v>
      </c>
      <c r="BA154" s="511" t="s">
        <v>848</v>
      </c>
      <c r="BB154" s="511">
        <v>104560</v>
      </c>
      <c r="BC154" s="512" t="s">
        <v>842</v>
      </c>
      <c r="BD154" s="511" t="s">
        <v>843</v>
      </c>
      <c r="BE154" s="511" t="s">
        <v>11228</v>
      </c>
      <c r="BF154" s="511" t="s">
        <v>11229</v>
      </c>
      <c r="BG154" s="511" t="s">
        <v>11230</v>
      </c>
      <c r="BH154" s="511" t="s">
        <v>8648</v>
      </c>
      <c r="BI154" s="511">
        <v>3</v>
      </c>
      <c r="BJ154" s="511">
        <v>6</v>
      </c>
      <c r="BK154" s="511" t="s">
        <v>11231</v>
      </c>
      <c r="BL154" s="511" t="s">
        <v>11232</v>
      </c>
      <c r="BM154" s="511" t="s">
        <v>11233</v>
      </c>
      <c r="BN154" s="511" t="s">
        <v>138</v>
      </c>
      <c r="BO154" s="511" t="s">
        <v>138</v>
      </c>
      <c r="BP154" s="513">
        <v>35296</v>
      </c>
      <c r="BQ154" s="511" t="s">
        <v>138</v>
      </c>
      <c r="BR154" s="511" t="s">
        <v>8482</v>
      </c>
      <c r="BS154" s="511" t="s">
        <v>11234</v>
      </c>
      <c r="BT154" s="511" t="s">
        <v>844</v>
      </c>
      <c r="BU154" s="511" t="s">
        <v>11235</v>
      </c>
      <c r="BV154" s="511">
        <v>1</v>
      </c>
      <c r="BW154" s="511">
        <v>1</v>
      </c>
      <c r="BX154" s="511" t="s">
        <v>11236</v>
      </c>
      <c r="BY154" s="511" t="s">
        <v>11237</v>
      </c>
      <c r="BZ154" s="511">
        <v>7</v>
      </c>
      <c r="CA154" s="511" t="s">
        <v>11238</v>
      </c>
      <c r="CB154" s="511" t="s">
        <v>11239</v>
      </c>
      <c r="CC154" s="511" t="s">
        <v>11240</v>
      </c>
      <c r="CD154" s="511" t="s">
        <v>138</v>
      </c>
      <c r="CE154" s="518" t="s">
        <v>11244</v>
      </c>
      <c r="CF154" s="518" t="s">
        <v>11245</v>
      </c>
      <c r="CG154" s="518" t="s">
        <v>102</v>
      </c>
      <c r="CH154" s="518" t="s">
        <v>102</v>
      </c>
      <c r="CI154" s="518" t="s">
        <v>102</v>
      </c>
      <c r="CJ154" s="518" t="s">
        <v>102</v>
      </c>
      <c r="CK154" s="518" t="s">
        <v>102</v>
      </c>
      <c r="CL154" s="518" t="s">
        <v>102</v>
      </c>
      <c r="CM154" s="518" t="s">
        <v>102</v>
      </c>
      <c r="CN154" s="518" t="s">
        <v>102</v>
      </c>
      <c r="CO154" s="518" t="s">
        <v>102</v>
      </c>
      <c r="CP154" s="518" t="s">
        <v>102</v>
      </c>
      <c r="CQ154" s="518" t="s">
        <v>102</v>
      </c>
      <c r="CR154" s="518" t="s">
        <v>102</v>
      </c>
      <c r="CS154" s="518" t="s">
        <v>102</v>
      </c>
      <c r="CT154" s="518" t="s">
        <v>102</v>
      </c>
      <c r="CU154" s="518" t="s">
        <v>102</v>
      </c>
      <c r="CV154" s="518" t="s">
        <v>102</v>
      </c>
      <c r="CW154" s="518" t="s">
        <v>102</v>
      </c>
      <c r="CX154" s="518" t="s">
        <v>102</v>
      </c>
      <c r="CY154" s="518" t="s">
        <v>102</v>
      </c>
      <c r="CZ154" s="518" t="s">
        <v>102</v>
      </c>
      <c r="DA154" s="518" t="s">
        <v>102</v>
      </c>
      <c r="DB154" s="518" t="s">
        <v>102</v>
      </c>
      <c r="DC154" s="518" t="s">
        <v>102</v>
      </c>
      <c r="DD154" s="518" t="s">
        <v>102</v>
      </c>
      <c r="DE154" s="518" t="s">
        <v>102</v>
      </c>
      <c r="DF154" s="518" t="s">
        <v>102</v>
      </c>
      <c r="DG154" s="518" t="s">
        <v>102</v>
      </c>
      <c r="DH154" s="518" t="s">
        <v>102</v>
      </c>
      <c r="DI154" s="518" t="s">
        <v>102</v>
      </c>
      <c r="DJ154" s="518" t="s">
        <v>102</v>
      </c>
      <c r="DK154" s="518" t="s">
        <v>102</v>
      </c>
      <c r="DL154" s="518" t="s">
        <v>102</v>
      </c>
      <c r="DM154" s="518" t="s">
        <v>102</v>
      </c>
      <c r="DN154" s="518" t="s">
        <v>102</v>
      </c>
      <c r="DO154" s="518" t="s">
        <v>102</v>
      </c>
      <c r="DP154" s="518" t="s">
        <v>102</v>
      </c>
      <c r="DQ154" s="518" t="s">
        <v>102</v>
      </c>
      <c r="DR154" s="518" t="s">
        <v>102</v>
      </c>
      <c r="DS154" s="518" t="s">
        <v>102</v>
      </c>
      <c r="DT154" s="518" t="s">
        <v>102</v>
      </c>
      <c r="DU154" s="518" t="s">
        <v>102</v>
      </c>
      <c r="DV154" s="518" t="s">
        <v>102</v>
      </c>
      <c r="DW154" s="518" t="s">
        <v>102</v>
      </c>
      <c r="DX154" s="518" t="s">
        <v>102</v>
      </c>
      <c r="DY154" s="518" t="s">
        <v>102</v>
      </c>
      <c r="DZ154" s="518" t="s">
        <v>102</v>
      </c>
      <c r="EA154" s="518" t="s">
        <v>102</v>
      </c>
      <c r="EB154" s="518" t="s">
        <v>102</v>
      </c>
      <c r="EC154" s="518" t="s">
        <v>102</v>
      </c>
      <c r="ED154" s="518" t="s">
        <v>102</v>
      </c>
      <c r="EE154" s="518" t="s">
        <v>102</v>
      </c>
      <c r="EF154" s="518" t="s">
        <v>102</v>
      </c>
      <c r="EG154" s="518" t="s">
        <v>102</v>
      </c>
      <c r="EH154" s="518" t="s">
        <v>102</v>
      </c>
      <c r="EI154" s="518" t="s">
        <v>102</v>
      </c>
      <c r="EJ154" s="518" t="s">
        <v>102</v>
      </c>
      <c r="EK154" s="518" t="s">
        <v>102</v>
      </c>
      <c r="EL154" s="518" t="s">
        <v>102</v>
      </c>
      <c r="EM154" s="518" t="s">
        <v>102</v>
      </c>
      <c r="EN154" s="518" t="s">
        <v>102</v>
      </c>
      <c r="EO154" s="518" t="s">
        <v>102</v>
      </c>
      <c r="EP154" s="518" t="s">
        <v>102</v>
      </c>
      <c r="EQ154" s="518" t="s">
        <v>102</v>
      </c>
      <c r="ER154" s="518" t="s">
        <v>102</v>
      </c>
      <c r="ES154" s="518" t="s">
        <v>102</v>
      </c>
      <c r="ET154" s="518" t="s">
        <v>102</v>
      </c>
      <c r="EU154" s="518" t="s">
        <v>102</v>
      </c>
      <c r="EV154" s="518" t="s">
        <v>102</v>
      </c>
      <c r="EW154" s="518" t="s">
        <v>102</v>
      </c>
      <c r="EX154" s="518" t="s">
        <v>102</v>
      </c>
      <c r="EY154" s="518" t="s">
        <v>102</v>
      </c>
      <c r="EZ154" s="518" t="s">
        <v>102</v>
      </c>
      <c r="FA154" s="518" t="s">
        <v>102</v>
      </c>
      <c r="FB154" s="518" t="s">
        <v>102</v>
      </c>
      <c r="FC154" s="518" t="s">
        <v>102</v>
      </c>
      <c r="FD154" s="518" t="s">
        <v>102</v>
      </c>
      <c r="FE154" s="518" t="s">
        <v>102</v>
      </c>
      <c r="FF154" s="518" t="s">
        <v>102</v>
      </c>
      <c r="FG154" s="518" t="s">
        <v>102</v>
      </c>
      <c r="FH154" s="518" t="s">
        <v>102</v>
      </c>
      <c r="FI154" s="518" t="s">
        <v>102</v>
      </c>
      <c r="FJ154" s="518" t="s">
        <v>102</v>
      </c>
      <c r="FK154" s="518" t="s">
        <v>102</v>
      </c>
      <c r="FL154" s="518" t="s">
        <v>102</v>
      </c>
      <c r="FM154" s="518" t="s">
        <v>102</v>
      </c>
      <c r="FN154" s="518" t="s">
        <v>102</v>
      </c>
      <c r="FO154" s="518" t="s">
        <v>102</v>
      </c>
      <c r="FP154" s="518" t="s">
        <v>102</v>
      </c>
      <c r="FQ154" s="518" t="s">
        <v>102</v>
      </c>
      <c r="FR154" s="518" t="s">
        <v>102</v>
      </c>
      <c r="FS154" s="518" t="s">
        <v>102</v>
      </c>
      <c r="FT154" s="518" t="s">
        <v>102</v>
      </c>
      <c r="FU154" s="518" t="s">
        <v>102</v>
      </c>
      <c r="FV154" s="518" t="s">
        <v>102</v>
      </c>
      <c r="FW154" s="518" t="s">
        <v>102</v>
      </c>
      <c r="FX154" s="518" t="s">
        <v>102</v>
      </c>
      <c r="FY154" s="518" t="s">
        <v>102</v>
      </c>
      <c r="FZ154" s="518" t="s">
        <v>102</v>
      </c>
      <c r="GA154" s="518" t="s">
        <v>102</v>
      </c>
      <c r="GB154" s="518" t="s">
        <v>102</v>
      </c>
      <c r="GC154" s="518" t="s">
        <v>102</v>
      </c>
      <c r="GD154" s="518" t="s">
        <v>102</v>
      </c>
      <c r="GE154" s="518" t="s">
        <v>102</v>
      </c>
      <c r="GF154" s="518" t="s">
        <v>102</v>
      </c>
      <c r="GG154" s="518" t="s">
        <v>102</v>
      </c>
      <c r="GH154" s="518" t="s">
        <v>102</v>
      </c>
      <c r="GI154" s="518" t="s">
        <v>102</v>
      </c>
      <c r="GJ154" s="518" t="s">
        <v>102</v>
      </c>
      <c r="GK154" s="518" t="s">
        <v>102</v>
      </c>
      <c r="GL154" s="518" t="s">
        <v>102</v>
      </c>
      <c r="GM154" s="518" t="s">
        <v>102</v>
      </c>
      <c r="GN154" s="518" t="s">
        <v>102</v>
      </c>
      <c r="GO154" s="518" t="s">
        <v>102</v>
      </c>
      <c r="GP154" s="518" t="s">
        <v>102</v>
      </c>
      <c r="GQ154" s="518" t="s">
        <v>102</v>
      </c>
      <c r="GR154" s="518" t="s">
        <v>102</v>
      </c>
      <c r="GS154" s="518" t="s">
        <v>102</v>
      </c>
      <c r="GT154" s="518" t="s">
        <v>102</v>
      </c>
      <c r="GU154" s="518" t="s">
        <v>102</v>
      </c>
      <c r="GV154" s="518" t="s">
        <v>102</v>
      </c>
      <c r="GW154" s="518" t="s">
        <v>102</v>
      </c>
      <c r="GX154" s="518" t="s">
        <v>102</v>
      </c>
      <c r="GY154" s="518" t="s">
        <v>102</v>
      </c>
      <c r="GZ154" s="518" t="s">
        <v>102</v>
      </c>
      <c r="HA154" s="518" t="s">
        <v>102</v>
      </c>
      <c r="HB154" s="518" t="s">
        <v>102</v>
      </c>
      <c r="HC154" s="511" t="str">
        <f t="shared" si="2"/>
        <v>2011-800046</v>
      </c>
    </row>
    <row r="155" spans="1:211" ht="48" hidden="1" customHeight="1" x14ac:dyDescent="0.15">
      <c r="A155" s="511" t="s">
        <v>4381</v>
      </c>
      <c r="B155" s="512" t="s">
        <v>11246</v>
      </c>
      <c r="C155" s="513">
        <v>39660</v>
      </c>
      <c r="D155" s="512" t="s">
        <v>8419</v>
      </c>
      <c r="E155" s="512" t="s">
        <v>8452</v>
      </c>
      <c r="F155" s="512" t="s">
        <v>8421</v>
      </c>
      <c r="G155" s="513">
        <v>40155</v>
      </c>
      <c r="H155" s="512" t="s">
        <v>10845</v>
      </c>
      <c r="I155" s="512" t="s">
        <v>8500</v>
      </c>
      <c r="J155" s="513">
        <v>39916</v>
      </c>
      <c r="K155" s="512" t="s">
        <v>11247</v>
      </c>
      <c r="N155" s="513">
        <v>39952</v>
      </c>
      <c r="P155" s="512" t="s">
        <v>8625</v>
      </c>
      <c r="Q155" s="513">
        <v>40141</v>
      </c>
      <c r="S155" s="514" t="s">
        <v>11248</v>
      </c>
      <c r="T155" s="511">
        <v>2010</v>
      </c>
      <c r="U155" s="515" t="s">
        <v>8424</v>
      </c>
      <c r="V155" s="514">
        <v>71</v>
      </c>
      <c r="W155" s="514">
        <v>1</v>
      </c>
      <c r="X155" s="514">
        <v>1</v>
      </c>
      <c r="Y155" s="513">
        <v>36196</v>
      </c>
      <c r="Z155" s="512" t="s">
        <v>11249</v>
      </c>
      <c r="AA155" s="512" t="s">
        <v>11250</v>
      </c>
      <c r="AB155" s="513">
        <v>36753</v>
      </c>
      <c r="AC155" s="513">
        <v>36612</v>
      </c>
      <c r="AD155" s="512" t="s">
        <v>11251</v>
      </c>
      <c r="AE155" s="513">
        <v>36196</v>
      </c>
      <c r="AF155" s="512" t="s">
        <v>138</v>
      </c>
      <c r="AG155" s="512" t="s">
        <v>11250</v>
      </c>
      <c r="AH155" s="516">
        <v>3025254</v>
      </c>
      <c r="AI155" s="513">
        <v>36546</v>
      </c>
      <c r="AJ155" s="513" t="s">
        <v>138</v>
      </c>
      <c r="AK155" s="511" t="s">
        <v>138</v>
      </c>
      <c r="AL155" s="513" t="s">
        <v>138</v>
      </c>
      <c r="AM155" s="511" t="s">
        <v>138</v>
      </c>
      <c r="AN155" s="511" t="s">
        <v>10854</v>
      </c>
      <c r="AO155" s="511" t="s">
        <v>11252</v>
      </c>
      <c r="AP155" s="511" t="s">
        <v>10856</v>
      </c>
      <c r="AQ155" s="511" t="s">
        <v>11253</v>
      </c>
      <c r="AR155" s="511" t="s">
        <v>10858</v>
      </c>
      <c r="AS155" s="511" t="s">
        <v>138</v>
      </c>
      <c r="AT155" s="511" t="s">
        <v>138</v>
      </c>
      <c r="AU155" s="511" t="s">
        <v>138</v>
      </c>
      <c r="AV155" s="511" t="s">
        <v>11254</v>
      </c>
      <c r="AW155" s="511" t="s">
        <v>11255</v>
      </c>
      <c r="AX155" s="511" t="s">
        <v>11256</v>
      </c>
      <c r="AY155" s="511" t="s">
        <v>11257</v>
      </c>
      <c r="AZ155" s="511" t="s">
        <v>11258</v>
      </c>
      <c r="BA155" s="511" t="s">
        <v>11259</v>
      </c>
      <c r="BB155" s="511" t="s">
        <v>11260</v>
      </c>
      <c r="BC155" s="512" t="s">
        <v>11261</v>
      </c>
      <c r="BD155" s="511" t="s">
        <v>11262</v>
      </c>
      <c r="BE155" s="511" t="s">
        <v>11263</v>
      </c>
      <c r="BF155" s="511" t="s">
        <v>11264</v>
      </c>
      <c r="BG155" s="511" t="s">
        <v>11265</v>
      </c>
      <c r="BH155" s="511" t="s">
        <v>9172</v>
      </c>
      <c r="BI155" s="511">
        <v>9</v>
      </c>
      <c r="BJ155" s="511">
        <v>9</v>
      </c>
      <c r="BK155" s="511" t="s">
        <v>138</v>
      </c>
      <c r="BL155" s="511" t="s">
        <v>138</v>
      </c>
      <c r="BM155" s="511" t="s">
        <v>11266</v>
      </c>
      <c r="BN155" s="511" t="s">
        <v>138</v>
      </c>
      <c r="BO155" s="511" t="s">
        <v>9027</v>
      </c>
      <c r="BP155" s="513" t="s">
        <v>138</v>
      </c>
      <c r="BQ155" s="511" t="s">
        <v>138</v>
      </c>
      <c r="BR155" s="511" t="s">
        <v>8445</v>
      </c>
      <c r="BS155" s="511" t="s">
        <v>11267</v>
      </c>
      <c r="BT155" s="511" t="s">
        <v>138</v>
      </c>
      <c r="BU155" s="511" t="s">
        <v>11246</v>
      </c>
      <c r="BV155" s="511" t="s">
        <v>138</v>
      </c>
      <c r="BW155" s="511">
        <v>1</v>
      </c>
      <c r="BX155" s="511" t="s">
        <v>138</v>
      </c>
      <c r="BY155" s="511" t="s">
        <v>138</v>
      </c>
      <c r="BZ155" s="511">
        <v>8</v>
      </c>
      <c r="CA155" s="511" t="s">
        <v>11268</v>
      </c>
      <c r="CB155" s="511" t="s">
        <v>11269</v>
      </c>
      <c r="CC155" s="511" t="s">
        <v>138</v>
      </c>
      <c r="CD155" s="511" t="s">
        <v>5338</v>
      </c>
      <c r="CE155" s="518" t="s">
        <v>10875</v>
      </c>
      <c r="CF155" s="518" t="s">
        <v>11270</v>
      </c>
      <c r="CG155" s="518" t="s">
        <v>10877</v>
      </c>
      <c r="CH155" s="518" t="s">
        <v>10879</v>
      </c>
      <c r="CI155" s="518" t="s">
        <v>10880</v>
      </c>
      <c r="CJ155" s="518" t="s">
        <v>11271</v>
      </c>
      <c r="CK155" s="518" t="s">
        <v>11272</v>
      </c>
      <c r="CL155" s="518" t="s">
        <v>10882</v>
      </c>
      <c r="CM155" s="518" t="s">
        <v>102</v>
      </c>
      <c r="CN155" s="518" t="s">
        <v>102</v>
      </c>
      <c r="CO155" s="518" t="s">
        <v>102</v>
      </c>
      <c r="CP155" s="518" t="s">
        <v>102</v>
      </c>
      <c r="CQ155" s="518" t="s">
        <v>102</v>
      </c>
      <c r="CR155" s="518" t="s">
        <v>102</v>
      </c>
      <c r="CS155" s="518" t="s">
        <v>102</v>
      </c>
      <c r="CT155" s="518" t="s">
        <v>102</v>
      </c>
      <c r="CU155" s="518" t="s">
        <v>102</v>
      </c>
      <c r="CV155" s="518" t="s">
        <v>102</v>
      </c>
      <c r="CW155" s="518" t="s">
        <v>102</v>
      </c>
      <c r="CX155" s="518" t="s">
        <v>102</v>
      </c>
      <c r="CY155" s="518" t="s">
        <v>102</v>
      </c>
      <c r="CZ155" s="518" t="s">
        <v>102</v>
      </c>
      <c r="DA155" s="518" t="s">
        <v>102</v>
      </c>
      <c r="DB155" s="518" t="s">
        <v>102</v>
      </c>
      <c r="DC155" s="518" t="s">
        <v>102</v>
      </c>
      <c r="DD155" s="518" t="s">
        <v>102</v>
      </c>
      <c r="DE155" s="518" t="s">
        <v>102</v>
      </c>
      <c r="DF155" s="518" t="s">
        <v>102</v>
      </c>
      <c r="DG155" s="518" t="s">
        <v>102</v>
      </c>
      <c r="DH155" s="518" t="s">
        <v>102</v>
      </c>
      <c r="DI155" s="518" t="s">
        <v>102</v>
      </c>
      <c r="DJ155" s="518" t="s">
        <v>102</v>
      </c>
      <c r="DK155" s="518" t="s">
        <v>102</v>
      </c>
      <c r="DL155" s="518" t="s">
        <v>102</v>
      </c>
      <c r="DM155" s="518" t="s">
        <v>102</v>
      </c>
      <c r="DN155" s="518" t="s">
        <v>102</v>
      </c>
      <c r="DO155" s="518" t="s">
        <v>102</v>
      </c>
      <c r="DP155" s="518" t="s">
        <v>102</v>
      </c>
      <c r="DQ155" s="518" t="s">
        <v>102</v>
      </c>
      <c r="DR155" s="518" t="s">
        <v>102</v>
      </c>
      <c r="DS155" s="518" t="s">
        <v>102</v>
      </c>
      <c r="DT155" s="518" t="s">
        <v>102</v>
      </c>
      <c r="DU155" s="518" t="s">
        <v>102</v>
      </c>
      <c r="DV155" s="518" t="s">
        <v>102</v>
      </c>
      <c r="DW155" s="518" t="s">
        <v>102</v>
      </c>
      <c r="DX155" s="518" t="s">
        <v>102</v>
      </c>
      <c r="DY155" s="518" t="s">
        <v>102</v>
      </c>
      <c r="DZ155" s="518" t="s">
        <v>102</v>
      </c>
      <c r="EA155" s="518" t="s">
        <v>102</v>
      </c>
      <c r="EB155" s="518" t="s">
        <v>102</v>
      </c>
      <c r="EC155" s="518" t="s">
        <v>102</v>
      </c>
      <c r="ED155" s="518" t="s">
        <v>102</v>
      </c>
      <c r="EE155" s="518" t="s">
        <v>102</v>
      </c>
      <c r="EF155" s="518" t="s">
        <v>102</v>
      </c>
      <c r="EG155" s="518" t="s">
        <v>102</v>
      </c>
      <c r="EH155" s="518" t="s">
        <v>102</v>
      </c>
      <c r="EI155" s="518" t="s">
        <v>102</v>
      </c>
      <c r="EJ155" s="518" t="s">
        <v>102</v>
      </c>
      <c r="EK155" s="518" t="s">
        <v>102</v>
      </c>
      <c r="EL155" s="518" t="s">
        <v>102</v>
      </c>
      <c r="EM155" s="518" t="s">
        <v>102</v>
      </c>
      <c r="EN155" s="518" t="s">
        <v>102</v>
      </c>
      <c r="EO155" s="518" t="s">
        <v>102</v>
      </c>
      <c r="EP155" s="518" t="s">
        <v>102</v>
      </c>
      <c r="EQ155" s="518" t="s">
        <v>102</v>
      </c>
      <c r="ER155" s="518" t="s">
        <v>102</v>
      </c>
      <c r="ES155" s="518" t="s">
        <v>102</v>
      </c>
      <c r="ET155" s="518" t="s">
        <v>102</v>
      </c>
      <c r="EU155" s="518" t="s">
        <v>102</v>
      </c>
      <c r="EV155" s="518" t="s">
        <v>102</v>
      </c>
      <c r="EW155" s="518" t="s">
        <v>102</v>
      </c>
      <c r="EX155" s="518" t="s">
        <v>102</v>
      </c>
      <c r="EY155" s="518" t="s">
        <v>102</v>
      </c>
      <c r="EZ155" s="518" t="s">
        <v>102</v>
      </c>
      <c r="FA155" s="518" t="s">
        <v>102</v>
      </c>
      <c r="FB155" s="518" t="s">
        <v>102</v>
      </c>
      <c r="FC155" s="518" t="s">
        <v>102</v>
      </c>
      <c r="FD155" s="518" t="s">
        <v>102</v>
      </c>
      <c r="FE155" s="518" t="s">
        <v>102</v>
      </c>
      <c r="FF155" s="518" t="s">
        <v>102</v>
      </c>
      <c r="FG155" s="518" t="s">
        <v>102</v>
      </c>
      <c r="FH155" s="518" t="s">
        <v>102</v>
      </c>
      <c r="FI155" s="518" t="s">
        <v>102</v>
      </c>
      <c r="FJ155" s="518" t="s">
        <v>102</v>
      </c>
      <c r="FK155" s="518" t="s">
        <v>102</v>
      </c>
      <c r="FL155" s="518" t="s">
        <v>102</v>
      </c>
      <c r="FM155" s="518" t="s">
        <v>102</v>
      </c>
      <c r="FN155" s="518" t="s">
        <v>102</v>
      </c>
      <c r="FO155" s="518" t="s">
        <v>102</v>
      </c>
      <c r="FP155" s="518" t="s">
        <v>102</v>
      </c>
      <c r="FQ155" s="518" t="s">
        <v>102</v>
      </c>
      <c r="FR155" s="518" t="s">
        <v>102</v>
      </c>
      <c r="FS155" s="518" t="s">
        <v>102</v>
      </c>
      <c r="FT155" s="518" t="s">
        <v>102</v>
      </c>
      <c r="FU155" s="518" t="s">
        <v>102</v>
      </c>
      <c r="FV155" s="518" t="s">
        <v>102</v>
      </c>
      <c r="FW155" s="518" t="s">
        <v>102</v>
      </c>
      <c r="FX155" s="518" t="s">
        <v>102</v>
      </c>
      <c r="FY155" s="518" t="s">
        <v>102</v>
      </c>
      <c r="FZ155" s="518" t="s">
        <v>102</v>
      </c>
      <c r="GA155" s="518" t="s">
        <v>102</v>
      </c>
      <c r="GB155" s="518" t="s">
        <v>102</v>
      </c>
      <c r="GC155" s="518" t="s">
        <v>102</v>
      </c>
      <c r="GD155" s="518" t="s">
        <v>102</v>
      </c>
      <c r="GE155" s="518" t="s">
        <v>102</v>
      </c>
      <c r="GF155" s="518" t="s">
        <v>102</v>
      </c>
      <c r="GG155" s="518" t="s">
        <v>102</v>
      </c>
      <c r="GH155" s="518" t="s">
        <v>102</v>
      </c>
      <c r="GI155" s="518" t="s">
        <v>102</v>
      </c>
      <c r="GJ155" s="518" t="s">
        <v>102</v>
      </c>
      <c r="GK155" s="518" t="s">
        <v>102</v>
      </c>
      <c r="GL155" s="518" t="s">
        <v>102</v>
      </c>
      <c r="GM155" s="518" t="s">
        <v>102</v>
      </c>
      <c r="GN155" s="518" t="s">
        <v>102</v>
      </c>
      <c r="GO155" s="518" t="s">
        <v>102</v>
      </c>
      <c r="GP155" s="518" t="s">
        <v>102</v>
      </c>
      <c r="GQ155" s="518" t="s">
        <v>102</v>
      </c>
      <c r="GR155" s="518" t="s">
        <v>102</v>
      </c>
      <c r="GS155" s="518" t="s">
        <v>102</v>
      </c>
      <c r="GT155" s="518" t="s">
        <v>102</v>
      </c>
      <c r="GU155" s="518" t="s">
        <v>102</v>
      </c>
      <c r="GV155" s="518" t="s">
        <v>102</v>
      </c>
      <c r="GW155" s="518" t="s">
        <v>102</v>
      </c>
      <c r="GX155" s="518" t="s">
        <v>102</v>
      </c>
      <c r="GY155" s="518" t="s">
        <v>102</v>
      </c>
      <c r="GZ155" s="518" t="s">
        <v>102</v>
      </c>
      <c r="HA155" s="518" t="s">
        <v>102</v>
      </c>
      <c r="HB155" s="518" t="s">
        <v>102</v>
      </c>
      <c r="HC155" s="511" t="str">
        <f t="shared" si="2"/>
        <v>2008-800139</v>
      </c>
    </row>
    <row r="156" spans="1:211" ht="48" hidden="1" customHeight="1" x14ac:dyDescent="0.15">
      <c r="A156" s="511" t="s">
        <v>4382</v>
      </c>
      <c r="B156" s="512" t="s">
        <v>11273</v>
      </c>
      <c r="C156" s="513">
        <v>37867</v>
      </c>
      <c r="D156" s="512" t="s">
        <v>8419</v>
      </c>
      <c r="E156" s="512" t="s">
        <v>8489</v>
      </c>
      <c r="F156" s="512" t="s">
        <v>8490</v>
      </c>
      <c r="G156" s="513">
        <v>38120</v>
      </c>
      <c r="S156" s="514" t="s">
        <v>11274</v>
      </c>
      <c r="T156" s="511">
        <v>2010</v>
      </c>
      <c r="U156" s="515" t="s">
        <v>8424</v>
      </c>
      <c r="V156" s="514">
        <v>72</v>
      </c>
      <c r="W156" s="514">
        <v>2</v>
      </c>
      <c r="X156" s="514">
        <v>1</v>
      </c>
      <c r="Y156" s="513">
        <v>36301</v>
      </c>
      <c r="Z156" s="512" t="s">
        <v>11275</v>
      </c>
      <c r="AA156" s="512" t="s">
        <v>11276</v>
      </c>
      <c r="AB156" s="513">
        <v>36865</v>
      </c>
      <c r="AC156" s="513">
        <v>37684</v>
      </c>
      <c r="AD156" s="512" t="s">
        <v>11277</v>
      </c>
      <c r="AE156" s="513">
        <v>36679</v>
      </c>
      <c r="AF156" s="512" t="s">
        <v>138</v>
      </c>
      <c r="AG156" s="512" t="s">
        <v>11276</v>
      </c>
      <c r="AH156" s="516">
        <v>3383239</v>
      </c>
      <c r="AI156" s="513">
        <v>37610</v>
      </c>
      <c r="AJ156" s="513" t="s">
        <v>138</v>
      </c>
      <c r="AK156" s="511" t="s">
        <v>138</v>
      </c>
      <c r="AL156" s="513" t="s">
        <v>138</v>
      </c>
      <c r="AM156" s="511" t="s">
        <v>138</v>
      </c>
      <c r="AN156" s="511" t="s">
        <v>11278</v>
      </c>
      <c r="AO156" s="511" t="s">
        <v>11279</v>
      </c>
      <c r="AP156" s="511" t="s">
        <v>11280</v>
      </c>
      <c r="AQ156" s="511" t="s">
        <v>11281</v>
      </c>
      <c r="AR156" s="511" t="s">
        <v>11282</v>
      </c>
      <c r="AS156" s="511" t="s">
        <v>138</v>
      </c>
      <c r="AT156" s="511" t="s">
        <v>138</v>
      </c>
      <c r="AU156" s="511" t="s">
        <v>138</v>
      </c>
      <c r="AV156" s="511" t="s">
        <v>11283</v>
      </c>
      <c r="AW156" s="511" t="s">
        <v>11284</v>
      </c>
      <c r="AX156" s="511" t="s">
        <v>11285</v>
      </c>
      <c r="AY156" s="511" t="s">
        <v>11286</v>
      </c>
      <c r="AZ156" s="511" t="s">
        <v>11287</v>
      </c>
      <c r="BA156" s="511" t="s">
        <v>11288</v>
      </c>
      <c r="BB156" s="511">
        <v>591005316</v>
      </c>
      <c r="BC156" s="512" t="s">
        <v>11289</v>
      </c>
      <c r="BD156" s="511" t="s">
        <v>11290</v>
      </c>
      <c r="BE156" s="511" t="s">
        <v>11291</v>
      </c>
      <c r="BF156" s="511" t="s">
        <v>11292</v>
      </c>
      <c r="BG156" s="511" t="s">
        <v>11293</v>
      </c>
      <c r="BH156" s="511" t="s">
        <v>9244</v>
      </c>
      <c r="BI156" s="511">
        <v>5</v>
      </c>
      <c r="BJ156" s="511">
        <v>6</v>
      </c>
      <c r="BK156" s="511" t="s">
        <v>138</v>
      </c>
      <c r="BL156" s="511" t="s">
        <v>138</v>
      </c>
      <c r="BM156" s="511" t="s">
        <v>11294</v>
      </c>
      <c r="BN156" s="511" t="s">
        <v>138</v>
      </c>
      <c r="BO156" s="511" t="s">
        <v>9027</v>
      </c>
      <c r="BP156" s="513" t="s">
        <v>138</v>
      </c>
      <c r="BQ156" s="511" t="s">
        <v>138</v>
      </c>
      <c r="BR156" s="511" t="s">
        <v>8445</v>
      </c>
      <c r="BS156" s="511" t="s">
        <v>11295</v>
      </c>
      <c r="BT156" s="511" t="s">
        <v>138</v>
      </c>
      <c r="BU156" s="511" t="s">
        <v>11296</v>
      </c>
      <c r="BV156" s="511" t="s">
        <v>138</v>
      </c>
      <c r="BW156" s="511">
        <v>1</v>
      </c>
      <c r="BX156" s="511" t="s">
        <v>11297</v>
      </c>
      <c r="BY156" s="511" t="s">
        <v>138</v>
      </c>
      <c r="BZ156" s="511">
        <v>6</v>
      </c>
      <c r="CA156" s="511" t="s">
        <v>11298</v>
      </c>
      <c r="CB156" s="511" t="s">
        <v>11299</v>
      </c>
      <c r="CC156" s="511" t="s">
        <v>138</v>
      </c>
      <c r="CD156" s="511" t="s">
        <v>5342</v>
      </c>
      <c r="CE156" s="518" t="s">
        <v>102</v>
      </c>
      <c r="CF156" s="518" t="s">
        <v>102</v>
      </c>
      <c r="CG156" s="518" t="s">
        <v>102</v>
      </c>
      <c r="CH156" s="518" t="s">
        <v>102</v>
      </c>
      <c r="CI156" s="518" t="s">
        <v>102</v>
      </c>
      <c r="CJ156" s="518" t="s">
        <v>102</v>
      </c>
      <c r="CK156" s="518" t="s">
        <v>102</v>
      </c>
      <c r="CL156" s="518" t="s">
        <v>102</v>
      </c>
      <c r="CM156" s="518" t="s">
        <v>102</v>
      </c>
      <c r="CN156" s="518" t="s">
        <v>102</v>
      </c>
      <c r="CO156" s="518" t="s">
        <v>102</v>
      </c>
      <c r="CP156" s="518" t="s">
        <v>102</v>
      </c>
      <c r="CQ156" s="518" t="s">
        <v>102</v>
      </c>
      <c r="CR156" s="518" t="s">
        <v>102</v>
      </c>
      <c r="CS156" s="518" t="s">
        <v>102</v>
      </c>
      <c r="CT156" s="518" t="s">
        <v>102</v>
      </c>
      <c r="CU156" s="518" t="s">
        <v>102</v>
      </c>
      <c r="CV156" s="518" t="s">
        <v>102</v>
      </c>
      <c r="CW156" s="518" t="s">
        <v>102</v>
      </c>
      <c r="CX156" s="518" t="s">
        <v>102</v>
      </c>
      <c r="CY156" s="518" t="s">
        <v>102</v>
      </c>
      <c r="CZ156" s="518" t="s">
        <v>102</v>
      </c>
      <c r="DA156" s="518" t="s">
        <v>102</v>
      </c>
      <c r="DB156" s="518" t="s">
        <v>102</v>
      </c>
      <c r="DC156" s="518" t="s">
        <v>102</v>
      </c>
      <c r="DD156" s="518" t="s">
        <v>102</v>
      </c>
      <c r="DE156" s="518" t="s">
        <v>102</v>
      </c>
      <c r="DF156" s="518" t="s">
        <v>102</v>
      </c>
      <c r="DG156" s="518" t="s">
        <v>102</v>
      </c>
      <c r="DH156" s="518" t="s">
        <v>102</v>
      </c>
      <c r="DI156" s="518" t="s">
        <v>102</v>
      </c>
      <c r="DJ156" s="518" t="s">
        <v>102</v>
      </c>
      <c r="DK156" s="518" t="s">
        <v>102</v>
      </c>
      <c r="DL156" s="518" t="s">
        <v>102</v>
      </c>
      <c r="DM156" s="518" t="s">
        <v>102</v>
      </c>
      <c r="DN156" s="518" t="s">
        <v>102</v>
      </c>
      <c r="DO156" s="518" t="s">
        <v>102</v>
      </c>
      <c r="DP156" s="518" t="s">
        <v>102</v>
      </c>
      <c r="DQ156" s="518" t="s">
        <v>102</v>
      </c>
      <c r="DR156" s="518" t="s">
        <v>102</v>
      </c>
      <c r="DS156" s="518" t="s">
        <v>102</v>
      </c>
      <c r="DT156" s="518" t="s">
        <v>102</v>
      </c>
      <c r="DU156" s="518" t="s">
        <v>102</v>
      </c>
      <c r="DV156" s="518" t="s">
        <v>102</v>
      </c>
      <c r="DW156" s="518" t="s">
        <v>102</v>
      </c>
      <c r="DX156" s="518" t="s">
        <v>102</v>
      </c>
      <c r="DY156" s="518" t="s">
        <v>102</v>
      </c>
      <c r="DZ156" s="518" t="s">
        <v>102</v>
      </c>
      <c r="EA156" s="518" t="s">
        <v>102</v>
      </c>
      <c r="EB156" s="518" t="s">
        <v>102</v>
      </c>
      <c r="EC156" s="518" t="s">
        <v>102</v>
      </c>
      <c r="ED156" s="518" t="s">
        <v>102</v>
      </c>
      <c r="EE156" s="518" t="s">
        <v>102</v>
      </c>
      <c r="EF156" s="518" t="s">
        <v>102</v>
      </c>
      <c r="EG156" s="518" t="s">
        <v>102</v>
      </c>
      <c r="EH156" s="518" t="s">
        <v>102</v>
      </c>
      <c r="EI156" s="518" t="s">
        <v>102</v>
      </c>
      <c r="EJ156" s="518" t="s">
        <v>102</v>
      </c>
      <c r="EK156" s="518" t="s">
        <v>102</v>
      </c>
      <c r="EL156" s="518" t="s">
        <v>102</v>
      </c>
      <c r="EM156" s="518" t="s">
        <v>102</v>
      </c>
      <c r="EN156" s="518" t="s">
        <v>102</v>
      </c>
      <c r="EO156" s="518" t="s">
        <v>102</v>
      </c>
      <c r="EP156" s="518" t="s">
        <v>102</v>
      </c>
      <c r="EQ156" s="518" t="s">
        <v>102</v>
      </c>
      <c r="ER156" s="518" t="s">
        <v>102</v>
      </c>
      <c r="ES156" s="518" t="s">
        <v>102</v>
      </c>
      <c r="ET156" s="518" t="s">
        <v>102</v>
      </c>
      <c r="EU156" s="518" t="s">
        <v>102</v>
      </c>
      <c r="EV156" s="518" t="s">
        <v>102</v>
      </c>
      <c r="EW156" s="518" t="s">
        <v>102</v>
      </c>
      <c r="EX156" s="518" t="s">
        <v>102</v>
      </c>
      <c r="EY156" s="518" t="s">
        <v>102</v>
      </c>
      <c r="EZ156" s="518" t="s">
        <v>102</v>
      </c>
      <c r="FA156" s="518" t="s">
        <v>102</v>
      </c>
      <c r="FB156" s="518" t="s">
        <v>102</v>
      </c>
      <c r="FC156" s="518" t="s">
        <v>102</v>
      </c>
      <c r="FD156" s="518" t="s">
        <v>102</v>
      </c>
      <c r="FE156" s="518" t="s">
        <v>102</v>
      </c>
      <c r="FF156" s="518" t="s">
        <v>102</v>
      </c>
      <c r="FG156" s="518" t="s">
        <v>102</v>
      </c>
      <c r="FH156" s="518" t="s">
        <v>102</v>
      </c>
      <c r="FI156" s="518" t="s">
        <v>102</v>
      </c>
      <c r="FJ156" s="518" t="s">
        <v>102</v>
      </c>
      <c r="FK156" s="518" t="s">
        <v>102</v>
      </c>
      <c r="FL156" s="518" t="s">
        <v>102</v>
      </c>
      <c r="FM156" s="518" t="s">
        <v>102</v>
      </c>
      <c r="FN156" s="518" t="s">
        <v>102</v>
      </c>
      <c r="FO156" s="518" t="s">
        <v>102</v>
      </c>
      <c r="FP156" s="518" t="s">
        <v>102</v>
      </c>
      <c r="FQ156" s="518" t="s">
        <v>102</v>
      </c>
      <c r="FR156" s="518" t="s">
        <v>102</v>
      </c>
      <c r="FS156" s="518" t="s">
        <v>102</v>
      </c>
      <c r="FT156" s="518" t="s">
        <v>102</v>
      </c>
      <c r="FU156" s="518" t="s">
        <v>102</v>
      </c>
      <c r="FV156" s="518" t="s">
        <v>102</v>
      </c>
      <c r="FW156" s="518" t="s">
        <v>102</v>
      </c>
      <c r="FX156" s="518" t="s">
        <v>102</v>
      </c>
      <c r="FY156" s="518" t="s">
        <v>102</v>
      </c>
      <c r="FZ156" s="518" t="s">
        <v>102</v>
      </c>
      <c r="GA156" s="518" t="s">
        <v>102</v>
      </c>
      <c r="GB156" s="518" t="s">
        <v>102</v>
      </c>
      <c r="GC156" s="518" t="s">
        <v>102</v>
      </c>
      <c r="GD156" s="518" t="s">
        <v>102</v>
      </c>
      <c r="GE156" s="518" t="s">
        <v>102</v>
      </c>
      <c r="GF156" s="518" t="s">
        <v>102</v>
      </c>
      <c r="GG156" s="518" t="s">
        <v>102</v>
      </c>
      <c r="GH156" s="518" t="s">
        <v>102</v>
      </c>
      <c r="GI156" s="518" t="s">
        <v>102</v>
      </c>
      <c r="GJ156" s="518" t="s">
        <v>102</v>
      </c>
      <c r="GK156" s="518" t="s">
        <v>102</v>
      </c>
      <c r="GL156" s="518" t="s">
        <v>102</v>
      </c>
      <c r="GM156" s="518" t="s">
        <v>102</v>
      </c>
      <c r="GN156" s="518" t="s">
        <v>102</v>
      </c>
      <c r="GO156" s="518" t="s">
        <v>102</v>
      </c>
      <c r="GP156" s="518" t="s">
        <v>102</v>
      </c>
      <c r="GQ156" s="518" t="s">
        <v>102</v>
      </c>
      <c r="GR156" s="518" t="s">
        <v>102</v>
      </c>
      <c r="GS156" s="518" t="s">
        <v>102</v>
      </c>
      <c r="GT156" s="518" t="s">
        <v>102</v>
      </c>
      <c r="GU156" s="518" t="s">
        <v>102</v>
      </c>
      <c r="GV156" s="518" t="s">
        <v>102</v>
      </c>
      <c r="GW156" s="518" t="s">
        <v>102</v>
      </c>
      <c r="GX156" s="518" t="s">
        <v>102</v>
      </c>
      <c r="GY156" s="518" t="s">
        <v>102</v>
      </c>
      <c r="GZ156" s="518" t="s">
        <v>102</v>
      </c>
      <c r="HA156" s="518" t="s">
        <v>102</v>
      </c>
      <c r="HB156" s="518" t="s">
        <v>102</v>
      </c>
      <c r="HC156" s="511" t="str">
        <f t="shared" si="2"/>
        <v>2003-072212</v>
      </c>
    </row>
    <row r="157" spans="1:211" ht="48" hidden="1" customHeight="1" x14ac:dyDescent="0.15">
      <c r="A157" s="511" t="s">
        <v>4382</v>
      </c>
      <c r="B157" s="512" t="s">
        <v>11300</v>
      </c>
      <c r="C157" s="513">
        <v>40182</v>
      </c>
      <c r="D157" s="512" t="s">
        <v>8419</v>
      </c>
      <c r="E157" s="512" t="s">
        <v>8498</v>
      </c>
      <c r="F157" s="512" t="s">
        <v>8843</v>
      </c>
      <c r="G157" s="513">
        <v>40420</v>
      </c>
      <c r="H157" s="512" t="s">
        <v>11301</v>
      </c>
      <c r="I157" s="512" t="s">
        <v>9557</v>
      </c>
      <c r="J157" s="513">
        <v>40381</v>
      </c>
      <c r="S157" s="514" t="s">
        <v>11302</v>
      </c>
      <c r="T157" s="511">
        <v>2010</v>
      </c>
      <c r="U157" s="515" t="s">
        <v>8424</v>
      </c>
      <c r="V157" s="514">
        <v>72</v>
      </c>
      <c r="W157" s="514">
        <v>2</v>
      </c>
      <c r="X157" s="514">
        <v>2</v>
      </c>
      <c r="Y157" s="513">
        <v>36301</v>
      </c>
      <c r="Z157" s="512" t="s">
        <v>11275</v>
      </c>
      <c r="AA157" s="512" t="s">
        <v>11276</v>
      </c>
      <c r="AB157" s="513">
        <v>36865</v>
      </c>
      <c r="AC157" s="513">
        <v>37684</v>
      </c>
      <c r="AD157" s="512" t="s">
        <v>11277</v>
      </c>
      <c r="AE157" s="513">
        <v>36679</v>
      </c>
      <c r="AF157" s="512" t="s">
        <v>138</v>
      </c>
      <c r="AG157" s="512" t="s">
        <v>11276</v>
      </c>
      <c r="AH157" s="516">
        <v>3383239</v>
      </c>
      <c r="AI157" s="513">
        <v>37610</v>
      </c>
      <c r="AJ157" s="513" t="s">
        <v>138</v>
      </c>
      <c r="AK157" s="511" t="s">
        <v>138</v>
      </c>
      <c r="AL157" s="513" t="s">
        <v>138</v>
      </c>
      <c r="AM157" s="511" t="s">
        <v>138</v>
      </c>
      <c r="AN157" s="511" t="s">
        <v>11278</v>
      </c>
      <c r="AO157" s="511" t="s">
        <v>11279</v>
      </c>
      <c r="AP157" s="511" t="s">
        <v>11280</v>
      </c>
      <c r="AQ157" s="511" t="s">
        <v>11281</v>
      </c>
      <c r="AR157" s="511" t="s">
        <v>11282</v>
      </c>
      <c r="AS157" s="511" t="s">
        <v>138</v>
      </c>
      <c r="AT157" s="511" t="s">
        <v>138</v>
      </c>
      <c r="AU157" s="511" t="s">
        <v>138</v>
      </c>
      <c r="AV157" s="511" t="s">
        <v>11283</v>
      </c>
      <c r="AW157" s="511" t="s">
        <v>11284</v>
      </c>
      <c r="AX157" s="511" t="s">
        <v>11285</v>
      </c>
      <c r="AY157" s="511" t="s">
        <v>11286</v>
      </c>
      <c r="AZ157" s="511" t="s">
        <v>11287</v>
      </c>
      <c r="BA157" s="511" t="s">
        <v>11288</v>
      </c>
      <c r="BB157" s="511">
        <v>591005316</v>
      </c>
      <c r="BC157" s="512" t="s">
        <v>11289</v>
      </c>
      <c r="BD157" s="511" t="s">
        <v>11290</v>
      </c>
      <c r="BE157" s="511" t="s">
        <v>11291</v>
      </c>
      <c r="BF157" s="511" t="s">
        <v>11292</v>
      </c>
      <c r="BG157" s="511" t="s">
        <v>11293</v>
      </c>
      <c r="BH157" s="511" t="s">
        <v>9244</v>
      </c>
      <c r="BI157" s="511">
        <v>5</v>
      </c>
      <c r="BJ157" s="511">
        <v>6</v>
      </c>
      <c r="BK157" s="511" t="s">
        <v>138</v>
      </c>
      <c r="BL157" s="511" t="s">
        <v>138</v>
      </c>
      <c r="BM157" s="511" t="s">
        <v>11294</v>
      </c>
      <c r="BN157" s="511" t="s">
        <v>138</v>
      </c>
      <c r="BO157" s="511" t="s">
        <v>9027</v>
      </c>
      <c r="BP157" s="513" t="s">
        <v>138</v>
      </c>
      <c r="BQ157" s="511" t="s">
        <v>138</v>
      </c>
      <c r="BR157" s="511" t="s">
        <v>8445</v>
      </c>
      <c r="BS157" s="511" t="s">
        <v>11295</v>
      </c>
      <c r="BT157" s="511" t="s">
        <v>138</v>
      </c>
      <c r="BU157" s="511" t="s">
        <v>11296</v>
      </c>
      <c r="BV157" s="511" t="s">
        <v>138</v>
      </c>
      <c r="BW157" s="511">
        <v>1</v>
      </c>
      <c r="BX157" s="511" t="s">
        <v>11297</v>
      </c>
      <c r="BY157" s="511" t="s">
        <v>138</v>
      </c>
      <c r="BZ157" s="511">
        <v>6</v>
      </c>
      <c r="CA157" s="511" t="s">
        <v>11298</v>
      </c>
      <c r="CB157" s="511" t="s">
        <v>11299</v>
      </c>
      <c r="CC157" s="511" t="s">
        <v>138</v>
      </c>
      <c r="CD157" s="511" t="s">
        <v>5342</v>
      </c>
      <c r="CE157" s="518" t="s">
        <v>11303</v>
      </c>
      <c r="CF157" s="518" t="s">
        <v>11304</v>
      </c>
      <c r="CG157" s="518" t="s">
        <v>11305</v>
      </c>
      <c r="CH157" s="518" t="s">
        <v>11306</v>
      </c>
      <c r="CI157" s="518" t="s">
        <v>102</v>
      </c>
      <c r="CJ157" s="518" t="s">
        <v>102</v>
      </c>
      <c r="CK157" s="518" t="s">
        <v>102</v>
      </c>
      <c r="CL157" s="518" t="s">
        <v>102</v>
      </c>
      <c r="CM157" s="518" t="s">
        <v>102</v>
      </c>
      <c r="CN157" s="518" t="s">
        <v>102</v>
      </c>
      <c r="CO157" s="518" t="s">
        <v>102</v>
      </c>
      <c r="CP157" s="518" t="s">
        <v>102</v>
      </c>
      <c r="CQ157" s="518" t="s">
        <v>102</v>
      </c>
      <c r="CR157" s="518" t="s">
        <v>102</v>
      </c>
      <c r="CS157" s="518" t="s">
        <v>102</v>
      </c>
      <c r="CT157" s="518" t="s">
        <v>102</v>
      </c>
      <c r="CU157" s="518" t="s">
        <v>102</v>
      </c>
      <c r="CV157" s="518" t="s">
        <v>102</v>
      </c>
      <c r="CW157" s="518" t="s">
        <v>102</v>
      </c>
      <c r="CX157" s="518" t="s">
        <v>102</v>
      </c>
      <c r="CY157" s="518" t="s">
        <v>102</v>
      </c>
      <c r="CZ157" s="518" t="s">
        <v>102</v>
      </c>
      <c r="DA157" s="518" t="s">
        <v>102</v>
      </c>
      <c r="DB157" s="518" t="s">
        <v>102</v>
      </c>
      <c r="DC157" s="518" t="s">
        <v>102</v>
      </c>
      <c r="DD157" s="518" t="s">
        <v>102</v>
      </c>
      <c r="DE157" s="518" t="s">
        <v>102</v>
      </c>
      <c r="DF157" s="518" t="s">
        <v>102</v>
      </c>
      <c r="DG157" s="518" t="s">
        <v>102</v>
      </c>
      <c r="DH157" s="518" t="s">
        <v>102</v>
      </c>
      <c r="DI157" s="518" t="s">
        <v>102</v>
      </c>
      <c r="DJ157" s="518" t="s">
        <v>102</v>
      </c>
      <c r="DK157" s="518" t="s">
        <v>102</v>
      </c>
      <c r="DL157" s="518" t="s">
        <v>102</v>
      </c>
      <c r="DM157" s="518" t="s">
        <v>102</v>
      </c>
      <c r="DN157" s="518" t="s">
        <v>102</v>
      </c>
      <c r="DO157" s="518" t="s">
        <v>102</v>
      </c>
      <c r="DP157" s="518" t="s">
        <v>102</v>
      </c>
      <c r="DQ157" s="518" t="s">
        <v>102</v>
      </c>
      <c r="DR157" s="518" t="s">
        <v>102</v>
      </c>
      <c r="DS157" s="518" t="s">
        <v>102</v>
      </c>
      <c r="DT157" s="518" t="s">
        <v>102</v>
      </c>
      <c r="DU157" s="518" t="s">
        <v>102</v>
      </c>
      <c r="DV157" s="518" t="s">
        <v>102</v>
      </c>
      <c r="DW157" s="518" t="s">
        <v>102</v>
      </c>
      <c r="DX157" s="518" t="s">
        <v>102</v>
      </c>
      <c r="DY157" s="518" t="s">
        <v>102</v>
      </c>
      <c r="DZ157" s="518" t="s">
        <v>102</v>
      </c>
      <c r="EA157" s="518" t="s">
        <v>102</v>
      </c>
      <c r="EB157" s="518" t="s">
        <v>102</v>
      </c>
      <c r="EC157" s="518" t="s">
        <v>102</v>
      </c>
      <c r="ED157" s="518" t="s">
        <v>102</v>
      </c>
      <c r="EE157" s="518" t="s">
        <v>102</v>
      </c>
      <c r="EF157" s="518" t="s">
        <v>102</v>
      </c>
      <c r="EG157" s="518" t="s">
        <v>102</v>
      </c>
      <c r="EH157" s="518" t="s">
        <v>102</v>
      </c>
      <c r="EI157" s="518" t="s">
        <v>102</v>
      </c>
      <c r="EJ157" s="518" t="s">
        <v>102</v>
      </c>
      <c r="EK157" s="518" t="s">
        <v>102</v>
      </c>
      <c r="EL157" s="518" t="s">
        <v>102</v>
      </c>
      <c r="EM157" s="518" t="s">
        <v>102</v>
      </c>
      <c r="EN157" s="518" t="s">
        <v>102</v>
      </c>
      <c r="EO157" s="518" t="s">
        <v>102</v>
      </c>
      <c r="EP157" s="518" t="s">
        <v>102</v>
      </c>
      <c r="EQ157" s="518" t="s">
        <v>102</v>
      </c>
      <c r="ER157" s="518" t="s">
        <v>102</v>
      </c>
      <c r="ES157" s="518" t="s">
        <v>102</v>
      </c>
      <c r="ET157" s="518" t="s">
        <v>102</v>
      </c>
      <c r="EU157" s="518" t="s">
        <v>102</v>
      </c>
      <c r="EV157" s="518" t="s">
        <v>102</v>
      </c>
      <c r="EW157" s="518" t="s">
        <v>102</v>
      </c>
      <c r="EX157" s="518" t="s">
        <v>102</v>
      </c>
      <c r="EY157" s="518" t="s">
        <v>102</v>
      </c>
      <c r="EZ157" s="518" t="s">
        <v>102</v>
      </c>
      <c r="FA157" s="518" t="s">
        <v>102</v>
      </c>
      <c r="FB157" s="518" t="s">
        <v>102</v>
      </c>
      <c r="FC157" s="518" t="s">
        <v>102</v>
      </c>
      <c r="FD157" s="518" t="s">
        <v>102</v>
      </c>
      <c r="FE157" s="518" t="s">
        <v>102</v>
      </c>
      <c r="FF157" s="518" t="s">
        <v>102</v>
      </c>
      <c r="FG157" s="518" t="s">
        <v>102</v>
      </c>
      <c r="FH157" s="518" t="s">
        <v>102</v>
      </c>
      <c r="FI157" s="518" t="s">
        <v>102</v>
      </c>
      <c r="FJ157" s="518" t="s">
        <v>102</v>
      </c>
      <c r="FK157" s="518" t="s">
        <v>102</v>
      </c>
      <c r="FL157" s="518" t="s">
        <v>102</v>
      </c>
      <c r="FM157" s="518" t="s">
        <v>102</v>
      </c>
      <c r="FN157" s="518" t="s">
        <v>102</v>
      </c>
      <c r="FO157" s="518" t="s">
        <v>102</v>
      </c>
      <c r="FP157" s="518" t="s">
        <v>102</v>
      </c>
      <c r="FQ157" s="518" t="s">
        <v>102</v>
      </c>
      <c r="FR157" s="518" t="s">
        <v>102</v>
      </c>
      <c r="FS157" s="518" t="s">
        <v>102</v>
      </c>
      <c r="FT157" s="518" t="s">
        <v>102</v>
      </c>
      <c r="FU157" s="518" t="s">
        <v>102</v>
      </c>
      <c r="FV157" s="518" t="s">
        <v>102</v>
      </c>
      <c r="FW157" s="518" t="s">
        <v>102</v>
      </c>
      <c r="FX157" s="518" t="s">
        <v>102</v>
      </c>
      <c r="FY157" s="518" t="s">
        <v>102</v>
      </c>
      <c r="FZ157" s="518" t="s">
        <v>102</v>
      </c>
      <c r="GA157" s="518" t="s">
        <v>102</v>
      </c>
      <c r="GB157" s="518" t="s">
        <v>102</v>
      </c>
      <c r="GC157" s="518" t="s">
        <v>102</v>
      </c>
      <c r="GD157" s="518" t="s">
        <v>102</v>
      </c>
      <c r="GE157" s="518" t="s">
        <v>102</v>
      </c>
      <c r="GF157" s="518" t="s">
        <v>102</v>
      </c>
      <c r="GG157" s="518" t="s">
        <v>102</v>
      </c>
      <c r="GH157" s="518" t="s">
        <v>102</v>
      </c>
      <c r="GI157" s="518" t="s">
        <v>102</v>
      </c>
      <c r="GJ157" s="518" t="s">
        <v>102</v>
      </c>
      <c r="GK157" s="518" t="s">
        <v>102</v>
      </c>
      <c r="GL157" s="518" t="s">
        <v>102</v>
      </c>
      <c r="GM157" s="518" t="s">
        <v>102</v>
      </c>
      <c r="GN157" s="518" t="s">
        <v>102</v>
      </c>
      <c r="GO157" s="518" t="s">
        <v>102</v>
      </c>
      <c r="GP157" s="518" t="s">
        <v>102</v>
      </c>
      <c r="GQ157" s="518" t="s">
        <v>102</v>
      </c>
      <c r="GR157" s="518" t="s">
        <v>102</v>
      </c>
      <c r="GS157" s="518" t="s">
        <v>102</v>
      </c>
      <c r="GT157" s="518" t="s">
        <v>102</v>
      </c>
      <c r="GU157" s="518" t="s">
        <v>102</v>
      </c>
      <c r="GV157" s="518" t="s">
        <v>102</v>
      </c>
      <c r="GW157" s="518" t="s">
        <v>102</v>
      </c>
      <c r="GX157" s="518" t="s">
        <v>102</v>
      </c>
      <c r="GY157" s="518" t="s">
        <v>102</v>
      </c>
      <c r="GZ157" s="518" t="s">
        <v>102</v>
      </c>
      <c r="HA157" s="518" t="s">
        <v>102</v>
      </c>
      <c r="HB157" s="518" t="s">
        <v>102</v>
      </c>
      <c r="HC157" s="511" t="str">
        <f t="shared" si="2"/>
        <v>2010-800005</v>
      </c>
    </row>
    <row r="158" spans="1:211" ht="48" hidden="1" customHeight="1" x14ac:dyDescent="0.15">
      <c r="A158" s="511" t="s">
        <v>4385</v>
      </c>
      <c r="B158" s="512" t="s">
        <v>11307</v>
      </c>
      <c r="C158" s="513">
        <v>37694</v>
      </c>
      <c r="D158" s="512" t="s">
        <v>8419</v>
      </c>
      <c r="E158" s="512" t="s">
        <v>8420</v>
      </c>
      <c r="F158" s="512" t="s">
        <v>8421</v>
      </c>
      <c r="G158" s="513">
        <v>37916</v>
      </c>
      <c r="H158" s="512" t="s">
        <v>11308</v>
      </c>
      <c r="I158" s="512" t="s">
        <v>8422</v>
      </c>
      <c r="J158" s="513">
        <v>37893</v>
      </c>
      <c r="S158" s="514" t="s">
        <v>11309</v>
      </c>
      <c r="T158" s="511">
        <v>2010</v>
      </c>
      <c r="U158" s="515" t="s">
        <v>8424</v>
      </c>
      <c r="V158" s="514">
        <v>73</v>
      </c>
      <c r="W158" s="514">
        <v>4</v>
      </c>
      <c r="X158" s="514">
        <v>1</v>
      </c>
      <c r="Y158" s="513">
        <v>36311</v>
      </c>
      <c r="Z158" s="512" t="s">
        <v>11310</v>
      </c>
      <c r="AA158" s="512" t="s">
        <v>11311</v>
      </c>
      <c r="AB158" s="513">
        <v>36865</v>
      </c>
      <c r="AC158" s="513">
        <v>38012</v>
      </c>
      <c r="AD158" s="512" t="s">
        <v>11312</v>
      </c>
      <c r="AE158" s="513">
        <v>36836</v>
      </c>
      <c r="AF158" s="512" t="s">
        <v>138</v>
      </c>
      <c r="AG158" s="512" t="s">
        <v>11311</v>
      </c>
      <c r="AH158" s="516">
        <v>3489668</v>
      </c>
      <c r="AI158" s="513">
        <v>37932</v>
      </c>
      <c r="AJ158" s="513" t="s">
        <v>138</v>
      </c>
      <c r="AK158" s="511" t="s">
        <v>138</v>
      </c>
      <c r="AL158" s="513" t="s">
        <v>138</v>
      </c>
      <c r="AM158" s="511" t="s">
        <v>138</v>
      </c>
      <c r="AN158" s="511" t="s">
        <v>11313</v>
      </c>
      <c r="AO158" s="511" t="s">
        <v>11314</v>
      </c>
      <c r="AP158" s="511" t="s">
        <v>11314</v>
      </c>
      <c r="AQ158" s="511" t="s">
        <v>11315</v>
      </c>
      <c r="AR158" s="511" t="s">
        <v>11316</v>
      </c>
      <c r="AS158" s="511" t="s">
        <v>138</v>
      </c>
      <c r="AT158" s="511" t="s">
        <v>138</v>
      </c>
      <c r="AU158" s="511" t="s">
        <v>138</v>
      </c>
      <c r="AV158" s="511" t="s">
        <v>11317</v>
      </c>
      <c r="AW158" s="511" t="s">
        <v>11318</v>
      </c>
      <c r="AX158" s="511" t="s">
        <v>11319</v>
      </c>
      <c r="AY158" s="511" t="s">
        <v>11320</v>
      </c>
      <c r="AZ158" s="511" t="s">
        <v>11321</v>
      </c>
      <c r="BA158" s="511" t="s">
        <v>11322</v>
      </c>
      <c r="BB158" s="511">
        <v>107572</v>
      </c>
      <c r="BC158" s="512" t="s">
        <v>11308</v>
      </c>
      <c r="BD158" s="511" t="s">
        <v>11323</v>
      </c>
      <c r="BE158" s="511" t="s">
        <v>11324</v>
      </c>
      <c r="BF158" s="511" t="s">
        <v>11325</v>
      </c>
      <c r="BG158" s="511" t="s">
        <v>11326</v>
      </c>
      <c r="BH158" s="511" t="s">
        <v>8648</v>
      </c>
      <c r="BI158" s="511">
        <v>1</v>
      </c>
      <c r="BJ158" s="511">
        <v>7</v>
      </c>
      <c r="BK158" s="511" t="s">
        <v>138</v>
      </c>
      <c r="BL158" s="511" t="s">
        <v>138</v>
      </c>
      <c r="BM158" s="511" t="s">
        <v>11327</v>
      </c>
      <c r="BN158" s="511" t="s">
        <v>138</v>
      </c>
      <c r="BO158" s="511" t="s">
        <v>9027</v>
      </c>
      <c r="BP158" s="513" t="s">
        <v>138</v>
      </c>
      <c r="BQ158" s="511" t="s">
        <v>138</v>
      </c>
      <c r="BR158" s="511" t="s">
        <v>8482</v>
      </c>
      <c r="BS158" s="511" t="s">
        <v>11328</v>
      </c>
      <c r="BT158" s="511" t="s">
        <v>11329</v>
      </c>
      <c r="BU158" s="511" t="s">
        <v>11330</v>
      </c>
      <c r="BV158" s="511">
        <v>1</v>
      </c>
      <c r="BW158" s="511">
        <v>1</v>
      </c>
      <c r="BX158" s="511" t="s">
        <v>11331</v>
      </c>
      <c r="BY158" s="511" t="s">
        <v>138</v>
      </c>
      <c r="BZ158" s="511">
        <v>25</v>
      </c>
      <c r="CA158" s="511" t="s">
        <v>11332</v>
      </c>
      <c r="CB158" s="511" t="s">
        <v>11333</v>
      </c>
      <c r="CC158" s="511" t="s">
        <v>138</v>
      </c>
      <c r="CD158" s="511" t="s">
        <v>5345</v>
      </c>
      <c r="CE158" s="518" t="s">
        <v>102</v>
      </c>
      <c r="CF158" s="518" t="s">
        <v>102</v>
      </c>
      <c r="CG158" s="518" t="s">
        <v>102</v>
      </c>
      <c r="CH158" s="518" t="s">
        <v>102</v>
      </c>
      <c r="CI158" s="518" t="s">
        <v>102</v>
      </c>
      <c r="CJ158" s="518" t="s">
        <v>102</v>
      </c>
      <c r="CK158" s="518" t="s">
        <v>102</v>
      </c>
      <c r="CL158" s="518" t="s">
        <v>102</v>
      </c>
      <c r="CM158" s="518" t="s">
        <v>102</v>
      </c>
      <c r="CN158" s="518" t="s">
        <v>102</v>
      </c>
      <c r="CO158" s="518" t="s">
        <v>102</v>
      </c>
      <c r="CP158" s="518" t="s">
        <v>102</v>
      </c>
      <c r="CQ158" s="518" t="s">
        <v>102</v>
      </c>
      <c r="CR158" s="518" t="s">
        <v>102</v>
      </c>
      <c r="CS158" s="518" t="s">
        <v>102</v>
      </c>
      <c r="CT158" s="518" t="s">
        <v>102</v>
      </c>
      <c r="CU158" s="518" t="s">
        <v>102</v>
      </c>
      <c r="CV158" s="518" t="s">
        <v>102</v>
      </c>
      <c r="CW158" s="518" t="s">
        <v>102</v>
      </c>
      <c r="CX158" s="518" t="s">
        <v>102</v>
      </c>
      <c r="CY158" s="518" t="s">
        <v>102</v>
      </c>
      <c r="CZ158" s="518" t="s">
        <v>102</v>
      </c>
      <c r="DA158" s="518" t="s">
        <v>102</v>
      </c>
      <c r="DB158" s="518" t="s">
        <v>102</v>
      </c>
      <c r="DC158" s="518" t="s">
        <v>102</v>
      </c>
      <c r="DD158" s="518" t="s">
        <v>102</v>
      </c>
      <c r="DE158" s="518" t="s">
        <v>102</v>
      </c>
      <c r="DF158" s="518" t="s">
        <v>102</v>
      </c>
      <c r="DG158" s="518" t="s">
        <v>102</v>
      </c>
      <c r="DH158" s="518" t="s">
        <v>102</v>
      </c>
      <c r="DI158" s="518" t="s">
        <v>102</v>
      </c>
      <c r="DJ158" s="518" t="s">
        <v>102</v>
      </c>
      <c r="DK158" s="518" t="s">
        <v>102</v>
      </c>
      <c r="DL158" s="518" t="s">
        <v>102</v>
      </c>
      <c r="DM158" s="518" t="s">
        <v>102</v>
      </c>
      <c r="DN158" s="518" t="s">
        <v>102</v>
      </c>
      <c r="DO158" s="518" t="s">
        <v>102</v>
      </c>
      <c r="DP158" s="518" t="s">
        <v>102</v>
      </c>
      <c r="DQ158" s="518" t="s">
        <v>102</v>
      </c>
      <c r="DR158" s="518" t="s">
        <v>102</v>
      </c>
      <c r="DS158" s="518" t="s">
        <v>102</v>
      </c>
      <c r="DT158" s="518" t="s">
        <v>102</v>
      </c>
      <c r="DU158" s="518" t="s">
        <v>102</v>
      </c>
      <c r="DV158" s="518" t="s">
        <v>102</v>
      </c>
      <c r="DW158" s="518" t="s">
        <v>102</v>
      </c>
      <c r="DX158" s="518" t="s">
        <v>102</v>
      </c>
      <c r="DY158" s="518" t="s">
        <v>102</v>
      </c>
      <c r="DZ158" s="518" t="s">
        <v>102</v>
      </c>
      <c r="EA158" s="518" t="s">
        <v>102</v>
      </c>
      <c r="EB158" s="518" t="s">
        <v>102</v>
      </c>
      <c r="EC158" s="518" t="s">
        <v>102</v>
      </c>
      <c r="ED158" s="518" t="s">
        <v>102</v>
      </c>
      <c r="EE158" s="518" t="s">
        <v>102</v>
      </c>
      <c r="EF158" s="518" t="s">
        <v>102</v>
      </c>
      <c r="EG158" s="518" t="s">
        <v>102</v>
      </c>
      <c r="EH158" s="518" t="s">
        <v>102</v>
      </c>
      <c r="EI158" s="518" t="s">
        <v>102</v>
      </c>
      <c r="EJ158" s="518" t="s">
        <v>102</v>
      </c>
      <c r="EK158" s="518" t="s">
        <v>102</v>
      </c>
      <c r="EL158" s="518" t="s">
        <v>102</v>
      </c>
      <c r="EM158" s="518" t="s">
        <v>102</v>
      </c>
      <c r="EN158" s="518" t="s">
        <v>102</v>
      </c>
      <c r="EO158" s="518" t="s">
        <v>102</v>
      </c>
      <c r="EP158" s="518" t="s">
        <v>102</v>
      </c>
      <c r="EQ158" s="518" t="s">
        <v>102</v>
      </c>
      <c r="ER158" s="518" t="s">
        <v>102</v>
      </c>
      <c r="ES158" s="518" t="s">
        <v>102</v>
      </c>
      <c r="ET158" s="518" t="s">
        <v>102</v>
      </c>
      <c r="EU158" s="518" t="s">
        <v>102</v>
      </c>
      <c r="EV158" s="518" t="s">
        <v>102</v>
      </c>
      <c r="EW158" s="518" t="s">
        <v>102</v>
      </c>
      <c r="EX158" s="518" t="s">
        <v>102</v>
      </c>
      <c r="EY158" s="518" t="s">
        <v>102</v>
      </c>
      <c r="EZ158" s="518" t="s">
        <v>102</v>
      </c>
      <c r="FA158" s="518" t="s">
        <v>102</v>
      </c>
      <c r="FB158" s="518" t="s">
        <v>102</v>
      </c>
      <c r="FC158" s="518" t="s">
        <v>102</v>
      </c>
      <c r="FD158" s="518" t="s">
        <v>102</v>
      </c>
      <c r="FE158" s="518" t="s">
        <v>102</v>
      </c>
      <c r="FF158" s="518" t="s">
        <v>102</v>
      </c>
      <c r="FG158" s="518" t="s">
        <v>102</v>
      </c>
      <c r="FH158" s="518" t="s">
        <v>102</v>
      </c>
      <c r="FI158" s="518" t="s">
        <v>102</v>
      </c>
      <c r="FJ158" s="518" t="s">
        <v>102</v>
      </c>
      <c r="FK158" s="518" t="s">
        <v>102</v>
      </c>
      <c r="FL158" s="518" t="s">
        <v>102</v>
      </c>
      <c r="FM158" s="518" t="s">
        <v>102</v>
      </c>
      <c r="FN158" s="518" t="s">
        <v>102</v>
      </c>
      <c r="FO158" s="518" t="s">
        <v>102</v>
      </c>
      <c r="FP158" s="518" t="s">
        <v>102</v>
      </c>
      <c r="FQ158" s="518" t="s">
        <v>102</v>
      </c>
      <c r="FR158" s="518" t="s">
        <v>102</v>
      </c>
      <c r="FS158" s="518" t="s">
        <v>102</v>
      </c>
      <c r="FT158" s="518" t="s">
        <v>102</v>
      </c>
      <c r="FU158" s="518" t="s">
        <v>102</v>
      </c>
      <c r="FV158" s="518" t="s">
        <v>102</v>
      </c>
      <c r="FW158" s="518" t="s">
        <v>102</v>
      </c>
      <c r="FX158" s="518" t="s">
        <v>102</v>
      </c>
      <c r="FY158" s="518" t="s">
        <v>102</v>
      </c>
      <c r="FZ158" s="518" t="s">
        <v>102</v>
      </c>
      <c r="GA158" s="518" t="s">
        <v>102</v>
      </c>
      <c r="GB158" s="518" t="s">
        <v>102</v>
      </c>
      <c r="GC158" s="518" t="s">
        <v>102</v>
      </c>
      <c r="GD158" s="518" t="s">
        <v>102</v>
      </c>
      <c r="GE158" s="518" t="s">
        <v>102</v>
      </c>
      <c r="GF158" s="518" t="s">
        <v>102</v>
      </c>
      <c r="GG158" s="518" t="s">
        <v>102</v>
      </c>
      <c r="GH158" s="518" t="s">
        <v>102</v>
      </c>
      <c r="GI158" s="518" t="s">
        <v>102</v>
      </c>
      <c r="GJ158" s="518" t="s">
        <v>102</v>
      </c>
      <c r="GK158" s="518" t="s">
        <v>102</v>
      </c>
      <c r="GL158" s="518" t="s">
        <v>102</v>
      </c>
      <c r="GM158" s="518" t="s">
        <v>102</v>
      </c>
      <c r="GN158" s="518" t="s">
        <v>102</v>
      </c>
      <c r="GO158" s="518" t="s">
        <v>102</v>
      </c>
      <c r="GP158" s="518" t="s">
        <v>102</v>
      </c>
      <c r="GQ158" s="518" t="s">
        <v>102</v>
      </c>
      <c r="GR158" s="518" t="s">
        <v>102</v>
      </c>
      <c r="GS158" s="518" t="s">
        <v>102</v>
      </c>
      <c r="GT158" s="518" t="s">
        <v>102</v>
      </c>
      <c r="GU158" s="518" t="s">
        <v>102</v>
      </c>
      <c r="GV158" s="518" t="s">
        <v>102</v>
      </c>
      <c r="GW158" s="518" t="s">
        <v>102</v>
      </c>
      <c r="GX158" s="518" t="s">
        <v>102</v>
      </c>
      <c r="GY158" s="518" t="s">
        <v>102</v>
      </c>
      <c r="GZ158" s="518" t="s">
        <v>102</v>
      </c>
      <c r="HA158" s="518" t="s">
        <v>102</v>
      </c>
      <c r="HB158" s="518" t="s">
        <v>102</v>
      </c>
      <c r="HC158" s="511" t="str">
        <f t="shared" si="2"/>
        <v>2003-004146</v>
      </c>
    </row>
    <row r="159" spans="1:211" ht="48" hidden="1" customHeight="1" x14ac:dyDescent="0.15">
      <c r="A159" s="511" t="s">
        <v>4385</v>
      </c>
      <c r="B159" s="512" t="s">
        <v>11334</v>
      </c>
      <c r="C159" s="513">
        <v>39181</v>
      </c>
      <c r="D159" s="512" t="s">
        <v>8419</v>
      </c>
      <c r="E159" s="512" t="s">
        <v>8465</v>
      </c>
      <c r="F159" s="512" t="s">
        <v>8421</v>
      </c>
      <c r="G159" s="513">
        <v>39281</v>
      </c>
      <c r="H159" s="512" t="s">
        <v>11335</v>
      </c>
      <c r="I159" s="512" t="s">
        <v>8572</v>
      </c>
      <c r="J159" s="513">
        <v>39268</v>
      </c>
      <c r="S159" s="511" t="s">
        <v>11336</v>
      </c>
      <c r="T159" s="511">
        <v>2010</v>
      </c>
      <c r="U159" s="515" t="s">
        <v>8424</v>
      </c>
      <c r="V159" s="514">
        <v>73</v>
      </c>
      <c r="W159" s="514">
        <v>4</v>
      </c>
      <c r="X159" s="514">
        <v>2</v>
      </c>
      <c r="Y159" s="513">
        <v>36311</v>
      </c>
      <c r="Z159" s="512" t="s">
        <v>11310</v>
      </c>
      <c r="AA159" s="512" t="s">
        <v>11311</v>
      </c>
      <c r="AB159" s="513">
        <v>36865</v>
      </c>
      <c r="AC159" s="513">
        <v>38012</v>
      </c>
      <c r="AD159" s="512" t="s">
        <v>11312</v>
      </c>
      <c r="AE159" s="513">
        <v>36836</v>
      </c>
      <c r="AF159" s="512" t="s">
        <v>138</v>
      </c>
      <c r="AG159" s="512" t="s">
        <v>11311</v>
      </c>
      <c r="AH159" s="516">
        <v>3489668</v>
      </c>
      <c r="AI159" s="513">
        <v>37932</v>
      </c>
      <c r="AJ159" s="513" t="s">
        <v>138</v>
      </c>
      <c r="AK159" s="511" t="s">
        <v>138</v>
      </c>
      <c r="AL159" s="513" t="s">
        <v>138</v>
      </c>
      <c r="AM159" s="511" t="s">
        <v>138</v>
      </c>
      <c r="AN159" s="511" t="s">
        <v>11313</v>
      </c>
      <c r="AO159" s="511" t="s">
        <v>11314</v>
      </c>
      <c r="AP159" s="511" t="s">
        <v>11314</v>
      </c>
      <c r="AQ159" s="511" t="s">
        <v>11315</v>
      </c>
      <c r="AR159" s="511" t="s">
        <v>11316</v>
      </c>
      <c r="AS159" s="511" t="s">
        <v>138</v>
      </c>
      <c r="AT159" s="511" t="s">
        <v>138</v>
      </c>
      <c r="AU159" s="511" t="s">
        <v>138</v>
      </c>
      <c r="AV159" s="511" t="s">
        <v>11317</v>
      </c>
      <c r="AW159" s="511" t="s">
        <v>11318</v>
      </c>
      <c r="AX159" s="511" t="s">
        <v>11319</v>
      </c>
      <c r="AY159" s="511" t="s">
        <v>11320</v>
      </c>
      <c r="AZ159" s="511" t="s">
        <v>11321</v>
      </c>
      <c r="BA159" s="511" t="s">
        <v>11322</v>
      </c>
      <c r="BB159" s="511">
        <v>107572</v>
      </c>
      <c r="BC159" s="512" t="s">
        <v>11308</v>
      </c>
      <c r="BD159" s="511" t="s">
        <v>11323</v>
      </c>
      <c r="BE159" s="511" t="s">
        <v>11324</v>
      </c>
      <c r="BF159" s="511" t="s">
        <v>11325</v>
      </c>
      <c r="BG159" s="511" t="s">
        <v>11326</v>
      </c>
      <c r="BH159" s="511" t="s">
        <v>8648</v>
      </c>
      <c r="BI159" s="511">
        <v>1</v>
      </c>
      <c r="BJ159" s="511">
        <v>7</v>
      </c>
      <c r="BK159" s="511" t="s">
        <v>138</v>
      </c>
      <c r="BL159" s="511" t="s">
        <v>138</v>
      </c>
      <c r="BM159" s="511" t="s">
        <v>11327</v>
      </c>
      <c r="BN159" s="511" t="s">
        <v>138</v>
      </c>
      <c r="BO159" s="511" t="s">
        <v>9027</v>
      </c>
      <c r="BP159" s="513" t="s">
        <v>138</v>
      </c>
      <c r="BQ159" s="511" t="s">
        <v>138</v>
      </c>
      <c r="BR159" s="511" t="s">
        <v>8482</v>
      </c>
      <c r="BS159" s="511" t="s">
        <v>11328</v>
      </c>
      <c r="BT159" s="511" t="s">
        <v>11329</v>
      </c>
      <c r="BU159" s="511" t="s">
        <v>11330</v>
      </c>
      <c r="BV159" s="511">
        <v>1</v>
      </c>
      <c r="BW159" s="511">
        <v>1</v>
      </c>
      <c r="BX159" s="511" t="s">
        <v>11331</v>
      </c>
      <c r="BY159" s="511" t="s">
        <v>138</v>
      </c>
      <c r="BZ159" s="511">
        <v>25</v>
      </c>
      <c r="CA159" s="511" t="s">
        <v>11332</v>
      </c>
      <c r="CB159" s="511" t="s">
        <v>11333</v>
      </c>
      <c r="CC159" s="511" t="s">
        <v>138</v>
      </c>
      <c r="CD159" s="511" t="s">
        <v>5345</v>
      </c>
      <c r="CE159" s="518" t="s">
        <v>102</v>
      </c>
      <c r="CF159" s="518" t="s">
        <v>102</v>
      </c>
      <c r="CG159" s="518" t="s">
        <v>102</v>
      </c>
      <c r="CH159" s="518" t="s">
        <v>102</v>
      </c>
      <c r="CI159" s="518" t="s">
        <v>102</v>
      </c>
      <c r="CJ159" s="518" t="s">
        <v>102</v>
      </c>
      <c r="CK159" s="518" t="s">
        <v>102</v>
      </c>
      <c r="CL159" s="518" t="s">
        <v>102</v>
      </c>
      <c r="CM159" s="518" t="s">
        <v>102</v>
      </c>
      <c r="CN159" s="518" t="s">
        <v>102</v>
      </c>
      <c r="CO159" s="518" t="s">
        <v>102</v>
      </c>
      <c r="CP159" s="518" t="s">
        <v>102</v>
      </c>
      <c r="CQ159" s="518" t="s">
        <v>102</v>
      </c>
      <c r="CR159" s="518" t="s">
        <v>102</v>
      </c>
      <c r="CS159" s="518" t="s">
        <v>102</v>
      </c>
      <c r="CT159" s="518" t="s">
        <v>102</v>
      </c>
      <c r="CU159" s="518" t="s">
        <v>102</v>
      </c>
      <c r="CV159" s="518" t="s">
        <v>102</v>
      </c>
      <c r="CW159" s="518" t="s">
        <v>102</v>
      </c>
      <c r="CX159" s="518" t="s">
        <v>102</v>
      </c>
      <c r="CY159" s="518" t="s">
        <v>102</v>
      </c>
      <c r="CZ159" s="518" t="s">
        <v>102</v>
      </c>
      <c r="DA159" s="518" t="s">
        <v>102</v>
      </c>
      <c r="DB159" s="518" t="s">
        <v>102</v>
      </c>
      <c r="DC159" s="518" t="s">
        <v>102</v>
      </c>
      <c r="DD159" s="518" t="s">
        <v>102</v>
      </c>
      <c r="DE159" s="518" t="s">
        <v>102</v>
      </c>
      <c r="DF159" s="518" t="s">
        <v>102</v>
      </c>
      <c r="DG159" s="518" t="s">
        <v>102</v>
      </c>
      <c r="DH159" s="518" t="s">
        <v>102</v>
      </c>
      <c r="DI159" s="518" t="s">
        <v>102</v>
      </c>
      <c r="DJ159" s="518" t="s">
        <v>102</v>
      </c>
      <c r="DK159" s="518" t="s">
        <v>102</v>
      </c>
      <c r="DL159" s="518" t="s">
        <v>102</v>
      </c>
      <c r="DM159" s="518" t="s">
        <v>102</v>
      </c>
      <c r="DN159" s="518" t="s">
        <v>102</v>
      </c>
      <c r="DO159" s="518" t="s">
        <v>102</v>
      </c>
      <c r="DP159" s="518" t="s">
        <v>102</v>
      </c>
      <c r="DQ159" s="518" t="s">
        <v>102</v>
      </c>
      <c r="DR159" s="518" t="s">
        <v>102</v>
      </c>
      <c r="DS159" s="518" t="s">
        <v>102</v>
      </c>
      <c r="DT159" s="518" t="s">
        <v>102</v>
      </c>
      <c r="DU159" s="518" t="s">
        <v>102</v>
      </c>
      <c r="DV159" s="518" t="s">
        <v>102</v>
      </c>
      <c r="DW159" s="518" t="s">
        <v>102</v>
      </c>
      <c r="DX159" s="518" t="s">
        <v>102</v>
      </c>
      <c r="DY159" s="518" t="s">
        <v>102</v>
      </c>
      <c r="DZ159" s="518" t="s">
        <v>102</v>
      </c>
      <c r="EA159" s="518" t="s">
        <v>102</v>
      </c>
      <c r="EB159" s="518" t="s">
        <v>102</v>
      </c>
      <c r="EC159" s="518" t="s">
        <v>102</v>
      </c>
      <c r="ED159" s="518" t="s">
        <v>102</v>
      </c>
      <c r="EE159" s="518" t="s">
        <v>102</v>
      </c>
      <c r="EF159" s="518" t="s">
        <v>102</v>
      </c>
      <c r="EG159" s="518" t="s">
        <v>102</v>
      </c>
      <c r="EH159" s="518" t="s">
        <v>102</v>
      </c>
      <c r="EI159" s="518" t="s">
        <v>102</v>
      </c>
      <c r="EJ159" s="518" t="s">
        <v>102</v>
      </c>
      <c r="EK159" s="518" t="s">
        <v>102</v>
      </c>
      <c r="EL159" s="518" t="s">
        <v>102</v>
      </c>
      <c r="EM159" s="518" t="s">
        <v>102</v>
      </c>
      <c r="EN159" s="518" t="s">
        <v>102</v>
      </c>
      <c r="EO159" s="518" t="s">
        <v>102</v>
      </c>
      <c r="EP159" s="518" t="s">
        <v>102</v>
      </c>
      <c r="EQ159" s="518" t="s">
        <v>102</v>
      </c>
      <c r="ER159" s="518" t="s">
        <v>102</v>
      </c>
      <c r="ES159" s="518" t="s">
        <v>102</v>
      </c>
      <c r="ET159" s="518" t="s">
        <v>102</v>
      </c>
      <c r="EU159" s="518" t="s">
        <v>102</v>
      </c>
      <c r="EV159" s="518" t="s">
        <v>102</v>
      </c>
      <c r="EW159" s="518" t="s">
        <v>102</v>
      </c>
      <c r="EX159" s="518" t="s">
        <v>102</v>
      </c>
      <c r="EY159" s="518" t="s">
        <v>102</v>
      </c>
      <c r="EZ159" s="518" t="s">
        <v>102</v>
      </c>
      <c r="FA159" s="518" t="s">
        <v>102</v>
      </c>
      <c r="FB159" s="518" t="s">
        <v>102</v>
      </c>
      <c r="FC159" s="518" t="s">
        <v>102</v>
      </c>
      <c r="FD159" s="518" t="s">
        <v>102</v>
      </c>
      <c r="FE159" s="518" t="s">
        <v>102</v>
      </c>
      <c r="FF159" s="518" t="s">
        <v>102</v>
      </c>
      <c r="FG159" s="518" t="s">
        <v>102</v>
      </c>
      <c r="FH159" s="518" t="s">
        <v>102</v>
      </c>
      <c r="FI159" s="518" t="s">
        <v>102</v>
      </c>
      <c r="FJ159" s="518" t="s">
        <v>102</v>
      </c>
      <c r="FK159" s="518" t="s">
        <v>102</v>
      </c>
      <c r="FL159" s="518" t="s">
        <v>102</v>
      </c>
      <c r="FM159" s="518" t="s">
        <v>102</v>
      </c>
      <c r="FN159" s="518" t="s">
        <v>102</v>
      </c>
      <c r="FO159" s="518" t="s">
        <v>102</v>
      </c>
      <c r="FP159" s="518" t="s">
        <v>102</v>
      </c>
      <c r="FQ159" s="518" t="s">
        <v>102</v>
      </c>
      <c r="FR159" s="518" t="s">
        <v>102</v>
      </c>
      <c r="FS159" s="518" t="s">
        <v>102</v>
      </c>
      <c r="FT159" s="518" t="s">
        <v>102</v>
      </c>
      <c r="FU159" s="518" t="s">
        <v>102</v>
      </c>
      <c r="FV159" s="518" t="s">
        <v>102</v>
      </c>
      <c r="FW159" s="518" t="s">
        <v>102</v>
      </c>
      <c r="FX159" s="518" t="s">
        <v>102</v>
      </c>
      <c r="FY159" s="518" t="s">
        <v>102</v>
      </c>
      <c r="FZ159" s="518" t="s">
        <v>102</v>
      </c>
      <c r="GA159" s="518" t="s">
        <v>102</v>
      </c>
      <c r="GB159" s="518" t="s">
        <v>102</v>
      </c>
      <c r="GC159" s="518" t="s">
        <v>102</v>
      </c>
      <c r="GD159" s="518" t="s">
        <v>102</v>
      </c>
      <c r="GE159" s="518" t="s">
        <v>102</v>
      </c>
      <c r="GF159" s="518" t="s">
        <v>102</v>
      </c>
      <c r="GG159" s="518" t="s">
        <v>102</v>
      </c>
      <c r="GH159" s="518" t="s">
        <v>102</v>
      </c>
      <c r="GI159" s="518" t="s">
        <v>102</v>
      </c>
      <c r="GJ159" s="518" t="s">
        <v>102</v>
      </c>
      <c r="GK159" s="518" t="s">
        <v>102</v>
      </c>
      <c r="GL159" s="518" t="s">
        <v>102</v>
      </c>
      <c r="GM159" s="518" t="s">
        <v>102</v>
      </c>
      <c r="GN159" s="518" t="s">
        <v>102</v>
      </c>
      <c r="GO159" s="518" t="s">
        <v>102</v>
      </c>
      <c r="GP159" s="518" t="s">
        <v>102</v>
      </c>
      <c r="GQ159" s="518" t="s">
        <v>102</v>
      </c>
      <c r="GR159" s="518" t="s">
        <v>102</v>
      </c>
      <c r="GS159" s="518" t="s">
        <v>102</v>
      </c>
      <c r="GT159" s="518" t="s">
        <v>102</v>
      </c>
      <c r="GU159" s="518" t="s">
        <v>102</v>
      </c>
      <c r="GV159" s="518" t="s">
        <v>102</v>
      </c>
      <c r="GW159" s="518" t="s">
        <v>102</v>
      </c>
      <c r="GX159" s="518" t="s">
        <v>102</v>
      </c>
      <c r="GY159" s="518" t="s">
        <v>102</v>
      </c>
      <c r="GZ159" s="518" t="s">
        <v>102</v>
      </c>
      <c r="HA159" s="518" t="s">
        <v>102</v>
      </c>
      <c r="HB159" s="518" t="s">
        <v>102</v>
      </c>
      <c r="HC159" s="511" t="str">
        <f t="shared" si="2"/>
        <v>2007-390044</v>
      </c>
    </row>
    <row r="160" spans="1:211" ht="48" hidden="1" customHeight="1" x14ac:dyDescent="0.15">
      <c r="A160" s="511" t="s">
        <v>4385</v>
      </c>
      <c r="B160" s="512" t="s">
        <v>11337</v>
      </c>
      <c r="C160" s="513">
        <v>39266</v>
      </c>
      <c r="D160" s="512" t="s">
        <v>8419</v>
      </c>
      <c r="E160" s="512" t="s">
        <v>8498</v>
      </c>
      <c r="F160" s="512" t="s">
        <v>8421</v>
      </c>
      <c r="G160" s="513">
        <v>40008</v>
      </c>
      <c r="H160" s="512" t="s">
        <v>11338</v>
      </c>
      <c r="I160" s="512" t="s">
        <v>8805</v>
      </c>
      <c r="J160" s="511" t="s">
        <v>11339</v>
      </c>
      <c r="K160" s="512" t="s">
        <v>11340</v>
      </c>
      <c r="N160" s="511" t="s">
        <v>11341</v>
      </c>
      <c r="P160" s="512" t="s">
        <v>8809</v>
      </c>
      <c r="Q160" s="513">
        <v>39994</v>
      </c>
      <c r="R160" s="513">
        <v>39598</v>
      </c>
      <c r="S160" s="514" t="s">
        <v>11342</v>
      </c>
      <c r="T160" s="511">
        <v>2010</v>
      </c>
      <c r="U160" s="515" t="s">
        <v>8424</v>
      </c>
      <c r="V160" s="514">
        <v>73</v>
      </c>
      <c r="W160" s="514">
        <v>4</v>
      </c>
      <c r="X160" s="514">
        <v>3</v>
      </c>
      <c r="Y160" s="513">
        <v>36311</v>
      </c>
      <c r="Z160" s="512" t="s">
        <v>11310</v>
      </c>
      <c r="AA160" s="512" t="s">
        <v>11311</v>
      </c>
      <c r="AB160" s="513">
        <v>36865</v>
      </c>
      <c r="AC160" s="513">
        <v>38012</v>
      </c>
      <c r="AD160" s="512" t="s">
        <v>11312</v>
      </c>
      <c r="AE160" s="513">
        <v>36836</v>
      </c>
      <c r="AF160" s="512" t="s">
        <v>138</v>
      </c>
      <c r="AG160" s="512" t="s">
        <v>11311</v>
      </c>
      <c r="AH160" s="516">
        <v>3489668</v>
      </c>
      <c r="AI160" s="513">
        <v>37932</v>
      </c>
      <c r="AJ160" s="513" t="s">
        <v>138</v>
      </c>
      <c r="AK160" s="511" t="s">
        <v>138</v>
      </c>
      <c r="AL160" s="513" t="s">
        <v>138</v>
      </c>
      <c r="AM160" s="511" t="s">
        <v>138</v>
      </c>
      <c r="AN160" s="511" t="s">
        <v>11313</v>
      </c>
      <c r="AO160" s="511" t="s">
        <v>11314</v>
      </c>
      <c r="AP160" s="511" t="s">
        <v>11314</v>
      </c>
      <c r="AQ160" s="511" t="s">
        <v>11315</v>
      </c>
      <c r="AR160" s="511" t="s">
        <v>11316</v>
      </c>
      <c r="AS160" s="511" t="s">
        <v>138</v>
      </c>
      <c r="AT160" s="511" t="s">
        <v>138</v>
      </c>
      <c r="AU160" s="511" t="s">
        <v>138</v>
      </c>
      <c r="AV160" s="511" t="s">
        <v>11317</v>
      </c>
      <c r="AW160" s="511" t="s">
        <v>11318</v>
      </c>
      <c r="AX160" s="511" t="s">
        <v>11319</v>
      </c>
      <c r="AY160" s="511" t="s">
        <v>11320</v>
      </c>
      <c r="AZ160" s="511" t="s">
        <v>11321</v>
      </c>
      <c r="BA160" s="511" t="s">
        <v>11322</v>
      </c>
      <c r="BB160" s="511">
        <v>107572</v>
      </c>
      <c r="BC160" s="512" t="s">
        <v>11308</v>
      </c>
      <c r="BD160" s="511" t="s">
        <v>11323</v>
      </c>
      <c r="BE160" s="511" t="s">
        <v>11324</v>
      </c>
      <c r="BF160" s="511" t="s">
        <v>11325</v>
      </c>
      <c r="BG160" s="511" t="s">
        <v>11326</v>
      </c>
      <c r="BH160" s="511" t="s">
        <v>8648</v>
      </c>
      <c r="BI160" s="511">
        <v>1</v>
      </c>
      <c r="BJ160" s="511">
        <v>7</v>
      </c>
      <c r="BK160" s="511" t="s">
        <v>138</v>
      </c>
      <c r="BL160" s="511" t="s">
        <v>138</v>
      </c>
      <c r="BM160" s="511" t="s">
        <v>11327</v>
      </c>
      <c r="BN160" s="511" t="s">
        <v>138</v>
      </c>
      <c r="BO160" s="511" t="s">
        <v>9027</v>
      </c>
      <c r="BP160" s="513" t="s">
        <v>138</v>
      </c>
      <c r="BQ160" s="511" t="s">
        <v>138</v>
      </c>
      <c r="BR160" s="511" t="s">
        <v>8482</v>
      </c>
      <c r="BS160" s="511" t="s">
        <v>11328</v>
      </c>
      <c r="BT160" s="511" t="s">
        <v>11329</v>
      </c>
      <c r="BU160" s="511" t="s">
        <v>11330</v>
      </c>
      <c r="BV160" s="511">
        <v>1</v>
      </c>
      <c r="BW160" s="511">
        <v>1</v>
      </c>
      <c r="BX160" s="511" t="s">
        <v>11331</v>
      </c>
      <c r="BY160" s="511" t="s">
        <v>138</v>
      </c>
      <c r="BZ160" s="511">
        <v>25</v>
      </c>
      <c r="CA160" s="511" t="s">
        <v>11332</v>
      </c>
      <c r="CB160" s="511" t="s">
        <v>11333</v>
      </c>
      <c r="CC160" s="511" t="s">
        <v>138</v>
      </c>
      <c r="CD160" s="511" t="s">
        <v>5345</v>
      </c>
      <c r="CE160" s="518" t="s">
        <v>11343</v>
      </c>
      <c r="CF160" s="518" t="s">
        <v>11343</v>
      </c>
      <c r="CG160" s="518" t="s">
        <v>11343</v>
      </c>
      <c r="CH160" s="518" t="s">
        <v>11343</v>
      </c>
      <c r="CI160" s="518" t="s">
        <v>11344</v>
      </c>
      <c r="CJ160" s="518" t="s">
        <v>11345</v>
      </c>
      <c r="CK160" s="518" t="s">
        <v>11346</v>
      </c>
      <c r="CL160" s="518" t="s">
        <v>11347</v>
      </c>
      <c r="CM160" s="518" t="s">
        <v>11348</v>
      </c>
      <c r="CN160" s="518" t="s">
        <v>11349</v>
      </c>
      <c r="CO160" s="518" t="s">
        <v>11350</v>
      </c>
      <c r="CP160" s="518" t="s">
        <v>11351</v>
      </c>
      <c r="CQ160" s="518" t="s">
        <v>11352</v>
      </c>
      <c r="CR160" s="518" t="s">
        <v>11353</v>
      </c>
      <c r="CS160" s="518" t="s">
        <v>11354</v>
      </c>
      <c r="CT160" s="518" t="s">
        <v>11355</v>
      </c>
      <c r="CU160" s="518" t="s">
        <v>11356</v>
      </c>
      <c r="CV160" s="518" t="s">
        <v>11357</v>
      </c>
      <c r="CW160" s="518" t="s">
        <v>11358</v>
      </c>
      <c r="CX160" s="518" t="s">
        <v>11359</v>
      </c>
      <c r="CY160" s="518" t="s">
        <v>11360</v>
      </c>
      <c r="CZ160" s="518" t="s">
        <v>11361</v>
      </c>
      <c r="DA160" s="518" t="s">
        <v>11362</v>
      </c>
      <c r="DB160" s="518" t="s">
        <v>102</v>
      </c>
      <c r="DC160" s="518" t="s">
        <v>102</v>
      </c>
      <c r="DD160" s="518" t="s">
        <v>102</v>
      </c>
      <c r="DE160" s="518" t="s">
        <v>102</v>
      </c>
      <c r="DF160" s="518" t="s">
        <v>102</v>
      </c>
      <c r="DG160" s="518" t="s">
        <v>102</v>
      </c>
      <c r="DH160" s="518" t="s">
        <v>102</v>
      </c>
      <c r="DI160" s="518" t="s">
        <v>102</v>
      </c>
      <c r="DJ160" s="518" t="s">
        <v>102</v>
      </c>
      <c r="DK160" s="518" t="s">
        <v>102</v>
      </c>
      <c r="DL160" s="518" t="s">
        <v>102</v>
      </c>
      <c r="DM160" s="518" t="s">
        <v>102</v>
      </c>
      <c r="DN160" s="518" t="s">
        <v>102</v>
      </c>
      <c r="DO160" s="518" t="s">
        <v>102</v>
      </c>
      <c r="DP160" s="518" t="s">
        <v>102</v>
      </c>
      <c r="DQ160" s="518" t="s">
        <v>102</v>
      </c>
      <c r="DR160" s="518" t="s">
        <v>102</v>
      </c>
      <c r="DS160" s="518" t="s">
        <v>102</v>
      </c>
      <c r="DT160" s="518" t="s">
        <v>102</v>
      </c>
      <c r="DU160" s="518" t="s">
        <v>102</v>
      </c>
      <c r="DV160" s="518" t="s">
        <v>102</v>
      </c>
      <c r="DW160" s="518" t="s">
        <v>102</v>
      </c>
      <c r="DX160" s="518" t="s">
        <v>102</v>
      </c>
      <c r="DY160" s="518" t="s">
        <v>102</v>
      </c>
      <c r="DZ160" s="518" t="s">
        <v>102</v>
      </c>
      <c r="EA160" s="518" t="s">
        <v>102</v>
      </c>
      <c r="EB160" s="518" t="s">
        <v>102</v>
      </c>
      <c r="EC160" s="518" t="s">
        <v>102</v>
      </c>
      <c r="ED160" s="518" t="s">
        <v>102</v>
      </c>
      <c r="EE160" s="518" t="s">
        <v>102</v>
      </c>
      <c r="EF160" s="518" t="s">
        <v>102</v>
      </c>
      <c r="EG160" s="518" t="s">
        <v>102</v>
      </c>
      <c r="EH160" s="518" t="s">
        <v>102</v>
      </c>
      <c r="EI160" s="518" t="s">
        <v>102</v>
      </c>
      <c r="EJ160" s="518" t="s">
        <v>102</v>
      </c>
      <c r="EK160" s="518" t="s">
        <v>102</v>
      </c>
      <c r="EL160" s="518" t="s">
        <v>102</v>
      </c>
      <c r="EM160" s="518" t="s">
        <v>102</v>
      </c>
      <c r="EN160" s="518" t="s">
        <v>102</v>
      </c>
      <c r="EO160" s="518" t="s">
        <v>102</v>
      </c>
      <c r="EP160" s="518" t="s">
        <v>102</v>
      </c>
      <c r="EQ160" s="518" t="s">
        <v>102</v>
      </c>
      <c r="ER160" s="518" t="s">
        <v>102</v>
      </c>
      <c r="ES160" s="518" t="s">
        <v>102</v>
      </c>
      <c r="ET160" s="518" t="s">
        <v>102</v>
      </c>
      <c r="EU160" s="518" t="s">
        <v>102</v>
      </c>
      <c r="EV160" s="518" t="s">
        <v>102</v>
      </c>
      <c r="EW160" s="518" t="s">
        <v>102</v>
      </c>
      <c r="EX160" s="518" t="s">
        <v>102</v>
      </c>
      <c r="EY160" s="518" t="s">
        <v>102</v>
      </c>
      <c r="EZ160" s="518" t="s">
        <v>102</v>
      </c>
      <c r="FA160" s="518" t="s">
        <v>102</v>
      </c>
      <c r="FB160" s="518" t="s">
        <v>102</v>
      </c>
      <c r="FC160" s="518" t="s">
        <v>102</v>
      </c>
      <c r="FD160" s="518" t="s">
        <v>102</v>
      </c>
      <c r="FE160" s="518" t="s">
        <v>102</v>
      </c>
      <c r="FF160" s="518" t="s">
        <v>102</v>
      </c>
      <c r="FG160" s="518" t="s">
        <v>102</v>
      </c>
      <c r="FH160" s="518" t="s">
        <v>102</v>
      </c>
      <c r="FI160" s="518" t="s">
        <v>102</v>
      </c>
      <c r="FJ160" s="518" t="s">
        <v>102</v>
      </c>
      <c r="FK160" s="518" t="s">
        <v>102</v>
      </c>
      <c r="FL160" s="518" t="s">
        <v>102</v>
      </c>
      <c r="FM160" s="518" t="s">
        <v>102</v>
      </c>
      <c r="FN160" s="518" t="s">
        <v>102</v>
      </c>
      <c r="FO160" s="518" t="s">
        <v>102</v>
      </c>
      <c r="FP160" s="518" t="s">
        <v>102</v>
      </c>
      <c r="FQ160" s="518" t="s">
        <v>102</v>
      </c>
      <c r="FR160" s="518" t="s">
        <v>102</v>
      </c>
      <c r="FS160" s="518" t="s">
        <v>102</v>
      </c>
      <c r="FT160" s="518" t="s">
        <v>102</v>
      </c>
      <c r="FU160" s="518" t="s">
        <v>102</v>
      </c>
      <c r="FV160" s="518" t="s">
        <v>102</v>
      </c>
      <c r="FW160" s="518" t="s">
        <v>102</v>
      </c>
      <c r="FX160" s="518" t="s">
        <v>102</v>
      </c>
      <c r="FY160" s="518" t="s">
        <v>102</v>
      </c>
      <c r="FZ160" s="518" t="s">
        <v>102</v>
      </c>
      <c r="GA160" s="518" t="s">
        <v>102</v>
      </c>
      <c r="GB160" s="518" t="s">
        <v>102</v>
      </c>
      <c r="GC160" s="518" t="s">
        <v>102</v>
      </c>
      <c r="GD160" s="518" t="s">
        <v>102</v>
      </c>
      <c r="GE160" s="518" t="s">
        <v>102</v>
      </c>
      <c r="GF160" s="518" t="s">
        <v>102</v>
      </c>
      <c r="GG160" s="518" t="s">
        <v>102</v>
      </c>
      <c r="GH160" s="518" t="s">
        <v>102</v>
      </c>
      <c r="GI160" s="518" t="s">
        <v>102</v>
      </c>
      <c r="GJ160" s="518" t="s">
        <v>102</v>
      </c>
      <c r="GK160" s="518" t="s">
        <v>102</v>
      </c>
      <c r="GL160" s="518" t="s">
        <v>102</v>
      </c>
      <c r="GM160" s="518" t="s">
        <v>102</v>
      </c>
      <c r="GN160" s="518" t="s">
        <v>102</v>
      </c>
      <c r="GO160" s="518" t="s">
        <v>102</v>
      </c>
      <c r="GP160" s="518" t="s">
        <v>102</v>
      </c>
      <c r="GQ160" s="518" t="s">
        <v>102</v>
      </c>
      <c r="GR160" s="518" t="s">
        <v>102</v>
      </c>
      <c r="GS160" s="518" t="s">
        <v>102</v>
      </c>
      <c r="GT160" s="518" t="s">
        <v>102</v>
      </c>
      <c r="GU160" s="518" t="s">
        <v>102</v>
      </c>
      <c r="GV160" s="518" t="s">
        <v>102</v>
      </c>
      <c r="GW160" s="518" t="s">
        <v>102</v>
      </c>
      <c r="GX160" s="518" t="s">
        <v>102</v>
      </c>
      <c r="GY160" s="518" t="s">
        <v>102</v>
      </c>
      <c r="GZ160" s="518" t="s">
        <v>102</v>
      </c>
      <c r="HA160" s="518" t="s">
        <v>102</v>
      </c>
      <c r="HB160" s="518" t="s">
        <v>102</v>
      </c>
      <c r="HC160" s="511" t="str">
        <f t="shared" si="2"/>
        <v>2007-800125</v>
      </c>
    </row>
    <row r="161" spans="1:211" ht="48" hidden="1" customHeight="1" x14ac:dyDescent="0.15">
      <c r="A161" s="511" t="s">
        <v>4385</v>
      </c>
      <c r="B161" s="512" t="s">
        <v>11363</v>
      </c>
      <c r="C161" s="513">
        <v>39539</v>
      </c>
      <c r="D161" s="512" t="s">
        <v>8419</v>
      </c>
      <c r="E161" s="512" t="s">
        <v>8465</v>
      </c>
      <c r="F161" s="512" t="s">
        <v>8466</v>
      </c>
      <c r="G161" s="513">
        <v>39622</v>
      </c>
      <c r="H161" s="512" t="s">
        <v>11335</v>
      </c>
      <c r="S161" s="514" t="s">
        <v>11364</v>
      </c>
      <c r="T161" s="511">
        <v>2010</v>
      </c>
      <c r="U161" s="515" t="s">
        <v>8424</v>
      </c>
      <c r="V161" s="514">
        <v>73</v>
      </c>
      <c r="W161" s="514">
        <v>4</v>
      </c>
      <c r="X161" s="514">
        <v>4</v>
      </c>
      <c r="Y161" s="513">
        <v>36311</v>
      </c>
      <c r="Z161" s="512" t="s">
        <v>11310</v>
      </c>
      <c r="AA161" s="512" t="s">
        <v>11311</v>
      </c>
      <c r="AB161" s="513">
        <v>36865</v>
      </c>
      <c r="AC161" s="513">
        <v>38012</v>
      </c>
      <c r="AD161" s="512" t="s">
        <v>11312</v>
      </c>
      <c r="AE161" s="513">
        <v>36836</v>
      </c>
      <c r="AF161" s="512" t="s">
        <v>138</v>
      </c>
      <c r="AG161" s="512" t="s">
        <v>11311</v>
      </c>
      <c r="AH161" s="516">
        <v>3489668</v>
      </c>
      <c r="AI161" s="513">
        <v>37932</v>
      </c>
      <c r="AJ161" s="513" t="s">
        <v>138</v>
      </c>
      <c r="AK161" s="511" t="s">
        <v>138</v>
      </c>
      <c r="AL161" s="513" t="s">
        <v>138</v>
      </c>
      <c r="AM161" s="511" t="s">
        <v>138</v>
      </c>
      <c r="AN161" s="511" t="s">
        <v>11313</v>
      </c>
      <c r="AO161" s="511" t="s">
        <v>11314</v>
      </c>
      <c r="AP161" s="511" t="s">
        <v>11314</v>
      </c>
      <c r="AQ161" s="511" t="s">
        <v>11315</v>
      </c>
      <c r="AR161" s="511" t="s">
        <v>11316</v>
      </c>
      <c r="AS161" s="511" t="s">
        <v>138</v>
      </c>
      <c r="AT161" s="511" t="s">
        <v>138</v>
      </c>
      <c r="AU161" s="511" t="s">
        <v>138</v>
      </c>
      <c r="AV161" s="511" t="s">
        <v>11317</v>
      </c>
      <c r="AW161" s="511" t="s">
        <v>11318</v>
      </c>
      <c r="AX161" s="511" t="s">
        <v>11319</v>
      </c>
      <c r="AY161" s="511" t="s">
        <v>11320</v>
      </c>
      <c r="AZ161" s="511" t="s">
        <v>11321</v>
      </c>
      <c r="BA161" s="511" t="s">
        <v>11322</v>
      </c>
      <c r="BB161" s="511">
        <v>107572</v>
      </c>
      <c r="BC161" s="512" t="s">
        <v>11308</v>
      </c>
      <c r="BD161" s="511" t="s">
        <v>11323</v>
      </c>
      <c r="BE161" s="511" t="s">
        <v>11324</v>
      </c>
      <c r="BF161" s="511" t="s">
        <v>11325</v>
      </c>
      <c r="BG161" s="511" t="s">
        <v>11326</v>
      </c>
      <c r="BH161" s="511" t="s">
        <v>8648</v>
      </c>
      <c r="BI161" s="511">
        <v>1</v>
      </c>
      <c r="BJ161" s="511">
        <v>7</v>
      </c>
      <c r="BK161" s="511" t="s">
        <v>138</v>
      </c>
      <c r="BL161" s="511" t="s">
        <v>138</v>
      </c>
      <c r="BM161" s="511" t="s">
        <v>11327</v>
      </c>
      <c r="BN161" s="511" t="s">
        <v>138</v>
      </c>
      <c r="BO161" s="511" t="s">
        <v>9027</v>
      </c>
      <c r="BP161" s="513" t="s">
        <v>138</v>
      </c>
      <c r="BQ161" s="511" t="s">
        <v>138</v>
      </c>
      <c r="BR161" s="511" t="s">
        <v>8482</v>
      </c>
      <c r="BS161" s="511" t="s">
        <v>11328</v>
      </c>
      <c r="BT161" s="511" t="s">
        <v>11329</v>
      </c>
      <c r="BU161" s="511" t="s">
        <v>11330</v>
      </c>
      <c r="BV161" s="511">
        <v>1</v>
      </c>
      <c r="BW161" s="511">
        <v>1</v>
      </c>
      <c r="BX161" s="511" t="s">
        <v>11331</v>
      </c>
      <c r="BY161" s="511" t="s">
        <v>138</v>
      </c>
      <c r="BZ161" s="511">
        <v>25</v>
      </c>
      <c r="CA161" s="511" t="s">
        <v>11332</v>
      </c>
      <c r="CB161" s="511" t="s">
        <v>11333</v>
      </c>
      <c r="CC161" s="511" t="s">
        <v>138</v>
      </c>
      <c r="CD161" s="511" t="s">
        <v>5345</v>
      </c>
      <c r="CE161" s="518" t="s">
        <v>102</v>
      </c>
      <c r="CF161" s="518" t="s">
        <v>102</v>
      </c>
      <c r="CG161" s="518" t="s">
        <v>102</v>
      </c>
      <c r="CH161" s="518" t="s">
        <v>102</v>
      </c>
      <c r="CI161" s="518" t="s">
        <v>102</v>
      </c>
      <c r="CJ161" s="518" t="s">
        <v>102</v>
      </c>
      <c r="CK161" s="518" t="s">
        <v>102</v>
      </c>
      <c r="CL161" s="518" t="s">
        <v>102</v>
      </c>
      <c r="CM161" s="518" t="s">
        <v>102</v>
      </c>
      <c r="CN161" s="518" t="s">
        <v>102</v>
      </c>
      <c r="CO161" s="518" t="s">
        <v>102</v>
      </c>
      <c r="CP161" s="518" t="s">
        <v>102</v>
      </c>
      <c r="CQ161" s="518" t="s">
        <v>102</v>
      </c>
      <c r="CR161" s="518" t="s">
        <v>102</v>
      </c>
      <c r="CS161" s="518" t="s">
        <v>102</v>
      </c>
      <c r="CT161" s="518" t="s">
        <v>102</v>
      </c>
      <c r="CU161" s="518" t="s">
        <v>102</v>
      </c>
      <c r="CV161" s="518" t="s">
        <v>102</v>
      </c>
      <c r="CW161" s="518" t="s">
        <v>102</v>
      </c>
      <c r="CX161" s="518" t="s">
        <v>102</v>
      </c>
      <c r="CY161" s="518" t="s">
        <v>102</v>
      </c>
      <c r="CZ161" s="518" t="s">
        <v>102</v>
      </c>
      <c r="DA161" s="518" t="s">
        <v>102</v>
      </c>
      <c r="DB161" s="518" t="s">
        <v>102</v>
      </c>
      <c r="DC161" s="518" t="s">
        <v>102</v>
      </c>
      <c r="DD161" s="518" t="s">
        <v>102</v>
      </c>
      <c r="DE161" s="518" t="s">
        <v>102</v>
      </c>
      <c r="DF161" s="518" t="s">
        <v>102</v>
      </c>
      <c r="DG161" s="518" t="s">
        <v>102</v>
      </c>
      <c r="DH161" s="518" t="s">
        <v>102</v>
      </c>
      <c r="DI161" s="518" t="s">
        <v>102</v>
      </c>
      <c r="DJ161" s="518" t="s">
        <v>102</v>
      </c>
      <c r="DK161" s="518" t="s">
        <v>102</v>
      </c>
      <c r="DL161" s="518" t="s">
        <v>102</v>
      </c>
      <c r="DM161" s="518" t="s">
        <v>102</v>
      </c>
      <c r="DN161" s="518" t="s">
        <v>102</v>
      </c>
      <c r="DO161" s="518" t="s">
        <v>102</v>
      </c>
      <c r="DP161" s="518" t="s">
        <v>102</v>
      </c>
      <c r="DQ161" s="518" t="s">
        <v>102</v>
      </c>
      <c r="DR161" s="518" t="s">
        <v>102</v>
      </c>
      <c r="DS161" s="518" t="s">
        <v>102</v>
      </c>
      <c r="DT161" s="518" t="s">
        <v>102</v>
      </c>
      <c r="DU161" s="518" t="s">
        <v>102</v>
      </c>
      <c r="DV161" s="518" t="s">
        <v>102</v>
      </c>
      <c r="DW161" s="518" t="s">
        <v>102</v>
      </c>
      <c r="DX161" s="518" t="s">
        <v>102</v>
      </c>
      <c r="DY161" s="518" t="s">
        <v>102</v>
      </c>
      <c r="DZ161" s="518" t="s">
        <v>102</v>
      </c>
      <c r="EA161" s="518" t="s">
        <v>102</v>
      </c>
      <c r="EB161" s="518" t="s">
        <v>102</v>
      </c>
      <c r="EC161" s="518" t="s">
        <v>102</v>
      </c>
      <c r="ED161" s="518" t="s">
        <v>102</v>
      </c>
      <c r="EE161" s="518" t="s">
        <v>102</v>
      </c>
      <c r="EF161" s="518" t="s">
        <v>102</v>
      </c>
      <c r="EG161" s="518" t="s">
        <v>102</v>
      </c>
      <c r="EH161" s="518" t="s">
        <v>102</v>
      </c>
      <c r="EI161" s="518" t="s">
        <v>102</v>
      </c>
      <c r="EJ161" s="518" t="s">
        <v>102</v>
      </c>
      <c r="EK161" s="518" t="s">
        <v>102</v>
      </c>
      <c r="EL161" s="518" t="s">
        <v>102</v>
      </c>
      <c r="EM161" s="518" t="s">
        <v>102</v>
      </c>
      <c r="EN161" s="518" t="s">
        <v>102</v>
      </c>
      <c r="EO161" s="518" t="s">
        <v>102</v>
      </c>
      <c r="EP161" s="518" t="s">
        <v>102</v>
      </c>
      <c r="EQ161" s="518" t="s">
        <v>102</v>
      </c>
      <c r="ER161" s="518" t="s">
        <v>102</v>
      </c>
      <c r="ES161" s="518" t="s">
        <v>102</v>
      </c>
      <c r="ET161" s="518" t="s">
        <v>102</v>
      </c>
      <c r="EU161" s="518" t="s">
        <v>102</v>
      </c>
      <c r="EV161" s="518" t="s">
        <v>102</v>
      </c>
      <c r="EW161" s="518" t="s">
        <v>102</v>
      </c>
      <c r="EX161" s="518" t="s">
        <v>102</v>
      </c>
      <c r="EY161" s="518" t="s">
        <v>102</v>
      </c>
      <c r="EZ161" s="518" t="s">
        <v>102</v>
      </c>
      <c r="FA161" s="518" t="s">
        <v>102</v>
      </c>
      <c r="FB161" s="518" t="s">
        <v>102</v>
      </c>
      <c r="FC161" s="518" t="s">
        <v>102</v>
      </c>
      <c r="FD161" s="518" t="s">
        <v>102</v>
      </c>
      <c r="FE161" s="518" t="s">
        <v>102</v>
      </c>
      <c r="FF161" s="518" t="s">
        <v>102</v>
      </c>
      <c r="FG161" s="518" t="s">
        <v>102</v>
      </c>
      <c r="FH161" s="518" t="s">
        <v>102</v>
      </c>
      <c r="FI161" s="518" t="s">
        <v>102</v>
      </c>
      <c r="FJ161" s="518" t="s">
        <v>102</v>
      </c>
      <c r="FK161" s="518" t="s">
        <v>102</v>
      </c>
      <c r="FL161" s="518" t="s">
        <v>102</v>
      </c>
      <c r="FM161" s="518" t="s">
        <v>102</v>
      </c>
      <c r="FN161" s="518" t="s">
        <v>102</v>
      </c>
      <c r="FO161" s="518" t="s">
        <v>102</v>
      </c>
      <c r="FP161" s="518" t="s">
        <v>102</v>
      </c>
      <c r="FQ161" s="518" t="s">
        <v>102</v>
      </c>
      <c r="FR161" s="518" t="s">
        <v>102</v>
      </c>
      <c r="FS161" s="518" t="s">
        <v>102</v>
      </c>
      <c r="FT161" s="518" t="s">
        <v>102</v>
      </c>
      <c r="FU161" s="518" t="s">
        <v>102</v>
      </c>
      <c r="FV161" s="518" t="s">
        <v>102</v>
      </c>
      <c r="FW161" s="518" t="s">
        <v>102</v>
      </c>
      <c r="FX161" s="518" t="s">
        <v>102</v>
      </c>
      <c r="FY161" s="518" t="s">
        <v>102</v>
      </c>
      <c r="FZ161" s="518" t="s">
        <v>102</v>
      </c>
      <c r="GA161" s="518" t="s">
        <v>102</v>
      </c>
      <c r="GB161" s="518" t="s">
        <v>102</v>
      </c>
      <c r="GC161" s="518" t="s">
        <v>102</v>
      </c>
      <c r="GD161" s="518" t="s">
        <v>102</v>
      </c>
      <c r="GE161" s="518" t="s">
        <v>102</v>
      </c>
      <c r="GF161" s="518" t="s">
        <v>102</v>
      </c>
      <c r="GG161" s="518" t="s">
        <v>102</v>
      </c>
      <c r="GH161" s="518" t="s">
        <v>102</v>
      </c>
      <c r="GI161" s="518" t="s">
        <v>102</v>
      </c>
      <c r="GJ161" s="518" t="s">
        <v>102</v>
      </c>
      <c r="GK161" s="518" t="s">
        <v>102</v>
      </c>
      <c r="GL161" s="518" t="s">
        <v>102</v>
      </c>
      <c r="GM161" s="518" t="s">
        <v>102</v>
      </c>
      <c r="GN161" s="518" t="s">
        <v>102</v>
      </c>
      <c r="GO161" s="518" t="s">
        <v>102</v>
      </c>
      <c r="GP161" s="518" t="s">
        <v>102</v>
      </c>
      <c r="GQ161" s="518" t="s">
        <v>102</v>
      </c>
      <c r="GR161" s="518" t="s">
        <v>102</v>
      </c>
      <c r="GS161" s="518" t="s">
        <v>102</v>
      </c>
      <c r="GT161" s="518" t="s">
        <v>102</v>
      </c>
      <c r="GU161" s="518" t="s">
        <v>102</v>
      </c>
      <c r="GV161" s="518" t="s">
        <v>102</v>
      </c>
      <c r="GW161" s="518" t="s">
        <v>102</v>
      </c>
      <c r="GX161" s="518" t="s">
        <v>102</v>
      </c>
      <c r="GY161" s="518" t="s">
        <v>102</v>
      </c>
      <c r="GZ161" s="518" t="s">
        <v>102</v>
      </c>
      <c r="HA161" s="518" t="s">
        <v>102</v>
      </c>
      <c r="HB161" s="518" t="s">
        <v>102</v>
      </c>
      <c r="HC161" s="511" t="str">
        <f t="shared" si="2"/>
        <v>2008-390036</v>
      </c>
    </row>
    <row r="162" spans="1:211" ht="48" hidden="1" customHeight="1" x14ac:dyDescent="0.15">
      <c r="A162" s="511" t="s">
        <v>4388</v>
      </c>
      <c r="B162" s="512" t="s">
        <v>11365</v>
      </c>
      <c r="C162" s="513">
        <v>39962</v>
      </c>
      <c r="D162" s="512" t="s">
        <v>8419</v>
      </c>
      <c r="E162" s="512" t="s">
        <v>8498</v>
      </c>
      <c r="F162" s="512" t="s">
        <v>8843</v>
      </c>
      <c r="G162" s="513">
        <v>40165</v>
      </c>
      <c r="H162" s="512" t="s">
        <v>8629</v>
      </c>
      <c r="I162" s="512" t="s">
        <v>9557</v>
      </c>
      <c r="J162" s="513">
        <v>40123</v>
      </c>
      <c r="S162" s="514" t="s">
        <v>11366</v>
      </c>
      <c r="T162" s="511">
        <v>2010</v>
      </c>
      <c r="U162" s="515" t="s">
        <v>8424</v>
      </c>
      <c r="V162" s="514">
        <v>74</v>
      </c>
      <c r="W162" s="514">
        <v>1</v>
      </c>
      <c r="X162" s="514">
        <v>1</v>
      </c>
      <c r="Y162" s="513">
        <v>36313</v>
      </c>
      <c r="Z162" s="512" t="s">
        <v>11367</v>
      </c>
      <c r="AA162" s="512" t="s">
        <v>11368</v>
      </c>
      <c r="AB162" s="513">
        <v>36865</v>
      </c>
      <c r="AC162" s="513">
        <v>39428</v>
      </c>
      <c r="AD162" s="512" t="s">
        <v>11369</v>
      </c>
      <c r="AE162" s="513">
        <v>38525</v>
      </c>
      <c r="AF162" s="512" t="s">
        <v>138</v>
      </c>
      <c r="AG162" s="512" t="s">
        <v>11368</v>
      </c>
      <c r="AH162" s="516">
        <v>4021588</v>
      </c>
      <c r="AI162" s="513">
        <v>39360</v>
      </c>
      <c r="AJ162" s="513" t="s">
        <v>138</v>
      </c>
      <c r="AK162" s="511" t="s">
        <v>138</v>
      </c>
      <c r="AL162" s="513" t="s">
        <v>138</v>
      </c>
      <c r="AM162" s="511" t="s">
        <v>138</v>
      </c>
      <c r="AN162" s="511" t="s">
        <v>11370</v>
      </c>
      <c r="AO162" s="511" t="s">
        <v>11371</v>
      </c>
      <c r="AP162" s="511" t="s">
        <v>11372</v>
      </c>
      <c r="AQ162" s="511" t="s">
        <v>11373</v>
      </c>
      <c r="AR162" s="511" t="s">
        <v>11374</v>
      </c>
      <c r="AS162" s="511" t="s">
        <v>11375</v>
      </c>
      <c r="AT162" s="511" t="s">
        <v>11375</v>
      </c>
      <c r="AU162" s="511" t="s">
        <v>11376</v>
      </c>
      <c r="AV162" s="511" t="s">
        <v>11377</v>
      </c>
      <c r="AW162" s="511" t="s">
        <v>11378</v>
      </c>
      <c r="AX162" s="511" t="s">
        <v>11376</v>
      </c>
      <c r="AY162" s="511" t="s">
        <v>11379</v>
      </c>
      <c r="AZ162" s="511" t="s">
        <v>11380</v>
      </c>
      <c r="BA162" s="511" t="s">
        <v>11381</v>
      </c>
      <c r="BB162" s="511">
        <v>140292</v>
      </c>
      <c r="BC162" s="512" t="s">
        <v>11382</v>
      </c>
      <c r="BD162" s="511" t="s">
        <v>11383</v>
      </c>
      <c r="BE162" s="511" t="s">
        <v>11384</v>
      </c>
      <c r="BF162" s="511" t="s">
        <v>11385</v>
      </c>
      <c r="BG162" s="511" t="s">
        <v>11386</v>
      </c>
      <c r="BH162" s="511" t="s">
        <v>9172</v>
      </c>
      <c r="BI162" s="511">
        <v>9</v>
      </c>
      <c r="BJ162" s="511">
        <v>13</v>
      </c>
      <c r="BK162" s="511" t="s">
        <v>138</v>
      </c>
      <c r="BL162" s="511" t="s">
        <v>138</v>
      </c>
      <c r="BM162" s="511" t="s">
        <v>11387</v>
      </c>
      <c r="BN162" s="511" t="s">
        <v>138</v>
      </c>
      <c r="BO162" s="511" t="s">
        <v>9027</v>
      </c>
      <c r="BP162" s="513" t="s">
        <v>138</v>
      </c>
      <c r="BQ162" s="511" t="s">
        <v>138</v>
      </c>
      <c r="BR162" s="511" t="s">
        <v>8445</v>
      </c>
      <c r="BS162" s="511" t="s">
        <v>11388</v>
      </c>
      <c r="BT162" s="511" t="s">
        <v>138</v>
      </c>
      <c r="BU162" s="511" t="s">
        <v>11365</v>
      </c>
      <c r="BV162" s="511" t="s">
        <v>138</v>
      </c>
      <c r="BW162" s="511">
        <v>1</v>
      </c>
      <c r="BX162" s="511" t="s">
        <v>11389</v>
      </c>
      <c r="BY162" s="511" t="s">
        <v>138</v>
      </c>
      <c r="BZ162" s="511">
        <v>6</v>
      </c>
      <c r="CA162" s="511" t="s">
        <v>11390</v>
      </c>
      <c r="CB162" s="511" t="s">
        <v>11391</v>
      </c>
      <c r="CC162" s="511" t="s">
        <v>11392</v>
      </c>
      <c r="CD162" s="511" t="s">
        <v>5348</v>
      </c>
      <c r="CE162" s="518" t="s">
        <v>11393</v>
      </c>
      <c r="CF162" s="518" t="s">
        <v>11394</v>
      </c>
      <c r="CG162" s="518" t="s">
        <v>11395</v>
      </c>
      <c r="CH162" s="518" t="s">
        <v>11396</v>
      </c>
      <c r="CI162" s="518" t="s">
        <v>102</v>
      </c>
      <c r="CJ162" s="518" t="s">
        <v>102</v>
      </c>
      <c r="CK162" s="518" t="s">
        <v>102</v>
      </c>
      <c r="CL162" s="518" t="s">
        <v>102</v>
      </c>
      <c r="CM162" s="518" t="s">
        <v>102</v>
      </c>
      <c r="CN162" s="518" t="s">
        <v>102</v>
      </c>
      <c r="CO162" s="518" t="s">
        <v>102</v>
      </c>
      <c r="CP162" s="518" t="s">
        <v>102</v>
      </c>
      <c r="CQ162" s="518" t="s">
        <v>102</v>
      </c>
      <c r="CR162" s="518" t="s">
        <v>102</v>
      </c>
      <c r="CS162" s="518" t="s">
        <v>102</v>
      </c>
      <c r="CT162" s="518" t="s">
        <v>102</v>
      </c>
      <c r="CU162" s="518" t="s">
        <v>102</v>
      </c>
      <c r="CV162" s="518" t="s">
        <v>102</v>
      </c>
      <c r="CW162" s="518" t="s">
        <v>102</v>
      </c>
      <c r="CX162" s="518" t="s">
        <v>102</v>
      </c>
      <c r="CY162" s="518" t="s">
        <v>102</v>
      </c>
      <c r="CZ162" s="518" t="s">
        <v>102</v>
      </c>
      <c r="DA162" s="518" t="s">
        <v>102</v>
      </c>
      <c r="DB162" s="518" t="s">
        <v>102</v>
      </c>
      <c r="DC162" s="518" t="s">
        <v>102</v>
      </c>
      <c r="DD162" s="518" t="s">
        <v>102</v>
      </c>
      <c r="DE162" s="518" t="s">
        <v>102</v>
      </c>
      <c r="DF162" s="518" t="s">
        <v>102</v>
      </c>
      <c r="DG162" s="518" t="s">
        <v>102</v>
      </c>
      <c r="DH162" s="518" t="s">
        <v>102</v>
      </c>
      <c r="DI162" s="518" t="s">
        <v>102</v>
      </c>
      <c r="DJ162" s="518" t="s">
        <v>102</v>
      </c>
      <c r="DK162" s="518" t="s">
        <v>102</v>
      </c>
      <c r="DL162" s="518" t="s">
        <v>102</v>
      </c>
      <c r="DM162" s="518" t="s">
        <v>102</v>
      </c>
      <c r="DN162" s="518" t="s">
        <v>102</v>
      </c>
      <c r="DO162" s="518" t="s">
        <v>102</v>
      </c>
      <c r="DP162" s="518" t="s">
        <v>102</v>
      </c>
      <c r="DQ162" s="518" t="s">
        <v>102</v>
      </c>
      <c r="DR162" s="518" t="s">
        <v>102</v>
      </c>
      <c r="DS162" s="518" t="s">
        <v>102</v>
      </c>
      <c r="DT162" s="518" t="s">
        <v>102</v>
      </c>
      <c r="DU162" s="518" t="s">
        <v>102</v>
      </c>
      <c r="DV162" s="518" t="s">
        <v>102</v>
      </c>
      <c r="DW162" s="518" t="s">
        <v>102</v>
      </c>
      <c r="DX162" s="518" t="s">
        <v>102</v>
      </c>
      <c r="DY162" s="518" t="s">
        <v>102</v>
      </c>
      <c r="DZ162" s="518" t="s">
        <v>102</v>
      </c>
      <c r="EA162" s="518" t="s">
        <v>102</v>
      </c>
      <c r="EB162" s="518" t="s">
        <v>102</v>
      </c>
      <c r="EC162" s="518" t="s">
        <v>102</v>
      </c>
      <c r="ED162" s="518" t="s">
        <v>102</v>
      </c>
      <c r="EE162" s="518" t="s">
        <v>102</v>
      </c>
      <c r="EF162" s="518" t="s">
        <v>102</v>
      </c>
      <c r="EG162" s="518" t="s">
        <v>102</v>
      </c>
      <c r="EH162" s="518" t="s">
        <v>102</v>
      </c>
      <c r="EI162" s="518" t="s">
        <v>102</v>
      </c>
      <c r="EJ162" s="518" t="s">
        <v>102</v>
      </c>
      <c r="EK162" s="518" t="s">
        <v>102</v>
      </c>
      <c r="EL162" s="518" t="s">
        <v>102</v>
      </c>
      <c r="EM162" s="518" t="s">
        <v>102</v>
      </c>
      <c r="EN162" s="518" t="s">
        <v>102</v>
      </c>
      <c r="EO162" s="518" t="s">
        <v>102</v>
      </c>
      <c r="EP162" s="518" t="s">
        <v>102</v>
      </c>
      <c r="EQ162" s="518" t="s">
        <v>102</v>
      </c>
      <c r="ER162" s="518" t="s">
        <v>102</v>
      </c>
      <c r="ES162" s="518" t="s">
        <v>102</v>
      </c>
      <c r="ET162" s="518" t="s">
        <v>102</v>
      </c>
      <c r="EU162" s="518" t="s">
        <v>102</v>
      </c>
      <c r="EV162" s="518" t="s">
        <v>102</v>
      </c>
      <c r="EW162" s="518" t="s">
        <v>102</v>
      </c>
      <c r="EX162" s="518" t="s">
        <v>102</v>
      </c>
      <c r="EY162" s="518" t="s">
        <v>102</v>
      </c>
      <c r="EZ162" s="518" t="s">
        <v>102</v>
      </c>
      <c r="FA162" s="518" t="s">
        <v>102</v>
      </c>
      <c r="FB162" s="518" t="s">
        <v>102</v>
      </c>
      <c r="FC162" s="518" t="s">
        <v>102</v>
      </c>
      <c r="FD162" s="518" t="s">
        <v>102</v>
      </c>
      <c r="FE162" s="518" t="s">
        <v>102</v>
      </c>
      <c r="FF162" s="518" t="s">
        <v>102</v>
      </c>
      <c r="FG162" s="518" t="s">
        <v>102</v>
      </c>
      <c r="FH162" s="518" t="s">
        <v>102</v>
      </c>
      <c r="FI162" s="518" t="s">
        <v>102</v>
      </c>
      <c r="FJ162" s="518" t="s">
        <v>102</v>
      </c>
      <c r="FK162" s="518" t="s">
        <v>102</v>
      </c>
      <c r="FL162" s="518" t="s">
        <v>102</v>
      </c>
      <c r="FM162" s="518" t="s">
        <v>102</v>
      </c>
      <c r="FN162" s="518" t="s">
        <v>102</v>
      </c>
      <c r="FO162" s="518" t="s">
        <v>102</v>
      </c>
      <c r="FP162" s="518" t="s">
        <v>102</v>
      </c>
      <c r="FQ162" s="518" t="s">
        <v>102</v>
      </c>
      <c r="FR162" s="518" t="s">
        <v>102</v>
      </c>
      <c r="FS162" s="518" t="s">
        <v>102</v>
      </c>
      <c r="FT162" s="518" t="s">
        <v>102</v>
      </c>
      <c r="FU162" s="518" t="s">
        <v>102</v>
      </c>
      <c r="FV162" s="518" t="s">
        <v>102</v>
      </c>
      <c r="FW162" s="518" t="s">
        <v>102</v>
      </c>
      <c r="FX162" s="518" t="s">
        <v>102</v>
      </c>
      <c r="FY162" s="518" t="s">
        <v>102</v>
      </c>
      <c r="FZ162" s="518" t="s">
        <v>102</v>
      </c>
      <c r="GA162" s="518" t="s">
        <v>102</v>
      </c>
      <c r="GB162" s="518" t="s">
        <v>102</v>
      </c>
      <c r="GC162" s="518" t="s">
        <v>102</v>
      </c>
      <c r="GD162" s="518" t="s">
        <v>102</v>
      </c>
      <c r="GE162" s="518" t="s">
        <v>102</v>
      </c>
      <c r="GF162" s="518" t="s">
        <v>102</v>
      </c>
      <c r="GG162" s="518" t="s">
        <v>102</v>
      </c>
      <c r="GH162" s="518" t="s">
        <v>102</v>
      </c>
      <c r="GI162" s="518" t="s">
        <v>102</v>
      </c>
      <c r="GJ162" s="518" t="s">
        <v>102</v>
      </c>
      <c r="GK162" s="518" t="s">
        <v>102</v>
      </c>
      <c r="GL162" s="518" t="s">
        <v>102</v>
      </c>
      <c r="GM162" s="518" t="s">
        <v>102</v>
      </c>
      <c r="GN162" s="518" t="s">
        <v>102</v>
      </c>
      <c r="GO162" s="518" t="s">
        <v>102</v>
      </c>
      <c r="GP162" s="518" t="s">
        <v>102</v>
      </c>
      <c r="GQ162" s="518" t="s">
        <v>102</v>
      </c>
      <c r="GR162" s="518" t="s">
        <v>102</v>
      </c>
      <c r="GS162" s="518" t="s">
        <v>102</v>
      </c>
      <c r="GT162" s="518" t="s">
        <v>102</v>
      </c>
      <c r="GU162" s="518" t="s">
        <v>102</v>
      </c>
      <c r="GV162" s="518" t="s">
        <v>102</v>
      </c>
      <c r="GW162" s="518" t="s">
        <v>102</v>
      </c>
      <c r="GX162" s="518" t="s">
        <v>102</v>
      </c>
      <c r="GY162" s="518" t="s">
        <v>102</v>
      </c>
      <c r="GZ162" s="518" t="s">
        <v>102</v>
      </c>
      <c r="HA162" s="518" t="s">
        <v>102</v>
      </c>
      <c r="HB162" s="518" t="s">
        <v>102</v>
      </c>
      <c r="HC162" s="511" t="str">
        <f t="shared" si="2"/>
        <v>2009-800115</v>
      </c>
    </row>
    <row r="163" spans="1:211" ht="48" hidden="1" customHeight="1" x14ac:dyDescent="0.15">
      <c r="A163" s="511" t="s">
        <v>4392</v>
      </c>
      <c r="B163" s="512" t="s">
        <v>11397</v>
      </c>
      <c r="C163" s="513">
        <v>39990</v>
      </c>
      <c r="D163" s="512" t="s">
        <v>8419</v>
      </c>
      <c r="E163" s="512" t="s">
        <v>8498</v>
      </c>
      <c r="F163" s="512" t="s">
        <v>8421</v>
      </c>
      <c r="G163" s="513">
        <v>40339</v>
      </c>
      <c r="H163" s="512" t="s">
        <v>10565</v>
      </c>
      <c r="I163" s="512" t="s">
        <v>8682</v>
      </c>
      <c r="J163" s="513">
        <v>40294</v>
      </c>
      <c r="S163" s="514" t="s">
        <v>11398</v>
      </c>
      <c r="T163" s="511">
        <v>2010</v>
      </c>
      <c r="U163" s="515" t="s">
        <v>8424</v>
      </c>
      <c r="V163" s="514">
        <v>75</v>
      </c>
      <c r="W163" s="514">
        <v>1</v>
      </c>
      <c r="X163" s="514">
        <v>1</v>
      </c>
      <c r="Y163" s="513">
        <v>35769</v>
      </c>
      <c r="Z163" s="512" t="s">
        <v>11399</v>
      </c>
      <c r="AA163" s="512" t="s">
        <v>11400</v>
      </c>
      <c r="AB163" s="513">
        <v>36515</v>
      </c>
      <c r="AC163" s="513">
        <v>39477</v>
      </c>
      <c r="AD163" s="512" t="s">
        <v>11401</v>
      </c>
      <c r="AE163" s="513">
        <v>38258</v>
      </c>
      <c r="AF163" s="512" t="s">
        <v>138</v>
      </c>
      <c r="AG163" s="512" t="s">
        <v>11400</v>
      </c>
      <c r="AH163" s="516">
        <v>4041246</v>
      </c>
      <c r="AI163" s="513">
        <v>39402</v>
      </c>
      <c r="AJ163" s="513" t="s">
        <v>138</v>
      </c>
      <c r="AK163" s="511" t="s">
        <v>138</v>
      </c>
      <c r="AL163" s="513" t="s">
        <v>138</v>
      </c>
      <c r="AM163" s="511" t="s">
        <v>138</v>
      </c>
      <c r="AN163" s="511" t="s">
        <v>10570</v>
      </c>
      <c r="AO163" s="511" t="s">
        <v>11402</v>
      </c>
      <c r="AP163" s="511" t="s">
        <v>10572</v>
      </c>
      <c r="AQ163" s="511" t="s">
        <v>10573</v>
      </c>
      <c r="AR163" s="511" t="s">
        <v>10574</v>
      </c>
      <c r="AS163" s="511" t="s">
        <v>10575</v>
      </c>
      <c r="AT163" s="511" t="s">
        <v>10575</v>
      </c>
      <c r="AU163" s="511" t="s">
        <v>3174</v>
      </c>
      <c r="AV163" s="511" t="s">
        <v>11403</v>
      </c>
      <c r="AW163" s="511" t="s">
        <v>10575</v>
      </c>
      <c r="AX163" s="511" t="s">
        <v>3174</v>
      </c>
      <c r="AY163" s="511" t="s">
        <v>11404</v>
      </c>
      <c r="AZ163" s="511" t="s">
        <v>11404</v>
      </c>
      <c r="BA163" s="511" t="s">
        <v>11405</v>
      </c>
      <c r="BB163" s="511">
        <v>598098526</v>
      </c>
      <c r="BC163" s="512" t="s">
        <v>3106</v>
      </c>
      <c r="BD163" s="511" t="s">
        <v>10579</v>
      </c>
      <c r="BE163" s="511" t="s">
        <v>10580</v>
      </c>
      <c r="BF163" s="511" t="s">
        <v>1596</v>
      </c>
      <c r="BG163" s="511" t="s">
        <v>10581</v>
      </c>
      <c r="BH163" s="511" t="s">
        <v>8648</v>
      </c>
      <c r="BI163" s="511">
        <v>4</v>
      </c>
      <c r="BJ163" s="511">
        <v>20</v>
      </c>
      <c r="BK163" s="511" t="s">
        <v>138</v>
      </c>
      <c r="BL163" s="511" t="s">
        <v>138</v>
      </c>
      <c r="BM163" s="511" t="s">
        <v>11406</v>
      </c>
      <c r="BN163" s="511" t="s">
        <v>11407</v>
      </c>
      <c r="BO163" s="511" t="s">
        <v>9027</v>
      </c>
      <c r="BP163" s="513" t="s">
        <v>138</v>
      </c>
      <c r="BQ163" s="511" t="s">
        <v>138</v>
      </c>
      <c r="BR163" s="511" t="s">
        <v>8482</v>
      </c>
      <c r="BS163" s="511" t="s">
        <v>11408</v>
      </c>
      <c r="BT163" s="511" t="s">
        <v>10584</v>
      </c>
      <c r="BU163" s="511" t="s">
        <v>11397</v>
      </c>
      <c r="BV163" s="511" t="s">
        <v>138</v>
      </c>
      <c r="BW163" s="511">
        <v>1</v>
      </c>
      <c r="BX163" s="511" t="s">
        <v>10585</v>
      </c>
      <c r="BY163" s="511" t="s">
        <v>138</v>
      </c>
      <c r="BZ163" s="511">
        <v>16</v>
      </c>
      <c r="CA163" s="511" t="s">
        <v>11409</v>
      </c>
      <c r="CB163" s="511" t="s">
        <v>11410</v>
      </c>
      <c r="CC163" s="511" t="s">
        <v>138</v>
      </c>
      <c r="CD163" s="511" t="s">
        <v>138</v>
      </c>
      <c r="CE163" s="518" t="s">
        <v>102</v>
      </c>
      <c r="CF163" s="518" t="s">
        <v>102</v>
      </c>
      <c r="CG163" s="518" t="s">
        <v>102</v>
      </c>
      <c r="CH163" s="518" t="s">
        <v>102</v>
      </c>
      <c r="CI163" s="518" t="s">
        <v>102</v>
      </c>
      <c r="CJ163" s="518" t="s">
        <v>102</v>
      </c>
      <c r="CK163" s="518" t="s">
        <v>102</v>
      </c>
      <c r="CL163" s="518" t="s">
        <v>102</v>
      </c>
      <c r="CM163" s="518" t="s">
        <v>102</v>
      </c>
      <c r="CN163" s="518" t="s">
        <v>102</v>
      </c>
      <c r="CO163" s="518" t="s">
        <v>102</v>
      </c>
      <c r="CP163" s="518" t="s">
        <v>102</v>
      </c>
      <c r="CQ163" s="518" t="s">
        <v>102</v>
      </c>
      <c r="CR163" s="518" t="s">
        <v>102</v>
      </c>
      <c r="CS163" s="518" t="s">
        <v>102</v>
      </c>
      <c r="CT163" s="518" t="s">
        <v>102</v>
      </c>
      <c r="CU163" s="518" t="s">
        <v>102</v>
      </c>
      <c r="CV163" s="518" t="s">
        <v>102</v>
      </c>
      <c r="CW163" s="518" t="s">
        <v>102</v>
      </c>
      <c r="CX163" s="518" t="s">
        <v>102</v>
      </c>
      <c r="CY163" s="518" t="s">
        <v>102</v>
      </c>
      <c r="CZ163" s="518" t="s">
        <v>102</v>
      </c>
      <c r="DA163" s="518" t="s">
        <v>102</v>
      </c>
      <c r="DB163" s="518" t="s">
        <v>102</v>
      </c>
      <c r="DC163" s="518" t="s">
        <v>102</v>
      </c>
      <c r="DD163" s="518" t="s">
        <v>102</v>
      </c>
      <c r="DE163" s="518" t="s">
        <v>102</v>
      </c>
      <c r="DF163" s="518" t="s">
        <v>102</v>
      </c>
      <c r="DG163" s="518" t="s">
        <v>102</v>
      </c>
      <c r="DH163" s="518" t="s">
        <v>102</v>
      </c>
      <c r="DI163" s="518" t="s">
        <v>102</v>
      </c>
      <c r="DJ163" s="518" t="s">
        <v>102</v>
      </c>
      <c r="DK163" s="518" t="s">
        <v>102</v>
      </c>
      <c r="DL163" s="518" t="s">
        <v>102</v>
      </c>
      <c r="DM163" s="518" t="s">
        <v>102</v>
      </c>
      <c r="DN163" s="518" t="s">
        <v>102</v>
      </c>
      <c r="DO163" s="518" t="s">
        <v>102</v>
      </c>
      <c r="DP163" s="518" t="s">
        <v>102</v>
      </c>
      <c r="DQ163" s="518" t="s">
        <v>102</v>
      </c>
      <c r="DR163" s="518" t="s">
        <v>102</v>
      </c>
      <c r="DS163" s="518" t="s">
        <v>102</v>
      </c>
      <c r="DT163" s="518" t="s">
        <v>102</v>
      </c>
      <c r="DU163" s="518" t="s">
        <v>102</v>
      </c>
      <c r="DV163" s="518" t="s">
        <v>102</v>
      </c>
      <c r="DW163" s="518" t="s">
        <v>102</v>
      </c>
      <c r="DX163" s="518" t="s">
        <v>102</v>
      </c>
      <c r="DY163" s="518" t="s">
        <v>102</v>
      </c>
      <c r="DZ163" s="518" t="s">
        <v>102</v>
      </c>
      <c r="EA163" s="518" t="s">
        <v>102</v>
      </c>
      <c r="EB163" s="518" t="s">
        <v>102</v>
      </c>
      <c r="EC163" s="518" t="s">
        <v>102</v>
      </c>
      <c r="ED163" s="518" t="s">
        <v>102</v>
      </c>
      <c r="EE163" s="518" t="s">
        <v>102</v>
      </c>
      <c r="EF163" s="518" t="s">
        <v>102</v>
      </c>
      <c r="EG163" s="518" t="s">
        <v>102</v>
      </c>
      <c r="EH163" s="518" t="s">
        <v>102</v>
      </c>
      <c r="EI163" s="518" t="s">
        <v>102</v>
      </c>
      <c r="EJ163" s="518" t="s">
        <v>102</v>
      </c>
      <c r="EK163" s="518" t="s">
        <v>102</v>
      </c>
      <c r="EL163" s="518" t="s">
        <v>102</v>
      </c>
      <c r="EM163" s="518" t="s">
        <v>102</v>
      </c>
      <c r="EN163" s="518" t="s">
        <v>102</v>
      </c>
      <c r="EO163" s="518" t="s">
        <v>102</v>
      </c>
      <c r="EP163" s="518" t="s">
        <v>102</v>
      </c>
      <c r="EQ163" s="518" t="s">
        <v>102</v>
      </c>
      <c r="ER163" s="518" t="s">
        <v>102</v>
      </c>
      <c r="ES163" s="518" t="s">
        <v>102</v>
      </c>
      <c r="ET163" s="518" t="s">
        <v>102</v>
      </c>
      <c r="EU163" s="518" t="s">
        <v>102</v>
      </c>
      <c r="EV163" s="518" t="s">
        <v>102</v>
      </c>
      <c r="EW163" s="518" t="s">
        <v>102</v>
      </c>
      <c r="EX163" s="518" t="s">
        <v>102</v>
      </c>
      <c r="EY163" s="518" t="s">
        <v>102</v>
      </c>
      <c r="EZ163" s="518" t="s">
        <v>102</v>
      </c>
      <c r="FA163" s="518" t="s">
        <v>102</v>
      </c>
      <c r="FB163" s="518" t="s">
        <v>102</v>
      </c>
      <c r="FC163" s="518" t="s">
        <v>102</v>
      </c>
      <c r="FD163" s="518" t="s">
        <v>102</v>
      </c>
      <c r="FE163" s="518" t="s">
        <v>102</v>
      </c>
      <c r="FF163" s="518" t="s">
        <v>102</v>
      </c>
      <c r="FG163" s="518" t="s">
        <v>102</v>
      </c>
      <c r="FH163" s="518" t="s">
        <v>102</v>
      </c>
      <c r="FI163" s="518" t="s">
        <v>102</v>
      </c>
      <c r="FJ163" s="518" t="s">
        <v>102</v>
      </c>
      <c r="FK163" s="518" t="s">
        <v>102</v>
      </c>
      <c r="FL163" s="518" t="s">
        <v>102</v>
      </c>
      <c r="FM163" s="518" t="s">
        <v>102</v>
      </c>
      <c r="FN163" s="518" t="s">
        <v>102</v>
      </c>
      <c r="FO163" s="518" t="s">
        <v>102</v>
      </c>
      <c r="FP163" s="518" t="s">
        <v>102</v>
      </c>
      <c r="FQ163" s="518" t="s">
        <v>102</v>
      </c>
      <c r="FR163" s="518" t="s">
        <v>102</v>
      </c>
      <c r="FS163" s="518" t="s">
        <v>102</v>
      </c>
      <c r="FT163" s="518" t="s">
        <v>102</v>
      </c>
      <c r="FU163" s="518" t="s">
        <v>102</v>
      </c>
      <c r="FV163" s="518" t="s">
        <v>102</v>
      </c>
      <c r="FW163" s="518" t="s">
        <v>102</v>
      </c>
      <c r="FX163" s="518" t="s">
        <v>102</v>
      </c>
      <c r="FY163" s="518" t="s">
        <v>102</v>
      </c>
      <c r="FZ163" s="518" t="s">
        <v>102</v>
      </c>
      <c r="GA163" s="518" t="s">
        <v>102</v>
      </c>
      <c r="GB163" s="518" t="s">
        <v>102</v>
      </c>
      <c r="GC163" s="518" t="s">
        <v>102</v>
      </c>
      <c r="GD163" s="518" t="s">
        <v>102</v>
      </c>
      <c r="GE163" s="518" t="s">
        <v>102</v>
      </c>
      <c r="GF163" s="518" t="s">
        <v>102</v>
      </c>
      <c r="GG163" s="518" t="s">
        <v>102</v>
      </c>
      <c r="GH163" s="518" t="s">
        <v>102</v>
      </c>
      <c r="GI163" s="518" t="s">
        <v>102</v>
      </c>
      <c r="GJ163" s="518" t="s">
        <v>102</v>
      </c>
      <c r="GK163" s="518" t="s">
        <v>102</v>
      </c>
      <c r="GL163" s="518" t="s">
        <v>102</v>
      </c>
      <c r="GM163" s="518" t="s">
        <v>102</v>
      </c>
      <c r="GN163" s="518" t="s">
        <v>102</v>
      </c>
      <c r="GO163" s="518" t="s">
        <v>102</v>
      </c>
      <c r="GP163" s="518" t="s">
        <v>102</v>
      </c>
      <c r="GQ163" s="518" t="s">
        <v>102</v>
      </c>
      <c r="GR163" s="518" t="s">
        <v>102</v>
      </c>
      <c r="GS163" s="518" t="s">
        <v>102</v>
      </c>
      <c r="GT163" s="518" t="s">
        <v>102</v>
      </c>
      <c r="GU163" s="518" t="s">
        <v>102</v>
      </c>
      <c r="GV163" s="518" t="s">
        <v>102</v>
      </c>
      <c r="GW163" s="518" t="s">
        <v>102</v>
      </c>
      <c r="GX163" s="518" t="s">
        <v>102</v>
      </c>
      <c r="GY163" s="518" t="s">
        <v>102</v>
      </c>
      <c r="GZ163" s="518" t="s">
        <v>102</v>
      </c>
      <c r="HA163" s="518" t="s">
        <v>102</v>
      </c>
      <c r="HB163" s="518" t="s">
        <v>102</v>
      </c>
      <c r="HC163" s="511" t="str">
        <f t="shared" si="2"/>
        <v>2009-800138</v>
      </c>
    </row>
    <row r="164" spans="1:211" ht="48" hidden="1" customHeight="1" x14ac:dyDescent="0.15">
      <c r="A164" s="511" t="s">
        <v>4393</v>
      </c>
      <c r="B164" s="512" t="s">
        <v>11411</v>
      </c>
      <c r="C164" s="513">
        <v>39990</v>
      </c>
      <c r="D164" s="512" t="s">
        <v>8419</v>
      </c>
      <c r="E164" s="512" t="s">
        <v>8498</v>
      </c>
      <c r="F164" s="512" t="s">
        <v>8421</v>
      </c>
      <c r="G164" s="513">
        <v>40339</v>
      </c>
      <c r="H164" s="512" t="s">
        <v>10565</v>
      </c>
      <c r="I164" s="512" t="s">
        <v>8682</v>
      </c>
      <c r="J164" s="513">
        <v>40294</v>
      </c>
      <c r="S164" s="514" t="s">
        <v>11412</v>
      </c>
      <c r="T164" s="511">
        <v>2010</v>
      </c>
      <c r="U164" s="515" t="s">
        <v>8424</v>
      </c>
      <c r="V164" s="514">
        <v>76</v>
      </c>
      <c r="W164" s="514">
        <v>1</v>
      </c>
      <c r="X164" s="514">
        <v>1</v>
      </c>
      <c r="Y164" s="513">
        <v>35769</v>
      </c>
      <c r="Z164" s="512" t="s">
        <v>11413</v>
      </c>
      <c r="AA164" s="512" t="s">
        <v>11414</v>
      </c>
      <c r="AB164" s="513">
        <v>36532</v>
      </c>
      <c r="AC164" s="513">
        <v>39365</v>
      </c>
      <c r="AD164" s="512" t="s">
        <v>11415</v>
      </c>
      <c r="AE164" s="513">
        <v>38258</v>
      </c>
      <c r="AF164" s="512" t="s">
        <v>138</v>
      </c>
      <c r="AG164" s="512" t="s">
        <v>11414</v>
      </c>
      <c r="AH164" s="516">
        <v>3989133</v>
      </c>
      <c r="AI164" s="513">
        <v>39290</v>
      </c>
      <c r="AJ164" s="513" t="s">
        <v>138</v>
      </c>
      <c r="AK164" s="511" t="s">
        <v>138</v>
      </c>
      <c r="AL164" s="513" t="s">
        <v>138</v>
      </c>
      <c r="AM164" s="511" t="s">
        <v>138</v>
      </c>
      <c r="AN164" s="511" t="s">
        <v>10570</v>
      </c>
      <c r="AO164" s="511" t="s">
        <v>10572</v>
      </c>
      <c r="AP164" s="511" t="s">
        <v>10572</v>
      </c>
      <c r="AQ164" s="511" t="s">
        <v>10574</v>
      </c>
      <c r="AR164" s="511" t="s">
        <v>10574</v>
      </c>
      <c r="AS164" s="511" t="s">
        <v>3174</v>
      </c>
      <c r="AT164" s="511" t="s">
        <v>3174</v>
      </c>
      <c r="AU164" s="511" t="s">
        <v>3174</v>
      </c>
      <c r="AV164" s="511" t="s">
        <v>11416</v>
      </c>
      <c r="AW164" s="511" t="s">
        <v>3174</v>
      </c>
      <c r="AX164" s="511" t="s">
        <v>3174</v>
      </c>
      <c r="AY164" s="511" t="s">
        <v>11417</v>
      </c>
      <c r="AZ164" s="511" t="s">
        <v>11417</v>
      </c>
      <c r="BA164" s="511" t="s">
        <v>138</v>
      </c>
      <c r="BB164" s="511">
        <v>598098526</v>
      </c>
      <c r="BC164" s="512" t="s">
        <v>3106</v>
      </c>
      <c r="BD164" s="511" t="s">
        <v>10579</v>
      </c>
      <c r="BE164" s="511" t="s">
        <v>10580</v>
      </c>
      <c r="BF164" s="511" t="s">
        <v>1596</v>
      </c>
      <c r="BG164" s="511" t="s">
        <v>10581</v>
      </c>
      <c r="BH164" s="511" t="s">
        <v>8648</v>
      </c>
      <c r="BI164" s="511">
        <v>7</v>
      </c>
      <c r="BJ164" s="511">
        <v>20</v>
      </c>
      <c r="BK164" s="511" t="s">
        <v>138</v>
      </c>
      <c r="BL164" s="511" t="s">
        <v>138</v>
      </c>
      <c r="BM164" s="511" t="s">
        <v>11418</v>
      </c>
      <c r="BN164" s="511" t="s">
        <v>11407</v>
      </c>
      <c r="BO164" s="511" t="s">
        <v>9027</v>
      </c>
      <c r="BP164" s="513" t="s">
        <v>138</v>
      </c>
      <c r="BQ164" s="511" t="s">
        <v>138</v>
      </c>
      <c r="BR164" s="511" t="s">
        <v>8482</v>
      </c>
      <c r="BS164" s="511" t="s">
        <v>11419</v>
      </c>
      <c r="BT164" s="511" t="s">
        <v>10584</v>
      </c>
      <c r="BU164" s="511" t="s">
        <v>11411</v>
      </c>
      <c r="BV164" s="511" t="s">
        <v>138</v>
      </c>
      <c r="BW164" s="511">
        <v>1</v>
      </c>
      <c r="BX164" s="511" t="s">
        <v>10585</v>
      </c>
      <c r="BY164" s="511" t="s">
        <v>138</v>
      </c>
      <c r="BZ164" s="511">
        <v>9</v>
      </c>
      <c r="CA164" s="511" t="s">
        <v>11420</v>
      </c>
      <c r="CB164" s="511" t="s">
        <v>11421</v>
      </c>
      <c r="CC164" s="511" t="s">
        <v>138</v>
      </c>
      <c r="CD164" s="511" t="s">
        <v>138</v>
      </c>
      <c r="CE164" s="518" t="s">
        <v>102</v>
      </c>
      <c r="CF164" s="518" t="s">
        <v>102</v>
      </c>
      <c r="CG164" s="518" t="s">
        <v>102</v>
      </c>
      <c r="CH164" s="518" t="s">
        <v>102</v>
      </c>
      <c r="CI164" s="518" t="s">
        <v>102</v>
      </c>
      <c r="CJ164" s="518" t="s">
        <v>102</v>
      </c>
      <c r="CK164" s="518" t="s">
        <v>102</v>
      </c>
      <c r="CL164" s="518" t="s">
        <v>102</v>
      </c>
      <c r="CM164" s="518" t="s">
        <v>102</v>
      </c>
      <c r="CN164" s="518" t="s">
        <v>102</v>
      </c>
      <c r="CO164" s="518" t="s">
        <v>102</v>
      </c>
      <c r="CP164" s="518" t="s">
        <v>102</v>
      </c>
      <c r="CQ164" s="518" t="s">
        <v>102</v>
      </c>
      <c r="CR164" s="518" t="s">
        <v>102</v>
      </c>
      <c r="CS164" s="518" t="s">
        <v>102</v>
      </c>
      <c r="CT164" s="518" t="s">
        <v>102</v>
      </c>
      <c r="CU164" s="518" t="s">
        <v>102</v>
      </c>
      <c r="CV164" s="518" t="s">
        <v>102</v>
      </c>
      <c r="CW164" s="518" t="s">
        <v>102</v>
      </c>
      <c r="CX164" s="518" t="s">
        <v>102</v>
      </c>
      <c r="CY164" s="518" t="s">
        <v>102</v>
      </c>
      <c r="CZ164" s="518" t="s">
        <v>102</v>
      </c>
      <c r="DA164" s="518" t="s">
        <v>102</v>
      </c>
      <c r="DB164" s="518" t="s">
        <v>102</v>
      </c>
      <c r="DC164" s="518" t="s">
        <v>102</v>
      </c>
      <c r="DD164" s="518" t="s">
        <v>102</v>
      </c>
      <c r="DE164" s="518" t="s">
        <v>102</v>
      </c>
      <c r="DF164" s="518" t="s">
        <v>102</v>
      </c>
      <c r="DG164" s="518" t="s">
        <v>102</v>
      </c>
      <c r="DH164" s="518" t="s">
        <v>102</v>
      </c>
      <c r="DI164" s="518" t="s">
        <v>102</v>
      </c>
      <c r="DJ164" s="518" t="s">
        <v>102</v>
      </c>
      <c r="DK164" s="518" t="s">
        <v>102</v>
      </c>
      <c r="DL164" s="518" t="s">
        <v>102</v>
      </c>
      <c r="DM164" s="518" t="s">
        <v>102</v>
      </c>
      <c r="DN164" s="518" t="s">
        <v>102</v>
      </c>
      <c r="DO164" s="518" t="s">
        <v>102</v>
      </c>
      <c r="DP164" s="518" t="s">
        <v>102</v>
      </c>
      <c r="DQ164" s="518" t="s">
        <v>102</v>
      </c>
      <c r="DR164" s="518" t="s">
        <v>102</v>
      </c>
      <c r="DS164" s="518" t="s">
        <v>102</v>
      </c>
      <c r="DT164" s="518" t="s">
        <v>102</v>
      </c>
      <c r="DU164" s="518" t="s">
        <v>102</v>
      </c>
      <c r="DV164" s="518" t="s">
        <v>102</v>
      </c>
      <c r="DW164" s="518" t="s">
        <v>102</v>
      </c>
      <c r="DX164" s="518" t="s">
        <v>102</v>
      </c>
      <c r="DY164" s="518" t="s">
        <v>102</v>
      </c>
      <c r="DZ164" s="518" t="s">
        <v>102</v>
      </c>
      <c r="EA164" s="518" t="s">
        <v>102</v>
      </c>
      <c r="EB164" s="518" t="s">
        <v>102</v>
      </c>
      <c r="EC164" s="518" t="s">
        <v>102</v>
      </c>
      <c r="ED164" s="518" t="s">
        <v>102</v>
      </c>
      <c r="EE164" s="518" t="s">
        <v>102</v>
      </c>
      <c r="EF164" s="518" t="s">
        <v>102</v>
      </c>
      <c r="EG164" s="518" t="s">
        <v>102</v>
      </c>
      <c r="EH164" s="518" t="s">
        <v>102</v>
      </c>
      <c r="EI164" s="518" t="s">
        <v>102</v>
      </c>
      <c r="EJ164" s="518" t="s">
        <v>102</v>
      </c>
      <c r="EK164" s="518" t="s">
        <v>102</v>
      </c>
      <c r="EL164" s="518" t="s">
        <v>102</v>
      </c>
      <c r="EM164" s="518" t="s">
        <v>102</v>
      </c>
      <c r="EN164" s="518" t="s">
        <v>102</v>
      </c>
      <c r="EO164" s="518" t="s">
        <v>102</v>
      </c>
      <c r="EP164" s="518" t="s">
        <v>102</v>
      </c>
      <c r="EQ164" s="518" t="s">
        <v>102</v>
      </c>
      <c r="ER164" s="518" t="s">
        <v>102</v>
      </c>
      <c r="ES164" s="518" t="s">
        <v>102</v>
      </c>
      <c r="ET164" s="518" t="s">
        <v>102</v>
      </c>
      <c r="EU164" s="518" t="s">
        <v>102</v>
      </c>
      <c r="EV164" s="518" t="s">
        <v>102</v>
      </c>
      <c r="EW164" s="518" t="s">
        <v>102</v>
      </c>
      <c r="EX164" s="518" t="s">
        <v>102</v>
      </c>
      <c r="EY164" s="518" t="s">
        <v>102</v>
      </c>
      <c r="EZ164" s="518" t="s">
        <v>102</v>
      </c>
      <c r="FA164" s="518" t="s">
        <v>102</v>
      </c>
      <c r="FB164" s="518" t="s">
        <v>102</v>
      </c>
      <c r="FC164" s="518" t="s">
        <v>102</v>
      </c>
      <c r="FD164" s="518" t="s">
        <v>102</v>
      </c>
      <c r="FE164" s="518" t="s">
        <v>102</v>
      </c>
      <c r="FF164" s="518" t="s">
        <v>102</v>
      </c>
      <c r="FG164" s="518" t="s">
        <v>102</v>
      </c>
      <c r="FH164" s="518" t="s">
        <v>102</v>
      </c>
      <c r="FI164" s="518" t="s">
        <v>102</v>
      </c>
      <c r="FJ164" s="518" t="s">
        <v>102</v>
      </c>
      <c r="FK164" s="518" t="s">
        <v>102</v>
      </c>
      <c r="FL164" s="518" t="s">
        <v>102</v>
      </c>
      <c r="FM164" s="518" t="s">
        <v>102</v>
      </c>
      <c r="FN164" s="518" t="s">
        <v>102</v>
      </c>
      <c r="FO164" s="518" t="s">
        <v>102</v>
      </c>
      <c r="FP164" s="518" t="s">
        <v>102</v>
      </c>
      <c r="FQ164" s="518" t="s">
        <v>102</v>
      </c>
      <c r="FR164" s="518" t="s">
        <v>102</v>
      </c>
      <c r="FS164" s="518" t="s">
        <v>102</v>
      </c>
      <c r="FT164" s="518" t="s">
        <v>102</v>
      </c>
      <c r="FU164" s="518" t="s">
        <v>102</v>
      </c>
      <c r="FV164" s="518" t="s">
        <v>102</v>
      </c>
      <c r="FW164" s="518" t="s">
        <v>102</v>
      </c>
      <c r="FX164" s="518" t="s">
        <v>102</v>
      </c>
      <c r="FY164" s="518" t="s">
        <v>102</v>
      </c>
      <c r="FZ164" s="518" t="s">
        <v>102</v>
      </c>
      <c r="GA164" s="518" t="s">
        <v>102</v>
      </c>
      <c r="GB164" s="518" t="s">
        <v>102</v>
      </c>
      <c r="GC164" s="518" t="s">
        <v>102</v>
      </c>
      <c r="GD164" s="518" t="s">
        <v>102</v>
      </c>
      <c r="GE164" s="518" t="s">
        <v>102</v>
      </c>
      <c r="GF164" s="518" t="s">
        <v>102</v>
      </c>
      <c r="GG164" s="518" t="s">
        <v>102</v>
      </c>
      <c r="GH164" s="518" t="s">
        <v>102</v>
      </c>
      <c r="GI164" s="518" t="s">
        <v>102</v>
      </c>
      <c r="GJ164" s="518" t="s">
        <v>102</v>
      </c>
      <c r="GK164" s="518" t="s">
        <v>102</v>
      </c>
      <c r="GL164" s="518" t="s">
        <v>102</v>
      </c>
      <c r="GM164" s="518" t="s">
        <v>102</v>
      </c>
      <c r="GN164" s="518" t="s">
        <v>102</v>
      </c>
      <c r="GO164" s="518" t="s">
        <v>102</v>
      </c>
      <c r="GP164" s="518" t="s">
        <v>102</v>
      </c>
      <c r="GQ164" s="518" t="s">
        <v>102</v>
      </c>
      <c r="GR164" s="518" t="s">
        <v>102</v>
      </c>
      <c r="GS164" s="518" t="s">
        <v>102</v>
      </c>
      <c r="GT164" s="518" t="s">
        <v>102</v>
      </c>
      <c r="GU164" s="518" t="s">
        <v>102</v>
      </c>
      <c r="GV164" s="518" t="s">
        <v>102</v>
      </c>
      <c r="GW164" s="518" t="s">
        <v>102</v>
      </c>
      <c r="GX164" s="518" t="s">
        <v>102</v>
      </c>
      <c r="GY164" s="518" t="s">
        <v>102</v>
      </c>
      <c r="GZ164" s="518" t="s">
        <v>102</v>
      </c>
      <c r="HA164" s="518" t="s">
        <v>102</v>
      </c>
      <c r="HB164" s="518" t="s">
        <v>102</v>
      </c>
      <c r="HC164" s="511" t="str">
        <f t="shared" si="2"/>
        <v>2009-800137</v>
      </c>
    </row>
    <row r="165" spans="1:211" ht="48" hidden="1" customHeight="1" x14ac:dyDescent="0.15">
      <c r="A165" s="511" t="s">
        <v>4394</v>
      </c>
      <c r="B165" s="512" t="s">
        <v>11422</v>
      </c>
      <c r="C165" s="513">
        <v>38796</v>
      </c>
      <c r="D165" s="512" t="s">
        <v>8419</v>
      </c>
      <c r="E165" s="512" t="s">
        <v>8420</v>
      </c>
      <c r="F165" s="512" t="s">
        <v>8421</v>
      </c>
      <c r="G165" s="513">
        <v>39308</v>
      </c>
      <c r="H165" s="512" t="s">
        <v>11423</v>
      </c>
      <c r="I165" s="512" t="s">
        <v>10051</v>
      </c>
      <c r="J165" s="513">
        <v>39293</v>
      </c>
      <c r="S165" s="514" t="s">
        <v>11424</v>
      </c>
      <c r="T165" s="511">
        <v>2010</v>
      </c>
      <c r="U165" s="515" t="s">
        <v>8424</v>
      </c>
      <c r="V165" s="514">
        <v>77</v>
      </c>
      <c r="W165" s="514">
        <v>2</v>
      </c>
      <c r="X165" s="514">
        <v>1</v>
      </c>
      <c r="Y165" s="513">
        <v>36423</v>
      </c>
      <c r="Z165" s="512" t="s">
        <v>11425</v>
      </c>
      <c r="AA165" s="512" t="s">
        <v>11426</v>
      </c>
      <c r="AB165" s="513">
        <v>36637</v>
      </c>
      <c r="AC165" s="513">
        <v>39414</v>
      </c>
      <c r="AD165" s="512" t="s">
        <v>11427</v>
      </c>
      <c r="AE165" s="513">
        <v>37953</v>
      </c>
      <c r="AF165" s="512" t="s">
        <v>11428</v>
      </c>
      <c r="AG165" s="512" t="s">
        <v>11426</v>
      </c>
      <c r="AH165" s="516">
        <v>4015329</v>
      </c>
      <c r="AI165" s="513">
        <v>39346</v>
      </c>
      <c r="AJ165" s="513" t="s">
        <v>138</v>
      </c>
      <c r="AK165" s="511" t="s">
        <v>138</v>
      </c>
      <c r="AL165" s="513" t="s">
        <v>138</v>
      </c>
      <c r="AM165" s="511" t="s">
        <v>138</v>
      </c>
      <c r="AN165" s="511" t="s">
        <v>10310</v>
      </c>
      <c r="AO165" s="511" t="s">
        <v>11429</v>
      </c>
      <c r="AP165" s="511" t="s">
        <v>11430</v>
      </c>
      <c r="AQ165" s="511" t="s">
        <v>11431</v>
      </c>
      <c r="AR165" s="511" t="s">
        <v>10313</v>
      </c>
      <c r="AS165" s="511" t="s">
        <v>11432</v>
      </c>
      <c r="AT165" s="511" t="s">
        <v>11432</v>
      </c>
      <c r="AU165" s="511" t="s">
        <v>10314</v>
      </c>
      <c r="AV165" s="511" t="s">
        <v>11433</v>
      </c>
      <c r="AW165" s="511" t="s">
        <v>11434</v>
      </c>
      <c r="AX165" s="511" t="s">
        <v>11435</v>
      </c>
      <c r="AY165" s="511" t="s">
        <v>11436</v>
      </c>
      <c r="AZ165" s="511" t="s">
        <v>11437</v>
      </c>
      <c r="BA165" s="511" t="s">
        <v>11438</v>
      </c>
      <c r="BB165" s="511">
        <v>591203428</v>
      </c>
      <c r="BC165" s="512" t="s">
        <v>11439</v>
      </c>
      <c r="BD165" s="511" t="s">
        <v>11440</v>
      </c>
      <c r="BE165" s="511" t="s">
        <v>11441</v>
      </c>
      <c r="BF165" s="511" t="s">
        <v>11442</v>
      </c>
      <c r="BG165" s="511" t="s">
        <v>11443</v>
      </c>
      <c r="BH165" s="511" t="s">
        <v>8648</v>
      </c>
      <c r="BI165" s="511">
        <v>2</v>
      </c>
      <c r="BJ165" s="511">
        <v>17</v>
      </c>
      <c r="BK165" s="511" t="s">
        <v>138</v>
      </c>
      <c r="BL165" s="511" t="s">
        <v>138</v>
      </c>
      <c r="BM165" s="511" t="s">
        <v>11444</v>
      </c>
      <c r="BN165" s="511" t="s">
        <v>138</v>
      </c>
      <c r="BO165" s="511" t="s">
        <v>9027</v>
      </c>
      <c r="BP165" s="513">
        <v>36056</v>
      </c>
      <c r="BQ165" s="511" t="s">
        <v>138</v>
      </c>
      <c r="BR165" s="511" t="s">
        <v>8482</v>
      </c>
      <c r="BS165" s="511" t="s">
        <v>11445</v>
      </c>
      <c r="BT165" s="511" t="s">
        <v>11446</v>
      </c>
      <c r="BU165" s="511" t="s">
        <v>11447</v>
      </c>
      <c r="BV165" s="511">
        <v>1</v>
      </c>
      <c r="BW165" s="511">
        <v>1</v>
      </c>
      <c r="BX165" s="511" t="s">
        <v>11448</v>
      </c>
      <c r="BY165" s="511" t="s">
        <v>138</v>
      </c>
      <c r="BZ165" s="511">
        <v>13</v>
      </c>
      <c r="CA165" s="511" t="s">
        <v>11449</v>
      </c>
      <c r="CB165" s="511" t="s">
        <v>11450</v>
      </c>
      <c r="CC165" s="511" t="s">
        <v>11451</v>
      </c>
      <c r="CD165" s="511" t="s">
        <v>5351</v>
      </c>
      <c r="CE165" s="518" t="s">
        <v>102</v>
      </c>
      <c r="CF165" s="518" t="s">
        <v>102</v>
      </c>
      <c r="CG165" s="518" t="s">
        <v>102</v>
      </c>
      <c r="CH165" s="518" t="s">
        <v>102</v>
      </c>
      <c r="CI165" s="518" t="s">
        <v>102</v>
      </c>
      <c r="CJ165" s="518" t="s">
        <v>102</v>
      </c>
      <c r="CK165" s="518" t="s">
        <v>102</v>
      </c>
      <c r="CL165" s="518" t="s">
        <v>102</v>
      </c>
      <c r="CM165" s="518" t="s">
        <v>102</v>
      </c>
      <c r="CN165" s="518" t="s">
        <v>102</v>
      </c>
      <c r="CO165" s="518" t="s">
        <v>102</v>
      </c>
      <c r="CP165" s="518" t="s">
        <v>102</v>
      </c>
      <c r="CQ165" s="518" t="s">
        <v>102</v>
      </c>
      <c r="CR165" s="518" t="s">
        <v>102</v>
      </c>
      <c r="CS165" s="518" t="s">
        <v>102</v>
      </c>
      <c r="CT165" s="518" t="s">
        <v>102</v>
      </c>
      <c r="CU165" s="518" t="s">
        <v>102</v>
      </c>
      <c r="CV165" s="518" t="s">
        <v>102</v>
      </c>
      <c r="CW165" s="518" t="s">
        <v>102</v>
      </c>
      <c r="CX165" s="518" t="s">
        <v>102</v>
      </c>
      <c r="CY165" s="518" t="s">
        <v>102</v>
      </c>
      <c r="CZ165" s="518" t="s">
        <v>102</v>
      </c>
      <c r="DA165" s="518" t="s">
        <v>102</v>
      </c>
      <c r="DB165" s="518" t="s">
        <v>102</v>
      </c>
      <c r="DC165" s="518" t="s">
        <v>102</v>
      </c>
      <c r="DD165" s="518" t="s">
        <v>102</v>
      </c>
      <c r="DE165" s="518" t="s">
        <v>102</v>
      </c>
      <c r="DF165" s="518" t="s">
        <v>102</v>
      </c>
      <c r="DG165" s="518" t="s">
        <v>102</v>
      </c>
      <c r="DH165" s="518" t="s">
        <v>102</v>
      </c>
      <c r="DI165" s="518" t="s">
        <v>102</v>
      </c>
      <c r="DJ165" s="518" t="s">
        <v>102</v>
      </c>
      <c r="DK165" s="518" t="s">
        <v>102</v>
      </c>
      <c r="DL165" s="518" t="s">
        <v>102</v>
      </c>
      <c r="DM165" s="518" t="s">
        <v>102</v>
      </c>
      <c r="DN165" s="518" t="s">
        <v>102</v>
      </c>
      <c r="DO165" s="518" t="s">
        <v>102</v>
      </c>
      <c r="DP165" s="518" t="s">
        <v>102</v>
      </c>
      <c r="DQ165" s="518" t="s">
        <v>102</v>
      </c>
      <c r="DR165" s="518" t="s">
        <v>102</v>
      </c>
      <c r="DS165" s="518" t="s">
        <v>102</v>
      </c>
      <c r="DT165" s="518" t="s">
        <v>102</v>
      </c>
      <c r="DU165" s="518" t="s">
        <v>102</v>
      </c>
      <c r="DV165" s="518" t="s">
        <v>102</v>
      </c>
      <c r="DW165" s="518" t="s">
        <v>102</v>
      </c>
      <c r="DX165" s="518" t="s">
        <v>102</v>
      </c>
      <c r="DY165" s="518" t="s">
        <v>102</v>
      </c>
      <c r="DZ165" s="518" t="s">
        <v>102</v>
      </c>
      <c r="EA165" s="518" t="s">
        <v>102</v>
      </c>
      <c r="EB165" s="518" t="s">
        <v>102</v>
      </c>
      <c r="EC165" s="518" t="s">
        <v>102</v>
      </c>
      <c r="ED165" s="518" t="s">
        <v>102</v>
      </c>
      <c r="EE165" s="518" t="s">
        <v>102</v>
      </c>
      <c r="EF165" s="518" t="s">
        <v>102</v>
      </c>
      <c r="EG165" s="518" t="s">
        <v>102</v>
      </c>
      <c r="EH165" s="518" t="s">
        <v>102</v>
      </c>
      <c r="EI165" s="518" t="s">
        <v>102</v>
      </c>
      <c r="EJ165" s="518" t="s">
        <v>102</v>
      </c>
      <c r="EK165" s="518" t="s">
        <v>102</v>
      </c>
      <c r="EL165" s="518" t="s">
        <v>102</v>
      </c>
      <c r="EM165" s="518" t="s">
        <v>102</v>
      </c>
      <c r="EN165" s="518" t="s">
        <v>102</v>
      </c>
      <c r="EO165" s="518" t="s">
        <v>102</v>
      </c>
      <c r="EP165" s="518" t="s">
        <v>102</v>
      </c>
      <c r="EQ165" s="518" t="s">
        <v>102</v>
      </c>
      <c r="ER165" s="518" t="s">
        <v>102</v>
      </c>
      <c r="ES165" s="518" t="s">
        <v>102</v>
      </c>
      <c r="ET165" s="518" t="s">
        <v>102</v>
      </c>
      <c r="EU165" s="518" t="s">
        <v>102</v>
      </c>
      <c r="EV165" s="518" t="s">
        <v>102</v>
      </c>
      <c r="EW165" s="518" t="s">
        <v>102</v>
      </c>
      <c r="EX165" s="518" t="s">
        <v>102</v>
      </c>
      <c r="EY165" s="518" t="s">
        <v>102</v>
      </c>
      <c r="EZ165" s="518" t="s">
        <v>102</v>
      </c>
      <c r="FA165" s="518" t="s">
        <v>102</v>
      </c>
      <c r="FB165" s="518" t="s">
        <v>102</v>
      </c>
      <c r="FC165" s="518" t="s">
        <v>102</v>
      </c>
      <c r="FD165" s="518" t="s">
        <v>102</v>
      </c>
      <c r="FE165" s="518" t="s">
        <v>102</v>
      </c>
      <c r="FF165" s="518" t="s">
        <v>102</v>
      </c>
      <c r="FG165" s="518" t="s">
        <v>102</v>
      </c>
      <c r="FH165" s="518" t="s">
        <v>102</v>
      </c>
      <c r="FI165" s="518" t="s">
        <v>102</v>
      </c>
      <c r="FJ165" s="518" t="s">
        <v>102</v>
      </c>
      <c r="FK165" s="518" t="s">
        <v>102</v>
      </c>
      <c r="FL165" s="518" t="s">
        <v>102</v>
      </c>
      <c r="FM165" s="518" t="s">
        <v>102</v>
      </c>
      <c r="FN165" s="518" t="s">
        <v>102</v>
      </c>
      <c r="FO165" s="518" t="s">
        <v>102</v>
      </c>
      <c r="FP165" s="518" t="s">
        <v>102</v>
      </c>
      <c r="FQ165" s="518" t="s">
        <v>102</v>
      </c>
      <c r="FR165" s="518" t="s">
        <v>102</v>
      </c>
      <c r="FS165" s="518" t="s">
        <v>102</v>
      </c>
      <c r="FT165" s="518" t="s">
        <v>102</v>
      </c>
      <c r="FU165" s="518" t="s">
        <v>102</v>
      </c>
      <c r="FV165" s="518" t="s">
        <v>102</v>
      </c>
      <c r="FW165" s="518" t="s">
        <v>102</v>
      </c>
      <c r="FX165" s="518" t="s">
        <v>102</v>
      </c>
      <c r="FY165" s="518" t="s">
        <v>102</v>
      </c>
      <c r="FZ165" s="518" t="s">
        <v>102</v>
      </c>
      <c r="GA165" s="518" t="s">
        <v>102</v>
      </c>
      <c r="GB165" s="518" t="s">
        <v>102</v>
      </c>
      <c r="GC165" s="518" t="s">
        <v>102</v>
      </c>
      <c r="GD165" s="518" t="s">
        <v>102</v>
      </c>
      <c r="GE165" s="518" t="s">
        <v>102</v>
      </c>
      <c r="GF165" s="518" t="s">
        <v>102</v>
      </c>
      <c r="GG165" s="518" t="s">
        <v>102</v>
      </c>
      <c r="GH165" s="518" t="s">
        <v>102</v>
      </c>
      <c r="GI165" s="518" t="s">
        <v>102</v>
      </c>
      <c r="GJ165" s="518" t="s">
        <v>102</v>
      </c>
      <c r="GK165" s="518" t="s">
        <v>102</v>
      </c>
      <c r="GL165" s="518" t="s">
        <v>102</v>
      </c>
      <c r="GM165" s="518" t="s">
        <v>102</v>
      </c>
      <c r="GN165" s="518" t="s">
        <v>102</v>
      </c>
      <c r="GO165" s="518" t="s">
        <v>102</v>
      </c>
      <c r="GP165" s="518" t="s">
        <v>102</v>
      </c>
      <c r="GQ165" s="518" t="s">
        <v>102</v>
      </c>
      <c r="GR165" s="518" t="s">
        <v>102</v>
      </c>
      <c r="GS165" s="518" t="s">
        <v>102</v>
      </c>
      <c r="GT165" s="518" t="s">
        <v>102</v>
      </c>
      <c r="GU165" s="518" t="s">
        <v>102</v>
      </c>
      <c r="GV165" s="518" t="s">
        <v>102</v>
      </c>
      <c r="GW165" s="518" t="s">
        <v>102</v>
      </c>
      <c r="GX165" s="518" t="s">
        <v>102</v>
      </c>
      <c r="GY165" s="518" t="s">
        <v>102</v>
      </c>
      <c r="GZ165" s="518" t="s">
        <v>102</v>
      </c>
      <c r="HA165" s="518" t="s">
        <v>102</v>
      </c>
      <c r="HB165" s="518" t="s">
        <v>102</v>
      </c>
      <c r="HC165" s="511" t="str">
        <f t="shared" si="2"/>
        <v>2006-005144</v>
      </c>
    </row>
    <row r="166" spans="1:211" ht="48" hidden="1" customHeight="1" x14ac:dyDescent="0.15">
      <c r="A166" s="511" t="s">
        <v>4394</v>
      </c>
      <c r="B166" s="512" t="s">
        <v>11452</v>
      </c>
      <c r="C166" s="513">
        <v>39657</v>
      </c>
      <c r="D166" s="512" t="s">
        <v>8419</v>
      </c>
      <c r="E166" s="512" t="s">
        <v>8498</v>
      </c>
      <c r="F166" s="512" t="s">
        <v>8421</v>
      </c>
      <c r="G166" s="513">
        <v>40221</v>
      </c>
      <c r="H166" s="512" t="s">
        <v>11453</v>
      </c>
      <c r="I166" s="512" t="s">
        <v>8500</v>
      </c>
      <c r="J166" s="513">
        <v>40087</v>
      </c>
      <c r="S166" s="514" t="s">
        <v>11454</v>
      </c>
      <c r="T166" s="511">
        <v>2010</v>
      </c>
      <c r="U166" s="515" t="s">
        <v>8424</v>
      </c>
      <c r="V166" s="514">
        <v>77</v>
      </c>
      <c r="W166" s="514">
        <v>2</v>
      </c>
      <c r="X166" s="514">
        <v>2</v>
      </c>
      <c r="Y166" s="513">
        <v>36423</v>
      </c>
      <c r="Z166" s="512" t="s">
        <v>11425</v>
      </c>
      <c r="AA166" s="512" t="s">
        <v>11426</v>
      </c>
      <c r="AB166" s="513">
        <v>36637</v>
      </c>
      <c r="AC166" s="513">
        <v>39414</v>
      </c>
      <c r="AD166" s="512" t="s">
        <v>11427</v>
      </c>
      <c r="AE166" s="513">
        <v>37953</v>
      </c>
      <c r="AF166" s="512" t="s">
        <v>11428</v>
      </c>
      <c r="AG166" s="512" t="s">
        <v>11426</v>
      </c>
      <c r="AH166" s="516">
        <v>4015329</v>
      </c>
      <c r="AI166" s="513">
        <v>39346</v>
      </c>
      <c r="AJ166" s="513" t="s">
        <v>138</v>
      </c>
      <c r="AK166" s="511" t="s">
        <v>138</v>
      </c>
      <c r="AL166" s="513" t="s">
        <v>138</v>
      </c>
      <c r="AM166" s="511" t="s">
        <v>138</v>
      </c>
      <c r="AN166" s="511" t="s">
        <v>10310</v>
      </c>
      <c r="AO166" s="511" t="s">
        <v>11429</v>
      </c>
      <c r="AP166" s="511" t="s">
        <v>11430</v>
      </c>
      <c r="AQ166" s="511" t="s">
        <v>11431</v>
      </c>
      <c r="AR166" s="511" t="s">
        <v>10313</v>
      </c>
      <c r="AS166" s="511" t="s">
        <v>11432</v>
      </c>
      <c r="AT166" s="511" t="s">
        <v>11432</v>
      </c>
      <c r="AU166" s="511" t="s">
        <v>10314</v>
      </c>
      <c r="AV166" s="511" t="s">
        <v>11433</v>
      </c>
      <c r="AW166" s="511" t="s">
        <v>11434</v>
      </c>
      <c r="AX166" s="511" t="s">
        <v>11435</v>
      </c>
      <c r="AY166" s="511" t="s">
        <v>11436</v>
      </c>
      <c r="AZ166" s="511" t="s">
        <v>11437</v>
      </c>
      <c r="BA166" s="511" t="s">
        <v>11438</v>
      </c>
      <c r="BB166" s="511">
        <v>591203428</v>
      </c>
      <c r="BC166" s="512" t="s">
        <v>11439</v>
      </c>
      <c r="BD166" s="511" t="s">
        <v>11440</v>
      </c>
      <c r="BE166" s="511" t="s">
        <v>11441</v>
      </c>
      <c r="BF166" s="511" t="s">
        <v>11442</v>
      </c>
      <c r="BG166" s="511" t="s">
        <v>11443</v>
      </c>
      <c r="BH166" s="511" t="s">
        <v>8648</v>
      </c>
      <c r="BI166" s="511">
        <v>2</v>
      </c>
      <c r="BJ166" s="511">
        <v>17</v>
      </c>
      <c r="BK166" s="511" t="s">
        <v>138</v>
      </c>
      <c r="BL166" s="511" t="s">
        <v>138</v>
      </c>
      <c r="BM166" s="511" t="s">
        <v>11444</v>
      </c>
      <c r="BN166" s="511" t="s">
        <v>138</v>
      </c>
      <c r="BO166" s="511" t="s">
        <v>9027</v>
      </c>
      <c r="BP166" s="513">
        <v>36056</v>
      </c>
      <c r="BQ166" s="511" t="s">
        <v>138</v>
      </c>
      <c r="BR166" s="511" t="s">
        <v>8482</v>
      </c>
      <c r="BS166" s="511" t="s">
        <v>11445</v>
      </c>
      <c r="BT166" s="511" t="s">
        <v>11446</v>
      </c>
      <c r="BU166" s="511" t="s">
        <v>11447</v>
      </c>
      <c r="BV166" s="511">
        <v>1</v>
      </c>
      <c r="BW166" s="511">
        <v>1</v>
      </c>
      <c r="BX166" s="511" t="s">
        <v>11448</v>
      </c>
      <c r="BY166" s="511" t="s">
        <v>138</v>
      </c>
      <c r="BZ166" s="511">
        <v>13</v>
      </c>
      <c r="CA166" s="511" t="s">
        <v>11449</v>
      </c>
      <c r="CB166" s="511" t="s">
        <v>11450</v>
      </c>
      <c r="CC166" s="511" t="s">
        <v>11451</v>
      </c>
      <c r="CD166" s="511" t="s">
        <v>5351</v>
      </c>
      <c r="CE166" s="518" t="s">
        <v>11455</v>
      </c>
      <c r="CF166" s="518" t="s">
        <v>11456</v>
      </c>
      <c r="CG166" s="518" t="s">
        <v>11457</v>
      </c>
      <c r="CH166" s="518" t="s">
        <v>11458</v>
      </c>
      <c r="CI166" s="518" t="s">
        <v>11459</v>
      </c>
      <c r="CJ166" s="518" t="s">
        <v>11460</v>
      </c>
      <c r="CK166" s="518" t="s">
        <v>11461</v>
      </c>
      <c r="CL166" s="518" t="s">
        <v>11462</v>
      </c>
      <c r="CM166" s="518" t="s">
        <v>11463</v>
      </c>
      <c r="CN166" s="518" t="s">
        <v>11464</v>
      </c>
      <c r="CO166" s="518" t="s">
        <v>11465</v>
      </c>
      <c r="CP166" s="518" t="s">
        <v>102</v>
      </c>
      <c r="CQ166" s="518" t="s">
        <v>102</v>
      </c>
      <c r="CR166" s="518" t="s">
        <v>102</v>
      </c>
      <c r="CS166" s="518" t="s">
        <v>102</v>
      </c>
      <c r="CT166" s="518" t="s">
        <v>102</v>
      </c>
      <c r="CU166" s="518" t="s">
        <v>102</v>
      </c>
      <c r="CV166" s="518" t="s">
        <v>102</v>
      </c>
      <c r="CW166" s="518" t="s">
        <v>102</v>
      </c>
      <c r="CX166" s="518" t="s">
        <v>102</v>
      </c>
      <c r="CY166" s="518" t="s">
        <v>102</v>
      </c>
      <c r="CZ166" s="518" t="s">
        <v>102</v>
      </c>
      <c r="DA166" s="518" t="s">
        <v>102</v>
      </c>
      <c r="DB166" s="518" t="s">
        <v>102</v>
      </c>
      <c r="DC166" s="518" t="s">
        <v>102</v>
      </c>
      <c r="DD166" s="518" t="s">
        <v>102</v>
      </c>
      <c r="DE166" s="518" t="s">
        <v>102</v>
      </c>
      <c r="DF166" s="518" t="s">
        <v>102</v>
      </c>
      <c r="DG166" s="518" t="s">
        <v>102</v>
      </c>
      <c r="DH166" s="518" t="s">
        <v>102</v>
      </c>
      <c r="DI166" s="518" t="s">
        <v>102</v>
      </c>
      <c r="DJ166" s="518" t="s">
        <v>102</v>
      </c>
      <c r="DK166" s="518" t="s">
        <v>102</v>
      </c>
      <c r="DL166" s="518" t="s">
        <v>102</v>
      </c>
      <c r="DM166" s="518" t="s">
        <v>102</v>
      </c>
      <c r="DN166" s="518" t="s">
        <v>102</v>
      </c>
      <c r="DO166" s="518" t="s">
        <v>102</v>
      </c>
      <c r="DP166" s="518" t="s">
        <v>102</v>
      </c>
      <c r="DQ166" s="518" t="s">
        <v>102</v>
      </c>
      <c r="DR166" s="518" t="s">
        <v>102</v>
      </c>
      <c r="DS166" s="518" t="s">
        <v>102</v>
      </c>
      <c r="DT166" s="518" t="s">
        <v>102</v>
      </c>
      <c r="DU166" s="518" t="s">
        <v>102</v>
      </c>
      <c r="DV166" s="518" t="s">
        <v>102</v>
      </c>
      <c r="DW166" s="518" t="s">
        <v>102</v>
      </c>
      <c r="DX166" s="518" t="s">
        <v>102</v>
      </c>
      <c r="DY166" s="518" t="s">
        <v>102</v>
      </c>
      <c r="DZ166" s="518" t="s">
        <v>102</v>
      </c>
      <c r="EA166" s="518" t="s">
        <v>102</v>
      </c>
      <c r="EB166" s="518" t="s">
        <v>102</v>
      </c>
      <c r="EC166" s="518" t="s">
        <v>102</v>
      </c>
      <c r="ED166" s="518" t="s">
        <v>102</v>
      </c>
      <c r="EE166" s="518" t="s">
        <v>102</v>
      </c>
      <c r="EF166" s="518" t="s">
        <v>102</v>
      </c>
      <c r="EG166" s="518" t="s">
        <v>102</v>
      </c>
      <c r="EH166" s="518" t="s">
        <v>102</v>
      </c>
      <c r="EI166" s="518" t="s">
        <v>102</v>
      </c>
      <c r="EJ166" s="518" t="s">
        <v>102</v>
      </c>
      <c r="EK166" s="518" t="s">
        <v>102</v>
      </c>
      <c r="EL166" s="518" t="s">
        <v>102</v>
      </c>
      <c r="EM166" s="518" t="s">
        <v>102</v>
      </c>
      <c r="EN166" s="518" t="s">
        <v>102</v>
      </c>
      <c r="EO166" s="518" t="s">
        <v>102</v>
      </c>
      <c r="EP166" s="518" t="s">
        <v>102</v>
      </c>
      <c r="EQ166" s="518" t="s">
        <v>102</v>
      </c>
      <c r="ER166" s="518" t="s">
        <v>102</v>
      </c>
      <c r="ES166" s="518" t="s">
        <v>102</v>
      </c>
      <c r="ET166" s="518" t="s">
        <v>102</v>
      </c>
      <c r="EU166" s="518" t="s">
        <v>102</v>
      </c>
      <c r="EV166" s="518" t="s">
        <v>102</v>
      </c>
      <c r="EW166" s="518" t="s">
        <v>102</v>
      </c>
      <c r="EX166" s="518" t="s">
        <v>102</v>
      </c>
      <c r="EY166" s="518" t="s">
        <v>102</v>
      </c>
      <c r="EZ166" s="518" t="s">
        <v>102</v>
      </c>
      <c r="FA166" s="518" t="s">
        <v>102</v>
      </c>
      <c r="FB166" s="518" t="s">
        <v>102</v>
      </c>
      <c r="FC166" s="518" t="s">
        <v>102</v>
      </c>
      <c r="FD166" s="518" t="s">
        <v>102</v>
      </c>
      <c r="FE166" s="518" t="s">
        <v>102</v>
      </c>
      <c r="FF166" s="518" t="s">
        <v>102</v>
      </c>
      <c r="FG166" s="518" t="s">
        <v>102</v>
      </c>
      <c r="FH166" s="518" t="s">
        <v>102</v>
      </c>
      <c r="FI166" s="518" t="s">
        <v>102</v>
      </c>
      <c r="FJ166" s="518" t="s">
        <v>102</v>
      </c>
      <c r="FK166" s="518" t="s">
        <v>102</v>
      </c>
      <c r="FL166" s="518" t="s">
        <v>102</v>
      </c>
      <c r="FM166" s="518" t="s">
        <v>102</v>
      </c>
      <c r="FN166" s="518" t="s">
        <v>102</v>
      </c>
      <c r="FO166" s="518" t="s">
        <v>102</v>
      </c>
      <c r="FP166" s="518" t="s">
        <v>102</v>
      </c>
      <c r="FQ166" s="518" t="s">
        <v>102</v>
      </c>
      <c r="FR166" s="518" t="s">
        <v>102</v>
      </c>
      <c r="FS166" s="518" t="s">
        <v>102</v>
      </c>
      <c r="FT166" s="518" t="s">
        <v>102</v>
      </c>
      <c r="FU166" s="518" t="s">
        <v>102</v>
      </c>
      <c r="FV166" s="518" t="s">
        <v>102</v>
      </c>
      <c r="FW166" s="518" t="s">
        <v>102</v>
      </c>
      <c r="FX166" s="518" t="s">
        <v>102</v>
      </c>
      <c r="FY166" s="518" t="s">
        <v>102</v>
      </c>
      <c r="FZ166" s="518" t="s">
        <v>102</v>
      </c>
      <c r="GA166" s="518" t="s">
        <v>102</v>
      </c>
      <c r="GB166" s="518" t="s">
        <v>102</v>
      </c>
      <c r="GC166" s="518" t="s">
        <v>102</v>
      </c>
      <c r="GD166" s="518" t="s">
        <v>102</v>
      </c>
      <c r="GE166" s="518" t="s">
        <v>102</v>
      </c>
      <c r="GF166" s="518" t="s">
        <v>102</v>
      </c>
      <c r="GG166" s="518" t="s">
        <v>102</v>
      </c>
      <c r="GH166" s="518" t="s">
        <v>102</v>
      </c>
      <c r="GI166" s="518" t="s">
        <v>102</v>
      </c>
      <c r="GJ166" s="518" t="s">
        <v>102</v>
      </c>
      <c r="GK166" s="518" t="s">
        <v>102</v>
      </c>
      <c r="GL166" s="518" t="s">
        <v>102</v>
      </c>
      <c r="GM166" s="518" t="s">
        <v>102</v>
      </c>
      <c r="GN166" s="518" t="s">
        <v>102</v>
      </c>
      <c r="GO166" s="518" t="s">
        <v>102</v>
      </c>
      <c r="GP166" s="518" t="s">
        <v>102</v>
      </c>
      <c r="GQ166" s="518" t="s">
        <v>102</v>
      </c>
      <c r="GR166" s="518" t="s">
        <v>102</v>
      </c>
      <c r="GS166" s="518" t="s">
        <v>102</v>
      </c>
      <c r="GT166" s="518" t="s">
        <v>102</v>
      </c>
      <c r="GU166" s="518" t="s">
        <v>102</v>
      </c>
      <c r="GV166" s="518" t="s">
        <v>102</v>
      </c>
      <c r="GW166" s="518" t="s">
        <v>102</v>
      </c>
      <c r="GX166" s="518" t="s">
        <v>102</v>
      </c>
      <c r="GY166" s="518" t="s">
        <v>102</v>
      </c>
      <c r="GZ166" s="518" t="s">
        <v>102</v>
      </c>
      <c r="HA166" s="518" t="s">
        <v>102</v>
      </c>
      <c r="HB166" s="518" t="s">
        <v>102</v>
      </c>
      <c r="HC166" s="511" t="str">
        <f t="shared" si="2"/>
        <v>2008-800135</v>
      </c>
    </row>
    <row r="167" spans="1:211" ht="48" hidden="1" customHeight="1" x14ac:dyDescent="0.15">
      <c r="A167" s="511" t="s">
        <v>4398</v>
      </c>
      <c r="B167" s="512" t="s">
        <v>11466</v>
      </c>
      <c r="C167" s="513">
        <v>37714</v>
      </c>
      <c r="D167" s="512" t="s">
        <v>8419</v>
      </c>
      <c r="E167" s="512" t="s">
        <v>8420</v>
      </c>
      <c r="F167" s="512" t="s">
        <v>8421</v>
      </c>
      <c r="G167" s="513">
        <v>38195</v>
      </c>
      <c r="H167" s="512" t="s">
        <v>11467</v>
      </c>
      <c r="I167" s="512" t="s">
        <v>10051</v>
      </c>
      <c r="J167" s="513">
        <v>38181</v>
      </c>
      <c r="S167" s="511" t="s">
        <v>11468</v>
      </c>
      <c r="T167" s="511">
        <v>2010</v>
      </c>
      <c r="U167" s="515" t="s">
        <v>8424</v>
      </c>
      <c r="V167" s="514">
        <v>78</v>
      </c>
      <c r="W167" s="514">
        <v>3</v>
      </c>
      <c r="X167" s="514">
        <v>1</v>
      </c>
      <c r="Y167" s="513">
        <v>36431</v>
      </c>
      <c r="Z167" s="512" t="s">
        <v>11469</v>
      </c>
      <c r="AA167" s="512" t="s">
        <v>11470</v>
      </c>
      <c r="AB167" s="513">
        <v>36984</v>
      </c>
      <c r="AC167" s="513">
        <v>38287</v>
      </c>
      <c r="AD167" s="512" t="s">
        <v>11471</v>
      </c>
      <c r="AE167" s="513">
        <v>36783</v>
      </c>
      <c r="AF167" s="512" t="s">
        <v>138</v>
      </c>
      <c r="AG167" s="512" t="s">
        <v>11470</v>
      </c>
      <c r="AH167" s="516">
        <v>3583037</v>
      </c>
      <c r="AI167" s="513">
        <v>38205</v>
      </c>
      <c r="AJ167" s="513" t="s">
        <v>138</v>
      </c>
      <c r="AK167" s="511" t="s">
        <v>138</v>
      </c>
      <c r="AL167" s="513" t="s">
        <v>138</v>
      </c>
      <c r="AM167" s="511" t="s">
        <v>138</v>
      </c>
      <c r="AN167" s="511" t="s">
        <v>11472</v>
      </c>
      <c r="AO167" s="511" t="s">
        <v>11473</v>
      </c>
      <c r="AP167" s="511" t="s">
        <v>11474</v>
      </c>
      <c r="AQ167" s="511" t="s">
        <v>11475</v>
      </c>
      <c r="AR167" s="511" t="s">
        <v>11476</v>
      </c>
      <c r="AS167" s="511" t="s">
        <v>138</v>
      </c>
      <c r="AT167" s="511" t="s">
        <v>138</v>
      </c>
      <c r="AU167" s="511" t="s">
        <v>138</v>
      </c>
      <c r="AV167" s="511" t="s">
        <v>11477</v>
      </c>
      <c r="AW167" s="511" t="s">
        <v>11478</v>
      </c>
      <c r="AX167" s="511" t="s">
        <v>11479</v>
      </c>
      <c r="AY167" s="511" t="s">
        <v>11473</v>
      </c>
      <c r="AZ167" s="511" t="s">
        <v>11473</v>
      </c>
      <c r="BA167" s="511" t="s">
        <v>11480</v>
      </c>
      <c r="BB167" s="511" t="s">
        <v>11481</v>
      </c>
      <c r="BC167" s="512" t="s">
        <v>11467</v>
      </c>
      <c r="BD167" s="511" t="s">
        <v>11482</v>
      </c>
      <c r="BE167" s="511" t="s">
        <v>11483</v>
      </c>
      <c r="BF167" s="511" t="s">
        <v>11484</v>
      </c>
      <c r="BG167" s="511" t="s">
        <v>11485</v>
      </c>
      <c r="BH167" s="511" t="s">
        <v>8648</v>
      </c>
      <c r="BI167" s="511">
        <v>7</v>
      </c>
      <c r="BJ167" s="511">
        <v>11</v>
      </c>
      <c r="BK167" s="511" t="s">
        <v>138</v>
      </c>
      <c r="BL167" s="511" t="s">
        <v>138</v>
      </c>
      <c r="BM167" s="511" t="s">
        <v>11486</v>
      </c>
      <c r="BN167" s="511" t="s">
        <v>138</v>
      </c>
      <c r="BO167" s="511" t="s">
        <v>9027</v>
      </c>
      <c r="BP167" s="513" t="s">
        <v>138</v>
      </c>
      <c r="BQ167" s="511" t="s">
        <v>138</v>
      </c>
      <c r="BR167" s="511" t="s">
        <v>8445</v>
      </c>
      <c r="BS167" s="511" t="s">
        <v>11487</v>
      </c>
      <c r="BT167" s="511" t="s">
        <v>138</v>
      </c>
      <c r="BU167" s="511" t="s">
        <v>11488</v>
      </c>
      <c r="BV167" s="511">
        <v>1</v>
      </c>
      <c r="BW167" s="511">
        <v>1</v>
      </c>
      <c r="BX167" s="511" t="s">
        <v>11489</v>
      </c>
      <c r="BY167" s="511" t="s">
        <v>138</v>
      </c>
      <c r="BZ167" s="511">
        <v>9</v>
      </c>
      <c r="CA167" s="511" t="s">
        <v>11490</v>
      </c>
      <c r="CB167" s="511" t="s">
        <v>11491</v>
      </c>
      <c r="CC167" s="511" t="s">
        <v>11492</v>
      </c>
      <c r="CD167" s="511" t="s">
        <v>5353</v>
      </c>
      <c r="CE167" s="518" t="s">
        <v>102</v>
      </c>
      <c r="CF167" s="518" t="s">
        <v>102</v>
      </c>
      <c r="CG167" s="518" t="s">
        <v>102</v>
      </c>
      <c r="CH167" s="518" t="s">
        <v>102</v>
      </c>
      <c r="CI167" s="518" t="s">
        <v>102</v>
      </c>
      <c r="CJ167" s="518" t="s">
        <v>102</v>
      </c>
      <c r="CK167" s="518" t="s">
        <v>102</v>
      </c>
      <c r="CL167" s="518" t="s">
        <v>102</v>
      </c>
      <c r="CM167" s="518" t="s">
        <v>102</v>
      </c>
      <c r="CN167" s="518" t="s">
        <v>102</v>
      </c>
      <c r="CO167" s="518" t="s">
        <v>102</v>
      </c>
      <c r="CP167" s="518" t="s">
        <v>102</v>
      </c>
      <c r="CQ167" s="518" t="s">
        <v>102</v>
      </c>
      <c r="CR167" s="518" t="s">
        <v>102</v>
      </c>
      <c r="CS167" s="518" t="s">
        <v>102</v>
      </c>
      <c r="CT167" s="518" t="s">
        <v>102</v>
      </c>
      <c r="CU167" s="518" t="s">
        <v>102</v>
      </c>
      <c r="CV167" s="518" t="s">
        <v>102</v>
      </c>
      <c r="CW167" s="518" t="s">
        <v>102</v>
      </c>
      <c r="CX167" s="518" t="s">
        <v>102</v>
      </c>
      <c r="CY167" s="518" t="s">
        <v>102</v>
      </c>
      <c r="CZ167" s="518" t="s">
        <v>102</v>
      </c>
      <c r="DA167" s="518" t="s">
        <v>102</v>
      </c>
      <c r="DB167" s="518" t="s">
        <v>102</v>
      </c>
      <c r="DC167" s="518" t="s">
        <v>102</v>
      </c>
      <c r="DD167" s="518" t="s">
        <v>102</v>
      </c>
      <c r="DE167" s="518" t="s">
        <v>102</v>
      </c>
      <c r="DF167" s="518" t="s">
        <v>102</v>
      </c>
      <c r="DG167" s="518" t="s">
        <v>102</v>
      </c>
      <c r="DH167" s="518" t="s">
        <v>102</v>
      </c>
      <c r="DI167" s="518" t="s">
        <v>102</v>
      </c>
      <c r="DJ167" s="518" t="s">
        <v>102</v>
      </c>
      <c r="DK167" s="518" t="s">
        <v>102</v>
      </c>
      <c r="DL167" s="518" t="s">
        <v>102</v>
      </c>
      <c r="DM167" s="518" t="s">
        <v>102</v>
      </c>
      <c r="DN167" s="518" t="s">
        <v>102</v>
      </c>
      <c r="DO167" s="518" t="s">
        <v>102</v>
      </c>
      <c r="DP167" s="518" t="s">
        <v>102</v>
      </c>
      <c r="DQ167" s="518" t="s">
        <v>102</v>
      </c>
      <c r="DR167" s="518" t="s">
        <v>102</v>
      </c>
      <c r="DS167" s="518" t="s">
        <v>102</v>
      </c>
      <c r="DT167" s="518" t="s">
        <v>102</v>
      </c>
      <c r="DU167" s="518" t="s">
        <v>102</v>
      </c>
      <c r="DV167" s="518" t="s">
        <v>102</v>
      </c>
      <c r="DW167" s="518" t="s">
        <v>102</v>
      </c>
      <c r="DX167" s="518" t="s">
        <v>102</v>
      </c>
      <c r="DY167" s="518" t="s">
        <v>102</v>
      </c>
      <c r="DZ167" s="518" t="s">
        <v>102</v>
      </c>
      <c r="EA167" s="518" t="s">
        <v>102</v>
      </c>
      <c r="EB167" s="518" t="s">
        <v>102</v>
      </c>
      <c r="EC167" s="518" t="s">
        <v>102</v>
      </c>
      <c r="ED167" s="518" t="s">
        <v>102</v>
      </c>
      <c r="EE167" s="518" t="s">
        <v>102</v>
      </c>
      <c r="EF167" s="518" t="s">
        <v>102</v>
      </c>
      <c r="EG167" s="518" t="s">
        <v>102</v>
      </c>
      <c r="EH167" s="518" t="s">
        <v>102</v>
      </c>
      <c r="EI167" s="518" t="s">
        <v>102</v>
      </c>
      <c r="EJ167" s="518" t="s">
        <v>102</v>
      </c>
      <c r="EK167" s="518" t="s">
        <v>102</v>
      </c>
      <c r="EL167" s="518" t="s">
        <v>102</v>
      </c>
      <c r="EM167" s="518" t="s">
        <v>102</v>
      </c>
      <c r="EN167" s="518" t="s">
        <v>102</v>
      </c>
      <c r="EO167" s="518" t="s">
        <v>102</v>
      </c>
      <c r="EP167" s="518" t="s">
        <v>102</v>
      </c>
      <c r="EQ167" s="518" t="s">
        <v>102</v>
      </c>
      <c r="ER167" s="518" t="s">
        <v>102</v>
      </c>
      <c r="ES167" s="518" t="s">
        <v>102</v>
      </c>
      <c r="ET167" s="518" t="s">
        <v>102</v>
      </c>
      <c r="EU167" s="518" t="s">
        <v>102</v>
      </c>
      <c r="EV167" s="518" t="s">
        <v>102</v>
      </c>
      <c r="EW167" s="518" t="s">
        <v>102</v>
      </c>
      <c r="EX167" s="518" t="s">
        <v>102</v>
      </c>
      <c r="EY167" s="518" t="s">
        <v>102</v>
      </c>
      <c r="EZ167" s="518" t="s">
        <v>102</v>
      </c>
      <c r="FA167" s="518" t="s">
        <v>102</v>
      </c>
      <c r="FB167" s="518" t="s">
        <v>102</v>
      </c>
      <c r="FC167" s="518" t="s">
        <v>102</v>
      </c>
      <c r="FD167" s="518" t="s">
        <v>102</v>
      </c>
      <c r="FE167" s="518" t="s">
        <v>102</v>
      </c>
      <c r="FF167" s="518" t="s">
        <v>102</v>
      </c>
      <c r="FG167" s="518" t="s">
        <v>102</v>
      </c>
      <c r="FH167" s="518" t="s">
        <v>102</v>
      </c>
      <c r="FI167" s="518" t="s">
        <v>102</v>
      </c>
      <c r="FJ167" s="518" t="s">
        <v>102</v>
      </c>
      <c r="FK167" s="518" t="s">
        <v>102</v>
      </c>
      <c r="FL167" s="518" t="s">
        <v>102</v>
      </c>
      <c r="FM167" s="518" t="s">
        <v>102</v>
      </c>
      <c r="FN167" s="518" t="s">
        <v>102</v>
      </c>
      <c r="FO167" s="518" t="s">
        <v>102</v>
      </c>
      <c r="FP167" s="518" t="s">
        <v>102</v>
      </c>
      <c r="FQ167" s="518" t="s">
        <v>102</v>
      </c>
      <c r="FR167" s="518" t="s">
        <v>102</v>
      </c>
      <c r="FS167" s="518" t="s">
        <v>102</v>
      </c>
      <c r="FT167" s="518" t="s">
        <v>102</v>
      </c>
      <c r="FU167" s="518" t="s">
        <v>102</v>
      </c>
      <c r="FV167" s="518" t="s">
        <v>102</v>
      </c>
      <c r="FW167" s="518" t="s">
        <v>102</v>
      </c>
      <c r="FX167" s="518" t="s">
        <v>102</v>
      </c>
      <c r="FY167" s="518" t="s">
        <v>102</v>
      </c>
      <c r="FZ167" s="518" t="s">
        <v>102</v>
      </c>
      <c r="GA167" s="518" t="s">
        <v>102</v>
      </c>
      <c r="GB167" s="518" t="s">
        <v>102</v>
      </c>
      <c r="GC167" s="518" t="s">
        <v>102</v>
      </c>
      <c r="GD167" s="518" t="s">
        <v>102</v>
      </c>
      <c r="GE167" s="518" t="s">
        <v>102</v>
      </c>
      <c r="GF167" s="518" t="s">
        <v>102</v>
      </c>
      <c r="GG167" s="518" t="s">
        <v>102</v>
      </c>
      <c r="GH167" s="518" t="s">
        <v>102</v>
      </c>
      <c r="GI167" s="518" t="s">
        <v>102</v>
      </c>
      <c r="GJ167" s="518" t="s">
        <v>102</v>
      </c>
      <c r="GK167" s="518" t="s">
        <v>102</v>
      </c>
      <c r="GL167" s="518" t="s">
        <v>102</v>
      </c>
      <c r="GM167" s="518" t="s">
        <v>102</v>
      </c>
      <c r="GN167" s="518" t="s">
        <v>102</v>
      </c>
      <c r="GO167" s="518" t="s">
        <v>102</v>
      </c>
      <c r="GP167" s="518" t="s">
        <v>102</v>
      </c>
      <c r="GQ167" s="518" t="s">
        <v>102</v>
      </c>
      <c r="GR167" s="518" t="s">
        <v>102</v>
      </c>
      <c r="GS167" s="518" t="s">
        <v>102</v>
      </c>
      <c r="GT167" s="518" t="s">
        <v>102</v>
      </c>
      <c r="GU167" s="518" t="s">
        <v>102</v>
      </c>
      <c r="GV167" s="518" t="s">
        <v>102</v>
      </c>
      <c r="GW167" s="518" t="s">
        <v>102</v>
      </c>
      <c r="GX167" s="518" t="s">
        <v>102</v>
      </c>
      <c r="GY167" s="518" t="s">
        <v>102</v>
      </c>
      <c r="GZ167" s="518" t="s">
        <v>102</v>
      </c>
      <c r="HA167" s="518" t="s">
        <v>102</v>
      </c>
      <c r="HB167" s="518" t="s">
        <v>102</v>
      </c>
      <c r="HC167" s="511" t="str">
        <f t="shared" si="2"/>
        <v>2003-005408</v>
      </c>
    </row>
    <row r="168" spans="1:211" ht="48" hidden="1" customHeight="1" x14ac:dyDescent="0.15">
      <c r="A168" s="511" t="s">
        <v>4398</v>
      </c>
      <c r="B168" s="512" t="s">
        <v>11493</v>
      </c>
      <c r="C168" s="513">
        <v>38807</v>
      </c>
      <c r="D168" s="512" t="s">
        <v>8419</v>
      </c>
      <c r="E168" s="512" t="s">
        <v>8498</v>
      </c>
      <c r="F168" s="512" t="s">
        <v>8421</v>
      </c>
      <c r="G168" s="513">
        <v>40115</v>
      </c>
      <c r="H168" s="512" t="s">
        <v>11494</v>
      </c>
      <c r="I168" s="512" t="s">
        <v>11495</v>
      </c>
      <c r="J168" s="511" t="s">
        <v>11496</v>
      </c>
      <c r="K168" s="512" t="s">
        <v>11497</v>
      </c>
      <c r="N168" s="511" t="s">
        <v>11498</v>
      </c>
      <c r="P168" s="512" t="s">
        <v>8809</v>
      </c>
      <c r="Q168" s="513">
        <v>40101</v>
      </c>
      <c r="R168" s="513">
        <v>39276</v>
      </c>
      <c r="S168" s="514" t="s">
        <v>11499</v>
      </c>
      <c r="T168" s="511">
        <v>2010</v>
      </c>
      <c r="U168" s="515" t="s">
        <v>8424</v>
      </c>
      <c r="V168" s="514">
        <v>78</v>
      </c>
      <c r="W168" s="514">
        <v>3</v>
      </c>
      <c r="X168" s="514">
        <v>2</v>
      </c>
      <c r="Y168" s="513">
        <v>36431</v>
      </c>
      <c r="Z168" s="512" t="s">
        <v>11469</v>
      </c>
      <c r="AA168" s="512" t="s">
        <v>11470</v>
      </c>
      <c r="AB168" s="513">
        <v>36984</v>
      </c>
      <c r="AC168" s="513">
        <v>38287</v>
      </c>
      <c r="AD168" s="512" t="s">
        <v>11471</v>
      </c>
      <c r="AE168" s="513">
        <v>36783</v>
      </c>
      <c r="AF168" s="512" t="s">
        <v>138</v>
      </c>
      <c r="AG168" s="512" t="s">
        <v>11470</v>
      </c>
      <c r="AH168" s="516">
        <v>3583037</v>
      </c>
      <c r="AI168" s="513">
        <v>38205</v>
      </c>
      <c r="AJ168" s="513" t="s">
        <v>138</v>
      </c>
      <c r="AK168" s="511" t="s">
        <v>138</v>
      </c>
      <c r="AL168" s="513" t="s">
        <v>138</v>
      </c>
      <c r="AM168" s="511" t="s">
        <v>138</v>
      </c>
      <c r="AN168" s="511" t="s">
        <v>11472</v>
      </c>
      <c r="AO168" s="511" t="s">
        <v>11473</v>
      </c>
      <c r="AP168" s="511" t="s">
        <v>11474</v>
      </c>
      <c r="AQ168" s="511" t="s">
        <v>11475</v>
      </c>
      <c r="AR168" s="511" t="s">
        <v>11476</v>
      </c>
      <c r="AS168" s="511" t="s">
        <v>138</v>
      </c>
      <c r="AT168" s="511" t="s">
        <v>138</v>
      </c>
      <c r="AU168" s="511" t="s">
        <v>138</v>
      </c>
      <c r="AV168" s="511" t="s">
        <v>11477</v>
      </c>
      <c r="AW168" s="511" t="s">
        <v>11478</v>
      </c>
      <c r="AX168" s="511" t="s">
        <v>11479</v>
      </c>
      <c r="AY168" s="511" t="s">
        <v>11473</v>
      </c>
      <c r="AZ168" s="511" t="s">
        <v>11473</v>
      </c>
      <c r="BA168" s="511" t="s">
        <v>11480</v>
      </c>
      <c r="BB168" s="511" t="s">
        <v>11481</v>
      </c>
      <c r="BC168" s="512" t="s">
        <v>11467</v>
      </c>
      <c r="BD168" s="511" t="s">
        <v>11482</v>
      </c>
      <c r="BE168" s="511" t="s">
        <v>11483</v>
      </c>
      <c r="BF168" s="511" t="s">
        <v>11484</v>
      </c>
      <c r="BG168" s="511" t="s">
        <v>11485</v>
      </c>
      <c r="BH168" s="511" t="s">
        <v>8648</v>
      </c>
      <c r="BI168" s="511">
        <v>7</v>
      </c>
      <c r="BJ168" s="511">
        <v>11</v>
      </c>
      <c r="BK168" s="511" t="s">
        <v>138</v>
      </c>
      <c r="BL168" s="511" t="s">
        <v>138</v>
      </c>
      <c r="BM168" s="511" t="s">
        <v>11486</v>
      </c>
      <c r="BN168" s="511" t="s">
        <v>138</v>
      </c>
      <c r="BO168" s="511" t="s">
        <v>9027</v>
      </c>
      <c r="BP168" s="513" t="s">
        <v>138</v>
      </c>
      <c r="BQ168" s="511" t="s">
        <v>138</v>
      </c>
      <c r="BR168" s="511" t="s">
        <v>8445</v>
      </c>
      <c r="BS168" s="511" t="s">
        <v>11487</v>
      </c>
      <c r="BT168" s="511" t="s">
        <v>138</v>
      </c>
      <c r="BU168" s="511" t="s">
        <v>11488</v>
      </c>
      <c r="BV168" s="511">
        <v>1</v>
      </c>
      <c r="BW168" s="511">
        <v>1</v>
      </c>
      <c r="BX168" s="511" t="s">
        <v>11489</v>
      </c>
      <c r="BY168" s="511" t="s">
        <v>138</v>
      </c>
      <c r="BZ168" s="511">
        <v>9</v>
      </c>
      <c r="CA168" s="511" t="s">
        <v>11490</v>
      </c>
      <c r="CB168" s="511" t="s">
        <v>11491</v>
      </c>
      <c r="CC168" s="511" t="s">
        <v>11492</v>
      </c>
      <c r="CD168" s="511" t="s">
        <v>5353</v>
      </c>
      <c r="CE168" s="518" t="s">
        <v>11500</v>
      </c>
      <c r="CF168" s="518" t="s">
        <v>11501</v>
      </c>
      <c r="CG168" s="518" t="s">
        <v>11502</v>
      </c>
      <c r="CH168" s="518" t="s">
        <v>11503</v>
      </c>
      <c r="CI168" s="518" t="s">
        <v>11504</v>
      </c>
      <c r="CJ168" s="518" t="s">
        <v>102</v>
      </c>
      <c r="CK168" s="518" t="s">
        <v>102</v>
      </c>
      <c r="CL168" s="518" t="s">
        <v>102</v>
      </c>
      <c r="CM168" s="518" t="s">
        <v>102</v>
      </c>
      <c r="CN168" s="518" t="s">
        <v>102</v>
      </c>
      <c r="CO168" s="518" t="s">
        <v>102</v>
      </c>
      <c r="CP168" s="518" t="s">
        <v>102</v>
      </c>
      <c r="CQ168" s="518" t="s">
        <v>102</v>
      </c>
      <c r="CR168" s="518" t="s">
        <v>102</v>
      </c>
      <c r="CS168" s="518" t="s">
        <v>102</v>
      </c>
      <c r="CT168" s="518" t="s">
        <v>102</v>
      </c>
      <c r="CU168" s="518" t="s">
        <v>102</v>
      </c>
      <c r="CV168" s="518" t="s">
        <v>102</v>
      </c>
      <c r="CW168" s="518" t="s">
        <v>102</v>
      </c>
      <c r="CX168" s="518" t="s">
        <v>102</v>
      </c>
      <c r="CY168" s="518" t="s">
        <v>102</v>
      </c>
      <c r="CZ168" s="518" t="s">
        <v>102</v>
      </c>
      <c r="DA168" s="518" t="s">
        <v>102</v>
      </c>
      <c r="DB168" s="518" t="s">
        <v>102</v>
      </c>
      <c r="DC168" s="518" t="s">
        <v>102</v>
      </c>
      <c r="DD168" s="518" t="s">
        <v>102</v>
      </c>
      <c r="DE168" s="518" t="s">
        <v>102</v>
      </c>
      <c r="DF168" s="518" t="s">
        <v>102</v>
      </c>
      <c r="DG168" s="518" t="s">
        <v>102</v>
      </c>
      <c r="DH168" s="518" t="s">
        <v>102</v>
      </c>
      <c r="DI168" s="518" t="s">
        <v>102</v>
      </c>
      <c r="DJ168" s="518" t="s">
        <v>102</v>
      </c>
      <c r="DK168" s="518" t="s">
        <v>102</v>
      </c>
      <c r="DL168" s="518" t="s">
        <v>102</v>
      </c>
      <c r="DM168" s="518" t="s">
        <v>102</v>
      </c>
      <c r="DN168" s="518" t="s">
        <v>102</v>
      </c>
      <c r="DO168" s="518" t="s">
        <v>102</v>
      </c>
      <c r="DP168" s="518" t="s">
        <v>102</v>
      </c>
      <c r="DQ168" s="518" t="s">
        <v>102</v>
      </c>
      <c r="DR168" s="518" t="s">
        <v>102</v>
      </c>
      <c r="DS168" s="518" t="s">
        <v>102</v>
      </c>
      <c r="DT168" s="518" t="s">
        <v>102</v>
      </c>
      <c r="DU168" s="518" t="s">
        <v>102</v>
      </c>
      <c r="DV168" s="518" t="s">
        <v>102</v>
      </c>
      <c r="DW168" s="518" t="s">
        <v>102</v>
      </c>
      <c r="DX168" s="518" t="s">
        <v>102</v>
      </c>
      <c r="DY168" s="518" t="s">
        <v>102</v>
      </c>
      <c r="DZ168" s="518" t="s">
        <v>102</v>
      </c>
      <c r="EA168" s="518" t="s">
        <v>102</v>
      </c>
      <c r="EB168" s="518" t="s">
        <v>102</v>
      </c>
      <c r="EC168" s="518" t="s">
        <v>102</v>
      </c>
      <c r="ED168" s="518" t="s">
        <v>102</v>
      </c>
      <c r="EE168" s="518" t="s">
        <v>102</v>
      </c>
      <c r="EF168" s="518" t="s">
        <v>102</v>
      </c>
      <c r="EG168" s="518" t="s">
        <v>102</v>
      </c>
      <c r="EH168" s="518" t="s">
        <v>102</v>
      </c>
      <c r="EI168" s="518" t="s">
        <v>102</v>
      </c>
      <c r="EJ168" s="518" t="s">
        <v>102</v>
      </c>
      <c r="EK168" s="518" t="s">
        <v>102</v>
      </c>
      <c r="EL168" s="518" t="s">
        <v>102</v>
      </c>
      <c r="EM168" s="518" t="s">
        <v>102</v>
      </c>
      <c r="EN168" s="518" t="s">
        <v>102</v>
      </c>
      <c r="EO168" s="518" t="s">
        <v>102</v>
      </c>
      <c r="EP168" s="518" t="s">
        <v>102</v>
      </c>
      <c r="EQ168" s="518" t="s">
        <v>102</v>
      </c>
      <c r="ER168" s="518" t="s">
        <v>102</v>
      </c>
      <c r="ES168" s="518" t="s">
        <v>102</v>
      </c>
      <c r="ET168" s="518" t="s">
        <v>102</v>
      </c>
      <c r="EU168" s="518" t="s">
        <v>102</v>
      </c>
      <c r="EV168" s="518" t="s">
        <v>102</v>
      </c>
      <c r="EW168" s="518" t="s">
        <v>102</v>
      </c>
      <c r="EX168" s="518" t="s">
        <v>102</v>
      </c>
      <c r="EY168" s="518" t="s">
        <v>102</v>
      </c>
      <c r="EZ168" s="518" t="s">
        <v>102</v>
      </c>
      <c r="FA168" s="518" t="s">
        <v>102</v>
      </c>
      <c r="FB168" s="518" t="s">
        <v>102</v>
      </c>
      <c r="FC168" s="518" t="s">
        <v>102</v>
      </c>
      <c r="FD168" s="518" t="s">
        <v>102</v>
      </c>
      <c r="FE168" s="518" t="s">
        <v>102</v>
      </c>
      <c r="FF168" s="518" t="s">
        <v>102</v>
      </c>
      <c r="FG168" s="518" t="s">
        <v>102</v>
      </c>
      <c r="FH168" s="518" t="s">
        <v>102</v>
      </c>
      <c r="FI168" s="518" t="s">
        <v>102</v>
      </c>
      <c r="FJ168" s="518" t="s">
        <v>102</v>
      </c>
      <c r="FK168" s="518" t="s">
        <v>102</v>
      </c>
      <c r="FL168" s="518" t="s">
        <v>102</v>
      </c>
      <c r="FM168" s="518" t="s">
        <v>102</v>
      </c>
      <c r="FN168" s="518" t="s">
        <v>102</v>
      </c>
      <c r="FO168" s="518" t="s">
        <v>102</v>
      </c>
      <c r="FP168" s="518" t="s">
        <v>102</v>
      </c>
      <c r="FQ168" s="518" t="s">
        <v>102</v>
      </c>
      <c r="FR168" s="518" t="s">
        <v>102</v>
      </c>
      <c r="FS168" s="518" t="s">
        <v>102</v>
      </c>
      <c r="FT168" s="518" t="s">
        <v>102</v>
      </c>
      <c r="FU168" s="518" t="s">
        <v>102</v>
      </c>
      <c r="FV168" s="518" t="s">
        <v>102</v>
      </c>
      <c r="FW168" s="518" t="s">
        <v>102</v>
      </c>
      <c r="FX168" s="518" t="s">
        <v>102</v>
      </c>
      <c r="FY168" s="518" t="s">
        <v>102</v>
      </c>
      <c r="FZ168" s="518" t="s">
        <v>102</v>
      </c>
      <c r="GA168" s="518" t="s">
        <v>102</v>
      </c>
      <c r="GB168" s="518" t="s">
        <v>102</v>
      </c>
      <c r="GC168" s="518" t="s">
        <v>102</v>
      </c>
      <c r="GD168" s="518" t="s">
        <v>102</v>
      </c>
      <c r="GE168" s="518" t="s">
        <v>102</v>
      </c>
      <c r="GF168" s="518" t="s">
        <v>102</v>
      </c>
      <c r="GG168" s="518" t="s">
        <v>102</v>
      </c>
      <c r="GH168" s="518" t="s">
        <v>102</v>
      </c>
      <c r="GI168" s="518" t="s">
        <v>102</v>
      </c>
      <c r="GJ168" s="518" t="s">
        <v>102</v>
      </c>
      <c r="GK168" s="518" t="s">
        <v>102</v>
      </c>
      <c r="GL168" s="518" t="s">
        <v>102</v>
      </c>
      <c r="GM168" s="518" t="s">
        <v>102</v>
      </c>
      <c r="GN168" s="518" t="s">
        <v>102</v>
      </c>
      <c r="GO168" s="518" t="s">
        <v>102</v>
      </c>
      <c r="GP168" s="518" t="s">
        <v>102</v>
      </c>
      <c r="GQ168" s="518" t="s">
        <v>102</v>
      </c>
      <c r="GR168" s="518" t="s">
        <v>102</v>
      </c>
      <c r="GS168" s="518" t="s">
        <v>102</v>
      </c>
      <c r="GT168" s="518" t="s">
        <v>102</v>
      </c>
      <c r="GU168" s="518" t="s">
        <v>102</v>
      </c>
      <c r="GV168" s="518" t="s">
        <v>102</v>
      </c>
      <c r="GW168" s="518" t="s">
        <v>102</v>
      </c>
      <c r="GX168" s="518" t="s">
        <v>102</v>
      </c>
      <c r="GY168" s="518" t="s">
        <v>102</v>
      </c>
      <c r="GZ168" s="518" t="s">
        <v>102</v>
      </c>
      <c r="HA168" s="518" t="s">
        <v>102</v>
      </c>
      <c r="HB168" s="518" t="s">
        <v>102</v>
      </c>
      <c r="HC168" s="511" t="str">
        <f t="shared" si="2"/>
        <v>2006-080054</v>
      </c>
    </row>
    <row r="169" spans="1:211" ht="48" hidden="1" customHeight="1" x14ac:dyDescent="0.15">
      <c r="A169" s="511" t="s">
        <v>4398</v>
      </c>
      <c r="B169" s="512" t="s">
        <v>11505</v>
      </c>
      <c r="C169" s="513">
        <v>39218</v>
      </c>
      <c r="D169" s="512" t="s">
        <v>8419</v>
      </c>
      <c r="E169" s="512" t="s">
        <v>8465</v>
      </c>
      <c r="F169" s="512" t="s">
        <v>8466</v>
      </c>
      <c r="G169" s="513">
        <v>39297</v>
      </c>
      <c r="H169" s="512" t="s">
        <v>11506</v>
      </c>
      <c r="S169" s="511" t="s">
        <v>11507</v>
      </c>
      <c r="T169" s="511">
        <v>2010</v>
      </c>
      <c r="U169" s="515" t="s">
        <v>8424</v>
      </c>
      <c r="V169" s="514">
        <v>78</v>
      </c>
      <c r="W169" s="514">
        <v>3</v>
      </c>
      <c r="X169" s="514">
        <v>3</v>
      </c>
      <c r="Y169" s="513">
        <v>36431</v>
      </c>
      <c r="Z169" s="512" t="s">
        <v>11469</v>
      </c>
      <c r="AA169" s="512" t="s">
        <v>11470</v>
      </c>
      <c r="AB169" s="513">
        <v>36984</v>
      </c>
      <c r="AC169" s="513">
        <v>38287</v>
      </c>
      <c r="AD169" s="512" t="s">
        <v>11471</v>
      </c>
      <c r="AE169" s="513">
        <v>36783</v>
      </c>
      <c r="AF169" s="512" t="s">
        <v>138</v>
      </c>
      <c r="AG169" s="512" t="s">
        <v>11470</v>
      </c>
      <c r="AH169" s="516">
        <v>3583037</v>
      </c>
      <c r="AI169" s="513">
        <v>38205</v>
      </c>
      <c r="AJ169" s="513" t="s">
        <v>138</v>
      </c>
      <c r="AK169" s="511" t="s">
        <v>138</v>
      </c>
      <c r="AL169" s="513" t="s">
        <v>138</v>
      </c>
      <c r="AM169" s="511" t="s">
        <v>138</v>
      </c>
      <c r="AN169" s="511" t="s">
        <v>11472</v>
      </c>
      <c r="AO169" s="511" t="s">
        <v>11473</v>
      </c>
      <c r="AP169" s="511" t="s">
        <v>11474</v>
      </c>
      <c r="AQ169" s="511" t="s">
        <v>11475</v>
      </c>
      <c r="AR169" s="511" t="s">
        <v>11476</v>
      </c>
      <c r="AS169" s="511" t="s">
        <v>138</v>
      </c>
      <c r="AT169" s="511" t="s">
        <v>138</v>
      </c>
      <c r="AU169" s="511" t="s">
        <v>138</v>
      </c>
      <c r="AV169" s="511" t="s">
        <v>11477</v>
      </c>
      <c r="AW169" s="511" t="s">
        <v>11478</v>
      </c>
      <c r="AX169" s="511" t="s">
        <v>11479</v>
      </c>
      <c r="AY169" s="511" t="s">
        <v>11473</v>
      </c>
      <c r="AZ169" s="511" t="s">
        <v>11473</v>
      </c>
      <c r="BA169" s="511" t="s">
        <v>11480</v>
      </c>
      <c r="BB169" s="511" t="s">
        <v>11481</v>
      </c>
      <c r="BC169" s="512" t="s">
        <v>11467</v>
      </c>
      <c r="BD169" s="511" t="s">
        <v>11482</v>
      </c>
      <c r="BE169" s="511" t="s">
        <v>11483</v>
      </c>
      <c r="BF169" s="511" t="s">
        <v>11484</v>
      </c>
      <c r="BG169" s="511" t="s">
        <v>11485</v>
      </c>
      <c r="BH169" s="511" t="s">
        <v>8648</v>
      </c>
      <c r="BI169" s="511">
        <v>7</v>
      </c>
      <c r="BJ169" s="511">
        <v>11</v>
      </c>
      <c r="BK169" s="511" t="s">
        <v>138</v>
      </c>
      <c r="BL169" s="511" t="s">
        <v>138</v>
      </c>
      <c r="BM169" s="511" t="s">
        <v>11486</v>
      </c>
      <c r="BN169" s="511" t="s">
        <v>138</v>
      </c>
      <c r="BO169" s="511" t="s">
        <v>9027</v>
      </c>
      <c r="BP169" s="513" t="s">
        <v>138</v>
      </c>
      <c r="BQ169" s="511" t="s">
        <v>138</v>
      </c>
      <c r="BR169" s="511" t="s">
        <v>8445</v>
      </c>
      <c r="BS169" s="511" t="s">
        <v>11487</v>
      </c>
      <c r="BT169" s="511" t="s">
        <v>138</v>
      </c>
      <c r="BU169" s="511" t="s">
        <v>11488</v>
      </c>
      <c r="BV169" s="511">
        <v>1</v>
      </c>
      <c r="BW169" s="511">
        <v>1</v>
      </c>
      <c r="BX169" s="511" t="s">
        <v>11489</v>
      </c>
      <c r="BY169" s="511" t="s">
        <v>138</v>
      </c>
      <c r="BZ169" s="511">
        <v>9</v>
      </c>
      <c r="CA169" s="511" t="s">
        <v>11490</v>
      </c>
      <c r="CB169" s="511" t="s">
        <v>11491</v>
      </c>
      <c r="CC169" s="511" t="s">
        <v>11492</v>
      </c>
      <c r="CD169" s="511" t="s">
        <v>5353</v>
      </c>
      <c r="CE169" s="518" t="s">
        <v>102</v>
      </c>
      <c r="CF169" s="518" t="s">
        <v>102</v>
      </c>
      <c r="CG169" s="518" t="s">
        <v>102</v>
      </c>
      <c r="CH169" s="518" t="s">
        <v>102</v>
      </c>
      <c r="CI169" s="518" t="s">
        <v>102</v>
      </c>
      <c r="CJ169" s="518" t="s">
        <v>102</v>
      </c>
      <c r="CK169" s="518" t="s">
        <v>102</v>
      </c>
      <c r="CL169" s="518" t="s">
        <v>102</v>
      </c>
      <c r="CM169" s="518" t="s">
        <v>102</v>
      </c>
      <c r="CN169" s="518" t="s">
        <v>102</v>
      </c>
      <c r="CO169" s="518" t="s">
        <v>102</v>
      </c>
      <c r="CP169" s="518" t="s">
        <v>102</v>
      </c>
      <c r="CQ169" s="518" t="s">
        <v>102</v>
      </c>
      <c r="CR169" s="518" t="s">
        <v>102</v>
      </c>
      <c r="CS169" s="518" t="s">
        <v>102</v>
      </c>
      <c r="CT169" s="518" t="s">
        <v>102</v>
      </c>
      <c r="CU169" s="518" t="s">
        <v>102</v>
      </c>
      <c r="CV169" s="518" t="s">
        <v>102</v>
      </c>
      <c r="CW169" s="518" t="s">
        <v>102</v>
      </c>
      <c r="CX169" s="518" t="s">
        <v>102</v>
      </c>
      <c r="CY169" s="518" t="s">
        <v>102</v>
      </c>
      <c r="CZ169" s="518" t="s">
        <v>102</v>
      </c>
      <c r="DA169" s="518" t="s">
        <v>102</v>
      </c>
      <c r="DB169" s="518" t="s">
        <v>102</v>
      </c>
      <c r="DC169" s="518" t="s">
        <v>102</v>
      </c>
      <c r="DD169" s="518" t="s">
        <v>102</v>
      </c>
      <c r="DE169" s="518" t="s">
        <v>102</v>
      </c>
      <c r="DF169" s="518" t="s">
        <v>102</v>
      </c>
      <c r="DG169" s="518" t="s">
        <v>102</v>
      </c>
      <c r="DH169" s="518" t="s">
        <v>102</v>
      </c>
      <c r="DI169" s="518" t="s">
        <v>102</v>
      </c>
      <c r="DJ169" s="518" t="s">
        <v>102</v>
      </c>
      <c r="DK169" s="518" t="s">
        <v>102</v>
      </c>
      <c r="DL169" s="518" t="s">
        <v>102</v>
      </c>
      <c r="DM169" s="518" t="s">
        <v>102</v>
      </c>
      <c r="DN169" s="518" t="s">
        <v>102</v>
      </c>
      <c r="DO169" s="518" t="s">
        <v>102</v>
      </c>
      <c r="DP169" s="518" t="s">
        <v>102</v>
      </c>
      <c r="DQ169" s="518" t="s">
        <v>102</v>
      </c>
      <c r="DR169" s="518" t="s">
        <v>102</v>
      </c>
      <c r="DS169" s="518" t="s">
        <v>102</v>
      </c>
      <c r="DT169" s="518" t="s">
        <v>102</v>
      </c>
      <c r="DU169" s="518" t="s">
        <v>102</v>
      </c>
      <c r="DV169" s="518" t="s">
        <v>102</v>
      </c>
      <c r="DW169" s="518" t="s">
        <v>102</v>
      </c>
      <c r="DX169" s="518" t="s">
        <v>102</v>
      </c>
      <c r="DY169" s="518" t="s">
        <v>102</v>
      </c>
      <c r="DZ169" s="518" t="s">
        <v>102</v>
      </c>
      <c r="EA169" s="518" t="s">
        <v>102</v>
      </c>
      <c r="EB169" s="518" t="s">
        <v>102</v>
      </c>
      <c r="EC169" s="518" t="s">
        <v>102</v>
      </c>
      <c r="ED169" s="518" t="s">
        <v>102</v>
      </c>
      <c r="EE169" s="518" t="s">
        <v>102</v>
      </c>
      <c r="EF169" s="518" t="s">
        <v>102</v>
      </c>
      <c r="EG169" s="518" t="s">
        <v>102</v>
      </c>
      <c r="EH169" s="518" t="s">
        <v>102</v>
      </c>
      <c r="EI169" s="518" t="s">
        <v>102</v>
      </c>
      <c r="EJ169" s="518" t="s">
        <v>102</v>
      </c>
      <c r="EK169" s="518" t="s">
        <v>102</v>
      </c>
      <c r="EL169" s="518" t="s">
        <v>102</v>
      </c>
      <c r="EM169" s="518" t="s">
        <v>102</v>
      </c>
      <c r="EN169" s="518" t="s">
        <v>102</v>
      </c>
      <c r="EO169" s="518" t="s">
        <v>102</v>
      </c>
      <c r="EP169" s="518" t="s">
        <v>102</v>
      </c>
      <c r="EQ169" s="518" t="s">
        <v>102</v>
      </c>
      <c r="ER169" s="518" t="s">
        <v>102</v>
      </c>
      <c r="ES169" s="518" t="s">
        <v>102</v>
      </c>
      <c r="ET169" s="518" t="s">
        <v>102</v>
      </c>
      <c r="EU169" s="518" t="s">
        <v>102</v>
      </c>
      <c r="EV169" s="518" t="s">
        <v>102</v>
      </c>
      <c r="EW169" s="518" t="s">
        <v>102</v>
      </c>
      <c r="EX169" s="518" t="s">
        <v>102</v>
      </c>
      <c r="EY169" s="518" t="s">
        <v>102</v>
      </c>
      <c r="EZ169" s="518" t="s">
        <v>102</v>
      </c>
      <c r="FA169" s="518" t="s">
        <v>102</v>
      </c>
      <c r="FB169" s="518" t="s">
        <v>102</v>
      </c>
      <c r="FC169" s="518" t="s">
        <v>102</v>
      </c>
      <c r="FD169" s="518" t="s">
        <v>102</v>
      </c>
      <c r="FE169" s="518" t="s">
        <v>102</v>
      </c>
      <c r="FF169" s="518" t="s">
        <v>102</v>
      </c>
      <c r="FG169" s="518" t="s">
        <v>102</v>
      </c>
      <c r="FH169" s="518" t="s">
        <v>102</v>
      </c>
      <c r="FI169" s="518" t="s">
        <v>102</v>
      </c>
      <c r="FJ169" s="518" t="s">
        <v>102</v>
      </c>
      <c r="FK169" s="518" t="s">
        <v>102</v>
      </c>
      <c r="FL169" s="518" t="s">
        <v>102</v>
      </c>
      <c r="FM169" s="518" t="s">
        <v>102</v>
      </c>
      <c r="FN169" s="518" t="s">
        <v>102</v>
      </c>
      <c r="FO169" s="518" t="s">
        <v>102</v>
      </c>
      <c r="FP169" s="518" t="s">
        <v>102</v>
      </c>
      <c r="FQ169" s="518" t="s">
        <v>102</v>
      </c>
      <c r="FR169" s="518" t="s">
        <v>102</v>
      </c>
      <c r="FS169" s="518" t="s">
        <v>102</v>
      </c>
      <c r="FT169" s="518" t="s">
        <v>102</v>
      </c>
      <c r="FU169" s="518" t="s">
        <v>102</v>
      </c>
      <c r="FV169" s="518" t="s">
        <v>102</v>
      </c>
      <c r="FW169" s="518" t="s">
        <v>102</v>
      </c>
      <c r="FX169" s="518" t="s">
        <v>102</v>
      </c>
      <c r="FY169" s="518" t="s">
        <v>102</v>
      </c>
      <c r="FZ169" s="518" t="s">
        <v>102</v>
      </c>
      <c r="GA169" s="518" t="s">
        <v>102</v>
      </c>
      <c r="GB169" s="518" t="s">
        <v>102</v>
      </c>
      <c r="GC169" s="518" t="s">
        <v>102</v>
      </c>
      <c r="GD169" s="518" t="s">
        <v>102</v>
      </c>
      <c r="GE169" s="518" t="s">
        <v>102</v>
      </c>
      <c r="GF169" s="518" t="s">
        <v>102</v>
      </c>
      <c r="GG169" s="518" t="s">
        <v>102</v>
      </c>
      <c r="GH169" s="518" t="s">
        <v>102</v>
      </c>
      <c r="GI169" s="518" t="s">
        <v>102</v>
      </c>
      <c r="GJ169" s="518" t="s">
        <v>102</v>
      </c>
      <c r="GK169" s="518" t="s">
        <v>102</v>
      </c>
      <c r="GL169" s="518" t="s">
        <v>102</v>
      </c>
      <c r="GM169" s="518" t="s">
        <v>102</v>
      </c>
      <c r="GN169" s="518" t="s">
        <v>102</v>
      </c>
      <c r="GO169" s="518" t="s">
        <v>102</v>
      </c>
      <c r="GP169" s="518" t="s">
        <v>102</v>
      </c>
      <c r="GQ169" s="518" t="s">
        <v>102</v>
      </c>
      <c r="GR169" s="518" t="s">
        <v>102</v>
      </c>
      <c r="GS169" s="518" t="s">
        <v>102</v>
      </c>
      <c r="GT169" s="518" t="s">
        <v>102</v>
      </c>
      <c r="GU169" s="518" t="s">
        <v>102</v>
      </c>
      <c r="GV169" s="518" t="s">
        <v>102</v>
      </c>
      <c r="GW169" s="518" t="s">
        <v>102</v>
      </c>
      <c r="GX169" s="518" t="s">
        <v>102</v>
      </c>
      <c r="GY169" s="518" t="s">
        <v>102</v>
      </c>
      <c r="GZ169" s="518" t="s">
        <v>102</v>
      </c>
      <c r="HA169" s="518" t="s">
        <v>102</v>
      </c>
      <c r="HB169" s="518" t="s">
        <v>102</v>
      </c>
      <c r="HC169" s="511" t="str">
        <f t="shared" si="2"/>
        <v>2007-390061</v>
      </c>
    </row>
    <row r="170" spans="1:211" ht="48" hidden="1" customHeight="1" x14ac:dyDescent="0.15">
      <c r="A170" s="511" t="s">
        <v>4404</v>
      </c>
      <c r="B170" s="522" t="s">
        <v>11508</v>
      </c>
      <c r="C170" s="513">
        <v>40434</v>
      </c>
      <c r="D170" s="512" t="s">
        <v>8419</v>
      </c>
      <c r="E170" s="522" t="s">
        <v>8498</v>
      </c>
      <c r="F170" s="522" t="s">
        <v>8421</v>
      </c>
      <c r="G170" s="513">
        <v>40749</v>
      </c>
      <c r="H170" s="522" t="s">
        <v>11509</v>
      </c>
      <c r="I170" s="512" t="s">
        <v>8500</v>
      </c>
      <c r="J170" s="513">
        <v>40617</v>
      </c>
      <c r="K170" s="522"/>
      <c r="N170" s="513"/>
      <c r="O170" s="513"/>
      <c r="Q170" s="513"/>
      <c r="R170" s="513"/>
      <c r="S170" s="511" t="s">
        <v>11510</v>
      </c>
      <c r="T170" s="511">
        <v>2011</v>
      </c>
      <c r="U170" s="515" t="s">
        <v>8424</v>
      </c>
      <c r="V170" s="514">
        <v>79</v>
      </c>
      <c r="W170" s="514">
        <v>1</v>
      </c>
      <c r="X170" s="514">
        <v>1</v>
      </c>
      <c r="Y170" s="513">
        <v>36440</v>
      </c>
      <c r="Z170" s="512" t="s">
        <v>11511</v>
      </c>
      <c r="AA170" s="512" t="s">
        <v>11512</v>
      </c>
      <c r="AB170" s="513">
        <v>37001</v>
      </c>
      <c r="AC170" s="513">
        <v>40135</v>
      </c>
      <c r="AD170" s="512" t="s">
        <v>11513</v>
      </c>
      <c r="AE170" s="513">
        <v>38939</v>
      </c>
      <c r="AF170" s="512" t="s">
        <v>138</v>
      </c>
      <c r="AG170" s="512" t="s">
        <v>11512</v>
      </c>
      <c r="AH170" s="516">
        <v>4368987</v>
      </c>
      <c r="AI170" s="513">
        <v>40060</v>
      </c>
      <c r="AJ170" s="513" t="s">
        <v>138</v>
      </c>
      <c r="AK170" s="511" t="s">
        <v>138</v>
      </c>
      <c r="AL170" s="513" t="s">
        <v>138</v>
      </c>
      <c r="AM170" s="511" t="s">
        <v>138</v>
      </c>
      <c r="AN170" s="511" t="s">
        <v>11514</v>
      </c>
      <c r="AO170" s="511" t="s">
        <v>3138</v>
      </c>
      <c r="AP170" s="511" t="s">
        <v>11515</v>
      </c>
      <c r="AQ170" s="511" t="s">
        <v>11516</v>
      </c>
      <c r="AR170" s="511" t="s">
        <v>11517</v>
      </c>
      <c r="AS170" s="511" t="s">
        <v>11518</v>
      </c>
      <c r="AT170" s="511" t="s">
        <v>11518</v>
      </c>
      <c r="AU170" s="511" t="s">
        <v>11519</v>
      </c>
      <c r="AV170" s="511" t="s">
        <v>11520</v>
      </c>
      <c r="AW170" s="511" t="s">
        <v>3139</v>
      </c>
      <c r="AX170" s="511" t="s">
        <v>11521</v>
      </c>
      <c r="AY170" s="511" t="s">
        <v>3140</v>
      </c>
      <c r="AZ170" s="511" t="s">
        <v>11522</v>
      </c>
      <c r="BA170" s="511" t="s">
        <v>3141</v>
      </c>
      <c r="BB170" s="511">
        <v>599142109</v>
      </c>
      <c r="BC170" s="512" t="s">
        <v>3135</v>
      </c>
      <c r="BD170" s="511" t="s">
        <v>3136</v>
      </c>
      <c r="BE170" s="511" t="s">
        <v>11441</v>
      </c>
      <c r="BF170" s="511" t="s">
        <v>3134</v>
      </c>
      <c r="BG170" s="511" t="s">
        <v>11523</v>
      </c>
      <c r="BH170" s="511" t="s">
        <v>8648</v>
      </c>
      <c r="BI170" s="511">
        <v>3</v>
      </c>
      <c r="BJ170" s="511">
        <v>6</v>
      </c>
      <c r="BK170" s="511" t="s">
        <v>138</v>
      </c>
      <c r="BL170" s="511" t="s">
        <v>138</v>
      </c>
      <c r="BM170" s="511" t="s">
        <v>11524</v>
      </c>
      <c r="BN170" s="511" t="s">
        <v>138</v>
      </c>
      <c r="BO170" s="511" t="s">
        <v>9027</v>
      </c>
      <c r="BP170" s="513" t="s">
        <v>138</v>
      </c>
      <c r="BQ170" s="511" t="s">
        <v>138</v>
      </c>
      <c r="BR170" s="511" t="s">
        <v>8482</v>
      </c>
      <c r="BS170" s="511" t="s">
        <v>11525</v>
      </c>
      <c r="BT170" s="511" t="s">
        <v>3137</v>
      </c>
      <c r="BU170" s="511" t="s">
        <v>11508</v>
      </c>
      <c r="BV170" s="511" t="s">
        <v>138</v>
      </c>
      <c r="BW170" s="511">
        <v>1</v>
      </c>
      <c r="BX170" s="511" t="s">
        <v>11526</v>
      </c>
      <c r="BY170" s="511" t="s">
        <v>138</v>
      </c>
      <c r="BZ170" s="511">
        <v>11</v>
      </c>
      <c r="CA170" s="511" t="s">
        <v>11527</v>
      </c>
      <c r="CB170" s="511" t="s">
        <v>11528</v>
      </c>
      <c r="CC170" s="511" t="s">
        <v>138</v>
      </c>
      <c r="CD170" s="511" t="s">
        <v>138</v>
      </c>
      <c r="CE170" s="518" t="s">
        <v>11529</v>
      </c>
      <c r="CF170" s="518" t="s">
        <v>11530</v>
      </c>
      <c r="CG170" s="518" t="s">
        <v>11531</v>
      </c>
      <c r="CH170" s="518" t="s">
        <v>11532</v>
      </c>
      <c r="CI170" s="518" t="s">
        <v>11533</v>
      </c>
      <c r="CJ170" s="518" t="s">
        <v>11534</v>
      </c>
      <c r="CK170" s="518" t="s">
        <v>102</v>
      </c>
      <c r="CL170" s="518" t="s">
        <v>102</v>
      </c>
      <c r="CM170" s="518" t="s">
        <v>102</v>
      </c>
      <c r="CN170" s="518" t="s">
        <v>102</v>
      </c>
      <c r="CO170" s="518" t="s">
        <v>102</v>
      </c>
      <c r="CP170" s="518" t="s">
        <v>102</v>
      </c>
      <c r="CQ170" s="518" t="s">
        <v>102</v>
      </c>
      <c r="CR170" s="518" t="s">
        <v>102</v>
      </c>
      <c r="CS170" s="518" t="s">
        <v>102</v>
      </c>
      <c r="CT170" s="518" t="s">
        <v>102</v>
      </c>
      <c r="CU170" s="518" t="s">
        <v>102</v>
      </c>
      <c r="CV170" s="518" t="s">
        <v>102</v>
      </c>
      <c r="CW170" s="518" t="s">
        <v>102</v>
      </c>
      <c r="CX170" s="518" t="s">
        <v>102</v>
      </c>
      <c r="CY170" s="518" t="s">
        <v>102</v>
      </c>
      <c r="CZ170" s="518" t="s">
        <v>102</v>
      </c>
      <c r="DA170" s="518" t="s">
        <v>102</v>
      </c>
      <c r="DB170" s="518" t="s">
        <v>102</v>
      </c>
      <c r="DC170" s="518" t="s">
        <v>102</v>
      </c>
      <c r="DD170" s="518" t="s">
        <v>102</v>
      </c>
      <c r="DE170" s="518" t="s">
        <v>102</v>
      </c>
      <c r="DF170" s="518" t="s">
        <v>102</v>
      </c>
      <c r="DG170" s="518" t="s">
        <v>102</v>
      </c>
      <c r="DH170" s="518" t="s">
        <v>102</v>
      </c>
      <c r="DI170" s="518" t="s">
        <v>102</v>
      </c>
      <c r="DJ170" s="518" t="s">
        <v>102</v>
      </c>
      <c r="DK170" s="518" t="s">
        <v>102</v>
      </c>
      <c r="DL170" s="518" t="s">
        <v>102</v>
      </c>
      <c r="DM170" s="518" t="s">
        <v>102</v>
      </c>
      <c r="DN170" s="518" t="s">
        <v>102</v>
      </c>
      <c r="DO170" s="518" t="s">
        <v>102</v>
      </c>
      <c r="DP170" s="518" t="s">
        <v>102</v>
      </c>
      <c r="DQ170" s="518" t="s">
        <v>102</v>
      </c>
      <c r="DR170" s="518" t="s">
        <v>102</v>
      </c>
      <c r="DS170" s="518" t="s">
        <v>102</v>
      </c>
      <c r="DT170" s="518" t="s">
        <v>102</v>
      </c>
      <c r="DU170" s="518" t="s">
        <v>102</v>
      </c>
      <c r="DV170" s="518" t="s">
        <v>102</v>
      </c>
      <c r="DW170" s="518" t="s">
        <v>102</v>
      </c>
      <c r="DX170" s="518" t="s">
        <v>102</v>
      </c>
      <c r="DY170" s="518" t="s">
        <v>102</v>
      </c>
      <c r="DZ170" s="518" t="s">
        <v>102</v>
      </c>
      <c r="EA170" s="518" t="s">
        <v>102</v>
      </c>
      <c r="EB170" s="518" t="s">
        <v>102</v>
      </c>
      <c r="EC170" s="518" t="s">
        <v>102</v>
      </c>
      <c r="ED170" s="518" t="s">
        <v>102</v>
      </c>
      <c r="EE170" s="518" t="s">
        <v>102</v>
      </c>
      <c r="EF170" s="518" t="s">
        <v>102</v>
      </c>
      <c r="EG170" s="518" t="s">
        <v>102</v>
      </c>
      <c r="EH170" s="518" t="s">
        <v>102</v>
      </c>
      <c r="EI170" s="518" t="s">
        <v>102</v>
      </c>
      <c r="EJ170" s="518" t="s">
        <v>102</v>
      </c>
      <c r="EK170" s="518" t="s">
        <v>102</v>
      </c>
      <c r="EL170" s="518" t="s">
        <v>102</v>
      </c>
      <c r="EM170" s="518" t="s">
        <v>102</v>
      </c>
      <c r="EN170" s="518" t="s">
        <v>102</v>
      </c>
      <c r="EO170" s="518" t="s">
        <v>102</v>
      </c>
      <c r="EP170" s="518" t="s">
        <v>102</v>
      </c>
      <c r="EQ170" s="518" t="s">
        <v>102</v>
      </c>
      <c r="ER170" s="518" t="s">
        <v>102</v>
      </c>
      <c r="ES170" s="518" t="s">
        <v>102</v>
      </c>
      <c r="ET170" s="518" t="s">
        <v>102</v>
      </c>
      <c r="EU170" s="518" t="s">
        <v>102</v>
      </c>
      <c r="EV170" s="518" t="s">
        <v>102</v>
      </c>
      <c r="EW170" s="518" t="s">
        <v>102</v>
      </c>
      <c r="EX170" s="518" t="s">
        <v>102</v>
      </c>
      <c r="EY170" s="518" t="s">
        <v>102</v>
      </c>
      <c r="EZ170" s="518" t="s">
        <v>102</v>
      </c>
      <c r="FA170" s="518" t="s">
        <v>102</v>
      </c>
      <c r="FB170" s="518" t="s">
        <v>102</v>
      </c>
      <c r="FC170" s="518" t="s">
        <v>102</v>
      </c>
      <c r="FD170" s="518" t="s">
        <v>102</v>
      </c>
      <c r="FE170" s="518" t="s">
        <v>102</v>
      </c>
      <c r="FF170" s="518" t="s">
        <v>102</v>
      </c>
      <c r="FG170" s="518" t="s">
        <v>102</v>
      </c>
      <c r="FH170" s="518" t="s">
        <v>102</v>
      </c>
      <c r="FI170" s="518" t="s">
        <v>102</v>
      </c>
      <c r="FJ170" s="518" t="s">
        <v>102</v>
      </c>
      <c r="FK170" s="518" t="s">
        <v>102</v>
      </c>
      <c r="FL170" s="518" t="s">
        <v>102</v>
      </c>
      <c r="FM170" s="518" t="s">
        <v>102</v>
      </c>
      <c r="FN170" s="518" t="s">
        <v>102</v>
      </c>
      <c r="FO170" s="518" t="s">
        <v>102</v>
      </c>
      <c r="FP170" s="518" t="s">
        <v>102</v>
      </c>
      <c r="FQ170" s="518" t="s">
        <v>102</v>
      </c>
      <c r="FR170" s="518" t="s">
        <v>102</v>
      </c>
      <c r="FS170" s="518" t="s">
        <v>102</v>
      </c>
      <c r="FT170" s="518" t="s">
        <v>102</v>
      </c>
      <c r="FU170" s="518" t="s">
        <v>102</v>
      </c>
      <c r="FV170" s="518" t="s">
        <v>102</v>
      </c>
      <c r="FW170" s="518" t="s">
        <v>102</v>
      </c>
      <c r="FX170" s="518" t="s">
        <v>102</v>
      </c>
      <c r="FY170" s="518" t="s">
        <v>102</v>
      </c>
      <c r="FZ170" s="518" t="s">
        <v>102</v>
      </c>
      <c r="GA170" s="518" t="s">
        <v>102</v>
      </c>
      <c r="GB170" s="518" t="s">
        <v>102</v>
      </c>
      <c r="GC170" s="518" t="s">
        <v>102</v>
      </c>
      <c r="GD170" s="518" t="s">
        <v>102</v>
      </c>
      <c r="GE170" s="518" t="s">
        <v>102</v>
      </c>
      <c r="GF170" s="518" t="s">
        <v>102</v>
      </c>
      <c r="GG170" s="518" t="s">
        <v>102</v>
      </c>
      <c r="GH170" s="518" t="s">
        <v>102</v>
      </c>
      <c r="GI170" s="518" t="s">
        <v>102</v>
      </c>
      <c r="GJ170" s="518" t="s">
        <v>102</v>
      </c>
      <c r="GK170" s="518" t="s">
        <v>102</v>
      </c>
      <c r="GL170" s="518" t="s">
        <v>102</v>
      </c>
      <c r="GM170" s="518" t="s">
        <v>102</v>
      </c>
      <c r="GN170" s="518" t="s">
        <v>102</v>
      </c>
      <c r="GO170" s="518" t="s">
        <v>102</v>
      </c>
      <c r="GP170" s="518" t="s">
        <v>102</v>
      </c>
      <c r="GQ170" s="518" t="s">
        <v>102</v>
      </c>
      <c r="GR170" s="518" t="s">
        <v>102</v>
      </c>
      <c r="GS170" s="518" t="s">
        <v>102</v>
      </c>
      <c r="GT170" s="518" t="s">
        <v>102</v>
      </c>
      <c r="GU170" s="518" t="s">
        <v>102</v>
      </c>
      <c r="GV170" s="518" t="s">
        <v>102</v>
      </c>
      <c r="GW170" s="518" t="s">
        <v>102</v>
      </c>
      <c r="GX170" s="518" t="s">
        <v>102</v>
      </c>
      <c r="GY170" s="518" t="s">
        <v>102</v>
      </c>
      <c r="GZ170" s="518" t="s">
        <v>102</v>
      </c>
      <c r="HA170" s="518" t="s">
        <v>102</v>
      </c>
      <c r="HB170" s="518" t="s">
        <v>102</v>
      </c>
      <c r="HC170" s="511" t="str">
        <f t="shared" si="2"/>
        <v>2010-800161</v>
      </c>
    </row>
    <row r="171" spans="1:211" ht="48" hidden="1" customHeight="1" x14ac:dyDescent="0.15">
      <c r="A171" s="511" t="s">
        <v>4410</v>
      </c>
      <c r="B171" s="512" t="s">
        <v>11535</v>
      </c>
      <c r="C171" s="513">
        <v>40204</v>
      </c>
      <c r="D171" s="512" t="s">
        <v>8419</v>
      </c>
      <c r="E171" s="512" t="s">
        <v>8452</v>
      </c>
      <c r="F171" s="512" t="s">
        <v>8421</v>
      </c>
      <c r="G171" s="513">
        <v>40400</v>
      </c>
      <c r="H171" s="512" t="s">
        <v>11536</v>
      </c>
      <c r="I171" s="512" t="s">
        <v>8500</v>
      </c>
      <c r="J171" s="513">
        <v>40361</v>
      </c>
      <c r="S171" s="514" t="s">
        <v>11537</v>
      </c>
      <c r="T171" s="511">
        <v>2010</v>
      </c>
      <c r="U171" s="515" t="s">
        <v>9415</v>
      </c>
      <c r="V171" s="514">
        <v>80</v>
      </c>
      <c r="W171" s="514">
        <v>1</v>
      </c>
      <c r="X171" s="514">
        <v>1</v>
      </c>
      <c r="Y171" s="513">
        <v>36465</v>
      </c>
      <c r="Z171" s="512" t="s">
        <v>11538</v>
      </c>
      <c r="AA171" s="512" t="s">
        <v>11539</v>
      </c>
      <c r="AB171" s="513">
        <v>37026</v>
      </c>
      <c r="AC171" s="513">
        <v>38238</v>
      </c>
      <c r="AD171" s="512" t="s">
        <v>11540</v>
      </c>
      <c r="AE171" s="513">
        <v>38037</v>
      </c>
      <c r="AF171" s="512" t="s">
        <v>9163</v>
      </c>
      <c r="AG171" s="512" t="s">
        <v>11539</v>
      </c>
      <c r="AH171" s="516">
        <v>3564019</v>
      </c>
      <c r="AI171" s="513">
        <v>38149</v>
      </c>
      <c r="AJ171" s="513" t="s">
        <v>138</v>
      </c>
      <c r="AK171" s="511" t="s">
        <v>138</v>
      </c>
      <c r="AL171" s="513" t="s">
        <v>138</v>
      </c>
      <c r="AM171" s="511" t="s">
        <v>138</v>
      </c>
      <c r="AN171" s="511" t="s">
        <v>11541</v>
      </c>
      <c r="AO171" s="511" t="s">
        <v>532</v>
      </c>
      <c r="AP171" s="511" t="s">
        <v>11542</v>
      </c>
      <c r="AQ171" s="511" t="s">
        <v>11543</v>
      </c>
      <c r="AR171" s="511" t="s">
        <v>11544</v>
      </c>
      <c r="AS171" s="511" t="s">
        <v>138</v>
      </c>
      <c r="AT171" s="511" t="s">
        <v>138</v>
      </c>
      <c r="AU171" s="511" t="s">
        <v>138</v>
      </c>
      <c r="AV171" s="511" t="s">
        <v>11545</v>
      </c>
      <c r="AW171" s="511" t="s">
        <v>533</v>
      </c>
      <c r="AX171" s="511" t="s">
        <v>11546</v>
      </c>
      <c r="AY171" s="511" t="s">
        <v>534</v>
      </c>
      <c r="AZ171" s="511" t="s">
        <v>11547</v>
      </c>
      <c r="BA171" s="511" t="s">
        <v>535</v>
      </c>
      <c r="BB171" s="511">
        <v>500215403</v>
      </c>
      <c r="BC171" s="512" t="s">
        <v>530</v>
      </c>
      <c r="BD171" s="511" t="s">
        <v>531</v>
      </c>
      <c r="BE171" s="511" t="s">
        <v>11548</v>
      </c>
      <c r="BF171" s="511" t="s">
        <v>11549</v>
      </c>
      <c r="BG171" s="511" t="s">
        <v>11550</v>
      </c>
      <c r="BH171" s="511" t="s">
        <v>9142</v>
      </c>
      <c r="BI171" s="511">
        <v>6</v>
      </c>
      <c r="BJ171" s="511">
        <v>14</v>
      </c>
      <c r="BK171" s="511" t="s">
        <v>138</v>
      </c>
      <c r="BL171" s="511" t="s">
        <v>138</v>
      </c>
      <c r="BM171" s="511" t="s">
        <v>11551</v>
      </c>
      <c r="BN171" s="511" t="s">
        <v>138</v>
      </c>
      <c r="BO171" s="511" t="s">
        <v>9027</v>
      </c>
      <c r="BP171" s="513" t="s">
        <v>138</v>
      </c>
      <c r="BQ171" s="511" t="s">
        <v>138</v>
      </c>
      <c r="BR171" s="511" t="s">
        <v>8445</v>
      </c>
      <c r="BS171" s="511" t="s">
        <v>11552</v>
      </c>
      <c r="BT171" s="511" t="s">
        <v>138</v>
      </c>
      <c r="BU171" s="511" t="s">
        <v>11535</v>
      </c>
      <c r="BV171" s="511" t="s">
        <v>138</v>
      </c>
      <c r="BW171" s="511">
        <v>1</v>
      </c>
      <c r="BX171" s="511" t="s">
        <v>11553</v>
      </c>
      <c r="BY171" s="511" t="s">
        <v>138</v>
      </c>
      <c r="BZ171" s="511">
        <v>5</v>
      </c>
      <c r="CA171" s="511" t="s">
        <v>11554</v>
      </c>
      <c r="CB171" s="511" t="s">
        <v>11555</v>
      </c>
      <c r="CC171" s="511" t="s">
        <v>138</v>
      </c>
      <c r="CD171" s="511" t="s">
        <v>138</v>
      </c>
      <c r="CE171" s="518" t="s">
        <v>11556</v>
      </c>
      <c r="CF171" s="518" t="s">
        <v>11557</v>
      </c>
      <c r="CG171" s="518" t="s">
        <v>11558</v>
      </c>
      <c r="CH171" s="518" t="s">
        <v>102</v>
      </c>
      <c r="CI171" s="518" t="s">
        <v>102</v>
      </c>
      <c r="CJ171" s="518" t="s">
        <v>102</v>
      </c>
      <c r="CK171" s="518" t="s">
        <v>102</v>
      </c>
      <c r="CL171" s="518" t="s">
        <v>102</v>
      </c>
      <c r="CM171" s="518" t="s">
        <v>102</v>
      </c>
      <c r="CN171" s="518" t="s">
        <v>102</v>
      </c>
      <c r="CO171" s="518" t="s">
        <v>102</v>
      </c>
      <c r="CP171" s="518" t="s">
        <v>102</v>
      </c>
      <c r="CQ171" s="518" t="s">
        <v>102</v>
      </c>
      <c r="CR171" s="518" t="s">
        <v>102</v>
      </c>
      <c r="CS171" s="518" t="s">
        <v>102</v>
      </c>
      <c r="CT171" s="518" t="s">
        <v>102</v>
      </c>
      <c r="CU171" s="518" t="s">
        <v>102</v>
      </c>
      <c r="CV171" s="518" t="s">
        <v>102</v>
      </c>
      <c r="CW171" s="518" t="s">
        <v>102</v>
      </c>
      <c r="CX171" s="518" t="s">
        <v>102</v>
      </c>
      <c r="CY171" s="518" t="s">
        <v>102</v>
      </c>
      <c r="CZ171" s="518" t="s">
        <v>102</v>
      </c>
      <c r="DA171" s="518" t="s">
        <v>102</v>
      </c>
      <c r="DB171" s="518" t="s">
        <v>102</v>
      </c>
      <c r="DC171" s="518" t="s">
        <v>102</v>
      </c>
      <c r="DD171" s="518" t="s">
        <v>102</v>
      </c>
      <c r="DE171" s="518" t="s">
        <v>102</v>
      </c>
      <c r="DF171" s="518" t="s">
        <v>102</v>
      </c>
      <c r="DG171" s="518" t="s">
        <v>102</v>
      </c>
      <c r="DH171" s="518" t="s">
        <v>102</v>
      </c>
      <c r="DI171" s="518" t="s">
        <v>102</v>
      </c>
      <c r="DJ171" s="518" t="s">
        <v>102</v>
      </c>
      <c r="DK171" s="518" t="s">
        <v>102</v>
      </c>
      <c r="DL171" s="518" t="s">
        <v>102</v>
      </c>
      <c r="DM171" s="518" t="s">
        <v>102</v>
      </c>
      <c r="DN171" s="518" t="s">
        <v>102</v>
      </c>
      <c r="DO171" s="518" t="s">
        <v>102</v>
      </c>
      <c r="DP171" s="518" t="s">
        <v>102</v>
      </c>
      <c r="DQ171" s="518" t="s">
        <v>102</v>
      </c>
      <c r="DR171" s="518" t="s">
        <v>102</v>
      </c>
      <c r="DS171" s="518" t="s">
        <v>102</v>
      </c>
      <c r="DT171" s="518" t="s">
        <v>102</v>
      </c>
      <c r="DU171" s="518" t="s">
        <v>102</v>
      </c>
      <c r="DV171" s="518" t="s">
        <v>102</v>
      </c>
      <c r="DW171" s="518" t="s">
        <v>102</v>
      </c>
      <c r="DX171" s="518" t="s">
        <v>102</v>
      </c>
      <c r="DY171" s="518" t="s">
        <v>102</v>
      </c>
      <c r="DZ171" s="518" t="s">
        <v>102</v>
      </c>
      <c r="EA171" s="518" t="s">
        <v>102</v>
      </c>
      <c r="EB171" s="518" t="s">
        <v>102</v>
      </c>
      <c r="EC171" s="518" t="s">
        <v>102</v>
      </c>
      <c r="ED171" s="518" t="s">
        <v>102</v>
      </c>
      <c r="EE171" s="518" t="s">
        <v>102</v>
      </c>
      <c r="EF171" s="518" t="s">
        <v>102</v>
      </c>
      <c r="EG171" s="518" t="s">
        <v>102</v>
      </c>
      <c r="EH171" s="518" t="s">
        <v>102</v>
      </c>
      <c r="EI171" s="518" t="s">
        <v>102</v>
      </c>
      <c r="EJ171" s="518" t="s">
        <v>102</v>
      </c>
      <c r="EK171" s="518" t="s">
        <v>102</v>
      </c>
      <c r="EL171" s="518" t="s">
        <v>102</v>
      </c>
      <c r="EM171" s="518" t="s">
        <v>102</v>
      </c>
      <c r="EN171" s="518" t="s">
        <v>102</v>
      </c>
      <c r="EO171" s="518" t="s">
        <v>102</v>
      </c>
      <c r="EP171" s="518" t="s">
        <v>102</v>
      </c>
      <c r="EQ171" s="518" t="s">
        <v>102</v>
      </c>
      <c r="ER171" s="518" t="s">
        <v>102</v>
      </c>
      <c r="ES171" s="518" t="s">
        <v>102</v>
      </c>
      <c r="ET171" s="518" t="s">
        <v>102</v>
      </c>
      <c r="EU171" s="518" t="s">
        <v>102</v>
      </c>
      <c r="EV171" s="518" t="s">
        <v>102</v>
      </c>
      <c r="EW171" s="518" t="s">
        <v>102</v>
      </c>
      <c r="EX171" s="518" t="s">
        <v>102</v>
      </c>
      <c r="EY171" s="518" t="s">
        <v>102</v>
      </c>
      <c r="EZ171" s="518" t="s">
        <v>102</v>
      </c>
      <c r="FA171" s="518" t="s">
        <v>102</v>
      </c>
      <c r="FB171" s="518" t="s">
        <v>102</v>
      </c>
      <c r="FC171" s="518" t="s">
        <v>102</v>
      </c>
      <c r="FD171" s="518" t="s">
        <v>102</v>
      </c>
      <c r="FE171" s="518" t="s">
        <v>102</v>
      </c>
      <c r="FF171" s="518" t="s">
        <v>102</v>
      </c>
      <c r="FG171" s="518" t="s">
        <v>102</v>
      </c>
      <c r="FH171" s="518" t="s">
        <v>102</v>
      </c>
      <c r="FI171" s="518" t="s">
        <v>102</v>
      </c>
      <c r="FJ171" s="518" t="s">
        <v>102</v>
      </c>
      <c r="FK171" s="518" t="s">
        <v>102</v>
      </c>
      <c r="FL171" s="518" t="s">
        <v>102</v>
      </c>
      <c r="FM171" s="518" t="s">
        <v>102</v>
      </c>
      <c r="FN171" s="518" t="s">
        <v>102</v>
      </c>
      <c r="FO171" s="518" t="s">
        <v>102</v>
      </c>
      <c r="FP171" s="518" t="s">
        <v>102</v>
      </c>
      <c r="FQ171" s="518" t="s">
        <v>102</v>
      </c>
      <c r="FR171" s="518" t="s">
        <v>102</v>
      </c>
      <c r="FS171" s="518" t="s">
        <v>102</v>
      </c>
      <c r="FT171" s="518" t="s">
        <v>102</v>
      </c>
      <c r="FU171" s="518" t="s">
        <v>102</v>
      </c>
      <c r="FV171" s="518" t="s">
        <v>102</v>
      </c>
      <c r="FW171" s="518" t="s">
        <v>102</v>
      </c>
      <c r="FX171" s="518" t="s">
        <v>102</v>
      </c>
      <c r="FY171" s="518" t="s">
        <v>102</v>
      </c>
      <c r="FZ171" s="518" t="s">
        <v>102</v>
      </c>
      <c r="GA171" s="518" t="s">
        <v>102</v>
      </c>
      <c r="GB171" s="518" t="s">
        <v>102</v>
      </c>
      <c r="GC171" s="518" t="s">
        <v>102</v>
      </c>
      <c r="GD171" s="518" t="s">
        <v>102</v>
      </c>
      <c r="GE171" s="518" t="s">
        <v>102</v>
      </c>
      <c r="GF171" s="518" t="s">
        <v>102</v>
      </c>
      <c r="GG171" s="518" t="s">
        <v>102</v>
      </c>
      <c r="GH171" s="518" t="s">
        <v>102</v>
      </c>
      <c r="GI171" s="518" t="s">
        <v>102</v>
      </c>
      <c r="GJ171" s="518" t="s">
        <v>102</v>
      </c>
      <c r="GK171" s="518" t="s">
        <v>102</v>
      </c>
      <c r="GL171" s="518" t="s">
        <v>102</v>
      </c>
      <c r="GM171" s="518" t="s">
        <v>102</v>
      </c>
      <c r="GN171" s="518" t="s">
        <v>102</v>
      </c>
      <c r="GO171" s="518" t="s">
        <v>102</v>
      </c>
      <c r="GP171" s="518" t="s">
        <v>102</v>
      </c>
      <c r="GQ171" s="518" t="s">
        <v>102</v>
      </c>
      <c r="GR171" s="518" t="s">
        <v>102</v>
      </c>
      <c r="GS171" s="518" t="s">
        <v>102</v>
      </c>
      <c r="GT171" s="518" t="s">
        <v>102</v>
      </c>
      <c r="GU171" s="518" t="s">
        <v>102</v>
      </c>
      <c r="GV171" s="518" t="s">
        <v>102</v>
      </c>
      <c r="GW171" s="518" t="s">
        <v>102</v>
      </c>
      <c r="GX171" s="518" t="s">
        <v>102</v>
      </c>
      <c r="GY171" s="518" t="s">
        <v>102</v>
      </c>
      <c r="GZ171" s="518" t="s">
        <v>102</v>
      </c>
      <c r="HA171" s="518" t="s">
        <v>102</v>
      </c>
      <c r="HB171" s="518" t="s">
        <v>102</v>
      </c>
      <c r="HC171" s="511" t="str">
        <f t="shared" si="2"/>
        <v>2010-800015</v>
      </c>
    </row>
    <row r="172" spans="1:211" ht="48" hidden="1" customHeight="1" x14ac:dyDescent="0.15">
      <c r="A172" s="511" t="s">
        <v>4411</v>
      </c>
      <c r="B172" s="512" t="s">
        <v>11559</v>
      </c>
      <c r="C172" s="513">
        <v>39918</v>
      </c>
      <c r="D172" s="512" t="s">
        <v>8419</v>
      </c>
      <c r="E172" s="512" t="s">
        <v>8498</v>
      </c>
      <c r="F172" s="512" t="s">
        <v>8421</v>
      </c>
      <c r="G172" s="513">
        <v>40147</v>
      </c>
      <c r="H172" s="512" t="s">
        <v>11560</v>
      </c>
      <c r="I172" s="512" t="s">
        <v>8500</v>
      </c>
      <c r="J172" s="513">
        <v>40106</v>
      </c>
      <c r="S172" s="514" t="s">
        <v>11561</v>
      </c>
      <c r="T172" s="511">
        <v>2010</v>
      </c>
      <c r="U172" s="515" t="s">
        <v>8424</v>
      </c>
      <c r="V172" s="514">
        <v>81</v>
      </c>
      <c r="W172" s="514">
        <v>1</v>
      </c>
      <c r="X172" s="514">
        <v>1</v>
      </c>
      <c r="Y172" s="513">
        <v>36514</v>
      </c>
      <c r="Z172" s="512" t="s">
        <v>11562</v>
      </c>
      <c r="AA172" s="512" t="s">
        <v>11563</v>
      </c>
      <c r="AB172" s="513">
        <v>37068</v>
      </c>
      <c r="AC172" s="513">
        <v>39736</v>
      </c>
      <c r="AD172" s="512" t="s">
        <v>11564</v>
      </c>
      <c r="AE172" s="513">
        <v>39021</v>
      </c>
      <c r="AF172" s="512" t="s">
        <v>138</v>
      </c>
      <c r="AG172" s="512" t="s">
        <v>11563</v>
      </c>
      <c r="AH172" s="516">
        <v>4165980</v>
      </c>
      <c r="AI172" s="513">
        <v>39668</v>
      </c>
      <c r="AJ172" s="513" t="s">
        <v>138</v>
      </c>
      <c r="AK172" s="511" t="s">
        <v>138</v>
      </c>
      <c r="AL172" s="513" t="s">
        <v>138</v>
      </c>
      <c r="AM172" s="511" t="s">
        <v>138</v>
      </c>
      <c r="AN172" s="511" t="s">
        <v>11565</v>
      </c>
      <c r="AO172" s="511" t="s">
        <v>11566</v>
      </c>
      <c r="AP172" s="511" t="s">
        <v>11567</v>
      </c>
      <c r="AQ172" s="511" t="s">
        <v>11568</v>
      </c>
      <c r="AR172" s="511" t="s">
        <v>11569</v>
      </c>
      <c r="AS172" s="511" t="s">
        <v>11570</v>
      </c>
      <c r="AT172" s="511" t="s">
        <v>11570</v>
      </c>
      <c r="AU172" s="511" t="s">
        <v>11571</v>
      </c>
      <c r="AV172" s="511" t="s">
        <v>11572</v>
      </c>
      <c r="AW172" s="511" t="s">
        <v>11573</v>
      </c>
      <c r="AX172" s="511" t="s">
        <v>11571</v>
      </c>
      <c r="AY172" s="511" t="s">
        <v>11574</v>
      </c>
      <c r="AZ172" s="511" t="s">
        <v>11575</v>
      </c>
      <c r="BA172" s="511" t="s">
        <v>11576</v>
      </c>
      <c r="BB172" s="511">
        <v>597089738</v>
      </c>
      <c r="BC172" s="512" t="s">
        <v>11577</v>
      </c>
      <c r="BD172" s="511" t="s">
        <v>11578</v>
      </c>
      <c r="BE172" s="511" t="s">
        <v>11579</v>
      </c>
      <c r="BF172" s="511" t="s">
        <v>11580</v>
      </c>
      <c r="BG172" s="511" t="s">
        <v>11581</v>
      </c>
      <c r="BH172" s="511" t="s">
        <v>8648</v>
      </c>
      <c r="BI172" s="511">
        <v>3</v>
      </c>
      <c r="BJ172" s="511">
        <v>8</v>
      </c>
      <c r="BK172" s="511" t="s">
        <v>138</v>
      </c>
      <c r="BL172" s="511" t="s">
        <v>138</v>
      </c>
      <c r="BM172" s="511" t="s">
        <v>11582</v>
      </c>
      <c r="BN172" s="511" t="s">
        <v>138</v>
      </c>
      <c r="BO172" s="511" t="s">
        <v>9027</v>
      </c>
      <c r="BP172" s="513" t="s">
        <v>138</v>
      </c>
      <c r="BQ172" s="511" t="s">
        <v>138</v>
      </c>
      <c r="BR172" s="511" t="s">
        <v>8482</v>
      </c>
      <c r="BS172" s="511" t="s">
        <v>11583</v>
      </c>
      <c r="BT172" s="511" t="s">
        <v>11584</v>
      </c>
      <c r="BU172" s="511" t="s">
        <v>11559</v>
      </c>
      <c r="BV172" s="511" t="s">
        <v>138</v>
      </c>
      <c r="BW172" s="511">
        <v>1</v>
      </c>
      <c r="BX172" s="511" t="s">
        <v>11585</v>
      </c>
      <c r="BY172" s="511" t="s">
        <v>138</v>
      </c>
      <c r="BZ172" s="511">
        <v>13</v>
      </c>
      <c r="CA172" s="511" t="s">
        <v>11586</v>
      </c>
      <c r="CB172" s="511" t="s">
        <v>11587</v>
      </c>
      <c r="CC172" s="511" t="s">
        <v>138</v>
      </c>
      <c r="CD172" s="511" t="s">
        <v>138</v>
      </c>
      <c r="CE172" s="518" t="s">
        <v>11588</v>
      </c>
      <c r="CF172" s="518" t="s">
        <v>11589</v>
      </c>
      <c r="CG172" s="518" t="s">
        <v>11590</v>
      </c>
      <c r="CH172" s="518" t="s">
        <v>11591</v>
      </c>
      <c r="CI172" s="518" t="s">
        <v>11592</v>
      </c>
      <c r="CJ172" s="518" t="s">
        <v>11593</v>
      </c>
      <c r="CK172" s="518" t="s">
        <v>11594</v>
      </c>
      <c r="CL172" s="518" t="s">
        <v>11595</v>
      </c>
      <c r="CM172" s="518" t="s">
        <v>11596</v>
      </c>
      <c r="CN172" s="518" t="s">
        <v>11597</v>
      </c>
      <c r="CO172" s="518" t="s">
        <v>102</v>
      </c>
      <c r="CP172" s="518" t="s">
        <v>102</v>
      </c>
      <c r="CQ172" s="518" t="s">
        <v>102</v>
      </c>
      <c r="CR172" s="518" t="s">
        <v>102</v>
      </c>
      <c r="CS172" s="518" t="s">
        <v>102</v>
      </c>
      <c r="CT172" s="518" t="s">
        <v>102</v>
      </c>
      <c r="CU172" s="518" t="s">
        <v>102</v>
      </c>
      <c r="CV172" s="518" t="s">
        <v>102</v>
      </c>
      <c r="CW172" s="518" t="s">
        <v>102</v>
      </c>
      <c r="CX172" s="518" t="s">
        <v>102</v>
      </c>
      <c r="CY172" s="518" t="s">
        <v>102</v>
      </c>
      <c r="CZ172" s="518" t="s">
        <v>102</v>
      </c>
      <c r="DA172" s="518" t="s">
        <v>102</v>
      </c>
      <c r="DB172" s="518" t="s">
        <v>102</v>
      </c>
      <c r="DC172" s="518" t="s">
        <v>102</v>
      </c>
      <c r="DD172" s="518" t="s">
        <v>102</v>
      </c>
      <c r="DE172" s="518" t="s">
        <v>102</v>
      </c>
      <c r="DF172" s="518" t="s">
        <v>102</v>
      </c>
      <c r="DG172" s="518" t="s">
        <v>102</v>
      </c>
      <c r="DH172" s="518" t="s">
        <v>102</v>
      </c>
      <c r="DI172" s="518" t="s">
        <v>102</v>
      </c>
      <c r="DJ172" s="518" t="s">
        <v>102</v>
      </c>
      <c r="DK172" s="518" t="s">
        <v>102</v>
      </c>
      <c r="DL172" s="518" t="s">
        <v>102</v>
      </c>
      <c r="DM172" s="518" t="s">
        <v>102</v>
      </c>
      <c r="DN172" s="518" t="s">
        <v>102</v>
      </c>
      <c r="DO172" s="518" t="s">
        <v>102</v>
      </c>
      <c r="DP172" s="518" t="s">
        <v>102</v>
      </c>
      <c r="DQ172" s="518" t="s">
        <v>102</v>
      </c>
      <c r="DR172" s="518" t="s">
        <v>102</v>
      </c>
      <c r="DS172" s="518" t="s">
        <v>102</v>
      </c>
      <c r="DT172" s="518" t="s">
        <v>102</v>
      </c>
      <c r="DU172" s="518" t="s">
        <v>102</v>
      </c>
      <c r="DV172" s="518" t="s">
        <v>102</v>
      </c>
      <c r="DW172" s="518" t="s">
        <v>102</v>
      </c>
      <c r="DX172" s="518" t="s">
        <v>102</v>
      </c>
      <c r="DY172" s="518" t="s">
        <v>102</v>
      </c>
      <c r="DZ172" s="518" t="s">
        <v>102</v>
      </c>
      <c r="EA172" s="518" t="s">
        <v>102</v>
      </c>
      <c r="EB172" s="518" t="s">
        <v>102</v>
      </c>
      <c r="EC172" s="518" t="s">
        <v>102</v>
      </c>
      <c r="ED172" s="518" t="s">
        <v>102</v>
      </c>
      <c r="EE172" s="518" t="s">
        <v>102</v>
      </c>
      <c r="EF172" s="518" t="s">
        <v>102</v>
      </c>
      <c r="EG172" s="518" t="s">
        <v>102</v>
      </c>
      <c r="EH172" s="518" t="s">
        <v>102</v>
      </c>
      <c r="EI172" s="518" t="s">
        <v>102</v>
      </c>
      <c r="EJ172" s="518" t="s">
        <v>102</v>
      </c>
      <c r="EK172" s="518" t="s">
        <v>102</v>
      </c>
      <c r="EL172" s="518" t="s">
        <v>102</v>
      </c>
      <c r="EM172" s="518" t="s">
        <v>102</v>
      </c>
      <c r="EN172" s="518" t="s">
        <v>102</v>
      </c>
      <c r="EO172" s="518" t="s">
        <v>102</v>
      </c>
      <c r="EP172" s="518" t="s">
        <v>102</v>
      </c>
      <c r="EQ172" s="518" t="s">
        <v>102</v>
      </c>
      <c r="ER172" s="518" t="s">
        <v>102</v>
      </c>
      <c r="ES172" s="518" t="s">
        <v>102</v>
      </c>
      <c r="ET172" s="518" t="s">
        <v>102</v>
      </c>
      <c r="EU172" s="518" t="s">
        <v>102</v>
      </c>
      <c r="EV172" s="518" t="s">
        <v>102</v>
      </c>
      <c r="EW172" s="518" t="s">
        <v>102</v>
      </c>
      <c r="EX172" s="518" t="s">
        <v>102</v>
      </c>
      <c r="EY172" s="518" t="s">
        <v>102</v>
      </c>
      <c r="EZ172" s="518" t="s">
        <v>102</v>
      </c>
      <c r="FA172" s="518" t="s">
        <v>102</v>
      </c>
      <c r="FB172" s="518" t="s">
        <v>102</v>
      </c>
      <c r="FC172" s="518" t="s">
        <v>102</v>
      </c>
      <c r="FD172" s="518" t="s">
        <v>102</v>
      </c>
      <c r="FE172" s="518" t="s">
        <v>102</v>
      </c>
      <c r="FF172" s="518" t="s">
        <v>102</v>
      </c>
      <c r="FG172" s="518" t="s">
        <v>102</v>
      </c>
      <c r="FH172" s="518" t="s">
        <v>102</v>
      </c>
      <c r="FI172" s="518" t="s">
        <v>102</v>
      </c>
      <c r="FJ172" s="518" t="s">
        <v>102</v>
      </c>
      <c r="FK172" s="518" t="s">
        <v>102</v>
      </c>
      <c r="FL172" s="518" t="s">
        <v>102</v>
      </c>
      <c r="FM172" s="518" t="s">
        <v>102</v>
      </c>
      <c r="FN172" s="518" t="s">
        <v>102</v>
      </c>
      <c r="FO172" s="518" t="s">
        <v>102</v>
      </c>
      <c r="FP172" s="518" t="s">
        <v>102</v>
      </c>
      <c r="FQ172" s="518" t="s">
        <v>102</v>
      </c>
      <c r="FR172" s="518" t="s">
        <v>102</v>
      </c>
      <c r="FS172" s="518" t="s">
        <v>102</v>
      </c>
      <c r="FT172" s="518" t="s">
        <v>102</v>
      </c>
      <c r="FU172" s="518" t="s">
        <v>102</v>
      </c>
      <c r="FV172" s="518" t="s">
        <v>102</v>
      </c>
      <c r="FW172" s="518" t="s">
        <v>102</v>
      </c>
      <c r="FX172" s="518" t="s">
        <v>102</v>
      </c>
      <c r="FY172" s="518" t="s">
        <v>102</v>
      </c>
      <c r="FZ172" s="518" t="s">
        <v>102</v>
      </c>
      <c r="GA172" s="518" t="s">
        <v>102</v>
      </c>
      <c r="GB172" s="518" t="s">
        <v>102</v>
      </c>
      <c r="GC172" s="518" t="s">
        <v>102</v>
      </c>
      <c r="GD172" s="518" t="s">
        <v>102</v>
      </c>
      <c r="GE172" s="518" t="s">
        <v>102</v>
      </c>
      <c r="GF172" s="518" t="s">
        <v>102</v>
      </c>
      <c r="GG172" s="518" t="s">
        <v>102</v>
      </c>
      <c r="GH172" s="518" t="s">
        <v>102</v>
      </c>
      <c r="GI172" s="518" t="s">
        <v>102</v>
      </c>
      <c r="GJ172" s="518" t="s">
        <v>102</v>
      </c>
      <c r="GK172" s="518" t="s">
        <v>102</v>
      </c>
      <c r="GL172" s="518" t="s">
        <v>102</v>
      </c>
      <c r="GM172" s="518" t="s">
        <v>102</v>
      </c>
      <c r="GN172" s="518" t="s">
        <v>102</v>
      </c>
      <c r="GO172" s="518" t="s">
        <v>102</v>
      </c>
      <c r="GP172" s="518" t="s">
        <v>102</v>
      </c>
      <c r="GQ172" s="518" t="s">
        <v>102</v>
      </c>
      <c r="GR172" s="518" t="s">
        <v>102</v>
      </c>
      <c r="GS172" s="518" t="s">
        <v>102</v>
      </c>
      <c r="GT172" s="518" t="s">
        <v>102</v>
      </c>
      <c r="GU172" s="518" t="s">
        <v>102</v>
      </c>
      <c r="GV172" s="518" t="s">
        <v>102</v>
      </c>
      <c r="GW172" s="518" t="s">
        <v>102</v>
      </c>
      <c r="GX172" s="518" t="s">
        <v>102</v>
      </c>
      <c r="GY172" s="518" t="s">
        <v>102</v>
      </c>
      <c r="GZ172" s="518" t="s">
        <v>102</v>
      </c>
      <c r="HA172" s="518" t="s">
        <v>102</v>
      </c>
      <c r="HB172" s="518" t="s">
        <v>102</v>
      </c>
      <c r="HC172" s="511" t="str">
        <f t="shared" si="2"/>
        <v>2009-800080</v>
      </c>
    </row>
    <row r="173" spans="1:211" ht="48" hidden="1" customHeight="1" x14ac:dyDescent="0.15">
      <c r="A173" s="511" t="s">
        <v>4416</v>
      </c>
      <c r="B173" s="512" t="s">
        <v>11598</v>
      </c>
      <c r="C173" s="513">
        <v>39597</v>
      </c>
      <c r="D173" s="512" t="s">
        <v>8419</v>
      </c>
      <c r="E173" s="512" t="s">
        <v>8498</v>
      </c>
      <c r="F173" s="512" t="s">
        <v>8421</v>
      </c>
      <c r="G173" s="513">
        <v>40161</v>
      </c>
      <c r="H173" s="512" t="s">
        <v>11599</v>
      </c>
      <c r="I173" s="512" t="s">
        <v>8682</v>
      </c>
      <c r="J173" s="513">
        <v>40119</v>
      </c>
      <c r="S173" s="514" t="s">
        <v>11600</v>
      </c>
      <c r="T173" s="511">
        <v>2010</v>
      </c>
      <c r="U173" s="515" t="s">
        <v>8424</v>
      </c>
      <c r="V173" s="514">
        <v>82</v>
      </c>
      <c r="W173" s="514">
        <v>1</v>
      </c>
      <c r="X173" s="514">
        <v>1</v>
      </c>
      <c r="Y173" s="513">
        <v>36549</v>
      </c>
      <c r="Z173" s="512" t="s">
        <v>11601</v>
      </c>
      <c r="AA173" s="512" t="s">
        <v>11602</v>
      </c>
      <c r="AB173" s="513">
        <v>37096</v>
      </c>
      <c r="AC173" s="513">
        <v>38896</v>
      </c>
      <c r="AD173" s="512" t="s">
        <v>11603</v>
      </c>
      <c r="AE173" s="513">
        <v>38275</v>
      </c>
      <c r="AF173" s="512" t="s">
        <v>9163</v>
      </c>
      <c r="AG173" s="512" t="s">
        <v>11602</v>
      </c>
      <c r="AH173" s="516">
        <v>3789709</v>
      </c>
      <c r="AI173" s="513">
        <v>38814</v>
      </c>
      <c r="AJ173" s="513" t="s">
        <v>138</v>
      </c>
      <c r="AK173" s="511" t="s">
        <v>138</v>
      </c>
      <c r="AL173" s="513" t="s">
        <v>138</v>
      </c>
      <c r="AM173" s="511" t="s">
        <v>138</v>
      </c>
      <c r="AN173" s="511" t="s">
        <v>11604</v>
      </c>
      <c r="AO173" s="511" t="s">
        <v>11605</v>
      </c>
      <c r="AP173" s="511" t="s">
        <v>11605</v>
      </c>
      <c r="AQ173" s="511" t="s">
        <v>11606</v>
      </c>
      <c r="AR173" s="511" t="s">
        <v>11607</v>
      </c>
      <c r="AS173" s="511" t="s">
        <v>11608</v>
      </c>
      <c r="AT173" s="511" t="s">
        <v>11608</v>
      </c>
      <c r="AU173" s="511" t="s">
        <v>11609</v>
      </c>
      <c r="AV173" s="511" t="s">
        <v>11610</v>
      </c>
      <c r="AW173" s="511" t="s">
        <v>11611</v>
      </c>
      <c r="AX173" s="511" t="s">
        <v>11612</v>
      </c>
      <c r="AY173" s="511" t="s">
        <v>11613</v>
      </c>
      <c r="AZ173" s="511" t="s">
        <v>11614</v>
      </c>
      <c r="BA173" s="511" t="s">
        <v>11615</v>
      </c>
      <c r="BB173" s="511">
        <v>302050123</v>
      </c>
      <c r="BC173" s="512" t="s">
        <v>11616</v>
      </c>
      <c r="BD173" s="511" t="s">
        <v>11617</v>
      </c>
      <c r="BE173" s="511" t="s">
        <v>11618</v>
      </c>
      <c r="BF173" s="511" t="s">
        <v>11619</v>
      </c>
      <c r="BG173" s="511" t="s">
        <v>11620</v>
      </c>
      <c r="BH173" s="511" t="s">
        <v>8648</v>
      </c>
      <c r="BI173" s="511">
        <v>5</v>
      </c>
      <c r="BJ173" s="511">
        <v>13</v>
      </c>
      <c r="BK173" s="511" t="s">
        <v>138</v>
      </c>
      <c r="BL173" s="511" t="s">
        <v>138</v>
      </c>
      <c r="BM173" s="511" t="s">
        <v>11621</v>
      </c>
      <c r="BN173" s="511" t="s">
        <v>138</v>
      </c>
      <c r="BO173" s="511" t="s">
        <v>9027</v>
      </c>
      <c r="BP173" s="513" t="s">
        <v>138</v>
      </c>
      <c r="BQ173" s="511" t="s">
        <v>138</v>
      </c>
      <c r="BR173" s="511" t="s">
        <v>8445</v>
      </c>
      <c r="BS173" s="511" t="s">
        <v>11622</v>
      </c>
      <c r="BT173" s="511" t="s">
        <v>138</v>
      </c>
      <c r="BU173" s="511" t="s">
        <v>11598</v>
      </c>
      <c r="BV173" s="511" t="s">
        <v>138</v>
      </c>
      <c r="BW173" s="511">
        <v>1</v>
      </c>
      <c r="BX173" s="511" t="s">
        <v>11623</v>
      </c>
      <c r="BY173" s="511" t="s">
        <v>138</v>
      </c>
      <c r="BZ173" s="511">
        <v>12</v>
      </c>
      <c r="CA173" s="511" t="s">
        <v>11624</v>
      </c>
      <c r="CB173" s="511" t="s">
        <v>11625</v>
      </c>
      <c r="CC173" s="511" t="s">
        <v>138</v>
      </c>
      <c r="CD173" s="511" t="s">
        <v>5359</v>
      </c>
      <c r="CE173" s="518" t="s">
        <v>11626</v>
      </c>
      <c r="CF173" s="518" t="s">
        <v>11627</v>
      </c>
      <c r="CG173" s="518" t="s">
        <v>11628</v>
      </c>
      <c r="CH173" s="518" t="s">
        <v>11629</v>
      </c>
      <c r="CI173" s="518" t="s">
        <v>102</v>
      </c>
      <c r="CJ173" s="518" t="s">
        <v>102</v>
      </c>
      <c r="CK173" s="518" t="s">
        <v>102</v>
      </c>
      <c r="CL173" s="518" t="s">
        <v>102</v>
      </c>
      <c r="CM173" s="518" t="s">
        <v>102</v>
      </c>
      <c r="CN173" s="518" t="s">
        <v>102</v>
      </c>
      <c r="CO173" s="518" t="s">
        <v>102</v>
      </c>
      <c r="CP173" s="518" t="s">
        <v>102</v>
      </c>
      <c r="CQ173" s="518" t="s">
        <v>102</v>
      </c>
      <c r="CR173" s="518" t="s">
        <v>102</v>
      </c>
      <c r="CS173" s="518" t="s">
        <v>102</v>
      </c>
      <c r="CT173" s="518" t="s">
        <v>102</v>
      </c>
      <c r="CU173" s="518" t="s">
        <v>102</v>
      </c>
      <c r="CV173" s="518" t="s">
        <v>102</v>
      </c>
      <c r="CW173" s="518" t="s">
        <v>102</v>
      </c>
      <c r="CX173" s="518" t="s">
        <v>102</v>
      </c>
      <c r="CY173" s="518" t="s">
        <v>102</v>
      </c>
      <c r="CZ173" s="518" t="s">
        <v>102</v>
      </c>
      <c r="DA173" s="518" t="s">
        <v>102</v>
      </c>
      <c r="DB173" s="518" t="s">
        <v>102</v>
      </c>
      <c r="DC173" s="518" t="s">
        <v>102</v>
      </c>
      <c r="DD173" s="518" t="s">
        <v>102</v>
      </c>
      <c r="DE173" s="518" t="s">
        <v>102</v>
      </c>
      <c r="DF173" s="518" t="s">
        <v>102</v>
      </c>
      <c r="DG173" s="518" t="s">
        <v>102</v>
      </c>
      <c r="DH173" s="518" t="s">
        <v>102</v>
      </c>
      <c r="DI173" s="518" t="s">
        <v>102</v>
      </c>
      <c r="DJ173" s="518" t="s">
        <v>102</v>
      </c>
      <c r="DK173" s="518" t="s">
        <v>102</v>
      </c>
      <c r="DL173" s="518" t="s">
        <v>102</v>
      </c>
      <c r="DM173" s="518" t="s">
        <v>102</v>
      </c>
      <c r="DN173" s="518" t="s">
        <v>102</v>
      </c>
      <c r="DO173" s="518" t="s">
        <v>102</v>
      </c>
      <c r="DP173" s="518" t="s">
        <v>102</v>
      </c>
      <c r="DQ173" s="518" t="s">
        <v>102</v>
      </c>
      <c r="DR173" s="518" t="s">
        <v>102</v>
      </c>
      <c r="DS173" s="518" t="s">
        <v>102</v>
      </c>
      <c r="DT173" s="518" t="s">
        <v>102</v>
      </c>
      <c r="DU173" s="518" t="s">
        <v>102</v>
      </c>
      <c r="DV173" s="518" t="s">
        <v>102</v>
      </c>
      <c r="DW173" s="518" t="s">
        <v>102</v>
      </c>
      <c r="DX173" s="518" t="s">
        <v>102</v>
      </c>
      <c r="DY173" s="518" t="s">
        <v>102</v>
      </c>
      <c r="DZ173" s="518" t="s">
        <v>102</v>
      </c>
      <c r="EA173" s="518" t="s">
        <v>102</v>
      </c>
      <c r="EB173" s="518" t="s">
        <v>102</v>
      </c>
      <c r="EC173" s="518" t="s">
        <v>102</v>
      </c>
      <c r="ED173" s="518" t="s">
        <v>102</v>
      </c>
      <c r="EE173" s="518" t="s">
        <v>102</v>
      </c>
      <c r="EF173" s="518" t="s">
        <v>102</v>
      </c>
      <c r="EG173" s="518" t="s">
        <v>102</v>
      </c>
      <c r="EH173" s="518" t="s">
        <v>102</v>
      </c>
      <c r="EI173" s="518" t="s">
        <v>102</v>
      </c>
      <c r="EJ173" s="518" t="s">
        <v>102</v>
      </c>
      <c r="EK173" s="518" t="s">
        <v>102</v>
      </c>
      <c r="EL173" s="518" t="s">
        <v>102</v>
      </c>
      <c r="EM173" s="518" t="s">
        <v>102</v>
      </c>
      <c r="EN173" s="518" t="s">
        <v>102</v>
      </c>
      <c r="EO173" s="518" t="s">
        <v>102</v>
      </c>
      <c r="EP173" s="518" t="s">
        <v>102</v>
      </c>
      <c r="EQ173" s="518" t="s">
        <v>102</v>
      </c>
      <c r="ER173" s="518" t="s">
        <v>102</v>
      </c>
      <c r="ES173" s="518" t="s">
        <v>102</v>
      </c>
      <c r="ET173" s="518" t="s">
        <v>102</v>
      </c>
      <c r="EU173" s="518" t="s">
        <v>102</v>
      </c>
      <c r="EV173" s="518" t="s">
        <v>102</v>
      </c>
      <c r="EW173" s="518" t="s">
        <v>102</v>
      </c>
      <c r="EX173" s="518" t="s">
        <v>102</v>
      </c>
      <c r="EY173" s="518" t="s">
        <v>102</v>
      </c>
      <c r="EZ173" s="518" t="s">
        <v>102</v>
      </c>
      <c r="FA173" s="518" t="s">
        <v>102</v>
      </c>
      <c r="FB173" s="518" t="s">
        <v>102</v>
      </c>
      <c r="FC173" s="518" t="s">
        <v>102</v>
      </c>
      <c r="FD173" s="518" t="s">
        <v>102</v>
      </c>
      <c r="FE173" s="518" t="s">
        <v>102</v>
      </c>
      <c r="FF173" s="518" t="s">
        <v>102</v>
      </c>
      <c r="FG173" s="518" t="s">
        <v>102</v>
      </c>
      <c r="FH173" s="518" t="s">
        <v>102</v>
      </c>
      <c r="FI173" s="518" t="s">
        <v>102</v>
      </c>
      <c r="FJ173" s="518" t="s">
        <v>102</v>
      </c>
      <c r="FK173" s="518" t="s">
        <v>102</v>
      </c>
      <c r="FL173" s="518" t="s">
        <v>102</v>
      </c>
      <c r="FM173" s="518" t="s">
        <v>102</v>
      </c>
      <c r="FN173" s="518" t="s">
        <v>102</v>
      </c>
      <c r="FO173" s="518" t="s">
        <v>102</v>
      </c>
      <c r="FP173" s="518" t="s">
        <v>102</v>
      </c>
      <c r="FQ173" s="518" t="s">
        <v>102</v>
      </c>
      <c r="FR173" s="518" t="s">
        <v>102</v>
      </c>
      <c r="FS173" s="518" t="s">
        <v>102</v>
      </c>
      <c r="FT173" s="518" t="s">
        <v>102</v>
      </c>
      <c r="FU173" s="518" t="s">
        <v>102</v>
      </c>
      <c r="FV173" s="518" t="s">
        <v>102</v>
      </c>
      <c r="FW173" s="518" t="s">
        <v>102</v>
      </c>
      <c r="FX173" s="518" t="s">
        <v>102</v>
      </c>
      <c r="FY173" s="518" t="s">
        <v>102</v>
      </c>
      <c r="FZ173" s="518" t="s">
        <v>102</v>
      </c>
      <c r="GA173" s="518" t="s">
        <v>102</v>
      </c>
      <c r="GB173" s="518" t="s">
        <v>102</v>
      </c>
      <c r="GC173" s="518" t="s">
        <v>102</v>
      </c>
      <c r="GD173" s="518" t="s">
        <v>102</v>
      </c>
      <c r="GE173" s="518" t="s">
        <v>102</v>
      </c>
      <c r="GF173" s="518" t="s">
        <v>102</v>
      </c>
      <c r="GG173" s="518" t="s">
        <v>102</v>
      </c>
      <c r="GH173" s="518" t="s">
        <v>102</v>
      </c>
      <c r="GI173" s="518" t="s">
        <v>102</v>
      </c>
      <c r="GJ173" s="518" t="s">
        <v>102</v>
      </c>
      <c r="GK173" s="518" t="s">
        <v>102</v>
      </c>
      <c r="GL173" s="518" t="s">
        <v>102</v>
      </c>
      <c r="GM173" s="518" t="s">
        <v>102</v>
      </c>
      <c r="GN173" s="518" t="s">
        <v>102</v>
      </c>
      <c r="GO173" s="518" t="s">
        <v>102</v>
      </c>
      <c r="GP173" s="518" t="s">
        <v>102</v>
      </c>
      <c r="GQ173" s="518" t="s">
        <v>102</v>
      </c>
      <c r="GR173" s="518" t="s">
        <v>102</v>
      </c>
      <c r="GS173" s="518" t="s">
        <v>102</v>
      </c>
      <c r="GT173" s="518" t="s">
        <v>102</v>
      </c>
      <c r="GU173" s="518" t="s">
        <v>102</v>
      </c>
      <c r="GV173" s="518" t="s">
        <v>102</v>
      </c>
      <c r="GW173" s="518" t="s">
        <v>102</v>
      </c>
      <c r="GX173" s="518" t="s">
        <v>102</v>
      </c>
      <c r="GY173" s="518" t="s">
        <v>102</v>
      </c>
      <c r="GZ173" s="518" t="s">
        <v>102</v>
      </c>
      <c r="HA173" s="518" t="s">
        <v>102</v>
      </c>
      <c r="HB173" s="518" t="s">
        <v>102</v>
      </c>
      <c r="HC173" s="511" t="str">
        <f t="shared" si="2"/>
        <v>2008-800101</v>
      </c>
    </row>
    <row r="174" spans="1:211" ht="48" hidden="1" customHeight="1" x14ac:dyDescent="0.15">
      <c r="A174" s="511" t="s">
        <v>4425</v>
      </c>
      <c r="B174" s="512" t="s">
        <v>11630</v>
      </c>
      <c r="C174" s="513">
        <v>39951</v>
      </c>
      <c r="D174" s="512" t="s">
        <v>8419</v>
      </c>
      <c r="E174" s="512" t="s">
        <v>8452</v>
      </c>
      <c r="F174" s="512" t="s">
        <v>8421</v>
      </c>
      <c r="G174" s="513">
        <v>40486</v>
      </c>
      <c r="H174" s="512" t="s">
        <v>11631</v>
      </c>
      <c r="I174" s="512" t="s">
        <v>8500</v>
      </c>
      <c r="J174" s="513">
        <v>40147</v>
      </c>
      <c r="K174" s="512" t="s">
        <v>11632</v>
      </c>
      <c r="N174" s="513">
        <v>40186</v>
      </c>
      <c r="P174" s="512" t="s">
        <v>8625</v>
      </c>
      <c r="Q174" s="513">
        <v>40470</v>
      </c>
      <c r="S174" s="514" t="s">
        <v>11633</v>
      </c>
      <c r="T174" s="511">
        <v>2010</v>
      </c>
      <c r="U174" s="515" t="s">
        <v>8734</v>
      </c>
      <c r="V174" s="514">
        <v>83</v>
      </c>
      <c r="W174" s="514">
        <v>1</v>
      </c>
      <c r="X174" s="514">
        <v>1</v>
      </c>
      <c r="Y174" s="513">
        <v>36573</v>
      </c>
      <c r="Z174" s="512" t="s">
        <v>11634</v>
      </c>
      <c r="AA174" s="512" t="s">
        <v>11635</v>
      </c>
      <c r="AB174" s="513">
        <v>37127</v>
      </c>
      <c r="AC174" s="513">
        <v>38054</v>
      </c>
      <c r="AD174" s="512" t="s">
        <v>11636</v>
      </c>
      <c r="AE174" s="513">
        <v>36704</v>
      </c>
      <c r="AF174" s="512" t="s">
        <v>138</v>
      </c>
      <c r="AG174" s="512" t="s">
        <v>11635</v>
      </c>
      <c r="AH174" s="516">
        <v>3505460</v>
      </c>
      <c r="AI174" s="513">
        <v>37974</v>
      </c>
      <c r="AJ174" s="513" t="s">
        <v>138</v>
      </c>
      <c r="AK174" s="511" t="s">
        <v>138</v>
      </c>
      <c r="AL174" s="513" t="s">
        <v>138</v>
      </c>
      <c r="AM174" s="511" t="s">
        <v>138</v>
      </c>
      <c r="AN174" s="511" t="s">
        <v>11637</v>
      </c>
      <c r="AO174" s="511" t="s">
        <v>550</v>
      </c>
      <c r="AP174" s="511" t="s">
        <v>11638</v>
      </c>
      <c r="AQ174" s="511" t="s">
        <v>11639</v>
      </c>
      <c r="AR174" s="511" t="s">
        <v>11640</v>
      </c>
      <c r="AS174" s="511" t="s">
        <v>138</v>
      </c>
      <c r="AT174" s="511" t="s">
        <v>138</v>
      </c>
      <c r="AU174" s="511" t="s">
        <v>138</v>
      </c>
      <c r="AV174" s="511" t="s">
        <v>11641</v>
      </c>
      <c r="AW174" s="511" t="s">
        <v>551</v>
      </c>
      <c r="AX174" s="511" t="s">
        <v>11642</v>
      </c>
      <c r="AY174" s="511" t="s">
        <v>552</v>
      </c>
      <c r="AZ174" s="511" t="s">
        <v>11643</v>
      </c>
      <c r="BA174" s="511" t="s">
        <v>553</v>
      </c>
      <c r="BB174" s="511">
        <v>200253</v>
      </c>
      <c r="BC174" s="512" t="s">
        <v>547</v>
      </c>
      <c r="BD174" s="511" t="s">
        <v>548</v>
      </c>
      <c r="BE174" s="511" t="s">
        <v>11644</v>
      </c>
      <c r="BF174" s="511" t="s">
        <v>11645</v>
      </c>
      <c r="BG174" s="511" t="s">
        <v>11646</v>
      </c>
      <c r="BH174" s="511" t="s">
        <v>9142</v>
      </c>
      <c r="BI174" s="511">
        <v>14</v>
      </c>
      <c r="BJ174" s="511">
        <v>10</v>
      </c>
      <c r="BK174" s="511" t="s">
        <v>138</v>
      </c>
      <c r="BL174" s="511" t="s">
        <v>138</v>
      </c>
      <c r="BM174" s="511" t="s">
        <v>11647</v>
      </c>
      <c r="BN174" s="511" t="s">
        <v>138</v>
      </c>
      <c r="BO174" s="511" t="s">
        <v>9027</v>
      </c>
      <c r="BP174" s="513" t="s">
        <v>138</v>
      </c>
      <c r="BQ174" s="511" t="s">
        <v>138</v>
      </c>
      <c r="BR174" s="511" t="s">
        <v>8482</v>
      </c>
      <c r="BS174" s="511" t="s">
        <v>11648</v>
      </c>
      <c r="BT174" s="511" t="s">
        <v>549</v>
      </c>
      <c r="BU174" s="511" t="s">
        <v>11630</v>
      </c>
      <c r="BV174" s="511" t="s">
        <v>138</v>
      </c>
      <c r="BW174" s="511">
        <v>1</v>
      </c>
      <c r="BX174" s="511" t="s">
        <v>11649</v>
      </c>
      <c r="BY174" s="511" t="s">
        <v>138</v>
      </c>
      <c r="BZ174" s="511">
        <v>7</v>
      </c>
      <c r="CA174" s="511" t="s">
        <v>11650</v>
      </c>
      <c r="CB174" s="511" t="s">
        <v>11651</v>
      </c>
      <c r="CC174" s="511" t="s">
        <v>11652</v>
      </c>
      <c r="CD174" s="511" t="s">
        <v>5374</v>
      </c>
      <c r="CE174" s="518" t="s">
        <v>11653</v>
      </c>
      <c r="CF174" s="518" t="s">
        <v>11654</v>
      </c>
      <c r="CG174" s="518" t="s">
        <v>11655</v>
      </c>
      <c r="CH174" s="518" t="s">
        <v>11656</v>
      </c>
      <c r="CI174" s="518" t="s">
        <v>102</v>
      </c>
      <c r="CJ174" s="518" t="s">
        <v>102</v>
      </c>
      <c r="CK174" s="518" t="s">
        <v>102</v>
      </c>
      <c r="CL174" s="518" t="s">
        <v>102</v>
      </c>
      <c r="CM174" s="518" t="s">
        <v>102</v>
      </c>
      <c r="CN174" s="518" t="s">
        <v>102</v>
      </c>
      <c r="CO174" s="518" t="s">
        <v>102</v>
      </c>
      <c r="CP174" s="518" t="s">
        <v>102</v>
      </c>
      <c r="CQ174" s="518" t="s">
        <v>102</v>
      </c>
      <c r="CR174" s="518" t="s">
        <v>102</v>
      </c>
      <c r="CS174" s="518" t="s">
        <v>102</v>
      </c>
      <c r="CT174" s="518" t="s">
        <v>102</v>
      </c>
      <c r="CU174" s="518" t="s">
        <v>102</v>
      </c>
      <c r="CV174" s="518" t="s">
        <v>102</v>
      </c>
      <c r="CW174" s="518" t="s">
        <v>102</v>
      </c>
      <c r="CX174" s="518" t="s">
        <v>102</v>
      </c>
      <c r="CY174" s="518" t="s">
        <v>102</v>
      </c>
      <c r="CZ174" s="518" t="s">
        <v>102</v>
      </c>
      <c r="DA174" s="518" t="s">
        <v>102</v>
      </c>
      <c r="DB174" s="518" t="s">
        <v>102</v>
      </c>
      <c r="DC174" s="518" t="s">
        <v>102</v>
      </c>
      <c r="DD174" s="518" t="s">
        <v>102</v>
      </c>
      <c r="DE174" s="518" t="s">
        <v>102</v>
      </c>
      <c r="DF174" s="518" t="s">
        <v>102</v>
      </c>
      <c r="DG174" s="518" t="s">
        <v>102</v>
      </c>
      <c r="DH174" s="518" t="s">
        <v>102</v>
      </c>
      <c r="DI174" s="518" t="s">
        <v>102</v>
      </c>
      <c r="DJ174" s="518" t="s">
        <v>102</v>
      </c>
      <c r="DK174" s="518" t="s">
        <v>102</v>
      </c>
      <c r="DL174" s="518" t="s">
        <v>102</v>
      </c>
      <c r="DM174" s="518" t="s">
        <v>102</v>
      </c>
      <c r="DN174" s="518" t="s">
        <v>102</v>
      </c>
      <c r="DO174" s="518" t="s">
        <v>102</v>
      </c>
      <c r="DP174" s="518" t="s">
        <v>102</v>
      </c>
      <c r="DQ174" s="518" t="s">
        <v>102</v>
      </c>
      <c r="DR174" s="518" t="s">
        <v>102</v>
      </c>
      <c r="DS174" s="518" t="s">
        <v>102</v>
      </c>
      <c r="DT174" s="518" t="s">
        <v>102</v>
      </c>
      <c r="DU174" s="518" t="s">
        <v>102</v>
      </c>
      <c r="DV174" s="518" t="s">
        <v>102</v>
      </c>
      <c r="DW174" s="518" t="s">
        <v>102</v>
      </c>
      <c r="DX174" s="518" t="s">
        <v>102</v>
      </c>
      <c r="DY174" s="518" t="s">
        <v>102</v>
      </c>
      <c r="DZ174" s="518" t="s">
        <v>102</v>
      </c>
      <c r="EA174" s="518" t="s">
        <v>102</v>
      </c>
      <c r="EB174" s="518" t="s">
        <v>102</v>
      </c>
      <c r="EC174" s="518" t="s">
        <v>102</v>
      </c>
      <c r="ED174" s="518" t="s">
        <v>102</v>
      </c>
      <c r="EE174" s="518" t="s">
        <v>102</v>
      </c>
      <c r="EF174" s="518" t="s">
        <v>102</v>
      </c>
      <c r="EG174" s="518" t="s">
        <v>102</v>
      </c>
      <c r="EH174" s="518" t="s">
        <v>102</v>
      </c>
      <c r="EI174" s="518" t="s">
        <v>102</v>
      </c>
      <c r="EJ174" s="518" t="s">
        <v>102</v>
      </c>
      <c r="EK174" s="518" t="s">
        <v>102</v>
      </c>
      <c r="EL174" s="518" t="s">
        <v>102</v>
      </c>
      <c r="EM174" s="518" t="s">
        <v>102</v>
      </c>
      <c r="EN174" s="518" t="s">
        <v>102</v>
      </c>
      <c r="EO174" s="518" t="s">
        <v>102</v>
      </c>
      <c r="EP174" s="518" t="s">
        <v>102</v>
      </c>
      <c r="EQ174" s="518" t="s">
        <v>102</v>
      </c>
      <c r="ER174" s="518" t="s">
        <v>102</v>
      </c>
      <c r="ES174" s="518" t="s">
        <v>102</v>
      </c>
      <c r="ET174" s="518" t="s">
        <v>102</v>
      </c>
      <c r="EU174" s="518" t="s">
        <v>102</v>
      </c>
      <c r="EV174" s="518" t="s">
        <v>102</v>
      </c>
      <c r="EW174" s="518" t="s">
        <v>102</v>
      </c>
      <c r="EX174" s="518" t="s">
        <v>102</v>
      </c>
      <c r="EY174" s="518" t="s">
        <v>102</v>
      </c>
      <c r="EZ174" s="518" t="s">
        <v>102</v>
      </c>
      <c r="FA174" s="518" t="s">
        <v>102</v>
      </c>
      <c r="FB174" s="518" t="s">
        <v>102</v>
      </c>
      <c r="FC174" s="518" t="s">
        <v>102</v>
      </c>
      <c r="FD174" s="518" t="s">
        <v>102</v>
      </c>
      <c r="FE174" s="518" t="s">
        <v>102</v>
      </c>
      <c r="FF174" s="518" t="s">
        <v>102</v>
      </c>
      <c r="FG174" s="518" t="s">
        <v>102</v>
      </c>
      <c r="FH174" s="518" t="s">
        <v>102</v>
      </c>
      <c r="FI174" s="518" t="s">
        <v>102</v>
      </c>
      <c r="FJ174" s="518" t="s">
        <v>102</v>
      </c>
      <c r="FK174" s="518" t="s">
        <v>102</v>
      </c>
      <c r="FL174" s="518" t="s">
        <v>102</v>
      </c>
      <c r="FM174" s="518" t="s">
        <v>102</v>
      </c>
      <c r="FN174" s="518" t="s">
        <v>102</v>
      </c>
      <c r="FO174" s="518" t="s">
        <v>102</v>
      </c>
      <c r="FP174" s="518" t="s">
        <v>102</v>
      </c>
      <c r="FQ174" s="518" t="s">
        <v>102</v>
      </c>
      <c r="FR174" s="518" t="s">
        <v>102</v>
      </c>
      <c r="FS174" s="518" t="s">
        <v>102</v>
      </c>
      <c r="FT174" s="518" t="s">
        <v>102</v>
      </c>
      <c r="FU174" s="518" t="s">
        <v>102</v>
      </c>
      <c r="FV174" s="518" t="s">
        <v>102</v>
      </c>
      <c r="FW174" s="518" t="s">
        <v>102</v>
      </c>
      <c r="FX174" s="518" t="s">
        <v>102</v>
      </c>
      <c r="FY174" s="518" t="s">
        <v>102</v>
      </c>
      <c r="FZ174" s="518" t="s">
        <v>102</v>
      </c>
      <c r="GA174" s="518" t="s">
        <v>102</v>
      </c>
      <c r="GB174" s="518" t="s">
        <v>102</v>
      </c>
      <c r="GC174" s="518" t="s">
        <v>102</v>
      </c>
      <c r="GD174" s="518" t="s">
        <v>102</v>
      </c>
      <c r="GE174" s="518" t="s">
        <v>102</v>
      </c>
      <c r="GF174" s="518" t="s">
        <v>102</v>
      </c>
      <c r="GG174" s="518" t="s">
        <v>102</v>
      </c>
      <c r="GH174" s="518" t="s">
        <v>102</v>
      </c>
      <c r="GI174" s="518" t="s">
        <v>102</v>
      </c>
      <c r="GJ174" s="518" t="s">
        <v>102</v>
      </c>
      <c r="GK174" s="518" t="s">
        <v>102</v>
      </c>
      <c r="GL174" s="518" t="s">
        <v>102</v>
      </c>
      <c r="GM174" s="518" t="s">
        <v>102</v>
      </c>
      <c r="GN174" s="518" t="s">
        <v>102</v>
      </c>
      <c r="GO174" s="518" t="s">
        <v>102</v>
      </c>
      <c r="GP174" s="518" t="s">
        <v>102</v>
      </c>
      <c r="GQ174" s="518" t="s">
        <v>102</v>
      </c>
      <c r="GR174" s="518" t="s">
        <v>102</v>
      </c>
      <c r="GS174" s="518" t="s">
        <v>102</v>
      </c>
      <c r="GT174" s="518" t="s">
        <v>102</v>
      </c>
      <c r="GU174" s="518" t="s">
        <v>102</v>
      </c>
      <c r="GV174" s="518" t="s">
        <v>102</v>
      </c>
      <c r="GW174" s="518" t="s">
        <v>102</v>
      </c>
      <c r="GX174" s="518" t="s">
        <v>102</v>
      </c>
      <c r="GY174" s="518" t="s">
        <v>102</v>
      </c>
      <c r="GZ174" s="518" t="s">
        <v>102</v>
      </c>
      <c r="HA174" s="518" t="s">
        <v>102</v>
      </c>
      <c r="HB174" s="518" t="s">
        <v>102</v>
      </c>
      <c r="HC174" s="511" t="str">
        <f t="shared" si="2"/>
        <v>2009-800100</v>
      </c>
    </row>
    <row r="175" spans="1:211" ht="48" hidden="1" customHeight="1" x14ac:dyDescent="0.15">
      <c r="A175" s="511" t="s">
        <v>4426</v>
      </c>
      <c r="B175" s="512" t="s">
        <v>11657</v>
      </c>
      <c r="C175" s="513">
        <v>37127</v>
      </c>
      <c r="D175" s="512" t="s">
        <v>8419</v>
      </c>
      <c r="E175" s="512" t="s">
        <v>8489</v>
      </c>
      <c r="F175" s="512" t="s">
        <v>8490</v>
      </c>
      <c r="G175" s="513">
        <v>37565</v>
      </c>
      <c r="S175" s="514" t="s">
        <v>11658</v>
      </c>
      <c r="T175" s="511">
        <v>2010</v>
      </c>
      <c r="U175" s="515" t="s">
        <v>8424</v>
      </c>
      <c r="V175" s="514">
        <v>84</v>
      </c>
      <c r="W175" s="514">
        <v>6</v>
      </c>
      <c r="X175" s="514">
        <v>1</v>
      </c>
      <c r="Y175" s="513">
        <v>35195</v>
      </c>
      <c r="Z175" s="512" t="s">
        <v>11659</v>
      </c>
      <c r="AA175" s="512" t="s">
        <v>11660</v>
      </c>
      <c r="AB175" s="513">
        <v>36746</v>
      </c>
      <c r="AC175" s="513">
        <v>36948</v>
      </c>
      <c r="AD175" s="512" t="s">
        <v>11661</v>
      </c>
      <c r="AE175" s="513">
        <v>36602</v>
      </c>
      <c r="AF175" s="512" t="s">
        <v>9163</v>
      </c>
      <c r="AG175" s="512" t="s">
        <v>11660</v>
      </c>
      <c r="AH175" s="516">
        <v>3137625</v>
      </c>
      <c r="AI175" s="513">
        <v>36868</v>
      </c>
      <c r="AJ175" s="513" t="s">
        <v>138</v>
      </c>
      <c r="AK175" s="511" t="s">
        <v>138</v>
      </c>
      <c r="AL175" s="513" t="s">
        <v>138</v>
      </c>
      <c r="AM175" s="511" t="s">
        <v>138</v>
      </c>
      <c r="AN175" s="511" t="s">
        <v>11662</v>
      </c>
      <c r="AO175" s="511" t="s">
        <v>11663</v>
      </c>
      <c r="AP175" s="511" t="s">
        <v>9761</v>
      </c>
      <c r="AQ175" s="511" t="s">
        <v>11664</v>
      </c>
      <c r="AR175" s="511" t="s">
        <v>11665</v>
      </c>
      <c r="AS175" s="511" t="s">
        <v>138</v>
      </c>
      <c r="AT175" s="511" t="s">
        <v>138</v>
      </c>
      <c r="AU175" s="511" t="s">
        <v>138</v>
      </c>
      <c r="AV175" s="511" t="s">
        <v>11666</v>
      </c>
      <c r="AW175" s="511" t="s">
        <v>11667</v>
      </c>
      <c r="AX175" s="511" t="s">
        <v>9766</v>
      </c>
      <c r="AY175" s="511" t="s">
        <v>11668</v>
      </c>
      <c r="AZ175" s="511" t="s">
        <v>11669</v>
      </c>
      <c r="BA175" s="511" t="s">
        <v>11670</v>
      </c>
      <c r="BB175" s="511">
        <v>44</v>
      </c>
      <c r="BC175" s="512" t="s">
        <v>9770</v>
      </c>
      <c r="BD175" s="511" t="s">
        <v>9771</v>
      </c>
      <c r="BE175" s="511" t="s">
        <v>11671</v>
      </c>
      <c r="BF175" s="511" t="s">
        <v>9773</v>
      </c>
      <c r="BG175" s="511" t="s">
        <v>11672</v>
      </c>
      <c r="BH175" s="511" t="s">
        <v>8648</v>
      </c>
      <c r="BI175" s="511">
        <v>10</v>
      </c>
      <c r="BJ175" s="511">
        <v>7</v>
      </c>
      <c r="BK175" s="511" t="s">
        <v>9775</v>
      </c>
      <c r="BL175" s="511" t="s">
        <v>138</v>
      </c>
      <c r="BM175" s="511" t="s">
        <v>11673</v>
      </c>
      <c r="BN175" s="511" t="s">
        <v>11674</v>
      </c>
      <c r="BO175" s="511" t="s">
        <v>9027</v>
      </c>
      <c r="BP175" s="513">
        <v>34830</v>
      </c>
      <c r="BQ175" s="511" t="s">
        <v>138</v>
      </c>
      <c r="BR175" s="511" t="s">
        <v>8482</v>
      </c>
      <c r="BS175" s="511" t="s">
        <v>11675</v>
      </c>
      <c r="BT175" s="511" t="s">
        <v>9778</v>
      </c>
      <c r="BU175" s="511" t="s">
        <v>11676</v>
      </c>
      <c r="BV175" s="511" t="s">
        <v>138</v>
      </c>
      <c r="BW175" s="511">
        <v>2</v>
      </c>
      <c r="BX175" s="511" t="s">
        <v>11677</v>
      </c>
      <c r="BY175" s="511" t="s">
        <v>138</v>
      </c>
      <c r="BZ175" s="511">
        <v>66</v>
      </c>
      <c r="CA175" s="511" t="s">
        <v>11678</v>
      </c>
      <c r="CB175" s="511" t="s">
        <v>11679</v>
      </c>
      <c r="CC175" s="511" t="s">
        <v>138</v>
      </c>
      <c r="CD175" s="511" t="s">
        <v>5242</v>
      </c>
      <c r="CE175" s="518" t="s">
        <v>102</v>
      </c>
      <c r="CF175" s="518" t="s">
        <v>102</v>
      </c>
      <c r="CG175" s="518" t="s">
        <v>102</v>
      </c>
      <c r="CH175" s="518" t="s">
        <v>102</v>
      </c>
      <c r="CI175" s="518" t="s">
        <v>102</v>
      </c>
      <c r="CJ175" s="518" t="s">
        <v>102</v>
      </c>
      <c r="CK175" s="518" t="s">
        <v>102</v>
      </c>
      <c r="CL175" s="518" t="s">
        <v>102</v>
      </c>
      <c r="CM175" s="518" t="s">
        <v>102</v>
      </c>
      <c r="CN175" s="518" t="s">
        <v>102</v>
      </c>
      <c r="CO175" s="518" t="s">
        <v>102</v>
      </c>
      <c r="CP175" s="518" t="s">
        <v>102</v>
      </c>
      <c r="CQ175" s="518" t="s">
        <v>102</v>
      </c>
      <c r="CR175" s="518" t="s">
        <v>102</v>
      </c>
      <c r="CS175" s="518" t="s">
        <v>102</v>
      </c>
      <c r="CT175" s="518" t="s">
        <v>102</v>
      </c>
      <c r="CU175" s="518" t="s">
        <v>102</v>
      </c>
      <c r="CV175" s="518" t="s">
        <v>102</v>
      </c>
      <c r="CW175" s="518" t="s">
        <v>102</v>
      </c>
      <c r="CX175" s="518" t="s">
        <v>102</v>
      </c>
      <c r="CY175" s="518" t="s">
        <v>102</v>
      </c>
      <c r="CZ175" s="518" t="s">
        <v>102</v>
      </c>
      <c r="DA175" s="518" t="s">
        <v>102</v>
      </c>
      <c r="DB175" s="518" t="s">
        <v>102</v>
      </c>
      <c r="DC175" s="518" t="s">
        <v>102</v>
      </c>
      <c r="DD175" s="518" t="s">
        <v>102</v>
      </c>
      <c r="DE175" s="518" t="s">
        <v>102</v>
      </c>
      <c r="DF175" s="518" t="s">
        <v>102</v>
      </c>
      <c r="DG175" s="518" t="s">
        <v>102</v>
      </c>
      <c r="DH175" s="518" t="s">
        <v>102</v>
      </c>
      <c r="DI175" s="518" t="s">
        <v>102</v>
      </c>
      <c r="DJ175" s="518" t="s">
        <v>102</v>
      </c>
      <c r="DK175" s="518" t="s">
        <v>102</v>
      </c>
      <c r="DL175" s="518" t="s">
        <v>102</v>
      </c>
      <c r="DM175" s="518" t="s">
        <v>102</v>
      </c>
      <c r="DN175" s="518" t="s">
        <v>102</v>
      </c>
      <c r="DO175" s="518" t="s">
        <v>102</v>
      </c>
      <c r="DP175" s="518" t="s">
        <v>102</v>
      </c>
      <c r="DQ175" s="518" t="s">
        <v>102</v>
      </c>
      <c r="DR175" s="518" t="s">
        <v>102</v>
      </c>
      <c r="DS175" s="518" t="s">
        <v>102</v>
      </c>
      <c r="DT175" s="518" t="s">
        <v>102</v>
      </c>
      <c r="DU175" s="518" t="s">
        <v>102</v>
      </c>
      <c r="DV175" s="518" t="s">
        <v>102</v>
      </c>
      <c r="DW175" s="518" t="s">
        <v>102</v>
      </c>
      <c r="DX175" s="518" t="s">
        <v>102</v>
      </c>
      <c r="DY175" s="518" t="s">
        <v>102</v>
      </c>
      <c r="DZ175" s="518" t="s">
        <v>102</v>
      </c>
      <c r="EA175" s="518" t="s">
        <v>102</v>
      </c>
      <c r="EB175" s="518" t="s">
        <v>102</v>
      </c>
      <c r="EC175" s="518" t="s">
        <v>102</v>
      </c>
      <c r="ED175" s="518" t="s">
        <v>102</v>
      </c>
      <c r="EE175" s="518" t="s">
        <v>102</v>
      </c>
      <c r="EF175" s="518" t="s">
        <v>102</v>
      </c>
      <c r="EG175" s="518" t="s">
        <v>102</v>
      </c>
      <c r="EH175" s="518" t="s">
        <v>102</v>
      </c>
      <c r="EI175" s="518" t="s">
        <v>102</v>
      </c>
      <c r="EJ175" s="518" t="s">
        <v>102</v>
      </c>
      <c r="EK175" s="518" t="s">
        <v>102</v>
      </c>
      <c r="EL175" s="518" t="s">
        <v>102</v>
      </c>
      <c r="EM175" s="518" t="s">
        <v>102</v>
      </c>
      <c r="EN175" s="518" t="s">
        <v>102</v>
      </c>
      <c r="EO175" s="518" t="s">
        <v>102</v>
      </c>
      <c r="EP175" s="518" t="s">
        <v>102</v>
      </c>
      <c r="EQ175" s="518" t="s">
        <v>102</v>
      </c>
      <c r="ER175" s="518" t="s">
        <v>102</v>
      </c>
      <c r="ES175" s="518" t="s">
        <v>102</v>
      </c>
      <c r="ET175" s="518" t="s">
        <v>102</v>
      </c>
      <c r="EU175" s="518" t="s">
        <v>102</v>
      </c>
      <c r="EV175" s="518" t="s">
        <v>102</v>
      </c>
      <c r="EW175" s="518" t="s">
        <v>102</v>
      </c>
      <c r="EX175" s="518" t="s">
        <v>102</v>
      </c>
      <c r="EY175" s="518" t="s">
        <v>102</v>
      </c>
      <c r="EZ175" s="518" t="s">
        <v>102</v>
      </c>
      <c r="FA175" s="518" t="s">
        <v>102</v>
      </c>
      <c r="FB175" s="518" t="s">
        <v>102</v>
      </c>
      <c r="FC175" s="518" t="s">
        <v>102</v>
      </c>
      <c r="FD175" s="518" t="s">
        <v>102</v>
      </c>
      <c r="FE175" s="518" t="s">
        <v>102</v>
      </c>
      <c r="FF175" s="518" t="s">
        <v>102</v>
      </c>
      <c r="FG175" s="518" t="s">
        <v>102</v>
      </c>
      <c r="FH175" s="518" t="s">
        <v>102</v>
      </c>
      <c r="FI175" s="518" t="s">
        <v>102</v>
      </c>
      <c r="FJ175" s="518" t="s">
        <v>102</v>
      </c>
      <c r="FK175" s="518" t="s">
        <v>102</v>
      </c>
      <c r="FL175" s="518" t="s">
        <v>102</v>
      </c>
      <c r="FM175" s="518" t="s">
        <v>102</v>
      </c>
      <c r="FN175" s="518" t="s">
        <v>102</v>
      </c>
      <c r="FO175" s="518" t="s">
        <v>102</v>
      </c>
      <c r="FP175" s="518" t="s">
        <v>102</v>
      </c>
      <c r="FQ175" s="518" t="s">
        <v>102</v>
      </c>
      <c r="FR175" s="518" t="s">
        <v>102</v>
      </c>
      <c r="FS175" s="518" t="s">
        <v>102</v>
      </c>
      <c r="FT175" s="518" t="s">
        <v>102</v>
      </c>
      <c r="FU175" s="518" t="s">
        <v>102</v>
      </c>
      <c r="FV175" s="518" t="s">
        <v>102</v>
      </c>
      <c r="FW175" s="518" t="s">
        <v>102</v>
      </c>
      <c r="FX175" s="518" t="s">
        <v>102</v>
      </c>
      <c r="FY175" s="518" t="s">
        <v>102</v>
      </c>
      <c r="FZ175" s="518" t="s">
        <v>102</v>
      </c>
      <c r="GA175" s="518" t="s">
        <v>102</v>
      </c>
      <c r="GB175" s="518" t="s">
        <v>102</v>
      </c>
      <c r="GC175" s="518" t="s">
        <v>102</v>
      </c>
      <c r="GD175" s="518" t="s">
        <v>102</v>
      </c>
      <c r="GE175" s="518" t="s">
        <v>102</v>
      </c>
      <c r="GF175" s="518" t="s">
        <v>102</v>
      </c>
      <c r="GG175" s="518" t="s">
        <v>102</v>
      </c>
      <c r="GH175" s="518" t="s">
        <v>102</v>
      </c>
      <c r="GI175" s="518" t="s">
        <v>102</v>
      </c>
      <c r="GJ175" s="518" t="s">
        <v>102</v>
      </c>
      <c r="GK175" s="518" t="s">
        <v>102</v>
      </c>
      <c r="GL175" s="518" t="s">
        <v>102</v>
      </c>
      <c r="GM175" s="518" t="s">
        <v>102</v>
      </c>
      <c r="GN175" s="518" t="s">
        <v>102</v>
      </c>
      <c r="GO175" s="518" t="s">
        <v>102</v>
      </c>
      <c r="GP175" s="518" t="s">
        <v>102</v>
      </c>
      <c r="GQ175" s="518" t="s">
        <v>102</v>
      </c>
      <c r="GR175" s="518" t="s">
        <v>102</v>
      </c>
      <c r="GS175" s="518" t="s">
        <v>102</v>
      </c>
      <c r="GT175" s="518" t="s">
        <v>102</v>
      </c>
      <c r="GU175" s="518" t="s">
        <v>102</v>
      </c>
      <c r="GV175" s="518" t="s">
        <v>102</v>
      </c>
      <c r="GW175" s="518" t="s">
        <v>102</v>
      </c>
      <c r="GX175" s="518" t="s">
        <v>102</v>
      </c>
      <c r="GY175" s="518" t="s">
        <v>102</v>
      </c>
      <c r="GZ175" s="518" t="s">
        <v>102</v>
      </c>
      <c r="HA175" s="518" t="s">
        <v>102</v>
      </c>
      <c r="HB175" s="518" t="s">
        <v>102</v>
      </c>
      <c r="HC175" s="511" t="str">
        <f t="shared" si="2"/>
        <v>2001-072286</v>
      </c>
    </row>
    <row r="176" spans="1:211" ht="48" hidden="1" customHeight="1" x14ac:dyDescent="0.15">
      <c r="A176" s="511" t="s">
        <v>4426</v>
      </c>
      <c r="B176" s="512" t="s">
        <v>11680</v>
      </c>
      <c r="C176" s="513">
        <v>39051</v>
      </c>
      <c r="D176" s="512" t="s">
        <v>8419</v>
      </c>
      <c r="E176" s="512" t="s">
        <v>8452</v>
      </c>
      <c r="F176" s="512" t="s">
        <v>8421</v>
      </c>
      <c r="G176" s="513">
        <v>39632</v>
      </c>
      <c r="H176" s="512" t="s">
        <v>9751</v>
      </c>
      <c r="I176" s="512" t="s">
        <v>8805</v>
      </c>
      <c r="J176" s="511" t="s">
        <v>9752</v>
      </c>
      <c r="K176" s="512" t="s">
        <v>11681</v>
      </c>
      <c r="N176" s="511" t="s">
        <v>9754</v>
      </c>
      <c r="P176" s="512" t="s">
        <v>8988</v>
      </c>
      <c r="R176" s="513">
        <v>39416</v>
      </c>
      <c r="S176" s="514" t="s">
        <v>11682</v>
      </c>
      <c r="T176" s="511">
        <v>2010</v>
      </c>
      <c r="U176" s="515" t="s">
        <v>8424</v>
      </c>
      <c r="V176" s="514">
        <v>84</v>
      </c>
      <c r="W176" s="514">
        <v>6</v>
      </c>
      <c r="X176" s="514">
        <v>2</v>
      </c>
      <c r="Y176" s="513">
        <v>35195</v>
      </c>
      <c r="Z176" s="512" t="s">
        <v>11659</v>
      </c>
      <c r="AA176" s="512" t="s">
        <v>11660</v>
      </c>
      <c r="AB176" s="513">
        <v>36746</v>
      </c>
      <c r="AC176" s="513">
        <v>36948</v>
      </c>
      <c r="AD176" s="512" t="s">
        <v>11661</v>
      </c>
      <c r="AE176" s="513">
        <v>36602</v>
      </c>
      <c r="AF176" s="512" t="s">
        <v>9163</v>
      </c>
      <c r="AG176" s="512" t="s">
        <v>11660</v>
      </c>
      <c r="AH176" s="516">
        <v>3137625</v>
      </c>
      <c r="AI176" s="513">
        <v>36868</v>
      </c>
      <c r="AJ176" s="513" t="s">
        <v>138</v>
      </c>
      <c r="AK176" s="511" t="s">
        <v>138</v>
      </c>
      <c r="AL176" s="513" t="s">
        <v>138</v>
      </c>
      <c r="AM176" s="511" t="s">
        <v>138</v>
      </c>
      <c r="AN176" s="511" t="s">
        <v>11662</v>
      </c>
      <c r="AO176" s="511" t="s">
        <v>11663</v>
      </c>
      <c r="AP176" s="511" t="s">
        <v>9761</v>
      </c>
      <c r="AQ176" s="511" t="s">
        <v>11664</v>
      </c>
      <c r="AR176" s="511" t="s">
        <v>11665</v>
      </c>
      <c r="AS176" s="511" t="s">
        <v>138</v>
      </c>
      <c r="AT176" s="511" t="s">
        <v>138</v>
      </c>
      <c r="AU176" s="511" t="s">
        <v>138</v>
      </c>
      <c r="AV176" s="511" t="s">
        <v>11666</v>
      </c>
      <c r="AW176" s="511" t="s">
        <v>11667</v>
      </c>
      <c r="AX176" s="511" t="s">
        <v>9766</v>
      </c>
      <c r="AY176" s="511" t="s">
        <v>11668</v>
      </c>
      <c r="AZ176" s="511" t="s">
        <v>11669</v>
      </c>
      <c r="BA176" s="511" t="s">
        <v>11670</v>
      </c>
      <c r="BB176" s="511">
        <v>44</v>
      </c>
      <c r="BC176" s="512" t="s">
        <v>9770</v>
      </c>
      <c r="BD176" s="511" t="s">
        <v>9771</v>
      </c>
      <c r="BE176" s="511" t="s">
        <v>11671</v>
      </c>
      <c r="BF176" s="511" t="s">
        <v>9773</v>
      </c>
      <c r="BG176" s="511" t="s">
        <v>11672</v>
      </c>
      <c r="BH176" s="511" t="s">
        <v>8648</v>
      </c>
      <c r="BI176" s="511">
        <v>10</v>
      </c>
      <c r="BJ176" s="511">
        <v>7</v>
      </c>
      <c r="BK176" s="511" t="s">
        <v>9775</v>
      </c>
      <c r="BL176" s="511" t="s">
        <v>138</v>
      </c>
      <c r="BM176" s="511" t="s">
        <v>11673</v>
      </c>
      <c r="BN176" s="511" t="s">
        <v>11674</v>
      </c>
      <c r="BO176" s="511" t="s">
        <v>9027</v>
      </c>
      <c r="BP176" s="513">
        <v>34830</v>
      </c>
      <c r="BQ176" s="511" t="s">
        <v>138</v>
      </c>
      <c r="BR176" s="511" t="s">
        <v>8482</v>
      </c>
      <c r="BS176" s="511" t="s">
        <v>11675</v>
      </c>
      <c r="BT176" s="511" t="s">
        <v>9778</v>
      </c>
      <c r="BU176" s="511" t="s">
        <v>11676</v>
      </c>
      <c r="BV176" s="511" t="s">
        <v>138</v>
      </c>
      <c r="BW176" s="511">
        <v>2</v>
      </c>
      <c r="BX176" s="511" t="s">
        <v>11677</v>
      </c>
      <c r="BY176" s="511" t="s">
        <v>138</v>
      </c>
      <c r="BZ176" s="511">
        <v>66</v>
      </c>
      <c r="CA176" s="511" t="s">
        <v>11678</v>
      </c>
      <c r="CB176" s="511" t="s">
        <v>11679</v>
      </c>
      <c r="CC176" s="511" t="s">
        <v>138</v>
      </c>
      <c r="CD176" s="511" t="s">
        <v>5242</v>
      </c>
      <c r="CE176" s="518" t="s">
        <v>11683</v>
      </c>
      <c r="CF176" s="518" t="s">
        <v>11684</v>
      </c>
      <c r="CG176" s="518" t="s">
        <v>11685</v>
      </c>
      <c r="CH176" s="518" t="s">
        <v>11686</v>
      </c>
      <c r="CI176" s="518" t="s">
        <v>11687</v>
      </c>
      <c r="CJ176" s="518" t="s">
        <v>11688</v>
      </c>
      <c r="CK176" s="518" t="s">
        <v>11689</v>
      </c>
      <c r="CL176" s="518" t="s">
        <v>11690</v>
      </c>
      <c r="CM176" s="518" t="s">
        <v>11691</v>
      </c>
      <c r="CN176" s="518" t="s">
        <v>11692</v>
      </c>
      <c r="CO176" s="518" t="s">
        <v>11693</v>
      </c>
      <c r="CP176" s="518" t="s">
        <v>11694</v>
      </c>
      <c r="CQ176" s="518" t="s">
        <v>11695</v>
      </c>
      <c r="CR176" s="518" t="s">
        <v>11696</v>
      </c>
      <c r="CS176" s="518" t="s">
        <v>11697</v>
      </c>
      <c r="CT176" s="518" t="s">
        <v>11698</v>
      </c>
      <c r="CU176" s="518" t="s">
        <v>11699</v>
      </c>
      <c r="CV176" s="518" t="s">
        <v>11700</v>
      </c>
      <c r="CW176" s="518" t="s">
        <v>11701</v>
      </c>
      <c r="CX176" s="518" t="s">
        <v>11702</v>
      </c>
      <c r="CY176" s="518" t="s">
        <v>11703</v>
      </c>
      <c r="CZ176" s="518" t="s">
        <v>11704</v>
      </c>
      <c r="DA176" s="518" t="s">
        <v>11705</v>
      </c>
      <c r="DB176" s="518" t="s">
        <v>11706</v>
      </c>
      <c r="DC176" s="518" t="s">
        <v>11707</v>
      </c>
      <c r="DD176" s="518" t="s">
        <v>11708</v>
      </c>
      <c r="DE176" s="518" t="s">
        <v>11709</v>
      </c>
      <c r="DF176" s="518" t="s">
        <v>11710</v>
      </c>
      <c r="DG176" s="518" t="s">
        <v>11711</v>
      </c>
      <c r="DH176" s="518" t="s">
        <v>11712</v>
      </c>
      <c r="DI176" s="518" t="s">
        <v>11713</v>
      </c>
      <c r="DJ176" s="518" t="s">
        <v>11714</v>
      </c>
      <c r="DK176" s="518" t="s">
        <v>11715</v>
      </c>
      <c r="DL176" s="518" t="s">
        <v>11716</v>
      </c>
      <c r="DM176" s="518" t="s">
        <v>11717</v>
      </c>
      <c r="DN176" s="518" t="s">
        <v>11718</v>
      </c>
      <c r="DO176" s="518" t="s">
        <v>11719</v>
      </c>
      <c r="DP176" s="518" t="s">
        <v>11720</v>
      </c>
      <c r="DQ176" s="518" t="s">
        <v>11721</v>
      </c>
      <c r="DR176" s="518" t="s">
        <v>11722</v>
      </c>
      <c r="DS176" s="518" t="s">
        <v>11723</v>
      </c>
      <c r="DT176" s="518" t="s">
        <v>11724</v>
      </c>
      <c r="DU176" s="518" t="s">
        <v>11725</v>
      </c>
      <c r="DV176" s="518" t="s">
        <v>11726</v>
      </c>
      <c r="DW176" s="518" t="s">
        <v>11727</v>
      </c>
      <c r="DX176" s="518" t="s">
        <v>102</v>
      </c>
      <c r="DY176" s="518" t="s">
        <v>102</v>
      </c>
      <c r="DZ176" s="518" t="s">
        <v>102</v>
      </c>
      <c r="EA176" s="518" t="s">
        <v>102</v>
      </c>
      <c r="EB176" s="518" t="s">
        <v>102</v>
      </c>
      <c r="EC176" s="518" t="s">
        <v>102</v>
      </c>
      <c r="ED176" s="518" t="s">
        <v>102</v>
      </c>
      <c r="EE176" s="518" t="s">
        <v>102</v>
      </c>
      <c r="EF176" s="518" t="s">
        <v>102</v>
      </c>
      <c r="EG176" s="518" t="s">
        <v>102</v>
      </c>
      <c r="EH176" s="518" t="s">
        <v>102</v>
      </c>
      <c r="EI176" s="518" t="s">
        <v>102</v>
      </c>
      <c r="EJ176" s="518" t="s">
        <v>102</v>
      </c>
      <c r="EK176" s="518" t="s">
        <v>102</v>
      </c>
      <c r="EL176" s="518" t="s">
        <v>102</v>
      </c>
      <c r="EM176" s="518" t="s">
        <v>102</v>
      </c>
      <c r="EN176" s="518" t="s">
        <v>102</v>
      </c>
      <c r="EO176" s="518" t="s">
        <v>102</v>
      </c>
      <c r="EP176" s="518" t="s">
        <v>102</v>
      </c>
      <c r="EQ176" s="518" t="s">
        <v>102</v>
      </c>
      <c r="ER176" s="518" t="s">
        <v>102</v>
      </c>
      <c r="ES176" s="518" t="s">
        <v>102</v>
      </c>
      <c r="ET176" s="518" t="s">
        <v>102</v>
      </c>
      <c r="EU176" s="518" t="s">
        <v>102</v>
      </c>
      <c r="EV176" s="518" t="s">
        <v>102</v>
      </c>
      <c r="EW176" s="518" t="s">
        <v>102</v>
      </c>
      <c r="EX176" s="518" t="s">
        <v>102</v>
      </c>
      <c r="EY176" s="518" t="s">
        <v>102</v>
      </c>
      <c r="EZ176" s="518" t="s">
        <v>102</v>
      </c>
      <c r="FA176" s="518" t="s">
        <v>102</v>
      </c>
      <c r="FB176" s="518" t="s">
        <v>102</v>
      </c>
      <c r="FC176" s="518" t="s">
        <v>102</v>
      </c>
      <c r="FD176" s="518" t="s">
        <v>102</v>
      </c>
      <c r="FE176" s="518" t="s">
        <v>102</v>
      </c>
      <c r="FF176" s="518" t="s">
        <v>102</v>
      </c>
      <c r="FG176" s="518" t="s">
        <v>102</v>
      </c>
      <c r="FH176" s="518" t="s">
        <v>102</v>
      </c>
      <c r="FI176" s="518" t="s">
        <v>102</v>
      </c>
      <c r="FJ176" s="518" t="s">
        <v>102</v>
      </c>
      <c r="FK176" s="518" t="s">
        <v>102</v>
      </c>
      <c r="FL176" s="518" t="s">
        <v>102</v>
      </c>
      <c r="FM176" s="518" t="s">
        <v>102</v>
      </c>
      <c r="FN176" s="518" t="s">
        <v>102</v>
      </c>
      <c r="FO176" s="518" t="s">
        <v>102</v>
      </c>
      <c r="FP176" s="518" t="s">
        <v>102</v>
      </c>
      <c r="FQ176" s="518" t="s">
        <v>102</v>
      </c>
      <c r="FR176" s="518" t="s">
        <v>102</v>
      </c>
      <c r="FS176" s="518" t="s">
        <v>102</v>
      </c>
      <c r="FT176" s="518" t="s">
        <v>102</v>
      </c>
      <c r="FU176" s="518" t="s">
        <v>102</v>
      </c>
      <c r="FV176" s="518" t="s">
        <v>102</v>
      </c>
      <c r="FW176" s="518" t="s">
        <v>102</v>
      </c>
      <c r="FX176" s="518" t="s">
        <v>102</v>
      </c>
      <c r="FY176" s="518" t="s">
        <v>102</v>
      </c>
      <c r="FZ176" s="518" t="s">
        <v>102</v>
      </c>
      <c r="GA176" s="518" t="s">
        <v>102</v>
      </c>
      <c r="GB176" s="518" t="s">
        <v>102</v>
      </c>
      <c r="GC176" s="518" t="s">
        <v>102</v>
      </c>
      <c r="GD176" s="518" t="s">
        <v>102</v>
      </c>
      <c r="GE176" s="518" t="s">
        <v>102</v>
      </c>
      <c r="GF176" s="518" t="s">
        <v>102</v>
      </c>
      <c r="GG176" s="518" t="s">
        <v>102</v>
      </c>
      <c r="GH176" s="518" t="s">
        <v>102</v>
      </c>
      <c r="GI176" s="518" t="s">
        <v>102</v>
      </c>
      <c r="GJ176" s="518" t="s">
        <v>102</v>
      </c>
      <c r="GK176" s="518" t="s">
        <v>102</v>
      </c>
      <c r="GL176" s="518" t="s">
        <v>102</v>
      </c>
      <c r="GM176" s="518" t="s">
        <v>102</v>
      </c>
      <c r="GN176" s="518" t="s">
        <v>102</v>
      </c>
      <c r="GO176" s="518" t="s">
        <v>102</v>
      </c>
      <c r="GP176" s="518" t="s">
        <v>102</v>
      </c>
      <c r="GQ176" s="518" t="s">
        <v>102</v>
      </c>
      <c r="GR176" s="518" t="s">
        <v>102</v>
      </c>
      <c r="GS176" s="518" t="s">
        <v>102</v>
      </c>
      <c r="GT176" s="518" t="s">
        <v>102</v>
      </c>
      <c r="GU176" s="518" t="s">
        <v>102</v>
      </c>
      <c r="GV176" s="518" t="s">
        <v>102</v>
      </c>
      <c r="GW176" s="518" t="s">
        <v>102</v>
      </c>
      <c r="GX176" s="518" t="s">
        <v>102</v>
      </c>
      <c r="GY176" s="518" t="s">
        <v>102</v>
      </c>
      <c r="GZ176" s="518" t="s">
        <v>102</v>
      </c>
      <c r="HA176" s="518" t="s">
        <v>102</v>
      </c>
      <c r="HB176" s="518" t="s">
        <v>102</v>
      </c>
      <c r="HC176" s="511" t="str">
        <f t="shared" si="2"/>
        <v>2006-080251</v>
      </c>
    </row>
    <row r="177" spans="1:211" ht="48" hidden="1" customHeight="1" x14ac:dyDescent="0.15">
      <c r="A177" s="511" t="s">
        <v>4426</v>
      </c>
      <c r="B177" s="512" t="s">
        <v>11728</v>
      </c>
      <c r="C177" s="513">
        <v>39400</v>
      </c>
      <c r="D177" s="512" t="s">
        <v>8419</v>
      </c>
      <c r="E177" s="512" t="s">
        <v>8465</v>
      </c>
      <c r="F177" s="512" t="s">
        <v>8466</v>
      </c>
      <c r="G177" s="513">
        <v>39436</v>
      </c>
      <c r="H177" s="512" t="s">
        <v>9824</v>
      </c>
      <c r="S177" s="511" t="s">
        <v>9825</v>
      </c>
      <c r="T177" s="511">
        <v>2010</v>
      </c>
      <c r="U177" s="515" t="s">
        <v>8424</v>
      </c>
      <c r="V177" s="514">
        <v>84</v>
      </c>
      <c r="W177" s="514">
        <v>6</v>
      </c>
      <c r="X177" s="514">
        <v>3</v>
      </c>
      <c r="Y177" s="513">
        <v>35195</v>
      </c>
      <c r="Z177" s="512" t="s">
        <v>11659</v>
      </c>
      <c r="AA177" s="512" t="s">
        <v>11660</v>
      </c>
      <c r="AB177" s="513">
        <v>36746</v>
      </c>
      <c r="AC177" s="513">
        <v>36948</v>
      </c>
      <c r="AD177" s="512" t="s">
        <v>11661</v>
      </c>
      <c r="AE177" s="513">
        <v>36602</v>
      </c>
      <c r="AF177" s="512" t="s">
        <v>9163</v>
      </c>
      <c r="AG177" s="512" t="s">
        <v>11660</v>
      </c>
      <c r="AH177" s="516">
        <v>3137625</v>
      </c>
      <c r="AI177" s="513">
        <v>36868</v>
      </c>
      <c r="AJ177" s="513" t="s">
        <v>138</v>
      </c>
      <c r="AK177" s="511" t="s">
        <v>138</v>
      </c>
      <c r="AL177" s="513" t="s">
        <v>138</v>
      </c>
      <c r="AM177" s="511" t="s">
        <v>138</v>
      </c>
      <c r="AN177" s="511" t="s">
        <v>11662</v>
      </c>
      <c r="AO177" s="511" t="s">
        <v>11663</v>
      </c>
      <c r="AP177" s="511" t="s">
        <v>9761</v>
      </c>
      <c r="AQ177" s="511" t="s">
        <v>11664</v>
      </c>
      <c r="AR177" s="511" t="s">
        <v>11665</v>
      </c>
      <c r="AS177" s="511" t="s">
        <v>138</v>
      </c>
      <c r="AT177" s="511" t="s">
        <v>138</v>
      </c>
      <c r="AU177" s="511" t="s">
        <v>138</v>
      </c>
      <c r="AV177" s="511" t="s">
        <v>11666</v>
      </c>
      <c r="AW177" s="511" t="s">
        <v>11667</v>
      </c>
      <c r="AX177" s="511" t="s">
        <v>9766</v>
      </c>
      <c r="AY177" s="511" t="s">
        <v>11668</v>
      </c>
      <c r="AZ177" s="511" t="s">
        <v>11669</v>
      </c>
      <c r="BA177" s="511" t="s">
        <v>11670</v>
      </c>
      <c r="BB177" s="511">
        <v>44</v>
      </c>
      <c r="BC177" s="512" t="s">
        <v>9770</v>
      </c>
      <c r="BD177" s="511" t="s">
        <v>9771</v>
      </c>
      <c r="BE177" s="511" t="s">
        <v>11671</v>
      </c>
      <c r="BF177" s="511" t="s">
        <v>9773</v>
      </c>
      <c r="BG177" s="511" t="s">
        <v>11672</v>
      </c>
      <c r="BH177" s="511" t="s">
        <v>8648</v>
      </c>
      <c r="BI177" s="511">
        <v>10</v>
      </c>
      <c r="BJ177" s="511">
        <v>7</v>
      </c>
      <c r="BK177" s="511" t="s">
        <v>9775</v>
      </c>
      <c r="BL177" s="511" t="s">
        <v>138</v>
      </c>
      <c r="BM177" s="511" t="s">
        <v>11673</v>
      </c>
      <c r="BN177" s="511" t="s">
        <v>11674</v>
      </c>
      <c r="BO177" s="511" t="s">
        <v>9027</v>
      </c>
      <c r="BP177" s="513">
        <v>34830</v>
      </c>
      <c r="BQ177" s="511" t="s">
        <v>138</v>
      </c>
      <c r="BR177" s="511" t="s">
        <v>8482</v>
      </c>
      <c r="BS177" s="511" t="s">
        <v>11675</v>
      </c>
      <c r="BT177" s="511" t="s">
        <v>9778</v>
      </c>
      <c r="BU177" s="511" t="s">
        <v>11676</v>
      </c>
      <c r="BV177" s="511" t="s">
        <v>138</v>
      </c>
      <c r="BW177" s="511">
        <v>2</v>
      </c>
      <c r="BX177" s="511" t="s">
        <v>11677</v>
      </c>
      <c r="BY177" s="511" t="s">
        <v>138</v>
      </c>
      <c r="BZ177" s="511">
        <v>66</v>
      </c>
      <c r="CA177" s="511" t="s">
        <v>11678</v>
      </c>
      <c r="CB177" s="511" t="s">
        <v>11679</v>
      </c>
      <c r="CC177" s="511" t="s">
        <v>138</v>
      </c>
      <c r="CD177" s="511" t="s">
        <v>5242</v>
      </c>
      <c r="CE177" s="518" t="s">
        <v>102</v>
      </c>
      <c r="CF177" s="518" t="s">
        <v>102</v>
      </c>
      <c r="CG177" s="518" t="s">
        <v>102</v>
      </c>
      <c r="CH177" s="518" t="s">
        <v>102</v>
      </c>
      <c r="CI177" s="518" t="s">
        <v>102</v>
      </c>
      <c r="CJ177" s="518" t="s">
        <v>102</v>
      </c>
      <c r="CK177" s="518" t="s">
        <v>102</v>
      </c>
      <c r="CL177" s="518" t="s">
        <v>102</v>
      </c>
      <c r="CM177" s="518" t="s">
        <v>102</v>
      </c>
      <c r="CN177" s="518" t="s">
        <v>102</v>
      </c>
      <c r="CO177" s="518" t="s">
        <v>102</v>
      </c>
      <c r="CP177" s="518" t="s">
        <v>102</v>
      </c>
      <c r="CQ177" s="518" t="s">
        <v>102</v>
      </c>
      <c r="CR177" s="518" t="s">
        <v>102</v>
      </c>
      <c r="CS177" s="518" t="s">
        <v>102</v>
      </c>
      <c r="CT177" s="518" t="s">
        <v>102</v>
      </c>
      <c r="CU177" s="518" t="s">
        <v>102</v>
      </c>
      <c r="CV177" s="518" t="s">
        <v>102</v>
      </c>
      <c r="CW177" s="518" t="s">
        <v>102</v>
      </c>
      <c r="CX177" s="518" t="s">
        <v>102</v>
      </c>
      <c r="CY177" s="518" t="s">
        <v>102</v>
      </c>
      <c r="CZ177" s="518" t="s">
        <v>102</v>
      </c>
      <c r="DA177" s="518" t="s">
        <v>102</v>
      </c>
      <c r="DB177" s="518" t="s">
        <v>102</v>
      </c>
      <c r="DC177" s="518" t="s">
        <v>102</v>
      </c>
      <c r="DD177" s="518" t="s">
        <v>102</v>
      </c>
      <c r="DE177" s="518" t="s">
        <v>102</v>
      </c>
      <c r="DF177" s="518" t="s">
        <v>102</v>
      </c>
      <c r="DG177" s="518" t="s">
        <v>102</v>
      </c>
      <c r="DH177" s="518" t="s">
        <v>102</v>
      </c>
      <c r="DI177" s="518" t="s">
        <v>102</v>
      </c>
      <c r="DJ177" s="518" t="s">
        <v>102</v>
      </c>
      <c r="DK177" s="518" t="s">
        <v>102</v>
      </c>
      <c r="DL177" s="518" t="s">
        <v>102</v>
      </c>
      <c r="DM177" s="518" t="s">
        <v>102</v>
      </c>
      <c r="DN177" s="518" t="s">
        <v>102</v>
      </c>
      <c r="DO177" s="518" t="s">
        <v>102</v>
      </c>
      <c r="DP177" s="518" t="s">
        <v>102</v>
      </c>
      <c r="DQ177" s="518" t="s">
        <v>102</v>
      </c>
      <c r="DR177" s="518" t="s">
        <v>102</v>
      </c>
      <c r="DS177" s="518" t="s">
        <v>102</v>
      </c>
      <c r="DT177" s="518" t="s">
        <v>102</v>
      </c>
      <c r="DU177" s="518" t="s">
        <v>102</v>
      </c>
      <c r="DV177" s="518" t="s">
        <v>102</v>
      </c>
      <c r="DW177" s="518" t="s">
        <v>102</v>
      </c>
      <c r="DX177" s="518" t="s">
        <v>102</v>
      </c>
      <c r="DY177" s="518" t="s">
        <v>102</v>
      </c>
      <c r="DZ177" s="518" t="s">
        <v>102</v>
      </c>
      <c r="EA177" s="518" t="s">
        <v>102</v>
      </c>
      <c r="EB177" s="518" t="s">
        <v>102</v>
      </c>
      <c r="EC177" s="518" t="s">
        <v>102</v>
      </c>
      <c r="ED177" s="518" t="s">
        <v>102</v>
      </c>
      <c r="EE177" s="518" t="s">
        <v>102</v>
      </c>
      <c r="EF177" s="518" t="s">
        <v>102</v>
      </c>
      <c r="EG177" s="518" t="s">
        <v>102</v>
      </c>
      <c r="EH177" s="518" t="s">
        <v>102</v>
      </c>
      <c r="EI177" s="518" t="s">
        <v>102</v>
      </c>
      <c r="EJ177" s="518" t="s">
        <v>102</v>
      </c>
      <c r="EK177" s="518" t="s">
        <v>102</v>
      </c>
      <c r="EL177" s="518" t="s">
        <v>102</v>
      </c>
      <c r="EM177" s="518" t="s">
        <v>102</v>
      </c>
      <c r="EN177" s="518" t="s">
        <v>102</v>
      </c>
      <c r="EO177" s="518" t="s">
        <v>102</v>
      </c>
      <c r="EP177" s="518" t="s">
        <v>102</v>
      </c>
      <c r="EQ177" s="518" t="s">
        <v>102</v>
      </c>
      <c r="ER177" s="518" t="s">
        <v>102</v>
      </c>
      <c r="ES177" s="518" t="s">
        <v>102</v>
      </c>
      <c r="ET177" s="518" t="s">
        <v>102</v>
      </c>
      <c r="EU177" s="518" t="s">
        <v>102</v>
      </c>
      <c r="EV177" s="518" t="s">
        <v>102</v>
      </c>
      <c r="EW177" s="518" t="s">
        <v>102</v>
      </c>
      <c r="EX177" s="518" t="s">
        <v>102</v>
      </c>
      <c r="EY177" s="518" t="s">
        <v>102</v>
      </c>
      <c r="EZ177" s="518" t="s">
        <v>102</v>
      </c>
      <c r="FA177" s="518" t="s">
        <v>102</v>
      </c>
      <c r="FB177" s="518" t="s">
        <v>102</v>
      </c>
      <c r="FC177" s="518" t="s">
        <v>102</v>
      </c>
      <c r="FD177" s="518" t="s">
        <v>102</v>
      </c>
      <c r="FE177" s="518" t="s">
        <v>102</v>
      </c>
      <c r="FF177" s="518" t="s">
        <v>102</v>
      </c>
      <c r="FG177" s="518" t="s">
        <v>102</v>
      </c>
      <c r="FH177" s="518" t="s">
        <v>102</v>
      </c>
      <c r="FI177" s="518" t="s">
        <v>102</v>
      </c>
      <c r="FJ177" s="518" t="s">
        <v>102</v>
      </c>
      <c r="FK177" s="518" t="s">
        <v>102</v>
      </c>
      <c r="FL177" s="518" t="s">
        <v>102</v>
      </c>
      <c r="FM177" s="518" t="s">
        <v>102</v>
      </c>
      <c r="FN177" s="518" t="s">
        <v>102</v>
      </c>
      <c r="FO177" s="518" t="s">
        <v>102</v>
      </c>
      <c r="FP177" s="518" t="s">
        <v>102</v>
      </c>
      <c r="FQ177" s="518" t="s">
        <v>102</v>
      </c>
      <c r="FR177" s="518" t="s">
        <v>102</v>
      </c>
      <c r="FS177" s="518" t="s">
        <v>102</v>
      </c>
      <c r="FT177" s="518" t="s">
        <v>102</v>
      </c>
      <c r="FU177" s="518" t="s">
        <v>102</v>
      </c>
      <c r="FV177" s="518" t="s">
        <v>102</v>
      </c>
      <c r="FW177" s="518" t="s">
        <v>102</v>
      </c>
      <c r="FX177" s="518" t="s">
        <v>102</v>
      </c>
      <c r="FY177" s="518" t="s">
        <v>102</v>
      </c>
      <c r="FZ177" s="518" t="s">
        <v>102</v>
      </c>
      <c r="GA177" s="518" t="s">
        <v>102</v>
      </c>
      <c r="GB177" s="518" t="s">
        <v>102</v>
      </c>
      <c r="GC177" s="518" t="s">
        <v>102</v>
      </c>
      <c r="GD177" s="518" t="s">
        <v>102</v>
      </c>
      <c r="GE177" s="518" t="s">
        <v>102</v>
      </c>
      <c r="GF177" s="518" t="s">
        <v>102</v>
      </c>
      <c r="GG177" s="518" t="s">
        <v>102</v>
      </c>
      <c r="GH177" s="518" t="s">
        <v>102</v>
      </c>
      <c r="GI177" s="518" t="s">
        <v>102</v>
      </c>
      <c r="GJ177" s="518" t="s">
        <v>102</v>
      </c>
      <c r="GK177" s="518" t="s">
        <v>102</v>
      </c>
      <c r="GL177" s="518" t="s">
        <v>102</v>
      </c>
      <c r="GM177" s="518" t="s">
        <v>102</v>
      </c>
      <c r="GN177" s="518" t="s">
        <v>102</v>
      </c>
      <c r="GO177" s="518" t="s">
        <v>102</v>
      </c>
      <c r="GP177" s="518" t="s">
        <v>102</v>
      </c>
      <c r="GQ177" s="518" t="s">
        <v>102</v>
      </c>
      <c r="GR177" s="518" t="s">
        <v>102</v>
      </c>
      <c r="GS177" s="518" t="s">
        <v>102</v>
      </c>
      <c r="GT177" s="518" t="s">
        <v>102</v>
      </c>
      <c r="GU177" s="518" t="s">
        <v>102</v>
      </c>
      <c r="GV177" s="518" t="s">
        <v>102</v>
      </c>
      <c r="GW177" s="518" t="s">
        <v>102</v>
      </c>
      <c r="GX177" s="518" t="s">
        <v>102</v>
      </c>
      <c r="GY177" s="518" t="s">
        <v>102</v>
      </c>
      <c r="GZ177" s="518" t="s">
        <v>102</v>
      </c>
      <c r="HA177" s="518" t="s">
        <v>102</v>
      </c>
      <c r="HB177" s="518" t="s">
        <v>102</v>
      </c>
      <c r="HC177" s="511" t="str">
        <f t="shared" si="2"/>
        <v>2007-390131</v>
      </c>
    </row>
    <row r="178" spans="1:211" ht="48" hidden="1" customHeight="1" x14ac:dyDescent="0.15">
      <c r="A178" s="511" t="s">
        <v>4426</v>
      </c>
      <c r="B178" s="512" t="s">
        <v>11729</v>
      </c>
      <c r="C178" s="513">
        <v>39646</v>
      </c>
      <c r="D178" s="512" t="s">
        <v>8419</v>
      </c>
      <c r="E178" s="512" t="s">
        <v>8465</v>
      </c>
      <c r="F178" s="512" t="s">
        <v>8466</v>
      </c>
      <c r="G178" s="513">
        <v>39682</v>
      </c>
      <c r="H178" s="512" t="s">
        <v>9824</v>
      </c>
      <c r="S178" s="511" t="s">
        <v>11730</v>
      </c>
      <c r="T178" s="511">
        <v>2010</v>
      </c>
      <c r="U178" s="515" t="s">
        <v>8424</v>
      </c>
      <c r="V178" s="514">
        <v>84</v>
      </c>
      <c r="W178" s="514">
        <v>6</v>
      </c>
      <c r="X178" s="514">
        <v>4</v>
      </c>
      <c r="Y178" s="513">
        <v>35195</v>
      </c>
      <c r="Z178" s="512" t="s">
        <v>11659</v>
      </c>
      <c r="AA178" s="512" t="s">
        <v>11660</v>
      </c>
      <c r="AB178" s="513">
        <v>36746</v>
      </c>
      <c r="AC178" s="513">
        <v>36948</v>
      </c>
      <c r="AD178" s="512" t="s">
        <v>11661</v>
      </c>
      <c r="AE178" s="513">
        <v>36602</v>
      </c>
      <c r="AF178" s="512" t="s">
        <v>9163</v>
      </c>
      <c r="AG178" s="512" t="s">
        <v>11660</v>
      </c>
      <c r="AH178" s="516">
        <v>3137625</v>
      </c>
      <c r="AI178" s="513">
        <v>36868</v>
      </c>
      <c r="AJ178" s="513" t="s">
        <v>138</v>
      </c>
      <c r="AK178" s="511" t="s">
        <v>138</v>
      </c>
      <c r="AL178" s="513" t="s">
        <v>138</v>
      </c>
      <c r="AM178" s="511" t="s">
        <v>138</v>
      </c>
      <c r="AN178" s="511" t="s">
        <v>11662</v>
      </c>
      <c r="AO178" s="511" t="s">
        <v>11663</v>
      </c>
      <c r="AP178" s="511" t="s">
        <v>9761</v>
      </c>
      <c r="AQ178" s="511" t="s">
        <v>11664</v>
      </c>
      <c r="AR178" s="511" t="s">
        <v>11665</v>
      </c>
      <c r="AS178" s="511" t="s">
        <v>138</v>
      </c>
      <c r="AT178" s="511" t="s">
        <v>138</v>
      </c>
      <c r="AU178" s="511" t="s">
        <v>138</v>
      </c>
      <c r="AV178" s="511" t="s">
        <v>11666</v>
      </c>
      <c r="AW178" s="511" t="s">
        <v>11667</v>
      </c>
      <c r="AX178" s="511" t="s">
        <v>9766</v>
      </c>
      <c r="AY178" s="511" t="s">
        <v>11668</v>
      </c>
      <c r="AZ178" s="511" t="s">
        <v>11669</v>
      </c>
      <c r="BA178" s="511" t="s">
        <v>11670</v>
      </c>
      <c r="BB178" s="511">
        <v>44</v>
      </c>
      <c r="BC178" s="512" t="s">
        <v>9770</v>
      </c>
      <c r="BD178" s="511" t="s">
        <v>9771</v>
      </c>
      <c r="BE178" s="511" t="s">
        <v>11671</v>
      </c>
      <c r="BF178" s="511" t="s">
        <v>9773</v>
      </c>
      <c r="BG178" s="511" t="s">
        <v>11672</v>
      </c>
      <c r="BH178" s="511" t="s">
        <v>8648</v>
      </c>
      <c r="BI178" s="511">
        <v>10</v>
      </c>
      <c r="BJ178" s="511">
        <v>7</v>
      </c>
      <c r="BK178" s="511" t="s">
        <v>9775</v>
      </c>
      <c r="BL178" s="511" t="s">
        <v>138</v>
      </c>
      <c r="BM178" s="511" t="s">
        <v>11673</v>
      </c>
      <c r="BN178" s="511" t="s">
        <v>11674</v>
      </c>
      <c r="BO178" s="511" t="s">
        <v>9027</v>
      </c>
      <c r="BP178" s="513">
        <v>34830</v>
      </c>
      <c r="BQ178" s="511" t="s">
        <v>138</v>
      </c>
      <c r="BR178" s="511" t="s">
        <v>8482</v>
      </c>
      <c r="BS178" s="511" t="s">
        <v>11675</v>
      </c>
      <c r="BT178" s="511" t="s">
        <v>9778</v>
      </c>
      <c r="BU178" s="511" t="s">
        <v>11676</v>
      </c>
      <c r="BV178" s="511" t="s">
        <v>138</v>
      </c>
      <c r="BW178" s="511">
        <v>2</v>
      </c>
      <c r="BX178" s="511" t="s">
        <v>11677</v>
      </c>
      <c r="BY178" s="511" t="s">
        <v>138</v>
      </c>
      <c r="BZ178" s="511">
        <v>66</v>
      </c>
      <c r="CA178" s="511" t="s">
        <v>11678</v>
      </c>
      <c r="CB178" s="511" t="s">
        <v>11679</v>
      </c>
      <c r="CC178" s="511" t="s">
        <v>138</v>
      </c>
      <c r="CD178" s="511" t="s">
        <v>5242</v>
      </c>
      <c r="CE178" s="518" t="s">
        <v>102</v>
      </c>
      <c r="CF178" s="518" t="s">
        <v>102</v>
      </c>
      <c r="CG178" s="518" t="s">
        <v>102</v>
      </c>
      <c r="CH178" s="518" t="s">
        <v>102</v>
      </c>
      <c r="CI178" s="518" t="s">
        <v>102</v>
      </c>
      <c r="CJ178" s="518" t="s">
        <v>102</v>
      </c>
      <c r="CK178" s="518" t="s">
        <v>102</v>
      </c>
      <c r="CL178" s="518" t="s">
        <v>102</v>
      </c>
      <c r="CM178" s="518" t="s">
        <v>102</v>
      </c>
      <c r="CN178" s="518" t="s">
        <v>102</v>
      </c>
      <c r="CO178" s="518" t="s">
        <v>102</v>
      </c>
      <c r="CP178" s="518" t="s">
        <v>102</v>
      </c>
      <c r="CQ178" s="518" t="s">
        <v>102</v>
      </c>
      <c r="CR178" s="518" t="s">
        <v>102</v>
      </c>
      <c r="CS178" s="518" t="s">
        <v>102</v>
      </c>
      <c r="CT178" s="518" t="s">
        <v>102</v>
      </c>
      <c r="CU178" s="518" t="s">
        <v>102</v>
      </c>
      <c r="CV178" s="518" t="s">
        <v>102</v>
      </c>
      <c r="CW178" s="518" t="s">
        <v>102</v>
      </c>
      <c r="CX178" s="518" t="s">
        <v>102</v>
      </c>
      <c r="CY178" s="518" t="s">
        <v>102</v>
      </c>
      <c r="CZ178" s="518" t="s">
        <v>102</v>
      </c>
      <c r="DA178" s="518" t="s">
        <v>102</v>
      </c>
      <c r="DB178" s="518" t="s">
        <v>102</v>
      </c>
      <c r="DC178" s="518" t="s">
        <v>102</v>
      </c>
      <c r="DD178" s="518" t="s">
        <v>102</v>
      </c>
      <c r="DE178" s="518" t="s">
        <v>102</v>
      </c>
      <c r="DF178" s="518" t="s">
        <v>102</v>
      </c>
      <c r="DG178" s="518" t="s">
        <v>102</v>
      </c>
      <c r="DH178" s="518" t="s">
        <v>102</v>
      </c>
      <c r="DI178" s="518" t="s">
        <v>102</v>
      </c>
      <c r="DJ178" s="518" t="s">
        <v>102</v>
      </c>
      <c r="DK178" s="518" t="s">
        <v>102</v>
      </c>
      <c r="DL178" s="518" t="s">
        <v>102</v>
      </c>
      <c r="DM178" s="518" t="s">
        <v>102</v>
      </c>
      <c r="DN178" s="518" t="s">
        <v>102</v>
      </c>
      <c r="DO178" s="518" t="s">
        <v>102</v>
      </c>
      <c r="DP178" s="518" t="s">
        <v>102</v>
      </c>
      <c r="DQ178" s="518" t="s">
        <v>102</v>
      </c>
      <c r="DR178" s="518" t="s">
        <v>102</v>
      </c>
      <c r="DS178" s="518" t="s">
        <v>102</v>
      </c>
      <c r="DT178" s="518" t="s">
        <v>102</v>
      </c>
      <c r="DU178" s="518" t="s">
        <v>102</v>
      </c>
      <c r="DV178" s="518" t="s">
        <v>102</v>
      </c>
      <c r="DW178" s="518" t="s">
        <v>102</v>
      </c>
      <c r="DX178" s="518" t="s">
        <v>102</v>
      </c>
      <c r="DY178" s="518" t="s">
        <v>102</v>
      </c>
      <c r="DZ178" s="518" t="s">
        <v>102</v>
      </c>
      <c r="EA178" s="518" t="s">
        <v>102</v>
      </c>
      <c r="EB178" s="518" t="s">
        <v>102</v>
      </c>
      <c r="EC178" s="518" t="s">
        <v>102</v>
      </c>
      <c r="ED178" s="518" t="s">
        <v>102</v>
      </c>
      <c r="EE178" s="518" t="s">
        <v>102</v>
      </c>
      <c r="EF178" s="518" t="s">
        <v>102</v>
      </c>
      <c r="EG178" s="518" t="s">
        <v>102</v>
      </c>
      <c r="EH178" s="518" t="s">
        <v>102</v>
      </c>
      <c r="EI178" s="518" t="s">
        <v>102</v>
      </c>
      <c r="EJ178" s="518" t="s">
        <v>102</v>
      </c>
      <c r="EK178" s="518" t="s">
        <v>102</v>
      </c>
      <c r="EL178" s="518" t="s">
        <v>102</v>
      </c>
      <c r="EM178" s="518" t="s">
        <v>102</v>
      </c>
      <c r="EN178" s="518" t="s">
        <v>102</v>
      </c>
      <c r="EO178" s="518" t="s">
        <v>102</v>
      </c>
      <c r="EP178" s="518" t="s">
        <v>102</v>
      </c>
      <c r="EQ178" s="518" t="s">
        <v>102</v>
      </c>
      <c r="ER178" s="518" t="s">
        <v>102</v>
      </c>
      <c r="ES178" s="518" t="s">
        <v>102</v>
      </c>
      <c r="ET178" s="518" t="s">
        <v>102</v>
      </c>
      <c r="EU178" s="518" t="s">
        <v>102</v>
      </c>
      <c r="EV178" s="518" t="s">
        <v>102</v>
      </c>
      <c r="EW178" s="518" t="s">
        <v>102</v>
      </c>
      <c r="EX178" s="518" t="s">
        <v>102</v>
      </c>
      <c r="EY178" s="518" t="s">
        <v>102</v>
      </c>
      <c r="EZ178" s="518" t="s">
        <v>102</v>
      </c>
      <c r="FA178" s="518" t="s">
        <v>102</v>
      </c>
      <c r="FB178" s="518" t="s">
        <v>102</v>
      </c>
      <c r="FC178" s="518" t="s">
        <v>102</v>
      </c>
      <c r="FD178" s="518" t="s">
        <v>102</v>
      </c>
      <c r="FE178" s="518" t="s">
        <v>102</v>
      </c>
      <c r="FF178" s="518" t="s">
        <v>102</v>
      </c>
      <c r="FG178" s="518" t="s">
        <v>102</v>
      </c>
      <c r="FH178" s="518" t="s">
        <v>102</v>
      </c>
      <c r="FI178" s="518" t="s">
        <v>102</v>
      </c>
      <c r="FJ178" s="518" t="s">
        <v>102</v>
      </c>
      <c r="FK178" s="518" t="s">
        <v>102</v>
      </c>
      <c r="FL178" s="518" t="s">
        <v>102</v>
      </c>
      <c r="FM178" s="518" t="s">
        <v>102</v>
      </c>
      <c r="FN178" s="518" t="s">
        <v>102</v>
      </c>
      <c r="FO178" s="518" t="s">
        <v>102</v>
      </c>
      <c r="FP178" s="518" t="s">
        <v>102</v>
      </c>
      <c r="FQ178" s="518" t="s">
        <v>102</v>
      </c>
      <c r="FR178" s="518" t="s">
        <v>102</v>
      </c>
      <c r="FS178" s="518" t="s">
        <v>102</v>
      </c>
      <c r="FT178" s="518" t="s">
        <v>102</v>
      </c>
      <c r="FU178" s="518" t="s">
        <v>102</v>
      </c>
      <c r="FV178" s="518" t="s">
        <v>102</v>
      </c>
      <c r="FW178" s="518" t="s">
        <v>102</v>
      </c>
      <c r="FX178" s="518" t="s">
        <v>102</v>
      </c>
      <c r="FY178" s="518" t="s">
        <v>102</v>
      </c>
      <c r="FZ178" s="518" t="s">
        <v>102</v>
      </c>
      <c r="GA178" s="518" t="s">
        <v>102</v>
      </c>
      <c r="GB178" s="518" t="s">
        <v>102</v>
      </c>
      <c r="GC178" s="518" t="s">
        <v>102</v>
      </c>
      <c r="GD178" s="518" t="s">
        <v>102</v>
      </c>
      <c r="GE178" s="518" t="s">
        <v>102</v>
      </c>
      <c r="GF178" s="518" t="s">
        <v>102</v>
      </c>
      <c r="GG178" s="518" t="s">
        <v>102</v>
      </c>
      <c r="GH178" s="518" t="s">
        <v>102</v>
      </c>
      <c r="GI178" s="518" t="s">
        <v>102</v>
      </c>
      <c r="GJ178" s="518" t="s">
        <v>102</v>
      </c>
      <c r="GK178" s="518" t="s">
        <v>102</v>
      </c>
      <c r="GL178" s="518" t="s">
        <v>102</v>
      </c>
      <c r="GM178" s="518" t="s">
        <v>102</v>
      </c>
      <c r="GN178" s="518" t="s">
        <v>102</v>
      </c>
      <c r="GO178" s="518" t="s">
        <v>102</v>
      </c>
      <c r="GP178" s="518" t="s">
        <v>102</v>
      </c>
      <c r="GQ178" s="518" t="s">
        <v>102</v>
      </c>
      <c r="GR178" s="518" t="s">
        <v>102</v>
      </c>
      <c r="GS178" s="518" t="s">
        <v>102</v>
      </c>
      <c r="GT178" s="518" t="s">
        <v>102</v>
      </c>
      <c r="GU178" s="518" t="s">
        <v>102</v>
      </c>
      <c r="GV178" s="518" t="s">
        <v>102</v>
      </c>
      <c r="GW178" s="518" t="s">
        <v>102</v>
      </c>
      <c r="GX178" s="518" t="s">
        <v>102</v>
      </c>
      <c r="GY178" s="518" t="s">
        <v>102</v>
      </c>
      <c r="GZ178" s="518" t="s">
        <v>102</v>
      </c>
      <c r="HA178" s="518" t="s">
        <v>102</v>
      </c>
      <c r="HB178" s="518" t="s">
        <v>102</v>
      </c>
      <c r="HC178" s="511" t="str">
        <f t="shared" si="2"/>
        <v>2008-390080</v>
      </c>
    </row>
    <row r="179" spans="1:211" ht="48" hidden="1" customHeight="1" x14ac:dyDescent="0.15">
      <c r="A179" s="511" t="s">
        <v>4426</v>
      </c>
      <c r="B179" s="512" t="s">
        <v>11731</v>
      </c>
      <c r="C179" s="513">
        <v>39680</v>
      </c>
      <c r="D179" s="512" t="s">
        <v>8419</v>
      </c>
      <c r="E179" s="512" t="s">
        <v>8465</v>
      </c>
      <c r="F179" s="512" t="s">
        <v>8493</v>
      </c>
      <c r="G179" s="513">
        <v>39853</v>
      </c>
      <c r="H179" s="512" t="s">
        <v>9824</v>
      </c>
      <c r="I179" s="512" t="s">
        <v>8495</v>
      </c>
      <c r="J179" s="513">
        <v>39808</v>
      </c>
      <c r="S179" s="514" t="s">
        <v>9829</v>
      </c>
      <c r="T179" s="511">
        <v>2010</v>
      </c>
      <c r="U179" s="515" t="s">
        <v>8424</v>
      </c>
      <c r="V179" s="514">
        <v>84</v>
      </c>
      <c r="W179" s="514">
        <v>6</v>
      </c>
      <c r="X179" s="514">
        <v>5</v>
      </c>
      <c r="Y179" s="513">
        <v>35195</v>
      </c>
      <c r="Z179" s="512" t="s">
        <v>11659</v>
      </c>
      <c r="AA179" s="512" t="s">
        <v>11660</v>
      </c>
      <c r="AB179" s="513">
        <v>36746</v>
      </c>
      <c r="AC179" s="513">
        <v>36948</v>
      </c>
      <c r="AD179" s="512" t="s">
        <v>11661</v>
      </c>
      <c r="AE179" s="513">
        <v>36602</v>
      </c>
      <c r="AF179" s="512" t="s">
        <v>9163</v>
      </c>
      <c r="AG179" s="512" t="s">
        <v>11660</v>
      </c>
      <c r="AH179" s="516">
        <v>3137625</v>
      </c>
      <c r="AI179" s="513">
        <v>36868</v>
      </c>
      <c r="AJ179" s="513" t="s">
        <v>138</v>
      </c>
      <c r="AK179" s="511" t="s">
        <v>138</v>
      </c>
      <c r="AL179" s="513" t="s">
        <v>138</v>
      </c>
      <c r="AM179" s="511" t="s">
        <v>138</v>
      </c>
      <c r="AN179" s="511" t="s">
        <v>11662</v>
      </c>
      <c r="AO179" s="511" t="s">
        <v>11663</v>
      </c>
      <c r="AP179" s="511" t="s">
        <v>9761</v>
      </c>
      <c r="AQ179" s="511" t="s">
        <v>11664</v>
      </c>
      <c r="AR179" s="511" t="s">
        <v>11665</v>
      </c>
      <c r="AS179" s="511" t="s">
        <v>138</v>
      </c>
      <c r="AT179" s="511" t="s">
        <v>138</v>
      </c>
      <c r="AU179" s="511" t="s">
        <v>138</v>
      </c>
      <c r="AV179" s="511" t="s">
        <v>11666</v>
      </c>
      <c r="AW179" s="511" t="s">
        <v>11667</v>
      </c>
      <c r="AX179" s="511" t="s">
        <v>9766</v>
      </c>
      <c r="AY179" s="511" t="s">
        <v>11668</v>
      </c>
      <c r="AZ179" s="511" t="s">
        <v>11669</v>
      </c>
      <c r="BA179" s="511" t="s">
        <v>11670</v>
      </c>
      <c r="BB179" s="511">
        <v>44</v>
      </c>
      <c r="BC179" s="512" t="s">
        <v>9770</v>
      </c>
      <c r="BD179" s="511" t="s">
        <v>9771</v>
      </c>
      <c r="BE179" s="511" t="s">
        <v>11671</v>
      </c>
      <c r="BF179" s="511" t="s">
        <v>9773</v>
      </c>
      <c r="BG179" s="511" t="s">
        <v>11672</v>
      </c>
      <c r="BH179" s="511" t="s">
        <v>8648</v>
      </c>
      <c r="BI179" s="511">
        <v>10</v>
      </c>
      <c r="BJ179" s="511">
        <v>7</v>
      </c>
      <c r="BK179" s="511" t="s">
        <v>9775</v>
      </c>
      <c r="BL179" s="511" t="s">
        <v>138</v>
      </c>
      <c r="BM179" s="511" t="s">
        <v>11673</v>
      </c>
      <c r="BN179" s="511" t="s">
        <v>11674</v>
      </c>
      <c r="BO179" s="511" t="s">
        <v>9027</v>
      </c>
      <c r="BP179" s="513">
        <v>34830</v>
      </c>
      <c r="BQ179" s="511" t="s">
        <v>138</v>
      </c>
      <c r="BR179" s="511" t="s">
        <v>8482</v>
      </c>
      <c r="BS179" s="511" t="s">
        <v>11675</v>
      </c>
      <c r="BT179" s="511" t="s">
        <v>9778</v>
      </c>
      <c r="BU179" s="511" t="s">
        <v>11676</v>
      </c>
      <c r="BV179" s="511" t="s">
        <v>138</v>
      </c>
      <c r="BW179" s="511">
        <v>2</v>
      </c>
      <c r="BX179" s="511" t="s">
        <v>11677</v>
      </c>
      <c r="BY179" s="511" t="s">
        <v>138</v>
      </c>
      <c r="BZ179" s="511">
        <v>66</v>
      </c>
      <c r="CA179" s="511" t="s">
        <v>11678</v>
      </c>
      <c r="CB179" s="511" t="s">
        <v>11679</v>
      </c>
      <c r="CC179" s="511" t="s">
        <v>138</v>
      </c>
      <c r="CD179" s="511" t="s">
        <v>5242</v>
      </c>
      <c r="CE179" s="518" t="s">
        <v>102</v>
      </c>
      <c r="CF179" s="518" t="s">
        <v>102</v>
      </c>
      <c r="CG179" s="518" t="s">
        <v>102</v>
      </c>
      <c r="CH179" s="518" t="s">
        <v>102</v>
      </c>
      <c r="CI179" s="518" t="s">
        <v>102</v>
      </c>
      <c r="CJ179" s="518" t="s">
        <v>102</v>
      </c>
      <c r="CK179" s="518" t="s">
        <v>102</v>
      </c>
      <c r="CL179" s="518" t="s">
        <v>102</v>
      </c>
      <c r="CM179" s="518" t="s">
        <v>102</v>
      </c>
      <c r="CN179" s="518" t="s">
        <v>102</v>
      </c>
      <c r="CO179" s="518" t="s">
        <v>102</v>
      </c>
      <c r="CP179" s="518" t="s">
        <v>102</v>
      </c>
      <c r="CQ179" s="518" t="s">
        <v>102</v>
      </c>
      <c r="CR179" s="518" t="s">
        <v>102</v>
      </c>
      <c r="CS179" s="518" t="s">
        <v>102</v>
      </c>
      <c r="CT179" s="518" t="s">
        <v>102</v>
      </c>
      <c r="CU179" s="518" t="s">
        <v>102</v>
      </c>
      <c r="CV179" s="518" t="s">
        <v>102</v>
      </c>
      <c r="CW179" s="518" t="s">
        <v>102</v>
      </c>
      <c r="CX179" s="518" t="s">
        <v>102</v>
      </c>
      <c r="CY179" s="518" t="s">
        <v>102</v>
      </c>
      <c r="CZ179" s="518" t="s">
        <v>102</v>
      </c>
      <c r="DA179" s="518" t="s">
        <v>102</v>
      </c>
      <c r="DB179" s="518" t="s">
        <v>102</v>
      </c>
      <c r="DC179" s="518" t="s">
        <v>102</v>
      </c>
      <c r="DD179" s="518" t="s">
        <v>102</v>
      </c>
      <c r="DE179" s="518" t="s">
        <v>102</v>
      </c>
      <c r="DF179" s="518" t="s">
        <v>102</v>
      </c>
      <c r="DG179" s="518" t="s">
        <v>102</v>
      </c>
      <c r="DH179" s="518" t="s">
        <v>102</v>
      </c>
      <c r="DI179" s="518" t="s">
        <v>102</v>
      </c>
      <c r="DJ179" s="518" t="s">
        <v>102</v>
      </c>
      <c r="DK179" s="518" t="s">
        <v>102</v>
      </c>
      <c r="DL179" s="518" t="s">
        <v>102</v>
      </c>
      <c r="DM179" s="518" t="s">
        <v>102</v>
      </c>
      <c r="DN179" s="518" t="s">
        <v>102</v>
      </c>
      <c r="DO179" s="518" t="s">
        <v>102</v>
      </c>
      <c r="DP179" s="518" t="s">
        <v>102</v>
      </c>
      <c r="DQ179" s="518" t="s">
        <v>102</v>
      </c>
      <c r="DR179" s="518" t="s">
        <v>102</v>
      </c>
      <c r="DS179" s="518" t="s">
        <v>102</v>
      </c>
      <c r="DT179" s="518" t="s">
        <v>102</v>
      </c>
      <c r="DU179" s="518" t="s">
        <v>102</v>
      </c>
      <c r="DV179" s="518" t="s">
        <v>102</v>
      </c>
      <c r="DW179" s="518" t="s">
        <v>102</v>
      </c>
      <c r="DX179" s="518" t="s">
        <v>102</v>
      </c>
      <c r="DY179" s="518" t="s">
        <v>102</v>
      </c>
      <c r="DZ179" s="518" t="s">
        <v>102</v>
      </c>
      <c r="EA179" s="518" t="s">
        <v>102</v>
      </c>
      <c r="EB179" s="518" t="s">
        <v>102</v>
      </c>
      <c r="EC179" s="518" t="s">
        <v>102</v>
      </c>
      <c r="ED179" s="518" t="s">
        <v>102</v>
      </c>
      <c r="EE179" s="518" t="s">
        <v>102</v>
      </c>
      <c r="EF179" s="518" t="s">
        <v>102</v>
      </c>
      <c r="EG179" s="518" t="s">
        <v>102</v>
      </c>
      <c r="EH179" s="518" t="s">
        <v>102</v>
      </c>
      <c r="EI179" s="518" t="s">
        <v>102</v>
      </c>
      <c r="EJ179" s="518" t="s">
        <v>102</v>
      </c>
      <c r="EK179" s="518" t="s">
        <v>102</v>
      </c>
      <c r="EL179" s="518" t="s">
        <v>102</v>
      </c>
      <c r="EM179" s="518" t="s">
        <v>102</v>
      </c>
      <c r="EN179" s="518" t="s">
        <v>102</v>
      </c>
      <c r="EO179" s="518" t="s">
        <v>102</v>
      </c>
      <c r="EP179" s="518" t="s">
        <v>102</v>
      </c>
      <c r="EQ179" s="518" t="s">
        <v>102</v>
      </c>
      <c r="ER179" s="518" t="s">
        <v>102</v>
      </c>
      <c r="ES179" s="518" t="s">
        <v>102</v>
      </c>
      <c r="ET179" s="518" t="s">
        <v>102</v>
      </c>
      <c r="EU179" s="518" t="s">
        <v>102</v>
      </c>
      <c r="EV179" s="518" t="s">
        <v>102</v>
      </c>
      <c r="EW179" s="518" t="s">
        <v>102</v>
      </c>
      <c r="EX179" s="518" t="s">
        <v>102</v>
      </c>
      <c r="EY179" s="518" t="s">
        <v>102</v>
      </c>
      <c r="EZ179" s="518" t="s">
        <v>102</v>
      </c>
      <c r="FA179" s="518" t="s">
        <v>102</v>
      </c>
      <c r="FB179" s="518" t="s">
        <v>102</v>
      </c>
      <c r="FC179" s="518" t="s">
        <v>102</v>
      </c>
      <c r="FD179" s="518" t="s">
        <v>102</v>
      </c>
      <c r="FE179" s="518" t="s">
        <v>102</v>
      </c>
      <c r="FF179" s="518" t="s">
        <v>102</v>
      </c>
      <c r="FG179" s="518" t="s">
        <v>102</v>
      </c>
      <c r="FH179" s="518" t="s">
        <v>102</v>
      </c>
      <c r="FI179" s="518" t="s">
        <v>102</v>
      </c>
      <c r="FJ179" s="518" t="s">
        <v>102</v>
      </c>
      <c r="FK179" s="518" t="s">
        <v>102</v>
      </c>
      <c r="FL179" s="518" t="s">
        <v>102</v>
      </c>
      <c r="FM179" s="518" t="s">
        <v>102</v>
      </c>
      <c r="FN179" s="518" t="s">
        <v>102</v>
      </c>
      <c r="FO179" s="518" t="s">
        <v>102</v>
      </c>
      <c r="FP179" s="518" t="s">
        <v>102</v>
      </c>
      <c r="FQ179" s="518" t="s">
        <v>102</v>
      </c>
      <c r="FR179" s="518" t="s">
        <v>102</v>
      </c>
      <c r="FS179" s="518" t="s">
        <v>102</v>
      </c>
      <c r="FT179" s="518" t="s">
        <v>102</v>
      </c>
      <c r="FU179" s="518" t="s">
        <v>102</v>
      </c>
      <c r="FV179" s="518" t="s">
        <v>102</v>
      </c>
      <c r="FW179" s="518" t="s">
        <v>102</v>
      </c>
      <c r="FX179" s="518" t="s">
        <v>102</v>
      </c>
      <c r="FY179" s="518" t="s">
        <v>102</v>
      </c>
      <c r="FZ179" s="518" t="s">
        <v>102</v>
      </c>
      <c r="GA179" s="518" t="s">
        <v>102</v>
      </c>
      <c r="GB179" s="518" t="s">
        <v>102</v>
      </c>
      <c r="GC179" s="518" t="s">
        <v>102</v>
      </c>
      <c r="GD179" s="518" t="s">
        <v>102</v>
      </c>
      <c r="GE179" s="518" t="s">
        <v>102</v>
      </c>
      <c r="GF179" s="518" t="s">
        <v>102</v>
      </c>
      <c r="GG179" s="518" t="s">
        <v>102</v>
      </c>
      <c r="GH179" s="518" t="s">
        <v>102</v>
      </c>
      <c r="GI179" s="518" t="s">
        <v>102</v>
      </c>
      <c r="GJ179" s="518" t="s">
        <v>102</v>
      </c>
      <c r="GK179" s="518" t="s">
        <v>102</v>
      </c>
      <c r="GL179" s="518" t="s">
        <v>102</v>
      </c>
      <c r="GM179" s="518" t="s">
        <v>102</v>
      </c>
      <c r="GN179" s="518" t="s">
        <v>102</v>
      </c>
      <c r="GO179" s="518" t="s">
        <v>102</v>
      </c>
      <c r="GP179" s="518" t="s">
        <v>102</v>
      </c>
      <c r="GQ179" s="518" t="s">
        <v>102</v>
      </c>
      <c r="GR179" s="518" t="s">
        <v>102</v>
      </c>
      <c r="GS179" s="518" t="s">
        <v>102</v>
      </c>
      <c r="GT179" s="518" t="s">
        <v>102</v>
      </c>
      <c r="GU179" s="518" t="s">
        <v>102</v>
      </c>
      <c r="GV179" s="518" t="s">
        <v>102</v>
      </c>
      <c r="GW179" s="518" t="s">
        <v>102</v>
      </c>
      <c r="GX179" s="518" t="s">
        <v>102</v>
      </c>
      <c r="GY179" s="518" t="s">
        <v>102</v>
      </c>
      <c r="GZ179" s="518" t="s">
        <v>102</v>
      </c>
      <c r="HA179" s="518" t="s">
        <v>102</v>
      </c>
      <c r="HB179" s="518" t="s">
        <v>102</v>
      </c>
      <c r="HC179" s="511" t="str">
        <f t="shared" si="2"/>
        <v>2008-390089</v>
      </c>
    </row>
    <row r="180" spans="1:211" ht="48" hidden="1" customHeight="1" x14ac:dyDescent="0.15">
      <c r="A180" s="511" t="s">
        <v>4426</v>
      </c>
      <c r="B180" s="512" t="s">
        <v>11732</v>
      </c>
      <c r="C180" s="513">
        <v>39729</v>
      </c>
      <c r="D180" s="512" t="s">
        <v>8419</v>
      </c>
      <c r="E180" s="512" t="s">
        <v>8452</v>
      </c>
      <c r="F180" s="512" t="s">
        <v>8421</v>
      </c>
      <c r="G180" s="513">
        <v>40158</v>
      </c>
      <c r="H180" s="512" t="s">
        <v>9751</v>
      </c>
      <c r="I180" s="512" t="s">
        <v>8682</v>
      </c>
      <c r="J180" s="513">
        <v>40116</v>
      </c>
      <c r="S180" s="514" t="s">
        <v>11733</v>
      </c>
      <c r="T180" s="511">
        <v>2010</v>
      </c>
      <c r="U180" s="515" t="s">
        <v>8424</v>
      </c>
      <c r="V180" s="514">
        <v>84</v>
      </c>
      <c r="W180" s="514">
        <v>6</v>
      </c>
      <c r="X180" s="514">
        <v>6</v>
      </c>
      <c r="Y180" s="513">
        <v>35195</v>
      </c>
      <c r="Z180" s="512" t="s">
        <v>11659</v>
      </c>
      <c r="AA180" s="512" t="s">
        <v>11660</v>
      </c>
      <c r="AB180" s="513">
        <v>36746</v>
      </c>
      <c r="AC180" s="513">
        <v>36948</v>
      </c>
      <c r="AD180" s="512" t="s">
        <v>11661</v>
      </c>
      <c r="AE180" s="513">
        <v>36602</v>
      </c>
      <c r="AF180" s="512" t="s">
        <v>9163</v>
      </c>
      <c r="AG180" s="512" t="s">
        <v>11660</v>
      </c>
      <c r="AH180" s="516">
        <v>3137625</v>
      </c>
      <c r="AI180" s="513">
        <v>36868</v>
      </c>
      <c r="AJ180" s="513" t="s">
        <v>138</v>
      </c>
      <c r="AK180" s="511" t="s">
        <v>138</v>
      </c>
      <c r="AL180" s="513" t="s">
        <v>138</v>
      </c>
      <c r="AM180" s="511" t="s">
        <v>138</v>
      </c>
      <c r="AN180" s="511" t="s">
        <v>11662</v>
      </c>
      <c r="AO180" s="511" t="s">
        <v>11663</v>
      </c>
      <c r="AP180" s="511" t="s">
        <v>9761</v>
      </c>
      <c r="AQ180" s="511" t="s">
        <v>11664</v>
      </c>
      <c r="AR180" s="511" t="s">
        <v>11665</v>
      </c>
      <c r="AS180" s="511" t="s">
        <v>138</v>
      </c>
      <c r="AT180" s="511" t="s">
        <v>138</v>
      </c>
      <c r="AU180" s="511" t="s">
        <v>138</v>
      </c>
      <c r="AV180" s="511" t="s">
        <v>11666</v>
      </c>
      <c r="AW180" s="511" t="s">
        <v>11667</v>
      </c>
      <c r="AX180" s="511" t="s">
        <v>9766</v>
      </c>
      <c r="AY180" s="511" t="s">
        <v>11668</v>
      </c>
      <c r="AZ180" s="511" t="s">
        <v>11669</v>
      </c>
      <c r="BA180" s="511" t="s">
        <v>11670</v>
      </c>
      <c r="BB180" s="511">
        <v>44</v>
      </c>
      <c r="BC180" s="512" t="s">
        <v>9770</v>
      </c>
      <c r="BD180" s="511" t="s">
        <v>9771</v>
      </c>
      <c r="BE180" s="511" t="s">
        <v>11671</v>
      </c>
      <c r="BF180" s="511" t="s">
        <v>9773</v>
      </c>
      <c r="BG180" s="511" t="s">
        <v>11672</v>
      </c>
      <c r="BH180" s="511" t="s">
        <v>8648</v>
      </c>
      <c r="BI180" s="511">
        <v>10</v>
      </c>
      <c r="BJ180" s="511">
        <v>7</v>
      </c>
      <c r="BK180" s="511" t="s">
        <v>9775</v>
      </c>
      <c r="BL180" s="511" t="s">
        <v>138</v>
      </c>
      <c r="BM180" s="511" t="s">
        <v>11673</v>
      </c>
      <c r="BN180" s="511" t="s">
        <v>11674</v>
      </c>
      <c r="BO180" s="511" t="s">
        <v>9027</v>
      </c>
      <c r="BP180" s="513">
        <v>34830</v>
      </c>
      <c r="BQ180" s="511" t="s">
        <v>138</v>
      </c>
      <c r="BR180" s="511" t="s">
        <v>8482</v>
      </c>
      <c r="BS180" s="511" t="s">
        <v>11675</v>
      </c>
      <c r="BT180" s="511" t="s">
        <v>9778</v>
      </c>
      <c r="BU180" s="511" t="s">
        <v>11676</v>
      </c>
      <c r="BV180" s="511" t="s">
        <v>138</v>
      </c>
      <c r="BW180" s="511">
        <v>2</v>
      </c>
      <c r="BX180" s="511" t="s">
        <v>11677</v>
      </c>
      <c r="BY180" s="511" t="s">
        <v>138</v>
      </c>
      <c r="BZ180" s="511">
        <v>66</v>
      </c>
      <c r="CA180" s="511" t="s">
        <v>11678</v>
      </c>
      <c r="CB180" s="511" t="s">
        <v>11679</v>
      </c>
      <c r="CC180" s="511" t="s">
        <v>138</v>
      </c>
      <c r="CD180" s="511" t="s">
        <v>5242</v>
      </c>
      <c r="CE180" s="518" t="s">
        <v>102</v>
      </c>
      <c r="CF180" s="518" t="s">
        <v>102</v>
      </c>
      <c r="CG180" s="518" t="s">
        <v>102</v>
      </c>
      <c r="CH180" s="518" t="s">
        <v>102</v>
      </c>
      <c r="CI180" s="518" t="s">
        <v>102</v>
      </c>
      <c r="CJ180" s="518" t="s">
        <v>102</v>
      </c>
      <c r="CK180" s="518" t="s">
        <v>102</v>
      </c>
      <c r="CL180" s="518" t="s">
        <v>102</v>
      </c>
      <c r="CM180" s="518" t="s">
        <v>102</v>
      </c>
      <c r="CN180" s="518" t="s">
        <v>102</v>
      </c>
      <c r="CO180" s="518" t="s">
        <v>102</v>
      </c>
      <c r="CP180" s="518" t="s">
        <v>102</v>
      </c>
      <c r="CQ180" s="518" t="s">
        <v>102</v>
      </c>
      <c r="CR180" s="518" t="s">
        <v>102</v>
      </c>
      <c r="CS180" s="518" t="s">
        <v>102</v>
      </c>
      <c r="CT180" s="518" t="s">
        <v>102</v>
      </c>
      <c r="CU180" s="518" t="s">
        <v>102</v>
      </c>
      <c r="CV180" s="518" t="s">
        <v>102</v>
      </c>
      <c r="CW180" s="518" t="s">
        <v>102</v>
      </c>
      <c r="CX180" s="518" t="s">
        <v>102</v>
      </c>
      <c r="CY180" s="518" t="s">
        <v>102</v>
      </c>
      <c r="CZ180" s="518" t="s">
        <v>102</v>
      </c>
      <c r="DA180" s="518" t="s">
        <v>102</v>
      </c>
      <c r="DB180" s="518" t="s">
        <v>102</v>
      </c>
      <c r="DC180" s="518" t="s">
        <v>102</v>
      </c>
      <c r="DD180" s="518" t="s">
        <v>102</v>
      </c>
      <c r="DE180" s="518" t="s">
        <v>102</v>
      </c>
      <c r="DF180" s="518" t="s">
        <v>102</v>
      </c>
      <c r="DG180" s="518" t="s">
        <v>102</v>
      </c>
      <c r="DH180" s="518" t="s">
        <v>102</v>
      </c>
      <c r="DI180" s="518" t="s">
        <v>102</v>
      </c>
      <c r="DJ180" s="518" t="s">
        <v>102</v>
      </c>
      <c r="DK180" s="518" t="s">
        <v>102</v>
      </c>
      <c r="DL180" s="518" t="s">
        <v>102</v>
      </c>
      <c r="DM180" s="518" t="s">
        <v>102</v>
      </c>
      <c r="DN180" s="518" t="s">
        <v>102</v>
      </c>
      <c r="DO180" s="518" t="s">
        <v>102</v>
      </c>
      <c r="DP180" s="518" t="s">
        <v>102</v>
      </c>
      <c r="DQ180" s="518" t="s">
        <v>102</v>
      </c>
      <c r="DR180" s="518" t="s">
        <v>102</v>
      </c>
      <c r="DS180" s="518" t="s">
        <v>102</v>
      </c>
      <c r="DT180" s="518" t="s">
        <v>102</v>
      </c>
      <c r="DU180" s="518" t="s">
        <v>102</v>
      </c>
      <c r="DV180" s="518" t="s">
        <v>102</v>
      </c>
      <c r="DW180" s="518" t="s">
        <v>102</v>
      </c>
      <c r="DX180" s="518" t="s">
        <v>9832</v>
      </c>
      <c r="DY180" s="518" t="s">
        <v>9833</v>
      </c>
      <c r="DZ180" s="518" t="s">
        <v>9834</v>
      </c>
      <c r="EA180" s="518" t="s">
        <v>9835</v>
      </c>
      <c r="EB180" s="518" t="s">
        <v>9836</v>
      </c>
      <c r="EC180" s="518" t="s">
        <v>9837</v>
      </c>
      <c r="ED180" s="518" t="s">
        <v>9838</v>
      </c>
      <c r="EE180" s="518" t="s">
        <v>9839</v>
      </c>
      <c r="EF180" s="518" t="s">
        <v>9840</v>
      </c>
      <c r="EG180" s="518" t="s">
        <v>9841</v>
      </c>
      <c r="EH180" s="518" t="s">
        <v>9842</v>
      </c>
      <c r="EI180" s="518" t="s">
        <v>9843</v>
      </c>
      <c r="EJ180" s="518" t="s">
        <v>9844</v>
      </c>
      <c r="EK180" s="518" t="s">
        <v>9845</v>
      </c>
      <c r="EL180" s="518" t="s">
        <v>9846</v>
      </c>
      <c r="EM180" s="518" t="s">
        <v>9847</v>
      </c>
      <c r="EN180" s="518" t="s">
        <v>9848</v>
      </c>
      <c r="EO180" s="518" t="s">
        <v>9849</v>
      </c>
      <c r="EP180" s="518" t="s">
        <v>9850</v>
      </c>
      <c r="EQ180" s="518" t="s">
        <v>11734</v>
      </c>
      <c r="ER180" s="518" t="s">
        <v>11735</v>
      </c>
      <c r="ES180" s="518" t="s">
        <v>11736</v>
      </c>
      <c r="ET180" s="518" t="s">
        <v>11737</v>
      </c>
      <c r="EU180" s="518" t="s">
        <v>102</v>
      </c>
      <c r="EV180" s="518" t="s">
        <v>102</v>
      </c>
      <c r="EW180" s="518" t="s">
        <v>102</v>
      </c>
      <c r="EX180" s="518" t="s">
        <v>102</v>
      </c>
      <c r="EY180" s="518" t="s">
        <v>102</v>
      </c>
      <c r="EZ180" s="518" t="s">
        <v>102</v>
      </c>
      <c r="FA180" s="518" t="s">
        <v>102</v>
      </c>
      <c r="FB180" s="518" t="s">
        <v>102</v>
      </c>
      <c r="FC180" s="518" t="s">
        <v>102</v>
      </c>
      <c r="FD180" s="518" t="s">
        <v>102</v>
      </c>
      <c r="FE180" s="518" t="s">
        <v>102</v>
      </c>
      <c r="FF180" s="518" t="s">
        <v>102</v>
      </c>
      <c r="FG180" s="518" t="s">
        <v>102</v>
      </c>
      <c r="FH180" s="518" t="s">
        <v>102</v>
      </c>
      <c r="FI180" s="518" t="s">
        <v>102</v>
      </c>
      <c r="FJ180" s="518" t="s">
        <v>102</v>
      </c>
      <c r="FK180" s="518" t="s">
        <v>102</v>
      </c>
      <c r="FL180" s="518" t="s">
        <v>102</v>
      </c>
      <c r="FM180" s="518" t="s">
        <v>102</v>
      </c>
      <c r="FN180" s="518" t="s">
        <v>102</v>
      </c>
      <c r="FO180" s="518" t="s">
        <v>102</v>
      </c>
      <c r="FP180" s="518" t="s">
        <v>102</v>
      </c>
      <c r="FQ180" s="518" t="s">
        <v>102</v>
      </c>
      <c r="FR180" s="518" t="s">
        <v>102</v>
      </c>
      <c r="FS180" s="518" t="s">
        <v>102</v>
      </c>
      <c r="FT180" s="518" t="s">
        <v>102</v>
      </c>
      <c r="FU180" s="518" t="s">
        <v>102</v>
      </c>
      <c r="FV180" s="518" t="s">
        <v>102</v>
      </c>
      <c r="FW180" s="518" t="s">
        <v>102</v>
      </c>
      <c r="FX180" s="518" t="s">
        <v>102</v>
      </c>
      <c r="FY180" s="518" t="s">
        <v>102</v>
      </c>
      <c r="FZ180" s="518" t="s">
        <v>102</v>
      </c>
      <c r="GA180" s="518" t="s">
        <v>102</v>
      </c>
      <c r="GB180" s="518" t="s">
        <v>102</v>
      </c>
      <c r="GC180" s="518" t="s">
        <v>102</v>
      </c>
      <c r="GD180" s="518" t="s">
        <v>102</v>
      </c>
      <c r="GE180" s="518" t="s">
        <v>102</v>
      </c>
      <c r="GF180" s="518" t="s">
        <v>102</v>
      </c>
      <c r="GG180" s="518" t="s">
        <v>102</v>
      </c>
      <c r="GH180" s="518" t="s">
        <v>102</v>
      </c>
      <c r="GI180" s="518" t="s">
        <v>102</v>
      </c>
      <c r="GJ180" s="518" t="s">
        <v>102</v>
      </c>
      <c r="GK180" s="518" t="s">
        <v>102</v>
      </c>
      <c r="GL180" s="518" t="s">
        <v>102</v>
      </c>
      <c r="GM180" s="518" t="s">
        <v>102</v>
      </c>
      <c r="GN180" s="518" t="s">
        <v>102</v>
      </c>
      <c r="GO180" s="518" t="s">
        <v>102</v>
      </c>
      <c r="GP180" s="518" t="s">
        <v>102</v>
      </c>
      <c r="GQ180" s="518" t="s">
        <v>102</v>
      </c>
      <c r="GR180" s="518" t="s">
        <v>102</v>
      </c>
      <c r="GS180" s="518" t="s">
        <v>102</v>
      </c>
      <c r="GT180" s="518" t="s">
        <v>102</v>
      </c>
      <c r="GU180" s="518" t="s">
        <v>102</v>
      </c>
      <c r="GV180" s="518" t="s">
        <v>102</v>
      </c>
      <c r="GW180" s="518" t="s">
        <v>102</v>
      </c>
      <c r="GX180" s="518" t="s">
        <v>102</v>
      </c>
      <c r="GY180" s="518" t="s">
        <v>102</v>
      </c>
      <c r="GZ180" s="518" t="s">
        <v>102</v>
      </c>
      <c r="HA180" s="518" t="s">
        <v>102</v>
      </c>
      <c r="HB180" s="518" t="s">
        <v>102</v>
      </c>
      <c r="HC180" s="511" t="str">
        <f t="shared" si="2"/>
        <v>2008-800199</v>
      </c>
    </row>
    <row r="181" spans="1:211" ht="48" hidden="1" customHeight="1" x14ac:dyDescent="0.15">
      <c r="A181" s="514" t="s">
        <v>4433</v>
      </c>
      <c r="B181" s="519" t="s">
        <v>11738</v>
      </c>
      <c r="C181" s="513">
        <v>37736</v>
      </c>
      <c r="D181" s="519" t="s">
        <v>8419</v>
      </c>
      <c r="E181" s="519" t="s">
        <v>9982</v>
      </c>
      <c r="F181" s="519" t="s">
        <v>8490</v>
      </c>
      <c r="G181" s="513">
        <v>38072</v>
      </c>
      <c r="H181" s="519"/>
      <c r="I181" s="519"/>
      <c r="J181" s="513"/>
      <c r="K181" s="519"/>
      <c r="L181" s="519"/>
      <c r="M181" s="519"/>
      <c r="N181" s="513"/>
      <c r="O181" s="513"/>
      <c r="P181" s="519"/>
      <c r="Q181" s="513"/>
      <c r="R181" s="513"/>
      <c r="S181" s="514" t="s">
        <v>11739</v>
      </c>
      <c r="T181" s="514">
        <v>2012</v>
      </c>
      <c r="U181" s="515" t="s">
        <v>8424</v>
      </c>
      <c r="V181" s="514">
        <v>85</v>
      </c>
      <c r="W181" s="514">
        <v>2</v>
      </c>
      <c r="X181" s="514">
        <v>1</v>
      </c>
      <c r="Y181" s="513">
        <v>35584</v>
      </c>
      <c r="Z181" s="512" t="s">
        <v>11740</v>
      </c>
      <c r="AA181" s="512" t="s">
        <v>11741</v>
      </c>
      <c r="AB181" s="513">
        <v>36830</v>
      </c>
      <c r="AC181" s="513">
        <v>37565</v>
      </c>
      <c r="AD181" s="512" t="s">
        <v>11742</v>
      </c>
      <c r="AE181" s="513">
        <v>36642</v>
      </c>
      <c r="AF181" s="512" t="s">
        <v>138</v>
      </c>
      <c r="AG181" s="512" t="s">
        <v>11741</v>
      </c>
      <c r="AH181" s="516">
        <v>3341114</v>
      </c>
      <c r="AI181" s="513">
        <v>37491</v>
      </c>
      <c r="AJ181" s="513" t="s">
        <v>138</v>
      </c>
      <c r="AK181" s="511" t="s">
        <v>138</v>
      </c>
      <c r="AL181" s="513" t="s">
        <v>138</v>
      </c>
      <c r="AM181" s="511" t="s">
        <v>138</v>
      </c>
      <c r="AN181" s="511" t="s">
        <v>11743</v>
      </c>
      <c r="AO181" s="511" t="s">
        <v>1679</v>
      </c>
      <c r="AP181" s="511" t="s">
        <v>11744</v>
      </c>
      <c r="AQ181" s="511" t="s">
        <v>11745</v>
      </c>
      <c r="AR181" s="511" t="s">
        <v>11746</v>
      </c>
      <c r="AS181" s="511" t="s">
        <v>138</v>
      </c>
      <c r="AT181" s="511" t="s">
        <v>138</v>
      </c>
      <c r="AU181" s="511" t="s">
        <v>138</v>
      </c>
      <c r="AV181" s="511" t="s">
        <v>11747</v>
      </c>
      <c r="AW181" s="511" t="s">
        <v>1680</v>
      </c>
      <c r="AX181" s="511" t="s">
        <v>11748</v>
      </c>
      <c r="AY181" s="511" t="s">
        <v>1681</v>
      </c>
      <c r="AZ181" s="511" t="s">
        <v>11749</v>
      </c>
      <c r="BA181" s="511" t="s">
        <v>1682</v>
      </c>
      <c r="BB181" s="511">
        <v>2107</v>
      </c>
      <c r="BC181" s="512" t="s">
        <v>1532</v>
      </c>
      <c r="BD181" s="511" t="s">
        <v>1533</v>
      </c>
      <c r="BE181" s="511" t="s">
        <v>11750</v>
      </c>
      <c r="BF181" s="511" t="s">
        <v>1678</v>
      </c>
      <c r="BG181" s="511" t="s">
        <v>11751</v>
      </c>
      <c r="BH181" s="511" t="s">
        <v>9142</v>
      </c>
      <c r="BI181" s="511">
        <v>4</v>
      </c>
      <c r="BJ181" s="511">
        <v>7</v>
      </c>
      <c r="BK181" s="511" t="s">
        <v>10390</v>
      </c>
      <c r="BL181" s="511" t="s">
        <v>138</v>
      </c>
      <c r="BM181" s="511" t="s">
        <v>11752</v>
      </c>
      <c r="BN181" s="511" t="s">
        <v>11753</v>
      </c>
      <c r="BO181" s="511" t="s">
        <v>9027</v>
      </c>
      <c r="BP181" s="513">
        <v>35510</v>
      </c>
      <c r="BQ181" s="511" t="s">
        <v>138</v>
      </c>
      <c r="BR181" s="511" t="s">
        <v>8482</v>
      </c>
      <c r="BS181" s="511" t="s">
        <v>11754</v>
      </c>
      <c r="BT181" s="511" t="s">
        <v>1534</v>
      </c>
      <c r="BU181" s="511" t="s">
        <v>11755</v>
      </c>
      <c r="BV181" s="511" t="s">
        <v>138</v>
      </c>
      <c r="BW181" s="511">
        <v>1</v>
      </c>
      <c r="BX181" s="511" t="s">
        <v>4290</v>
      </c>
      <c r="BY181" s="511" t="s">
        <v>138</v>
      </c>
      <c r="BZ181" s="511">
        <v>4</v>
      </c>
      <c r="CA181" s="511" t="s">
        <v>11756</v>
      </c>
      <c r="CB181" s="511" t="s">
        <v>11757</v>
      </c>
      <c r="CC181" s="511" t="s">
        <v>138</v>
      </c>
      <c r="CD181" s="511" t="s">
        <v>138</v>
      </c>
      <c r="CE181" s="518" t="s">
        <v>102</v>
      </c>
      <c r="CF181" s="518" t="s">
        <v>102</v>
      </c>
      <c r="CG181" s="518" t="s">
        <v>102</v>
      </c>
      <c r="CH181" s="518" t="s">
        <v>102</v>
      </c>
      <c r="CI181" s="518" t="s">
        <v>102</v>
      </c>
      <c r="CJ181" s="518" t="s">
        <v>102</v>
      </c>
      <c r="CK181" s="518" t="s">
        <v>102</v>
      </c>
      <c r="CL181" s="518" t="s">
        <v>102</v>
      </c>
      <c r="CM181" s="518" t="s">
        <v>102</v>
      </c>
      <c r="CN181" s="518" t="s">
        <v>102</v>
      </c>
      <c r="CO181" s="518" t="s">
        <v>102</v>
      </c>
      <c r="CP181" s="518" t="s">
        <v>102</v>
      </c>
      <c r="CQ181" s="518" t="s">
        <v>102</v>
      </c>
      <c r="CR181" s="518" t="s">
        <v>102</v>
      </c>
      <c r="CS181" s="518" t="s">
        <v>102</v>
      </c>
      <c r="CT181" s="518" t="s">
        <v>102</v>
      </c>
      <c r="CU181" s="518" t="s">
        <v>102</v>
      </c>
      <c r="CV181" s="518" t="s">
        <v>102</v>
      </c>
      <c r="CW181" s="518" t="s">
        <v>102</v>
      </c>
      <c r="CX181" s="518" t="s">
        <v>102</v>
      </c>
      <c r="CY181" s="518" t="s">
        <v>102</v>
      </c>
      <c r="CZ181" s="518" t="s">
        <v>102</v>
      </c>
      <c r="DA181" s="518" t="s">
        <v>102</v>
      </c>
      <c r="DB181" s="518" t="s">
        <v>102</v>
      </c>
      <c r="DC181" s="518" t="s">
        <v>102</v>
      </c>
      <c r="DD181" s="518" t="s">
        <v>102</v>
      </c>
      <c r="DE181" s="518" t="s">
        <v>102</v>
      </c>
      <c r="DF181" s="518" t="s">
        <v>102</v>
      </c>
      <c r="DG181" s="518" t="s">
        <v>102</v>
      </c>
      <c r="DH181" s="518" t="s">
        <v>102</v>
      </c>
      <c r="DI181" s="518" t="s">
        <v>102</v>
      </c>
      <c r="DJ181" s="518" t="s">
        <v>102</v>
      </c>
      <c r="DK181" s="518" t="s">
        <v>102</v>
      </c>
      <c r="DL181" s="518" t="s">
        <v>102</v>
      </c>
      <c r="DM181" s="518" t="s">
        <v>102</v>
      </c>
      <c r="DN181" s="518" t="s">
        <v>102</v>
      </c>
      <c r="DO181" s="518" t="s">
        <v>102</v>
      </c>
      <c r="DP181" s="518" t="s">
        <v>102</v>
      </c>
      <c r="DQ181" s="518" t="s">
        <v>102</v>
      </c>
      <c r="DR181" s="518" t="s">
        <v>102</v>
      </c>
      <c r="DS181" s="518" t="s">
        <v>102</v>
      </c>
      <c r="DT181" s="518" t="s">
        <v>102</v>
      </c>
      <c r="DU181" s="518" t="s">
        <v>102</v>
      </c>
      <c r="DV181" s="518" t="s">
        <v>102</v>
      </c>
      <c r="DW181" s="518" t="s">
        <v>102</v>
      </c>
      <c r="DX181" s="518" t="s">
        <v>102</v>
      </c>
      <c r="DY181" s="518" t="s">
        <v>102</v>
      </c>
      <c r="DZ181" s="518" t="s">
        <v>102</v>
      </c>
      <c r="EA181" s="518" t="s">
        <v>102</v>
      </c>
      <c r="EB181" s="518" t="s">
        <v>102</v>
      </c>
      <c r="EC181" s="518" t="s">
        <v>102</v>
      </c>
      <c r="ED181" s="518" t="s">
        <v>102</v>
      </c>
      <c r="EE181" s="518" t="s">
        <v>102</v>
      </c>
      <c r="EF181" s="518" t="s">
        <v>102</v>
      </c>
      <c r="EG181" s="518" t="s">
        <v>102</v>
      </c>
      <c r="EH181" s="518" t="s">
        <v>102</v>
      </c>
      <c r="EI181" s="518" t="s">
        <v>102</v>
      </c>
      <c r="EJ181" s="518" t="s">
        <v>102</v>
      </c>
      <c r="EK181" s="518" t="s">
        <v>102</v>
      </c>
      <c r="EL181" s="518" t="s">
        <v>102</v>
      </c>
      <c r="EM181" s="518" t="s">
        <v>102</v>
      </c>
      <c r="EN181" s="518" t="s">
        <v>102</v>
      </c>
      <c r="EO181" s="518" t="s">
        <v>102</v>
      </c>
      <c r="EP181" s="518" t="s">
        <v>102</v>
      </c>
      <c r="EQ181" s="518" t="s">
        <v>102</v>
      </c>
      <c r="ER181" s="518" t="s">
        <v>102</v>
      </c>
      <c r="ES181" s="518" t="s">
        <v>102</v>
      </c>
      <c r="ET181" s="518" t="s">
        <v>102</v>
      </c>
      <c r="EU181" s="518" t="s">
        <v>102</v>
      </c>
      <c r="EV181" s="518" t="s">
        <v>102</v>
      </c>
      <c r="EW181" s="518" t="s">
        <v>102</v>
      </c>
      <c r="EX181" s="518" t="s">
        <v>102</v>
      </c>
      <c r="EY181" s="518" t="s">
        <v>102</v>
      </c>
      <c r="EZ181" s="518" t="s">
        <v>102</v>
      </c>
      <c r="FA181" s="518" t="s">
        <v>102</v>
      </c>
      <c r="FB181" s="518" t="s">
        <v>102</v>
      </c>
      <c r="FC181" s="518" t="s">
        <v>102</v>
      </c>
      <c r="FD181" s="518" t="s">
        <v>102</v>
      </c>
      <c r="FE181" s="518" t="s">
        <v>102</v>
      </c>
      <c r="FF181" s="518" t="s">
        <v>102</v>
      </c>
      <c r="FG181" s="518" t="s">
        <v>102</v>
      </c>
      <c r="FH181" s="518" t="s">
        <v>102</v>
      </c>
      <c r="FI181" s="518" t="s">
        <v>102</v>
      </c>
      <c r="FJ181" s="518" t="s">
        <v>102</v>
      </c>
      <c r="FK181" s="518" t="s">
        <v>102</v>
      </c>
      <c r="FL181" s="518" t="s">
        <v>102</v>
      </c>
      <c r="FM181" s="518" t="s">
        <v>102</v>
      </c>
      <c r="FN181" s="518" t="s">
        <v>102</v>
      </c>
      <c r="FO181" s="518" t="s">
        <v>102</v>
      </c>
      <c r="FP181" s="518" t="s">
        <v>102</v>
      </c>
      <c r="FQ181" s="518" t="s">
        <v>102</v>
      </c>
      <c r="FR181" s="518" t="s">
        <v>102</v>
      </c>
      <c r="FS181" s="518" t="s">
        <v>102</v>
      </c>
      <c r="FT181" s="518" t="s">
        <v>102</v>
      </c>
      <c r="FU181" s="518" t="s">
        <v>102</v>
      </c>
      <c r="FV181" s="518" t="s">
        <v>102</v>
      </c>
      <c r="FW181" s="518" t="s">
        <v>102</v>
      </c>
      <c r="FX181" s="518" t="s">
        <v>102</v>
      </c>
      <c r="FY181" s="518" t="s">
        <v>102</v>
      </c>
      <c r="FZ181" s="518" t="s">
        <v>102</v>
      </c>
      <c r="GA181" s="518" t="s">
        <v>102</v>
      </c>
      <c r="GB181" s="518" t="s">
        <v>102</v>
      </c>
      <c r="GC181" s="518" t="s">
        <v>102</v>
      </c>
      <c r="GD181" s="518" t="s">
        <v>102</v>
      </c>
      <c r="GE181" s="518" t="s">
        <v>102</v>
      </c>
      <c r="GF181" s="518" t="s">
        <v>102</v>
      </c>
      <c r="GG181" s="518" t="s">
        <v>102</v>
      </c>
      <c r="GH181" s="518" t="s">
        <v>102</v>
      </c>
      <c r="GI181" s="518" t="s">
        <v>102</v>
      </c>
      <c r="GJ181" s="518" t="s">
        <v>102</v>
      </c>
      <c r="GK181" s="518" t="s">
        <v>102</v>
      </c>
      <c r="GL181" s="518" t="s">
        <v>102</v>
      </c>
      <c r="GM181" s="518" t="s">
        <v>102</v>
      </c>
      <c r="GN181" s="518" t="s">
        <v>102</v>
      </c>
      <c r="GO181" s="518" t="s">
        <v>102</v>
      </c>
      <c r="GP181" s="518" t="s">
        <v>102</v>
      </c>
      <c r="GQ181" s="518" t="s">
        <v>102</v>
      </c>
      <c r="GR181" s="518" t="s">
        <v>102</v>
      </c>
      <c r="GS181" s="518" t="s">
        <v>102</v>
      </c>
      <c r="GT181" s="518" t="s">
        <v>102</v>
      </c>
      <c r="GU181" s="518" t="s">
        <v>102</v>
      </c>
      <c r="GV181" s="518" t="s">
        <v>102</v>
      </c>
      <c r="GW181" s="518" t="s">
        <v>102</v>
      </c>
      <c r="GX181" s="518" t="s">
        <v>102</v>
      </c>
      <c r="GY181" s="518" t="s">
        <v>102</v>
      </c>
      <c r="GZ181" s="518" t="s">
        <v>102</v>
      </c>
      <c r="HA181" s="518" t="s">
        <v>102</v>
      </c>
      <c r="HB181" s="518" t="s">
        <v>102</v>
      </c>
      <c r="HC181" s="511" t="str">
        <f t="shared" si="2"/>
        <v>2003-071057</v>
      </c>
    </row>
    <row r="182" spans="1:211" ht="48" hidden="1" customHeight="1" x14ac:dyDescent="0.15">
      <c r="A182" s="514" t="s">
        <v>4433</v>
      </c>
      <c r="B182" s="519" t="s">
        <v>11758</v>
      </c>
      <c r="C182" s="513">
        <v>40339</v>
      </c>
      <c r="D182" s="519" t="s">
        <v>8419</v>
      </c>
      <c r="E182" s="519" t="s">
        <v>8452</v>
      </c>
      <c r="F182" s="519" t="s">
        <v>8421</v>
      </c>
      <c r="G182" s="513">
        <v>40912</v>
      </c>
      <c r="H182" s="519" t="s">
        <v>10399</v>
      </c>
      <c r="I182" s="519" t="s">
        <v>8682</v>
      </c>
      <c r="J182" s="513">
        <v>40612</v>
      </c>
      <c r="K182" s="519" t="s">
        <v>11759</v>
      </c>
      <c r="L182" s="519"/>
      <c r="M182" s="519"/>
      <c r="N182" s="513">
        <v>40647</v>
      </c>
      <c r="O182" s="513"/>
      <c r="P182" s="519" t="s">
        <v>8625</v>
      </c>
      <c r="Q182" s="513">
        <v>40892</v>
      </c>
      <c r="R182" s="513"/>
      <c r="S182" s="514" t="s">
        <v>11760</v>
      </c>
      <c r="T182" s="514">
        <v>2012</v>
      </c>
      <c r="U182" s="515" t="s">
        <v>8424</v>
      </c>
      <c r="V182" s="514">
        <v>85</v>
      </c>
      <c r="W182" s="514">
        <v>2</v>
      </c>
      <c r="X182" s="514">
        <v>2</v>
      </c>
      <c r="Y182" s="513">
        <v>35584</v>
      </c>
      <c r="Z182" s="512" t="s">
        <v>11740</v>
      </c>
      <c r="AA182" s="512" t="s">
        <v>11741</v>
      </c>
      <c r="AB182" s="513">
        <v>36830</v>
      </c>
      <c r="AC182" s="513">
        <v>37565</v>
      </c>
      <c r="AD182" s="512" t="s">
        <v>11742</v>
      </c>
      <c r="AE182" s="513">
        <v>36642</v>
      </c>
      <c r="AF182" s="512" t="s">
        <v>138</v>
      </c>
      <c r="AG182" s="512" t="s">
        <v>11741</v>
      </c>
      <c r="AH182" s="516">
        <v>3341114</v>
      </c>
      <c r="AI182" s="513">
        <v>37491</v>
      </c>
      <c r="AJ182" s="513" t="s">
        <v>138</v>
      </c>
      <c r="AK182" s="511" t="s">
        <v>138</v>
      </c>
      <c r="AL182" s="513" t="s">
        <v>138</v>
      </c>
      <c r="AM182" s="511" t="s">
        <v>138</v>
      </c>
      <c r="AN182" s="511" t="s">
        <v>11743</v>
      </c>
      <c r="AO182" s="511" t="s">
        <v>1679</v>
      </c>
      <c r="AP182" s="511" t="s">
        <v>11744</v>
      </c>
      <c r="AQ182" s="511" t="s">
        <v>11745</v>
      </c>
      <c r="AR182" s="511" t="s">
        <v>11746</v>
      </c>
      <c r="AS182" s="511" t="s">
        <v>138</v>
      </c>
      <c r="AT182" s="511" t="s">
        <v>138</v>
      </c>
      <c r="AU182" s="511" t="s">
        <v>138</v>
      </c>
      <c r="AV182" s="511" t="s">
        <v>11747</v>
      </c>
      <c r="AW182" s="511" t="s">
        <v>1680</v>
      </c>
      <c r="AX182" s="511" t="s">
        <v>11748</v>
      </c>
      <c r="AY182" s="511" t="s">
        <v>1681</v>
      </c>
      <c r="AZ182" s="511" t="s">
        <v>11749</v>
      </c>
      <c r="BA182" s="511" t="s">
        <v>1682</v>
      </c>
      <c r="BB182" s="511">
        <v>2107</v>
      </c>
      <c r="BC182" s="512" t="s">
        <v>1532</v>
      </c>
      <c r="BD182" s="511" t="s">
        <v>1533</v>
      </c>
      <c r="BE182" s="511" t="s">
        <v>11750</v>
      </c>
      <c r="BF182" s="511" t="s">
        <v>1678</v>
      </c>
      <c r="BG182" s="511" t="s">
        <v>11751</v>
      </c>
      <c r="BH182" s="511" t="s">
        <v>9142</v>
      </c>
      <c r="BI182" s="511">
        <v>4</v>
      </c>
      <c r="BJ182" s="511">
        <v>7</v>
      </c>
      <c r="BK182" s="511" t="s">
        <v>10390</v>
      </c>
      <c r="BL182" s="511" t="s">
        <v>138</v>
      </c>
      <c r="BM182" s="511" t="s">
        <v>11752</v>
      </c>
      <c r="BN182" s="511" t="s">
        <v>11753</v>
      </c>
      <c r="BO182" s="511" t="s">
        <v>9027</v>
      </c>
      <c r="BP182" s="513">
        <v>35510</v>
      </c>
      <c r="BQ182" s="511" t="s">
        <v>138</v>
      </c>
      <c r="BR182" s="511" t="s">
        <v>8482</v>
      </c>
      <c r="BS182" s="511" t="s">
        <v>11754</v>
      </c>
      <c r="BT182" s="511" t="s">
        <v>1534</v>
      </c>
      <c r="BU182" s="511" t="s">
        <v>11755</v>
      </c>
      <c r="BV182" s="511" t="s">
        <v>138</v>
      </c>
      <c r="BW182" s="511">
        <v>1</v>
      </c>
      <c r="BX182" s="511" t="s">
        <v>4290</v>
      </c>
      <c r="BY182" s="511" t="s">
        <v>138</v>
      </c>
      <c r="BZ182" s="511">
        <v>4</v>
      </c>
      <c r="CA182" s="511" t="s">
        <v>11756</v>
      </c>
      <c r="CB182" s="511" t="s">
        <v>11757</v>
      </c>
      <c r="CC182" s="511" t="s">
        <v>138</v>
      </c>
      <c r="CD182" s="511" t="s">
        <v>138</v>
      </c>
      <c r="CE182" s="518" t="s">
        <v>10404</v>
      </c>
      <c r="CF182" s="518" t="s">
        <v>10405</v>
      </c>
      <c r="CG182" s="518" t="s">
        <v>102</v>
      </c>
      <c r="CH182" s="518" t="s">
        <v>102</v>
      </c>
      <c r="CI182" s="518" t="s">
        <v>102</v>
      </c>
      <c r="CJ182" s="518" t="s">
        <v>102</v>
      </c>
      <c r="CK182" s="518" t="s">
        <v>102</v>
      </c>
      <c r="CL182" s="518" t="s">
        <v>102</v>
      </c>
      <c r="CM182" s="518" t="s">
        <v>102</v>
      </c>
      <c r="CN182" s="518" t="s">
        <v>102</v>
      </c>
      <c r="CO182" s="518" t="s">
        <v>102</v>
      </c>
      <c r="CP182" s="518" t="s">
        <v>102</v>
      </c>
      <c r="CQ182" s="518" t="s">
        <v>102</v>
      </c>
      <c r="CR182" s="518" t="s">
        <v>102</v>
      </c>
      <c r="CS182" s="518" t="s">
        <v>102</v>
      </c>
      <c r="CT182" s="518" t="s">
        <v>102</v>
      </c>
      <c r="CU182" s="518" t="s">
        <v>102</v>
      </c>
      <c r="CV182" s="518" t="s">
        <v>102</v>
      </c>
      <c r="CW182" s="518" t="s">
        <v>102</v>
      </c>
      <c r="CX182" s="518" t="s">
        <v>102</v>
      </c>
      <c r="CY182" s="518" t="s">
        <v>102</v>
      </c>
      <c r="CZ182" s="518" t="s">
        <v>102</v>
      </c>
      <c r="DA182" s="518" t="s">
        <v>102</v>
      </c>
      <c r="DB182" s="518" t="s">
        <v>102</v>
      </c>
      <c r="DC182" s="518" t="s">
        <v>102</v>
      </c>
      <c r="DD182" s="518" t="s">
        <v>102</v>
      </c>
      <c r="DE182" s="518" t="s">
        <v>102</v>
      </c>
      <c r="DF182" s="518" t="s">
        <v>102</v>
      </c>
      <c r="DG182" s="518" t="s">
        <v>102</v>
      </c>
      <c r="DH182" s="518" t="s">
        <v>102</v>
      </c>
      <c r="DI182" s="518" t="s">
        <v>102</v>
      </c>
      <c r="DJ182" s="518" t="s">
        <v>102</v>
      </c>
      <c r="DK182" s="518" t="s">
        <v>102</v>
      </c>
      <c r="DL182" s="518" t="s">
        <v>102</v>
      </c>
      <c r="DM182" s="518" t="s">
        <v>102</v>
      </c>
      <c r="DN182" s="518" t="s">
        <v>102</v>
      </c>
      <c r="DO182" s="518" t="s">
        <v>102</v>
      </c>
      <c r="DP182" s="518" t="s">
        <v>102</v>
      </c>
      <c r="DQ182" s="518" t="s">
        <v>102</v>
      </c>
      <c r="DR182" s="518" t="s">
        <v>102</v>
      </c>
      <c r="DS182" s="518" t="s">
        <v>102</v>
      </c>
      <c r="DT182" s="518" t="s">
        <v>102</v>
      </c>
      <c r="DU182" s="518" t="s">
        <v>102</v>
      </c>
      <c r="DV182" s="518" t="s">
        <v>102</v>
      </c>
      <c r="DW182" s="518" t="s">
        <v>102</v>
      </c>
      <c r="DX182" s="518" t="s">
        <v>102</v>
      </c>
      <c r="DY182" s="518" t="s">
        <v>102</v>
      </c>
      <c r="DZ182" s="518" t="s">
        <v>102</v>
      </c>
      <c r="EA182" s="518" t="s">
        <v>102</v>
      </c>
      <c r="EB182" s="518" t="s">
        <v>102</v>
      </c>
      <c r="EC182" s="518" t="s">
        <v>102</v>
      </c>
      <c r="ED182" s="518" t="s">
        <v>102</v>
      </c>
      <c r="EE182" s="518" t="s">
        <v>102</v>
      </c>
      <c r="EF182" s="518" t="s">
        <v>102</v>
      </c>
      <c r="EG182" s="518" t="s">
        <v>102</v>
      </c>
      <c r="EH182" s="518" t="s">
        <v>102</v>
      </c>
      <c r="EI182" s="518" t="s">
        <v>102</v>
      </c>
      <c r="EJ182" s="518" t="s">
        <v>102</v>
      </c>
      <c r="EK182" s="518" t="s">
        <v>102</v>
      </c>
      <c r="EL182" s="518" t="s">
        <v>102</v>
      </c>
      <c r="EM182" s="518" t="s">
        <v>102</v>
      </c>
      <c r="EN182" s="518" t="s">
        <v>102</v>
      </c>
      <c r="EO182" s="518" t="s">
        <v>102</v>
      </c>
      <c r="EP182" s="518" t="s">
        <v>102</v>
      </c>
      <c r="EQ182" s="518" t="s">
        <v>102</v>
      </c>
      <c r="ER182" s="518" t="s">
        <v>102</v>
      </c>
      <c r="ES182" s="518" t="s">
        <v>102</v>
      </c>
      <c r="ET182" s="518" t="s">
        <v>102</v>
      </c>
      <c r="EU182" s="518" t="s">
        <v>102</v>
      </c>
      <c r="EV182" s="518" t="s">
        <v>102</v>
      </c>
      <c r="EW182" s="518" t="s">
        <v>102</v>
      </c>
      <c r="EX182" s="518" t="s">
        <v>102</v>
      </c>
      <c r="EY182" s="518" t="s">
        <v>102</v>
      </c>
      <c r="EZ182" s="518" t="s">
        <v>102</v>
      </c>
      <c r="FA182" s="518" t="s">
        <v>102</v>
      </c>
      <c r="FB182" s="518" t="s">
        <v>102</v>
      </c>
      <c r="FC182" s="518" t="s">
        <v>102</v>
      </c>
      <c r="FD182" s="518" t="s">
        <v>102</v>
      </c>
      <c r="FE182" s="518" t="s">
        <v>102</v>
      </c>
      <c r="FF182" s="518" t="s">
        <v>102</v>
      </c>
      <c r="FG182" s="518" t="s">
        <v>102</v>
      </c>
      <c r="FH182" s="518" t="s">
        <v>102</v>
      </c>
      <c r="FI182" s="518" t="s">
        <v>102</v>
      </c>
      <c r="FJ182" s="518" t="s">
        <v>102</v>
      </c>
      <c r="FK182" s="518" t="s">
        <v>102</v>
      </c>
      <c r="FL182" s="518" t="s">
        <v>102</v>
      </c>
      <c r="FM182" s="518" t="s">
        <v>102</v>
      </c>
      <c r="FN182" s="518" t="s">
        <v>102</v>
      </c>
      <c r="FO182" s="518" t="s">
        <v>102</v>
      </c>
      <c r="FP182" s="518" t="s">
        <v>102</v>
      </c>
      <c r="FQ182" s="518" t="s">
        <v>102</v>
      </c>
      <c r="FR182" s="518" t="s">
        <v>102</v>
      </c>
      <c r="FS182" s="518" t="s">
        <v>102</v>
      </c>
      <c r="FT182" s="518" t="s">
        <v>102</v>
      </c>
      <c r="FU182" s="518" t="s">
        <v>102</v>
      </c>
      <c r="FV182" s="518" t="s">
        <v>102</v>
      </c>
      <c r="FW182" s="518" t="s">
        <v>102</v>
      </c>
      <c r="FX182" s="518" t="s">
        <v>102</v>
      </c>
      <c r="FY182" s="518" t="s">
        <v>102</v>
      </c>
      <c r="FZ182" s="518" t="s">
        <v>102</v>
      </c>
      <c r="GA182" s="518" t="s">
        <v>102</v>
      </c>
      <c r="GB182" s="518" t="s">
        <v>102</v>
      </c>
      <c r="GC182" s="518" t="s">
        <v>102</v>
      </c>
      <c r="GD182" s="518" t="s">
        <v>102</v>
      </c>
      <c r="GE182" s="518" t="s">
        <v>102</v>
      </c>
      <c r="GF182" s="518" t="s">
        <v>102</v>
      </c>
      <c r="GG182" s="518" t="s">
        <v>102</v>
      </c>
      <c r="GH182" s="518" t="s">
        <v>102</v>
      </c>
      <c r="GI182" s="518" t="s">
        <v>102</v>
      </c>
      <c r="GJ182" s="518" t="s">
        <v>102</v>
      </c>
      <c r="GK182" s="518" t="s">
        <v>102</v>
      </c>
      <c r="GL182" s="518" t="s">
        <v>102</v>
      </c>
      <c r="GM182" s="518" t="s">
        <v>102</v>
      </c>
      <c r="GN182" s="518" t="s">
        <v>102</v>
      </c>
      <c r="GO182" s="518" t="s">
        <v>102</v>
      </c>
      <c r="GP182" s="518" t="s">
        <v>102</v>
      </c>
      <c r="GQ182" s="518" t="s">
        <v>102</v>
      </c>
      <c r="GR182" s="518" t="s">
        <v>102</v>
      </c>
      <c r="GS182" s="518" t="s">
        <v>102</v>
      </c>
      <c r="GT182" s="518" t="s">
        <v>102</v>
      </c>
      <c r="GU182" s="518" t="s">
        <v>102</v>
      </c>
      <c r="GV182" s="518" t="s">
        <v>102</v>
      </c>
      <c r="GW182" s="518" t="s">
        <v>102</v>
      </c>
      <c r="GX182" s="518" t="s">
        <v>102</v>
      </c>
      <c r="GY182" s="518" t="s">
        <v>102</v>
      </c>
      <c r="GZ182" s="518" t="s">
        <v>102</v>
      </c>
      <c r="HA182" s="518" t="s">
        <v>102</v>
      </c>
      <c r="HB182" s="518" t="s">
        <v>102</v>
      </c>
      <c r="HC182" s="511" t="str">
        <f t="shared" si="2"/>
        <v>2010-800103</v>
      </c>
    </row>
    <row r="183" spans="1:211" ht="48" hidden="1" customHeight="1" x14ac:dyDescent="0.15">
      <c r="A183" s="514" t="s">
        <v>4435</v>
      </c>
      <c r="B183" s="519" t="s">
        <v>11761</v>
      </c>
      <c r="C183" s="513">
        <v>39748</v>
      </c>
      <c r="D183" s="519" t="s">
        <v>8419</v>
      </c>
      <c r="E183" s="519" t="s">
        <v>8498</v>
      </c>
      <c r="F183" s="519" t="s">
        <v>8843</v>
      </c>
      <c r="G183" s="513">
        <v>40946</v>
      </c>
      <c r="H183" s="519" t="s">
        <v>8453</v>
      </c>
      <c r="I183" s="519" t="s">
        <v>9557</v>
      </c>
      <c r="J183" s="513">
        <v>39990</v>
      </c>
      <c r="K183" s="519" t="s">
        <v>11762</v>
      </c>
      <c r="L183" s="519" t="s">
        <v>11763</v>
      </c>
      <c r="M183" s="519" t="s">
        <v>11764</v>
      </c>
      <c r="N183" s="513">
        <v>40023</v>
      </c>
      <c r="O183" s="513">
        <v>40577</v>
      </c>
      <c r="P183" s="519" t="s">
        <v>8458</v>
      </c>
      <c r="Q183" s="513">
        <v>40568</v>
      </c>
      <c r="R183" s="513" t="s">
        <v>9306</v>
      </c>
      <c r="S183" s="514" t="s">
        <v>11765</v>
      </c>
      <c r="T183" s="514">
        <v>2012</v>
      </c>
      <c r="U183" s="515" t="s">
        <v>8424</v>
      </c>
      <c r="V183" s="514">
        <v>86</v>
      </c>
      <c r="W183" s="514">
        <v>2</v>
      </c>
      <c r="X183" s="514">
        <v>1</v>
      </c>
      <c r="Y183" s="513">
        <v>36608</v>
      </c>
      <c r="Z183" s="512" t="s">
        <v>11766</v>
      </c>
      <c r="AA183" s="512" t="s">
        <v>11767</v>
      </c>
      <c r="AB183" s="513">
        <v>37169</v>
      </c>
      <c r="AC183" s="513">
        <v>39330</v>
      </c>
      <c r="AD183" s="512" t="s">
        <v>11768</v>
      </c>
      <c r="AE183" s="513">
        <v>37797</v>
      </c>
      <c r="AF183" s="512" t="s">
        <v>9163</v>
      </c>
      <c r="AG183" s="512" t="s">
        <v>11767</v>
      </c>
      <c r="AH183" s="516">
        <v>3973006</v>
      </c>
      <c r="AI183" s="513">
        <v>39255</v>
      </c>
      <c r="AJ183" s="513" t="s">
        <v>138</v>
      </c>
      <c r="AK183" s="511" t="s">
        <v>138</v>
      </c>
      <c r="AL183" s="513" t="s">
        <v>138</v>
      </c>
      <c r="AM183" s="511" t="s">
        <v>138</v>
      </c>
      <c r="AN183" s="511" t="s">
        <v>11769</v>
      </c>
      <c r="AO183" s="511" t="s">
        <v>1696</v>
      </c>
      <c r="AP183" s="511" t="s">
        <v>10465</v>
      </c>
      <c r="AQ183" s="511" t="s">
        <v>11770</v>
      </c>
      <c r="AR183" s="511" t="s">
        <v>11771</v>
      </c>
      <c r="AS183" s="511" t="s">
        <v>11772</v>
      </c>
      <c r="AT183" s="511" t="s">
        <v>11772</v>
      </c>
      <c r="AU183" s="511" t="s">
        <v>11773</v>
      </c>
      <c r="AV183" s="511" t="s">
        <v>11774</v>
      </c>
      <c r="AW183" s="511" t="s">
        <v>1697</v>
      </c>
      <c r="AX183" s="511" t="s">
        <v>11775</v>
      </c>
      <c r="AY183" s="511" t="s">
        <v>1698</v>
      </c>
      <c r="AZ183" s="511" t="s">
        <v>11776</v>
      </c>
      <c r="BA183" s="511" t="s">
        <v>1699</v>
      </c>
      <c r="BB183" s="511">
        <v>2233</v>
      </c>
      <c r="BC183" s="512" t="s">
        <v>1693</v>
      </c>
      <c r="BD183" s="511" t="s">
        <v>1694</v>
      </c>
      <c r="BE183" s="511" t="s">
        <v>11777</v>
      </c>
      <c r="BF183" s="511" t="s">
        <v>1692</v>
      </c>
      <c r="BG183" s="511" t="s">
        <v>11778</v>
      </c>
      <c r="BH183" s="511" t="s">
        <v>9244</v>
      </c>
      <c r="BI183" s="511">
        <v>11</v>
      </c>
      <c r="BJ183" s="511">
        <v>12</v>
      </c>
      <c r="BK183" s="511" t="s">
        <v>138</v>
      </c>
      <c r="BL183" s="511" t="s">
        <v>138</v>
      </c>
      <c r="BM183" s="511" t="s">
        <v>11779</v>
      </c>
      <c r="BN183" s="511" t="s">
        <v>138</v>
      </c>
      <c r="BO183" s="511" t="s">
        <v>9027</v>
      </c>
      <c r="BP183" s="513" t="s">
        <v>138</v>
      </c>
      <c r="BQ183" s="511" t="s">
        <v>138</v>
      </c>
      <c r="BR183" s="511" t="s">
        <v>8482</v>
      </c>
      <c r="BS183" s="511" t="s">
        <v>11780</v>
      </c>
      <c r="BT183" s="511" t="s">
        <v>1695</v>
      </c>
      <c r="BU183" s="511" t="s">
        <v>11781</v>
      </c>
      <c r="BV183" s="511" t="s">
        <v>138</v>
      </c>
      <c r="BW183" s="511">
        <v>2</v>
      </c>
      <c r="BX183" s="511" t="s">
        <v>11782</v>
      </c>
      <c r="BY183" s="511" t="s">
        <v>138</v>
      </c>
      <c r="BZ183" s="511">
        <v>21</v>
      </c>
      <c r="CA183" s="511" t="s">
        <v>11783</v>
      </c>
      <c r="CB183" s="511" t="s">
        <v>11784</v>
      </c>
      <c r="CC183" s="511" t="s">
        <v>138</v>
      </c>
      <c r="CD183" s="511" t="s">
        <v>138</v>
      </c>
      <c r="CE183" s="518" t="s">
        <v>11785</v>
      </c>
      <c r="CF183" s="518" t="s">
        <v>11786</v>
      </c>
      <c r="CG183" s="518" t="s">
        <v>11787</v>
      </c>
      <c r="CH183" s="518" t="s">
        <v>11788</v>
      </c>
      <c r="CI183" s="518" t="s">
        <v>11789</v>
      </c>
      <c r="CJ183" s="518" t="s">
        <v>11790</v>
      </c>
      <c r="CK183" s="518" t="s">
        <v>11791</v>
      </c>
      <c r="CL183" s="518" t="s">
        <v>102</v>
      </c>
      <c r="CM183" s="518" t="s">
        <v>102</v>
      </c>
      <c r="CN183" s="518" t="s">
        <v>102</v>
      </c>
      <c r="CO183" s="518" t="s">
        <v>102</v>
      </c>
      <c r="CP183" s="518" t="s">
        <v>102</v>
      </c>
      <c r="CQ183" s="518" t="s">
        <v>102</v>
      </c>
      <c r="CR183" s="518" t="s">
        <v>102</v>
      </c>
      <c r="CS183" s="518" t="s">
        <v>102</v>
      </c>
      <c r="CT183" s="518" t="s">
        <v>102</v>
      </c>
      <c r="CU183" s="518" t="s">
        <v>102</v>
      </c>
      <c r="CV183" s="518" t="s">
        <v>102</v>
      </c>
      <c r="CW183" s="518" t="s">
        <v>102</v>
      </c>
      <c r="CX183" s="518" t="s">
        <v>102</v>
      </c>
      <c r="CY183" s="518" t="s">
        <v>102</v>
      </c>
      <c r="CZ183" s="518" t="s">
        <v>102</v>
      </c>
      <c r="DA183" s="518" t="s">
        <v>102</v>
      </c>
      <c r="DB183" s="518" t="s">
        <v>102</v>
      </c>
      <c r="DC183" s="518" t="s">
        <v>102</v>
      </c>
      <c r="DD183" s="518" t="s">
        <v>102</v>
      </c>
      <c r="DE183" s="518" t="s">
        <v>102</v>
      </c>
      <c r="DF183" s="518" t="s">
        <v>102</v>
      </c>
      <c r="DG183" s="518" t="s">
        <v>102</v>
      </c>
      <c r="DH183" s="518" t="s">
        <v>102</v>
      </c>
      <c r="DI183" s="518" t="s">
        <v>102</v>
      </c>
      <c r="DJ183" s="518" t="s">
        <v>102</v>
      </c>
      <c r="DK183" s="518" t="s">
        <v>102</v>
      </c>
      <c r="DL183" s="518" t="s">
        <v>102</v>
      </c>
      <c r="DM183" s="518" t="s">
        <v>102</v>
      </c>
      <c r="DN183" s="518" t="s">
        <v>102</v>
      </c>
      <c r="DO183" s="518" t="s">
        <v>102</v>
      </c>
      <c r="DP183" s="518" t="s">
        <v>102</v>
      </c>
      <c r="DQ183" s="518" t="s">
        <v>102</v>
      </c>
      <c r="DR183" s="518" t="s">
        <v>102</v>
      </c>
      <c r="DS183" s="518" t="s">
        <v>102</v>
      </c>
      <c r="DT183" s="518" t="s">
        <v>102</v>
      </c>
      <c r="DU183" s="518" t="s">
        <v>102</v>
      </c>
      <c r="DV183" s="518" t="s">
        <v>102</v>
      </c>
      <c r="DW183" s="518" t="s">
        <v>102</v>
      </c>
      <c r="DX183" s="518" t="s">
        <v>102</v>
      </c>
      <c r="DY183" s="518" t="s">
        <v>102</v>
      </c>
      <c r="DZ183" s="518" t="s">
        <v>102</v>
      </c>
      <c r="EA183" s="518" t="s">
        <v>102</v>
      </c>
      <c r="EB183" s="518" t="s">
        <v>102</v>
      </c>
      <c r="EC183" s="518" t="s">
        <v>102</v>
      </c>
      <c r="ED183" s="518" t="s">
        <v>102</v>
      </c>
      <c r="EE183" s="518" t="s">
        <v>102</v>
      </c>
      <c r="EF183" s="518" t="s">
        <v>102</v>
      </c>
      <c r="EG183" s="518" t="s">
        <v>102</v>
      </c>
      <c r="EH183" s="518" t="s">
        <v>102</v>
      </c>
      <c r="EI183" s="518" t="s">
        <v>102</v>
      </c>
      <c r="EJ183" s="518" t="s">
        <v>102</v>
      </c>
      <c r="EK183" s="518" t="s">
        <v>102</v>
      </c>
      <c r="EL183" s="518" t="s">
        <v>102</v>
      </c>
      <c r="EM183" s="518" t="s">
        <v>102</v>
      </c>
      <c r="EN183" s="518" t="s">
        <v>102</v>
      </c>
      <c r="EO183" s="518" t="s">
        <v>102</v>
      </c>
      <c r="EP183" s="518" t="s">
        <v>102</v>
      </c>
      <c r="EQ183" s="518" t="s">
        <v>102</v>
      </c>
      <c r="ER183" s="518" t="s">
        <v>102</v>
      </c>
      <c r="ES183" s="518" t="s">
        <v>102</v>
      </c>
      <c r="ET183" s="518" t="s">
        <v>102</v>
      </c>
      <c r="EU183" s="518" t="s">
        <v>102</v>
      </c>
      <c r="EV183" s="518" t="s">
        <v>102</v>
      </c>
      <c r="EW183" s="518" t="s">
        <v>102</v>
      </c>
      <c r="EX183" s="518" t="s">
        <v>102</v>
      </c>
      <c r="EY183" s="518" t="s">
        <v>102</v>
      </c>
      <c r="EZ183" s="518" t="s">
        <v>102</v>
      </c>
      <c r="FA183" s="518" t="s">
        <v>102</v>
      </c>
      <c r="FB183" s="518" t="s">
        <v>102</v>
      </c>
      <c r="FC183" s="518" t="s">
        <v>102</v>
      </c>
      <c r="FD183" s="518" t="s">
        <v>102</v>
      </c>
      <c r="FE183" s="518" t="s">
        <v>102</v>
      </c>
      <c r="FF183" s="518" t="s">
        <v>102</v>
      </c>
      <c r="FG183" s="518" t="s">
        <v>102</v>
      </c>
      <c r="FH183" s="518" t="s">
        <v>102</v>
      </c>
      <c r="FI183" s="518" t="s">
        <v>102</v>
      </c>
      <c r="FJ183" s="518" t="s">
        <v>102</v>
      </c>
      <c r="FK183" s="518" t="s">
        <v>102</v>
      </c>
      <c r="FL183" s="518" t="s">
        <v>102</v>
      </c>
      <c r="FM183" s="518" t="s">
        <v>102</v>
      </c>
      <c r="FN183" s="518" t="s">
        <v>102</v>
      </c>
      <c r="FO183" s="518" t="s">
        <v>102</v>
      </c>
      <c r="FP183" s="518" t="s">
        <v>102</v>
      </c>
      <c r="FQ183" s="518" t="s">
        <v>102</v>
      </c>
      <c r="FR183" s="518" t="s">
        <v>102</v>
      </c>
      <c r="FS183" s="518" t="s">
        <v>102</v>
      </c>
      <c r="FT183" s="518" t="s">
        <v>102</v>
      </c>
      <c r="FU183" s="518" t="s">
        <v>102</v>
      </c>
      <c r="FV183" s="518" t="s">
        <v>102</v>
      </c>
      <c r="FW183" s="518" t="s">
        <v>102</v>
      </c>
      <c r="FX183" s="518" t="s">
        <v>102</v>
      </c>
      <c r="FY183" s="518" t="s">
        <v>102</v>
      </c>
      <c r="FZ183" s="518" t="s">
        <v>102</v>
      </c>
      <c r="GA183" s="518" t="s">
        <v>102</v>
      </c>
      <c r="GB183" s="518" t="s">
        <v>102</v>
      </c>
      <c r="GC183" s="518" t="s">
        <v>102</v>
      </c>
      <c r="GD183" s="518" t="s">
        <v>102</v>
      </c>
      <c r="GE183" s="518" t="s">
        <v>102</v>
      </c>
      <c r="GF183" s="518" t="s">
        <v>102</v>
      </c>
      <c r="GG183" s="518" t="s">
        <v>102</v>
      </c>
      <c r="GH183" s="518" t="s">
        <v>102</v>
      </c>
      <c r="GI183" s="518" t="s">
        <v>102</v>
      </c>
      <c r="GJ183" s="518" t="s">
        <v>102</v>
      </c>
      <c r="GK183" s="518" t="s">
        <v>102</v>
      </c>
      <c r="GL183" s="518" t="s">
        <v>102</v>
      </c>
      <c r="GM183" s="518" t="s">
        <v>102</v>
      </c>
      <c r="GN183" s="518" t="s">
        <v>102</v>
      </c>
      <c r="GO183" s="518" t="s">
        <v>102</v>
      </c>
      <c r="GP183" s="518" t="s">
        <v>102</v>
      </c>
      <c r="GQ183" s="518" t="s">
        <v>102</v>
      </c>
      <c r="GR183" s="518" t="s">
        <v>102</v>
      </c>
      <c r="GS183" s="518" t="s">
        <v>102</v>
      </c>
      <c r="GT183" s="518" t="s">
        <v>102</v>
      </c>
      <c r="GU183" s="518" t="s">
        <v>102</v>
      </c>
      <c r="GV183" s="518" t="s">
        <v>102</v>
      </c>
      <c r="GW183" s="518" t="s">
        <v>102</v>
      </c>
      <c r="GX183" s="518" t="s">
        <v>102</v>
      </c>
      <c r="GY183" s="518" t="s">
        <v>102</v>
      </c>
      <c r="GZ183" s="518" t="s">
        <v>102</v>
      </c>
      <c r="HA183" s="518" t="s">
        <v>102</v>
      </c>
      <c r="HB183" s="518" t="s">
        <v>102</v>
      </c>
      <c r="HC183" s="511" t="str">
        <f t="shared" si="2"/>
        <v>2008-800220</v>
      </c>
    </row>
    <row r="184" spans="1:211" ht="48" hidden="1" customHeight="1" x14ac:dyDescent="0.15">
      <c r="A184" s="514" t="s">
        <v>4435</v>
      </c>
      <c r="B184" s="519" t="s">
        <v>11792</v>
      </c>
      <c r="C184" s="513">
        <v>39920</v>
      </c>
      <c r="D184" s="519" t="s">
        <v>8419</v>
      </c>
      <c r="E184" s="519" t="s">
        <v>8498</v>
      </c>
      <c r="F184" s="519"/>
      <c r="G184" s="513"/>
      <c r="H184" s="519" t="s">
        <v>8453</v>
      </c>
      <c r="I184" s="519" t="s">
        <v>8756</v>
      </c>
      <c r="J184" s="513">
        <v>41060</v>
      </c>
      <c r="K184" s="519" t="s">
        <v>11793</v>
      </c>
      <c r="L184" s="519"/>
      <c r="M184" s="519"/>
      <c r="N184" s="513">
        <v>41094</v>
      </c>
      <c r="O184" s="513"/>
      <c r="P184" s="519"/>
      <c r="Q184" s="513"/>
      <c r="R184" s="513"/>
      <c r="S184" s="514" t="s">
        <v>11794</v>
      </c>
      <c r="T184" s="514">
        <v>2012</v>
      </c>
      <c r="U184" s="515" t="s">
        <v>8424</v>
      </c>
      <c r="V184" s="514">
        <v>86</v>
      </c>
      <c r="W184" s="514">
        <v>2</v>
      </c>
      <c r="X184" s="514">
        <v>2</v>
      </c>
      <c r="Y184" s="513">
        <v>36608</v>
      </c>
      <c r="Z184" s="512" t="s">
        <v>11766</v>
      </c>
      <c r="AA184" s="512" t="s">
        <v>11767</v>
      </c>
      <c r="AB184" s="513">
        <v>37169</v>
      </c>
      <c r="AC184" s="513">
        <v>39330</v>
      </c>
      <c r="AD184" s="512" t="s">
        <v>11768</v>
      </c>
      <c r="AE184" s="513">
        <v>37797</v>
      </c>
      <c r="AF184" s="512" t="s">
        <v>9163</v>
      </c>
      <c r="AG184" s="512" t="s">
        <v>11767</v>
      </c>
      <c r="AH184" s="516">
        <v>3973006</v>
      </c>
      <c r="AI184" s="513">
        <v>39255</v>
      </c>
      <c r="AJ184" s="513" t="s">
        <v>138</v>
      </c>
      <c r="AK184" s="511" t="s">
        <v>138</v>
      </c>
      <c r="AL184" s="513" t="s">
        <v>138</v>
      </c>
      <c r="AM184" s="511" t="s">
        <v>138</v>
      </c>
      <c r="AN184" s="511" t="s">
        <v>11769</v>
      </c>
      <c r="AO184" s="511" t="s">
        <v>1696</v>
      </c>
      <c r="AP184" s="511" t="s">
        <v>10465</v>
      </c>
      <c r="AQ184" s="511" t="s">
        <v>11770</v>
      </c>
      <c r="AR184" s="511" t="s">
        <v>11771</v>
      </c>
      <c r="AS184" s="511" t="s">
        <v>11772</v>
      </c>
      <c r="AT184" s="511" t="s">
        <v>11772</v>
      </c>
      <c r="AU184" s="511" t="s">
        <v>11773</v>
      </c>
      <c r="AV184" s="511" t="s">
        <v>11774</v>
      </c>
      <c r="AW184" s="511" t="s">
        <v>1697</v>
      </c>
      <c r="AX184" s="511" t="s">
        <v>11775</v>
      </c>
      <c r="AY184" s="511" t="s">
        <v>1698</v>
      </c>
      <c r="AZ184" s="511" t="s">
        <v>11776</v>
      </c>
      <c r="BA184" s="511" t="s">
        <v>1699</v>
      </c>
      <c r="BB184" s="511">
        <v>2233</v>
      </c>
      <c r="BC184" s="512" t="s">
        <v>1693</v>
      </c>
      <c r="BD184" s="511" t="s">
        <v>1694</v>
      </c>
      <c r="BE184" s="511" t="s">
        <v>11777</v>
      </c>
      <c r="BF184" s="511" t="s">
        <v>1692</v>
      </c>
      <c r="BG184" s="511" t="s">
        <v>11778</v>
      </c>
      <c r="BH184" s="511" t="s">
        <v>9244</v>
      </c>
      <c r="BI184" s="511">
        <v>11</v>
      </c>
      <c r="BJ184" s="511">
        <v>12</v>
      </c>
      <c r="BK184" s="511" t="s">
        <v>138</v>
      </c>
      <c r="BL184" s="511" t="s">
        <v>138</v>
      </c>
      <c r="BM184" s="511" t="s">
        <v>11779</v>
      </c>
      <c r="BN184" s="511" t="s">
        <v>138</v>
      </c>
      <c r="BO184" s="511" t="s">
        <v>9027</v>
      </c>
      <c r="BP184" s="513" t="s">
        <v>138</v>
      </c>
      <c r="BQ184" s="511" t="s">
        <v>138</v>
      </c>
      <c r="BR184" s="511" t="s">
        <v>8482</v>
      </c>
      <c r="BS184" s="511" t="s">
        <v>11780</v>
      </c>
      <c r="BT184" s="511" t="s">
        <v>1695</v>
      </c>
      <c r="BU184" s="511" t="s">
        <v>11781</v>
      </c>
      <c r="BV184" s="511" t="s">
        <v>138</v>
      </c>
      <c r="BW184" s="511">
        <v>2</v>
      </c>
      <c r="BX184" s="511" t="s">
        <v>11782</v>
      </c>
      <c r="BY184" s="511" t="s">
        <v>138</v>
      </c>
      <c r="BZ184" s="511">
        <v>21</v>
      </c>
      <c r="CA184" s="511" t="s">
        <v>11783</v>
      </c>
      <c r="CB184" s="511" t="s">
        <v>11784</v>
      </c>
      <c r="CC184" s="511" t="s">
        <v>138</v>
      </c>
      <c r="CD184" s="511" t="s">
        <v>138</v>
      </c>
      <c r="CE184" s="518" t="s">
        <v>102</v>
      </c>
      <c r="CF184" s="518" t="s">
        <v>102</v>
      </c>
      <c r="CG184" s="518" t="s">
        <v>102</v>
      </c>
      <c r="CH184" s="518" t="s">
        <v>102</v>
      </c>
      <c r="CI184" s="518" t="s">
        <v>102</v>
      </c>
      <c r="CJ184" s="518" t="s">
        <v>102</v>
      </c>
      <c r="CK184" s="518" t="s">
        <v>102</v>
      </c>
      <c r="CL184" s="518" t="s">
        <v>11795</v>
      </c>
      <c r="CM184" s="518" t="s">
        <v>11796</v>
      </c>
      <c r="CN184" s="518" t="s">
        <v>11797</v>
      </c>
      <c r="CO184" s="518" t="s">
        <v>11798</v>
      </c>
      <c r="CP184" s="518" t="s">
        <v>11799</v>
      </c>
      <c r="CQ184" s="518" t="s">
        <v>11800</v>
      </c>
      <c r="CR184" s="518" t="s">
        <v>11801</v>
      </c>
      <c r="CS184" s="518" t="s">
        <v>11802</v>
      </c>
      <c r="CT184" s="518" t="s">
        <v>11803</v>
      </c>
      <c r="CU184" s="518" t="s">
        <v>11804</v>
      </c>
      <c r="CV184" s="518" t="s">
        <v>11805</v>
      </c>
      <c r="CW184" s="518" t="s">
        <v>11806</v>
      </c>
      <c r="CX184" s="518" t="s">
        <v>11807</v>
      </c>
      <c r="CY184" s="518" t="s">
        <v>11808</v>
      </c>
      <c r="CZ184" s="518" t="s">
        <v>102</v>
      </c>
      <c r="DA184" s="518" t="s">
        <v>102</v>
      </c>
      <c r="DB184" s="518" t="s">
        <v>102</v>
      </c>
      <c r="DC184" s="518" t="s">
        <v>102</v>
      </c>
      <c r="DD184" s="518" t="s">
        <v>102</v>
      </c>
      <c r="DE184" s="518" t="s">
        <v>102</v>
      </c>
      <c r="DF184" s="518" t="s">
        <v>102</v>
      </c>
      <c r="DG184" s="518" t="s">
        <v>102</v>
      </c>
      <c r="DH184" s="518" t="s">
        <v>102</v>
      </c>
      <c r="DI184" s="518" t="s">
        <v>102</v>
      </c>
      <c r="DJ184" s="518" t="s">
        <v>102</v>
      </c>
      <c r="DK184" s="518" t="s">
        <v>102</v>
      </c>
      <c r="DL184" s="518" t="s">
        <v>102</v>
      </c>
      <c r="DM184" s="518" t="s">
        <v>102</v>
      </c>
      <c r="DN184" s="518" t="s">
        <v>102</v>
      </c>
      <c r="DO184" s="518" t="s">
        <v>102</v>
      </c>
      <c r="DP184" s="518" t="s">
        <v>102</v>
      </c>
      <c r="DQ184" s="518" t="s">
        <v>102</v>
      </c>
      <c r="DR184" s="518" t="s">
        <v>102</v>
      </c>
      <c r="DS184" s="518" t="s">
        <v>102</v>
      </c>
      <c r="DT184" s="518" t="s">
        <v>102</v>
      </c>
      <c r="DU184" s="518" t="s">
        <v>102</v>
      </c>
      <c r="DV184" s="518" t="s">
        <v>102</v>
      </c>
      <c r="DW184" s="518" t="s">
        <v>102</v>
      </c>
      <c r="DX184" s="518" t="s">
        <v>102</v>
      </c>
      <c r="DY184" s="518" t="s">
        <v>102</v>
      </c>
      <c r="DZ184" s="518" t="s">
        <v>102</v>
      </c>
      <c r="EA184" s="518" t="s">
        <v>102</v>
      </c>
      <c r="EB184" s="518" t="s">
        <v>102</v>
      </c>
      <c r="EC184" s="518" t="s">
        <v>102</v>
      </c>
      <c r="ED184" s="518" t="s">
        <v>102</v>
      </c>
      <c r="EE184" s="518" t="s">
        <v>102</v>
      </c>
      <c r="EF184" s="518" t="s">
        <v>102</v>
      </c>
      <c r="EG184" s="518" t="s">
        <v>102</v>
      </c>
      <c r="EH184" s="518" t="s">
        <v>102</v>
      </c>
      <c r="EI184" s="518" t="s">
        <v>102</v>
      </c>
      <c r="EJ184" s="518" t="s">
        <v>102</v>
      </c>
      <c r="EK184" s="518" t="s">
        <v>102</v>
      </c>
      <c r="EL184" s="518" t="s">
        <v>102</v>
      </c>
      <c r="EM184" s="518" t="s">
        <v>102</v>
      </c>
      <c r="EN184" s="518" t="s">
        <v>102</v>
      </c>
      <c r="EO184" s="518" t="s">
        <v>102</v>
      </c>
      <c r="EP184" s="518" t="s">
        <v>102</v>
      </c>
      <c r="EQ184" s="518" t="s">
        <v>102</v>
      </c>
      <c r="ER184" s="518" t="s">
        <v>102</v>
      </c>
      <c r="ES184" s="518" t="s">
        <v>102</v>
      </c>
      <c r="ET184" s="518" t="s">
        <v>102</v>
      </c>
      <c r="EU184" s="518" t="s">
        <v>102</v>
      </c>
      <c r="EV184" s="518" t="s">
        <v>102</v>
      </c>
      <c r="EW184" s="518" t="s">
        <v>102</v>
      </c>
      <c r="EX184" s="518" t="s">
        <v>102</v>
      </c>
      <c r="EY184" s="518" t="s">
        <v>102</v>
      </c>
      <c r="EZ184" s="518" t="s">
        <v>102</v>
      </c>
      <c r="FA184" s="518" t="s">
        <v>102</v>
      </c>
      <c r="FB184" s="518" t="s">
        <v>102</v>
      </c>
      <c r="FC184" s="518" t="s">
        <v>102</v>
      </c>
      <c r="FD184" s="518" t="s">
        <v>102</v>
      </c>
      <c r="FE184" s="518" t="s">
        <v>102</v>
      </c>
      <c r="FF184" s="518" t="s">
        <v>102</v>
      </c>
      <c r="FG184" s="518" t="s">
        <v>102</v>
      </c>
      <c r="FH184" s="518" t="s">
        <v>102</v>
      </c>
      <c r="FI184" s="518" t="s">
        <v>102</v>
      </c>
      <c r="FJ184" s="518" t="s">
        <v>102</v>
      </c>
      <c r="FK184" s="518" t="s">
        <v>102</v>
      </c>
      <c r="FL184" s="518" t="s">
        <v>102</v>
      </c>
      <c r="FM184" s="518" t="s">
        <v>102</v>
      </c>
      <c r="FN184" s="518" t="s">
        <v>102</v>
      </c>
      <c r="FO184" s="518" t="s">
        <v>102</v>
      </c>
      <c r="FP184" s="518" t="s">
        <v>102</v>
      </c>
      <c r="FQ184" s="518" t="s">
        <v>102</v>
      </c>
      <c r="FR184" s="518" t="s">
        <v>102</v>
      </c>
      <c r="FS184" s="518" t="s">
        <v>102</v>
      </c>
      <c r="FT184" s="518" t="s">
        <v>102</v>
      </c>
      <c r="FU184" s="518" t="s">
        <v>102</v>
      </c>
      <c r="FV184" s="518" t="s">
        <v>102</v>
      </c>
      <c r="FW184" s="518" t="s">
        <v>102</v>
      </c>
      <c r="FX184" s="518" t="s">
        <v>102</v>
      </c>
      <c r="FY184" s="518" t="s">
        <v>102</v>
      </c>
      <c r="FZ184" s="518" t="s">
        <v>102</v>
      </c>
      <c r="GA184" s="518" t="s">
        <v>102</v>
      </c>
      <c r="GB184" s="518" t="s">
        <v>102</v>
      </c>
      <c r="GC184" s="518" t="s">
        <v>102</v>
      </c>
      <c r="GD184" s="518" t="s">
        <v>102</v>
      </c>
      <c r="GE184" s="518" t="s">
        <v>102</v>
      </c>
      <c r="GF184" s="518" t="s">
        <v>102</v>
      </c>
      <c r="GG184" s="518" t="s">
        <v>102</v>
      </c>
      <c r="GH184" s="518" t="s">
        <v>102</v>
      </c>
      <c r="GI184" s="518" t="s">
        <v>102</v>
      </c>
      <c r="GJ184" s="518" t="s">
        <v>102</v>
      </c>
      <c r="GK184" s="518" t="s">
        <v>102</v>
      </c>
      <c r="GL184" s="518" t="s">
        <v>102</v>
      </c>
      <c r="GM184" s="518" t="s">
        <v>102</v>
      </c>
      <c r="GN184" s="518" t="s">
        <v>102</v>
      </c>
      <c r="GO184" s="518" t="s">
        <v>102</v>
      </c>
      <c r="GP184" s="518" t="s">
        <v>102</v>
      </c>
      <c r="GQ184" s="518" t="s">
        <v>102</v>
      </c>
      <c r="GR184" s="518" t="s">
        <v>102</v>
      </c>
      <c r="GS184" s="518" t="s">
        <v>102</v>
      </c>
      <c r="GT184" s="518" t="s">
        <v>102</v>
      </c>
      <c r="GU184" s="518" t="s">
        <v>102</v>
      </c>
      <c r="GV184" s="518" t="s">
        <v>102</v>
      </c>
      <c r="GW184" s="518" t="s">
        <v>102</v>
      </c>
      <c r="GX184" s="518" t="s">
        <v>102</v>
      </c>
      <c r="GY184" s="518" t="s">
        <v>102</v>
      </c>
      <c r="GZ184" s="518" t="s">
        <v>102</v>
      </c>
      <c r="HA184" s="518" t="s">
        <v>102</v>
      </c>
      <c r="HB184" s="518" t="s">
        <v>102</v>
      </c>
      <c r="HC184" s="511" t="str">
        <f t="shared" si="2"/>
        <v>2009-800081</v>
      </c>
    </row>
    <row r="185" spans="1:211" ht="48" hidden="1" customHeight="1" x14ac:dyDescent="0.15">
      <c r="A185" s="514" t="s">
        <v>4442</v>
      </c>
      <c r="B185" s="519" t="s">
        <v>11809</v>
      </c>
      <c r="C185" s="513">
        <v>40724</v>
      </c>
      <c r="D185" s="519" t="s">
        <v>8419</v>
      </c>
      <c r="E185" s="519" t="s">
        <v>8498</v>
      </c>
      <c r="F185" s="519" t="s">
        <v>8421</v>
      </c>
      <c r="G185" s="513">
        <v>41107</v>
      </c>
      <c r="H185" s="519" t="s">
        <v>11810</v>
      </c>
      <c r="I185" s="519" t="s">
        <v>8500</v>
      </c>
      <c r="J185" s="513">
        <v>41065</v>
      </c>
      <c r="K185" s="519"/>
      <c r="L185" s="519"/>
      <c r="M185" s="519"/>
      <c r="N185" s="513"/>
      <c r="O185" s="513"/>
      <c r="P185" s="519"/>
      <c r="Q185" s="513"/>
      <c r="R185" s="513"/>
      <c r="S185" s="514" t="s">
        <v>11811</v>
      </c>
      <c r="T185" s="514">
        <v>2012</v>
      </c>
      <c r="U185" s="515" t="s">
        <v>8424</v>
      </c>
      <c r="V185" s="514">
        <v>87</v>
      </c>
      <c r="W185" s="514">
        <v>1</v>
      </c>
      <c r="X185" s="514">
        <v>1</v>
      </c>
      <c r="Y185" s="513">
        <v>36609</v>
      </c>
      <c r="Z185" s="512" t="s">
        <v>11812</v>
      </c>
      <c r="AA185" s="512" t="s">
        <v>11813</v>
      </c>
      <c r="AB185" s="513">
        <v>37166</v>
      </c>
      <c r="AC185" s="513">
        <v>37095</v>
      </c>
      <c r="AD185" s="512" t="s">
        <v>11814</v>
      </c>
      <c r="AE185" s="513">
        <v>36633</v>
      </c>
      <c r="AF185" s="512" t="s">
        <v>9163</v>
      </c>
      <c r="AG185" s="512" t="s">
        <v>11813</v>
      </c>
      <c r="AH185" s="516">
        <v>3190321</v>
      </c>
      <c r="AI185" s="513">
        <v>37029</v>
      </c>
      <c r="AJ185" s="513" t="s">
        <v>138</v>
      </c>
      <c r="AK185" s="511" t="s">
        <v>138</v>
      </c>
      <c r="AL185" s="513" t="s">
        <v>138</v>
      </c>
      <c r="AM185" s="511" t="s">
        <v>138</v>
      </c>
      <c r="AN185" s="511" t="s">
        <v>11815</v>
      </c>
      <c r="AO185" s="511" t="s">
        <v>1725</v>
      </c>
      <c r="AP185" s="511" t="s">
        <v>11816</v>
      </c>
      <c r="AQ185" s="511" t="s">
        <v>11817</v>
      </c>
      <c r="AR185" s="511" t="s">
        <v>11818</v>
      </c>
      <c r="AS185" s="511" t="s">
        <v>138</v>
      </c>
      <c r="AT185" s="511" t="s">
        <v>138</v>
      </c>
      <c r="AU185" s="511" t="s">
        <v>138</v>
      </c>
      <c r="AV185" s="511" t="s">
        <v>11819</v>
      </c>
      <c r="AW185" s="511" t="s">
        <v>1726</v>
      </c>
      <c r="AX185" s="511" t="s">
        <v>11820</v>
      </c>
      <c r="AY185" s="511" t="s">
        <v>1727</v>
      </c>
      <c r="AZ185" s="511" t="s">
        <v>1727</v>
      </c>
      <c r="BA185" s="511" t="s">
        <v>138</v>
      </c>
      <c r="BB185" s="511">
        <v>500002696</v>
      </c>
      <c r="BC185" s="512" t="s">
        <v>1723</v>
      </c>
      <c r="BD185" s="511" t="s">
        <v>1724</v>
      </c>
      <c r="BE185" s="511" t="s">
        <v>11821</v>
      </c>
      <c r="BF185" s="511" t="s">
        <v>1722</v>
      </c>
      <c r="BG185" s="511" t="s">
        <v>11822</v>
      </c>
      <c r="BH185" s="511" t="s">
        <v>8648</v>
      </c>
      <c r="BI185" s="511">
        <v>3</v>
      </c>
      <c r="BJ185" s="511">
        <v>4</v>
      </c>
      <c r="BK185" s="511" t="s">
        <v>138</v>
      </c>
      <c r="BL185" s="511" t="s">
        <v>138</v>
      </c>
      <c r="BM185" s="511" t="s">
        <v>11823</v>
      </c>
      <c r="BN185" s="511" t="s">
        <v>138</v>
      </c>
      <c r="BO185" s="511" t="s">
        <v>9027</v>
      </c>
      <c r="BP185" s="513" t="s">
        <v>138</v>
      </c>
      <c r="BQ185" s="511" t="s">
        <v>138</v>
      </c>
      <c r="BR185" s="511" t="s">
        <v>8445</v>
      </c>
      <c r="BS185" s="511" t="s">
        <v>11824</v>
      </c>
      <c r="BT185" s="511" t="s">
        <v>138</v>
      </c>
      <c r="BU185" s="511" t="s">
        <v>11809</v>
      </c>
      <c r="BV185" s="511" t="s">
        <v>138</v>
      </c>
      <c r="BW185" s="511">
        <v>1</v>
      </c>
      <c r="BX185" s="511" t="s">
        <v>138</v>
      </c>
      <c r="BY185" s="511" t="s">
        <v>11825</v>
      </c>
      <c r="BZ185" s="511">
        <v>8</v>
      </c>
      <c r="CA185" s="511" t="s">
        <v>11826</v>
      </c>
      <c r="CB185" s="511" t="s">
        <v>11827</v>
      </c>
      <c r="CC185" s="511" t="s">
        <v>138</v>
      </c>
      <c r="CD185" s="511" t="s">
        <v>138</v>
      </c>
      <c r="CE185" s="518" t="s">
        <v>11828</v>
      </c>
      <c r="CF185" s="518" t="s">
        <v>11829</v>
      </c>
      <c r="CG185" s="518" t="s">
        <v>11830</v>
      </c>
      <c r="CH185" s="518" t="s">
        <v>11831</v>
      </c>
      <c r="CI185" s="518" t="s">
        <v>11832</v>
      </c>
      <c r="CJ185" s="518" t="s">
        <v>11833</v>
      </c>
      <c r="CK185" s="518" t="s">
        <v>11834</v>
      </c>
      <c r="CL185" s="518" t="s">
        <v>11835</v>
      </c>
      <c r="CM185" s="518" t="s">
        <v>102</v>
      </c>
      <c r="CN185" s="518" t="s">
        <v>102</v>
      </c>
      <c r="CO185" s="518" t="s">
        <v>102</v>
      </c>
      <c r="CP185" s="518" t="s">
        <v>102</v>
      </c>
      <c r="CQ185" s="518" t="s">
        <v>102</v>
      </c>
      <c r="CR185" s="518" t="s">
        <v>102</v>
      </c>
      <c r="CS185" s="518" t="s">
        <v>102</v>
      </c>
      <c r="CT185" s="518" t="s">
        <v>102</v>
      </c>
      <c r="CU185" s="518" t="s">
        <v>102</v>
      </c>
      <c r="CV185" s="518" t="s">
        <v>102</v>
      </c>
      <c r="CW185" s="518" t="s">
        <v>102</v>
      </c>
      <c r="CX185" s="518" t="s">
        <v>102</v>
      </c>
      <c r="CY185" s="518" t="s">
        <v>102</v>
      </c>
      <c r="CZ185" s="518" t="s">
        <v>102</v>
      </c>
      <c r="DA185" s="518" t="s">
        <v>102</v>
      </c>
      <c r="DB185" s="518" t="s">
        <v>102</v>
      </c>
      <c r="DC185" s="518" t="s">
        <v>102</v>
      </c>
      <c r="DD185" s="518" t="s">
        <v>102</v>
      </c>
      <c r="DE185" s="518" t="s">
        <v>102</v>
      </c>
      <c r="DF185" s="518" t="s">
        <v>102</v>
      </c>
      <c r="DG185" s="518" t="s">
        <v>102</v>
      </c>
      <c r="DH185" s="518" t="s">
        <v>102</v>
      </c>
      <c r="DI185" s="518" t="s">
        <v>102</v>
      </c>
      <c r="DJ185" s="518" t="s">
        <v>102</v>
      </c>
      <c r="DK185" s="518" t="s">
        <v>102</v>
      </c>
      <c r="DL185" s="518" t="s">
        <v>102</v>
      </c>
      <c r="DM185" s="518" t="s">
        <v>102</v>
      </c>
      <c r="DN185" s="518" t="s">
        <v>102</v>
      </c>
      <c r="DO185" s="518" t="s">
        <v>102</v>
      </c>
      <c r="DP185" s="518" t="s">
        <v>102</v>
      </c>
      <c r="DQ185" s="518" t="s">
        <v>102</v>
      </c>
      <c r="DR185" s="518" t="s">
        <v>102</v>
      </c>
      <c r="DS185" s="518" t="s">
        <v>102</v>
      </c>
      <c r="DT185" s="518" t="s">
        <v>102</v>
      </c>
      <c r="DU185" s="518" t="s">
        <v>102</v>
      </c>
      <c r="DV185" s="518" t="s">
        <v>102</v>
      </c>
      <c r="DW185" s="518" t="s">
        <v>102</v>
      </c>
      <c r="DX185" s="518" t="s">
        <v>102</v>
      </c>
      <c r="DY185" s="518" t="s">
        <v>102</v>
      </c>
      <c r="DZ185" s="518" t="s">
        <v>102</v>
      </c>
      <c r="EA185" s="518" t="s">
        <v>102</v>
      </c>
      <c r="EB185" s="518" t="s">
        <v>102</v>
      </c>
      <c r="EC185" s="518" t="s">
        <v>102</v>
      </c>
      <c r="ED185" s="518" t="s">
        <v>102</v>
      </c>
      <c r="EE185" s="518" t="s">
        <v>102</v>
      </c>
      <c r="EF185" s="518" t="s">
        <v>102</v>
      </c>
      <c r="EG185" s="518" t="s">
        <v>102</v>
      </c>
      <c r="EH185" s="518" t="s">
        <v>102</v>
      </c>
      <c r="EI185" s="518" t="s">
        <v>102</v>
      </c>
      <c r="EJ185" s="518" t="s">
        <v>102</v>
      </c>
      <c r="EK185" s="518" t="s">
        <v>102</v>
      </c>
      <c r="EL185" s="518" t="s">
        <v>102</v>
      </c>
      <c r="EM185" s="518" t="s">
        <v>102</v>
      </c>
      <c r="EN185" s="518" t="s">
        <v>102</v>
      </c>
      <c r="EO185" s="518" t="s">
        <v>102</v>
      </c>
      <c r="EP185" s="518" t="s">
        <v>102</v>
      </c>
      <c r="EQ185" s="518" t="s">
        <v>102</v>
      </c>
      <c r="ER185" s="518" t="s">
        <v>102</v>
      </c>
      <c r="ES185" s="518" t="s">
        <v>102</v>
      </c>
      <c r="ET185" s="518" t="s">
        <v>102</v>
      </c>
      <c r="EU185" s="518" t="s">
        <v>102</v>
      </c>
      <c r="EV185" s="518" t="s">
        <v>102</v>
      </c>
      <c r="EW185" s="518" t="s">
        <v>102</v>
      </c>
      <c r="EX185" s="518" t="s">
        <v>102</v>
      </c>
      <c r="EY185" s="518" t="s">
        <v>102</v>
      </c>
      <c r="EZ185" s="518" t="s">
        <v>102</v>
      </c>
      <c r="FA185" s="518" t="s">
        <v>102</v>
      </c>
      <c r="FB185" s="518" t="s">
        <v>102</v>
      </c>
      <c r="FC185" s="518" t="s">
        <v>102</v>
      </c>
      <c r="FD185" s="518" t="s">
        <v>102</v>
      </c>
      <c r="FE185" s="518" t="s">
        <v>102</v>
      </c>
      <c r="FF185" s="518" t="s">
        <v>102</v>
      </c>
      <c r="FG185" s="518" t="s">
        <v>102</v>
      </c>
      <c r="FH185" s="518" t="s">
        <v>102</v>
      </c>
      <c r="FI185" s="518" t="s">
        <v>102</v>
      </c>
      <c r="FJ185" s="518" t="s">
        <v>102</v>
      </c>
      <c r="FK185" s="518" t="s">
        <v>102</v>
      </c>
      <c r="FL185" s="518" t="s">
        <v>102</v>
      </c>
      <c r="FM185" s="518" t="s">
        <v>102</v>
      </c>
      <c r="FN185" s="518" t="s">
        <v>102</v>
      </c>
      <c r="FO185" s="518" t="s">
        <v>102</v>
      </c>
      <c r="FP185" s="518" t="s">
        <v>102</v>
      </c>
      <c r="FQ185" s="518" t="s">
        <v>102</v>
      </c>
      <c r="FR185" s="518" t="s">
        <v>102</v>
      </c>
      <c r="FS185" s="518" t="s">
        <v>102</v>
      </c>
      <c r="FT185" s="518" t="s">
        <v>102</v>
      </c>
      <c r="FU185" s="518" t="s">
        <v>102</v>
      </c>
      <c r="FV185" s="518" t="s">
        <v>102</v>
      </c>
      <c r="FW185" s="518" t="s">
        <v>102</v>
      </c>
      <c r="FX185" s="518" t="s">
        <v>102</v>
      </c>
      <c r="FY185" s="518" t="s">
        <v>102</v>
      </c>
      <c r="FZ185" s="518" t="s">
        <v>102</v>
      </c>
      <c r="GA185" s="518" t="s">
        <v>102</v>
      </c>
      <c r="GB185" s="518" t="s">
        <v>102</v>
      </c>
      <c r="GC185" s="518" t="s">
        <v>102</v>
      </c>
      <c r="GD185" s="518" t="s">
        <v>102</v>
      </c>
      <c r="GE185" s="518" t="s">
        <v>102</v>
      </c>
      <c r="GF185" s="518" t="s">
        <v>102</v>
      </c>
      <c r="GG185" s="518" t="s">
        <v>102</v>
      </c>
      <c r="GH185" s="518" t="s">
        <v>102</v>
      </c>
      <c r="GI185" s="518" t="s">
        <v>102</v>
      </c>
      <c r="GJ185" s="518" t="s">
        <v>102</v>
      </c>
      <c r="GK185" s="518" t="s">
        <v>102</v>
      </c>
      <c r="GL185" s="518" t="s">
        <v>102</v>
      </c>
      <c r="GM185" s="518" t="s">
        <v>102</v>
      </c>
      <c r="GN185" s="518" t="s">
        <v>102</v>
      </c>
      <c r="GO185" s="518" t="s">
        <v>102</v>
      </c>
      <c r="GP185" s="518" t="s">
        <v>102</v>
      </c>
      <c r="GQ185" s="518" t="s">
        <v>102</v>
      </c>
      <c r="GR185" s="518" t="s">
        <v>102</v>
      </c>
      <c r="GS185" s="518" t="s">
        <v>102</v>
      </c>
      <c r="GT185" s="518" t="s">
        <v>102</v>
      </c>
      <c r="GU185" s="518" t="s">
        <v>102</v>
      </c>
      <c r="GV185" s="518" t="s">
        <v>102</v>
      </c>
      <c r="GW185" s="518" t="s">
        <v>102</v>
      </c>
      <c r="GX185" s="518" t="s">
        <v>102</v>
      </c>
      <c r="GY185" s="518" t="s">
        <v>102</v>
      </c>
      <c r="GZ185" s="518" t="s">
        <v>102</v>
      </c>
      <c r="HA185" s="518" t="s">
        <v>102</v>
      </c>
      <c r="HB185" s="518" t="s">
        <v>102</v>
      </c>
      <c r="HC185" s="511" t="str">
        <f t="shared" si="2"/>
        <v>2011-800112</v>
      </c>
    </row>
    <row r="186" spans="1:211" ht="48" hidden="1" customHeight="1" x14ac:dyDescent="0.15">
      <c r="A186" s="514" t="s">
        <v>4443</v>
      </c>
      <c r="B186" s="519" t="s">
        <v>11836</v>
      </c>
      <c r="C186" s="513">
        <v>39507</v>
      </c>
      <c r="D186" s="519" t="s">
        <v>8419</v>
      </c>
      <c r="E186" s="519" t="s">
        <v>8498</v>
      </c>
      <c r="F186" s="519" t="s">
        <v>8421</v>
      </c>
      <c r="G186" s="513">
        <v>40156</v>
      </c>
      <c r="H186" s="519" t="s">
        <v>9196</v>
      </c>
      <c r="I186" s="519" t="s">
        <v>8682</v>
      </c>
      <c r="J186" s="513">
        <v>39834</v>
      </c>
      <c r="K186" s="519" t="s">
        <v>11837</v>
      </c>
      <c r="L186" s="519"/>
      <c r="M186" s="519"/>
      <c r="N186" s="513">
        <v>39868</v>
      </c>
      <c r="O186" s="513"/>
      <c r="P186" s="519" t="s">
        <v>8625</v>
      </c>
      <c r="Q186" s="513">
        <v>40142</v>
      </c>
      <c r="R186" s="513"/>
      <c r="S186" s="514" t="s">
        <v>11838</v>
      </c>
      <c r="T186" s="514">
        <v>2012</v>
      </c>
      <c r="U186" s="515" t="s">
        <v>8424</v>
      </c>
      <c r="V186" s="514">
        <v>88</v>
      </c>
      <c r="W186" s="514">
        <v>2</v>
      </c>
      <c r="X186" s="514">
        <v>1</v>
      </c>
      <c r="Y186" s="513">
        <v>34499</v>
      </c>
      <c r="Z186" s="512" t="s">
        <v>11839</v>
      </c>
      <c r="AA186" s="512" t="s">
        <v>11840</v>
      </c>
      <c r="AB186" s="513">
        <v>36830</v>
      </c>
      <c r="AC186" s="513">
        <v>37711</v>
      </c>
      <c r="AD186" s="512" t="s">
        <v>11841</v>
      </c>
      <c r="AE186" s="513">
        <v>36623</v>
      </c>
      <c r="AF186" s="512" t="s">
        <v>138</v>
      </c>
      <c r="AG186" s="512" t="s">
        <v>11840</v>
      </c>
      <c r="AH186" s="516">
        <v>3392390</v>
      </c>
      <c r="AI186" s="513">
        <v>37645</v>
      </c>
      <c r="AJ186" s="513" t="s">
        <v>138</v>
      </c>
      <c r="AK186" s="511" t="s">
        <v>138</v>
      </c>
      <c r="AL186" s="513" t="s">
        <v>138</v>
      </c>
      <c r="AM186" s="511" t="s">
        <v>138</v>
      </c>
      <c r="AN186" s="511" t="s">
        <v>9202</v>
      </c>
      <c r="AO186" s="511" t="s">
        <v>1747</v>
      </c>
      <c r="AP186" s="511" t="s">
        <v>11842</v>
      </c>
      <c r="AQ186" s="511" t="s">
        <v>9205</v>
      </c>
      <c r="AR186" s="511" t="s">
        <v>9206</v>
      </c>
      <c r="AS186" s="511" t="s">
        <v>138</v>
      </c>
      <c r="AT186" s="511" t="s">
        <v>138</v>
      </c>
      <c r="AU186" s="511" t="s">
        <v>138</v>
      </c>
      <c r="AV186" s="511" t="s">
        <v>11843</v>
      </c>
      <c r="AW186" s="511" t="s">
        <v>1748</v>
      </c>
      <c r="AX186" s="511" t="s">
        <v>11844</v>
      </c>
      <c r="AY186" s="511" t="s">
        <v>1749</v>
      </c>
      <c r="AZ186" s="511" t="s">
        <v>9211</v>
      </c>
      <c r="BA186" s="511" t="s">
        <v>1750</v>
      </c>
      <c r="BB186" s="511">
        <v>5108</v>
      </c>
      <c r="BC186" s="512" t="s">
        <v>1744</v>
      </c>
      <c r="BD186" s="511" t="s">
        <v>1745</v>
      </c>
      <c r="BE186" s="511" t="s">
        <v>11845</v>
      </c>
      <c r="BF186" s="511" t="s">
        <v>1743</v>
      </c>
      <c r="BG186" s="511" t="s">
        <v>11846</v>
      </c>
      <c r="BH186" s="511" t="s">
        <v>8648</v>
      </c>
      <c r="BI186" s="511">
        <v>1</v>
      </c>
      <c r="BJ186" s="511">
        <v>8</v>
      </c>
      <c r="BK186" s="511" t="s">
        <v>138</v>
      </c>
      <c r="BL186" s="511" t="s">
        <v>138</v>
      </c>
      <c r="BM186" s="511" t="s">
        <v>11847</v>
      </c>
      <c r="BN186" s="511" t="s">
        <v>11848</v>
      </c>
      <c r="BO186" s="511" t="s">
        <v>9027</v>
      </c>
      <c r="BP186" s="513" t="s">
        <v>138</v>
      </c>
      <c r="BQ186" s="511" t="s">
        <v>138</v>
      </c>
      <c r="BR186" s="511" t="s">
        <v>8482</v>
      </c>
      <c r="BS186" s="511" t="s">
        <v>11849</v>
      </c>
      <c r="BT186" s="511" t="s">
        <v>1746</v>
      </c>
      <c r="BU186" s="511" t="s">
        <v>11850</v>
      </c>
      <c r="BV186" s="511" t="s">
        <v>138</v>
      </c>
      <c r="BW186" s="511">
        <v>1</v>
      </c>
      <c r="BX186" s="511" t="s">
        <v>11851</v>
      </c>
      <c r="BY186" s="511" t="s">
        <v>138</v>
      </c>
      <c r="BZ186" s="511">
        <v>10</v>
      </c>
      <c r="CA186" s="511" t="s">
        <v>11852</v>
      </c>
      <c r="CB186" s="511" t="s">
        <v>11853</v>
      </c>
      <c r="CC186" s="511" t="s">
        <v>138</v>
      </c>
      <c r="CD186" s="511" t="s">
        <v>138</v>
      </c>
      <c r="CE186" s="518" t="s">
        <v>9223</v>
      </c>
      <c r="CF186" s="518" t="s">
        <v>9224</v>
      </c>
      <c r="CG186" s="518" t="s">
        <v>11854</v>
      </c>
      <c r="CH186" s="518" t="s">
        <v>11855</v>
      </c>
      <c r="CI186" s="518" t="s">
        <v>11856</v>
      </c>
      <c r="CJ186" s="518" t="s">
        <v>11857</v>
      </c>
      <c r="CK186" s="518" t="s">
        <v>9228</v>
      </c>
      <c r="CL186" s="518" t="s">
        <v>102</v>
      </c>
      <c r="CM186" s="518" t="s">
        <v>102</v>
      </c>
      <c r="CN186" s="518" t="s">
        <v>102</v>
      </c>
      <c r="CO186" s="518" t="s">
        <v>102</v>
      </c>
      <c r="CP186" s="518" t="s">
        <v>102</v>
      </c>
      <c r="CQ186" s="518" t="s">
        <v>102</v>
      </c>
      <c r="CR186" s="518" t="s">
        <v>102</v>
      </c>
      <c r="CS186" s="518" t="s">
        <v>102</v>
      </c>
      <c r="CT186" s="518" t="s">
        <v>102</v>
      </c>
      <c r="CU186" s="518" t="s">
        <v>102</v>
      </c>
      <c r="CV186" s="518" t="s">
        <v>102</v>
      </c>
      <c r="CW186" s="518" t="s">
        <v>102</v>
      </c>
      <c r="CX186" s="518" t="s">
        <v>102</v>
      </c>
      <c r="CY186" s="518" t="s">
        <v>102</v>
      </c>
      <c r="CZ186" s="518" t="s">
        <v>102</v>
      </c>
      <c r="DA186" s="518" t="s">
        <v>102</v>
      </c>
      <c r="DB186" s="518" t="s">
        <v>102</v>
      </c>
      <c r="DC186" s="518" t="s">
        <v>102</v>
      </c>
      <c r="DD186" s="518" t="s">
        <v>102</v>
      </c>
      <c r="DE186" s="518" t="s">
        <v>102</v>
      </c>
      <c r="DF186" s="518" t="s">
        <v>102</v>
      </c>
      <c r="DG186" s="518" t="s">
        <v>102</v>
      </c>
      <c r="DH186" s="518" t="s">
        <v>102</v>
      </c>
      <c r="DI186" s="518" t="s">
        <v>102</v>
      </c>
      <c r="DJ186" s="518" t="s">
        <v>102</v>
      </c>
      <c r="DK186" s="518" t="s">
        <v>102</v>
      </c>
      <c r="DL186" s="518" t="s">
        <v>102</v>
      </c>
      <c r="DM186" s="518" t="s">
        <v>102</v>
      </c>
      <c r="DN186" s="518" t="s">
        <v>102</v>
      </c>
      <c r="DO186" s="518" t="s">
        <v>102</v>
      </c>
      <c r="DP186" s="518" t="s">
        <v>102</v>
      </c>
      <c r="DQ186" s="518" t="s">
        <v>102</v>
      </c>
      <c r="DR186" s="518" t="s">
        <v>102</v>
      </c>
      <c r="DS186" s="518" t="s">
        <v>102</v>
      </c>
      <c r="DT186" s="518" t="s">
        <v>102</v>
      </c>
      <c r="DU186" s="518" t="s">
        <v>102</v>
      </c>
      <c r="DV186" s="518" t="s">
        <v>102</v>
      </c>
      <c r="DW186" s="518" t="s">
        <v>102</v>
      </c>
      <c r="DX186" s="518" t="s">
        <v>102</v>
      </c>
      <c r="DY186" s="518" t="s">
        <v>102</v>
      </c>
      <c r="DZ186" s="518" t="s">
        <v>102</v>
      </c>
      <c r="EA186" s="518" t="s">
        <v>102</v>
      </c>
      <c r="EB186" s="518" t="s">
        <v>102</v>
      </c>
      <c r="EC186" s="518" t="s">
        <v>102</v>
      </c>
      <c r="ED186" s="518" t="s">
        <v>102</v>
      </c>
      <c r="EE186" s="518" t="s">
        <v>102</v>
      </c>
      <c r="EF186" s="518" t="s">
        <v>102</v>
      </c>
      <c r="EG186" s="518" t="s">
        <v>102</v>
      </c>
      <c r="EH186" s="518" t="s">
        <v>102</v>
      </c>
      <c r="EI186" s="518" t="s">
        <v>102</v>
      </c>
      <c r="EJ186" s="518" t="s">
        <v>102</v>
      </c>
      <c r="EK186" s="518" t="s">
        <v>102</v>
      </c>
      <c r="EL186" s="518" t="s">
        <v>102</v>
      </c>
      <c r="EM186" s="518" t="s">
        <v>102</v>
      </c>
      <c r="EN186" s="518" t="s">
        <v>102</v>
      </c>
      <c r="EO186" s="518" t="s">
        <v>102</v>
      </c>
      <c r="EP186" s="518" t="s">
        <v>102</v>
      </c>
      <c r="EQ186" s="518" t="s">
        <v>102</v>
      </c>
      <c r="ER186" s="518" t="s">
        <v>102</v>
      </c>
      <c r="ES186" s="518" t="s">
        <v>102</v>
      </c>
      <c r="ET186" s="518" t="s">
        <v>102</v>
      </c>
      <c r="EU186" s="518" t="s">
        <v>102</v>
      </c>
      <c r="EV186" s="518" t="s">
        <v>102</v>
      </c>
      <c r="EW186" s="518" t="s">
        <v>102</v>
      </c>
      <c r="EX186" s="518" t="s">
        <v>102</v>
      </c>
      <c r="EY186" s="518" t="s">
        <v>102</v>
      </c>
      <c r="EZ186" s="518" t="s">
        <v>102</v>
      </c>
      <c r="FA186" s="518" t="s">
        <v>102</v>
      </c>
      <c r="FB186" s="518" t="s">
        <v>102</v>
      </c>
      <c r="FC186" s="518" t="s">
        <v>102</v>
      </c>
      <c r="FD186" s="518" t="s">
        <v>102</v>
      </c>
      <c r="FE186" s="518" t="s">
        <v>102</v>
      </c>
      <c r="FF186" s="518" t="s">
        <v>102</v>
      </c>
      <c r="FG186" s="518" t="s">
        <v>102</v>
      </c>
      <c r="FH186" s="518" t="s">
        <v>102</v>
      </c>
      <c r="FI186" s="518" t="s">
        <v>102</v>
      </c>
      <c r="FJ186" s="518" t="s">
        <v>102</v>
      </c>
      <c r="FK186" s="518" t="s">
        <v>102</v>
      </c>
      <c r="FL186" s="518" t="s">
        <v>102</v>
      </c>
      <c r="FM186" s="518" t="s">
        <v>102</v>
      </c>
      <c r="FN186" s="518" t="s">
        <v>102</v>
      </c>
      <c r="FO186" s="518" t="s">
        <v>102</v>
      </c>
      <c r="FP186" s="518" t="s">
        <v>102</v>
      </c>
      <c r="FQ186" s="518" t="s">
        <v>102</v>
      </c>
      <c r="FR186" s="518" t="s">
        <v>102</v>
      </c>
      <c r="FS186" s="518" t="s">
        <v>102</v>
      </c>
      <c r="FT186" s="518" t="s">
        <v>102</v>
      </c>
      <c r="FU186" s="518" t="s">
        <v>102</v>
      </c>
      <c r="FV186" s="518" t="s">
        <v>102</v>
      </c>
      <c r="FW186" s="518" t="s">
        <v>102</v>
      </c>
      <c r="FX186" s="518" t="s">
        <v>102</v>
      </c>
      <c r="FY186" s="518" t="s">
        <v>102</v>
      </c>
      <c r="FZ186" s="518" t="s">
        <v>102</v>
      </c>
      <c r="GA186" s="518" t="s">
        <v>102</v>
      </c>
      <c r="GB186" s="518" t="s">
        <v>102</v>
      </c>
      <c r="GC186" s="518" t="s">
        <v>102</v>
      </c>
      <c r="GD186" s="518" t="s">
        <v>102</v>
      </c>
      <c r="GE186" s="518" t="s">
        <v>102</v>
      </c>
      <c r="GF186" s="518" t="s">
        <v>102</v>
      </c>
      <c r="GG186" s="518" t="s">
        <v>102</v>
      </c>
      <c r="GH186" s="518" t="s">
        <v>102</v>
      </c>
      <c r="GI186" s="518" t="s">
        <v>102</v>
      </c>
      <c r="GJ186" s="518" t="s">
        <v>102</v>
      </c>
      <c r="GK186" s="518" t="s">
        <v>102</v>
      </c>
      <c r="GL186" s="518" t="s">
        <v>102</v>
      </c>
      <c r="GM186" s="518" t="s">
        <v>102</v>
      </c>
      <c r="GN186" s="518" t="s">
        <v>102</v>
      </c>
      <c r="GO186" s="518" t="s">
        <v>102</v>
      </c>
      <c r="GP186" s="518" t="s">
        <v>102</v>
      </c>
      <c r="GQ186" s="518" t="s">
        <v>102</v>
      </c>
      <c r="GR186" s="518" t="s">
        <v>102</v>
      </c>
      <c r="GS186" s="518" t="s">
        <v>102</v>
      </c>
      <c r="GT186" s="518" t="s">
        <v>102</v>
      </c>
      <c r="GU186" s="518" t="s">
        <v>102</v>
      </c>
      <c r="GV186" s="518" t="s">
        <v>102</v>
      </c>
      <c r="GW186" s="518" t="s">
        <v>102</v>
      </c>
      <c r="GX186" s="518" t="s">
        <v>102</v>
      </c>
      <c r="GY186" s="518" t="s">
        <v>102</v>
      </c>
      <c r="GZ186" s="518" t="s">
        <v>102</v>
      </c>
      <c r="HA186" s="518" t="s">
        <v>102</v>
      </c>
      <c r="HB186" s="518" t="s">
        <v>102</v>
      </c>
      <c r="HC186" s="511" t="str">
        <f t="shared" si="2"/>
        <v>2008-800041</v>
      </c>
    </row>
    <row r="187" spans="1:211" ht="48" hidden="1" customHeight="1" x14ac:dyDescent="0.15">
      <c r="A187" s="514" t="s">
        <v>4443</v>
      </c>
      <c r="B187" s="519" t="s">
        <v>11858</v>
      </c>
      <c r="C187" s="513">
        <v>39930</v>
      </c>
      <c r="D187" s="519" t="s">
        <v>8419</v>
      </c>
      <c r="E187" s="519" t="s">
        <v>8465</v>
      </c>
      <c r="F187" s="519" t="s">
        <v>8493</v>
      </c>
      <c r="G187" s="513">
        <v>40093</v>
      </c>
      <c r="H187" s="519" t="s">
        <v>9230</v>
      </c>
      <c r="I187" s="519" t="s">
        <v>8495</v>
      </c>
      <c r="J187" s="513">
        <v>40058</v>
      </c>
      <c r="K187" s="519"/>
      <c r="L187" s="519"/>
      <c r="M187" s="519"/>
      <c r="N187" s="513"/>
      <c r="O187" s="513"/>
      <c r="P187" s="519"/>
      <c r="Q187" s="513"/>
      <c r="R187" s="513"/>
      <c r="S187" s="514" t="s">
        <v>9231</v>
      </c>
      <c r="T187" s="514">
        <v>2012</v>
      </c>
      <c r="U187" s="515" t="s">
        <v>8424</v>
      </c>
      <c r="V187" s="514">
        <v>88</v>
      </c>
      <c r="W187" s="514">
        <v>2</v>
      </c>
      <c r="X187" s="514">
        <v>2</v>
      </c>
      <c r="Y187" s="513">
        <v>34499</v>
      </c>
      <c r="Z187" s="512" t="s">
        <v>11839</v>
      </c>
      <c r="AA187" s="512" t="s">
        <v>11840</v>
      </c>
      <c r="AB187" s="513">
        <v>36830</v>
      </c>
      <c r="AC187" s="513">
        <v>37711</v>
      </c>
      <c r="AD187" s="512" t="s">
        <v>11841</v>
      </c>
      <c r="AE187" s="513">
        <v>36623</v>
      </c>
      <c r="AF187" s="512" t="s">
        <v>138</v>
      </c>
      <c r="AG187" s="512" t="s">
        <v>11840</v>
      </c>
      <c r="AH187" s="516">
        <v>3392390</v>
      </c>
      <c r="AI187" s="513">
        <v>37645</v>
      </c>
      <c r="AJ187" s="513" t="s">
        <v>138</v>
      </c>
      <c r="AK187" s="511" t="s">
        <v>138</v>
      </c>
      <c r="AL187" s="513" t="s">
        <v>138</v>
      </c>
      <c r="AM187" s="511" t="s">
        <v>138</v>
      </c>
      <c r="AN187" s="511" t="s">
        <v>9202</v>
      </c>
      <c r="AO187" s="511" t="s">
        <v>1747</v>
      </c>
      <c r="AP187" s="511" t="s">
        <v>11842</v>
      </c>
      <c r="AQ187" s="511" t="s">
        <v>9205</v>
      </c>
      <c r="AR187" s="511" t="s">
        <v>9206</v>
      </c>
      <c r="AS187" s="511" t="s">
        <v>138</v>
      </c>
      <c r="AT187" s="511" t="s">
        <v>138</v>
      </c>
      <c r="AU187" s="511" t="s">
        <v>138</v>
      </c>
      <c r="AV187" s="511" t="s">
        <v>11843</v>
      </c>
      <c r="AW187" s="511" t="s">
        <v>1748</v>
      </c>
      <c r="AX187" s="511" t="s">
        <v>11844</v>
      </c>
      <c r="AY187" s="511" t="s">
        <v>1749</v>
      </c>
      <c r="AZ187" s="511" t="s">
        <v>9211</v>
      </c>
      <c r="BA187" s="511" t="s">
        <v>1750</v>
      </c>
      <c r="BB187" s="511">
        <v>5108</v>
      </c>
      <c r="BC187" s="512" t="s">
        <v>1744</v>
      </c>
      <c r="BD187" s="511" t="s">
        <v>1745</v>
      </c>
      <c r="BE187" s="511" t="s">
        <v>11845</v>
      </c>
      <c r="BF187" s="511" t="s">
        <v>1743</v>
      </c>
      <c r="BG187" s="511" t="s">
        <v>11846</v>
      </c>
      <c r="BH187" s="511" t="s">
        <v>8648</v>
      </c>
      <c r="BI187" s="511">
        <v>1</v>
      </c>
      <c r="BJ187" s="511">
        <v>8</v>
      </c>
      <c r="BK187" s="511" t="s">
        <v>138</v>
      </c>
      <c r="BL187" s="511" t="s">
        <v>138</v>
      </c>
      <c r="BM187" s="511" t="s">
        <v>11847</v>
      </c>
      <c r="BN187" s="511" t="s">
        <v>11848</v>
      </c>
      <c r="BO187" s="511" t="s">
        <v>9027</v>
      </c>
      <c r="BP187" s="513" t="s">
        <v>138</v>
      </c>
      <c r="BQ187" s="511" t="s">
        <v>138</v>
      </c>
      <c r="BR187" s="511" t="s">
        <v>8482</v>
      </c>
      <c r="BS187" s="511" t="s">
        <v>11849</v>
      </c>
      <c r="BT187" s="511" t="s">
        <v>1746</v>
      </c>
      <c r="BU187" s="511" t="s">
        <v>11850</v>
      </c>
      <c r="BV187" s="511" t="s">
        <v>138</v>
      </c>
      <c r="BW187" s="511">
        <v>1</v>
      </c>
      <c r="BX187" s="511" t="s">
        <v>11851</v>
      </c>
      <c r="BY187" s="511" t="s">
        <v>138</v>
      </c>
      <c r="BZ187" s="511">
        <v>10</v>
      </c>
      <c r="CA187" s="511" t="s">
        <v>11852</v>
      </c>
      <c r="CB187" s="511" t="s">
        <v>11853</v>
      </c>
      <c r="CC187" s="511" t="s">
        <v>138</v>
      </c>
      <c r="CD187" s="511" t="s">
        <v>138</v>
      </c>
      <c r="CE187" s="518" t="s">
        <v>102</v>
      </c>
      <c r="CF187" s="518" t="s">
        <v>102</v>
      </c>
      <c r="CG187" s="518" t="s">
        <v>102</v>
      </c>
      <c r="CH187" s="518" t="s">
        <v>102</v>
      </c>
      <c r="CI187" s="518" t="s">
        <v>102</v>
      </c>
      <c r="CJ187" s="518" t="s">
        <v>102</v>
      </c>
      <c r="CK187" s="518" t="s">
        <v>102</v>
      </c>
      <c r="CL187" s="518" t="s">
        <v>102</v>
      </c>
      <c r="CM187" s="518" t="s">
        <v>102</v>
      </c>
      <c r="CN187" s="518" t="s">
        <v>102</v>
      </c>
      <c r="CO187" s="518" t="s">
        <v>102</v>
      </c>
      <c r="CP187" s="518" t="s">
        <v>102</v>
      </c>
      <c r="CQ187" s="518" t="s">
        <v>102</v>
      </c>
      <c r="CR187" s="518" t="s">
        <v>102</v>
      </c>
      <c r="CS187" s="518" t="s">
        <v>102</v>
      </c>
      <c r="CT187" s="518" t="s">
        <v>102</v>
      </c>
      <c r="CU187" s="518" t="s">
        <v>102</v>
      </c>
      <c r="CV187" s="518" t="s">
        <v>102</v>
      </c>
      <c r="CW187" s="518" t="s">
        <v>102</v>
      </c>
      <c r="CX187" s="518" t="s">
        <v>102</v>
      </c>
      <c r="CY187" s="518" t="s">
        <v>102</v>
      </c>
      <c r="CZ187" s="518" t="s">
        <v>102</v>
      </c>
      <c r="DA187" s="518" t="s">
        <v>102</v>
      </c>
      <c r="DB187" s="518" t="s">
        <v>102</v>
      </c>
      <c r="DC187" s="518" t="s">
        <v>102</v>
      </c>
      <c r="DD187" s="518" t="s">
        <v>102</v>
      </c>
      <c r="DE187" s="518" t="s">
        <v>102</v>
      </c>
      <c r="DF187" s="518" t="s">
        <v>102</v>
      </c>
      <c r="DG187" s="518" t="s">
        <v>102</v>
      </c>
      <c r="DH187" s="518" t="s">
        <v>102</v>
      </c>
      <c r="DI187" s="518" t="s">
        <v>102</v>
      </c>
      <c r="DJ187" s="518" t="s">
        <v>102</v>
      </c>
      <c r="DK187" s="518" t="s">
        <v>102</v>
      </c>
      <c r="DL187" s="518" t="s">
        <v>102</v>
      </c>
      <c r="DM187" s="518" t="s">
        <v>102</v>
      </c>
      <c r="DN187" s="518" t="s">
        <v>102</v>
      </c>
      <c r="DO187" s="518" t="s">
        <v>102</v>
      </c>
      <c r="DP187" s="518" t="s">
        <v>102</v>
      </c>
      <c r="DQ187" s="518" t="s">
        <v>102</v>
      </c>
      <c r="DR187" s="518" t="s">
        <v>102</v>
      </c>
      <c r="DS187" s="518" t="s">
        <v>102</v>
      </c>
      <c r="DT187" s="518" t="s">
        <v>102</v>
      </c>
      <c r="DU187" s="518" t="s">
        <v>102</v>
      </c>
      <c r="DV187" s="518" t="s">
        <v>102</v>
      </c>
      <c r="DW187" s="518" t="s">
        <v>102</v>
      </c>
      <c r="DX187" s="518" t="s">
        <v>102</v>
      </c>
      <c r="DY187" s="518" t="s">
        <v>102</v>
      </c>
      <c r="DZ187" s="518" t="s">
        <v>102</v>
      </c>
      <c r="EA187" s="518" t="s">
        <v>102</v>
      </c>
      <c r="EB187" s="518" t="s">
        <v>102</v>
      </c>
      <c r="EC187" s="518" t="s">
        <v>102</v>
      </c>
      <c r="ED187" s="518" t="s">
        <v>102</v>
      </c>
      <c r="EE187" s="518" t="s">
        <v>102</v>
      </c>
      <c r="EF187" s="518" t="s">
        <v>102</v>
      </c>
      <c r="EG187" s="518" t="s">
        <v>102</v>
      </c>
      <c r="EH187" s="518" t="s">
        <v>102</v>
      </c>
      <c r="EI187" s="518" t="s">
        <v>102</v>
      </c>
      <c r="EJ187" s="518" t="s">
        <v>102</v>
      </c>
      <c r="EK187" s="518" t="s">
        <v>102</v>
      </c>
      <c r="EL187" s="518" t="s">
        <v>102</v>
      </c>
      <c r="EM187" s="518" t="s">
        <v>102</v>
      </c>
      <c r="EN187" s="518" t="s">
        <v>102</v>
      </c>
      <c r="EO187" s="518" t="s">
        <v>102</v>
      </c>
      <c r="EP187" s="518" t="s">
        <v>102</v>
      </c>
      <c r="EQ187" s="518" t="s">
        <v>102</v>
      </c>
      <c r="ER187" s="518" t="s">
        <v>102</v>
      </c>
      <c r="ES187" s="518" t="s">
        <v>102</v>
      </c>
      <c r="ET187" s="518" t="s">
        <v>102</v>
      </c>
      <c r="EU187" s="518" t="s">
        <v>102</v>
      </c>
      <c r="EV187" s="518" t="s">
        <v>102</v>
      </c>
      <c r="EW187" s="518" t="s">
        <v>102</v>
      </c>
      <c r="EX187" s="518" t="s">
        <v>102</v>
      </c>
      <c r="EY187" s="518" t="s">
        <v>102</v>
      </c>
      <c r="EZ187" s="518" t="s">
        <v>102</v>
      </c>
      <c r="FA187" s="518" t="s">
        <v>102</v>
      </c>
      <c r="FB187" s="518" t="s">
        <v>102</v>
      </c>
      <c r="FC187" s="518" t="s">
        <v>102</v>
      </c>
      <c r="FD187" s="518" t="s">
        <v>102</v>
      </c>
      <c r="FE187" s="518" t="s">
        <v>102</v>
      </c>
      <c r="FF187" s="518" t="s">
        <v>102</v>
      </c>
      <c r="FG187" s="518" t="s">
        <v>102</v>
      </c>
      <c r="FH187" s="518" t="s">
        <v>102</v>
      </c>
      <c r="FI187" s="518" t="s">
        <v>102</v>
      </c>
      <c r="FJ187" s="518" t="s">
        <v>102</v>
      </c>
      <c r="FK187" s="518" t="s">
        <v>102</v>
      </c>
      <c r="FL187" s="518" t="s">
        <v>102</v>
      </c>
      <c r="FM187" s="518" t="s">
        <v>102</v>
      </c>
      <c r="FN187" s="518" t="s">
        <v>102</v>
      </c>
      <c r="FO187" s="518" t="s">
        <v>102</v>
      </c>
      <c r="FP187" s="518" t="s">
        <v>102</v>
      </c>
      <c r="FQ187" s="518" t="s">
        <v>102</v>
      </c>
      <c r="FR187" s="518" t="s">
        <v>102</v>
      </c>
      <c r="FS187" s="518" t="s">
        <v>102</v>
      </c>
      <c r="FT187" s="518" t="s">
        <v>102</v>
      </c>
      <c r="FU187" s="518" t="s">
        <v>102</v>
      </c>
      <c r="FV187" s="518" t="s">
        <v>102</v>
      </c>
      <c r="FW187" s="518" t="s">
        <v>102</v>
      </c>
      <c r="FX187" s="518" t="s">
        <v>102</v>
      </c>
      <c r="FY187" s="518" t="s">
        <v>102</v>
      </c>
      <c r="FZ187" s="518" t="s">
        <v>102</v>
      </c>
      <c r="GA187" s="518" t="s">
        <v>102</v>
      </c>
      <c r="GB187" s="518" t="s">
        <v>102</v>
      </c>
      <c r="GC187" s="518" t="s">
        <v>102</v>
      </c>
      <c r="GD187" s="518" t="s">
        <v>102</v>
      </c>
      <c r="GE187" s="518" t="s">
        <v>102</v>
      </c>
      <c r="GF187" s="518" t="s">
        <v>102</v>
      </c>
      <c r="GG187" s="518" t="s">
        <v>102</v>
      </c>
      <c r="GH187" s="518" t="s">
        <v>102</v>
      </c>
      <c r="GI187" s="518" t="s">
        <v>102</v>
      </c>
      <c r="GJ187" s="518" t="s">
        <v>102</v>
      </c>
      <c r="GK187" s="518" t="s">
        <v>102</v>
      </c>
      <c r="GL187" s="518" t="s">
        <v>102</v>
      </c>
      <c r="GM187" s="518" t="s">
        <v>102</v>
      </c>
      <c r="GN187" s="518" t="s">
        <v>102</v>
      </c>
      <c r="GO187" s="518" t="s">
        <v>102</v>
      </c>
      <c r="GP187" s="518" t="s">
        <v>102</v>
      </c>
      <c r="GQ187" s="518" t="s">
        <v>102</v>
      </c>
      <c r="GR187" s="518" t="s">
        <v>102</v>
      </c>
      <c r="GS187" s="518" t="s">
        <v>102</v>
      </c>
      <c r="GT187" s="518" t="s">
        <v>102</v>
      </c>
      <c r="GU187" s="518" t="s">
        <v>102</v>
      </c>
      <c r="GV187" s="518" t="s">
        <v>102</v>
      </c>
      <c r="GW187" s="518" t="s">
        <v>102</v>
      </c>
      <c r="GX187" s="518" t="s">
        <v>102</v>
      </c>
      <c r="GY187" s="518" t="s">
        <v>102</v>
      </c>
      <c r="GZ187" s="518" t="s">
        <v>102</v>
      </c>
      <c r="HA187" s="518" t="s">
        <v>102</v>
      </c>
      <c r="HB187" s="518" t="s">
        <v>102</v>
      </c>
      <c r="HC187" s="511" t="str">
        <f t="shared" si="2"/>
        <v>2009-390058</v>
      </c>
    </row>
    <row r="188" spans="1:211" ht="48" hidden="1" customHeight="1" x14ac:dyDescent="0.15">
      <c r="A188" s="511" t="s">
        <v>4445</v>
      </c>
      <c r="B188" s="522" t="s">
        <v>11859</v>
      </c>
      <c r="C188" s="513">
        <v>37403</v>
      </c>
      <c r="D188" s="512" t="s">
        <v>8419</v>
      </c>
      <c r="E188" s="522" t="s">
        <v>8489</v>
      </c>
      <c r="F188" s="522" t="s">
        <v>8490</v>
      </c>
      <c r="G188" s="513">
        <v>37929</v>
      </c>
      <c r="H188" s="522"/>
      <c r="J188" s="513"/>
      <c r="K188" s="522"/>
      <c r="N188" s="513"/>
      <c r="O188" s="513"/>
      <c r="Q188" s="513"/>
      <c r="R188" s="513"/>
      <c r="S188" s="511" t="s">
        <v>11860</v>
      </c>
      <c r="T188" s="511">
        <v>2011</v>
      </c>
      <c r="U188" s="515" t="s">
        <v>8424</v>
      </c>
      <c r="V188" s="514">
        <v>89</v>
      </c>
      <c r="W188" s="514">
        <v>5</v>
      </c>
      <c r="X188" s="514">
        <v>1</v>
      </c>
      <c r="Y188" s="513">
        <v>36052</v>
      </c>
      <c r="Z188" s="512" t="s">
        <v>11861</v>
      </c>
      <c r="AA188" s="512" t="s">
        <v>11862</v>
      </c>
      <c r="AB188" s="513">
        <v>36830</v>
      </c>
      <c r="AC188" s="513">
        <v>37221</v>
      </c>
      <c r="AD188" s="512" t="s">
        <v>11863</v>
      </c>
      <c r="AE188" s="513">
        <v>36627</v>
      </c>
      <c r="AF188" s="512" t="s">
        <v>9163</v>
      </c>
      <c r="AG188" s="512" t="s">
        <v>11862</v>
      </c>
      <c r="AH188" s="516">
        <v>3232076</v>
      </c>
      <c r="AI188" s="513">
        <v>37148</v>
      </c>
      <c r="AJ188" s="513" t="s">
        <v>138</v>
      </c>
      <c r="AK188" s="511" t="s">
        <v>138</v>
      </c>
      <c r="AL188" s="513" t="s">
        <v>138</v>
      </c>
      <c r="AM188" s="511" t="s">
        <v>138</v>
      </c>
      <c r="AN188" s="511" t="s">
        <v>10572</v>
      </c>
      <c r="AO188" s="511" t="s">
        <v>3173</v>
      </c>
      <c r="AP188" s="511" t="s">
        <v>10572</v>
      </c>
      <c r="AQ188" s="511" t="s">
        <v>11864</v>
      </c>
      <c r="AR188" s="511" t="s">
        <v>11865</v>
      </c>
      <c r="AS188" s="511" t="s">
        <v>138</v>
      </c>
      <c r="AT188" s="511" t="s">
        <v>138</v>
      </c>
      <c r="AU188" s="511" t="s">
        <v>138</v>
      </c>
      <c r="AV188" s="511" t="s">
        <v>11416</v>
      </c>
      <c r="AW188" s="511" t="s">
        <v>3174</v>
      </c>
      <c r="AX188" s="511" t="s">
        <v>3174</v>
      </c>
      <c r="AY188" s="511" t="s">
        <v>3175</v>
      </c>
      <c r="AZ188" s="511" t="s">
        <v>3175</v>
      </c>
      <c r="BA188" s="511" t="s">
        <v>3176</v>
      </c>
      <c r="BB188" s="511">
        <v>598098526</v>
      </c>
      <c r="BC188" s="512" t="s">
        <v>3106</v>
      </c>
      <c r="BD188" s="511" t="s">
        <v>3107</v>
      </c>
      <c r="BE188" s="511" t="s">
        <v>11866</v>
      </c>
      <c r="BF188" s="511" t="s">
        <v>1596</v>
      </c>
      <c r="BG188" s="511" t="s">
        <v>10965</v>
      </c>
      <c r="BH188" s="511" t="s">
        <v>9244</v>
      </c>
      <c r="BI188" s="511">
        <v>5</v>
      </c>
      <c r="BJ188" s="511">
        <v>19</v>
      </c>
      <c r="BK188" s="511" t="s">
        <v>10966</v>
      </c>
      <c r="BL188" s="511" t="s">
        <v>138</v>
      </c>
      <c r="BM188" s="511" t="s">
        <v>11867</v>
      </c>
      <c r="BN188" s="511" t="s">
        <v>11868</v>
      </c>
      <c r="BO188" s="511" t="s">
        <v>9027</v>
      </c>
      <c r="BP188" s="513">
        <v>35760</v>
      </c>
      <c r="BQ188" s="511" t="s">
        <v>138</v>
      </c>
      <c r="BR188" s="511" t="s">
        <v>8482</v>
      </c>
      <c r="BS188" s="511" t="s">
        <v>11869</v>
      </c>
      <c r="BT188" s="511" t="s">
        <v>3108</v>
      </c>
      <c r="BU188" s="511" t="s">
        <v>11870</v>
      </c>
      <c r="BV188" s="511" t="s">
        <v>138</v>
      </c>
      <c r="BW188" s="511">
        <v>2</v>
      </c>
      <c r="BX188" s="511" t="s">
        <v>11871</v>
      </c>
      <c r="BY188" s="511" t="s">
        <v>138</v>
      </c>
      <c r="BZ188" s="511">
        <v>44</v>
      </c>
      <c r="CA188" s="511" t="s">
        <v>11872</v>
      </c>
      <c r="CB188" s="511" t="s">
        <v>11873</v>
      </c>
      <c r="CC188" s="511" t="s">
        <v>138</v>
      </c>
      <c r="CD188" s="511" t="s">
        <v>138</v>
      </c>
      <c r="CE188" s="518" t="s">
        <v>102</v>
      </c>
      <c r="CF188" s="518" t="s">
        <v>102</v>
      </c>
      <c r="CG188" s="518" t="s">
        <v>102</v>
      </c>
      <c r="CH188" s="518" t="s">
        <v>102</v>
      </c>
      <c r="CI188" s="518" t="s">
        <v>102</v>
      </c>
      <c r="CJ188" s="518" t="s">
        <v>102</v>
      </c>
      <c r="CK188" s="518" t="s">
        <v>102</v>
      </c>
      <c r="CL188" s="518" t="s">
        <v>102</v>
      </c>
      <c r="CM188" s="518" t="s">
        <v>102</v>
      </c>
      <c r="CN188" s="518" t="s">
        <v>102</v>
      </c>
      <c r="CO188" s="518" t="s">
        <v>102</v>
      </c>
      <c r="CP188" s="518" t="s">
        <v>102</v>
      </c>
      <c r="CQ188" s="518" t="s">
        <v>102</v>
      </c>
      <c r="CR188" s="518" t="s">
        <v>102</v>
      </c>
      <c r="CS188" s="518" t="s">
        <v>102</v>
      </c>
      <c r="CT188" s="518" t="s">
        <v>102</v>
      </c>
      <c r="CU188" s="518" t="s">
        <v>102</v>
      </c>
      <c r="CV188" s="518" t="s">
        <v>102</v>
      </c>
      <c r="CW188" s="518" t="s">
        <v>102</v>
      </c>
      <c r="CX188" s="518" t="s">
        <v>102</v>
      </c>
      <c r="CY188" s="518" t="s">
        <v>102</v>
      </c>
      <c r="CZ188" s="518" t="s">
        <v>102</v>
      </c>
      <c r="DA188" s="518" t="s">
        <v>102</v>
      </c>
      <c r="DB188" s="518" t="s">
        <v>102</v>
      </c>
      <c r="DC188" s="518" t="s">
        <v>102</v>
      </c>
      <c r="DD188" s="518" t="s">
        <v>102</v>
      </c>
      <c r="DE188" s="518" t="s">
        <v>102</v>
      </c>
      <c r="DF188" s="518" t="s">
        <v>102</v>
      </c>
      <c r="DG188" s="518" t="s">
        <v>102</v>
      </c>
      <c r="DH188" s="518" t="s">
        <v>102</v>
      </c>
      <c r="DI188" s="518" t="s">
        <v>102</v>
      </c>
      <c r="DJ188" s="518" t="s">
        <v>102</v>
      </c>
      <c r="DK188" s="518" t="s">
        <v>102</v>
      </c>
      <c r="DL188" s="518" t="s">
        <v>102</v>
      </c>
      <c r="DM188" s="518" t="s">
        <v>102</v>
      </c>
      <c r="DN188" s="518" t="s">
        <v>102</v>
      </c>
      <c r="DO188" s="518" t="s">
        <v>102</v>
      </c>
      <c r="DP188" s="518" t="s">
        <v>102</v>
      </c>
      <c r="DQ188" s="518" t="s">
        <v>102</v>
      </c>
      <c r="DR188" s="518" t="s">
        <v>102</v>
      </c>
      <c r="DS188" s="518" t="s">
        <v>102</v>
      </c>
      <c r="DT188" s="518" t="s">
        <v>102</v>
      </c>
      <c r="DU188" s="518" t="s">
        <v>102</v>
      </c>
      <c r="DV188" s="518" t="s">
        <v>102</v>
      </c>
      <c r="DW188" s="518" t="s">
        <v>102</v>
      </c>
      <c r="DX188" s="518" t="s">
        <v>102</v>
      </c>
      <c r="DY188" s="518" t="s">
        <v>102</v>
      </c>
      <c r="DZ188" s="518" t="s">
        <v>102</v>
      </c>
      <c r="EA188" s="518" t="s">
        <v>102</v>
      </c>
      <c r="EB188" s="518" t="s">
        <v>102</v>
      </c>
      <c r="EC188" s="518" t="s">
        <v>102</v>
      </c>
      <c r="ED188" s="518" t="s">
        <v>102</v>
      </c>
      <c r="EE188" s="518" t="s">
        <v>102</v>
      </c>
      <c r="EF188" s="518" t="s">
        <v>102</v>
      </c>
      <c r="EG188" s="518" t="s">
        <v>102</v>
      </c>
      <c r="EH188" s="518" t="s">
        <v>102</v>
      </c>
      <c r="EI188" s="518" t="s">
        <v>102</v>
      </c>
      <c r="EJ188" s="518" t="s">
        <v>102</v>
      </c>
      <c r="EK188" s="518" t="s">
        <v>102</v>
      </c>
      <c r="EL188" s="518" t="s">
        <v>102</v>
      </c>
      <c r="EM188" s="518" t="s">
        <v>102</v>
      </c>
      <c r="EN188" s="518" t="s">
        <v>102</v>
      </c>
      <c r="EO188" s="518" t="s">
        <v>102</v>
      </c>
      <c r="EP188" s="518" t="s">
        <v>102</v>
      </c>
      <c r="EQ188" s="518" t="s">
        <v>102</v>
      </c>
      <c r="ER188" s="518" t="s">
        <v>102</v>
      </c>
      <c r="ES188" s="518" t="s">
        <v>102</v>
      </c>
      <c r="ET188" s="518" t="s">
        <v>102</v>
      </c>
      <c r="EU188" s="518" t="s">
        <v>102</v>
      </c>
      <c r="EV188" s="518" t="s">
        <v>102</v>
      </c>
      <c r="EW188" s="518" t="s">
        <v>102</v>
      </c>
      <c r="EX188" s="518" t="s">
        <v>102</v>
      </c>
      <c r="EY188" s="518" t="s">
        <v>102</v>
      </c>
      <c r="EZ188" s="518" t="s">
        <v>102</v>
      </c>
      <c r="FA188" s="518" t="s">
        <v>102</v>
      </c>
      <c r="FB188" s="518" t="s">
        <v>102</v>
      </c>
      <c r="FC188" s="518" t="s">
        <v>102</v>
      </c>
      <c r="FD188" s="518" t="s">
        <v>102</v>
      </c>
      <c r="FE188" s="518" t="s">
        <v>102</v>
      </c>
      <c r="FF188" s="518" t="s">
        <v>102</v>
      </c>
      <c r="FG188" s="518" t="s">
        <v>102</v>
      </c>
      <c r="FH188" s="518" t="s">
        <v>102</v>
      </c>
      <c r="FI188" s="518" t="s">
        <v>102</v>
      </c>
      <c r="FJ188" s="518" t="s">
        <v>102</v>
      </c>
      <c r="FK188" s="518" t="s">
        <v>102</v>
      </c>
      <c r="FL188" s="518" t="s">
        <v>102</v>
      </c>
      <c r="FM188" s="518" t="s">
        <v>102</v>
      </c>
      <c r="FN188" s="518" t="s">
        <v>102</v>
      </c>
      <c r="FO188" s="518" t="s">
        <v>102</v>
      </c>
      <c r="FP188" s="518" t="s">
        <v>102</v>
      </c>
      <c r="FQ188" s="518" t="s">
        <v>102</v>
      </c>
      <c r="FR188" s="518" t="s">
        <v>102</v>
      </c>
      <c r="FS188" s="518" t="s">
        <v>102</v>
      </c>
      <c r="FT188" s="518" t="s">
        <v>102</v>
      </c>
      <c r="FU188" s="518" t="s">
        <v>102</v>
      </c>
      <c r="FV188" s="518" t="s">
        <v>102</v>
      </c>
      <c r="FW188" s="518" t="s">
        <v>102</v>
      </c>
      <c r="FX188" s="518" t="s">
        <v>102</v>
      </c>
      <c r="FY188" s="518" t="s">
        <v>102</v>
      </c>
      <c r="FZ188" s="518" t="s">
        <v>102</v>
      </c>
      <c r="GA188" s="518" t="s">
        <v>102</v>
      </c>
      <c r="GB188" s="518" t="s">
        <v>102</v>
      </c>
      <c r="GC188" s="518" t="s">
        <v>102</v>
      </c>
      <c r="GD188" s="518" t="s">
        <v>102</v>
      </c>
      <c r="GE188" s="518" t="s">
        <v>102</v>
      </c>
      <c r="GF188" s="518" t="s">
        <v>102</v>
      </c>
      <c r="GG188" s="518" t="s">
        <v>102</v>
      </c>
      <c r="GH188" s="518" t="s">
        <v>102</v>
      </c>
      <c r="GI188" s="518" t="s">
        <v>102</v>
      </c>
      <c r="GJ188" s="518" t="s">
        <v>102</v>
      </c>
      <c r="GK188" s="518" t="s">
        <v>102</v>
      </c>
      <c r="GL188" s="518" t="s">
        <v>102</v>
      </c>
      <c r="GM188" s="518" t="s">
        <v>102</v>
      </c>
      <c r="GN188" s="518" t="s">
        <v>102</v>
      </c>
      <c r="GO188" s="518" t="s">
        <v>102</v>
      </c>
      <c r="GP188" s="518" t="s">
        <v>102</v>
      </c>
      <c r="GQ188" s="518" t="s">
        <v>102</v>
      </c>
      <c r="GR188" s="518" t="s">
        <v>102</v>
      </c>
      <c r="GS188" s="518" t="s">
        <v>102</v>
      </c>
      <c r="GT188" s="518" t="s">
        <v>102</v>
      </c>
      <c r="GU188" s="518" t="s">
        <v>102</v>
      </c>
      <c r="GV188" s="518" t="s">
        <v>102</v>
      </c>
      <c r="GW188" s="518" t="s">
        <v>102</v>
      </c>
      <c r="GX188" s="518" t="s">
        <v>102</v>
      </c>
      <c r="GY188" s="518" t="s">
        <v>102</v>
      </c>
      <c r="GZ188" s="518" t="s">
        <v>102</v>
      </c>
      <c r="HA188" s="518" t="s">
        <v>102</v>
      </c>
      <c r="HB188" s="518" t="s">
        <v>102</v>
      </c>
      <c r="HC188" s="511" t="str">
        <f t="shared" si="2"/>
        <v>2002-071307</v>
      </c>
    </row>
    <row r="189" spans="1:211" ht="48" hidden="1" customHeight="1" x14ac:dyDescent="0.15">
      <c r="A189" s="511" t="s">
        <v>4445</v>
      </c>
      <c r="B189" s="522" t="s">
        <v>11874</v>
      </c>
      <c r="C189" s="513">
        <v>39322</v>
      </c>
      <c r="D189" s="512" t="s">
        <v>8419</v>
      </c>
      <c r="E189" s="522" t="s">
        <v>8452</v>
      </c>
      <c r="F189" s="522" t="s">
        <v>8421</v>
      </c>
      <c r="G189" s="513">
        <v>40704</v>
      </c>
      <c r="H189" s="522" t="s">
        <v>11875</v>
      </c>
      <c r="I189" s="512" t="s">
        <v>11876</v>
      </c>
      <c r="J189" s="513" t="s">
        <v>11877</v>
      </c>
      <c r="K189" s="522" t="s">
        <v>11878</v>
      </c>
      <c r="N189" s="513" t="s">
        <v>11879</v>
      </c>
      <c r="O189" s="513"/>
      <c r="P189" s="512" t="s">
        <v>11880</v>
      </c>
      <c r="Q189" s="513"/>
      <c r="R189" s="513" t="s">
        <v>11881</v>
      </c>
      <c r="S189" s="511" t="s">
        <v>11882</v>
      </c>
      <c r="T189" s="511">
        <v>2011</v>
      </c>
      <c r="U189" s="515" t="s">
        <v>8424</v>
      </c>
      <c r="V189" s="514">
        <v>89</v>
      </c>
      <c r="W189" s="514">
        <v>5</v>
      </c>
      <c r="X189" s="514">
        <v>2</v>
      </c>
      <c r="Y189" s="513">
        <v>36052</v>
      </c>
      <c r="Z189" s="512" t="s">
        <v>11861</v>
      </c>
      <c r="AA189" s="512" t="s">
        <v>11862</v>
      </c>
      <c r="AB189" s="513">
        <v>36830</v>
      </c>
      <c r="AC189" s="513">
        <v>37221</v>
      </c>
      <c r="AD189" s="512" t="s">
        <v>11863</v>
      </c>
      <c r="AE189" s="513">
        <v>36627</v>
      </c>
      <c r="AF189" s="512" t="s">
        <v>9163</v>
      </c>
      <c r="AG189" s="512" t="s">
        <v>11862</v>
      </c>
      <c r="AH189" s="516">
        <v>3232076</v>
      </c>
      <c r="AI189" s="513">
        <v>37148</v>
      </c>
      <c r="AJ189" s="513" t="s">
        <v>138</v>
      </c>
      <c r="AK189" s="511" t="s">
        <v>138</v>
      </c>
      <c r="AL189" s="513" t="s">
        <v>138</v>
      </c>
      <c r="AM189" s="511" t="s">
        <v>138</v>
      </c>
      <c r="AN189" s="511" t="s">
        <v>10572</v>
      </c>
      <c r="AO189" s="511" t="s">
        <v>3173</v>
      </c>
      <c r="AP189" s="511" t="s">
        <v>10572</v>
      </c>
      <c r="AQ189" s="511" t="s">
        <v>11864</v>
      </c>
      <c r="AR189" s="511" t="s">
        <v>11865</v>
      </c>
      <c r="AS189" s="511" t="s">
        <v>138</v>
      </c>
      <c r="AT189" s="511" t="s">
        <v>138</v>
      </c>
      <c r="AU189" s="511" t="s">
        <v>138</v>
      </c>
      <c r="AV189" s="511" t="s">
        <v>11416</v>
      </c>
      <c r="AW189" s="511" t="s">
        <v>3174</v>
      </c>
      <c r="AX189" s="511" t="s">
        <v>3174</v>
      </c>
      <c r="AY189" s="511" t="s">
        <v>3175</v>
      </c>
      <c r="AZ189" s="511" t="s">
        <v>3175</v>
      </c>
      <c r="BA189" s="511" t="s">
        <v>3176</v>
      </c>
      <c r="BB189" s="511">
        <v>598098526</v>
      </c>
      <c r="BC189" s="512" t="s">
        <v>3106</v>
      </c>
      <c r="BD189" s="511" t="s">
        <v>3107</v>
      </c>
      <c r="BE189" s="511" t="s">
        <v>11866</v>
      </c>
      <c r="BF189" s="511" t="s">
        <v>1596</v>
      </c>
      <c r="BG189" s="511" t="s">
        <v>10965</v>
      </c>
      <c r="BH189" s="511" t="s">
        <v>9244</v>
      </c>
      <c r="BI189" s="511">
        <v>5</v>
      </c>
      <c r="BJ189" s="511">
        <v>19</v>
      </c>
      <c r="BK189" s="511" t="s">
        <v>10966</v>
      </c>
      <c r="BL189" s="511" t="s">
        <v>138</v>
      </c>
      <c r="BM189" s="511" t="s">
        <v>11867</v>
      </c>
      <c r="BN189" s="511" t="s">
        <v>11868</v>
      </c>
      <c r="BO189" s="511" t="s">
        <v>9027</v>
      </c>
      <c r="BP189" s="513">
        <v>35760</v>
      </c>
      <c r="BQ189" s="511" t="s">
        <v>138</v>
      </c>
      <c r="BR189" s="511" t="s">
        <v>8482</v>
      </c>
      <c r="BS189" s="511" t="s">
        <v>11869</v>
      </c>
      <c r="BT189" s="511" t="s">
        <v>3108</v>
      </c>
      <c r="BU189" s="511" t="s">
        <v>11870</v>
      </c>
      <c r="BV189" s="511" t="s">
        <v>138</v>
      </c>
      <c r="BW189" s="511">
        <v>2</v>
      </c>
      <c r="BX189" s="511" t="s">
        <v>11871</v>
      </c>
      <c r="BY189" s="511" t="s">
        <v>138</v>
      </c>
      <c r="BZ189" s="511">
        <v>44</v>
      </c>
      <c r="CA189" s="511" t="s">
        <v>11872</v>
      </c>
      <c r="CB189" s="511" t="s">
        <v>11873</v>
      </c>
      <c r="CC189" s="511" t="s">
        <v>138</v>
      </c>
      <c r="CD189" s="511" t="s">
        <v>138</v>
      </c>
      <c r="CE189" s="518" t="s">
        <v>11883</v>
      </c>
      <c r="CF189" s="518" t="s">
        <v>11884</v>
      </c>
      <c r="CG189" s="518" t="s">
        <v>11885</v>
      </c>
      <c r="CH189" s="518" t="s">
        <v>11886</v>
      </c>
      <c r="CI189" s="518" t="s">
        <v>11887</v>
      </c>
      <c r="CJ189" s="518" t="s">
        <v>11888</v>
      </c>
      <c r="CK189" s="518" t="s">
        <v>11889</v>
      </c>
      <c r="CL189" s="518" t="s">
        <v>11890</v>
      </c>
      <c r="CM189" s="518" t="s">
        <v>11891</v>
      </c>
      <c r="CN189" s="518" t="s">
        <v>11892</v>
      </c>
      <c r="CO189" s="518" t="s">
        <v>11893</v>
      </c>
      <c r="CP189" s="518" t="s">
        <v>11894</v>
      </c>
      <c r="CQ189" s="518" t="s">
        <v>11895</v>
      </c>
      <c r="CR189" s="518" t="s">
        <v>11896</v>
      </c>
      <c r="CS189" s="518" t="s">
        <v>11897</v>
      </c>
      <c r="CT189" s="518" t="s">
        <v>11898</v>
      </c>
      <c r="CU189" s="518" t="s">
        <v>11899</v>
      </c>
      <c r="CV189" s="518" t="s">
        <v>11900</v>
      </c>
      <c r="CW189" s="518" t="s">
        <v>102</v>
      </c>
      <c r="CX189" s="518" t="s">
        <v>102</v>
      </c>
      <c r="CY189" s="518" t="s">
        <v>102</v>
      </c>
      <c r="CZ189" s="518" t="s">
        <v>102</v>
      </c>
      <c r="DA189" s="518" t="s">
        <v>102</v>
      </c>
      <c r="DB189" s="518" t="s">
        <v>102</v>
      </c>
      <c r="DC189" s="518" t="s">
        <v>102</v>
      </c>
      <c r="DD189" s="518" t="s">
        <v>102</v>
      </c>
      <c r="DE189" s="518" t="s">
        <v>102</v>
      </c>
      <c r="DF189" s="518" t="s">
        <v>102</v>
      </c>
      <c r="DG189" s="518" t="s">
        <v>102</v>
      </c>
      <c r="DH189" s="518" t="s">
        <v>102</v>
      </c>
      <c r="DI189" s="518" t="s">
        <v>102</v>
      </c>
      <c r="DJ189" s="518" t="s">
        <v>102</v>
      </c>
      <c r="DK189" s="518" t="s">
        <v>102</v>
      </c>
      <c r="DL189" s="518" t="s">
        <v>102</v>
      </c>
      <c r="DM189" s="518" t="s">
        <v>102</v>
      </c>
      <c r="DN189" s="518" t="s">
        <v>102</v>
      </c>
      <c r="DO189" s="518" t="s">
        <v>102</v>
      </c>
      <c r="DP189" s="518" t="s">
        <v>102</v>
      </c>
      <c r="DQ189" s="518" t="s">
        <v>102</v>
      </c>
      <c r="DR189" s="518" t="s">
        <v>102</v>
      </c>
      <c r="DS189" s="518" t="s">
        <v>102</v>
      </c>
      <c r="DT189" s="518" t="s">
        <v>102</v>
      </c>
      <c r="DU189" s="518" t="s">
        <v>102</v>
      </c>
      <c r="DV189" s="518" t="s">
        <v>102</v>
      </c>
      <c r="DW189" s="518" t="s">
        <v>102</v>
      </c>
      <c r="DX189" s="518" t="s">
        <v>102</v>
      </c>
      <c r="DY189" s="518" t="s">
        <v>102</v>
      </c>
      <c r="DZ189" s="518" t="s">
        <v>102</v>
      </c>
      <c r="EA189" s="518" t="s">
        <v>102</v>
      </c>
      <c r="EB189" s="518" t="s">
        <v>102</v>
      </c>
      <c r="EC189" s="518" t="s">
        <v>102</v>
      </c>
      <c r="ED189" s="518" t="s">
        <v>102</v>
      </c>
      <c r="EE189" s="518" t="s">
        <v>102</v>
      </c>
      <c r="EF189" s="518" t="s">
        <v>102</v>
      </c>
      <c r="EG189" s="518" t="s">
        <v>102</v>
      </c>
      <c r="EH189" s="518" t="s">
        <v>102</v>
      </c>
      <c r="EI189" s="518" t="s">
        <v>102</v>
      </c>
      <c r="EJ189" s="518" t="s">
        <v>102</v>
      </c>
      <c r="EK189" s="518" t="s">
        <v>102</v>
      </c>
      <c r="EL189" s="518" t="s">
        <v>102</v>
      </c>
      <c r="EM189" s="518" t="s">
        <v>102</v>
      </c>
      <c r="EN189" s="518" t="s">
        <v>102</v>
      </c>
      <c r="EO189" s="518" t="s">
        <v>102</v>
      </c>
      <c r="EP189" s="518" t="s">
        <v>102</v>
      </c>
      <c r="EQ189" s="518" t="s">
        <v>102</v>
      </c>
      <c r="ER189" s="518" t="s">
        <v>102</v>
      </c>
      <c r="ES189" s="518" t="s">
        <v>102</v>
      </c>
      <c r="ET189" s="518" t="s">
        <v>102</v>
      </c>
      <c r="EU189" s="518" t="s">
        <v>102</v>
      </c>
      <c r="EV189" s="518" t="s">
        <v>102</v>
      </c>
      <c r="EW189" s="518" t="s">
        <v>102</v>
      </c>
      <c r="EX189" s="518" t="s">
        <v>102</v>
      </c>
      <c r="EY189" s="518" t="s">
        <v>102</v>
      </c>
      <c r="EZ189" s="518" t="s">
        <v>102</v>
      </c>
      <c r="FA189" s="518" t="s">
        <v>102</v>
      </c>
      <c r="FB189" s="518" t="s">
        <v>102</v>
      </c>
      <c r="FC189" s="518" t="s">
        <v>102</v>
      </c>
      <c r="FD189" s="518" t="s">
        <v>102</v>
      </c>
      <c r="FE189" s="518" t="s">
        <v>102</v>
      </c>
      <c r="FF189" s="518" t="s">
        <v>102</v>
      </c>
      <c r="FG189" s="518" t="s">
        <v>102</v>
      </c>
      <c r="FH189" s="518" t="s">
        <v>102</v>
      </c>
      <c r="FI189" s="518" t="s">
        <v>102</v>
      </c>
      <c r="FJ189" s="518" t="s">
        <v>102</v>
      </c>
      <c r="FK189" s="518" t="s">
        <v>102</v>
      </c>
      <c r="FL189" s="518" t="s">
        <v>102</v>
      </c>
      <c r="FM189" s="518" t="s">
        <v>102</v>
      </c>
      <c r="FN189" s="518" t="s">
        <v>102</v>
      </c>
      <c r="FO189" s="518" t="s">
        <v>102</v>
      </c>
      <c r="FP189" s="518" t="s">
        <v>102</v>
      </c>
      <c r="FQ189" s="518" t="s">
        <v>102</v>
      </c>
      <c r="FR189" s="518" t="s">
        <v>102</v>
      </c>
      <c r="FS189" s="518" t="s">
        <v>102</v>
      </c>
      <c r="FT189" s="518" t="s">
        <v>102</v>
      </c>
      <c r="FU189" s="518" t="s">
        <v>102</v>
      </c>
      <c r="FV189" s="518" t="s">
        <v>102</v>
      </c>
      <c r="FW189" s="518" t="s">
        <v>102</v>
      </c>
      <c r="FX189" s="518" t="s">
        <v>102</v>
      </c>
      <c r="FY189" s="518" t="s">
        <v>102</v>
      </c>
      <c r="FZ189" s="518" t="s">
        <v>102</v>
      </c>
      <c r="GA189" s="518" t="s">
        <v>102</v>
      </c>
      <c r="GB189" s="518" t="s">
        <v>102</v>
      </c>
      <c r="GC189" s="518" t="s">
        <v>102</v>
      </c>
      <c r="GD189" s="518" t="s">
        <v>102</v>
      </c>
      <c r="GE189" s="518" t="s">
        <v>102</v>
      </c>
      <c r="GF189" s="518" t="s">
        <v>102</v>
      </c>
      <c r="GG189" s="518" t="s">
        <v>102</v>
      </c>
      <c r="GH189" s="518" t="s">
        <v>102</v>
      </c>
      <c r="GI189" s="518" t="s">
        <v>102</v>
      </c>
      <c r="GJ189" s="518" t="s">
        <v>102</v>
      </c>
      <c r="GK189" s="518" t="s">
        <v>102</v>
      </c>
      <c r="GL189" s="518" t="s">
        <v>102</v>
      </c>
      <c r="GM189" s="518" t="s">
        <v>102</v>
      </c>
      <c r="GN189" s="518" t="s">
        <v>102</v>
      </c>
      <c r="GO189" s="518" t="s">
        <v>102</v>
      </c>
      <c r="GP189" s="518" t="s">
        <v>102</v>
      </c>
      <c r="GQ189" s="518" t="s">
        <v>102</v>
      </c>
      <c r="GR189" s="518" t="s">
        <v>102</v>
      </c>
      <c r="GS189" s="518" t="s">
        <v>102</v>
      </c>
      <c r="GT189" s="518" t="s">
        <v>102</v>
      </c>
      <c r="GU189" s="518" t="s">
        <v>102</v>
      </c>
      <c r="GV189" s="518" t="s">
        <v>102</v>
      </c>
      <c r="GW189" s="518" t="s">
        <v>102</v>
      </c>
      <c r="GX189" s="518" t="s">
        <v>102</v>
      </c>
      <c r="GY189" s="518" t="s">
        <v>102</v>
      </c>
      <c r="GZ189" s="518" t="s">
        <v>102</v>
      </c>
      <c r="HA189" s="518" t="s">
        <v>102</v>
      </c>
      <c r="HB189" s="518" t="s">
        <v>102</v>
      </c>
      <c r="HC189" s="511" t="str">
        <f t="shared" si="2"/>
        <v>2007-800178</v>
      </c>
    </row>
    <row r="190" spans="1:211" ht="48" hidden="1" customHeight="1" x14ac:dyDescent="0.15">
      <c r="A190" s="511" t="s">
        <v>4445</v>
      </c>
      <c r="B190" s="522" t="s">
        <v>11901</v>
      </c>
      <c r="C190" s="513">
        <v>39386</v>
      </c>
      <c r="D190" s="512" t="s">
        <v>8419</v>
      </c>
      <c r="E190" s="522" t="s">
        <v>8452</v>
      </c>
      <c r="F190" s="522" t="s">
        <v>8695</v>
      </c>
      <c r="G190" s="513">
        <v>40801</v>
      </c>
      <c r="H190" s="522" t="s">
        <v>11875</v>
      </c>
      <c r="I190" s="512" t="s">
        <v>8695</v>
      </c>
      <c r="J190" s="513">
        <v>40760</v>
      </c>
      <c r="K190" s="522"/>
      <c r="N190" s="513"/>
      <c r="O190" s="513"/>
      <c r="Q190" s="513"/>
      <c r="R190" s="513"/>
      <c r="S190" s="511" t="s">
        <v>11902</v>
      </c>
      <c r="T190" s="511">
        <v>2011</v>
      </c>
      <c r="U190" s="515" t="s">
        <v>8424</v>
      </c>
      <c r="V190" s="514">
        <v>89</v>
      </c>
      <c r="W190" s="514">
        <v>5</v>
      </c>
      <c r="X190" s="514">
        <v>3</v>
      </c>
      <c r="Y190" s="513">
        <v>36052</v>
      </c>
      <c r="Z190" s="512" t="s">
        <v>11861</v>
      </c>
      <c r="AA190" s="512" t="s">
        <v>11862</v>
      </c>
      <c r="AB190" s="513">
        <v>36830</v>
      </c>
      <c r="AC190" s="513">
        <v>37221</v>
      </c>
      <c r="AD190" s="512" t="s">
        <v>11863</v>
      </c>
      <c r="AE190" s="513">
        <v>36627</v>
      </c>
      <c r="AF190" s="512" t="s">
        <v>9163</v>
      </c>
      <c r="AG190" s="512" t="s">
        <v>11862</v>
      </c>
      <c r="AH190" s="516">
        <v>3232076</v>
      </c>
      <c r="AI190" s="513">
        <v>37148</v>
      </c>
      <c r="AJ190" s="513" t="s">
        <v>138</v>
      </c>
      <c r="AK190" s="511" t="s">
        <v>138</v>
      </c>
      <c r="AL190" s="513" t="s">
        <v>138</v>
      </c>
      <c r="AM190" s="511" t="s">
        <v>138</v>
      </c>
      <c r="AN190" s="511" t="s">
        <v>10572</v>
      </c>
      <c r="AO190" s="511" t="s">
        <v>3173</v>
      </c>
      <c r="AP190" s="511" t="s">
        <v>10572</v>
      </c>
      <c r="AQ190" s="511" t="s">
        <v>11864</v>
      </c>
      <c r="AR190" s="511" t="s">
        <v>11865</v>
      </c>
      <c r="AS190" s="511" t="s">
        <v>138</v>
      </c>
      <c r="AT190" s="511" t="s">
        <v>138</v>
      </c>
      <c r="AU190" s="511" t="s">
        <v>138</v>
      </c>
      <c r="AV190" s="511" t="s">
        <v>11416</v>
      </c>
      <c r="AW190" s="511" t="s">
        <v>3174</v>
      </c>
      <c r="AX190" s="511" t="s">
        <v>3174</v>
      </c>
      <c r="AY190" s="511" t="s">
        <v>3175</v>
      </c>
      <c r="AZ190" s="511" t="s">
        <v>3175</v>
      </c>
      <c r="BA190" s="511" t="s">
        <v>3176</v>
      </c>
      <c r="BB190" s="511">
        <v>598098526</v>
      </c>
      <c r="BC190" s="512" t="s">
        <v>3106</v>
      </c>
      <c r="BD190" s="511" t="s">
        <v>3107</v>
      </c>
      <c r="BE190" s="511" t="s">
        <v>11866</v>
      </c>
      <c r="BF190" s="511" t="s">
        <v>1596</v>
      </c>
      <c r="BG190" s="511" t="s">
        <v>10965</v>
      </c>
      <c r="BH190" s="511" t="s">
        <v>9244</v>
      </c>
      <c r="BI190" s="511">
        <v>5</v>
      </c>
      <c r="BJ190" s="511">
        <v>19</v>
      </c>
      <c r="BK190" s="511" t="s">
        <v>10966</v>
      </c>
      <c r="BL190" s="511" t="s">
        <v>138</v>
      </c>
      <c r="BM190" s="511" t="s">
        <v>11867</v>
      </c>
      <c r="BN190" s="511" t="s">
        <v>11868</v>
      </c>
      <c r="BO190" s="511" t="s">
        <v>9027</v>
      </c>
      <c r="BP190" s="513">
        <v>35760</v>
      </c>
      <c r="BQ190" s="511" t="s">
        <v>138</v>
      </c>
      <c r="BR190" s="511" t="s">
        <v>8482</v>
      </c>
      <c r="BS190" s="511" t="s">
        <v>11869</v>
      </c>
      <c r="BT190" s="511" t="s">
        <v>3108</v>
      </c>
      <c r="BU190" s="511" t="s">
        <v>11870</v>
      </c>
      <c r="BV190" s="511" t="s">
        <v>138</v>
      </c>
      <c r="BW190" s="511">
        <v>2</v>
      </c>
      <c r="BX190" s="511" t="s">
        <v>11871</v>
      </c>
      <c r="BY190" s="511" t="s">
        <v>138</v>
      </c>
      <c r="BZ190" s="511">
        <v>44</v>
      </c>
      <c r="CA190" s="511" t="s">
        <v>11872</v>
      </c>
      <c r="CB190" s="511" t="s">
        <v>11873</v>
      </c>
      <c r="CC190" s="511" t="s">
        <v>138</v>
      </c>
      <c r="CD190" s="511" t="s">
        <v>138</v>
      </c>
      <c r="CE190" s="518" t="s">
        <v>102</v>
      </c>
      <c r="CF190" s="518" t="s">
        <v>102</v>
      </c>
      <c r="CG190" s="518" t="s">
        <v>102</v>
      </c>
      <c r="CH190" s="518" t="s">
        <v>102</v>
      </c>
      <c r="CI190" s="518" t="s">
        <v>102</v>
      </c>
      <c r="CJ190" s="518" t="s">
        <v>102</v>
      </c>
      <c r="CK190" s="518" t="s">
        <v>102</v>
      </c>
      <c r="CL190" s="518" t="s">
        <v>102</v>
      </c>
      <c r="CM190" s="518" t="s">
        <v>102</v>
      </c>
      <c r="CN190" s="518" t="s">
        <v>102</v>
      </c>
      <c r="CO190" s="518" t="s">
        <v>102</v>
      </c>
      <c r="CP190" s="518" t="s">
        <v>102</v>
      </c>
      <c r="CQ190" s="518" t="s">
        <v>102</v>
      </c>
      <c r="CR190" s="518" t="s">
        <v>102</v>
      </c>
      <c r="CS190" s="518" t="s">
        <v>102</v>
      </c>
      <c r="CT190" s="518" t="s">
        <v>102</v>
      </c>
      <c r="CU190" s="518" t="s">
        <v>102</v>
      </c>
      <c r="CV190" s="518" t="s">
        <v>102</v>
      </c>
      <c r="CW190" s="518" t="s">
        <v>102</v>
      </c>
      <c r="CX190" s="518" t="s">
        <v>102</v>
      </c>
      <c r="CY190" s="518" t="s">
        <v>102</v>
      </c>
      <c r="CZ190" s="518" t="s">
        <v>102</v>
      </c>
      <c r="DA190" s="518" t="s">
        <v>102</v>
      </c>
      <c r="DB190" s="518" t="s">
        <v>102</v>
      </c>
      <c r="DC190" s="518" t="s">
        <v>102</v>
      </c>
      <c r="DD190" s="518" t="s">
        <v>102</v>
      </c>
      <c r="DE190" s="518" t="s">
        <v>102</v>
      </c>
      <c r="DF190" s="518" t="s">
        <v>102</v>
      </c>
      <c r="DG190" s="518" t="s">
        <v>102</v>
      </c>
      <c r="DH190" s="518" t="s">
        <v>102</v>
      </c>
      <c r="DI190" s="518" t="s">
        <v>102</v>
      </c>
      <c r="DJ190" s="518" t="s">
        <v>102</v>
      </c>
      <c r="DK190" s="518" t="s">
        <v>102</v>
      </c>
      <c r="DL190" s="518" t="s">
        <v>102</v>
      </c>
      <c r="DM190" s="518" t="s">
        <v>102</v>
      </c>
      <c r="DN190" s="518" t="s">
        <v>102</v>
      </c>
      <c r="DO190" s="518" t="s">
        <v>102</v>
      </c>
      <c r="DP190" s="518" t="s">
        <v>102</v>
      </c>
      <c r="DQ190" s="518" t="s">
        <v>102</v>
      </c>
      <c r="DR190" s="518" t="s">
        <v>102</v>
      </c>
      <c r="DS190" s="518" t="s">
        <v>102</v>
      </c>
      <c r="DT190" s="518" t="s">
        <v>102</v>
      </c>
      <c r="DU190" s="518" t="s">
        <v>102</v>
      </c>
      <c r="DV190" s="518" t="s">
        <v>102</v>
      </c>
      <c r="DW190" s="518" t="s">
        <v>102</v>
      </c>
      <c r="DX190" s="518" t="s">
        <v>102</v>
      </c>
      <c r="DY190" s="518" t="s">
        <v>102</v>
      </c>
      <c r="DZ190" s="518" t="s">
        <v>102</v>
      </c>
      <c r="EA190" s="518" t="s">
        <v>102</v>
      </c>
      <c r="EB190" s="518" t="s">
        <v>102</v>
      </c>
      <c r="EC190" s="518" t="s">
        <v>102</v>
      </c>
      <c r="ED190" s="518" t="s">
        <v>102</v>
      </c>
      <c r="EE190" s="518" t="s">
        <v>102</v>
      </c>
      <c r="EF190" s="518" t="s">
        <v>102</v>
      </c>
      <c r="EG190" s="518" t="s">
        <v>102</v>
      </c>
      <c r="EH190" s="518" t="s">
        <v>102</v>
      </c>
      <c r="EI190" s="518" t="s">
        <v>102</v>
      </c>
      <c r="EJ190" s="518" t="s">
        <v>102</v>
      </c>
      <c r="EK190" s="518" t="s">
        <v>102</v>
      </c>
      <c r="EL190" s="518" t="s">
        <v>102</v>
      </c>
      <c r="EM190" s="518" t="s">
        <v>102</v>
      </c>
      <c r="EN190" s="518" t="s">
        <v>102</v>
      </c>
      <c r="EO190" s="518" t="s">
        <v>102</v>
      </c>
      <c r="EP190" s="518" t="s">
        <v>102</v>
      </c>
      <c r="EQ190" s="518" t="s">
        <v>102</v>
      </c>
      <c r="ER190" s="518" t="s">
        <v>102</v>
      </c>
      <c r="ES190" s="518" t="s">
        <v>102</v>
      </c>
      <c r="ET190" s="518" t="s">
        <v>102</v>
      </c>
      <c r="EU190" s="518" t="s">
        <v>102</v>
      </c>
      <c r="EV190" s="518" t="s">
        <v>102</v>
      </c>
      <c r="EW190" s="518" t="s">
        <v>102</v>
      </c>
      <c r="EX190" s="518" t="s">
        <v>102</v>
      </c>
      <c r="EY190" s="518" t="s">
        <v>102</v>
      </c>
      <c r="EZ190" s="518" t="s">
        <v>102</v>
      </c>
      <c r="FA190" s="518" t="s">
        <v>102</v>
      </c>
      <c r="FB190" s="518" t="s">
        <v>102</v>
      </c>
      <c r="FC190" s="518" t="s">
        <v>102</v>
      </c>
      <c r="FD190" s="518" t="s">
        <v>102</v>
      </c>
      <c r="FE190" s="518" t="s">
        <v>102</v>
      </c>
      <c r="FF190" s="518" t="s">
        <v>102</v>
      </c>
      <c r="FG190" s="518" t="s">
        <v>102</v>
      </c>
      <c r="FH190" s="518" t="s">
        <v>102</v>
      </c>
      <c r="FI190" s="518" t="s">
        <v>102</v>
      </c>
      <c r="FJ190" s="518" t="s">
        <v>102</v>
      </c>
      <c r="FK190" s="518" t="s">
        <v>102</v>
      </c>
      <c r="FL190" s="518" t="s">
        <v>102</v>
      </c>
      <c r="FM190" s="518" t="s">
        <v>102</v>
      </c>
      <c r="FN190" s="518" t="s">
        <v>102</v>
      </c>
      <c r="FO190" s="518" t="s">
        <v>102</v>
      </c>
      <c r="FP190" s="518" t="s">
        <v>102</v>
      </c>
      <c r="FQ190" s="518" t="s">
        <v>102</v>
      </c>
      <c r="FR190" s="518" t="s">
        <v>102</v>
      </c>
      <c r="FS190" s="518" t="s">
        <v>102</v>
      </c>
      <c r="FT190" s="518" t="s">
        <v>102</v>
      </c>
      <c r="FU190" s="518" t="s">
        <v>102</v>
      </c>
      <c r="FV190" s="518" t="s">
        <v>102</v>
      </c>
      <c r="FW190" s="518" t="s">
        <v>102</v>
      </c>
      <c r="FX190" s="518" t="s">
        <v>102</v>
      </c>
      <c r="FY190" s="518" t="s">
        <v>102</v>
      </c>
      <c r="FZ190" s="518" t="s">
        <v>102</v>
      </c>
      <c r="GA190" s="518" t="s">
        <v>102</v>
      </c>
      <c r="GB190" s="518" t="s">
        <v>102</v>
      </c>
      <c r="GC190" s="518" t="s">
        <v>102</v>
      </c>
      <c r="GD190" s="518" t="s">
        <v>102</v>
      </c>
      <c r="GE190" s="518" t="s">
        <v>102</v>
      </c>
      <c r="GF190" s="518" t="s">
        <v>102</v>
      </c>
      <c r="GG190" s="518" t="s">
        <v>102</v>
      </c>
      <c r="GH190" s="518" t="s">
        <v>102</v>
      </c>
      <c r="GI190" s="518" t="s">
        <v>102</v>
      </c>
      <c r="GJ190" s="518" t="s">
        <v>102</v>
      </c>
      <c r="GK190" s="518" t="s">
        <v>102</v>
      </c>
      <c r="GL190" s="518" t="s">
        <v>102</v>
      </c>
      <c r="GM190" s="518" t="s">
        <v>102</v>
      </c>
      <c r="GN190" s="518" t="s">
        <v>102</v>
      </c>
      <c r="GO190" s="518" t="s">
        <v>102</v>
      </c>
      <c r="GP190" s="518" t="s">
        <v>102</v>
      </c>
      <c r="GQ190" s="518" t="s">
        <v>102</v>
      </c>
      <c r="GR190" s="518" t="s">
        <v>102</v>
      </c>
      <c r="GS190" s="518" t="s">
        <v>102</v>
      </c>
      <c r="GT190" s="518" t="s">
        <v>102</v>
      </c>
      <c r="GU190" s="518" t="s">
        <v>102</v>
      </c>
      <c r="GV190" s="518" t="s">
        <v>102</v>
      </c>
      <c r="GW190" s="518" t="s">
        <v>102</v>
      </c>
      <c r="GX190" s="518" t="s">
        <v>102</v>
      </c>
      <c r="GY190" s="518" t="s">
        <v>102</v>
      </c>
      <c r="GZ190" s="518" t="s">
        <v>102</v>
      </c>
      <c r="HA190" s="518" t="s">
        <v>102</v>
      </c>
      <c r="HB190" s="518" t="s">
        <v>102</v>
      </c>
      <c r="HC190" s="511" t="str">
        <f t="shared" si="2"/>
        <v>2007-800237</v>
      </c>
    </row>
    <row r="191" spans="1:211" ht="48" hidden="1" customHeight="1" x14ac:dyDescent="0.15">
      <c r="A191" s="511" t="s">
        <v>4445</v>
      </c>
      <c r="B191" s="522" t="s">
        <v>11903</v>
      </c>
      <c r="C191" s="513">
        <v>39673</v>
      </c>
      <c r="D191" s="512" t="s">
        <v>8419</v>
      </c>
      <c r="E191" s="522" t="s">
        <v>8465</v>
      </c>
      <c r="F191" s="522" t="s">
        <v>8466</v>
      </c>
      <c r="G191" s="513">
        <v>39735</v>
      </c>
      <c r="H191" s="522" t="s">
        <v>11904</v>
      </c>
      <c r="J191" s="513"/>
      <c r="K191" s="522"/>
      <c r="N191" s="513"/>
      <c r="O191" s="513"/>
      <c r="Q191" s="513"/>
      <c r="R191" s="513"/>
      <c r="S191" s="511" t="s">
        <v>11905</v>
      </c>
      <c r="T191" s="511">
        <v>2011</v>
      </c>
      <c r="U191" s="515" t="s">
        <v>8424</v>
      </c>
      <c r="V191" s="514">
        <v>89</v>
      </c>
      <c r="W191" s="514">
        <v>5</v>
      </c>
      <c r="X191" s="514">
        <v>4</v>
      </c>
      <c r="Y191" s="513">
        <v>36052</v>
      </c>
      <c r="Z191" s="512" t="s">
        <v>11861</v>
      </c>
      <c r="AA191" s="512" t="s">
        <v>11862</v>
      </c>
      <c r="AB191" s="513">
        <v>36830</v>
      </c>
      <c r="AC191" s="513">
        <v>37221</v>
      </c>
      <c r="AD191" s="512" t="s">
        <v>11863</v>
      </c>
      <c r="AE191" s="513">
        <v>36627</v>
      </c>
      <c r="AF191" s="512" t="s">
        <v>9163</v>
      </c>
      <c r="AG191" s="512" t="s">
        <v>11862</v>
      </c>
      <c r="AH191" s="516">
        <v>3232076</v>
      </c>
      <c r="AI191" s="513">
        <v>37148</v>
      </c>
      <c r="AJ191" s="513" t="s">
        <v>138</v>
      </c>
      <c r="AK191" s="511" t="s">
        <v>138</v>
      </c>
      <c r="AL191" s="513" t="s">
        <v>138</v>
      </c>
      <c r="AM191" s="511" t="s">
        <v>138</v>
      </c>
      <c r="AN191" s="511" t="s">
        <v>10572</v>
      </c>
      <c r="AO191" s="511" t="s">
        <v>3173</v>
      </c>
      <c r="AP191" s="511" t="s">
        <v>10572</v>
      </c>
      <c r="AQ191" s="511" t="s">
        <v>11864</v>
      </c>
      <c r="AR191" s="511" t="s">
        <v>11865</v>
      </c>
      <c r="AS191" s="511" t="s">
        <v>138</v>
      </c>
      <c r="AT191" s="511" t="s">
        <v>138</v>
      </c>
      <c r="AU191" s="511" t="s">
        <v>138</v>
      </c>
      <c r="AV191" s="511" t="s">
        <v>11416</v>
      </c>
      <c r="AW191" s="511" t="s">
        <v>3174</v>
      </c>
      <c r="AX191" s="511" t="s">
        <v>3174</v>
      </c>
      <c r="AY191" s="511" t="s">
        <v>3175</v>
      </c>
      <c r="AZ191" s="511" t="s">
        <v>3175</v>
      </c>
      <c r="BA191" s="511" t="s">
        <v>3176</v>
      </c>
      <c r="BB191" s="511">
        <v>598098526</v>
      </c>
      <c r="BC191" s="512" t="s">
        <v>3106</v>
      </c>
      <c r="BD191" s="511" t="s">
        <v>3107</v>
      </c>
      <c r="BE191" s="511" t="s">
        <v>11866</v>
      </c>
      <c r="BF191" s="511" t="s">
        <v>1596</v>
      </c>
      <c r="BG191" s="511" t="s">
        <v>10965</v>
      </c>
      <c r="BH191" s="511" t="s">
        <v>9244</v>
      </c>
      <c r="BI191" s="511">
        <v>5</v>
      </c>
      <c r="BJ191" s="511">
        <v>19</v>
      </c>
      <c r="BK191" s="511" t="s">
        <v>10966</v>
      </c>
      <c r="BL191" s="511" t="s">
        <v>138</v>
      </c>
      <c r="BM191" s="511" t="s">
        <v>11867</v>
      </c>
      <c r="BN191" s="511" t="s">
        <v>11868</v>
      </c>
      <c r="BO191" s="511" t="s">
        <v>9027</v>
      </c>
      <c r="BP191" s="513">
        <v>35760</v>
      </c>
      <c r="BQ191" s="511" t="s">
        <v>138</v>
      </c>
      <c r="BR191" s="511" t="s">
        <v>8482</v>
      </c>
      <c r="BS191" s="511" t="s">
        <v>11869</v>
      </c>
      <c r="BT191" s="511" t="s">
        <v>3108</v>
      </c>
      <c r="BU191" s="511" t="s">
        <v>11870</v>
      </c>
      <c r="BV191" s="511" t="s">
        <v>138</v>
      </c>
      <c r="BW191" s="511">
        <v>2</v>
      </c>
      <c r="BX191" s="511" t="s">
        <v>11871</v>
      </c>
      <c r="BY191" s="511" t="s">
        <v>138</v>
      </c>
      <c r="BZ191" s="511">
        <v>44</v>
      </c>
      <c r="CA191" s="511" t="s">
        <v>11872</v>
      </c>
      <c r="CB191" s="511" t="s">
        <v>11873</v>
      </c>
      <c r="CC191" s="511" t="s">
        <v>138</v>
      </c>
      <c r="CD191" s="511" t="s">
        <v>138</v>
      </c>
      <c r="CE191" s="518" t="s">
        <v>102</v>
      </c>
      <c r="CF191" s="518" t="s">
        <v>102</v>
      </c>
      <c r="CG191" s="518" t="s">
        <v>102</v>
      </c>
      <c r="CH191" s="518" t="s">
        <v>102</v>
      </c>
      <c r="CI191" s="518" t="s">
        <v>102</v>
      </c>
      <c r="CJ191" s="518" t="s">
        <v>102</v>
      </c>
      <c r="CK191" s="518" t="s">
        <v>102</v>
      </c>
      <c r="CL191" s="518" t="s">
        <v>102</v>
      </c>
      <c r="CM191" s="518" t="s">
        <v>102</v>
      </c>
      <c r="CN191" s="518" t="s">
        <v>102</v>
      </c>
      <c r="CO191" s="518" t="s">
        <v>102</v>
      </c>
      <c r="CP191" s="518" t="s">
        <v>102</v>
      </c>
      <c r="CQ191" s="518" t="s">
        <v>102</v>
      </c>
      <c r="CR191" s="518" t="s">
        <v>102</v>
      </c>
      <c r="CS191" s="518" t="s">
        <v>102</v>
      </c>
      <c r="CT191" s="518" t="s">
        <v>102</v>
      </c>
      <c r="CU191" s="518" t="s">
        <v>102</v>
      </c>
      <c r="CV191" s="518" t="s">
        <v>102</v>
      </c>
      <c r="CW191" s="518" t="s">
        <v>102</v>
      </c>
      <c r="CX191" s="518" t="s">
        <v>102</v>
      </c>
      <c r="CY191" s="518" t="s">
        <v>102</v>
      </c>
      <c r="CZ191" s="518" t="s">
        <v>102</v>
      </c>
      <c r="DA191" s="518" t="s">
        <v>102</v>
      </c>
      <c r="DB191" s="518" t="s">
        <v>102</v>
      </c>
      <c r="DC191" s="518" t="s">
        <v>102</v>
      </c>
      <c r="DD191" s="518" t="s">
        <v>102</v>
      </c>
      <c r="DE191" s="518" t="s">
        <v>102</v>
      </c>
      <c r="DF191" s="518" t="s">
        <v>102</v>
      </c>
      <c r="DG191" s="518" t="s">
        <v>102</v>
      </c>
      <c r="DH191" s="518" t="s">
        <v>102</v>
      </c>
      <c r="DI191" s="518" t="s">
        <v>102</v>
      </c>
      <c r="DJ191" s="518" t="s">
        <v>102</v>
      </c>
      <c r="DK191" s="518" t="s">
        <v>102</v>
      </c>
      <c r="DL191" s="518" t="s">
        <v>102</v>
      </c>
      <c r="DM191" s="518" t="s">
        <v>102</v>
      </c>
      <c r="DN191" s="518" t="s">
        <v>102</v>
      </c>
      <c r="DO191" s="518" t="s">
        <v>102</v>
      </c>
      <c r="DP191" s="518" t="s">
        <v>102</v>
      </c>
      <c r="DQ191" s="518" t="s">
        <v>102</v>
      </c>
      <c r="DR191" s="518" t="s">
        <v>102</v>
      </c>
      <c r="DS191" s="518" t="s">
        <v>102</v>
      </c>
      <c r="DT191" s="518" t="s">
        <v>102</v>
      </c>
      <c r="DU191" s="518" t="s">
        <v>102</v>
      </c>
      <c r="DV191" s="518" t="s">
        <v>102</v>
      </c>
      <c r="DW191" s="518" t="s">
        <v>102</v>
      </c>
      <c r="DX191" s="518" t="s">
        <v>102</v>
      </c>
      <c r="DY191" s="518" t="s">
        <v>102</v>
      </c>
      <c r="DZ191" s="518" t="s">
        <v>102</v>
      </c>
      <c r="EA191" s="518" t="s">
        <v>102</v>
      </c>
      <c r="EB191" s="518" t="s">
        <v>102</v>
      </c>
      <c r="EC191" s="518" t="s">
        <v>102</v>
      </c>
      <c r="ED191" s="518" t="s">
        <v>102</v>
      </c>
      <c r="EE191" s="518" t="s">
        <v>102</v>
      </c>
      <c r="EF191" s="518" t="s">
        <v>102</v>
      </c>
      <c r="EG191" s="518" t="s">
        <v>102</v>
      </c>
      <c r="EH191" s="518" t="s">
        <v>102</v>
      </c>
      <c r="EI191" s="518" t="s">
        <v>102</v>
      </c>
      <c r="EJ191" s="518" t="s">
        <v>102</v>
      </c>
      <c r="EK191" s="518" t="s">
        <v>102</v>
      </c>
      <c r="EL191" s="518" t="s">
        <v>102</v>
      </c>
      <c r="EM191" s="518" t="s">
        <v>102</v>
      </c>
      <c r="EN191" s="518" t="s">
        <v>102</v>
      </c>
      <c r="EO191" s="518" t="s">
        <v>102</v>
      </c>
      <c r="EP191" s="518" t="s">
        <v>102</v>
      </c>
      <c r="EQ191" s="518" t="s">
        <v>102</v>
      </c>
      <c r="ER191" s="518" t="s">
        <v>102</v>
      </c>
      <c r="ES191" s="518" t="s">
        <v>102</v>
      </c>
      <c r="ET191" s="518" t="s">
        <v>102</v>
      </c>
      <c r="EU191" s="518" t="s">
        <v>102</v>
      </c>
      <c r="EV191" s="518" t="s">
        <v>102</v>
      </c>
      <c r="EW191" s="518" t="s">
        <v>102</v>
      </c>
      <c r="EX191" s="518" t="s">
        <v>102</v>
      </c>
      <c r="EY191" s="518" t="s">
        <v>102</v>
      </c>
      <c r="EZ191" s="518" t="s">
        <v>102</v>
      </c>
      <c r="FA191" s="518" t="s">
        <v>102</v>
      </c>
      <c r="FB191" s="518" t="s">
        <v>102</v>
      </c>
      <c r="FC191" s="518" t="s">
        <v>102</v>
      </c>
      <c r="FD191" s="518" t="s">
        <v>102</v>
      </c>
      <c r="FE191" s="518" t="s">
        <v>102</v>
      </c>
      <c r="FF191" s="518" t="s">
        <v>102</v>
      </c>
      <c r="FG191" s="518" t="s">
        <v>102</v>
      </c>
      <c r="FH191" s="518" t="s">
        <v>102</v>
      </c>
      <c r="FI191" s="518" t="s">
        <v>102</v>
      </c>
      <c r="FJ191" s="518" t="s">
        <v>102</v>
      </c>
      <c r="FK191" s="518" t="s">
        <v>102</v>
      </c>
      <c r="FL191" s="518" t="s">
        <v>102</v>
      </c>
      <c r="FM191" s="518" t="s">
        <v>102</v>
      </c>
      <c r="FN191" s="518" t="s">
        <v>102</v>
      </c>
      <c r="FO191" s="518" t="s">
        <v>102</v>
      </c>
      <c r="FP191" s="518" t="s">
        <v>102</v>
      </c>
      <c r="FQ191" s="518" t="s">
        <v>102</v>
      </c>
      <c r="FR191" s="518" t="s">
        <v>102</v>
      </c>
      <c r="FS191" s="518" t="s">
        <v>102</v>
      </c>
      <c r="FT191" s="518" t="s">
        <v>102</v>
      </c>
      <c r="FU191" s="518" t="s">
        <v>102</v>
      </c>
      <c r="FV191" s="518" t="s">
        <v>102</v>
      </c>
      <c r="FW191" s="518" t="s">
        <v>102</v>
      </c>
      <c r="FX191" s="518" t="s">
        <v>102</v>
      </c>
      <c r="FY191" s="518" t="s">
        <v>102</v>
      </c>
      <c r="FZ191" s="518" t="s">
        <v>102</v>
      </c>
      <c r="GA191" s="518" t="s">
        <v>102</v>
      </c>
      <c r="GB191" s="518" t="s">
        <v>102</v>
      </c>
      <c r="GC191" s="518" t="s">
        <v>102</v>
      </c>
      <c r="GD191" s="518" t="s">
        <v>102</v>
      </c>
      <c r="GE191" s="518" t="s">
        <v>102</v>
      </c>
      <c r="GF191" s="518" t="s">
        <v>102</v>
      </c>
      <c r="GG191" s="518" t="s">
        <v>102</v>
      </c>
      <c r="GH191" s="518" t="s">
        <v>102</v>
      </c>
      <c r="GI191" s="518" t="s">
        <v>102</v>
      </c>
      <c r="GJ191" s="518" t="s">
        <v>102</v>
      </c>
      <c r="GK191" s="518" t="s">
        <v>102</v>
      </c>
      <c r="GL191" s="518" t="s">
        <v>102</v>
      </c>
      <c r="GM191" s="518" t="s">
        <v>102</v>
      </c>
      <c r="GN191" s="518" t="s">
        <v>102</v>
      </c>
      <c r="GO191" s="518" t="s">
        <v>102</v>
      </c>
      <c r="GP191" s="518" t="s">
        <v>102</v>
      </c>
      <c r="GQ191" s="518" t="s">
        <v>102</v>
      </c>
      <c r="GR191" s="518" t="s">
        <v>102</v>
      </c>
      <c r="GS191" s="518" t="s">
        <v>102</v>
      </c>
      <c r="GT191" s="518" t="s">
        <v>102</v>
      </c>
      <c r="GU191" s="518" t="s">
        <v>102</v>
      </c>
      <c r="GV191" s="518" t="s">
        <v>102</v>
      </c>
      <c r="GW191" s="518" t="s">
        <v>102</v>
      </c>
      <c r="GX191" s="518" t="s">
        <v>102</v>
      </c>
      <c r="GY191" s="518" t="s">
        <v>102</v>
      </c>
      <c r="GZ191" s="518" t="s">
        <v>102</v>
      </c>
      <c r="HA191" s="518" t="s">
        <v>102</v>
      </c>
      <c r="HB191" s="518" t="s">
        <v>102</v>
      </c>
      <c r="HC191" s="511" t="str">
        <f t="shared" si="2"/>
        <v>2008-390088</v>
      </c>
    </row>
    <row r="192" spans="1:211" ht="48" hidden="1" customHeight="1" x14ac:dyDescent="0.15">
      <c r="A192" s="511" t="s">
        <v>4445</v>
      </c>
      <c r="B192" s="522" t="s">
        <v>11906</v>
      </c>
      <c r="C192" s="513">
        <v>40304</v>
      </c>
      <c r="D192" s="512" t="s">
        <v>8419</v>
      </c>
      <c r="E192" s="522" t="s">
        <v>8465</v>
      </c>
      <c r="F192" s="522" t="s">
        <v>8466</v>
      </c>
      <c r="G192" s="513">
        <v>40385</v>
      </c>
      <c r="H192" s="522" t="s">
        <v>11907</v>
      </c>
      <c r="J192" s="513"/>
      <c r="K192" s="522"/>
      <c r="N192" s="513"/>
      <c r="O192" s="513"/>
      <c r="Q192" s="513"/>
      <c r="R192" s="513"/>
      <c r="S192" s="511" t="s">
        <v>11908</v>
      </c>
      <c r="T192" s="511">
        <v>2011</v>
      </c>
      <c r="U192" s="515" t="s">
        <v>8424</v>
      </c>
      <c r="V192" s="514">
        <v>89</v>
      </c>
      <c r="W192" s="514">
        <v>5</v>
      </c>
      <c r="X192" s="514">
        <v>5</v>
      </c>
      <c r="Y192" s="513">
        <v>36052</v>
      </c>
      <c r="Z192" s="512" t="s">
        <v>11861</v>
      </c>
      <c r="AA192" s="512" t="s">
        <v>11862</v>
      </c>
      <c r="AB192" s="513">
        <v>36830</v>
      </c>
      <c r="AC192" s="513">
        <v>37221</v>
      </c>
      <c r="AD192" s="512" t="s">
        <v>11863</v>
      </c>
      <c r="AE192" s="513">
        <v>36627</v>
      </c>
      <c r="AF192" s="512" t="s">
        <v>9163</v>
      </c>
      <c r="AG192" s="512" t="s">
        <v>11862</v>
      </c>
      <c r="AH192" s="516">
        <v>3232076</v>
      </c>
      <c r="AI192" s="513">
        <v>37148</v>
      </c>
      <c r="AJ192" s="513" t="s">
        <v>138</v>
      </c>
      <c r="AK192" s="511" t="s">
        <v>138</v>
      </c>
      <c r="AL192" s="513" t="s">
        <v>138</v>
      </c>
      <c r="AM192" s="511" t="s">
        <v>138</v>
      </c>
      <c r="AN192" s="511" t="s">
        <v>10572</v>
      </c>
      <c r="AO192" s="511" t="s">
        <v>3173</v>
      </c>
      <c r="AP192" s="511" t="s">
        <v>10572</v>
      </c>
      <c r="AQ192" s="511" t="s">
        <v>11864</v>
      </c>
      <c r="AR192" s="511" t="s">
        <v>11865</v>
      </c>
      <c r="AS192" s="511" t="s">
        <v>138</v>
      </c>
      <c r="AT192" s="511" t="s">
        <v>138</v>
      </c>
      <c r="AU192" s="511" t="s">
        <v>138</v>
      </c>
      <c r="AV192" s="511" t="s">
        <v>11416</v>
      </c>
      <c r="AW192" s="511" t="s">
        <v>3174</v>
      </c>
      <c r="AX192" s="511" t="s">
        <v>3174</v>
      </c>
      <c r="AY192" s="511" t="s">
        <v>3175</v>
      </c>
      <c r="AZ192" s="511" t="s">
        <v>3175</v>
      </c>
      <c r="BA192" s="511" t="s">
        <v>3176</v>
      </c>
      <c r="BB192" s="511">
        <v>598098526</v>
      </c>
      <c r="BC192" s="512" t="s">
        <v>3106</v>
      </c>
      <c r="BD192" s="511" t="s">
        <v>3107</v>
      </c>
      <c r="BE192" s="511" t="s">
        <v>11866</v>
      </c>
      <c r="BF192" s="511" t="s">
        <v>1596</v>
      </c>
      <c r="BG192" s="511" t="s">
        <v>10965</v>
      </c>
      <c r="BH192" s="511" t="s">
        <v>9244</v>
      </c>
      <c r="BI192" s="511">
        <v>5</v>
      </c>
      <c r="BJ192" s="511">
        <v>19</v>
      </c>
      <c r="BK192" s="511" t="s">
        <v>10966</v>
      </c>
      <c r="BL192" s="511" t="s">
        <v>138</v>
      </c>
      <c r="BM192" s="511" t="s">
        <v>11867</v>
      </c>
      <c r="BN192" s="511" t="s">
        <v>11868</v>
      </c>
      <c r="BO192" s="511" t="s">
        <v>9027</v>
      </c>
      <c r="BP192" s="513">
        <v>35760</v>
      </c>
      <c r="BQ192" s="511" t="s">
        <v>138</v>
      </c>
      <c r="BR192" s="511" t="s">
        <v>8482</v>
      </c>
      <c r="BS192" s="511" t="s">
        <v>11869</v>
      </c>
      <c r="BT192" s="511" t="s">
        <v>3108</v>
      </c>
      <c r="BU192" s="511" t="s">
        <v>11870</v>
      </c>
      <c r="BV192" s="511" t="s">
        <v>138</v>
      </c>
      <c r="BW192" s="511">
        <v>2</v>
      </c>
      <c r="BX192" s="511" t="s">
        <v>11871</v>
      </c>
      <c r="BY192" s="511" t="s">
        <v>138</v>
      </c>
      <c r="BZ192" s="511">
        <v>44</v>
      </c>
      <c r="CA192" s="511" t="s">
        <v>11872</v>
      </c>
      <c r="CB192" s="511" t="s">
        <v>11873</v>
      </c>
      <c r="CC192" s="511" t="s">
        <v>138</v>
      </c>
      <c r="CD192" s="511" t="s">
        <v>138</v>
      </c>
      <c r="CE192" s="518" t="s">
        <v>102</v>
      </c>
      <c r="CF192" s="518" t="s">
        <v>102</v>
      </c>
      <c r="CG192" s="518" t="s">
        <v>102</v>
      </c>
      <c r="CH192" s="518" t="s">
        <v>102</v>
      </c>
      <c r="CI192" s="518" t="s">
        <v>102</v>
      </c>
      <c r="CJ192" s="518" t="s">
        <v>102</v>
      </c>
      <c r="CK192" s="518" t="s">
        <v>102</v>
      </c>
      <c r="CL192" s="518" t="s">
        <v>102</v>
      </c>
      <c r="CM192" s="518" t="s">
        <v>102</v>
      </c>
      <c r="CN192" s="518" t="s">
        <v>102</v>
      </c>
      <c r="CO192" s="518" t="s">
        <v>102</v>
      </c>
      <c r="CP192" s="518" t="s">
        <v>102</v>
      </c>
      <c r="CQ192" s="518" t="s">
        <v>102</v>
      </c>
      <c r="CR192" s="518" t="s">
        <v>102</v>
      </c>
      <c r="CS192" s="518" t="s">
        <v>102</v>
      </c>
      <c r="CT192" s="518" t="s">
        <v>102</v>
      </c>
      <c r="CU192" s="518" t="s">
        <v>102</v>
      </c>
      <c r="CV192" s="518" t="s">
        <v>102</v>
      </c>
      <c r="CW192" s="518" t="s">
        <v>102</v>
      </c>
      <c r="CX192" s="518" t="s">
        <v>102</v>
      </c>
      <c r="CY192" s="518" t="s">
        <v>102</v>
      </c>
      <c r="CZ192" s="518" t="s">
        <v>102</v>
      </c>
      <c r="DA192" s="518" t="s">
        <v>102</v>
      </c>
      <c r="DB192" s="518" t="s">
        <v>102</v>
      </c>
      <c r="DC192" s="518" t="s">
        <v>102</v>
      </c>
      <c r="DD192" s="518" t="s">
        <v>102</v>
      </c>
      <c r="DE192" s="518" t="s">
        <v>102</v>
      </c>
      <c r="DF192" s="518" t="s">
        <v>102</v>
      </c>
      <c r="DG192" s="518" t="s">
        <v>102</v>
      </c>
      <c r="DH192" s="518" t="s">
        <v>102</v>
      </c>
      <c r="DI192" s="518" t="s">
        <v>102</v>
      </c>
      <c r="DJ192" s="518" t="s">
        <v>102</v>
      </c>
      <c r="DK192" s="518" t="s">
        <v>102</v>
      </c>
      <c r="DL192" s="518" t="s">
        <v>102</v>
      </c>
      <c r="DM192" s="518" t="s">
        <v>102</v>
      </c>
      <c r="DN192" s="518" t="s">
        <v>102</v>
      </c>
      <c r="DO192" s="518" t="s">
        <v>102</v>
      </c>
      <c r="DP192" s="518" t="s">
        <v>102</v>
      </c>
      <c r="DQ192" s="518" t="s">
        <v>102</v>
      </c>
      <c r="DR192" s="518" t="s">
        <v>102</v>
      </c>
      <c r="DS192" s="518" t="s">
        <v>102</v>
      </c>
      <c r="DT192" s="518" t="s">
        <v>102</v>
      </c>
      <c r="DU192" s="518" t="s">
        <v>102</v>
      </c>
      <c r="DV192" s="518" t="s">
        <v>102</v>
      </c>
      <c r="DW192" s="518" t="s">
        <v>102</v>
      </c>
      <c r="DX192" s="518" t="s">
        <v>102</v>
      </c>
      <c r="DY192" s="518" t="s">
        <v>102</v>
      </c>
      <c r="DZ192" s="518" t="s">
        <v>102</v>
      </c>
      <c r="EA192" s="518" t="s">
        <v>102</v>
      </c>
      <c r="EB192" s="518" t="s">
        <v>102</v>
      </c>
      <c r="EC192" s="518" t="s">
        <v>102</v>
      </c>
      <c r="ED192" s="518" t="s">
        <v>102</v>
      </c>
      <c r="EE192" s="518" t="s">
        <v>102</v>
      </c>
      <c r="EF192" s="518" t="s">
        <v>102</v>
      </c>
      <c r="EG192" s="518" t="s">
        <v>102</v>
      </c>
      <c r="EH192" s="518" t="s">
        <v>102</v>
      </c>
      <c r="EI192" s="518" t="s">
        <v>102</v>
      </c>
      <c r="EJ192" s="518" t="s">
        <v>102</v>
      </c>
      <c r="EK192" s="518" t="s">
        <v>102</v>
      </c>
      <c r="EL192" s="518" t="s">
        <v>102</v>
      </c>
      <c r="EM192" s="518" t="s">
        <v>102</v>
      </c>
      <c r="EN192" s="518" t="s">
        <v>102</v>
      </c>
      <c r="EO192" s="518" t="s">
        <v>102</v>
      </c>
      <c r="EP192" s="518" t="s">
        <v>102</v>
      </c>
      <c r="EQ192" s="518" t="s">
        <v>102</v>
      </c>
      <c r="ER192" s="518" t="s">
        <v>102</v>
      </c>
      <c r="ES192" s="518" t="s">
        <v>102</v>
      </c>
      <c r="ET192" s="518" t="s">
        <v>102</v>
      </c>
      <c r="EU192" s="518" t="s">
        <v>102</v>
      </c>
      <c r="EV192" s="518" t="s">
        <v>102</v>
      </c>
      <c r="EW192" s="518" t="s">
        <v>102</v>
      </c>
      <c r="EX192" s="518" t="s">
        <v>102</v>
      </c>
      <c r="EY192" s="518" t="s">
        <v>102</v>
      </c>
      <c r="EZ192" s="518" t="s">
        <v>102</v>
      </c>
      <c r="FA192" s="518" t="s">
        <v>102</v>
      </c>
      <c r="FB192" s="518" t="s">
        <v>102</v>
      </c>
      <c r="FC192" s="518" t="s">
        <v>102</v>
      </c>
      <c r="FD192" s="518" t="s">
        <v>102</v>
      </c>
      <c r="FE192" s="518" t="s">
        <v>102</v>
      </c>
      <c r="FF192" s="518" t="s">
        <v>102</v>
      </c>
      <c r="FG192" s="518" t="s">
        <v>102</v>
      </c>
      <c r="FH192" s="518" t="s">
        <v>102</v>
      </c>
      <c r="FI192" s="518" t="s">
        <v>102</v>
      </c>
      <c r="FJ192" s="518" t="s">
        <v>102</v>
      </c>
      <c r="FK192" s="518" t="s">
        <v>102</v>
      </c>
      <c r="FL192" s="518" t="s">
        <v>102</v>
      </c>
      <c r="FM192" s="518" t="s">
        <v>102</v>
      </c>
      <c r="FN192" s="518" t="s">
        <v>102</v>
      </c>
      <c r="FO192" s="518" t="s">
        <v>102</v>
      </c>
      <c r="FP192" s="518" t="s">
        <v>102</v>
      </c>
      <c r="FQ192" s="518" t="s">
        <v>102</v>
      </c>
      <c r="FR192" s="518" t="s">
        <v>102</v>
      </c>
      <c r="FS192" s="518" t="s">
        <v>102</v>
      </c>
      <c r="FT192" s="518" t="s">
        <v>102</v>
      </c>
      <c r="FU192" s="518" t="s">
        <v>102</v>
      </c>
      <c r="FV192" s="518" t="s">
        <v>102</v>
      </c>
      <c r="FW192" s="518" t="s">
        <v>102</v>
      </c>
      <c r="FX192" s="518" t="s">
        <v>102</v>
      </c>
      <c r="FY192" s="518" t="s">
        <v>102</v>
      </c>
      <c r="FZ192" s="518" t="s">
        <v>102</v>
      </c>
      <c r="GA192" s="518" t="s">
        <v>102</v>
      </c>
      <c r="GB192" s="518" t="s">
        <v>102</v>
      </c>
      <c r="GC192" s="518" t="s">
        <v>102</v>
      </c>
      <c r="GD192" s="518" t="s">
        <v>102</v>
      </c>
      <c r="GE192" s="518" t="s">
        <v>102</v>
      </c>
      <c r="GF192" s="518" t="s">
        <v>102</v>
      </c>
      <c r="GG192" s="518" t="s">
        <v>102</v>
      </c>
      <c r="GH192" s="518" t="s">
        <v>102</v>
      </c>
      <c r="GI192" s="518" t="s">
        <v>102</v>
      </c>
      <c r="GJ192" s="518" t="s">
        <v>102</v>
      </c>
      <c r="GK192" s="518" t="s">
        <v>102</v>
      </c>
      <c r="GL192" s="518" t="s">
        <v>102</v>
      </c>
      <c r="GM192" s="518" t="s">
        <v>102</v>
      </c>
      <c r="GN192" s="518" t="s">
        <v>102</v>
      </c>
      <c r="GO192" s="518" t="s">
        <v>102</v>
      </c>
      <c r="GP192" s="518" t="s">
        <v>102</v>
      </c>
      <c r="GQ192" s="518" t="s">
        <v>102</v>
      </c>
      <c r="GR192" s="518" t="s">
        <v>102</v>
      </c>
      <c r="GS192" s="518" t="s">
        <v>102</v>
      </c>
      <c r="GT192" s="518" t="s">
        <v>102</v>
      </c>
      <c r="GU192" s="518" t="s">
        <v>102</v>
      </c>
      <c r="GV192" s="518" t="s">
        <v>102</v>
      </c>
      <c r="GW192" s="518" t="s">
        <v>102</v>
      </c>
      <c r="GX192" s="518" t="s">
        <v>102</v>
      </c>
      <c r="GY192" s="518" t="s">
        <v>102</v>
      </c>
      <c r="GZ192" s="518" t="s">
        <v>102</v>
      </c>
      <c r="HA192" s="518" t="s">
        <v>102</v>
      </c>
      <c r="HB192" s="518" t="s">
        <v>102</v>
      </c>
      <c r="HC192" s="511" t="str">
        <f t="shared" si="2"/>
        <v>2010-390043</v>
      </c>
    </row>
    <row r="193" spans="1:211" ht="48" hidden="1" customHeight="1" x14ac:dyDescent="0.15">
      <c r="A193" s="511" t="s">
        <v>4453</v>
      </c>
      <c r="B193" s="512" t="s">
        <v>11909</v>
      </c>
      <c r="C193" s="513">
        <v>37302</v>
      </c>
      <c r="D193" s="512" t="s">
        <v>8419</v>
      </c>
      <c r="E193" s="512" t="s">
        <v>8489</v>
      </c>
      <c r="F193" s="512" t="s">
        <v>8490</v>
      </c>
      <c r="G193" s="513">
        <v>37699</v>
      </c>
      <c r="S193" s="514" t="s">
        <v>11910</v>
      </c>
      <c r="T193" s="511">
        <v>2010</v>
      </c>
      <c r="U193" s="515" t="s">
        <v>8424</v>
      </c>
      <c r="V193" s="514">
        <v>90</v>
      </c>
      <c r="W193" s="514">
        <v>4</v>
      </c>
      <c r="X193" s="514">
        <v>1</v>
      </c>
      <c r="Y193" s="513">
        <v>36648</v>
      </c>
      <c r="Z193" s="512" t="s">
        <v>11911</v>
      </c>
      <c r="AA193" s="512" t="s">
        <v>11912</v>
      </c>
      <c r="AB193" s="513">
        <v>37211</v>
      </c>
      <c r="AC193" s="513">
        <v>37144</v>
      </c>
      <c r="AD193" s="512" t="s">
        <v>11913</v>
      </c>
      <c r="AE193" s="513">
        <v>36859</v>
      </c>
      <c r="AF193" s="512" t="s">
        <v>9163</v>
      </c>
      <c r="AG193" s="512" t="s">
        <v>11912</v>
      </c>
      <c r="AH193" s="516">
        <v>3207192</v>
      </c>
      <c r="AI193" s="513">
        <v>37078</v>
      </c>
      <c r="AJ193" s="513" t="s">
        <v>138</v>
      </c>
      <c r="AK193" s="511" t="s">
        <v>138</v>
      </c>
      <c r="AL193" s="513" t="s">
        <v>138</v>
      </c>
      <c r="AM193" s="511" t="s">
        <v>138</v>
      </c>
      <c r="AN193" s="511" t="s">
        <v>11914</v>
      </c>
      <c r="AO193" s="511" t="s">
        <v>11915</v>
      </c>
      <c r="AP193" s="511" t="s">
        <v>11916</v>
      </c>
      <c r="AQ193" s="511" t="s">
        <v>11917</v>
      </c>
      <c r="AR193" s="511" t="s">
        <v>11918</v>
      </c>
      <c r="AS193" s="511" t="s">
        <v>138</v>
      </c>
      <c r="AT193" s="511" t="s">
        <v>138</v>
      </c>
      <c r="AU193" s="511" t="s">
        <v>138</v>
      </c>
      <c r="AV193" s="511" t="s">
        <v>11919</v>
      </c>
      <c r="AW193" s="511" t="s">
        <v>11920</v>
      </c>
      <c r="AX193" s="511" t="s">
        <v>11921</v>
      </c>
      <c r="AY193" s="511" t="s">
        <v>11922</v>
      </c>
      <c r="AZ193" s="511" t="s">
        <v>11923</v>
      </c>
      <c r="BA193" s="511" t="s">
        <v>11924</v>
      </c>
      <c r="BB193" s="511">
        <v>500208689</v>
      </c>
      <c r="BC193" s="512" t="s">
        <v>11925</v>
      </c>
      <c r="BD193" s="511" t="s">
        <v>11926</v>
      </c>
      <c r="BE193" s="511" t="s">
        <v>11927</v>
      </c>
      <c r="BF193" s="511" t="s">
        <v>11928</v>
      </c>
      <c r="BG193" s="511" t="s">
        <v>11929</v>
      </c>
      <c r="BH193" s="511" t="s">
        <v>8648</v>
      </c>
      <c r="BI193" s="511">
        <v>11</v>
      </c>
      <c r="BJ193" s="511">
        <v>7</v>
      </c>
      <c r="BK193" s="511" t="s">
        <v>138</v>
      </c>
      <c r="BL193" s="511" t="s">
        <v>138</v>
      </c>
      <c r="BM193" s="511" t="s">
        <v>11930</v>
      </c>
      <c r="BN193" s="511" t="s">
        <v>138</v>
      </c>
      <c r="BO193" s="511" t="s">
        <v>9027</v>
      </c>
      <c r="BP193" s="513" t="s">
        <v>138</v>
      </c>
      <c r="BQ193" s="511" t="s">
        <v>138</v>
      </c>
      <c r="BR193" s="511" t="s">
        <v>8482</v>
      </c>
      <c r="BS193" s="511" t="s">
        <v>11931</v>
      </c>
      <c r="BT193" s="511" t="s">
        <v>11932</v>
      </c>
      <c r="BU193" s="511" t="s">
        <v>11933</v>
      </c>
      <c r="BV193" s="511" t="s">
        <v>138</v>
      </c>
      <c r="BW193" s="511">
        <v>2</v>
      </c>
      <c r="BX193" s="511" t="s">
        <v>11934</v>
      </c>
      <c r="BY193" s="511" t="s">
        <v>138</v>
      </c>
      <c r="BZ193" s="511">
        <v>16</v>
      </c>
      <c r="CA193" s="511" t="s">
        <v>11935</v>
      </c>
      <c r="CB193" s="511" t="s">
        <v>11936</v>
      </c>
      <c r="CC193" s="511" t="s">
        <v>11937</v>
      </c>
      <c r="CD193" s="511" t="s">
        <v>138</v>
      </c>
      <c r="CE193" s="518" t="s">
        <v>102</v>
      </c>
      <c r="CF193" s="518" t="s">
        <v>102</v>
      </c>
      <c r="CG193" s="518" t="s">
        <v>102</v>
      </c>
      <c r="CH193" s="518" t="s">
        <v>102</v>
      </c>
      <c r="CI193" s="518" t="s">
        <v>102</v>
      </c>
      <c r="CJ193" s="518" t="s">
        <v>102</v>
      </c>
      <c r="CK193" s="518" t="s">
        <v>102</v>
      </c>
      <c r="CL193" s="518" t="s">
        <v>102</v>
      </c>
      <c r="CM193" s="518" t="s">
        <v>102</v>
      </c>
      <c r="CN193" s="518" t="s">
        <v>102</v>
      </c>
      <c r="CO193" s="518" t="s">
        <v>102</v>
      </c>
      <c r="CP193" s="518" t="s">
        <v>102</v>
      </c>
      <c r="CQ193" s="518" t="s">
        <v>102</v>
      </c>
      <c r="CR193" s="518" t="s">
        <v>102</v>
      </c>
      <c r="CS193" s="518" t="s">
        <v>102</v>
      </c>
      <c r="CT193" s="518" t="s">
        <v>102</v>
      </c>
      <c r="CU193" s="518" t="s">
        <v>102</v>
      </c>
      <c r="CV193" s="518" t="s">
        <v>102</v>
      </c>
      <c r="CW193" s="518" t="s">
        <v>102</v>
      </c>
      <c r="CX193" s="518" t="s">
        <v>102</v>
      </c>
      <c r="CY193" s="518" t="s">
        <v>102</v>
      </c>
      <c r="CZ193" s="518" t="s">
        <v>102</v>
      </c>
      <c r="DA193" s="518" t="s">
        <v>102</v>
      </c>
      <c r="DB193" s="518" t="s">
        <v>102</v>
      </c>
      <c r="DC193" s="518" t="s">
        <v>102</v>
      </c>
      <c r="DD193" s="518" t="s">
        <v>102</v>
      </c>
      <c r="DE193" s="518" t="s">
        <v>102</v>
      </c>
      <c r="DF193" s="518" t="s">
        <v>102</v>
      </c>
      <c r="DG193" s="518" t="s">
        <v>102</v>
      </c>
      <c r="DH193" s="518" t="s">
        <v>102</v>
      </c>
      <c r="DI193" s="518" t="s">
        <v>102</v>
      </c>
      <c r="DJ193" s="518" t="s">
        <v>102</v>
      </c>
      <c r="DK193" s="518" t="s">
        <v>102</v>
      </c>
      <c r="DL193" s="518" t="s">
        <v>102</v>
      </c>
      <c r="DM193" s="518" t="s">
        <v>102</v>
      </c>
      <c r="DN193" s="518" t="s">
        <v>102</v>
      </c>
      <c r="DO193" s="518" t="s">
        <v>102</v>
      </c>
      <c r="DP193" s="518" t="s">
        <v>102</v>
      </c>
      <c r="DQ193" s="518" t="s">
        <v>102</v>
      </c>
      <c r="DR193" s="518" t="s">
        <v>102</v>
      </c>
      <c r="DS193" s="518" t="s">
        <v>102</v>
      </c>
      <c r="DT193" s="518" t="s">
        <v>102</v>
      </c>
      <c r="DU193" s="518" t="s">
        <v>102</v>
      </c>
      <c r="DV193" s="518" t="s">
        <v>102</v>
      </c>
      <c r="DW193" s="518" t="s">
        <v>102</v>
      </c>
      <c r="DX193" s="518" t="s">
        <v>102</v>
      </c>
      <c r="DY193" s="518" t="s">
        <v>102</v>
      </c>
      <c r="DZ193" s="518" t="s">
        <v>102</v>
      </c>
      <c r="EA193" s="518" t="s">
        <v>102</v>
      </c>
      <c r="EB193" s="518" t="s">
        <v>102</v>
      </c>
      <c r="EC193" s="518" t="s">
        <v>102</v>
      </c>
      <c r="ED193" s="518" t="s">
        <v>102</v>
      </c>
      <c r="EE193" s="518" t="s">
        <v>102</v>
      </c>
      <c r="EF193" s="518" t="s">
        <v>102</v>
      </c>
      <c r="EG193" s="518" t="s">
        <v>102</v>
      </c>
      <c r="EH193" s="518" t="s">
        <v>102</v>
      </c>
      <c r="EI193" s="518" t="s">
        <v>102</v>
      </c>
      <c r="EJ193" s="518" t="s">
        <v>102</v>
      </c>
      <c r="EK193" s="518" t="s">
        <v>102</v>
      </c>
      <c r="EL193" s="518" t="s">
        <v>102</v>
      </c>
      <c r="EM193" s="518" t="s">
        <v>102</v>
      </c>
      <c r="EN193" s="518" t="s">
        <v>102</v>
      </c>
      <c r="EO193" s="518" t="s">
        <v>102</v>
      </c>
      <c r="EP193" s="518" t="s">
        <v>102</v>
      </c>
      <c r="EQ193" s="518" t="s">
        <v>102</v>
      </c>
      <c r="ER193" s="518" t="s">
        <v>102</v>
      </c>
      <c r="ES193" s="518" t="s">
        <v>102</v>
      </c>
      <c r="ET193" s="518" t="s">
        <v>102</v>
      </c>
      <c r="EU193" s="518" t="s">
        <v>102</v>
      </c>
      <c r="EV193" s="518" t="s">
        <v>102</v>
      </c>
      <c r="EW193" s="518" t="s">
        <v>102</v>
      </c>
      <c r="EX193" s="518" t="s">
        <v>102</v>
      </c>
      <c r="EY193" s="518" t="s">
        <v>102</v>
      </c>
      <c r="EZ193" s="518" t="s">
        <v>102</v>
      </c>
      <c r="FA193" s="518" t="s">
        <v>102</v>
      </c>
      <c r="FB193" s="518" t="s">
        <v>102</v>
      </c>
      <c r="FC193" s="518" t="s">
        <v>102</v>
      </c>
      <c r="FD193" s="518" t="s">
        <v>102</v>
      </c>
      <c r="FE193" s="518" t="s">
        <v>102</v>
      </c>
      <c r="FF193" s="518" t="s">
        <v>102</v>
      </c>
      <c r="FG193" s="518" t="s">
        <v>102</v>
      </c>
      <c r="FH193" s="518" t="s">
        <v>102</v>
      </c>
      <c r="FI193" s="518" t="s">
        <v>102</v>
      </c>
      <c r="FJ193" s="518" t="s">
        <v>102</v>
      </c>
      <c r="FK193" s="518" t="s">
        <v>102</v>
      </c>
      <c r="FL193" s="518" t="s">
        <v>102</v>
      </c>
      <c r="FM193" s="518" t="s">
        <v>102</v>
      </c>
      <c r="FN193" s="518" t="s">
        <v>102</v>
      </c>
      <c r="FO193" s="518" t="s">
        <v>102</v>
      </c>
      <c r="FP193" s="518" t="s">
        <v>102</v>
      </c>
      <c r="FQ193" s="518" t="s">
        <v>102</v>
      </c>
      <c r="FR193" s="518" t="s">
        <v>102</v>
      </c>
      <c r="FS193" s="518" t="s">
        <v>102</v>
      </c>
      <c r="FT193" s="518" t="s">
        <v>102</v>
      </c>
      <c r="FU193" s="518" t="s">
        <v>102</v>
      </c>
      <c r="FV193" s="518" t="s">
        <v>102</v>
      </c>
      <c r="FW193" s="518" t="s">
        <v>102</v>
      </c>
      <c r="FX193" s="518" t="s">
        <v>102</v>
      </c>
      <c r="FY193" s="518" t="s">
        <v>102</v>
      </c>
      <c r="FZ193" s="518" t="s">
        <v>102</v>
      </c>
      <c r="GA193" s="518" t="s">
        <v>102</v>
      </c>
      <c r="GB193" s="518" t="s">
        <v>102</v>
      </c>
      <c r="GC193" s="518" t="s">
        <v>102</v>
      </c>
      <c r="GD193" s="518" t="s">
        <v>102</v>
      </c>
      <c r="GE193" s="518" t="s">
        <v>102</v>
      </c>
      <c r="GF193" s="518" t="s">
        <v>102</v>
      </c>
      <c r="GG193" s="518" t="s">
        <v>102</v>
      </c>
      <c r="GH193" s="518" t="s">
        <v>102</v>
      </c>
      <c r="GI193" s="518" t="s">
        <v>102</v>
      </c>
      <c r="GJ193" s="518" t="s">
        <v>102</v>
      </c>
      <c r="GK193" s="518" t="s">
        <v>102</v>
      </c>
      <c r="GL193" s="518" t="s">
        <v>102</v>
      </c>
      <c r="GM193" s="518" t="s">
        <v>102</v>
      </c>
      <c r="GN193" s="518" t="s">
        <v>102</v>
      </c>
      <c r="GO193" s="518" t="s">
        <v>102</v>
      </c>
      <c r="GP193" s="518" t="s">
        <v>102</v>
      </c>
      <c r="GQ193" s="518" t="s">
        <v>102</v>
      </c>
      <c r="GR193" s="518" t="s">
        <v>102</v>
      </c>
      <c r="GS193" s="518" t="s">
        <v>102</v>
      </c>
      <c r="GT193" s="518" t="s">
        <v>102</v>
      </c>
      <c r="GU193" s="518" t="s">
        <v>102</v>
      </c>
      <c r="GV193" s="518" t="s">
        <v>102</v>
      </c>
      <c r="GW193" s="518" t="s">
        <v>102</v>
      </c>
      <c r="GX193" s="518" t="s">
        <v>102</v>
      </c>
      <c r="GY193" s="518" t="s">
        <v>102</v>
      </c>
      <c r="GZ193" s="518" t="s">
        <v>102</v>
      </c>
      <c r="HA193" s="518" t="s">
        <v>102</v>
      </c>
      <c r="HB193" s="518" t="s">
        <v>102</v>
      </c>
      <c r="HC193" s="511" t="str">
        <f t="shared" si="2"/>
        <v>2002-070375</v>
      </c>
    </row>
    <row r="194" spans="1:211" ht="48" hidden="1" customHeight="1" x14ac:dyDescent="0.15">
      <c r="A194" s="511" t="s">
        <v>4453</v>
      </c>
      <c r="B194" s="512" t="s">
        <v>11938</v>
      </c>
      <c r="C194" s="513">
        <v>38308</v>
      </c>
      <c r="D194" s="512" t="s">
        <v>8419</v>
      </c>
      <c r="E194" s="512" t="s">
        <v>8498</v>
      </c>
      <c r="F194" s="512" t="s">
        <v>8695</v>
      </c>
      <c r="G194" s="513">
        <v>40436</v>
      </c>
      <c r="H194" s="512" t="s">
        <v>11939</v>
      </c>
      <c r="I194" s="512" t="s">
        <v>8695</v>
      </c>
      <c r="J194" s="513">
        <v>40396</v>
      </c>
      <c r="S194" s="514" t="s">
        <v>11940</v>
      </c>
      <c r="T194" s="511">
        <v>2010</v>
      </c>
      <c r="U194" s="515" t="s">
        <v>8424</v>
      </c>
      <c r="V194" s="514">
        <v>90</v>
      </c>
      <c r="W194" s="514">
        <v>4</v>
      </c>
      <c r="X194" s="514">
        <v>2</v>
      </c>
      <c r="Y194" s="513">
        <v>36648</v>
      </c>
      <c r="Z194" s="512" t="s">
        <v>11911</v>
      </c>
      <c r="AA194" s="512" t="s">
        <v>11912</v>
      </c>
      <c r="AB194" s="513">
        <v>37211</v>
      </c>
      <c r="AC194" s="513">
        <v>37144</v>
      </c>
      <c r="AD194" s="512" t="s">
        <v>11913</v>
      </c>
      <c r="AE194" s="513">
        <v>36859</v>
      </c>
      <c r="AF194" s="512" t="s">
        <v>9163</v>
      </c>
      <c r="AG194" s="512" t="s">
        <v>11912</v>
      </c>
      <c r="AH194" s="516">
        <v>3207192</v>
      </c>
      <c r="AI194" s="513">
        <v>37078</v>
      </c>
      <c r="AJ194" s="513" t="s">
        <v>138</v>
      </c>
      <c r="AK194" s="511" t="s">
        <v>138</v>
      </c>
      <c r="AL194" s="513" t="s">
        <v>138</v>
      </c>
      <c r="AM194" s="511" t="s">
        <v>138</v>
      </c>
      <c r="AN194" s="511" t="s">
        <v>11914</v>
      </c>
      <c r="AO194" s="511" t="s">
        <v>11915</v>
      </c>
      <c r="AP194" s="511" t="s">
        <v>11916</v>
      </c>
      <c r="AQ194" s="511" t="s">
        <v>11917</v>
      </c>
      <c r="AR194" s="511" t="s">
        <v>11918</v>
      </c>
      <c r="AS194" s="511" t="s">
        <v>138</v>
      </c>
      <c r="AT194" s="511" t="s">
        <v>138</v>
      </c>
      <c r="AU194" s="511" t="s">
        <v>138</v>
      </c>
      <c r="AV194" s="511" t="s">
        <v>11919</v>
      </c>
      <c r="AW194" s="511" t="s">
        <v>11920</v>
      </c>
      <c r="AX194" s="511" t="s">
        <v>11921</v>
      </c>
      <c r="AY194" s="511" t="s">
        <v>11922</v>
      </c>
      <c r="AZ194" s="511" t="s">
        <v>11923</v>
      </c>
      <c r="BA194" s="511" t="s">
        <v>11924</v>
      </c>
      <c r="BB194" s="511">
        <v>500208689</v>
      </c>
      <c r="BC194" s="512" t="s">
        <v>11925</v>
      </c>
      <c r="BD194" s="511" t="s">
        <v>11926</v>
      </c>
      <c r="BE194" s="511" t="s">
        <v>11927</v>
      </c>
      <c r="BF194" s="511" t="s">
        <v>11928</v>
      </c>
      <c r="BG194" s="511" t="s">
        <v>11929</v>
      </c>
      <c r="BH194" s="511" t="s">
        <v>8648</v>
      </c>
      <c r="BI194" s="511">
        <v>11</v>
      </c>
      <c r="BJ194" s="511">
        <v>7</v>
      </c>
      <c r="BK194" s="511" t="s">
        <v>138</v>
      </c>
      <c r="BL194" s="511" t="s">
        <v>138</v>
      </c>
      <c r="BM194" s="511" t="s">
        <v>11930</v>
      </c>
      <c r="BN194" s="511" t="s">
        <v>138</v>
      </c>
      <c r="BO194" s="511" t="s">
        <v>9027</v>
      </c>
      <c r="BP194" s="513" t="s">
        <v>138</v>
      </c>
      <c r="BQ194" s="511" t="s">
        <v>138</v>
      </c>
      <c r="BR194" s="511" t="s">
        <v>8482</v>
      </c>
      <c r="BS194" s="511" t="s">
        <v>11931</v>
      </c>
      <c r="BT194" s="511" t="s">
        <v>11932</v>
      </c>
      <c r="BU194" s="511" t="s">
        <v>11933</v>
      </c>
      <c r="BV194" s="511" t="s">
        <v>138</v>
      </c>
      <c r="BW194" s="511">
        <v>2</v>
      </c>
      <c r="BX194" s="511" t="s">
        <v>11934</v>
      </c>
      <c r="BY194" s="511" t="s">
        <v>138</v>
      </c>
      <c r="BZ194" s="511">
        <v>16</v>
      </c>
      <c r="CA194" s="511" t="s">
        <v>11935</v>
      </c>
      <c r="CB194" s="511" t="s">
        <v>11936</v>
      </c>
      <c r="CC194" s="511" t="s">
        <v>11937</v>
      </c>
      <c r="CD194" s="511" t="s">
        <v>138</v>
      </c>
      <c r="CE194" s="518" t="s">
        <v>11941</v>
      </c>
      <c r="CF194" s="518" t="s">
        <v>11942</v>
      </c>
      <c r="CG194" s="518" t="s">
        <v>11943</v>
      </c>
      <c r="CH194" s="518" t="s">
        <v>11944</v>
      </c>
      <c r="CI194" s="518" t="s">
        <v>11945</v>
      </c>
      <c r="CJ194" s="518" t="s">
        <v>11946</v>
      </c>
      <c r="CK194" s="518" t="s">
        <v>11947</v>
      </c>
      <c r="CL194" s="518" t="s">
        <v>102</v>
      </c>
      <c r="CM194" s="518" t="s">
        <v>102</v>
      </c>
      <c r="CN194" s="518" t="s">
        <v>102</v>
      </c>
      <c r="CO194" s="518" t="s">
        <v>102</v>
      </c>
      <c r="CP194" s="518" t="s">
        <v>102</v>
      </c>
      <c r="CQ194" s="518" t="s">
        <v>102</v>
      </c>
      <c r="CR194" s="518" t="s">
        <v>102</v>
      </c>
      <c r="CS194" s="518" t="s">
        <v>102</v>
      </c>
      <c r="CT194" s="518" t="s">
        <v>102</v>
      </c>
      <c r="CU194" s="518" t="s">
        <v>102</v>
      </c>
      <c r="CV194" s="518" t="s">
        <v>102</v>
      </c>
      <c r="CW194" s="518" t="s">
        <v>102</v>
      </c>
      <c r="CX194" s="518" t="s">
        <v>102</v>
      </c>
      <c r="CY194" s="518" t="s">
        <v>102</v>
      </c>
      <c r="CZ194" s="518" t="s">
        <v>102</v>
      </c>
      <c r="DA194" s="518" t="s">
        <v>102</v>
      </c>
      <c r="DB194" s="518" t="s">
        <v>102</v>
      </c>
      <c r="DC194" s="518" t="s">
        <v>102</v>
      </c>
      <c r="DD194" s="518" t="s">
        <v>102</v>
      </c>
      <c r="DE194" s="518" t="s">
        <v>102</v>
      </c>
      <c r="DF194" s="518" t="s">
        <v>102</v>
      </c>
      <c r="DG194" s="518" t="s">
        <v>102</v>
      </c>
      <c r="DH194" s="518" t="s">
        <v>102</v>
      </c>
      <c r="DI194" s="518" t="s">
        <v>102</v>
      </c>
      <c r="DJ194" s="518" t="s">
        <v>102</v>
      </c>
      <c r="DK194" s="518" t="s">
        <v>102</v>
      </c>
      <c r="DL194" s="518" t="s">
        <v>102</v>
      </c>
      <c r="DM194" s="518" t="s">
        <v>102</v>
      </c>
      <c r="DN194" s="518" t="s">
        <v>102</v>
      </c>
      <c r="DO194" s="518" t="s">
        <v>102</v>
      </c>
      <c r="DP194" s="518" t="s">
        <v>102</v>
      </c>
      <c r="DQ194" s="518" t="s">
        <v>102</v>
      </c>
      <c r="DR194" s="518" t="s">
        <v>102</v>
      </c>
      <c r="DS194" s="518" t="s">
        <v>102</v>
      </c>
      <c r="DT194" s="518" t="s">
        <v>102</v>
      </c>
      <c r="DU194" s="518" t="s">
        <v>102</v>
      </c>
      <c r="DV194" s="518" t="s">
        <v>102</v>
      </c>
      <c r="DW194" s="518" t="s">
        <v>102</v>
      </c>
      <c r="DX194" s="518" t="s">
        <v>102</v>
      </c>
      <c r="DY194" s="518" t="s">
        <v>102</v>
      </c>
      <c r="DZ194" s="518" t="s">
        <v>102</v>
      </c>
      <c r="EA194" s="518" t="s">
        <v>102</v>
      </c>
      <c r="EB194" s="518" t="s">
        <v>102</v>
      </c>
      <c r="EC194" s="518" t="s">
        <v>102</v>
      </c>
      <c r="ED194" s="518" t="s">
        <v>102</v>
      </c>
      <c r="EE194" s="518" t="s">
        <v>102</v>
      </c>
      <c r="EF194" s="518" t="s">
        <v>102</v>
      </c>
      <c r="EG194" s="518" t="s">
        <v>102</v>
      </c>
      <c r="EH194" s="518" t="s">
        <v>102</v>
      </c>
      <c r="EI194" s="518" t="s">
        <v>102</v>
      </c>
      <c r="EJ194" s="518" t="s">
        <v>102</v>
      </c>
      <c r="EK194" s="518" t="s">
        <v>102</v>
      </c>
      <c r="EL194" s="518" t="s">
        <v>102</v>
      </c>
      <c r="EM194" s="518" t="s">
        <v>102</v>
      </c>
      <c r="EN194" s="518" t="s">
        <v>102</v>
      </c>
      <c r="EO194" s="518" t="s">
        <v>102</v>
      </c>
      <c r="EP194" s="518" t="s">
        <v>102</v>
      </c>
      <c r="EQ194" s="518" t="s">
        <v>102</v>
      </c>
      <c r="ER194" s="518" t="s">
        <v>102</v>
      </c>
      <c r="ES194" s="518" t="s">
        <v>102</v>
      </c>
      <c r="ET194" s="518" t="s">
        <v>102</v>
      </c>
      <c r="EU194" s="518" t="s">
        <v>102</v>
      </c>
      <c r="EV194" s="518" t="s">
        <v>102</v>
      </c>
      <c r="EW194" s="518" t="s">
        <v>102</v>
      </c>
      <c r="EX194" s="518" t="s">
        <v>102</v>
      </c>
      <c r="EY194" s="518" t="s">
        <v>102</v>
      </c>
      <c r="EZ194" s="518" t="s">
        <v>102</v>
      </c>
      <c r="FA194" s="518" t="s">
        <v>102</v>
      </c>
      <c r="FB194" s="518" t="s">
        <v>102</v>
      </c>
      <c r="FC194" s="518" t="s">
        <v>102</v>
      </c>
      <c r="FD194" s="518" t="s">
        <v>102</v>
      </c>
      <c r="FE194" s="518" t="s">
        <v>102</v>
      </c>
      <c r="FF194" s="518" t="s">
        <v>102</v>
      </c>
      <c r="FG194" s="518" t="s">
        <v>102</v>
      </c>
      <c r="FH194" s="518" t="s">
        <v>102</v>
      </c>
      <c r="FI194" s="518" t="s">
        <v>102</v>
      </c>
      <c r="FJ194" s="518" t="s">
        <v>102</v>
      </c>
      <c r="FK194" s="518" t="s">
        <v>102</v>
      </c>
      <c r="FL194" s="518" t="s">
        <v>102</v>
      </c>
      <c r="FM194" s="518" t="s">
        <v>102</v>
      </c>
      <c r="FN194" s="518" t="s">
        <v>102</v>
      </c>
      <c r="FO194" s="518" t="s">
        <v>102</v>
      </c>
      <c r="FP194" s="518" t="s">
        <v>102</v>
      </c>
      <c r="FQ194" s="518" t="s">
        <v>102</v>
      </c>
      <c r="FR194" s="518" t="s">
        <v>102</v>
      </c>
      <c r="FS194" s="518" t="s">
        <v>102</v>
      </c>
      <c r="FT194" s="518" t="s">
        <v>102</v>
      </c>
      <c r="FU194" s="518" t="s">
        <v>102</v>
      </c>
      <c r="FV194" s="518" t="s">
        <v>102</v>
      </c>
      <c r="FW194" s="518" t="s">
        <v>102</v>
      </c>
      <c r="FX194" s="518" t="s">
        <v>102</v>
      </c>
      <c r="FY194" s="518" t="s">
        <v>102</v>
      </c>
      <c r="FZ194" s="518" t="s">
        <v>102</v>
      </c>
      <c r="GA194" s="518" t="s">
        <v>102</v>
      </c>
      <c r="GB194" s="518" t="s">
        <v>102</v>
      </c>
      <c r="GC194" s="518" t="s">
        <v>102</v>
      </c>
      <c r="GD194" s="518" t="s">
        <v>102</v>
      </c>
      <c r="GE194" s="518" t="s">
        <v>102</v>
      </c>
      <c r="GF194" s="518" t="s">
        <v>102</v>
      </c>
      <c r="GG194" s="518" t="s">
        <v>102</v>
      </c>
      <c r="GH194" s="518" t="s">
        <v>102</v>
      </c>
      <c r="GI194" s="518" t="s">
        <v>102</v>
      </c>
      <c r="GJ194" s="518" t="s">
        <v>102</v>
      </c>
      <c r="GK194" s="518" t="s">
        <v>102</v>
      </c>
      <c r="GL194" s="518" t="s">
        <v>102</v>
      </c>
      <c r="GM194" s="518" t="s">
        <v>102</v>
      </c>
      <c r="GN194" s="518" t="s">
        <v>102</v>
      </c>
      <c r="GO194" s="518" t="s">
        <v>102</v>
      </c>
      <c r="GP194" s="518" t="s">
        <v>102</v>
      </c>
      <c r="GQ194" s="518" t="s">
        <v>102</v>
      </c>
      <c r="GR194" s="518" t="s">
        <v>102</v>
      </c>
      <c r="GS194" s="518" t="s">
        <v>102</v>
      </c>
      <c r="GT194" s="518" t="s">
        <v>102</v>
      </c>
      <c r="GU194" s="518" t="s">
        <v>102</v>
      </c>
      <c r="GV194" s="518" t="s">
        <v>102</v>
      </c>
      <c r="GW194" s="518" t="s">
        <v>102</v>
      </c>
      <c r="GX194" s="518" t="s">
        <v>102</v>
      </c>
      <c r="GY194" s="518" t="s">
        <v>102</v>
      </c>
      <c r="GZ194" s="518" t="s">
        <v>102</v>
      </c>
      <c r="HA194" s="518" t="s">
        <v>102</v>
      </c>
      <c r="HB194" s="518" t="s">
        <v>102</v>
      </c>
      <c r="HC194" s="511" t="str">
        <f t="shared" si="2"/>
        <v>2004-080228</v>
      </c>
    </row>
    <row r="195" spans="1:211" ht="48" hidden="1" customHeight="1" x14ac:dyDescent="0.15">
      <c r="A195" s="511" t="s">
        <v>4453</v>
      </c>
      <c r="B195" s="512" t="s">
        <v>11948</v>
      </c>
      <c r="C195" s="513">
        <v>38442</v>
      </c>
      <c r="D195" s="512" t="s">
        <v>8419</v>
      </c>
      <c r="E195" s="512" t="s">
        <v>8498</v>
      </c>
      <c r="F195" s="512" t="s">
        <v>8421</v>
      </c>
      <c r="G195" s="513">
        <v>40311</v>
      </c>
      <c r="H195" s="512" t="s">
        <v>11949</v>
      </c>
      <c r="I195" s="512" t="s">
        <v>10400</v>
      </c>
      <c r="J195" s="511" t="s">
        <v>11950</v>
      </c>
      <c r="K195" s="512" t="s">
        <v>11951</v>
      </c>
      <c r="L195" s="512" t="s">
        <v>11952</v>
      </c>
      <c r="M195" s="512" t="s">
        <v>11953</v>
      </c>
      <c r="N195" s="511" t="s">
        <v>11954</v>
      </c>
      <c r="O195" s="511" t="s">
        <v>11955</v>
      </c>
      <c r="P195" s="512" t="s">
        <v>9121</v>
      </c>
      <c r="Q195" s="511" t="s">
        <v>11956</v>
      </c>
      <c r="R195" s="511" t="s">
        <v>11957</v>
      </c>
      <c r="S195" s="514" t="s">
        <v>11958</v>
      </c>
      <c r="T195" s="511">
        <v>2010</v>
      </c>
      <c r="U195" s="515" t="s">
        <v>8424</v>
      </c>
      <c r="V195" s="514">
        <v>90</v>
      </c>
      <c r="W195" s="514">
        <v>4</v>
      </c>
      <c r="X195" s="514">
        <v>3</v>
      </c>
      <c r="Y195" s="513">
        <v>36648</v>
      </c>
      <c r="Z195" s="512" t="s">
        <v>11911</v>
      </c>
      <c r="AA195" s="512" t="s">
        <v>11912</v>
      </c>
      <c r="AB195" s="513">
        <v>37211</v>
      </c>
      <c r="AC195" s="513">
        <v>37144</v>
      </c>
      <c r="AD195" s="512" t="s">
        <v>11913</v>
      </c>
      <c r="AE195" s="513">
        <v>36859</v>
      </c>
      <c r="AF195" s="512" t="s">
        <v>9163</v>
      </c>
      <c r="AG195" s="512" t="s">
        <v>11912</v>
      </c>
      <c r="AH195" s="516">
        <v>3207192</v>
      </c>
      <c r="AI195" s="513">
        <v>37078</v>
      </c>
      <c r="AJ195" s="513" t="s">
        <v>138</v>
      </c>
      <c r="AK195" s="511" t="s">
        <v>138</v>
      </c>
      <c r="AL195" s="513" t="s">
        <v>138</v>
      </c>
      <c r="AM195" s="511" t="s">
        <v>138</v>
      </c>
      <c r="AN195" s="511" t="s">
        <v>11914</v>
      </c>
      <c r="AO195" s="511" t="s">
        <v>11915</v>
      </c>
      <c r="AP195" s="511" t="s">
        <v>11916</v>
      </c>
      <c r="AQ195" s="511" t="s">
        <v>11917</v>
      </c>
      <c r="AR195" s="511" t="s">
        <v>11918</v>
      </c>
      <c r="AS195" s="511" t="s">
        <v>138</v>
      </c>
      <c r="AT195" s="511" t="s">
        <v>138</v>
      </c>
      <c r="AU195" s="511" t="s">
        <v>138</v>
      </c>
      <c r="AV195" s="511" t="s">
        <v>11919</v>
      </c>
      <c r="AW195" s="511" t="s">
        <v>11920</v>
      </c>
      <c r="AX195" s="511" t="s">
        <v>11921</v>
      </c>
      <c r="AY195" s="511" t="s">
        <v>11922</v>
      </c>
      <c r="AZ195" s="511" t="s">
        <v>11923</v>
      </c>
      <c r="BA195" s="511" t="s">
        <v>11924</v>
      </c>
      <c r="BB195" s="511">
        <v>500208689</v>
      </c>
      <c r="BC195" s="512" t="s">
        <v>11925</v>
      </c>
      <c r="BD195" s="511" t="s">
        <v>11926</v>
      </c>
      <c r="BE195" s="511" t="s">
        <v>11927</v>
      </c>
      <c r="BF195" s="511" t="s">
        <v>11928</v>
      </c>
      <c r="BG195" s="511" t="s">
        <v>11929</v>
      </c>
      <c r="BH195" s="511" t="s">
        <v>8648</v>
      </c>
      <c r="BI195" s="511">
        <v>11</v>
      </c>
      <c r="BJ195" s="511">
        <v>7</v>
      </c>
      <c r="BK195" s="511" t="s">
        <v>138</v>
      </c>
      <c r="BL195" s="511" t="s">
        <v>138</v>
      </c>
      <c r="BM195" s="511" t="s">
        <v>11930</v>
      </c>
      <c r="BN195" s="511" t="s">
        <v>138</v>
      </c>
      <c r="BO195" s="511" t="s">
        <v>9027</v>
      </c>
      <c r="BP195" s="513" t="s">
        <v>138</v>
      </c>
      <c r="BQ195" s="511" t="s">
        <v>138</v>
      </c>
      <c r="BR195" s="511" t="s">
        <v>8482</v>
      </c>
      <c r="BS195" s="511" t="s">
        <v>11931</v>
      </c>
      <c r="BT195" s="511" t="s">
        <v>11932</v>
      </c>
      <c r="BU195" s="511" t="s">
        <v>11933</v>
      </c>
      <c r="BV195" s="511" t="s">
        <v>138</v>
      </c>
      <c r="BW195" s="511">
        <v>2</v>
      </c>
      <c r="BX195" s="511" t="s">
        <v>11934</v>
      </c>
      <c r="BY195" s="511" t="s">
        <v>138</v>
      </c>
      <c r="BZ195" s="511">
        <v>16</v>
      </c>
      <c r="CA195" s="511" t="s">
        <v>11935</v>
      </c>
      <c r="CB195" s="511" t="s">
        <v>11936</v>
      </c>
      <c r="CC195" s="511" t="s">
        <v>11937</v>
      </c>
      <c r="CD195" s="511" t="s">
        <v>138</v>
      </c>
      <c r="CE195" s="518" t="s">
        <v>102</v>
      </c>
      <c r="CF195" s="518" t="s">
        <v>102</v>
      </c>
      <c r="CG195" s="518" t="s">
        <v>102</v>
      </c>
      <c r="CH195" s="518" t="s">
        <v>102</v>
      </c>
      <c r="CI195" s="518" t="s">
        <v>102</v>
      </c>
      <c r="CJ195" s="518" t="s">
        <v>102</v>
      </c>
      <c r="CK195" s="518" t="s">
        <v>102</v>
      </c>
      <c r="CL195" s="518" t="s">
        <v>11959</v>
      </c>
      <c r="CM195" s="518" t="s">
        <v>11960</v>
      </c>
      <c r="CN195" s="518" t="s">
        <v>11961</v>
      </c>
      <c r="CO195" s="518" t="s">
        <v>11962</v>
      </c>
      <c r="CP195" s="518" t="s">
        <v>11963</v>
      </c>
      <c r="CQ195" s="518" t="s">
        <v>11964</v>
      </c>
      <c r="CR195" s="518" t="s">
        <v>102</v>
      </c>
      <c r="CS195" s="518" t="s">
        <v>102</v>
      </c>
      <c r="CT195" s="518" t="s">
        <v>102</v>
      </c>
      <c r="CU195" s="518" t="s">
        <v>102</v>
      </c>
      <c r="CV195" s="518" t="s">
        <v>102</v>
      </c>
      <c r="CW195" s="518" t="s">
        <v>102</v>
      </c>
      <c r="CX195" s="518" t="s">
        <v>102</v>
      </c>
      <c r="CY195" s="518" t="s">
        <v>102</v>
      </c>
      <c r="CZ195" s="518" t="s">
        <v>102</v>
      </c>
      <c r="DA195" s="518" t="s">
        <v>102</v>
      </c>
      <c r="DB195" s="518" t="s">
        <v>102</v>
      </c>
      <c r="DC195" s="518" t="s">
        <v>102</v>
      </c>
      <c r="DD195" s="518" t="s">
        <v>102</v>
      </c>
      <c r="DE195" s="518" t="s">
        <v>102</v>
      </c>
      <c r="DF195" s="518" t="s">
        <v>102</v>
      </c>
      <c r="DG195" s="518" t="s">
        <v>102</v>
      </c>
      <c r="DH195" s="518" t="s">
        <v>102</v>
      </c>
      <c r="DI195" s="518" t="s">
        <v>102</v>
      </c>
      <c r="DJ195" s="518" t="s">
        <v>102</v>
      </c>
      <c r="DK195" s="518" t="s">
        <v>102</v>
      </c>
      <c r="DL195" s="518" t="s">
        <v>102</v>
      </c>
      <c r="DM195" s="518" t="s">
        <v>102</v>
      </c>
      <c r="DN195" s="518" t="s">
        <v>102</v>
      </c>
      <c r="DO195" s="518" t="s">
        <v>102</v>
      </c>
      <c r="DP195" s="518" t="s">
        <v>102</v>
      </c>
      <c r="DQ195" s="518" t="s">
        <v>102</v>
      </c>
      <c r="DR195" s="518" t="s">
        <v>102</v>
      </c>
      <c r="DS195" s="518" t="s">
        <v>102</v>
      </c>
      <c r="DT195" s="518" t="s">
        <v>102</v>
      </c>
      <c r="DU195" s="518" t="s">
        <v>102</v>
      </c>
      <c r="DV195" s="518" t="s">
        <v>102</v>
      </c>
      <c r="DW195" s="518" t="s">
        <v>102</v>
      </c>
      <c r="DX195" s="518" t="s">
        <v>102</v>
      </c>
      <c r="DY195" s="518" t="s">
        <v>102</v>
      </c>
      <c r="DZ195" s="518" t="s">
        <v>102</v>
      </c>
      <c r="EA195" s="518" t="s">
        <v>102</v>
      </c>
      <c r="EB195" s="518" t="s">
        <v>102</v>
      </c>
      <c r="EC195" s="518" t="s">
        <v>102</v>
      </c>
      <c r="ED195" s="518" t="s">
        <v>102</v>
      </c>
      <c r="EE195" s="518" t="s">
        <v>102</v>
      </c>
      <c r="EF195" s="518" t="s">
        <v>102</v>
      </c>
      <c r="EG195" s="518" t="s">
        <v>102</v>
      </c>
      <c r="EH195" s="518" t="s">
        <v>102</v>
      </c>
      <c r="EI195" s="518" t="s">
        <v>102</v>
      </c>
      <c r="EJ195" s="518" t="s">
        <v>102</v>
      </c>
      <c r="EK195" s="518" t="s">
        <v>102</v>
      </c>
      <c r="EL195" s="518" t="s">
        <v>102</v>
      </c>
      <c r="EM195" s="518" t="s">
        <v>102</v>
      </c>
      <c r="EN195" s="518" t="s">
        <v>102</v>
      </c>
      <c r="EO195" s="518" t="s">
        <v>102</v>
      </c>
      <c r="EP195" s="518" t="s">
        <v>102</v>
      </c>
      <c r="EQ195" s="518" t="s">
        <v>102</v>
      </c>
      <c r="ER195" s="518" t="s">
        <v>102</v>
      </c>
      <c r="ES195" s="518" t="s">
        <v>102</v>
      </c>
      <c r="ET195" s="518" t="s">
        <v>102</v>
      </c>
      <c r="EU195" s="518" t="s">
        <v>102</v>
      </c>
      <c r="EV195" s="518" t="s">
        <v>102</v>
      </c>
      <c r="EW195" s="518" t="s">
        <v>102</v>
      </c>
      <c r="EX195" s="518" t="s">
        <v>102</v>
      </c>
      <c r="EY195" s="518" t="s">
        <v>102</v>
      </c>
      <c r="EZ195" s="518" t="s">
        <v>102</v>
      </c>
      <c r="FA195" s="518" t="s">
        <v>102</v>
      </c>
      <c r="FB195" s="518" t="s">
        <v>102</v>
      </c>
      <c r="FC195" s="518" t="s">
        <v>102</v>
      </c>
      <c r="FD195" s="518" t="s">
        <v>102</v>
      </c>
      <c r="FE195" s="518" t="s">
        <v>102</v>
      </c>
      <c r="FF195" s="518" t="s">
        <v>102</v>
      </c>
      <c r="FG195" s="518" t="s">
        <v>102</v>
      </c>
      <c r="FH195" s="518" t="s">
        <v>102</v>
      </c>
      <c r="FI195" s="518" t="s">
        <v>102</v>
      </c>
      <c r="FJ195" s="518" t="s">
        <v>102</v>
      </c>
      <c r="FK195" s="518" t="s">
        <v>102</v>
      </c>
      <c r="FL195" s="518" t="s">
        <v>102</v>
      </c>
      <c r="FM195" s="518" t="s">
        <v>102</v>
      </c>
      <c r="FN195" s="518" t="s">
        <v>102</v>
      </c>
      <c r="FO195" s="518" t="s">
        <v>102</v>
      </c>
      <c r="FP195" s="518" t="s">
        <v>102</v>
      </c>
      <c r="FQ195" s="518" t="s">
        <v>102</v>
      </c>
      <c r="FR195" s="518" t="s">
        <v>102</v>
      </c>
      <c r="FS195" s="518" t="s">
        <v>102</v>
      </c>
      <c r="FT195" s="518" t="s">
        <v>102</v>
      </c>
      <c r="FU195" s="518" t="s">
        <v>102</v>
      </c>
      <c r="FV195" s="518" t="s">
        <v>102</v>
      </c>
      <c r="FW195" s="518" t="s">
        <v>102</v>
      </c>
      <c r="FX195" s="518" t="s">
        <v>102</v>
      </c>
      <c r="FY195" s="518" t="s">
        <v>102</v>
      </c>
      <c r="FZ195" s="518" t="s">
        <v>102</v>
      </c>
      <c r="GA195" s="518" t="s">
        <v>102</v>
      </c>
      <c r="GB195" s="518" t="s">
        <v>102</v>
      </c>
      <c r="GC195" s="518" t="s">
        <v>102</v>
      </c>
      <c r="GD195" s="518" t="s">
        <v>102</v>
      </c>
      <c r="GE195" s="518" t="s">
        <v>102</v>
      </c>
      <c r="GF195" s="518" t="s">
        <v>102</v>
      </c>
      <c r="GG195" s="518" t="s">
        <v>102</v>
      </c>
      <c r="GH195" s="518" t="s">
        <v>102</v>
      </c>
      <c r="GI195" s="518" t="s">
        <v>102</v>
      </c>
      <c r="GJ195" s="518" t="s">
        <v>102</v>
      </c>
      <c r="GK195" s="518" t="s">
        <v>102</v>
      </c>
      <c r="GL195" s="518" t="s">
        <v>102</v>
      </c>
      <c r="GM195" s="518" t="s">
        <v>102</v>
      </c>
      <c r="GN195" s="518" t="s">
        <v>102</v>
      </c>
      <c r="GO195" s="518" t="s">
        <v>102</v>
      </c>
      <c r="GP195" s="518" t="s">
        <v>102</v>
      </c>
      <c r="GQ195" s="518" t="s">
        <v>102</v>
      </c>
      <c r="GR195" s="518" t="s">
        <v>102</v>
      </c>
      <c r="GS195" s="518" t="s">
        <v>102</v>
      </c>
      <c r="GT195" s="518" t="s">
        <v>102</v>
      </c>
      <c r="GU195" s="518" t="s">
        <v>102</v>
      </c>
      <c r="GV195" s="518" t="s">
        <v>102</v>
      </c>
      <c r="GW195" s="518" t="s">
        <v>102</v>
      </c>
      <c r="GX195" s="518" t="s">
        <v>102</v>
      </c>
      <c r="GY195" s="518" t="s">
        <v>102</v>
      </c>
      <c r="GZ195" s="518" t="s">
        <v>102</v>
      </c>
      <c r="HA195" s="518" t="s">
        <v>102</v>
      </c>
      <c r="HB195" s="518" t="s">
        <v>102</v>
      </c>
      <c r="HC195" s="511" t="str">
        <f t="shared" ref="HC195:HC258" si="3">SUBSTITUTE(RIGHT(B195,12),"号","")</f>
        <v>2005-080099</v>
      </c>
    </row>
    <row r="196" spans="1:211" ht="48" hidden="1" customHeight="1" x14ac:dyDescent="0.15">
      <c r="A196" s="511" t="s">
        <v>4453</v>
      </c>
      <c r="B196" s="512" t="s">
        <v>11965</v>
      </c>
      <c r="C196" s="513">
        <v>38866</v>
      </c>
      <c r="D196" s="512" t="s">
        <v>8419</v>
      </c>
      <c r="E196" s="512" t="s">
        <v>8465</v>
      </c>
      <c r="F196" s="512" t="s">
        <v>8466</v>
      </c>
      <c r="G196" s="513">
        <v>39323</v>
      </c>
      <c r="H196" s="512" t="s">
        <v>11966</v>
      </c>
      <c r="S196" s="514" t="s">
        <v>11967</v>
      </c>
      <c r="T196" s="511">
        <v>2010</v>
      </c>
      <c r="U196" s="515" t="s">
        <v>8424</v>
      </c>
      <c r="V196" s="514">
        <v>90</v>
      </c>
      <c r="W196" s="514">
        <v>4</v>
      </c>
      <c r="X196" s="514">
        <v>4</v>
      </c>
      <c r="Y196" s="513">
        <v>36648</v>
      </c>
      <c r="Z196" s="512" t="s">
        <v>11911</v>
      </c>
      <c r="AA196" s="512" t="s">
        <v>11912</v>
      </c>
      <c r="AB196" s="513">
        <v>37211</v>
      </c>
      <c r="AC196" s="513">
        <v>37144</v>
      </c>
      <c r="AD196" s="512" t="s">
        <v>11913</v>
      </c>
      <c r="AE196" s="513">
        <v>36859</v>
      </c>
      <c r="AF196" s="512" t="s">
        <v>9163</v>
      </c>
      <c r="AG196" s="512" t="s">
        <v>11912</v>
      </c>
      <c r="AH196" s="516">
        <v>3207192</v>
      </c>
      <c r="AI196" s="513">
        <v>37078</v>
      </c>
      <c r="AJ196" s="513" t="s">
        <v>138</v>
      </c>
      <c r="AK196" s="511" t="s">
        <v>138</v>
      </c>
      <c r="AL196" s="513" t="s">
        <v>138</v>
      </c>
      <c r="AM196" s="511" t="s">
        <v>138</v>
      </c>
      <c r="AN196" s="511" t="s">
        <v>11914</v>
      </c>
      <c r="AO196" s="511" t="s">
        <v>11915</v>
      </c>
      <c r="AP196" s="511" t="s">
        <v>11916</v>
      </c>
      <c r="AQ196" s="511" t="s">
        <v>11917</v>
      </c>
      <c r="AR196" s="511" t="s">
        <v>11918</v>
      </c>
      <c r="AS196" s="511" t="s">
        <v>138</v>
      </c>
      <c r="AT196" s="511" t="s">
        <v>138</v>
      </c>
      <c r="AU196" s="511" t="s">
        <v>138</v>
      </c>
      <c r="AV196" s="511" t="s">
        <v>11919</v>
      </c>
      <c r="AW196" s="511" t="s">
        <v>11920</v>
      </c>
      <c r="AX196" s="511" t="s">
        <v>11921</v>
      </c>
      <c r="AY196" s="511" t="s">
        <v>11922</v>
      </c>
      <c r="AZ196" s="511" t="s">
        <v>11923</v>
      </c>
      <c r="BA196" s="511" t="s">
        <v>11924</v>
      </c>
      <c r="BB196" s="511">
        <v>500208689</v>
      </c>
      <c r="BC196" s="512" t="s">
        <v>11925</v>
      </c>
      <c r="BD196" s="511" t="s">
        <v>11926</v>
      </c>
      <c r="BE196" s="511" t="s">
        <v>11927</v>
      </c>
      <c r="BF196" s="511" t="s">
        <v>11928</v>
      </c>
      <c r="BG196" s="511" t="s">
        <v>11929</v>
      </c>
      <c r="BH196" s="511" t="s">
        <v>8648</v>
      </c>
      <c r="BI196" s="511">
        <v>11</v>
      </c>
      <c r="BJ196" s="511">
        <v>7</v>
      </c>
      <c r="BK196" s="511" t="s">
        <v>138</v>
      </c>
      <c r="BL196" s="511" t="s">
        <v>138</v>
      </c>
      <c r="BM196" s="511" t="s">
        <v>11930</v>
      </c>
      <c r="BN196" s="511" t="s">
        <v>138</v>
      </c>
      <c r="BO196" s="511" t="s">
        <v>9027</v>
      </c>
      <c r="BP196" s="513" t="s">
        <v>138</v>
      </c>
      <c r="BQ196" s="511" t="s">
        <v>138</v>
      </c>
      <c r="BR196" s="511" t="s">
        <v>8482</v>
      </c>
      <c r="BS196" s="511" t="s">
        <v>11931</v>
      </c>
      <c r="BT196" s="511" t="s">
        <v>11932</v>
      </c>
      <c r="BU196" s="511" t="s">
        <v>11933</v>
      </c>
      <c r="BV196" s="511" t="s">
        <v>138</v>
      </c>
      <c r="BW196" s="511">
        <v>2</v>
      </c>
      <c r="BX196" s="511" t="s">
        <v>11934</v>
      </c>
      <c r="BY196" s="511" t="s">
        <v>138</v>
      </c>
      <c r="BZ196" s="511">
        <v>16</v>
      </c>
      <c r="CA196" s="511" t="s">
        <v>11935</v>
      </c>
      <c r="CB196" s="511" t="s">
        <v>11936</v>
      </c>
      <c r="CC196" s="511" t="s">
        <v>11937</v>
      </c>
      <c r="CD196" s="511" t="s">
        <v>138</v>
      </c>
      <c r="CE196" s="518" t="s">
        <v>102</v>
      </c>
      <c r="CF196" s="518" t="s">
        <v>102</v>
      </c>
      <c r="CG196" s="518" t="s">
        <v>102</v>
      </c>
      <c r="CH196" s="518" t="s">
        <v>102</v>
      </c>
      <c r="CI196" s="518" t="s">
        <v>102</v>
      </c>
      <c r="CJ196" s="518" t="s">
        <v>102</v>
      </c>
      <c r="CK196" s="518" t="s">
        <v>102</v>
      </c>
      <c r="CL196" s="518" t="s">
        <v>102</v>
      </c>
      <c r="CM196" s="518" t="s">
        <v>102</v>
      </c>
      <c r="CN196" s="518" t="s">
        <v>102</v>
      </c>
      <c r="CO196" s="518" t="s">
        <v>102</v>
      </c>
      <c r="CP196" s="518" t="s">
        <v>102</v>
      </c>
      <c r="CQ196" s="518" t="s">
        <v>102</v>
      </c>
      <c r="CR196" s="518" t="s">
        <v>102</v>
      </c>
      <c r="CS196" s="518" t="s">
        <v>102</v>
      </c>
      <c r="CT196" s="518" t="s">
        <v>102</v>
      </c>
      <c r="CU196" s="518" t="s">
        <v>102</v>
      </c>
      <c r="CV196" s="518" t="s">
        <v>102</v>
      </c>
      <c r="CW196" s="518" t="s">
        <v>102</v>
      </c>
      <c r="CX196" s="518" t="s">
        <v>102</v>
      </c>
      <c r="CY196" s="518" t="s">
        <v>102</v>
      </c>
      <c r="CZ196" s="518" t="s">
        <v>102</v>
      </c>
      <c r="DA196" s="518" t="s">
        <v>102</v>
      </c>
      <c r="DB196" s="518" t="s">
        <v>102</v>
      </c>
      <c r="DC196" s="518" t="s">
        <v>102</v>
      </c>
      <c r="DD196" s="518" t="s">
        <v>102</v>
      </c>
      <c r="DE196" s="518" t="s">
        <v>102</v>
      </c>
      <c r="DF196" s="518" t="s">
        <v>102</v>
      </c>
      <c r="DG196" s="518" t="s">
        <v>102</v>
      </c>
      <c r="DH196" s="518" t="s">
        <v>102</v>
      </c>
      <c r="DI196" s="518" t="s">
        <v>102</v>
      </c>
      <c r="DJ196" s="518" t="s">
        <v>102</v>
      </c>
      <c r="DK196" s="518" t="s">
        <v>102</v>
      </c>
      <c r="DL196" s="518" t="s">
        <v>102</v>
      </c>
      <c r="DM196" s="518" t="s">
        <v>102</v>
      </c>
      <c r="DN196" s="518" t="s">
        <v>102</v>
      </c>
      <c r="DO196" s="518" t="s">
        <v>102</v>
      </c>
      <c r="DP196" s="518" t="s">
        <v>102</v>
      </c>
      <c r="DQ196" s="518" t="s">
        <v>102</v>
      </c>
      <c r="DR196" s="518" t="s">
        <v>102</v>
      </c>
      <c r="DS196" s="518" t="s">
        <v>102</v>
      </c>
      <c r="DT196" s="518" t="s">
        <v>102</v>
      </c>
      <c r="DU196" s="518" t="s">
        <v>102</v>
      </c>
      <c r="DV196" s="518" t="s">
        <v>102</v>
      </c>
      <c r="DW196" s="518" t="s">
        <v>102</v>
      </c>
      <c r="DX196" s="518" t="s">
        <v>102</v>
      </c>
      <c r="DY196" s="518" t="s">
        <v>102</v>
      </c>
      <c r="DZ196" s="518" t="s">
        <v>102</v>
      </c>
      <c r="EA196" s="518" t="s">
        <v>102</v>
      </c>
      <c r="EB196" s="518" t="s">
        <v>102</v>
      </c>
      <c r="EC196" s="518" t="s">
        <v>102</v>
      </c>
      <c r="ED196" s="518" t="s">
        <v>102</v>
      </c>
      <c r="EE196" s="518" t="s">
        <v>102</v>
      </c>
      <c r="EF196" s="518" t="s">
        <v>102</v>
      </c>
      <c r="EG196" s="518" t="s">
        <v>102</v>
      </c>
      <c r="EH196" s="518" t="s">
        <v>102</v>
      </c>
      <c r="EI196" s="518" t="s">
        <v>102</v>
      </c>
      <c r="EJ196" s="518" t="s">
        <v>102</v>
      </c>
      <c r="EK196" s="518" t="s">
        <v>102</v>
      </c>
      <c r="EL196" s="518" t="s">
        <v>102</v>
      </c>
      <c r="EM196" s="518" t="s">
        <v>102</v>
      </c>
      <c r="EN196" s="518" t="s">
        <v>102</v>
      </c>
      <c r="EO196" s="518" t="s">
        <v>102</v>
      </c>
      <c r="EP196" s="518" t="s">
        <v>102</v>
      </c>
      <c r="EQ196" s="518" t="s">
        <v>102</v>
      </c>
      <c r="ER196" s="518" t="s">
        <v>102</v>
      </c>
      <c r="ES196" s="518" t="s">
        <v>102</v>
      </c>
      <c r="ET196" s="518" t="s">
        <v>102</v>
      </c>
      <c r="EU196" s="518" t="s">
        <v>102</v>
      </c>
      <c r="EV196" s="518" t="s">
        <v>102</v>
      </c>
      <c r="EW196" s="518" t="s">
        <v>102</v>
      </c>
      <c r="EX196" s="518" t="s">
        <v>102</v>
      </c>
      <c r="EY196" s="518" t="s">
        <v>102</v>
      </c>
      <c r="EZ196" s="518" t="s">
        <v>102</v>
      </c>
      <c r="FA196" s="518" t="s">
        <v>102</v>
      </c>
      <c r="FB196" s="518" t="s">
        <v>102</v>
      </c>
      <c r="FC196" s="518" t="s">
        <v>102</v>
      </c>
      <c r="FD196" s="518" t="s">
        <v>102</v>
      </c>
      <c r="FE196" s="518" t="s">
        <v>102</v>
      </c>
      <c r="FF196" s="518" t="s">
        <v>102</v>
      </c>
      <c r="FG196" s="518" t="s">
        <v>102</v>
      </c>
      <c r="FH196" s="518" t="s">
        <v>102</v>
      </c>
      <c r="FI196" s="518" t="s">
        <v>102</v>
      </c>
      <c r="FJ196" s="518" t="s">
        <v>102</v>
      </c>
      <c r="FK196" s="518" t="s">
        <v>102</v>
      </c>
      <c r="FL196" s="518" t="s">
        <v>102</v>
      </c>
      <c r="FM196" s="518" t="s">
        <v>102</v>
      </c>
      <c r="FN196" s="518" t="s">
        <v>102</v>
      </c>
      <c r="FO196" s="518" t="s">
        <v>102</v>
      </c>
      <c r="FP196" s="518" t="s">
        <v>102</v>
      </c>
      <c r="FQ196" s="518" t="s">
        <v>102</v>
      </c>
      <c r="FR196" s="518" t="s">
        <v>102</v>
      </c>
      <c r="FS196" s="518" t="s">
        <v>102</v>
      </c>
      <c r="FT196" s="518" t="s">
        <v>102</v>
      </c>
      <c r="FU196" s="518" t="s">
        <v>102</v>
      </c>
      <c r="FV196" s="518" t="s">
        <v>102</v>
      </c>
      <c r="FW196" s="518" t="s">
        <v>102</v>
      </c>
      <c r="FX196" s="518" t="s">
        <v>102</v>
      </c>
      <c r="FY196" s="518" t="s">
        <v>102</v>
      </c>
      <c r="FZ196" s="518" t="s">
        <v>102</v>
      </c>
      <c r="GA196" s="518" t="s">
        <v>102</v>
      </c>
      <c r="GB196" s="518" t="s">
        <v>102</v>
      </c>
      <c r="GC196" s="518" t="s">
        <v>102</v>
      </c>
      <c r="GD196" s="518" t="s">
        <v>102</v>
      </c>
      <c r="GE196" s="518" t="s">
        <v>102</v>
      </c>
      <c r="GF196" s="518" t="s">
        <v>102</v>
      </c>
      <c r="GG196" s="518" t="s">
        <v>102</v>
      </c>
      <c r="GH196" s="518" t="s">
        <v>102</v>
      </c>
      <c r="GI196" s="518" t="s">
        <v>102</v>
      </c>
      <c r="GJ196" s="518" t="s">
        <v>102</v>
      </c>
      <c r="GK196" s="518" t="s">
        <v>102</v>
      </c>
      <c r="GL196" s="518" t="s">
        <v>102</v>
      </c>
      <c r="GM196" s="518" t="s">
        <v>102</v>
      </c>
      <c r="GN196" s="518" t="s">
        <v>102</v>
      </c>
      <c r="GO196" s="518" t="s">
        <v>102</v>
      </c>
      <c r="GP196" s="518" t="s">
        <v>102</v>
      </c>
      <c r="GQ196" s="518" t="s">
        <v>102</v>
      </c>
      <c r="GR196" s="518" t="s">
        <v>102</v>
      </c>
      <c r="GS196" s="518" t="s">
        <v>102</v>
      </c>
      <c r="GT196" s="518" t="s">
        <v>102</v>
      </c>
      <c r="GU196" s="518" t="s">
        <v>102</v>
      </c>
      <c r="GV196" s="518" t="s">
        <v>102</v>
      </c>
      <c r="GW196" s="518" t="s">
        <v>102</v>
      </c>
      <c r="GX196" s="518" t="s">
        <v>102</v>
      </c>
      <c r="GY196" s="518" t="s">
        <v>102</v>
      </c>
      <c r="GZ196" s="518" t="s">
        <v>102</v>
      </c>
      <c r="HA196" s="518" t="s">
        <v>102</v>
      </c>
      <c r="HB196" s="518" t="s">
        <v>102</v>
      </c>
      <c r="HC196" s="511" t="str">
        <f t="shared" si="3"/>
        <v>2006-039089</v>
      </c>
    </row>
    <row r="197" spans="1:211" ht="48" hidden="1" customHeight="1" x14ac:dyDescent="0.15">
      <c r="A197" s="511" t="s">
        <v>4459</v>
      </c>
      <c r="B197" s="512" t="s">
        <v>11968</v>
      </c>
      <c r="C197" s="513">
        <v>40072</v>
      </c>
      <c r="D197" s="512" t="s">
        <v>8419</v>
      </c>
      <c r="E197" s="512" t="s">
        <v>10008</v>
      </c>
      <c r="F197" s="512" t="s">
        <v>8493</v>
      </c>
      <c r="G197" s="513">
        <v>40318</v>
      </c>
      <c r="H197" s="512" t="s">
        <v>11969</v>
      </c>
      <c r="I197" s="512" t="s">
        <v>10010</v>
      </c>
      <c r="J197" s="513">
        <v>40308</v>
      </c>
      <c r="S197" s="514" t="s">
        <v>11970</v>
      </c>
      <c r="T197" s="511">
        <v>2010</v>
      </c>
      <c r="U197" s="515" t="s">
        <v>8734</v>
      </c>
      <c r="V197" s="514">
        <v>91</v>
      </c>
      <c r="W197" s="514">
        <v>2</v>
      </c>
      <c r="X197" s="514">
        <v>1</v>
      </c>
      <c r="Y197" s="513">
        <v>33847</v>
      </c>
      <c r="Z197" s="512" t="s">
        <v>11971</v>
      </c>
      <c r="AA197" s="512" t="s">
        <v>11972</v>
      </c>
      <c r="AB197" s="513">
        <v>36886</v>
      </c>
      <c r="AC197" s="513">
        <v>37487</v>
      </c>
      <c r="AD197" s="512" t="s">
        <v>11973</v>
      </c>
      <c r="AE197" s="513">
        <v>36676</v>
      </c>
      <c r="AF197" s="512" t="s">
        <v>9163</v>
      </c>
      <c r="AG197" s="512" t="s">
        <v>11972</v>
      </c>
      <c r="AH197" s="516">
        <v>3316492</v>
      </c>
      <c r="AI197" s="513">
        <v>37414</v>
      </c>
      <c r="AJ197" s="513" t="s">
        <v>138</v>
      </c>
      <c r="AK197" s="511" t="s">
        <v>138</v>
      </c>
      <c r="AL197" s="513" t="s">
        <v>138</v>
      </c>
      <c r="AM197" s="511" t="s">
        <v>138</v>
      </c>
      <c r="AN197" s="511" t="s">
        <v>11974</v>
      </c>
      <c r="AO197" s="511" t="s">
        <v>318</v>
      </c>
      <c r="AP197" s="511" t="s">
        <v>11975</v>
      </c>
      <c r="AQ197" s="511" t="s">
        <v>11976</v>
      </c>
      <c r="AR197" s="511" t="s">
        <v>11977</v>
      </c>
      <c r="AS197" s="511" t="s">
        <v>138</v>
      </c>
      <c r="AT197" s="511" t="s">
        <v>138</v>
      </c>
      <c r="AU197" s="511" t="s">
        <v>138</v>
      </c>
      <c r="AV197" s="511" t="s">
        <v>11978</v>
      </c>
      <c r="AW197" s="511" t="s">
        <v>319</v>
      </c>
      <c r="AX197" s="511" t="s">
        <v>11979</v>
      </c>
      <c r="AY197" s="511" t="s">
        <v>320</v>
      </c>
      <c r="AZ197" s="511" t="s">
        <v>11980</v>
      </c>
      <c r="BA197" s="511" t="s">
        <v>138</v>
      </c>
      <c r="BB197" s="511">
        <v>6208</v>
      </c>
      <c r="BC197" s="512" t="s">
        <v>315</v>
      </c>
      <c r="BD197" s="511" t="s">
        <v>316</v>
      </c>
      <c r="BE197" s="511" t="s">
        <v>10065</v>
      </c>
      <c r="BF197" s="511" t="s">
        <v>314</v>
      </c>
      <c r="BG197" s="511" t="s">
        <v>11981</v>
      </c>
      <c r="BH197" s="511" t="s">
        <v>8648</v>
      </c>
      <c r="BI197" s="511">
        <v>1</v>
      </c>
      <c r="BJ197" s="511">
        <v>6</v>
      </c>
      <c r="BK197" s="511" t="s">
        <v>138</v>
      </c>
      <c r="BL197" s="511" t="s">
        <v>138</v>
      </c>
      <c r="BM197" s="511" t="s">
        <v>11982</v>
      </c>
      <c r="BN197" s="511" t="s">
        <v>11983</v>
      </c>
      <c r="BO197" s="511" t="s">
        <v>9027</v>
      </c>
      <c r="BP197" s="513" t="s">
        <v>138</v>
      </c>
      <c r="BQ197" s="511" t="s">
        <v>138</v>
      </c>
      <c r="BR197" s="511" t="s">
        <v>8482</v>
      </c>
      <c r="BS197" s="511" t="s">
        <v>11984</v>
      </c>
      <c r="BT197" s="511" t="s">
        <v>317</v>
      </c>
      <c r="BU197" s="511" t="s">
        <v>11985</v>
      </c>
      <c r="BV197" s="511" t="s">
        <v>138</v>
      </c>
      <c r="BW197" s="511">
        <v>1</v>
      </c>
      <c r="BX197" s="511" t="s">
        <v>11986</v>
      </c>
      <c r="BY197" s="511" t="s">
        <v>138</v>
      </c>
      <c r="BZ197" s="511">
        <v>24</v>
      </c>
      <c r="CA197" s="511" t="s">
        <v>11987</v>
      </c>
      <c r="CB197" s="511" t="s">
        <v>11988</v>
      </c>
      <c r="CC197" s="511" t="s">
        <v>138</v>
      </c>
      <c r="CD197" s="511" t="s">
        <v>138</v>
      </c>
      <c r="CE197" s="518" t="s">
        <v>102</v>
      </c>
      <c r="CF197" s="518" t="s">
        <v>102</v>
      </c>
      <c r="CG197" s="518" t="s">
        <v>102</v>
      </c>
      <c r="CH197" s="518" t="s">
        <v>102</v>
      </c>
      <c r="CI197" s="518" t="s">
        <v>102</v>
      </c>
      <c r="CJ197" s="518" t="s">
        <v>102</v>
      </c>
      <c r="CK197" s="518" t="s">
        <v>102</v>
      </c>
      <c r="CL197" s="518" t="s">
        <v>102</v>
      </c>
      <c r="CM197" s="518" t="s">
        <v>102</v>
      </c>
      <c r="CN197" s="518" t="s">
        <v>102</v>
      </c>
      <c r="CO197" s="518" t="s">
        <v>102</v>
      </c>
      <c r="CP197" s="518" t="s">
        <v>102</v>
      </c>
      <c r="CQ197" s="518" t="s">
        <v>102</v>
      </c>
      <c r="CR197" s="518" t="s">
        <v>102</v>
      </c>
      <c r="CS197" s="518" t="s">
        <v>102</v>
      </c>
      <c r="CT197" s="518" t="s">
        <v>102</v>
      </c>
      <c r="CU197" s="518" t="s">
        <v>102</v>
      </c>
      <c r="CV197" s="518" t="s">
        <v>102</v>
      </c>
      <c r="CW197" s="518" t="s">
        <v>102</v>
      </c>
      <c r="CX197" s="518" t="s">
        <v>102</v>
      </c>
      <c r="CY197" s="518" t="s">
        <v>102</v>
      </c>
      <c r="CZ197" s="518" t="s">
        <v>102</v>
      </c>
      <c r="DA197" s="518" t="s">
        <v>102</v>
      </c>
      <c r="DB197" s="518" t="s">
        <v>102</v>
      </c>
      <c r="DC197" s="518" t="s">
        <v>102</v>
      </c>
      <c r="DD197" s="518" t="s">
        <v>102</v>
      </c>
      <c r="DE197" s="518" t="s">
        <v>102</v>
      </c>
      <c r="DF197" s="518" t="s">
        <v>102</v>
      </c>
      <c r="DG197" s="518" t="s">
        <v>102</v>
      </c>
      <c r="DH197" s="518" t="s">
        <v>102</v>
      </c>
      <c r="DI197" s="518" t="s">
        <v>102</v>
      </c>
      <c r="DJ197" s="518" t="s">
        <v>102</v>
      </c>
      <c r="DK197" s="518" t="s">
        <v>102</v>
      </c>
      <c r="DL197" s="518" t="s">
        <v>102</v>
      </c>
      <c r="DM197" s="518" t="s">
        <v>102</v>
      </c>
      <c r="DN197" s="518" t="s">
        <v>102</v>
      </c>
      <c r="DO197" s="518" t="s">
        <v>102</v>
      </c>
      <c r="DP197" s="518" t="s">
        <v>102</v>
      </c>
      <c r="DQ197" s="518" t="s">
        <v>102</v>
      </c>
      <c r="DR197" s="518" t="s">
        <v>102</v>
      </c>
      <c r="DS197" s="518" t="s">
        <v>102</v>
      </c>
      <c r="DT197" s="518" t="s">
        <v>102</v>
      </c>
      <c r="DU197" s="518" t="s">
        <v>102</v>
      </c>
      <c r="DV197" s="518" t="s">
        <v>102</v>
      </c>
      <c r="DW197" s="518" t="s">
        <v>102</v>
      </c>
      <c r="DX197" s="518" t="s">
        <v>102</v>
      </c>
      <c r="DY197" s="518" t="s">
        <v>102</v>
      </c>
      <c r="DZ197" s="518" t="s">
        <v>102</v>
      </c>
      <c r="EA197" s="518" t="s">
        <v>102</v>
      </c>
      <c r="EB197" s="518" t="s">
        <v>102</v>
      </c>
      <c r="EC197" s="518" t="s">
        <v>102</v>
      </c>
      <c r="ED197" s="518" t="s">
        <v>102</v>
      </c>
      <c r="EE197" s="518" t="s">
        <v>102</v>
      </c>
      <c r="EF197" s="518" t="s">
        <v>102</v>
      </c>
      <c r="EG197" s="518" t="s">
        <v>102</v>
      </c>
      <c r="EH197" s="518" t="s">
        <v>102</v>
      </c>
      <c r="EI197" s="518" t="s">
        <v>102</v>
      </c>
      <c r="EJ197" s="518" t="s">
        <v>102</v>
      </c>
      <c r="EK197" s="518" t="s">
        <v>102</v>
      </c>
      <c r="EL197" s="518" t="s">
        <v>102</v>
      </c>
      <c r="EM197" s="518" t="s">
        <v>102</v>
      </c>
      <c r="EN197" s="518" t="s">
        <v>102</v>
      </c>
      <c r="EO197" s="518" t="s">
        <v>102</v>
      </c>
      <c r="EP197" s="518" t="s">
        <v>102</v>
      </c>
      <c r="EQ197" s="518" t="s">
        <v>102</v>
      </c>
      <c r="ER197" s="518" t="s">
        <v>102</v>
      </c>
      <c r="ES197" s="518" t="s">
        <v>102</v>
      </c>
      <c r="ET197" s="518" t="s">
        <v>102</v>
      </c>
      <c r="EU197" s="518" t="s">
        <v>102</v>
      </c>
      <c r="EV197" s="518" t="s">
        <v>102</v>
      </c>
      <c r="EW197" s="518" t="s">
        <v>102</v>
      </c>
      <c r="EX197" s="518" t="s">
        <v>102</v>
      </c>
      <c r="EY197" s="518" t="s">
        <v>102</v>
      </c>
      <c r="EZ197" s="518" t="s">
        <v>102</v>
      </c>
      <c r="FA197" s="518" t="s">
        <v>102</v>
      </c>
      <c r="FB197" s="518" t="s">
        <v>102</v>
      </c>
      <c r="FC197" s="518" t="s">
        <v>102</v>
      </c>
      <c r="FD197" s="518" t="s">
        <v>102</v>
      </c>
      <c r="FE197" s="518" t="s">
        <v>102</v>
      </c>
      <c r="FF197" s="518" t="s">
        <v>102</v>
      </c>
      <c r="FG197" s="518" t="s">
        <v>102</v>
      </c>
      <c r="FH197" s="518" t="s">
        <v>102</v>
      </c>
      <c r="FI197" s="518" t="s">
        <v>102</v>
      </c>
      <c r="FJ197" s="518" t="s">
        <v>102</v>
      </c>
      <c r="FK197" s="518" t="s">
        <v>102</v>
      </c>
      <c r="FL197" s="518" t="s">
        <v>102</v>
      </c>
      <c r="FM197" s="518" t="s">
        <v>102</v>
      </c>
      <c r="FN197" s="518" t="s">
        <v>102</v>
      </c>
      <c r="FO197" s="518" t="s">
        <v>102</v>
      </c>
      <c r="FP197" s="518" t="s">
        <v>102</v>
      </c>
      <c r="FQ197" s="518" t="s">
        <v>102</v>
      </c>
      <c r="FR197" s="518" t="s">
        <v>102</v>
      </c>
      <c r="FS197" s="518" t="s">
        <v>102</v>
      </c>
      <c r="FT197" s="518" t="s">
        <v>102</v>
      </c>
      <c r="FU197" s="518" t="s">
        <v>102</v>
      </c>
      <c r="FV197" s="518" t="s">
        <v>102</v>
      </c>
      <c r="FW197" s="518" t="s">
        <v>102</v>
      </c>
      <c r="FX197" s="518" t="s">
        <v>102</v>
      </c>
      <c r="FY197" s="518" t="s">
        <v>102</v>
      </c>
      <c r="FZ197" s="518" t="s">
        <v>102</v>
      </c>
      <c r="GA197" s="518" t="s">
        <v>102</v>
      </c>
      <c r="GB197" s="518" t="s">
        <v>102</v>
      </c>
      <c r="GC197" s="518" t="s">
        <v>102</v>
      </c>
      <c r="GD197" s="518" t="s">
        <v>102</v>
      </c>
      <c r="GE197" s="518" t="s">
        <v>102</v>
      </c>
      <c r="GF197" s="518" t="s">
        <v>102</v>
      </c>
      <c r="GG197" s="518" t="s">
        <v>102</v>
      </c>
      <c r="GH197" s="518" t="s">
        <v>102</v>
      </c>
      <c r="GI197" s="518" t="s">
        <v>102</v>
      </c>
      <c r="GJ197" s="518" t="s">
        <v>102</v>
      </c>
      <c r="GK197" s="518" t="s">
        <v>102</v>
      </c>
      <c r="GL197" s="518" t="s">
        <v>102</v>
      </c>
      <c r="GM197" s="518" t="s">
        <v>102</v>
      </c>
      <c r="GN197" s="518" t="s">
        <v>102</v>
      </c>
      <c r="GO197" s="518" t="s">
        <v>102</v>
      </c>
      <c r="GP197" s="518" t="s">
        <v>102</v>
      </c>
      <c r="GQ197" s="518" t="s">
        <v>102</v>
      </c>
      <c r="GR197" s="518" t="s">
        <v>102</v>
      </c>
      <c r="GS197" s="518" t="s">
        <v>102</v>
      </c>
      <c r="GT197" s="518" t="s">
        <v>102</v>
      </c>
      <c r="GU197" s="518" t="s">
        <v>102</v>
      </c>
      <c r="GV197" s="518" t="s">
        <v>102</v>
      </c>
      <c r="GW197" s="518" t="s">
        <v>102</v>
      </c>
      <c r="GX197" s="518" t="s">
        <v>102</v>
      </c>
      <c r="GY197" s="518" t="s">
        <v>102</v>
      </c>
      <c r="GZ197" s="518" t="s">
        <v>102</v>
      </c>
      <c r="HA197" s="518" t="s">
        <v>102</v>
      </c>
      <c r="HB197" s="518" t="s">
        <v>102</v>
      </c>
      <c r="HC197" s="511" t="str">
        <f t="shared" si="3"/>
        <v>2009-600038</v>
      </c>
    </row>
    <row r="198" spans="1:211" ht="48" hidden="1" customHeight="1" x14ac:dyDescent="0.15">
      <c r="A198" s="511" t="s">
        <v>4459</v>
      </c>
      <c r="B198" s="512" t="s">
        <v>11989</v>
      </c>
      <c r="C198" s="513">
        <v>40071</v>
      </c>
      <c r="D198" s="512" t="s">
        <v>8419</v>
      </c>
      <c r="E198" s="512" t="s">
        <v>8498</v>
      </c>
      <c r="F198" s="512" t="s">
        <v>8421</v>
      </c>
      <c r="G198" s="513">
        <v>40350</v>
      </c>
      <c r="H198" s="512" t="s">
        <v>8985</v>
      </c>
      <c r="I198" s="512" t="s">
        <v>8500</v>
      </c>
      <c r="J198" s="513">
        <v>40308</v>
      </c>
      <c r="S198" s="514" t="s">
        <v>11990</v>
      </c>
      <c r="T198" s="511">
        <v>2010</v>
      </c>
      <c r="U198" s="515" t="s">
        <v>8734</v>
      </c>
      <c r="V198" s="514">
        <v>91</v>
      </c>
      <c r="W198" s="514">
        <v>2</v>
      </c>
      <c r="X198" s="514">
        <v>2</v>
      </c>
      <c r="Y198" s="513">
        <v>33847</v>
      </c>
      <c r="Z198" s="512" t="s">
        <v>11971</v>
      </c>
      <c r="AA198" s="512" t="s">
        <v>11972</v>
      </c>
      <c r="AB198" s="513">
        <v>36886</v>
      </c>
      <c r="AC198" s="513">
        <v>37487</v>
      </c>
      <c r="AD198" s="512" t="s">
        <v>11973</v>
      </c>
      <c r="AE198" s="513">
        <v>36676</v>
      </c>
      <c r="AF198" s="512" t="s">
        <v>9163</v>
      </c>
      <c r="AG198" s="512" t="s">
        <v>11972</v>
      </c>
      <c r="AH198" s="516">
        <v>3316492</v>
      </c>
      <c r="AI198" s="513">
        <v>37414</v>
      </c>
      <c r="AJ198" s="513" t="s">
        <v>138</v>
      </c>
      <c r="AK198" s="511" t="s">
        <v>138</v>
      </c>
      <c r="AL198" s="513" t="s">
        <v>138</v>
      </c>
      <c r="AM198" s="511" t="s">
        <v>138</v>
      </c>
      <c r="AN198" s="511" t="s">
        <v>11974</v>
      </c>
      <c r="AO198" s="511" t="s">
        <v>318</v>
      </c>
      <c r="AP198" s="511" t="s">
        <v>11975</v>
      </c>
      <c r="AQ198" s="511" t="s">
        <v>11976</v>
      </c>
      <c r="AR198" s="511" t="s">
        <v>11977</v>
      </c>
      <c r="AS198" s="511" t="s">
        <v>138</v>
      </c>
      <c r="AT198" s="511" t="s">
        <v>138</v>
      </c>
      <c r="AU198" s="511" t="s">
        <v>138</v>
      </c>
      <c r="AV198" s="511" t="s">
        <v>11978</v>
      </c>
      <c r="AW198" s="511" t="s">
        <v>319</v>
      </c>
      <c r="AX198" s="511" t="s">
        <v>11979</v>
      </c>
      <c r="AY198" s="511" t="s">
        <v>320</v>
      </c>
      <c r="AZ198" s="511" t="s">
        <v>11980</v>
      </c>
      <c r="BA198" s="511" t="s">
        <v>138</v>
      </c>
      <c r="BB198" s="511">
        <v>6208</v>
      </c>
      <c r="BC198" s="512" t="s">
        <v>315</v>
      </c>
      <c r="BD198" s="511" t="s">
        <v>316</v>
      </c>
      <c r="BE198" s="511" t="s">
        <v>10065</v>
      </c>
      <c r="BF198" s="511" t="s">
        <v>314</v>
      </c>
      <c r="BG198" s="511" t="s">
        <v>11981</v>
      </c>
      <c r="BH198" s="511" t="s">
        <v>8648</v>
      </c>
      <c r="BI198" s="511">
        <v>1</v>
      </c>
      <c r="BJ198" s="511">
        <v>6</v>
      </c>
      <c r="BK198" s="511" t="s">
        <v>138</v>
      </c>
      <c r="BL198" s="511" t="s">
        <v>138</v>
      </c>
      <c r="BM198" s="511" t="s">
        <v>11982</v>
      </c>
      <c r="BN198" s="511" t="s">
        <v>11983</v>
      </c>
      <c r="BO198" s="511" t="s">
        <v>9027</v>
      </c>
      <c r="BP198" s="513" t="s">
        <v>138</v>
      </c>
      <c r="BQ198" s="511" t="s">
        <v>138</v>
      </c>
      <c r="BR198" s="511" t="s">
        <v>8482</v>
      </c>
      <c r="BS198" s="511" t="s">
        <v>11984</v>
      </c>
      <c r="BT198" s="511" t="s">
        <v>317</v>
      </c>
      <c r="BU198" s="511" t="s">
        <v>11985</v>
      </c>
      <c r="BV198" s="511" t="s">
        <v>138</v>
      </c>
      <c r="BW198" s="511">
        <v>1</v>
      </c>
      <c r="BX198" s="511" t="s">
        <v>11986</v>
      </c>
      <c r="BY198" s="511" t="s">
        <v>138</v>
      </c>
      <c r="BZ198" s="511">
        <v>24</v>
      </c>
      <c r="CA198" s="511" t="s">
        <v>11987</v>
      </c>
      <c r="CB198" s="511" t="s">
        <v>11988</v>
      </c>
      <c r="CC198" s="511" t="s">
        <v>138</v>
      </c>
      <c r="CD198" s="511" t="s">
        <v>138</v>
      </c>
      <c r="CE198" s="518" t="s">
        <v>11991</v>
      </c>
      <c r="CF198" s="518" t="s">
        <v>11991</v>
      </c>
      <c r="CG198" s="518" t="s">
        <v>11991</v>
      </c>
      <c r="CH198" s="518" t="s">
        <v>11992</v>
      </c>
      <c r="CI198" s="518" t="s">
        <v>11993</v>
      </c>
      <c r="CJ198" s="518" t="s">
        <v>11994</v>
      </c>
      <c r="CK198" s="518" t="s">
        <v>11995</v>
      </c>
      <c r="CL198" s="518" t="s">
        <v>11996</v>
      </c>
      <c r="CM198" s="518" t="s">
        <v>11997</v>
      </c>
      <c r="CN198" s="518" t="s">
        <v>11998</v>
      </c>
      <c r="CO198" s="518" t="s">
        <v>11999</v>
      </c>
      <c r="CP198" s="518" t="s">
        <v>12000</v>
      </c>
      <c r="CQ198" s="518" t="s">
        <v>12001</v>
      </c>
      <c r="CR198" s="518" t="s">
        <v>12002</v>
      </c>
      <c r="CS198" s="518" t="s">
        <v>12003</v>
      </c>
      <c r="CT198" s="518" t="s">
        <v>12004</v>
      </c>
      <c r="CU198" s="518" t="s">
        <v>12005</v>
      </c>
      <c r="CV198" s="518" t="s">
        <v>12006</v>
      </c>
      <c r="CW198" s="518" t="s">
        <v>12007</v>
      </c>
      <c r="CX198" s="518" t="s">
        <v>102</v>
      </c>
      <c r="CY198" s="518" t="s">
        <v>102</v>
      </c>
      <c r="CZ198" s="518" t="s">
        <v>102</v>
      </c>
      <c r="DA198" s="518" t="s">
        <v>102</v>
      </c>
      <c r="DB198" s="518" t="s">
        <v>102</v>
      </c>
      <c r="DC198" s="518" t="s">
        <v>102</v>
      </c>
      <c r="DD198" s="518" t="s">
        <v>102</v>
      </c>
      <c r="DE198" s="518" t="s">
        <v>102</v>
      </c>
      <c r="DF198" s="518" t="s">
        <v>102</v>
      </c>
      <c r="DG198" s="518" t="s">
        <v>102</v>
      </c>
      <c r="DH198" s="518" t="s">
        <v>102</v>
      </c>
      <c r="DI198" s="518" t="s">
        <v>102</v>
      </c>
      <c r="DJ198" s="518" t="s">
        <v>102</v>
      </c>
      <c r="DK198" s="518" t="s">
        <v>102</v>
      </c>
      <c r="DL198" s="518" t="s">
        <v>102</v>
      </c>
      <c r="DM198" s="518" t="s">
        <v>102</v>
      </c>
      <c r="DN198" s="518" t="s">
        <v>102</v>
      </c>
      <c r="DO198" s="518" t="s">
        <v>102</v>
      </c>
      <c r="DP198" s="518" t="s">
        <v>102</v>
      </c>
      <c r="DQ198" s="518" t="s">
        <v>102</v>
      </c>
      <c r="DR198" s="518" t="s">
        <v>102</v>
      </c>
      <c r="DS198" s="518" t="s">
        <v>102</v>
      </c>
      <c r="DT198" s="518" t="s">
        <v>102</v>
      </c>
      <c r="DU198" s="518" t="s">
        <v>102</v>
      </c>
      <c r="DV198" s="518" t="s">
        <v>102</v>
      </c>
      <c r="DW198" s="518" t="s">
        <v>102</v>
      </c>
      <c r="DX198" s="518" t="s">
        <v>102</v>
      </c>
      <c r="DY198" s="518" t="s">
        <v>102</v>
      </c>
      <c r="DZ198" s="518" t="s">
        <v>102</v>
      </c>
      <c r="EA198" s="518" t="s">
        <v>102</v>
      </c>
      <c r="EB198" s="518" t="s">
        <v>102</v>
      </c>
      <c r="EC198" s="518" t="s">
        <v>102</v>
      </c>
      <c r="ED198" s="518" t="s">
        <v>102</v>
      </c>
      <c r="EE198" s="518" t="s">
        <v>102</v>
      </c>
      <c r="EF198" s="518" t="s">
        <v>102</v>
      </c>
      <c r="EG198" s="518" t="s">
        <v>102</v>
      </c>
      <c r="EH198" s="518" t="s">
        <v>102</v>
      </c>
      <c r="EI198" s="518" t="s">
        <v>102</v>
      </c>
      <c r="EJ198" s="518" t="s">
        <v>102</v>
      </c>
      <c r="EK198" s="518" t="s">
        <v>102</v>
      </c>
      <c r="EL198" s="518" t="s">
        <v>102</v>
      </c>
      <c r="EM198" s="518" t="s">
        <v>102</v>
      </c>
      <c r="EN198" s="518" t="s">
        <v>102</v>
      </c>
      <c r="EO198" s="518" t="s">
        <v>102</v>
      </c>
      <c r="EP198" s="518" t="s">
        <v>102</v>
      </c>
      <c r="EQ198" s="518" t="s">
        <v>102</v>
      </c>
      <c r="ER198" s="518" t="s">
        <v>102</v>
      </c>
      <c r="ES198" s="518" t="s">
        <v>102</v>
      </c>
      <c r="ET198" s="518" t="s">
        <v>102</v>
      </c>
      <c r="EU198" s="518" t="s">
        <v>102</v>
      </c>
      <c r="EV198" s="518" t="s">
        <v>102</v>
      </c>
      <c r="EW198" s="518" t="s">
        <v>102</v>
      </c>
      <c r="EX198" s="518" t="s">
        <v>102</v>
      </c>
      <c r="EY198" s="518" t="s">
        <v>102</v>
      </c>
      <c r="EZ198" s="518" t="s">
        <v>102</v>
      </c>
      <c r="FA198" s="518" t="s">
        <v>102</v>
      </c>
      <c r="FB198" s="518" t="s">
        <v>102</v>
      </c>
      <c r="FC198" s="518" t="s">
        <v>102</v>
      </c>
      <c r="FD198" s="518" t="s">
        <v>102</v>
      </c>
      <c r="FE198" s="518" t="s">
        <v>102</v>
      </c>
      <c r="FF198" s="518" t="s">
        <v>102</v>
      </c>
      <c r="FG198" s="518" t="s">
        <v>102</v>
      </c>
      <c r="FH198" s="518" t="s">
        <v>102</v>
      </c>
      <c r="FI198" s="518" t="s">
        <v>102</v>
      </c>
      <c r="FJ198" s="518" t="s">
        <v>102</v>
      </c>
      <c r="FK198" s="518" t="s">
        <v>102</v>
      </c>
      <c r="FL198" s="518" t="s">
        <v>102</v>
      </c>
      <c r="FM198" s="518" t="s">
        <v>102</v>
      </c>
      <c r="FN198" s="518" t="s">
        <v>102</v>
      </c>
      <c r="FO198" s="518" t="s">
        <v>102</v>
      </c>
      <c r="FP198" s="518" t="s">
        <v>102</v>
      </c>
      <c r="FQ198" s="518" t="s">
        <v>102</v>
      </c>
      <c r="FR198" s="518" t="s">
        <v>102</v>
      </c>
      <c r="FS198" s="518" t="s">
        <v>102</v>
      </c>
      <c r="FT198" s="518" t="s">
        <v>102</v>
      </c>
      <c r="FU198" s="518" t="s">
        <v>102</v>
      </c>
      <c r="FV198" s="518" t="s">
        <v>102</v>
      </c>
      <c r="FW198" s="518" t="s">
        <v>102</v>
      </c>
      <c r="FX198" s="518" t="s">
        <v>102</v>
      </c>
      <c r="FY198" s="518" t="s">
        <v>102</v>
      </c>
      <c r="FZ198" s="518" t="s">
        <v>102</v>
      </c>
      <c r="GA198" s="518" t="s">
        <v>102</v>
      </c>
      <c r="GB198" s="518" t="s">
        <v>102</v>
      </c>
      <c r="GC198" s="518" t="s">
        <v>102</v>
      </c>
      <c r="GD198" s="518" t="s">
        <v>102</v>
      </c>
      <c r="GE198" s="518" t="s">
        <v>102</v>
      </c>
      <c r="GF198" s="518" t="s">
        <v>102</v>
      </c>
      <c r="GG198" s="518" t="s">
        <v>102</v>
      </c>
      <c r="GH198" s="518" t="s">
        <v>102</v>
      </c>
      <c r="GI198" s="518" t="s">
        <v>102</v>
      </c>
      <c r="GJ198" s="518" t="s">
        <v>102</v>
      </c>
      <c r="GK198" s="518" t="s">
        <v>102</v>
      </c>
      <c r="GL198" s="518" t="s">
        <v>102</v>
      </c>
      <c r="GM198" s="518" t="s">
        <v>102</v>
      </c>
      <c r="GN198" s="518" t="s">
        <v>102</v>
      </c>
      <c r="GO198" s="518" t="s">
        <v>102</v>
      </c>
      <c r="GP198" s="518" t="s">
        <v>102</v>
      </c>
      <c r="GQ198" s="518" t="s">
        <v>102</v>
      </c>
      <c r="GR198" s="518" t="s">
        <v>102</v>
      </c>
      <c r="GS198" s="518" t="s">
        <v>102</v>
      </c>
      <c r="GT198" s="518" t="s">
        <v>102</v>
      </c>
      <c r="GU198" s="518" t="s">
        <v>102</v>
      </c>
      <c r="GV198" s="518" t="s">
        <v>102</v>
      </c>
      <c r="GW198" s="518" t="s">
        <v>102</v>
      </c>
      <c r="GX198" s="518" t="s">
        <v>102</v>
      </c>
      <c r="GY198" s="518" t="s">
        <v>102</v>
      </c>
      <c r="GZ198" s="518" t="s">
        <v>102</v>
      </c>
      <c r="HA198" s="518" t="s">
        <v>102</v>
      </c>
      <c r="HB198" s="518" t="s">
        <v>102</v>
      </c>
      <c r="HC198" s="511" t="str">
        <f t="shared" si="3"/>
        <v>2009-800199</v>
      </c>
    </row>
    <row r="199" spans="1:211" ht="48" hidden="1" customHeight="1" x14ac:dyDescent="0.15">
      <c r="A199" s="514" t="s">
        <v>4460</v>
      </c>
      <c r="B199" s="519" t="s">
        <v>12008</v>
      </c>
      <c r="C199" s="513">
        <v>40497</v>
      </c>
      <c r="D199" s="519" t="s">
        <v>8419</v>
      </c>
      <c r="E199" s="519" t="s">
        <v>8498</v>
      </c>
      <c r="F199" s="519" t="s">
        <v>8421</v>
      </c>
      <c r="G199" s="513">
        <v>40875</v>
      </c>
      <c r="H199" s="519" t="s">
        <v>10214</v>
      </c>
      <c r="I199" s="519" t="s">
        <v>8682</v>
      </c>
      <c r="J199" s="513">
        <v>40835</v>
      </c>
      <c r="K199" s="519"/>
      <c r="L199" s="519"/>
      <c r="M199" s="519"/>
      <c r="N199" s="513"/>
      <c r="O199" s="513"/>
      <c r="P199" s="519"/>
      <c r="Q199" s="513"/>
      <c r="R199" s="513"/>
      <c r="S199" s="514" t="s">
        <v>12009</v>
      </c>
      <c r="T199" s="514">
        <v>2012</v>
      </c>
      <c r="U199" s="515" t="s">
        <v>8424</v>
      </c>
      <c r="V199" s="514">
        <v>92</v>
      </c>
      <c r="W199" s="514">
        <v>1</v>
      </c>
      <c r="X199" s="514">
        <v>1</v>
      </c>
      <c r="Y199" s="513">
        <v>36700</v>
      </c>
      <c r="Z199" s="512" t="s">
        <v>12010</v>
      </c>
      <c r="AA199" s="512" t="s">
        <v>12011</v>
      </c>
      <c r="AB199" s="513">
        <v>37131</v>
      </c>
      <c r="AC199" s="513">
        <v>40422</v>
      </c>
      <c r="AD199" s="512" t="s">
        <v>12012</v>
      </c>
      <c r="AE199" s="513">
        <v>39141</v>
      </c>
      <c r="AF199" s="512" t="s">
        <v>138</v>
      </c>
      <c r="AG199" s="512" t="s">
        <v>12011</v>
      </c>
      <c r="AH199" s="516">
        <v>4536223</v>
      </c>
      <c r="AI199" s="513">
        <v>40354</v>
      </c>
      <c r="AJ199" s="513" t="s">
        <v>138</v>
      </c>
      <c r="AK199" s="511" t="s">
        <v>138</v>
      </c>
      <c r="AL199" s="513" t="s">
        <v>138</v>
      </c>
      <c r="AM199" s="511" t="s">
        <v>138</v>
      </c>
      <c r="AN199" s="511" t="s">
        <v>12013</v>
      </c>
      <c r="AO199" s="511" t="s">
        <v>1777</v>
      </c>
      <c r="AP199" s="511" t="s">
        <v>12014</v>
      </c>
      <c r="AQ199" s="511" t="s">
        <v>12015</v>
      </c>
      <c r="AR199" s="511" t="s">
        <v>12016</v>
      </c>
      <c r="AS199" s="511" t="s">
        <v>12017</v>
      </c>
      <c r="AT199" s="511" t="s">
        <v>12017</v>
      </c>
      <c r="AU199" s="511" t="s">
        <v>12018</v>
      </c>
      <c r="AV199" s="511" t="s">
        <v>12019</v>
      </c>
      <c r="AW199" s="511" t="s">
        <v>1778</v>
      </c>
      <c r="AX199" s="511" t="s">
        <v>12020</v>
      </c>
      <c r="AY199" s="511" t="s">
        <v>1779</v>
      </c>
      <c r="AZ199" s="511" t="s">
        <v>12021</v>
      </c>
      <c r="BA199" s="511" t="s">
        <v>1780</v>
      </c>
      <c r="BB199" s="511">
        <v>100539</v>
      </c>
      <c r="BC199" s="512" t="s">
        <v>1774</v>
      </c>
      <c r="BD199" s="511" t="s">
        <v>1775</v>
      </c>
      <c r="BE199" s="511" t="s">
        <v>12022</v>
      </c>
      <c r="BF199" s="511" t="s">
        <v>1773</v>
      </c>
      <c r="BG199" s="511" t="s">
        <v>12023</v>
      </c>
      <c r="BH199" s="511" t="s">
        <v>8648</v>
      </c>
      <c r="BI199" s="511">
        <v>3</v>
      </c>
      <c r="BJ199" s="511">
        <v>8</v>
      </c>
      <c r="BK199" s="511" t="s">
        <v>12024</v>
      </c>
      <c r="BL199" s="511" t="s">
        <v>138</v>
      </c>
      <c r="BM199" s="511" t="s">
        <v>12025</v>
      </c>
      <c r="BN199" s="511" t="s">
        <v>138</v>
      </c>
      <c r="BO199" s="511" t="s">
        <v>9027</v>
      </c>
      <c r="BP199" s="513">
        <v>36507</v>
      </c>
      <c r="BQ199" s="511" t="s">
        <v>138</v>
      </c>
      <c r="BR199" s="511" t="s">
        <v>8482</v>
      </c>
      <c r="BS199" s="511" t="s">
        <v>12026</v>
      </c>
      <c r="BT199" s="511" t="s">
        <v>1776</v>
      </c>
      <c r="BU199" s="511" t="s">
        <v>12008</v>
      </c>
      <c r="BV199" s="511" t="s">
        <v>138</v>
      </c>
      <c r="BW199" s="511">
        <v>1</v>
      </c>
      <c r="BX199" s="511" t="s">
        <v>138</v>
      </c>
      <c r="BY199" s="511" t="s">
        <v>12027</v>
      </c>
      <c r="BZ199" s="511">
        <v>11</v>
      </c>
      <c r="CA199" s="511" t="s">
        <v>12028</v>
      </c>
      <c r="CB199" s="511" t="s">
        <v>12029</v>
      </c>
      <c r="CC199" s="511" t="s">
        <v>12030</v>
      </c>
      <c r="CD199" s="511" t="s">
        <v>138</v>
      </c>
      <c r="CE199" s="518" t="s">
        <v>12031</v>
      </c>
      <c r="CF199" s="518" t="s">
        <v>12032</v>
      </c>
      <c r="CG199" s="518" t="s">
        <v>12033</v>
      </c>
      <c r="CH199" s="518" t="s">
        <v>12034</v>
      </c>
      <c r="CI199" s="518" t="s">
        <v>12035</v>
      </c>
      <c r="CJ199" s="518" t="s">
        <v>12036</v>
      </c>
      <c r="CK199" s="518" t="s">
        <v>12037</v>
      </c>
      <c r="CL199" s="518" t="s">
        <v>12038</v>
      </c>
      <c r="CM199" s="518" t="s">
        <v>102</v>
      </c>
      <c r="CN199" s="518" t="s">
        <v>102</v>
      </c>
      <c r="CO199" s="518" t="s">
        <v>102</v>
      </c>
      <c r="CP199" s="518" t="s">
        <v>102</v>
      </c>
      <c r="CQ199" s="518" t="s">
        <v>102</v>
      </c>
      <c r="CR199" s="518" t="s">
        <v>102</v>
      </c>
      <c r="CS199" s="518" t="s">
        <v>102</v>
      </c>
      <c r="CT199" s="518" t="s">
        <v>102</v>
      </c>
      <c r="CU199" s="518" t="s">
        <v>102</v>
      </c>
      <c r="CV199" s="518" t="s">
        <v>102</v>
      </c>
      <c r="CW199" s="518" t="s">
        <v>102</v>
      </c>
      <c r="CX199" s="518" t="s">
        <v>102</v>
      </c>
      <c r="CY199" s="518" t="s">
        <v>102</v>
      </c>
      <c r="CZ199" s="518" t="s">
        <v>102</v>
      </c>
      <c r="DA199" s="518" t="s">
        <v>102</v>
      </c>
      <c r="DB199" s="518" t="s">
        <v>102</v>
      </c>
      <c r="DC199" s="518" t="s">
        <v>102</v>
      </c>
      <c r="DD199" s="518" t="s">
        <v>102</v>
      </c>
      <c r="DE199" s="518" t="s">
        <v>102</v>
      </c>
      <c r="DF199" s="518" t="s">
        <v>102</v>
      </c>
      <c r="DG199" s="518" t="s">
        <v>102</v>
      </c>
      <c r="DH199" s="518" t="s">
        <v>102</v>
      </c>
      <c r="DI199" s="518" t="s">
        <v>102</v>
      </c>
      <c r="DJ199" s="518" t="s">
        <v>102</v>
      </c>
      <c r="DK199" s="518" t="s">
        <v>102</v>
      </c>
      <c r="DL199" s="518" t="s">
        <v>102</v>
      </c>
      <c r="DM199" s="518" t="s">
        <v>102</v>
      </c>
      <c r="DN199" s="518" t="s">
        <v>102</v>
      </c>
      <c r="DO199" s="518" t="s">
        <v>102</v>
      </c>
      <c r="DP199" s="518" t="s">
        <v>102</v>
      </c>
      <c r="DQ199" s="518" t="s">
        <v>102</v>
      </c>
      <c r="DR199" s="518" t="s">
        <v>102</v>
      </c>
      <c r="DS199" s="518" t="s">
        <v>102</v>
      </c>
      <c r="DT199" s="518" t="s">
        <v>102</v>
      </c>
      <c r="DU199" s="518" t="s">
        <v>102</v>
      </c>
      <c r="DV199" s="518" t="s">
        <v>102</v>
      </c>
      <c r="DW199" s="518" t="s">
        <v>102</v>
      </c>
      <c r="DX199" s="518" t="s">
        <v>102</v>
      </c>
      <c r="DY199" s="518" t="s">
        <v>102</v>
      </c>
      <c r="DZ199" s="518" t="s">
        <v>102</v>
      </c>
      <c r="EA199" s="518" t="s">
        <v>102</v>
      </c>
      <c r="EB199" s="518" t="s">
        <v>102</v>
      </c>
      <c r="EC199" s="518" t="s">
        <v>102</v>
      </c>
      <c r="ED199" s="518" t="s">
        <v>102</v>
      </c>
      <c r="EE199" s="518" t="s">
        <v>102</v>
      </c>
      <c r="EF199" s="518" t="s">
        <v>102</v>
      </c>
      <c r="EG199" s="518" t="s">
        <v>102</v>
      </c>
      <c r="EH199" s="518" t="s">
        <v>102</v>
      </c>
      <c r="EI199" s="518" t="s">
        <v>102</v>
      </c>
      <c r="EJ199" s="518" t="s">
        <v>102</v>
      </c>
      <c r="EK199" s="518" t="s">
        <v>102</v>
      </c>
      <c r="EL199" s="518" t="s">
        <v>102</v>
      </c>
      <c r="EM199" s="518" t="s">
        <v>102</v>
      </c>
      <c r="EN199" s="518" t="s">
        <v>102</v>
      </c>
      <c r="EO199" s="518" t="s">
        <v>102</v>
      </c>
      <c r="EP199" s="518" t="s">
        <v>102</v>
      </c>
      <c r="EQ199" s="518" t="s">
        <v>102</v>
      </c>
      <c r="ER199" s="518" t="s">
        <v>102</v>
      </c>
      <c r="ES199" s="518" t="s">
        <v>102</v>
      </c>
      <c r="ET199" s="518" t="s">
        <v>102</v>
      </c>
      <c r="EU199" s="518" t="s">
        <v>102</v>
      </c>
      <c r="EV199" s="518" t="s">
        <v>102</v>
      </c>
      <c r="EW199" s="518" t="s">
        <v>102</v>
      </c>
      <c r="EX199" s="518" t="s">
        <v>102</v>
      </c>
      <c r="EY199" s="518" t="s">
        <v>102</v>
      </c>
      <c r="EZ199" s="518" t="s">
        <v>102</v>
      </c>
      <c r="FA199" s="518" t="s">
        <v>102</v>
      </c>
      <c r="FB199" s="518" t="s">
        <v>102</v>
      </c>
      <c r="FC199" s="518" t="s">
        <v>102</v>
      </c>
      <c r="FD199" s="518" t="s">
        <v>102</v>
      </c>
      <c r="FE199" s="518" t="s">
        <v>102</v>
      </c>
      <c r="FF199" s="518" t="s">
        <v>102</v>
      </c>
      <c r="FG199" s="518" t="s">
        <v>102</v>
      </c>
      <c r="FH199" s="518" t="s">
        <v>102</v>
      </c>
      <c r="FI199" s="518" t="s">
        <v>102</v>
      </c>
      <c r="FJ199" s="518" t="s">
        <v>102</v>
      </c>
      <c r="FK199" s="518" t="s">
        <v>102</v>
      </c>
      <c r="FL199" s="518" t="s">
        <v>102</v>
      </c>
      <c r="FM199" s="518" t="s">
        <v>102</v>
      </c>
      <c r="FN199" s="518" t="s">
        <v>102</v>
      </c>
      <c r="FO199" s="518" t="s">
        <v>102</v>
      </c>
      <c r="FP199" s="518" t="s">
        <v>102</v>
      </c>
      <c r="FQ199" s="518" t="s">
        <v>102</v>
      </c>
      <c r="FR199" s="518" t="s">
        <v>102</v>
      </c>
      <c r="FS199" s="518" t="s">
        <v>102</v>
      </c>
      <c r="FT199" s="518" t="s">
        <v>102</v>
      </c>
      <c r="FU199" s="518" t="s">
        <v>102</v>
      </c>
      <c r="FV199" s="518" t="s">
        <v>102</v>
      </c>
      <c r="FW199" s="518" t="s">
        <v>102</v>
      </c>
      <c r="FX199" s="518" t="s">
        <v>102</v>
      </c>
      <c r="FY199" s="518" t="s">
        <v>102</v>
      </c>
      <c r="FZ199" s="518" t="s">
        <v>102</v>
      </c>
      <c r="GA199" s="518" t="s">
        <v>102</v>
      </c>
      <c r="GB199" s="518" t="s">
        <v>102</v>
      </c>
      <c r="GC199" s="518" t="s">
        <v>102</v>
      </c>
      <c r="GD199" s="518" t="s">
        <v>102</v>
      </c>
      <c r="GE199" s="518" t="s">
        <v>102</v>
      </c>
      <c r="GF199" s="518" t="s">
        <v>102</v>
      </c>
      <c r="GG199" s="518" t="s">
        <v>102</v>
      </c>
      <c r="GH199" s="518" t="s">
        <v>102</v>
      </c>
      <c r="GI199" s="518" t="s">
        <v>102</v>
      </c>
      <c r="GJ199" s="518" t="s">
        <v>102</v>
      </c>
      <c r="GK199" s="518" t="s">
        <v>102</v>
      </c>
      <c r="GL199" s="518" t="s">
        <v>102</v>
      </c>
      <c r="GM199" s="518" t="s">
        <v>102</v>
      </c>
      <c r="GN199" s="518" t="s">
        <v>102</v>
      </c>
      <c r="GO199" s="518" t="s">
        <v>102</v>
      </c>
      <c r="GP199" s="518" t="s">
        <v>102</v>
      </c>
      <c r="GQ199" s="518" t="s">
        <v>102</v>
      </c>
      <c r="GR199" s="518" t="s">
        <v>102</v>
      </c>
      <c r="GS199" s="518" t="s">
        <v>102</v>
      </c>
      <c r="GT199" s="518" t="s">
        <v>102</v>
      </c>
      <c r="GU199" s="518" t="s">
        <v>102</v>
      </c>
      <c r="GV199" s="518" t="s">
        <v>102</v>
      </c>
      <c r="GW199" s="518" t="s">
        <v>102</v>
      </c>
      <c r="GX199" s="518" t="s">
        <v>102</v>
      </c>
      <c r="GY199" s="518" t="s">
        <v>102</v>
      </c>
      <c r="GZ199" s="518" t="s">
        <v>102</v>
      </c>
      <c r="HA199" s="518" t="s">
        <v>102</v>
      </c>
      <c r="HB199" s="518" t="s">
        <v>102</v>
      </c>
      <c r="HC199" s="511" t="str">
        <f t="shared" si="3"/>
        <v>2010-800212</v>
      </c>
    </row>
    <row r="200" spans="1:211" ht="48" hidden="1" customHeight="1" x14ac:dyDescent="0.15">
      <c r="A200" s="514" t="s">
        <v>4461</v>
      </c>
      <c r="B200" s="519" t="s">
        <v>12039</v>
      </c>
      <c r="C200" s="513">
        <v>40368</v>
      </c>
      <c r="D200" s="519" t="s">
        <v>8419</v>
      </c>
      <c r="E200" s="519" t="s">
        <v>8452</v>
      </c>
      <c r="F200" s="519" t="s">
        <v>8421</v>
      </c>
      <c r="G200" s="513">
        <v>41176</v>
      </c>
      <c r="H200" s="519" t="s">
        <v>12040</v>
      </c>
      <c r="I200" s="519" t="s">
        <v>8805</v>
      </c>
      <c r="J200" s="513" t="s">
        <v>12041</v>
      </c>
      <c r="K200" s="519" t="s">
        <v>12042</v>
      </c>
      <c r="L200" s="519"/>
      <c r="M200" s="519"/>
      <c r="N200" s="513" t="s">
        <v>12043</v>
      </c>
      <c r="O200" s="513"/>
      <c r="P200" s="519" t="s">
        <v>8809</v>
      </c>
      <c r="Q200" s="513">
        <v>41162</v>
      </c>
      <c r="R200" s="513">
        <v>40721</v>
      </c>
      <c r="S200" s="514" t="s">
        <v>12044</v>
      </c>
      <c r="T200" s="514">
        <v>2012</v>
      </c>
      <c r="U200" s="515" t="s">
        <v>8424</v>
      </c>
      <c r="V200" s="514">
        <v>93</v>
      </c>
      <c r="W200" s="514">
        <v>2</v>
      </c>
      <c r="X200" s="514">
        <v>1</v>
      </c>
      <c r="Y200" s="513">
        <v>36717</v>
      </c>
      <c r="Z200" s="512" t="s">
        <v>12045</v>
      </c>
      <c r="AA200" s="512" t="s">
        <v>12046</v>
      </c>
      <c r="AB200" s="513">
        <v>37279</v>
      </c>
      <c r="AC200" s="513">
        <v>40086</v>
      </c>
      <c r="AD200" s="512" t="s">
        <v>12047</v>
      </c>
      <c r="AE200" s="513">
        <v>39195</v>
      </c>
      <c r="AF200" s="512" t="s">
        <v>138</v>
      </c>
      <c r="AG200" s="512" t="s">
        <v>12046</v>
      </c>
      <c r="AH200" s="516">
        <v>4334115</v>
      </c>
      <c r="AI200" s="513">
        <v>39997</v>
      </c>
      <c r="AJ200" s="513" t="s">
        <v>138</v>
      </c>
      <c r="AK200" s="511" t="s">
        <v>138</v>
      </c>
      <c r="AL200" s="513" t="s">
        <v>138</v>
      </c>
      <c r="AM200" s="511" t="s">
        <v>138</v>
      </c>
      <c r="AN200" s="511" t="s">
        <v>12048</v>
      </c>
      <c r="AO200" s="511" t="s">
        <v>1832</v>
      </c>
      <c r="AP200" s="511" t="s">
        <v>12049</v>
      </c>
      <c r="AQ200" s="511" t="s">
        <v>12050</v>
      </c>
      <c r="AR200" s="511" t="s">
        <v>12051</v>
      </c>
      <c r="AS200" s="511" t="s">
        <v>1833</v>
      </c>
      <c r="AT200" s="511" t="s">
        <v>1833</v>
      </c>
      <c r="AU200" s="511" t="s">
        <v>12052</v>
      </c>
      <c r="AV200" s="511" t="s">
        <v>12053</v>
      </c>
      <c r="AW200" s="511" t="s">
        <v>1833</v>
      </c>
      <c r="AX200" s="511" t="s">
        <v>12052</v>
      </c>
      <c r="AY200" s="511" t="s">
        <v>1834</v>
      </c>
      <c r="AZ200" s="511" t="s">
        <v>1834</v>
      </c>
      <c r="BA200" s="511" t="s">
        <v>1835</v>
      </c>
      <c r="BB200" s="511">
        <v>2897</v>
      </c>
      <c r="BC200" s="512" t="s">
        <v>1658</v>
      </c>
      <c r="BD200" s="511" t="s">
        <v>1831</v>
      </c>
      <c r="BE200" s="511" t="s">
        <v>12054</v>
      </c>
      <c r="BF200" s="511" t="s">
        <v>1830</v>
      </c>
      <c r="BG200" s="511" t="s">
        <v>12055</v>
      </c>
      <c r="BH200" s="511" t="s">
        <v>9142</v>
      </c>
      <c r="BI200" s="511">
        <v>2</v>
      </c>
      <c r="BJ200" s="511">
        <v>8</v>
      </c>
      <c r="BK200" s="511" t="s">
        <v>138</v>
      </c>
      <c r="BL200" s="511" t="s">
        <v>138</v>
      </c>
      <c r="BM200" s="511" t="s">
        <v>12056</v>
      </c>
      <c r="BN200" s="511" t="s">
        <v>138</v>
      </c>
      <c r="BO200" s="511" t="s">
        <v>9027</v>
      </c>
      <c r="BP200" s="513" t="s">
        <v>138</v>
      </c>
      <c r="BQ200" s="511" t="s">
        <v>138</v>
      </c>
      <c r="BR200" s="511" t="s">
        <v>8445</v>
      </c>
      <c r="BS200" s="511" t="s">
        <v>12057</v>
      </c>
      <c r="BT200" s="511" t="s">
        <v>138</v>
      </c>
      <c r="BU200" s="511" t="s">
        <v>12058</v>
      </c>
      <c r="BV200" s="511" t="s">
        <v>138</v>
      </c>
      <c r="BW200" s="511">
        <v>1</v>
      </c>
      <c r="BX200" s="511" t="s">
        <v>12059</v>
      </c>
      <c r="BY200" s="511" t="s">
        <v>138</v>
      </c>
      <c r="BZ200" s="511">
        <v>32</v>
      </c>
      <c r="CA200" s="511" t="s">
        <v>12060</v>
      </c>
      <c r="CB200" s="511" t="s">
        <v>12061</v>
      </c>
      <c r="CC200" s="511" t="s">
        <v>138</v>
      </c>
      <c r="CD200" s="511" t="s">
        <v>138</v>
      </c>
      <c r="CE200" s="518" t="s">
        <v>12062</v>
      </c>
      <c r="CF200" s="518" t="s">
        <v>12063</v>
      </c>
      <c r="CG200" s="518" t="s">
        <v>12064</v>
      </c>
      <c r="CH200" s="518" t="s">
        <v>12065</v>
      </c>
      <c r="CI200" s="518" t="s">
        <v>12066</v>
      </c>
      <c r="CJ200" s="518" t="s">
        <v>12067</v>
      </c>
      <c r="CK200" s="518" t="s">
        <v>12068</v>
      </c>
      <c r="CL200" s="518" t="s">
        <v>12069</v>
      </c>
      <c r="CM200" s="518" t="s">
        <v>12070</v>
      </c>
      <c r="CN200" s="518" t="s">
        <v>12071</v>
      </c>
      <c r="CO200" s="518" t="s">
        <v>12072</v>
      </c>
      <c r="CP200" s="518" t="s">
        <v>12073</v>
      </c>
      <c r="CQ200" s="518" t="s">
        <v>12074</v>
      </c>
      <c r="CR200" s="518" t="s">
        <v>12075</v>
      </c>
      <c r="CS200" s="518" t="s">
        <v>12076</v>
      </c>
      <c r="CT200" s="518" t="s">
        <v>12077</v>
      </c>
      <c r="CU200" s="518" t="s">
        <v>12078</v>
      </c>
      <c r="CV200" s="518" t="s">
        <v>12079</v>
      </c>
      <c r="CW200" s="518" t="s">
        <v>12080</v>
      </c>
      <c r="CX200" s="518" t="s">
        <v>12081</v>
      </c>
      <c r="CY200" s="518" t="s">
        <v>12082</v>
      </c>
      <c r="CZ200" s="518" t="s">
        <v>12083</v>
      </c>
      <c r="DA200" s="518" t="s">
        <v>12084</v>
      </c>
      <c r="DB200" s="518" t="s">
        <v>12085</v>
      </c>
      <c r="DC200" s="518" t="s">
        <v>12086</v>
      </c>
      <c r="DD200" s="518" t="s">
        <v>12087</v>
      </c>
      <c r="DE200" s="518" t="s">
        <v>12088</v>
      </c>
      <c r="DF200" s="518" t="s">
        <v>12089</v>
      </c>
      <c r="DG200" s="518" t="s">
        <v>12090</v>
      </c>
      <c r="DH200" s="518" t="s">
        <v>12091</v>
      </c>
      <c r="DI200" s="518" t="s">
        <v>102</v>
      </c>
      <c r="DJ200" s="518" t="s">
        <v>102</v>
      </c>
      <c r="DK200" s="518" t="s">
        <v>102</v>
      </c>
      <c r="DL200" s="518" t="s">
        <v>102</v>
      </c>
      <c r="DM200" s="518" t="s">
        <v>102</v>
      </c>
      <c r="DN200" s="518" t="s">
        <v>102</v>
      </c>
      <c r="DO200" s="518" t="s">
        <v>102</v>
      </c>
      <c r="DP200" s="518" t="s">
        <v>102</v>
      </c>
      <c r="DQ200" s="518" t="s">
        <v>102</v>
      </c>
      <c r="DR200" s="518" t="s">
        <v>102</v>
      </c>
      <c r="DS200" s="518" t="s">
        <v>102</v>
      </c>
      <c r="DT200" s="518" t="s">
        <v>102</v>
      </c>
      <c r="DU200" s="518" t="s">
        <v>102</v>
      </c>
      <c r="DV200" s="518" t="s">
        <v>102</v>
      </c>
      <c r="DW200" s="518" t="s">
        <v>102</v>
      </c>
      <c r="DX200" s="518" t="s">
        <v>102</v>
      </c>
      <c r="DY200" s="518" t="s">
        <v>102</v>
      </c>
      <c r="DZ200" s="518" t="s">
        <v>102</v>
      </c>
      <c r="EA200" s="518" t="s">
        <v>102</v>
      </c>
      <c r="EB200" s="518" t="s">
        <v>102</v>
      </c>
      <c r="EC200" s="518" t="s">
        <v>102</v>
      </c>
      <c r="ED200" s="518" t="s">
        <v>102</v>
      </c>
      <c r="EE200" s="518" t="s">
        <v>102</v>
      </c>
      <c r="EF200" s="518" t="s">
        <v>102</v>
      </c>
      <c r="EG200" s="518" t="s">
        <v>102</v>
      </c>
      <c r="EH200" s="518" t="s">
        <v>102</v>
      </c>
      <c r="EI200" s="518" t="s">
        <v>102</v>
      </c>
      <c r="EJ200" s="518" t="s">
        <v>102</v>
      </c>
      <c r="EK200" s="518" t="s">
        <v>102</v>
      </c>
      <c r="EL200" s="518" t="s">
        <v>102</v>
      </c>
      <c r="EM200" s="518" t="s">
        <v>102</v>
      </c>
      <c r="EN200" s="518" t="s">
        <v>102</v>
      </c>
      <c r="EO200" s="518" t="s">
        <v>102</v>
      </c>
      <c r="EP200" s="518" t="s">
        <v>102</v>
      </c>
      <c r="EQ200" s="518" t="s">
        <v>102</v>
      </c>
      <c r="ER200" s="518" t="s">
        <v>102</v>
      </c>
      <c r="ES200" s="518" t="s">
        <v>102</v>
      </c>
      <c r="ET200" s="518" t="s">
        <v>102</v>
      </c>
      <c r="EU200" s="518" t="s">
        <v>102</v>
      </c>
      <c r="EV200" s="518" t="s">
        <v>102</v>
      </c>
      <c r="EW200" s="518" t="s">
        <v>102</v>
      </c>
      <c r="EX200" s="518" t="s">
        <v>102</v>
      </c>
      <c r="EY200" s="518" t="s">
        <v>102</v>
      </c>
      <c r="EZ200" s="518" t="s">
        <v>102</v>
      </c>
      <c r="FA200" s="518" t="s">
        <v>102</v>
      </c>
      <c r="FB200" s="518" t="s">
        <v>102</v>
      </c>
      <c r="FC200" s="518" t="s">
        <v>102</v>
      </c>
      <c r="FD200" s="518" t="s">
        <v>102</v>
      </c>
      <c r="FE200" s="518" t="s">
        <v>102</v>
      </c>
      <c r="FF200" s="518" t="s">
        <v>102</v>
      </c>
      <c r="FG200" s="518" t="s">
        <v>102</v>
      </c>
      <c r="FH200" s="518" t="s">
        <v>102</v>
      </c>
      <c r="FI200" s="518" t="s">
        <v>102</v>
      </c>
      <c r="FJ200" s="518" t="s">
        <v>102</v>
      </c>
      <c r="FK200" s="518" t="s">
        <v>102</v>
      </c>
      <c r="FL200" s="518" t="s">
        <v>102</v>
      </c>
      <c r="FM200" s="518" t="s">
        <v>102</v>
      </c>
      <c r="FN200" s="518" t="s">
        <v>102</v>
      </c>
      <c r="FO200" s="518" t="s">
        <v>102</v>
      </c>
      <c r="FP200" s="518" t="s">
        <v>102</v>
      </c>
      <c r="FQ200" s="518" t="s">
        <v>102</v>
      </c>
      <c r="FR200" s="518" t="s">
        <v>102</v>
      </c>
      <c r="FS200" s="518" t="s">
        <v>102</v>
      </c>
      <c r="FT200" s="518" t="s">
        <v>102</v>
      </c>
      <c r="FU200" s="518" t="s">
        <v>102</v>
      </c>
      <c r="FV200" s="518" t="s">
        <v>102</v>
      </c>
      <c r="FW200" s="518" t="s">
        <v>102</v>
      </c>
      <c r="FX200" s="518" t="s">
        <v>102</v>
      </c>
      <c r="FY200" s="518" t="s">
        <v>102</v>
      </c>
      <c r="FZ200" s="518" t="s">
        <v>102</v>
      </c>
      <c r="GA200" s="518" t="s">
        <v>102</v>
      </c>
      <c r="GB200" s="518" t="s">
        <v>102</v>
      </c>
      <c r="GC200" s="518" t="s">
        <v>102</v>
      </c>
      <c r="GD200" s="518" t="s">
        <v>102</v>
      </c>
      <c r="GE200" s="518" t="s">
        <v>102</v>
      </c>
      <c r="GF200" s="518" t="s">
        <v>102</v>
      </c>
      <c r="GG200" s="518" t="s">
        <v>102</v>
      </c>
      <c r="GH200" s="518" t="s">
        <v>102</v>
      </c>
      <c r="GI200" s="518" t="s">
        <v>102</v>
      </c>
      <c r="GJ200" s="518" t="s">
        <v>102</v>
      </c>
      <c r="GK200" s="518" t="s">
        <v>102</v>
      </c>
      <c r="GL200" s="518" t="s">
        <v>102</v>
      </c>
      <c r="GM200" s="518" t="s">
        <v>102</v>
      </c>
      <c r="GN200" s="518" t="s">
        <v>102</v>
      </c>
      <c r="GO200" s="518" t="s">
        <v>102</v>
      </c>
      <c r="GP200" s="518" t="s">
        <v>102</v>
      </c>
      <c r="GQ200" s="518" t="s">
        <v>102</v>
      </c>
      <c r="GR200" s="518" t="s">
        <v>102</v>
      </c>
      <c r="GS200" s="518" t="s">
        <v>102</v>
      </c>
      <c r="GT200" s="518" t="s">
        <v>102</v>
      </c>
      <c r="GU200" s="518" t="s">
        <v>102</v>
      </c>
      <c r="GV200" s="518" t="s">
        <v>102</v>
      </c>
      <c r="GW200" s="518" t="s">
        <v>102</v>
      </c>
      <c r="GX200" s="518" t="s">
        <v>102</v>
      </c>
      <c r="GY200" s="518" t="s">
        <v>102</v>
      </c>
      <c r="GZ200" s="518" t="s">
        <v>102</v>
      </c>
      <c r="HA200" s="518" t="s">
        <v>102</v>
      </c>
      <c r="HB200" s="518" t="s">
        <v>102</v>
      </c>
      <c r="HC200" s="511" t="str">
        <f t="shared" si="3"/>
        <v>2010-800116</v>
      </c>
    </row>
    <row r="201" spans="1:211" ht="48" hidden="1" customHeight="1" x14ac:dyDescent="0.15">
      <c r="A201" s="514" t="s">
        <v>4461</v>
      </c>
      <c r="B201" s="519" t="s">
        <v>12092</v>
      </c>
      <c r="C201" s="513">
        <v>40695</v>
      </c>
      <c r="D201" s="519" t="s">
        <v>8419</v>
      </c>
      <c r="E201" s="519" t="s">
        <v>8465</v>
      </c>
      <c r="F201" s="519" t="s">
        <v>8466</v>
      </c>
      <c r="G201" s="513">
        <v>40732</v>
      </c>
      <c r="H201" s="519" t="s">
        <v>1658</v>
      </c>
      <c r="I201" s="519"/>
      <c r="J201" s="513"/>
      <c r="K201" s="519"/>
      <c r="L201" s="519"/>
      <c r="M201" s="519"/>
      <c r="N201" s="513"/>
      <c r="O201" s="513"/>
      <c r="P201" s="519"/>
      <c r="Q201" s="513"/>
      <c r="R201" s="513"/>
      <c r="S201" s="514" t="s">
        <v>12093</v>
      </c>
      <c r="T201" s="514">
        <v>2012</v>
      </c>
      <c r="U201" s="515" t="s">
        <v>8424</v>
      </c>
      <c r="V201" s="514">
        <v>93</v>
      </c>
      <c r="W201" s="514">
        <v>2</v>
      </c>
      <c r="X201" s="514">
        <v>2</v>
      </c>
      <c r="Y201" s="513">
        <v>36717</v>
      </c>
      <c r="Z201" s="512" t="s">
        <v>12045</v>
      </c>
      <c r="AA201" s="512" t="s">
        <v>12046</v>
      </c>
      <c r="AB201" s="513">
        <v>37279</v>
      </c>
      <c r="AC201" s="513">
        <v>40086</v>
      </c>
      <c r="AD201" s="512" t="s">
        <v>12047</v>
      </c>
      <c r="AE201" s="513">
        <v>39195</v>
      </c>
      <c r="AF201" s="512" t="s">
        <v>138</v>
      </c>
      <c r="AG201" s="512" t="s">
        <v>12046</v>
      </c>
      <c r="AH201" s="516">
        <v>4334115</v>
      </c>
      <c r="AI201" s="513">
        <v>39997</v>
      </c>
      <c r="AJ201" s="513" t="s">
        <v>138</v>
      </c>
      <c r="AK201" s="511" t="s">
        <v>138</v>
      </c>
      <c r="AL201" s="513" t="s">
        <v>138</v>
      </c>
      <c r="AM201" s="511" t="s">
        <v>138</v>
      </c>
      <c r="AN201" s="511" t="s">
        <v>12048</v>
      </c>
      <c r="AO201" s="511" t="s">
        <v>1832</v>
      </c>
      <c r="AP201" s="511" t="s">
        <v>12049</v>
      </c>
      <c r="AQ201" s="511" t="s">
        <v>12050</v>
      </c>
      <c r="AR201" s="511" t="s">
        <v>12051</v>
      </c>
      <c r="AS201" s="511" t="s">
        <v>1833</v>
      </c>
      <c r="AT201" s="511" t="s">
        <v>1833</v>
      </c>
      <c r="AU201" s="511" t="s">
        <v>12052</v>
      </c>
      <c r="AV201" s="511" t="s">
        <v>12053</v>
      </c>
      <c r="AW201" s="511" t="s">
        <v>1833</v>
      </c>
      <c r="AX201" s="511" t="s">
        <v>12052</v>
      </c>
      <c r="AY201" s="511" t="s">
        <v>1834</v>
      </c>
      <c r="AZ201" s="511" t="s">
        <v>1834</v>
      </c>
      <c r="BA201" s="511" t="s">
        <v>1835</v>
      </c>
      <c r="BB201" s="511">
        <v>2897</v>
      </c>
      <c r="BC201" s="512" t="s">
        <v>1658</v>
      </c>
      <c r="BD201" s="511" t="s">
        <v>1831</v>
      </c>
      <c r="BE201" s="511" t="s">
        <v>12054</v>
      </c>
      <c r="BF201" s="511" t="s">
        <v>1830</v>
      </c>
      <c r="BG201" s="511" t="s">
        <v>12055</v>
      </c>
      <c r="BH201" s="511" t="s">
        <v>9142</v>
      </c>
      <c r="BI201" s="511">
        <v>2</v>
      </c>
      <c r="BJ201" s="511">
        <v>8</v>
      </c>
      <c r="BK201" s="511" t="s">
        <v>138</v>
      </c>
      <c r="BL201" s="511" t="s">
        <v>138</v>
      </c>
      <c r="BM201" s="511" t="s">
        <v>12056</v>
      </c>
      <c r="BN201" s="511" t="s">
        <v>138</v>
      </c>
      <c r="BO201" s="511" t="s">
        <v>9027</v>
      </c>
      <c r="BP201" s="513" t="s">
        <v>138</v>
      </c>
      <c r="BQ201" s="511" t="s">
        <v>138</v>
      </c>
      <c r="BR201" s="511" t="s">
        <v>8445</v>
      </c>
      <c r="BS201" s="511" t="s">
        <v>12057</v>
      </c>
      <c r="BT201" s="511" t="s">
        <v>138</v>
      </c>
      <c r="BU201" s="511" t="s">
        <v>12058</v>
      </c>
      <c r="BV201" s="511" t="s">
        <v>138</v>
      </c>
      <c r="BW201" s="511">
        <v>1</v>
      </c>
      <c r="BX201" s="511" t="s">
        <v>12059</v>
      </c>
      <c r="BY201" s="511" t="s">
        <v>138</v>
      </c>
      <c r="BZ201" s="511">
        <v>32</v>
      </c>
      <c r="CA201" s="511" t="s">
        <v>12060</v>
      </c>
      <c r="CB201" s="511" t="s">
        <v>12061</v>
      </c>
      <c r="CC201" s="511" t="s">
        <v>138</v>
      </c>
      <c r="CD201" s="511" t="s">
        <v>138</v>
      </c>
      <c r="CE201" s="518" t="s">
        <v>102</v>
      </c>
      <c r="CF201" s="518" t="s">
        <v>102</v>
      </c>
      <c r="CG201" s="518" t="s">
        <v>102</v>
      </c>
      <c r="CH201" s="518" t="s">
        <v>102</v>
      </c>
      <c r="CI201" s="518" t="s">
        <v>102</v>
      </c>
      <c r="CJ201" s="518" t="s">
        <v>102</v>
      </c>
      <c r="CK201" s="518" t="s">
        <v>102</v>
      </c>
      <c r="CL201" s="518" t="s">
        <v>102</v>
      </c>
      <c r="CM201" s="518" t="s">
        <v>102</v>
      </c>
      <c r="CN201" s="518" t="s">
        <v>102</v>
      </c>
      <c r="CO201" s="518" t="s">
        <v>102</v>
      </c>
      <c r="CP201" s="518" t="s">
        <v>102</v>
      </c>
      <c r="CQ201" s="518" t="s">
        <v>102</v>
      </c>
      <c r="CR201" s="518" t="s">
        <v>102</v>
      </c>
      <c r="CS201" s="518" t="s">
        <v>102</v>
      </c>
      <c r="CT201" s="518" t="s">
        <v>102</v>
      </c>
      <c r="CU201" s="518" t="s">
        <v>102</v>
      </c>
      <c r="CV201" s="518" t="s">
        <v>102</v>
      </c>
      <c r="CW201" s="518" t="s">
        <v>102</v>
      </c>
      <c r="CX201" s="518" t="s">
        <v>102</v>
      </c>
      <c r="CY201" s="518" t="s">
        <v>102</v>
      </c>
      <c r="CZ201" s="518" t="s">
        <v>102</v>
      </c>
      <c r="DA201" s="518" t="s">
        <v>102</v>
      </c>
      <c r="DB201" s="518" t="s">
        <v>102</v>
      </c>
      <c r="DC201" s="518" t="s">
        <v>102</v>
      </c>
      <c r="DD201" s="518" t="s">
        <v>102</v>
      </c>
      <c r="DE201" s="518" t="s">
        <v>102</v>
      </c>
      <c r="DF201" s="518" t="s">
        <v>102</v>
      </c>
      <c r="DG201" s="518" t="s">
        <v>102</v>
      </c>
      <c r="DH201" s="518" t="s">
        <v>102</v>
      </c>
      <c r="DI201" s="518" t="s">
        <v>102</v>
      </c>
      <c r="DJ201" s="518" t="s">
        <v>102</v>
      </c>
      <c r="DK201" s="518" t="s">
        <v>102</v>
      </c>
      <c r="DL201" s="518" t="s">
        <v>102</v>
      </c>
      <c r="DM201" s="518" t="s">
        <v>102</v>
      </c>
      <c r="DN201" s="518" t="s">
        <v>102</v>
      </c>
      <c r="DO201" s="518" t="s">
        <v>102</v>
      </c>
      <c r="DP201" s="518" t="s">
        <v>102</v>
      </c>
      <c r="DQ201" s="518" t="s">
        <v>102</v>
      </c>
      <c r="DR201" s="518" t="s">
        <v>102</v>
      </c>
      <c r="DS201" s="518" t="s">
        <v>102</v>
      </c>
      <c r="DT201" s="518" t="s">
        <v>102</v>
      </c>
      <c r="DU201" s="518" t="s">
        <v>102</v>
      </c>
      <c r="DV201" s="518" t="s">
        <v>102</v>
      </c>
      <c r="DW201" s="518" t="s">
        <v>102</v>
      </c>
      <c r="DX201" s="518" t="s">
        <v>102</v>
      </c>
      <c r="DY201" s="518" t="s">
        <v>102</v>
      </c>
      <c r="DZ201" s="518" t="s">
        <v>102</v>
      </c>
      <c r="EA201" s="518" t="s">
        <v>102</v>
      </c>
      <c r="EB201" s="518" t="s">
        <v>102</v>
      </c>
      <c r="EC201" s="518" t="s">
        <v>102</v>
      </c>
      <c r="ED201" s="518" t="s">
        <v>102</v>
      </c>
      <c r="EE201" s="518" t="s">
        <v>102</v>
      </c>
      <c r="EF201" s="518" t="s">
        <v>102</v>
      </c>
      <c r="EG201" s="518" t="s">
        <v>102</v>
      </c>
      <c r="EH201" s="518" t="s">
        <v>102</v>
      </c>
      <c r="EI201" s="518" t="s">
        <v>102</v>
      </c>
      <c r="EJ201" s="518" t="s">
        <v>102</v>
      </c>
      <c r="EK201" s="518" t="s">
        <v>102</v>
      </c>
      <c r="EL201" s="518" t="s">
        <v>102</v>
      </c>
      <c r="EM201" s="518" t="s">
        <v>102</v>
      </c>
      <c r="EN201" s="518" t="s">
        <v>102</v>
      </c>
      <c r="EO201" s="518" t="s">
        <v>102</v>
      </c>
      <c r="EP201" s="518" t="s">
        <v>102</v>
      </c>
      <c r="EQ201" s="518" t="s">
        <v>102</v>
      </c>
      <c r="ER201" s="518" t="s">
        <v>102</v>
      </c>
      <c r="ES201" s="518" t="s">
        <v>102</v>
      </c>
      <c r="ET201" s="518" t="s">
        <v>102</v>
      </c>
      <c r="EU201" s="518" t="s">
        <v>102</v>
      </c>
      <c r="EV201" s="518" t="s">
        <v>102</v>
      </c>
      <c r="EW201" s="518" t="s">
        <v>102</v>
      </c>
      <c r="EX201" s="518" t="s">
        <v>102</v>
      </c>
      <c r="EY201" s="518" t="s">
        <v>102</v>
      </c>
      <c r="EZ201" s="518" t="s">
        <v>102</v>
      </c>
      <c r="FA201" s="518" t="s">
        <v>102</v>
      </c>
      <c r="FB201" s="518" t="s">
        <v>102</v>
      </c>
      <c r="FC201" s="518" t="s">
        <v>102</v>
      </c>
      <c r="FD201" s="518" t="s">
        <v>102</v>
      </c>
      <c r="FE201" s="518" t="s">
        <v>102</v>
      </c>
      <c r="FF201" s="518" t="s">
        <v>102</v>
      </c>
      <c r="FG201" s="518" t="s">
        <v>102</v>
      </c>
      <c r="FH201" s="518" t="s">
        <v>102</v>
      </c>
      <c r="FI201" s="518" t="s">
        <v>102</v>
      </c>
      <c r="FJ201" s="518" t="s">
        <v>102</v>
      </c>
      <c r="FK201" s="518" t="s">
        <v>102</v>
      </c>
      <c r="FL201" s="518" t="s">
        <v>102</v>
      </c>
      <c r="FM201" s="518" t="s">
        <v>102</v>
      </c>
      <c r="FN201" s="518" t="s">
        <v>102</v>
      </c>
      <c r="FO201" s="518" t="s">
        <v>102</v>
      </c>
      <c r="FP201" s="518" t="s">
        <v>102</v>
      </c>
      <c r="FQ201" s="518" t="s">
        <v>102</v>
      </c>
      <c r="FR201" s="518" t="s">
        <v>102</v>
      </c>
      <c r="FS201" s="518" t="s">
        <v>102</v>
      </c>
      <c r="FT201" s="518" t="s">
        <v>102</v>
      </c>
      <c r="FU201" s="518" t="s">
        <v>102</v>
      </c>
      <c r="FV201" s="518" t="s">
        <v>102</v>
      </c>
      <c r="FW201" s="518" t="s">
        <v>102</v>
      </c>
      <c r="FX201" s="518" t="s">
        <v>102</v>
      </c>
      <c r="FY201" s="518" t="s">
        <v>102</v>
      </c>
      <c r="FZ201" s="518" t="s">
        <v>102</v>
      </c>
      <c r="GA201" s="518" t="s">
        <v>102</v>
      </c>
      <c r="GB201" s="518" t="s">
        <v>102</v>
      </c>
      <c r="GC201" s="518" t="s">
        <v>102</v>
      </c>
      <c r="GD201" s="518" t="s">
        <v>102</v>
      </c>
      <c r="GE201" s="518" t="s">
        <v>102</v>
      </c>
      <c r="GF201" s="518" t="s">
        <v>102</v>
      </c>
      <c r="GG201" s="518" t="s">
        <v>102</v>
      </c>
      <c r="GH201" s="518" t="s">
        <v>102</v>
      </c>
      <c r="GI201" s="518" t="s">
        <v>102</v>
      </c>
      <c r="GJ201" s="518" t="s">
        <v>102</v>
      </c>
      <c r="GK201" s="518" t="s">
        <v>102</v>
      </c>
      <c r="GL201" s="518" t="s">
        <v>102</v>
      </c>
      <c r="GM201" s="518" t="s">
        <v>102</v>
      </c>
      <c r="GN201" s="518" t="s">
        <v>102</v>
      </c>
      <c r="GO201" s="518" t="s">
        <v>102</v>
      </c>
      <c r="GP201" s="518" t="s">
        <v>102</v>
      </c>
      <c r="GQ201" s="518" t="s">
        <v>102</v>
      </c>
      <c r="GR201" s="518" t="s">
        <v>102</v>
      </c>
      <c r="GS201" s="518" t="s">
        <v>102</v>
      </c>
      <c r="GT201" s="518" t="s">
        <v>102</v>
      </c>
      <c r="GU201" s="518" t="s">
        <v>102</v>
      </c>
      <c r="GV201" s="518" t="s">
        <v>102</v>
      </c>
      <c r="GW201" s="518" t="s">
        <v>102</v>
      </c>
      <c r="GX201" s="518" t="s">
        <v>102</v>
      </c>
      <c r="GY201" s="518" t="s">
        <v>102</v>
      </c>
      <c r="GZ201" s="518" t="s">
        <v>102</v>
      </c>
      <c r="HA201" s="518" t="s">
        <v>102</v>
      </c>
      <c r="HB201" s="518" t="s">
        <v>102</v>
      </c>
      <c r="HC201" s="511" t="str">
        <f t="shared" si="3"/>
        <v>2011-390069</v>
      </c>
    </row>
    <row r="202" spans="1:211" ht="48" hidden="1" customHeight="1" x14ac:dyDescent="0.15">
      <c r="A202" s="511" t="s">
        <v>4465</v>
      </c>
      <c r="B202" s="512" t="s">
        <v>12094</v>
      </c>
      <c r="C202" s="513">
        <v>40868</v>
      </c>
      <c r="D202" s="512" t="s">
        <v>8419</v>
      </c>
      <c r="E202" s="512" t="s">
        <v>8452</v>
      </c>
      <c r="F202" s="512" t="s">
        <v>8421</v>
      </c>
      <c r="G202" s="513">
        <v>41120</v>
      </c>
      <c r="H202" s="512" t="s">
        <v>12095</v>
      </c>
      <c r="I202" s="512" t="s">
        <v>8682</v>
      </c>
      <c r="J202" s="513">
        <v>41079</v>
      </c>
      <c r="S202" s="514" t="s">
        <v>12096</v>
      </c>
      <c r="T202" s="511">
        <v>2012</v>
      </c>
      <c r="U202" s="515" t="s">
        <v>8734</v>
      </c>
      <c r="V202" s="514">
        <v>94</v>
      </c>
      <c r="W202" s="514">
        <v>1</v>
      </c>
      <c r="X202" s="514">
        <v>1</v>
      </c>
      <c r="Y202" s="513">
        <v>36742</v>
      </c>
      <c r="Z202" s="512" t="s">
        <v>12097</v>
      </c>
      <c r="AA202" s="512" t="s">
        <v>12098</v>
      </c>
      <c r="AB202" s="513">
        <v>37302</v>
      </c>
      <c r="AC202" s="513">
        <v>37837</v>
      </c>
      <c r="AD202" s="512" t="s">
        <v>12099</v>
      </c>
      <c r="AE202" s="513">
        <v>36742</v>
      </c>
      <c r="AF202" s="512" t="s">
        <v>138</v>
      </c>
      <c r="AG202" s="512" t="s">
        <v>12098</v>
      </c>
      <c r="AH202" s="516">
        <v>3432202</v>
      </c>
      <c r="AI202" s="513">
        <v>37764</v>
      </c>
      <c r="AJ202" s="513" t="s">
        <v>138</v>
      </c>
      <c r="AK202" s="511" t="s">
        <v>138</v>
      </c>
      <c r="AL202" s="513" t="s">
        <v>138</v>
      </c>
      <c r="AM202" s="511" t="s">
        <v>138</v>
      </c>
      <c r="AN202" s="511" t="s">
        <v>12100</v>
      </c>
      <c r="AO202" s="511" t="s">
        <v>872</v>
      </c>
      <c r="AP202" s="511" t="s">
        <v>872</v>
      </c>
      <c r="AQ202" s="511" t="s">
        <v>12101</v>
      </c>
      <c r="AR202" s="511" t="s">
        <v>12101</v>
      </c>
      <c r="AS202" s="511" t="s">
        <v>138</v>
      </c>
      <c r="AT202" s="511" t="s">
        <v>138</v>
      </c>
      <c r="AU202" s="511" t="s">
        <v>138</v>
      </c>
      <c r="AV202" s="511" t="s">
        <v>12102</v>
      </c>
      <c r="AW202" s="511" t="s">
        <v>873</v>
      </c>
      <c r="AX202" s="511" t="s">
        <v>873</v>
      </c>
      <c r="AY202" s="511" t="s">
        <v>872</v>
      </c>
      <c r="AZ202" s="511" t="s">
        <v>872</v>
      </c>
      <c r="BA202" s="511" t="s">
        <v>874</v>
      </c>
      <c r="BB202" s="511">
        <v>125107</v>
      </c>
      <c r="BC202" s="512" t="s">
        <v>870</v>
      </c>
      <c r="BD202" s="511" t="s">
        <v>871</v>
      </c>
      <c r="BE202" s="511" t="s">
        <v>12103</v>
      </c>
      <c r="BF202" s="511" t="s">
        <v>12104</v>
      </c>
      <c r="BG202" s="511" t="s">
        <v>12105</v>
      </c>
      <c r="BH202" s="511" t="s">
        <v>9142</v>
      </c>
      <c r="BI202" s="511">
        <v>6</v>
      </c>
      <c r="BJ202" s="511">
        <v>7</v>
      </c>
      <c r="BK202" s="511" t="s">
        <v>138</v>
      </c>
      <c r="BL202" s="511" t="s">
        <v>138</v>
      </c>
      <c r="BM202" s="511" t="s">
        <v>12106</v>
      </c>
      <c r="BN202" s="511" t="s">
        <v>138</v>
      </c>
      <c r="BO202" s="511" t="s">
        <v>9027</v>
      </c>
      <c r="BP202" s="513" t="s">
        <v>138</v>
      </c>
      <c r="BQ202" s="511" t="s">
        <v>138</v>
      </c>
      <c r="BR202" s="511" t="s">
        <v>8445</v>
      </c>
      <c r="BS202" s="511" t="s">
        <v>12107</v>
      </c>
      <c r="BT202" s="511" t="s">
        <v>138</v>
      </c>
      <c r="BU202" s="511" t="s">
        <v>12094</v>
      </c>
      <c r="BV202" s="511" t="s">
        <v>138</v>
      </c>
      <c r="BW202" s="511">
        <v>1</v>
      </c>
      <c r="BX202" s="511" t="s">
        <v>12108</v>
      </c>
      <c r="BY202" s="511" t="s">
        <v>138</v>
      </c>
      <c r="BZ202" s="511">
        <v>8</v>
      </c>
      <c r="CA202" s="511" t="s">
        <v>12109</v>
      </c>
      <c r="CB202" s="511" t="s">
        <v>12110</v>
      </c>
      <c r="CC202" s="511" t="s">
        <v>138</v>
      </c>
      <c r="CD202" s="511" t="s">
        <v>138</v>
      </c>
      <c r="CE202" s="518" t="s">
        <v>12111</v>
      </c>
      <c r="CF202" s="518" t="s">
        <v>12112</v>
      </c>
      <c r="CG202" s="518" t="s">
        <v>12113</v>
      </c>
      <c r="CH202" s="518" t="s">
        <v>102</v>
      </c>
      <c r="CI202" s="518" t="s">
        <v>102</v>
      </c>
      <c r="CJ202" s="518" t="s">
        <v>102</v>
      </c>
      <c r="CK202" s="518" t="s">
        <v>102</v>
      </c>
      <c r="CL202" s="518" t="s">
        <v>102</v>
      </c>
      <c r="CM202" s="518" t="s">
        <v>102</v>
      </c>
      <c r="CN202" s="518" t="s">
        <v>102</v>
      </c>
      <c r="CO202" s="518" t="s">
        <v>102</v>
      </c>
      <c r="CP202" s="518" t="s">
        <v>102</v>
      </c>
      <c r="CQ202" s="518" t="s">
        <v>102</v>
      </c>
      <c r="CR202" s="518" t="s">
        <v>102</v>
      </c>
      <c r="CS202" s="518" t="s">
        <v>102</v>
      </c>
      <c r="CT202" s="518" t="s">
        <v>102</v>
      </c>
      <c r="CU202" s="518" t="s">
        <v>102</v>
      </c>
      <c r="CV202" s="518" t="s">
        <v>102</v>
      </c>
      <c r="CW202" s="518" t="s">
        <v>102</v>
      </c>
      <c r="CX202" s="518" t="s">
        <v>102</v>
      </c>
      <c r="CY202" s="518" t="s">
        <v>102</v>
      </c>
      <c r="CZ202" s="518" t="s">
        <v>102</v>
      </c>
      <c r="DA202" s="518" t="s">
        <v>102</v>
      </c>
      <c r="DB202" s="518" t="s">
        <v>102</v>
      </c>
      <c r="DC202" s="518" t="s">
        <v>102</v>
      </c>
      <c r="DD202" s="518" t="s">
        <v>102</v>
      </c>
      <c r="DE202" s="518" t="s">
        <v>102</v>
      </c>
      <c r="DF202" s="518" t="s">
        <v>102</v>
      </c>
      <c r="DG202" s="518" t="s">
        <v>102</v>
      </c>
      <c r="DH202" s="518" t="s">
        <v>102</v>
      </c>
      <c r="DI202" s="518" t="s">
        <v>102</v>
      </c>
      <c r="DJ202" s="518" t="s">
        <v>102</v>
      </c>
      <c r="DK202" s="518" t="s">
        <v>102</v>
      </c>
      <c r="DL202" s="518" t="s">
        <v>102</v>
      </c>
      <c r="DM202" s="518" t="s">
        <v>102</v>
      </c>
      <c r="DN202" s="518" t="s">
        <v>102</v>
      </c>
      <c r="DO202" s="518" t="s">
        <v>102</v>
      </c>
      <c r="DP202" s="518" t="s">
        <v>102</v>
      </c>
      <c r="DQ202" s="518" t="s">
        <v>102</v>
      </c>
      <c r="DR202" s="518" t="s">
        <v>102</v>
      </c>
      <c r="DS202" s="518" t="s">
        <v>102</v>
      </c>
      <c r="DT202" s="518" t="s">
        <v>102</v>
      </c>
      <c r="DU202" s="518" t="s">
        <v>102</v>
      </c>
      <c r="DV202" s="518" t="s">
        <v>102</v>
      </c>
      <c r="DW202" s="518" t="s">
        <v>102</v>
      </c>
      <c r="DX202" s="518" t="s">
        <v>102</v>
      </c>
      <c r="DY202" s="518" t="s">
        <v>102</v>
      </c>
      <c r="DZ202" s="518" t="s">
        <v>102</v>
      </c>
      <c r="EA202" s="518" t="s">
        <v>102</v>
      </c>
      <c r="EB202" s="518" t="s">
        <v>102</v>
      </c>
      <c r="EC202" s="518" t="s">
        <v>102</v>
      </c>
      <c r="ED202" s="518" t="s">
        <v>102</v>
      </c>
      <c r="EE202" s="518" t="s">
        <v>102</v>
      </c>
      <c r="EF202" s="518" t="s">
        <v>102</v>
      </c>
      <c r="EG202" s="518" t="s">
        <v>102</v>
      </c>
      <c r="EH202" s="518" t="s">
        <v>102</v>
      </c>
      <c r="EI202" s="518" t="s">
        <v>102</v>
      </c>
      <c r="EJ202" s="518" t="s">
        <v>102</v>
      </c>
      <c r="EK202" s="518" t="s">
        <v>102</v>
      </c>
      <c r="EL202" s="518" t="s">
        <v>102</v>
      </c>
      <c r="EM202" s="518" t="s">
        <v>102</v>
      </c>
      <c r="EN202" s="518" t="s">
        <v>102</v>
      </c>
      <c r="EO202" s="518" t="s">
        <v>102</v>
      </c>
      <c r="EP202" s="518" t="s">
        <v>102</v>
      </c>
      <c r="EQ202" s="518" t="s">
        <v>102</v>
      </c>
      <c r="ER202" s="518" t="s">
        <v>102</v>
      </c>
      <c r="ES202" s="518" t="s">
        <v>102</v>
      </c>
      <c r="ET202" s="518" t="s">
        <v>102</v>
      </c>
      <c r="EU202" s="518" t="s">
        <v>102</v>
      </c>
      <c r="EV202" s="518" t="s">
        <v>102</v>
      </c>
      <c r="EW202" s="518" t="s">
        <v>102</v>
      </c>
      <c r="EX202" s="518" t="s">
        <v>102</v>
      </c>
      <c r="EY202" s="518" t="s">
        <v>102</v>
      </c>
      <c r="EZ202" s="518" t="s">
        <v>102</v>
      </c>
      <c r="FA202" s="518" t="s">
        <v>102</v>
      </c>
      <c r="FB202" s="518" t="s">
        <v>102</v>
      </c>
      <c r="FC202" s="518" t="s">
        <v>102</v>
      </c>
      <c r="FD202" s="518" t="s">
        <v>102</v>
      </c>
      <c r="FE202" s="518" t="s">
        <v>102</v>
      </c>
      <c r="FF202" s="518" t="s">
        <v>102</v>
      </c>
      <c r="FG202" s="518" t="s">
        <v>102</v>
      </c>
      <c r="FH202" s="518" t="s">
        <v>102</v>
      </c>
      <c r="FI202" s="518" t="s">
        <v>102</v>
      </c>
      <c r="FJ202" s="518" t="s">
        <v>102</v>
      </c>
      <c r="FK202" s="518" t="s">
        <v>102</v>
      </c>
      <c r="FL202" s="518" t="s">
        <v>102</v>
      </c>
      <c r="FM202" s="518" t="s">
        <v>102</v>
      </c>
      <c r="FN202" s="518" t="s">
        <v>102</v>
      </c>
      <c r="FO202" s="518" t="s">
        <v>102</v>
      </c>
      <c r="FP202" s="518" t="s">
        <v>102</v>
      </c>
      <c r="FQ202" s="518" t="s">
        <v>102</v>
      </c>
      <c r="FR202" s="518" t="s">
        <v>102</v>
      </c>
      <c r="FS202" s="518" t="s">
        <v>102</v>
      </c>
      <c r="FT202" s="518" t="s">
        <v>102</v>
      </c>
      <c r="FU202" s="518" t="s">
        <v>102</v>
      </c>
      <c r="FV202" s="518" t="s">
        <v>102</v>
      </c>
      <c r="FW202" s="518" t="s">
        <v>102</v>
      </c>
      <c r="FX202" s="518" t="s">
        <v>102</v>
      </c>
      <c r="FY202" s="518" t="s">
        <v>102</v>
      </c>
      <c r="FZ202" s="518" t="s">
        <v>102</v>
      </c>
      <c r="GA202" s="518" t="s">
        <v>102</v>
      </c>
      <c r="GB202" s="518" t="s">
        <v>102</v>
      </c>
      <c r="GC202" s="518" t="s">
        <v>102</v>
      </c>
      <c r="GD202" s="518" t="s">
        <v>102</v>
      </c>
      <c r="GE202" s="518" t="s">
        <v>102</v>
      </c>
      <c r="GF202" s="518" t="s">
        <v>102</v>
      </c>
      <c r="GG202" s="518" t="s">
        <v>102</v>
      </c>
      <c r="GH202" s="518" t="s">
        <v>102</v>
      </c>
      <c r="GI202" s="518" t="s">
        <v>102</v>
      </c>
      <c r="GJ202" s="518" t="s">
        <v>102</v>
      </c>
      <c r="GK202" s="518" t="s">
        <v>102</v>
      </c>
      <c r="GL202" s="518" t="s">
        <v>102</v>
      </c>
      <c r="GM202" s="518" t="s">
        <v>102</v>
      </c>
      <c r="GN202" s="518" t="s">
        <v>102</v>
      </c>
      <c r="GO202" s="518" t="s">
        <v>102</v>
      </c>
      <c r="GP202" s="518" t="s">
        <v>102</v>
      </c>
      <c r="GQ202" s="518" t="s">
        <v>102</v>
      </c>
      <c r="GR202" s="518" t="s">
        <v>102</v>
      </c>
      <c r="GS202" s="518" t="s">
        <v>102</v>
      </c>
      <c r="GT202" s="518" t="s">
        <v>102</v>
      </c>
      <c r="GU202" s="518" t="s">
        <v>102</v>
      </c>
      <c r="GV202" s="518" t="s">
        <v>102</v>
      </c>
      <c r="GW202" s="518" t="s">
        <v>102</v>
      </c>
      <c r="GX202" s="518" t="s">
        <v>102</v>
      </c>
      <c r="GY202" s="518" t="s">
        <v>102</v>
      </c>
      <c r="GZ202" s="518" t="s">
        <v>102</v>
      </c>
      <c r="HA202" s="518" t="s">
        <v>102</v>
      </c>
      <c r="HB202" s="518" t="s">
        <v>102</v>
      </c>
      <c r="HC202" s="511" t="str">
        <f t="shared" si="3"/>
        <v>2011-800236</v>
      </c>
    </row>
    <row r="203" spans="1:211" ht="48" hidden="1" customHeight="1" x14ac:dyDescent="0.15">
      <c r="A203" s="511" t="s">
        <v>4466</v>
      </c>
      <c r="B203" s="522" t="s">
        <v>12114</v>
      </c>
      <c r="C203" s="513">
        <v>37291</v>
      </c>
      <c r="D203" s="512" t="s">
        <v>8419</v>
      </c>
      <c r="E203" s="522" t="s">
        <v>8420</v>
      </c>
      <c r="F203" s="522" t="s">
        <v>8421</v>
      </c>
      <c r="G203" s="513">
        <v>37705</v>
      </c>
      <c r="H203" s="522" t="s">
        <v>12115</v>
      </c>
      <c r="I203" s="512" t="s">
        <v>8422</v>
      </c>
      <c r="J203" s="513">
        <v>37680</v>
      </c>
      <c r="K203" s="522"/>
      <c r="N203" s="513"/>
      <c r="O203" s="513"/>
      <c r="Q203" s="513"/>
      <c r="R203" s="513"/>
      <c r="S203" s="511" t="s">
        <v>12116</v>
      </c>
      <c r="T203" s="511">
        <v>2011</v>
      </c>
      <c r="U203" s="515" t="s">
        <v>8424</v>
      </c>
      <c r="V203" s="514">
        <v>95</v>
      </c>
      <c r="W203" s="514">
        <v>6</v>
      </c>
      <c r="X203" s="514">
        <v>1</v>
      </c>
      <c r="Y203" s="513">
        <v>36109</v>
      </c>
      <c r="Z203" s="512" t="s">
        <v>12117</v>
      </c>
      <c r="AA203" s="512" t="s">
        <v>12118</v>
      </c>
      <c r="AB203" s="513">
        <v>37026</v>
      </c>
      <c r="AC203" s="513">
        <v>37788</v>
      </c>
      <c r="AD203" s="512" t="s">
        <v>4471</v>
      </c>
      <c r="AE203" s="513">
        <v>36804</v>
      </c>
      <c r="AF203" s="512" t="s">
        <v>9163</v>
      </c>
      <c r="AG203" s="512" t="s">
        <v>12118</v>
      </c>
      <c r="AH203" s="516">
        <v>3417553</v>
      </c>
      <c r="AI203" s="513">
        <v>37722</v>
      </c>
      <c r="AJ203" s="513" t="s">
        <v>138</v>
      </c>
      <c r="AK203" s="511" t="s">
        <v>138</v>
      </c>
      <c r="AL203" s="513" t="s">
        <v>138</v>
      </c>
      <c r="AM203" s="511" t="s">
        <v>138</v>
      </c>
      <c r="AN203" s="511" t="s">
        <v>10572</v>
      </c>
      <c r="AO203" s="511" t="s">
        <v>3173</v>
      </c>
      <c r="AP203" s="511" t="s">
        <v>10572</v>
      </c>
      <c r="AQ203" s="511" t="s">
        <v>11864</v>
      </c>
      <c r="AR203" s="511" t="s">
        <v>11865</v>
      </c>
      <c r="AS203" s="511" t="s">
        <v>138</v>
      </c>
      <c r="AT203" s="511" t="s">
        <v>138</v>
      </c>
      <c r="AU203" s="511" t="s">
        <v>138</v>
      </c>
      <c r="AV203" s="511" t="s">
        <v>10576</v>
      </c>
      <c r="AW203" s="511" t="s">
        <v>3202</v>
      </c>
      <c r="AX203" s="511" t="s">
        <v>3174</v>
      </c>
      <c r="AY203" s="511" t="s">
        <v>3203</v>
      </c>
      <c r="AZ203" s="511" t="s">
        <v>3203</v>
      </c>
      <c r="BA203" s="511" t="s">
        <v>3204</v>
      </c>
      <c r="BB203" s="511">
        <v>598098526</v>
      </c>
      <c r="BC203" s="512" t="s">
        <v>3106</v>
      </c>
      <c r="BD203" s="511" t="s">
        <v>3107</v>
      </c>
      <c r="BE203" s="511" t="s">
        <v>11866</v>
      </c>
      <c r="BF203" s="511" t="s">
        <v>1596</v>
      </c>
      <c r="BG203" s="511" t="s">
        <v>12119</v>
      </c>
      <c r="BH203" s="511" t="s">
        <v>8648</v>
      </c>
      <c r="BI203" s="511">
        <v>1</v>
      </c>
      <c r="BJ203" s="511">
        <v>42</v>
      </c>
      <c r="BK203" s="511" t="s">
        <v>12120</v>
      </c>
      <c r="BL203" s="511" t="s">
        <v>138</v>
      </c>
      <c r="BM203" s="511" t="s">
        <v>12121</v>
      </c>
      <c r="BN203" s="511" t="s">
        <v>12122</v>
      </c>
      <c r="BO203" s="511" t="s">
        <v>9027</v>
      </c>
      <c r="BP203" s="513" t="s">
        <v>12123</v>
      </c>
      <c r="BQ203" s="511" t="s">
        <v>138</v>
      </c>
      <c r="BR203" s="511" t="s">
        <v>8482</v>
      </c>
      <c r="BS203" s="511" t="s">
        <v>12124</v>
      </c>
      <c r="BT203" s="511" t="s">
        <v>3201</v>
      </c>
      <c r="BU203" s="511" t="s">
        <v>12125</v>
      </c>
      <c r="BV203" s="511">
        <v>1</v>
      </c>
      <c r="BW203" s="511">
        <v>2</v>
      </c>
      <c r="BX203" s="511" t="s">
        <v>12126</v>
      </c>
      <c r="BY203" s="511" t="s">
        <v>138</v>
      </c>
      <c r="BZ203" s="511">
        <v>38</v>
      </c>
      <c r="CA203" s="511" t="s">
        <v>12127</v>
      </c>
      <c r="CB203" s="511" t="s">
        <v>12128</v>
      </c>
      <c r="CC203" s="511" t="s">
        <v>138</v>
      </c>
      <c r="CD203" s="511" t="s">
        <v>138</v>
      </c>
      <c r="CE203" s="518" t="s">
        <v>102</v>
      </c>
      <c r="CF203" s="518" t="s">
        <v>102</v>
      </c>
      <c r="CG203" s="518" t="s">
        <v>102</v>
      </c>
      <c r="CH203" s="518" t="s">
        <v>102</v>
      </c>
      <c r="CI203" s="518" t="s">
        <v>102</v>
      </c>
      <c r="CJ203" s="518" t="s">
        <v>102</v>
      </c>
      <c r="CK203" s="518" t="s">
        <v>102</v>
      </c>
      <c r="CL203" s="518" t="s">
        <v>102</v>
      </c>
      <c r="CM203" s="518" t="s">
        <v>102</v>
      </c>
      <c r="CN203" s="518" t="s">
        <v>102</v>
      </c>
      <c r="CO203" s="518" t="s">
        <v>102</v>
      </c>
      <c r="CP203" s="518" t="s">
        <v>102</v>
      </c>
      <c r="CQ203" s="518" t="s">
        <v>102</v>
      </c>
      <c r="CR203" s="518" t="s">
        <v>102</v>
      </c>
      <c r="CS203" s="518" t="s">
        <v>102</v>
      </c>
      <c r="CT203" s="518" t="s">
        <v>102</v>
      </c>
      <c r="CU203" s="518" t="s">
        <v>102</v>
      </c>
      <c r="CV203" s="518" t="s">
        <v>102</v>
      </c>
      <c r="CW203" s="518" t="s">
        <v>102</v>
      </c>
      <c r="CX203" s="518" t="s">
        <v>102</v>
      </c>
      <c r="CY203" s="518" t="s">
        <v>102</v>
      </c>
      <c r="CZ203" s="518" t="s">
        <v>102</v>
      </c>
      <c r="DA203" s="518" t="s">
        <v>102</v>
      </c>
      <c r="DB203" s="518" t="s">
        <v>102</v>
      </c>
      <c r="DC203" s="518" t="s">
        <v>102</v>
      </c>
      <c r="DD203" s="518" t="s">
        <v>102</v>
      </c>
      <c r="DE203" s="518" t="s">
        <v>102</v>
      </c>
      <c r="DF203" s="518" t="s">
        <v>102</v>
      </c>
      <c r="DG203" s="518" t="s">
        <v>102</v>
      </c>
      <c r="DH203" s="518" t="s">
        <v>102</v>
      </c>
      <c r="DI203" s="518" t="s">
        <v>102</v>
      </c>
      <c r="DJ203" s="518" t="s">
        <v>102</v>
      </c>
      <c r="DK203" s="518" t="s">
        <v>102</v>
      </c>
      <c r="DL203" s="518" t="s">
        <v>102</v>
      </c>
      <c r="DM203" s="518" t="s">
        <v>102</v>
      </c>
      <c r="DN203" s="518" t="s">
        <v>102</v>
      </c>
      <c r="DO203" s="518" t="s">
        <v>102</v>
      </c>
      <c r="DP203" s="518" t="s">
        <v>102</v>
      </c>
      <c r="DQ203" s="518" t="s">
        <v>102</v>
      </c>
      <c r="DR203" s="518" t="s">
        <v>102</v>
      </c>
      <c r="DS203" s="518" t="s">
        <v>102</v>
      </c>
      <c r="DT203" s="518" t="s">
        <v>102</v>
      </c>
      <c r="DU203" s="518" t="s">
        <v>102</v>
      </c>
      <c r="DV203" s="518" t="s">
        <v>102</v>
      </c>
      <c r="DW203" s="518" t="s">
        <v>102</v>
      </c>
      <c r="DX203" s="518" t="s">
        <v>102</v>
      </c>
      <c r="DY203" s="518" t="s">
        <v>102</v>
      </c>
      <c r="DZ203" s="518" t="s">
        <v>102</v>
      </c>
      <c r="EA203" s="518" t="s">
        <v>102</v>
      </c>
      <c r="EB203" s="518" t="s">
        <v>102</v>
      </c>
      <c r="EC203" s="518" t="s">
        <v>102</v>
      </c>
      <c r="ED203" s="518" t="s">
        <v>102</v>
      </c>
      <c r="EE203" s="518" t="s">
        <v>102</v>
      </c>
      <c r="EF203" s="518" t="s">
        <v>102</v>
      </c>
      <c r="EG203" s="518" t="s">
        <v>102</v>
      </c>
      <c r="EH203" s="518" t="s">
        <v>102</v>
      </c>
      <c r="EI203" s="518" t="s">
        <v>102</v>
      </c>
      <c r="EJ203" s="518" t="s">
        <v>102</v>
      </c>
      <c r="EK203" s="518" t="s">
        <v>102</v>
      </c>
      <c r="EL203" s="518" t="s">
        <v>102</v>
      </c>
      <c r="EM203" s="518" t="s">
        <v>102</v>
      </c>
      <c r="EN203" s="518" t="s">
        <v>102</v>
      </c>
      <c r="EO203" s="518" t="s">
        <v>102</v>
      </c>
      <c r="EP203" s="518" t="s">
        <v>102</v>
      </c>
      <c r="EQ203" s="518" t="s">
        <v>102</v>
      </c>
      <c r="ER203" s="518" t="s">
        <v>102</v>
      </c>
      <c r="ES203" s="518" t="s">
        <v>102</v>
      </c>
      <c r="ET203" s="518" t="s">
        <v>102</v>
      </c>
      <c r="EU203" s="518" t="s">
        <v>102</v>
      </c>
      <c r="EV203" s="518" t="s">
        <v>102</v>
      </c>
      <c r="EW203" s="518" t="s">
        <v>102</v>
      </c>
      <c r="EX203" s="518" t="s">
        <v>102</v>
      </c>
      <c r="EY203" s="518" t="s">
        <v>102</v>
      </c>
      <c r="EZ203" s="518" t="s">
        <v>102</v>
      </c>
      <c r="FA203" s="518" t="s">
        <v>102</v>
      </c>
      <c r="FB203" s="518" t="s">
        <v>102</v>
      </c>
      <c r="FC203" s="518" t="s">
        <v>102</v>
      </c>
      <c r="FD203" s="518" t="s">
        <v>102</v>
      </c>
      <c r="FE203" s="518" t="s">
        <v>102</v>
      </c>
      <c r="FF203" s="518" t="s">
        <v>102</v>
      </c>
      <c r="FG203" s="518" t="s">
        <v>102</v>
      </c>
      <c r="FH203" s="518" t="s">
        <v>102</v>
      </c>
      <c r="FI203" s="518" t="s">
        <v>102</v>
      </c>
      <c r="FJ203" s="518" t="s">
        <v>102</v>
      </c>
      <c r="FK203" s="518" t="s">
        <v>102</v>
      </c>
      <c r="FL203" s="518" t="s">
        <v>102</v>
      </c>
      <c r="FM203" s="518" t="s">
        <v>102</v>
      </c>
      <c r="FN203" s="518" t="s">
        <v>102</v>
      </c>
      <c r="FO203" s="518" t="s">
        <v>102</v>
      </c>
      <c r="FP203" s="518" t="s">
        <v>102</v>
      </c>
      <c r="FQ203" s="518" t="s">
        <v>102</v>
      </c>
      <c r="FR203" s="518" t="s">
        <v>102</v>
      </c>
      <c r="FS203" s="518" t="s">
        <v>102</v>
      </c>
      <c r="FT203" s="518" t="s">
        <v>102</v>
      </c>
      <c r="FU203" s="518" t="s">
        <v>102</v>
      </c>
      <c r="FV203" s="518" t="s">
        <v>102</v>
      </c>
      <c r="FW203" s="518" t="s">
        <v>102</v>
      </c>
      <c r="FX203" s="518" t="s">
        <v>102</v>
      </c>
      <c r="FY203" s="518" t="s">
        <v>102</v>
      </c>
      <c r="FZ203" s="518" t="s">
        <v>102</v>
      </c>
      <c r="GA203" s="518" t="s">
        <v>102</v>
      </c>
      <c r="GB203" s="518" t="s">
        <v>102</v>
      </c>
      <c r="GC203" s="518" t="s">
        <v>102</v>
      </c>
      <c r="GD203" s="518" t="s">
        <v>102</v>
      </c>
      <c r="GE203" s="518" t="s">
        <v>102</v>
      </c>
      <c r="GF203" s="518" t="s">
        <v>102</v>
      </c>
      <c r="GG203" s="518" t="s">
        <v>102</v>
      </c>
      <c r="GH203" s="518" t="s">
        <v>102</v>
      </c>
      <c r="GI203" s="518" t="s">
        <v>102</v>
      </c>
      <c r="GJ203" s="518" t="s">
        <v>102</v>
      </c>
      <c r="GK203" s="518" t="s">
        <v>102</v>
      </c>
      <c r="GL203" s="518" t="s">
        <v>102</v>
      </c>
      <c r="GM203" s="518" t="s">
        <v>102</v>
      </c>
      <c r="GN203" s="518" t="s">
        <v>102</v>
      </c>
      <c r="GO203" s="518" t="s">
        <v>102</v>
      </c>
      <c r="GP203" s="518" t="s">
        <v>102</v>
      </c>
      <c r="GQ203" s="518" t="s">
        <v>102</v>
      </c>
      <c r="GR203" s="518" t="s">
        <v>102</v>
      </c>
      <c r="GS203" s="518" t="s">
        <v>102</v>
      </c>
      <c r="GT203" s="518" t="s">
        <v>102</v>
      </c>
      <c r="GU203" s="518" t="s">
        <v>102</v>
      </c>
      <c r="GV203" s="518" t="s">
        <v>102</v>
      </c>
      <c r="GW203" s="518" t="s">
        <v>102</v>
      </c>
      <c r="GX203" s="518" t="s">
        <v>102</v>
      </c>
      <c r="GY203" s="518" t="s">
        <v>102</v>
      </c>
      <c r="GZ203" s="518" t="s">
        <v>102</v>
      </c>
      <c r="HA203" s="518" t="s">
        <v>102</v>
      </c>
      <c r="HB203" s="518" t="s">
        <v>102</v>
      </c>
      <c r="HC203" s="511" t="str">
        <f t="shared" si="3"/>
        <v>2002-001657</v>
      </c>
    </row>
    <row r="204" spans="1:211" ht="48" hidden="1" customHeight="1" x14ac:dyDescent="0.15">
      <c r="A204" s="511" t="s">
        <v>4466</v>
      </c>
      <c r="B204" s="522" t="s">
        <v>12129</v>
      </c>
      <c r="C204" s="513">
        <v>37971</v>
      </c>
      <c r="D204" s="512" t="s">
        <v>8419</v>
      </c>
      <c r="E204" s="522" t="s">
        <v>8489</v>
      </c>
      <c r="F204" s="522" t="s">
        <v>8490</v>
      </c>
      <c r="G204" s="513">
        <v>38455</v>
      </c>
      <c r="H204" s="522"/>
      <c r="J204" s="513"/>
      <c r="K204" s="522"/>
      <c r="N204" s="513"/>
      <c r="O204" s="513"/>
      <c r="Q204" s="513"/>
      <c r="R204" s="513"/>
      <c r="S204" s="511" t="s">
        <v>12130</v>
      </c>
      <c r="T204" s="511">
        <v>2011</v>
      </c>
      <c r="U204" s="515" t="s">
        <v>8424</v>
      </c>
      <c r="V204" s="514">
        <v>95</v>
      </c>
      <c r="W204" s="514">
        <v>6</v>
      </c>
      <c r="X204" s="514">
        <v>2</v>
      </c>
      <c r="Y204" s="513">
        <v>36109</v>
      </c>
      <c r="Z204" s="512" t="s">
        <v>12117</v>
      </c>
      <c r="AA204" s="512" t="s">
        <v>12118</v>
      </c>
      <c r="AB204" s="513">
        <v>37026</v>
      </c>
      <c r="AC204" s="513">
        <v>37788</v>
      </c>
      <c r="AD204" s="512" t="s">
        <v>4471</v>
      </c>
      <c r="AE204" s="513">
        <v>36804</v>
      </c>
      <c r="AF204" s="512" t="s">
        <v>9163</v>
      </c>
      <c r="AG204" s="512" t="s">
        <v>12118</v>
      </c>
      <c r="AH204" s="516">
        <v>3417553</v>
      </c>
      <c r="AI204" s="513">
        <v>37722</v>
      </c>
      <c r="AJ204" s="513" t="s">
        <v>138</v>
      </c>
      <c r="AK204" s="511" t="s">
        <v>138</v>
      </c>
      <c r="AL204" s="513" t="s">
        <v>138</v>
      </c>
      <c r="AM204" s="511" t="s">
        <v>138</v>
      </c>
      <c r="AN204" s="511" t="s">
        <v>10572</v>
      </c>
      <c r="AO204" s="511" t="s">
        <v>3173</v>
      </c>
      <c r="AP204" s="511" t="s">
        <v>10572</v>
      </c>
      <c r="AQ204" s="511" t="s">
        <v>11864</v>
      </c>
      <c r="AR204" s="511" t="s">
        <v>11865</v>
      </c>
      <c r="AS204" s="511" t="s">
        <v>138</v>
      </c>
      <c r="AT204" s="511" t="s">
        <v>138</v>
      </c>
      <c r="AU204" s="511" t="s">
        <v>138</v>
      </c>
      <c r="AV204" s="511" t="s">
        <v>10576</v>
      </c>
      <c r="AW204" s="511" t="s">
        <v>3202</v>
      </c>
      <c r="AX204" s="511" t="s">
        <v>3174</v>
      </c>
      <c r="AY204" s="511" t="s">
        <v>3203</v>
      </c>
      <c r="AZ204" s="511" t="s">
        <v>3203</v>
      </c>
      <c r="BA204" s="511" t="s">
        <v>3204</v>
      </c>
      <c r="BB204" s="511">
        <v>598098526</v>
      </c>
      <c r="BC204" s="512" t="s">
        <v>3106</v>
      </c>
      <c r="BD204" s="511" t="s">
        <v>3107</v>
      </c>
      <c r="BE204" s="511" t="s">
        <v>11866</v>
      </c>
      <c r="BF204" s="511" t="s">
        <v>1596</v>
      </c>
      <c r="BG204" s="511" t="s">
        <v>12119</v>
      </c>
      <c r="BH204" s="511" t="s">
        <v>8648</v>
      </c>
      <c r="BI204" s="511">
        <v>1</v>
      </c>
      <c r="BJ204" s="511">
        <v>42</v>
      </c>
      <c r="BK204" s="511" t="s">
        <v>12120</v>
      </c>
      <c r="BL204" s="511" t="s">
        <v>138</v>
      </c>
      <c r="BM204" s="511" t="s">
        <v>12121</v>
      </c>
      <c r="BN204" s="511" t="s">
        <v>12122</v>
      </c>
      <c r="BO204" s="511" t="s">
        <v>9027</v>
      </c>
      <c r="BP204" s="513" t="s">
        <v>12123</v>
      </c>
      <c r="BQ204" s="511" t="s">
        <v>138</v>
      </c>
      <c r="BR204" s="511" t="s">
        <v>8482</v>
      </c>
      <c r="BS204" s="511" t="s">
        <v>12124</v>
      </c>
      <c r="BT204" s="511" t="s">
        <v>3201</v>
      </c>
      <c r="BU204" s="511" t="s">
        <v>12125</v>
      </c>
      <c r="BV204" s="511">
        <v>1</v>
      </c>
      <c r="BW204" s="511">
        <v>2</v>
      </c>
      <c r="BX204" s="511" t="s">
        <v>12126</v>
      </c>
      <c r="BY204" s="511" t="s">
        <v>138</v>
      </c>
      <c r="BZ204" s="511">
        <v>38</v>
      </c>
      <c r="CA204" s="511" t="s">
        <v>12127</v>
      </c>
      <c r="CB204" s="511" t="s">
        <v>12128</v>
      </c>
      <c r="CC204" s="511" t="s">
        <v>138</v>
      </c>
      <c r="CD204" s="511" t="s">
        <v>138</v>
      </c>
      <c r="CE204" s="518" t="s">
        <v>102</v>
      </c>
      <c r="CF204" s="518" t="s">
        <v>102</v>
      </c>
      <c r="CG204" s="518" t="s">
        <v>102</v>
      </c>
      <c r="CH204" s="518" t="s">
        <v>102</v>
      </c>
      <c r="CI204" s="518" t="s">
        <v>102</v>
      </c>
      <c r="CJ204" s="518" t="s">
        <v>102</v>
      </c>
      <c r="CK204" s="518" t="s">
        <v>102</v>
      </c>
      <c r="CL204" s="518" t="s">
        <v>102</v>
      </c>
      <c r="CM204" s="518" t="s">
        <v>102</v>
      </c>
      <c r="CN204" s="518" t="s">
        <v>102</v>
      </c>
      <c r="CO204" s="518" t="s">
        <v>102</v>
      </c>
      <c r="CP204" s="518" t="s">
        <v>102</v>
      </c>
      <c r="CQ204" s="518" t="s">
        <v>102</v>
      </c>
      <c r="CR204" s="518" t="s">
        <v>102</v>
      </c>
      <c r="CS204" s="518" t="s">
        <v>102</v>
      </c>
      <c r="CT204" s="518" t="s">
        <v>102</v>
      </c>
      <c r="CU204" s="518" t="s">
        <v>102</v>
      </c>
      <c r="CV204" s="518" t="s">
        <v>102</v>
      </c>
      <c r="CW204" s="518" t="s">
        <v>102</v>
      </c>
      <c r="CX204" s="518" t="s">
        <v>102</v>
      </c>
      <c r="CY204" s="518" t="s">
        <v>102</v>
      </c>
      <c r="CZ204" s="518" t="s">
        <v>102</v>
      </c>
      <c r="DA204" s="518" t="s">
        <v>102</v>
      </c>
      <c r="DB204" s="518" t="s">
        <v>102</v>
      </c>
      <c r="DC204" s="518" t="s">
        <v>102</v>
      </c>
      <c r="DD204" s="518" t="s">
        <v>102</v>
      </c>
      <c r="DE204" s="518" t="s">
        <v>102</v>
      </c>
      <c r="DF204" s="518" t="s">
        <v>102</v>
      </c>
      <c r="DG204" s="518" t="s">
        <v>102</v>
      </c>
      <c r="DH204" s="518" t="s">
        <v>102</v>
      </c>
      <c r="DI204" s="518" t="s">
        <v>102</v>
      </c>
      <c r="DJ204" s="518" t="s">
        <v>102</v>
      </c>
      <c r="DK204" s="518" t="s">
        <v>102</v>
      </c>
      <c r="DL204" s="518" t="s">
        <v>102</v>
      </c>
      <c r="DM204" s="518" t="s">
        <v>102</v>
      </c>
      <c r="DN204" s="518" t="s">
        <v>102</v>
      </c>
      <c r="DO204" s="518" t="s">
        <v>102</v>
      </c>
      <c r="DP204" s="518" t="s">
        <v>102</v>
      </c>
      <c r="DQ204" s="518" t="s">
        <v>102</v>
      </c>
      <c r="DR204" s="518" t="s">
        <v>102</v>
      </c>
      <c r="DS204" s="518" t="s">
        <v>102</v>
      </c>
      <c r="DT204" s="518" t="s">
        <v>102</v>
      </c>
      <c r="DU204" s="518" t="s">
        <v>102</v>
      </c>
      <c r="DV204" s="518" t="s">
        <v>102</v>
      </c>
      <c r="DW204" s="518" t="s">
        <v>102</v>
      </c>
      <c r="DX204" s="518" t="s">
        <v>102</v>
      </c>
      <c r="DY204" s="518" t="s">
        <v>102</v>
      </c>
      <c r="DZ204" s="518" t="s">
        <v>102</v>
      </c>
      <c r="EA204" s="518" t="s">
        <v>102</v>
      </c>
      <c r="EB204" s="518" t="s">
        <v>102</v>
      </c>
      <c r="EC204" s="518" t="s">
        <v>102</v>
      </c>
      <c r="ED204" s="518" t="s">
        <v>102</v>
      </c>
      <c r="EE204" s="518" t="s">
        <v>102</v>
      </c>
      <c r="EF204" s="518" t="s">
        <v>102</v>
      </c>
      <c r="EG204" s="518" t="s">
        <v>102</v>
      </c>
      <c r="EH204" s="518" t="s">
        <v>102</v>
      </c>
      <c r="EI204" s="518" t="s">
        <v>102</v>
      </c>
      <c r="EJ204" s="518" t="s">
        <v>102</v>
      </c>
      <c r="EK204" s="518" t="s">
        <v>102</v>
      </c>
      <c r="EL204" s="518" t="s">
        <v>102</v>
      </c>
      <c r="EM204" s="518" t="s">
        <v>102</v>
      </c>
      <c r="EN204" s="518" t="s">
        <v>102</v>
      </c>
      <c r="EO204" s="518" t="s">
        <v>102</v>
      </c>
      <c r="EP204" s="518" t="s">
        <v>102</v>
      </c>
      <c r="EQ204" s="518" t="s">
        <v>102</v>
      </c>
      <c r="ER204" s="518" t="s">
        <v>102</v>
      </c>
      <c r="ES204" s="518" t="s">
        <v>102</v>
      </c>
      <c r="ET204" s="518" t="s">
        <v>102</v>
      </c>
      <c r="EU204" s="518" t="s">
        <v>102</v>
      </c>
      <c r="EV204" s="518" t="s">
        <v>102</v>
      </c>
      <c r="EW204" s="518" t="s">
        <v>102</v>
      </c>
      <c r="EX204" s="518" t="s">
        <v>102</v>
      </c>
      <c r="EY204" s="518" t="s">
        <v>102</v>
      </c>
      <c r="EZ204" s="518" t="s">
        <v>102</v>
      </c>
      <c r="FA204" s="518" t="s">
        <v>102</v>
      </c>
      <c r="FB204" s="518" t="s">
        <v>102</v>
      </c>
      <c r="FC204" s="518" t="s">
        <v>102</v>
      </c>
      <c r="FD204" s="518" t="s">
        <v>102</v>
      </c>
      <c r="FE204" s="518" t="s">
        <v>102</v>
      </c>
      <c r="FF204" s="518" t="s">
        <v>102</v>
      </c>
      <c r="FG204" s="518" t="s">
        <v>102</v>
      </c>
      <c r="FH204" s="518" t="s">
        <v>102</v>
      </c>
      <c r="FI204" s="518" t="s">
        <v>102</v>
      </c>
      <c r="FJ204" s="518" t="s">
        <v>102</v>
      </c>
      <c r="FK204" s="518" t="s">
        <v>102</v>
      </c>
      <c r="FL204" s="518" t="s">
        <v>102</v>
      </c>
      <c r="FM204" s="518" t="s">
        <v>102</v>
      </c>
      <c r="FN204" s="518" t="s">
        <v>102</v>
      </c>
      <c r="FO204" s="518" t="s">
        <v>102</v>
      </c>
      <c r="FP204" s="518" t="s">
        <v>102</v>
      </c>
      <c r="FQ204" s="518" t="s">
        <v>102</v>
      </c>
      <c r="FR204" s="518" t="s">
        <v>102</v>
      </c>
      <c r="FS204" s="518" t="s">
        <v>102</v>
      </c>
      <c r="FT204" s="518" t="s">
        <v>102</v>
      </c>
      <c r="FU204" s="518" t="s">
        <v>102</v>
      </c>
      <c r="FV204" s="518" t="s">
        <v>102</v>
      </c>
      <c r="FW204" s="518" t="s">
        <v>102</v>
      </c>
      <c r="FX204" s="518" t="s">
        <v>102</v>
      </c>
      <c r="FY204" s="518" t="s">
        <v>102</v>
      </c>
      <c r="FZ204" s="518" t="s">
        <v>102</v>
      </c>
      <c r="GA204" s="518" t="s">
        <v>102</v>
      </c>
      <c r="GB204" s="518" t="s">
        <v>102</v>
      </c>
      <c r="GC204" s="518" t="s">
        <v>102</v>
      </c>
      <c r="GD204" s="518" t="s">
        <v>102</v>
      </c>
      <c r="GE204" s="518" t="s">
        <v>102</v>
      </c>
      <c r="GF204" s="518" t="s">
        <v>102</v>
      </c>
      <c r="GG204" s="518" t="s">
        <v>102</v>
      </c>
      <c r="GH204" s="518" t="s">
        <v>102</v>
      </c>
      <c r="GI204" s="518" t="s">
        <v>102</v>
      </c>
      <c r="GJ204" s="518" t="s">
        <v>102</v>
      </c>
      <c r="GK204" s="518" t="s">
        <v>102</v>
      </c>
      <c r="GL204" s="518" t="s">
        <v>102</v>
      </c>
      <c r="GM204" s="518" t="s">
        <v>102</v>
      </c>
      <c r="GN204" s="518" t="s">
        <v>102</v>
      </c>
      <c r="GO204" s="518" t="s">
        <v>102</v>
      </c>
      <c r="GP204" s="518" t="s">
        <v>102</v>
      </c>
      <c r="GQ204" s="518" t="s">
        <v>102</v>
      </c>
      <c r="GR204" s="518" t="s">
        <v>102</v>
      </c>
      <c r="GS204" s="518" t="s">
        <v>102</v>
      </c>
      <c r="GT204" s="518" t="s">
        <v>102</v>
      </c>
      <c r="GU204" s="518" t="s">
        <v>102</v>
      </c>
      <c r="GV204" s="518" t="s">
        <v>102</v>
      </c>
      <c r="GW204" s="518" t="s">
        <v>102</v>
      </c>
      <c r="GX204" s="518" t="s">
        <v>102</v>
      </c>
      <c r="GY204" s="518" t="s">
        <v>102</v>
      </c>
      <c r="GZ204" s="518" t="s">
        <v>102</v>
      </c>
      <c r="HA204" s="518" t="s">
        <v>102</v>
      </c>
      <c r="HB204" s="518" t="s">
        <v>102</v>
      </c>
      <c r="HC204" s="511" t="str">
        <f t="shared" si="3"/>
        <v>2003-073047</v>
      </c>
    </row>
    <row r="205" spans="1:211" ht="48" hidden="1" customHeight="1" x14ac:dyDescent="0.15">
      <c r="A205" s="511" t="s">
        <v>4466</v>
      </c>
      <c r="B205" s="522" t="s">
        <v>12131</v>
      </c>
      <c r="C205" s="513">
        <v>39322</v>
      </c>
      <c r="D205" s="512" t="s">
        <v>8419</v>
      </c>
      <c r="E205" s="522" t="s">
        <v>8498</v>
      </c>
      <c r="F205" s="522" t="s">
        <v>8695</v>
      </c>
      <c r="G205" s="513">
        <v>40786</v>
      </c>
      <c r="H205" s="522" t="s">
        <v>11875</v>
      </c>
      <c r="I205" s="512" t="s">
        <v>8695</v>
      </c>
      <c r="J205" s="513">
        <v>40746</v>
      </c>
      <c r="K205" s="522"/>
      <c r="N205" s="513"/>
      <c r="O205" s="513"/>
      <c r="Q205" s="513"/>
      <c r="R205" s="513"/>
      <c r="S205" s="511" t="s">
        <v>12132</v>
      </c>
      <c r="T205" s="511">
        <v>2011</v>
      </c>
      <c r="U205" s="515" t="s">
        <v>8424</v>
      </c>
      <c r="V205" s="514">
        <v>95</v>
      </c>
      <c r="W205" s="514">
        <v>6</v>
      </c>
      <c r="X205" s="514">
        <v>3</v>
      </c>
      <c r="Y205" s="513">
        <v>36109</v>
      </c>
      <c r="Z205" s="512" t="s">
        <v>12117</v>
      </c>
      <c r="AA205" s="512" t="s">
        <v>12118</v>
      </c>
      <c r="AB205" s="513">
        <v>37026</v>
      </c>
      <c r="AC205" s="513">
        <v>37788</v>
      </c>
      <c r="AD205" s="512" t="s">
        <v>4471</v>
      </c>
      <c r="AE205" s="513">
        <v>36804</v>
      </c>
      <c r="AF205" s="512" t="s">
        <v>9163</v>
      </c>
      <c r="AG205" s="512" t="s">
        <v>12118</v>
      </c>
      <c r="AH205" s="516">
        <v>3417553</v>
      </c>
      <c r="AI205" s="513">
        <v>37722</v>
      </c>
      <c r="AJ205" s="513" t="s">
        <v>138</v>
      </c>
      <c r="AK205" s="511" t="s">
        <v>138</v>
      </c>
      <c r="AL205" s="513" t="s">
        <v>138</v>
      </c>
      <c r="AM205" s="511" t="s">
        <v>138</v>
      </c>
      <c r="AN205" s="511" t="s">
        <v>10572</v>
      </c>
      <c r="AO205" s="511" t="s">
        <v>3173</v>
      </c>
      <c r="AP205" s="511" t="s">
        <v>10572</v>
      </c>
      <c r="AQ205" s="511" t="s">
        <v>11864</v>
      </c>
      <c r="AR205" s="511" t="s">
        <v>11865</v>
      </c>
      <c r="AS205" s="511" t="s">
        <v>138</v>
      </c>
      <c r="AT205" s="511" t="s">
        <v>138</v>
      </c>
      <c r="AU205" s="511" t="s">
        <v>138</v>
      </c>
      <c r="AV205" s="511" t="s">
        <v>10576</v>
      </c>
      <c r="AW205" s="511" t="s">
        <v>3202</v>
      </c>
      <c r="AX205" s="511" t="s">
        <v>3174</v>
      </c>
      <c r="AY205" s="511" t="s">
        <v>3203</v>
      </c>
      <c r="AZ205" s="511" t="s">
        <v>3203</v>
      </c>
      <c r="BA205" s="511" t="s">
        <v>3204</v>
      </c>
      <c r="BB205" s="511">
        <v>598098526</v>
      </c>
      <c r="BC205" s="512" t="s">
        <v>3106</v>
      </c>
      <c r="BD205" s="511" t="s">
        <v>3107</v>
      </c>
      <c r="BE205" s="511" t="s">
        <v>11866</v>
      </c>
      <c r="BF205" s="511" t="s">
        <v>1596</v>
      </c>
      <c r="BG205" s="511" t="s">
        <v>12119</v>
      </c>
      <c r="BH205" s="511" t="s">
        <v>8648</v>
      </c>
      <c r="BI205" s="511">
        <v>1</v>
      </c>
      <c r="BJ205" s="511">
        <v>42</v>
      </c>
      <c r="BK205" s="511" t="s">
        <v>12120</v>
      </c>
      <c r="BL205" s="511" t="s">
        <v>138</v>
      </c>
      <c r="BM205" s="511" t="s">
        <v>12121</v>
      </c>
      <c r="BN205" s="511" t="s">
        <v>12122</v>
      </c>
      <c r="BO205" s="511" t="s">
        <v>9027</v>
      </c>
      <c r="BP205" s="513" t="s">
        <v>12123</v>
      </c>
      <c r="BQ205" s="511" t="s">
        <v>138</v>
      </c>
      <c r="BR205" s="511" t="s">
        <v>8482</v>
      </c>
      <c r="BS205" s="511" t="s">
        <v>12124</v>
      </c>
      <c r="BT205" s="511" t="s">
        <v>3201</v>
      </c>
      <c r="BU205" s="511" t="s">
        <v>12125</v>
      </c>
      <c r="BV205" s="511">
        <v>1</v>
      </c>
      <c r="BW205" s="511">
        <v>2</v>
      </c>
      <c r="BX205" s="511" t="s">
        <v>12126</v>
      </c>
      <c r="BY205" s="511" t="s">
        <v>138</v>
      </c>
      <c r="BZ205" s="511">
        <v>38</v>
      </c>
      <c r="CA205" s="511" t="s">
        <v>12127</v>
      </c>
      <c r="CB205" s="511" t="s">
        <v>12128</v>
      </c>
      <c r="CC205" s="511" t="s">
        <v>138</v>
      </c>
      <c r="CD205" s="511" t="s">
        <v>138</v>
      </c>
      <c r="CE205" s="518" t="s">
        <v>11883</v>
      </c>
      <c r="CF205" s="518" t="s">
        <v>11883</v>
      </c>
      <c r="CG205" s="518" t="s">
        <v>12133</v>
      </c>
      <c r="CH205" s="518" t="s">
        <v>12134</v>
      </c>
      <c r="CI205" s="518" t="s">
        <v>12135</v>
      </c>
      <c r="CJ205" s="518" t="s">
        <v>12136</v>
      </c>
      <c r="CK205" s="518" t="s">
        <v>12137</v>
      </c>
      <c r="CL205" s="518" t="s">
        <v>12138</v>
      </c>
      <c r="CM205" s="518" t="s">
        <v>12139</v>
      </c>
      <c r="CN205" s="518" t="s">
        <v>12140</v>
      </c>
      <c r="CO205" s="518" t="s">
        <v>12141</v>
      </c>
      <c r="CP205" s="518" t="s">
        <v>12142</v>
      </c>
      <c r="CQ205" s="518" t="s">
        <v>12143</v>
      </c>
      <c r="CR205" s="518" t="s">
        <v>12144</v>
      </c>
      <c r="CS205" s="518" t="s">
        <v>102</v>
      </c>
      <c r="CT205" s="518" t="s">
        <v>102</v>
      </c>
      <c r="CU205" s="518" t="s">
        <v>102</v>
      </c>
      <c r="CV205" s="518" t="s">
        <v>102</v>
      </c>
      <c r="CW205" s="518" t="s">
        <v>102</v>
      </c>
      <c r="CX205" s="518" t="s">
        <v>102</v>
      </c>
      <c r="CY205" s="518" t="s">
        <v>102</v>
      </c>
      <c r="CZ205" s="518" t="s">
        <v>102</v>
      </c>
      <c r="DA205" s="518" t="s">
        <v>102</v>
      </c>
      <c r="DB205" s="518" t="s">
        <v>102</v>
      </c>
      <c r="DC205" s="518" t="s">
        <v>102</v>
      </c>
      <c r="DD205" s="518" t="s">
        <v>102</v>
      </c>
      <c r="DE205" s="518" t="s">
        <v>102</v>
      </c>
      <c r="DF205" s="518" t="s">
        <v>102</v>
      </c>
      <c r="DG205" s="518" t="s">
        <v>102</v>
      </c>
      <c r="DH205" s="518" t="s">
        <v>102</v>
      </c>
      <c r="DI205" s="518" t="s">
        <v>102</v>
      </c>
      <c r="DJ205" s="518" t="s">
        <v>102</v>
      </c>
      <c r="DK205" s="518" t="s">
        <v>102</v>
      </c>
      <c r="DL205" s="518" t="s">
        <v>102</v>
      </c>
      <c r="DM205" s="518" t="s">
        <v>102</v>
      </c>
      <c r="DN205" s="518" t="s">
        <v>102</v>
      </c>
      <c r="DO205" s="518" t="s">
        <v>102</v>
      </c>
      <c r="DP205" s="518" t="s">
        <v>102</v>
      </c>
      <c r="DQ205" s="518" t="s">
        <v>102</v>
      </c>
      <c r="DR205" s="518" t="s">
        <v>102</v>
      </c>
      <c r="DS205" s="518" t="s">
        <v>102</v>
      </c>
      <c r="DT205" s="518" t="s">
        <v>102</v>
      </c>
      <c r="DU205" s="518" t="s">
        <v>102</v>
      </c>
      <c r="DV205" s="518" t="s">
        <v>102</v>
      </c>
      <c r="DW205" s="518" t="s">
        <v>102</v>
      </c>
      <c r="DX205" s="518" t="s">
        <v>102</v>
      </c>
      <c r="DY205" s="518" t="s">
        <v>102</v>
      </c>
      <c r="DZ205" s="518" t="s">
        <v>102</v>
      </c>
      <c r="EA205" s="518" t="s">
        <v>102</v>
      </c>
      <c r="EB205" s="518" t="s">
        <v>102</v>
      </c>
      <c r="EC205" s="518" t="s">
        <v>102</v>
      </c>
      <c r="ED205" s="518" t="s">
        <v>102</v>
      </c>
      <c r="EE205" s="518" t="s">
        <v>102</v>
      </c>
      <c r="EF205" s="518" t="s">
        <v>102</v>
      </c>
      <c r="EG205" s="518" t="s">
        <v>102</v>
      </c>
      <c r="EH205" s="518" t="s">
        <v>102</v>
      </c>
      <c r="EI205" s="518" t="s">
        <v>102</v>
      </c>
      <c r="EJ205" s="518" t="s">
        <v>102</v>
      </c>
      <c r="EK205" s="518" t="s">
        <v>102</v>
      </c>
      <c r="EL205" s="518" t="s">
        <v>102</v>
      </c>
      <c r="EM205" s="518" t="s">
        <v>102</v>
      </c>
      <c r="EN205" s="518" t="s">
        <v>102</v>
      </c>
      <c r="EO205" s="518" t="s">
        <v>102</v>
      </c>
      <c r="EP205" s="518" t="s">
        <v>102</v>
      </c>
      <c r="EQ205" s="518" t="s">
        <v>102</v>
      </c>
      <c r="ER205" s="518" t="s">
        <v>102</v>
      </c>
      <c r="ES205" s="518" t="s">
        <v>102</v>
      </c>
      <c r="ET205" s="518" t="s">
        <v>102</v>
      </c>
      <c r="EU205" s="518" t="s">
        <v>102</v>
      </c>
      <c r="EV205" s="518" t="s">
        <v>102</v>
      </c>
      <c r="EW205" s="518" t="s">
        <v>102</v>
      </c>
      <c r="EX205" s="518" t="s">
        <v>102</v>
      </c>
      <c r="EY205" s="518" t="s">
        <v>102</v>
      </c>
      <c r="EZ205" s="518" t="s">
        <v>102</v>
      </c>
      <c r="FA205" s="518" t="s">
        <v>102</v>
      </c>
      <c r="FB205" s="518" t="s">
        <v>102</v>
      </c>
      <c r="FC205" s="518" t="s">
        <v>102</v>
      </c>
      <c r="FD205" s="518" t="s">
        <v>102</v>
      </c>
      <c r="FE205" s="518" t="s">
        <v>102</v>
      </c>
      <c r="FF205" s="518" t="s">
        <v>102</v>
      </c>
      <c r="FG205" s="518" t="s">
        <v>102</v>
      </c>
      <c r="FH205" s="518" t="s">
        <v>102</v>
      </c>
      <c r="FI205" s="518" t="s">
        <v>102</v>
      </c>
      <c r="FJ205" s="518" t="s">
        <v>102</v>
      </c>
      <c r="FK205" s="518" t="s">
        <v>102</v>
      </c>
      <c r="FL205" s="518" t="s">
        <v>102</v>
      </c>
      <c r="FM205" s="518" t="s">
        <v>102</v>
      </c>
      <c r="FN205" s="518" t="s">
        <v>102</v>
      </c>
      <c r="FO205" s="518" t="s">
        <v>102</v>
      </c>
      <c r="FP205" s="518" t="s">
        <v>102</v>
      </c>
      <c r="FQ205" s="518" t="s">
        <v>102</v>
      </c>
      <c r="FR205" s="518" t="s">
        <v>102</v>
      </c>
      <c r="FS205" s="518" t="s">
        <v>102</v>
      </c>
      <c r="FT205" s="518" t="s">
        <v>102</v>
      </c>
      <c r="FU205" s="518" t="s">
        <v>102</v>
      </c>
      <c r="FV205" s="518" t="s">
        <v>102</v>
      </c>
      <c r="FW205" s="518" t="s">
        <v>102</v>
      </c>
      <c r="FX205" s="518" t="s">
        <v>102</v>
      </c>
      <c r="FY205" s="518" t="s">
        <v>102</v>
      </c>
      <c r="FZ205" s="518" t="s">
        <v>102</v>
      </c>
      <c r="GA205" s="518" t="s">
        <v>102</v>
      </c>
      <c r="GB205" s="518" t="s">
        <v>102</v>
      </c>
      <c r="GC205" s="518" t="s">
        <v>102</v>
      </c>
      <c r="GD205" s="518" t="s">
        <v>102</v>
      </c>
      <c r="GE205" s="518" t="s">
        <v>102</v>
      </c>
      <c r="GF205" s="518" t="s">
        <v>102</v>
      </c>
      <c r="GG205" s="518" t="s">
        <v>102</v>
      </c>
      <c r="GH205" s="518" t="s">
        <v>102</v>
      </c>
      <c r="GI205" s="518" t="s">
        <v>102</v>
      </c>
      <c r="GJ205" s="518" t="s">
        <v>102</v>
      </c>
      <c r="GK205" s="518" t="s">
        <v>102</v>
      </c>
      <c r="GL205" s="518" t="s">
        <v>102</v>
      </c>
      <c r="GM205" s="518" t="s">
        <v>102</v>
      </c>
      <c r="GN205" s="518" t="s">
        <v>102</v>
      </c>
      <c r="GO205" s="518" t="s">
        <v>102</v>
      </c>
      <c r="GP205" s="518" t="s">
        <v>102</v>
      </c>
      <c r="GQ205" s="518" t="s">
        <v>102</v>
      </c>
      <c r="GR205" s="518" t="s">
        <v>102</v>
      </c>
      <c r="GS205" s="518" t="s">
        <v>102</v>
      </c>
      <c r="GT205" s="518" t="s">
        <v>102</v>
      </c>
      <c r="GU205" s="518" t="s">
        <v>102</v>
      </c>
      <c r="GV205" s="518" t="s">
        <v>102</v>
      </c>
      <c r="GW205" s="518" t="s">
        <v>102</v>
      </c>
      <c r="GX205" s="518" t="s">
        <v>102</v>
      </c>
      <c r="GY205" s="518" t="s">
        <v>102</v>
      </c>
      <c r="GZ205" s="518" t="s">
        <v>102</v>
      </c>
      <c r="HA205" s="518" t="s">
        <v>102</v>
      </c>
      <c r="HB205" s="518" t="s">
        <v>102</v>
      </c>
      <c r="HC205" s="511" t="str">
        <f t="shared" si="3"/>
        <v>2007-800181</v>
      </c>
    </row>
    <row r="206" spans="1:211" ht="48" hidden="1" customHeight="1" x14ac:dyDescent="0.15">
      <c r="A206" s="511" t="s">
        <v>4466</v>
      </c>
      <c r="B206" s="522" t="s">
        <v>12145</v>
      </c>
      <c r="C206" s="513">
        <v>39386</v>
      </c>
      <c r="D206" s="512" t="s">
        <v>8419</v>
      </c>
      <c r="E206" s="522" t="s">
        <v>8498</v>
      </c>
      <c r="F206" s="522" t="s">
        <v>8421</v>
      </c>
      <c r="G206" s="513">
        <v>40693</v>
      </c>
      <c r="H206" s="522" t="s">
        <v>11875</v>
      </c>
      <c r="I206" s="512" t="s">
        <v>12146</v>
      </c>
      <c r="J206" s="513" t="s">
        <v>12147</v>
      </c>
      <c r="K206" s="522" t="s">
        <v>12148</v>
      </c>
      <c r="N206" s="513" t="s">
        <v>12149</v>
      </c>
      <c r="O206" s="513"/>
      <c r="P206" s="512" t="s">
        <v>12150</v>
      </c>
      <c r="Q206" s="513"/>
      <c r="R206" s="513" t="s">
        <v>12151</v>
      </c>
      <c r="S206" s="511" t="s">
        <v>12152</v>
      </c>
      <c r="T206" s="511">
        <v>2011</v>
      </c>
      <c r="U206" s="515" t="s">
        <v>8424</v>
      </c>
      <c r="V206" s="514">
        <v>95</v>
      </c>
      <c r="W206" s="514">
        <v>6</v>
      </c>
      <c r="X206" s="514">
        <v>4</v>
      </c>
      <c r="Y206" s="513">
        <v>36109</v>
      </c>
      <c r="Z206" s="512" t="s">
        <v>12117</v>
      </c>
      <c r="AA206" s="512" t="s">
        <v>12118</v>
      </c>
      <c r="AB206" s="513">
        <v>37026</v>
      </c>
      <c r="AC206" s="513">
        <v>37788</v>
      </c>
      <c r="AD206" s="512" t="s">
        <v>4471</v>
      </c>
      <c r="AE206" s="513">
        <v>36804</v>
      </c>
      <c r="AF206" s="512" t="s">
        <v>9163</v>
      </c>
      <c r="AG206" s="512" t="s">
        <v>12118</v>
      </c>
      <c r="AH206" s="516">
        <v>3417553</v>
      </c>
      <c r="AI206" s="513">
        <v>37722</v>
      </c>
      <c r="AJ206" s="513" t="s">
        <v>138</v>
      </c>
      <c r="AK206" s="511" t="s">
        <v>138</v>
      </c>
      <c r="AL206" s="513" t="s">
        <v>138</v>
      </c>
      <c r="AM206" s="511" t="s">
        <v>138</v>
      </c>
      <c r="AN206" s="511" t="s">
        <v>10572</v>
      </c>
      <c r="AO206" s="511" t="s">
        <v>3173</v>
      </c>
      <c r="AP206" s="511" t="s">
        <v>10572</v>
      </c>
      <c r="AQ206" s="511" t="s">
        <v>11864</v>
      </c>
      <c r="AR206" s="511" t="s">
        <v>11865</v>
      </c>
      <c r="AS206" s="511" t="s">
        <v>138</v>
      </c>
      <c r="AT206" s="511" t="s">
        <v>138</v>
      </c>
      <c r="AU206" s="511" t="s">
        <v>138</v>
      </c>
      <c r="AV206" s="511" t="s">
        <v>10576</v>
      </c>
      <c r="AW206" s="511" t="s">
        <v>3202</v>
      </c>
      <c r="AX206" s="511" t="s">
        <v>3174</v>
      </c>
      <c r="AY206" s="511" t="s">
        <v>3203</v>
      </c>
      <c r="AZ206" s="511" t="s">
        <v>3203</v>
      </c>
      <c r="BA206" s="511" t="s">
        <v>3204</v>
      </c>
      <c r="BB206" s="511">
        <v>598098526</v>
      </c>
      <c r="BC206" s="512" t="s">
        <v>3106</v>
      </c>
      <c r="BD206" s="511" t="s">
        <v>3107</v>
      </c>
      <c r="BE206" s="511" t="s">
        <v>11866</v>
      </c>
      <c r="BF206" s="511" t="s">
        <v>1596</v>
      </c>
      <c r="BG206" s="511" t="s">
        <v>12119</v>
      </c>
      <c r="BH206" s="511" t="s">
        <v>8648</v>
      </c>
      <c r="BI206" s="511">
        <v>1</v>
      </c>
      <c r="BJ206" s="511">
        <v>42</v>
      </c>
      <c r="BK206" s="511" t="s">
        <v>12120</v>
      </c>
      <c r="BL206" s="511" t="s">
        <v>138</v>
      </c>
      <c r="BM206" s="511" t="s">
        <v>12121</v>
      </c>
      <c r="BN206" s="511" t="s">
        <v>12122</v>
      </c>
      <c r="BO206" s="511" t="s">
        <v>9027</v>
      </c>
      <c r="BP206" s="513" t="s">
        <v>12123</v>
      </c>
      <c r="BQ206" s="511" t="s">
        <v>138</v>
      </c>
      <c r="BR206" s="511" t="s">
        <v>8482</v>
      </c>
      <c r="BS206" s="511" t="s">
        <v>12124</v>
      </c>
      <c r="BT206" s="511" t="s">
        <v>3201</v>
      </c>
      <c r="BU206" s="511" t="s">
        <v>12125</v>
      </c>
      <c r="BV206" s="511">
        <v>1</v>
      </c>
      <c r="BW206" s="511">
        <v>2</v>
      </c>
      <c r="BX206" s="511" t="s">
        <v>12126</v>
      </c>
      <c r="BY206" s="511" t="s">
        <v>138</v>
      </c>
      <c r="BZ206" s="511">
        <v>38</v>
      </c>
      <c r="CA206" s="511" t="s">
        <v>12127</v>
      </c>
      <c r="CB206" s="511" t="s">
        <v>12128</v>
      </c>
      <c r="CC206" s="511" t="s">
        <v>138</v>
      </c>
      <c r="CD206" s="511" t="s">
        <v>138</v>
      </c>
      <c r="CE206" s="518" t="s">
        <v>102</v>
      </c>
      <c r="CF206" s="518" t="s">
        <v>102</v>
      </c>
      <c r="CG206" s="518" t="s">
        <v>102</v>
      </c>
      <c r="CH206" s="518" t="s">
        <v>102</v>
      </c>
      <c r="CI206" s="518" t="s">
        <v>102</v>
      </c>
      <c r="CJ206" s="518" t="s">
        <v>102</v>
      </c>
      <c r="CK206" s="518" t="s">
        <v>102</v>
      </c>
      <c r="CL206" s="518" t="s">
        <v>102</v>
      </c>
      <c r="CM206" s="518" t="s">
        <v>102</v>
      </c>
      <c r="CN206" s="518" t="s">
        <v>102</v>
      </c>
      <c r="CO206" s="518" t="s">
        <v>102</v>
      </c>
      <c r="CP206" s="518" t="s">
        <v>102</v>
      </c>
      <c r="CQ206" s="518" t="s">
        <v>102</v>
      </c>
      <c r="CR206" s="518" t="s">
        <v>102</v>
      </c>
      <c r="CS206" s="518" t="s">
        <v>102</v>
      </c>
      <c r="CT206" s="518" t="s">
        <v>102</v>
      </c>
      <c r="CU206" s="518" t="s">
        <v>102</v>
      </c>
      <c r="CV206" s="518" t="s">
        <v>102</v>
      </c>
      <c r="CW206" s="518" t="s">
        <v>102</v>
      </c>
      <c r="CX206" s="518" t="s">
        <v>102</v>
      </c>
      <c r="CY206" s="518" t="s">
        <v>102</v>
      </c>
      <c r="CZ206" s="518" t="s">
        <v>102</v>
      </c>
      <c r="DA206" s="518" t="s">
        <v>102</v>
      </c>
      <c r="DB206" s="518" t="s">
        <v>102</v>
      </c>
      <c r="DC206" s="518" t="s">
        <v>102</v>
      </c>
      <c r="DD206" s="518" t="s">
        <v>102</v>
      </c>
      <c r="DE206" s="518" t="s">
        <v>102</v>
      </c>
      <c r="DF206" s="518" t="s">
        <v>102</v>
      </c>
      <c r="DG206" s="518" t="s">
        <v>102</v>
      </c>
      <c r="DH206" s="518" t="s">
        <v>102</v>
      </c>
      <c r="DI206" s="518" t="s">
        <v>102</v>
      </c>
      <c r="DJ206" s="518" t="s">
        <v>102</v>
      </c>
      <c r="DK206" s="518" t="s">
        <v>102</v>
      </c>
      <c r="DL206" s="518" t="s">
        <v>102</v>
      </c>
      <c r="DM206" s="518" t="s">
        <v>102</v>
      </c>
      <c r="DN206" s="518" t="s">
        <v>102</v>
      </c>
      <c r="DO206" s="518" t="s">
        <v>102</v>
      </c>
      <c r="DP206" s="518" t="s">
        <v>102</v>
      </c>
      <c r="DQ206" s="518" t="s">
        <v>102</v>
      </c>
      <c r="DR206" s="518" t="s">
        <v>102</v>
      </c>
      <c r="DS206" s="518" t="s">
        <v>102</v>
      </c>
      <c r="DT206" s="518" t="s">
        <v>102</v>
      </c>
      <c r="DU206" s="518" t="s">
        <v>102</v>
      </c>
      <c r="DV206" s="518" t="s">
        <v>102</v>
      </c>
      <c r="DW206" s="518" t="s">
        <v>102</v>
      </c>
      <c r="DX206" s="518" t="s">
        <v>102</v>
      </c>
      <c r="DY206" s="518" t="s">
        <v>102</v>
      </c>
      <c r="DZ206" s="518" t="s">
        <v>102</v>
      </c>
      <c r="EA206" s="518" t="s">
        <v>102</v>
      </c>
      <c r="EB206" s="518" t="s">
        <v>102</v>
      </c>
      <c r="EC206" s="518" t="s">
        <v>102</v>
      </c>
      <c r="ED206" s="518" t="s">
        <v>102</v>
      </c>
      <c r="EE206" s="518" t="s">
        <v>102</v>
      </c>
      <c r="EF206" s="518" t="s">
        <v>102</v>
      </c>
      <c r="EG206" s="518" t="s">
        <v>102</v>
      </c>
      <c r="EH206" s="518" t="s">
        <v>102</v>
      </c>
      <c r="EI206" s="518" t="s">
        <v>102</v>
      </c>
      <c r="EJ206" s="518" t="s">
        <v>102</v>
      </c>
      <c r="EK206" s="518" t="s">
        <v>102</v>
      </c>
      <c r="EL206" s="518" t="s">
        <v>102</v>
      </c>
      <c r="EM206" s="518" t="s">
        <v>102</v>
      </c>
      <c r="EN206" s="518" t="s">
        <v>102</v>
      </c>
      <c r="EO206" s="518" t="s">
        <v>102</v>
      </c>
      <c r="EP206" s="518" t="s">
        <v>102</v>
      </c>
      <c r="EQ206" s="518" t="s">
        <v>102</v>
      </c>
      <c r="ER206" s="518" t="s">
        <v>102</v>
      </c>
      <c r="ES206" s="518" t="s">
        <v>102</v>
      </c>
      <c r="ET206" s="518" t="s">
        <v>102</v>
      </c>
      <c r="EU206" s="518" t="s">
        <v>102</v>
      </c>
      <c r="EV206" s="518" t="s">
        <v>102</v>
      </c>
      <c r="EW206" s="518" t="s">
        <v>102</v>
      </c>
      <c r="EX206" s="518" t="s">
        <v>102</v>
      </c>
      <c r="EY206" s="518" t="s">
        <v>102</v>
      </c>
      <c r="EZ206" s="518" t="s">
        <v>102</v>
      </c>
      <c r="FA206" s="518" t="s">
        <v>102</v>
      </c>
      <c r="FB206" s="518" t="s">
        <v>102</v>
      </c>
      <c r="FC206" s="518" t="s">
        <v>102</v>
      </c>
      <c r="FD206" s="518" t="s">
        <v>102</v>
      </c>
      <c r="FE206" s="518" t="s">
        <v>102</v>
      </c>
      <c r="FF206" s="518" t="s">
        <v>102</v>
      </c>
      <c r="FG206" s="518" t="s">
        <v>102</v>
      </c>
      <c r="FH206" s="518" t="s">
        <v>102</v>
      </c>
      <c r="FI206" s="518" t="s">
        <v>102</v>
      </c>
      <c r="FJ206" s="518" t="s">
        <v>102</v>
      </c>
      <c r="FK206" s="518" t="s">
        <v>102</v>
      </c>
      <c r="FL206" s="518" t="s">
        <v>102</v>
      </c>
      <c r="FM206" s="518" t="s">
        <v>102</v>
      </c>
      <c r="FN206" s="518" t="s">
        <v>102</v>
      </c>
      <c r="FO206" s="518" t="s">
        <v>102</v>
      </c>
      <c r="FP206" s="518" t="s">
        <v>102</v>
      </c>
      <c r="FQ206" s="518" t="s">
        <v>102</v>
      </c>
      <c r="FR206" s="518" t="s">
        <v>102</v>
      </c>
      <c r="FS206" s="518" t="s">
        <v>102</v>
      </c>
      <c r="FT206" s="518" t="s">
        <v>102</v>
      </c>
      <c r="FU206" s="518" t="s">
        <v>102</v>
      </c>
      <c r="FV206" s="518" t="s">
        <v>102</v>
      </c>
      <c r="FW206" s="518" t="s">
        <v>102</v>
      </c>
      <c r="FX206" s="518" t="s">
        <v>102</v>
      </c>
      <c r="FY206" s="518" t="s">
        <v>102</v>
      </c>
      <c r="FZ206" s="518" t="s">
        <v>102</v>
      </c>
      <c r="GA206" s="518" t="s">
        <v>102</v>
      </c>
      <c r="GB206" s="518" t="s">
        <v>102</v>
      </c>
      <c r="GC206" s="518" t="s">
        <v>102</v>
      </c>
      <c r="GD206" s="518" t="s">
        <v>102</v>
      </c>
      <c r="GE206" s="518" t="s">
        <v>102</v>
      </c>
      <c r="GF206" s="518" t="s">
        <v>102</v>
      </c>
      <c r="GG206" s="518" t="s">
        <v>102</v>
      </c>
      <c r="GH206" s="518" t="s">
        <v>102</v>
      </c>
      <c r="GI206" s="518" t="s">
        <v>102</v>
      </c>
      <c r="GJ206" s="518" t="s">
        <v>102</v>
      </c>
      <c r="GK206" s="518" t="s">
        <v>102</v>
      </c>
      <c r="GL206" s="518" t="s">
        <v>102</v>
      </c>
      <c r="GM206" s="518" t="s">
        <v>102</v>
      </c>
      <c r="GN206" s="518" t="s">
        <v>102</v>
      </c>
      <c r="GO206" s="518" t="s">
        <v>102</v>
      </c>
      <c r="GP206" s="518" t="s">
        <v>102</v>
      </c>
      <c r="GQ206" s="518" t="s">
        <v>102</v>
      </c>
      <c r="GR206" s="518" t="s">
        <v>102</v>
      </c>
      <c r="GS206" s="518" t="s">
        <v>102</v>
      </c>
      <c r="GT206" s="518" t="s">
        <v>102</v>
      </c>
      <c r="GU206" s="518" t="s">
        <v>102</v>
      </c>
      <c r="GV206" s="518" t="s">
        <v>102</v>
      </c>
      <c r="GW206" s="518" t="s">
        <v>102</v>
      </c>
      <c r="GX206" s="518" t="s">
        <v>102</v>
      </c>
      <c r="GY206" s="518" t="s">
        <v>102</v>
      </c>
      <c r="GZ206" s="518" t="s">
        <v>102</v>
      </c>
      <c r="HA206" s="518" t="s">
        <v>102</v>
      </c>
      <c r="HB206" s="518" t="s">
        <v>102</v>
      </c>
      <c r="HC206" s="511" t="str">
        <f t="shared" si="3"/>
        <v>2007-800238</v>
      </c>
    </row>
    <row r="207" spans="1:211" ht="48" hidden="1" customHeight="1" x14ac:dyDescent="0.15">
      <c r="A207" s="511" t="s">
        <v>4466</v>
      </c>
      <c r="B207" s="522" t="s">
        <v>12153</v>
      </c>
      <c r="C207" s="513">
        <v>39864</v>
      </c>
      <c r="D207" s="512" t="s">
        <v>8419</v>
      </c>
      <c r="E207" s="522" t="s">
        <v>8465</v>
      </c>
      <c r="F207" s="522" t="s">
        <v>8466</v>
      </c>
      <c r="G207" s="513">
        <v>39891</v>
      </c>
      <c r="H207" s="522" t="s">
        <v>11904</v>
      </c>
      <c r="J207" s="513"/>
      <c r="K207" s="522"/>
      <c r="N207" s="513"/>
      <c r="O207" s="513"/>
      <c r="Q207" s="513"/>
      <c r="R207" s="513"/>
      <c r="S207" s="511" t="s">
        <v>12154</v>
      </c>
      <c r="T207" s="511">
        <v>2011</v>
      </c>
      <c r="U207" s="515" t="s">
        <v>8424</v>
      </c>
      <c r="V207" s="514">
        <v>95</v>
      </c>
      <c r="W207" s="514">
        <v>6</v>
      </c>
      <c r="X207" s="514">
        <v>5</v>
      </c>
      <c r="Y207" s="513">
        <v>36109</v>
      </c>
      <c r="Z207" s="512" t="s">
        <v>12117</v>
      </c>
      <c r="AA207" s="512" t="s">
        <v>12118</v>
      </c>
      <c r="AB207" s="513">
        <v>37026</v>
      </c>
      <c r="AC207" s="513">
        <v>37788</v>
      </c>
      <c r="AD207" s="512" t="s">
        <v>4471</v>
      </c>
      <c r="AE207" s="513">
        <v>36804</v>
      </c>
      <c r="AF207" s="512" t="s">
        <v>9163</v>
      </c>
      <c r="AG207" s="512" t="s">
        <v>12118</v>
      </c>
      <c r="AH207" s="516">
        <v>3417553</v>
      </c>
      <c r="AI207" s="513">
        <v>37722</v>
      </c>
      <c r="AJ207" s="513" t="s">
        <v>138</v>
      </c>
      <c r="AK207" s="511" t="s">
        <v>138</v>
      </c>
      <c r="AL207" s="513" t="s">
        <v>138</v>
      </c>
      <c r="AM207" s="511" t="s">
        <v>138</v>
      </c>
      <c r="AN207" s="511" t="s">
        <v>10572</v>
      </c>
      <c r="AO207" s="511" t="s">
        <v>3173</v>
      </c>
      <c r="AP207" s="511" t="s">
        <v>10572</v>
      </c>
      <c r="AQ207" s="511" t="s">
        <v>11864</v>
      </c>
      <c r="AR207" s="511" t="s">
        <v>11865</v>
      </c>
      <c r="AS207" s="511" t="s">
        <v>138</v>
      </c>
      <c r="AT207" s="511" t="s">
        <v>138</v>
      </c>
      <c r="AU207" s="511" t="s">
        <v>138</v>
      </c>
      <c r="AV207" s="511" t="s">
        <v>10576</v>
      </c>
      <c r="AW207" s="511" t="s">
        <v>3202</v>
      </c>
      <c r="AX207" s="511" t="s">
        <v>3174</v>
      </c>
      <c r="AY207" s="511" t="s">
        <v>3203</v>
      </c>
      <c r="AZ207" s="511" t="s">
        <v>3203</v>
      </c>
      <c r="BA207" s="511" t="s">
        <v>3204</v>
      </c>
      <c r="BB207" s="511">
        <v>598098526</v>
      </c>
      <c r="BC207" s="512" t="s">
        <v>3106</v>
      </c>
      <c r="BD207" s="511" t="s">
        <v>3107</v>
      </c>
      <c r="BE207" s="511" t="s">
        <v>11866</v>
      </c>
      <c r="BF207" s="511" t="s">
        <v>1596</v>
      </c>
      <c r="BG207" s="511" t="s">
        <v>12119</v>
      </c>
      <c r="BH207" s="511" t="s">
        <v>8648</v>
      </c>
      <c r="BI207" s="511">
        <v>1</v>
      </c>
      <c r="BJ207" s="511">
        <v>42</v>
      </c>
      <c r="BK207" s="511" t="s">
        <v>12120</v>
      </c>
      <c r="BL207" s="511" t="s">
        <v>138</v>
      </c>
      <c r="BM207" s="511" t="s">
        <v>12121</v>
      </c>
      <c r="BN207" s="511" t="s">
        <v>12122</v>
      </c>
      <c r="BO207" s="511" t="s">
        <v>9027</v>
      </c>
      <c r="BP207" s="513" t="s">
        <v>12123</v>
      </c>
      <c r="BQ207" s="511" t="s">
        <v>138</v>
      </c>
      <c r="BR207" s="511" t="s">
        <v>8482</v>
      </c>
      <c r="BS207" s="511" t="s">
        <v>12124</v>
      </c>
      <c r="BT207" s="511" t="s">
        <v>3201</v>
      </c>
      <c r="BU207" s="511" t="s">
        <v>12125</v>
      </c>
      <c r="BV207" s="511">
        <v>1</v>
      </c>
      <c r="BW207" s="511">
        <v>2</v>
      </c>
      <c r="BX207" s="511" t="s">
        <v>12126</v>
      </c>
      <c r="BY207" s="511" t="s">
        <v>138</v>
      </c>
      <c r="BZ207" s="511">
        <v>38</v>
      </c>
      <c r="CA207" s="511" t="s">
        <v>12127</v>
      </c>
      <c r="CB207" s="511" t="s">
        <v>12128</v>
      </c>
      <c r="CC207" s="511" t="s">
        <v>138</v>
      </c>
      <c r="CD207" s="511" t="s">
        <v>138</v>
      </c>
      <c r="CE207" s="518" t="s">
        <v>102</v>
      </c>
      <c r="CF207" s="518" t="s">
        <v>102</v>
      </c>
      <c r="CG207" s="518" t="s">
        <v>102</v>
      </c>
      <c r="CH207" s="518" t="s">
        <v>102</v>
      </c>
      <c r="CI207" s="518" t="s">
        <v>102</v>
      </c>
      <c r="CJ207" s="518" t="s">
        <v>102</v>
      </c>
      <c r="CK207" s="518" t="s">
        <v>102</v>
      </c>
      <c r="CL207" s="518" t="s">
        <v>102</v>
      </c>
      <c r="CM207" s="518" t="s">
        <v>102</v>
      </c>
      <c r="CN207" s="518" t="s">
        <v>102</v>
      </c>
      <c r="CO207" s="518" t="s">
        <v>102</v>
      </c>
      <c r="CP207" s="518" t="s">
        <v>102</v>
      </c>
      <c r="CQ207" s="518" t="s">
        <v>102</v>
      </c>
      <c r="CR207" s="518" t="s">
        <v>102</v>
      </c>
      <c r="CS207" s="518" t="s">
        <v>102</v>
      </c>
      <c r="CT207" s="518" t="s">
        <v>102</v>
      </c>
      <c r="CU207" s="518" t="s">
        <v>102</v>
      </c>
      <c r="CV207" s="518" t="s">
        <v>102</v>
      </c>
      <c r="CW207" s="518" t="s">
        <v>102</v>
      </c>
      <c r="CX207" s="518" t="s">
        <v>102</v>
      </c>
      <c r="CY207" s="518" t="s">
        <v>102</v>
      </c>
      <c r="CZ207" s="518" t="s">
        <v>102</v>
      </c>
      <c r="DA207" s="518" t="s">
        <v>102</v>
      </c>
      <c r="DB207" s="518" t="s">
        <v>102</v>
      </c>
      <c r="DC207" s="518" t="s">
        <v>102</v>
      </c>
      <c r="DD207" s="518" t="s">
        <v>102</v>
      </c>
      <c r="DE207" s="518" t="s">
        <v>102</v>
      </c>
      <c r="DF207" s="518" t="s">
        <v>102</v>
      </c>
      <c r="DG207" s="518" t="s">
        <v>102</v>
      </c>
      <c r="DH207" s="518" t="s">
        <v>102</v>
      </c>
      <c r="DI207" s="518" t="s">
        <v>102</v>
      </c>
      <c r="DJ207" s="518" t="s">
        <v>102</v>
      </c>
      <c r="DK207" s="518" t="s">
        <v>102</v>
      </c>
      <c r="DL207" s="518" t="s">
        <v>102</v>
      </c>
      <c r="DM207" s="518" t="s">
        <v>102</v>
      </c>
      <c r="DN207" s="518" t="s">
        <v>102</v>
      </c>
      <c r="DO207" s="518" t="s">
        <v>102</v>
      </c>
      <c r="DP207" s="518" t="s">
        <v>102</v>
      </c>
      <c r="DQ207" s="518" t="s">
        <v>102</v>
      </c>
      <c r="DR207" s="518" t="s">
        <v>102</v>
      </c>
      <c r="DS207" s="518" t="s">
        <v>102</v>
      </c>
      <c r="DT207" s="518" t="s">
        <v>102</v>
      </c>
      <c r="DU207" s="518" t="s">
        <v>102</v>
      </c>
      <c r="DV207" s="518" t="s">
        <v>102</v>
      </c>
      <c r="DW207" s="518" t="s">
        <v>102</v>
      </c>
      <c r="DX207" s="518" t="s">
        <v>102</v>
      </c>
      <c r="DY207" s="518" t="s">
        <v>102</v>
      </c>
      <c r="DZ207" s="518" t="s">
        <v>102</v>
      </c>
      <c r="EA207" s="518" t="s">
        <v>102</v>
      </c>
      <c r="EB207" s="518" t="s">
        <v>102</v>
      </c>
      <c r="EC207" s="518" t="s">
        <v>102</v>
      </c>
      <c r="ED207" s="518" t="s">
        <v>102</v>
      </c>
      <c r="EE207" s="518" t="s">
        <v>102</v>
      </c>
      <c r="EF207" s="518" t="s">
        <v>102</v>
      </c>
      <c r="EG207" s="518" t="s">
        <v>102</v>
      </c>
      <c r="EH207" s="518" t="s">
        <v>102</v>
      </c>
      <c r="EI207" s="518" t="s">
        <v>102</v>
      </c>
      <c r="EJ207" s="518" t="s">
        <v>102</v>
      </c>
      <c r="EK207" s="518" t="s">
        <v>102</v>
      </c>
      <c r="EL207" s="518" t="s">
        <v>102</v>
      </c>
      <c r="EM207" s="518" t="s">
        <v>102</v>
      </c>
      <c r="EN207" s="518" t="s">
        <v>102</v>
      </c>
      <c r="EO207" s="518" t="s">
        <v>102</v>
      </c>
      <c r="EP207" s="518" t="s">
        <v>102</v>
      </c>
      <c r="EQ207" s="518" t="s">
        <v>102</v>
      </c>
      <c r="ER207" s="518" t="s">
        <v>102</v>
      </c>
      <c r="ES207" s="518" t="s">
        <v>102</v>
      </c>
      <c r="ET207" s="518" t="s">
        <v>102</v>
      </c>
      <c r="EU207" s="518" t="s">
        <v>102</v>
      </c>
      <c r="EV207" s="518" t="s">
        <v>102</v>
      </c>
      <c r="EW207" s="518" t="s">
        <v>102</v>
      </c>
      <c r="EX207" s="518" t="s">
        <v>102</v>
      </c>
      <c r="EY207" s="518" t="s">
        <v>102</v>
      </c>
      <c r="EZ207" s="518" t="s">
        <v>102</v>
      </c>
      <c r="FA207" s="518" t="s">
        <v>102</v>
      </c>
      <c r="FB207" s="518" t="s">
        <v>102</v>
      </c>
      <c r="FC207" s="518" t="s">
        <v>102</v>
      </c>
      <c r="FD207" s="518" t="s">
        <v>102</v>
      </c>
      <c r="FE207" s="518" t="s">
        <v>102</v>
      </c>
      <c r="FF207" s="518" t="s">
        <v>102</v>
      </c>
      <c r="FG207" s="518" t="s">
        <v>102</v>
      </c>
      <c r="FH207" s="518" t="s">
        <v>102</v>
      </c>
      <c r="FI207" s="518" t="s">
        <v>102</v>
      </c>
      <c r="FJ207" s="518" t="s">
        <v>102</v>
      </c>
      <c r="FK207" s="518" t="s">
        <v>102</v>
      </c>
      <c r="FL207" s="518" t="s">
        <v>102</v>
      </c>
      <c r="FM207" s="518" t="s">
        <v>102</v>
      </c>
      <c r="FN207" s="518" t="s">
        <v>102</v>
      </c>
      <c r="FO207" s="518" t="s">
        <v>102</v>
      </c>
      <c r="FP207" s="518" t="s">
        <v>102</v>
      </c>
      <c r="FQ207" s="518" t="s">
        <v>102</v>
      </c>
      <c r="FR207" s="518" t="s">
        <v>102</v>
      </c>
      <c r="FS207" s="518" t="s">
        <v>102</v>
      </c>
      <c r="FT207" s="518" t="s">
        <v>102</v>
      </c>
      <c r="FU207" s="518" t="s">
        <v>102</v>
      </c>
      <c r="FV207" s="518" t="s">
        <v>102</v>
      </c>
      <c r="FW207" s="518" t="s">
        <v>102</v>
      </c>
      <c r="FX207" s="518" t="s">
        <v>102</v>
      </c>
      <c r="FY207" s="518" t="s">
        <v>102</v>
      </c>
      <c r="FZ207" s="518" t="s">
        <v>102</v>
      </c>
      <c r="GA207" s="518" t="s">
        <v>102</v>
      </c>
      <c r="GB207" s="518" t="s">
        <v>102</v>
      </c>
      <c r="GC207" s="518" t="s">
        <v>102</v>
      </c>
      <c r="GD207" s="518" t="s">
        <v>102</v>
      </c>
      <c r="GE207" s="518" t="s">
        <v>102</v>
      </c>
      <c r="GF207" s="518" t="s">
        <v>102</v>
      </c>
      <c r="GG207" s="518" t="s">
        <v>102</v>
      </c>
      <c r="GH207" s="518" t="s">
        <v>102</v>
      </c>
      <c r="GI207" s="518" t="s">
        <v>102</v>
      </c>
      <c r="GJ207" s="518" t="s">
        <v>102</v>
      </c>
      <c r="GK207" s="518" t="s">
        <v>102</v>
      </c>
      <c r="GL207" s="518" t="s">
        <v>102</v>
      </c>
      <c r="GM207" s="518" t="s">
        <v>102</v>
      </c>
      <c r="GN207" s="518" t="s">
        <v>102</v>
      </c>
      <c r="GO207" s="518" t="s">
        <v>102</v>
      </c>
      <c r="GP207" s="518" t="s">
        <v>102</v>
      </c>
      <c r="GQ207" s="518" t="s">
        <v>102</v>
      </c>
      <c r="GR207" s="518" t="s">
        <v>102</v>
      </c>
      <c r="GS207" s="518" t="s">
        <v>102</v>
      </c>
      <c r="GT207" s="518" t="s">
        <v>102</v>
      </c>
      <c r="GU207" s="518" t="s">
        <v>102</v>
      </c>
      <c r="GV207" s="518" t="s">
        <v>102</v>
      </c>
      <c r="GW207" s="518" t="s">
        <v>102</v>
      </c>
      <c r="GX207" s="518" t="s">
        <v>102</v>
      </c>
      <c r="GY207" s="518" t="s">
        <v>102</v>
      </c>
      <c r="GZ207" s="518" t="s">
        <v>102</v>
      </c>
      <c r="HA207" s="518" t="s">
        <v>102</v>
      </c>
      <c r="HB207" s="518" t="s">
        <v>102</v>
      </c>
      <c r="HC207" s="511" t="str">
        <f t="shared" si="3"/>
        <v>2009-390017</v>
      </c>
    </row>
    <row r="208" spans="1:211" ht="48" hidden="1" customHeight="1" x14ac:dyDescent="0.15">
      <c r="A208" s="511" t="s">
        <v>4466</v>
      </c>
      <c r="B208" s="522" t="s">
        <v>12155</v>
      </c>
      <c r="C208" s="513">
        <v>40304</v>
      </c>
      <c r="D208" s="512" t="s">
        <v>8419</v>
      </c>
      <c r="E208" s="522" t="s">
        <v>8465</v>
      </c>
      <c r="F208" s="522" t="s">
        <v>8466</v>
      </c>
      <c r="G208" s="513">
        <v>40385</v>
      </c>
      <c r="H208" s="522" t="s">
        <v>11907</v>
      </c>
      <c r="J208" s="513"/>
      <c r="K208" s="522"/>
      <c r="N208" s="513"/>
      <c r="O208" s="513"/>
      <c r="Q208" s="513"/>
      <c r="R208" s="513"/>
      <c r="S208" s="511" t="s">
        <v>12156</v>
      </c>
      <c r="T208" s="511">
        <v>2011</v>
      </c>
      <c r="U208" s="515" t="s">
        <v>8424</v>
      </c>
      <c r="V208" s="514">
        <v>95</v>
      </c>
      <c r="W208" s="514">
        <v>6</v>
      </c>
      <c r="X208" s="514">
        <v>6</v>
      </c>
      <c r="Y208" s="513">
        <v>36109</v>
      </c>
      <c r="Z208" s="512" t="s">
        <v>12117</v>
      </c>
      <c r="AA208" s="512" t="s">
        <v>12118</v>
      </c>
      <c r="AB208" s="513">
        <v>37026</v>
      </c>
      <c r="AC208" s="513">
        <v>37788</v>
      </c>
      <c r="AD208" s="512" t="s">
        <v>4471</v>
      </c>
      <c r="AE208" s="513">
        <v>36804</v>
      </c>
      <c r="AF208" s="512" t="s">
        <v>9163</v>
      </c>
      <c r="AG208" s="512" t="s">
        <v>12118</v>
      </c>
      <c r="AH208" s="516">
        <v>3417553</v>
      </c>
      <c r="AI208" s="513">
        <v>37722</v>
      </c>
      <c r="AJ208" s="513" t="s">
        <v>138</v>
      </c>
      <c r="AK208" s="511" t="s">
        <v>138</v>
      </c>
      <c r="AL208" s="513" t="s">
        <v>138</v>
      </c>
      <c r="AM208" s="511" t="s">
        <v>138</v>
      </c>
      <c r="AN208" s="511" t="s">
        <v>10572</v>
      </c>
      <c r="AO208" s="511" t="s">
        <v>3173</v>
      </c>
      <c r="AP208" s="511" t="s">
        <v>10572</v>
      </c>
      <c r="AQ208" s="511" t="s">
        <v>11864</v>
      </c>
      <c r="AR208" s="511" t="s">
        <v>11865</v>
      </c>
      <c r="AS208" s="511" t="s">
        <v>138</v>
      </c>
      <c r="AT208" s="511" t="s">
        <v>138</v>
      </c>
      <c r="AU208" s="511" t="s">
        <v>138</v>
      </c>
      <c r="AV208" s="511" t="s">
        <v>10576</v>
      </c>
      <c r="AW208" s="511" t="s">
        <v>3202</v>
      </c>
      <c r="AX208" s="511" t="s">
        <v>3174</v>
      </c>
      <c r="AY208" s="511" t="s">
        <v>3203</v>
      </c>
      <c r="AZ208" s="511" t="s">
        <v>3203</v>
      </c>
      <c r="BA208" s="511" t="s">
        <v>3204</v>
      </c>
      <c r="BB208" s="511">
        <v>598098526</v>
      </c>
      <c r="BC208" s="512" t="s">
        <v>3106</v>
      </c>
      <c r="BD208" s="511" t="s">
        <v>3107</v>
      </c>
      <c r="BE208" s="511" t="s">
        <v>11866</v>
      </c>
      <c r="BF208" s="511" t="s">
        <v>1596</v>
      </c>
      <c r="BG208" s="511" t="s">
        <v>12119</v>
      </c>
      <c r="BH208" s="511" t="s">
        <v>8648</v>
      </c>
      <c r="BI208" s="511">
        <v>1</v>
      </c>
      <c r="BJ208" s="511">
        <v>42</v>
      </c>
      <c r="BK208" s="511" t="s">
        <v>12120</v>
      </c>
      <c r="BL208" s="511" t="s">
        <v>138</v>
      </c>
      <c r="BM208" s="511" t="s">
        <v>12121</v>
      </c>
      <c r="BN208" s="511" t="s">
        <v>12122</v>
      </c>
      <c r="BO208" s="511" t="s">
        <v>9027</v>
      </c>
      <c r="BP208" s="513" t="s">
        <v>12123</v>
      </c>
      <c r="BQ208" s="511" t="s">
        <v>138</v>
      </c>
      <c r="BR208" s="511" t="s">
        <v>8482</v>
      </c>
      <c r="BS208" s="511" t="s">
        <v>12124</v>
      </c>
      <c r="BT208" s="511" t="s">
        <v>3201</v>
      </c>
      <c r="BU208" s="511" t="s">
        <v>12125</v>
      </c>
      <c r="BV208" s="511">
        <v>1</v>
      </c>
      <c r="BW208" s="511">
        <v>2</v>
      </c>
      <c r="BX208" s="511" t="s">
        <v>12126</v>
      </c>
      <c r="BY208" s="511" t="s">
        <v>138</v>
      </c>
      <c r="BZ208" s="511">
        <v>38</v>
      </c>
      <c r="CA208" s="511" t="s">
        <v>12127</v>
      </c>
      <c r="CB208" s="511" t="s">
        <v>12128</v>
      </c>
      <c r="CC208" s="511" t="s">
        <v>138</v>
      </c>
      <c r="CD208" s="511" t="s">
        <v>138</v>
      </c>
      <c r="CE208" s="518" t="s">
        <v>102</v>
      </c>
      <c r="CF208" s="518" t="s">
        <v>102</v>
      </c>
      <c r="CG208" s="518" t="s">
        <v>102</v>
      </c>
      <c r="CH208" s="518" t="s">
        <v>102</v>
      </c>
      <c r="CI208" s="518" t="s">
        <v>102</v>
      </c>
      <c r="CJ208" s="518" t="s">
        <v>102</v>
      </c>
      <c r="CK208" s="518" t="s">
        <v>102</v>
      </c>
      <c r="CL208" s="518" t="s">
        <v>102</v>
      </c>
      <c r="CM208" s="518" t="s">
        <v>102</v>
      </c>
      <c r="CN208" s="518" t="s">
        <v>102</v>
      </c>
      <c r="CO208" s="518" t="s">
        <v>102</v>
      </c>
      <c r="CP208" s="518" t="s">
        <v>102</v>
      </c>
      <c r="CQ208" s="518" t="s">
        <v>102</v>
      </c>
      <c r="CR208" s="518" t="s">
        <v>102</v>
      </c>
      <c r="CS208" s="518" t="s">
        <v>102</v>
      </c>
      <c r="CT208" s="518" t="s">
        <v>102</v>
      </c>
      <c r="CU208" s="518" t="s">
        <v>102</v>
      </c>
      <c r="CV208" s="518" t="s">
        <v>102</v>
      </c>
      <c r="CW208" s="518" t="s">
        <v>102</v>
      </c>
      <c r="CX208" s="518" t="s">
        <v>102</v>
      </c>
      <c r="CY208" s="518" t="s">
        <v>102</v>
      </c>
      <c r="CZ208" s="518" t="s">
        <v>102</v>
      </c>
      <c r="DA208" s="518" t="s">
        <v>102</v>
      </c>
      <c r="DB208" s="518" t="s">
        <v>102</v>
      </c>
      <c r="DC208" s="518" t="s">
        <v>102</v>
      </c>
      <c r="DD208" s="518" t="s">
        <v>102</v>
      </c>
      <c r="DE208" s="518" t="s">
        <v>102</v>
      </c>
      <c r="DF208" s="518" t="s">
        <v>102</v>
      </c>
      <c r="DG208" s="518" t="s">
        <v>102</v>
      </c>
      <c r="DH208" s="518" t="s">
        <v>102</v>
      </c>
      <c r="DI208" s="518" t="s">
        <v>102</v>
      </c>
      <c r="DJ208" s="518" t="s">
        <v>102</v>
      </c>
      <c r="DK208" s="518" t="s">
        <v>102</v>
      </c>
      <c r="DL208" s="518" t="s">
        <v>102</v>
      </c>
      <c r="DM208" s="518" t="s">
        <v>102</v>
      </c>
      <c r="DN208" s="518" t="s">
        <v>102</v>
      </c>
      <c r="DO208" s="518" t="s">
        <v>102</v>
      </c>
      <c r="DP208" s="518" t="s">
        <v>102</v>
      </c>
      <c r="DQ208" s="518" t="s">
        <v>102</v>
      </c>
      <c r="DR208" s="518" t="s">
        <v>102</v>
      </c>
      <c r="DS208" s="518" t="s">
        <v>102</v>
      </c>
      <c r="DT208" s="518" t="s">
        <v>102</v>
      </c>
      <c r="DU208" s="518" t="s">
        <v>102</v>
      </c>
      <c r="DV208" s="518" t="s">
        <v>102</v>
      </c>
      <c r="DW208" s="518" t="s">
        <v>102</v>
      </c>
      <c r="DX208" s="518" t="s">
        <v>102</v>
      </c>
      <c r="DY208" s="518" t="s">
        <v>102</v>
      </c>
      <c r="DZ208" s="518" t="s">
        <v>102</v>
      </c>
      <c r="EA208" s="518" t="s">
        <v>102</v>
      </c>
      <c r="EB208" s="518" t="s">
        <v>102</v>
      </c>
      <c r="EC208" s="518" t="s">
        <v>102</v>
      </c>
      <c r="ED208" s="518" t="s">
        <v>102</v>
      </c>
      <c r="EE208" s="518" t="s">
        <v>102</v>
      </c>
      <c r="EF208" s="518" t="s">
        <v>102</v>
      </c>
      <c r="EG208" s="518" t="s">
        <v>102</v>
      </c>
      <c r="EH208" s="518" t="s">
        <v>102</v>
      </c>
      <c r="EI208" s="518" t="s">
        <v>102</v>
      </c>
      <c r="EJ208" s="518" t="s">
        <v>102</v>
      </c>
      <c r="EK208" s="518" t="s">
        <v>102</v>
      </c>
      <c r="EL208" s="518" t="s">
        <v>102</v>
      </c>
      <c r="EM208" s="518" t="s">
        <v>102</v>
      </c>
      <c r="EN208" s="518" t="s">
        <v>102</v>
      </c>
      <c r="EO208" s="518" t="s">
        <v>102</v>
      </c>
      <c r="EP208" s="518" t="s">
        <v>102</v>
      </c>
      <c r="EQ208" s="518" t="s">
        <v>102</v>
      </c>
      <c r="ER208" s="518" t="s">
        <v>102</v>
      </c>
      <c r="ES208" s="518" t="s">
        <v>102</v>
      </c>
      <c r="ET208" s="518" t="s">
        <v>102</v>
      </c>
      <c r="EU208" s="518" t="s">
        <v>102</v>
      </c>
      <c r="EV208" s="518" t="s">
        <v>102</v>
      </c>
      <c r="EW208" s="518" t="s">
        <v>102</v>
      </c>
      <c r="EX208" s="518" t="s">
        <v>102</v>
      </c>
      <c r="EY208" s="518" t="s">
        <v>102</v>
      </c>
      <c r="EZ208" s="518" t="s">
        <v>102</v>
      </c>
      <c r="FA208" s="518" t="s">
        <v>102</v>
      </c>
      <c r="FB208" s="518" t="s">
        <v>102</v>
      </c>
      <c r="FC208" s="518" t="s">
        <v>102</v>
      </c>
      <c r="FD208" s="518" t="s">
        <v>102</v>
      </c>
      <c r="FE208" s="518" t="s">
        <v>102</v>
      </c>
      <c r="FF208" s="518" t="s">
        <v>102</v>
      </c>
      <c r="FG208" s="518" t="s">
        <v>102</v>
      </c>
      <c r="FH208" s="518" t="s">
        <v>102</v>
      </c>
      <c r="FI208" s="518" t="s">
        <v>102</v>
      </c>
      <c r="FJ208" s="518" t="s">
        <v>102</v>
      </c>
      <c r="FK208" s="518" t="s">
        <v>102</v>
      </c>
      <c r="FL208" s="518" t="s">
        <v>102</v>
      </c>
      <c r="FM208" s="518" t="s">
        <v>102</v>
      </c>
      <c r="FN208" s="518" t="s">
        <v>102</v>
      </c>
      <c r="FO208" s="518" t="s">
        <v>102</v>
      </c>
      <c r="FP208" s="518" t="s">
        <v>102</v>
      </c>
      <c r="FQ208" s="518" t="s">
        <v>102</v>
      </c>
      <c r="FR208" s="518" t="s">
        <v>102</v>
      </c>
      <c r="FS208" s="518" t="s">
        <v>102</v>
      </c>
      <c r="FT208" s="518" t="s">
        <v>102</v>
      </c>
      <c r="FU208" s="518" t="s">
        <v>102</v>
      </c>
      <c r="FV208" s="518" t="s">
        <v>102</v>
      </c>
      <c r="FW208" s="518" t="s">
        <v>102</v>
      </c>
      <c r="FX208" s="518" t="s">
        <v>102</v>
      </c>
      <c r="FY208" s="518" t="s">
        <v>102</v>
      </c>
      <c r="FZ208" s="518" t="s">
        <v>102</v>
      </c>
      <c r="GA208" s="518" t="s">
        <v>102</v>
      </c>
      <c r="GB208" s="518" t="s">
        <v>102</v>
      </c>
      <c r="GC208" s="518" t="s">
        <v>102</v>
      </c>
      <c r="GD208" s="518" t="s">
        <v>102</v>
      </c>
      <c r="GE208" s="518" t="s">
        <v>102</v>
      </c>
      <c r="GF208" s="518" t="s">
        <v>102</v>
      </c>
      <c r="GG208" s="518" t="s">
        <v>102</v>
      </c>
      <c r="GH208" s="518" t="s">
        <v>102</v>
      </c>
      <c r="GI208" s="518" t="s">
        <v>102</v>
      </c>
      <c r="GJ208" s="518" t="s">
        <v>102</v>
      </c>
      <c r="GK208" s="518" t="s">
        <v>102</v>
      </c>
      <c r="GL208" s="518" t="s">
        <v>102</v>
      </c>
      <c r="GM208" s="518" t="s">
        <v>102</v>
      </c>
      <c r="GN208" s="518" t="s">
        <v>102</v>
      </c>
      <c r="GO208" s="518" t="s">
        <v>102</v>
      </c>
      <c r="GP208" s="518" t="s">
        <v>102</v>
      </c>
      <c r="GQ208" s="518" t="s">
        <v>102</v>
      </c>
      <c r="GR208" s="518" t="s">
        <v>102</v>
      </c>
      <c r="GS208" s="518" t="s">
        <v>102</v>
      </c>
      <c r="GT208" s="518" t="s">
        <v>102</v>
      </c>
      <c r="GU208" s="518" t="s">
        <v>102</v>
      </c>
      <c r="GV208" s="518" t="s">
        <v>102</v>
      </c>
      <c r="GW208" s="518" t="s">
        <v>102</v>
      </c>
      <c r="GX208" s="518" t="s">
        <v>102</v>
      </c>
      <c r="GY208" s="518" t="s">
        <v>102</v>
      </c>
      <c r="GZ208" s="518" t="s">
        <v>102</v>
      </c>
      <c r="HA208" s="518" t="s">
        <v>102</v>
      </c>
      <c r="HB208" s="518" t="s">
        <v>102</v>
      </c>
      <c r="HC208" s="511" t="str">
        <f t="shared" si="3"/>
        <v>2010-390044</v>
      </c>
    </row>
    <row r="209" spans="1:211" ht="48" hidden="1" customHeight="1" x14ac:dyDescent="0.15">
      <c r="A209" s="511" t="s">
        <v>4472</v>
      </c>
      <c r="B209" s="512" t="s">
        <v>12157</v>
      </c>
      <c r="C209" s="513">
        <v>39066</v>
      </c>
      <c r="D209" s="512" t="s">
        <v>8419</v>
      </c>
      <c r="E209" s="512" t="s">
        <v>8498</v>
      </c>
      <c r="F209" s="512" t="s">
        <v>8421</v>
      </c>
      <c r="G209" s="513">
        <v>40863</v>
      </c>
      <c r="H209" s="512" t="s">
        <v>12158</v>
      </c>
      <c r="I209" s="512" t="s">
        <v>12159</v>
      </c>
      <c r="J209" s="511" t="s">
        <v>12160</v>
      </c>
      <c r="K209" s="512" t="s">
        <v>12161</v>
      </c>
      <c r="N209" s="513">
        <v>39649</v>
      </c>
      <c r="P209" s="512" t="s">
        <v>12162</v>
      </c>
      <c r="Q209" s="513">
        <v>40197</v>
      </c>
      <c r="S209" s="514" t="s">
        <v>12163</v>
      </c>
      <c r="T209" s="511">
        <v>2012</v>
      </c>
      <c r="U209" s="515" t="s">
        <v>9415</v>
      </c>
      <c r="V209" s="514">
        <v>96</v>
      </c>
      <c r="W209" s="514">
        <v>3</v>
      </c>
      <c r="X209" s="514">
        <v>1</v>
      </c>
      <c r="Y209" s="513">
        <v>35818</v>
      </c>
      <c r="Z209" s="512" t="s">
        <v>12164</v>
      </c>
      <c r="AA209" s="512" t="s">
        <v>12165</v>
      </c>
      <c r="AB209" s="513">
        <v>37082</v>
      </c>
      <c r="AC209" s="513">
        <v>38532</v>
      </c>
      <c r="AD209" s="512" t="s">
        <v>12166</v>
      </c>
      <c r="AE209" s="513">
        <v>36908</v>
      </c>
      <c r="AF209" s="512" t="s">
        <v>138</v>
      </c>
      <c r="AG209" s="512" t="s">
        <v>12165</v>
      </c>
      <c r="AH209" s="516">
        <v>3664648</v>
      </c>
      <c r="AI209" s="513">
        <v>38450</v>
      </c>
      <c r="AJ209" s="513" t="s">
        <v>138</v>
      </c>
      <c r="AK209" s="511" t="s">
        <v>138</v>
      </c>
      <c r="AL209" s="513" t="s">
        <v>138</v>
      </c>
      <c r="AM209" s="511" t="s">
        <v>138</v>
      </c>
      <c r="AN209" s="511" t="s">
        <v>12167</v>
      </c>
      <c r="AO209" s="511" t="s">
        <v>895</v>
      </c>
      <c r="AP209" s="511" t="s">
        <v>12168</v>
      </c>
      <c r="AQ209" s="511" t="s">
        <v>12169</v>
      </c>
      <c r="AR209" s="511" t="s">
        <v>12170</v>
      </c>
      <c r="AS209" s="511" t="s">
        <v>138</v>
      </c>
      <c r="AT209" s="511" t="s">
        <v>138</v>
      </c>
      <c r="AU209" s="511" t="s">
        <v>138</v>
      </c>
      <c r="AV209" s="511" t="s">
        <v>12171</v>
      </c>
      <c r="AW209" s="511" t="s">
        <v>896</v>
      </c>
      <c r="AX209" s="511" t="s">
        <v>12172</v>
      </c>
      <c r="AY209" s="511" t="s">
        <v>897</v>
      </c>
      <c r="AZ209" s="511" t="s">
        <v>12173</v>
      </c>
      <c r="BA209" s="511" t="s">
        <v>898</v>
      </c>
      <c r="BB209" s="511" t="s">
        <v>12174</v>
      </c>
      <c r="BC209" s="512" t="s">
        <v>892</v>
      </c>
      <c r="BD209" s="511" t="s">
        <v>893</v>
      </c>
      <c r="BE209" s="511" t="s">
        <v>12175</v>
      </c>
      <c r="BF209" s="511" t="s">
        <v>12176</v>
      </c>
      <c r="BG209" s="511" t="s">
        <v>12177</v>
      </c>
      <c r="BH209" s="511" t="s">
        <v>8648</v>
      </c>
      <c r="BI209" s="511">
        <v>2</v>
      </c>
      <c r="BJ209" s="511">
        <v>15</v>
      </c>
      <c r="BK209" s="511" t="s">
        <v>138</v>
      </c>
      <c r="BL209" s="511" t="s">
        <v>138</v>
      </c>
      <c r="BM209" s="511" t="s">
        <v>12178</v>
      </c>
      <c r="BN209" s="511" t="s">
        <v>12179</v>
      </c>
      <c r="BO209" s="511" t="s">
        <v>9027</v>
      </c>
      <c r="BP209" s="513">
        <v>35457</v>
      </c>
      <c r="BQ209" s="511" t="s">
        <v>138</v>
      </c>
      <c r="BR209" s="511" t="s">
        <v>8482</v>
      </c>
      <c r="BS209" s="511" t="s">
        <v>12180</v>
      </c>
      <c r="BT209" s="511" t="s">
        <v>894</v>
      </c>
      <c r="BU209" s="511" t="s">
        <v>12181</v>
      </c>
      <c r="BV209" s="511" t="s">
        <v>138</v>
      </c>
      <c r="BW209" s="511">
        <v>3</v>
      </c>
      <c r="BX209" s="511" t="s">
        <v>12182</v>
      </c>
      <c r="BY209" s="511" t="s">
        <v>12183</v>
      </c>
      <c r="BZ209" s="511">
        <v>24</v>
      </c>
      <c r="CA209" s="511" t="s">
        <v>12184</v>
      </c>
      <c r="CB209" s="511" t="s">
        <v>12185</v>
      </c>
      <c r="CC209" s="511" t="s">
        <v>138</v>
      </c>
      <c r="CD209" s="511" t="s">
        <v>5376</v>
      </c>
      <c r="CE209" s="518" t="s">
        <v>12186</v>
      </c>
      <c r="CF209" s="518" t="s">
        <v>12187</v>
      </c>
      <c r="CG209" s="518" t="s">
        <v>12188</v>
      </c>
      <c r="CH209" s="518" t="s">
        <v>12189</v>
      </c>
      <c r="CI209" s="518" t="s">
        <v>12190</v>
      </c>
      <c r="CJ209" s="518" t="s">
        <v>12191</v>
      </c>
      <c r="CK209" s="518" t="s">
        <v>12192</v>
      </c>
      <c r="CL209" s="518" t="s">
        <v>12193</v>
      </c>
      <c r="CM209" s="518" t="s">
        <v>12194</v>
      </c>
      <c r="CN209" s="518" t="s">
        <v>12195</v>
      </c>
      <c r="CO209" s="518" t="s">
        <v>12196</v>
      </c>
      <c r="CP209" s="518" t="s">
        <v>12197</v>
      </c>
      <c r="CQ209" s="518" t="s">
        <v>12198</v>
      </c>
      <c r="CR209" s="518" t="s">
        <v>102</v>
      </c>
      <c r="CS209" s="518" t="s">
        <v>102</v>
      </c>
      <c r="CT209" s="518" t="s">
        <v>102</v>
      </c>
      <c r="CU209" s="518" t="s">
        <v>102</v>
      </c>
      <c r="CV209" s="518" t="s">
        <v>102</v>
      </c>
      <c r="CW209" s="518" t="s">
        <v>102</v>
      </c>
      <c r="CX209" s="518" t="s">
        <v>102</v>
      </c>
      <c r="CY209" s="518" t="s">
        <v>102</v>
      </c>
      <c r="CZ209" s="518" t="s">
        <v>102</v>
      </c>
      <c r="DA209" s="518" t="s">
        <v>102</v>
      </c>
      <c r="DB209" s="518" t="s">
        <v>102</v>
      </c>
      <c r="DC209" s="518" t="s">
        <v>102</v>
      </c>
      <c r="DD209" s="518" t="s">
        <v>102</v>
      </c>
      <c r="DE209" s="518" t="s">
        <v>102</v>
      </c>
      <c r="DF209" s="518" t="s">
        <v>102</v>
      </c>
      <c r="DG209" s="518" t="s">
        <v>102</v>
      </c>
      <c r="DH209" s="518" t="s">
        <v>102</v>
      </c>
      <c r="DI209" s="518" t="s">
        <v>102</v>
      </c>
      <c r="DJ209" s="518" t="s">
        <v>102</v>
      </c>
      <c r="DK209" s="518" t="s">
        <v>102</v>
      </c>
      <c r="DL209" s="518" t="s">
        <v>102</v>
      </c>
      <c r="DM209" s="518" t="s">
        <v>102</v>
      </c>
      <c r="DN209" s="518" t="s">
        <v>102</v>
      </c>
      <c r="DO209" s="518" t="s">
        <v>102</v>
      </c>
      <c r="DP209" s="518" t="s">
        <v>102</v>
      </c>
      <c r="DQ209" s="518" t="s">
        <v>102</v>
      </c>
      <c r="DR209" s="518" t="s">
        <v>102</v>
      </c>
      <c r="DS209" s="518" t="s">
        <v>102</v>
      </c>
      <c r="DT209" s="518" t="s">
        <v>102</v>
      </c>
      <c r="DU209" s="518" t="s">
        <v>102</v>
      </c>
      <c r="DV209" s="518" t="s">
        <v>102</v>
      </c>
      <c r="DW209" s="518" t="s">
        <v>102</v>
      </c>
      <c r="DX209" s="518" t="s">
        <v>102</v>
      </c>
      <c r="DY209" s="518" t="s">
        <v>102</v>
      </c>
      <c r="DZ209" s="518" t="s">
        <v>102</v>
      </c>
      <c r="EA209" s="518" t="s">
        <v>102</v>
      </c>
      <c r="EB209" s="518" t="s">
        <v>102</v>
      </c>
      <c r="EC209" s="518" t="s">
        <v>102</v>
      </c>
      <c r="ED209" s="518" t="s">
        <v>102</v>
      </c>
      <c r="EE209" s="518" t="s">
        <v>102</v>
      </c>
      <c r="EF209" s="518" t="s">
        <v>102</v>
      </c>
      <c r="EG209" s="518" t="s">
        <v>102</v>
      </c>
      <c r="EH209" s="518" t="s">
        <v>102</v>
      </c>
      <c r="EI209" s="518" t="s">
        <v>102</v>
      </c>
      <c r="EJ209" s="518" t="s">
        <v>102</v>
      </c>
      <c r="EK209" s="518" t="s">
        <v>102</v>
      </c>
      <c r="EL209" s="518" t="s">
        <v>102</v>
      </c>
      <c r="EM209" s="518" t="s">
        <v>102</v>
      </c>
      <c r="EN209" s="518" t="s">
        <v>102</v>
      </c>
      <c r="EO209" s="518" t="s">
        <v>102</v>
      </c>
      <c r="EP209" s="518" t="s">
        <v>102</v>
      </c>
      <c r="EQ209" s="518" t="s">
        <v>102</v>
      </c>
      <c r="ER209" s="518" t="s">
        <v>102</v>
      </c>
      <c r="ES209" s="518" t="s">
        <v>102</v>
      </c>
      <c r="ET209" s="518" t="s">
        <v>102</v>
      </c>
      <c r="EU209" s="518" t="s">
        <v>102</v>
      </c>
      <c r="EV209" s="518" t="s">
        <v>102</v>
      </c>
      <c r="EW209" s="518" t="s">
        <v>102</v>
      </c>
      <c r="EX209" s="518" t="s">
        <v>102</v>
      </c>
      <c r="EY209" s="518" t="s">
        <v>102</v>
      </c>
      <c r="EZ209" s="518" t="s">
        <v>102</v>
      </c>
      <c r="FA209" s="518" t="s">
        <v>102</v>
      </c>
      <c r="FB209" s="518" t="s">
        <v>102</v>
      </c>
      <c r="FC209" s="518" t="s">
        <v>102</v>
      </c>
      <c r="FD209" s="518" t="s">
        <v>102</v>
      </c>
      <c r="FE209" s="518" t="s">
        <v>102</v>
      </c>
      <c r="FF209" s="518" t="s">
        <v>102</v>
      </c>
      <c r="FG209" s="518" t="s">
        <v>102</v>
      </c>
      <c r="FH209" s="518" t="s">
        <v>102</v>
      </c>
      <c r="FI209" s="518" t="s">
        <v>102</v>
      </c>
      <c r="FJ209" s="518" t="s">
        <v>102</v>
      </c>
      <c r="FK209" s="518" t="s">
        <v>102</v>
      </c>
      <c r="FL209" s="518" t="s">
        <v>102</v>
      </c>
      <c r="FM209" s="518" t="s">
        <v>102</v>
      </c>
      <c r="FN209" s="518" t="s">
        <v>102</v>
      </c>
      <c r="FO209" s="518" t="s">
        <v>102</v>
      </c>
      <c r="FP209" s="518" t="s">
        <v>102</v>
      </c>
      <c r="FQ209" s="518" t="s">
        <v>102</v>
      </c>
      <c r="FR209" s="518" t="s">
        <v>102</v>
      </c>
      <c r="FS209" s="518" t="s">
        <v>102</v>
      </c>
      <c r="FT209" s="518" t="s">
        <v>102</v>
      </c>
      <c r="FU209" s="518" t="s">
        <v>102</v>
      </c>
      <c r="FV209" s="518" t="s">
        <v>102</v>
      </c>
      <c r="FW209" s="518" t="s">
        <v>102</v>
      </c>
      <c r="FX209" s="518" t="s">
        <v>102</v>
      </c>
      <c r="FY209" s="518" t="s">
        <v>102</v>
      </c>
      <c r="FZ209" s="518" t="s">
        <v>102</v>
      </c>
      <c r="GA209" s="518" t="s">
        <v>102</v>
      </c>
      <c r="GB209" s="518" t="s">
        <v>102</v>
      </c>
      <c r="GC209" s="518" t="s">
        <v>102</v>
      </c>
      <c r="GD209" s="518" t="s">
        <v>102</v>
      </c>
      <c r="GE209" s="518" t="s">
        <v>102</v>
      </c>
      <c r="GF209" s="518" t="s">
        <v>102</v>
      </c>
      <c r="GG209" s="518" t="s">
        <v>102</v>
      </c>
      <c r="GH209" s="518" t="s">
        <v>102</v>
      </c>
      <c r="GI209" s="518" t="s">
        <v>102</v>
      </c>
      <c r="GJ209" s="518" t="s">
        <v>102</v>
      </c>
      <c r="GK209" s="518" t="s">
        <v>102</v>
      </c>
      <c r="GL209" s="518" t="s">
        <v>102</v>
      </c>
      <c r="GM209" s="518" t="s">
        <v>102</v>
      </c>
      <c r="GN209" s="518" t="s">
        <v>102</v>
      </c>
      <c r="GO209" s="518" t="s">
        <v>102</v>
      </c>
      <c r="GP209" s="518" t="s">
        <v>102</v>
      </c>
      <c r="GQ209" s="518" t="s">
        <v>102</v>
      </c>
      <c r="GR209" s="518" t="s">
        <v>102</v>
      </c>
      <c r="GS209" s="518" t="s">
        <v>102</v>
      </c>
      <c r="GT209" s="518" t="s">
        <v>102</v>
      </c>
      <c r="GU209" s="518" t="s">
        <v>102</v>
      </c>
      <c r="GV209" s="518" t="s">
        <v>102</v>
      </c>
      <c r="GW209" s="518" t="s">
        <v>102</v>
      </c>
      <c r="GX209" s="518" t="s">
        <v>102</v>
      </c>
      <c r="GY209" s="518" t="s">
        <v>102</v>
      </c>
      <c r="GZ209" s="518" t="s">
        <v>102</v>
      </c>
      <c r="HA209" s="518" t="s">
        <v>102</v>
      </c>
      <c r="HB209" s="518" t="s">
        <v>102</v>
      </c>
      <c r="HC209" s="511" t="str">
        <f t="shared" si="3"/>
        <v>2006-080264</v>
      </c>
    </row>
    <row r="210" spans="1:211" ht="48" hidden="1" customHeight="1" x14ac:dyDescent="0.15">
      <c r="A210" s="511" t="s">
        <v>4472</v>
      </c>
      <c r="B210" s="512" t="s">
        <v>12199</v>
      </c>
      <c r="C210" s="513">
        <v>39066</v>
      </c>
      <c r="D210" s="512" t="s">
        <v>8419</v>
      </c>
      <c r="E210" s="512" t="s">
        <v>8498</v>
      </c>
      <c r="F210" s="512" t="s">
        <v>8493</v>
      </c>
      <c r="G210" s="513">
        <v>40245</v>
      </c>
      <c r="H210" s="512" t="s">
        <v>12158</v>
      </c>
      <c r="I210" s="512" t="s">
        <v>9374</v>
      </c>
      <c r="J210" s="513">
        <v>39520</v>
      </c>
      <c r="K210" s="512" t="s">
        <v>12161</v>
      </c>
      <c r="N210" s="513">
        <v>39649</v>
      </c>
      <c r="P210" s="512" t="s">
        <v>12162</v>
      </c>
      <c r="Q210" s="513">
        <v>40197</v>
      </c>
      <c r="S210" s="514" t="s">
        <v>12200</v>
      </c>
      <c r="T210" s="511">
        <v>2012</v>
      </c>
      <c r="U210" s="515" t="s">
        <v>9415</v>
      </c>
      <c r="V210" s="514">
        <v>96</v>
      </c>
      <c r="W210" s="514">
        <v>3</v>
      </c>
      <c r="X210" s="514">
        <v>2</v>
      </c>
      <c r="Y210" s="513">
        <v>35818</v>
      </c>
      <c r="Z210" s="512" t="s">
        <v>12164</v>
      </c>
      <c r="AA210" s="512" t="s">
        <v>12165</v>
      </c>
      <c r="AB210" s="513">
        <v>37082</v>
      </c>
      <c r="AC210" s="513">
        <v>38532</v>
      </c>
      <c r="AD210" s="512" t="s">
        <v>12166</v>
      </c>
      <c r="AE210" s="513">
        <v>36908</v>
      </c>
      <c r="AF210" s="512" t="s">
        <v>138</v>
      </c>
      <c r="AG210" s="512" t="s">
        <v>12165</v>
      </c>
      <c r="AH210" s="516">
        <v>3664648</v>
      </c>
      <c r="AI210" s="513">
        <v>38450</v>
      </c>
      <c r="AJ210" s="513" t="s">
        <v>138</v>
      </c>
      <c r="AK210" s="511" t="s">
        <v>138</v>
      </c>
      <c r="AL210" s="513" t="s">
        <v>138</v>
      </c>
      <c r="AM210" s="511" t="s">
        <v>138</v>
      </c>
      <c r="AN210" s="511" t="s">
        <v>12167</v>
      </c>
      <c r="AO210" s="511" t="s">
        <v>895</v>
      </c>
      <c r="AP210" s="511" t="s">
        <v>12168</v>
      </c>
      <c r="AQ210" s="511" t="s">
        <v>12169</v>
      </c>
      <c r="AR210" s="511" t="s">
        <v>12170</v>
      </c>
      <c r="AS210" s="511" t="s">
        <v>138</v>
      </c>
      <c r="AT210" s="511" t="s">
        <v>138</v>
      </c>
      <c r="AU210" s="511" t="s">
        <v>138</v>
      </c>
      <c r="AV210" s="511" t="s">
        <v>12171</v>
      </c>
      <c r="AW210" s="511" t="s">
        <v>896</v>
      </c>
      <c r="AX210" s="511" t="s">
        <v>12172</v>
      </c>
      <c r="AY210" s="511" t="s">
        <v>897</v>
      </c>
      <c r="AZ210" s="511" t="s">
        <v>12173</v>
      </c>
      <c r="BA210" s="511" t="s">
        <v>898</v>
      </c>
      <c r="BB210" s="511" t="s">
        <v>12174</v>
      </c>
      <c r="BC210" s="512" t="s">
        <v>892</v>
      </c>
      <c r="BD210" s="511" t="s">
        <v>893</v>
      </c>
      <c r="BE210" s="511" t="s">
        <v>12175</v>
      </c>
      <c r="BF210" s="511" t="s">
        <v>12176</v>
      </c>
      <c r="BG210" s="511" t="s">
        <v>12177</v>
      </c>
      <c r="BH210" s="511" t="s">
        <v>8648</v>
      </c>
      <c r="BI210" s="511">
        <v>2</v>
      </c>
      <c r="BJ210" s="511">
        <v>15</v>
      </c>
      <c r="BK210" s="511" t="s">
        <v>138</v>
      </c>
      <c r="BL210" s="511" t="s">
        <v>138</v>
      </c>
      <c r="BM210" s="511" t="s">
        <v>12178</v>
      </c>
      <c r="BN210" s="511" t="s">
        <v>12179</v>
      </c>
      <c r="BO210" s="511" t="s">
        <v>9027</v>
      </c>
      <c r="BP210" s="513">
        <v>35457</v>
      </c>
      <c r="BQ210" s="511" t="s">
        <v>138</v>
      </c>
      <c r="BR210" s="511" t="s">
        <v>8482</v>
      </c>
      <c r="BS210" s="511" t="s">
        <v>12180</v>
      </c>
      <c r="BT210" s="511" t="s">
        <v>894</v>
      </c>
      <c r="BU210" s="511" t="s">
        <v>12181</v>
      </c>
      <c r="BV210" s="511" t="s">
        <v>138</v>
      </c>
      <c r="BW210" s="511">
        <v>3</v>
      </c>
      <c r="BX210" s="511" t="s">
        <v>12182</v>
      </c>
      <c r="BY210" s="511" t="s">
        <v>12183</v>
      </c>
      <c r="BZ210" s="511">
        <v>24</v>
      </c>
      <c r="CA210" s="511" t="s">
        <v>12184</v>
      </c>
      <c r="CB210" s="511" t="s">
        <v>12185</v>
      </c>
      <c r="CC210" s="511" t="s">
        <v>138</v>
      </c>
      <c r="CD210" s="511" t="s">
        <v>5376</v>
      </c>
      <c r="CE210" s="518" t="s">
        <v>12186</v>
      </c>
      <c r="CF210" s="518" t="s">
        <v>12187</v>
      </c>
      <c r="CG210" s="518" t="s">
        <v>12188</v>
      </c>
      <c r="CH210" s="518" t="s">
        <v>12189</v>
      </c>
      <c r="CI210" s="518" t="s">
        <v>12190</v>
      </c>
      <c r="CJ210" s="518" t="s">
        <v>12191</v>
      </c>
      <c r="CK210" s="518" t="s">
        <v>12192</v>
      </c>
      <c r="CL210" s="518" t="s">
        <v>12193</v>
      </c>
      <c r="CM210" s="518" t="s">
        <v>12194</v>
      </c>
      <c r="CN210" s="518" t="s">
        <v>12195</v>
      </c>
      <c r="CO210" s="518" t="s">
        <v>12196</v>
      </c>
      <c r="CP210" s="518" t="s">
        <v>12197</v>
      </c>
      <c r="CQ210" s="518" t="s">
        <v>12198</v>
      </c>
      <c r="CR210" s="518" t="s">
        <v>102</v>
      </c>
      <c r="CS210" s="518" t="s">
        <v>102</v>
      </c>
      <c r="CT210" s="518" t="s">
        <v>102</v>
      </c>
      <c r="CU210" s="518" t="s">
        <v>102</v>
      </c>
      <c r="CV210" s="518" t="s">
        <v>102</v>
      </c>
      <c r="CW210" s="518" t="s">
        <v>102</v>
      </c>
      <c r="CX210" s="518" t="s">
        <v>102</v>
      </c>
      <c r="CY210" s="518" t="s">
        <v>102</v>
      </c>
      <c r="CZ210" s="518" t="s">
        <v>102</v>
      </c>
      <c r="DA210" s="518" t="s">
        <v>102</v>
      </c>
      <c r="DB210" s="518" t="s">
        <v>102</v>
      </c>
      <c r="DC210" s="518" t="s">
        <v>102</v>
      </c>
      <c r="DD210" s="518" t="s">
        <v>102</v>
      </c>
      <c r="DE210" s="518" t="s">
        <v>102</v>
      </c>
      <c r="DF210" s="518" t="s">
        <v>102</v>
      </c>
      <c r="DG210" s="518" t="s">
        <v>102</v>
      </c>
      <c r="DH210" s="518" t="s">
        <v>102</v>
      </c>
      <c r="DI210" s="518" t="s">
        <v>102</v>
      </c>
      <c r="DJ210" s="518" t="s">
        <v>102</v>
      </c>
      <c r="DK210" s="518" t="s">
        <v>102</v>
      </c>
      <c r="DL210" s="518" t="s">
        <v>102</v>
      </c>
      <c r="DM210" s="518" t="s">
        <v>102</v>
      </c>
      <c r="DN210" s="518" t="s">
        <v>102</v>
      </c>
      <c r="DO210" s="518" t="s">
        <v>102</v>
      </c>
      <c r="DP210" s="518" t="s">
        <v>102</v>
      </c>
      <c r="DQ210" s="518" t="s">
        <v>102</v>
      </c>
      <c r="DR210" s="518" t="s">
        <v>102</v>
      </c>
      <c r="DS210" s="518" t="s">
        <v>102</v>
      </c>
      <c r="DT210" s="518" t="s">
        <v>102</v>
      </c>
      <c r="DU210" s="518" t="s">
        <v>102</v>
      </c>
      <c r="DV210" s="518" t="s">
        <v>102</v>
      </c>
      <c r="DW210" s="518" t="s">
        <v>102</v>
      </c>
      <c r="DX210" s="518" t="s">
        <v>102</v>
      </c>
      <c r="DY210" s="518" t="s">
        <v>102</v>
      </c>
      <c r="DZ210" s="518" t="s">
        <v>102</v>
      </c>
      <c r="EA210" s="518" t="s">
        <v>102</v>
      </c>
      <c r="EB210" s="518" t="s">
        <v>102</v>
      </c>
      <c r="EC210" s="518" t="s">
        <v>102</v>
      </c>
      <c r="ED210" s="518" t="s">
        <v>102</v>
      </c>
      <c r="EE210" s="518" t="s">
        <v>102</v>
      </c>
      <c r="EF210" s="518" t="s">
        <v>102</v>
      </c>
      <c r="EG210" s="518" t="s">
        <v>102</v>
      </c>
      <c r="EH210" s="518" t="s">
        <v>102</v>
      </c>
      <c r="EI210" s="518" t="s">
        <v>102</v>
      </c>
      <c r="EJ210" s="518" t="s">
        <v>102</v>
      </c>
      <c r="EK210" s="518" t="s">
        <v>102</v>
      </c>
      <c r="EL210" s="518" t="s">
        <v>102</v>
      </c>
      <c r="EM210" s="518" t="s">
        <v>102</v>
      </c>
      <c r="EN210" s="518" t="s">
        <v>102</v>
      </c>
      <c r="EO210" s="518" t="s">
        <v>102</v>
      </c>
      <c r="EP210" s="518" t="s">
        <v>102</v>
      </c>
      <c r="EQ210" s="518" t="s">
        <v>102</v>
      </c>
      <c r="ER210" s="518" t="s">
        <v>102</v>
      </c>
      <c r="ES210" s="518" t="s">
        <v>102</v>
      </c>
      <c r="ET210" s="518" t="s">
        <v>102</v>
      </c>
      <c r="EU210" s="518" t="s">
        <v>102</v>
      </c>
      <c r="EV210" s="518" t="s">
        <v>102</v>
      </c>
      <c r="EW210" s="518" t="s">
        <v>102</v>
      </c>
      <c r="EX210" s="518" t="s">
        <v>102</v>
      </c>
      <c r="EY210" s="518" t="s">
        <v>102</v>
      </c>
      <c r="EZ210" s="518" t="s">
        <v>102</v>
      </c>
      <c r="FA210" s="518" t="s">
        <v>102</v>
      </c>
      <c r="FB210" s="518" t="s">
        <v>102</v>
      </c>
      <c r="FC210" s="518" t="s">
        <v>102</v>
      </c>
      <c r="FD210" s="518" t="s">
        <v>102</v>
      </c>
      <c r="FE210" s="518" t="s">
        <v>102</v>
      </c>
      <c r="FF210" s="518" t="s">
        <v>102</v>
      </c>
      <c r="FG210" s="518" t="s">
        <v>102</v>
      </c>
      <c r="FH210" s="518" t="s">
        <v>102</v>
      </c>
      <c r="FI210" s="518" t="s">
        <v>102</v>
      </c>
      <c r="FJ210" s="518" t="s">
        <v>102</v>
      </c>
      <c r="FK210" s="518" t="s">
        <v>102</v>
      </c>
      <c r="FL210" s="518" t="s">
        <v>102</v>
      </c>
      <c r="FM210" s="518" t="s">
        <v>102</v>
      </c>
      <c r="FN210" s="518" t="s">
        <v>102</v>
      </c>
      <c r="FO210" s="518" t="s">
        <v>102</v>
      </c>
      <c r="FP210" s="518" t="s">
        <v>102</v>
      </c>
      <c r="FQ210" s="518" t="s">
        <v>102</v>
      </c>
      <c r="FR210" s="518" t="s">
        <v>102</v>
      </c>
      <c r="FS210" s="518" t="s">
        <v>102</v>
      </c>
      <c r="FT210" s="518" t="s">
        <v>102</v>
      </c>
      <c r="FU210" s="518" t="s">
        <v>102</v>
      </c>
      <c r="FV210" s="518" t="s">
        <v>102</v>
      </c>
      <c r="FW210" s="518" t="s">
        <v>102</v>
      </c>
      <c r="FX210" s="518" t="s">
        <v>102</v>
      </c>
      <c r="FY210" s="518" t="s">
        <v>102</v>
      </c>
      <c r="FZ210" s="518" t="s">
        <v>102</v>
      </c>
      <c r="GA210" s="518" t="s">
        <v>102</v>
      </c>
      <c r="GB210" s="518" t="s">
        <v>102</v>
      </c>
      <c r="GC210" s="518" t="s">
        <v>102</v>
      </c>
      <c r="GD210" s="518" t="s">
        <v>102</v>
      </c>
      <c r="GE210" s="518" t="s">
        <v>102</v>
      </c>
      <c r="GF210" s="518" t="s">
        <v>102</v>
      </c>
      <c r="GG210" s="518" t="s">
        <v>102</v>
      </c>
      <c r="GH210" s="518" t="s">
        <v>102</v>
      </c>
      <c r="GI210" s="518" t="s">
        <v>102</v>
      </c>
      <c r="GJ210" s="518" t="s">
        <v>102</v>
      </c>
      <c r="GK210" s="518" t="s">
        <v>102</v>
      </c>
      <c r="GL210" s="518" t="s">
        <v>102</v>
      </c>
      <c r="GM210" s="518" t="s">
        <v>102</v>
      </c>
      <c r="GN210" s="518" t="s">
        <v>102</v>
      </c>
      <c r="GO210" s="518" t="s">
        <v>102</v>
      </c>
      <c r="GP210" s="518" t="s">
        <v>102</v>
      </c>
      <c r="GQ210" s="518" t="s">
        <v>102</v>
      </c>
      <c r="GR210" s="518" t="s">
        <v>102</v>
      </c>
      <c r="GS210" s="518" t="s">
        <v>102</v>
      </c>
      <c r="GT210" s="518" t="s">
        <v>102</v>
      </c>
      <c r="GU210" s="518" t="s">
        <v>102</v>
      </c>
      <c r="GV210" s="518" t="s">
        <v>102</v>
      </c>
      <c r="GW210" s="518" t="s">
        <v>102</v>
      </c>
      <c r="GX210" s="518" t="s">
        <v>102</v>
      </c>
      <c r="GY210" s="518" t="s">
        <v>102</v>
      </c>
      <c r="GZ210" s="518" t="s">
        <v>102</v>
      </c>
      <c r="HA210" s="518" t="s">
        <v>102</v>
      </c>
      <c r="HB210" s="518" t="s">
        <v>102</v>
      </c>
      <c r="HC210" s="511" t="str">
        <f t="shared" si="3"/>
        <v>2006-080265</v>
      </c>
    </row>
    <row r="211" spans="1:211" ht="48" hidden="1" customHeight="1" x14ac:dyDescent="0.15">
      <c r="A211" s="511" t="s">
        <v>4472</v>
      </c>
      <c r="B211" s="512" t="s">
        <v>12201</v>
      </c>
      <c r="C211" s="513">
        <v>39339</v>
      </c>
      <c r="D211" s="512" t="s">
        <v>8419</v>
      </c>
      <c r="E211" s="512" t="s">
        <v>8498</v>
      </c>
      <c r="F211" s="512" t="s">
        <v>8421</v>
      </c>
      <c r="G211" s="513">
        <v>40863</v>
      </c>
      <c r="H211" s="512" t="s">
        <v>12158</v>
      </c>
      <c r="I211" s="512" t="s">
        <v>12159</v>
      </c>
      <c r="J211" s="511" t="s">
        <v>12160</v>
      </c>
      <c r="K211" s="512" t="s">
        <v>12161</v>
      </c>
      <c r="N211" s="513">
        <v>39649</v>
      </c>
      <c r="P211" s="512" t="s">
        <v>12162</v>
      </c>
      <c r="Q211" s="513">
        <v>40197</v>
      </c>
      <c r="S211" s="514" t="s">
        <v>12202</v>
      </c>
      <c r="T211" s="511">
        <v>2012</v>
      </c>
      <c r="U211" s="515" t="s">
        <v>9415</v>
      </c>
      <c r="V211" s="514">
        <v>96</v>
      </c>
      <c r="W211" s="514">
        <v>3</v>
      </c>
      <c r="X211" s="514">
        <v>3</v>
      </c>
      <c r="Y211" s="513">
        <v>35818</v>
      </c>
      <c r="Z211" s="512" t="s">
        <v>12164</v>
      </c>
      <c r="AA211" s="512" t="s">
        <v>12165</v>
      </c>
      <c r="AB211" s="513">
        <v>37082</v>
      </c>
      <c r="AC211" s="513">
        <v>38532</v>
      </c>
      <c r="AD211" s="512" t="s">
        <v>12166</v>
      </c>
      <c r="AE211" s="513">
        <v>36908</v>
      </c>
      <c r="AF211" s="512" t="s">
        <v>138</v>
      </c>
      <c r="AG211" s="512" t="s">
        <v>12165</v>
      </c>
      <c r="AH211" s="516">
        <v>3664648</v>
      </c>
      <c r="AI211" s="513">
        <v>38450</v>
      </c>
      <c r="AJ211" s="513" t="s">
        <v>138</v>
      </c>
      <c r="AK211" s="511" t="s">
        <v>138</v>
      </c>
      <c r="AL211" s="513" t="s">
        <v>138</v>
      </c>
      <c r="AM211" s="511" t="s">
        <v>138</v>
      </c>
      <c r="AN211" s="511" t="s">
        <v>12167</v>
      </c>
      <c r="AO211" s="511" t="s">
        <v>895</v>
      </c>
      <c r="AP211" s="511" t="s">
        <v>12168</v>
      </c>
      <c r="AQ211" s="511" t="s">
        <v>12169</v>
      </c>
      <c r="AR211" s="511" t="s">
        <v>12170</v>
      </c>
      <c r="AS211" s="511" t="s">
        <v>138</v>
      </c>
      <c r="AT211" s="511" t="s">
        <v>138</v>
      </c>
      <c r="AU211" s="511" t="s">
        <v>138</v>
      </c>
      <c r="AV211" s="511" t="s">
        <v>12171</v>
      </c>
      <c r="AW211" s="511" t="s">
        <v>896</v>
      </c>
      <c r="AX211" s="511" t="s">
        <v>12172</v>
      </c>
      <c r="AY211" s="511" t="s">
        <v>897</v>
      </c>
      <c r="AZ211" s="511" t="s">
        <v>12173</v>
      </c>
      <c r="BA211" s="511" t="s">
        <v>898</v>
      </c>
      <c r="BB211" s="511" t="s">
        <v>12174</v>
      </c>
      <c r="BC211" s="512" t="s">
        <v>892</v>
      </c>
      <c r="BD211" s="511" t="s">
        <v>893</v>
      </c>
      <c r="BE211" s="511" t="s">
        <v>12175</v>
      </c>
      <c r="BF211" s="511" t="s">
        <v>12176</v>
      </c>
      <c r="BG211" s="511" t="s">
        <v>12177</v>
      </c>
      <c r="BH211" s="511" t="s">
        <v>8648</v>
      </c>
      <c r="BI211" s="511">
        <v>2</v>
      </c>
      <c r="BJ211" s="511">
        <v>15</v>
      </c>
      <c r="BK211" s="511" t="s">
        <v>138</v>
      </c>
      <c r="BL211" s="511" t="s">
        <v>138</v>
      </c>
      <c r="BM211" s="511" t="s">
        <v>12178</v>
      </c>
      <c r="BN211" s="511" t="s">
        <v>12179</v>
      </c>
      <c r="BO211" s="511" t="s">
        <v>9027</v>
      </c>
      <c r="BP211" s="513">
        <v>35457</v>
      </c>
      <c r="BQ211" s="511" t="s">
        <v>138</v>
      </c>
      <c r="BR211" s="511" t="s">
        <v>8482</v>
      </c>
      <c r="BS211" s="511" t="s">
        <v>12180</v>
      </c>
      <c r="BT211" s="511" t="s">
        <v>894</v>
      </c>
      <c r="BU211" s="511" t="s">
        <v>12181</v>
      </c>
      <c r="BV211" s="511" t="s">
        <v>138</v>
      </c>
      <c r="BW211" s="511">
        <v>3</v>
      </c>
      <c r="BX211" s="511" t="s">
        <v>12182</v>
      </c>
      <c r="BY211" s="511" t="s">
        <v>12183</v>
      </c>
      <c r="BZ211" s="511">
        <v>24</v>
      </c>
      <c r="CA211" s="511" t="s">
        <v>12184</v>
      </c>
      <c r="CB211" s="511" t="s">
        <v>12185</v>
      </c>
      <c r="CC211" s="511" t="s">
        <v>138</v>
      </c>
      <c r="CD211" s="511" t="s">
        <v>5376</v>
      </c>
      <c r="CE211" s="518" t="s">
        <v>102</v>
      </c>
      <c r="CF211" s="518" t="s">
        <v>102</v>
      </c>
      <c r="CG211" s="518" t="s">
        <v>102</v>
      </c>
      <c r="CH211" s="518" t="s">
        <v>102</v>
      </c>
      <c r="CI211" s="518" t="s">
        <v>102</v>
      </c>
      <c r="CJ211" s="518" t="s">
        <v>102</v>
      </c>
      <c r="CK211" s="518" t="s">
        <v>102</v>
      </c>
      <c r="CL211" s="518" t="s">
        <v>102</v>
      </c>
      <c r="CM211" s="518" t="s">
        <v>102</v>
      </c>
      <c r="CN211" s="518" t="s">
        <v>102</v>
      </c>
      <c r="CO211" s="518" t="s">
        <v>102</v>
      </c>
      <c r="CP211" s="518" t="s">
        <v>102</v>
      </c>
      <c r="CQ211" s="518" t="s">
        <v>102</v>
      </c>
      <c r="CR211" s="518" t="s">
        <v>12203</v>
      </c>
      <c r="CS211" s="518" t="s">
        <v>12204</v>
      </c>
      <c r="CT211" s="518" t="s">
        <v>12205</v>
      </c>
      <c r="CU211" s="518" t="s">
        <v>12206</v>
      </c>
      <c r="CV211" s="518" t="s">
        <v>12207</v>
      </c>
      <c r="CW211" s="518" t="s">
        <v>12208</v>
      </c>
      <c r="CX211" s="518" t="s">
        <v>12209</v>
      </c>
      <c r="CY211" s="518" t="s">
        <v>12210</v>
      </c>
      <c r="CZ211" s="518" t="s">
        <v>12211</v>
      </c>
      <c r="DA211" s="518" t="s">
        <v>12212</v>
      </c>
      <c r="DB211" s="518" t="s">
        <v>12213</v>
      </c>
      <c r="DC211" s="518" t="s">
        <v>102</v>
      </c>
      <c r="DD211" s="518" t="s">
        <v>102</v>
      </c>
      <c r="DE211" s="518" t="s">
        <v>102</v>
      </c>
      <c r="DF211" s="518" t="s">
        <v>102</v>
      </c>
      <c r="DG211" s="518" t="s">
        <v>102</v>
      </c>
      <c r="DH211" s="518" t="s">
        <v>102</v>
      </c>
      <c r="DI211" s="518" t="s">
        <v>102</v>
      </c>
      <c r="DJ211" s="518" t="s">
        <v>102</v>
      </c>
      <c r="DK211" s="518" t="s">
        <v>102</v>
      </c>
      <c r="DL211" s="518" t="s">
        <v>102</v>
      </c>
      <c r="DM211" s="518" t="s">
        <v>102</v>
      </c>
      <c r="DN211" s="518" t="s">
        <v>102</v>
      </c>
      <c r="DO211" s="518" t="s">
        <v>102</v>
      </c>
      <c r="DP211" s="518" t="s">
        <v>102</v>
      </c>
      <c r="DQ211" s="518" t="s">
        <v>102</v>
      </c>
      <c r="DR211" s="518" t="s">
        <v>102</v>
      </c>
      <c r="DS211" s="518" t="s">
        <v>102</v>
      </c>
      <c r="DT211" s="518" t="s">
        <v>102</v>
      </c>
      <c r="DU211" s="518" t="s">
        <v>102</v>
      </c>
      <c r="DV211" s="518" t="s">
        <v>102</v>
      </c>
      <c r="DW211" s="518" t="s">
        <v>102</v>
      </c>
      <c r="DX211" s="518" t="s">
        <v>102</v>
      </c>
      <c r="DY211" s="518" t="s">
        <v>102</v>
      </c>
      <c r="DZ211" s="518" t="s">
        <v>102</v>
      </c>
      <c r="EA211" s="518" t="s">
        <v>102</v>
      </c>
      <c r="EB211" s="518" t="s">
        <v>102</v>
      </c>
      <c r="EC211" s="518" t="s">
        <v>102</v>
      </c>
      <c r="ED211" s="518" t="s">
        <v>102</v>
      </c>
      <c r="EE211" s="518" t="s">
        <v>102</v>
      </c>
      <c r="EF211" s="518" t="s">
        <v>102</v>
      </c>
      <c r="EG211" s="518" t="s">
        <v>102</v>
      </c>
      <c r="EH211" s="518" t="s">
        <v>102</v>
      </c>
      <c r="EI211" s="518" t="s">
        <v>102</v>
      </c>
      <c r="EJ211" s="518" t="s">
        <v>102</v>
      </c>
      <c r="EK211" s="518" t="s">
        <v>102</v>
      </c>
      <c r="EL211" s="518" t="s">
        <v>102</v>
      </c>
      <c r="EM211" s="518" t="s">
        <v>102</v>
      </c>
      <c r="EN211" s="518" t="s">
        <v>102</v>
      </c>
      <c r="EO211" s="518" t="s">
        <v>102</v>
      </c>
      <c r="EP211" s="518" t="s">
        <v>102</v>
      </c>
      <c r="EQ211" s="518" t="s">
        <v>102</v>
      </c>
      <c r="ER211" s="518" t="s">
        <v>102</v>
      </c>
      <c r="ES211" s="518" t="s">
        <v>102</v>
      </c>
      <c r="ET211" s="518" t="s">
        <v>102</v>
      </c>
      <c r="EU211" s="518" t="s">
        <v>102</v>
      </c>
      <c r="EV211" s="518" t="s">
        <v>102</v>
      </c>
      <c r="EW211" s="518" t="s">
        <v>102</v>
      </c>
      <c r="EX211" s="518" t="s">
        <v>102</v>
      </c>
      <c r="EY211" s="518" t="s">
        <v>102</v>
      </c>
      <c r="EZ211" s="518" t="s">
        <v>102</v>
      </c>
      <c r="FA211" s="518" t="s">
        <v>102</v>
      </c>
      <c r="FB211" s="518" t="s">
        <v>102</v>
      </c>
      <c r="FC211" s="518" t="s">
        <v>102</v>
      </c>
      <c r="FD211" s="518" t="s">
        <v>102</v>
      </c>
      <c r="FE211" s="518" t="s">
        <v>102</v>
      </c>
      <c r="FF211" s="518" t="s">
        <v>102</v>
      </c>
      <c r="FG211" s="518" t="s">
        <v>102</v>
      </c>
      <c r="FH211" s="518" t="s">
        <v>102</v>
      </c>
      <c r="FI211" s="518" t="s">
        <v>102</v>
      </c>
      <c r="FJ211" s="518" t="s">
        <v>102</v>
      </c>
      <c r="FK211" s="518" t="s">
        <v>102</v>
      </c>
      <c r="FL211" s="518" t="s">
        <v>102</v>
      </c>
      <c r="FM211" s="518" t="s">
        <v>102</v>
      </c>
      <c r="FN211" s="518" t="s">
        <v>102</v>
      </c>
      <c r="FO211" s="518" t="s">
        <v>102</v>
      </c>
      <c r="FP211" s="518" t="s">
        <v>102</v>
      </c>
      <c r="FQ211" s="518" t="s">
        <v>102</v>
      </c>
      <c r="FR211" s="518" t="s">
        <v>102</v>
      </c>
      <c r="FS211" s="518" t="s">
        <v>102</v>
      </c>
      <c r="FT211" s="518" t="s">
        <v>102</v>
      </c>
      <c r="FU211" s="518" t="s">
        <v>102</v>
      </c>
      <c r="FV211" s="518" t="s">
        <v>102</v>
      </c>
      <c r="FW211" s="518" t="s">
        <v>102</v>
      </c>
      <c r="FX211" s="518" t="s">
        <v>102</v>
      </c>
      <c r="FY211" s="518" t="s">
        <v>102</v>
      </c>
      <c r="FZ211" s="518" t="s">
        <v>102</v>
      </c>
      <c r="GA211" s="518" t="s">
        <v>102</v>
      </c>
      <c r="GB211" s="518" t="s">
        <v>102</v>
      </c>
      <c r="GC211" s="518" t="s">
        <v>102</v>
      </c>
      <c r="GD211" s="518" t="s">
        <v>102</v>
      </c>
      <c r="GE211" s="518" t="s">
        <v>102</v>
      </c>
      <c r="GF211" s="518" t="s">
        <v>102</v>
      </c>
      <c r="GG211" s="518" t="s">
        <v>102</v>
      </c>
      <c r="GH211" s="518" t="s">
        <v>102</v>
      </c>
      <c r="GI211" s="518" t="s">
        <v>102</v>
      </c>
      <c r="GJ211" s="518" t="s">
        <v>102</v>
      </c>
      <c r="GK211" s="518" t="s">
        <v>102</v>
      </c>
      <c r="GL211" s="518" t="s">
        <v>102</v>
      </c>
      <c r="GM211" s="518" t="s">
        <v>102</v>
      </c>
      <c r="GN211" s="518" t="s">
        <v>102</v>
      </c>
      <c r="GO211" s="518" t="s">
        <v>102</v>
      </c>
      <c r="GP211" s="518" t="s">
        <v>102</v>
      </c>
      <c r="GQ211" s="518" t="s">
        <v>102</v>
      </c>
      <c r="GR211" s="518" t="s">
        <v>102</v>
      </c>
      <c r="GS211" s="518" t="s">
        <v>102</v>
      </c>
      <c r="GT211" s="518" t="s">
        <v>102</v>
      </c>
      <c r="GU211" s="518" t="s">
        <v>102</v>
      </c>
      <c r="GV211" s="518" t="s">
        <v>102</v>
      </c>
      <c r="GW211" s="518" t="s">
        <v>102</v>
      </c>
      <c r="GX211" s="518" t="s">
        <v>102</v>
      </c>
      <c r="GY211" s="518" t="s">
        <v>102</v>
      </c>
      <c r="GZ211" s="518" t="s">
        <v>102</v>
      </c>
      <c r="HA211" s="518" t="s">
        <v>102</v>
      </c>
      <c r="HB211" s="518" t="s">
        <v>102</v>
      </c>
      <c r="HC211" s="511" t="str">
        <f t="shared" si="3"/>
        <v>2007-800195</v>
      </c>
    </row>
    <row r="212" spans="1:211" ht="48" hidden="1" customHeight="1" x14ac:dyDescent="0.15">
      <c r="A212" s="511" t="s">
        <v>4474</v>
      </c>
      <c r="B212" s="512" t="s">
        <v>12214</v>
      </c>
      <c r="C212" s="513">
        <v>38002</v>
      </c>
      <c r="D212" s="512" t="s">
        <v>8419</v>
      </c>
      <c r="E212" s="512" t="s">
        <v>8420</v>
      </c>
      <c r="F212" s="512" t="s">
        <v>8421</v>
      </c>
      <c r="G212" s="513">
        <v>38509</v>
      </c>
      <c r="H212" s="512" t="s">
        <v>8959</v>
      </c>
      <c r="I212" s="512" t="s">
        <v>10051</v>
      </c>
      <c r="J212" s="513">
        <v>38485</v>
      </c>
      <c r="S212" s="514" t="s">
        <v>12215</v>
      </c>
      <c r="T212" s="511">
        <v>2010</v>
      </c>
      <c r="U212" s="515" t="s">
        <v>8424</v>
      </c>
      <c r="V212" s="514">
        <v>97</v>
      </c>
      <c r="W212" s="514">
        <v>3</v>
      </c>
      <c r="X212" s="514">
        <v>1</v>
      </c>
      <c r="Y212" s="513">
        <v>34159</v>
      </c>
      <c r="Z212" s="512" t="s">
        <v>12216</v>
      </c>
      <c r="AA212" s="512" t="s">
        <v>12217</v>
      </c>
      <c r="AB212" s="513">
        <v>37033</v>
      </c>
      <c r="AC212" s="513">
        <v>38672</v>
      </c>
      <c r="AD212" s="512" t="s">
        <v>12218</v>
      </c>
      <c r="AE212" s="513">
        <v>36852</v>
      </c>
      <c r="AF212" s="512" t="s">
        <v>138</v>
      </c>
      <c r="AG212" s="512" t="s">
        <v>12217</v>
      </c>
      <c r="AH212" s="516">
        <v>3716287</v>
      </c>
      <c r="AI212" s="513">
        <v>38604</v>
      </c>
      <c r="AJ212" s="513" t="s">
        <v>138</v>
      </c>
      <c r="AK212" s="511" t="s">
        <v>138</v>
      </c>
      <c r="AL212" s="513" t="s">
        <v>138</v>
      </c>
      <c r="AM212" s="511" t="s">
        <v>138</v>
      </c>
      <c r="AN212" s="511" t="s">
        <v>12219</v>
      </c>
      <c r="AO212" s="511" t="s">
        <v>12220</v>
      </c>
      <c r="AP212" s="511" t="s">
        <v>8964</v>
      </c>
      <c r="AQ212" s="511" t="s">
        <v>12221</v>
      </c>
      <c r="AR212" s="511" t="s">
        <v>8965</v>
      </c>
      <c r="AS212" s="511" t="s">
        <v>138</v>
      </c>
      <c r="AT212" s="511" t="s">
        <v>138</v>
      </c>
      <c r="AU212" s="511" t="s">
        <v>138</v>
      </c>
      <c r="AV212" s="511" t="s">
        <v>8966</v>
      </c>
      <c r="AW212" s="511" t="s">
        <v>8967</v>
      </c>
      <c r="AX212" s="511" t="s">
        <v>8968</v>
      </c>
      <c r="AY212" s="511" t="s">
        <v>12222</v>
      </c>
      <c r="AZ212" s="511" t="s">
        <v>12222</v>
      </c>
      <c r="BA212" s="511" t="s">
        <v>12223</v>
      </c>
      <c r="BB212" s="511">
        <v>505261689</v>
      </c>
      <c r="BC212" s="512" t="s">
        <v>8971</v>
      </c>
      <c r="BD212" s="511" t="s">
        <v>8972</v>
      </c>
      <c r="BE212" s="511" t="s">
        <v>8973</v>
      </c>
      <c r="BF212" s="511" t="s">
        <v>8974</v>
      </c>
      <c r="BG212" s="511" t="s">
        <v>12224</v>
      </c>
      <c r="BH212" s="511" t="s">
        <v>8648</v>
      </c>
      <c r="BI212" s="511">
        <v>2</v>
      </c>
      <c r="BJ212" s="511">
        <v>7</v>
      </c>
      <c r="BK212" s="511" t="s">
        <v>138</v>
      </c>
      <c r="BL212" s="511" t="s">
        <v>138</v>
      </c>
      <c r="BM212" s="511" t="s">
        <v>12225</v>
      </c>
      <c r="BN212" s="511" t="s">
        <v>12226</v>
      </c>
      <c r="BO212" s="511" t="s">
        <v>9027</v>
      </c>
      <c r="BP212" s="513">
        <v>33794</v>
      </c>
      <c r="BQ212" s="511" t="s">
        <v>138</v>
      </c>
      <c r="BR212" s="511" t="s">
        <v>8482</v>
      </c>
      <c r="BS212" s="511" t="s">
        <v>12227</v>
      </c>
      <c r="BT212" s="511" t="s">
        <v>8978</v>
      </c>
      <c r="BU212" s="511" t="s">
        <v>12228</v>
      </c>
      <c r="BV212" s="511">
        <v>1</v>
      </c>
      <c r="BW212" s="511">
        <v>1</v>
      </c>
      <c r="BX212" s="511" t="s">
        <v>12229</v>
      </c>
      <c r="BY212" s="511" t="s">
        <v>138</v>
      </c>
      <c r="BZ212" s="511">
        <v>9</v>
      </c>
      <c r="CA212" s="511" t="s">
        <v>12230</v>
      </c>
      <c r="CB212" s="511" t="s">
        <v>12231</v>
      </c>
      <c r="CC212" s="511" t="s">
        <v>12232</v>
      </c>
      <c r="CD212" s="511" t="s">
        <v>138</v>
      </c>
      <c r="CE212" s="518" t="s">
        <v>102</v>
      </c>
      <c r="CF212" s="518" t="s">
        <v>102</v>
      </c>
      <c r="CG212" s="518" t="s">
        <v>102</v>
      </c>
      <c r="CH212" s="518" t="s">
        <v>102</v>
      </c>
      <c r="CI212" s="518" t="s">
        <v>102</v>
      </c>
      <c r="CJ212" s="518" t="s">
        <v>102</v>
      </c>
      <c r="CK212" s="518" t="s">
        <v>102</v>
      </c>
      <c r="CL212" s="518" t="s">
        <v>102</v>
      </c>
      <c r="CM212" s="518" t="s">
        <v>102</v>
      </c>
      <c r="CN212" s="518" t="s">
        <v>102</v>
      </c>
      <c r="CO212" s="518" t="s">
        <v>102</v>
      </c>
      <c r="CP212" s="518" t="s">
        <v>102</v>
      </c>
      <c r="CQ212" s="518" t="s">
        <v>102</v>
      </c>
      <c r="CR212" s="518" t="s">
        <v>102</v>
      </c>
      <c r="CS212" s="518" t="s">
        <v>102</v>
      </c>
      <c r="CT212" s="518" t="s">
        <v>102</v>
      </c>
      <c r="CU212" s="518" t="s">
        <v>102</v>
      </c>
      <c r="CV212" s="518" t="s">
        <v>102</v>
      </c>
      <c r="CW212" s="518" t="s">
        <v>102</v>
      </c>
      <c r="CX212" s="518" t="s">
        <v>102</v>
      </c>
      <c r="CY212" s="518" t="s">
        <v>102</v>
      </c>
      <c r="CZ212" s="518" t="s">
        <v>102</v>
      </c>
      <c r="DA212" s="518" t="s">
        <v>102</v>
      </c>
      <c r="DB212" s="518" t="s">
        <v>102</v>
      </c>
      <c r="DC212" s="518" t="s">
        <v>102</v>
      </c>
      <c r="DD212" s="518" t="s">
        <v>102</v>
      </c>
      <c r="DE212" s="518" t="s">
        <v>102</v>
      </c>
      <c r="DF212" s="518" t="s">
        <v>102</v>
      </c>
      <c r="DG212" s="518" t="s">
        <v>102</v>
      </c>
      <c r="DH212" s="518" t="s">
        <v>102</v>
      </c>
      <c r="DI212" s="518" t="s">
        <v>102</v>
      </c>
      <c r="DJ212" s="518" t="s">
        <v>102</v>
      </c>
      <c r="DK212" s="518" t="s">
        <v>102</v>
      </c>
      <c r="DL212" s="518" t="s">
        <v>102</v>
      </c>
      <c r="DM212" s="518" t="s">
        <v>102</v>
      </c>
      <c r="DN212" s="518" t="s">
        <v>102</v>
      </c>
      <c r="DO212" s="518" t="s">
        <v>102</v>
      </c>
      <c r="DP212" s="518" t="s">
        <v>102</v>
      </c>
      <c r="DQ212" s="518" t="s">
        <v>102</v>
      </c>
      <c r="DR212" s="518" t="s">
        <v>102</v>
      </c>
      <c r="DS212" s="518" t="s">
        <v>102</v>
      </c>
      <c r="DT212" s="518" t="s">
        <v>102</v>
      </c>
      <c r="DU212" s="518" t="s">
        <v>102</v>
      </c>
      <c r="DV212" s="518" t="s">
        <v>102</v>
      </c>
      <c r="DW212" s="518" t="s">
        <v>102</v>
      </c>
      <c r="DX212" s="518" t="s">
        <v>102</v>
      </c>
      <c r="DY212" s="518" t="s">
        <v>102</v>
      </c>
      <c r="DZ212" s="518" t="s">
        <v>102</v>
      </c>
      <c r="EA212" s="518" t="s">
        <v>102</v>
      </c>
      <c r="EB212" s="518" t="s">
        <v>102</v>
      </c>
      <c r="EC212" s="518" t="s">
        <v>102</v>
      </c>
      <c r="ED212" s="518" t="s">
        <v>102</v>
      </c>
      <c r="EE212" s="518" t="s">
        <v>102</v>
      </c>
      <c r="EF212" s="518" t="s">
        <v>102</v>
      </c>
      <c r="EG212" s="518" t="s">
        <v>102</v>
      </c>
      <c r="EH212" s="518" t="s">
        <v>102</v>
      </c>
      <c r="EI212" s="518" t="s">
        <v>102</v>
      </c>
      <c r="EJ212" s="518" t="s">
        <v>102</v>
      </c>
      <c r="EK212" s="518" t="s">
        <v>102</v>
      </c>
      <c r="EL212" s="518" t="s">
        <v>102</v>
      </c>
      <c r="EM212" s="518" t="s">
        <v>102</v>
      </c>
      <c r="EN212" s="518" t="s">
        <v>102</v>
      </c>
      <c r="EO212" s="518" t="s">
        <v>102</v>
      </c>
      <c r="EP212" s="518" t="s">
        <v>102</v>
      </c>
      <c r="EQ212" s="518" t="s">
        <v>102</v>
      </c>
      <c r="ER212" s="518" t="s">
        <v>102</v>
      </c>
      <c r="ES212" s="518" t="s">
        <v>102</v>
      </c>
      <c r="ET212" s="518" t="s">
        <v>102</v>
      </c>
      <c r="EU212" s="518" t="s">
        <v>102</v>
      </c>
      <c r="EV212" s="518" t="s">
        <v>102</v>
      </c>
      <c r="EW212" s="518" t="s">
        <v>102</v>
      </c>
      <c r="EX212" s="518" t="s">
        <v>102</v>
      </c>
      <c r="EY212" s="518" t="s">
        <v>102</v>
      </c>
      <c r="EZ212" s="518" t="s">
        <v>102</v>
      </c>
      <c r="FA212" s="518" t="s">
        <v>102</v>
      </c>
      <c r="FB212" s="518" t="s">
        <v>102</v>
      </c>
      <c r="FC212" s="518" t="s">
        <v>102</v>
      </c>
      <c r="FD212" s="518" t="s">
        <v>102</v>
      </c>
      <c r="FE212" s="518" t="s">
        <v>102</v>
      </c>
      <c r="FF212" s="518" t="s">
        <v>102</v>
      </c>
      <c r="FG212" s="518" t="s">
        <v>102</v>
      </c>
      <c r="FH212" s="518" t="s">
        <v>102</v>
      </c>
      <c r="FI212" s="518" t="s">
        <v>102</v>
      </c>
      <c r="FJ212" s="518" t="s">
        <v>102</v>
      </c>
      <c r="FK212" s="518" t="s">
        <v>102</v>
      </c>
      <c r="FL212" s="518" t="s">
        <v>102</v>
      </c>
      <c r="FM212" s="518" t="s">
        <v>102</v>
      </c>
      <c r="FN212" s="518" t="s">
        <v>102</v>
      </c>
      <c r="FO212" s="518" t="s">
        <v>102</v>
      </c>
      <c r="FP212" s="518" t="s">
        <v>102</v>
      </c>
      <c r="FQ212" s="518" t="s">
        <v>102</v>
      </c>
      <c r="FR212" s="518" t="s">
        <v>102</v>
      </c>
      <c r="FS212" s="518" t="s">
        <v>102</v>
      </c>
      <c r="FT212" s="518" t="s">
        <v>102</v>
      </c>
      <c r="FU212" s="518" t="s">
        <v>102</v>
      </c>
      <c r="FV212" s="518" t="s">
        <v>102</v>
      </c>
      <c r="FW212" s="518" t="s">
        <v>102</v>
      </c>
      <c r="FX212" s="518" t="s">
        <v>102</v>
      </c>
      <c r="FY212" s="518" t="s">
        <v>102</v>
      </c>
      <c r="FZ212" s="518" t="s">
        <v>102</v>
      </c>
      <c r="GA212" s="518" t="s">
        <v>102</v>
      </c>
      <c r="GB212" s="518" t="s">
        <v>102</v>
      </c>
      <c r="GC212" s="518" t="s">
        <v>102</v>
      </c>
      <c r="GD212" s="518" t="s">
        <v>102</v>
      </c>
      <c r="GE212" s="518" t="s">
        <v>102</v>
      </c>
      <c r="GF212" s="518" t="s">
        <v>102</v>
      </c>
      <c r="GG212" s="518" t="s">
        <v>102</v>
      </c>
      <c r="GH212" s="518" t="s">
        <v>102</v>
      </c>
      <c r="GI212" s="518" t="s">
        <v>102</v>
      </c>
      <c r="GJ212" s="518" t="s">
        <v>102</v>
      </c>
      <c r="GK212" s="518" t="s">
        <v>102</v>
      </c>
      <c r="GL212" s="518" t="s">
        <v>102</v>
      </c>
      <c r="GM212" s="518" t="s">
        <v>102</v>
      </c>
      <c r="GN212" s="518" t="s">
        <v>102</v>
      </c>
      <c r="GO212" s="518" t="s">
        <v>102</v>
      </c>
      <c r="GP212" s="518" t="s">
        <v>102</v>
      </c>
      <c r="GQ212" s="518" t="s">
        <v>102</v>
      </c>
      <c r="GR212" s="518" t="s">
        <v>102</v>
      </c>
      <c r="GS212" s="518" t="s">
        <v>102</v>
      </c>
      <c r="GT212" s="518" t="s">
        <v>102</v>
      </c>
      <c r="GU212" s="518" t="s">
        <v>102</v>
      </c>
      <c r="GV212" s="518" t="s">
        <v>102</v>
      </c>
      <c r="GW212" s="518" t="s">
        <v>102</v>
      </c>
      <c r="GX212" s="518" t="s">
        <v>102</v>
      </c>
      <c r="GY212" s="518" t="s">
        <v>102</v>
      </c>
      <c r="GZ212" s="518" t="s">
        <v>102</v>
      </c>
      <c r="HA212" s="518" t="s">
        <v>102</v>
      </c>
      <c r="HB212" s="518" t="s">
        <v>102</v>
      </c>
      <c r="HC212" s="511" t="str">
        <f t="shared" si="3"/>
        <v>2004-001281</v>
      </c>
    </row>
    <row r="213" spans="1:211" ht="48" hidden="1" customHeight="1" x14ac:dyDescent="0.15">
      <c r="A213" s="511" t="s">
        <v>4474</v>
      </c>
      <c r="B213" s="512" t="s">
        <v>12233</v>
      </c>
      <c r="C213" s="513">
        <v>39135</v>
      </c>
      <c r="D213" s="512" t="s">
        <v>8419</v>
      </c>
      <c r="E213" s="512" t="s">
        <v>8498</v>
      </c>
      <c r="F213" s="512" t="s">
        <v>8421</v>
      </c>
      <c r="G213" s="513">
        <v>40102</v>
      </c>
      <c r="H213" s="512" t="s">
        <v>8985</v>
      </c>
      <c r="I213" s="512" t="s">
        <v>8805</v>
      </c>
      <c r="J213" s="511" t="s">
        <v>12234</v>
      </c>
      <c r="K213" s="512" t="s">
        <v>12235</v>
      </c>
      <c r="N213" s="513">
        <v>39513</v>
      </c>
      <c r="P213" s="512" t="s">
        <v>8988</v>
      </c>
      <c r="R213" s="513">
        <v>39631</v>
      </c>
      <c r="S213" s="514" t="s">
        <v>12236</v>
      </c>
      <c r="T213" s="511">
        <v>2010</v>
      </c>
      <c r="U213" s="515" t="s">
        <v>8424</v>
      </c>
      <c r="V213" s="514">
        <v>97</v>
      </c>
      <c r="W213" s="514">
        <v>3</v>
      </c>
      <c r="X213" s="514">
        <v>2</v>
      </c>
      <c r="Y213" s="513">
        <v>34159</v>
      </c>
      <c r="Z213" s="512" t="s">
        <v>12216</v>
      </c>
      <c r="AA213" s="512" t="s">
        <v>12217</v>
      </c>
      <c r="AB213" s="513">
        <v>37033</v>
      </c>
      <c r="AC213" s="513">
        <v>38672</v>
      </c>
      <c r="AD213" s="512" t="s">
        <v>12218</v>
      </c>
      <c r="AE213" s="513">
        <v>36852</v>
      </c>
      <c r="AF213" s="512" t="s">
        <v>138</v>
      </c>
      <c r="AG213" s="512" t="s">
        <v>12217</v>
      </c>
      <c r="AH213" s="516">
        <v>3716287</v>
      </c>
      <c r="AI213" s="513">
        <v>38604</v>
      </c>
      <c r="AJ213" s="513" t="s">
        <v>138</v>
      </c>
      <c r="AK213" s="511" t="s">
        <v>138</v>
      </c>
      <c r="AL213" s="513" t="s">
        <v>138</v>
      </c>
      <c r="AM213" s="511" t="s">
        <v>138</v>
      </c>
      <c r="AN213" s="511" t="s">
        <v>12219</v>
      </c>
      <c r="AO213" s="511" t="s">
        <v>12220</v>
      </c>
      <c r="AP213" s="511" t="s">
        <v>8964</v>
      </c>
      <c r="AQ213" s="511" t="s">
        <v>12221</v>
      </c>
      <c r="AR213" s="511" t="s">
        <v>8965</v>
      </c>
      <c r="AS213" s="511" t="s">
        <v>138</v>
      </c>
      <c r="AT213" s="511" t="s">
        <v>138</v>
      </c>
      <c r="AU213" s="511" t="s">
        <v>138</v>
      </c>
      <c r="AV213" s="511" t="s">
        <v>8966</v>
      </c>
      <c r="AW213" s="511" t="s">
        <v>8967</v>
      </c>
      <c r="AX213" s="511" t="s">
        <v>8968</v>
      </c>
      <c r="AY213" s="511" t="s">
        <v>12222</v>
      </c>
      <c r="AZ213" s="511" t="s">
        <v>12222</v>
      </c>
      <c r="BA213" s="511" t="s">
        <v>12223</v>
      </c>
      <c r="BB213" s="511">
        <v>505261689</v>
      </c>
      <c r="BC213" s="512" t="s">
        <v>8971</v>
      </c>
      <c r="BD213" s="511" t="s">
        <v>8972</v>
      </c>
      <c r="BE213" s="511" t="s">
        <v>8973</v>
      </c>
      <c r="BF213" s="511" t="s">
        <v>8974</v>
      </c>
      <c r="BG213" s="511" t="s">
        <v>12224</v>
      </c>
      <c r="BH213" s="511" t="s">
        <v>8648</v>
      </c>
      <c r="BI213" s="511">
        <v>2</v>
      </c>
      <c r="BJ213" s="511">
        <v>7</v>
      </c>
      <c r="BK213" s="511" t="s">
        <v>138</v>
      </c>
      <c r="BL213" s="511" t="s">
        <v>138</v>
      </c>
      <c r="BM213" s="511" t="s">
        <v>12225</v>
      </c>
      <c r="BN213" s="511" t="s">
        <v>12226</v>
      </c>
      <c r="BO213" s="511" t="s">
        <v>9027</v>
      </c>
      <c r="BP213" s="513">
        <v>33794</v>
      </c>
      <c r="BQ213" s="511" t="s">
        <v>138</v>
      </c>
      <c r="BR213" s="511" t="s">
        <v>8482</v>
      </c>
      <c r="BS213" s="511" t="s">
        <v>12227</v>
      </c>
      <c r="BT213" s="511" t="s">
        <v>8978</v>
      </c>
      <c r="BU213" s="511" t="s">
        <v>12228</v>
      </c>
      <c r="BV213" s="511">
        <v>1</v>
      </c>
      <c r="BW213" s="511">
        <v>1</v>
      </c>
      <c r="BX213" s="511" t="s">
        <v>12229</v>
      </c>
      <c r="BY213" s="511" t="s">
        <v>138</v>
      </c>
      <c r="BZ213" s="511">
        <v>9</v>
      </c>
      <c r="CA213" s="511" t="s">
        <v>12230</v>
      </c>
      <c r="CB213" s="511" t="s">
        <v>12231</v>
      </c>
      <c r="CC213" s="511" t="s">
        <v>12232</v>
      </c>
      <c r="CD213" s="511" t="s">
        <v>138</v>
      </c>
      <c r="CE213" s="518" t="s">
        <v>12237</v>
      </c>
      <c r="CF213" s="518" t="s">
        <v>8990</v>
      </c>
      <c r="CG213" s="518" t="s">
        <v>12238</v>
      </c>
      <c r="CH213" s="518" t="s">
        <v>12239</v>
      </c>
      <c r="CI213" s="518" t="s">
        <v>12240</v>
      </c>
      <c r="CJ213" s="518" t="s">
        <v>8995</v>
      </c>
      <c r="CK213" s="518" t="s">
        <v>102</v>
      </c>
      <c r="CL213" s="518" t="s">
        <v>102</v>
      </c>
      <c r="CM213" s="518" t="s">
        <v>102</v>
      </c>
      <c r="CN213" s="518" t="s">
        <v>102</v>
      </c>
      <c r="CO213" s="518" t="s">
        <v>102</v>
      </c>
      <c r="CP213" s="518" t="s">
        <v>102</v>
      </c>
      <c r="CQ213" s="518" t="s">
        <v>102</v>
      </c>
      <c r="CR213" s="518" t="s">
        <v>102</v>
      </c>
      <c r="CS213" s="518" t="s">
        <v>102</v>
      </c>
      <c r="CT213" s="518" t="s">
        <v>102</v>
      </c>
      <c r="CU213" s="518" t="s">
        <v>102</v>
      </c>
      <c r="CV213" s="518" t="s">
        <v>102</v>
      </c>
      <c r="CW213" s="518" t="s">
        <v>102</v>
      </c>
      <c r="CX213" s="518" t="s">
        <v>102</v>
      </c>
      <c r="CY213" s="518" t="s">
        <v>102</v>
      </c>
      <c r="CZ213" s="518" t="s">
        <v>102</v>
      </c>
      <c r="DA213" s="518" t="s">
        <v>102</v>
      </c>
      <c r="DB213" s="518" t="s">
        <v>102</v>
      </c>
      <c r="DC213" s="518" t="s">
        <v>102</v>
      </c>
      <c r="DD213" s="518" t="s">
        <v>102</v>
      </c>
      <c r="DE213" s="518" t="s">
        <v>102</v>
      </c>
      <c r="DF213" s="518" t="s">
        <v>102</v>
      </c>
      <c r="DG213" s="518" t="s">
        <v>102</v>
      </c>
      <c r="DH213" s="518" t="s">
        <v>102</v>
      </c>
      <c r="DI213" s="518" t="s">
        <v>102</v>
      </c>
      <c r="DJ213" s="518" t="s">
        <v>102</v>
      </c>
      <c r="DK213" s="518" t="s">
        <v>102</v>
      </c>
      <c r="DL213" s="518" t="s">
        <v>102</v>
      </c>
      <c r="DM213" s="518" t="s">
        <v>102</v>
      </c>
      <c r="DN213" s="518" t="s">
        <v>102</v>
      </c>
      <c r="DO213" s="518" t="s">
        <v>102</v>
      </c>
      <c r="DP213" s="518" t="s">
        <v>102</v>
      </c>
      <c r="DQ213" s="518" t="s">
        <v>102</v>
      </c>
      <c r="DR213" s="518" t="s">
        <v>102</v>
      </c>
      <c r="DS213" s="518" t="s">
        <v>102</v>
      </c>
      <c r="DT213" s="518" t="s">
        <v>102</v>
      </c>
      <c r="DU213" s="518" t="s">
        <v>102</v>
      </c>
      <c r="DV213" s="518" t="s">
        <v>102</v>
      </c>
      <c r="DW213" s="518" t="s">
        <v>102</v>
      </c>
      <c r="DX213" s="518" t="s">
        <v>102</v>
      </c>
      <c r="DY213" s="518" t="s">
        <v>102</v>
      </c>
      <c r="DZ213" s="518" t="s">
        <v>102</v>
      </c>
      <c r="EA213" s="518" t="s">
        <v>102</v>
      </c>
      <c r="EB213" s="518" t="s">
        <v>102</v>
      </c>
      <c r="EC213" s="518" t="s">
        <v>102</v>
      </c>
      <c r="ED213" s="518" t="s">
        <v>102</v>
      </c>
      <c r="EE213" s="518" t="s">
        <v>102</v>
      </c>
      <c r="EF213" s="518" t="s">
        <v>102</v>
      </c>
      <c r="EG213" s="518" t="s">
        <v>102</v>
      </c>
      <c r="EH213" s="518" t="s">
        <v>102</v>
      </c>
      <c r="EI213" s="518" t="s">
        <v>102</v>
      </c>
      <c r="EJ213" s="518" t="s">
        <v>102</v>
      </c>
      <c r="EK213" s="518" t="s">
        <v>102</v>
      </c>
      <c r="EL213" s="518" t="s">
        <v>102</v>
      </c>
      <c r="EM213" s="518" t="s">
        <v>102</v>
      </c>
      <c r="EN213" s="518" t="s">
        <v>102</v>
      </c>
      <c r="EO213" s="518" t="s">
        <v>102</v>
      </c>
      <c r="EP213" s="518" t="s">
        <v>102</v>
      </c>
      <c r="EQ213" s="518" t="s">
        <v>102</v>
      </c>
      <c r="ER213" s="518" t="s">
        <v>102</v>
      </c>
      <c r="ES213" s="518" t="s">
        <v>102</v>
      </c>
      <c r="ET213" s="518" t="s">
        <v>102</v>
      </c>
      <c r="EU213" s="518" t="s">
        <v>102</v>
      </c>
      <c r="EV213" s="518" t="s">
        <v>102</v>
      </c>
      <c r="EW213" s="518" t="s">
        <v>102</v>
      </c>
      <c r="EX213" s="518" t="s">
        <v>102</v>
      </c>
      <c r="EY213" s="518" t="s">
        <v>102</v>
      </c>
      <c r="EZ213" s="518" t="s">
        <v>102</v>
      </c>
      <c r="FA213" s="518" t="s">
        <v>102</v>
      </c>
      <c r="FB213" s="518" t="s">
        <v>102</v>
      </c>
      <c r="FC213" s="518" t="s">
        <v>102</v>
      </c>
      <c r="FD213" s="518" t="s">
        <v>102</v>
      </c>
      <c r="FE213" s="518" t="s">
        <v>102</v>
      </c>
      <c r="FF213" s="518" t="s">
        <v>102</v>
      </c>
      <c r="FG213" s="518" t="s">
        <v>102</v>
      </c>
      <c r="FH213" s="518" t="s">
        <v>102</v>
      </c>
      <c r="FI213" s="518" t="s">
        <v>102</v>
      </c>
      <c r="FJ213" s="518" t="s">
        <v>102</v>
      </c>
      <c r="FK213" s="518" t="s">
        <v>102</v>
      </c>
      <c r="FL213" s="518" t="s">
        <v>102</v>
      </c>
      <c r="FM213" s="518" t="s">
        <v>102</v>
      </c>
      <c r="FN213" s="518" t="s">
        <v>102</v>
      </c>
      <c r="FO213" s="518" t="s">
        <v>102</v>
      </c>
      <c r="FP213" s="518" t="s">
        <v>102</v>
      </c>
      <c r="FQ213" s="518" t="s">
        <v>102</v>
      </c>
      <c r="FR213" s="518" t="s">
        <v>102</v>
      </c>
      <c r="FS213" s="518" t="s">
        <v>102</v>
      </c>
      <c r="FT213" s="518" t="s">
        <v>102</v>
      </c>
      <c r="FU213" s="518" t="s">
        <v>102</v>
      </c>
      <c r="FV213" s="518" t="s">
        <v>102</v>
      </c>
      <c r="FW213" s="518" t="s">
        <v>102</v>
      </c>
      <c r="FX213" s="518" t="s">
        <v>102</v>
      </c>
      <c r="FY213" s="518" t="s">
        <v>102</v>
      </c>
      <c r="FZ213" s="518" t="s">
        <v>102</v>
      </c>
      <c r="GA213" s="518" t="s">
        <v>102</v>
      </c>
      <c r="GB213" s="518" t="s">
        <v>102</v>
      </c>
      <c r="GC213" s="518" t="s">
        <v>102</v>
      </c>
      <c r="GD213" s="518" t="s">
        <v>102</v>
      </c>
      <c r="GE213" s="518" t="s">
        <v>102</v>
      </c>
      <c r="GF213" s="518" t="s">
        <v>102</v>
      </c>
      <c r="GG213" s="518" t="s">
        <v>102</v>
      </c>
      <c r="GH213" s="518" t="s">
        <v>102</v>
      </c>
      <c r="GI213" s="518" t="s">
        <v>102</v>
      </c>
      <c r="GJ213" s="518" t="s">
        <v>102</v>
      </c>
      <c r="GK213" s="518" t="s">
        <v>102</v>
      </c>
      <c r="GL213" s="518" t="s">
        <v>102</v>
      </c>
      <c r="GM213" s="518" t="s">
        <v>102</v>
      </c>
      <c r="GN213" s="518" t="s">
        <v>102</v>
      </c>
      <c r="GO213" s="518" t="s">
        <v>102</v>
      </c>
      <c r="GP213" s="518" t="s">
        <v>102</v>
      </c>
      <c r="GQ213" s="518" t="s">
        <v>102</v>
      </c>
      <c r="GR213" s="518" t="s">
        <v>102</v>
      </c>
      <c r="GS213" s="518" t="s">
        <v>102</v>
      </c>
      <c r="GT213" s="518" t="s">
        <v>102</v>
      </c>
      <c r="GU213" s="518" t="s">
        <v>102</v>
      </c>
      <c r="GV213" s="518" t="s">
        <v>102</v>
      </c>
      <c r="GW213" s="518" t="s">
        <v>102</v>
      </c>
      <c r="GX213" s="518" t="s">
        <v>102</v>
      </c>
      <c r="GY213" s="518" t="s">
        <v>102</v>
      </c>
      <c r="GZ213" s="518" t="s">
        <v>102</v>
      </c>
      <c r="HA213" s="518" t="s">
        <v>102</v>
      </c>
      <c r="HB213" s="518" t="s">
        <v>102</v>
      </c>
      <c r="HC213" s="511" t="str">
        <f t="shared" si="3"/>
        <v>2007-800036</v>
      </c>
    </row>
    <row r="214" spans="1:211" ht="48" hidden="1" customHeight="1" x14ac:dyDescent="0.15">
      <c r="A214" s="511" t="s">
        <v>4474</v>
      </c>
      <c r="B214" s="512" t="s">
        <v>12241</v>
      </c>
      <c r="C214" s="513">
        <v>39598</v>
      </c>
      <c r="D214" s="512" t="s">
        <v>8419</v>
      </c>
      <c r="E214" s="512" t="s">
        <v>8465</v>
      </c>
      <c r="F214" s="512" t="s">
        <v>8466</v>
      </c>
      <c r="G214" s="513">
        <v>39647</v>
      </c>
      <c r="H214" s="512" t="s">
        <v>8998</v>
      </c>
      <c r="S214" s="511" t="s">
        <v>8999</v>
      </c>
      <c r="T214" s="511">
        <v>2010</v>
      </c>
      <c r="U214" s="515" t="s">
        <v>8424</v>
      </c>
      <c r="V214" s="514">
        <v>97</v>
      </c>
      <c r="W214" s="514">
        <v>3</v>
      </c>
      <c r="X214" s="514">
        <v>3</v>
      </c>
      <c r="Y214" s="513">
        <v>34159</v>
      </c>
      <c r="Z214" s="512" t="s">
        <v>12216</v>
      </c>
      <c r="AA214" s="512" t="s">
        <v>12217</v>
      </c>
      <c r="AB214" s="513">
        <v>37033</v>
      </c>
      <c r="AC214" s="513">
        <v>38672</v>
      </c>
      <c r="AD214" s="512" t="s">
        <v>12218</v>
      </c>
      <c r="AE214" s="513">
        <v>36852</v>
      </c>
      <c r="AF214" s="512" t="s">
        <v>138</v>
      </c>
      <c r="AG214" s="512" t="s">
        <v>12217</v>
      </c>
      <c r="AH214" s="516">
        <v>3716287</v>
      </c>
      <c r="AI214" s="513">
        <v>38604</v>
      </c>
      <c r="AJ214" s="513" t="s">
        <v>138</v>
      </c>
      <c r="AK214" s="511" t="s">
        <v>138</v>
      </c>
      <c r="AL214" s="513" t="s">
        <v>138</v>
      </c>
      <c r="AM214" s="511" t="s">
        <v>138</v>
      </c>
      <c r="AN214" s="511" t="s">
        <v>12219</v>
      </c>
      <c r="AO214" s="511" t="s">
        <v>12220</v>
      </c>
      <c r="AP214" s="511" t="s">
        <v>8964</v>
      </c>
      <c r="AQ214" s="511" t="s">
        <v>12221</v>
      </c>
      <c r="AR214" s="511" t="s">
        <v>8965</v>
      </c>
      <c r="AS214" s="511" t="s">
        <v>138</v>
      </c>
      <c r="AT214" s="511" t="s">
        <v>138</v>
      </c>
      <c r="AU214" s="511" t="s">
        <v>138</v>
      </c>
      <c r="AV214" s="511" t="s">
        <v>8966</v>
      </c>
      <c r="AW214" s="511" t="s">
        <v>8967</v>
      </c>
      <c r="AX214" s="511" t="s">
        <v>8968</v>
      </c>
      <c r="AY214" s="511" t="s">
        <v>12222</v>
      </c>
      <c r="AZ214" s="511" t="s">
        <v>12222</v>
      </c>
      <c r="BA214" s="511" t="s">
        <v>12223</v>
      </c>
      <c r="BB214" s="511">
        <v>505261689</v>
      </c>
      <c r="BC214" s="512" t="s">
        <v>8971</v>
      </c>
      <c r="BD214" s="511" t="s">
        <v>8972</v>
      </c>
      <c r="BE214" s="511" t="s">
        <v>8973</v>
      </c>
      <c r="BF214" s="511" t="s">
        <v>8974</v>
      </c>
      <c r="BG214" s="511" t="s">
        <v>12224</v>
      </c>
      <c r="BH214" s="511" t="s">
        <v>8648</v>
      </c>
      <c r="BI214" s="511">
        <v>2</v>
      </c>
      <c r="BJ214" s="511">
        <v>7</v>
      </c>
      <c r="BK214" s="511" t="s">
        <v>138</v>
      </c>
      <c r="BL214" s="511" t="s">
        <v>138</v>
      </c>
      <c r="BM214" s="511" t="s">
        <v>12225</v>
      </c>
      <c r="BN214" s="511" t="s">
        <v>12226</v>
      </c>
      <c r="BO214" s="511" t="s">
        <v>9027</v>
      </c>
      <c r="BP214" s="513">
        <v>33794</v>
      </c>
      <c r="BQ214" s="511" t="s">
        <v>138</v>
      </c>
      <c r="BR214" s="511" t="s">
        <v>8482</v>
      </c>
      <c r="BS214" s="511" t="s">
        <v>12227</v>
      </c>
      <c r="BT214" s="511" t="s">
        <v>8978</v>
      </c>
      <c r="BU214" s="511" t="s">
        <v>12228</v>
      </c>
      <c r="BV214" s="511">
        <v>1</v>
      </c>
      <c r="BW214" s="511">
        <v>1</v>
      </c>
      <c r="BX214" s="511" t="s">
        <v>12229</v>
      </c>
      <c r="BY214" s="511" t="s">
        <v>138</v>
      </c>
      <c r="BZ214" s="511">
        <v>9</v>
      </c>
      <c r="CA214" s="511" t="s">
        <v>12230</v>
      </c>
      <c r="CB214" s="511" t="s">
        <v>12231</v>
      </c>
      <c r="CC214" s="511" t="s">
        <v>12232</v>
      </c>
      <c r="CD214" s="511" t="s">
        <v>138</v>
      </c>
      <c r="CE214" s="518" t="s">
        <v>102</v>
      </c>
      <c r="CF214" s="518" t="s">
        <v>102</v>
      </c>
      <c r="CG214" s="518" t="s">
        <v>102</v>
      </c>
      <c r="CH214" s="518" t="s">
        <v>102</v>
      </c>
      <c r="CI214" s="518" t="s">
        <v>102</v>
      </c>
      <c r="CJ214" s="518" t="s">
        <v>102</v>
      </c>
      <c r="CK214" s="518" t="s">
        <v>102</v>
      </c>
      <c r="CL214" s="518" t="s">
        <v>102</v>
      </c>
      <c r="CM214" s="518" t="s">
        <v>102</v>
      </c>
      <c r="CN214" s="518" t="s">
        <v>102</v>
      </c>
      <c r="CO214" s="518" t="s">
        <v>102</v>
      </c>
      <c r="CP214" s="518" t="s">
        <v>102</v>
      </c>
      <c r="CQ214" s="518" t="s">
        <v>102</v>
      </c>
      <c r="CR214" s="518" t="s">
        <v>102</v>
      </c>
      <c r="CS214" s="518" t="s">
        <v>102</v>
      </c>
      <c r="CT214" s="518" t="s">
        <v>102</v>
      </c>
      <c r="CU214" s="518" t="s">
        <v>102</v>
      </c>
      <c r="CV214" s="518" t="s">
        <v>102</v>
      </c>
      <c r="CW214" s="518" t="s">
        <v>102</v>
      </c>
      <c r="CX214" s="518" t="s">
        <v>102</v>
      </c>
      <c r="CY214" s="518" t="s">
        <v>102</v>
      </c>
      <c r="CZ214" s="518" t="s">
        <v>102</v>
      </c>
      <c r="DA214" s="518" t="s">
        <v>102</v>
      </c>
      <c r="DB214" s="518" t="s">
        <v>102</v>
      </c>
      <c r="DC214" s="518" t="s">
        <v>102</v>
      </c>
      <c r="DD214" s="518" t="s">
        <v>102</v>
      </c>
      <c r="DE214" s="518" t="s">
        <v>102</v>
      </c>
      <c r="DF214" s="518" t="s">
        <v>102</v>
      </c>
      <c r="DG214" s="518" t="s">
        <v>102</v>
      </c>
      <c r="DH214" s="518" t="s">
        <v>102</v>
      </c>
      <c r="DI214" s="518" t="s">
        <v>102</v>
      </c>
      <c r="DJ214" s="518" t="s">
        <v>102</v>
      </c>
      <c r="DK214" s="518" t="s">
        <v>102</v>
      </c>
      <c r="DL214" s="518" t="s">
        <v>102</v>
      </c>
      <c r="DM214" s="518" t="s">
        <v>102</v>
      </c>
      <c r="DN214" s="518" t="s">
        <v>102</v>
      </c>
      <c r="DO214" s="518" t="s">
        <v>102</v>
      </c>
      <c r="DP214" s="518" t="s">
        <v>102</v>
      </c>
      <c r="DQ214" s="518" t="s">
        <v>102</v>
      </c>
      <c r="DR214" s="518" t="s">
        <v>102</v>
      </c>
      <c r="DS214" s="518" t="s">
        <v>102</v>
      </c>
      <c r="DT214" s="518" t="s">
        <v>102</v>
      </c>
      <c r="DU214" s="518" t="s">
        <v>102</v>
      </c>
      <c r="DV214" s="518" t="s">
        <v>102</v>
      </c>
      <c r="DW214" s="518" t="s">
        <v>102</v>
      </c>
      <c r="DX214" s="518" t="s">
        <v>102</v>
      </c>
      <c r="DY214" s="518" t="s">
        <v>102</v>
      </c>
      <c r="DZ214" s="518" t="s">
        <v>102</v>
      </c>
      <c r="EA214" s="518" t="s">
        <v>102</v>
      </c>
      <c r="EB214" s="518" t="s">
        <v>102</v>
      </c>
      <c r="EC214" s="518" t="s">
        <v>102</v>
      </c>
      <c r="ED214" s="518" t="s">
        <v>102</v>
      </c>
      <c r="EE214" s="518" t="s">
        <v>102</v>
      </c>
      <c r="EF214" s="518" t="s">
        <v>102</v>
      </c>
      <c r="EG214" s="518" t="s">
        <v>102</v>
      </c>
      <c r="EH214" s="518" t="s">
        <v>102</v>
      </c>
      <c r="EI214" s="518" t="s">
        <v>102</v>
      </c>
      <c r="EJ214" s="518" t="s">
        <v>102</v>
      </c>
      <c r="EK214" s="518" t="s">
        <v>102</v>
      </c>
      <c r="EL214" s="518" t="s">
        <v>102</v>
      </c>
      <c r="EM214" s="518" t="s">
        <v>102</v>
      </c>
      <c r="EN214" s="518" t="s">
        <v>102</v>
      </c>
      <c r="EO214" s="518" t="s">
        <v>102</v>
      </c>
      <c r="EP214" s="518" t="s">
        <v>102</v>
      </c>
      <c r="EQ214" s="518" t="s">
        <v>102</v>
      </c>
      <c r="ER214" s="518" t="s">
        <v>102</v>
      </c>
      <c r="ES214" s="518" t="s">
        <v>102</v>
      </c>
      <c r="ET214" s="518" t="s">
        <v>102</v>
      </c>
      <c r="EU214" s="518" t="s">
        <v>102</v>
      </c>
      <c r="EV214" s="518" t="s">
        <v>102</v>
      </c>
      <c r="EW214" s="518" t="s">
        <v>102</v>
      </c>
      <c r="EX214" s="518" t="s">
        <v>102</v>
      </c>
      <c r="EY214" s="518" t="s">
        <v>102</v>
      </c>
      <c r="EZ214" s="518" t="s">
        <v>102</v>
      </c>
      <c r="FA214" s="518" t="s">
        <v>102</v>
      </c>
      <c r="FB214" s="518" t="s">
        <v>102</v>
      </c>
      <c r="FC214" s="518" t="s">
        <v>102</v>
      </c>
      <c r="FD214" s="518" t="s">
        <v>102</v>
      </c>
      <c r="FE214" s="518" t="s">
        <v>102</v>
      </c>
      <c r="FF214" s="518" t="s">
        <v>102</v>
      </c>
      <c r="FG214" s="518" t="s">
        <v>102</v>
      </c>
      <c r="FH214" s="518" t="s">
        <v>102</v>
      </c>
      <c r="FI214" s="518" t="s">
        <v>102</v>
      </c>
      <c r="FJ214" s="518" t="s">
        <v>102</v>
      </c>
      <c r="FK214" s="518" t="s">
        <v>102</v>
      </c>
      <c r="FL214" s="518" t="s">
        <v>102</v>
      </c>
      <c r="FM214" s="518" t="s">
        <v>102</v>
      </c>
      <c r="FN214" s="518" t="s">
        <v>102</v>
      </c>
      <c r="FO214" s="518" t="s">
        <v>102</v>
      </c>
      <c r="FP214" s="518" t="s">
        <v>102</v>
      </c>
      <c r="FQ214" s="518" t="s">
        <v>102</v>
      </c>
      <c r="FR214" s="518" t="s">
        <v>102</v>
      </c>
      <c r="FS214" s="518" t="s">
        <v>102</v>
      </c>
      <c r="FT214" s="518" t="s">
        <v>102</v>
      </c>
      <c r="FU214" s="518" t="s">
        <v>102</v>
      </c>
      <c r="FV214" s="518" t="s">
        <v>102</v>
      </c>
      <c r="FW214" s="518" t="s">
        <v>102</v>
      </c>
      <c r="FX214" s="518" t="s">
        <v>102</v>
      </c>
      <c r="FY214" s="518" t="s">
        <v>102</v>
      </c>
      <c r="FZ214" s="518" t="s">
        <v>102</v>
      </c>
      <c r="GA214" s="518" t="s">
        <v>102</v>
      </c>
      <c r="GB214" s="518" t="s">
        <v>102</v>
      </c>
      <c r="GC214" s="518" t="s">
        <v>102</v>
      </c>
      <c r="GD214" s="518" t="s">
        <v>102</v>
      </c>
      <c r="GE214" s="518" t="s">
        <v>102</v>
      </c>
      <c r="GF214" s="518" t="s">
        <v>102</v>
      </c>
      <c r="GG214" s="518" t="s">
        <v>102</v>
      </c>
      <c r="GH214" s="518" t="s">
        <v>102</v>
      </c>
      <c r="GI214" s="518" t="s">
        <v>102</v>
      </c>
      <c r="GJ214" s="518" t="s">
        <v>102</v>
      </c>
      <c r="GK214" s="518" t="s">
        <v>102</v>
      </c>
      <c r="GL214" s="518" t="s">
        <v>102</v>
      </c>
      <c r="GM214" s="518" t="s">
        <v>102</v>
      </c>
      <c r="GN214" s="518" t="s">
        <v>102</v>
      </c>
      <c r="GO214" s="518" t="s">
        <v>102</v>
      </c>
      <c r="GP214" s="518" t="s">
        <v>102</v>
      </c>
      <c r="GQ214" s="518" t="s">
        <v>102</v>
      </c>
      <c r="GR214" s="518" t="s">
        <v>102</v>
      </c>
      <c r="GS214" s="518" t="s">
        <v>102</v>
      </c>
      <c r="GT214" s="518" t="s">
        <v>102</v>
      </c>
      <c r="GU214" s="518" t="s">
        <v>102</v>
      </c>
      <c r="GV214" s="518" t="s">
        <v>102</v>
      </c>
      <c r="GW214" s="518" t="s">
        <v>102</v>
      </c>
      <c r="GX214" s="518" t="s">
        <v>102</v>
      </c>
      <c r="GY214" s="518" t="s">
        <v>102</v>
      </c>
      <c r="GZ214" s="518" t="s">
        <v>102</v>
      </c>
      <c r="HA214" s="518" t="s">
        <v>102</v>
      </c>
      <c r="HB214" s="518" t="s">
        <v>102</v>
      </c>
      <c r="HC214" s="511" t="str">
        <f t="shared" si="3"/>
        <v>2008-390060</v>
      </c>
    </row>
    <row r="215" spans="1:211" ht="48" hidden="1" customHeight="1" x14ac:dyDescent="0.15">
      <c r="A215" s="511" t="s">
        <v>4475</v>
      </c>
      <c r="B215" s="512" t="s">
        <v>12242</v>
      </c>
      <c r="C215" s="513">
        <v>39624</v>
      </c>
      <c r="D215" s="512" t="s">
        <v>8419</v>
      </c>
      <c r="E215" s="512" t="s">
        <v>8452</v>
      </c>
      <c r="F215" s="512" t="s">
        <v>8421</v>
      </c>
      <c r="G215" s="513">
        <v>40242</v>
      </c>
      <c r="H215" s="512" t="s">
        <v>10845</v>
      </c>
      <c r="I215" s="512" t="s">
        <v>8500</v>
      </c>
      <c r="J215" s="513">
        <v>39861</v>
      </c>
      <c r="K215" s="512" t="s">
        <v>12243</v>
      </c>
      <c r="L215" s="512" t="s">
        <v>12244</v>
      </c>
      <c r="M215" s="512" t="s">
        <v>12245</v>
      </c>
      <c r="N215" s="513">
        <v>39896</v>
      </c>
      <c r="O215" s="513">
        <v>40115</v>
      </c>
      <c r="P215" s="512" t="s">
        <v>8458</v>
      </c>
      <c r="Q215" s="513">
        <v>40101</v>
      </c>
      <c r="R215" s="511" t="s">
        <v>10849</v>
      </c>
      <c r="S215" s="514" t="s">
        <v>12246</v>
      </c>
      <c r="T215" s="511">
        <v>2010</v>
      </c>
      <c r="U215" s="515" t="s">
        <v>8424</v>
      </c>
      <c r="V215" s="514">
        <v>98</v>
      </c>
      <c r="W215" s="514">
        <v>1</v>
      </c>
      <c r="X215" s="514">
        <v>1</v>
      </c>
      <c r="Y215" s="513">
        <v>36861</v>
      </c>
      <c r="Z215" s="512" t="s">
        <v>12247</v>
      </c>
      <c r="AA215" s="512" t="s">
        <v>12248</v>
      </c>
      <c r="AB215" s="513">
        <v>37428</v>
      </c>
      <c r="AC215" s="513">
        <v>37565</v>
      </c>
      <c r="AD215" s="512" t="s">
        <v>12249</v>
      </c>
      <c r="AE215" s="513">
        <v>36868</v>
      </c>
      <c r="AF215" s="512" t="s">
        <v>138</v>
      </c>
      <c r="AG215" s="512" t="s">
        <v>12248</v>
      </c>
      <c r="AH215" s="516">
        <v>3340724</v>
      </c>
      <c r="AI215" s="513">
        <v>37484</v>
      </c>
      <c r="AJ215" s="513" t="s">
        <v>138</v>
      </c>
      <c r="AK215" s="511" t="s">
        <v>138</v>
      </c>
      <c r="AL215" s="513" t="s">
        <v>138</v>
      </c>
      <c r="AM215" s="511" t="s">
        <v>138</v>
      </c>
      <c r="AN215" s="511" t="s">
        <v>12250</v>
      </c>
      <c r="AO215" s="511" t="s">
        <v>12251</v>
      </c>
      <c r="AP215" s="511" t="s">
        <v>12252</v>
      </c>
      <c r="AQ215" s="511" t="s">
        <v>12253</v>
      </c>
      <c r="AR215" s="511" t="s">
        <v>12254</v>
      </c>
      <c r="AS215" s="511" t="s">
        <v>138</v>
      </c>
      <c r="AT215" s="511" t="s">
        <v>138</v>
      </c>
      <c r="AU215" s="511" t="s">
        <v>138</v>
      </c>
      <c r="AV215" s="511" t="s">
        <v>12255</v>
      </c>
      <c r="AW215" s="511" t="s">
        <v>12256</v>
      </c>
      <c r="AX215" s="511" t="s">
        <v>12257</v>
      </c>
      <c r="AY215" s="511" t="s">
        <v>12258</v>
      </c>
      <c r="AZ215" s="511" t="s">
        <v>12259</v>
      </c>
      <c r="BA215" s="511" t="s">
        <v>12260</v>
      </c>
      <c r="BB215" s="511">
        <v>592141466</v>
      </c>
      <c r="BC215" s="512" t="s">
        <v>10865</v>
      </c>
      <c r="BD215" s="511" t="s">
        <v>10866</v>
      </c>
      <c r="BE215" s="511" t="s">
        <v>10867</v>
      </c>
      <c r="BF215" s="511" t="s">
        <v>12261</v>
      </c>
      <c r="BG215" s="511" t="s">
        <v>12262</v>
      </c>
      <c r="BH215" s="511" t="s">
        <v>9142</v>
      </c>
      <c r="BI215" s="511">
        <v>3</v>
      </c>
      <c r="BJ215" s="511">
        <v>5</v>
      </c>
      <c r="BK215" s="511" t="s">
        <v>138</v>
      </c>
      <c r="BL215" s="511" t="s">
        <v>138</v>
      </c>
      <c r="BM215" s="511" t="s">
        <v>12263</v>
      </c>
      <c r="BN215" s="511" t="s">
        <v>138</v>
      </c>
      <c r="BO215" s="511" t="s">
        <v>9027</v>
      </c>
      <c r="BP215" s="513" t="s">
        <v>138</v>
      </c>
      <c r="BQ215" s="511" t="s">
        <v>138</v>
      </c>
      <c r="BR215" s="511" t="s">
        <v>8445</v>
      </c>
      <c r="BS215" s="511" t="s">
        <v>12264</v>
      </c>
      <c r="BT215" s="511" t="s">
        <v>138</v>
      </c>
      <c r="BU215" s="511" t="s">
        <v>12242</v>
      </c>
      <c r="BV215" s="511" t="s">
        <v>138</v>
      </c>
      <c r="BW215" s="511">
        <v>1</v>
      </c>
      <c r="BX215" s="511" t="s">
        <v>12265</v>
      </c>
      <c r="BY215" s="511" t="s">
        <v>138</v>
      </c>
      <c r="BZ215" s="511">
        <v>6</v>
      </c>
      <c r="CA215" s="511" t="s">
        <v>12266</v>
      </c>
      <c r="CB215" s="511" t="s">
        <v>12267</v>
      </c>
      <c r="CC215" s="511" t="s">
        <v>12268</v>
      </c>
      <c r="CD215" s="511" t="s">
        <v>138</v>
      </c>
      <c r="CE215" s="518" t="s">
        <v>12269</v>
      </c>
      <c r="CF215" s="518" t="s">
        <v>12270</v>
      </c>
      <c r="CG215" s="518" t="s">
        <v>12271</v>
      </c>
      <c r="CH215" s="518" t="s">
        <v>12272</v>
      </c>
      <c r="CI215" s="518" t="s">
        <v>12273</v>
      </c>
      <c r="CJ215" s="518" t="s">
        <v>102</v>
      </c>
      <c r="CK215" s="518" t="s">
        <v>102</v>
      </c>
      <c r="CL215" s="518" t="s">
        <v>102</v>
      </c>
      <c r="CM215" s="518" t="s">
        <v>102</v>
      </c>
      <c r="CN215" s="518" t="s">
        <v>102</v>
      </c>
      <c r="CO215" s="518" t="s">
        <v>102</v>
      </c>
      <c r="CP215" s="518" t="s">
        <v>102</v>
      </c>
      <c r="CQ215" s="518" t="s">
        <v>102</v>
      </c>
      <c r="CR215" s="518" t="s">
        <v>102</v>
      </c>
      <c r="CS215" s="518" t="s">
        <v>102</v>
      </c>
      <c r="CT215" s="518" t="s">
        <v>102</v>
      </c>
      <c r="CU215" s="518" t="s">
        <v>102</v>
      </c>
      <c r="CV215" s="518" t="s">
        <v>102</v>
      </c>
      <c r="CW215" s="518" t="s">
        <v>102</v>
      </c>
      <c r="CX215" s="518" t="s">
        <v>102</v>
      </c>
      <c r="CY215" s="518" t="s">
        <v>102</v>
      </c>
      <c r="CZ215" s="518" t="s">
        <v>102</v>
      </c>
      <c r="DA215" s="518" t="s">
        <v>102</v>
      </c>
      <c r="DB215" s="518" t="s">
        <v>102</v>
      </c>
      <c r="DC215" s="518" t="s">
        <v>102</v>
      </c>
      <c r="DD215" s="518" t="s">
        <v>102</v>
      </c>
      <c r="DE215" s="518" t="s">
        <v>102</v>
      </c>
      <c r="DF215" s="518" t="s">
        <v>102</v>
      </c>
      <c r="DG215" s="518" t="s">
        <v>102</v>
      </c>
      <c r="DH215" s="518" t="s">
        <v>102</v>
      </c>
      <c r="DI215" s="518" t="s">
        <v>102</v>
      </c>
      <c r="DJ215" s="518" t="s">
        <v>102</v>
      </c>
      <c r="DK215" s="518" t="s">
        <v>102</v>
      </c>
      <c r="DL215" s="518" t="s">
        <v>102</v>
      </c>
      <c r="DM215" s="518" t="s">
        <v>102</v>
      </c>
      <c r="DN215" s="518" t="s">
        <v>102</v>
      </c>
      <c r="DO215" s="518" t="s">
        <v>102</v>
      </c>
      <c r="DP215" s="518" t="s">
        <v>102</v>
      </c>
      <c r="DQ215" s="518" t="s">
        <v>102</v>
      </c>
      <c r="DR215" s="518" t="s">
        <v>102</v>
      </c>
      <c r="DS215" s="518" t="s">
        <v>102</v>
      </c>
      <c r="DT215" s="518" t="s">
        <v>102</v>
      </c>
      <c r="DU215" s="518" t="s">
        <v>102</v>
      </c>
      <c r="DV215" s="518" t="s">
        <v>102</v>
      </c>
      <c r="DW215" s="518" t="s">
        <v>102</v>
      </c>
      <c r="DX215" s="518" t="s">
        <v>102</v>
      </c>
      <c r="DY215" s="518" t="s">
        <v>102</v>
      </c>
      <c r="DZ215" s="518" t="s">
        <v>102</v>
      </c>
      <c r="EA215" s="518" t="s">
        <v>102</v>
      </c>
      <c r="EB215" s="518" t="s">
        <v>102</v>
      </c>
      <c r="EC215" s="518" t="s">
        <v>102</v>
      </c>
      <c r="ED215" s="518" t="s">
        <v>102</v>
      </c>
      <c r="EE215" s="518" t="s">
        <v>102</v>
      </c>
      <c r="EF215" s="518" t="s">
        <v>102</v>
      </c>
      <c r="EG215" s="518" t="s">
        <v>102</v>
      </c>
      <c r="EH215" s="518" t="s">
        <v>102</v>
      </c>
      <c r="EI215" s="518" t="s">
        <v>102</v>
      </c>
      <c r="EJ215" s="518" t="s">
        <v>102</v>
      </c>
      <c r="EK215" s="518" t="s">
        <v>102</v>
      </c>
      <c r="EL215" s="518" t="s">
        <v>102</v>
      </c>
      <c r="EM215" s="518" t="s">
        <v>102</v>
      </c>
      <c r="EN215" s="518" t="s">
        <v>102</v>
      </c>
      <c r="EO215" s="518" t="s">
        <v>102</v>
      </c>
      <c r="EP215" s="518" t="s">
        <v>102</v>
      </c>
      <c r="EQ215" s="518" t="s">
        <v>102</v>
      </c>
      <c r="ER215" s="518" t="s">
        <v>102</v>
      </c>
      <c r="ES215" s="518" t="s">
        <v>102</v>
      </c>
      <c r="ET215" s="518" t="s">
        <v>102</v>
      </c>
      <c r="EU215" s="518" t="s">
        <v>102</v>
      </c>
      <c r="EV215" s="518" t="s">
        <v>102</v>
      </c>
      <c r="EW215" s="518" t="s">
        <v>102</v>
      </c>
      <c r="EX215" s="518" t="s">
        <v>102</v>
      </c>
      <c r="EY215" s="518" t="s">
        <v>102</v>
      </c>
      <c r="EZ215" s="518" t="s">
        <v>102</v>
      </c>
      <c r="FA215" s="518" t="s">
        <v>102</v>
      </c>
      <c r="FB215" s="518" t="s">
        <v>102</v>
      </c>
      <c r="FC215" s="518" t="s">
        <v>102</v>
      </c>
      <c r="FD215" s="518" t="s">
        <v>102</v>
      </c>
      <c r="FE215" s="518" t="s">
        <v>102</v>
      </c>
      <c r="FF215" s="518" t="s">
        <v>102</v>
      </c>
      <c r="FG215" s="518" t="s">
        <v>102</v>
      </c>
      <c r="FH215" s="518" t="s">
        <v>102</v>
      </c>
      <c r="FI215" s="518" t="s">
        <v>102</v>
      </c>
      <c r="FJ215" s="518" t="s">
        <v>102</v>
      </c>
      <c r="FK215" s="518" t="s">
        <v>102</v>
      </c>
      <c r="FL215" s="518" t="s">
        <v>102</v>
      </c>
      <c r="FM215" s="518" t="s">
        <v>102</v>
      </c>
      <c r="FN215" s="518" t="s">
        <v>102</v>
      </c>
      <c r="FO215" s="518" t="s">
        <v>102</v>
      </c>
      <c r="FP215" s="518" t="s">
        <v>102</v>
      </c>
      <c r="FQ215" s="518" t="s">
        <v>102</v>
      </c>
      <c r="FR215" s="518" t="s">
        <v>102</v>
      </c>
      <c r="FS215" s="518" t="s">
        <v>102</v>
      </c>
      <c r="FT215" s="518" t="s">
        <v>102</v>
      </c>
      <c r="FU215" s="518" t="s">
        <v>102</v>
      </c>
      <c r="FV215" s="518" t="s">
        <v>102</v>
      </c>
      <c r="FW215" s="518" t="s">
        <v>102</v>
      </c>
      <c r="FX215" s="518" t="s">
        <v>102</v>
      </c>
      <c r="FY215" s="518" t="s">
        <v>102</v>
      </c>
      <c r="FZ215" s="518" t="s">
        <v>102</v>
      </c>
      <c r="GA215" s="518" t="s">
        <v>102</v>
      </c>
      <c r="GB215" s="518" t="s">
        <v>102</v>
      </c>
      <c r="GC215" s="518" t="s">
        <v>102</v>
      </c>
      <c r="GD215" s="518" t="s">
        <v>102</v>
      </c>
      <c r="GE215" s="518" t="s">
        <v>102</v>
      </c>
      <c r="GF215" s="518" t="s">
        <v>102</v>
      </c>
      <c r="GG215" s="518" t="s">
        <v>102</v>
      </c>
      <c r="GH215" s="518" t="s">
        <v>102</v>
      </c>
      <c r="GI215" s="518" t="s">
        <v>102</v>
      </c>
      <c r="GJ215" s="518" t="s">
        <v>102</v>
      </c>
      <c r="GK215" s="518" t="s">
        <v>102</v>
      </c>
      <c r="GL215" s="518" t="s">
        <v>102</v>
      </c>
      <c r="GM215" s="518" t="s">
        <v>102</v>
      </c>
      <c r="GN215" s="518" t="s">
        <v>102</v>
      </c>
      <c r="GO215" s="518" t="s">
        <v>102</v>
      </c>
      <c r="GP215" s="518" t="s">
        <v>102</v>
      </c>
      <c r="GQ215" s="518" t="s">
        <v>102</v>
      </c>
      <c r="GR215" s="518" t="s">
        <v>102</v>
      </c>
      <c r="GS215" s="518" t="s">
        <v>102</v>
      </c>
      <c r="GT215" s="518" t="s">
        <v>102</v>
      </c>
      <c r="GU215" s="518" t="s">
        <v>102</v>
      </c>
      <c r="GV215" s="518" t="s">
        <v>102</v>
      </c>
      <c r="GW215" s="518" t="s">
        <v>102</v>
      </c>
      <c r="GX215" s="518" t="s">
        <v>102</v>
      </c>
      <c r="GY215" s="518" t="s">
        <v>102</v>
      </c>
      <c r="GZ215" s="518" t="s">
        <v>102</v>
      </c>
      <c r="HA215" s="518" t="s">
        <v>102</v>
      </c>
      <c r="HB215" s="518" t="s">
        <v>102</v>
      </c>
      <c r="HC215" s="511" t="str">
        <f t="shared" si="3"/>
        <v>2008-800117</v>
      </c>
    </row>
    <row r="216" spans="1:211" ht="48" hidden="1" customHeight="1" x14ac:dyDescent="0.15">
      <c r="A216" s="514" t="s">
        <v>4478</v>
      </c>
      <c r="B216" s="519" t="s">
        <v>12274</v>
      </c>
      <c r="C216" s="513">
        <v>38415</v>
      </c>
      <c r="D216" s="519" t="s">
        <v>8419</v>
      </c>
      <c r="E216" s="519" t="s">
        <v>8420</v>
      </c>
      <c r="F216" s="519" t="s">
        <v>8421</v>
      </c>
      <c r="G216" s="513">
        <v>39483</v>
      </c>
      <c r="H216" s="519" t="s">
        <v>1871</v>
      </c>
      <c r="I216" s="519" t="s">
        <v>8422</v>
      </c>
      <c r="J216" s="513">
        <v>39470</v>
      </c>
      <c r="K216" s="519"/>
      <c r="L216" s="519"/>
      <c r="M216" s="519"/>
      <c r="N216" s="513"/>
      <c r="O216" s="513"/>
      <c r="P216" s="519"/>
      <c r="Q216" s="513"/>
      <c r="R216" s="513"/>
      <c r="S216" s="514" t="s">
        <v>12275</v>
      </c>
      <c r="T216" s="514">
        <v>2012</v>
      </c>
      <c r="U216" s="515" t="s">
        <v>8424</v>
      </c>
      <c r="V216" s="514">
        <v>99</v>
      </c>
      <c r="W216" s="514">
        <v>3</v>
      </c>
      <c r="X216" s="514">
        <v>1</v>
      </c>
      <c r="Y216" s="513">
        <v>36223</v>
      </c>
      <c r="Z216" s="512" t="s">
        <v>12276</v>
      </c>
      <c r="AA216" s="512" t="s">
        <v>12277</v>
      </c>
      <c r="AB216" s="513">
        <v>37313</v>
      </c>
      <c r="AC216" s="513">
        <v>39582</v>
      </c>
      <c r="AD216" s="512" t="s">
        <v>12278</v>
      </c>
      <c r="AE216" s="513">
        <v>37827</v>
      </c>
      <c r="AF216" s="512" t="s">
        <v>9163</v>
      </c>
      <c r="AG216" s="512" t="s">
        <v>12277</v>
      </c>
      <c r="AH216" s="516">
        <v>4087060</v>
      </c>
      <c r="AI216" s="513">
        <v>39507</v>
      </c>
      <c r="AJ216" s="513">
        <v>36223</v>
      </c>
      <c r="AK216" s="511" t="s">
        <v>12279</v>
      </c>
      <c r="AL216" s="513">
        <v>36419</v>
      </c>
      <c r="AM216" s="511" t="s">
        <v>12280</v>
      </c>
      <c r="AN216" s="511" t="s">
        <v>12281</v>
      </c>
      <c r="AO216" s="511" t="s">
        <v>1874</v>
      </c>
      <c r="AP216" s="511" t="s">
        <v>12282</v>
      </c>
      <c r="AQ216" s="511" t="s">
        <v>12283</v>
      </c>
      <c r="AR216" s="511" t="s">
        <v>12284</v>
      </c>
      <c r="AS216" s="511" t="s">
        <v>12285</v>
      </c>
      <c r="AT216" s="511" t="s">
        <v>12285</v>
      </c>
      <c r="AU216" s="511" t="s">
        <v>12286</v>
      </c>
      <c r="AV216" s="511" t="s">
        <v>12287</v>
      </c>
      <c r="AW216" s="511" t="s">
        <v>1875</v>
      </c>
      <c r="AX216" s="511" t="s">
        <v>12286</v>
      </c>
      <c r="AY216" s="511" t="s">
        <v>1876</v>
      </c>
      <c r="AZ216" s="511" t="s">
        <v>1876</v>
      </c>
      <c r="BA216" s="511" t="s">
        <v>1877</v>
      </c>
      <c r="BB216" s="511">
        <v>500092608</v>
      </c>
      <c r="BC216" s="512" t="s">
        <v>1871</v>
      </c>
      <c r="BD216" s="511" t="s">
        <v>1872</v>
      </c>
      <c r="BE216" s="511" t="s">
        <v>12288</v>
      </c>
      <c r="BF216" s="511" t="s">
        <v>1870</v>
      </c>
      <c r="BG216" s="511" t="s">
        <v>12289</v>
      </c>
      <c r="BH216" s="511" t="s">
        <v>8648</v>
      </c>
      <c r="BI216" s="511">
        <v>9</v>
      </c>
      <c r="BJ216" s="511">
        <v>8</v>
      </c>
      <c r="BK216" s="511" t="s">
        <v>138</v>
      </c>
      <c r="BL216" s="511" t="s">
        <v>12290</v>
      </c>
      <c r="BM216" s="511" t="s">
        <v>12291</v>
      </c>
      <c r="BN216" s="511" t="s">
        <v>138</v>
      </c>
      <c r="BO216" s="511" t="s">
        <v>138</v>
      </c>
      <c r="BP216" s="513">
        <v>35863</v>
      </c>
      <c r="BQ216" s="511" t="s">
        <v>138</v>
      </c>
      <c r="BR216" s="511" t="s">
        <v>8482</v>
      </c>
      <c r="BS216" s="511" t="s">
        <v>12292</v>
      </c>
      <c r="BT216" s="511" t="s">
        <v>1873</v>
      </c>
      <c r="BU216" s="511" t="s">
        <v>12293</v>
      </c>
      <c r="BV216" s="511">
        <v>1</v>
      </c>
      <c r="BW216" s="511">
        <v>1</v>
      </c>
      <c r="BX216" s="511" t="s">
        <v>12294</v>
      </c>
      <c r="BY216" s="511" t="s">
        <v>138</v>
      </c>
      <c r="BZ216" s="511">
        <v>7</v>
      </c>
      <c r="CA216" s="511" t="s">
        <v>12295</v>
      </c>
      <c r="CB216" s="511" t="s">
        <v>12296</v>
      </c>
      <c r="CC216" s="511" t="s">
        <v>12297</v>
      </c>
      <c r="CD216" s="511" t="s">
        <v>12298</v>
      </c>
      <c r="CE216" s="518" t="s">
        <v>102</v>
      </c>
      <c r="CF216" s="518" t="s">
        <v>102</v>
      </c>
      <c r="CG216" s="518" t="s">
        <v>102</v>
      </c>
      <c r="CH216" s="518" t="s">
        <v>102</v>
      </c>
      <c r="CI216" s="518" t="s">
        <v>102</v>
      </c>
      <c r="CJ216" s="518" t="s">
        <v>102</v>
      </c>
      <c r="CK216" s="518" t="s">
        <v>102</v>
      </c>
      <c r="CL216" s="518" t="s">
        <v>102</v>
      </c>
      <c r="CM216" s="518" t="s">
        <v>102</v>
      </c>
      <c r="CN216" s="518" t="s">
        <v>102</v>
      </c>
      <c r="CO216" s="518" t="s">
        <v>102</v>
      </c>
      <c r="CP216" s="518" t="s">
        <v>102</v>
      </c>
      <c r="CQ216" s="518" t="s">
        <v>102</v>
      </c>
      <c r="CR216" s="518" t="s">
        <v>102</v>
      </c>
      <c r="CS216" s="518" t="s">
        <v>102</v>
      </c>
      <c r="CT216" s="518" t="s">
        <v>102</v>
      </c>
      <c r="CU216" s="518" t="s">
        <v>102</v>
      </c>
      <c r="CV216" s="518" t="s">
        <v>102</v>
      </c>
      <c r="CW216" s="518" t="s">
        <v>102</v>
      </c>
      <c r="CX216" s="518" t="s">
        <v>102</v>
      </c>
      <c r="CY216" s="518" t="s">
        <v>102</v>
      </c>
      <c r="CZ216" s="518" t="s">
        <v>102</v>
      </c>
      <c r="DA216" s="518" t="s">
        <v>102</v>
      </c>
      <c r="DB216" s="518" t="s">
        <v>102</v>
      </c>
      <c r="DC216" s="518" t="s">
        <v>102</v>
      </c>
      <c r="DD216" s="518" t="s">
        <v>102</v>
      </c>
      <c r="DE216" s="518" t="s">
        <v>102</v>
      </c>
      <c r="DF216" s="518" t="s">
        <v>102</v>
      </c>
      <c r="DG216" s="518" t="s">
        <v>102</v>
      </c>
      <c r="DH216" s="518" t="s">
        <v>102</v>
      </c>
      <c r="DI216" s="518" t="s">
        <v>102</v>
      </c>
      <c r="DJ216" s="518" t="s">
        <v>102</v>
      </c>
      <c r="DK216" s="518" t="s">
        <v>102</v>
      </c>
      <c r="DL216" s="518" t="s">
        <v>102</v>
      </c>
      <c r="DM216" s="518" t="s">
        <v>102</v>
      </c>
      <c r="DN216" s="518" t="s">
        <v>102</v>
      </c>
      <c r="DO216" s="518" t="s">
        <v>102</v>
      </c>
      <c r="DP216" s="518" t="s">
        <v>102</v>
      </c>
      <c r="DQ216" s="518" t="s">
        <v>102</v>
      </c>
      <c r="DR216" s="518" t="s">
        <v>102</v>
      </c>
      <c r="DS216" s="518" t="s">
        <v>102</v>
      </c>
      <c r="DT216" s="518" t="s">
        <v>102</v>
      </c>
      <c r="DU216" s="518" t="s">
        <v>102</v>
      </c>
      <c r="DV216" s="518" t="s">
        <v>102</v>
      </c>
      <c r="DW216" s="518" t="s">
        <v>102</v>
      </c>
      <c r="DX216" s="518" t="s">
        <v>102</v>
      </c>
      <c r="DY216" s="518" t="s">
        <v>102</v>
      </c>
      <c r="DZ216" s="518" t="s">
        <v>102</v>
      </c>
      <c r="EA216" s="518" t="s">
        <v>102</v>
      </c>
      <c r="EB216" s="518" t="s">
        <v>102</v>
      </c>
      <c r="EC216" s="518" t="s">
        <v>102</v>
      </c>
      <c r="ED216" s="518" t="s">
        <v>102</v>
      </c>
      <c r="EE216" s="518" t="s">
        <v>102</v>
      </c>
      <c r="EF216" s="518" t="s">
        <v>102</v>
      </c>
      <c r="EG216" s="518" t="s">
        <v>102</v>
      </c>
      <c r="EH216" s="518" t="s">
        <v>102</v>
      </c>
      <c r="EI216" s="518" t="s">
        <v>102</v>
      </c>
      <c r="EJ216" s="518" t="s">
        <v>102</v>
      </c>
      <c r="EK216" s="518" t="s">
        <v>102</v>
      </c>
      <c r="EL216" s="518" t="s">
        <v>102</v>
      </c>
      <c r="EM216" s="518" t="s">
        <v>102</v>
      </c>
      <c r="EN216" s="518" t="s">
        <v>102</v>
      </c>
      <c r="EO216" s="518" t="s">
        <v>102</v>
      </c>
      <c r="EP216" s="518" t="s">
        <v>102</v>
      </c>
      <c r="EQ216" s="518" t="s">
        <v>102</v>
      </c>
      <c r="ER216" s="518" t="s">
        <v>102</v>
      </c>
      <c r="ES216" s="518" t="s">
        <v>102</v>
      </c>
      <c r="ET216" s="518" t="s">
        <v>102</v>
      </c>
      <c r="EU216" s="518" t="s">
        <v>102</v>
      </c>
      <c r="EV216" s="518" t="s">
        <v>102</v>
      </c>
      <c r="EW216" s="518" t="s">
        <v>102</v>
      </c>
      <c r="EX216" s="518" t="s">
        <v>102</v>
      </c>
      <c r="EY216" s="518" t="s">
        <v>102</v>
      </c>
      <c r="EZ216" s="518" t="s">
        <v>102</v>
      </c>
      <c r="FA216" s="518" t="s">
        <v>102</v>
      </c>
      <c r="FB216" s="518" t="s">
        <v>102</v>
      </c>
      <c r="FC216" s="518" t="s">
        <v>102</v>
      </c>
      <c r="FD216" s="518" t="s">
        <v>102</v>
      </c>
      <c r="FE216" s="518" t="s">
        <v>102</v>
      </c>
      <c r="FF216" s="518" t="s">
        <v>102</v>
      </c>
      <c r="FG216" s="518" t="s">
        <v>102</v>
      </c>
      <c r="FH216" s="518" t="s">
        <v>102</v>
      </c>
      <c r="FI216" s="518" t="s">
        <v>102</v>
      </c>
      <c r="FJ216" s="518" t="s">
        <v>102</v>
      </c>
      <c r="FK216" s="518" t="s">
        <v>102</v>
      </c>
      <c r="FL216" s="518" t="s">
        <v>102</v>
      </c>
      <c r="FM216" s="518" t="s">
        <v>102</v>
      </c>
      <c r="FN216" s="518" t="s">
        <v>102</v>
      </c>
      <c r="FO216" s="518" t="s">
        <v>102</v>
      </c>
      <c r="FP216" s="518" t="s">
        <v>102</v>
      </c>
      <c r="FQ216" s="518" t="s">
        <v>102</v>
      </c>
      <c r="FR216" s="518" t="s">
        <v>102</v>
      </c>
      <c r="FS216" s="518" t="s">
        <v>102</v>
      </c>
      <c r="FT216" s="518" t="s">
        <v>102</v>
      </c>
      <c r="FU216" s="518" t="s">
        <v>102</v>
      </c>
      <c r="FV216" s="518" t="s">
        <v>102</v>
      </c>
      <c r="FW216" s="518" t="s">
        <v>102</v>
      </c>
      <c r="FX216" s="518" t="s">
        <v>102</v>
      </c>
      <c r="FY216" s="518" t="s">
        <v>102</v>
      </c>
      <c r="FZ216" s="518" t="s">
        <v>102</v>
      </c>
      <c r="GA216" s="518" t="s">
        <v>102</v>
      </c>
      <c r="GB216" s="518" t="s">
        <v>102</v>
      </c>
      <c r="GC216" s="518" t="s">
        <v>102</v>
      </c>
      <c r="GD216" s="518" t="s">
        <v>102</v>
      </c>
      <c r="GE216" s="518" t="s">
        <v>102</v>
      </c>
      <c r="GF216" s="518" t="s">
        <v>102</v>
      </c>
      <c r="GG216" s="518" t="s">
        <v>102</v>
      </c>
      <c r="GH216" s="518" t="s">
        <v>102</v>
      </c>
      <c r="GI216" s="518" t="s">
        <v>102</v>
      </c>
      <c r="GJ216" s="518" t="s">
        <v>102</v>
      </c>
      <c r="GK216" s="518" t="s">
        <v>102</v>
      </c>
      <c r="GL216" s="518" t="s">
        <v>102</v>
      </c>
      <c r="GM216" s="518" t="s">
        <v>102</v>
      </c>
      <c r="GN216" s="518" t="s">
        <v>102</v>
      </c>
      <c r="GO216" s="518" t="s">
        <v>102</v>
      </c>
      <c r="GP216" s="518" t="s">
        <v>102</v>
      </c>
      <c r="GQ216" s="518" t="s">
        <v>102</v>
      </c>
      <c r="GR216" s="518" t="s">
        <v>102</v>
      </c>
      <c r="GS216" s="518" t="s">
        <v>102</v>
      </c>
      <c r="GT216" s="518" t="s">
        <v>102</v>
      </c>
      <c r="GU216" s="518" t="s">
        <v>102</v>
      </c>
      <c r="GV216" s="518" t="s">
        <v>102</v>
      </c>
      <c r="GW216" s="518" t="s">
        <v>102</v>
      </c>
      <c r="GX216" s="518" t="s">
        <v>102</v>
      </c>
      <c r="GY216" s="518" t="s">
        <v>102</v>
      </c>
      <c r="GZ216" s="518" t="s">
        <v>102</v>
      </c>
      <c r="HA216" s="518" t="s">
        <v>102</v>
      </c>
      <c r="HB216" s="518" t="s">
        <v>102</v>
      </c>
      <c r="HC216" s="511" t="str">
        <f t="shared" si="3"/>
        <v>2005-003860</v>
      </c>
    </row>
    <row r="217" spans="1:211" ht="48" hidden="1" customHeight="1" x14ac:dyDescent="0.15">
      <c r="A217" s="514" t="s">
        <v>4478</v>
      </c>
      <c r="B217" s="519" t="s">
        <v>12299</v>
      </c>
      <c r="C217" s="513">
        <v>40296</v>
      </c>
      <c r="D217" s="519" t="s">
        <v>8419</v>
      </c>
      <c r="E217" s="519" t="s">
        <v>8498</v>
      </c>
      <c r="F217" s="519" t="s">
        <v>8421</v>
      </c>
      <c r="G217" s="513">
        <v>41138</v>
      </c>
      <c r="H217" s="519" t="s">
        <v>10528</v>
      </c>
      <c r="I217" s="519" t="s">
        <v>8805</v>
      </c>
      <c r="J217" s="513" t="s">
        <v>12300</v>
      </c>
      <c r="K217" s="519" t="s">
        <v>12301</v>
      </c>
      <c r="L217" s="519"/>
      <c r="M217" s="519"/>
      <c r="N217" s="513">
        <v>40690</v>
      </c>
      <c r="O217" s="513"/>
      <c r="P217" s="519" t="s">
        <v>8988</v>
      </c>
      <c r="Q217" s="513"/>
      <c r="R217" s="513">
        <v>40815</v>
      </c>
      <c r="S217" s="514" t="s">
        <v>12302</v>
      </c>
      <c r="T217" s="514">
        <v>2012</v>
      </c>
      <c r="U217" s="515" t="s">
        <v>8424</v>
      </c>
      <c r="V217" s="514">
        <v>99</v>
      </c>
      <c r="W217" s="514">
        <v>3</v>
      </c>
      <c r="X217" s="514">
        <v>2</v>
      </c>
      <c r="Y217" s="513">
        <v>36223</v>
      </c>
      <c r="Z217" s="512" t="s">
        <v>12276</v>
      </c>
      <c r="AA217" s="512" t="s">
        <v>12277</v>
      </c>
      <c r="AB217" s="513">
        <v>37313</v>
      </c>
      <c r="AC217" s="513">
        <v>39582</v>
      </c>
      <c r="AD217" s="512" t="s">
        <v>12278</v>
      </c>
      <c r="AE217" s="513">
        <v>37827</v>
      </c>
      <c r="AF217" s="512" t="s">
        <v>9163</v>
      </c>
      <c r="AG217" s="512" t="s">
        <v>12277</v>
      </c>
      <c r="AH217" s="516">
        <v>4087060</v>
      </c>
      <c r="AI217" s="513">
        <v>39507</v>
      </c>
      <c r="AJ217" s="513">
        <v>36223</v>
      </c>
      <c r="AK217" s="511" t="s">
        <v>12279</v>
      </c>
      <c r="AL217" s="513">
        <v>36419</v>
      </c>
      <c r="AM217" s="511" t="s">
        <v>12280</v>
      </c>
      <c r="AN217" s="511" t="s">
        <v>12281</v>
      </c>
      <c r="AO217" s="511" t="s">
        <v>1874</v>
      </c>
      <c r="AP217" s="511" t="s">
        <v>12282</v>
      </c>
      <c r="AQ217" s="511" t="s">
        <v>12283</v>
      </c>
      <c r="AR217" s="511" t="s">
        <v>12284</v>
      </c>
      <c r="AS217" s="511" t="s">
        <v>12285</v>
      </c>
      <c r="AT217" s="511" t="s">
        <v>12285</v>
      </c>
      <c r="AU217" s="511" t="s">
        <v>12286</v>
      </c>
      <c r="AV217" s="511" t="s">
        <v>12287</v>
      </c>
      <c r="AW217" s="511" t="s">
        <v>1875</v>
      </c>
      <c r="AX217" s="511" t="s">
        <v>12286</v>
      </c>
      <c r="AY217" s="511" t="s">
        <v>1876</v>
      </c>
      <c r="AZ217" s="511" t="s">
        <v>1876</v>
      </c>
      <c r="BA217" s="511" t="s">
        <v>1877</v>
      </c>
      <c r="BB217" s="511">
        <v>500092608</v>
      </c>
      <c r="BC217" s="512" t="s">
        <v>1871</v>
      </c>
      <c r="BD217" s="511" t="s">
        <v>1872</v>
      </c>
      <c r="BE217" s="511" t="s">
        <v>12288</v>
      </c>
      <c r="BF217" s="511" t="s">
        <v>1870</v>
      </c>
      <c r="BG217" s="511" t="s">
        <v>12289</v>
      </c>
      <c r="BH217" s="511" t="s">
        <v>8648</v>
      </c>
      <c r="BI217" s="511">
        <v>9</v>
      </c>
      <c r="BJ217" s="511">
        <v>8</v>
      </c>
      <c r="BK217" s="511" t="s">
        <v>138</v>
      </c>
      <c r="BL217" s="511" t="s">
        <v>12290</v>
      </c>
      <c r="BM217" s="511" t="s">
        <v>12291</v>
      </c>
      <c r="BN217" s="511" t="s">
        <v>138</v>
      </c>
      <c r="BO217" s="511" t="s">
        <v>138</v>
      </c>
      <c r="BP217" s="513">
        <v>35863</v>
      </c>
      <c r="BQ217" s="511" t="s">
        <v>138</v>
      </c>
      <c r="BR217" s="511" t="s">
        <v>8482</v>
      </c>
      <c r="BS217" s="511" t="s">
        <v>12292</v>
      </c>
      <c r="BT217" s="511" t="s">
        <v>1873</v>
      </c>
      <c r="BU217" s="511" t="s">
        <v>12293</v>
      </c>
      <c r="BV217" s="511">
        <v>1</v>
      </c>
      <c r="BW217" s="511">
        <v>1</v>
      </c>
      <c r="BX217" s="511" t="s">
        <v>12294</v>
      </c>
      <c r="BY217" s="511" t="s">
        <v>138</v>
      </c>
      <c r="BZ217" s="511">
        <v>7</v>
      </c>
      <c r="CA217" s="511" t="s">
        <v>12295</v>
      </c>
      <c r="CB217" s="511" t="s">
        <v>12296</v>
      </c>
      <c r="CC217" s="511" t="s">
        <v>12297</v>
      </c>
      <c r="CD217" s="511" t="s">
        <v>12298</v>
      </c>
      <c r="CE217" s="518" t="s">
        <v>12303</v>
      </c>
      <c r="CF217" s="518" t="s">
        <v>12304</v>
      </c>
      <c r="CG217" s="518" t="s">
        <v>12305</v>
      </c>
      <c r="CH217" s="518" t="s">
        <v>12306</v>
      </c>
      <c r="CI217" s="518" t="s">
        <v>12307</v>
      </c>
      <c r="CJ217" s="518" t="s">
        <v>12308</v>
      </c>
      <c r="CK217" s="518" t="s">
        <v>102</v>
      </c>
      <c r="CL217" s="518" t="s">
        <v>102</v>
      </c>
      <c r="CM217" s="518" t="s">
        <v>102</v>
      </c>
      <c r="CN217" s="518" t="s">
        <v>102</v>
      </c>
      <c r="CO217" s="518" t="s">
        <v>102</v>
      </c>
      <c r="CP217" s="518" t="s">
        <v>102</v>
      </c>
      <c r="CQ217" s="518" t="s">
        <v>102</v>
      </c>
      <c r="CR217" s="518" t="s">
        <v>102</v>
      </c>
      <c r="CS217" s="518" t="s">
        <v>102</v>
      </c>
      <c r="CT217" s="518" t="s">
        <v>102</v>
      </c>
      <c r="CU217" s="518" t="s">
        <v>102</v>
      </c>
      <c r="CV217" s="518" t="s">
        <v>102</v>
      </c>
      <c r="CW217" s="518" t="s">
        <v>102</v>
      </c>
      <c r="CX217" s="518" t="s">
        <v>102</v>
      </c>
      <c r="CY217" s="518" t="s">
        <v>102</v>
      </c>
      <c r="CZ217" s="518" t="s">
        <v>102</v>
      </c>
      <c r="DA217" s="518" t="s">
        <v>102</v>
      </c>
      <c r="DB217" s="518" t="s">
        <v>102</v>
      </c>
      <c r="DC217" s="518" t="s">
        <v>102</v>
      </c>
      <c r="DD217" s="518" t="s">
        <v>102</v>
      </c>
      <c r="DE217" s="518" t="s">
        <v>102</v>
      </c>
      <c r="DF217" s="518" t="s">
        <v>102</v>
      </c>
      <c r="DG217" s="518" t="s">
        <v>102</v>
      </c>
      <c r="DH217" s="518" t="s">
        <v>102</v>
      </c>
      <c r="DI217" s="518" t="s">
        <v>102</v>
      </c>
      <c r="DJ217" s="518" t="s">
        <v>102</v>
      </c>
      <c r="DK217" s="518" t="s">
        <v>102</v>
      </c>
      <c r="DL217" s="518" t="s">
        <v>102</v>
      </c>
      <c r="DM217" s="518" t="s">
        <v>102</v>
      </c>
      <c r="DN217" s="518" t="s">
        <v>102</v>
      </c>
      <c r="DO217" s="518" t="s">
        <v>102</v>
      </c>
      <c r="DP217" s="518" t="s">
        <v>102</v>
      </c>
      <c r="DQ217" s="518" t="s">
        <v>102</v>
      </c>
      <c r="DR217" s="518" t="s">
        <v>102</v>
      </c>
      <c r="DS217" s="518" t="s">
        <v>102</v>
      </c>
      <c r="DT217" s="518" t="s">
        <v>102</v>
      </c>
      <c r="DU217" s="518" t="s">
        <v>102</v>
      </c>
      <c r="DV217" s="518" t="s">
        <v>102</v>
      </c>
      <c r="DW217" s="518" t="s">
        <v>102</v>
      </c>
      <c r="DX217" s="518" t="s">
        <v>102</v>
      </c>
      <c r="DY217" s="518" t="s">
        <v>102</v>
      </c>
      <c r="DZ217" s="518" t="s">
        <v>102</v>
      </c>
      <c r="EA217" s="518" t="s">
        <v>102</v>
      </c>
      <c r="EB217" s="518" t="s">
        <v>102</v>
      </c>
      <c r="EC217" s="518" t="s">
        <v>102</v>
      </c>
      <c r="ED217" s="518" t="s">
        <v>102</v>
      </c>
      <c r="EE217" s="518" t="s">
        <v>102</v>
      </c>
      <c r="EF217" s="518" t="s">
        <v>102</v>
      </c>
      <c r="EG217" s="518" t="s">
        <v>102</v>
      </c>
      <c r="EH217" s="518" t="s">
        <v>102</v>
      </c>
      <c r="EI217" s="518" t="s">
        <v>102</v>
      </c>
      <c r="EJ217" s="518" t="s">
        <v>102</v>
      </c>
      <c r="EK217" s="518" t="s">
        <v>102</v>
      </c>
      <c r="EL217" s="518" t="s">
        <v>102</v>
      </c>
      <c r="EM217" s="518" t="s">
        <v>102</v>
      </c>
      <c r="EN217" s="518" t="s">
        <v>102</v>
      </c>
      <c r="EO217" s="518" t="s">
        <v>102</v>
      </c>
      <c r="EP217" s="518" t="s">
        <v>102</v>
      </c>
      <c r="EQ217" s="518" t="s">
        <v>102</v>
      </c>
      <c r="ER217" s="518" t="s">
        <v>102</v>
      </c>
      <c r="ES217" s="518" t="s">
        <v>102</v>
      </c>
      <c r="ET217" s="518" t="s">
        <v>102</v>
      </c>
      <c r="EU217" s="518" t="s">
        <v>102</v>
      </c>
      <c r="EV217" s="518" t="s">
        <v>102</v>
      </c>
      <c r="EW217" s="518" t="s">
        <v>102</v>
      </c>
      <c r="EX217" s="518" t="s">
        <v>102</v>
      </c>
      <c r="EY217" s="518" t="s">
        <v>102</v>
      </c>
      <c r="EZ217" s="518" t="s">
        <v>102</v>
      </c>
      <c r="FA217" s="518" t="s">
        <v>102</v>
      </c>
      <c r="FB217" s="518" t="s">
        <v>102</v>
      </c>
      <c r="FC217" s="518" t="s">
        <v>102</v>
      </c>
      <c r="FD217" s="518" t="s">
        <v>102</v>
      </c>
      <c r="FE217" s="518" t="s">
        <v>102</v>
      </c>
      <c r="FF217" s="518" t="s">
        <v>102</v>
      </c>
      <c r="FG217" s="518" t="s">
        <v>102</v>
      </c>
      <c r="FH217" s="518" t="s">
        <v>102</v>
      </c>
      <c r="FI217" s="518" t="s">
        <v>102</v>
      </c>
      <c r="FJ217" s="518" t="s">
        <v>102</v>
      </c>
      <c r="FK217" s="518" t="s">
        <v>102</v>
      </c>
      <c r="FL217" s="518" t="s">
        <v>102</v>
      </c>
      <c r="FM217" s="518" t="s">
        <v>102</v>
      </c>
      <c r="FN217" s="518" t="s">
        <v>102</v>
      </c>
      <c r="FO217" s="518" t="s">
        <v>102</v>
      </c>
      <c r="FP217" s="518" t="s">
        <v>102</v>
      </c>
      <c r="FQ217" s="518" t="s">
        <v>102</v>
      </c>
      <c r="FR217" s="518" t="s">
        <v>102</v>
      </c>
      <c r="FS217" s="518" t="s">
        <v>102</v>
      </c>
      <c r="FT217" s="518" t="s">
        <v>102</v>
      </c>
      <c r="FU217" s="518" t="s">
        <v>102</v>
      </c>
      <c r="FV217" s="518" t="s">
        <v>102</v>
      </c>
      <c r="FW217" s="518" t="s">
        <v>102</v>
      </c>
      <c r="FX217" s="518" t="s">
        <v>102</v>
      </c>
      <c r="FY217" s="518" t="s">
        <v>102</v>
      </c>
      <c r="FZ217" s="518" t="s">
        <v>102</v>
      </c>
      <c r="GA217" s="518" t="s">
        <v>102</v>
      </c>
      <c r="GB217" s="518" t="s">
        <v>102</v>
      </c>
      <c r="GC217" s="518" t="s">
        <v>102</v>
      </c>
      <c r="GD217" s="518" t="s">
        <v>102</v>
      </c>
      <c r="GE217" s="518" t="s">
        <v>102</v>
      </c>
      <c r="GF217" s="518" t="s">
        <v>102</v>
      </c>
      <c r="GG217" s="518" t="s">
        <v>102</v>
      </c>
      <c r="GH217" s="518" t="s">
        <v>102</v>
      </c>
      <c r="GI217" s="518" t="s">
        <v>102</v>
      </c>
      <c r="GJ217" s="518" t="s">
        <v>102</v>
      </c>
      <c r="GK217" s="518" t="s">
        <v>102</v>
      </c>
      <c r="GL217" s="518" t="s">
        <v>102</v>
      </c>
      <c r="GM217" s="518" t="s">
        <v>102</v>
      </c>
      <c r="GN217" s="518" t="s">
        <v>102</v>
      </c>
      <c r="GO217" s="518" t="s">
        <v>102</v>
      </c>
      <c r="GP217" s="518" t="s">
        <v>102</v>
      </c>
      <c r="GQ217" s="518" t="s">
        <v>102</v>
      </c>
      <c r="GR217" s="518" t="s">
        <v>102</v>
      </c>
      <c r="GS217" s="518" t="s">
        <v>102</v>
      </c>
      <c r="GT217" s="518" t="s">
        <v>102</v>
      </c>
      <c r="GU217" s="518" t="s">
        <v>102</v>
      </c>
      <c r="GV217" s="518" t="s">
        <v>102</v>
      </c>
      <c r="GW217" s="518" t="s">
        <v>102</v>
      </c>
      <c r="GX217" s="518" t="s">
        <v>102</v>
      </c>
      <c r="GY217" s="518" t="s">
        <v>102</v>
      </c>
      <c r="GZ217" s="518" t="s">
        <v>102</v>
      </c>
      <c r="HA217" s="518" t="s">
        <v>102</v>
      </c>
      <c r="HB217" s="518" t="s">
        <v>102</v>
      </c>
      <c r="HC217" s="511" t="str">
        <f t="shared" si="3"/>
        <v>2010-800085</v>
      </c>
    </row>
    <row r="218" spans="1:211" ht="48" hidden="1" customHeight="1" x14ac:dyDescent="0.15">
      <c r="A218" s="514" t="s">
        <v>4478</v>
      </c>
      <c r="B218" s="519" t="s">
        <v>12309</v>
      </c>
      <c r="C218" s="513">
        <v>40779</v>
      </c>
      <c r="D218" s="519" t="s">
        <v>8419</v>
      </c>
      <c r="E218" s="519" t="s">
        <v>8465</v>
      </c>
      <c r="F218" s="519" t="s">
        <v>8466</v>
      </c>
      <c r="G218" s="513">
        <v>40854</v>
      </c>
      <c r="H218" s="519" t="s">
        <v>1871</v>
      </c>
      <c r="I218" s="519"/>
      <c r="J218" s="513"/>
      <c r="K218" s="519"/>
      <c r="L218" s="519"/>
      <c r="M218" s="519"/>
      <c r="N218" s="513"/>
      <c r="O218" s="513"/>
      <c r="P218" s="519"/>
      <c r="Q218" s="513"/>
      <c r="R218" s="513"/>
      <c r="S218" s="514" t="s">
        <v>12310</v>
      </c>
      <c r="T218" s="514">
        <v>2012</v>
      </c>
      <c r="U218" s="515" t="s">
        <v>8424</v>
      </c>
      <c r="V218" s="514">
        <v>99</v>
      </c>
      <c r="W218" s="514">
        <v>3</v>
      </c>
      <c r="X218" s="514">
        <v>3</v>
      </c>
      <c r="Y218" s="513">
        <v>36223</v>
      </c>
      <c r="Z218" s="512" t="s">
        <v>12276</v>
      </c>
      <c r="AA218" s="512" t="s">
        <v>12277</v>
      </c>
      <c r="AB218" s="513">
        <v>37313</v>
      </c>
      <c r="AC218" s="513">
        <v>39582</v>
      </c>
      <c r="AD218" s="512" t="s">
        <v>12278</v>
      </c>
      <c r="AE218" s="513">
        <v>37827</v>
      </c>
      <c r="AF218" s="512" t="s">
        <v>9163</v>
      </c>
      <c r="AG218" s="512" t="s">
        <v>12277</v>
      </c>
      <c r="AH218" s="516">
        <v>4087060</v>
      </c>
      <c r="AI218" s="513">
        <v>39507</v>
      </c>
      <c r="AJ218" s="513">
        <v>36223</v>
      </c>
      <c r="AK218" s="511" t="s">
        <v>12279</v>
      </c>
      <c r="AL218" s="513">
        <v>36419</v>
      </c>
      <c r="AM218" s="511" t="s">
        <v>12280</v>
      </c>
      <c r="AN218" s="511" t="s">
        <v>12281</v>
      </c>
      <c r="AO218" s="511" t="s">
        <v>1874</v>
      </c>
      <c r="AP218" s="511" t="s">
        <v>12282</v>
      </c>
      <c r="AQ218" s="511" t="s">
        <v>12283</v>
      </c>
      <c r="AR218" s="511" t="s">
        <v>12284</v>
      </c>
      <c r="AS218" s="511" t="s">
        <v>12285</v>
      </c>
      <c r="AT218" s="511" t="s">
        <v>12285</v>
      </c>
      <c r="AU218" s="511" t="s">
        <v>12286</v>
      </c>
      <c r="AV218" s="511" t="s">
        <v>12287</v>
      </c>
      <c r="AW218" s="511" t="s">
        <v>1875</v>
      </c>
      <c r="AX218" s="511" t="s">
        <v>12286</v>
      </c>
      <c r="AY218" s="511" t="s">
        <v>1876</v>
      </c>
      <c r="AZ218" s="511" t="s">
        <v>1876</v>
      </c>
      <c r="BA218" s="511" t="s">
        <v>1877</v>
      </c>
      <c r="BB218" s="511">
        <v>500092608</v>
      </c>
      <c r="BC218" s="512" t="s">
        <v>1871</v>
      </c>
      <c r="BD218" s="511" t="s">
        <v>1872</v>
      </c>
      <c r="BE218" s="511" t="s">
        <v>12288</v>
      </c>
      <c r="BF218" s="511" t="s">
        <v>1870</v>
      </c>
      <c r="BG218" s="511" t="s">
        <v>12289</v>
      </c>
      <c r="BH218" s="511" t="s">
        <v>8648</v>
      </c>
      <c r="BI218" s="511">
        <v>9</v>
      </c>
      <c r="BJ218" s="511">
        <v>8</v>
      </c>
      <c r="BK218" s="511" t="s">
        <v>138</v>
      </c>
      <c r="BL218" s="511" t="s">
        <v>12290</v>
      </c>
      <c r="BM218" s="511" t="s">
        <v>12291</v>
      </c>
      <c r="BN218" s="511" t="s">
        <v>138</v>
      </c>
      <c r="BO218" s="511" t="s">
        <v>138</v>
      </c>
      <c r="BP218" s="513">
        <v>35863</v>
      </c>
      <c r="BQ218" s="511" t="s">
        <v>138</v>
      </c>
      <c r="BR218" s="511" t="s">
        <v>8482</v>
      </c>
      <c r="BS218" s="511" t="s">
        <v>12292</v>
      </c>
      <c r="BT218" s="511" t="s">
        <v>1873</v>
      </c>
      <c r="BU218" s="511" t="s">
        <v>12293</v>
      </c>
      <c r="BV218" s="511">
        <v>1</v>
      </c>
      <c r="BW218" s="511">
        <v>1</v>
      </c>
      <c r="BX218" s="511" t="s">
        <v>12294</v>
      </c>
      <c r="BY218" s="511" t="s">
        <v>138</v>
      </c>
      <c r="BZ218" s="511">
        <v>7</v>
      </c>
      <c r="CA218" s="511" t="s">
        <v>12295</v>
      </c>
      <c r="CB218" s="511" t="s">
        <v>12296</v>
      </c>
      <c r="CC218" s="511" t="s">
        <v>12297</v>
      </c>
      <c r="CD218" s="511" t="s">
        <v>12298</v>
      </c>
      <c r="CE218" s="518" t="s">
        <v>102</v>
      </c>
      <c r="CF218" s="518" t="s">
        <v>102</v>
      </c>
      <c r="CG218" s="518" t="s">
        <v>102</v>
      </c>
      <c r="CH218" s="518" t="s">
        <v>102</v>
      </c>
      <c r="CI218" s="518" t="s">
        <v>102</v>
      </c>
      <c r="CJ218" s="518" t="s">
        <v>102</v>
      </c>
      <c r="CK218" s="518" t="s">
        <v>102</v>
      </c>
      <c r="CL218" s="518" t="s">
        <v>102</v>
      </c>
      <c r="CM218" s="518" t="s">
        <v>102</v>
      </c>
      <c r="CN218" s="518" t="s">
        <v>102</v>
      </c>
      <c r="CO218" s="518" t="s">
        <v>102</v>
      </c>
      <c r="CP218" s="518" t="s">
        <v>102</v>
      </c>
      <c r="CQ218" s="518" t="s">
        <v>102</v>
      </c>
      <c r="CR218" s="518" t="s">
        <v>102</v>
      </c>
      <c r="CS218" s="518" t="s">
        <v>102</v>
      </c>
      <c r="CT218" s="518" t="s">
        <v>102</v>
      </c>
      <c r="CU218" s="518" t="s">
        <v>102</v>
      </c>
      <c r="CV218" s="518" t="s">
        <v>102</v>
      </c>
      <c r="CW218" s="518" t="s">
        <v>102</v>
      </c>
      <c r="CX218" s="518" t="s">
        <v>102</v>
      </c>
      <c r="CY218" s="518" t="s">
        <v>102</v>
      </c>
      <c r="CZ218" s="518" t="s">
        <v>102</v>
      </c>
      <c r="DA218" s="518" t="s">
        <v>102</v>
      </c>
      <c r="DB218" s="518" t="s">
        <v>102</v>
      </c>
      <c r="DC218" s="518" t="s">
        <v>102</v>
      </c>
      <c r="DD218" s="518" t="s">
        <v>102</v>
      </c>
      <c r="DE218" s="518" t="s">
        <v>102</v>
      </c>
      <c r="DF218" s="518" t="s">
        <v>102</v>
      </c>
      <c r="DG218" s="518" t="s">
        <v>102</v>
      </c>
      <c r="DH218" s="518" t="s">
        <v>102</v>
      </c>
      <c r="DI218" s="518" t="s">
        <v>102</v>
      </c>
      <c r="DJ218" s="518" t="s">
        <v>102</v>
      </c>
      <c r="DK218" s="518" t="s">
        <v>102</v>
      </c>
      <c r="DL218" s="518" t="s">
        <v>102</v>
      </c>
      <c r="DM218" s="518" t="s">
        <v>102</v>
      </c>
      <c r="DN218" s="518" t="s">
        <v>102</v>
      </c>
      <c r="DO218" s="518" t="s">
        <v>102</v>
      </c>
      <c r="DP218" s="518" t="s">
        <v>102</v>
      </c>
      <c r="DQ218" s="518" t="s">
        <v>102</v>
      </c>
      <c r="DR218" s="518" t="s">
        <v>102</v>
      </c>
      <c r="DS218" s="518" t="s">
        <v>102</v>
      </c>
      <c r="DT218" s="518" t="s">
        <v>102</v>
      </c>
      <c r="DU218" s="518" t="s">
        <v>102</v>
      </c>
      <c r="DV218" s="518" t="s">
        <v>102</v>
      </c>
      <c r="DW218" s="518" t="s">
        <v>102</v>
      </c>
      <c r="DX218" s="518" t="s">
        <v>102</v>
      </c>
      <c r="DY218" s="518" t="s">
        <v>102</v>
      </c>
      <c r="DZ218" s="518" t="s">
        <v>102</v>
      </c>
      <c r="EA218" s="518" t="s">
        <v>102</v>
      </c>
      <c r="EB218" s="518" t="s">
        <v>102</v>
      </c>
      <c r="EC218" s="518" t="s">
        <v>102</v>
      </c>
      <c r="ED218" s="518" t="s">
        <v>102</v>
      </c>
      <c r="EE218" s="518" t="s">
        <v>102</v>
      </c>
      <c r="EF218" s="518" t="s">
        <v>102</v>
      </c>
      <c r="EG218" s="518" t="s">
        <v>102</v>
      </c>
      <c r="EH218" s="518" t="s">
        <v>102</v>
      </c>
      <c r="EI218" s="518" t="s">
        <v>102</v>
      </c>
      <c r="EJ218" s="518" t="s">
        <v>102</v>
      </c>
      <c r="EK218" s="518" t="s">
        <v>102</v>
      </c>
      <c r="EL218" s="518" t="s">
        <v>102</v>
      </c>
      <c r="EM218" s="518" t="s">
        <v>102</v>
      </c>
      <c r="EN218" s="518" t="s">
        <v>102</v>
      </c>
      <c r="EO218" s="518" t="s">
        <v>102</v>
      </c>
      <c r="EP218" s="518" t="s">
        <v>102</v>
      </c>
      <c r="EQ218" s="518" t="s">
        <v>102</v>
      </c>
      <c r="ER218" s="518" t="s">
        <v>102</v>
      </c>
      <c r="ES218" s="518" t="s">
        <v>102</v>
      </c>
      <c r="ET218" s="518" t="s">
        <v>102</v>
      </c>
      <c r="EU218" s="518" t="s">
        <v>102</v>
      </c>
      <c r="EV218" s="518" t="s">
        <v>102</v>
      </c>
      <c r="EW218" s="518" t="s">
        <v>102</v>
      </c>
      <c r="EX218" s="518" t="s">
        <v>102</v>
      </c>
      <c r="EY218" s="518" t="s">
        <v>102</v>
      </c>
      <c r="EZ218" s="518" t="s">
        <v>102</v>
      </c>
      <c r="FA218" s="518" t="s">
        <v>102</v>
      </c>
      <c r="FB218" s="518" t="s">
        <v>102</v>
      </c>
      <c r="FC218" s="518" t="s">
        <v>102</v>
      </c>
      <c r="FD218" s="518" t="s">
        <v>102</v>
      </c>
      <c r="FE218" s="518" t="s">
        <v>102</v>
      </c>
      <c r="FF218" s="518" t="s">
        <v>102</v>
      </c>
      <c r="FG218" s="518" t="s">
        <v>102</v>
      </c>
      <c r="FH218" s="518" t="s">
        <v>102</v>
      </c>
      <c r="FI218" s="518" t="s">
        <v>102</v>
      </c>
      <c r="FJ218" s="518" t="s">
        <v>102</v>
      </c>
      <c r="FK218" s="518" t="s">
        <v>102</v>
      </c>
      <c r="FL218" s="518" t="s">
        <v>102</v>
      </c>
      <c r="FM218" s="518" t="s">
        <v>102</v>
      </c>
      <c r="FN218" s="518" t="s">
        <v>102</v>
      </c>
      <c r="FO218" s="518" t="s">
        <v>102</v>
      </c>
      <c r="FP218" s="518" t="s">
        <v>102</v>
      </c>
      <c r="FQ218" s="518" t="s">
        <v>102</v>
      </c>
      <c r="FR218" s="518" t="s">
        <v>102</v>
      </c>
      <c r="FS218" s="518" t="s">
        <v>102</v>
      </c>
      <c r="FT218" s="518" t="s">
        <v>102</v>
      </c>
      <c r="FU218" s="518" t="s">
        <v>102</v>
      </c>
      <c r="FV218" s="518" t="s">
        <v>102</v>
      </c>
      <c r="FW218" s="518" t="s">
        <v>102</v>
      </c>
      <c r="FX218" s="518" t="s">
        <v>102</v>
      </c>
      <c r="FY218" s="518" t="s">
        <v>102</v>
      </c>
      <c r="FZ218" s="518" t="s">
        <v>102</v>
      </c>
      <c r="GA218" s="518" t="s">
        <v>102</v>
      </c>
      <c r="GB218" s="518" t="s">
        <v>102</v>
      </c>
      <c r="GC218" s="518" t="s">
        <v>102</v>
      </c>
      <c r="GD218" s="518" t="s">
        <v>102</v>
      </c>
      <c r="GE218" s="518" t="s">
        <v>102</v>
      </c>
      <c r="GF218" s="518" t="s">
        <v>102</v>
      </c>
      <c r="GG218" s="518" t="s">
        <v>102</v>
      </c>
      <c r="GH218" s="518" t="s">
        <v>102</v>
      </c>
      <c r="GI218" s="518" t="s">
        <v>102</v>
      </c>
      <c r="GJ218" s="518" t="s">
        <v>102</v>
      </c>
      <c r="GK218" s="518" t="s">
        <v>102</v>
      </c>
      <c r="GL218" s="518" t="s">
        <v>102</v>
      </c>
      <c r="GM218" s="518" t="s">
        <v>102</v>
      </c>
      <c r="GN218" s="518" t="s">
        <v>102</v>
      </c>
      <c r="GO218" s="518" t="s">
        <v>102</v>
      </c>
      <c r="GP218" s="518" t="s">
        <v>102</v>
      </c>
      <c r="GQ218" s="518" t="s">
        <v>102</v>
      </c>
      <c r="GR218" s="518" t="s">
        <v>102</v>
      </c>
      <c r="GS218" s="518" t="s">
        <v>102</v>
      </c>
      <c r="GT218" s="518" t="s">
        <v>102</v>
      </c>
      <c r="GU218" s="518" t="s">
        <v>102</v>
      </c>
      <c r="GV218" s="518" t="s">
        <v>102</v>
      </c>
      <c r="GW218" s="518" t="s">
        <v>102</v>
      </c>
      <c r="GX218" s="518" t="s">
        <v>102</v>
      </c>
      <c r="GY218" s="518" t="s">
        <v>102</v>
      </c>
      <c r="GZ218" s="518" t="s">
        <v>102</v>
      </c>
      <c r="HA218" s="518" t="s">
        <v>102</v>
      </c>
      <c r="HB218" s="518" t="s">
        <v>102</v>
      </c>
      <c r="HC218" s="511" t="str">
        <f t="shared" si="3"/>
        <v>2011-390101</v>
      </c>
    </row>
    <row r="219" spans="1:211" ht="48" hidden="1" customHeight="1" x14ac:dyDescent="0.15">
      <c r="A219" s="511" t="s">
        <v>4480</v>
      </c>
      <c r="B219" s="512" t="s">
        <v>12311</v>
      </c>
      <c r="C219" s="513">
        <v>37700</v>
      </c>
      <c r="D219" s="512" t="s">
        <v>8419</v>
      </c>
      <c r="E219" s="512" t="s">
        <v>8420</v>
      </c>
      <c r="F219" s="512" t="s">
        <v>8421</v>
      </c>
      <c r="G219" s="513">
        <v>38518</v>
      </c>
      <c r="H219" s="512" t="s">
        <v>12312</v>
      </c>
      <c r="I219" s="512" t="s">
        <v>10051</v>
      </c>
      <c r="J219" s="513">
        <v>38509</v>
      </c>
      <c r="S219" s="514" t="s">
        <v>12313</v>
      </c>
      <c r="T219" s="511">
        <v>2010</v>
      </c>
      <c r="U219" s="515" t="s">
        <v>8424</v>
      </c>
      <c r="V219" s="514">
        <v>100</v>
      </c>
      <c r="W219" s="514">
        <v>2</v>
      </c>
      <c r="X219" s="514">
        <v>1</v>
      </c>
      <c r="Y219" s="513">
        <v>33669</v>
      </c>
      <c r="Z219" s="512" t="s">
        <v>12314</v>
      </c>
      <c r="AA219" s="512" t="s">
        <v>12315</v>
      </c>
      <c r="AB219" s="513">
        <v>37174</v>
      </c>
      <c r="AC219" s="513">
        <v>38609</v>
      </c>
      <c r="AD219" s="512" t="s">
        <v>4957</v>
      </c>
      <c r="AE219" s="513">
        <v>36922</v>
      </c>
      <c r="AF219" s="512" t="s">
        <v>138</v>
      </c>
      <c r="AG219" s="512" t="s">
        <v>12315</v>
      </c>
      <c r="AH219" s="516">
        <v>3696094</v>
      </c>
      <c r="AI219" s="513">
        <v>38541</v>
      </c>
      <c r="AJ219" s="513" t="s">
        <v>138</v>
      </c>
      <c r="AK219" s="511" t="s">
        <v>138</v>
      </c>
      <c r="AL219" s="513" t="s">
        <v>138</v>
      </c>
      <c r="AM219" s="511" t="s">
        <v>138</v>
      </c>
      <c r="AN219" s="511" t="s">
        <v>12316</v>
      </c>
      <c r="AO219" s="511" t="s">
        <v>12317</v>
      </c>
      <c r="AP219" s="511" t="s">
        <v>12318</v>
      </c>
      <c r="AQ219" s="511" t="s">
        <v>12319</v>
      </c>
      <c r="AR219" s="511" t="s">
        <v>12320</v>
      </c>
      <c r="AS219" s="511" t="s">
        <v>138</v>
      </c>
      <c r="AT219" s="511" t="s">
        <v>138</v>
      </c>
      <c r="AU219" s="511" t="s">
        <v>138</v>
      </c>
      <c r="AV219" s="511" t="s">
        <v>12321</v>
      </c>
      <c r="AW219" s="511" t="s">
        <v>12322</v>
      </c>
      <c r="AX219" s="511" t="s">
        <v>12323</v>
      </c>
      <c r="AY219" s="511" t="s">
        <v>12324</v>
      </c>
      <c r="AZ219" s="511" t="s">
        <v>12325</v>
      </c>
      <c r="BA219" s="511" t="s">
        <v>12326</v>
      </c>
      <c r="BB219" s="511">
        <v>1889</v>
      </c>
      <c r="BC219" s="512" t="s">
        <v>2298</v>
      </c>
      <c r="BD219" s="511" t="s">
        <v>12327</v>
      </c>
      <c r="BE219" s="511" t="s">
        <v>12328</v>
      </c>
      <c r="BF219" s="511" t="s">
        <v>12329</v>
      </c>
      <c r="BG219" s="511" t="s">
        <v>12330</v>
      </c>
      <c r="BH219" s="511" t="s">
        <v>8648</v>
      </c>
      <c r="BI219" s="511">
        <v>1</v>
      </c>
      <c r="BJ219" s="511">
        <v>8</v>
      </c>
      <c r="BK219" s="511" t="s">
        <v>12331</v>
      </c>
      <c r="BL219" s="511" t="s">
        <v>138</v>
      </c>
      <c r="BM219" s="511" t="s">
        <v>12332</v>
      </c>
      <c r="BN219" s="511" t="s">
        <v>12333</v>
      </c>
      <c r="BO219" s="511" t="s">
        <v>9027</v>
      </c>
      <c r="BP219" s="513">
        <v>33304</v>
      </c>
      <c r="BQ219" s="511" t="s">
        <v>138</v>
      </c>
      <c r="BR219" s="511" t="s">
        <v>8482</v>
      </c>
      <c r="BS219" s="511" t="s">
        <v>12334</v>
      </c>
      <c r="BT219" s="511" t="s">
        <v>12335</v>
      </c>
      <c r="BU219" s="511" t="s">
        <v>12336</v>
      </c>
      <c r="BV219" s="511">
        <v>1</v>
      </c>
      <c r="BW219" s="511">
        <v>1</v>
      </c>
      <c r="BX219" s="511" t="s">
        <v>12337</v>
      </c>
      <c r="BY219" s="511" t="s">
        <v>138</v>
      </c>
      <c r="BZ219" s="511">
        <v>23</v>
      </c>
      <c r="CA219" s="511" t="s">
        <v>12338</v>
      </c>
      <c r="CB219" s="511" t="s">
        <v>12339</v>
      </c>
      <c r="CC219" s="511" t="s">
        <v>12340</v>
      </c>
      <c r="CD219" s="511" t="s">
        <v>5385</v>
      </c>
      <c r="CE219" s="518" t="s">
        <v>102</v>
      </c>
      <c r="CF219" s="518" t="s">
        <v>102</v>
      </c>
      <c r="CG219" s="518" t="s">
        <v>102</v>
      </c>
      <c r="CH219" s="518" t="s">
        <v>102</v>
      </c>
      <c r="CI219" s="518" t="s">
        <v>102</v>
      </c>
      <c r="CJ219" s="518" t="s">
        <v>102</v>
      </c>
      <c r="CK219" s="518" t="s">
        <v>102</v>
      </c>
      <c r="CL219" s="518" t="s">
        <v>102</v>
      </c>
      <c r="CM219" s="518" t="s">
        <v>102</v>
      </c>
      <c r="CN219" s="518" t="s">
        <v>102</v>
      </c>
      <c r="CO219" s="518" t="s">
        <v>102</v>
      </c>
      <c r="CP219" s="518" t="s">
        <v>102</v>
      </c>
      <c r="CQ219" s="518" t="s">
        <v>102</v>
      </c>
      <c r="CR219" s="518" t="s">
        <v>102</v>
      </c>
      <c r="CS219" s="518" t="s">
        <v>102</v>
      </c>
      <c r="CT219" s="518" t="s">
        <v>102</v>
      </c>
      <c r="CU219" s="518" t="s">
        <v>102</v>
      </c>
      <c r="CV219" s="518" t="s">
        <v>102</v>
      </c>
      <c r="CW219" s="518" t="s">
        <v>102</v>
      </c>
      <c r="CX219" s="518" t="s">
        <v>102</v>
      </c>
      <c r="CY219" s="518" t="s">
        <v>102</v>
      </c>
      <c r="CZ219" s="518" t="s">
        <v>102</v>
      </c>
      <c r="DA219" s="518" t="s">
        <v>102</v>
      </c>
      <c r="DB219" s="518" t="s">
        <v>102</v>
      </c>
      <c r="DC219" s="518" t="s">
        <v>102</v>
      </c>
      <c r="DD219" s="518" t="s">
        <v>102</v>
      </c>
      <c r="DE219" s="518" t="s">
        <v>102</v>
      </c>
      <c r="DF219" s="518" t="s">
        <v>102</v>
      </c>
      <c r="DG219" s="518" t="s">
        <v>102</v>
      </c>
      <c r="DH219" s="518" t="s">
        <v>102</v>
      </c>
      <c r="DI219" s="518" t="s">
        <v>102</v>
      </c>
      <c r="DJ219" s="518" t="s">
        <v>102</v>
      </c>
      <c r="DK219" s="518" t="s">
        <v>102</v>
      </c>
      <c r="DL219" s="518" t="s">
        <v>102</v>
      </c>
      <c r="DM219" s="518" t="s">
        <v>102</v>
      </c>
      <c r="DN219" s="518" t="s">
        <v>102</v>
      </c>
      <c r="DO219" s="518" t="s">
        <v>102</v>
      </c>
      <c r="DP219" s="518" t="s">
        <v>102</v>
      </c>
      <c r="DQ219" s="518" t="s">
        <v>102</v>
      </c>
      <c r="DR219" s="518" t="s">
        <v>102</v>
      </c>
      <c r="DS219" s="518" t="s">
        <v>102</v>
      </c>
      <c r="DT219" s="518" t="s">
        <v>102</v>
      </c>
      <c r="DU219" s="518" t="s">
        <v>102</v>
      </c>
      <c r="DV219" s="518" t="s">
        <v>102</v>
      </c>
      <c r="DW219" s="518" t="s">
        <v>102</v>
      </c>
      <c r="DX219" s="518" t="s">
        <v>102</v>
      </c>
      <c r="DY219" s="518" t="s">
        <v>102</v>
      </c>
      <c r="DZ219" s="518" t="s">
        <v>102</v>
      </c>
      <c r="EA219" s="518" t="s">
        <v>102</v>
      </c>
      <c r="EB219" s="518" t="s">
        <v>102</v>
      </c>
      <c r="EC219" s="518" t="s">
        <v>102</v>
      </c>
      <c r="ED219" s="518" t="s">
        <v>102</v>
      </c>
      <c r="EE219" s="518" t="s">
        <v>102</v>
      </c>
      <c r="EF219" s="518" t="s">
        <v>102</v>
      </c>
      <c r="EG219" s="518" t="s">
        <v>102</v>
      </c>
      <c r="EH219" s="518" t="s">
        <v>102</v>
      </c>
      <c r="EI219" s="518" t="s">
        <v>102</v>
      </c>
      <c r="EJ219" s="518" t="s">
        <v>102</v>
      </c>
      <c r="EK219" s="518" t="s">
        <v>102</v>
      </c>
      <c r="EL219" s="518" t="s">
        <v>102</v>
      </c>
      <c r="EM219" s="518" t="s">
        <v>102</v>
      </c>
      <c r="EN219" s="518" t="s">
        <v>102</v>
      </c>
      <c r="EO219" s="518" t="s">
        <v>102</v>
      </c>
      <c r="EP219" s="518" t="s">
        <v>102</v>
      </c>
      <c r="EQ219" s="518" t="s">
        <v>102</v>
      </c>
      <c r="ER219" s="518" t="s">
        <v>102</v>
      </c>
      <c r="ES219" s="518" t="s">
        <v>102</v>
      </c>
      <c r="ET219" s="518" t="s">
        <v>102</v>
      </c>
      <c r="EU219" s="518" t="s">
        <v>102</v>
      </c>
      <c r="EV219" s="518" t="s">
        <v>102</v>
      </c>
      <c r="EW219" s="518" t="s">
        <v>102</v>
      </c>
      <c r="EX219" s="518" t="s">
        <v>102</v>
      </c>
      <c r="EY219" s="518" t="s">
        <v>102</v>
      </c>
      <c r="EZ219" s="518" t="s">
        <v>102</v>
      </c>
      <c r="FA219" s="518" t="s">
        <v>102</v>
      </c>
      <c r="FB219" s="518" t="s">
        <v>102</v>
      </c>
      <c r="FC219" s="518" t="s">
        <v>102</v>
      </c>
      <c r="FD219" s="518" t="s">
        <v>102</v>
      </c>
      <c r="FE219" s="518" t="s">
        <v>102</v>
      </c>
      <c r="FF219" s="518" t="s">
        <v>102</v>
      </c>
      <c r="FG219" s="518" t="s">
        <v>102</v>
      </c>
      <c r="FH219" s="518" t="s">
        <v>102</v>
      </c>
      <c r="FI219" s="518" t="s">
        <v>102</v>
      </c>
      <c r="FJ219" s="518" t="s">
        <v>102</v>
      </c>
      <c r="FK219" s="518" t="s">
        <v>102</v>
      </c>
      <c r="FL219" s="518" t="s">
        <v>102</v>
      </c>
      <c r="FM219" s="518" t="s">
        <v>102</v>
      </c>
      <c r="FN219" s="518" t="s">
        <v>102</v>
      </c>
      <c r="FO219" s="518" t="s">
        <v>102</v>
      </c>
      <c r="FP219" s="518" t="s">
        <v>102</v>
      </c>
      <c r="FQ219" s="518" t="s">
        <v>102</v>
      </c>
      <c r="FR219" s="518" t="s">
        <v>102</v>
      </c>
      <c r="FS219" s="518" t="s">
        <v>102</v>
      </c>
      <c r="FT219" s="518" t="s">
        <v>102</v>
      </c>
      <c r="FU219" s="518" t="s">
        <v>102</v>
      </c>
      <c r="FV219" s="518" t="s">
        <v>102</v>
      </c>
      <c r="FW219" s="518" t="s">
        <v>102</v>
      </c>
      <c r="FX219" s="518" t="s">
        <v>102</v>
      </c>
      <c r="FY219" s="518" t="s">
        <v>102</v>
      </c>
      <c r="FZ219" s="518" t="s">
        <v>102</v>
      </c>
      <c r="GA219" s="518" t="s">
        <v>102</v>
      </c>
      <c r="GB219" s="518" t="s">
        <v>102</v>
      </c>
      <c r="GC219" s="518" t="s">
        <v>102</v>
      </c>
      <c r="GD219" s="518" t="s">
        <v>102</v>
      </c>
      <c r="GE219" s="518" t="s">
        <v>102</v>
      </c>
      <c r="GF219" s="518" t="s">
        <v>102</v>
      </c>
      <c r="GG219" s="518" t="s">
        <v>102</v>
      </c>
      <c r="GH219" s="518" t="s">
        <v>102</v>
      </c>
      <c r="GI219" s="518" t="s">
        <v>102</v>
      </c>
      <c r="GJ219" s="518" t="s">
        <v>102</v>
      </c>
      <c r="GK219" s="518" t="s">
        <v>102</v>
      </c>
      <c r="GL219" s="518" t="s">
        <v>102</v>
      </c>
      <c r="GM219" s="518" t="s">
        <v>102</v>
      </c>
      <c r="GN219" s="518" t="s">
        <v>102</v>
      </c>
      <c r="GO219" s="518" t="s">
        <v>102</v>
      </c>
      <c r="GP219" s="518" t="s">
        <v>102</v>
      </c>
      <c r="GQ219" s="518" t="s">
        <v>102</v>
      </c>
      <c r="GR219" s="518" t="s">
        <v>102</v>
      </c>
      <c r="GS219" s="518" t="s">
        <v>102</v>
      </c>
      <c r="GT219" s="518" t="s">
        <v>102</v>
      </c>
      <c r="GU219" s="518" t="s">
        <v>102</v>
      </c>
      <c r="GV219" s="518" t="s">
        <v>102</v>
      </c>
      <c r="GW219" s="518" t="s">
        <v>102</v>
      </c>
      <c r="GX219" s="518" t="s">
        <v>102</v>
      </c>
      <c r="GY219" s="518" t="s">
        <v>102</v>
      </c>
      <c r="GZ219" s="518" t="s">
        <v>102</v>
      </c>
      <c r="HA219" s="518" t="s">
        <v>102</v>
      </c>
      <c r="HB219" s="518" t="s">
        <v>102</v>
      </c>
      <c r="HC219" s="511" t="str">
        <f t="shared" si="3"/>
        <v>2003-004665</v>
      </c>
    </row>
    <row r="220" spans="1:211" ht="48" hidden="1" customHeight="1" x14ac:dyDescent="0.15">
      <c r="A220" s="511" t="s">
        <v>4480</v>
      </c>
      <c r="B220" s="512" t="s">
        <v>12341</v>
      </c>
      <c r="C220" s="513">
        <v>39965</v>
      </c>
      <c r="D220" s="512" t="s">
        <v>8419</v>
      </c>
      <c r="E220" s="512" t="s">
        <v>8498</v>
      </c>
      <c r="F220" s="512" t="s">
        <v>8421</v>
      </c>
      <c r="G220" s="513">
        <v>40252</v>
      </c>
      <c r="H220" s="512" t="s">
        <v>12342</v>
      </c>
      <c r="I220" s="512" t="s">
        <v>8682</v>
      </c>
      <c r="J220" s="513">
        <v>40213</v>
      </c>
      <c r="S220" s="514" t="s">
        <v>12343</v>
      </c>
      <c r="T220" s="511">
        <v>2010</v>
      </c>
      <c r="U220" s="515" t="s">
        <v>8424</v>
      </c>
      <c r="V220" s="514">
        <v>100</v>
      </c>
      <c r="W220" s="514">
        <v>2</v>
      </c>
      <c r="X220" s="514">
        <v>2</v>
      </c>
      <c r="Y220" s="513">
        <v>33669</v>
      </c>
      <c r="Z220" s="512" t="s">
        <v>12314</v>
      </c>
      <c r="AA220" s="512" t="s">
        <v>12315</v>
      </c>
      <c r="AB220" s="513">
        <v>37174</v>
      </c>
      <c r="AC220" s="513">
        <v>38609</v>
      </c>
      <c r="AD220" s="512" t="s">
        <v>4957</v>
      </c>
      <c r="AE220" s="513">
        <v>36922</v>
      </c>
      <c r="AF220" s="512" t="s">
        <v>138</v>
      </c>
      <c r="AG220" s="512" t="s">
        <v>12315</v>
      </c>
      <c r="AH220" s="516">
        <v>3696094</v>
      </c>
      <c r="AI220" s="513">
        <v>38541</v>
      </c>
      <c r="AJ220" s="513" t="s">
        <v>138</v>
      </c>
      <c r="AK220" s="511" t="s">
        <v>138</v>
      </c>
      <c r="AL220" s="513" t="s">
        <v>138</v>
      </c>
      <c r="AM220" s="511" t="s">
        <v>138</v>
      </c>
      <c r="AN220" s="511" t="s">
        <v>12316</v>
      </c>
      <c r="AO220" s="511" t="s">
        <v>12317</v>
      </c>
      <c r="AP220" s="511" t="s">
        <v>12318</v>
      </c>
      <c r="AQ220" s="511" t="s">
        <v>12319</v>
      </c>
      <c r="AR220" s="511" t="s">
        <v>12320</v>
      </c>
      <c r="AS220" s="511" t="s">
        <v>138</v>
      </c>
      <c r="AT220" s="511" t="s">
        <v>138</v>
      </c>
      <c r="AU220" s="511" t="s">
        <v>138</v>
      </c>
      <c r="AV220" s="511" t="s">
        <v>12321</v>
      </c>
      <c r="AW220" s="511" t="s">
        <v>12322</v>
      </c>
      <c r="AX220" s="511" t="s">
        <v>12323</v>
      </c>
      <c r="AY220" s="511" t="s">
        <v>12324</v>
      </c>
      <c r="AZ220" s="511" t="s">
        <v>12325</v>
      </c>
      <c r="BA220" s="511" t="s">
        <v>12326</v>
      </c>
      <c r="BB220" s="511">
        <v>1889</v>
      </c>
      <c r="BC220" s="512" t="s">
        <v>2298</v>
      </c>
      <c r="BD220" s="511" t="s">
        <v>12327</v>
      </c>
      <c r="BE220" s="511" t="s">
        <v>12328</v>
      </c>
      <c r="BF220" s="511" t="s">
        <v>12329</v>
      </c>
      <c r="BG220" s="511" t="s">
        <v>12330</v>
      </c>
      <c r="BH220" s="511" t="s">
        <v>8648</v>
      </c>
      <c r="BI220" s="511">
        <v>1</v>
      </c>
      <c r="BJ220" s="511">
        <v>8</v>
      </c>
      <c r="BK220" s="511" t="s">
        <v>12331</v>
      </c>
      <c r="BL220" s="511" t="s">
        <v>138</v>
      </c>
      <c r="BM220" s="511" t="s">
        <v>12332</v>
      </c>
      <c r="BN220" s="511" t="s">
        <v>12333</v>
      </c>
      <c r="BO220" s="511" t="s">
        <v>9027</v>
      </c>
      <c r="BP220" s="513">
        <v>33304</v>
      </c>
      <c r="BQ220" s="511" t="s">
        <v>138</v>
      </c>
      <c r="BR220" s="511" t="s">
        <v>8482</v>
      </c>
      <c r="BS220" s="511" t="s">
        <v>12334</v>
      </c>
      <c r="BT220" s="511" t="s">
        <v>12335</v>
      </c>
      <c r="BU220" s="511" t="s">
        <v>12336</v>
      </c>
      <c r="BV220" s="511">
        <v>1</v>
      </c>
      <c r="BW220" s="511">
        <v>1</v>
      </c>
      <c r="BX220" s="511" t="s">
        <v>12337</v>
      </c>
      <c r="BY220" s="511" t="s">
        <v>138</v>
      </c>
      <c r="BZ220" s="511">
        <v>23</v>
      </c>
      <c r="CA220" s="511" t="s">
        <v>12338</v>
      </c>
      <c r="CB220" s="511" t="s">
        <v>12339</v>
      </c>
      <c r="CC220" s="511" t="s">
        <v>12340</v>
      </c>
      <c r="CD220" s="511" t="s">
        <v>5385</v>
      </c>
      <c r="CE220" s="518" t="s">
        <v>12344</v>
      </c>
      <c r="CF220" s="518" t="s">
        <v>12345</v>
      </c>
      <c r="CG220" s="518" t="s">
        <v>12346</v>
      </c>
      <c r="CH220" s="518" t="s">
        <v>12347</v>
      </c>
      <c r="CI220" s="518" t="s">
        <v>12348</v>
      </c>
      <c r="CJ220" s="518" t="s">
        <v>12349</v>
      </c>
      <c r="CK220" s="518" t="s">
        <v>12350</v>
      </c>
      <c r="CL220" s="518" t="s">
        <v>12351</v>
      </c>
      <c r="CM220" s="518" t="s">
        <v>12352</v>
      </c>
      <c r="CN220" s="518" t="s">
        <v>12353</v>
      </c>
      <c r="CO220" s="518" t="s">
        <v>12354</v>
      </c>
      <c r="CP220" s="518" t="s">
        <v>12355</v>
      </c>
      <c r="CQ220" s="518" t="s">
        <v>12356</v>
      </c>
      <c r="CR220" s="518" t="s">
        <v>12357</v>
      </c>
      <c r="CS220" s="518" t="s">
        <v>12358</v>
      </c>
      <c r="CT220" s="518" t="s">
        <v>12359</v>
      </c>
      <c r="CU220" s="518" t="s">
        <v>102</v>
      </c>
      <c r="CV220" s="518" t="s">
        <v>102</v>
      </c>
      <c r="CW220" s="518" t="s">
        <v>102</v>
      </c>
      <c r="CX220" s="518" t="s">
        <v>102</v>
      </c>
      <c r="CY220" s="518" t="s">
        <v>102</v>
      </c>
      <c r="CZ220" s="518" t="s">
        <v>102</v>
      </c>
      <c r="DA220" s="518" t="s">
        <v>102</v>
      </c>
      <c r="DB220" s="518" t="s">
        <v>102</v>
      </c>
      <c r="DC220" s="518" t="s">
        <v>102</v>
      </c>
      <c r="DD220" s="518" t="s">
        <v>102</v>
      </c>
      <c r="DE220" s="518" t="s">
        <v>102</v>
      </c>
      <c r="DF220" s="518" t="s">
        <v>102</v>
      </c>
      <c r="DG220" s="518" t="s">
        <v>102</v>
      </c>
      <c r="DH220" s="518" t="s">
        <v>102</v>
      </c>
      <c r="DI220" s="518" t="s">
        <v>102</v>
      </c>
      <c r="DJ220" s="518" t="s">
        <v>102</v>
      </c>
      <c r="DK220" s="518" t="s">
        <v>102</v>
      </c>
      <c r="DL220" s="518" t="s">
        <v>102</v>
      </c>
      <c r="DM220" s="518" t="s">
        <v>102</v>
      </c>
      <c r="DN220" s="518" t="s">
        <v>102</v>
      </c>
      <c r="DO220" s="518" t="s">
        <v>102</v>
      </c>
      <c r="DP220" s="518" t="s">
        <v>102</v>
      </c>
      <c r="DQ220" s="518" t="s">
        <v>102</v>
      </c>
      <c r="DR220" s="518" t="s">
        <v>102</v>
      </c>
      <c r="DS220" s="518" t="s">
        <v>102</v>
      </c>
      <c r="DT220" s="518" t="s">
        <v>102</v>
      </c>
      <c r="DU220" s="518" t="s">
        <v>102</v>
      </c>
      <c r="DV220" s="518" t="s">
        <v>102</v>
      </c>
      <c r="DW220" s="518" t="s">
        <v>102</v>
      </c>
      <c r="DX220" s="518" t="s">
        <v>102</v>
      </c>
      <c r="DY220" s="518" t="s">
        <v>102</v>
      </c>
      <c r="DZ220" s="518" t="s">
        <v>102</v>
      </c>
      <c r="EA220" s="518" t="s">
        <v>102</v>
      </c>
      <c r="EB220" s="518" t="s">
        <v>102</v>
      </c>
      <c r="EC220" s="518" t="s">
        <v>102</v>
      </c>
      <c r="ED220" s="518" t="s">
        <v>102</v>
      </c>
      <c r="EE220" s="518" t="s">
        <v>102</v>
      </c>
      <c r="EF220" s="518" t="s">
        <v>102</v>
      </c>
      <c r="EG220" s="518" t="s">
        <v>102</v>
      </c>
      <c r="EH220" s="518" t="s">
        <v>102</v>
      </c>
      <c r="EI220" s="518" t="s">
        <v>102</v>
      </c>
      <c r="EJ220" s="518" t="s">
        <v>102</v>
      </c>
      <c r="EK220" s="518" t="s">
        <v>102</v>
      </c>
      <c r="EL220" s="518" t="s">
        <v>102</v>
      </c>
      <c r="EM220" s="518" t="s">
        <v>102</v>
      </c>
      <c r="EN220" s="518" t="s">
        <v>102</v>
      </c>
      <c r="EO220" s="518" t="s">
        <v>102</v>
      </c>
      <c r="EP220" s="518" t="s">
        <v>102</v>
      </c>
      <c r="EQ220" s="518" t="s">
        <v>102</v>
      </c>
      <c r="ER220" s="518" t="s">
        <v>102</v>
      </c>
      <c r="ES220" s="518" t="s">
        <v>102</v>
      </c>
      <c r="ET220" s="518" t="s">
        <v>102</v>
      </c>
      <c r="EU220" s="518" t="s">
        <v>102</v>
      </c>
      <c r="EV220" s="518" t="s">
        <v>102</v>
      </c>
      <c r="EW220" s="518" t="s">
        <v>102</v>
      </c>
      <c r="EX220" s="518" t="s">
        <v>102</v>
      </c>
      <c r="EY220" s="518" t="s">
        <v>102</v>
      </c>
      <c r="EZ220" s="518" t="s">
        <v>102</v>
      </c>
      <c r="FA220" s="518" t="s">
        <v>102</v>
      </c>
      <c r="FB220" s="518" t="s">
        <v>102</v>
      </c>
      <c r="FC220" s="518" t="s">
        <v>102</v>
      </c>
      <c r="FD220" s="518" t="s">
        <v>102</v>
      </c>
      <c r="FE220" s="518" t="s">
        <v>102</v>
      </c>
      <c r="FF220" s="518" t="s">
        <v>102</v>
      </c>
      <c r="FG220" s="518" t="s">
        <v>102</v>
      </c>
      <c r="FH220" s="518" t="s">
        <v>102</v>
      </c>
      <c r="FI220" s="518" t="s">
        <v>102</v>
      </c>
      <c r="FJ220" s="518" t="s">
        <v>102</v>
      </c>
      <c r="FK220" s="518" t="s">
        <v>102</v>
      </c>
      <c r="FL220" s="518" t="s">
        <v>102</v>
      </c>
      <c r="FM220" s="518" t="s">
        <v>102</v>
      </c>
      <c r="FN220" s="518" t="s">
        <v>102</v>
      </c>
      <c r="FO220" s="518" t="s">
        <v>102</v>
      </c>
      <c r="FP220" s="518" t="s">
        <v>102</v>
      </c>
      <c r="FQ220" s="518" t="s">
        <v>102</v>
      </c>
      <c r="FR220" s="518" t="s">
        <v>102</v>
      </c>
      <c r="FS220" s="518" t="s">
        <v>102</v>
      </c>
      <c r="FT220" s="518" t="s">
        <v>102</v>
      </c>
      <c r="FU220" s="518" t="s">
        <v>102</v>
      </c>
      <c r="FV220" s="518" t="s">
        <v>102</v>
      </c>
      <c r="FW220" s="518" t="s">
        <v>102</v>
      </c>
      <c r="FX220" s="518" t="s">
        <v>102</v>
      </c>
      <c r="FY220" s="518" t="s">
        <v>102</v>
      </c>
      <c r="FZ220" s="518" t="s">
        <v>102</v>
      </c>
      <c r="GA220" s="518" t="s">
        <v>102</v>
      </c>
      <c r="GB220" s="518" t="s">
        <v>102</v>
      </c>
      <c r="GC220" s="518" t="s">
        <v>102</v>
      </c>
      <c r="GD220" s="518" t="s">
        <v>102</v>
      </c>
      <c r="GE220" s="518" t="s">
        <v>102</v>
      </c>
      <c r="GF220" s="518" t="s">
        <v>102</v>
      </c>
      <c r="GG220" s="518" t="s">
        <v>102</v>
      </c>
      <c r="GH220" s="518" t="s">
        <v>102</v>
      </c>
      <c r="GI220" s="518" t="s">
        <v>102</v>
      </c>
      <c r="GJ220" s="518" t="s">
        <v>102</v>
      </c>
      <c r="GK220" s="518" t="s">
        <v>102</v>
      </c>
      <c r="GL220" s="518" t="s">
        <v>102</v>
      </c>
      <c r="GM220" s="518" t="s">
        <v>102</v>
      </c>
      <c r="GN220" s="518" t="s">
        <v>102</v>
      </c>
      <c r="GO220" s="518" t="s">
        <v>102</v>
      </c>
      <c r="GP220" s="518" t="s">
        <v>102</v>
      </c>
      <c r="GQ220" s="518" t="s">
        <v>102</v>
      </c>
      <c r="GR220" s="518" t="s">
        <v>102</v>
      </c>
      <c r="GS220" s="518" t="s">
        <v>102</v>
      </c>
      <c r="GT220" s="518" t="s">
        <v>102</v>
      </c>
      <c r="GU220" s="518" t="s">
        <v>102</v>
      </c>
      <c r="GV220" s="518" t="s">
        <v>102</v>
      </c>
      <c r="GW220" s="518" t="s">
        <v>102</v>
      </c>
      <c r="GX220" s="518" t="s">
        <v>102</v>
      </c>
      <c r="GY220" s="518" t="s">
        <v>102</v>
      </c>
      <c r="GZ220" s="518" t="s">
        <v>102</v>
      </c>
      <c r="HA220" s="518" t="s">
        <v>102</v>
      </c>
      <c r="HB220" s="518" t="s">
        <v>102</v>
      </c>
      <c r="HC220" s="511" t="str">
        <f t="shared" si="3"/>
        <v>2009-800118</v>
      </c>
    </row>
    <row r="221" spans="1:211" ht="48" hidden="1" customHeight="1" x14ac:dyDescent="0.15">
      <c r="A221" s="511" t="s">
        <v>4489</v>
      </c>
      <c r="B221" s="522" t="s">
        <v>12360</v>
      </c>
      <c r="C221" s="513">
        <v>40382</v>
      </c>
      <c r="D221" s="512" t="s">
        <v>8419</v>
      </c>
      <c r="E221" s="522" t="s">
        <v>8452</v>
      </c>
      <c r="F221" s="522" t="s">
        <v>8843</v>
      </c>
      <c r="G221" s="513">
        <v>40672</v>
      </c>
      <c r="H221" s="522" t="s">
        <v>12361</v>
      </c>
      <c r="I221" s="512" t="s">
        <v>8845</v>
      </c>
      <c r="J221" s="513">
        <v>40631</v>
      </c>
      <c r="K221" s="522"/>
      <c r="N221" s="513"/>
      <c r="O221" s="513"/>
      <c r="Q221" s="513"/>
      <c r="R221" s="513"/>
      <c r="S221" s="511" t="s">
        <v>12362</v>
      </c>
      <c r="T221" s="511">
        <v>2011</v>
      </c>
      <c r="U221" s="515" t="s">
        <v>8424</v>
      </c>
      <c r="V221" s="514">
        <v>101</v>
      </c>
      <c r="W221" s="514">
        <v>1</v>
      </c>
      <c r="X221" s="514">
        <v>1</v>
      </c>
      <c r="Y221" s="513">
        <v>37007</v>
      </c>
      <c r="Z221" s="512" t="s">
        <v>12363</v>
      </c>
      <c r="AA221" s="512" t="s">
        <v>12364</v>
      </c>
      <c r="AB221" s="513">
        <v>37568</v>
      </c>
      <c r="AC221" s="513">
        <v>40317</v>
      </c>
      <c r="AD221" s="512" t="s">
        <v>12365</v>
      </c>
      <c r="AE221" s="513">
        <v>39421</v>
      </c>
      <c r="AF221" s="512" t="s">
        <v>138</v>
      </c>
      <c r="AG221" s="512" t="s">
        <v>12364</v>
      </c>
      <c r="AH221" s="516">
        <v>4465128</v>
      </c>
      <c r="AI221" s="513">
        <v>40235</v>
      </c>
      <c r="AJ221" s="513" t="s">
        <v>138</v>
      </c>
      <c r="AK221" s="511" t="s">
        <v>138</v>
      </c>
      <c r="AL221" s="513" t="s">
        <v>138</v>
      </c>
      <c r="AM221" s="511" t="s">
        <v>138</v>
      </c>
      <c r="AN221" s="511" t="s">
        <v>12366</v>
      </c>
      <c r="AO221" s="511" t="s">
        <v>3234</v>
      </c>
      <c r="AP221" s="511" t="s">
        <v>12367</v>
      </c>
      <c r="AQ221" s="511" t="s">
        <v>12368</v>
      </c>
      <c r="AR221" s="511" t="s">
        <v>12369</v>
      </c>
      <c r="AS221" s="511" t="s">
        <v>12370</v>
      </c>
      <c r="AT221" s="511" t="s">
        <v>12370</v>
      </c>
      <c r="AU221" s="511" t="s">
        <v>12371</v>
      </c>
      <c r="AV221" s="511" t="s">
        <v>12372</v>
      </c>
      <c r="AW221" s="511" t="s">
        <v>3235</v>
      </c>
      <c r="AX221" s="511" t="s">
        <v>12373</v>
      </c>
      <c r="AY221" s="511" t="s">
        <v>3236</v>
      </c>
      <c r="AZ221" s="511" t="s">
        <v>12374</v>
      </c>
      <c r="BA221" s="511" t="s">
        <v>3237</v>
      </c>
      <c r="BB221" s="511" t="s">
        <v>12375</v>
      </c>
      <c r="BC221" s="512" t="s">
        <v>3232</v>
      </c>
      <c r="BD221" s="511" t="s">
        <v>3233</v>
      </c>
      <c r="BE221" s="511" t="s">
        <v>11384</v>
      </c>
      <c r="BF221" s="511" t="s">
        <v>3231</v>
      </c>
      <c r="BG221" s="511" t="s">
        <v>12376</v>
      </c>
      <c r="BH221" s="511" t="s">
        <v>9244</v>
      </c>
      <c r="BI221" s="511">
        <v>15</v>
      </c>
      <c r="BJ221" s="511">
        <v>19</v>
      </c>
      <c r="BK221" s="511" t="s">
        <v>138</v>
      </c>
      <c r="BL221" s="511" t="s">
        <v>138</v>
      </c>
      <c r="BM221" s="511" t="s">
        <v>12377</v>
      </c>
      <c r="BN221" s="511" t="s">
        <v>138</v>
      </c>
      <c r="BO221" s="511" t="s">
        <v>9027</v>
      </c>
      <c r="BP221" s="513" t="s">
        <v>138</v>
      </c>
      <c r="BQ221" s="511" t="s">
        <v>138</v>
      </c>
      <c r="BR221" s="511" t="s">
        <v>8445</v>
      </c>
      <c r="BS221" s="511" t="s">
        <v>12378</v>
      </c>
      <c r="BT221" s="511" t="s">
        <v>138</v>
      </c>
      <c r="BU221" s="511" t="s">
        <v>12360</v>
      </c>
      <c r="BV221" s="511" t="s">
        <v>138</v>
      </c>
      <c r="BW221" s="511">
        <v>1</v>
      </c>
      <c r="BX221" s="511" t="s">
        <v>12379</v>
      </c>
      <c r="BY221" s="511" t="s">
        <v>138</v>
      </c>
      <c r="BZ221" s="511">
        <v>9</v>
      </c>
      <c r="CA221" s="511" t="s">
        <v>12380</v>
      </c>
      <c r="CB221" s="511" t="s">
        <v>12381</v>
      </c>
      <c r="CC221" s="511" t="s">
        <v>138</v>
      </c>
      <c r="CD221" s="511" t="s">
        <v>5388</v>
      </c>
      <c r="CE221" s="518" t="s">
        <v>12382</v>
      </c>
      <c r="CF221" s="518" t="s">
        <v>12383</v>
      </c>
      <c r="CG221" s="518" t="s">
        <v>12384</v>
      </c>
      <c r="CH221" s="518" t="s">
        <v>12385</v>
      </c>
      <c r="CI221" s="518" t="s">
        <v>12386</v>
      </c>
      <c r="CJ221" s="518" t="s">
        <v>12387</v>
      </c>
      <c r="CK221" s="518" t="s">
        <v>102</v>
      </c>
      <c r="CL221" s="518" t="s">
        <v>102</v>
      </c>
      <c r="CM221" s="518" t="s">
        <v>102</v>
      </c>
      <c r="CN221" s="518" t="s">
        <v>102</v>
      </c>
      <c r="CO221" s="518" t="s">
        <v>102</v>
      </c>
      <c r="CP221" s="518" t="s">
        <v>102</v>
      </c>
      <c r="CQ221" s="518" t="s">
        <v>102</v>
      </c>
      <c r="CR221" s="518" t="s">
        <v>102</v>
      </c>
      <c r="CS221" s="518" t="s">
        <v>102</v>
      </c>
      <c r="CT221" s="518" t="s">
        <v>102</v>
      </c>
      <c r="CU221" s="518" t="s">
        <v>102</v>
      </c>
      <c r="CV221" s="518" t="s">
        <v>102</v>
      </c>
      <c r="CW221" s="518" t="s">
        <v>102</v>
      </c>
      <c r="CX221" s="518" t="s">
        <v>102</v>
      </c>
      <c r="CY221" s="518" t="s">
        <v>102</v>
      </c>
      <c r="CZ221" s="518" t="s">
        <v>102</v>
      </c>
      <c r="DA221" s="518" t="s">
        <v>102</v>
      </c>
      <c r="DB221" s="518" t="s">
        <v>102</v>
      </c>
      <c r="DC221" s="518" t="s">
        <v>102</v>
      </c>
      <c r="DD221" s="518" t="s">
        <v>102</v>
      </c>
      <c r="DE221" s="518" t="s">
        <v>102</v>
      </c>
      <c r="DF221" s="518" t="s">
        <v>102</v>
      </c>
      <c r="DG221" s="518" t="s">
        <v>102</v>
      </c>
      <c r="DH221" s="518" t="s">
        <v>102</v>
      </c>
      <c r="DI221" s="518" t="s">
        <v>102</v>
      </c>
      <c r="DJ221" s="518" t="s">
        <v>102</v>
      </c>
      <c r="DK221" s="518" t="s">
        <v>102</v>
      </c>
      <c r="DL221" s="518" t="s">
        <v>102</v>
      </c>
      <c r="DM221" s="518" t="s">
        <v>102</v>
      </c>
      <c r="DN221" s="518" t="s">
        <v>102</v>
      </c>
      <c r="DO221" s="518" t="s">
        <v>102</v>
      </c>
      <c r="DP221" s="518" t="s">
        <v>102</v>
      </c>
      <c r="DQ221" s="518" t="s">
        <v>102</v>
      </c>
      <c r="DR221" s="518" t="s">
        <v>102</v>
      </c>
      <c r="DS221" s="518" t="s">
        <v>102</v>
      </c>
      <c r="DT221" s="518" t="s">
        <v>102</v>
      </c>
      <c r="DU221" s="518" t="s">
        <v>102</v>
      </c>
      <c r="DV221" s="518" t="s">
        <v>102</v>
      </c>
      <c r="DW221" s="518" t="s">
        <v>102</v>
      </c>
      <c r="DX221" s="518" t="s">
        <v>102</v>
      </c>
      <c r="DY221" s="518" t="s">
        <v>102</v>
      </c>
      <c r="DZ221" s="518" t="s">
        <v>102</v>
      </c>
      <c r="EA221" s="518" t="s">
        <v>102</v>
      </c>
      <c r="EB221" s="518" t="s">
        <v>102</v>
      </c>
      <c r="EC221" s="518" t="s">
        <v>102</v>
      </c>
      <c r="ED221" s="518" t="s">
        <v>102</v>
      </c>
      <c r="EE221" s="518" t="s">
        <v>102</v>
      </c>
      <c r="EF221" s="518" t="s">
        <v>102</v>
      </c>
      <c r="EG221" s="518" t="s">
        <v>102</v>
      </c>
      <c r="EH221" s="518" t="s">
        <v>102</v>
      </c>
      <c r="EI221" s="518" t="s">
        <v>102</v>
      </c>
      <c r="EJ221" s="518" t="s">
        <v>102</v>
      </c>
      <c r="EK221" s="518" t="s">
        <v>102</v>
      </c>
      <c r="EL221" s="518" t="s">
        <v>102</v>
      </c>
      <c r="EM221" s="518" t="s">
        <v>102</v>
      </c>
      <c r="EN221" s="518" t="s">
        <v>102</v>
      </c>
      <c r="EO221" s="518" t="s">
        <v>102</v>
      </c>
      <c r="EP221" s="518" t="s">
        <v>102</v>
      </c>
      <c r="EQ221" s="518" t="s">
        <v>102</v>
      </c>
      <c r="ER221" s="518" t="s">
        <v>102</v>
      </c>
      <c r="ES221" s="518" t="s">
        <v>102</v>
      </c>
      <c r="ET221" s="518" t="s">
        <v>102</v>
      </c>
      <c r="EU221" s="518" t="s">
        <v>102</v>
      </c>
      <c r="EV221" s="518" t="s">
        <v>102</v>
      </c>
      <c r="EW221" s="518" t="s">
        <v>102</v>
      </c>
      <c r="EX221" s="518" t="s">
        <v>102</v>
      </c>
      <c r="EY221" s="518" t="s">
        <v>102</v>
      </c>
      <c r="EZ221" s="518" t="s">
        <v>102</v>
      </c>
      <c r="FA221" s="518" t="s">
        <v>102</v>
      </c>
      <c r="FB221" s="518" t="s">
        <v>102</v>
      </c>
      <c r="FC221" s="518" t="s">
        <v>102</v>
      </c>
      <c r="FD221" s="518" t="s">
        <v>102</v>
      </c>
      <c r="FE221" s="518" t="s">
        <v>102</v>
      </c>
      <c r="FF221" s="518" t="s">
        <v>102</v>
      </c>
      <c r="FG221" s="518" t="s">
        <v>102</v>
      </c>
      <c r="FH221" s="518" t="s">
        <v>102</v>
      </c>
      <c r="FI221" s="518" t="s">
        <v>102</v>
      </c>
      <c r="FJ221" s="518" t="s">
        <v>102</v>
      </c>
      <c r="FK221" s="518" t="s">
        <v>102</v>
      </c>
      <c r="FL221" s="518" t="s">
        <v>102</v>
      </c>
      <c r="FM221" s="518" t="s">
        <v>102</v>
      </c>
      <c r="FN221" s="518" t="s">
        <v>102</v>
      </c>
      <c r="FO221" s="518" t="s">
        <v>102</v>
      </c>
      <c r="FP221" s="518" t="s">
        <v>102</v>
      </c>
      <c r="FQ221" s="518" t="s">
        <v>102</v>
      </c>
      <c r="FR221" s="518" t="s">
        <v>102</v>
      </c>
      <c r="FS221" s="518" t="s">
        <v>102</v>
      </c>
      <c r="FT221" s="518" t="s">
        <v>102</v>
      </c>
      <c r="FU221" s="518" t="s">
        <v>102</v>
      </c>
      <c r="FV221" s="518" t="s">
        <v>102</v>
      </c>
      <c r="FW221" s="518" t="s">
        <v>102</v>
      </c>
      <c r="FX221" s="518" t="s">
        <v>102</v>
      </c>
      <c r="FY221" s="518" t="s">
        <v>102</v>
      </c>
      <c r="FZ221" s="518" t="s">
        <v>102</v>
      </c>
      <c r="GA221" s="518" t="s">
        <v>102</v>
      </c>
      <c r="GB221" s="518" t="s">
        <v>102</v>
      </c>
      <c r="GC221" s="518" t="s">
        <v>102</v>
      </c>
      <c r="GD221" s="518" t="s">
        <v>102</v>
      </c>
      <c r="GE221" s="518" t="s">
        <v>102</v>
      </c>
      <c r="GF221" s="518" t="s">
        <v>102</v>
      </c>
      <c r="GG221" s="518" t="s">
        <v>102</v>
      </c>
      <c r="GH221" s="518" t="s">
        <v>102</v>
      </c>
      <c r="GI221" s="518" t="s">
        <v>102</v>
      </c>
      <c r="GJ221" s="518" t="s">
        <v>102</v>
      </c>
      <c r="GK221" s="518" t="s">
        <v>102</v>
      </c>
      <c r="GL221" s="518" t="s">
        <v>102</v>
      </c>
      <c r="GM221" s="518" t="s">
        <v>102</v>
      </c>
      <c r="GN221" s="518" t="s">
        <v>102</v>
      </c>
      <c r="GO221" s="518" t="s">
        <v>102</v>
      </c>
      <c r="GP221" s="518" t="s">
        <v>102</v>
      </c>
      <c r="GQ221" s="518" t="s">
        <v>102</v>
      </c>
      <c r="GR221" s="518" t="s">
        <v>102</v>
      </c>
      <c r="GS221" s="518" t="s">
        <v>102</v>
      </c>
      <c r="GT221" s="518" t="s">
        <v>102</v>
      </c>
      <c r="GU221" s="518" t="s">
        <v>102</v>
      </c>
      <c r="GV221" s="518" t="s">
        <v>102</v>
      </c>
      <c r="GW221" s="518" t="s">
        <v>102</v>
      </c>
      <c r="GX221" s="518" t="s">
        <v>102</v>
      </c>
      <c r="GY221" s="518" t="s">
        <v>102</v>
      </c>
      <c r="GZ221" s="518" t="s">
        <v>102</v>
      </c>
      <c r="HA221" s="518" t="s">
        <v>102</v>
      </c>
      <c r="HB221" s="518" t="s">
        <v>102</v>
      </c>
      <c r="HC221" s="511" t="str">
        <f t="shared" si="3"/>
        <v>2010-800128</v>
      </c>
    </row>
    <row r="222" spans="1:211" ht="48" hidden="1" customHeight="1" x14ac:dyDescent="0.15">
      <c r="A222" s="511" t="s">
        <v>4497</v>
      </c>
      <c r="B222" s="512" t="s">
        <v>12388</v>
      </c>
      <c r="C222" s="513">
        <v>39728</v>
      </c>
      <c r="D222" s="512" t="s">
        <v>8419</v>
      </c>
      <c r="E222" s="512" t="s">
        <v>8452</v>
      </c>
      <c r="F222" s="512" t="s">
        <v>8421</v>
      </c>
      <c r="G222" s="513">
        <v>40357</v>
      </c>
      <c r="H222" s="512" t="s">
        <v>12389</v>
      </c>
      <c r="I222" s="512" t="s">
        <v>8682</v>
      </c>
      <c r="J222" s="513">
        <v>40318</v>
      </c>
      <c r="S222" s="514" t="s">
        <v>12390</v>
      </c>
      <c r="T222" s="511">
        <v>2010</v>
      </c>
      <c r="U222" s="515" t="s">
        <v>8424</v>
      </c>
      <c r="V222" s="514">
        <v>102</v>
      </c>
      <c r="W222" s="514">
        <v>2</v>
      </c>
      <c r="X222" s="514">
        <v>1</v>
      </c>
      <c r="Y222" s="513">
        <v>37042</v>
      </c>
      <c r="Z222" s="512" t="s">
        <v>12391</v>
      </c>
      <c r="AA222" s="512" t="s">
        <v>12392</v>
      </c>
      <c r="AB222" s="513">
        <v>37603</v>
      </c>
      <c r="AC222" s="513">
        <v>38329</v>
      </c>
      <c r="AD222" s="512" t="s">
        <v>12393</v>
      </c>
      <c r="AE222" s="513">
        <v>37042</v>
      </c>
      <c r="AF222" s="512" t="s">
        <v>138</v>
      </c>
      <c r="AG222" s="512" t="s">
        <v>12392</v>
      </c>
      <c r="AH222" s="516">
        <v>3597490</v>
      </c>
      <c r="AI222" s="513">
        <v>38247</v>
      </c>
      <c r="AJ222" s="513" t="s">
        <v>138</v>
      </c>
      <c r="AK222" s="511" t="s">
        <v>138</v>
      </c>
      <c r="AL222" s="513" t="s">
        <v>138</v>
      </c>
      <c r="AM222" s="511" t="s">
        <v>138</v>
      </c>
      <c r="AN222" s="511" t="s">
        <v>12394</v>
      </c>
      <c r="AO222" s="511" t="s">
        <v>12395</v>
      </c>
      <c r="AP222" s="511" t="s">
        <v>12396</v>
      </c>
      <c r="AQ222" s="511" t="s">
        <v>12397</v>
      </c>
      <c r="AR222" s="511" t="s">
        <v>12398</v>
      </c>
      <c r="AS222" s="511" t="s">
        <v>138</v>
      </c>
      <c r="AT222" s="511" t="s">
        <v>138</v>
      </c>
      <c r="AU222" s="511" t="s">
        <v>138</v>
      </c>
      <c r="AV222" s="511" t="s">
        <v>12399</v>
      </c>
      <c r="AW222" s="511" t="s">
        <v>12400</v>
      </c>
      <c r="AX222" s="511" t="s">
        <v>12401</v>
      </c>
      <c r="AY222" s="511" t="s">
        <v>12402</v>
      </c>
      <c r="AZ222" s="511" t="s">
        <v>12403</v>
      </c>
      <c r="BA222" s="511" t="s">
        <v>12404</v>
      </c>
      <c r="BB222" s="511">
        <v>501106159</v>
      </c>
      <c r="BC222" s="512" t="s">
        <v>12405</v>
      </c>
      <c r="BD222" s="511" t="s">
        <v>12406</v>
      </c>
      <c r="BE222" s="511" t="s">
        <v>12407</v>
      </c>
      <c r="BF222" s="511" t="s">
        <v>12408</v>
      </c>
      <c r="BG222" s="511" t="s">
        <v>12409</v>
      </c>
      <c r="BH222" s="511" t="s">
        <v>9172</v>
      </c>
      <c r="BI222" s="511">
        <v>7</v>
      </c>
      <c r="BJ222" s="511">
        <v>20</v>
      </c>
      <c r="BK222" s="511" t="s">
        <v>138</v>
      </c>
      <c r="BL222" s="511" t="s">
        <v>138</v>
      </c>
      <c r="BM222" s="511" t="s">
        <v>12410</v>
      </c>
      <c r="BN222" s="511" t="s">
        <v>138</v>
      </c>
      <c r="BO222" s="511" t="s">
        <v>9027</v>
      </c>
      <c r="BP222" s="513" t="s">
        <v>138</v>
      </c>
      <c r="BQ222" s="511" t="s">
        <v>138</v>
      </c>
      <c r="BR222" s="511" t="s">
        <v>8482</v>
      </c>
      <c r="BS222" s="511" t="s">
        <v>12411</v>
      </c>
      <c r="BT222" s="511" t="s">
        <v>12412</v>
      </c>
      <c r="BU222" s="511" t="s">
        <v>12413</v>
      </c>
      <c r="BV222" s="511" t="s">
        <v>138</v>
      </c>
      <c r="BW222" s="511">
        <v>2</v>
      </c>
      <c r="BX222" s="511" t="s">
        <v>12414</v>
      </c>
      <c r="BY222" s="511" t="s">
        <v>138</v>
      </c>
      <c r="BZ222" s="511">
        <v>42</v>
      </c>
      <c r="CA222" s="511" t="s">
        <v>12415</v>
      </c>
      <c r="CB222" s="511" t="s">
        <v>12416</v>
      </c>
      <c r="CC222" s="511" t="s">
        <v>138</v>
      </c>
      <c r="CD222" s="511" t="s">
        <v>5390</v>
      </c>
      <c r="CE222" s="518" t="s">
        <v>12417</v>
      </c>
      <c r="CF222" s="518" t="s">
        <v>12418</v>
      </c>
      <c r="CG222" s="518" t="s">
        <v>12419</v>
      </c>
      <c r="CH222" s="518" t="s">
        <v>12420</v>
      </c>
      <c r="CI222" s="518" t="s">
        <v>12421</v>
      </c>
      <c r="CJ222" s="518" t="s">
        <v>12422</v>
      </c>
      <c r="CK222" s="518" t="s">
        <v>12423</v>
      </c>
      <c r="CL222" s="518" t="s">
        <v>12424</v>
      </c>
      <c r="CM222" s="518" t="s">
        <v>12425</v>
      </c>
      <c r="CN222" s="518" t="s">
        <v>12426</v>
      </c>
      <c r="CO222" s="518" t="s">
        <v>12427</v>
      </c>
      <c r="CP222" s="518" t="s">
        <v>12428</v>
      </c>
      <c r="CQ222" s="518" t="s">
        <v>12429</v>
      </c>
      <c r="CR222" s="518" t="s">
        <v>12430</v>
      </c>
      <c r="CS222" s="518" t="s">
        <v>12431</v>
      </c>
      <c r="CT222" s="518" t="s">
        <v>102</v>
      </c>
      <c r="CU222" s="518" t="s">
        <v>102</v>
      </c>
      <c r="CV222" s="518" t="s">
        <v>102</v>
      </c>
      <c r="CW222" s="518" t="s">
        <v>102</v>
      </c>
      <c r="CX222" s="518" t="s">
        <v>102</v>
      </c>
      <c r="CY222" s="518" t="s">
        <v>102</v>
      </c>
      <c r="CZ222" s="518" t="s">
        <v>102</v>
      </c>
      <c r="DA222" s="518" t="s">
        <v>102</v>
      </c>
      <c r="DB222" s="518" t="s">
        <v>102</v>
      </c>
      <c r="DC222" s="518" t="s">
        <v>102</v>
      </c>
      <c r="DD222" s="518" t="s">
        <v>102</v>
      </c>
      <c r="DE222" s="518" t="s">
        <v>102</v>
      </c>
      <c r="DF222" s="518" t="s">
        <v>102</v>
      </c>
      <c r="DG222" s="518" t="s">
        <v>102</v>
      </c>
      <c r="DH222" s="518" t="s">
        <v>102</v>
      </c>
      <c r="DI222" s="518" t="s">
        <v>102</v>
      </c>
      <c r="DJ222" s="518" t="s">
        <v>102</v>
      </c>
      <c r="DK222" s="518" t="s">
        <v>102</v>
      </c>
      <c r="DL222" s="518" t="s">
        <v>102</v>
      </c>
      <c r="DM222" s="518" t="s">
        <v>102</v>
      </c>
      <c r="DN222" s="518" t="s">
        <v>102</v>
      </c>
      <c r="DO222" s="518" t="s">
        <v>102</v>
      </c>
      <c r="DP222" s="518" t="s">
        <v>102</v>
      </c>
      <c r="DQ222" s="518" t="s">
        <v>102</v>
      </c>
      <c r="DR222" s="518" t="s">
        <v>102</v>
      </c>
      <c r="DS222" s="518" t="s">
        <v>102</v>
      </c>
      <c r="DT222" s="518" t="s">
        <v>102</v>
      </c>
      <c r="DU222" s="518" t="s">
        <v>102</v>
      </c>
      <c r="DV222" s="518" t="s">
        <v>102</v>
      </c>
      <c r="DW222" s="518" t="s">
        <v>102</v>
      </c>
      <c r="DX222" s="518" t="s">
        <v>102</v>
      </c>
      <c r="DY222" s="518" t="s">
        <v>102</v>
      </c>
      <c r="DZ222" s="518" t="s">
        <v>102</v>
      </c>
      <c r="EA222" s="518" t="s">
        <v>102</v>
      </c>
      <c r="EB222" s="518" t="s">
        <v>102</v>
      </c>
      <c r="EC222" s="518" t="s">
        <v>102</v>
      </c>
      <c r="ED222" s="518" t="s">
        <v>102</v>
      </c>
      <c r="EE222" s="518" t="s">
        <v>102</v>
      </c>
      <c r="EF222" s="518" t="s">
        <v>102</v>
      </c>
      <c r="EG222" s="518" t="s">
        <v>102</v>
      </c>
      <c r="EH222" s="518" t="s">
        <v>102</v>
      </c>
      <c r="EI222" s="518" t="s">
        <v>102</v>
      </c>
      <c r="EJ222" s="518" t="s">
        <v>102</v>
      </c>
      <c r="EK222" s="518" t="s">
        <v>102</v>
      </c>
      <c r="EL222" s="518" t="s">
        <v>102</v>
      </c>
      <c r="EM222" s="518" t="s">
        <v>102</v>
      </c>
      <c r="EN222" s="518" t="s">
        <v>102</v>
      </c>
      <c r="EO222" s="518" t="s">
        <v>102</v>
      </c>
      <c r="EP222" s="518" t="s">
        <v>102</v>
      </c>
      <c r="EQ222" s="518" t="s">
        <v>102</v>
      </c>
      <c r="ER222" s="518" t="s">
        <v>102</v>
      </c>
      <c r="ES222" s="518" t="s">
        <v>102</v>
      </c>
      <c r="ET222" s="518" t="s">
        <v>102</v>
      </c>
      <c r="EU222" s="518" t="s">
        <v>102</v>
      </c>
      <c r="EV222" s="518" t="s">
        <v>102</v>
      </c>
      <c r="EW222" s="518" t="s">
        <v>102</v>
      </c>
      <c r="EX222" s="518" t="s">
        <v>102</v>
      </c>
      <c r="EY222" s="518" t="s">
        <v>102</v>
      </c>
      <c r="EZ222" s="518" t="s">
        <v>102</v>
      </c>
      <c r="FA222" s="518" t="s">
        <v>102</v>
      </c>
      <c r="FB222" s="518" t="s">
        <v>102</v>
      </c>
      <c r="FC222" s="518" t="s">
        <v>102</v>
      </c>
      <c r="FD222" s="518" t="s">
        <v>102</v>
      </c>
      <c r="FE222" s="518" t="s">
        <v>102</v>
      </c>
      <c r="FF222" s="518" t="s">
        <v>102</v>
      </c>
      <c r="FG222" s="518" t="s">
        <v>102</v>
      </c>
      <c r="FH222" s="518" t="s">
        <v>102</v>
      </c>
      <c r="FI222" s="518" t="s">
        <v>102</v>
      </c>
      <c r="FJ222" s="518" t="s">
        <v>102</v>
      </c>
      <c r="FK222" s="518" t="s">
        <v>102</v>
      </c>
      <c r="FL222" s="518" t="s">
        <v>102</v>
      </c>
      <c r="FM222" s="518" t="s">
        <v>102</v>
      </c>
      <c r="FN222" s="518" t="s">
        <v>102</v>
      </c>
      <c r="FO222" s="518" t="s">
        <v>102</v>
      </c>
      <c r="FP222" s="518" t="s">
        <v>102</v>
      </c>
      <c r="FQ222" s="518" t="s">
        <v>102</v>
      </c>
      <c r="FR222" s="518" t="s">
        <v>102</v>
      </c>
      <c r="FS222" s="518" t="s">
        <v>102</v>
      </c>
      <c r="FT222" s="518" t="s">
        <v>102</v>
      </c>
      <c r="FU222" s="518" t="s">
        <v>102</v>
      </c>
      <c r="FV222" s="518" t="s">
        <v>102</v>
      </c>
      <c r="FW222" s="518" t="s">
        <v>102</v>
      </c>
      <c r="FX222" s="518" t="s">
        <v>102</v>
      </c>
      <c r="FY222" s="518" t="s">
        <v>102</v>
      </c>
      <c r="FZ222" s="518" t="s">
        <v>102</v>
      </c>
      <c r="GA222" s="518" t="s">
        <v>102</v>
      </c>
      <c r="GB222" s="518" t="s">
        <v>102</v>
      </c>
      <c r="GC222" s="518" t="s">
        <v>102</v>
      </c>
      <c r="GD222" s="518" t="s">
        <v>102</v>
      </c>
      <c r="GE222" s="518" t="s">
        <v>102</v>
      </c>
      <c r="GF222" s="518" t="s">
        <v>102</v>
      </c>
      <c r="GG222" s="518" t="s">
        <v>102</v>
      </c>
      <c r="GH222" s="518" t="s">
        <v>102</v>
      </c>
      <c r="GI222" s="518" t="s">
        <v>102</v>
      </c>
      <c r="GJ222" s="518" t="s">
        <v>102</v>
      </c>
      <c r="GK222" s="518" t="s">
        <v>102</v>
      </c>
      <c r="GL222" s="518" t="s">
        <v>102</v>
      </c>
      <c r="GM222" s="518" t="s">
        <v>102</v>
      </c>
      <c r="GN222" s="518" t="s">
        <v>102</v>
      </c>
      <c r="GO222" s="518" t="s">
        <v>102</v>
      </c>
      <c r="GP222" s="518" t="s">
        <v>102</v>
      </c>
      <c r="GQ222" s="518" t="s">
        <v>102</v>
      </c>
      <c r="GR222" s="518" t="s">
        <v>102</v>
      </c>
      <c r="GS222" s="518" t="s">
        <v>102</v>
      </c>
      <c r="GT222" s="518" t="s">
        <v>102</v>
      </c>
      <c r="GU222" s="518" t="s">
        <v>102</v>
      </c>
      <c r="GV222" s="518" t="s">
        <v>102</v>
      </c>
      <c r="GW222" s="518" t="s">
        <v>102</v>
      </c>
      <c r="GX222" s="518" t="s">
        <v>102</v>
      </c>
      <c r="GY222" s="518" t="s">
        <v>102</v>
      </c>
      <c r="GZ222" s="518" t="s">
        <v>102</v>
      </c>
      <c r="HA222" s="518" t="s">
        <v>102</v>
      </c>
      <c r="HB222" s="518" t="s">
        <v>102</v>
      </c>
      <c r="HC222" s="511" t="str">
        <f t="shared" si="3"/>
        <v>2008-800198</v>
      </c>
    </row>
    <row r="223" spans="1:211" ht="48" hidden="1" customHeight="1" x14ac:dyDescent="0.15">
      <c r="A223" s="511" t="s">
        <v>4497</v>
      </c>
      <c r="B223" s="512" t="s">
        <v>12432</v>
      </c>
      <c r="C223" s="513">
        <v>39843</v>
      </c>
      <c r="D223" s="512" t="s">
        <v>8419</v>
      </c>
      <c r="E223" s="512" t="s">
        <v>8498</v>
      </c>
      <c r="F223" s="512" t="s">
        <v>8843</v>
      </c>
      <c r="G223" s="513">
        <v>40380</v>
      </c>
      <c r="H223" s="512" t="s">
        <v>12433</v>
      </c>
      <c r="I223" s="512" t="s">
        <v>8845</v>
      </c>
      <c r="J223" s="513">
        <v>40340</v>
      </c>
      <c r="S223" s="514" t="s">
        <v>12434</v>
      </c>
      <c r="T223" s="511">
        <v>2010</v>
      </c>
      <c r="U223" s="515" t="s">
        <v>8424</v>
      </c>
      <c r="V223" s="514">
        <v>102</v>
      </c>
      <c r="W223" s="514">
        <v>2</v>
      </c>
      <c r="X223" s="514">
        <v>2</v>
      </c>
      <c r="Y223" s="513">
        <v>37042</v>
      </c>
      <c r="Z223" s="512" t="s">
        <v>12391</v>
      </c>
      <c r="AA223" s="512" t="s">
        <v>12392</v>
      </c>
      <c r="AB223" s="513">
        <v>37603</v>
      </c>
      <c r="AC223" s="513">
        <v>38329</v>
      </c>
      <c r="AD223" s="512" t="s">
        <v>12393</v>
      </c>
      <c r="AE223" s="513">
        <v>37042</v>
      </c>
      <c r="AF223" s="512" t="s">
        <v>138</v>
      </c>
      <c r="AG223" s="512" t="s">
        <v>12392</v>
      </c>
      <c r="AH223" s="516">
        <v>3597490</v>
      </c>
      <c r="AI223" s="513">
        <v>38247</v>
      </c>
      <c r="AJ223" s="513" t="s">
        <v>138</v>
      </c>
      <c r="AK223" s="511" t="s">
        <v>138</v>
      </c>
      <c r="AL223" s="513" t="s">
        <v>138</v>
      </c>
      <c r="AM223" s="511" t="s">
        <v>138</v>
      </c>
      <c r="AN223" s="511" t="s">
        <v>12394</v>
      </c>
      <c r="AO223" s="511" t="s">
        <v>12395</v>
      </c>
      <c r="AP223" s="511" t="s">
        <v>12396</v>
      </c>
      <c r="AQ223" s="511" t="s">
        <v>12397</v>
      </c>
      <c r="AR223" s="511" t="s">
        <v>12398</v>
      </c>
      <c r="AS223" s="511" t="s">
        <v>138</v>
      </c>
      <c r="AT223" s="511" t="s">
        <v>138</v>
      </c>
      <c r="AU223" s="511" t="s">
        <v>138</v>
      </c>
      <c r="AV223" s="511" t="s">
        <v>12399</v>
      </c>
      <c r="AW223" s="511" t="s">
        <v>12400</v>
      </c>
      <c r="AX223" s="511" t="s">
        <v>12401</v>
      </c>
      <c r="AY223" s="511" t="s">
        <v>12402</v>
      </c>
      <c r="AZ223" s="511" t="s">
        <v>12403</v>
      </c>
      <c r="BA223" s="511" t="s">
        <v>12404</v>
      </c>
      <c r="BB223" s="511">
        <v>501106159</v>
      </c>
      <c r="BC223" s="512" t="s">
        <v>12405</v>
      </c>
      <c r="BD223" s="511" t="s">
        <v>12406</v>
      </c>
      <c r="BE223" s="511" t="s">
        <v>12407</v>
      </c>
      <c r="BF223" s="511" t="s">
        <v>12408</v>
      </c>
      <c r="BG223" s="511" t="s">
        <v>12409</v>
      </c>
      <c r="BH223" s="511" t="s">
        <v>9172</v>
      </c>
      <c r="BI223" s="511">
        <v>7</v>
      </c>
      <c r="BJ223" s="511">
        <v>20</v>
      </c>
      <c r="BK223" s="511" t="s">
        <v>138</v>
      </c>
      <c r="BL223" s="511" t="s">
        <v>138</v>
      </c>
      <c r="BM223" s="511" t="s">
        <v>12410</v>
      </c>
      <c r="BN223" s="511" t="s">
        <v>138</v>
      </c>
      <c r="BO223" s="511" t="s">
        <v>9027</v>
      </c>
      <c r="BP223" s="513" t="s">
        <v>138</v>
      </c>
      <c r="BQ223" s="511" t="s">
        <v>138</v>
      </c>
      <c r="BR223" s="511" t="s">
        <v>8482</v>
      </c>
      <c r="BS223" s="511" t="s">
        <v>12411</v>
      </c>
      <c r="BT223" s="511" t="s">
        <v>12412</v>
      </c>
      <c r="BU223" s="511" t="s">
        <v>12413</v>
      </c>
      <c r="BV223" s="511" t="s">
        <v>138</v>
      </c>
      <c r="BW223" s="511">
        <v>2</v>
      </c>
      <c r="BX223" s="511" t="s">
        <v>12414</v>
      </c>
      <c r="BY223" s="511" t="s">
        <v>138</v>
      </c>
      <c r="BZ223" s="511">
        <v>42</v>
      </c>
      <c r="CA223" s="511" t="s">
        <v>12415</v>
      </c>
      <c r="CB223" s="511" t="s">
        <v>12416</v>
      </c>
      <c r="CC223" s="511" t="s">
        <v>138</v>
      </c>
      <c r="CD223" s="511" t="s">
        <v>5390</v>
      </c>
      <c r="CE223" s="518" t="s">
        <v>102</v>
      </c>
      <c r="CF223" s="518" t="s">
        <v>102</v>
      </c>
      <c r="CG223" s="518" t="s">
        <v>102</v>
      </c>
      <c r="CH223" s="518" t="s">
        <v>102</v>
      </c>
      <c r="CI223" s="518" t="s">
        <v>102</v>
      </c>
      <c r="CJ223" s="518" t="s">
        <v>102</v>
      </c>
      <c r="CK223" s="518" t="s">
        <v>102</v>
      </c>
      <c r="CL223" s="518" t="s">
        <v>102</v>
      </c>
      <c r="CM223" s="518" t="s">
        <v>102</v>
      </c>
      <c r="CN223" s="518" t="s">
        <v>102</v>
      </c>
      <c r="CO223" s="518" t="s">
        <v>102</v>
      </c>
      <c r="CP223" s="518" t="s">
        <v>102</v>
      </c>
      <c r="CQ223" s="518" t="s">
        <v>102</v>
      </c>
      <c r="CR223" s="518" t="s">
        <v>102</v>
      </c>
      <c r="CS223" s="518" t="s">
        <v>102</v>
      </c>
      <c r="CT223" s="518" t="s">
        <v>12435</v>
      </c>
      <c r="CU223" s="518" t="s">
        <v>12436</v>
      </c>
      <c r="CV223" s="518" t="s">
        <v>12437</v>
      </c>
      <c r="CW223" s="518" t="s">
        <v>12438</v>
      </c>
      <c r="CX223" s="518" t="s">
        <v>12439</v>
      </c>
      <c r="CY223" s="518" t="s">
        <v>12440</v>
      </c>
      <c r="CZ223" s="518" t="s">
        <v>12441</v>
      </c>
      <c r="DA223" s="518" t="s">
        <v>12442</v>
      </c>
      <c r="DB223" s="518" t="s">
        <v>12443</v>
      </c>
      <c r="DC223" s="518" t="s">
        <v>12444</v>
      </c>
      <c r="DD223" s="518" t="s">
        <v>12445</v>
      </c>
      <c r="DE223" s="518" t="s">
        <v>12446</v>
      </c>
      <c r="DF223" s="518" t="s">
        <v>12447</v>
      </c>
      <c r="DG223" s="518" t="s">
        <v>12448</v>
      </c>
      <c r="DH223" s="518" t="s">
        <v>12449</v>
      </c>
      <c r="DI223" s="518" t="s">
        <v>12450</v>
      </c>
      <c r="DJ223" s="518" t="s">
        <v>12451</v>
      </c>
      <c r="DK223" s="518" t="s">
        <v>12452</v>
      </c>
      <c r="DL223" s="518" t="s">
        <v>12453</v>
      </c>
      <c r="DM223" s="518" t="s">
        <v>12454</v>
      </c>
      <c r="DN223" s="518" t="s">
        <v>12455</v>
      </c>
      <c r="DO223" s="518" t="s">
        <v>12456</v>
      </c>
      <c r="DP223" s="518" t="s">
        <v>12457</v>
      </c>
      <c r="DQ223" s="518" t="s">
        <v>12458</v>
      </c>
      <c r="DR223" s="518" t="s">
        <v>12459</v>
      </c>
      <c r="DS223" s="518" t="s">
        <v>12460</v>
      </c>
      <c r="DT223" s="518" t="s">
        <v>102</v>
      </c>
      <c r="DU223" s="518" t="s">
        <v>102</v>
      </c>
      <c r="DV223" s="518" t="s">
        <v>102</v>
      </c>
      <c r="DW223" s="518" t="s">
        <v>102</v>
      </c>
      <c r="DX223" s="518" t="s">
        <v>102</v>
      </c>
      <c r="DY223" s="518" t="s">
        <v>102</v>
      </c>
      <c r="DZ223" s="518" t="s">
        <v>102</v>
      </c>
      <c r="EA223" s="518" t="s">
        <v>102</v>
      </c>
      <c r="EB223" s="518" t="s">
        <v>102</v>
      </c>
      <c r="EC223" s="518" t="s">
        <v>102</v>
      </c>
      <c r="ED223" s="518" t="s">
        <v>102</v>
      </c>
      <c r="EE223" s="518" t="s">
        <v>102</v>
      </c>
      <c r="EF223" s="518" t="s">
        <v>102</v>
      </c>
      <c r="EG223" s="518" t="s">
        <v>102</v>
      </c>
      <c r="EH223" s="518" t="s">
        <v>102</v>
      </c>
      <c r="EI223" s="518" t="s">
        <v>102</v>
      </c>
      <c r="EJ223" s="518" t="s">
        <v>102</v>
      </c>
      <c r="EK223" s="518" t="s">
        <v>102</v>
      </c>
      <c r="EL223" s="518" t="s">
        <v>102</v>
      </c>
      <c r="EM223" s="518" t="s">
        <v>102</v>
      </c>
      <c r="EN223" s="518" t="s">
        <v>102</v>
      </c>
      <c r="EO223" s="518" t="s">
        <v>102</v>
      </c>
      <c r="EP223" s="518" t="s">
        <v>102</v>
      </c>
      <c r="EQ223" s="518" t="s">
        <v>102</v>
      </c>
      <c r="ER223" s="518" t="s">
        <v>102</v>
      </c>
      <c r="ES223" s="518" t="s">
        <v>102</v>
      </c>
      <c r="ET223" s="518" t="s">
        <v>102</v>
      </c>
      <c r="EU223" s="518" t="s">
        <v>102</v>
      </c>
      <c r="EV223" s="518" t="s">
        <v>102</v>
      </c>
      <c r="EW223" s="518" t="s">
        <v>102</v>
      </c>
      <c r="EX223" s="518" t="s">
        <v>102</v>
      </c>
      <c r="EY223" s="518" t="s">
        <v>102</v>
      </c>
      <c r="EZ223" s="518" t="s">
        <v>102</v>
      </c>
      <c r="FA223" s="518" t="s">
        <v>102</v>
      </c>
      <c r="FB223" s="518" t="s">
        <v>102</v>
      </c>
      <c r="FC223" s="518" t="s">
        <v>102</v>
      </c>
      <c r="FD223" s="518" t="s">
        <v>102</v>
      </c>
      <c r="FE223" s="518" t="s">
        <v>102</v>
      </c>
      <c r="FF223" s="518" t="s">
        <v>102</v>
      </c>
      <c r="FG223" s="518" t="s">
        <v>102</v>
      </c>
      <c r="FH223" s="518" t="s">
        <v>102</v>
      </c>
      <c r="FI223" s="518" t="s">
        <v>102</v>
      </c>
      <c r="FJ223" s="518" t="s">
        <v>102</v>
      </c>
      <c r="FK223" s="518" t="s">
        <v>102</v>
      </c>
      <c r="FL223" s="518" t="s">
        <v>102</v>
      </c>
      <c r="FM223" s="518" t="s">
        <v>102</v>
      </c>
      <c r="FN223" s="518" t="s">
        <v>102</v>
      </c>
      <c r="FO223" s="518" t="s">
        <v>102</v>
      </c>
      <c r="FP223" s="518" t="s">
        <v>102</v>
      </c>
      <c r="FQ223" s="518" t="s">
        <v>102</v>
      </c>
      <c r="FR223" s="518" t="s">
        <v>102</v>
      </c>
      <c r="FS223" s="518" t="s">
        <v>102</v>
      </c>
      <c r="FT223" s="518" t="s">
        <v>102</v>
      </c>
      <c r="FU223" s="518" t="s">
        <v>102</v>
      </c>
      <c r="FV223" s="518" t="s">
        <v>102</v>
      </c>
      <c r="FW223" s="518" t="s">
        <v>102</v>
      </c>
      <c r="FX223" s="518" t="s">
        <v>102</v>
      </c>
      <c r="FY223" s="518" t="s">
        <v>102</v>
      </c>
      <c r="FZ223" s="518" t="s">
        <v>102</v>
      </c>
      <c r="GA223" s="518" t="s">
        <v>102</v>
      </c>
      <c r="GB223" s="518" t="s">
        <v>102</v>
      </c>
      <c r="GC223" s="518" t="s">
        <v>102</v>
      </c>
      <c r="GD223" s="518" t="s">
        <v>102</v>
      </c>
      <c r="GE223" s="518" t="s">
        <v>102</v>
      </c>
      <c r="GF223" s="518" t="s">
        <v>102</v>
      </c>
      <c r="GG223" s="518" t="s">
        <v>102</v>
      </c>
      <c r="GH223" s="518" t="s">
        <v>102</v>
      </c>
      <c r="GI223" s="518" t="s">
        <v>102</v>
      </c>
      <c r="GJ223" s="518" t="s">
        <v>102</v>
      </c>
      <c r="GK223" s="518" t="s">
        <v>102</v>
      </c>
      <c r="GL223" s="518" t="s">
        <v>102</v>
      </c>
      <c r="GM223" s="518" t="s">
        <v>102</v>
      </c>
      <c r="GN223" s="518" t="s">
        <v>102</v>
      </c>
      <c r="GO223" s="518" t="s">
        <v>102</v>
      </c>
      <c r="GP223" s="518" t="s">
        <v>102</v>
      </c>
      <c r="GQ223" s="518" t="s">
        <v>102</v>
      </c>
      <c r="GR223" s="518" t="s">
        <v>102</v>
      </c>
      <c r="GS223" s="518" t="s">
        <v>102</v>
      </c>
      <c r="GT223" s="518" t="s">
        <v>102</v>
      </c>
      <c r="GU223" s="518" t="s">
        <v>102</v>
      </c>
      <c r="GV223" s="518" t="s">
        <v>102</v>
      </c>
      <c r="GW223" s="518" t="s">
        <v>102</v>
      </c>
      <c r="GX223" s="518" t="s">
        <v>102</v>
      </c>
      <c r="GY223" s="518" t="s">
        <v>102</v>
      </c>
      <c r="GZ223" s="518" t="s">
        <v>102</v>
      </c>
      <c r="HA223" s="518" t="s">
        <v>102</v>
      </c>
      <c r="HB223" s="518" t="s">
        <v>102</v>
      </c>
      <c r="HC223" s="511" t="str">
        <f t="shared" si="3"/>
        <v>2009-800016</v>
      </c>
    </row>
    <row r="224" spans="1:211" ht="48" hidden="1" customHeight="1" x14ac:dyDescent="0.15">
      <c r="A224" s="511" t="s">
        <v>4499</v>
      </c>
      <c r="B224" s="512" t="s">
        <v>12461</v>
      </c>
      <c r="C224" s="513">
        <v>39983</v>
      </c>
      <c r="D224" s="512" t="s">
        <v>8419</v>
      </c>
      <c r="E224" s="512" t="s">
        <v>8498</v>
      </c>
      <c r="F224" s="512" t="s">
        <v>8421</v>
      </c>
      <c r="G224" s="513">
        <v>40308</v>
      </c>
      <c r="H224" s="512" t="s">
        <v>10565</v>
      </c>
      <c r="I224" s="512" t="s">
        <v>8682</v>
      </c>
      <c r="J224" s="513">
        <v>40269</v>
      </c>
      <c r="S224" s="514" t="s">
        <v>12462</v>
      </c>
      <c r="T224" s="511">
        <v>2010</v>
      </c>
      <c r="U224" s="515" t="s">
        <v>8424</v>
      </c>
      <c r="V224" s="514">
        <v>103</v>
      </c>
      <c r="W224" s="514">
        <v>1</v>
      </c>
      <c r="X224" s="514">
        <v>1</v>
      </c>
      <c r="Y224" s="513">
        <v>37057</v>
      </c>
      <c r="Z224" s="512" t="s">
        <v>12463</v>
      </c>
      <c r="AA224" s="512" t="s">
        <v>12464</v>
      </c>
      <c r="AB224" s="513">
        <v>37642</v>
      </c>
      <c r="AC224" s="513">
        <v>39743</v>
      </c>
      <c r="AD224" s="512" t="s">
        <v>12465</v>
      </c>
      <c r="AE224" s="513">
        <v>38335</v>
      </c>
      <c r="AF224" s="512" t="s">
        <v>138</v>
      </c>
      <c r="AG224" s="512" t="s">
        <v>12464</v>
      </c>
      <c r="AH224" s="516">
        <v>4170606</v>
      </c>
      <c r="AI224" s="513">
        <v>39675</v>
      </c>
      <c r="AJ224" s="513" t="s">
        <v>138</v>
      </c>
      <c r="AK224" s="511" t="s">
        <v>138</v>
      </c>
      <c r="AL224" s="513" t="s">
        <v>138</v>
      </c>
      <c r="AM224" s="511" t="s">
        <v>138</v>
      </c>
      <c r="AN224" s="511" t="s">
        <v>10570</v>
      </c>
      <c r="AO224" s="511" t="s">
        <v>3109</v>
      </c>
      <c r="AP224" s="511" t="s">
        <v>10572</v>
      </c>
      <c r="AQ224" s="511" t="s">
        <v>10574</v>
      </c>
      <c r="AR224" s="511" t="s">
        <v>10574</v>
      </c>
      <c r="AS224" s="511" t="s">
        <v>3174</v>
      </c>
      <c r="AT224" s="511" t="s">
        <v>3174</v>
      </c>
      <c r="AU224" s="511" t="s">
        <v>3174</v>
      </c>
      <c r="AV224" s="511" t="s">
        <v>11416</v>
      </c>
      <c r="AW224" s="511" t="s">
        <v>3174</v>
      </c>
      <c r="AX224" s="511" t="s">
        <v>3174</v>
      </c>
      <c r="AY224" s="511" t="s">
        <v>12466</v>
      </c>
      <c r="AZ224" s="511" t="s">
        <v>12467</v>
      </c>
      <c r="BA224" s="511" t="s">
        <v>12468</v>
      </c>
      <c r="BB224" s="511">
        <v>598098526</v>
      </c>
      <c r="BC224" s="512" t="s">
        <v>3106</v>
      </c>
      <c r="BD224" s="511" t="s">
        <v>12469</v>
      </c>
      <c r="BE224" s="511" t="s">
        <v>12470</v>
      </c>
      <c r="BF224" s="511" t="s">
        <v>1596</v>
      </c>
      <c r="BG224" s="511" t="s">
        <v>12471</v>
      </c>
      <c r="BH224" s="511" t="s">
        <v>8648</v>
      </c>
      <c r="BI224" s="511">
        <v>5</v>
      </c>
      <c r="BJ224" s="511">
        <v>39</v>
      </c>
      <c r="BK224" s="511" t="s">
        <v>12472</v>
      </c>
      <c r="BL224" s="511" t="s">
        <v>138</v>
      </c>
      <c r="BM224" s="511" t="s">
        <v>12473</v>
      </c>
      <c r="BN224" s="511" t="s">
        <v>138</v>
      </c>
      <c r="BO224" s="511" t="s">
        <v>9027</v>
      </c>
      <c r="BP224" s="513">
        <v>37013</v>
      </c>
      <c r="BQ224" s="511" t="s">
        <v>138</v>
      </c>
      <c r="BR224" s="511" t="s">
        <v>8482</v>
      </c>
      <c r="BS224" s="511" t="s">
        <v>12474</v>
      </c>
      <c r="BT224" s="511" t="s">
        <v>12475</v>
      </c>
      <c r="BU224" s="511" t="s">
        <v>12461</v>
      </c>
      <c r="BV224" s="511" t="s">
        <v>138</v>
      </c>
      <c r="BW224" s="511">
        <v>1</v>
      </c>
      <c r="BX224" s="511" t="s">
        <v>12476</v>
      </c>
      <c r="BY224" s="511" t="s">
        <v>138</v>
      </c>
      <c r="BZ224" s="511">
        <v>14</v>
      </c>
      <c r="CA224" s="511" t="s">
        <v>12477</v>
      </c>
      <c r="CB224" s="511" t="s">
        <v>12478</v>
      </c>
      <c r="CC224" s="511" t="s">
        <v>138</v>
      </c>
      <c r="CD224" s="511" t="s">
        <v>5405</v>
      </c>
      <c r="CE224" s="518" t="s">
        <v>12479</v>
      </c>
      <c r="CF224" s="518" t="s">
        <v>12480</v>
      </c>
      <c r="CG224" s="518" t="s">
        <v>12481</v>
      </c>
      <c r="CH224" s="518" t="s">
        <v>12482</v>
      </c>
      <c r="CI224" s="518" t="s">
        <v>12483</v>
      </c>
      <c r="CJ224" s="518" t="s">
        <v>12484</v>
      </c>
      <c r="CK224" s="518" t="s">
        <v>12485</v>
      </c>
      <c r="CL224" s="518" t="s">
        <v>12486</v>
      </c>
      <c r="CM224" s="518" t="s">
        <v>12487</v>
      </c>
      <c r="CN224" s="518" t="s">
        <v>12488</v>
      </c>
      <c r="CO224" s="518" t="s">
        <v>102</v>
      </c>
      <c r="CP224" s="518" t="s">
        <v>102</v>
      </c>
      <c r="CQ224" s="518" t="s">
        <v>102</v>
      </c>
      <c r="CR224" s="518" t="s">
        <v>102</v>
      </c>
      <c r="CS224" s="518" t="s">
        <v>102</v>
      </c>
      <c r="CT224" s="518" t="s">
        <v>102</v>
      </c>
      <c r="CU224" s="518" t="s">
        <v>102</v>
      </c>
      <c r="CV224" s="518" t="s">
        <v>102</v>
      </c>
      <c r="CW224" s="518" t="s">
        <v>102</v>
      </c>
      <c r="CX224" s="518" t="s">
        <v>102</v>
      </c>
      <c r="CY224" s="518" t="s">
        <v>102</v>
      </c>
      <c r="CZ224" s="518" t="s">
        <v>102</v>
      </c>
      <c r="DA224" s="518" t="s">
        <v>102</v>
      </c>
      <c r="DB224" s="518" t="s">
        <v>102</v>
      </c>
      <c r="DC224" s="518" t="s">
        <v>102</v>
      </c>
      <c r="DD224" s="518" t="s">
        <v>102</v>
      </c>
      <c r="DE224" s="518" t="s">
        <v>102</v>
      </c>
      <c r="DF224" s="518" t="s">
        <v>102</v>
      </c>
      <c r="DG224" s="518" t="s">
        <v>102</v>
      </c>
      <c r="DH224" s="518" t="s">
        <v>102</v>
      </c>
      <c r="DI224" s="518" t="s">
        <v>102</v>
      </c>
      <c r="DJ224" s="518" t="s">
        <v>102</v>
      </c>
      <c r="DK224" s="518" t="s">
        <v>102</v>
      </c>
      <c r="DL224" s="518" t="s">
        <v>102</v>
      </c>
      <c r="DM224" s="518" t="s">
        <v>102</v>
      </c>
      <c r="DN224" s="518" t="s">
        <v>102</v>
      </c>
      <c r="DO224" s="518" t="s">
        <v>102</v>
      </c>
      <c r="DP224" s="518" t="s">
        <v>102</v>
      </c>
      <c r="DQ224" s="518" t="s">
        <v>102</v>
      </c>
      <c r="DR224" s="518" t="s">
        <v>102</v>
      </c>
      <c r="DS224" s="518" t="s">
        <v>102</v>
      </c>
      <c r="DT224" s="518" t="s">
        <v>102</v>
      </c>
      <c r="DU224" s="518" t="s">
        <v>102</v>
      </c>
      <c r="DV224" s="518" t="s">
        <v>102</v>
      </c>
      <c r="DW224" s="518" t="s">
        <v>102</v>
      </c>
      <c r="DX224" s="518" t="s">
        <v>102</v>
      </c>
      <c r="DY224" s="518" t="s">
        <v>102</v>
      </c>
      <c r="DZ224" s="518" t="s">
        <v>102</v>
      </c>
      <c r="EA224" s="518" t="s">
        <v>102</v>
      </c>
      <c r="EB224" s="518" t="s">
        <v>102</v>
      </c>
      <c r="EC224" s="518" t="s">
        <v>102</v>
      </c>
      <c r="ED224" s="518" t="s">
        <v>102</v>
      </c>
      <c r="EE224" s="518" t="s">
        <v>102</v>
      </c>
      <c r="EF224" s="518" t="s">
        <v>102</v>
      </c>
      <c r="EG224" s="518" t="s">
        <v>102</v>
      </c>
      <c r="EH224" s="518" t="s">
        <v>102</v>
      </c>
      <c r="EI224" s="518" t="s">
        <v>102</v>
      </c>
      <c r="EJ224" s="518" t="s">
        <v>102</v>
      </c>
      <c r="EK224" s="518" t="s">
        <v>102</v>
      </c>
      <c r="EL224" s="518" t="s">
        <v>102</v>
      </c>
      <c r="EM224" s="518" t="s">
        <v>102</v>
      </c>
      <c r="EN224" s="518" t="s">
        <v>102</v>
      </c>
      <c r="EO224" s="518" t="s">
        <v>102</v>
      </c>
      <c r="EP224" s="518" t="s">
        <v>102</v>
      </c>
      <c r="EQ224" s="518" t="s">
        <v>102</v>
      </c>
      <c r="ER224" s="518" t="s">
        <v>102</v>
      </c>
      <c r="ES224" s="518" t="s">
        <v>102</v>
      </c>
      <c r="ET224" s="518" t="s">
        <v>102</v>
      </c>
      <c r="EU224" s="518" t="s">
        <v>102</v>
      </c>
      <c r="EV224" s="518" t="s">
        <v>102</v>
      </c>
      <c r="EW224" s="518" t="s">
        <v>102</v>
      </c>
      <c r="EX224" s="518" t="s">
        <v>102</v>
      </c>
      <c r="EY224" s="518" t="s">
        <v>102</v>
      </c>
      <c r="EZ224" s="518" t="s">
        <v>102</v>
      </c>
      <c r="FA224" s="518" t="s">
        <v>102</v>
      </c>
      <c r="FB224" s="518" t="s">
        <v>102</v>
      </c>
      <c r="FC224" s="518" t="s">
        <v>102</v>
      </c>
      <c r="FD224" s="518" t="s">
        <v>102</v>
      </c>
      <c r="FE224" s="518" t="s">
        <v>102</v>
      </c>
      <c r="FF224" s="518" t="s">
        <v>102</v>
      </c>
      <c r="FG224" s="518" t="s">
        <v>102</v>
      </c>
      <c r="FH224" s="518" t="s">
        <v>102</v>
      </c>
      <c r="FI224" s="518" t="s">
        <v>102</v>
      </c>
      <c r="FJ224" s="518" t="s">
        <v>102</v>
      </c>
      <c r="FK224" s="518" t="s">
        <v>102</v>
      </c>
      <c r="FL224" s="518" t="s">
        <v>102</v>
      </c>
      <c r="FM224" s="518" t="s">
        <v>102</v>
      </c>
      <c r="FN224" s="518" t="s">
        <v>102</v>
      </c>
      <c r="FO224" s="518" t="s">
        <v>102</v>
      </c>
      <c r="FP224" s="518" t="s">
        <v>102</v>
      </c>
      <c r="FQ224" s="518" t="s">
        <v>102</v>
      </c>
      <c r="FR224" s="518" t="s">
        <v>102</v>
      </c>
      <c r="FS224" s="518" t="s">
        <v>102</v>
      </c>
      <c r="FT224" s="518" t="s">
        <v>102</v>
      </c>
      <c r="FU224" s="518" t="s">
        <v>102</v>
      </c>
      <c r="FV224" s="518" t="s">
        <v>102</v>
      </c>
      <c r="FW224" s="518" t="s">
        <v>102</v>
      </c>
      <c r="FX224" s="518" t="s">
        <v>102</v>
      </c>
      <c r="FY224" s="518" t="s">
        <v>102</v>
      </c>
      <c r="FZ224" s="518" t="s">
        <v>102</v>
      </c>
      <c r="GA224" s="518" t="s">
        <v>102</v>
      </c>
      <c r="GB224" s="518" t="s">
        <v>102</v>
      </c>
      <c r="GC224" s="518" t="s">
        <v>102</v>
      </c>
      <c r="GD224" s="518" t="s">
        <v>102</v>
      </c>
      <c r="GE224" s="518" t="s">
        <v>102</v>
      </c>
      <c r="GF224" s="518" t="s">
        <v>102</v>
      </c>
      <c r="GG224" s="518" t="s">
        <v>102</v>
      </c>
      <c r="GH224" s="518" t="s">
        <v>102</v>
      </c>
      <c r="GI224" s="518" t="s">
        <v>102</v>
      </c>
      <c r="GJ224" s="518" t="s">
        <v>102</v>
      </c>
      <c r="GK224" s="518" t="s">
        <v>102</v>
      </c>
      <c r="GL224" s="518" t="s">
        <v>102</v>
      </c>
      <c r="GM224" s="518" t="s">
        <v>102</v>
      </c>
      <c r="GN224" s="518" t="s">
        <v>102</v>
      </c>
      <c r="GO224" s="518" t="s">
        <v>102</v>
      </c>
      <c r="GP224" s="518" t="s">
        <v>102</v>
      </c>
      <c r="GQ224" s="518" t="s">
        <v>102</v>
      </c>
      <c r="GR224" s="518" t="s">
        <v>102</v>
      </c>
      <c r="GS224" s="518" t="s">
        <v>102</v>
      </c>
      <c r="GT224" s="518" t="s">
        <v>102</v>
      </c>
      <c r="GU224" s="518" t="s">
        <v>102</v>
      </c>
      <c r="GV224" s="518" t="s">
        <v>102</v>
      </c>
      <c r="GW224" s="518" t="s">
        <v>102</v>
      </c>
      <c r="GX224" s="518" t="s">
        <v>102</v>
      </c>
      <c r="GY224" s="518" t="s">
        <v>102</v>
      </c>
      <c r="GZ224" s="518" t="s">
        <v>102</v>
      </c>
      <c r="HA224" s="518" t="s">
        <v>102</v>
      </c>
      <c r="HB224" s="518" t="s">
        <v>102</v>
      </c>
      <c r="HC224" s="511" t="str">
        <f t="shared" si="3"/>
        <v>2009-800130</v>
      </c>
    </row>
    <row r="225" spans="1:211" ht="48" hidden="1" customHeight="1" x14ac:dyDescent="0.15">
      <c r="A225" s="511" t="s">
        <v>4503</v>
      </c>
      <c r="B225" s="512" t="s">
        <v>12489</v>
      </c>
      <c r="C225" s="513">
        <v>39883</v>
      </c>
      <c r="D225" s="512" t="s">
        <v>8419</v>
      </c>
      <c r="E225" s="512" t="s">
        <v>8498</v>
      </c>
      <c r="F225" s="512" t="s">
        <v>8421</v>
      </c>
      <c r="G225" s="513">
        <v>40240</v>
      </c>
      <c r="H225" s="512" t="s">
        <v>12490</v>
      </c>
      <c r="I225" s="512" t="s">
        <v>8682</v>
      </c>
      <c r="J225" s="513">
        <v>40198</v>
      </c>
      <c r="S225" s="514" t="s">
        <v>12491</v>
      </c>
      <c r="T225" s="511">
        <v>2010</v>
      </c>
      <c r="U225" s="515" t="s">
        <v>8424</v>
      </c>
      <c r="V225" s="514">
        <v>104</v>
      </c>
      <c r="W225" s="514">
        <v>1</v>
      </c>
      <c r="X225" s="514">
        <v>1</v>
      </c>
      <c r="Y225" s="513">
        <v>37030</v>
      </c>
      <c r="Z225" s="512" t="s">
        <v>12492</v>
      </c>
      <c r="AA225" s="512" t="s">
        <v>12493</v>
      </c>
      <c r="AB225" s="513">
        <v>37586</v>
      </c>
      <c r="AC225" s="513">
        <v>39736</v>
      </c>
      <c r="AD225" s="512" t="s">
        <v>12494</v>
      </c>
      <c r="AE225" s="513">
        <v>38511</v>
      </c>
      <c r="AF225" s="512" t="s">
        <v>138</v>
      </c>
      <c r="AG225" s="512" t="s">
        <v>12493</v>
      </c>
      <c r="AH225" s="516">
        <v>4165634</v>
      </c>
      <c r="AI225" s="513">
        <v>39668</v>
      </c>
      <c r="AJ225" s="513" t="s">
        <v>138</v>
      </c>
      <c r="AK225" s="511" t="s">
        <v>138</v>
      </c>
      <c r="AL225" s="513" t="s">
        <v>138</v>
      </c>
      <c r="AM225" s="511" t="s">
        <v>138</v>
      </c>
      <c r="AN225" s="511" t="s">
        <v>12495</v>
      </c>
      <c r="AO225" s="511" t="s">
        <v>12496</v>
      </c>
      <c r="AP225" s="511" t="s">
        <v>12497</v>
      </c>
      <c r="AQ225" s="511" t="s">
        <v>12498</v>
      </c>
      <c r="AR225" s="511" t="s">
        <v>12498</v>
      </c>
      <c r="AS225" s="511" t="s">
        <v>12499</v>
      </c>
      <c r="AT225" s="511" t="s">
        <v>12499</v>
      </c>
      <c r="AU225" s="511" t="s">
        <v>12499</v>
      </c>
      <c r="AV225" s="511" t="s">
        <v>12500</v>
      </c>
      <c r="AW225" s="511" t="s">
        <v>12499</v>
      </c>
      <c r="AX225" s="511" t="s">
        <v>12499</v>
      </c>
      <c r="AY225" s="511" t="s">
        <v>12501</v>
      </c>
      <c r="AZ225" s="511" t="s">
        <v>12501</v>
      </c>
      <c r="BA225" s="511" t="s">
        <v>138</v>
      </c>
      <c r="BB225" s="511" t="s">
        <v>12502</v>
      </c>
      <c r="BC225" s="512" t="s">
        <v>12503</v>
      </c>
      <c r="BD225" s="511" t="s">
        <v>12504</v>
      </c>
      <c r="BE225" s="511" t="s">
        <v>12505</v>
      </c>
      <c r="BF225" s="511" t="s">
        <v>12506</v>
      </c>
      <c r="BG225" s="511" t="s">
        <v>12507</v>
      </c>
      <c r="BH225" s="511" t="s">
        <v>8648</v>
      </c>
      <c r="BI225" s="511">
        <v>4</v>
      </c>
      <c r="BJ225" s="511">
        <v>4</v>
      </c>
      <c r="BK225" s="511" t="s">
        <v>138</v>
      </c>
      <c r="BL225" s="511" t="s">
        <v>138</v>
      </c>
      <c r="BM225" s="511" t="s">
        <v>12508</v>
      </c>
      <c r="BN225" s="511" t="s">
        <v>138</v>
      </c>
      <c r="BO225" s="511" t="s">
        <v>8863</v>
      </c>
      <c r="BP225" s="513" t="s">
        <v>138</v>
      </c>
      <c r="BQ225" s="511" t="s">
        <v>138</v>
      </c>
      <c r="BR225" s="511" t="s">
        <v>8445</v>
      </c>
      <c r="BS225" s="511" t="s">
        <v>12509</v>
      </c>
      <c r="BT225" s="511" t="s">
        <v>138</v>
      </c>
      <c r="BU225" s="511" t="s">
        <v>12489</v>
      </c>
      <c r="BV225" s="511" t="s">
        <v>138</v>
      </c>
      <c r="BW225" s="511">
        <v>1</v>
      </c>
      <c r="BX225" s="511" t="s">
        <v>12510</v>
      </c>
      <c r="BY225" s="511" t="s">
        <v>138</v>
      </c>
      <c r="BZ225" s="511">
        <v>25</v>
      </c>
      <c r="CA225" s="511" t="s">
        <v>12511</v>
      </c>
      <c r="CB225" s="511" t="s">
        <v>12512</v>
      </c>
      <c r="CC225" s="511" t="s">
        <v>138</v>
      </c>
      <c r="CD225" s="511" t="s">
        <v>138</v>
      </c>
      <c r="CE225" s="518" t="s">
        <v>12513</v>
      </c>
      <c r="CF225" s="518" t="s">
        <v>12514</v>
      </c>
      <c r="CG225" s="518" t="s">
        <v>12515</v>
      </c>
      <c r="CH225" s="518" t="s">
        <v>12516</v>
      </c>
      <c r="CI225" s="518" t="s">
        <v>12517</v>
      </c>
      <c r="CJ225" s="518" t="s">
        <v>12518</v>
      </c>
      <c r="CK225" s="518" t="s">
        <v>12519</v>
      </c>
      <c r="CL225" s="518" t="s">
        <v>102</v>
      </c>
      <c r="CM225" s="518" t="s">
        <v>102</v>
      </c>
      <c r="CN225" s="518" t="s">
        <v>102</v>
      </c>
      <c r="CO225" s="518" t="s">
        <v>102</v>
      </c>
      <c r="CP225" s="518" t="s">
        <v>102</v>
      </c>
      <c r="CQ225" s="518" t="s">
        <v>102</v>
      </c>
      <c r="CR225" s="518" t="s">
        <v>102</v>
      </c>
      <c r="CS225" s="518" t="s">
        <v>102</v>
      </c>
      <c r="CT225" s="518" t="s">
        <v>102</v>
      </c>
      <c r="CU225" s="518" t="s">
        <v>102</v>
      </c>
      <c r="CV225" s="518" t="s">
        <v>102</v>
      </c>
      <c r="CW225" s="518" t="s">
        <v>102</v>
      </c>
      <c r="CX225" s="518" t="s">
        <v>102</v>
      </c>
      <c r="CY225" s="518" t="s">
        <v>102</v>
      </c>
      <c r="CZ225" s="518" t="s">
        <v>102</v>
      </c>
      <c r="DA225" s="518" t="s">
        <v>102</v>
      </c>
      <c r="DB225" s="518" t="s">
        <v>102</v>
      </c>
      <c r="DC225" s="518" t="s">
        <v>102</v>
      </c>
      <c r="DD225" s="518" t="s">
        <v>102</v>
      </c>
      <c r="DE225" s="518" t="s">
        <v>102</v>
      </c>
      <c r="DF225" s="518" t="s">
        <v>102</v>
      </c>
      <c r="DG225" s="518" t="s">
        <v>102</v>
      </c>
      <c r="DH225" s="518" t="s">
        <v>102</v>
      </c>
      <c r="DI225" s="518" t="s">
        <v>102</v>
      </c>
      <c r="DJ225" s="518" t="s">
        <v>102</v>
      </c>
      <c r="DK225" s="518" t="s">
        <v>102</v>
      </c>
      <c r="DL225" s="518" t="s">
        <v>102</v>
      </c>
      <c r="DM225" s="518" t="s">
        <v>102</v>
      </c>
      <c r="DN225" s="518" t="s">
        <v>102</v>
      </c>
      <c r="DO225" s="518" t="s">
        <v>102</v>
      </c>
      <c r="DP225" s="518" t="s">
        <v>102</v>
      </c>
      <c r="DQ225" s="518" t="s">
        <v>102</v>
      </c>
      <c r="DR225" s="518" t="s">
        <v>102</v>
      </c>
      <c r="DS225" s="518" t="s">
        <v>102</v>
      </c>
      <c r="DT225" s="518" t="s">
        <v>102</v>
      </c>
      <c r="DU225" s="518" t="s">
        <v>102</v>
      </c>
      <c r="DV225" s="518" t="s">
        <v>102</v>
      </c>
      <c r="DW225" s="518" t="s">
        <v>102</v>
      </c>
      <c r="DX225" s="518" t="s">
        <v>102</v>
      </c>
      <c r="DY225" s="518" t="s">
        <v>102</v>
      </c>
      <c r="DZ225" s="518" t="s">
        <v>102</v>
      </c>
      <c r="EA225" s="518" t="s">
        <v>102</v>
      </c>
      <c r="EB225" s="518" t="s">
        <v>102</v>
      </c>
      <c r="EC225" s="518" t="s">
        <v>102</v>
      </c>
      <c r="ED225" s="518" t="s">
        <v>102</v>
      </c>
      <c r="EE225" s="518" t="s">
        <v>102</v>
      </c>
      <c r="EF225" s="518" t="s">
        <v>102</v>
      </c>
      <c r="EG225" s="518" t="s">
        <v>102</v>
      </c>
      <c r="EH225" s="518" t="s">
        <v>102</v>
      </c>
      <c r="EI225" s="518" t="s">
        <v>102</v>
      </c>
      <c r="EJ225" s="518" t="s">
        <v>102</v>
      </c>
      <c r="EK225" s="518" t="s">
        <v>102</v>
      </c>
      <c r="EL225" s="518" t="s">
        <v>102</v>
      </c>
      <c r="EM225" s="518" t="s">
        <v>102</v>
      </c>
      <c r="EN225" s="518" t="s">
        <v>102</v>
      </c>
      <c r="EO225" s="518" t="s">
        <v>102</v>
      </c>
      <c r="EP225" s="518" t="s">
        <v>102</v>
      </c>
      <c r="EQ225" s="518" t="s">
        <v>102</v>
      </c>
      <c r="ER225" s="518" t="s">
        <v>102</v>
      </c>
      <c r="ES225" s="518" t="s">
        <v>102</v>
      </c>
      <c r="ET225" s="518" t="s">
        <v>102</v>
      </c>
      <c r="EU225" s="518" t="s">
        <v>102</v>
      </c>
      <c r="EV225" s="518" t="s">
        <v>102</v>
      </c>
      <c r="EW225" s="518" t="s">
        <v>102</v>
      </c>
      <c r="EX225" s="518" t="s">
        <v>102</v>
      </c>
      <c r="EY225" s="518" t="s">
        <v>102</v>
      </c>
      <c r="EZ225" s="518" t="s">
        <v>102</v>
      </c>
      <c r="FA225" s="518" t="s">
        <v>102</v>
      </c>
      <c r="FB225" s="518" t="s">
        <v>102</v>
      </c>
      <c r="FC225" s="518" t="s">
        <v>102</v>
      </c>
      <c r="FD225" s="518" t="s">
        <v>102</v>
      </c>
      <c r="FE225" s="518" t="s">
        <v>102</v>
      </c>
      <c r="FF225" s="518" t="s">
        <v>102</v>
      </c>
      <c r="FG225" s="518" t="s">
        <v>102</v>
      </c>
      <c r="FH225" s="518" t="s">
        <v>102</v>
      </c>
      <c r="FI225" s="518" t="s">
        <v>102</v>
      </c>
      <c r="FJ225" s="518" t="s">
        <v>102</v>
      </c>
      <c r="FK225" s="518" t="s">
        <v>102</v>
      </c>
      <c r="FL225" s="518" t="s">
        <v>102</v>
      </c>
      <c r="FM225" s="518" t="s">
        <v>102</v>
      </c>
      <c r="FN225" s="518" t="s">
        <v>102</v>
      </c>
      <c r="FO225" s="518" t="s">
        <v>102</v>
      </c>
      <c r="FP225" s="518" t="s">
        <v>102</v>
      </c>
      <c r="FQ225" s="518" t="s">
        <v>102</v>
      </c>
      <c r="FR225" s="518" t="s">
        <v>102</v>
      </c>
      <c r="FS225" s="518" t="s">
        <v>102</v>
      </c>
      <c r="FT225" s="518" t="s">
        <v>102</v>
      </c>
      <c r="FU225" s="518" t="s">
        <v>102</v>
      </c>
      <c r="FV225" s="518" t="s">
        <v>102</v>
      </c>
      <c r="FW225" s="518" t="s">
        <v>102</v>
      </c>
      <c r="FX225" s="518" t="s">
        <v>102</v>
      </c>
      <c r="FY225" s="518" t="s">
        <v>102</v>
      </c>
      <c r="FZ225" s="518" t="s">
        <v>102</v>
      </c>
      <c r="GA225" s="518" t="s">
        <v>102</v>
      </c>
      <c r="GB225" s="518" t="s">
        <v>102</v>
      </c>
      <c r="GC225" s="518" t="s">
        <v>102</v>
      </c>
      <c r="GD225" s="518" t="s">
        <v>102</v>
      </c>
      <c r="GE225" s="518" t="s">
        <v>102</v>
      </c>
      <c r="GF225" s="518" t="s">
        <v>102</v>
      </c>
      <c r="GG225" s="518" t="s">
        <v>102</v>
      </c>
      <c r="GH225" s="518" t="s">
        <v>102</v>
      </c>
      <c r="GI225" s="518" t="s">
        <v>102</v>
      </c>
      <c r="GJ225" s="518" t="s">
        <v>102</v>
      </c>
      <c r="GK225" s="518" t="s">
        <v>102</v>
      </c>
      <c r="GL225" s="518" t="s">
        <v>102</v>
      </c>
      <c r="GM225" s="518" t="s">
        <v>102</v>
      </c>
      <c r="GN225" s="518" t="s">
        <v>102</v>
      </c>
      <c r="GO225" s="518" t="s">
        <v>102</v>
      </c>
      <c r="GP225" s="518" t="s">
        <v>102</v>
      </c>
      <c r="GQ225" s="518" t="s">
        <v>102</v>
      </c>
      <c r="GR225" s="518" t="s">
        <v>102</v>
      </c>
      <c r="GS225" s="518" t="s">
        <v>102</v>
      </c>
      <c r="GT225" s="518" t="s">
        <v>102</v>
      </c>
      <c r="GU225" s="518" t="s">
        <v>102</v>
      </c>
      <c r="GV225" s="518" t="s">
        <v>102</v>
      </c>
      <c r="GW225" s="518" t="s">
        <v>102</v>
      </c>
      <c r="GX225" s="518" t="s">
        <v>102</v>
      </c>
      <c r="GY225" s="518" t="s">
        <v>102</v>
      </c>
      <c r="GZ225" s="518" t="s">
        <v>102</v>
      </c>
      <c r="HA225" s="518" t="s">
        <v>102</v>
      </c>
      <c r="HB225" s="518" t="s">
        <v>102</v>
      </c>
      <c r="HC225" s="511" t="str">
        <f t="shared" si="3"/>
        <v>2009-800057</v>
      </c>
    </row>
    <row r="226" spans="1:211" ht="48" hidden="1" customHeight="1" x14ac:dyDescent="0.15">
      <c r="A226" s="511" t="s">
        <v>4504</v>
      </c>
      <c r="B226" s="512" t="s">
        <v>12520</v>
      </c>
      <c r="C226" s="513">
        <v>39188</v>
      </c>
      <c r="D226" s="512" t="s">
        <v>8419</v>
      </c>
      <c r="E226" s="512" t="s">
        <v>8420</v>
      </c>
      <c r="F226" s="512" t="s">
        <v>8958</v>
      </c>
      <c r="G226" s="513">
        <v>39314</v>
      </c>
      <c r="H226" s="512" t="s">
        <v>12521</v>
      </c>
      <c r="S226" s="511" t="s">
        <v>12522</v>
      </c>
      <c r="T226" s="511">
        <v>2010</v>
      </c>
      <c r="U226" s="515" t="s">
        <v>8424</v>
      </c>
      <c r="V226" s="514">
        <v>105</v>
      </c>
      <c r="W226" s="514">
        <v>2</v>
      </c>
      <c r="X226" s="514">
        <v>1</v>
      </c>
      <c r="Y226" s="513">
        <v>37067</v>
      </c>
      <c r="Z226" s="512" t="s">
        <v>12523</v>
      </c>
      <c r="AA226" s="512" t="s">
        <v>12524</v>
      </c>
      <c r="AB226" s="513">
        <v>37334</v>
      </c>
      <c r="AC226" s="513">
        <v>39421</v>
      </c>
      <c r="AD226" s="512" t="s">
        <v>12525</v>
      </c>
      <c r="AE226" s="513">
        <v>37068</v>
      </c>
      <c r="AF226" s="512" t="s">
        <v>138</v>
      </c>
      <c r="AG226" s="512" t="s">
        <v>12524</v>
      </c>
      <c r="AH226" s="516">
        <v>4017363</v>
      </c>
      <c r="AI226" s="513">
        <v>39353</v>
      </c>
      <c r="AJ226" s="513" t="s">
        <v>138</v>
      </c>
      <c r="AK226" s="511" t="s">
        <v>138</v>
      </c>
      <c r="AL226" s="513" t="s">
        <v>138</v>
      </c>
      <c r="AM226" s="511" t="s">
        <v>138</v>
      </c>
      <c r="AN226" s="511" t="s">
        <v>12526</v>
      </c>
      <c r="AO226" s="511" t="s">
        <v>12527</v>
      </c>
      <c r="AP226" s="511" t="s">
        <v>12528</v>
      </c>
      <c r="AQ226" s="511" t="s">
        <v>12529</v>
      </c>
      <c r="AR226" s="511" t="s">
        <v>12530</v>
      </c>
      <c r="AS226" s="511" t="s">
        <v>12531</v>
      </c>
      <c r="AT226" s="511" t="s">
        <v>12531</v>
      </c>
      <c r="AU226" s="511" t="s">
        <v>12532</v>
      </c>
      <c r="AV226" s="511" t="s">
        <v>12533</v>
      </c>
      <c r="AW226" s="511" t="s">
        <v>12534</v>
      </c>
      <c r="AX226" s="511" t="s">
        <v>12532</v>
      </c>
      <c r="AY226" s="511" t="s">
        <v>12535</v>
      </c>
      <c r="AZ226" s="511" t="s">
        <v>12536</v>
      </c>
      <c r="BA226" s="511" t="s">
        <v>12537</v>
      </c>
      <c r="BB226" s="511">
        <v>391023932</v>
      </c>
      <c r="BC226" s="512" t="s">
        <v>12521</v>
      </c>
      <c r="BD226" s="511" t="s">
        <v>12538</v>
      </c>
      <c r="BE226" s="511" t="s">
        <v>12539</v>
      </c>
      <c r="BF226" s="511" t="s">
        <v>12540</v>
      </c>
      <c r="BG226" s="511" t="s">
        <v>12541</v>
      </c>
      <c r="BH226" s="511" t="s">
        <v>8648</v>
      </c>
      <c r="BI226" s="511">
        <v>13</v>
      </c>
      <c r="BJ226" s="511">
        <v>9</v>
      </c>
      <c r="BK226" s="511" t="s">
        <v>138</v>
      </c>
      <c r="BL226" s="511" t="s">
        <v>138</v>
      </c>
      <c r="BM226" s="511" t="s">
        <v>12542</v>
      </c>
      <c r="BN226" s="511" t="s">
        <v>138</v>
      </c>
      <c r="BO226" s="511" t="s">
        <v>9027</v>
      </c>
      <c r="BP226" s="513">
        <v>36700</v>
      </c>
      <c r="BQ226" s="511" t="s">
        <v>138</v>
      </c>
      <c r="BR226" s="511" t="s">
        <v>8482</v>
      </c>
      <c r="BS226" s="511" t="s">
        <v>12543</v>
      </c>
      <c r="BT226" s="511" t="s">
        <v>12544</v>
      </c>
      <c r="BU226" s="511" t="s">
        <v>12545</v>
      </c>
      <c r="BV226" s="511">
        <v>1</v>
      </c>
      <c r="BW226" s="511">
        <v>1</v>
      </c>
      <c r="BX226" s="511" t="s">
        <v>12546</v>
      </c>
      <c r="BY226" s="511" t="s">
        <v>138</v>
      </c>
      <c r="BZ226" s="511">
        <v>14</v>
      </c>
      <c r="CA226" s="511" t="s">
        <v>12547</v>
      </c>
      <c r="CB226" s="511" t="s">
        <v>12548</v>
      </c>
      <c r="CC226" s="511" t="s">
        <v>12549</v>
      </c>
      <c r="CD226" s="511" t="s">
        <v>12550</v>
      </c>
      <c r="CE226" s="518" t="s">
        <v>102</v>
      </c>
      <c r="CF226" s="518" t="s">
        <v>102</v>
      </c>
      <c r="CG226" s="518" t="s">
        <v>102</v>
      </c>
      <c r="CH226" s="518" t="s">
        <v>102</v>
      </c>
      <c r="CI226" s="518" t="s">
        <v>102</v>
      </c>
      <c r="CJ226" s="518" t="s">
        <v>102</v>
      </c>
      <c r="CK226" s="518" t="s">
        <v>102</v>
      </c>
      <c r="CL226" s="518" t="s">
        <v>102</v>
      </c>
      <c r="CM226" s="518" t="s">
        <v>102</v>
      </c>
      <c r="CN226" s="518" t="s">
        <v>102</v>
      </c>
      <c r="CO226" s="518" t="s">
        <v>102</v>
      </c>
      <c r="CP226" s="518" t="s">
        <v>102</v>
      </c>
      <c r="CQ226" s="518" t="s">
        <v>102</v>
      </c>
      <c r="CR226" s="518" t="s">
        <v>102</v>
      </c>
      <c r="CS226" s="518" t="s">
        <v>102</v>
      </c>
      <c r="CT226" s="518" t="s">
        <v>102</v>
      </c>
      <c r="CU226" s="518" t="s">
        <v>102</v>
      </c>
      <c r="CV226" s="518" t="s">
        <v>102</v>
      </c>
      <c r="CW226" s="518" t="s">
        <v>102</v>
      </c>
      <c r="CX226" s="518" t="s">
        <v>102</v>
      </c>
      <c r="CY226" s="518" t="s">
        <v>102</v>
      </c>
      <c r="CZ226" s="518" t="s">
        <v>102</v>
      </c>
      <c r="DA226" s="518" t="s">
        <v>102</v>
      </c>
      <c r="DB226" s="518" t="s">
        <v>102</v>
      </c>
      <c r="DC226" s="518" t="s">
        <v>102</v>
      </c>
      <c r="DD226" s="518" t="s">
        <v>102</v>
      </c>
      <c r="DE226" s="518" t="s">
        <v>102</v>
      </c>
      <c r="DF226" s="518" t="s">
        <v>102</v>
      </c>
      <c r="DG226" s="518" t="s">
        <v>102</v>
      </c>
      <c r="DH226" s="518" t="s">
        <v>102</v>
      </c>
      <c r="DI226" s="518" t="s">
        <v>102</v>
      </c>
      <c r="DJ226" s="518" t="s">
        <v>102</v>
      </c>
      <c r="DK226" s="518" t="s">
        <v>102</v>
      </c>
      <c r="DL226" s="518" t="s">
        <v>102</v>
      </c>
      <c r="DM226" s="518" t="s">
        <v>102</v>
      </c>
      <c r="DN226" s="518" t="s">
        <v>102</v>
      </c>
      <c r="DO226" s="518" t="s">
        <v>102</v>
      </c>
      <c r="DP226" s="518" t="s">
        <v>102</v>
      </c>
      <c r="DQ226" s="518" t="s">
        <v>102</v>
      </c>
      <c r="DR226" s="518" t="s">
        <v>102</v>
      </c>
      <c r="DS226" s="518" t="s">
        <v>102</v>
      </c>
      <c r="DT226" s="518" t="s">
        <v>102</v>
      </c>
      <c r="DU226" s="518" t="s">
        <v>102</v>
      </c>
      <c r="DV226" s="518" t="s">
        <v>102</v>
      </c>
      <c r="DW226" s="518" t="s">
        <v>102</v>
      </c>
      <c r="DX226" s="518" t="s">
        <v>102</v>
      </c>
      <c r="DY226" s="518" t="s">
        <v>102</v>
      </c>
      <c r="DZ226" s="518" t="s">
        <v>102</v>
      </c>
      <c r="EA226" s="518" t="s">
        <v>102</v>
      </c>
      <c r="EB226" s="518" t="s">
        <v>102</v>
      </c>
      <c r="EC226" s="518" t="s">
        <v>102</v>
      </c>
      <c r="ED226" s="518" t="s">
        <v>102</v>
      </c>
      <c r="EE226" s="518" t="s">
        <v>102</v>
      </c>
      <c r="EF226" s="518" t="s">
        <v>102</v>
      </c>
      <c r="EG226" s="518" t="s">
        <v>102</v>
      </c>
      <c r="EH226" s="518" t="s">
        <v>102</v>
      </c>
      <c r="EI226" s="518" t="s">
        <v>102</v>
      </c>
      <c r="EJ226" s="518" t="s">
        <v>102</v>
      </c>
      <c r="EK226" s="518" t="s">
        <v>102</v>
      </c>
      <c r="EL226" s="518" t="s">
        <v>102</v>
      </c>
      <c r="EM226" s="518" t="s">
        <v>102</v>
      </c>
      <c r="EN226" s="518" t="s">
        <v>102</v>
      </c>
      <c r="EO226" s="518" t="s">
        <v>102</v>
      </c>
      <c r="EP226" s="518" t="s">
        <v>102</v>
      </c>
      <c r="EQ226" s="518" t="s">
        <v>102</v>
      </c>
      <c r="ER226" s="518" t="s">
        <v>102</v>
      </c>
      <c r="ES226" s="518" t="s">
        <v>102</v>
      </c>
      <c r="ET226" s="518" t="s">
        <v>102</v>
      </c>
      <c r="EU226" s="518" t="s">
        <v>102</v>
      </c>
      <c r="EV226" s="518" t="s">
        <v>102</v>
      </c>
      <c r="EW226" s="518" t="s">
        <v>102</v>
      </c>
      <c r="EX226" s="518" t="s">
        <v>102</v>
      </c>
      <c r="EY226" s="518" t="s">
        <v>102</v>
      </c>
      <c r="EZ226" s="518" t="s">
        <v>102</v>
      </c>
      <c r="FA226" s="518" t="s">
        <v>102</v>
      </c>
      <c r="FB226" s="518" t="s">
        <v>102</v>
      </c>
      <c r="FC226" s="518" t="s">
        <v>102</v>
      </c>
      <c r="FD226" s="518" t="s">
        <v>102</v>
      </c>
      <c r="FE226" s="518" t="s">
        <v>102</v>
      </c>
      <c r="FF226" s="518" t="s">
        <v>102</v>
      </c>
      <c r="FG226" s="518" t="s">
        <v>102</v>
      </c>
      <c r="FH226" s="518" t="s">
        <v>102</v>
      </c>
      <c r="FI226" s="518" t="s">
        <v>102</v>
      </c>
      <c r="FJ226" s="518" t="s">
        <v>102</v>
      </c>
      <c r="FK226" s="518" t="s">
        <v>102</v>
      </c>
      <c r="FL226" s="518" t="s">
        <v>102</v>
      </c>
      <c r="FM226" s="518" t="s">
        <v>102</v>
      </c>
      <c r="FN226" s="518" t="s">
        <v>102</v>
      </c>
      <c r="FO226" s="518" t="s">
        <v>102</v>
      </c>
      <c r="FP226" s="518" t="s">
        <v>102</v>
      </c>
      <c r="FQ226" s="518" t="s">
        <v>102</v>
      </c>
      <c r="FR226" s="518" t="s">
        <v>102</v>
      </c>
      <c r="FS226" s="518" t="s">
        <v>102</v>
      </c>
      <c r="FT226" s="518" t="s">
        <v>102</v>
      </c>
      <c r="FU226" s="518" t="s">
        <v>102</v>
      </c>
      <c r="FV226" s="518" t="s">
        <v>102</v>
      </c>
      <c r="FW226" s="518" t="s">
        <v>102</v>
      </c>
      <c r="FX226" s="518" t="s">
        <v>102</v>
      </c>
      <c r="FY226" s="518" t="s">
        <v>102</v>
      </c>
      <c r="FZ226" s="518" t="s">
        <v>102</v>
      </c>
      <c r="GA226" s="518" t="s">
        <v>102</v>
      </c>
      <c r="GB226" s="518" t="s">
        <v>102</v>
      </c>
      <c r="GC226" s="518" t="s">
        <v>102</v>
      </c>
      <c r="GD226" s="518" t="s">
        <v>102</v>
      </c>
      <c r="GE226" s="518" t="s">
        <v>102</v>
      </c>
      <c r="GF226" s="518" t="s">
        <v>102</v>
      </c>
      <c r="GG226" s="518" t="s">
        <v>102</v>
      </c>
      <c r="GH226" s="518" t="s">
        <v>102</v>
      </c>
      <c r="GI226" s="518" t="s">
        <v>102</v>
      </c>
      <c r="GJ226" s="518" t="s">
        <v>102</v>
      </c>
      <c r="GK226" s="518" t="s">
        <v>102</v>
      </c>
      <c r="GL226" s="518" t="s">
        <v>102</v>
      </c>
      <c r="GM226" s="518" t="s">
        <v>102</v>
      </c>
      <c r="GN226" s="518" t="s">
        <v>102</v>
      </c>
      <c r="GO226" s="518" t="s">
        <v>102</v>
      </c>
      <c r="GP226" s="518" t="s">
        <v>102</v>
      </c>
      <c r="GQ226" s="518" t="s">
        <v>102</v>
      </c>
      <c r="GR226" s="518" t="s">
        <v>102</v>
      </c>
      <c r="GS226" s="518" t="s">
        <v>102</v>
      </c>
      <c r="GT226" s="518" t="s">
        <v>102</v>
      </c>
      <c r="GU226" s="518" t="s">
        <v>102</v>
      </c>
      <c r="GV226" s="518" t="s">
        <v>102</v>
      </c>
      <c r="GW226" s="518" t="s">
        <v>102</v>
      </c>
      <c r="GX226" s="518" t="s">
        <v>102</v>
      </c>
      <c r="GY226" s="518" t="s">
        <v>102</v>
      </c>
      <c r="GZ226" s="518" t="s">
        <v>102</v>
      </c>
      <c r="HA226" s="518" t="s">
        <v>102</v>
      </c>
      <c r="HB226" s="518" t="s">
        <v>102</v>
      </c>
      <c r="HC226" s="511" t="str">
        <f t="shared" si="3"/>
        <v>2007-010925</v>
      </c>
    </row>
    <row r="227" spans="1:211" ht="48" hidden="1" customHeight="1" x14ac:dyDescent="0.15">
      <c r="A227" s="511" t="s">
        <v>4504</v>
      </c>
      <c r="B227" s="512" t="s">
        <v>12551</v>
      </c>
      <c r="C227" s="513">
        <v>39771</v>
      </c>
      <c r="D227" s="512" t="s">
        <v>8419</v>
      </c>
      <c r="E227" s="512" t="s">
        <v>8498</v>
      </c>
      <c r="F227" s="512" t="s">
        <v>8421</v>
      </c>
      <c r="G227" s="513">
        <v>40217</v>
      </c>
      <c r="H227" s="512" t="s">
        <v>12552</v>
      </c>
      <c r="I227" s="512" t="s">
        <v>8682</v>
      </c>
      <c r="J227" s="513">
        <v>40085</v>
      </c>
      <c r="S227" s="514" t="s">
        <v>12553</v>
      </c>
      <c r="T227" s="511">
        <v>2010</v>
      </c>
      <c r="U227" s="515" t="s">
        <v>8424</v>
      </c>
      <c r="V227" s="514">
        <v>105</v>
      </c>
      <c r="W227" s="514">
        <v>2</v>
      </c>
      <c r="X227" s="514">
        <v>2</v>
      </c>
      <c r="Y227" s="513">
        <v>37067</v>
      </c>
      <c r="Z227" s="512" t="s">
        <v>12523</v>
      </c>
      <c r="AA227" s="512" t="s">
        <v>12524</v>
      </c>
      <c r="AB227" s="513">
        <v>37334</v>
      </c>
      <c r="AC227" s="513">
        <v>39421</v>
      </c>
      <c r="AD227" s="512" t="s">
        <v>12525</v>
      </c>
      <c r="AE227" s="513">
        <v>37068</v>
      </c>
      <c r="AF227" s="512" t="s">
        <v>138</v>
      </c>
      <c r="AG227" s="512" t="s">
        <v>12524</v>
      </c>
      <c r="AH227" s="516">
        <v>4017363</v>
      </c>
      <c r="AI227" s="513">
        <v>39353</v>
      </c>
      <c r="AJ227" s="513" t="s">
        <v>138</v>
      </c>
      <c r="AK227" s="511" t="s">
        <v>138</v>
      </c>
      <c r="AL227" s="513" t="s">
        <v>138</v>
      </c>
      <c r="AM227" s="511" t="s">
        <v>138</v>
      </c>
      <c r="AN227" s="511" t="s">
        <v>12526</v>
      </c>
      <c r="AO227" s="511" t="s">
        <v>12527</v>
      </c>
      <c r="AP227" s="511" t="s">
        <v>12528</v>
      </c>
      <c r="AQ227" s="511" t="s">
        <v>12529</v>
      </c>
      <c r="AR227" s="511" t="s">
        <v>12530</v>
      </c>
      <c r="AS227" s="511" t="s">
        <v>12531</v>
      </c>
      <c r="AT227" s="511" t="s">
        <v>12531</v>
      </c>
      <c r="AU227" s="511" t="s">
        <v>12532</v>
      </c>
      <c r="AV227" s="511" t="s">
        <v>12533</v>
      </c>
      <c r="AW227" s="511" t="s">
        <v>12534</v>
      </c>
      <c r="AX227" s="511" t="s">
        <v>12532</v>
      </c>
      <c r="AY227" s="511" t="s">
        <v>12535</v>
      </c>
      <c r="AZ227" s="511" t="s">
        <v>12536</v>
      </c>
      <c r="BA227" s="511" t="s">
        <v>12537</v>
      </c>
      <c r="BB227" s="511">
        <v>391023932</v>
      </c>
      <c r="BC227" s="512" t="s">
        <v>12521</v>
      </c>
      <c r="BD227" s="511" t="s">
        <v>12538</v>
      </c>
      <c r="BE227" s="511" t="s">
        <v>12539</v>
      </c>
      <c r="BF227" s="511" t="s">
        <v>12540</v>
      </c>
      <c r="BG227" s="511" t="s">
        <v>12541</v>
      </c>
      <c r="BH227" s="511" t="s">
        <v>8648</v>
      </c>
      <c r="BI227" s="511">
        <v>13</v>
      </c>
      <c r="BJ227" s="511">
        <v>9</v>
      </c>
      <c r="BK227" s="511" t="s">
        <v>138</v>
      </c>
      <c r="BL227" s="511" t="s">
        <v>138</v>
      </c>
      <c r="BM227" s="511" t="s">
        <v>12542</v>
      </c>
      <c r="BN227" s="511" t="s">
        <v>138</v>
      </c>
      <c r="BO227" s="511" t="s">
        <v>9027</v>
      </c>
      <c r="BP227" s="513">
        <v>36700</v>
      </c>
      <c r="BQ227" s="511" t="s">
        <v>138</v>
      </c>
      <c r="BR227" s="511" t="s">
        <v>8482</v>
      </c>
      <c r="BS227" s="511" t="s">
        <v>12543</v>
      </c>
      <c r="BT227" s="511" t="s">
        <v>12544</v>
      </c>
      <c r="BU227" s="511" t="s">
        <v>12545</v>
      </c>
      <c r="BV227" s="511">
        <v>1</v>
      </c>
      <c r="BW227" s="511">
        <v>1</v>
      </c>
      <c r="BX227" s="511" t="s">
        <v>12546</v>
      </c>
      <c r="BY227" s="511" t="s">
        <v>138</v>
      </c>
      <c r="BZ227" s="511">
        <v>14</v>
      </c>
      <c r="CA227" s="511" t="s">
        <v>12547</v>
      </c>
      <c r="CB227" s="511" t="s">
        <v>12548</v>
      </c>
      <c r="CC227" s="511" t="s">
        <v>12549</v>
      </c>
      <c r="CD227" s="511" t="s">
        <v>12550</v>
      </c>
      <c r="CE227" s="518" t="s">
        <v>12554</v>
      </c>
      <c r="CF227" s="518" t="s">
        <v>12555</v>
      </c>
      <c r="CG227" s="518" t="s">
        <v>12556</v>
      </c>
      <c r="CH227" s="518" t="s">
        <v>12557</v>
      </c>
      <c r="CI227" s="518" t="s">
        <v>12558</v>
      </c>
      <c r="CJ227" s="518" t="s">
        <v>12559</v>
      </c>
      <c r="CK227" s="518" t="s">
        <v>12560</v>
      </c>
      <c r="CL227" s="518" t="s">
        <v>12561</v>
      </c>
      <c r="CM227" s="518" t="s">
        <v>12562</v>
      </c>
      <c r="CN227" s="518" t="s">
        <v>102</v>
      </c>
      <c r="CO227" s="518" t="s">
        <v>102</v>
      </c>
      <c r="CP227" s="518" t="s">
        <v>102</v>
      </c>
      <c r="CQ227" s="518" t="s">
        <v>102</v>
      </c>
      <c r="CR227" s="518" t="s">
        <v>102</v>
      </c>
      <c r="CS227" s="518" t="s">
        <v>102</v>
      </c>
      <c r="CT227" s="518" t="s">
        <v>102</v>
      </c>
      <c r="CU227" s="518" t="s">
        <v>102</v>
      </c>
      <c r="CV227" s="518" t="s">
        <v>102</v>
      </c>
      <c r="CW227" s="518" t="s">
        <v>102</v>
      </c>
      <c r="CX227" s="518" t="s">
        <v>102</v>
      </c>
      <c r="CY227" s="518" t="s">
        <v>102</v>
      </c>
      <c r="CZ227" s="518" t="s">
        <v>102</v>
      </c>
      <c r="DA227" s="518" t="s">
        <v>102</v>
      </c>
      <c r="DB227" s="518" t="s">
        <v>102</v>
      </c>
      <c r="DC227" s="518" t="s">
        <v>102</v>
      </c>
      <c r="DD227" s="518" t="s">
        <v>102</v>
      </c>
      <c r="DE227" s="518" t="s">
        <v>102</v>
      </c>
      <c r="DF227" s="518" t="s">
        <v>102</v>
      </c>
      <c r="DG227" s="518" t="s">
        <v>102</v>
      </c>
      <c r="DH227" s="518" t="s">
        <v>102</v>
      </c>
      <c r="DI227" s="518" t="s">
        <v>102</v>
      </c>
      <c r="DJ227" s="518" t="s">
        <v>102</v>
      </c>
      <c r="DK227" s="518" t="s">
        <v>102</v>
      </c>
      <c r="DL227" s="518" t="s">
        <v>102</v>
      </c>
      <c r="DM227" s="518" t="s">
        <v>102</v>
      </c>
      <c r="DN227" s="518" t="s">
        <v>102</v>
      </c>
      <c r="DO227" s="518" t="s">
        <v>102</v>
      </c>
      <c r="DP227" s="518" t="s">
        <v>102</v>
      </c>
      <c r="DQ227" s="518" t="s">
        <v>102</v>
      </c>
      <c r="DR227" s="518" t="s">
        <v>102</v>
      </c>
      <c r="DS227" s="518" t="s">
        <v>102</v>
      </c>
      <c r="DT227" s="518" t="s">
        <v>102</v>
      </c>
      <c r="DU227" s="518" t="s">
        <v>102</v>
      </c>
      <c r="DV227" s="518" t="s">
        <v>102</v>
      </c>
      <c r="DW227" s="518" t="s">
        <v>102</v>
      </c>
      <c r="DX227" s="518" t="s">
        <v>102</v>
      </c>
      <c r="DY227" s="518" t="s">
        <v>102</v>
      </c>
      <c r="DZ227" s="518" t="s">
        <v>102</v>
      </c>
      <c r="EA227" s="518" t="s">
        <v>102</v>
      </c>
      <c r="EB227" s="518" t="s">
        <v>102</v>
      </c>
      <c r="EC227" s="518" t="s">
        <v>102</v>
      </c>
      <c r="ED227" s="518" t="s">
        <v>102</v>
      </c>
      <c r="EE227" s="518" t="s">
        <v>102</v>
      </c>
      <c r="EF227" s="518" t="s">
        <v>102</v>
      </c>
      <c r="EG227" s="518" t="s">
        <v>102</v>
      </c>
      <c r="EH227" s="518" t="s">
        <v>102</v>
      </c>
      <c r="EI227" s="518" t="s">
        <v>102</v>
      </c>
      <c r="EJ227" s="518" t="s">
        <v>102</v>
      </c>
      <c r="EK227" s="518" t="s">
        <v>102</v>
      </c>
      <c r="EL227" s="518" t="s">
        <v>102</v>
      </c>
      <c r="EM227" s="518" t="s">
        <v>102</v>
      </c>
      <c r="EN227" s="518" t="s">
        <v>102</v>
      </c>
      <c r="EO227" s="518" t="s">
        <v>102</v>
      </c>
      <c r="EP227" s="518" t="s">
        <v>102</v>
      </c>
      <c r="EQ227" s="518" t="s">
        <v>102</v>
      </c>
      <c r="ER227" s="518" t="s">
        <v>102</v>
      </c>
      <c r="ES227" s="518" t="s">
        <v>102</v>
      </c>
      <c r="ET227" s="518" t="s">
        <v>102</v>
      </c>
      <c r="EU227" s="518" t="s">
        <v>102</v>
      </c>
      <c r="EV227" s="518" t="s">
        <v>102</v>
      </c>
      <c r="EW227" s="518" t="s">
        <v>102</v>
      </c>
      <c r="EX227" s="518" t="s">
        <v>102</v>
      </c>
      <c r="EY227" s="518" t="s">
        <v>102</v>
      </c>
      <c r="EZ227" s="518" t="s">
        <v>102</v>
      </c>
      <c r="FA227" s="518" t="s">
        <v>102</v>
      </c>
      <c r="FB227" s="518" t="s">
        <v>102</v>
      </c>
      <c r="FC227" s="518" t="s">
        <v>102</v>
      </c>
      <c r="FD227" s="518" t="s">
        <v>102</v>
      </c>
      <c r="FE227" s="518" t="s">
        <v>102</v>
      </c>
      <c r="FF227" s="518" t="s">
        <v>102</v>
      </c>
      <c r="FG227" s="518" t="s">
        <v>102</v>
      </c>
      <c r="FH227" s="518" t="s">
        <v>102</v>
      </c>
      <c r="FI227" s="518" t="s">
        <v>102</v>
      </c>
      <c r="FJ227" s="518" t="s">
        <v>102</v>
      </c>
      <c r="FK227" s="518" t="s">
        <v>102</v>
      </c>
      <c r="FL227" s="518" t="s">
        <v>102</v>
      </c>
      <c r="FM227" s="518" t="s">
        <v>102</v>
      </c>
      <c r="FN227" s="518" t="s">
        <v>102</v>
      </c>
      <c r="FO227" s="518" t="s">
        <v>102</v>
      </c>
      <c r="FP227" s="518" t="s">
        <v>102</v>
      </c>
      <c r="FQ227" s="518" t="s">
        <v>102</v>
      </c>
      <c r="FR227" s="518" t="s">
        <v>102</v>
      </c>
      <c r="FS227" s="518" t="s">
        <v>102</v>
      </c>
      <c r="FT227" s="518" t="s">
        <v>102</v>
      </c>
      <c r="FU227" s="518" t="s">
        <v>102</v>
      </c>
      <c r="FV227" s="518" t="s">
        <v>102</v>
      </c>
      <c r="FW227" s="518" t="s">
        <v>102</v>
      </c>
      <c r="FX227" s="518" t="s">
        <v>102</v>
      </c>
      <c r="FY227" s="518" t="s">
        <v>102</v>
      </c>
      <c r="FZ227" s="518" t="s">
        <v>102</v>
      </c>
      <c r="GA227" s="518" t="s">
        <v>102</v>
      </c>
      <c r="GB227" s="518" t="s">
        <v>102</v>
      </c>
      <c r="GC227" s="518" t="s">
        <v>102</v>
      </c>
      <c r="GD227" s="518" t="s">
        <v>102</v>
      </c>
      <c r="GE227" s="518" t="s">
        <v>102</v>
      </c>
      <c r="GF227" s="518" t="s">
        <v>102</v>
      </c>
      <c r="GG227" s="518" t="s">
        <v>102</v>
      </c>
      <c r="GH227" s="518" t="s">
        <v>102</v>
      </c>
      <c r="GI227" s="518" t="s">
        <v>102</v>
      </c>
      <c r="GJ227" s="518" t="s">
        <v>102</v>
      </c>
      <c r="GK227" s="518" t="s">
        <v>102</v>
      </c>
      <c r="GL227" s="518" t="s">
        <v>102</v>
      </c>
      <c r="GM227" s="518" t="s">
        <v>102</v>
      </c>
      <c r="GN227" s="518" t="s">
        <v>102</v>
      </c>
      <c r="GO227" s="518" t="s">
        <v>102</v>
      </c>
      <c r="GP227" s="518" t="s">
        <v>102</v>
      </c>
      <c r="GQ227" s="518" t="s">
        <v>102</v>
      </c>
      <c r="GR227" s="518" t="s">
        <v>102</v>
      </c>
      <c r="GS227" s="518" t="s">
        <v>102</v>
      </c>
      <c r="GT227" s="518" t="s">
        <v>102</v>
      </c>
      <c r="GU227" s="518" t="s">
        <v>102</v>
      </c>
      <c r="GV227" s="518" t="s">
        <v>102</v>
      </c>
      <c r="GW227" s="518" t="s">
        <v>102</v>
      </c>
      <c r="GX227" s="518" t="s">
        <v>102</v>
      </c>
      <c r="GY227" s="518" t="s">
        <v>102</v>
      </c>
      <c r="GZ227" s="518" t="s">
        <v>102</v>
      </c>
      <c r="HA227" s="518" t="s">
        <v>102</v>
      </c>
      <c r="HB227" s="518" t="s">
        <v>102</v>
      </c>
      <c r="HC227" s="511" t="str">
        <f t="shared" si="3"/>
        <v>2008-800257</v>
      </c>
    </row>
    <row r="228" spans="1:211" ht="48" hidden="1" customHeight="1" x14ac:dyDescent="0.15">
      <c r="A228" s="511" t="s">
        <v>4510</v>
      </c>
      <c r="B228" s="512" t="s">
        <v>12563</v>
      </c>
      <c r="C228" s="513">
        <v>40242</v>
      </c>
      <c r="D228" s="512" t="s">
        <v>8419</v>
      </c>
      <c r="E228" s="512" t="s">
        <v>8452</v>
      </c>
      <c r="F228" s="512" t="s">
        <v>8421</v>
      </c>
      <c r="G228" s="513">
        <v>40774</v>
      </c>
      <c r="H228" s="512" t="s">
        <v>12564</v>
      </c>
      <c r="I228" s="512" t="s">
        <v>8682</v>
      </c>
      <c r="J228" s="513">
        <v>40644</v>
      </c>
      <c r="S228" s="514" t="s">
        <v>12565</v>
      </c>
      <c r="T228" s="511">
        <v>2011</v>
      </c>
      <c r="U228" s="515" t="s">
        <v>9415</v>
      </c>
      <c r="V228" s="514">
        <v>106</v>
      </c>
      <c r="W228" s="514">
        <v>1</v>
      </c>
      <c r="X228" s="514">
        <v>1</v>
      </c>
      <c r="Y228" s="513">
        <v>34093</v>
      </c>
      <c r="Z228" s="512" t="s">
        <v>12566</v>
      </c>
      <c r="AA228" s="512" t="s">
        <v>12567</v>
      </c>
      <c r="AB228" s="513">
        <v>37432</v>
      </c>
      <c r="AC228" s="513">
        <v>38124</v>
      </c>
      <c r="AD228" s="512" t="s">
        <v>12568</v>
      </c>
      <c r="AE228" s="513">
        <v>37161</v>
      </c>
      <c r="AF228" s="512" t="s">
        <v>138</v>
      </c>
      <c r="AG228" s="512" t="s">
        <v>12567</v>
      </c>
      <c r="AH228" s="516">
        <v>3527721</v>
      </c>
      <c r="AI228" s="513">
        <v>38044</v>
      </c>
      <c r="AJ228" s="513" t="s">
        <v>138</v>
      </c>
      <c r="AK228" s="511" t="s">
        <v>138</v>
      </c>
      <c r="AL228" s="513" t="s">
        <v>138</v>
      </c>
      <c r="AM228" s="511" t="s">
        <v>138</v>
      </c>
      <c r="AN228" s="511" t="s">
        <v>12569</v>
      </c>
      <c r="AO228" s="511" t="s">
        <v>927</v>
      </c>
      <c r="AP228" s="511" t="s">
        <v>12570</v>
      </c>
      <c r="AQ228" s="511" t="s">
        <v>12571</v>
      </c>
      <c r="AR228" s="511" t="s">
        <v>12572</v>
      </c>
      <c r="AS228" s="511" t="s">
        <v>138</v>
      </c>
      <c r="AT228" s="511" t="s">
        <v>138</v>
      </c>
      <c r="AU228" s="511" t="s">
        <v>138</v>
      </c>
      <c r="AV228" s="511" t="s">
        <v>12573</v>
      </c>
      <c r="AW228" s="511" t="s">
        <v>928</v>
      </c>
      <c r="AX228" s="511" t="s">
        <v>12574</v>
      </c>
      <c r="AY228" s="511" t="s">
        <v>929</v>
      </c>
      <c r="AZ228" s="511" t="s">
        <v>12575</v>
      </c>
      <c r="BA228" s="511" t="s">
        <v>930</v>
      </c>
      <c r="BB228" s="511">
        <v>592038834</v>
      </c>
      <c r="BC228" s="512" t="s">
        <v>924</v>
      </c>
      <c r="BD228" s="511" t="s">
        <v>925</v>
      </c>
      <c r="BE228" s="511" t="s">
        <v>12576</v>
      </c>
      <c r="BF228" s="511" t="s">
        <v>12577</v>
      </c>
      <c r="BG228" s="511" t="s">
        <v>12578</v>
      </c>
      <c r="BH228" s="511" t="s">
        <v>9142</v>
      </c>
      <c r="BI228" s="511">
        <v>73</v>
      </c>
      <c r="BJ228" s="511">
        <v>12</v>
      </c>
      <c r="BK228" s="511" t="s">
        <v>138</v>
      </c>
      <c r="BL228" s="511" t="s">
        <v>138</v>
      </c>
      <c r="BM228" s="511" t="s">
        <v>12579</v>
      </c>
      <c r="BN228" s="511" t="s">
        <v>12580</v>
      </c>
      <c r="BO228" s="511" t="s">
        <v>9027</v>
      </c>
      <c r="BP228" s="513">
        <v>33730</v>
      </c>
      <c r="BQ228" s="511" t="s">
        <v>138</v>
      </c>
      <c r="BR228" s="511" t="s">
        <v>8482</v>
      </c>
      <c r="BS228" s="511" t="s">
        <v>12581</v>
      </c>
      <c r="BT228" s="511" t="s">
        <v>926</v>
      </c>
      <c r="BU228" s="511" t="s">
        <v>12563</v>
      </c>
      <c r="BV228" s="511" t="s">
        <v>138</v>
      </c>
      <c r="BW228" s="511">
        <v>1</v>
      </c>
      <c r="BX228" s="511" t="s">
        <v>12582</v>
      </c>
      <c r="BY228" s="511" t="s">
        <v>138</v>
      </c>
      <c r="BZ228" s="511">
        <v>18</v>
      </c>
      <c r="CA228" s="511" t="s">
        <v>12583</v>
      </c>
      <c r="CB228" s="511" t="s">
        <v>12584</v>
      </c>
      <c r="CC228" s="511" t="s">
        <v>12585</v>
      </c>
      <c r="CD228" s="511" t="s">
        <v>5411</v>
      </c>
      <c r="CE228" s="518" t="s">
        <v>12586</v>
      </c>
      <c r="CF228" s="518" t="s">
        <v>12587</v>
      </c>
      <c r="CG228" s="518" t="s">
        <v>12588</v>
      </c>
      <c r="CH228" s="518" t="s">
        <v>12589</v>
      </c>
      <c r="CI228" s="518" t="s">
        <v>12590</v>
      </c>
      <c r="CJ228" s="518" t="s">
        <v>12591</v>
      </c>
      <c r="CK228" s="518" t="s">
        <v>12592</v>
      </c>
      <c r="CL228" s="518" t="s">
        <v>12593</v>
      </c>
      <c r="CM228" s="518" t="s">
        <v>12594</v>
      </c>
      <c r="CN228" s="518" t="s">
        <v>12595</v>
      </c>
      <c r="CO228" s="518" t="s">
        <v>12596</v>
      </c>
      <c r="CP228" s="518" t="s">
        <v>12597</v>
      </c>
      <c r="CQ228" s="518" t="s">
        <v>12598</v>
      </c>
      <c r="CR228" s="518" t="s">
        <v>102</v>
      </c>
      <c r="CS228" s="518" t="s">
        <v>102</v>
      </c>
      <c r="CT228" s="518" t="s">
        <v>102</v>
      </c>
      <c r="CU228" s="518" t="s">
        <v>102</v>
      </c>
      <c r="CV228" s="518" t="s">
        <v>102</v>
      </c>
      <c r="CW228" s="518" t="s">
        <v>102</v>
      </c>
      <c r="CX228" s="518" t="s">
        <v>102</v>
      </c>
      <c r="CY228" s="518" t="s">
        <v>102</v>
      </c>
      <c r="CZ228" s="518" t="s">
        <v>102</v>
      </c>
      <c r="DA228" s="518" t="s">
        <v>102</v>
      </c>
      <c r="DB228" s="518" t="s">
        <v>102</v>
      </c>
      <c r="DC228" s="518" t="s">
        <v>102</v>
      </c>
      <c r="DD228" s="518" t="s">
        <v>102</v>
      </c>
      <c r="DE228" s="518" t="s">
        <v>102</v>
      </c>
      <c r="DF228" s="518" t="s">
        <v>102</v>
      </c>
      <c r="DG228" s="518" t="s">
        <v>102</v>
      </c>
      <c r="DH228" s="518" t="s">
        <v>102</v>
      </c>
      <c r="DI228" s="518" t="s">
        <v>102</v>
      </c>
      <c r="DJ228" s="518" t="s">
        <v>102</v>
      </c>
      <c r="DK228" s="518" t="s">
        <v>102</v>
      </c>
      <c r="DL228" s="518" t="s">
        <v>102</v>
      </c>
      <c r="DM228" s="518" t="s">
        <v>102</v>
      </c>
      <c r="DN228" s="518" t="s">
        <v>102</v>
      </c>
      <c r="DO228" s="518" t="s">
        <v>102</v>
      </c>
      <c r="DP228" s="518" t="s">
        <v>102</v>
      </c>
      <c r="DQ228" s="518" t="s">
        <v>102</v>
      </c>
      <c r="DR228" s="518" t="s">
        <v>102</v>
      </c>
      <c r="DS228" s="518" t="s">
        <v>102</v>
      </c>
      <c r="DT228" s="518" t="s">
        <v>102</v>
      </c>
      <c r="DU228" s="518" t="s">
        <v>102</v>
      </c>
      <c r="DV228" s="518" t="s">
        <v>102</v>
      </c>
      <c r="DW228" s="518" t="s">
        <v>102</v>
      </c>
      <c r="DX228" s="518" t="s">
        <v>102</v>
      </c>
      <c r="DY228" s="518" t="s">
        <v>102</v>
      </c>
      <c r="DZ228" s="518" t="s">
        <v>102</v>
      </c>
      <c r="EA228" s="518" t="s">
        <v>102</v>
      </c>
      <c r="EB228" s="518" t="s">
        <v>102</v>
      </c>
      <c r="EC228" s="518" t="s">
        <v>102</v>
      </c>
      <c r="ED228" s="518" t="s">
        <v>102</v>
      </c>
      <c r="EE228" s="518" t="s">
        <v>102</v>
      </c>
      <c r="EF228" s="518" t="s">
        <v>102</v>
      </c>
      <c r="EG228" s="518" t="s">
        <v>102</v>
      </c>
      <c r="EH228" s="518" t="s">
        <v>102</v>
      </c>
      <c r="EI228" s="518" t="s">
        <v>102</v>
      </c>
      <c r="EJ228" s="518" t="s">
        <v>102</v>
      </c>
      <c r="EK228" s="518" t="s">
        <v>102</v>
      </c>
      <c r="EL228" s="518" t="s">
        <v>102</v>
      </c>
      <c r="EM228" s="518" t="s">
        <v>102</v>
      </c>
      <c r="EN228" s="518" t="s">
        <v>102</v>
      </c>
      <c r="EO228" s="518" t="s">
        <v>102</v>
      </c>
      <c r="EP228" s="518" t="s">
        <v>102</v>
      </c>
      <c r="EQ228" s="518" t="s">
        <v>102</v>
      </c>
      <c r="ER228" s="518" t="s">
        <v>102</v>
      </c>
      <c r="ES228" s="518" t="s">
        <v>102</v>
      </c>
      <c r="ET228" s="518" t="s">
        <v>102</v>
      </c>
      <c r="EU228" s="518" t="s">
        <v>102</v>
      </c>
      <c r="EV228" s="518" t="s">
        <v>102</v>
      </c>
      <c r="EW228" s="518" t="s">
        <v>102</v>
      </c>
      <c r="EX228" s="518" t="s">
        <v>102</v>
      </c>
      <c r="EY228" s="518" t="s">
        <v>102</v>
      </c>
      <c r="EZ228" s="518" t="s">
        <v>102</v>
      </c>
      <c r="FA228" s="518" t="s">
        <v>102</v>
      </c>
      <c r="FB228" s="518" t="s">
        <v>102</v>
      </c>
      <c r="FC228" s="518" t="s">
        <v>102</v>
      </c>
      <c r="FD228" s="518" t="s">
        <v>102</v>
      </c>
      <c r="FE228" s="518" t="s">
        <v>102</v>
      </c>
      <c r="FF228" s="518" t="s">
        <v>102</v>
      </c>
      <c r="FG228" s="518" t="s">
        <v>102</v>
      </c>
      <c r="FH228" s="518" t="s">
        <v>102</v>
      </c>
      <c r="FI228" s="518" t="s">
        <v>102</v>
      </c>
      <c r="FJ228" s="518" t="s">
        <v>102</v>
      </c>
      <c r="FK228" s="518" t="s">
        <v>102</v>
      </c>
      <c r="FL228" s="518" t="s">
        <v>102</v>
      </c>
      <c r="FM228" s="518" t="s">
        <v>102</v>
      </c>
      <c r="FN228" s="518" t="s">
        <v>102</v>
      </c>
      <c r="FO228" s="518" t="s">
        <v>102</v>
      </c>
      <c r="FP228" s="518" t="s">
        <v>102</v>
      </c>
      <c r="FQ228" s="518" t="s">
        <v>102</v>
      </c>
      <c r="FR228" s="518" t="s">
        <v>102</v>
      </c>
      <c r="FS228" s="518" t="s">
        <v>102</v>
      </c>
      <c r="FT228" s="518" t="s">
        <v>102</v>
      </c>
      <c r="FU228" s="518" t="s">
        <v>102</v>
      </c>
      <c r="FV228" s="518" t="s">
        <v>102</v>
      </c>
      <c r="FW228" s="518" t="s">
        <v>102</v>
      </c>
      <c r="FX228" s="518" t="s">
        <v>102</v>
      </c>
      <c r="FY228" s="518" t="s">
        <v>102</v>
      </c>
      <c r="FZ228" s="518" t="s">
        <v>102</v>
      </c>
      <c r="GA228" s="518" t="s">
        <v>102</v>
      </c>
      <c r="GB228" s="518" t="s">
        <v>102</v>
      </c>
      <c r="GC228" s="518" t="s">
        <v>102</v>
      </c>
      <c r="GD228" s="518" t="s">
        <v>102</v>
      </c>
      <c r="GE228" s="518" t="s">
        <v>102</v>
      </c>
      <c r="GF228" s="518" t="s">
        <v>102</v>
      </c>
      <c r="GG228" s="518" t="s">
        <v>102</v>
      </c>
      <c r="GH228" s="518" t="s">
        <v>102</v>
      </c>
      <c r="GI228" s="518" t="s">
        <v>102</v>
      </c>
      <c r="GJ228" s="518" t="s">
        <v>102</v>
      </c>
      <c r="GK228" s="518" t="s">
        <v>102</v>
      </c>
      <c r="GL228" s="518" t="s">
        <v>102</v>
      </c>
      <c r="GM228" s="518" t="s">
        <v>102</v>
      </c>
      <c r="GN228" s="518" t="s">
        <v>102</v>
      </c>
      <c r="GO228" s="518" t="s">
        <v>102</v>
      </c>
      <c r="GP228" s="518" t="s">
        <v>102</v>
      </c>
      <c r="GQ228" s="518" t="s">
        <v>102</v>
      </c>
      <c r="GR228" s="518" t="s">
        <v>102</v>
      </c>
      <c r="GS228" s="518" t="s">
        <v>102</v>
      </c>
      <c r="GT228" s="518" t="s">
        <v>102</v>
      </c>
      <c r="GU228" s="518" t="s">
        <v>102</v>
      </c>
      <c r="GV228" s="518" t="s">
        <v>102</v>
      </c>
      <c r="GW228" s="518" t="s">
        <v>102</v>
      </c>
      <c r="GX228" s="518" t="s">
        <v>102</v>
      </c>
      <c r="GY228" s="518" t="s">
        <v>102</v>
      </c>
      <c r="GZ228" s="518" t="s">
        <v>102</v>
      </c>
      <c r="HA228" s="518" t="s">
        <v>102</v>
      </c>
      <c r="HB228" s="518" t="s">
        <v>102</v>
      </c>
      <c r="HC228" s="511" t="str">
        <f t="shared" si="3"/>
        <v>2010-800038</v>
      </c>
    </row>
    <row r="229" spans="1:211" ht="48" hidden="1" customHeight="1" x14ac:dyDescent="0.15">
      <c r="A229" s="511" t="s">
        <v>4515</v>
      </c>
      <c r="B229" s="512" t="s">
        <v>12599</v>
      </c>
      <c r="C229" s="513">
        <v>40092</v>
      </c>
      <c r="D229" s="512" t="s">
        <v>8419</v>
      </c>
      <c r="E229" s="512" t="s">
        <v>8498</v>
      </c>
      <c r="F229" s="512" t="s">
        <v>8421</v>
      </c>
      <c r="G229" s="513">
        <v>40427</v>
      </c>
      <c r="H229" s="512" t="s">
        <v>10334</v>
      </c>
      <c r="I229" s="512" t="s">
        <v>8500</v>
      </c>
      <c r="J229" s="513">
        <v>40387</v>
      </c>
      <c r="S229" s="514" t="s">
        <v>12600</v>
      </c>
      <c r="T229" s="511">
        <v>2010</v>
      </c>
      <c r="U229" s="515" t="s">
        <v>8424</v>
      </c>
      <c r="V229" s="514">
        <v>107</v>
      </c>
      <c r="W229" s="514">
        <v>1</v>
      </c>
      <c r="X229" s="514">
        <v>1</v>
      </c>
      <c r="Y229" s="513">
        <v>35662</v>
      </c>
      <c r="Z229" s="512" t="s">
        <v>12601</v>
      </c>
      <c r="AA229" s="512" t="s">
        <v>12602</v>
      </c>
      <c r="AB229" s="513">
        <v>37498</v>
      </c>
      <c r="AC229" s="513">
        <v>39050</v>
      </c>
      <c r="AD229" s="512" t="s">
        <v>12603</v>
      </c>
      <c r="AE229" s="513">
        <v>37193</v>
      </c>
      <c r="AF229" s="512" t="s">
        <v>138</v>
      </c>
      <c r="AG229" s="512" t="s">
        <v>12602</v>
      </c>
      <c r="AH229" s="516">
        <v>3850710</v>
      </c>
      <c r="AI229" s="513">
        <v>38968</v>
      </c>
      <c r="AJ229" s="513" t="s">
        <v>138</v>
      </c>
      <c r="AK229" s="511" t="s">
        <v>138</v>
      </c>
      <c r="AL229" s="513" t="s">
        <v>138</v>
      </c>
      <c r="AM229" s="511" t="s">
        <v>138</v>
      </c>
      <c r="AN229" s="511" t="s">
        <v>12604</v>
      </c>
      <c r="AO229" s="511" t="s">
        <v>12605</v>
      </c>
      <c r="AP229" s="511" t="s">
        <v>12606</v>
      </c>
      <c r="AQ229" s="511" t="s">
        <v>12607</v>
      </c>
      <c r="AR229" s="511" t="s">
        <v>12608</v>
      </c>
      <c r="AS229" s="511" t="s">
        <v>12609</v>
      </c>
      <c r="AT229" s="511" t="s">
        <v>12609</v>
      </c>
      <c r="AU229" s="511" t="s">
        <v>12610</v>
      </c>
      <c r="AV229" s="511" t="s">
        <v>12611</v>
      </c>
      <c r="AW229" s="511" t="s">
        <v>12612</v>
      </c>
      <c r="AX229" s="511" t="s">
        <v>12613</v>
      </c>
      <c r="AY229" s="511" t="s">
        <v>12614</v>
      </c>
      <c r="AZ229" s="511" t="s">
        <v>12615</v>
      </c>
      <c r="BA229" s="511" t="s">
        <v>12616</v>
      </c>
      <c r="BB229" s="511" t="s">
        <v>10320</v>
      </c>
      <c r="BC229" s="512" t="s">
        <v>10305</v>
      </c>
      <c r="BD229" s="511" t="s">
        <v>10321</v>
      </c>
      <c r="BE229" s="511" t="s">
        <v>11845</v>
      </c>
      <c r="BF229" s="511" t="s">
        <v>12617</v>
      </c>
      <c r="BG229" s="511" t="s">
        <v>12618</v>
      </c>
      <c r="BH229" s="511" t="s">
        <v>8648</v>
      </c>
      <c r="BI229" s="511">
        <v>3</v>
      </c>
      <c r="BJ229" s="511">
        <v>23</v>
      </c>
      <c r="BK229" s="511" t="s">
        <v>138</v>
      </c>
      <c r="BL229" s="511" t="s">
        <v>138</v>
      </c>
      <c r="BM229" s="511" t="s">
        <v>12619</v>
      </c>
      <c r="BN229" s="511" t="s">
        <v>12620</v>
      </c>
      <c r="BO229" s="511" t="s">
        <v>9027</v>
      </c>
      <c r="BP229" s="513" t="s">
        <v>138</v>
      </c>
      <c r="BQ229" s="511" t="s">
        <v>138</v>
      </c>
      <c r="BR229" s="511" t="s">
        <v>8482</v>
      </c>
      <c r="BS229" s="511" t="s">
        <v>12621</v>
      </c>
      <c r="BT229" s="511" t="s">
        <v>10479</v>
      </c>
      <c r="BU229" s="511" t="s">
        <v>12599</v>
      </c>
      <c r="BV229" s="511" t="s">
        <v>138</v>
      </c>
      <c r="BW229" s="511">
        <v>1</v>
      </c>
      <c r="BX229" s="511" t="s">
        <v>12622</v>
      </c>
      <c r="BY229" s="511" t="s">
        <v>138</v>
      </c>
      <c r="BZ229" s="511">
        <v>9</v>
      </c>
      <c r="CA229" s="511" t="s">
        <v>12623</v>
      </c>
      <c r="CB229" s="511" t="s">
        <v>12624</v>
      </c>
      <c r="CC229" s="511" t="s">
        <v>12625</v>
      </c>
      <c r="CD229" s="511" t="s">
        <v>5308</v>
      </c>
      <c r="CE229" s="518" t="s">
        <v>102</v>
      </c>
      <c r="CF229" s="518" t="s">
        <v>102</v>
      </c>
      <c r="CG229" s="518" t="s">
        <v>102</v>
      </c>
      <c r="CH229" s="518" t="s">
        <v>102</v>
      </c>
      <c r="CI229" s="518" t="s">
        <v>102</v>
      </c>
      <c r="CJ229" s="518" t="s">
        <v>102</v>
      </c>
      <c r="CK229" s="518" t="s">
        <v>102</v>
      </c>
      <c r="CL229" s="518" t="s">
        <v>102</v>
      </c>
      <c r="CM229" s="518" t="s">
        <v>102</v>
      </c>
      <c r="CN229" s="518" t="s">
        <v>102</v>
      </c>
      <c r="CO229" s="518" t="s">
        <v>102</v>
      </c>
      <c r="CP229" s="518" t="s">
        <v>102</v>
      </c>
      <c r="CQ229" s="518" t="s">
        <v>102</v>
      </c>
      <c r="CR229" s="518" t="s">
        <v>102</v>
      </c>
      <c r="CS229" s="518" t="s">
        <v>102</v>
      </c>
      <c r="CT229" s="518" t="s">
        <v>102</v>
      </c>
      <c r="CU229" s="518" t="s">
        <v>102</v>
      </c>
      <c r="CV229" s="518" t="s">
        <v>102</v>
      </c>
      <c r="CW229" s="518" t="s">
        <v>102</v>
      </c>
      <c r="CX229" s="518" t="s">
        <v>102</v>
      </c>
      <c r="CY229" s="518" t="s">
        <v>102</v>
      </c>
      <c r="CZ229" s="518" t="s">
        <v>102</v>
      </c>
      <c r="DA229" s="518" t="s">
        <v>102</v>
      </c>
      <c r="DB229" s="518" t="s">
        <v>102</v>
      </c>
      <c r="DC229" s="518" t="s">
        <v>102</v>
      </c>
      <c r="DD229" s="518" t="s">
        <v>102</v>
      </c>
      <c r="DE229" s="518" t="s">
        <v>102</v>
      </c>
      <c r="DF229" s="518" t="s">
        <v>102</v>
      </c>
      <c r="DG229" s="518" t="s">
        <v>102</v>
      </c>
      <c r="DH229" s="518" t="s">
        <v>102</v>
      </c>
      <c r="DI229" s="518" t="s">
        <v>102</v>
      </c>
      <c r="DJ229" s="518" t="s">
        <v>102</v>
      </c>
      <c r="DK229" s="518" t="s">
        <v>102</v>
      </c>
      <c r="DL229" s="518" t="s">
        <v>102</v>
      </c>
      <c r="DM229" s="518" t="s">
        <v>102</v>
      </c>
      <c r="DN229" s="518" t="s">
        <v>102</v>
      </c>
      <c r="DO229" s="518" t="s">
        <v>102</v>
      </c>
      <c r="DP229" s="518" t="s">
        <v>102</v>
      </c>
      <c r="DQ229" s="518" t="s">
        <v>102</v>
      </c>
      <c r="DR229" s="518" t="s">
        <v>102</v>
      </c>
      <c r="DS229" s="518" t="s">
        <v>102</v>
      </c>
      <c r="DT229" s="518" t="s">
        <v>102</v>
      </c>
      <c r="DU229" s="518" t="s">
        <v>102</v>
      </c>
      <c r="DV229" s="518" t="s">
        <v>102</v>
      </c>
      <c r="DW229" s="518" t="s">
        <v>102</v>
      </c>
      <c r="DX229" s="518" t="s">
        <v>102</v>
      </c>
      <c r="DY229" s="518" t="s">
        <v>102</v>
      </c>
      <c r="DZ229" s="518" t="s">
        <v>102</v>
      </c>
      <c r="EA229" s="518" t="s">
        <v>102</v>
      </c>
      <c r="EB229" s="518" t="s">
        <v>102</v>
      </c>
      <c r="EC229" s="518" t="s">
        <v>102</v>
      </c>
      <c r="ED229" s="518" t="s">
        <v>102</v>
      </c>
      <c r="EE229" s="518" t="s">
        <v>102</v>
      </c>
      <c r="EF229" s="518" t="s">
        <v>102</v>
      </c>
      <c r="EG229" s="518" t="s">
        <v>102</v>
      </c>
      <c r="EH229" s="518" t="s">
        <v>102</v>
      </c>
      <c r="EI229" s="518" t="s">
        <v>102</v>
      </c>
      <c r="EJ229" s="518" t="s">
        <v>102</v>
      </c>
      <c r="EK229" s="518" t="s">
        <v>102</v>
      </c>
      <c r="EL229" s="518" t="s">
        <v>102</v>
      </c>
      <c r="EM229" s="518" t="s">
        <v>102</v>
      </c>
      <c r="EN229" s="518" t="s">
        <v>102</v>
      </c>
      <c r="EO229" s="518" t="s">
        <v>102</v>
      </c>
      <c r="EP229" s="518" t="s">
        <v>102</v>
      </c>
      <c r="EQ229" s="518" t="s">
        <v>102</v>
      </c>
      <c r="ER229" s="518" t="s">
        <v>102</v>
      </c>
      <c r="ES229" s="518" t="s">
        <v>102</v>
      </c>
      <c r="ET229" s="518" t="s">
        <v>102</v>
      </c>
      <c r="EU229" s="518" t="s">
        <v>102</v>
      </c>
      <c r="EV229" s="518" t="s">
        <v>102</v>
      </c>
      <c r="EW229" s="518" t="s">
        <v>102</v>
      </c>
      <c r="EX229" s="518" t="s">
        <v>102</v>
      </c>
      <c r="EY229" s="518" t="s">
        <v>102</v>
      </c>
      <c r="EZ229" s="518" t="s">
        <v>102</v>
      </c>
      <c r="FA229" s="518" t="s">
        <v>102</v>
      </c>
      <c r="FB229" s="518" t="s">
        <v>102</v>
      </c>
      <c r="FC229" s="518" t="s">
        <v>102</v>
      </c>
      <c r="FD229" s="518" t="s">
        <v>102</v>
      </c>
      <c r="FE229" s="518" t="s">
        <v>102</v>
      </c>
      <c r="FF229" s="518" t="s">
        <v>102</v>
      </c>
      <c r="FG229" s="518" t="s">
        <v>102</v>
      </c>
      <c r="FH229" s="518" t="s">
        <v>102</v>
      </c>
      <c r="FI229" s="518" t="s">
        <v>102</v>
      </c>
      <c r="FJ229" s="518" t="s">
        <v>102</v>
      </c>
      <c r="FK229" s="518" t="s">
        <v>102</v>
      </c>
      <c r="FL229" s="518" t="s">
        <v>102</v>
      </c>
      <c r="FM229" s="518" t="s">
        <v>102</v>
      </c>
      <c r="FN229" s="518" t="s">
        <v>102</v>
      </c>
      <c r="FO229" s="518" t="s">
        <v>102</v>
      </c>
      <c r="FP229" s="518" t="s">
        <v>102</v>
      </c>
      <c r="FQ229" s="518" t="s">
        <v>102</v>
      </c>
      <c r="FR229" s="518" t="s">
        <v>102</v>
      </c>
      <c r="FS229" s="518" t="s">
        <v>102</v>
      </c>
      <c r="FT229" s="518" t="s">
        <v>102</v>
      </c>
      <c r="FU229" s="518" t="s">
        <v>102</v>
      </c>
      <c r="FV229" s="518" t="s">
        <v>102</v>
      </c>
      <c r="FW229" s="518" t="s">
        <v>102</v>
      </c>
      <c r="FX229" s="518" t="s">
        <v>102</v>
      </c>
      <c r="FY229" s="518" t="s">
        <v>102</v>
      </c>
      <c r="FZ229" s="518" t="s">
        <v>102</v>
      </c>
      <c r="GA229" s="518" t="s">
        <v>102</v>
      </c>
      <c r="GB229" s="518" t="s">
        <v>102</v>
      </c>
      <c r="GC229" s="518" t="s">
        <v>102</v>
      </c>
      <c r="GD229" s="518" t="s">
        <v>102</v>
      </c>
      <c r="GE229" s="518" t="s">
        <v>102</v>
      </c>
      <c r="GF229" s="518" t="s">
        <v>102</v>
      </c>
      <c r="GG229" s="518" t="s">
        <v>102</v>
      </c>
      <c r="GH229" s="518" t="s">
        <v>102</v>
      </c>
      <c r="GI229" s="518" t="s">
        <v>102</v>
      </c>
      <c r="GJ229" s="518" t="s">
        <v>102</v>
      </c>
      <c r="GK229" s="518" t="s">
        <v>102</v>
      </c>
      <c r="GL229" s="518" t="s">
        <v>102</v>
      </c>
      <c r="GM229" s="518" t="s">
        <v>102</v>
      </c>
      <c r="GN229" s="518" t="s">
        <v>102</v>
      </c>
      <c r="GO229" s="518" t="s">
        <v>102</v>
      </c>
      <c r="GP229" s="518" t="s">
        <v>102</v>
      </c>
      <c r="GQ229" s="518" t="s">
        <v>102</v>
      </c>
      <c r="GR229" s="518" t="s">
        <v>102</v>
      </c>
      <c r="GS229" s="518" t="s">
        <v>102</v>
      </c>
      <c r="GT229" s="518" t="s">
        <v>102</v>
      </c>
      <c r="GU229" s="518" t="s">
        <v>102</v>
      </c>
      <c r="GV229" s="518" t="s">
        <v>102</v>
      </c>
      <c r="GW229" s="518" t="s">
        <v>102</v>
      </c>
      <c r="GX229" s="518" t="s">
        <v>102</v>
      </c>
      <c r="GY229" s="518" t="s">
        <v>102</v>
      </c>
      <c r="GZ229" s="518" t="s">
        <v>102</v>
      </c>
      <c r="HA229" s="518" t="s">
        <v>102</v>
      </c>
      <c r="HB229" s="518" t="s">
        <v>102</v>
      </c>
      <c r="HC229" s="511" t="str">
        <f t="shared" si="3"/>
        <v>2009-800209</v>
      </c>
    </row>
    <row r="230" spans="1:211" ht="48" hidden="1" customHeight="1" x14ac:dyDescent="0.15">
      <c r="A230" s="511" t="s">
        <v>4520</v>
      </c>
      <c r="B230" s="512" t="s">
        <v>12626</v>
      </c>
      <c r="C230" s="513">
        <v>39513</v>
      </c>
      <c r="D230" s="512" t="s">
        <v>8419</v>
      </c>
      <c r="E230" s="512" t="s">
        <v>8420</v>
      </c>
      <c r="F230" s="512" t="s">
        <v>8958</v>
      </c>
      <c r="G230" s="513">
        <v>39686</v>
      </c>
      <c r="H230" s="512" t="s">
        <v>12627</v>
      </c>
      <c r="S230" s="511" t="s">
        <v>12628</v>
      </c>
      <c r="T230" s="511">
        <v>2010</v>
      </c>
      <c r="U230" s="515" t="s">
        <v>8424</v>
      </c>
      <c r="V230" s="514">
        <v>108</v>
      </c>
      <c r="W230" s="514">
        <v>2</v>
      </c>
      <c r="X230" s="514">
        <v>1</v>
      </c>
      <c r="Y230" s="513">
        <v>37235</v>
      </c>
      <c r="Z230" s="512" t="s">
        <v>12629</v>
      </c>
      <c r="AA230" s="512" t="s">
        <v>12630</v>
      </c>
      <c r="AB230" s="513">
        <v>37796</v>
      </c>
      <c r="AC230" s="513">
        <v>39771</v>
      </c>
      <c r="AD230" s="512" t="s">
        <v>12631</v>
      </c>
      <c r="AE230" s="513">
        <v>38266</v>
      </c>
      <c r="AF230" s="512" t="s">
        <v>138</v>
      </c>
      <c r="AG230" s="512" t="s">
        <v>12630</v>
      </c>
      <c r="AH230" s="516">
        <v>4183940</v>
      </c>
      <c r="AI230" s="513">
        <v>39703</v>
      </c>
      <c r="AJ230" s="513" t="s">
        <v>138</v>
      </c>
      <c r="AK230" s="511" t="s">
        <v>138</v>
      </c>
      <c r="AL230" s="513" t="s">
        <v>138</v>
      </c>
      <c r="AM230" s="511" t="s">
        <v>138</v>
      </c>
      <c r="AN230" s="511" t="s">
        <v>12632</v>
      </c>
      <c r="AO230" s="511" t="s">
        <v>12633</v>
      </c>
      <c r="AP230" s="511" t="s">
        <v>12634</v>
      </c>
      <c r="AQ230" s="511" t="s">
        <v>12635</v>
      </c>
      <c r="AR230" s="511" t="s">
        <v>12636</v>
      </c>
      <c r="AS230" s="511" t="s">
        <v>12637</v>
      </c>
      <c r="AT230" s="511" t="s">
        <v>12637</v>
      </c>
      <c r="AU230" s="511" t="s">
        <v>12638</v>
      </c>
      <c r="AV230" s="511" t="s">
        <v>12639</v>
      </c>
      <c r="AW230" s="511" t="s">
        <v>12640</v>
      </c>
      <c r="AX230" s="511" t="s">
        <v>12638</v>
      </c>
      <c r="AY230" s="511" t="s">
        <v>12641</v>
      </c>
      <c r="AZ230" s="511" t="s">
        <v>12642</v>
      </c>
      <c r="BA230" s="511" t="s">
        <v>12643</v>
      </c>
      <c r="BB230" s="511">
        <v>221111</v>
      </c>
      <c r="BC230" s="512" t="s">
        <v>12627</v>
      </c>
      <c r="BD230" s="511" t="s">
        <v>12644</v>
      </c>
      <c r="BE230" s="511" t="s">
        <v>12645</v>
      </c>
      <c r="BF230" s="511" t="s">
        <v>12646</v>
      </c>
      <c r="BG230" s="511" t="s">
        <v>12647</v>
      </c>
      <c r="BH230" s="511" t="s">
        <v>8648</v>
      </c>
      <c r="BI230" s="511">
        <v>4</v>
      </c>
      <c r="BJ230" s="511">
        <v>15</v>
      </c>
      <c r="BK230" s="511" t="s">
        <v>138</v>
      </c>
      <c r="BL230" s="511" t="s">
        <v>138</v>
      </c>
      <c r="BM230" s="511" t="s">
        <v>12648</v>
      </c>
      <c r="BN230" s="511" t="s">
        <v>138</v>
      </c>
      <c r="BO230" s="511" t="s">
        <v>9027</v>
      </c>
      <c r="BP230" s="513" t="s">
        <v>138</v>
      </c>
      <c r="BQ230" s="511" t="s">
        <v>138</v>
      </c>
      <c r="BR230" s="511" t="s">
        <v>8445</v>
      </c>
      <c r="BS230" s="511" t="s">
        <v>12649</v>
      </c>
      <c r="BT230" s="511" t="s">
        <v>138</v>
      </c>
      <c r="BU230" s="511" t="s">
        <v>12650</v>
      </c>
      <c r="BV230" s="511">
        <v>1</v>
      </c>
      <c r="BW230" s="511">
        <v>1</v>
      </c>
      <c r="BX230" s="511" t="s">
        <v>4521</v>
      </c>
      <c r="BY230" s="511" t="s">
        <v>138</v>
      </c>
      <c r="BZ230" s="511">
        <v>14</v>
      </c>
      <c r="CA230" s="511" t="s">
        <v>12651</v>
      </c>
      <c r="CB230" s="511" t="s">
        <v>12652</v>
      </c>
      <c r="CC230" s="511" t="s">
        <v>138</v>
      </c>
      <c r="CD230" s="511" t="s">
        <v>5413</v>
      </c>
      <c r="CE230" s="518" t="s">
        <v>102</v>
      </c>
      <c r="CF230" s="518" t="s">
        <v>102</v>
      </c>
      <c r="CG230" s="518" t="s">
        <v>102</v>
      </c>
      <c r="CH230" s="518" t="s">
        <v>102</v>
      </c>
      <c r="CI230" s="518" t="s">
        <v>102</v>
      </c>
      <c r="CJ230" s="518" t="s">
        <v>102</v>
      </c>
      <c r="CK230" s="518" t="s">
        <v>102</v>
      </c>
      <c r="CL230" s="518" t="s">
        <v>102</v>
      </c>
      <c r="CM230" s="518" t="s">
        <v>102</v>
      </c>
      <c r="CN230" s="518" t="s">
        <v>102</v>
      </c>
      <c r="CO230" s="518" t="s">
        <v>102</v>
      </c>
      <c r="CP230" s="518" t="s">
        <v>102</v>
      </c>
      <c r="CQ230" s="518" t="s">
        <v>102</v>
      </c>
      <c r="CR230" s="518" t="s">
        <v>102</v>
      </c>
      <c r="CS230" s="518" t="s">
        <v>102</v>
      </c>
      <c r="CT230" s="518" t="s">
        <v>102</v>
      </c>
      <c r="CU230" s="518" t="s">
        <v>102</v>
      </c>
      <c r="CV230" s="518" t="s">
        <v>102</v>
      </c>
      <c r="CW230" s="518" t="s">
        <v>102</v>
      </c>
      <c r="CX230" s="518" t="s">
        <v>102</v>
      </c>
      <c r="CY230" s="518" t="s">
        <v>102</v>
      </c>
      <c r="CZ230" s="518" t="s">
        <v>102</v>
      </c>
      <c r="DA230" s="518" t="s">
        <v>102</v>
      </c>
      <c r="DB230" s="518" t="s">
        <v>102</v>
      </c>
      <c r="DC230" s="518" t="s">
        <v>102</v>
      </c>
      <c r="DD230" s="518" t="s">
        <v>102</v>
      </c>
      <c r="DE230" s="518" t="s">
        <v>102</v>
      </c>
      <c r="DF230" s="518" t="s">
        <v>102</v>
      </c>
      <c r="DG230" s="518" t="s">
        <v>102</v>
      </c>
      <c r="DH230" s="518" t="s">
        <v>102</v>
      </c>
      <c r="DI230" s="518" t="s">
        <v>102</v>
      </c>
      <c r="DJ230" s="518" t="s">
        <v>102</v>
      </c>
      <c r="DK230" s="518" t="s">
        <v>102</v>
      </c>
      <c r="DL230" s="518" t="s">
        <v>102</v>
      </c>
      <c r="DM230" s="518" t="s">
        <v>102</v>
      </c>
      <c r="DN230" s="518" t="s">
        <v>102</v>
      </c>
      <c r="DO230" s="518" t="s">
        <v>102</v>
      </c>
      <c r="DP230" s="518" t="s">
        <v>102</v>
      </c>
      <c r="DQ230" s="518" t="s">
        <v>102</v>
      </c>
      <c r="DR230" s="518" t="s">
        <v>102</v>
      </c>
      <c r="DS230" s="518" t="s">
        <v>102</v>
      </c>
      <c r="DT230" s="518" t="s">
        <v>102</v>
      </c>
      <c r="DU230" s="518" t="s">
        <v>102</v>
      </c>
      <c r="DV230" s="518" t="s">
        <v>102</v>
      </c>
      <c r="DW230" s="518" t="s">
        <v>102</v>
      </c>
      <c r="DX230" s="518" t="s">
        <v>102</v>
      </c>
      <c r="DY230" s="518" t="s">
        <v>102</v>
      </c>
      <c r="DZ230" s="518" t="s">
        <v>102</v>
      </c>
      <c r="EA230" s="518" t="s">
        <v>102</v>
      </c>
      <c r="EB230" s="518" t="s">
        <v>102</v>
      </c>
      <c r="EC230" s="518" t="s">
        <v>102</v>
      </c>
      <c r="ED230" s="518" t="s">
        <v>102</v>
      </c>
      <c r="EE230" s="518" t="s">
        <v>102</v>
      </c>
      <c r="EF230" s="518" t="s">
        <v>102</v>
      </c>
      <c r="EG230" s="518" t="s">
        <v>102</v>
      </c>
      <c r="EH230" s="518" t="s">
        <v>102</v>
      </c>
      <c r="EI230" s="518" t="s">
        <v>102</v>
      </c>
      <c r="EJ230" s="518" t="s">
        <v>102</v>
      </c>
      <c r="EK230" s="518" t="s">
        <v>102</v>
      </c>
      <c r="EL230" s="518" t="s">
        <v>102</v>
      </c>
      <c r="EM230" s="518" t="s">
        <v>102</v>
      </c>
      <c r="EN230" s="518" t="s">
        <v>102</v>
      </c>
      <c r="EO230" s="518" t="s">
        <v>102</v>
      </c>
      <c r="EP230" s="518" t="s">
        <v>102</v>
      </c>
      <c r="EQ230" s="518" t="s">
        <v>102</v>
      </c>
      <c r="ER230" s="518" t="s">
        <v>102</v>
      </c>
      <c r="ES230" s="518" t="s">
        <v>102</v>
      </c>
      <c r="ET230" s="518" t="s">
        <v>102</v>
      </c>
      <c r="EU230" s="518" t="s">
        <v>102</v>
      </c>
      <c r="EV230" s="518" t="s">
        <v>102</v>
      </c>
      <c r="EW230" s="518" t="s">
        <v>102</v>
      </c>
      <c r="EX230" s="518" t="s">
        <v>102</v>
      </c>
      <c r="EY230" s="518" t="s">
        <v>102</v>
      </c>
      <c r="EZ230" s="518" t="s">
        <v>102</v>
      </c>
      <c r="FA230" s="518" t="s">
        <v>102</v>
      </c>
      <c r="FB230" s="518" t="s">
        <v>102</v>
      </c>
      <c r="FC230" s="518" t="s">
        <v>102</v>
      </c>
      <c r="FD230" s="518" t="s">
        <v>102</v>
      </c>
      <c r="FE230" s="518" t="s">
        <v>102</v>
      </c>
      <c r="FF230" s="518" t="s">
        <v>102</v>
      </c>
      <c r="FG230" s="518" t="s">
        <v>102</v>
      </c>
      <c r="FH230" s="518" t="s">
        <v>102</v>
      </c>
      <c r="FI230" s="518" t="s">
        <v>102</v>
      </c>
      <c r="FJ230" s="518" t="s">
        <v>102</v>
      </c>
      <c r="FK230" s="518" t="s">
        <v>102</v>
      </c>
      <c r="FL230" s="518" t="s">
        <v>102</v>
      </c>
      <c r="FM230" s="518" t="s">
        <v>102</v>
      </c>
      <c r="FN230" s="518" t="s">
        <v>102</v>
      </c>
      <c r="FO230" s="518" t="s">
        <v>102</v>
      </c>
      <c r="FP230" s="518" t="s">
        <v>102</v>
      </c>
      <c r="FQ230" s="518" t="s">
        <v>102</v>
      </c>
      <c r="FR230" s="518" t="s">
        <v>102</v>
      </c>
      <c r="FS230" s="518" t="s">
        <v>102</v>
      </c>
      <c r="FT230" s="518" t="s">
        <v>102</v>
      </c>
      <c r="FU230" s="518" t="s">
        <v>102</v>
      </c>
      <c r="FV230" s="518" t="s">
        <v>102</v>
      </c>
      <c r="FW230" s="518" t="s">
        <v>102</v>
      </c>
      <c r="FX230" s="518" t="s">
        <v>102</v>
      </c>
      <c r="FY230" s="518" t="s">
        <v>102</v>
      </c>
      <c r="FZ230" s="518" t="s">
        <v>102</v>
      </c>
      <c r="GA230" s="518" t="s">
        <v>102</v>
      </c>
      <c r="GB230" s="518" t="s">
        <v>102</v>
      </c>
      <c r="GC230" s="518" t="s">
        <v>102</v>
      </c>
      <c r="GD230" s="518" t="s">
        <v>102</v>
      </c>
      <c r="GE230" s="518" t="s">
        <v>102</v>
      </c>
      <c r="GF230" s="518" t="s">
        <v>102</v>
      </c>
      <c r="GG230" s="518" t="s">
        <v>102</v>
      </c>
      <c r="GH230" s="518" t="s">
        <v>102</v>
      </c>
      <c r="GI230" s="518" t="s">
        <v>102</v>
      </c>
      <c r="GJ230" s="518" t="s">
        <v>102</v>
      </c>
      <c r="GK230" s="518" t="s">
        <v>102</v>
      </c>
      <c r="GL230" s="518" t="s">
        <v>102</v>
      </c>
      <c r="GM230" s="518" t="s">
        <v>102</v>
      </c>
      <c r="GN230" s="518" t="s">
        <v>102</v>
      </c>
      <c r="GO230" s="518" t="s">
        <v>102</v>
      </c>
      <c r="GP230" s="518" t="s">
        <v>102</v>
      </c>
      <c r="GQ230" s="518" t="s">
        <v>102</v>
      </c>
      <c r="GR230" s="518" t="s">
        <v>102</v>
      </c>
      <c r="GS230" s="518" t="s">
        <v>102</v>
      </c>
      <c r="GT230" s="518" t="s">
        <v>102</v>
      </c>
      <c r="GU230" s="518" t="s">
        <v>102</v>
      </c>
      <c r="GV230" s="518" t="s">
        <v>102</v>
      </c>
      <c r="GW230" s="518" t="s">
        <v>102</v>
      </c>
      <c r="GX230" s="518" t="s">
        <v>102</v>
      </c>
      <c r="GY230" s="518" t="s">
        <v>102</v>
      </c>
      <c r="GZ230" s="518" t="s">
        <v>102</v>
      </c>
      <c r="HA230" s="518" t="s">
        <v>102</v>
      </c>
      <c r="HB230" s="518" t="s">
        <v>102</v>
      </c>
      <c r="HC230" s="511" t="str">
        <f t="shared" si="3"/>
        <v>2008-005496</v>
      </c>
    </row>
    <row r="231" spans="1:211" ht="48" hidden="1" customHeight="1" x14ac:dyDescent="0.15">
      <c r="A231" s="511" t="s">
        <v>4520</v>
      </c>
      <c r="B231" s="512" t="s">
        <v>12653</v>
      </c>
      <c r="C231" s="513">
        <v>40032</v>
      </c>
      <c r="D231" s="512" t="s">
        <v>8419</v>
      </c>
      <c r="E231" s="512" t="s">
        <v>8498</v>
      </c>
      <c r="F231" s="512" t="s">
        <v>8421</v>
      </c>
      <c r="G231" s="513">
        <v>40350</v>
      </c>
      <c r="H231" s="512" t="s">
        <v>12654</v>
      </c>
      <c r="I231" s="512" t="s">
        <v>8682</v>
      </c>
      <c r="J231" s="513">
        <v>40308</v>
      </c>
      <c r="S231" s="514" t="s">
        <v>12655</v>
      </c>
      <c r="T231" s="511">
        <v>2010</v>
      </c>
      <c r="U231" s="515" t="s">
        <v>8424</v>
      </c>
      <c r="V231" s="514">
        <v>108</v>
      </c>
      <c r="W231" s="514">
        <v>2</v>
      </c>
      <c r="X231" s="514">
        <v>2</v>
      </c>
      <c r="Y231" s="513">
        <v>37235</v>
      </c>
      <c r="Z231" s="512" t="s">
        <v>12629</v>
      </c>
      <c r="AA231" s="512" t="s">
        <v>12630</v>
      </c>
      <c r="AB231" s="513">
        <v>37796</v>
      </c>
      <c r="AC231" s="513">
        <v>39771</v>
      </c>
      <c r="AD231" s="512" t="s">
        <v>12631</v>
      </c>
      <c r="AE231" s="513">
        <v>38266</v>
      </c>
      <c r="AF231" s="512" t="s">
        <v>138</v>
      </c>
      <c r="AG231" s="512" t="s">
        <v>12630</v>
      </c>
      <c r="AH231" s="516">
        <v>4183940</v>
      </c>
      <c r="AI231" s="513">
        <v>39703</v>
      </c>
      <c r="AJ231" s="513" t="s">
        <v>138</v>
      </c>
      <c r="AK231" s="511" t="s">
        <v>138</v>
      </c>
      <c r="AL231" s="513" t="s">
        <v>138</v>
      </c>
      <c r="AM231" s="511" t="s">
        <v>138</v>
      </c>
      <c r="AN231" s="511" t="s">
        <v>12632</v>
      </c>
      <c r="AO231" s="511" t="s">
        <v>12633</v>
      </c>
      <c r="AP231" s="511" t="s">
        <v>12634</v>
      </c>
      <c r="AQ231" s="511" t="s">
        <v>12635</v>
      </c>
      <c r="AR231" s="511" t="s">
        <v>12636</v>
      </c>
      <c r="AS231" s="511" t="s">
        <v>12637</v>
      </c>
      <c r="AT231" s="511" t="s">
        <v>12637</v>
      </c>
      <c r="AU231" s="511" t="s">
        <v>12638</v>
      </c>
      <c r="AV231" s="511" t="s">
        <v>12639</v>
      </c>
      <c r="AW231" s="511" t="s">
        <v>12640</v>
      </c>
      <c r="AX231" s="511" t="s">
        <v>12638</v>
      </c>
      <c r="AY231" s="511" t="s">
        <v>12641</v>
      </c>
      <c r="AZ231" s="511" t="s">
        <v>12642</v>
      </c>
      <c r="BA231" s="511" t="s">
        <v>12643</v>
      </c>
      <c r="BB231" s="511">
        <v>221111</v>
      </c>
      <c r="BC231" s="512" t="s">
        <v>12627</v>
      </c>
      <c r="BD231" s="511" t="s">
        <v>12644</v>
      </c>
      <c r="BE231" s="511" t="s">
        <v>12645</v>
      </c>
      <c r="BF231" s="511" t="s">
        <v>12646</v>
      </c>
      <c r="BG231" s="511" t="s">
        <v>12647</v>
      </c>
      <c r="BH231" s="511" t="s">
        <v>8648</v>
      </c>
      <c r="BI231" s="511">
        <v>4</v>
      </c>
      <c r="BJ231" s="511">
        <v>15</v>
      </c>
      <c r="BK231" s="511" t="s">
        <v>138</v>
      </c>
      <c r="BL231" s="511" t="s">
        <v>138</v>
      </c>
      <c r="BM231" s="511" t="s">
        <v>12648</v>
      </c>
      <c r="BN231" s="511" t="s">
        <v>138</v>
      </c>
      <c r="BO231" s="511" t="s">
        <v>9027</v>
      </c>
      <c r="BP231" s="513" t="s">
        <v>138</v>
      </c>
      <c r="BQ231" s="511" t="s">
        <v>138</v>
      </c>
      <c r="BR231" s="511" t="s">
        <v>8445</v>
      </c>
      <c r="BS231" s="511" t="s">
        <v>12649</v>
      </c>
      <c r="BT231" s="511" t="s">
        <v>138</v>
      </c>
      <c r="BU231" s="511" t="s">
        <v>12650</v>
      </c>
      <c r="BV231" s="511">
        <v>1</v>
      </c>
      <c r="BW231" s="511">
        <v>1</v>
      </c>
      <c r="BX231" s="511" t="s">
        <v>4521</v>
      </c>
      <c r="BY231" s="511" t="s">
        <v>138</v>
      </c>
      <c r="BZ231" s="511">
        <v>14</v>
      </c>
      <c r="CA231" s="511" t="s">
        <v>12651</v>
      </c>
      <c r="CB231" s="511" t="s">
        <v>12652</v>
      </c>
      <c r="CC231" s="511" t="s">
        <v>138</v>
      </c>
      <c r="CD231" s="511" t="s">
        <v>5413</v>
      </c>
      <c r="CE231" s="518" t="s">
        <v>12656</v>
      </c>
      <c r="CF231" s="518" t="s">
        <v>12657</v>
      </c>
      <c r="CG231" s="518" t="s">
        <v>12658</v>
      </c>
      <c r="CH231" s="518" t="s">
        <v>12659</v>
      </c>
      <c r="CI231" s="518" t="s">
        <v>12660</v>
      </c>
      <c r="CJ231" s="518" t="s">
        <v>12661</v>
      </c>
      <c r="CK231" s="518" t="s">
        <v>12662</v>
      </c>
      <c r="CL231" s="518" t="s">
        <v>12663</v>
      </c>
      <c r="CM231" s="518" t="s">
        <v>102</v>
      </c>
      <c r="CN231" s="518" t="s">
        <v>102</v>
      </c>
      <c r="CO231" s="518" t="s">
        <v>102</v>
      </c>
      <c r="CP231" s="518" t="s">
        <v>102</v>
      </c>
      <c r="CQ231" s="518" t="s">
        <v>102</v>
      </c>
      <c r="CR231" s="518" t="s">
        <v>102</v>
      </c>
      <c r="CS231" s="518" t="s">
        <v>102</v>
      </c>
      <c r="CT231" s="518" t="s">
        <v>102</v>
      </c>
      <c r="CU231" s="518" t="s">
        <v>102</v>
      </c>
      <c r="CV231" s="518" t="s">
        <v>102</v>
      </c>
      <c r="CW231" s="518" t="s">
        <v>102</v>
      </c>
      <c r="CX231" s="518" t="s">
        <v>102</v>
      </c>
      <c r="CY231" s="518" t="s">
        <v>102</v>
      </c>
      <c r="CZ231" s="518" t="s">
        <v>102</v>
      </c>
      <c r="DA231" s="518" t="s">
        <v>102</v>
      </c>
      <c r="DB231" s="518" t="s">
        <v>102</v>
      </c>
      <c r="DC231" s="518" t="s">
        <v>102</v>
      </c>
      <c r="DD231" s="518" t="s">
        <v>102</v>
      </c>
      <c r="DE231" s="518" t="s">
        <v>102</v>
      </c>
      <c r="DF231" s="518" t="s">
        <v>102</v>
      </c>
      <c r="DG231" s="518" t="s">
        <v>102</v>
      </c>
      <c r="DH231" s="518" t="s">
        <v>102</v>
      </c>
      <c r="DI231" s="518" t="s">
        <v>102</v>
      </c>
      <c r="DJ231" s="518" t="s">
        <v>102</v>
      </c>
      <c r="DK231" s="518" t="s">
        <v>102</v>
      </c>
      <c r="DL231" s="518" t="s">
        <v>102</v>
      </c>
      <c r="DM231" s="518" t="s">
        <v>102</v>
      </c>
      <c r="DN231" s="518" t="s">
        <v>102</v>
      </c>
      <c r="DO231" s="518" t="s">
        <v>102</v>
      </c>
      <c r="DP231" s="518" t="s">
        <v>102</v>
      </c>
      <c r="DQ231" s="518" t="s">
        <v>102</v>
      </c>
      <c r="DR231" s="518" t="s">
        <v>102</v>
      </c>
      <c r="DS231" s="518" t="s">
        <v>102</v>
      </c>
      <c r="DT231" s="518" t="s">
        <v>102</v>
      </c>
      <c r="DU231" s="518" t="s">
        <v>102</v>
      </c>
      <c r="DV231" s="518" t="s">
        <v>102</v>
      </c>
      <c r="DW231" s="518" t="s">
        <v>102</v>
      </c>
      <c r="DX231" s="518" t="s">
        <v>102</v>
      </c>
      <c r="DY231" s="518" t="s">
        <v>102</v>
      </c>
      <c r="DZ231" s="518" t="s">
        <v>102</v>
      </c>
      <c r="EA231" s="518" t="s">
        <v>102</v>
      </c>
      <c r="EB231" s="518" t="s">
        <v>102</v>
      </c>
      <c r="EC231" s="518" t="s">
        <v>102</v>
      </c>
      <c r="ED231" s="518" t="s">
        <v>102</v>
      </c>
      <c r="EE231" s="518" t="s">
        <v>102</v>
      </c>
      <c r="EF231" s="518" t="s">
        <v>102</v>
      </c>
      <c r="EG231" s="518" t="s">
        <v>102</v>
      </c>
      <c r="EH231" s="518" t="s">
        <v>102</v>
      </c>
      <c r="EI231" s="518" t="s">
        <v>102</v>
      </c>
      <c r="EJ231" s="518" t="s">
        <v>102</v>
      </c>
      <c r="EK231" s="518" t="s">
        <v>102</v>
      </c>
      <c r="EL231" s="518" t="s">
        <v>102</v>
      </c>
      <c r="EM231" s="518" t="s">
        <v>102</v>
      </c>
      <c r="EN231" s="518" t="s">
        <v>102</v>
      </c>
      <c r="EO231" s="518" t="s">
        <v>102</v>
      </c>
      <c r="EP231" s="518" t="s">
        <v>102</v>
      </c>
      <c r="EQ231" s="518" t="s">
        <v>102</v>
      </c>
      <c r="ER231" s="518" t="s">
        <v>102</v>
      </c>
      <c r="ES231" s="518" t="s">
        <v>102</v>
      </c>
      <c r="ET231" s="518" t="s">
        <v>102</v>
      </c>
      <c r="EU231" s="518" t="s">
        <v>102</v>
      </c>
      <c r="EV231" s="518" t="s">
        <v>102</v>
      </c>
      <c r="EW231" s="518" t="s">
        <v>102</v>
      </c>
      <c r="EX231" s="518" t="s">
        <v>102</v>
      </c>
      <c r="EY231" s="518" t="s">
        <v>102</v>
      </c>
      <c r="EZ231" s="518" t="s">
        <v>102</v>
      </c>
      <c r="FA231" s="518" t="s">
        <v>102</v>
      </c>
      <c r="FB231" s="518" t="s">
        <v>102</v>
      </c>
      <c r="FC231" s="518" t="s">
        <v>102</v>
      </c>
      <c r="FD231" s="518" t="s">
        <v>102</v>
      </c>
      <c r="FE231" s="518" t="s">
        <v>102</v>
      </c>
      <c r="FF231" s="518" t="s">
        <v>102</v>
      </c>
      <c r="FG231" s="518" t="s">
        <v>102</v>
      </c>
      <c r="FH231" s="518" t="s">
        <v>102</v>
      </c>
      <c r="FI231" s="518" t="s">
        <v>102</v>
      </c>
      <c r="FJ231" s="518" t="s">
        <v>102</v>
      </c>
      <c r="FK231" s="518" t="s">
        <v>102</v>
      </c>
      <c r="FL231" s="518" t="s">
        <v>102</v>
      </c>
      <c r="FM231" s="518" t="s">
        <v>102</v>
      </c>
      <c r="FN231" s="518" t="s">
        <v>102</v>
      </c>
      <c r="FO231" s="518" t="s">
        <v>102</v>
      </c>
      <c r="FP231" s="518" t="s">
        <v>102</v>
      </c>
      <c r="FQ231" s="518" t="s">
        <v>102</v>
      </c>
      <c r="FR231" s="518" t="s">
        <v>102</v>
      </c>
      <c r="FS231" s="518" t="s">
        <v>102</v>
      </c>
      <c r="FT231" s="518" t="s">
        <v>102</v>
      </c>
      <c r="FU231" s="518" t="s">
        <v>102</v>
      </c>
      <c r="FV231" s="518" t="s">
        <v>102</v>
      </c>
      <c r="FW231" s="518" t="s">
        <v>102</v>
      </c>
      <c r="FX231" s="518" t="s">
        <v>102</v>
      </c>
      <c r="FY231" s="518" t="s">
        <v>102</v>
      </c>
      <c r="FZ231" s="518" t="s">
        <v>102</v>
      </c>
      <c r="GA231" s="518" t="s">
        <v>102</v>
      </c>
      <c r="GB231" s="518" t="s">
        <v>102</v>
      </c>
      <c r="GC231" s="518" t="s">
        <v>102</v>
      </c>
      <c r="GD231" s="518" t="s">
        <v>102</v>
      </c>
      <c r="GE231" s="518" t="s">
        <v>102</v>
      </c>
      <c r="GF231" s="518" t="s">
        <v>102</v>
      </c>
      <c r="GG231" s="518" t="s">
        <v>102</v>
      </c>
      <c r="GH231" s="518" t="s">
        <v>102</v>
      </c>
      <c r="GI231" s="518" t="s">
        <v>102</v>
      </c>
      <c r="GJ231" s="518" t="s">
        <v>102</v>
      </c>
      <c r="GK231" s="518" t="s">
        <v>102</v>
      </c>
      <c r="GL231" s="518" t="s">
        <v>102</v>
      </c>
      <c r="GM231" s="518" t="s">
        <v>102</v>
      </c>
      <c r="GN231" s="518" t="s">
        <v>102</v>
      </c>
      <c r="GO231" s="518" t="s">
        <v>102</v>
      </c>
      <c r="GP231" s="518" t="s">
        <v>102</v>
      </c>
      <c r="GQ231" s="518" t="s">
        <v>102</v>
      </c>
      <c r="GR231" s="518" t="s">
        <v>102</v>
      </c>
      <c r="GS231" s="518" t="s">
        <v>102</v>
      </c>
      <c r="GT231" s="518" t="s">
        <v>102</v>
      </c>
      <c r="GU231" s="518" t="s">
        <v>102</v>
      </c>
      <c r="GV231" s="518" t="s">
        <v>102</v>
      </c>
      <c r="GW231" s="518" t="s">
        <v>102</v>
      </c>
      <c r="GX231" s="518" t="s">
        <v>102</v>
      </c>
      <c r="GY231" s="518" t="s">
        <v>102</v>
      </c>
      <c r="GZ231" s="518" t="s">
        <v>102</v>
      </c>
      <c r="HA231" s="518" t="s">
        <v>102</v>
      </c>
      <c r="HB231" s="518" t="s">
        <v>102</v>
      </c>
      <c r="HC231" s="511" t="str">
        <f t="shared" si="3"/>
        <v>2009-800171</v>
      </c>
    </row>
    <row r="232" spans="1:211" ht="48" hidden="1" customHeight="1" x14ac:dyDescent="0.15">
      <c r="A232" s="511" t="s">
        <v>4522</v>
      </c>
      <c r="B232" s="512" t="s">
        <v>12664</v>
      </c>
      <c r="C232" s="513">
        <v>39982</v>
      </c>
      <c r="D232" s="512" t="s">
        <v>8419</v>
      </c>
      <c r="E232" s="512" t="s">
        <v>8498</v>
      </c>
      <c r="F232" s="512" t="s">
        <v>8421</v>
      </c>
      <c r="G232" s="513">
        <v>40224</v>
      </c>
      <c r="H232" s="512" t="s">
        <v>10334</v>
      </c>
      <c r="I232" s="512" t="s">
        <v>8500</v>
      </c>
      <c r="J232" s="513">
        <v>40183</v>
      </c>
      <c r="S232" s="514" t="s">
        <v>12665</v>
      </c>
      <c r="T232" s="511">
        <v>2010</v>
      </c>
      <c r="U232" s="515" t="s">
        <v>8424</v>
      </c>
      <c r="V232" s="514">
        <v>109</v>
      </c>
      <c r="W232" s="514">
        <v>1</v>
      </c>
      <c r="X232" s="514">
        <v>1</v>
      </c>
      <c r="Y232" s="513">
        <v>35508</v>
      </c>
      <c r="Z232" s="512" t="s">
        <v>12666</v>
      </c>
      <c r="AA232" s="512" t="s">
        <v>12667</v>
      </c>
      <c r="AB232" s="513">
        <v>37498</v>
      </c>
      <c r="AC232" s="513">
        <v>38152</v>
      </c>
      <c r="AD232" s="512" t="s">
        <v>12668</v>
      </c>
      <c r="AE232" s="513">
        <v>37243</v>
      </c>
      <c r="AF232" s="512" t="s">
        <v>138</v>
      </c>
      <c r="AG232" s="512" t="s">
        <v>12667</v>
      </c>
      <c r="AH232" s="516">
        <v>3538416</v>
      </c>
      <c r="AI232" s="513">
        <v>38072</v>
      </c>
      <c r="AJ232" s="513" t="s">
        <v>138</v>
      </c>
      <c r="AK232" s="511" t="s">
        <v>138</v>
      </c>
      <c r="AL232" s="513" t="s">
        <v>138</v>
      </c>
      <c r="AM232" s="511" t="s">
        <v>138</v>
      </c>
      <c r="AN232" s="511" t="s">
        <v>12669</v>
      </c>
      <c r="AO232" s="511" t="s">
        <v>12670</v>
      </c>
      <c r="AP232" s="511" t="s">
        <v>10312</v>
      </c>
      <c r="AQ232" s="511" t="s">
        <v>12671</v>
      </c>
      <c r="AR232" s="511" t="s">
        <v>10313</v>
      </c>
      <c r="AS232" s="511" t="s">
        <v>138</v>
      </c>
      <c r="AT232" s="511" t="s">
        <v>138</v>
      </c>
      <c r="AU232" s="511" t="s">
        <v>138</v>
      </c>
      <c r="AV232" s="511" t="s">
        <v>12672</v>
      </c>
      <c r="AW232" s="511" t="s">
        <v>12673</v>
      </c>
      <c r="AX232" s="511" t="s">
        <v>10470</v>
      </c>
      <c r="AY232" s="511" t="s">
        <v>12674</v>
      </c>
      <c r="AZ232" s="511" t="s">
        <v>12675</v>
      </c>
      <c r="BA232" s="511" t="s">
        <v>12676</v>
      </c>
      <c r="BB232" s="511">
        <v>5108</v>
      </c>
      <c r="BC232" s="512" t="s">
        <v>10305</v>
      </c>
      <c r="BD232" s="511" t="s">
        <v>10321</v>
      </c>
      <c r="BE232" s="511" t="s">
        <v>11845</v>
      </c>
      <c r="BF232" s="511" t="s">
        <v>12677</v>
      </c>
      <c r="BG232" s="511" t="s">
        <v>12678</v>
      </c>
      <c r="BH232" s="511" t="s">
        <v>8648</v>
      </c>
      <c r="BI232" s="511">
        <v>2</v>
      </c>
      <c r="BJ232" s="511">
        <v>18</v>
      </c>
      <c r="BK232" s="511" t="s">
        <v>138</v>
      </c>
      <c r="BL232" s="511" t="s">
        <v>138</v>
      </c>
      <c r="BM232" s="511" t="s">
        <v>12679</v>
      </c>
      <c r="BN232" s="511" t="s">
        <v>12680</v>
      </c>
      <c r="BO232" s="511" t="s">
        <v>9027</v>
      </c>
      <c r="BP232" s="513" t="s">
        <v>138</v>
      </c>
      <c r="BQ232" s="511" t="s">
        <v>138</v>
      </c>
      <c r="BR232" s="511" t="s">
        <v>8482</v>
      </c>
      <c r="BS232" s="511" t="s">
        <v>12681</v>
      </c>
      <c r="BT232" s="511" t="s">
        <v>10327</v>
      </c>
      <c r="BU232" s="511" t="s">
        <v>12664</v>
      </c>
      <c r="BV232" s="511" t="s">
        <v>138</v>
      </c>
      <c r="BW232" s="511">
        <v>1</v>
      </c>
      <c r="BX232" s="511" t="s">
        <v>12682</v>
      </c>
      <c r="BY232" s="511" t="s">
        <v>138</v>
      </c>
      <c r="BZ232" s="511">
        <v>4</v>
      </c>
      <c r="CA232" s="511" t="s">
        <v>12683</v>
      </c>
      <c r="CB232" s="511" t="s">
        <v>12684</v>
      </c>
      <c r="CC232" s="511" t="s">
        <v>12685</v>
      </c>
      <c r="CD232" s="511" t="s">
        <v>5301</v>
      </c>
      <c r="CE232" s="518" t="s">
        <v>10336</v>
      </c>
      <c r="CF232" s="518" t="s">
        <v>10488</v>
      </c>
      <c r="CG232" s="518" t="s">
        <v>102</v>
      </c>
      <c r="CH232" s="518" t="s">
        <v>102</v>
      </c>
      <c r="CI232" s="518" t="s">
        <v>102</v>
      </c>
      <c r="CJ232" s="518" t="s">
        <v>102</v>
      </c>
      <c r="CK232" s="518" t="s">
        <v>102</v>
      </c>
      <c r="CL232" s="518" t="s">
        <v>102</v>
      </c>
      <c r="CM232" s="518" t="s">
        <v>102</v>
      </c>
      <c r="CN232" s="518" t="s">
        <v>102</v>
      </c>
      <c r="CO232" s="518" t="s">
        <v>102</v>
      </c>
      <c r="CP232" s="518" t="s">
        <v>102</v>
      </c>
      <c r="CQ232" s="518" t="s">
        <v>102</v>
      </c>
      <c r="CR232" s="518" t="s">
        <v>102</v>
      </c>
      <c r="CS232" s="518" t="s">
        <v>102</v>
      </c>
      <c r="CT232" s="518" t="s">
        <v>102</v>
      </c>
      <c r="CU232" s="518" t="s">
        <v>102</v>
      </c>
      <c r="CV232" s="518" t="s">
        <v>102</v>
      </c>
      <c r="CW232" s="518" t="s">
        <v>102</v>
      </c>
      <c r="CX232" s="518" t="s">
        <v>102</v>
      </c>
      <c r="CY232" s="518" t="s">
        <v>102</v>
      </c>
      <c r="CZ232" s="518" t="s">
        <v>102</v>
      </c>
      <c r="DA232" s="518" t="s">
        <v>102</v>
      </c>
      <c r="DB232" s="518" t="s">
        <v>102</v>
      </c>
      <c r="DC232" s="518" t="s">
        <v>102</v>
      </c>
      <c r="DD232" s="518" t="s">
        <v>102</v>
      </c>
      <c r="DE232" s="518" t="s">
        <v>102</v>
      </c>
      <c r="DF232" s="518" t="s">
        <v>102</v>
      </c>
      <c r="DG232" s="518" t="s">
        <v>102</v>
      </c>
      <c r="DH232" s="518" t="s">
        <v>102</v>
      </c>
      <c r="DI232" s="518" t="s">
        <v>102</v>
      </c>
      <c r="DJ232" s="518" t="s">
        <v>102</v>
      </c>
      <c r="DK232" s="518" t="s">
        <v>102</v>
      </c>
      <c r="DL232" s="518" t="s">
        <v>102</v>
      </c>
      <c r="DM232" s="518" t="s">
        <v>102</v>
      </c>
      <c r="DN232" s="518" t="s">
        <v>102</v>
      </c>
      <c r="DO232" s="518" t="s">
        <v>102</v>
      </c>
      <c r="DP232" s="518" t="s">
        <v>102</v>
      </c>
      <c r="DQ232" s="518" t="s">
        <v>102</v>
      </c>
      <c r="DR232" s="518" t="s">
        <v>102</v>
      </c>
      <c r="DS232" s="518" t="s">
        <v>102</v>
      </c>
      <c r="DT232" s="518" t="s">
        <v>102</v>
      </c>
      <c r="DU232" s="518" t="s">
        <v>102</v>
      </c>
      <c r="DV232" s="518" t="s">
        <v>102</v>
      </c>
      <c r="DW232" s="518" t="s">
        <v>102</v>
      </c>
      <c r="DX232" s="518" t="s">
        <v>102</v>
      </c>
      <c r="DY232" s="518" t="s">
        <v>102</v>
      </c>
      <c r="DZ232" s="518" t="s">
        <v>102</v>
      </c>
      <c r="EA232" s="518" t="s">
        <v>102</v>
      </c>
      <c r="EB232" s="518" t="s">
        <v>102</v>
      </c>
      <c r="EC232" s="518" t="s">
        <v>102</v>
      </c>
      <c r="ED232" s="518" t="s">
        <v>102</v>
      </c>
      <c r="EE232" s="518" t="s">
        <v>102</v>
      </c>
      <c r="EF232" s="518" t="s">
        <v>102</v>
      </c>
      <c r="EG232" s="518" t="s">
        <v>102</v>
      </c>
      <c r="EH232" s="518" t="s">
        <v>102</v>
      </c>
      <c r="EI232" s="518" t="s">
        <v>102</v>
      </c>
      <c r="EJ232" s="518" t="s">
        <v>102</v>
      </c>
      <c r="EK232" s="518" t="s">
        <v>102</v>
      </c>
      <c r="EL232" s="518" t="s">
        <v>102</v>
      </c>
      <c r="EM232" s="518" t="s">
        <v>102</v>
      </c>
      <c r="EN232" s="518" t="s">
        <v>102</v>
      </c>
      <c r="EO232" s="518" t="s">
        <v>102</v>
      </c>
      <c r="EP232" s="518" t="s">
        <v>102</v>
      </c>
      <c r="EQ232" s="518" t="s">
        <v>102</v>
      </c>
      <c r="ER232" s="518" t="s">
        <v>102</v>
      </c>
      <c r="ES232" s="518" t="s">
        <v>102</v>
      </c>
      <c r="ET232" s="518" t="s">
        <v>102</v>
      </c>
      <c r="EU232" s="518" t="s">
        <v>102</v>
      </c>
      <c r="EV232" s="518" t="s">
        <v>102</v>
      </c>
      <c r="EW232" s="518" t="s">
        <v>102</v>
      </c>
      <c r="EX232" s="518" t="s">
        <v>102</v>
      </c>
      <c r="EY232" s="518" t="s">
        <v>102</v>
      </c>
      <c r="EZ232" s="518" t="s">
        <v>102</v>
      </c>
      <c r="FA232" s="518" t="s">
        <v>102</v>
      </c>
      <c r="FB232" s="518" t="s">
        <v>102</v>
      </c>
      <c r="FC232" s="518" t="s">
        <v>102</v>
      </c>
      <c r="FD232" s="518" t="s">
        <v>102</v>
      </c>
      <c r="FE232" s="518" t="s">
        <v>102</v>
      </c>
      <c r="FF232" s="518" t="s">
        <v>102</v>
      </c>
      <c r="FG232" s="518" t="s">
        <v>102</v>
      </c>
      <c r="FH232" s="518" t="s">
        <v>102</v>
      </c>
      <c r="FI232" s="518" t="s">
        <v>102</v>
      </c>
      <c r="FJ232" s="518" t="s">
        <v>102</v>
      </c>
      <c r="FK232" s="518" t="s">
        <v>102</v>
      </c>
      <c r="FL232" s="518" t="s">
        <v>102</v>
      </c>
      <c r="FM232" s="518" t="s">
        <v>102</v>
      </c>
      <c r="FN232" s="518" t="s">
        <v>102</v>
      </c>
      <c r="FO232" s="518" t="s">
        <v>102</v>
      </c>
      <c r="FP232" s="518" t="s">
        <v>102</v>
      </c>
      <c r="FQ232" s="518" t="s">
        <v>102</v>
      </c>
      <c r="FR232" s="518" t="s">
        <v>102</v>
      </c>
      <c r="FS232" s="518" t="s">
        <v>102</v>
      </c>
      <c r="FT232" s="518" t="s">
        <v>102</v>
      </c>
      <c r="FU232" s="518" t="s">
        <v>102</v>
      </c>
      <c r="FV232" s="518" t="s">
        <v>102</v>
      </c>
      <c r="FW232" s="518" t="s">
        <v>102</v>
      </c>
      <c r="FX232" s="518" t="s">
        <v>102</v>
      </c>
      <c r="FY232" s="518" t="s">
        <v>102</v>
      </c>
      <c r="FZ232" s="518" t="s">
        <v>102</v>
      </c>
      <c r="GA232" s="518" t="s">
        <v>102</v>
      </c>
      <c r="GB232" s="518" t="s">
        <v>102</v>
      </c>
      <c r="GC232" s="518" t="s">
        <v>102</v>
      </c>
      <c r="GD232" s="518" t="s">
        <v>102</v>
      </c>
      <c r="GE232" s="518" t="s">
        <v>102</v>
      </c>
      <c r="GF232" s="518" t="s">
        <v>102</v>
      </c>
      <c r="GG232" s="518" t="s">
        <v>102</v>
      </c>
      <c r="GH232" s="518" t="s">
        <v>102</v>
      </c>
      <c r="GI232" s="518" t="s">
        <v>102</v>
      </c>
      <c r="GJ232" s="518" t="s">
        <v>102</v>
      </c>
      <c r="GK232" s="518" t="s">
        <v>102</v>
      </c>
      <c r="GL232" s="518" t="s">
        <v>102</v>
      </c>
      <c r="GM232" s="518" t="s">
        <v>102</v>
      </c>
      <c r="GN232" s="518" t="s">
        <v>102</v>
      </c>
      <c r="GO232" s="518" t="s">
        <v>102</v>
      </c>
      <c r="GP232" s="518" t="s">
        <v>102</v>
      </c>
      <c r="GQ232" s="518" t="s">
        <v>102</v>
      </c>
      <c r="GR232" s="518" t="s">
        <v>102</v>
      </c>
      <c r="GS232" s="518" t="s">
        <v>102</v>
      </c>
      <c r="GT232" s="518" t="s">
        <v>102</v>
      </c>
      <c r="GU232" s="518" t="s">
        <v>102</v>
      </c>
      <c r="GV232" s="518" t="s">
        <v>102</v>
      </c>
      <c r="GW232" s="518" t="s">
        <v>102</v>
      </c>
      <c r="GX232" s="518" t="s">
        <v>102</v>
      </c>
      <c r="GY232" s="518" t="s">
        <v>102</v>
      </c>
      <c r="GZ232" s="518" t="s">
        <v>102</v>
      </c>
      <c r="HA232" s="518" t="s">
        <v>102</v>
      </c>
      <c r="HB232" s="518" t="s">
        <v>102</v>
      </c>
      <c r="HC232" s="511" t="str">
        <f t="shared" si="3"/>
        <v>2009-800127</v>
      </c>
    </row>
    <row r="233" spans="1:211" ht="48" hidden="1" customHeight="1" x14ac:dyDescent="0.15">
      <c r="A233" s="511" t="s">
        <v>4523</v>
      </c>
      <c r="B233" s="512" t="s">
        <v>12686</v>
      </c>
      <c r="C233" s="513">
        <v>39786</v>
      </c>
      <c r="D233" s="512" t="s">
        <v>8419</v>
      </c>
      <c r="E233" s="512" t="s">
        <v>8465</v>
      </c>
      <c r="F233" s="512" t="s">
        <v>8421</v>
      </c>
      <c r="G233" s="513">
        <v>39846</v>
      </c>
      <c r="H233" s="512" t="s">
        <v>12687</v>
      </c>
      <c r="I233" s="512" t="s">
        <v>8572</v>
      </c>
      <c r="J233" s="513">
        <v>39834</v>
      </c>
      <c r="S233" s="514" t="s">
        <v>12688</v>
      </c>
      <c r="T233" s="511">
        <v>2010</v>
      </c>
      <c r="U233" s="515" t="s">
        <v>8424</v>
      </c>
      <c r="V233" s="514">
        <v>110</v>
      </c>
      <c r="W233" s="514">
        <v>4</v>
      </c>
      <c r="X233" s="514">
        <v>1</v>
      </c>
      <c r="Y233" s="513">
        <v>37245</v>
      </c>
      <c r="Z233" s="512" t="s">
        <v>12689</v>
      </c>
      <c r="AA233" s="512" t="s">
        <v>12690</v>
      </c>
      <c r="AB233" s="513">
        <v>37805</v>
      </c>
      <c r="AC233" s="513">
        <v>39547</v>
      </c>
      <c r="AD233" s="512" t="s">
        <v>12691</v>
      </c>
      <c r="AE233" s="513">
        <v>37965</v>
      </c>
      <c r="AF233" s="512" t="s">
        <v>9163</v>
      </c>
      <c r="AG233" s="512" t="s">
        <v>12690</v>
      </c>
      <c r="AH233" s="516">
        <v>4074457</v>
      </c>
      <c r="AI233" s="513">
        <v>39479</v>
      </c>
      <c r="AJ233" s="513" t="s">
        <v>138</v>
      </c>
      <c r="AK233" s="511" t="s">
        <v>138</v>
      </c>
      <c r="AL233" s="513" t="s">
        <v>138</v>
      </c>
      <c r="AM233" s="511" t="s">
        <v>138</v>
      </c>
      <c r="AN233" s="511" t="s">
        <v>12692</v>
      </c>
      <c r="AO233" s="511" t="s">
        <v>12693</v>
      </c>
      <c r="AP233" s="511" t="s">
        <v>12694</v>
      </c>
      <c r="AQ233" s="511" t="s">
        <v>12695</v>
      </c>
      <c r="AR233" s="511" t="s">
        <v>12696</v>
      </c>
      <c r="AS233" s="511" t="s">
        <v>12697</v>
      </c>
      <c r="AT233" s="511" t="s">
        <v>12697</v>
      </c>
      <c r="AU233" s="511" t="s">
        <v>12698</v>
      </c>
      <c r="AV233" s="511" t="s">
        <v>12699</v>
      </c>
      <c r="AW233" s="511" t="s">
        <v>12700</v>
      </c>
      <c r="AX233" s="511" t="s">
        <v>12698</v>
      </c>
      <c r="AY233" s="511" t="s">
        <v>12701</v>
      </c>
      <c r="AZ233" s="511" t="s">
        <v>12702</v>
      </c>
      <c r="BA233" s="511" t="s">
        <v>12703</v>
      </c>
      <c r="BB233" s="511" t="s">
        <v>12704</v>
      </c>
      <c r="BC233" s="512" t="s">
        <v>12705</v>
      </c>
      <c r="BD233" s="511" t="s">
        <v>12706</v>
      </c>
      <c r="BE233" s="511" t="s">
        <v>12707</v>
      </c>
      <c r="BF233" s="511" t="s">
        <v>12708</v>
      </c>
      <c r="BG233" s="511" t="s">
        <v>12709</v>
      </c>
      <c r="BH233" s="511" t="s">
        <v>8648</v>
      </c>
      <c r="BI233" s="511">
        <v>6</v>
      </c>
      <c r="BJ233" s="511">
        <v>11</v>
      </c>
      <c r="BK233" s="511" t="s">
        <v>138</v>
      </c>
      <c r="BL233" s="511" t="s">
        <v>138</v>
      </c>
      <c r="BM233" s="511" t="s">
        <v>12710</v>
      </c>
      <c r="BN233" s="511" t="s">
        <v>138</v>
      </c>
      <c r="BO233" s="511" t="s">
        <v>9027</v>
      </c>
      <c r="BP233" s="513" t="s">
        <v>138</v>
      </c>
      <c r="BQ233" s="511" t="s">
        <v>138</v>
      </c>
      <c r="BR233" s="511" t="s">
        <v>8482</v>
      </c>
      <c r="BS233" s="511" t="s">
        <v>12711</v>
      </c>
      <c r="BT233" s="511" t="s">
        <v>12712</v>
      </c>
      <c r="BU233" s="511" t="s">
        <v>12713</v>
      </c>
      <c r="BV233" s="511" t="s">
        <v>138</v>
      </c>
      <c r="BW233" s="511">
        <v>3</v>
      </c>
      <c r="BX233" s="511" t="s">
        <v>12714</v>
      </c>
      <c r="BY233" s="511" t="s">
        <v>12715</v>
      </c>
      <c r="BZ233" s="511">
        <v>35</v>
      </c>
      <c r="CA233" s="511" t="s">
        <v>12716</v>
      </c>
      <c r="CB233" s="511" t="s">
        <v>12717</v>
      </c>
      <c r="CC233" s="511" t="s">
        <v>138</v>
      </c>
      <c r="CD233" s="511" t="s">
        <v>138</v>
      </c>
      <c r="CE233" s="518" t="s">
        <v>102</v>
      </c>
      <c r="CF233" s="518" t="s">
        <v>102</v>
      </c>
      <c r="CG233" s="518" t="s">
        <v>102</v>
      </c>
      <c r="CH233" s="518" t="s">
        <v>102</v>
      </c>
      <c r="CI233" s="518" t="s">
        <v>102</v>
      </c>
      <c r="CJ233" s="518" t="s">
        <v>102</v>
      </c>
      <c r="CK233" s="518" t="s">
        <v>102</v>
      </c>
      <c r="CL233" s="518" t="s">
        <v>102</v>
      </c>
      <c r="CM233" s="518" t="s">
        <v>102</v>
      </c>
      <c r="CN233" s="518" t="s">
        <v>102</v>
      </c>
      <c r="CO233" s="518" t="s">
        <v>102</v>
      </c>
      <c r="CP233" s="518" t="s">
        <v>102</v>
      </c>
      <c r="CQ233" s="518" t="s">
        <v>102</v>
      </c>
      <c r="CR233" s="518" t="s">
        <v>102</v>
      </c>
      <c r="CS233" s="518" t="s">
        <v>102</v>
      </c>
      <c r="CT233" s="518" t="s">
        <v>102</v>
      </c>
      <c r="CU233" s="518" t="s">
        <v>102</v>
      </c>
      <c r="CV233" s="518" t="s">
        <v>102</v>
      </c>
      <c r="CW233" s="518" t="s">
        <v>102</v>
      </c>
      <c r="CX233" s="518" t="s">
        <v>102</v>
      </c>
      <c r="CY233" s="518" t="s">
        <v>102</v>
      </c>
      <c r="CZ233" s="518" t="s">
        <v>102</v>
      </c>
      <c r="DA233" s="518" t="s">
        <v>102</v>
      </c>
      <c r="DB233" s="518" t="s">
        <v>102</v>
      </c>
      <c r="DC233" s="518" t="s">
        <v>102</v>
      </c>
      <c r="DD233" s="518" t="s">
        <v>102</v>
      </c>
      <c r="DE233" s="518" t="s">
        <v>102</v>
      </c>
      <c r="DF233" s="518" t="s">
        <v>102</v>
      </c>
      <c r="DG233" s="518" t="s">
        <v>102</v>
      </c>
      <c r="DH233" s="518" t="s">
        <v>102</v>
      </c>
      <c r="DI233" s="518" t="s">
        <v>102</v>
      </c>
      <c r="DJ233" s="518" t="s">
        <v>102</v>
      </c>
      <c r="DK233" s="518" t="s">
        <v>102</v>
      </c>
      <c r="DL233" s="518" t="s">
        <v>102</v>
      </c>
      <c r="DM233" s="518" t="s">
        <v>102</v>
      </c>
      <c r="DN233" s="518" t="s">
        <v>102</v>
      </c>
      <c r="DO233" s="518" t="s">
        <v>102</v>
      </c>
      <c r="DP233" s="518" t="s">
        <v>102</v>
      </c>
      <c r="DQ233" s="518" t="s">
        <v>102</v>
      </c>
      <c r="DR233" s="518" t="s">
        <v>102</v>
      </c>
      <c r="DS233" s="518" t="s">
        <v>102</v>
      </c>
      <c r="DT233" s="518" t="s">
        <v>102</v>
      </c>
      <c r="DU233" s="518" t="s">
        <v>102</v>
      </c>
      <c r="DV233" s="518" t="s">
        <v>102</v>
      </c>
      <c r="DW233" s="518" t="s">
        <v>102</v>
      </c>
      <c r="DX233" s="518" t="s">
        <v>102</v>
      </c>
      <c r="DY233" s="518" t="s">
        <v>102</v>
      </c>
      <c r="DZ233" s="518" t="s">
        <v>102</v>
      </c>
      <c r="EA233" s="518" t="s">
        <v>102</v>
      </c>
      <c r="EB233" s="518" t="s">
        <v>102</v>
      </c>
      <c r="EC233" s="518" t="s">
        <v>102</v>
      </c>
      <c r="ED233" s="518" t="s">
        <v>102</v>
      </c>
      <c r="EE233" s="518" t="s">
        <v>102</v>
      </c>
      <c r="EF233" s="518" t="s">
        <v>102</v>
      </c>
      <c r="EG233" s="518" t="s">
        <v>102</v>
      </c>
      <c r="EH233" s="518" t="s">
        <v>102</v>
      </c>
      <c r="EI233" s="518" t="s">
        <v>102</v>
      </c>
      <c r="EJ233" s="518" t="s">
        <v>102</v>
      </c>
      <c r="EK233" s="518" t="s">
        <v>102</v>
      </c>
      <c r="EL233" s="518" t="s">
        <v>102</v>
      </c>
      <c r="EM233" s="518" t="s">
        <v>102</v>
      </c>
      <c r="EN233" s="518" t="s">
        <v>102</v>
      </c>
      <c r="EO233" s="518" t="s">
        <v>102</v>
      </c>
      <c r="EP233" s="518" t="s">
        <v>102</v>
      </c>
      <c r="EQ233" s="518" t="s">
        <v>102</v>
      </c>
      <c r="ER233" s="518" t="s">
        <v>102</v>
      </c>
      <c r="ES233" s="518" t="s">
        <v>102</v>
      </c>
      <c r="ET233" s="518" t="s">
        <v>102</v>
      </c>
      <c r="EU233" s="518" t="s">
        <v>102</v>
      </c>
      <c r="EV233" s="518" t="s">
        <v>102</v>
      </c>
      <c r="EW233" s="518" t="s">
        <v>102</v>
      </c>
      <c r="EX233" s="518" t="s">
        <v>102</v>
      </c>
      <c r="EY233" s="518" t="s">
        <v>102</v>
      </c>
      <c r="EZ233" s="518" t="s">
        <v>102</v>
      </c>
      <c r="FA233" s="518" t="s">
        <v>102</v>
      </c>
      <c r="FB233" s="518" t="s">
        <v>102</v>
      </c>
      <c r="FC233" s="518" t="s">
        <v>102</v>
      </c>
      <c r="FD233" s="518" t="s">
        <v>102</v>
      </c>
      <c r="FE233" s="518" t="s">
        <v>102</v>
      </c>
      <c r="FF233" s="518" t="s">
        <v>102</v>
      </c>
      <c r="FG233" s="518" t="s">
        <v>102</v>
      </c>
      <c r="FH233" s="518" t="s">
        <v>102</v>
      </c>
      <c r="FI233" s="518" t="s">
        <v>102</v>
      </c>
      <c r="FJ233" s="518" t="s">
        <v>102</v>
      </c>
      <c r="FK233" s="518" t="s">
        <v>102</v>
      </c>
      <c r="FL233" s="518" t="s">
        <v>102</v>
      </c>
      <c r="FM233" s="518" t="s">
        <v>102</v>
      </c>
      <c r="FN233" s="518" t="s">
        <v>102</v>
      </c>
      <c r="FO233" s="518" t="s">
        <v>102</v>
      </c>
      <c r="FP233" s="518" t="s">
        <v>102</v>
      </c>
      <c r="FQ233" s="518" t="s">
        <v>102</v>
      </c>
      <c r="FR233" s="518" t="s">
        <v>102</v>
      </c>
      <c r="FS233" s="518" t="s">
        <v>102</v>
      </c>
      <c r="FT233" s="518" t="s">
        <v>102</v>
      </c>
      <c r="FU233" s="518" t="s">
        <v>102</v>
      </c>
      <c r="FV233" s="518" t="s">
        <v>102</v>
      </c>
      <c r="FW233" s="518" t="s">
        <v>102</v>
      </c>
      <c r="FX233" s="518" t="s">
        <v>102</v>
      </c>
      <c r="FY233" s="518" t="s">
        <v>102</v>
      </c>
      <c r="FZ233" s="518" t="s">
        <v>102</v>
      </c>
      <c r="GA233" s="518" t="s">
        <v>102</v>
      </c>
      <c r="GB233" s="518" t="s">
        <v>102</v>
      </c>
      <c r="GC233" s="518" t="s">
        <v>102</v>
      </c>
      <c r="GD233" s="518" t="s">
        <v>102</v>
      </c>
      <c r="GE233" s="518" t="s">
        <v>102</v>
      </c>
      <c r="GF233" s="518" t="s">
        <v>102</v>
      </c>
      <c r="GG233" s="518" t="s">
        <v>102</v>
      </c>
      <c r="GH233" s="518" t="s">
        <v>102</v>
      </c>
      <c r="GI233" s="518" t="s">
        <v>102</v>
      </c>
      <c r="GJ233" s="518" t="s">
        <v>102</v>
      </c>
      <c r="GK233" s="518" t="s">
        <v>102</v>
      </c>
      <c r="GL233" s="518" t="s">
        <v>102</v>
      </c>
      <c r="GM233" s="518" t="s">
        <v>102</v>
      </c>
      <c r="GN233" s="518" t="s">
        <v>102</v>
      </c>
      <c r="GO233" s="518" t="s">
        <v>102</v>
      </c>
      <c r="GP233" s="518" t="s">
        <v>102</v>
      </c>
      <c r="GQ233" s="518" t="s">
        <v>102</v>
      </c>
      <c r="GR233" s="518" t="s">
        <v>102</v>
      </c>
      <c r="GS233" s="518" t="s">
        <v>102</v>
      </c>
      <c r="GT233" s="518" t="s">
        <v>102</v>
      </c>
      <c r="GU233" s="518" t="s">
        <v>102</v>
      </c>
      <c r="GV233" s="518" t="s">
        <v>102</v>
      </c>
      <c r="GW233" s="518" t="s">
        <v>102</v>
      </c>
      <c r="GX233" s="518" t="s">
        <v>102</v>
      </c>
      <c r="GY233" s="518" t="s">
        <v>102</v>
      </c>
      <c r="GZ233" s="518" t="s">
        <v>102</v>
      </c>
      <c r="HA233" s="518" t="s">
        <v>102</v>
      </c>
      <c r="HB233" s="518" t="s">
        <v>102</v>
      </c>
      <c r="HC233" s="511" t="str">
        <f t="shared" si="3"/>
        <v>2008-390129</v>
      </c>
    </row>
    <row r="234" spans="1:211" ht="48" hidden="1" customHeight="1" x14ac:dyDescent="0.15">
      <c r="A234" s="511" t="s">
        <v>4523</v>
      </c>
      <c r="B234" s="512" t="s">
        <v>12718</v>
      </c>
      <c r="C234" s="513">
        <v>39875</v>
      </c>
      <c r="D234" s="512" t="s">
        <v>8419</v>
      </c>
      <c r="E234" s="512" t="s">
        <v>8498</v>
      </c>
      <c r="F234" s="512" t="s">
        <v>8466</v>
      </c>
      <c r="G234" s="513">
        <v>39884</v>
      </c>
      <c r="H234" s="512" t="s">
        <v>12719</v>
      </c>
      <c r="S234" s="511" t="s">
        <v>12720</v>
      </c>
      <c r="T234" s="511">
        <v>2010</v>
      </c>
      <c r="U234" s="515" t="s">
        <v>8424</v>
      </c>
      <c r="V234" s="514">
        <v>110</v>
      </c>
      <c r="W234" s="514">
        <v>4</v>
      </c>
      <c r="X234" s="514">
        <v>2</v>
      </c>
      <c r="Y234" s="513">
        <v>37245</v>
      </c>
      <c r="Z234" s="512" t="s">
        <v>12689</v>
      </c>
      <c r="AA234" s="512" t="s">
        <v>12690</v>
      </c>
      <c r="AB234" s="513">
        <v>37805</v>
      </c>
      <c r="AC234" s="513">
        <v>39547</v>
      </c>
      <c r="AD234" s="512" t="s">
        <v>12691</v>
      </c>
      <c r="AE234" s="513">
        <v>37965</v>
      </c>
      <c r="AF234" s="512" t="s">
        <v>9163</v>
      </c>
      <c r="AG234" s="512" t="s">
        <v>12690</v>
      </c>
      <c r="AH234" s="516">
        <v>4074457</v>
      </c>
      <c r="AI234" s="513">
        <v>39479</v>
      </c>
      <c r="AJ234" s="513" t="s">
        <v>138</v>
      </c>
      <c r="AK234" s="511" t="s">
        <v>138</v>
      </c>
      <c r="AL234" s="513" t="s">
        <v>138</v>
      </c>
      <c r="AM234" s="511" t="s">
        <v>138</v>
      </c>
      <c r="AN234" s="511" t="s">
        <v>12692</v>
      </c>
      <c r="AO234" s="511" t="s">
        <v>12693</v>
      </c>
      <c r="AP234" s="511" t="s">
        <v>12694</v>
      </c>
      <c r="AQ234" s="511" t="s">
        <v>12695</v>
      </c>
      <c r="AR234" s="511" t="s">
        <v>12696</v>
      </c>
      <c r="AS234" s="511" t="s">
        <v>12697</v>
      </c>
      <c r="AT234" s="511" t="s">
        <v>12697</v>
      </c>
      <c r="AU234" s="511" t="s">
        <v>12698</v>
      </c>
      <c r="AV234" s="511" t="s">
        <v>12699</v>
      </c>
      <c r="AW234" s="511" t="s">
        <v>12700</v>
      </c>
      <c r="AX234" s="511" t="s">
        <v>12698</v>
      </c>
      <c r="AY234" s="511" t="s">
        <v>12701</v>
      </c>
      <c r="AZ234" s="511" t="s">
        <v>12702</v>
      </c>
      <c r="BA234" s="511" t="s">
        <v>12703</v>
      </c>
      <c r="BB234" s="511" t="s">
        <v>12704</v>
      </c>
      <c r="BC234" s="512" t="s">
        <v>12705</v>
      </c>
      <c r="BD234" s="511" t="s">
        <v>12706</v>
      </c>
      <c r="BE234" s="511" t="s">
        <v>12707</v>
      </c>
      <c r="BF234" s="511" t="s">
        <v>12708</v>
      </c>
      <c r="BG234" s="511" t="s">
        <v>12709</v>
      </c>
      <c r="BH234" s="511" t="s">
        <v>8648</v>
      </c>
      <c r="BI234" s="511">
        <v>6</v>
      </c>
      <c r="BJ234" s="511">
        <v>11</v>
      </c>
      <c r="BK234" s="511" t="s">
        <v>138</v>
      </c>
      <c r="BL234" s="511" t="s">
        <v>138</v>
      </c>
      <c r="BM234" s="511" t="s">
        <v>12710</v>
      </c>
      <c r="BN234" s="511" t="s">
        <v>138</v>
      </c>
      <c r="BO234" s="511" t="s">
        <v>9027</v>
      </c>
      <c r="BP234" s="513" t="s">
        <v>138</v>
      </c>
      <c r="BQ234" s="511" t="s">
        <v>138</v>
      </c>
      <c r="BR234" s="511" t="s">
        <v>8482</v>
      </c>
      <c r="BS234" s="511" t="s">
        <v>12711</v>
      </c>
      <c r="BT234" s="511" t="s">
        <v>12712</v>
      </c>
      <c r="BU234" s="511" t="s">
        <v>12713</v>
      </c>
      <c r="BV234" s="511" t="s">
        <v>138</v>
      </c>
      <c r="BW234" s="511">
        <v>3</v>
      </c>
      <c r="BX234" s="511" t="s">
        <v>12714</v>
      </c>
      <c r="BY234" s="511" t="s">
        <v>12715</v>
      </c>
      <c r="BZ234" s="511">
        <v>35</v>
      </c>
      <c r="CA234" s="511" t="s">
        <v>12716</v>
      </c>
      <c r="CB234" s="511" t="s">
        <v>12717</v>
      </c>
      <c r="CC234" s="511" t="s">
        <v>138</v>
      </c>
      <c r="CD234" s="511" t="s">
        <v>138</v>
      </c>
      <c r="CE234" s="518" t="s">
        <v>12721</v>
      </c>
      <c r="CF234" s="518" t="s">
        <v>12722</v>
      </c>
      <c r="CG234" s="518" t="s">
        <v>12723</v>
      </c>
      <c r="CH234" s="518" t="s">
        <v>12724</v>
      </c>
      <c r="CI234" s="518" t="s">
        <v>12725</v>
      </c>
      <c r="CJ234" s="518" t="s">
        <v>12726</v>
      </c>
      <c r="CK234" s="518" t="s">
        <v>12727</v>
      </c>
      <c r="CL234" s="518" t="s">
        <v>12728</v>
      </c>
      <c r="CM234" s="518" t="s">
        <v>12729</v>
      </c>
      <c r="CN234" s="518" t="s">
        <v>12730</v>
      </c>
      <c r="CO234" s="518" t="s">
        <v>12731</v>
      </c>
      <c r="CP234" s="518" t="s">
        <v>12732</v>
      </c>
      <c r="CQ234" s="518" t="s">
        <v>102</v>
      </c>
      <c r="CR234" s="518" t="s">
        <v>102</v>
      </c>
      <c r="CS234" s="518" t="s">
        <v>102</v>
      </c>
      <c r="CT234" s="518" t="s">
        <v>102</v>
      </c>
      <c r="CU234" s="518" t="s">
        <v>102</v>
      </c>
      <c r="CV234" s="518" t="s">
        <v>102</v>
      </c>
      <c r="CW234" s="518" t="s">
        <v>102</v>
      </c>
      <c r="CX234" s="518" t="s">
        <v>102</v>
      </c>
      <c r="CY234" s="518" t="s">
        <v>102</v>
      </c>
      <c r="CZ234" s="518" t="s">
        <v>102</v>
      </c>
      <c r="DA234" s="518" t="s">
        <v>102</v>
      </c>
      <c r="DB234" s="518" t="s">
        <v>102</v>
      </c>
      <c r="DC234" s="518" t="s">
        <v>102</v>
      </c>
      <c r="DD234" s="518" t="s">
        <v>102</v>
      </c>
      <c r="DE234" s="518" t="s">
        <v>102</v>
      </c>
      <c r="DF234" s="518" t="s">
        <v>102</v>
      </c>
      <c r="DG234" s="518" t="s">
        <v>102</v>
      </c>
      <c r="DH234" s="518" t="s">
        <v>102</v>
      </c>
      <c r="DI234" s="518" t="s">
        <v>102</v>
      </c>
      <c r="DJ234" s="518" t="s">
        <v>102</v>
      </c>
      <c r="DK234" s="518" t="s">
        <v>102</v>
      </c>
      <c r="DL234" s="518" t="s">
        <v>102</v>
      </c>
      <c r="DM234" s="518" t="s">
        <v>102</v>
      </c>
      <c r="DN234" s="518" t="s">
        <v>102</v>
      </c>
      <c r="DO234" s="518" t="s">
        <v>102</v>
      </c>
      <c r="DP234" s="518" t="s">
        <v>102</v>
      </c>
      <c r="DQ234" s="518" t="s">
        <v>102</v>
      </c>
      <c r="DR234" s="518" t="s">
        <v>102</v>
      </c>
      <c r="DS234" s="518" t="s">
        <v>102</v>
      </c>
      <c r="DT234" s="518" t="s">
        <v>102</v>
      </c>
      <c r="DU234" s="518" t="s">
        <v>102</v>
      </c>
      <c r="DV234" s="518" t="s">
        <v>102</v>
      </c>
      <c r="DW234" s="518" t="s">
        <v>102</v>
      </c>
      <c r="DX234" s="518" t="s">
        <v>102</v>
      </c>
      <c r="DY234" s="518" t="s">
        <v>102</v>
      </c>
      <c r="DZ234" s="518" t="s">
        <v>102</v>
      </c>
      <c r="EA234" s="518" t="s">
        <v>102</v>
      </c>
      <c r="EB234" s="518" t="s">
        <v>102</v>
      </c>
      <c r="EC234" s="518" t="s">
        <v>102</v>
      </c>
      <c r="ED234" s="518" t="s">
        <v>102</v>
      </c>
      <c r="EE234" s="518" t="s">
        <v>102</v>
      </c>
      <c r="EF234" s="518" t="s">
        <v>102</v>
      </c>
      <c r="EG234" s="518" t="s">
        <v>102</v>
      </c>
      <c r="EH234" s="518" t="s">
        <v>102</v>
      </c>
      <c r="EI234" s="518" t="s">
        <v>102</v>
      </c>
      <c r="EJ234" s="518" t="s">
        <v>102</v>
      </c>
      <c r="EK234" s="518" t="s">
        <v>102</v>
      </c>
      <c r="EL234" s="518" t="s">
        <v>102</v>
      </c>
      <c r="EM234" s="518" t="s">
        <v>102</v>
      </c>
      <c r="EN234" s="518" t="s">
        <v>102</v>
      </c>
      <c r="EO234" s="518" t="s">
        <v>102</v>
      </c>
      <c r="EP234" s="518" t="s">
        <v>102</v>
      </c>
      <c r="EQ234" s="518" t="s">
        <v>102</v>
      </c>
      <c r="ER234" s="518" t="s">
        <v>102</v>
      </c>
      <c r="ES234" s="518" t="s">
        <v>102</v>
      </c>
      <c r="ET234" s="518" t="s">
        <v>102</v>
      </c>
      <c r="EU234" s="518" t="s">
        <v>102</v>
      </c>
      <c r="EV234" s="518" t="s">
        <v>102</v>
      </c>
      <c r="EW234" s="518" t="s">
        <v>102</v>
      </c>
      <c r="EX234" s="518" t="s">
        <v>102</v>
      </c>
      <c r="EY234" s="518" t="s">
        <v>102</v>
      </c>
      <c r="EZ234" s="518" t="s">
        <v>102</v>
      </c>
      <c r="FA234" s="518" t="s">
        <v>102</v>
      </c>
      <c r="FB234" s="518" t="s">
        <v>102</v>
      </c>
      <c r="FC234" s="518" t="s">
        <v>102</v>
      </c>
      <c r="FD234" s="518" t="s">
        <v>102</v>
      </c>
      <c r="FE234" s="518" t="s">
        <v>102</v>
      </c>
      <c r="FF234" s="518" t="s">
        <v>102</v>
      </c>
      <c r="FG234" s="518" t="s">
        <v>102</v>
      </c>
      <c r="FH234" s="518" t="s">
        <v>102</v>
      </c>
      <c r="FI234" s="518" t="s">
        <v>102</v>
      </c>
      <c r="FJ234" s="518" t="s">
        <v>102</v>
      </c>
      <c r="FK234" s="518" t="s">
        <v>102</v>
      </c>
      <c r="FL234" s="518" t="s">
        <v>102</v>
      </c>
      <c r="FM234" s="518" t="s">
        <v>102</v>
      </c>
      <c r="FN234" s="518" t="s">
        <v>102</v>
      </c>
      <c r="FO234" s="518" t="s">
        <v>102</v>
      </c>
      <c r="FP234" s="518" t="s">
        <v>102</v>
      </c>
      <c r="FQ234" s="518" t="s">
        <v>102</v>
      </c>
      <c r="FR234" s="518" t="s">
        <v>102</v>
      </c>
      <c r="FS234" s="518" t="s">
        <v>102</v>
      </c>
      <c r="FT234" s="518" t="s">
        <v>102</v>
      </c>
      <c r="FU234" s="518" t="s">
        <v>102</v>
      </c>
      <c r="FV234" s="518" t="s">
        <v>102</v>
      </c>
      <c r="FW234" s="518" t="s">
        <v>102</v>
      </c>
      <c r="FX234" s="518" t="s">
        <v>102</v>
      </c>
      <c r="FY234" s="518" t="s">
        <v>102</v>
      </c>
      <c r="FZ234" s="518" t="s">
        <v>102</v>
      </c>
      <c r="GA234" s="518" t="s">
        <v>102</v>
      </c>
      <c r="GB234" s="518" t="s">
        <v>102</v>
      </c>
      <c r="GC234" s="518" t="s">
        <v>102</v>
      </c>
      <c r="GD234" s="518" t="s">
        <v>102</v>
      </c>
      <c r="GE234" s="518" t="s">
        <v>102</v>
      </c>
      <c r="GF234" s="518" t="s">
        <v>102</v>
      </c>
      <c r="GG234" s="518" t="s">
        <v>102</v>
      </c>
      <c r="GH234" s="518" t="s">
        <v>102</v>
      </c>
      <c r="GI234" s="518" t="s">
        <v>102</v>
      </c>
      <c r="GJ234" s="518" t="s">
        <v>102</v>
      </c>
      <c r="GK234" s="518" t="s">
        <v>102</v>
      </c>
      <c r="GL234" s="518" t="s">
        <v>102</v>
      </c>
      <c r="GM234" s="518" t="s">
        <v>102</v>
      </c>
      <c r="GN234" s="518" t="s">
        <v>102</v>
      </c>
      <c r="GO234" s="518" t="s">
        <v>102</v>
      </c>
      <c r="GP234" s="518" t="s">
        <v>102</v>
      </c>
      <c r="GQ234" s="518" t="s">
        <v>102</v>
      </c>
      <c r="GR234" s="518" t="s">
        <v>102</v>
      </c>
      <c r="GS234" s="518" t="s">
        <v>102</v>
      </c>
      <c r="GT234" s="518" t="s">
        <v>102</v>
      </c>
      <c r="GU234" s="518" t="s">
        <v>102</v>
      </c>
      <c r="GV234" s="518" t="s">
        <v>102</v>
      </c>
      <c r="GW234" s="518" t="s">
        <v>102</v>
      </c>
      <c r="GX234" s="518" t="s">
        <v>102</v>
      </c>
      <c r="GY234" s="518" t="s">
        <v>102</v>
      </c>
      <c r="GZ234" s="518" t="s">
        <v>102</v>
      </c>
      <c r="HA234" s="518" t="s">
        <v>102</v>
      </c>
      <c r="HB234" s="518" t="s">
        <v>102</v>
      </c>
      <c r="HC234" s="511" t="str">
        <f t="shared" si="3"/>
        <v>2009-800053</v>
      </c>
    </row>
    <row r="235" spans="1:211" ht="48" hidden="1" customHeight="1" x14ac:dyDescent="0.15">
      <c r="A235" s="511" t="s">
        <v>4523</v>
      </c>
      <c r="B235" s="512" t="s">
        <v>12733</v>
      </c>
      <c r="C235" s="513">
        <v>39883</v>
      </c>
      <c r="D235" s="512" t="s">
        <v>8419</v>
      </c>
      <c r="E235" s="512" t="s">
        <v>8498</v>
      </c>
      <c r="F235" s="512" t="s">
        <v>8466</v>
      </c>
      <c r="G235" s="513">
        <v>39906</v>
      </c>
      <c r="H235" s="512" t="s">
        <v>12719</v>
      </c>
      <c r="S235" s="514" t="s">
        <v>12734</v>
      </c>
      <c r="T235" s="511">
        <v>2010</v>
      </c>
      <c r="U235" s="515" t="s">
        <v>8424</v>
      </c>
      <c r="V235" s="514">
        <v>110</v>
      </c>
      <c r="W235" s="514">
        <v>4</v>
      </c>
      <c r="X235" s="514">
        <v>3</v>
      </c>
      <c r="Y235" s="513">
        <v>37245</v>
      </c>
      <c r="Z235" s="512" t="s">
        <v>12689</v>
      </c>
      <c r="AA235" s="512" t="s">
        <v>12690</v>
      </c>
      <c r="AB235" s="513">
        <v>37805</v>
      </c>
      <c r="AC235" s="513">
        <v>39547</v>
      </c>
      <c r="AD235" s="512" t="s">
        <v>12691</v>
      </c>
      <c r="AE235" s="513">
        <v>37965</v>
      </c>
      <c r="AF235" s="512" t="s">
        <v>9163</v>
      </c>
      <c r="AG235" s="512" t="s">
        <v>12690</v>
      </c>
      <c r="AH235" s="516">
        <v>4074457</v>
      </c>
      <c r="AI235" s="513">
        <v>39479</v>
      </c>
      <c r="AJ235" s="513" t="s">
        <v>138</v>
      </c>
      <c r="AK235" s="511" t="s">
        <v>138</v>
      </c>
      <c r="AL235" s="513" t="s">
        <v>138</v>
      </c>
      <c r="AM235" s="511" t="s">
        <v>138</v>
      </c>
      <c r="AN235" s="511" t="s">
        <v>12692</v>
      </c>
      <c r="AO235" s="511" t="s">
        <v>12693</v>
      </c>
      <c r="AP235" s="511" t="s">
        <v>12694</v>
      </c>
      <c r="AQ235" s="511" t="s">
        <v>12695</v>
      </c>
      <c r="AR235" s="511" t="s">
        <v>12696</v>
      </c>
      <c r="AS235" s="511" t="s">
        <v>12697</v>
      </c>
      <c r="AT235" s="511" t="s">
        <v>12697</v>
      </c>
      <c r="AU235" s="511" t="s">
        <v>12698</v>
      </c>
      <c r="AV235" s="511" t="s">
        <v>12699</v>
      </c>
      <c r="AW235" s="511" t="s">
        <v>12700</v>
      </c>
      <c r="AX235" s="511" t="s">
        <v>12698</v>
      </c>
      <c r="AY235" s="511" t="s">
        <v>12701</v>
      </c>
      <c r="AZ235" s="511" t="s">
        <v>12702</v>
      </c>
      <c r="BA235" s="511" t="s">
        <v>12703</v>
      </c>
      <c r="BB235" s="511" t="s">
        <v>12704</v>
      </c>
      <c r="BC235" s="512" t="s">
        <v>12705</v>
      </c>
      <c r="BD235" s="511" t="s">
        <v>12706</v>
      </c>
      <c r="BE235" s="511" t="s">
        <v>12707</v>
      </c>
      <c r="BF235" s="511" t="s">
        <v>12708</v>
      </c>
      <c r="BG235" s="511" t="s">
        <v>12709</v>
      </c>
      <c r="BH235" s="511" t="s">
        <v>8648</v>
      </c>
      <c r="BI235" s="511">
        <v>6</v>
      </c>
      <c r="BJ235" s="511">
        <v>11</v>
      </c>
      <c r="BK235" s="511" t="s">
        <v>138</v>
      </c>
      <c r="BL235" s="511" t="s">
        <v>138</v>
      </c>
      <c r="BM235" s="511" t="s">
        <v>12710</v>
      </c>
      <c r="BN235" s="511" t="s">
        <v>138</v>
      </c>
      <c r="BO235" s="511" t="s">
        <v>9027</v>
      </c>
      <c r="BP235" s="513" t="s">
        <v>138</v>
      </c>
      <c r="BQ235" s="511" t="s">
        <v>138</v>
      </c>
      <c r="BR235" s="511" t="s">
        <v>8482</v>
      </c>
      <c r="BS235" s="511" t="s">
        <v>12711</v>
      </c>
      <c r="BT235" s="511" t="s">
        <v>12712</v>
      </c>
      <c r="BU235" s="511" t="s">
        <v>12713</v>
      </c>
      <c r="BV235" s="511" t="s">
        <v>138</v>
      </c>
      <c r="BW235" s="511">
        <v>3</v>
      </c>
      <c r="BX235" s="511" t="s">
        <v>12714</v>
      </c>
      <c r="BY235" s="511" t="s">
        <v>12715</v>
      </c>
      <c r="BZ235" s="511">
        <v>35</v>
      </c>
      <c r="CA235" s="511" t="s">
        <v>12716</v>
      </c>
      <c r="CB235" s="511" t="s">
        <v>12717</v>
      </c>
      <c r="CC235" s="511" t="s">
        <v>138</v>
      </c>
      <c r="CD235" s="511" t="s">
        <v>138</v>
      </c>
      <c r="CE235" s="518" t="s">
        <v>102</v>
      </c>
      <c r="CF235" s="518" t="s">
        <v>102</v>
      </c>
      <c r="CG235" s="518" t="s">
        <v>102</v>
      </c>
      <c r="CH235" s="518" t="s">
        <v>102</v>
      </c>
      <c r="CI235" s="518" t="s">
        <v>102</v>
      </c>
      <c r="CJ235" s="518" t="s">
        <v>102</v>
      </c>
      <c r="CK235" s="518" t="s">
        <v>102</v>
      </c>
      <c r="CL235" s="518" t="s">
        <v>102</v>
      </c>
      <c r="CM235" s="518" t="s">
        <v>102</v>
      </c>
      <c r="CN235" s="518" t="s">
        <v>102</v>
      </c>
      <c r="CO235" s="518" t="s">
        <v>102</v>
      </c>
      <c r="CP235" s="518" t="s">
        <v>102</v>
      </c>
      <c r="CQ235" s="518" t="s">
        <v>12735</v>
      </c>
      <c r="CR235" s="518" t="s">
        <v>12736</v>
      </c>
      <c r="CS235" s="518" t="s">
        <v>12737</v>
      </c>
      <c r="CT235" s="518" t="s">
        <v>12738</v>
      </c>
      <c r="CU235" s="518" t="s">
        <v>12739</v>
      </c>
      <c r="CV235" s="518" t="s">
        <v>12740</v>
      </c>
      <c r="CW235" s="518" t="s">
        <v>12741</v>
      </c>
      <c r="CX235" s="518" t="s">
        <v>12742</v>
      </c>
      <c r="CY235" s="518" t="s">
        <v>12743</v>
      </c>
      <c r="CZ235" s="518" t="s">
        <v>12744</v>
      </c>
      <c r="DA235" s="518" t="s">
        <v>12745</v>
      </c>
      <c r="DB235" s="518" t="s">
        <v>12746</v>
      </c>
      <c r="DC235" s="518" t="s">
        <v>12747</v>
      </c>
      <c r="DD235" s="518" t="s">
        <v>102</v>
      </c>
      <c r="DE235" s="518" t="s">
        <v>102</v>
      </c>
      <c r="DF235" s="518" t="s">
        <v>102</v>
      </c>
      <c r="DG235" s="518" t="s">
        <v>102</v>
      </c>
      <c r="DH235" s="518" t="s">
        <v>102</v>
      </c>
      <c r="DI235" s="518" t="s">
        <v>102</v>
      </c>
      <c r="DJ235" s="518" t="s">
        <v>102</v>
      </c>
      <c r="DK235" s="518" t="s">
        <v>102</v>
      </c>
      <c r="DL235" s="518" t="s">
        <v>102</v>
      </c>
      <c r="DM235" s="518" t="s">
        <v>102</v>
      </c>
      <c r="DN235" s="518" t="s">
        <v>102</v>
      </c>
      <c r="DO235" s="518" t="s">
        <v>102</v>
      </c>
      <c r="DP235" s="518" t="s">
        <v>102</v>
      </c>
      <c r="DQ235" s="518" t="s">
        <v>102</v>
      </c>
      <c r="DR235" s="518" t="s">
        <v>102</v>
      </c>
      <c r="DS235" s="518" t="s">
        <v>102</v>
      </c>
      <c r="DT235" s="518" t="s">
        <v>102</v>
      </c>
      <c r="DU235" s="518" t="s">
        <v>102</v>
      </c>
      <c r="DV235" s="518" t="s">
        <v>102</v>
      </c>
      <c r="DW235" s="518" t="s">
        <v>102</v>
      </c>
      <c r="DX235" s="518" t="s">
        <v>102</v>
      </c>
      <c r="DY235" s="518" t="s">
        <v>102</v>
      </c>
      <c r="DZ235" s="518" t="s">
        <v>102</v>
      </c>
      <c r="EA235" s="518" t="s">
        <v>102</v>
      </c>
      <c r="EB235" s="518" t="s">
        <v>102</v>
      </c>
      <c r="EC235" s="518" t="s">
        <v>102</v>
      </c>
      <c r="ED235" s="518" t="s">
        <v>102</v>
      </c>
      <c r="EE235" s="518" t="s">
        <v>102</v>
      </c>
      <c r="EF235" s="518" t="s">
        <v>102</v>
      </c>
      <c r="EG235" s="518" t="s">
        <v>102</v>
      </c>
      <c r="EH235" s="518" t="s">
        <v>102</v>
      </c>
      <c r="EI235" s="518" t="s">
        <v>102</v>
      </c>
      <c r="EJ235" s="518" t="s">
        <v>102</v>
      </c>
      <c r="EK235" s="518" t="s">
        <v>102</v>
      </c>
      <c r="EL235" s="518" t="s">
        <v>102</v>
      </c>
      <c r="EM235" s="518" t="s">
        <v>102</v>
      </c>
      <c r="EN235" s="518" t="s">
        <v>102</v>
      </c>
      <c r="EO235" s="518" t="s">
        <v>102</v>
      </c>
      <c r="EP235" s="518" t="s">
        <v>102</v>
      </c>
      <c r="EQ235" s="518" t="s">
        <v>102</v>
      </c>
      <c r="ER235" s="518" t="s">
        <v>102</v>
      </c>
      <c r="ES235" s="518" t="s">
        <v>102</v>
      </c>
      <c r="ET235" s="518" t="s">
        <v>102</v>
      </c>
      <c r="EU235" s="518" t="s">
        <v>102</v>
      </c>
      <c r="EV235" s="518" t="s">
        <v>102</v>
      </c>
      <c r="EW235" s="518" t="s">
        <v>102</v>
      </c>
      <c r="EX235" s="518" t="s">
        <v>102</v>
      </c>
      <c r="EY235" s="518" t="s">
        <v>102</v>
      </c>
      <c r="EZ235" s="518" t="s">
        <v>102</v>
      </c>
      <c r="FA235" s="518" t="s">
        <v>102</v>
      </c>
      <c r="FB235" s="518" t="s">
        <v>102</v>
      </c>
      <c r="FC235" s="518" t="s">
        <v>102</v>
      </c>
      <c r="FD235" s="518" t="s">
        <v>102</v>
      </c>
      <c r="FE235" s="518" t="s">
        <v>102</v>
      </c>
      <c r="FF235" s="518" t="s">
        <v>102</v>
      </c>
      <c r="FG235" s="518" t="s">
        <v>102</v>
      </c>
      <c r="FH235" s="518" t="s">
        <v>102</v>
      </c>
      <c r="FI235" s="518" t="s">
        <v>102</v>
      </c>
      <c r="FJ235" s="518" t="s">
        <v>102</v>
      </c>
      <c r="FK235" s="518" t="s">
        <v>102</v>
      </c>
      <c r="FL235" s="518" t="s">
        <v>102</v>
      </c>
      <c r="FM235" s="518" t="s">
        <v>102</v>
      </c>
      <c r="FN235" s="518" t="s">
        <v>102</v>
      </c>
      <c r="FO235" s="518" t="s">
        <v>102</v>
      </c>
      <c r="FP235" s="518" t="s">
        <v>102</v>
      </c>
      <c r="FQ235" s="518" t="s">
        <v>102</v>
      </c>
      <c r="FR235" s="518" t="s">
        <v>102</v>
      </c>
      <c r="FS235" s="518" t="s">
        <v>102</v>
      </c>
      <c r="FT235" s="518" t="s">
        <v>102</v>
      </c>
      <c r="FU235" s="518" t="s">
        <v>102</v>
      </c>
      <c r="FV235" s="518" t="s">
        <v>102</v>
      </c>
      <c r="FW235" s="518" t="s">
        <v>102</v>
      </c>
      <c r="FX235" s="518" t="s">
        <v>102</v>
      </c>
      <c r="FY235" s="518" t="s">
        <v>102</v>
      </c>
      <c r="FZ235" s="518" t="s">
        <v>102</v>
      </c>
      <c r="GA235" s="518" t="s">
        <v>102</v>
      </c>
      <c r="GB235" s="518" t="s">
        <v>102</v>
      </c>
      <c r="GC235" s="518" t="s">
        <v>102</v>
      </c>
      <c r="GD235" s="518" t="s">
        <v>102</v>
      </c>
      <c r="GE235" s="518" t="s">
        <v>102</v>
      </c>
      <c r="GF235" s="518" t="s">
        <v>102</v>
      </c>
      <c r="GG235" s="518" t="s">
        <v>102</v>
      </c>
      <c r="GH235" s="518" t="s">
        <v>102</v>
      </c>
      <c r="GI235" s="518" t="s">
        <v>102</v>
      </c>
      <c r="GJ235" s="518" t="s">
        <v>102</v>
      </c>
      <c r="GK235" s="518" t="s">
        <v>102</v>
      </c>
      <c r="GL235" s="518" t="s">
        <v>102</v>
      </c>
      <c r="GM235" s="518" t="s">
        <v>102</v>
      </c>
      <c r="GN235" s="518" t="s">
        <v>102</v>
      </c>
      <c r="GO235" s="518" t="s">
        <v>102</v>
      </c>
      <c r="GP235" s="518" t="s">
        <v>102</v>
      </c>
      <c r="GQ235" s="518" t="s">
        <v>102</v>
      </c>
      <c r="GR235" s="518" t="s">
        <v>102</v>
      </c>
      <c r="GS235" s="518" t="s">
        <v>102</v>
      </c>
      <c r="GT235" s="518" t="s">
        <v>102</v>
      </c>
      <c r="GU235" s="518" t="s">
        <v>102</v>
      </c>
      <c r="GV235" s="518" t="s">
        <v>102</v>
      </c>
      <c r="GW235" s="518" t="s">
        <v>102</v>
      </c>
      <c r="GX235" s="518" t="s">
        <v>102</v>
      </c>
      <c r="GY235" s="518" t="s">
        <v>102</v>
      </c>
      <c r="GZ235" s="518" t="s">
        <v>102</v>
      </c>
      <c r="HA235" s="518" t="s">
        <v>102</v>
      </c>
      <c r="HB235" s="518" t="s">
        <v>102</v>
      </c>
      <c r="HC235" s="511" t="str">
        <f t="shared" si="3"/>
        <v>2009-800056</v>
      </c>
    </row>
    <row r="236" spans="1:211" ht="48" hidden="1" customHeight="1" x14ac:dyDescent="0.15">
      <c r="A236" s="511" t="s">
        <v>4523</v>
      </c>
      <c r="B236" s="512" t="s">
        <v>12748</v>
      </c>
      <c r="C236" s="513">
        <v>39910</v>
      </c>
      <c r="D236" s="512" t="s">
        <v>8419</v>
      </c>
      <c r="E236" s="512" t="s">
        <v>8498</v>
      </c>
      <c r="F236" s="512" t="s">
        <v>8421</v>
      </c>
      <c r="G236" s="513">
        <v>40308</v>
      </c>
      <c r="H236" s="512" t="s">
        <v>12719</v>
      </c>
      <c r="I236" s="512" t="s">
        <v>8500</v>
      </c>
      <c r="J236" s="513">
        <v>40266</v>
      </c>
      <c r="K236" s="512" t="s">
        <v>12749</v>
      </c>
      <c r="N236" s="513">
        <v>40305</v>
      </c>
      <c r="S236" s="514" t="s">
        <v>12750</v>
      </c>
      <c r="T236" s="511">
        <v>2010</v>
      </c>
      <c r="U236" s="515" t="s">
        <v>8424</v>
      </c>
      <c r="V236" s="514">
        <v>110</v>
      </c>
      <c r="W236" s="514">
        <v>4</v>
      </c>
      <c r="X236" s="514">
        <v>4</v>
      </c>
      <c r="Y236" s="513">
        <v>37245</v>
      </c>
      <c r="Z236" s="512" t="s">
        <v>12689</v>
      </c>
      <c r="AA236" s="512" t="s">
        <v>12690</v>
      </c>
      <c r="AB236" s="513">
        <v>37805</v>
      </c>
      <c r="AC236" s="513">
        <v>39547</v>
      </c>
      <c r="AD236" s="512" t="s">
        <v>12691</v>
      </c>
      <c r="AE236" s="513">
        <v>37965</v>
      </c>
      <c r="AF236" s="512" t="s">
        <v>9163</v>
      </c>
      <c r="AG236" s="512" t="s">
        <v>12690</v>
      </c>
      <c r="AH236" s="516">
        <v>4074457</v>
      </c>
      <c r="AI236" s="513">
        <v>39479</v>
      </c>
      <c r="AJ236" s="513" t="s">
        <v>138</v>
      </c>
      <c r="AK236" s="511" t="s">
        <v>138</v>
      </c>
      <c r="AL236" s="513" t="s">
        <v>138</v>
      </c>
      <c r="AM236" s="511" t="s">
        <v>138</v>
      </c>
      <c r="AN236" s="511" t="s">
        <v>12692</v>
      </c>
      <c r="AO236" s="511" t="s">
        <v>12693</v>
      </c>
      <c r="AP236" s="511" t="s">
        <v>12694</v>
      </c>
      <c r="AQ236" s="511" t="s">
        <v>12695</v>
      </c>
      <c r="AR236" s="511" t="s">
        <v>12696</v>
      </c>
      <c r="AS236" s="511" t="s">
        <v>12697</v>
      </c>
      <c r="AT236" s="511" t="s">
        <v>12697</v>
      </c>
      <c r="AU236" s="511" t="s">
        <v>12698</v>
      </c>
      <c r="AV236" s="511" t="s">
        <v>12699</v>
      </c>
      <c r="AW236" s="511" t="s">
        <v>12700</v>
      </c>
      <c r="AX236" s="511" t="s">
        <v>12698</v>
      </c>
      <c r="AY236" s="511" t="s">
        <v>12701</v>
      </c>
      <c r="AZ236" s="511" t="s">
        <v>12702</v>
      </c>
      <c r="BA236" s="511" t="s">
        <v>12703</v>
      </c>
      <c r="BB236" s="511" t="s">
        <v>12704</v>
      </c>
      <c r="BC236" s="512" t="s">
        <v>12705</v>
      </c>
      <c r="BD236" s="511" t="s">
        <v>12706</v>
      </c>
      <c r="BE236" s="511" t="s">
        <v>12707</v>
      </c>
      <c r="BF236" s="511" t="s">
        <v>12708</v>
      </c>
      <c r="BG236" s="511" t="s">
        <v>12709</v>
      </c>
      <c r="BH236" s="511" t="s">
        <v>8648</v>
      </c>
      <c r="BI236" s="511">
        <v>6</v>
      </c>
      <c r="BJ236" s="511">
        <v>11</v>
      </c>
      <c r="BK236" s="511" t="s">
        <v>138</v>
      </c>
      <c r="BL236" s="511" t="s">
        <v>138</v>
      </c>
      <c r="BM236" s="511" t="s">
        <v>12710</v>
      </c>
      <c r="BN236" s="511" t="s">
        <v>138</v>
      </c>
      <c r="BO236" s="511" t="s">
        <v>9027</v>
      </c>
      <c r="BP236" s="513" t="s">
        <v>138</v>
      </c>
      <c r="BQ236" s="511" t="s">
        <v>138</v>
      </c>
      <c r="BR236" s="511" t="s">
        <v>8482</v>
      </c>
      <c r="BS236" s="511" t="s">
        <v>12711</v>
      </c>
      <c r="BT236" s="511" t="s">
        <v>12712</v>
      </c>
      <c r="BU236" s="511" t="s">
        <v>12713</v>
      </c>
      <c r="BV236" s="511" t="s">
        <v>138</v>
      </c>
      <c r="BW236" s="511">
        <v>3</v>
      </c>
      <c r="BX236" s="511" t="s">
        <v>12714</v>
      </c>
      <c r="BY236" s="511" t="s">
        <v>12715</v>
      </c>
      <c r="BZ236" s="511">
        <v>35</v>
      </c>
      <c r="CA236" s="511" t="s">
        <v>12716</v>
      </c>
      <c r="CB236" s="511" t="s">
        <v>12717</v>
      </c>
      <c r="CC236" s="511" t="s">
        <v>138</v>
      </c>
      <c r="CD236" s="511" t="s">
        <v>138</v>
      </c>
      <c r="CE236" s="518" t="s">
        <v>102</v>
      </c>
      <c r="CF236" s="518" t="s">
        <v>102</v>
      </c>
      <c r="CG236" s="518" t="s">
        <v>102</v>
      </c>
      <c r="CH236" s="518" t="s">
        <v>102</v>
      </c>
      <c r="CI236" s="518" t="s">
        <v>102</v>
      </c>
      <c r="CJ236" s="518" t="s">
        <v>102</v>
      </c>
      <c r="CK236" s="518" t="s">
        <v>102</v>
      </c>
      <c r="CL236" s="518" t="s">
        <v>102</v>
      </c>
      <c r="CM236" s="518" t="s">
        <v>102</v>
      </c>
      <c r="CN236" s="518" t="s">
        <v>102</v>
      </c>
      <c r="CO236" s="518" t="s">
        <v>102</v>
      </c>
      <c r="CP236" s="518" t="s">
        <v>102</v>
      </c>
      <c r="CQ236" s="518" t="s">
        <v>102</v>
      </c>
      <c r="CR236" s="518" t="s">
        <v>102</v>
      </c>
      <c r="CS236" s="518" t="s">
        <v>102</v>
      </c>
      <c r="CT236" s="518" t="s">
        <v>102</v>
      </c>
      <c r="CU236" s="518" t="s">
        <v>102</v>
      </c>
      <c r="CV236" s="518" t="s">
        <v>102</v>
      </c>
      <c r="CW236" s="518" t="s">
        <v>102</v>
      </c>
      <c r="CX236" s="518" t="s">
        <v>102</v>
      </c>
      <c r="CY236" s="518" t="s">
        <v>102</v>
      </c>
      <c r="CZ236" s="518" t="s">
        <v>102</v>
      </c>
      <c r="DA236" s="518" t="s">
        <v>102</v>
      </c>
      <c r="DB236" s="518" t="s">
        <v>102</v>
      </c>
      <c r="DC236" s="518" t="s">
        <v>102</v>
      </c>
      <c r="DD236" s="518" t="s">
        <v>12751</v>
      </c>
      <c r="DE236" s="518" t="s">
        <v>12752</v>
      </c>
      <c r="DF236" s="518" t="s">
        <v>12753</v>
      </c>
      <c r="DG236" s="518" t="s">
        <v>12754</v>
      </c>
      <c r="DH236" s="518" t="s">
        <v>12755</v>
      </c>
      <c r="DI236" s="518" t="s">
        <v>12756</v>
      </c>
      <c r="DJ236" s="518" t="s">
        <v>12757</v>
      </c>
      <c r="DK236" s="518" t="s">
        <v>12758</v>
      </c>
      <c r="DL236" s="518" t="s">
        <v>12759</v>
      </c>
      <c r="DM236" s="518" t="s">
        <v>12760</v>
      </c>
      <c r="DN236" s="518" t="s">
        <v>12761</v>
      </c>
      <c r="DO236" s="518" t="s">
        <v>12762</v>
      </c>
      <c r="DP236" s="518" t="s">
        <v>12763</v>
      </c>
      <c r="DQ236" s="518" t="s">
        <v>102</v>
      </c>
      <c r="DR236" s="518" t="s">
        <v>102</v>
      </c>
      <c r="DS236" s="518" t="s">
        <v>102</v>
      </c>
      <c r="DT236" s="518" t="s">
        <v>102</v>
      </c>
      <c r="DU236" s="518" t="s">
        <v>102</v>
      </c>
      <c r="DV236" s="518" t="s">
        <v>102</v>
      </c>
      <c r="DW236" s="518" t="s">
        <v>102</v>
      </c>
      <c r="DX236" s="518" t="s">
        <v>102</v>
      </c>
      <c r="DY236" s="518" t="s">
        <v>102</v>
      </c>
      <c r="DZ236" s="518" t="s">
        <v>102</v>
      </c>
      <c r="EA236" s="518" t="s">
        <v>102</v>
      </c>
      <c r="EB236" s="518" t="s">
        <v>102</v>
      </c>
      <c r="EC236" s="518" t="s">
        <v>102</v>
      </c>
      <c r="ED236" s="518" t="s">
        <v>102</v>
      </c>
      <c r="EE236" s="518" t="s">
        <v>102</v>
      </c>
      <c r="EF236" s="518" t="s">
        <v>102</v>
      </c>
      <c r="EG236" s="518" t="s">
        <v>102</v>
      </c>
      <c r="EH236" s="518" t="s">
        <v>102</v>
      </c>
      <c r="EI236" s="518" t="s">
        <v>102</v>
      </c>
      <c r="EJ236" s="518" t="s">
        <v>102</v>
      </c>
      <c r="EK236" s="518" t="s">
        <v>102</v>
      </c>
      <c r="EL236" s="518" t="s">
        <v>102</v>
      </c>
      <c r="EM236" s="518" t="s">
        <v>102</v>
      </c>
      <c r="EN236" s="518" t="s">
        <v>102</v>
      </c>
      <c r="EO236" s="518" t="s">
        <v>102</v>
      </c>
      <c r="EP236" s="518" t="s">
        <v>102</v>
      </c>
      <c r="EQ236" s="518" t="s">
        <v>102</v>
      </c>
      <c r="ER236" s="518" t="s">
        <v>102</v>
      </c>
      <c r="ES236" s="518" t="s">
        <v>102</v>
      </c>
      <c r="ET236" s="518" t="s">
        <v>102</v>
      </c>
      <c r="EU236" s="518" t="s">
        <v>102</v>
      </c>
      <c r="EV236" s="518" t="s">
        <v>102</v>
      </c>
      <c r="EW236" s="518" t="s">
        <v>102</v>
      </c>
      <c r="EX236" s="518" t="s">
        <v>102</v>
      </c>
      <c r="EY236" s="518" t="s">
        <v>102</v>
      </c>
      <c r="EZ236" s="518" t="s">
        <v>102</v>
      </c>
      <c r="FA236" s="518" t="s">
        <v>102</v>
      </c>
      <c r="FB236" s="518" t="s">
        <v>102</v>
      </c>
      <c r="FC236" s="518" t="s">
        <v>102</v>
      </c>
      <c r="FD236" s="518" t="s">
        <v>102</v>
      </c>
      <c r="FE236" s="518" t="s">
        <v>102</v>
      </c>
      <c r="FF236" s="518" t="s">
        <v>102</v>
      </c>
      <c r="FG236" s="518" t="s">
        <v>102</v>
      </c>
      <c r="FH236" s="518" t="s">
        <v>102</v>
      </c>
      <c r="FI236" s="518" t="s">
        <v>102</v>
      </c>
      <c r="FJ236" s="518" t="s">
        <v>102</v>
      </c>
      <c r="FK236" s="518" t="s">
        <v>102</v>
      </c>
      <c r="FL236" s="518" t="s">
        <v>102</v>
      </c>
      <c r="FM236" s="518" t="s">
        <v>102</v>
      </c>
      <c r="FN236" s="518" t="s">
        <v>102</v>
      </c>
      <c r="FO236" s="518" t="s">
        <v>102</v>
      </c>
      <c r="FP236" s="518" t="s">
        <v>102</v>
      </c>
      <c r="FQ236" s="518" t="s">
        <v>102</v>
      </c>
      <c r="FR236" s="518" t="s">
        <v>102</v>
      </c>
      <c r="FS236" s="518" t="s">
        <v>102</v>
      </c>
      <c r="FT236" s="518" t="s">
        <v>102</v>
      </c>
      <c r="FU236" s="518" t="s">
        <v>102</v>
      </c>
      <c r="FV236" s="518" t="s">
        <v>102</v>
      </c>
      <c r="FW236" s="518" t="s">
        <v>102</v>
      </c>
      <c r="FX236" s="518" t="s">
        <v>102</v>
      </c>
      <c r="FY236" s="518" t="s">
        <v>102</v>
      </c>
      <c r="FZ236" s="518" t="s">
        <v>102</v>
      </c>
      <c r="GA236" s="518" t="s">
        <v>102</v>
      </c>
      <c r="GB236" s="518" t="s">
        <v>102</v>
      </c>
      <c r="GC236" s="518" t="s">
        <v>102</v>
      </c>
      <c r="GD236" s="518" t="s">
        <v>102</v>
      </c>
      <c r="GE236" s="518" t="s">
        <v>102</v>
      </c>
      <c r="GF236" s="518" t="s">
        <v>102</v>
      </c>
      <c r="GG236" s="518" t="s">
        <v>102</v>
      </c>
      <c r="GH236" s="518" t="s">
        <v>102</v>
      </c>
      <c r="GI236" s="518" t="s">
        <v>102</v>
      </c>
      <c r="GJ236" s="518" t="s">
        <v>102</v>
      </c>
      <c r="GK236" s="518" t="s">
        <v>102</v>
      </c>
      <c r="GL236" s="518" t="s">
        <v>102</v>
      </c>
      <c r="GM236" s="518" t="s">
        <v>102</v>
      </c>
      <c r="GN236" s="518" t="s">
        <v>102</v>
      </c>
      <c r="GO236" s="518" t="s">
        <v>102</v>
      </c>
      <c r="GP236" s="518" t="s">
        <v>102</v>
      </c>
      <c r="GQ236" s="518" t="s">
        <v>102</v>
      </c>
      <c r="GR236" s="518" t="s">
        <v>102</v>
      </c>
      <c r="GS236" s="518" t="s">
        <v>102</v>
      </c>
      <c r="GT236" s="518" t="s">
        <v>102</v>
      </c>
      <c r="GU236" s="518" t="s">
        <v>102</v>
      </c>
      <c r="GV236" s="518" t="s">
        <v>102</v>
      </c>
      <c r="GW236" s="518" t="s">
        <v>102</v>
      </c>
      <c r="GX236" s="518" t="s">
        <v>102</v>
      </c>
      <c r="GY236" s="518" t="s">
        <v>102</v>
      </c>
      <c r="GZ236" s="518" t="s">
        <v>102</v>
      </c>
      <c r="HA236" s="518" t="s">
        <v>102</v>
      </c>
      <c r="HB236" s="518" t="s">
        <v>102</v>
      </c>
      <c r="HC236" s="511" t="str">
        <f t="shared" si="3"/>
        <v>2009-800076</v>
      </c>
    </row>
    <row r="237" spans="1:211" ht="48" hidden="1" customHeight="1" x14ac:dyDescent="0.15">
      <c r="A237" s="511" t="s">
        <v>4528</v>
      </c>
      <c r="B237" s="512" t="s">
        <v>12764</v>
      </c>
      <c r="C237" s="513">
        <v>39980</v>
      </c>
      <c r="D237" s="512" t="s">
        <v>8419</v>
      </c>
      <c r="E237" s="512" t="s">
        <v>8498</v>
      </c>
      <c r="F237" s="512" t="s">
        <v>8843</v>
      </c>
      <c r="G237" s="513">
        <v>40359</v>
      </c>
      <c r="H237" s="512" t="s">
        <v>12765</v>
      </c>
      <c r="I237" s="512" t="s">
        <v>9557</v>
      </c>
      <c r="J237" s="513">
        <v>40227</v>
      </c>
      <c r="S237" s="514" t="s">
        <v>12766</v>
      </c>
      <c r="T237" s="511">
        <v>2010</v>
      </c>
      <c r="U237" s="515" t="s">
        <v>8734</v>
      </c>
      <c r="V237" s="514">
        <v>111</v>
      </c>
      <c r="W237" s="514">
        <v>1</v>
      </c>
      <c r="X237" s="514">
        <v>1</v>
      </c>
      <c r="Y237" s="513">
        <v>36752</v>
      </c>
      <c r="Z237" s="512" t="s">
        <v>12767</v>
      </c>
      <c r="AA237" s="512" t="s">
        <v>12768</v>
      </c>
      <c r="AB237" s="513">
        <v>37677</v>
      </c>
      <c r="AC237" s="513">
        <v>39933</v>
      </c>
      <c r="AD237" s="512" t="s">
        <v>12769</v>
      </c>
      <c r="AE237" s="513">
        <v>39300</v>
      </c>
      <c r="AF237" s="512" t="s">
        <v>138</v>
      </c>
      <c r="AG237" s="512" t="s">
        <v>12768</v>
      </c>
      <c r="AH237" s="516">
        <v>4261103</v>
      </c>
      <c r="AI237" s="513">
        <v>39864</v>
      </c>
      <c r="AJ237" s="513">
        <v>36752</v>
      </c>
      <c r="AK237" s="511" t="s">
        <v>12770</v>
      </c>
      <c r="AL237" s="513">
        <v>36944</v>
      </c>
      <c r="AM237" s="511" t="s">
        <v>12771</v>
      </c>
      <c r="AN237" s="511" t="s">
        <v>12772</v>
      </c>
      <c r="AO237" s="511" t="s">
        <v>405</v>
      </c>
      <c r="AP237" s="511" t="s">
        <v>12773</v>
      </c>
      <c r="AQ237" s="511" t="s">
        <v>12774</v>
      </c>
      <c r="AR237" s="511" t="s">
        <v>12775</v>
      </c>
      <c r="AS237" s="511" t="s">
        <v>12776</v>
      </c>
      <c r="AT237" s="511" t="s">
        <v>12776</v>
      </c>
      <c r="AU237" s="511" t="s">
        <v>12777</v>
      </c>
      <c r="AV237" s="511" t="s">
        <v>12778</v>
      </c>
      <c r="AW237" s="511" t="s">
        <v>406</v>
      </c>
      <c r="AX237" s="511" t="s">
        <v>12779</v>
      </c>
      <c r="AY237" s="511" t="s">
        <v>407</v>
      </c>
      <c r="AZ237" s="511" t="s">
        <v>12780</v>
      </c>
      <c r="BA237" s="511" t="s">
        <v>408</v>
      </c>
      <c r="BB237" s="511">
        <v>591128774</v>
      </c>
      <c r="BC237" s="512" t="s">
        <v>402</v>
      </c>
      <c r="BD237" s="511" t="s">
        <v>403</v>
      </c>
      <c r="BE237" s="511" t="s">
        <v>12781</v>
      </c>
      <c r="BF237" s="511" t="s">
        <v>12782</v>
      </c>
      <c r="BG237" s="511" t="s">
        <v>12783</v>
      </c>
      <c r="BH237" s="511" t="s">
        <v>9244</v>
      </c>
      <c r="BI237" s="511">
        <v>6</v>
      </c>
      <c r="BJ237" s="511">
        <v>49</v>
      </c>
      <c r="BK237" s="511" t="s">
        <v>138</v>
      </c>
      <c r="BL237" s="511" t="s">
        <v>12784</v>
      </c>
      <c r="BM237" s="511" t="s">
        <v>12785</v>
      </c>
      <c r="BN237" s="511" t="s">
        <v>138</v>
      </c>
      <c r="BO237" s="511" t="s">
        <v>138</v>
      </c>
      <c r="BP237" s="513" t="s">
        <v>12786</v>
      </c>
      <c r="BQ237" s="511" t="s">
        <v>138</v>
      </c>
      <c r="BR237" s="511" t="s">
        <v>8482</v>
      </c>
      <c r="BS237" s="511" t="s">
        <v>12787</v>
      </c>
      <c r="BT237" s="511" t="s">
        <v>404</v>
      </c>
      <c r="BU237" s="511" t="s">
        <v>12764</v>
      </c>
      <c r="BV237" s="511" t="s">
        <v>138</v>
      </c>
      <c r="BW237" s="511">
        <v>1</v>
      </c>
      <c r="BX237" s="511" t="s">
        <v>12788</v>
      </c>
      <c r="BY237" s="511" t="s">
        <v>138</v>
      </c>
      <c r="BZ237" s="511">
        <v>21</v>
      </c>
      <c r="CA237" s="511" t="s">
        <v>12789</v>
      </c>
      <c r="CB237" s="511" t="s">
        <v>12790</v>
      </c>
      <c r="CC237" s="511" t="s">
        <v>12791</v>
      </c>
      <c r="CD237" s="511" t="s">
        <v>5416</v>
      </c>
      <c r="CE237" s="518" t="s">
        <v>12792</v>
      </c>
      <c r="CF237" s="518" t="s">
        <v>12793</v>
      </c>
      <c r="CG237" s="518" t="s">
        <v>12794</v>
      </c>
      <c r="CH237" s="518" t="s">
        <v>12795</v>
      </c>
      <c r="CI237" s="518" t="s">
        <v>12796</v>
      </c>
      <c r="CJ237" s="518" t="s">
        <v>12797</v>
      </c>
      <c r="CK237" s="518" t="s">
        <v>12798</v>
      </c>
      <c r="CL237" s="518" t="s">
        <v>12799</v>
      </c>
      <c r="CM237" s="518" t="s">
        <v>12800</v>
      </c>
      <c r="CN237" s="518" t="s">
        <v>12801</v>
      </c>
      <c r="CO237" s="518" t="s">
        <v>12802</v>
      </c>
      <c r="CP237" s="518" t="s">
        <v>12803</v>
      </c>
      <c r="CQ237" s="518" t="s">
        <v>12804</v>
      </c>
      <c r="CR237" s="518" t="s">
        <v>12805</v>
      </c>
      <c r="CS237" s="518" t="s">
        <v>12806</v>
      </c>
      <c r="CT237" s="518" t="s">
        <v>12807</v>
      </c>
      <c r="CU237" s="518" t="s">
        <v>12808</v>
      </c>
      <c r="CV237" s="518" t="s">
        <v>102</v>
      </c>
      <c r="CW237" s="518" t="s">
        <v>102</v>
      </c>
      <c r="CX237" s="518" t="s">
        <v>102</v>
      </c>
      <c r="CY237" s="518" t="s">
        <v>102</v>
      </c>
      <c r="CZ237" s="518" t="s">
        <v>102</v>
      </c>
      <c r="DA237" s="518" t="s">
        <v>102</v>
      </c>
      <c r="DB237" s="518" t="s">
        <v>102</v>
      </c>
      <c r="DC237" s="518" t="s">
        <v>102</v>
      </c>
      <c r="DD237" s="518" t="s">
        <v>102</v>
      </c>
      <c r="DE237" s="518" t="s">
        <v>102</v>
      </c>
      <c r="DF237" s="518" t="s">
        <v>102</v>
      </c>
      <c r="DG237" s="518" t="s">
        <v>102</v>
      </c>
      <c r="DH237" s="518" t="s">
        <v>102</v>
      </c>
      <c r="DI237" s="518" t="s">
        <v>102</v>
      </c>
      <c r="DJ237" s="518" t="s">
        <v>102</v>
      </c>
      <c r="DK237" s="518" t="s">
        <v>102</v>
      </c>
      <c r="DL237" s="518" t="s">
        <v>102</v>
      </c>
      <c r="DM237" s="518" t="s">
        <v>102</v>
      </c>
      <c r="DN237" s="518" t="s">
        <v>102</v>
      </c>
      <c r="DO237" s="518" t="s">
        <v>102</v>
      </c>
      <c r="DP237" s="518" t="s">
        <v>102</v>
      </c>
      <c r="DQ237" s="518" t="s">
        <v>102</v>
      </c>
      <c r="DR237" s="518" t="s">
        <v>102</v>
      </c>
      <c r="DS237" s="518" t="s">
        <v>102</v>
      </c>
      <c r="DT237" s="518" t="s">
        <v>102</v>
      </c>
      <c r="DU237" s="518" t="s">
        <v>102</v>
      </c>
      <c r="DV237" s="518" t="s">
        <v>102</v>
      </c>
      <c r="DW237" s="518" t="s">
        <v>102</v>
      </c>
      <c r="DX237" s="518" t="s">
        <v>102</v>
      </c>
      <c r="DY237" s="518" t="s">
        <v>102</v>
      </c>
      <c r="DZ237" s="518" t="s">
        <v>102</v>
      </c>
      <c r="EA237" s="518" t="s">
        <v>102</v>
      </c>
      <c r="EB237" s="518" t="s">
        <v>102</v>
      </c>
      <c r="EC237" s="518" t="s">
        <v>102</v>
      </c>
      <c r="ED237" s="518" t="s">
        <v>102</v>
      </c>
      <c r="EE237" s="518" t="s">
        <v>102</v>
      </c>
      <c r="EF237" s="518" t="s">
        <v>102</v>
      </c>
      <c r="EG237" s="518" t="s">
        <v>102</v>
      </c>
      <c r="EH237" s="518" t="s">
        <v>102</v>
      </c>
      <c r="EI237" s="518" t="s">
        <v>102</v>
      </c>
      <c r="EJ237" s="518" t="s">
        <v>102</v>
      </c>
      <c r="EK237" s="518" t="s">
        <v>102</v>
      </c>
      <c r="EL237" s="518" t="s">
        <v>102</v>
      </c>
      <c r="EM237" s="518" t="s">
        <v>102</v>
      </c>
      <c r="EN237" s="518" t="s">
        <v>102</v>
      </c>
      <c r="EO237" s="518" t="s">
        <v>102</v>
      </c>
      <c r="EP237" s="518" t="s">
        <v>102</v>
      </c>
      <c r="EQ237" s="518" t="s">
        <v>102</v>
      </c>
      <c r="ER237" s="518" t="s">
        <v>102</v>
      </c>
      <c r="ES237" s="518" t="s">
        <v>102</v>
      </c>
      <c r="ET237" s="518" t="s">
        <v>102</v>
      </c>
      <c r="EU237" s="518" t="s">
        <v>102</v>
      </c>
      <c r="EV237" s="518" t="s">
        <v>102</v>
      </c>
      <c r="EW237" s="518" t="s">
        <v>102</v>
      </c>
      <c r="EX237" s="518" t="s">
        <v>102</v>
      </c>
      <c r="EY237" s="518" t="s">
        <v>102</v>
      </c>
      <c r="EZ237" s="518" t="s">
        <v>102</v>
      </c>
      <c r="FA237" s="518" t="s">
        <v>102</v>
      </c>
      <c r="FB237" s="518" t="s">
        <v>102</v>
      </c>
      <c r="FC237" s="518" t="s">
        <v>102</v>
      </c>
      <c r="FD237" s="518" t="s">
        <v>102</v>
      </c>
      <c r="FE237" s="518" t="s">
        <v>102</v>
      </c>
      <c r="FF237" s="518" t="s">
        <v>102</v>
      </c>
      <c r="FG237" s="518" t="s">
        <v>102</v>
      </c>
      <c r="FH237" s="518" t="s">
        <v>102</v>
      </c>
      <c r="FI237" s="518" t="s">
        <v>102</v>
      </c>
      <c r="FJ237" s="518" t="s">
        <v>102</v>
      </c>
      <c r="FK237" s="518" t="s">
        <v>102</v>
      </c>
      <c r="FL237" s="518" t="s">
        <v>102</v>
      </c>
      <c r="FM237" s="518" t="s">
        <v>102</v>
      </c>
      <c r="FN237" s="518" t="s">
        <v>102</v>
      </c>
      <c r="FO237" s="518" t="s">
        <v>102</v>
      </c>
      <c r="FP237" s="518" t="s">
        <v>102</v>
      </c>
      <c r="FQ237" s="518" t="s">
        <v>102</v>
      </c>
      <c r="FR237" s="518" t="s">
        <v>102</v>
      </c>
      <c r="FS237" s="518" t="s">
        <v>102</v>
      </c>
      <c r="FT237" s="518" t="s">
        <v>102</v>
      </c>
      <c r="FU237" s="518" t="s">
        <v>102</v>
      </c>
      <c r="FV237" s="518" t="s">
        <v>102</v>
      </c>
      <c r="FW237" s="518" t="s">
        <v>102</v>
      </c>
      <c r="FX237" s="518" t="s">
        <v>102</v>
      </c>
      <c r="FY237" s="518" t="s">
        <v>102</v>
      </c>
      <c r="FZ237" s="518" t="s">
        <v>102</v>
      </c>
      <c r="GA237" s="518" t="s">
        <v>102</v>
      </c>
      <c r="GB237" s="518" t="s">
        <v>102</v>
      </c>
      <c r="GC237" s="518" t="s">
        <v>102</v>
      </c>
      <c r="GD237" s="518" t="s">
        <v>102</v>
      </c>
      <c r="GE237" s="518" t="s">
        <v>102</v>
      </c>
      <c r="GF237" s="518" t="s">
        <v>102</v>
      </c>
      <c r="GG237" s="518" t="s">
        <v>102</v>
      </c>
      <c r="GH237" s="518" t="s">
        <v>102</v>
      </c>
      <c r="GI237" s="518" t="s">
        <v>102</v>
      </c>
      <c r="GJ237" s="518" t="s">
        <v>102</v>
      </c>
      <c r="GK237" s="518" t="s">
        <v>102</v>
      </c>
      <c r="GL237" s="518" t="s">
        <v>102</v>
      </c>
      <c r="GM237" s="518" t="s">
        <v>102</v>
      </c>
      <c r="GN237" s="518" t="s">
        <v>102</v>
      </c>
      <c r="GO237" s="518" t="s">
        <v>102</v>
      </c>
      <c r="GP237" s="518" t="s">
        <v>102</v>
      </c>
      <c r="GQ237" s="518" t="s">
        <v>102</v>
      </c>
      <c r="GR237" s="518" t="s">
        <v>102</v>
      </c>
      <c r="GS237" s="518" t="s">
        <v>102</v>
      </c>
      <c r="GT237" s="518" t="s">
        <v>102</v>
      </c>
      <c r="GU237" s="518" t="s">
        <v>102</v>
      </c>
      <c r="GV237" s="518" t="s">
        <v>102</v>
      </c>
      <c r="GW237" s="518" t="s">
        <v>102</v>
      </c>
      <c r="GX237" s="518" t="s">
        <v>102</v>
      </c>
      <c r="GY237" s="518" t="s">
        <v>102</v>
      </c>
      <c r="GZ237" s="518" t="s">
        <v>102</v>
      </c>
      <c r="HA237" s="518" t="s">
        <v>102</v>
      </c>
      <c r="HB237" s="518" t="s">
        <v>102</v>
      </c>
      <c r="HC237" s="511" t="str">
        <f t="shared" si="3"/>
        <v>2009-800125</v>
      </c>
    </row>
    <row r="238" spans="1:211" ht="48" hidden="1" customHeight="1" x14ac:dyDescent="0.15">
      <c r="A238" s="511" t="s">
        <v>4529</v>
      </c>
      <c r="B238" s="512" t="s">
        <v>12809</v>
      </c>
      <c r="C238" s="513">
        <v>39793</v>
      </c>
      <c r="D238" s="512" t="s">
        <v>8419</v>
      </c>
      <c r="E238" s="512" t="s">
        <v>8498</v>
      </c>
      <c r="F238" s="512" t="s">
        <v>8421</v>
      </c>
      <c r="G238" s="513">
        <v>40217</v>
      </c>
      <c r="H238" s="512" t="s">
        <v>12810</v>
      </c>
      <c r="I238" s="512" t="s">
        <v>10779</v>
      </c>
      <c r="J238" s="513">
        <v>40171</v>
      </c>
      <c r="S238" s="514" t="s">
        <v>12811</v>
      </c>
      <c r="T238" s="511">
        <v>2010</v>
      </c>
      <c r="U238" s="515" t="s">
        <v>8734</v>
      </c>
      <c r="V238" s="514">
        <v>112</v>
      </c>
      <c r="W238" s="514">
        <v>1</v>
      </c>
      <c r="X238" s="514">
        <v>1</v>
      </c>
      <c r="Y238" s="513">
        <v>36871</v>
      </c>
      <c r="Z238" s="512" t="s">
        <v>12812</v>
      </c>
      <c r="AA238" s="512" t="s">
        <v>12813</v>
      </c>
      <c r="AB238" s="513">
        <v>37782</v>
      </c>
      <c r="AC238" s="513">
        <v>38833</v>
      </c>
      <c r="AD238" s="512" t="s">
        <v>12814</v>
      </c>
      <c r="AE238" s="513">
        <v>37676</v>
      </c>
      <c r="AF238" s="512" t="s">
        <v>138</v>
      </c>
      <c r="AG238" s="512" t="s">
        <v>12813</v>
      </c>
      <c r="AH238" s="516">
        <v>3770833</v>
      </c>
      <c r="AI238" s="513">
        <v>38765</v>
      </c>
      <c r="AJ238" s="513">
        <v>36871</v>
      </c>
      <c r="AK238" s="511" t="s">
        <v>12815</v>
      </c>
      <c r="AL238" s="513">
        <v>37084</v>
      </c>
      <c r="AM238" s="511" t="s">
        <v>12814</v>
      </c>
      <c r="AN238" s="511" t="s">
        <v>12816</v>
      </c>
      <c r="AO238" s="511" t="s">
        <v>152</v>
      </c>
      <c r="AP238" s="511" t="s">
        <v>12817</v>
      </c>
      <c r="AQ238" s="511" t="s">
        <v>12818</v>
      </c>
      <c r="AR238" s="511" t="s">
        <v>12819</v>
      </c>
      <c r="AS238" s="511" t="s">
        <v>12820</v>
      </c>
      <c r="AT238" s="511" t="s">
        <v>12820</v>
      </c>
      <c r="AU238" s="511" t="s">
        <v>12821</v>
      </c>
      <c r="AV238" s="511" t="s">
        <v>12822</v>
      </c>
      <c r="AW238" s="511" t="s">
        <v>153</v>
      </c>
      <c r="AX238" s="511" t="s">
        <v>12821</v>
      </c>
      <c r="AY238" s="511" t="s">
        <v>154</v>
      </c>
      <c r="AZ238" s="511" t="s">
        <v>12823</v>
      </c>
      <c r="BA238" s="511" t="s">
        <v>155</v>
      </c>
      <c r="BB238" s="511">
        <v>178882</v>
      </c>
      <c r="BC238" s="512" t="s">
        <v>149</v>
      </c>
      <c r="BD238" s="511" t="s">
        <v>150</v>
      </c>
      <c r="BE238" s="511" t="s">
        <v>12824</v>
      </c>
      <c r="BF238" s="511" t="s">
        <v>148</v>
      </c>
      <c r="BG238" s="511" t="s">
        <v>12825</v>
      </c>
      <c r="BH238" s="511" t="s">
        <v>8648</v>
      </c>
      <c r="BI238" s="511">
        <v>2</v>
      </c>
      <c r="BJ238" s="511">
        <v>9</v>
      </c>
      <c r="BK238" s="511" t="s">
        <v>12826</v>
      </c>
      <c r="BL238" s="511" t="s">
        <v>12827</v>
      </c>
      <c r="BM238" s="511" t="s">
        <v>12828</v>
      </c>
      <c r="BN238" s="511" t="s">
        <v>138</v>
      </c>
      <c r="BO238" s="511" t="s">
        <v>138</v>
      </c>
      <c r="BP238" s="513">
        <v>36531</v>
      </c>
      <c r="BQ238" s="511" t="s">
        <v>138</v>
      </c>
      <c r="BR238" s="511" t="s">
        <v>8482</v>
      </c>
      <c r="BS238" s="511" t="s">
        <v>12829</v>
      </c>
      <c r="BT238" s="511" t="s">
        <v>151</v>
      </c>
      <c r="BU238" s="511" t="s">
        <v>12809</v>
      </c>
      <c r="BV238" s="511" t="s">
        <v>138</v>
      </c>
      <c r="BW238" s="511">
        <v>1</v>
      </c>
      <c r="BX238" s="511" t="s">
        <v>12830</v>
      </c>
      <c r="BY238" s="511" t="s">
        <v>138</v>
      </c>
      <c r="BZ238" s="511">
        <v>12</v>
      </c>
      <c r="CA238" s="511" t="s">
        <v>12831</v>
      </c>
      <c r="CB238" s="511" t="s">
        <v>12832</v>
      </c>
      <c r="CC238" s="511" t="s">
        <v>12833</v>
      </c>
      <c r="CD238" s="511" t="s">
        <v>138</v>
      </c>
      <c r="CE238" s="518" t="s">
        <v>12834</v>
      </c>
      <c r="CF238" s="518" t="s">
        <v>12835</v>
      </c>
      <c r="CG238" s="518" t="s">
        <v>12836</v>
      </c>
      <c r="CH238" s="518" t="s">
        <v>12837</v>
      </c>
      <c r="CI238" s="518" t="s">
        <v>12838</v>
      </c>
      <c r="CJ238" s="518" t="s">
        <v>12839</v>
      </c>
      <c r="CK238" s="518" t="s">
        <v>12840</v>
      </c>
      <c r="CL238" s="518" t="s">
        <v>12841</v>
      </c>
      <c r="CM238" s="518" t="s">
        <v>102</v>
      </c>
      <c r="CN238" s="518" t="s">
        <v>102</v>
      </c>
      <c r="CO238" s="518" t="s">
        <v>102</v>
      </c>
      <c r="CP238" s="518" t="s">
        <v>102</v>
      </c>
      <c r="CQ238" s="518" t="s">
        <v>102</v>
      </c>
      <c r="CR238" s="518" t="s">
        <v>102</v>
      </c>
      <c r="CS238" s="518" t="s">
        <v>102</v>
      </c>
      <c r="CT238" s="518" t="s">
        <v>102</v>
      </c>
      <c r="CU238" s="518" t="s">
        <v>102</v>
      </c>
      <c r="CV238" s="518" t="s">
        <v>102</v>
      </c>
      <c r="CW238" s="518" t="s">
        <v>102</v>
      </c>
      <c r="CX238" s="518" t="s">
        <v>102</v>
      </c>
      <c r="CY238" s="518" t="s">
        <v>102</v>
      </c>
      <c r="CZ238" s="518" t="s">
        <v>102</v>
      </c>
      <c r="DA238" s="518" t="s">
        <v>102</v>
      </c>
      <c r="DB238" s="518" t="s">
        <v>102</v>
      </c>
      <c r="DC238" s="518" t="s">
        <v>102</v>
      </c>
      <c r="DD238" s="518" t="s">
        <v>102</v>
      </c>
      <c r="DE238" s="518" t="s">
        <v>102</v>
      </c>
      <c r="DF238" s="518" t="s">
        <v>102</v>
      </c>
      <c r="DG238" s="518" t="s">
        <v>102</v>
      </c>
      <c r="DH238" s="518" t="s">
        <v>102</v>
      </c>
      <c r="DI238" s="518" t="s">
        <v>102</v>
      </c>
      <c r="DJ238" s="518" t="s">
        <v>102</v>
      </c>
      <c r="DK238" s="518" t="s">
        <v>102</v>
      </c>
      <c r="DL238" s="518" t="s">
        <v>102</v>
      </c>
      <c r="DM238" s="518" t="s">
        <v>102</v>
      </c>
      <c r="DN238" s="518" t="s">
        <v>102</v>
      </c>
      <c r="DO238" s="518" t="s">
        <v>102</v>
      </c>
      <c r="DP238" s="518" t="s">
        <v>102</v>
      </c>
      <c r="DQ238" s="518" t="s">
        <v>102</v>
      </c>
      <c r="DR238" s="518" t="s">
        <v>102</v>
      </c>
      <c r="DS238" s="518" t="s">
        <v>102</v>
      </c>
      <c r="DT238" s="518" t="s">
        <v>102</v>
      </c>
      <c r="DU238" s="518" t="s">
        <v>102</v>
      </c>
      <c r="DV238" s="518" t="s">
        <v>102</v>
      </c>
      <c r="DW238" s="518" t="s">
        <v>102</v>
      </c>
      <c r="DX238" s="518" t="s">
        <v>102</v>
      </c>
      <c r="DY238" s="518" t="s">
        <v>102</v>
      </c>
      <c r="DZ238" s="518" t="s">
        <v>102</v>
      </c>
      <c r="EA238" s="518" t="s">
        <v>102</v>
      </c>
      <c r="EB238" s="518" t="s">
        <v>102</v>
      </c>
      <c r="EC238" s="518" t="s">
        <v>102</v>
      </c>
      <c r="ED238" s="518" t="s">
        <v>102</v>
      </c>
      <c r="EE238" s="518" t="s">
        <v>102</v>
      </c>
      <c r="EF238" s="518" t="s">
        <v>102</v>
      </c>
      <c r="EG238" s="518" t="s">
        <v>102</v>
      </c>
      <c r="EH238" s="518" t="s">
        <v>102</v>
      </c>
      <c r="EI238" s="518" t="s">
        <v>102</v>
      </c>
      <c r="EJ238" s="518" t="s">
        <v>102</v>
      </c>
      <c r="EK238" s="518" t="s">
        <v>102</v>
      </c>
      <c r="EL238" s="518" t="s">
        <v>102</v>
      </c>
      <c r="EM238" s="518" t="s">
        <v>102</v>
      </c>
      <c r="EN238" s="518" t="s">
        <v>102</v>
      </c>
      <c r="EO238" s="518" t="s">
        <v>102</v>
      </c>
      <c r="EP238" s="518" t="s">
        <v>102</v>
      </c>
      <c r="EQ238" s="518" t="s">
        <v>102</v>
      </c>
      <c r="ER238" s="518" t="s">
        <v>102</v>
      </c>
      <c r="ES238" s="518" t="s">
        <v>102</v>
      </c>
      <c r="ET238" s="518" t="s">
        <v>102</v>
      </c>
      <c r="EU238" s="518" t="s">
        <v>102</v>
      </c>
      <c r="EV238" s="518" t="s">
        <v>102</v>
      </c>
      <c r="EW238" s="518" t="s">
        <v>102</v>
      </c>
      <c r="EX238" s="518" t="s">
        <v>102</v>
      </c>
      <c r="EY238" s="518" t="s">
        <v>102</v>
      </c>
      <c r="EZ238" s="518" t="s">
        <v>102</v>
      </c>
      <c r="FA238" s="518" t="s">
        <v>102</v>
      </c>
      <c r="FB238" s="518" t="s">
        <v>102</v>
      </c>
      <c r="FC238" s="518" t="s">
        <v>102</v>
      </c>
      <c r="FD238" s="518" t="s">
        <v>102</v>
      </c>
      <c r="FE238" s="518" t="s">
        <v>102</v>
      </c>
      <c r="FF238" s="518" t="s">
        <v>102</v>
      </c>
      <c r="FG238" s="518" t="s">
        <v>102</v>
      </c>
      <c r="FH238" s="518" t="s">
        <v>102</v>
      </c>
      <c r="FI238" s="518" t="s">
        <v>102</v>
      </c>
      <c r="FJ238" s="518" t="s">
        <v>102</v>
      </c>
      <c r="FK238" s="518" t="s">
        <v>102</v>
      </c>
      <c r="FL238" s="518" t="s">
        <v>102</v>
      </c>
      <c r="FM238" s="518" t="s">
        <v>102</v>
      </c>
      <c r="FN238" s="518" t="s">
        <v>102</v>
      </c>
      <c r="FO238" s="518" t="s">
        <v>102</v>
      </c>
      <c r="FP238" s="518" t="s">
        <v>102</v>
      </c>
      <c r="FQ238" s="518" t="s">
        <v>102</v>
      </c>
      <c r="FR238" s="518" t="s">
        <v>102</v>
      </c>
      <c r="FS238" s="518" t="s">
        <v>102</v>
      </c>
      <c r="FT238" s="518" t="s">
        <v>102</v>
      </c>
      <c r="FU238" s="518" t="s">
        <v>102</v>
      </c>
      <c r="FV238" s="518" t="s">
        <v>102</v>
      </c>
      <c r="FW238" s="518" t="s">
        <v>102</v>
      </c>
      <c r="FX238" s="518" t="s">
        <v>102</v>
      </c>
      <c r="FY238" s="518" t="s">
        <v>102</v>
      </c>
      <c r="FZ238" s="518" t="s">
        <v>102</v>
      </c>
      <c r="GA238" s="518" t="s">
        <v>102</v>
      </c>
      <c r="GB238" s="518" t="s">
        <v>102</v>
      </c>
      <c r="GC238" s="518" t="s">
        <v>102</v>
      </c>
      <c r="GD238" s="518" t="s">
        <v>102</v>
      </c>
      <c r="GE238" s="518" t="s">
        <v>102</v>
      </c>
      <c r="GF238" s="518" t="s">
        <v>102</v>
      </c>
      <c r="GG238" s="518" t="s">
        <v>102</v>
      </c>
      <c r="GH238" s="518" t="s">
        <v>102</v>
      </c>
      <c r="GI238" s="518" t="s">
        <v>102</v>
      </c>
      <c r="GJ238" s="518" t="s">
        <v>102</v>
      </c>
      <c r="GK238" s="518" t="s">
        <v>102</v>
      </c>
      <c r="GL238" s="518" t="s">
        <v>102</v>
      </c>
      <c r="GM238" s="518" t="s">
        <v>102</v>
      </c>
      <c r="GN238" s="518" t="s">
        <v>102</v>
      </c>
      <c r="GO238" s="518" t="s">
        <v>102</v>
      </c>
      <c r="GP238" s="518" t="s">
        <v>102</v>
      </c>
      <c r="GQ238" s="518" t="s">
        <v>102</v>
      </c>
      <c r="GR238" s="518" t="s">
        <v>102</v>
      </c>
      <c r="GS238" s="518" t="s">
        <v>102</v>
      </c>
      <c r="GT238" s="518" t="s">
        <v>102</v>
      </c>
      <c r="GU238" s="518" t="s">
        <v>102</v>
      </c>
      <c r="GV238" s="518" t="s">
        <v>102</v>
      </c>
      <c r="GW238" s="518" t="s">
        <v>102</v>
      </c>
      <c r="GX238" s="518" t="s">
        <v>102</v>
      </c>
      <c r="GY238" s="518" t="s">
        <v>102</v>
      </c>
      <c r="GZ238" s="518" t="s">
        <v>102</v>
      </c>
      <c r="HA238" s="518" t="s">
        <v>102</v>
      </c>
      <c r="HB238" s="518" t="s">
        <v>102</v>
      </c>
      <c r="HC238" s="511" t="str">
        <f t="shared" si="3"/>
        <v>2008-800283</v>
      </c>
    </row>
    <row r="239" spans="1:211" ht="48" hidden="1" customHeight="1" x14ac:dyDescent="0.15">
      <c r="A239" s="511" t="s">
        <v>4530</v>
      </c>
      <c r="B239" s="512" t="s">
        <v>12842</v>
      </c>
      <c r="C239" s="513">
        <v>39762</v>
      </c>
      <c r="D239" s="512" t="s">
        <v>8419</v>
      </c>
      <c r="E239" s="512" t="s">
        <v>8498</v>
      </c>
      <c r="F239" s="512" t="s">
        <v>8421</v>
      </c>
      <c r="G239" s="513">
        <v>40249</v>
      </c>
      <c r="H239" s="512" t="s">
        <v>12843</v>
      </c>
      <c r="I239" s="512" t="s">
        <v>8682</v>
      </c>
      <c r="J239" s="513">
        <v>40207</v>
      </c>
      <c r="S239" s="514" t="s">
        <v>12844</v>
      </c>
      <c r="T239" s="511">
        <v>2010</v>
      </c>
      <c r="U239" s="515" t="s">
        <v>8734</v>
      </c>
      <c r="V239" s="514">
        <v>113</v>
      </c>
      <c r="W239" s="514">
        <v>1</v>
      </c>
      <c r="X239" s="514">
        <v>1</v>
      </c>
      <c r="Y239" s="513">
        <v>37273</v>
      </c>
      <c r="Z239" s="512" t="s">
        <v>12845</v>
      </c>
      <c r="AA239" s="512" t="s">
        <v>12846</v>
      </c>
      <c r="AB239" s="513">
        <v>37832</v>
      </c>
      <c r="AC239" s="513">
        <v>39155</v>
      </c>
      <c r="AD239" s="512" t="s">
        <v>12847</v>
      </c>
      <c r="AE239" s="513">
        <v>38209</v>
      </c>
      <c r="AF239" s="512" t="s">
        <v>138</v>
      </c>
      <c r="AG239" s="512" t="s">
        <v>12846</v>
      </c>
      <c r="AH239" s="516">
        <v>3893292</v>
      </c>
      <c r="AI239" s="513">
        <v>39066</v>
      </c>
      <c r="AJ239" s="513" t="s">
        <v>138</v>
      </c>
      <c r="AK239" s="511" t="s">
        <v>138</v>
      </c>
      <c r="AL239" s="513" t="s">
        <v>138</v>
      </c>
      <c r="AM239" s="511" t="s">
        <v>138</v>
      </c>
      <c r="AN239" s="511" t="s">
        <v>12848</v>
      </c>
      <c r="AO239" s="511" t="s">
        <v>213</v>
      </c>
      <c r="AP239" s="511" t="s">
        <v>12849</v>
      </c>
      <c r="AQ239" s="511" t="s">
        <v>12850</v>
      </c>
      <c r="AR239" s="511" t="s">
        <v>12851</v>
      </c>
      <c r="AS239" s="511" t="s">
        <v>12852</v>
      </c>
      <c r="AT239" s="511" t="s">
        <v>12852</v>
      </c>
      <c r="AU239" s="511" t="s">
        <v>12853</v>
      </c>
      <c r="AV239" s="511" t="s">
        <v>12854</v>
      </c>
      <c r="AW239" s="511" t="s">
        <v>214</v>
      </c>
      <c r="AX239" s="511" t="s">
        <v>12855</v>
      </c>
      <c r="AY239" s="511" t="s">
        <v>215</v>
      </c>
      <c r="AZ239" s="511" t="s">
        <v>12856</v>
      </c>
      <c r="BA239" s="511" t="s">
        <v>216</v>
      </c>
      <c r="BB239" s="511">
        <v>113274</v>
      </c>
      <c r="BC239" s="512" t="s">
        <v>211</v>
      </c>
      <c r="BD239" s="511" t="s">
        <v>212</v>
      </c>
      <c r="BE239" s="511" t="s">
        <v>12857</v>
      </c>
      <c r="BF239" s="511" t="s">
        <v>210</v>
      </c>
      <c r="BG239" s="511" t="s">
        <v>12858</v>
      </c>
      <c r="BH239" s="511" t="s">
        <v>8648</v>
      </c>
      <c r="BI239" s="511">
        <v>5</v>
      </c>
      <c r="BJ239" s="511">
        <v>9</v>
      </c>
      <c r="BK239" s="511" t="s">
        <v>138</v>
      </c>
      <c r="BL239" s="511" t="s">
        <v>138</v>
      </c>
      <c r="BM239" s="511" t="s">
        <v>12859</v>
      </c>
      <c r="BN239" s="511" t="s">
        <v>138</v>
      </c>
      <c r="BO239" s="511" t="s">
        <v>9027</v>
      </c>
      <c r="BP239" s="513" t="s">
        <v>138</v>
      </c>
      <c r="BQ239" s="511" t="s">
        <v>138</v>
      </c>
      <c r="BR239" s="511" t="s">
        <v>8445</v>
      </c>
      <c r="BS239" s="511" t="s">
        <v>12860</v>
      </c>
      <c r="BT239" s="511" t="s">
        <v>138</v>
      </c>
      <c r="BU239" s="511" t="s">
        <v>12842</v>
      </c>
      <c r="BV239" s="511" t="s">
        <v>138</v>
      </c>
      <c r="BW239" s="511">
        <v>1</v>
      </c>
      <c r="BX239" s="511" t="s">
        <v>12861</v>
      </c>
      <c r="BY239" s="511" t="s">
        <v>138</v>
      </c>
      <c r="BZ239" s="511">
        <v>23</v>
      </c>
      <c r="CA239" s="511" t="s">
        <v>12862</v>
      </c>
      <c r="CB239" s="511" t="s">
        <v>12863</v>
      </c>
      <c r="CC239" s="511" t="s">
        <v>12864</v>
      </c>
      <c r="CD239" s="511" t="s">
        <v>5430</v>
      </c>
      <c r="CE239" s="518" t="s">
        <v>12865</v>
      </c>
      <c r="CF239" s="518" t="s">
        <v>12866</v>
      </c>
      <c r="CG239" s="518" t="s">
        <v>12867</v>
      </c>
      <c r="CH239" s="518" t="s">
        <v>12868</v>
      </c>
      <c r="CI239" s="518" t="s">
        <v>12869</v>
      </c>
      <c r="CJ239" s="518" t="s">
        <v>12870</v>
      </c>
      <c r="CK239" s="518" t="s">
        <v>12871</v>
      </c>
      <c r="CL239" s="518" t="s">
        <v>12872</v>
      </c>
      <c r="CM239" s="518" t="s">
        <v>12873</v>
      </c>
      <c r="CN239" s="518" t="s">
        <v>12874</v>
      </c>
      <c r="CO239" s="518" t="s">
        <v>12875</v>
      </c>
      <c r="CP239" s="518" t="s">
        <v>12876</v>
      </c>
      <c r="CQ239" s="518" t="s">
        <v>12877</v>
      </c>
      <c r="CR239" s="518" t="s">
        <v>12878</v>
      </c>
      <c r="CS239" s="518" t="s">
        <v>12879</v>
      </c>
      <c r="CT239" s="518" t="s">
        <v>12880</v>
      </c>
      <c r="CU239" s="518" t="s">
        <v>102</v>
      </c>
      <c r="CV239" s="518" t="s">
        <v>102</v>
      </c>
      <c r="CW239" s="518" t="s">
        <v>102</v>
      </c>
      <c r="CX239" s="518" t="s">
        <v>102</v>
      </c>
      <c r="CY239" s="518" t="s">
        <v>102</v>
      </c>
      <c r="CZ239" s="518" t="s">
        <v>102</v>
      </c>
      <c r="DA239" s="518" t="s">
        <v>102</v>
      </c>
      <c r="DB239" s="518" t="s">
        <v>102</v>
      </c>
      <c r="DC239" s="518" t="s">
        <v>102</v>
      </c>
      <c r="DD239" s="518" t="s">
        <v>102</v>
      </c>
      <c r="DE239" s="518" t="s">
        <v>102</v>
      </c>
      <c r="DF239" s="518" t="s">
        <v>102</v>
      </c>
      <c r="DG239" s="518" t="s">
        <v>102</v>
      </c>
      <c r="DH239" s="518" t="s">
        <v>102</v>
      </c>
      <c r="DI239" s="518" t="s">
        <v>102</v>
      </c>
      <c r="DJ239" s="518" t="s">
        <v>102</v>
      </c>
      <c r="DK239" s="518" t="s">
        <v>102</v>
      </c>
      <c r="DL239" s="518" t="s">
        <v>102</v>
      </c>
      <c r="DM239" s="518" t="s">
        <v>102</v>
      </c>
      <c r="DN239" s="518" t="s">
        <v>102</v>
      </c>
      <c r="DO239" s="518" t="s">
        <v>102</v>
      </c>
      <c r="DP239" s="518" t="s">
        <v>102</v>
      </c>
      <c r="DQ239" s="518" t="s">
        <v>102</v>
      </c>
      <c r="DR239" s="518" t="s">
        <v>102</v>
      </c>
      <c r="DS239" s="518" t="s">
        <v>102</v>
      </c>
      <c r="DT239" s="518" t="s">
        <v>102</v>
      </c>
      <c r="DU239" s="518" t="s">
        <v>102</v>
      </c>
      <c r="DV239" s="518" t="s">
        <v>102</v>
      </c>
      <c r="DW239" s="518" t="s">
        <v>102</v>
      </c>
      <c r="DX239" s="518" t="s">
        <v>102</v>
      </c>
      <c r="DY239" s="518" t="s">
        <v>102</v>
      </c>
      <c r="DZ239" s="518" t="s">
        <v>102</v>
      </c>
      <c r="EA239" s="518" t="s">
        <v>102</v>
      </c>
      <c r="EB239" s="518" t="s">
        <v>102</v>
      </c>
      <c r="EC239" s="518" t="s">
        <v>102</v>
      </c>
      <c r="ED239" s="518" t="s">
        <v>102</v>
      </c>
      <c r="EE239" s="518" t="s">
        <v>102</v>
      </c>
      <c r="EF239" s="518" t="s">
        <v>102</v>
      </c>
      <c r="EG239" s="518" t="s">
        <v>102</v>
      </c>
      <c r="EH239" s="518" t="s">
        <v>102</v>
      </c>
      <c r="EI239" s="518" t="s">
        <v>102</v>
      </c>
      <c r="EJ239" s="518" t="s">
        <v>102</v>
      </c>
      <c r="EK239" s="518" t="s">
        <v>102</v>
      </c>
      <c r="EL239" s="518" t="s">
        <v>102</v>
      </c>
      <c r="EM239" s="518" t="s">
        <v>102</v>
      </c>
      <c r="EN239" s="518" t="s">
        <v>102</v>
      </c>
      <c r="EO239" s="518" t="s">
        <v>102</v>
      </c>
      <c r="EP239" s="518" t="s">
        <v>102</v>
      </c>
      <c r="EQ239" s="518" t="s">
        <v>102</v>
      </c>
      <c r="ER239" s="518" t="s">
        <v>102</v>
      </c>
      <c r="ES239" s="518" t="s">
        <v>102</v>
      </c>
      <c r="ET239" s="518" t="s">
        <v>102</v>
      </c>
      <c r="EU239" s="518" t="s">
        <v>102</v>
      </c>
      <c r="EV239" s="518" t="s">
        <v>102</v>
      </c>
      <c r="EW239" s="518" t="s">
        <v>102</v>
      </c>
      <c r="EX239" s="518" t="s">
        <v>102</v>
      </c>
      <c r="EY239" s="518" t="s">
        <v>102</v>
      </c>
      <c r="EZ239" s="518" t="s">
        <v>102</v>
      </c>
      <c r="FA239" s="518" t="s">
        <v>102</v>
      </c>
      <c r="FB239" s="518" t="s">
        <v>102</v>
      </c>
      <c r="FC239" s="518" t="s">
        <v>102</v>
      </c>
      <c r="FD239" s="518" t="s">
        <v>102</v>
      </c>
      <c r="FE239" s="518" t="s">
        <v>102</v>
      </c>
      <c r="FF239" s="518" t="s">
        <v>102</v>
      </c>
      <c r="FG239" s="518" t="s">
        <v>102</v>
      </c>
      <c r="FH239" s="518" t="s">
        <v>102</v>
      </c>
      <c r="FI239" s="518" t="s">
        <v>102</v>
      </c>
      <c r="FJ239" s="518" t="s">
        <v>102</v>
      </c>
      <c r="FK239" s="518" t="s">
        <v>102</v>
      </c>
      <c r="FL239" s="518" t="s">
        <v>102</v>
      </c>
      <c r="FM239" s="518" t="s">
        <v>102</v>
      </c>
      <c r="FN239" s="518" t="s">
        <v>102</v>
      </c>
      <c r="FO239" s="518" t="s">
        <v>102</v>
      </c>
      <c r="FP239" s="518" t="s">
        <v>102</v>
      </c>
      <c r="FQ239" s="518" t="s">
        <v>102</v>
      </c>
      <c r="FR239" s="518" t="s">
        <v>102</v>
      </c>
      <c r="FS239" s="518" t="s">
        <v>102</v>
      </c>
      <c r="FT239" s="518" t="s">
        <v>102</v>
      </c>
      <c r="FU239" s="518" t="s">
        <v>102</v>
      </c>
      <c r="FV239" s="518" t="s">
        <v>102</v>
      </c>
      <c r="FW239" s="518" t="s">
        <v>102</v>
      </c>
      <c r="FX239" s="518" t="s">
        <v>102</v>
      </c>
      <c r="FY239" s="518" t="s">
        <v>102</v>
      </c>
      <c r="FZ239" s="518" t="s">
        <v>102</v>
      </c>
      <c r="GA239" s="518" t="s">
        <v>102</v>
      </c>
      <c r="GB239" s="518" t="s">
        <v>102</v>
      </c>
      <c r="GC239" s="518" t="s">
        <v>102</v>
      </c>
      <c r="GD239" s="518" t="s">
        <v>102</v>
      </c>
      <c r="GE239" s="518" t="s">
        <v>102</v>
      </c>
      <c r="GF239" s="518" t="s">
        <v>102</v>
      </c>
      <c r="GG239" s="518" t="s">
        <v>102</v>
      </c>
      <c r="GH239" s="518" t="s">
        <v>102</v>
      </c>
      <c r="GI239" s="518" t="s">
        <v>102</v>
      </c>
      <c r="GJ239" s="518" t="s">
        <v>102</v>
      </c>
      <c r="GK239" s="518" t="s">
        <v>102</v>
      </c>
      <c r="GL239" s="518" t="s">
        <v>102</v>
      </c>
      <c r="GM239" s="518" t="s">
        <v>102</v>
      </c>
      <c r="GN239" s="518" t="s">
        <v>102</v>
      </c>
      <c r="GO239" s="518" t="s">
        <v>102</v>
      </c>
      <c r="GP239" s="518" t="s">
        <v>102</v>
      </c>
      <c r="GQ239" s="518" t="s">
        <v>102</v>
      </c>
      <c r="GR239" s="518" t="s">
        <v>102</v>
      </c>
      <c r="GS239" s="518" t="s">
        <v>102</v>
      </c>
      <c r="GT239" s="518" t="s">
        <v>102</v>
      </c>
      <c r="GU239" s="518" t="s">
        <v>102</v>
      </c>
      <c r="GV239" s="518" t="s">
        <v>102</v>
      </c>
      <c r="GW239" s="518" t="s">
        <v>102</v>
      </c>
      <c r="GX239" s="518" t="s">
        <v>102</v>
      </c>
      <c r="GY239" s="518" t="s">
        <v>102</v>
      </c>
      <c r="GZ239" s="518" t="s">
        <v>102</v>
      </c>
      <c r="HA239" s="518" t="s">
        <v>102</v>
      </c>
      <c r="HB239" s="518" t="s">
        <v>102</v>
      </c>
      <c r="HC239" s="511" t="str">
        <f t="shared" si="3"/>
        <v>2008-800249</v>
      </c>
    </row>
    <row r="240" spans="1:211" ht="48" hidden="1" customHeight="1" x14ac:dyDescent="0.15">
      <c r="A240" s="511" t="s">
        <v>4538</v>
      </c>
      <c r="B240" s="512" t="s">
        <v>12881</v>
      </c>
      <c r="C240" s="513">
        <v>40693</v>
      </c>
      <c r="D240" s="512" t="s">
        <v>8419</v>
      </c>
      <c r="E240" s="512" t="s">
        <v>8498</v>
      </c>
      <c r="F240" s="512" t="s">
        <v>8421</v>
      </c>
      <c r="G240" s="513">
        <v>41022</v>
      </c>
      <c r="H240" s="512" t="s">
        <v>12882</v>
      </c>
      <c r="I240" s="512" t="s">
        <v>8682</v>
      </c>
      <c r="J240" s="513">
        <v>40980</v>
      </c>
      <c r="S240" s="514" t="s">
        <v>12883</v>
      </c>
      <c r="T240" s="511">
        <v>2012</v>
      </c>
      <c r="U240" s="515" t="s">
        <v>8734</v>
      </c>
      <c r="V240" s="514">
        <v>114</v>
      </c>
      <c r="W240" s="514">
        <v>1</v>
      </c>
      <c r="X240" s="514">
        <v>1</v>
      </c>
      <c r="Y240" s="513">
        <v>37302</v>
      </c>
      <c r="Z240" s="512" t="s">
        <v>12884</v>
      </c>
      <c r="AA240" s="512" t="s">
        <v>12885</v>
      </c>
      <c r="AB240" s="513">
        <v>37859</v>
      </c>
      <c r="AC240" s="513">
        <v>39519</v>
      </c>
      <c r="AD240" s="512" t="s">
        <v>12886</v>
      </c>
      <c r="AE240" s="513">
        <v>38327</v>
      </c>
      <c r="AF240" s="512" t="s">
        <v>138</v>
      </c>
      <c r="AG240" s="512" t="s">
        <v>12885</v>
      </c>
      <c r="AH240" s="516">
        <v>4059688</v>
      </c>
      <c r="AI240" s="513">
        <v>39444</v>
      </c>
      <c r="AJ240" s="513" t="s">
        <v>138</v>
      </c>
      <c r="AK240" s="511" t="s">
        <v>138</v>
      </c>
      <c r="AL240" s="513" t="s">
        <v>138</v>
      </c>
      <c r="AM240" s="511" t="s">
        <v>138</v>
      </c>
      <c r="AN240" s="511" t="s">
        <v>12887</v>
      </c>
      <c r="AO240" s="511" t="s">
        <v>966</v>
      </c>
      <c r="AP240" s="511" t="s">
        <v>12888</v>
      </c>
      <c r="AQ240" s="511" t="s">
        <v>12889</v>
      </c>
      <c r="AR240" s="511" t="s">
        <v>12890</v>
      </c>
      <c r="AS240" s="511" t="s">
        <v>12891</v>
      </c>
      <c r="AT240" s="511" t="s">
        <v>12891</v>
      </c>
      <c r="AU240" s="511" t="s">
        <v>12892</v>
      </c>
      <c r="AV240" s="511" t="s">
        <v>12893</v>
      </c>
      <c r="AW240" s="511" t="s">
        <v>967</v>
      </c>
      <c r="AX240" s="511" t="s">
        <v>12892</v>
      </c>
      <c r="AY240" s="511" t="s">
        <v>968</v>
      </c>
      <c r="AZ240" s="511" t="s">
        <v>12894</v>
      </c>
      <c r="BA240" s="511" t="s">
        <v>969</v>
      </c>
      <c r="BB240" s="511">
        <v>390029148</v>
      </c>
      <c r="BC240" s="512" t="s">
        <v>964</v>
      </c>
      <c r="BD240" s="511" t="s">
        <v>965</v>
      </c>
      <c r="BE240" s="511" t="s">
        <v>12895</v>
      </c>
      <c r="BF240" s="511" t="s">
        <v>12896</v>
      </c>
      <c r="BG240" s="511" t="s">
        <v>12897</v>
      </c>
      <c r="BH240" s="511" t="s">
        <v>8648</v>
      </c>
      <c r="BI240" s="511">
        <v>4</v>
      </c>
      <c r="BJ240" s="511">
        <v>13</v>
      </c>
      <c r="BK240" s="511" t="s">
        <v>138</v>
      </c>
      <c r="BL240" s="511" t="s">
        <v>138</v>
      </c>
      <c r="BM240" s="511" t="s">
        <v>12898</v>
      </c>
      <c r="BN240" s="511" t="s">
        <v>138</v>
      </c>
      <c r="BO240" s="511" t="s">
        <v>9027</v>
      </c>
      <c r="BP240" s="513" t="s">
        <v>138</v>
      </c>
      <c r="BQ240" s="511" t="s">
        <v>138</v>
      </c>
      <c r="BR240" s="511" t="s">
        <v>8445</v>
      </c>
      <c r="BS240" s="511" t="s">
        <v>12899</v>
      </c>
      <c r="BT240" s="511" t="s">
        <v>138</v>
      </c>
      <c r="BU240" s="511" t="s">
        <v>12881</v>
      </c>
      <c r="BV240" s="511" t="s">
        <v>138</v>
      </c>
      <c r="BW240" s="511">
        <v>1</v>
      </c>
      <c r="BX240" s="511" t="s">
        <v>12900</v>
      </c>
      <c r="BY240" s="511" t="s">
        <v>138</v>
      </c>
      <c r="BZ240" s="511">
        <v>9</v>
      </c>
      <c r="CA240" s="511" t="s">
        <v>12901</v>
      </c>
      <c r="CB240" s="511" t="s">
        <v>12902</v>
      </c>
      <c r="CC240" s="511" t="s">
        <v>12903</v>
      </c>
      <c r="CD240" s="511" t="s">
        <v>138</v>
      </c>
      <c r="CE240" s="518" t="s">
        <v>12904</v>
      </c>
      <c r="CF240" s="518" t="s">
        <v>12905</v>
      </c>
      <c r="CG240" s="518" t="s">
        <v>12906</v>
      </c>
      <c r="CH240" s="518" t="s">
        <v>12907</v>
      </c>
      <c r="CI240" s="518" t="s">
        <v>12908</v>
      </c>
      <c r="CJ240" s="518" t="s">
        <v>12909</v>
      </c>
      <c r="CK240" s="518" t="s">
        <v>12910</v>
      </c>
      <c r="CL240" s="518" t="s">
        <v>12911</v>
      </c>
      <c r="CM240" s="518" t="s">
        <v>102</v>
      </c>
      <c r="CN240" s="518" t="s">
        <v>102</v>
      </c>
      <c r="CO240" s="518" t="s">
        <v>102</v>
      </c>
      <c r="CP240" s="518" t="s">
        <v>102</v>
      </c>
      <c r="CQ240" s="518" t="s">
        <v>102</v>
      </c>
      <c r="CR240" s="518" t="s">
        <v>102</v>
      </c>
      <c r="CS240" s="518" t="s">
        <v>102</v>
      </c>
      <c r="CT240" s="518" t="s">
        <v>102</v>
      </c>
      <c r="CU240" s="518" t="s">
        <v>102</v>
      </c>
      <c r="CV240" s="518" t="s">
        <v>102</v>
      </c>
      <c r="CW240" s="518" t="s">
        <v>102</v>
      </c>
      <c r="CX240" s="518" t="s">
        <v>102</v>
      </c>
      <c r="CY240" s="518" t="s">
        <v>102</v>
      </c>
      <c r="CZ240" s="518" t="s">
        <v>102</v>
      </c>
      <c r="DA240" s="518" t="s">
        <v>102</v>
      </c>
      <c r="DB240" s="518" t="s">
        <v>102</v>
      </c>
      <c r="DC240" s="518" t="s">
        <v>102</v>
      </c>
      <c r="DD240" s="518" t="s">
        <v>102</v>
      </c>
      <c r="DE240" s="518" t="s">
        <v>102</v>
      </c>
      <c r="DF240" s="518" t="s">
        <v>102</v>
      </c>
      <c r="DG240" s="518" t="s">
        <v>102</v>
      </c>
      <c r="DH240" s="518" t="s">
        <v>102</v>
      </c>
      <c r="DI240" s="518" t="s">
        <v>102</v>
      </c>
      <c r="DJ240" s="518" t="s">
        <v>102</v>
      </c>
      <c r="DK240" s="518" t="s">
        <v>102</v>
      </c>
      <c r="DL240" s="518" t="s">
        <v>102</v>
      </c>
      <c r="DM240" s="518" t="s">
        <v>102</v>
      </c>
      <c r="DN240" s="518" t="s">
        <v>102</v>
      </c>
      <c r="DO240" s="518" t="s">
        <v>102</v>
      </c>
      <c r="DP240" s="518" t="s">
        <v>102</v>
      </c>
      <c r="DQ240" s="518" t="s">
        <v>102</v>
      </c>
      <c r="DR240" s="518" t="s">
        <v>102</v>
      </c>
      <c r="DS240" s="518" t="s">
        <v>102</v>
      </c>
      <c r="DT240" s="518" t="s">
        <v>102</v>
      </c>
      <c r="DU240" s="518" t="s">
        <v>102</v>
      </c>
      <c r="DV240" s="518" t="s">
        <v>102</v>
      </c>
      <c r="DW240" s="518" t="s">
        <v>102</v>
      </c>
      <c r="DX240" s="518" t="s">
        <v>102</v>
      </c>
      <c r="DY240" s="518" t="s">
        <v>102</v>
      </c>
      <c r="DZ240" s="518" t="s">
        <v>102</v>
      </c>
      <c r="EA240" s="518" t="s">
        <v>102</v>
      </c>
      <c r="EB240" s="518" t="s">
        <v>102</v>
      </c>
      <c r="EC240" s="518" t="s">
        <v>102</v>
      </c>
      <c r="ED240" s="518" t="s">
        <v>102</v>
      </c>
      <c r="EE240" s="518" t="s">
        <v>102</v>
      </c>
      <c r="EF240" s="518" t="s">
        <v>102</v>
      </c>
      <c r="EG240" s="518" t="s">
        <v>102</v>
      </c>
      <c r="EH240" s="518" t="s">
        <v>102</v>
      </c>
      <c r="EI240" s="518" t="s">
        <v>102</v>
      </c>
      <c r="EJ240" s="518" t="s">
        <v>102</v>
      </c>
      <c r="EK240" s="518" t="s">
        <v>102</v>
      </c>
      <c r="EL240" s="518" t="s">
        <v>102</v>
      </c>
      <c r="EM240" s="518" t="s">
        <v>102</v>
      </c>
      <c r="EN240" s="518" t="s">
        <v>102</v>
      </c>
      <c r="EO240" s="518" t="s">
        <v>102</v>
      </c>
      <c r="EP240" s="518" t="s">
        <v>102</v>
      </c>
      <c r="EQ240" s="518" t="s">
        <v>102</v>
      </c>
      <c r="ER240" s="518" t="s">
        <v>102</v>
      </c>
      <c r="ES240" s="518" t="s">
        <v>102</v>
      </c>
      <c r="ET240" s="518" t="s">
        <v>102</v>
      </c>
      <c r="EU240" s="518" t="s">
        <v>102</v>
      </c>
      <c r="EV240" s="518" t="s">
        <v>102</v>
      </c>
      <c r="EW240" s="518" t="s">
        <v>102</v>
      </c>
      <c r="EX240" s="518" t="s">
        <v>102</v>
      </c>
      <c r="EY240" s="518" t="s">
        <v>102</v>
      </c>
      <c r="EZ240" s="518" t="s">
        <v>102</v>
      </c>
      <c r="FA240" s="518" t="s">
        <v>102</v>
      </c>
      <c r="FB240" s="518" t="s">
        <v>102</v>
      </c>
      <c r="FC240" s="518" t="s">
        <v>102</v>
      </c>
      <c r="FD240" s="518" t="s">
        <v>102</v>
      </c>
      <c r="FE240" s="518" t="s">
        <v>102</v>
      </c>
      <c r="FF240" s="518" t="s">
        <v>102</v>
      </c>
      <c r="FG240" s="518" t="s">
        <v>102</v>
      </c>
      <c r="FH240" s="518" t="s">
        <v>102</v>
      </c>
      <c r="FI240" s="518" t="s">
        <v>102</v>
      </c>
      <c r="FJ240" s="518" t="s">
        <v>102</v>
      </c>
      <c r="FK240" s="518" t="s">
        <v>102</v>
      </c>
      <c r="FL240" s="518" t="s">
        <v>102</v>
      </c>
      <c r="FM240" s="518" t="s">
        <v>102</v>
      </c>
      <c r="FN240" s="518" t="s">
        <v>102</v>
      </c>
      <c r="FO240" s="518" t="s">
        <v>102</v>
      </c>
      <c r="FP240" s="518" t="s">
        <v>102</v>
      </c>
      <c r="FQ240" s="518" t="s">
        <v>102</v>
      </c>
      <c r="FR240" s="518" t="s">
        <v>102</v>
      </c>
      <c r="FS240" s="518" t="s">
        <v>102</v>
      </c>
      <c r="FT240" s="518" t="s">
        <v>102</v>
      </c>
      <c r="FU240" s="518" t="s">
        <v>102</v>
      </c>
      <c r="FV240" s="518" t="s">
        <v>102</v>
      </c>
      <c r="FW240" s="518" t="s">
        <v>102</v>
      </c>
      <c r="FX240" s="518" t="s">
        <v>102</v>
      </c>
      <c r="FY240" s="518" t="s">
        <v>102</v>
      </c>
      <c r="FZ240" s="518" t="s">
        <v>102</v>
      </c>
      <c r="GA240" s="518" t="s">
        <v>102</v>
      </c>
      <c r="GB240" s="518" t="s">
        <v>102</v>
      </c>
      <c r="GC240" s="518" t="s">
        <v>102</v>
      </c>
      <c r="GD240" s="518" t="s">
        <v>102</v>
      </c>
      <c r="GE240" s="518" t="s">
        <v>102</v>
      </c>
      <c r="GF240" s="518" t="s">
        <v>102</v>
      </c>
      <c r="GG240" s="518" t="s">
        <v>102</v>
      </c>
      <c r="GH240" s="518" t="s">
        <v>102</v>
      </c>
      <c r="GI240" s="518" t="s">
        <v>102</v>
      </c>
      <c r="GJ240" s="518" t="s">
        <v>102</v>
      </c>
      <c r="GK240" s="518" t="s">
        <v>102</v>
      </c>
      <c r="GL240" s="518" t="s">
        <v>102</v>
      </c>
      <c r="GM240" s="518" t="s">
        <v>102</v>
      </c>
      <c r="GN240" s="518" t="s">
        <v>102</v>
      </c>
      <c r="GO240" s="518" t="s">
        <v>102</v>
      </c>
      <c r="GP240" s="518" t="s">
        <v>102</v>
      </c>
      <c r="GQ240" s="518" t="s">
        <v>102</v>
      </c>
      <c r="GR240" s="518" t="s">
        <v>102</v>
      </c>
      <c r="GS240" s="518" t="s">
        <v>102</v>
      </c>
      <c r="GT240" s="518" t="s">
        <v>102</v>
      </c>
      <c r="GU240" s="518" t="s">
        <v>102</v>
      </c>
      <c r="GV240" s="518" t="s">
        <v>102</v>
      </c>
      <c r="GW240" s="518" t="s">
        <v>102</v>
      </c>
      <c r="GX240" s="518" t="s">
        <v>102</v>
      </c>
      <c r="GY240" s="518" t="s">
        <v>102</v>
      </c>
      <c r="GZ240" s="518" t="s">
        <v>102</v>
      </c>
      <c r="HA240" s="518" t="s">
        <v>102</v>
      </c>
      <c r="HB240" s="518" t="s">
        <v>102</v>
      </c>
      <c r="HC240" s="511" t="str">
        <f t="shared" si="3"/>
        <v>2011-800085</v>
      </c>
    </row>
    <row r="241" spans="1:211" ht="48" hidden="1" customHeight="1" x14ac:dyDescent="0.15">
      <c r="A241" s="511" t="s">
        <v>4541</v>
      </c>
      <c r="B241" s="512" t="s">
        <v>12912</v>
      </c>
      <c r="C241" s="513">
        <v>39933</v>
      </c>
      <c r="D241" s="512" t="s">
        <v>8419</v>
      </c>
      <c r="E241" s="512" t="s">
        <v>8452</v>
      </c>
      <c r="F241" s="512" t="s">
        <v>8421</v>
      </c>
      <c r="G241" s="513">
        <v>40387</v>
      </c>
      <c r="H241" s="512" t="s">
        <v>12433</v>
      </c>
      <c r="I241" s="512" t="s">
        <v>8682</v>
      </c>
      <c r="J241" s="513">
        <v>40347</v>
      </c>
      <c r="S241" s="514" t="s">
        <v>12913</v>
      </c>
      <c r="T241" s="511">
        <v>2010</v>
      </c>
      <c r="U241" s="515" t="s">
        <v>8424</v>
      </c>
      <c r="V241" s="514">
        <v>115</v>
      </c>
      <c r="W241" s="514">
        <v>1</v>
      </c>
      <c r="X241" s="514">
        <v>1</v>
      </c>
      <c r="Y241" s="513">
        <v>37330</v>
      </c>
      <c r="Z241" s="512" t="s">
        <v>12914</v>
      </c>
      <c r="AA241" s="512" t="s">
        <v>12915</v>
      </c>
      <c r="AB241" s="513">
        <v>37889</v>
      </c>
      <c r="AC241" s="513">
        <v>38224</v>
      </c>
      <c r="AD241" s="512" t="s">
        <v>12916</v>
      </c>
      <c r="AE241" s="513">
        <v>37330</v>
      </c>
      <c r="AF241" s="512" t="s">
        <v>9163</v>
      </c>
      <c r="AG241" s="512" t="s">
        <v>12915</v>
      </c>
      <c r="AH241" s="516">
        <v>3558342</v>
      </c>
      <c r="AI241" s="513">
        <v>38135</v>
      </c>
      <c r="AJ241" s="513" t="s">
        <v>138</v>
      </c>
      <c r="AK241" s="511" t="s">
        <v>138</v>
      </c>
      <c r="AL241" s="513" t="s">
        <v>138</v>
      </c>
      <c r="AM241" s="511" t="s">
        <v>138</v>
      </c>
      <c r="AN241" s="511" t="s">
        <v>12917</v>
      </c>
      <c r="AO241" s="511" t="s">
        <v>12918</v>
      </c>
      <c r="AP241" s="511" t="s">
        <v>12396</v>
      </c>
      <c r="AQ241" s="511" t="s">
        <v>12919</v>
      </c>
      <c r="AR241" s="511" t="s">
        <v>12920</v>
      </c>
      <c r="AS241" s="511" t="s">
        <v>138</v>
      </c>
      <c r="AT241" s="511" t="s">
        <v>138</v>
      </c>
      <c r="AU241" s="511" t="s">
        <v>138</v>
      </c>
      <c r="AV241" s="511" t="s">
        <v>12921</v>
      </c>
      <c r="AW241" s="511" t="s">
        <v>12922</v>
      </c>
      <c r="AX241" s="511" t="s">
        <v>12401</v>
      </c>
      <c r="AY241" s="511" t="s">
        <v>12923</v>
      </c>
      <c r="AZ241" s="511" t="s">
        <v>12924</v>
      </c>
      <c r="BA241" s="511" t="s">
        <v>12925</v>
      </c>
      <c r="BB241" s="511">
        <v>501106159</v>
      </c>
      <c r="BC241" s="512" t="s">
        <v>12405</v>
      </c>
      <c r="BD241" s="511" t="s">
        <v>12406</v>
      </c>
      <c r="BE241" s="511" t="s">
        <v>12407</v>
      </c>
      <c r="BF241" s="511" t="s">
        <v>12408</v>
      </c>
      <c r="BG241" s="511" t="s">
        <v>12926</v>
      </c>
      <c r="BH241" s="511" t="s">
        <v>9172</v>
      </c>
      <c r="BI241" s="511">
        <v>16</v>
      </c>
      <c r="BJ241" s="511">
        <v>28</v>
      </c>
      <c r="BK241" s="511" t="s">
        <v>138</v>
      </c>
      <c r="BL241" s="511" t="s">
        <v>138</v>
      </c>
      <c r="BM241" s="511" t="s">
        <v>12927</v>
      </c>
      <c r="BN241" s="511" t="s">
        <v>138</v>
      </c>
      <c r="BO241" s="511" t="s">
        <v>9027</v>
      </c>
      <c r="BP241" s="513" t="s">
        <v>138</v>
      </c>
      <c r="BQ241" s="511" t="s">
        <v>138</v>
      </c>
      <c r="BR241" s="511" t="s">
        <v>8445</v>
      </c>
      <c r="BS241" s="511" t="s">
        <v>12928</v>
      </c>
      <c r="BT241" s="511" t="s">
        <v>138</v>
      </c>
      <c r="BU241" s="511" t="s">
        <v>12912</v>
      </c>
      <c r="BV241" s="511" t="s">
        <v>138</v>
      </c>
      <c r="BW241" s="511">
        <v>1</v>
      </c>
      <c r="BX241" s="511" t="s">
        <v>12929</v>
      </c>
      <c r="BY241" s="511" t="s">
        <v>138</v>
      </c>
      <c r="BZ241" s="511">
        <v>24</v>
      </c>
      <c r="CA241" s="511" t="s">
        <v>12930</v>
      </c>
      <c r="CB241" s="511" t="s">
        <v>12931</v>
      </c>
      <c r="CC241" s="511" t="s">
        <v>12932</v>
      </c>
      <c r="CD241" s="511" t="s">
        <v>5390</v>
      </c>
      <c r="CE241" s="518" t="s">
        <v>12933</v>
      </c>
      <c r="CF241" s="518" t="s">
        <v>12934</v>
      </c>
      <c r="CG241" s="518" t="s">
        <v>12935</v>
      </c>
      <c r="CH241" s="518" t="s">
        <v>12936</v>
      </c>
      <c r="CI241" s="518" t="s">
        <v>12937</v>
      </c>
      <c r="CJ241" s="518" t="s">
        <v>12938</v>
      </c>
      <c r="CK241" s="518" t="s">
        <v>12939</v>
      </c>
      <c r="CL241" s="518" t="s">
        <v>12940</v>
      </c>
      <c r="CM241" s="518" t="s">
        <v>12941</v>
      </c>
      <c r="CN241" s="518" t="s">
        <v>12942</v>
      </c>
      <c r="CO241" s="518" t="s">
        <v>12943</v>
      </c>
      <c r="CP241" s="518" t="s">
        <v>12944</v>
      </c>
      <c r="CQ241" s="518" t="s">
        <v>12945</v>
      </c>
      <c r="CR241" s="518" t="s">
        <v>12946</v>
      </c>
      <c r="CS241" s="518" t="s">
        <v>12947</v>
      </c>
      <c r="CT241" s="518" t="s">
        <v>12948</v>
      </c>
      <c r="CU241" s="518" t="s">
        <v>12949</v>
      </c>
      <c r="CV241" s="518" t="s">
        <v>12950</v>
      </c>
      <c r="CW241" s="518" t="s">
        <v>12951</v>
      </c>
      <c r="CX241" s="518" t="s">
        <v>12952</v>
      </c>
      <c r="CY241" s="518" t="s">
        <v>102</v>
      </c>
      <c r="CZ241" s="518" t="s">
        <v>102</v>
      </c>
      <c r="DA241" s="518" t="s">
        <v>102</v>
      </c>
      <c r="DB241" s="518" t="s">
        <v>102</v>
      </c>
      <c r="DC241" s="518" t="s">
        <v>102</v>
      </c>
      <c r="DD241" s="518" t="s">
        <v>102</v>
      </c>
      <c r="DE241" s="518" t="s">
        <v>102</v>
      </c>
      <c r="DF241" s="518" t="s">
        <v>102</v>
      </c>
      <c r="DG241" s="518" t="s">
        <v>102</v>
      </c>
      <c r="DH241" s="518" t="s">
        <v>102</v>
      </c>
      <c r="DI241" s="518" t="s">
        <v>102</v>
      </c>
      <c r="DJ241" s="518" t="s">
        <v>102</v>
      </c>
      <c r="DK241" s="518" t="s">
        <v>102</v>
      </c>
      <c r="DL241" s="518" t="s">
        <v>102</v>
      </c>
      <c r="DM241" s="518" t="s">
        <v>102</v>
      </c>
      <c r="DN241" s="518" t="s">
        <v>102</v>
      </c>
      <c r="DO241" s="518" t="s">
        <v>102</v>
      </c>
      <c r="DP241" s="518" t="s">
        <v>102</v>
      </c>
      <c r="DQ241" s="518" t="s">
        <v>102</v>
      </c>
      <c r="DR241" s="518" t="s">
        <v>102</v>
      </c>
      <c r="DS241" s="518" t="s">
        <v>102</v>
      </c>
      <c r="DT241" s="518" t="s">
        <v>102</v>
      </c>
      <c r="DU241" s="518" t="s">
        <v>102</v>
      </c>
      <c r="DV241" s="518" t="s">
        <v>102</v>
      </c>
      <c r="DW241" s="518" t="s">
        <v>102</v>
      </c>
      <c r="DX241" s="518" t="s">
        <v>102</v>
      </c>
      <c r="DY241" s="518" t="s">
        <v>102</v>
      </c>
      <c r="DZ241" s="518" t="s">
        <v>102</v>
      </c>
      <c r="EA241" s="518" t="s">
        <v>102</v>
      </c>
      <c r="EB241" s="518" t="s">
        <v>102</v>
      </c>
      <c r="EC241" s="518" t="s">
        <v>102</v>
      </c>
      <c r="ED241" s="518" t="s">
        <v>102</v>
      </c>
      <c r="EE241" s="518" t="s">
        <v>102</v>
      </c>
      <c r="EF241" s="518" t="s">
        <v>102</v>
      </c>
      <c r="EG241" s="518" t="s">
        <v>102</v>
      </c>
      <c r="EH241" s="518" t="s">
        <v>102</v>
      </c>
      <c r="EI241" s="518" t="s">
        <v>102</v>
      </c>
      <c r="EJ241" s="518" t="s">
        <v>102</v>
      </c>
      <c r="EK241" s="518" t="s">
        <v>102</v>
      </c>
      <c r="EL241" s="518" t="s">
        <v>102</v>
      </c>
      <c r="EM241" s="518" t="s">
        <v>102</v>
      </c>
      <c r="EN241" s="518" t="s">
        <v>102</v>
      </c>
      <c r="EO241" s="518" t="s">
        <v>102</v>
      </c>
      <c r="EP241" s="518" t="s">
        <v>102</v>
      </c>
      <c r="EQ241" s="518" t="s">
        <v>102</v>
      </c>
      <c r="ER241" s="518" t="s">
        <v>102</v>
      </c>
      <c r="ES241" s="518" t="s">
        <v>102</v>
      </c>
      <c r="ET241" s="518" t="s">
        <v>102</v>
      </c>
      <c r="EU241" s="518" t="s">
        <v>102</v>
      </c>
      <c r="EV241" s="518" t="s">
        <v>102</v>
      </c>
      <c r="EW241" s="518" t="s">
        <v>102</v>
      </c>
      <c r="EX241" s="518" t="s">
        <v>102</v>
      </c>
      <c r="EY241" s="518" t="s">
        <v>102</v>
      </c>
      <c r="EZ241" s="518" t="s">
        <v>102</v>
      </c>
      <c r="FA241" s="518" t="s">
        <v>102</v>
      </c>
      <c r="FB241" s="518" t="s">
        <v>102</v>
      </c>
      <c r="FC241" s="518" t="s">
        <v>102</v>
      </c>
      <c r="FD241" s="518" t="s">
        <v>102</v>
      </c>
      <c r="FE241" s="518" t="s">
        <v>102</v>
      </c>
      <c r="FF241" s="518" t="s">
        <v>102</v>
      </c>
      <c r="FG241" s="518" t="s">
        <v>102</v>
      </c>
      <c r="FH241" s="518" t="s">
        <v>102</v>
      </c>
      <c r="FI241" s="518" t="s">
        <v>102</v>
      </c>
      <c r="FJ241" s="518" t="s">
        <v>102</v>
      </c>
      <c r="FK241" s="518" t="s">
        <v>102</v>
      </c>
      <c r="FL241" s="518" t="s">
        <v>102</v>
      </c>
      <c r="FM241" s="518" t="s">
        <v>102</v>
      </c>
      <c r="FN241" s="518" t="s">
        <v>102</v>
      </c>
      <c r="FO241" s="518" t="s">
        <v>102</v>
      </c>
      <c r="FP241" s="518" t="s">
        <v>102</v>
      </c>
      <c r="FQ241" s="518" t="s">
        <v>102</v>
      </c>
      <c r="FR241" s="518" t="s">
        <v>102</v>
      </c>
      <c r="FS241" s="518" t="s">
        <v>102</v>
      </c>
      <c r="FT241" s="518" t="s">
        <v>102</v>
      </c>
      <c r="FU241" s="518" t="s">
        <v>102</v>
      </c>
      <c r="FV241" s="518" t="s">
        <v>102</v>
      </c>
      <c r="FW241" s="518" t="s">
        <v>102</v>
      </c>
      <c r="FX241" s="518" t="s">
        <v>102</v>
      </c>
      <c r="FY241" s="518" t="s">
        <v>102</v>
      </c>
      <c r="FZ241" s="518" t="s">
        <v>102</v>
      </c>
      <c r="GA241" s="518" t="s">
        <v>102</v>
      </c>
      <c r="GB241" s="518" t="s">
        <v>102</v>
      </c>
      <c r="GC241" s="518" t="s">
        <v>102</v>
      </c>
      <c r="GD241" s="518" t="s">
        <v>102</v>
      </c>
      <c r="GE241" s="518" t="s">
        <v>102</v>
      </c>
      <c r="GF241" s="518" t="s">
        <v>102</v>
      </c>
      <c r="GG241" s="518" t="s">
        <v>102</v>
      </c>
      <c r="GH241" s="518" t="s">
        <v>102</v>
      </c>
      <c r="GI241" s="518" t="s">
        <v>102</v>
      </c>
      <c r="GJ241" s="518" t="s">
        <v>102</v>
      </c>
      <c r="GK241" s="518" t="s">
        <v>102</v>
      </c>
      <c r="GL241" s="518" t="s">
        <v>102</v>
      </c>
      <c r="GM241" s="518" t="s">
        <v>102</v>
      </c>
      <c r="GN241" s="518" t="s">
        <v>102</v>
      </c>
      <c r="GO241" s="518" t="s">
        <v>102</v>
      </c>
      <c r="GP241" s="518" t="s">
        <v>102</v>
      </c>
      <c r="GQ241" s="518" t="s">
        <v>102</v>
      </c>
      <c r="GR241" s="518" t="s">
        <v>102</v>
      </c>
      <c r="GS241" s="518" t="s">
        <v>102</v>
      </c>
      <c r="GT241" s="518" t="s">
        <v>102</v>
      </c>
      <c r="GU241" s="518" t="s">
        <v>102</v>
      </c>
      <c r="GV241" s="518" t="s">
        <v>102</v>
      </c>
      <c r="GW241" s="518" t="s">
        <v>102</v>
      </c>
      <c r="GX241" s="518" t="s">
        <v>102</v>
      </c>
      <c r="GY241" s="518" t="s">
        <v>102</v>
      </c>
      <c r="GZ241" s="518" t="s">
        <v>102</v>
      </c>
      <c r="HA241" s="518" t="s">
        <v>102</v>
      </c>
      <c r="HB241" s="518" t="s">
        <v>102</v>
      </c>
      <c r="HC241" s="511" t="str">
        <f t="shared" si="3"/>
        <v>2009-800088</v>
      </c>
    </row>
    <row r="242" spans="1:211" ht="48" hidden="1" customHeight="1" x14ac:dyDescent="0.15">
      <c r="A242" s="511" t="s">
        <v>4545</v>
      </c>
      <c r="B242" s="512" t="s">
        <v>12953</v>
      </c>
      <c r="C242" s="513">
        <v>39757</v>
      </c>
      <c r="D242" s="512" t="s">
        <v>8419</v>
      </c>
      <c r="E242" s="512" t="s">
        <v>8498</v>
      </c>
      <c r="F242" s="512" t="s">
        <v>8695</v>
      </c>
      <c r="G242" s="513">
        <v>41134</v>
      </c>
      <c r="H242" s="512" t="s">
        <v>12954</v>
      </c>
      <c r="I242" s="512" t="s">
        <v>12955</v>
      </c>
      <c r="J242" s="511" t="s">
        <v>12956</v>
      </c>
      <c r="K242" s="512" t="s">
        <v>12957</v>
      </c>
      <c r="L242" s="512" t="s">
        <v>12958</v>
      </c>
      <c r="M242" s="512" t="s">
        <v>12959</v>
      </c>
      <c r="N242" s="513">
        <v>39990</v>
      </c>
      <c r="O242" s="513">
        <v>40219</v>
      </c>
      <c r="P242" s="512" t="s">
        <v>9445</v>
      </c>
      <c r="Q242" s="513">
        <v>40206</v>
      </c>
      <c r="R242" s="511" t="s">
        <v>12960</v>
      </c>
      <c r="S242" s="514" t="s">
        <v>12961</v>
      </c>
      <c r="T242" s="511">
        <v>2012</v>
      </c>
      <c r="U242" s="515" t="s">
        <v>8734</v>
      </c>
      <c r="V242" s="514">
        <v>116</v>
      </c>
      <c r="W242" s="514">
        <v>3</v>
      </c>
      <c r="X242" s="514">
        <v>1</v>
      </c>
      <c r="Y242" s="513">
        <v>37378</v>
      </c>
      <c r="Z242" s="512" t="s">
        <v>12962</v>
      </c>
      <c r="AA242" s="512" t="s">
        <v>12963</v>
      </c>
      <c r="AB242" s="513">
        <v>37939</v>
      </c>
      <c r="AC242" s="513">
        <v>38210</v>
      </c>
      <c r="AD242" s="512" t="s">
        <v>12964</v>
      </c>
      <c r="AE242" s="513">
        <v>37378</v>
      </c>
      <c r="AF242" s="512" t="s">
        <v>138</v>
      </c>
      <c r="AG242" s="512" t="s">
        <v>12963</v>
      </c>
      <c r="AH242" s="516">
        <v>3552217</v>
      </c>
      <c r="AI242" s="513">
        <v>38121</v>
      </c>
      <c r="AJ242" s="513" t="s">
        <v>138</v>
      </c>
      <c r="AK242" s="511" t="s">
        <v>138</v>
      </c>
      <c r="AL242" s="513" t="s">
        <v>138</v>
      </c>
      <c r="AM242" s="511" t="s">
        <v>138</v>
      </c>
      <c r="AN242" s="511" t="s">
        <v>12965</v>
      </c>
      <c r="AO242" s="511" t="s">
        <v>982</v>
      </c>
      <c r="AP242" s="511" t="s">
        <v>12966</v>
      </c>
      <c r="AQ242" s="511" t="s">
        <v>12967</v>
      </c>
      <c r="AR242" s="511" t="s">
        <v>12968</v>
      </c>
      <c r="AS242" s="511" t="s">
        <v>138</v>
      </c>
      <c r="AT242" s="511" t="s">
        <v>138</v>
      </c>
      <c r="AU242" s="511" t="s">
        <v>138</v>
      </c>
      <c r="AV242" s="511" t="s">
        <v>12969</v>
      </c>
      <c r="AW242" s="511" t="s">
        <v>983</v>
      </c>
      <c r="AX242" s="511" t="s">
        <v>12970</v>
      </c>
      <c r="AY242" s="511" t="s">
        <v>984</v>
      </c>
      <c r="AZ242" s="511" t="s">
        <v>12971</v>
      </c>
      <c r="BA242" s="511" t="s">
        <v>985</v>
      </c>
      <c r="BB242" s="511">
        <v>501258470</v>
      </c>
      <c r="BC242" s="512" t="s">
        <v>980</v>
      </c>
      <c r="BD242" s="511" t="s">
        <v>981</v>
      </c>
      <c r="BE242" s="511" t="s">
        <v>12972</v>
      </c>
      <c r="BF242" s="511" t="s">
        <v>12973</v>
      </c>
      <c r="BG242" s="511" t="s">
        <v>12974</v>
      </c>
      <c r="BH242" s="511" t="s">
        <v>8648</v>
      </c>
      <c r="BI242" s="511">
        <v>2</v>
      </c>
      <c r="BJ242" s="511">
        <v>8</v>
      </c>
      <c r="BK242" s="511" t="s">
        <v>138</v>
      </c>
      <c r="BL242" s="511" t="s">
        <v>138</v>
      </c>
      <c r="BM242" s="511" t="s">
        <v>12975</v>
      </c>
      <c r="BN242" s="511" t="s">
        <v>138</v>
      </c>
      <c r="BO242" s="511" t="s">
        <v>9027</v>
      </c>
      <c r="BP242" s="513" t="s">
        <v>138</v>
      </c>
      <c r="BQ242" s="511" t="s">
        <v>138</v>
      </c>
      <c r="BR242" s="511" t="s">
        <v>8445</v>
      </c>
      <c r="BS242" s="511" t="s">
        <v>12976</v>
      </c>
      <c r="BT242" s="511" t="s">
        <v>138</v>
      </c>
      <c r="BU242" s="511" t="s">
        <v>12977</v>
      </c>
      <c r="BV242" s="511" t="s">
        <v>138</v>
      </c>
      <c r="BW242" s="511">
        <v>2</v>
      </c>
      <c r="BX242" s="511" t="s">
        <v>12978</v>
      </c>
      <c r="BY242" s="511" t="s">
        <v>138</v>
      </c>
      <c r="BZ242" s="511">
        <v>32</v>
      </c>
      <c r="CA242" s="511" t="s">
        <v>12979</v>
      </c>
      <c r="CB242" s="511" t="s">
        <v>12980</v>
      </c>
      <c r="CC242" s="511" t="s">
        <v>12981</v>
      </c>
      <c r="CD242" s="511" t="s">
        <v>138</v>
      </c>
      <c r="CE242" s="518" t="s">
        <v>12982</v>
      </c>
      <c r="CF242" s="518" t="s">
        <v>12983</v>
      </c>
      <c r="CG242" s="518" t="s">
        <v>12984</v>
      </c>
      <c r="CH242" s="518" t="s">
        <v>12985</v>
      </c>
      <c r="CI242" s="518" t="s">
        <v>12986</v>
      </c>
      <c r="CJ242" s="518" t="s">
        <v>12987</v>
      </c>
      <c r="CK242" s="518" t="s">
        <v>12988</v>
      </c>
      <c r="CL242" s="518" t="s">
        <v>12989</v>
      </c>
      <c r="CM242" s="518" t="s">
        <v>12990</v>
      </c>
      <c r="CN242" s="518" t="s">
        <v>12991</v>
      </c>
      <c r="CO242" s="518" t="s">
        <v>12992</v>
      </c>
      <c r="CP242" s="518" t="s">
        <v>12993</v>
      </c>
      <c r="CQ242" s="518" t="s">
        <v>12994</v>
      </c>
      <c r="CR242" s="518" t="s">
        <v>12995</v>
      </c>
      <c r="CS242" s="518" t="s">
        <v>12996</v>
      </c>
      <c r="CT242" s="518" t="s">
        <v>12997</v>
      </c>
      <c r="CU242" s="518" t="s">
        <v>12998</v>
      </c>
      <c r="CV242" s="518" t="s">
        <v>12999</v>
      </c>
      <c r="CW242" s="518" t="s">
        <v>13000</v>
      </c>
      <c r="CX242" s="518" t="s">
        <v>102</v>
      </c>
      <c r="CY242" s="518" t="s">
        <v>102</v>
      </c>
      <c r="CZ242" s="518" t="s">
        <v>102</v>
      </c>
      <c r="DA242" s="518" t="s">
        <v>102</v>
      </c>
      <c r="DB242" s="518" t="s">
        <v>102</v>
      </c>
      <c r="DC242" s="518" t="s">
        <v>102</v>
      </c>
      <c r="DD242" s="518" t="s">
        <v>102</v>
      </c>
      <c r="DE242" s="518" t="s">
        <v>102</v>
      </c>
      <c r="DF242" s="518" t="s">
        <v>102</v>
      </c>
      <c r="DG242" s="518" t="s">
        <v>102</v>
      </c>
      <c r="DH242" s="518" t="s">
        <v>102</v>
      </c>
      <c r="DI242" s="518" t="s">
        <v>102</v>
      </c>
      <c r="DJ242" s="518" t="s">
        <v>102</v>
      </c>
      <c r="DK242" s="518" t="s">
        <v>102</v>
      </c>
      <c r="DL242" s="518" t="s">
        <v>102</v>
      </c>
      <c r="DM242" s="518" t="s">
        <v>102</v>
      </c>
      <c r="DN242" s="518" t="s">
        <v>102</v>
      </c>
      <c r="DO242" s="518" t="s">
        <v>102</v>
      </c>
      <c r="DP242" s="518" t="s">
        <v>102</v>
      </c>
      <c r="DQ242" s="518" t="s">
        <v>102</v>
      </c>
      <c r="DR242" s="518" t="s">
        <v>102</v>
      </c>
      <c r="DS242" s="518" t="s">
        <v>102</v>
      </c>
      <c r="DT242" s="518" t="s">
        <v>102</v>
      </c>
      <c r="DU242" s="518" t="s">
        <v>102</v>
      </c>
      <c r="DV242" s="518" t="s">
        <v>102</v>
      </c>
      <c r="DW242" s="518" t="s">
        <v>102</v>
      </c>
      <c r="DX242" s="518" t="s">
        <v>102</v>
      </c>
      <c r="DY242" s="518" t="s">
        <v>102</v>
      </c>
      <c r="DZ242" s="518" t="s">
        <v>102</v>
      </c>
      <c r="EA242" s="518" t="s">
        <v>102</v>
      </c>
      <c r="EB242" s="518" t="s">
        <v>102</v>
      </c>
      <c r="EC242" s="518" t="s">
        <v>102</v>
      </c>
      <c r="ED242" s="518" t="s">
        <v>102</v>
      </c>
      <c r="EE242" s="518" t="s">
        <v>102</v>
      </c>
      <c r="EF242" s="518" t="s">
        <v>102</v>
      </c>
      <c r="EG242" s="518" t="s">
        <v>102</v>
      </c>
      <c r="EH242" s="518" t="s">
        <v>102</v>
      </c>
      <c r="EI242" s="518" t="s">
        <v>102</v>
      </c>
      <c r="EJ242" s="518" t="s">
        <v>102</v>
      </c>
      <c r="EK242" s="518" t="s">
        <v>102</v>
      </c>
      <c r="EL242" s="518" t="s">
        <v>102</v>
      </c>
      <c r="EM242" s="518" t="s">
        <v>102</v>
      </c>
      <c r="EN242" s="518" t="s">
        <v>102</v>
      </c>
      <c r="EO242" s="518" t="s">
        <v>102</v>
      </c>
      <c r="EP242" s="518" t="s">
        <v>102</v>
      </c>
      <c r="EQ242" s="518" t="s">
        <v>102</v>
      </c>
      <c r="ER242" s="518" t="s">
        <v>102</v>
      </c>
      <c r="ES242" s="518" t="s">
        <v>102</v>
      </c>
      <c r="ET242" s="518" t="s">
        <v>102</v>
      </c>
      <c r="EU242" s="518" t="s">
        <v>102</v>
      </c>
      <c r="EV242" s="518" t="s">
        <v>102</v>
      </c>
      <c r="EW242" s="518" t="s">
        <v>102</v>
      </c>
      <c r="EX242" s="518" t="s">
        <v>102</v>
      </c>
      <c r="EY242" s="518" t="s">
        <v>102</v>
      </c>
      <c r="EZ242" s="518" t="s">
        <v>102</v>
      </c>
      <c r="FA242" s="518" t="s">
        <v>102</v>
      </c>
      <c r="FB242" s="518" t="s">
        <v>102</v>
      </c>
      <c r="FC242" s="518" t="s">
        <v>102</v>
      </c>
      <c r="FD242" s="518" t="s">
        <v>102</v>
      </c>
      <c r="FE242" s="518" t="s">
        <v>102</v>
      </c>
      <c r="FF242" s="518" t="s">
        <v>102</v>
      </c>
      <c r="FG242" s="518" t="s">
        <v>102</v>
      </c>
      <c r="FH242" s="518" t="s">
        <v>102</v>
      </c>
      <c r="FI242" s="518" t="s">
        <v>102</v>
      </c>
      <c r="FJ242" s="518" t="s">
        <v>102</v>
      </c>
      <c r="FK242" s="518" t="s">
        <v>102</v>
      </c>
      <c r="FL242" s="518" t="s">
        <v>102</v>
      </c>
      <c r="FM242" s="518" t="s">
        <v>102</v>
      </c>
      <c r="FN242" s="518" t="s">
        <v>102</v>
      </c>
      <c r="FO242" s="518" t="s">
        <v>102</v>
      </c>
      <c r="FP242" s="518" t="s">
        <v>102</v>
      </c>
      <c r="FQ242" s="518" t="s">
        <v>102</v>
      </c>
      <c r="FR242" s="518" t="s">
        <v>102</v>
      </c>
      <c r="FS242" s="518" t="s">
        <v>102</v>
      </c>
      <c r="FT242" s="518" t="s">
        <v>102</v>
      </c>
      <c r="FU242" s="518" t="s">
        <v>102</v>
      </c>
      <c r="FV242" s="518" t="s">
        <v>102</v>
      </c>
      <c r="FW242" s="518" t="s">
        <v>102</v>
      </c>
      <c r="FX242" s="518" t="s">
        <v>102</v>
      </c>
      <c r="FY242" s="518" t="s">
        <v>102</v>
      </c>
      <c r="FZ242" s="518" t="s">
        <v>102</v>
      </c>
      <c r="GA242" s="518" t="s">
        <v>102</v>
      </c>
      <c r="GB242" s="518" t="s">
        <v>102</v>
      </c>
      <c r="GC242" s="518" t="s">
        <v>102</v>
      </c>
      <c r="GD242" s="518" t="s">
        <v>102</v>
      </c>
      <c r="GE242" s="518" t="s">
        <v>102</v>
      </c>
      <c r="GF242" s="518" t="s">
        <v>102</v>
      </c>
      <c r="GG242" s="518" t="s">
        <v>102</v>
      </c>
      <c r="GH242" s="518" t="s">
        <v>102</v>
      </c>
      <c r="GI242" s="518" t="s">
        <v>102</v>
      </c>
      <c r="GJ242" s="518" t="s">
        <v>102</v>
      </c>
      <c r="GK242" s="518" t="s">
        <v>102</v>
      </c>
      <c r="GL242" s="518" t="s">
        <v>102</v>
      </c>
      <c r="GM242" s="518" t="s">
        <v>102</v>
      </c>
      <c r="GN242" s="518" t="s">
        <v>102</v>
      </c>
      <c r="GO242" s="518" t="s">
        <v>102</v>
      </c>
      <c r="GP242" s="518" t="s">
        <v>102</v>
      </c>
      <c r="GQ242" s="518" t="s">
        <v>102</v>
      </c>
      <c r="GR242" s="518" t="s">
        <v>102</v>
      </c>
      <c r="GS242" s="518" t="s">
        <v>102</v>
      </c>
      <c r="GT242" s="518" t="s">
        <v>102</v>
      </c>
      <c r="GU242" s="518" t="s">
        <v>102</v>
      </c>
      <c r="GV242" s="518" t="s">
        <v>102</v>
      </c>
      <c r="GW242" s="518" t="s">
        <v>102</v>
      </c>
      <c r="GX242" s="518" t="s">
        <v>102</v>
      </c>
      <c r="GY242" s="518" t="s">
        <v>102</v>
      </c>
      <c r="GZ242" s="518" t="s">
        <v>102</v>
      </c>
      <c r="HA242" s="518" t="s">
        <v>102</v>
      </c>
      <c r="HB242" s="518" t="s">
        <v>102</v>
      </c>
      <c r="HC242" s="511" t="str">
        <f t="shared" si="3"/>
        <v>2008-800233</v>
      </c>
    </row>
    <row r="243" spans="1:211" ht="48" hidden="1" customHeight="1" x14ac:dyDescent="0.15">
      <c r="A243" s="511" t="s">
        <v>4545</v>
      </c>
      <c r="B243" s="512" t="s">
        <v>13001</v>
      </c>
      <c r="C243" s="513">
        <v>40073</v>
      </c>
      <c r="D243" s="512" t="s">
        <v>8419</v>
      </c>
      <c r="E243" s="512" t="s">
        <v>8465</v>
      </c>
      <c r="F243" s="512" t="s">
        <v>8466</v>
      </c>
      <c r="G243" s="513">
        <v>40463</v>
      </c>
      <c r="H243" s="512" t="s">
        <v>13002</v>
      </c>
      <c r="S243" s="511" t="s">
        <v>13003</v>
      </c>
      <c r="T243" s="511">
        <v>2012</v>
      </c>
      <c r="U243" s="515" t="s">
        <v>8734</v>
      </c>
      <c r="V243" s="514">
        <v>116</v>
      </c>
      <c r="W243" s="514">
        <v>3</v>
      </c>
      <c r="X243" s="514">
        <v>2</v>
      </c>
      <c r="Y243" s="513">
        <v>37378</v>
      </c>
      <c r="Z243" s="512" t="s">
        <v>12962</v>
      </c>
      <c r="AA243" s="512" t="s">
        <v>12963</v>
      </c>
      <c r="AB243" s="513">
        <v>37939</v>
      </c>
      <c r="AC243" s="513">
        <v>38210</v>
      </c>
      <c r="AD243" s="512" t="s">
        <v>12964</v>
      </c>
      <c r="AE243" s="513">
        <v>37378</v>
      </c>
      <c r="AF243" s="512" t="s">
        <v>138</v>
      </c>
      <c r="AG243" s="512" t="s">
        <v>12963</v>
      </c>
      <c r="AH243" s="516">
        <v>3552217</v>
      </c>
      <c r="AI243" s="513">
        <v>38121</v>
      </c>
      <c r="AJ243" s="513" t="s">
        <v>138</v>
      </c>
      <c r="AK243" s="511" t="s">
        <v>138</v>
      </c>
      <c r="AL243" s="513" t="s">
        <v>138</v>
      </c>
      <c r="AM243" s="511" t="s">
        <v>138</v>
      </c>
      <c r="AN243" s="511" t="s">
        <v>12965</v>
      </c>
      <c r="AO243" s="511" t="s">
        <v>982</v>
      </c>
      <c r="AP243" s="511" t="s">
        <v>12966</v>
      </c>
      <c r="AQ243" s="511" t="s">
        <v>12967</v>
      </c>
      <c r="AR243" s="511" t="s">
        <v>12968</v>
      </c>
      <c r="AS243" s="511" t="s">
        <v>138</v>
      </c>
      <c r="AT243" s="511" t="s">
        <v>138</v>
      </c>
      <c r="AU243" s="511" t="s">
        <v>138</v>
      </c>
      <c r="AV243" s="511" t="s">
        <v>12969</v>
      </c>
      <c r="AW243" s="511" t="s">
        <v>983</v>
      </c>
      <c r="AX243" s="511" t="s">
        <v>12970</v>
      </c>
      <c r="AY243" s="511" t="s">
        <v>984</v>
      </c>
      <c r="AZ243" s="511" t="s">
        <v>12971</v>
      </c>
      <c r="BA243" s="511" t="s">
        <v>985</v>
      </c>
      <c r="BB243" s="511">
        <v>501258470</v>
      </c>
      <c r="BC243" s="512" t="s">
        <v>980</v>
      </c>
      <c r="BD243" s="511" t="s">
        <v>981</v>
      </c>
      <c r="BE243" s="511" t="s">
        <v>12972</v>
      </c>
      <c r="BF243" s="511" t="s">
        <v>12973</v>
      </c>
      <c r="BG243" s="511" t="s">
        <v>12974</v>
      </c>
      <c r="BH243" s="511" t="s">
        <v>8648</v>
      </c>
      <c r="BI243" s="511">
        <v>2</v>
      </c>
      <c r="BJ243" s="511">
        <v>8</v>
      </c>
      <c r="BK243" s="511" t="s">
        <v>138</v>
      </c>
      <c r="BL243" s="511" t="s">
        <v>138</v>
      </c>
      <c r="BM243" s="511" t="s">
        <v>12975</v>
      </c>
      <c r="BN243" s="511" t="s">
        <v>138</v>
      </c>
      <c r="BO243" s="511" t="s">
        <v>9027</v>
      </c>
      <c r="BP243" s="513" t="s">
        <v>138</v>
      </c>
      <c r="BQ243" s="511" t="s">
        <v>138</v>
      </c>
      <c r="BR243" s="511" t="s">
        <v>8445</v>
      </c>
      <c r="BS243" s="511" t="s">
        <v>12976</v>
      </c>
      <c r="BT243" s="511" t="s">
        <v>138</v>
      </c>
      <c r="BU243" s="511" t="s">
        <v>12977</v>
      </c>
      <c r="BV243" s="511" t="s">
        <v>138</v>
      </c>
      <c r="BW243" s="511">
        <v>2</v>
      </c>
      <c r="BX243" s="511" t="s">
        <v>12978</v>
      </c>
      <c r="BY243" s="511" t="s">
        <v>138</v>
      </c>
      <c r="BZ243" s="511">
        <v>32</v>
      </c>
      <c r="CA243" s="511" t="s">
        <v>12979</v>
      </c>
      <c r="CB243" s="511" t="s">
        <v>12980</v>
      </c>
      <c r="CC243" s="511" t="s">
        <v>12981</v>
      </c>
      <c r="CD243" s="511" t="s">
        <v>138</v>
      </c>
      <c r="CE243" s="518" t="s">
        <v>102</v>
      </c>
      <c r="CF243" s="518" t="s">
        <v>102</v>
      </c>
      <c r="CG243" s="518" t="s">
        <v>102</v>
      </c>
      <c r="CH243" s="518" t="s">
        <v>102</v>
      </c>
      <c r="CI243" s="518" t="s">
        <v>102</v>
      </c>
      <c r="CJ243" s="518" t="s">
        <v>102</v>
      </c>
      <c r="CK243" s="518" t="s">
        <v>102</v>
      </c>
      <c r="CL243" s="518" t="s">
        <v>102</v>
      </c>
      <c r="CM243" s="518" t="s">
        <v>102</v>
      </c>
      <c r="CN243" s="518" t="s">
        <v>102</v>
      </c>
      <c r="CO243" s="518" t="s">
        <v>102</v>
      </c>
      <c r="CP243" s="518" t="s">
        <v>102</v>
      </c>
      <c r="CQ243" s="518" t="s">
        <v>102</v>
      </c>
      <c r="CR243" s="518" t="s">
        <v>102</v>
      </c>
      <c r="CS243" s="518" t="s">
        <v>102</v>
      </c>
      <c r="CT243" s="518" t="s">
        <v>102</v>
      </c>
      <c r="CU243" s="518" t="s">
        <v>102</v>
      </c>
      <c r="CV243" s="518" t="s">
        <v>102</v>
      </c>
      <c r="CW243" s="518" t="s">
        <v>102</v>
      </c>
      <c r="CX243" s="518" t="s">
        <v>102</v>
      </c>
      <c r="CY243" s="518" t="s">
        <v>102</v>
      </c>
      <c r="CZ243" s="518" t="s">
        <v>102</v>
      </c>
      <c r="DA243" s="518" t="s">
        <v>102</v>
      </c>
      <c r="DB243" s="518" t="s">
        <v>102</v>
      </c>
      <c r="DC243" s="518" t="s">
        <v>102</v>
      </c>
      <c r="DD243" s="518" t="s">
        <v>102</v>
      </c>
      <c r="DE243" s="518" t="s">
        <v>102</v>
      </c>
      <c r="DF243" s="518" t="s">
        <v>102</v>
      </c>
      <c r="DG243" s="518" t="s">
        <v>102</v>
      </c>
      <c r="DH243" s="518" t="s">
        <v>102</v>
      </c>
      <c r="DI243" s="518" t="s">
        <v>102</v>
      </c>
      <c r="DJ243" s="518" t="s">
        <v>102</v>
      </c>
      <c r="DK243" s="518" t="s">
        <v>102</v>
      </c>
      <c r="DL243" s="518" t="s">
        <v>102</v>
      </c>
      <c r="DM243" s="518" t="s">
        <v>102</v>
      </c>
      <c r="DN243" s="518" t="s">
        <v>102</v>
      </c>
      <c r="DO243" s="518" t="s">
        <v>102</v>
      </c>
      <c r="DP243" s="518" t="s">
        <v>102</v>
      </c>
      <c r="DQ243" s="518" t="s">
        <v>102</v>
      </c>
      <c r="DR243" s="518" t="s">
        <v>102</v>
      </c>
      <c r="DS243" s="518" t="s">
        <v>102</v>
      </c>
      <c r="DT243" s="518" t="s">
        <v>102</v>
      </c>
      <c r="DU243" s="518" t="s">
        <v>102</v>
      </c>
      <c r="DV243" s="518" t="s">
        <v>102</v>
      </c>
      <c r="DW243" s="518" t="s">
        <v>102</v>
      </c>
      <c r="DX243" s="518" t="s">
        <v>102</v>
      </c>
      <c r="DY243" s="518" t="s">
        <v>102</v>
      </c>
      <c r="DZ243" s="518" t="s">
        <v>102</v>
      </c>
      <c r="EA243" s="518" t="s">
        <v>102</v>
      </c>
      <c r="EB243" s="518" t="s">
        <v>102</v>
      </c>
      <c r="EC243" s="518" t="s">
        <v>102</v>
      </c>
      <c r="ED243" s="518" t="s">
        <v>102</v>
      </c>
      <c r="EE243" s="518" t="s">
        <v>102</v>
      </c>
      <c r="EF243" s="518" t="s">
        <v>102</v>
      </c>
      <c r="EG243" s="518" t="s">
        <v>102</v>
      </c>
      <c r="EH243" s="518" t="s">
        <v>102</v>
      </c>
      <c r="EI243" s="518" t="s">
        <v>102</v>
      </c>
      <c r="EJ243" s="518" t="s">
        <v>102</v>
      </c>
      <c r="EK243" s="518" t="s">
        <v>102</v>
      </c>
      <c r="EL243" s="518" t="s">
        <v>102</v>
      </c>
      <c r="EM243" s="518" t="s">
        <v>102</v>
      </c>
      <c r="EN243" s="518" t="s">
        <v>102</v>
      </c>
      <c r="EO243" s="518" t="s">
        <v>102</v>
      </c>
      <c r="EP243" s="518" t="s">
        <v>102</v>
      </c>
      <c r="EQ243" s="518" t="s">
        <v>102</v>
      </c>
      <c r="ER243" s="518" t="s">
        <v>102</v>
      </c>
      <c r="ES243" s="518" t="s">
        <v>102</v>
      </c>
      <c r="ET243" s="518" t="s">
        <v>102</v>
      </c>
      <c r="EU243" s="518" t="s">
        <v>102</v>
      </c>
      <c r="EV243" s="518" t="s">
        <v>102</v>
      </c>
      <c r="EW243" s="518" t="s">
        <v>102</v>
      </c>
      <c r="EX243" s="518" t="s">
        <v>102</v>
      </c>
      <c r="EY243" s="518" t="s">
        <v>102</v>
      </c>
      <c r="EZ243" s="518" t="s">
        <v>102</v>
      </c>
      <c r="FA243" s="518" t="s">
        <v>102</v>
      </c>
      <c r="FB243" s="518" t="s">
        <v>102</v>
      </c>
      <c r="FC243" s="518" t="s">
        <v>102</v>
      </c>
      <c r="FD243" s="518" t="s">
        <v>102</v>
      </c>
      <c r="FE243" s="518" t="s">
        <v>102</v>
      </c>
      <c r="FF243" s="518" t="s">
        <v>102</v>
      </c>
      <c r="FG243" s="518" t="s">
        <v>102</v>
      </c>
      <c r="FH243" s="518" t="s">
        <v>102</v>
      </c>
      <c r="FI243" s="518" t="s">
        <v>102</v>
      </c>
      <c r="FJ243" s="518" t="s">
        <v>102</v>
      </c>
      <c r="FK243" s="518" t="s">
        <v>102</v>
      </c>
      <c r="FL243" s="518" t="s">
        <v>102</v>
      </c>
      <c r="FM243" s="518" t="s">
        <v>102</v>
      </c>
      <c r="FN243" s="518" t="s">
        <v>102</v>
      </c>
      <c r="FO243" s="518" t="s">
        <v>102</v>
      </c>
      <c r="FP243" s="518" t="s">
        <v>102</v>
      </c>
      <c r="FQ243" s="518" t="s">
        <v>102</v>
      </c>
      <c r="FR243" s="518" t="s">
        <v>102</v>
      </c>
      <c r="FS243" s="518" t="s">
        <v>102</v>
      </c>
      <c r="FT243" s="518" t="s">
        <v>102</v>
      </c>
      <c r="FU243" s="518" t="s">
        <v>102</v>
      </c>
      <c r="FV243" s="518" t="s">
        <v>102</v>
      </c>
      <c r="FW243" s="518" t="s">
        <v>102</v>
      </c>
      <c r="FX243" s="518" t="s">
        <v>102</v>
      </c>
      <c r="FY243" s="518" t="s">
        <v>102</v>
      </c>
      <c r="FZ243" s="518" t="s">
        <v>102</v>
      </c>
      <c r="GA243" s="518" t="s">
        <v>102</v>
      </c>
      <c r="GB243" s="518" t="s">
        <v>102</v>
      </c>
      <c r="GC243" s="518" t="s">
        <v>102</v>
      </c>
      <c r="GD243" s="518" t="s">
        <v>102</v>
      </c>
      <c r="GE243" s="518" t="s">
        <v>102</v>
      </c>
      <c r="GF243" s="518" t="s">
        <v>102</v>
      </c>
      <c r="GG243" s="518" t="s">
        <v>102</v>
      </c>
      <c r="GH243" s="518" t="s">
        <v>102</v>
      </c>
      <c r="GI243" s="518" t="s">
        <v>102</v>
      </c>
      <c r="GJ243" s="518" t="s">
        <v>102</v>
      </c>
      <c r="GK243" s="518" t="s">
        <v>102</v>
      </c>
      <c r="GL243" s="518" t="s">
        <v>102</v>
      </c>
      <c r="GM243" s="518" t="s">
        <v>102</v>
      </c>
      <c r="GN243" s="518" t="s">
        <v>102</v>
      </c>
      <c r="GO243" s="518" t="s">
        <v>102</v>
      </c>
      <c r="GP243" s="518" t="s">
        <v>102</v>
      </c>
      <c r="GQ243" s="518" t="s">
        <v>102</v>
      </c>
      <c r="GR243" s="518" t="s">
        <v>102</v>
      </c>
      <c r="GS243" s="518" t="s">
        <v>102</v>
      </c>
      <c r="GT243" s="518" t="s">
        <v>102</v>
      </c>
      <c r="GU243" s="518" t="s">
        <v>102</v>
      </c>
      <c r="GV243" s="518" t="s">
        <v>102</v>
      </c>
      <c r="GW243" s="518" t="s">
        <v>102</v>
      </c>
      <c r="GX243" s="518" t="s">
        <v>102</v>
      </c>
      <c r="GY243" s="518" t="s">
        <v>102</v>
      </c>
      <c r="GZ243" s="518" t="s">
        <v>102</v>
      </c>
      <c r="HA243" s="518" t="s">
        <v>102</v>
      </c>
      <c r="HB243" s="518" t="s">
        <v>102</v>
      </c>
      <c r="HC243" s="511" t="str">
        <f t="shared" si="3"/>
        <v>2009-390112</v>
      </c>
    </row>
    <row r="244" spans="1:211" ht="48" hidden="1" customHeight="1" x14ac:dyDescent="0.15">
      <c r="A244" s="511" t="s">
        <v>4545</v>
      </c>
      <c r="B244" s="512" t="s">
        <v>13004</v>
      </c>
      <c r="C244" s="513">
        <v>40296</v>
      </c>
      <c r="D244" s="512" t="s">
        <v>8419</v>
      </c>
      <c r="E244" s="512" t="s">
        <v>8498</v>
      </c>
      <c r="F244" s="512" t="s">
        <v>8421</v>
      </c>
      <c r="G244" s="513">
        <v>41050</v>
      </c>
      <c r="H244" s="512" t="s">
        <v>12954</v>
      </c>
      <c r="I244" s="512" t="s">
        <v>8682</v>
      </c>
      <c r="J244" s="513">
        <v>40605</v>
      </c>
      <c r="K244" s="512" t="s">
        <v>13005</v>
      </c>
      <c r="L244" s="512" t="s">
        <v>13006</v>
      </c>
      <c r="M244" s="512" t="s">
        <v>13007</v>
      </c>
      <c r="N244" s="513">
        <v>40641</v>
      </c>
      <c r="O244" s="513">
        <v>40891</v>
      </c>
      <c r="P244" s="512" t="s">
        <v>8458</v>
      </c>
      <c r="Q244" s="513">
        <v>40876</v>
      </c>
      <c r="R244" s="511" t="s">
        <v>13008</v>
      </c>
      <c r="S244" s="514" t="s">
        <v>13009</v>
      </c>
      <c r="T244" s="511">
        <v>2012</v>
      </c>
      <c r="U244" s="515" t="s">
        <v>8734</v>
      </c>
      <c r="V244" s="514">
        <v>116</v>
      </c>
      <c r="W244" s="514">
        <v>3</v>
      </c>
      <c r="X244" s="514">
        <v>3</v>
      </c>
      <c r="Y244" s="513">
        <v>37378</v>
      </c>
      <c r="Z244" s="512" t="s">
        <v>12962</v>
      </c>
      <c r="AA244" s="512" t="s">
        <v>12963</v>
      </c>
      <c r="AB244" s="513">
        <v>37939</v>
      </c>
      <c r="AC244" s="513">
        <v>38210</v>
      </c>
      <c r="AD244" s="512" t="s">
        <v>12964</v>
      </c>
      <c r="AE244" s="513">
        <v>37378</v>
      </c>
      <c r="AF244" s="512" t="s">
        <v>138</v>
      </c>
      <c r="AG244" s="512" t="s">
        <v>12963</v>
      </c>
      <c r="AH244" s="516">
        <v>3552217</v>
      </c>
      <c r="AI244" s="513">
        <v>38121</v>
      </c>
      <c r="AJ244" s="513" t="s">
        <v>138</v>
      </c>
      <c r="AK244" s="511" t="s">
        <v>138</v>
      </c>
      <c r="AL244" s="513" t="s">
        <v>138</v>
      </c>
      <c r="AM244" s="511" t="s">
        <v>138</v>
      </c>
      <c r="AN244" s="511" t="s">
        <v>12965</v>
      </c>
      <c r="AO244" s="511" t="s">
        <v>982</v>
      </c>
      <c r="AP244" s="511" t="s">
        <v>12966</v>
      </c>
      <c r="AQ244" s="511" t="s">
        <v>12967</v>
      </c>
      <c r="AR244" s="511" t="s">
        <v>12968</v>
      </c>
      <c r="AS244" s="511" t="s">
        <v>138</v>
      </c>
      <c r="AT244" s="511" t="s">
        <v>138</v>
      </c>
      <c r="AU244" s="511" t="s">
        <v>138</v>
      </c>
      <c r="AV244" s="511" t="s">
        <v>12969</v>
      </c>
      <c r="AW244" s="511" t="s">
        <v>983</v>
      </c>
      <c r="AX244" s="511" t="s">
        <v>12970</v>
      </c>
      <c r="AY244" s="511" t="s">
        <v>984</v>
      </c>
      <c r="AZ244" s="511" t="s">
        <v>12971</v>
      </c>
      <c r="BA244" s="511" t="s">
        <v>985</v>
      </c>
      <c r="BB244" s="511">
        <v>501258470</v>
      </c>
      <c r="BC244" s="512" t="s">
        <v>980</v>
      </c>
      <c r="BD244" s="511" t="s">
        <v>981</v>
      </c>
      <c r="BE244" s="511" t="s">
        <v>12972</v>
      </c>
      <c r="BF244" s="511" t="s">
        <v>12973</v>
      </c>
      <c r="BG244" s="511" t="s">
        <v>12974</v>
      </c>
      <c r="BH244" s="511" t="s">
        <v>8648</v>
      </c>
      <c r="BI244" s="511">
        <v>2</v>
      </c>
      <c r="BJ244" s="511">
        <v>8</v>
      </c>
      <c r="BK244" s="511" t="s">
        <v>138</v>
      </c>
      <c r="BL244" s="511" t="s">
        <v>138</v>
      </c>
      <c r="BM244" s="511" t="s">
        <v>12975</v>
      </c>
      <c r="BN244" s="511" t="s">
        <v>138</v>
      </c>
      <c r="BO244" s="511" t="s">
        <v>9027</v>
      </c>
      <c r="BP244" s="513" t="s">
        <v>138</v>
      </c>
      <c r="BQ244" s="511" t="s">
        <v>138</v>
      </c>
      <c r="BR244" s="511" t="s">
        <v>8445</v>
      </c>
      <c r="BS244" s="511" t="s">
        <v>12976</v>
      </c>
      <c r="BT244" s="511" t="s">
        <v>138</v>
      </c>
      <c r="BU244" s="511" t="s">
        <v>12977</v>
      </c>
      <c r="BV244" s="511" t="s">
        <v>138</v>
      </c>
      <c r="BW244" s="511">
        <v>2</v>
      </c>
      <c r="BX244" s="511" t="s">
        <v>12978</v>
      </c>
      <c r="BY244" s="511" t="s">
        <v>138</v>
      </c>
      <c r="BZ244" s="511">
        <v>32</v>
      </c>
      <c r="CA244" s="511" t="s">
        <v>12979</v>
      </c>
      <c r="CB244" s="511" t="s">
        <v>12980</v>
      </c>
      <c r="CC244" s="511" t="s">
        <v>12981</v>
      </c>
      <c r="CD244" s="511" t="s">
        <v>138</v>
      </c>
      <c r="CE244" s="518" t="s">
        <v>102</v>
      </c>
      <c r="CF244" s="518" t="s">
        <v>102</v>
      </c>
      <c r="CG244" s="518" t="s">
        <v>102</v>
      </c>
      <c r="CH244" s="518" t="s">
        <v>102</v>
      </c>
      <c r="CI244" s="518" t="s">
        <v>102</v>
      </c>
      <c r="CJ244" s="518" t="s">
        <v>102</v>
      </c>
      <c r="CK244" s="518" t="s">
        <v>102</v>
      </c>
      <c r="CL244" s="518" t="s">
        <v>102</v>
      </c>
      <c r="CM244" s="518" t="s">
        <v>102</v>
      </c>
      <c r="CN244" s="518" t="s">
        <v>102</v>
      </c>
      <c r="CO244" s="518" t="s">
        <v>102</v>
      </c>
      <c r="CP244" s="518" t="s">
        <v>102</v>
      </c>
      <c r="CQ244" s="518" t="s">
        <v>102</v>
      </c>
      <c r="CR244" s="518" t="s">
        <v>102</v>
      </c>
      <c r="CS244" s="518" t="s">
        <v>102</v>
      </c>
      <c r="CT244" s="518" t="s">
        <v>102</v>
      </c>
      <c r="CU244" s="518" t="s">
        <v>102</v>
      </c>
      <c r="CV244" s="518" t="s">
        <v>102</v>
      </c>
      <c r="CW244" s="518" t="s">
        <v>102</v>
      </c>
      <c r="CX244" s="518" t="s">
        <v>13010</v>
      </c>
      <c r="CY244" s="518" t="s">
        <v>13011</v>
      </c>
      <c r="CZ244" s="518" t="s">
        <v>13012</v>
      </c>
      <c r="DA244" s="518" t="s">
        <v>13013</v>
      </c>
      <c r="DB244" s="518" t="s">
        <v>13014</v>
      </c>
      <c r="DC244" s="518" t="s">
        <v>13015</v>
      </c>
      <c r="DD244" s="518" t="s">
        <v>13016</v>
      </c>
      <c r="DE244" s="518" t="s">
        <v>13017</v>
      </c>
      <c r="DF244" s="518" t="s">
        <v>13018</v>
      </c>
      <c r="DG244" s="518" t="s">
        <v>13019</v>
      </c>
      <c r="DH244" s="518" t="s">
        <v>13020</v>
      </c>
      <c r="DI244" s="518" t="s">
        <v>13021</v>
      </c>
      <c r="DJ244" s="518" t="s">
        <v>102</v>
      </c>
      <c r="DK244" s="518" t="s">
        <v>102</v>
      </c>
      <c r="DL244" s="518" t="s">
        <v>102</v>
      </c>
      <c r="DM244" s="518" t="s">
        <v>102</v>
      </c>
      <c r="DN244" s="518" t="s">
        <v>102</v>
      </c>
      <c r="DO244" s="518" t="s">
        <v>102</v>
      </c>
      <c r="DP244" s="518" t="s">
        <v>102</v>
      </c>
      <c r="DQ244" s="518" t="s">
        <v>102</v>
      </c>
      <c r="DR244" s="518" t="s">
        <v>102</v>
      </c>
      <c r="DS244" s="518" t="s">
        <v>102</v>
      </c>
      <c r="DT244" s="518" t="s">
        <v>102</v>
      </c>
      <c r="DU244" s="518" t="s">
        <v>102</v>
      </c>
      <c r="DV244" s="518" t="s">
        <v>102</v>
      </c>
      <c r="DW244" s="518" t="s">
        <v>102</v>
      </c>
      <c r="DX244" s="518" t="s">
        <v>102</v>
      </c>
      <c r="DY244" s="518" t="s">
        <v>102</v>
      </c>
      <c r="DZ244" s="518" t="s">
        <v>102</v>
      </c>
      <c r="EA244" s="518" t="s">
        <v>102</v>
      </c>
      <c r="EB244" s="518" t="s">
        <v>102</v>
      </c>
      <c r="EC244" s="518" t="s">
        <v>102</v>
      </c>
      <c r="ED244" s="518" t="s">
        <v>102</v>
      </c>
      <c r="EE244" s="518" t="s">
        <v>102</v>
      </c>
      <c r="EF244" s="518" t="s">
        <v>102</v>
      </c>
      <c r="EG244" s="518" t="s">
        <v>102</v>
      </c>
      <c r="EH244" s="518" t="s">
        <v>102</v>
      </c>
      <c r="EI244" s="518" t="s">
        <v>102</v>
      </c>
      <c r="EJ244" s="518" t="s">
        <v>102</v>
      </c>
      <c r="EK244" s="518" t="s">
        <v>102</v>
      </c>
      <c r="EL244" s="518" t="s">
        <v>102</v>
      </c>
      <c r="EM244" s="518" t="s">
        <v>102</v>
      </c>
      <c r="EN244" s="518" t="s">
        <v>102</v>
      </c>
      <c r="EO244" s="518" t="s">
        <v>102</v>
      </c>
      <c r="EP244" s="518" t="s">
        <v>102</v>
      </c>
      <c r="EQ244" s="518" t="s">
        <v>102</v>
      </c>
      <c r="ER244" s="518" t="s">
        <v>102</v>
      </c>
      <c r="ES244" s="518" t="s">
        <v>102</v>
      </c>
      <c r="ET244" s="518" t="s">
        <v>102</v>
      </c>
      <c r="EU244" s="518" t="s">
        <v>102</v>
      </c>
      <c r="EV244" s="518" t="s">
        <v>102</v>
      </c>
      <c r="EW244" s="518" t="s">
        <v>102</v>
      </c>
      <c r="EX244" s="518" t="s">
        <v>102</v>
      </c>
      <c r="EY244" s="518" t="s">
        <v>102</v>
      </c>
      <c r="EZ244" s="518" t="s">
        <v>102</v>
      </c>
      <c r="FA244" s="518" t="s">
        <v>102</v>
      </c>
      <c r="FB244" s="518" t="s">
        <v>102</v>
      </c>
      <c r="FC244" s="518" t="s">
        <v>102</v>
      </c>
      <c r="FD244" s="518" t="s">
        <v>102</v>
      </c>
      <c r="FE244" s="518" t="s">
        <v>102</v>
      </c>
      <c r="FF244" s="518" t="s">
        <v>102</v>
      </c>
      <c r="FG244" s="518" t="s">
        <v>102</v>
      </c>
      <c r="FH244" s="518" t="s">
        <v>102</v>
      </c>
      <c r="FI244" s="518" t="s">
        <v>102</v>
      </c>
      <c r="FJ244" s="518" t="s">
        <v>102</v>
      </c>
      <c r="FK244" s="518" t="s">
        <v>102</v>
      </c>
      <c r="FL244" s="518" t="s">
        <v>102</v>
      </c>
      <c r="FM244" s="518" t="s">
        <v>102</v>
      </c>
      <c r="FN244" s="518" t="s">
        <v>102</v>
      </c>
      <c r="FO244" s="518" t="s">
        <v>102</v>
      </c>
      <c r="FP244" s="518" t="s">
        <v>102</v>
      </c>
      <c r="FQ244" s="518" t="s">
        <v>102</v>
      </c>
      <c r="FR244" s="518" t="s">
        <v>102</v>
      </c>
      <c r="FS244" s="518" t="s">
        <v>102</v>
      </c>
      <c r="FT244" s="518" t="s">
        <v>102</v>
      </c>
      <c r="FU244" s="518" t="s">
        <v>102</v>
      </c>
      <c r="FV244" s="518" t="s">
        <v>102</v>
      </c>
      <c r="FW244" s="518" t="s">
        <v>102</v>
      </c>
      <c r="FX244" s="518" t="s">
        <v>102</v>
      </c>
      <c r="FY244" s="518" t="s">
        <v>102</v>
      </c>
      <c r="FZ244" s="518" t="s">
        <v>102</v>
      </c>
      <c r="GA244" s="518" t="s">
        <v>102</v>
      </c>
      <c r="GB244" s="518" t="s">
        <v>102</v>
      </c>
      <c r="GC244" s="518" t="s">
        <v>102</v>
      </c>
      <c r="GD244" s="518" t="s">
        <v>102</v>
      </c>
      <c r="GE244" s="518" t="s">
        <v>102</v>
      </c>
      <c r="GF244" s="518" t="s">
        <v>102</v>
      </c>
      <c r="GG244" s="518" t="s">
        <v>102</v>
      </c>
      <c r="GH244" s="518" t="s">
        <v>102</v>
      </c>
      <c r="GI244" s="518" t="s">
        <v>102</v>
      </c>
      <c r="GJ244" s="518" t="s">
        <v>102</v>
      </c>
      <c r="GK244" s="518" t="s">
        <v>102</v>
      </c>
      <c r="GL244" s="518" t="s">
        <v>102</v>
      </c>
      <c r="GM244" s="518" t="s">
        <v>102</v>
      </c>
      <c r="GN244" s="518" t="s">
        <v>102</v>
      </c>
      <c r="GO244" s="518" t="s">
        <v>102</v>
      </c>
      <c r="GP244" s="518" t="s">
        <v>102</v>
      </c>
      <c r="GQ244" s="518" t="s">
        <v>102</v>
      </c>
      <c r="GR244" s="518" t="s">
        <v>102</v>
      </c>
      <c r="GS244" s="518" t="s">
        <v>102</v>
      </c>
      <c r="GT244" s="518" t="s">
        <v>102</v>
      </c>
      <c r="GU244" s="518" t="s">
        <v>102</v>
      </c>
      <c r="GV244" s="518" t="s">
        <v>102</v>
      </c>
      <c r="GW244" s="518" t="s">
        <v>102</v>
      </c>
      <c r="GX244" s="518" t="s">
        <v>102</v>
      </c>
      <c r="GY244" s="518" t="s">
        <v>102</v>
      </c>
      <c r="GZ244" s="518" t="s">
        <v>102</v>
      </c>
      <c r="HA244" s="518" t="s">
        <v>102</v>
      </c>
      <c r="HB244" s="518" t="s">
        <v>102</v>
      </c>
      <c r="HC244" s="511" t="str">
        <f t="shared" si="3"/>
        <v>2010-800081</v>
      </c>
    </row>
    <row r="245" spans="1:211" ht="48" hidden="1" customHeight="1" x14ac:dyDescent="0.15">
      <c r="A245" s="511" t="s">
        <v>4556</v>
      </c>
      <c r="B245" s="522" t="s">
        <v>13022</v>
      </c>
      <c r="C245" s="513">
        <v>38929</v>
      </c>
      <c r="D245" s="512" t="s">
        <v>8419</v>
      </c>
      <c r="E245" s="522" t="s">
        <v>8452</v>
      </c>
      <c r="F245" s="522" t="s">
        <v>8421</v>
      </c>
      <c r="G245" s="513">
        <v>40792</v>
      </c>
      <c r="H245" s="522" t="s">
        <v>13023</v>
      </c>
      <c r="I245" s="512" t="s">
        <v>13024</v>
      </c>
      <c r="J245" s="513" t="s">
        <v>13025</v>
      </c>
      <c r="K245" s="522" t="s">
        <v>13026</v>
      </c>
      <c r="M245" s="512" t="s">
        <v>13027</v>
      </c>
      <c r="N245" s="513" t="s">
        <v>13028</v>
      </c>
      <c r="O245" s="513"/>
      <c r="P245" s="512" t="s">
        <v>8767</v>
      </c>
      <c r="Q245" s="513" t="s">
        <v>13029</v>
      </c>
      <c r="R245" s="513" t="s">
        <v>13030</v>
      </c>
      <c r="S245" s="511" t="s">
        <v>13031</v>
      </c>
      <c r="T245" s="511">
        <v>2011</v>
      </c>
      <c r="U245" s="515" t="s">
        <v>8424</v>
      </c>
      <c r="V245" s="514">
        <v>117</v>
      </c>
      <c r="W245" s="514">
        <v>4</v>
      </c>
      <c r="X245" s="514">
        <v>1</v>
      </c>
      <c r="Y245" s="513">
        <v>34775</v>
      </c>
      <c r="Z245" s="512" t="s">
        <v>13032</v>
      </c>
      <c r="AA245" s="512" t="s">
        <v>13033</v>
      </c>
      <c r="AB245" s="513">
        <v>37582</v>
      </c>
      <c r="AC245" s="513">
        <v>37775</v>
      </c>
      <c r="AD245" s="512" t="s">
        <v>13034</v>
      </c>
      <c r="AE245" s="513">
        <v>37417</v>
      </c>
      <c r="AF245" s="512" t="s">
        <v>9163</v>
      </c>
      <c r="AG245" s="512" t="s">
        <v>13033</v>
      </c>
      <c r="AH245" s="516">
        <v>3413413</v>
      </c>
      <c r="AI245" s="513">
        <v>37708</v>
      </c>
      <c r="AJ245" s="513" t="s">
        <v>138</v>
      </c>
      <c r="AK245" s="511" t="s">
        <v>138</v>
      </c>
      <c r="AL245" s="513" t="s">
        <v>138</v>
      </c>
      <c r="AM245" s="511" t="s">
        <v>138</v>
      </c>
      <c r="AN245" s="511" t="s">
        <v>3272</v>
      </c>
      <c r="AO245" s="511" t="s">
        <v>3272</v>
      </c>
      <c r="AP245" s="511" t="s">
        <v>3272</v>
      </c>
      <c r="AQ245" s="511" t="s">
        <v>13035</v>
      </c>
      <c r="AR245" s="511" t="s">
        <v>13035</v>
      </c>
      <c r="AS245" s="511" t="s">
        <v>138</v>
      </c>
      <c r="AT245" s="511" t="s">
        <v>138</v>
      </c>
      <c r="AU245" s="511" t="s">
        <v>138</v>
      </c>
      <c r="AV245" s="511" t="s">
        <v>13036</v>
      </c>
      <c r="AW245" s="511" t="s">
        <v>3273</v>
      </c>
      <c r="AX245" s="511" t="s">
        <v>3273</v>
      </c>
      <c r="AY245" s="511" t="s">
        <v>3274</v>
      </c>
      <c r="AZ245" s="511" t="s">
        <v>3274</v>
      </c>
      <c r="BA245" s="511" t="s">
        <v>138</v>
      </c>
      <c r="BB245" s="511">
        <v>4455</v>
      </c>
      <c r="BC245" s="512" t="s">
        <v>3269</v>
      </c>
      <c r="BD245" s="511" t="s">
        <v>3270</v>
      </c>
      <c r="BE245" s="511" t="s">
        <v>13037</v>
      </c>
      <c r="BF245" s="511" t="s">
        <v>3268</v>
      </c>
      <c r="BG245" s="511" t="s">
        <v>13038</v>
      </c>
      <c r="BH245" s="511" t="s">
        <v>9142</v>
      </c>
      <c r="BI245" s="511">
        <v>9</v>
      </c>
      <c r="BJ245" s="511">
        <v>22</v>
      </c>
      <c r="BK245" s="511" t="s">
        <v>13039</v>
      </c>
      <c r="BL245" s="511" t="s">
        <v>138</v>
      </c>
      <c r="BM245" s="511" t="s">
        <v>13040</v>
      </c>
      <c r="BN245" s="511" t="s">
        <v>13041</v>
      </c>
      <c r="BO245" s="511" t="s">
        <v>9027</v>
      </c>
      <c r="BP245" s="513" t="s">
        <v>13042</v>
      </c>
      <c r="BQ245" s="511" t="s">
        <v>138</v>
      </c>
      <c r="BR245" s="511" t="s">
        <v>8482</v>
      </c>
      <c r="BS245" s="511" t="s">
        <v>13043</v>
      </c>
      <c r="BT245" s="511" t="s">
        <v>3271</v>
      </c>
      <c r="BU245" s="511" t="s">
        <v>13044</v>
      </c>
      <c r="BV245" s="511" t="s">
        <v>138</v>
      </c>
      <c r="BW245" s="511">
        <v>1</v>
      </c>
      <c r="BX245" s="511" t="s">
        <v>13045</v>
      </c>
      <c r="BY245" s="511" t="s">
        <v>138</v>
      </c>
      <c r="BZ245" s="511">
        <v>35</v>
      </c>
      <c r="CA245" s="511" t="s">
        <v>13046</v>
      </c>
      <c r="CB245" s="511" t="s">
        <v>13047</v>
      </c>
      <c r="CC245" s="511" t="s">
        <v>13048</v>
      </c>
      <c r="CD245" s="511" t="s">
        <v>138</v>
      </c>
      <c r="CE245" s="518" t="s">
        <v>13049</v>
      </c>
      <c r="CF245" s="518" t="s">
        <v>13049</v>
      </c>
      <c r="CG245" s="518" t="s">
        <v>13050</v>
      </c>
      <c r="CH245" s="518" t="s">
        <v>13051</v>
      </c>
      <c r="CI245" s="518" t="s">
        <v>13052</v>
      </c>
      <c r="CJ245" s="518" t="s">
        <v>13053</v>
      </c>
      <c r="CK245" s="518" t="s">
        <v>13054</v>
      </c>
      <c r="CL245" s="518" t="s">
        <v>13055</v>
      </c>
      <c r="CM245" s="518" t="s">
        <v>13056</v>
      </c>
      <c r="CN245" s="518" t="s">
        <v>13057</v>
      </c>
      <c r="CO245" s="518" t="s">
        <v>13058</v>
      </c>
      <c r="CP245" s="518" t="s">
        <v>13059</v>
      </c>
      <c r="CQ245" s="518" t="s">
        <v>13060</v>
      </c>
      <c r="CR245" s="518" t="s">
        <v>13061</v>
      </c>
      <c r="CS245" s="518" t="s">
        <v>13062</v>
      </c>
      <c r="CT245" s="518" t="s">
        <v>13063</v>
      </c>
      <c r="CU245" s="518" t="s">
        <v>13064</v>
      </c>
      <c r="CV245" s="518" t="s">
        <v>13065</v>
      </c>
      <c r="CW245" s="518" t="s">
        <v>13066</v>
      </c>
      <c r="CX245" s="518" t="s">
        <v>13067</v>
      </c>
      <c r="CY245" s="518" t="s">
        <v>13068</v>
      </c>
      <c r="CZ245" s="518" t="s">
        <v>13069</v>
      </c>
      <c r="DA245" s="518" t="s">
        <v>13070</v>
      </c>
      <c r="DB245" s="518" t="s">
        <v>13071</v>
      </c>
      <c r="DC245" s="518" t="s">
        <v>102</v>
      </c>
      <c r="DD245" s="518" t="s">
        <v>102</v>
      </c>
      <c r="DE245" s="518" t="s">
        <v>102</v>
      </c>
      <c r="DF245" s="518" t="s">
        <v>102</v>
      </c>
      <c r="DG245" s="518" t="s">
        <v>102</v>
      </c>
      <c r="DH245" s="518" t="s">
        <v>102</v>
      </c>
      <c r="DI245" s="518" t="s">
        <v>102</v>
      </c>
      <c r="DJ245" s="518" t="s">
        <v>102</v>
      </c>
      <c r="DK245" s="518" t="s">
        <v>102</v>
      </c>
      <c r="DL245" s="518" t="s">
        <v>102</v>
      </c>
      <c r="DM245" s="518" t="s">
        <v>102</v>
      </c>
      <c r="DN245" s="518" t="s">
        <v>102</v>
      </c>
      <c r="DO245" s="518" t="s">
        <v>102</v>
      </c>
      <c r="DP245" s="518" t="s">
        <v>102</v>
      </c>
      <c r="DQ245" s="518" t="s">
        <v>102</v>
      </c>
      <c r="DR245" s="518" t="s">
        <v>102</v>
      </c>
      <c r="DS245" s="518" t="s">
        <v>102</v>
      </c>
      <c r="DT245" s="518" t="s">
        <v>102</v>
      </c>
      <c r="DU245" s="518" t="s">
        <v>102</v>
      </c>
      <c r="DV245" s="518" t="s">
        <v>102</v>
      </c>
      <c r="DW245" s="518" t="s">
        <v>102</v>
      </c>
      <c r="DX245" s="518" t="s">
        <v>102</v>
      </c>
      <c r="DY245" s="518" t="s">
        <v>102</v>
      </c>
      <c r="DZ245" s="518" t="s">
        <v>102</v>
      </c>
      <c r="EA245" s="518" t="s">
        <v>102</v>
      </c>
      <c r="EB245" s="518" t="s">
        <v>102</v>
      </c>
      <c r="EC245" s="518" t="s">
        <v>102</v>
      </c>
      <c r="ED245" s="518" t="s">
        <v>102</v>
      </c>
      <c r="EE245" s="518" t="s">
        <v>102</v>
      </c>
      <c r="EF245" s="518" t="s">
        <v>102</v>
      </c>
      <c r="EG245" s="518" t="s">
        <v>102</v>
      </c>
      <c r="EH245" s="518" t="s">
        <v>102</v>
      </c>
      <c r="EI245" s="518" t="s">
        <v>102</v>
      </c>
      <c r="EJ245" s="518" t="s">
        <v>102</v>
      </c>
      <c r="EK245" s="518" t="s">
        <v>102</v>
      </c>
      <c r="EL245" s="518" t="s">
        <v>102</v>
      </c>
      <c r="EM245" s="518" t="s">
        <v>102</v>
      </c>
      <c r="EN245" s="518" t="s">
        <v>102</v>
      </c>
      <c r="EO245" s="518" t="s">
        <v>102</v>
      </c>
      <c r="EP245" s="518" t="s">
        <v>102</v>
      </c>
      <c r="EQ245" s="518" t="s">
        <v>102</v>
      </c>
      <c r="ER245" s="518" t="s">
        <v>102</v>
      </c>
      <c r="ES245" s="518" t="s">
        <v>102</v>
      </c>
      <c r="ET245" s="518" t="s">
        <v>102</v>
      </c>
      <c r="EU245" s="518" t="s">
        <v>102</v>
      </c>
      <c r="EV245" s="518" t="s">
        <v>102</v>
      </c>
      <c r="EW245" s="518" t="s">
        <v>102</v>
      </c>
      <c r="EX245" s="518" t="s">
        <v>102</v>
      </c>
      <c r="EY245" s="518" t="s">
        <v>102</v>
      </c>
      <c r="EZ245" s="518" t="s">
        <v>102</v>
      </c>
      <c r="FA245" s="518" t="s">
        <v>102</v>
      </c>
      <c r="FB245" s="518" t="s">
        <v>102</v>
      </c>
      <c r="FC245" s="518" t="s">
        <v>102</v>
      </c>
      <c r="FD245" s="518" t="s">
        <v>102</v>
      </c>
      <c r="FE245" s="518" t="s">
        <v>102</v>
      </c>
      <c r="FF245" s="518" t="s">
        <v>102</v>
      </c>
      <c r="FG245" s="518" t="s">
        <v>102</v>
      </c>
      <c r="FH245" s="518" t="s">
        <v>102</v>
      </c>
      <c r="FI245" s="518" t="s">
        <v>102</v>
      </c>
      <c r="FJ245" s="518" t="s">
        <v>102</v>
      </c>
      <c r="FK245" s="518" t="s">
        <v>102</v>
      </c>
      <c r="FL245" s="518" t="s">
        <v>102</v>
      </c>
      <c r="FM245" s="518" t="s">
        <v>102</v>
      </c>
      <c r="FN245" s="518" t="s">
        <v>102</v>
      </c>
      <c r="FO245" s="518" t="s">
        <v>102</v>
      </c>
      <c r="FP245" s="518" t="s">
        <v>102</v>
      </c>
      <c r="FQ245" s="518" t="s">
        <v>102</v>
      </c>
      <c r="FR245" s="518" t="s">
        <v>102</v>
      </c>
      <c r="FS245" s="518" t="s">
        <v>102</v>
      </c>
      <c r="FT245" s="518" t="s">
        <v>102</v>
      </c>
      <c r="FU245" s="518" t="s">
        <v>102</v>
      </c>
      <c r="FV245" s="518" t="s">
        <v>102</v>
      </c>
      <c r="FW245" s="518" t="s">
        <v>102</v>
      </c>
      <c r="FX245" s="518" t="s">
        <v>102</v>
      </c>
      <c r="FY245" s="518" t="s">
        <v>102</v>
      </c>
      <c r="FZ245" s="518" t="s">
        <v>102</v>
      </c>
      <c r="GA245" s="518" t="s">
        <v>102</v>
      </c>
      <c r="GB245" s="518" t="s">
        <v>102</v>
      </c>
      <c r="GC245" s="518" t="s">
        <v>102</v>
      </c>
      <c r="GD245" s="518" t="s">
        <v>102</v>
      </c>
      <c r="GE245" s="518" t="s">
        <v>102</v>
      </c>
      <c r="GF245" s="518" t="s">
        <v>102</v>
      </c>
      <c r="GG245" s="518" t="s">
        <v>102</v>
      </c>
      <c r="GH245" s="518" t="s">
        <v>102</v>
      </c>
      <c r="GI245" s="518" t="s">
        <v>102</v>
      </c>
      <c r="GJ245" s="518" t="s">
        <v>102</v>
      </c>
      <c r="GK245" s="518" t="s">
        <v>102</v>
      </c>
      <c r="GL245" s="518" t="s">
        <v>102</v>
      </c>
      <c r="GM245" s="518" t="s">
        <v>102</v>
      </c>
      <c r="GN245" s="518" t="s">
        <v>102</v>
      </c>
      <c r="GO245" s="518" t="s">
        <v>102</v>
      </c>
      <c r="GP245" s="518" t="s">
        <v>102</v>
      </c>
      <c r="GQ245" s="518" t="s">
        <v>102</v>
      </c>
      <c r="GR245" s="518" t="s">
        <v>102</v>
      </c>
      <c r="GS245" s="518" t="s">
        <v>102</v>
      </c>
      <c r="GT245" s="518" t="s">
        <v>102</v>
      </c>
      <c r="GU245" s="518" t="s">
        <v>102</v>
      </c>
      <c r="GV245" s="518" t="s">
        <v>102</v>
      </c>
      <c r="GW245" s="518" t="s">
        <v>102</v>
      </c>
      <c r="GX245" s="518" t="s">
        <v>102</v>
      </c>
      <c r="GY245" s="518" t="s">
        <v>102</v>
      </c>
      <c r="GZ245" s="518" t="s">
        <v>102</v>
      </c>
      <c r="HA245" s="518" t="s">
        <v>102</v>
      </c>
      <c r="HB245" s="518" t="s">
        <v>102</v>
      </c>
      <c r="HC245" s="511" t="str">
        <f t="shared" si="3"/>
        <v>2006-080142</v>
      </c>
    </row>
    <row r="246" spans="1:211" ht="48" hidden="1" customHeight="1" x14ac:dyDescent="0.15">
      <c r="A246" s="511" t="s">
        <v>4556</v>
      </c>
      <c r="B246" s="522" t="s">
        <v>13072</v>
      </c>
      <c r="C246" s="513">
        <v>39174</v>
      </c>
      <c r="D246" s="512" t="s">
        <v>8419</v>
      </c>
      <c r="E246" s="522" t="s">
        <v>8465</v>
      </c>
      <c r="F246" s="522" t="s">
        <v>8466</v>
      </c>
      <c r="G246" s="513">
        <v>39252</v>
      </c>
      <c r="H246" s="522" t="s">
        <v>13073</v>
      </c>
      <c r="J246" s="513"/>
      <c r="K246" s="522"/>
      <c r="N246" s="513"/>
      <c r="O246" s="513"/>
      <c r="Q246" s="513"/>
      <c r="R246" s="513"/>
      <c r="S246" s="511" t="s">
        <v>13074</v>
      </c>
      <c r="T246" s="511">
        <v>2011</v>
      </c>
      <c r="U246" s="515" t="s">
        <v>8424</v>
      </c>
      <c r="V246" s="514">
        <v>117</v>
      </c>
      <c r="W246" s="514">
        <v>4</v>
      </c>
      <c r="X246" s="514">
        <v>2</v>
      </c>
      <c r="Y246" s="513">
        <v>34775</v>
      </c>
      <c r="Z246" s="512" t="s">
        <v>13032</v>
      </c>
      <c r="AA246" s="512" t="s">
        <v>13033</v>
      </c>
      <c r="AB246" s="513">
        <v>37582</v>
      </c>
      <c r="AC246" s="513">
        <v>37775</v>
      </c>
      <c r="AD246" s="512" t="s">
        <v>13034</v>
      </c>
      <c r="AE246" s="513">
        <v>37417</v>
      </c>
      <c r="AF246" s="512" t="s">
        <v>9163</v>
      </c>
      <c r="AG246" s="512" t="s">
        <v>13033</v>
      </c>
      <c r="AH246" s="516">
        <v>3413413</v>
      </c>
      <c r="AI246" s="513">
        <v>37708</v>
      </c>
      <c r="AJ246" s="513" t="s">
        <v>138</v>
      </c>
      <c r="AK246" s="511" t="s">
        <v>138</v>
      </c>
      <c r="AL246" s="513" t="s">
        <v>138</v>
      </c>
      <c r="AM246" s="511" t="s">
        <v>138</v>
      </c>
      <c r="AN246" s="511" t="s">
        <v>3272</v>
      </c>
      <c r="AO246" s="511" t="s">
        <v>3272</v>
      </c>
      <c r="AP246" s="511" t="s">
        <v>3272</v>
      </c>
      <c r="AQ246" s="511" t="s">
        <v>13035</v>
      </c>
      <c r="AR246" s="511" t="s">
        <v>13035</v>
      </c>
      <c r="AS246" s="511" t="s">
        <v>138</v>
      </c>
      <c r="AT246" s="511" t="s">
        <v>138</v>
      </c>
      <c r="AU246" s="511" t="s">
        <v>138</v>
      </c>
      <c r="AV246" s="511" t="s">
        <v>13036</v>
      </c>
      <c r="AW246" s="511" t="s">
        <v>3273</v>
      </c>
      <c r="AX246" s="511" t="s">
        <v>3273</v>
      </c>
      <c r="AY246" s="511" t="s">
        <v>3274</v>
      </c>
      <c r="AZ246" s="511" t="s">
        <v>3274</v>
      </c>
      <c r="BA246" s="511" t="s">
        <v>138</v>
      </c>
      <c r="BB246" s="511">
        <v>4455</v>
      </c>
      <c r="BC246" s="512" t="s">
        <v>3269</v>
      </c>
      <c r="BD246" s="511" t="s">
        <v>3270</v>
      </c>
      <c r="BE246" s="511" t="s">
        <v>13037</v>
      </c>
      <c r="BF246" s="511" t="s">
        <v>3268</v>
      </c>
      <c r="BG246" s="511" t="s">
        <v>13038</v>
      </c>
      <c r="BH246" s="511" t="s">
        <v>9142</v>
      </c>
      <c r="BI246" s="511">
        <v>9</v>
      </c>
      <c r="BJ246" s="511">
        <v>22</v>
      </c>
      <c r="BK246" s="511" t="s">
        <v>13039</v>
      </c>
      <c r="BL246" s="511" t="s">
        <v>138</v>
      </c>
      <c r="BM246" s="511" t="s">
        <v>13040</v>
      </c>
      <c r="BN246" s="511" t="s">
        <v>13041</v>
      </c>
      <c r="BO246" s="511" t="s">
        <v>9027</v>
      </c>
      <c r="BP246" s="513" t="s">
        <v>13042</v>
      </c>
      <c r="BQ246" s="511" t="s">
        <v>138</v>
      </c>
      <c r="BR246" s="511" t="s">
        <v>8482</v>
      </c>
      <c r="BS246" s="511" t="s">
        <v>13043</v>
      </c>
      <c r="BT246" s="511" t="s">
        <v>3271</v>
      </c>
      <c r="BU246" s="511" t="s">
        <v>13044</v>
      </c>
      <c r="BV246" s="511" t="s">
        <v>138</v>
      </c>
      <c r="BW246" s="511">
        <v>1</v>
      </c>
      <c r="BX246" s="511" t="s">
        <v>13045</v>
      </c>
      <c r="BY246" s="511" t="s">
        <v>138</v>
      </c>
      <c r="BZ246" s="511">
        <v>35</v>
      </c>
      <c r="CA246" s="511" t="s">
        <v>13046</v>
      </c>
      <c r="CB246" s="511" t="s">
        <v>13047</v>
      </c>
      <c r="CC246" s="511" t="s">
        <v>13048</v>
      </c>
      <c r="CD246" s="511" t="s">
        <v>138</v>
      </c>
      <c r="CE246" s="518" t="s">
        <v>102</v>
      </c>
      <c r="CF246" s="518" t="s">
        <v>102</v>
      </c>
      <c r="CG246" s="518" t="s">
        <v>102</v>
      </c>
      <c r="CH246" s="518" t="s">
        <v>102</v>
      </c>
      <c r="CI246" s="518" t="s">
        <v>102</v>
      </c>
      <c r="CJ246" s="518" t="s">
        <v>102</v>
      </c>
      <c r="CK246" s="518" t="s">
        <v>102</v>
      </c>
      <c r="CL246" s="518" t="s">
        <v>102</v>
      </c>
      <c r="CM246" s="518" t="s">
        <v>102</v>
      </c>
      <c r="CN246" s="518" t="s">
        <v>102</v>
      </c>
      <c r="CO246" s="518" t="s">
        <v>102</v>
      </c>
      <c r="CP246" s="518" t="s">
        <v>102</v>
      </c>
      <c r="CQ246" s="518" t="s">
        <v>102</v>
      </c>
      <c r="CR246" s="518" t="s">
        <v>102</v>
      </c>
      <c r="CS246" s="518" t="s">
        <v>102</v>
      </c>
      <c r="CT246" s="518" t="s">
        <v>102</v>
      </c>
      <c r="CU246" s="518" t="s">
        <v>102</v>
      </c>
      <c r="CV246" s="518" t="s">
        <v>102</v>
      </c>
      <c r="CW246" s="518" t="s">
        <v>102</v>
      </c>
      <c r="CX246" s="518" t="s">
        <v>102</v>
      </c>
      <c r="CY246" s="518" t="s">
        <v>102</v>
      </c>
      <c r="CZ246" s="518" t="s">
        <v>102</v>
      </c>
      <c r="DA246" s="518" t="s">
        <v>102</v>
      </c>
      <c r="DB246" s="518" t="s">
        <v>102</v>
      </c>
      <c r="DC246" s="518" t="s">
        <v>102</v>
      </c>
      <c r="DD246" s="518" t="s">
        <v>102</v>
      </c>
      <c r="DE246" s="518" t="s">
        <v>102</v>
      </c>
      <c r="DF246" s="518" t="s">
        <v>102</v>
      </c>
      <c r="DG246" s="518" t="s">
        <v>102</v>
      </c>
      <c r="DH246" s="518" t="s">
        <v>102</v>
      </c>
      <c r="DI246" s="518" t="s">
        <v>102</v>
      </c>
      <c r="DJ246" s="518" t="s">
        <v>102</v>
      </c>
      <c r="DK246" s="518" t="s">
        <v>102</v>
      </c>
      <c r="DL246" s="518" t="s">
        <v>102</v>
      </c>
      <c r="DM246" s="518" t="s">
        <v>102</v>
      </c>
      <c r="DN246" s="518" t="s">
        <v>102</v>
      </c>
      <c r="DO246" s="518" t="s">
        <v>102</v>
      </c>
      <c r="DP246" s="518" t="s">
        <v>102</v>
      </c>
      <c r="DQ246" s="518" t="s">
        <v>102</v>
      </c>
      <c r="DR246" s="518" t="s">
        <v>102</v>
      </c>
      <c r="DS246" s="518" t="s">
        <v>102</v>
      </c>
      <c r="DT246" s="518" t="s">
        <v>102</v>
      </c>
      <c r="DU246" s="518" t="s">
        <v>102</v>
      </c>
      <c r="DV246" s="518" t="s">
        <v>102</v>
      </c>
      <c r="DW246" s="518" t="s">
        <v>102</v>
      </c>
      <c r="DX246" s="518" t="s">
        <v>102</v>
      </c>
      <c r="DY246" s="518" t="s">
        <v>102</v>
      </c>
      <c r="DZ246" s="518" t="s">
        <v>102</v>
      </c>
      <c r="EA246" s="518" t="s">
        <v>102</v>
      </c>
      <c r="EB246" s="518" t="s">
        <v>102</v>
      </c>
      <c r="EC246" s="518" t="s">
        <v>102</v>
      </c>
      <c r="ED246" s="518" t="s">
        <v>102</v>
      </c>
      <c r="EE246" s="518" t="s">
        <v>102</v>
      </c>
      <c r="EF246" s="518" t="s">
        <v>102</v>
      </c>
      <c r="EG246" s="518" t="s">
        <v>102</v>
      </c>
      <c r="EH246" s="518" t="s">
        <v>102</v>
      </c>
      <c r="EI246" s="518" t="s">
        <v>102</v>
      </c>
      <c r="EJ246" s="518" t="s">
        <v>102</v>
      </c>
      <c r="EK246" s="518" t="s">
        <v>102</v>
      </c>
      <c r="EL246" s="518" t="s">
        <v>102</v>
      </c>
      <c r="EM246" s="518" t="s">
        <v>102</v>
      </c>
      <c r="EN246" s="518" t="s">
        <v>102</v>
      </c>
      <c r="EO246" s="518" t="s">
        <v>102</v>
      </c>
      <c r="EP246" s="518" t="s">
        <v>102</v>
      </c>
      <c r="EQ246" s="518" t="s">
        <v>102</v>
      </c>
      <c r="ER246" s="518" t="s">
        <v>102</v>
      </c>
      <c r="ES246" s="518" t="s">
        <v>102</v>
      </c>
      <c r="ET246" s="518" t="s">
        <v>102</v>
      </c>
      <c r="EU246" s="518" t="s">
        <v>102</v>
      </c>
      <c r="EV246" s="518" t="s">
        <v>102</v>
      </c>
      <c r="EW246" s="518" t="s">
        <v>102</v>
      </c>
      <c r="EX246" s="518" t="s">
        <v>102</v>
      </c>
      <c r="EY246" s="518" t="s">
        <v>102</v>
      </c>
      <c r="EZ246" s="518" t="s">
        <v>102</v>
      </c>
      <c r="FA246" s="518" t="s">
        <v>102</v>
      </c>
      <c r="FB246" s="518" t="s">
        <v>102</v>
      </c>
      <c r="FC246" s="518" t="s">
        <v>102</v>
      </c>
      <c r="FD246" s="518" t="s">
        <v>102</v>
      </c>
      <c r="FE246" s="518" t="s">
        <v>102</v>
      </c>
      <c r="FF246" s="518" t="s">
        <v>102</v>
      </c>
      <c r="FG246" s="518" t="s">
        <v>102</v>
      </c>
      <c r="FH246" s="518" t="s">
        <v>102</v>
      </c>
      <c r="FI246" s="518" t="s">
        <v>102</v>
      </c>
      <c r="FJ246" s="518" t="s">
        <v>102</v>
      </c>
      <c r="FK246" s="518" t="s">
        <v>102</v>
      </c>
      <c r="FL246" s="518" t="s">
        <v>102</v>
      </c>
      <c r="FM246" s="518" t="s">
        <v>102</v>
      </c>
      <c r="FN246" s="518" t="s">
        <v>102</v>
      </c>
      <c r="FO246" s="518" t="s">
        <v>102</v>
      </c>
      <c r="FP246" s="518" t="s">
        <v>102</v>
      </c>
      <c r="FQ246" s="518" t="s">
        <v>102</v>
      </c>
      <c r="FR246" s="518" t="s">
        <v>102</v>
      </c>
      <c r="FS246" s="518" t="s">
        <v>102</v>
      </c>
      <c r="FT246" s="518" t="s">
        <v>102</v>
      </c>
      <c r="FU246" s="518" t="s">
        <v>102</v>
      </c>
      <c r="FV246" s="518" t="s">
        <v>102</v>
      </c>
      <c r="FW246" s="518" t="s">
        <v>102</v>
      </c>
      <c r="FX246" s="518" t="s">
        <v>102</v>
      </c>
      <c r="FY246" s="518" t="s">
        <v>102</v>
      </c>
      <c r="FZ246" s="518" t="s">
        <v>102</v>
      </c>
      <c r="GA246" s="518" t="s">
        <v>102</v>
      </c>
      <c r="GB246" s="518" t="s">
        <v>102</v>
      </c>
      <c r="GC246" s="518" t="s">
        <v>102</v>
      </c>
      <c r="GD246" s="518" t="s">
        <v>102</v>
      </c>
      <c r="GE246" s="518" t="s">
        <v>102</v>
      </c>
      <c r="GF246" s="518" t="s">
        <v>102</v>
      </c>
      <c r="GG246" s="518" t="s">
        <v>102</v>
      </c>
      <c r="GH246" s="518" t="s">
        <v>102</v>
      </c>
      <c r="GI246" s="518" t="s">
        <v>102</v>
      </c>
      <c r="GJ246" s="518" t="s">
        <v>102</v>
      </c>
      <c r="GK246" s="518" t="s">
        <v>102</v>
      </c>
      <c r="GL246" s="518" t="s">
        <v>102</v>
      </c>
      <c r="GM246" s="518" t="s">
        <v>102</v>
      </c>
      <c r="GN246" s="518" t="s">
        <v>102</v>
      </c>
      <c r="GO246" s="518" t="s">
        <v>102</v>
      </c>
      <c r="GP246" s="518" t="s">
        <v>102</v>
      </c>
      <c r="GQ246" s="518" t="s">
        <v>102</v>
      </c>
      <c r="GR246" s="518" t="s">
        <v>102</v>
      </c>
      <c r="GS246" s="518" t="s">
        <v>102</v>
      </c>
      <c r="GT246" s="518" t="s">
        <v>102</v>
      </c>
      <c r="GU246" s="518" t="s">
        <v>102</v>
      </c>
      <c r="GV246" s="518" t="s">
        <v>102</v>
      </c>
      <c r="GW246" s="518" t="s">
        <v>102</v>
      </c>
      <c r="GX246" s="518" t="s">
        <v>102</v>
      </c>
      <c r="GY246" s="518" t="s">
        <v>102</v>
      </c>
      <c r="GZ246" s="518" t="s">
        <v>102</v>
      </c>
      <c r="HA246" s="518" t="s">
        <v>102</v>
      </c>
      <c r="HB246" s="518" t="s">
        <v>102</v>
      </c>
      <c r="HC246" s="511" t="str">
        <f t="shared" si="3"/>
        <v>2007-390041</v>
      </c>
    </row>
    <row r="247" spans="1:211" ht="48" hidden="1" customHeight="1" x14ac:dyDescent="0.15">
      <c r="A247" s="511" t="s">
        <v>4556</v>
      </c>
      <c r="B247" s="522" t="s">
        <v>13075</v>
      </c>
      <c r="C247" s="513">
        <v>39230</v>
      </c>
      <c r="D247" s="512" t="s">
        <v>8419</v>
      </c>
      <c r="E247" s="522" t="s">
        <v>8465</v>
      </c>
      <c r="F247" s="522" t="s">
        <v>8466</v>
      </c>
      <c r="G247" s="513">
        <v>39300</v>
      </c>
      <c r="H247" s="522" t="s">
        <v>13073</v>
      </c>
      <c r="J247" s="513"/>
      <c r="K247" s="522"/>
      <c r="N247" s="513"/>
      <c r="O247" s="513"/>
      <c r="Q247" s="513"/>
      <c r="R247" s="513"/>
      <c r="S247" s="511" t="s">
        <v>13076</v>
      </c>
      <c r="T247" s="511">
        <v>2011</v>
      </c>
      <c r="U247" s="515" t="s">
        <v>8424</v>
      </c>
      <c r="V247" s="514">
        <v>117</v>
      </c>
      <c r="W247" s="514">
        <v>4</v>
      </c>
      <c r="X247" s="514">
        <v>3</v>
      </c>
      <c r="Y247" s="513">
        <v>34775</v>
      </c>
      <c r="Z247" s="512" t="s">
        <v>13032</v>
      </c>
      <c r="AA247" s="512" t="s">
        <v>13033</v>
      </c>
      <c r="AB247" s="513">
        <v>37582</v>
      </c>
      <c r="AC247" s="513">
        <v>37775</v>
      </c>
      <c r="AD247" s="512" t="s">
        <v>13034</v>
      </c>
      <c r="AE247" s="513">
        <v>37417</v>
      </c>
      <c r="AF247" s="512" t="s">
        <v>9163</v>
      </c>
      <c r="AG247" s="512" t="s">
        <v>13033</v>
      </c>
      <c r="AH247" s="516">
        <v>3413413</v>
      </c>
      <c r="AI247" s="513">
        <v>37708</v>
      </c>
      <c r="AJ247" s="513" t="s">
        <v>138</v>
      </c>
      <c r="AK247" s="511" t="s">
        <v>138</v>
      </c>
      <c r="AL247" s="513" t="s">
        <v>138</v>
      </c>
      <c r="AM247" s="511" t="s">
        <v>138</v>
      </c>
      <c r="AN247" s="511" t="s">
        <v>3272</v>
      </c>
      <c r="AO247" s="511" t="s">
        <v>3272</v>
      </c>
      <c r="AP247" s="511" t="s">
        <v>3272</v>
      </c>
      <c r="AQ247" s="511" t="s">
        <v>13035</v>
      </c>
      <c r="AR247" s="511" t="s">
        <v>13035</v>
      </c>
      <c r="AS247" s="511" t="s">
        <v>138</v>
      </c>
      <c r="AT247" s="511" t="s">
        <v>138</v>
      </c>
      <c r="AU247" s="511" t="s">
        <v>138</v>
      </c>
      <c r="AV247" s="511" t="s">
        <v>13036</v>
      </c>
      <c r="AW247" s="511" t="s">
        <v>3273</v>
      </c>
      <c r="AX247" s="511" t="s">
        <v>3273</v>
      </c>
      <c r="AY247" s="511" t="s">
        <v>3274</v>
      </c>
      <c r="AZ247" s="511" t="s">
        <v>3274</v>
      </c>
      <c r="BA247" s="511" t="s">
        <v>138</v>
      </c>
      <c r="BB247" s="511">
        <v>4455</v>
      </c>
      <c r="BC247" s="512" t="s">
        <v>3269</v>
      </c>
      <c r="BD247" s="511" t="s">
        <v>3270</v>
      </c>
      <c r="BE247" s="511" t="s">
        <v>13037</v>
      </c>
      <c r="BF247" s="511" t="s">
        <v>3268</v>
      </c>
      <c r="BG247" s="511" t="s">
        <v>13038</v>
      </c>
      <c r="BH247" s="511" t="s">
        <v>9142</v>
      </c>
      <c r="BI247" s="511">
        <v>9</v>
      </c>
      <c r="BJ247" s="511">
        <v>22</v>
      </c>
      <c r="BK247" s="511" t="s">
        <v>13039</v>
      </c>
      <c r="BL247" s="511" t="s">
        <v>138</v>
      </c>
      <c r="BM247" s="511" t="s">
        <v>13040</v>
      </c>
      <c r="BN247" s="511" t="s">
        <v>13041</v>
      </c>
      <c r="BO247" s="511" t="s">
        <v>9027</v>
      </c>
      <c r="BP247" s="513" t="s">
        <v>13042</v>
      </c>
      <c r="BQ247" s="511" t="s">
        <v>138</v>
      </c>
      <c r="BR247" s="511" t="s">
        <v>8482</v>
      </c>
      <c r="BS247" s="511" t="s">
        <v>13043</v>
      </c>
      <c r="BT247" s="511" t="s">
        <v>3271</v>
      </c>
      <c r="BU247" s="511" t="s">
        <v>13044</v>
      </c>
      <c r="BV247" s="511" t="s">
        <v>138</v>
      </c>
      <c r="BW247" s="511">
        <v>1</v>
      </c>
      <c r="BX247" s="511" t="s">
        <v>13045</v>
      </c>
      <c r="BY247" s="511" t="s">
        <v>138</v>
      </c>
      <c r="BZ247" s="511">
        <v>35</v>
      </c>
      <c r="CA247" s="511" t="s">
        <v>13046</v>
      </c>
      <c r="CB247" s="511" t="s">
        <v>13047</v>
      </c>
      <c r="CC247" s="511" t="s">
        <v>13048</v>
      </c>
      <c r="CD247" s="511" t="s">
        <v>138</v>
      </c>
      <c r="CE247" s="518" t="s">
        <v>102</v>
      </c>
      <c r="CF247" s="518" t="s">
        <v>102</v>
      </c>
      <c r="CG247" s="518" t="s">
        <v>102</v>
      </c>
      <c r="CH247" s="518" t="s">
        <v>102</v>
      </c>
      <c r="CI247" s="518" t="s">
        <v>102</v>
      </c>
      <c r="CJ247" s="518" t="s">
        <v>102</v>
      </c>
      <c r="CK247" s="518" t="s">
        <v>102</v>
      </c>
      <c r="CL247" s="518" t="s">
        <v>102</v>
      </c>
      <c r="CM247" s="518" t="s">
        <v>102</v>
      </c>
      <c r="CN247" s="518" t="s">
        <v>102</v>
      </c>
      <c r="CO247" s="518" t="s">
        <v>102</v>
      </c>
      <c r="CP247" s="518" t="s">
        <v>102</v>
      </c>
      <c r="CQ247" s="518" t="s">
        <v>102</v>
      </c>
      <c r="CR247" s="518" t="s">
        <v>102</v>
      </c>
      <c r="CS247" s="518" t="s">
        <v>102</v>
      </c>
      <c r="CT247" s="518" t="s">
        <v>102</v>
      </c>
      <c r="CU247" s="518" t="s">
        <v>102</v>
      </c>
      <c r="CV247" s="518" t="s">
        <v>102</v>
      </c>
      <c r="CW247" s="518" t="s">
        <v>102</v>
      </c>
      <c r="CX247" s="518" t="s">
        <v>102</v>
      </c>
      <c r="CY247" s="518" t="s">
        <v>102</v>
      </c>
      <c r="CZ247" s="518" t="s">
        <v>102</v>
      </c>
      <c r="DA247" s="518" t="s">
        <v>102</v>
      </c>
      <c r="DB247" s="518" t="s">
        <v>102</v>
      </c>
      <c r="DC247" s="518" t="s">
        <v>102</v>
      </c>
      <c r="DD247" s="518" t="s">
        <v>102</v>
      </c>
      <c r="DE247" s="518" t="s">
        <v>102</v>
      </c>
      <c r="DF247" s="518" t="s">
        <v>102</v>
      </c>
      <c r="DG247" s="518" t="s">
        <v>102</v>
      </c>
      <c r="DH247" s="518" t="s">
        <v>102</v>
      </c>
      <c r="DI247" s="518" t="s">
        <v>102</v>
      </c>
      <c r="DJ247" s="518" t="s">
        <v>102</v>
      </c>
      <c r="DK247" s="518" t="s">
        <v>102</v>
      </c>
      <c r="DL247" s="518" t="s">
        <v>102</v>
      </c>
      <c r="DM247" s="518" t="s">
        <v>102</v>
      </c>
      <c r="DN247" s="518" t="s">
        <v>102</v>
      </c>
      <c r="DO247" s="518" t="s">
        <v>102</v>
      </c>
      <c r="DP247" s="518" t="s">
        <v>102</v>
      </c>
      <c r="DQ247" s="518" t="s">
        <v>102</v>
      </c>
      <c r="DR247" s="518" t="s">
        <v>102</v>
      </c>
      <c r="DS247" s="518" t="s">
        <v>102</v>
      </c>
      <c r="DT247" s="518" t="s">
        <v>102</v>
      </c>
      <c r="DU247" s="518" t="s">
        <v>102</v>
      </c>
      <c r="DV247" s="518" t="s">
        <v>102</v>
      </c>
      <c r="DW247" s="518" t="s">
        <v>102</v>
      </c>
      <c r="DX247" s="518" t="s">
        <v>102</v>
      </c>
      <c r="DY247" s="518" t="s">
        <v>102</v>
      </c>
      <c r="DZ247" s="518" t="s">
        <v>102</v>
      </c>
      <c r="EA247" s="518" t="s">
        <v>102</v>
      </c>
      <c r="EB247" s="518" t="s">
        <v>102</v>
      </c>
      <c r="EC247" s="518" t="s">
        <v>102</v>
      </c>
      <c r="ED247" s="518" t="s">
        <v>102</v>
      </c>
      <c r="EE247" s="518" t="s">
        <v>102</v>
      </c>
      <c r="EF247" s="518" t="s">
        <v>102</v>
      </c>
      <c r="EG247" s="518" t="s">
        <v>102</v>
      </c>
      <c r="EH247" s="518" t="s">
        <v>102</v>
      </c>
      <c r="EI247" s="518" t="s">
        <v>102</v>
      </c>
      <c r="EJ247" s="518" t="s">
        <v>102</v>
      </c>
      <c r="EK247" s="518" t="s">
        <v>102</v>
      </c>
      <c r="EL247" s="518" t="s">
        <v>102</v>
      </c>
      <c r="EM247" s="518" t="s">
        <v>102</v>
      </c>
      <c r="EN247" s="518" t="s">
        <v>102</v>
      </c>
      <c r="EO247" s="518" t="s">
        <v>102</v>
      </c>
      <c r="EP247" s="518" t="s">
        <v>102</v>
      </c>
      <c r="EQ247" s="518" t="s">
        <v>102</v>
      </c>
      <c r="ER247" s="518" t="s">
        <v>102</v>
      </c>
      <c r="ES247" s="518" t="s">
        <v>102</v>
      </c>
      <c r="ET247" s="518" t="s">
        <v>102</v>
      </c>
      <c r="EU247" s="518" t="s">
        <v>102</v>
      </c>
      <c r="EV247" s="518" t="s">
        <v>102</v>
      </c>
      <c r="EW247" s="518" t="s">
        <v>102</v>
      </c>
      <c r="EX247" s="518" t="s">
        <v>102</v>
      </c>
      <c r="EY247" s="518" t="s">
        <v>102</v>
      </c>
      <c r="EZ247" s="518" t="s">
        <v>102</v>
      </c>
      <c r="FA247" s="518" t="s">
        <v>102</v>
      </c>
      <c r="FB247" s="518" t="s">
        <v>102</v>
      </c>
      <c r="FC247" s="518" t="s">
        <v>102</v>
      </c>
      <c r="FD247" s="518" t="s">
        <v>102</v>
      </c>
      <c r="FE247" s="518" t="s">
        <v>102</v>
      </c>
      <c r="FF247" s="518" t="s">
        <v>102</v>
      </c>
      <c r="FG247" s="518" t="s">
        <v>102</v>
      </c>
      <c r="FH247" s="518" t="s">
        <v>102</v>
      </c>
      <c r="FI247" s="518" t="s">
        <v>102</v>
      </c>
      <c r="FJ247" s="518" t="s">
        <v>102</v>
      </c>
      <c r="FK247" s="518" t="s">
        <v>102</v>
      </c>
      <c r="FL247" s="518" t="s">
        <v>102</v>
      </c>
      <c r="FM247" s="518" t="s">
        <v>102</v>
      </c>
      <c r="FN247" s="518" t="s">
        <v>102</v>
      </c>
      <c r="FO247" s="518" t="s">
        <v>102</v>
      </c>
      <c r="FP247" s="518" t="s">
        <v>102</v>
      </c>
      <c r="FQ247" s="518" t="s">
        <v>102</v>
      </c>
      <c r="FR247" s="518" t="s">
        <v>102</v>
      </c>
      <c r="FS247" s="518" t="s">
        <v>102</v>
      </c>
      <c r="FT247" s="518" t="s">
        <v>102</v>
      </c>
      <c r="FU247" s="518" t="s">
        <v>102</v>
      </c>
      <c r="FV247" s="518" t="s">
        <v>102</v>
      </c>
      <c r="FW247" s="518" t="s">
        <v>102</v>
      </c>
      <c r="FX247" s="518" t="s">
        <v>102</v>
      </c>
      <c r="FY247" s="518" t="s">
        <v>102</v>
      </c>
      <c r="FZ247" s="518" t="s">
        <v>102</v>
      </c>
      <c r="GA247" s="518" t="s">
        <v>102</v>
      </c>
      <c r="GB247" s="518" t="s">
        <v>102</v>
      </c>
      <c r="GC247" s="518" t="s">
        <v>102</v>
      </c>
      <c r="GD247" s="518" t="s">
        <v>102</v>
      </c>
      <c r="GE247" s="518" t="s">
        <v>102</v>
      </c>
      <c r="GF247" s="518" t="s">
        <v>102</v>
      </c>
      <c r="GG247" s="518" t="s">
        <v>102</v>
      </c>
      <c r="GH247" s="518" t="s">
        <v>102</v>
      </c>
      <c r="GI247" s="518" t="s">
        <v>102</v>
      </c>
      <c r="GJ247" s="518" t="s">
        <v>102</v>
      </c>
      <c r="GK247" s="518" t="s">
        <v>102</v>
      </c>
      <c r="GL247" s="518" t="s">
        <v>102</v>
      </c>
      <c r="GM247" s="518" t="s">
        <v>102</v>
      </c>
      <c r="GN247" s="518" t="s">
        <v>102</v>
      </c>
      <c r="GO247" s="518" t="s">
        <v>102</v>
      </c>
      <c r="GP247" s="518" t="s">
        <v>102</v>
      </c>
      <c r="GQ247" s="518" t="s">
        <v>102</v>
      </c>
      <c r="GR247" s="518" t="s">
        <v>102</v>
      </c>
      <c r="GS247" s="518" t="s">
        <v>102</v>
      </c>
      <c r="GT247" s="518" t="s">
        <v>102</v>
      </c>
      <c r="GU247" s="518" t="s">
        <v>102</v>
      </c>
      <c r="GV247" s="518" t="s">
        <v>102</v>
      </c>
      <c r="GW247" s="518" t="s">
        <v>102</v>
      </c>
      <c r="GX247" s="518" t="s">
        <v>102</v>
      </c>
      <c r="GY247" s="518" t="s">
        <v>102</v>
      </c>
      <c r="GZ247" s="518" t="s">
        <v>102</v>
      </c>
      <c r="HA247" s="518" t="s">
        <v>102</v>
      </c>
      <c r="HB247" s="518" t="s">
        <v>102</v>
      </c>
      <c r="HC247" s="511" t="str">
        <f t="shared" si="3"/>
        <v>2007-390068</v>
      </c>
    </row>
    <row r="248" spans="1:211" ht="48" hidden="1" customHeight="1" x14ac:dyDescent="0.15">
      <c r="A248" s="511" t="s">
        <v>4556</v>
      </c>
      <c r="B248" s="522" t="s">
        <v>13077</v>
      </c>
      <c r="C248" s="513">
        <v>40360</v>
      </c>
      <c r="D248" s="512" t="s">
        <v>8419</v>
      </c>
      <c r="E248" s="522" t="s">
        <v>8465</v>
      </c>
      <c r="F248" s="522" t="s">
        <v>8493</v>
      </c>
      <c r="G248" s="513">
        <v>40590</v>
      </c>
      <c r="H248" s="522" t="s">
        <v>13073</v>
      </c>
      <c r="I248" s="512" t="s">
        <v>8495</v>
      </c>
      <c r="J248" s="513">
        <v>40550</v>
      </c>
      <c r="K248" s="522" t="s">
        <v>13078</v>
      </c>
      <c r="N248" s="513">
        <v>40578</v>
      </c>
      <c r="O248" s="513"/>
      <c r="Q248" s="513"/>
      <c r="R248" s="513"/>
      <c r="S248" s="511" t="s">
        <v>13079</v>
      </c>
      <c r="T248" s="511">
        <v>2011</v>
      </c>
      <c r="U248" s="515" t="s">
        <v>8424</v>
      </c>
      <c r="V248" s="514">
        <v>117</v>
      </c>
      <c r="W248" s="514">
        <v>4</v>
      </c>
      <c r="X248" s="514">
        <v>4</v>
      </c>
      <c r="Y248" s="513">
        <v>34775</v>
      </c>
      <c r="Z248" s="512" t="s">
        <v>13032</v>
      </c>
      <c r="AA248" s="512" t="s">
        <v>13033</v>
      </c>
      <c r="AB248" s="513">
        <v>37582</v>
      </c>
      <c r="AC248" s="513">
        <v>37775</v>
      </c>
      <c r="AD248" s="512" t="s">
        <v>13034</v>
      </c>
      <c r="AE248" s="513">
        <v>37417</v>
      </c>
      <c r="AF248" s="512" t="s">
        <v>9163</v>
      </c>
      <c r="AG248" s="512" t="s">
        <v>13033</v>
      </c>
      <c r="AH248" s="516">
        <v>3413413</v>
      </c>
      <c r="AI248" s="513">
        <v>37708</v>
      </c>
      <c r="AJ248" s="513" t="s">
        <v>138</v>
      </c>
      <c r="AK248" s="511" t="s">
        <v>138</v>
      </c>
      <c r="AL248" s="513" t="s">
        <v>138</v>
      </c>
      <c r="AM248" s="511" t="s">
        <v>138</v>
      </c>
      <c r="AN248" s="511" t="s">
        <v>3272</v>
      </c>
      <c r="AO248" s="511" t="s">
        <v>3272</v>
      </c>
      <c r="AP248" s="511" t="s">
        <v>3272</v>
      </c>
      <c r="AQ248" s="511" t="s">
        <v>13035</v>
      </c>
      <c r="AR248" s="511" t="s">
        <v>13035</v>
      </c>
      <c r="AS248" s="511" t="s">
        <v>138</v>
      </c>
      <c r="AT248" s="511" t="s">
        <v>138</v>
      </c>
      <c r="AU248" s="511" t="s">
        <v>138</v>
      </c>
      <c r="AV248" s="511" t="s">
        <v>13036</v>
      </c>
      <c r="AW248" s="511" t="s">
        <v>3273</v>
      </c>
      <c r="AX248" s="511" t="s">
        <v>3273</v>
      </c>
      <c r="AY248" s="511" t="s">
        <v>3274</v>
      </c>
      <c r="AZ248" s="511" t="s">
        <v>3274</v>
      </c>
      <c r="BA248" s="511" t="s">
        <v>138</v>
      </c>
      <c r="BB248" s="511">
        <v>4455</v>
      </c>
      <c r="BC248" s="512" t="s">
        <v>3269</v>
      </c>
      <c r="BD248" s="511" t="s">
        <v>3270</v>
      </c>
      <c r="BE248" s="511" t="s">
        <v>13037</v>
      </c>
      <c r="BF248" s="511" t="s">
        <v>3268</v>
      </c>
      <c r="BG248" s="511" t="s">
        <v>13038</v>
      </c>
      <c r="BH248" s="511" t="s">
        <v>9142</v>
      </c>
      <c r="BI248" s="511">
        <v>9</v>
      </c>
      <c r="BJ248" s="511">
        <v>22</v>
      </c>
      <c r="BK248" s="511" t="s">
        <v>13039</v>
      </c>
      <c r="BL248" s="511" t="s">
        <v>138</v>
      </c>
      <c r="BM248" s="511" t="s">
        <v>13040</v>
      </c>
      <c r="BN248" s="511" t="s">
        <v>13041</v>
      </c>
      <c r="BO248" s="511" t="s">
        <v>9027</v>
      </c>
      <c r="BP248" s="513" t="s">
        <v>13042</v>
      </c>
      <c r="BQ248" s="511" t="s">
        <v>138</v>
      </c>
      <c r="BR248" s="511" t="s">
        <v>8482</v>
      </c>
      <c r="BS248" s="511" t="s">
        <v>13043</v>
      </c>
      <c r="BT248" s="511" t="s">
        <v>3271</v>
      </c>
      <c r="BU248" s="511" t="s">
        <v>13044</v>
      </c>
      <c r="BV248" s="511" t="s">
        <v>138</v>
      </c>
      <c r="BW248" s="511">
        <v>1</v>
      </c>
      <c r="BX248" s="511" t="s">
        <v>13045</v>
      </c>
      <c r="BY248" s="511" t="s">
        <v>138</v>
      </c>
      <c r="BZ248" s="511">
        <v>35</v>
      </c>
      <c r="CA248" s="511" t="s">
        <v>13046</v>
      </c>
      <c r="CB248" s="511" t="s">
        <v>13047</v>
      </c>
      <c r="CC248" s="511" t="s">
        <v>13048</v>
      </c>
      <c r="CD248" s="511" t="s">
        <v>138</v>
      </c>
      <c r="CE248" s="518" t="s">
        <v>102</v>
      </c>
      <c r="CF248" s="518" t="s">
        <v>102</v>
      </c>
      <c r="CG248" s="518" t="s">
        <v>102</v>
      </c>
      <c r="CH248" s="518" t="s">
        <v>102</v>
      </c>
      <c r="CI248" s="518" t="s">
        <v>102</v>
      </c>
      <c r="CJ248" s="518" t="s">
        <v>102</v>
      </c>
      <c r="CK248" s="518" t="s">
        <v>102</v>
      </c>
      <c r="CL248" s="518" t="s">
        <v>102</v>
      </c>
      <c r="CM248" s="518" t="s">
        <v>102</v>
      </c>
      <c r="CN248" s="518" t="s">
        <v>102</v>
      </c>
      <c r="CO248" s="518" t="s">
        <v>102</v>
      </c>
      <c r="CP248" s="518" t="s">
        <v>102</v>
      </c>
      <c r="CQ248" s="518" t="s">
        <v>102</v>
      </c>
      <c r="CR248" s="518" t="s">
        <v>102</v>
      </c>
      <c r="CS248" s="518" t="s">
        <v>102</v>
      </c>
      <c r="CT248" s="518" t="s">
        <v>102</v>
      </c>
      <c r="CU248" s="518" t="s">
        <v>102</v>
      </c>
      <c r="CV248" s="518" t="s">
        <v>102</v>
      </c>
      <c r="CW248" s="518" t="s">
        <v>102</v>
      </c>
      <c r="CX248" s="518" t="s">
        <v>102</v>
      </c>
      <c r="CY248" s="518" t="s">
        <v>102</v>
      </c>
      <c r="CZ248" s="518" t="s">
        <v>102</v>
      </c>
      <c r="DA248" s="518" t="s">
        <v>102</v>
      </c>
      <c r="DB248" s="518" t="s">
        <v>102</v>
      </c>
      <c r="DC248" s="518" t="s">
        <v>102</v>
      </c>
      <c r="DD248" s="518" t="s">
        <v>102</v>
      </c>
      <c r="DE248" s="518" t="s">
        <v>102</v>
      </c>
      <c r="DF248" s="518" t="s">
        <v>102</v>
      </c>
      <c r="DG248" s="518" t="s">
        <v>102</v>
      </c>
      <c r="DH248" s="518" t="s">
        <v>102</v>
      </c>
      <c r="DI248" s="518" t="s">
        <v>102</v>
      </c>
      <c r="DJ248" s="518" t="s">
        <v>102</v>
      </c>
      <c r="DK248" s="518" t="s">
        <v>102</v>
      </c>
      <c r="DL248" s="518" t="s">
        <v>102</v>
      </c>
      <c r="DM248" s="518" t="s">
        <v>102</v>
      </c>
      <c r="DN248" s="518" t="s">
        <v>102</v>
      </c>
      <c r="DO248" s="518" t="s">
        <v>102</v>
      </c>
      <c r="DP248" s="518" t="s">
        <v>102</v>
      </c>
      <c r="DQ248" s="518" t="s">
        <v>102</v>
      </c>
      <c r="DR248" s="518" t="s">
        <v>102</v>
      </c>
      <c r="DS248" s="518" t="s">
        <v>102</v>
      </c>
      <c r="DT248" s="518" t="s">
        <v>102</v>
      </c>
      <c r="DU248" s="518" t="s">
        <v>102</v>
      </c>
      <c r="DV248" s="518" t="s">
        <v>102</v>
      </c>
      <c r="DW248" s="518" t="s">
        <v>102</v>
      </c>
      <c r="DX248" s="518" t="s">
        <v>102</v>
      </c>
      <c r="DY248" s="518" t="s">
        <v>102</v>
      </c>
      <c r="DZ248" s="518" t="s">
        <v>102</v>
      </c>
      <c r="EA248" s="518" t="s">
        <v>102</v>
      </c>
      <c r="EB248" s="518" t="s">
        <v>102</v>
      </c>
      <c r="EC248" s="518" t="s">
        <v>102</v>
      </c>
      <c r="ED248" s="518" t="s">
        <v>102</v>
      </c>
      <c r="EE248" s="518" t="s">
        <v>102</v>
      </c>
      <c r="EF248" s="518" t="s">
        <v>102</v>
      </c>
      <c r="EG248" s="518" t="s">
        <v>102</v>
      </c>
      <c r="EH248" s="518" t="s">
        <v>102</v>
      </c>
      <c r="EI248" s="518" t="s">
        <v>102</v>
      </c>
      <c r="EJ248" s="518" t="s">
        <v>102</v>
      </c>
      <c r="EK248" s="518" t="s">
        <v>102</v>
      </c>
      <c r="EL248" s="518" t="s">
        <v>102</v>
      </c>
      <c r="EM248" s="518" t="s">
        <v>102</v>
      </c>
      <c r="EN248" s="518" t="s">
        <v>102</v>
      </c>
      <c r="EO248" s="518" t="s">
        <v>102</v>
      </c>
      <c r="EP248" s="518" t="s">
        <v>102</v>
      </c>
      <c r="EQ248" s="518" t="s">
        <v>102</v>
      </c>
      <c r="ER248" s="518" t="s">
        <v>102</v>
      </c>
      <c r="ES248" s="518" t="s">
        <v>102</v>
      </c>
      <c r="ET248" s="518" t="s">
        <v>102</v>
      </c>
      <c r="EU248" s="518" t="s">
        <v>102</v>
      </c>
      <c r="EV248" s="518" t="s">
        <v>102</v>
      </c>
      <c r="EW248" s="518" t="s">
        <v>102</v>
      </c>
      <c r="EX248" s="518" t="s">
        <v>102</v>
      </c>
      <c r="EY248" s="518" t="s">
        <v>102</v>
      </c>
      <c r="EZ248" s="518" t="s">
        <v>102</v>
      </c>
      <c r="FA248" s="518" t="s">
        <v>102</v>
      </c>
      <c r="FB248" s="518" t="s">
        <v>102</v>
      </c>
      <c r="FC248" s="518" t="s">
        <v>102</v>
      </c>
      <c r="FD248" s="518" t="s">
        <v>102</v>
      </c>
      <c r="FE248" s="518" t="s">
        <v>102</v>
      </c>
      <c r="FF248" s="518" t="s">
        <v>102</v>
      </c>
      <c r="FG248" s="518" t="s">
        <v>102</v>
      </c>
      <c r="FH248" s="518" t="s">
        <v>102</v>
      </c>
      <c r="FI248" s="518" t="s">
        <v>102</v>
      </c>
      <c r="FJ248" s="518" t="s">
        <v>102</v>
      </c>
      <c r="FK248" s="518" t="s">
        <v>102</v>
      </c>
      <c r="FL248" s="518" t="s">
        <v>102</v>
      </c>
      <c r="FM248" s="518" t="s">
        <v>102</v>
      </c>
      <c r="FN248" s="518" t="s">
        <v>102</v>
      </c>
      <c r="FO248" s="518" t="s">
        <v>102</v>
      </c>
      <c r="FP248" s="518" t="s">
        <v>102</v>
      </c>
      <c r="FQ248" s="518" t="s">
        <v>102</v>
      </c>
      <c r="FR248" s="518" t="s">
        <v>102</v>
      </c>
      <c r="FS248" s="518" t="s">
        <v>102</v>
      </c>
      <c r="FT248" s="518" t="s">
        <v>102</v>
      </c>
      <c r="FU248" s="518" t="s">
        <v>102</v>
      </c>
      <c r="FV248" s="518" t="s">
        <v>102</v>
      </c>
      <c r="FW248" s="518" t="s">
        <v>102</v>
      </c>
      <c r="FX248" s="518" t="s">
        <v>102</v>
      </c>
      <c r="FY248" s="518" t="s">
        <v>102</v>
      </c>
      <c r="FZ248" s="518" t="s">
        <v>102</v>
      </c>
      <c r="GA248" s="518" t="s">
        <v>102</v>
      </c>
      <c r="GB248" s="518" t="s">
        <v>102</v>
      </c>
      <c r="GC248" s="518" t="s">
        <v>102</v>
      </c>
      <c r="GD248" s="518" t="s">
        <v>102</v>
      </c>
      <c r="GE248" s="518" t="s">
        <v>102</v>
      </c>
      <c r="GF248" s="518" t="s">
        <v>102</v>
      </c>
      <c r="GG248" s="518" t="s">
        <v>102</v>
      </c>
      <c r="GH248" s="518" t="s">
        <v>102</v>
      </c>
      <c r="GI248" s="518" t="s">
        <v>102</v>
      </c>
      <c r="GJ248" s="518" t="s">
        <v>102</v>
      </c>
      <c r="GK248" s="518" t="s">
        <v>102</v>
      </c>
      <c r="GL248" s="518" t="s">
        <v>102</v>
      </c>
      <c r="GM248" s="518" t="s">
        <v>102</v>
      </c>
      <c r="GN248" s="518" t="s">
        <v>102</v>
      </c>
      <c r="GO248" s="518" t="s">
        <v>102</v>
      </c>
      <c r="GP248" s="518" t="s">
        <v>102</v>
      </c>
      <c r="GQ248" s="518" t="s">
        <v>102</v>
      </c>
      <c r="GR248" s="518" t="s">
        <v>102</v>
      </c>
      <c r="GS248" s="518" t="s">
        <v>102</v>
      </c>
      <c r="GT248" s="518" t="s">
        <v>102</v>
      </c>
      <c r="GU248" s="518" t="s">
        <v>102</v>
      </c>
      <c r="GV248" s="518" t="s">
        <v>102</v>
      </c>
      <c r="GW248" s="518" t="s">
        <v>102</v>
      </c>
      <c r="GX248" s="518" t="s">
        <v>102</v>
      </c>
      <c r="GY248" s="518" t="s">
        <v>102</v>
      </c>
      <c r="GZ248" s="518" t="s">
        <v>102</v>
      </c>
      <c r="HA248" s="518" t="s">
        <v>102</v>
      </c>
      <c r="HB248" s="518" t="s">
        <v>102</v>
      </c>
      <c r="HC248" s="511" t="str">
        <f t="shared" si="3"/>
        <v>2010-390069</v>
      </c>
    </row>
    <row r="249" spans="1:211" ht="48" hidden="1" customHeight="1" x14ac:dyDescent="0.15">
      <c r="A249" s="511" t="s">
        <v>4567</v>
      </c>
      <c r="B249" s="522" t="s">
        <v>13080</v>
      </c>
      <c r="C249" s="513">
        <v>38929</v>
      </c>
      <c r="D249" s="512" t="s">
        <v>8419</v>
      </c>
      <c r="E249" s="522" t="s">
        <v>8452</v>
      </c>
      <c r="F249" s="522" t="s">
        <v>8421</v>
      </c>
      <c r="G249" s="513">
        <v>40792</v>
      </c>
      <c r="H249" s="522" t="s">
        <v>13023</v>
      </c>
      <c r="I249" s="512" t="s">
        <v>13024</v>
      </c>
      <c r="J249" s="513" t="s">
        <v>13081</v>
      </c>
      <c r="K249" s="522" t="s">
        <v>13082</v>
      </c>
      <c r="M249" s="512" t="s">
        <v>13083</v>
      </c>
      <c r="N249" s="513" t="s">
        <v>13084</v>
      </c>
      <c r="O249" s="513"/>
      <c r="P249" s="512" t="s">
        <v>8767</v>
      </c>
      <c r="Q249" s="513" t="s">
        <v>13029</v>
      </c>
      <c r="R249" s="513" t="s">
        <v>13030</v>
      </c>
      <c r="S249" s="511" t="s">
        <v>13085</v>
      </c>
      <c r="T249" s="511">
        <v>2011</v>
      </c>
      <c r="U249" s="515" t="s">
        <v>8424</v>
      </c>
      <c r="V249" s="514">
        <v>118</v>
      </c>
      <c r="W249" s="514">
        <v>4</v>
      </c>
      <c r="X249" s="514">
        <v>1</v>
      </c>
      <c r="Y249" s="513">
        <v>34775</v>
      </c>
      <c r="Z249" s="512" t="s">
        <v>13086</v>
      </c>
      <c r="AA249" s="512" t="s">
        <v>13087</v>
      </c>
      <c r="AB249" s="513">
        <v>37582</v>
      </c>
      <c r="AC249" s="513">
        <v>37775</v>
      </c>
      <c r="AD249" s="512" t="s">
        <v>13088</v>
      </c>
      <c r="AE249" s="513">
        <v>37417</v>
      </c>
      <c r="AF249" s="512" t="s">
        <v>9163</v>
      </c>
      <c r="AG249" s="512" t="s">
        <v>13087</v>
      </c>
      <c r="AH249" s="516">
        <v>3413191</v>
      </c>
      <c r="AI249" s="513">
        <v>37708</v>
      </c>
      <c r="AJ249" s="513" t="s">
        <v>138</v>
      </c>
      <c r="AK249" s="511" t="s">
        <v>138</v>
      </c>
      <c r="AL249" s="513" t="s">
        <v>138</v>
      </c>
      <c r="AM249" s="511" t="s">
        <v>138</v>
      </c>
      <c r="AN249" s="511" t="s">
        <v>3272</v>
      </c>
      <c r="AO249" s="511" t="s">
        <v>3272</v>
      </c>
      <c r="AP249" s="511" t="s">
        <v>3272</v>
      </c>
      <c r="AQ249" s="511" t="s">
        <v>13035</v>
      </c>
      <c r="AR249" s="511" t="s">
        <v>13035</v>
      </c>
      <c r="AS249" s="511" t="s">
        <v>138</v>
      </c>
      <c r="AT249" s="511" t="s">
        <v>138</v>
      </c>
      <c r="AU249" s="511" t="s">
        <v>138</v>
      </c>
      <c r="AV249" s="511" t="s">
        <v>13036</v>
      </c>
      <c r="AW249" s="511" t="s">
        <v>3273</v>
      </c>
      <c r="AX249" s="511" t="s">
        <v>3273</v>
      </c>
      <c r="AY249" s="511" t="s">
        <v>3274</v>
      </c>
      <c r="AZ249" s="511" t="s">
        <v>3274</v>
      </c>
      <c r="BA249" s="511" t="s">
        <v>138</v>
      </c>
      <c r="BB249" s="511">
        <v>4455</v>
      </c>
      <c r="BC249" s="512" t="s">
        <v>3269</v>
      </c>
      <c r="BD249" s="511" t="s">
        <v>3270</v>
      </c>
      <c r="BE249" s="511" t="s">
        <v>13037</v>
      </c>
      <c r="BF249" s="511" t="s">
        <v>3294</v>
      </c>
      <c r="BG249" s="511" t="s">
        <v>13038</v>
      </c>
      <c r="BH249" s="511" t="s">
        <v>9142</v>
      </c>
      <c r="BI249" s="511">
        <v>8</v>
      </c>
      <c r="BJ249" s="511">
        <v>22</v>
      </c>
      <c r="BK249" s="511" t="s">
        <v>13039</v>
      </c>
      <c r="BL249" s="511" t="s">
        <v>138</v>
      </c>
      <c r="BM249" s="511" t="s">
        <v>13089</v>
      </c>
      <c r="BN249" s="511" t="s">
        <v>13041</v>
      </c>
      <c r="BO249" s="511" t="s">
        <v>9027</v>
      </c>
      <c r="BP249" s="513" t="s">
        <v>13042</v>
      </c>
      <c r="BQ249" s="511" t="s">
        <v>138</v>
      </c>
      <c r="BR249" s="511" t="s">
        <v>8482</v>
      </c>
      <c r="BS249" s="511" t="s">
        <v>13090</v>
      </c>
      <c r="BT249" s="511" t="s">
        <v>3271</v>
      </c>
      <c r="BU249" s="511" t="s">
        <v>13091</v>
      </c>
      <c r="BV249" s="511" t="s">
        <v>138</v>
      </c>
      <c r="BW249" s="511">
        <v>1</v>
      </c>
      <c r="BX249" s="511" t="s">
        <v>13092</v>
      </c>
      <c r="BY249" s="511" t="s">
        <v>138</v>
      </c>
      <c r="BZ249" s="511">
        <v>35</v>
      </c>
      <c r="CA249" s="511" t="s">
        <v>13093</v>
      </c>
      <c r="CB249" s="511" t="s">
        <v>13094</v>
      </c>
      <c r="CC249" s="511" t="s">
        <v>13048</v>
      </c>
      <c r="CD249" s="511" t="s">
        <v>138</v>
      </c>
      <c r="CE249" s="518" t="s">
        <v>13049</v>
      </c>
      <c r="CF249" s="518" t="s">
        <v>13049</v>
      </c>
      <c r="CG249" s="518" t="s">
        <v>13050</v>
      </c>
      <c r="CH249" s="518" t="s">
        <v>13051</v>
      </c>
      <c r="CI249" s="518" t="s">
        <v>13052</v>
      </c>
      <c r="CJ249" s="518" t="s">
        <v>13053</v>
      </c>
      <c r="CK249" s="518" t="s">
        <v>13054</v>
      </c>
      <c r="CL249" s="518" t="s">
        <v>13055</v>
      </c>
      <c r="CM249" s="518" t="s">
        <v>13056</v>
      </c>
      <c r="CN249" s="518" t="s">
        <v>13057</v>
      </c>
      <c r="CO249" s="518" t="s">
        <v>13095</v>
      </c>
      <c r="CP249" s="518" t="s">
        <v>13096</v>
      </c>
      <c r="CQ249" s="518" t="s">
        <v>13097</v>
      </c>
      <c r="CR249" s="518" t="s">
        <v>13098</v>
      </c>
      <c r="CS249" s="518" t="s">
        <v>13099</v>
      </c>
      <c r="CT249" s="518" t="s">
        <v>13100</v>
      </c>
      <c r="CU249" s="518" t="s">
        <v>13101</v>
      </c>
      <c r="CV249" s="518" t="s">
        <v>13102</v>
      </c>
      <c r="CW249" s="518" t="s">
        <v>13103</v>
      </c>
      <c r="CX249" s="518" t="s">
        <v>13104</v>
      </c>
      <c r="CY249" s="518" t="s">
        <v>13105</v>
      </c>
      <c r="CZ249" s="518" t="s">
        <v>13106</v>
      </c>
      <c r="DA249" s="518" t="s">
        <v>13107</v>
      </c>
      <c r="DB249" s="518" t="s">
        <v>13108</v>
      </c>
      <c r="DC249" s="518" t="s">
        <v>102</v>
      </c>
      <c r="DD249" s="518" t="s">
        <v>102</v>
      </c>
      <c r="DE249" s="518" t="s">
        <v>102</v>
      </c>
      <c r="DF249" s="518" t="s">
        <v>102</v>
      </c>
      <c r="DG249" s="518" t="s">
        <v>102</v>
      </c>
      <c r="DH249" s="518" t="s">
        <v>102</v>
      </c>
      <c r="DI249" s="518" t="s">
        <v>102</v>
      </c>
      <c r="DJ249" s="518" t="s">
        <v>102</v>
      </c>
      <c r="DK249" s="518" t="s">
        <v>102</v>
      </c>
      <c r="DL249" s="518" t="s">
        <v>102</v>
      </c>
      <c r="DM249" s="518" t="s">
        <v>102</v>
      </c>
      <c r="DN249" s="518" t="s">
        <v>102</v>
      </c>
      <c r="DO249" s="518" t="s">
        <v>102</v>
      </c>
      <c r="DP249" s="518" t="s">
        <v>102</v>
      </c>
      <c r="DQ249" s="518" t="s">
        <v>102</v>
      </c>
      <c r="DR249" s="518" t="s">
        <v>102</v>
      </c>
      <c r="DS249" s="518" t="s">
        <v>102</v>
      </c>
      <c r="DT249" s="518" t="s">
        <v>102</v>
      </c>
      <c r="DU249" s="518" t="s">
        <v>102</v>
      </c>
      <c r="DV249" s="518" t="s">
        <v>102</v>
      </c>
      <c r="DW249" s="518" t="s">
        <v>102</v>
      </c>
      <c r="DX249" s="518" t="s">
        <v>102</v>
      </c>
      <c r="DY249" s="518" t="s">
        <v>102</v>
      </c>
      <c r="DZ249" s="518" t="s">
        <v>102</v>
      </c>
      <c r="EA249" s="518" t="s">
        <v>102</v>
      </c>
      <c r="EB249" s="518" t="s">
        <v>102</v>
      </c>
      <c r="EC249" s="518" t="s">
        <v>102</v>
      </c>
      <c r="ED249" s="518" t="s">
        <v>102</v>
      </c>
      <c r="EE249" s="518" t="s">
        <v>102</v>
      </c>
      <c r="EF249" s="518" t="s">
        <v>102</v>
      </c>
      <c r="EG249" s="518" t="s">
        <v>102</v>
      </c>
      <c r="EH249" s="518" t="s">
        <v>102</v>
      </c>
      <c r="EI249" s="518" t="s">
        <v>102</v>
      </c>
      <c r="EJ249" s="518" t="s">
        <v>102</v>
      </c>
      <c r="EK249" s="518" t="s">
        <v>102</v>
      </c>
      <c r="EL249" s="518" t="s">
        <v>102</v>
      </c>
      <c r="EM249" s="518" t="s">
        <v>102</v>
      </c>
      <c r="EN249" s="518" t="s">
        <v>102</v>
      </c>
      <c r="EO249" s="518" t="s">
        <v>102</v>
      </c>
      <c r="EP249" s="518" t="s">
        <v>102</v>
      </c>
      <c r="EQ249" s="518" t="s">
        <v>102</v>
      </c>
      <c r="ER249" s="518" t="s">
        <v>102</v>
      </c>
      <c r="ES249" s="518" t="s">
        <v>102</v>
      </c>
      <c r="ET249" s="518" t="s">
        <v>102</v>
      </c>
      <c r="EU249" s="518" t="s">
        <v>102</v>
      </c>
      <c r="EV249" s="518" t="s">
        <v>102</v>
      </c>
      <c r="EW249" s="518" t="s">
        <v>102</v>
      </c>
      <c r="EX249" s="518" t="s">
        <v>102</v>
      </c>
      <c r="EY249" s="518" t="s">
        <v>102</v>
      </c>
      <c r="EZ249" s="518" t="s">
        <v>102</v>
      </c>
      <c r="FA249" s="518" t="s">
        <v>102</v>
      </c>
      <c r="FB249" s="518" t="s">
        <v>102</v>
      </c>
      <c r="FC249" s="518" t="s">
        <v>102</v>
      </c>
      <c r="FD249" s="518" t="s">
        <v>102</v>
      </c>
      <c r="FE249" s="518" t="s">
        <v>102</v>
      </c>
      <c r="FF249" s="518" t="s">
        <v>102</v>
      </c>
      <c r="FG249" s="518" t="s">
        <v>102</v>
      </c>
      <c r="FH249" s="518" t="s">
        <v>102</v>
      </c>
      <c r="FI249" s="518" t="s">
        <v>102</v>
      </c>
      <c r="FJ249" s="518" t="s">
        <v>102</v>
      </c>
      <c r="FK249" s="518" t="s">
        <v>102</v>
      </c>
      <c r="FL249" s="518" t="s">
        <v>102</v>
      </c>
      <c r="FM249" s="518" t="s">
        <v>102</v>
      </c>
      <c r="FN249" s="518" t="s">
        <v>102</v>
      </c>
      <c r="FO249" s="518" t="s">
        <v>102</v>
      </c>
      <c r="FP249" s="518" t="s">
        <v>102</v>
      </c>
      <c r="FQ249" s="518" t="s">
        <v>102</v>
      </c>
      <c r="FR249" s="518" t="s">
        <v>102</v>
      </c>
      <c r="FS249" s="518" t="s">
        <v>102</v>
      </c>
      <c r="FT249" s="518" t="s">
        <v>102</v>
      </c>
      <c r="FU249" s="518" t="s">
        <v>102</v>
      </c>
      <c r="FV249" s="518" t="s">
        <v>102</v>
      </c>
      <c r="FW249" s="518" t="s">
        <v>102</v>
      </c>
      <c r="FX249" s="518" t="s">
        <v>102</v>
      </c>
      <c r="FY249" s="518" t="s">
        <v>102</v>
      </c>
      <c r="FZ249" s="518" t="s">
        <v>102</v>
      </c>
      <c r="GA249" s="518" t="s">
        <v>102</v>
      </c>
      <c r="GB249" s="518" t="s">
        <v>102</v>
      </c>
      <c r="GC249" s="518" t="s">
        <v>102</v>
      </c>
      <c r="GD249" s="518" t="s">
        <v>102</v>
      </c>
      <c r="GE249" s="518" t="s">
        <v>102</v>
      </c>
      <c r="GF249" s="518" t="s">
        <v>102</v>
      </c>
      <c r="GG249" s="518" t="s">
        <v>102</v>
      </c>
      <c r="GH249" s="518" t="s">
        <v>102</v>
      </c>
      <c r="GI249" s="518" t="s">
        <v>102</v>
      </c>
      <c r="GJ249" s="518" t="s">
        <v>102</v>
      </c>
      <c r="GK249" s="518" t="s">
        <v>102</v>
      </c>
      <c r="GL249" s="518" t="s">
        <v>102</v>
      </c>
      <c r="GM249" s="518" t="s">
        <v>102</v>
      </c>
      <c r="GN249" s="518" t="s">
        <v>102</v>
      </c>
      <c r="GO249" s="518" t="s">
        <v>102</v>
      </c>
      <c r="GP249" s="518" t="s">
        <v>102</v>
      </c>
      <c r="GQ249" s="518" t="s">
        <v>102</v>
      </c>
      <c r="GR249" s="518" t="s">
        <v>102</v>
      </c>
      <c r="GS249" s="518" t="s">
        <v>102</v>
      </c>
      <c r="GT249" s="518" t="s">
        <v>102</v>
      </c>
      <c r="GU249" s="518" t="s">
        <v>102</v>
      </c>
      <c r="GV249" s="518" t="s">
        <v>102</v>
      </c>
      <c r="GW249" s="518" t="s">
        <v>102</v>
      </c>
      <c r="GX249" s="518" t="s">
        <v>102</v>
      </c>
      <c r="GY249" s="518" t="s">
        <v>102</v>
      </c>
      <c r="GZ249" s="518" t="s">
        <v>102</v>
      </c>
      <c r="HA249" s="518" t="s">
        <v>102</v>
      </c>
      <c r="HB249" s="518" t="s">
        <v>102</v>
      </c>
      <c r="HC249" s="511" t="str">
        <f t="shared" si="3"/>
        <v>2006-080141</v>
      </c>
    </row>
    <row r="250" spans="1:211" ht="48" hidden="1" customHeight="1" x14ac:dyDescent="0.15">
      <c r="A250" s="511" t="s">
        <v>4567</v>
      </c>
      <c r="B250" s="522" t="s">
        <v>13109</v>
      </c>
      <c r="C250" s="513">
        <v>39174</v>
      </c>
      <c r="D250" s="512" t="s">
        <v>8419</v>
      </c>
      <c r="E250" s="522" t="s">
        <v>8465</v>
      </c>
      <c r="F250" s="522" t="s">
        <v>8466</v>
      </c>
      <c r="G250" s="513">
        <v>39252</v>
      </c>
      <c r="H250" s="522" t="s">
        <v>13073</v>
      </c>
      <c r="J250" s="513"/>
      <c r="K250" s="522"/>
      <c r="N250" s="513"/>
      <c r="O250" s="513"/>
      <c r="Q250" s="513"/>
      <c r="R250" s="513"/>
      <c r="S250" s="511" t="s">
        <v>13110</v>
      </c>
      <c r="T250" s="511">
        <v>2011</v>
      </c>
      <c r="U250" s="515" t="s">
        <v>8424</v>
      </c>
      <c r="V250" s="514">
        <v>118</v>
      </c>
      <c r="W250" s="514">
        <v>4</v>
      </c>
      <c r="X250" s="514">
        <v>2</v>
      </c>
      <c r="Y250" s="513">
        <v>34775</v>
      </c>
      <c r="Z250" s="512" t="s">
        <v>13086</v>
      </c>
      <c r="AA250" s="512" t="s">
        <v>13087</v>
      </c>
      <c r="AB250" s="513">
        <v>37582</v>
      </c>
      <c r="AC250" s="513">
        <v>37775</v>
      </c>
      <c r="AD250" s="512" t="s">
        <v>13088</v>
      </c>
      <c r="AE250" s="513">
        <v>37417</v>
      </c>
      <c r="AF250" s="512" t="s">
        <v>9163</v>
      </c>
      <c r="AG250" s="512" t="s">
        <v>13087</v>
      </c>
      <c r="AH250" s="516">
        <v>3413191</v>
      </c>
      <c r="AI250" s="513">
        <v>37708</v>
      </c>
      <c r="AJ250" s="513" t="s">
        <v>138</v>
      </c>
      <c r="AK250" s="511" t="s">
        <v>138</v>
      </c>
      <c r="AL250" s="513" t="s">
        <v>138</v>
      </c>
      <c r="AM250" s="511" t="s">
        <v>138</v>
      </c>
      <c r="AN250" s="511" t="s">
        <v>3272</v>
      </c>
      <c r="AO250" s="511" t="s">
        <v>3272</v>
      </c>
      <c r="AP250" s="511" t="s">
        <v>3272</v>
      </c>
      <c r="AQ250" s="511" t="s">
        <v>13035</v>
      </c>
      <c r="AR250" s="511" t="s">
        <v>13035</v>
      </c>
      <c r="AS250" s="511" t="s">
        <v>138</v>
      </c>
      <c r="AT250" s="511" t="s">
        <v>138</v>
      </c>
      <c r="AU250" s="511" t="s">
        <v>138</v>
      </c>
      <c r="AV250" s="511" t="s">
        <v>13036</v>
      </c>
      <c r="AW250" s="511" t="s">
        <v>3273</v>
      </c>
      <c r="AX250" s="511" t="s">
        <v>3273</v>
      </c>
      <c r="AY250" s="511" t="s">
        <v>3274</v>
      </c>
      <c r="AZ250" s="511" t="s">
        <v>3274</v>
      </c>
      <c r="BA250" s="511" t="s">
        <v>138</v>
      </c>
      <c r="BB250" s="511">
        <v>4455</v>
      </c>
      <c r="BC250" s="512" t="s">
        <v>3269</v>
      </c>
      <c r="BD250" s="511" t="s">
        <v>3270</v>
      </c>
      <c r="BE250" s="511" t="s">
        <v>13037</v>
      </c>
      <c r="BF250" s="511" t="s">
        <v>3294</v>
      </c>
      <c r="BG250" s="511" t="s">
        <v>13038</v>
      </c>
      <c r="BH250" s="511" t="s">
        <v>9142</v>
      </c>
      <c r="BI250" s="511">
        <v>8</v>
      </c>
      <c r="BJ250" s="511">
        <v>22</v>
      </c>
      <c r="BK250" s="511" t="s">
        <v>13039</v>
      </c>
      <c r="BL250" s="511" t="s">
        <v>138</v>
      </c>
      <c r="BM250" s="511" t="s">
        <v>13089</v>
      </c>
      <c r="BN250" s="511" t="s">
        <v>13041</v>
      </c>
      <c r="BO250" s="511" t="s">
        <v>9027</v>
      </c>
      <c r="BP250" s="513" t="s">
        <v>13042</v>
      </c>
      <c r="BQ250" s="511" t="s">
        <v>138</v>
      </c>
      <c r="BR250" s="511" t="s">
        <v>8482</v>
      </c>
      <c r="BS250" s="511" t="s">
        <v>13090</v>
      </c>
      <c r="BT250" s="511" t="s">
        <v>3271</v>
      </c>
      <c r="BU250" s="511" t="s">
        <v>13091</v>
      </c>
      <c r="BV250" s="511" t="s">
        <v>138</v>
      </c>
      <c r="BW250" s="511">
        <v>1</v>
      </c>
      <c r="BX250" s="511" t="s">
        <v>13092</v>
      </c>
      <c r="BY250" s="511" t="s">
        <v>138</v>
      </c>
      <c r="BZ250" s="511">
        <v>35</v>
      </c>
      <c r="CA250" s="511" t="s">
        <v>13093</v>
      </c>
      <c r="CB250" s="511" t="s">
        <v>13094</v>
      </c>
      <c r="CC250" s="511" t="s">
        <v>13048</v>
      </c>
      <c r="CD250" s="511" t="s">
        <v>138</v>
      </c>
      <c r="CE250" s="518" t="s">
        <v>102</v>
      </c>
      <c r="CF250" s="518" t="s">
        <v>102</v>
      </c>
      <c r="CG250" s="518" t="s">
        <v>102</v>
      </c>
      <c r="CH250" s="518" t="s">
        <v>102</v>
      </c>
      <c r="CI250" s="518" t="s">
        <v>102</v>
      </c>
      <c r="CJ250" s="518" t="s">
        <v>102</v>
      </c>
      <c r="CK250" s="518" t="s">
        <v>102</v>
      </c>
      <c r="CL250" s="518" t="s">
        <v>102</v>
      </c>
      <c r="CM250" s="518" t="s">
        <v>102</v>
      </c>
      <c r="CN250" s="518" t="s">
        <v>102</v>
      </c>
      <c r="CO250" s="518" t="s">
        <v>102</v>
      </c>
      <c r="CP250" s="518" t="s">
        <v>102</v>
      </c>
      <c r="CQ250" s="518" t="s">
        <v>102</v>
      </c>
      <c r="CR250" s="518" t="s">
        <v>102</v>
      </c>
      <c r="CS250" s="518" t="s">
        <v>102</v>
      </c>
      <c r="CT250" s="518" t="s">
        <v>102</v>
      </c>
      <c r="CU250" s="518" t="s">
        <v>102</v>
      </c>
      <c r="CV250" s="518" t="s">
        <v>102</v>
      </c>
      <c r="CW250" s="518" t="s">
        <v>102</v>
      </c>
      <c r="CX250" s="518" t="s">
        <v>102</v>
      </c>
      <c r="CY250" s="518" t="s">
        <v>102</v>
      </c>
      <c r="CZ250" s="518" t="s">
        <v>102</v>
      </c>
      <c r="DA250" s="518" t="s">
        <v>102</v>
      </c>
      <c r="DB250" s="518" t="s">
        <v>102</v>
      </c>
      <c r="DC250" s="518" t="s">
        <v>102</v>
      </c>
      <c r="DD250" s="518" t="s">
        <v>102</v>
      </c>
      <c r="DE250" s="518" t="s">
        <v>102</v>
      </c>
      <c r="DF250" s="518" t="s">
        <v>102</v>
      </c>
      <c r="DG250" s="518" t="s">
        <v>102</v>
      </c>
      <c r="DH250" s="518" t="s">
        <v>102</v>
      </c>
      <c r="DI250" s="518" t="s">
        <v>102</v>
      </c>
      <c r="DJ250" s="518" t="s">
        <v>102</v>
      </c>
      <c r="DK250" s="518" t="s">
        <v>102</v>
      </c>
      <c r="DL250" s="518" t="s">
        <v>102</v>
      </c>
      <c r="DM250" s="518" t="s">
        <v>102</v>
      </c>
      <c r="DN250" s="518" t="s">
        <v>102</v>
      </c>
      <c r="DO250" s="518" t="s">
        <v>102</v>
      </c>
      <c r="DP250" s="518" t="s">
        <v>102</v>
      </c>
      <c r="DQ250" s="518" t="s">
        <v>102</v>
      </c>
      <c r="DR250" s="518" t="s">
        <v>102</v>
      </c>
      <c r="DS250" s="518" t="s">
        <v>102</v>
      </c>
      <c r="DT250" s="518" t="s">
        <v>102</v>
      </c>
      <c r="DU250" s="518" t="s">
        <v>102</v>
      </c>
      <c r="DV250" s="518" t="s">
        <v>102</v>
      </c>
      <c r="DW250" s="518" t="s">
        <v>102</v>
      </c>
      <c r="DX250" s="518" t="s">
        <v>102</v>
      </c>
      <c r="DY250" s="518" t="s">
        <v>102</v>
      </c>
      <c r="DZ250" s="518" t="s">
        <v>102</v>
      </c>
      <c r="EA250" s="518" t="s">
        <v>102</v>
      </c>
      <c r="EB250" s="518" t="s">
        <v>102</v>
      </c>
      <c r="EC250" s="518" t="s">
        <v>102</v>
      </c>
      <c r="ED250" s="518" t="s">
        <v>102</v>
      </c>
      <c r="EE250" s="518" t="s">
        <v>102</v>
      </c>
      <c r="EF250" s="518" t="s">
        <v>102</v>
      </c>
      <c r="EG250" s="518" t="s">
        <v>102</v>
      </c>
      <c r="EH250" s="518" t="s">
        <v>102</v>
      </c>
      <c r="EI250" s="518" t="s">
        <v>102</v>
      </c>
      <c r="EJ250" s="518" t="s">
        <v>102</v>
      </c>
      <c r="EK250" s="518" t="s">
        <v>102</v>
      </c>
      <c r="EL250" s="518" t="s">
        <v>102</v>
      </c>
      <c r="EM250" s="518" t="s">
        <v>102</v>
      </c>
      <c r="EN250" s="518" t="s">
        <v>102</v>
      </c>
      <c r="EO250" s="518" t="s">
        <v>102</v>
      </c>
      <c r="EP250" s="518" t="s">
        <v>102</v>
      </c>
      <c r="EQ250" s="518" t="s">
        <v>102</v>
      </c>
      <c r="ER250" s="518" t="s">
        <v>102</v>
      </c>
      <c r="ES250" s="518" t="s">
        <v>102</v>
      </c>
      <c r="ET250" s="518" t="s">
        <v>102</v>
      </c>
      <c r="EU250" s="518" t="s">
        <v>102</v>
      </c>
      <c r="EV250" s="518" t="s">
        <v>102</v>
      </c>
      <c r="EW250" s="518" t="s">
        <v>102</v>
      </c>
      <c r="EX250" s="518" t="s">
        <v>102</v>
      </c>
      <c r="EY250" s="518" t="s">
        <v>102</v>
      </c>
      <c r="EZ250" s="518" t="s">
        <v>102</v>
      </c>
      <c r="FA250" s="518" t="s">
        <v>102</v>
      </c>
      <c r="FB250" s="518" t="s">
        <v>102</v>
      </c>
      <c r="FC250" s="518" t="s">
        <v>102</v>
      </c>
      <c r="FD250" s="518" t="s">
        <v>102</v>
      </c>
      <c r="FE250" s="518" t="s">
        <v>102</v>
      </c>
      <c r="FF250" s="518" t="s">
        <v>102</v>
      </c>
      <c r="FG250" s="518" t="s">
        <v>102</v>
      </c>
      <c r="FH250" s="518" t="s">
        <v>102</v>
      </c>
      <c r="FI250" s="518" t="s">
        <v>102</v>
      </c>
      <c r="FJ250" s="518" t="s">
        <v>102</v>
      </c>
      <c r="FK250" s="518" t="s">
        <v>102</v>
      </c>
      <c r="FL250" s="518" t="s">
        <v>102</v>
      </c>
      <c r="FM250" s="518" t="s">
        <v>102</v>
      </c>
      <c r="FN250" s="518" t="s">
        <v>102</v>
      </c>
      <c r="FO250" s="518" t="s">
        <v>102</v>
      </c>
      <c r="FP250" s="518" t="s">
        <v>102</v>
      </c>
      <c r="FQ250" s="518" t="s">
        <v>102</v>
      </c>
      <c r="FR250" s="518" t="s">
        <v>102</v>
      </c>
      <c r="FS250" s="518" t="s">
        <v>102</v>
      </c>
      <c r="FT250" s="518" t="s">
        <v>102</v>
      </c>
      <c r="FU250" s="518" t="s">
        <v>102</v>
      </c>
      <c r="FV250" s="518" t="s">
        <v>102</v>
      </c>
      <c r="FW250" s="518" t="s">
        <v>102</v>
      </c>
      <c r="FX250" s="518" t="s">
        <v>102</v>
      </c>
      <c r="FY250" s="518" t="s">
        <v>102</v>
      </c>
      <c r="FZ250" s="518" t="s">
        <v>102</v>
      </c>
      <c r="GA250" s="518" t="s">
        <v>102</v>
      </c>
      <c r="GB250" s="518" t="s">
        <v>102</v>
      </c>
      <c r="GC250" s="518" t="s">
        <v>102</v>
      </c>
      <c r="GD250" s="518" t="s">
        <v>102</v>
      </c>
      <c r="GE250" s="518" t="s">
        <v>102</v>
      </c>
      <c r="GF250" s="518" t="s">
        <v>102</v>
      </c>
      <c r="GG250" s="518" t="s">
        <v>102</v>
      </c>
      <c r="GH250" s="518" t="s">
        <v>102</v>
      </c>
      <c r="GI250" s="518" t="s">
        <v>102</v>
      </c>
      <c r="GJ250" s="518" t="s">
        <v>102</v>
      </c>
      <c r="GK250" s="518" t="s">
        <v>102</v>
      </c>
      <c r="GL250" s="518" t="s">
        <v>102</v>
      </c>
      <c r="GM250" s="518" t="s">
        <v>102</v>
      </c>
      <c r="GN250" s="518" t="s">
        <v>102</v>
      </c>
      <c r="GO250" s="518" t="s">
        <v>102</v>
      </c>
      <c r="GP250" s="518" t="s">
        <v>102</v>
      </c>
      <c r="GQ250" s="518" t="s">
        <v>102</v>
      </c>
      <c r="GR250" s="518" t="s">
        <v>102</v>
      </c>
      <c r="GS250" s="518" t="s">
        <v>102</v>
      </c>
      <c r="GT250" s="518" t="s">
        <v>102</v>
      </c>
      <c r="GU250" s="518" t="s">
        <v>102</v>
      </c>
      <c r="GV250" s="518" t="s">
        <v>102</v>
      </c>
      <c r="GW250" s="518" t="s">
        <v>102</v>
      </c>
      <c r="GX250" s="518" t="s">
        <v>102</v>
      </c>
      <c r="GY250" s="518" t="s">
        <v>102</v>
      </c>
      <c r="GZ250" s="518" t="s">
        <v>102</v>
      </c>
      <c r="HA250" s="518" t="s">
        <v>102</v>
      </c>
      <c r="HB250" s="518" t="s">
        <v>102</v>
      </c>
      <c r="HC250" s="511" t="str">
        <f t="shared" si="3"/>
        <v>2007-390040</v>
      </c>
    </row>
    <row r="251" spans="1:211" ht="48" hidden="1" customHeight="1" x14ac:dyDescent="0.15">
      <c r="A251" s="511" t="s">
        <v>4567</v>
      </c>
      <c r="B251" s="522" t="s">
        <v>13111</v>
      </c>
      <c r="C251" s="513">
        <v>39230</v>
      </c>
      <c r="D251" s="512" t="s">
        <v>8419</v>
      </c>
      <c r="E251" s="522" t="s">
        <v>8465</v>
      </c>
      <c r="F251" s="522" t="s">
        <v>8466</v>
      </c>
      <c r="G251" s="513">
        <v>39300</v>
      </c>
      <c r="H251" s="522" t="s">
        <v>13073</v>
      </c>
      <c r="J251" s="513"/>
      <c r="K251" s="522"/>
      <c r="L251" s="522"/>
      <c r="N251" s="513"/>
      <c r="O251" s="513"/>
      <c r="Q251" s="513"/>
      <c r="R251" s="513"/>
      <c r="S251" s="511" t="s">
        <v>13076</v>
      </c>
      <c r="T251" s="511">
        <v>2011</v>
      </c>
      <c r="U251" s="515" t="s">
        <v>8424</v>
      </c>
      <c r="V251" s="514">
        <v>118</v>
      </c>
      <c r="W251" s="514">
        <v>4</v>
      </c>
      <c r="X251" s="514">
        <v>3</v>
      </c>
      <c r="Y251" s="513">
        <v>34775</v>
      </c>
      <c r="Z251" s="512" t="s">
        <v>13086</v>
      </c>
      <c r="AA251" s="512" t="s">
        <v>13087</v>
      </c>
      <c r="AB251" s="513">
        <v>37582</v>
      </c>
      <c r="AC251" s="513">
        <v>37775</v>
      </c>
      <c r="AD251" s="512" t="s">
        <v>13088</v>
      </c>
      <c r="AE251" s="513">
        <v>37417</v>
      </c>
      <c r="AF251" s="512" t="s">
        <v>9163</v>
      </c>
      <c r="AG251" s="512" t="s">
        <v>13087</v>
      </c>
      <c r="AH251" s="516">
        <v>3413191</v>
      </c>
      <c r="AI251" s="513">
        <v>37708</v>
      </c>
      <c r="AJ251" s="513" t="s">
        <v>138</v>
      </c>
      <c r="AK251" s="511" t="s">
        <v>138</v>
      </c>
      <c r="AL251" s="513" t="s">
        <v>138</v>
      </c>
      <c r="AM251" s="511" t="s">
        <v>138</v>
      </c>
      <c r="AN251" s="511" t="s">
        <v>3272</v>
      </c>
      <c r="AO251" s="511" t="s">
        <v>3272</v>
      </c>
      <c r="AP251" s="511" t="s">
        <v>3272</v>
      </c>
      <c r="AQ251" s="511" t="s">
        <v>13035</v>
      </c>
      <c r="AR251" s="511" t="s">
        <v>13035</v>
      </c>
      <c r="AS251" s="511" t="s">
        <v>138</v>
      </c>
      <c r="AT251" s="511" t="s">
        <v>138</v>
      </c>
      <c r="AU251" s="511" t="s">
        <v>138</v>
      </c>
      <c r="AV251" s="511" t="s">
        <v>13036</v>
      </c>
      <c r="AW251" s="511" t="s">
        <v>3273</v>
      </c>
      <c r="AX251" s="511" t="s">
        <v>3273</v>
      </c>
      <c r="AY251" s="511" t="s">
        <v>3274</v>
      </c>
      <c r="AZ251" s="511" t="s">
        <v>3274</v>
      </c>
      <c r="BA251" s="511" t="s">
        <v>138</v>
      </c>
      <c r="BB251" s="511">
        <v>4455</v>
      </c>
      <c r="BC251" s="512" t="s">
        <v>3269</v>
      </c>
      <c r="BD251" s="511" t="s">
        <v>3270</v>
      </c>
      <c r="BE251" s="511" t="s">
        <v>13037</v>
      </c>
      <c r="BF251" s="511" t="s">
        <v>3294</v>
      </c>
      <c r="BG251" s="511" t="s">
        <v>13038</v>
      </c>
      <c r="BH251" s="511" t="s">
        <v>9142</v>
      </c>
      <c r="BI251" s="511">
        <v>8</v>
      </c>
      <c r="BJ251" s="511">
        <v>22</v>
      </c>
      <c r="BK251" s="511" t="s">
        <v>13039</v>
      </c>
      <c r="BL251" s="511" t="s">
        <v>138</v>
      </c>
      <c r="BM251" s="511" t="s">
        <v>13089</v>
      </c>
      <c r="BN251" s="511" t="s">
        <v>13041</v>
      </c>
      <c r="BO251" s="511" t="s">
        <v>9027</v>
      </c>
      <c r="BP251" s="513" t="s">
        <v>13042</v>
      </c>
      <c r="BQ251" s="511" t="s">
        <v>138</v>
      </c>
      <c r="BR251" s="511" t="s">
        <v>8482</v>
      </c>
      <c r="BS251" s="511" t="s">
        <v>13090</v>
      </c>
      <c r="BT251" s="511" t="s">
        <v>3271</v>
      </c>
      <c r="BU251" s="511" t="s">
        <v>13091</v>
      </c>
      <c r="BV251" s="511" t="s">
        <v>138</v>
      </c>
      <c r="BW251" s="511">
        <v>1</v>
      </c>
      <c r="BX251" s="511" t="s">
        <v>13092</v>
      </c>
      <c r="BY251" s="511" t="s">
        <v>138</v>
      </c>
      <c r="BZ251" s="511">
        <v>35</v>
      </c>
      <c r="CA251" s="511" t="s">
        <v>13093</v>
      </c>
      <c r="CB251" s="511" t="s">
        <v>13094</v>
      </c>
      <c r="CC251" s="511" t="s">
        <v>13048</v>
      </c>
      <c r="CD251" s="511" t="s">
        <v>138</v>
      </c>
      <c r="CE251" s="518" t="s">
        <v>102</v>
      </c>
      <c r="CF251" s="518" t="s">
        <v>102</v>
      </c>
      <c r="CG251" s="518" t="s">
        <v>102</v>
      </c>
      <c r="CH251" s="518" t="s">
        <v>102</v>
      </c>
      <c r="CI251" s="518" t="s">
        <v>102</v>
      </c>
      <c r="CJ251" s="518" t="s">
        <v>102</v>
      </c>
      <c r="CK251" s="518" t="s">
        <v>102</v>
      </c>
      <c r="CL251" s="518" t="s">
        <v>102</v>
      </c>
      <c r="CM251" s="518" t="s">
        <v>102</v>
      </c>
      <c r="CN251" s="518" t="s">
        <v>102</v>
      </c>
      <c r="CO251" s="518" t="s">
        <v>102</v>
      </c>
      <c r="CP251" s="518" t="s">
        <v>102</v>
      </c>
      <c r="CQ251" s="518" t="s">
        <v>102</v>
      </c>
      <c r="CR251" s="518" t="s">
        <v>102</v>
      </c>
      <c r="CS251" s="518" t="s">
        <v>102</v>
      </c>
      <c r="CT251" s="518" t="s">
        <v>102</v>
      </c>
      <c r="CU251" s="518" t="s">
        <v>102</v>
      </c>
      <c r="CV251" s="518" t="s">
        <v>102</v>
      </c>
      <c r="CW251" s="518" t="s">
        <v>102</v>
      </c>
      <c r="CX251" s="518" t="s">
        <v>102</v>
      </c>
      <c r="CY251" s="518" t="s">
        <v>102</v>
      </c>
      <c r="CZ251" s="518" t="s">
        <v>102</v>
      </c>
      <c r="DA251" s="518" t="s">
        <v>102</v>
      </c>
      <c r="DB251" s="518" t="s">
        <v>102</v>
      </c>
      <c r="DC251" s="518" t="s">
        <v>102</v>
      </c>
      <c r="DD251" s="518" t="s">
        <v>102</v>
      </c>
      <c r="DE251" s="518" t="s">
        <v>102</v>
      </c>
      <c r="DF251" s="518" t="s">
        <v>102</v>
      </c>
      <c r="DG251" s="518" t="s">
        <v>102</v>
      </c>
      <c r="DH251" s="518" t="s">
        <v>102</v>
      </c>
      <c r="DI251" s="518" t="s">
        <v>102</v>
      </c>
      <c r="DJ251" s="518" t="s">
        <v>102</v>
      </c>
      <c r="DK251" s="518" t="s">
        <v>102</v>
      </c>
      <c r="DL251" s="518" t="s">
        <v>102</v>
      </c>
      <c r="DM251" s="518" t="s">
        <v>102</v>
      </c>
      <c r="DN251" s="518" t="s">
        <v>102</v>
      </c>
      <c r="DO251" s="518" t="s">
        <v>102</v>
      </c>
      <c r="DP251" s="518" t="s">
        <v>102</v>
      </c>
      <c r="DQ251" s="518" t="s">
        <v>102</v>
      </c>
      <c r="DR251" s="518" t="s">
        <v>102</v>
      </c>
      <c r="DS251" s="518" t="s">
        <v>102</v>
      </c>
      <c r="DT251" s="518" t="s">
        <v>102</v>
      </c>
      <c r="DU251" s="518" t="s">
        <v>102</v>
      </c>
      <c r="DV251" s="518" t="s">
        <v>102</v>
      </c>
      <c r="DW251" s="518" t="s">
        <v>102</v>
      </c>
      <c r="DX251" s="518" t="s">
        <v>102</v>
      </c>
      <c r="DY251" s="518" t="s">
        <v>102</v>
      </c>
      <c r="DZ251" s="518" t="s">
        <v>102</v>
      </c>
      <c r="EA251" s="518" t="s">
        <v>102</v>
      </c>
      <c r="EB251" s="518" t="s">
        <v>102</v>
      </c>
      <c r="EC251" s="518" t="s">
        <v>102</v>
      </c>
      <c r="ED251" s="518" t="s">
        <v>102</v>
      </c>
      <c r="EE251" s="518" t="s">
        <v>102</v>
      </c>
      <c r="EF251" s="518" t="s">
        <v>102</v>
      </c>
      <c r="EG251" s="518" t="s">
        <v>102</v>
      </c>
      <c r="EH251" s="518" t="s">
        <v>102</v>
      </c>
      <c r="EI251" s="518" t="s">
        <v>102</v>
      </c>
      <c r="EJ251" s="518" t="s">
        <v>102</v>
      </c>
      <c r="EK251" s="518" t="s">
        <v>102</v>
      </c>
      <c r="EL251" s="518" t="s">
        <v>102</v>
      </c>
      <c r="EM251" s="518" t="s">
        <v>102</v>
      </c>
      <c r="EN251" s="518" t="s">
        <v>102</v>
      </c>
      <c r="EO251" s="518" t="s">
        <v>102</v>
      </c>
      <c r="EP251" s="518" t="s">
        <v>102</v>
      </c>
      <c r="EQ251" s="518" t="s">
        <v>102</v>
      </c>
      <c r="ER251" s="518" t="s">
        <v>102</v>
      </c>
      <c r="ES251" s="518" t="s">
        <v>102</v>
      </c>
      <c r="ET251" s="518" t="s">
        <v>102</v>
      </c>
      <c r="EU251" s="518" t="s">
        <v>102</v>
      </c>
      <c r="EV251" s="518" t="s">
        <v>102</v>
      </c>
      <c r="EW251" s="518" t="s">
        <v>102</v>
      </c>
      <c r="EX251" s="518" t="s">
        <v>102</v>
      </c>
      <c r="EY251" s="518" t="s">
        <v>102</v>
      </c>
      <c r="EZ251" s="518" t="s">
        <v>102</v>
      </c>
      <c r="FA251" s="518" t="s">
        <v>102</v>
      </c>
      <c r="FB251" s="518" t="s">
        <v>102</v>
      </c>
      <c r="FC251" s="518" t="s">
        <v>102</v>
      </c>
      <c r="FD251" s="518" t="s">
        <v>102</v>
      </c>
      <c r="FE251" s="518" t="s">
        <v>102</v>
      </c>
      <c r="FF251" s="518" t="s">
        <v>102</v>
      </c>
      <c r="FG251" s="518" t="s">
        <v>102</v>
      </c>
      <c r="FH251" s="518" t="s">
        <v>102</v>
      </c>
      <c r="FI251" s="518" t="s">
        <v>102</v>
      </c>
      <c r="FJ251" s="518" t="s">
        <v>102</v>
      </c>
      <c r="FK251" s="518" t="s">
        <v>102</v>
      </c>
      <c r="FL251" s="518" t="s">
        <v>102</v>
      </c>
      <c r="FM251" s="518" t="s">
        <v>102</v>
      </c>
      <c r="FN251" s="518" t="s">
        <v>102</v>
      </c>
      <c r="FO251" s="518" t="s">
        <v>102</v>
      </c>
      <c r="FP251" s="518" t="s">
        <v>102</v>
      </c>
      <c r="FQ251" s="518" t="s">
        <v>102</v>
      </c>
      <c r="FR251" s="518" t="s">
        <v>102</v>
      </c>
      <c r="FS251" s="518" t="s">
        <v>102</v>
      </c>
      <c r="FT251" s="518" t="s">
        <v>102</v>
      </c>
      <c r="FU251" s="518" t="s">
        <v>102</v>
      </c>
      <c r="FV251" s="518" t="s">
        <v>102</v>
      </c>
      <c r="FW251" s="518" t="s">
        <v>102</v>
      </c>
      <c r="FX251" s="518" t="s">
        <v>102</v>
      </c>
      <c r="FY251" s="518" t="s">
        <v>102</v>
      </c>
      <c r="FZ251" s="518" t="s">
        <v>102</v>
      </c>
      <c r="GA251" s="518" t="s">
        <v>102</v>
      </c>
      <c r="GB251" s="518" t="s">
        <v>102</v>
      </c>
      <c r="GC251" s="518" t="s">
        <v>102</v>
      </c>
      <c r="GD251" s="518" t="s">
        <v>102</v>
      </c>
      <c r="GE251" s="518" t="s">
        <v>102</v>
      </c>
      <c r="GF251" s="518" t="s">
        <v>102</v>
      </c>
      <c r="GG251" s="518" t="s">
        <v>102</v>
      </c>
      <c r="GH251" s="518" t="s">
        <v>102</v>
      </c>
      <c r="GI251" s="518" t="s">
        <v>102</v>
      </c>
      <c r="GJ251" s="518" t="s">
        <v>102</v>
      </c>
      <c r="GK251" s="518" t="s">
        <v>102</v>
      </c>
      <c r="GL251" s="518" t="s">
        <v>102</v>
      </c>
      <c r="GM251" s="518" t="s">
        <v>102</v>
      </c>
      <c r="GN251" s="518" t="s">
        <v>102</v>
      </c>
      <c r="GO251" s="518" t="s">
        <v>102</v>
      </c>
      <c r="GP251" s="518" t="s">
        <v>102</v>
      </c>
      <c r="GQ251" s="518" t="s">
        <v>102</v>
      </c>
      <c r="GR251" s="518" t="s">
        <v>102</v>
      </c>
      <c r="GS251" s="518" t="s">
        <v>102</v>
      </c>
      <c r="GT251" s="518" t="s">
        <v>102</v>
      </c>
      <c r="GU251" s="518" t="s">
        <v>102</v>
      </c>
      <c r="GV251" s="518" t="s">
        <v>102</v>
      </c>
      <c r="GW251" s="518" t="s">
        <v>102</v>
      </c>
      <c r="GX251" s="518" t="s">
        <v>102</v>
      </c>
      <c r="GY251" s="518" t="s">
        <v>102</v>
      </c>
      <c r="GZ251" s="518" t="s">
        <v>102</v>
      </c>
      <c r="HA251" s="518" t="s">
        <v>102</v>
      </c>
      <c r="HB251" s="518" t="s">
        <v>102</v>
      </c>
      <c r="HC251" s="511" t="str">
        <f t="shared" si="3"/>
        <v>2007-390067</v>
      </c>
    </row>
    <row r="252" spans="1:211" ht="48" hidden="1" customHeight="1" x14ac:dyDescent="0.15">
      <c r="A252" s="511" t="s">
        <v>4567</v>
      </c>
      <c r="B252" s="522" t="s">
        <v>13112</v>
      </c>
      <c r="C252" s="513">
        <v>40360</v>
      </c>
      <c r="D252" s="512" t="s">
        <v>8419</v>
      </c>
      <c r="E252" s="522" t="s">
        <v>8465</v>
      </c>
      <c r="F252" s="522" t="s">
        <v>8493</v>
      </c>
      <c r="G252" s="513">
        <v>40590</v>
      </c>
      <c r="H252" s="522" t="s">
        <v>13073</v>
      </c>
      <c r="I252" s="512" t="s">
        <v>8495</v>
      </c>
      <c r="J252" s="513">
        <v>40550</v>
      </c>
      <c r="K252" s="522" t="s">
        <v>13113</v>
      </c>
      <c r="N252" s="513">
        <v>40578</v>
      </c>
      <c r="O252" s="513"/>
      <c r="Q252" s="513"/>
      <c r="R252" s="513"/>
      <c r="S252" s="511" t="s">
        <v>13079</v>
      </c>
      <c r="T252" s="511">
        <v>2011</v>
      </c>
      <c r="U252" s="515" t="s">
        <v>8424</v>
      </c>
      <c r="V252" s="514">
        <v>118</v>
      </c>
      <c r="W252" s="514">
        <v>4</v>
      </c>
      <c r="X252" s="514">
        <v>4</v>
      </c>
      <c r="Y252" s="513">
        <v>34775</v>
      </c>
      <c r="Z252" s="512" t="s">
        <v>13086</v>
      </c>
      <c r="AA252" s="512" t="s">
        <v>13087</v>
      </c>
      <c r="AB252" s="513">
        <v>37582</v>
      </c>
      <c r="AC252" s="513">
        <v>37775</v>
      </c>
      <c r="AD252" s="512" t="s">
        <v>13088</v>
      </c>
      <c r="AE252" s="513">
        <v>37417</v>
      </c>
      <c r="AF252" s="512" t="s">
        <v>9163</v>
      </c>
      <c r="AG252" s="512" t="s">
        <v>13087</v>
      </c>
      <c r="AH252" s="516">
        <v>3413191</v>
      </c>
      <c r="AI252" s="513">
        <v>37708</v>
      </c>
      <c r="AJ252" s="513" t="s">
        <v>138</v>
      </c>
      <c r="AK252" s="511" t="s">
        <v>138</v>
      </c>
      <c r="AL252" s="513" t="s">
        <v>138</v>
      </c>
      <c r="AM252" s="511" t="s">
        <v>138</v>
      </c>
      <c r="AN252" s="511" t="s">
        <v>3272</v>
      </c>
      <c r="AO252" s="511" t="s">
        <v>3272</v>
      </c>
      <c r="AP252" s="511" t="s">
        <v>3272</v>
      </c>
      <c r="AQ252" s="511" t="s">
        <v>13035</v>
      </c>
      <c r="AR252" s="511" t="s">
        <v>13035</v>
      </c>
      <c r="AS252" s="511" t="s">
        <v>138</v>
      </c>
      <c r="AT252" s="511" t="s">
        <v>138</v>
      </c>
      <c r="AU252" s="511" t="s">
        <v>138</v>
      </c>
      <c r="AV252" s="511" t="s">
        <v>13036</v>
      </c>
      <c r="AW252" s="511" t="s">
        <v>3273</v>
      </c>
      <c r="AX252" s="511" t="s">
        <v>3273</v>
      </c>
      <c r="AY252" s="511" t="s">
        <v>3274</v>
      </c>
      <c r="AZ252" s="511" t="s">
        <v>3274</v>
      </c>
      <c r="BA252" s="511" t="s">
        <v>138</v>
      </c>
      <c r="BB252" s="511">
        <v>4455</v>
      </c>
      <c r="BC252" s="512" t="s">
        <v>3269</v>
      </c>
      <c r="BD252" s="511" t="s">
        <v>3270</v>
      </c>
      <c r="BE252" s="511" t="s">
        <v>13037</v>
      </c>
      <c r="BF252" s="511" t="s">
        <v>3294</v>
      </c>
      <c r="BG252" s="511" t="s">
        <v>13038</v>
      </c>
      <c r="BH252" s="511" t="s">
        <v>9142</v>
      </c>
      <c r="BI252" s="511">
        <v>8</v>
      </c>
      <c r="BJ252" s="511">
        <v>22</v>
      </c>
      <c r="BK252" s="511" t="s">
        <v>13039</v>
      </c>
      <c r="BL252" s="511" t="s">
        <v>138</v>
      </c>
      <c r="BM252" s="511" t="s">
        <v>13089</v>
      </c>
      <c r="BN252" s="511" t="s">
        <v>13041</v>
      </c>
      <c r="BO252" s="511" t="s">
        <v>9027</v>
      </c>
      <c r="BP252" s="513" t="s">
        <v>13042</v>
      </c>
      <c r="BQ252" s="511" t="s">
        <v>138</v>
      </c>
      <c r="BR252" s="511" t="s">
        <v>8482</v>
      </c>
      <c r="BS252" s="511" t="s">
        <v>13090</v>
      </c>
      <c r="BT252" s="511" t="s">
        <v>3271</v>
      </c>
      <c r="BU252" s="511" t="s">
        <v>13091</v>
      </c>
      <c r="BV252" s="511" t="s">
        <v>138</v>
      </c>
      <c r="BW252" s="511">
        <v>1</v>
      </c>
      <c r="BX252" s="511" t="s">
        <v>13092</v>
      </c>
      <c r="BY252" s="511" t="s">
        <v>138</v>
      </c>
      <c r="BZ252" s="511">
        <v>35</v>
      </c>
      <c r="CA252" s="511" t="s">
        <v>13093</v>
      </c>
      <c r="CB252" s="511" t="s">
        <v>13094</v>
      </c>
      <c r="CC252" s="511" t="s">
        <v>13048</v>
      </c>
      <c r="CD252" s="511" t="s">
        <v>138</v>
      </c>
      <c r="CE252" s="518" t="s">
        <v>102</v>
      </c>
      <c r="CF252" s="518" t="s">
        <v>102</v>
      </c>
      <c r="CG252" s="518" t="s">
        <v>102</v>
      </c>
      <c r="CH252" s="518" t="s">
        <v>102</v>
      </c>
      <c r="CI252" s="518" t="s">
        <v>102</v>
      </c>
      <c r="CJ252" s="518" t="s">
        <v>102</v>
      </c>
      <c r="CK252" s="518" t="s">
        <v>102</v>
      </c>
      <c r="CL252" s="518" t="s">
        <v>102</v>
      </c>
      <c r="CM252" s="518" t="s">
        <v>102</v>
      </c>
      <c r="CN252" s="518" t="s">
        <v>102</v>
      </c>
      <c r="CO252" s="518" t="s">
        <v>102</v>
      </c>
      <c r="CP252" s="518" t="s">
        <v>102</v>
      </c>
      <c r="CQ252" s="518" t="s">
        <v>102</v>
      </c>
      <c r="CR252" s="518" t="s">
        <v>102</v>
      </c>
      <c r="CS252" s="518" t="s">
        <v>102</v>
      </c>
      <c r="CT252" s="518" t="s">
        <v>102</v>
      </c>
      <c r="CU252" s="518" t="s">
        <v>102</v>
      </c>
      <c r="CV252" s="518" t="s">
        <v>102</v>
      </c>
      <c r="CW252" s="518" t="s">
        <v>102</v>
      </c>
      <c r="CX252" s="518" t="s">
        <v>102</v>
      </c>
      <c r="CY252" s="518" t="s">
        <v>102</v>
      </c>
      <c r="CZ252" s="518" t="s">
        <v>102</v>
      </c>
      <c r="DA252" s="518" t="s">
        <v>102</v>
      </c>
      <c r="DB252" s="518" t="s">
        <v>102</v>
      </c>
      <c r="DC252" s="518" t="s">
        <v>102</v>
      </c>
      <c r="DD252" s="518" t="s">
        <v>102</v>
      </c>
      <c r="DE252" s="518" t="s">
        <v>102</v>
      </c>
      <c r="DF252" s="518" t="s">
        <v>102</v>
      </c>
      <c r="DG252" s="518" t="s">
        <v>102</v>
      </c>
      <c r="DH252" s="518" t="s">
        <v>102</v>
      </c>
      <c r="DI252" s="518" t="s">
        <v>102</v>
      </c>
      <c r="DJ252" s="518" t="s">
        <v>102</v>
      </c>
      <c r="DK252" s="518" t="s">
        <v>102</v>
      </c>
      <c r="DL252" s="518" t="s">
        <v>102</v>
      </c>
      <c r="DM252" s="518" t="s">
        <v>102</v>
      </c>
      <c r="DN252" s="518" t="s">
        <v>102</v>
      </c>
      <c r="DO252" s="518" t="s">
        <v>102</v>
      </c>
      <c r="DP252" s="518" t="s">
        <v>102</v>
      </c>
      <c r="DQ252" s="518" t="s">
        <v>102</v>
      </c>
      <c r="DR252" s="518" t="s">
        <v>102</v>
      </c>
      <c r="DS252" s="518" t="s">
        <v>102</v>
      </c>
      <c r="DT252" s="518" t="s">
        <v>102</v>
      </c>
      <c r="DU252" s="518" t="s">
        <v>102</v>
      </c>
      <c r="DV252" s="518" t="s">
        <v>102</v>
      </c>
      <c r="DW252" s="518" t="s">
        <v>102</v>
      </c>
      <c r="DX252" s="518" t="s">
        <v>102</v>
      </c>
      <c r="DY252" s="518" t="s">
        <v>102</v>
      </c>
      <c r="DZ252" s="518" t="s">
        <v>102</v>
      </c>
      <c r="EA252" s="518" t="s">
        <v>102</v>
      </c>
      <c r="EB252" s="518" t="s">
        <v>102</v>
      </c>
      <c r="EC252" s="518" t="s">
        <v>102</v>
      </c>
      <c r="ED252" s="518" t="s">
        <v>102</v>
      </c>
      <c r="EE252" s="518" t="s">
        <v>102</v>
      </c>
      <c r="EF252" s="518" t="s">
        <v>102</v>
      </c>
      <c r="EG252" s="518" t="s">
        <v>102</v>
      </c>
      <c r="EH252" s="518" t="s">
        <v>102</v>
      </c>
      <c r="EI252" s="518" t="s">
        <v>102</v>
      </c>
      <c r="EJ252" s="518" t="s">
        <v>102</v>
      </c>
      <c r="EK252" s="518" t="s">
        <v>102</v>
      </c>
      <c r="EL252" s="518" t="s">
        <v>102</v>
      </c>
      <c r="EM252" s="518" t="s">
        <v>102</v>
      </c>
      <c r="EN252" s="518" t="s">
        <v>102</v>
      </c>
      <c r="EO252" s="518" t="s">
        <v>102</v>
      </c>
      <c r="EP252" s="518" t="s">
        <v>102</v>
      </c>
      <c r="EQ252" s="518" t="s">
        <v>102</v>
      </c>
      <c r="ER252" s="518" t="s">
        <v>102</v>
      </c>
      <c r="ES252" s="518" t="s">
        <v>102</v>
      </c>
      <c r="ET252" s="518" t="s">
        <v>102</v>
      </c>
      <c r="EU252" s="518" t="s">
        <v>102</v>
      </c>
      <c r="EV252" s="518" t="s">
        <v>102</v>
      </c>
      <c r="EW252" s="518" t="s">
        <v>102</v>
      </c>
      <c r="EX252" s="518" t="s">
        <v>102</v>
      </c>
      <c r="EY252" s="518" t="s">
        <v>102</v>
      </c>
      <c r="EZ252" s="518" t="s">
        <v>102</v>
      </c>
      <c r="FA252" s="518" t="s">
        <v>102</v>
      </c>
      <c r="FB252" s="518" t="s">
        <v>102</v>
      </c>
      <c r="FC252" s="518" t="s">
        <v>102</v>
      </c>
      <c r="FD252" s="518" t="s">
        <v>102</v>
      </c>
      <c r="FE252" s="518" t="s">
        <v>102</v>
      </c>
      <c r="FF252" s="518" t="s">
        <v>102</v>
      </c>
      <c r="FG252" s="518" t="s">
        <v>102</v>
      </c>
      <c r="FH252" s="518" t="s">
        <v>102</v>
      </c>
      <c r="FI252" s="518" t="s">
        <v>102</v>
      </c>
      <c r="FJ252" s="518" t="s">
        <v>102</v>
      </c>
      <c r="FK252" s="518" t="s">
        <v>102</v>
      </c>
      <c r="FL252" s="518" t="s">
        <v>102</v>
      </c>
      <c r="FM252" s="518" t="s">
        <v>102</v>
      </c>
      <c r="FN252" s="518" t="s">
        <v>102</v>
      </c>
      <c r="FO252" s="518" t="s">
        <v>102</v>
      </c>
      <c r="FP252" s="518" t="s">
        <v>102</v>
      </c>
      <c r="FQ252" s="518" t="s">
        <v>102</v>
      </c>
      <c r="FR252" s="518" t="s">
        <v>102</v>
      </c>
      <c r="FS252" s="518" t="s">
        <v>102</v>
      </c>
      <c r="FT252" s="518" t="s">
        <v>102</v>
      </c>
      <c r="FU252" s="518" t="s">
        <v>102</v>
      </c>
      <c r="FV252" s="518" t="s">
        <v>102</v>
      </c>
      <c r="FW252" s="518" t="s">
        <v>102</v>
      </c>
      <c r="FX252" s="518" t="s">
        <v>102</v>
      </c>
      <c r="FY252" s="518" t="s">
        <v>102</v>
      </c>
      <c r="FZ252" s="518" t="s">
        <v>102</v>
      </c>
      <c r="GA252" s="518" t="s">
        <v>102</v>
      </c>
      <c r="GB252" s="518" t="s">
        <v>102</v>
      </c>
      <c r="GC252" s="518" t="s">
        <v>102</v>
      </c>
      <c r="GD252" s="518" t="s">
        <v>102</v>
      </c>
      <c r="GE252" s="518" t="s">
        <v>102</v>
      </c>
      <c r="GF252" s="518" t="s">
        <v>102</v>
      </c>
      <c r="GG252" s="518" t="s">
        <v>102</v>
      </c>
      <c r="GH252" s="518" t="s">
        <v>102</v>
      </c>
      <c r="GI252" s="518" t="s">
        <v>102</v>
      </c>
      <c r="GJ252" s="518" t="s">
        <v>102</v>
      </c>
      <c r="GK252" s="518" t="s">
        <v>102</v>
      </c>
      <c r="GL252" s="518" t="s">
        <v>102</v>
      </c>
      <c r="GM252" s="518" t="s">
        <v>102</v>
      </c>
      <c r="GN252" s="518" t="s">
        <v>102</v>
      </c>
      <c r="GO252" s="518" t="s">
        <v>102</v>
      </c>
      <c r="GP252" s="518" t="s">
        <v>102</v>
      </c>
      <c r="GQ252" s="518" t="s">
        <v>102</v>
      </c>
      <c r="GR252" s="518" t="s">
        <v>102</v>
      </c>
      <c r="GS252" s="518" t="s">
        <v>102</v>
      </c>
      <c r="GT252" s="518" t="s">
        <v>102</v>
      </c>
      <c r="GU252" s="518" t="s">
        <v>102</v>
      </c>
      <c r="GV252" s="518" t="s">
        <v>102</v>
      </c>
      <c r="GW252" s="518" t="s">
        <v>102</v>
      </c>
      <c r="GX252" s="518" t="s">
        <v>102</v>
      </c>
      <c r="GY252" s="518" t="s">
        <v>102</v>
      </c>
      <c r="GZ252" s="518" t="s">
        <v>102</v>
      </c>
      <c r="HA252" s="518" t="s">
        <v>102</v>
      </c>
      <c r="HB252" s="518" t="s">
        <v>102</v>
      </c>
      <c r="HC252" s="511" t="str">
        <f t="shared" si="3"/>
        <v>2010-390068</v>
      </c>
    </row>
    <row r="253" spans="1:211" ht="48" hidden="1" customHeight="1" x14ac:dyDescent="0.15">
      <c r="A253" s="511" t="s">
        <v>4571</v>
      </c>
      <c r="B253" s="522" t="s">
        <v>13114</v>
      </c>
      <c r="C253" s="513">
        <v>38929</v>
      </c>
      <c r="D253" s="512" t="s">
        <v>8419</v>
      </c>
      <c r="E253" s="522" t="s">
        <v>8452</v>
      </c>
      <c r="F253" s="522" t="s">
        <v>8421</v>
      </c>
      <c r="G253" s="513">
        <v>40792</v>
      </c>
      <c r="H253" s="522" t="s">
        <v>13023</v>
      </c>
      <c r="I253" s="512" t="s">
        <v>13024</v>
      </c>
      <c r="J253" s="513" t="s">
        <v>13081</v>
      </c>
      <c r="K253" s="522" t="s">
        <v>13115</v>
      </c>
      <c r="M253" s="512" t="s">
        <v>13116</v>
      </c>
      <c r="N253" s="513" t="s">
        <v>13084</v>
      </c>
      <c r="O253" s="513"/>
      <c r="P253" s="512" t="s">
        <v>8767</v>
      </c>
      <c r="Q253" s="513" t="s">
        <v>13029</v>
      </c>
      <c r="R253" s="513" t="s">
        <v>13030</v>
      </c>
      <c r="S253" s="511" t="s">
        <v>13117</v>
      </c>
      <c r="T253" s="511">
        <v>2011</v>
      </c>
      <c r="U253" s="515" t="s">
        <v>8424</v>
      </c>
      <c r="V253" s="514">
        <v>119</v>
      </c>
      <c r="W253" s="514">
        <v>4</v>
      </c>
      <c r="X253" s="514">
        <v>1</v>
      </c>
      <c r="Y253" s="513">
        <v>34775</v>
      </c>
      <c r="Z253" s="512" t="s">
        <v>13118</v>
      </c>
      <c r="AA253" s="512" t="s">
        <v>13119</v>
      </c>
      <c r="AB253" s="513">
        <v>37582</v>
      </c>
      <c r="AC253" s="513">
        <v>37593</v>
      </c>
      <c r="AD253" s="512" t="s">
        <v>13120</v>
      </c>
      <c r="AE253" s="513">
        <v>37417</v>
      </c>
      <c r="AF253" s="512" t="s">
        <v>9163</v>
      </c>
      <c r="AG253" s="512" t="s">
        <v>13119</v>
      </c>
      <c r="AH253" s="516">
        <v>3352084</v>
      </c>
      <c r="AI253" s="513">
        <v>37519</v>
      </c>
      <c r="AJ253" s="513" t="s">
        <v>138</v>
      </c>
      <c r="AK253" s="511" t="s">
        <v>138</v>
      </c>
      <c r="AL253" s="513" t="s">
        <v>138</v>
      </c>
      <c r="AM253" s="511" t="s">
        <v>138</v>
      </c>
      <c r="AN253" s="511" t="s">
        <v>3272</v>
      </c>
      <c r="AO253" s="511" t="s">
        <v>3272</v>
      </c>
      <c r="AP253" s="511" t="s">
        <v>3272</v>
      </c>
      <c r="AQ253" s="511" t="s">
        <v>13035</v>
      </c>
      <c r="AR253" s="511" t="s">
        <v>13035</v>
      </c>
      <c r="AS253" s="511" t="s">
        <v>138</v>
      </c>
      <c r="AT253" s="511" t="s">
        <v>138</v>
      </c>
      <c r="AU253" s="511" t="s">
        <v>138</v>
      </c>
      <c r="AV253" s="511" t="s">
        <v>13121</v>
      </c>
      <c r="AW253" s="511" t="s">
        <v>3301</v>
      </c>
      <c r="AX253" s="511" t="s">
        <v>3273</v>
      </c>
      <c r="AY253" s="511" t="s">
        <v>3274</v>
      </c>
      <c r="AZ253" s="511" t="s">
        <v>3274</v>
      </c>
      <c r="BA253" s="511" t="s">
        <v>138</v>
      </c>
      <c r="BB253" s="511">
        <v>4455</v>
      </c>
      <c r="BC253" s="512" t="s">
        <v>3300</v>
      </c>
      <c r="BD253" s="511" t="s">
        <v>3270</v>
      </c>
      <c r="BE253" s="511" t="s">
        <v>13037</v>
      </c>
      <c r="BF253" s="511" t="s">
        <v>3299</v>
      </c>
      <c r="BG253" s="511" t="s">
        <v>13038</v>
      </c>
      <c r="BH253" s="511" t="s">
        <v>9142</v>
      </c>
      <c r="BI253" s="511">
        <v>8</v>
      </c>
      <c r="BJ253" s="511">
        <v>22</v>
      </c>
      <c r="BK253" s="511" t="s">
        <v>13039</v>
      </c>
      <c r="BL253" s="511" t="s">
        <v>138</v>
      </c>
      <c r="BM253" s="511" t="s">
        <v>13122</v>
      </c>
      <c r="BN253" s="511" t="s">
        <v>13041</v>
      </c>
      <c r="BO253" s="511" t="s">
        <v>9027</v>
      </c>
      <c r="BP253" s="513" t="s">
        <v>13042</v>
      </c>
      <c r="BQ253" s="511" t="s">
        <v>138</v>
      </c>
      <c r="BR253" s="511" t="s">
        <v>8482</v>
      </c>
      <c r="BS253" s="511" t="s">
        <v>13123</v>
      </c>
      <c r="BT253" s="511" t="s">
        <v>3271</v>
      </c>
      <c r="BU253" s="511" t="s">
        <v>13124</v>
      </c>
      <c r="BV253" s="511" t="s">
        <v>138</v>
      </c>
      <c r="BW253" s="511">
        <v>1</v>
      </c>
      <c r="BX253" s="511" t="s">
        <v>13125</v>
      </c>
      <c r="BY253" s="511" t="s">
        <v>138</v>
      </c>
      <c r="BZ253" s="511">
        <v>34</v>
      </c>
      <c r="CA253" s="511" t="s">
        <v>13126</v>
      </c>
      <c r="CB253" s="511" t="s">
        <v>13127</v>
      </c>
      <c r="CC253" s="511" t="s">
        <v>13048</v>
      </c>
      <c r="CD253" s="511" t="s">
        <v>138</v>
      </c>
      <c r="CE253" s="518" t="s">
        <v>13049</v>
      </c>
      <c r="CF253" s="518" t="s">
        <v>13049</v>
      </c>
      <c r="CG253" s="518" t="s">
        <v>13050</v>
      </c>
      <c r="CH253" s="518" t="s">
        <v>13051</v>
      </c>
      <c r="CI253" s="518" t="s">
        <v>13052</v>
      </c>
      <c r="CJ253" s="518" t="s">
        <v>13053</v>
      </c>
      <c r="CK253" s="518" t="s">
        <v>13054</v>
      </c>
      <c r="CL253" s="518" t="s">
        <v>13055</v>
      </c>
      <c r="CM253" s="518" t="s">
        <v>13056</v>
      </c>
      <c r="CN253" s="518" t="s">
        <v>13057</v>
      </c>
      <c r="CO253" s="518" t="s">
        <v>13128</v>
      </c>
      <c r="CP253" s="518" t="s">
        <v>13129</v>
      </c>
      <c r="CQ253" s="518" t="s">
        <v>13130</v>
      </c>
      <c r="CR253" s="518" t="s">
        <v>13131</v>
      </c>
      <c r="CS253" s="518" t="s">
        <v>13132</v>
      </c>
      <c r="CT253" s="518" t="s">
        <v>13133</v>
      </c>
      <c r="CU253" s="518" t="s">
        <v>13134</v>
      </c>
      <c r="CV253" s="518" t="s">
        <v>13135</v>
      </c>
      <c r="CW253" s="518" t="s">
        <v>13136</v>
      </c>
      <c r="CX253" s="518" t="s">
        <v>13137</v>
      </c>
      <c r="CY253" s="518" t="s">
        <v>13138</v>
      </c>
      <c r="CZ253" s="518" t="s">
        <v>13139</v>
      </c>
      <c r="DA253" s="518" t="s">
        <v>13140</v>
      </c>
      <c r="DB253" s="518" t="s">
        <v>13141</v>
      </c>
      <c r="DC253" s="518" t="s">
        <v>102</v>
      </c>
      <c r="DD253" s="518" t="s">
        <v>102</v>
      </c>
      <c r="DE253" s="518" t="s">
        <v>102</v>
      </c>
      <c r="DF253" s="518" t="s">
        <v>102</v>
      </c>
      <c r="DG253" s="518" t="s">
        <v>102</v>
      </c>
      <c r="DH253" s="518" t="s">
        <v>102</v>
      </c>
      <c r="DI253" s="518" t="s">
        <v>102</v>
      </c>
      <c r="DJ253" s="518" t="s">
        <v>102</v>
      </c>
      <c r="DK253" s="518" t="s">
        <v>102</v>
      </c>
      <c r="DL253" s="518" t="s">
        <v>102</v>
      </c>
      <c r="DM253" s="518" t="s">
        <v>102</v>
      </c>
      <c r="DN253" s="518" t="s">
        <v>102</v>
      </c>
      <c r="DO253" s="518" t="s">
        <v>102</v>
      </c>
      <c r="DP253" s="518" t="s">
        <v>102</v>
      </c>
      <c r="DQ253" s="518" t="s">
        <v>102</v>
      </c>
      <c r="DR253" s="518" t="s">
        <v>102</v>
      </c>
      <c r="DS253" s="518" t="s">
        <v>102</v>
      </c>
      <c r="DT253" s="518" t="s">
        <v>102</v>
      </c>
      <c r="DU253" s="518" t="s">
        <v>102</v>
      </c>
      <c r="DV253" s="518" t="s">
        <v>102</v>
      </c>
      <c r="DW253" s="518" t="s">
        <v>102</v>
      </c>
      <c r="DX253" s="518" t="s">
        <v>102</v>
      </c>
      <c r="DY253" s="518" t="s">
        <v>102</v>
      </c>
      <c r="DZ253" s="518" t="s">
        <v>102</v>
      </c>
      <c r="EA253" s="518" t="s">
        <v>102</v>
      </c>
      <c r="EB253" s="518" t="s">
        <v>102</v>
      </c>
      <c r="EC253" s="518" t="s">
        <v>102</v>
      </c>
      <c r="ED253" s="518" t="s">
        <v>102</v>
      </c>
      <c r="EE253" s="518" t="s">
        <v>102</v>
      </c>
      <c r="EF253" s="518" t="s">
        <v>102</v>
      </c>
      <c r="EG253" s="518" t="s">
        <v>102</v>
      </c>
      <c r="EH253" s="518" t="s">
        <v>102</v>
      </c>
      <c r="EI253" s="518" t="s">
        <v>102</v>
      </c>
      <c r="EJ253" s="518" t="s">
        <v>102</v>
      </c>
      <c r="EK253" s="518" t="s">
        <v>102</v>
      </c>
      <c r="EL253" s="518" t="s">
        <v>102</v>
      </c>
      <c r="EM253" s="518" t="s">
        <v>102</v>
      </c>
      <c r="EN253" s="518" t="s">
        <v>102</v>
      </c>
      <c r="EO253" s="518" t="s">
        <v>102</v>
      </c>
      <c r="EP253" s="518" t="s">
        <v>102</v>
      </c>
      <c r="EQ253" s="518" t="s">
        <v>102</v>
      </c>
      <c r="ER253" s="518" t="s">
        <v>102</v>
      </c>
      <c r="ES253" s="518" t="s">
        <v>102</v>
      </c>
      <c r="ET253" s="518" t="s">
        <v>102</v>
      </c>
      <c r="EU253" s="518" t="s">
        <v>102</v>
      </c>
      <c r="EV253" s="518" t="s">
        <v>102</v>
      </c>
      <c r="EW253" s="518" t="s">
        <v>102</v>
      </c>
      <c r="EX253" s="518" t="s">
        <v>102</v>
      </c>
      <c r="EY253" s="518" t="s">
        <v>102</v>
      </c>
      <c r="EZ253" s="518" t="s">
        <v>102</v>
      </c>
      <c r="FA253" s="518" t="s">
        <v>102</v>
      </c>
      <c r="FB253" s="518" t="s">
        <v>102</v>
      </c>
      <c r="FC253" s="518" t="s">
        <v>102</v>
      </c>
      <c r="FD253" s="518" t="s">
        <v>102</v>
      </c>
      <c r="FE253" s="518" t="s">
        <v>102</v>
      </c>
      <c r="FF253" s="518" t="s">
        <v>102</v>
      </c>
      <c r="FG253" s="518" t="s">
        <v>102</v>
      </c>
      <c r="FH253" s="518" t="s">
        <v>102</v>
      </c>
      <c r="FI253" s="518" t="s">
        <v>102</v>
      </c>
      <c r="FJ253" s="518" t="s">
        <v>102</v>
      </c>
      <c r="FK253" s="518" t="s">
        <v>102</v>
      </c>
      <c r="FL253" s="518" t="s">
        <v>102</v>
      </c>
      <c r="FM253" s="518" t="s">
        <v>102</v>
      </c>
      <c r="FN253" s="518" t="s">
        <v>102</v>
      </c>
      <c r="FO253" s="518" t="s">
        <v>102</v>
      </c>
      <c r="FP253" s="518" t="s">
        <v>102</v>
      </c>
      <c r="FQ253" s="518" t="s">
        <v>102</v>
      </c>
      <c r="FR253" s="518" t="s">
        <v>102</v>
      </c>
      <c r="FS253" s="518" t="s">
        <v>102</v>
      </c>
      <c r="FT253" s="518" t="s">
        <v>102</v>
      </c>
      <c r="FU253" s="518" t="s">
        <v>102</v>
      </c>
      <c r="FV253" s="518" t="s">
        <v>102</v>
      </c>
      <c r="FW253" s="518" t="s">
        <v>102</v>
      </c>
      <c r="FX253" s="518" t="s">
        <v>102</v>
      </c>
      <c r="FY253" s="518" t="s">
        <v>102</v>
      </c>
      <c r="FZ253" s="518" t="s">
        <v>102</v>
      </c>
      <c r="GA253" s="518" t="s">
        <v>102</v>
      </c>
      <c r="GB253" s="518" t="s">
        <v>102</v>
      </c>
      <c r="GC253" s="518" t="s">
        <v>102</v>
      </c>
      <c r="GD253" s="518" t="s">
        <v>102</v>
      </c>
      <c r="GE253" s="518" t="s">
        <v>102</v>
      </c>
      <c r="GF253" s="518" t="s">
        <v>102</v>
      </c>
      <c r="GG253" s="518" t="s">
        <v>102</v>
      </c>
      <c r="GH253" s="518" t="s">
        <v>102</v>
      </c>
      <c r="GI253" s="518" t="s">
        <v>102</v>
      </c>
      <c r="GJ253" s="518" t="s">
        <v>102</v>
      </c>
      <c r="GK253" s="518" t="s">
        <v>102</v>
      </c>
      <c r="GL253" s="518" t="s">
        <v>102</v>
      </c>
      <c r="GM253" s="518" t="s">
        <v>102</v>
      </c>
      <c r="GN253" s="518" t="s">
        <v>102</v>
      </c>
      <c r="GO253" s="518" t="s">
        <v>102</v>
      </c>
      <c r="GP253" s="518" t="s">
        <v>102</v>
      </c>
      <c r="GQ253" s="518" t="s">
        <v>102</v>
      </c>
      <c r="GR253" s="518" t="s">
        <v>102</v>
      </c>
      <c r="GS253" s="518" t="s">
        <v>102</v>
      </c>
      <c r="GT253" s="518" t="s">
        <v>102</v>
      </c>
      <c r="GU253" s="518" t="s">
        <v>102</v>
      </c>
      <c r="GV253" s="518" t="s">
        <v>102</v>
      </c>
      <c r="GW253" s="518" t="s">
        <v>102</v>
      </c>
      <c r="GX253" s="518" t="s">
        <v>102</v>
      </c>
      <c r="GY253" s="518" t="s">
        <v>102</v>
      </c>
      <c r="GZ253" s="518" t="s">
        <v>102</v>
      </c>
      <c r="HA253" s="518" t="s">
        <v>102</v>
      </c>
      <c r="HB253" s="518" t="s">
        <v>102</v>
      </c>
      <c r="HC253" s="511" t="str">
        <f t="shared" si="3"/>
        <v>2006-080140</v>
      </c>
    </row>
    <row r="254" spans="1:211" ht="48" hidden="1" customHeight="1" x14ac:dyDescent="0.15">
      <c r="A254" s="511" t="s">
        <v>4571</v>
      </c>
      <c r="B254" s="522" t="s">
        <v>13142</v>
      </c>
      <c r="C254" s="513">
        <v>39174</v>
      </c>
      <c r="D254" s="512" t="s">
        <v>8419</v>
      </c>
      <c r="E254" s="522" t="s">
        <v>8465</v>
      </c>
      <c r="F254" s="522" t="s">
        <v>8466</v>
      </c>
      <c r="G254" s="513">
        <v>39252</v>
      </c>
      <c r="H254" s="522" t="s">
        <v>13073</v>
      </c>
      <c r="J254" s="513"/>
      <c r="K254" s="522"/>
      <c r="N254" s="513"/>
      <c r="O254" s="513"/>
      <c r="Q254" s="513"/>
      <c r="R254" s="513"/>
      <c r="S254" s="511" t="s">
        <v>13143</v>
      </c>
      <c r="T254" s="511">
        <v>2011</v>
      </c>
      <c r="U254" s="515" t="s">
        <v>8424</v>
      </c>
      <c r="V254" s="514">
        <v>119</v>
      </c>
      <c r="W254" s="514">
        <v>4</v>
      </c>
      <c r="X254" s="514">
        <v>2</v>
      </c>
      <c r="Y254" s="513">
        <v>34775</v>
      </c>
      <c r="Z254" s="512" t="s">
        <v>13118</v>
      </c>
      <c r="AA254" s="512" t="s">
        <v>13119</v>
      </c>
      <c r="AB254" s="513">
        <v>37582</v>
      </c>
      <c r="AC254" s="513">
        <v>37593</v>
      </c>
      <c r="AD254" s="512" t="s">
        <v>13120</v>
      </c>
      <c r="AE254" s="513">
        <v>37417</v>
      </c>
      <c r="AF254" s="512" t="s">
        <v>9163</v>
      </c>
      <c r="AG254" s="512" t="s">
        <v>13119</v>
      </c>
      <c r="AH254" s="516">
        <v>3352084</v>
      </c>
      <c r="AI254" s="513">
        <v>37519</v>
      </c>
      <c r="AJ254" s="513" t="s">
        <v>138</v>
      </c>
      <c r="AK254" s="511" t="s">
        <v>138</v>
      </c>
      <c r="AL254" s="513" t="s">
        <v>138</v>
      </c>
      <c r="AM254" s="511" t="s">
        <v>138</v>
      </c>
      <c r="AN254" s="511" t="s">
        <v>3272</v>
      </c>
      <c r="AO254" s="511" t="s">
        <v>3272</v>
      </c>
      <c r="AP254" s="511" t="s">
        <v>3272</v>
      </c>
      <c r="AQ254" s="511" t="s">
        <v>13035</v>
      </c>
      <c r="AR254" s="511" t="s">
        <v>13035</v>
      </c>
      <c r="AS254" s="511" t="s">
        <v>138</v>
      </c>
      <c r="AT254" s="511" t="s">
        <v>138</v>
      </c>
      <c r="AU254" s="511" t="s">
        <v>138</v>
      </c>
      <c r="AV254" s="511" t="s">
        <v>13121</v>
      </c>
      <c r="AW254" s="511" t="s">
        <v>3301</v>
      </c>
      <c r="AX254" s="511" t="s">
        <v>3273</v>
      </c>
      <c r="AY254" s="511" t="s">
        <v>3274</v>
      </c>
      <c r="AZ254" s="511" t="s">
        <v>3274</v>
      </c>
      <c r="BA254" s="511" t="s">
        <v>138</v>
      </c>
      <c r="BB254" s="511">
        <v>4455</v>
      </c>
      <c r="BC254" s="512" t="s">
        <v>3300</v>
      </c>
      <c r="BD254" s="511" t="s">
        <v>3270</v>
      </c>
      <c r="BE254" s="511" t="s">
        <v>13037</v>
      </c>
      <c r="BF254" s="511" t="s">
        <v>3299</v>
      </c>
      <c r="BG254" s="511" t="s">
        <v>13038</v>
      </c>
      <c r="BH254" s="511" t="s">
        <v>9142</v>
      </c>
      <c r="BI254" s="511">
        <v>8</v>
      </c>
      <c r="BJ254" s="511">
        <v>22</v>
      </c>
      <c r="BK254" s="511" t="s">
        <v>13039</v>
      </c>
      <c r="BL254" s="511" t="s">
        <v>138</v>
      </c>
      <c r="BM254" s="511" t="s">
        <v>13122</v>
      </c>
      <c r="BN254" s="511" t="s">
        <v>13041</v>
      </c>
      <c r="BO254" s="511" t="s">
        <v>9027</v>
      </c>
      <c r="BP254" s="513" t="s">
        <v>13042</v>
      </c>
      <c r="BQ254" s="511" t="s">
        <v>138</v>
      </c>
      <c r="BR254" s="511" t="s">
        <v>8482</v>
      </c>
      <c r="BS254" s="511" t="s">
        <v>13123</v>
      </c>
      <c r="BT254" s="511" t="s">
        <v>3271</v>
      </c>
      <c r="BU254" s="511" t="s">
        <v>13124</v>
      </c>
      <c r="BV254" s="511" t="s">
        <v>138</v>
      </c>
      <c r="BW254" s="511">
        <v>1</v>
      </c>
      <c r="BX254" s="511" t="s">
        <v>13125</v>
      </c>
      <c r="BY254" s="511" t="s">
        <v>138</v>
      </c>
      <c r="BZ254" s="511">
        <v>34</v>
      </c>
      <c r="CA254" s="511" t="s">
        <v>13126</v>
      </c>
      <c r="CB254" s="511" t="s">
        <v>13127</v>
      </c>
      <c r="CC254" s="511" t="s">
        <v>13048</v>
      </c>
      <c r="CD254" s="511" t="s">
        <v>138</v>
      </c>
      <c r="CE254" s="518" t="s">
        <v>102</v>
      </c>
      <c r="CF254" s="518" t="s">
        <v>102</v>
      </c>
      <c r="CG254" s="518" t="s">
        <v>102</v>
      </c>
      <c r="CH254" s="518" t="s">
        <v>102</v>
      </c>
      <c r="CI254" s="518" t="s">
        <v>102</v>
      </c>
      <c r="CJ254" s="518" t="s">
        <v>102</v>
      </c>
      <c r="CK254" s="518" t="s">
        <v>102</v>
      </c>
      <c r="CL254" s="518" t="s">
        <v>102</v>
      </c>
      <c r="CM254" s="518" t="s">
        <v>102</v>
      </c>
      <c r="CN254" s="518" t="s">
        <v>102</v>
      </c>
      <c r="CO254" s="518" t="s">
        <v>102</v>
      </c>
      <c r="CP254" s="518" t="s">
        <v>102</v>
      </c>
      <c r="CQ254" s="518" t="s">
        <v>102</v>
      </c>
      <c r="CR254" s="518" t="s">
        <v>102</v>
      </c>
      <c r="CS254" s="518" t="s">
        <v>102</v>
      </c>
      <c r="CT254" s="518" t="s">
        <v>102</v>
      </c>
      <c r="CU254" s="518" t="s">
        <v>102</v>
      </c>
      <c r="CV254" s="518" t="s">
        <v>102</v>
      </c>
      <c r="CW254" s="518" t="s">
        <v>102</v>
      </c>
      <c r="CX254" s="518" t="s">
        <v>102</v>
      </c>
      <c r="CY254" s="518" t="s">
        <v>102</v>
      </c>
      <c r="CZ254" s="518" t="s">
        <v>102</v>
      </c>
      <c r="DA254" s="518" t="s">
        <v>102</v>
      </c>
      <c r="DB254" s="518" t="s">
        <v>102</v>
      </c>
      <c r="DC254" s="518" t="s">
        <v>102</v>
      </c>
      <c r="DD254" s="518" t="s">
        <v>102</v>
      </c>
      <c r="DE254" s="518" t="s">
        <v>102</v>
      </c>
      <c r="DF254" s="518" t="s">
        <v>102</v>
      </c>
      <c r="DG254" s="518" t="s">
        <v>102</v>
      </c>
      <c r="DH254" s="518" t="s">
        <v>102</v>
      </c>
      <c r="DI254" s="518" t="s">
        <v>102</v>
      </c>
      <c r="DJ254" s="518" t="s">
        <v>102</v>
      </c>
      <c r="DK254" s="518" t="s">
        <v>102</v>
      </c>
      <c r="DL254" s="518" t="s">
        <v>102</v>
      </c>
      <c r="DM254" s="518" t="s">
        <v>102</v>
      </c>
      <c r="DN254" s="518" t="s">
        <v>102</v>
      </c>
      <c r="DO254" s="518" t="s">
        <v>102</v>
      </c>
      <c r="DP254" s="518" t="s">
        <v>102</v>
      </c>
      <c r="DQ254" s="518" t="s">
        <v>102</v>
      </c>
      <c r="DR254" s="518" t="s">
        <v>102</v>
      </c>
      <c r="DS254" s="518" t="s">
        <v>102</v>
      </c>
      <c r="DT254" s="518" t="s">
        <v>102</v>
      </c>
      <c r="DU254" s="518" t="s">
        <v>102</v>
      </c>
      <c r="DV254" s="518" t="s">
        <v>102</v>
      </c>
      <c r="DW254" s="518" t="s">
        <v>102</v>
      </c>
      <c r="DX254" s="518" t="s">
        <v>102</v>
      </c>
      <c r="DY254" s="518" t="s">
        <v>102</v>
      </c>
      <c r="DZ254" s="518" t="s">
        <v>102</v>
      </c>
      <c r="EA254" s="518" t="s">
        <v>102</v>
      </c>
      <c r="EB254" s="518" t="s">
        <v>102</v>
      </c>
      <c r="EC254" s="518" t="s">
        <v>102</v>
      </c>
      <c r="ED254" s="518" t="s">
        <v>102</v>
      </c>
      <c r="EE254" s="518" t="s">
        <v>102</v>
      </c>
      <c r="EF254" s="518" t="s">
        <v>102</v>
      </c>
      <c r="EG254" s="518" t="s">
        <v>102</v>
      </c>
      <c r="EH254" s="518" t="s">
        <v>102</v>
      </c>
      <c r="EI254" s="518" t="s">
        <v>102</v>
      </c>
      <c r="EJ254" s="518" t="s">
        <v>102</v>
      </c>
      <c r="EK254" s="518" t="s">
        <v>102</v>
      </c>
      <c r="EL254" s="518" t="s">
        <v>102</v>
      </c>
      <c r="EM254" s="518" t="s">
        <v>102</v>
      </c>
      <c r="EN254" s="518" t="s">
        <v>102</v>
      </c>
      <c r="EO254" s="518" t="s">
        <v>102</v>
      </c>
      <c r="EP254" s="518" t="s">
        <v>102</v>
      </c>
      <c r="EQ254" s="518" t="s">
        <v>102</v>
      </c>
      <c r="ER254" s="518" t="s">
        <v>102</v>
      </c>
      <c r="ES254" s="518" t="s">
        <v>102</v>
      </c>
      <c r="ET254" s="518" t="s">
        <v>102</v>
      </c>
      <c r="EU254" s="518" t="s">
        <v>102</v>
      </c>
      <c r="EV254" s="518" t="s">
        <v>102</v>
      </c>
      <c r="EW254" s="518" t="s">
        <v>102</v>
      </c>
      <c r="EX254" s="518" t="s">
        <v>102</v>
      </c>
      <c r="EY254" s="518" t="s">
        <v>102</v>
      </c>
      <c r="EZ254" s="518" t="s">
        <v>102</v>
      </c>
      <c r="FA254" s="518" t="s">
        <v>102</v>
      </c>
      <c r="FB254" s="518" t="s">
        <v>102</v>
      </c>
      <c r="FC254" s="518" t="s">
        <v>102</v>
      </c>
      <c r="FD254" s="518" t="s">
        <v>102</v>
      </c>
      <c r="FE254" s="518" t="s">
        <v>102</v>
      </c>
      <c r="FF254" s="518" t="s">
        <v>102</v>
      </c>
      <c r="FG254" s="518" t="s">
        <v>102</v>
      </c>
      <c r="FH254" s="518" t="s">
        <v>102</v>
      </c>
      <c r="FI254" s="518" t="s">
        <v>102</v>
      </c>
      <c r="FJ254" s="518" t="s">
        <v>102</v>
      </c>
      <c r="FK254" s="518" t="s">
        <v>102</v>
      </c>
      <c r="FL254" s="518" t="s">
        <v>102</v>
      </c>
      <c r="FM254" s="518" t="s">
        <v>102</v>
      </c>
      <c r="FN254" s="518" t="s">
        <v>102</v>
      </c>
      <c r="FO254" s="518" t="s">
        <v>102</v>
      </c>
      <c r="FP254" s="518" t="s">
        <v>102</v>
      </c>
      <c r="FQ254" s="518" t="s">
        <v>102</v>
      </c>
      <c r="FR254" s="518" t="s">
        <v>102</v>
      </c>
      <c r="FS254" s="518" t="s">
        <v>102</v>
      </c>
      <c r="FT254" s="518" t="s">
        <v>102</v>
      </c>
      <c r="FU254" s="518" t="s">
        <v>102</v>
      </c>
      <c r="FV254" s="518" t="s">
        <v>102</v>
      </c>
      <c r="FW254" s="518" t="s">
        <v>102</v>
      </c>
      <c r="FX254" s="518" t="s">
        <v>102</v>
      </c>
      <c r="FY254" s="518" t="s">
        <v>102</v>
      </c>
      <c r="FZ254" s="518" t="s">
        <v>102</v>
      </c>
      <c r="GA254" s="518" t="s">
        <v>102</v>
      </c>
      <c r="GB254" s="518" t="s">
        <v>102</v>
      </c>
      <c r="GC254" s="518" t="s">
        <v>102</v>
      </c>
      <c r="GD254" s="518" t="s">
        <v>102</v>
      </c>
      <c r="GE254" s="518" t="s">
        <v>102</v>
      </c>
      <c r="GF254" s="518" t="s">
        <v>102</v>
      </c>
      <c r="GG254" s="518" t="s">
        <v>102</v>
      </c>
      <c r="GH254" s="518" t="s">
        <v>102</v>
      </c>
      <c r="GI254" s="518" t="s">
        <v>102</v>
      </c>
      <c r="GJ254" s="518" t="s">
        <v>102</v>
      </c>
      <c r="GK254" s="518" t="s">
        <v>102</v>
      </c>
      <c r="GL254" s="518" t="s">
        <v>102</v>
      </c>
      <c r="GM254" s="518" t="s">
        <v>102</v>
      </c>
      <c r="GN254" s="518" t="s">
        <v>102</v>
      </c>
      <c r="GO254" s="518" t="s">
        <v>102</v>
      </c>
      <c r="GP254" s="518" t="s">
        <v>102</v>
      </c>
      <c r="GQ254" s="518" t="s">
        <v>102</v>
      </c>
      <c r="GR254" s="518" t="s">
        <v>102</v>
      </c>
      <c r="GS254" s="518" t="s">
        <v>102</v>
      </c>
      <c r="GT254" s="518" t="s">
        <v>102</v>
      </c>
      <c r="GU254" s="518" t="s">
        <v>102</v>
      </c>
      <c r="GV254" s="518" t="s">
        <v>102</v>
      </c>
      <c r="GW254" s="518" t="s">
        <v>102</v>
      </c>
      <c r="GX254" s="518" t="s">
        <v>102</v>
      </c>
      <c r="GY254" s="518" t="s">
        <v>102</v>
      </c>
      <c r="GZ254" s="518" t="s">
        <v>102</v>
      </c>
      <c r="HA254" s="518" t="s">
        <v>102</v>
      </c>
      <c r="HB254" s="518" t="s">
        <v>102</v>
      </c>
      <c r="HC254" s="511" t="str">
        <f t="shared" si="3"/>
        <v>2007-390039</v>
      </c>
    </row>
    <row r="255" spans="1:211" ht="48" hidden="1" customHeight="1" x14ac:dyDescent="0.15">
      <c r="A255" s="511" t="s">
        <v>4571</v>
      </c>
      <c r="B255" s="522" t="s">
        <v>13144</v>
      </c>
      <c r="C255" s="513">
        <v>39230</v>
      </c>
      <c r="D255" s="512" t="s">
        <v>8419</v>
      </c>
      <c r="E255" s="522" t="s">
        <v>8465</v>
      </c>
      <c r="F255" s="522" t="s">
        <v>8466</v>
      </c>
      <c r="G255" s="513">
        <v>39300</v>
      </c>
      <c r="H255" s="522" t="s">
        <v>13073</v>
      </c>
      <c r="J255" s="513"/>
      <c r="K255" s="522"/>
      <c r="L255" s="522"/>
      <c r="N255" s="513"/>
      <c r="O255" s="513"/>
      <c r="Q255" s="513"/>
      <c r="R255" s="513"/>
      <c r="S255" s="511" t="s">
        <v>13076</v>
      </c>
      <c r="T255" s="511">
        <v>2011</v>
      </c>
      <c r="U255" s="515" t="s">
        <v>8424</v>
      </c>
      <c r="V255" s="514">
        <v>119</v>
      </c>
      <c r="W255" s="514">
        <v>4</v>
      </c>
      <c r="X255" s="514">
        <v>3</v>
      </c>
      <c r="Y255" s="513">
        <v>34775</v>
      </c>
      <c r="Z255" s="512" t="s">
        <v>13118</v>
      </c>
      <c r="AA255" s="512" t="s">
        <v>13119</v>
      </c>
      <c r="AB255" s="513">
        <v>37582</v>
      </c>
      <c r="AC255" s="513">
        <v>37593</v>
      </c>
      <c r="AD255" s="512" t="s">
        <v>13120</v>
      </c>
      <c r="AE255" s="513">
        <v>37417</v>
      </c>
      <c r="AF255" s="512" t="s">
        <v>9163</v>
      </c>
      <c r="AG255" s="512" t="s">
        <v>13119</v>
      </c>
      <c r="AH255" s="516">
        <v>3352084</v>
      </c>
      <c r="AI255" s="513">
        <v>37519</v>
      </c>
      <c r="AJ255" s="513" t="s">
        <v>138</v>
      </c>
      <c r="AK255" s="511" t="s">
        <v>138</v>
      </c>
      <c r="AL255" s="513" t="s">
        <v>138</v>
      </c>
      <c r="AM255" s="511" t="s">
        <v>138</v>
      </c>
      <c r="AN255" s="511" t="s">
        <v>3272</v>
      </c>
      <c r="AO255" s="511" t="s">
        <v>3272</v>
      </c>
      <c r="AP255" s="511" t="s">
        <v>3272</v>
      </c>
      <c r="AQ255" s="511" t="s">
        <v>13035</v>
      </c>
      <c r="AR255" s="511" t="s">
        <v>13035</v>
      </c>
      <c r="AS255" s="511" t="s">
        <v>138</v>
      </c>
      <c r="AT255" s="511" t="s">
        <v>138</v>
      </c>
      <c r="AU255" s="511" t="s">
        <v>138</v>
      </c>
      <c r="AV255" s="511" t="s">
        <v>13121</v>
      </c>
      <c r="AW255" s="511" t="s">
        <v>3301</v>
      </c>
      <c r="AX255" s="511" t="s">
        <v>3273</v>
      </c>
      <c r="AY255" s="511" t="s">
        <v>3274</v>
      </c>
      <c r="AZ255" s="511" t="s">
        <v>3274</v>
      </c>
      <c r="BA255" s="511" t="s">
        <v>138</v>
      </c>
      <c r="BB255" s="511">
        <v>4455</v>
      </c>
      <c r="BC255" s="512" t="s">
        <v>3300</v>
      </c>
      <c r="BD255" s="511" t="s">
        <v>3270</v>
      </c>
      <c r="BE255" s="511" t="s">
        <v>13037</v>
      </c>
      <c r="BF255" s="511" t="s">
        <v>3299</v>
      </c>
      <c r="BG255" s="511" t="s">
        <v>13038</v>
      </c>
      <c r="BH255" s="511" t="s">
        <v>9142</v>
      </c>
      <c r="BI255" s="511">
        <v>8</v>
      </c>
      <c r="BJ255" s="511">
        <v>22</v>
      </c>
      <c r="BK255" s="511" t="s">
        <v>13039</v>
      </c>
      <c r="BL255" s="511" t="s">
        <v>138</v>
      </c>
      <c r="BM255" s="511" t="s">
        <v>13122</v>
      </c>
      <c r="BN255" s="511" t="s">
        <v>13041</v>
      </c>
      <c r="BO255" s="511" t="s">
        <v>9027</v>
      </c>
      <c r="BP255" s="513" t="s">
        <v>13042</v>
      </c>
      <c r="BQ255" s="511" t="s">
        <v>138</v>
      </c>
      <c r="BR255" s="511" t="s">
        <v>8482</v>
      </c>
      <c r="BS255" s="511" t="s">
        <v>13123</v>
      </c>
      <c r="BT255" s="511" t="s">
        <v>3271</v>
      </c>
      <c r="BU255" s="511" t="s">
        <v>13124</v>
      </c>
      <c r="BV255" s="511" t="s">
        <v>138</v>
      </c>
      <c r="BW255" s="511">
        <v>1</v>
      </c>
      <c r="BX255" s="511" t="s">
        <v>13125</v>
      </c>
      <c r="BY255" s="511" t="s">
        <v>138</v>
      </c>
      <c r="BZ255" s="511">
        <v>34</v>
      </c>
      <c r="CA255" s="511" t="s">
        <v>13126</v>
      </c>
      <c r="CB255" s="511" t="s">
        <v>13127</v>
      </c>
      <c r="CC255" s="511" t="s">
        <v>13048</v>
      </c>
      <c r="CD255" s="511" t="s">
        <v>138</v>
      </c>
      <c r="CE255" s="518" t="s">
        <v>102</v>
      </c>
      <c r="CF255" s="518" t="s">
        <v>102</v>
      </c>
      <c r="CG255" s="518" t="s">
        <v>102</v>
      </c>
      <c r="CH255" s="518" t="s">
        <v>102</v>
      </c>
      <c r="CI255" s="518" t="s">
        <v>102</v>
      </c>
      <c r="CJ255" s="518" t="s">
        <v>102</v>
      </c>
      <c r="CK255" s="518" t="s">
        <v>102</v>
      </c>
      <c r="CL255" s="518" t="s">
        <v>102</v>
      </c>
      <c r="CM255" s="518" t="s">
        <v>102</v>
      </c>
      <c r="CN255" s="518" t="s">
        <v>102</v>
      </c>
      <c r="CO255" s="518" t="s">
        <v>102</v>
      </c>
      <c r="CP255" s="518" t="s">
        <v>102</v>
      </c>
      <c r="CQ255" s="518" t="s">
        <v>102</v>
      </c>
      <c r="CR255" s="518" t="s">
        <v>102</v>
      </c>
      <c r="CS255" s="518" t="s">
        <v>102</v>
      </c>
      <c r="CT255" s="518" t="s">
        <v>102</v>
      </c>
      <c r="CU255" s="518" t="s">
        <v>102</v>
      </c>
      <c r="CV255" s="518" t="s">
        <v>102</v>
      </c>
      <c r="CW255" s="518" t="s">
        <v>102</v>
      </c>
      <c r="CX255" s="518" t="s">
        <v>102</v>
      </c>
      <c r="CY255" s="518" t="s">
        <v>102</v>
      </c>
      <c r="CZ255" s="518" t="s">
        <v>102</v>
      </c>
      <c r="DA255" s="518" t="s">
        <v>102</v>
      </c>
      <c r="DB255" s="518" t="s">
        <v>102</v>
      </c>
      <c r="DC255" s="518" t="s">
        <v>102</v>
      </c>
      <c r="DD255" s="518" t="s">
        <v>102</v>
      </c>
      <c r="DE255" s="518" t="s">
        <v>102</v>
      </c>
      <c r="DF255" s="518" t="s">
        <v>102</v>
      </c>
      <c r="DG255" s="518" t="s">
        <v>102</v>
      </c>
      <c r="DH255" s="518" t="s">
        <v>102</v>
      </c>
      <c r="DI255" s="518" t="s">
        <v>102</v>
      </c>
      <c r="DJ255" s="518" t="s">
        <v>102</v>
      </c>
      <c r="DK255" s="518" t="s">
        <v>102</v>
      </c>
      <c r="DL255" s="518" t="s">
        <v>102</v>
      </c>
      <c r="DM255" s="518" t="s">
        <v>102</v>
      </c>
      <c r="DN255" s="518" t="s">
        <v>102</v>
      </c>
      <c r="DO255" s="518" t="s">
        <v>102</v>
      </c>
      <c r="DP255" s="518" t="s">
        <v>102</v>
      </c>
      <c r="DQ255" s="518" t="s">
        <v>102</v>
      </c>
      <c r="DR255" s="518" t="s">
        <v>102</v>
      </c>
      <c r="DS255" s="518" t="s">
        <v>102</v>
      </c>
      <c r="DT255" s="518" t="s">
        <v>102</v>
      </c>
      <c r="DU255" s="518" t="s">
        <v>102</v>
      </c>
      <c r="DV255" s="518" t="s">
        <v>102</v>
      </c>
      <c r="DW255" s="518" t="s">
        <v>102</v>
      </c>
      <c r="DX255" s="518" t="s">
        <v>102</v>
      </c>
      <c r="DY255" s="518" t="s">
        <v>102</v>
      </c>
      <c r="DZ255" s="518" t="s">
        <v>102</v>
      </c>
      <c r="EA255" s="518" t="s">
        <v>102</v>
      </c>
      <c r="EB255" s="518" t="s">
        <v>102</v>
      </c>
      <c r="EC255" s="518" t="s">
        <v>102</v>
      </c>
      <c r="ED255" s="518" t="s">
        <v>102</v>
      </c>
      <c r="EE255" s="518" t="s">
        <v>102</v>
      </c>
      <c r="EF255" s="518" t="s">
        <v>102</v>
      </c>
      <c r="EG255" s="518" t="s">
        <v>102</v>
      </c>
      <c r="EH255" s="518" t="s">
        <v>102</v>
      </c>
      <c r="EI255" s="518" t="s">
        <v>102</v>
      </c>
      <c r="EJ255" s="518" t="s">
        <v>102</v>
      </c>
      <c r="EK255" s="518" t="s">
        <v>102</v>
      </c>
      <c r="EL255" s="518" t="s">
        <v>102</v>
      </c>
      <c r="EM255" s="518" t="s">
        <v>102</v>
      </c>
      <c r="EN255" s="518" t="s">
        <v>102</v>
      </c>
      <c r="EO255" s="518" t="s">
        <v>102</v>
      </c>
      <c r="EP255" s="518" t="s">
        <v>102</v>
      </c>
      <c r="EQ255" s="518" t="s">
        <v>102</v>
      </c>
      <c r="ER255" s="518" t="s">
        <v>102</v>
      </c>
      <c r="ES255" s="518" t="s">
        <v>102</v>
      </c>
      <c r="ET255" s="518" t="s">
        <v>102</v>
      </c>
      <c r="EU255" s="518" t="s">
        <v>102</v>
      </c>
      <c r="EV255" s="518" t="s">
        <v>102</v>
      </c>
      <c r="EW255" s="518" t="s">
        <v>102</v>
      </c>
      <c r="EX255" s="518" t="s">
        <v>102</v>
      </c>
      <c r="EY255" s="518" t="s">
        <v>102</v>
      </c>
      <c r="EZ255" s="518" t="s">
        <v>102</v>
      </c>
      <c r="FA255" s="518" t="s">
        <v>102</v>
      </c>
      <c r="FB255" s="518" t="s">
        <v>102</v>
      </c>
      <c r="FC255" s="518" t="s">
        <v>102</v>
      </c>
      <c r="FD255" s="518" t="s">
        <v>102</v>
      </c>
      <c r="FE255" s="518" t="s">
        <v>102</v>
      </c>
      <c r="FF255" s="518" t="s">
        <v>102</v>
      </c>
      <c r="FG255" s="518" t="s">
        <v>102</v>
      </c>
      <c r="FH255" s="518" t="s">
        <v>102</v>
      </c>
      <c r="FI255" s="518" t="s">
        <v>102</v>
      </c>
      <c r="FJ255" s="518" t="s">
        <v>102</v>
      </c>
      <c r="FK255" s="518" t="s">
        <v>102</v>
      </c>
      <c r="FL255" s="518" t="s">
        <v>102</v>
      </c>
      <c r="FM255" s="518" t="s">
        <v>102</v>
      </c>
      <c r="FN255" s="518" t="s">
        <v>102</v>
      </c>
      <c r="FO255" s="518" t="s">
        <v>102</v>
      </c>
      <c r="FP255" s="518" t="s">
        <v>102</v>
      </c>
      <c r="FQ255" s="518" t="s">
        <v>102</v>
      </c>
      <c r="FR255" s="518" t="s">
        <v>102</v>
      </c>
      <c r="FS255" s="518" t="s">
        <v>102</v>
      </c>
      <c r="FT255" s="518" t="s">
        <v>102</v>
      </c>
      <c r="FU255" s="518" t="s">
        <v>102</v>
      </c>
      <c r="FV255" s="518" t="s">
        <v>102</v>
      </c>
      <c r="FW255" s="518" t="s">
        <v>102</v>
      </c>
      <c r="FX255" s="518" t="s">
        <v>102</v>
      </c>
      <c r="FY255" s="518" t="s">
        <v>102</v>
      </c>
      <c r="FZ255" s="518" t="s">
        <v>102</v>
      </c>
      <c r="GA255" s="518" t="s">
        <v>102</v>
      </c>
      <c r="GB255" s="518" t="s">
        <v>102</v>
      </c>
      <c r="GC255" s="518" t="s">
        <v>102</v>
      </c>
      <c r="GD255" s="518" t="s">
        <v>102</v>
      </c>
      <c r="GE255" s="518" t="s">
        <v>102</v>
      </c>
      <c r="GF255" s="518" t="s">
        <v>102</v>
      </c>
      <c r="GG255" s="518" t="s">
        <v>102</v>
      </c>
      <c r="GH255" s="518" t="s">
        <v>102</v>
      </c>
      <c r="GI255" s="518" t="s">
        <v>102</v>
      </c>
      <c r="GJ255" s="518" t="s">
        <v>102</v>
      </c>
      <c r="GK255" s="518" t="s">
        <v>102</v>
      </c>
      <c r="GL255" s="518" t="s">
        <v>102</v>
      </c>
      <c r="GM255" s="518" t="s">
        <v>102</v>
      </c>
      <c r="GN255" s="518" t="s">
        <v>102</v>
      </c>
      <c r="GO255" s="518" t="s">
        <v>102</v>
      </c>
      <c r="GP255" s="518" t="s">
        <v>102</v>
      </c>
      <c r="GQ255" s="518" t="s">
        <v>102</v>
      </c>
      <c r="GR255" s="518" t="s">
        <v>102</v>
      </c>
      <c r="GS255" s="518" t="s">
        <v>102</v>
      </c>
      <c r="GT255" s="518" t="s">
        <v>102</v>
      </c>
      <c r="GU255" s="518" t="s">
        <v>102</v>
      </c>
      <c r="GV255" s="518" t="s">
        <v>102</v>
      </c>
      <c r="GW255" s="518" t="s">
        <v>102</v>
      </c>
      <c r="GX255" s="518" t="s">
        <v>102</v>
      </c>
      <c r="GY255" s="518" t="s">
        <v>102</v>
      </c>
      <c r="GZ255" s="518" t="s">
        <v>102</v>
      </c>
      <c r="HA255" s="518" t="s">
        <v>102</v>
      </c>
      <c r="HB255" s="518" t="s">
        <v>102</v>
      </c>
      <c r="HC255" s="511" t="str">
        <f t="shared" si="3"/>
        <v>2007-390066</v>
      </c>
    </row>
    <row r="256" spans="1:211" ht="48" hidden="1" customHeight="1" x14ac:dyDescent="0.15">
      <c r="A256" s="511" t="s">
        <v>4571</v>
      </c>
      <c r="B256" s="522" t="s">
        <v>13145</v>
      </c>
      <c r="C256" s="513">
        <v>40360</v>
      </c>
      <c r="D256" s="512" t="s">
        <v>8419</v>
      </c>
      <c r="E256" s="522" t="s">
        <v>8465</v>
      </c>
      <c r="F256" s="522" t="s">
        <v>8493</v>
      </c>
      <c r="G256" s="513">
        <v>40590</v>
      </c>
      <c r="H256" s="522" t="s">
        <v>13073</v>
      </c>
      <c r="I256" s="512" t="s">
        <v>8495</v>
      </c>
      <c r="J256" s="513">
        <v>40550</v>
      </c>
      <c r="K256" s="522" t="s">
        <v>13146</v>
      </c>
      <c r="L256" s="522"/>
      <c r="N256" s="513">
        <v>40578</v>
      </c>
      <c r="O256" s="513"/>
      <c r="Q256" s="513"/>
      <c r="R256" s="513"/>
      <c r="S256" s="511" t="s">
        <v>13079</v>
      </c>
      <c r="T256" s="511">
        <v>2011</v>
      </c>
      <c r="U256" s="515" t="s">
        <v>8424</v>
      </c>
      <c r="V256" s="514">
        <v>119</v>
      </c>
      <c r="W256" s="514">
        <v>4</v>
      </c>
      <c r="X256" s="514">
        <v>4</v>
      </c>
      <c r="Y256" s="513">
        <v>34775</v>
      </c>
      <c r="Z256" s="512" t="s">
        <v>13118</v>
      </c>
      <c r="AA256" s="512" t="s">
        <v>13119</v>
      </c>
      <c r="AB256" s="513">
        <v>37582</v>
      </c>
      <c r="AC256" s="513">
        <v>37593</v>
      </c>
      <c r="AD256" s="512" t="s">
        <v>13120</v>
      </c>
      <c r="AE256" s="513">
        <v>37417</v>
      </c>
      <c r="AF256" s="512" t="s">
        <v>9163</v>
      </c>
      <c r="AG256" s="512" t="s">
        <v>13119</v>
      </c>
      <c r="AH256" s="516">
        <v>3352084</v>
      </c>
      <c r="AI256" s="513">
        <v>37519</v>
      </c>
      <c r="AJ256" s="513" t="s">
        <v>138</v>
      </c>
      <c r="AK256" s="511" t="s">
        <v>138</v>
      </c>
      <c r="AL256" s="513" t="s">
        <v>138</v>
      </c>
      <c r="AM256" s="511" t="s">
        <v>138</v>
      </c>
      <c r="AN256" s="511" t="s">
        <v>3272</v>
      </c>
      <c r="AO256" s="511" t="s">
        <v>3272</v>
      </c>
      <c r="AP256" s="511" t="s">
        <v>3272</v>
      </c>
      <c r="AQ256" s="511" t="s">
        <v>13035</v>
      </c>
      <c r="AR256" s="511" t="s">
        <v>13035</v>
      </c>
      <c r="AS256" s="511" t="s">
        <v>138</v>
      </c>
      <c r="AT256" s="511" t="s">
        <v>138</v>
      </c>
      <c r="AU256" s="511" t="s">
        <v>138</v>
      </c>
      <c r="AV256" s="511" t="s">
        <v>13121</v>
      </c>
      <c r="AW256" s="511" t="s">
        <v>3301</v>
      </c>
      <c r="AX256" s="511" t="s">
        <v>3273</v>
      </c>
      <c r="AY256" s="511" t="s">
        <v>3274</v>
      </c>
      <c r="AZ256" s="511" t="s">
        <v>3274</v>
      </c>
      <c r="BA256" s="511" t="s">
        <v>138</v>
      </c>
      <c r="BB256" s="511">
        <v>4455</v>
      </c>
      <c r="BC256" s="512" t="s">
        <v>3300</v>
      </c>
      <c r="BD256" s="511" t="s">
        <v>3270</v>
      </c>
      <c r="BE256" s="511" t="s">
        <v>13037</v>
      </c>
      <c r="BF256" s="511" t="s">
        <v>3299</v>
      </c>
      <c r="BG256" s="511" t="s">
        <v>13038</v>
      </c>
      <c r="BH256" s="511" t="s">
        <v>9142</v>
      </c>
      <c r="BI256" s="511">
        <v>8</v>
      </c>
      <c r="BJ256" s="511">
        <v>22</v>
      </c>
      <c r="BK256" s="511" t="s">
        <v>13039</v>
      </c>
      <c r="BL256" s="511" t="s">
        <v>138</v>
      </c>
      <c r="BM256" s="511" t="s">
        <v>13122</v>
      </c>
      <c r="BN256" s="511" t="s">
        <v>13041</v>
      </c>
      <c r="BO256" s="511" t="s">
        <v>9027</v>
      </c>
      <c r="BP256" s="513" t="s">
        <v>13042</v>
      </c>
      <c r="BQ256" s="511" t="s">
        <v>138</v>
      </c>
      <c r="BR256" s="511" t="s">
        <v>8482</v>
      </c>
      <c r="BS256" s="511" t="s">
        <v>13123</v>
      </c>
      <c r="BT256" s="511" t="s">
        <v>3271</v>
      </c>
      <c r="BU256" s="511" t="s">
        <v>13124</v>
      </c>
      <c r="BV256" s="511" t="s">
        <v>138</v>
      </c>
      <c r="BW256" s="511">
        <v>1</v>
      </c>
      <c r="BX256" s="511" t="s">
        <v>13125</v>
      </c>
      <c r="BY256" s="511" t="s">
        <v>138</v>
      </c>
      <c r="BZ256" s="511">
        <v>34</v>
      </c>
      <c r="CA256" s="511" t="s">
        <v>13126</v>
      </c>
      <c r="CB256" s="511" t="s">
        <v>13127</v>
      </c>
      <c r="CC256" s="511" t="s">
        <v>13048</v>
      </c>
      <c r="CD256" s="511" t="s">
        <v>138</v>
      </c>
      <c r="CE256" s="518" t="s">
        <v>102</v>
      </c>
      <c r="CF256" s="518" t="s">
        <v>102</v>
      </c>
      <c r="CG256" s="518" t="s">
        <v>102</v>
      </c>
      <c r="CH256" s="518" t="s">
        <v>102</v>
      </c>
      <c r="CI256" s="518" t="s">
        <v>102</v>
      </c>
      <c r="CJ256" s="518" t="s">
        <v>102</v>
      </c>
      <c r="CK256" s="518" t="s">
        <v>102</v>
      </c>
      <c r="CL256" s="518" t="s">
        <v>102</v>
      </c>
      <c r="CM256" s="518" t="s">
        <v>102</v>
      </c>
      <c r="CN256" s="518" t="s">
        <v>102</v>
      </c>
      <c r="CO256" s="518" t="s">
        <v>102</v>
      </c>
      <c r="CP256" s="518" t="s">
        <v>102</v>
      </c>
      <c r="CQ256" s="518" t="s">
        <v>102</v>
      </c>
      <c r="CR256" s="518" t="s">
        <v>102</v>
      </c>
      <c r="CS256" s="518" t="s">
        <v>102</v>
      </c>
      <c r="CT256" s="518" t="s">
        <v>102</v>
      </c>
      <c r="CU256" s="518" t="s">
        <v>102</v>
      </c>
      <c r="CV256" s="518" t="s">
        <v>102</v>
      </c>
      <c r="CW256" s="518" t="s">
        <v>102</v>
      </c>
      <c r="CX256" s="518" t="s">
        <v>102</v>
      </c>
      <c r="CY256" s="518" t="s">
        <v>102</v>
      </c>
      <c r="CZ256" s="518" t="s">
        <v>102</v>
      </c>
      <c r="DA256" s="518" t="s">
        <v>102</v>
      </c>
      <c r="DB256" s="518" t="s">
        <v>102</v>
      </c>
      <c r="DC256" s="518" t="s">
        <v>102</v>
      </c>
      <c r="DD256" s="518" t="s">
        <v>102</v>
      </c>
      <c r="DE256" s="518" t="s">
        <v>102</v>
      </c>
      <c r="DF256" s="518" t="s">
        <v>102</v>
      </c>
      <c r="DG256" s="518" t="s">
        <v>102</v>
      </c>
      <c r="DH256" s="518" t="s">
        <v>102</v>
      </c>
      <c r="DI256" s="518" t="s">
        <v>102</v>
      </c>
      <c r="DJ256" s="518" t="s">
        <v>102</v>
      </c>
      <c r="DK256" s="518" t="s">
        <v>102</v>
      </c>
      <c r="DL256" s="518" t="s">
        <v>102</v>
      </c>
      <c r="DM256" s="518" t="s">
        <v>102</v>
      </c>
      <c r="DN256" s="518" t="s">
        <v>102</v>
      </c>
      <c r="DO256" s="518" t="s">
        <v>102</v>
      </c>
      <c r="DP256" s="518" t="s">
        <v>102</v>
      </c>
      <c r="DQ256" s="518" t="s">
        <v>102</v>
      </c>
      <c r="DR256" s="518" t="s">
        <v>102</v>
      </c>
      <c r="DS256" s="518" t="s">
        <v>102</v>
      </c>
      <c r="DT256" s="518" t="s">
        <v>102</v>
      </c>
      <c r="DU256" s="518" t="s">
        <v>102</v>
      </c>
      <c r="DV256" s="518" t="s">
        <v>102</v>
      </c>
      <c r="DW256" s="518" t="s">
        <v>102</v>
      </c>
      <c r="DX256" s="518" t="s">
        <v>102</v>
      </c>
      <c r="DY256" s="518" t="s">
        <v>102</v>
      </c>
      <c r="DZ256" s="518" t="s">
        <v>102</v>
      </c>
      <c r="EA256" s="518" t="s">
        <v>102</v>
      </c>
      <c r="EB256" s="518" t="s">
        <v>102</v>
      </c>
      <c r="EC256" s="518" t="s">
        <v>102</v>
      </c>
      <c r="ED256" s="518" t="s">
        <v>102</v>
      </c>
      <c r="EE256" s="518" t="s">
        <v>102</v>
      </c>
      <c r="EF256" s="518" t="s">
        <v>102</v>
      </c>
      <c r="EG256" s="518" t="s">
        <v>102</v>
      </c>
      <c r="EH256" s="518" t="s">
        <v>102</v>
      </c>
      <c r="EI256" s="518" t="s">
        <v>102</v>
      </c>
      <c r="EJ256" s="518" t="s">
        <v>102</v>
      </c>
      <c r="EK256" s="518" t="s">
        <v>102</v>
      </c>
      <c r="EL256" s="518" t="s">
        <v>102</v>
      </c>
      <c r="EM256" s="518" t="s">
        <v>102</v>
      </c>
      <c r="EN256" s="518" t="s">
        <v>102</v>
      </c>
      <c r="EO256" s="518" t="s">
        <v>102</v>
      </c>
      <c r="EP256" s="518" t="s">
        <v>102</v>
      </c>
      <c r="EQ256" s="518" t="s">
        <v>102</v>
      </c>
      <c r="ER256" s="518" t="s">
        <v>102</v>
      </c>
      <c r="ES256" s="518" t="s">
        <v>102</v>
      </c>
      <c r="ET256" s="518" t="s">
        <v>102</v>
      </c>
      <c r="EU256" s="518" t="s">
        <v>102</v>
      </c>
      <c r="EV256" s="518" t="s">
        <v>102</v>
      </c>
      <c r="EW256" s="518" t="s">
        <v>102</v>
      </c>
      <c r="EX256" s="518" t="s">
        <v>102</v>
      </c>
      <c r="EY256" s="518" t="s">
        <v>102</v>
      </c>
      <c r="EZ256" s="518" t="s">
        <v>102</v>
      </c>
      <c r="FA256" s="518" t="s">
        <v>102</v>
      </c>
      <c r="FB256" s="518" t="s">
        <v>102</v>
      </c>
      <c r="FC256" s="518" t="s">
        <v>102</v>
      </c>
      <c r="FD256" s="518" t="s">
        <v>102</v>
      </c>
      <c r="FE256" s="518" t="s">
        <v>102</v>
      </c>
      <c r="FF256" s="518" t="s">
        <v>102</v>
      </c>
      <c r="FG256" s="518" t="s">
        <v>102</v>
      </c>
      <c r="FH256" s="518" t="s">
        <v>102</v>
      </c>
      <c r="FI256" s="518" t="s">
        <v>102</v>
      </c>
      <c r="FJ256" s="518" t="s">
        <v>102</v>
      </c>
      <c r="FK256" s="518" t="s">
        <v>102</v>
      </c>
      <c r="FL256" s="518" t="s">
        <v>102</v>
      </c>
      <c r="FM256" s="518" t="s">
        <v>102</v>
      </c>
      <c r="FN256" s="518" t="s">
        <v>102</v>
      </c>
      <c r="FO256" s="518" t="s">
        <v>102</v>
      </c>
      <c r="FP256" s="518" t="s">
        <v>102</v>
      </c>
      <c r="FQ256" s="518" t="s">
        <v>102</v>
      </c>
      <c r="FR256" s="518" t="s">
        <v>102</v>
      </c>
      <c r="FS256" s="518" t="s">
        <v>102</v>
      </c>
      <c r="FT256" s="518" t="s">
        <v>102</v>
      </c>
      <c r="FU256" s="518" t="s">
        <v>102</v>
      </c>
      <c r="FV256" s="518" t="s">
        <v>102</v>
      </c>
      <c r="FW256" s="518" t="s">
        <v>102</v>
      </c>
      <c r="FX256" s="518" t="s">
        <v>102</v>
      </c>
      <c r="FY256" s="518" t="s">
        <v>102</v>
      </c>
      <c r="FZ256" s="518" t="s">
        <v>102</v>
      </c>
      <c r="GA256" s="518" t="s">
        <v>102</v>
      </c>
      <c r="GB256" s="518" t="s">
        <v>102</v>
      </c>
      <c r="GC256" s="518" t="s">
        <v>102</v>
      </c>
      <c r="GD256" s="518" t="s">
        <v>102</v>
      </c>
      <c r="GE256" s="518" t="s">
        <v>102</v>
      </c>
      <c r="GF256" s="518" t="s">
        <v>102</v>
      </c>
      <c r="GG256" s="518" t="s">
        <v>102</v>
      </c>
      <c r="GH256" s="518" t="s">
        <v>102</v>
      </c>
      <c r="GI256" s="518" t="s">
        <v>102</v>
      </c>
      <c r="GJ256" s="518" t="s">
        <v>102</v>
      </c>
      <c r="GK256" s="518" t="s">
        <v>102</v>
      </c>
      <c r="GL256" s="518" t="s">
        <v>102</v>
      </c>
      <c r="GM256" s="518" t="s">
        <v>102</v>
      </c>
      <c r="GN256" s="518" t="s">
        <v>102</v>
      </c>
      <c r="GO256" s="518" t="s">
        <v>102</v>
      </c>
      <c r="GP256" s="518" t="s">
        <v>102</v>
      </c>
      <c r="GQ256" s="518" t="s">
        <v>102</v>
      </c>
      <c r="GR256" s="518" t="s">
        <v>102</v>
      </c>
      <c r="GS256" s="518" t="s">
        <v>102</v>
      </c>
      <c r="GT256" s="518" t="s">
        <v>102</v>
      </c>
      <c r="GU256" s="518" t="s">
        <v>102</v>
      </c>
      <c r="GV256" s="518" t="s">
        <v>102</v>
      </c>
      <c r="GW256" s="518" t="s">
        <v>102</v>
      </c>
      <c r="GX256" s="518" t="s">
        <v>102</v>
      </c>
      <c r="GY256" s="518" t="s">
        <v>102</v>
      </c>
      <c r="GZ256" s="518" t="s">
        <v>102</v>
      </c>
      <c r="HA256" s="518" t="s">
        <v>102</v>
      </c>
      <c r="HB256" s="518" t="s">
        <v>102</v>
      </c>
      <c r="HC256" s="511" t="str">
        <f t="shared" si="3"/>
        <v>2010-390067</v>
      </c>
    </row>
    <row r="257" spans="1:211" ht="48" hidden="1" customHeight="1" x14ac:dyDescent="0.15">
      <c r="A257" s="511" t="s">
        <v>4572</v>
      </c>
      <c r="B257" s="512" t="s">
        <v>13147</v>
      </c>
      <c r="C257" s="513">
        <v>39965</v>
      </c>
      <c r="D257" s="512" t="s">
        <v>8419</v>
      </c>
      <c r="E257" s="512" t="s">
        <v>8498</v>
      </c>
      <c r="F257" s="512" t="s">
        <v>8421</v>
      </c>
      <c r="G257" s="513">
        <v>40252</v>
      </c>
      <c r="H257" s="512" t="s">
        <v>12342</v>
      </c>
      <c r="I257" s="512" t="s">
        <v>8682</v>
      </c>
      <c r="J257" s="513">
        <v>40213</v>
      </c>
      <c r="S257" s="514" t="s">
        <v>13148</v>
      </c>
      <c r="T257" s="511">
        <v>2010</v>
      </c>
      <c r="U257" s="515" t="s">
        <v>8424</v>
      </c>
      <c r="V257" s="514">
        <v>120</v>
      </c>
      <c r="W257" s="514">
        <v>1</v>
      </c>
      <c r="X257" s="514">
        <v>1</v>
      </c>
      <c r="Y257" s="513">
        <v>33669</v>
      </c>
      <c r="Z257" s="512" t="s">
        <v>13149</v>
      </c>
      <c r="AA257" s="512" t="s">
        <v>13150</v>
      </c>
      <c r="AB257" s="513">
        <v>37638</v>
      </c>
      <c r="AC257" s="513">
        <v>38082</v>
      </c>
      <c r="AD257" s="512" t="s">
        <v>13151</v>
      </c>
      <c r="AE257" s="513">
        <v>37392</v>
      </c>
      <c r="AF257" s="512" t="s">
        <v>138</v>
      </c>
      <c r="AG257" s="512" t="s">
        <v>13150</v>
      </c>
      <c r="AH257" s="516">
        <v>3516342</v>
      </c>
      <c r="AI257" s="513">
        <v>38016</v>
      </c>
      <c r="AJ257" s="513" t="s">
        <v>138</v>
      </c>
      <c r="AK257" s="511" t="s">
        <v>138</v>
      </c>
      <c r="AL257" s="513" t="s">
        <v>138</v>
      </c>
      <c r="AM257" s="511" t="s">
        <v>138</v>
      </c>
      <c r="AN257" s="511" t="s">
        <v>13152</v>
      </c>
      <c r="AO257" s="511" t="s">
        <v>13153</v>
      </c>
      <c r="AP257" s="511" t="s">
        <v>13154</v>
      </c>
      <c r="AQ257" s="511" t="s">
        <v>13155</v>
      </c>
      <c r="AR257" s="511" t="s">
        <v>13156</v>
      </c>
      <c r="AS257" s="511" t="s">
        <v>138</v>
      </c>
      <c r="AT257" s="511" t="s">
        <v>138</v>
      </c>
      <c r="AU257" s="511" t="s">
        <v>138</v>
      </c>
      <c r="AV257" s="511" t="s">
        <v>13157</v>
      </c>
      <c r="AW257" s="511" t="s">
        <v>13158</v>
      </c>
      <c r="AX257" s="511" t="s">
        <v>13159</v>
      </c>
      <c r="AY257" s="511" t="s">
        <v>13160</v>
      </c>
      <c r="AZ257" s="511" t="s">
        <v>13161</v>
      </c>
      <c r="BA257" s="511" t="s">
        <v>13162</v>
      </c>
      <c r="BB257" s="511">
        <v>1889</v>
      </c>
      <c r="BC257" s="512" t="s">
        <v>2298</v>
      </c>
      <c r="BD257" s="511" t="s">
        <v>12327</v>
      </c>
      <c r="BE257" s="511" t="s">
        <v>12328</v>
      </c>
      <c r="BF257" s="511" t="s">
        <v>13163</v>
      </c>
      <c r="BG257" s="511" t="s">
        <v>13164</v>
      </c>
      <c r="BH257" s="511" t="s">
        <v>8648</v>
      </c>
      <c r="BI257" s="511">
        <v>1</v>
      </c>
      <c r="BJ257" s="511">
        <v>5</v>
      </c>
      <c r="BK257" s="511" t="s">
        <v>12331</v>
      </c>
      <c r="BL257" s="511" t="s">
        <v>138</v>
      </c>
      <c r="BM257" s="511" t="s">
        <v>13165</v>
      </c>
      <c r="BN257" s="511" t="s">
        <v>13166</v>
      </c>
      <c r="BO257" s="511" t="s">
        <v>9027</v>
      </c>
      <c r="BP257" s="513">
        <v>33304</v>
      </c>
      <c r="BQ257" s="511" t="s">
        <v>138</v>
      </c>
      <c r="BR257" s="511" t="s">
        <v>8482</v>
      </c>
      <c r="BS257" s="511" t="s">
        <v>13167</v>
      </c>
      <c r="BT257" s="511" t="s">
        <v>12335</v>
      </c>
      <c r="BU257" s="511" t="s">
        <v>13147</v>
      </c>
      <c r="BV257" s="511" t="s">
        <v>138</v>
      </c>
      <c r="BW257" s="511">
        <v>1</v>
      </c>
      <c r="BX257" s="511" t="s">
        <v>13168</v>
      </c>
      <c r="BY257" s="511" t="s">
        <v>138</v>
      </c>
      <c r="BZ257" s="511">
        <v>30</v>
      </c>
      <c r="CA257" s="511" t="s">
        <v>13169</v>
      </c>
      <c r="CB257" s="511" t="s">
        <v>13170</v>
      </c>
      <c r="CC257" s="511" t="s">
        <v>13171</v>
      </c>
      <c r="CD257" s="511" t="s">
        <v>5385</v>
      </c>
      <c r="CE257" s="518" t="s">
        <v>13172</v>
      </c>
      <c r="CF257" s="518" t="s">
        <v>13173</v>
      </c>
      <c r="CG257" s="518" t="s">
        <v>13174</v>
      </c>
      <c r="CH257" s="518" t="s">
        <v>12345</v>
      </c>
      <c r="CI257" s="518" t="s">
        <v>12346</v>
      </c>
      <c r="CJ257" s="518" t="s">
        <v>13175</v>
      </c>
      <c r="CK257" s="518" t="s">
        <v>13176</v>
      </c>
      <c r="CL257" s="518" t="s">
        <v>12347</v>
      </c>
      <c r="CM257" s="518" t="s">
        <v>12348</v>
      </c>
      <c r="CN257" s="518" t="s">
        <v>13177</v>
      </c>
      <c r="CO257" s="518" t="s">
        <v>13178</v>
      </c>
      <c r="CP257" s="518" t="s">
        <v>13179</v>
      </c>
      <c r="CQ257" s="518" t="s">
        <v>13180</v>
      </c>
      <c r="CR257" s="518" t="s">
        <v>13181</v>
      </c>
      <c r="CS257" s="518" t="s">
        <v>13182</v>
      </c>
      <c r="CT257" s="518" t="s">
        <v>13183</v>
      </c>
      <c r="CU257" s="518" t="s">
        <v>13184</v>
      </c>
      <c r="CV257" s="518" t="s">
        <v>13185</v>
      </c>
      <c r="CW257" s="518" t="s">
        <v>13186</v>
      </c>
      <c r="CX257" s="518" t="s">
        <v>13187</v>
      </c>
      <c r="CY257" s="518" t="s">
        <v>13188</v>
      </c>
      <c r="CZ257" s="518" t="s">
        <v>13189</v>
      </c>
      <c r="DA257" s="518" t="s">
        <v>13190</v>
      </c>
      <c r="DB257" s="518" t="s">
        <v>12358</v>
      </c>
      <c r="DC257" s="518" t="s">
        <v>12359</v>
      </c>
      <c r="DD257" s="518" t="s">
        <v>102</v>
      </c>
      <c r="DE257" s="518" t="s">
        <v>102</v>
      </c>
      <c r="DF257" s="518" t="s">
        <v>102</v>
      </c>
      <c r="DG257" s="518" t="s">
        <v>102</v>
      </c>
      <c r="DH257" s="518" t="s">
        <v>102</v>
      </c>
      <c r="DI257" s="518" t="s">
        <v>102</v>
      </c>
      <c r="DJ257" s="518" t="s">
        <v>102</v>
      </c>
      <c r="DK257" s="518" t="s">
        <v>102</v>
      </c>
      <c r="DL257" s="518" t="s">
        <v>102</v>
      </c>
      <c r="DM257" s="518" t="s">
        <v>102</v>
      </c>
      <c r="DN257" s="518" t="s">
        <v>102</v>
      </c>
      <c r="DO257" s="518" t="s">
        <v>102</v>
      </c>
      <c r="DP257" s="518" t="s">
        <v>102</v>
      </c>
      <c r="DQ257" s="518" t="s">
        <v>102</v>
      </c>
      <c r="DR257" s="518" t="s">
        <v>102</v>
      </c>
      <c r="DS257" s="518" t="s">
        <v>102</v>
      </c>
      <c r="DT257" s="518" t="s">
        <v>102</v>
      </c>
      <c r="DU257" s="518" t="s">
        <v>102</v>
      </c>
      <c r="DV257" s="518" t="s">
        <v>102</v>
      </c>
      <c r="DW257" s="518" t="s">
        <v>102</v>
      </c>
      <c r="DX257" s="518" t="s">
        <v>102</v>
      </c>
      <c r="DY257" s="518" t="s">
        <v>102</v>
      </c>
      <c r="DZ257" s="518" t="s">
        <v>102</v>
      </c>
      <c r="EA257" s="518" t="s">
        <v>102</v>
      </c>
      <c r="EB257" s="518" t="s">
        <v>102</v>
      </c>
      <c r="EC257" s="518" t="s">
        <v>102</v>
      </c>
      <c r="ED257" s="518" t="s">
        <v>102</v>
      </c>
      <c r="EE257" s="518" t="s">
        <v>102</v>
      </c>
      <c r="EF257" s="518" t="s">
        <v>102</v>
      </c>
      <c r="EG257" s="518" t="s">
        <v>102</v>
      </c>
      <c r="EH257" s="518" t="s">
        <v>102</v>
      </c>
      <c r="EI257" s="518" t="s">
        <v>102</v>
      </c>
      <c r="EJ257" s="518" t="s">
        <v>102</v>
      </c>
      <c r="EK257" s="518" t="s">
        <v>102</v>
      </c>
      <c r="EL257" s="518" t="s">
        <v>102</v>
      </c>
      <c r="EM257" s="518" t="s">
        <v>102</v>
      </c>
      <c r="EN257" s="518" t="s">
        <v>102</v>
      </c>
      <c r="EO257" s="518" t="s">
        <v>102</v>
      </c>
      <c r="EP257" s="518" t="s">
        <v>102</v>
      </c>
      <c r="EQ257" s="518" t="s">
        <v>102</v>
      </c>
      <c r="ER257" s="518" t="s">
        <v>102</v>
      </c>
      <c r="ES257" s="518" t="s">
        <v>102</v>
      </c>
      <c r="ET257" s="518" t="s">
        <v>102</v>
      </c>
      <c r="EU257" s="518" t="s">
        <v>102</v>
      </c>
      <c r="EV257" s="518" t="s">
        <v>102</v>
      </c>
      <c r="EW257" s="518" t="s">
        <v>102</v>
      </c>
      <c r="EX257" s="518" t="s">
        <v>102</v>
      </c>
      <c r="EY257" s="518" t="s">
        <v>102</v>
      </c>
      <c r="EZ257" s="518" t="s">
        <v>102</v>
      </c>
      <c r="FA257" s="518" t="s">
        <v>102</v>
      </c>
      <c r="FB257" s="518" t="s">
        <v>102</v>
      </c>
      <c r="FC257" s="518" t="s">
        <v>102</v>
      </c>
      <c r="FD257" s="518" t="s">
        <v>102</v>
      </c>
      <c r="FE257" s="518" t="s">
        <v>102</v>
      </c>
      <c r="FF257" s="518" t="s">
        <v>102</v>
      </c>
      <c r="FG257" s="518" t="s">
        <v>102</v>
      </c>
      <c r="FH257" s="518" t="s">
        <v>102</v>
      </c>
      <c r="FI257" s="518" t="s">
        <v>102</v>
      </c>
      <c r="FJ257" s="518" t="s">
        <v>102</v>
      </c>
      <c r="FK257" s="518" t="s">
        <v>102</v>
      </c>
      <c r="FL257" s="518" t="s">
        <v>102</v>
      </c>
      <c r="FM257" s="518" t="s">
        <v>102</v>
      </c>
      <c r="FN257" s="518" t="s">
        <v>102</v>
      </c>
      <c r="FO257" s="518" t="s">
        <v>102</v>
      </c>
      <c r="FP257" s="518" t="s">
        <v>102</v>
      </c>
      <c r="FQ257" s="518" t="s">
        <v>102</v>
      </c>
      <c r="FR257" s="518" t="s">
        <v>102</v>
      </c>
      <c r="FS257" s="518" t="s">
        <v>102</v>
      </c>
      <c r="FT257" s="518" t="s">
        <v>102</v>
      </c>
      <c r="FU257" s="518" t="s">
        <v>102</v>
      </c>
      <c r="FV257" s="518" t="s">
        <v>102</v>
      </c>
      <c r="FW257" s="518" t="s">
        <v>102</v>
      </c>
      <c r="FX257" s="518" t="s">
        <v>102</v>
      </c>
      <c r="FY257" s="518" t="s">
        <v>102</v>
      </c>
      <c r="FZ257" s="518" t="s">
        <v>102</v>
      </c>
      <c r="GA257" s="518" t="s">
        <v>102</v>
      </c>
      <c r="GB257" s="518" t="s">
        <v>102</v>
      </c>
      <c r="GC257" s="518" t="s">
        <v>102</v>
      </c>
      <c r="GD257" s="518" t="s">
        <v>102</v>
      </c>
      <c r="GE257" s="518" t="s">
        <v>102</v>
      </c>
      <c r="GF257" s="518" t="s">
        <v>102</v>
      </c>
      <c r="GG257" s="518" t="s">
        <v>102</v>
      </c>
      <c r="GH257" s="518" t="s">
        <v>102</v>
      </c>
      <c r="GI257" s="518" t="s">
        <v>102</v>
      </c>
      <c r="GJ257" s="518" t="s">
        <v>102</v>
      </c>
      <c r="GK257" s="518" t="s">
        <v>102</v>
      </c>
      <c r="GL257" s="518" t="s">
        <v>102</v>
      </c>
      <c r="GM257" s="518" t="s">
        <v>102</v>
      </c>
      <c r="GN257" s="518" t="s">
        <v>102</v>
      </c>
      <c r="GO257" s="518" t="s">
        <v>102</v>
      </c>
      <c r="GP257" s="518" t="s">
        <v>102</v>
      </c>
      <c r="GQ257" s="518" t="s">
        <v>102</v>
      </c>
      <c r="GR257" s="518" t="s">
        <v>102</v>
      </c>
      <c r="GS257" s="518" t="s">
        <v>102</v>
      </c>
      <c r="GT257" s="518" t="s">
        <v>102</v>
      </c>
      <c r="GU257" s="518" t="s">
        <v>102</v>
      </c>
      <c r="GV257" s="518" t="s">
        <v>102</v>
      </c>
      <c r="GW257" s="518" t="s">
        <v>102</v>
      </c>
      <c r="GX257" s="518" t="s">
        <v>102</v>
      </c>
      <c r="GY257" s="518" t="s">
        <v>102</v>
      </c>
      <c r="GZ257" s="518" t="s">
        <v>102</v>
      </c>
      <c r="HA257" s="518" t="s">
        <v>102</v>
      </c>
      <c r="HB257" s="518" t="s">
        <v>102</v>
      </c>
      <c r="HC257" s="511" t="str">
        <f t="shared" si="3"/>
        <v>2009-800117</v>
      </c>
    </row>
    <row r="258" spans="1:211" ht="48" hidden="1" customHeight="1" x14ac:dyDescent="0.15">
      <c r="A258" s="511" t="s">
        <v>4576</v>
      </c>
      <c r="B258" s="512" t="s">
        <v>13191</v>
      </c>
      <c r="C258" s="513">
        <v>38029</v>
      </c>
      <c r="D258" s="512" t="s">
        <v>8419</v>
      </c>
      <c r="E258" s="512" t="s">
        <v>8420</v>
      </c>
      <c r="F258" s="512" t="s">
        <v>8421</v>
      </c>
      <c r="G258" s="513">
        <v>38518</v>
      </c>
      <c r="H258" s="512" t="s">
        <v>12312</v>
      </c>
      <c r="I258" s="512" t="s">
        <v>10051</v>
      </c>
      <c r="J258" s="513">
        <v>38509</v>
      </c>
      <c r="S258" s="514" t="s">
        <v>13192</v>
      </c>
      <c r="T258" s="511">
        <v>2010</v>
      </c>
      <c r="U258" s="515" t="s">
        <v>8424</v>
      </c>
      <c r="V258" s="514">
        <v>121</v>
      </c>
      <c r="W258" s="514">
        <v>2</v>
      </c>
      <c r="X258" s="514">
        <v>1</v>
      </c>
      <c r="Y258" s="513">
        <v>33669</v>
      </c>
      <c r="Z258" s="512" t="s">
        <v>13193</v>
      </c>
      <c r="AA258" s="512" t="s">
        <v>13194</v>
      </c>
      <c r="AB258" s="513">
        <v>37603</v>
      </c>
      <c r="AC258" s="513">
        <v>38609</v>
      </c>
      <c r="AD258" s="512" t="s">
        <v>4958</v>
      </c>
      <c r="AE258" s="513">
        <v>37392</v>
      </c>
      <c r="AF258" s="512" t="s">
        <v>138</v>
      </c>
      <c r="AG258" s="512" t="s">
        <v>13194</v>
      </c>
      <c r="AH258" s="516">
        <v>3696177</v>
      </c>
      <c r="AI258" s="513">
        <v>38541</v>
      </c>
      <c r="AJ258" s="513" t="s">
        <v>138</v>
      </c>
      <c r="AK258" s="511" t="s">
        <v>138</v>
      </c>
      <c r="AL258" s="513" t="s">
        <v>138</v>
      </c>
      <c r="AM258" s="511" t="s">
        <v>138</v>
      </c>
      <c r="AN258" s="511" t="s">
        <v>13195</v>
      </c>
      <c r="AO258" s="511" t="s">
        <v>13154</v>
      </c>
      <c r="AP258" s="511" t="s">
        <v>13154</v>
      </c>
      <c r="AQ258" s="511" t="s">
        <v>13196</v>
      </c>
      <c r="AR258" s="511" t="s">
        <v>13196</v>
      </c>
      <c r="AS258" s="511" t="s">
        <v>138</v>
      </c>
      <c r="AT258" s="511" t="s">
        <v>138</v>
      </c>
      <c r="AU258" s="511" t="s">
        <v>138</v>
      </c>
      <c r="AV258" s="511" t="s">
        <v>13197</v>
      </c>
      <c r="AW258" s="511" t="s">
        <v>13198</v>
      </c>
      <c r="AX258" s="511" t="s">
        <v>13198</v>
      </c>
      <c r="AY258" s="511" t="s">
        <v>13199</v>
      </c>
      <c r="AZ258" s="511" t="s">
        <v>13199</v>
      </c>
      <c r="BA258" s="511" t="s">
        <v>13200</v>
      </c>
      <c r="BB258" s="511">
        <v>1889</v>
      </c>
      <c r="BC258" s="512" t="s">
        <v>2298</v>
      </c>
      <c r="BD258" s="511" t="s">
        <v>12327</v>
      </c>
      <c r="BE258" s="511" t="s">
        <v>12328</v>
      </c>
      <c r="BF258" s="511" t="s">
        <v>13201</v>
      </c>
      <c r="BG258" s="511" t="s">
        <v>13202</v>
      </c>
      <c r="BH258" s="511" t="s">
        <v>8648</v>
      </c>
      <c r="BI258" s="511">
        <v>1</v>
      </c>
      <c r="BJ258" s="511">
        <v>8</v>
      </c>
      <c r="BK258" s="511" t="s">
        <v>12331</v>
      </c>
      <c r="BL258" s="511" t="s">
        <v>138</v>
      </c>
      <c r="BM258" s="511" t="s">
        <v>13203</v>
      </c>
      <c r="BN258" s="511" t="s">
        <v>13166</v>
      </c>
      <c r="BO258" s="511" t="s">
        <v>9027</v>
      </c>
      <c r="BP258" s="513">
        <v>33304</v>
      </c>
      <c r="BQ258" s="511" t="s">
        <v>138</v>
      </c>
      <c r="BR258" s="511" t="s">
        <v>8482</v>
      </c>
      <c r="BS258" s="511" t="s">
        <v>13204</v>
      </c>
      <c r="BT258" s="511" t="s">
        <v>12335</v>
      </c>
      <c r="BU258" s="511" t="s">
        <v>13205</v>
      </c>
      <c r="BV258" s="511">
        <v>1</v>
      </c>
      <c r="BW258" s="511">
        <v>1</v>
      </c>
      <c r="BX258" s="511" t="s">
        <v>13206</v>
      </c>
      <c r="BY258" s="511" t="s">
        <v>138</v>
      </c>
      <c r="BZ258" s="511">
        <v>19</v>
      </c>
      <c r="CA258" s="511" t="s">
        <v>13207</v>
      </c>
      <c r="CB258" s="511" t="s">
        <v>13208</v>
      </c>
      <c r="CC258" s="511" t="s">
        <v>13209</v>
      </c>
      <c r="CD258" s="511" t="s">
        <v>5385</v>
      </c>
      <c r="CE258" s="518" t="s">
        <v>102</v>
      </c>
      <c r="CF258" s="518" t="s">
        <v>102</v>
      </c>
      <c r="CG258" s="518" t="s">
        <v>102</v>
      </c>
      <c r="CH258" s="518" t="s">
        <v>102</v>
      </c>
      <c r="CI258" s="518" t="s">
        <v>102</v>
      </c>
      <c r="CJ258" s="518" t="s">
        <v>102</v>
      </c>
      <c r="CK258" s="518" t="s">
        <v>102</v>
      </c>
      <c r="CL258" s="518" t="s">
        <v>102</v>
      </c>
      <c r="CM258" s="518" t="s">
        <v>102</v>
      </c>
      <c r="CN258" s="518" t="s">
        <v>102</v>
      </c>
      <c r="CO258" s="518" t="s">
        <v>102</v>
      </c>
      <c r="CP258" s="518" t="s">
        <v>102</v>
      </c>
      <c r="CQ258" s="518" t="s">
        <v>102</v>
      </c>
      <c r="CR258" s="518" t="s">
        <v>102</v>
      </c>
      <c r="CS258" s="518" t="s">
        <v>102</v>
      </c>
      <c r="CT258" s="518" t="s">
        <v>102</v>
      </c>
      <c r="CU258" s="518" t="s">
        <v>102</v>
      </c>
      <c r="CV258" s="518" t="s">
        <v>102</v>
      </c>
      <c r="CW258" s="518" t="s">
        <v>102</v>
      </c>
      <c r="CX258" s="518" t="s">
        <v>102</v>
      </c>
      <c r="CY258" s="518" t="s">
        <v>102</v>
      </c>
      <c r="CZ258" s="518" t="s">
        <v>102</v>
      </c>
      <c r="DA258" s="518" t="s">
        <v>102</v>
      </c>
      <c r="DB258" s="518" t="s">
        <v>102</v>
      </c>
      <c r="DC258" s="518" t="s">
        <v>102</v>
      </c>
      <c r="DD258" s="518" t="s">
        <v>102</v>
      </c>
      <c r="DE258" s="518" t="s">
        <v>102</v>
      </c>
      <c r="DF258" s="518" t="s">
        <v>102</v>
      </c>
      <c r="DG258" s="518" t="s">
        <v>102</v>
      </c>
      <c r="DH258" s="518" t="s">
        <v>102</v>
      </c>
      <c r="DI258" s="518" t="s">
        <v>102</v>
      </c>
      <c r="DJ258" s="518" t="s">
        <v>102</v>
      </c>
      <c r="DK258" s="518" t="s">
        <v>102</v>
      </c>
      <c r="DL258" s="518" t="s">
        <v>102</v>
      </c>
      <c r="DM258" s="518" t="s">
        <v>102</v>
      </c>
      <c r="DN258" s="518" t="s">
        <v>102</v>
      </c>
      <c r="DO258" s="518" t="s">
        <v>102</v>
      </c>
      <c r="DP258" s="518" t="s">
        <v>102</v>
      </c>
      <c r="DQ258" s="518" t="s">
        <v>102</v>
      </c>
      <c r="DR258" s="518" t="s">
        <v>102</v>
      </c>
      <c r="DS258" s="518" t="s">
        <v>102</v>
      </c>
      <c r="DT258" s="518" t="s">
        <v>102</v>
      </c>
      <c r="DU258" s="518" t="s">
        <v>102</v>
      </c>
      <c r="DV258" s="518" t="s">
        <v>102</v>
      </c>
      <c r="DW258" s="518" t="s">
        <v>102</v>
      </c>
      <c r="DX258" s="518" t="s">
        <v>102</v>
      </c>
      <c r="DY258" s="518" t="s">
        <v>102</v>
      </c>
      <c r="DZ258" s="518" t="s">
        <v>102</v>
      </c>
      <c r="EA258" s="518" t="s">
        <v>102</v>
      </c>
      <c r="EB258" s="518" t="s">
        <v>102</v>
      </c>
      <c r="EC258" s="518" t="s">
        <v>102</v>
      </c>
      <c r="ED258" s="518" t="s">
        <v>102</v>
      </c>
      <c r="EE258" s="518" t="s">
        <v>102</v>
      </c>
      <c r="EF258" s="518" t="s">
        <v>102</v>
      </c>
      <c r="EG258" s="518" t="s">
        <v>102</v>
      </c>
      <c r="EH258" s="518" t="s">
        <v>102</v>
      </c>
      <c r="EI258" s="518" t="s">
        <v>102</v>
      </c>
      <c r="EJ258" s="518" t="s">
        <v>102</v>
      </c>
      <c r="EK258" s="518" t="s">
        <v>102</v>
      </c>
      <c r="EL258" s="518" t="s">
        <v>102</v>
      </c>
      <c r="EM258" s="518" t="s">
        <v>102</v>
      </c>
      <c r="EN258" s="518" t="s">
        <v>102</v>
      </c>
      <c r="EO258" s="518" t="s">
        <v>102</v>
      </c>
      <c r="EP258" s="518" t="s">
        <v>102</v>
      </c>
      <c r="EQ258" s="518" t="s">
        <v>102</v>
      </c>
      <c r="ER258" s="518" t="s">
        <v>102</v>
      </c>
      <c r="ES258" s="518" t="s">
        <v>102</v>
      </c>
      <c r="ET258" s="518" t="s">
        <v>102</v>
      </c>
      <c r="EU258" s="518" t="s">
        <v>102</v>
      </c>
      <c r="EV258" s="518" t="s">
        <v>102</v>
      </c>
      <c r="EW258" s="518" t="s">
        <v>102</v>
      </c>
      <c r="EX258" s="518" t="s">
        <v>102</v>
      </c>
      <c r="EY258" s="518" t="s">
        <v>102</v>
      </c>
      <c r="EZ258" s="518" t="s">
        <v>102</v>
      </c>
      <c r="FA258" s="518" t="s">
        <v>102</v>
      </c>
      <c r="FB258" s="518" t="s">
        <v>102</v>
      </c>
      <c r="FC258" s="518" t="s">
        <v>102</v>
      </c>
      <c r="FD258" s="518" t="s">
        <v>102</v>
      </c>
      <c r="FE258" s="518" t="s">
        <v>102</v>
      </c>
      <c r="FF258" s="518" t="s">
        <v>102</v>
      </c>
      <c r="FG258" s="518" t="s">
        <v>102</v>
      </c>
      <c r="FH258" s="518" t="s">
        <v>102</v>
      </c>
      <c r="FI258" s="518" t="s">
        <v>102</v>
      </c>
      <c r="FJ258" s="518" t="s">
        <v>102</v>
      </c>
      <c r="FK258" s="518" t="s">
        <v>102</v>
      </c>
      <c r="FL258" s="518" t="s">
        <v>102</v>
      </c>
      <c r="FM258" s="518" t="s">
        <v>102</v>
      </c>
      <c r="FN258" s="518" t="s">
        <v>102</v>
      </c>
      <c r="FO258" s="518" t="s">
        <v>102</v>
      </c>
      <c r="FP258" s="518" t="s">
        <v>102</v>
      </c>
      <c r="FQ258" s="518" t="s">
        <v>102</v>
      </c>
      <c r="FR258" s="518" t="s">
        <v>102</v>
      </c>
      <c r="FS258" s="518" t="s">
        <v>102</v>
      </c>
      <c r="FT258" s="518" t="s">
        <v>102</v>
      </c>
      <c r="FU258" s="518" t="s">
        <v>102</v>
      </c>
      <c r="FV258" s="518" t="s">
        <v>102</v>
      </c>
      <c r="FW258" s="518" t="s">
        <v>102</v>
      </c>
      <c r="FX258" s="518" t="s">
        <v>102</v>
      </c>
      <c r="FY258" s="518" t="s">
        <v>102</v>
      </c>
      <c r="FZ258" s="518" t="s">
        <v>102</v>
      </c>
      <c r="GA258" s="518" t="s">
        <v>102</v>
      </c>
      <c r="GB258" s="518" t="s">
        <v>102</v>
      </c>
      <c r="GC258" s="518" t="s">
        <v>102</v>
      </c>
      <c r="GD258" s="518" t="s">
        <v>102</v>
      </c>
      <c r="GE258" s="518" t="s">
        <v>102</v>
      </c>
      <c r="GF258" s="518" t="s">
        <v>102</v>
      </c>
      <c r="GG258" s="518" t="s">
        <v>102</v>
      </c>
      <c r="GH258" s="518" t="s">
        <v>102</v>
      </c>
      <c r="GI258" s="518" t="s">
        <v>102</v>
      </c>
      <c r="GJ258" s="518" t="s">
        <v>102</v>
      </c>
      <c r="GK258" s="518" t="s">
        <v>102</v>
      </c>
      <c r="GL258" s="518" t="s">
        <v>102</v>
      </c>
      <c r="GM258" s="518" t="s">
        <v>102</v>
      </c>
      <c r="GN258" s="518" t="s">
        <v>102</v>
      </c>
      <c r="GO258" s="518" t="s">
        <v>102</v>
      </c>
      <c r="GP258" s="518" t="s">
        <v>102</v>
      </c>
      <c r="GQ258" s="518" t="s">
        <v>102</v>
      </c>
      <c r="GR258" s="518" t="s">
        <v>102</v>
      </c>
      <c r="GS258" s="518" t="s">
        <v>102</v>
      </c>
      <c r="GT258" s="518" t="s">
        <v>102</v>
      </c>
      <c r="GU258" s="518" t="s">
        <v>102</v>
      </c>
      <c r="GV258" s="518" t="s">
        <v>102</v>
      </c>
      <c r="GW258" s="518" t="s">
        <v>102</v>
      </c>
      <c r="GX258" s="518" t="s">
        <v>102</v>
      </c>
      <c r="GY258" s="518" t="s">
        <v>102</v>
      </c>
      <c r="GZ258" s="518" t="s">
        <v>102</v>
      </c>
      <c r="HA258" s="518" t="s">
        <v>102</v>
      </c>
      <c r="HB258" s="518" t="s">
        <v>102</v>
      </c>
      <c r="HC258" s="511" t="str">
        <f t="shared" si="3"/>
        <v>2004-002798</v>
      </c>
    </row>
    <row r="259" spans="1:211" ht="48" hidden="1" customHeight="1" x14ac:dyDescent="0.15">
      <c r="A259" s="511" t="s">
        <v>4576</v>
      </c>
      <c r="B259" s="512" t="s">
        <v>13210</v>
      </c>
      <c r="C259" s="513">
        <v>39965</v>
      </c>
      <c r="D259" s="512" t="s">
        <v>8419</v>
      </c>
      <c r="E259" s="512" t="s">
        <v>8498</v>
      </c>
      <c r="F259" s="512" t="s">
        <v>8421</v>
      </c>
      <c r="G259" s="513">
        <v>40252</v>
      </c>
      <c r="H259" s="512" t="s">
        <v>12342</v>
      </c>
      <c r="I259" s="512" t="s">
        <v>8682</v>
      </c>
      <c r="J259" s="513">
        <v>40213</v>
      </c>
      <c r="S259" s="514" t="s">
        <v>13211</v>
      </c>
      <c r="T259" s="511">
        <v>2010</v>
      </c>
      <c r="U259" s="515" t="s">
        <v>8424</v>
      </c>
      <c r="V259" s="514">
        <v>121</v>
      </c>
      <c r="W259" s="514">
        <v>2</v>
      </c>
      <c r="X259" s="514">
        <v>2</v>
      </c>
      <c r="Y259" s="513">
        <v>33669</v>
      </c>
      <c r="Z259" s="512" t="s">
        <v>13193</v>
      </c>
      <c r="AA259" s="512" t="s">
        <v>13194</v>
      </c>
      <c r="AB259" s="513">
        <v>37603</v>
      </c>
      <c r="AC259" s="513">
        <v>38609</v>
      </c>
      <c r="AD259" s="512" t="s">
        <v>4958</v>
      </c>
      <c r="AE259" s="513">
        <v>37392</v>
      </c>
      <c r="AF259" s="512" t="s">
        <v>138</v>
      </c>
      <c r="AG259" s="512" t="s">
        <v>13194</v>
      </c>
      <c r="AH259" s="516">
        <v>3696177</v>
      </c>
      <c r="AI259" s="513">
        <v>38541</v>
      </c>
      <c r="AJ259" s="513" t="s">
        <v>138</v>
      </c>
      <c r="AK259" s="511" t="s">
        <v>138</v>
      </c>
      <c r="AL259" s="513" t="s">
        <v>138</v>
      </c>
      <c r="AM259" s="511" t="s">
        <v>138</v>
      </c>
      <c r="AN259" s="511" t="s">
        <v>13195</v>
      </c>
      <c r="AO259" s="511" t="s">
        <v>13154</v>
      </c>
      <c r="AP259" s="511" t="s">
        <v>13154</v>
      </c>
      <c r="AQ259" s="511" t="s">
        <v>13196</v>
      </c>
      <c r="AR259" s="511" t="s">
        <v>13196</v>
      </c>
      <c r="AS259" s="511" t="s">
        <v>138</v>
      </c>
      <c r="AT259" s="511" t="s">
        <v>138</v>
      </c>
      <c r="AU259" s="511" t="s">
        <v>138</v>
      </c>
      <c r="AV259" s="511" t="s">
        <v>13197</v>
      </c>
      <c r="AW259" s="511" t="s">
        <v>13198</v>
      </c>
      <c r="AX259" s="511" t="s">
        <v>13198</v>
      </c>
      <c r="AY259" s="511" t="s">
        <v>13199</v>
      </c>
      <c r="AZ259" s="511" t="s">
        <v>13199</v>
      </c>
      <c r="BA259" s="511" t="s">
        <v>13200</v>
      </c>
      <c r="BB259" s="511">
        <v>1889</v>
      </c>
      <c r="BC259" s="512" t="s">
        <v>2298</v>
      </c>
      <c r="BD259" s="511" t="s">
        <v>12327</v>
      </c>
      <c r="BE259" s="511" t="s">
        <v>12328</v>
      </c>
      <c r="BF259" s="511" t="s">
        <v>13201</v>
      </c>
      <c r="BG259" s="511" t="s">
        <v>13202</v>
      </c>
      <c r="BH259" s="511" t="s">
        <v>8648</v>
      </c>
      <c r="BI259" s="511">
        <v>1</v>
      </c>
      <c r="BJ259" s="511">
        <v>8</v>
      </c>
      <c r="BK259" s="511" t="s">
        <v>12331</v>
      </c>
      <c r="BL259" s="511" t="s">
        <v>138</v>
      </c>
      <c r="BM259" s="511" t="s">
        <v>13203</v>
      </c>
      <c r="BN259" s="511" t="s">
        <v>13166</v>
      </c>
      <c r="BO259" s="511" t="s">
        <v>9027</v>
      </c>
      <c r="BP259" s="513">
        <v>33304</v>
      </c>
      <c r="BQ259" s="511" t="s">
        <v>138</v>
      </c>
      <c r="BR259" s="511" t="s">
        <v>8482</v>
      </c>
      <c r="BS259" s="511" t="s">
        <v>13204</v>
      </c>
      <c r="BT259" s="511" t="s">
        <v>12335</v>
      </c>
      <c r="BU259" s="511" t="s">
        <v>13205</v>
      </c>
      <c r="BV259" s="511">
        <v>1</v>
      </c>
      <c r="BW259" s="511">
        <v>1</v>
      </c>
      <c r="BX259" s="511" t="s">
        <v>13206</v>
      </c>
      <c r="BY259" s="511" t="s">
        <v>138</v>
      </c>
      <c r="BZ259" s="511">
        <v>19</v>
      </c>
      <c r="CA259" s="511" t="s">
        <v>13207</v>
      </c>
      <c r="CB259" s="511" t="s">
        <v>13208</v>
      </c>
      <c r="CC259" s="511" t="s">
        <v>13209</v>
      </c>
      <c r="CD259" s="511" t="s">
        <v>5385</v>
      </c>
      <c r="CE259" s="518" t="s">
        <v>12344</v>
      </c>
      <c r="CF259" s="518" t="s">
        <v>12345</v>
      </c>
      <c r="CG259" s="518" t="s">
        <v>12346</v>
      </c>
      <c r="CH259" s="518" t="s">
        <v>12347</v>
      </c>
      <c r="CI259" s="518" t="s">
        <v>12348</v>
      </c>
      <c r="CJ259" s="518" t="s">
        <v>13212</v>
      </c>
      <c r="CK259" s="518" t="s">
        <v>13213</v>
      </c>
      <c r="CL259" s="518" t="s">
        <v>13214</v>
      </c>
      <c r="CM259" s="518" t="s">
        <v>13215</v>
      </c>
      <c r="CN259" s="518" t="s">
        <v>13216</v>
      </c>
      <c r="CO259" s="518" t="s">
        <v>13217</v>
      </c>
      <c r="CP259" s="518" t="s">
        <v>13218</v>
      </c>
      <c r="CQ259" s="518" t="s">
        <v>13219</v>
      </c>
      <c r="CR259" s="518" t="s">
        <v>12357</v>
      </c>
      <c r="CS259" s="518" t="s">
        <v>12358</v>
      </c>
      <c r="CT259" s="518" t="s">
        <v>12359</v>
      </c>
      <c r="CU259" s="518" t="s">
        <v>102</v>
      </c>
      <c r="CV259" s="518" t="s">
        <v>102</v>
      </c>
      <c r="CW259" s="518" t="s">
        <v>102</v>
      </c>
      <c r="CX259" s="518" t="s">
        <v>102</v>
      </c>
      <c r="CY259" s="518" t="s">
        <v>102</v>
      </c>
      <c r="CZ259" s="518" t="s">
        <v>102</v>
      </c>
      <c r="DA259" s="518" t="s">
        <v>102</v>
      </c>
      <c r="DB259" s="518" t="s">
        <v>102</v>
      </c>
      <c r="DC259" s="518" t="s">
        <v>102</v>
      </c>
      <c r="DD259" s="518" t="s">
        <v>102</v>
      </c>
      <c r="DE259" s="518" t="s">
        <v>102</v>
      </c>
      <c r="DF259" s="518" t="s">
        <v>102</v>
      </c>
      <c r="DG259" s="518" t="s">
        <v>102</v>
      </c>
      <c r="DH259" s="518" t="s">
        <v>102</v>
      </c>
      <c r="DI259" s="518" t="s">
        <v>102</v>
      </c>
      <c r="DJ259" s="518" t="s">
        <v>102</v>
      </c>
      <c r="DK259" s="518" t="s">
        <v>102</v>
      </c>
      <c r="DL259" s="518" t="s">
        <v>102</v>
      </c>
      <c r="DM259" s="518" t="s">
        <v>102</v>
      </c>
      <c r="DN259" s="518" t="s">
        <v>102</v>
      </c>
      <c r="DO259" s="518" t="s">
        <v>102</v>
      </c>
      <c r="DP259" s="518" t="s">
        <v>102</v>
      </c>
      <c r="DQ259" s="518" t="s">
        <v>102</v>
      </c>
      <c r="DR259" s="518" t="s">
        <v>102</v>
      </c>
      <c r="DS259" s="518" t="s">
        <v>102</v>
      </c>
      <c r="DT259" s="518" t="s">
        <v>102</v>
      </c>
      <c r="DU259" s="518" t="s">
        <v>102</v>
      </c>
      <c r="DV259" s="518" t="s">
        <v>102</v>
      </c>
      <c r="DW259" s="518" t="s">
        <v>102</v>
      </c>
      <c r="DX259" s="518" t="s">
        <v>102</v>
      </c>
      <c r="DY259" s="518" t="s">
        <v>102</v>
      </c>
      <c r="DZ259" s="518" t="s">
        <v>102</v>
      </c>
      <c r="EA259" s="518" t="s">
        <v>102</v>
      </c>
      <c r="EB259" s="518" t="s">
        <v>102</v>
      </c>
      <c r="EC259" s="518" t="s">
        <v>102</v>
      </c>
      <c r="ED259" s="518" t="s">
        <v>102</v>
      </c>
      <c r="EE259" s="518" t="s">
        <v>102</v>
      </c>
      <c r="EF259" s="518" t="s">
        <v>102</v>
      </c>
      <c r="EG259" s="518" t="s">
        <v>102</v>
      </c>
      <c r="EH259" s="518" t="s">
        <v>102</v>
      </c>
      <c r="EI259" s="518" t="s">
        <v>102</v>
      </c>
      <c r="EJ259" s="518" t="s">
        <v>102</v>
      </c>
      <c r="EK259" s="518" t="s">
        <v>102</v>
      </c>
      <c r="EL259" s="518" t="s">
        <v>102</v>
      </c>
      <c r="EM259" s="518" t="s">
        <v>102</v>
      </c>
      <c r="EN259" s="518" t="s">
        <v>102</v>
      </c>
      <c r="EO259" s="518" t="s">
        <v>102</v>
      </c>
      <c r="EP259" s="518" t="s">
        <v>102</v>
      </c>
      <c r="EQ259" s="518" t="s">
        <v>102</v>
      </c>
      <c r="ER259" s="518" t="s">
        <v>102</v>
      </c>
      <c r="ES259" s="518" t="s">
        <v>102</v>
      </c>
      <c r="ET259" s="518" t="s">
        <v>102</v>
      </c>
      <c r="EU259" s="518" t="s">
        <v>102</v>
      </c>
      <c r="EV259" s="518" t="s">
        <v>102</v>
      </c>
      <c r="EW259" s="518" t="s">
        <v>102</v>
      </c>
      <c r="EX259" s="518" t="s">
        <v>102</v>
      </c>
      <c r="EY259" s="518" t="s">
        <v>102</v>
      </c>
      <c r="EZ259" s="518" t="s">
        <v>102</v>
      </c>
      <c r="FA259" s="518" t="s">
        <v>102</v>
      </c>
      <c r="FB259" s="518" t="s">
        <v>102</v>
      </c>
      <c r="FC259" s="518" t="s">
        <v>102</v>
      </c>
      <c r="FD259" s="518" t="s">
        <v>102</v>
      </c>
      <c r="FE259" s="518" t="s">
        <v>102</v>
      </c>
      <c r="FF259" s="518" t="s">
        <v>102</v>
      </c>
      <c r="FG259" s="518" t="s">
        <v>102</v>
      </c>
      <c r="FH259" s="518" t="s">
        <v>102</v>
      </c>
      <c r="FI259" s="518" t="s">
        <v>102</v>
      </c>
      <c r="FJ259" s="518" t="s">
        <v>102</v>
      </c>
      <c r="FK259" s="518" t="s">
        <v>102</v>
      </c>
      <c r="FL259" s="518" t="s">
        <v>102</v>
      </c>
      <c r="FM259" s="518" t="s">
        <v>102</v>
      </c>
      <c r="FN259" s="518" t="s">
        <v>102</v>
      </c>
      <c r="FO259" s="518" t="s">
        <v>102</v>
      </c>
      <c r="FP259" s="518" t="s">
        <v>102</v>
      </c>
      <c r="FQ259" s="518" t="s">
        <v>102</v>
      </c>
      <c r="FR259" s="518" t="s">
        <v>102</v>
      </c>
      <c r="FS259" s="518" t="s">
        <v>102</v>
      </c>
      <c r="FT259" s="518" t="s">
        <v>102</v>
      </c>
      <c r="FU259" s="518" t="s">
        <v>102</v>
      </c>
      <c r="FV259" s="518" t="s">
        <v>102</v>
      </c>
      <c r="FW259" s="518" t="s">
        <v>102</v>
      </c>
      <c r="FX259" s="518" t="s">
        <v>102</v>
      </c>
      <c r="FY259" s="518" t="s">
        <v>102</v>
      </c>
      <c r="FZ259" s="518" t="s">
        <v>102</v>
      </c>
      <c r="GA259" s="518" t="s">
        <v>102</v>
      </c>
      <c r="GB259" s="518" t="s">
        <v>102</v>
      </c>
      <c r="GC259" s="518" t="s">
        <v>102</v>
      </c>
      <c r="GD259" s="518" t="s">
        <v>102</v>
      </c>
      <c r="GE259" s="518" t="s">
        <v>102</v>
      </c>
      <c r="GF259" s="518" t="s">
        <v>102</v>
      </c>
      <c r="GG259" s="518" t="s">
        <v>102</v>
      </c>
      <c r="GH259" s="518" t="s">
        <v>102</v>
      </c>
      <c r="GI259" s="518" t="s">
        <v>102</v>
      </c>
      <c r="GJ259" s="518" t="s">
        <v>102</v>
      </c>
      <c r="GK259" s="518" t="s">
        <v>102</v>
      </c>
      <c r="GL259" s="518" t="s">
        <v>102</v>
      </c>
      <c r="GM259" s="518" t="s">
        <v>102</v>
      </c>
      <c r="GN259" s="518" t="s">
        <v>102</v>
      </c>
      <c r="GO259" s="518" t="s">
        <v>102</v>
      </c>
      <c r="GP259" s="518" t="s">
        <v>102</v>
      </c>
      <c r="GQ259" s="518" t="s">
        <v>102</v>
      </c>
      <c r="GR259" s="518" t="s">
        <v>102</v>
      </c>
      <c r="GS259" s="518" t="s">
        <v>102</v>
      </c>
      <c r="GT259" s="518" t="s">
        <v>102</v>
      </c>
      <c r="GU259" s="518" t="s">
        <v>102</v>
      </c>
      <c r="GV259" s="518" t="s">
        <v>102</v>
      </c>
      <c r="GW259" s="518" t="s">
        <v>102</v>
      </c>
      <c r="GX259" s="518" t="s">
        <v>102</v>
      </c>
      <c r="GY259" s="518" t="s">
        <v>102</v>
      </c>
      <c r="GZ259" s="518" t="s">
        <v>102</v>
      </c>
      <c r="HA259" s="518" t="s">
        <v>102</v>
      </c>
      <c r="HB259" s="518" t="s">
        <v>102</v>
      </c>
      <c r="HC259" s="511" t="str">
        <f t="shared" ref="HC259:HC322" si="4">SUBSTITUTE(RIGHT(B259,12),"号","")</f>
        <v>2009-800119</v>
      </c>
    </row>
    <row r="260" spans="1:211" ht="48" hidden="1" customHeight="1" x14ac:dyDescent="0.15">
      <c r="A260" s="511" t="s">
        <v>4579</v>
      </c>
      <c r="B260" s="512" t="s">
        <v>13220</v>
      </c>
      <c r="C260" s="513">
        <v>39807</v>
      </c>
      <c r="D260" s="512" t="s">
        <v>8419</v>
      </c>
      <c r="E260" s="512" t="s">
        <v>8498</v>
      </c>
      <c r="F260" s="512" t="s">
        <v>8421</v>
      </c>
      <c r="G260" s="513">
        <v>40224</v>
      </c>
      <c r="H260" s="512" t="s">
        <v>12843</v>
      </c>
      <c r="I260" s="512" t="s">
        <v>8682</v>
      </c>
      <c r="J260" s="513">
        <v>40183</v>
      </c>
      <c r="S260" s="514" t="s">
        <v>13221</v>
      </c>
      <c r="T260" s="511">
        <v>2010</v>
      </c>
      <c r="U260" s="515" t="s">
        <v>13222</v>
      </c>
      <c r="V260" s="514">
        <v>122</v>
      </c>
      <c r="W260" s="514">
        <v>1</v>
      </c>
      <c r="X260" s="514">
        <v>1</v>
      </c>
      <c r="Y260" s="513">
        <v>37396</v>
      </c>
      <c r="Z260" s="512" t="s">
        <v>13223</v>
      </c>
      <c r="AA260" s="512" t="s">
        <v>13224</v>
      </c>
      <c r="AB260" s="513">
        <v>37950</v>
      </c>
      <c r="AC260" s="513">
        <v>38742</v>
      </c>
      <c r="AD260" s="512" t="s">
        <v>13225</v>
      </c>
      <c r="AE260" s="513">
        <v>38343</v>
      </c>
      <c r="AF260" s="512" t="s">
        <v>138</v>
      </c>
      <c r="AG260" s="512" t="s">
        <v>13224</v>
      </c>
      <c r="AH260" s="516">
        <v>3740090</v>
      </c>
      <c r="AI260" s="513">
        <v>38667</v>
      </c>
      <c r="AJ260" s="513" t="s">
        <v>138</v>
      </c>
      <c r="AK260" s="511" t="s">
        <v>138</v>
      </c>
      <c r="AL260" s="513" t="s">
        <v>138</v>
      </c>
      <c r="AM260" s="511" t="s">
        <v>138</v>
      </c>
      <c r="AN260" s="511" t="s">
        <v>13226</v>
      </c>
      <c r="AO260" s="511" t="s">
        <v>13227</v>
      </c>
      <c r="AP260" s="511" t="s">
        <v>13228</v>
      </c>
      <c r="AQ260" s="511" t="s">
        <v>13229</v>
      </c>
      <c r="AR260" s="511" t="s">
        <v>13230</v>
      </c>
      <c r="AS260" s="511" t="s">
        <v>13231</v>
      </c>
      <c r="AT260" s="511" t="s">
        <v>13231</v>
      </c>
      <c r="AU260" s="511" t="s">
        <v>13232</v>
      </c>
      <c r="AV260" s="511" t="s">
        <v>13233</v>
      </c>
      <c r="AW260" s="511" t="s">
        <v>13234</v>
      </c>
      <c r="AX260" s="511" t="s">
        <v>13232</v>
      </c>
      <c r="AY260" s="511" t="s">
        <v>13235</v>
      </c>
      <c r="AZ260" s="511" t="s">
        <v>13236</v>
      </c>
      <c r="BA260" s="511" t="s">
        <v>13237</v>
      </c>
      <c r="BB260" s="511">
        <v>145862</v>
      </c>
      <c r="BC260" s="512" t="s">
        <v>5368</v>
      </c>
      <c r="BD260" s="511" t="s">
        <v>13238</v>
      </c>
      <c r="BE260" s="511" t="s">
        <v>13239</v>
      </c>
      <c r="BF260" s="511" t="s">
        <v>13240</v>
      </c>
      <c r="BG260" s="511" t="s">
        <v>13241</v>
      </c>
      <c r="BH260" s="511" t="s">
        <v>8648</v>
      </c>
      <c r="BI260" s="511">
        <v>3</v>
      </c>
      <c r="BJ260" s="511">
        <v>13</v>
      </c>
      <c r="BK260" s="511" t="s">
        <v>138</v>
      </c>
      <c r="BL260" s="511" t="s">
        <v>138</v>
      </c>
      <c r="BM260" s="511" t="s">
        <v>13242</v>
      </c>
      <c r="BN260" s="511" t="s">
        <v>138</v>
      </c>
      <c r="BO260" s="511" t="s">
        <v>9027</v>
      </c>
      <c r="BP260" s="513" t="s">
        <v>138</v>
      </c>
      <c r="BQ260" s="511" t="s">
        <v>138</v>
      </c>
      <c r="BR260" s="511" t="s">
        <v>8445</v>
      </c>
      <c r="BS260" s="511" t="s">
        <v>13243</v>
      </c>
      <c r="BT260" s="511" t="s">
        <v>138</v>
      </c>
      <c r="BU260" s="511" t="s">
        <v>13220</v>
      </c>
      <c r="BV260" s="511" t="s">
        <v>138</v>
      </c>
      <c r="BW260" s="511">
        <v>1</v>
      </c>
      <c r="BX260" s="511" t="s">
        <v>13244</v>
      </c>
      <c r="BY260" s="511" t="s">
        <v>138</v>
      </c>
      <c r="BZ260" s="511">
        <v>28</v>
      </c>
      <c r="CA260" s="511" t="s">
        <v>13245</v>
      </c>
      <c r="CB260" s="511" t="s">
        <v>13246</v>
      </c>
      <c r="CC260" s="511" t="s">
        <v>138</v>
      </c>
      <c r="CD260" s="511" t="s">
        <v>138</v>
      </c>
      <c r="CE260" s="518" t="s">
        <v>13247</v>
      </c>
      <c r="CF260" s="518" t="s">
        <v>13248</v>
      </c>
      <c r="CG260" s="518" t="s">
        <v>13249</v>
      </c>
      <c r="CH260" s="518" t="s">
        <v>13250</v>
      </c>
      <c r="CI260" s="518" t="s">
        <v>13251</v>
      </c>
      <c r="CJ260" s="518" t="s">
        <v>13252</v>
      </c>
      <c r="CK260" s="518" t="s">
        <v>13253</v>
      </c>
      <c r="CL260" s="518" t="s">
        <v>13254</v>
      </c>
      <c r="CM260" s="518" t="s">
        <v>13255</v>
      </c>
      <c r="CN260" s="518" t="s">
        <v>13256</v>
      </c>
      <c r="CO260" s="518" t="s">
        <v>13257</v>
      </c>
      <c r="CP260" s="518" t="s">
        <v>13258</v>
      </c>
      <c r="CQ260" s="518" t="s">
        <v>13259</v>
      </c>
      <c r="CR260" s="518" t="s">
        <v>13260</v>
      </c>
      <c r="CS260" s="518" t="s">
        <v>13261</v>
      </c>
      <c r="CT260" s="518" t="s">
        <v>13262</v>
      </c>
      <c r="CU260" s="518" t="s">
        <v>13263</v>
      </c>
      <c r="CV260" s="518" t="s">
        <v>13264</v>
      </c>
      <c r="CW260" s="518" t="s">
        <v>13265</v>
      </c>
      <c r="CX260" s="518" t="s">
        <v>102</v>
      </c>
      <c r="CY260" s="518" t="s">
        <v>102</v>
      </c>
      <c r="CZ260" s="518" t="s">
        <v>102</v>
      </c>
      <c r="DA260" s="518" t="s">
        <v>102</v>
      </c>
      <c r="DB260" s="518" t="s">
        <v>102</v>
      </c>
      <c r="DC260" s="518" t="s">
        <v>102</v>
      </c>
      <c r="DD260" s="518" t="s">
        <v>102</v>
      </c>
      <c r="DE260" s="518" t="s">
        <v>102</v>
      </c>
      <c r="DF260" s="518" t="s">
        <v>102</v>
      </c>
      <c r="DG260" s="518" t="s">
        <v>102</v>
      </c>
      <c r="DH260" s="518" t="s">
        <v>102</v>
      </c>
      <c r="DI260" s="518" t="s">
        <v>102</v>
      </c>
      <c r="DJ260" s="518" t="s">
        <v>102</v>
      </c>
      <c r="DK260" s="518" t="s">
        <v>102</v>
      </c>
      <c r="DL260" s="518" t="s">
        <v>102</v>
      </c>
      <c r="DM260" s="518" t="s">
        <v>102</v>
      </c>
      <c r="DN260" s="518" t="s">
        <v>102</v>
      </c>
      <c r="DO260" s="518" t="s">
        <v>102</v>
      </c>
      <c r="DP260" s="518" t="s">
        <v>102</v>
      </c>
      <c r="DQ260" s="518" t="s">
        <v>102</v>
      </c>
      <c r="DR260" s="518" t="s">
        <v>102</v>
      </c>
      <c r="DS260" s="518" t="s">
        <v>102</v>
      </c>
      <c r="DT260" s="518" t="s">
        <v>102</v>
      </c>
      <c r="DU260" s="518" t="s">
        <v>102</v>
      </c>
      <c r="DV260" s="518" t="s">
        <v>102</v>
      </c>
      <c r="DW260" s="518" t="s">
        <v>102</v>
      </c>
      <c r="DX260" s="518" t="s">
        <v>102</v>
      </c>
      <c r="DY260" s="518" t="s">
        <v>102</v>
      </c>
      <c r="DZ260" s="518" t="s">
        <v>102</v>
      </c>
      <c r="EA260" s="518" t="s">
        <v>102</v>
      </c>
      <c r="EB260" s="518" t="s">
        <v>102</v>
      </c>
      <c r="EC260" s="518" t="s">
        <v>102</v>
      </c>
      <c r="ED260" s="518" t="s">
        <v>102</v>
      </c>
      <c r="EE260" s="518" t="s">
        <v>102</v>
      </c>
      <c r="EF260" s="518" t="s">
        <v>102</v>
      </c>
      <c r="EG260" s="518" t="s">
        <v>102</v>
      </c>
      <c r="EH260" s="518" t="s">
        <v>102</v>
      </c>
      <c r="EI260" s="518" t="s">
        <v>102</v>
      </c>
      <c r="EJ260" s="518" t="s">
        <v>102</v>
      </c>
      <c r="EK260" s="518" t="s">
        <v>102</v>
      </c>
      <c r="EL260" s="518" t="s">
        <v>102</v>
      </c>
      <c r="EM260" s="518" t="s">
        <v>102</v>
      </c>
      <c r="EN260" s="518" t="s">
        <v>102</v>
      </c>
      <c r="EO260" s="518" t="s">
        <v>102</v>
      </c>
      <c r="EP260" s="518" t="s">
        <v>102</v>
      </c>
      <c r="EQ260" s="518" t="s">
        <v>102</v>
      </c>
      <c r="ER260" s="518" t="s">
        <v>102</v>
      </c>
      <c r="ES260" s="518" t="s">
        <v>102</v>
      </c>
      <c r="ET260" s="518" t="s">
        <v>102</v>
      </c>
      <c r="EU260" s="518" t="s">
        <v>102</v>
      </c>
      <c r="EV260" s="518" t="s">
        <v>102</v>
      </c>
      <c r="EW260" s="518" t="s">
        <v>102</v>
      </c>
      <c r="EX260" s="518" t="s">
        <v>102</v>
      </c>
      <c r="EY260" s="518" t="s">
        <v>102</v>
      </c>
      <c r="EZ260" s="518" t="s">
        <v>102</v>
      </c>
      <c r="FA260" s="518" t="s">
        <v>102</v>
      </c>
      <c r="FB260" s="518" t="s">
        <v>102</v>
      </c>
      <c r="FC260" s="518" t="s">
        <v>102</v>
      </c>
      <c r="FD260" s="518" t="s">
        <v>102</v>
      </c>
      <c r="FE260" s="518" t="s">
        <v>102</v>
      </c>
      <c r="FF260" s="518" t="s">
        <v>102</v>
      </c>
      <c r="FG260" s="518" t="s">
        <v>102</v>
      </c>
      <c r="FH260" s="518" t="s">
        <v>102</v>
      </c>
      <c r="FI260" s="518" t="s">
        <v>102</v>
      </c>
      <c r="FJ260" s="518" t="s">
        <v>102</v>
      </c>
      <c r="FK260" s="518" t="s">
        <v>102</v>
      </c>
      <c r="FL260" s="518" t="s">
        <v>102</v>
      </c>
      <c r="FM260" s="518" t="s">
        <v>102</v>
      </c>
      <c r="FN260" s="518" t="s">
        <v>102</v>
      </c>
      <c r="FO260" s="518" t="s">
        <v>102</v>
      </c>
      <c r="FP260" s="518" t="s">
        <v>102</v>
      </c>
      <c r="FQ260" s="518" t="s">
        <v>102</v>
      </c>
      <c r="FR260" s="518" t="s">
        <v>102</v>
      </c>
      <c r="FS260" s="518" t="s">
        <v>102</v>
      </c>
      <c r="FT260" s="518" t="s">
        <v>102</v>
      </c>
      <c r="FU260" s="518" t="s">
        <v>102</v>
      </c>
      <c r="FV260" s="518" t="s">
        <v>102</v>
      </c>
      <c r="FW260" s="518" t="s">
        <v>102</v>
      </c>
      <c r="FX260" s="518" t="s">
        <v>102</v>
      </c>
      <c r="FY260" s="518" t="s">
        <v>102</v>
      </c>
      <c r="FZ260" s="518" t="s">
        <v>102</v>
      </c>
      <c r="GA260" s="518" t="s">
        <v>102</v>
      </c>
      <c r="GB260" s="518" t="s">
        <v>102</v>
      </c>
      <c r="GC260" s="518" t="s">
        <v>102</v>
      </c>
      <c r="GD260" s="518" t="s">
        <v>102</v>
      </c>
      <c r="GE260" s="518" t="s">
        <v>102</v>
      </c>
      <c r="GF260" s="518" t="s">
        <v>102</v>
      </c>
      <c r="GG260" s="518" t="s">
        <v>102</v>
      </c>
      <c r="GH260" s="518" t="s">
        <v>102</v>
      </c>
      <c r="GI260" s="518" t="s">
        <v>102</v>
      </c>
      <c r="GJ260" s="518" t="s">
        <v>102</v>
      </c>
      <c r="GK260" s="518" t="s">
        <v>102</v>
      </c>
      <c r="GL260" s="518" t="s">
        <v>102</v>
      </c>
      <c r="GM260" s="518" t="s">
        <v>102</v>
      </c>
      <c r="GN260" s="518" t="s">
        <v>102</v>
      </c>
      <c r="GO260" s="518" t="s">
        <v>102</v>
      </c>
      <c r="GP260" s="518" t="s">
        <v>102</v>
      </c>
      <c r="GQ260" s="518" t="s">
        <v>102</v>
      </c>
      <c r="GR260" s="518" t="s">
        <v>102</v>
      </c>
      <c r="GS260" s="518" t="s">
        <v>102</v>
      </c>
      <c r="GT260" s="518" t="s">
        <v>102</v>
      </c>
      <c r="GU260" s="518" t="s">
        <v>102</v>
      </c>
      <c r="GV260" s="518" t="s">
        <v>102</v>
      </c>
      <c r="GW260" s="518" t="s">
        <v>102</v>
      </c>
      <c r="GX260" s="518" t="s">
        <v>102</v>
      </c>
      <c r="GY260" s="518" t="s">
        <v>102</v>
      </c>
      <c r="GZ260" s="518" t="s">
        <v>102</v>
      </c>
      <c r="HA260" s="518" t="s">
        <v>102</v>
      </c>
      <c r="HB260" s="518" t="s">
        <v>102</v>
      </c>
      <c r="HC260" s="511" t="str">
        <f t="shared" si="4"/>
        <v>2008-800290</v>
      </c>
    </row>
    <row r="261" spans="1:211" ht="48" hidden="1" customHeight="1" x14ac:dyDescent="0.15">
      <c r="A261" s="511" t="s">
        <v>4587</v>
      </c>
      <c r="B261" s="522" t="s">
        <v>13266</v>
      </c>
      <c r="C261" s="513">
        <v>39535</v>
      </c>
      <c r="D261" s="512" t="s">
        <v>8419</v>
      </c>
      <c r="E261" s="522" t="s">
        <v>8498</v>
      </c>
      <c r="F261" s="522" t="s">
        <v>8421</v>
      </c>
      <c r="G261" s="513">
        <v>40724</v>
      </c>
      <c r="H261" s="522" t="s">
        <v>13267</v>
      </c>
      <c r="I261" s="512" t="s">
        <v>8805</v>
      </c>
      <c r="J261" s="513" t="s">
        <v>13268</v>
      </c>
      <c r="K261" s="522" t="s">
        <v>13269</v>
      </c>
      <c r="M261" s="512" t="s">
        <v>13270</v>
      </c>
      <c r="N261" s="513" t="s">
        <v>13271</v>
      </c>
      <c r="O261" s="513"/>
      <c r="P261" s="512" t="s">
        <v>8458</v>
      </c>
      <c r="Q261" s="513">
        <v>40540</v>
      </c>
      <c r="R261" s="513" t="s">
        <v>13272</v>
      </c>
      <c r="S261" s="511" t="s">
        <v>13273</v>
      </c>
      <c r="T261" s="511">
        <v>2011</v>
      </c>
      <c r="U261" s="515" t="s">
        <v>13222</v>
      </c>
      <c r="V261" s="514">
        <v>123</v>
      </c>
      <c r="W261" s="514">
        <v>2</v>
      </c>
      <c r="X261" s="514">
        <v>1</v>
      </c>
      <c r="Y261" s="513">
        <v>37407</v>
      </c>
      <c r="Z261" s="512" t="s">
        <v>13274</v>
      </c>
      <c r="AA261" s="512" t="s">
        <v>13275</v>
      </c>
      <c r="AB261" s="513">
        <v>37994</v>
      </c>
      <c r="AC261" s="513">
        <v>38518</v>
      </c>
      <c r="AD261" s="512" t="s">
        <v>13276</v>
      </c>
      <c r="AE261" s="513">
        <v>38119</v>
      </c>
      <c r="AF261" s="512" t="s">
        <v>138</v>
      </c>
      <c r="AG261" s="512" t="s">
        <v>13275</v>
      </c>
      <c r="AH261" s="516">
        <v>3660326</v>
      </c>
      <c r="AI261" s="513">
        <v>38436</v>
      </c>
      <c r="AJ261" s="513" t="s">
        <v>138</v>
      </c>
      <c r="AK261" s="511" t="s">
        <v>138</v>
      </c>
      <c r="AL261" s="513" t="s">
        <v>138</v>
      </c>
      <c r="AM261" s="511" t="s">
        <v>138</v>
      </c>
      <c r="AN261" s="511" t="s">
        <v>13277</v>
      </c>
      <c r="AO261" s="511" t="s">
        <v>3311</v>
      </c>
      <c r="AP261" s="511" t="s">
        <v>13278</v>
      </c>
      <c r="AQ261" s="511" t="s">
        <v>13279</v>
      </c>
      <c r="AR261" s="511" t="s">
        <v>13280</v>
      </c>
      <c r="AS261" s="511" t="s">
        <v>138</v>
      </c>
      <c r="AT261" s="511" t="s">
        <v>138</v>
      </c>
      <c r="AU261" s="511" t="s">
        <v>138</v>
      </c>
      <c r="AV261" s="511" t="s">
        <v>13281</v>
      </c>
      <c r="AW261" s="511" t="s">
        <v>3312</v>
      </c>
      <c r="AX261" s="511" t="s">
        <v>8743</v>
      </c>
      <c r="AY261" s="511" t="s">
        <v>3313</v>
      </c>
      <c r="AZ261" s="511" t="s">
        <v>13282</v>
      </c>
      <c r="BA261" s="511" t="s">
        <v>3314</v>
      </c>
      <c r="BB261" s="511">
        <v>502196614</v>
      </c>
      <c r="BC261" s="512" t="s">
        <v>3309</v>
      </c>
      <c r="BD261" s="511" t="s">
        <v>3310</v>
      </c>
      <c r="BE261" s="511" t="s">
        <v>8561</v>
      </c>
      <c r="BF261" s="511" t="s">
        <v>3308</v>
      </c>
      <c r="BG261" s="511" t="s">
        <v>13283</v>
      </c>
      <c r="BH261" s="511" t="s">
        <v>8648</v>
      </c>
      <c r="BI261" s="511">
        <v>12</v>
      </c>
      <c r="BJ261" s="511">
        <v>18</v>
      </c>
      <c r="BK261" s="511" t="s">
        <v>138</v>
      </c>
      <c r="BL261" s="511" t="s">
        <v>138</v>
      </c>
      <c r="BM261" s="511" t="s">
        <v>13284</v>
      </c>
      <c r="BN261" s="511" t="s">
        <v>138</v>
      </c>
      <c r="BO261" s="511" t="s">
        <v>9027</v>
      </c>
      <c r="BP261" s="513" t="s">
        <v>138</v>
      </c>
      <c r="BQ261" s="511" t="s">
        <v>138</v>
      </c>
      <c r="BR261" s="511" t="s">
        <v>8445</v>
      </c>
      <c r="BS261" s="511" t="s">
        <v>13285</v>
      </c>
      <c r="BT261" s="511" t="s">
        <v>138</v>
      </c>
      <c r="BU261" s="511" t="s">
        <v>13286</v>
      </c>
      <c r="BV261" s="511" t="s">
        <v>138</v>
      </c>
      <c r="BW261" s="511">
        <v>1</v>
      </c>
      <c r="BX261" s="511" t="s">
        <v>13287</v>
      </c>
      <c r="BY261" s="511" t="s">
        <v>138</v>
      </c>
      <c r="BZ261" s="511">
        <v>7</v>
      </c>
      <c r="CA261" s="511" t="s">
        <v>13288</v>
      </c>
      <c r="CB261" s="511" t="s">
        <v>13289</v>
      </c>
      <c r="CC261" s="511" t="s">
        <v>138</v>
      </c>
      <c r="CD261" s="511" t="s">
        <v>138</v>
      </c>
      <c r="CE261" s="518" t="s">
        <v>13290</v>
      </c>
      <c r="CF261" s="518" t="s">
        <v>13291</v>
      </c>
      <c r="CG261" s="518" t="s">
        <v>13292</v>
      </c>
      <c r="CH261" s="518" t="s">
        <v>102</v>
      </c>
      <c r="CI261" s="518" t="s">
        <v>102</v>
      </c>
      <c r="CJ261" s="518" t="s">
        <v>102</v>
      </c>
      <c r="CK261" s="518" t="s">
        <v>102</v>
      </c>
      <c r="CL261" s="518" t="s">
        <v>102</v>
      </c>
      <c r="CM261" s="518" t="s">
        <v>102</v>
      </c>
      <c r="CN261" s="518" t="s">
        <v>102</v>
      </c>
      <c r="CO261" s="518" t="s">
        <v>102</v>
      </c>
      <c r="CP261" s="518" t="s">
        <v>102</v>
      </c>
      <c r="CQ261" s="518" t="s">
        <v>102</v>
      </c>
      <c r="CR261" s="518" t="s">
        <v>102</v>
      </c>
      <c r="CS261" s="518" t="s">
        <v>102</v>
      </c>
      <c r="CT261" s="518" t="s">
        <v>102</v>
      </c>
      <c r="CU261" s="518" t="s">
        <v>102</v>
      </c>
      <c r="CV261" s="518" t="s">
        <v>102</v>
      </c>
      <c r="CW261" s="518" t="s">
        <v>102</v>
      </c>
      <c r="CX261" s="518" t="s">
        <v>102</v>
      </c>
      <c r="CY261" s="518" t="s">
        <v>102</v>
      </c>
      <c r="CZ261" s="518" t="s">
        <v>102</v>
      </c>
      <c r="DA261" s="518" t="s">
        <v>102</v>
      </c>
      <c r="DB261" s="518" t="s">
        <v>102</v>
      </c>
      <c r="DC261" s="518" t="s">
        <v>102</v>
      </c>
      <c r="DD261" s="518" t="s">
        <v>102</v>
      </c>
      <c r="DE261" s="518" t="s">
        <v>102</v>
      </c>
      <c r="DF261" s="518" t="s">
        <v>102</v>
      </c>
      <c r="DG261" s="518" t="s">
        <v>102</v>
      </c>
      <c r="DH261" s="518" t="s">
        <v>102</v>
      </c>
      <c r="DI261" s="518" t="s">
        <v>102</v>
      </c>
      <c r="DJ261" s="518" t="s">
        <v>102</v>
      </c>
      <c r="DK261" s="518" t="s">
        <v>102</v>
      </c>
      <c r="DL261" s="518" t="s">
        <v>102</v>
      </c>
      <c r="DM261" s="518" t="s">
        <v>102</v>
      </c>
      <c r="DN261" s="518" t="s">
        <v>102</v>
      </c>
      <c r="DO261" s="518" t="s">
        <v>102</v>
      </c>
      <c r="DP261" s="518" t="s">
        <v>102</v>
      </c>
      <c r="DQ261" s="518" t="s">
        <v>102</v>
      </c>
      <c r="DR261" s="518" t="s">
        <v>102</v>
      </c>
      <c r="DS261" s="518" t="s">
        <v>102</v>
      </c>
      <c r="DT261" s="518" t="s">
        <v>102</v>
      </c>
      <c r="DU261" s="518" t="s">
        <v>102</v>
      </c>
      <c r="DV261" s="518" t="s">
        <v>102</v>
      </c>
      <c r="DW261" s="518" t="s">
        <v>102</v>
      </c>
      <c r="DX261" s="518" t="s">
        <v>102</v>
      </c>
      <c r="DY261" s="518" t="s">
        <v>102</v>
      </c>
      <c r="DZ261" s="518" t="s">
        <v>102</v>
      </c>
      <c r="EA261" s="518" t="s">
        <v>102</v>
      </c>
      <c r="EB261" s="518" t="s">
        <v>102</v>
      </c>
      <c r="EC261" s="518" t="s">
        <v>102</v>
      </c>
      <c r="ED261" s="518" t="s">
        <v>102</v>
      </c>
      <c r="EE261" s="518" t="s">
        <v>102</v>
      </c>
      <c r="EF261" s="518" t="s">
        <v>102</v>
      </c>
      <c r="EG261" s="518" t="s">
        <v>102</v>
      </c>
      <c r="EH261" s="518" t="s">
        <v>102</v>
      </c>
      <c r="EI261" s="518" t="s">
        <v>102</v>
      </c>
      <c r="EJ261" s="518" t="s">
        <v>102</v>
      </c>
      <c r="EK261" s="518" t="s">
        <v>102</v>
      </c>
      <c r="EL261" s="518" t="s">
        <v>102</v>
      </c>
      <c r="EM261" s="518" t="s">
        <v>102</v>
      </c>
      <c r="EN261" s="518" t="s">
        <v>102</v>
      </c>
      <c r="EO261" s="518" t="s">
        <v>102</v>
      </c>
      <c r="EP261" s="518" t="s">
        <v>102</v>
      </c>
      <c r="EQ261" s="518" t="s">
        <v>102</v>
      </c>
      <c r="ER261" s="518" t="s">
        <v>102</v>
      </c>
      <c r="ES261" s="518" t="s">
        <v>102</v>
      </c>
      <c r="ET261" s="518" t="s">
        <v>102</v>
      </c>
      <c r="EU261" s="518" t="s">
        <v>102</v>
      </c>
      <c r="EV261" s="518" t="s">
        <v>102</v>
      </c>
      <c r="EW261" s="518" t="s">
        <v>102</v>
      </c>
      <c r="EX261" s="518" t="s">
        <v>102</v>
      </c>
      <c r="EY261" s="518" t="s">
        <v>102</v>
      </c>
      <c r="EZ261" s="518" t="s">
        <v>102</v>
      </c>
      <c r="FA261" s="518" t="s">
        <v>102</v>
      </c>
      <c r="FB261" s="518" t="s">
        <v>102</v>
      </c>
      <c r="FC261" s="518" t="s">
        <v>102</v>
      </c>
      <c r="FD261" s="518" t="s">
        <v>102</v>
      </c>
      <c r="FE261" s="518" t="s">
        <v>102</v>
      </c>
      <c r="FF261" s="518" t="s">
        <v>102</v>
      </c>
      <c r="FG261" s="518" t="s">
        <v>102</v>
      </c>
      <c r="FH261" s="518" t="s">
        <v>102</v>
      </c>
      <c r="FI261" s="518" t="s">
        <v>102</v>
      </c>
      <c r="FJ261" s="518" t="s">
        <v>102</v>
      </c>
      <c r="FK261" s="518" t="s">
        <v>102</v>
      </c>
      <c r="FL261" s="518" t="s">
        <v>102</v>
      </c>
      <c r="FM261" s="518" t="s">
        <v>102</v>
      </c>
      <c r="FN261" s="518" t="s">
        <v>102</v>
      </c>
      <c r="FO261" s="518" t="s">
        <v>102</v>
      </c>
      <c r="FP261" s="518" t="s">
        <v>102</v>
      </c>
      <c r="FQ261" s="518" t="s">
        <v>102</v>
      </c>
      <c r="FR261" s="518" t="s">
        <v>102</v>
      </c>
      <c r="FS261" s="518" t="s">
        <v>102</v>
      </c>
      <c r="FT261" s="518" t="s">
        <v>102</v>
      </c>
      <c r="FU261" s="518" t="s">
        <v>102</v>
      </c>
      <c r="FV261" s="518" t="s">
        <v>102</v>
      </c>
      <c r="FW261" s="518" t="s">
        <v>102</v>
      </c>
      <c r="FX261" s="518" t="s">
        <v>102</v>
      </c>
      <c r="FY261" s="518" t="s">
        <v>102</v>
      </c>
      <c r="FZ261" s="518" t="s">
        <v>102</v>
      </c>
      <c r="GA261" s="518" t="s">
        <v>102</v>
      </c>
      <c r="GB261" s="518" t="s">
        <v>102</v>
      </c>
      <c r="GC261" s="518" t="s">
        <v>102</v>
      </c>
      <c r="GD261" s="518" t="s">
        <v>102</v>
      </c>
      <c r="GE261" s="518" t="s">
        <v>102</v>
      </c>
      <c r="GF261" s="518" t="s">
        <v>102</v>
      </c>
      <c r="GG261" s="518" t="s">
        <v>102</v>
      </c>
      <c r="GH261" s="518" t="s">
        <v>102</v>
      </c>
      <c r="GI261" s="518" t="s">
        <v>102</v>
      </c>
      <c r="GJ261" s="518" t="s">
        <v>102</v>
      </c>
      <c r="GK261" s="518" t="s">
        <v>102</v>
      </c>
      <c r="GL261" s="518" t="s">
        <v>102</v>
      </c>
      <c r="GM261" s="518" t="s">
        <v>102</v>
      </c>
      <c r="GN261" s="518" t="s">
        <v>102</v>
      </c>
      <c r="GO261" s="518" t="s">
        <v>102</v>
      </c>
      <c r="GP261" s="518" t="s">
        <v>102</v>
      </c>
      <c r="GQ261" s="518" t="s">
        <v>102</v>
      </c>
      <c r="GR261" s="518" t="s">
        <v>102</v>
      </c>
      <c r="GS261" s="518" t="s">
        <v>102</v>
      </c>
      <c r="GT261" s="518" t="s">
        <v>102</v>
      </c>
      <c r="GU261" s="518" t="s">
        <v>102</v>
      </c>
      <c r="GV261" s="518" t="s">
        <v>102</v>
      </c>
      <c r="GW261" s="518" t="s">
        <v>102</v>
      </c>
      <c r="GX261" s="518" t="s">
        <v>102</v>
      </c>
      <c r="GY261" s="518" t="s">
        <v>102</v>
      </c>
      <c r="GZ261" s="518" t="s">
        <v>102</v>
      </c>
      <c r="HA261" s="518" t="s">
        <v>102</v>
      </c>
      <c r="HB261" s="518" t="s">
        <v>102</v>
      </c>
      <c r="HC261" s="511" t="str">
        <f t="shared" si="4"/>
        <v>2008-800056</v>
      </c>
    </row>
    <row r="262" spans="1:211" ht="48" hidden="1" customHeight="1" x14ac:dyDescent="0.15">
      <c r="A262" s="511" t="s">
        <v>4587</v>
      </c>
      <c r="B262" s="522" t="s">
        <v>13293</v>
      </c>
      <c r="C262" s="513">
        <v>39968</v>
      </c>
      <c r="D262" s="512" t="s">
        <v>8419</v>
      </c>
      <c r="E262" s="522" t="s">
        <v>8465</v>
      </c>
      <c r="F262" s="522" t="s">
        <v>8466</v>
      </c>
      <c r="G262" s="513">
        <v>40031</v>
      </c>
      <c r="H262" s="522" t="s">
        <v>3310</v>
      </c>
      <c r="J262" s="513"/>
      <c r="K262" s="522"/>
      <c r="N262" s="513"/>
      <c r="O262" s="513"/>
      <c r="Q262" s="513"/>
      <c r="R262" s="513"/>
      <c r="S262" s="511" t="s">
        <v>13294</v>
      </c>
      <c r="T262" s="511">
        <v>2011</v>
      </c>
      <c r="U262" s="515" t="s">
        <v>13222</v>
      </c>
      <c r="V262" s="514">
        <v>123</v>
      </c>
      <c r="W262" s="514">
        <v>2</v>
      </c>
      <c r="X262" s="514">
        <v>2</v>
      </c>
      <c r="Y262" s="513">
        <v>37407</v>
      </c>
      <c r="Z262" s="512" t="s">
        <v>13274</v>
      </c>
      <c r="AA262" s="512" t="s">
        <v>13275</v>
      </c>
      <c r="AB262" s="513">
        <v>37994</v>
      </c>
      <c r="AC262" s="513">
        <v>38518</v>
      </c>
      <c r="AD262" s="512" t="s">
        <v>13276</v>
      </c>
      <c r="AE262" s="513">
        <v>38119</v>
      </c>
      <c r="AF262" s="512" t="s">
        <v>138</v>
      </c>
      <c r="AG262" s="512" t="s">
        <v>13275</v>
      </c>
      <c r="AH262" s="516">
        <v>3660326</v>
      </c>
      <c r="AI262" s="513">
        <v>38436</v>
      </c>
      <c r="AJ262" s="513" t="s">
        <v>138</v>
      </c>
      <c r="AK262" s="511" t="s">
        <v>138</v>
      </c>
      <c r="AL262" s="513" t="s">
        <v>138</v>
      </c>
      <c r="AM262" s="511" t="s">
        <v>138</v>
      </c>
      <c r="AN262" s="511" t="s">
        <v>13277</v>
      </c>
      <c r="AO262" s="511" t="s">
        <v>3311</v>
      </c>
      <c r="AP262" s="511" t="s">
        <v>13278</v>
      </c>
      <c r="AQ262" s="511" t="s">
        <v>13279</v>
      </c>
      <c r="AR262" s="511" t="s">
        <v>13280</v>
      </c>
      <c r="AS262" s="511" t="s">
        <v>138</v>
      </c>
      <c r="AT262" s="511" t="s">
        <v>138</v>
      </c>
      <c r="AU262" s="511" t="s">
        <v>138</v>
      </c>
      <c r="AV262" s="511" t="s">
        <v>13281</v>
      </c>
      <c r="AW262" s="511" t="s">
        <v>3312</v>
      </c>
      <c r="AX262" s="511" t="s">
        <v>8743</v>
      </c>
      <c r="AY262" s="511" t="s">
        <v>3313</v>
      </c>
      <c r="AZ262" s="511" t="s">
        <v>13282</v>
      </c>
      <c r="BA262" s="511" t="s">
        <v>3314</v>
      </c>
      <c r="BB262" s="511">
        <v>502196614</v>
      </c>
      <c r="BC262" s="512" t="s">
        <v>3309</v>
      </c>
      <c r="BD262" s="511" t="s">
        <v>3310</v>
      </c>
      <c r="BE262" s="511" t="s">
        <v>8561</v>
      </c>
      <c r="BF262" s="511" t="s">
        <v>3308</v>
      </c>
      <c r="BG262" s="511" t="s">
        <v>13283</v>
      </c>
      <c r="BH262" s="511" t="s">
        <v>8648</v>
      </c>
      <c r="BI262" s="511">
        <v>12</v>
      </c>
      <c r="BJ262" s="511">
        <v>18</v>
      </c>
      <c r="BK262" s="511" t="s">
        <v>138</v>
      </c>
      <c r="BL262" s="511" t="s">
        <v>138</v>
      </c>
      <c r="BM262" s="511" t="s">
        <v>13284</v>
      </c>
      <c r="BN262" s="511" t="s">
        <v>138</v>
      </c>
      <c r="BO262" s="511" t="s">
        <v>9027</v>
      </c>
      <c r="BP262" s="513" t="s">
        <v>138</v>
      </c>
      <c r="BQ262" s="511" t="s">
        <v>138</v>
      </c>
      <c r="BR262" s="511" t="s">
        <v>8445</v>
      </c>
      <c r="BS262" s="511" t="s">
        <v>13285</v>
      </c>
      <c r="BT262" s="511" t="s">
        <v>138</v>
      </c>
      <c r="BU262" s="511" t="s">
        <v>13286</v>
      </c>
      <c r="BV262" s="511" t="s">
        <v>138</v>
      </c>
      <c r="BW262" s="511">
        <v>1</v>
      </c>
      <c r="BX262" s="511" t="s">
        <v>13287</v>
      </c>
      <c r="BY262" s="511" t="s">
        <v>138</v>
      </c>
      <c r="BZ262" s="511">
        <v>7</v>
      </c>
      <c r="CA262" s="511" t="s">
        <v>13288</v>
      </c>
      <c r="CB262" s="511" t="s">
        <v>13289</v>
      </c>
      <c r="CC262" s="511" t="s">
        <v>138</v>
      </c>
      <c r="CD262" s="511" t="s">
        <v>138</v>
      </c>
      <c r="CE262" s="518" t="s">
        <v>102</v>
      </c>
      <c r="CF262" s="518" t="s">
        <v>102</v>
      </c>
      <c r="CG262" s="518" t="s">
        <v>102</v>
      </c>
      <c r="CH262" s="518" t="s">
        <v>102</v>
      </c>
      <c r="CI262" s="518" t="s">
        <v>102</v>
      </c>
      <c r="CJ262" s="518" t="s">
        <v>102</v>
      </c>
      <c r="CK262" s="518" t="s">
        <v>102</v>
      </c>
      <c r="CL262" s="518" t="s">
        <v>102</v>
      </c>
      <c r="CM262" s="518" t="s">
        <v>102</v>
      </c>
      <c r="CN262" s="518" t="s">
        <v>102</v>
      </c>
      <c r="CO262" s="518" t="s">
        <v>102</v>
      </c>
      <c r="CP262" s="518" t="s">
        <v>102</v>
      </c>
      <c r="CQ262" s="518" t="s">
        <v>102</v>
      </c>
      <c r="CR262" s="518" t="s">
        <v>102</v>
      </c>
      <c r="CS262" s="518" t="s">
        <v>102</v>
      </c>
      <c r="CT262" s="518" t="s">
        <v>102</v>
      </c>
      <c r="CU262" s="518" t="s">
        <v>102</v>
      </c>
      <c r="CV262" s="518" t="s">
        <v>102</v>
      </c>
      <c r="CW262" s="518" t="s">
        <v>102</v>
      </c>
      <c r="CX262" s="518" t="s">
        <v>102</v>
      </c>
      <c r="CY262" s="518" t="s">
        <v>102</v>
      </c>
      <c r="CZ262" s="518" t="s">
        <v>102</v>
      </c>
      <c r="DA262" s="518" t="s">
        <v>102</v>
      </c>
      <c r="DB262" s="518" t="s">
        <v>102</v>
      </c>
      <c r="DC262" s="518" t="s">
        <v>102</v>
      </c>
      <c r="DD262" s="518" t="s">
        <v>102</v>
      </c>
      <c r="DE262" s="518" t="s">
        <v>102</v>
      </c>
      <c r="DF262" s="518" t="s">
        <v>102</v>
      </c>
      <c r="DG262" s="518" t="s">
        <v>102</v>
      </c>
      <c r="DH262" s="518" t="s">
        <v>102</v>
      </c>
      <c r="DI262" s="518" t="s">
        <v>102</v>
      </c>
      <c r="DJ262" s="518" t="s">
        <v>102</v>
      </c>
      <c r="DK262" s="518" t="s">
        <v>102</v>
      </c>
      <c r="DL262" s="518" t="s">
        <v>102</v>
      </c>
      <c r="DM262" s="518" t="s">
        <v>102</v>
      </c>
      <c r="DN262" s="518" t="s">
        <v>102</v>
      </c>
      <c r="DO262" s="518" t="s">
        <v>102</v>
      </c>
      <c r="DP262" s="518" t="s">
        <v>102</v>
      </c>
      <c r="DQ262" s="518" t="s">
        <v>102</v>
      </c>
      <c r="DR262" s="518" t="s">
        <v>102</v>
      </c>
      <c r="DS262" s="518" t="s">
        <v>102</v>
      </c>
      <c r="DT262" s="518" t="s">
        <v>102</v>
      </c>
      <c r="DU262" s="518" t="s">
        <v>102</v>
      </c>
      <c r="DV262" s="518" t="s">
        <v>102</v>
      </c>
      <c r="DW262" s="518" t="s">
        <v>102</v>
      </c>
      <c r="DX262" s="518" t="s">
        <v>102</v>
      </c>
      <c r="DY262" s="518" t="s">
        <v>102</v>
      </c>
      <c r="DZ262" s="518" t="s">
        <v>102</v>
      </c>
      <c r="EA262" s="518" t="s">
        <v>102</v>
      </c>
      <c r="EB262" s="518" t="s">
        <v>102</v>
      </c>
      <c r="EC262" s="518" t="s">
        <v>102</v>
      </c>
      <c r="ED262" s="518" t="s">
        <v>102</v>
      </c>
      <c r="EE262" s="518" t="s">
        <v>102</v>
      </c>
      <c r="EF262" s="518" t="s">
        <v>102</v>
      </c>
      <c r="EG262" s="518" t="s">
        <v>102</v>
      </c>
      <c r="EH262" s="518" t="s">
        <v>102</v>
      </c>
      <c r="EI262" s="518" t="s">
        <v>102</v>
      </c>
      <c r="EJ262" s="518" t="s">
        <v>102</v>
      </c>
      <c r="EK262" s="518" t="s">
        <v>102</v>
      </c>
      <c r="EL262" s="518" t="s">
        <v>102</v>
      </c>
      <c r="EM262" s="518" t="s">
        <v>102</v>
      </c>
      <c r="EN262" s="518" t="s">
        <v>102</v>
      </c>
      <c r="EO262" s="518" t="s">
        <v>102</v>
      </c>
      <c r="EP262" s="518" t="s">
        <v>102</v>
      </c>
      <c r="EQ262" s="518" t="s">
        <v>102</v>
      </c>
      <c r="ER262" s="518" t="s">
        <v>102</v>
      </c>
      <c r="ES262" s="518" t="s">
        <v>102</v>
      </c>
      <c r="ET262" s="518" t="s">
        <v>102</v>
      </c>
      <c r="EU262" s="518" t="s">
        <v>102</v>
      </c>
      <c r="EV262" s="518" t="s">
        <v>102</v>
      </c>
      <c r="EW262" s="518" t="s">
        <v>102</v>
      </c>
      <c r="EX262" s="518" t="s">
        <v>102</v>
      </c>
      <c r="EY262" s="518" t="s">
        <v>102</v>
      </c>
      <c r="EZ262" s="518" t="s">
        <v>102</v>
      </c>
      <c r="FA262" s="518" t="s">
        <v>102</v>
      </c>
      <c r="FB262" s="518" t="s">
        <v>102</v>
      </c>
      <c r="FC262" s="518" t="s">
        <v>102</v>
      </c>
      <c r="FD262" s="518" t="s">
        <v>102</v>
      </c>
      <c r="FE262" s="518" t="s">
        <v>102</v>
      </c>
      <c r="FF262" s="518" t="s">
        <v>102</v>
      </c>
      <c r="FG262" s="518" t="s">
        <v>102</v>
      </c>
      <c r="FH262" s="518" t="s">
        <v>102</v>
      </c>
      <c r="FI262" s="518" t="s">
        <v>102</v>
      </c>
      <c r="FJ262" s="518" t="s">
        <v>102</v>
      </c>
      <c r="FK262" s="518" t="s">
        <v>102</v>
      </c>
      <c r="FL262" s="518" t="s">
        <v>102</v>
      </c>
      <c r="FM262" s="518" t="s">
        <v>102</v>
      </c>
      <c r="FN262" s="518" t="s">
        <v>102</v>
      </c>
      <c r="FO262" s="518" t="s">
        <v>102</v>
      </c>
      <c r="FP262" s="518" t="s">
        <v>102</v>
      </c>
      <c r="FQ262" s="518" t="s">
        <v>102</v>
      </c>
      <c r="FR262" s="518" t="s">
        <v>102</v>
      </c>
      <c r="FS262" s="518" t="s">
        <v>102</v>
      </c>
      <c r="FT262" s="518" t="s">
        <v>102</v>
      </c>
      <c r="FU262" s="518" t="s">
        <v>102</v>
      </c>
      <c r="FV262" s="518" t="s">
        <v>102</v>
      </c>
      <c r="FW262" s="518" t="s">
        <v>102</v>
      </c>
      <c r="FX262" s="518" t="s">
        <v>102</v>
      </c>
      <c r="FY262" s="518" t="s">
        <v>102</v>
      </c>
      <c r="FZ262" s="518" t="s">
        <v>102</v>
      </c>
      <c r="GA262" s="518" t="s">
        <v>102</v>
      </c>
      <c r="GB262" s="518" t="s">
        <v>102</v>
      </c>
      <c r="GC262" s="518" t="s">
        <v>102</v>
      </c>
      <c r="GD262" s="518" t="s">
        <v>102</v>
      </c>
      <c r="GE262" s="518" t="s">
        <v>102</v>
      </c>
      <c r="GF262" s="518" t="s">
        <v>102</v>
      </c>
      <c r="GG262" s="518" t="s">
        <v>102</v>
      </c>
      <c r="GH262" s="518" t="s">
        <v>102</v>
      </c>
      <c r="GI262" s="518" t="s">
        <v>102</v>
      </c>
      <c r="GJ262" s="518" t="s">
        <v>102</v>
      </c>
      <c r="GK262" s="518" t="s">
        <v>102</v>
      </c>
      <c r="GL262" s="518" t="s">
        <v>102</v>
      </c>
      <c r="GM262" s="518" t="s">
        <v>102</v>
      </c>
      <c r="GN262" s="518" t="s">
        <v>102</v>
      </c>
      <c r="GO262" s="518" t="s">
        <v>102</v>
      </c>
      <c r="GP262" s="518" t="s">
        <v>102</v>
      </c>
      <c r="GQ262" s="518" t="s">
        <v>102</v>
      </c>
      <c r="GR262" s="518" t="s">
        <v>102</v>
      </c>
      <c r="GS262" s="518" t="s">
        <v>102</v>
      </c>
      <c r="GT262" s="518" t="s">
        <v>102</v>
      </c>
      <c r="GU262" s="518" t="s">
        <v>102</v>
      </c>
      <c r="GV262" s="518" t="s">
        <v>102</v>
      </c>
      <c r="GW262" s="518" t="s">
        <v>102</v>
      </c>
      <c r="GX262" s="518" t="s">
        <v>102</v>
      </c>
      <c r="GY262" s="518" t="s">
        <v>102</v>
      </c>
      <c r="GZ262" s="518" t="s">
        <v>102</v>
      </c>
      <c r="HA262" s="518" t="s">
        <v>102</v>
      </c>
      <c r="HB262" s="518" t="s">
        <v>102</v>
      </c>
      <c r="HC262" s="511" t="str">
        <f t="shared" si="4"/>
        <v>2009-390075</v>
      </c>
    </row>
    <row r="263" spans="1:211" ht="48" hidden="1" customHeight="1" x14ac:dyDescent="0.15">
      <c r="A263" s="511" t="s">
        <v>4592</v>
      </c>
      <c r="B263" s="522" t="s">
        <v>13295</v>
      </c>
      <c r="C263" s="513">
        <v>40073</v>
      </c>
      <c r="D263" s="512" t="s">
        <v>8419</v>
      </c>
      <c r="E263" s="522" t="s">
        <v>8498</v>
      </c>
      <c r="F263" s="522" t="s">
        <v>8493</v>
      </c>
      <c r="G263" s="513">
        <v>40437</v>
      </c>
      <c r="H263" s="522" t="s">
        <v>13296</v>
      </c>
      <c r="I263" s="512" t="s">
        <v>9374</v>
      </c>
      <c r="J263" s="513">
        <v>40326</v>
      </c>
      <c r="K263" s="522" t="s">
        <v>13297</v>
      </c>
      <c r="N263" s="513">
        <v>40360</v>
      </c>
      <c r="O263" s="513"/>
      <c r="Q263" s="513"/>
      <c r="R263" s="513"/>
      <c r="S263" s="511" t="s">
        <v>13298</v>
      </c>
      <c r="T263" s="511">
        <v>2011</v>
      </c>
      <c r="U263" s="515" t="s">
        <v>13222</v>
      </c>
      <c r="V263" s="514">
        <v>124</v>
      </c>
      <c r="W263" s="514">
        <v>3</v>
      </c>
      <c r="X263" s="514">
        <v>1</v>
      </c>
      <c r="Y263" s="513">
        <v>37445</v>
      </c>
      <c r="Z263" s="512" t="s">
        <v>13299</v>
      </c>
      <c r="AA263" s="512" t="s">
        <v>13300</v>
      </c>
      <c r="AB263" s="513">
        <v>38022</v>
      </c>
      <c r="AC263" s="513">
        <v>39463</v>
      </c>
      <c r="AD263" s="512" t="s">
        <v>13301</v>
      </c>
      <c r="AE263" s="513">
        <v>38516</v>
      </c>
      <c r="AF263" s="512" t="s">
        <v>138</v>
      </c>
      <c r="AG263" s="512" t="s">
        <v>13300</v>
      </c>
      <c r="AH263" s="516">
        <v>4035007</v>
      </c>
      <c r="AI263" s="513">
        <v>39388</v>
      </c>
      <c r="AJ263" s="513" t="s">
        <v>138</v>
      </c>
      <c r="AK263" s="511" t="s">
        <v>138</v>
      </c>
      <c r="AL263" s="513" t="s">
        <v>138</v>
      </c>
      <c r="AM263" s="511" t="s">
        <v>138</v>
      </c>
      <c r="AN263" s="511" t="s">
        <v>13302</v>
      </c>
      <c r="AO263" s="511" t="s">
        <v>3334</v>
      </c>
      <c r="AP263" s="511" t="s">
        <v>3334</v>
      </c>
      <c r="AQ263" s="511" t="s">
        <v>13303</v>
      </c>
      <c r="AR263" s="511" t="s">
        <v>13303</v>
      </c>
      <c r="AS263" s="511" t="s">
        <v>3335</v>
      </c>
      <c r="AT263" s="511" t="s">
        <v>3335</v>
      </c>
      <c r="AU263" s="511" t="s">
        <v>3335</v>
      </c>
      <c r="AV263" s="511" t="s">
        <v>13304</v>
      </c>
      <c r="AW263" s="511" t="s">
        <v>3335</v>
      </c>
      <c r="AX263" s="511" t="s">
        <v>3335</v>
      </c>
      <c r="AY263" s="511" t="s">
        <v>3336</v>
      </c>
      <c r="AZ263" s="511" t="s">
        <v>3336</v>
      </c>
      <c r="BA263" s="511" t="s">
        <v>3337</v>
      </c>
      <c r="BB263" s="511">
        <v>109668</v>
      </c>
      <c r="BC263" s="512" t="s">
        <v>3332</v>
      </c>
      <c r="BD263" s="511" t="s">
        <v>3333</v>
      </c>
      <c r="BE263" s="511" t="s">
        <v>13305</v>
      </c>
      <c r="BF263" s="511" t="s">
        <v>3331</v>
      </c>
      <c r="BG263" s="511" t="s">
        <v>13306</v>
      </c>
      <c r="BH263" s="511" t="s">
        <v>8648</v>
      </c>
      <c r="BI263" s="511">
        <v>2</v>
      </c>
      <c r="BJ263" s="511">
        <v>8</v>
      </c>
      <c r="BK263" s="511" t="s">
        <v>138</v>
      </c>
      <c r="BL263" s="511" t="s">
        <v>138</v>
      </c>
      <c r="BM263" s="511" t="s">
        <v>13307</v>
      </c>
      <c r="BN263" s="511" t="s">
        <v>138</v>
      </c>
      <c r="BO263" s="511" t="s">
        <v>9027</v>
      </c>
      <c r="BP263" s="513" t="s">
        <v>138</v>
      </c>
      <c r="BQ263" s="511" t="s">
        <v>138</v>
      </c>
      <c r="BR263" s="511" t="s">
        <v>8445</v>
      </c>
      <c r="BS263" s="511" t="s">
        <v>13308</v>
      </c>
      <c r="BT263" s="511" t="s">
        <v>138</v>
      </c>
      <c r="BU263" s="511" t="s">
        <v>13309</v>
      </c>
      <c r="BV263" s="511" t="s">
        <v>138</v>
      </c>
      <c r="BW263" s="511">
        <v>3</v>
      </c>
      <c r="BX263" s="511" t="s">
        <v>13310</v>
      </c>
      <c r="BY263" s="511" t="s">
        <v>138</v>
      </c>
      <c r="BZ263" s="511">
        <v>36</v>
      </c>
      <c r="CA263" s="511" t="s">
        <v>13311</v>
      </c>
      <c r="CB263" s="511" t="s">
        <v>13312</v>
      </c>
      <c r="CC263" s="511" t="s">
        <v>13313</v>
      </c>
      <c r="CD263" s="511" t="s">
        <v>138</v>
      </c>
      <c r="CE263" s="518" t="s">
        <v>13314</v>
      </c>
      <c r="CF263" s="518" t="s">
        <v>13315</v>
      </c>
      <c r="CG263" s="518" t="s">
        <v>13316</v>
      </c>
      <c r="CH263" s="518" t="s">
        <v>13317</v>
      </c>
      <c r="CI263" s="518" t="s">
        <v>13318</v>
      </c>
      <c r="CJ263" s="518" t="s">
        <v>13319</v>
      </c>
      <c r="CK263" s="518" t="s">
        <v>13320</v>
      </c>
      <c r="CL263" s="518" t="s">
        <v>13321</v>
      </c>
      <c r="CM263" s="518" t="s">
        <v>13322</v>
      </c>
      <c r="CN263" s="518" t="s">
        <v>13323</v>
      </c>
      <c r="CO263" s="518" t="s">
        <v>13324</v>
      </c>
      <c r="CP263" s="518" t="s">
        <v>13325</v>
      </c>
      <c r="CQ263" s="518" t="s">
        <v>13326</v>
      </c>
      <c r="CR263" s="518" t="s">
        <v>13327</v>
      </c>
      <c r="CS263" s="518" t="s">
        <v>13328</v>
      </c>
      <c r="CT263" s="518" t="s">
        <v>13329</v>
      </c>
      <c r="CU263" s="518" t="s">
        <v>13330</v>
      </c>
      <c r="CV263" s="518" t="s">
        <v>13331</v>
      </c>
      <c r="CW263" s="518" t="s">
        <v>13332</v>
      </c>
      <c r="CX263" s="518" t="s">
        <v>13333</v>
      </c>
      <c r="CY263" s="518" t="s">
        <v>102</v>
      </c>
      <c r="CZ263" s="518" t="s">
        <v>102</v>
      </c>
      <c r="DA263" s="518" t="s">
        <v>102</v>
      </c>
      <c r="DB263" s="518" t="s">
        <v>102</v>
      </c>
      <c r="DC263" s="518" t="s">
        <v>102</v>
      </c>
      <c r="DD263" s="518" t="s">
        <v>102</v>
      </c>
      <c r="DE263" s="518" t="s">
        <v>102</v>
      </c>
      <c r="DF263" s="518" t="s">
        <v>102</v>
      </c>
      <c r="DG263" s="518" t="s">
        <v>102</v>
      </c>
      <c r="DH263" s="518" t="s">
        <v>102</v>
      </c>
      <c r="DI263" s="518" t="s">
        <v>102</v>
      </c>
      <c r="DJ263" s="518" t="s">
        <v>102</v>
      </c>
      <c r="DK263" s="518" t="s">
        <v>102</v>
      </c>
      <c r="DL263" s="518" t="s">
        <v>102</v>
      </c>
      <c r="DM263" s="518" t="s">
        <v>102</v>
      </c>
      <c r="DN263" s="518" t="s">
        <v>102</v>
      </c>
      <c r="DO263" s="518" t="s">
        <v>102</v>
      </c>
      <c r="DP263" s="518" t="s">
        <v>102</v>
      </c>
      <c r="DQ263" s="518" t="s">
        <v>102</v>
      </c>
      <c r="DR263" s="518" t="s">
        <v>102</v>
      </c>
      <c r="DS263" s="518" t="s">
        <v>102</v>
      </c>
      <c r="DT263" s="518" t="s">
        <v>102</v>
      </c>
      <c r="DU263" s="518" t="s">
        <v>102</v>
      </c>
      <c r="DV263" s="518" t="s">
        <v>102</v>
      </c>
      <c r="DW263" s="518" t="s">
        <v>102</v>
      </c>
      <c r="DX263" s="518" t="s">
        <v>102</v>
      </c>
      <c r="DY263" s="518" t="s">
        <v>102</v>
      </c>
      <c r="DZ263" s="518" t="s">
        <v>102</v>
      </c>
      <c r="EA263" s="518" t="s">
        <v>102</v>
      </c>
      <c r="EB263" s="518" t="s">
        <v>102</v>
      </c>
      <c r="EC263" s="518" t="s">
        <v>102</v>
      </c>
      <c r="ED263" s="518" t="s">
        <v>102</v>
      </c>
      <c r="EE263" s="518" t="s">
        <v>102</v>
      </c>
      <c r="EF263" s="518" t="s">
        <v>102</v>
      </c>
      <c r="EG263" s="518" t="s">
        <v>102</v>
      </c>
      <c r="EH263" s="518" t="s">
        <v>102</v>
      </c>
      <c r="EI263" s="518" t="s">
        <v>102</v>
      </c>
      <c r="EJ263" s="518" t="s">
        <v>102</v>
      </c>
      <c r="EK263" s="518" t="s">
        <v>102</v>
      </c>
      <c r="EL263" s="518" t="s">
        <v>102</v>
      </c>
      <c r="EM263" s="518" t="s">
        <v>102</v>
      </c>
      <c r="EN263" s="518" t="s">
        <v>102</v>
      </c>
      <c r="EO263" s="518" t="s">
        <v>102</v>
      </c>
      <c r="EP263" s="518" t="s">
        <v>102</v>
      </c>
      <c r="EQ263" s="518" t="s">
        <v>102</v>
      </c>
      <c r="ER263" s="518" t="s">
        <v>102</v>
      </c>
      <c r="ES263" s="518" t="s">
        <v>102</v>
      </c>
      <c r="ET263" s="518" t="s">
        <v>102</v>
      </c>
      <c r="EU263" s="518" t="s">
        <v>102</v>
      </c>
      <c r="EV263" s="518" t="s">
        <v>102</v>
      </c>
      <c r="EW263" s="518" t="s">
        <v>102</v>
      </c>
      <c r="EX263" s="518" t="s">
        <v>102</v>
      </c>
      <c r="EY263" s="518" t="s">
        <v>102</v>
      </c>
      <c r="EZ263" s="518" t="s">
        <v>102</v>
      </c>
      <c r="FA263" s="518" t="s">
        <v>102</v>
      </c>
      <c r="FB263" s="518" t="s">
        <v>102</v>
      </c>
      <c r="FC263" s="518" t="s">
        <v>102</v>
      </c>
      <c r="FD263" s="518" t="s">
        <v>102</v>
      </c>
      <c r="FE263" s="518" t="s">
        <v>102</v>
      </c>
      <c r="FF263" s="518" t="s">
        <v>102</v>
      </c>
      <c r="FG263" s="518" t="s">
        <v>102</v>
      </c>
      <c r="FH263" s="518" t="s">
        <v>102</v>
      </c>
      <c r="FI263" s="518" t="s">
        <v>102</v>
      </c>
      <c r="FJ263" s="518" t="s">
        <v>102</v>
      </c>
      <c r="FK263" s="518" t="s">
        <v>102</v>
      </c>
      <c r="FL263" s="518" t="s">
        <v>102</v>
      </c>
      <c r="FM263" s="518" t="s">
        <v>102</v>
      </c>
      <c r="FN263" s="518" t="s">
        <v>102</v>
      </c>
      <c r="FO263" s="518" t="s">
        <v>102</v>
      </c>
      <c r="FP263" s="518" t="s">
        <v>102</v>
      </c>
      <c r="FQ263" s="518" t="s">
        <v>102</v>
      </c>
      <c r="FR263" s="518" t="s">
        <v>102</v>
      </c>
      <c r="FS263" s="518" t="s">
        <v>102</v>
      </c>
      <c r="FT263" s="518" t="s">
        <v>102</v>
      </c>
      <c r="FU263" s="518" t="s">
        <v>102</v>
      </c>
      <c r="FV263" s="518" t="s">
        <v>102</v>
      </c>
      <c r="FW263" s="518" t="s">
        <v>102</v>
      </c>
      <c r="FX263" s="518" t="s">
        <v>102</v>
      </c>
      <c r="FY263" s="518" t="s">
        <v>102</v>
      </c>
      <c r="FZ263" s="518" t="s">
        <v>102</v>
      </c>
      <c r="GA263" s="518" t="s">
        <v>102</v>
      </c>
      <c r="GB263" s="518" t="s">
        <v>102</v>
      </c>
      <c r="GC263" s="518" t="s">
        <v>102</v>
      </c>
      <c r="GD263" s="518" t="s">
        <v>102</v>
      </c>
      <c r="GE263" s="518" t="s">
        <v>102</v>
      </c>
      <c r="GF263" s="518" t="s">
        <v>102</v>
      </c>
      <c r="GG263" s="518" t="s">
        <v>102</v>
      </c>
      <c r="GH263" s="518" t="s">
        <v>102</v>
      </c>
      <c r="GI263" s="518" t="s">
        <v>102</v>
      </c>
      <c r="GJ263" s="518" t="s">
        <v>102</v>
      </c>
      <c r="GK263" s="518" t="s">
        <v>102</v>
      </c>
      <c r="GL263" s="518" t="s">
        <v>102</v>
      </c>
      <c r="GM263" s="518" t="s">
        <v>102</v>
      </c>
      <c r="GN263" s="518" t="s">
        <v>102</v>
      </c>
      <c r="GO263" s="518" t="s">
        <v>102</v>
      </c>
      <c r="GP263" s="518" t="s">
        <v>102</v>
      </c>
      <c r="GQ263" s="518" t="s">
        <v>102</v>
      </c>
      <c r="GR263" s="518" t="s">
        <v>102</v>
      </c>
      <c r="GS263" s="518" t="s">
        <v>102</v>
      </c>
      <c r="GT263" s="518" t="s">
        <v>102</v>
      </c>
      <c r="GU263" s="518" t="s">
        <v>102</v>
      </c>
      <c r="GV263" s="518" t="s">
        <v>102</v>
      </c>
      <c r="GW263" s="518" t="s">
        <v>102</v>
      </c>
      <c r="GX263" s="518" t="s">
        <v>102</v>
      </c>
      <c r="GY263" s="518" t="s">
        <v>102</v>
      </c>
      <c r="GZ263" s="518" t="s">
        <v>102</v>
      </c>
      <c r="HA263" s="518" t="s">
        <v>102</v>
      </c>
      <c r="HB263" s="518" t="s">
        <v>102</v>
      </c>
      <c r="HC263" s="511" t="str">
        <f t="shared" si="4"/>
        <v>2009-800204</v>
      </c>
    </row>
    <row r="264" spans="1:211" ht="48" hidden="1" customHeight="1" x14ac:dyDescent="0.15">
      <c r="A264" s="511" t="s">
        <v>4592</v>
      </c>
      <c r="B264" s="522" t="s">
        <v>13334</v>
      </c>
      <c r="C264" s="513">
        <v>40423</v>
      </c>
      <c r="D264" s="512" t="s">
        <v>8419</v>
      </c>
      <c r="E264" s="522" t="s">
        <v>8498</v>
      </c>
      <c r="F264" s="522" t="s">
        <v>8421</v>
      </c>
      <c r="G264" s="513">
        <v>40704</v>
      </c>
      <c r="H264" s="522" t="s">
        <v>13335</v>
      </c>
      <c r="I264" s="512" t="s">
        <v>8500</v>
      </c>
      <c r="J264" s="513">
        <v>40658</v>
      </c>
      <c r="K264" s="522"/>
      <c r="N264" s="513"/>
      <c r="O264" s="513"/>
      <c r="Q264" s="513"/>
      <c r="R264" s="513"/>
      <c r="S264" s="511" t="s">
        <v>13336</v>
      </c>
      <c r="T264" s="511">
        <v>2011</v>
      </c>
      <c r="U264" s="515" t="s">
        <v>13222</v>
      </c>
      <c r="V264" s="514">
        <v>124</v>
      </c>
      <c r="W264" s="514">
        <v>3</v>
      </c>
      <c r="X264" s="514">
        <v>2</v>
      </c>
      <c r="Y264" s="513">
        <v>37445</v>
      </c>
      <c r="Z264" s="512" t="s">
        <v>13299</v>
      </c>
      <c r="AA264" s="512" t="s">
        <v>13300</v>
      </c>
      <c r="AB264" s="513">
        <v>38022</v>
      </c>
      <c r="AC264" s="513">
        <v>39463</v>
      </c>
      <c r="AD264" s="512" t="s">
        <v>13301</v>
      </c>
      <c r="AE264" s="513">
        <v>38516</v>
      </c>
      <c r="AF264" s="512" t="s">
        <v>138</v>
      </c>
      <c r="AG264" s="512" t="s">
        <v>13300</v>
      </c>
      <c r="AH264" s="516">
        <v>4035007</v>
      </c>
      <c r="AI264" s="513">
        <v>39388</v>
      </c>
      <c r="AJ264" s="513" t="s">
        <v>138</v>
      </c>
      <c r="AK264" s="511" t="s">
        <v>138</v>
      </c>
      <c r="AL264" s="513" t="s">
        <v>138</v>
      </c>
      <c r="AM264" s="511" t="s">
        <v>138</v>
      </c>
      <c r="AN264" s="511" t="s">
        <v>13302</v>
      </c>
      <c r="AO264" s="511" t="s">
        <v>3334</v>
      </c>
      <c r="AP264" s="511" t="s">
        <v>3334</v>
      </c>
      <c r="AQ264" s="511" t="s">
        <v>13303</v>
      </c>
      <c r="AR264" s="511" t="s">
        <v>13303</v>
      </c>
      <c r="AS264" s="511" t="s">
        <v>3335</v>
      </c>
      <c r="AT264" s="511" t="s">
        <v>3335</v>
      </c>
      <c r="AU264" s="511" t="s">
        <v>3335</v>
      </c>
      <c r="AV264" s="511" t="s">
        <v>13304</v>
      </c>
      <c r="AW264" s="511" t="s">
        <v>3335</v>
      </c>
      <c r="AX264" s="511" t="s">
        <v>3335</v>
      </c>
      <c r="AY264" s="511" t="s">
        <v>3336</v>
      </c>
      <c r="AZ264" s="511" t="s">
        <v>3336</v>
      </c>
      <c r="BA264" s="511" t="s">
        <v>3337</v>
      </c>
      <c r="BB264" s="511">
        <v>109668</v>
      </c>
      <c r="BC264" s="512" t="s">
        <v>3332</v>
      </c>
      <c r="BD264" s="511" t="s">
        <v>3333</v>
      </c>
      <c r="BE264" s="511" t="s">
        <v>13305</v>
      </c>
      <c r="BF264" s="511" t="s">
        <v>3331</v>
      </c>
      <c r="BG264" s="511" t="s">
        <v>13306</v>
      </c>
      <c r="BH264" s="511" t="s">
        <v>8648</v>
      </c>
      <c r="BI264" s="511">
        <v>2</v>
      </c>
      <c r="BJ264" s="511">
        <v>8</v>
      </c>
      <c r="BK264" s="511" t="s">
        <v>138</v>
      </c>
      <c r="BL264" s="511" t="s">
        <v>138</v>
      </c>
      <c r="BM264" s="511" t="s">
        <v>13307</v>
      </c>
      <c r="BN264" s="511" t="s">
        <v>138</v>
      </c>
      <c r="BO264" s="511" t="s">
        <v>9027</v>
      </c>
      <c r="BP264" s="513" t="s">
        <v>138</v>
      </c>
      <c r="BQ264" s="511" t="s">
        <v>138</v>
      </c>
      <c r="BR264" s="511" t="s">
        <v>8445</v>
      </c>
      <c r="BS264" s="511" t="s">
        <v>13308</v>
      </c>
      <c r="BT264" s="511" t="s">
        <v>138</v>
      </c>
      <c r="BU264" s="511" t="s">
        <v>13309</v>
      </c>
      <c r="BV264" s="511" t="s">
        <v>138</v>
      </c>
      <c r="BW264" s="511">
        <v>3</v>
      </c>
      <c r="BX264" s="511" t="s">
        <v>13310</v>
      </c>
      <c r="BY264" s="511" t="s">
        <v>138</v>
      </c>
      <c r="BZ264" s="511">
        <v>36</v>
      </c>
      <c r="CA264" s="511" t="s">
        <v>13311</v>
      </c>
      <c r="CB264" s="511" t="s">
        <v>13312</v>
      </c>
      <c r="CC264" s="511" t="s">
        <v>13313</v>
      </c>
      <c r="CD264" s="511" t="s">
        <v>138</v>
      </c>
      <c r="CE264" s="518" t="s">
        <v>102</v>
      </c>
      <c r="CF264" s="518" t="s">
        <v>102</v>
      </c>
      <c r="CG264" s="518" t="s">
        <v>102</v>
      </c>
      <c r="CH264" s="518" t="s">
        <v>102</v>
      </c>
      <c r="CI264" s="518" t="s">
        <v>102</v>
      </c>
      <c r="CJ264" s="518" t="s">
        <v>102</v>
      </c>
      <c r="CK264" s="518" t="s">
        <v>102</v>
      </c>
      <c r="CL264" s="518" t="s">
        <v>102</v>
      </c>
      <c r="CM264" s="518" t="s">
        <v>102</v>
      </c>
      <c r="CN264" s="518" t="s">
        <v>102</v>
      </c>
      <c r="CO264" s="518" t="s">
        <v>102</v>
      </c>
      <c r="CP264" s="518" t="s">
        <v>102</v>
      </c>
      <c r="CQ264" s="518" t="s">
        <v>102</v>
      </c>
      <c r="CR264" s="518" t="s">
        <v>102</v>
      </c>
      <c r="CS264" s="518" t="s">
        <v>102</v>
      </c>
      <c r="CT264" s="518" t="s">
        <v>102</v>
      </c>
      <c r="CU264" s="518" t="s">
        <v>102</v>
      </c>
      <c r="CV264" s="518" t="s">
        <v>102</v>
      </c>
      <c r="CW264" s="518" t="s">
        <v>102</v>
      </c>
      <c r="CX264" s="518" t="s">
        <v>102</v>
      </c>
      <c r="CY264" s="518" t="s">
        <v>13337</v>
      </c>
      <c r="CZ264" s="518" t="s">
        <v>13338</v>
      </c>
      <c r="DA264" s="518" t="s">
        <v>13339</v>
      </c>
      <c r="DB264" s="518" t="s">
        <v>13340</v>
      </c>
      <c r="DC264" s="518" t="s">
        <v>13341</v>
      </c>
      <c r="DD264" s="518" t="s">
        <v>13342</v>
      </c>
      <c r="DE264" s="518" t="s">
        <v>13343</v>
      </c>
      <c r="DF264" s="518" t="s">
        <v>13344</v>
      </c>
      <c r="DG264" s="518" t="s">
        <v>13345</v>
      </c>
      <c r="DH264" s="518" t="s">
        <v>13346</v>
      </c>
      <c r="DI264" s="518" t="s">
        <v>13347</v>
      </c>
      <c r="DJ264" s="518" t="s">
        <v>13348</v>
      </c>
      <c r="DK264" s="518" t="s">
        <v>13349</v>
      </c>
      <c r="DL264" s="518" t="s">
        <v>13350</v>
      </c>
      <c r="DM264" s="518" t="s">
        <v>13351</v>
      </c>
      <c r="DN264" s="518" t="s">
        <v>13352</v>
      </c>
      <c r="DO264" s="518" t="s">
        <v>13353</v>
      </c>
      <c r="DP264" s="518" t="s">
        <v>13354</v>
      </c>
      <c r="DQ264" s="518" t="s">
        <v>13355</v>
      </c>
      <c r="DR264" s="518" t="s">
        <v>13356</v>
      </c>
      <c r="DS264" s="518" t="s">
        <v>13357</v>
      </c>
      <c r="DT264" s="518" t="s">
        <v>13358</v>
      </c>
      <c r="DU264" s="518" t="s">
        <v>13359</v>
      </c>
      <c r="DV264" s="518" t="s">
        <v>13360</v>
      </c>
      <c r="DW264" s="518" t="s">
        <v>13361</v>
      </c>
      <c r="DX264" s="518" t="s">
        <v>13362</v>
      </c>
      <c r="DY264" s="518" t="s">
        <v>13363</v>
      </c>
      <c r="DZ264" s="518" t="s">
        <v>13364</v>
      </c>
      <c r="EA264" s="518" t="s">
        <v>102</v>
      </c>
      <c r="EB264" s="518" t="s">
        <v>102</v>
      </c>
      <c r="EC264" s="518" t="s">
        <v>102</v>
      </c>
      <c r="ED264" s="518" t="s">
        <v>102</v>
      </c>
      <c r="EE264" s="518" t="s">
        <v>102</v>
      </c>
      <c r="EF264" s="518" t="s">
        <v>102</v>
      </c>
      <c r="EG264" s="518" t="s">
        <v>102</v>
      </c>
      <c r="EH264" s="518" t="s">
        <v>102</v>
      </c>
      <c r="EI264" s="518" t="s">
        <v>102</v>
      </c>
      <c r="EJ264" s="518" t="s">
        <v>102</v>
      </c>
      <c r="EK264" s="518" t="s">
        <v>102</v>
      </c>
      <c r="EL264" s="518" t="s">
        <v>102</v>
      </c>
      <c r="EM264" s="518" t="s">
        <v>102</v>
      </c>
      <c r="EN264" s="518" t="s">
        <v>102</v>
      </c>
      <c r="EO264" s="518" t="s">
        <v>102</v>
      </c>
      <c r="EP264" s="518" t="s">
        <v>102</v>
      </c>
      <c r="EQ264" s="518" t="s">
        <v>102</v>
      </c>
      <c r="ER264" s="518" t="s">
        <v>102</v>
      </c>
      <c r="ES264" s="518" t="s">
        <v>102</v>
      </c>
      <c r="ET264" s="518" t="s">
        <v>102</v>
      </c>
      <c r="EU264" s="518" t="s">
        <v>102</v>
      </c>
      <c r="EV264" s="518" t="s">
        <v>102</v>
      </c>
      <c r="EW264" s="518" t="s">
        <v>102</v>
      </c>
      <c r="EX264" s="518" t="s">
        <v>102</v>
      </c>
      <c r="EY264" s="518" t="s">
        <v>102</v>
      </c>
      <c r="EZ264" s="518" t="s">
        <v>102</v>
      </c>
      <c r="FA264" s="518" t="s">
        <v>102</v>
      </c>
      <c r="FB264" s="518" t="s">
        <v>102</v>
      </c>
      <c r="FC264" s="518" t="s">
        <v>102</v>
      </c>
      <c r="FD264" s="518" t="s">
        <v>102</v>
      </c>
      <c r="FE264" s="518" t="s">
        <v>102</v>
      </c>
      <c r="FF264" s="518" t="s">
        <v>102</v>
      </c>
      <c r="FG264" s="518" t="s">
        <v>102</v>
      </c>
      <c r="FH264" s="518" t="s">
        <v>102</v>
      </c>
      <c r="FI264" s="518" t="s">
        <v>102</v>
      </c>
      <c r="FJ264" s="518" t="s">
        <v>102</v>
      </c>
      <c r="FK264" s="518" t="s">
        <v>102</v>
      </c>
      <c r="FL264" s="518" t="s">
        <v>102</v>
      </c>
      <c r="FM264" s="518" t="s">
        <v>102</v>
      </c>
      <c r="FN264" s="518" t="s">
        <v>102</v>
      </c>
      <c r="FO264" s="518" t="s">
        <v>102</v>
      </c>
      <c r="FP264" s="518" t="s">
        <v>102</v>
      </c>
      <c r="FQ264" s="518" t="s">
        <v>102</v>
      </c>
      <c r="FR264" s="518" t="s">
        <v>102</v>
      </c>
      <c r="FS264" s="518" t="s">
        <v>102</v>
      </c>
      <c r="FT264" s="518" t="s">
        <v>102</v>
      </c>
      <c r="FU264" s="518" t="s">
        <v>102</v>
      </c>
      <c r="FV264" s="518" t="s">
        <v>102</v>
      </c>
      <c r="FW264" s="518" t="s">
        <v>102</v>
      </c>
      <c r="FX264" s="518" t="s">
        <v>102</v>
      </c>
      <c r="FY264" s="518" t="s">
        <v>102</v>
      </c>
      <c r="FZ264" s="518" t="s">
        <v>102</v>
      </c>
      <c r="GA264" s="518" t="s">
        <v>102</v>
      </c>
      <c r="GB264" s="518" t="s">
        <v>102</v>
      </c>
      <c r="GC264" s="518" t="s">
        <v>102</v>
      </c>
      <c r="GD264" s="518" t="s">
        <v>102</v>
      </c>
      <c r="GE264" s="518" t="s">
        <v>102</v>
      </c>
      <c r="GF264" s="518" t="s">
        <v>102</v>
      </c>
      <c r="GG264" s="518" t="s">
        <v>102</v>
      </c>
      <c r="GH264" s="518" t="s">
        <v>102</v>
      </c>
      <c r="GI264" s="518" t="s">
        <v>102</v>
      </c>
      <c r="GJ264" s="518" t="s">
        <v>102</v>
      </c>
      <c r="GK264" s="518" t="s">
        <v>102</v>
      </c>
      <c r="GL264" s="518" t="s">
        <v>102</v>
      </c>
      <c r="GM264" s="518" t="s">
        <v>102</v>
      </c>
      <c r="GN264" s="518" t="s">
        <v>102</v>
      </c>
      <c r="GO264" s="518" t="s">
        <v>102</v>
      </c>
      <c r="GP264" s="518" t="s">
        <v>102</v>
      </c>
      <c r="GQ264" s="518" t="s">
        <v>102</v>
      </c>
      <c r="GR264" s="518" t="s">
        <v>102</v>
      </c>
      <c r="GS264" s="518" t="s">
        <v>102</v>
      </c>
      <c r="GT264" s="518" t="s">
        <v>102</v>
      </c>
      <c r="GU264" s="518" t="s">
        <v>102</v>
      </c>
      <c r="GV264" s="518" t="s">
        <v>102</v>
      </c>
      <c r="GW264" s="518" t="s">
        <v>102</v>
      </c>
      <c r="GX264" s="518" t="s">
        <v>102</v>
      </c>
      <c r="GY264" s="518" t="s">
        <v>102</v>
      </c>
      <c r="GZ264" s="518" t="s">
        <v>102</v>
      </c>
      <c r="HA264" s="518" t="s">
        <v>102</v>
      </c>
      <c r="HB264" s="518" t="s">
        <v>102</v>
      </c>
      <c r="HC264" s="511" t="str">
        <f t="shared" si="4"/>
        <v>2010-800152</v>
      </c>
    </row>
    <row r="265" spans="1:211" ht="48" hidden="1" customHeight="1" x14ac:dyDescent="0.15">
      <c r="A265" s="511" t="s">
        <v>4592</v>
      </c>
      <c r="B265" s="522" t="s">
        <v>13365</v>
      </c>
      <c r="C265" s="513">
        <v>40438</v>
      </c>
      <c r="D265" s="512" t="s">
        <v>8419</v>
      </c>
      <c r="E265" s="522" t="s">
        <v>8498</v>
      </c>
      <c r="F265" s="522" t="s">
        <v>8493</v>
      </c>
      <c r="G265" s="513">
        <v>40730</v>
      </c>
      <c r="H265" s="522" t="s">
        <v>13366</v>
      </c>
      <c r="I265" s="512" t="s">
        <v>9374</v>
      </c>
      <c r="J265" s="513">
        <v>40690</v>
      </c>
      <c r="K265" s="522"/>
      <c r="N265" s="513"/>
      <c r="O265" s="513"/>
      <c r="Q265" s="513"/>
      <c r="R265" s="513"/>
      <c r="S265" s="511" t="s">
        <v>13367</v>
      </c>
      <c r="T265" s="511">
        <v>2011</v>
      </c>
      <c r="U265" s="515" t="s">
        <v>13222</v>
      </c>
      <c r="V265" s="514">
        <v>124</v>
      </c>
      <c r="W265" s="514">
        <v>3</v>
      </c>
      <c r="X265" s="514">
        <v>3</v>
      </c>
      <c r="Y265" s="513">
        <v>37445</v>
      </c>
      <c r="Z265" s="512" t="s">
        <v>13299</v>
      </c>
      <c r="AA265" s="512" t="s">
        <v>13300</v>
      </c>
      <c r="AB265" s="513">
        <v>38022</v>
      </c>
      <c r="AC265" s="513">
        <v>39463</v>
      </c>
      <c r="AD265" s="512" t="s">
        <v>13301</v>
      </c>
      <c r="AE265" s="513">
        <v>38516</v>
      </c>
      <c r="AF265" s="512" t="s">
        <v>138</v>
      </c>
      <c r="AG265" s="512" t="s">
        <v>13300</v>
      </c>
      <c r="AH265" s="516">
        <v>4035007</v>
      </c>
      <c r="AI265" s="513">
        <v>39388</v>
      </c>
      <c r="AJ265" s="513" t="s">
        <v>138</v>
      </c>
      <c r="AK265" s="511" t="s">
        <v>138</v>
      </c>
      <c r="AL265" s="513" t="s">
        <v>138</v>
      </c>
      <c r="AM265" s="511" t="s">
        <v>138</v>
      </c>
      <c r="AN265" s="511" t="s">
        <v>13302</v>
      </c>
      <c r="AO265" s="511" t="s">
        <v>3334</v>
      </c>
      <c r="AP265" s="511" t="s">
        <v>3334</v>
      </c>
      <c r="AQ265" s="511" t="s">
        <v>13303</v>
      </c>
      <c r="AR265" s="511" t="s">
        <v>13303</v>
      </c>
      <c r="AS265" s="511" t="s">
        <v>3335</v>
      </c>
      <c r="AT265" s="511" t="s">
        <v>3335</v>
      </c>
      <c r="AU265" s="511" t="s">
        <v>3335</v>
      </c>
      <c r="AV265" s="511" t="s">
        <v>13304</v>
      </c>
      <c r="AW265" s="511" t="s">
        <v>3335</v>
      </c>
      <c r="AX265" s="511" t="s">
        <v>3335</v>
      </c>
      <c r="AY265" s="511" t="s">
        <v>3336</v>
      </c>
      <c r="AZ265" s="511" t="s">
        <v>3336</v>
      </c>
      <c r="BA265" s="511" t="s">
        <v>3337</v>
      </c>
      <c r="BB265" s="511">
        <v>109668</v>
      </c>
      <c r="BC265" s="512" t="s">
        <v>3332</v>
      </c>
      <c r="BD265" s="511" t="s">
        <v>3333</v>
      </c>
      <c r="BE265" s="511" t="s">
        <v>13305</v>
      </c>
      <c r="BF265" s="511" t="s">
        <v>3331</v>
      </c>
      <c r="BG265" s="511" t="s">
        <v>13306</v>
      </c>
      <c r="BH265" s="511" t="s">
        <v>8648</v>
      </c>
      <c r="BI265" s="511">
        <v>2</v>
      </c>
      <c r="BJ265" s="511">
        <v>8</v>
      </c>
      <c r="BK265" s="511" t="s">
        <v>138</v>
      </c>
      <c r="BL265" s="511" t="s">
        <v>138</v>
      </c>
      <c r="BM265" s="511" t="s">
        <v>13307</v>
      </c>
      <c r="BN265" s="511" t="s">
        <v>138</v>
      </c>
      <c r="BO265" s="511" t="s">
        <v>9027</v>
      </c>
      <c r="BP265" s="513" t="s">
        <v>138</v>
      </c>
      <c r="BQ265" s="511" t="s">
        <v>138</v>
      </c>
      <c r="BR265" s="511" t="s">
        <v>8445</v>
      </c>
      <c r="BS265" s="511" t="s">
        <v>13308</v>
      </c>
      <c r="BT265" s="511" t="s">
        <v>138</v>
      </c>
      <c r="BU265" s="511" t="s">
        <v>13309</v>
      </c>
      <c r="BV265" s="511" t="s">
        <v>138</v>
      </c>
      <c r="BW265" s="511">
        <v>3</v>
      </c>
      <c r="BX265" s="511" t="s">
        <v>13310</v>
      </c>
      <c r="BY265" s="511" t="s">
        <v>138</v>
      </c>
      <c r="BZ265" s="511">
        <v>36</v>
      </c>
      <c r="CA265" s="511" t="s">
        <v>13311</v>
      </c>
      <c r="CB265" s="511" t="s">
        <v>13312</v>
      </c>
      <c r="CC265" s="511" t="s">
        <v>13313</v>
      </c>
      <c r="CD265" s="511" t="s">
        <v>138</v>
      </c>
      <c r="CE265" s="518" t="s">
        <v>102</v>
      </c>
      <c r="CF265" s="518" t="s">
        <v>102</v>
      </c>
      <c r="CG265" s="518" t="s">
        <v>102</v>
      </c>
      <c r="CH265" s="518" t="s">
        <v>102</v>
      </c>
      <c r="CI265" s="518" t="s">
        <v>102</v>
      </c>
      <c r="CJ265" s="518" t="s">
        <v>102</v>
      </c>
      <c r="CK265" s="518" t="s">
        <v>102</v>
      </c>
      <c r="CL265" s="518" t="s">
        <v>102</v>
      </c>
      <c r="CM265" s="518" t="s">
        <v>102</v>
      </c>
      <c r="CN265" s="518" t="s">
        <v>102</v>
      </c>
      <c r="CO265" s="518" t="s">
        <v>102</v>
      </c>
      <c r="CP265" s="518" t="s">
        <v>102</v>
      </c>
      <c r="CQ265" s="518" t="s">
        <v>102</v>
      </c>
      <c r="CR265" s="518" t="s">
        <v>102</v>
      </c>
      <c r="CS265" s="518" t="s">
        <v>102</v>
      </c>
      <c r="CT265" s="518" t="s">
        <v>102</v>
      </c>
      <c r="CU265" s="518" t="s">
        <v>102</v>
      </c>
      <c r="CV265" s="518" t="s">
        <v>102</v>
      </c>
      <c r="CW265" s="518" t="s">
        <v>102</v>
      </c>
      <c r="CX265" s="518" t="s">
        <v>102</v>
      </c>
      <c r="CY265" s="518" t="s">
        <v>102</v>
      </c>
      <c r="CZ265" s="518" t="s">
        <v>102</v>
      </c>
      <c r="DA265" s="518" t="s">
        <v>102</v>
      </c>
      <c r="DB265" s="518" t="s">
        <v>102</v>
      </c>
      <c r="DC265" s="518" t="s">
        <v>102</v>
      </c>
      <c r="DD265" s="518" t="s">
        <v>102</v>
      </c>
      <c r="DE265" s="518" t="s">
        <v>102</v>
      </c>
      <c r="DF265" s="518" t="s">
        <v>102</v>
      </c>
      <c r="DG265" s="518" t="s">
        <v>102</v>
      </c>
      <c r="DH265" s="518" t="s">
        <v>102</v>
      </c>
      <c r="DI265" s="518" t="s">
        <v>102</v>
      </c>
      <c r="DJ265" s="518" t="s">
        <v>102</v>
      </c>
      <c r="DK265" s="518" t="s">
        <v>102</v>
      </c>
      <c r="DL265" s="518" t="s">
        <v>102</v>
      </c>
      <c r="DM265" s="518" t="s">
        <v>102</v>
      </c>
      <c r="DN265" s="518" t="s">
        <v>102</v>
      </c>
      <c r="DO265" s="518" t="s">
        <v>102</v>
      </c>
      <c r="DP265" s="518" t="s">
        <v>102</v>
      </c>
      <c r="DQ265" s="518" t="s">
        <v>102</v>
      </c>
      <c r="DR265" s="518" t="s">
        <v>102</v>
      </c>
      <c r="DS265" s="518" t="s">
        <v>102</v>
      </c>
      <c r="DT265" s="518" t="s">
        <v>102</v>
      </c>
      <c r="DU265" s="518" t="s">
        <v>102</v>
      </c>
      <c r="DV265" s="518" t="s">
        <v>102</v>
      </c>
      <c r="DW265" s="518" t="s">
        <v>102</v>
      </c>
      <c r="DX265" s="518" t="s">
        <v>102</v>
      </c>
      <c r="DY265" s="518" t="s">
        <v>102</v>
      </c>
      <c r="DZ265" s="518" t="s">
        <v>102</v>
      </c>
      <c r="EA265" s="518" t="s">
        <v>13368</v>
      </c>
      <c r="EB265" s="518" t="s">
        <v>13369</v>
      </c>
      <c r="EC265" s="518" t="s">
        <v>13370</v>
      </c>
      <c r="ED265" s="518" t="s">
        <v>13371</v>
      </c>
      <c r="EE265" s="518" t="s">
        <v>13372</v>
      </c>
      <c r="EF265" s="518" t="s">
        <v>13373</v>
      </c>
      <c r="EG265" s="518" t="s">
        <v>13374</v>
      </c>
      <c r="EH265" s="518" t="s">
        <v>13375</v>
      </c>
      <c r="EI265" s="518" t="s">
        <v>102</v>
      </c>
      <c r="EJ265" s="518" t="s">
        <v>102</v>
      </c>
      <c r="EK265" s="518" t="s">
        <v>102</v>
      </c>
      <c r="EL265" s="518" t="s">
        <v>102</v>
      </c>
      <c r="EM265" s="518" t="s">
        <v>102</v>
      </c>
      <c r="EN265" s="518" t="s">
        <v>102</v>
      </c>
      <c r="EO265" s="518" t="s">
        <v>102</v>
      </c>
      <c r="EP265" s="518" t="s">
        <v>102</v>
      </c>
      <c r="EQ265" s="518" t="s">
        <v>102</v>
      </c>
      <c r="ER265" s="518" t="s">
        <v>102</v>
      </c>
      <c r="ES265" s="518" t="s">
        <v>102</v>
      </c>
      <c r="ET265" s="518" t="s">
        <v>102</v>
      </c>
      <c r="EU265" s="518" t="s">
        <v>102</v>
      </c>
      <c r="EV265" s="518" t="s">
        <v>102</v>
      </c>
      <c r="EW265" s="518" t="s">
        <v>102</v>
      </c>
      <c r="EX265" s="518" t="s">
        <v>102</v>
      </c>
      <c r="EY265" s="518" t="s">
        <v>102</v>
      </c>
      <c r="EZ265" s="518" t="s">
        <v>102</v>
      </c>
      <c r="FA265" s="518" t="s">
        <v>102</v>
      </c>
      <c r="FB265" s="518" t="s">
        <v>102</v>
      </c>
      <c r="FC265" s="518" t="s">
        <v>102</v>
      </c>
      <c r="FD265" s="518" t="s">
        <v>102</v>
      </c>
      <c r="FE265" s="518" t="s">
        <v>102</v>
      </c>
      <c r="FF265" s="518" t="s">
        <v>102</v>
      </c>
      <c r="FG265" s="518" t="s">
        <v>102</v>
      </c>
      <c r="FH265" s="518" t="s">
        <v>102</v>
      </c>
      <c r="FI265" s="518" t="s">
        <v>102</v>
      </c>
      <c r="FJ265" s="518" t="s">
        <v>102</v>
      </c>
      <c r="FK265" s="518" t="s">
        <v>102</v>
      </c>
      <c r="FL265" s="518" t="s">
        <v>102</v>
      </c>
      <c r="FM265" s="518" t="s">
        <v>102</v>
      </c>
      <c r="FN265" s="518" t="s">
        <v>102</v>
      </c>
      <c r="FO265" s="518" t="s">
        <v>102</v>
      </c>
      <c r="FP265" s="518" t="s">
        <v>102</v>
      </c>
      <c r="FQ265" s="518" t="s">
        <v>102</v>
      </c>
      <c r="FR265" s="518" t="s">
        <v>102</v>
      </c>
      <c r="FS265" s="518" t="s">
        <v>102</v>
      </c>
      <c r="FT265" s="518" t="s">
        <v>102</v>
      </c>
      <c r="FU265" s="518" t="s">
        <v>102</v>
      </c>
      <c r="FV265" s="518" t="s">
        <v>102</v>
      </c>
      <c r="FW265" s="518" t="s">
        <v>102</v>
      </c>
      <c r="FX265" s="518" t="s">
        <v>102</v>
      </c>
      <c r="FY265" s="518" t="s">
        <v>102</v>
      </c>
      <c r="FZ265" s="518" t="s">
        <v>102</v>
      </c>
      <c r="GA265" s="518" t="s">
        <v>102</v>
      </c>
      <c r="GB265" s="518" t="s">
        <v>102</v>
      </c>
      <c r="GC265" s="518" t="s">
        <v>102</v>
      </c>
      <c r="GD265" s="518" t="s">
        <v>102</v>
      </c>
      <c r="GE265" s="518" t="s">
        <v>102</v>
      </c>
      <c r="GF265" s="518" t="s">
        <v>102</v>
      </c>
      <c r="GG265" s="518" t="s">
        <v>102</v>
      </c>
      <c r="GH265" s="518" t="s">
        <v>102</v>
      </c>
      <c r="GI265" s="518" t="s">
        <v>102</v>
      </c>
      <c r="GJ265" s="518" t="s">
        <v>102</v>
      </c>
      <c r="GK265" s="518" t="s">
        <v>102</v>
      </c>
      <c r="GL265" s="518" t="s">
        <v>102</v>
      </c>
      <c r="GM265" s="518" t="s">
        <v>102</v>
      </c>
      <c r="GN265" s="518" t="s">
        <v>102</v>
      </c>
      <c r="GO265" s="518" t="s">
        <v>102</v>
      </c>
      <c r="GP265" s="518" t="s">
        <v>102</v>
      </c>
      <c r="GQ265" s="518" t="s">
        <v>102</v>
      </c>
      <c r="GR265" s="518" t="s">
        <v>102</v>
      </c>
      <c r="GS265" s="518" t="s">
        <v>102</v>
      </c>
      <c r="GT265" s="518" t="s">
        <v>102</v>
      </c>
      <c r="GU265" s="518" t="s">
        <v>102</v>
      </c>
      <c r="GV265" s="518" t="s">
        <v>102</v>
      </c>
      <c r="GW265" s="518" t="s">
        <v>102</v>
      </c>
      <c r="GX265" s="518" t="s">
        <v>102</v>
      </c>
      <c r="GY265" s="518" t="s">
        <v>102</v>
      </c>
      <c r="GZ265" s="518" t="s">
        <v>102</v>
      </c>
      <c r="HA265" s="518" t="s">
        <v>102</v>
      </c>
      <c r="HB265" s="518" t="s">
        <v>102</v>
      </c>
      <c r="HC265" s="511" t="str">
        <f t="shared" si="4"/>
        <v>2010-800165</v>
      </c>
    </row>
    <row r="266" spans="1:211" ht="48" hidden="1" customHeight="1" x14ac:dyDescent="0.15">
      <c r="A266" s="511" t="s">
        <v>4594</v>
      </c>
      <c r="B266" s="512" t="s">
        <v>13376</v>
      </c>
      <c r="C266" s="513">
        <v>40205</v>
      </c>
      <c r="D266" s="512" t="s">
        <v>8419</v>
      </c>
      <c r="E266" s="512" t="s">
        <v>8452</v>
      </c>
      <c r="F266" s="512" t="s">
        <v>8843</v>
      </c>
      <c r="G266" s="513">
        <v>40630</v>
      </c>
      <c r="H266" s="512" t="s">
        <v>13377</v>
      </c>
      <c r="I266" s="512" t="s">
        <v>9557</v>
      </c>
      <c r="J266" s="513">
        <v>40498</v>
      </c>
      <c r="S266" s="514" t="s">
        <v>13378</v>
      </c>
      <c r="T266" s="511">
        <v>2011</v>
      </c>
      <c r="U266" s="515" t="s">
        <v>13379</v>
      </c>
      <c r="V266" s="514">
        <v>125</v>
      </c>
      <c r="W266" s="514">
        <v>1</v>
      </c>
      <c r="X266" s="514">
        <v>1</v>
      </c>
      <c r="Y266" s="513">
        <v>37496</v>
      </c>
      <c r="Z266" s="512" t="s">
        <v>13380</v>
      </c>
      <c r="AA266" s="512" t="s">
        <v>13381</v>
      </c>
      <c r="AB266" s="513">
        <v>38064</v>
      </c>
      <c r="AC266" s="513">
        <v>39911</v>
      </c>
      <c r="AD266" s="512" t="s">
        <v>13382</v>
      </c>
      <c r="AE266" s="513">
        <v>38499</v>
      </c>
      <c r="AF266" s="512" t="s">
        <v>138</v>
      </c>
      <c r="AG266" s="512" t="s">
        <v>13381</v>
      </c>
      <c r="AH266" s="516">
        <v>4249960</v>
      </c>
      <c r="AI266" s="513">
        <v>39836</v>
      </c>
      <c r="AJ266" s="513" t="s">
        <v>138</v>
      </c>
      <c r="AK266" s="511" t="s">
        <v>138</v>
      </c>
      <c r="AL266" s="513" t="s">
        <v>138</v>
      </c>
      <c r="AM266" s="511" t="s">
        <v>138</v>
      </c>
      <c r="AN266" s="511" t="s">
        <v>13383</v>
      </c>
      <c r="AO266" s="511" t="s">
        <v>1017</v>
      </c>
      <c r="AP266" s="511" t="s">
        <v>13384</v>
      </c>
      <c r="AQ266" s="511" t="s">
        <v>13385</v>
      </c>
      <c r="AR266" s="511" t="s">
        <v>13386</v>
      </c>
      <c r="AS266" s="511" t="s">
        <v>13387</v>
      </c>
      <c r="AT266" s="511" t="s">
        <v>13387</v>
      </c>
      <c r="AU266" s="511" t="s">
        <v>13388</v>
      </c>
      <c r="AV266" s="511" t="s">
        <v>13389</v>
      </c>
      <c r="AW266" s="511" t="s">
        <v>1018</v>
      </c>
      <c r="AX266" s="511" t="s">
        <v>13388</v>
      </c>
      <c r="AY266" s="511" t="s">
        <v>1019</v>
      </c>
      <c r="AZ266" s="511" t="s">
        <v>1019</v>
      </c>
      <c r="BA266" s="511" t="s">
        <v>1020</v>
      </c>
      <c r="BB266" s="511">
        <v>190688</v>
      </c>
      <c r="BC266" s="512" t="s">
        <v>1014</v>
      </c>
      <c r="BD266" s="511" t="s">
        <v>1015</v>
      </c>
      <c r="BE266" s="511" t="s">
        <v>13390</v>
      </c>
      <c r="BF266" s="511" t="s">
        <v>13391</v>
      </c>
      <c r="BG266" s="511" t="s">
        <v>13392</v>
      </c>
      <c r="BH266" s="511" t="s">
        <v>9244</v>
      </c>
      <c r="BI266" s="511">
        <v>10</v>
      </c>
      <c r="BJ266" s="511">
        <v>12</v>
      </c>
      <c r="BK266" s="511" t="s">
        <v>138</v>
      </c>
      <c r="BL266" s="511" t="s">
        <v>138</v>
      </c>
      <c r="BM266" s="511" t="s">
        <v>13393</v>
      </c>
      <c r="BN266" s="511" t="s">
        <v>138</v>
      </c>
      <c r="BO266" s="511" t="s">
        <v>9027</v>
      </c>
      <c r="BP266" s="513" t="s">
        <v>138</v>
      </c>
      <c r="BQ266" s="511" t="s">
        <v>138</v>
      </c>
      <c r="BR266" s="511" t="s">
        <v>8482</v>
      </c>
      <c r="BS266" s="511" t="s">
        <v>13394</v>
      </c>
      <c r="BT266" s="511" t="s">
        <v>1016</v>
      </c>
      <c r="BU266" s="511" t="s">
        <v>13376</v>
      </c>
      <c r="BV266" s="511" t="s">
        <v>138</v>
      </c>
      <c r="BW266" s="511">
        <v>1</v>
      </c>
      <c r="BX266" s="511" t="s">
        <v>13395</v>
      </c>
      <c r="BY266" s="511" t="s">
        <v>138</v>
      </c>
      <c r="BZ266" s="511">
        <v>11</v>
      </c>
      <c r="CA266" s="511" t="s">
        <v>13396</v>
      </c>
      <c r="CB266" s="511" t="s">
        <v>13397</v>
      </c>
      <c r="CC266" s="511" t="s">
        <v>13398</v>
      </c>
      <c r="CD266" s="511" t="s">
        <v>5433</v>
      </c>
      <c r="CE266" s="518" t="s">
        <v>13399</v>
      </c>
      <c r="CF266" s="518" t="s">
        <v>13399</v>
      </c>
      <c r="CG266" s="518" t="s">
        <v>13400</v>
      </c>
      <c r="CH266" s="518" t="s">
        <v>13401</v>
      </c>
      <c r="CI266" s="518" t="s">
        <v>13402</v>
      </c>
      <c r="CJ266" s="518" t="s">
        <v>13403</v>
      </c>
      <c r="CK266" s="518" t="s">
        <v>102</v>
      </c>
      <c r="CL266" s="518" t="s">
        <v>102</v>
      </c>
      <c r="CM266" s="518" t="s">
        <v>102</v>
      </c>
      <c r="CN266" s="518" t="s">
        <v>102</v>
      </c>
      <c r="CO266" s="518" t="s">
        <v>102</v>
      </c>
      <c r="CP266" s="518" t="s">
        <v>102</v>
      </c>
      <c r="CQ266" s="518" t="s">
        <v>102</v>
      </c>
      <c r="CR266" s="518" t="s">
        <v>102</v>
      </c>
      <c r="CS266" s="518" t="s">
        <v>102</v>
      </c>
      <c r="CT266" s="518" t="s">
        <v>102</v>
      </c>
      <c r="CU266" s="518" t="s">
        <v>102</v>
      </c>
      <c r="CV266" s="518" t="s">
        <v>102</v>
      </c>
      <c r="CW266" s="518" t="s">
        <v>102</v>
      </c>
      <c r="CX266" s="518" t="s">
        <v>102</v>
      </c>
      <c r="CY266" s="518" t="s">
        <v>102</v>
      </c>
      <c r="CZ266" s="518" t="s">
        <v>102</v>
      </c>
      <c r="DA266" s="518" t="s">
        <v>102</v>
      </c>
      <c r="DB266" s="518" t="s">
        <v>102</v>
      </c>
      <c r="DC266" s="518" t="s">
        <v>102</v>
      </c>
      <c r="DD266" s="518" t="s">
        <v>102</v>
      </c>
      <c r="DE266" s="518" t="s">
        <v>102</v>
      </c>
      <c r="DF266" s="518" t="s">
        <v>102</v>
      </c>
      <c r="DG266" s="518" t="s">
        <v>102</v>
      </c>
      <c r="DH266" s="518" t="s">
        <v>102</v>
      </c>
      <c r="DI266" s="518" t="s">
        <v>102</v>
      </c>
      <c r="DJ266" s="518" t="s">
        <v>102</v>
      </c>
      <c r="DK266" s="518" t="s">
        <v>102</v>
      </c>
      <c r="DL266" s="518" t="s">
        <v>102</v>
      </c>
      <c r="DM266" s="518" t="s">
        <v>102</v>
      </c>
      <c r="DN266" s="518" t="s">
        <v>102</v>
      </c>
      <c r="DO266" s="518" t="s">
        <v>102</v>
      </c>
      <c r="DP266" s="518" t="s">
        <v>102</v>
      </c>
      <c r="DQ266" s="518" t="s">
        <v>102</v>
      </c>
      <c r="DR266" s="518" t="s">
        <v>102</v>
      </c>
      <c r="DS266" s="518" t="s">
        <v>102</v>
      </c>
      <c r="DT266" s="518" t="s">
        <v>102</v>
      </c>
      <c r="DU266" s="518" t="s">
        <v>102</v>
      </c>
      <c r="DV266" s="518" t="s">
        <v>102</v>
      </c>
      <c r="DW266" s="518" t="s">
        <v>102</v>
      </c>
      <c r="DX266" s="518" t="s">
        <v>102</v>
      </c>
      <c r="DY266" s="518" t="s">
        <v>102</v>
      </c>
      <c r="DZ266" s="518" t="s">
        <v>102</v>
      </c>
      <c r="EA266" s="518" t="s">
        <v>102</v>
      </c>
      <c r="EB266" s="518" t="s">
        <v>102</v>
      </c>
      <c r="EC266" s="518" t="s">
        <v>102</v>
      </c>
      <c r="ED266" s="518" t="s">
        <v>102</v>
      </c>
      <c r="EE266" s="518" t="s">
        <v>102</v>
      </c>
      <c r="EF266" s="518" t="s">
        <v>102</v>
      </c>
      <c r="EG266" s="518" t="s">
        <v>102</v>
      </c>
      <c r="EH266" s="518" t="s">
        <v>102</v>
      </c>
      <c r="EI266" s="518" t="s">
        <v>102</v>
      </c>
      <c r="EJ266" s="518" t="s">
        <v>102</v>
      </c>
      <c r="EK266" s="518" t="s">
        <v>102</v>
      </c>
      <c r="EL266" s="518" t="s">
        <v>102</v>
      </c>
      <c r="EM266" s="518" t="s">
        <v>102</v>
      </c>
      <c r="EN266" s="518" t="s">
        <v>102</v>
      </c>
      <c r="EO266" s="518" t="s">
        <v>102</v>
      </c>
      <c r="EP266" s="518" t="s">
        <v>102</v>
      </c>
      <c r="EQ266" s="518" t="s">
        <v>102</v>
      </c>
      <c r="ER266" s="518" t="s">
        <v>102</v>
      </c>
      <c r="ES266" s="518" t="s">
        <v>102</v>
      </c>
      <c r="ET266" s="518" t="s">
        <v>102</v>
      </c>
      <c r="EU266" s="518" t="s">
        <v>102</v>
      </c>
      <c r="EV266" s="518" t="s">
        <v>102</v>
      </c>
      <c r="EW266" s="518" t="s">
        <v>102</v>
      </c>
      <c r="EX266" s="518" t="s">
        <v>102</v>
      </c>
      <c r="EY266" s="518" t="s">
        <v>102</v>
      </c>
      <c r="EZ266" s="518" t="s">
        <v>102</v>
      </c>
      <c r="FA266" s="518" t="s">
        <v>102</v>
      </c>
      <c r="FB266" s="518" t="s">
        <v>102</v>
      </c>
      <c r="FC266" s="518" t="s">
        <v>102</v>
      </c>
      <c r="FD266" s="518" t="s">
        <v>102</v>
      </c>
      <c r="FE266" s="518" t="s">
        <v>102</v>
      </c>
      <c r="FF266" s="518" t="s">
        <v>102</v>
      </c>
      <c r="FG266" s="518" t="s">
        <v>102</v>
      </c>
      <c r="FH266" s="518" t="s">
        <v>102</v>
      </c>
      <c r="FI266" s="518" t="s">
        <v>102</v>
      </c>
      <c r="FJ266" s="518" t="s">
        <v>102</v>
      </c>
      <c r="FK266" s="518" t="s">
        <v>102</v>
      </c>
      <c r="FL266" s="518" t="s">
        <v>102</v>
      </c>
      <c r="FM266" s="518" t="s">
        <v>102</v>
      </c>
      <c r="FN266" s="518" t="s">
        <v>102</v>
      </c>
      <c r="FO266" s="518" t="s">
        <v>102</v>
      </c>
      <c r="FP266" s="518" t="s">
        <v>102</v>
      </c>
      <c r="FQ266" s="518" t="s">
        <v>102</v>
      </c>
      <c r="FR266" s="518" t="s">
        <v>102</v>
      </c>
      <c r="FS266" s="518" t="s">
        <v>102</v>
      </c>
      <c r="FT266" s="518" t="s">
        <v>102</v>
      </c>
      <c r="FU266" s="518" t="s">
        <v>102</v>
      </c>
      <c r="FV266" s="518" t="s">
        <v>102</v>
      </c>
      <c r="FW266" s="518" t="s">
        <v>102</v>
      </c>
      <c r="FX266" s="518" t="s">
        <v>102</v>
      </c>
      <c r="FY266" s="518" t="s">
        <v>102</v>
      </c>
      <c r="FZ266" s="518" t="s">
        <v>102</v>
      </c>
      <c r="GA266" s="518" t="s">
        <v>102</v>
      </c>
      <c r="GB266" s="518" t="s">
        <v>102</v>
      </c>
      <c r="GC266" s="518" t="s">
        <v>102</v>
      </c>
      <c r="GD266" s="518" t="s">
        <v>102</v>
      </c>
      <c r="GE266" s="518" t="s">
        <v>102</v>
      </c>
      <c r="GF266" s="518" t="s">
        <v>102</v>
      </c>
      <c r="GG266" s="518" t="s">
        <v>102</v>
      </c>
      <c r="GH266" s="518" t="s">
        <v>102</v>
      </c>
      <c r="GI266" s="518" t="s">
        <v>102</v>
      </c>
      <c r="GJ266" s="518" t="s">
        <v>102</v>
      </c>
      <c r="GK266" s="518" t="s">
        <v>102</v>
      </c>
      <c r="GL266" s="518" t="s">
        <v>102</v>
      </c>
      <c r="GM266" s="518" t="s">
        <v>102</v>
      </c>
      <c r="GN266" s="518" t="s">
        <v>102</v>
      </c>
      <c r="GO266" s="518" t="s">
        <v>102</v>
      </c>
      <c r="GP266" s="518" t="s">
        <v>102</v>
      </c>
      <c r="GQ266" s="518" t="s">
        <v>102</v>
      </c>
      <c r="GR266" s="518" t="s">
        <v>102</v>
      </c>
      <c r="GS266" s="518" t="s">
        <v>102</v>
      </c>
      <c r="GT266" s="518" t="s">
        <v>102</v>
      </c>
      <c r="GU266" s="518" t="s">
        <v>102</v>
      </c>
      <c r="GV266" s="518" t="s">
        <v>102</v>
      </c>
      <c r="GW266" s="518" t="s">
        <v>102</v>
      </c>
      <c r="GX266" s="518" t="s">
        <v>102</v>
      </c>
      <c r="GY266" s="518" t="s">
        <v>102</v>
      </c>
      <c r="GZ266" s="518" t="s">
        <v>102</v>
      </c>
      <c r="HA266" s="518" t="s">
        <v>102</v>
      </c>
      <c r="HB266" s="518" t="s">
        <v>102</v>
      </c>
      <c r="HC266" s="511" t="str">
        <f t="shared" si="4"/>
        <v>2010-800017</v>
      </c>
    </row>
    <row r="267" spans="1:211" ht="48" hidden="1" customHeight="1" x14ac:dyDescent="0.15">
      <c r="A267" s="511" t="s">
        <v>4598</v>
      </c>
      <c r="B267" s="522" t="s">
        <v>13404</v>
      </c>
      <c r="C267" s="513">
        <v>40324</v>
      </c>
      <c r="D267" s="512" t="s">
        <v>8419</v>
      </c>
      <c r="E267" s="522" t="s">
        <v>8498</v>
      </c>
      <c r="F267" s="522" t="s">
        <v>8421</v>
      </c>
      <c r="G267" s="513">
        <v>40581</v>
      </c>
      <c r="H267" s="522" t="s">
        <v>13405</v>
      </c>
      <c r="I267" s="512" t="s">
        <v>8682</v>
      </c>
      <c r="J267" s="513">
        <v>40539</v>
      </c>
      <c r="K267" s="522"/>
      <c r="N267" s="513"/>
      <c r="O267" s="513"/>
      <c r="Q267" s="513"/>
      <c r="R267" s="513"/>
      <c r="S267" s="511" t="s">
        <v>13406</v>
      </c>
      <c r="T267" s="511">
        <v>2011</v>
      </c>
      <c r="U267" s="515" t="s">
        <v>13222</v>
      </c>
      <c r="V267" s="514">
        <v>126</v>
      </c>
      <c r="W267" s="514">
        <v>1</v>
      </c>
      <c r="X267" s="514">
        <v>1</v>
      </c>
      <c r="Y267" s="513">
        <v>37496</v>
      </c>
      <c r="Z267" s="512" t="s">
        <v>13407</v>
      </c>
      <c r="AA267" s="512" t="s">
        <v>13408</v>
      </c>
      <c r="AB267" s="513">
        <v>38064</v>
      </c>
      <c r="AC267" s="513">
        <v>39645</v>
      </c>
      <c r="AD267" s="512" t="s">
        <v>13409</v>
      </c>
      <c r="AE267" s="513">
        <v>38420</v>
      </c>
      <c r="AF267" s="512" t="s">
        <v>138</v>
      </c>
      <c r="AG267" s="512" t="s">
        <v>13408</v>
      </c>
      <c r="AH267" s="516">
        <v>4118635</v>
      </c>
      <c r="AI267" s="513">
        <v>39570</v>
      </c>
      <c r="AJ267" s="513" t="s">
        <v>138</v>
      </c>
      <c r="AK267" s="511" t="s">
        <v>138</v>
      </c>
      <c r="AL267" s="513" t="s">
        <v>138</v>
      </c>
      <c r="AM267" s="511" t="s">
        <v>138</v>
      </c>
      <c r="AN267" s="511" t="s">
        <v>13410</v>
      </c>
      <c r="AO267" s="511" t="s">
        <v>3410</v>
      </c>
      <c r="AP267" s="511" t="s">
        <v>3410</v>
      </c>
      <c r="AQ267" s="511" t="s">
        <v>13411</v>
      </c>
      <c r="AR267" s="511" t="s">
        <v>13411</v>
      </c>
      <c r="AS267" s="511" t="s">
        <v>3411</v>
      </c>
      <c r="AT267" s="511" t="s">
        <v>3411</v>
      </c>
      <c r="AU267" s="511" t="s">
        <v>3411</v>
      </c>
      <c r="AV267" s="511" t="s">
        <v>13412</v>
      </c>
      <c r="AW267" s="511" t="s">
        <v>3411</v>
      </c>
      <c r="AX267" s="511" t="s">
        <v>3411</v>
      </c>
      <c r="AY267" s="511" t="s">
        <v>3412</v>
      </c>
      <c r="AZ267" s="511" t="s">
        <v>3412</v>
      </c>
      <c r="BA267" s="511" t="s">
        <v>3413</v>
      </c>
      <c r="BB267" s="511">
        <v>1052</v>
      </c>
      <c r="BC267" s="512" t="s">
        <v>3407</v>
      </c>
      <c r="BD267" s="511" t="s">
        <v>3408</v>
      </c>
      <c r="BE267" s="511" t="s">
        <v>11579</v>
      </c>
      <c r="BF267" s="511" t="s">
        <v>3406</v>
      </c>
      <c r="BG267" s="511" t="s">
        <v>13413</v>
      </c>
      <c r="BH267" s="511" t="s">
        <v>8648</v>
      </c>
      <c r="BI267" s="511">
        <v>4</v>
      </c>
      <c r="BJ267" s="511">
        <v>9</v>
      </c>
      <c r="BK267" s="511" t="s">
        <v>138</v>
      </c>
      <c r="BL267" s="511" t="s">
        <v>138</v>
      </c>
      <c r="BM267" s="511" t="s">
        <v>13414</v>
      </c>
      <c r="BN267" s="511" t="s">
        <v>138</v>
      </c>
      <c r="BO267" s="511" t="s">
        <v>9027</v>
      </c>
      <c r="BP267" s="513" t="s">
        <v>138</v>
      </c>
      <c r="BQ267" s="511" t="s">
        <v>138</v>
      </c>
      <c r="BR267" s="511" t="s">
        <v>8482</v>
      </c>
      <c r="BS267" s="511" t="s">
        <v>13415</v>
      </c>
      <c r="BT267" s="511" t="s">
        <v>3409</v>
      </c>
      <c r="BU267" s="511" t="s">
        <v>13404</v>
      </c>
      <c r="BV267" s="511" t="s">
        <v>138</v>
      </c>
      <c r="BW267" s="511">
        <v>1</v>
      </c>
      <c r="BX267" s="511" t="s">
        <v>13416</v>
      </c>
      <c r="BY267" s="511" t="s">
        <v>138</v>
      </c>
      <c r="BZ267" s="511">
        <v>6</v>
      </c>
      <c r="CA267" s="511" t="s">
        <v>13417</v>
      </c>
      <c r="CB267" s="511" t="s">
        <v>13418</v>
      </c>
      <c r="CC267" s="511" t="s">
        <v>138</v>
      </c>
      <c r="CD267" s="511" t="s">
        <v>5435</v>
      </c>
      <c r="CE267" s="518" t="s">
        <v>13419</v>
      </c>
      <c r="CF267" s="518" t="s">
        <v>13420</v>
      </c>
      <c r="CG267" s="518" t="s">
        <v>13421</v>
      </c>
      <c r="CH267" s="518" t="s">
        <v>102</v>
      </c>
      <c r="CI267" s="518" t="s">
        <v>102</v>
      </c>
      <c r="CJ267" s="518" t="s">
        <v>102</v>
      </c>
      <c r="CK267" s="518" t="s">
        <v>102</v>
      </c>
      <c r="CL267" s="518" t="s">
        <v>102</v>
      </c>
      <c r="CM267" s="518" t="s">
        <v>102</v>
      </c>
      <c r="CN267" s="518" t="s">
        <v>102</v>
      </c>
      <c r="CO267" s="518" t="s">
        <v>102</v>
      </c>
      <c r="CP267" s="518" t="s">
        <v>102</v>
      </c>
      <c r="CQ267" s="518" t="s">
        <v>102</v>
      </c>
      <c r="CR267" s="518" t="s">
        <v>102</v>
      </c>
      <c r="CS267" s="518" t="s">
        <v>102</v>
      </c>
      <c r="CT267" s="518" t="s">
        <v>102</v>
      </c>
      <c r="CU267" s="518" t="s">
        <v>102</v>
      </c>
      <c r="CV267" s="518" t="s">
        <v>102</v>
      </c>
      <c r="CW267" s="518" t="s">
        <v>102</v>
      </c>
      <c r="CX267" s="518" t="s">
        <v>102</v>
      </c>
      <c r="CY267" s="518" t="s">
        <v>102</v>
      </c>
      <c r="CZ267" s="518" t="s">
        <v>102</v>
      </c>
      <c r="DA267" s="518" t="s">
        <v>102</v>
      </c>
      <c r="DB267" s="518" t="s">
        <v>102</v>
      </c>
      <c r="DC267" s="518" t="s">
        <v>102</v>
      </c>
      <c r="DD267" s="518" t="s">
        <v>102</v>
      </c>
      <c r="DE267" s="518" t="s">
        <v>102</v>
      </c>
      <c r="DF267" s="518" t="s">
        <v>102</v>
      </c>
      <c r="DG267" s="518" t="s">
        <v>102</v>
      </c>
      <c r="DH267" s="518" t="s">
        <v>102</v>
      </c>
      <c r="DI267" s="518" t="s">
        <v>102</v>
      </c>
      <c r="DJ267" s="518" t="s">
        <v>102</v>
      </c>
      <c r="DK267" s="518" t="s">
        <v>102</v>
      </c>
      <c r="DL267" s="518" t="s">
        <v>102</v>
      </c>
      <c r="DM267" s="518" t="s">
        <v>102</v>
      </c>
      <c r="DN267" s="518" t="s">
        <v>102</v>
      </c>
      <c r="DO267" s="518" t="s">
        <v>102</v>
      </c>
      <c r="DP267" s="518" t="s">
        <v>102</v>
      </c>
      <c r="DQ267" s="518" t="s">
        <v>102</v>
      </c>
      <c r="DR267" s="518" t="s">
        <v>102</v>
      </c>
      <c r="DS267" s="518" t="s">
        <v>102</v>
      </c>
      <c r="DT267" s="518" t="s">
        <v>102</v>
      </c>
      <c r="DU267" s="518" t="s">
        <v>102</v>
      </c>
      <c r="DV267" s="518" t="s">
        <v>102</v>
      </c>
      <c r="DW267" s="518" t="s">
        <v>102</v>
      </c>
      <c r="DX267" s="518" t="s">
        <v>102</v>
      </c>
      <c r="DY267" s="518" t="s">
        <v>102</v>
      </c>
      <c r="DZ267" s="518" t="s">
        <v>102</v>
      </c>
      <c r="EA267" s="518" t="s">
        <v>102</v>
      </c>
      <c r="EB267" s="518" t="s">
        <v>102</v>
      </c>
      <c r="EC267" s="518" t="s">
        <v>102</v>
      </c>
      <c r="ED267" s="518" t="s">
        <v>102</v>
      </c>
      <c r="EE267" s="518" t="s">
        <v>102</v>
      </c>
      <c r="EF267" s="518" t="s">
        <v>102</v>
      </c>
      <c r="EG267" s="518" t="s">
        <v>102</v>
      </c>
      <c r="EH267" s="518" t="s">
        <v>102</v>
      </c>
      <c r="EI267" s="518" t="s">
        <v>102</v>
      </c>
      <c r="EJ267" s="518" t="s">
        <v>102</v>
      </c>
      <c r="EK267" s="518" t="s">
        <v>102</v>
      </c>
      <c r="EL267" s="518" t="s">
        <v>102</v>
      </c>
      <c r="EM267" s="518" t="s">
        <v>102</v>
      </c>
      <c r="EN267" s="518" t="s">
        <v>102</v>
      </c>
      <c r="EO267" s="518" t="s">
        <v>102</v>
      </c>
      <c r="EP267" s="518" t="s">
        <v>102</v>
      </c>
      <c r="EQ267" s="518" t="s">
        <v>102</v>
      </c>
      <c r="ER267" s="518" t="s">
        <v>102</v>
      </c>
      <c r="ES267" s="518" t="s">
        <v>102</v>
      </c>
      <c r="ET267" s="518" t="s">
        <v>102</v>
      </c>
      <c r="EU267" s="518" t="s">
        <v>102</v>
      </c>
      <c r="EV267" s="518" t="s">
        <v>102</v>
      </c>
      <c r="EW267" s="518" t="s">
        <v>102</v>
      </c>
      <c r="EX267" s="518" t="s">
        <v>102</v>
      </c>
      <c r="EY267" s="518" t="s">
        <v>102</v>
      </c>
      <c r="EZ267" s="518" t="s">
        <v>102</v>
      </c>
      <c r="FA267" s="518" t="s">
        <v>102</v>
      </c>
      <c r="FB267" s="518" t="s">
        <v>102</v>
      </c>
      <c r="FC267" s="518" t="s">
        <v>102</v>
      </c>
      <c r="FD267" s="518" t="s">
        <v>102</v>
      </c>
      <c r="FE267" s="518" t="s">
        <v>102</v>
      </c>
      <c r="FF267" s="518" t="s">
        <v>102</v>
      </c>
      <c r="FG267" s="518" t="s">
        <v>102</v>
      </c>
      <c r="FH267" s="518" t="s">
        <v>102</v>
      </c>
      <c r="FI267" s="518" t="s">
        <v>102</v>
      </c>
      <c r="FJ267" s="518" t="s">
        <v>102</v>
      </c>
      <c r="FK267" s="518" t="s">
        <v>102</v>
      </c>
      <c r="FL267" s="518" t="s">
        <v>102</v>
      </c>
      <c r="FM267" s="518" t="s">
        <v>102</v>
      </c>
      <c r="FN267" s="518" t="s">
        <v>102</v>
      </c>
      <c r="FO267" s="518" t="s">
        <v>102</v>
      </c>
      <c r="FP267" s="518" t="s">
        <v>102</v>
      </c>
      <c r="FQ267" s="518" t="s">
        <v>102</v>
      </c>
      <c r="FR267" s="518" t="s">
        <v>102</v>
      </c>
      <c r="FS267" s="518" t="s">
        <v>102</v>
      </c>
      <c r="FT267" s="518" t="s">
        <v>102</v>
      </c>
      <c r="FU267" s="518" t="s">
        <v>102</v>
      </c>
      <c r="FV267" s="518" t="s">
        <v>102</v>
      </c>
      <c r="FW267" s="518" t="s">
        <v>102</v>
      </c>
      <c r="FX267" s="518" t="s">
        <v>102</v>
      </c>
      <c r="FY267" s="518" t="s">
        <v>102</v>
      </c>
      <c r="FZ267" s="518" t="s">
        <v>102</v>
      </c>
      <c r="GA267" s="518" t="s">
        <v>102</v>
      </c>
      <c r="GB267" s="518" t="s">
        <v>102</v>
      </c>
      <c r="GC267" s="518" t="s">
        <v>102</v>
      </c>
      <c r="GD267" s="518" t="s">
        <v>102</v>
      </c>
      <c r="GE267" s="518" t="s">
        <v>102</v>
      </c>
      <c r="GF267" s="518" t="s">
        <v>102</v>
      </c>
      <c r="GG267" s="518" t="s">
        <v>102</v>
      </c>
      <c r="GH267" s="518" t="s">
        <v>102</v>
      </c>
      <c r="GI267" s="518" t="s">
        <v>102</v>
      </c>
      <c r="GJ267" s="518" t="s">
        <v>102</v>
      </c>
      <c r="GK267" s="518" t="s">
        <v>102</v>
      </c>
      <c r="GL267" s="518" t="s">
        <v>102</v>
      </c>
      <c r="GM267" s="518" t="s">
        <v>102</v>
      </c>
      <c r="GN267" s="518" t="s">
        <v>102</v>
      </c>
      <c r="GO267" s="518" t="s">
        <v>102</v>
      </c>
      <c r="GP267" s="518" t="s">
        <v>102</v>
      </c>
      <c r="GQ267" s="518" t="s">
        <v>102</v>
      </c>
      <c r="GR267" s="518" t="s">
        <v>102</v>
      </c>
      <c r="GS267" s="518" t="s">
        <v>102</v>
      </c>
      <c r="GT267" s="518" t="s">
        <v>102</v>
      </c>
      <c r="GU267" s="518" t="s">
        <v>102</v>
      </c>
      <c r="GV267" s="518" t="s">
        <v>102</v>
      </c>
      <c r="GW267" s="518" t="s">
        <v>102</v>
      </c>
      <c r="GX267" s="518" t="s">
        <v>102</v>
      </c>
      <c r="GY267" s="518" t="s">
        <v>102</v>
      </c>
      <c r="GZ267" s="518" t="s">
        <v>102</v>
      </c>
      <c r="HA267" s="518" t="s">
        <v>102</v>
      </c>
      <c r="HB267" s="518" t="s">
        <v>102</v>
      </c>
      <c r="HC267" s="511" t="str">
        <f t="shared" si="4"/>
        <v>2010-800096</v>
      </c>
    </row>
    <row r="268" spans="1:211" ht="48" hidden="1" customHeight="1" x14ac:dyDescent="0.15">
      <c r="A268" s="514" t="s">
        <v>4602</v>
      </c>
      <c r="B268" s="519" t="s">
        <v>13422</v>
      </c>
      <c r="C268" s="513">
        <v>39987</v>
      </c>
      <c r="D268" s="519" t="s">
        <v>8419</v>
      </c>
      <c r="E268" s="519" t="s">
        <v>8498</v>
      </c>
      <c r="F268" s="519" t="s">
        <v>8421</v>
      </c>
      <c r="G268" s="513">
        <v>41107</v>
      </c>
      <c r="H268" s="519" t="s">
        <v>13423</v>
      </c>
      <c r="I268" s="519" t="s">
        <v>10400</v>
      </c>
      <c r="J268" s="513" t="s">
        <v>13424</v>
      </c>
      <c r="K268" s="519" t="s">
        <v>13425</v>
      </c>
      <c r="L268" s="519"/>
      <c r="M268" s="519" t="s">
        <v>13426</v>
      </c>
      <c r="N268" s="513" t="s">
        <v>13427</v>
      </c>
      <c r="O268" s="513">
        <v>40949</v>
      </c>
      <c r="P268" s="519" t="s">
        <v>8458</v>
      </c>
      <c r="Q268" s="513">
        <v>40938</v>
      </c>
      <c r="R268" s="513" t="s">
        <v>13428</v>
      </c>
      <c r="S268" s="514" t="s">
        <v>13429</v>
      </c>
      <c r="T268" s="514">
        <v>2012</v>
      </c>
      <c r="U268" s="515" t="s">
        <v>13222</v>
      </c>
      <c r="V268" s="514">
        <v>127</v>
      </c>
      <c r="W268" s="514">
        <v>2</v>
      </c>
      <c r="X268" s="514">
        <v>1</v>
      </c>
      <c r="Y268" s="513">
        <v>37516</v>
      </c>
      <c r="Z268" s="512" t="s">
        <v>13430</v>
      </c>
      <c r="AA268" s="512" t="s">
        <v>13431</v>
      </c>
      <c r="AB268" s="513">
        <v>38085</v>
      </c>
      <c r="AC268" s="513">
        <v>39827</v>
      </c>
      <c r="AD268" s="512" t="s">
        <v>13432</v>
      </c>
      <c r="AE268" s="513">
        <v>38600</v>
      </c>
      <c r="AF268" s="512" t="s">
        <v>138</v>
      </c>
      <c r="AG268" s="512" t="s">
        <v>13431</v>
      </c>
      <c r="AH268" s="516">
        <v>4206716</v>
      </c>
      <c r="AI268" s="513">
        <v>39752</v>
      </c>
      <c r="AJ268" s="513" t="s">
        <v>138</v>
      </c>
      <c r="AK268" s="511" t="s">
        <v>138</v>
      </c>
      <c r="AL268" s="513" t="s">
        <v>138</v>
      </c>
      <c r="AM268" s="511" t="s">
        <v>138</v>
      </c>
      <c r="AN268" s="511" t="s">
        <v>13433</v>
      </c>
      <c r="AO268" s="511" t="s">
        <v>1930</v>
      </c>
      <c r="AP268" s="511" t="s">
        <v>13434</v>
      </c>
      <c r="AQ268" s="511" t="s">
        <v>13435</v>
      </c>
      <c r="AR268" s="511" t="s">
        <v>13436</v>
      </c>
      <c r="AS268" s="511" t="s">
        <v>13437</v>
      </c>
      <c r="AT268" s="511" t="s">
        <v>13437</v>
      </c>
      <c r="AU268" s="511" t="s">
        <v>13438</v>
      </c>
      <c r="AV268" s="511" t="s">
        <v>13439</v>
      </c>
      <c r="AW268" s="511" t="s">
        <v>1931</v>
      </c>
      <c r="AX268" s="511" t="s">
        <v>13440</v>
      </c>
      <c r="AY268" s="511" t="s">
        <v>1932</v>
      </c>
      <c r="AZ268" s="511" t="s">
        <v>13441</v>
      </c>
      <c r="BA268" s="511" t="s">
        <v>1933</v>
      </c>
      <c r="BB268" s="511">
        <v>1247</v>
      </c>
      <c r="BC268" s="512" t="s">
        <v>1927</v>
      </c>
      <c r="BD268" s="511" t="s">
        <v>1928</v>
      </c>
      <c r="BE268" s="511" t="s">
        <v>13442</v>
      </c>
      <c r="BF268" s="511" t="s">
        <v>1926</v>
      </c>
      <c r="BG268" s="511" t="s">
        <v>13443</v>
      </c>
      <c r="BH268" s="511" t="s">
        <v>8648</v>
      </c>
      <c r="BI268" s="511">
        <v>2</v>
      </c>
      <c r="BJ268" s="511">
        <v>15</v>
      </c>
      <c r="BK268" s="511" t="s">
        <v>138</v>
      </c>
      <c r="BL268" s="511" t="s">
        <v>138</v>
      </c>
      <c r="BM268" s="511" t="s">
        <v>13444</v>
      </c>
      <c r="BN268" s="511" t="s">
        <v>138</v>
      </c>
      <c r="BO268" s="511" t="s">
        <v>9027</v>
      </c>
      <c r="BP268" s="513" t="s">
        <v>138</v>
      </c>
      <c r="BQ268" s="511" t="s">
        <v>138</v>
      </c>
      <c r="BR268" s="511" t="s">
        <v>8482</v>
      </c>
      <c r="BS268" s="511" t="s">
        <v>13445</v>
      </c>
      <c r="BT268" s="511" t="s">
        <v>1929</v>
      </c>
      <c r="BU268" s="511" t="s">
        <v>13446</v>
      </c>
      <c r="BV268" s="511" t="s">
        <v>138</v>
      </c>
      <c r="BW268" s="511">
        <v>1</v>
      </c>
      <c r="BX268" s="511" t="s">
        <v>13447</v>
      </c>
      <c r="BY268" s="511" t="s">
        <v>138</v>
      </c>
      <c r="BZ268" s="511">
        <v>12</v>
      </c>
      <c r="CA268" s="511" t="s">
        <v>13448</v>
      </c>
      <c r="CB268" s="511" t="s">
        <v>13449</v>
      </c>
      <c r="CC268" s="511" t="s">
        <v>13450</v>
      </c>
      <c r="CD268" s="511" t="s">
        <v>5436</v>
      </c>
      <c r="CE268" s="518" t="s">
        <v>13451</v>
      </c>
      <c r="CF268" s="518" t="s">
        <v>13451</v>
      </c>
      <c r="CG268" s="518" t="s">
        <v>13452</v>
      </c>
      <c r="CH268" s="518" t="s">
        <v>13453</v>
      </c>
      <c r="CI268" s="518" t="s">
        <v>13454</v>
      </c>
      <c r="CJ268" s="518" t="s">
        <v>13455</v>
      </c>
      <c r="CK268" s="518" t="s">
        <v>13456</v>
      </c>
      <c r="CL268" s="518" t="s">
        <v>102</v>
      </c>
      <c r="CM268" s="518" t="s">
        <v>102</v>
      </c>
      <c r="CN268" s="518" t="s">
        <v>102</v>
      </c>
      <c r="CO268" s="518" t="s">
        <v>102</v>
      </c>
      <c r="CP268" s="518" t="s">
        <v>102</v>
      </c>
      <c r="CQ268" s="518" t="s">
        <v>102</v>
      </c>
      <c r="CR268" s="518" t="s">
        <v>102</v>
      </c>
      <c r="CS268" s="518" t="s">
        <v>102</v>
      </c>
      <c r="CT268" s="518" t="s">
        <v>102</v>
      </c>
      <c r="CU268" s="518" t="s">
        <v>102</v>
      </c>
      <c r="CV268" s="518" t="s">
        <v>102</v>
      </c>
      <c r="CW268" s="518" t="s">
        <v>102</v>
      </c>
      <c r="CX268" s="518" t="s">
        <v>102</v>
      </c>
      <c r="CY268" s="518" t="s">
        <v>102</v>
      </c>
      <c r="CZ268" s="518" t="s">
        <v>102</v>
      </c>
      <c r="DA268" s="518" t="s">
        <v>102</v>
      </c>
      <c r="DB268" s="518" t="s">
        <v>102</v>
      </c>
      <c r="DC268" s="518" t="s">
        <v>102</v>
      </c>
      <c r="DD268" s="518" t="s">
        <v>102</v>
      </c>
      <c r="DE268" s="518" t="s">
        <v>102</v>
      </c>
      <c r="DF268" s="518" t="s">
        <v>102</v>
      </c>
      <c r="DG268" s="518" t="s">
        <v>102</v>
      </c>
      <c r="DH268" s="518" t="s">
        <v>102</v>
      </c>
      <c r="DI268" s="518" t="s">
        <v>102</v>
      </c>
      <c r="DJ268" s="518" t="s">
        <v>102</v>
      </c>
      <c r="DK268" s="518" t="s">
        <v>102</v>
      </c>
      <c r="DL268" s="518" t="s">
        <v>102</v>
      </c>
      <c r="DM268" s="518" t="s">
        <v>102</v>
      </c>
      <c r="DN268" s="518" t="s">
        <v>102</v>
      </c>
      <c r="DO268" s="518" t="s">
        <v>102</v>
      </c>
      <c r="DP268" s="518" t="s">
        <v>102</v>
      </c>
      <c r="DQ268" s="518" t="s">
        <v>102</v>
      </c>
      <c r="DR268" s="518" t="s">
        <v>102</v>
      </c>
      <c r="DS268" s="518" t="s">
        <v>102</v>
      </c>
      <c r="DT268" s="518" t="s">
        <v>102</v>
      </c>
      <c r="DU268" s="518" t="s">
        <v>102</v>
      </c>
      <c r="DV268" s="518" t="s">
        <v>102</v>
      </c>
      <c r="DW268" s="518" t="s">
        <v>102</v>
      </c>
      <c r="DX268" s="518" t="s">
        <v>102</v>
      </c>
      <c r="DY268" s="518" t="s">
        <v>102</v>
      </c>
      <c r="DZ268" s="518" t="s">
        <v>102</v>
      </c>
      <c r="EA268" s="518" t="s">
        <v>102</v>
      </c>
      <c r="EB268" s="518" t="s">
        <v>102</v>
      </c>
      <c r="EC268" s="518" t="s">
        <v>102</v>
      </c>
      <c r="ED268" s="518" t="s">
        <v>102</v>
      </c>
      <c r="EE268" s="518" t="s">
        <v>102</v>
      </c>
      <c r="EF268" s="518" t="s">
        <v>102</v>
      </c>
      <c r="EG268" s="518" t="s">
        <v>102</v>
      </c>
      <c r="EH268" s="518" t="s">
        <v>102</v>
      </c>
      <c r="EI268" s="518" t="s">
        <v>102</v>
      </c>
      <c r="EJ268" s="518" t="s">
        <v>102</v>
      </c>
      <c r="EK268" s="518" t="s">
        <v>102</v>
      </c>
      <c r="EL268" s="518" t="s">
        <v>102</v>
      </c>
      <c r="EM268" s="518" t="s">
        <v>102</v>
      </c>
      <c r="EN268" s="518" t="s">
        <v>102</v>
      </c>
      <c r="EO268" s="518" t="s">
        <v>102</v>
      </c>
      <c r="EP268" s="518" t="s">
        <v>102</v>
      </c>
      <c r="EQ268" s="518" t="s">
        <v>102</v>
      </c>
      <c r="ER268" s="518" t="s">
        <v>102</v>
      </c>
      <c r="ES268" s="518" t="s">
        <v>102</v>
      </c>
      <c r="ET268" s="518" t="s">
        <v>102</v>
      </c>
      <c r="EU268" s="518" t="s">
        <v>102</v>
      </c>
      <c r="EV268" s="518" t="s">
        <v>102</v>
      </c>
      <c r="EW268" s="518" t="s">
        <v>102</v>
      </c>
      <c r="EX268" s="518" t="s">
        <v>102</v>
      </c>
      <c r="EY268" s="518" t="s">
        <v>102</v>
      </c>
      <c r="EZ268" s="518" t="s">
        <v>102</v>
      </c>
      <c r="FA268" s="518" t="s">
        <v>102</v>
      </c>
      <c r="FB268" s="518" t="s">
        <v>102</v>
      </c>
      <c r="FC268" s="518" t="s">
        <v>102</v>
      </c>
      <c r="FD268" s="518" t="s">
        <v>102</v>
      </c>
      <c r="FE268" s="518" t="s">
        <v>102</v>
      </c>
      <c r="FF268" s="518" t="s">
        <v>102</v>
      </c>
      <c r="FG268" s="518" t="s">
        <v>102</v>
      </c>
      <c r="FH268" s="518" t="s">
        <v>102</v>
      </c>
      <c r="FI268" s="518" t="s">
        <v>102</v>
      </c>
      <c r="FJ268" s="518" t="s">
        <v>102</v>
      </c>
      <c r="FK268" s="518" t="s">
        <v>102</v>
      </c>
      <c r="FL268" s="518" t="s">
        <v>102</v>
      </c>
      <c r="FM268" s="518" t="s">
        <v>102</v>
      </c>
      <c r="FN268" s="518" t="s">
        <v>102</v>
      </c>
      <c r="FO268" s="518" t="s">
        <v>102</v>
      </c>
      <c r="FP268" s="518" t="s">
        <v>102</v>
      </c>
      <c r="FQ268" s="518" t="s">
        <v>102</v>
      </c>
      <c r="FR268" s="518" t="s">
        <v>102</v>
      </c>
      <c r="FS268" s="518" t="s">
        <v>102</v>
      </c>
      <c r="FT268" s="518" t="s">
        <v>102</v>
      </c>
      <c r="FU268" s="518" t="s">
        <v>102</v>
      </c>
      <c r="FV268" s="518" t="s">
        <v>102</v>
      </c>
      <c r="FW268" s="518" t="s">
        <v>102</v>
      </c>
      <c r="FX268" s="518" t="s">
        <v>102</v>
      </c>
      <c r="FY268" s="518" t="s">
        <v>102</v>
      </c>
      <c r="FZ268" s="518" t="s">
        <v>102</v>
      </c>
      <c r="GA268" s="518" t="s">
        <v>102</v>
      </c>
      <c r="GB268" s="518" t="s">
        <v>102</v>
      </c>
      <c r="GC268" s="518" t="s">
        <v>102</v>
      </c>
      <c r="GD268" s="518" t="s">
        <v>102</v>
      </c>
      <c r="GE268" s="518" t="s">
        <v>102</v>
      </c>
      <c r="GF268" s="518" t="s">
        <v>102</v>
      </c>
      <c r="GG268" s="518" t="s">
        <v>102</v>
      </c>
      <c r="GH268" s="518" t="s">
        <v>102</v>
      </c>
      <c r="GI268" s="518" t="s">
        <v>102</v>
      </c>
      <c r="GJ268" s="518" t="s">
        <v>102</v>
      </c>
      <c r="GK268" s="518" t="s">
        <v>102</v>
      </c>
      <c r="GL268" s="518" t="s">
        <v>102</v>
      </c>
      <c r="GM268" s="518" t="s">
        <v>102</v>
      </c>
      <c r="GN268" s="518" t="s">
        <v>102</v>
      </c>
      <c r="GO268" s="518" t="s">
        <v>102</v>
      </c>
      <c r="GP268" s="518" t="s">
        <v>102</v>
      </c>
      <c r="GQ268" s="518" t="s">
        <v>102</v>
      </c>
      <c r="GR268" s="518" t="s">
        <v>102</v>
      </c>
      <c r="GS268" s="518" t="s">
        <v>102</v>
      </c>
      <c r="GT268" s="518" t="s">
        <v>102</v>
      </c>
      <c r="GU268" s="518" t="s">
        <v>102</v>
      </c>
      <c r="GV268" s="518" t="s">
        <v>102</v>
      </c>
      <c r="GW268" s="518" t="s">
        <v>102</v>
      </c>
      <c r="GX268" s="518" t="s">
        <v>102</v>
      </c>
      <c r="GY268" s="518" t="s">
        <v>102</v>
      </c>
      <c r="GZ268" s="518" t="s">
        <v>102</v>
      </c>
      <c r="HA268" s="518" t="s">
        <v>102</v>
      </c>
      <c r="HB268" s="518" t="s">
        <v>102</v>
      </c>
      <c r="HC268" s="511" t="str">
        <f t="shared" si="4"/>
        <v>2009-800132</v>
      </c>
    </row>
    <row r="269" spans="1:211" ht="48" hidden="1" customHeight="1" x14ac:dyDescent="0.15">
      <c r="A269" s="514" t="s">
        <v>4602</v>
      </c>
      <c r="B269" s="519" t="s">
        <v>13457</v>
      </c>
      <c r="C269" s="513">
        <v>40333</v>
      </c>
      <c r="D269" s="519" t="s">
        <v>8419</v>
      </c>
      <c r="E269" s="519" t="s">
        <v>8465</v>
      </c>
      <c r="F269" s="519" t="s">
        <v>8466</v>
      </c>
      <c r="G269" s="513">
        <v>40448</v>
      </c>
      <c r="H269" s="519" t="s">
        <v>13458</v>
      </c>
      <c r="I269" s="519"/>
      <c r="J269" s="513"/>
      <c r="K269" s="519"/>
      <c r="L269" s="519"/>
      <c r="M269" s="519"/>
      <c r="N269" s="513"/>
      <c r="O269" s="513"/>
      <c r="P269" s="519"/>
      <c r="Q269" s="513"/>
      <c r="R269" s="513"/>
      <c r="S269" s="514" t="s">
        <v>13459</v>
      </c>
      <c r="T269" s="514">
        <v>2012</v>
      </c>
      <c r="U269" s="515" t="s">
        <v>13222</v>
      </c>
      <c r="V269" s="514">
        <v>127</v>
      </c>
      <c r="W269" s="514">
        <v>2</v>
      </c>
      <c r="X269" s="514">
        <v>2</v>
      </c>
      <c r="Y269" s="513">
        <v>37516</v>
      </c>
      <c r="Z269" s="512" t="s">
        <v>13430</v>
      </c>
      <c r="AA269" s="512" t="s">
        <v>13431</v>
      </c>
      <c r="AB269" s="513">
        <v>38085</v>
      </c>
      <c r="AC269" s="513">
        <v>39827</v>
      </c>
      <c r="AD269" s="512" t="s">
        <v>13432</v>
      </c>
      <c r="AE269" s="513">
        <v>38600</v>
      </c>
      <c r="AF269" s="512" t="s">
        <v>138</v>
      </c>
      <c r="AG269" s="512" t="s">
        <v>13431</v>
      </c>
      <c r="AH269" s="516">
        <v>4206716</v>
      </c>
      <c r="AI269" s="513">
        <v>39752</v>
      </c>
      <c r="AJ269" s="513" t="s">
        <v>138</v>
      </c>
      <c r="AK269" s="511" t="s">
        <v>138</v>
      </c>
      <c r="AL269" s="513" t="s">
        <v>138</v>
      </c>
      <c r="AM269" s="511" t="s">
        <v>138</v>
      </c>
      <c r="AN269" s="511" t="s">
        <v>13433</v>
      </c>
      <c r="AO269" s="511" t="s">
        <v>1930</v>
      </c>
      <c r="AP269" s="511" t="s">
        <v>13434</v>
      </c>
      <c r="AQ269" s="511" t="s">
        <v>13435</v>
      </c>
      <c r="AR269" s="511" t="s">
        <v>13436</v>
      </c>
      <c r="AS269" s="511" t="s">
        <v>13437</v>
      </c>
      <c r="AT269" s="511" t="s">
        <v>13437</v>
      </c>
      <c r="AU269" s="511" t="s">
        <v>13438</v>
      </c>
      <c r="AV269" s="511" t="s">
        <v>13439</v>
      </c>
      <c r="AW269" s="511" t="s">
        <v>1931</v>
      </c>
      <c r="AX269" s="511" t="s">
        <v>13440</v>
      </c>
      <c r="AY269" s="511" t="s">
        <v>1932</v>
      </c>
      <c r="AZ269" s="511" t="s">
        <v>13441</v>
      </c>
      <c r="BA269" s="511" t="s">
        <v>1933</v>
      </c>
      <c r="BB269" s="511">
        <v>1247</v>
      </c>
      <c r="BC269" s="512" t="s">
        <v>1927</v>
      </c>
      <c r="BD269" s="511" t="s">
        <v>1928</v>
      </c>
      <c r="BE269" s="511" t="s">
        <v>13442</v>
      </c>
      <c r="BF269" s="511" t="s">
        <v>1926</v>
      </c>
      <c r="BG269" s="511" t="s">
        <v>13443</v>
      </c>
      <c r="BH269" s="511" t="s">
        <v>8648</v>
      </c>
      <c r="BI269" s="511">
        <v>2</v>
      </c>
      <c r="BJ269" s="511">
        <v>15</v>
      </c>
      <c r="BK269" s="511" t="s">
        <v>138</v>
      </c>
      <c r="BL269" s="511" t="s">
        <v>138</v>
      </c>
      <c r="BM269" s="511" t="s">
        <v>13444</v>
      </c>
      <c r="BN269" s="511" t="s">
        <v>138</v>
      </c>
      <c r="BO269" s="511" t="s">
        <v>9027</v>
      </c>
      <c r="BP269" s="513" t="s">
        <v>138</v>
      </c>
      <c r="BQ269" s="511" t="s">
        <v>138</v>
      </c>
      <c r="BR269" s="511" t="s">
        <v>8482</v>
      </c>
      <c r="BS269" s="511" t="s">
        <v>13445</v>
      </c>
      <c r="BT269" s="511" t="s">
        <v>1929</v>
      </c>
      <c r="BU269" s="511" t="s">
        <v>13446</v>
      </c>
      <c r="BV269" s="511" t="s">
        <v>138</v>
      </c>
      <c r="BW269" s="511">
        <v>1</v>
      </c>
      <c r="BX269" s="511" t="s">
        <v>13447</v>
      </c>
      <c r="BY269" s="511" t="s">
        <v>138</v>
      </c>
      <c r="BZ269" s="511">
        <v>12</v>
      </c>
      <c r="CA269" s="511" t="s">
        <v>13448</v>
      </c>
      <c r="CB269" s="511" t="s">
        <v>13449</v>
      </c>
      <c r="CC269" s="511" t="s">
        <v>13450</v>
      </c>
      <c r="CD269" s="511" t="s">
        <v>5436</v>
      </c>
      <c r="CE269" s="518" t="s">
        <v>102</v>
      </c>
      <c r="CF269" s="518" t="s">
        <v>102</v>
      </c>
      <c r="CG269" s="518" t="s">
        <v>102</v>
      </c>
      <c r="CH269" s="518" t="s">
        <v>102</v>
      </c>
      <c r="CI269" s="518" t="s">
        <v>102</v>
      </c>
      <c r="CJ269" s="518" t="s">
        <v>102</v>
      </c>
      <c r="CK269" s="518" t="s">
        <v>102</v>
      </c>
      <c r="CL269" s="518" t="s">
        <v>102</v>
      </c>
      <c r="CM269" s="518" t="s">
        <v>102</v>
      </c>
      <c r="CN269" s="518" t="s">
        <v>102</v>
      </c>
      <c r="CO269" s="518" t="s">
        <v>102</v>
      </c>
      <c r="CP269" s="518" t="s">
        <v>102</v>
      </c>
      <c r="CQ269" s="518" t="s">
        <v>102</v>
      </c>
      <c r="CR269" s="518" t="s">
        <v>102</v>
      </c>
      <c r="CS269" s="518" t="s">
        <v>102</v>
      </c>
      <c r="CT269" s="518" t="s">
        <v>102</v>
      </c>
      <c r="CU269" s="518" t="s">
        <v>102</v>
      </c>
      <c r="CV269" s="518" t="s">
        <v>102</v>
      </c>
      <c r="CW269" s="518" t="s">
        <v>102</v>
      </c>
      <c r="CX269" s="518" t="s">
        <v>102</v>
      </c>
      <c r="CY269" s="518" t="s">
        <v>102</v>
      </c>
      <c r="CZ269" s="518" t="s">
        <v>102</v>
      </c>
      <c r="DA269" s="518" t="s">
        <v>102</v>
      </c>
      <c r="DB269" s="518" t="s">
        <v>102</v>
      </c>
      <c r="DC269" s="518" t="s">
        <v>102</v>
      </c>
      <c r="DD269" s="518" t="s">
        <v>102</v>
      </c>
      <c r="DE269" s="518" t="s">
        <v>102</v>
      </c>
      <c r="DF269" s="518" t="s">
        <v>102</v>
      </c>
      <c r="DG269" s="518" t="s">
        <v>102</v>
      </c>
      <c r="DH269" s="518" t="s">
        <v>102</v>
      </c>
      <c r="DI269" s="518" t="s">
        <v>102</v>
      </c>
      <c r="DJ269" s="518" t="s">
        <v>102</v>
      </c>
      <c r="DK269" s="518" t="s">
        <v>102</v>
      </c>
      <c r="DL269" s="518" t="s">
        <v>102</v>
      </c>
      <c r="DM269" s="518" t="s">
        <v>102</v>
      </c>
      <c r="DN269" s="518" t="s">
        <v>102</v>
      </c>
      <c r="DO269" s="518" t="s">
        <v>102</v>
      </c>
      <c r="DP269" s="518" t="s">
        <v>102</v>
      </c>
      <c r="DQ269" s="518" t="s">
        <v>102</v>
      </c>
      <c r="DR269" s="518" t="s">
        <v>102</v>
      </c>
      <c r="DS269" s="518" t="s">
        <v>102</v>
      </c>
      <c r="DT269" s="518" t="s">
        <v>102</v>
      </c>
      <c r="DU269" s="518" t="s">
        <v>102</v>
      </c>
      <c r="DV269" s="518" t="s">
        <v>102</v>
      </c>
      <c r="DW269" s="518" t="s">
        <v>102</v>
      </c>
      <c r="DX269" s="518" t="s">
        <v>102</v>
      </c>
      <c r="DY269" s="518" t="s">
        <v>102</v>
      </c>
      <c r="DZ269" s="518" t="s">
        <v>102</v>
      </c>
      <c r="EA269" s="518" t="s">
        <v>102</v>
      </c>
      <c r="EB269" s="518" t="s">
        <v>102</v>
      </c>
      <c r="EC269" s="518" t="s">
        <v>102</v>
      </c>
      <c r="ED269" s="518" t="s">
        <v>102</v>
      </c>
      <c r="EE269" s="518" t="s">
        <v>102</v>
      </c>
      <c r="EF269" s="518" t="s">
        <v>102</v>
      </c>
      <c r="EG269" s="518" t="s">
        <v>102</v>
      </c>
      <c r="EH269" s="518" t="s">
        <v>102</v>
      </c>
      <c r="EI269" s="518" t="s">
        <v>102</v>
      </c>
      <c r="EJ269" s="518" t="s">
        <v>102</v>
      </c>
      <c r="EK269" s="518" t="s">
        <v>102</v>
      </c>
      <c r="EL269" s="518" t="s">
        <v>102</v>
      </c>
      <c r="EM269" s="518" t="s">
        <v>102</v>
      </c>
      <c r="EN269" s="518" t="s">
        <v>102</v>
      </c>
      <c r="EO269" s="518" t="s">
        <v>102</v>
      </c>
      <c r="EP269" s="518" t="s">
        <v>102</v>
      </c>
      <c r="EQ269" s="518" t="s">
        <v>102</v>
      </c>
      <c r="ER269" s="518" t="s">
        <v>102</v>
      </c>
      <c r="ES269" s="518" t="s">
        <v>102</v>
      </c>
      <c r="ET269" s="518" t="s">
        <v>102</v>
      </c>
      <c r="EU269" s="518" t="s">
        <v>102</v>
      </c>
      <c r="EV269" s="518" t="s">
        <v>102</v>
      </c>
      <c r="EW269" s="518" t="s">
        <v>102</v>
      </c>
      <c r="EX269" s="518" t="s">
        <v>102</v>
      </c>
      <c r="EY269" s="518" t="s">
        <v>102</v>
      </c>
      <c r="EZ269" s="518" t="s">
        <v>102</v>
      </c>
      <c r="FA269" s="518" t="s">
        <v>102</v>
      </c>
      <c r="FB269" s="518" t="s">
        <v>102</v>
      </c>
      <c r="FC269" s="518" t="s">
        <v>102</v>
      </c>
      <c r="FD269" s="518" t="s">
        <v>102</v>
      </c>
      <c r="FE269" s="518" t="s">
        <v>102</v>
      </c>
      <c r="FF269" s="518" t="s">
        <v>102</v>
      </c>
      <c r="FG269" s="518" t="s">
        <v>102</v>
      </c>
      <c r="FH269" s="518" t="s">
        <v>102</v>
      </c>
      <c r="FI269" s="518" t="s">
        <v>102</v>
      </c>
      <c r="FJ269" s="518" t="s">
        <v>102</v>
      </c>
      <c r="FK269" s="518" t="s">
        <v>102</v>
      </c>
      <c r="FL269" s="518" t="s">
        <v>102</v>
      </c>
      <c r="FM269" s="518" t="s">
        <v>102</v>
      </c>
      <c r="FN269" s="518" t="s">
        <v>102</v>
      </c>
      <c r="FO269" s="518" t="s">
        <v>102</v>
      </c>
      <c r="FP269" s="518" t="s">
        <v>102</v>
      </c>
      <c r="FQ269" s="518" t="s">
        <v>102</v>
      </c>
      <c r="FR269" s="518" t="s">
        <v>102</v>
      </c>
      <c r="FS269" s="518" t="s">
        <v>102</v>
      </c>
      <c r="FT269" s="518" t="s">
        <v>102</v>
      </c>
      <c r="FU269" s="518" t="s">
        <v>102</v>
      </c>
      <c r="FV269" s="518" t="s">
        <v>102</v>
      </c>
      <c r="FW269" s="518" t="s">
        <v>102</v>
      </c>
      <c r="FX269" s="518" t="s">
        <v>102</v>
      </c>
      <c r="FY269" s="518" t="s">
        <v>102</v>
      </c>
      <c r="FZ269" s="518" t="s">
        <v>102</v>
      </c>
      <c r="GA269" s="518" t="s">
        <v>102</v>
      </c>
      <c r="GB269" s="518" t="s">
        <v>102</v>
      </c>
      <c r="GC269" s="518" t="s">
        <v>102</v>
      </c>
      <c r="GD269" s="518" t="s">
        <v>102</v>
      </c>
      <c r="GE269" s="518" t="s">
        <v>102</v>
      </c>
      <c r="GF269" s="518" t="s">
        <v>102</v>
      </c>
      <c r="GG269" s="518" t="s">
        <v>102</v>
      </c>
      <c r="GH269" s="518" t="s">
        <v>102</v>
      </c>
      <c r="GI269" s="518" t="s">
        <v>102</v>
      </c>
      <c r="GJ269" s="518" t="s">
        <v>102</v>
      </c>
      <c r="GK269" s="518" t="s">
        <v>102</v>
      </c>
      <c r="GL269" s="518" t="s">
        <v>102</v>
      </c>
      <c r="GM269" s="518" t="s">
        <v>102</v>
      </c>
      <c r="GN269" s="518" t="s">
        <v>102</v>
      </c>
      <c r="GO269" s="518" t="s">
        <v>102</v>
      </c>
      <c r="GP269" s="518" t="s">
        <v>102</v>
      </c>
      <c r="GQ269" s="518" t="s">
        <v>102</v>
      </c>
      <c r="GR269" s="518" t="s">
        <v>102</v>
      </c>
      <c r="GS269" s="518" t="s">
        <v>102</v>
      </c>
      <c r="GT269" s="518" t="s">
        <v>102</v>
      </c>
      <c r="GU269" s="518" t="s">
        <v>102</v>
      </c>
      <c r="GV269" s="518" t="s">
        <v>102</v>
      </c>
      <c r="GW269" s="518" t="s">
        <v>102</v>
      </c>
      <c r="GX269" s="518" t="s">
        <v>102</v>
      </c>
      <c r="GY269" s="518" t="s">
        <v>102</v>
      </c>
      <c r="GZ269" s="518" t="s">
        <v>102</v>
      </c>
      <c r="HA269" s="518" t="s">
        <v>102</v>
      </c>
      <c r="HB269" s="518" t="s">
        <v>102</v>
      </c>
      <c r="HC269" s="511" t="str">
        <f t="shared" si="4"/>
        <v>2010-390055</v>
      </c>
    </row>
    <row r="270" spans="1:211" ht="48" hidden="1" customHeight="1" x14ac:dyDescent="0.15">
      <c r="A270" s="511" t="s">
        <v>4604</v>
      </c>
      <c r="B270" s="512" t="s">
        <v>13460</v>
      </c>
      <c r="C270" s="513">
        <v>39888</v>
      </c>
      <c r="D270" s="512" t="s">
        <v>8419</v>
      </c>
      <c r="E270" s="512" t="s">
        <v>8498</v>
      </c>
      <c r="F270" s="512" t="s">
        <v>8421</v>
      </c>
      <c r="G270" s="513">
        <v>40213</v>
      </c>
      <c r="H270" s="512" t="s">
        <v>13461</v>
      </c>
      <c r="I270" s="512" t="s">
        <v>8500</v>
      </c>
      <c r="J270" s="513">
        <v>40163</v>
      </c>
      <c r="S270" s="514" t="s">
        <v>13462</v>
      </c>
      <c r="T270" s="511">
        <v>2010</v>
      </c>
      <c r="U270" s="515" t="s">
        <v>13222</v>
      </c>
      <c r="V270" s="514">
        <v>128</v>
      </c>
      <c r="W270" s="514">
        <v>1</v>
      </c>
      <c r="X270" s="514">
        <v>1</v>
      </c>
      <c r="Y270" s="513">
        <v>37529</v>
      </c>
      <c r="Z270" s="512" t="s">
        <v>13463</v>
      </c>
      <c r="AA270" s="512" t="s">
        <v>13464</v>
      </c>
      <c r="AB270" s="513">
        <v>38099</v>
      </c>
      <c r="AC270" s="513">
        <v>39225</v>
      </c>
      <c r="AD270" s="512" t="s">
        <v>13465</v>
      </c>
      <c r="AE270" s="513">
        <v>38251</v>
      </c>
      <c r="AF270" s="512" t="s">
        <v>138</v>
      </c>
      <c r="AG270" s="512" t="s">
        <v>13464</v>
      </c>
      <c r="AH270" s="516">
        <v>3919005</v>
      </c>
      <c r="AI270" s="513">
        <v>39136</v>
      </c>
      <c r="AJ270" s="513" t="s">
        <v>138</v>
      </c>
      <c r="AK270" s="511" t="s">
        <v>138</v>
      </c>
      <c r="AL270" s="513" t="s">
        <v>138</v>
      </c>
      <c r="AM270" s="511" t="s">
        <v>138</v>
      </c>
      <c r="AN270" s="511" t="s">
        <v>13466</v>
      </c>
      <c r="AO270" s="511" t="s">
        <v>13467</v>
      </c>
      <c r="AP270" s="511" t="s">
        <v>13468</v>
      </c>
      <c r="AQ270" s="511" t="s">
        <v>13469</v>
      </c>
      <c r="AR270" s="511" t="s">
        <v>13470</v>
      </c>
      <c r="AS270" s="511" t="s">
        <v>13471</v>
      </c>
      <c r="AT270" s="511" t="s">
        <v>13471</v>
      </c>
      <c r="AU270" s="511" t="s">
        <v>13472</v>
      </c>
      <c r="AV270" s="511" t="s">
        <v>13473</v>
      </c>
      <c r="AW270" s="511" t="s">
        <v>13474</v>
      </c>
      <c r="AX270" s="511" t="s">
        <v>13472</v>
      </c>
      <c r="AY270" s="511" t="s">
        <v>13475</v>
      </c>
      <c r="AZ270" s="511" t="s">
        <v>13476</v>
      </c>
      <c r="BA270" s="511" t="s">
        <v>13477</v>
      </c>
      <c r="BB270" s="511">
        <v>191065</v>
      </c>
      <c r="BC270" s="512" t="s">
        <v>5441</v>
      </c>
      <c r="BD270" s="511" t="s">
        <v>13478</v>
      </c>
      <c r="BE270" s="511" t="s">
        <v>13479</v>
      </c>
      <c r="BF270" s="511" t="s">
        <v>13480</v>
      </c>
      <c r="BG270" s="511" t="s">
        <v>13481</v>
      </c>
      <c r="BH270" s="511" t="s">
        <v>8648</v>
      </c>
      <c r="BI270" s="511">
        <v>1</v>
      </c>
      <c r="BJ270" s="511">
        <v>8</v>
      </c>
      <c r="BK270" s="511" t="s">
        <v>138</v>
      </c>
      <c r="BL270" s="511" t="s">
        <v>138</v>
      </c>
      <c r="BM270" s="511" t="s">
        <v>13482</v>
      </c>
      <c r="BN270" s="511" t="s">
        <v>138</v>
      </c>
      <c r="BO270" s="511" t="s">
        <v>9027</v>
      </c>
      <c r="BP270" s="513" t="s">
        <v>138</v>
      </c>
      <c r="BQ270" s="511" t="s">
        <v>138</v>
      </c>
      <c r="BR270" s="511" t="s">
        <v>8445</v>
      </c>
      <c r="BS270" s="511" t="s">
        <v>13483</v>
      </c>
      <c r="BT270" s="511" t="s">
        <v>138</v>
      </c>
      <c r="BU270" s="511" t="s">
        <v>13460</v>
      </c>
      <c r="BV270" s="511" t="s">
        <v>138</v>
      </c>
      <c r="BW270" s="511">
        <v>1</v>
      </c>
      <c r="BX270" s="511" t="s">
        <v>13484</v>
      </c>
      <c r="BY270" s="511" t="s">
        <v>138</v>
      </c>
      <c r="BZ270" s="511">
        <v>6</v>
      </c>
      <c r="CA270" s="511" t="s">
        <v>13485</v>
      </c>
      <c r="CB270" s="511" t="s">
        <v>13486</v>
      </c>
      <c r="CC270" s="511" t="s">
        <v>138</v>
      </c>
      <c r="CD270" s="511" t="s">
        <v>5439</v>
      </c>
      <c r="CE270" s="518" t="s">
        <v>13487</v>
      </c>
      <c r="CF270" s="518" t="s">
        <v>13488</v>
      </c>
      <c r="CG270" s="518" t="s">
        <v>13489</v>
      </c>
      <c r="CH270" s="518" t="s">
        <v>13490</v>
      </c>
      <c r="CI270" s="518" t="s">
        <v>102</v>
      </c>
      <c r="CJ270" s="518" t="s">
        <v>102</v>
      </c>
      <c r="CK270" s="518" t="s">
        <v>102</v>
      </c>
      <c r="CL270" s="518" t="s">
        <v>102</v>
      </c>
      <c r="CM270" s="518" t="s">
        <v>102</v>
      </c>
      <c r="CN270" s="518" t="s">
        <v>102</v>
      </c>
      <c r="CO270" s="518" t="s">
        <v>102</v>
      </c>
      <c r="CP270" s="518" t="s">
        <v>102</v>
      </c>
      <c r="CQ270" s="518" t="s">
        <v>102</v>
      </c>
      <c r="CR270" s="518" t="s">
        <v>102</v>
      </c>
      <c r="CS270" s="518" t="s">
        <v>102</v>
      </c>
      <c r="CT270" s="518" t="s">
        <v>102</v>
      </c>
      <c r="CU270" s="518" t="s">
        <v>102</v>
      </c>
      <c r="CV270" s="518" t="s">
        <v>102</v>
      </c>
      <c r="CW270" s="518" t="s">
        <v>102</v>
      </c>
      <c r="CX270" s="518" t="s">
        <v>102</v>
      </c>
      <c r="CY270" s="518" t="s">
        <v>102</v>
      </c>
      <c r="CZ270" s="518" t="s">
        <v>102</v>
      </c>
      <c r="DA270" s="518" t="s">
        <v>102</v>
      </c>
      <c r="DB270" s="518" t="s">
        <v>102</v>
      </c>
      <c r="DC270" s="518" t="s">
        <v>102</v>
      </c>
      <c r="DD270" s="518" t="s">
        <v>102</v>
      </c>
      <c r="DE270" s="518" t="s">
        <v>102</v>
      </c>
      <c r="DF270" s="518" t="s">
        <v>102</v>
      </c>
      <c r="DG270" s="518" t="s">
        <v>102</v>
      </c>
      <c r="DH270" s="518" t="s">
        <v>102</v>
      </c>
      <c r="DI270" s="518" t="s">
        <v>102</v>
      </c>
      <c r="DJ270" s="518" t="s">
        <v>102</v>
      </c>
      <c r="DK270" s="518" t="s">
        <v>102</v>
      </c>
      <c r="DL270" s="518" t="s">
        <v>102</v>
      </c>
      <c r="DM270" s="518" t="s">
        <v>102</v>
      </c>
      <c r="DN270" s="518" t="s">
        <v>102</v>
      </c>
      <c r="DO270" s="518" t="s">
        <v>102</v>
      </c>
      <c r="DP270" s="518" t="s">
        <v>102</v>
      </c>
      <c r="DQ270" s="518" t="s">
        <v>102</v>
      </c>
      <c r="DR270" s="518" t="s">
        <v>102</v>
      </c>
      <c r="DS270" s="518" t="s">
        <v>102</v>
      </c>
      <c r="DT270" s="518" t="s">
        <v>102</v>
      </c>
      <c r="DU270" s="518" t="s">
        <v>102</v>
      </c>
      <c r="DV270" s="518" t="s">
        <v>102</v>
      </c>
      <c r="DW270" s="518" t="s">
        <v>102</v>
      </c>
      <c r="DX270" s="518" t="s">
        <v>102</v>
      </c>
      <c r="DY270" s="518" t="s">
        <v>102</v>
      </c>
      <c r="DZ270" s="518" t="s">
        <v>102</v>
      </c>
      <c r="EA270" s="518" t="s">
        <v>102</v>
      </c>
      <c r="EB270" s="518" t="s">
        <v>102</v>
      </c>
      <c r="EC270" s="518" t="s">
        <v>102</v>
      </c>
      <c r="ED270" s="518" t="s">
        <v>102</v>
      </c>
      <c r="EE270" s="518" t="s">
        <v>102</v>
      </c>
      <c r="EF270" s="518" t="s">
        <v>102</v>
      </c>
      <c r="EG270" s="518" t="s">
        <v>102</v>
      </c>
      <c r="EH270" s="518" t="s">
        <v>102</v>
      </c>
      <c r="EI270" s="518" t="s">
        <v>102</v>
      </c>
      <c r="EJ270" s="518" t="s">
        <v>102</v>
      </c>
      <c r="EK270" s="518" t="s">
        <v>102</v>
      </c>
      <c r="EL270" s="518" t="s">
        <v>102</v>
      </c>
      <c r="EM270" s="518" t="s">
        <v>102</v>
      </c>
      <c r="EN270" s="518" t="s">
        <v>102</v>
      </c>
      <c r="EO270" s="518" t="s">
        <v>102</v>
      </c>
      <c r="EP270" s="518" t="s">
        <v>102</v>
      </c>
      <c r="EQ270" s="518" t="s">
        <v>102</v>
      </c>
      <c r="ER270" s="518" t="s">
        <v>102</v>
      </c>
      <c r="ES270" s="518" t="s">
        <v>102</v>
      </c>
      <c r="ET270" s="518" t="s">
        <v>102</v>
      </c>
      <c r="EU270" s="518" t="s">
        <v>102</v>
      </c>
      <c r="EV270" s="518" t="s">
        <v>102</v>
      </c>
      <c r="EW270" s="518" t="s">
        <v>102</v>
      </c>
      <c r="EX270" s="518" t="s">
        <v>102</v>
      </c>
      <c r="EY270" s="518" t="s">
        <v>102</v>
      </c>
      <c r="EZ270" s="518" t="s">
        <v>102</v>
      </c>
      <c r="FA270" s="518" t="s">
        <v>102</v>
      </c>
      <c r="FB270" s="518" t="s">
        <v>102</v>
      </c>
      <c r="FC270" s="518" t="s">
        <v>102</v>
      </c>
      <c r="FD270" s="518" t="s">
        <v>102</v>
      </c>
      <c r="FE270" s="518" t="s">
        <v>102</v>
      </c>
      <c r="FF270" s="518" t="s">
        <v>102</v>
      </c>
      <c r="FG270" s="518" t="s">
        <v>102</v>
      </c>
      <c r="FH270" s="518" t="s">
        <v>102</v>
      </c>
      <c r="FI270" s="518" t="s">
        <v>102</v>
      </c>
      <c r="FJ270" s="518" t="s">
        <v>102</v>
      </c>
      <c r="FK270" s="518" t="s">
        <v>102</v>
      </c>
      <c r="FL270" s="518" t="s">
        <v>102</v>
      </c>
      <c r="FM270" s="518" t="s">
        <v>102</v>
      </c>
      <c r="FN270" s="518" t="s">
        <v>102</v>
      </c>
      <c r="FO270" s="518" t="s">
        <v>102</v>
      </c>
      <c r="FP270" s="518" t="s">
        <v>102</v>
      </c>
      <c r="FQ270" s="518" t="s">
        <v>102</v>
      </c>
      <c r="FR270" s="518" t="s">
        <v>102</v>
      </c>
      <c r="FS270" s="518" t="s">
        <v>102</v>
      </c>
      <c r="FT270" s="518" t="s">
        <v>102</v>
      </c>
      <c r="FU270" s="518" t="s">
        <v>102</v>
      </c>
      <c r="FV270" s="518" t="s">
        <v>102</v>
      </c>
      <c r="FW270" s="518" t="s">
        <v>102</v>
      </c>
      <c r="FX270" s="518" t="s">
        <v>102</v>
      </c>
      <c r="FY270" s="518" t="s">
        <v>102</v>
      </c>
      <c r="FZ270" s="518" t="s">
        <v>102</v>
      </c>
      <c r="GA270" s="518" t="s">
        <v>102</v>
      </c>
      <c r="GB270" s="518" t="s">
        <v>102</v>
      </c>
      <c r="GC270" s="518" t="s">
        <v>102</v>
      </c>
      <c r="GD270" s="518" t="s">
        <v>102</v>
      </c>
      <c r="GE270" s="518" t="s">
        <v>102</v>
      </c>
      <c r="GF270" s="518" t="s">
        <v>102</v>
      </c>
      <c r="GG270" s="518" t="s">
        <v>102</v>
      </c>
      <c r="GH270" s="518" t="s">
        <v>102</v>
      </c>
      <c r="GI270" s="518" t="s">
        <v>102</v>
      </c>
      <c r="GJ270" s="518" t="s">
        <v>102</v>
      </c>
      <c r="GK270" s="518" t="s">
        <v>102</v>
      </c>
      <c r="GL270" s="518" t="s">
        <v>102</v>
      </c>
      <c r="GM270" s="518" t="s">
        <v>102</v>
      </c>
      <c r="GN270" s="518" t="s">
        <v>102</v>
      </c>
      <c r="GO270" s="518" t="s">
        <v>102</v>
      </c>
      <c r="GP270" s="518" t="s">
        <v>102</v>
      </c>
      <c r="GQ270" s="518" t="s">
        <v>102</v>
      </c>
      <c r="GR270" s="518" t="s">
        <v>102</v>
      </c>
      <c r="GS270" s="518" t="s">
        <v>102</v>
      </c>
      <c r="GT270" s="518" t="s">
        <v>102</v>
      </c>
      <c r="GU270" s="518" t="s">
        <v>102</v>
      </c>
      <c r="GV270" s="518" t="s">
        <v>102</v>
      </c>
      <c r="GW270" s="518" t="s">
        <v>102</v>
      </c>
      <c r="GX270" s="518" t="s">
        <v>102</v>
      </c>
      <c r="GY270" s="518" t="s">
        <v>102</v>
      </c>
      <c r="GZ270" s="518" t="s">
        <v>102</v>
      </c>
      <c r="HA270" s="518" t="s">
        <v>102</v>
      </c>
      <c r="HB270" s="518" t="s">
        <v>102</v>
      </c>
      <c r="HC270" s="511" t="str">
        <f t="shared" si="4"/>
        <v>2009-800058</v>
      </c>
    </row>
    <row r="271" spans="1:211" ht="48" hidden="1" customHeight="1" x14ac:dyDescent="0.15">
      <c r="A271" s="514" t="s">
        <v>4607</v>
      </c>
      <c r="B271" s="519" t="s">
        <v>13491</v>
      </c>
      <c r="C271" s="513">
        <v>38761</v>
      </c>
      <c r="D271" s="519" t="s">
        <v>8419</v>
      </c>
      <c r="E271" s="519" t="s">
        <v>8420</v>
      </c>
      <c r="F271" s="519" t="s">
        <v>8421</v>
      </c>
      <c r="G271" s="513">
        <v>39385</v>
      </c>
      <c r="H271" s="519" t="s">
        <v>1981</v>
      </c>
      <c r="I271" s="519" t="s">
        <v>10051</v>
      </c>
      <c r="J271" s="513">
        <v>39372</v>
      </c>
      <c r="K271" s="519"/>
      <c r="L271" s="519"/>
      <c r="M271" s="519"/>
      <c r="N271" s="513"/>
      <c r="O271" s="513"/>
      <c r="P271" s="519"/>
      <c r="Q271" s="513"/>
      <c r="R271" s="513"/>
      <c r="S271" s="514" t="s">
        <v>13492</v>
      </c>
      <c r="T271" s="514">
        <v>2012</v>
      </c>
      <c r="U271" s="515" t="s">
        <v>13222</v>
      </c>
      <c r="V271" s="514">
        <v>129</v>
      </c>
      <c r="W271" s="514">
        <v>2</v>
      </c>
      <c r="X271" s="514">
        <v>1</v>
      </c>
      <c r="Y271" s="513">
        <v>37539</v>
      </c>
      <c r="Z271" s="512" t="s">
        <v>13493</v>
      </c>
      <c r="AA271" s="512" t="s">
        <v>13494</v>
      </c>
      <c r="AB271" s="513">
        <v>37994</v>
      </c>
      <c r="AC271" s="513">
        <v>39470</v>
      </c>
      <c r="AD271" s="512" t="s">
        <v>13495</v>
      </c>
      <c r="AE271" s="513">
        <v>38525</v>
      </c>
      <c r="AF271" s="512" t="s">
        <v>9163</v>
      </c>
      <c r="AG271" s="512" t="s">
        <v>13494</v>
      </c>
      <c r="AH271" s="516">
        <v>4038108</v>
      </c>
      <c r="AI271" s="513">
        <v>39395</v>
      </c>
      <c r="AJ271" s="513" t="s">
        <v>138</v>
      </c>
      <c r="AK271" s="511" t="s">
        <v>138</v>
      </c>
      <c r="AL271" s="513" t="s">
        <v>138</v>
      </c>
      <c r="AM271" s="511" t="s">
        <v>138</v>
      </c>
      <c r="AN271" s="511" t="s">
        <v>13496</v>
      </c>
      <c r="AO271" s="511" t="s">
        <v>1984</v>
      </c>
      <c r="AP271" s="511" t="s">
        <v>13497</v>
      </c>
      <c r="AQ271" s="511" t="s">
        <v>13498</v>
      </c>
      <c r="AR271" s="511" t="s">
        <v>13498</v>
      </c>
      <c r="AS271" s="511" t="s">
        <v>1985</v>
      </c>
      <c r="AT271" s="511" t="s">
        <v>1985</v>
      </c>
      <c r="AU271" s="511" t="s">
        <v>1985</v>
      </c>
      <c r="AV271" s="511" t="s">
        <v>13499</v>
      </c>
      <c r="AW271" s="511" t="s">
        <v>1985</v>
      </c>
      <c r="AX271" s="511" t="s">
        <v>1985</v>
      </c>
      <c r="AY271" s="511" t="s">
        <v>1986</v>
      </c>
      <c r="AZ271" s="511" t="s">
        <v>1986</v>
      </c>
      <c r="BA271" s="511" t="s">
        <v>1987</v>
      </c>
      <c r="BB271" s="511">
        <v>391003989</v>
      </c>
      <c r="BC271" s="512" t="s">
        <v>1981</v>
      </c>
      <c r="BD271" s="511" t="s">
        <v>1982</v>
      </c>
      <c r="BE271" s="511" t="s">
        <v>13500</v>
      </c>
      <c r="BF271" s="511" t="s">
        <v>1980</v>
      </c>
      <c r="BG271" s="511" t="s">
        <v>13501</v>
      </c>
      <c r="BH271" s="511" t="s">
        <v>9244</v>
      </c>
      <c r="BI271" s="511">
        <v>4</v>
      </c>
      <c r="BJ271" s="511">
        <v>14</v>
      </c>
      <c r="BK271" s="511" t="s">
        <v>13502</v>
      </c>
      <c r="BL271" s="511" t="s">
        <v>138</v>
      </c>
      <c r="BM271" s="511" t="s">
        <v>13503</v>
      </c>
      <c r="BN271" s="511" t="s">
        <v>138</v>
      </c>
      <c r="BO271" s="511" t="s">
        <v>9027</v>
      </c>
      <c r="BP271" s="513" t="s">
        <v>13504</v>
      </c>
      <c r="BQ271" s="511" t="s">
        <v>138</v>
      </c>
      <c r="BR271" s="511" t="s">
        <v>8482</v>
      </c>
      <c r="BS271" s="511" t="s">
        <v>13505</v>
      </c>
      <c r="BT271" s="511" t="s">
        <v>1983</v>
      </c>
      <c r="BU271" s="511" t="s">
        <v>13506</v>
      </c>
      <c r="BV271" s="511">
        <v>1</v>
      </c>
      <c r="BW271" s="511">
        <v>1</v>
      </c>
      <c r="BX271" s="511" t="s">
        <v>13507</v>
      </c>
      <c r="BY271" s="511" t="s">
        <v>138</v>
      </c>
      <c r="BZ271" s="511">
        <v>22</v>
      </c>
      <c r="CA271" s="511" t="s">
        <v>13508</v>
      </c>
      <c r="CB271" s="511" t="s">
        <v>13509</v>
      </c>
      <c r="CC271" s="511" t="s">
        <v>138</v>
      </c>
      <c r="CD271" s="511" t="s">
        <v>5442</v>
      </c>
      <c r="CE271" s="518" t="s">
        <v>102</v>
      </c>
      <c r="CF271" s="518" t="s">
        <v>102</v>
      </c>
      <c r="CG271" s="518" t="s">
        <v>102</v>
      </c>
      <c r="CH271" s="518" t="s">
        <v>102</v>
      </c>
      <c r="CI271" s="518" t="s">
        <v>102</v>
      </c>
      <c r="CJ271" s="518" t="s">
        <v>102</v>
      </c>
      <c r="CK271" s="518" t="s">
        <v>102</v>
      </c>
      <c r="CL271" s="518" t="s">
        <v>102</v>
      </c>
      <c r="CM271" s="518" t="s">
        <v>102</v>
      </c>
      <c r="CN271" s="518" t="s">
        <v>102</v>
      </c>
      <c r="CO271" s="518" t="s">
        <v>102</v>
      </c>
      <c r="CP271" s="518" t="s">
        <v>102</v>
      </c>
      <c r="CQ271" s="518" t="s">
        <v>102</v>
      </c>
      <c r="CR271" s="518" t="s">
        <v>102</v>
      </c>
      <c r="CS271" s="518" t="s">
        <v>102</v>
      </c>
      <c r="CT271" s="518" t="s">
        <v>102</v>
      </c>
      <c r="CU271" s="518" t="s">
        <v>102</v>
      </c>
      <c r="CV271" s="518" t="s">
        <v>102</v>
      </c>
      <c r="CW271" s="518" t="s">
        <v>102</v>
      </c>
      <c r="CX271" s="518" t="s">
        <v>102</v>
      </c>
      <c r="CY271" s="518" t="s">
        <v>102</v>
      </c>
      <c r="CZ271" s="518" t="s">
        <v>102</v>
      </c>
      <c r="DA271" s="518" t="s">
        <v>102</v>
      </c>
      <c r="DB271" s="518" t="s">
        <v>102</v>
      </c>
      <c r="DC271" s="518" t="s">
        <v>102</v>
      </c>
      <c r="DD271" s="518" t="s">
        <v>102</v>
      </c>
      <c r="DE271" s="518" t="s">
        <v>102</v>
      </c>
      <c r="DF271" s="518" t="s">
        <v>102</v>
      </c>
      <c r="DG271" s="518" t="s">
        <v>102</v>
      </c>
      <c r="DH271" s="518" t="s">
        <v>102</v>
      </c>
      <c r="DI271" s="518" t="s">
        <v>102</v>
      </c>
      <c r="DJ271" s="518" t="s">
        <v>102</v>
      </c>
      <c r="DK271" s="518" t="s">
        <v>102</v>
      </c>
      <c r="DL271" s="518" t="s">
        <v>102</v>
      </c>
      <c r="DM271" s="518" t="s">
        <v>102</v>
      </c>
      <c r="DN271" s="518" t="s">
        <v>102</v>
      </c>
      <c r="DO271" s="518" t="s">
        <v>102</v>
      </c>
      <c r="DP271" s="518" t="s">
        <v>102</v>
      </c>
      <c r="DQ271" s="518" t="s">
        <v>102</v>
      </c>
      <c r="DR271" s="518" t="s">
        <v>102</v>
      </c>
      <c r="DS271" s="518" t="s">
        <v>102</v>
      </c>
      <c r="DT271" s="518" t="s">
        <v>102</v>
      </c>
      <c r="DU271" s="518" t="s">
        <v>102</v>
      </c>
      <c r="DV271" s="518" t="s">
        <v>102</v>
      </c>
      <c r="DW271" s="518" t="s">
        <v>102</v>
      </c>
      <c r="DX271" s="518" t="s">
        <v>102</v>
      </c>
      <c r="DY271" s="518" t="s">
        <v>102</v>
      </c>
      <c r="DZ271" s="518" t="s">
        <v>102</v>
      </c>
      <c r="EA271" s="518" t="s">
        <v>102</v>
      </c>
      <c r="EB271" s="518" t="s">
        <v>102</v>
      </c>
      <c r="EC271" s="518" t="s">
        <v>102</v>
      </c>
      <c r="ED271" s="518" t="s">
        <v>102</v>
      </c>
      <c r="EE271" s="518" t="s">
        <v>102</v>
      </c>
      <c r="EF271" s="518" t="s">
        <v>102</v>
      </c>
      <c r="EG271" s="518" t="s">
        <v>102</v>
      </c>
      <c r="EH271" s="518" t="s">
        <v>102</v>
      </c>
      <c r="EI271" s="518" t="s">
        <v>102</v>
      </c>
      <c r="EJ271" s="518" t="s">
        <v>102</v>
      </c>
      <c r="EK271" s="518" t="s">
        <v>102</v>
      </c>
      <c r="EL271" s="518" t="s">
        <v>102</v>
      </c>
      <c r="EM271" s="518" t="s">
        <v>102</v>
      </c>
      <c r="EN271" s="518" t="s">
        <v>102</v>
      </c>
      <c r="EO271" s="518" t="s">
        <v>102</v>
      </c>
      <c r="EP271" s="518" t="s">
        <v>102</v>
      </c>
      <c r="EQ271" s="518" t="s">
        <v>102</v>
      </c>
      <c r="ER271" s="518" t="s">
        <v>102</v>
      </c>
      <c r="ES271" s="518" t="s">
        <v>102</v>
      </c>
      <c r="ET271" s="518" t="s">
        <v>102</v>
      </c>
      <c r="EU271" s="518" t="s">
        <v>102</v>
      </c>
      <c r="EV271" s="518" t="s">
        <v>102</v>
      </c>
      <c r="EW271" s="518" t="s">
        <v>102</v>
      </c>
      <c r="EX271" s="518" t="s">
        <v>102</v>
      </c>
      <c r="EY271" s="518" t="s">
        <v>102</v>
      </c>
      <c r="EZ271" s="518" t="s">
        <v>102</v>
      </c>
      <c r="FA271" s="518" t="s">
        <v>102</v>
      </c>
      <c r="FB271" s="518" t="s">
        <v>102</v>
      </c>
      <c r="FC271" s="518" t="s">
        <v>102</v>
      </c>
      <c r="FD271" s="518" t="s">
        <v>102</v>
      </c>
      <c r="FE271" s="518" t="s">
        <v>102</v>
      </c>
      <c r="FF271" s="518" t="s">
        <v>102</v>
      </c>
      <c r="FG271" s="518" t="s">
        <v>102</v>
      </c>
      <c r="FH271" s="518" t="s">
        <v>102</v>
      </c>
      <c r="FI271" s="518" t="s">
        <v>102</v>
      </c>
      <c r="FJ271" s="518" t="s">
        <v>102</v>
      </c>
      <c r="FK271" s="518" t="s">
        <v>102</v>
      </c>
      <c r="FL271" s="518" t="s">
        <v>102</v>
      </c>
      <c r="FM271" s="518" t="s">
        <v>102</v>
      </c>
      <c r="FN271" s="518" t="s">
        <v>102</v>
      </c>
      <c r="FO271" s="518" t="s">
        <v>102</v>
      </c>
      <c r="FP271" s="518" t="s">
        <v>102</v>
      </c>
      <c r="FQ271" s="518" t="s">
        <v>102</v>
      </c>
      <c r="FR271" s="518" t="s">
        <v>102</v>
      </c>
      <c r="FS271" s="518" t="s">
        <v>102</v>
      </c>
      <c r="FT271" s="518" t="s">
        <v>102</v>
      </c>
      <c r="FU271" s="518" t="s">
        <v>102</v>
      </c>
      <c r="FV271" s="518" t="s">
        <v>102</v>
      </c>
      <c r="FW271" s="518" t="s">
        <v>102</v>
      </c>
      <c r="FX271" s="518" t="s">
        <v>102</v>
      </c>
      <c r="FY271" s="518" t="s">
        <v>102</v>
      </c>
      <c r="FZ271" s="518" t="s">
        <v>102</v>
      </c>
      <c r="GA271" s="518" t="s">
        <v>102</v>
      </c>
      <c r="GB271" s="518" t="s">
        <v>102</v>
      </c>
      <c r="GC271" s="518" t="s">
        <v>102</v>
      </c>
      <c r="GD271" s="518" t="s">
        <v>102</v>
      </c>
      <c r="GE271" s="518" t="s">
        <v>102</v>
      </c>
      <c r="GF271" s="518" t="s">
        <v>102</v>
      </c>
      <c r="GG271" s="518" t="s">
        <v>102</v>
      </c>
      <c r="GH271" s="518" t="s">
        <v>102</v>
      </c>
      <c r="GI271" s="518" t="s">
        <v>102</v>
      </c>
      <c r="GJ271" s="518" t="s">
        <v>102</v>
      </c>
      <c r="GK271" s="518" t="s">
        <v>102</v>
      </c>
      <c r="GL271" s="518" t="s">
        <v>102</v>
      </c>
      <c r="GM271" s="518" t="s">
        <v>102</v>
      </c>
      <c r="GN271" s="518" t="s">
        <v>102</v>
      </c>
      <c r="GO271" s="518" t="s">
        <v>102</v>
      </c>
      <c r="GP271" s="518" t="s">
        <v>102</v>
      </c>
      <c r="GQ271" s="518" t="s">
        <v>102</v>
      </c>
      <c r="GR271" s="518" t="s">
        <v>102</v>
      </c>
      <c r="GS271" s="518" t="s">
        <v>102</v>
      </c>
      <c r="GT271" s="518" t="s">
        <v>102</v>
      </c>
      <c r="GU271" s="518" t="s">
        <v>102</v>
      </c>
      <c r="GV271" s="518" t="s">
        <v>102</v>
      </c>
      <c r="GW271" s="518" t="s">
        <v>102</v>
      </c>
      <c r="GX271" s="518" t="s">
        <v>102</v>
      </c>
      <c r="GY271" s="518" t="s">
        <v>102</v>
      </c>
      <c r="GZ271" s="518" t="s">
        <v>102</v>
      </c>
      <c r="HA271" s="518" t="s">
        <v>102</v>
      </c>
      <c r="HB271" s="518" t="s">
        <v>102</v>
      </c>
      <c r="HC271" s="511" t="str">
        <f t="shared" si="4"/>
        <v>2006-002573</v>
      </c>
    </row>
    <row r="272" spans="1:211" ht="48" hidden="1" customHeight="1" x14ac:dyDescent="0.15">
      <c r="A272" s="514" t="s">
        <v>4607</v>
      </c>
      <c r="B272" s="519" t="s">
        <v>13510</v>
      </c>
      <c r="C272" s="513">
        <v>40410</v>
      </c>
      <c r="D272" s="519" t="s">
        <v>8419</v>
      </c>
      <c r="E272" s="519" t="s">
        <v>8498</v>
      </c>
      <c r="F272" s="519" t="s">
        <v>8843</v>
      </c>
      <c r="G272" s="513">
        <v>40984</v>
      </c>
      <c r="H272" s="519" t="s">
        <v>13511</v>
      </c>
      <c r="I272" s="519" t="s">
        <v>9557</v>
      </c>
      <c r="J272" s="513">
        <v>40626</v>
      </c>
      <c r="K272" s="519" t="s">
        <v>13512</v>
      </c>
      <c r="L272" s="519"/>
      <c r="M272" s="519"/>
      <c r="N272" s="513">
        <v>40648</v>
      </c>
      <c r="O272" s="513"/>
      <c r="P272" s="519" t="s">
        <v>8625</v>
      </c>
      <c r="Q272" s="513">
        <v>40968</v>
      </c>
      <c r="R272" s="513"/>
      <c r="S272" s="514" t="s">
        <v>13513</v>
      </c>
      <c r="T272" s="514">
        <v>2012</v>
      </c>
      <c r="U272" s="515" t="s">
        <v>13222</v>
      </c>
      <c r="V272" s="514">
        <v>129</v>
      </c>
      <c r="W272" s="514">
        <v>2</v>
      </c>
      <c r="X272" s="514">
        <v>2</v>
      </c>
      <c r="Y272" s="513">
        <v>37539</v>
      </c>
      <c r="Z272" s="512" t="s">
        <v>13493</v>
      </c>
      <c r="AA272" s="512" t="s">
        <v>13494</v>
      </c>
      <c r="AB272" s="513">
        <v>37994</v>
      </c>
      <c r="AC272" s="513">
        <v>39470</v>
      </c>
      <c r="AD272" s="512" t="s">
        <v>13495</v>
      </c>
      <c r="AE272" s="513">
        <v>38525</v>
      </c>
      <c r="AF272" s="512" t="s">
        <v>9163</v>
      </c>
      <c r="AG272" s="512" t="s">
        <v>13494</v>
      </c>
      <c r="AH272" s="516">
        <v>4038108</v>
      </c>
      <c r="AI272" s="513">
        <v>39395</v>
      </c>
      <c r="AJ272" s="513" t="s">
        <v>138</v>
      </c>
      <c r="AK272" s="511" t="s">
        <v>138</v>
      </c>
      <c r="AL272" s="513" t="s">
        <v>138</v>
      </c>
      <c r="AM272" s="511" t="s">
        <v>138</v>
      </c>
      <c r="AN272" s="511" t="s">
        <v>13496</v>
      </c>
      <c r="AO272" s="511" t="s">
        <v>1984</v>
      </c>
      <c r="AP272" s="511" t="s">
        <v>13497</v>
      </c>
      <c r="AQ272" s="511" t="s">
        <v>13498</v>
      </c>
      <c r="AR272" s="511" t="s">
        <v>13498</v>
      </c>
      <c r="AS272" s="511" t="s">
        <v>1985</v>
      </c>
      <c r="AT272" s="511" t="s">
        <v>1985</v>
      </c>
      <c r="AU272" s="511" t="s">
        <v>1985</v>
      </c>
      <c r="AV272" s="511" t="s">
        <v>13499</v>
      </c>
      <c r="AW272" s="511" t="s">
        <v>1985</v>
      </c>
      <c r="AX272" s="511" t="s">
        <v>1985</v>
      </c>
      <c r="AY272" s="511" t="s">
        <v>1986</v>
      </c>
      <c r="AZ272" s="511" t="s">
        <v>1986</v>
      </c>
      <c r="BA272" s="511" t="s">
        <v>1987</v>
      </c>
      <c r="BB272" s="511">
        <v>391003989</v>
      </c>
      <c r="BC272" s="512" t="s">
        <v>1981</v>
      </c>
      <c r="BD272" s="511" t="s">
        <v>1982</v>
      </c>
      <c r="BE272" s="511" t="s">
        <v>13500</v>
      </c>
      <c r="BF272" s="511" t="s">
        <v>1980</v>
      </c>
      <c r="BG272" s="511" t="s">
        <v>13501</v>
      </c>
      <c r="BH272" s="511" t="s">
        <v>9244</v>
      </c>
      <c r="BI272" s="511">
        <v>4</v>
      </c>
      <c r="BJ272" s="511">
        <v>14</v>
      </c>
      <c r="BK272" s="511" t="s">
        <v>13502</v>
      </c>
      <c r="BL272" s="511" t="s">
        <v>138</v>
      </c>
      <c r="BM272" s="511" t="s">
        <v>13503</v>
      </c>
      <c r="BN272" s="511" t="s">
        <v>138</v>
      </c>
      <c r="BO272" s="511" t="s">
        <v>9027</v>
      </c>
      <c r="BP272" s="513" t="s">
        <v>13504</v>
      </c>
      <c r="BQ272" s="511" t="s">
        <v>138</v>
      </c>
      <c r="BR272" s="511" t="s">
        <v>8482</v>
      </c>
      <c r="BS272" s="511" t="s">
        <v>13505</v>
      </c>
      <c r="BT272" s="511" t="s">
        <v>1983</v>
      </c>
      <c r="BU272" s="511" t="s">
        <v>13506</v>
      </c>
      <c r="BV272" s="511">
        <v>1</v>
      </c>
      <c r="BW272" s="511">
        <v>1</v>
      </c>
      <c r="BX272" s="511" t="s">
        <v>13507</v>
      </c>
      <c r="BY272" s="511" t="s">
        <v>138</v>
      </c>
      <c r="BZ272" s="511">
        <v>22</v>
      </c>
      <c r="CA272" s="511" t="s">
        <v>13508</v>
      </c>
      <c r="CB272" s="511" t="s">
        <v>13509</v>
      </c>
      <c r="CC272" s="511" t="s">
        <v>138</v>
      </c>
      <c r="CD272" s="511" t="s">
        <v>5442</v>
      </c>
      <c r="CE272" s="518" t="s">
        <v>13514</v>
      </c>
      <c r="CF272" s="518" t="s">
        <v>13514</v>
      </c>
      <c r="CG272" s="518" t="s">
        <v>13514</v>
      </c>
      <c r="CH272" s="518" t="s">
        <v>13514</v>
      </c>
      <c r="CI272" s="518" t="s">
        <v>13515</v>
      </c>
      <c r="CJ272" s="518" t="s">
        <v>13516</v>
      </c>
      <c r="CK272" s="518" t="s">
        <v>13517</v>
      </c>
      <c r="CL272" s="518" t="s">
        <v>13518</v>
      </c>
      <c r="CM272" s="518" t="s">
        <v>13519</v>
      </c>
      <c r="CN272" s="518" t="s">
        <v>13520</v>
      </c>
      <c r="CO272" s="518" t="s">
        <v>13521</v>
      </c>
      <c r="CP272" s="518" t="s">
        <v>13522</v>
      </c>
      <c r="CQ272" s="518" t="s">
        <v>13523</v>
      </c>
      <c r="CR272" s="518" t="s">
        <v>13524</v>
      </c>
      <c r="CS272" s="518" t="s">
        <v>13525</v>
      </c>
      <c r="CT272" s="518" t="s">
        <v>13526</v>
      </c>
      <c r="CU272" s="518" t="s">
        <v>13527</v>
      </c>
      <c r="CV272" s="518" t="s">
        <v>13528</v>
      </c>
      <c r="CW272" s="518" t="s">
        <v>102</v>
      </c>
      <c r="CX272" s="518" t="s">
        <v>102</v>
      </c>
      <c r="CY272" s="518" t="s">
        <v>102</v>
      </c>
      <c r="CZ272" s="518" t="s">
        <v>102</v>
      </c>
      <c r="DA272" s="518" t="s">
        <v>102</v>
      </c>
      <c r="DB272" s="518" t="s">
        <v>102</v>
      </c>
      <c r="DC272" s="518" t="s">
        <v>102</v>
      </c>
      <c r="DD272" s="518" t="s">
        <v>102</v>
      </c>
      <c r="DE272" s="518" t="s">
        <v>102</v>
      </c>
      <c r="DF272" s="518" t="s">
        <v>102</v>
      </c>
      <c r="DG272" s="518" t="s">
        <v>102</v>
      </c>
      <c r="DH272" s="518" t="s">
        <v>102</v>
      </c>
      <c r="DI272" s="518" t="s">
        <v>102</v>
      </c>
      <c r="DJ272" s="518" t="s">
        <v>102</v>
      </c>
      <c r="DK272" s="518" t="s">
        <v>102</v>
      </c>
      <c r="DL272" s="518" t="s">
        <v>102</v>
      </c>
      <c r="DM272" s="518" t="s">
        <v>102</v>
      </c>
      <c r="DN272" s="518" t="s">
        <v>102</v>
      </c>
      <c r="DO272" s="518" t="s">
        <v>102</v>
      </c>
      <c r="DP272" s="518" t="s">
        <v>102</v>
      </c>
      <c r="DQ272" s="518" t="s">
        <v>102</v>
      </c>
      <c r="DR272" s="518" t="s">
        <v>102</v>
      </c>
      <c r="DS272" s="518" t="s">
        <v>102</v>
      </c>
      <c r="DT272" s="518" t="s">
        <v>102</v>
      </c>
      <c r="DU272" s="518" t="s">
        <v>102</v>
      </c>
      <c r="DV272" s="518" t="s">
        <v>102</v>
      </c>
      <c r="DW272" s="518" t="s">
        <v>102</v>
      </c>
      <c r="DX272" s="518" t="s">
        <v>102</v>
      </c>
      <c r="DY272" s="518" t="s">
        <v>102</v>
      </c>
      <c r="DZ272" s="518" t="s">
        <v>102</v>
      </c>
      <c r="EA272" s="518" t="s">
        <v>102</v>
      </c>
      <c r="EB272" s="518" t="s">
        <v>102</v>
      </c>
      <c r="EC272" s="518" t="s">
        <v>102</v>
      </c>
      <c r="ED272" s="518" t="s">
        <v>102</v>
      </c>
      <c r="EE272" s="518" t="s">
        <v>102</v>
      </c>
      <c r="EF272" s="518" t="s">
        <v>102</v>
      </c>
      <c r="EG272" s="518" t="s">
        <v>102</v>
      </c>
      <c r="EH272" s="518" t="s">
        <v>102</v>
      </c>
      <c r="EI272" s="518" t="s">
        <v>102</v>
      </c>
      <c r="EJ272" s="518" t="s">
        <v>102</v>
      </c>
      <c r="EK272" s="518" t="s">
        <v>102</v>
      </c>
      <c r="EL272" s="518" t="s">
        <v>102</v>
      </c>
      <c r="EM272" s="518" t="s">
        <v>102</v>
      </c>
      <c r="EN272" s="518" t="s">
        <v>102</v>
      </c>
      <c r="EO272" s="518" t="s">
        <v>102</v>
      </c>
      <c r="EP272" s="518" t="s">
        <v>102</v>
      </c>
      <c r="EQ272" s="518" t="s">
        <v>102</v>
      </c>
      <c r="ER272" s="518" t="s">
        <v>102</v>
      </c>
      <c r="ES272" s="518" t="s">
        <v>102</v>
      </c>
      <c r="ET272" s="518" t="s">
        <v>102</v>
      </c>
      <c r="EU272" s="518" t="s">
        <v>102</v>
      </c>
      <c r="EV272" s="518" t="s">
        <v>102</v>
      </c>
      <c r="EW272" s="518" t="s">
        <v>102</v>
      </c>
      <c r="EX272" s="518" t="s">
        <v>102</v>
      </c>
      <c r="EY272" s="518" t="s">
        <v>102</v>
      </c>
      <c r="EZ272" s="518" t="s">
        <v>102</v>
      </c>
      <c r="FA272" s="518" t="s">
        <v>102</v>
      </c>
      <c r="FB272" s="518" t="s">
        <v>102</v>
      </c>
      <c r="FC272" s="518" t="s">
        <v>102</v>
      </c>
      <c r="FD272" s="518" t="s">
        <v>102</v>
      </c>
      <c r="FE272" s="518" t="s">
        <v>102</v>
      </c>
      <c r="FF272" s="518" t="s">
        <v>102</v>
      </c>
      <c r="FG272" s="518" t="s">
        <v>102</v>
      </c>
      <c r="FH272" s="518" t="s">
        <v>102</v>
      </c>
      <c r="FI272" s="518" t="s">
        <v>102</v>
      </c>
      <c r="FJ272" s="518" t="s">
        <v>102</v>
      </c>
      <c r="FK272" s="518" t="s">
        <v>102</v>
      </c>
      <c r="FL272" s="518" t="s">
        <v>102</v>
      </c>
      <c r="FM272" s="518" t="s">
        <v>102</v>
      </c>
      <c r="FN272" s="518" t="s">
        <v>102</v>
      </c>
      <c r="FO272" s="518" t="s">
        <v>102</v>
      </c>
      <c r="FP272" s="518" t="s">
        <v>102</v>
      </c>
      <c r="FQ272" s="518" t="s">
        <v>102</v>
      </c>
      <c r="FR272" s="518" t="s">
        <v>102</v>
      </c>
      <c r="FS272" s="518" t="s">
        <v>102</v>
      </c>
      <c r="FT272" s="518" t="s">
        <v>102</v>
      </c>
      <c r="FU272" s="518" t="s">
        <v>102</v>
      </c>
      <c r="FV272" s="518" t="s">
        <v>102</v>
      </c>
      <c r="FW272" s="518" t="s">
        <v>102</v>
      </c>
      <c r="FX272" s="518" t="s">
        <v>102</v>
      </c>
      <c r="FY272" s="518" t="s">
        <v>102</v>
      </c>
      <c r="FZ272" s="518" t="s">
        <v>102</v>
      </c>
      <c r="GA272" s="518" t="s">
        <v>102</v>
      </c>
      <c r="GB272" s="518" t="s">
        <v>102</v>
      </c>
      <c r="GC272" s="518" t="s">
        <v>102</v>
      </c>
      <c r="GD272" s="518" t="s">
        <v>102</v>
      </c>
      <c r="GE272" s="518" t="s">
        <v>102</v>
      </c>
      <c r="GF272" s="518" t="s">
        <v>102</v>
      </c>
      <c r="GG272" s="518" t="s">
        <v>102</v>
      </c>
      <c r="GH272" s="518" t="s">
        <v>102</v>
      </c>
      <c r="GI272" s="518" t="s">
        <v>102</v>
      </c>
      <c r="GJ272" s="518" t="s">
        <v>102</v>
      </c>
      <c r="GK272" s="518" t="s">
        <v>102</v>
      </c>
      <c r="GL272" s="518" t="s">
        <v>102</v>
      </c>
      <c r="GM272" s="518" t="s">
        <v>102</v>
      </c>
      <c r="GN272" s="518" t="s">
        <v>102</v>
      </c>
      <c r="GO272" s="518" t="s">
        <v>102</v>
      </c>
      <c r="GP272" s="518" t="s">
        <v>102</v>
      </c>
      <c r="GQ272" s="518" t="s">
        <v>102</v>
      </c>
      <c r="GR272" s="518" t="s">
        <v>102</v>
      </c>
      <c r="GS272" s="518" t="s">
        <v>102</v>
      </c>
      <c r="GT272" s="518" t="s">
        <v>102</v>
      </c>
      <c r="GU272" s="518" t="s">
        <v>102</v>
      </c>
      <c r="GV272" s="518" t="s">
        <v>102</v>
      </c>
      <c r="GW272" s="518" t="s">
        <v>102</v>
      </c>
      <c r="GX272" s="518" t="s">
        <v>102</v>
      </c>
      <c r="GY272" s="518" t="s">
        <v>102</v>
      </c>
      <c r="GZ272" s="518" t="s">
        <v>102</v>
      </c>
      <c r="HA272" s="518" t="s">
        <v>102</v>
      </c>
      <c r="HB272" s="518" t="s">
        <v>102</v>
      </c>
      <c r="HC272" s="511" t="str">
        <f t="shared" si="4"/>
        <v>2010-800145</v>
      </c>
    </row>
    <row r="273" spans="1:211" ht="48" hidden="1" customHeight="1" x14ac:dyDescent="0.15">
      <c r="A273" s="511" t="s">
        <v>4613</v>
      </c>
      <c r="B273" s="522" t="s">
        <v>13529</v>
      </c>
      <c r="C273" s="513">
        <v>39637</v>
      </c>
      <c r="D273" s="512" t="s">
        <v>8419</v>
      </c>
      <c r="E273" s="522" t="s">
        <v>8498</v>
      </c>
      <c r="F273" s="522" t="s">
        <v>8493</v>
      </c>
      <c r="G273" s="513">
        <v>40113</v>
      </c>
      <c r="H273" s="522" t="s">
        <v>13530</v>
      </c>
      <c r="I273" s="512" t="s">
        <v>13531</v>
      </c>
      <c r="J273" s="513">
        <v>39913</v>
      </c>
      <c r="K273" s="522" t="s">
        <v>13532</v>
      </c>
      <c r="N273" s="513">
        <v>39952</v>
      </c>
      <c r="O273" s="513"/>
      <c r="P273" s="512" t="s">
        <v>8625</v>
      </c>
      <c r="Q273" s="513">
        <v>40099</v>
      </c>
      <c r="R273" s="513"/>
      <c r="S273" s="511" t="s">
        <v>13533</v>
      </c>
      <c r="T273" s="511">
        <v>2011</v>
      </c>
      <c r="U273" s="515" t="s">
        <v>13222</v>
      </c>
      <c r="V273" s="514">
        <v>130</v>
      </c>
      <c r="W273" s="514">
        <v>6</v>
      </c>
      <c r="X273" s="514">
        <v>1</v>
      </c>
      <c r="Y273" s="513">
        <v>37209</v>
      </c>
      <c r="Z273" s="512" t="s">
        <v>13534</v>
      </c>
      <c r="AA273" s="512" t="s">
        <v>13535</v>
      </c>
      <c r="AB273" s="513">
        <v>38071</v>
      </c>
      <c r="AC273" s="513">
        <v>39603</v>
      </c>
      <c r="AD273" s="512" t="s">
        <v>13536</v>
      </c>
      <c r="AE273" s="513">
        <v>38075</v>
      </c>
      <c r="AF273" s="512" t="s">
        <v>138</v>
      </c>
      <c r="AG273" s="512" t="s">
        <v>13535</v>
      </c>
      <c r="AH273" s="516">
        <v>4096736</v>
      </c>
      <c r="AI273" s="513">
        <v>39528</v>
      </c>
      <c r="AJ273" s="513">
        <v>37209</v>
      </c>
      <c r="AK273" s="511" t="s">
        <v>13537</v>
      </c>
      <c r="AL273" s="513">
        <v>37399</v>
      </c>
      <c r="AM273" s="511" t="s">
        <v>13536</v>
      </c>
      <c r="AN273" s="511" t="s">
        <v>13538</v>
      </c>
      <c r="AO273" s="511" t="s">
        <v>3366</v>
      </c>
      <c r="AP273" s="511" t="s">
        <v>13539</v>
      </c>
      <c r="AQ273" s="511" t="s">
        <v>13540</v>
      </c>
      <c r="AR273" s="511" t="s">
        <v>13539</v>
      </c>
      <c r="AS273" s="511" t="s">
        <v>13541</v>
      </c>
      <c r="AT273" s="511" t="s">
        <v>13541</v>
      </c>
      <c r="AU273" s="511" t="s">
        <v>13542</v>
      </c>
      <c r="AV273" s="511" t="s">
        <v>13543</v>
      </c>
      <c r="AW273" s="511" t="s">
        <v>3367</v>
      </c>
      <c r="AX273" s="511" t="s">
        <v>13542</v>
      </c>
      <c r="AY273" s="511" t="s">
        <v>3368</v>
      </c>
      <c r="AZ273" s="511" t="s">
        <v>13544</v>
      </c>
      <c r="BA273" s="511" t="s">
        <v>3369</v>
      </c>
      <c r="BB273" s="511">
        <v>596036094</v>
      </c>
      <c r="BC273" s="512" t="s">
        <v>3363</v>
      </c>
      <c r="BD273" s="511" t="s">
        <v>3364</v>
      </c>
      <c r="BE273" s="511" t="s">
        <v>138</v>
      </c>
      <c r="BF273" s="511" t="s">
        <v>3362</v>
      </c>
      <c r="BG273" s="511" t="s">
        <v>13545</v>
      </c>
      <c r="BH273" s="511" t="s">
        <v>8648</v>
      </c>
      <c r="BI273" s="511">
        <v>2</v>
      </c>
      <c r="BJ273" s="511">
        <v>8</v>
      </c>
      <c r="BK273" s="511" t="s">
        <v>13546</v>
      </c>
      <c r="BL273" s="511" t="s">
        <v>13547</v>
      </c>
      <c r="BM273" s="511" t="s">
        <v>13548</v>
      </c>
      <c r="BN273" s="511" t="s">
        <v>138</v>
      </c>
      <c r="BO273" s="511" t="s">
        <v>138</v>
      </c>
      <c r="BP273" s="513">
        <v>36845</v>
      </c>
      <c r="BQ273" s="511" t="s">
        <v>138</v>
      </c>
      <c r="BR273" s="511" t="s">
        <v>8482</v>
      </c>
      <c r="BS273" s="511" t="s">
        <v>13549</v>
      </c>
      <c r="BT273" s="511" t="s">
        <v>3365</v>
      </c>
      <c r="BU273" s="511" t="s">
        <v>13550</v>
      </c>
      <c r="BV273" s="511" t="s">
        <v>138</v>
      </c>
      <c r="BW273" s="511">
        <v>5</v>
      </c>
      <c r="BX273" s="511" t="s">
        <v>13551</v>
      </c>
      <c r="BY273" s="511" t="s">
        <v>138</v>
      </c>
      <c r="BZ273" s="511">
        <v>77</v>
      </c>
      <c r="CA273" s="511" t="s">
        <v>13552</v>
      </c>
      <c r="CB273" s="511" t="s">
        <v>13553</v>
      </c>
      <c r="CC273" s="511" t="s">
        <v>13554</v>
      </c>
      <c r="CD273" s="511" t="s">
        <v>5444</v>
      </c>
      <c r="CE273" s="518" t="s">
        <v>13555</v>
      </c>
      <c r="CF273" s="518" t="s">
        <v>13556</v>
      </c>
      <c r="CG273" s="518" t="s">
        <v>13557</v>
      </c>
      <c r="CH273" s="518" t="s">
        <v>102</v>
      </c>
      <c r="CI273" s="518" t="s">
        <v>102</v>
      </c>
      <c r="CJ273" s="518" t="s">
        <v>102</v>
      </c>
      <c r="CK273" s="518" t="s">
        <v>102</v>
      </c>
      <c r="CL273" s="518" t="s">
        <v>102</v>
      </c>
      <c r="CM273" s="518" t="s">
        <v>102</v>
      </c>
      <c r="CN273" s="518" t="s">
        <v>102</v>
      </c>
      <c r="CO273" s="518" t="s">
        <v>102</v>
      </c>
      <c r="CP273" s="518" t="s">
        <v>102</v>
      </c>
      <c r="CQ273" s="518" t="s">
        <v>102</v>
      </c>
      <c r="CR273" s="518" t="s">
        <v>102</v>
      </c>
      <c r="CS273" s="518" t="s">
        <v>102</v>
      </c>
      <c r="CT273" s="518" t="s">
        <v>102</v>
      </c>
      <c r="CU273" s="518" t="s">
        <v>102</v>
      </c>
      <c r="CV273" s="518" t="s">
        <v>102</v>
      </c>
      <c r="CW273" s="518" t="s">
        <v>102</v>
      </c>
      <c r="CX273" s="518" t="s">
        <v>102</v>
      </c>
      <c r="CY273" s="518" t="s">
        <v>102</v>
      </c>
      <c r="CZ273" s="518" t="s">
        <v>102</v>
      </c>
      <c r="DA273" s="518" t="s">
        <v>102</v>
      </c>
      <c r="DB273" s="518" t="s">
        <v>102</v>
      </c>
      <c r="DC273" s="518" t="s">
        <v>102</v>
      </c>
      <c r="DD273" s="518" t="s">
        <v>102</v>
      </c>
      <c r="DE273" s="518" t="s">
        <v>102</v>
      </c>
      <c r="DF273" s="518" t="s">
        <v>102</v>
      </c>
      <c r="DG273" s="518" t="s">
        <v>102</v>
      </c>
      <c r="DH273" s="518" t="s">
        <v>102</v>
      </c>
      <c r="DI273" s="518" t="s">
        <v>102</v>
      </c>
      <c r="DJ273" s="518" t="s">
        <v>102</v>
      </c>
      <c r="DK273" s="518" t="s">
        <v>102</v>
      </c>
      <c r="DL273" s="518" t="s">
        <v>102</v>
      </c>
      <c r="DM273" s="518" t="s">
        <v>102</v>
      </c>
      <c r="DN273" s="518" t="s">
        <v>102</v>
      </c>
      <c r="DO273" s="518" t="s">
        <v>102</v>
      </c>
      <c r="DP273" s="518" t="s">
        <v>102</v>
      </c>
      <c r="DQ273" s="518" t="s">
        <v>102</v>
      </c>
      <c r="DR273" s="518" t="s">
        <v>102</v>
      </c>
      <c r="DS273" s="518" t="s">
        <v>102</v>
      </c>
      <c r="DT273" s="518" t="s">
        <v>102</v>
      </c>
      <c r="DU273" s="518" t="s">
        <v>102</v>
      </c>
      <c r="DV273" s="518" t="s">
        <v>102</v>
      </c>
      <c r="DW273" s="518" t="s">
        <v>102</v>
      </c>
      <c r="DX273" s="518" t="s">
        <v>102</v>
      </c>
      <c r="DY273" s="518" t="s">
        <v>102</v>
      </c>
      <c r="DZ273" s="518" t="s">
        <v>102</v>
      </c>
      <c r="EA273" s="518" t="s">
        <v>102</v>
      </c>
      <c r="EB273" s="518" t="s">
        <v>102</v>
      </c>
      <c r="EC273" s="518" t="s">
        <v>102</v>
      </c>
      <c r="ED273" s="518" t="s">
        <v>102</v>
      </c>
      <c r="EE273" s="518" t="s">
        <v>102</v>
      </c>
      <c r="EF273" s="518" t="s">
        <v>102</v>
      </c>
      <c r="EG273" s="518" t="s">
        <v>102</v>
      </c>
      <c r="EH273" s="518" t="s">
        <v>102</v>
      </c>
      <c r="EI273" s="518" t="s">
        <v>102</v>
      </c>
      <c r="EJ273" s="518" t="s">
        <v>102</v>
      </c>
      <c r="EK273" s="518" t="s">
        <v>102</v>
      </c>
      <c r="EL273" s="518" t="s">
        <v>102</v>
      </c>
      <c r="EM273" s="518" t="s">
        <v>102</v>
      </c>
      <c r="EN273" s="518" t="s">
        <v>102</v>
      </c>
      <c r="EO273" s="518" t="s">
        <v>102</v>
      </c>
      <c r="EP273" s="518" t="s">
        <v>102</v>
      </c>
      <c r="EQ273" s="518" t="s">
        <v>102</v>
      </c>
      <c r="ER273" s="518" t="s">
        <v>102</v>
      </c>
      <c r="ES273" s="518" t="s">
        <v>102</v>
      </c>
      <c r="ET273" s="518" t="s">
        <v>102</v>
      </c>
      <c r="EU273" s="518" t="s">
        <v>102</v>
      </c>
      <c r="EV273" s="518" t="s">
        <v>102</v>
      </c>
      <c r="EW273" s="518" t="s">
        <v>102</v>
      </c>
      <c r="EX273" s="518" t="s">
        <v>102</v>
      </c>
      <c r="EY273" s="518" t="s">
        <v>102</v>
      </c>
      <c r="EZ273" s="518" t="s">
        <v>102</v>
      </c>
      <c r="FA273" s="518" t="s">
        <v>102</v>
      </c>
      <c r="FB273" s="518" t="s">
        <v>102</v>
      </c>
      <c r="FC273" s="518" t="s">
        <v>102</v>
      </c>
      <c r="FD273" s="518" t="s">
        <v>102</v>
      </c>
      <c r="FE273" s="518" t="s">
        <v>102</v>
      </c>
      <c r="FF273" s="518" t="s">
        <v>102</v>
      </c>
      <c r="FG273" s="518" t="s">
        <v>102</v>
      </c>
      <c r="FH273" s="518" t="s">
        <v>102</v>
      </c>
      <c r="FI273" s="518" t="s">
        <v>102</v>
      </c>
      <c r="FJ273" s="518" t="s">
        <v>102</v>
      </c>
      <c r="FK273" s="518" t="s">
        <v>102</v>
      </c>
      <c r="FL273" s="518" t="s">
        <v>102</v>
      </c>
      <c r="FM273" s="518" t="s">
        <v>102</v>
      </c>
      <c r="FN273" s="518" t="s">
        <v>102</v>
      </c>
      <c r="FO273" s="518" t="s">
        <v>102</v>
      </c>
      <c r="FP273" s="518" t="s">
        <v>102</v>
      </c>
      <c r="FQ273" s="518" t="s">
        <v>102</v>
      </c>
      <c r="FR273" s="518" t="s">
        <v>102</v>
      </c>
      <c r="FS273" s="518" t="s">
        <v>102</v>
      </c>
      <c r="FT273" s="518" t="s">
        <v>102</v>
      </c>
      <c r="FU273" s="518" t="s">
        <v>102</v>
      </c>
      <c r="FV273" s="518" t="s">
        <v>102</v>
      </c>
      <c r="FW273" s="518" t="s">
        <v>102</v>
      </c>
      <c r="FX273" s="518" t="s">
        <v>102</v>
      </c>
      <c r="FY273" s="518" t="s">
        <v>102</v>
      </c>
      <c r="FZ273" s="518" t="s">
        <v>102</v>
      </c>
      <c r="GA273" s="518" t="s">
        <v>102</v>
      </c>
      <c r="GB273" s="518" t="s">
        <v>102</v>
      </c>
      <c r="GC273" s="518" t="s">
        <v>102</v>
      </c>
      <c r="GD273" s="518" t="s">
        <v>102</v>
      </c>
      <c r="GE273" s="518" t="s">
        <v>102</v>
      </c>
      <c r="GF273" s="518" t="s">
        <v>102</v>
      </c>
      <c r="GG273" s="518" t="s">
        <v>102</v>
      </c>
      <c r="GH273" s="518" t="s">
        <v>102</v>
      </c>
      <c r="GI273" s="518" t="s">
        <v>102</v>
      </c>
      <c r="GJ273" s="518" t="s">
        <v>102</v>
      </c>
      <c r="GK273" s="518" t="s">
        <v>102</v>
      </c>
      <c r="GL273" s="518" t="s">
        <v>102</v>
      </c>
      <c r="GM273" s="518" t="s">
        <v>102</v>
      </c>
      <c r="GN273" s="518" t="s">
        <v>102</v>
      </c>
      <c r="GO273" s="518" t="s">
        <v>102</v>
      </c>
      <c r="GP273" s="518" t="s">
        <v>102</v>
      </c>
      <c r="GQ273" s="518" t="s">
        <v>102</v>
      </c>
      <c r="GR273" s="518" t="s">
        <v>102</v>
      </c>
      <c r="GS273" s="518" t="s">
        <v>102</v>
      </c>
      <c r="GT273" s="518" t="s">
        <v>102</v>
      </c>
      <c r="GU273" s="518" t="s">
        <v>102</v>
      </c>
      <c r="GV273" s="518" t="s">
        <v>102</v>
      </c>
      <c r="GW273" s="518" t="s">
        <v>102</v>
      </c>
      <c r="GX273" s="518" t="s">
        <v>102</v>
      </c>
      <c r="GY273" s="518" t="s">
        <v>102</v>
      </c>
      <c r="GZ273" s="518" t="s">
        <v>102</v>
      </c>
      <c r="HA273" s="518" t="s">
        <v>102</v>
      </c>
      <c r="HB273" s="518" t="s">
        <v>102</v>
      </c>
      <c r="HC273" s="511" t="str">
        <f t="shared" si="4"/>
        <v>2008-800128</v>
      </c>
    </row>
    <row r="274" spans="1:211" ht="48" hidden="1" customHeight="1" x14ac:dyDescent="0.15">
      <c r="A274" s="511" t="s">
        <v>4613</v>
      </c>
      <c r="B274" s="522" t="s">
        <v>13558</v>
      </c>
      <c r="C274" s="513">
        <v>40172</v>
      </c>
      <c r="D274" s="512" t="s">
        <v>8419</v>
      </c>
      <c r="E274" s="522" t="s">
        <v>8498</v>
      </c>
      <c r="F274" s="522" t="s">
        <v>8695</v>
      </c>
      <c r="G274" s="513">
        <v>40912</v>
      </c>
      <c r="H274" s="522" t="s">
        <v>13530</v>
      </c>
      <c r="I274" s="512" t="s">
        <v>8695</v>
      </c>
      <c r="J274" s="513">
        <v>40869</v>
      </c>
      <c r="K274" s="522"/>
      <c r="N274" s="513"/>
      <c r="O274" s="513"/>
      <c r="Q274" s="513"/>
      <c r="R274" s="513"/>
      <c r="S274" s="511" t="s">
        <v>13559</v>
      </c>
      <c r="T274" s="511">
        <v>2011</v>
      </c>
      <c r="U274" s="515" t="s">
        <v>13222</v>
      </c>
      <c r="V274" s="514">
        <v>130</v>
      </c>
      <c r="W274" s="514">
        <v>6</v>
      </c>
      <c r="X274" s="514">
        <v>2</v>
      </c>
      <c r="Y274" s="513">
        <v>37209</v>
      </c>
      <c r="Z274" s="512" t="s">
        <v>13534</v>
      </c>
      <c r="AA274" s="512" t="s">
        <v>13535</v>
      </c>
      <c r="AB274" s="513">
        <v>38071</v>
      </c>
      <c r="AC274" s="513">
        <v>39603</v>
      </c>
      <c r="AD274" s="512" t="s">
        <v>13536</v>
      </c>
      <c r="AE274" s="513">
        <v>38075</v>
      </c>
      <c r="AF274" s="512" t="s">
        <v>138</v>
      </c>
      <c r="AG274" s="512" t="s">
        <v>13535</v>
      </c>
      <c r="AH274" s="516">
        <v>4096736</v>
      </c>
      <c r="AI274" s="513">
        <v>39528</v>
      </c>
      <c r="AJ274" s="513">
        <v>37209</v>
      </c>
      <c r="AK274" s="511" t="s">
        <v>13537</v>
      </c>
      <c r="AL274" s="513">
        <v>37399</v>
      </c>
      <c r="AM274" s="511" t="s">
        <v>13536</v>
      </c>
      <c r="AN274" s="511" t="s">
        <v>13538</v>
      </c>
      <c r="AO274" s="511" t="s">
        <v>3366</v>
      </c>
      <c r="AP274" s="511" t="s">
        <v>13539</v>
      </c>
      <c r="AQ274" s="511" t="s">
        <v>13540</v>
      </c>
      <c r="AR274" s="511" t="s">
        <v>13539</v>
      </c>
      <c r="AS274" s="511" t="s">
        <v>13541</v>
      </c>
      <c r="AT274" s="511" t="s">
        <v>13541</v>
      </c>
      <c r="AU274" s="511" t="s">
        <v>13542</v>
      </c>
      <c r="AV274" s="511" t="s">
        <v>13543</v>
      </c>
      <c r="AW274" s="511" t="s">
        <v>3367</v>
      </c>
      <c r="AX274" s="511" t="s">
        <v>13542</v>
      </c>
      <c r="AY274" s="511" t="s">
        <v>3368</v>
      </c>
      <c r="AZ274" s="511" t="s">
        <v>13544</v>
      </c>
      <c r="BA274" s="511" t="s">
        <v>3369</v>
      </c>
      <c r="BB274" s="511">
        <v>596036094</v>
      </c>
      <c r="BC274" s="512" t="s">
        <v>3363</v>
      </c>
      <c r="BD274" s="511" t="s">
        <v>3364</v>
      </c>
      <c r="BE274" s="511" t="s">
        <v>138</v>
      </c>
      <c r="BF274" s="511" t="s">
        <v>3362</v>
      </c>
      <c r="BG274" s="511" t="s">
        <v>13545</v>
      </c>
      <c r="BH274" s="511" t="s">
        <v>8648</v>
      </c>
      <c r="BI274" s="511">
        <v>2</v>
      </c>
      <c r="BJ274" s="511">
        <v>8</v>
      </c>
      <c r="BK274" s="511" t="s">
        <v>13546</v>
      </c>
      <c r="BL274" s="511" t="s">
        <v>13547</v>
      </c>
      <c r="BM274" s="511" t="s">
        <v>13548</v>
      </c>
      <c r="BN274" s="511" t="s">
        <v>138</v>
      </c>
      <c r="BO274" s="511" t="s">
        <v>138</v>
      </c>
      <c r="BP274" s="513">
        <v>36845</v>
      </c>
      <c r="BQ274" s="511" t="s">
        <v>138</v>
      </c>
      <c r="BR274" s="511" t="s">
        <v>8482</v>
      </c>
      <c r="BS274" s="511" t="s">
        <v>13549</v>
      </c>
      <c r="BT274" s="511" t="s">
        <v>3365</v>
      </c>
      <c r="BU274" s="511" t="s">
        <v>13550</v>
      </c>
      <c r="BV274" s="511" t="s">
        <v>138</v>
      </c>
      <c r="BW274" s="511">
        <v>5</v>
      </c>
      <c r="BX274" s="511" t="s">
        <v>13551</v>
      </c>
      <c r="BY274" s="511" t="s">
        <v>138</v>
      </c>
      <c r="BZ274" s="511">
        <v>77</v>
      </c>
      <c r="CA274" s="511" t="s">
        <v>13552</v>
      </c>
      <c r="CB274" s="511" t="s">
        <v>13553</v>
      </c>
      <c r="CC274" s="511" t="s">
        <v>13554</v>
      </c>
      <c r="CD274" s="511" t="s">
        <v>5444</v>
      </c>
      <c r="CE274" s="518" t="s">
        <v>102</v>
      </c>
      <c r="CF274" s="518" t="s">
        <v>102</v>
      </c>
      <c r="CG274" s="518" t="s">
        <v>102</v>
      </c>
      <c r="CH274" s="518" t="s">
        <v>13560</v>
      </c>
      <c r="CI274" s="518" t="s">
        <v>13561</v>
      </c>
      <c r="CJ274" s="518" t="s">
        <v>13562</v>
      </c>
      <c r="CK274" s="518" t="s">
        <v>13563</v>
      </c>
      <c r="CL274" s="518" t="s">
        <v>13564</v>
      </c>
      <c r="CM274" s="518" t="s">
        <v>13565</v>
      </c>
      <c r="CN274" s="518" t="s">
        <v>13566</v>
      </c>
      <c r="CO274" s="518" t="s">
        <v>13567</v>
      </c>
      <c r="CP274" s="518" t="s">
        <v>13568</v>
      </c>
      <c r="CQ274" s="518" t="s">
        <v>13569</v>
      </c>
      <c r="CR274" s="518" t="s">
        <v>13570</v>
      </c>
      <c r="CS274" s="518" t="s">
        <v>13571</v>
      </c>
      <c r="CT274" s="518" t="s">
        <v>13572</v>
      </c>
      <c r="CU274" s="518" t="s">
        <v>13573</v>
      </c>
      <c r="CV274" s="518" t="s">
        <v>13574</v>
      </c>
      <c r="CW274" s="518" t="s">
        <v>13575</v>
      </c>
      <c r="CX274" s="518" t="s">
        <v>13576</v>
      </c>
      <c r="CY274" s="518" t="s">
        <v>13577</v>
      </c>
      <c r="CZ274" s="518" t="s">
        <v>13578</v>
      </c>
      <c r="DA274" s="518" t="s">
        <v>13579</v>
      </c>
      <c r="DB274" s="518" t="s">
        <v>13580</v>
      </c>
      <c r="DC274" s="518" t="s">
        <v>13581</v>
      </c>
      <c r="DD274" s="518" t="s">
        <v>13582</v>
      </c>
      <c r="DE274" s="518" t="s">
        <v>13583</v>
      </c>
      <c r="DF274" s="518" t="s">
        <v>13584</v>
      </c>
      <c r="DG274" s="518" t="s">
        <v>13585</v>
      </c>
      <c r="DH274" s="518" t="s">
        <v>13586</v>
      </c>
      <c r="DI274" s="518" t="s">
        <v>13587</v>
      </c>
      <c r="DJ274" s="518" t="s">
        <v>13588</v>
      </c>
      <c r="DK274" s="518" t="s">
        <v>13589</v>
      </c>
      <c r="DL274" s="518" t="s">
        <v>13590</v>
      </c>
      <c r="DM274" s="518" t="s">
        <v>13591</v>
      </c>
      <c r="DN274" s="518" t="s">
        <v>13592</v>
      </c>
      <c r="DO274" s="518" t="s">
        <v>13593</v>
      </c>
      <c r="DP274" s="518" t="s">
        <v>13594</v>
      </c>
      <c r="DQ274" s="518" t="s">
        <v>13595</v>
      </c>
      <c r="DR274" s="518" t="s">
        <v>13596</v>
      </c>
      <c r="DS274" s="518" t="s">
        <v>13597</v>
      </c>
      <c r="DT274" s="518" t="s">
        <v>13598</v>
      </c>
      <c r="DU274" s="518" t="s">
        <v>13599</v>
      </c>
      <c r="DV274" s="518" t="s">
        <v>13600</v>
      </c>
      <c r="DW274" s="518" t="s">
        <v>13601</v>
      </c>
      <c r="DX274" s="518" t="s">
        <v>13602</v>
      </c>
      <c r="DY274" s="518" t="s">
        <v>13603</v>
      </c>
      <c r="DZ274" s="518" t="s">
        <v>13604</v>
      </c>
      <c r="EA274" s="518" t="s">
        <v>13605</v>
      </c>
      <c r="EB274" s="518" t="s">
        <v>13606</v>
      </c>
      <c r="EC274" s="518" t="s">
        <v>13607</v>
      </c>
      <c r="ED274" s="518" t="s">
        <v>13608</v>
      </c>
      <c r="EE274" s="518" t="s">
        <v>13609</v>
      </c>
      <c r="EF274" s="518" t="s">
        <v>13610</v>
      </c>
      <c r="EG274" s="518" t="s">
        <v>13611</v>
      </c>
      <c r="EH274" s="518" t="s">
        <v>13612</v>
      </c>
      <c r="EI274" s="518" t="s">
        <v>13613</v>
      </c>
      <c r="EJ274" s="518" t="s">
        <v>102</v>
      </c>
      <c r="EK274" s="518" t="s">
        <v>102</v>
      </c>
      <c r="EL274" s="518" t="s">
        <v>102</v>
      </c>
      <c r="EM274" s="518" t="s">
        <v>102</v>
      </c>
      <c r="EN274" s="518" t="s">
        <v>102</v>
      </c>
      <c r="EO274" s="518" t="s">
        <v>102</v>
      </c>
      <c r="EP274" s="518" t="s">
        <v>102</v>
      </c>
      <c r="EQ274" s="518" t="s">
        <v>102</v>
      </c>
      <c r="ER274" s="518" t="s">
        <v>102</v>
      </c>
      <c r="ES274" s="518" t="s">
        <v>102</v>
      </c>
      <c r="ET274" s="518" t="s">
        <v>102</v>
      </c>
      <c r="EU274" s="518" t="s">
        <v>102</v>
      </c>
      <c r="EV274" s="518" t="s">
        <v>102</v>
      </c>
      <c r="EW274" s="518" t="s">
        <v>102</v>
      </c>
      <c r="EX274" s="518" t="s">
        <v>102</v>
      </c>
      <c r="EY274" s="518" t="s">
        <v>102</v>
      </c>
      <c r="EZ274" s="518" t="s">
        <v>102</v>
      </c>
      <c r="FA274" s="518" t="s">
        <v>102</v>
      </c>
      <c r="FB274" s="518" t="s">
        <v>102</v>
      </c>
      <c r="FC274" s="518" t="s">
        <v>102</v>
      </c>
      <c r="FD274" s="518" t="s">
        <v>102</v>
      </c>
      <c r="FE274" s="518" t="s">
        <v>102</v>
      </c>
      <c r="FF274" s="518" t="s">
        <v>102</v>
      </c>
      <c r="FG274" s="518" t="s">
        <v>102</v>
      </c>
      <c r="FH274" s="518" t="s">
        <v>102</v>
      </c>
      <c r="FI274" s="518" t="s">
        <v>102</v>
      </c>
      <c r="FJ274" s="518" t="s">
        <v>102</v>
      </c>
      <c r="FK274" s="518" t="s">
        <v>102</v>
      </c>
      <c r="FL274" s="518" t="s">
        <v>102</v>
      </c>
      <c r="FM274" s="518" t="s">
        <v>102</v>
      </c>
      <c r="FN274" s="518" t="s">
        <v>102</v>
      </c>
      <c r="FO274" s="518" t="s">
        <v>102</v>
      </c>
      <c r="FP274" s="518" t="s">
        <v>102</v>
      </c>
      <c r="FQ274" s="518" t="s">
        <v>102</v>
      </c>
      <c r="FR274" s="518" t="s">
        <v>102</v>
      </c>
      <c r="FS274" s="518" t="s">
        <v>102</v>
      </c>
      <c r="FT274" s="518" t="s">
        <v>102</v>
      </c>
      <c r="FU274" s="518" t="s">
        <v>102</v>
      </c>
      <c r="FV274" s="518" t="s">
        <v>102</v>
      </c>
      <c r="FW274" s="518" t="s">
        <v>102</v>
      </c>
      <c r="FX274" s="518" t="s">
        <v>102</v>
      </c>
      <c r="FY274" s="518" t="s">
        <v>102</v>
      </c>
      <c r="FZ274" s="518" t="s">
        <v>102</v>
      </c>
      <c r="GA274" s="518" t="s">
        <v>102</v>
      </c>
      <c r="GB274" s="518" t="s">
        <v>102</v>
      </c>
      <c r="GC274" s="518" t="s">
        <v>102</v>
      </c>
      <c r="GD274" s="518" t="s">
        <v>102</v>
      </c>
      <c r="GE274" s="518" t="s">
        <v>102</v>
      </c>
      <c r="GF274" s="518" t="s">
        <v>102</v>
      </c>
      <c r="GG274" s="518" t="s">
        <v>102</v>
      </c>
      <c r="GH274" s="518" t="s">
        <v>102</v>
      </c>
      <c r="GI274" s="518" t="s">
        <v>102</v>
      </c>
      <c r="GJ274" s="518" t="s">
        <v>102</v>
      </c>
      <c r="GK274" s="518" t="s">
        <v>102</v>
      </c>
      <c r="GL274" s="518" t="s">
        <v>102</v>
      </c>
      <c r="GM274" s="518" t="s">
        <v>102</v>
      </c>
      <c r="GN274" s="518" t="s">
        <v>102</v>
      </c>
      <c r="GO274" s="518" t="s">
        <v>102</v>
      </c>
      <c r="GP274" s="518" t="s">
        <v>102</v>
      </c>
      <c r="GQ274" s="518" t="s">
        <v>102</v>
      </c>
      <c r="GR274" s="518" t="s">
        <v>102</v>
      </c>
      <c r="GS274" s="518" t="s">
        <v>102</v>
      </c>
      <c r="GT274" s="518" t="s">
        <v>102</v>
      </c>
      <c r="GU274" s="518" t="s">
        <v>102</v>
      </c>
      <c r="GV274" s="518" t="s">
        <v>102</v>
      </c>
      <c r="GW274" s="518" t="s">
        <v>102</v>
      </c>
      <c r="GX274" s="518" t="s">
        <v>102</v>
      </c>
      <c r="GY274" s="518" t="s">
        <v>102</v>
      </c>
      <c r="GZ274" s="518" t="s">
        <v>102</v>
      </c>
      <c r="HA274" s="518" t="s">
        <v>102</v>
      </c>
      <c r="HB274" s="518" t="s">
        <v>102</v>
      </c>
      <c r="HC274" s="511" t="str">
        <f t="shared" si="4"/>
        <v>2009-800257</v>
      </c>
    </row>
    <row r="275" spans="1:211" ht="48" hidden="1" customHeight="1" x14ac:dyDescent="0.15">
      <c r="A275" s="511" t="s">
        <v>4613</v>
      </c>
      <c r="B275" s="522" t="s">
        <v>13614</v>
      </c>
      <c r="C275" s="513">
        <v>40184</v>
      </c>
      <c r="D275" s="512" t="s">
        <v>8419</v>
      </c>
      <c r="E275" s="522" t="s">
        <v>8498</v>
      </c>
      <c r="F275" s="522" t="s">
        <v>8421</v>
      </c>
      <c r="G275" s="513">
        <v>40836</v>
      </c>
      <c r="H275" s="522" t="s">
        <v>13530</v>
      </c>
      <c r="I275" s="512" t="s">
        <v>8500</v>
      </c>
      <c r="J275" s="513">
        <v>40494</v>
      </c>
      <c r="K275" s="522" t="s">
        <v>13615</v>
      </c>
      <c r="N275" s="513">
        <v>40527</v>
      </c>
      <c r="O275" s="513"/>
      <c r="P275" s="512" t="s">
        <v>8625</v>
      </c>
      <c r="Q275" s="513">
        <v>40820</v>
      </c>
      <c r="R275" s="513"/>
      <c r="S275" s="511" t="s">
        <v>13616</v>
      </c>
      <c r="T275" s="511">
        <v>2011</v>
      </c>
      <c r="U275" s="515" t="s">
        <v>13222</v>
      </c>
      <c r="V275" s="514">
        <v>130</v>
      </c>
      <c r="W275" s="514">
        <v>6</v>
      </c>
      <c r="X275" s="514">
        <v>3</v>
      </c>
      <c r="Y275" s="513">
        <v>37209</v>
      </c>
      <c r="Z275" s="512" t="s">
        <v>13534</v>
      </c>
      <c r="AA275" s="512" t="s">
        <v>13535</v>
      </c>
      <c r="AB275" s="513">
        <v>38071</v>
      </c>
      <c r="AC275" s="513">
        <v>39603</v>
      </c>
      <c r="AD275" s="512" t="s">
        <v>13536</v>
      </c>
      <c r="AE275" s="513">
        <v>38075</v>
      </c>
      <c r="AF275" s="512" t="s">
        <v>138</v>
      </c>
      <c r="AG275" s="512" t="s">
        <v>13535</v>
      </c>
      <c r="AH275" s="516">
        <v>4096736</v>
      </c>
      <c r="AI275" s="513">
        <v>39528</v>
      </c>
      <c r="AJ275" s="513">
        <v>37209</v>
      </c>
      <c r="AK275" s="511" t="s">
        <v>13537</v>
      </c>
      <c r="AL275" s="513">
        <v>37399</v>
      </c>
      <c r="AM275" s="511" t="s">
        <v>13536</v>
      </c>
      <c r="AN275" s="511" t="s">
        <v>13538</v>
      </c>
      <c r="AO275" s="511" t="s">
        <v>3366</v>
      </c>
      <c r="AP275" s="511" t="s">
        <v>13539</v>
      </c>
      <c r="AQ275" s="511" t="s">
        <v>13540</v>
      </c>
      <c r="AR275" s="511" t="s">
        <v>13539</v>
      </c>
      <c r="AS275" s="511" t="s">
        <v>13541</v>
      </c>
      <c r="AT275" s="511" t="s">
        <v>13541</v>
      </c>
      <c r="AU275" s="511" t="s">
        <v>13542</v>
      </c>
      <c r="AV275" s="511" t="s">
        <v>13543</v>
      </c>
      <c r="AW275" s="511" t="s">
        <v>3367</v>
      </c>
      <c r="AX275" s="511" t="s">
        <v>13542</v>
      </c>
      <c r="AY275" s="511" t="s">
        <v>3368</v>
      </c>
      <c r="AZ275" s="511" t="s">
        <v>13544</v>
      </c>
      <c r="BA275" s="511" t="s">
        <v>3369</v>
      </c>
      <c r="BB275" s="511">
        <v>596036094</v>
      </c>
      <c r="BC275" s="512" t="s">
        <v>3363</v>
      </c>
      <c r="BD275" s="511" t="s">
        <v>3364</v>
      </c>
      <c r="BE275" s="511" t="s">
        <v>138</v>
      </c>
      <c r="BF275" s="511" t="s">
        <v>3362</v>
      </c>
      <c r="BG275" s="511" t="s">
        <v>13545</v>
      </c>
      <c r="BH275" s="511" t="s">
        <v>8648</v>
      </c>
      <c r="BI275" s="511">
        <v>2</v>
      </c>
      <c r="BJ275" s="511">
        <v>8</v>
      </c>
      <c r="BK275" s="511" t="s">
        <v>13546</v>
      </c>
      <c r="BL275" s="511" t="s">
        <v>13547</v>
      </c>
      <c r="BM275" s="511" t="s">
        <v>13548</v>
      </c>
      <c r="BN275" s="511" t="s">
        <v>138</v>
      </c>
      <c r="BO275" s="511" t="s">
        <v>138</v>
      </c>
      <c r="BP275" s="513">
        <v>36845</v>
      </c>
      <c r="BQ275" s="511" t="s">
        <v>138</v>
      </c>
      <c r="BR275" s="511" t="s">
        <v>8482</v>
      </c>
      <c r="BS275" s="511" t="s">
        <v>13549</v>
      </c>
      <c r="BT275" s="511" t="s">
        <v>3365</v>
      </c>
      <c r="BU275" s="511" t="s">
        <v>13550</v>
      </c>
      <c r="BV275" s="511" t="s">
        <v>138</v>
      </c>
      <c r="BW275" s="511">
        <v>5</v>
      </c>
      <c r="BX275" s="511" t="s">
        <v>13551</v>
      </c>
      <c r="BY275" s="511" t="s">
        <v>138</v>
      </c>
      <c r="BZ275" s="511">
        <v>77</v>
      </c>
      <c r="CA275" s="511" t="s">
        <v>13552</v>
      </c>
      <c r="CB275" s="511" t="s">
        <v>13553</v>
      </c>
      <c r="CC275" s="511" t="s">
        <v>13554</v>
      </c>
      <c r="CD275" s="511" t="s">
        <v>5444</v>
      </c>
      <c r="CE275" s="518" t="s">
        <v>102</v>
      </c>
      <c r="CF275" s="518" t="s">
        <v>102</v>
      </c>
      <c r="CG275" s="518" t="s">
        <v>102</v>
      </c>
      <c r="CH275" s="518" t="s">
        <v>102</v>
      </c>
      <c r="CI275" s="518" t="s">
        <v>102</v>
      </c>
      <c r="CJ275" s="518" t="s">
        <v>102</v>
      </c>
      <c r="CK275" s="518" t="s">
        <v>102</v>
      </c>
      <c r="CL275" s="518" t="s">
        <v>102</v>
      </c>
      <c r="CM275" s="518" t="s">
        <v>102</v>
      </c>
      <c r="CN275" s="518" t="s">
        <v>102</v>
      </c>
      <c r="CO275" s="518" t="s">
        <v>102</v>
      </c>
      <c r="CP275" s="518" t="s">
        <v>102</v>
      </c>
      <c r="CQ275" s="518" t="s">
        <v>102</v>
      </c>
      <c r="CR275" s="518" t="s">
        <v>102</v>
      </c>
      <c r="CS275" s="518" t="s">
        <v>102</v>
      </c>
      <c r="CT275" s="518" t="s">
        <v>102</v>
      </c>
      <c r="CU275" s="518" t="s">
        <v>102</v>
      </c>
      <c r="CV275" s="518" t="s">
        <v>102</v>
      </c>
      <c r="CW275" s="518" t="s">
        <v>102</v>
      </c>
      <c r="CX275" s="518" t="s">
        <v>102</v>
      </c>
      <c r="CY275" s="518" t="s">
        <v>102</v>
      </c>
      <c r="CZ275" s="518" t="s">
        <v>102</v>
      </c>
      <c r="DA275" s="518" t="s">
        <v>102</v>
      </c>
      <c r="DB275" s="518" t="s">
        <v>102</v>
      </c>
      <c r="DC275" s="518" t="s">
        <v>102</v>
      </c>
      <c r="DD275" s="518" t="s">
        <v>102</v>
      </c>
      <c r="DE275" s="518" t="s">
        <v>102</v>
      </c>
      <c r="DF275" s="518" t="s">
        <v>102</v>
      </c>
      <c r="DG275" s="518" t="s">
        <v>102</v>
      </c>
      <c r="DH275" s="518" t="s">
        <v>102</v>
      </c>
      <c r="DI275" s="518" t="s">
        <v>102</v>
      </c>
      <c r="DJ275" s="518" t="s">
        <v>102</v>
      </c>
      <c r="DK275" s="518" t="s">
        <v>102</v>
      </c>
      <c r="DL275" s="518" t="s">
        <v>102</v>
      </c>
      <c r="DM275" s="518" t="s">
        <v>102</v>
      </c>
      <c r="DN275" s="518" t="s">
        <v>102</v>
      </c>
      <c r="DO275" s="518" t="s">
        <v>102</v>
      </c>
      <c r="DP275" s="518" t="s">
        <v>102</v>
      </c>
      <c r="DQ275" s="518" t="s">
        <v>102</v>
      </c>
      <c r="DR275" s="518" t="s">
        <v>102</v>
      </c>
      <c r="DS275" s="518" t="s">
        <v>102</v>
      </c>
      <c r="DT275" s="518" t="s">
        <v>102</v>
      </c>
      <c r="DU275" s="518" t="s">
        <v>102</v>
      </c>
      <c r="DV275" s="518" t="s">
        <v>102</v>
      </c>
      <c r="DW275" s="518" t="s">
        <v>102</v>
      </c>
      <c r="DX275" s="518" t="s">
        <v>102</v>
      </c>
      <c r="DY275" s="518" t="s">
        <v>102</v>
      </c>
      <c r="DZ275" s="518" t="s">
        <v>102</v>
      </c>
      <c r="EA275" s="518" t="s">
        <v>102</v>
      </c>
      <c r="EB275" s="518" t="s">
        <v>102</v>
      </c>
      <c r="EC275" s="518" t="s">
        <v>102</v>
      </c>
      <c r="ED275" s="518" t="s">
        <v>102</v>
      </c>
      <c r="EE275" s="518" t="s">
        <v>102</v>
      </c>
      <c r="EF275" s="518" t="s">
        <v>102</v>
      </c>
      <c r="EG275" s="518" t="s">
        <v>102</v>
      </c>
      <c r="EH275" s="518" t="s">
        <v>102</v>
      </c>
      <c r="EI275" s="518" t="s">
        <v>102</v>
      </c>
      <c r="EJ275" s="518" t="s">
        <v>13617</v>
      </c>
      <c r="EK275" s="518" t="s">
        <v>13618</v>
      </c>
      <c r="EL275" s="518" t="s">
        <v>13619</v>
      </c>
      <c r="EM275" s="518" t="s">
        <v>13620</v>
      </c>
      <c r="EN275" s="518" t="s">
        <v>13621</v>
      </c>
      <c r="EO275" s="518" t="s">
        <v>13622</v>
      </c>
      <c r="EP275" s="518" t="s">
        <v>13623</v>
      </c>
      <c r="EQ275" s="518" t="s">
        <v>102</v>
      </c>
      <c r="ER275" s="518" t="s">
        <v>102</v>
      </c>
      <c r="ES275" s="518" t="s">
        <v>102</v>
      </c>
      <c r="ET275" s="518" t="s">
        <v>102</v>
      </c>
      <c r="EU275" s="518" t="s">
        <v>102</v>
      </c>
      <c r="EV275" s="518" t="s">
        <v>102</v>
      </c>
      <c r="EW275" s="518" t="s">
        <v>102</v>
      </c>
      <c r="EX275" s="518" t="s">
        <v>102</v>
      </c>
      <c r="EY275" s="518" t="s">
        <v>102</v>
      </c>
      <c r="EZ275" s="518" t="s">
        <v>102</v>
      </c>
      <c r="FA275" s="518" t="s">
        <v>102</v>
      </c>
      <c r="FB275" s="518" t="s">
        <v>102</v>
      </c>
      <c r="FC275" s="518" t="s">
        <v>102</v>
      </c>
      <c r="FD275" s="518" t="s">
        <v>102</v>
      </c>
      <c r="FE275" s="518" t="s">
        <v>102</v>
      </c>
      <c r="FF275" s="518" t="s">
        <v>102</v>
      </c>
      <c r="FG275" s="518" t="s">
        <v>102</v>
      </c>
      <c r="FH275" s="518" t="s">
        <v>102</v>
      </c>
      <c r="FI275" s="518" t="s">
        <v>102</v>
      </c>
      <c r="FJ275" s="518" t="s">
        <v>102</v>
      </c>
      <c r="FK275" s="518" t="s">
        <v>102</v>
      </c>
      <c r="FL275" s="518" t="s">
        <v>102</v>
      </c>
      <c r="FM275" s="518" t="s">
        <v>102</v>
      </c>
      <c r="FN275" s="518" t="s">
        <v>102</v>
      </c>
      <c r="FO275" s="518" t="s">
        <v>102</v>
      </c>
      <c r="FP275" s="518" t="s">
        <v>102</v>
      </c>
      <c r="FQ275" s="518" t="s">
        <v>102</v>
      </c>
      <c r="FR275" s="518" t="s">
        <v>102</v>
      </c>
      <c r="FS275" s="518" t="s">
        <v>102</v>
      </c>
      <c r="FT275" s="518" t="s">
        <v>102</v>
      </c>
      <c r="FU275" s="518" t="s">
        <v>102</v>
      </c>
      <c r="FV275" s="518" t="s">
        <v>102</v>
      </c>
      <c r="FW275" s="518" t="s">
        <v>102</v>
      </c>
      <c r="FX275" s="518" t="s">
        <v>102</v>
      </c>
      <c r="FY275" s="518" t="s">
        <v>102</v>
      </c>
      <c r="FZ275" s="518" t="s">
        <v>102</v>
      </c>
      <c r="GA275" s="518" t="s">
        <v>102</v>
      </c>
      <c r="GB275" s="518" t="s">
        <v>102</v>
      </c>
      <c r="GC275" s="518" t="s">
        <v>102</v>
      </c>
      <c r="GD275" s="518" t="s">
        <v>102</v>
      </c>
      <c r="GE275" s="518" t="s">
        <v>102</v>
      </c>
      <c r="GF275" s="518" t="s">
        <v>102</v>
      </c>
      <c r="GG275" s="518" t="s">
        <v>102</v>
      </c>
      <c r="GH275" s="518" t="s">
        <v>102</v>
      </c>
      <c r="GI275" s="518" t="s">
        <v>102</v>
      </c>
      <c r="GJ275" s="518" t="s">
        <v>102</v>
      </c>
      <c r="GK275" s="518" t="s">
        <v>102</v>
      </c>
      <c r="GL275" s="518" t="s">
        <v>102</v>
      </c>
      <c r="GM275" s="518" t="s">
        <v>102</v>
      </c>
      <c r="GN275" s="518" t="s">
        <v>102</v>
      </c>
      <c r="GO275" s="518" t="s">
        <v>102</v>
      </c>
      <c r="GP275" s="518" t="s">
        <v>102</v>
      </c>
      <c r="GQ275" s="518" t="s">
        <v>102</v>
      </c>
      <c r="GR275" s="518" t="s">
        <v>102</v>
      </c>
      <c r="GS275" s="518" t="s">
        <v>102</v>
      </c>
      <c r="GT275" s="518" t="s">
        <v>102</v>
      </c>
      <c r="GU275" s="518" t="s">
        <v>102</v>
      </c>
      <c r="GV275" s="518" t="s">
        <v>102</v>
      </c>
      <c r="GW275" s="518" t="s">
        <v>102</v>
      </c>
      <c r="GX275" s="518" t="s">
        <v>102</v>
      </c>
      <c r="GY275" s="518" t="s">
        <v>102</v>
      </c>
      <c r="GZ275" s="518" t="s">
        <v>102</v>
      </c>
      <c r="HA275" s="518" t="s">
        <v>102</v>
      </c>
      <c r="HB275" s="518" t="s">
        <v>102</v>
      </c>
      <c r="HC275" s="511" t="str">
        <f t="shared" si="4"/>
        <v>2010-800006</v>
      </c>
    </row>
    <row r="276" spans="1:211" ht="48" hidden="1" customHeight="1" x14ac:dyDescent="0.15">
      <c r="A276" s="511" t="s">
        <v>4613</v>
      </c>
      <c r="B276" s="522" t="s">
        <v>13624</v>
      </c>
      <c r="C276" s="513">
        <v>40864</v>
      </c>
      <c r="D276" s="512" t="s">
        <v>13625</v>
      </c>
      <c r="E276" s="522" t="s">
        <v>8498</v>
      </c>
      <c r="F276" s="522" t="s">
        <v>8695</v>
      </c>
      <c r="G276" s="513">
        <v>41050</v>
      </c>
      <c r="H276" s="522" t="s">
        <v>3364</v>
      </c>
      <c r="I276" s="512" t="s">
        <v>8695</v>
      </c>
      <c r="J276" s="513">
        <v>41010</v>
      </c>
      <c r="K276" s="522"/>
      <c r="N276" s="513"/>
      <c r="O276" s="513"/>
      <c r="Q276" s="513"/>
      <c r="R276" s="513"/>
      <c r="S276" s="511" t="s">
        <v>13626</v>
      </c>
      <c r="T276" s="511">
        <v>2011</v>
      </c>
      <c r="U276" s="515" t="s">
        <v>13222</v>
      </c>
      <c r="V276" s="514">
        <v>130</v>
      </c>
      <c r="W276" s="514">
        <v>6</v>
      </c>
      <c r="X276" s="514">
        <v>4</v>
      </c>
      <c r="Y276" s="513">
        <v>37209</v>
      </c>
      <c r="Z276" s="512" t="s">
        <v>13534</v>
      </c>
      <c r="AA276" s="512" t="s">
        <v>13535</v>
      </c>
      <c r="AB276" s="513">
        <v>38071</v>
      </c>
      <c r="AC276" s="513">
        <v>39603</v>
      </c>
      <c r="AD276" s="512" t="s">
        <v>13536</v>
      </c>
      <c r="AE276" s="513">
        <v>38075</v>
      </c>
      <c r="AF276" s="512" t="s">
        <v>138</v>
      </c>
      <c r="AG276" s="512" t="s">
        <v>13535</v>
      </c>
      <c r="AH276" s="516">
        <v>4096736</v>
      </c>
      <c r="AI276" s="513">
        <v>39528</v>
      </c>
      <c r="AJ276" s="513">
        <v>37209</v>
      </c>
      <c r="AK276" s="511" t="s">
        <v>13537</v>
      </c>
      <c r="AL276" s="513">
        <v>37399</v>
      </c>
      <c r="AM276" s="511" t="s">
        <v>13536</v>
      </c>
      <c r="AN276" s="511" t="s">
        <v>13538</v>
      </c>
      <c r="AO276" s="511" t="s">
        <v>3366</v>
      </c>
      <c r="AP276" s="511" t="s">
        <v>13539</v>
      </c>
      <c r="AQ276" s="511" t="s">
        <v>13540</v>
      </c>
      <c r="AR276" s="511" t="s">
        <v>13539</v>
      </c>
      <c r="AS276" s="511" t="s">
        <v>13541</v>
      </c>
      <c r="AT276" s="511" t="s">
        <v>13541</v>
      </c>
      <c r="AU276" s="511" t="s">
        <v>13542</v>
      </c>
      <c r="AV276" s="511" t="s">
        <v>13543</v>
      </c>
      <c r="AW276" s="511" t="s">
        <v>3367</v>
      </c>
      <c r="AX276" s="511" t="s">
        <v>13542</v>
      </c>
      <c r="AY276" s="511" t="s">
        <v>3368</v>
      </c>
      <c r="AZ276" s="511" t="s">
        <v>13544</v>
      </c>
      <c r="BA276" s="511" t="s">
        <v>3369</v>
      </c>
      <c r="BB276" s="511">
        <v>596036094</v>
      </c>
      <c r="BC276" s="512" t="s">
        <v>3363</v>
      </c>
      <c r="BD276" s="511" t="s">
        <v>3364</v>
      </c>
      <c r="BE276" s="511" t="s">
        <v>138</v>
      </c>
      <c r="BF276" s="511" t="s">
        <v>3362</v>
      </c>
      <c r="BG276" s="511" t="s">
        <v>13545</v>
      </c>
      <c r="BH276" s="511" t="s">
        <v>8648</v>
      </c>
      <c r="BI276" s="511">
        <v>2</v>
      </c>
      <c r="BJ276" s="511">
        <v>8</v>
      </c>
      <c r="BK276" s="511" t="s">
        <v>13546</v>
      </c>
      <c r="BL276" s="511" t="s">
        <v>13547</v>
      </c>
      <c r="BM276" s="511" t="s">
        <v>13548</v>
      </c>
      <c r="BN276" s="511" t="s">
        <v>138</v>
      </c>
      <c r="BO276" s="511" t="s">
        <v>138</v>
      </c>
      <c r="BP276" s="513">
        <v>36845</v>
      </c>
      <c r="BQ276" s="511" t="s">
        <v>138</v>
      </c>
      <c r="BR276" s="511" t="s">
        <v>8482</v>
      </c>
      <c r="BS276" s="511" t="s">
        <v>13549</v>
      </c>
      <c r="BT276" s="511" t="s">
        <v>3365</v>
      </c>
      <c r="BU276" s="511" t="s">
        <v>13550</v>
      </c>
      <c r="BV276" s="511" t="s">
        <v>138</v>
      </c>
      <c r="BW276" s="511">
        <v>5</v>
      </c>
      <c r="BX276" s="511" t="s">
        <v>13551</v>
      </c>
      <c r="BY276" s="511" t="s">
        <v>138</v>
      </c>
      <c r="BZ276" s="511">
        <v>77</v>
      </c>
      <c r="CA276" s="511" t="s">
        <v>13552</v>
      </c>
      <c r="CB276" s="511" t="s">
        <v>13553</v>
      </c>
      <c r="CC276" s="511" t="s">
        <v>13554</v>
      </c>
      <c r="CD276" s="511" t="s">
        <v>5444</v>
      </c>
      <c r="CE276" s="518" t="s">
        <v>102</v>
      </c>
      <c r="CF276" s="518" t="s">
        <v>102</v>
      </c>
      <c r="CG276" s="518" t="s">
        <v>102</v>
      </c>
      <c r="CH276" s="518" t="s">
        <v>102</v>
      </c>
      <c r="CI276" s="518" t="s">
        <v>102</v>
      </c>
      <c r="CJ276" s="518" t="s">
        <v>102</v>
      </c>
      <c r="CK276" s="518" t="s">
        <v>102</v>
      </c>
      <c r="CL276" s="518" t="s">
        <v>102</v>
      </c>
      <c r="CM276" s="518" t="s">
        <v>102</v>
      </c>
      <c r="CN276" s="518" t="s">
        <v>102</v>
      </c>
      <c r="CO276" s="518" t="s">
        <v>102</v>
      </c>
      <c r="CP276" s="518" t="s">
        <v>102</v>
      </c>
      <c r="CQ276" s="518" t="s">
        <v>102</v>
      </c>
      <c r="CR276" s="518" t="s">
        <v>102</v>
      </c>
      <c r="CS276" s="518" t="s">
        <v>102</v>
      </c>
      <c r="CT276" s="518" t="s">
        <v>102</v>
      </c>
      <c r="CU276" s="518" t="s">
        <v>102</v>
      </c>
      <c r="CV276" s="518" t="s">
        <v>102</v>
      </c>
      <c r="CW276" s="518" t="s">
        <v>102</v>
      </c>
      <c r="CX276" s="518" t="s">
        <v>102</v>
      </c>
      <c r="CY276" s="518" t="s">
        <v>102</v>
      </c>
      <c r="CZ276" s="518" t="s">
        <v>102</v>
      </c>
      <c r="DA276" s="518" t="s">
        <v>102</v>
      </c>
      <c r="DB276" s="518" t="s">
        <v>102</v>
      </c>
      <c r="DC276" s="518" t="s">
        <v>102</v>
      </c>
      <c r="DD276" s="518" t="s">
        <v>102</v>
      </c>
      <c r="DE276" s="518" t="s">
        <v>102</v>
      </c>
      <c r="DF276" s="518" t="s">
        <v>102</v>
      </c>
      <c r="DG276" s="518" t="s">
        <v>102</v>
      </c>
      <c r="DH276" s="518" t="s">
        <v>102</v>
      </c>
      <c r="DI276" s="518" t="s">
        <v>102</v>
      </c>
      <c r="DJ276" s="518" t="s">
        <v>102</v>
      </c>
      <c r="DK276" s="518" t="s">
        <v>102</v>
      </c>
      <c r="DL276" s="518" t="s">
        <v>102</v>
      </c>
      <c r="DM276" s="518" t="s">
        <v>102</v>
      </c>
      <c r="DN276" s="518" t="s">
        <v>102</v>
      </c>
      <c r="DO276" s="518" t="s">
        <v>102</v>
      </c>
      <c r="DP276" s="518" t="s">
        <v>102</v>
      </c>
      <c r="DQ276" s="518" t="s">
        <v>102</v>
      </c>
      <c r="DR276" s="518" t="s">
        <v>102</v>
      </c>
      <c r="DS276" s="518" t="s">
        <v>102</v>
      </c>
      <c r="DT276" s="518" t="s">
        <v>102</v>
      </c>
      <c r="DU276" s="518" t="s">
        <v>102</v>
      </c>
      <c r="DV276" s="518" t="s">
        <v>102</v>
      </c>
      <c r="DW276" s="518" t="s">
        <v>102</v>
      </c>
      <c r="DX276" s="518" t="s">
        <v>102</v>
      </c>
      <c r="DY276" s="518" t="s">
        <v>102</v>
      </c>
      <c r="DZ276" s="518" t="s">
        <v>102</v>
      </c>
      <c r="EA276" s="518" t="s">
        <v>102</v>
      </c>
      <c r="EB276" s="518" t="s">
        <v>102</v>
      </c>
      <c r="EC276" s="518" t="s">
        <v>102</v>
      </c>
      <c r="ED276" s="518" t="s">
        <v>102</v>
      </c>
      <c r="EE276" s="518" t="s">
        <v>102</v>
      </c>
      <c r="EF276" s="518" t="s">
        <v>102</v>
      </c>
      <c r="EG276" s="518" t="s">
        <v>102</v>
      </c>
      <c r="EH276" s="518" t="s">
        <v>102</v>
      </c>
      <c r="EI276" s="518" t="s">
        <v>102</v>
      </c>
      <c r="EJ276" s="518" t="s">
        <v>102</v>
      </c>
      <c r="EK276" s="518" t="s">
        <v>102</v>
      </c>
      <c r="EL276" s="518" t="s">
        <v>102</v>
      </c>
      <c r="EM276" s="518" t="s">
        <v>102</v>
      </c>
      <c r="EN276" s="518" t="s">
        <v>102</v>
      </c>
      <c r="EO276" s="518" t="s">
        <v>102</v>
      </c>
      <c r="EP276" s="518" t="s">
        <v>102</v>
      </c>
      <c r="EQ276" s="518" t="s">
        <v>102</v>
      </c>
      <c r="ER276" s="518" t="s">
        <v>102</v>
      </c>
      <c r="ES276" s="518" t="s">
        <v>102</v>
      </c>
      <c r="ET276" s="518" t="s">
        <v>102</v>
      </c>
      <c r="EU276" s="518" t="s">
        <v>102</v>
      </c>
      <c r="EV276" s="518" t="s">
        <v>102</v>
      </c>
      <c r="EW276" s="518" t="s">
        <v>102</v>
      </c>
      <c r="EX276" s="518" t="s">
        <v>102</v>
      </c>
      <c r="EY276" s="518" t="s">
        <v>102</v>
      </c>
      <c r="EZ276" s="518" t="s">
        <v>102</v>
      </c>
      <c r="FA276" s="518" t="s">
        <v>102</v>
      </c>
      <c r="FB276" s="518" t="s">
        <v>102</v>
      </c>
      <c r="FC276" s="518" t="s">
        <v>102</v>
      </c>
      <c r="FD276" s="518" t="s">
        <v>102</v>
      </c>
      <c r="FE276" s="518" t="s">
        <v>102</v>
      </c>
      <c r="FF276" s="518" t="s">
        <v>102</v>
      </c>
      <c r="FG276" s="518" t="s">
        <v>102</v>
      </c>
      <c r="FH276" s="518" t="s">
        <v>102</v>
      </c>
      <c r="FI276" s="518" t="s">
        <v>102</v>
      </c>
      <c r="FJ276" s="518" t="s">
        <v>102</v>
      </c>
      <c r="FK276" s="518" t="s">
        <v>102</v>
      </c>
      <c r="FL276" s="518" t="s">
        <v>102</v>
      </c>
      <c r="FM276" s="518" t="s">
        <v>102</v>
      </c>
      <c r="FN276" s="518" t="s">
        <v>102</v>
      </c>
      <c r="FO276" s="518" t="s">
        <v>102</v>
      </c>
      <c r="FP276" s="518" t="s">
        <v>102</v>
      </c>
      <c r="FQ276" s="518" t="s">
        <v>102</v>
      </c>
      <c r="FR276" s="518" t="s">
        <v>102</v>
      </c>
      <c r="FS276" s="518" t="s">
        <v>102</v>
      </c>
      <c r="FT276" s="518" t="s">
        <v>102</v>
      </c>
      <c r="FU276" s="518" t="s">
        <v>102</v>
      </c>
      <c r="FV276" s="518" t="s">
        <v>102</v>
      </c>
      <c r="FW276" s="518" t="s">
        <v>102</v>
      </c>
      <c r="FX276" s="518" t="s">
        <v>102</v>
      </c>
      <c r="FY276" s="518" t="s">
        <v>102</v>
      </c>
      <c r="FZ276" s="518" t="s">
        <v>102</v>
      </c>
      <c r="GA276" s="518" t="s">
        <v>102</v>
      </c>
      <c r="GB276" s="518" t="s">
        <v>102</v>
      </c>
      <c r="GC276" s="518" t="s">
        <v>102</v>
      </c>
      <c r="GD276" s="518" t="s">
        <v>102</v>
      </c>
      <c r="GE276" s="518" t="s">
        <v>102</v>
      </c>
      <c r="GF276" s="518" t="s">
        <v>102</v>
      </c>
      <c r="GG276" s="518" t="s">
        <v>102</v>
      </c>
      <c r="GH276" s="518" t="s">
        <v>102</v>
      </c>
      <c r="GI276" s="518" t="s">
        <v>102</v>
      </c>
      <c r="GJ276" s="518" t="s">
        <v>102</v>
      </c>
      <c r="GK276" s="518" t="s">
        <v>102</v>
      </c>
      <c r="GL276" s="518" t="s">
        <v>102</v>
      </c>
      <c r="GM276" s="518" t="s">
        <v>102</v>
      </c>
      <c r="GN276" s="518" t="s">
        <v>102</v>
      </c>
      <c r="GO276" s="518" t="s">
        <v>102</v>
      </c>
      <c r="GP276" s="518" t="s">
        <v>102</v>
      </c>
      <c r="GQ276" s="518" t="s">
        <v>102</v>
      </c>
      <c r="GR276" s="518" t="s">
        <v>102</v>
      </c>
      <c r="GS276" s="518" t="s">
        <v>102</v>
      </c>
      <c r="GT276" s="518" t="s">
        <v>102</v>
      </c>
      <c r="GU276" s="518" t="s">
        <v>102</v>
      </c>
      <c r="GV276" s="518" t="s">
        <v>102</v>
      </c>
      <c r="GW276" s="518" t="s">
        <v>102</v>
      </c>
      <c r="GX276" s="518" t="s">
        <v>102</v>
      </c>
      <c r="GY276" s="518" t="s">
        <v>102</v>
      </c>
      <c r="GZ276" s="518" t="s">
        <v>102</v>
      </c>
      <c r="HA276" s="518" t="s">
        <v>102</v>
      </c>
      <c r="HB276" s="518" t="s">
        <v>102</v>
      </c>
      <c r="HC276" s="511" t="str">
        <f t="shared" si="4"/>
        <v>2011-950002</v>
      </c>
    </row>
    <row r="277" spans="1:211" ht="48" hidden="1" customHeight="1" x14ac:dyDescent="0.15">
      <c r="A277" s="511" t="s">
        <v>4613</v>
      </c>
      <c r="B277" s="522" t="s">
        <v>13627</v>
      </c>
      <c r="C277" s="513">
        <v>40924</v>
      </c>
      <c r="D277" s="512" t="s">
        <v>8419</v>
      </c>
      <c r="E277" s="522" t="s">
        <v>13628</v>
      </c>
      <c r="F277" s="522"/>
      <c r="G277" s="513"/>
      <c r="H277" s="522" t="s">
        <v>3364</v>
      </c>
      <c r="J277" s="513"/>
      <c r="K277" s="522"/>
      <c r="N277" s="513"/>
      <c r="O277" s="513"/>
      <c r="Q277" s="513"/>
      <c r="R277" s="513"/>
      <c r="S277" s="511" t="s">
        <v>13629</v>
      </c>
      <c r="T277" s="511">
        <v>2011</v>
      </c>
      <c r="U277" s="515" t="s">
        <v>13222</v>
      </c>
      <c r="V277" s="514">
        <v>130</v>
      </c>
      <c r="W277" s="514">
        <v>6</v>
      </c>
      <c r="X277" s="514">
        <v>5</v>
      </c>
      <c r="Y277" s="513">
        <v>37209</v>
      </c>
      <c r="Z277" s="512" t="s">
        <v>13534</v>
      </c>
      <c r="AA277" s="512" t="s">
        <v>13535</v>
      </c>
      <c r="AB277" s="513">
        <v>38071</v>
      </c>
      <c r="AC277" s="513">
        <v>39603</v>
      </c>
      <c r="AD277" s="512" t="s">
        <v>13536</v>
      </c>
      <c r="AE277" s="513">
        <v>38075</v>
      </c>
      <c r="AF277" s="512" t="s">
        <v>138</v>
      </c>
      <c r="AG277" s="512" t="s">
        <v>13535</v>
      </c>
      <c r="AH277" s="516">
        <v>4096736</v>
      </c>
      <c r="AI277" s="513">
        <v>39528</v>
      </c>
      <c r="AJ277" s="513">
        <v>37209</v>
      </c>
      <c r="AK277" s="511" t="s">
        <v>13537</v>
      </c>
      <c r="AL277" s="513">
        <v>37399</v>
      </c>
      <c r="AM277" s="511" t="s">
        <v>13536</v>
      </c>
      <c r="AN277" s="511" t="s">
        <v>13538</v>
      </c>
      <c r="AO277" s="511" t="s">
        <v>3366</v>
      </c>
      <c r="AP277" s="511" t="s">
        <v>13539</v>
      </c>
      <c r="AQ277" s="511" t="s">
        <v>13540</v>
      </c>
      <c r="AR277" s="511" t="s">
        <v>13539</v>
      </c>
      <c r="AS277" s="511" t="s">
        <v>13541</v>
      </c>
      <c r="AT277" s="511" t="s">
        <v>13541</v>
      </c>
      <c r="AU277" s="511" t="s">
        <v>13542</v>
      </c>
      <c r="AV277" s="511" t="s">
        <v>13543</v>
      </c>
      <c r="AW277" s="511" t="s">
        <v>3367</v>
      </c>
      <c r="AX277" s="511" t="s">
        <v>13542</v>
      </c>
      <c r="AY277" s="511" t="s">
        <v>3368</v>
      </c>
      <c r="AZ277" s="511" t="s">
        <v>13544</v>
      </c>
      <c r="BA277" s="511" t="s">
        <v>3369</v>
      </c>
      <c r="BB277" s="511">
        <v>596036094</v>
      </c>
      <c r="BC277" s="512" t="s">
        <v>3363</v>
      </c>
      <c r="BD277" s="511" t="s">
        <v>3364</v>
      </c>
      <c r="BE277" s="511" t="s">
        <v>138</v>
      </c>
      <c r="BF277" s="511" t="s">
        <v>3362</v>
      </c>
      <c r="BG277" s="511" t="s">
        <v>13545</v>
      </c>
      <c r="BH277" s="511" t="s">
        <v>8648</v>
      </c>
      <c r="BI277" s="511">
        <v>2</v>
      </c>
      <c r="BJ277" s="511">
        <v>8</v>
      </c>
      <c r="BK277" s="511" t="s">
        <v>13546</v>
      </c>
      <c r="BL277" s="511" t="s">
        <v>13547</v>
      </c>
      <c r="BM277" s="511" t="s">
        <v>13548</v>
      </c>
      <c r="BN277" s="511" t="s">
        <v>138</v>
      </c>
      <c r="BO277" s="511" t="s">
        <v>138</v>
      </c>
      <c r="BP277" s="513">
        <v>36845</v>
      </c>
      <c r="BQ277" s="511" t="s">
        <v>138</v>
      </c>
      <c r="BR277" s="511" t="s">
        <v>8482</v>
      </c>
      <c r="BS277" s="511" t="s">
        <v>13549</v>
      </c>
      <c r="BT277" s="511" t="s">
        <v>3365</v>
      </c>
      <c r="BU277" s="511" t="s">
        <v>13550</v>
      </c>
      <c r="BV277" s="511" t="s">
        <v>138</v>
      </c>
      <c r="BW277" s="511">
        <v>5</v>
      </c>
      <c r="BX277" s="511" t="s">
        <v>13551</v>
      </c>
      <c r="BY277" s="511" t="s">
        <v>138</v>
      </c>
      <c r="BZ277" s="511">
        <v>77</v>
      </c>
      <c r="CA277" s="511" t="s">
        <v>13552</v>
      </c>
      <c r="CB277" s="511" t="s">
        <v>13553</v>
      </c>
      <c r="CC277" s="511" t="s">
        <v>13554</v>
      </c>
      <c r="CD277" s="511" t="s">
        <v>5444</v>
      </c>
      <c r="CE277" s="518" t="s">
        <v>102</v>
      </c>
      <c r="CF277" s="518" t="s">
        <v>102</v>
      </c>
      <c r="CG277" s="518" t="s">
        <v>102</v>
      </c>
      <c r="CH277" s="518" t="s">
        <v>102</v>
      </c>
      <c r="CI277" s="518" t="s">
        <v>102</v>
      </c>
      <c r="CJ277" s="518" t="s">
        <v>102</v>
      </c>
      <c r="CK277" s="518" t="s">
        <v>102</v>
      </c>
      <c r="CL277" s="518" t="s">
        <v>102</v>
      </c>
      <c r="CM277" s="518" t="s">
        <v>102</v>
      </c>
      <c r="CN277" s="518" t="s">
        <v>102</v>
      </c>
      <c r="CO277" s="518" t="s">
        <v>102</v>
      </c>
      <c r="CP277" s="518" t="s">
        <v>102</v>
      </c>
      <c r="CQ277" s="518" t="s">
        <v>102</v>
      </c>
      <c r="CR277" s="518" t="s">
        <v>102</v>
      </c>
      <c r="CS277" s="518" t="s">
        <v>102</v>
      </c>
      <c r="CT277" s="518" t="s">
        <v>102</v>
      </c>
      <c r="CU277" s="518" t="s">
        <v>102</v>
      </c>
      <c r="CV277" s="518" t="s">
        <v>102</v>
      </c>
      <c r="CW277" s="518" t="s">
        <v>102</v>
      </c>
      <c r="CX277" s="518" t="s">
        <v>102</v>
      </c>
      <c r="CY277" s="518" t="s">
        <v>102</v>
      </c>
      <c r="CZ277" s="518" t="s">
        <v>102</v>
      </c>
      <c r="DA277" s="518" t="s">
        <v>102</v>
      </c>
      <c r="DB277" s="518" t="s">
        <v>102</v>
      </c>
      <c r="DC277" s="518" t="s">
        <v>102</v>
      </c>
      <c r="DD277" s="518" t="s">
        <v>102</v>
      </c>
      <c r="DE277" s="518" t="s">
        <v>102</v>
      </c>
      <c r="DF277" s="518" t="s">
        <v>102</v>
      </c>
      <c r="DG277" s="518" t="s">
        <v>102</v>
      </c>
      <c r="DH277" s="518" t="s">
        <v>102</v>
      </c>
      <c r="DI277" s="518" t="s">
        <v>102</v>
      </c>
      <c r="DJ277" s="518" t="s">
        <v>102</v>
      </c>
      <c r="DK277" s="518" t="s">
        <v>102</v>
      </c>
      <c r="DL277" s="518" t="s">
        <v>102</v>
      </c>
      <c r="DM277" s="518" t="s">
        <v>102</v>
      </c>
      <c r="DN277" s="518" t="s">
        <v>102</v>
      </c>
      <c r="DO277" s="518" t="s">
        <v>102</v>
      </c>
      <c r="DP277" s="518" t="s">
        <v>102</v>
      </c>
      <c r="DQ277" s="518" t="s">
        <v>102</v>
      </c>
      <c r="DR277" s="518" t="s">
        <v>102</v>
      </c>
      <c r="DS277" s="518" t="s">
        <v>102</v>
      </c>
      <c r="DT277" s="518" t="s">
        <v>102</v>
      </c>
      <c r="DU277" s="518" t="s">
        <v>102</v>
      </c>
      <c r="DV277" s="518" t="s">
        <v>102</v>
      </c>
      <c r="DW277" s="518" t="s">
        <v>102</v>
      </c>
      <c r="DX277" s="518" t="s">
        <v>102</v>
      </c>
      <c r="DY277" s="518" t="s">
        <v>102</v>
      </c>
      <c r="DZ277" s="518" t="s">
        <v>102</v>
      </c>
      <c r="EA277" s="518" t="s">
        <v>102</v>
      </c>
      <c r="EB277" s="518" t="s">
        <v>102</v>
      </c>
      <c r="EC277" s="518" t="s">
        <v>102</v>
      </c>
      <c r="ED277" s="518" t="s">
        <v>102</v>
      </c>
      <c r="EE277" s="518" t="s">
        <v>102</v>
      </c>
      <c r="EF277" s="518" t="s">
        <v>102</v>
      </c>
      <c r="EG277" s="518" t="s">
        <v>102</v>
      </c>
      <c r="EH277" s="518" t="s">
        <v>102</v>
      </c>
      <c r="EI277" s="518" t="s">
        <v>102</v>
      </c>
      <c r="EJ277" s="518" t="s">
        <v>102</v>
      </c>
      <c r="EK277" s="518" t="s">
        <v>102</v>
      </c>
      <c r="EL277" s="518" t="s">
        <v>102</v>
      </c>
      <c r="EM277" s="518" t="s">
        <v>102</v>
      </c>
      <c r="EN277" s="518" t="s">
        <v>102</v>
      </c>
      <c r="EO277" s="518" t="s">
        <v>102</v>
      </c>
      <c r="EP277" s="518" t="s">
        <v>102</v>
      </c>
      <c r="EQ277" s="518" t="s">
        <v>102</v>
      </c>
      <c r="ER277" s="518" t="s">
        <v>102</v>
      </c>
      <c r="ES277" s="518" t="s">
        <v>102</v>
      </c>
      <c r="ET277" s="518" t="s">
        <v>102</v>
      </c>
      <c r="EU277" s="518" t="s">
        <v>102</v>
      </c>
      <c r="EV277" s="518" t="s">
        <v>102</v>
      </c>
      <c r="EW277" s="518" t="s">
        <v>102</v>
      </c>
      <c r="EX277" s="518" t="s">
        <v>102</v>
      </c>
      <c r="EY277" s="518" t="s">
        <v>102</v>
      </c>
      <c r="EZ277" s="518" t="s">
        <v>102</v>
      </c>
      <c r="FA277" s="518" t="s">
        <v>102</v>
      </c>
      <c r="FB277" s="518" t="s">
        <v>102</v>
      </c>
      <c r="FC277" s="518" t="s">
        <v>102</v>
      </c>
      <c r="FD277" s="518" t="s">
        <v>102</v>
      </c>
      <c r="FE277" s="518" t="s">
        <v>102</v>
      </c>
      <c r="FF277" s="518" t="s">
        <v>102</v>
      </c>
      <c r="FG277" s="518" t="s">
        <v>102</v>
      </c>
      <c r="FH277" s="518" t="s">
        <v>102</v>
      </c>
      <c r="FI277" s="518" t="s">
        <v>102</v>
      </c>
      <c r="FJ277" s="518" t="s">
        <v>102</v>
      </c>
      <c r="FK277" s="518" t="s">
        <v>102</v>
      </c>
      <c r="FL277" s="518" t="s">
        <v>102</v>
      </c>
      <c r="FM277" s="518" t="s">
        <v>102</v>
      </c>
      <c r="FN277" s="518" t="s">
        <v>102</v>
      </c>
      <c r="FO277" s="518" t="s">
        <v>102</v>
      </c>
      <c r="FP277" s="518" t="s">
        <v>102</v>
      </c>
      <c r="FQ277" s="518" t="s">
        <v>102</v>
      </c>
      <c r="FR277" s="518" t="s">
        <v>102</v>
      </c>
      <c r="FS277" s="518" t="s">
        <v>102</v>
      </c>
      <c r="FT277" s="518" t="s">
        <v>102</v>
      </c>
      <c r="FU277" s="518" t="s">
        <v>102</v>
      </c>
      <c r="FV277" s="518" t="s">
        <v>102</v>
      </c>
      <c r="FW277" s="518" t="s">
        <v>102</v>
      </c>
      <c r="FX277" s="518" t="s">
        <v>102</v>
      </c>
      <c r="FY277" s="518" t="s">
        <v>102</v>
      </c>
      <c r="FZ277" s="518" t="s">
        <v>102</v>
      </c>
      <c r="GA277" s="518" t="s">
        <v>102</v>
      </c>
      <c r="GB277" s="518" t="s">
        <v>102</v>
      </c>
      <c r="GC277" s="518" t="s">
        <v>102</v>
      </c>
      <c r="GD277" s="518" t="s">
        <v>102</v>
      </c>
      <c r="GE277" s="518" t="s">
        <v>102</v>
      </c>
      <c r="GF277" s="518" t="s">
        <v>102</v>
      </c>
      <c r="GG277" s="518" t="s">
        <v>102</v>
      </c>
      <c r="GH277" s="518" t="s">
        <v>102</v>
      </c>
      <c r="GI277" s="518" t="s">
        <v>102</v>
      </c>
      <c r="GJ277" s="518" t="s">
        <v>102</v>
      </c>
      <c r="GK277" s="518" t="s">
        <v>102</v>
      </c>
      <c r="GL277" s="518" t="s">
        <v>102</v>
      </c>
      <c r="GM277" s="518" t="s">
        <v>102</v>
      </c>
      <c r="GN277" s="518" t="s">
        <v>102</v>
      </c>
      <c r="GO277" s="518" t="s">
        <v>102</v>
      </c>
      <c r="GP277" s="518" t="s">
        <v>102</v>
      </c>
      <c r="GQ277" s="518" t="s">
        <v>102</v>
      </c>
      <c r="GR277" s="518" t="s">
        <v>102</v>
      </c>
      <c r="GS277" s="518" t="s">
        <v>102</v>
      </c>
      <c r="GT277" s="518" t="s">
        <v>102</v>
      </c>
      <c r="GU277" s="518" t="s">
        <v>102</v>
      </c>
      <c r="GV277" s="518" t="s">
        <v>102</v>
      </c>
      <c r="GW277" s="518" t="s">
        <v>102</v>
      </c>
      <c r="GX277" s="518" t="s">
        <v>102</v>
      </c>
      <c r="GY277" s="518" t="s">
        <v>102</v>
      </c>
      <c r="GZ277" s="518" t="s">
        <v>102</v>
      </c>
      <c r="HA277" s="518" t="s">
        <v>102</v>
      </c>
      <c r="HB277" s="518" t="s">
        <v>102</v>
      </c>
      <c r="HC277" s="511" t="str">
        <f t="shared" si="4"/>
        <v>2012-960001</v>
      </c>
    </row>
    <row r="278" spans="1:211" ht="48" hidden="1" customHeight="1" x14ac:dyDescent="0.15">
      <c r="A278" s="511" t="s">
        <v>4613</v>
      </c>
      <c r="B278" s="522" t="s">
        <v>13630</v>
      </c>
      <c r="C278" s="513">
        <v>41079</v>
      </c>
      <c r="D278" s="512" t="s">
        <v>13625</v>
      </c>
      <c r="E278" s="522" t="s">
        <v>8498</v>
      </c>
      <c r="F278" s="522" t="s">
        <v>8695</v>
      </c>
      <c r="G278" s="513">
        <v>41239</v>
      </c>
      <c r="H278" s="522" t="s">
        <v>3364</v>
      </c>
      <c r="I278" s="512" t="s">
        <v>8695</v>
      </c>
      <c r="J278" s="513">
        <v>41198</v>
      </c>
      <c r="K278" s="522"/>
      <c r="N278" s="513"/>
      <c r="O278" s="513"/>
      <c r="Q278" s="513"/>
      <c r="R278" s="513"/>
      <c r="S278" s="511" t="s">
        <v>13631</v>
      </c>
      <c r="T278" s="511">
        <v>2011</v>
      </c>
      <c r="U278" s="515" t="s">
        <v>13222</v>
      </c>
      <c r="V278" s="514">
        <v>130</v>
      </c>
      <c r="W278" s="514">
        <v>6</v>
      </c>
      <c r="X278" s="514">
        <v>6</v>
      </c>
      <c r="Y278" s="513">
        <v>37209</v>
      </c>
      <c r="Z278" s="512" t="s">
        <v>13534</v>
      </c>
      <c r="AA278" s="512" t="s">
        <v>13535</v>
      </c>
      <c r="AB278" s="513">
        <v>38071</v>
      </c>
      <c r="AC278" s="513">
        <v>39603</v>
      </c>
      <c r="AD278" s="512" t="s">
        <v>13536</v>
      </c>
      <c r="AE278" s="513">
        <v>38075</v>
      </c>
      <c r="AF278" s="512" t="s">
        <v>138</v>
      </c>
      <c r="AG278" s="512" t="s">
        <v>13535</v>
      </c>
      <c r="AH278" s="516">
        <v>4096736</v>
      </c>
      <c r="AI278" s="513">
        <v>39528</v>
      </c>
      <c r="AJ278" s="513">
        <v>37209</v>
      </c>
      <c r="AK278" s="511" t="s">
        <v>13537</v>
      </c>
      <c r="AL278" s="513">
        <v>37399</v>
      </c>
      <c r="AM278" s="511" t="s">
        <v>13536</v>
      </c>
      <c r="AN278" s="511" t="s">
        <v>13538</v>
      </c>
      <c r="AO278" s="511" t="s">
        <v>3366</v>
      </c>
      <c r="AP278" s="511" t="s">
        <v>13539</v>
      </c>
      <c r="AQ278" s="511" t="s">
        <v>13540</v>
      </c>
      <c r="AR278" s="511" t="s">
        <v>13539</v>
      </c>
      <c r="AS278" s="511" t="s">
        <v>13541</v>
      </c>
      <c r="AT278" s="511" t="s">
        <v>13541</v>
      </c>
      <c r="AU278" s="511" t="s">
        <v>13542</v>
      </c>
      <c r="AV278" s="511" t="s">
        <v>13543</v>
      </c>
      <c r="AW278" s="511" t="s">
        <v>3367</v>
      </c>
      <c r="AX278" s="511" t="s">
        <v>13542</v>
      </c>
      <c r="AY278" s="511" t="s">
        <v>3368</v>
      </c>
      <c r="AZ278" s="511" t="s">
        <v>13544</v>
      </c>
      <c r="BA278" s="511" t="s">
        <v>3369</v>
      </c>
      <c r="BB278" s="511">
        <v>596036094</v>
      </c>
      <c r="BC278" s="512" t="s">
        <v>3363</v>
      </c>
      <c r="BD278" s="511" t="s">
        <v>3364</v>
      </c>
      <c r="BE278" s="511" t="s">
        <v>138</v>
      </c>
      <c r="BF278" s="511" t="s">
        <v>3362</v>
      </c>
      <c r="BG278" s="511" t="s">
        <v>13545</v>
      </c>
      <c r="BH278" s="511" t="s">
        <v>8648</v>
      </c>
      <c r="BI278" s="511">
        <v>2</v>
      </c>
      <c r="BJ278" s="511">
        <v>8</v>
      </c>
      <c r="BK278" s="511" t="s">
        <v>13546</v>
      </c>
      <c r="BL278" s="511" t="s">
        <v>13547</v>
      </c>
      <c r="BM278" s="511" t="s">
        <v>13548</v>
      </c>
      <c r="BN278" s="511" t="s">
        <v>138</v>
      </c>
      <c r="BO278" s="511" t="s">
        <v>138</v>
      </c>
      <c r="BP278" s="513">
        <v>36845</v>
      </c>
      <c r="BQ278" s="511" t="s">
        <v>138</v>
      </c>
      <c r="BR278" s="511" t="s">
        <v>8482</v>
      </c>
      <c r="BS278" s="511" t="s">
        <v>13549</v>
      </c>
      <c r="BT278" s="511" t="s">
        <v>3365</v>
      </c>
      <c r="BU278" s="511" t="s">
        <v>13550</v>
      </c>
      <c r="BV278" s="511" t="s">
        <v>138</v>
      </c>
      <c r="BW278" s="511">
        <v>5</v>
      </c>
      <c r="BX278" s="511" t="s">
        <v>13551</v>
      </c>
      <c r="BY278" s="511" t="s">
        <v>138</v>
      </c>
      <c r="BZ278" s="511">
        <v>77</v>
      </c>
      <c r="CA278" s="511" t="s">
        <v>13552</v>
      </c>
      <c r="CB278" s="511" t="s">
        <v>13553</v>
      </c>
      <c r="CC278" s="511" t="s">
        <v>13554</v>
      </c>
      <c r="CD278" s="511" t="s">
        <v>5444</v>
      </c>
      <c r="CE278" s="518" t="s">
        <v>102</v>
      </c>
      <c r="CF278" s="518" t="s">
        <v>102</v>
      </c>
      <c r="CG278" s="518" t="s">
        <v>102</v>
      </c>
      <c r="CH278" s="518" t="s">
        <v>102</v>
      </c>
      <c r="CI278" s="518" t="s">
        <v>102</v>
      </c>
      <c r="CJ278" s="518" t="s">
        <v>102</v>
      </c>
      <c r="CK278" s="518" t="s">
        <v>102</v>
      </c>
      <c r="CL278" s="518" t="s">
        <v>102</v>
      </c>
      <c r="CM278" s="518" t="s">
        <v>102</v>
      </c>
      <c r="CN278" s="518" t="s">
        <v>102</v>
      </c>
      <c r="CO278" s="518" t="s">
        <v>102</v>
      </c>
      <c r="CP278" s="518" t="s">
        <v>102</v>
      </c>
      <c r="CQ278" s="518" t="s">
        <v>102</v>
      </c>
      <c r="CR278" s="518" t="s">
        <v>102</v>
      </c>
      <c r="CS278" s="518" t="s">
        <v>102</v>
      </c>
      <c r="CT278" s="518" t="s">
        <v>102</v>
      </c>
      <c r="CU278" s="518" t="s">
        <v>102</v>
      </c>
      <c r="CV278" s="518" t="s">
        <v>102</v>
      </c>
      <c r="CW278" s="518" t="s">
        <v>102</v>
      </c>
      <c r="CX278" s="518" t="s">
        <v>102</v>
      </c>
      <c r="CY278" s="518" t="s">
        <v>102</v>
      </c>
      <c r="CZ278" s="518" t="s">
        <v>102</v>
      </c>
      <c r="DA278" s="518" t="s">
        <v>102</v>
      </c>
      <c r="DB278" s="518" t="s">
        <v>102</v>
      </c>
      <c r="DC278" s="518" t="s">
        <v>102</v>
      </c>
      <c r="DD278" s="518" t="s">
        <v>102</v>
      </c>
      <c r="DE278" s="518" t="s">
        <v>102</v>
      </c>
      <c r="DF278" s="518" t="s">
        <v>102</v>
      </c>
      <c r="DG278" s="518" t="s">
        <v>102</v>
      </c>
      <c r="DH278" s="518" t="s">
        <v>102</v>
      </c>
      <c r="DI278" s="518" t="s">
        <v>102</v>
      </c>
      <c r="DJ278" s="518" t="s">
        <v>102</v>
      </c>
      <c r="DK278" s="518" t="s">
        <v>102</v>
      </c>
      <c r="DL278" s="518" t="s">
        <v>102</v>
      </c>
      <c r="DM278" s="518" t="s">
        <v>102</v>
      </c>
      <c r="DN278" s="518" t="s">
        <v>102</v>
      </c>
      <c r="DO278" s="518" t="s">
        <v>102</v>
      </c>
      <c r="DP278" s="518" t="s">
        <v>102</v>
      </c>
      <c r="DQ278" s="518" t="s">
        <v>102</v>
      </c>
      <c r="DR278" s="518" t="s">
        <v>102</v>
      </c>
      <c r="DS278" s="518" t="s">
        <v>102</v>
      </c>
      <c r="DT278" s="518" t="s">
        <v>102</v>
      </c>
      <c r="DU278" s="518" t="s">
        <v>102</v>
      </c>
      <c r="DV278" s="518" t="s">
        <v>102</v>
      </c>
      <c r="DW278" s="518" t="s">
        <v>102</v>
      </c>
      <c r="DX278" s="518" t="s">
        <v>102</v>
      </c>
      <c r="DY278" s="518" t="s">
        <v>102</v>
      </c>
      <c r="DZ278" s="518" t="s">
        <v>102</v>
      </c>
      <c r="EA278" s="518" t="s">
        <v>102</v>
      </c>
      <c r="EB278" s="518" t="s">
        <v>102</v>
      </c>
      <c r="EC278" s="518" t="s">
        <v>102</v>
      </c>
      <c r="ED278" s="518" t="s">
        <v>102</v>
      </c>
      <c r="EE278" s="518" t="s">
        <v>102</v>
      </c>
      <c r="EF278" s="518" t="s">
        <v>102</v>
      </c>
      <c r="EG278" s="518" t="s">
        <v>102</v>
      </c>
      <c r="EH278" s="518" t="s">
        <v>102</v>
      </c>
      <c r="EI278" s="518" t="s">
        <v>102</v>
      </c>
      <c r="EJ278" s="518" t="s">
        <v>102</v>
      </c>
      <c r="EK278" s="518" t="s">
        <v>102</v>
      </c>
      <c r="EL278" s="518" t="s">
        <v>102</v>
      </c>
      <c r="EM278" s="518" t="s">
        <v>102</v>
      </c>
      <c r="EN278" s="518" t="s">
        <v>102</v>
      </c>
      <c r="EO278" s="518" t="s">
        <v>102</v>
      </c>
      <c r="EP278" s="518" t="s">
        <v>102</v>
      </c>
      <c r="EQ278" s="518" t="s">
        <v>102</v>
      </c>
      <c r="ER278" s="518" t="s">
        <v>102</v>
      </c>
      <c r="ES278" s="518" t="s">
        <v>102</v>
      </c>
      <c r="ET278" s="518" t="s">
        <v>102</v>
      </c>
      <c r="EU278" s="518" t="s">
        <v>102</v>
      </c>
      <c r="EV278" s="518" t="s">
        <v>102</v>
      </c>
      <c r="EW278" s="518" t="s">
        <v>102</v>
      </c>
      <c r="EX278" s="518" t="s">
        <v>102</v>
      </c>
      <c r="EY278" s="518" t="s">
        <v>102</v>
      </c>
      <c r="EZ278" s="518" t="s">
        <v>102</v>
      </c>
      <c r="FA278" s="518" t="s">
        <v>102</v>
      </c>
      <c r="FB278" s="518" t="s">
        <v>102</v>
      </c>
      <c r="FC278" s="518" t="s">
        <v>102</v>
      </c>
      <c r="FD278" s="518" t="s">
        <v>102</v>
      </c>
      <c r="FE278" s="518" t="s">
        <v>102</v>
      </c>
      <c r="FF278" s="518" t="s">
        <v>102</v>
      </c>
      <c r="FG278" s="518" t="s">
        <v>102</v>
      </c>
      <c r="FH278" s="518" t="s">
        <v>102</v>
      </c>
      <c r="FI278" s="518" t="s">
        <v>102</v>
      </c>
      <c r="FJ278" s="518" t="s">
        <v>102</v>
      </c>
      <c r="FK278" s="518" t="s">
        <v>102</v>
      </c>
      <c r="FL278" s="518" t="s">
        <v>102</v>
      </c>
      <c r="FM278" s="518" t="s">
        <v>102</v>
      </c>
      <c r="FN278" s="518" t="s">
        <v>102</v>
      </c>
      <c r="FO278" s="518" t="s">
        <v>102</v>
      </c>
      <c r="FP278" s="518" t="s">
        <v>102</v>
      </c>
      <c r="FQ278" s="518" t="s">
        <v>102</v>
      </c>
      <c r="FR278" s="518" t="s">
        <v>102</v>
      </c>
      <c r="FS278" s="518" t="s">
        <v>102</v>
      </c>
      <c r="FT278" s="518" t="s">
        <v>102</v>
      </c>
      <c r="FU278" s="518" t="s">
        <v>102</v>
      </c>
      <c r="FV278" s="518" t="s">
        <v>102</v>
      </c>
      <c r="FW278" s="518" t="s">
        <v>102</v>
      </c>
      <c r="FX278" s="518" t="s">
        <v>102</v>
      </c>
      <c r="FY278" s="518" t="s">
        <v>102</v>
      </c>
      <c r="FZ278" s="518" t="s">
        <v>102</v>
      </c>
      <c r="GA278" s="518" t="s">
        <v>102</v>
      </c>
      <c r="GB278" s="518" t="s">
        <v>102</v>
      </c>
      <c r="GC278" s="518" t="s">
        <v>102</v>
      </c>
      <c r="GD278" s="518" t="s">
        <v>102</v>
      </c>
      <c r="GE278" s="518" t="s">
        <v>102</v>
      </c>
      <c r="GF278" s="518" t="s">
        <v>102</v>
      </c>
      <c r="GG278" s="518" t="s">
        <v>102</v>
      </c>
      <c r="GH278" s="518" t="s">
        <v>102</v>
      </c>
      <c r="GI278" s="518" t="s">
        <v>102</v>
      </c>
      <c r="GJ278" s="518" t="s">
        <v>102</v>
      </c>
      <c r="GK278" s="518" t="s">
        <v>102</v>
      </c>
      <c r="GL278" s="518" t="s">
        <v>102</v>
      </c>
      <c r="GM278" s="518" t="s">
        <v>102</v>
      </c>
      <c r="GN278" s="518" t="s">
        <v>102</v>
      </c>
      <c r="GO278" s="518" t="s">
        <v>102</v>
      </c>
      <c r="GP278" s="518" t="s">
        <v>102</v>
      </c>
      <c r="GQ278" s="518" t="s">
        <v>102</v>
      </c>
      <c r="GR278" s="518" t="s">
        <v>102</v>
      </c>
      <c r="GS278" s="518" t="s">
        <v>102</v>
      </c>
      <c r="GT278" s="518" t="s">
        <v>102</v>
      </c>
      <c r="GU278" s="518" t="s">
        <v>102</v>
      </c>
      <c r="GV278" s="518" t="s">
        <v>102</v>
      </c>
      <c r="GW278" s="518" t="s">
        <v>102</v>
      </c>
      <c r="GX278" s="518" t="s">
        <v>102</v>
      </c>
      <c r="GY278" s="518" t="s">
        <v>102</v>
      </c>
      <c r="GZ278" s="518" t="s">
        <v>102</v>
      </c>
      <c r="HA278" s="518" t="s">
        <v>102</v>
      </c>
      <c r="HB278" s="518" t="s">
        <v>102</v>
      </c>
      <c r="HC278" s="511" t="str">
        <f t="shared" si="4"/>
        <v>2012-950001</v>
      </c>
    </row>
    <row r="279" spans="1:211" ht="48" hidden="1" customHeight="1" x14ac:dyDescent="0.15">
      <c r="A279" s="511" t="s">
        <v>4618</v>
      </c>
      <c r="B279" s="512" t="s">
        <v>13632</v>
      </c>
      <c r="C279" s="513">
        <v>39678</v>
      </c>
      <c r="D279" s="512" t="s">
        <v>8419</v>
      </c>
      <c r="E279" s="512" t="s">
        <v>8420</v>
      </c>
      <c r="F279" s="512" t="s">
        <v>8958</v>
      </c>
      <c r="G279" s="513">
        <v>39785</v>
      </c>
      <c r="H279" s="512" t="s">
        <v>13633</v>
      </c>
      <c r="S279" s="511" t="s">
        <v>13634</v>
      </c>
      <c r="T279" s="511">
        <v>2010</v>
      </c>
      <c r="U279" s="515" t="s">
        <v>13222</v>
      </c>
      <c r="V279" s="514">
        <v>131</v>
      </c>
      <c r="W279" s="514">
        <v>2</v>
      </c>
      <c r="X279" s="514">
        <v>1</v>
      </c>
      <c r="Y279" s="513">
        <v>37306</v>
      </c>
      <c r="Z279" s="512" t="s">
        <v>13635</v>
      </c>
      <c r="AA279" s="512" t="s">
        <v>13636</v>
      </c>
      <c r="AB279" s="513">
        <v>38162</v>
      </c>
      <c r="AC279" s="513">
        <v>39883</v>
      </c>
      <c r="AD279" s="512" t="s">
        <v>13637</v>
      </c>
      <c r="AE279" s="513">
        <v>38323</v>
      </c>
      <c r="AF279" s="512" t="s">
        <v>138</v>
      </c>
      <c r="AG279" s="512" t="s">
        <v>13636</v>
      </c>
      <c r="AH279" s="516">
        <v>4237493</v>
      </c>
      <c r="AI279" s="513">
        <v>39808</v>
      </c>
      <c r="AJ279" s="513">
        <v>37306</v>
      </c>
      <c r="AK279" s="511" t="s">
        <v>13638</v>
      </c>
      <c r="AL279" s="513">
        <v>37497</v>
      </c>
      <c r="AM279" s="511" t="s">
        <v>13639</v>
      </c>
      <c r="AN279" s="511" t="s">
        <v>13640</v>
      </c>
      <c r="AO279" s="511" t="s">
        <v>13641</v>
      </c>
      <c r="AP279" s="511" t="s">
        <v>13641</v>
      </c>
      <c r="AQ279" s="511" t="s">
        <v>13642</v>
      </c>
      <c r="AR279" s="511" t="s">
        <v>13642</v>
      </c>
      <c r="AS279" s="511" t="s">
        <v>13643</v>
      </c>
      <c r="AT279" s="511" t="s">
        <v>13643</v>
      </c>
      <c r="AU279" s="511" t="s">
        <v>13643</v>
      </c>
      <c r="AV279" s="511" t="s">
        <v>13644</v>
      </c>
      <c r="AW279" s="511" t="s">
        <v>13645</v>
      </c>
      <c r="AX279" s="511" t="s">
        <v>13646</v>
      </c>
      <c r="AY279" s="511" t="s">
        <v>13647</v>
      </c>
      <c r="AZ279" s="511" t="s">
        <v>13647</v>
      </c>
      <c r="BA279" s="511" t="s">
        <v>138</v>
      </c>
      <c r="BB279" s="511">
        <v>500094370</v>
      </c>
      <c r="BC279" s="512" t="s">
        <v>13648</v>
      </c>
      <c r="BD279" s="511" t="s">
        <v>13649</v>
      </c>
      <c r="BE279" s="511" t="s">
        <v>13650</v>
      </c>
      <c r="BF279" s="511" t="s">
        <v>13651</v>
      </c>
      <c r="BG279" s="511" t="s">
        <v>13652</v>
      </c>
      <c r="BH279" s="511" t="s">
        <v>9244</v>
      </c>
      <c r="BI279" s="511">
        <v>9</v>
      </c>
      <c r="BJ279" s="511">
        <v>19</v>
      </c>
      <c r="BK279" s="511" t="s">
        <v>138</v>
      </c>
      <c r="BL279" s="511" t="s">
        <v>13653</v>
      </c>
      <c r="BM279" s="511" t="s">
        <v>13654</v>
      </c>
      <c r="BN279" s="511" t="s">
        <v>138</v>
      </c>
      <c r="BO279" s="511" t="s">
        <v>138</v>
      </c>
      <c r="BP279" s="513">
        <v>36938</v>
      </c>
      <c r="BQ279" s="511" t="s">
        <v>138</v>
      </c>
      <c r="BR279" s="511" t="s">
        <v>8482</v>
      </c>
      <c r="BS279" s="511" t="s">
        <v>13655</v>
      </c>
      <c r="BT279" s="511" t="s">
        <v>13656</v>
      </c>
      <c r="BU279" s="511" t="s">
        <v>13657</v>
      </c>
      <c r="BV279" s="511">
        <v>1</v>
      </c>
      <c r="BW279" s="511">
        <v>1</v>
      </c>
      <c r="BX279" s="511" t="s">
        <v>13658</v>
      </c>
      <c r="BY279" s="511" t="s">
        <v>138</v>
      </c>
      <c r="BZ279" s="511">
        <v>7</v>
      </c>
      <c r="CA279" s="511" t="s">
        <v>13659</v>
      </c>
      <c r="CB279" s="511" t="s">
        <v>13660</v>
      </c>
      <c r="CC279" s="511" t="s">
        <v>138</v>
      </c>
      <c r="CD279" s="511" t="s">
        <v>5445</v>
      </c>
      <c r="CE279" s="518" t="s">
        <v>102</v>
      </c>
      <c r="CF279" s="518" t="s">
        <v>102</v>
      </c>
      <c r="CG279" s="518" t="s">
        <v>102</v>
      </c>
      <c r="CH279" s="518" t="s">
        <v>102</v>
      </c>
      <c r="CI279" s="518" t="s">
        <v>102</v>
      </c>
      <c r="CJ279" s="518" t="s">
        <v>102</v>
      </c>
      <c r="CK279" s="518" t="s">
        <v>102</v>
      </c>
      <c r="CL279" s="518" t="s">
        <v>102</v>
      </c>
      <c r="CM279" s="518" t="s">
        <v>102</v>
      </c>
      <c r="CN279" s="518" t="s">
        <v>102</v>
      </c>
      <c r="CO279" s="518" t="s">
        <v>102</v>
      </c>
      <c r="CP279" s="518" t="s">
        <v>102</v>
      </c>
      <c r="CQ279" s="518" t="s">
        <v>102</v>
      </c>
      <c r="CR279" s="518" t="s">
        <v>102</v>
      </c>
      <c r="CS279" s="518" t="s">
        <v>102</v>
      </c>
      <c r="CT279" s="518" t="s">
        <v>102</v>
      </c>
      <c r="CU279" s="518" t="s">
        <v>102</v>
      </c>
      <c r="CV279" s="518" t="s">
        <v>102</v>
      </c>
      <c r="CW279" s="518" t="s">
        <v>102</v>
      </c>
      <c r="CX279" s="518" t="s">
        <v>102</v>
      </c>
      <c r="CY279" s="518" t="s">
        <v>102</v>
      </c>
      <c r="CZ279" s="518" t="s">
        <v>102</v>
      </c>
      <c r="DA279" s="518" t="s">
        <v>102</v>
      </c>
      <c r="DB279" s="518" t="s">
        <v>102</v>
      </c>
      <c r="DC279" s="518" t="s">
        <v>102</v>
      </c>
      <c r="DD279" s="518" t="s">
        <v>102</v>
      </c>
      <c r="DE279" s="518" t="s">
        <v>102</v>
      </c>
      <c r="DF279" s="518" t="s">
        <v>102</v>
      </c>
      <c r="DG279" s="518" t="s">
        <v>102</v>
      </c>
      <c r="DH279" s="518" t="s">
        <v>102</v>
      </c>
      <c r="DI279" s="518" t="s">
        <v>102</v>
      </c>
      <c r="DJ279" s="518" t="s">
        <v>102</v>
      </c>
      <c r="DK279" s="518" t="s">
        <v>102</v>
      </c>
      <c r="DL279" s="518" t="s">
        <v>102</v>
      </c>
      <c r="DM279" s="518" t="s">
        <v>102</v>
      </c>
      <c r="DN279" s="518" t="s">
        <v>102</v>
      </c>
      <c r="DO279" s="518" t="s">
        <v>102</v>
      </c>
      <c r="DP279" s="518" t="s">
        <v>102</v>
      </c>
      <c r="DQ279" s="518" t="s">
        <v>102</v>
      </c>
      <c r="DR279" s="518" t="s">
        <v>102</v>
      </c>
      <c r="DS279" s="518" t="s">
        <v>102</v>
      </c>
      <c r="DT279" s="518" t="s">
        <v>102</v>
      </c>
      <c r="DU279" s="518" t="s">
        <v>102</v>
      </c>
      <c r="DV279" s="518" t="s">
        <v>102</v>
      </c>
      <c r="DW279" s="518" t="s">
        <v>102</v>
      </c>
      <c r="DX279" s="518" t="s">
        <v>102</v>
      </c>
      <c r="DY279" s="518" t="s">
        <v>102</v>
      </c>
      <c r="DZ279" s="518" t="s">
        <v>102</v>
      </c>
      <c r="EA279" s="518" t="s">
        <v>102</v>
      </c>
      <c r="EB279" s="518" t="s">
        <v>102</v>
      </c>
      <c r="EC279" s="518" t="s">
        <v>102</v>
      </c>
      <c r="ED279" s="518" t="s">
        <v>102</v>
      </c>
      <c r="EE279" s="518" t="s">
        <v>102</v>
      </c>
      <c r="EF279" s="518" t="s">
        <v>102</v>
      </c>
      <c r="EG279" s="518" t="s">
        <v>102</v>
      </c>
      <c r="EH279" s="518" t="s">
        <v>102</v>
      </c>
      <c r="EI279" s="518" t="s">
        <v>102</v>
      </c>
      <c r="EJ279" s="518" t="s">
        <v>102</v>
      </c>
      <c r="EK279" s="518" t="s">
        <v>102</v>
      </c>
      <c r="EL279" s="518" t="s">
        <v>102</v>
      </c>
      <c r="EM279" s="518" t="s">
        <v>102</v>
      </c>
      <c r="EN279" s="518" t="s">
        <v>102</v>
      </c>
      <c r="EO279" s="518" t="s">
        <v>102</v>
      </c>
      <c r="EP279" s="518" t="s">
        <v>102</v>
      </c>
      <c r="EQ279" s="518" t="s">
        <v>102</v>
      </c>
      <c r="ER279" s="518" t="s">
        <v>102</v>
      </c>
      <c r="ES279" s="518" t="s">
        <v>102</v>
      </c>
      <c r="ET279" s="518" t="s">
        <v>102</v>
      </c>
      <c r="EU279" s="518" t="s">
        <v>102</v>
      </c>
      <c r="EV279" s="518" t="s">
        <v>102</v>
      </c>
      <c r="EW279" s="518" t="s">
        <v>102</v>
      </c>
      <c r="EX279" s="518" t="s">
        <v>102</v>
      </c>
      <c r="EY279" s="518" t="s">
        <v>102</v>
      </c>
      <c r="EZ279" s="518" t="s">
        <v>102</v>
      </c>
      <c r="FA279" s="518" t="s">
        <v>102</v>
      </c>
      <c r="FB279" s="518" t="s">
        <v>102</v>
      </c>
      <c r="FC279" s="518" t="s">
        <v>102</v>
      </c>
      <c r="FD279" s="518" t="s">
        <v>102</v>
      </c>
      <c r="FE279" s="518" t="s">
        <v>102</v>
      </c>
      <c r="FF279" s="518" t="s">
        <v>102</v>
      </c>
      <c r="FG279" s="518" t="s">
        <v>102</v>
      </c>
      <c r="FH279" s="518" t="s">
        <v>102</v>
      </c>
      <c r="FI279" s="518" t="s">
        <v>102</v>
      </c>
      <c r="FJ279" s="518" t="s">
        <v>102</v>
      </c>
      <c r="FK279" s="518" t="s">
        <v>102</v>
      </c>
      <c r="FL279" s="518" t="s">
        <v>102</v>
      </c>
      <c r="FM279" s="518" t="s">
        <v>102</v>
      </c>
      <c r="FN279" s="518" t="s">
        <v>102</v>
      </c>
      <c r="FO279" s="518" t="s">
        <v>102</v>
      </c>
      <c r="FP279" s="518" t="s">
        <v>102</v>
      </c>
      <c r="FQ279" s="518" t="s">
        <v>102</v>
      </c>
      <c r="FR279" s="518" t="s">
        <v>102</v>
      </c>
      <c r="FS279" s="518" t="s">
        <v>102</v>
      </c>
      <c r="FT279" s="518" t="s">
        <v>102</v>
      </c>
      <c r="FU279" s="518" t="s">
        <v>102</v>
      </c>
      <c r="FV279" s="518" t="s">
        <v>102</v>
      </c>
      <c r="FW279" s="518" t="s">
        <v>102</v>
      </c>
      <c r="FX279" s="518" t="s">
        <v>102</v>
      </c>
      <c r="FY279" s="518" t="s">
        <v>102</v>
      </c>
      <c r="FZ279" s="518" t="s">
        <v>102</v>
      </c>
      <c r="GA279" s="518" t="s">
        <v>102</v>
      </c>
      <c r="GB279" s="518" t="s">
        <v>102</v>
      </c>
      <c r="GC279" s="518" t="s">
        <v>102</v>
      </c>
      <c r="GD279" s="518" t="s">
        <v>102</v>
      </c>
      <c r="GE279" s="518" t="s">
        <v>102</v>
      </c>
      <c r="GF279" s="518" t="s">
        <v>102</v>
      </c>
      <c r="GG279" s="518" t="s">
        <v>102</v>
      </c>
      <c r="GH279" s="518" t="s">
        <v>102</v>
      </c>
      <c r="GI279" s="518" t="s">
        <v>102</v>
      </c>
      <c r="GJ279" s="518" t="s">
        <v>102</v>
      </c>
      <c r="GK279" s="518" t="s">
        <v>102</v>
      </c>
      <c r="GL279" s="518" t="s">
        <v>102</v>
      </c>
      <c r="GM279" s="518" t="s">
        <v>102</v>
      </c>
      <c r="GN279" s="518" t="s">
        <v>102</v>
      </c>
      <c r="GO279" s="518" t="s">
        <v>102</v>
      </c>
      <c r="GP279" s="518" t="s">
        <v>102</v>
      </c>
      <c r="GQ279" s="518" t="s">
        <v>102</v>
      </c>
      <c r="GR279" s="518" t="s">
        <v>102</v>
      </c>
      <c r="GS279" s="518" t="s">
        <v>102</v>
      </c>
      <c r="GT279" s="518" t="s">
        <v>102</v>
      </c>
      <c r="GU279" s="518" t="s">
        <v>102</v>
      </c>
      <c r="GV279" s="518" t="s">
        <v>102</v>
      </c>
      <c r="GW279" s="518" t="s">
        <v>102</v>
      </c>
      <c r="GX279" s="518" t="s">
        <v>102</v>
      </c>
      <c r="GY279" s="518" t="s">
        <v>102</v>
      </c>
      <c r="GZ279" s="518" t="s">
        <v>102</v>
      </c>
      <c r="HA279" s="518" t="s">
        <v>102</v>
      </c>
      <c r="HB279" s="518" t="s">
        <v>102</v>
      </c>
      <c r="HC279" s="511" t="str">
        <f t="shared" si="4"/>
        <v>2008-021070</v>
      </c>
    </row>
    <row r="280" spans="1:211" ht="48" hidden="1" customHeight="1" x14ac:dyDescent="0.15">
      <c r="A280" s="511" t="s">
        <v>4618</v>
      </c>
      <c r="B280" s="512" t="s">
        <v>13661</v>
      </c>
      <c r="C280" s="513">
        <v>39987</v>
      </c>
      <c r="D280" s="512" t="s">
        <v>8419</v>
      </c>
      <c r="E280" s="512" t="s">
        <v>8452</v>
      </c>
      <c r="F280" s="512" t="s">
        <v>8843</v>
      </c>
      <c r="G280" s="513">
        <v>40393</v>
      </c>
      <c r="H280" s="512" t="s">
        <v>13662</v>
      </c>
      <c r="I280" s="512" t="s">
        <v>8845</v>
      </c>
      <c r="J280" s="513">
        <v>40261</v>
      </c>
      <c r="S280" s="514" t="s">
        <v>13663</v>
      </c>
      <c r="T280" s="511">
        <v>2010</v>
      </c>
      <c r="U280" s="515" t="s">
        <v>13222</v>
      </c>
      <c r="V280" s="514">
        <v>131</v>
      </c>
      <c r="W280" s="514">
        <v>2</v>
      </c>
      <c r="X280" s="514">
        <v>2</v>
      </c>
      <c r="Y280" s="513">
        <v>37306</v>
      </c>
      <c r="Z280" s="512" t="s">
        <v>13635</v>
      </c>
      <c r="AA280" s="512" t="s">
        <v>13636</v>
      </c>
      <c r="AB280" s="513">
        <v>38162</v>
      </c>
      <c r="AC280" s="513">
        <v>39883</v>
      </c>
      <c r="AD280" s="512" t="s">
        <v>13637</v>
      </c>
      <c r="AE280" s="513">
        <v>38323</v>
      </c>
      <c r="AF280" s="512" t="s">
        <v>138</v>
      </c>
      <c r="AG280" s="512" t="s">
        <v>13636</v>
      </c>
      <c r="AH280" s="516">
        <v>4237493</v>
      </c>
      <c r="AI280" s="513">
        <v>39808</v>
      </c>
      <c r="AJ280" s="513">
        <v>37306</v>
      </c>
      <c r="AK280" s="511" t="s">
        <v>13638</v>
      </c>
      <c r="AL280" s="513">
        <v>37497</v>
      </c>
      <c r="AM280" s="511" t="s">
        <v>13639</v>
      </c>
      <c r="AN280" s="511" t="s">
        <v>13640</v>
      </c>
      <c r="AO280" s="511" t="s">
        <v>13641</v>
      </c>
      <c r="AP280" s="511" t="s">
        <v>13641</v>
      </c>
      <c r="AQ280" s="511" t="s">
        <v>13642</v>
      </c>
      <c r="AR280" s="511" t="s">
        <v>13642</v>
      </c>
      <c r="AS280" s="511" t="s">
        <v>13643</v>
      </c>
      <c r="AT280" s="511" t="s">
        <v>13643</v>
      </c>
      <c r="AU280" s="511" t="s">
        <v>13643</v>
      </c>
      <c r="AV280" s="511" t="s">
        <v>13644</v>
      </c>
      <c r="AW280" s="511" t="s">
        <v>13645</v>
      </c>
      <c r="AX280" s="511" t="s">
        <v>13646</v>
      </c>
      <c r="AY280" s="511" t="s">
        <v>13647</v>
      </c>
      <c r="AZ280" s="511" t="s">
        <v>13647</v>
      </c>
      <c r="BA280" s="511" t="s">
        <v>138</v>
      </c>
      <c r="BB280" s="511">
        <v>500094370</v>
      </c>
      <c r="BC280" s="512" t="s">
        <v>13648</v>
      </c>
      <c r="BD280" s="511" t="s">
        <v>13649</v>
      </c>
      <c r="BE280" s="511" t="s">
        <v>13650</v>
      </c>
      <c r="BF280" s="511" t="s">
        <v>13651</v>
      </c>
      <c r="BG280" s="511" t="s">
        <v>13652</v>
      </c>
      <c r="BH280" s="511" t="s">
        <v>9244</v>
      </c>
      <c r="BI280" s="511">
        <v>9</v>
      </c>
      <c r="BJ280" s="511">
        <v>19</v>
      </c>
      <c r="BK280" s="511" t="s">
        <v>138</v>
      </c>
      <c r="BL280" s="511" t="s">
        <v>13653</v>
      </c>
      <c r="BM280" s="511" t="s">
        <v>13654</v>
      </c>
      <c r="BN280" s="511" t="s">
        <v>138</v>
      </c>
      <c r="BO280" s="511" t="s">
        <v>138</v>
      </c>
      <c r="BP280" s="513">
        <v>36938</v>
      </c>
      <c r="BQ280" s="511" t="s">
        <v>138</v>
      </c>
      <c r="BR280" s="511" t="s">
        <v>8482</v>
      </c>
      <c r="BS280" s="511" t="s">
        <v>13655</v>
      </c>
      <c r="BT280" s="511" t="s">
        <v>13656</v>
      </c>
      <c r="BU280" s="511" t="s">
        <v>13657</v>
      </c>
      <c r="BV280" s="511">
        <v>1</v>
      </c>
      <c r="BW280" s="511">
        <v>1</v>
      </c>
      <c r="BX280" s="511" t="s">
        <v>13658</v>
      </c>
      <c r="BY280" s="511" t="s">
        <v>138</v>
      </c>
      <c r="BZ280" s="511">
        <v>7</v>
      </c>
      <c r="CA280" s="511" t="s">
        <v>13659</v>
      </c>
      <c r="CB280" s="511" t="s">
        <v>13660</v>
      </c>
      <c r="CC280" s="511" t="s">
        <v>138</v>
      </c>
      <c r="CD280" s="511" t="s">
        <v>5445</v>
      </c>
      <c r="CE280" s="518" t="s">
        <v>13451</v>
      </c>
      <c r="CF280" s="518" t="s">
        <v>13664</v>
      </c>
      <c r="CG280" s="518" t="s">
        <v>13665</v>
      </c>
      <c r="CH280" s="518" t="s">
        <v>102</v>
      </c>
      <c r="CI280" s="518" t="s">
        <v>102</v>
      </c>
      <c r="CJ280" s="518" t="s">
        <v>102</v>
      </c>
      <c r="CK280" s="518" t="s">
        <v>102</v>
      </c>
      <c r="CL280" s="518" t="s">
        <v>102</v>
      </c>
      <c r="CM280" s="518" t="s">
        <v>102</v>
      </c>
      <c r="CN280" s="518" t="s">
        <v>102</v>
      </c>
      <c r="CO280" s="518" t="s">
        <v>102</v>
      </c>
      <c r="CP280" s="518" t="s">
        <v>102</v>
      </c>
      <c r="CQ280" s="518" t="s">
        <v>102</v>
      </c>
      <c r="CR280" s="518" t="s">
        <v>102</v>
      </c>
      <c r="CS280" s="518" t="s">
        <v>102</v>
      </c>
      <c r="CT280" s="518" t="s">
        <v>102</v>
      </c>
      <c r="CU280" s="518" t="s">
        <v>102</v>
      </c>
      <c r="CV280" s="518" t="s">
        <v>102</v>
      </c>
      <c r="CW280" s="518" t="s">
        <v>102</v>
      </c>
      <c r="CX280" s="518" t="s">
        <v>102</v>
      </c>
      <c r="CY280" s="518" t="s">
        <v>102</v>
      </c>
      <c r="CZ280" s="518" t="s">
        <v>102</v>
      </c>
      <c r="DA280" s="518" t="s">
        <v>102</v>
      </c>
      <c r="DB280" s="518" t="s">
        <v>102</v>
      </c>
      <c r="DC280" s="518" t="s">
        <v>102</v>
      </c>
      <c r="DD280" s="518" t="s">
        <v>102</v>
      </c>
      <c r="DE280" s="518" t="s">
        <v>102</v>
      </c>
      <c r="DF280" s="518" t="s">
        <v>102</v>
      </c>
      <c r="DG280" s="518" t="s">
        <v>102</v>
      </c>
      <c r="DH280" s="518" t="s">
        <v>102</v>
      </c>
      <c r="DI280" s="518" t="s">
        <v>102</v>
      </c>
      <c r="DJ280" s="518" t="s">
        <v>102</v>
      </c>
      <c r="DK280" s="518" t="s">
        <v>102</v>
      </c>
      <c r="DL280" s="518" t="s">
        <v>102</v>
      </c>
      <c r="DM280" s="518" t="s">
        <v>102</v>
      </c>
      <c r="DN280" s="518" t="s">
        <v>102</v>
      </c>
      <c r="DO280" s="518" t="s">
        <v>102</v>
      </c>
      <c r="DP280" s="518" t="s">
        <v>102</v>
      </c>
      <c r="DQ280" s="518" t="s">
        <v>102</v>
      </c>
      <c r="DR280" s="518" t="s">
        <v>102</v>
      </c>
      <c r="DS280" s="518" t="s">
        <v>102</v>
      </c>
      <c r="DT280" s="518" t="s">
        <v>102</v>
      </c>
      <c r="DU280" s="518" t="s">
        <v>102</v>
      </c>
      <c r="DV280" s="518" t="s">
        <v>102</v>
      </c>
      <c r="DW280" s="518" t="s">
        <v>102</v>
      </c>
      <c r="DX280" s="518" t="s">
        <v>102</v>
      </c>
      <c r="DY280" s="518" t="s">
        <v>102</v>
      </c>
      <c r="DZ280" s="518" t="s">
        <v>102</v>
      </c>
      <c r="EA280" s="518" t="s">
        <v>102</v>
      </c>
      <c r="EB280" s="518" t="s">
        <v>102</v>
      </c>
      <c r="EC280" s="518" t="s">
        <v>102</v>
      </c>
      <c r="ED280" s="518" t="s">
        <v>102</v>
      </c>
      <c r="EE280" s="518" t="s">
        <v>102</v>
      </c>
      <c r="EF280" s="518" t="s">
        <v>102</v>
      </c>
      <c r="EG280" s="518" t="s">
        <v>102</v>
      </c>
      <c r="EH280" s="518" t="s">
        <v>102</v>
      </c>
      <c r="EI280" s="518" t="s">
        <v>102</v>
      </c>
      <c r="EJ280" s="518" t="s">
        <v>102</v>
      </c>
      <c r="EK280" s="518" t="s">
        <v>102</v>
      </c>
      <c r="EL280" s="518" t="s">
        <v>102</v>
      </c>
      <c r="EM280" s="518" t="s">
        <v>102</v>
      </c>
      <c r="EN280" s="518" t="s">
        <v>102</v>
      </c>
      <c r="EO280" s="518" t="s">
        <v>102</v>
      </c>
      <c r="EP280" s="518" t="s">
        <v>102</v>
      </c>
      <c r="EQ280" s="518" t="s">
        <v>102</v>
      </c>
      <c r="ER280" s="518" t="s">
        <v>102</v>
      </c>
      <c r="ES280" s="518" t="s">
        <v>102</v>
      </c>
      <c r="ET280" s="518" t="s">
        <v>102</v>
      </c>
      <c r="EU280" s="518" t="s">
        <v>102</v>
      </c>
      <c r="EV280" s="518" t="s">
        <v>102</v>
      </c>
      <c r="EW280" s="518" t="s">
        <v>102</v>
      </c>
      <c r="EX280" s="518" t="s">
        <v>102</v>
      </c>
      <c r="EY280" s="518" t="s">
        <v>102</v>
      </c>
      <c r="EZ280" s="518" t="s">
        <v>102</v>
      </c>
      <c r="FA280" s="518" t="s">
        <v>102</v>
      </c>
      <c r="FB280" s="518" t="s">
        <v>102</v>
      </c>
      <c r="FC280" s="518" t="s">
        <v>102</v>
      </c>
      <c r="FD280" s="518" t="s">
        <v>102</v>
      </c>
      <c r="FE280" s="518" t="s">
        <v>102</v>
      </c>
      <c r="FF280" s="518" t="s">
        <v>102</v>
      </c>
      <c r="FG280" s="518" t="s">
        <v>102</v>
      </c>
      <c r="FH280" s="518" t="s">
        <v>102</v>
      </c>
      <c r="FI280" s="518" t="s">
        <v>102</v>
      </c>
      <c r="FJ280" s="518" t="s">
        <v>102</v>
      </c>
      <c r="FK280" s="518" t="s">
        <v>102</v>
      </c>
      <c r="FL280" s="518" t="s">
        <v>102</v>
      </c>
      <c r="FM280" s="518" t="s">
        <v>102</v>
      </c>
      <c r="FN280" s="518" t="s">
        <v>102</v>
      </c>
      <c r="FO280" s="518" t="s">
        <v>102</v>
      </c>
      <c r="FP280" s="518" t="s">
        <v>102</v>
      </c>
      <c r="FQ280" s="518" t="s">
        <v>102</v>
      </c>
      <c r="FR280" s="518" t="s">
        <v>102</v>
      </c>
      <c r="FS280" s="518" t="s">
        <v>102</v>
      </c>
      <c r="FT280" s="518" t="s">
        <v>102</v>
      </c>
      <c r="FU280" s="518" t="s">
        <v>102</v>
      </c>
      <c r="FV280" s="518" t="s">
        <v>102</v>
      </c>
      <c r="FW280" s="518" t="s">
        <v>102</v>
      </c>
      <c r="FX280" s="518" t="s">
        <v>102</v>
      </c>
      <c r="FY280" s="518" t="s">
        <v>102</v>
      </c>
      <c r="FZ280" s="518" t="s">
        <v>102</v>
      </c>
      <c r="GA280" s="518" t="s">
        <v>102</v>
      </c>
      <c r="GB280" s="518" t="s">
        <v>102</v>
      </c>
      <c r="GC280" s="518" t="s">
        <v>102</v>
      </c>
      <c r="GD280" s="518" t="s">
        <v>102</v>
      </c>
      <c r="GE280" s="518" t="s">
        <v>102</v>
      </c>
      <c r="GF280" s="518" t="s">
        <v>102</v>
      </c>
      <c r="GG280" s="518" t="s">
        <v>102</v>
      </c>
      <c r="GH280" s="518" t="s">
        <v>102</v>
      </c>
      <c r="GI280" s="518" t="s">
        <v>102</v>
      </c>
      <c r="GJ280" s="518" t="s">
        <v>102</v>
      </c>
      <c r="GK280" s="518" t="s">
        <v>102</v>
      </c>
      <c r="GL280" s="518" t="s">
        <v>102</v>
      </c>
      <c r="GM280" s="518" t="s">
        <v>102</v>
      </c>
      <c r="GN280" s="518" t="s">
        <v>102</v>
      </c>
      <c r="GO280" s="518" t="s">
        <v>102</v>
      </c>
      <c r="GP280" s="518" t="s">
        <v>102</v>
      </c>
      <c r="GQ280" s="518" t="s">
        <v>102</v>
      </c>
      <c r="GR280" s="518" t="s">
        <v>102</v>
      </c>
      <c r="GS280" s="518" t="s">
        <v>102</v>
      </c>
      <c r="GT280" s="518" t="s">
        <v>102</v>
      </c>
      <c r="GU280" s="518" t="s">
        <v>102</v>
      </c>
      <c r="GV280" s="518" t="s">
        <v>102</v>
      </c>
      <c r="GW280" s="518" t="s">
        <v>102</v>
      </c>
      <c r="GX280" s="518" t="s">
        <v>102</v>
      </c>
      <c r="GY280" s="518" t="s">
        <v>102</v>
      </c>
      <c r="GZ280" s="518" t="s">
        <v>102</v>
      </c>
      <c r="HA280" s="518" t="s">
        <v>102</v>
      </c>
      <c r="HB280" s="518" t="s">
        <v>102</v>
      </c>
      <c r="HC280" s="511" t="str">
        <f t="shared" si="4"/>
        <v>2009-800135</v>
      </c>
    </row>
    <row r="281" spans="1:211" ht="48" hidden="1" customHeight="1" x14ac:dyDescent="0.15">
      <c r="A281" s="511" t="s">
        <v>4621</v>
      </c>
      <c r="B281" s="522" t="s">
        <v>13666</v>
      </c>
      <c r="C281" s="513">
        <v>39197</v>
      </c>
      <c r="D281" s="512" t="s">
        <v>8419</v>
      </c>
      <c r="E281" s="522" t="s">
        <v>8420</v>
      </c>
      <c r="F281" s="522" t="s">
        <v>8958</v>
      </c>
      <c r="G281" s="513">
        <v>39248</v>
      </c>
      <c r="H281" s="522" t="s">
        <v>3436</v>
      </c>
      <c r="J281" s="513"/>
      <c r="K281" s="522"/>
      <c r="L281" s="522"/>
      <c r="N281" s="513"/>
      <c r="O281" s="513"/>
      <c r="Q281" s="513"/>
      <c r="R281" s="513"/>
      <c r="S281" s="511" t="s">
        <v>13667</v>
      </c>
      <c r="T281" s="511">
        <v>2011</v>
      </c>
      <c r="U281" s="515" t="s">
        <v>13222</v>
      </c>
      <c r="V281" s="514">
        <v>132</v>
      </c>
      <c r="W281" s="514">
        <v>3</v>
      </c>
      <c r="X281" s="514">
        <v>1</v>
      </c>
      <c r="Y281" s="513">
        <v>37384</v>
      </c>
      <c r="Z281" s="512" t="s">
        <v>13668</v>
      </c>
      <c r="AA281" s="512" t="s">
        <v>13669</v>
      </c>
      <c r="AB281" s="513">
        <v>38239</v>
      </c>
      <c r="AC281" s="513">
        <v>39351</v>
      </c>
      <c r="AD281" s="512" t="s">
        <v>13670</v>
      </c>
      <c r="AE281" s="513">
        <v>38309</v>
      </c>
      <c r="AF281" s="512" t="s">
        <v>138</v>
      </c>
      <c r="AG281" s="512" t="s">
        <v>13669</v>
      </c>
      <c r="AH281" s="516">
        <v>3981331</v>
      </c>
      <c r="AI281" s="513">
        <v>39269</v>
      </c>
      <c r="AJ281" s="513">
        <v>37384</v>
      </c>
      <c r="AK281" s="511" t="s">
        <v>13671</v>
      </c>
      <c r="AL281" s="513">
        <v>37588</v>
      </c>
      <c r="AM281" s="511" t="s">
        <v>13670</v>
      </c>
      <c r="AN281" s="511" t="s">
        <v>13672</v>
      </c>
      <c r="AO281" s="511" t="s">
        <v>3439</v>
      </c>
      <c r="AP281" s="511" t="s">
        <v>13673</v>
      </c>
      <c r="AQ281" s="511" t="s">
        <v>13674</v>
      </c>
      <c r="AR281" s="511" t="s">
        <v>13675</v>
      </c>
      <c r="AS281" s="511" t="s">
        <v>13676</v>
      </c>
      <c r="AT281" s="511" t="s">
        <v>13676</v>
      </c>
      <c r="AU281" s="511" t="s">
        <v>13677</v>
      </c>
      <c r="AV281" s="511" t="s">
        <v>13678</v>
      </c>
      <c r="AW281" s="511" t="s">
        <v>3440</v>
      </c>
      <c r="AX281" s="511" t="s">
        <v>13677</v>
      </c>
      <c r="AY281" s="511" t="s">
        <v>3441</v>
      </c>
      <c r="AZ281" s="511" t="s">
        <v>13679</v>
      </c>
      <c r="BA281" s="511" t="s">
        <v>3442</v>
      </c>
      <c r="BB281" s="511">
        <v>183646</v>
      </c>
      <c r="BC281" s="512" t="s">
        <v>3436</v>
      </c>
      <c r="BD281" s="511" t="s">
        <v>3437</v>
      </c>
      <c r="BE281" s="511" t="s">
        <v>13680</v>
      </c>
      <c r="BF281" s="511" t="s">
        <v>3435</v>
      </c>
      <c r="BG281" s="511" t="s">
        <v>13681</v>
      </c>
      <c r="BH281" s="511" t="s">
        <v>8648</v>
      </c>
      <c r="BI281" s="511">
        <v>11</v>
      </c>
      <c r="BJ281" s="511">
        <v>13</v>
      </c>
      <c r="BK281" s="511" t="s">
        <v>13682</v>
      </c>
      <c r="BL281" s="511" t="s">
        <v>13683</v>
      </c>
      <c r="BM281" s="511" t="s">
        <v>13684</v>
      </c>
      <c r="BN281" s="511" t="s">
        <v>138</v>
      </c>
      <c r="BO281" s="511" t="s">
        <v>138</v>
      </c>
      <c r="BP281" s="513">
        <v>37035</v>
      </c>
      <c r="BQ281" s="511" t="s">
        <v>138</v>
      </c>
      <c r="BR281" s="511" t="s">
        <v>8482</v>
      </c>
      <c r="BS281" s="511" t="s">
        <v>13685</v>
      </c>
      <c r="BT281" s="511" t="s">
        <v>3438</v>
      </c>
      <c r="BU281" s="511" t="s">
        <v>13686</v>
      </c>
      <c r="BV281" s="511">
        <v>1</v>
      </c>
      <c r="BW281" s="511">
        <v>1</v>
      </c>
      <c r="BX281" s="511" t="s">
        <v>13687</v>
      </c>
      <c r="BY281" s="511" t="s">
        <v>13688</v>
      </c>
      <c r="BZ281" s="511">
        <v>19</v>
      </c>
      <c r="CA281" s="511" t="s">
        <v>13689</v>
      </c>
      <c r="CB281" s="511" t="s">
        <v>13690</v>
      </c>
      <c r="CC281" s="511" t="s">
        <v>13691</v>
      </c>
      <c r="CD281" s="511" t="s">
        <v>5449</v>
      </c>
      <c r="CE281" s="518" t="s">
        <v>102</v>
      </c>
      <c r="CF281" s="518" t="s">
        <v>102</v>
      </c>
      <c r="CG281" s="518" t="s">
        <v>102</v>
      </c>
      <c r="CH281" s="518" t="s">
        <v>102</v>
      </c>
      <c r="CI281" s="518" t="s">
        <v>102</v>
      </c>
      <c r="CJ281" s="518" t="s">
        <v>102</v>
      </c>
      <c r="CK281" s="518" t="s">
        <v>102</v>
      </c>
      <c r="CL281" s="518" t="s">
        <v>102</v>
      </c>
      <c r="CM281" s="518" t="s">
        <v>102</v>
      </c>
      <c r="CN281" s="518" t="s">
        <v>102</v>
      </c>
      <c r="CO281" s="518" t="s">
        <v>102</v>
      </c>
      <c r="CP281" s="518" t="s">
        <v>102</v>
      </c>
      <c r="CQ281" s="518" t="s">
        <v>102</v>
      </c>
      <c r="CR281" s="518" t="s">
        <v>102</v>
      </c>
      <c r="CS281" s="518" t="s">
        <v>102</v>
      </c>
      <c r="CT281" s="518" t="s">
        <v>102</v>
      </c>
      <c r="CU281" s="518" t="s">
        <v>102</v>
      </c>
      <c r="CV281" s="518" t="s">
        <v>102</v>
      </c>
      <c r="CW281" s="518" t="s">
        <v>102</v>
      </c>
      <c r="CX281" s="518" t="s">
        <v>102</v>
      </c>
      <c r="CY281" s="518" t="s">
        <v>102</v>
      </c>
      <c r="CZ281" s="518" t="s">
        <v>102</v>
      </c>
      <c r="DA281" s="518" t="s">
        <v>102</v>
      </c>
      <c r="DB281" s="518" t="s">
        <v>102</v>
      </c>
      <c r="DC281" s="518" t="s">
        <v>102</v>
      </c>
      <c r="DD281" s="518" t="s">
        <v>102</v>
      </c>
      <c r="DE281" s="518" t="s">
        <v>102</v>
      </c>
      <c r="DF281" s="518" t="s">
        <v>102</v>
      </c>
      <c r="DG281" s="518" t="s">
        <v>102</v>
      </c>
      <c r="DH281" s="518" t="s">
        <v>102</v>
      </c>
      <c r="DI281" s="518" t="s">
        <v>102</v>
      </c>
      <c r="DJ281" s="518" t="s">
        <v>102</v>
      </c>
      <c r="DK281" s="518" t="s">
        <v>102</v>
      </c>
      <c r="DL281" s="518" t="s">
        <v>102</v>
      </c>
      <c r="DM281" s="518" t="s">
        <v>102</v>
      </c>
      <c r="DN281" s="518" t="s">
        <v>102</v>
      </c>
      <c r="DO281" s="518" t="s">
        <v>102</v>
      </c>
      <c r="DP281" s="518" t="s">
        <v>102</v>
      </c>
      <c r="DQ281" s="518" t="s">
        <v>102</v>
      </c>
      <c r="DR281" s="518" t="s">
        <v>102</v>
      </c>
      <c r="DS281" s="518" t="s">
        <v>102</v>
      </c>
      <c r="DT281" s="518" t="s">
        <v>102</v>
      </c>
      <c r="DU281" s="518" t="s">
        <v>102</v>
      </c>
      <c r="DV281" s="518" t="s">
        <v>102</v>
      </c>
      <c r="DW281" s="518" t="s">
        <v>102</v>
      </c>
      <c r="DX281" s="518" t="s">
        <v>102</v>
      </c>
      <c r="DY281" s="518" t="s">
        <v>102</v>
      </c>
      <c r="DZ281" s="518" t="s">
        <v>102</v>
      </c>
      <c r="EA281" s="518" t="s">
        <v>102</v>
      </c>
      <c r="EB281" s="518" t="s">
        <v>102</v>
      </c>
      <c r="EC281" s="518" t="s">
        <v>102</v>
      </c>
      <c r="ED281" s="518" t="s">
        <v>102</v>
      </c>
      <c r="EE281" s="518" t="s">
        <v>102</v>
      </c>
      <c r="EF281" s="518" t="s">
        <v>102</v>
      </c>
      <c r="EG281" s="518" t="s">
        <v>102</v>
      </c>
      <c r="EH281" s="518" t="s">
        <v>102</v>
      </c>
      <c r="EI281" s="518" t="s">
        <v>102</v>
      </c>
      <c r="EJ281" s="518" t="s">
        <v>102</v>
      </c>
      <c r="EK281" s="518" t="s">
        <v>102</v>
      </c>
      <c r="EL281" s="518" t="s">
        <v>102</v>
      </c>
      <c r="EM281" s="518" t="s">
        <v>102</v>
      </c>
      <c r="EN281" s="518" t="s">
        <v>102</v>
      </c>
      <c r="EO281" s="518" t="s">
        <v>102</v>
      </c>
      <c r="EP281" s="518" t="s">
        <v>102</v>
      </c>
      <c r="EQ281" s="518" t="s">
        <v>102</v>
      </c>
      <c r="ER281" s="518" t="s">
        <v>102</v>
      </c>
      <c r="ES281" s="518" t="s">
        <v>102</v>
      </c>
      <c r="ET281" s="518" t="s">
        <v>102</v>
      </c>
      <c r="EU281" s="518" t="s">
        <v>102</v>
      </c>
      <c r="EV281" s="518" t="s">
        <v>102</v>
      </c>
      <c r="EW281" s="518" t="s">
        <v>102</v>
      </c>
      <c r="EX281" s="518" t="s">
        <v>102</v>
      </c>
      <c r="EY281" s="518" t="s">
        <v>102</v>
      </c>
      <c r="EZ281" s="518" t="s">
        <v>102</v>
      </c>
      <c r="FA281" s="518" t="s">
        <v>102</v>
      </c>
      <c r="FB281" s="518" t="s">
        <v>102</v>
      </c>
      <c r="FC281" s="518" t="s">
        <v>102</v>
      </c>
      <c r="FD281" s="518" t="s">
        <v>102</v>
      </c>
      <c r="FE281" s="518" t="s">
        <v>102</v>
      </c>
      <c r="FF281" s="518" t="s">
        <v>102</v>
      </c>
      <c r="FG281" s="518" t="s">
        <v>102</v>
      </c>
      <c r="FH281" s="518" t="s">
        <v>102</v>
      </c>
      <c r="FI281" s="518" t="s">
        <v>102</v>
      </c>
      <c r="FJ281" s="518" t="s">
        <v>102</v>
      </c>
      <c r="FK281" s="518" t="s">
        <v>102</v>
      </c>
      <c r="FL281" s="518" t="s">
        <v>102</v>
      </c>
      <c r="FM281" s="518" t="s">
        <v>102</v>
      </c>
      <c r="FN281" s="518" t="s">
        <v>102</v>
      </c>
      <c r="FO281" s="518" t="s">
        <v>102</v>
      </c>
      <c r="FP281" s="518" t="s">
        <v>102</v>
      </c>
      <c r="FQ281" s="518" t="s">
        <v>102</v>
      </c>
      <c r="FR281" s="518" t="s">
        <v>102</v>
      </c>
      <c r="FS281" s="518" t="s">
        <v>102</v>
      </c>
      <c r="FT281" s="518" t="s">
        <v>102</v>
      </c>
      <c r="FU281" s="518" t="s">
        <v>102</v>
      </c>
      <c r="FV281" s="518" t="s">
        <v>102</v>
      </c>
      <c r="FW281" s="518" t="s">
        <v>102</v>
      </c>
      <c r="FX281" s="518" t="s">
        <v>102</v>
      </c>
      <c r="FY281" s="518" t="s">
        <v>102</v>
      </c>
      <c r="FZ281" s="518" t="s">
        <v>102</v>
      </c>
      <c r="GA281" s="518" t="s">
        <v>102</v>
      </c>
      <c r="GB281" s="518" t="s">
        <v>102</v>
      </c>
      <c r="GC281" s="518" t="s">
        <v>102</v>
      </c>
      <c r="GD281" s="518" t="s">
        <v>102</v>
      </c>
      <c r="GE281" s="518" t="s">
        <v>102</v>
      </c>
      <c r="GF281" s="518" t="s">
        <v>102</v>
      </c>
      <c r="GG281" s="518" t="s">
        <v>102</v>
      </c>
      <c r="GH281" s="518" t="s">
        <v>102</v>
      </c>
      <c r="GI281" s="518" t="s">
        <v>102</v>
      </c>
      <c r="GJ281" s="518" t="s">
        <v>102</v>
      </c>
      <c r="GK281" s="518" t="s">
        <v>102</v>
      </c>
      <c r="GL281" s="518" t="s">
        <v>102</v>
      </c>
      <c r="GM281" s="518" t="s">
        <v>102</v>
      </c>
      <c r="GN281" s="518" t="s">
        <v>102</v>
      </c>
      <c r="GO281" s="518" t="s">
        <v>102</v>
      </c>
      <c r="GP281" s="518" t="s">
        <v>102</v>
      </c>
      <c r="GQ281" s="518" t="s">
        <v>102</v>
      </c>
      <c r="GR281" s="518" t="s">
        <v>102</v>
      </c>
      <c r="GS281" s="518" t="s">
        <v>102</v>
      </c>
      <c r="GT281" s="518" t="s">
        <v>102</v>
      </c>
      <c r="GU281" s="518" t="s">
        <v>102</v>
      </c>
      <c r="GV281" s="518" t="s">
        <v>102</v>
      </c>
      <c r="GW281" s="518" t="s">
        <v>102</v>
      </c>
      <c r="GX281" s="518" t="s">
        <v>102</v>
      </c>
      <c r="GY281" s="518" t="s">
        <v>102</v>
      </c>
      <c r="GZ281" s="518" t="s">
        <v>102</v>
      </c>
      <c r="HA281" s="518" t="s">
        <v>102</v>
      </c>
      <c r="HB281" s="518" t="s">
        <v>102</v>
      </c>
      <c r="HC281" s="511" t="str">
        <f t="shared" si="4"/>
        <v>2007-011892</v>
      </c>
    </row>
    <row r="282" spans="1:211" ht="48" hidden="1" customHeight="1" x14ac:dyDescent="0.15">
      <c r="A282" s="511" t="s">
        <v>4621</v>
      </c>
      <c r="B282" s="522" t="s">
        <v>13692</v>
      </c>
      <c r="C282" s="513">
        <v>39517</v>
      </c>
      <c r="D282" s="512" t="s">
        <v>8419</v>
      </c>
      <c r="E282" s="522" t="s">
        <v>8498</v>
      </c>
      <c r="F282" s="522" t="s">
        <v>8421</v>
      </c>
      <c r="G282" s="513">
        <v>40514</v>
      </c>
      <c r="H282" s="522" t="s">
        <v>13693</v>
      </c>
      <c r="I282" s="512" t="s">
        <v>8682</v>
      </c>
      <c r="J282" s="513">
        <v>39870</v>
      </c>
      <c r="K282" s="522" t="s">
        <v>13694</v>
      </c>
      <c r="N282" s="513">
        <v>39912</v>
      </c>
      <c r="O282" s="513"/>
      <c r="P282" s="512" t="s">
        <v>8625</v>
      </c>
      <c r="Q282" s="513">
        <v>40500</v>
      </c>
      <c r="R282" s="513"/>
      <c r="S282" s="511" t="s">
        <v>13695</v>
      </c>
      <c r="T282" s="511">
        <v>2011</v>
      </c>
      <c r="U282" s="515" t="s">
        <v>13222</v>
      </c>
      <c r="V282" s="514">
        <v>132</v>
      </c>
      <c r="W282" s="514">
        <v>3</v>
      </c>
      <c r="X282" s="514">
        <v>2</v>
      </c>
      <c r="Y282" s="513">
        <v>37384</v>
      </c>
      <c r="Z282" s="512" t="s">
        <v>13668</v>
      </c>
      <c r="AA282" s="512" t="s">
        <v>13669</v>
      </c>
      <c r="AB282" s="513">
        <v>38239</v>
      </c>
      <c r="AC282" s="513">
        <v>39351</v>
      </c>
      <c r="AD282" s="512" t="s">
        <v>13670</v>
      </c>
      <c r="AE282" s="513">
        <v>38309</v>
      </c>
      <c r="AF282" s="512" t="s">
        <v>138</v>
      </c>
      <c r="AG282" s="512" t="s">
        <v>13669</v>
      </c>
      <c r="AH282" s="516">
        <v>3981331</v>
      </c>
      <c r="AI282" s="513">
        <v>39269</v>
      </c>
      <c r="AJ282" s="513">
        <v>37384</v>
      </c>
      <c r="AK282" s="511" t="s">
        <v>13671</v>
      </c>
      <c r="AL282" s="513">
        <v>37588</v>
      </c>
      <c r="AM282" s="511" t="s">
        <v>13670</v>
      </c>
      <c r="AN282" s="511" t="s">
        <v>13672</v>
      </c>
      <c r="AO282" s="511" t="s">
        <v>3439</v>
      </c>
      <c r="AP282" s="511" t="s">
        <v>13673</v>
      </c>
      <c r="AQ282" s="511" t="s">
        <v>13674</v>
      </c>
      <c r="AR282" s="511" t="s">
        <v>13675</v>
      </c>
      <c r="AS282" s="511" t="s">
        <v>13676</v>
      </c>
      <c r="AT282" s="511" t="s">
        <v>13676</v>
      </c>
      <c r="AU282" s="511" t="s">
        <v>13677</v>
      </c>
      <c r="AV282" s="511" t="s">
        <v>13678</v>
      </c>
      <c r="AW282" s="511" t="s">
        <v>3440</v>
      </c>
      <c r="AX282" s="511" t="s">
        <v>13677</v>
      </c>
      <c r="AY282" s="511" t="s">
        <v>3441</v>
      </c>
      <c r="AZ282" s="511" t="s">
        <v>13679</v>
      </c>
      <c r="BA282" s="511" t="s">
        <v>3442</v>
      </c>
      <c r="BB282" s="511">
        <v>183646</v>
      </c>
      <c r="BC282" s="512" t="s">
        <v>3436</v>
      </c>
      <c r="BD282" s="511" t="s">
        <v>3437</v>
      </c>
      <c r="BE282" s="511" t="s">
        <v>13680</v>
      </c>
      <c r="BF282" s="511" t="s">
        <v>3435</v>
      </c>
      <c r="BG282" s="511" t="s">
        <v>13681</v>
      </c>
      <c r="BH282" s="511" t="s">
        <v>8648</v>
      </c>
      <c r="BI282" s="511">
        <v>11</v>
      </c>
      <c r="BJ282" s="511">
        <v>13</v>
      </c>
      <c r="BK282" s="511" t="s">
        <v>13682</v>
      </c>
      <c r="BL282" s="511" t="s">
        <v>13683</v>
      </c>
      <c r="BM282" s="511" t="s">
        <v>13684</v>
      </c>
      <c r="BN282" s="511" t="s">
        <v>138</v>
      </c>
      <c r="BO282" s="511" t="s">
        <v>138</v>
      </c>
      <c r="BP282" s="513">
        <v>37035</v>
      </c>
      <c r="BQ282" s="511" t="s">
        <v>138</v>
      </c>
      <c r="BR282" s="511" t="s">
        <v>8482</v>
      </c>
      <c r="BS282" s="511" t="s">
        <v>13685</v>
      </c>
      <c r="BT282" s="511" t="s">
        <v>3438</v>
      </c>
      <c r="BU282" s="511" t="s">
        <v>13686</v>
      </c>
      <c r="BV282" s="511">
        <v>1</v>
      </c>
      <c r="BW282" s="511">
        <v>1</v>
      </c>
      <c r="BX282" s="511" t="s">
        <v>13687</v>
      </c>
      <c r="BY282" s="511" t="s">
        <v>13688</v>
      </c>
      <c r="BZ282" s="511">
        <v>19</v>
      </c>
      <c r="CA282" s="511" t="s">
        <v>13689</v>
      </c>
      <c r="CB282" s="511" t="s">
        <v>13690</v>
      </c>
      <c r="CC282" s="511" t="s">
        <v>13691</v>
      </c>
      <c r="CD282" s="511" t="s">
        <v>5449</v>
      </c>
      <c r="CE282" s="518" t="s">
        <v>13696</v>
      </c>
      <c r="CF282" s="518" t="s">
        <v>13697</v>
      </c>
      <c r="CG282" s="518" t="s">
        <v>13698</v>
      </c>
      <c r="CH282" s="518" t="s">
        <v>13699</v>
      </c>
      <c r="CI282" s="518" t="s">
        <v>13700</v>
      </c>
      <c r="CJ282" s="518" t="s">
        <v>13701</v>
      </c>
      <c r="CK282" s="518" t="s">
        <v>13702</v>
      </c>
      <c r="CL282" s="518" t="s">
        <v>13703</v>
      </c>
      <c r="CM282" s="518" t="s">
        <v>13704</v>
      </c>
      <c r="CN282" s="518" t="s">
        <v>102</v>
      </c>
      <c r="CO282" s="518" t="s">
        <v>102</v>
      </c>
      <c r="CP282" s="518" t="s">
        <v>102</v>
      </c>
      <c r="CQ282" s="518" t="s">
        <v>102</v>
      </c>
      <c r="CR282" s="518" t="s">
        <v>102</v>
      </c>
      <c r="CS282" s="518" t="s">
        <v>102</v>
      </c>
      <c r="CT282" s="518" t="s">
        <v>102</v>
      </c>
      <c r="CU282" s="518" t="s">
        <v>102</v>
      </c>
      <c r="CV282" s="518" t="s">
        <v>102</v>
      </c>
      <c r="CW282" s="518" t="s">
        <v>102</v>
      </c>
      <c r="CX282" s="518" t="s">
        <v>102</v>
      </c>
      <c r="CY282" s="518" t="s">
        <v>102</v>
      </c>
      <c r="CZ282" s="518" t="s">
        <v>102</v>
      </c>
      <c r="DA282" s="518" t="s">
        <v>102</v>
      </c>
      <c r="DB282" s="518" t="s">
        <v>102</v>
      </c>
      <c r="DC282" s="518" t="s">
        <v>102</v>
      </c>
      <c r="DD282" s="518" t="s">
        <v>102</v>
      </c>
      <c r="DE282" s="518" t="s">
        <v>102</v>
      </c>
      <c r="DF282" s="518" t="s">
        <v>102</v>
      </c>
      <c r="DG282" s="518" t="s">
        <v>102</v>
      </c>
      <c r="DH282" s="518" t="s">
        <v>102</v>
      </c>
      <c r="DI282" s="518" t="s">
        <v>102</v>
      </c>
      <c r="DJ282" s="518" t="s">
        <v>102</v>
      </c>
      <c r="DK282" s="518" t="s">
        <v>102</v>
      </c>
      <c r="DL282" s="518" t="s">
        <v>102</v>
      </c>
      <c r="DM282" s="518" t="s">
        <v>102</v>
      </c>
      <c r="DN282" s="518" t="s">
        <v>102</v>
      </c>
      <c r="DO282" s="518" t="s">
        <v>102</v>
      </c>
      <c r="DP282" s="518" t="s">
        <v>102</v>
      </c>
      <c r="DQ282" s="518" t="s">
        <v>102</v>
      </c>
      <c r="DR282" s="518" t="s">
        <v>102</v>
      </c>
      <c r="DS282" s="518" t="s">
        <v>102</v>
      </c>
      <c r="DT282" s="518" t="s">
        <v>102</v>
      </c>
      <c r="DU282" s="518" t="s">
        <v>102</v>
      </c>
      <c r="DV282" s="518" t="s">
        <v>102</v>
      </c>
      <c r="DW282" s="518" t="s">
        <v>102</v>
      </c>
      <c r="DX282" s="518" t="s">
        <v>102</v>
      </c>
      <c r="DY282" s="518" t="s">
        <v>102</v>
      </c>
      <c r="DZ282" s="518" t="s">
        <v>102</v>
      </c>
      <c r="EA282" s="518" t="s">
        <v>102</v>
      </c>
      <c r="EB282" s="518" t="s">
        <v>102</v>
      </c>
      <c r="EC282" s="518" t="s">
        <v>102</v>
      </c>
      <c r="ED282" s="518" t="s">
        <v>102</v>
      </c>
      <c r="EE282" s="518" t="s">
        <v>102</v>
      </c>
      <c r="EF282" s="518" t="s">
        <v>102</v>
      </c>
      <c r="EG282" s="518" t="s">
        <v>102</v>
      </c>
      <c r="EH282" s="518" t="s">
        <v>102</v>
      </c>
      <c r="EI282" s="518" t="s">
        <v>102</v>
      </c>
      <c r="EJ282" s="518" t="s">
        <v>102</v>
      </c>
      <c r="EK282" s="518" t="s">
        <v>102</v>
      </c>
      <c r="EL282" s="518" t="s">
        <v>102</v>
      </c>
      <c r="EM282" s="518" t="s">
        <v>102</v>
      </c>
      <c r="EN282" s="518" t="s">
        <v>102</v>
      </c>
      <c r="EO282" s="518" t="s">
        <v>102</v>
      </c>
      <c r="EP282" s="518" t="s">
        <v>102</v>
      </c>
      <c r="EQ282" s="518" t="s">
        <v>102</v>
      </c>
      <c r="ER282" s="518" t="s">
        <v>102</v>
      </c>
      <c r="ES282" s="518" t="s">
        <v>102</v>
      </c>
      <c r="ET282" s="518" t="s">
        <v>102</v>
      </c>
      <c r="EU282" s="518" t="s">
        <v>102</v>
      </c>
      <c r="EV282" s="518" t="s">
        <v>102</v>
      </c>
      <c r="EW282" s="518" t="s">
        <v>102</v>
      </c>
      <c r="EX282" s="518" t="s">
        <v>102</v>
      </c>
      <c r="EY282" s="518" t="s">
        <v>102</v>
      </c>
      <c r="EZ282" s="518" t="s">
        <v>102</v>
      </c>
      <c r="FA282" s="518" t="s">
        <v>102</v>
      </c>
      <c r="FB282" s="518" t="s">
        <v>102</v>
      </c>
      <c r="FC282" s="518" t="s">
        <v>102</v>
      </c>
      <c r="FD282" s="518" t="s">
        <v>102</v>
      </c>
      <c r="FE282" s="518" t="s">
        <v>102</v>
      </c>
      <c r="FF282" s="518" t="s">
        <v>102</v>
      </c>
      <c r="FG282" s="518" t="s">
        <v>102</v>
      </c>
      <c r="FH282" s="518" t="s">
        <v>102</v>
      </c>
      <c r="FI282" s="518" t="s">
        <v>102</v>
      </c>
      <c r="FJ282" s="518" t="s">
        <v>102</v>
      </c>
      <c r="FK282" s="518" t="s">
        <v>102</v>
      </c>
      <c r="FL282" s="518" t="s">
        <v>102</v>
      </c>
      <c r="FM282" s="518" t="s">
        <v>102</v>
      </c>
      <c r="FN282" s="518" t="s">
        <v>102</v>
      </c>
      <c r="FO282" s="518" t="s">
        <v>102</v>
      </c>
      <c r="FP282" s="518" t="s">
        <v>102</v>
      </c>
      <c r="FQ282" s="518" t="s">
        <v>102</v>
      </c>
      <c r="FR282" s="518" t="s">
        <v>102</v>
      </c>
      <c r="FS282" s="518" t="s">
        <v>102</v>
      </c>
      <c r="FT282" s="518" t="s">
        <v>102</v>
      </c>
      <c r="FU282" s="518" t="s">
        <v>102</v>
      </c>
      <c r="FV282" s="518" t="s">
        <v>102</v>
      </c>
      <c r="FW282" s="518" t="s">
        <v>102</v>
      </c>
      <c r="FX282" s="518" t="s">
        <v>102</v>
      </c>
      <c r="FY282" s="518" t="s">
        <v>102</v>
      </c>
      <c r="FZ282" s="518" t="s">
        <v>102</v>
      </c>
      <c r="GA282" s="518" t="s">
        <v>102</v>
      </c>
      <c r="GB282" s="518" t="s">
        <v>102</v>
      </c>
      <c r="GC282" s="518" t="s">
        <v>102</v>
      </c>
      <c r="GD282" s="518" t="s">
        <v>102</v>
      </c>
      <c r="GE282" s="518" t="s">
        <v>102</v>
      </c>
      <c r="GF282" s="518" t="s">
        <v>102</v>
      </c>
      <c r="GG282" s="518" t="s">
        <v>102</v>
      </c>
      <c r="GH282" s="518" t="s">
        <v>102</v>
      </c>
      <c r="GI282" s="518" t="s">
        <v>102</v>
      </c>
      <c r="GJ282" s="518" t="s">
        <v>102</v>
      </c>
      <c r="GK282" s="518" t="s">
        <v>102</v>
      </c>
      <c r="GL282" s="518" t="s">
        <v>102</v>
      </c>
      <c r="GM282" s="518" t="s">
        <v>102</v>
      </c>
      <c r="GN282" s="518" t="s">
        <v>102</v>
      </c>
      <c r="GO282" s="518" t="s">
        <v>102</v>
      </c>
      <c r="GP282" s="518" t="s">
        <v>102</v>
      </c>
      <c r="GQ282" s="518" t="s">
        <v>102</v>
      </c>
      <c r="GR282" s="518" t="s">
        <v>102</v>
      </c>
      <c r="GS282" s="518" t="s">
        <v>102</v>
      </c>
      <c r="GT282" s="518" t="s">
        <v>102</v>
      </c>
      <c r="GU282" s="518" t="s">
        <v>102</v>
      </c>
      <c r="GV282" s="518" t="s">
        <v>102</v>
      </c>
      <c r="GW282" s="518" t="s">
        <v>102</v>
      </c>
      <c r="GX282" s="518" t="s">
        <v>102</v>
      </c>
      <c r="GY282" s="518" t="s">
        <v>102</v>
      </c>
      <c r="GZ282" s="518" t="s">
        <v>102</v>
      </c>
      <c r="HA282" s="518" t="s">
        <v>102</v>
      </c>
      <c r="HB282" s="518" t="s">
        <v>102</v>
      </c>
      <c r="HC282" s="511" t="str">
        <f t="shared" si="4"/>
        <v>2008-800045</v>
      </c>
    </row>
    <row r="283" spans="1:211" ht="48" hidden="1" customHeight="1" x14ac:dyDescent="0.15">
      <c r="A283" s="511" t="s">
        <v>4621</v>
      </c>
      <c r="B283" s="522" t="s">
        <v>13705</v>
      </c>
      <c r="C283" s="513">
        <v>39993</v>
      </c>
      <c r="D283" s="512" t="s">
        <v>8419</v>
      </c>
      <c r="E283" s="522" t="s">
        <v>8465</v>
      </c>
      <c r="F283" s="522" t="s">
        <v>8493</v>
      </c>
      <c r="G283" s="513">
        <v>40514</v>
      </c>
      <c r="H283" s="522" t="s">
        <v>13706</v>
      </c>
      <c r="I283" s="512" t="s">
        <v>8495</v>
      </c>
      <c r="J283" s="513">
        <v>40233</v>
      </c>
      <c r="K283" s="522" t="s">
        <v>13707</v>
      </c>
      <c r="N283" s="513">
        <v>40274</v>
      </c>
      <c r="O283" s="513"/>
      <c r="P283" s="512" t="s">
        <v>8625</v>
      </c>
      <c r="Q283" s="513">
        <v>40500</v>
      </c>
      <c r="R283" s="513"/>
      <c r="S283" s="511" t="s">
        <v>13708</v>
      </c>
      <c r="T283" s="511">
        <v>2011</v>
      </c>
      <c r="U283" s="515" t="s">
        <v>13222</v>
      </c>
      <c r="V283" s="514">
        <v>132</v>
      </c>
      <c r="W283" s="514">
        <v>3</v>
      </c>
      <c r="X283" s="514">
        <v>3</v>
      </c>
      <c r="Y283" s="513">
        <v>37384</v>
      </c>
      <c r="Z283" s="512" t="s">
        <v>13668</v>
      </c>
      <c r="AA283" s="512" t="s">
        <v>13669</v>
      </c>
      <c r="AB283" s="513">
        <v>38239</v>
      </c>
      <c r="AC283" s="513">
        <v>39351</v>
      </c>
      <c r="AD283" s="512" t="s">
        <v>13670</v>
      </c>
      <c r="AE283" s="513">
        <v>38309</v>
      </c>
      <c r="AF283" s="512" t="s">
        <v>138</v>
      </c>
      <c r="AG283" s="512" t="s">
        <v>13669</v>
      </c>
      <c r="AH283" s="516">
        <v>3981331</v>
      </c>
      <c r="AI283" s="513">
        <v>39269</v>
      </c>
      <c r="AJ283" s="513">
        <v>37384</v>
      </c>
      <c r="AK283" s="511" t="s">
        <v>13671</v>
      </c>
      <c r="AL283" s="513">
        <v>37588</v>
      </c>
      <c r="AM283" s="511" t="s">
        <v>13670</v>
      </c>
      <c r="AN283" s="511" t="s">
        <v>13672</v>
      </c>
      <c r="AO283" s="511" t="s">
        <v>3439</v>
      </c>
      <c r="AP283" s="511" t="s">
        <v>13673</v>
      </c>
      <c r="AQ283" s="511" t="s">
        <v>13674</v>
      </c>
      <c r="AR283" s="511" t="s">
        <v>13675</v>
      </c>
      <c r="AS283" s="511" t="s">
        <v>13676</v>
      </c>
      <c r="AT283" s="511" t="s">
        <v>13676</v>
      </c>
      <c r="AU283" s="511" t="s">
        <v>13677</v>
      </c>
      <c r="AV283" s="511" t="s">
        <v>13678</v>
      </c>
      <c r="AW283" s="511" t="s">
        <v>3440</v>
      </c>
      <c r="AX283" s="511" t="s">
        <v>13677</v>
      </c>
      <c r="AY283" s="511" t="s">
        <v>3441</v>
      </c>
      <c r="AZ283" s="511" t="s">
        <v>13679</v>
      </c>
      <c r="BA283" s="511" t="s">
        <v>3442</v>
      </c>
      <c r="BB283" s="511">
        <v>183646</v>
      </c>
      <c r="BC283" s="512" t="s">
        <v>3436</v>
      </c>
      <c r="BD283" s="511" t="s">
        <v>3437</v>
      </c>
      <c r="BE283" s="511" t="s">
        <v>13680</v>
      </c>
      <c r="BF283" s="511" t="s">
        <v>3435</v>
      </c>
      <c r="BG283" s="511" t="s">
        <v>13681</v>
      </c>
      <c r="BH283" s="511" t="s">
        <v>8648</v>
      </c>
      <c r="BI283" s="511">
        <v>11</v>
      </c>
      <c r="BJ283" s="511">
        <v>13</v>
      </c>
      <c r="BK283" s="511" t="s">
        <v>13682</v>
      </c>
      <c r="BL283" s="511" t="s">
        <v>13683</v>
      </c>
      <c r="BM283" s="511" t="s">
        <v>13684</v>
      </c>
      <c r="BN283" s="511" t="s">
        <v>138</v>
      </c>
      <c r="BO283" s="511" t="s">
        <v>138</v>
      </c>
      <c r="BP283" s="513">
        <v>37035</v>
      </c>
      <c r="BQ283" s="511" t="s">
        <v>138</v>
      </c>
      <c r="BR283" s="511" t="s">
        <v>8482</v>
      </c>
      <c r="BS283" s="511" t="s">
        <v>13685</v>
      </c>
      <c r="BT283" s="511" t="s">
        <v>3438</v>
      </c>
      <c r="BU283" s="511" t="s">
        <v>13686</v>
      </c>
      <c r="BV283" s="511">
        <v>1</v>
      </c>
      <c r="BW283" s="511">
        <v>1</v>
      </c>
      <c r="BX283" s="511" t="s">
        <v>13687</v>
      </c>
      <c r="BY283" s="511" t="s">
        <v>13688</v>
      </c>
      <c r="BZ283" s="511">
        <v>19</v>
      </c>
      <c r="CA283" s="511" t="s">
        <v>13689</v>
      </c>
      <c r="CB283" s="511" t="s">
        <v>13690</v>
      </c>
      <c r="CC283" s="511" t="s">
        <v>13691</v>
      </c>
      <c r="CD283" s="511" t="s">
        <v>5449</v>
      </c>
      <c r="CE283" s="518" t="s">
        <v>102</v>
      </c>
      <c r="CF283" s="518" t="s">
        <v>102</v>
      </c>
      <c r="CG283" s="518" t="s">
        <v>102</v>
      </c>
      <c r="CH283" s="518" t="s">
        <v>102</v>
      </c>
      <c r="CI283" s="518" t="s">
        <v>102</v>
      </c>
      <c r="CJ283" s="518" t="s">
        <v>102</v>
      </c>
      <c r="CK283" s="518" t="s">
        <v>102</v>
      </c>
      <c r="CL283" s="518" t="s">
        <v>102</v>
      </c>
      <c r="CM283" s="518" t="s">
        <v>102</v>
      </c>
      <c r="CN283" s="518" t="s">
        <v>102</v>
      </c>
      <c r="CO283" s="518" t="s">
        <v>102</v>
      </c>
      <c r="CP283" s="518" t="s">
        <v>102</v>
      </c>
      <c r="CQ283" s="518" t="s">
        <v>102</v>
      </c>
      <c r="CR283" s="518" t="s">
        <v>102</v>
      </c>
      <c r="CS283" s="518" t="s">
        <v>102</v>
      </c>
      <c r="CT283" s="518" t="s">
        <v>102</v>
      </c>
      <c r="CU283" s="518" t="s">
        <v>102</v>
      </c>
      <c r="CV283" s="518" t="s">
        <v>102</v>
      </c>
      <c r="CW283" s="518" t="s">
        <v>102</v>
      </c>
      <c r="CX283" s="518" t="s">
        <v>102</v>
      </c>
      <c r="CY283" s="518" t="s">
        <v>102</v>
      </c>
      <c r="CZ283" s="518" t="s">
        <v>102</v>
      </c>
      <c r="DA283" s="518" t="s">
        <v>102</v>
      </c>
      <c r="DB283" s="518" t="s">
        <v>102</v>
      </c>
      <c r="DC283" s="518" t="s">
        <v>102</v>
      </c>
      <c r="DD283" s="518" t="s">
        <v>102</v>
      </c>
      <c r="DE283" s="518" t="s">
        <v>102</v>
      </c>
      <c r="DF283" s="518" t="s">
        <v>102</v>
      </c>
      <c r="DG283" s="518" t="s">
        <v>102</v>
      </c>
      <c r="DH283" s="518" t="s">
        <v>102</v>
      </c>
      <c r="DI283" s="518" t="s">
        <v>102</v>
      </c>
      <c r="DJ283" s="518" t="s">
        <v>102</v>
      </c>
      <c r="DK283" s="518" t="s">
        <v>102</v>
      </c>
      <c r="DL283" s="518" t="s">
        <v>102</v>
      </c>
      <c r="DM283" s="518" t="s">
        <v>102</v>
      </c>
      <c r="DN283" s="518" t="s">
        <v>102</v>
      </c>
      <c r="DO283" s="518" t="s">
        <v>102</v>
      </c>
      <c r="DP283" s="518" t="s">
        <v>102</v>
      </c>
      <c r="DQ283" s="518" t="s">
        <v>102</v>
      </c>
      <c r="DR283" s="518" t="s">
        <v>102</v>
      </c>
      <c r="DS283" s="518" t="s">
        <v>102</v>
      </c>
      <c r="DT283" s="518" t="s">
        <v>102</v>
      </c>
      <c r="DU283" s="518" t="s">
        <v>102</v>
      </c>
      <c r="DV283" s="518" t="s">
        <v>102</v>
      </c>
      <c r="DW283" s="518" t="s">
        <v>102</v>
      </c>
      <c r="DX283" s="518" t="s">
        <v>102</v>
      </c>
      <c r="DY283" s="518" t="s">
        <v>102</v>
      </c>
      <c r="DZ283" s="518" t="s">
        <v>102</v>
      </c>
      <c r="EA283" s="518" t="s">
        <v>102</v>
      </c>
      <c r="EB283" s="518" t="s">
        <v>102</v>
      </c>
      <c r="EC283" s="518" t="s">
        <v>102</v>
      </c>
      <c r="ED283" s="518" t="s">
        <v>102</v>
      </c>
      <c r="EE283" s="518" t="s">
        <v>102</v>
      </c>
      <c r="EF283" s="518" t="s">
        <v>102</v>
      </c>
      <c r="EG283" s="518" t="s">
        <v>102</v>
      </c>
      <c r="EH283" s="518" t="s">
        <v>102</v>
      </c>
      <c r="EI283" s="518" t="s">
        <v>102</v>
      </c>
      <c r="EJ283" s="518" t="s">
        <v>102</v>
      </c>
      <c r="EK283" s="518" t="s">
        <v>102</v>
      </c>
      <c r="EL283" s="518" t="s">
        <v>102</v>
      </c>
      <c r="EM283" s="518" t="s">
        <v>102</v>
      </c>
      <c r="EN283" s="518" t="s">
        <v>102</v>
      </c>
      <c r="EO283" s="518" t="s">
        <v>102</v>
      </c>
      <c r="EP283" s="518" t="s">
        <v>102</v>
      </c>
      <c r="EQ283" s="518" t="s">
        <v>102</v>
      </c>
      <c r="ER283" s="518" t="s">
        <v>102</v>
      </c>
      <c r="ES283" s="518" t="s">
        <v>102</v>
      </c>
      <c r="ET283" s="518" t="s">
        <v>102</v>
      </c>
      <c r="EU283" s="518" t="s">
        <v>102</v>
      </c>
      <c r="EV283" s="518" t="s">
        <v>102</v>
      </c>
      <c r="EW283" s="518" t="s">
        <v>102</v>
      </c>
      <c r="EX283" s="518" t="s">
        <v>102</v>
      </c>
      <c r="EY283" s="518" t="s">
        <v>102</v>
      </c>
      <c r="EZ283" s="518" t="s">
        <v>102</v>
      </c>
      <c r="FA283" s="518" t="s">
        <v>102</v>
      </c>
      <c r="FB283" s="518" t="s">
        <v>102</v>
      </c>
      <c r="FC283" s="518" t="s">
        <v>102</v>
      </c>
      <c r="FD283" s="518" t="s">
        <v>102</v>
      </c>
      <c r="FE283" s="518" t="s">
        <v>102</v>
      </c>
      <c r="FF283" s="518" t="s">
        <v>102</v>
      </c>
      <c r="FG283" s="518" t="s">
        <v>102</v>
      </c>
      <c r="FH283" s="518" t="s">
        <v>102</v>
      </c>
      <c r="FI283" s="518" t="s">
        <v>102</v>
      </c>
      <c r="FJ283" s="518" t="s">
        <v>102</v>
      </c>
      <c r="FK283" s="518" t="s">
        <v>102</v>
      </c>
      <c r="FL283" s="518" t="s">
        <v>102</v>
      </c>
      <c r="FM283" s="518" t="s">
        <v>102</v>
      </c>
      <c r="FN283" s="518" t="s">
        <v>102</v>
      </c>
      <c r="FO283" s="518" t="s">
        <v>102</v>
      </c>
      <c r="FP283" s="518" t="s">
        <v>102</v>
      </c>
      <c r="FQ283" s="518" t="s">
        <v>102</v>
      </c>
      <c r="FR283" s="518" t="s">
        <v>102</v>
      </c>
      <c r="FS283" s="518" t="s">
        <v>102</v>
      </c>
      <c r="FT283" s="518" t="s">
        <v>102</v>
      </c>
      <c r="FU283" s="518" t="s">
        <v>102</v>
      </c>
      <c r="FV283" s="518" t="s">
        <v>102</v>
      </c>
      <c r="FW283" s="518" t="s">
        <v>102</v>
      </c>
      <c r="FX283" s="518" t="s">
        <v>102</v>
      </c>
      <c r="FY283" s="518" t="s">
        <v>102</v>
      </c>
      <c r="FZ283" s="518" t="s">
        <v>102</v>
      </c>
      <c r="GA283" s="518" t="s">
        <v>102</v>
      </c>
      <c r="GB283" s="518" t="s">
        <v>102</v>
      </c>
      <c r="GC283" s="518" t="s">
        <v>102</v>
      </c>
      <c r="GD283" s="518" t="s">
        <v>102</v>
      </c>
      <c r="GE283" s="518" t="s">
        <v>102</v>
      </c>
      <c r="GF283" s="518" t="s">
        <v>102</v>
      </c>
      <c r="GG283" s="518" t="s">
        <v>102</v>
      </c>
      <c r="GH283" s="518" t="s">
        <v>102</v>
      </c>
      <c r="GI283" s="518" t="s">
        <v>102</v>
      </c>
      <c r="GJ283" s="518" t="s">
        <v>102</v>
      </c>
      <c r="GK283" s="518" t="s">
        <v>102</v>
      </c>
      <c r="GL283" s="518" t="s">
        <v>102</v>
      </c>
      <c r="GM283" s="518" t="s">
        <v>102</v>
      </c>
      <c r="GN283" s="518" t="s">
        <v>102</v>
      </c>
      <c r="GO283" s="518" t="s">
        <v>102</v>
      </c>
      <c r="GP283" s="518" t="s">
        <v>102</v>
      </c>
      <c r="GQ283" s="518" t="s">
        <v>102</v>
      </c>
      <c r="GR283" s="518" t="s">
        <v>102</v>
      </c>
      <c r="GS283" s="518" t="s">
        <v>102</v>
      </c>
      <c r="GT283" s="518" t="s">
        <v>102</v>
      </c>
      <c r="GU283" s="518" t="s">
        <v>102</v>
      </c>
      <c r="GV283" s="518" t="s">
        <v>102</v>
      </c>
      <c r="GW283" s="518" t="s">
        <v>102</v>
      </c>
      <c r="GX283" s="518" t="s">
        <v>102</v>
      </c>
      <c r="GY283" s="518" t="s">
        <v>102</v>
      </c>
      <c r="GZ283" s="518" t="s">
        <v>102</v>
      </c>
      <c r="HA283" s="518" t="s">
        <v>102</v>
      </c>
      <c r="HB283" s="518" t="s">
        <v>102</v>
      </c>
      <c r="HC283" s="511" t="str">
        <f t="shared" si="4"/>
        <v>2009-390081</v>
      </c>
    </row>
    <row r="284" spans="1:211" ht="48" hidden="1" customHeight="1" x14ac:dyDescent="0.15">
      <c r="A284" s="511" t="s">
        <v>4630</v>
      </c>
      <c r="B284" s="512" t="s">
        <v>13709</v>
      </c>
      <c r="C284" s="513">
        <v>39135</v>
      </c>
      <c r="D284" s="512" t="s">
        <v>8419</v>
      </c>
      <c r="E284" s="512" t="s">
        <v>8498</v>
      </c>
      <c r="F284" s="512" t="s">
        <v>8421</v>
      </c>
      <c r="G284" s="513">
        <v>40102</v>
      </c>
      <c r="H284" s="512" t="s">
        <v>8985</v>
      </c>
      <c r="I284" s="512" t="s">
        <v>8805</v>
      </c>
      <c r="J284" s="511" t="s">
        <v>8986</v>
      </c>
      <c r="K284" s="512" t="s">
        <v>13710</v>
      </c>
      <c r="N284" s="513">
        <v>39513</v>
      </c>
      <c r="P284" s="512" t="s">
        <v>8988</v>
      </c>
      <c r="R284" s="513">
        <v>39631</v>
      </c>
      <c r="S284" s="514" t="s">
        <v>13711</v>
      </c>
      <c r="T284" s="511">
        <v>2010</v>
      </c>
      <c r="U284" s="515" t="s">
        <v>13222</v>
      </c>
      <c r="V284" s="514">
        <v>133</v>
      </c>
      <c r="W284" s="514">
        <v>2</v>
      </c>
      <c r="X284" s="514">
        <v>1</v>
      </c>
      <c r="Y284" s="513">
        <v>34159</v>
      </c>
      <c r="Z284" s="512" t="s">
        <v>13712</v>
      </c>
      <c r="AA284" s="512" t="s">
        <v>13713</v>
      </c>
      <c r="AB284" s="513">
        <v>37852</v>
      </c>
      <c r="AC284" s="513">
        <v>38910</v>
      </c>
      <c r="AD284" s="512" t="s">
        <v>13714</v>
      </c>
      <c r="AE284" s="513">
        <v>37692</v>
      </c>
      <c r="AF284" s="512" t="s">
        <v>138</v>
      </c>
      <c r="AG284" s="512" t="s">
        <v>13713</v>
      </c>
      <c r="AH284" s="516">
        <v>3796482</v>
      </c>
      <c r="AI284" s="513">
        <v>38828</v>
      </c>
      <c r="AJ284" s="513" t="s">
        <v>138</v>
      </c>
      <c r="AK284" s="511" t="s">
        <v>138</v>
      </c>
      <c r="AL284" s="513" t="s">
        <v>138</v>
      </c>
      <c r="AM284" s="511" t="s">
        <v>138</v>
      </c>
      <c r="AN284" s="511" t="s">
        <v>13715</v>
      </c>
      <c r="AO284" s="511" t="s">
        <v>12220</v>
      </c>
      <c r="AP284" s="511" t="s">
        <v>8964</v>
      </c>
      <c r="AQ284" s="511" t="s">
        <v>13716</v>
      </c>
      <c r="AR284" s="511" t="s">
        <v>13717</v>
      </c>
      <c r="AS284" s="511" t="s">
        <v>13718</v>
      </c>
      <c r="AT284" s="511" t="s">
        <v>13718</v>
      </c>
      <c r="AU284" s="511" t="s">
        <v>13719</v>
      </c>
      <c r="AV284" s="511" t="s">
        <v>13720</v>
      </c>
      <c r="AW284" s="511" t="s">
        <v>13718</v>
      </c>
      <c r="AX284" s="511" t="s">
        <v>13719</v>
      </c>
      <c r="AY284" s="511" t="s">
        <v>13721</v>
      </c>
      <c r="AZ284" s="511" t="s">
        <v>13722</v>
      </c>
      <c r="BA284" s="511" t="s">
        <v>13723</v>
      </c>
      <c r="BB284" s="511">
        <v>505261689</v>
      </c>
      <c r="BC284" s="512" t="s">
        <v>8971</v>
      </c>
      <c r="BD284" s="511" t="s">
        <v>8972</v>
      </c>
      <c r="BE284" s="511" t="s">
        <v>13724</v>
      </c>
      <c r="BF284" s="511" t="s">
        <v>8974</v>
      </c>
      <c r="BG284" s="511" t="s">
        <v>13725</v>
      </c>
      <c r="BH284" s="511" t="s">
        <v>8648</v>
      </c>
      <c r="BI284" s="511">
        <v>4</v>
      </c>
      <c r="BJ284" s="511">
        <v>7</v>
      </c>
      <c r="BK284" s="511" t="s">
        <v>138</v>
      </c>
      <c r="BL284" s="511" t="s">
        <v>138</v>
      </c>
      <c r="BM284" s="511" t="s">
        <v>13726</v>
      </c>
      <c r="BN284" s="511" t="s">
        <v>13727</v>
      </c>
      <c r="BO284" s="511" t="s">
        <v>9027</v>
      </c>
      <c r="BP284" s="513">
        <v>33794</v>
      </c>
      <c r="BQ284" s="511" t="s">
        <v>138</v>
      </c>
      <c r="BR284" s="511" t="s">
        <v>8482</v>
      </c>
      <c r="BS284" s="511" t="s">
        <v>13728</v>
      </c>
      <c r="BT284" s="511" t="s">
        <v>8978</v>
      </c>
      <c r="BU284" s="511" t="s">
        <v>13729</v>
      </c>
      <c r="BV284" s="511" t="s">
        <v>138</v>
      </c>
      <c r="BW284" s="511">
        <v>1</v>
      </c>
      <c r="BX284" s="511" t="s">
        <v>13730</v>
      </c>
      <c r="BY284" s="511" t="s">
        <v>138</v>
      </c>
      <c r="BZ284" s="511">
        <v>16</v>
      </c>
      <c r="CA284" s="511" t="s">
        <v>13731</v>
      </c>
      <c r="CB284" s="511" t="s">
        <v>13732</v>
      </c>
      <c r="CC284" s="511" t="s">
        <v>13733</v>
      </c>
      <c r="CD284" s="511" t="s">
        <v>138</v>
      </c>
      <c r="CE284" s="518" t="s">
        <v>13734</v>
      </c>
      <c r="CF284" s="518" t="s">
        <v>13735</v>
      </c>
      <c r="CG284" s="518" t="s">
        <v>13736</v>
      </c>
      <c r="CH284" s="518" t="s">
        <v>13737</v>
      </c>
      <c r="CI284" s="518" t="s">
        <v>8995</v>
      </c>
      <c r="CJ284" s="518" t="s">
        <v>13738</v>
      </c>
      <c r="CK284" s="518" t="s">
        <v>102</v>
      </c>
      <c r="CL284" s="518" t="s">
        <v>102</v>
      </c>
      <c r="CM284" s="518" t="s">
        <v>102</v>
      </c>
      <c r="CN284" s="518" t="s">
        <v>102</v>
      </c>
      <c r="CO284" s="518" t="s">
        <v>102</v>
      </c>
      <c r="CP284" s="518" t="s">
        <v>102</v>
      </c>
      <c r="CQ284" s="518" t="s">
        <v>102</v>
      </c>
      <c r="CR284" s="518" t="s">
        <v>102</v>
      </c>
      <c r="CS284" s="518" t="s">
        <v>102</v>
      </c>
      <c r="CT284" s="518" t="s">
        <v>102</v>
      </c>
      <c r="CU284" s="518" t="s">
        <v>102</v>
      </c>
      <c r="CV284" s="518" t="s">
        <v>102</v>
      </c>
      <c r="CW284" s="518" t="s">
        <v>102</v>
      </c>
      <c r="CX284" s="518" t="s">
        <v>102</v>
      </c>
      <c r="CY284" s="518" t="s">
        <v>102</v>
      </c>
      <c r="CZ284" s="518" t="s">
        <v>102</v>
      </c>
      <c r="DA284" s="518" t="s">
        <v>102</v>
      </c>
      <c r="DB284" s="518" t="s">
        <v>102</v>
      </c>
      <c r="DC284" s="518" t="s">
        <v>102</v>
      </c>
      <c r="DD284" s="518" t="s">
        <v>102</v>
      </c>
      <c r="DE284" s="518" t="s">
        <v>102</v>
      </c>
      <c r="DF284" s="518" t="s">
        <v>102</v>
      </c>
      <c r="DG284" s="518" t="s">
        <v>102</v>
      </c>
      <c r="DH284" s="518" t="s">
        <v>102</v>
      </c>
      <c r="DI284" s="518" t="s">
        <v>102</v>
      </c>
      <c r="DJ284" s="518" t="s">
        <v>102</v>
      </c>
      <c r="DK284" s="518" t="s">
        <v>102</v>
      </c>
      <c r="DL284" s="518" t="s">
        <v>102</v>
      </c>
      <c r="DM284" s="518" t="s">
        <v>102</v>
      </c>
      <c r="DN284" s="518" t="s">
        <v>102</v>
      </c>
      <c r="DO284" s="518" t="s">
        <v>102</v>
      </c>
      <c r="DP284" s="518" t="s">
        <v>102</v>
      </c>
      <c r="DQ284" s="518" t="s">
        <v>102</v>
      </c>
      <c r="DR284" s="518" t="s">
        <v>102</v>
      </c>
      <c r="DS284" s="518" t="s">
        <v>102</v>
      </c>
      <c r="DT284" s="518" t="s">
        <v>102</v>
      </c>
      <c r="DU284" s="518" t="s">
        <v>102</v>
      </c>
      <c r="DV284" s="518" t="s">
        <v>102</v>
      </c>
      <c r="DW284" s="518" t="s">
        <v>102</v>
      </c>
      <c r="DX284" s="518" t="s">
        <v>102</v>
      </c>
      <c r="DY284" s="518" t="s">
        <v>102</v>
      </c>
      <c r="DZ284" s="518" t="s">
        <v>102</v>
      </c>
      <c r="EA284" s="518" t="s">
        <v>102</v>
      </c>
      <c r="EB284" s="518" t="s">
        <v>102</v>
      </c>
      <c r="EC284" s="518" t="s">
        <v>102</v>
      </c>
      <c r="ED284" s="518" t="s">
        <v>102</v>
      </c>
      <c r="EE284" s="518" t="s">
        <v>102</v>
      </c>
      <c r="EF284" s="518" t="s">
        <v>102</v>
      </c>
      <c r="EG284" s="518" t="s">
        <v>102</v>
      </c>
      <c r="EH284" s="518" t="s">
        <v>102</v>
      </c>
      <c r="EI284" s="518" t="s">
        <v>102</v>
      </c>
      <c r="EJ284" s="518" t="s">
        <v>102</v>
      </c>
      <c r="EK284" s="518" t="s">
        <v>102</v>
      </c>
      <c r="EL284" s="518" t="s">
        <v>102</v>
      </c>
      <c r="EM284" s="518" t="s">
        <v>102</v>
      </c>
      <c r="EN284" s="518" t="s">
        <v>102</v>
      </c>
      <c r="EO284" s="518" t="s">
        <v>102</v>
      </c>
      <c r="EP284" s="518" t="s">
        <v>102</v>
      </c>
      <c r="EQ284" s="518" t="s">
        <v>102</v>
      </c>
      <c r="ER284" s="518" t="s">
        <v>102</v>
      </c>
      <c r="ES284" s="518" t="s">
        <v>102</v>
      </c>
      <c r="ET284" s="518" t="s">
        <v>102</v>
      </c>
      <c r="EU284" s="518" t="s">
        <v>102</v>
      </c>
      <c r="EV284" s="518" t="s">
        <v>102</v>
      </c>
      <c r="EW284" s="518" t="s">
        <v>102</v>
      </c>
      <c r="EX284" s="518" t="s">
        <v>102</v>
      </c>
      <c r="EY284" s="518" t="s">
        <v>102</v>
      </c>
      <c r="EZ284" s="518" t="s">
        <v>102</v>
      </c>
      <c r="FA284" s="518" t="s">
        <v>102</v>
      </c>
      <c r="FB284" s="518" t="s">
        <v>102</v>
      </c>
      <c r="FC284" s="518" t="s">
        <v>102</v>
      </c>
      <c r="FD284" s="518" t="s">
        <v>102</v>
      </c>
      <c r="FE284" s="518" t="s">
        <v>102</v>
      </c>
      <c r="FF284" s="518" t="s">
        <v>102</v>
      </c>
      <c r="FG284" s="518" t="s">
        <v>102</v>
      </c>
      <c r="FH284" s="518" t="s">
        <v>102</v>
      </c>
      <c r="FI284" s="518" t="s">
        <v>102</v>
      </c>
      <c r="FJ284" s="518" t="s">
        <v>102</v>
      </c>
      <c r="FK284" s="518" t="s">
        <v>102</v>
      </c>
      <c r="FL284" s="518" t="s">
        <v>102</v>
      </c>
      <c r="FM284" s="518" t="s">
        <v>102</v>
      </c>
      <c r="FN284" s="518" t="s">
        <v>102</v>
      </c>
      <c r="FO284" s="518" t="s">
        <v>102</v>
      </c>
      <c r="FP284" s="518" t="s">
        <v>102</v>
      </c>
      <c r="FQ284" s="518" t="s">
        <v>102</v>
      </c>
      <c r="FR284" s="518" t="s">
        <v>102</v>
      </c>
      <c r="FS284" s="518" t="s">
        <v>102</v>
      </c>
      <c r="FT284" s="518" t="s">
        <v>102</v>
      </c>
      <c r="FU284" s="518" t="s">
        <v>102</v>
      </c>
      <c r="FV284" s="518" t="s">
        <v>102</v>
      </c>
      <c r="FW284" s="518" t="s">
        <v>102</v>
      </c>
      <c r="FX284" s="518" t="s">
        <v>102</v>
      </c>
      <c r="FY284" s="518" t="s">
        <v>102</v>
      </c>
      <c r="FZ284" s="518" t="s">
        <v>102</v>
      </c>
      <c r="GA284" s="518" t="s">
        <v>102</v>
      </c>
      <c r="GB284" s="518" t="s">
        <v>102</v>
      </c>
      <c r="GC284" s="518" t="s">
        <v>102</v>
      </c>
      <c r="GD284" s="518" t="s">
        <v>102</v>
      </c>
      <c r="GE284" s="518" t="s">
        <v>102</v>
      </c>
      <c r="GF284" s="518" t="s">
        <v>102</v>
      </c>
      <c r="GG284" s="518" t="s">
        <v>102</v>
      </c>
      <c r="GH284" s="518" t="s">
        <v>102</v>
      </c>
      <c r="GI284" s="518" t="s">
        <v>102</v>
      </c>
      <c r="GJ284" s="518" t="s">
        <v>102</v>
      </c>
      <c r="GK284" s="518" t="s">
        <v>102</v>
      </c>
      <c r="GL284" s="518" t="s">
        <v>102</v>
      </c>
      <c r="GM284" s="518" t="s">
        <v>102</v>
      </c>
      <c r="GN284" s="518" t="s">
        <v>102</v>
      </c>
      <c r="GO284" s="518" t="s">
        <v>102</v>
      </c>
      <c r="GP284" s="518" t="s">
        <v>102</v>
      </c>
      <c r="GQ284" s="518" t="s">
        <v>102</v>
      </c>
      <c r="GR284" s="518" t="s">
        <v>102</v>
      </c>
      <c r="GS284" s="518" t="s">
        <v>102</v>
      </c>
      <c r="GT284" s="518" t="s">
        <v>102</v>
      </c>
      <c r="GU284" s="518" t="s">
        <v>102</v>
      </c>
      <c r="GV284" s="518" t="s">
        <v>102</v>
      </c>
      <c r="GW284" s="518" t="s">
        <v>102</v>
      </c>
      <c r="GX284" s="518" t="s">
        <v>102</v>
      </c>
      <c r="GY284" s="518" t="s">
        <v>102</v>
      </c>
      <c r="GZ284" s="518" t="s">
        <v>102</v>
      </c>
      <c r="HA284" s="518" t="s">
        <v>102</v>
      </c>
      <c r="HB284" s="518" t="s">
        <v>102</v>
      </c>
      <c r="HC284" s="511" t="str">
        <f t="shared" si="4"/>
        <v>2007-800037</v>
      </c>
    </row>
    <row r="285" spans="1:211" ht="48" hidden="1" customHeight="1" x14ac:dyDescent="0.15">
      <c r="A285" s="511" t="s">
        <v>4630</v>
      </c>
      <c r="B285" s="512" t="s">
        <v>13739</v>
      </c>
      <c r="C285" s="513">
        <v>39598</v>
      </c>
      <c r="D285" s="512" t="s">
        <v>8419</v>
      </c>
      <c r="E285" s="512" t="s">
        <v>8465</v>
      </c>
      <c r="F285" s="512" t="s">
        <v>8466</v>
      </c>
      <c r="G285" s="513">
        <v>39647</v>
      </c>
      <c r="H285" s="512" t="s">
        <v>8998</v>
      </c>
      <c r="S285" s="511" t="s">
        <v>13740</v>
      </c>
      <c r="T285" s="511">
        <v>2010</v>
      </c>
      <c r="U285" s="515" t="s">
        <v>13222</v>
      </c>
      <c r="V285" s="514">
        <v>133</v>
      </c>
      <c r="W285" s="514">
        <v>2</v>
      </c>
      <c r="X285" s="514">
        <v>2</v>
      </c>
      <c r="Y285" s="513">
        <v>34159</v>
      </c>
      <c r="Z285" s="512" t="s">
        <v>13712</v>
      </c>
      <c r="AA285" s="512" t="s">
        <v>13713</v>
      </c>
      <c r="AB285" s="513">
        <v>37852</v>
      </c>
      <c r="AC285" s="513">
        <v>38910</v>
      </c>
      <c r="AD285" s="512" t="s">
        <v>13714</v>
      </c>
      <c r="AE285" s="513">
        <v>37692</v>
      </c>
      <c r="AF285" s="512" t="s">
        <v>138</v>
      </c>
      <c r="AG285" s="512" t="s">
        <v>13713</v>
      </c>
      <c r="AH285" s="516">
        <v>3796482</v>
      </c>
      <c r="AI285" s="513">
        <v>38828</v>
      </c>
      <c r="AJ285" s="513" t="s">
        <v>138</v>
      </c>
      <c r="AK285" s="511" t="s">
        <v>138</v>
      </c>
      <c r="AL285" s="513" t="s">
        <v>138</v>
      </c>
      <c r="AM285" s="511" t="s">
        <v>138</v>
      </c>
      <c r="AN285" s="511" t="s">
        <v>13715</v>
      </c>
      <c r="AO285" s="511" t="s">
        <v>12220</v>
      </c>
      <c r="AP285" s="511" t="s">
        <v>8964</v>
      </c>
      <c r="AQ285" s="511" t="s">
        <v>13716</v>
      </c>
      <c r="AR285" s="511" t="s">
        <v>13717</v>
      </c>
      <c r="AS285" s="511" t="s">
        <v>13718</v>
      </c>
      <c r="AT285" s="511" t="s">
        <v>13718</v>
      </c>
      <c r="AU285" s="511" t="s">
        <v>13719</v>
      </c>
      <c r="AV285" s="511" t="s">
        <v>13720</v>
      </c>
      <c r="AW285" s="511" t="s">
        <v>13718</v>
      </c>
      <c r="AX285" s="511" t="s">
        <v>13719</v>
      </c>
      <c r="AY285" s="511" t="s">
        <v>13721</v>
      </c>
      <c r="AZ285" s="511" t="s">
        <v>13722</v>
      </c>
      <c r="BA285" s="511" t="s">
        <v>13723</v>
      </c>
      <c r="BB285" s="511">
        <v>505261689</v>
      </c>
      <c r="BC285" s="512" t="s">
        <v>8971</v>
      </c>
      <c r="BD285" s="511" t="s">
        <v>8972</v>
      </c>
      <c r="BE285" s="511" t="s">
        <v>13724</v>
      </c>
      <c r="BF285" s="511" t="s">
        <v>8974</v>
      </c>
      <c r="BG285" s="511" t="s">
        <v>13725</v>
      </c>
      <c r="BH285" s="511" t="s">
        <v>8648</v>
      </c>
      <c r="BI285" s="511">
        <v>4</v>
      </c>
      <c r="BJ285" s="511">
        <v>7</v>
      </c>
      <c r="BK285" s="511" t="s">
        <v>138</v>
      </c>
      <c r="BL285" s="511" t="s">
        <v>138</v>
      </c>
      <c r="BM285" s="511" t="s">
        <v>13726</v>
      </c>
      <c r="BN285" s="511" t="s">
        <v>13727</v>
      </c>
      <c r="BO285" s="511" t="s">
        <v>9027</v>
      </c>
      <c r="BP285" s="513">
        <v>33794</v>
      </c>
      <c r="BQ285" s="511" t="s">
        <v>138</v>
      </c>
      <c r="BR285" s="511" t="s">
        <v>8482</v>
      </c>
      <c r="BS285" s="511" t="s">
        <v>13728</v>
      </c>
      <c r="BT285" s="511" t="s">
        <v>8978</v>
      </c>
      <c r="BU285" s="511" t="s">
        <v>13729</v>
      </c>
      <c r="BV285" s="511" t="s">
        <v>138</v>
      </c>
      <c r="BW285" s="511">
        <v>1</v>
      </c>
      <c r="BX285" s="511" t="s">
        <v>13730</v>
      </c>
      <c r="BY285" s="511" t="s">
        <v>138</v>
      </c>
      <c r="BZ285" s="511">
        <v>16</v>
      </c>
      <c r="CA285" s="511" t="s">
        <v>13731</v>
      </c>
      <c r="CB285" s="511" t="s">
        <v>13732</v>
      </c>
      <c r="CC285" s="511" t="s">
        <v>13733</v>
      </c>
      <c r="CD285" s="511" t="s">
        <v>138</v>
      </c>
      <c r="CE285" s="518" t="s">
        <v>102</v>
      </c>
      <c r="CF285" s="518" t="s">
        <v>102</v>
      </c>
      <c r="CG285" s="518" t="s">
        <v>102</v>
      </c>
      <c r="CH285" s="518" t="s">
        <v>102</v>
      </c>
      <c r="CI285" s="518" t="s">
        <v>102</v>
      </c>
      <c r="CJ285" s="518" t="s">
        <v>102</v>
      </c>
      <c r="CK285" s="518" t="s">
        <v>102</v>
      </c>
      <c r="CL285" s="518" t="s">
        <v>102</v>
      </c>
      <c r="CM285" s="518" t="s">
        <v>102</v>
      </c>
      <c r="CN285" s="518" t="s">
        <v>102</v>
      </c>
      <c r="CO285" s="518" t="s">
        <v>102</v>
      </c>
      <c r="CP285" s="518" t="s">
        <v>102</v>
      </c>
      <c r="CQ285" s="518" t="s">
        <v>102</v>
      </c>
      <c r="CR285" s="518" t="s">
        <v>102</v>
      </c>
      <c r="CS285" s="518" t="s">
        <v>102</v>
      </c>
      <c r="CT285" s="518" t="s">
        <v>102</v>
      </c>
      <c r="CU285" s="518" t="s">
        <v>102</v>
      </c>
      <c r="CV285" s="518" t="s">
        <v>102</v>
      </c>
      <c r="CW285" s="518" t="s">
        <v>102</v>
      </c>
      <c r="CX285" s="518" t="s">
        <v>102</v>
      </c>
      <c r="CY285" s="518" t="s">
        <v>102</v>
      </c>
      <c r="CZ285" s="518" t="s">
        <v>102</v>
      </c>
      <c r="DA285" s="518" t="s">
        <v>102</v>
      </c>
      <c r="DB285" s="518" t="s">
        <v>102</v>
      </c>
      <c r="DC285" s="518" t="s">
        <v>102</v>
      </c>
      <c r="DD285" s="518" t="s">
        <v>102</v>
      </c>
      <c r="DE285" s="518" t="s">
        <v>102</v>
      </c>
      <c r="DF285" s="518" t="s">
        <v>102</v>
      </c>
      <c r="DG285" s="518" t="s">
        <v>102</v>
      </c>
      <c r="DH285" s="518" t="s">
        <v>102</v>
      </c>
      <c r="DI285" s="518" t="s">
        <v>102</v>
      </c>
      <c r="DJ285" s="518" t="s">
        <v>102</v>
      </c>
      <c r="DK285" s="518" t="s">
        <v>102</v>
      </c>
      <c r="DL285" s="518" t="s">
        <v>102</v>
      </c>
      <c r="DM285" s="518" t="s">
        <v>102</v>
      </c>
      <c r="DN285" s="518" t="s">
        <v>102</v>
      </c>
      <c r="DO285" s="518" t="s">
        <v>102</v>
      </c>
      <c r="DP285" s="518" t="s">
        <v>102</v>
      </c>
      <c r="DQ285" s="518" t="s">
        <v>102</v>
      </c>
      <c r="DR285" s="518" t="s">
        <v>102</v>
      </c>
      <c r="DS285" s="518" t="s">
        <v>102</v>
      </c>
      <c r="DT285" s="518" t="s">
        <v>102</v>
      </c>
      <c r="DU285" s="518" t="s">
        <v>102</v>
      </c>
      <c r="DV285" s="518" t="s">
        <v>102</v>
      </c>
      <c r="DW285" s="518" t="s">
        <v>102</v>
      </c>
      <c r="DX285" s="518" t="s">
        <v>102</v>
      </c>
      <c r="DY285" s="518" t="s">
        <v>102</v>
      </c>
      <c r="DZ285" s="518" t="s">
        <v>102</v>
      </c>
      <c r="EA285" s="518" t="s">
        <v>102</v>
      </c>
      <c r="EB285" s="518" t="s">
        <v>102</v>
      </c>
      <c r="EC285" s="518" t="s">
        <v>102</v>
      </c>
      <c r="ED285" s="518" t="s">
        <v>102</v>
      </c>
      <c r="EE285" s="518" t="s">
        <v>102</v>
      </c>
      <c r="EF285" s="518" t="s">
        <v>102</v>
      </c>
      <c r="EG285" s="518" t="s">
        <v>102</v>
      </c>
      <c r="EH285" s="518" t="s">
        <v>102</v>
      </c>
      <c r="EI285" s="518" t="s">
        <v>102</v>
      </c>
      <c r="EJ285" s="518" t="s">
        <v>102</v>
      </c>
      <c r="EK285" s="518" t="s">
        <v>102</v>
      </c>
      <c r="EL285" s="518" t="s">
        <v>102</v>
      </c>
      <c r="EM285" s="518" t="s">
        <v>102</v>
      </c>
      <c r="EN285" s="518" t="s">
        <v>102</v>
      </c>
      <c r="EO285" s="518" t="s">
        <v>102</v>
      </c>
      <c r="EP285" s="518" t="s">
        <v>102</v>
      </c>
      <c r="EQ285" s="518" t="s">
        <v>102</v>
      </c>
      <c r="ER285" s="518" t="s">
        <v>102</v>
      </c>
      <c r="ES285" s="518" t="s">
        <v>102</v>
      </c>
      <c r="ET285" s="518" t="s">
        <v>102</v>
      </c>
      <c r="EU285" s="518" t="s">
        <v>102</v>
      </c>
      <c r="EV285" s="518" t="s">
        <v>102</v>
      </c>
      <c r="EW285" s="518" t="s">
        <v>102</v>
      </c>
      <c r="EX285" s="518" t="s">
        <v>102</v>
      </c>
      <c r="EY285" s="518" t="s">
        <v>102</v>
      </c>
      <c r="EZ285" s="518" t="s">
        <v>102</v>
      </c>
      <c r="FA285" s="518" t="s">
        <v>102</v>
      </c>
      <c r="FB285" s="518" t="s">
        <v>102</v>
      </c>
      <c r="FC285" s="518" t="s">
        <v>102</v>
      </c>
      <c r="FD285" s="518" t="s">
        <v>102</v>
      </c>
      <c r="FE285" s="518" t="s">
        <v>102</v>
      </c>
      <c r="FF285" s="518" t="s">
        <v>102</v>
      </c>
      <c r="FG285" s="518" t="s">
        <v>102</v>
      </c>
      <c r="FH285" s="518" t="s">
        <v>102</v>
      </c>
      <c r="FI285" s="518" t="s">
        <v>102</v>
      </c>
      <c r="FJ285" s="518" t="s">
        <v>102</v>
      </c>
      <c r="FK285" s="518" t="s">
        <v>102</v>
      </c>
      <c r="FL285" s="518" t="s">
        <v>102</v>
      </c>
      <c r="FM285" s="518" t="s">
        <v>102</v>
      </c>
      <c r="FN285" s="518" t="s">
        <v>102</v>
      </c>
      <c r="FO285" s="518" t="s">
        <v>102</v>
      </c>
      <c r="FP285" s="518" t="s">
        <v>102</v>
      </c>
      <c r="FQ285" s="518" t="s">
        <v>102</v>
      </c>
      <c r="FR285" s="518" t="s">
        <v>102</v>
      </c>
      <c r="FS285" s="518" t="s">
        <v>102</v>
      </c>
      <c r="FT285" s="518" t="s">
        <v>102</v>
      </c>
      <c r="FU285" s="518" t="s">
        <v>102</v>
      </c>
      <c r="FV285" s="518" t="s">
        <v>102</v>
      </c>
      <c r="FW285" s="518" t="s">
        <v>102</v>
      </c>
      <c r="FX285" s="518" t="s">
        <v>102</v>
      </c>
      <c r="FY285" s="518" t="s">
        <v>102</v>
      </c>
      <c r="FZ285" s="518" t="s">
        <v>102</v>
      </c>
      <c r="GA285" s="518" t="s">
        <v>102</v>
      </c>
      <c r="GB285" s="518" t="s">
        <v>102</v>
      </c>
      <c r="GC285" s="518" t="s">
        <v>102</v>
      </c>
      <c r="GD285" s="518" t="s">
        <v>102</v>
      </c>
      <c r="GE285" s="518" t="s">
        <v>102</v>
      </c>
      <c r="GF285" s="518" t="s">
        <v>102</v>
      </c>
      <c r="GG285" s="518" t="s">
        <v>102</v>
      </c>
      <c r="GH285" s="518" t="s">
        <v>102</v>
      </c>
      <c r="GI285" s="518" t="s">
        <v>102</v>
      </c>
      <c r="GJ285" s="518" t="s">
        <v>102</v>
      </c>
      <c r="GK285" s="518" t="s">
        <v>102</v>
      </c>
      <c r="GL285" s="518" t="s">
        <v>102</v>
      </c>
      <c r="GM285" s="518" t="s">
        <v>102</v>
      </c>
      <c r="GN285" s="518" t="s">
        <v>102</v>
      </c>
      <c r="GO285" s="518" t="s">
        <v>102</v>
      </c>
      <c r="GP285" s="518" t="s">
        <v>102</v>
      </c>
      <c r="GQ285" s="518" t="s">
        <v>102</v>
      </c>
      <c r="GR285" s="518" t="s">
        <v>102</v>
      </c>
      <c r="GS285" s="518" t="s">
        <v>102</v>
      </c>
      <c r="GT285" s="518" t="s">
        <v>102</v>
      </c>
      <c r="GU285" s="518" t="s">
        <v>102</v>
      </c>
      <c r="GV285" s="518" t="s">
        <v>102</v>
      </c>
      <c r="GW285" s="518" t="s">
        <v>102</v>
      </c>
      <c r="GX285" s="518" t="s">
        <v>102</v>
      </c>
      <c r="GY285" s="518" t="s">
        <v>102</v>
      </c>
      <c r="GZ285" s="518" t="s">
        <v>102</v>
      </c>
      <c r="HA285" s="518" t="s">
        <v>102</v>
      </c>
      <c r="HB285" s="518" t="s">
        <v>102</v>
      </c>
      <c r="HC285" s="511" t="str">
        <f t="shared" si="4"/>
        <v>2008-390061</v>
      </c>
    </row>
    <row r="286" spans="1:211" ht="48" hidden="1" customHeight="1" x14ac:dyDescent="0.15">
      <c r="A286" s="511" t="s">
        <v>4633</v>
      </c>
      <c r="B286" s="512" t="s">
        <v>13741</v>
      </c>
      <c r="C286" s="513">
        <v>40007</v>
      </c>
      <c r="D286" s="512" t="s">
        <v>8419</v>
      </c>
      <c r="E286" s="512" t="s">
        <v>8498</v>
      </c>
      <c r="F286" s="512" t="s">
        <v>8421</v>
      </c>
      <c r="G286" s="513">
        <v>40322</v>
      </c>
      <c r="H286" s="512" t="s">
        <v>13461</v>
      </c>
      <c r="I286" s="512" t="s">
        <v>8682</v>
      </c>
      <c r="J286" s="513">
        <v>40283</v>
      </c>
      <c r="S286" s="514" t="s">
        <v>13742</v>
      </c>
      <c r="T286" s="511">
        <v>2010</v>
      </c>
      <c r="U286" s="515" t="s">
        <v>13222</v>
      </c>
      <c r="V286" s="514">
        <v>134</v>
      </c>
      <c r="W286" s="514">
        <v>1</v>
      </c>
      <c r="X286" s="514">
        <v>1</v>
      </c>
      <c r="Y286" s="513">
        <v>37697</v>
      </c>
      <c r="Z286" s="512" t="s">
        <v>13743</v>
      </c>
      <c r="AA286" s="512" t="s">
        <v>13744</v>
      </c>
      <c r="AB286" s="513">
        <v>38267</v>
      </c>
      <c r="AC286" s="513">
        <v>39484</v>
      </c>
      <c r="AD286" s="512" t="s">
        <v>13745</v>
      </c>
      <c r="AE286" s="513">
        <v>38751</v>
      </c>
      <c r="AF286" s="512" t="s">
        <v>138</v>
      </c>
      <c r="AG286" s="512" t="s">
        <v>13744</v>
      </c>
      <c r="AH286" s="516">
        <v>4044466</v>
      </c>
      <c r="AI286" s="513">
        <v>39408</v>
      </c>
      <c r="AJ286" s="513" t="s">
        <v>138</v>
      </c>
      <c r="AK286" s="511" t="s">
        <v>138</v>
      </c>
      <c r="AL286" s="513" t="s">
        <v>138</v>
      </c>
      <c r="AM286" s="511" t="s">
        <v>138</v>
      </c>
      <c r="AN286" s="511" t="s">
        <v>13746</v>
      </c>
      <c r="AO286" s="511" t="s">
        <v>13747</v>
      </c>
      <c r="AP286" s="511" t="s">
        <v>13747</v>
      </c>
      <c r="AQ286" s="511" t="s">
        <v>13748</v>
      </c>
      <c r="AR286" s="511" t="s">
        <v>13748</v>
      </c>
      <c r="AS286" s="511" t="s">
        <v>13749</v>
      </c>
      <c r="AT286" s="511" t="s">
        <v>13749</v>
      </c>
      <c r="AU286" s="511" t="s">
        <v>13749</v>
      </c>
      <c r="AV286" s="511" t="s">
        <v>13750</v>
      </c>
      <c r="AW286" s="511" t="s">
        <v>13749</v>
      </c>
      <c r="AX286" s="511" t="s">
        <v>13749</v>
      </c>
      <c r="AY286" s="511" t="s">
        <v>13747</v>
      </c>
      <c r="AZ286" s="511" t="s">
        <v>13747</v>
      </c>
      <c r="BA286" s="511" t="s">
        <v>13751</v>
      </c>
      <c r="BB286" s="511">
        <v>302045705</v>
      </c>
      <c r="BC286" s="512" t="s">
        <v>13752</v>
      </c>
      <c r="BD286" s="511" t="s">
        <v>13753</v>
      </c>
      <c r="BE286" s="511" t="s">
        <v>13754</v>
      </c>
      <c r="BF286" s="511" t="s">
        <v>13755</v>
      </c>
      <c r="BG286" s="511" t="s">
        <v>13756</v>
      </c>
      <c r="BH286" s="511" t="s">
        <v>8648</v>
      </c>
      <c r="BI286" s="511">
        <v>1</v>
      </c>
      <c r="BJ286" s="511">
        <v>10</v>
      </c>
      <c r="BK286" s="511" t="s">
        <v>138</v>
      </c>
      <c r="BL286" s="511" t="s">
        <v>138</v>
      </c>
      <c r="BM286" s="511" t="s">
        <v>13757</v>
      </c>
      <c r="BN286" s="511" t="s">
        <v>138</v>
      </c>
      <c r="BO286" s="511" t="s">
        <v>9027</v>
      </c>
      <c r="BP286" s="513" t="s">
        <v>138</v>
      </c>
      <c r="BQ286" s="511" t="s">
        <v>138</v>
      </c>
      <c r="BR286" s="511" t="s">
        <v>8445</v>
      </c>
      <c r="BS286" s="511" t="s">
        <v>13758</v>
      </c>
      <c r="BT286" s="511" t="s">
        <v>138</v>
      </c>
      <c r="BU286" s="511" t="s">
        <v>13741</v>
      </c>
      <c r="BV286" s="511" t="s">
        <v>138</v>
      </c>
      <c r="BW286" s="511">
        <v>1</v>
      </c>
      <c r="BX286" s="511" t="s">
        <v>13759</v>
      </c>
      <c r="BY286" s="511" t="s">
        <v>138</v>
      </c>
      <c r="BZ286" s="511">
        <v>6</v>
      </c>
      <c r="CA286" s="511" t="s">
        <v>13760</v>
      </c>
      <c r="CB286" s="511" t="s">
        <v>13761</v>
      </c>
      <c r="CC286" s="511" t="s">
        <v>138</v>
      </c>
      <c r="CD286" s="511" t="s">
        <v>5452</v>
      </c>
      <c r="CE286" s="518" t="s">
        <v>13762</v>
      </c>
      <c r="CF286" s="518" t="s">
        <v>13763</v>
      </c>
      <c r="CG286" s="518" t="s">
        <v>102</v>
      </c>
      <c r="CH286" s="518" t="s">
        <v>102</v>
      </c>
      <c r="CI286" s="518" t="s">
        <v>102</v>
      </c>
      <c r="CJ286" s="518" t="s">
        <v>102</v>
      </c>
      <c r="CK286" s="518" t="s">
        <v>102</v>
      </c>
      <c r="CL286" s="518" t="s">
        <v>102</v>
      </c>
      <c r="CM286" s="518" t="s">
        <v>102</v>
      </c>
      <c r="CN286" s="518" t="s">
        <v>102</v>
      </c>
      <c r="CO286" s="518" t="s">
        <v>102</v>
      </c>
      <c r="CP286" s="518" t="s">
        <v>102</v>
      </c>
      <c r="CQ286" s="518" t="s">
        <v>102</v>
      </c>
      <c r="CR286" s="518" t="s">
        <v>102</v>
      </c>
      <c r="CS286" s="518" t="s">
        <v>102</v>
      </c>
      <c r="CT286" s="518" t="s">
        <v>102</v>
      </c>
      <c r="CU286" s="518" t="s">
        <v>102</v>
      </c>
      <c r="CV286" s="518" t="s">
        <v>102</v>
      </c>
      <c r="CW286" s="518" t="s">
        <v>102</v>
      </c>
      <c r="CX286" s="518" t="s">
        <v>102</v>
      </c>
      <c r="CY286" s="518" t="s">
        <v>102</v>
      </c>
      <c r="CZ286" s="518" t="s">
        <v>102</v>
      </c>
      <c r="DA286" s="518" t="s">
        <v>102</v>
      </c>
      <c r="DB286" s="518" t="s">
        <v>102</v>
      </c>
      <c r="DC286" s="518" t="s">
        <v>102</v>
      </c>
      <c r="DD286" s="518" t="s">
        <v>102</v>
      </c>
      <c r="DE286" s="518" t="s">
        <v>102</v>
      </c>
      <c r="DF286" s="518" t="s">
        <v>102</v>
      </c>
      <c r="DG286" s="518" t="s">
        <v>102</v>
      </c>
      <c r="DH286" s="518" t="s">
        <v>102</v>
      </c>
      <c r="DI286" s="518" t="s">
        <v>102</v>
      </c>
      <c r="DJ286" s="518" t="s">
        <v>102</v>
      </c>
      <c r="DK286" s="518" t="s">
        <v>102</v>
      </c>
      <c r="DL286" s="518" t="s">
        <v>102</v>
      </c>
      <c r="DM286" s="518" t="s">
        <v>102</v>
      </c>
      <c r="DN286" s="518" t="s">
        <v>102</v>
      </c>
      <c r="DO286" s="518" t="s">
        <v>102</v>
      </c>
      <c r="DP286" s="518" t="s">
        <v>102</v>
      </c>
      <c r="DQ286" s="518" t="s">
        <v>102</v>
      </c>
      <c r="DR286" s="518" t="s">
        <v>102</v>
      </c>
      <c r="DS286" s="518" t="s">
        <v>102</v>
      </c>
      <c r="DT286" s="518" t="s">
        <v>102</v>
      </c>
      <c r="DU286" s="518" t="s">
        <v>102</v>
      </c>
      <c r="DV286" s="518" t="s">
        <v>102</v>
      </c>
      <c r="DW286" s="518" t="s">
        <v>102</v>
      </c>
      <c r="DX286" s="518" t="s">
        <v>102</v>
      </c>
      <c r="DY286" s="518" t="s">
        <v>102</v>
      </c>
      <c r="DZ286" s="518" t="s">
        <v>102</v>
      </c>
      <c r="EA286" s="518" t="s">
        <v>102</v>
      </c>
      <c r="EB286" s="518" t="s">
        <v>102</v>
      </c>
      <c r="EC286" s="518" t="s">
        <v>102</v>
      </c>
      <c r="ED286" s="518" t="s">
        <v>102</v>
      </c>
      <c r="EE286" s="518" t="s">
        <v>102</v>
      </c>
      <c r="EF286" s="518" t="s">
        <v>102</v>
      </c>
      <c r="EG286" s="518" t="s">
        <v>102</v>
      </c>
      <c r="EH286" s="518" t="s">
        <v>102</v>
      </c>
      <c r="EI286" s="518" t="s">
        <v>102</v>
      </c>
      <c r="EJ286" s="518" t="s">
        <v>102</v>
      </c>
      <c r="EK286" s="518" t="s">
        <v>102</v>
      </c>
      <c r="EL286" s="518" t="s">
        <v>102</v>
      </c>
      <c r="EM286" s="518" t="s">
        <v>102</v>
      </c>
      <c r="EN286" s="518" t="s">
        <v>102</v>
      </c>
      <c r="EO286" s="518" t="s">
        <v>102</v>
      </c>
      <c r="EP286" s="518" t="s">
        <v>102</v>
      </c>
      <c r="EQ286" s="518" t="s">
        <v>102</v>
      </c>
      <c r="ER286" s="518" t="s">
        <v>102</v>
      </c>
      <c r="ES286" s="518" t="s">
        <v>102</v>
      </c>
      <c r="ET286" s="518" t="s">
        <v>102</v>
      </c>
      <c r="EU286" s="518" t="s">
        <v>102</v>
      </c>
      <c r="EV286" s="518" t="s">
        <v>102</v>
      </c>
      <c r="EW286" s="518" t="s">
        <v>102</v>
      </c>
      <c r="EX286" s="518" t="s">
        <v>102</v>
      </c>
      <c r="EY286" s="518" t="s">
        <v>102</v>
      </c>
      <c r="EZ286" s="518" t="s">
        <v>102</v>
      </c>
      <c r="FA286" s="518" t="s">
        <v>102</v>
      </c>
      <c r="FB286" s="518" t="s">
        <v>102</v>
      </c>
      <c r="FC286" s="518" t="s">
        <v>102</v>
      </c>
      <c r="FD286" s="518" t="s">
        <v>102</v>
      </c>
      <c r="FE286" s="518" t="s">
        <v>102</v>
      </c>
      <c r="FF286" s="518" t="s">
        <v>102</v>
      </c>
      <c r="FG286" s="518" t="s">
        <v>102</v>
      </c>
      <c r="FH286" s="518" t="s">
        <v>102</v>
      </c>
      <c r="FI286" s="518" t="s">
        <v>102</v>
      </c>
      <c r="FJ286" s="518" t="s">
        <v>102</v>
      </c>
      <c r="FK286" s="518" t="s">
        <v>102</v>
      </c>
      <c r="FL286" s="518" t="s">
        <v>102</v>
      </c>
      <c r="FM286" s="518" t="s">
        <v>102</v>
      </c>
      <c r="FN286" s="518" t="s">
        <v>102</v>
      </c>
      <c r="FO286" s="518" t="s">
        <v>102</v>
      </c>
      <c r="FP286" s="518" t="s">
        <v>102</v>
      </c>
      <c r="FQ286" s="518" t="s">
        <v>102</v>
      </c>
      <c r="FR286" s="518" t="s">
        <v>102</v>
      </c>
      <c r="FS286" s="518" t="s">
        <v>102</v>
      </c>
      <c r="FT286" s="518" t="s">
        <v>102</v>
      </c>
      <c r="FU286" s="518" t="s">
        <v>102</v>
      </c>
      <c r="FV286" s="518" t="s">
        <v>102</v>
      </c>
      <c r="FW286" s="518" t="s">
        <v>102</v>
      </c>
      <c r="FX286" s="518" t="s">
        <v>102</v>
      </c>
      <c r="FY286" s="518" t="s">
        <v>102</v>
      </c>
      <c r="FZ286" s="518" t="s">
        <v>102</v>
      </c>
      <c r="GA286" s="518" t="s">
        <v>102</v>
      </c>
      <c r="GB286" s="518" t="s">
        <v>102</v>
      </c>
      <c r="GC286" s="518" t="s">
        <v>102</v>
      </c>
      <c r="GD286" s="518" t="s">
        <v>102</v>
      </c>
      <c r="GE286" s="518" t="s">
        <v>102</v>
      </c>
      <c r="GF286" s="518" t="s">
        <v>102</v>
      </c>
      <c r="GG286" s="518" t="s">
        <v>102</v>
      </c>
      <c r="GH286" s="518" t="s">
        <v>102</v>
      </c>
      <c r="GI286" s="518" t="s">
        <v>102</v>
      </c>
      <c r="GJ286" s="518" t="s">
        <v>102</v>
      </c>
      <c r="GK286" s="518" t="s">
        <v>102</v>
      </c>
      <c r="GL286" s="518" t="s">
        <v>102</v>
      </c>
      <c r="GM286" s="518" t="s">
        <v>102</v>
      </c>
      <c r="GN286" s="518" t="s">
        <v>102</v>
      </c>
      <c r="GO286" s="518" t="s">
        <v>102</v>
      </c>
      <c r="GP286" s="518" t="s">
        <v>102</v>
      </c>
      <c r="GQ286" s="518" t="s">
        <v>102</v>
      </c>
      <c r="GR286" s="518" t="s">
        <v>102</v>
      </c>
      <c r="GS286" s="518" t="s">
        <v>102</v>
      </c>
      <c r="GT286" s="518" t="s">
        <v>102</v>
      </c>
      <c r="GU286" s="518" t="s">
        <v>102</v>
      </c>
      <c r="GV286" s="518" t="s">
        <v>102</v>
      </c>
      <c r="GW286" s="518" t="s">
        <v>102</v>
      </c>
      <c r="GX286" s="518" t="s">
        <v>102</v>
      </c>
      <c r="GY286" s="518" t="s">
        <v>102</v>
      </c>
      <c r="GZ286" s="518" t="s">
        <v>102</v>
      </c>
      <c r="HA286" s="518" t="s">
        <v>102</v>
      </c>
      <c r="HB286" s="518" t="s">
        <v>102</v>
      </c>
      <c r="HC286" s="511" t="str">
        <f t="shared" si="4"/>
        <v>2009-800151</v>
      </c>
    </row>
    <row r="287" spans="1:211" ht="48" hidden="1" customHeight="1" x14ac:dyDescent="0.15">
      <c r="A287" s="514" t="s">
        <v>4637</v>
      </c>
      <c r="B287" s="519" t="s">
        <v>13764</v>
      </c>
      <c r="C287" s="513">
        <v>40786</v>
      </c>
      <c r="D287" s="519" t="s">
        <v>8419</v>
      </c>
      <c r="E287" s="519" t="s">
        <v>8498</v>
      </c>
      <c r="F287" s="519" t="s">
        <v>8843</v>
      </c>
      <c r="G287" s="513">
        <v>41092</v>
      </c>
      <c r="H287" s="519" t="s">
        <v>9488</v>
      </c>
      <c r="I287" s="519" t="s">
        <v>8845</v>
      </c>
      <c r="J287" s="513">
        <v>41052</v>
      </c>
      <c r="K287" s="519"/>
      <c r="L287" s="519"/>
      <c r="M287" s="519"/>
      <c r="N287" s="513"/>
      <c r="O287" s="513"/>
      <c r="P287" s="519"/>
      <c r="Q287" s="513"/>
      <c r="R287" s="513"/>
      <c r="S287" s="514" t="s">
        <v>13765</v>
      </c>
      <c r="T287" s="514">
        <v>2012</v>
      </c>
      <c r="U287" s="515" t="s">
        <v>13222</v>
      </c>
      <c r="V287" s="514">
        <v>135</v>
      </c>
      <c r="W287" s="514">
        <v>1</v>
      </c>
      <c r="X287" s="514">
        <v>1</v>
      </c>
      <c r="Y287" s="513">
        <v>37735</v>
      </c>
      <c r="Z287" s="512" t="s">
        <v>13766</v>
      </c>
      <c r="AA287" s="512" t="s">
        <v>13767</v>
      </c>
      <c r="AB287" s="513">
        <v>38309</v>
      </c>
      <c r="AC287" s="513">
        <v>39645</v>
      </c>
      <c r="AD287" s="512" t="s">
        <v>13768</v>
      </c>
      <c r="AE287" s="513">
        <v>38125</v>
      </c>
      <c r="AF287" s="512" t="s">
        <v>138</v>
      </c>
      <c r="AG287" s="512" t="s">
        <v>13767</v>
      </c>
      <c r="AH287" s="516">
        <v>4119298</v>
      </c>
      <c r="AI287" s="513">
        <v>39570</v>
      </c>
      <c r="AJ287" s="513" t="s">
        <v>138</v>
      </c>
      <c r="AK287" s="511" t="s">
        <v>138</v>
      </c>
      <c r="AL287" s="513" t="s">
        <v>138</v>
      </c>
      <c r="AM287" s="511" t="s">
        <v>138</v>
      </c>
      <c r="AN287" s="511" t="s">
        <v>13769</v>
      </c>
      <c r="AO287" s="511" t="s">
        <v>2036</v>
      </c>
      <c r="AP287" s="511" t="s">
        <v>13770</v>
      </c>
      <c r="AQ287" s="511" t="s">
        <v>13771</v>
      </c>
      <c r="AR287" s="511" t="s">
        <v>13772</v>
      </c>
      <c r="AS287" s="511" t="s">
        <v>2037</v>
      </c>
      <c r="AT287" s="511" t="s">
        <v>2037</v>
      </c>
      <c r="AU287" s="511" t="s">
        <v>13773</v>
      </c>
      <c r="AV287" s="511" t="s">
        <v>13774</v>
      </c>
      <c r="AW287" s="511" t="s">
        <v>2037</v>
      </c>
      <c r="AX287" s="511" t="s">
        <v>13773</v>
      </c>
      <c r="AY287" s="511" t="s">
        <v>2038</v>
      </c>
      <c r="AZ287" s="511" t="s">
        <v>2038</v>
      </c>
      <c r="BA287" s="511" t="s">
        <v>2039</v>
      </c>
      <c r="BB287" s="511">
        <v>142595</v>
      </c>
      <c r="BC287" s="512" t="s">
        <v>2034</v>
      </c>
      <c r="BD287" s="511" t="s">
        <v>2035</v>
      </c>
      <c r="BE287" s="511" t="s">
        <v>9601</v>
      </c>
      <c r="BF287" s="511" t="s">
        <v>2033</v>
      </c>
      <c r="BG287" s="511" t="s">
        <v>13775</v>
      </c>
      <c r="BH287" s="511" t="s">
        <v>9244</v>
      </c>
      <c r="BI287" s="511">
        <v>2</v>
      </c>
      <c r="BJ287" s="511">
        <v>6</v>
      </c>
      <c r="BK287" s="511" t="s">
        <v>138</v>
      </c>
      <c r="BL287" s="511" t="s">
        <v>138</v>
      </c>
      <c r="BM287" s="511" t="s">
        <v>13776</v>
      </c>
      <c r="BN287" s="511" t="s">
        <v>138</v>
      </c>
      <c r="BO287" s="511" t="s">
        <v>9027</v>
      </c>
      <c r="BP287" s="513" t="s">
        <v>138</v>
      </c>
      <c r="BQ287" s="511" t="s">
        <v>138</v>
      </c>
      <c r="BR287" s="511" t="s">
        <v>8445</v>
      </c>
      <c r="BS287" s="511" t="s">
        <v>13777</v>
      </c>
      <c r="BT287" s="511" t="s">
        <v>138</v>
      </c>
      <c r="BU287" s="511" t="s">
        <v>13764</v>
      </c>
      <c r="BV287" s="511" t="s">
        <v>138</v>
      </c>
      <c r="BW287" s="511">
        <v>1</v>
      </c>
      <c r="BX287" s="511" t="s">
        <v>13778</v>
      </c>
      <c r="BY287" s="511" t="s">
        <v>138</v>
      </c>
      <c r="BZ287" s="511">
        <v>10</v>
      </c>
      <c r="CA287" s="511" t="s">
        <v>13779</v>
      </c>
      <c r="CB287" s="511" t="s">
        <v>13780</v>
      </c>
      <c r="CC287" s="511" t="s">
        <v>13781</v>
      </c>
      <c r="CD287" s="511" t="s">
        <v>5455</v>
      </c>
      <c r="CE287" s="518" t="s">
        <v>13782</v>
      </c>
      <c r="CF287" s="518" t="s">
        <v>13783</v>
      </c>
      <c r="CG287" s="518" t="s">
        <v>13784</v>
      </c>
      <c r="CH287" s="518" t="s">
        <v>13785</v>
      </c>
      <c r="CI287" s="518" t="s">
        <v>13786</v>
      </c>
      <c r="CJ287" s="518" t="s">
        <v>13787</v>
      </c>
      <c r="CK287" s="518" t="s">
        <v>102</v>
      </c>
      <c r="CL287" s="518" t="s">
        <v>102</v>
      </c>
      <c r="CM287" s="518" t="s">
        <v>102</v>
      </c>
      <c r="CN287" s="518" t="s">
        <v>102</v>
      </c>
      <c r="CO287" s="518" t="s">
        <v>102</v>
      </c>
      <c r="CP287" s="518" t="s">
        <v>102</v>
      </c>
      <c r="CQ287" s="518" t="s">
        <v>102</v>
      </c>
      <c r="CR287" s="518" t="s">
        <v>102</v>
      </c>
      <c r="CS287" s="518" t="s">
        <v>102</v>
      </c>
      <c r="CT287" s="518" t="s">
        <v>102</v>
      </c>
      <c r="CU287" s="518" t="s">
        <v>102</v>
      </c>
      <c r="CV287" s="518" t="s">
        <v>102</v>
      </c>
      <c r="CW287" s="518" t="s">
        <v>102</v>
      </c>
      <c r="CX287" s="518" t="s">
        <v>102</v>
      </c>
      <c r="CY287" s="518" t="s">
        <v>102</v>
      </c>
      <c r="CZ287" s="518" t="s">
        <v>102</v>
      </c>
      <c r="DA287" s="518" t="s">
        <v>102</v>
      </c>
      <c r="DB287" s="518" t="s">
        <v>102</v>
      </c>
      <c r="DC287" s="518" t="s">
        <v>102</v>
      </c>
      <c r="DD287" s="518" t="s">
        <v>102</v>
      </c>
      <c r="DE287" s="518" t="s">
        <v>102</v>
      </c>
      <c r="DF287" s="518" t="s">
        <v>102</v>
      </c>
      <c r="DG287" s="518" t="s">
        <v>102</v>
      </c>
      <c r="DH287" s="518" t="s">
        <v>102</v>
      </c>
      <c r="DI287" s="518" t="s">
        <v>102</v>
      </c>
      <c r="DJ287" s="518" t="s">
        <v>102</v>
      </c>
      <c r="DK287" s="518" t="s">
        <v>102</v>
      </c>
      <c r="DL287" s="518" t="s">
        <v>102</v>
      </c>
      <c r="DM287" s="518" t="s">
        <v>102</v>
      </c>
      <c r="DN287" s="518" t="s">
        <v>102</v>
      </c>
      <c r="DO287" s="518" t="s">
        <v>102</v>
      </c>
      <c r="DP287" s="518" t="s">
        <v>102</v>
      </c>
      <c r="DQ287" s="518" t="s">
        <v>102</v>
      </c>
      <c r="DR287" s="518" t="s">
        <v>102</v>
      </c>
      <c r="DS287" s="518" t="s">
        <v>102</v>
      </c>
      <c r="DT287" s="518" t="s">
        <v>102</v>
      </c>
      <c r="DU287" s="518" t="s">
        <v>102</v>
      </c>
      <c r="DV287" s="518" t="s">
        <v>102</v>
      </c>
      <c r="DW287" s="518" t="s">
        <v>102</v>
      </c>
      <c r="DX287" s="518" t="s">
        <v>102</v>
      </c>
      <c r="DY287" s="518" t="s">
        <v>102</v>
      </c>
      <c r="DZ287" s="518" t="s">
        <v>102</v>
      </c>
      <c r="EA287" s="518" t="s">
        <v>102</v>
      </c>
      <c r="EB287" s="518" t="s">
        <v>102</v>
      </c>
      <c r="EC287" s="518" t="s">
        <v>102</v>
      </c>
      <c r="ED287" s="518" t="s">
        <v>102</v>
      </c>
      <c r="EE287" s="518" t="s">
        <v>102</v>
      </c>
      <c r="EF287" s="518" t="s">
        <v>102</v>
      </c>
      <c r="EG287" s="518" t="s">
        <v>102</v>
      </c>
      <c r="EH287" s="518" t="s">
        <v>102</v>
      </c>
      <c r="EI287" s="518" t="s">
        <v>102</v>
      </c>
      <c r="EJ287" s="518" t="s">
        <v>102</v>
      </c>
      <c r="EK287" s="518" t="s">
        <v>102</v>
      </c>
      <c r="EL287" s="518" t="s">
        <v>102</v>
      </c>
      <c r="EM287" s="518" t="s">
        <v>102</v>
      </c>
      <c r="EN287" s="518" t="s">
        <v>102</v>
      </c>
      <c r="EO287" s="518" t="s">
        <v>102</v>
      </c>
      <c r="EP287" s="518" t="s">
        <v>102</v>
      </c>
      <c r="EQ287" s="518" t="s">
        <v>102</v>
      </c>
      <c r="ER287" s="518" t="s">
        <v>102</v>
      </c>
      <c r="ES287" s="518" t="s">
        <v>102</v>
      </c>
      <c r="ET287" s="518" t="s">
        <v>102</v>
      </c>
      <c r="EU287" s="518" t="s">
        <v>102</v>
      </c>
      <c r="EV287" s="518" t="s">
        <v>102</v>
      </c>
      <c r="EW287" s="518" t="s">
        <v>102</v>
      </c>
      <c r="EX287" s="518" t="s">
        <v>102</v>
      </c>
      <c r="EY287" s="518" t="s">
        <v>102</v>
      </c>
      <c r="EZ287" s="518" t="s">
        <v>102</v>
      </c>
      <c r="FA287" s="518" t="s">
        <v>102</v>
      </c>
      <c r="FB287" s="518" t="s">
        <v>102</v>
      </c>
      <c r="FC287" s="518" t="s">
        <v>102</v>
      </c>
      <c r="FD287" s="518" t="s">
        <v>102</v>
      </c>
      <c r="FE287" s="518" t="s">
        <v>102</v>
      </c>
      <c r="FF287" s="518" t="s">
        <v>102</v>
      </c>
      <c r="FG287" s="518" t="s">
        <v>102</v>
      </c>
      <c r="FH287" s="518" t="s">
        <v>102</v>
      </c>
      <c r="FI287" s="518" t="s">
        <v>102</v>
      </c>
      <c r="FJ287" s="518" t="s">
        <v>102</v>
      </c>
      <c r="FK287" s="518" t="s">
        <v>102</v>
      </c>
      <c r="FL287" s="518" t="s">
        <v>102</v>
      </c>
      <c r="FM287" s="518" t="s">
        <v>102</v>
      </c>
      <c r="FN287" s="518" t="s">
        <v>102</v>
      </c>
      <c r="FO287" s="518" t="s">
        <v>102</v>
      </c>
      <c r="FP287" s="518" t="s">
        <v>102</v>
      </c>
      <c r="FQ287" s="518" t="s">
        <v>102</v>
      </c>
      <c r="FR287" s="518" t="s">
        <v>102</v>
      </c>
      <c r="FS287" s="518" t="s">
        <v>102</v>
      </c>
      <c r="FT287" s="518" t="s">
        <v>102</v>
      </c>
      <c r="FU287" s="518" t="s">
        <v>102</v>
      </c>
      <c r="FV287" s="518" t="s">
        <v>102</v>
      </c>
      <c r="FW287" s="518" t="s">
        <v>102</v>
      </c>
      <c r="FX287" s="518" t="s">
        <v>102</v>
      </c>
      <c r="FY287" s="518" t="s">
        <v>102</v>
      </c>
      <c r="FZ287" s="518" t="s">
        <v>102</v>
      </c>
      <c r="GA287" s="518" t="s">
        <v>102</v>
      </c>
      <c r="GB287" s="518" t="s">
        <v>102</v>
      </c>
      <c r="GC287" s="518" t="s">
        <v>102</v>
      </c>
      <c r="GD287" s="518" t="s">
        <v>102</v>
      </c>
      <c r="GE287" s="518" t="s">
        <v>102</v>
      </c>
      <c r="GF287" s="518" t="s">
        <v>102</v>
      </c>
      <c r="GG287" s="518" t="s">
        <v>102</v>
      </c>
      <c r="GH287" s="518" t="s">
        <v>102</v>
      </c>
      <c r="GI287" s="518" t="s">
        <v>102</v>
      </c>
      <c r="GJ287" s="518" t="s">
        <v>102</v>
      </c>
      <c r="GK287" s="518" t="s">
        <v>102</v>
      </c>
      <c r="GL287" s="518" t="s">
        <v>102</v>
      </c>
      <c r="GM287" s="518" t="s">
        <v>102</v>
      </c>
      <c r="GN287" s="518" t="s">
        <v>102</v>
      </c>
      <c r="GO287" s="518" t="s">
        <v>102</v>
      </c>
      <c r="GP287" s="518" t="s">
        <v>102</v>
      </c>
      <c r="GQ287" s="518" t="s">
        <v>102</v>
      </c>
      <c r="GR287" s="518" t="s">
        <v>102</v>
      </c>
      <c r="GS287" s="518" t="s">
        <v>102</v>
      </c>
      <c r="GT287" s="518" t="s">
        <v>102</v>
      </c>
      <c r="GU287" s="518" t="s">
        <v>102</v>
      </c>
      <c r="GV287" s="518" t="s">
        <v>102</v>
      </c>
      <c r="GW287" s="518" t="s">
        <v>102</v>
      </c>
      <c r="GX287" s="518" t="s">
        <v>102</v>
      </c>
      <c r="GY287" s="518" t="s">
        <v>102</v>
      </c>
      <c r="GZ287" s="518" t="s">
        <v>102</v>
      </c>
      <c r="HA287" s="518" t="s">
        <v>102</v>
      </c>
      <c r="HB287" s="518" t="s">
        <v>102</v>
      </c>
      <c r="HC287" s="511" t="str">
        <f t="shared" si="4"/>
        <v>2011-800151</v>
      </c>
    </row>
    <row r="288" spans="1:211" ht="48" hidden="1" customHeight="1" x14ac:dyDescent="0.15">
      <c r="A288" s="511" t="s">
        <v>4638</v>
      </c>
      <c r="B288" s="512" t="s">
        <v>13788</v>
      </c>
      <c r="C288" s="513">
        <v>39443</v>
      </c>
      <c r="D288" s="512" t="s">
        <v>8419</v>
      </c>
      <c r="E288" s="512" t="s">
        <v>8452</v>
      </c>
      <c r="F288" s="512" t="s">
        <v>8421</v>
      </c>
      <c r="G288" s="513">
        <v>40135</v>
      </c>
      <c r="H288" s="512" t="s">
        <v>11174</v>
      </c>
      <c r="I288" s="512" t="s">
        <v>8682</v>
      </c>
      <c r="J288" s="513">
        <v>39742</v>
      </c>
      <c r="K288" s="512" t="s">
        <v>13789</v>
      </c>
      <c r="N288" s="513">
        <v>39794</v>
      </c>
      <c r="P288" s="512" t="s">
        <v>8625</v>
      </c>
      <c r="Q288" s="513">
        <v>40086</v>
      </c>
      <c r="S288" s="514" t="s">
        <v>13790</v>
      </c>
      <c r="T288" s="511">
        <v>2010</v>
      </c>
      <c r="U288" s="515" t="s">
        <v>13222</v>
      </c>
      <c r="V288" s="514">
        <v>136</v>
      </c>
      <c r="W288" s="514">
        <v>1</v>
      </c>
      <c r="X288" s="514">
        <v>1</v>
      </c>
      <c r="Y288" s="513">
        <v>35626</v>
      </c>
      <c r="Z288" s="512" t="s">
        <v>13791</v>
      </c>
      <c r="AA288" s="512" t="s">
        <v>13792</v>
      </c>
      <c r="AB288" s="513">
        <v>38015</v>
      </c>
      <c r="AC288" s="513">
        <v>38812</v>
      </c>
      <c r="AD288" s="512" t="s">
        <v>13793</v>
      </c>
      <c r="AE288" s="513">
        <v>37874</v>
      </c>
      <c r="AF288" s="512" t="s">
        <v>9163</v>
      </c>
      <c r="AG288" s="512" t="s">
        <v>13792</v>
      </c>
      <c r="AH288" s="516">
        <v>3762384</v>
      </c>
      <c r="AI288" s="513">
        <v>38737</v>
      </c>
      <c r="AJ288" s="513" t="s">
        <v>138</v>
      </c>
      <c r="AK288" s="511" t="s">
        <v>138</v>
      </c>
      <c r="AL288" s="513" t="s">
        <v>138</v>
      </c>
      <c r="AM288" s="511" t="s">
        <v>138</v>
      </c>
      <c r="AN288" s="511" t="s">
        <v>13794</v>
      </c>
      <c r="AO288" s="511" t="s">
        <v>13795</v>
      </c>
      <c r="AP288" s="511" t="s">
        <v>13796</v>
      </c>
      <c r="AQ288" s="511" t="s">
        <v>13797</v>
      </c>
      <c r="AR288" s="511" t="s">
        <v>13798</v>
      </c>
      <c r="AS288" s="511" t="s">
        <v>13799</v>
      </c>
      <c r="AT288" s="511" t="s">
        <v>13799</v>
      </c>
      <c r="AU288" s="511" t="s">
        <v>13800</v>
      </c>
      <c r="AV288" s="511" t="s">
        <v>13801</v>
      </c>
      <c r="AW288" s="511" t="s">
        <v>13802</v>
      </c>
      <c r="AX288" s="511" t="s">
        <v>11189</v>
      </c>
      <c r="AY288" s="511" t="s">
        <v>13803</v>
      </c>
      <c r="AZ288" s="511" t="s">
        <v>13804</v>
      </c>
      <c r="BA288" s="511" t="s">
        <v>13805</v>
      </c>
      <c r="BB288" s="511">
        <v>391019120</v>
      </c>
      <c r="BC288" s="512" t="s">
        <v>11193</v>
      </c>
      <c r="BD288" s="511" t="s">
        <v>13806</v>
      </c>
      <c r="BE288" s="511" t="s">
        <v>11195</v>
      </c>
      <c r="BF288" s="511" t="s">
        <v>11196</v>
      </c>
      <c r="BG288" s="511" t="s">
        <v>13807</v>
      </c>
      <c r="BH288" s="511" t="s">
        <v>9142</v>
      </c>
      <c r="BI288" s="511">
        <v>9</v>
      </c>
      <c r="BJ288" s="511">
        <v>27</v>
      </c>
      <c r="BK288" s="511" t="s">
        <v>138</v>
      </c>
      <c r="BL288" s="511" t="s">
        <v>138</v>
      </c>
      <c r="BM288" s="511" t="s">
        <v>13808</v>
      </c>
      <c r="BN288" s="511" t="s">
        <v>13809</v>
      </c>
      <c r="BO288" s="511" t="s">
        <v>9027</v>
      </c>
      <c r="BP288" s="513">
        <v>35263</v>
      </c>
      <c r="BQ288" s="511" t="s">
        <v>138</v>
      </c>
      <c r="BR288" s="511" t="s">
        <v>8482</v>
      </c>
      <c r="BS288" s="511" t="s">
        <v>13810</v>
      </c>
      <c r="BT288" s="511" t="s">
        <v>11201</v>
      </c>
      <c r="BU288" s="511" t="s">
        <v>13788</v>
      </c>
      <c r="BV288" s="511" t="s">
        <v>138</v>
      </c>
      <c r="BW288" s="511">
        <v>1</v>
      </c>
      <c r="BX288" s="511" t="s">
        <v>13811</v>
      </c>
      <c r="BY288" s="511" t="s">
        <v>138</v>
      </c>
      <c r="BZ288" s="511">
        <v>11</v>
      </c>
      <c r="CA288" s="511" t="s">
        <v>13812</v>
      </c>
      <c r="CB288" s="511" t="s">
        <v>13813</v>
      </c>
      <c r="CC288" s="511" t="s">
        <v>138</v>
      </c>
      <c r="CD288" s="511" t="s">
        <v>5333</v>
      </c>
      <c r="CE288" s="518" t="s">
        <v>11206</v>
      </c>
      <c r="CF288" s="518" t="s">
        <v>11207</v>
      </c>
      <c r="CG288" s="518" t="s">
        <v>11208</v>
      </c>
      <c r="CH288" s="518" t="s">
        <v>11209</v>
      </c>
      <c r="CI288" s="518" t="s">
        <v>11210</v>
      </c>
      <c r="CJ288" s="518" t="s">
        <v>13814</v>
      </c>
      <c r="CK288" s="518" t="s">
        <v>13815</v>
      </c>
      <c r="CL288" s="518" t="s">
        <v>13816</v>
      </c>
      <c r="CM288" s="518" t="s">
        <v>11214</v>
      </c>
      <c r="CN288" s="518" t="s">
        <v>102</v>
      </c>
      <c r="CO288" s="518" t="s">
        <v>102</v>
      </c>
      <c r="CP288" s="518" t="s">
        <v>102</v>
      </c>
      <c r="CQ288" s="518" t="s">
        <v>102</v>
      </c>
      <c r="CR288" s="518" t="s">
        <v>102</v>
      </c>
      <c r="CS288" s="518" t="s">
        <v>102</v>
      </c>
      <c r="CT288" s="518" t="s">
        <v>102</v>
      </c>
      <c r="CU288" s="518" t="s">
        <v>102</v>
      </c>
      <c r="CV288" s="518" t="s">
        <v>102</v>
      </c>
      <c r="CW288" s="518" t="s">
        <v>102</v>
      </c>
      <c r="CX288" s="518" t="s">
        <v>102</v>
      </c>
      <c r="CY288" s="518" t="s">
        <v>102</v>
      </c>
      <c r="CZ288" s="518" t="s">
        <v>102</v>
      </c>
      <c r="DA288" s="518" t="s">
        <v>102</v>
      </c>
      <c r="DB288" s="518" t="s">
        <v>102</v>
      </c>
      <c r="DC288" s="518" t="s">
        <v>102</v>
      </c>
      <c r="DD288" s="518" t="s">
        <v>102</v>
      </c>
      <c r="DE288" s="518" t="s">
        <v>102</v>
      </c>
      <c r="DF288" s="518" t="s">
        <v>102</v>
      </c>
      <c r="DG288" s="518" t="s">
        <v>102</v>
      </c>
      <c r="DH288" s="518" t="s">
        <v>102</v>
      </c>
      <c r="DI288" s="518" t="s">
        <v>102</v>
      </c>
      <c r="DJ288" s="518" t="s">
        <v>102</v>
      </c>
      <c r="DK288" s="518" t="s">
        <v>102</v>
      </c>
      <c r="DL288" s="518" t="s">
        <v>102</v>
      </c>
      <c r="DM288" s="518" t="s">
        <v>102</v>
      </c>
      <c r="DN288" s="518" t="s">
        <v>102</v>
      </c>
      <c r="DO288" s="518" t="s">
        <v>102</v>
      </c>
      <c r="DP288" s="518" t="s">
        <v>102</v>
      </c>
      <c r="DQ288" s="518" t="s">
        <v>102</v>
      </c>
      <c r="DR288" s="518" t="s">
        <v>102</v>
      </c>
      <c r="DS288" s="518" t="s">
        <v>102</v>
      </c>
      <c r="DT288" s="518" t="s">
        <v>102</v>
      </c>
      <c r="DU288" s="518" t="s">
        <v>102</v>
      </c>
      <c r="DV288" s="518" t="s">
        <v>102</v>
      </c>
      <c r="DW288" s="518" t="s">
        <v>102</v>
      </c>
      <c r="DX288" s="518" t="s">
        <v>102</v>
      </c>
      <c r="DY288" s="518" t="s">
        <v>102</v>
      </c>
      <c r="DZ288" s="518" t="s">
        <v>102</v>
      </c>
      <c r="EA288" s="518" t="s">
        <v>102</v>
      </c>
      <c r="EB288" s="518" t="s">
        <v>102</v>
      </c>
      <c r="EC288" s="518" t="s">
        <v>102</v>
      </c>
      <c r="ED288" s="518" t="s">
        <v>102</v>
      </c>
      <c r="EE288" s="518" t="s">
        <v>102</v>
      </c>
      <c r="EF288" s="518" t="s">
        <v>102</v>
      </c>
      <c r="EG288" s="518" t="s">
        <v>102</v>
      </c>
      <c r="EH288" s="518" t="s">
        <v>102</v>
      </c>
      <c r="EI288" s="518" t="s">
        <v>102</v>
      </c>
      <c r="EJ288" s="518" t="s">
        <v>102</v>
      </c>
      <c r="EK288" s="518" t="s">
        <v>102</v>
      </c>
      <c r="EL288" s="518" t="s">
        <v>102</v>
      </c>
      <c r="EM288" s="518" t="s">
        <v>102</v>
      </c>
      <c r="EN288" s="518" t="s">
        <v>102</v>
      </c>
      <c r="EO288" s="518" t="s">
        <v>102</v>
      </c>
      <c r="EP288" s="518" t="s">
        <v>102</v>
      </c>
      <c r="EQ288" s="518" t="s">
        <v>102</v>
      </c>
      <c r="ER288" s="518" t="s">
        <v>102</v>
      </c>
      <c r="ES288" s="518" t="s">
        <v>102</v>
      </c>
      <c r="ET288" s="518" t="s">
        <v>102</v>
      </c>
      <c r="EU288" s="518" t="s">
        <v>102</v>
      </c>
      <c r="EV288" s="518" t="s">
        <v>102</v>
      </c>
      <c r="EW288" s="518" t="s">
        <v>102</v>
      </c>
      <c r="EX288" s="518" t="s">
        <v>102</v>
      </c>
      <c r="EY288" s="518" t="s">
        <v>102</v>
      </c>
      <c r="EZ288" s="518" t="s">
        <v>102</v>
      </c>
      <c r="FA288" s="518" t="s">
        <v>102</v>
      </c>
      <c r="FB288" s="518" t="s">
        <v>102</v>
      </c>
      <c r="FC288" s="518" t="s">
        <v>102</v>
      </c>
      <c r="FD288" s="518" t="s">
        <v>102</v>
      </c>
      <c r="FE288" s="518" t="s">
        <v>102</v>
      </c>
      <c r="FF288" s="518" t="s">
        <v>102</v>
      </c>
      <c r="FG288" s="518" t="s">
        <v>102</v>
      </c>
      <c r="FH288" s="518" t="s">
        <v>102</v>
      </c>
      <c r="FI288" s="518" t="s">
        <v>102</v>
      </c>
      <c r="FJ288" s="518" t="s">
        <v>102</v>
      </c>
      <c r="FK288" s="518" t="s">
        <v>102</v>
      </c>
      <c r="FL288" s="518" t="s">
        <v>102</v>
      </c>
      <c r="FM288" s="518" t="s">
        <v>102</v>
      </c>
      <c r="FN288" s="518" t="s">
        <v>102</v>
      </c>
      <c r="FO288" s="518" t="s">
        <v>102</v>
      </c>
      <c r="FP288" s="518" t="s">
        <v>102</v>
      </c>
      <c r="FQ288" s="518" t="s">
        <v>102</v>
      </c>
      <c r="FR288" s="518" t="s">
        <v>102</v>
      </c>
      <c r="FS288" s="518" t="s">
        <v>102</v>
      </c>
      <c r="FT288" s="518" t="s">
        <v>102</v>
      </c>
      <c r="FU288" s="518" t="s">
        <v>102</v>
      </c>
      <c r="FV288" s="518" t="s">
        <v>102</v>
      </c>
      <c r="FW288" s="518" t="s">
        <v>102</v>
      </c>
      <c r="FX288" s="518" t="s">
        <v>102</v>
      </c>
      <c r="FY288" s="518" t="s">
        <v>102</v>
      </c>
      <c r="FZ288" s="518" t="s">
        <v>102</v>
      </c>
      <c r="GA288" s="518" t="s">
        <v>102</v>
      </c>
      <c r="GB288" s="518" t="s">
        <v>102</v>
      </c>
      <c r="GC288" s="518" t="s">
        <v>102</v>
      </c>
      <c r="GD288" s="518" t="s">
        <v>102</v>
      </c>
      <c r="GE288" s="518" t="s">
        <v>102</v>
      </c>
      <c r="GF288" s="518" t="s">
        <v>102</v>
      </c>
      <c r="GG288" s="518" t="s">
        <v>102</v>
      </c>
      <c r="GH288" s="518" t="s">
        <v>102</v>
      </c>
      <c r="GI288" s="518" t="s">
        <v>102</v>
      </c>
      <c r="GJ288" s="518" t="s">
        <v>102</v>
      </c>
      <c r="GK288" s="518" t="s">
        <v>102</v>
      </c>
      <c r="GL288" s="518" t="s">
        <v>102</v>
      </c>
      <c r="GM288" s="518" t="s">
        <v>102</v>
      </c>
      <c r="GN288" s="518" t="s">
        <v>102</v>
      </c>
      <c r="GO288" s="518" t="s">
        <v>102</v>
      </c>
      <c r="GP288" s="518" t="s">
        <v>102</v>
      </c>
      <c r="GQ288" s="518" t="s">
        <v>102</v>
      </c>
      <c r="GR288" s="518" t="s">
        <v>102</v>
      </c>
      <c r="GS288" s="518" t="s">
        <v>102</v>
      </c>
      <c r="GT288" s="518" t="s">
        <v>102</v>
      </c>
      <c r="GU288" s="518" t="s">
        <v>102</v>
      </c>
      <c r="GV288" s="518" t="s">
        <v>102</v>
      </c>
      <c r="GW288" s="518" t="s">
        <v>102</v>
      </c>
      <c r="GX288" s="518" t="s">
        <v>102</v>
      </c>
      <c r="GY288" s="518" t="s">
        <v>102</v>
      </c>
      <c r="GZ288" s="518" t="s">
        <v>102</v>
      </c>
      <c r="HA288" s="518" t="s">
        <v>102</v>
      </c>
      <c r="HB288" s="518" t="s">
        <v>102</v>
      </c>
      <c r="HC288" s="511" t="str">
        <f t="shared" si="4"/>
        <v>2007-800283</v>
      </c>
    </row>
    <row r="289" spans="1:211" ht="48" hidden="1" customHeight="1" x14ac:dyDescent="0.15">
      <c r="A289" s="514" t="s">
        <v>4640</v>
      </c>
      <c r="B289" s="519" t="s">
        <v>13817</v>
      </c>
      <c r="C289" s="513">
        <v>40241</v>
      </c>
      <c r="D289" s="519" t="s">
        <v>8419</v>
      </c>
      <c r="E289" s="519" t="s">
        <v>8498</v>
      </c>
      <c r="F289" s="519" t="s">
        <v>8421</v>
      </c>
      <c r="G289" s="513">
        <v>41193</v>
      </c>
      <c r="H289" s="519" t="s">
        <v>13818</v>
      </c>
      <c r="I289" s="519" t="s">
        <v>13819</v>
      </c>
      <c r="J289" s="513" t="s">
        <v>13820</v>
      </c>
      <c r="K289" s="519" t="s">
        <v>13821</v>
      </c>
      <c r="L289" s="519"/>
      <c r="M289" s="519"/>
      <c r="N289" s="513" t="s">
        <v>13822</v>
      </c>
      <c r="O289" s="513"/>
      <c r="P289" s="519" t="s">
        <v>8809</v>
      </c>
      <c r="Q289" s="513">
        <v>41179</v>
      </c>
      <c r="R289" s="513">
        <v>40604</v>
      </c>
      <c r="S289" s="514" t="s">
        <v>13823</v>
      </c>
      <c r="T289" s="514">
        <v>2012</v>
      </c>
      <c r="U289" s="515" t="s">
        <v>13222</v>
      </c>
      <c r="V289" s="514">
        <v>137</v>
      </c>
      <c r="W289" s="514">
        <v>2</v>
      </c>
      <c r="X289" s="514">
        <v>1</v>
      </c>
      <c r="Y289" s="513">
        <v>37755</v>
      </c>
      <c r="Z289" s="512" t="s">
        <v>13824</v>
      </c>
      <c r="AA289" s="512" t="s">
        <v>13825</v>
      </c>
      <c r="AB289" s="513">
        <v>38323</v>
      </c>
      <c r="AC289" s="513">
        <v>39624</v>
      </c>
      <c r="AD289" s="512" t="s">
        <v>13826</v>
      </c>
      <c r="AE289" s="513">
        <v>38849</v>
      </c>
      <c r="AF289" s="512" t="s">
        <v>9163</v>
      </c>
      <c r="AG289" s="512" t="s">
        <v>13825</v>
      </c>
      <c r="AH289" s="516">
        <v>4105586</v>
      </c>
      <c r="AI289" s="513">
        <v>39542</v>
      </c>
      <c r="AJ289" s="513" t="s">
        <v>138</v>
      </c>
      <c r="AK289" s="511" t="s">
        <v>138</v>
      </c>
      <c r="AL289" s="513" t="s">
        <v>138</v>
      </c>
      <c r="AM289" s="511" t="s">
        <v>138</v>
      </c>
      <c r="AN289" s="511" t="s">
        <v>13827</v>
      </c>
      <c r="AO289" s="511" t="s">
        <v>2077</v>
      </c>
      <c r="AP289" s="511" t="s">
        <v>13828</v>
      </c>
      <c r="AQ289" s="511" t="s">
        <v>13829</v>
      </c>
      <c r="AR289" s="511" t="s">
        <v>13830</v>
      </c>
      <c r="AS289" s="511" t="s">
        <v>2078</v>
      </c>
      <c r="AT289" s="511" t="s">
        <v>2078</v>
      </c>
      <c r="AU289" s="511" t="s">
        <v>13831</v>
      </c>
      <c r="AV289" s="511" t="s">
        <v>13832</v>
      </c>
      <c r="AW289" s="511" t="s">
        <v>2078</v>
      </c>
      <c r="AX289" s="511" t="s">
        <v>13831</v>
      </c>
      <c r="AY289" s="511" t="s">
        <v>2079</v>
      </c>
      <c r="AZ289" s="511" t="s">
        <v>2079</v>
      </c>
      <c r="BA289" s="511" t="s">
        <v>2080</v>
      </c>
      <c r="BB289" s="511">
        <v>10076</v>
      </c>
      <c r="BC289" s="512" t="s">
        <v>2075</v>
      </c>
      <c r="BD289" s="511" t="s">
        <v>2076</v>
      </c>
      <c r="BE289" s="511" t="s">
        <v>13833</v>
      </c>
      <c r="BF289" s="511" t="s">
        <v>2074</v>
      </c>
      <c r="BG289" s="511" t="s">
        <v>13834</v>
      </c>
      <c r="BH289" s="511" t="s">
        <v>8648</v>
      </c>
      <c r="BI289" s="511">
        <v>2</v>
      </c>
      <c r="BJ289" s="511">
        <v>6</v>
      </c>
      <c r="BK289" s="511" t="s">
        <v>138</v>
      </c>
      <c r="BL289" s="511" t="s">
        <v>138</v>
      </c>
      <c r="BM289" s="511" t="s">
        <v>13835</v>
      </c>
      <c r="BN289" s="511" t="s">
        <v>138</v>
      </c>
      <c r="BO289" s="511" t="s">
        <v>9027</v>
      </c>
      <c r="BP289" s="513" t="s">
        <v>138</v>
      </c>
      <c r="BQ289" s="511" t="s">
        <v>138</v>
      </c>
      <c r="BR289" s="511" t="s">
        <v>8445</v>
      </c>
      <c r="BS289" s="511" t="s">
        <v>13836</v>
      </c>
      <c r="BT289" s="511" t="s">
        <v>138</v>
      </c>
      <c r="BU289" s="511" t="s">
        <v>13837</v>
      </c>
      <c r="BV289" s="511" t="s">
        <v>138</v>
      </c>
      <c r="BW289" s="511">
        <v>1</v>
      </c>
      <c r="BX289" s="511" t="s">
        <v>13838</v>
      </c>
      <c r="BY289" s="511" t="s">
        <v>138</v>
      </c>
      <c r="BZ289" s="511">
        <v>14</v>
      </c>
      <c r="CA289" s="511" t="s">
        <v>13839</v>
      </c>
      <c r="CB289" s="511" t="s">
        <v>13840</v>
      </c>
      <c r="CC289" s="511" t="s">
        <v>13841</v>
      </c>
      <c r="CD289" s="511" t="s">
        <v>5461</v>
      </c>
      <c r="CE289" s="518" t="s">
        <v>13842</v>
      </c>
      <c r="CF289" s="518" t="s">
        <v>13843</v>
      </c>
      <c r="CG289" s="518" t="s">
        <v>13844</v>
      </c>
      <c r="CH289" s="518" t="s">
        <v>13845</v>
      </c>
      <c r="CI289" s="518" t="s">
        <v>13846</v>
      </c>
      <c r="CJ289" s="518" t="s">
        <v>13847</v>
      </c>
      <c r="CK289" s="518" t="s">
        <v>13848</v>
      </c>
      <c r="CL289" s="518" t="s">
        <v>13849</v>
      </c>
      <c r="CM289" s="518" t="s">
        <v>13850</v>
      </c>
      <c r="CN289" s="518" t="s">
        <v>102</v>
      </c>
      <c r="CO289" s="518" t="s">
        <v>102</v>
      </c>
      <c r="CP289" s="518" t="s">
        <v>102</v>
      </c>
      <c r="CQ289" s="518" t="s">
        <v>102</v>
      </c>
      <c r="CR289" s="518" t="s">
        <v>102</v>
      </c>
      <c r="CS289" s="518" t="s">
        <v>102</v>
      </c>
      <c r="CT289" s="518" t="s">
        <v>102</v>
      </c>
      <c r="CU289" s="518" t="s">
        <v>102</v>
      </c>
      <c r="CV289" s="518" t="s">
        <v>102</v>
      </c>
      <c r="CW289" s="518" t="s">
        <v>102</v>
      </c>
      <c r="CX289" s="518" t="s">
        <v>102</v>
      </c>
      <c r="CY289" s="518" t="s">
        <v>102</v>
      </c>
      <c r="CZ289" s="518" t="s">
        <v>102</v>
      </c>
      <c r="DA289" s="518" t="s">
        <v>102</v>
      </c>
      <c r="DB289" s="518" t="s">
        <v>102</v>
      </c>
      <c r="DC289" s="518" t="s">
        <v>102</v>
      </c>
      <c r="DD289" s="518" t="s">
        <v>102</v>
      </c>
      <c r="DE289" s="518" t="s">
        <v>102</v>
      </c>
      <c r="DF289" s="518" t="s">
        <v>102</v>
      </c>
      <c r="DG289" s="518" t="s">
        <v>102</v>
      </c>
      <c r="DH289" s="518" t="s">
        <v>102</v>
      </c>
      <c r="DI289" s="518" t="s">
        <v>102</v>
      </c>
      <c r="DJ289" s="518" t="s">
        <v>102</v>
      </c>
      <c r="DK289" s="518" t="s">
        <v>102</v>
      </c>
      <c r="DL289" s="518" t="s">
        <v>102</v>
      </c>
      <c r="DM289" s="518" t="s">
        <v>102</v>
      </c>
      <c r="DN289" s="518" t="s">
        <v>102</v>
      </c>
      <c r="DO289" s="518" t="s">
        <v>102</v>
      </c>
      <c r="DP289" s="518" t="s">
        <v>102</v>
      </c>
      <c r="DQ289" s="518" t="s">
        <v>102</v>
      </c>
      <c r="DR289" s="518" t="s">
        <v>102</v>
      </c>
      <c r="DS289" s="518" t="s">
        <v>102</v>
      </c>
      <c r="DT289" s="518" t="s">
        <v>102</v>
      </c>
      <c r="DU289" s="518" t="s">
        <v>102</v>
      </c>
      <c r="DV289" s="518" t="s">
        <v>102</v>
      </c>
      <c r="DW289" s="518" t="s">
        <v>102</v>
      </c>
      <c r="DX289" s="518" t="s">
        <v>102</v>
      </c>
      <c r="DY289" s="518" t="s">
        <v>102</v>
      </c>
      <c r="DZ289" s="518" t="s">
        <v>102</v>
      </c>
      <c r="EA289" s="518" t="s">
        <v>102</v>
      </c>
      <c r="EB289" s="518" t="s">
        <v>102</v>
      </c>
      <c r="EC289" s="518" t="s">
        <v>102</v>
      </c>
      <c r="ED289" s="518" t="s">
        <v>102</v>
      </c>
      <c r="EE289" s="518" t="s">
        <v>102</v>
      </c>
      <c r="EF289" s="518" t="s">
        <v>102</v>
      </c>
      <c r="EG289" s="518" t="s">
        <v>102</v>
      </c>
      <c r="EH289" s="518" t="s">
        <v>102</v>
      </c>
      <c r="EI289" s="518" t="s">
        <v>102</v>
      </c>
      <c r="EJ289" s="518" t="s">
        <v>102</v>
      </c>
      <c r="EK289" s="518" t="s">
        <v>102</v>
      </c>
      <c r="EL289" s="518" t="s">
        <v>102</v>
      </c>
      <c r="EM289" s="518" t="s">
        <v>102</v>
      </c>
      <c r="EN289" s="518" t="s">
        <v>102</v>
      </c>
      <c r="EO289" s="518" t="s">
        <v>102</v>
      </c>
      <c r="EP289" s="518" t="s">
        <v>102</v>
      </c>
      <c r="EQ289" s="518" t="s">
        <v>102</v>
      </c>
      <c r="ER289" s="518" t="s">
        <v>102</v>
      </c>
      <c r="ES289" s="518" t="s">
        <v>102</v>
      </c>
      <c r="ET289" s="518" t="s">
        <v>102</v>
      </c>
      <c r="EU289" s="518" t="s">
        <v>102</v>
      </c>
      <c r="EV289" s="518" t="s">
        <v>102</v>
      </c>
      <c r="EW289" s="518" t="s">
        <v>102</v>
      </c>
      <c r="EX289" s="518" t="s">
        <v>102</v>
      </c>
      <c r="EY289" s="518" t="s">
        <v>102</v>
      </c>
      <c r="EZ289" s="518" t="s">
        <v>102</v>
      </c>
      <c r="FA289" s="518" t="s">
        <v>102</v>
      </c>
      <c r="FB289" s="518" t="s">
        <v>102</v>
      </c>
      <c r="FC289" s="518" t="s">
        <v>102</v>
      </c>
      <c r="FD289" s="518" t="s">
        <v>102</v>
      </c>
      <c r="FE289" s="518" t="s">
        <v>102</v>
      </c>
      <c r="FF289" s="518" t="s">
        <v>102</v>
      </c>
      <c r="FG289" s="518" t="s">
        <v>102</v>
      </c>
      <c r="FH289" s="518" t="s">
        <v>102</v>
      </c>
      <c r="FI289" s="518" t="s">
        <v>102</v>
      </c>
      <c r="FJ289" s="518" t="s">
        <v>102</v>
      </c>
      <c r="FK289" s="518" t="s">
        <v>102</v>
      </c>
      <c r="FL289" s="518" t="s">
        <v>102</v>
      </c>
      <c r="FM289" s="518" t="s">
        <v>102</v>
      </c>
      <c r="FN289" s="518" t="s">
        <v>102</v>
      </c>
      <c r="FO289" s="518" t="s">
        <v>102</v>
      </c>
      <c r="FP289" s="518" t="s">
        <v>102</v>
      </c>
      <c r="FQ289" s="518" t="s">
        <v>102</v>
      </c>
      <c r="FR289" s="518" t="s">
        <v>102</v>
      </c>
      <c r="FS289" s="518" t="s">
        <v>102</v>
      </c>
      <c r="FT289" s="518" t="s">
        <v>102</v>
      </c>
      <c r="FU289" s="518" t="s">
        <v>102</v>
      </c>
      <c r="FV289" s="518" t="s">
        <v>102</v>
      </c>
      <c r="FW289" s="518" t="s">
        <v>102</v>
      </c>
      <c r="FX289" s="518" t="s">
        <v>102</v>
      </c>
      <c r="FY289" s="518" t="s">
        <v>102</v>
      </c>
      <c r="FZ289" s="518" t="s">
        <v>102</v>
      </c>
      <c r="GA289" s="518" t="s">
        <v>102</v>
      </c>
      <c r="GB289" s="518" t="s">
        <v>102</v>
      </c>
      <c r="GC289" s="518" t="s">
        <v>102</v>
      </c>
      <c r="GD289" s="518" t="s">
        <v>102</v>
      </c>
      <c r="GE289" s="518" t="s">
        <v>102</v>
      </c>
      <c r="GF289" s="518" t="s">
        <v>102</v>
      </c>
      <c r="GG289" s="518" t="s">
        <v>102</v>
      </c>
      <c r="GH289" s="518" t="s">
        <v>102</v>
      </c>
      <c r="GI289" s="518" t="s">
        <v>102</v>
      </c>
      <c r="GJ289" s="518" t="s">
        <v>102</v>
      </c>
      <c r="GK289" s="518" t="s">
        <v>102</v>
      </c>
      <c r="GL289" s="518" t="s">
        <v>102</v>
      </c>
      <c r="GM289" s="518" t="s">
        <v>102</v>
      </c>
      <c r="GN289" s="518" t="s">
        <v>102</v>
      </c>
      <c r="GO289" s="518" t="s">
        <v>102</v>
      </c>
      <c r="GP289" s="518" t="s">
        <v>102</v>
      </c>
      <c r="GQ289" s="518" t="s">
        <v>102</v>
      </c>
      <c r="GR289" s="518" t="s">
        <v>102</v>
      </c>
      <c r="GS289" s="518" t="s">
        <v>102</v>
      </c>
      <c r="GT289" s="518" t="s">
        <v>102</v>
      </c>
      <c r="GU289" s="518" t="s">
        <v>102</v>
      </c>
      <c r="GV289" s="518" t="s">
        <v>102</v>
      </c>
      <c r="GW289" s="518" t="s">
        <v>102</v>
      </c>
      <c r="GX289" s="518" t="s">
        <v>102</v>
      </c>
      <c r="GY289" s="518" t="s">
        <v>102</v>
      </c>
      <c r="GZ289" s="518" t="s">
        <v>102</v>
      </c>
      <c r="HA289" s="518" t="s">
        <v>102</v>
      </c>
      <c r="HB289" s="518" t="s">
        <v>102</v>
      </c>
      <c r="HC289" s="511" t="str">
        <f t="shared" si="4"/>
        <v>2010-800036</v>
      </c>
    </row>
    <row r="290" spans="1:211" ht="48" hidden="1" customHeight="1" x14ac:dyDescent="0.15">
      <c r="A290" s="514" t="s">
        <v>4640</v>
      </c>
      <c r="B290" s="519" t="s">
        <v>13851</v>
      </c>
      <c r="C290" s="513">
        <v>40584</v>
      </c>
      <c r="D290" s="519" t="s">
        <v>8419</v>
      </c>
      <c r="E290" s="519" t="s">
        <v>8465</v>
      </c>
      <c r="F290" s="519" t="s">
        <v>8466</v>
      </c>
      <c r="G290" s="513">
        <v>40624</v>
      </c>
      <c r="H290" s="519" t="s">
        <v>13852</v>
      </c>
      <c r="I290" s="519"/>
      <c r="J290" s="513"/>
      <c r="K290" s="519"/>
      <c r="L290" s="519"/>
      <c r="M290" s="519"/>
      <c r="N290" s="513"/>
      <c r="O290" s="513"/>
      <c r="P290" s="519"/>
      <c r="Q290" s="513"/>
      <c r="R290" s="513"/>
      <c r="S290" s="514" t="s">
        <v>13853</v>
      </c>
      <c r="T290" s="514">
        <v>2012</v>
      </c>
      <c r="U290" s="515" t="s">
        <v>13222</v>
      </c>
      <c r="V290" s="514">
        <v>137</v>
      </c>
      <c r="W290" s="514">
        <v>2</v>
      </c>
      <c r="X290" s="514">
        <v>2</v>
      </c>
      <c r="Y290" s="513">
        <v>37755</v>
      </c>
      <c r="Z290" s="512" t="s">
        <v>13824</v>
      </c>
      <c r="AA290" s="512" t="s">
        <v>13825</v>
      </c>
      <c r="AB290" s="513">
        <v>38323</v>
      </c>
      <c r="AC290" s="513">
        <v>39624</v>
      </c>
      <c r="AD290" s="512" t="s">
        <v>13826</v>
      </c>
      <c r="AE290" s="513">
        <v>38849</v>
      </c>
      <c r="AF290" s="512" t="s">
        <v>9163</v>
      </c>
      <c r="AG290" s="512" t="s">
        <v>13825</v>
      </c>
      <c r="AH290" s="516">
        <v>4105586</v>
      </c>
      <c r="AI290" s="513">
        <v>39542</v>
      </c>
      <c r="AJ290" s="513" t="s">
        <v>138</v>
      </c>
      <c r="AK290" s="511" t="s">
        <v>138</v>
      </c>
      <c r="AL290" s="513" t="s">
        <v>138</v>
      </c>
      <c r="AM290" s="511" t="s">
        <v>138</v>
      </c>
      <c r="AN290" s="511" t="s">
        <v>13827</v>
      </c>
      <c r="AO290" s="511" t="s">
        <v>2077</v>
      </c>
      <c r="AP290" s="511" t="s">
        <v>13828</v>
      </c>
      <c r="AQ290" s="511" t="s">
        <v>13829</v>
      </c>
      <c r="AR290" s="511" t="s">
        <v>13830</v>
      </c>
      <c r="AS290" s="511" t="s">
        <v>2078</v>
      </c>
      <c r="AT290" s="511" t="s">
        <v>2078</v>
      </c>
      <c r="AU290" s="511" t="s">
        <v>13831</v>
      </c>
      <c r="AV290" s="511" t="s">
        <v>13832</v>
      </c>
      <c r="AW290" s="511" t="s">
        <v>2078</v>
      </c>
      <c r="AX290" s="511" t="s">
        <v>13831</v>
      </c>
      <c r="AY290" s="511" t="s">
        <v>2079</v>
      </c>
      <c r="AZ290" s="511" t="s">
        <v>2079</v>
      </c>
      <c r="BA290" s="511" t="s">
        <v>2080</v>
      </c>
      <c r="BB290" s="511">
        <v>10076</v>
      </c>
      <c r="BC290" s="512" t="s">
        <v>2075</v>
      </c>
      <c r="BD290" s="511" t="s">
        <v>2076</v>
      </c>
      <c r="BE290" s="511" t="s">
        <v>13833</v>
      </c>
      <c r="BF290" s="511" t="s">
        <v>2074</v>
      </c>
      <c r="BG290" s="511" t="s">
        <v>13834</v>
      </c>
      <c r="BH290" s="511" t="s">
        <v>8648</v>
      </c>
      <c r="BI290" s="511">
        <v>2</v>
      </c>
      <c r="BJ290" s="511">
        <v>6</v>
      </c>
      <c r="BK290" s="511" t="s">
        <v>138</v>
      </c>
      <c r="BL290" s="511" t="s">
        <v>138</v>
      </c>
      <c r="BM290" s="511" t="s">
        <v>13835</v>
      </c>
      <c r="BN290" s="511" t="s">
        <v>138</v>
      </c>
      <c r="BO290" s="511" t="s">
        <v>9027</v>
      </c>
      <c r="BP290" s="513" t="s">
        <v>138</v>
      </c>
      <c r="BQ290" s="511" t="s">
        <v>138</v>
      </c>
      <c r="BR290" s="511" t="s">
        <v>8445</v>
      </c>
      <c r="BS290" s="511" t="s">
        <v>13836</v>
      </c>
      <c r="BT290" s="511" t="s">
        <v>138</v>
      </c>
      <c r="BU290" s="511" t="s">
        <v>13837</v>
      </c>
      <c r="BV290" s="511" t="s">
        <v>138</v>
      </c>
      <c r="BW290" s="511">
        <v>1</v>
      </c>
      <c r="BX290" s="511" t="s">
        <v>13838</v>
      </c>
      <c r="BY290" s="511" t="s">
        <v>138</v>
      </c>
      <c r="BZ290" s="511">
        <v>14</v>
      </c>
      <c r="CA290" s="511" t="s">
        <v>13839</v>
      </c>
      <c r="CB290" s="511" t="s">
        <v>13840</v>
      </c>
      <c r="CC290" s="511" t="s">
        <v>13841</v>
      </c>
      <c r="CD290" s="511" t="s">
        <v>5461</v>
      </c>
      <c r="CE290" s="518" t="s">
        <v>102</v>
      </c>
      <c r="CF290" s="518" t="s">
        <v>102</v>
      </c>
      <c r="CG290" s="518" t="s">
        <v>102</v>
      </c>
      <c r="CH290" s="518" t="s">
        <v>102</v>
      </c>
      <c r="CI290" s="518" t="s">
        <v>102</v>
      </c>
      <c r="CJ290" s="518" t="s">
        <v>102</v>
      </c>
      <c r="CK290" s="518" t="s">
        <v>102</v>
      </c>
      <c r="CL290" s="518" t="s">
        <v>102</v>
      </c>
      <c r="CM290" s="518" t="s">
        <v>102</v>
      </c>
      <c r="CN290" s="518" t="s">
        <v>102</v>
      </c>
      <c r="CO290" s="518" t="s">
        <v>102</v>
      </c>
      <c r="CP290" s="518" t="s">
        <v>102</v>
      </c>
      <c r="CQ290" s="518" t="s">
        <v>102</v>
      </c>
      <c r="CR290" s="518" t="s">
        <v>102</v>
      </c>
      <c r="CS290" s="518" t="s">
        <v>102</v>
      </c>
      <c r="CT290" s="518" t="s">
        <v>102</v>
      </c>
      <c r="CU290" s="518" t="s">
        <v>102</v>
      </c>
      <c r="CV290" s="518" t="s">
        <v>102</v>
      </c>
      <c r="CW290" s="518" t="s">
        <v>102</v>
      </c>
      <c r="CX290" s="518" t="s">
        <v>102</v>
      </c>
      <c r="CY290" s="518" t="s">
        <v>102</v>
      </c>
      <c r="CZ290" s="518" t="s">
        <v>102</v>
      </c>
      <c r="DA290" s="518" t="s">
        <v>102</v>
      </c>
      <c r="DB290" s="518" t="s">
        <v>102</v>
      </c>
      <c r="DC290" s="518" t="s">
        <v>102</v>
      </c>
      <c r="DD290" s="518" t="s">
        <v>102</v>
      </c>
      <c r="DE290" s="518" t="s">
        <v>102</v>
      </c>
      <c r="DF290" s="518" t="s">
        <v>102</v>
      </c>
      <c r="DG290" s="518" t="s">
        <v>102</v>
      </c>
      <c r="DH290" s="518" t="s">
        <v>102</v>
      </c>
      <c r="DI290" s="518" t="s">
        <v>102</v>
      </c>
      <c r="DJ290" s="518" t="s">
        <v>102</v>
      </c>
      <c r="DK290" s="518" t="s">
        <v>102</v>
      </c>
      <c r="DL290" s="518" t="s">
        <v>102</v>
      </c>
      <c r="DM290" s="518" t="s">
        <v>102</v>
      </c>
      <c r="DN290" s="518" t="s">
        <v>102</v>
      </c>
      <c r="DO290" s="518" t="s">
        <v>102</v>
      </c>
      <c r="DP290" s="518" t="s">
        <v>102</v>
      </c>
      <c r="DQ290" s="518" t="s">
        <v>102</v>
      </c>
      <c r="DR290" s="518" t="s">
        <v>102</v>
      </c>
      <c r="DS290" s="518" t="s">
        <v>102</v>
      </c>
      <c r="DT290" s="518" t="s">
        <v>102</v>
      </c>
      <c r="DU290" s="518" t="s">
        <v>102</v>
      </c>
      <c r="DV290" s="518" t="s">
        <v>102</v>
      </c>
      <c r="DW290" s="518" t="s">
        <v>102</v>
      </c>
      <c r="DX290" s="518" t="s">
        <v>102</v>
      </c>
      <c r="DY290" s="518" t="s">
        <v>102</v>
      </c>
      <c r="DZ290" s="518" t="s">
        <v>102</v>
      </c>
      <c r="EA290" s="518" t="s">
        <v>102</v>
      </c>
      <c r="EB290" s="518" t="s">
        <v>102</v>
      </c>
      <c r="EC290" s="518" t="s">
        <v>102</v>
      </c>
      <c r="ED290" s="518" t="s">
        <v>102</v>
      </c>
      <c r="EE290" s="518" t="s">
        <v>102</v>
      </c>
      <c r="EF290" s="518" t="s">
        <v>102</v>
      </c>
      <c r="EG290" s="518" t="s">
        <v>102</v>
      </c>
      <c r="EH290" s="518" t="s">
        <v>102</v>
      </c>
      <c r="EI290" s="518" t="s">
        <v>102</v>
      </c>
      <c r="EJ290" s="518" t="s">
        <v>102</v>
      </c>
      <c r="EK290" s="518" t="s">
        <v>102</v>
      </c>
      <c r="EL290" s="518" t="s">
        <v>102</v>
      </c>
      <c r="EM290" s="518" t="s">
        <v>102</v>
      </c>
      <c r="EN290" s="518" t="s">
        <v>102</v>
      </c>
      <c r="EO290" s="518" t="s">
        <v>102</v>
      </c>
      <c r="EP290" s="518" t="s">
        <v>102</v>
      </c>
      <c r="EQ290" s="518" t="s">
        <v>102</v>
      </c>
      <c r="ER290" s="518" t="s">
        <v>102</v>
      </c>
      <c r="ES290" s="518" t="s">
        <v>102</v>
      </c>
      <c r="ET290" s="518" t="s">
        <v>102</v>
      </c>
      <c r="EU290" s="518" t="s">
        <v>102</v>
      </c>
      <c r="EV290" s="518" t="s">
        <v>102</v>
      </c>
      <c r="EW290" s="518" t="s">
        <v>102</v>
      </c>
      <c r="EX290" s="518" t="s">
        <v>102</v>
      </c>
      <c r="EY290" s="518" t="s">
        <v>102</v>
      </c>
      <c r="EZ290" s="518" t="s">
        <v>102</v>
      </c>
      <c r="FA290" s="518" t="s">
        <v>102</v>
      </c>
      <c r="FB290" s="518" t="s">
        <v>102</v>
      </c>
      <c r="FC290" s="518" t="s">
        <v>102</v>
      </c>
      <c r="FD290" s="518" t="s">
        <v>102</v>
      </c>
      <c r="FE290" s="518" t="s">
        <v>102</v>
      </c>
      <c r="FF290" s="518" t="s">
        <v>102</v>
      </c>
      <c r="FG290" s="518" t="s">
        <v>102</v>
      </c>
      <c r="FH290" s="518" t="s">
        <v>102</v>
      </c>
      <c r="FI290" s="518" t="s">
        <v>102</v>
      </c>
      <c r="FJ290" s="518" t="s">
        <v>102</v>
      </c>
      <c r="FK290" s="518" t="s">
        <v>102</v>
      </c>
      <c r="FL290" s="518" t="s">
        <v>102</v>
      </c>
      <c r="FM290" s="518" t="s">
        <v>102</v>
      </c>
      <c r="FN290" s="518" t="s">
        <v>102</v>
      </c>
      <c r="FO290" s="518" t="s">
        <v>102</v>
      </c>
      <c r="FP290" s="518" t="s">
        <v>102</v>
      </c>
      <c r="FQ290" s="518" t="s">
        <v>102</v>
      </c>
      <c r="FR290" s="518" t="s">
        <v>102</v>
      </c>
      <c r="FS290" s="518" t="s">
        <v>102</v>
      </c>
      <c r="FT290" s="518" t="s">
        <v>102</v>
      </c>
      <c r="FU290" s="518" t="s">
        <v>102</v>
      </c>
      <c r="FV290" s="518" t="s">
        <v>102</v>
      </c>
      <c r="FW290" s="518" t="s">
        <v>102</v>
      </c>
      <c r="FX290" s="518" t="s">
        <v>102</v>
      </c>
      <c r="FY290" s="518" t="s">
        <v>102</v>
      </c>
      <c r="FZ290" s="518" t="s">
        <v>102</v>
      </c>
      <c r="GA290" s="518" t="s">
        <v>102</v>
      </c>
      <c r="GB290" s="518" t="s">
        <v>102</v>
      </c>
      <c r="GC290" s="518" t="s">
        <v>102</v>
      </c>
      <c r="GD290" s="518" t="s">
        <v>102</v>
      </c>
      <c r="GE290" s="518" t="s">
        <v>102</v>
      </c>
      <c r="GF290" s="518" t="s">
        <v>102</v>
      </c>
      <c r="GG290" s="518" t="s">
        <v>102</v>
      </c>
      <c r="GH290" s="518" t="s">
        <v>102</v>
      </c>
      <c r="GI290" s="518" t="s">
        <v>102</v>
      </c>
      <c r="GJ290" s="518" t="s">
        <v>102</v>
      </c>
      <c r="GK290" s="518" t="s">
        <v>102</v>
      </c>
      <c r="GL290" s="518" t="s">
        <v>102</v>
      </c>
      <c r="GM290" s="518" t="s">
        <v>102</v>
      </c>
      <c r="GN290" s="518" t="s">
        <v>102</v>
      </c>
      <c r="GO290" s="518" t="s">
        <v>102</v>
      </c>
      <c r="GP290" s="518" t="s">
        <v>102</v>
      </c>
      <c r="GQ290" s="518" t="s">
        <v>102</v>
      </c>
      <c r="GR290" s="518" t="s">
        <v>102</v>
      </c>
      <c r="GS290" s="518" t="s">
        <v>102</v>
      </c>
      <c r="GT290" s="518" t="s">
        <v>102</v>
      </c>
      <c r="GU290" s="518" t="s">
        <v>102</v>
      </c>
      <c r="GV290" s="518" t="s">
        <v>102</v>
      </c>
      <c r="GW290" s="518" t="s">
        <v>102</v>
      </c>
      <c r="GX290" s="518" t="s">
        <v>102</v>
      </c>
      <c r="GY290" s="518" t="s">
        <v>102</v>
      </c>
      <c r="GZ290" s="518" t="s">
        <v>102</v>
      </c>
      <c r="HA290" s="518" t="s">
        <v>102</v>
      </c>
      <c r="HB290" s="518" t="s">
        <v>102</v>
      </c>
      <c r="HC290" s="511" t="str">
        <f t="shared" si="4"/>
        <v>2011-390015</v>
      </c>
    </row>
    <row r="291" spans="1:211" ht="48" hidden="1" customHeight="1" x14ac:dyDescent="0.15">
      <c r="A291" s="511" t="s">
        <v>4645</v>
      </c>
      <c r="B291" s="512" t="s">
        <v>13854</v>
      </c>
      <c r="C291" s="513">
        <v>40478</v>
      </c>
      <c r="D291" s="512" t="s">
        <v>8419</v>
      </c>
      <c r="E291" s="512" t="s">
        <v>8498</v>
      </c>
      <c r="F291" s="512" t="s">
        <v>8421</v>
      </c>
      <c r="G291" s="513">
        <v>40787</v>
      </c>
      <c r="H291" s="512" t="s">
        <v>13855</v>
      </c>
      <c r="I291" s="512" t="s">
        <v>8682</v>
      </c>
      <c r="J291" s="513">
        <v>40746</v>
      </c>
      <c r="S291" s="514" t="s">
        <v>13856</v>
      </c>
      <c r="T291" s="511">
        <v>2011</v>
      </c>
      <c r="U291" s="515" t="s">
        <v>13379</v>
      </c>
      <c r="V291" s="514">
        <v>138</v>
      </c>
      <c r="W291" s="514">
        <v>1</v>
      </c>
      <c r="X291" s="514">
        <v>1</v>
      </c>
      <c r="Y291" s="513">
        <v>37771</v>
      </c>
      <c r="Z291" s="512" t="s">
        <v>13857</v>
      </c>
      <c r="AA291" s="512" t="s">
        <v>13858</v>
      </c>
      <c r="AB291" s="513">
        <v>38337</v>
      </c>
      <c r="AC291" s="513">
        <v>40135</v>
      </c>
      <c r="AD291" s="512" t="s">
        <v>13859</v>
      </c>
      <c r="AE291" s="513">
        <v>38622</v>
      </c>
      <c r="AF291" s="512" t="s">
        <v>138</v>
      </c>
      <c r="AG291" s="512" t="s">
        <v>13858</v>
      </c>
      <c r="AH291" s="516">
        <v>4368143</v>
      </c>
      <c r="AI291" s="513">
        <v>40060</v>
      </c>
      <c r="AJ291" s="513" t="s">
        <v>138</v>
      </c>
      <c r="AK291" s="511" t="s">
        <v>138</v>
      </c>
      <c r="AL291" s="513" t="s">
        <v>138</v>
      </c>
      <c r="AM291" s="511" t="s">
        <v>138</v>
      </c>
      <c r="AN291" s="511" t="s">
        <v>10310</v>
      </c>
      <c r="AO291" s="511" t="s">
        <v>1045</v>
      </c>
      <c r="AP291" s="511" t="s">
        <v>10312</v>
      </c>
      <c r="AQ291" s="511" t="s">
        <v>13860</v>
      </c>
      <c r="AR291" s="511" t="s">
        <v>10313</v>
      </c>
      <c r="AS291" s="511" t="s">
        <v>13861</v>
      </c>
      <c r="AT291" s="511" t="s">
        <v>13861</v>
      </c>
      <c r="AU291" s="511" t="s">
        <v>10314</v>
      </c>
      <c r="AV291" s="511" t="s">
        <v>13862</v>
      </c>
      <c r="AW291" s="511" t="s">
        <v>1046</v>
      </c>
      <c r="AX291" s="511" t="s">
        <v>13863</v>
      </c>
      <c r="AY291" s="511" t="s">
        <v>1047</v>
      </c>
      <c r="AZ291" s="511" t="s">
        <v>13864</v>
      </c>
      <c r="BA291" s="511" t="s">
        <v>1048</v>
      </c>
      <c r="BB291" s="511">
        <v>308014341</v>
      </c>
      <c r="BC291" s="512" t="s">
        <v>1042</v>
      </c>
      <c r="BD291" s="511" t="s">
        <v>1043</v>
      </c>
      <c r="BE291" s="511" t="s">
        <v>13865</v>
      </c>
      <c r="BF291" s="511" t="s">
        <v>13866</v>
      </c>
      <c r="BG291" s="511" t="s">
        <v>13867</v>
      </c>
      <c r="BH291" s="511" t="s">
        <v>8648</v>
      </c>
      <c r="BI291" s="511">
        <v>5</v>
      </c>
      <c r="BJ291" s="511">
        <v>13</v>
      </c>
      <c r="BK291" s="511" t="s">
        <v>138</v>
      </c>
      <c r="BL291" s="511" t="s">
        <v>138</v>
      </c>
      <c r="BM291" s="511" t="s">
        <v>13868</v>
      </c>
      <c r="BN291" s="511" t="s">
        <v>138</v>
      </c>
      <c r="BO291" s="511" t="s">
        <v>9027</v>
      </c>
      <c r="BP291" s="513" t="s">
        <v>138</v>
      </c>
      <c r="BQ291" s="511" t="s">
        <v>138</v>
      </c>
      <c r="BR291" s="511" t="s">
        <v>8482</v>
      </c>
      <c r="BS291" s="511" t="s">
        <v>13869</v>
      </c>
      <c r="BT291" s="511" t="s">
        <v>1044</v>
      </c>
      <c r="BU291" s="511" t="s">
        <v>13854</v>
      </c>
      <c r="BV291" s="511" t="s">
        <v>138</v>
      </c>
      <c r="BW291" s="511">
        <v>1</v>
      </c>
      <c r="BX291" s="511" t="s">
        <v>13870</v>
      </c>
      <c r="BY291" s="511" t="s">
        <v>138</v>
      </c>
      <c r="BZ291" s="511">
        <v>4</v>
      </c>
      <c r="CA291" s="511" t="s">
        <v>13871</v>
      </c>
      <c r="CB291" s="511" t="s">
        <v>13872</v>
      </c>
      <c r="CC291" s="511" t="s">
        <v>138</v>
      </c>
      <c r="CD291" s="511" t="s">
        <v>5465</v>
      </c>
      <c r="CE291" s="518" t="s">
        <v>13873</v>
      </c>
      <c r="CF291" s="518" t="s">
        <v>13874</v>
      </c>
      <c r="CG291" s="518" t="s">
        <v>102</v>
      </c>
      <c r="CH291" s="518" t="s">
        <v>102</v>
      </c>
      <c r="CI291" s="518" t="s">
        <v>102</v>
      </c>
      <c r="CJ291" s="518" t="s">
        <v>102</v>
      </c>
      <c r="CK291" s="518" t="s">
        <v>102</v>
      </c>
      <c r="CL291" s="518" t="s">
        <v>102</v>
      </c>
      <c r="CM291" s="518" t="s">
        <v>102</v>
      </c>
      <c r="CN291" s="518" t="s">
        <v>102</v>
      </c>
      <c r="CO291" s="518" t="s">
        <v>102</v>
      </c>
      <c r="CP291" s="518" t="s">
        <v>102</v>
      </c>
      <c r="CQ291" s="518" t="s">
        <v>102</v>
      </c>
      <c r="CR291" s="518" t="s">
        <v>102</v>
      </c>
      <c r="CS291" s="518" t="s">
        <v>102</v>
      </c>
      <c r="CT291" s="518" t="s">
        <v>102</v>
      </c>
      <c r="CU291" s="518" t="s">
        <v>102</v>
      </c>
      <c r="CV291" s="518" t="s">
        <v>102</v>
      </c>
      <c r="CW291" s="518" t="s">
        <v>102</v>
      </c>
      <c r="CX291" s="518" t="s">
        <v>102</v>
      </c>
      <c r="CY291" s="518" t="s">
        <v>102</v>
      </c>
      <c r="CZ291" s="518" t="s">
        <v>102</v>
      </c>
      <c r="DA291" s="518" t="s">
        <v>102</v>
      </c>
      <c r="DB291" s="518" t="s">
        <v>102</v>
      </c>
      <c r="DC291" s="518" t="s">
        <v>102</v>
      </c>
      <c r="DD291" s="518" t="s">
        <v>102</v>
      </c>
      <c r="DE291" s="518" t="s">
        <v>102</v>
      </c>
      <c r="DF291" s="518" t="s">
        <v>102</v>
      </c>
      <c r="DG291" s="518" t="s">
        <v>102</v>
      </c>
      <c r="DH291" s="518" t="s">
        <v>102</v>
      </c>
      <c r="DI291" s="518" t="s">
        <v>102</v>
      </c>
      <c r="DJ291" s="518" t="s">
        <v>102</v>
      </c>
      <c r="DK291" s="518" t="s">
        <v>102</v>
      </c>
      <c r="DL291" s="518" t="s">
        <v>102</v>
      </c>
      <c r="DM291" s="518" t="s">
        <v>102</v>
      </c>
      <c r="DN291" s="518" t="s">
        <v>102</v>
      </c>
      <c r="DO291" s="518" t="s">
        <v>102</v>
      </c>
      <c r="DP291" s="518" t="s">
        <v>102</v>
      </c>
      <c r="DQ291" s="518" t="s">
        <v>102</v>
      </c>
      <c r="DR291" s="518" t="s">
        <v>102</v>
      </c>
      <c r="DS291" s="518" t="s">
        <v>102</v>
      </c>
      <c r="DT291" s="518" t="s">
        <v>102</v>
      </c>
      <c r="DU291" s="518" t="s">
        <v>102</v>
      </c>
      <c r="DV291" s="518" t="s">
        <v>102</v>
      </c>
      <c r="DW291" s="518" t="s">
        <v>102</v>
      </c>
      <c r="DX291" s="518" t="s">
        <v>102</v>
      </c>
      <c r="DY291" s="518" t="s">
        <v>102</v>
      </c>
      <c r="DZ291" s="518" t="s">
        <v>102</v>
      </c>
      <c r="EA291" s="518" t="s">
        <v>102</v>
      </c>
      <c r="EB291" s="518" t="s">
        <v>102</v>
      </c>
      <c r="EC291" s="518" t="s">
        <v>102</v>
      </c>
      <c r="ED291" s="518" t="s">
        <v>102</v>
      </c>
      <c r="EE291" s="518" t="s">
        <v>102</v>
      </c>
      <c r="EF291" s="518" t="s">
        <v>102</v>
      </c>
      <c r="EG291" s="518" t="s">
        <v>102</v>
      </c>
      <c r="EH291" s="518" t="s">
        <v>102</v>
      </c>
      <c r="EI291" s="518" t="s">
        <v>102</v>
      </c>
      <c r="EJ291" s="518" t="s">
        <v>102</v>
      </c>
      <c r="EK291" s="518" t="s">
        <v>102</v>
      </c>
      <c r="EL291" s="518" t="s">
        <v>102</v>
      </c>
      <c r="EM291" s="518" t="s">
        <v>102</v>
      </c>
      <c r="EN291" s="518" t="s">
        <v>102</v>
      </c>
      <c r="EO291" s="518" t="s">
        <v>102</v>
      </c>
      <c r="EP291" s="518" t="s">
        <v>102</v>
      </c>
      <c r="EQ291" s="518" t="s">
        <v>102</v>
      </c>
      <c r="ER291" s="518" t="s">
        <v>102</v>
      </c>
      <c r="ES291" s="518" t="s">
        <v>102</v>
      </c>
      <c r="ET291" s="518" t="s">
        <v>102</v>
      </c>
      <c r="EU291" s="518" t="s">
        <v>102</v>
      </c>
      <c r="EV291" s="518" t="s">
        <v>102</v>
      </c>
      <c r="EW291" s="518" t="s">
        <v>102</v>
      </c>
      <c r="EX291" s="518" t="s">
        <v>102</v>
      </c>
      <c r="EY291" s="518" t="s">
        <v>102</v>
      </c>
      <c r="EZ291" s="518" t="s">
        <v>102</v>
      </c>
      <c r="FA291" s="518" t="s">
        <v>102</v>
      </c>
      <c r="FB291" s="518" t="s">
        <v>102</v>
      </c>
      <c r="FC291" s="518" t="s">
        <v>102</v>
      </c>
      <c r="FD291" s="518" t="s">
        <v>102</v>
      </c>
      <c r="FE291" s="518" t="s">
        <v>102</v>
      </c>
      <c r="FF291" s="518" t="s">
        <v>102</v>
      </c>
      <c r="FG291" s="518" t="s">
        <v>102</v>
      </c>
      <c r="FH291" s="518" t="s">
        <v>102</v>
      </c>
      <c r="FI291" s="518" t="s">
        <v>102</v>
      </c>
      <c r="FJ291" s="518" t="s">
        <v>102</v>
      </c>
      <c r="FK291" s="518" t="s">
        <v>102</v>
      </c>
      <c r="FL291" s="518" t="s">
        <v>102</v>
      </c>
      <c r="FM291" s="518" t="s">
        <v>102</v>
      </c>
      <c r="FN291" s="518" t="s">
        <v>102</v>
      </c>
      <c r="FO291" s="518" t="s">
        <v>102</v>
      </c>
      <c r="FP291" s="518" t="s">
        <v>102</v>
      </c>
      <c r="FQ291" s="518" t="s">
        <v>102</v>
      </c>
      <c r="FR291" s="518" t="s">
        <v>102</v>
      </c>
      <c r="FS291" s="518" t="s">
        <v>102</v>
      </c>
      <c r="FT291" s="518" t="s">
        <v>102</v>
      </c>
      <c r="FU291" s="518" t="s">
        <v>102</v>
      </c>
      <c r="FV291" s="518" t="s">
        <v>102</v>
      </c>
      <c r="FW291" s="518" t="s">
        <v>102</v>
      </c>
      <c r="FX291" s="518" t="s">
        <v>102</v>
      </c>
      <c r="FY291" s="518" t="s">
        <v>102</v>
      </c>
      <c r="FZ291" s="518" t="s">
        <v>102</v>
      </c>
      <c r="GA291" s="518" t="s">
        <v>102</v>
      </c>
      <c r="GB291" s="518" t="s">
        <v>102</v>
      </c>
      <c r="GC291" s="518" t="s">
        <v>102</v>
      </c>
      <c r="GD291" s="518" t="s">
        <v>102</v>
      </c>
      <c r="GE291" s="518" t="s">
        <v>102</v>
      </c>
      <c r="GF291" s="518" t="s">
        <v>102</v>
      </c>
      <c r="GG291" s="518" t="s">
        <v>102</v>
      </c>
      <c r="GH291" s="518" t="s">
        <v>102</v>
      </c>
      <c r="GI291" s="518" t="s">
        <v>102</v>
      </c>
      <c r="GJ291" s="518" t="s">
        <v>102</v>
      </c>
      <c r="GK291" s="518" t="s">
        <v>102</v>
      </c>
      <c r="GL291" s="518" t="s">
        <v>102</v>
      </c>
      <c r="GM291" s="518" t="s">
        <v>102</v>
      </c>
      <c r="GN291" s="518" t="s">
        <v>102</v>
      </c>
      <c r="GO291" s="518" t="s">
        <v>102</v>
      </c>
      <c r="GP291" s="518" t="s">
        <v>102</v>
      </c>
      <c r="GQ291" s="518" t="s">
        <v>102</v>
      </c>
      <c r="GR291" s="518" t="s">
        <v>102</v>
      </c>
      <c r="GS291" s="518" t="s">
        <v>102</v>
      </c>
      <c r="GT291" s="518" t="s">
        <v>102</v>
      </c>
      <c r="GU291" s="518" t="s">
        <v>102</v>
      </c>
      <c r="GV291" s="518" t="s">
        <v>102</v>
      </c>
      <c r="GW291" s="518" t="s">
        <v>102</v>
      </c>
      <c r="GX291" s="518" t="s">
        <v>102</v>
      </c>
      <c r="GY291" s="518" t="s">
        <v>102</v>
      </c>
      <c r="GZ291" s="518" t="s">
        <v>102</v>
      </c>
      <c r="HA291" s="518" t="s">
        <v>102</v>
      </c>
      <c r="HB291" s="518" t="s">
        <v>102</v>
      </c>
      <c r="HC291" s="511" t="str">
        <f t="shared" si="4"/>
        <v>2010-800199</v>
      </c>
    </row>
    <row r="292" spans="1:211" ht="48" hidden="1" customHeight="1" x14ac:dyDescent="0.15">
      <c r="A292" s="514" t="s">
        <v>4646</v>
      </c>
      <c r="B292" s="519" t="s">
        <v>13875</v>
      </c>
      <c r="C292" s="513">
        <v>39958</v>
      </c>
      <c r="D292" s="519" t="s">
        <v>8419</v>
      </c>
      <c r="E292" s="519" t="s">
        <v>8498</v>
      </c>
      <c r="F292" s="519" t="s">
        <v>8421</v>
      </c>
      <c r="G292" s="513">
        <v>41071</v>
      </c>
      <c r="H292" s="519" t="s">
        <v>13876</v>
      </c>
      <c r="I292" s="519" t="s">
        <v>9890</v>
      </c>
      <c r="J292" s="513" t="s">
        <v>13877</v>
      </c>
      <c r="K292" s="519" t="s">
        <v>13878</v>
      </c>
      <c r="L292" s="519"/>
      <c r="M292" s="519"/>
      <c r="N292" s="513" t="s">
        <v>13879</v>
      </c>
      <c r="O292" s="513"/>
      <c r="P292" s="519" t="s">
        <v>8809</v>
      </c>
      <c r="Q292" s="513" t="s">
        <v>13880</v>
      </c>
      <c r="R292" s="513"/>
      <c r="S292" s="514" t="s">
        <v>13881</v>
      </c>
      <c r="T292" s="514">
        <v>2012</v>
      </c>
      <c r="U292" s="515" t="s">
        <v>13222</v>
      </c>
      <c r="V292" s="514">
        <v>139</v>
      </c>
      <c r="W292" s="514">
        <v>1</v>
      </c>
      <c r="X292" s="514">
        <v>1</v>
      </c>
      <c r="Y292" s="513">
        <v>37774</v>
      </c>
      <c r="Z292" s="512" t="s">
        <v>13882</v>
      </c>
      <c r="AA292" s="512" t="s">
        <v>13883</v>
      </c>
      <c r="AB292" s="513">
        <v>38345</v>
      </c>
      <c r="AC292" s="513">
        <v>39848</v>
      </c>
      <c r="AD292" s="512" t="s">
        <v>13884</v>
      </c>
      <c r="AE292" s="513">
        <v>38803</v>
      </c>
      <c r="AF292" s="512" t="s">
        <v>138</v>
      </c>
      <c r="AG292" s="512" t="s">
        <v>13883</v>
      </c>
      <c r="AH292" s="516">
        <v>4217539</v>
      </c>
      <c r="AI292" s="513">
        <v>39766</v>
      </c>
      <c r="AJ292" s="513" t="s">
        <v>138</v>
      </c>
      <c r="AK292" s="511" t="s">
        <v>138</v>
      </c>
      <c r="AL292" s="513" t="s">
        <v>138</v>
      </c>
      <c r="AM292" s="511" t="s">
        <v>138</v>
      </c>
      <c r="AN292" s="511" t="s">
        <v>13885</v>
      </c>
      <c r="AO292" s="511" t="s">
        <v>2110</v>
      </c>
      <c r="AP292" s="511" t="s">
        <v>13886</v>
      </c>
      <c r="AQ292" s="511" t="s">
        <v>13887</v>
      </c>
      <c r="AR292" s="511" t="s">
        <v>13888</v>
      </c>
      <c r="AS292" s="511" t="s">
        <v>13889</v>
      </c>
      <c r="AT292" s="511" t="s">
        <v>13889</v>
      </c>
      <c r="AU292" s="511" t="s">
        <v>13890</v>
      </c>
      <c r="AV292" s="511" t="s">
        <v>13891</v>
      </c>
      <c r="AW292" s="511" t="s">
        <v>2111</v>
      </c>
      <c r="AX292" s="511" t="s">
        <v>1985</v>
      </c>
      <c r="AY292" s="511" t="s">
        <v>2112</v>
      </c>
      <c r="AZ292" s="511" t="s">
        <v>13892</v>
      </c>
      <c r="BA292" s="511" t="s">
        <v>2113</v>
      </c>
      <c r="BB292" s="511">
        <v>596037194</v>
      </c>
      <c r="BC292" s="512" t="s">
        <v>2012</v>
      </c>
      <c r="BD292" s="511" t="s">
        <v>2108</v>
      </c>
      <c r="BE292" s="511" t="s">
        <v>13893</v>
      </c>
      <c r="BF292" s="511" t="s">
        <v>2107</v>
      </c>
      <c r="BG292" s="511" t="s">
        <v>13894</v>
      </c>
      <c r="BH292" s="511" t="s">
        <v>9142</v>
      </c>
      <c r="BI292" s="511">
        <v>7</v>
      </c>
      <c r="BJ292" s="511">
        <v>15</v>
      </c>
      <c r="BK292" s="511" t="s">
        <v>138</v>
      </c>
      <c r="BL292" s="511" t="s">
        <v>138</v>
      </c>
      <c r="BM292" s="511" t="s">
        <v>13895</v>
      </c>
      <c r="BN292" s="511" t="s">
        <v>138</v>
      </c>
      <c r="BO292" s="511" t="s">
        <v>9027</v>
      </c>
      <c r="BP292" s="513" t="s">
        <v>138</v>
      </c>
      <c r="BQ292" s="511" t="s">
        <v>138</v>
      </c>
      <c r="BR292" s="511" t="s">
        <v>8482</v>
      </c>
      <c r="BS292" s="511" t="s">
        <v>13896</v>
      </c>
      <c r="BT292" s="511" t="s">
        <v>2109</v>
      </c>
      <c r="BU292" s="511" t="s">
        <v>13875</v>
      </c>
      <c r="BV292" s="511" t="s">
        <v>138</v>
      </c>
      <c r="BW292" s="511">
        <v>1</v>
      </c>
      <c r="BX292" s="511" t="s">
        <v>13897</v>
      </c>
      <c r="BY292" s="511" t="s">
        <v>138</v>
      </c>
      <c r="BZ292" s="511">
        <v>39</v>
      </c>
      <c r="CA292" s="511" t="s">
        <v>13898</v>
      </c>
      <c r="CB292" s="511" t="s">
        <v>13899</v>
      </c>
      <c r="CC292" s="511" t="s">
        <v>138</v>
      </c>
      <c r="CD292" s="511" t="s">
        <v>5466</v>
      </c>
      <c r="CE292" s="518" t="s">
        <v>13900</v>
      </c>
      <c r="CF292" s="518" t="s">
        <v>13900</v>
      </c>
      <c r="CG292" s="518" t="s">
        <v>13900</v>
      </c>
      <c r="CH292" s="518" t="s">
        <v>13900</v>
      </c>
      <c r="CI292" s="518" t="s">
        <v>13900</v>
      </c>
      <c r="CJ292" s="518" t="s">
        <v>13900</v>
      </c>
      <c r="CK292" s="518" t="s">
        <v>13901</v>
      </c>
      <c r="CL292" s="518" t="s">
        <v>13902</v>
      </c>
      <c r="CM292" s="518" t="s">
        <v>13903</v>
      </c>
      <c r="CN292" s="518" t="s">
        <v>13904</v>
      </c>
      <c r="CO292" s="518" t="s">
        <v>13905</v>
      </c>
      <c r="CP292" s="518" t="s">
        <v>13906</v>
      </c>
      <c r="CQ292" s="518" t="s">
        <v>13907</v>
      </c>
      <c r="CR292" s="518" t="s">
        <v>13908</v>
      </c>
      <c r="CS292" s="518" t="s">
        <v>13909</v>
      </c>
      <c r="CT292" s="518" t="s">
        <v>13910</v>
      </c>
      <c r="CU292" s="518" t="s">
        <v>13911</v>
      </c>
      <c r="CV292" s="518" t="s">
        <v>13912</v>
      </c>
      <c r="CW292" s="518" t="s">
        <v>13913</v>
      </c>
      <c r="CX292" s="518" t="s">
        <v>13914</v>
      </c>
      <c r="CY292" s="518" t="s">
        <v>13915</v>
      </c>
      <c r="CZ292" s="518" t="s">
        <v>13916</v>
      </c>
      <c r="DA292" s="518" t="s">
        <v>13917</v>
      </c>
      <c r="DB292" s="518" t="s">
        <v>13918</v>
      </c>
      <c r="DC292" s="518" t="s">
        <v>13919</v>
      </c>
      <c r="DD292" s="518" t="s">
        <v>13920</v>
      </c>
      <c r="DE292" s="518" t="s">
        <v>13921</v>
      </c>
      <c r="DF292" s="518" t="s">
        <v>13922</v>
      </c>
      <c r="DG292" s="518" t="s">
        <v>13923</v>
      </c>
      <c r="DH292" s="518" t="s">
        <v>13924</v>
      </c>
      <c r="DI292" s="518" t="s">
        <v>13925</v>
      </c>
      <c r="DJ292" s="518" t="s">
        <v>13926</v>
      </c>
      <c r="DK292" s="518" t="s">
        <v>13927</v>
      </c>
      <c r="DL292" s="518" t="s">
        <v>13928</v>
      </c>
      <c r="DM292" s="518" t="s">
        <v>13929</v>
      </c>
      <c r="DN292" s="518" t="s">
        <v>13930</v>
      </c>
      <c r="DO292" s="518" t="s">
        <v>13931</v>
      </c>
      <c r="DP292" s="518" t="s">
        <v>102</v>
      </c>
      <c r="DQ292" s="518" t="s">
        <v>102</v>
      </c>
      <c r="DR292" s="518" t="s">
        <v>102</v>
      </c>
      <c r="DS292" s="518" t="s">
        <v>102</v>
      </c>
      <c r="DT292" s="518" t="s">
        <v>102</v>
      </c>
      <c r="DU292" s="518" t="s">
        <v>102</v>
      </c>
      <c r="DV292" s="518" t="s">
        <v>102</v>
      </c>
      <c r="DW292" s="518" t="s">
        <v>102</v>
      </c>
      <c r="DX292" s="518" t="s">
        <v>102</v>
      </c>
      <c r="DY292" s="518" t="s">
        <v>102</v>
      </c>
      <c r="DZ292" s="518" t="s">
        <v>102</v>
      </c>
      <c r="EA292" s="518" t="s">
        <v>102</v>
      </c>
      <c r="EB292" s="518" t="s">
        <v>102</v>
      </c>
      <c r="EC292" s="518" t="s">
        <v>102</v>
      </c>
      <c r="ED292" s="518" t="s">
        <v>102</v>
      </c>
      <c r="EE292" s="518" t="s">
        <v>102</v>
      </c>
      <c r="EF292" s="518" t="s">
        <v>102</v>
      </c>
      <c r="EG292" s="518" t="s">
        <v>102</v>
      </c>
      <c r="EH292" s="518" t="s">
        <v>102</v>
      </c>
      <c r="EI292" s="518" t="s">
        <v>102</v>
      </c>
      <c r="EJ292" s="518" t="s">
        <v>102</v>
      </c>
      <c r="EK292" s="518" t="s">
        <v>102</v>
      </c>
      <c r="EL292" s="518" t="s">
        <v>102</v>
      </c>
      <c r="EM292" s="518" t="s">
        <v>102</v>
      </c>
      <c r="EN292" s="518" t="s">
        <v>102</v>
      </c>
      <c r="EO292" s="518" t="s">
        <v>102</v>
      </c>
      <c r="EP292" s="518" t="s">
        <v>102</v>
      </c>
      <c r="EQ292" s="518" t="s">
        <v>102</v>
      </c>
      <c r="ER292" s="518" t="s">
        <v>102</v>
      </c>
      <c r="ES292" s="518" t="s">
        <v>102</v>
      </c>
      <c r="ET292" s="518" t="s">
        <v>102</v>
      </c>
      <c r="EU292" s="518" t="s">
        <v>102</v>
      </c>
      <c r="EV292" s="518" t="s">
        <v>102</v>
      </c>
      <c r="EW292" s="518" t="s">
        <v>102</v>
      </c>
      <c r="EX292" s="518" t="s">
        <v>102</v>
      </c>
      <c r="EY292" s="518" t="s">
        <v>102</v>
      </c>
      <c r="EZ292" s="518" t="s">
        <v>102</v>
      </c>
      <c r="FA292" s="518" t="s">
        <v>102</v>
      </c>
      <c r="FB292" s="518" t="s">
        <v>102</v>
      </c>
      <c r="FC292" s="518" t="s">
        <v>102</v>
      </c>
      <c r="FD292" s="518" t="s">
        <v>102</v>
      </c>
      <c r="FE292" s="518" t="s">
        <v>102</v>
      </c>
      <c r="FF292" s="518" t="s">
        <v>102</v>
      </c>
      <c r="FG292" s="518" t="s">
        <v>102</v>
      </c>
      <c r="FH292" s="518" t="s">
        <v>102</v>
      </c>
      <c r="FI292" s="518" t="s">
        <v>102</v>
      </c>
      <c r="FJ292" s="518" t="s">
        <v>102</v>
      </c>
      <c r="FK292" s="518" t="s">
        <v>102</v>
      </c>
      <c r="FL292" s="518" t="s">
        <v>102</v>
      </c>
      <c r="FM292" s="518" t="s">
        <v>102</v>
      </c>
      <c r="FN292" s="518" t="s">
        <v>102</v>
      </c>
      <c r="FO292" s="518" t="s">
        <v>102</v>
      </c>
      <c r="FP292" s="518" t="s">
        <v>102</v>
      </c>
      <c r="FQ292" s="518" t="s">
        <v>102</v>
      </c>
      <c r="FR292" s="518" t="s">
        <v>102</v>
      </c>
      <c r="FS292" s="518" t="s">
        <v>102</v>
      </c>
      <c r="FT292" s="518" t="s">
        <v>102</v>
      </c>
      <c r="FU292" s="518" t="s">
        <v>102</v>
      </c>
      <c r="FV292" s="518" t="s">
        <v>102</v>
      </c>
      <c r="FW292" s="518" t="s">
        <v>102</v>
      </c>
      <c r="FX292" s="518" t="s">
        <v>102</v>
      </c>
      <c r="FY292" s="518" t="s">
        <v>102</v>
      </c>
      <c r="FZ292" s="518" t="s">
        <v>102</v>
      </c>
      <c r="GA292" s="518" t="s">
        <v>102</v>
      </c>
      <c r="GB292" s="518" t="s">
        <v>102</v>
      </c>
      <c r="GC292" s="518" t="s">
        <v>102</v>
      </c>
      <c r="GD292" s="518" t="s">
        <v>102</v>
      </c>
      <c r="GE292" s="518" t="s">
        <v>102</v>
      </c>
      <c r="GF292" s="518" t="s">
        <v>102</v>
      </c>
      <c r="GG292" s="518" t="s">
        <v>102</v>
      </c>
      <c r="GH292" s="518" t="s">
        <v>102</v>
      </c>
      <c r="GI292" s="518" t="s">
        <v>102</v>
      </c>
      <c r="GJ292" s="518" t="s">
        <v>102</v>
      </c>
      <c r="GK292" s="518" t="s">
        <v>102</v>
      </c>
      <c r="GL292" s="518" t="s">
        <v>102</v>
      </c>
      <c r="GM292" s="518" t="s">
        <v>102</v>
      </c>
      <c r="GN292" s="518" t="s">
        <v>102</v>
      </c>
      <c r="GO292" s="518" t="s">
        <v>102</v>
      </c>
      <c r="GP292" s="518" t="s">
        <v>102</v>
      </c>
      <c r="GQ292" s="518" t="s">
        <v>102</v>
      </c>
      <c r="GR292" s="518" t="s">
        <v>102</v>
      </c>
      <c r="GS292" s="518" t="s">
        <v>102</v>
      </c>
      <c r="GT292" s="518" t="s">
        <v>102</v>
      </c>
      <c r="GU292" s="518" t="s">
        <v>102</v>
      </c>
      <c r="GV292" s="518" t="s">
        <v>102</v>
      </c>
      <c r="GW292" s="518" t="s">
        <v>102</v>
      </c>
      <c r="GX292" s="518" t="s">
        <v>102</v>
      </c>
      <c r="GY292" s="518" t="s">
        <v>102</v>
      </c>
      <c r="GZ292" s="518" t="s">
        <v>102</v>
      </c>
      <c r="HA292" s="518" t="s">
        <v>102</v>
      </c>
      <c r="HB292" s="518" t="s">
        <v>102</v>
      </c>
      <c r="HC292" s="511" t="str">
        <f t="shared" si="4"/>
        <v>2009-800108</v>
      </c>
    </row>
    <row r="293" spans="1:211" ht="48" hidden="1" customHeight="1" x14ac:dyDescent="0.15">
      <c r="A293" s="514" t="s">
        <v>4648</v>
      </c>
      <c r="B293" s="519" t="s">
        <v>13932</v>
      </c>
      <c r="C293" s="513">
        <v>40114</v>
      </c>
      <c r="D293" s="519" t="s">
        <v>8419</v>
      </c>
      <c r="E293" s="519" t="s">
        <v>8498</v>
      </c>
      <c r="F293" s="519" t="s">
        <v>8421</v>
      </c>
      <c r="G293" s="513">
        <v>41078</v>
      </c>
      <c r="H293" s="519" t="s">
        <v>13933</v>
      </c>
      <c r="I293" s="519" t="s">
        <v>9890</v>
      </c>
      <c r="J293" s="513" t="s">
        <v>13934</v>
      </c>
      <c r="K293" s="519" t="s">
        <v>13935</v>
      </c>
      <c r="L293" s="519"/>
      <c r="M293" s="519"/>
      <c r="N293" s="513">
        <v>40382</v>
      </c>
      <c r="O293" s="513"/>
      <c r="P293" s="519" t="s">
        <v>12162</v>
      </c>
      <c r="Q293" s="513">
        <v>40625</v>
      </c>
      <c r="R293" s="513"/>
      <c r="S293" s="514" t="s">
        <v>13936</v>
      </c>
      <c r="T293" s="514">
        <v>2012</v>
      </c>
      <c r="U293" s="515" t="s">
        <v>13222</v>
      </c>
      <c r="V293" s="514">
        <v>140</v>
      </c>
      <c r="W293" s="514">
        <v>1</v>
      </c>
      <c r="X293" s="514">
        <v>1</v>
      </c>
      <c r="Y293" s="513">
        <v>37797</v>
      </c>
      <c r="Z293" s="512" t="s">
        <v>13937</v>
      </c>
      <c r="AA293" s="512" t="s">
        <v>13938</v>
      </c>
      <c r="AB293" s="513">
        <v>38372</v>
      </c>
      <c r="AC293" s="513">
        <v>39806</v>
      </c>
      <c r="AD293" s="512" t="s">
        <v>13939</v>
      </c>
      <c r="AE293" s="513">
        <v>38723</v>
      </c>
      <c r="AF293" s="512" t="s">
        <v>138</v>
      </c>
      <c r="AG293" s="512" t="s">
        <v>13938</v>
      </c>
      <c r="AH293" s="516">
        <v>4202838</v>
      </c>
      <c r="AI293" s="513">
        <v>39738</v>
      </c>
      <c r="AJ293" s="513" t="s">
        <v>138</v>
      </c>
      <c r="AK293" s="511" t="s">
        <v>138</v>
      </c>
      <c r="AL293" s="513" t="s">
        <v>138</v>
      </c>
      <c r="AM293" s="511" t="s">
        <v>138</v>
      </c>
      <c r="AN293" s="511" t="s">
        <v>13940</v>
      </c>
      <c r="AO293" s="511" t="s">
        <v>2147</v>
      </c>
      <c r="AP293" s="511" t="s">
        <v>13941</v>
      </c>
      <c r="AQ293" s="511" t="s">
        <v>13942</v>
      </c>
      <c r="AR293" s="511" t="s">
        <v>13943</v>
      </c>
      <c r="AS293" s="511" t="s">
        <v>13944</v>
      </c>
      <c r="AT293" s="511" t="s">
        <v>13944</v>
      </c>
      <c r="AU293" s="511" t="s">
        <v>13945</v>
      </c>
      <c r="AV293" s="511" t="s">
        <v>13946</v>
      </c>
      <c r="AW293" s="511" t="s">
        <v>2148</v>
      </c>
      <c r="AX293" s="511" t="s">
        <v>13947</v>
      </c>
      <c r="AY293" s="511" t="s">
        <v>2149</v>
      </c>
      <c r="AZ293" s="511" t="s">
        <v>13948</v>
      </c>
      <c r="BA293" s="511" t="s">
        <v>2150</v>
      </c>
      <c r="BB293" s="511" t="s">
        <v>13949</v>
      </c>
      <c r="BC293" s="512" t="s">
        <v>2145</v>
      </c>
      <c r="BD293" s="511" t="s">
        <v>2146</v>
      </c>
      <c r="BE293" s="511" t="s">
        <v>13950</v>
      </c>
      <c r="BF293" s="511" t="s">
        <v>2144</v>
      </c>
      <c r="BG293" s="511" t="s">
        <v>13951</v>
      </c>
      <c r="BH293" s="511" t="s">
        <v>8648</v>
      </c>
      <c r="BI293" s="511">
        <v>5</v>
      </c>
      <c r="BJ293" s="511">
        <v>12</v>
      </c>
      <c r="BK293" s="511" t="s">
        <v>138</v>
      </c>
      <c r="BL293" s="511" t="s">
        <v>138</v>
      </c>
      <c r="BM293" s="511" t="s">
        <v>13952</v>
      </c>
      <c r="BN293" s="511" t="s">
        <v>138</v>
      </c>
      <c r="BO293" s="511" t="s">
        <v>9027</v>
      </c>
      <c r="BP293" s="513" t="s">
        <v>138</v>
      </c>
      <c r="BQ293" s="511" t="s">
        <v>138</v>
      </c>
      <c r="BR293" s="511" t="s">
        <v>8445</v>
      </c>
      <c r="BS293" s="511" t="s">
        <v>13953</v>
      </c>
      <c r="BT293" s="511" t="s">
        <v>138</v>
      </c>
      <c r="BU293" s="511" t="s">
        <v>13932</v>
      </c>
      <c r="BV293" s="511" t="s">
        <v>138</v>
      </c>
      <c r="BW293" s="511">
        <v>1</v>
      </c>
      <c r="BX293" s="511" t="s">
        <v>13954</v>
      </c>
      <c r="BY293" s="511" t="s">
        <v>138</v>
      </c>
      <c r="BZ293" s="511">
        <v>19</v>
      </c>
      <c r="CA293" s="511" t="s">
        <v>13955</v>
      </c>
      <c r="CB293" s="511" t="s">
        <v>13956</v>
      </c>
      <c r="CC293" s="511" t="s">
        <v>13957</v>
      </c>
      <c r="CD293" s="511" t="s">
        <v>5469</v>
      </c>
      <c r="CE293" s="518" t="s">
        <v>13958</v>
      </c>
      <c r="CF293" s="518" t="s">
        <v>13959</v>
      </c>
      <c r="CG293" s="518" t="s">
        <v>13960</v>
      </c>
      <c r="CH293" s="518" t="s">
        <v>13961</v>
      </c>
      <c r="CI293" s="518" t="s">
        <v>13962</v>
      </c>
      <c r="CJ293" s="518" t="s">
        <v>13963</v>
      </c>
      <c r="CK293" s="518" t="s">
        <v>13964</v>
      </c>
      <c r="CL293" s="518" t="s">
        <v>13965</v>
      </c>
      <c r="CM293" s="518" t="s">
        <v>13966</v>
      </c>
      <c r="CN293" s="518" t="s">
        <v>13967</v>
      </c>
      <c r="CO293" s="518" t="s">
        <v>102</v>
      </c>
      <c r="CP293" s="518" t="s">
        <v>102</v>
      </c>
      <c r="CQ293" s="518" t="s">
        <v>102</v>
      </c>
      <c r="CR293" s="518" t="s">
        <v>102</v>
      </c>
      <c r="CS293" s="518" t="s">
        <v>102</v>
      </c>
      <c r="CT293" s="518" t="s">
        <v>102</v>
      </c>
      <c r="CU293" s="518" t="s">
        <v>102</v>
      </c>
      <c r="CV293" s="518" t="s">
        <v>102</v>
      </c>
      <c r="CW293" s="518" t="s">
        <v>102</v>
      </c>
      <c r="CX293" s="518" t="s">
        <v>102</v>
      </c>
      <c r="CY293" s="518" t="s">
        <v>102</v>
      </c>
      <c r="CZ293" s="518" t="s">
        <v>102</v>
      </c>
      <c r="DA293" s="518" t="s">
        <v>102</v>
      </c>
      <c r="DB293" s="518" t="s">
        <v>102</v>
      </c>
      <c r="DC293" s="518" t="s">
        <v>102</v>
      </c>
      <c r="DD293" s="518" t="s">
        <v>102</v>
      </c>
      <c r="DE293" s="518" t="s">
        <v>102</v>
      </c>
      <c r="DF293" s="518" t="s">
        <v>102</v>
      </c>
      <c r="DG293" s="518" t="s">
        <v>102</v>
      </c>
      <c r="DH293" s="518" t="s">
        <v>102</v>
      </c>
      <c r="DI293" s="518" t="s">
        <v>102</v>
      </c>
      <c r="DJ293" s="518" t="s">
        <v>102</v>
      </c>
      <c r="DK293" s="518" t="s">
        <v>102</v>
      </c>
      <c r="DL293" s="518" t="s">
        <v>102</v>
      </c>
      <c r="DM293" s="518" t="s">
        <v>102</v>
      </c>
      <c r="DN293" s="518" t="s">
        <v>102</v>
      </c>
      <c r="DO293" s="518" t="s">
        <v>102</v>
      </c>
      <c r="DP293" s="518" t="s">
        <v>102</v>
      </c>
      <c r="DQ293" s="518" t="s">
        <v>102</v>
      </c>
      <c r="DR293" s="518" t="s">
        <v>102</v>
      </c>
      <c r="DS293" s="518" t="s">
        <v>102</v>
      </c>
      <c r="DT293" s="518" t="s">
        <v>102</v>
      </c>
      <c r="DU293" s="518" t="s">
        <v>102</v>
      </c>
      <c r="DV293" s="518" t="s">
        <v>102</v>
      </c>
      <c r="DW293" s="518" t="s">
        <v>102</v>
      </c>
      <c r="DX293" s="518" t="s">
        <v>102</v>
      </c>
      <c r="DY293" s="518" t="s">
        <v>102</v>
      </c>
      <c r="DZ293" s="518" t="s">
        <v>102</v>
      </c>
      <c r="EA293" s="518" t="s">
        <v>102</v>
      </c>
      <c r="EB293" s="518" t="s">
        <v>102</v>
      </c>
      <c r="EC293" s="518" t="s">
        <v>102</v>
      </c>
      <c r="ED293" s="518" t="s">
        <v>102</v>
      </c>
      <c r="EE293" s="518" t="s">
        <v>102</v>
      </c>
      <c r="EF293" s="518" t="s">
        <v>102</v>
      </c>
      <c r="EG293" s="518" t="s">
        <v>102</v>
      </c>
      <c r="EH293" s="518" t="s">
        <v>102</v>
      </c>
      <c r="EI293" s="518" t="s">
        <v>102</v>
      </c>
      <c r="EJ293" s="518" t="s">
        <v>102</v>
      </c>
      <c r="EK293" s="518" t="s">
        <v>102</v>
      </c>
      <c r="EL293" s="518" t="s">
        <v>102</v>
      </c>
      <c r="EM293" s="518" t="s">
        <v>102</v>
      </c>
      <c r="EN293" s="518" t="s">
        <v>102</v>
      </c>
      <c r="EO293" s="518" t="s">
        <v>102</v>
      </c>
      <c r="EP293" s="518" t="s">
        <v>102</v>
      </c>
      <c r="EQ293" s="518" t="s">
        <v>102</v>
      </c>
      <c r="ER293" s="518" t="s">
        <v>102</v>
      </c>
      <c r="ES293" s="518" t="s">
        <v>102</v>
      </c>
      <c r="ET293" s="518" t="s">
        <v>102</v>
      </c>
      <c r="EU293" s="518" t="s">
        <v>102</v>
      </c>
      <c r="EV293" s="518" t="s">
        <v>102</v>
      </c>
      <c r="EW293" s="518" t="s">
        <v>102</v>
      </c>
      <c r="EX293" s="518" t="s">
        <v>102</v>
      </c>
      <c r="EY293" s="518" t="s">
        <v>102</v>
      </c>
      <c r="EZ293" s="518" t="s">
        <v>102</v>
      </c>
      <c r="FA293" s="518" t="s">
        <v>102</v>
      </c>
      <c r="FB293" s="518" t="s">
        <v>102</v>
      </c>
      <c r="FC293" s="518" t="s">
        <v>102</v>
      </c>
      <c r="FD293" s="518" t="s">
        <v>102</v>
      </c>
      <c r="FE293" s="518" t="s">
        <v>102</v>
      </c>
      <c r="FF293" s="518" t="s">
        <v>102</v>
      </c>
      <c r="FG293" s="518" t="s">
        <v>102</v>
      </c>
      <c r="FH293" s="518" t="s">
        <v>102</v>
      </c>
      <c r="FI293" s="518" t="s">
        <v>102</v>
      </c>
      <c r="FJ293" s="518" t="s">
        <v>102</v>
      </c>
      <c r="FK293" s="518" t="s">
        <v>102</v>
      </c>
      <c r="FL293" s="518" t="s">
        <v>102</v>
      </c>
      <c r="FM293" s="518" t="s">
        <v>102</v>
      </c>
      <c r="FN293" s="518" t="s">
        <v>102</v>
      </c>
      <c r="FO293" s="518" t="s">
        <v>102</v>
      </c>
      <c r="FP293" s="518" t="s">
        <v>102</v>
      </c>
      <c r="FQ293" s="518" t="s">
        <v>102</v>
      </c>
      <c r="FR293" s="518" t="s">
        <v>102</v>
      </c>
      <c r="FS293" s="518" t="s">
        <v>102</v>
      </c>
      <c r="FT293" s="518" t="s">
        <v>102</v>
      </c>
      <c r="FU293" s="518" t="s">
        <v>102</v>
      </c>
      <c r="FV293" s="518" t="s">
        <v>102</v>
      </c>
      <c r="FW293" s="518" t="s">
        <v>102</v>
      </c>
      <c r="FX293" s="518" t="s">
        <v>102</v>
      </c>
      <c r="FY293" s="518" t="s">
        <v>102</v>
      </c>
      <c r="FZ293" s="518" t="s">
        <v>102</v>
      </c>
      <c r="GA293" s="518" t="s">
        <v>102</v>
      </c>
      <c r="GB293" s="518" t="s">
        <v>102</v>
      </c>
      <c r="GC293" s="518" t="s">
        <v>102</v>
      </c>
      <c r="GD293" s="518" t="s">
        <v>102</v>
      </c>
      <c r="GE293" s="518" t="s">
        <v>102</v>
      </c>
      <c r="GF293" s="518" t="s">
        <v>102</v>
      </c>
      <c r="GG293" s="518" t="s">
        <v>102</v>
      </c>
      <c r="GH293" s="518" t="s">
        <v>102</v>
      </c>
      <c r="GI293" s="518" t="s">
        <v>102</v>
      </c>
      <c r="GJ293" s="518" t="s">
        <v>102</v>
      </c>
      <c r="GK293" s="518" t="s">
        <v>102</v>
      </c>
      <c r="GL293" s="518" t="s">
        <v>102</v>
      </c>
      <c r="GM293" s="518" t="s">
        <v>102</v>
      </c>
      <c r="GN293" s="518" t="s">
        <v>102</v>
      </c>
      <c r="GO293" s="518" t="s">
        <v>102</v>
      </c>
      <c r="GP293" s="518" t="s">
        <v>102</v>
      </c>
      <c r="GQ293" s="518" t="s">
        <v>102</v>
      </c>
      <c r="GR293" s="518" t="s">
        <v>102</v>
      </c>
      <c r="GS293" s="518" t="s">
        <v>102</v>
      </c>
      <c r="GT293" s="518" t="s">
        <v>102</v>
      </c>
      <c r="GU293" s="518" t="s">
        <v>102</v>
      </c>
      <c r="GV293" s="518" t="s">
        <v>102</v>
      </c>
      <c r="GW293" s="518" t="s">
        <v>102</v>
      </c>
      <c r="GX293" s="518" t="s">
        <v>102</v>
      </c>
      <c r="GY293" s="518" t="s">
        <v>102</v>
      </c>
      <c r="GZ293" s="518" t="s">
        <v>102</v>
      </c>
      <c r="HA293" s="518" t="s">
        <v>102</v>
      </c>
      <c r="HB293" s="518" t="s">
        <v>102</v>
      </c>
      <c r="HC293" s="511" t="str">
        <f t="shared" si="4"/>
        <v>2009-800223</v>
      </c>
    </row>
    <row r="294" spans="1:211" ht="48" hidden="1" customHeight="1" x14ac:dyDescent="0.15">
      <c r="A294" s="511" t="s">
        <v>4649</v>
      </c>
      <c r="B294" s="512" t="s">
        <v>13968</v>
      </c>
      <c r="C294" s="513">
        <v>38923</v>
      </c>
      <c r="D294" s="512" t="s">
        <v>8419</v>
      </c>
      <c r="E294" s="512" t="s">
        <v>8420</v>
      </c>
      <c r="F294" s="512" t="s">
        <v>8958</v>
      </c>
      <c r="G294" s="513">
        <v>39020</v>
      </c>
      <c r="H294" s="512" t="s">
        <v>13969</v>
      </c>
      <c r="S294" s="511" t="s">
        <v>13970</v>
      </c>
      <c r="T294" s="511">
        <v>2010</v>
      </c>
      <c r="U294" s="515" t="s">
        <v>13222</v>
      </c>
      <c r="V294" s="514">
        <v>141</v>
      </c>
      <c r="W294" s="514">
        <v>4</v>
      </c>
      <c r="X294" s="514">
        <v>1</v>
      </c>
      <c r="Y294" s="513">
        <v>35613</v>
      </c>
      <c r="Z294" s="512" t="s">
        <v>13971</v>
      </c>
      <c r="AA294" s="512" t="s">
        <v>13972</v>
      </c>
      <c r="AB294" s="513">
        <v>38141</v>
      </c>
      <c r="AC294" s="513">
        <v>39141</v>
      </c>
      <c r="AD294" s="512" t="s">
        <v>13973</v>
      </c>
      <c r="AE294" s="513">
        <v>37811</v>
      </c>
      <c r="AF294" s="512" t="s">
        <v>138</v>
      </c>
      <c r="AG294" s="512" t="s">
        <v>13972</v>
      </c>
      <c r="AH294" s="516">
        <v>3887614</v>
      </c>
      <c r="AI294" s="513">
        <v>39052</v>
      </c>
      <c r="AJ294" s="513" t="s">
        <v>138</v>
      </c>
      <c r="AK294" s="511" t="s">
        <v>138</v>
      </c>
      <c r="AL294" s="513" t="s">
        <v>138</v>
      </c>
      <c r="AM294" s="511" t="s">
        <v>138</v>
      </c>
      <c r="AN294" s="511" t="s">
        <v>13974</v>
      </c>
      <c r="AO294" s="511" t="s">
        <v>13975</v>
      </c>
      <c r="AP294" s="511" t="s">
        <v>13976</v>
      </c>
      <c r="AQ294" s="511" t="s">
        <v>13977</v>
      </c>
      <c r="AR294" s="511" t="s">
        <v>13978</v>
      </c>
      <c r="AS294" s="511" t="s">
        <v>13979</v>
      </c>
      <c r="AT294" s="511" t="s">
        <v>13979</v>
      </c>
      <c r="AU294" s="511" t="s">
        <v>13980</v>
      </c>
      <c r="AV294" s="511" t="s">
        <v>13981</v>
      </c>
      <c r="AW294" s="511" t="s">
        <v>13982</v>
      </c>
      <c r="AX294" s="511" t="s">
        <v>13983</v>
      </c>
      <c r="AY294" s="511" t="s">
        <v>13984</v>
      </c>
      <c r="AZ294" s="511" t="s">
        <v>13985</v>
      </c>
      <c r="BA294" s="511" t="s">
        <v>13986</v>
      </c>
      <c r="BB294" s="511">
        <v>134051</v>
      </c>
      <c r="BC294" s="512" t="s">
        <v>13969</v>
      </c>
      <c r="BD294" s="511" t="s">
        <v>13987</v>
      </c>
      <c r="BE294" s="511" t="s">
        <v>9866</v>
      </c>
      <c r="BF294" s="511" t="s">
        <v>13988</v>
      </c>
      <c r="BG294" s="511" t="s">
        <v>13989</v>
      </c>
      <c r="BH294" s="511" t="s">
        <v>9142</v>
      </c>
      <c r="BI294" s="511">
        <v>3</v>
      </c>
      <c r="BJ294" s="511">
        <v>13</v>
      </c>
      <c r="BK294" s="511" t="s">
        <v>138</v>
      </c>
      <c r="BL294" s="511" t="s">
        <v>138</v>
      </c>
      <c r="BM294" s="511" t="s">
        <v>13990</v>
      </c>
      <c r="BN294" s="511" t="s">
        <v>13991</v>
      </c>
      <c r="BO294" s="511" t="s">
        <v>9027</v>
      </c>
      <c r="BP294" s="513" t="s">
        <v>138</v>
      </c>
      <c r="BQ294" s="511" t="s">
        <v>138</v>
      </c>
      <c r="BR294" s="511" t="s">
        <v>8482</v>
      </c>
      <c r="BS294" s="511" t="s">
        <v>13992</v>
      </c>
      <c r="BT294" s="511" t="s">
        <v>13993</v>
      </c>
      <c r="BU294" s="511" t="s">
        <v>13994</v>
      </c>
      <c r="BV294" s="511">
        <v>1</v>
      </c>
      <c r="BW294" s="511">
        <v>1</v>
      </c>
      <c r="BX294" s="511" t="s">
        <v>13995</v>
      </c>
      <c r="BY294" s="511" t="s">
        <v>138</v>
      </c>
      <c r="BZ294" s="511">
        <v>4</v>
      </c>
      <c r="CA294" s="511" t="s">
        <v>13996</v>
      </c>
      <c r="CB294" s="511" t="s">
        <v>13997</v>
      </c>
      <c r="CC294" s="511" t="s">
        <v>13998</v>
      </c>
      <c r="CD294" s="511" t="s">
        <v>5473</v>
      </c>
      <c r="CE294" s="518" t="s">
        <v>102</v>
      </c>
      <c r="CF294" s="518" t="s">
        <v>102</v>
      </c>
      <c r="CG294" s="518" t="s">
        <v>102</v>
      </c>
      <c r="CH294" s="518" t="s">
        <v>102</v>
      </c>
      <c r="CI294" s="518" t="s">
        <v>102</v>
      </c>
      <c r="CJ294" s="518" t="s">
        <v>102</v>
      </c>
      <c r="CK294" s="518" t="s">
        <v>102</v>
      </c>
      <c r="CL294" s="518" t="s">
        <v>102</v>
      </c>
      <c r="CM294" s="518" t="s">
        <v>102</v>
      </c>
      <c r="CN294" s="518" t="s">
        <v>102</v>
      </c>
      <c r="CO294" s="518" t="s">
        <v>102</v>
      </c>
      <c r="CP294" s="518" t="s">
        <v>102</v>
      </c>
      <c r="CQ294" s="518" t="s">
        <v>102</v>
      </c>
      <c r="CR294" s="518" t="s">
        <v>102</v>
      </c>
      <c r="CS294" s="518" t="s">
        <v>102</v>
      </c>
      <c r="CT294" s="518" t="s">
        <v>102</v>
      </c>
      <c r="CU294" s="518" t="s">
        <v>102</v>
      </c>
      <c r="CV294" s="518" t="s">
        <v>102</v>
      </c>
      <c r="CW294" s="518" t="s">
        <v>102</v>
      </c>
      <c r="CX294" s="518" t="s">
        <v>102</v>
      </c>
      <c r="CY294" s="518" t="s">
        <v>102</v>
      </c>
      <c r="CZ294" s="518" t="s">
        <v>102</v>
      </c>
      <c r="DA294" s="518" t="s">
        <v>102</v>
      </c>
      <c r="DB294" s="518" t="s">
        <v>102</v>
      </c>
      <c r="DC294" s="518" t="s">
        <v>102</v>
      </c>
      <c r="DD294" s="518" t="s">
        <v>102</v>
      </c>
      <c r="DE294" s="518" t="s">
        <v>102</v>
      </c>
      <c r="DF294" s="518" t="s">
        <v>102</v>
      </c>
      <c r="DG294" s="518" t="s">
        <v>102</v>
      </c>
      <c r="DH294" s="518" t="s">
        <v>102</v>
      </c>
      <c r="DI294" s="518" t="s">
        <v>102</v>
      </c>
      <c r="DJ294" s="518" t="s">
        <v>102</v>
      </c>
      <c r="DK294" s="518" t="s">
        <v>102</v>
      </c>
      <c r="DL294" s="518" t="s">
        <v>102</v>
      </c>
      <c r="DM294" s="518" t="s">
        <v>102</v>
      </c>
      <c r="DN294" s="518" t="s">
        <v>102</v>
      </c>
      <c r="DO294" s="518" t="s">
        <v>102</v>
      </c>
      <c r="DP294" s="518" t="s">
        <v>102</v>
      </c>
      <c r="DQ294" s="518" t="s">
        <v>102</v>
      </c>
      <c r="DR294" s="518" t="s">
        <v>102</v>
      </c>
      <c r="DS294" s="518" t="s">
        <v>102</v>
      </c>
      <c r="DT294" s="518" t="s">
        <v>102</v>
      </c>
      <c r="DU294" s="518" t="s">
        <v>102</v>
      </c>
      <c r="DV294" s="518" t="s">
        <v>102</v>
      </c>
      <c r="DW294" s="518" t="s">
        <v>102</v>
      </c>
      <c r="DX294" s="518" t="s">
        <v>102</v>
      </c>
      <c r="DY294" s="518" t="s">
        <v>102</v>
      </c>
      <c r="DZ294" s="518" t="s">
        <v>102</v>
      </c>
      <c r="EA294" s="518" t="s">
        <v>102</v>
      </c>
      <c r="EB294" s="518" t="s">
        <v>102</v>
      </c>
      <c r="EC294" s="518" t="s">
        <v>102</v>
      </c>
      <c r="ED294" s="518" t="s">
        <v>102</v>
      </c>
      <c r="EE294" s="518" t="s">
        <v>102</v>
      </c>
      <c r="EF294" s="518" t="s">
        <v>102</v>
      </c>
      <c r="EG294" s="518" t="s">
        <v>102</v>
      </c>
      <c r="EH294" s="518" t="s">
        <v>102</v>
      </c>
      <c r="EI294" s="518" t="s">
        <v>102</v>
      </c>
      <c r="EJ294" s="518" t="s">
        <v>102</v>
      </c>
      <c r="EK294" s="518" t="s">
        <v>102</v>
      </c>
      <c r="EL294" s="518" t="s">
        <v>102</v>
      </c>
      <c r="EM294" s="518" t="s">
        <v>102</v>
      </c>
      <c r="EN294" s="518" t="s">
        <v>102</v>
      </c>
      <c r="EO294" s="518" t="s">
        <v>102</v>
      </c>
      <c r="EP294" s="518" t="s">
        <v>102</v>
      </c>
      <c r="EQ294" s="518" t="s">
        <v>102</v>
      </c>
      <c r="ER294" s="518" t="s">
        <v>102</v>
      </c>
      <c r="ES294" s="518" t="s">
        <v>102</v>
      </c>
      <c r="ET294" s="518" t="s">
        <v>102</v>
      </c>
      <c r="EU294" s="518" t="s">
        <v>102</v>
      </c>
      <c r="EV294" s="518" t="s">
        <v>102</v>
      </c>
      <c r="EW294" s="518" t="s">
        <v>102</v>
      </c>
      <c r="EX294" s="518" t="s">
        <v>102</v>
      </c>
      <c r="EY294" s="518" t="s">
        <v>102</v>
      </c>
      <c r="EZ294" s="518" t="s">
        <v>102</v>
      </c>
      <c r="FA294" s="518" t="s">
        <v>102</v>
      </c>
      <c r="FB294" s="518" t="s">
        <v>102</v>
      </c>
      <c r="FC294" s="518" t="s">
        <v>102</v>
      </c>
      <c r="FD294" s="518" t="s">
        <v>102</v>
      </c>
      <c r="FE294" s="518" t="s">
        <v>102</v>
      </c>
      <c r="FF294" s="518" t="s">
        <v>102</v>
      </c>
      <c r="FG294" s="518" t="s">
        <v>102</v>
      </c>
      <c r="FH294" s="518" t="s">
        <v>102</v>
      </c>
      <c r="FI294" s="518" t="s">
        <v>102</v>
      </c>
      <c r="FJ294" s="518" t="s">
        <v>102</v>
      </c>
      <c r="FK294" s="518" t="s">
        <v>102</v>
      </c>
      <c r="FL294" s="518" t="s">
        <v>102</v>
      </c>
      <c r="FM294" s="518" t="s">
        <v>102</v>
      </c>
      <c r="FN294" s="518" t="s">
        <v>102</v>
      </c>
      <c r="FO294" s="518" t="s">
        <v>102</v>
      </c>
      <c r="FP294" s="518" t="s">
        <v>102</v>
      </c>
      <c r="FQ294" s="518" t="s">
        <v>102</v>
      </c>
      <c r="FR294" s="518" t="s">
        <v>102</v>
      </c>
      <c r="FS294" s="518" t="s">
        <v>102</v>
      </c>
      <c r="FT294" s="518" t="s">
        <v>102</v>
      </c>
      <c r="FU294" s="518" t="s">
        <v>102</v>
      </c>
      <c r="FV294" s="518" t="s">
        <v>102</v>
      </c>
      <c r="FW294" s="518" t="s">
        <v>102</v>
      </c>
      <c r="FX294" s="518" t="s">
        <v>102</v>
      </c>
      <c r="FY294" s="518" t="s">
        <v>102</v>
      </c>
      <c r="FZ294" s="518" t="s">
        <v>102</v>
      </c>
      <c r="GA294" s="518" t="s">
        <v>102</v>
      </c>
      <c r="GB294" s="518" t="s">
        <v>102</v>
      </c>
      <c r="GC294" s="518" t="s">
        <v>102</v>
      </c>
      <c r="GD294" s="518" t="s">
        <v>102</v>
      </c>
      <c r="GE294" s="518" t="s">
        <v>102</v>
      </c>
      <c r="GF294" s="518" t="s">
        <v>102</v>
      </c>
      <c r="GG294" s="518" t="s">
        <v>102</v>
      </c>
      <c r="GH294" s="518" t="s">
        <v>102</v>
      </c>
      <c r="GI294" s="518" t="s">
        <v>102</v>
      </c>
      <c r="GJ294" s="518" t="s">
        <v>102</v>
      </c>
      <c r="GK294" s="518" t="s">
        <v>102</v>
      </c>
      <c r="GL294" s="518" t="s">
        <v>102</v>
      </c>
      <c r="GM294" s="518" t="s">
        <v>102</v>
      </c>
      <c r="GN294" s="518" t="s">
        <v>102</v>
      </c>
      <c r="GO294" s="518" t="s">
        <v>102</v>
      </c>
      <c r="GP294" s="518" t="s">
        <v>102</v>
      </c>
      <c r="GQ294" s="518" t="s">
        <v>102</v>
      </c>
      <c r="GR294" s="518" t="s">
        <v>102</v>
      </c>
      <c r="GS294" s="518" t="s">
        <v>102</v>
      </c>
      <c r="GT294" s="518" t="s">
        <v>102</v>
      </c>
      <c r="GU294" s="518" t="s">
        <v>102</v>
      </c>
      <c r="GV294" s="518" t="s">
        <v>102</v>
      </c>
      <c r="GW294" s="518" t="s">
        <v>102</v>
      </c>
      <c r="GX294" s="518" t="s">
        <v>102</v>
      </c>
      <c r="GY294" s="518" t="s">
        <v>102</v>
      </c>
      <c r="GZ294" s="518" t="s">
        <v>102</v>
      </c>
      <c r="HA294" s="518" t="s">
        <v>102</v>
      </c>
      <c r="HB294" s="518" t="s">
        <v>102</v>
      </c>
      <c r="HC294" s="511" t="str">
        <f t="shared" si="4"/>
        <v>2006-015946</v>
      </c>
    </row>
    <row r="295" spans="1:211" ht="48" hidden="1" customHeight="1" x14ac:dyDescent="0.15">
      <c r="A295" s="511" t="s">
        <v>4649</v>
      </c>
      <c r="B295" s="512" t="s">
        <v>13999</v>
      </c>
      <c r="C295" s="513">
        <v>39443</v>
      </c>
      <c r="D295" s="512" t="s">
        <v>8419</v>
      </c>
      <c r="E295" s="512" t="s">
        <v>8452</v>
      </c>
      <c r="F295" s="512" t="s">
        <v>8421</v>
      </c>
      <c r="G295" s="513">
        <v>40192</v>
      </c>
      <c r="H295" s="512" t="s">
        <v>14000</v>
      </c>
      <c r="I295" s="512" t="s">
        <v>8805</v>
      </c>
      <c r="J295" s="511" t="s">
        <v>14001</v>
      </c>
      <c r="K295" s="512" t="s">
        <v>14002</v>
      </c>
      <c r="M295" s="512" t="s">
        <v>14003</v>
      </c>
      <c r="N295" s="511" t="s">
        <v>14004</v>
      </c>
      <c r="P295" s="512" t="s">
        <v>8458</v>
      </c>
      <c r="Q295" s="513">
        <v>40050</v>
      </c>
      <c r="R295" s="511" t="s">
        <v>14005</v>
      </c>
      <c r="S295" s="514" t="s">
        <v>14006</v>
      </c>
      <c r="T295" s="511">
        <v>2010</v>
      </c>
      <c r="U295" s="515" t="s">
        <v>13222</v>
      </c>
      <c r="V295" s="514">
        <v>141</v>
      </c>
      <c r="W295" s="514">
        <v>4</v>
      </c>
      <c r="X295" s="514">
        <v>2</v>
      </c>
      <c r="Y295" s="513">
        <v>35613</v>
      </c>
      <c r="Z295" s="512" t="s">
        <v>13971</v>
      </c>
      <c r="AA295" s="512" t="s">
        <v>13972</v>
      </c>
      <c r="AB295" s="513">
        <v>38141</v>
      </c>
      <c r="AC295" s="513">
        <v>39141</v>
      </c>
      <c r="AD295" s="512" t="s">
        <v>13973</v>
      </c>
      <c r="AE295" s="513">
        <v>37811</v>
      </c>
      <c r="AF295" s="512" t="s">
        <v>138</v>
      </c>
      <c r="AG295" s="512" t="s">
        <v>13972</v>
      </c>
      <c r="AH295" s="516">
        <v>3887614</v>
      </c>
      <c r="AI295" s="513">
        <v>39052</v>
      </c>
      <c r="AJ295" s="513" t="s">
        <v>138</v>
      </c>
      <c r="AK295" s="511" t="s">
        <v>138</v>
      </c>
      <c r="AL295" s="513" t="s">
        <v>138</v>
      </c>
      <c r="AM295" s="511" t="s">
        <v>138</v>
      </c>
      <c r="AN295" s="511" t="s">
        <v>13974</v>
      </c>
      <c r="AO295" s="511" t="s">
        <v>13975</v>
      </c>
      <c r="AP295" s="511" t="s">
        <v>13976</v>
      </c>
      <c r="AQ295" s="511" t="s">
        <v>13977</v>
      </c>
      <c r="AR295" s="511" t="s">
        <v>13978</v>
      </c>
      <c r="AS295" s="511" t="s">
        <v>13979</v>
      </c>
      <c r="AT295" s="511" t="s">
        <v>13979</v>
      </c>
      <c r="AU295" s="511" t="s">
        <v>13980</v>
      </c>
      <c r="AV295" s="511" t="s">
        <v>13981</v>
      </c>
      <c r="AW295" s="511" t="s">
        <v>13982</v>
      </c>
      <c r="AX295" s="511" t="s">
        <v>13983</v>
      </c>
      <c r="AY295" s="511" t="s">
        <v>13984</v>
      </c>
      <c r="AZ295" s="511" t="s">
        <v>13985</v>
      </c>
      <c r="BA295" s="511" t="s">
        <v>13986</v>
      </c>
      <c r="BB295" s="511">
        <v>134051</v>
      </c>
      <c r="BC295" s="512" t="s">
        <v>13969</v>
      </c>
      <c r="BD295" s="511" t="s">
        <v>13987</v>
      </c>
      <c r="BE295" s="511" t="s">
        <v>9866</v>
      </c>
      <c r="BF295" s="511" t="s">
        <v>13988</v>
      </c>
      <c r="BG295" s="511" t="s">
        <v>13989</v>
      </c>
      <c r="BH295" s="511" t="s">
        <v>9142</v>
      </c>
      <c r="BI295" s="511">
        <v>3</v>
      </c>
      <c r="BJ295" s="511">
        <v>13</v>
      </c>
      <c r="BK295" s="511" t="s">
        <v>138</v>
      </c>
      <c r="BL295" s="511" t="s">
        <v>138</v>
      </c>
      <c r="BM295" s="511" t="s">
        <v>13990</v>
      </c>
      <c r="BN295" s="511" t="s">
        <v>13991</v>
      </c>
      <c r="BO295" s="511" t="s">
        <v>9027</v>
      </c>
      <c r="BP295" s="513" t="s">
        <v>138</v>
      </c>
      <c r="BQ295" s="511" t="s">
        <v>138</v>
      </c>
      <c r="BR295" s="511" t="s">
        <v>8482</v>
      </c>
      <c r="BS295" s="511" t="s">
        <v>13992</v>
      </c>
      <c r="BT295" s="511" t="s">
        <v>13993</v>
      </c>
      <c r="BU295" s="511" t="s">
        <v>13994</v>
      </c>
      <c r="BV295" s="511">
        <v>1</v>
      </c>
      <c r="BW295" s="511">
        <v>1</v>
      </c>
      <c r="BX295" s="511" t="s">
        <v>13995</v>
      </c>
      <c r="BY295" s="511" t="s">
        <v>138</v>
      </c>
      <c r="BZ295" s="511">
        <v>4</v>
      </c>
      <c r="CA295" s="511" t="s">
        <v>13996</v>
      </c>
      <c r="CB295" s="511" t="s">
        <v>13997</v>
      </c>
      <c r="CC295" s="511" t="s">
        <v>13998</v>
      </c>
      <c r="CD295" s="511" t="s">
        <v>5473</v>
      </c>
      <c r="CE295" s="518" t="s">
        <v>102</v>
      </c>
      <c r="CF295" s="518" t="s">
        <v>102</v>
      </c>
      <c r="CG295" s="518" t="s">
        <v>102</v>
      </c>
      <c r="CH295" s="518" t="s">
        <v>102</v>
      </c>
      <c r="CI295" s="518" t="s">
        <v>102</v>
      </c>
      <c r="CJ295" s="518" t="s">
        <v>102</v>
      </c>
      <c r="CK295" s="518" t="s">
        <v>102</v>
      </c>
      <c r="CL295" s="518" t="s">
        <v>102</v>
      </c>
      <c r="CM295" s="518" t="s">
        <v>102</v>
      </c>
      <c r="CN295" s="518" t="s">
        <v>102</v>
      </c>
      <c r="CO295" s="518" t="s">
        <v>102</v>
      </c>
      <c r="CP295" s="518" t="s">
        <v>102</v>
      </c>
      <c r="CQ295" s="518" t="s">
        <v>102</v>
      </c>
      <c r="CR295" s="518" t="s">
        <v>102</v>
      </c>
      <c r="CS295" s="518" t="s">
        <v>102</v>
      </c>
      <c r="CT295" s="518" t="s">
        <v>102</v>
      </c>
      <c r="CU295" s="518" t="s">
        <v>102</v>
      </c>
      <c r="CV295" s="518" t="s">
        <v>102</v>
      </c>
      <c r="CW295" s="518" t="s">
        <v>102</v>
      </c>
      <c r="CX295" s="518" t="s">
        <v>102</v>
      </c>
      <c r="CY295" s="518" t="s">
        <v>102</v>
      </c>
      <c r="CZ295" s="518" t="s">
        <v>102</v>
      </c>
      <c r="DA295" s="518" t="s">
        <v>102</v>
      </c>
      <c r="DB295" s="518" t="s">
        <v>102</v>
      </c>
      <c r="DC295" s="518" t="s">
        <v>102</v>
      </c>
      <c r="DD295" s="518" t="s">
        <v>102</v>
      </c>
      <c r="DE295" s="518" t="s">
        <v>102</v>
      </c>
      <c r="DF295" s="518" t="s">
        <v>102</v>
      </c>
      <c r="DG295" s="518" t="s">
        <v>102</v>
      </c>
      <c r="DH295" s="518" t="s">
        <v>102</v>
      </c>
      <c r="DI295" s="518" t="s">
        <v>102</v>
      </c>
      <c r="DJ295" s="518" t="s">
        <v>102</v>
      </c>
      <c r="DK295" s="518" t="s">
        <v>102</v>
      </c>
      <c r="DL295" s="518" t="s">
        <v>102</v>
      </c>
      <c r="DM295" s="518" t="s">
        <v>102</v>
      </c>
      <c r="DN295" s="518" t="s">
        <v>102</v>
      </c>
      <c r="DO295" s="518" t="s">
        <v>102</v>
      </c>
      <c r="DP295" s="518" t="s">
        <v>102</v>
      </c>
      <c r="DQ295" s="518" t="s">
        <v>102</v>
      </c>
      <c r="DR295" s="518" t="s">
        <v>102</v>
      </c>
      <c r="DS295" s="518" t="s">
        <v>102</v>
      </c>
      <c r="DT295" s="518" t="s">
        <v>102</v>
      </c>
      <c r="DU295" s="518" t="s">
        <v>102</v>
      </c>
      <c r="DV295" s="518" t="s">
        <v>102</v>
      </c>
      <c r="DW295" s="518" t="s">
        <v>102</v>
      </c>
      <c r="DX295" s="518" t="s">
        <v>102</v>
      </c>
      <c r="DY295" s="518" t="s">
        <v>102</v>
      </c>
      <c r="DZ295" s="518" t="s">
        <v>102</v>
      </c>
      <c r="EA295" s="518" t="s">
        <v>102</v>
      </c>
      <c r="EB295" s="518" t="s">
        <v>102</v>
      </c>
      <c r="EC295" s="518" t="s">
        <v>102</v>
      </c>
      <c r="ED295" s="518" t="s">
        <v>102</v>
      </c>
      <c r="EE295" s="518" t="s">
        <v>102</v>
      </c>
      <c r="EF295" s="518" t="s">
        <v>102</v>
      </c>
      <c r="EG295" s="518" t="s">
        <v>102</v>
      </c>
      <c r="EH295" s="518" t="s">
        <v>102</v>
      </c>
      <c r="EI295" s="518" t="s">
        <v>102</v>
      </c>
      <c r="EJ295" s="518" t="s">
        <v>102</v>
      </c>
      <c r="EK295" s="518" t="s">
        <v>102</v>
      </c>
      <c r="EL295" s="518" t="s">
        <v>102</v>
      </c>
      <c r="EM295" s="518" t="s">
        <v>102</v>
      </c>
      <c r="EN295" s="518" t="s">
        <v>102</v>
      </c>
      <c r="EO295" s="518" t="s">
        <v>102</v>
      </c>
      <c r="EP295" s="518" t="s">
        <v>102</v>
      </c>
      <c r="EQ295" s="518" t="s">
        <v>102</v>
      </c>
      <c r="ER295" s="518" t="s">
        <v>102</v>
      </c>
      <c r="ES295" s="518" t="s">
        <v>102</v>
      </c>
      <c r="ET295" s="518" t="s">
        <v>102</v>
      </c>
      <c r="EU295" s="518" t="s">
        <v>102</v>
      </c>
      <c r="EV295" s="518" t="s">
        <v>102</v>
      </c>
      <c r="EW295" s="518" t="s">
        <v>102</v>
      </c>
      <c r="EX295" s="518" t="s">
        <v>102</v>
      </c>
      <c r="EY295" s="518" t="s">
        <v>102</v>
      </c>
      <c r="EZ295" s="518" t="s">
        <v>102</v>
      </c>
      <c r="FA295" s="518" t="s">
        <v>102</v>
      </c>
      <c r="FB295" s="518" t="s">
        <v>102</v>
      </c>
      <c r="FC295" s="518" t="s">
        <v>102</v>
      </c>
      <c r="FD295" s="518" t="s">
        <v>102</v>
      </c>
      <c r="FE295" s="518" t="s">
        <v>102</v>
      </c>
      <c r="FF295" s="518" t="s">
        <v>102</v>
      </c>
      <c r="FG295" s="518" t="s">
        <v>102</v>
      </c>
      <c r="FH295" s="518" t="s">
        <v>102</v>
      </c>
      <c r="FI295" s="518" t="s">
        <v>102</v>
      </c>
      <c r="FJ295" s="518" t="s">
        <v>102</v>
      </c>
      <c r="FK295" s="518" t="s">
        <v>102</v>
      </c>
      <c r="FL295" s="518" t="s">
        <v>102</v>
      </c>
      <c r="FM295" s="518" t="s">
        <v>102</v>
      </c>
      <c r="FN295" s="518" t="s">
        <v>102</v>
      </c>
      <c r="FO295" s="518" t="s">
        <v>102</v>
      </c>
      <c r="FP295" s="518" t="s">
        <v>102</v>
      </c>
      <c r="FQ295" s="518" t="s">
        <v>102</v>
      </c>
      <c r="FR295" s="518" t="s">
        <v>102</v>
      </c>
      <c r="FS295" s="518" t="s">
        <v>102</v>
      </c>
      <c r="FT295" s="518" t="s">
        <v>102</v>
      </c>
      <c r="FU295" s="518" t="s">
        <v>102</v>
      </c>
      <c r="FV295" s="518" t="s">
        <v>102</v>
      </c>
      <c r="FW295" s="518" t="s">
        <v>102</v>
      </c>
      <c r="FX295" s="518" t="s">
        <v>102</v>
      </c>
      <c r="FY295" s="518" t="s">
        <v>102</v>
      </c>
      <c r="FZ295" s="518" t="s">
        <v>102</v>
      </c>
      <c r="GA295" s="518" t="s">
        <v>102</v>
      </c>
      <c r="GB295" s="518" t="s">
        <v>102</v>
      </c>
      <c r="GC295" s="518" t="s">
        <v>102</v>
      </c>
      <c r="GD295" s="518" t="s">
        <v>102</v>
      </c>
      <c r="GE295" s="518" t="s">
        <v>102</v>
      </c>
      <c r="GF295" s="518" t="s">
        <v>102</v>
      </c>
      <c r="GG295" s="518" t="s">
        <v>102</v>
      </c>
      <c r="GH295" s="518" t="s">
        <v>102</v>
      </c>
      <c r="GI295" s="518" t="s">
        <v>102</v>
      </c>
      <c r="GJ295" s="518" t="s">
        <v>102</v>
      </c>
      <c r="GK295" s="518" t="s">
        <v>102</v>
      </c>
      <c r="GL295" s="518" t="s">
        <v>102</v>
      </c>
      <c r="GM295" s="518" t="s">
        <v>102</v>
      </c>
      <c r="GN295" s="518" t="s">
        <v>102</v>
      </c>
      <c r="GO295" s="518" t="s">
        <v>102</v>
      </c>
      <c r="GP295" s="518" t="s">
        <v>102</v>
      </c>
      <c r="GQ295" s="518" t="s">
        <v>102</v>
      </c>
      <c r="GR295" s="518" t="s">
        <v>102</v>
      </c>
      <c r="GS295" s="518" t="s">
        <v>102</v>
      </c>
      <c r="GT295" s="518" t="s">
        <v>102</v>
      </c>
      <c r="GU295" s="518" t="s">
        <v>102</v>
      </c>
      <c r="GV295" s="518" t="s">
        <v>102</v>
      </c>
      <c r="GW295" s="518" t="s">
        <v>102</v>
      </c>
      <c r="GX295" s="518" t="s">
        <v>102</v>
      </c>
      <c r="GY295" s="518" t="s">
        <v>102</v>
      </c>
      <c r="GZ295" s="518" t="s">
        <v>102</v>
      </c>
      <c r="HA295" s="518" t="s">
        <v>102</v>
      </c>
      <c r="HB295" s="518" t="s">
        <v>102</v>
      </c>
      <c r="HC295" s="511" t="str">
        <f t="shared" si="4"/>
        <v>2007-800278</v>
      </c>
    </row>
    <row r="296" spans="1:211" ht="48" hidden="1" customHeight="1" x14ac:dyDescent="0.15">
      <c r="A296" s="511" t="s">
        <v>4649</v>
      </c>
      <c r="B296" s="512" t="s">
        <v>14007</v>
      </c>
      <c r="C296" s="513">
        <v>39708</v>
      </c>
      <c r="D296" s="512" t="s">
        <v>8419</v>
      </c>
      <c r="E296" s="512" t="s">
        <v>8465</v>
      </c>
      <c r="F296" s="512" t="s">
        <v>8466</v>
      </c>
      <c r="G296" s="513">
        <v>39738</v>
      </c>
      <c r="H296" s="512" t="s">
        <v>14008</v>
      </c>
      <c r="S296" s="511" t="s">
        <v>14009</v>
      </c>
      <c r="T296" s="511">
        <v>2010</v>
      </c>
      <c r="U296" s="515" t="s">
        <v>13222</v>
      </c>
      <c r="V296" s="514">
        <v>141</v>
      </c>
      <c r="W296" s="514">
        <v>4</v>
      </c>
      <c r="X296" s="514">
        <v>3</v>
      </c>
      <c r="Y296" s="513">
        <v>35613</v>
      </c>
      <c r="Z296" s="512" t="s">
        <v>13971</v>
      </c>
      <c r="AA296" s="512" t="s">
        <v>13972</v>
      </c>
      <c r="AB296" s="513">
        <v>38141</v>
      </c>
      <c r="AC296" s="513">
        <v>39141</v>
      </c>
      <c r="AD296" s="512" t="s">
        <v>13973</v>
      </c>
      <c r="AE296" s="513">
        <v>37811</v>
      </c>
      <c r="AF296" s="512" t="s">
        <v>138</v>
      </c>
      <c r="AG296" s="512" t="s">
        <v>13972</v>
      </c>
      <c r="AH296" s="516">
        <v>3887614</v>
      </c>
      <c r="AI296" s="513">
        <v>39052</v>
      </c>
      <c r="AJ296" s="513" t="s">
        <v>138</v>
      </c>
      <c r="AK296" s="511" t="s">
        <v>138</v>
      </c>
      <c r="AL296" s="513" t="s">
        <v>138</v>
      </c>
      <c r="AM296" s="511" t="s">
        <v>138</v>
      </c>
      <c r="AN296" s="511" t="s">
        <v>13974</v>
      </c>
      <c r="AO296" s="511" t="s">
        <v>13975</v>
      </c>
      <c r="AP296" s="511" t="s">
        <v>13976</v>
      </c>
      <c r="AQ296" s="511" t="s">
        <v>13977</v>
      </c>
      <c r="AR296" s="511" t="s">
        <v>13978</v>
      </c>
      <c r="AS296" s="511" t="s">
        <v>13979</v>
      </c>
      <c r="AT296" s="511" t="s">
        <v>13979</v>
      </c>
      <c r="AU296" s="511" t="s">
        <v>13980</v>
      </c>
      <c r="AV296" s="511" t="s">
        <v>13981</v>
      </c>
      <c r="AW296" s="511" t="s">
        <v>13982</v>
      </c>
      <c r="AX296" s="511" t="s">
        <v>13983</v>
      </c>
      <c r="AY296" s="511" t="s">
        <v>13984</v>
      </c>
      <c r="AZ296" s="511" t="s">
        <v>13985</v>
      </c>
      <c r="BA296" s="511" t="s">
        <v>13986</v>
      </c>
      <c r="BB296" s="511">
        <v>134051</v>
      </c>
      <c r="BC296" s="512" t="s">
        <v>13969</v>
      </c>
      <c r="BD296" s="511" t="s">
        <v>13987</v>
      </c>
      <c r="BE296" s="511" t="s">
        <v>9866</v>
      </c>
      <c r="BF296" s="511" t="s">
        <v>13988</v>
      </c>
      <c r="BG296" s="511" t="s">
        <v>13989</v>
      </c>
      <c r="BH296" s="511" t="s">
        <v>9142</v>
      </c>
      <c r="BI296" s="511">
        <v>3</v>
      </c>
      <c r="BJ296" s="511">
        <v>13</v>
      </c>
      <c r="BK296" s="511" t="s">
        <v>138</v>
      </c>
      <c r="BL296" s="511" t="s">
        <v>138</v>
      </c>
      <c r="BM296" s="511" t="s">
        <v>13990</v>
      </c>
      <c r="BN296" s="511" t="s">
        <v>13991</v>
      </c>
      <c r="BO296" s="511" t="s">
        <v>9027</v>
      </c>
      <c r="BP296" s="513" t="s">
        <v>138</v>
      </c>
      <c r="BQ296" s="511" t="s">
        <v>138</v>
      </c>
      <c r="BR296" s="511" t="s">
        <v>8482</v>
      </c>
      <c r="BS296" s="511" t="s">
        <v>13992</v>
      </c>
      <c r="BT296" s="511" t="s">
        <v>13993</v>
      </c>
      <c r="BU296" s="511" t="s">
        <v>13994</v>
      </c>
      <c r="BV296" s="511">
        <v>1</v>
      </c>
      <c r="BW296" s="511">
        <v>1</v>
      </c>
      <c r="BX296" s="511" t="s">
        <v>13995</v>
      </c>
      <c r="BY296" s="511" t="s">
        <v>138</v>
      </c>
      <c r="BZ296" s="511">
        <v>4</v>
      </c>
      <c r="CA296" s="511" t="s">
        <v>13996</v>
      </c>
      <c r="CB296" s="511" t="s">
        <v>13997</v>
      </c>
      <c r="CC296" s="511" t="s">
        <v>13998</v>
      </c>
      <c r="CD296" s="511" t="s">
        <v>5473</v>
      </c>
      <c r="CE296" s="518" t="s">
        <v>102</v>
      </c>
      <c r="CF296" s="518" t="s">
        <v>102</v>
      </c>
      <c r="CG296" s="518" t="s">
        <v>102</v>
      </c>
      <c r="CH296" s="518" t="s">
        <v>102</v>
      </c>
      <c r="CI296" s="518" t="s">
        <v>102</v>
      </c>
      <c r="CJ296" s="518" t="s">
        <v>102</v>
      </c>
      <c r="CK296" s="518" t="s">
        <v>102</v>
      </c>
      <c r="CL296" s="518" t="s">
        <v>102</v>
      </c>
      <c r="CM296" s="518" t="s">
        <v>102</v>
      </c>
      <c r="CN296" s="518" t="s">
        <v>102</v>
      </c>
      <c r="CO296" s="518" t="s">
        <v>102</v>
      </c>
      <c r="CP296" s="518" t="s">
        <v>102</v>
      </c>
      <c r="CQ296" s="518" t="s">
        <v>102</v>
      </c>
      <c r="CR296" s="518" t="s">
        <v>102</v>
      </c>
      <c r="CS296" s="518" t="s">
        <v>102</v>
      </c>
      <c r="CT296" s="518" t="s">
        <v>102</v>
      </c>
      <c r="CU296" s="518" t="s">
        <v>102</v>
      </c>
      <c r="CV296" s="518" t="s">
        <v>102</v>
      </c>
      <c r="CW296" s="518" t="s">
        <v>102</v>
      </c>
      <c r="CX296" s="518" t="s">
        <v>102</v>
      </c>
      <c r="CY296" s="518" t="s">
        <v>102</v>
      </c>
      <c r="CZ296" s="518" t="s">
        <v>102</v>
      </c>
      <c r="DA296" s="518" t="s">
        <v>102</v>
      </c>
      <c r="DB296" s="518" t="s">
        <v>102</v>
      </c>
      <c r="DC296" s="518" t="s">
        <v>102</v>
      </c>
      <c r="DD296" s="518" t="s">
        <v>102</v>
      </c>
      <c r="DE296" s="518" t="s">
        <v>102</v>
      </c>
      <c r="DF296" s="518" t="s">
        <v>102</v>
      </c>
      <c r="DG296" s="518" t="s">
        <v>102</v>
      </c>
      <c r="DH296" s="518" t="s">
        <v>102</v>
      </c>
      <c r="DI296" s="518" t="s">
        <v>102</v>
      </c>
      <c r="DJ296" s="518" t="s">
        <v>102</v>
      </c>
      <c r="DK296" s="518" t="s">
        <v>102</v>
      </c>
      <c r="DL296" s="518" t="s">
        <v>102</v>
      </c>
      <c r="DM296" s="518" t="s">
        <v>102</v>
      </c>
      <c r="DN296" s="518" t="s">
        <v>102</v>
      </c>
      <c r="DO296" s="518" t="s">
        <v>102</v>
      </c>
      <c r="DP296" s="518" t="s">
        <v>102</v>
      </c>
      <c r="DQ296" s="518" t="s">
        <v>102</v>
      </c>
      <c r="DR296" s="518" t="s">
        <v>102</v>
      </c>
      <c r="DS296" s="518" t="s">
        <v>102</v>
      </c>
      <c r="DT296" s="518" t="s">
        <v>102</v>
      </c>
      <c r="DU296" s="518" t="s">
        <v>102</v>
      </c>
      <c r="DV296" s="518" t="s">
        <v>102</v>
      </c>
      <c r="DW296" s="518" t="s">
        <v>102</v>
      </c>
      <c r="DX296" s="518" t="s">
        <v>102</v>
      </c>
      <c r="DY296" s="518" t="s">
        <v>102</v>
      </c>
      <c r="DZ296" s="518" t="s">
        <v>102</v>
      </c>
      <c r="EA296" s="518" t="s">
        <v>102</v>
      </c>
      <c r="EB296" s="518" t="s">
        <v>102</v>
      </c>
      <c r="EC296" s="518" t="s">
        <v>102</v>
      </c>
      <c r="ED296" s="518" t="s">
        <v>102</v>
      </c>
      <c r="EE296" s="518" t="s">
        <v>102</v>
      </c>
      <c r="EF296" s="518" t="s">
        <v>102</v>
      </c>
      <c r="EG296" s="518" t="s">
        <v>102</v>
      </c>
      <c r="EH296" s="518" t="s">
        <v>102</v>
      </c>
      <c r="EI296" s="518" t="s">
        <v>102</v>
      </c>
      <c r="EJ296" s="518" t="s">
        <v>102</v>
      </c>
      <c r="EK296" s="518" t="s">
        <v>102</v>
      </c>
      <c r="EL296" s="518" t="s">
        <v>102</v>
      </c>
      <c r="EM296" s="518" t="s">
        <v>102</v>
      </c>
      <c r="EN296" s="518" t="s">
        <v>102</v>
      </c>
      <c r="EO296" s="518" t="s">
        <v>102</v>
      </c>
      <c r="EP296" s="518" t="s">
        <v>102</v>
      </c>
      <c r="EQ296" s="518" t="s">
        <v>102</v>
      </c>
      <c r="ER296" s="518" t="s">
        <v>102</v>
      </c>
      <c r="ES296" s="518" t="s">
        <v>102</v>
      </c>
      <c r="ET296" s="518" t="s">
        <v>102</v>
      </c>
      <c r="EU296" s="518" t="s">
        <v>102</v>
      </c>
      <c r="EV296" s="518" t="s">
        <v>102</v>
      </c>
      <c r="EW296" s="518" t="s">
        <v>102</v>
      </c>
      <c r="EX296" s="518" t="s">
        <v>102</v>
      </c>
      <c r="EY296" s="518" t="s">
        <v>102</v>
      </c>
      <c r="EZ296" s="518" t="s">
        <v>102</v>
      </c>
      <c r="FA296" s="518" t="s">
        <v>102</v>
      </c>
      <c r="FB296" s="518" t="s">
        <v>102</v>
      </c>
      <c r="FC296" s="518" t="s">
        <v>102</v>
      </c>
      <c r="FD296" s="518" t="s">
        <v>102</v>
      </c>
      <c r="FE296" s="518" t="s">
        <v>102</v>
      </c>
      <c r="FF296" s="518" t="s">
        <v>102</v>
      </c>
      <c r="FG296" s="518" t="s">
        <v>102</v>
      </c>
      <c r="FH296" s="518" t="s">
        <v>102</v>
      </c>
      <c r="FI296" s="518" t="s">
        <v>102</v>
      </c>
      <c r="FJ296" s="518" t="s">
        <v>102</v>
      </c>
      <c r="FK296" s="518" t="s">
        <v>102</v>
      </c>
      <c r="FL296" s="518" t="s">
        <v>102</v>
      </c>
      <c r="FM296" s="518" t="s">
        <v>102</v>
      </c>
      <c r="FN296" s="518" t="s">
        <v>102</v>
      </c>
      <c r="FO296" s="518" t="s">
        <v>102</v>
      </c>
      <c r="FP296" s="518" t="s">
        <v>102</v>
      </c>
      <c r="FQ296" s="518" t="s">
        <v>102</v>
      </c>
      <c r="FR296" s="518" t="s">
        <v>102</v>
      </c>
      <c r="FS296" s="518" t="s">
        <v>102</v>
      </c>
      <c r="FT296" s="518" t="s">
        <v>102</v>
      </c>
      <c r="FU296" s="518" t="s">
        <v>102</v>
      </c>
      <c r="FV296" s="518" t="s">
        <v>102</v>
      </c>
      <c r="FW296" s="518" t="s">
        <v>102</v>
      </c>
      <c r="FX296" s="518" t="s">
        <v>102</v>
      </c>
      <c r="FY296" s="518" t="s">
        <v>102</v>
      </c>
      <c r="FZ296" s="518" t="s">
        <v>102</v>
      </c>
      <c r="GA296" s="518" t="s">
        <v>102</v>
      </c>
      <c r="GB296" s="518" t="s">
        <v>102</v>
      </c>
      <c r="GC296" s="518" t="s">
        <v>102</v>
      </c>
      <c r="GD296" s="518" t="s">
        <v>102</v>
      </c>
      <c r="GE296" s="518" t="s">
        <v>102</v>
      </c>
      <c r="GF296" s="518" t="s">
        <v>102</v>
      </c>
      <c r="GG296" s="518" t="s">
        <v>102</v>
      </c>
      <c r="GH296" s="518" t="s">
        <v>102</v>
      </c>
      <c r="GI296" s="518" t="s">
        <v>102</v>
      </c>
      <c r="GJ296" s="518" t="s">
        <v>102</v>
      </c>
      <c r="GK296" s="518" t="s">
        <v>102</v>
      </c>
      <c r="GL296" s="518" t="s">
        <v>102</v>
      </c>
      <c r="GM296" s="518" t="s">
        <v>102</v>
      </c>
      <c r="GN296" s="518" t="s">
        <v>102</v>
      </c>
      <c r="GO296" s="518" t="s">
        <v>102</v>
      </c>
      <c r="GP296" s="518" t="s">
        <v>102</v>
      </c>
      <c r="GQ296" s="518" t="s">
        <v>102</v>
      </c>
      <c r="GR296" s="518" t="s">
        <v>102</v>
      </c>
      <c r="GS296" s="518" t="s">
        <v>102</v>
      </c>
      <c r="GT296" s="518" t="s">
        <v>102</v>
      </c>
      <c r="GU296" s="518" t="s">
        <v>102</v>
      </c>
      <c r="GV296" s="518" t="s">
        <v>102</v>
      </c>
      <c r="GW296" s="518" t="s">
        <v>102</v>
      </c>
      <c r="GX296" s="518" t="s">
        <v>102</v>
      </c>
      <c r="GY296" s="518" t="s">
        <v>102</v>
      </c>
      <c r="GZ296" s="518" t="s">
        <v>102</v>
      </c>
      <c r="HA296" s="518" t="s">
        <v>102</v>
      </c>
      <c r="HB296" s="518" t="s">
        <v>102</v>
      </c>
      <c r="HC296" s="511" t="str">
        <f t="shared" si="4"/>
        <v>2008-390102</v>
      </c>
    </row>
    <row r="297" spans="1:211" ht="48" hidden="1" customHeight="1" x14ac:dyDescent="0.15">
      <c r="A297" s="511" t="s">
        <v>4649</v>
      </c>
      <c r="B297" s="512" t="s">
        <v>14010</v>
      </c>
      <c r="C297" s="513">
        <v>39918</v>
      </c>
      <c r="D297" s="512" t="s">
        <v>8419</v>
      </c>
      <c r="E297" s="512" t="s">
        <v>8465</v>
      </c>
      <c r="F297" s="512" t="s">
        <v>8493</v>
      </c>
      <c r="G297" s="513">
        <v>40035</v>
      </c>
      <c r="H297" s="512" t="s">
        <v>14008</v>
      </c>
      <c r="I297" s="512" t="s">
        <v>8495</v>
      </c>
      <c r="J297" s="513">
        <v>39994</v>
      </c>
      <c r="S297" s="514" t="s">
        <v>14011</v>
      </c>
      <c r="T297" s="511">
        <v>2010</v>
      </c>
      <c r="U297" s="515" t="s">
        <v>13222</v>
      </c>
      <c r="V297" s="514">
        <v>141</v>
      </c>
      <c r="W297" s="514">
        <v>4</v>
      </c>
      <c r="X297" s="514">
        <v>4</v>
      </c>
      <c r="Y297" s="513">
        <v>35613</v>
      </c>
      <c r="Z297" s="512" t="s">
        <v>13971</v>
      </c>
      <c r="AA297" s="512" t="s">
        <v>13972</v>
      </c>
      <c r="AB297" s="513">
        <v>38141</v>
      </c>
      <c r="AC297" s="513">
        <v>39141</v>
      </c>
      <c r="AD297" s="512" t="s">
        <v>13973</v>
      </c>
      <c r="AE297" s="513">
        <v>37811</v>
      </c>
      <c r="AF297" s="512" t="s">
        <v>138</v>
      </c>
      <c r="AG297" s="512" t="s">
        <v>13972</v>
      </c>
      <c r="AH297" s="516">
        <v>3887614</v>
      </c>
      <c r="AI297" s="513">
        <v>39052</v>
      </c>
      <c r="AJ297" s="513" t="s">
        <v>138</v>
      </c>
      <c r="AK297" s="511" t="s">
        <v>138</v>
      </c>
      <c r="AL297" s="513" t="s">
        <v>138</v>
      </c>
      <c r="AM297" s="511" t="s">
        <v>138</v>
      </c>
      <c r="AN297" s="511" t="s">
        <v>13974</v>
      </c>
      <c r="AO297" s="511" t="s">
        <v>13975</v>
      </c>
      <c r="AP297" s="511" t="s">
        <v>13976</v>
      </c>
      <c r="AQ297" s="511" t="s">
        <v>13977</v>
      </c>
      <c r="AR297" s="511" t="s">
        <v>13978</v>
      </c>
      <c r="AS297" s="511" t="s">
        <v>13979</v>
      </c>
      <c r="AT297" s="511" t="s">
        <v>13979</v>
      </c>
      <c r="AU297" s="511" t="s">
        <v>13980</v>
      </c>
      <c r="AV297" s="511" t="s">
        <v>13981</v>
      </c>
      <c r="AW297" s="511" t="s">
        <v>13982</v>
      </c>
      <c r="AX297" s="511" t="s">
        <v>13983</v>
      </c>
      <c r="AY297" s="511" t="s">
        <v>13984</v>
      </c>
      <c r="AZ297" s="511" t="s">
        <v>13985</v>
      </c>
      <c r="BA297" s="511" t="s">
        <v>13986</v>
      </c>
      <c r="BB297" s="511">
        <v>134051</v>
      </c>
      <c r="BC297" s="512" t="s">
        <v>13969</v>
      </c>
      <c r="BD297" s="511" t="s">
        <v>13987</v>
      </c>
      <c r="BE297" s="511" t="s">
        <v>9866</v>
      </c>
      <c r="BF297" s="511" t="s">
        <v>13988</v>
      </c>
      <c r="BG297" s="511" t="s">
        <v>13989</v>
      </c>
      <c r="BH297" s="511" t="s">
        <v>9142</v>
      </c>
      <c r="BI297" s="511">
        <v>3</v>
      </c>
      <c r="BJ297" s="511">
        <v>13</v>
      </c>
      <c r="BK297" s="511" t="s">
        <v>138</v>
      </c>
      <c r="BL297" s="511" t="s">
        <v>138</v>
      </c>
      <c r="BM297" s="511" t="s">
        <v>13990</v>
      </c>
      <c r="BN297" s="511" t="s">
        <v>13991</v>
      </c>
      <c r="BO297" s="511" t="s">
        <v>9027</v>
      </c>
      <c r="BP297" s="513" t="s">
        <v>138</v>
      </c>
      <c r="BQ297" s="511" t="s">
        <v>138</v>
      </c>
      <c r="BR297" s="511" t="s">
        <v>8482</v>
      </c>
      <c r="BS297" s="511" t="s">
        <v>13992</v>
      </c>
      <c r="BT297" s="511" t="s">
        <v>13993</v>
      </c>
      <c r="BU297" s="511" t="s">
        <v>13994</v>
      </c>
      <c r="BV297" s="511">
        <v>1</v>
      </c>
      <c r="BW297" s="511">
        <v>1</v>
      </c>
      <c r="BX297" s="511" t="s">
        <v>13995</v>
      </c>
      <c r="BY297" s="511" t="s">
        <v>138</v>
      </c>
      <c r="BZ297" s="511">
        <v>4</v>
      </c>
      <c r="CA297" s="511" t="s">
        <v>13996</v>
      </c>
      <c r="CB297" s="511" t="s">
        <v>13997</v>
      </c>
      <c r="CC297" s="511" t="s">
        <v>13998</v>
      </c>
      <c r="CD297" s="511" t="s">
        <v>5473</v>
      </c>
      <c r="CE297" s="518" t="s">
        <v>102</v>
      </c>
      <c r="CF297" s="518" t="s">
        <v>102</v>
      </c>
      <c r="CG297" s="518" t="s">
        <v>102</v>
      </c>
      <c r="CH297" s="518" t="s">
        <v>102</v>
      </c>
      <c r="CI297" s="518" t="s">
        <v>102</v>
      </c>
      <c r="CJ297" s="518" t="s">
        <v>102</v>
      </c>
      <c r="CK297" s="518" t="s">
        <v>102</v>
      </c>
      <c r="CL297" s="518" t="s">
        <v>102</v>
      </c>
      <c r="CM297" s="518" t="s">
        <v>102</v>
      </c>
      <c r="CN297" s="518" t="s">
        <v>102</v>
      </c>
      <c r="CO297" s="518" t="s">
        <v>102</v>
      </c>
      <c r="CP297" s="518" t="s">
        <v>102</v>
      </c>
      <c r="CQ297" s="518" t="s">
        <v>102</v>
      </c>
      <c r="CR297" s="518" t="s">
        <v>102</v>
      </c>
      <c r="CS297" s="518" t="s">
        <v>102</v>
      </c>
      <c r="CT297" s="518" t="s">
        <v>102</v>
      </c>
      <c r="CU297" s="518" t="s">
        <v>102</v>
      </c>
      <c r="CV297" s="518" t="s">
        <v>102</v>
      </c>
      <c r="CW297" s="518" t="s">
        <v>102</v>
      </c>
      <c r="CX297" s="518" t="s">
        <v>102</v>
      </c>
      <c r="CY297" s="518" t="s">
        <v>102</v>
      </c>
      <c r="CZ297" s="518" t="s">
        <v>102</v>
      </c>
      <c r="DA297" s="518" t="s">
        <v>102</v>
      </c>
      <c r="DB297" s="518" t="s">
        <v>102</v>
      </c>
      <c r="DC297" s="518" t="s">
        <v>102</v>
      </c>
      <c r="DD297" s="518" t="s">
        <v>102</v>
      </c>
      <c r="DE297" s="518" t="s">
        <v>102</v>
      </c>
      <c r="DF297" s="518" t="s">
        <v>102</v>
      </c>
      <c r="DG297" s="518" t="s">
        <v>102</v>
      </c>
      <c r="DH297" s="518" t="s">
        <v>102</v>
      </c>
      <c r="DI297" s="518" t="s">
        <v>102</v>
      </c>
      <c r="DJ297" s="518" t="s">
        <v>102</v>
      </c>
      <c r="DK297" s="518" t="s">
        <v>102</v>
      </c>
      <c r="DL297" s="518" t="s">
        <v>102</v>
      </c>
      <c r="DM297" s="518" t="s">
        <v>102</v>
      </c>
      <c r="DN297" s="518" t="s">
        <v>102</v>
      </c>
      <c r="DO297" s="518" t="s">
        <v>102</v>
      </c>
      <c r="DP297" s="518" t="s">
        <v>102</v>
      </c>
      <c r="DQ297" s="518" t="s">
        <v>102</v>
      </c>
      <c r="DR297" s="518" t="s">
        <v>102</v>
      </c>
      <c r="DS297" s="518" t="s">
        <v>102</v>
      </c>
      <c r="DT297" s="518" t="s">
        <v>102</v>
      </c>
      <c r="DU297" s="518" t="s">
        <v>102</v>
      </c>
      <c r="DV297" s="518" t="s">
        <v>102</v>
      </c>
      <c r="DW297" s="518" t="s">
        <v>102</v>
      </c>
      <c r="DX297" s="518" t="s">
        <v>102</v>
      </c>
      <c r="DY297" s="518" t="s">
        <v>102</v>
      </c>
      <c r="DZ297" s="518" t="s">
        <v>102</v>
      </c>
      <c r="EA297" s="518" t="s">
        <v>102</v>
      </c>
      <c r="EB297" s="518" t="s">
        <v>102</v>
      </c>
      <c r="EC297" s="518" t="s">
        <v>102</v>
      </c>
      <c r="ED297" s="518" t="s">
        <v>102</v>
      </c>
      <c r="EE297" s="518" t="s">
        <v>102</v>
      </c>
      <c r="EF297" s="518" t="s">
        <v>102</v>
      </c>
      <c r="EG297" s="518" t="s">
        <v>102</v>
      </c>
      <c r="EH297" s="518" t="s">
        <v>102</v>
      </c>
      <c r="EI297" s="518" t="s">
        <v>102</v>
      </c>
      <c r="EJ297" s="518" t="s">
        <v>102</v>
      </c>
      <c r="EK297" s="518" t="s">
        <v>102</v>
      </c>
      <c r="EL297" s="518" t="s">
        <v>102</v>
      </c>
      <c r="EM297" s="518" t="s">
        <v>102</v>
      </c>
      <c r="EN297" s="518" t="s">
        <v>102</v>
      </c>
      <c r="EO297" s="518" t="s">
        <v>102</v>
      </c>
      <c r="EP297" s="518" t="s">
        <v>102</v>
      </c>
      <c r="EQ297" s="518" t="s">
        <v>102</v>
      </c>
      <c r="ER297" s="518" t="s">
        <v>102</v>
      </c>
      <c r="ES297" s="518" t="s">
        <v>102</v>
      </c>
      <c r="ET297" s="518" t="s">
        <v>102</v>
      </c>
      <c r="EU297" s="518" t="s">
        <v>102</v>
      </c>
      <c r="EV297" s="518" t="s">
        <v>102</v>
      </c>
      <c r="EW297" s="518" t="s">
        <v>102</v>
      </c>
      <c r="EX297" s="518" t="s">
        <v>102</v>
      </c>
      <c r="EY297" s="518" t="s">
        <v>102</v>
      </c>
      <c r="EZ297" s="518" t="s">
        <v>102</v>
      </c>
      <c r="FA297" s="518" t="s">
        <v>102</v>
      </c>
      <c r="FB297" s="518" t="s">
        <v>102</v>
      </c>
      <c r="FC297" s="518" t="s">
        <v>102</v>
      </c>
      <c r="FD297" s="518" t="s">
        <v>102</v>
      </c>
      <c r="FE297" s="518" t="s">
        <v>102</v>
      </c>
      <c r="FF297" s="518" t="s">
        <v>102</v>
      </c>
      <c r="FG297" s="518" t="s">
        <v>102</v>
      </c>
      <c r="FH297" s="518" t="s">
        <v>102</v>
      </c>
      <c r="FI297" s="518" t="s">
        <v>102</v>
      </c>
      <c r="FJ297" s="518" t="s">
        <v>102</v>
      </c>
      <c r="FK297" s="518" t="s">
        <v>102</v>
      </c>
      <c r="FL297" s="518" t="s">
        <v>102</v>
      </c>
      <c r="FM297" s="518" t="s">
        <v>102</v>
      </c>
      <c r="FN297" s="518" t="s">
        <v>102</v>
      </c>
      <c r="FO297" s="518" t="s">
        <v>102</v>
      </c>
      <c r="FP297" s="518" t="s">
        <v>102</v>
      </c>
      <c r="FQ297" s="518" t="s">
        <v>102</v>
      </c>
      <c r="FR297" s="518" t="s">
        <v>102</v>
      </c>
      <c r="FS297" s="518" t="s">
        <v>102</v>
      </c>
      <c r="FT297" s="518" t="s">
        <v>102</v>
      </c>
      <c r="FU297" s="518" t="s">
        <v>102</v>
      </c>
      <c r="FV297" s="518" t="s">
        <v>102</v>
      </c>
      <c r="FW297" s="518" t="s">
        <v>102</v>
      </c>
      <c r="FX297" s="518" t="s">
        <v>102</v>
      </c>
      <c r="FY297" s="518" t="s">
        <v>102</v>
      </c>
      <c r="FZ297" s="518" t="s">
        <v>102</v>
      </c>
      <c r="GA297" s="518" t="s">
        <v>102</v>
      </c>
      <c r="GB297" s="518" t="s">
        <v>102</v>
      </c>
      <c r="GC297" s="518" t="s">
        <v>102</v>
      </c>
      <c r="GD297" s="518" t="s">
        <v>102</v>
      </c>
      <c r="GE297" s="518" t="s">
        <v>102</v>
      </c>
      <c r="GF297" s="518" t="s">
        <v>102</v>
      </c>
      <c r="GG297" s="518" t="s">
        <v>102</v>
      </c>
      <c r="GH297" s="518" t="s">
        <v>102</v>
      </c>
      <c r="GI297" s="518" t="s">
        <v>102</v>
      </c>
      <c r="GJ297" s="518" t="s">
        <v>102</v>
      </c>
      <c r="GK297" s="518" t="s">
        <v>102</v>
      </c>
      <c r="GL297" s="518" t="s">
        <v>102</v>
      </c>
      <c r="GM297" s="518" t="s">
        <v>102</v>
      </c>
      <c r="GN297" s="518" t="s">
        <v>102</v>
      </c>
      <c r="GO297" s="518" t="s">
        <v>102</v>
      </c>
      <c r="GP297" s="518" t="s">
        <v>102</v>
      </c>
      <c r="GQ297" s="518" t="s">
        <v>102</v>
      </c>
      <c r="GR297" s="518" t="s">
        <v>102</v>
      </c>
      <c r="GS297" s="518" t="s">
        <v>102</v>
      </c>
      <c r="GT297" s="518" t="s">
        <v>102</v>
      </c>
      <c r="GU297" s="518" t="s">
        <v>102</v>
      </c>
      <c r="GV297" s="518" t="s">
        <v>102</v>
      </c>
      <c r="GW297" s="518" t="s">
        <v>102</v>
      </c>
      <c r="GX297" s="518" t="s">
        <v>102</v>
      </c>
      <c r="GY297" s="518" t="s">
        <v>102</v>
      </c>
      <c r="GZ297" s="518" t="s">
        <v>102</v>
      </c>
      <c r="HA297" s="518" t="s">
        <v>102</v>
      </c>
      <c r="HB297" s="518" t="s">
        <v>102</v>
      </c>
      <c r="HC297" s="511" t="str">
        <f t="shared" si="4"/>
        <v>2009-390051</v>
      </c>
    </row>
    <row r="298" spans="1:211" ht="48" hidden="1" customHeight="1" x14ac:dyDescent="0.15">
      <c r="A298" s="511" t="s">
        <v>4651</v>
      </c>
      <c r="B298" s="522" t="s">
        <v>14012</v>
      </c>
      <c r="C298" s="513">
        <v>40358</v>
      </c>
      <c r="D298" s="512" t="s">
        <v>8419</v>
      </c>
      <c r="E298" s="522" t="s">
        <v>8452</v>
      </c>
      <c r="F298" s="522" t="s">
        <v>8421</v>
      </c>
      <c r="G298" s="513">
        <v>40704</v>
      </c>
      <c r="H298" s="522" t="s">
        <v>14013</v>
      </c>
      <c r="I298" s="512" t="s">
        <v>8500</v>
      </c>
      <c r="J298" s="513">
        <v>40658</v>
      </c>
      <c r="K298" s="522"/>
      <c r="N298" s="513"/>
      <c r="O298" s="513"/>
      <c r="Q298" s="513"/>
      <c r="R298" s="513"/>
      <c r="S298" s="511" t="s">
        <v>14014</v>
      </c>
      <c r="T298" s="511">
        <v>2011</v>
      </c>
      <c r="U298" s="515" t="s">
        <v>13222</v>
      </c>
      <c r="V298" s="514">
        <v>142</v>
      </c>
      <c r="W298" s="514">
        <v>1</v>
      </c>
      <c r="X298" s="514">
        <v>1</v>
      </c>
      <c r="Y298" s="513">
        <v>37802</v>
      </c>
      <c r="Z298" s="512" t="s">
        <v>14015</v>
      </c>
      <c r="AA298" s="512" t="s">
        <v>14016</v>
      </c>
      <c r="AB298" s="513">
        <v>38386</v>
      </c>
      <c r="AC298" s="513">
        <v>39631</v>
      </c>
      <c r="AD298" s="512" t="s">
        <v>14017</v>
      </c>
      <c r="AE298" s="513">
        <v>38223</v>
      </c>
      <c r="AF298" s="512" t="s">
        <v>138</v>
      </c>
      <c r="AG298" s="512" t="s">
        <v>14016</v>
      </c>
      <c r="AH298" s="516">
        <v>4109165</v>
      </c>
      <c r="AI298" s="513">
        <v>39549</v>
      </c>
      <c r="AJ298" s="513" t="s">
        <v>138</v>
      </c>
      <c r="AK298" s="511" t="s">
        <v>138</v>
      </c>
      <c r="AL298" s="513" t="s">
        <v>138</v>
      </c>
      <c r="AM298" s="511" t="s">
        <v>138</v>
      </c>
      <c r="AN298" s="511" t="s">
        <v>14018</v>
      </c>
      <c r="AO298" s="511" t="s">
        <v>3469</v>
      </c>
      <c r="AP298" s="511" t="s">
        <v>14019</v>
      </c>
      <c r="AQ298" s="511" t="s">
        <v>14020</v>
      </c>
      <c r="AR298" s="511" t="s">
        <v>14021</v>
      </c>
      <c r="AS298" s="511" t="s">
        <v>3470</v>
      </c>
      <c r="AT298" s="511" t="s">
        <v>3470</v>
      </c>
      <c r="AU298" s="511" t="s">
        <v>14022</v>
      </c>
      <c r="AV298" s="511" t="s">
        <v>14023</v>
      </c>
      <c r="AW298" s="511" t="s">
        <v>3470</v>
      </c>
      <c r="AX298" s="511" t="s">
        <v>14022</v>
      </c>
      <c r="AY298" s="511" t="s">
        <v>3471</v>
      </c>
      <c r="AZ298" s="511" t="s">
        <v>3471</v>
      </c>
      <c r="BA298" s="511" t="s">
        <v>3472</v>
      </c>
      <c r="BB298" s="511">
        <v>503214656</v>
      </c>
      <c r="BC298" s="512" t="s">
        <v>3466</v>
      </c>
      <c r="BD298" s="511" t="s">
        <v>3467</v>
      </c>
      <c r="BE298" s="511" t="s">
        <v>14024</v>
      </c>
      <c r="BF298" s="511" t="s">
        <v>3465</v>
      </c>
      <c r="BG298" s="511" t="s">
        <v>14025</v>
      </c>
      <c r="BH298" s="511" t="s">
        <v>9142</v>
      </c>
      <c r="BI298" s="511">
        <v>4</v>
      </c>
      <c r="BJ298" s="511">
        <v>7</v>
      </c>
      <c r="BK298" s="511" t="s">
        <v>14026</v>
      </c>
      <c r="BL298" s="511" t="s">
        <v>138</v>
      </c>
      <c r="BM298" s="511" t="s">
        <v>14027</v>
      </c>
      <c r="BN298" s="511" t="s">
        <v>138</v>
      </c>
      <c r="BO298" s="511" t="s">
        <v>8863</v>
      </c>
      <c r="BP298" s="513">
        <v>37750</v>
      </c>
      <c r="BQ298" s="511" t="s">
        <v>138</v>
      </c>
      <c r="BR298" s="511" t="s">
        <v>8482</v>
      </c>
      <c r="BS298" s="511" t="s">
        <v>14028</v>
      </c>
      <c r="BT298" s="511" t="s">
        <v>3468</v>
      </c>
      <c r="BU298" s="511" t="s">
        <v>14012</v>
      </c>
      <c r="BV298" s="511" t="s">
        <v>138</v>
      </c>
      <c r="BW298" s="511">
        <v>1</v>
      </c>
      <c r="BX298" s="511" t="s">
        <v>14029</v>
      </c>
      <c r="BY298" s="511" t="s">
        <v>14030</v>
      </c>
      <c r="BZ298" s="511">
        <v>24</v>
      </c>
      <c r="CA298" s="511" t="s">
        <v>14031</v>
      </c>
      <c r="CB298" s="511" t="s">
        <v>14032</v>
      </c>
      <c r="CC298" s="511" t="s">
        <v>138</v>
      </c>
      <c r="CD298" s="511" t="s">
        <v>5477</v>
      </c>
      <c r="CE298" s="518" t="s">
        <v>14033</v>
      </c>
      <c r="CF298" s="518" t="s">
        <v>14034</v>
      </c>
      <c r="CG298" s="518" t="s">
        <v>14035</v>
      </c>
      <c r="CH298" s="518" t="s">
        <v>14036</v>
      </c>
      <c r="CI298" s="518" t="s">
        <v>14037</v>
      </c>
      <c r="CJ298" s="518" t="s">
        <v>14038</v>
      </c>
      <c r="CK298" s="518" t="s">
        <v>14039</v>
      </c>
      <c r="CL298" s="518" t="s">
        <v>14040</v>
      </c>
      <c r="CM298" s="518" t="s">
        <v>14041</v>
      </c>
      <c r="CN298" s="518" t="s">
        <v>14042</v>
      </c>
      <c r="CO298" s="518" t="s">
        <v>14043</v>
      </c>
      <c r="CP298" s="518" t="s">
        <v>14044</v>
      </c>
      <c r="CQ298" s="518" t="s">
        <v>14045</v>
      </c>
      <c r="CR298" s="518" t="s">
        <v>14046</v>
      </c>
      <c r="CS298" s="518" t="s">
        <v>14047</v>
      </c>
      <c r="CT298" s="518" t="s">
        <v>14048</v>
      </c>
      <c r="CU298" s="518" t="s">
        <v>14049</v>
      </c>
      <c r="CV298" s="518" t="s">
        <v>102</v>
      </c>
      <c r="CW298" s="518" t="s">
        <v>102</v>
      </c>
      <c r="CX298" s="518" t="s">
        <v>102</v>
      </c>
      <c r="CY298" s="518" t="s">
        <v>102</v>
      </c>
      <c r="CZ298" s="518" t="s">
        <v>102</v>
      </c>
      <c r="DA298" s="518" t="s">
        <v>102</v>
      </c>
      <c r="DB298" s="518" t="s">
        <v>102</v>
      </c>
      <c r="DC298" s="518" t="s">
        <v>102</v>
      </c>
      <c r="DD298" s="518" t="s">
        <v>102</v>
      </c>
      <c r="DE298" s="518" t="s">
        <v>102</v>
      </c>
      <c r="DF298" s="518" t="s">
        <v>102</v>
      </c>
      <c r="DG298" s="518" t="s">
        <v>102</v>
      </c>
      <c r="DH298" s="518" t="s">
        <v>102</v>
      </c>
      <c r="DI298" s="518" t="s">
        <v>102</v>
      </c>
      <c r="DJ298" s="518" t="s">
        <v>102</v>
      </c>
      <c r="DK298" s="518" t="s">
        <v>102</v>
      </c>
      <c r="DL298" s="518" t="s">
        <v>102</v>
      </c>
      <c r="DM298" s="518" t="s">
        <v>102</v>
      </c>
      <c r="DN298" s="518" t="s">
        <v>102</v>
      </c>
      <c r="DO298" s="518" t="s">
        <v>102</v>
      </c>
      <c r="DP298" s="518" t="s">
        <v>102</v>
      </c>
      <c r="DQ298" s="518" t="s">
        <v>102</v>
      </c>
      <c r="DR298" s="518" t="s">
        <v>102</v>
      </c>
      <c r="DS298" s="518" t="s">
        <v>102</v>
      </c>
      <c r="DT298" s="518" t="s">
        <v>102</v>
      </c>
      <c r="DU298" s="518" t="s">
        <v>102</v>
      </c>
      <c r="DV298" s="518" t="s">
        <v>102</v>
      </c>
      <c r="DW298" s="518" t="s">
        <v>102</v>
      </c>
      <c r="DX298" s="518" t="s">
        <v>102</v>
      </c>
      <c r="DY298" s="518" t="s">
        <v>102</v>
      </c>
      <c r="DZ298" s="518" t="s">
        <v>102</v>
      </c>
      <c r="EA298" s="518" t="s">
        <v>102</v>
      </c>
      <c r="EB298" s="518" t="s">
        <v>102</v>
      </c>
      <c r="EC298" s="518" t="s">
        <v>102</v>
      </c>
      <c r="ED298" s="518" t="s">
        <v>102</v>
      </c>
      <c r="EE298" s="518" t="s">
        <v>102</v>
      </c>
      <c r="EF298" s="518" t="s">
        <v>102</v>
      </c>
      <c r="EG298" s="518" t="s">
        <v>102</v>
      </c>
      <c r="EH298" s="518" t="s">
        <v>102</v>
      </c>
      <c r="EI298" s="518" t="s">
        <v>102</v>
      </c>
      <c r="EJ298" s="518" t="s">
        <v>102</v>
      </c>
      <c r="EK298" s="518" t="s">
        <v>102</v>
      </c>
      <c r="EL298" s="518" t="s">
        <v>102</v>
      </c>
      <c r="EM298" s="518" t="s">
        <v>102</v>
      </c>
      <c r="EN298" s="518" t="s">
        <v>102</v>
      </c>
      <c r="EO298" s="518" t="s">
        <v>102</v>
      </c>
      <c r="EP298" s="518" t="s">
        <v>102</v>
      </c>
      <c r="EQ298" s="518" t="s">
        <v>102</v>
      </c>
      <c r="ER298" s="518" t="s">
        <v>102</v>
      </c>
      <c r="ES298" s="518" t="s">
        <v>102</v>
      </c>
      <c r="ET298" s="518" t="s">
        <v>102</v>
      </c>
      <c r="EU298" s="518" t="s">
        <v>102</v>
      </c>
      <c r="EV298" s="518" t="s">
        <v>102</v>
      </c>
      <c r="EW298" s="518" t="s">
        <v>102</v>
      </c>
      <c r="EX298" s="518" t="s">
        <v>102</v>
      </c>
      <c r="EY298" s="518" t="s">
        <v>102</v>
      </c>
      <c r="EZ298" s="518" t="s">
        <v>102</v>
      </c>
      <c r="FA298" s="518" t="s">
        <v>102</v>
      </c>
      <c r="FB298" s="518" t="s">
        <v>102</v>
      </c>
      <c r="FC298" s="518" t="s">
        <v>102</v>
      </c>
      <c r="FD298" s="518" t="s">
        <v>102</v>
      </c>
      <c r="FE298" s="518" t="s">
        <v>102</v>
      </c>
      <c r="FF298" s="518" t="s">
        <v>102</v>
      </c>
      <c r="FG298" s="518" t="s">
        <v>102</v>
      </c>
      <c r="FH298" s="518" t="s">
        <v>102</v>
      </c>
      <c r="FI298" s="518" t="s">
        <v>102</v>
      </c>
      <c r="FJ298" s="518" t="s">
        <v>102</v>
      </c>
      <c r="FK298" s="518" t="s">
        <v>102</v>
      </c>
      <c r="FL298" s="518" t="s">
        <v>102</v>
      </c>
      <c r="FM298" s="518" t="s">
        <v>102</v>
      </c>
      <c r="FN298" s="518" t="s">
        <v>102</v>
      </c>
      <c r="FO298" s="518" t="s">
        <v>102</v>
      </c>
      <c r="FP298" s="518" t="s">
        <v>102</v>
      </c>
      <c r="FQ298" s="518" t="s">
        <v>102</v>
      </c>
      <c r="FR298" s="518" t="s">
        <v>102</v>
      </c>
      <c r="FS298" s="518" t="s">
        <v>102</v>
      </c>
      <c r="FT298" s="518" t="s">
        <v>102</v>
      </c>
      <c r="FU298" s="518" t="s">
        <v>102</v>
      </c>
      <c r="FV298" s="518" t="s">
        <v>102</v>
      </c>
      <c r="FW298" s="518" t="s">
        <v>102</v>
      </c>
      <c r="FX298" s="518" t="s">
        <v>102</v>
      </c>
      <c r="FY298" s="518" t="s">
        <v>102</v>
      </c>
      <c r="FZ298" s="518" t="s">
        <v>102</v>
      </c>
      <c r="GA298" s="518" t="s">
        <v>102</v>
      </c>
      <c r="GB298" s="518" t="s">
        <v>102</v>
      </c>
      <c r="GC298" s="518" t="s">
        <v>102</v>
      </c>
      <c r="GD298" s="518" t="s">
        <v>102</v>
      </c>
      <c r="GE298" s="518" t="s">
        <v>102</v>
      </c>
      <c r="GF298" s="518" t="s">
        <v>102</v>
      </c>
      <c r="GG298" s="518" t="s">
        <v>102</v>
      </c>
      <c r="GH298" s="518" t="s">
        <v>102</v>
      </c>
      <c r="GI298" s="518" t="s">
        <v>102</v>
      </c>
      <c r="GJ298" s="518" t="s">
        <v>102</v>
      </c>
      <c r="GK298" s="518" t="s">
        <v>102</v>
      </c>
      <c r="GL298" s="518" t="s">
        <v>102</v>
      </c>
      <c r="GM298" s="518" t="s">
        <v>102</v>
      </c>
      <c r="GN298" s="518" t="s">
        <v>102</v>
      </c>
      <c r="GO298" s="518" t="s">
        <v>102</v>
      </c>
      <c r="GP298" s="518" t="s">
        <v>102</v>
      </c>
      <c r="GQ298" s="518" t="s">
        <v>102</v>
      </c>
      <c r="GR298" s="518" t="s">
        <v>102</v>
      </c>
      <c r="GS298" s="518" t="s">
        <v>102</v>
      </c>
      <c r="GT298" s="518" t="s">
        <v>102</v>
      </c>
      <c r="GU298" s="518" t="s">
        <v>102</v>
      </c>
      <c r="GV298" s="518" t="s">
        <v>102</v>
      </c>
      <c r="GW298" s="518" t="s">
        <v>102</v>
      </c>
      <c r="GX298" s="518" t="s">
        <v>102</v>
      </c>
      <c r="GY298" s="518" t="s">
        <v>102</v>
      </c>
      <c r="GZ298" s="518" t="s">
        <v>102</v>
      </c>
      <c r="HA298" s="518" t="s">
        <v>102</v>
      </c>
      <c r="HB298" s="518" t="s">
        <v>102</v>
      </c>
      <c r="HC298" s="511" t="str">
        <f t="shared" si="4"/>
        <v>2010-800110</v>
      </c>
    </row>
    <row r="299" spans="1:211" ht="48" hidden="1" customHeight="1" x14ac:dyDescent="0.15">
      <c r="A299" s="511" t="s">
        <v>4655</v>
      </c>
      <c r="B299" s="522" t="s">
        <v>14050</v>
      </c>
      <c r="C299" s="513">
        <v>39671</v>
      </c>
      <c r="D299" s="512" t="s">
        <v>8419</v>
      </c>
      <c r="E299" s="522" t="s">
        <v>8498</v>
      </c>
      <c r="F299" s="522" t="s">
        <v>8421</v>
      </c>
      <c r="G299" s="513">
        <v>40679</v>
      </c>
      <c r="H299" s="522" t="s">
        <v>14051</v>
      </c>
      <c r="I299" s="512" t="s">
        <v>9890</v>
      </c>
      <c r="J299" s="513" t="s">
        <v>14052</v>
      </c>
      <c r="K299" s="522" t="s">
        <v>14053</v>
      </c>
      <c r="N299" s="513">
        <v>40046</v>
      </c>
      <c r="O299" s="513"/>
      <c r="P299" s="512" t="s">
        <v>12162</v>
      </c>
      <c r="Q299" s="513">
        <v>40499</v>
      </c>
      <c r="R299" s="513"/>
      <c r="S299" s="511" t="s">
        <v>14054</v>
      </c>
      <c r="T299" s="511">
        <v>2011</v>
      </c>
      <c r="U299" s="515" t="s">
        <v>13222</v>
      </c>
      <c r="V299" s="514">
        <v>143</v>
      </c>
      <c r="W299" s="514">
        <v>1</v>
      </c>
      <c r="X299" s="514">
        <v>1</v>
      </c>
      <c r="Y299" s="513">
        <v>32693</v>
      </c>
      <c r="Z299" s="512" t="s">
        <v>14055</v>
      </c>
      <c r="AA299" s="512" t="s">
        <v>14056</v>
      </c>
      <c r="AB299" s="513">
        <v>38022</v>
      </c>
      <c r="AC299" s="513">
        <v>39610</v>
      </c>
      <c r="AD299" s="512" t="s">
        <v>14057</v>
      </c>
      <c r="AE299" s="513">
        <v>37848</v>
      </c>
      <c r="AF299" s="512" t="s">
        <v>138</v>
      </c>
      <c r="AG299" s="512" t="s">
        <v>14056</v>
      </c>
      <c r="AH299" s="516">
        <v>4099537</v>
      </c>
      <c r="AI299" s="513">
        <v>39535</v>
      </c>
      <c r="AJ299" s="513" t="s">
        <v>138</v>
      </c>
      <c r="AK299" s="511" t="s">
        <v>138</v>
      </c>
      <c r="AL299" s="513" t="s">
        <v>138</v>
      </c>
      <c r="AM299" s="511" t="s">
        <v>138</v>
      </c>
      <c r="AN299" s="511" t="s">
        <v>14058</v>
      </c>
      <c r="AO299" s="511" t="s">
        <v>3506</v>
      </c>
      <c r="AP299" s="511" t="s">
        <v>14059</v>
      </c>
      <c r="AQ299" s="511" t="s">
        <v>14060</v>
      </c>
      <c r="AR299" s="511" t="s">
        <v>14061</v>
      </c>
      <c r="AS299" s="511" t="s">
        <v>14062</v>
      </c>
      <c r="AT299" s="511" t="s">
        <v>14062</v>
      </c>
      <c r="AU299" s="511" t="s">
        <v>14063</v>
      </c>
      <c r="AV299" s="511" t="s">
        <v>14064</v>
      </c>
      <c r="AW299" s="511" t="s">
        <v>3507</v>
      </c>
      <c r="AX299" s="511" t="s">
        <v>14065</v>
      </c>
      <c r="AY299" s="511" t="s">
        <v>3508</v>
      </c>
      <c r="AZ299" s="511" t="s">
        <v>14066</v>
      </c>
      <c r="BA299" s="511" t="s">
        <v>3509</v>
      </c>
      <c r="BB299" s="511">
        <v>228110</v>
      </c>
      <c r="BC299" s="512" t="s">
        <v>3503</v>
      </c>
      <c r="BD299" s="511" t="s">
        <v>3504</v>
      </c>
      <c r="BE299" s="511" t="s">
        <v>14067</v>
      </c>
      <c r="BF299" s="511" t="s">
        <v>3502</v>
      </c>
      <c r="BG299" s="511" t="s">
        <v>14068</v>
      </c>
      <c r="BH299" s="511" t="s">
        <v>8443</v>
      </c>
      <c r="BI299" s="511">
        <v>2</v>
      </c>
      <c r="BJ299" s="511">
        <v>7</v>
      </c>
      <c r="BK299" s="511" t="s">
        <v>138</v>
      </c>
      <c r="BL299" s="511" t="s">
        <v>138</v>
      </c>
      <c r="BM299" s="511" t="s">
        <v>14069</v>
      </c>
      <c r="BN299" s="511" t="s">
        <v>14070</v>
      </c>
      <c r="BO299" s="511" t="s">
        <v>9027</v>
      </c>
      <c r="BP299" s="513" t="s">
        <v>138</v>
      </c>
      <c r="BQ299" s="511" t="s">
        <v>138</v>
      </c>
      <c r="BR299" s="511" t="s">
        <v>8482</v>
      </c>
      <c r="BS299" s="511" t="s">
        <v>14071</v>
      </c>
      <c r="BT299" s="511" t="s">
        <v>3505</v>
      </c>
      <c r="BU299" s="511" t="s">
        <v>14050</v>
      </c>
      <c r="BV299" s="511" t="s">
        <v>138</v>
      </c>
      <c r="BW299" s="511">
        <v>1</v>
      </c>
      <c r="BX299" s="511" t="s">
        <v>14072</v>
      </c>
      <c r="BY299" s="511" t="s">
        <v>14073</v>
      </c>
      <c r="BZ299" s="511">
        <v>15</v>
      </c>
      <c r="CA299" s="511" t="s">
        <v>14074</v>
      </c>
      <c r="CB299" s="511" t="s">
        <v>14075</v>
      </c>
      <c r="CC299" s="511" t="s">
        <v>138</v>
      </c>
      <c r="CD299" s="511" t="s">
        <v>5485</v>
      </c>
      <c r="CE299" s="518" t="s">
        <v>14076</v>
      </c>
      <c r="CF299" s="518" t="s">
        <v>14077</v>
      </c>
      <c r="CG299" s="518" t="s">
        <v>14078</v>
      </c>
      <c r="CH299" s="518" t="s">
        <v>14079</v>
      </c>
      <c r="CI299" s="518" t="s">
        <v>14080</v>
      </c>
      <c r="CJ299" s="518" t="s">
        <v>14081</v>
      </c>
      <c r="CK299" s="518" t="s">
        <v>14082</v>
      </c>
      <c r="CL299" s="518" t="s">
        <v>14083</v>
      </c>
      <c r="CM299" s="518" t="s">
        <v>14084</v>
      </c>
      <c r="CN299" s="518" t="s">
        <v>14085</v>
      </c>
      <c r="CO299" s="518" t="s">
        <v>102</v>
      </c>
      <c r="CP299" s="518" t="s">
        <v>102</v>
      </c>
      <c r="CQ299" s="518" t="s">
        <v>102</v>
      </c>
      <c r="CR299" s="518" t="s">
        <v>102</v>
      </c>
      <c r="CS299" s="518" t="s">
        <v>102</v>
      </c>
      <c r="CT299" s="518" t="s">
        <v>102</v>
      </c>
      <c r="CU299" s="518" t="s">
        <v>102</v>
      </c>
      <c r="CV299" s="518" t="s">
        <v>102</v>
      </c>
      <c r="CW299" s="518" t="s">
        <v>102</v>
      </c>
      <c r="CX299" s="518" t="s">
        <v>102</v>
      </c>
      <c r="CY299" s="518" t="s">
        <v>102</v>
      </c>
      <c r="CZ299" s="518" t="s">
        <v>102</v>
      </c>
      <c r="DA299" s="518" t="s">
        <v>102</v>
      </c>
      <c r="DB299" s="518" t="s">
        <v>102</v>
      </c>
      <c r="DC299" s="518" t="s">
        <v>102</v>
      </c>
      <c r="DD299" s="518" t="s">
        <v>102</v>
      </c>
      <c r="DE299" s="518" t="s">
        <v>102</v>
      </c>
      <c r="DF299" s="518" t="s">
        <v>102</v>
      </c>
      <c r="DG299" s="518" t="s">
        <v>102</v>
      </c>
      <c r="DH299" s="518" t="s">
        <v>102</v>
      </c>
      <c r="DI299" s="518" t="s">
        <v>102</v>
      </c>
      <c r="DJ299" s="518" t="s">
        <v>102</v>
      </c>
      <c r="DK299" s="518" t="s">
        <v>102</v>
      </c>
      <c r="DL299" s="518" t="s">
        <v>102</v>
      </c>
      <c r="DM299" s="518" t="s">
        <v>102</v>
      </c>
      <c r="DN299" s="518" t="s">
        <v>102</v>
      </c>
      <c r="DO299" s="518" t="s">
        <v>102</v>
      </c>
      <c r="DP299" s="518" t="s">
        <v>102</v>
      </c>
      <c r="DQ299" s="518" t="s">
        <v>102</v>
      </c>
      <c r="DR299" s="518" t="s">
        <v>102</v>
      </c>
      <c r="DS299" s="518" t="s">
        <v>102</v>
      </c>
      <c r="DT299" s="518" t="s">
        <v>102</v>
      </c>
      <c r="DU299" s="518" t="s">
        <v>102</v>
      </c>
      <c r="DV299" s="518" t="s">
        <v>102</v>
      </c>
      <c r="DW299" s="518" t="s">
        <v>102</v>
      </c>
      <c r="DX299" s="518" t="s">
        <v>102</v>
      </c>
      <c r="DY299" s="518" t="s">
        <v>102</v>
      </c>
      <c r="DZ299" s="518" t="s">
        <v>102</v>
      </c>
      <c r="EA299" s="518" t="s">
        <v>102</v>
      </c>
      <c r="EB299" s="518" t="s">
        <v>102</v>
      </c>
      <c r="EC299" s="518" t="s">
        <v>102</v>
      </c>
      <c r="ED299" s="518" t="s">
        <v>102</v>
      </c>
      <c r="EE299" s="518" t="s">
        <v>102</v>
      </c>
      <c r="EF299" s="518" t="s">
        <v>102</v>
      </c>
      <c r="EG299" s="518" t="s">
        <v>102</v>
      </c>
      <c r="EH299" s="518" t="s">
        <v>102</v>
      </c>
      <c r="EI299" s="518" t="s">
        <v>102</v>
      </c>
      <c r="EJ299" s="518" t="s">
        <v>102</v>
      </c>
      <c r="EK299" s="518" t="s">
        <v>102</v>
      </c>
      <c r="EL299" s="518" t="s">
        <v>102</v>
      </c>
      <c r="EM299" s="518" t="s">
        <v>102</v>
      </c>
      <c r="EN299" s="518" t="s">
        <v>102</v>
      </c>
      <c r="EO299" s="518" t="s">
        <v>102</v>
      </c>
      <c r="EP299" s="518" t="s">
        <v>102</v>
      </c>
      <c r="EQ299" s="518" t="s">
        <v>102</v>
      </c>
      <c r="ER299" s="518" t="s">
        <v>102</v>
      </c>
      <c r="ES299" s="518" t="s">
        <v>102</v>
      </c>
      <c r="ET299" s="518" t="s">
        <v>102</v>
      </c>
      <c r="EU299" s="518" t="s">
        <v>102</v>
      </c>
      <c r="EV299" s="518" t="s">
        <v>102</v>
      </c>
      <c r="EW299" s="518" t="s">
        <v>102</v>
      </c>
      <c r="EX299" s="518" t="s">
        <v>102</v>
      </c>
      <c r="EY299" s="518" t="s">
        <v>102</v>
      </c>
      <c r="EZ299" s="518" t="s">
        <v>102</v>
      </c>
      <c r="FA299" s="518" t="s">
        <v>102</v>
      </c>
      <c r="FB299" s="518" t="s">
        <v>102</v>
      </c>
      <c r="FC299" s="518" t="s">
        <v>102</v>
      </c>
      <c r="FD299" s="518" t="s">
        <v>102</v>
      </c>
      <c r="FE299" s="518" t="s">
        <v>102</v>
      </c>
      <c r="FF299" s="518" t="s">
        <v>102</v>
      </c>
      <c r="FG299" s="518" t="s">
        <v>102</v>
      </c>
      <c r="FH299" s="518" t="s">
        <v>102</v>
      </c>
      <c r="FI299" s="518" t="s">
        <v>102</v>
      </c>
      <c r="FJ299" s="518" t="s">
        <v>102</v>
      </c>
      <c r="FK299" s="518" t="s">
        <v>102</v>
      </c>
      <c r="FL299" s="518" t="s">
        <v>102</v>
      </c>
      <c r="FM299" s="518" t="s">
        <v>102</v>
      </c>
      <c r="FN299" s="518" t="s">
        <v>102</v>
      </c>
      <c r="FO299" s="518" t="s">
        <v>102</v>
      </c>
      <c r="FP299" s="518" t="s">
        <v>102</v>
      </c>
      <c r="FQ299" s="518" t="s">
        <v>102</v>
      </c>
      <c r="FR299" s="518" t="s">
        <v>102</v>
      </c>
      <c r="FS299" s="518" t="s">
        <v>102</v>
      </c>
      <c r="FT299" s="518" t="s">
        <v>102</v>
      </c>
      <c r="FU299" s="518" t="s">
        <v>102</v>
      </c>
      <c r="FV299" s="518" t="s">
        <v>102</v>
      </c>
      <c r="FW299" s="518" t="s">
        <v>102</v>
      </c>
      <c r="FX299" s="518" t="s">
        <v>102</v>
      </c>
      <c r="FY299" s="518" t="s">
        <v>102</v>
      </c>
      <c r="FZ299" s="518" t="s">
        <v>102</v>
      </c>
      <c r="GA299" s="518" t="s">
        <v>102</v>
      </c>
      <c r="GB299" s="518" t="s">
        <v>102</v>
      </c>
      <c r="GC299" s="518" t="s">
        <v>102</v>
      </c>
      <c r="GD299" s="518" t="s">
        <v>102</v>
      </c>
      <c r="GE299" s="518" t="s">
        <v>102</v>
      </c>
      <c r="GF299" s="518" t="s">
        <v>102</v>
      </c>
      <c r="GG299" s="518" t="s">
        <v>102</v>
      </c>
      <c r="GH299" s="518" t="s">
        <v>102</v>
      </c>
      <c r="GI299" s="518" t="s">
        <v>102</v>
      </c>
      <c r="GJ299" s="518" t="s">
        <v>102</v>
      </c>
      <c r="GK299" s="518" t="s">
        <v>102</v>
      </c>
      <c r="GL299" s="518" t="s">
        <v>102</v>
      </c>
      <c r="GM299" s="518" t="s">
        <v>102</v>
      </c>
      <c r="GN299" s="518" t="s">
        <v>102</v>
      </c>
      <c r="GO299" s="518" t="s">
        <v>102</v>
      </c>
      <c r="GP299" s="518" t="s">
        <v>102</v>
      </c>
      <c r="GQ299" s="518" t="s">
        <v>102</v>
      </c>
      <c r="GR299" s="518" t="s">
        <v>102</v>
      </c>
      <c r="GS299" s="518" t="s">
        <v>102</v>
      </c>
      <c r="GT299" s="518" t="s">
        <v>102</v>
      </c>
      <c r="GU299" s="518" t="s">
        <v>102</v>
      </c>
      <c r="GV299" s="518" t="s">
        <v>102</v>
      </c>
      <c r="GW299" s="518" t="s">
        <v>102</v>
      </c>
      <c r="GX299" s="518" t="s">
        <v>102</v>
      </c>
      <c r="GY299" s="518" t="s">
        <v>102</v>
      </c>
      <c r="GZ299" s="518" t="s">
        <v>102</v>
      </c>
      <c r="HA299" s="518" t="s">
        <v>102</v>
      </c>
      <c r="HB299" s="518" t="s">
        <v>102</v>
      </c>
      <c r="HC299" s="511" t="str">
        <f t="shared" si="4"/>
        <v>2008-800146</v>
      </c>
    </row>
    <row r="300" spans="1:211" ht="48" hidden="1" customHeight="1" x14ac:dyDescent="0.15">
      <c r="A300" s="511" t="s">
        <v>4660</v>
      </c>
      <c r="B300" s="512" t="s">
        <v>14086</v>
      </c>
      <c r="C300" s="513">
        <v>40724</v>
      </c>
      <c r="D300" s="512" t="s">
        <v>8419</v>
      </c>
      <c r="E300" s="512" t="s">
        <v>8452</v>
      </c>
      <c r="F300" s="512" t="s">
        <v>8421</v>
      </c>
      <c r="G300" s="513">
        <v>40912</v>
      </c>
      <c r="H300" s="512" t="s">
        <v>14087</v>
      </c>
      <c r="I300" s="512" t="s">
        <v>8500</v>
      </c>
      <c r="J300" s="513">
        <v>40869</v>
      </c>
      <c r="S300" s="514" t="s">
        <v>14088</v>
      </c>
      <c r="T300" s="511">
        <v>2012</v>
      </c>
      <c r="U300" s="515" t="s">
        <v>13379</v>
      </c>
      <c r="V300" s="514">
        <v>144</v>
      </c>
      <c r="W300" s="514">
        <v>1</v>
      </c>
      <c r="X300" s="514">
        <v>1</v>
      </c>
      <c r="Y300" s="513">
        <v>37865</v>
      </c>
      <c r="Z300" s="512" t="s">
        <v>14089</v>
      </c>
      <c r="AA300" s="512" t="s">
        <v>14090</v>
      </c>
      <c r="AB300" s="513">
        <v>38435</v>
      </c>
      <c r="AC300" s="513">
        <v>40191</v>
      </c>
      <c r="AD300" s="512" t="s">
        <v>14091</v>
      </c>
      <c r="AE300" s="513">
        <v>38849</v>
      </c>
      <c r="AF300" s="512" t="s">
        <v>138</v>
      </c>
      <c r="AG300" s="512" t="s">
        <v>14090</v>
      </c>
      <c r="AH300" s="516">
        <v>4397656</v>
      </c>
      <c r="AI300" s="513">
        <v>40116</v>
      </c>
      <c r="AJ300" s="513" t="s">
        <v>138</v>
      </c>
      <c r="AK300" s="511" t="s">
        <v>138</v>
      </c>
      <c r="AL300" s="513" t="s">
        <v>138</v>
      </c>
      <c r="AM300" s="511" t="s">
        <v>138</v>
      </c>
      <c r="AN300" s="511" t="s">
        <v>14092</v>
      </c>
      <c r="AO300" s="511" t="s">
        <v>1060</v>
      </c>
      <c r="AP300" s="511" t="s">
        <v>1060</v>
      </c>
      <c r="AQ300" s="511" t="s">
        <v>14093</v>
      </c>
      <c r="AR300" s="511" t="s">
        <v>14093</v>
      </c>
      <c r="AS300" s="511" t="s">
        <v>1061</v>
      </c>
      <c r="AT300" s="511" t="s">
        <v>1061</v>
      </c>
      <c r="AU300" s="511" t="s">
        <v>1061</v>
      </c>
      <c r="AV300" s="511" t="s">
        <v>14094</v>
      </c>
      <c r="AW300" s="511" t="s">
        <v>1061</v>
      </c>
      <c r="AX300" s="511" t="s">
        <v>1061</v>
      </c>
      <c r="AY300" s="511" t="s">
        <v>1062</v>
      </c>
      <c r="AZ300" s="511" t="s">
        <v>1062</v>
      </c>
      <c r="BA300" s="511" t="s">
        <v>138</v>
      </c>
      <c r="BB300" s="511">
        <v>2912</v>
      </c>
      <c r="BC300" s="512" t="s">
        <v>1058</v>
      </c>
      <c r="BD300" s="511" t="s">
        <v>1059</v>
      </c>
      <c r="BE300" s="511" t="s">
        <v>14095</v>
      </c>
      <c r="BF300" s="511" t="s">
        <v>14096</v>
      </c>
      <c r="BG300" s="511" t="s">
        <v>14097</v>
      </c>
      <c r="BH300" s="511" t="s">
        <v>9142</v>
      </c>
      <c r="BI300" s="511">
        <v>10</v>
      </c>
      <c r="BJ300" s="511">
        <v>23</v>
      </c>
      <c r="BK300" s="511" t="s">
        <v>138</v>
      </c>
      <c r="BL300" s="511" t="s">
        <v>138</v>
      </c>
      <c r="BM300" s="511" t="s">
        <v>14098</v>
      </c>
      <c r="BN300" s="511" t="s">
        <v>138</v>
      </c>
      <c r="BO300" s="511" t="s">
        <v>9027</v>
      </c>
      <c r="BP300" s="513" t="s">
        <v>138</v>
      </c>
      <c r="BQ300" s="511" t="s">
        <v>138</v>
      </c>
      <c r="BR300" s="511" t="s">
        <v>8445</v>
      </c>
      <c r="BS300" s="511" t="s">
        <v>14099</v>
      </c>
      <c r="BT300" s="511" t="s">
        <v>138</v>
      </c>
      <c r="BU300" s="511" t="s">
        <v>14086</v>
      </c>
      <c r="BV300" s="511" t="s">
        <v>138</v>
      </c>
      <c r="BW300" s="511">
        <v>1</v>
      </c>
      <c r="BX300" s="511" t="s">
        <v>14100</v>
      </c>
      <c r="BY300" s="511" t="s">
        <v>138</v>
      </c>
      <c r="BZ300" s="511">
        <v>11</v>
      </c>
      <c r="CA300" s="511" t="s">
        <v>14101</v>
      </c>
      <c r="CB300" s="511" t="s">
        <v>14102</v>
      </c>
      <c r="CC300" s="511" t="s">
        <v>138</v>
      </c>
      <c r="CD300" s="511" t="s">
        <v>5488</v>
      </c>
      <c r="CE300" s="518" t="s">
        <v>14103</v>
      </c>
      <c r="CF300" s="518" t="s">
        <v>14104</v>
      </c>
      <c r="CG300" s="518" t="s">
        <v>14105</v>
      </c>
      <c r="CH300" s="518" t="s">
        <v>14106</v>
      </c>
      <c r="CI300" s="518" t="s">
        <v>14107</v>
      </c>
      <c r="CJ300" s="518" t="s">
        <v>14108</v>
      </c>
      <c r="CK300" s="518" t="s">
        <v>14109</v>
      </c>
      <c r="CL300" s="518" t="s">
        <v>102</v>
      </c>
      <c r="CM300" s="518" t="s">
        <v>102</v>
      </c>
      <c r="CN300" s="518" t="s">
        <v>102</v>
      </c>
      <c r="CO300" s="518" t="s">
        <v>102</v>
      </c>
      <c r="CP300" s="518" t="s">
        <v>102</v>
      </c>
      <c r="CQ300" s="518" t="s">
        <v>102</v>
      </c>
      <c r="CR300" s="518" t="s">
        <v>102</v>
      </c>
      <c r="CS300" s="518" t="s">
        <v>102</v>
      </c>
      <c r="CT300" s="518" t="s">
        <v>102</v>
      </c>
      <c r="CU300" s="518" t="s">
        <v>102</v>
      </c>
      <c r="CV300" s="518" t="s">
        <v>102</v>
      </c>
      <c r="CW300" s="518" t="s">
        <v>102</v>
      </c>
      <c r="CX300" s="518" t="s">
        <v>102</v>
      </c>
      <c r="CY300" s="518" t="s">
        <v>102</v>
      </c>
      <c r="CZ300" s="518" t="s">
        <v>102</v>
      </c>
      <c r="DA300" s="518" t="s">
        <v>102</v>
      </c>
      <c r="DB300" s="518" t="s">
        <v>102</v>
      </c>
      <c r="DC300" s="518" t="s">
        <v>102</v>
      </c>
      <c r="DD300" s="518" t="s">
        <v>102</v>
      </c>
      <c r="DE300" s="518" t="s">
        <v>102</v>
      </c>
      <c r="DF300" s="518" t="s">
        <v>102</v>
      </c>
      <c r="DG300" s="518" t="s">
        <v>102</v>
      </c>
      <c r="DH300" s="518" t="s">
        <v>102</v>
      </c>
      <c r="DI300" s="518" t="s">
        <v>102</v>
      </c>
      <c r="DJ300" s="518" t="s">
        <v>102</v>
      </c>
      <c r="DK300" s="518" t="s">
        <v>102</v>
      </c>
      <c r="DL300" s="518" t="s">
        <v>102</v>
      </c>
      <c r="DM300" s="518" t="s">
        <v>102</v>
      </c>
      <c r="DN300" s="518" t="s">
        <v>102</v>
      </c>
      <c r="DO300" s="518" t="s">
        <v>102</v>
      </c>
      <c r="DP300" s="518" t="s">
        <v>102</v>
      </c>
      <c r="DQ300" s="518" t="s">
        <v>102</v>
      </c>
      <c r="DR300" s="518" t="s">
        <v>102</v>
      </c>
      <c r="DS300" s="518" t="s">
        <v>102</v>
      </c>
      <c r="DT300" s="518" t="s">
        <v>102</v>
      </c>
      <c r="DU300" s="518" t="s">
        <v>102</v>
      </c>
      <c r="DV300" s="518" t="s">
        <v>102</v>
      </c>
      <c r="DW300" s="518" t="s">
        <v>102</v>
      </c>
      <c r="DX300" s="518" t="s">
        <v>102</v>
      </c>
      <c r="DY300" s="518" t="s">
        <v>102</v>
      </c>
      <c r="DZ300" s="518" t="s">
        <v>102</v>
      </c>
      <c r="EA300" s="518" t="s">
        <v>102</v>
      </c>
      <c r="EB300" s="518" t="s">
        <v>102</v>
      </c>
      <c r="EC300" s="518" t="s">
        <v>102</v>
      </c>
      <c r="ED300" s="518" t="s">
        <v>102</v>
      </c>
      <c r="EE300" s="518" t="s">
        <v>102</v>
      </c>
      <c r="EF300" s="518" t="s">
        <v>102</v>
      </c>
      <c r="EG300" s="518" t="s">
        <v>102</v>
      </c>
      <c r="EH300" s="518" t="s">
        <v>102</v>
      </c>
      <c r="EI300" s="518" t="s">
        <v>102</v>
      </c>
      <c r="EJ300" s="518" t="s">
        <v>102</v>
      </c>
      <c r="EK300" s="518" t="s">
        <v>102</v>
      </c>
      <c r="EL300" s="518" t="s">
        <v>102</v>
      </c>
      <c r="EM300" s="518" t="s">
        <v>102</v>
      </c>
      <c r="EN300" s="518" t="s">
        <v>102</v>
      </c>
      <c r="EO300" s="518" t="s">
        <v>102</v>
      </c>
      <c r="EP300" s="518" t="s">
        <v>102</v>
      </c>
      <c r="EQ300" s="518" t="s">
        <v>102</v>
      </c>
      <c r="ER300" s="518" t="s">
        <v>102</v>
      </c>
      <c r="ES300" s="518" t="s">
        <v>102</v>
      </c>
      <c r="ET300" s="518" t="s">
        <v>102</v>
      </c>
      <c r="EU300" s="518" t="s">
        <v>102</v>
      </c>
      <c r="EV300" s="518" t="s">
        <v>102</v>
      </c>
      <c r="EW300" s="518" t="s">
        <v>102</v>
      </c>
      <c r="EX300" s="518" t="s">
        <v>102</v>
      </c>
      <c r="EY300" s="518" t="s">
        <v>102</v>
      </c>
      <c r="EZ300" s="518" t="s">
        <v>102</v>
      </c>
      <c r="FA300" s="518" t="s">
        <v>102</v>
      </c>
      <c r="FB300" s="518" t="s">
        <v>102</v>
      </c>
      <c r="FC300" s="518" t="s">
        <v>102</v>
      </c>
      <c r="FD300" s="518" t="s">
        <v>102</v>
      </c>
      <c r="FE300" s="518" t="s">
        <v>102</v>
      </c>
      <c r="FF300" s="518" t="s">
        <v>102</v>
      </c>
      <c r="FG300" s="518" t="s">
        <v>102</v>
      </c>
      <c r="FH300" s="518" t="s">
        <v>102</v>
      </c>
      <c r="FI300" s="518" t="s">
        <v>102</v>
      </c>
      <c r="FJ300" s="518" t="s">
        <v>102</v>
      </c>
      <c r="FK300" s="518" t="s">
        <v>102</v>
      </c>
      <c r="FL300" s="518" t="s">
        <v>102</v>
      </c>
      <c r="FM300" s="518" t="s">
        <v>102</v>
      </c>
      <c r="FN300" s="518" t="s">
        <v>102</v>
      </c>
      <c r="FO300" s="518" t="s">
        <v>102</v>
      </c>
      <c r="FP300" s="518" t="s">
        <v>102</v>
      </c>
      <c r="FQ300" s="518" t="s">
        <v>102</v>
      </c>
      <c r="FR300" s="518" t="s">
        <v>102</v>
      </c>
      <c r="FS300" s="518" t="s">
        <v>102</v>
      </c>
      <c r="FT300" s="518" t="s">
        <v>102</v>
      </c>
      <c r="FU300" s="518" t="s">
        <v>102</v>
      </c>
      <c r="FV300" s="518" t="s">
        <v>102</v>
      </c>
      <c r="FW300" s="518" t="s">
        <v>102</v>
      </c>
      <c r="FX300" s="518" t="s">
        <v>102</v>
      </c>
      <c r="FY300" s="518" t="s">
        <v>102</v>
      </c>
      <c r="FZ300" s="518" t="s">
        <v>102</v>
      </c>
      <c r="GA300" s="518" t="s">
        <v>102</v>
      </c>
      <c r="GB300" s="518" t="s">
        <v>102</v>
      </c>
      <c r="GC300" s="518" t="s">
        <v>102</v>
      </c>
      <c r="GD300" s="518" t="s">
        <v>102</v>
      </c>
      <c r="GE300" s="518" t="s">
        <v>102</v>
      </c>
      <c r="GF300" s="518" t="s">
        <v>102</v>
      </c>
      <c r="GG300" s="518" t="s">
        <v>102</v>
      </c>
      <c r="GH300" s="518" t="s">
        <v>102</v>
      </c>
      <c r="GI300" s="518" t="s">
        <v>102</v>
      </c>
      <c r="GJ300" s="518" t="s">
        <v>102</v>
      </c>
      <c r="GK300" s="518" t="s">
        <v>102</v>
      </c>
      <c r="GL300" s="518" t="s">
        <v>102</v>
      </c>
      <c r="GM300" s="518" t="s">
        <v>102</v>
      </c>
      <c r="GN300" s="518" t="s">
        <v>102</v>
      </c>
      <c r="GO300" s="518" t="s">
        <v>102</v>
      </c>
      <c r="GP300" s="518" t="s">
        <v>102</v>
      </c>
      <c r="GQ300" s="518" t="s">
        <v>102</v>
      </c>
      <c r="GR300" s="518" t="s">
        <v>102</v>
      </c>
      <c r="GS300" s="518" t="s">
        <v>102</v>
      </c>
      <c r="GT300" s="518" t="s">
        <v>102</v>
      </c>
      <c r="GU300" s="518" t="s">
        <v>102</v>
      </c>
      <c r="GV300" s="518" t="s">
        <v>102</v>
      </c>
      <c r="GW300" s="518" t="s">
        <v>102</v>
      </c>
      <c r="GX300" s="518" t="s">
        <v>102</v>
      </c>
      <c r="GY300" s="518" t="s">
        <v>102</v>
      </c>
      <c r="GZ300" s="518" t="s">
        <v>102</v>
      </c>
      <c r="HA300" s="518" t="s">
        <v>102</v>
      </c>
      <c r="HB300" s="518" t="s">
        <v>102</v>
      </c>
      <c r="HC300" s="511" t="str">
        <f t="shared" si="4"/>
        <v>2011-800113</v>
      </c>
    </row>
    <row r="301" spans="1:211" ht="48" hidden="1" customHeight="1" x14ac:dyDescent="0.15">
      <c r="A301" s="511" t="s">
        <v>4661</v>
      </c>
      <c r="B301" s="512" t="s">
        <v>14110</v>
      </c>
      <c r="C301" s="513">
        <v>39113</v>
      </c>
      <c r="D301" s="512" t="s">
        <v>8419</v>
      </c>
      <c r="E301" s="512" t="s">
        <v>8498</v>
      </c>
      <c r="F301" s="512" t="s">
        <v>8421</v>
      </c>
      <c r="G301" s="513">
        <v>40284</v>
      </c>
      <c r="H301" s="512" t="s">
        <v>11907</v>
      </c>
      <c r="I301" s="512" t="s">
        <v>11495</v>
      </c>
      <c r="J301" s="511" t="s">
        <v>14111</v>
      </c>
      <c r="K301" s="512" t="s">
        <v>14112</v>
      </c>
      <c r="N301" s="513">
        <v>39624</v>
      </c>
      <c r="P301" s="512" t="s">
        <v>12162</v>
      </c>
      <c r="Q301" s="513">
        <v>40023</v>
      </c>
      <c r="S301" s="514" t="s">
        <v>14113</v>
      </c>
      <c r="T301" s="511">
        <v>2010</v>
      </c>
      <c r="U301" s="515" t="s">
        <v>13222</v>
      </c>
      <c r="V301" s="514">
        <v>145</v>
      </c>
      <c r="W301" s="514">
        <v>2</v>
      </c>
      <c r="X301" s="514">
        <v>1</v>
      </c>
      <c r="Y301" s="513">
        <v>37886</v>
      </c>
      <c r="Z301" s="512" t="s">
        <v>14114</v>
      </c>
      <c r="AA301" s="512" t="s">
        <v>14115</v>
      </c>
      <c r="AB301" s="513">
        <v>38407</v>
      </c>
      <c r="AC301" s="513">
        <v>38232</v>
      </c>
      <c r="AD301" s="512" t="s">
        <v>14116</v>
      </c>
      <c r="AE301" s="513">
        <v>37888</v>
      </c>
      <c r="AF301" s="512" t="s">
        <v>9163</v>
      </c>
      <c r="AG301" s="512" t="s">
        <v>14115</v>
      </c>
      <c r="AH301" s="516">
        <v>3560605</v>
      </c>
      <c r="AI301" s="513">
        <v>38142</v>
      </c>
      <c r="AJ301" s="513" t="s">
        <v>138</v>
      </c>
      <c r="AK301" s="511" t="s">
        <v>138</v>
      </c>
      <c r="AL301" s="513" t="s">
        <v>138</v>
      </c>
      <c r="AM301" s="511" t="s">
        <v>138</v>
      </c>
      <c r="AN301" s="511" t="s">
        <v>14117</v>
      </c>
      <c r="AO301" s="511" t="s">
        <v>14118</v>
      </c>
      <c r="AP301" s="511" t="s">
        <v>14119</v>
      </c>
      <c r="AQ301" s="511" t="s">
        <v>14120</v>
      </c>
      <c r="AR301" s="511" t="s">
        <v>14121</v>
      </c>
      <c r="AS301" s="511" t="s">
        <v>138</v>
      </c>
      <c r="AT301" s="511" t="s">
        <v>138</v>
      </c>
      <c r="AU301" s="511" t="s">
        <v>138</v>
      </c>
      <c r="AV301" s="511" t="s">
        <v>11416</v>
      </c>
      <c r="AW301" s="511" t="s">
        <v>3174</v>
      </c>
      <c r="AX301" s="511" t="s">
        <v>3174</v>
      </c>
      <c r="AY301" s="511" t="s">
        <v>14122</v>
      </c>
      <c r="AZ301" s="511" t="s">
        <v>14123</v>
      </c>
      <c r="BA301" s="511" t="s">
        <v>14124</v>
      </c>
      <c r="BB301" s="511">
        <v>501016847</v>
      </c>
      <c r="BC301" s="512" t="s">
        <v>14125</v>
      </c>
      <c r="BD301" s="511" t="s">
        <v>14126</v>
      </c>
      <c r="BE301" s="511" t="s">
        <v>14127</v>
      </c>
      <c r="BF301" s="511" t="s">
        <v>6800</v>
      </c>
      <c r="BG301" s="511" t="s">
        <v>14128</v>
      </c>
      <c r="BH301" s="511" t="s">
        <v>8648</v>
      </c>
      <c r="BI301" s="511">
        <v>19</v>
      </c>
      <c r="BJ301" s="511">
        <v>51</v>
      </c>
      <c r="BK301" s="511" t="s">
        <v>14129</v>
      </c>
      <c r="BL301" s="511" t="s">
        <v>138</v>
      </c>
      <c r="BM301" s="511" t="s">
        <v>14130</v>
      </c>
      <c r="BN301" s="511" t="s">
        <v>138</v>
      </c>
      <c r="BO301" s="511" t="s">
        <v>9027</v>
      </c>
      <c r="BP301" s="513">
        <v>37817</v>
      </c>
      <c r="BQ301" s="511" t="s">
        <v>138</v>
      </c>
      <c r="BR301" s="511" t="s">
        <v>8482</v>
      </c>
      <c r="BS301" s="511" t="s">
        <v>14131</v>
      </c>
      <c r="BT301" s="511" t="s">
        <v>14132</v>
      </c>
      <c r="BU301" s="511" t="s">
        <v>14133</v>
      </c>
      <c r="BV301" s="511" t="s">
        <v>138</v>
      </c>
      <c r="BW301" s="511">
        <v>1</v>
      </c>
      <c r="BX301" s="511" t="s">
        <v>14134</v>
      </c>
      <c r="BY301" s="511" t="s">
        <v>14135</v>
      </c>
      <c r="BZ301" s="511">
        <v>21</v>
      </c>
      <c r="CA301" s="511" t="s">
        <v>14136</v>
      </c>
      <c r="CB301" s="511" t="s">
        <v>14137</v>
      </c>
      <c r="CC301" s="511" t="s">
        <v>138</v>
      </c>
      <c r="CD301" s="511" t="s">
        <v>5495</v>
      </c>
      <c r="CE301" s="518" t="s">
        <v>14138</v>
      </c>
      <c r="CF301" s="518" t="s">
        <v>14139</v>
      </c>
      <c r="CG301" s="518" t="s">
        <v>14140</v>
      </c>
      <c r="CH301" s="518" t="s">
        <v>14141</v>
      </c>
      <c r="CI301" s="518" t="s">
        <v>14142</v>
      </c>
      <c r="CJ301" s="518" t="s">
        <v>14143</v>
      </c>
      <c r="CK301" s="518" t="s">
        <v>14144</v>
      </c>
      <c r="CL301" s="518" t="s">
        <v>14145</v>
      </c>
      <c r="CM301" s="518" t="s">
        <v>14146</v>
      </c>
      <c r="CN301" s="518" t="s">
        <v>14147</v>
      </c>
      <c r="CO301" s="518" t="s">
        <v>14148</v>
      </c>
      <c r="CP301" s="518" t="s">
        <v>14149</v>
      </c>
      <c r="CQ301" s="518" t="s">
        <v>14150</v>
      </c>
      <c r="CR301" s="518" t="s">
        <v>14151</v>
      </c>
      <c r="CS301" s="518" t="s">
        <v>14152</v>
      </c>
      <c r="CT301" s="518" t="s">
        <v>14153</v>
      </c>
      <c r="CU301" s="518" t="s">
        <v>14154</v>
      </c>
      <c r="CV301" s="518" t="s">
        <v>102</v>
      </c>
      <c r="CW301" s="518" t="s">
        <v>102</v>
      </c>
      <c r="CX301" s="518" t="s">
        <v>102</v>
      </c>
      <c r="CY301" s="518" t="s">
        <v>102</v>
      </c>
      <c r="CZ301" s="518" t="s">
        <v>102</v>
      </c>
      <c r="DA301" s="518" t="s">
        <v>102</v>
      </c>
      <c r="DB301" s="518" t="s">
        <v>102</v>
      </c>
      <c r="DC301" s="518" t="s">
        <v>102</v>
      </c>
      <c r="DD301" s="518" t="s">
        <v>102</v>
      </c>
      <c r="DE301" s="518" t="s">
        <v>102</v>
      </c>
      <c r="DF301" s="518" t="s">
        <v>102</v>
      </c>
      <c r="DG301" s="518" t="s">
        <v>102</v>
      </c>
      <c r="DH301" s="518" t="s">
        <v>102</v>
      </c>
      <c r="DI301" s="518" t="s">
        <v>102</v>
      </c>
      <c r="DJ301" s="518" t="s">
        <v>102</v>
      </c>
      <c r="DK301" s="518" t="s">
        <v>102</v>
      </c>
      <c r="DL301" s="518" t="s">
        <v>102</v>
      </c>
      <c r="DM301" s="518" t="s">
        <v>102</v>
      </c>
      <c r="DN301" s="518" t="s">
        <v>102</v>
      </c>
      <c r="DO301" s="518" t="s">
        <v>102</v>
      </c>
      <c r="DP301" s="518" t="s">
        <v>102</v>
      </c>
      <c r="DQ301" s="518" t="s">
        <v>102</v>
      </c>
      <c r="DR301" s="518" t="s">
        <v>102</v>
      </c>
      <c r="DS301" s="518" t="s">
        <v>102</v>
      </c>
      <c r="DT301" s="518" t="s">
        <v>102</v>
      </c>
      <c r="DU301" s="518" t="s">
        <v>102</v>
      </c>
      <c r="DV301" s="518" t="s">
        <v>102</v>
      </c>
      <c r="DW301" s="518" t="s">
        <v>102</v>
      </c>
      <c r="DX301" s="518" t="s">
        <v>102</v>
      </c>
      <c r="DY301" s="518" t="s">
        <v>102</v>
      </c>
      <c r="DZ301" s="518" t="s">
        <v>102</v>
      </c>
      <c r="EA301" s="518" t="s">
        <v>102</v>
      </c>
      <c r="EB301" s="518" t="s">
        <v>102</v>
      </c>
      <c r="EC301" s="518" t="s">
        <v>102</v>
      </c>
      <c r="ED301" s="518" t="s">
        <v>102</v>
      </c>
      <c r="EE301" s="518" t="s">
        <v>102</v>
      </c>
      <c r="EF301" s="518" t="s">
        <v>102</v>
      </c>
      <c r="EG301" s="518" t="s">
        <v>102</v>
      </c>
      <c r="EH301" s="518" t="s">
        <v>102</v>
      </c>
      <c r="EI301" s="518" t="s">
        <v>102</v>
      </c>
      <c r="EJ301" s="518" t="s">
        <v>102</v>
      </c>
      <c r="EK301" s="518" t="s">
        <v>102</v>
      </c>
      <c r="EL301" s="518" t="s">
        <v>102</v>
      </c>
      <c r="EM301" s="518" t="s">
        <v>102</v>
      </c>
      <c r="EN301" s="518" t="s">
        <v>102</v>
      </c>
      <c r="EO301" s="518" t="s">
        <v>102</v>
      </c>
      <c r="EP301" s="518" t="s">
        <v>102</v>
      </c>
      <c r="EQ301" s="518" t="s">
        <v>102</v>
      </c>
      <c r="ER301" s="518" t="s">
        <v>102</v>
      </c>
      <c r="ES301" s="518" t="s">
        <v>102</v>
      </c>
      <c r="ET301" s="518" t="s">
        <v>102</v>
      </c>
      <c r="EU301" s="518" t="s">
        <v>102</v>
      </c>
      <c r="EV301" s="518" t="s">
        <v>102</v>
      </c>
      <c r="EW301" s="518" t="s">
        <v>102</v>
      </c>
      <c r="EX301" s="518" t="s">
        <v>102</v>
      </c>
      <c r="EY301" s="518" t="s">
        <v>102</v>
      </c>
      <c r="EZ301" s="518" t="s">
        <v>102</v>
      </c>
      <c r="FA301" s="518" t="s">
        <v>102</v>
      </c>
      <c r="FB301" s="518" t="s">
        <v>102</v>
      </c>
      <c r="FC301" s="518" t="s">
        <v>102</v>
      </c>
      <c r="FD301" s="518" t="s">
        <v>102</v>
      </c>
      <c r="FE301" s="518" t="s">
        <v>102</v>
      </c>
      <c r="FF301" s="518" t="s">
        <v>102</v>
      </c>
      <c r="FG301" s="518" t="s">
        <v>102</v>
      </c>
      <c r="FH301" s="518" t="s">
        <v>102</v>
      </c>
      <c r="FI301" s="518" t="s">
        <v>102</v>
      </c>
      <c r="FJ301" s="518" t="s">
        <v>102</v>
      </c>
      <c r="FK301" s="518" t="s">
        <v>102</v>
      </c>
      <c r="FL301" s="518" t="s">
        <v>102</v>
      </c>
      <c r="FM301" s="518" t="s">
        <v>102</v>
      </c>
      <c r="FN301" s="518" t="s">
        <v>102</v>
      </c>
      <c r="FO301" s="518" t="s">
        <v>102</v>
      </c>
      <c r="FP301" s="518" t="s">
        <v>102</v>
      </c>
      <c r="FQ301" s="518" t="s">
        <v>102</v>
      </c>
      <c r="FR301" s="518" t="s">
        <v>102</v>
      </c>
      <c r="FS301" s="518" t="s">
        <v>102</v>
      </c>
      <c r="FT301" s="518" t="s">
        <v>102</v>
      </c>
      <c r="FU301" s="518" t="s">
        <v>102</v>
      </c>
      <c r="FV301" s="518" t="s">
        <v>102</v>
      </c>
      <c r="FW301" s="518" t="s">
        <v>102</v>
      </c>
      <c r="FX301" s="518" t="s">
        <v>102</v>
      </c>
      <c r="FY301" s="518" t="s">
        <v>102</v>
      </c>
      <c r="FZ301" s="518" t="s">
        <v>102</v>
      </c>
      <c r="GA301" s="518" t="s">
        <v>102</v>
      </c>
      <c r="GB301" s="518" t="s">
        <v>102</v>
      </c>
      <c r="GC301" s="518" t="s">
        <v>102</v>
      </c>
      <c r="GD301" s="518" t="s">
        <v>102</v>
      </c>
      <c r="GE301" s="518" t="s">
        <v>102</v>
      </c>
      <c r="GF301" s="518" t="s">
        <v>102</v>
      </c>
      <c r="GG301" s="518" t="s">
        <v>102</v>
      </c>
      <c r="GH301" s="518" t="s">
        <v>102</v>
      </c>
      <c r="GI301" s="518" t="s">
        <v>102</v>
      </c>
      <c r="GJ301" s="518" t="s">
        <v>102</v>
      </c>
      <c r="GK301" s="518" t="s">
        <v>102</v>
      </c>
      <c r="GL301" s="518" t="s">
        <v>102</v>
      </c>
      <c r="GM301" s="518" t="s">
        <v>102</v>
      </c>
      <c r="GN301" s="518" t="s">
        <v>102</v>
      </c>
      <c r="GO301" s="518" t="s">
        <v>102</v>
      </c>
      <c r="GP301" s="518" t="s">
        <v>102</v>
      </c>
      <c r="GQ301" s="518" t="s">
        <v>102</v>
      </c>
      <c r="GR301" s="518" t="s">
        <v>102</v>
      </c>
      <c r="GS301" s="518" t="s">
        <v>102</v>
      </c>
      <c r="GT301" s="518" t="s">
        <v>102</v>
      </c>
      <c r="GU301" s="518" t="s">
        <v>102</v>
      </c>
      <c r="GV301" s="518" t="s">
        <v>102</v>
      </c>
      <c r="GW301" s="518" t="s">
        <v>102</v>
      </c>
      <c r="GX301" s="518" t="s">
        <v>102</v>
      </c>
      <c r="GY301" s="518" t="s">
        <v>102</v>
      </c>
      <c r="GZ301" s="518" t="s">
        <v>102</v>
      </c>
      <c r="HA301" s="518" t="s">
        <v>102</v>
      </c>
      <c r="HB301" s="518" t="s">
        <v>102</v>
      </c>
      <c r="HC301" s="511" t="str">
        <f t="shared" si="4"/>
        <v>2007-800017</v>
      </c>
    </row>
    <row r="302" spans="1:211" ht="48" hidden="1" customHeight="1" x14ac:dyDescent="0.15">
      <c r="A302" s="511" t="s">
        <v>4661</v>
      </c>
      <c r="B302" s="512" t="s">
        <v>14155</v>
      </c>
      <c r="C302" s="513">
        <v>39686</v>
      </c>
      <c r="D302" s="512" t="s">
        <v>8419</v>
      </c>
      <c r="E302" s="512" t="s">
        <v>8465</v>
      </c>
      <c r="F302" s="512" t="s">
        <v>8466</v>
      </c>
      <c r="G302" s="513">
        <v>40060</v>
      </c>
      <c r="H302" s="512" t="s">
        <v>14156</v>
      </c>
      <c r="I302" s="512" t="s">
        <v>8495</v>
      </c>
      <c r="J302" s="513">
        <v>39853</v>
      </c>
      <c r="K302" s="512" t="s">
        <v>14157</v>
      </c>
      <c r="N302" s="513">
        <v>39889</v>
      </c>
      <c r="S302" s="514" t="s">
        <v>14158</v>
      </c>
      <c r="T302" s="511">
        <v>2010</v>
      </c>
      <c r="U302" s="515" t="s">
        <v>13222</v>
      </c>
      <c r="V302" s="514">
        <v>145</v>
      </c>
      <c r="W302" s="514">
        <v>2</v>
      </c>
      <c r="X302" s="514">
        <v>2</v>
      </c>
      <c r="Y302" s="513">
        <v>37886</v>
      </c>
      <c r="Z302" s="512" t="s">
        <v>14114</v>
      </c>
      <c r="AA302" s="512" t="s">
        <v>14115</v>
      </c>
      <c r="AB302" s="513">
        <v>38407</v>
      </c>
      <c r="AC302" s="513">
        <v>38232</v>
      </c>
      <c r="AD302" s="512" t="s">
        <v>14116</v>
      </c>
      <c r="AE302" s="513">
        <v>37888</v>
      </c>
      <c r="AF302" s="512" t="s">
        <v>9163</v>
      </c>
      <c r="AG302" s="512" t="s">
        <v>14115</v>
      </c>
      <c r="AH302" s="516">
        <v>3560605</v>
      </c>
      <c r="AI302" s="513">
        <v>38142</v>
      </c>
      <c r="AJ302" s="513" t="s">
        <v>138</v>
      </c>
      <c r="AK302" s="511" t="s">
        <v>138</v>
      </c>
      <c r="AL302" s="513" t="s">
        <v>138</v>
      </c>
      <c r="AM302" s="511" t="s">
        <v>138</v>
      </c>
      <c r="AN302" s="511" t="s">
        <v>14117</v>
      </c>
      <c r="AO302" s="511" t="s">
        <v>14118</v>
      </c>
      <c r="AP302" s="511" t="s">
        <v>14119</v>
      </c>
      <c r="AQ302" s="511" t="s">
        <v>14120</v>
      </c>
      <c r="AR302" s="511" t="s">
        <v>14121</v>
      </c>
      <c r="AS302" s="511" t="s">
        <v>138</v>
      </c>
      <c r="AT302" s="511" t="s">
        <v>138</v>
      </c>
      <c r="AU302" s="511" t="s">
        <v>138</v>
      </c>
      <c r="AV302" s="511" t="s">
        <v>11416</v>
      </c>
      <c r="AW302" s="511" t="s">
        <v>3174</v>
      </c>
      <c r="AX302" s="511" t="s">
        <v>3174</v>
      </c>
      <c r="AY302" s="511" t="s">
        <v>14122</v>
      </c>
      <c r="AZ302" s="511" t="s">
        <v>14123</v>
      </c>
      <c r="BA302" s="511" t="s">
        <v>14124</v>
      </c>
      <c r="BB302" s="511">
        <v>501016847</v>
      </c>
      <c r="BC302" s="512" t="s">
        <v>14125</v>
      </c>
      <c r="BD302" s="511" t="s">
        <v>14126</v>
      </c>
      <c r="BE302" s="511" t="s">
        <v>14127</v>
      </c>
      <c r="BF302" s="511" t="s">
        <v>6800</v>
      </c>
      <c r="BG302" s="511" t="s">
        <v>14128</v>
      </c>
      <c r="BH302" s="511" t="s">
        <v>8648</v>
      </c>
      <c r="BI302" s="511">
        <v>19</v>
      </c>
      <c r="BJ302" s="511">
        <v>51</v>
      </c>
      <c r="BK302" s="511" t="s">
        <v>14129</v>
      </c>
      <c r="BL302" s="511" t="s">
        <v>138</v>
      </c>
      <c r="BM302" s="511" t="s">
        <v>14130</v>
      </c>
      <c r="BN302" s="511" t="s">
        <v>138</v>
      </c>
      <c r="BO302" s="511" t="s">
        <v>9027</v>
      </c>
      <c r="BP302" s="513">
        <v>37817</v>
      </c>
      <c r="BQ302" s="511" t="s">
        <v>138</v>
      </c>
      <c r="BR302" s="511" t="s">
        <v>8482</v>
      </c>
      <c r="BS302" s="511" t="s">
        <v>14131</v>
      </c>
      <c r="BT302" s="511" t="s">
        <v>14132</v>
      </c>
      <c r="BU302" s="511" t="s">
        <v>14133</v>
      </c>
      <c r="BV302" s="511" t="s">
        <v>138</v>
      </c>
      <c r="BW302" s="511">
        <v>1</v>
      </c>
      <c r="BX302" s="511" t="s">
        <v>14134</v>
      </c>
      <c r="BY302" s="511" t="s">
        <v>14135</v>
      </c>
      <c r="BZ302" s="511">
        <v>21</v>
      </c>
      <c r="CA302" s="511" t="s">
        <v>14136</v>
      </c>
      <c r="CB302" s="511" t="s">
        <v>14137</v>
      </c>
      <c r="CC302" s="511" t="s">
        <v>138</v>
      </c>
      <c r="CD302" s="511" t="s">
        <v>5495</v>
      </c>
      <c r="CE302" s="518" t="s">
        <v>102</v>
      </c>
      <c r="CF302" s="518" t="s">
        <v>102</v>
      </c>
      <c r="CG302" s="518" t="s">
        <v>102</v>
      </c>
      <c r="CH302" s="518" t="s">
        <v>102</v>
      </c>
      <c r="CI302" s="518" t="s">
        <v>102</v>
      </c>
      <c r="CJ302" s="518" t="s">
        <v>102</v>
      </c>
      <c r="CK302" s="518" t="s">
        <v>102</v>
      </c>
      <c r="CL302" s="518" t="s">
        <v>102</v>
      </c>
      <c r="CM302" s="518" t="s">
        <v>102</v>
      </c>
      <c r="CN302" s="518" t="s">
        <v>102</v>
      </c>
      <c r="CO302" s="518" t="s">
        <v>102</v>
      </c>
      <c r="CP302" s="518" t="s">
        <v>102</v>
      </c>
      <c r="CQ302" s="518" t="s">
        <v>102</v>
      </c>
      <c r="CR302" s="518" t="s">
        <v>102</v>
      </c>
      <c r="CS302" s="518" t="s">
        <v>102</v>
      </c>
      <c r="CT302" s="518" t="s">
        <v>102</v>
      </c>
      <c r="CU302" s="518" t="s">
        <v>102</v>
      </c>
      <c r="CV302" s="518" t="s">
        <v>102</v>
      </c>
      <c r="CW302" s="518" t="s">
        <v>102</v>
      </c>
      <c r="CX302" s="518" t="s">
        <v>102</v>
      </c>
      <c r="CY302" s="518" t="s">
        <v>102</v>
      </c>
      <c r="CZ302" s="518" t="s">
        <v>102</v>
      </c>
      <c r="DA302" s="518" t="s">
        <v>102</v>
      </c>
      <c r="DB302" s="518" t="s">
        <v>102</v>
      </c>
      <c r="DC302" s="518" t="s">
        <v>102</v>
      </c>
      <c r="DD302" s="518" t="s">
        <v>102</v>
      </c>
      <c r="DE302" s="518" t="s">
        <v>102</v>
      </c>
      <c r="DF302" s="518" t="s">
        <v>102</v>
      </c>
      <c r="DG302" s="518" t="s">
        <v>102</v>
      </c>
      <c r="DH302" s="518" t="s">
        <v>102</v>
      </c>
      <c r="DI302" s="518" t="s">
        <v>102</v>
      </c>
      <c r="DJ302" s="518" t="s">
        <v>102</v>
      </c>
      <c r="DK302" s="518" t="s">
        <v>102</v>
      </c>
      <c r="DL302" s="518" t="s">
        <v>102</v>
      </c>
      <c r="DM302" s="518" t="s">
        <v>102</v>
      </c>
      <c r="DN302" s="518" t="s">
        <v>102</v>
      </c>
      <c r="DO302" s="518" t="s">
        <v>102</v>
      </c>
      <c r="DP302" s="518" t="s">
        <v>102</v>
      </c>
      <c r="DQ302" s="518" t="s">
        <v>102</v>
      </c>
      <c r="DR302" s="518" t="s">
        <v>102</v>
      </c>
      <c r="DS302" s="518" t="s">
        <v>102</v>
      </c>
      <c r="DT302" s="518" t="s">
        <v>102</v>
      </c>
      <c r="DU302" s="518" t="s">
        <v>102</v>
      </c>
      <c r="DV302" s="518" t="s">
        <v>102</v>
      </c>
      <c r="DW302" s="518" t="s">
        <v>102</v>
      </c>
      <c r="DX302" s="518" t="s">
        <v>102</v>
      </c>
      <c r="DY302" s="518" t="s">
        <v>102</v>
      </c>
      <c r="DZ302" s="518" t="s">
        <v>102</v>
      </c>
      <c r="EA302" s="518" t="s">
        <v>102</v>
      </c>
      <c r="EB302" s="518" t="s">
        <v>102</v>
      </c>
      <c r="EC302" s="518" t="s">
        <v>102</v>
      </c>
      <c r="ED302" s="518" t="s">
        <v>102</v>
      </c>
      <c r="EE302" s="518" t="s">
        <v>102</v>
      </c>
      <c r="EF302" s="518" t="s">
        <v>102</v>
      </c>
      <c r="EG302" s="518" t="s">
        <v>102</v>
      </c>
      <c r="EH302" s="518" t="s">
        <v>102</v>
      </c>
      <c r="EI302" s="518" t="s">
        <v>102</v>
      </c>
      <c r="EJ302" s="518" t="s">
        <v>102</v>
      </c>
      <c r="EK302" s="518" t="s">
        <v>102</v>
      </c>
      <c r="EL302" s="518" t="s">
        <v>102</v>
      </c>
      <c r="EM302" s="518" t="s">
        <v>102</v>
      </c>
      <c r="EN302" s="518" t="s">
        <v>102</v>
      </c>
      <c r="EO302" s="518" t="s">
        <v>102</v>
      </c>
      <c r="EP302" s="518" t="s">
        <v>102</v>
      </c>
      <c r="EQ302" s="518" t="s">
        <v>102</v>
      </c>
      <c r="ER302" s="518" t="s">
        <v>102</v>
      </c>
      <c r="ES302" s="518" t="s">
        <v>102</v>
      </c>
      <c r="ET302" s="518" t="s">
        <v>102</v>
      </c>
      <c r="EU302" s="518" t="s">
        <v>102</v>
      </c>
      <c r="EV302" s="518" t="s">
        <v>102</v>
      </c>
      <c r="EW302" s="518" t="s">
        <v>102</v>
      </c>
      <c r="EX302" s="518" t="s">
        <v>102</v>
      </c>
      <c r="EY302" s="518" t="s">
        <v>102</v>
      </c>
      <c r="EZ302" s="518" t="s">
        <v>102</v>
      </c>
      <c r="FA302" s="518" t="s">
        <v>102</v>
      </c>
      <c r="FB302" s="518" t="s">
        <v>102</v>
      </c>
      <c r="FC302" s="518" t="s">
        <v>102</v>
      </c>
      <c r="FD302" s="518" t="s">
        <v>102</v>
      </c>
      <c r="FE302" s="518" t="s">
        <v>102</v>
      </c>
      <c r="FF302" s="518" t="s">
        <v>102</v>
      </c>
      <c r="FG302" s="518" t="s">
        <v>102</v>
      </c>
      <c r="FH302" s="518" t="s">
        <v>102</v>
      </c>
      <c r="FI302" s="518" t="s">
        <v>102</v>
      </c>
      <c r="FJ302" s="518" t="s">
        <v>102</v>
      </c>
      <c r="FK302" s="518" t="s">
        <v>102</v>
      </c>
      <c r="FL302" s="518" t="s">
        <v>102</v>
      </c>
      <c r="FM302" s="518" t="s">
        <v>102</v>
      </c>
      <c r="FN302" s="518" t="s">
        <v>102</v>
      </c>
      <c r="FO302" s="518" t="s">
        <v>102</v>
      </c>
      <c r="FP302" s="518" t="s">
        <v>102</v>
      </c>
      <c r="FQ302" s="518" t="s">
        <v>102</v>
      </c>
      <c r="FR302" s="518" t="s">
        <v>102</v>
      </c>
      <c r="FS302" s="518" t="s">
        <v>102</v>
      </c>
      <c r="FT302" s="518" t="s">
        <v>102</v>
      </c>
      <c r="FU302" s="518" t="s">
        <v>102</v>
      </c>
      <c r="FV302" s="518" t="s">
        <v>102</v>
      </c>
      <c r="FW302" s="518" t="s">
        <v>102</v>
      </c>
      <c r="FX302" s="518" t="s">
        <v>102</v>
      </c>
      <c r="FY302" s="518" t="s">
        <v>102</v>
      </c>
      <c r="FZ302" s="518" t="s">
        <v>102</v>
      </c>
      <c r="GA302" s="518" t="s">
        <v>102</v>
      </c>
      <c r="GB302" s="518" t="s">
        <v>102</v>
      </c>
      <c r="GC302" s="518" t="s">
        <v>102</v>
      </c>
      <c r="GD302" s="518" t="s">
        <v>102</v>
      </c>
      <c r="GE302" s="518" t="s">
        <v>102</v>
      </c>
      <c r="GF302" s="518" t="s">
        <v>102</v>
      </c>
      <c r="GG302" s="518" t="s">
        <v>102</v>
      </c>
      <c r="GH302" s="518" t="s">
        <v>102</v>
      </c>
      <c r="GI302" s="518" t="s">
        <v>102</v>
      </c>
      <c r="GJ302" s="518" t="s">
        <v>102</v>
      </c>
      <c r="GK302" s="518" t="s">
        <v>102</v>
      </c>
      <c r="GL302" s="518" t="s">
        <v>102</v>
      </c>
      <c r="GM302" s="518" t="s">
        <v>102</v>
      </c>
      <c r="GN302" s="518" t="s">
        <v>102</v>
      </c>
      <c r="GO302" s="518" t="s">
        <v>102</v>
      </c>
      <c r="GP302" s="518" t="s">
        <v>102</v>
      </c>
      <c r="GQ302" s="518" t="s">
        <v>102</v>
      </c>
      <c r="GR302" s="518" t="s">
        <v>102</v>
      </c>
      <c r="GS302" s="518" t="s">
        <v>102</v>
      </c>
      <c r="GT302" s="518" t="s">
        <v>102</v>
      </c>
      <c r="GU302" s="518" t="s">
        <v>102</v>
      </c>
      <c r="GV302" s="518" t="s">
        <v>102</v>
      </c>
      <c r="GW302" s="518" t="s">
        <v>102</v>
      </c>
      <c r="GX302" s="518" t="s">
        <v>102</v>
      </c>
      <c r="GY302" s="518" t="s">
        <v>102</v>
      </c>
      <c r="GZ302" s="518" t="s">
        <v>102</v>
      </c>
      <c r="HA302" s="518" t="s">
        <v>102</v>
      </c>
      <c r="HB302" s="518" t="s">
        <v>102</v>
      </c>
      <c r="HC302" s="511" t="str">
        <f t="shared" si="4"/>
        <v>2008-390094</v>
      </c>
    </row>
    <row r="303" spans="1:211" ht="48" hidden="1" customHeight="1" x14ac:dyDescent="0.15">
      <c r="A303" s="511" t="s">
        <v>4667</v>
      </c>
      <c r="B303" s="522" t="s">
        <v>14159</v>
      </c>
      <c r="C303" s="513">
        <v>39491</v>
      </c>
      <c r="D303" s="512" t="s">
        <v>8419</v>
      </c>
      <c r="E303" s="522" t="s">
        <v>8498</v>
      </c>
      <c r="F303" s="522" t="s">
        <v>8421</v>
      </c>
      <c r="G303" s="513">
        <v>40577</v>
      </c>
      <c r="H303" s="522" t="s">
        <v>14160</v>
      </c>
      <c r="I303" s="512" t="s">
        <v>8500</v>
      </c>
      <c r="J303" s="513">
        <v>39952</v>
      </c>
      <c r="K303" s="522" t="s">
        <v>14161</v>
      </c>
      <c r="M303" s="512" t="s">
        <v>14162</v>
      </c>
      <c r="N303" s="513">
        <v>40081</v>
      </c>
      <c r="O303" s="513">
        <v>40430</v>
      </c>
      <c r="P303" s="512" t="s">
        <v>8809</v>
      </c>
      <c r="Q303" s="513">
        <v>40387</v>
      </c>
      <c r="R303" s="513">
        <v>40490</v>
      </c>
      <c r="S303" s="511" t="s">
        <v>14163</v>
      </c>
      <c r="T303" s="511">
        <v>2011</v>
      </c>
      <c r="U303" s="515" t="s">
        <v>13222</v>
      </c>
      <c r="V303" s="514">
        <v>146</v>
      </c>
      <c r="W303" s="514">
        <v>2</v>
      </c>
      <c r="X303" s="514">
        <v>1</v>
      </c>
      <c r="Y303" s="513">
        <v>33491</v>
      </c>
      <c r="Z303" s="512" t="s">
        <v>14164</v>
      </c>
      <c r="AA303" s="512" t="s">
        <v>14165</v>
      </c>
      <c r="AB303" s="513">
        <v>38064</v>
      </c>
      <c r="AC303" s="513">
        <v>39323</v>
      </c>
      <c r="AD303" s="512" t="s">
        <v>14166</v>
      </c>
      <c r="AE303" s="513">
        <v>37918</v>
      </c>
      <c r="AF303" s="512" t="s">
        <v>138</v>
      </c>
      <c r="AG303" s="512" t="s">
        <v>14165</v>
      </c>
      <c r="AH303" s="516">
        <v>3968067</v>
      </c>
      <c r="AI303" s="513">
        <v>39241</v>
      </c>
      <c r="AJ303" s="513" t="s">
        <v>138</v>
      </c>
      <c r="AK303" s="511" t="s">
        <v>138</v>
      </c>
      <c r="AL303" s="513" t="s">
        <v>138</v>
      </c>
      <c r="AM303" s="511" t="s">
        <v>138</v>
      </c>
      <c r="AN303" s="511" t="s">
        <v>14167</v>
      </c>
      <c r="AO303" s="511" t="s">
        <v>3529</v>
      </c>
      <c r="AP303" s="511" t="s">
        <v>14168</v>
      </c>
      <c r="AQ303" s="511" t="s">
        <v>14169</v>
      </c>
      <c r="AR303" s="511" t="s">
        <v>14170</v>
      </c>
      <c r="AS303" s="511" t="s">
        <v>14171</v>
      </c>
      <c r="AT303" s="511" t="s">
        <v>14171</v>
      </c>
      <c r="AU303" s="511" t="s">
        <v>14172</v>
      </c>
      <c r="AV303" s="511" t="s">
        <v>14173</v>
      </c>
      <c r="AW303" s="511" t="s">
        <v>3530</v>
      </c>
      <c r="AX303" s="511" t="s">
        <v>14172</v>
      </c>
      <c r="AY303" s="511" t="s">
        <v>3531</v>
      </c>
      <c r="AZ303" s="511" t="s">
        <v>14174</v>
      </c>
      <c r="BA303" s="511" t="s">
        <v>3532</v>
      </c>
      <c r="BB303" s="511">
        <v>597173211</v>
      </c>
      <c r="BC303" s="512" t="s">
        <v>1085</v>
      </c>
      <c r="BD303" s="511" t="s">
        <v>3527</v>
      </c>
      <c r="BE303" s="511" t="s">
        <v>14175</v>
      </c>
      <c r="BF303" s="511" t="s">
        <v>3526</v>
      </c>
      <c r="BG303" s="511" t="s">
        <v>14176</v>
      </c>
      <c r="BH303" s="511" t="s">
        <v>8648</v>
      </c>
      <c r="BI303" s="511">
        <v>4</v>
      </c>
      <c r="BJ303" s="511">
        <v>23</v>
      </c>
      <c r="BK303" s="511" t="s">
        <v>138</v>
      </c>
      <c r="BL303" s="511" t="s">
        <v>138</v>
      </c>
      <c r="BM303" s="511" t="s">
        <v>14177</v>
      </c>
      <c r="BN303" s="511" t="s">
        <v>14178</v>
      </c>
      <c r="BO303" s="511" t="s">
        <v>9027</v>
      </c>
      <c r="BP303" s="513">
        <v>33126</v>
      </c>
      <c r="BQ303" s="511" t="s">
        <v>138</v>
      </c>
      <c r="BR303" s="511" t="s">
        <v>8482</v>
      </c>
      <c r="BS303" s="511" t="s">
        <v>14179</v>
      </c>
      <c r="BT303" s="511" t="s">
        <v>3528</v>
      </c>
      <c r="BU303" s="511" t="s">
        <v>14180</v>
      </c>
      <c r="BV303" s="511" t="s">
        <v>138</v>
      </c>
      <c r="BW303" s="511">
        <v>2</v>
      </c>
      <c r="BX303" s="511" t="s">
        <v>14181</v>
      </c>
      <c r="BY303" s="511" t="s">
        <v>138</v>
      </c>
      <c r="BZ303" s="511">
        <v>13</v>
      </c>
      <c r="CA303" s="511" t="s">
        <v>14182</v>
      </c>
      <c r="CB303" s="511" t="s">
        <v>14183</v>
      </c>
      <c r="CC303" s="511" t="s">
        <v>14184</v>
      </c>
      <c r="CD303" s="511" t="s">
        <v>5497</v>
      </c>
      <c r="CE303" s="518" t="s">
        <v>14185</v>
      </c>
      <c r="CF303" s="518" t="s">
        <v>14186</v>
      </c>
      <c r="CG303" s="518" t="s">
        <v>14187</v>
      </c>
      <c r="CH303" s="518" t="s">
        <v>14188</v>
      </c>
      <c r="CI303" s="518" t="s">
        <v>14189</v>
      </c>
      <c r="CJ303" s="518" t="s">
        <v>14190</v>
      </c>
      <c r="CK303" s="518" t="s">
        <v>14191</v>
      </c>
      <c r="CL303" s="518" t="s">
        <v>14192</v>
      </c>
      <c r="CM303" s="518" t="s">
        <v>102</v>
      </c>
      <c r="CN303" s="518" t="s">
        <v>102</v>
      </c>
      <c r="CO303" s="518" t="s">
        <v>102</v>
      </c>
      <c r="CP303" s="518" t="s">
        <v>102</v>
      </c>
      <c r="CQ303" s="518" t="s">
        <v>102</v>
      </c>
      <c r="CR303" s="518" t="s">
        <v>102</v>
      </c>
      <c r="CS303" s="518" t="s">
        <v>102</v>
      </c>
      <c r="CT303" s="518" t="s">
        <v>102</v>
      </c>
      <c r="CU303" s="518" t="s">
        <v>102</v>
      </c>
      <c r="CV303" s="518" t="s">
        <v>102</v>
      </c>
      <c r="CW303" s="518" t="s">
        <v>102</v>
      </c>
      <c r="CX303" s="518" t="s">
        <v>102</v>
      </c>
      <c r="CY303" s="518" t="s">
        <v>102</v>
      </c>
      <c r="CZ303" s="518" t="s">
        <v>102</v>
      </c>
      <c r="DA303" s="518" t="s">
        <v>102</v>
      </c>
      <c r="DB303" s="518" t="s">
        <v>102</v>
      </c>
      <c r="DC303" s="518" t="s">
        <v>102</v>
      </c>
      <c r="DD303" s="518" t="s">
        <v>102</v>
      </c>
      <c r="DE303" s="518" t="s">
        <v>102</v>
      </c>
      <c r="DF303" s="518" t="s">
        <v>102</v>
      </c>
      <c r="DG303" s="518" t="s">
        <v>102</v>
      </c>
      <c r="DH303" s="518" t="s">
        <v>102</v>
      </c>
      <c r="DI303" s="518" t="s">
        <v>102</v>
      </c>
      <c r="DJ303" s="518" t="s">
        <v>102</v>
      </c>
      <c r="DK303" s="518" t="s">
        <v>102</v>
      </c>
      <c r="DL303" s="518" t="s">
        <v>102</v>
      </c>
      <c r="DM303" s="518" t="s">
        <v>102</v>
      </c>
      <c r="DN303" s="518" t="s">
        <v>102</v>
      </c>
      <c r="DO303" s="518" t="s">
        <v>102</v>
      </c>
      <c r="DP303" s="518" t="s">
        <v>102</v>
      </c>
      <c r="DQ303" s="518" t="s">
        <v>102</v>
      </c>
      <c r="DR303" s="518" t="s">
        <v>102</v>
      </c>
      <c r="DS303" s="518" t="s">
        <v>102</v>
      </c>
      <c r="DT303" s="518" t="s">
        <v>102</v>
      </c>
      <c r="DU303" s="518" t="s">
        <v>102</v>
      </c>
      <c r="DV303" s="518" t="s">
        <v>102</v>
      </c>
      <c r="DW303" s="518" t="s">
        <v>102</v>
      </c>
      <c r="DX303" s="518" t="s">
        <v>102</v>
      </c>
      <c r="DY303" s="518" t="s">
        <v>102</v>
      </c>
      <c r="DZ303" s="518" t="s">
        <v>102</v>
      </c>
      <c r="EA303" s="518" t="s">
        <v>102</v>
      </c>
      <c r="EB303" s="518" t="s">
        <v>102</v>
      </c>
      <c r="EC303" s="518" t="s">
        <v>102</v>
      </c>
      <c r="ED303" s="518" t="s">
        <v>102</v>
      </c>
      <c r="EE303" s="518" t="s">
        <v>102</v>
      </c>
      <c r="EF303" s="518" t="s">
        <v>102</v>
      </c>
      <c r="EG303" s="518" t="s">
        <v>102</v>
      </c>
      <c r="EH303" s="518" t="s">
        <v>102</v>
      </c>
      <c r="EI303" s="518" t="s">
        <v>102</v>
      </c>
      <c r="EJ303" s="518" t="s">
        <v>102</v>
      </c>
      <c r="EK303" s="518" t="s">
        <v>102</v>
      </c>
      <c r="EL303" s="518" t="s">
        <v>102</v>
      </c>
      <c r="EM303" s="518" t="s">
        <v>102</v>
      </c>
      <c r="EN303" s="518" t="s">
        <v>102</v>
      </c>
      <c r="EO303" s="518" t="s">
        <v>102</v>
      </c>
      <c r="EP303" s="518" t="s">
        <v>102</v>
      </c>
      <c r="EQ303" s="518" t="s">
        <v>102</v>
      </c>
      <c r="ER303" s="518" t="s">
        <v>102</v>
      </c>
      <c r="ES303" s="518" t="s">
        <v>102</v>
      </c>
      <c r="ET303" s="518" t="s">
        <v>102</v>
      </c>
      <c r="EU303" s="518" t="s">
        <v>102</v>
      </c>
      <c r="EV303" s="518" t="s">
        <v>102</v>
      </c>
      <c r="EW303" s="518" t="s">
        <v>102</v>
      </c>
      <c r="EX303" s="518" t="s">
        <v>102</v>
      </c>
      <c r="EY303" s="518" t="s">
        <v>102</v>
      </c>
      <c r="EZ303" s="518" t="s">
        <v>102</v>
      </c>
      <c r="FA303" s="518" t="s">
        <v>102</v>
      </c>
      <c r="FB303" s="518" t="s">
        <v>102</v>
      </c>
      <c r="FC303" s="518" t="s">
        <v>102</v>
      </c>
      <c r="FD303" s="518" t="s">
        <v>102</v>
      </c>
      <c r="FE303" s="518" t="s">
        <v>102</v>
      </c>
      <c r="FF303" s="518" t="s">
        <v>102</v>
      </c>
      <c r="FG303" s="518" t="s">
        <v>102</v>
      </c>
      <c r="FH303" s="518" t="s">
        <v>102</v>
      </c>
      <c r="FI303" s="518" t="s">
        <v>102</v>
      </c>
      <c r="FJ303" s="518" t="s">
        <v>102</v>
      </c>
      <c r="FK303" s="518" t="s">
        <v>102</v>
      </c>
      <c r="FL303" s="518" t="s">
        <v>102</v>
      </c>
      <c r="FM303" s="518" t="s">
        <v>102</v>
      </c>
      <c r="FN303" s="518" t="s">
        <v>102</v>
      </c>
      <c r="FO303" s="518" t="s">
        <v>102</v>
      </c>
      <c r="FP303" s="518" t="s">
        <v>102</v>
      </c>
      <c r="FQ303" s="518" t="s">
        <v>102</v>
      </c>
      <c r="FR303" s="518" t="s">
        <v>102</v>
      </c>
      <c r="FS303" s="518" t="s">
        <v>102</v>
      </c>
      <c r="FT303" s="518" t="s">
        <v>102</v>
      </c>
      <c r="FU303" s="518" t="s">
        <v>102</v>
      </c>
      <c r="FV303" s="518" t="s">
        <v>102</v>
      </c>
      <c r="FW303" s="518" t="s">
        <v>102</v>
      </c>
      <c r="FX303" s="518" t="s">
        <v>102</v>
      </c>
      <c r="FY303" s="518" t="s">
        <v>102</v>
      </c>
      <c r="FZ303" s="518" t="s">
        <v>102</v>
      </c>
      <c r="GA303" s="518" t="s">
        <v>102</v>
      </c>
      <c r="GB303" s="518" t="s">
        <v>102</v>
      </c>
      <c r="GC303" s="518" t="s">
        <v>102</v>
      </c>
      <c r="GD303" s="518" t="s">
        <v>102</v>
      </c>
      <c r="GE303" s="518" t="s">
        <v>102</v>
      </c>
      <c r="GF303" s="518" t="s">
        <v>102</v>
      </c>
      <c r="GG303" s="518" t="s">
        <v>102</v>
      </c>
      <c r="GH303" s="518" t="s">
        <v>102</v>
      </c>
      <c r="GI303" s="518" t="s">
        <v>102</v>
      </c>
      <c r="GJ303" s="518" t="s">
        <v>102</v>
      </c>
      <c r="GK303" s="518" t="s">
        <v>102</v>
      </c>
      <c r="GL303" s="518" t="s">
        <v>102</v>
      </c>
      <c r="GM303" s="518" t="s">
        <v>102</v>
      </c>
      <c r="GN303" s="518" t="s">
        <v>102</v>
      </c>
      <c r="GO303" s="518" t="s">
        <v>102</v>
      </c>
      <c r="GP303" s="518" t="s">
        <v>102</v>
      </c>
      <c r="GQ303" s="518" t="s">
        <v>102</v>
      </c>
      <c r="GR303" s="518" t="s">
        <v>102</v>
      </c>
      <c r="GS303" s="518" t="s">
        <v>102</v>
      </c>
      <c r="GT303" s="518" t="s">
        <v>102</v>
      </c>
      <c r="GU303" s="518" t="s">
        <v>102</v>
      </c>
      <c r="GV303" s="518" t="s">
        <v>102</v>
      </c>
      <c r="GW303" s="518" t="s">
        <v>102</v>
      </c>
      <c r="GX303" s="518" t="s">
        <v>102</v>
      </c>
      <c r="GY303" s="518" t="s">
        <v>102</v>
      </c>
      <c r="GZ303" s="518" t="s">
        <v>102</v>
      </c>
      <c r="HA303" s="518" t="s">
        <v>102</v>
      </c>
      <c r="HB303" s="518" t="s">
        <v>102</v>
      </c>
      <c r="HC303" s="511" t="str">
        <f t="shared" si="4"/>
        <v>2008-800025</v>
      </c>
    </row>
    <row r="304" spans="1:211" ht="48" hidden="1" customHeight="1" x14ac:dyDescent="0.15">
      <c r="A304" s="511" t="s">
        <v>4667</v>
      </c>
      <c r="B304" s="522" t="s">
        <v>14193</v>
      </c>
      <c r="C304" s="513">
        <v>39561</v>
      </c>
      <c r="D304" s="512" t="s">
        <v>8419</v>
      </c>
      <c r="E304" s="522" t="s">
        <v>8498</v>
      </c>
      <c r="F304" s="522" t="s">
        <v>8421</v>
      </c>
      <c r="G304" s="513">
        <v>40577</v>
      </c>
      <c r="H304" s="522" t="s">
        <v>14194</v>
      </c>
      <c r="I304" s="512" t="s">
        <v>8500</v>
      </c>
      <c r="J304" s="513">
        <v>39952</v>
      </c>
      <c r="K304" s="522" t="s">
        <v>14195</v>
      </c>
      <c r="M304" s="512" t="s">
        <v>14196</v>
      </c>
      <c r="N304" s="513">
        <v>40081</v>
      </c>
      <c r="O304" s="513">
        <v>40430</v>
      </c>
      <c r="P304" s="512" t="s">
        <v>8809</v>
      </c>
      <c r="Q304" s="513">
        <v>40387</v>
      </c>
      <c r="R304" s="513">
        <v>40490</v>
      </c>
      <c r="S304" s="511" t="s">
        <v>14197</v>
      </c>
      <c r="T304" s="511">
        <v>2011</v>
      </c>
      <c r="U304" s="515" t="s">
        <v>13222</v>
      </c>
      <c r="V304" s="514">
        <v>146</v>
      </c>
      <c r="W304" s="514">
        <v>2</v>
      </c>
      <c r="X304" s="514">
        <v>2</v>
      </c>
      <c r="Y304" s="513">
        <v>33491</v>
      </c>
      <c r="Z304" s="512" t="s">
        <v>14164</v>
      </c>
      <c r="AA304" s="512" t="s">
        <v>14165</v>
      </c>
      <c r="AB304" s="513">
        <v>38064</v>
      </c>
      <c r="AC304" s="513">
        <v>39323</v>
      </c>
      <c r="AD304" s="512" t="s">
        <v>14166</v>
      </c>
      <c r="AE304" s="513">
        <v>37918</v>
      </c>
      <c r="AF304" s="512" t="s">
        <v>138</v>
      </c>
      <c r="AG304" s="512" t="s">
        <v>14165</v>
      </c>
      <c r="AH304" s="516">
        <v>3968067</v>
      </c>
      <c r="AI304" s="513">
        <v>39241</v>
      </c>
      <c r="AJ304" s="513" t="s">
        <v>138</v>
      </c>
      <c r="AK304" s="511" t="s">
        <v>138</v>
      </c>
      <c r="AL304" s="513" t="s">
        <v>138</v>
      </c>
      <c r="AM304" s="511" t="s">
        <v>138</v>
      </c>
      <c r="AN304" s="511" t="s">
        <v>14167</v>
      </c>
      <c r="AO304" s="511" t="s">
        <v>3529</v>
      </c>
      <c r="AP304" s="511" t="s">
        <v>14168</v>
      </c>
      <c r="AQ304" s="511" t="s">
        <v>14169</v>
      </c>
      <c r="AR304" s="511" t="s">
        <v>14170</v>
      </c>
      <c r="AS304" s="511" t="s">
        <v>14171</v>
      </c>
      <c r="AT304" s="511" t="s">
        <v>14171</v>
      </c>
      <c r="AU304" s="511" t="s">
        <v>14172</v>
      </c>
      <c r="AV304" s="511" t="s">
        <v>14173</v>
      </c>
      <c r="AW304" s="511" t="s">
        <v>3530</v>
      </c>
      <c r="AX304" s="511" t="s">
        <v>14172</v>
      </c>
      <c r="AY304" s="511" t="s">
        <v>3531</v>
      </c>
      <c r="AZ304" s="511" t="s">
        <v>14174</v>
      </c>
      <c r="BA304" s="511" t="s">
        <v>3532</v>
      </c>
      <c r="BB304" s="511">
        <v>597173211</v>
      </c>
      <c r="BC304" s="512" t="s">
        <v>1085</v>
      </c>
      <c r="BD304" s="511" t="s">
        <v>3527</v>
      </c>
      <c r="BE304" s="511" t="s">
        <v>14175</v>
      </c>
      <c r="BF304" s="511" t="s">
        <v>3526</v>
      </c>
      <c r="BG304" s="511" t="s">
        <v>14176</v>
      </c>
      <c r="BH304" s="511" t="s">
        <v>8648</v>
      </c>
      <c r="BI304" s="511">
        <v>4</v>
      </c>
      <c r="BJ304" s="511">
        <v>23</v>
      </c>
      <c r="BK304" s="511" t="s">
        <v>138</v>
      </c>
      <c r="BL304" s="511" t="s">
        <v>138</v>
      </c>
      <c r="BM304" s="511" t="s">
        <v>14177</v>
      </c>
      <c r="BN304" s="511" t="s">
        <v>14178</v>
      </c>
      <c r="BO304" s="511" t="s">
        <v>9027</v>
      </c>
      <c r="BP304" s="513">
        <v>33126</v>
      </c>
      <c r="BQ304" s="511" t="s">
        <v>138</v>
      </c>
      <c r="BR304" s="511" t="s">
        <v>8482</v>
      </c>
      <c r="BS304" s="511" t="s">
        <v>14179</v>
      </c>
      <c r="BT304" s="511" t="s">
        <v>3528</v>
      </c>
      <c r="BU304" s="511" t="s">
        <v>14180</v>
      </c>
      <c r="BV304" s="511" t="s">
        <v>138</v>
      </c>
      <c r="BW304" s="511">
        <v>2</v>
      </c>
      <c r="BX304" s="511" t="s">
        <v>14181</v>
      </c>
      <c r="BY304" s="511" t="s">
        <v>138</v>
      </c>
      <c r="BZ304" s="511">
        <v>13</v>
      </c>
      <c r="CA304" s="511" t="s">
        <v>14182</v>
      </c>
      <c r="CB304" s="511" t="s">
        <v>14183</v>
      </c>
      <c r="CC304" s="511" t="s">
        <v>14184</v>
      </c>
      <c r="CD304" s="511" t="s">
        <v>5497</v>
      </c>
      <c r="CE304" s="518" t="s">
        <v>102</v>
      </c>
      <c r="CF304" s="518" t="s">
        <v>102</v>
      </c>
      <c r="CG304" s="518" t="s">
        <v>102</v>
      </c>
      <c r="CH304" s="518" t="s">
        <v>102</v>
      </c>
      <c r="CI304" s="518" t="s">
        <v>102</v>
      </c>
      <c r="CJ304" s="518" t="s">
        <v>102</v>
      </c>
      <c r="CK304" s="518" t="s">
        <v>102</v>
      </c>
      <c r="CL304" s="518" t="s">
        <v>102</v>
      </c>
      <c r="CM304" s="518" t="s">
        <v>14198</v>
      </c>
      <c r="CN304" s="518" t="s">
        <v>14199</v>
      </c>
      <c r="CO304" s="518" t="s">
        <v>14200</v>
      </c>
      <c r="CP304" s="518" t="s">
        <v>14201</v>
      </c>
      <c r="CQ304" s="518" t="s">
        <v>14202</v>
      </c>
      <c r="CR304" s="518" t="s">
        <v>14203</v>
      </c>
      <c r="CS304" s="518" t="s">
        <v>14204</v>
      </c>
      <c r="CT304" s="518" t="s">
        <v>102</v>
      </c>
      <c r="CU304" s="518" t="s">
        <v>102</v>
      </c>
      <c r="CV304" s="518" t="s">
        <v>102</v>
      </c>
      <c r="CW304" s="518" t="s">
        <v>102</v>
      </c>
      <c r="CX304" s="518" t="s">
        <v>102</v>
      </c>
      <c r="CY304" s="518" t="s">
        <v>102</v>
      </c>
      <c r="CZ304" s="518" t="s">
        <v>102</v>
      </c>
      <c r="DA304" s="518" t="s">
        <v>102</v>
      </c>
      <c r="DB304" s="518" t="s">
        <v>102</v>
      </c>
      <c r="DC304" s="518" t="s">
        <v>102</v>
      </c>
      <c r="DD304" s="518" t="s">
        <v>102</v>
      </c>
      <c r="DE304" s="518" t="s">
        <v>102</v>
      </c>
      <c r="DF304" s="518" t="s">
        <v>102</v>
      </c>
      <c r="DG304" s="518" t="s">
        <v>102</v>
      </c>
      <c r="DH304" s="518" t="s">
        <v>102</v>
      </c>
      <c r="DI304" s="518" t="s">
        <v>102</v>
      </c>
      <c r="DJ304" s="518" t="s">
        <v>102</v>
      </c>
      <c r="DK304" s="518" t="s">
        <v>102</v>
      </c>
      <c r="DL304" s="518" t="s">
        <v>102</v>
      </c>
      <c r="DM304" s="518" t="s">
        <v>102</v>
      </c>
      <c r="DN304" s="518" t="s">
        <v>102</v>
      </c>
      <c r="DO304" s="518" t="s">
        <v>102</v>
      </c>
      <c r="DP304" s="518" t="s">
        <v>102</v>
      </c>
      <c r="DQ304" s="518" t="s">
        <v>102</v>
      </c>
      <c r="DR304" s="518" t="s">
        <v>102</v>
      </c>
      <c r="DS304" s="518" t="s">
        <v>102</v>
      </c>
      <c r="DT304" s="518" t="s">
        <v>102</v>
      </c>
      <c r="DU304" s="518" t="s">
        <v>102</v>
      </c>
      <c r="DV304" s="518" t="s">
        <v>102</v>
      </c>
      <c r="DW304" s="518" t="s">
        <v>102</v>
      </c>
      <c r="DX304" s="518" t="s">
        <v>102</v>
      </c>
      <c r="DY304" s="518" t="s">
        <v>102</v>
      </c>
      <c r="DZ304" s="518" t="s">
        <v>102</v>
      </c>
      <c r="EA304" s="518" t="s">
        <v>102</v>
      </c>
      <c r="EB304" s="518" t="s">
        <v>102</v>
      </c>
      <c r="EC304" s="518" t="s">
        <v>102</v>
      </c>
      <c r="ED304" s="518" t="s">
        <v>102</v>
      </c>
      <c r="EE304" s="518" t="s">
        <v>102</v>
      </c>
      <c r="EF304" s="518" t="s">
        <v>102</v>
      </c>
      <c r="EG304" s="518" t="s">
        <v>102</v>
      </c>
      <c r="EH304" s="518" t="s">
        <v>102</v>
      </c>
      <c r="EI304" s="518" t="s">
        <v>102</v>
      </c>
      <c r="EJ304" s="518" t="s">
        <v>102</v>
      </c>
      <c r="EK304" s="518" t="s">
        <v>102</v>
      </c>
      <c r="EL304" s="518" t="s">
        <v>102</v>
      </c>
      <c r="EM304" s="518" t="s">
        <v>102</v>
      </c>
      <c r="EN304" s="518" t="s">
        <v>102</v>
      </c>
      <c r="EO304" s="518" t="s">
        <v>102</v>
      </c>
      <c r="EP304" s="518" t="s">
        <v>102</v>
      </c>
      <c r="EQ304" s="518" t="s">
        <v>102</v>
      </c>
      <c r="ER304" s="518" t="s">
        <v>102</v>
      </c>
      <c r="ES304" s="518" t="s">
        <v>102</v>
      </c>
      <c r="ET304" s="518" t="s">
        <v>102</v>
      </c>
      <c r="EU304" s="518" t="s">
        <v>102</v>
      </c>
      <c r="EV304" s="518" t="s">
        <v>102</v>
      </c>
      <c r="EW304" s="518" t="s">
        <v>102</v>
      </c>
      <c r="EX304" s="518" t="s">
        <v>102</v>
      </c>
      <c r="EY304" s="518" t="s">
        <v>102</v>
      </c>
      <c r="EZ304" s="518" t="s">
        <v>102</v>
      </c>
      <c r="FA304" s="518" t="s">
        <v>102</v>
      </c>
      <c r="FB304" s="518" t="s">
        <v>102</v>
      </c>
      <c r="FC304" s="518" t="s">
        <v>102</v>
      </c>
      <c r="FD304" s="518" t="s">
        <v>102</v>
      </c>
      <c r="FE304" s="518" t="s">
        <v>102</v>
      </c>
      <c r="FF304" s="518" t="s">
        <v>102</v>
      </c>
      <c r="FG304" s="518" t="s">
        <v>102</v>
      </c>
      <c r="FH304" s="518" t="s">
        <v>102</v>
      </c>
      <c r="FI304" s="518" t="s">
        <v>102</v>
      </c>
      <c r="FJ304" s="518" t="s">
        <v>102</v>
      </c>
      <c r="FK304" s="518" t="s">
        <v>102</v>
      </c>
      <c r="FL304" s="518" t="s">
        <v>102</v>
      </c>
      <c r="FM304" s="518" t="s">
        <v>102</v>
      </c>
      <c r="FN304" s="518" t="s">
        <v>102</v>
      </c>
      <c r="FO304" s="518" t="s">
        <v>102</v>
      </c>
      <c r="FP304" s="518" t="s">
        <v>102</v>
      </c>
      <c r="FQ304" s="518" t="s">
        <v>102</v>
      </c>
      <c r="FR304" s="518" t="s">
        <v>102</v>
      </c>
      <c r="FS304" s="518" t="s">
        <v>102</v>
      </c>
      <c r="FT304" s="518" t="s">
        <v>102</v>
      </c>
      <c r="FU304" s="518" t="s">
        <v>102</v>
      </c>
      <c r="FV304" s="518" t="s">
        <v>102</v>
      </c>
      <c r="FW304" s="518" t="s">
        <v>102</v>
      </c>
      <c r="FX304" s="518" t="s">
        <v>102</v>
      </c>
      <c r="FY304" s="518" t="s">
        <v>102</v>
      </c>
      <c r="FZ304" s="518" t="s">
        <v>102</v>
      </c>
      <c r="GA304" s="518" t="s">
        <v>102</v>
      </c>
      <c r="GB304" s="518" t="s">
        <v>102</v>
      </c>
      <c r="GC304" s="518" t="s">
        <v>102</v>
      </c>
      <c r="GD304" s="518" t="s">
        <v>102</v>
      </c>
      <c r="GE304" s="518" t="s">
        <v>102</v>
      </c>
      <c r="GF304" s="518" t="s">
        <v>102</v>
      </c>
      <c r="GG304" s="518" t="s">
        <v>102</v>
      </c>
      <c r="GH304" s="518" t="s">
        <v>102</v>
      </c>
      <c r="GI304" s="518" t="s">
        <v>102</v>
      </c>
      <c r="GJ304" s="518" t="s">
        <v>102</v>
      </c>
      <c r="GK304" s="518" t="s">
        <v>102</v>
      </c>
      <c r="GL304" s="518" t="s">
        <v>102</v>
      </c>
      <c r="GM304" s="518" t="s">
        <v>102</v>
      </c>
      <c r="GN304" s="518" t="s">
        <v>102</v>
      </c>
      <c r="GO304" s="518" t="s">
        <v>102</v>
      </c>
      <c r="GP304" s="518" t="s">
        <v>102</v>
      </c>
      <c r="GQ304" s="518" t="s">
        <v>102</v>
      </c>
      <c r="GR304" s="518" t="s">
        <v>102</v>
      </c>
      <c r="GS304" s="518" t="s">
        <v>102</v>
      </c>
      <c r="GT304" s="518" t="s">
        <v>102</v>
      </c>
      <c r="GU304" s="518" t="s">
        <v>102</v>
      </c>
      <c r="GV304" s="518" t="s">
        <v>102</v>
      </c>
      <c r="GW304" s="518" t="s">
        <v>102</v>
      </c>
      <c r="GX304" s="518" t="s">
        <v>102</v>
      </c>
      <c r="GY304" s="518" t="s">
        <v>102</v>
      </c>
      <c r="GZ304" s="518" t="s">
        <v>102</v>
      </c>
      <c r="HA304" s="518" t="s">
        <v>102</v>
      </c>
      <c r="HB304" s="518" t="s">
        <v>102</v>
      </c>
      <c r="HC304" s="511" t="str">
        <f t="shared" si="4"/>
        <v>2008-800071</v>
      </c>
    </row>
    <row r="305" spans="1:211" ht="48" hidden="1" customHeight="1" x14ac:dyDescent="0.15">
      <c r="A305" s="511" t="s">
        <v>4676</v>
      </c>
      <c r="B305" s="522" t="s">
        <v>14205</v>
      </c>
      <c r="C305" s="513">
        <v>39997</v>
      </c>
      <c r="D305" s="512" t="s">
        <v>8419</v>
      </c>
      <c r="E305" s="522" t="s">
        <v>8498</v>
      </c>
      <c r="F305" s="522" t="s">
        <v>8421</v>
      </c>
      <c r="G305" s="513">
        <v>40494</v>
      </c>
      <c r="H305" s="522" t="s">
        <v>14206</v>
      </c>
      <c r="I305" s="512" t="s">
        <v>8500</v>
      </c>
      <c r="J305" s="513">
        <v>40214</v>
      </c>
      <c r="K305" s="522" t="s">
        <v>14207</v>
      </c>
      <c r="N305" s="513">
        <v>40256</v>
      </c>
      <c r="O305" s="513"/>
      <c r="P305" s="512" t="s">
        <v>8625</v>
      </c>
      <c r="Q305" s="513">
        <v>40479</v>
      </c>
      <c r="R305" s="513"/>
      <c r="S305" s="511" t="s">
        <v>14208</v>
      </c>
      <c r="T305" s="511">
        <v>2011</v>
      </c>
      <c r="U305" s="515" t="s">
        <v>13222</v>
      </c>
      <c r="V305" s="514">
        <v>147</v>
      </c>
      <c r="W305" s="514">
        <v>1</v>
      </c>
      <c r="X305" s="514">
        <v>1</v>
      </c>
      <c r="Y305" s="513">
        <v>37923</v>
      </c>
      <c r="Z305" s="512" t="s">
        <v>14209</v>
      </c>
      <c r="AA305" s="512" t="s">
        <v>14210</v>
      </c>
      <c r="AB305" s="513">
        <v>38498</v>
      </c>
      <c r="AC305" s="513">
        <v>39309</v>
      </c>
      <c r="AD305" s="512" t="s">
        <v>14211</v>
      </c>
      <c r="AE305" s="513">
        <v>38495</v>
      </c>
      <c r="AF305" s="512" t="s">
        <v>9163</v>
      </c>
      <c r="AG305" s="512" t="s">
        <v>14210</v>
      </c>
      <c r="AH305" s="516">
        <v>3960552</v>
      </c>
      <c r="AI305" s="513">
        <v>39227</v>
      </c>
      <c r="AJ305" s="513" t="s">
        <v>138</v>
      </c>
      <c r="AK305" s="511" t="s">
        <v>138</v>
      </c>
      <c r="AL305" s="513" t="s">
        <v>138</v>
      </c>
      <c r="AM305" s="511" t="s">
        <v>138</v>
      </c>
      <c r="AN305" s="511" t="s">
        <v>14212</v>
      </c>
      <c r="AO305" s="511" t="s">
        <v>3580</v>
      </c>
      <c r="AP305" s="511" t="s">
        <v>3580</v>
      </c>
      <c r="AQ305" s="511" t="s">
        <v>14213</v>
      </c>
      <c r="AR305" s="511" t="s">
        <v>14213</v>
      </c>
      <c r="AS305" s="511" t="s">
        <v>3581</v>
      </c>
      <c r="AT305" s="511" t="s">
        <v>3581</v>
      </c>
      <c r="AU305" s="511" t="s">
        <v>3581</v>
      </c>
      <c r="AV305" s="511" t="s">
        <v>14214</v>
      </c>
      <c r="AW305" s="511" t="s">
        <v>3581</v>
      </c>
      <c r="AX305" s="511" t="s">
        <v>3581</v>
      </c>
      <c r="AY305" s="511" t="s">
        <v>3582</v>
      </c>
      <c r="AZ305" s="511" t="s">
        <v>3582</v>
      </c>
      <c r="BA305" s="511" t="s">
        <v>138</v>
      </c>
      <c r="BB305" s="511">
        <v>186566</v>
      </c>
      <c r="BC305" s="512" t="s">
        <v>3578</v>
      </c>
      <c r="BD305" s="511" t="s">
        <v>3579</v>
      </c>
      <c r="BE305" s="511" t="s">
        <v>14215</v>
      </c>
      <c r="BF305" s="511" t="s">
        <v>3577</v>
      </c>
      <c r="BG305" s="511" t="s">
        <v>14216</v>
      </c>
      <c r="BH305" s="511" t="s">
        <v>8648</v>
      </c>
      <c r="BI305" s="511">
        <v>2</v>
      </c>
      <c r="BJ305" s="511">
        <v>11</v>
      </c>
      <c r="BK305" s="511" t="s">
        <v>138</v>
      </c>
      <c r="BL305" s="511" t="s">
        <v>138</v>
      </c>
      <c r="BM305" s="511" t="s">
        <v>14217</v>
      </c>
      <c r="BN305" s="511" t="s">
        <v>138</v>
      </c>
      <c r="BO305" s="511" t="s">
        <v>9027</v>
      </c>
      <c r="BP305" s="513" t="s">
        <v>138</v>
      </c>
      <c r="BQ305" s="511" t="s">
        <v>138</v>
      </c>
      <c r="BR305" s="511" t="s">
        <v>8445</v>
      </c>
      <c r="BS305" s="511" t="s">
        <v>14218</v>
      </c>
      <c r="BT305" s="511" t="s">
        <v>138</v>
      </c>
      <c r="BU305" s="511" t="s">
        <v>14205</v>
      </c>
      <c r="BV305" s="511" t="s">
        <v>138</v>
      </c>
      <c r="BW305" s="511">
        <v>1</v>
      </c>
      <c r="BX305" s="511" t="s">
        <v>14219</v>
      </c>
      <c r="BY305" s="511" t="s">
        <v>138</v>
      </c>
      <c r="BZ305" s="511">
        <v>21</v>
      </c>
      <c r="CA305" s="511" t="s">
        <v>14220</v>
      </c>
      <c r="CB305" s="511" t="s">
        <v>14221</v>
      </c>
      <c r="CC305" s="511" t="s">
        <v>138</v>
      </c>
      <c r="CD305" s="511" t="s">
        <v>5500</v>
      </c>
      <c r="CE305" s="518" t="s">
        <v>14222</v>
      </c>
      <c r="CF305" s="518" t="s">
        <v>14223</v>
      </c>
      <c r="CG305" s="518" t="s">
        <v>14224</v>
      </c>
      <c r="CH305" s="518" t="s">
        <v>14225</v>
      </c>
      <c r="CI305" s="518" t="s">
        <v>14226</v>
      </c>
      <c r="CJ305" s="518" t="s">
        <v>14227</v>
      </c>
      <c r="CK305" s="518" t="s">
        <v>14228</v>
      </c>
      <c r="CL305" s="518" t="s">
        <v>14229</v>
      </c>
      <c r="CM305" s="518" t="s">
        <v>14230</v>
      </c>
      <c r="CN305" s="518" t="s">
        <v>14231</v>
      </c>
      <c r="CO305" s="518" t="s">
        <v>14232</v>
      </c>
      <c r="CP305" s="518" t="s">
        <v>14233</v>
      </c>
      <c r="CQ305" s="518" t="s">
        <v>14234</v>
      </c>
      <c r="CR305" s="518" t="s">
        <v>14235</v>
      </c>
      <c r="CS305" s="518" t="s">
        <v>14236</v>
      </c>
      <c r="CT305" s="518" t="s">
        <v>14237</v>
      </c>
      <c r="CU305" s="518" t="s">
        <v>14238</v>
      </c>
      <c r="CV305" s="518" t="s">
        <v>14239</v>
      </c>
      <c r="CW305" s="518" t="s">
        <v>102</v>
      </c>
      <c r="CX305" s="518" t="s">
        <v>102</v>
      </c>
      <c r="CY305" s="518" t="s">
        <v>102</v>
      </c>
      <c r="CZ305" s="518" t="s">
        <v>102</v>
      </c>
      <c r="DA305" s="518" t="s">
        <v>102</v>
      </c>
      <c r="DB305" s="518" t="s">
        <v>102</v>
      </c>
      <c r="DC305" s="518" t="s">
        <v>102</v>
      </c>
      <c r="DD305" s="518" t="s">
        <v>102</v>
      </c>
      <c r="DE305" s="518" t="s">
        <v>102</v>
      </c>
      <c r="DF305" s="518" t="s">
        <v>102</v>
      </c>
      <c r="DG305" s="518" t="s">
        <v>102</v>
      </c>
      <c r="DH305" s="518" t="s">
        <v>102</v>
      </c>
      <c r="DI305" s="518" t="s">
        <v>102</v>
      </c>
      <c r="DJ305" s="518" t="s">
        <v>102</v>
      </c>
      <c r="DK305" s="518" t="s">
        <v>102</v>
      </c>
      <c r="DL305" s="518" t="s">
        <v>102</v>
      </c>
      <c r="DM305" s="518" t="s">
        <v>102</v>
      </c>
      <c r="DN305" s="518" t="s">
        <v>102</v>
      </c>
      <c r="DO305" s="518" t="s">
        <v>102</v>
      </c>
      <c r="DP305" s="518" t="s">
        <v>102</v>
      </c>
      <c r="DQ305" s="518" t="s">
        <v>102</v>
      </c>
      <c r="DR305" s="518" t="s">
        <v>102</v>
      </c>
      <c r="DS305" s="518" t="s">
        <v>102</v>
      </c>
      <c r="DT305" s="518" t="s">
        <v>102</v>
      </c>
      <c r="DU305" s="518" t="s">
        <v>102</v>
      </c>
      <c r="DV305" s="518" t="s">
        <v>102</v>
      </c>
      <c r="DW305" s="518" t="s">
        <v>102</v>
      </c>
      <c r="DX305" s="518" t="s">
        <v>102</v>
      </c>
      <c r="DY305" s="518" t="s">
        <v>102</v>
      </c>
      <c r="DZ305" s="518" t="s">
        <v>102</v>
      </c>
      <c r="EA305" s="518" t="s">
        <v>102</v>
      </c>
      <c r="EB305" s="518" t="s">
        <v>102</v>
      </c>
      <c r="EC305" s="518" t="s">
        <v>102</v>
      </c>
      <c r="ED305" s="518" t="s">
        <v>102</v>
      </c>
      <c r="EE305" s="518" t="s">
        <v>102</v>
      </c>
      <c r="EF305" s="518" t="s">
        <v>102</v>
      </c>
      <c r="EG305" s="518" t="s">
        <v>102</v>
      </c>
      <c r="EH305" s="518" t="s">
        <v>102</v>
      </c>
      <c r="EI305" s="518" t="s">
        <v>102</v>
      </c>
      <c r="EJ305" s="518" t="s">
        <v>102</v>
      </c>
      <c r="EK305" s="518" t="s">
        <v>102</v>
      </c>
      <c r="EL305" s="518" t="s">
        <v>102</v>
      </c>
      <c r="EM305" s="518" t="s">
        <v>102</v>
      </c>
      <c r="EN305" s="518" t="s">
        <v>102</v>
      </c>
      <c r="EO305" s="518" t="s">
        <v>102</v>
      </c>
      <c r="EP305" s="518" t="s">
        <v>102</v>
      </c>
      <c r="EQ305" s="518" t="s">
        <v>102</v>
      </c>
      <c r="ER305" s="518" t="s">
        <v>102</v>
      </c>
      <c r="ES305" s="518" t="s">
        <v>102</v>
      </c>
      <c r="ET305" s="518" t="s">
        <v>102</v>
      </c>
      <c r="EU305" s="518" t="s">
        <v>102</v>
      </c>
      <c r="EV305" s="518" t="s">
        <v>102</v>
      </c>
      <c r="EW305" s="518" t="s">
        <v>102</v>
      </c>
      <c r="EX305" s="518" t="s">
        <v>102</v>
      </c>
      <c r="EY305" s="518" t="s">
        <v>102</v>
      </c>
      <c r="EZ305" s="518" t="s">
        <v>102</v>
      </c>
      <c r="FA305" s="518" t="s">
        <v>102</v>
      </c>
      <c r="FB305" s="518" t="s">
        <v>102</v>
      </c>
      <c r="FC305" s="518" t="s">
        <v>102</v>
      </c>
      <c r="FD305" s="518" t="s">
        <v>102</v>
      </c>
      <c r="FE305" s="518" t="s">
        <v>102</v>
      </c>
      <c r="FF305" s="518" t="s">
        <v>102</v>
      </c>
      <c r="FG305" s="518" t="s">
        <v>102</v>
      </c>
      <c r="FH305" s="518" t="s">
        <v>102</v>
      </c>
      <c r="FI305" s="518" t="s">
        <v>102</v>
      </c>
      <c r="FJ305" s="518" t="s">
        <v>102</v>
      </c>
      <c r="FK305" s="518" t="s">
        <v>102</v>
      </c>
      <c r="FL305" s="518" t="s">
        <v>102</v>
      </c>
      <c r="FM305" s="518" t="s">
        <v>102</v>
      </c>
      <c r="FN305" s="518" t="s">
        <v>102</v>
      </c>
      <c r="FO305" s="518" t="s">
        <v>102</v>
      </c>
      <c r="FP305" s="518" t="s">
        <v>102</v>
      </c>
      <c r="FQ305" s="518" t="s">
        <v>102</v>
      </c>
      <c r="FR305" s="518" t="s">
        <v>102</v>
      </c>
      <c r="FS305" s="518" t="s">
        <v>102</v>
      </c>
      <c r="FT305" s="518" t="s">
        <v>102</v>
      </c>
      <c r="FU305" s="518" t="s">
        <v>102</v>
      </c>
      <c r="FV305" s="518" t="s">
        <v>102</v>
      </c>
      <c r="FW305" s="518" t="s">
        <v>102</v>
      </c>
      <c r="FX305" s="518" t="s">
        <v>102</v>
      </c>
      <c r="FY305" s="518" t="s">
        <v>102</v>
      </c>
      <c r="FZ305" s="518" t="s">
        <v>102</v>
      </c>
      <c r="GA305" s="518" t="s">
        <v>102</v>
      </c>
      <c r="GB305" s="518" t="s">
        <v>102</v>
      </c>
      <c r="GC305" s="518" t="s">
        <v>102</v>
      </c>
      <c r="GD305" s="518" t="s">
        <v>102</v>
      </c>
      <c r="GE305" s="518" t="s">
        <v>102</v>
      </c>
      <c r="GF305" s="518" t="s">
        <v>102</v>
      </c>
      <c r="GG305" s="518" t="s">
        <v>102</v>
      </c>
      <c r="GH305" s="518" t="s">
        <v>102</v>
      </c>
      <c r="GI305" s="518" t="s">
        <v>102</v>
      </c>
      <c r="GJ305" s="518" t="s">
        <v>102</v>
      </c>
      <c r="GK305" s="518" t="s">
        <v>102</v>
      </c>
      <c r="GL305" s="518" t="s">
        <v>102</v>
      </c>
      <c r="GM305" s="518" t="s">
        <v>102</v>
      </c>
      <c r="GN305" s="518" t="s">
        <v>102</v>
      </c>
      <c r="GO305" s="518" t="s">
        <v>102</v>
      </c>
      <c r="GP305" s="518" t="s">
        <v>102</v>
      </c>
      <c r="GQ305" s="518" t="s">
        <v>102</v>
      </c>
      <c r="GR305" s="518" t="s">
        <v>102</v>
      </c>
      <c r="GS305" s="518" t="s">
        <v>102</v>
      </c>
      <c r="GT305" s="518" t="s">
        <v>102</v>
      </c>
      <c r="GU305" s="518" t="s">
        <v>102</v>
      </c>
      <c r="GV305" s="518" t="s">
        <v>102</v>
      </c>
      <c r="GW305" s="518" t="s">
        <v>102</v>
      </c>
      <c r="GX305" s="518" t="s">
        <v>102</v>
      </c>
      <c r="GY305" s="518" t="s">
        <v>102</v>
      </c>
      <c r="GZ305" s="518" t="s">
        <v>102</v>
      </c>
      <c r="HA305" s="518" t="s">
        <v>102</v>
      </c>
      <c r="HB305" s="518" t="s">
        <v>102</v>
      </c>
      <c r="HC305" s="511" t="str">
        <f t="shared" si="4"/>
        <v>2009-800145</v>
      </c>
    </row>
    <row r="306" spans="1:211" ht="48" hidden="1" customHeight="1" x14ac:dyDescent="0.15">
      <c r="A306" s="511" t="s">
        <v>4678</v>
      </c>
      <c r="B306" s="522" t="s">
        <v>14240</v>
      </c>
      <c r="C306" s="513">
        <v>40121</v>
      </c>
      <c r="D306" s="512" t="s">
        <v>8419</v>
      </c>
      <c r="E306" s="522" t="s">
        <v>8498</v>
      </c>
      <c r="F306" s="522" t="s">
        <v>8843</v>
      </c>
      <c r="G306" s="513">
        <v>40490</v>
      </c>
      <c r="H306" s="522" t="s">
        <v>14241</v>
      </c>
      <c r="I306" s="512" t="s">
        <v>8845</v>
      </c>
      <c r="J306" s="513">
        <v>40449</v>
      </c>
      <c r="K306" s="522"/>
      <c r="N306" s="513"/>
      <c r="O306" s="513"/>
      <c r="Q306" s="513"/>
      <c r="R306" s="513"/>
      <c r="S306" s="511" t="s">
        <v>14242</v>
      </c>
      <c r="T306" s="511">
        <v>2011</v>
      </c>
      <c r="U306" s="515" t="s">
        <v>13222</v>
      </c>
      <c r="V306" s="514">
        <v>148</v>
      </c>
      <c r="W306" s="514">
        <v>1</v>
      </c>
      <c r="X306" s="514">
        <v>1</v>
      </c>
      <c r="Y306" s="513">
        <v>37956</v>
      </c>
      <c r="Z306" s="512" t="s">
        <v>14243</v>
      </c>
      <c r="AA306" s="512" t="s">
        <v>14244</v>
      </c>
      <c r="AB306" s="513">
        <v>38526</v>
      </c>
      <c r="AC306" s="513">
        <v>39974</v>
      </c>
      <c r="AD306" s="512" t="s">
        <v>14245</v>
      </c>
      <c r="AE306" s="513">
        <v>38740</v>
      </c>
      <c r="AF306" s="512" t="s">
        <v>138</v>
      </c>
      <c r="AG306" s="512" t="s">
        <v>14244</v>
      </c>
      <c r="AH306" s="516">
        <v>4277666</v>
      </c>
      <c r="AI306" s="513">
        <v>39891</v>
      </c>
      <c r="AJ306" s="513" t="s">
        <v>138</v>
      </c>
      <c r="AK306" s="511" t="s">
        <v>138</v>
      </c>
      <c r="AL306" s="513" t="s">
        <v>138</v>
      </c>
      <c r="AM306" s="511" t="s">
        <v>138</v>
      </c>
      <c r="AN306" s="511" t="s">
        <v>14246</v>
      </c>
      <c r="AO306" s="511" t="s">
        <v>3612</v>
      </c>
      <c r="AP306" s="511" t="s">
        <v>14247</v>
      </c>
      <c r="AQ306" s="511" t="s">
        <v>14248</v>
      </c>
      <c r="AR306" s="511" t="s">
        <v>14249</v>
      </c>
      <c r="AS306" s="511" t="s">
        <v>14250</v>
      </c>
      <c r="AT306" s="511" t="s">
        <v>14250</v>
      </c>
      <c r="AU306" s="511" t="s">
        <v>14251</v>
      </c>
      <c r="AV306" s="511" t="s">
        <v>14252</v>
      </c>
      <c r="AW306" s="511" t="s">
        <v>3613</v>
      </c>
      <c r="AX306" s="511" t="s">
        <v>14251</v>
      </c>
      <c r="AY306" s="511" t="s">
        <v>3614</v>
      </c>
      <c r="AZ306" s="511" t="s">
        <v>14253</v>
      </c>
      <c r="BA306" s="511" t="s">
        <v>3615</v>
      </c>
      <c r="BB306" s="511">
        <v>206</v>
      </c>
      <c r="BC306" s="512" t="s">
        <v>3609</v>
      </c>
      <c r="BD306" s="511" t="s">
        <v>3610</v>
      </c>
      <c r="BE306" s="511" t="s">
        <v>138</v>
      </c>
      <c r="BF306" s="511" t="s">
        <v>3608</v>
      </c>
      <c r="BG306" s="511" t="s">
        <v>14254</v>
      </c>
      <c r="BH306" s="511" t="s">
        <v>9244</v>
      </c>
      <c r="BI306" s="511">
        <v>5</v>
      </c>
      <c r="BJ306" s="511">
        <v>8</v>
      </c>
      <c r="BK306" s="511" t="s">
        <v>138</v>
      </c>
      <c r="BL306" s="511" t="s">
        <v>138</v>
      </c>
      <c r="BM306" s="511" t="s">
        <v>14255</v>
      </c>
      <c r="BN306" s="511" t="s">
        <v>138</v>
      </c>
      <c r="BO306" s="511" t="s">
        <v>9027</v>
      </c>
      <c r="BP306" s="513" t="s">
        <v>138</v>
      </c>
      <c r="BQ306" s="511" t="s">
        <v>138</v>
      </c>
      <c r="BR306" s="511" t="s">
        <v>8482</v>
      </c>
      <c r="BS306" s="511" t="s">
        <v>14256</v>
      </c>
      <c r="BT306" s="511" t="s">
        <v>3611</v>
      </c>
      <c r="BU306" s="511" t="s">
        <v>14240</v>
      </c>
      <c r="BV306" s="511" t="s">
        <v>138</v>
      </c>
      <c r="BW306" s="511">
        <v>1</v>
      </c>
      <c r="BX306" s="511" t="s">
        <v>14257</v>
      </c>
      <c r="BY306" s="511" t="s">
        <v>138</v>
      </c>
      <c r="BZ306" s="511">
        <v>11</v>
      </c>
      <c r="CA306" s="511" t="s">
        <v>14258</v>
      </c>
      <c r="CB306" s="511" t="s">
        <v>14259</v>
      </c>
      <c r="CC306" s="511" t="s">
        <v>138</v>
      </c>
      <c r="CD306" s="511" t="s">
        <v>5501</v>
      </c>
      <c r="CE306" s="518" t="s">
        <v>14260</v>
      </c>
      <c r="CF306" s="518" t="s">
        <v>14261</v>
      </c>
      <c r="CG306" s="518" t="s">
        <v>14262</v>
      </c>
      <c r="CH306" s="518" t="s">
        <v>14263</v>
      </c>
      <c r="CI306" s="518" t="s">
        <v>14264</v>
      </c>
      <c r="CJ306" s="518" t="s">
        <v>14265</v>
      </c>
      <c r="CK306" s="518" t="s">
        <v>14266</v>
      </c>
      <c r="CL306" s="518" t="s">
        <v>102</v>
      </c>
      <c r="CM306" s="518" t="s">
        <v>102</v>
      </c>
      <c r="CN306" s="518" t="s">
        <v>102</v>
      </c>
      <c r="CO306" s="518" t="s">
        <v>102</v>
      </c>
      <c r="CP306" s="518" t="s">
        <v>102</v>
      </c>
      <c r="CQ306" s="518" t="s">
        <v>102</v>
      </c>
      <c r="CR306" s="518" t="s">
        <v>102</v>
      </c>
      <c r="CS306" s="518" t="s">
        <v>102</v>
      </c>
      <c r="CT306" s="518" t="s">
        <v>102</v>
      </c>
      <c r="CU306" s="518" t="s">
        <v>102</v>
      </c>
      <c r="CV306" s="518" t="s">
        <v>102</v>
      </c>
      <c r="CW306" s="518" t="s">
        <v>102</v>
      </c>
      <c r="CX306" s="518" t="s">
        <v>102</v>
      </c>
      <c r="CY306" s="518" t="s">
        <v>102</v>
      </c>
      <c r="CZ306" s="518" t="s">
        <v>102</v>
      </c>
      <c r="DA306" s="518" t="s">
        <v>102</v>
      </c>
      <c r="DB306" s="518" t="s">
        <v>102</v>
      </c>
      <c r="DC306" s="518" t="s">
        <v>102</v>
      </c>
      <c r="DD306" s="518" t="s">
        <v>102</v>
      </c>
      <c r="DE306" s="518" t="s">
        <v>102</v>
      </c>
      <c r="DF306" s="518" t="s">
        <v>102</v>
      </c>
      <c r="DG306" s="518" t="s">
        <v>102</v>
      </c>
      <c r="DH306" s="518" t="s">
        <v>102</v>
      </c>
      <c r="DI306" s="518" t="s">
        <v>102</v>
      </c>
      <c r="DJ306" s="518" t="s">
        <v>102</v>
      </c>
      <c r="DK306" s="518" t="s">
        <v>102</v>
      </c>
      <c r="DL306" s="518" t="s">
        <v>102</v>
      </c>
      <c r="DM306" s="518" t="s">
        <v>102</v>
      </c>
      <c r="DN306" s="518" t="s">
        <v>102</v>
      </c>
      <c r="DO306" s="518" t="s">
        <v>102</v>
      </c>
      <c r="DP306" s="518" t="s">
        <v>102</v>
      </c>
      <c r="DQ306" s="518" t="s">
        <v>102</v>
      </c>
      <c r="DR306" s="518" t="s">
        <v>102</v>
      </c>
      <c r="DS306" s="518" t="s">
        <v>102</v>
      </c>
      <c r="DT306" s="518" t="s">
        <v>102</v>
      </c>
      <c r="DU306" s="518" t="s">
        <v>102</v>
      </c>
      <c r="DV306" s="518" t="s">
        <v>102</v>
      </c>
      <c r="DW306" s="518" t="s">
        <v>102</v>
      </c>
      <c r="DX306" s="518" t="s">
        <v>102</v>
      </c>
      <c r="DY306" s="518" t="s">
        <v>102</v>
      </c>
      <c r="DZ306" s="518" t="s">
        <v>102</v>
      </c>
      <c r="EA306" s="518" t="s">
        <v>102</v>
      </c>
      <c r="EB306" s="518" t="s">
        <v>102</v>
      </c>
      <c r="EC306" s="518" t="s">
        <v>102</v>
      </c>
      <c r="ED306" s="518" t="s">
        <v>102</v>
      </c>
      <c r="EE306" s="518" t="s">
        <v>102</v>
      </c>
      <c r="EF306" s="518" t="s">
        <v>102</v>
      </c>
      <c r="EG306" s="518" t="s">
        <v>102</v>
      </c>
      <c r="EH306" s="518" t="s">
        <v>102</v>
      </c>
      <c r="EI306" s="518" t="s">
        <v>102</v>
      </c>
      <c r="EJ306" s="518" t="s">
        <v>102</v>
      </c>
      <c r="EK306" s="518" t="s">
        <v>102</v>
      </c>
      <c r="EL306" s="518" t="s">
        <v>102</v>
      </c>
      <c r="EM306" s="518" t="s">
        <v>102</v>
      </c>
      <c r="EN306" s="518" t="s">
        <v>102</v>
      </c>
      <c r="EO306" s="518" t="s">
        <v>102</v>
      </c>
      <c r="EP306" s="518" t="s">
        <v>102</v>
      </c>
      <c r="EQ306" s="518" t="s">
        <v>102</v>
      </c>
      <c r="ER306" s="518" t="s">
        <v>102</v>
      </c>
      <c r="ES306" s="518" t="s">
        <v>102</v>
      </c>
      <c r="ET306" s="518" t="s">
        <v>102</v>
      </c>
      <c r="EU306" s="518" t="s">
        <v>102</v>
      </c>
      <c r="EV306" s="518" t="s">
        <v>102</v>
      </c>
      <c r="EW306" s="518" t="s">
        <v>102</v>
      </c>
      <c r="EX306" s="518" t="s">
        <v>102</v>
      </c>
      <c r="EY306" s="518" t="s">
        <v>102</v>
      </c>
      <c r="EZ306" s="518" t="s">
        <v>102</v>
      </c>
      <c r="FA306" s="518" t="s">
        <v>102</v>
      </c>
      <c r="FB306" s="518" t="s">
        <v>102</v>
      </c>
      <c r="FC306" s="518" t="s">
        <v>102</v>
      </c>
      <c r="FD306" s="518" t="s">
        <v>102</v>
      </c>
      <c r="FE306" s="518" t="s">
        <v>102</v>
      </c>
      <c r="FF306" s="518" t="s">
        <v>102</v>
      </c>
      <c r="FG306" s="518" t="s">
        <v>102</v>
      </c>
      <c r="FH306" s="518" t="s">
        <v>102</v>
      </c>
      <c r="FI306" s="518" t="s">
        <v>102</v>
      </c>
      <c r="FJ306" s="518" t="s">
        <v>102</v>
      </c>
      <c r="FK306" s="518" t="s">
        <v>102</v>
      </c>
      <c r="FL306" s="518" t="s">
        <v>102</v>
      </c>
      <c r="FM306" s="518" t="s">
        <v>102</v>
      </c>
      <c r="FN306" s="518" t="s">
        <v>102</v>
      </c>
      <c r="FO306" s="518" t="s">
        <v>102</v>
      </c>
      <c r="FP306" s="518" t="s">
        <v>102</v>
      </c>
      <c r="FQ306" s="518" t="s">
        <v>102</v>
      </c>
      <c r="FR306" s="518" t="s">
        <v>102</v>
      </c>
      <c r="FS306" s="518" t="s">
        <v>102</v>
      </c>
      <c r="FT306" s="518" t="s">
        <v>102</v>
      </c>
      <c r="FU306" s="518" t="s">
        <v>102</v>
      </c>
      <c r="FV306" s="518" t="s">
        <v>102</v>
      </c>
      <c r="FW306" s="518" t="s">
        <v>102</v>
      </c>
      <c r="FX306" s="518" t="s">
        <v>102</v>
      </c>
      <c r="FY306" s="518" t="s">
        <v>102</v>
      </c>
      <c r="FZ306" s="518" t="s">
        <v>102</v>
      </c>
      <c r="GA306" s="518" t="s">
        <v>102</v>
      </c>
      <c r="GB306" s="518" t="s">
        <v>102</v>
      </c>
      <c r="GC306" s="518" t="s">
        <v>102</v>
      </c>
      <c r="GD306" s="518" t="s">
        <v>102</v>
      </c>
      <c r="GE306" s="518" t="s">
        <v>102</v>
      </c>
      <c r="GF306" s="518" t="s">
        <v>102</v>
      </c>
      <c r="GG306" s="518" t="s">
        <v>102</v>
      </c>
      <c r="GH306" s="518" t="s">
        <v>102</v>
      </c>
      <c r="GI306" s="518" t="s">
        <v>102</v>
      </c>
      <c r="GJ306" s="518" t="s">
        <v>102</v>
      </c>
      <c r="GK306" s="518" t="s">
        <v>102</v>
      </c>
      <c r="GL306" s="518" t="s">
        <v>102</v>
      </c>
      <c r="GM306" s="518" t="s">
        <v>102</v>
      </c>
      <c r="GN306" s="518" t="s">
        <v>102</v>
      </c>
      <c r="GO306" s="518" t="s">
        <v>102</v>
      </c>
      <c r="GP306" s="518" t="s">
        <v>102</v>
      </c>
      <c r="GQ306" s="518" t="s">
        <v>102</v>
      </c>
      <c r="GR306" s="518" t="s">
        <v>102</v>
      </c>
      <c r="GS306" s="518" t="s">
        <v>102</v>
      </c>
      <c r="GT306" s="518" t="s">
        <v>102</v>
      </c>
      <c r="GU306" s="518" t="s">
        <v>102</v>
      </c>
      <c r="GV306" s="518" t="s">
        <v>102</v>
      </c>
      <c r="GW306" s="518" t="s">
        <v>102</v>
      </c>
      <c r="GX306" s="518" t="s">
        <v>102</v>
      </c>
      <c r="GY306" s="518" t="s">
        <v>102</v>
      </c>
      <c r="GZ306" s="518" t="s">
        <v>102</v>
      </c>
      <c r="HA306" s="518" t="s">
        <v>102</v>
      </c>
      <c r="HB306" s="518" t="s">
        <v>102</v>
      </c>
      <c r="HC306" s="511" t="str">
        <f t="shared" si="4"/>
        <v>2009-800229</v>
      </c>
    </row>
    <row r="307" spans="1:211" ht="48" hidden="1" customHeight="1" x14ac:dyDescent="0.15">
      <c r="A307" s="514" t="s">
        <v>4682</v>
      </c>
      <c r="B307" s="519" t="s">
        <v>14267</v>
      </c>
      <c r="C307" s="513">
        <v>40807</v>
      </c>
      <c r="D307" s="519" t="s">
        <v>8419</v>
      </c>
      <c r="E307" s="519" t="s">
        <v>8498</v>
      </c>
      <c r="F307" s="519" t="s">
        <v>8421</v>
      </c>
      <c r="G307" s="513">
        <v>41071</v>
      </c>
      <c r="H307" s="519" t="s">
        <v>14268</v>
      </c>
      <c r="I307" s="519" t="s">
        <v>8682</v>
      </c>
      <c r="J307" s="513">
        <v>41030</v>
      </c>
      <c r="K307" s="519"/>
      <c r="L307" s="519"/>
      <c r="M307" s="519"/>
      <c r="N307" s="513"/>
      <c r="O307" s="513"/>
      <c r="P307" s="519"/>
      <c r="Q307" s="513"/>
      <c r="R307" s="513"/>
      <c r="S307" s="514" t="s">
        <v>14269</v>
      </c>
      <c r="T307" s="514">
        <v>2012</v>
      </c>
      <c r="U307" s="515" t="s">
        <v>13222</v>
      </c>
      <c r="V307" s="514">
        <v>149</v>
      </c>
      <c r="W307" s="514">
        <v>1</v>
      </c>
      <c r="X307" s="514">
        <v>1</v>
      </c>
      <c r="Y307" s="513">
        <v>38036</v>
      </c>
      <c r="Z307" s="512" t="s">
        <v>14270</v>
      </c>
      <c r="AA307" s="512" t="s">
        <v>14271</v>
      </c>
      <c r="AB307" s="513">
        <v>38597</v>
      </c>
      <c r="AC307" s="513">
        <v>39638</v>
      </c>
      <c r="AD307" s="512" t="s">
        <v>14272</v>
      </c>
      <c r="AE307" s="513">
        <v>39127</v>
      </c>
      <c r="AF307" s="512" t="s">
        <v>138</v>
      </c>
      <c r="AG307" s="512" t="s">
        <v>14271</v>
      </c>
      <c r="AH307" s="516">
        <v>4114617</v>
      </c>
      <c r="AI307" s="513">
        <v>39563</v>
      </c>
      <c r="AJ307" s="513" t="s">
        <v>138</v>
      </c>
      <c r="AK307" s="511" t="s">
        <v>138</v>
      </c>
      <c r="AL307" s="513" t="s">
        <v>138</v>
      </c>
      <c r="AM307" s="511" t="s">
        <v>138</v>
      </c>
      <c r="AN307" s="511" t="s">
        <v>14273</v>
      </c>
      <c r="AO307" s="511" t="s">
        <v>2180</v>
      </c>
      <c r="AP307" s="511" t="s">
        <v>14274</v>
      </c>
      <c r="AQ307" s="511" t="s">
        <v>14275</v>
      </c>
      <c r="AR307" s="511" t="s">
        <v>14276</v>
      </c>
      <c r="AS307" s="511" t="s">
        <v>14277</v>
      </c>
      <c r="AT307" s="511" t="s">
        <v>14277</v>
      </c>
      <c r="AU307" s="511" t="s">
        <v>14278</v>
      </c>
      <c r="AV307" s="511" t="s">
        <v>14279</v>
      </c>
      <c r="AW307" s="511" t="s">
        <v>2181</v>
      </c>
      <c r="AX307" s="511" t="s">
        <v>14278</v>
      </c>
      <c r="AY307" s="511" t="s">
        <v>2182</v>
      </c>
      <c r="AZ307" s="511" t="s">
        <v>14280</v>
      </c>
      <c r="BA307" s="511" t="s">
        <v>2183</v>
      </c>
      <c r="BB307" s="511">
        <v>3207</v>
      </c>
      <c r="BC307" s="512" t="s">
        <v>2177</v>
      </c>
      <c r="BD307" s="511" t="s">
        <v>2178</v>
      </c>
      <c r="BE307" s="511" t="s">
        <v>14281</v>
      </c>
      <c r="BF307" s="511" t="s">
        <v>2176</v>
      </c>
      <c r="BG307" s="511" t="s">
        <v>14282</v>
      </c>
      <c r="BH307" s="511" t="s">
        <v>8648</v>
      </c>
      <c r="BI307" s="511">
        <v>8</v>
      </c>
      <c r="BJ307" s="511">
        <v>8</v>
      </c>
      <c r="BK307" s="511" t="s">
        <v>138</v>
      </c>
      <c r="BL307" s="511" t="s">
        <v>138</v>
      </c>
      <c r="BM307" s="511" t="s">
        <v>14283</v>
      </c>
      <c r="BN307" s="511" t="s">
        <v>138</v>
      </c>
      <c r="BO307" s="511" t="s">
        <v>9027</v>
      </c>
      <c r="BP307" s="513" t="s">
        <v>138</v>
      </c>
      <c r="BQ307" s="511" t="s">
        <v>138</v>
      </c>
      <c r="BR307" s="511" t="s">
        <v>8482</v>
      </c>
      <c r="BS307" s="511" t="s">
        <v>14284</v>
      </c>
      <c r="BT307" s="511" t="s">
        <v>2179</v>
      </c>
      <c r="BU307" s="511" t="s">
        <v>14267</v>
      </c>
      <c r="BV307" s="511" t="s">
        <v>138</v>
      </c>
      <c r="BW307" s="511">
        <v>1</v>
      </c>
      <c r="BX307" s="511" t="s">
        <v>14285</v>
      </c>
      <c r="BY307" s="511" t="s">
        <v>138</v>
      </c>
      <c r="BZ307" s="511">
        <v>5</v>
      </c>
      <c r="CA307" s="511" t="s">
        <v>14286</v>
      </c>
      <c r="CB307" s="511" t="s">
        <v>14287</v>
      </c>
      <c r="CC307" s="511" t="s">
        <v>14288</v>
      </c>
      <c r="CD307" s="511" t="s">
        <v>5503</v>
      </c>
      <c r="CE307" s="518" t="s">
        <v>14289</v>
      </c>
      <c r="CF307" s="518" t="s">
        <v>14290</v>
      </c>
      <c r="CG307" s="518" t="s">
        <v>14291</v>
      </c>
      <c r="CH307" s="518" t="s">
        <v>102</v>
      </c>
      <c r="CI307" s="518" t="s">
        <v>102</v>
      </c>
      <c r="CJ307" s="518" t="s">
        <v>102</v>
      </c>
      <c r="CK307" s="518" t="s">
        <v>102</v>
      </c>
      <c r="CL307" s="518" t="s">
        <v>102</v>
      </c>
      <c r="CM307" s="518" t="s">
        <v>102</v>
      </c>
      <c r="CN307" s="518" t="s">
        <v>102</v>
      </c>
      <c r="CO307" s="518" t="s">
        <v>102</v>
      </c>
      <c r="CP307" s="518" t="s">
        <v>102</v>
      </c>
      <c r="CQ307" s="518" t="s">
        <v>102</v>
      </c>
      <c r="CR307" s="518" t="s">
        <v>102</v>
      </c>
      <c r="CS307" s="518" t="s">
        <v>102</v>
      </c>
      <c r="CT307" s="518" t="s">
        <v>102</v>
      </c>
      <c r="CU307" s="518" t="s">
        <v>102</v>
      </c>
      <c r="CV307" s="518" t="s">
        <v>102</v>
      </c>
      <c r="CW307" s="518" t="s">
        <v>102</v>
      </c>
      <c r="CX307" s="518" t="s">
        <v>102</v>
      </c>
      <c r="CY307" s="518" t="s">
        <v>102</v>
      </c>
      <c r="CZ307" s="518" t="s">
        <v>102</v>
      </c>
      <c r="DA307" s="518" t="s">
        <v>102</v>
      </c>
      <c r="DB307" s="518" t="s">
        <v>102</v>
      </c>
      <c r="DC307" s="518" t="s">
        <v>102</v>
      </c>
      <c r="DD307" s="518" t="s">
        <v>102</v>
      </c>
      <c r="DE307" s="518" t="s">
        <v>102</v>
      </c>
      <c r="DF307" s="518" t="s">
        <v>102</v>
      </c>
      <c r="DG307" s="518" t="s">
        <v>102</v>
      </c>
      <c r="DH307" s="518" t="s">
        <v>102</v>
      </c>
      <c r="DI307" s="518" t="s">
        <v>102</v>
      </c>
      <c r="DJ307" s="518" t="s">
        <v>102</v>
      </c>
      <c r="DK307" s="518" t="s">
        <v>102</v>
      </c>
      <c r="DL307" s="518" t="s">
        <v>102</v>
      </c>
      <c r="DM307" s="518" t="s">
        <v>102</v>
      </c>
      <c r="DN307" s="518" t="s">
        <v>102</v>
      </c>
      <c r="DO307" s="518" t="s">
        <v>102</v>
      </c>
      <c r="DP307" s="518" t="s">
        <v>102</v>
      </c>
      <c r="DQ307" s="518" t="s">
        <v>102</v>
      </c>
      <c r="DR307" s="518" t="s">
        <v>102</v>
      </c>
      <c r="DS307" s="518" t="s">
        <v>102</v>
      </c>
      <c r="DT307" s="518" t="s">
        <v>102</v>
      </c>
      <c r="DU307" s="518" t="s">
        <v>102</v>
      </c>
      <c r="DV307" s="518" t="s">
        <v>102</v>
      </c>
      <c r="DW307" s="518" t="s">
        <v>102</v>
      </c>
      <c r="DX307" s="518" t="s">
        <v>102</v>
      </c>
      <c r="DY307" s="518" t="s">
        <v>102</v>
      </c>
      <c r="DZ307" s="518" t="s">
        <v>102</v>
      </c>
      <c r="EA307" s="518" t="s">
        <v>102</v>
      </c>
      <c r="EB307" s="518" t="s">
        <v>102</v>
      </c>
      <c r="EC307" s="518" t="s">
        <v>102</v>
      </c>
      <c r="ED307" s="518" t="s">
        <v>102</v>
      </c>
      <c r="EE307" s="518" t="s">
        <v>102</v>
      </c>
      <c r="EF307" s="518" t="s">
        <v>102</v>
      </c>
      <c r="EG307" s="518" t="s">
        <v>102</v>
      </c>
      <c r="EH307" s="518" t="s">
        <v>102</v>
      </c>
      <c r="EI307" s="518" t="s">
        <v>102</v>
      </c>
      <c r="EJ307" s="518" t="s">
        <v>102</v>
      </c>
      <c r="EK307" s="518" t="s">
        <v>102</v>
      </c>
      <c r="EL307" s="518" t="s">
        <v>102</v>
      </c>
      <c r="EM307" s="518" t="s">
        <v>102</v>
      </c>
      <c r="EN307" s="518" t="s">
        <v>102</v>
      </c>
      <c r="EO307" s="518" t="s">
        <v>102</v>
      </c>
      <c r="EP307" s="518" t="s">
        <v>102</v>
      </c>
      <c r="EQ307" s="518" t="s">
        <v>102</v>
      </c>
      <c r="ER307" s="518" t="s">
        <v>102</v>
      </c>
      <c r="ES307" s="518" t="s">
        <v>102</v>
      </c>
      <c r="ET307" s="518" t="s">
        <v>102</v>
      </c>
      <c r="EU307" s="518" t="s">
        <v>102</v>
      </c>
      <c r="EV307" s="518" t="s">
        <v>102</v>
      </c>
      <c r="EW307" s="518" t="s">
        <v>102</v>
      </c>
      <c r="EX307" s="518" t="s">
        <v>102</v>
      </c>
      <c r="EY307" s="518" t="s">
        <v>102</v>
      </c>
      <c r="EZ307" s="518" t="s">
        <v>102</v>
      </c>
      <c r="FA307" s="518" t="s">
        <v>102</v>
      </c>
      <c r="FB307" s="518" t="s">
        <v>102</v>
      </c>
      <c r="FC307" s="518" t="s">
        <v>102</v>
      </c>
      <c r="FD307" s="518" t="s">
        <v>102</v>
      </c>
      <c r="FE307" s="518" t="s">
        <v>102</v>
      </c>
      <c r="FF307" s="518" t="s">
        <v>102</v>
      </c>
      <c r="FG307" s="518" t="s">
        <v>102</v>
      </c>
      <c r="FH307" s="518" t="s">
        <v>102</v>
      </c>
      <c r="FI307" s="518" t="s">
        <v>102</v>
      </c>
      <c r="FJ307" s="518" t="s">
        <v>102</v>
      </c>
      <c r="FK307" s="518" t="s">
        <v>102</v>
      </c>
      <c r="FL307" s="518" t="s">
        <v>102</v>
      </c>
      <c r="FM307" s="518" t="s">
        <v>102</v>
      </c>
      <c r="FN307" s="518" t="s">
        <v>102</v>
      </c>
      <c r="FO307" s="518" t="s">
        <v>102</v>
      </c>
      <c r="FP307" s="518" t="s">
        <v>102</v>
      </c>
      <c r="FQ307" s="518" t="s">
        <v>102</v>
      </c>
      <c r="FR307" s="518" t="s">
        <v>102</v>
      </c>
      <c r="FS307" s="518" t="s">
        <v>102</v>
      </c>
      <c r="FT307" s="518" t="s">
        <v>102</v>
      </c>
      <c r="FU307" s="518" t="s">
        <v>102</v>
      </c>
      <c r="FV307" s="518" t="s">
        <v>102</v>
      </c>
      <c r="FW307" s="518" t="s">
        <v>102</v>
      </c>
      <c r="FX307" s="518" t="s">
        <v>102</v>
      </c>
      <c r="FY307" s="518" t="s">
        <v>102</v>
      </c>
      <c r="FZ307" s="518" t="s">
        <v>102</v>
      </c>
      <c r="GA307" s="518" t="s">
        <v>102</v>
      </c>
      <c r="GB307" s="518" t="s">
        <v>102</v>
      </c>
      <c r="GC307" s="518" t="s">
        <v>102</v>
      </c>
      <c r="GD307" s="518" t="s">
        <v>102</v>
      </c>
      <c r="GE307" s="518" t="s">
        <v>102</v>
      </c>
      <c r="GF307" s="518" t="s">
        <v>102</v>
      </c>
      <c r="GG307" s="518" t="s">
        <v>102</v>
      </c>
      <c r="GH307" s="518" t="s">
        <v>102</v>
      </c>
      <c r="GI307" s="518" t="s">
        <v>102</v>
      </c>
      <c r="GJ307" s="518" t="s">
        <v>102</v>
      </c>
      <c r="GK307" s="518" t="s">
        <v>102</v>
      </c>
      <c r="GL307" s="518" t="s">
        <v>102</v>
      </c>
      <c r="GM307" s="518" t="s">
        <v>102</v>
      </c>
      <c r="GN307" s="518" t="s">
        <v>102</v>
      </c>
      <c r="GO307" s="518" t="s">
        <v>102</v>
      </c>
      <c r="GP307" s="518" t="s">
        <v>102</v>
      </c>
      <c r="GQ307" s="518" t="s">
        <v>102</v>
      </c>
      <c r="GR307" s="518" t="s">
        <v>102</v>
      </c>
      <c r="GS307" s="518" t="s">
        <v>102</v>
      </c>
      <c r="GT307" s="518" t="s">
        <v>102</v>
      </c>
      <c r="GU307" s="518" t="s">
        <v>102</v>
      </c>
      <c r="GV307" s="518" t="s">
        <v>102</v>
      </c>
      <c r="GW307" s="518" t="s">
        <v>102</v>
      </c>
      <c r="GX307" s="518" t="s">
        <v>102</v>
      </c>
      <c r="GY307" s="518" t="s">
        <v>102</v>
      </c>
      <c r="GZ307" s="518" t="s">
        <v>102</v>
      </c>
      <c r="HA307" s="518" t="s">
        <v>102</v>
      </c>
      <c r="HB307" s="518" t="s">
        <v>102</v>
      </c>
      <c r="HC307" s="511" t="str">
        <f t="shared" si="4"/>
        <v>2011-800181</v>
      </c>
    </row>
    <row r="308" spans="1:211" ht="48" hidden="1" customHeight="1" x14ac:dyDescent="0.15">
      <c r="A308" s="511" t="s">
        <v>4683</v>
      </c>
      <c r="B308" s="512" t="s">
        <v>14292</v>
      </c>
      <c r="C308" s="513">
        <v>39884</v>
      </c>
      <c r="D308" s="512" t="s">
        <v>8419</v>
      </c>
      <c r="E308" s="512" t="s">
        <v>8420</v>
      </c>
      <c r="F308" s="512" t="s">
        <v>8958</v>
      </c>
      <c r="G308" s="513">
        <v>39994</v>
      </c>
      <c r="H308" s="512" t="s">
        <v>14293</v>
      </c>
      <c r="S308" s="511" t="s">
        <v>14294</v>
      </c>
      <c r="T308" s="511">
        <v>2012</v>
      </c>
      <c r="U308" s="515" t="s">
        <v>14295</v>
      </c>
      <c r="V308" s="514">
        <v>150</v>
      </c>
      <c r="W308" s="514">
        <v>2</v>
      </c>
      <c r="X308" s="514">
        <v>1</v>
      </c>
      <c r="Y308" s="513">
        <v>38054</v>
      </c>
      <c r="Z308" s="512" t="s">
        <v>14296</v>
      </c>
      <c r="AA308" s="512" t="s">
        <v>14297</v>
      </c>
      <c r="AB308" s="513">
        <v>38610</v>
      </c>
      <c r="AC308" s="513">
        <v>40100</v>
      </c>
      <c r="AD308" s="512" t="s">
        <v>14298</v>
      </c>
      <c r="AE308" s="513">
        <v>38966</v>
      </c>
      <c r="AF308" s="512" t="s">
        <v>138</v>
      </c>
      <c r="AG308" s="512" t="s">
        <v>14297</v>
      </c>
      <c r="AH308" s="516">
        <v>4344264</v>
      </c>
      <c r="AI308" s="513">
        <v>40011</v>
      </c>
      <c r="AJ308" s="513" t="s">
        <v>138</v>
      </c>
      <c r="AK308" s="511" t="s">
        <v>138</v>
      </c>
      <c r="AL308" s="513" t="s">
        <v>138</v>
      </c>
      <c r="AM308" s="511" t="s">
        <v>138</v>
      </c>
      <c r="AN308" s="511" t="s">
        <v>14299</v>
      </c>
      <c r="AO308" s="511" t="s">
        <v>1074</v>
      </c>
      <c r="AP308" s="511" t="s">
        <v>14300</v>
      </c>
      <c r="AQ308" s="511" t="s">
        <v>14301</v>
      </c>
      <c r="AR308" s="511" t="s">
        <v>14302</v>
      </c>
      <c r="AS308" s="511" t="s">
        <v>14303</v>
      </c>
      <c r="AT308" s="511" t="s">
        <v>14303</v>
      </c>
      <c r="AU308" s="511" t="s">
        <v>14304</v>
      </c>
      <c r="AV308" s="511" t="s">
        <v>14305</v>
      </c>
      <c r="AW308" s="511" t="s">
        <v>1075</v>
      </c>
      <c r="AX308" s="511" t="s">
        <v>14306</v>
      </c>
      <c r="AY308" s="511" t="s">
        <v>1076</v>
      </c>
      <c r="AZ308" s="511" t="s">
        <v>14307</v>
      </c>
      <c r="BA308" s="511" t="s">
        <v>1077</v>
      </c>
      <c r="BB308" s="511">
        <v>6655</v>
      </c>
      <c r="BC308" s="512" t="s">
        <v>1072</v>
      </c>
      <c r="BD308" s="511" t="s">
        <v>1073</v>
      </c>
      <c r="BE308" s="511" t="s">
        <v>14308</v>
      </c>
      <c r="BF308" s="511" t="s">
        <v>14309</v>
      </c>
      <c r="BG308" s="511" t="s">
        <v>14310</v>
      </c>
      <c r="BH308" s="511" t="s">
        <v>8648</v>
      </c>
      <c r="BI308" s="511">
        <v>3</v>
      </c>
      <c r="BJ308" s="511">
        <v>9</v>
      </c>
      <c r="BK308" s="511" t="s">
        <v>138</v>
      </c>
      <c r="BL308" s="511" t="s">
        <v>138</v>
      </c>
      <c r="BM308" s="511" t="s">
        <v>14311</v>
      </c>
      <c r="BN308" s="511" t="s">
        <v>138</v>
      </c>
      <c r="BO308" s="511" t="s">
        <v>9027</v>
      </c>
      <c r="BP308" s="513" t="s">
        <v>138</v>
      </c>
      <c r="BQ308" s="511" t="s">
        <v>138</v>
      </c>
      <c r="BR308" s="511" t="s">
        <v>8445</v>
      </c>
      <c r="BS308" s="511" t="s">
        <v>14312</v>
      </c>
      <c r="BT308" s="511" t="s">
        <v>138</v>
      </c>
      <c r="BU308" s="511" t="s">
        <v>14313</v>
      </c>
      <c r="BV308" s="511">
        <v>1</v>
      </c>
      <c r="BW308" s="511">
        <v>1</v>
      </c>
      <c r="BX308" s="511" t="s">
        <v>14314</v>
      </c>
      <c r="BY308" s="511" t="s">
        <v>138</v>
      </c>
      <c r="BZ308" s="511">
        <v>5</v>
      </c>
      <c r="CA308" s="511" t="s">
        <v>14315</v>
      </c>
      <c r="CB308" s="511" t="s">
        <v>14316</v>
      </c>
      <c r="CC308" s="511" t="s">
        <v>138</v>
      </c>
      <c r="CD308" s="511" t="s">
        <v>5504</v>
      </c>
      <c r="CE308" s="518" t="s">
        <v>102</v>
      </c>
      <c r="CF308" s="518" t="s">
        <v>102</v>
      </c>
      <c r="CG308" s="518" t="s">
        <v>102</v>
      </c>
      <c r="CH308" s="518" t="s">
        <v>102</v>
      </c>
      <c r="CI308" s="518" t="s">
        <v>102</v>
      </c>
      <c r="CJ308" s="518" t="s">
        <v>102</v>
      </c>
      <c r="CK308" s="518" t="s">
        <v>102</v>
      </c>
      <c r="CL308" s="518" t="s">
        <v>102</v>
      </c>
      <c r="CM308" s="518" t="s">
        <v>102</v>
      </c>
      <c r="CN308" s="518" t="s">
        <v>102</v>
      </c>
      <c r="CO308" s="518" t="s">
        <v>102</v>
      </c>
      <c r="CP308" s="518" t="s">
        <v>102</v>
      </c>
      <c r="CQ308" s="518" t="s">
        <v>102</v>
      </c>
      <c r="CR308" s="518" t="s">
        <v>102</v>
      </c>
      <c r="CS308" s="518" t="s">
        <v>102</v>
      </c>
      <c r="CT308" s="518" t="s">
        <v>102</v>
      </c>
      <c r="CU308" s="518" t="s">
        <v>102</v>
      </c>
      <c r="CV308" s="518" t="s">
        <v>102</v>
      </c>
      <c r="CW308" s="518" t="s">
        <v>102</v>
      </c>
      <c r="CX308" s="518" t="s">
        <v>102</v>
      </c>
      <c r="CY308" s="518" t="s">
        <v>102</v>
      </c>
      <c r="CZ308" s="518" t="s">
        <v>102</v>
      </c>
      <c r="DA308" s="518" t="s">
        <v>102</v>
      </c>
      <c r="DB308" s="518" t="s">
        <v>102</v>
      </c>
      <c r="DC308" s="518" t="s">
        <v>102</v>
      </c>
      <c r="DD308" s="518" t="s">
        <v>102</v>
      </c>
      <c r="DE308" s="518" t="s">
        <v>102</v>
      </c>
      <c r="DF308" s="518" t="s">
        <v>102</v>
      </c>
      <c r="DG308" s="518" t="s">
        <v>102</v>
      </c>
      <c r="DH308" s="518" t="s">
        <v>102</v>
      </c>
      <c r="DI308" s="518" t="s">
        <v>102</v>
      </c>
      <c r="DJ308" s="518" t="s">
        <v>102</v>
      </c>
      <c r="DK308" s="518" t="s">
        <v>102</v>
      </c>
      <c r="DL308" s="518" t="s">
        <v>102</v>
      </c>
      <c r="DM308" s="518" t="s">
        <v>102</v>
      </c>
      <c r="DN308" s="518" t="s">
        <v>102</v>
      </c>
      <c r="DO308" s="518" t="s">
        <v>102</v>
      </c>
      <c r="DP308" s="518" t="s">
        <v>102</v>
      </c>
      <c r="DQ308" s="518" t="s">
        <v>102</v>
      </c>
      <c r="DR308" s="518" t="s">
        <v>102</v>
      </c>
      <c r="DS308" s="518" t="s">
        <v>102</v>
      </c>
      <c r="DT308" s="518" t="s">
        <v>102</v>
      </c>
      <c r="DU308" s="518" t="s">
        <v>102</v>
      </c>
      <c r="DV308" s="518" t="s">
        <v>102</v>
      </c>
      <c r="DW308" s="518" t="s">
        <v>102</v>
      </c>
      <c r="DX308" s="518" t="s">
        <v>102</v>
      </c>
      <c r="DY308" s="518" t="s">
        <v>102</v>
      </c>
      <c r="DZ308" s="518" t="s">
        <v>102</v>
      </c>
      <c r="EA308" s="518" t="s">
        <v>102</v>
      </c>
      <c r="EB308" s="518" t="s">
        <v>102</v>
      </c>
      <c r="EC308" s="518" t="s">
        <v>102</v>
      </c>
      <c r="ED308" s="518" t="s">
        <v>102</v>
      </c>
      <c r="EE308" s="518" t="s">
        <v>102</v>
      </c>
      <c r="EF308" s="518" t="s">
        <v>102</v>
      </c>
      <c r="EG308" s="518" t="s">
        <v>102</v>
      </c>
      <c r="EH308" s="518" t="s">
        <v>102</v>
      </c>
      <c r="EI308" s="518" t="s">
        <v>102</v>
      </c>
      <c r="EJ308" s="518" t="s">
        <v>102</v>
      </c>
      <c r="EK308" s="518" t="s">
        <v>102</v>
      </c>
      <c r="EL308" s="518" t="s">
        <v>102</v>
      </c>
      <c r="EM308" s="518" t="s">
        <v>102</v>
      </c>
      <c r="EN308" s="518" t="s">
        <v>102</v>
      </c>
      <c r="EO308" s="518" t="s">
        <v>102</v>
      </c>
      <c r="EP308" s="518" t="s">
        <v>102</v>
      </c>
      <c r="EQ308" s="518" t="s">
        <v>102</v>
      </c>
      <c r="ER308" s="518" t="s">
        <v>102</v>
      </c>
      <c r="ES308" s="518" t="s">
        <v>102</v>
      </c>
      <c r="ET308" s="518" t="s">
        <v>102</v>
      </c>
      <c r="EU308" s="518" t="s">
        <v>102</v>
      </c>
      <c r="EV308" s="518" t="s">
        <v>102</v>
      </c>
      <c r="EW308" s="518" t="s">
        <v>102</v>
      </c>
      <c r="EX308" s="518" t="s">
        <v>102</v>
      </c>
      <c r="EY308" s="518" t="s">
        <v>102</v>
      </c>
      <c r="EZ308" s="518" t="s">
        <v>102</v>
      </c>
      <c r="FA308" s="518" t="s">
        <v>102</v>
      </c>
      <c r="FB308" s="518" t="s">
        <v>102</v>
      </c>
      <c r="FC308" s="518" t="s">
        <v>102</v>
      </c>
      <c r="FD308" s="518" t="s">
        <v>102</v>
      </c>
      <c r="FE308" s="518" t="s">
        <v>102</v>
      </c>
      <c r="FF308" s="518" t="s">
        <v>102</v>
      </c>
      <c r="FG308" s="518" t="s">
        <v>102</v>
      </c>
      <c r="FH308" s="518" t="s">
        <v>102</v>
      </c>
      <c r="FI308" s="518" t="s">
        <v>102</v>
      </c>
      <c r="FJ308" s="518" t="s">
        <v>102</v>
      </c>
      <c r="FK308" s="518" t="s">
        <v>102</v>
      </c>
      <c r="FL308" s="518" t="s">
        <v>102</v>
      </c>
      <c r="FM308" s="518" t="s">
        <v>102</v>
      </c>
      <c r="FN308" s="518" t="s">
        <v>102</v>
      </c>
      <c r="FO308" s="518" t="s">
        <v>102</v>
      </c>
      <c r="FP308" s="518" t="s">
        <v>102</v>
      </c>
      <c r="FQ308" s="518" t="s">
        <v>102</v>
      </c>
      <c r="FR308" s="518" t="s">
        <v>102</v>
      </c>
      <c r="FS308" s="518" t="s">
        <v>102</v>
      </c>
      <c r="FT308" s="518" t="s">
        <v>102</v>
      </c>
      <c r="FU308" s="518" t="s">
        <v>102</v>
      </c>
      <c r="FV308" s="518" t="s">
        <v>102</v>
      </c>
      <c r="FW308" s="518" t="s">
        <v>102</v>
      </c>
      <c r="FX308" s="518" t="s">
        <v>102</v>
      </c>
      <c r="FY308" s="518" t="s">
        <v>102</v>
      </c>
      <c r="FZ308" s="518" t="s">
        <v>102</v>
      </c>
      <c r="GA308" s="518" t="s">
        <v>102</v>
      </c>
      <c r="GB308" s="518" t="s">
        <v>102</v>
      </c>
      <c r="GC308" s="518" t="s">
        <v>102</v>
      </c>
      <c r="GD308" s="518" t="s">
        <v>102</v>
      </c>
      <c r="GE308" s="518" t="s">
        <v>102</v>
      </c>
      <c r="GF308" s="518" t="s">
        <v>102</v>
      </c>
      <c r="GG308" s="518" t="s">
        <v>102</v>
      </c>
      <c r="GH308" s="518" t="s">
        <v>102</v>
      </c>
      <c r="GI308" s="518" t="s">
        <v>102</v>
      </c>
      <c r="GJ308" s="518" t="s">
        <v>102</v>
      </c>
      <c r="GK308" s="518" t="s">
        <v>102</v>
      </c>
      <c r="GL308" s="518" t="s">
        <v>102</v>
      </c>
      <c r="GM308" s="518" t="s">
        <v>102</v>
      </c>
      <c r="GN308" s="518" t="s">
        <v>102</v>
      </c>
      <c r="GO308" s="518" t="s">
        <v>102</v>
      </c>
      <c r="GP308" s="518" t="s">
        <v>102</v>
      </c>
      <c r="GQ308" s="518" t="s">
        <v>102</v>
      </c>
      <c r="GR308" s="518" t="s">
        <v>102</v>
      </c>
      <c r="GS308" s="518" t="s">
        <v>102</v>
      </c>
      <c r="GT308" s="518" t="s">
        <v>102</v>
      </c>
      <c r="GU308" s="518" t="s">
        <v>102</v>
      </c>
      <c r="GV308" s="518" t="s">
        <v>102</v>
      </c>
      <c r="GW308" s="518" t="s">
        <v>102</v>
      </c>
      <c r="GX308" s="518" t="s">
        <v>102</v>
      </c>
      <c r="GY308" s="518" t="s">
        <v>102</v>
      </c>
      <c r="GZ308" s="518" t="s">
        <v>102</v>
      </c>
      <c r="HA308" s="518" t="s">
        <v>102</v>
      </c>
      <c r="HB308" s="518" t="s">
        <v>102</v>
      </c>
      <c r="HC308" s="511" t="str">
        <f t="shared" si="4"/>
        <v>2009-005359</v>
      </c>
    </row>
    <row r="309" spans="1:211" ht="48" hidden="1" customHeight="1" x14ac:dyDescent="0.15">
      <c r="A309" s="511" t="s">
        <v>4683</v>
      </c>
      <c r="B309" s="512" t="s">
        <v>14317</v>
      </c>
      <c r="C309" s="513">
        <v>40252</v>
      </c>
      <c r="D309" s="512" t="s">
        <v>8419</v>
      </c>
      <c r="E309" s="512" t="s">
        <v>8498</v>
      </c>
      <c r="F309" s="512" t="s">
        <v>8421</v>
      </c>
      <c r="G309" s="513">
        <v>41162</v>
      </c>
      <c r="H309" s="512" t="s">
        <v>14318</v>
      </c>
      <c r="I309" s="512" t="s">
        <v>9890</v>
      </c>
      <c r="J309" s="511" t="s">
        <v>14319</v>
      </c>
      <c r="K309" s="512" t="s">
        <v>14320</v>
      </c>
      <c r="N309" s="513">
        <v>40583</v>
      </c>
      <c r="P309" s="512" t="s">
        <v>12162</v>
      </c>
      <c r="Q309" s="513">
        <v>40871</v>
      </c>
      <c r="S309" s="514" t="s">
        <v>14321</v>
      </c>
      <c r="T309" s="511">
        <v>2012</v>
      </c>
      <c r="U309" s="515" t="s">
        <v>14295</v>
      </c>
      <c r="V309" s="514">
        <v>150</v>
      </c>
      <c r="W309" s="514">
        <v>2</v>
      </c>
      <c r="X309" s="514">
        <v>2</v>
      </c>
      <c r="Y309" s="513">
        <v>38054</v>
      </c>
      <c r="Z309" s="512" t="s">
        <v>14296</v>
      </c>
      <c r="AA309" s="512" t="s">
        <v>14297</v>
      </c>
      <c r="AB309" s="513">
        <v>38610</v>
      </c>
      <c r="AC309" s="513">
        <v>40100</v>
      </c>
      <c r="AD309" s="512" t="s">
        <v>14298</v>
      </c>
      <c r="AE309" s="513">
        <v>38966</v>
      </c>
      <c r="AF309" s="512" t="s">
        <v>138</v>
      </c>
      <c r="AG309" s="512" t="s">
        <v>14297</v>
      </c>
      <c r="AH309" s="516">
        <v>4344264</v>
      </c>
      <c r="AI309" s="513">
        <v>40011</v>
      </c>
      <c r="AJ309" s="513" t="s">
        <v>138</v>
      </c>
      <c r="AK309" s="511" t="s">
        <v>138</v>
      </c>
      <c r="AL309" s="513" t="s">
        <v>138</v>
      </c>
      <c r="AM309" s="511" t="s">
        <v>138</v>
      </c>
      <c r="AN309" s="511" t="s">
        <v>14299</v>
      </c>
      <c r="AO309" s="511" t="s">
        <v>1074</v>
      </c>
      <c r="AP309" s="511" t="s">
        <v>14300</v>
      </c>
      <c r="AQ309" s="511" t="s">
        <v>14301</v>
      </c>
      <c r="AR309" s="511" t="s">
        <v>14302</v>
      </c>
      <c r="AS309" s="511" t="s">
        <v>14303</v>
      </c>
      <c r="AT309" s="511" t="s">
        <v>14303</v>
      </c>
      <c r="AU309" s="511" t="s">
        <v>14304</v>
      </c>
      <c r="AV309" s="511" t="s">
        <v>14305</v>
      </c>
      <c r="AW309" s="511" t="s">
        <v>1075</v>
      </c>
      <c r="AX309" s="511" t="s">
        <v>14306</v>
      </c>
      <c r="AY309" s="511" t="s">
        <v>1076</v>
      </c>
      <c r="AZ309" s="511" t="s">
        <v>14307</v>
      </c>
      <c r="BA309" s="511" t="s">
        <v>1077</v>
      </c>
      <c r="BB309" s="511">
        <v>6655</v>
      </c>
      <c r="BC309" s="512" t="s">
        <v>1072</v>
      </c>
      <c r="BD309" s="511" t="s">
        <v>1073</v>
      </c>
      <c r="BE309" s="511" t="s">
        <v>14308</v>
      </c>
      <c r="BF309" s="511" t="s">
        <v>14309</v>
      </c>
      <c r="BG309" s="511" t="s">
        <v>14310</v>
      </c>
      <c r="BH309" s="511" t="s">
        <v>8648</v>
      </c>
      <c r="BI309" s="511">
        <v>3</v>
      </c>
      <c r="BJ309" s="511">
        <v>9</v>
      </c>
      <c r="BK309" s="511" t="s">
        <v>138</v>
      </c>
      <c r="BL309" s="511" t="s">
        <v>138</v>
      </c>
      <c r="BM309" s="511" t="s">
        <v>14311</v>
      </c>
      <c r="BN309" s="511" t="s">
        <v>138</v>
      </c>
      <c r="BO309" s="511" t="s">
        <v>9027</v>
      </c>
      <c r="BP309" s="513" t="s">
        <v>138</v>
      </c>
      <c r="BQ309" s="511" t="s">
        <v>138</v>
      </c>
      <c r="BR309" s="511" t="s">
        <v>8445</v>
      </c>
      <c r="BS309" s="511" t="s">
        <v>14312</v>
      </c>
      <c r="BT309" s="511" t="s">
        <v>138</v>
      </c>
      <c r="BU309" s="511" t="s">
        <v>14313</v>
      </c>
      <c r="BV309" s="511">
        <v>1</v>
      </c>
      <c r="BW309" s="511">
        <v>1</v>
      </c>
      <c r="BX309" s="511" t="s">
        <v>14314</v>
      </c>
      <c r="BY309" s="511" t="s">
        <v>138</v>
      </c>
      <c r="BZ309" s="511">
        <v>5</v>
      </c>
      <c r="CA309" s="511" t="s">
        <v>14315</v>
      </c>
      <c r="CB309" s="511" t="s">
        <v>14316</v>
      </c>
      <c r="CC309" s="511" t="s">
        <v>138</v>
      </c>
      <c r="CD309" s="511" t="s">
        <v>5504</v>
      </c>
      <c r="CE309" s="518" t="s">
        <v>14322</v>
      </c>
      <c r="CF309" s="518" t="s">
        <v>14323</v>
      </c>
      <c r="CG309" s="518" t="s">
        <v>14324</v>
      </c>
      <c r="CH309" s="518" t="s">
        <v>102</v>
      </c>
      <c r="CI309" s="518" t="s">
        <v>102</v>
      </c>
      <c r="CJ309" s="518" t="s">
        <v>102</v>
      </c>
      <c r="CK309" s="518" t="s">
        <v>102</v>
      </c>
      <c r="CL309" s="518" t="s">
        <v>102</v>
      </c>
      <c r="CM309" s="518" t="s">
        <v>102</v>
      </c>
      <c r="CN309" s="518" t="s">
        <v>102</v>
      </c>
      <c r="CO309" s="518" t="s">
        <v>102</v>
      </c>
      <c r="CP309" s="518" t="s">
        <v>102</v>
      </c>
      <c r="CQ309" s="518" t="s">
        <v>102</v>
      </c>
      <c r="CR309" s="518" t="s">
        <v>102</v>
      </c>
      <c r="CS309" s="518" t="s">
        <v>102</v>
      </c>
      <c r="CT309" s="518" t="s">
        <v>102</v>
      </c>
      <c r="CU309" s="518" t="s">
        <v>102</v>
      </c>
      <c r="CV309" s="518" t="s">
        <v>102</v>
      </c>
      <c r="CW309" s="518" t="s">
        <v>102</v>
      </c>
      <c r="CX309" s="518" t="s">
        <v>102</v>
      </c>
      <c r="CY309" s="518" t="s">
        <v>102</v>
      </c>
      <c r="CZ309" s="518" t="s">
        <v>102</v>
      </c>
      <c r="DA309" s="518" t="s">
        <v>102</v>
      </c>
      <c r="DB309" s="518" t="s">
        <v>102</v>
      </c>
      <c r="DC309" s="518" t="s">
        <v>102</v>
      </c>
      <c r="DD309" s="518" t="s">
        <v>102</v>
      </c>
      <c r="DE309" s="518" t="s">
        <v>102</v>
      </c>
      <c r="DF309" s="518" t="s">
        <v>102</v>
      </c>
      <c r="DG309" s="518" t="s">
        <v>102</v>
      </c>
      <c r="DH309" s="518" t="s">
        <v>102</v>
      </c>
      <c r="DI309" s="518" t="s">
        <v>102</v>
      </c>
      <c r="DJ309" s="518" t="s">
        <v>102</v>
      </c>
      <c r="DK309" s="518" t="s">
        <v>102</v>
      </c>
      <c r="DL309" s="518" t="s">
        <v>102</v>
      </c>
      <c r="DM309" s="518" t="s">
        <v>102</v>
      </c>
      <c r="DN309" s="518" t="s">
        <v>102</v>
      </c>
      <c r="DO309" s="518" t="s">
        <v>102</v>
      </c>
      <c r="DP309" s="518" t="s">
        <v>102</v>
      </c>
      <c r="DQ309" s="518" t="s">
        <v>102</v>
      </c>
      <c r="DR309" s="518" t="s">
        <v>102</v>
      </c>
      <c r="DS309" s="518" t="s">
        <v>102</v>
      </c>
      <c r="DT309" s="518" t="s">
        <v>102</v>
      </c>
      <c r="DU309" s="518" t="s">
        <v>102</v>
      </c>
      <c r="DV309" s="518" t="s">
        <v>102</v>
      </c>
      <c r="DW309" s="518" t="s">
        <v>102</v>
      </c>
      <c r="DX309" s="518" t="s">
        <v>102</v>
      </c>
      <c r="DY309" s="518" t="s">
        <v>102</v>
      </c>
      <c r="DZ309" s="518" t="s">
        <v>102</v>
      </c>
      <c r="EA309" s="518" t="s">
        <v>102</v>
      </c>
      <c r="EB309" s="518" t="s">
        <v>102</v>
      </c>
      <c r="EC309" s="518" t="s">
        <v>102</v>
      </c>
      <c r="ED309" s="518" t="s">
        <v>102</v>
      </c>
      <c r="EE309" s="518" t="s">
        <v>102</v>
      </c>
      <c r="EF309" s="518" t="s">
        <v>102</v>
      </c>
      <c r="EG309" s="518" t="s">
        <v>102</v>
      </c>
      <c r="EH309" s="518" t="s">
        <v>102</v>
      </c>
      <c r="EI309" s="518" t="s">
        <v>102</v>
      </c>
      <c r="EJ309" s="518" t="s">
        <v>102</v>
      </c>
      <c r="EK309" s="518" t="s">
        <v>102</v>
      </c>
      <c r="EL309" s="518" t="s">
        <v>102</v>
      </c>
      <c r="EM309" s="518" t="s">
        <v>102</v>
      </c>
      <c r="EN309" s="518" t="s">
        <v>102</v>
      </c>
      <c r="EO309" s="518" t="s">
        <v>102</v>
      </c>
      <c r="EP309" s="518" t="s">
        <v>102</v>
      </c>
      <c r="EQ309" s="518" t="s">
        <v>102</v>
      </c>
      <c r="ER309" s="518" t="s">
        <v>102</v>
      </c>
      <c r="ES309" s="518" t="s">
        <v>102</v>
      </c>
      <c r="ET309" s="518" t="s">
        <v>102</v>
      </c>
      <c r="EU309" s="518" t="s">
        <v>102</v>
      </c>
      <c r="EV309" s="518" t="s">
        <v>102</v>
      </c>
      <c r="EW309" s="518" t="s">
        <v>102</v>
      </c>
      <c r="EX309" s="518" t="s">
        <v>102</v>
      </c>
      <c r="EY309" s="518" t="s">
        <v>102</v>
      </c>
      <c r="EZ309" s="518" t="s">
        <v>102</v>
      </c>
      <c r="FA309" s="518" t="s">
        <v>102</v>
      </c>
      <c r="FB309" s="518" t="s">
        <v>102</v>
      </c>
      <c r="FC309" s="518" t="s">
        <v>102</v>
      </c>
      <c r="FD309" s="518" t="s">
        <v>102</v>
      </c>
      <c r="FE309" s="518" t="s">
        <v>102</v>
      </c>
      <c r="FF309" s="518" t="s">
        <v>102</v>
      </c>
      <c r="FG309" s="518" t="s">
        <v>102</v>
      </c>
      <c r="FH309" s="518" t="s">
        <v>102</v>
      </c>
      <c r="FI309" s="518" t="s">
        <v>102</v>
      </c>
      <c r="FJ309" s="518" t="s">
        <v>102</v>
      </c>
      <c r="FK309" s="518" t="s">
        <v>102</v>
      </c>
      <c r="FL309" s="518" t="s">
        <v>102</v>
      </c>
      <c r="FM309" s="518" t="s">
        <v>102</v>
      </c>
      <c r="FN309" s="518" t="s">
        <v>102</v>
      </c>
      <c r="FO309" s="518" t="s">
        <v>102</v>
      </c>
      <c r="FP309" s="518" t="s">
        <v>102</v>
      </c>
      <c r="FQ309" s="518" t="s">
        <v>102</v>
      </c>
      <c r="FR309" s="518" t="s">
        <v>102</v>
      </c>
      <c r="FS309" s="518" t="s">
        <v>102</v>
      </c>
      <c r="FT309" s="518" t="s">
        <v>102</v>
      </c>
      <c r="FU309" s="518" t="s">
        <v>102</v>
      </c>
      <c r="FV309" s="518" t="s">
        <v>102</v>
      </c>
      <c r="FW309" s="518" t="s">
        <v>102</v>
      </c>
      <c r="FX309" s="518" t="s">
        <v>102</v>
      </c>
      <c r="FY309" s="518" t="s">
        <v>102</v>
      </c>
      <c r="FZ309" s="518" t="s">
        <v>102</v>
      </c>
      <c r="GA309" s="518" t="s">
        <v>102</v>
      </c>
      <c r="GB309" s="518" t="s">
        <v>102</v>
      </c>
      <c r="GC309" s="518" t="s">
        <v>102</v>
      </c>
      <c r="GD309" s="518" t="s">
        <v>102</v>
      </c>
      <c r="GE309" s="518" t="s">
        <v>102</v>
      </c>
      <c r="GF309" s="518" t="s">
        <v>102</v>
      </c>
      <c r="GG309" s="518" t="s">
        <v>102</v>
      </c>
      <c r="GH309" s="518" t="s">
        <v>102</v>
      </c>
      <c r="GI309" s="518" t="s">
        <v>102</v>
      </c>
      <c r="GJ309" s="518" t="s">
        <v>102</v>
      </c>
      <c r="GK309" s="518" t="s">
        <v>102</v>
      </c>
      <c r="GL309" s="518" t="s">
        <v>102</v>
      </c>
      <c r="GM309" s="518" t="s">
        <v>102</v>
      </c>
      <c r="GN309" s="518" t="s">
        <v>102</v>
      </c>
      <c r="GO309" s="518" t="s">
        <v>102</v>
      </c>
      <c r="GP309" s="518" t="s">
        <v>102</v>
      </c>
      <c r="GQ309" s="518" t="s">
        <v>102</v>
      </c>
      <c r="GR309" s="518" t="s">
        <v>102</v>
      </c>
      <c r="GS309" s="518" t="s">
        <v>102</v>
      </c>
      <c r="GT309" s="518" t="s">
        <v>102</v>
      </c>
      <c r="GU309" s="518" t="s">
        <v>102</v>
      </c>
      <c r="GV309" s="518" t="s">
        <v>102</v>
      </c>
      <c r="GW309" s="518" t="s">
        <v>102</v>
      </c>
      <c r="GX309" s="518" t="s">
        <v>102</v>
      </c>
      <c r="GY309" s="518" t="s">
        <v>102</v>
      </c>
      <c r="GZ309" s="518" t="s">
        <v>102</v>
      </c>
      <c r="HA309" s="518" t="s">
        <v>102</v>
      </c>
      <c r="HB309" s="518" t="s">
        <v>102</v>
      </c>
      <c r="HC309" s="511" t="str">
        <f t="shared" si="4"/>
        <v>2010-800045</v>
      </c>
    </row>
    <row r="310" spans="1:211" ht="48" hidden="1" customHeight="1" x14ac:dyDescent="0.15">
      <c r="A310" s="511" t="s">
        <v>4686</v>
      </c>
      <c r="B310" s="512" t="s">
        <v>14325</v>
      </c>
      <c r="C310" s="513">
        <v>40070</v>
      </c>
      <c r="D310" s="512" t="s">
        <v>8419</v>
      </c>
      <c r="E310" s="512" t="s">
        <v>10008</v>
      </c>
      <c r="F310" s="512" t="s">
        <v>8493</v>
      </c>
      <c r="G310" s="513">
        <v>40242</v>
      </c>
      <c r="H310" s="512" t="s">
        <v>14326</v>
      </c>
      <c r="I310" s="512" t="s">
        <v>10010</v>
      </c>
      <c r="J310" s="513">
        <v>40232</v>
      </c>
      <c r="S310" s="514" t="s">
        <v>14327</v>
      </c>
      <c r="T310" s="511">
        <v>2010</v>
      </c>
      <c r="U310" s="515" t="s">
        <v>13222</v>
      </c>
      <c r="V310" s="514">
        <v>151</v>
      </c>
      <c r="W310" s="514">
        <v>2</v>
      </c>
      <c r="X310" s="514">
        <v>1</v>
      </c>
      <c r="Y310" s="513">
        <v>38069</v>
      </c>
      <c r="Z310" s="512" t="s">
        <v>14328</v>
      </c>
      <c r="AA310" s="512" t="s">
        <v>14329</v>
      </c>
      <c r="AB310" s="513">
        <v>38631</v>
      </c>
      <c r="AC310" s="513">
        <v>39981</v>
      </c>
      <c r="AD310" s="512" t="s">
        <v>14330</v>
      </c>
      <c r="AE310" s="513">
        <v>38707</v>
      </c>
      <c r="AF310" s="512" t="s">
        <v>138</v>
      </c>
      <c r="AG310" s="512" t="s">
        <v>14329</v>
      </c>
      <c r="AH310" s="516">
        <v>4279711</v>
      </c>
      <c r="AI310" s="513">
        <v>39891</v>
      </c>
      <c r="AJ310" s="513" t="s">
        <v>138</v>
      </c>
      <c r="AK310" s="511" t="s">
        <v>138</v>
      </c>
      <c r="AL310" s="513" t="s">
        <v>138</v>
      </c>
      <c r="AM310" s="511" t="s">
        <v>138</v>
      </c>
      <c r="AN310" s="511" t="s">
        <v>14331</v>
      </c>
      <c r="AO310" s="511" t="s">
        <v>14332</v>
      </c>
      <c r="AP310" s="511" t="s">
        <v>14332</v>
      </c>
      <c r="AQ310" s="511" t="s">
        <v>14333</v>
      </c>
      <c r="AR310" s="511" t="s">
        <v>14333</v>
      </c>
      <c r="AS310" s="511" t="s">
        <v>14334</v>
      </c>
      <c r="AT310" s="511" t="s">
        <v>14334</v>
      </c>
      <c r="AU310" s="511" t="s">
        <v>14334</v>
      </c>
      <c r="AV310" s="511" t="s">
        <v>14335</v>
      </c>
      <c r="AW310" s="511" t="s">
        <v>14334</v>
      </c>
      <c r="AX310" s="511" t="s">
        <v>14334</v>
      </c>
      <c r="AY310" s="511" t="s">
        <v>14336</v>
      </c>
      <c r="AZ310" s="511" t="s">
        <v>14336</v>
      </c>
      <c r="BA310" s="511" t="s">
        <v>14337</v>
      </c>
      <c r="BB310" s="511">
        <v>591277533</v>
      </c>
      <c r="BC310" s="512" t="s">
        <v>5511</v>
      </c>
      <c r="BD310" s="511" t="s">
        <v>14338</v>
      </c>
      <c r="BE310" s="511" t="s">
        <v>14339</v>
      </c>
      <c r="BF310" s="511" t="s">
        <v>14340</v>
      </c>
      <c r="BG310" s="511" t="s">
        <v>14341</v>
      </c>
      <c r="BH310" s="511" t="s">
        <v>9142</v>
      </c>
      <c r="BI310" s="511">
        <v>4</v>
      </c>
      <c r="BJ310" s="511">
        <v>8</v>
      </c>
      <c r="BK310" s="511" t="s">
        <v>138</v>
      </c>
      <c r="BL310" s="511" t="s">
        <v>138</v>
      </c>
      <c r="BM310" s="511" t="s">
        <v>14342</v>
      </c>
      <c r="BN310" s="511" t="s">
        <v>138</v>
      </c>
      <c r="BO310" s="511" t="s">
        <v>9027</v>
      </c>
      <c r="BP310" s="513" t="s">
        <v>138</v>
      </c>
      <c r="BQ310" s="511" t="s">
        <v>138</v>
      </c>
      <c r="BR310" s="511" t="s">
        <v>8445</v>
      </c>
      <c r="BS310" s="511" t="s">
        <v>14343</v>
      </c>
      <c r="BT310" s="511" t="s">
        <v>138</v>
      </c>
      <c r="BU310" s="511" t="s">
        <v>14344</v>
      </c>
      <c r="BV310" s="511" t="s">
        <v>138</v>
      </c>
      <c r="BW310" s="511">
        <v>1</v>
      </c>
      <c r="BX310" s="511" t="s">
        <v>14345</v>
      </c>
      <c r="BY310" s="511" t="s">
        <v>138</v>
      </c>
      <c r="BZ310" s="511">
        <v>9</v>
      </c>
      <c r="CA310" s="511" t="s">
        <v>14346</v>
      </c>
      <c r="CB310" s="511" t="s">
        <v>14347</v>
      </c>
      <c r="CC310" s="511" t="s">
        <v>138</v>
      </c>
      <c r="CD310" s="511" t="s">
        <v>5508</v>
      </c>
      <c r="CE310" s="518" t="s">
        <v>102</v>
      </c>
      <c r="CF310" s="518" t="s">
        <v>102</v>
      </c>
      <c r="CG310" s="518" t="s">
        <v>102</v>
      </c>
      <c r="CH310" s="518" t="s">
        <v>102</v>
      </c>
      <c r="CI310" s="518" t="s">
        <v>102</v>
      </c>
      <c r="CJ310" s="518" t="s">
        <v>102</v>
      </c>
      <c r="CK310" s="518" t="s">
        <v>102</v>
      </c>
      <c r="CL310" s="518" t="s">
        <v>102</v>
      </c>
      <c r="CM310" s="518" t="s">
        <v>102</v>
      </c>
      <c r="CN310" s="518" t="s">
        <v>102</v>
      </c>
      <c r="CO310" s="518" t="s">
        <v>102</v>
      </c>
      <c r="CP310" s="518" t="s">
        <v>102</v>
      </c>
      <c r="CQ310" s="518" t="s">
        <v>102</v>
      </c>
      <c r="CR310" s="518" t="s">
        <v>102</v>
      </c>
      <c r="CS310" s="518" t="s">
        <v>102</v>
      </c>
      <c r="CT310" s="518" t="s">
        <v>102</v>
      </c>
      <c r="CU310" s="518" t="s">
        <v>102</v>
      </c>
      <c r="CV310" s="518" t="s">
        <v>102</v>
      </c>
      <c r="CW310" s="518" t="s">
        <v>102</v>
      </c>
      <c r="CX310" s="518" t="s">
        <v>102</v>
      </c>
      <c r="CY310" s="518" t="s">
        <v>102</v>
      </c>
      <c r="CZ310" s="518" t="s">
        <v>102</v>
      </c>
      <c r="DA310" s="518" t="s">
        <v>102</v>
      </c>
      <c r="DB310" s="518" t="s">
        <v>102</v>
      </c>
      <c r="DC310" s="518" t="s">
        <v>102</v>
      </c>
      <c r="DD310" s="518" t="s">
        <v>102</v>
      </c>
      <c r="DE310" s="518" t="s">
        <v>102</v>
      </c>
      <c r="DF310" s="518" t="s">
        <v>102</v>
      </c>
      <c r="DG310" s="518" t="s">
        <v>102</v>
      </c>
      <c r="DH310" s="518" t="s">
        <v>102</v>
      </c>
      <c r="DI310" s="518" t="s">
        <v>102</v>
      </c>
      <c r="DJ310" s="518" t="s">
        <v>102</v>
      </c>
      <c r="DK310" s="518" t="s">
        <v>102</v>
      </c>
      <c r="DL310" s="518" t="s">
        <v>102</v>
      </c>
      <c r="DM310" s="518" t="s">
        <v>102</v>
      </c>
      <c r="DN310" s="518" t="s">
        <v>102</v>
      </c>
      <c r="DO310" s="518" t="s">
        <v>102</v>
      </c>
      <c r="DP310" s="518" t="s">
        <v>102</v>
      </c>
      <c r="DQ310" s="518" t="s">
        <v>102</v>
      </c>
      <c r="DR310" s="518" t="s">
        <v>102</v>
      </c>
      <c r="DS310" s="518" t="s">
        <v>102</v>
      </c>
      <c r="DT310" s="518" t="s">
        <v>102</v>
      </c>
      <c r="DU310" s="518" t="s">
        <v>102</v>
      </c>
      <c r="DV310" s="518" t="s">
        <v>102</v>
      </c>
      <c r="DW310" s="518" t="s">
        <v>102</v>
      </c>
      <c r="DX310" s="518" t="s">
        <v>102</v>
      </c>
      <c r="DY310" s="518" t="s">
        <v>102</v>
      </c>
      <c r="DZ310" s="518" t="s">
        <v>102</v>
      </c>
      <c r="EA310" s="518" t="s">
        <v>102</v>
      </c>
      <c r="EB310" s="518" t="s">
        <v>102</v>
      </c>
      <c r="EC310" s="518" t="s">
        <v>102</v>
      </c>
      <c r="ED310" s="518" t="s">
        <v>102</v>
      </c>
      <c r="EE310" s="518" t="s">
        <v>102</v>
      </c>
      <c r="EF310" s="518" t="s">
        <v>102</v>
      </c>
      <c r="EG310" s="518" t="s">
        <v>102</v>
      </c>
      <c r="EH310" s="518" t="s">
        <v>102</v>
      </c>
      <c r="EI310" s="518" t="s">
        <v>102</v>
      </c>
      <c r="EJ310" s="518" t="s">
        <v>102</v>
      </c>
      <c r="EK310" s="518" t="s">
        <v>102</v>
      </c>
      <c r="EL310" s="518" t="s">
        <v>102</v>
      </c>
      <c r="EM310" s="518" t="s">
        <v>102</v>
      </c>
      <c r="EN310" s="518" t="s">
        <v>102</v>
      </c>
      <c r="EO310" s="518" t="s">
        <v>102</v>
      </c>
      <c r="EP310" s="518" t="s">
        <v>102</v>
      </c>
      <c r="EQ310" s="518" t="s">
        <v>102</v>
      </c>
      <c r="ER310" s="518" t="s">
        <v>102</v>
      </c>
      <c r="ES310" s="518" t="s">
        <v>102</v>
      </c>
      <c r="ET310" s="518" t="s">
        <v>102</v>
      </c>
      <c r="EU310" s="518" t="s">
        <v>102</v>
      </c>
      <c r="EV310" s="518" t="s">
        <v>102</v>
      </c>
      <c r="EW310" s="518" t="s">
        <v>102</v>
      </c>
      <c r="EX310" s="518" t="s">
        <v>102</v>
      </c>
      <c r="EY310" s="518" t="s">
        <v>102</v>
      </c>
      <c r="EZ310" s="518" t="s">
        <v>102</v>
      </c>
      <c r="FA310" s="518" t="s">
        <v>102</v>
      </c>
      <c r="FB310" s="518" t="s">
        <v>102</v>
      </c>
      <c r="FC310" s="518" t="s">
        <v>102</v>
      </c>
      <c r="FD310" s="518" t="s">
        <v>102</v>
      </c>
      <c r="FE310" s="518" t="s">
        <v>102</v>
      </c>
      <c r="FF310" s="518" t="s">
        <v>102</v>
      </c>
      <c r="FG310" s="518" t="s">
        <v>102</v>
      </c>
      <c r="FH310" s="518" t="s">
        <v>102</v>
      </c>
      <c r="FI310" s="518" t="s">
        <v>102</v>
      </c>
      <c r="FJ310" s="518" t="s">
        <v>102</v>
      </c>
      <c r="FK310" s="518" t="s">
        <v>102</v>
      </c>
      <c r="FL310" s="518" t="s">
        <v>102</v>
      </c>
      <c r="FM310" s="518" t="s">
        <v>102</v>
      </c>
      <c r="FN310" s="518" t="s">
        <v>102</v>
      </c>
      <c r="FO310" s="518" t="s">
        <v>102</v>
      </c>
      <c r="FP310" s="518" t="s">
        <v>102</v>
      </c>
      <c r="FQ310" s="518" t="s">
        <v>102</v>
      </c>
      <c r="FR310" s="518" t="s">
        <v>102</v>
      </c>
      <c r="FS310" s="518" t="s">
        <v>102</v>
      </c>
      <c r="FT310" s="518" t="s">
        <v>102</v>
      </c>
      <c r="FU310" s="518" t="s">
        <v>102</v>
      </c>
      <c r="FV310" s="518" t="s">
        <v>102</v>
      </c>
      <c r="FW310" s="518" t="s">
        <v>102</v>
      </c>
      <c r="FX310" s="518" t="s">
        <v>102</v>
      </c>
      <c r="FY310" s="518" t="s">
        <v>102</v>
      </c>
      <c r="FZ310" s="518" t="s">
        <v>102</v>
      </c>
      <c r="GA310" s="518" t="s">
        <v>102</v>
      </c>
      <c r="GB310" s="518" t="s">
        <v>102</v>
      </c>
      <c r="GC310" s="518" t="s">
        <v>102</v>
      </c>
      <c r="GD310" s="518" t="s">
        <v>102</v>
      </c>
      <c r="GE310" s="518" t="s">
        <v>102</v>
      </c>
      <c r="GF310" s="518" t="s">
        <v>102</v>
      </c>
      <c r="GG310" s="518" t="s">
        <v>102</v>
      </c>
      <c r="GH310" s="518" t="s">
        <v>102</v>
      </c>
      <c r="GI310" s="518" t="s">
        <v>102</v>
      </c>
      <c r="GJ310" s="518" t="s">
        <v>102</v>
      </c>
      <c r="GK310" s="518" t="s">
        <v>102</v>
      </c>
      <c r="GL310" s="518" t="s">
        <v>102</v>
      </c>
      <c r="GM310" s="518" t="s">
        <v>102</v>
      </c>
      <c r="GN310" s="518" t="s">
        <v>102</v>
      </c>
      <c r="GO310" s="518" t="s">
        <v>102</v>
      </c>
      <c r="GP310" s="518" t="s">
        <v>102</v>
      </c>
      <c r="GQ310" s="518" t="s">
        <v>102</v>
      </c>
      <c r="GR310" s="518" t="s">
        <v>102</v>
      </c>
      <c r="GS310" s="518" t="s">
        <v>102</v>
      </c>
      <c r="GT310" s="518" t="s">
        <v>102</v>
      </c>
      <c r="GU310" s="518" t="s">
        <v>102</v>
      </c>
      <c r="GV310" s="518" t="s">
        <v>102</v>
      </c>
      <c r="GW310" s="518" t="s">
        <v>102</v>
      </c>
      <c r="GX310" s="518" t="s">
        <v>102</v>
      </c>
      <c r="GY310" s="518" t="s">
        <v>102</v>
      </c>
      <c r="GZ310" s="518" t="s">
        <v>102</v>
      </c>
      <c r="HA310" s="518" t="s">
        <v>102</v>
      </c>
      <c r="HB310" s="518" t="s">
        <v>102</v>
      </c>
      <c r="HC310" s="511" t="str">
        <f t="shared" si="4"/>
        <v>2009-600037</v>
      </c>
    </row>
    <row r="311" spans="1:211" ht="48" hidden="1" customHeight="1" x14ac:dyDescent="0.15">
      <c r="A311" s="511" t="s">
        <v>4686</v>
      </c>
      <c r="B311" s="512" t="s">
        <v>14348</v>
      </c>
      <c r="C311" s="513">
        <v>40123</v>
      </c>
      <c r="D311" s="512" t="s">
        <v>8419</v>
      </c>
      <c r="E311" s="512" t="s">
        <v>8452</v>
      </c>
      <c r="F311" s="512" t="s">
        <v>8421</v>
      </c>
      <c r="G311" s="513">
        <v>40284</v>
      </c>
      <c r="H311" s="512" t="s">
        <v>14349</v>
      </c>
      <c r="I311" s="512" t="s">
        <v>8500</v>
      </c>
      <c r="J311" s="513">
        <v>40242</v>
      </c>
      <c r="S311" s="514" t="s">
        <v>14350</v>
      </c>
      <c r="T311" s="511">
        <v>2010</v>
      </c>
      <c r="U311" s="515" t="s">
        <v>13222</v>
      </c>
      <c r="V311" s="514">
        <v>151</v>
      </c>
      <c r="W311" s="514">
        <v>2</v>
      </c>
      <c r="X311" s="514">
        <v>2</v>
      </c>
      <c r="Y311" s="513">
        <v>38069</v>
      </c>
      <c r="Z311" s="512" t="s">
        <v>14328</v>
      </c>
      <c r="AA311" s="512" t="s">
        <v>14329</v>
      </c>
      <c r="AB311" s="513">
        <v>38631</v>
      </c>
      <c r="AC311" s="513">
        <v>39981</v>
      </c>
      <c r="AD311" s="512" t="s">
        <v>14330</v>
      </c>
      <c r="AE311" s="513">
        <v>38707</v>
      </c>
      <c r="AF311" s="512" t="s">
        <v>138</v>
      </c>
      <c r="AG311" s="512" t="s">
        <v>14329</v>
      </c>
      <c r="AH311" s="516">
        <v>4279711</v>
      </c>
      <c r="AI311" s="513">
        <v>39891</v>
      </c>
      <c r="AJ311" s="513" t="s">
        <v>138</v>
      </c>
      <c r="AK311" s="511" t="s">
        <v>138</v>
      </c>
      <c r="AL311" s="513" t="s">
        <v>138</v>
      </c>
      <c r="AM311" s="511" t="s">
        <v>138</v>
      </c>
      <c r="AN311" s="511" t="s">
        <v>14331</v>
      </c>
      <c r="AO311" s="511" t="s">
        <v>14332</v>
      </c>
      <c r="AP311" s="511" t="s">
        <v>14332</v>
      </c>
      <c r="AQ311" s="511" t="s">
        <v>14333</v>
      </c>
      <c r="AR311" s="511" t="s">
        <v>14333</v>
      </c>
      <c r="AS311" s="511" t="s">
        <v>14334</v>
      </c>
      <c r="AT311" s="511" t="s">
        <v>14334</v>
      </c>
      <c r="AU311" s="511" t="s">
        <v>14334</v>
      </c>
      <c r="AV311" s="511" t="s">
        <v>14335</v>
      </c>
      <c r="AW311" s="511" t="s">
        <v>14334</v>
      </c>
      <c r="AX311" s="511" t="s">
        <v>14334</v>
      </c>
      <c r="AY311" s="511" t="s">
        <v>14336</v>
      </c>
      <c r="AZ311" s="511" t="s">
        <v>14336</v>
      </c>
      <c r="BA311" s="511" t="s">
        <v>14337</v>
      </c>
      <c r="BB311" s="511">
        <v>591277533</v>
      </c>
      <c r="BC311" s="512" t="s">
        <v>5511</v>
      </c>
      <c r="BD311" s="511" t="s">
        <v>14338</v>
      </c>
      <c r="BE311" s="511" t="s">
        <v>14339</v>
      </c>
      <c r="BF311" s="511" t="s">
        <v>14340</v>
      </c>
      <c r="BG311" s="511" t="s">
        <v>14341</v>
      </c>
      <c r="BH311" s="511" t="s">
        <v>9142</v>
      </c>
      <c r="BI311" s="511">
        <v>4</v>
      </c>
      <c r="BJ311" s="511">
        <v>8</v>
      </c>
      <c r="BK311" s="511" t="s">
        <v>138</v>
      </c>
      <c r="BL311" s="511" t="s">
        <v>138</v>
      </c>
      <c r="BM311" s="511" t="s">
        <v>14342</v>
      </c>
      <c r="BN311" s="511" t="s">
        <v>138</v>
      </c>
      <c r="BO311" s="511" t="s">
        <v>9027</v>
      </c>
      <c r="BP311" s="513" t="s">
        <v>138</v>
      </c>
      <c r="BQ311" s="511" t="s">
        <v>138</v>
      </c>
      <c r="BR311" s="511" t="s">
        <v>8445</v>
      </c>
      <c r="BS311" s="511" t="s">
        <v>14343</v>
      </c>
      <c r="BT311" s="511" t="s">
        <v>138</v>
      </c>
      <c r="BU311" s="511" t="s">
        <v>14344</v>
      </c>
      <c r="BV311" s="511" t="s">
        <v>138</v>
      </c>
      <c r="BW311" s="511">
        <v>1</v>
      </c>
      <c r="BX311" s="511" t="s">
        <v>14345</v>
      </c>
      <c r="BY311" s="511" t="s">
        <v>138</v>
      </c>
      <c r="BZ311" s="511">
        <v>9</v>
      </c>
      <c r="CA311" s="511" t="s">
        <v>14346</v>
      </c>
      <c r="CB311" s="511" t="s">
        <v>14347</v>
      </c>
      <c r="CC311" s="511" t="s">
        <v>138</v>
      </c>
      <c r="CD311" s="511" t="s">
        <v>5508</v>
      </c>
      <c r="CE311" s="518" t="s">
        <v>14351</v>
      </c>
      <c r="CF311" s="518" t="s">
        <v>14352</v>
      </c>
      <c r="CG311" s="518" t="s">
        <v>14353</v>
      </c>
      <c r="CH311" s="518" t="s">
        <v>14354</v>
      </c>
      <c r="CI311" s="518" t="s">
        <v>14355</v>
      </c>
      <c r="CJ311" s="518" t="s">
        <v>102</v>
      </c>
      <c r="CK311" s="518" t="s">
        <v>102</v>
      </c>
      <c r="CL311" s="518" t="s">
        <v>102</v>
      </c>
      <c r="CM311" s="518" t="s">
        <v>102</v>
      </c>
      <c r="CN311" s="518" t="s">
        <v>102</v>
      </c>
      <c r="CO311" s="518" t="s">
        <v>102</v>
      </c>
      <c r="CP311" s="518" t="s">
        <v>102</v>
      </c>
      <c r="CQ311" s="518" t="s">
        <v>102</v>
      </c>
      <c r="CR311" s="518" t="s">
        <v>102</v>
      </c>
      <c r="CS311" s="518" t="s">
        <v>102</v>
      </c>
      <c r="CT311" s="518" t="s">
        <v>102</v>
      </c>
      <c r="CU311" s="518" t="s">
        <v>102</v>
      </c>
      <c r="CV311" s="518" t="s">
        <v>102</v>
      </c>
      <c r="CW311" s="518" t="s">
        <v>102</v>
      </c>
      <c r="CX311" s="518" t="s">
        <v>102</v>
      </c>
      <c r="CY311" s="518" t="s">
        <v>102</v>
      </c>
      <c r="CZ311" s="518" t="s">
        <v>102</v>
      </c>
      <c r="DA311" s="518" t="s">
        <v>102</v>
      </c>
      <c r="DB311" s="518" t="s">
        <v>102</v>
      </c>
      <c r="DC311" s="518" t="s">
        <v>102</v>
      </c>
      <c r="DD311" s="518" t="s">
        <v>102</v>
      </c>
      <c r="DE311" s="518" t="s">
        <v>102</v>
      </c>
      <c r="DF311" s="518" t="s">
        <v>102</v>
      </c>
      <c r="DG311" s="518" t="s">
        <v>102</v>
      </c>
      <c r="DH311" s="518" t="s">
        <v>102</v>
      </c>
      <c r="DI311" s="518" t="s">
        <v>102</v>
      </c>
      <c r="DJ311" s="518" t="s">
        <v>102</v>
      </c>
      <c r="DK311" s="518" t="s">
        <v>102</v>
      </c>
      <c r="DL311" s="518" t="s">
        <v>102</v>
      </c>
      <c r="DM311" s="518" t="s">
        <v>102</v>
      </c>
      <c r="DN311" s="518" t="s">
        <v>102</v>
      </c>
      <c r="DO311" s="518" t="s">
        <v>102</v>
      </c>
      <c r="DP311" s="518" t="s">
        <v>102</v>
      </c>
      <c r="DQ311" s="518" t="s">
        <v>102</v>
      </c>
      <c r="DR311" s="518" t="s">
        <v>102</v>
      </c>
      <c r="DS311" s="518" t="s">
        <v>102</v>
      </c>
      <c r="DT311" s="518" t="s">
        <v>102</v>
      </c>
      <c r="DU311" s="518" t="s">
        <v>102</v>
      </c>
      <c r="DV311" s="518" t="s">
        <v>102</v>
      </c>
      <c r="DW311" s="518" t="s">
        <v>102</v>
      </c>
      <c r="DX311" s="518" t="s">
        <v>102</v>
      </c>
      <c r="DY311" s="518" t="s">
        <v>102</v>
      </c>
      <c r="DZ311" s="518" t="s">
        <v>102</v>
      </c>
      <c r="EA311" s="518" t="s">
        <v>102</v>
      </c>
      <c r="EB311" s="518" t="s">
        <v>102</v>
      </c>
      <c r="EC311" s="518" t="s">
        <v>102</v>
      </c>
      <c r="ED311" s="518" t="s">
        <v>102</v>
      </c>
      <c r="EE311" s="518" t="s">
        <v>102</v>
      </c>
      <c r="EF311" s="518" t="s">
        <v>102</v>
      </c>
      <c r="EG311" s="518" t="s">
        <v>102</v>
      </c>
      <c r="EH311" s="518" t="s">
        <v>102</v>
      </c>
      <c r="EI311" s="518" t="s">
        <v>102</v>
      </c>
      <c r="EJ311" s="518" t="s">
        <v>102</v>
      </c>
      <c r="EK311" s="518" t="s">
        <v>102</v>
      </c>
      <c r="EL311" s="518" t="s">
        <v>102</v>
      </c>
      <c r="EM311" s="518" t="s">
        <v>102</v>
      </c>
      <c r="EN311" s="518" t="s">
        <v>102</v>
      </c>
      <c r="EO311" s="518" t="s">
        <v>102</v>
      </c>
      <c r="EP311" s="518" t="s">
        <v>102</v>
      </c>
      <c r="EQ311" s="518" t="s">
        <v>102</v>
      </c>
      <c r="ER311" s="518" t="s">
        <v>102</v>
      </c>
      <c r="ES311" s="518" t="s">
        <v>102</v>
      </c>
      <c r="ET311" s="518" t="s">
        <v>102</v>
      </c>
      <c r="EU311" s="518" t="s">
        <v>102</v>
      </c>
      <c r="EV311" s="518" t="s">
        <v>102</v>
      </c>
      <c r="EW311" s="518" t="s">
        <v>102</v>
      </c>
      <c r="EX311" s="518" t="s">
        <v>102</v>
      </c>
      <c r="EY311" s="518" t="s">
        <v>102</v>
      </c>
      <c r="EZ311" s="518" t="s">
        <v>102</v>
      </c>
      <c r="FA311" s="518" t="s">
        <v>102</v>
      </c>
      <c r="FB311" s="518" t="s">
        <v>102</v>
      </c>
      <c r="FC311" s="518" t="s">
        <v>102</v>
      </c>
      <c r="FD311" s="518" t="s">
        <v>102</v>
      </c>
      <c r="FE311" s="518" t="s">
        <v>102</v>
      </c>
      <c r="FF311" s="518" t="s">
        <v>102</v>
      </c>
      <c r="FG311" s="518" t="s">
        <v>102</v>
      </c>
      <c r="FH311" s="518" t="s">
        <v>102</v>
      </c>
      <c r="FI311" s="518" t="s">
        <v>102</v>
      </c>
      <c r="FJ311" s="518" t="s">
        <v>102</v>
      </c>
      <c r="FK311" s="518" t="s">
        <v>102</v>
      </c>
      <c r="FL311" s="518" t="s">
        <v>102</v>
      </c>
      <c r="FM311" s="518" t="s">
        <v>102</v>
      </c>
      <c r="FN311" s="518" t="s">
        <v>102</v>
      </c>
      <c r="FO311" s="518" t="s">
        <v>102</v>
      </c>
      <c r="FP311" s="518" t="s">
        <v>102</v>
      </c>
      <c r="FQ311" s="518" t="s">
        <v>102</v>
      </c>
      <c r="FR311" s="518" t="s">
        <v>102</v>
      </c>
      <c r="FS311" s="518" t="s">
        <v>102</v>
      </c>
      <c r="FT311" s="518" t="s">
        <v>102</v>
      </c>
      <c r="FU311" s="518" t="s">
        <v>102</v>
      </c>
      <c r="FV311" s="518" t="s">
        <v>102</v>
      </c>
      <c r="FW311" s="518" t="s">
        <v>102</v>
      </c>
      <c r="FX311" s="518" t="s">
        <v>102</v>
      </c>
      <c r="FY311" s="518" t="s">
        <v>102</v>
      </c>
      <c r="FZ311" s="518" t="s">
        <v>102</v>
      </c>
      <c r="GA311" s="518" t="s">
        <v>102</v>
      </c>
      <c r="GB311" s="518" t="s">
        <v>102</v>
      </c>
      <c r="GC311" s="518" t="s">
        <v>102</v>
      </c>
      <c r="GD311" s="518" t="s">
        <v>102</v>
      </c>
      <c r="GE311" s="518" t="s">
        <v>102</v>
      </c>
      <c r="GF311" s="518" t="s">
        <v>102</v>
      </c>
      <c r="GG311" s="518" t="s">
        <v>102</v>
      </c>
      <c r="GH311" s="518" t="s">
        <v>102</v>
      </c>
      <c r="GI311" s="518" t="s">
        <v>102</v>
      </c>
      <c r="GJ311" s="518" t="s">
        <v>102</v>
      </c>
      <c r="GK311" s="518" t="s">
        <v>102</v>
      </c>
      <c r="GL311" s="518" t="s">
        <v>102</v>
      </c>
      <c r="GM311" s="518" t="s">
        <v>102</v>
      </c>
      <c r="GN311" s="518" t="s">
        <v>102</v>
      </c>
      <c r="GO311" s="518" t="s">
        <v>102</v>
      </c>
      <c r="GP311" s="518" t="s">
        <v>102</v>
      </c>
      <c r="GQ311" s="518" t="s">
        <v>102</v>
      </c>
      <c r="GR311" s="518" t="s">
        <v>102</v>
      </c>
      <c r="GS311" s="518" t="s">
        <v>102</v>
      </c>
      <c r="GT311" s="518" t="s">
        <v>102</v>
      </c>
      <c r="GU311" s="518" t="s">
        <v>102</v>
      </c>
      <c r="GV311" s="518" t="s">
        <v>102</v>
      </c>
      <c r="GW311" s="518" t="s">
        <v>102</v>
      </c>
      <c r="GX311" s="518" t="s">
        <v>102</v>
      </c>
      <c r="GY311" s="518" t="s">
        <v>102</v>
      </c>
      <c r="GZ311" s="518" t="s">
        <v>102</v>
      </c>
      <c r="HA311" s="518" t="s">
        <v>102</v>
      </c>
      <c r="HB311" s="518" t="s">
        <v>102</v>
      </c>
      <c r="HC311" s="511" t="str">
        <f t="shared" si="4"/>
        <v>2009-800230</v>
      </c>
    </row>
    <row r="312" spans="1:211" ht="48" hidden="1" customHeight="1" x14ac:dyDescent="0.15">
      <c r="A312" s="514" t="s">
        <v>4689</v>
      </c>
      <c r="B312" s="519" t="s">
        <v>14356</v>
      </c>
      <c r="C312" s="513">
        <v>39757</v>
      </c>
      <c r="D312" s="519" t="s">
        <v>8419</v>
      </c>
      <c r="E312" s="519" t="s">
        <v>8498</v>
      </c>
      <c r="F312" s="519" t="s">
        <v>8466</v>
      </c>
      <c r="G312" s="513">
        <v>39989</v>
      </c>
      <c r="H312" s="519" t="s">
        <v>12954</v>
      </c>
      <c r="I312" s="519"/>
      <c r="J312" s="513"/>
      <c r="K312" s="519"/>
      <c r="L312" s="519"/>
      <c r="M312" s="519"/>
      <c r="N312" s="513"/>
      <c r="O312" s="513"/>
      <c r="P312" s="519"/>
      <c r="Q312" s="513"/>
      <c r="R312" s="513"/>
      <c r="S312" s="514" t="s">
        <v>14357</v>
      </c>
      <c r="T312" s="514">
        <v>2012</v>
      </c>
      <c r="U312" s="515" t="s">
        <v>13222</v>
      </c>
      <c r="V312" s="514">
        <v>152</v>
      </c>
      <c r="W312" s="514">
        <v>2</v>
      </c>
      <c r="X312" s="514">
        <v>1</v>
      </c>
      <c r="Y312" s="513">
        <v>38096</v>
      </c>
      <c r="Z312" s="512" t="s">
        <v>14358</v>
      </c>
      <c r="AA312" s="512" t="s">
        <v>14359</v>
      </c>
      <c r="AB312" s="513">
        <v>38660</v>
      </c>
      <c r="AC312" s="513">
        <v>39316</v>
      </c>
      <c r="AD312" s="512" t="s">
        <v>14360</v>
      </c>
      <c r="AE312" s="513">
        <v>38363</v>
      </c>
      <c r="AF312" s="512" t="s">
        <v>138</v>
      </c>
      <c r="AG312" s="512" t="s">
        <v>14359</v>
      </c>
      <c r="AH312" s="516">
        <v>3962032</v>
      </c>
      <c r="AI312" s="513">
        <v>39227</v>
      </c>
      <c r="AJ312" s="513" t="s">
        <v>138</v>
      </c>
      <c r="AK312" s="511" t="s">
        <v>138</v>
      </c>
      <c r="AL312" s="513" t="s">
        <v>138</v>
      </c>
      <c r="AM312" s="511" t="s">
        <v>138</v>
      </c>
      <c r="AN312" s="511" t="s">
        <v>14361</v>
      </c>
      <c r="AO312" s="511" t="s">
        <v>2215</v>
      </c>
      <c r="AP312" s="511" t="s">
        <v>14362</v>
      </c>
      <c r="AQ312" s="511" t="s">
        <v>14363</v>
      </c>
      <c r="AR312" s="511" t="s">
        <v>14364</v>
      </c>
      <c r="AS312" s="511" t="s">
        <v>14365</v>
      </c>
      <c r="AT312" s="511" t="s">
        <v>14365</v>
      </c>
      <c r="AU312" s="511" t="s">
        <v>14366</v>
      </c>
      <c r="AV312" s="511" t="s">
        <v>14367</v>
      </c>
      <c r="AW312" s="511" t="s">
        <v>2216</v>
      </c>
      <c r="AX312" s="511" t="s">
        <v>14368</v>
      </c>
      <c r="AY312" s="511" t="s">
        <v>2217</v>
      </c>
      <c r="AZ312" s="511" t="s">
        <v>14369</v>
      </c>
      <c r="BA312" s="511" t="s">
        <v>2218</v>
      </c>
      <c r="BB312" s="511">
        <v>501258470</v>
      </c>
      <c r="BC312" s="512" t="s">
        <v>980</v>
      </c>
      <c r="BD312" s="511" t="s">
        <v>981</v>
      </c>
      <c r="BE312" s="511" t="s">
        <v>14370</v>
      </c>
      <c r="BF312" s="511" t="s">
        <v>2214</v>
      </c>
      <c r="BG312" s="511" t="s">
        <v>14371</v>
      </c>
      <c r="BH312" s="511" t="s">
        <v>8648</v>
      </c>
      <c r="BI312" s="511">
        <v>1</v>
      </c>
      <c r="BJ312" s="511">
        <v>8</v>
      </c>
      <c r="BK312" s="511" t="s">
        <v>138</v>
      </c>
      <c r="BL312" s="511" t="s">
        <v>138</v>
      </c>
      <c r="BM312" s="511" t="s">
        <v>14372</v>
      </c>
      <c r="BN312" s="511" t="s">
        <v>138</v>
      </c>
      <c r="BO312" s="511" t="s">
        <v>9027</v>
      </c>
      <c r="BP312" s="513" t="s">
        <v>138</v>
      </c>
      <c r="BQ312" s="511" t="s">
        <v>138</v>
      </c>
      <c r="BR312" s="511" t="s">
        <v>8445</v>
      </c>
      <c r="BS312" s="511" t="s">
        <v>14373</v>
      </c>
      <c r="BT312" s="511" t="s">
        <v>138</v>
      </c>
      <c r="BU312" s="511" t="s">
        <v>14374</v>
      </c>
      <c r="BV312" s="511" t="s">
        <v>138</v>
      </c>
      <c r="BW312" s="511">
        <v>2</v>
      </c>
      <c r="BX312" s="511" t="s">
        <v>14375</v>
      </c>
      <c r="BY312" s="511" t="s">
        <v>138</v>
      </c>
      <c r="BZ312" s="511">
        <v>11</v>
      </c>
      <c r="CA312" s="511" t="s">
        <v>14376</v>
      </c>
      <c r="CB312" s="511" t="s">
        <v>14377</v>
      </c>
      <c r="CC312" s="511" t="s">
        <v>138</v>
      </c>
      <c r="CD312" s="511" t="s">
        <v>5513</v>
      </c>
      <c r="CE312" s="518" t="s">
        <v>14378</v>
      </c>
      <c r="CF312" s="518" t="s">
        <v>102</v>
      </c>
      <c r="CG312" s="518" t="s">
        <v>102</v>
      </c>
      <c r="CH312" s="518" t="s">
        <v>102</v>
      </c>
      <c r="CI312" s="518" t="s">
        <v>102</v>
      </c>
      <c r="CJ312" s="518" t="s">
        <v>102</v>
      </c>
      <c r="CK312" s="518" t="s">
        <v>102</v>
      </c>
      <c r="CL312" s="518" t="s">
        <v>102</v>
      </c>
      <c r="CM312" s="518" t="s">
        <v>102</v>
      </c>
      <c r="CN312" s="518" t="s">
        <v>102</v>
      </c>
      <c r="CO312" s="518" t="s">
        <v>102</v>
      </c>
      <c r="CP312" s="518" t="s">
        <v>102</v>
      </c>
      <c r="CQ312" s="518" t="s">
        <v>102</v>
      </c>
      <c r="CR312" s="518" t="s">
        <v>102</v>
      </c>
      <c r="CS312" s="518" t="s">
        <v>102</v>
      </c>
      <c r="CT312" s="518" t="s">
        <v>102</v>
      </c>
      <c r="CU312" s="518" t="s">
        <v>102</v>
      </c>
      <c r="CV312" s="518" t="s">
        <v>102</v>
      </c>
      <c r="CW312" s="518" t="s">
        <v>102</v>
      </c>
      <c r="CX312" s="518" t="s">
        <v>102</v>
      </c>
      <c r="CY312" s="518" t="s">
        <v>102</v>
      </c>
      <c r="CZ312" s="518" t="s">
        <v>102</v>
      </c>
      <c r="DA312" s="518" t="s">
        <v>102</v>
      </c>
      <c r="DB312" s="518" t="s">
        <v>102</v>
      </c>
      <c r="DC312" s="518" t="s">
        <v>102</v>
      </c>
      <c r="DD312" s="518" t="s">
        <v>102</v>
      </c>
      <c r="DE312" s="518" t="s">
        <v>102</v>
      </c>
      <c r="DF312" s="518" t="s">
        <v>102</v>
      </c>
      <c r="DG312" s="518" t="s">
        <v>102</v>
      </c>
      <c r="DH312" s="518" t="s">
        <v>102</v>
      </c>
      <c r="DI312" s="518" t="s">
        <v>102</v>
      </c>
      <c r="DJ312" s="518" t="s">
        <v>102</v>
      </c>
      <c r="DK312" s="518" t="s">
        <v>102</v>
      </c>
      <c r="DL312" s="518" t="s">
        <v>102</v>
      </c>
      <c r="DM312" s="518" t="s">
        <v>102</v>
      </c>
      <c r="DN312" s="518" t="s">
        <v>102</v>
      </c>
      <c r="DO312" s="518" t="s">
        <v>102</v>
      </c>
      <c r="DP312" s="518" t="s">
        <v>102</v>
      </c>
      <c r="DQ312" s="518" t="s">
        <v>102</v>
      </c>
      <c r="DR312" s="518" t="s">
        <v>102</v>
      </c>
      <c r="DS312" s="518" t="s">
        <v>102</v>
      </c>
      <c r="DT312" s="518" t="s">
        <v>102</v>
      </c>
      <c r="DU312" s="518" t="s">
        <v>102</v>
      </c>
      <c r="DV312" s="518" t="s">
        <v>102</v>
      </c>
      <c r="DW312" s="518" t="s">
        <v>102</v>
      </c>
      <c r="DX312" s="518" t="s">
        <v>102</v>
      </c>
      <c r="DY312" s="518" t="s">
        <v>102</v>
      </c>
      <c r="DZ312" s="518" t="s">
        <v>102</v>
      </c>
      <c r="EA312" s="518" t="s">
        <v>102</v>
      </c>
      <c r="EB312" s="518" t="s">
        <v>102</v>
      </c>
      <c r="EC312" s="518" t="s">
        <v>102</v>
      </c>
      <c r="ED312" s="518" t="s">
        <v>102</v>
      </c>
      <c r="EE312" s="518" t="s">
        <v>102</v>
      </c>
      <c r="EF312" s="518" t="s">
        <v>102</v>
      </c>
      <c r="EG312" s="518" t="s">
        <v>102</v>
      </c>
      <c r="EH312" s="518" t="s">
        <v>102</v>
      </c>
      <c r="EI312" s="518" t="s">
        <v>102</v>
      </c>
      <c r="EJ312" s="518" t="s">
        <v>102</v>
      </c>
      <c r="EK312" s="518" t="s">
        <v>102</v>
      </c>
      <c r="EL312" s="518" t="s">
        <v>102</v>
      </c>
      <c r="EM312" s="518" t="s">
        <v>102</v>
      </c>
      <c r="EN312" s="518" t="s">
        <v>102</v>
      </c>
      <c r="EO312" s="518" t="s">
        <v>102</v>
      </c>
      <c r="EP312" s="518" t="s">
        <v>102</v>
      </c>
      <c r="EQ312" s="518" t="s">
        <v>102</v>
      </c>
      <c r="ER312" s="518" t="s">
        <v>102</v>
      </c>
      <c r="ES312" s="518" t="s">
        <v>102</v>
      </c>
      <c r="ET312" s="518" t="s">
        <v>102</v>
      </c>
      <c r="EU312" s="518" t="s">
        <v>102</v>
      </c>
      <c r="EV312" s="518" t="s">
        <v>102</v>
      </c>
      <c r="EW312" s="518" t="s">
        <v>102</v>
      </c>
      <c r="EX312" s="518" t="s">
        <v>102</v>
      </c>
      <c r="EY312" s="518" t="s">
        <v>102</v>
      </c>
      <c r="EZ312" s="518" t="s">
        <v>102</v>
      </c>
      <c r="FA312" s="518" t="s">
        <v>102</v>
      </c>
      <c r="FB312" s="518" t="s">
        <v>102</v>
      </c>
      <c r="FC312" s="518" t="s">
        <v>102</v>
      </c>
      <c r="FD312" s="518" t="s">
        <v>102</v>
      </c>
      <c r="FE312" s="518" t="s">
        <v>102</v>
      </c>
      <c r="FF312" s="518" t="s">
        <v>102</v>
      </c>
      <c r="FG312" s="518" t="s">
        <v>102</v>
      </c>
      <c r="FH312" s="518" t="s">
        <v>102</v>
      </c>
      <c r="FI312" s="518" t="s">
        <v>102</v>
      </c>
      <c r="FJ312" s="518" t="s">
        <v>102</v>
      </c>
      <c r="FK312" s="518" t="s">
        <v>102</v>
      </c>
      <c r="FL312" s="518" t="s">
        <v>102</v>
      </c>
      <c r="FM312" s="518" t="s">
        <v>102</v>
      </c>
      <c r="FN312" s="518" t="s">
        <v>102</v>
      </c>
      <c r="FO312" s="518" t="s">
        <v>102</v>
      </c>
      <c r="FP312" s="518" t="s">
        <v>102</v>
      </c>
      <c r="FQ312" s="518" t="s">
        <v>102</v>
      </c>
      <c r="FR312" s="518" t="s">
        <v>102</v>
      </c>
      <c r="FS312" s="518" t="s">
        <v>102</v>
      </c>
      <c r="FT312" s="518" t="s">
        <v>102</v>
      </c>
      <c r="FU312" s="518" t="s">
        <v>102</v>
      </c>
      <c r="FV312" s="518" t="s">
        <v>102</v>
      </c>
      <c r="FW312" s="518" t="s">
        <v>102</v>
      </c>
      <c r="FX312" s="518" t="s">
        <v>102</v>
      </c>
      <c r="FY312" s="518" t="s">
        <v>102</v>
      </c>
      <c r="FZ312" s="518" t="s">
        <v>102</v>
      </c>
      <c r="GA312" s="518" t="s">
        <v>102</v>
      </c>
      <c r="GB312" s="518" t="s">
        <v>102</v>
      </c>
      <c r="GC312" s="518" t="s">
        <v>102</v>
      </c>
      <c r="GD312" s="518" t="s">
        <v>102</v>
      </c>
      <c r="GE312" s="518" t="s">
        <v>102</v>
      </c>
      <c r="GF312" s="518" t="s">
        <v>102</v>
      </c>
      <c r="GG312" s="518" t="s">
        <v>102</v>
      </c>
      <c r="GH312" s="518" t="s">
        <v>102</v>
      </c>
      <c r="GI312" s="518" t="s">
        <v>102</v>
      </c>
      <c r="GJ312" s="518" t="s">
        <v>102</v>
      </c>
      <c r="GK312" s="518" t="s">
        <v>102</v>
      </c>
      <c r="GL312" s="518" t="s">
        <v>102</v>
      </c>
      <c r="GM312" s="518" t="s">
        <v>102</v>
      </c>
      <c r="GN312" s="518" t="s">
        <v>102</v>
      </c>
      <c r="GO312" s="518" t="s">
        <v>102</v>
      </c>
      <c r="GP312" s="518" t="s">
        <v>102</v>
      </c>
      <c r="GQ312" s="518" t="s">
        <v>102</v>
      </c>
      <c r="GR312" s="518" t="s">
        <v>102</v>
      </c>
      <c r="GS312" s="518" t="s">
        <v>102</v>
      </c>
      <c r="GT312" s="518" t="s">
        <v>102</v>
      </c>
      <c r="GU312" s="518" t="s">
        <v>102</v>
      </c>
      <c r="GV312" s="518" t="s">
        <v>102</v>
      </c>
      <c r="GW312" s="518" t="s">
        <v>102</v>
      </c>
      <c r="GX312" s="518" t="s">
        <v>102</v>
      </c>
      <c r="GY312" s="518" t="s">
        <v>102</v>
      </c>
      <c r="GZ312" s="518" t="s">
        <v>102</v>
      </c>
      <c r="HA312" s="518" t="s">
        <v>102</v>
      </c>
      <c r="HB312" s="518" t="s">
        <v>102</v>
      </c>
      <c r="HC312" s="511" t="str">
        <f t="shared" si="4"/>
        <v>2008-800234</v>
      </c>
    </row>
    <row r="313" spans="1:211" ht="48" hidden="1" customHeight="1" x14ac:dyDescent="0.15">
      <c r="A313" s="514" t="s">
        <v>4689</v>
      </c>
      <c r="B313" s="519" t="s">
        <v>14379</v>
      </c>
      <c r="C313" s="513">
        <v>40011</v>
      </c>
      <c r="D313" s="519" t="s">
        <v>8419</v>
      </c>
      <c r="E313" s="519" t="s">
        <v>8498</v>
      </c>
      <c r="F313" s="519" t="s">
        <v>8421</v>
      </c>
      <c r="G313" s="513">
        <v>40837</v>
      </c>
      <c r="H313" s="519" t="s">
        <v>12954</v>
      </c>
      <c r="I313" s="519" t="s">
        <v>8682</v>
      </c>
      <c r="J313" s="513">
        <v>40338</v>
      </c>
      <c r="K313" s="519" t="s">
        <v>14380</v>
      </c>
      <c r="L313" s="519" t="s">
        <v>14381</v>
      </c>
      <c r="M313" s="519" t="s">
        <v>14382</v>
      </c>
      <c r="N313" s="513">
        <v>40375</v>
      </c>
      <c r="O313" s="513">
        <v>40695</v>
      </c>
      <c r="P313" s="519" t="s">
        <v>8458</v>
      </c>
      <c r="Q313" s="513">
        <v>40675</v>
      </c>
      <c r="R313" s="513" t="s">
        <v>14383</v>
      </c>
      <c r="S313" s="514" t="s">
        <v>14384</v>
      </c>
      <c r="T313" s="514">
        <v>2012</v>
      </c>
      <c r="U313" s="515" t="s">
        <v>13222</v>
      </c>
      <c r="V313" s="514">
        <v>152</v>
      </c>
      <c r="W313" s="514">
        <v>2</v>
      </c>
      <c r="X313" s="514">
        <v>2</v>
      </c>
      <c r="Y313" s="513">
        <v>38096</v>
      </c>
      <c r="Z313" s="512" t="s">
        <v>14358</v>
      </c>
      <c r="AA313" s="512" t="s">
        <v>14359</v>
      </c>
      <c r="AB313" s="513">
        <v>38660</v>
      </c>
      <c r="AC313" s="513">
        <v>39316</v>
      </c>
      <c r="AD313" s="512" t="s">
        <v>14360</v>
      </c>
      <c r="AE313" s="513">
        <v>38363</v>
      </c>
      <c r="AF313" s="512" t="s">
        <v>138</v>
      </c>
      <c r="AG313" s="512" t="s">
        <v>14359</v>
      </c>
      <c r="AH313" s="516">
        <v>3962032</v>
      </c>
      <c r="AI313" s="513">
        <v>39227</v>
      </c>
      <c r="AJ313" s="513" t="s">
        <v>138</v>
      </c>
      <c r="AK313" s="511" t="s">
        <v>138</v>
      </c>
      <c r="AL313" s="513" t="s">
        <v>138</v>
      </c>
      <c r="AM313" s="511" t="s">
        <v>138</v>
      </c>
      <c r="AN313" s="511" t="s">
        <v>14361</v>
      </c>
      <c r="AO313" s="511" t="s">
        <v>2215</v>
      </c>
      <c r="AP313" s="511" t="s">
        <v>14362</v>
      </c>
      <c r="AQ313" s="511" t="s">
        <v>14363</v>
      </c>
      <c r="AR313" s="511" t="s">
        <v>14364</v>
      </c>
      <c r="AS313" s="511" t="s">
        <v>14365</v>
      </c>
      <c r="AT313" s="511" t="s">
        <v>14365</v>
      </c>
      <c r="AU313" s="511" t="s">
        <v>14366</v>
      </c>
      <c r="AV313" s="511" t="s">
        <v>14367</v>
      </c>
      <c r="AW313" s="511" t="s">
        <v>2216</v>
      </c>
      <c r="AX313" s="511" t="s">
        <v>14368</v>
      </c>
      <c r="AY313" s="511" t="s">
        <v>2217</v>
      </c>
      <c r="AZ313" s="511" t="s">
        <v>14369</v>
      </c>
      <c r="BA313" s="511" t="s">
        <v>2218</v>
      </c>
      <c r="BB313" s="511">
        <v>501258470</v>
      </c>
      <c r="BC313" s="512" t="s">
        <v>980</v>
      </c>
      <c r="BD313" s="511" t="s">
        <v>981</v>
      </c>
      <c r="BE313" s="511" t="s">
        <v>14370</v>
      </c>
      <c r="BF313" s="511" t="s">
        <v>2214</v>
      </c>
      <c r="BG313" s="511" t="s">
        <v>14371</v>
      </c>
      <c r="BH313" s="511" t="s">
        <v>8648</v>
      </c>
      <c r="BI313" s="511">
        <v>1</v>
      </c>
      <c r="BJ313" s="511">
        <v>8</v>
      </c>
      <c r="BK313" s="511" t="s">
        <v>138</v>
      </c>
      <c r="BL313" s="511" t="s">
        <v>138</v>
      </c>
      <c r="BM313" s="511" t="s">
        <v>14372</v>
      </c>
      <c r="BN313" s="511" t="s">
        <v>138</v>
      </c>
      <c r="BO313" s="511" t="s">
        <v>9027</v>
      </c>
      <c r="BP313" s="513" t="s">
        <v>138</v>
      </c>
      <c r="BQ313" s="511" t="s">
        <v>138</v>
      </c>
      <c r="BR313" s="511" t="s">
        <v>8445</v>
      </c>
      <c r="BS313" s="511" t="s">
        <v>14373</v>
      </c>
      <c r="BT313" s="511" t="s">
        <v>138</v>
      </c>
      <c r="BU313" s="511" t="s">
        <v>14374</v>
      </c>
      <c r="BV313" s="511" t="s">
        <v>138</v>
      </c>
      <c r="BW313" s="511">
        <v>2</v>
      </c>
      <c r="BX313" s="511" t="s">
        <v>14375</v>
      </c>
      <c r="BY313" s="511" t="s">
        <v>138</v>
      </c>
      <c r="BZ313" s="511">
        <v>11</v>
      </c>
      <c r="CA313" s="511" t="s">
        <v>14376</v>
      </c>
      <c r="CB313" s="511" t="s">
        <v>14377</v>
      </c>
      <c r="CC313" s="511" t="s">
        <v>138</v>
      </c>
      <c r="CD313" s="511" t="s">
        <v>5513</v>
      </c>
      <c r="CE313" s="518" t="s">
        <v>102</v>
      </c>
      <c r="CF313" s="518" t="s">
        <v>14385</v>
      </c>
      <c r="CG313" s="518" t="s">
        <v>14386</v>
      </c>
      <c r="CH313" s="518" t="s">
        <v>14387</v>
      </c>
      <c r="CI313" s="518" t="s">
        <v>14388</v>
      </c>
      <c r="CJ313" s="518" t="s">
        <v>14389</v>
      </c>
      <c r="CK313" s="518" t="s">
        <v>14390</v>
      </c>
      <c r="CL313" s="518" t="s">
        <v>14391</v>
      </c>
      <c r="CM313" s="518" t="s">
        <v>14392</v>
      </c>
      <c r="CN313" s="518" t="s">
        <v>14393</v>
      </c>
      <c r="CO313" s="518" t="s">
        <v>14394</v>
      </c>
      <c r="CP313" s="518" t="s">
        <v>102</v>
      </c>
      <c r="CQ313" s="518" t="s">
        <v>102</v>
      </c>
      <c r="CR313" s="518" t="s">
        <v>102</v>
      </c>
      <c r="CS313" s="518" t="s">
        <v>102</v>
      </c>
      <c r="CT313" s="518" t="s">
        <v>102</v>
      </c>
      <c r="CU313" s="518" t="s">
        <v>102</v>
      </c>
      <c r="CV313" s="518" t="s">
        <v>102</v>
      </c>
      <c r="CW313" s="518" t="s">
        <v>102</v>
      </c>
      <c r="CX313" s="518" t="s">
        <v>102</v>
      </c>
      <c r="CY313" s="518" t="s">
        <v>102</v>
      </c>
      <c r="CZ313" s="518" t="s">
        <v>102</v>
      </c>
      <c r="DA313" s="518" t="s">
        <v>102</v>
      </c>
      <c r="DB313" s="518" t="s">
        <v>102</v>
      </c>
      <c r="DC313" s="518" t="s">
        <v>102</v>
      </c>
      <c r="DD313" s="518" t="s">
        <v>102</v>
      </c>
      <c r="DE313" s="518" t="s">
        <v>102</v>
      </c>
      <c r="DF313" s="518" t="s">
        <v>102</v>
      </c>
      <c r="DG313" s="518" t="s">
        <v>102</v>
      </c>
      <c r="DH313" s="518" t="s">
        <v>102</v>
      </c>
      <c r="DI313" s="518" t="s">
        <v>102</v>
      </c>
      <c r="DJ313" s="518" t="s">
        <v>102</v>
      </c>
      <c r="DK313" s="518" t="s">
        <v>102</v>
      </c>
      <c r="DL313" s="518" t="s">
        <v>102</v>
      </c>
      <c r="DM313" s="518" t="s">
        <v>102</v>
      </c>
      <c r="DN313" s="518" t="s">
        <v>102</v>
      </c>
      <c r="DO313" s="518" t="s">
        <v>102</v>
      </c>
      <c r="DP313" s="518" t="s">
        <v>102</v>
      </c>
      <c r="DQ313" s="518" t="s">
        <v>102</v>
      </c>
      <c r="DR313" s="518" t="s">
        <v>102</v>
      </c>
      <c r="DS313" s="518" t="s">
        <v>102</v>
      </c>
      <c r="DT313" s="518" t="s">
        <v>102</v>
      </c>
      <c r="DU313" s="518" t="s">
        <v>102</v>
      </c>
      <c r="DV313" s="518" t="s">
        <v>102</v>
      </c>
      <c r="DW313" s="518" t="s">
        <v>102</v>
      </c>
      <c r="DX313" s="518" t="s">
        <v>102</v>
      </c>
      <c r="DY313" s="518" t="s">
        <v>102</v>
      </c>
      <c r="DZ313" s="518" t="s">
        <v>102</v>
      </c>
      <c r="EA313" s="518" t="s">
        <v>102</v>
      </c>
      <c r="EB313" s="518" t="s">
        <v>102</v>
      </c>
      <c r="EC313" s="518" t="s">
        <v>102</v>
      </c>
      <c r="ED313" s="518" t="s">
        <v>102</v>
      </c>
      <c r="EE313" s="518" t="s">
        <v>102</v>
      </c>
      <c r="EF313" s="518" t="s">
        <v>102</v>
      </c>
      <c r="EG313" s="518" t="s">
        <v>102</v>
      </c>
      <c r="EH313" s="518" t="s">
        <v>102</v>
      </c>
      <c r="EI313" s="518" t="s">
        <v>102</v>
      </c>
      <c r="EJ313" s="518" t="s">
        <v>102</v>
      </c>
      <c r="EK313" s="518" t="s">
        <v>102</v>
      </c>
      <c r="EL313" s="518" t="s">
        <v>102</v>
      </c>
      <c r="EM313" s="518" t="s">
        <v>102</v>
      </c>
      <c r="EN313" s="518" t="s">
        <v>102</v>
      </c>
      <c r="EO313" s="518" t="s">
        <v>102</v>
      </c>
      <c r="EP313" s="518" t="s">
        <v>102</v>
      </c>
      <c r="EQ313" s="518" t="s">
        <v>102</v>
      </c>
      <c r="ER313" s="518" t="s">
        <v>102</v>
      </c>
      <c r="ES313" s="518" t="s">
        <v>102</v>
      </c>
      <c r="ET313" s="518" t="s">
        <v>102</v>
      </c>
      <c r="EU313" s="518" t="s">
        <v>102</v>
      </c>
      <c r="EV313" s="518" t="s">
        <v>102</v>
      </c>
      <c r="EW313" s="518" t="s">
        <v>102</v>
      </c>
      <c r="EX313" s="518" t="s">
        <v>102</v>
      </c>
      <c r="EY313" s="518" t="s">
        <v>102</v>
      </c>
      <c r="EZ313" s="518" t="s">
        <v>102</v>
      </c>
      <c r="FA313" s="518" t="s">
        <v>102</v>
      </c>
      <c r="FB313" s="518" t="s">
        <v>102</v>
      </c>
      <c r="FC313" s="518" t="s">
        <v>102</v>
      </c>
      <c r="FD313" s="518" t="s">
        <v>102</v>
      </c>
      <c r="FE313" s="518" t="s">
        <v>102</v>
      </c>
      <c r="FF313" s="518" t="s">
        <v>102</v>
      </c>
      <c r="FG313" s="518" t="s">
        <v>102</v>
      </c>
      <c r="FH313" s="518" t="s">
        <v>102</v>
      </c>
      <c r="FI313" s="518" t="s">
        <v>102</v>
      </c>
      <c r="FJ313" s="518" t="s">
        <v>102</v>
      </c>
      <c r="FK313" s="518" t="s">
        <v>102</v>
      </c>
      <c r="FL313" s="518" t="s">
        <v>102</v>
      </c>
      <c r="FM313" s="518" t="s">
        <v>102</v>
      </c>
      <c r="FN313" s="518" t="s">
        <v>102</v>
      </c>
      <c r="FO313" s="518" t="s">
        <v>102</v>
      </c>
      <c r="FP313" s="518" t="s">
        <v>102</v>
      </c>
      <c r="FQ313" s="518" t="s">
        <v>102</v>
      </c>
      <c r="FR313" s="518" t="s">
        <v>102</v>
      </c>
      <c r="FS313" s="518" t="s">
        <v>102</v>
      </c>
      <c r="FT313" s="518" t="s">
        <v>102</v>
      </c>
      <c r="FU313" s="518" t="s">
        <v>102</v>
      </c>
      <c r="FV313" s="518" t="s">
        <v>102</v>
      </c>
      <c r="FW313" s="518" t="s">
        <v>102</v>
      </c>
      <c r="FX313" s="518" t="s">
        <v>102</v>
      </c>
      <c r="FY313" s="518" t="s">
        <v>102</v>
      </c>
      <c r="FZ313" s="518" t="s">
        <v>102</v>
      </c>
      <c r="GA313" s="518" t="s">
        <v>102</v>
      </c>
      <c r="GB313" s="518" t="s">
        <v>102</v>
      </c>
      <c r="GC313" s="518" t="s">
        <v>102</v>
      </c>
      <c r="GD313" s="518" t="s">
        <v>102</v>
      </c>
      <c r="GE313" s="518" t="s">
        <v>102</v>
      </c>
      <c r="GF313" s="518" t="s">
        <v>102</v>
      </c>
      <c r="GG313" s="518" t="s">
        <v>102</v>
      </c>
      <c r="GH313" s="518" t="s">
        <v>102</v>
      </c>
      <c r="GI313" s="518" t="s">
        <v>102</v>
      </c>
      <c r="GJ313" s="518" t="s">
        <v>102</v>
      </c>
      <c r="GK313" s="518" t="s">
        <v>102</v>
      </c>
      <c r="GL313" s="518" t="s">
        <v>102</v>
      </c>
      <c r="GM313" s="518" t="s">
        <v>102</v>
      </c>
      <c r="GN313" s="518" t="s">
        <v>102</v>
      </c>
      <c r="GO313" s="518" t="s">
        <v>102</v>
      </c>
      <c r="GP313" s="518" t="s">
        <v>102</v>
      </c>
      <c r="GQ313" s="518" t="s">
        <v>102</v>
      </c>
      <c r="GR313" s="518" t="s">
        <v>102</v>
      </c>
      <c r="GS313" s="518" t="s">
        <v>102</v>
      </c>
      <c r="GT313" s="518" t="s">
        <v>102</v>
      </c>
      <c r="GU313" s="518" t="s">
        <v>102</v>
      </c>
      <c r="GV313" s="518" t="s">
        <v>102</v>
      </c>
      <c r="GW313" s="518" t="s">
        <v>102</v>
      </c>
      <c r="GX313" s="518" t="s">
        <v>102</v>
      </c>
      <c r="GY313" s="518" t="s">
        <v>102</v>
      </c>
      <c r="GZ313" s="518" t="s">
        <v>102</v>
      </c>
      <c r="HA313" s="518" t="s">
        <v>102</v>
      </c>
      <c r="HB313" s="518" t="s">
        <v>102</v>
      </c>
      <c r="HC313" s="511" t="str">
        <f t="shared" si="4"/>
        <v>2009-800158</v>
      </c>
    </row>
    <row r="314" spans="1:211" s="514" customFormat="1" ht="48" hidden="1" customHeight="1" x14ac:dyDescent="0.15">
      <c r="A314" s="511" t="s">
        <v>4691</v>
      </c>
      <c r="B314" s="512" t="s">
        <v>14395</v>
      </c>
      <c r="C314" s="513">
        <v>40092</v>
      </c>
      <c r="D314" s="512" t="s">
        <v>8419</v>
      </c>
      <c r="E314" s="512" t="s">
        <v>8498</v>
      </c>
      <c r="F314" s="512" t="s">
        <v>8421</v>
      </c>
      <c r="G314" s="513">
        <v>40304</v>
      </c>
      <c r="H314" s="512" t="s">
        <v>10334</v>
      </c>
      <c r="I314" s="512" t="s">
        <v>8500</v>
      </c>
      <c r="J314" s="513">
        <v>40262</v>
      </c>
      <c r="K314" s="512"/>
      <c r="L314" s="512"/>
      <c r="M314" s="512"/>
      <c r="N314" s="511"/>
      <c r="O314" s="511"/>
      <c r="P314" s="512"/>
      <c r="Q314" s="511"/>
      <c r="R314" s="511"/>
      <c r="S314" s="514" t="s">
        <v>14396</v>
      </c>
      <c r="T314" s="511">
        <v>2010</v>
      </c>
      <c r="U314" s="515" t="s">
        <v>13222</v>
      </c>
      <c r="V314" s="514">
        <v>153</v>
      </c>
      <c r="W314" s="514">
        <v>1</v>
      </c>
      <c r="X314" s="514">
        <v>1</v>
      </c>
      <c r="Y314" s="513">
        <v>35508</v>
      </c>
      <c r="Z314" s="512" t="s">
        <v>14397</v>
      </c>
      <c r="AA314" s="512" t="s">
        <v>14398</v>
      </c>
      <c r="AB314" s="513">
        <v>38281</v>
      </c>
      <c r="AC314" s="513">
        <v>39652</v>
      </c>
      <c r="AD314" s="512" t="s">
        <v>14399</v>
      </c>
      <c r="AE314" s="513">
        <v>38159</v>
      </c>
      <c r="AF314" s="512" t="s">
        <v>138</v>
      </c>
      <c r="AG314" s="512" t="s">
        <v>14398</v>
      </c>
      <c r="AH314" s="516">
        <v>4121480</v>
      </c>
      <c r="AI314" s="513">
        <v>39577</v>
      </c>
      <c r="AJ314" s="513" t="s">
        <v>138</v>
      </c>
      <c r="AK314" s="511" t="s">
        <v>138</v>
      </c>
      <c r="AL314" s="513" t="s">
        <v>138</v>
      </c>
      <c r="AM314" s="511" t="s">
        <v>138</v>
      </c>
      <c r="AN314" s="511" t="s">
        <v>11769</v>
      </c>
      <c r="AO314" s="511" t="s">
        <v>10465</v>
      </c>
      <c r="AP314" s="511" t="s">
        <v>10465</v>
      </c>
      <c r="AQ314" s="511" t="s">
        <v>11771</v>
      </c>
      <c r="AR314" s="511" t="s">
        <v>11771</v>
      </c>
      <c r="AS314" s="511" t="s">
        <v>11773</v>
      </c>
      <c r="AT314" s="511" t="s">
        <v>11773</v>
      </c>
      <c r="AU314" s="511" t="s">
        <v>11773</v>
      </c>
      <c r="AV314" s="511" t="s">
        <v>14400</v>
      </c>
      <c r="AW314" s="511" t="s">
        <v>14401</v>
      </c>
      <c r="AX314" s="511" t="s">
        <v>11773</v>
      </c>
      <c r="AY314" s="511" t="s">
        <v>14402</v>
      </c>
      <c r="AZ314" s="511" t="s">
        <v>14402</v>
      </c>
      <c r="BA314" s="511" t="s">
        <v>14403</v>
      </c>
      <c r="BB314" s="511" t="s">
        <v>10320</v>
      </c>
      <c r="BC314" s="512" t="s">
        <v>10305</v>
      </c>
      <c r="BD314" s="511" t="s">
        <v>10321</v>
      </c>
      <c r="BE314" s="511" t="s">
        <v>11845</v>
      </c>
      <c r="BF314" s="511" t="s">
        <v>12677</v>
      </c>
      <c r="BG314" s="511" t="s">
        <v>14404</v>
      </c>
      <c r="BH314" s="511" t="s">
        <v>8648</v>
      </c>
      <c r="BI314" s="511">
        <v>2</v>
      </c>
      <c r="BJ314" s="511">
        <v>19</v>
      </c>
      <c r="BK314" s="511" t="s">
        <v>138</v>
      </c>
      <c r="BL314" s="511" t="s">
        <v>138</v>
      </c>
      <c r="BM314" s="511" t="s">
        <v>14405</v>
      </c>
      <c r="BN314" s="511" t="s">
        <v>14406</v>
      </c>
      <c r="BO314" s="511" t="s">
        <v>9027</v>
      </c>
      <c r="BP314" s="513" t="s">
        <v>138</v>
      </c>
      <c r="BQ314" s="511" t="s">
        <v>138</v>
      </c>
      <c r="BR314" s="511" t="s">
        <v>8482</v>
      </c>
      <c r="BS314" s="511" t="s">
        <v>14407</v>
      </c>
      <c r="BT314" s="511" t="s">
        <v>10327</v>
      </c>
      <c r="BU314" s="511" t="s">
        <v>14395</v>
      </c>
      <c r="BV314" s="511" t="s">
        <v>138</v>
      </c>
      <c r="BW314" s="511">
        <v>1</v>
      </c>
      <c r="BX314" s="511" t="s">
        <v>14408</v>
      </c>
      <c r="BY314" s="511" t="s">
        <v>138</v>
      </c>
      <c r="BZ314" s="511">
        <v>6</v>
      </c>
      <c r="CA314" s="511" t="s">
        <v>14409</v>
      </c>
      <c r="CB314" s="511" t="s">
        <v>14410</v>
      </c>
      <c r="CC314" s="511" t="s">
        <v>138</v>
      </c>
      <c r="CD314" s="511" t="s">
        <v>5301</v>
      </c>
      <c r="CE314" s="542" t="s">
        <v>14411</v>
      </c>
      <c r="CF314" s="542" t="s">
        <v>14412</v>
      </c>
      <c r="CG314" s="542" t="s">
        <v>14413</v>
      </c>
      <c r="CH314" s="542" t="s">
        <v>102</v>
      </c>
      <c r="CI314" s="542" t="s">
        <v>102</v>
      </c>
      <c r="CJ314" s="542" t="s">
        <v>102</v>
      </c>
      <c r="CK314" s="542" t="s">
        <v>102</v>
      </c>
      <c r="CL314" s="542" t="s">
        <v>102</v>
      </c>
      <c r="CM314" s="542" t="s">
        <v>102</v>
      </c>
      <c r="CN314" s="542" t="s">
        <v>102</v>
      </c>
      <c r="CO314" s="542" t="s">
        <v>102</v>
      </c>
      <c r="CP314" s="542" t="s">
        <v>102</v>
      </c>
      <c r="CQ314" s="542" t="s">
        <v>102</v>
      </c>
      <c r="CR314" s="542" t="s">
        <v>102</v>
      </c>
      <c r="CS314" s="542" t="s">
        <v>102</v>
      </c>
      <c r="CT314" s="542" t="s">
        <v>102</v>
      </c>
      <c r="CU314" s="542" t="s">
        <v>102</v>
      </c>
      <c r="CV314" s="542" t="s">
        <v>102</v>
      </c>
      <c r="CW314" s="542" t="s">
        <v>102</v>
      </c>
      <c r="CX314" s="542" t="s">
        <v>102</v>
      </c>
      <c r="CY314" s="542" t="s">
        <v>102</v>
      </c>
      <c r="CZ314" s="542" t="s">
        <v>102</v>
      </c>
      <c r="DA314" s="542" t="s">
        <v>102</v>
      </c>
      <c r="DB314" s="542" t="s">
        <v>102</v>
      </c>
      <c r="DC314" s="542" t="s">
        <v>102</v>
      </c>
      <c r="DD314" s="542" t="s">
        <v>102</v>
      </c>
      <c r="DE314" s="542" t="s">
        <v>102</v>
      </c>
      <c r="DF314" s="542" t="s">
        <v>102</v>
      </c>
      <c r="DG314" s="542" t="s">
        <v>102</v>
      </c>
      <c r="DH314" s="542" t="s">
        <v>102</v>
      </c>
      <c r="DI314" s="542" t="s">
        <v>102</v>
      </c>
      <c r="DJ314" s="542" t="s">
        <v>102</v>
      </c>
      <c r="DK314" s="542" t="s">
        <v>102</v>
      </c>
      <c r="DL314" s="542" t="s">
        <v>102</v>
      </c>
      <c r="DM314" s="542" t="s">
        <v>102</v>
      </c>
      <c r="DN314" s="542" t="s">
        <v>102</v>
      </c>
      <c r="DO314" s="542" t="s">
        <v>102</v>
      </c>
      <c r="DP314" s="542" t="s">
        <v>102</v>
      </c>
      <c r="DQ314" s="542" t="s">
        <v>102</v>
      </c>
      <c r="DR314" s="542" t="s">
        <v>102</v>
      </c>
      <c r="DS314" s="542" t="s">
        <v>102</v>
      </c>
      <c r="DT314" s="542" t="s">
        <v>102</v>
      </c>
      <c r="DU314" s="542" t="s">
        <v>102</v>
      </c>
      <c r="DV314" s="542" t="s">
        <v>102</v>
      </c>
      <c r="DW314" s="542" t="s">
        <v>102</v>
      </c>
      <c r="DX314" s="542" t="s">
        <v>102</v>
      </c>
      <c r="DY314" s="542" t="s">
        <v>102</v>
      </c>
      <c r="DZ314" s="542" t="s">
        <v>102</v>
      </c>
      <c r="EA314" s="542" t="s">
        <v>102</v>
      </c>
      <c r="EB314" s="542" t="s">
        <v>102</v>
      </c>
      <c r="EC314" s="542" t="s">
        <v>102</v>
      </c>
      <c r="ED314" s="542" t="s">
        <v>102</v>
      </c>
      <c r="EE314" s="542" t="s">
        <v>102</v>
      </c>
      <c r="EF314" s="542" t="s">
        <v>102</v>
      </c>
      <c r="EG314" s="542" t="s">
        <v>102</v>
      </c>
      <c r="EH314" s="542" t="s">
        <v>102</v>
      </c>
      <c r="EI314" s="542" t="s">
        <v>102</v>
      </c>
      <c r="EJ314" s="542" t="s">
        <v>102</v>
      </c>
      <c r="EK314" s="542" t="s">
        <v>102</v>
      </c>
      <c r="EL314" s="542" t="s">
        <v>102</v>
      </c>
      <c r="EM314" s="542" t="s">
        <v>102</v>
      </c>
      <c r="EN314" s="542" t="s">
        <v>102</v>
      </c>
      <c r="EO314" s="542" t="s">
        <v>102</v>
      </c>
      <c r="EP314" s="542" t="s">
        <v>102</v>
      </c>
      <c r="EQ314" s="542" t="s">
        <v>102</v>
      </c>
      <c r="ER314" s="542" t="s">
        <v>102</v>
      </c>
      <c r="ES314" s="542" t="s">
        <v>102</v>
      </c>
      <c r="ET314" s="542" t="s">
        <v>102</v>
      </c>
      <c r="EU314" s="542" t="s">
        <v>102</v>
      </c>
      <c r="EV314" s="542" t="s">
        <v>102</v>
      </c>
      <c r="EW314" s="542" t="s">
        <v>102</v>
      </c>
      <c r="EX314" s="542" t="s">
        <v>102</v>
      </c>
      <c r="EY314" s="542" t="s">
        <v>102</v>
      </c>
      <c r="EZ314" s="542" t="s">
        <v>102</v>
      </c>
      <c r="FA314" s="542" t="s">
        <v>102</v>
      </c>
      <c r="FB314" s="542" t="s">
        <v>102</v>
      </c>
      <c r="FC314" s="542" t="s">
        <v>102</v>
      </c>
      <c r="FD314" s="542" t="s">
        <v>102</v>
      </c>
      <c r="FE314" s="542" t="s">
        <v>102</v>
      </c>
      <c r="FF314" s="542" t="s">
        <v>102</v>
      </c>
      <c r="FG314" s="542" t="s">
        <v>102</v>
      </c>
      <c r="FH314" s="542" t="s">
        <v>102</v>
      </c>
      <c r="FI314" s="542" t="s">
        <v>102</v>
      </c>
      <c r="FJ314" s="542" t="s">
        <v>102</v>
      </c>
      <c r="FK314" s="542" t="s">
        <v>102</v>
      </c>
      <c r="FL314" s="542" t="s">
        <v>102</v>
      </c>
      <c r="FM314" s="542" t="s">
        <v>102</v>
      </c>
      <c r="FN314" s="542" t="s">
        <v>102</v>
      </c>
      <c r="FO314" s="542" t="s">
        <v>102</v>
      </c>
      <c r="FP314" s="542" t="s">
        <v>102</v>
      </c>
      <c r="FQ314" s="542" t="s">
        <v>102</v>
      </c>
      <c r="FR314" s="542" t="s">
        <v>102</v>
      </c>
      <c r="FS314" s="542" t="s">
        <v>102</v>
      </c>
      <c r="FT314" s="542" t="s">
        <v>102</v>
      </c>
      <c r="FU314" s="542" t="s">
        <v>102</v>
      </c>
      <c r="FV314" s="542" t="s">
        <v>102</v>
      </c>
      <c r="FW314" s="542" t="s">
        <v>102</v>
      </c>
      <c r="FX314" s="542" t="s">
        <v>102</v>
      </c>
      <c r="FY314" s="542" t="s">
        <v>102</v>
      </c>
      <c r="FZ314" s="542" t="s">
        <v>102</v>
      </c>
      <c r="GA314" s="542" t="s">
        <v>102</v>
      </c>
      <c r="GB314" s="542" t="s">
        <v>102</v>
      </c>
      <c r="GC314" s="542" t="s">
        <v>102</v>
      </c>
      <c r="GD314" s="542" t="s">
        <v>102</v>
      </c>
      <c r="GE314" s="542" t="s">
        <v>102</v>
      </c>
      <c r="GF314" s="542" t="s">
        <v>102</v>
      </c>
      <c r="GG314" s="542" t="s">
        <v>102</v>
      </c>
      <c r="GH314" s="542" t="s">
        <v>102</v>
      </c>
      <c r="GI314" s="542" t="s">
        <v>102</v>
      </c>
      <c r="GJ314" s="542" t="s">
        <v>102</v>
      </c>
      <c r="GK314" s="542" t="s">
        <v>102</v>
      </c>
      <c r="GL314" s="542" t="s">
        <v>102</v>
      </c>
      <c r="GM314" s="542" t="s">
        <v>102</v>
      </c>
      <c r="GN314" s="542" t="s">
        <v>102</v>
      </c>
      <c r="GO314" s="542" t="s">
        <v>102</v>
      </c>
      <c r="GP314" s="542" t="s">
        <v>102</v>
      </c>
      <c r="GQ314" s="542" t="s">
        <v>102</v>
      </c>
      <c r="GR314" s="542" t="s">
        <v>102</v>
      </c>
      <c r="GS314" s="542" t="s">
        <v>102</v>
      </c>
      <c r="GT314" s="542" t="s">
        <v>102</v>
      </c>
      <c r="GU314" s="542" t="s">
        <v>102</v>
      </c>
      <c r="GV314" s="542" t="s">
        <v>102</v>
      </c>
      <c r="GW314" s="542" t="s">
        <v>102</v>
      </c>
      <c r="GX314" s="542" t="s">
        <v>102</v>
      </c>
      <c r="GY314" s="542" t="s">
        <v>102</v>
      </c>
      <c r="GZ314" s="542" t="s">
        <v>102</v>
      </c>
      <c r="HA314" s="542" t="s">
        <v>102</v>
      </c>
      <c r="HB314" s="542" t="s">
        <v>102</v>
      </c>
      <c r="HC314" s="511" t="str">
        <f t="shared" si="4"/>
        <v>2009-800212</v>
      </c>
    </row>
    <row r="315" spans="1:211" s="514" customFormat="1" ht="48" hidden="1" customHeight="1" x14ac:dyDescent="0.15">
      <c r="A315" s="511" t="s">
        <v>4694</v>
      </c>
      <c r="B315" s="512" t="s">
        <v>14414</v>
      </c>
      <c r="C315" s="513">
        <v>40129</v>
      </c>
      <c r="D315" s="512" t="s">
        <v>8419</v>
      </c>
      <c r="E315" s="512" t="s">
        <v>8498</v>
      </c>
      <c r="F315" s="512" t="s">
        <v>8421</v>
      </c>
      <c r="G315" s="513">
        <v>40693</v>
      </c>
      <c r="H315" s="512" t="s">
        <v>14415</v>
      </c>
      <c r="I315" s="512" t="s">
        <v>8805</v>
      </c>
      <c r="J315" s="513" t="s">
        <v>14416</v>
      </c>
      <c r="K315" s="512" t="s">
        <v>14417</v>
      </c>
      <c r="L315" s="512"/>
      <c r="M315" s="512"/>
      <c r="N315" s="513">
        <v>40346</v>
      </c>
      <c r="O315" s="513"/>
      <c r="P315" s="512" t="s">
        <v>8988</v>
      </c>
      <c r="Q315" s="513"/>
      <c r="R315" s="513">
        <v>40464</v>
      </c>
      <c r="S315" s="511" t="s">
        <v>14418</v>
      </c>
      <c r="T315" s="511">
        <v>2011</v>
      </c>
      <c r="U315" s="515" t="s">
        <v>13222</v>
      </c>
      <c r="V315" s="514">
        <v>154</v>
      </c>
      <c r="W315" s="514">
        <v>2</v>
      </c>
      <c r="X315" s="514">
        <v>1</v>
      </c>
      <c r="Y315" s="513">
        <v>38155</v>
      </c>
      <c r="Z315" s="512" t="s">
        <v>14419</v>
      </c>
      <c r="AA315" s="512" t="s">
        <v>14420</v>
      </c>
      <c r="AB315" s="513">
        <v>38722</v>
      </c>
      <c r="AC315" s="513">
        <v>39673</v>
      </c>
      <c r="AD315" s="512" t="s">
        <v>14421</v>
      </c>
      <c r="AE315" s="513">
        <v>38768</v>
      </c>
      <c r="AF315" s="512" t="s">
        <v>138</v>
      </c>
      <c r="AG315" s="512" t="s">
        <v>14420</v>
      </c>
      <c r="AH315" s="516">
        <v>4132056</v>
      </c>
      <c r="AI315" s="513">
        <v>39605</v>
      </c>
      <c r="AJ315" s="513" t="s">
        <v>138</v>
      </c>
      <c r="AK315" s="511" t="s">
        <v>138</v>
      </c>
      <c r="AL315" s="513" t="s">
        <v>138</v>
      </c>
      <c r="AM315" s="511" t="s">
        <v>138</v>
      </c>
      <c r="AN315" s="511" t="s">
        <v>14422</v>
      </c>
      <c r="AO315" s="511" t="s">
        <v>3651</v>
      </c>
      <c r="AP315" s="511" t="s">
        <v>3651</v>
      </c>
      <c r="AQ315" s="511" t="s">
        <v>14423</v>
      </c>
      <c r="AR315" s="511" t="s">
        <v>14423</v>
      </c>
      <c r="AS315" s="511" t="s">
        <v>3652</v>
      </c>
      <c r="AT315" s="511" t="s">
        <v>3652</v>
      </c>
      <c r="AU315" s="511" t="s">
        <v>3652</v>
      </c>
      <c r="AV315" s="511" t="s">
        <v>14424</v>
      </c>
      <c r="AW315" s="511" t="s">
        <v>3652</v>
      </c>
      <c r="AX315" s="511" t="s">
        <v>3652</v>
      </c>
      <c r="AY315" s="511" t="s">
        <v>3651</v>
      </c>
      <c r="AZ315" s="511" t="s">
        <v>3651</v>
      </c>
      <c r="BA315" s="511" t="s">
        <v>3653</v>
      </c>
      <c r="BB315" s="511">
        <v>504234613</v>
      </c>
      <c r="BC315" s="512" t="s">
        <v>3649</v>
      </c>
      <c r="BD315" s="511" t="s">
        <v>3650</v>
      </c>
      <c r="BE315" s="511" t="s">
        <v>14425</v>
      </c>
      <c r="BF315" s="511" t="s">
        <v>3648</v>
      </c>
      <c r="BG315" s="511" t="s">
        <v>14426</v>
      </c>
      <c r="BH315" s="511" t="s">
        <v>8648</v>
      </c>
      <c r="BI315" s="511">
        <v>1</v>
      </c>
      <c r="BJ315" s="511">
        <v>6</v>
      </c>
      <c r="BK315" s="511" t="s">
        <v>138</v>
      </c>
      <c r="BL315" s="511" t="s">
        <v>138</v>
      </c>
      <c r="BM315" s="511" t="s">
        <v>14427</v>
      </c>
      <c r="BN315" s="511" t="s">
        <v>138</v>
      </c>
      <c r="BO315" s="511" t="s">
        <v>9027</v>
      </c>
      <c r="BP315" s="513" t="s">
        <v>138</v>
      </c>
      <c r="BQ315" s="511" t="s">
        <v>138</v>
      </c>
      <c r="BR315" s="511" t="s">
        <v>8445</v>
      </c>
      <c r="BS315" s="511" t="s">
        <v>14428</v>
      </c>
      <c r="BT315" s="511" t="s">
        <v>138</v>
      </c>
      <c r="BU315" s="511" t="s">
        <v>14429</v>
      </c>
      <c r="BV315" s="511" t="s">
        <v>138</v>
      </c>
      <c r="BW315" s="511">
        <v>1</v>
      </c>
      <c r="BX315" s="511" t="s">
        <v>14430</v>
      </c>
      <c r="BY315" s="511" t="s">
        <v>138</v>
      </c>
      <c r="BZ315" s="511">
        <v>13</v>
      </c>
      <c r="CA315" s="511" t="s">
        <v>14431</v>
      </c>
      <c r="CB315" s="511" t="s">
        <v>14432</v>
      </c>
      <c r="CC315" s="511" t="s">
        <v>138</v>
      </c>
      <c r="CD315" s="511" t="s">
        <v>138</v>
      </c>
      <c r="CE315" s="542" t="s">
        <v>14433</v>
      </c>
      <c r="CF315" s="542" t="s">
        <v>14434</v>
      </c>
      <c r="CG315" s="542" t="s">
        <v>14435</v>
      </c>
      <c r="CH315" s="542" t="s">
        <v>14436</v>
      </c>
      <c r="CI315" s="542" t="s">
        <v>14437</v>
      </c>
      <c r="CJ315" s="542" t="s">
        <v>14438</v>
      </c>
      <c r="CK315" s="542" t="s">
        <v>14439</v>
      </c>
      <c r="CL315" s="542" t="s">
        <v>14440</v>
      </c>
      <c r="CM315" s="542" t="s">
        <v>14441</v>
      </c>
      <c r="CN315" s="542" t="s">
        <v>14442</v>
      </c>
      <c r="CO315" s="542" t="s">
        <v>14443</v>
      </c>
      <c r="CP315" s="542" t="s">
        <v>14444</v>
      </c>
      <c r="CQ315" s="542" t="s">
        <v>102</v>
      </c>
      <c r="CR315" s="542" t="s">
        <v>102</v>
      </c>
      <c r="CS315" s="542" t="s">
        <v>102</v>
      </c>
      <c r="CT315" s="542" t="s">
        <v>102</v>
      </c>
      <c r="CU315" s="542" t="s">
        <v>102</v>
      </c>
      <c r="CV315" s="542" t="s">
        <v>102</v>
      </c>
      <c r="CW315" s="542" t="s">
        <v>102</v>
      </c>
      <c r="CX315" s="542" t="s">
        <v>102</v>
      </c>
      <c r="CY315" s="542" t="s">
        <v>102</v>
      </c>
      <c r="CZ315" s="542" t="s">
        <v>102</v>
      </c>
      <c r="DA315" s="542" t="s">
        <v>102</v>
      </c>
      <c r="DB315" s="542" t="s">
        <v>102</v>
      </c>
      <c r="DC315" s="542" t="s">
        <v>102</v>
      </c>
      <c r="DD315" s="542" t="s">
        <v>102</v>
      </c>
      <c r="DE315" s="542" t="s">
        <v>102</v>
      </c>
      <c r="DF315" s="542" t="s">
        <v>102</v>
      </c>
      <c r="DG315" s="542" t="s">
        <v>102</v>
      </c>
      <c r="DH315" s="542" t="s">
        <v>102</v>
      </c>
      <c r="DI315" s="542" t="s">
        <v>102</v>
      </c>
      <c r="DJ315" s="542" t="s">
        <v>102</v>
      </c>
      <c r="DK315" s="542" t="s">
        <v>102</v>
      </c>
      <c r="DL315" s="542" t="s">
        <v>102</v>
      </c>
      <c r="DM315" s="542" t="s">
        <v>102</v>
      </c>
      <c r="DN315" s="542" t="s">
        <v>102</v>
      </c>
      <c r="DO315" s="542" t="s">
        <v>102</v>
      </c>
      <c r="DP315" s="542" t="s">
        <v>102</v>
      </c>
      <c r="DQ315" s="542" t="s">
        <v>102</v>
      </c>
      <c r="DR315" s="542" t="s">
        <v>102</v>
      </c>
      <c r="DS315" s="542" t="s">
        <v>102</v>
      </c>
      <c r="DT315" s="542" t="s">
        <v>102</v>
      </c>
      <c r="DU315" s="542" t="s">
        <v>102</v>
      </c>
      <c r="DV315" s="542" t="s">
        <v>102</v>
      </c>
      <c r="DW315" s="542" t="s">
        <v>102</v>
      </c>
      <c r="DX315" s="542" t="s">
        <v>102</v>
      </c>
      <c r="DY315" s="542" t="s">
        <v>102</v>
      </c>
      <c r="DZ315" s="542" t="s">
        <v>102</v>
      </c>
      <c r="EA315" s="542" t="s">
        <v>102</v>
      </c>
      <c r="EB315" s="542" t="s">
        <v>102</v>
      </c>
      <c r="EC315" s="542" t="s">
        <v>102</v>
      </c>
      <c r="ED315" s="542" t="s">
        <v>102</v>
      </c>
      <c r="EE315" s="542" t="s">
        <v>102</v>
      </c>
      <c r="EF315" s="542" t="s">
        <v>102</v>
      </c>
      <c r="EG315" s="542" t="s">
        <v>102</v>
      </c>
      <c r="EH315" s="542" t="s">
        <v>102</v>
      </c>
      <c r="EI315" s="542" t="s">
        <v>102</v>
      </c>
      <c r="EJ315" s="542" t="s">
        <v>102</v>
      </c>
      <c r="EK315" s="542" t="s">
        <v>102</v>
      </c>
      <c r="EL315" s="542" t="s">
        <v>102</v>
      </c>
      <c r="EM315" s="542" t="s">
        <v>102</v>
      </c>
      <c r="EN315" s="542" t="s">
        <v>102</v>
      </c>
      <c r="EO315" s="542" t="s">
        <v>102</v>
      </c>
      <c r="EP315" s="542" t="s">
        <v>102</v>
      </c>
      <c r="EQ315" s="542" t="s">
        <v>102</v>
      </c>
      <c r="ER315" s="542" t="s">
        <v>102</v>
      </c>
      <c r="ES315" s="542" t="s">
        <v>102</v>
      </c>
      <c r="ET315" s="542" t="s">
        <v>102</v>
      </c>
      <c r="EU315" s="542" t="s">
        <v>102</v>
      </c>
      <c r="EV315" s="542" t="s">
        <v>102</v>
      </c>
      <c r="EW315" s="542" t="s">
        <v>102</v>
      </c>
      <c r="EX315" s="542" t="s">
        <v>102</v>
      </c>
      <c r="EY315" s="542" t="s">
        <v>102</v>
      </c>
      <c r="EZ315" s="542" t="s">
        <v>102</v>
      </c>
      <c r="FA315" s="542" t="s">
        <v>102</v>
      </c>
      <c r="FB315" s="542" t="s">
        <v>102</v>
      </c>
      <c r="FC315" s="542" t="s">
        <v>102</v>
      </c>
      <c r="FD315" s="542" t="s">
        <v>102</v>
      </c>
      <c r="FE315" s="542" t="s">
        <v>102</v>
      </c>
      <c r="FF315" s="542" t="s">
        <v>102</v>
      </c>
      <c r="FG315" s="542" t="s">
        <v>102</v>
      </c>
      <c r="FH315" s="542" t="s">
        <v>102</v>
      </c>
      <c r="FI315" s="542" t="s">
        <v>102</v>
      </c>
      <c r="FJ315" s="542" t="s">
        <v>102</v>
      </c>
      <c r="FK315" s="542" t="s">
        <v>102</v>
      </c>
      <c r="FL315" s="542" t="s">
        <v>102</v>
      </c>
      <c r="FM315" s="542" t="s">
        <v>102</v>
      </c>
      <c r="FN315" s="542" t="s">
        <v>102</v>
      </c>
      <c r="FO315" s="542" t="s">
        <v>102</v>
      </c>
      <c r="FP315" s="542" t="s">
        <v>102</v>
      </c>
      <c r="FQ315" s="542" t="s">
        <v>102</v>
      </c>
      <c r="FR315" s="542" t="s">
        <v>102</v>
      </c>
      <c r="FS315" s="542" t="s">
        <v>102</v>
      </c>
      <c r="FT315" s="542" t="s">
        <v>102</v>
      </c>
      <c r="FU315" s="542" t="s">
        <v>102</v>
      </c>
      <c r="FV315" s="542" t="s">
        <v>102</v>
      </c>
      <c r="FW315" s="542" t="s">
        <v>102</v>
      </c>
      <c r="FX315" s="542" t="s">
        <v>102</v>
      </c>
      <c r="FY315" s="542" t="s">
        <v>102</v>
      </c>
      <c r="FZ315" s="542" t="s">
        <v>102</v>
      </c>
      <c r="GA315" s="542" t="s">
        <v>102</v>
      </c>
      <c r="GB315" s="542" t="s">
        <v>102</v>
      </c>
      <c r="GC315" s="542" t="s">
        <v>102</v>
      </c>
      <c r="GD315" s="542" t="s">
        <v>102</v>
      </c>
      <c r="GE315" s="542" t="s">
        <v>102</v>
      </c>
      <c r="GF315" s="542" t="s">
        <v>102</v>
      </c>
      <c r="GG315" s="542" t="s">
        <v>102</v>
      </c>
      <c r="GH315" s="542" t="s">
        <v>102</v>
      </c>
      <c r="GI315" s="542" t="s">
        <v>102</v>
      </c>
      <c r="GJ315" s="542" t="s">
        <v>102</v>
      </c>
      <c r="GK315" s="542" t="s">
        <v>102</v>
      </c>
      <c r="GL315" s="542" t="s">
        <v>102</v>
      </c>
      <c r="GM315" s="542" t="s">
        <v>102</v>
      </c>
      <c r="GN315" s="542" t="s">
        <v>102</v>
      </c>
      <c r="GO315" s="542" t="s">
        <v>102</v>
      </c>
      <c r="GP315" s="542" t="s">
        <v>102</v>
      </c>
      <c r="GQ315" s="542" t="s">
        <v>102</v>
      </c>
      <c r="GR315" s="542" t="s">
        <v>102</v>
      </c>
      <c r="GS315" s="542" t="s">
        <v>102</v>
      </c>
      <c r="GT315" s="542" t="s">
        <v>102</v>
      </c>
      <c r="GU315" s="542" t="s">
        <v>102</v>
      </c>
      <c r="GV315" s="542" t="s">
        <v>102</v>
      </c>
      <c r="GW315" s="542" t="s">
        <v>102</v>
      </c>
      <c r="GX315" s="542" t="s">
        <v>102</v>
      </c>
      <c r="GY315" s="542" t="s">
        <v>102</v>
      </c>
      <c r="GZ315" s="542" t="s">
        <v>102</v>
      </c>
      <c r="HA315" s="542" t="s">
        <v>102</v>
      </c>
      <c r="HB315" s="542" t="s">
        <v>102</v>
      </c>
      <c r="HC315" s="511" t="str">
        <f t="shared" si="4"/>
        <v>2009-800234</v>
      </c>
    </row>
    <row r="316" spans="1:211" s="514" customFormat="1" ht="48" hidden="1" customHeight="1" x14ac:dyDescent="0.15">
      <c r="A316" s="511" t="s">
        <v>4694</v>
      </c>
      <c r="B316" s="512" t="s">
        <v>14445</v>
      </c>
      <c r="C316" s="513">
        <v>40423</v>
      </c>
      <c r="D316" s="512" t="s">
        <v>8419</v>
      </c>
      <c r="E316" s="512" t="s">
        <v>8465</v>
      </c>
      <c r="F316" s="512" t="s">
        <v>8466</v>
      </c>
      <c r="G316" s="513">
        <v>40490</v>
      </c>
      <c r="H316" s="512" t="s">
        <v>14446</v>
      </c>
      <c r="I316" s="512"/>
      <c r="J316" s="513"/>
      <c r="K316" s="512"/>
      <c r="L316" s="512"/>
      <c r="M316" s="512"/>
      <c r="N316" s="513"/>
      <c r="O316" s="513"/>
      <c r="P316" s="512"/>
      <c r="Q316" s="513"/>
      <c r="R316" s="513"/>
      <c r="S316" s="511" t="s">
        <v>14447</v>
      </c>
      <c r="T316" s="511">
        <v>2011</v>
      </c>
      <c r="U316" s="515" t="s">
        <v>13222</v>
      </c>
      <c r="V316" s="514">
        <v>154</v>
      </c>
      <c r="W316" s="514">
        <v>2</v>
      </c>
      <c r="X316" s="514">
        <v>2</v>
      </c>
      <c r="Y316" s="513">
        <v>38155</v>
      </c>
      <c r="Z316" s="512" t="s">
        <v>14419</v>
      </c>
      <c r="AA316" s="512" t="s">
        <v>14420</v>
      </c>
      <c r="AB316" s="513">
        <v>38722</v>
      </c>
      <c r="AC316" s="513">
        <v>39673</v>
      </c>
      <c r="AD316" s="512" t="s">
        <v>14421</v>
      </c>
      <c r="AE316" s="513">
        <v>38768</v>
      </c>
      <c r="AF316" s="512" t="s">
        <v>138</v>
      </c>
      <c r="AG316" s="512" t="s">
        <v>14420</v>
      </c>
      <c r="AH316" s="516">
        <v>4132056</v>
      </c>
      <c r="AI316" s="513">
        <v>39605</v>
      </c>
      <c r="AJ316" s="513" t="s">
        <v>138</v>
      </c>
      <c r="AK316" s="511" t="s">
        <v>138</v>
      </c>
      <c r="AL316" s="513" t="s">
        <v>138</v>
      </c>
      <c r="AM316" s="511" t="s">
        <v>138</v>
      </c>
      <c r="AN316" s="511" t="s">
        <v>14422</v>
      </c>
      <c r="AO316" s="511" t="s">
        <v>3651</v>
      </c>
      <c r="AP316" s="511" t="s">
        <v>3651</v>
      </c>
      <c r="AQ316" s="511" t="s">
        <v>14423</v>
      </c>
      <c r="AR316" s="511" t="s">
        <v>14423</v>
      </c>
      <c r="AS316" s="511" t="s">
        <v>3652</v>
      </c>
      <c r="AT316" s="511" t="s">
        <v>3652</v>
      </c>
      <c r="AU316" s="511" t="s">
        <v>3652</v>
      </c>
      <c r="AV316" s="511" t="s">
        <v>14424</v>
      </c>
      <c r="AW316" s="511" t="s">
        <v>3652</v>
      </c>
      <c r="AX316" s="511" t="s">
        <v>3652</v>
      </c>
      <c r="AY316" s="511" t="s">
        <v>3651</v>
      </c>
      <c r="AZ316" s="511" t="s">
        <v>3651</v>
      </c>
      <c r="BA316" s="511" t="s">
        <v>3653</v>
      </c>
      <c r="BB316" s="511">
        <v>504234613</v>
      </c>
      <c r="BC316" s="512" t="s">
        <v>3649</v>
      </c>
      <c r="BD316" s="511" t="s">
        <v>3650</v>
      </c>
      <c r="BE316" s="511" t="s">
        <v>14425</v>
      </c>
      <c r="BF316" s="511" t="s">
        <v>3648</v>
      </c>
      <c r="BG316" s="511" t="s">
        <v>14426</v>
      </c>
      <c r="BH316" s="511" t="s">
        <v>8648</v>
      </c>
      <c r="BI316" s="511">
        <v>1</v>
      </c>
      <c r="BJ316" s="511">
        <v>6</v>
      </c>
      <c r="BK316" s="511" t="s">
        <v>138</v>
      </c>
      <c r="BL316" s="511" t="s">
        <v>138</v>
      </c>
      <c r="BM316" s="511" t="s">
        <v>14427</v>
      </c>
      <c r="BN316" s="511" t="s">
        <v>138</v>
      </c>
      <c r="BO316" s="511" t="s">
        <v>9027</v>
      </c>
      <c r="BP316" s="513" t="s">
        <v>138</v>
      </c>
      <c r="BQ316" s="511" t="s">
        <v>138</v>
      </c>
      <c r="BR316" s="511" t="s">
        <v>8445</v>
      </c>
      <c r="BS316" s="511" t="s">
        <v>14428</v>
      </c>
      <c r="BT316" s="511" t="s">
        <v>138</v>
      </c>
      <c r="BU316" s="511" t="s">
        <v>14429</v>
      </c>
      <c r="BV316" s="511" t="s">
        <v>138</v>
      </c>
      <c r="BW316" s="511">
        <v>1</v>
      </c>
      <c r="BX316" s="511" t="s">
        <v>14430</v>
      </c>
      <c r="BY316" s="511" t="s">
        <v>138</v>
      </c>
      <c r="BZ316" s="511">
        <v>13</v>
      </c>
      <c r="CA316" s="511" t="s">
        <v>14431</v>
      </c>
      <c r="CB316" s="511" t="s">
        <v>14432</v>
      </c>
      <c r="CC316" s="511" t="s">
        <v>138</v>
      </c>
      <c r="CD316" s="511" t="s">
        <v>138</v>
      </c>
      <c r="CE316" s="542" t="s">
        <v>102</v>
      </c>
      <c r="CF316" s="542" t="s">
        <v>102</v>
      </c>
      <c r="CG316" s="542" t="s">
        <v>102</v>
      </c>
      <c r="CH316" s="542" t="s">
        <v>102</v>
      </c>
      <c r="CI316" s="542" t="s">
        <v>102</v>
      </c>
      <c r="CJ316" s="542" t="s">
        <v>102</v>
      </c>
      <c r="CK316" s="542" t="s">
        <v>102</v>
      </c>
      <c r="CL316" s="542" t="s">
        <v>102</v>
      </c>
      <c r="CM316" s="542" t="s">
        <v>102</v>
      </c>
      <c r="CN316" s="542" t="s">
        <v>102</v>
      </c>
      <c r="CO316" s="542" t="s">
        <v>102</v>
      </c>
      <c r="CP316" s="542" t="s">
        <v>102</v>
      </c>
      <c r="CQ316" s="542" t="s">
        <v>102</v>
      </c>
      <c r="CR316" s="542" t="s">
        <v>102</v>
      </c>
      <c r="CS316" s="542" t="s">
        <v>102</v>
      </c>
      <c r="CT316" s="542" t="s">
        <v>102</v>
      </c>
      <c r="CU316" s="542" t="s">
        <v>102</v>
      </c>
      <c r="CV316" s="542" t="s">
        <v>102</v>
      </c>
      <c r="CW316" s="542" t="s">
        <v>102</v>
      </c>
      <c r="CX316" s="542" t="s">
        <v>102</v>
      </c>
      <c r="CY316" s="542" t="s">
        <v>102</v>
      </c>
      <c r="CZ316" s="542" t="s">
        <v>102</v>
      </c>
      <c r="DA316" s="542" t="s">
        <v>102</v>
      </c>
      <c r="DB316" s="542" t="s">
        <v>102</v>
      </c>
      <c r="DC316" s="542" t="s">
        <v>102</v>
      </c>
      <c r="DD316" s="542" t="s">
        <v>102</v>
      </c>
      <c r="DE316" s="542" t="s">
        <v>102</v>
      </c>
      <c r="DF316" s="542" t="s">
        <v>102</v>
      </c>
      <c r="DG316" s="542" t="s">
        <v>102</v>
      </c>
      <c r="DH316" s="542" t="s">
        <v>102</v>
      </c>
      <c r="DI316" s="542" t="s">
        <v>102</v>
      </c>
      <c r="DJ316" s="542" t="s">
        <v>102</v>
      </c>
      <c r="DK316" s="542" t="s">
        <v>102</v>
      </c>
      <c r="DL316" s="542" t="s">
        <v>102</v>
      </c>
      <c r="DM316" s="542" t="s">
        <v>102</v>
      </c>
      <c r="DN316" s="542" t="s">
        <v>102</v>
      </c>
      <c r="DO316" s="542" t="s">
        <v>102</v>
      </c>
      <c r="DP316" s="542" t="s">
        <v>102</v>
      </c>
      <c r="DQ316" s="542" t="s">
        <v>102</v>
      </c>
      <c r="DR316" s="542" t="s">
        <v>102</v>
      </c>
      <c r="DS316" s="542" t="s">
        <v>102</v>
      </c>
      <c r="DT316" s="542" t="s">
        <v>102</v>
      </c>
      <c r="DU316" s="542" t="s">
        <v>102</v>
      </c>
      <c r="DV316" s="542" t="s">
        <v>102</v>
      </c>
      <c r="DW316" s="542" t="s">
        <v>102</v>
      </c>
      <c r="DX316" s="542" t="s">
        <v>102</v>
      </c>
      <c r="DY316" s="542" t="s">
        <v>102</v>
      </c>
      <c r="DZ316" s="542" t="s">
        <v>102</v>
      </c>
      <c r="EA316" s="542" t="s">
        <v>102</v>
      </c>
      <c r="EB316" s="542" t="s">
        <v>102</v>
      </c>
      <c r="EC316" s="542" t="s">
        <v>102</v>
      </c>
      <c r="ED316" s="542" t="s">
        <v>102</v>
      </c>
      <c r="EE316" s="542" t="s">
        <v>102</v>
      </c>
      <c r="EF316" s="542" t="s">
        <v>102</v>
      </c>
      <c r="EG316" s="542" t="s">
        <v>102</v>
      </c>
      <c r="EH316" s="542" t="s">
        <v>102</v>
      </c>
      <c r="EI316" s="542" t="s">
        <v>102</v>
      </c>
      <c r="EJ316" s="542" t="s">
        <v>102</v>
      </c>
      <c r="EK316" s="542" t="s">
        <v>102</v>
      </c>
      <c r="EL316" s="542" t="s">
        <v>102</v>
      </c>
      <c r="EM316" s="542" t="s">
        <v>102</v>
      </c>
      <c r="EN316" s="542" t="s">
        <v>102</v>
      </c>
      <c r="EO316" s="542" t="s">
        <v>102</v>
      </c>
      <c r="EP316" s="542" t="s">
        <v>102</v>
      </c>
      <c r="EQ316" s="542" t="s">
        <v>102</v>
      </c>
      <c r="ER316" s="542" t="s">
        <v>102</v>
      </c>
      <c r="ES316" s="542" t="s">
        <v>102</v>
      </c>
      <c r="ET316" s="542" t="s">
        <v>102</v>
      </c>
      <c r="EU316" s="542" t="s">
        <v>102</v>
      </c>
      <c r="EV316" s="542" t="s">
        <v>102</v>
      </c>
      <c r="EW316" s="542" t="s">
        <v>102</v>
      </c>
      <c r="EX316" s="542" t="s">
        <v>102</v>
      </c>
      <c r="EY316" s="542" t="s">
        <v>102</v>
      </c>
      <c r="EZ316" s="542" t="s">
        <v>102</v>
      </c>
      <c r="FA316" s="542" t="s">
        <v>102</v>
      </c>
      <c r="FB316" s="542" t="s">
        <v>102</v>
      </c>
      <c r="FC316" s="542" t="s">
        <v>102</v>
      </c>
      <c r="FD316" s="542" t="s">
        <v>102</v>
      </c>
      <c r="FE316" s="542" t="s">
        <v>102</v>
      </c>
      <c r="FF316" s="542" t="s">
        <v>102</v>
      </c>
      <c r="FG316" s="542" t="s">
        <v>102</v>
      </c>
      <c r="FH316" s="542" t="s">
        <v>102</v>
      </c>
      <c r="FI316" s="542" t="s">
        <v>102</v>
      </c>
      <c r="FJ316" s="542" t="s">
        <v>102</v>
      </c>
      <c r="FK316" s="542" t="s">
        <v>102</v>
      </c>
      <c r="FL316" s="542" t="s">
        <v>102</v>
      </c>
      <c r="FM316" s="542" t="s">
        <v>102</v>
      </c>
      <c r="FN316" s="542" t="s">
        <v>102</v>
      </c>
      <c r="FO316" s="542" t="s">
        <v>102</v>
      </c>
      <c r="FP316" s="542" t="s">
        <v>102</v>
      </c>
      <c r="FQ316" s="542" t="s">
        <v>102</v>
      </c>
      <c r="FR316" s="542" t="s">
        <v>102</v>
      </c>
      <c r="FS316" s="542" t="s">
        <v>102</v>
      </c>
      <c r="FT316" s="542" t="s">
        <v>102</v>
      </c>
      <c r="FU316" s="542" t="s">
        <v>102</v>
      </c>
      <c r="FV316" s="542" t="s">
        <v>102</v>
      </c>
      <c r="FW316" s="542" t="s">
        <v>102</v>
      </c>
      <c r="FX316" s="542" t="s">
        <v>102</v>
      </c>
      <c r="FY316" s="542" t="s">
        <v>102</v>
      </c>
      <c r="FZ316" s="542" t="s">
        <v>102</v>
      </c>
      <c r="GA316" s="542" t="s">
        <v>102</v>
      </c>
      <c r="GB316" s="542" t="s">
        <v>102</v>
      </c>
      <c r="GC316" s="542" t="s">
        <v>102</v>
      </c>
      <c r="GD316" s="542" t="s">
        <v>102</v>
      </c>
      <c r="GE316" s="542" t="s">
        <v>102</v>
      </c>
      <c r="GF316" s="542" t="s">
        <v>102</v>
      </c>
      <c r="GG316" s="542" t="s">
        <v>102</v>
      </c>
      <c r="GH316" s="542" t="s">
        <v>102</v>
      </c>
      <c r="GI316" s="542" t="s">
        <v>102</v>
      </c>
      <c r="GJ316" s="542" t="s">
        <v>102</v>
      </c>
      <c r="GK316" s="542" t="s">
        <v>102</v>
      </c>
      <c r="GL316" s="542" t="s">
        <v>102</v>
      </c>
      <c r="GM316" s="542" t="s">
        <v>102</v>
      </c>
      <c r="GN316" s="542" t="s">
        <v>102</v>
      </c>
      <c r="GO316" s="542" t="s">
        <v>102</v>
      </c>
      <c r="GP316" s="542" t="s">
        <v>102</v>
      </c>
      <c r="GQ316" s="542" t="s">
        <v>102</v>
      </c>
      <c r="GR316" s="542" t="s">
        <v>102</v>
      </c>
      <c r="GS316" s="542" t="s">
        <v>102</v>
      </c>
      <c r="GT316" s="542" t="s">
        <v>102</v>
      </c>
      <c r="GU316" s="542" t="s">
        <v>102</v>
      </c>
      <c r="GV316" s="542" t="s">
        <v>102</v>
      </c>
      <c r="GW316" s="542" t="s">
        <v>102</v>
      </c>
      <c r="GX316" s="542" t="s">
        <v>102</v>
      </c>
      <c r="GY316" s="542" t="s">
        <v>102</v>
      </c>
      <c r="GZ316" s="542" t="s">
        <v>102</v>
      </c>
      <c r="HA316" s="542" t="s">
        <v>102</v>
      </c>
      <c r="HB316" s="542" t="s">
        <v>102</v>
      </c>
      <c r="HC316" s="511" t="str">
        <f t="shared" si="4"/>
        <v>2010-390093</v>
      </c>
    </row>
    <row r="317" spans="1:211" s="514" customFormat="1" ht="48" hidden="1" customHeight="1" x14ac:dyDescent="0.15">
      <c r="A317" s="511" t="s">
        <v>4700</v>
      </c>
      <c r="B317" s="512" t="s">
        <v>14448</v>
      </c>
      <c r="C317" s="513">
        <v>38468</v>
      </c>
      <c r="D317" s="512" t="s">
        <v>8419</v>
      </c>
      <c r="E317" s="512" t="s">
        <v>8420</v>
      </c>
      <c r="F317" s="512" t="s">
        <v>8421</v>
      </c>
      <c r="G317" s="513">
        <v>38682</v>
      </c>
      <c r="H317" s="512" t="s">
        <v>14449</v>
      </c>
      <c r="I317" s="512" t="s">
        <v>10051</v>
      </c>
      <c r="J317" s="513">
        <v>38663</v>
      </c>
      <c r="K317" s="512"/>
      <c r="L317" s="512"/>
      <c r="M317" s="512"/>
      <c r="N317" s="511"/>
      <c r="O317" s="511"/>
      <c r="P317" s="512"/>
      <c r="Q317" s="511"/>
      <c r="R317" s="511"/>
      <c r="S317" s="514" t="s">
        <v>14450</v>
      </c>
      <c r="T317" s="511">
        <v>2010</v>
      </c>
      <c r="U317" s="515" t="s">
        <v>14295</v>
      </c>
      <c r="V317" s="514">
        <v>155</v>
      </c>
      <c r="W317" s="514">
        <v>2</v>
      </c>
      <c r="X317" s="514">
        <v>1</v>
      </c>
      <c r="Y317" s="513">
        <v>35212</v>
      </c>
      <c r="Z317" s="512" t="s">
        <v>14451</v>
      </c>
      <c r="AA317" s="512" t="s">
        <v>14452</v>
      </c>
      <c r="AB317" s="513">
        <v>38288</v>
      </c>
      <c r="AC317" s="513">
        <v>38784</v>
      </c>
      <c r="AD317" s="512" t="s">
        <v>14453</v>
      </c>
      <c r="AE317" s="513">
        <v>38145</v>
      </c>
      <c r="AF317" s="512" t="s">
        <v>11428</v>
      </c>
      <c r="AG317" s="512" t="s">
        <v>14452</v>
      </c>
      <c r="AH317" s="516">
        <v>3752588</v>
      </c>
      <c r="AI317" s="513">
        <v>38708</v>
      </c>
      <c r="AJ317" s="513" t="s">
        <v>138</v>
      </c>
      <c r="AK317" s="511" t="s">
        <v>138</v>
      </c>
      <c r="AL317" s="513" t="s">
        <v>138</v>
      </c>
      <c r="AM317" s="511" t="s">
        <v>138</v>
      </c>
      <c r="AN317" s="511" t="s">
        <v>14454</v>
      </c>
      <c r="AO317" s="511" t="s">
        <v>135</v>
      </c>
      <c r="AP317" s="511" t="s">
        <v>14455</v>
      </c>
      <c r="AQ317" s="511" t="s">
        <v>14456</v>
      </c>
      <c r="AR317" s="511" t="s">
        <v>14457</v>
      </c>
      <c r="AS317" s="511" t="s">
        <v>136</v>
      </c>
      <c r="AT317" s="511" t="s">
        <v>136</v>
      </c>
      <c r="AU317" s="511" t="s">
        <v>14458</v>
      </c>
      <c r="AV317" s="511" t="s">
        <v>14459</v>
      </c>
      <c r="AW317" s="511" t="s">
        <v>136</v>
      </c>
      <c r="AX317" s="511" t="s">
        <v>14458</v>
      </c>
      <c r="AY317" s="511" t="s">
        <v>137</v>
      </c>
      <c r="AZ317" s="511" t="s">
        <v>137</v>
      </c>
      <c r="BA317" s="511" t="s">
        <v>138</v>
      </c>
      <c r="BB317" s="511">
        <v>397051553</v>
      </c>
      <c r="BC317" s="512" t="s">
        <v>132</v>
      </c>
      <c r="BD317" s="511" t="s">
        <v>133</v>
      </c>
      <c r="BE317" s="511" t="s">
        <v>138</v>
      </c>
      <c r="BF317" s="511" t="s">
        <v>14460</v>
      </c>
      <c r="BG317" s="511" t="s">
        <v>14461</v>
      </c>
      <c r="BH317" s="511" t="s">
        <v>9172</v>
      </c>
      <c r="BI317" s="511">
        <v>4</v>
      </c>
      <c r="BJ317" s="511">
        <v>7</v>
      </c>
      <c r="BK317" s="511" t="s">
        <v>14462</v>
      </c>
      <c r="BL317" s="511" t="s">
        <v>138</v>
      </c>
      <c r="BM317" s="511" t="s">
        <v>14463</v>
      </c>
      <c r="BN317" s="511" t="s">
        <v>14464</v>
      </c>
      <c r="BO317" s="511" t="s">
        <v>8863</v>
      </c>
      <c r="BP317" s="513" t="s">
        <v>14465</v>
      </c>
      <c r="BQ317" s="511" t="s">
        <v>138</v>
      </c>
      <c r="BR317" s="511" t="s">
        <v>8482</v>
      </c>
      <c r="BS317" s="511" t="s">
        <v>14466</v>
      </c>
      <c r="BT317" s="511" t="s">
        <v>134</v>
      </c>
      <c r="BU317" s="511" t="s">
        <v>14467</v>
      </c>
      <c r="BV317" s="511">
        <v>1</v>
      </c>
      <c r="BW317" s="511">
        <v>1</v>
      </c>
      <c r="BX317" s="511" t="s">
        <v>14468</v>
      </c>
      <c r="BY317" s="511" t="s">
        <v>138</v>
      </c>
      <c r="BZ317" s="511">
        <v>25</v>
      </c>
      <c r="CA317" s="511" t="s">
        <v>14469</v>
      </c>
      <c r="CB317" s="511" t="s">
        <v>14470</v>
      </c>
      <c r="CC317" s="511" t="s">
        <v>138</v>
      </c>
      <c r="CD317" s="511" t="s">
        <v>138</v>
      </c>
      <c r="CE317" s="542" t="s">
        <v>102</v>
      </c>
      <c r="CF317" s="542" t="s">
        <v>102</v>
      </c>
      <c r="CG317" s="542" t="s">
        <v>102</v>
      </c>
      <c r="CH317" s="542" t="s">
        <v>102</v>
      </c>
      <c r="CI317" s="542" t="s">
        <v>102</v>
      </c>
      <c r="CJ317" s="542" t="s">
        <v>102</v>
      </c>
      <c r="CK317" s="542" t="s">
        <v>102</v>
      </c>
      <c r="CL317" s="542" t="s">
        <v>102</v>
      </c>
      <c r="CM317" s="542" t="s">
        <v>102</v>
      </c>
      <c r="CN317" s="542" t="s">
        <v>102</v>
      </c>
      <c r="CO317" s="542" t="s">
        <v>102</v>
      </c>
      <c r="CP317" s="542" t="s">
        <v>102</v>
      </c>
      <c r="CQ317" s="542" t="s">
        <v>102</v>
      </c>
      <c r="CR317" s="542" t="s">
        <v>102</v>
      </c>
      <c r="CS317" s="542" t="s">
        <v>102</v>
      </c>
      <c r="CT317" s="542" t="s">
        <v>102</v>
      </c>
      <c r="CU317" s="542" t="s">
        <v>102</v>
      </c>
      <c r="CV317" s="542" t="s">
        <v>102</v>
      </c>
      <c r="CW317" s="542" t="s">
        <v>102</v>
      </c>
      <c r="CX317" s="542" t="s">
        <v>102</v>
      </c>
      <c r="CY317" s="542" t="s">
        <v>102</v>
      </c>
      <c r="CZ317" s="542" t="s">
        <v>102</v>
      </c>
      <c r="DA317" s="542" t="s">
        <v>102</v>
      </c>
      <c r="DB317" s="542" t="s">
        <v>102</v>
      </c>
      <c r="DC317" s="542" t="s">
        <v>102</v>
      </c>
      <c r="DD317" s="542" t="s">
        <v>102</v>
      </c>
      <c r="DE317" s="542" t="s">
        <v>102</v>
      </c>
      <c r="DF317" s="542" t="s">
        <v>102</v>
      </c>
      <c r="DG317" s="542" t="s">
        <v>102</v>
      </c>
      <c r="DH317" s="542" t="s">
        <v>102</v>
      </c>
      <c r="DI317" s="542" t="s">
        <v>102</v>
      </c>
      <c r="DJ317" s="542" t="s">
        <v>102</v>
      </c>
      <c r="DK317" s="542" t="s">
        <v>102</v>
      </c>
      <c r="DL317" s="542" t="s">
        <v>102</v>
      </c>
      <c r="DM317" s="542" t="s">
        <v>102</v>
      </c>
      <c r="DN317" s="542" t="s">
        <v>102</v>
      </c>
      <c r="DO317" s="542" t="s">
        <v>102</v>
      </c>
      <c r="DP317" s="542" t="s">
        <v>102</v>
      </c>
      <c r="DQ317" s="542" t="s">
        <v>102</v>
      </c>
      <c r="DR317" s="542" t="s">
        <v>102</v>
      </c>
      <c r="DS317" s="542" t="s">
        <v>102</v>
      </c>
      <c r="DT317" s="542" t="s">
        <v>102</v>
      </c>
      <c r="DU317" s="542" t="s">
        <v>102</v>
      </c>
      <c r="DV317" s="542" t="s">
        <v>102</v>
      </c>
      <c r="DW317" s="542" t="s">
        <v>102</v>
      </c>
      <c r="DX317" s="542" t="s">
        <v>102</v>
      </c>
      <c r="DY317" s="542" t="s">
        <v>102</v>
      </c>
      <c r="DZ317" s="542" t="s">
        <v>102</v>
      </c>
      <c r="EA317" s="542" t="s">
        <v>102</v>
      </c>
      <c r="EB317" s="542" t="s">
        <v>102</v>
      </c>
      <c r="EC317" s="542" t="s">
        <v>102</v>
      </c>
      <c r="ED317" s="542" t="s">
        <v>102</v>
      </c>
      <c r="EE317" s="542" t="s">
        <v>102</v>
      </c>
      <c r="EF317" s="542" t="s">
        <v>102</v>
      </c>
      <c r="EG317" s="542" t="s">
        <v>102</v>
      </c>
      <c r="EH317" s="542" t="s">
        <v>102</v>
      </c>
      <c r="EI317" s="542" t="s">
        <v>102</v>
      </c>
      <c r="EJ317" s="542" t="s">
        <v>102</v>
      </c>
      <c r="EK317" s="542" t="s">
        <v>102</v>
      </c>
      <c r="EL317" s="542" t="s">
        <v>102</v>
      </c>
      <c r="EM317" s="542" t="s">
        <v>102</v>
      </c>
      <c r="EN317" s="542" t="s">
        <v>102</v>
      </c>
      <c r="EO317" s="542" t="s">
        <v>102</v>
      </c>
      <c r="EP317" s="542" t="s">
        <v>102</v>
      </c>
      <c r="EQ317" s="542" t="s">
        <v>102</v>
      </c>
      <c r="ER317" s="542" t="s">
        <v>102</v>
      </c>
      <c r="ES317" s="542" t="s">
        <v>102</v>
      </c>
      <c r="ET317" s="542" t="s">
        <v>102</v>
      </c>
      <c r="EU317" s="542" t="s">
        <v>102</v>
      </c>
      <c r="EV317" s="542" t="s">
        <v>102</v>
      </c>
      <c r="EW317" s="542" t="s">
        <v>102</v>
      </c>
      <c r="EX317" s="542" t="s">
        <v>102</v>
      </c>
      <c r="EY317" s="542" t="s">
        <v>102</v>
      </c>
      <c r="EZ317" s="542" t="s">
        <v>102</v>
      </c>
      <c r="FA317" s="542" t="s">
        <v>102</v>
      </c>
      <c r="FB317" s="542" t="s">
        <v>102</v>
      </c>
      <c r="FC317" s="542" t="s">
        <v>102</v>
      </c>
      <c r="FD317" s="542" t="s">
        <v>102</v>
      </c>
      <c r="FE317" s="542" t="s">
        <v>102</v>
      </c>
      <c r="FF317" s="542" t="s">
        <v>102</v>
      </c>
      <c r="FG317" s="542" t="s">
        <v>102</v>
      </c>
      <c r="FH317" s="542" t="s">
        <v>102</v>
      </c>
      <c r="FI317" s="542" t="s">
        <v>102</v>
      </c>
      <c r="FJ317" s="542" t="s">
        <v>102</v>
      </c>
      <c r="FK317" s="542" t="s">
        <v>102</v>
      </c>
      <c r="FL317" s="542" t="s">
        <v>102</v>
      </c>
      <c r="FM317" s="542" t="s">
        <v>102</v>
      </c>
      <c r="FN317" s="542" t="s">
        <v>102</v>
      </c>
      <c r="FO317" s="542" t="s">
        <v>102</v>
      </c>
      <c r="FP317" s="542" t="s">
        <v>102</v>
      </c>
      <c r="FQ317" s="542" t="s">
        <v>102</v>
      </c>
      <c r="FR317" s="542" t="s">
        <v>102</v>
      </c>
      <c r="FS317" s="542" t="s">
        <v>102</v>
      </c>
      <c r="FT317" s="542" t="s">
        <v>102</v>
      </c>
      <c r="FU317" s="542" t="s">
        <v>102</v>
      </c>
      <c r="FV317" s="542" t="s">
        <v>102</v>
      </c>
      <c r="FW317" s="542" t="s">
        <v>102</v>
      </c>
      <c r="FX317" s="542" t="s">
        <v>102</v>
      </c>
      <c r="FY317" s="542" t="s">
        <v>102</v>
      </c>
      <c r="FZ317" s="542" t="s">
        <v>102</v>
      </c>
      <c r="GA317" s="542" t="s">
        <v>102</v>
      </c>
      <c r="GB317" s="542" t="s">
        <v>102</v>
      </c>
      <c r="GC317" s="542" t="s">
        <v>102</v>
      </c>
      <c r="GD317" s="542" t="s">
        <v>102</v>
      </c>
      <c r="GE317" s="542" t="s">
        <v>102</v>
      </c>
      <c r="GF317" s="542" t="s">
        <v>102</v>
      </c>
      <c r="GG317" s="542" t="s">
        <v>102</v>
      </c>
      <c r="GH317" s="542" t="s">
        <v>102</v>
      </c>
      <c r="GI317" s="542" t="s">
        <v>102</v>
      </c>
      <c r="GJ317" s="542" t="s">
        <v>102</v>
      </c>
      <c r="GK317" s="542" t="s">
        <v>102</v>
      </c>
      <c r="GL317" s="542" t="s">
        <v>102</v>
      </c>
      <c r="GM317" s="542" t="s">
        <v>102</v>
      </c>
      <c r="GN317" s="542" t="s">
        <v>102</v>
      </c>
      <c r="GO317" s="542" t="s">
        <v>102</v>
      </c>
      <c r="GP317" s="542" t="s">
        <v>102</v>
      </c>
      <c r="GQ317" s="542" t="s">
        <v>102</v>
      </c>
      <c r="GR317" s="542" t="s">
        <v>102</v>
      </c>
      <c r="GS317" s="542" t="s">
        <v>102</v>
      </c>
      <c r="GT317" s="542" t="s">
        <v>102</v>
      </c>
      <c r="GU317" s="542" t="s">
        <v>102</v>
      </c>
      <c r="GV317" s="542" t="s">
        <v>102</v>
      </c>
      <c r="GW317" s="542" t="s">
        <v>102</v>
      </c>
      <c r="GX317" s="542" t="s">
        <v>102</v>
      </c>
      <c r="GY317" s="542" t="s">
        <v>102</v>
      </c>
      <c r="GZ317" s="542" t="s">
        <v>102</v>
      </c>
      <c r="HA317" s="542" t="s">
        <v>102</v>
      </c>
      <c r="HB317" s="542" t="s">
        <v>102</v>
      </c>
      <c r="HC317" s="511" t="str">
        <f t="shared" si="4"/>
        <v>2005-010121</v>
      </c>
    </row>
    <row r="318" spans="1:211" s="514" customFormat="1" ht="48" hidden="1" customHeight="1" x14ac:dyDescent="0.15">
      <c r="A318" s="511" t="s">
        <v>4700</v>
      </c>
      <c r="B318" s="512" t="s">
        <v>14471</v>
      </c>
      <c r="C318" s="513">
        <v>39715</v>
      </c>
      <c r="D318" s="512" t="s">
        <v>8419</v>
      </c>
      <c r="E318" s="512" t="s">
        <v>8452</v>
      </c>
      <c r="F318" s="512" t="s">
        <v>8421</v>
      </c>
      <c r="G318" s="513">
        <v>40175</v>
      </c>
      <c r="H318" s="512" t="s">
        <v>14472</v>
      </c>
      <c r="I318" s="512" t="s">
        <v>8500</v>
      </c>
      <c r="J318" s="513">
        <v>40031</v>
      </c>
      <c r="K318" s="512" t="s">
        <v>14473</v>
      </c>
      <c r="L318" s="512"/>
      <c r="M318" s="512"/>
      <c r="N318" s="513">
        <v>40066</v>
      </c>
      <c r="O318" s="511"/>
      <c r="P318" s="512" t="s">
        <v>8625</v>
      </c>
      <c r="Q318" s="513">
        <v>40157</v>
      </c>
      <c r="R318" s="511"/>
      <c r="S318" s="514" t="s">
        <v>14474</v>
      </c>
      <c r="T318" s="511">
        <v>2010</v>
      </c>
      <c r="U318" s="515" t="s">
        <v>14295</v>
      </c>
      <c r="V318" s="514">
        <v>155</v>
      </c>
      <c r="W318" s="514">
        <v>2</v>
      </c>
      <c r="X318" s="514">
        <v>2</v>
      </c>
      <c r="Y318" s="513">
        <v>35212</v>
      </c>
      <c r="Z318" s="512" t="s">
        <v>14451</v>
      </c>
      <c r="AA318" s="512" t="s">
        <v>14452</v>
      </c>
      <c r="AB318" s="513">
        <v>38288</v>
      </c>
      <c r="AC318" s="513">
        <v>38784</v>
      </c>
      <c r="AD318" s="512" t="s">
        <v>14453</v>
      </c>
      <c r="AE318" s="513">
        <v>38145</v>
      </c>
      <c r="AF318" s="512" t="s">
        <v>11428</v>
      </c>
      <c r="AG318" s="512" t="s">
        <v>14452</v>
      </c>
      <c r="AH318" s="516">
        <v>3752588</v>
      </c>
      <c r="AI318" s="513">
        <v>38708</v>
      </c>
      <c r="AJ318" s="513" t="s">
        <v>138</v>
      </c>
      <c r="AK318" s="511" t="s">
        <v>138</v>
      </c>
      <c r="AL318" s="513" t="s">
        <v>138</v>
      </c>
      <c r="AM318" s="511" t="s">
        <v>138</v>
      </c>
      <c r="AN318" s="511" t="s">
        <v>14454</v>
      </c>
      <c r="AO318" s="511" t="s">
        <v>135</v>
      </c>
      <c r="AP318" s="511" t="s">
        <v>14455</v>
      </c>
      <c r="AQ318" s="511" t="s">
        <v>14456</v>
      </c>
      <c r="AR318" s="511" t="s">
        <v>14457</v>
      </c>
      <c r="AS318" s="511" t="s">
        <v>136</v>
      </c>
      <c r="AT318" s="511" t="s">
        <v>136</v>
      </c>
      <c r="AU318" s="511" t="s">
        <v>14458</v>
      </c>
      <c r="AV318" s="511" t="s">
        <v>14459</v>
      </c>
      <c r="AW318" s="511" t="s">
        <v>136</v>
      </c>
      <c r="AX318" s="511" t="s">
        <v>14458</v>
      </c>
      <c r="AY318" s="511" t="s">
        <v>137</v>
      </c>
      <c r="AZ318" s="511" t="s">
        <v>137</v>
      </c>
      <c r="BA318" s="511" t="s">
        <v>138</v>
      </c>
      <c r="BB318" s="511">
        <v>397051553</v>
      </c>
      <c r="BC318" s="512" t="s">
        <v>132</v>
      </c>
      <c r="BD318" s="511" t="s">
        <v>133</v>
      </c>
      <c r="BE318" s="511" t="s">
        <v>138</v>
      </c>
      <c r="BF318" s="511" t="s">
        <v>14460</v>
      </c>
      <c r="BG318" s="511" t="s">
        <v>14461</v>
      </c>
      <c r="BH318" s="511" t="s">
        <v>9172</v>
      </c>
      <c r="BI318" s="511">
        <v>4</v>
      </c>
      <c r="BJ318" s="511">
        <v>7</v>
      </c>
      <c r="BK318" s="511" t="s">
        <v>14462</v>
      </c>
      <c r="BL318" s="511" t="s">
        <v>138</v>
      </c>
      <c r="BM318" s="511" t="s">
        <v>14463</v>
      </c>
      <c r="BN318" s="511" t="s">
        <v>14464</v>
      </c>
      <c r="BO318" s="511" t="s">
        <v>8863</v>
      </c>
      <c r="BP318" s="513" t="s">
        <v>14465</v>
      </c>
      <c r="BQ318" s="511" t="s">
        <v>138</v>
      </c>
      <c r="BR318" s="511" t="s">
        <v>8482</v>
      </c>
      <c r="BS318" s="511" t="s">
        <v>14466</v>
      </c>
      <c r="BT318" s="511" t="s">
        <v>134</v>
      </c>
      <c r="BU318" s="511" t="s">
        <v>14467</v>
      </c>
      <c r="BV318" s="511">
        <v>1</v>
      </c>
      <c r="BW318" s="511">
        <v>1</v>
      </c>
      <c r="BX318" s="511" t="s">
        <v>14468</v>
      </c>
      <c r="BY318" s="511" t="s">
        <v>138</v>
      </c>
      <c r="BZ318" s="511">
        <v>25</v>
      </c>
      <c r="CA318" s="511" t="s">
        <v>14469</v>
      </c>
      <c r="CB318" s="511" t="s">
        <v>14470</v>
      </c>
      <c r="CC318" s="511" t="s">
        <v>138</v>
      </c>
      <c r="CD318" s="511" t="s">
        <v>138</v>
      </c>
      <c r="CE318" s="542" t="s">
        <v>14475</v>
      </c>
      <c r="CF318" s="542" t="s">
        <v>14475</v>
      </c>
      <c r="CG318" s="542" t="s">
        <v>14475</v>
      </c>
      <c r="CH318" s="542" t="s">
        <v>14476</v>
      </c>
      <c r="CI318" s="542" t="s">
        <v>14477</v>
      </c>
      <c r="CJ318" s="542" t="s">
        <v>14478</v>
      </c>
      <c r="CK318" s="542" t="s">
        <v>14479</v>
      </c>
      <c r="CL318" s="542" t="s">
        <v>14480</v>
      </c>
      <c r="CM318" s="542" t="s">
        <v>14481</v>
      </c>
      <c r="CN318" s="542" t="s">
        <v>14482</v>
      </c>
      <c r="CO318" s="542" t="s">
        <v>14483</v>
      </c>
      <c r="CP318" s="542" t="s">
        <v>14484</v>
      </c>
      <c r="CQ318" s="542" t="s">
        <v>14485</v>
      </c>
      <c r="CR318" s="542" t="s">
        <v>14486</v>
      </c>
      <c r="CS318" s="542" t="s">
        <v>14487</v>
      </c>
      <c r="CT318" s="542" t="s">
        <v>14488</v>
      </c>
      <c r="CU318" s="542" t="s">
        <v>14489</v>
      </c>
      <c r="CV318" s="542" t="s">
        <v>14490</v>
      </c>
      <c r="CW318" s="542" t="s">
        <v>14491</v>
      </c>
      <c r="CX318" s="542" t="s">
        <v>14492</v>
      </c>
      <c r="CY318" s="542" t="s">
        <v>14493</v>
      </c>
      <c r="CZ318" s="542" t="s">
        <v>14494</v>
      </c>
      <c r="DA318" s="542" t="s">
        <v>14495</v>
      </c>
      <c r="DB318" s="542" t="s">
        <v>14496</v>
      </c>
      <c r="DC318" s="542" t="s">
        <v>102</v>
      </c>
      <c r="DD318" s="542" t="s">
        <v>102</v>
      </c>
      <c r="DE318" s="542" t="s">
        <v>102</v>
      </c>
      <c r="DF318" s="542" t="s">
        <v>102</v>
      </c>
      <c r="DG318" s="542" t="s">
        <v>102</v>
      </c>
      <c r="DH318" s="542" t="s">
        <v>102</v>
      </c>
      <c r="DI318" s="542" t="s">
        <v>102</v>
      </c>
      <c r="DJ318" s="542" t="s">
        <v>102</v>
      </c>
      <c r="DK318" s="542" t="s">
        <v>102</v>
      </c>
      <c r="DL318" s="542" t="s">
        <v>102</v>
      </c>
      <c r="DM318" s="542" t="s">
        <v>102</v>
      </c>
      <c r="DN318" s="542" t="s">
        <v>102</v>
      </c>
      <c r="DO318" s="542" t="s">
        <v>102</v>
      </c>
      <c r="DP318" s="542" t="s">
        <v>102</v>
      </c>
      <c r="DQ318" s="542" t="s">
        <v>102</v>
      </c>
      <c r="DR318" s="542" t="s">
        <v>102</v>
      </c>
      <c r="DS318" s="542" t="s">
        <v>102</v>
      </c>
      <c r="DT318" s="542" t="s">
        <v>102</v>
      </c>
      <c r="DU318" s="542" t="s">
        <v>102</v>
      </c>
      <c r="DV318" s="542" t="s">
        <v>102</v>
      </c>
      <c r="DW318" s="542" t="s">
        <v>102</v>
      </c>
      <c r="DX318" s="542" t="s">
        <v>102</v>
      </c>
      <c r="DY318" s="542" t="s">
        <v>102</v>
      </c>
      <c r="DZ318" s="542" t="s">
        <v>102</v>
      </c>
      <c r="EA318" s="542" t="s">
        <v>102</v>
      </c>
      <c r="EB318" s="542" t="s">
        <v>102</v>
      </c>
      <c r="EC318" s="542" t="s">
        <v>102</v>
      </c>
      <c r="ED318" s="542" t="s">
        <v>102</v>
      </c>
      <c r="EE318" s="542" t="s">
        <v>102</v>
      </c>
      <c r="EF318" s="542" t="s">
        <v>102</v>
      </c>
      <c r="EG318" s="542" t="s">
        <v>102</v>
      </c>
      <c r="EH318" s="542" t="s">
        <v>102</v>
      </c>
      <c r="EI318" s="542" t="s">
        <v>102</v>
      </c>
      <c r="EJ318" s="542" t="s">
        <v>102</v>
      </c>
      <c r="EK318" s="542" t="s">
        <v>102</v>
      </c>
      <c r="EL318" s="542" t="s">
        <v>102</v>
      </c>
      <c r="EM318" s="542" t="s">
        <v>102</v>
      </c>
      <c r="EN318" s="542" t="s">
        <v>102</v>
      </c>
      <c r="EO318" s="542" t="s">
        <v>102</v>
      </c>
      <c r="EP318" s="542" t="s">
        <v>102</v>
      </c>
      <c r="EQ318" s="542" t="s">
        <v>102</v>
      </c>
      <c r="ER318" s="542" t="s">
        <v>102</v>
      </c>
      <c r="ES318" s="542" t="s">
        <v>102</v>
      </c>
      <c r="ET318" s="542" t="s">
        <v>102</v>
      </c>
      <c r="EU318" s="542" t="s">
        <v>102</v>
      </c>
      <c r="EV318" s="542" t="s">
        <v>102</v>
      </c>
      <c r="EW318" s="542" t="s">
        <v>102</v>
      </c>
      <c r="EX318" s="542" t="s">
        <v>102</v>
      </c>
      <c r="EY318" s="542" t="s">
        <v>102</v>
      </c>
      <c r="EZ318" s="542" t="s">
        <v>102</v>
      </c>
      <c r="FA318" s="542" t="s">
        <v>102</v>
      </c>
      <c r="FB318" s="542" t="s">
        <v>102</v>
      </c>
      <c r="FC318" s="542" t="s">
        <v>102</v>
      </c>
      <c r="FD318" s="542" t="s">
        <v>102</v>
      </c>
      <c r="FE318" s="542" t="s">
        <v>102</v>
      </c>
      <c r="FF318" s="542" t="s">
        <v>102</v>
      </c>
      <c r="FG318" s="542" t="s">
        <v>102</v>
      </c>
      <c r="FH318" s="542" t="s">
        <v>102</v>
      </c>
      <c r="FI318" s="542" t="s">
        <v>102</v>
      </c>
      <c r="FJ318" s="542" t="s">
        <v>102</v>
      </c>
      <c r="FK318" s="542" t="s">
        <v>102</v>
      </c>
      <c r="FL318" s="542" t="s">
        <v>102</v>
      </c>
      <c r="FM318" s="542" t="s">
        <v>102</v>
      </c>
      <c r="FN318" s="542" t="s">
        <v>102</v>
      </c>
      <c r="FO318" s="542" t="s">
        <v>102</v>
      </c>
      <c r="FP318" s="542" t="s">
        <v>102</v>
      </c>
      <c r="FQ318" s="542" t="s">
        <v>102</v>
      </c>
      <c r="FR318" s="542" t="s">
        <v>102</v>
      </c>
      <c r="FS318" s="542" t="s">
        <v>102</v>
      </c>
      <c r="FT318" s="542" t="s">
        <v>102</v>
      </c>
      <c r="FU318" s="542" t="s">
        <v>102</v>
      </c>
      <c r="FV318" s="542" t="s">
        <v>102</v>
      </c>
      <c r="FW318" s="542" t="s">
        <v>102</v>
      </c>
      <c r="FX318" s="542" t="s">
        <v>102</v>
      </c>
      <c r="FY318" s="542" t="s">
        <v>102</v>
      </c>
      <c r="FZ318" s="542" t="s">
        <v>102</v>
      </c>
      <c r="GA318" s="542" t="s">
        <v>102</v>
      </c>
      <c r="GB318" s="542" t="s">
        <v>102</v>
      </c>
      <c r="GC318" s="542" t="s">
        <v>102</v>
      </c>
      <c r="GD318" s="542" t="s">
        <v>102</v>
      </c>
      <c r="GE318" s="542" t="s">
        <v>102</v>
      </c>
      <c r="GF318" s="542" t="s">
        <v>102</v>
      </c>
      <c r="GG318" s="542" t="s">
        <v>102</v>
      </c>
      <c r="GH318" s="542" t="s">
        <v>102</v>
      </c>
      <c r="GI318" s="542" t="s">
        <v>102</v>
      </c>
      <c r="GJ318" s="542" t="s">
        <v>102</v>
      </c>
      <c r="GK318" s="542" t="s">
        <v>102</v>
      </c>
      <c r="GL318" s="542" t="s">
        <v>102</v>
      </c>
      <c r="GM318" s="542" t="s">
        <v>102</v>
      </c>
      <c r="GN318" s="542" t="s">
        <v>102</v>
      </c>
      <c r="GO318" s="542" t="s">
        <v>102</v>
      </c>
      <c r="GP318" s="542" t="s">
        <v>102</v>
      </c>
      <c r="GQ318" s="542" t="s">
        <v>102</v>
      </c>
      <c r="GR318" s="542" t="s">
        <v>102</v>
      </c>
      <c r="GS318" s="542" t="s">
        <v>102</v>
      </c>
      <c r="GT318" s="542" t="s">
        <v>102</v>
      </c>
      <c r="GU318" s="542" t="s">
        <v>102</v>
      </c>
      <c r="GV318" s="542" t="s">
        <v>102</v>
      </c>
      <c r="GW318" s="542" t="s">
        <v>102</v>
      </c>
      <c r="GX318" s="542" t="s">
        <v>102</v>
      </c>
      <c r="GY318" s="542" t="s">
        <v>102</v>
      </c>
      <c r="GZ318" s="542" t="s">
        <v>102</v>
      </c>
      <c r="HA318" s="542" t="s">
        <v>102</v>
      </c>
      <c r="HB318" s="542" t="s">
        <v>102</v>
      </c>
      <c r="HC318" s="511" t="str">
        <f t="shared" si="4"/>
        <v>2008-800184</v>
      </c>
    </row>
    <row r="319" spans="1:211" s="514" customFormat="1" ht="48" hidden="1" customHeight="1" x14ac:dyDescent="0.15">
      <c r="A319" s="511" t="s">
        <v>4702</v>
      </c>
      <c r="B319" s="512" t="s">
        <v>14497</v>
      </c>
      <c r="C319" s="513">
        <v>40154</v>
      </c>
      <c r="D319" s="512" t="s">
        <v>8419</v>
      </c>
      <c r="E319" s="512" t="s">
        <v>8452</v>
      </c>
      <c r="F319" s="512" t="s">
        <v>8421</v>
      </c>
      <c r="G319" s="513">
        <v>40499</v>
      </c>
      <c r="H319" s="512" t="s">
        <v>14498</v>
      </c>
      <c r="I319" s="512" t="s">
        <v>8682</v>
      </c>
      <c r="J319" s="513">
        <v>40459</v>
      </c>
      <c r="K319" s="512"/>
      <c r="L319" s="512"/>
      <c r="M319" s="512"/>
      <c r="N319" s="513"/>
      <c r="O319" s="513"/>
      <c r="P319" s="512"/>
      <c r="Q319" s="513"/>
      <c r="R319" s="513"/>
      <c r="S319" s="511" t="s">
        <v>14499</v>
      </c>
      <c r="T319" s="511">
        <v>2011</v>
      </c>
      <c r="U319" s="515" t="s">
        <v>13222</v>
      </c>
      <c r="V319" s="514">
        <v>156</v>
      </c>
      <c r="W319" s="514">
        <v>1</v>
      </c>
      <c r="X319" s="514">
        <v>1</v>
      </c>
      <c r="Y319" s="513">
        <v>38175</v>
      </c>
      <c r="Z319" s="512" t="s">
        <v>14500</v>
      </c>
      <c r="AA319" s="512" t="s">
        <v>14501</v>
      </c>
      <c r="AB319" s="513">
        <v>38561</v>
      </c>
      <c r="AC319" s="513">
        <v>39883</v>
      </c>
      <c r="AD319" s="512" t="s">
        <v>14502</v>
      </c>
      <c r="AE319" s="513">
        <v>38796</v>
      </c>
      <c r="AF319" s="512" t="s">
        <v>138</v>
      </c>
      <c r="AG319" s="512" t="s">
        <v>14501</v>
      </c>
      <c r="AH319" s="516">
        <v>4236616</v>
      </c>
      <c r="AI319" s="513">
        <v>39808</v>
      </c>
      <c r="AJ319" s="513" t="s">
        <v>138</v>
      </c>
      <c r="AK319" s="511" t="s">
        <v>138</v>
      </c>
      <c r="AL319" s="513" t="s">
        <v>138</v>
      </c>
      <c r="AM319" s="511" t="s">
        <v>138</v>
      </c>
      <c r="AN319" s="511" t="s">
        <v>14503</v>
      </c>
      <c r="AO319" s="511" t="s">
        <v>3686</v>
      </c>
      <c r="AP319" s="511" t="s">
        <v>14504</v>
      </c>
      <c r="AQ319" s="511" t="s">
        <v>14505</v>
      </c>
      <c r="AR319" s="511" t="s">
        <v>14506</v>
      </c>
      <c r="AS319" s="511" t="s">
        <v>14507</v>
      </c>
      <c r="AT319" s="511" t="s">
        <v>14507</v>
      </c>
      <c r="AU319" s="511" t="s">
        <v>14508</v>
      </c>
      <c r="AV319" s="511" t="s">
        <v>14509</v>
      </c>
      <c r="AW319" s="511" t="s">
        <v>3687</v>
      </c>
      <c r="AX319" s="511" t="s">
        <v>14510</v>
      </c>
      <c r="AY319" s="511" t="s">
        <v>3688</v>
      </c>
      <c r="AZ319" s="511" t="s">
        <v>14511</v>
      </c>
      <c r="BA319" s="511" t="s">
        <v>3689</v>
      </c>
      <c r="BB319" s="511">
        <v>390005267</v>
      </c>
      <c r="BC319" s="512" t="s">
        <v>3683</v>
      </c>
      <c r="BD319" s="511" t="s">
        <v>3684</v>
      </c>
      <c r="BE319" s="511" t="s">
        <v>14512</v>
      </c>
      <c r="BF319" s="511" t="s">
        <v>3682</v>
      </c>
      <c r="BG319" s="511" t="s">
        <v>14513</v>
      </c>
      <c r="BH319" s="511" t="s">
        <v>9142</v>
      </c>
      <c r="BI319" s="511">
        <v>6</v>
      </c>
      <c r="BJ319" s="511">
        <v>21</v>
      </c>
      <c r="BK319" s="511" t="s">
        <v>14514</v>
      </c>
      <c r="BL319" s="511" t="s">
        <v>138</v>
      </c>
      <c r="BM319" s="511" t="s">
        <v>14515</v>
      </c>
      <c r="BN319" s="511" t="s">
        <v>138</v>
      </c>
      <c r="BO319" s="511" t="s">
        <v>9027</v>
      </c>
      <c r="BP319" s="513">
        <v>37974</v>
      </c>
      <c r="BQ319" s="511" t="s">
        <v>138</v>
      </c>
      <c r="BR319" s="511" t="s">
        <v>8482</v>
      </c>
      <c r="BS319" s="511" t="s">
        <v>14516</v>
      </c>
      <c r="BT319" s="511" t="s">
        <v>3685</v>
      </c>
      <c r="BU319" s="511" t="s">
        <v>14497</v>
      </c>
      <c r="BV319" s="511" t="s">
        <v>138</v>
      </c>
      <c r="BW319" s="511">
        <v>1</v>
      </c>
      <c r="BX319" s="511" t="s">
        <v>14517</v>
      </c>
      <c r="BY319" s="511" t="s">
        <v>138</v>
      </c>
      <c r="BZ319" s="511">
        <v>11</v>
      </c>
      <c r="CA319" s="511" t="s">
        <v>14518</v>
      </c>
      <c r="CB319" s="511" t="s">
        <v>14519</v>
      </c>
      <c r="CC319" s="511" t="s">
        <v>138</v>
      </c>
      <c r="CD319" s="511" t="s">
        <v>5515</v>
      </c>
      <c r="CE319" s="542" t="s">
        <v>14520</v>
      </c>
      <c r="CF319" s="542" t="s">
        <v>14521</v>
      </c>
      <c r="CG319" s="542" t="s">
        <v>14522</v>
      </c>
      <c r="CH319" s="542" t="s">
        <v>14523</v>
      </c>
      <c r="CI319" s="542" t="s">
        <v>14524</v>
      </c>
      <c r="CJ319" s="542" t="s">
        <v>14525</v>
      </c>
      <c r="CK319" s="542" t="s">
        <v>14526</v>
      </c>
      <c r="CL319" s="542" t="s">
        <v>14527</v>
      </c>
      <c r="CM319" s="542" t="s">
        <v>102</v>
      </c>
      <c r="CN319" s="542" t="s">
        <v>102</v>
      </c>
      <c r="CO319" s="542" t="s">
        <v>102</v>
      </c>
      <c r="CP319" s="542" t="s">
        <v>102</v>
      </c>
      <c r="CQ319" s="542" t="s">
        <v>102</v>
      </c>
      <c r="CR319" s="542" t="s">
        <v>102</v>
      </c>
      <c r="CS319" s="542" t="s">
        <v>102</v>
      </c>
      <c r="CT319" s="542" t="s">
        <v>102</v>
      </c>
      <c r="CU319" s="542" t="s">
        <v>102</v>
      </c>
      <c r="CV319" s="542" t="s">
        <v>102</v>
      </c>
      <c r="CW319" s="542" t="s">
        <v>102</v>
      </c>
      <c r="CX319" s="542" t="s">
        <v>102</v>
      </c>
      <c r="CY319" s="542" t="s">
        <v>102</v>
      </c>
      <c r="CZ319" s="542" t="s">
        <v>102</v>
      </c>
      <c r="DA319" s="542" t="s">
        <v>102</v>
      </c>
      <c r="DB319" s="542" t="s">
        <v>102</v>
      </c>
      <c r="DC319" s="542" t="s">
        <v>102</v>
      </c>
      <c r="DD319" s="542" t="s">
        <v>102</v>
      </c>
      <c r="DE319" s="542" t="s">
        <v>102</v>
      </c>
      <c r="DF319" s="542" t="s">
        <v>102</v>
      </c>
      <c r="DG319" s="542" t="s">
        <v>102</v>
      </c>
      <c r="DH319" s="542" t="s">
        <v>102</v>
      </c>
      <c r="DI319" s="542" t="s">
        <v>102</v>
      </c>
      <c r="DJ319" s="542" t="s">
        <v>102</v>
      </c>
      <c r="DK319" s="542" t="s">
        <v>102</v>
      </c>
      <c r="DL319" s="542" t="s">
        <v>102</v>
      </c>
      <c r="DM319" s="542" t="s">
        <v>102</v>
      </c>
      <c r="DN319" s="542" t="s">
        <v>102</v>
      </c>
      <c r="DO319" s="542" t="s">
        <v>102</v>
      </c>
      <c r="DP319" s="542" t="s">
        <v>102</v>
      </c>
      <c r="DQ319" s="542" t="s">
        <v>102</v>
      </c>
      <c r="DR319" s="542" t="s">
        <v>102</v>
      </c>
      <c r="DS319" s="542" t="s">
        <v>102</v>
      </c>
      <c r="DT319" s="542" t="s">
        <v>102</v>
      </c>
      <c r="DU319" s="542" t="s">
        <v>102</v>
      </c>
      <c r="DV319" s="542" t="s">
        <v>102</v>
      </c>
      <c r="DW319" s="542" t="s">
        <v>102</v>
      </c>
      <c r="DX319" s="542" t="s">
        <v>102</v>
      </c>
      <c r="DY319" s="542" t="s">
        <v>102</v>
      </c>
      <c r="DZ319" s="542" t="s">
        <v>102</v>
      </c>
      <c r="EA319" s="542" t="s">
        <v>102</v>
      </c>
      <c r="EB319" s="542" t="s">
        <v>102</v>
      </c>
      <c r="EC319" s="542" t="s">
        <v>102</v>
      </c>
      <c r="ED319" s="542" t="s">
        <v>102</v>
      </c>
      <c r="EE319" s="542" t="s">
        <v>102</v>
      </c>
      <c r="EF319" s="542" t="s">
        <v>102</v>
      </c>
      <c r="EG319" s="542" t="s">
        <v>102</v>
      </c>
      <c r="EH319" s="542" t="s">
        <v>102</v>
      </c>
      <c r="EI319" s="542" t="s">
        <v>102</v>
      </c>
      <c r="EJ319" s="542" t="s">
        <v>102</v>
      </c>
      <c r="EK319" s="542" t="s">
        <v>102</v>
      </c>
      <c r="EL319" s="542" t="s">
        <v>102</v>
      </c>
      <c r="EM319" s="542" t="s">
        <v>102</v>
      </c>
      <c r="EN319" s="542" t="s">
        <v>102</v>
      </c>
      <c r="EO319" s="542" t="s">
        <v>102</v>
      </c>
      <c r="EP319" s="542" t="s">
        <v>102</v>
      </c>
      <c r="EQ319" s="542" t="s">
        <v>102</v>
      </c>
      <c r="ER319" s="542" t="s">
        <v>102</v>
      </c>
      <c r="ES319" s="542" t="s">
        <v>102</v>
      </c>
      <c r="ET319" s="542" t="s">
        <v>102</v>
      </c>
      <c r="EU319" s="542" t="s">
        <v>102</v>
      </c>
      <c r="EV319" s="542" t="s">
        <v>102</v>
      </c>
      <c r="EW319" s="542" t="s">
        <v>102</v>
      </c>
      <c r="EX319" s="542" t="s">
        <v>102</v>
      </c>
      <c r="EY319" s="542" t="s">
        <v>102</v>
      </c>
      <c r="EZ319" s="542" t="s">
        <v>102</v>
      </c>
      <c r="FA319" s="542" t="s">
        <v>102</v>
      </c>
      <c r="FB319" s="542" t="s">
        <v>102</v>
      </c>
      <c r="FC319" s="542" t="s">
        <v>102</v>
      </c>
      <c r="FD319" s="542" t="s">
        <v>102</v>
      </c>
      <c r="FE319" s="542" t="s">
        <v>102</v>
      </c>
      <c r="FF319" s="542" t="s">
        <v>102</v>
      </c>
      <c r="FG319" s="542" t="s">
        <v>102</v>
      </c>
      <c r="FH319" s="542" t="s">
        <v>102</v>
      </c>
      <c r="FI319" s="542" t="s">
        <v>102</v>
      </c>
      <c r="FJ319" s="542" t="s">
        <v>102</v>
      </c>
      <c r="FK319" s="542" t="s">
        <v>102</v>
      </c>
      <c r="FL319" s="542" t="s">
        <v>102</v>
      </c>
      <c r="FM319" s="542" t="s">
        <v>102</v>
      </c>
      <c r="FN319" s="542" t="s">
        <v>102</v>
      </c>
      <c r="FO319" s="542" t="s">
        <v>102</v>
      </c>
      <c r="FP319" s="542" t="s">
        <v>102</v>
      </c>
      <c r="FQ319" s="542" t="s">
        <v>102</v>
      </c>
      <c r="FR319" s="542" t="s">
        <v>102</v>
      </c>
      <c r="FS319" s="542" t="s">
        <v>102</v>
      </c>
      <c r="FT319" s="542" t="s">
        <v>102</v>
      </c>
      <c r="FU319" s="542" t="s">
        <v>102</v>
      </c>
      <c r="FV319" s="542" t="s">
        <v>102</v>
      </c>
      <c r="FW319" s="542" t="s">
        <v>102</v>
      </c>
      <c r="FX319" s="542" t="s">
        <v>102</v>
      </c>
      <c r="FY319" s="542" t="s">
        <v>102</v>
      </c>
      <c r="FZ319" s="542" t="s">
        <v>102</v>
      </c>
      <c r="GA319" s="542" t="s">
        <v>102</v>
      </c>
      <c r="GB319" s="542" t="s">
        <v>102</v>
      </c>
      <c r="GC319" s="542" t="s">
        <v>102</v>
      </c>
      <c r="GD319" s="542" t="s">
        <v>102</v>
      </c>
      <c r="GE319" s="542" t="s">
        <v>102</v>
      </c>
      <c r="GF319" s="542" t="s">
        <v>102</v>
      </c>
      <c r="GG319" s="542" t="s">
        <v>102</v>
      </c>
      <c r="GH319" s="542" t="s">
        <v>102</v>
      </c>
      <c r="GI319" s="542" t="s">
        <v>102</v>
      </c>
      <c r="GJ319" s="542" t="s">
        <v>102</v>
      </c>
      <c r="GK319" s="542" t="s">
        <v>102</v>
      </c>
      <c r="GL319" s="542" t="s">
        <v>102</v>
      </c>
      <c r="GM319" s="542" t="s">
        <v>102</v>
      </c>
      <c r="GN319" s="542" t="s">
        <v>102</v>
      </c>
      <c r="GO319" s="542" t="s">
        <v>102</v>
      </c>
      <c r="GP319" s="542" t="s">
        <v>102</v>
      </c>
      <c r="GQ319" s="542" t="s">
        <v>102</v>
      </c>
      <c r="GR319" s="542" t="s">
        <v>102</v>
      </c>
      <c r="GS319" s="542" t="s">
        <v>102</v>
      </c>
      <c r="GT319" s="542" t="s">
        <v>102</v>
      </c>
      <c r="GU319" s="542" t="s">
        <v>102</v>
      </c>
      <c r="GV319" s="542" t="s">
        <v>102</v>
      </c>
      <c r="GW319" s="542" t="s">
        <v>102</v>
      </c>
      <c r="GX319" s="542" t="s">
        <v>102</v>
      </c>
      <c r="GY319" s="542" t="s">
        <v>102</v>
      </c>
      <c r="GZ319" s="542" t="s">
        <v>102</v>
      </c>
      <c r="HA319" s="542" t="s">
        <v>102</v>
      </c>
      <c r="HB319" s="542" t="s">
        <v>102</v>
      </c>
      <c r="HC319" s="511" t="str">
        <f t="shared" si="4"/>
        <v>2009-800244</v>
      </c>
    </row>
    <row r="320" spans="1:211" s="514" customFormat="1" ht="48" hidden="1" customHeight="1" x14ac:dyDescent="0.15">
      <c r="A320" s="511" t="s">
        <v>4705</v>
      </c>
      <c r="B320" s="512" t="s">
        <v>14528</v>
      </c>
      <c r="C320" s="513">
        <v>40175</v>
      </c>
      <c r="D320" s="512" t="s">
        <v>8419</v>
      </c>
      <c r="E320" s="512" t="s">
        <v>8452</v>
      </c>
      <c r="F320" s="512" t="s">
        <v>8421</v>
      </c>
      <c r="G320" s="513">
        <v>40765</v>
      </c>
      <c r="H320" s="512" t="s">
        <v>14529</v>
      </c>
      <c r="I320" s="512" t="s">
        <v>8500</v>
      </c>
      <c r="J320" s="513">
        <v>40506</v>
      </c>
      <c r="K320" s="512" t="s">
        <v>14530</v>
      </c>
      <c r="L320" s="512"/>
      <c r="M320" s="512"/>
      <c r="N320" s="513">
        <v>40536</v>
      </c>
      <c r="O320" s="513"/>
      <c r="P320" s="512" t="s">
        <v>8625</v>
      </c>
      <c r="Q320" s="513">
        <v>40751</v>
      </c>
      <c r="R320" s="513"/>
      <c r="S320" s="511" t="s">
        <v>14531</v>
      </c>
      <c r="T320" s="511">
        <v>2011</v>
      </c>
      <c r="U320" s="515" t="s">
        <v>13222</v>
      </c>
      <c r="V320" s="514">
        <v>157</v>
      </c>
      <c r="W320" s="514">
        <v>1</v>
      </c>
      <c r="X320" s="514">
        <v>1</v>
      </c>
      <c r="Y320" s="513">
        <v>38239</v>
      </c>
      <c r="Z320" s="512" t="s">
        <v>14532</v>
      </c>
      <c r="AA320" s="512" t="s">
        <v>14533</v>
      </c>
      <c r="AB320" s="513">
        <v>38799</v>
      </c>
      <c r="AC320" s="513">
        <v>39190</v>
      </c>
      <c r="AD320" s="512" t="s">
        <v>14534</v>
      </c>
      <c r="AE320" s="513">
        <v>38454</v>
      </c>
      <c r="AF320" s="512" t="s">
        <v>138</v>
      </c>
      <c r="AG320" s="512" t="s">
        <v>14533</v>
      </c>
      <c r="AH320" s="516">
        <v>3906218</v>
      </c>
      <c r="AI320" s="513">
        <v>39101</v>
      </c>
      <c r="AJ320" s="513" t="s">
        <v>138</v>
      </c>
      <c r="AK320" s="511" t="s">
        <v>138</v>
      </c>
      <c r="AL320" s="513" t="s">
        <v>138</v>
      </c>
      <c r="AM320" s="511" t="s">
        <v>138</v>
      </c>
      <c r="AN320" s="511" t="s">
        <v>14535</v>
      </c>
      <c r="AO320" s="511" t="s">
        <v>3726</v>
      </c>
      <c r="AP320" s="511" t="s">
        <v>3726</v>
      </c>
      <c r="AQ320" s="511" t="s">
        <v>14536</v>
      </c>
      <c r="AR320" s="511" t="s">
        <v>14536</v>
      </c>
      <c r="AS320" s="511" t="s">
        <v>3727</v>
      </c>
      <c r="AT320" s="511" t="s">
        <v>3727</v>
      </c>
      <c r="AU320" s="511" t="s">
        <v>3727</v>
      </c>
      <c r="AV320" s="511" t="s">
        <v>14537</v>
      </c>
      <c r="AW320" s="511" t="s">
        <v>3727</v>
      </c>
      <c r="AX320" s="511" t="s">
        <v>3727</v>
      </c>
      <c r="AY320" s="511" t="s">
        <v>3728</v>
      </c>
      <c r="AZ320" s="511" t="s">
        <v>3728</v>
      </c>
      <c r="BA320" s="511" t="s">
        <v>3729</v>
      </c>
      <c r="BB320" s="511">
        <v>390002691</v>
      </c>
      <c r="BC320" s="512" t="s">
        <v>3723</v>
      </c>
      <c r="BD320" s="511" t="s">
        <v>3724</v>
      </c>
      <c r="BE320" s="511" t="s">
        <v>14538</v>
      </c>
      <c r="BF320" s="511" t="s">
        <v>3722</v>
      </c>
      <c r="BG320" s="511" t="s">
        <v>14539</v>
      </c>
      <c r="BH320" s="511" t="s">
        <v>9142</v>
      </c>
      <c r="BI320" s="511">
        <v>7</v>
      </c>
      <c r="BJ320" s="511">
        <v>17</v>
      </c>
      <c r="BK320" s="511" t="s">
        <v>138</v>
      </c>
      <c r="BL320" s="511" t="s">
        <v>138</v>
      </c>
      <c r="BM320" s="511" t="s">
        <v>14540</v>
      </c>
      <c r="BN320" s="511" t="s">
        <v>138</v>
      </c>
      <c r="BO320" s="511" t="s">
        <v>9027</v>
      </c>
      <c r="BP320" s="513" t="s">
        <v>138</v>
      </c>
      <c r="BQ320" s="511" t="s">
        <v>138</v>
      </c>
      <c r="BR320" s="511" t="s">
        <v>8482</v>
      </c>
      <c r="BS320" s="511" t="s">
        <v>14541</v>
      </c>
      <c r="BT320" s="511" t="s">
        <v>3725</v>
      </c>
      <c r="BU320" s="511" t="s">
        <v>14528</v>
      </c>
      <c r="BV320" s="511" t="s">
        <v>138</v>
      </c>
      <c r="BW320" s="511">
        <v>1</v>
      </c>
      <c r="BX320" s="511" t="s">
        <v>14542</v>
      </c>
      <c r="BY320" s="511" t="s">
        <v>138</v>
      </c>
      <c r="BZ320" s="511">
        <v>18</v>
      </c>
      <c r="CA320" s="511" t="s">
        <v>14543</v>
      </c>
      <c r="CB320" s="511" t="s">
        <v>14544</v>
      </c>
      <c r="CC320" s="511" t="s">
        <v>138</v>
      </c>
      <c r="CD320" s="511" t="s">
        <v>5519</v>
      </c>
      <c r="CE320" s="542" t="s">
        <v>14545</v>
      </c>
      <c r="CF320" s="542" t="s">
        <v>14546</v>
      </c>
      <c r="CG320" s="542" t="s">
        <v>14547</v>
      </c>
      <c r="CH320" s="542" t="s">
        <v>14548</v>
      </c>
      <c r="CI320" s="542" t="s">
        <v>14549</v>
      </c>
      <c r="CJ320" s="542" t="s">
        <v>14550</v>
      </c>
      <c r="CK320" s="542" t="s">
        <v>14551</v>
      </c>
      <c r="CL320" s="542" t="s">
        <v>14552</v>
      </c>
      <c r="CM320" s="542" t="s">
        <v>14553</v>
      </c>
      <c r="CN320" s="542" t="s">
        <v>14554</v>
      </c>
      <c r="CO320" s="542" t="s">
        <v>14555</v>
      </c>
      <c r="CP320" s="542" t="s">
        <v>14556</v>
      </c>
      <c r="CQ320" s="542" t="s">
        <v>102</v>
      </c>
      <c r="CR320" s="542" t="s">
        <v>102</v>
      </c>
      <c r="CS320" s="542" t="s">
        <v>102</v>
      </c>
      <c r="CT320" s="542" t="s">
        <v>102</v>
      </c>
      <c r="CU320" s="542" t="s">
        <v>102</v>
      </c>
      <c r="CV320" s="542" t="s">
        <v>102</v>
      </c>
      <c r="CW320" s="542" t="s">
        <v>102</v>
      </c>
      <c r="CX320" s="542" t="s">
        <v>102</v>
      </c>
      <c r="CY320" s="542" t="s">
        <v>102</v>
      </c>
      <c r="CZ320" s="542" t="s">
        <v>102</v>
      </c>
      <c r="DA320" s="542" t="s">
        <v>102</v>
      </c>
      <c r="DB320" s="542" t="s">
        <v>102</v>
      </c>
      <c r="DC320" s="542" t="s">
        <v>102</v>
      </c>
      <c r="DD320" s="542" t="s">
        <v>102</v>
      </c>
      <c r="DE320" s="542" t="s">
        <v>102</v>
      </c>
      <c r="DF320" s="542" t="s">
        <v>102</v>
      </c>
      <c r="DG320" s="542" t="s">
        <v>102</v>
      </c>
      <c r="DH320" s="542" t="s">
        <v>102</v>
      </c>
      <c r="DI320" s="542" t="s">
        <v>102</v>
      </c>
      <c r="DJ320" s="542" t="s">
        <v>102</v>
      </c>
      <c r="DK320" s="542" t="s">
        <v>102</v>
      </c>
      <c r="DL320" s="542" t="s">
        <v>102</v>
      </c>
      <c r="DM320" s="542" t="s">
        <v>102</v>
      </c>
      <c r="DN320" s="542" t="s">
        <v>102</v>
      </c>
      <c r="DO320" s="542" t="s">
        <v>102</v>
      </c>
      <c r="DP320" s="542" t="s">
        <v>102</v>
      </c>
      <c r="DQ320" s="542" t="s">
        <v>102</v>
      </c>
      <c r="DR320" s="542" t="s">
        <v>102</v>
      </c>
      <c r="DS320" s="542" t="s">
        <v>102</v>
      </c>
      <c r="DT320" s="542" t="s">
        <v>102</v>
      </c>
      <c r="DU320" s="542" t="s">
        <v>102</v>
      </c>
      <c r="DV320" s="542" t="s">
        <v>102</v>
      </c>
      <c r="DW320" s="542" t="s">
        <v>102</v>
      </c>
      <c r="DX320" s="542" t="s">
        <v>102</v>
      </c>
      <c r="DY320" s="542" t="s">
        <v>102</v>
      </c>
      <c r="DZ320" s="542" t="s">
        <v>102</v>
      </c>
      <c r="EA320" s="542" t="s">
        <v>102</v>
      </c>
      <c r="EB320" s="542" t="s">
        <v>102</v>
      </c>
      <c r="EC320" s="542" t="s">
        <v>102</v>
      </c>
      <c r="ED320" s="542" t="s">
        <v>102</v>
      </c>
      <c r="EE320" s="542" t="s">
        <v>102</v>
      </c>
      <c r="EF320" s="542" t="s">
        <v>102</v>
      </c>
      <c r="EG320" s="542" t="s">
        <v>102</v>
      </c>
      <c r="EH320" s="542" t="s">
        <v>102</v>
      </c>
      <c r="EI320" s="542" t="s">
        <v>102</v>
      </c>
      <c r="EJ320" s="542" t="s">
        <v>102</v>
      </c>
      <c r="EK320" s="542" t="s">
        <v>102</v>
      </c>
      <c r="EL320" s="542" t="s">
        <v>102</v>
      </c>
      <c r="EM320" s="542" t="s">
        <v>102</v>
      </c>
      <c r="EN320" s="542" t="s">
        <v>102</v>
      </c>
      <c r="EO320" s="542" t="s">
        <v>102</v>
      </c>
      <c r="EP320" s="542" t="s">
        <v>102</v>
      </c>
      <c r="EQ320" s="542" t="s">
        <v>102</v>
      </c>
      <c r="ER320" s="542" t="s">
        <v>102</v>
      </c>
      <c r="ES320" s="542" t="s">
        <v>102</v>
      </c>
      <c r="ET320" s="542" t="s">
        <v>102</v>
      </c>
      <c r="EU320" s="542" t="s">
        <v>102</v>
      </c>
      <c r="EV320" s="542" t="s">
        <v>102</v>
      </c>
      <c r="EW320" s="542" t="s">
        <v>102</v>
      </c>
      <c r="EX320" s="542" t="s">
        <v>102</v>
      </c>
      <c r="EY320" s="542" t="s">
        <v>102</v>
      </c>
      <c r="EZ320" s="542" t="s">
        <v>102</v>
      </c>
      <c r="FA320" s="542" t="s">
        <v>102</v>
      </c>
      <c r="FB320" s="542" t="s">
        <v>102</v>
      </c>
      <c r="FC320" s="542" t="s">
        <v>102</v>
      </c>
      <c r="FD320" s="542" t="s">
        <v>102</v>
      </c>
      <c r="FE320" s="542" t="s">
        <v>102</v>
      </c>
      <c r="FF320" s="542" t="s">
        <v>102</v>
      </c>
      <c r="FG320" s="542" t="s">
        <v>102</v>
      </c>
      <c r="FH320" s="542" t="s">
        <v>102</v>
      </c>
      <c r="FI320" s="542" t="s">
        <v>102</v>
      </c>
      <c r="FJ320" s="542" t="s">
        <v>102</v>
      </c>
      <c r="FK320" s="542" t="s">
        <v>102</v>
      </c>
      <c r="FL320" s="542" t="s">
        <v>102</v>
      </c>
      <c r="FM320" s="542" t="s">
        <v>102</v>
      </c>
      <c r="FN320" s="542" t="s">
        <v>102</v>
      </c>
      <c r="FO320" s="542" t="s">
        <v>102</v>
      </c>
      <c r="FP320" s="542" t="s">
        <v>102</v>
      </c>
      <c r="FQ320" s="542" t="s">
        <v>102</v>
      </c>
      <c r="FR320" s="542" t="s">
        <v>102</v>
      </c>
      <c r="FS320" s="542" t="s">
        <v>102</v>
      </c>
      <c r="FT320" s="542" t="s">
        <v>102</v>
      </c>
      <c r="FU320" s="542" t="s">
        <v>102</v>
      </c>
      <c r="FV320" s="542" t="s">
        <v>102</v>
      </c>
      <c r="FW320" s="542" t="s">
        <v>102</v>
      </c>
      <c r="FX320" s="542" t="s">
        <v>102</v>
      </c>
      <c r="FY320" s="542" t="s">
        <v>102</v>
      </c>
      <c r="FZ320" s="542" t="s">
        <v>102</v>
      </c>
      <c r="GA320" s="542" t="s">
        <v>102</v>
      </c>
      <c r="GB320" s="542" t="s">
        <v>102</v>
      </c>
      <c r="GC320" s="542" t="s">
        <v>102</v>
      </c>
      <c r="GD320" s="542" t="s">
        <v>102</v>
      </c>
      <c r="GE320" s="542" t="s">
        <v>102</v>
      </c>
      <c r="GF320" s="542" t="s">
        <v>102</v>
      </c>
      <c r="GG320" s="542" t="s">
        <v>102</v>
      </c>
      <c r="GH320" s="542" t="s">
        <v>102</v>
      </c>
      <c r="GI320" s="542" t="s">
        <v>102</v>
      </c>
      <c r="GJ320" s="542" t="s">
        <v>102</v>
      </c>
      <c r="GK320" s="542" t="s">
        <v>102</v>
      </c>
      <c r="GL320" s="542" t="s">
        <v>102</v>
      </c>
      <c r="GM320" s="542" t="s">
        <v>102</v>
      </c>
      <c r="GN320" s="542" t="s">
        <v>102</v>
      </c>
      <c r="GO320" s="542" t="s">
        <v>102</v>
      </c>
      <c r="GP320" s="542" t="s">
        <v>102</v>
      </c>
      <c r="GQ320" s="542" t="s">
        <v>102</v>
      </c>
      <c r="GR320" s="542" t="s">
        <v>102</v>
      </c>
      <c r="GS320" s="542" t="s">
        <v>102</v>
      </c>
      <c r="GT320" s="542" t="s">
        <v>102</v>
      </c>
      <c r="GU320" s="542" t="s">
        <v>102</v>
      </c>
      <c r="GV320" s="542" t="s">
        <v>102</v>
      </c>
      <c r="GW320" s="542" t="s">
        <v>102</v>
      </c>
      <c r="GX320" s="542" t="s">
        <v>102</v>
      </c>
      <c r="GY320" s="542" t="s">
        <v>102</v>
      </c>
      <c r="GZ320" s="542" t="s">
        <v>102</v>
      </c>
      <c r="HA320" s="542" t="s">
        <v>102</v>
      </c>
      <c r="HB320" s="542" t="s">
        <v>102</v>
      </c>
      <c r="HC320" s="511" t="str">
        <f t="shared" si="4"/>
        <v>2010-800002</v>
      </c>
    </row>
    <row r="321" spans="1:211" s="514" customFormat="1" ht="48" hidden="1" customHeight="1" x14ac:dyDescent="0.15">
      <c r="A321" s="511" t="s">
        <v>4712</v>
      </c>
      <c r="B321" s="512" t="s">
        <v>14557</v>
      </c>
      <c r="C321" s="513">
        <v>40296</v>
      </c>
      <c r="D321" s="512" t="s">
        <v>8419</v>
      </c>
      <c r="E321" s="512" t="s">
        <v>8498</v>
      </c>
      <c r="F321" s="512" t="s">
        <v>8843</v>
      </c>
      <c r="G321" s="513">
        <v>40802</v>
      </c>
      <c r="H321" s="512" t="s">
        <v>14160</v>
      </c>
      <c r="I321" s="512" t="s">
        <v>8845</v>
      </c>
      <c r="J321" s="513">
        <v>40673</v>
      </c>
      <c r="K321" s="512"/>
      <c r="L321" s="512"/>
      <c r="M321" s="512"/>
      <c r="N321" s="511"/>
      <c r="O321" s="511"/>
      <c r="P321" s="512"/>
      <c r="Q321" s="511"/>
      <c r="R321" s="511"/>
      <c r="S321" s="514" t="s">
        <v>14558</v>
      </c>
      <c r="T321" s="511">
        <v>2011</v>
      </c>
      <c r="U321" s="515" t="s">
        <v>13379</v>
      </c>
      <c r="V321" s="514">
        <v>158</v>
      </c>
      <c r="W321" s="514">
        <v>1</v>
      </c>
      <c r="X321" s="514">
        <v>1</v>
      </c>
      <c r="Y321" s="513">
        <v>35573</v>
      </c>
      <c r="Z321" s="512" t="s">
        <v>14559</v>
      </c>
      <c r="AA321" s="512" t="s">
        <v>14560</v>
      </c>
      <c r="AB321" s="513">
        <v>38421</v>
      </c>
      <c r="AC321" s="513">
        <v>40058</v>
      </c>
      <c r="AD321" s="512" t="s">
        <v>14561</v>
      </c>
      <c r="AE321" s="513">
        <v>38273</v>
      </c>
      <c r="AF321" s="512" t="s">
        <v>138</v>
      </c>
      <c r="AG321" s="512" t="s">
        <v>14560</v>
      </c>
      <c r="AH321" s="516">
        <v>4324540</v>
      </c>
      <c r="AI321" s="513">
        <v>39976</v>
      </c>
      <c r="AJ321" s="513" t="s">
        <v>138</v>
      </c>
      <c r="AK321" s="511" t="s">
        <v>138</v>
      </c>
      <c r="AL321" s="513" t="s">
        <v>138</v>
      </c>
      <c r="AM321" s="511" t="s">
        <v>138</v>
      </c>
      <c r="AN321" s="511" t="s">
        <v>14562</v>
      </c>
      <c r="AO321" s="511" t="s">
        <v>1088</v>
      </c>
      <c r="AP321" s="511" t="s">
        <v>1088</v>
      </c>
      <c r="AQ321" s="511" t="s">
        <v>14563</v>
      </c>
      <c r="AR321" s="511" t="s">
        <v>14564</v>
      </c>
      <c r="AS321" s="511" t="s">
        <v>14565</v>
      </c>
      <c r="AT321" s="511" t="s">
        <v>14565</v>
      </c>
      <c r="AU321" s="511" t="s">
        <v>14566</v>
      </c>
      <c r="AV321" s="511" t="s">
        <v>14567</v>
      </c>
      <c r="AW321" s="511" t="s">
        <v>1089</v>
      </c>
      <c r="AX321" s="511" t="s">
        <v>14568</v>
      </c>
      <c r="AY321" s="511" t="s">
        <v>1090</v>
      </c>
      <c r="AZ321" s="511" t="s">
        <v>14569</v>
      </c>
      <c r="BA321" s="511" t="s">
        <v>1091</v>
      </c>
      <c r="BB321" s="511">
        <v>597173211</v>
      </c>
      <c r="BC321" s="512" t="s">
        <v>1085</v>
      </c>
      <c r="BD321" s="511" t="s">
        <v>1086</v>
      </c>
      <c r="BE321" s="511" t="s">
        <v>14570</v>
      </c>
      <c r="BF321" s="511" t="s">
        <v>14571</v>
      </c>
      <c r="BG321" s="511" t="s">
        <v>14572</v>
      </c>
      <c r="BH321" s="511" t="s">
        <v>9244</v>
      </c>
      <c r="BI321" s="511">
        <v>24</v>
      </c>
      <c r="BJ321" s="511">
        <v>18</v>
      </c>
      <c r="BK321" s="511" t="s">
        <v>138</v>
      </c>
      <c r="BL321" s="511" t="s">
        <v>138</v>
      </c>
      <c r="BM321" s="511" t="s">
        <v>14573</v>
      </c>
      <c r="BN321" s="511" t="s">
        <v>14574</v>
      </c>
      <c r="BO321" s="511" t="s">
        <v>9027</v>
      </c>
      <c r="BP321" s="513">
        <v>35214</v>
      </c>
      <c r="BQ321" s="511" t="s">
        <v>138</v>
      </c>
      <c r="BR321" s="511" t="s">
        <v>8482</v>
      </c>
      <c r="BS321" s="511" t="s">
        <v>14575</v>
      </c>
      <c r="BT321" s="511" t="s">
        <v>1087</v>
      </c>
      <c r="BU321" s="511" t="s">
        <v>14557</v>
      </c>
      <c r="BV321" s="511" t="s">
        <v>138</v>
      </c>
      <c r="BW321" s="511">
        <v>1</v>
      </c>
      <c r="BX321" s="511" t="s">
        <v>14576</v>
      </c>
      <c r="BY321" s="511" t="s">
        <v>14577</v>
      </c>
      <c r="BZ321" s="511">
        <v>19</v>
      </c>
      <c r="CA321" s="511" t="s">
        <v>14578</v>
      </c>
      <c r="CB321" s="511" t="s">
        <v>14579</v>
      </c>
      <c r="CC321" s="511" t="s">
        <v>14580</v>
      </c>
      <c r="CD321" s="511" t="s">
        <v>5522</v>
      </c>
      <c r="CE321" s="542" t="s">
        <v>14581</v>
      </c>
      <c r="CF321" s="542" t="s">
        <v>14582</v>
      </c>
      <c r="CG321" s="542" t="s">
        <v>14583</v>
      </c>
      <c r="CH321" s="542" t="s">
        <v>14584</v>
      </c>
      <c r="CI321" s="542" t="s">
        <v>14585</v>
      </c>
      <c r="CJ321" s="542" t="s">
        <v>102</v>
      </c>
      <c r="CK321" s="542" t="s">
        <v>102</v>
      </c>
      <c r="CL321" s="542" t="s">
        <v>102</v>
      </c>
      <c r="CM321" s="542" t="s">
        <v>102</v>
      </c>
      <c r="CN321" s="542" t="s">
        <v>102</v>
      </c>
      <c r="CO321" s="542" t="s">
        <v>102</v>
      </c>
      <c r="CP321" s="542" t="s">
        <v>102</v>
      </c>
      <c r="CQ321" s="542" t="s">
        <v>102</v>
      </c>
      <c r="CR321" s="542" t="s">
        <v>102</v>
      </c>
      <c r="CS321" s="542" t="s">
        <v>102</v>
      </c>
      <c r="CT321" s="542" t="s">
        <v>102</v>
      </c>
      <c r="CU321" s="542" t="s">
        <v>102</v>
      </c>
      <c r="CV321" s="542" t="s">
        <v>102</v>
      </c>
      <c r="CW321" s="542" t="s">
        <v>102</v>
      </c>
      <c r="CX321" s="542" t="s">
        <v>102</v>
      </c>
      <c r="CY321" s="542" t="s">
        <v>102</v>
      </c>
      <c r="CZ321" s="542" t="s">
        <v>102</v>
      </c>
      <c r="DA321" s="542" t="s">
        <v>102</v>
      </c>
      <c r="DB321" s="542" t="s">
        <v>102</v>
      </c>
      <c r="DC321" s="542" t="s">
        <v>102</v>
      </c>
      <c r="DD321" s="542" t="s">
        <v>102</v>
      </c>
      <c r="DE321" s="542" t="s">
        <v>102</v>
      </c>
      <c r="DF321" s="542" t="s">
        <v>102</v>
      </c>
      <c r="DG321" s="542" t="s">
        <v>102</v>
      </c>
      <c r="DH321" s="542" t="s">
        <v>102</v>
      </c>
      <c r="DI321" s="542" t="s">
        <v>102</v>
      </c>
      <c r="DJ321" s="542" t="s">
        <v>102</v>
      </c>
      <c r="DK321" s="542" t="s">
        <v>102</v>
      </c>
      <c r="DL321" s="542" t="s">
        <v>102</v>
      </c>
      <c r="DM321" s="542" t="s">
        <v>102</v>
      </c>
      <c r="DN321" s="542" t="s">
        <v>102</v>
      </c>
      <c r="DO321" s="542" t="s">
        <v>102</v>
      </c>
      <c r="DP321" s="542" t="s">
        <v>102</v>
      </c>
      <c r="DQ321" s="542" t="s">
        <v>102</v>
      </c>
      <c r="DR321" s="542" t="s">
        <v>102</v>
      </c>
      <c r="DS321" s="542" t="s">
        <v>102</v>
      </c>
      <c r="DT321" s="542" t="s">
        <v>102</v>
      </c>
      <c r="DU321" s="542" t="s">
        <v>102</v>
      </c>
      <c r="DV321" s="542" t="s">
        <v>102</v>
      </c>
      <c r="DW321" s="542" t="s">
        <v>102</v>
      </c>
      <c r="DX321" s="542" t="s">
        <v>102</v>
      </c>
      <c r="DY321" s="542" t="s">
        <v>102</v>
      </c>
      <c r="DZ321" s="542" t="s">
        <v>102</v>
      </c>
      <c r="EA321" s="542" t="s">
        <v>102</v>
      </c>
      <c r="EB321" s="542" t="s">
        <v>102</v>
      </c>
      <c r="EC321" s="542" t="s">
        <v>102</v>
      </c>
      <c r="ED321" s="542" t="s">
        <v>102</v>
      </c>
      <c r="EE321" s="542" t="s">
        <v>102</v>
      </c>
      <c r="EF321" s="542" t="s">
        <v>102</v>
      </c>
      <c r="EG321" s="542" t="s">
        <v>102</v>
      </c>
      <c r="EH321" s="542" t="s">
        <v>102</v>
      </c>
      <c r="EI321" s="542" t="s">
        <v>102</v>
      </c>
      <c r="EJ321" s="542" t="s">
        <v>102</v>
      </c>
      <c r="EK321" s="542" t="s">
        <v>102</v>
      </c>
      <c r="EL321" s="542" t="s">
        <v>102</v>
      </c>
      <c r="EM321" s="542" t="s">
        <v>102</v>
      </c>
      <c r="EN321" s="542" t="s">
        <v>102</v>
      </c>
      <c r="EO321" s="542" t="s">
        <v>102</v>
      </c>
      <c r="EP321" s="542" t="s">
        <v>102</v>
      </c>
      <c r="EQ321" s="542" t="s">
        <v>102</v>
      </c>
      <c r="ER321" s="542" t="s">
        <v>102</v>
      </c>
      <c r="ES321" s="542" t="s">
        <v>102</v>
      </c>
      <c r="ET321" s="542" t="s">
        <v>102</v>
      </c>
      <c r="EU321" s="542" t="s">
        <v>102</v>
      </c>
      <c r="EV321" s="542" t="s">
        <v>102</v>
      </c>
      <c r="EW321" s="542" t="s">
        <v>102</v>
      </c>
      <c r="EX321" s="542" t="s">
        <v>102</v>
      </c>
      <c r="EY321" s="542" t="s">
        <v>102</v>
      </c>
      <c r="EZ321" s="542" t="s">
        <v>102</v>
      </c>
      <c r="FA321" s="542" t="s">
        <v>102</v>
      </c>
      <c r="FB321" s="542" t="s">
        <v>102</v>
      </c>
      <c r="FC321" s="542" t="s">
        <v>102</v>
      </c>
      <c r="FD321" s="542" t="s">
        <v>102</v>
      </c>
      <c r="FE321" s="542" t="s">
        <v>102</v>
      </c>
      <c r="FF321" s="542" t="s">
        <v>102</v>
      </c>
      <c r="FG321" s="542" t="s">
        <v>102</v>
      </c>
      <c r="FH321" s="542" t="s">
        <v>102</v>
      </c>
      <c r="FI321" s="542" t="s">
        <v>102</v>
      </c>
      <c r="FJ321" s="542" t="s">
        <v>102</v>
      </c>
      <c r="FK321" s="542" t="s">
        <v>102</v>
      </c>
      <c r="FL321" s="542" t="s">
        <v>102</v>
      </c>
      <c r="FM321" s="542" t="s">
        <v>102</v>
      </c>
      <c r="FN321" s="542" t="s">
        <v>102</v>
      </c>
      <c r="FO321" s="542" t="s">
        <v>102</v>
      </c>
      <c r="FP321" s="542" t="s">
        <v>102</v>
      </c>
      <c r="FQ321" s="542" t="s">
        <v>102</v>
      </c>
      <c r="FR321" s="542" t="s">
        <v>102</v>
      </c>
      <c r="FS321" s="542" t="s">
        <v>102</v>
      </c>
      <c r="FT321" s="542" t="s">
        <v>102</v>
      </c>
      <c r="FU321" s="542" t="s">
        <v>102</v>
      </c>
      <c r="FV321" s="542" t="s">
        <v>102</v>
      </c>
      <c r="FW321" s="542" t="s">
        <v>102</v>
      </c>
      <c r="FX321" s="542" t="s">
        <v>102</v>
      </c>
      <c r="FY321" s="542" t="s">
        <v>102</v>
      </c>
      <c r="FZ321" s="542" t="s">
        <v>102</v>
      </c>
      <c r="GA321" s="542" t="s">
        <v>102</v>
      </c>
      <c r="GB321" s="542" t="s">
        <v>102</v>
      </c>
      <c r="GC321" s="542" t="s">
        <v>102</v>
      </c>
      <c r="GD321" s="542" t="s">
        <v>102</v>
      </c>
      <c r="GE321" s="542" t="s">
        <v>102</v>
      </c>
      <c r="GF321" s="542" t="s">
        <v>102</v>
      </c>
      <c r="GG321" s="542" t="s">
        <v>102</v>
      </c>
      <c r="GH321" s="542" t="s">
        <v>102</v>
      </c>
      <c r="GI321" s="542" t="s">
        <v>102</v>
      </c>
      <c r="GJ321" s="542" t="s">
        <v>102</v>
      </c>
      <c r="GK321" s="542" t="s">
        <v>102</v>
      </c>
      <c r="GL321" s="542" t="s">
        <v>102</v>
      </c>
      <c r="GM321" s="542" t="s">
        <v>102</v>
      </c>
      <c r="GN321" s="542" t="s">
        <v>102</v>
      </c>
      <c r="GO321" s="542" t="s">
        <v>102</v>
      </c>
      <c r="GP321" s="542" t="s">
        <v>102</v>
      </c>
      <c r="GQ321" s="542" t="s">
        <v>102</v>
      </c>
      <c r="GR321" s="542" t="s">
        <v>102</v>
      </c>
      <c r="GS321" s="542" t="s">
        <v>102</v>
      </c>
      <c r="GT321" s="542" t="s">
        <v>102</v>
      </c>
      <c r="GU321" s="542" t="s">
        <v>102</v>
      </c>
      <c r="GV321" s="542" t="s">
        <v>102</v>
      </c>
      <c r="GW321" s="542" t="s">
        <v>102</v>
      </c>
      <c r="GX321" s="542" t="s">
        <v>102</v>
      </c>
      <c r="GY321" s="542" t="s">
        <v>102</v>
      </c>
      <c r="GZ321" s="542" t="s">
        <v>102</v>
      </c>
      <c r="HA321" s="542" t="s">
        <v>102</v>
      </c>
      <c r="HB321" s="542" t="s">
        <v>102</v>
      </c>
      <c r="HC321" s="511" t="str">
        <f t="shared" si="4"/>
        <v>2010-800082</v>
      </c>
    </row>
    <row r="322" spans="1:211" s="514" customFormat="1" ht="48" hidden="1" customHeight="1" x14ac:dyDescent="0.15">
      <c r="A322" s="511" t="s">
        <v>4717</v>
      </c>
      <c r="B322" s="512" t="s">
        <v>14586</v>
      </c>
      <c r="C322" s="513">
        <v>39345</v>
      </c>
      <c r="D322" s="512" t="s">
        <v>8419</v>
      </c>
      <c r="E322" s="512" t="s">
        <v>8498</v>
      </c>
      <c r="F322" s="512" t="s">
        <v>8493</v>
      </c>
      <c r="G322" s="513">
        <v>40162</v>
      </c>
      <c r="H322" s="512" t="s">
        <v>14587</v>
      </c>
      <c r="I322" s="512" t="s">
        <v>8756</v>
      </c>
      <c r="J322" s="513">
        <v>39685</v>
      </c>
      <c r="K322" s="512" t="s">
        <v>14588</v>
      </c>
      <c r="L322" s="512" t="s">
        <v>14589</v>
      </c>
      <c r="M322" s="512" t="s">
        <v>14590</v>
      </c>
      <c r="N322" s="513">
        <v>39723</v>
      </c>
      <c r="O322" s="513">
        <v>40036</v>
      </c>
      <c r="P322" s="512" t="s">
        <v>8458</v>
      </c>
      <c r="Q322" s="513">
        <v>40023</v>
      </c>
      <c r="R322" s="513" t="s">
        <v>14591</v>
      </c>
      <c r="S322" s="511" t="s">
        <v>14592</v>
      </c>
      <c r="T322" s="511">
        <v>2011</v>
      </c>
      <c r="U322" s="515" t="s">
        <v>13222</v>
      </c>
      <c r="V322" s="514">
        <v>159</v>
      </c>
      <c r="W322" s="514">
        <v>2</v>
      </c>
      <c r="X322" s="514">
        <v>1</v>
      </c>
      <c r="Y322" s="513">
        <v>38322</v>
      </c>
      <c r="Z322" s="512" t="s">
        <v>14593</v>
      </c>
      <c r="AA322" s="512" t="s">
        <v>14594</v>
      </c>
      <c r="AB322" s="513">
        <v>38883</v>
      </c>
      <c r="AC322" s="513">
        <v>39260</v>
      </c>
      <c r="AD322" s="512" t="s">
        <v>14595</v>
      </c>
      <c r="AE322" s="513">
        <v>38750</v>
      </c>
      <c r="AF322" s="512" t="s">
        <v>9163</v>
      </c>
      <c r="AG322" s="512" t="s">
        <v>14594</v>
      </c>
      <c r="AH322" s="516">
        <v>3935907</v>
      </c>
      <c r="AI322" s="513">
        <v>39171</v>
      </c>
      <c r="AJ322" s="513" t="s">
        <v>138</v>
      </c>
      <c r="AK322" s="511" t="s">
        <v>138</v>
      </c>
      <c r="AL322" s="513" t="s">
        <v>138</v>
      </c>
      <c r="AM322" s="511" t="s">
        <v>138</v>
      </c>
      <c r="AN322" s="511" t="s">
        <v>14596</v>
      </c>
      <c r="AO322" s="511" t="s">
        <v>3738</v>
      </c>
      <c r="AP322" s="511" t="s">
        <v>14597</v>
      </c>
      <c r="AQ322" s="511" t="s">
        <v>14598</v>
      </c>
      <c r="AR322" s="511" t="s">
        <v>14598</v>
      </c>
      <c r="AS322" s="511" t="s">
        <v>14599</v>
      </c>
      <c r="AT322" s="511" t="s">
        <v>14599</v>
      </c>
      <c r="AU322" s="511" t="s">
        <v>3739</v>
      </c>
      <c r="AV322" s="511" t="s">
        <v>14600</v>
      </c>
      <c r="AW322" s="511" t="s">
        <v>3739</v>
      </c>
      <c r="AX322" s="511" t="s">
        <v>3739</v>
      </c>
      <c r="AY322" s="511" t="s">
        <v>3740</v>
      </c>
      <c r="AZ322" s="511" t="s">
        <v>14601</v>
      </c>
      <c r="BA322" s="511" t="s">
        <v>3741</v>
      </c>
      <c r="BB322" s="511">
        <v>591286270</v>
      </c>
      <c r="BC322" s="512" t="s">
        <v>3735</v>
      </c>
      <c r="BD322" s="511" t="s">
        <v>3736</v>
      </c>
      <c r="BE322" s="511" t="s">
        <v>14602</v>
      </c>
      <c r="BF322" s="511" t="s">
        <v>3734</v>
      </c>
      <c r="BG322" s="511" t="s">
        <v>14603</v>
      </c>
      <c r="BH322" s="511" t="s">
        <v>9142</v>
      </c>
      <c r="BI322" s="511">
        <v>7</v>
      </c>
      <c r="BJ322" s="511">
        <v>14</v>
      </c>
      <c r="BK322" s="511" t="s">
        <v>138</v>
      </c>
      <c r="BL322" s="511" t="s">
        <v>138</v>
      </c>
      <c r="BM322" s="511" t="s">
        <v>14604</v>
      </c>
      <c r="BN322" s="511" t="s">
        <v>138</v>
      </c>
      <c r="BO322" s="511" t="s">
        <v>9027</v>
      </c>
      <c r="BP322" s="513" t="s">
        <v>138</v>
      </c>
      <c r="BQ322" s="511" t="s">
        <v>138</v>
      </c>
      <c r="BR322" s="511" t="s">
        <v>8482</v>
      </c>
      <c r="BS322" s="511" t="s">
        <v>14605</v>
      </c>
      <c r="BT322" s="511" t="s">
        <v>3737</v>
      </c>
      <c r="BU322" s="511" t="s">
        <v>14606</v>
      </c>
      <c r="BV322" s="511" t="s">
        <v>138</v>
      </c>
      <c r="BW322" s="511">
        <v>2</v>
      </c>
      <c r="BX322" s="511" t="s">
        <v>14607</v>
      </c>
      <c r="BY322" s="511" t="s">
        <v>138</v>
      </c>
      <c r="BZ322" s="511">
        <v>48</v>
      </c>
      <c r="CA322" s="511" t="s">
        <v>14608</v>
      </c>
      <c r="CB322" s="511" t="s">
        <v>14609</v>
      </c>
      <c r="CC322" s="511" t="s">
        <v>138</v>
      </c>
      <c r="CD322" s="511" t="s">
        <v>5524</v>
      </c>
      <c r="CE322" s="542" t="s">
        <v>14610</v>
      </c>
      <c r="CF322" s="542" t="s">
        <v>14611</v>
      </c>
      <c r="CG322" s="542" t="s">
        <v>14612</v>
      </c>
      <c r="CH322" s="542" t="s">
        <v>14613</v>
      </c>
      <c r="CI322" s="542" t="s">
        <v>14614</v>
      </c>
      <c r="CJ322" s="542" t="s">
        <v>14615</v>
      </c>
      <c r="CK322" s="542" t="s">
        <v>14616</v>
      </c>
      <c r="CL322" s="542" t="s">
        <v>14617</v>
      </c>
      <c r="CM322" s="542" t="s">
        <v>14618</v>
      </c>
      <c r="CN322" s="542" t="s">
        <v>14619</v>
      </c>
      <c r="CO322" s="542" t="s">
        <v>14620</v>
      </c>
      <c r="CP322" s="542" t="s">
        <v>14621</v>
      </c>
      <c r="CQ322" s="542" t="s">
        <v>14622</v>
      </c>
      <c r="CR322" s="542" t="s">
        <v>14623</v>
      </c>
      <c r="CS322" s="542" t="s">
        <v>14624</v>
      </c>
      <c r="CT322" s="542" t="s">
        <v>14625</v>
      </c>
      <c r="CU322" s="542" t="s">
        <v>14626</v>
      </c>
      <c r="CV322" s="542" t="s">
        <v>14627</v>
      </c>
      <c r="CW322" s="542" t="s">
        <v>14628</v>
      </c>
      <c r="CX322" s="542" t="s">
        <v>102</v>
      </c>
      <c r="CY322" s="542" t="s">
        <v>102</v>
      </c>
      <c r="CZ322" s="542" t="s">
        <v>102</v>
      </c>
      <c r="DA322" s="542" t="s">
        <v>102</v>
      </c>
      <c r="DB322" s="542" t="s">
        <v>102</v>
      </c>
      <c r="DC322" s="542" t="s">
        <v>102</v>
      </c>
      <c r="DD322" s="542" t="s">
        <v>102</v>
      </c>
      <c r="DE322" s="542" t="s">
        <v>102</v>
      </c>
      <c r="DF322" s="542" t="s">
        <v>102</v>
      </c>
      <c r="DG322" s="542" t="s">
        <v>102</v>
      </c>
      <c r="DH322" s="542" t="s">
        <v>102</v>
      </c>
      <c r="DI322" s="542" t="s">
        <v>102</v>
      </c>
      <c r="DJ322" s="542" t="s">
        <v>102</v>
      </c>
      <c r="DK322" s="542" t="s">
        <v>102</v>
      </c>
      <c r="DL322" s="542" t="s">
        <v>102</v>
      </c>
      <c r="DM322" s="542" t="s">
        <v>102</v>
      </c>
      <c r="DN322" s="542" t="s">
        <v>102</v>
      </c>
      <c r="DO322" s="542" t="s">
        <v>102</v>
      </c>
      <c r="DP322" s="542" t="s">
        <v>102</v>
      </c>
      <c r="DQ322" s="542" t="s">
        <v>102</v>
      </c>
      <c r="DR322" s="542" t="s">
        <v>102</v>
      </c>
      <c r="DS322" s="542" t="s">
        <v>102</v>
      </c>
      <c r="DT322" s="542" t="s">
        <v>102</v>
      </c>
      <c r="DU322" s="542" t="s">
        <v>102</v>
      </c>
      <c r="DV322" s="542" t="s">
        <v>102</v>
      </c>
      <c r="DW322" s="542" t="s">
        <v>102</v>
      </c>
      <c r="DX322" s="542" t="s">
        <v>102</v>
      </c>
      <c r="DY322" s="542" t="s">
        <v>102</v>
      </c>
      <c r="DZ322" s="542" t="s">
        <v>102</v>
      </c>
      <c r="EA322" s="542" t="s">
        <v>102</v>
      </c>
      <c r="EB322" s="542" t="s">
        <v>102</v>
      </c>
      <c r="EC322" s="542" t="s">
        <v>102</v>
      </c>
      <c r="ED322" s="542" t="s">
        <v>102</v>
      </c>
      <c r="EE322" s="542" t="s">
        <v>102</v>
      </c>
      <c r="EF322" s="542" t="s">
        <v>102</v>
      </c>
      <c r="EG322" s="542" t="s">
        <v>102</v>
      </c>
      <c r="EH322" s="542" t="s">
        <v>102</v>
      </c>
      <c r="EI322" s="542" t="s">
        <v>102</v>
      </c>
      <c r="EJ322" s="542" t="s">
        <v>102</v>
      </c>
      <c r="EK322" s="542" t="s">
        <v>102</v>
      </c>
      <c r="EL322" s="542" t="s">
        <v>102</v>
      </c>
      <c r="EM322" s="542" t="s">
        <v>102</v>
      </c>
      <c r="EN322" s="542" t="s">
        <v>102</v>
      </c>
      <c r="EO322" s="542" t="s">
        <v>102</v>
      </c>
      <c r="EP322" s="542" t="s">
        <v>102</v>
      </c>
      <c r="EQ322" s="542" t="s">
        <v>102</v>
      </c>
      <c r="ER322" s="542" t="s">
        <v>102</v>
      </c>
      <c r="ES322" s="542" t="s">
        <v>102</v>
      </c>
      <c r="ET322" s="542" t="s">
        <v>102</v>
      </c>
      <c r="EU322" s="542" t="s">
        <v>102</v>
      </c>
      <c r="EV322" s="542" t="s">
        <v>102</v>
      </c>
      <c r="EW322" s="542" t="s">
        <v>102</v>
      </c>
      <c r="EX322" s="542" t="s">
        <v>102</v>
      </c>
      <c r="EY322" s="542" t="s">
        <v>102</v>
      </c>
      <c r="EZ322" s="542" t="s">
        <v>102</v>
      </c>
      <c r="FA322" s="542" t="s">
        <v>102</v>
      </c>
      <c r="FB322" s="542" t="s">
        <v>102</v>
      </c>
      <c r="FC322" s="542" t="s">
        <v>102</v>
      </c>
      <c r="FD322" s="542" t="s">
        <v>102</v>
      </c>
      <c r="FE322" s="542" t="s">
        <v>102</v>
      </c>
      <c r="FF322" s="542" t="s">
        <v>102</v>
      </c>
      <c r="FG322" s="542" t="s">
        <v>102</v>
      </c>
      <c r="FH322" s="542" t="s">
        <v>102</v>
      </c>
      <c r="FI322" s="542" t="s">
        <v>102</v>
      </c>
      <c r="FJ322" s="542" t="s">
        <v>102</v>
      </c>
      <c r="FK322" s="542" t="s">
        <v>102</v>
      </c>
      <c r="FL322" s="542" t="s">
        <v>102</v>
      </c>
      <c r="FM322" s="542" t="s">
        <v>102</v>
      </c>
      <c r="FN322" s="542" t="s">
        <v>102</v>
      </c>
      <c r="FO322" s="542" t="s">
        <v>102</v>
      </c>
      <c r="FP322" s="542" t="s">
        <v>102</v>
      </c>
      <c r="FQ322" s="542" t="s">
        <v>102</v>
      </c>
      <c r="FR322" s="542" t="s">
        <v>102</v>
      </c>
      <c r="FS322" s="542" t="s">
        <v>102</v>
      </c>
      <c r="FT322" s="542" t="s">
        <v>102</v>
      </c>
      <c r="FU322" s="542" t="s">
        <v>102</v>
      </c>
      <c r="FV322" s="542" t="s">
        <v>102</v>
      </c>
      <c r="FW322" s="542" t="s">
        <v>102</v>
      </c>
      <c r="FX322" s="542" t="s">
        <v>102</v>
      </c>
      <c r="FY322" s="542" t="s">
        <v>102</v>
      </c>
      <c r="FZ322" s="542" t="s">
        <v>102</v>
      </c>
      <c r="GA322" s="542" t="s">
        <v>102</v>
      </c>
      <c r="GB322" s="542" t="s">
        <v>102</v>
      </c>
      <c r="GC322" s="542" t="s">
        <v>102</v>
      </c>
      <c r="GD322" s="542" t="s">
        <v>102</v>
      </c>
      <c r="GE322" s="542" t="s">
        <v>102</v>
      </c>
      <c r="GF322" s="542" t="s">
        <v>102</v>
      </c>
      <c r="GG322" s="542" t="s">
        <v>102</v>
      </c>
      <c r="GH322" s="542" t="s">
        <v>102</v>
      </c>
      <c r="GI322" s="542" t="s">
        <v>102</v>
      </c>
      <c r="GJ322" s="542" t="s">
        <v>102</v>
      </c>
      <c r="GK322" s="542" t="s">
        <v>102</v>
      </c>
      <c r="GL322" s="542" t="s">
        <v>102</v>
      </c>
      <c r="GM322" s="542" t="s">
        <v>102</v>
      </c>
      <c r="GN322" s="542" t="s">
        <v>102</v>
      </c>
      <c r="GO322" s="542" t="s">
        <v>102</v>
      </c>
      <c r="GP322" s="542" t="s">
        <v>102</v>
      </c>
      <c r="GQ322" s="542" t="s">
        <v>102</v>
      </c>
      <c r="GR322" s="542" t="s">
        <v>102</v>
      </c>
      <c r="GS322" s="542" t="s">
        <v>102</v>
      </c>
      <c r="GT322" s="542" t="s">
        <v>102</v>
      </c>
      <c r="GU322" s="542" t="s">
        <v>102</v>
      </c>
      <c r="GV322" s="542" t="s">
        <v>102</v>
      </c>
      <c r="GW322" s="542" t="s">
        <v>102</v>
      </c>
      <c r="GX322" s="542" t="s">
        <v>102</v>
      </c>
      <c r="GY322" s="542" t="s">
        <v>102</v>
      </c>
      <c r="GZ322" s="542" t="s">
        <v>102</v>
      </c>
      <c r="HA322" s="542" t="s">
        <v>102</v>
      </c>
      <c r="HB322" s="542" t="s">
        <v>102</v>
      </c>
      <c r="HC322" s="511" t="str">
        <f t="shared" si="4"/>
        <v>2007-800200</v>
      </c>
    </row>
    <row r="323" spans="1:211" s="514" customFormat="1" ht="48" hidden="1" customHeight="1" x14ac:dyDescent="0.15">
      <c r="A323" s="511" t="s">
        <v>4717</v>
      </c>
      <c r="B323" s="512" t="s">
        <v>14629</v>
      </c>
      <c r="C323" s="513">
        <v>40191</v>
      </c>
      <c r="D323" s="512" t="s">
        <v>8419</v>
      </c>
      <c r="E323" s="512" t="s">
        <v>8452</v>
      </c>
      <c r="F323" s="512" t="s">
        <v>8421</v>
      </c>
      <c r="G323" s="513">
        <v>40616</v>
      </c>
      <c r="H323" s="512" t="s">
        <v>14587</v>
      </c>
      <c r="I323" s="512" t="s">
        <v>8500</v>
      </c>
      <c r="J323" s="513">
        <v>40574</v>
      </c>
      <c r="K323" s="512"/>
      <c r="L323" s="512"/>
      <c r="M323" s="512"/>
      <c r="N323" s="513"/>
      <c r="O323" s="513"/>
      <c r="P323" s="512"/>
      <c r="Q323" s="513"/>
      <c r="R323" s="513"/>
      <c r="S323" s="511" t="s">
        <v>14630</v>
      </c>
      <c r="T323" s="511">
        <v>2011</v>
      </c>
      <c r="U323" s="515" t="s">
        <v>13222</v>
      </c>
      <c r="V323" s="514">
        <v>159</v>
      </c>
      <c r="W323" s="514">
        <v>2</v>
      </c>
      <c r="X323" s="514">
        <v>2</v>
      </c>
      <c r="Y323" s="513">
        <v>38322</v>
      </c>
      <c r="Z323" s="512" t="s">
        <v>14593</v>
      </c>
      <c r="AA323" s="512" t="s">
        <v>14594</v>
      </c>
      <c r="AB323" s="513">
        <v>38883</v>
      </c>
      <c r="AC323" s="513">
        <v>39260</v>
      </c>
      <c r="AD323" s="512" t="s">
        <v>14595</v>
      </c>
      <c r="AE323" s="513">
        <v>38750</v>
      </c>
      <c r="AF323" s="512" t="s">
        <v>9163</v>
      </c>
      <c r="AG323" s="512" t="s">
        <v>14594</v>
      </c>
      <c r="AH323" s="516">
        <v>3935907</v>
      </c>
      <c r="AI323" s="513">
        <v>39171</v>
      </c>
      <c r="AJ323" s="513" t="s">
        <v>138</v>
      </c>
      <c r="AK323" s="511" t="s">
        <v>138</v>
      </c>
      <c r="AL323" s="513" t="s">
        <v>138</v>
      </c>
      <c r="AM323" s="511" t="s">
        <v>138</v>
      </c>
      <c r="AN323" s="511" t="s">
        <v>14596</v>
      </c>
      <c r="AO323" s="511" t="s">
        <v>3738</v>
      </c>
      <c r="AP323" s="511" t="s">
        <v>14597</v>
      </c>
      <c r="AQ323" s="511" t="s">
        <v>14598</v>
      </c>
      <c r="AR323" s="511" t="s">
        <v>14598</v>
      </c>
      <c r="AS323" s="511" t="s">
        <v>14599</v>
      </c>
      <c r="AT323" s="511" t="s">
        <v>14599</v>
      </c>
      <c r="AU323" s="511" t="s">
        <v>3739</v>
      </c>
      <c r="AV323" s="511" t="s">
        <v>14600</v>
      </c>
      <c r="AW323" s="511" t="s">
        <v>3739</v>
      </c>
      <c r="AX323" s="511" t="s">
        <v>3739</v>
      </c>
      <c r="AY323" s="511" t="s">
        <v>3740</v>
      </c>
      <c r="AZ323" s="511" t="s">
        <v>14601</v>
      </c>
      <c r="BA323" s="511" t="s">
        <v>3741</v>
      </c>
      <c r="BB323" s="511">
        <v>591286270</v>
      </c>
      <c r="BC323" s="512" t="s">
        <v>3735</v>
      </c>
      <c r="BD323" s="511" t="s">
        <v>3736</v>
      </c>
      <c r="BE323" s="511" t="s">
        <v>14602</v>
      </c>
      <c r="BF323" s="511" t="s">
        <v>3734</v>
      </c>
      <c r="BG323" s="511" t="s">
        <v>14603</v>
      </c>
      <c r="BH323" s="511" t="s">
        <v>9142</v>
      </c>
      <c r="BI323" s="511">
        <v>7</v>
      </c>
      <c r="BJ323" s="511">
        <v>14</v>
      </c>
      <c r="BK323" s="511" t="s">
        <v>138</v>
      </c>
      <c r="BL323" s="511" t="s">
        <v>138</v>
      </c>
      <c r="BM323" s="511" t="s">
        <v>14604</v>
      </c>
      <c r="BN323" s="511" t="s">
        <v>138</v>
      </c>
      <c r="BO323" s="511" t="s">
        <v>9027</v>
      </c>
      <c r="BP323" s="513" t="s">
        <v>138</v>
      </c>
      <c r="BQ323" s="511" t="s">
        <v>138</v>
      </c>
      <c r="BR323" s="511" t="s">
        <v>8482</v>
      </c>
      <c r="BS323" s="511" t="s">
        <v>14605</v>
      </c>
      <c r="BT323" s="511" t="s">
        <v>3737</v>
      </c>
      <c r="BU323" s="511" t="s">
        <v>14606</v>
      </c>
      <c r="BV323" s="511" t="s">
        <v>138</v>
      </c>
      <c r="BW323" s="511">
        <v>2</v>
      </c>
      <c r="BX323" s="511" t="s">
        <v>14607</v>
      </c>
      <c r="BY323" s="511" t="s">
        <v>138</v>
      </c>
      <c r="BZ323" s="511">
        <v>48</v>
      </c>
      <c r="CA323" s="511" t="s">
        <v>14608</v>
      </c>
      <c r="CB323" s="511" t="s">
        <v>14609</v>
      </c>
      <c r="CC323" s="511" t="s">
        <v>138</v>
      </c>
      <c r="CD323" s="511" t="s">
        <v>5524</v>
      </c>
      <c r="CE323" s="542" t="s">
        <v>102</v>
      </c>
      <c r="CF323" s="542" t="s">
        <v>102</v>
      </c>
      <c r="CG323" s="542" t="s">
        <v>102</v>
      </c>
      <c r="CH323" s="542" t="s">
        <v>102</v>
      </c>
      <c r="CI323" s="542" t="s">
        <v>102</v>
      </c>
      <c r="CJ323" s="542" t="s">
        <v>102</v>
      </c>
      <c r="CK323" s="542" t="s">
        <v>102</v>
      </c>
      <c r="CL323" s="542" t="s">
        <v>102</v>
      </c>
      <c r="CM323" s="542" t="s">
        <v>102</v>
      </c>
      <c r="CN323" s="542" t="s">
        <v>102</v>
      </c>
      <c r="CO323" s="542" t="s">
        <v>102</v>
      </c>
      <c r="CP323" s="542" t="s">
        <v>102</v>
      </c>
      <c r="CQ323" s="542" t="s">
        <v>102</v>
      </c>
      <c r="CR323" s="542" t="s">
        <v>102</v>
      </c>
      <c r="CS323" s="542" t="s">
        <v>102</v>
      </c>
      <c r="CT323" s="542" t="s">
        <v>102</v>
      </c>
      <c r="CU323" s="542" t="s">
        <v>102</v>
      </c>
      <c r="CV323" s="542" t="s">
        <v>102</v>
      </c>
      <c r="CW323" s="542" t="s">
        <v>102</v>
      </c>
      <c r="CX323" s="542" t="s">
        <v>14631</v>
      </c>
      <c r="CY323" s="542" t="s">
        <v>14632</v>
      </c>
      <c r="CZ323" s="542" t="s">
        <v>14633</v>
      </c>
      <c r="DA323" s="542" t="s">
        <v>14634</v>
      </c>
      <c r="DB323" s="542" t="s">
        <v>14635</v>
      </c>
      <c r="DC323" s="542" t="s">
        <v>14636</v>
      </c>
      <c r="DD323" s="542" t="s">
        <v>14637</v>
      </c>
      <c r="DE323" s="542" t="s">
        <v>14638</v>
      </c>
      <c r="DF323" s="542" t="s">
        <v>14639</v>
      </c>
      <c r="DG323" s="542" t="s">
        <v>14640</v>
      </c>
      <c r="DH323" s="542" t="s">
        <v>14641</v>
      </c>
      <c r="DI323" s="542" t="s">
        <v>14642</v>
      </c>
      <c r="DJ323" s="542" t="s">
        <v>14643</v>
      </c>
      <c r="DK323" s="542" t="s">
        <v>14644</v>
      </c>
      <c r="DL323" s="542" t="s">
        <v>14645</v>
      </c>
      <c r="DM323" s="542" t="s">
        <v>14646</v>
      </c>
      <c r="DN323" s="542" t="s">
        <v>14647</v>
      </c>
      <c r="DO323" s="542" t="s">
        <v>14648</v>
      </c>
      <c r="DP323" s="542" t="s">
        <v>14649</v>
      </c>
      <c r="DQ323" s="542" t="s">
        <v>14650</v>
      </c>
      <c r="DR323" s="542" t="s">
        <v>14651</v>
      </c>
      <c r="DS323" s="542" t="s">
        <v>14652</v>
      </c>
      <c r="DT323" s="542" t="s">
        <v>14653</v>
      </c>
      <c r="DU323" s="542" t="s">
        <v>14654</v>
      </c>
      <c r="DV323" s="542" t="s">
        <v>14655</v>
      </c>
      <c r="DW323" s="542" t="s">
        <v>14656</v>
      </c>
      <c r="DX323" s="542" t="s">
        <v>14657</v>
      </c>
      <c r="DY323" s="542" t="s">
        <v>14658</v>
      </c>
      <c r="DZ323" s="542" t="s">
        <v>14659</v>
      </c>
      <c r="EA323" s="542" t="s">
        <v>14660</v>
      </c>
      <c r="EB323" s="542" t="s">
        <v>14661</v>
      </c>
      <c r="EC323" s="542" t="s">
        <v>14662</v>
      </c>
      <c r="ED323" s="542" t="s">
        <v>14663</v>
      </c>
      <c r="EE323" s="542" t="s">
        <v>14664</v>
      </c>
      <c r="EF323" s="542" t="s">
        <v>102</v>
      </c>
      <c r="EG323" s="542" t="s">
        <v>102</v>
      </c>
      <c r="EH323" s="542" t="s">
        <v>102</v>
      </c>
      <c r="EI323" s="542" t="s">
        <v>102</v>
      </c>
      <c r="EJ323" s="542" t="s">
        <v>102</v>
      </c>
      <c r="EK323" s="542" t="s">
        <v>102</v>
      </c>
      <c r="EL323" s="542" t="s">
        <v>102</v>
      </c>
      <c r="EM323" s="542" t="s">
        <v>102</v>
      </c>
      <c r="EN323" s="542" t="s">
        <v>102</v>
      </c>
      <c r="EO323" s="542" t="s">
        <v>102</v>
      </c>
      <c r="EP323" s="542" t="s">
        <v>102</v>
      </c>
      <c r="EQ323" s="542" t="s">
        <v>102</v>
      </c>
      <c r="ER323" s="542" t="s">
        <v>102</v>
      </c>
      <c r="ES323" s="542" t="s">
        <v>102</v>
      </c>
      <c r="ET323" s="542" t="s">
        <v>102</v>
      </c>
      <c r="EU323" s="542" t="s">
        <v>102</v>
      </c>
      <c r="EV323" s="542" t="s">
        <v>102</v>
      </c>
      <c r="EW323" s="542" t="s">
        <v>102</v>
      </c>
      <c r="EX323" s="542" t="s">
        <v>102</v>
      </c>
      <c r="EY323" s="542" t="s">
        <v>102</v>
      </c>
      <c r="EZ323" s="542" t="s">
        <v>102</v>
      </c>
      <c r="FA323" s="542" t="s">
        <v>102</v>
      </c>
      <c r="FB323" s="542" t="s">
        <v>102</v>
      </c>
      <c r="FC323" s="542" t="s">
        <v>102</v>
      </c>
      <c r="FD323" s="542" t="s">
        <v>102</v>
      </c>
      <c r="FE323" s="542" t="s">
        <v>102</v>
      </c>
      <c r="FF323" s="542" t="s">
        <v>102</v>
      </c>
      <c r="FG323" s="542" t="s">
        <v>102</v>
      </c>
      <c r="FH323" s="542" t="s">
        <v>102</v>
      </c>
      <c r="FI323" s="542" t="s">
        <v>102</v>
      </c>
      <c r="FJ323" s="542" t="s">
        <v>102</v>
      </c>
      <c r="FK323" s="542" t="s">
        <v>102</v>
      </c>
      <c r="FL323" s="542" t="s">
        <v>102</v>
      </c>
      <c r="FM323" s="542" t="s">
        <v>102</v>
      </c>
      <c r="FN323" s="542" t="s">
        <v>102</v>
      </c>
      <c r="FO323" s="542" t="s">
        <v>102</v>
      </c>
      <c r="FP323" s="542" t="s">
        <v>102</v>
      </c>
      <c r="FQ323" s="542" t="s">
        <v>102</v>
      </c>
      <c r="FR323" s="542" t="s">
        <v>102</v>
      </c>
      <c r="FS323" s="542" t="s">
        <v>102</v>
      </c>
      <c r="FT323" s="542" t="s">
        <v>102</v>
      </c>
      <c r="FU323" s="542" t="s">
        <v>102</v>
      </c>
      <c r="FV323" s="542" t="s">
        <v>102</v>
      </c>
      <c r="FW323" s="542" t="s">
        <v>102</v>
      </c>
      <c r="FX323" s="542" t="s">
        <v>102</v>
      </c>
      <c r="FY323" s="542" t="s">
        <v>102</v>
      </c>
      <c r="FZ323" s="542" t="s">
        <v>102</v>
      </c>
      <c r="GA323" s="542" t="s">
        <v>102</v>
      </c>
      <c r="GB323" s="542" t="s">
        <v>102</v>
      </c>
      <c r="GC323" s="542" t="s">
        <v>102</v>
      </c>
      <c r="GD323" s="542" t="s">
        <v>102</v>
      </c>
      <c r="GE323" s="542" t="s">
        <v>102</v>
      </c>
      <c r="GF323" s="542" t="s">
        <v>102</v>
      </c>
      <c r="GG323" s="542" t="s">
        <v>102</v>
      </c>
      <c r="GH323" s="542" t="s">
        <v>102</v>
      </c>
      <c r="GI323" s="542" t="s">
        <v>102</v>
      </c>
      <c r="GJ323" s="542" t="s">
        <v>102</v>
      </c>
      <c r="GK323" s="542" t="s">
        <v>102</v>
      </c>
      <c r="GL323" s="542" t="s">
        <v>102</v>
      </c>
      <c r="GM323" s="542" t="s">
        <v>102</v>
      </c>
      <c r="GN323" s="542" t="s">
        <v>102</v>
      </c>
      <c r="GO323" s="542" t="s">
        <v>102</v>
      </c>
      <c r="GP323" s="542" t="s">
        <v>102</v>
      </c>
      <c r="GQ323" s="542" t="s">
        <v>102</v>
      </c>
      <c r="GR323" s="542" t="s">
        <v>102</v>
      </c>
      <c r="GS323" s="542" t="s">
        <v>102</v>
      </c>
      <c r="GT323" s="542" t="s">
        <v>102</v>
      </c>
      <c r="GU323" s="542" t="s">
        <v>102</v>
      </c>
      <c r="GV323" s="542" t="s">
        <v>102</v>
      </c>
      <c r="GW323" s="542" t="s">
        <v>102</v>
      </c>
      <c r="GX323" s="542" t="s">
        <v>102</v>
      </c>
      <c r="GY323" s="542" t="s">
        <v>102</v>
      </c>
      <c r="GZ323" s="542" t="s">
        <v>102</v>
      </c>
      <c r="HA323" s="542" t="s">
        <v>102</v>
      </c>
      <c r="HB323" s="542" t="s">
        <v>102</v>
      </c>
      <c r="HC323" s="511" t="str">
        <f t="shared" ref="HC323:HC379" si="5">SUBSTITUTE(RIGHT(B323,12),"号","")</f>
        <v>2010-800011</v>
      </c>
    </row>
    <row r="324" spans="1:211" s="514" customFormat="1" ht="48" hidden="1" customHeight="1" x14ac:dyDescent="0.15">
      <c r="A324" s="511" t="s">
        <v>4718</v>
      </c>
      <c r="B324" s="512" t="s">
        <v>14665</v>
      </c>
      <c r="C324" s="513">
        <v>39374</v>
      </c>
      <c r="D324" s="512" t="s">
        <v>8419</v>
      </c>
      <c r="E324" s="512" t="s">
        <v>8498</v>
      </c>
      <c r="F324" s="512" t="s">
        <v>8421</v>
      </c>
      <c r="G324" s="513">
        <v>40190</v>
      </c>
      <c r="H324" s="512" t="s">
        <v>14666</v>
      </c>
      <c r="I324" s="512" t="s">
        <v>8682</v>
      </c>
      <c r="J324" s="513">
        <v>39623</v>
      </c>
      <c r="K324" s="512" t="s">
        <v>14667</v>
      </c>
      <c r="L324" s="512" t="s">
        <v>14668</v>
      </c>
      <c r="M324" s="512" t="s">
        <v>14669</v>
      </c>
      <c r="N324" s="513">
        <v>39672</v>
      </c>
      <c r="O324" s="513">
        <v>40064</v>
      </c>
      <c r="P324" s="512" t="s">
        <v>8458</v>
      </c>
      <c r="Q324" s="513">
        <v>40050</v>
      </c>
      <c r="R324" s="511" t="s">
        <v>14670</v>
      </c>
      <c r="S324" s="514" t="s">
        <v>14671</v>
      </c>
      <c r="T324" s="511">
        <v>2010</v>
      </c>
      <c r="U324" s="515" t="s">
        <v>13222</v>
      </c>
      <c r="V324" s="514">
        <v>160</v>
      </c>
      <c r="W324" s="514">
        <v>1</v>
      </c>
      <c r="X324" s="514">
        <v>1</v>
      </c>
      <c r="Y324" s="513">
        <v>38328</v>
      </c>
      <c r="Z324" s="512" t="s">
        <v>14672</v>
      </c>
      <c r="AA324" s="512" t="s">
        <v>14673</v>
      </c>
      <c r="AB324" s="513">
        <v>38827</v>
      </c>
      <c r="AC324" s="513">
        <v>39316</v>
      </c>
      <c r="AD324" s="512" t="s">
        <v>14674</v>
      </c>
      <c r="AE324" s="513">
        <v>38329</v>
      </c>
      <c r="AF324" s="512" t="s">
        <v>138</v>
      </c>
      <c r="AG324" s="512" t="s">
        <v>14673</v>
      </c>
      <c r="AH324" s="516">
        <v>3962057</v>
      </c>
      <c r="AI324" s="513">
        <v>39227</v>
      </c>
      <c r="AJ324" s="513" t="s">
        <v>138</v>
      </c>
      <c r="AK324" s="511" t="s">
        <v>138</v>
      </c>
      <c r="AL324" s="513" t="s">
        <v>138</v>
      </c>
      <c r="AM324" s="511" t="s">
        <v>138</v>
      </c>
      <c r="AN324" s="511" t="s">
        <v>14675</v>
      </c>
      <c r="AO324" s="511" t="s">
        <v>14676</v>
      </c>
      <c r="AP324" s="511" t="s">
        <v>14677</v>
      </c>
      <c r="AQ324" s="511" t="s">
        <v>14678</v>
      </c>
      <c r="AR324" s="511" t="s">
        <v>14678</v>
      </c>
      <c r="AS324" s="511" t="s">
        <v>14679</v>
      </c>
      <c r="AT324" s="511" t="s">
        <v>14679</v>
      </c>
      <c r="AU324" s="511" t="s">
        <v>14680</v>
      </c>
      <c r="AV324" s="511" t="s">
        <v>14681</v>
      </c>
      <c r="AW324" s="511" t="s">
        <v>14680</v>
      </c>
      <c r="AX324" s="511" t="s">
        <v>14680</v>
      </c>
      <c r="AY324" s="511" t="s">
        <v>14682</v>
      </c>
      <c r="AZ324" s="511" t="s">
        <v>14683</v>
      </c>
      <c r="BA324" s="511" t="s">
        <v>14684</v>
      </c>
      <c r="BB324" s="511">
        <v>591208814</v>
      </c>
      <c r="BC324" s="512" t="s">
        <v>14685</v>
      </c>
      <c r="BD324" s="511" t="s">
        <v>14686</v>
      </c>
      <c r="BE324" s="511" t="s">
        <v>14687</v>
      </c>
      <c r="BF324" s="511" t="s">
        <v>14688</v>
      </c>
      <c r="BG324" s="511" t="s">
        <v>14689</v>
      </c>
      <c r="BH324" s="511" t="s">
        <v>8648</v>
      </c>
      <c r="BI324" s="511">
        <v>11</v>
      </c>
      <c r="BJ324" s="511">
        <v>10</v>
      </c>
      <c r="BK324" s="511" t="s">
        <v>14690</v>
      </c>
      <c r="BL324" s="511" t="s">
        <v>138</v>
      </c>
      <c r="BM324" s="511" t="s">
        <v>14691</v>
      </c>
      <c r="BN324" s="511" t="s">
        <v>138</v>
      </c>
      <c r="BO324" s="511" t="s">
        <v>9027</v>
      </c>
      <c r="BP324" s="513">
        <v>38237</v>
      </c>
      <c r="BQ324" s="511" t="s">
        <v>138</v>
      </c>
      <c r="BR324" s="511" t="s">
        <v>8482</v>
      </c>
      <c r="BS324" s="511" t="s">
        <v>14692</v>
      </c>
      <c r="BT324" s="511" t="s">
        <v>14693</v>
      </c>
      <c r="BU324" s="511" t="s">
        <v>14665</v>
      </c>
      <c r="BV324" s="511" t="s">
        <v>138</v>
      </c>
      <c r="BW324" s="511">
        <v>1</v>
      </c>
      <c r="BX324" s="511" t="s">
        <v>14694</v>
      </c>
      <c r="BY324" s="511" t="s">
        <v>138</v>
      </c>
      <c r="BZ324" s="511">
        <v>12</v>
      </c>
      <c r="CA324" s="511" t="s">
        <v>14695</v>
      </c>
      <c r="CB324" s="511" t="s">
        <v>14696</v>
      </c>
      <c r="CC324" s="511" t="s">
        <v>138</v>
      </c>
      <c r="CD324" s="511" t="s">
        <v>5529</v>
      </c>
      <c r="CE324" s="542" t="s">
        <v>14697</v>
      </c>
      <c r="CF324" s="542" t="s">
        <v>14698</v>
      </c>
      <c r="CG324" s="542" t="s">
        <v>14699</v>
      </c>
      <c r="CH324" s="542" t="s">
        <v>14700</v>
      </c>
      <c r="CI324" s="542" t="s">
        <v>14701</v>
      </c>
      <c r="CJ324" s="542" t="s">
        <v>14702</v>
      </c>
      <c r="CK324" s="542" t="s">
        <v>14703</v>
      </c>
      <c r="CL324" s="542" t="s">
        <v>14704</v>
      </c>
      <c r="CM324" s="542" t="s">
        <v>14705</v>
      </c>
      <c r="CN324" s="542" t="s">
        <v>14706</v>
      </c>
      <c r="CO324" s="542" t="s">
        <v>102</v>
      </c>
      <c r="CP324" s="542" t="s">
        <v>102</v>
      </c>
      <c r="CQ324" s="542" t="s">
        <v>102</v>
      </c>
      <c r="CR324" s="542" t="s">
        <v>102</v>
      </c>
      <c r="CS324" s="542" t="s">
        <v>102</v>
      </c>
      <c r="CT324" s="542" t="s">
        <v>102</v>
      </c>
      <c r="CU324" s="542" t="s">
        <v>102</v>
      </c>
      <c r="CV324" s="542" t="s">
        <v>102</v>
      </c>
      <c r="CW324" s="542" t="s">
        <v>102</v>
      </c>
      <c r="CX324" s="542" t="s">
        <v>102</v>
      </c>
      <c r="CY324" s="542" t="s">
        <v>102</v>
      </c>
      <c r="CZ324" s="542" t="s">
        <v>102</v>
      </c>
      <c r="DA324" s="542" t="s">
        <v>102</v>
      </c>
      <c r="DB324" s="542" t="s">
        <v>102</v>
      </c>
      <c r="DC324" s="542" t="s">
        <v>102</v>
      </c>
      <c r="DD324" s="542" t="s">
        <v>102</v>
      </c>
      <c r="DE324" s="542" t="s">
        <v>102</v>
      </c>
      <c r="DF324" s="542" t="s">
        <v>102</v>
      </c>
      <c r="DG324" s="542" t="s">
        <v>102</v>
      </c>
      <c r="DH324" s="542" t="s">
        <v>102</v>
      </c>
      <c r="DI324" s="542" t="s">
        <v>102</v>
      </c>
      <c r="DJ324" s="542" t="s">
        <v>102</v>
      </c>
      <c r="DK324" s="542" t="s">
        <v>102</v>
      </c>
      <c r="DL324" s="542" t="s">
        <v>102</v>
      </c>
      <c r="DM324" s="542" t="s">
        <v>102</v>
      </c>
      <c r="DN324" s="542" t="s">
        <v>102</v>
      </c>
      <c r="DO324" s="542" t="s">
        <v>102</v>
      </c>
      <c r="DP324" s="542" t="s">
        <v>102</v>
      </c>
      <c r="DQ324" s="542" t="s">
        <v>102</v>
      </c>
      <c r="DR324" s="542" t="s">
        <v>102</v>
      </c>
      <c r="DS324" s="542" t="s">
        <v>102</v>
      </c>
      <c r="DT324" s="542" t="s">
        <v>102</v>
      </c>
      <c r="DU324" s="542" t="s">
        <v>102</v>
      </c>
      <c r="DV324" s="542" t="s">
        <v>102</v>
      </c>
      <c r="DW324" s="542" t="s">
        <v>102</v>
      </c>
      <c r="DX324" s="542" t="s">
        <v>102</v>
      </c>
      <c r="DY324" s="542" t="s">
        <v>102</v>
      </c>
      <c r="DZ324" s="542" t="s">
        <v>102</v>
      </c>
      <c r="EA324" s="542" t="s">
        <v>102</v>
      </c>
      <c r="EB324" s="542" t="s">
        <v>102</v>
      </c>
      <c r="EC324" s="542" t="s">
        <v>102</v>
      </c>
      <c r="ED324" s="542" t="s">
        <v>102</v>
      </c>
      <c r="EE324" s="542" t="s">
        <v>102</v>
      </c>
      <c r="EF324" s="542" t="s">
        <v>102</v>
      </c>
      <c r="EG324" s="542" t="s">
        <v>102</v>
      </c>
      <c r="EH324" s="542" t="s">
        <v>102</v>
      </c>
      <c r="EI324" s="542" t="s">
        <v>102</v>
      </c>
      <c r="EJ324" s="542" t="s">
        <v>102</v>
      </c>
      <c r="EK324" s="542" t="s">
        <v>102</v>
      </c>
      <c r="EL324" s="542" t="s">
        <v>102</v>
      </c>
      <c r="EM324" s="542" t="s">
        <v>102</v>
      </c>
      <c r="EN324" s="542" t="s">
        <v>102</v>
      </c>
      <c r="EO324" s="542" t="s">
        <v>102</v>
      </c>
      <c r="EP324" s="542" t="s">
        <v>102</v>
      </c>
      <c r="EQ324" s="542" t="s">
        <v>102</v>
      </c>
      <c r="ER324" s="542" t="s">
        <v>102</v>
      </c>
      <c r="ES324" s="542" t="s">
        <v>102</v>
      </c>
      <c r="ET324" s="542" t="s">
        <v>102</v>
      </c>
      <c r="EU324" s="542" t="s">
        <v>102</v>
      </c>
      <c r="EV324" s="542" t="s">
        <v>102</v>
      </c>
      <c r="EW324" s="542" t="s">
        <v>102</v>
      </c>
      <c r="EX324" s="542" t="s">
        <v>102</v>
      </c>
      <c r="EY324" s="542" t="s">
        <v>102</v>
      </c>
      <c r="EZ324" s="542" t="s">
        <v>102</v>
      </c>
      <c r="FA324" s="542" t="s">
        <v>102</v>
      </c>
      <c r="FB324" s="542" t="s">
        <v>102</v>
      </c>
      <c r="FC324" s="542" t="s">
        <v>102</v>
      </c>
      <c r="FD324" s="542" t="s">
        <v>102</v>
      </c>
      <c r="FE324" s="542" t="s">
        <v>102</v>
      </c>
      <c r="FF324" s="542" t="s">
        <v>102</v>
      </c>
      <c r="FG324" s="542" t="s">
        <v>102</v>
      </c>
      <c r="FH324" s="542" t="s">
        <v>102</v>
      </c>
      <c r="FI324" s="542" t="s">
        <v>102</v>
      </c>
      <c r="FJ324" s="542" t="s">
        <v>102</v>
      </c>
      <c r="FK324" s="542" t="s">
        <v>102</v>
      </c>
      <c r="FL324" s="542" t="s">
        <v>102</v>
      </c>
      <c r="FM324" s="542" t="s">
        <v>102</v>
      </c>
      <c r="FN324" s="542" t="s">
        <v>102</v>
      </c>
      <c r="FO324" s="542" t="s">
        <v>102</v>
      </c>
      <c r="FP324" s="542" t="s">
        <v>102</v>
      </c>
      <c r="FQ324" s="542" t="s">
        <v>102</v>
      </c>
      <c r="FR324" s="542" t="s">
        <v>102</v>
      </c>
      <c r="FS324" s="542" t="s">
        <v>102</v>
      </c>
      <c r="FT324" s="542" t="s">
        <v>102</v>
      </c>
      <c r="FU324" s="542" t="s">
        <v>102</v>
      </c>
      <c r="FV324" s="542" t="s">
        <v>102</v>
      </c>
      <c r="FW324" s="542" t="s">
        <v>102</v>
      </c>
      <c r="FX324" s="542" t="s">
        <v>102</v>
      </c>
      <c r="FY324" s="542" t="s">
        <v>102</v>
      </c>
      <c r="FZ324" s="542" t="s">
        <v>102</v>
      </c>
      <c r="GA324" s="542" t="s">
        <v>102</v>
      </c>
      <c r="GB324" s="542" t="s">
        <v>102</v>
      </c>
      <c r="GC324" s="542" t="s">
        <v>102</v>
      </c>
      <c r="GD324" s="542" t="s">
        <v>102</v>
      </c>
      <c r="GE324" s="542" t="s">
        <v>102</v>
      </c>
      <c r="GF324" s="542" t="s">
        <v>102</v>
      </c>
      <c r="GG324" s="542" t="s">
        <v>102</v>
      </c>
      <c r="GH324" s="542" t="s">
        <v>102</v>
      </c>
      <c r="GI324" s="542" t="s">
        <v>102</v>
      </c>
      <c r="GJ324" s="542" t="s">
        <v>102</v>
      </c>
      <c r="GK324" s="542" t="s">
        <v>102</v>
      </c>
      <c r="GL324" s="542" t="s">
        <v>102</v>
      </c>
      <c r="GM324" s="542" t="s">
        <v>102</v>
      </c>
      <c r="GN324" s="542" t="s">
        <v>102</v>
      </c>
      <c r="GO324" s="542" t="s">
        <v>102</v>
      </c>
      <c r="GP324" s="542" t="s">
        <v>102</v>
      </c>
      <c r="GQ324" s="542" t="s">
        <v>102</v>
      </c>
      <c r="GR324" s="542" t="s">
        <v>102</v>
      </c>
      <c r="GS324" s="542" t="s">
        <v>102</v>
      </c>
      <c r="GT324" s="542" t="s">
        <v>102</v>
      </c>
      <c r="GU324" s="542" t="s">
        <v>102</v>
      </c>
      <c r="GV324" s="542" t="s">
        <v>102</v>
      </c>
      <c r="GW324" s="542" t="s">
        <v>102</v>
      </c>
      <c r="GX324" s="542" t="s">
        <v>102</v>
      </c>
      <c r="GY324" s="542" t="s">
        <v>102</v>
      </c>
      <c r="GZ324" s="542" t="s">
        <v>102</v>
      </c>
      <c r="HA324" s="542" t="s">
        <v>102</v>
      </c>
      <c r="HB324" s="542" t="s">
        <v>102</v>
      </c>
      <c r="HC324" s="511" t="str">
        <f t="shared" si="5"/>
        <v>2007-800231</v>
      </c>
    </row>
    <row r="325" spans="1:211" s="514" customFormat="1" ht="48" hidden="1" customHeight="1" x14ac:dyDescent="0.15">
      <c r="A325" s="511" t="s">
        <v>4722</v>
      </c>
      <c r="B325" s="512" t="s">
        <v>14707</v>
      </c>
      <c r="C325" s="513">
        <v>39584</v>
      </c>
      <c r="D325" s="512" t="s">
        <v>8419</v>
      </c>
      <c r="E325" s="512" t="s">
        <v>8420</v>
      </c>
      <c r="F325" s="512" t="s">
        <v>8958</v>
      </c>
      <c r="G325" s="513">
        <v>39688</v>
      </c>
      <c r="H325" s="512" t="s">
        <v>14708</v>
      </c>
      <c r="I325" s="512"/>
      <c r="J325" s="511"/>
      <c r="K325" s="512"/>
      <c r="L325" s="512"/>
      <c r="M325" s="512"/>
      <c r="N325" s="511"/>
      <c r="O325" s="511"/>
      <c r="P325" s="512"/>
      <c r="Q325" s="511"/>
      <c r="R325" s="511"/>
      <c r="S325" s="511" t="s">
        <v>14709</v>
      </c>
      <c r="T325" s="511">
        <v>2011</v>
      </c>
      <c r="U325" s="515" t="s">
        <v>13379</v>
      </c>
      <c r="V325" s="514">
        <v>161</v>
      </c>
      <c r="W325" s="514">
        <v>2</v>
      </c>
      <c r="X325" s="514">
        <v>1</v>
      </c>
      <c r="Y325" s="513">
        <v>37778</v>
      </c>
      <c r="Z325" s="512" t="s">
        <v>14710</v>
      </c>
      <c r="AA325" s="512" t="s">
        <v>14711</v>
      </c>
      <c r="AB325" s="513">
        <v>38673</v>
      </c>
      <c r="AC325" s="513">
        <v>39799</v>
      </c>
      <c r="AD325" s="512" t="s">
        <v>14712</v>
      </c>
      <c r="AE325" s="513">
        <v>38496</v>
      </c>
      <c r="AF325" s="512" t="s">
        <v>138</v>
      </c>
      <c r="AG325" s="512" t="s">
        <v>14711</v>
      </c>
      <c r="AH325" s="516">
        <v>4198113</v>
      </c>
      <c r="AI325" s="513">
        <v>39731</v>
      </c>
      <c r="AJ325" s="513">
        <v>37778</v>
      </c>
      <c r="AK325" s="511" t="s">
        <v>14713</v>
      </c>
      <c r="AL325" s="513">
        <v>37979</v>
      </c>
      <c r="AM325" s="511" t="s">
        <v>14714</v>
      </c>
      <c r="AN325" s="511" t="s">
        <v>14715</v>
      </c>
      <c r="AO325" s="511" t="s">
        <v>1107</v>
      </c>
      <c r="AP325" s="511" t="s">
        <v>14716</v>
      </c>
      <c r="AQ325" s="511" t="s">
        <v>14717</v>
      </c>
      <c r="AR325" s="511" t="s">
        <v>14718</v>
      </c>
      <c r="AS325" s="511" t="s">
        <v>14719</v>
      </c>
      <c r="AT325" s="511" t="s">
        <v>14719</v>
      </c>
      <c r="AU325" s="511" t="s">
        <v>14720</v>
      </c>
      <c r="AV325" s="511" t="s">
        <v>14721</v>
      </c>
      <c r="AW325" s="511" t="s">
        <v>1108</v>
      </c>
      <c r="AX325" s="511" t="s">
        <v>14722</v>
      </c>
      <c r="AY325" s="511" t="s">
        <v>1109</v>
      </c>
      <c r="AZ325" s="511" t="s">
        <v>14723</v>
      </c>
      <c r="BA325" s="511" t="s">
        <v>1110</v>
      </c>
      <c r="BB325" s="511">
        <v>508020155</v>
      </c>
      <c r="BC325" s="512" t="s">
        <v>1104</v>
      </c>
      <c r="BD325" s="511" t="s">
        <v>1105</v>
      </c>
      <c r="BE325" s="511" t="s">
        <v>14724</v>
      </c>
      <c r="BF325" s="511" t="s">
        <v>14725</v>
      </c>
      <c r="BG325" s="511" t="s">
        <v>14726</v>
      </c>
      <c r="BH325" s="511" t="s">
        <v>9244</v>
      </c>
      <c r="BI325" s="511">
        <v>14</v>
      </c>
      <c r="BJ325" s="511">
        <v>10</v>
      </c>
      <c r="BK325" s="511" t="s">
        <v>138</v>
      </c>
      <c r="BL325" s="511" t="s">
        <v>14727</v>
      </c>
      <c r="BM325" s="511" t="s">
        <v>14728</v>
      </c>
      <c r="BN325" s="511" t="s">
        <v>138</v>
      </c>
      <c r="BO325" s="511" t="s">
        <v>138</v>
      </c>
      <c r="BP325" s="513">
        <v>37421</v>
      </c>
      <c r="BQ325" s="511" t="s">
        <v>138</v>
      </c>
      <c r="BR325" s="511" t="s">
        <v>8482</v>
      </c>
      <c r="BS325" s="511" t="s">
        <v>14729</v>
      </c>
      <c r="BT325" s="511" t="s">
        <v>1106</v>
      </c>
      <c r="BU325" s="511" t="s">
        <v>14730</v>
      </c>
      <c r="BV325" s="511">
        <v>1</v>
      </c>
      <c r="BW325" s="511">
        <v>1</v>
      </c>
      <c r="BX325" s="511" t="s">
        <v>14731</v>
      </c>
      <c r="BY325" s="511" t="s">
        <v>138</v>
      </c>
      <c r="BZ325" s="511">
        <v>47</v>
      </c>
      <c r="CA325" s="511" t="s">
        <v>14732</v>
      </c>
      <c r="CB325" s="511" t="s">
        <v>14733</v>
      </c>
      <c r="CC325" s="511" t="s">
        <v>14734</v>
      </c>
      <c r="CD325" s="511" t="s">
        <v>14735</v>
      </c>
      <c r="CE325" s="542" t="s">
        <v>102</v>
      </c>
      <c r="CF325" s="542" t="s">
        <v>102</v>
      </c>
      <c r="CG325" s="542" t="s">
        <v>102</v>
      </c>
      <c r="CH325" s="542" t="s">
        <v>102</v>
      </c>
      <c r="CI325" s="542" t="s">
        <v>102</v>
      </c>
      <c r="CJ325" s="542" t="s">
        <v>102</v>
      </c>
      <c r="CK325" s="542" t="s">
        <v>102</v>
      </c>
      <c r="CL325" s="542" t="s">
        <v>102</v>
      </c>
      <c r="CM325" s="542" t="s">
        <v>102</v>
      </c>
      <c r="CN325" s="542" t="s">
        <v>102</v>
      </c>
      <c r="CO325" s="542" t="s">
        <v>102</v>
      </c>
      <c r="CP325" s="542" t="s">
        <v>102</v>
      </c>
      <c r="CQ325" s="542" t="s">
        <v>102</v>
      </c>
      <c r="CR325" s="542" t="s">
        <v>102</v>
      </c>
      <c r="CS325" s="542" t="s">
        <v>102</v>
      </c>
      <c r="CT325" s="542" t="s">
        <v>102</v>
      </c>
      <c r="CU325" s="542" t="s">
        <v>102</v>
      </c>
      <c r="CV325" s="542" t="s">
        <v>102</v>
      </c>
      <c r="CW325" s="542" t="s">
        <v>102</v>
      </c>
      <c r="CX325" s="542" t="s">
        <v>102</v>
      </c>
      <c r="CY325" s="542" t="s">
        <v>102</v>
      </c>
      <c r="CZ325" s="542" t="s">
        <v>102</v>
      </c>
      <c r="DA325" s="542" t="s">
        <v>102</v>
      </c>
      <c r="DB325" s="542" t="s">
        <v>102</v>
      </c>
      <c r="DC325" s="542" t="s">
        <v>102</v>
      </c>
      <c r="DD325" s="542" t="s">
        <v>102</v>
      </c>
      <c r="DE325" s="542" t="s">
        <v>102</v>
      </c>
      <c r="DF325" s="542" t="s">
        <v>102</v>
      </c>
      <c r="DG325" s="542" t="s">
        <v>102</v>
      </c>
      <c r="DH325" s="542" t="s">
        <v>102</v>
      </c>
      <c r="DI325" s="542" t="s">
        <v>102</v>
      </c>
      <c r="DJ325" s="542" t="s">
        <v>102</v>
      </c>
      <c r="DK325" s="542" t="s">
        <v>102</v>
      </c>
      <c r="DL325" s="542" t="s">
        <v>102</v>
      </c>
      <c r="DM325" s="542" t="s">
        <v>102</v>
      </c>
      <c r="DN325" s="542" t="s">
        <v>102</v>
      </c>
      <c r="DO325" s="542" t="s">
        <v>102</v>
      </c>
      <c r="DP325" s="542" t="s">
        <v>102</v>
      </c>
      <c r="DQ325" s="542" t="s">
        <v>102</v>
      </c>
      <c r="DR325" s="542" t="s">
        <v>102</v>
      </c>
      <c r="DS325" s="542" t="s">
        <v>102</v>
      </c>
      <c r="DT325" s="542" t="s">
        <v>102</v>
      </c>
      <c r="DU325" s="542" t="s">
        <v>102</v>
      </c>
      <c r="DV325" s="542" t="s">
        <v>102</v>
      </c>
      <c r="DW325" s="542" t="s">
        <v>102</v>
      </c>
      <c r="DX325" s="542" t="s">
        <v>102</v>
      </c>
      <c r="DY325" s="542" t="s">
        <v>102</v>
      </c>
      <c r="DZ325" s="542" t="s">
        <v>102</v>
      </c>
      <c r="EA325" s="542" t="s">
        <v>102</v>
      </c>
      <c r="EB325" s="542" t="s">
        <v>102</v>
      </c>
      <c r="EC325" s="542" t="s">
        <v>102</v>
      </c>
      <c r="ED325" s="542" t="s">
        <v>102</v>
      </c>
      <c r="EE325" s="542" t="s">
        <v>102</v>
      </c>
      <c r="EF325" s="542" t="s">
        <v>102</v>
      </c>
      <c r="EG325" s="542" t="s">
        <v>102</v>
      </c>
      <c r="EH325" s="542" t="s">
        <v>102</v>
      </c>
      <c r="EI325" s="542" t="s">
        <v>102</v>
      </c>
      <c r="EJ325" s="542" t="s">
        <v>102</v>
      </c>
      <c r="EK325" s="542" t="s">
        <v>102</v>
      </c>
      <c r="EL325" s="542" t="s">
        <v>102</v>
      </c>
      <c r="EM325" s="542" t="s">
        <v>102</v>
      </c>
      <c r="EN325" s="542" t="s">
        <v>102</v>
      </c>
      <c r="EO325" s="542" t="s">
        <v>102</v>
      </c>
      <c r="EP325" s="542" t="s">
        <v>102</v>
      </c>
      <c r="EQ325" s="542" t="s">
        <v>102</v>
      </c>
      <c r="ER325" s="542" t="s">
        <v>102</v>
      </c>
      <c r="ES325" s="542" t="s">
        <v>102</v>
      </c>
      <c r="ET325" s="542" t="s">
        <v>102</v>
      </c>
      <c r="EU325" s="542" t="s">
        <v>102</v>
      </c>
      <c r="EV325" s="542" t="s">
        <v>102</v>
      </c>
      <c r="EW325" s="542" t="s">
        <v>102</v>
      </c>
      <c r="EX325" s="542" t="s">
        <v>102</v>
      </c>
      <c r="EY325" s="542" t="s">
        <v>102</v>
      </c>
      <c r="EZ325" s="542" t="s">
        <v>102</v>
      </c>
      <c r="FA325" s="542" t="s">
        <v>102</v>
      </c>
      <c r="FB325" s="542" t="s">
        <v>102</v>
      </c>
      <c r="FC325" s="542" t="s">
        <v>102</v>
      </c>
      <c r="FD325" s="542" t="s">
        <v>102</v>
      </c>
      <c r="FE325" s="542" t="s">
        <v>102</v>
      </c>
      <c r="FF325" s="542" t="s">
        <v>102</v>
      </c>
      <c r="FG325" s="542" t="s">
        <v>102</v>
      </c>
      <c r="FH325" s="542" t="s">
        <v>102</v>
      </c>
      <c r="FI325" s="542" t="s">
        <v>102</v>
      </c>
      <c r="FJ325" s="542" t="s">
        <v>102</v>
      </c>
      <c r="FK325" s="542" t="s">
        <v>102</v>
      </c>
      <c r="FL325" s="542" t="s">
        <v>102</v>
      </c>
      <c r="FM325" s="542" t="s">
        <v>102</v>
      </c>
      <c r="FN325" s="542" t="s">
        <v>102</v>
      </c>
      <c r="FO325" s="542" t="s">
        <v>102</v>
      </c>
      <c r="FP325" s="542" t="s">
        <v>102</v>
      </c>
      <c r="FQ325" s="542" t="s">
        <v>102</v>
      </c>
      <c r="FR325" s="542" t="s">
        <v>102</v>
      </c>
      <c r="FS325" s="542" t="s">
        <v>102</v>
      </c>
      <c r="FT325" s="542" t="s">
        <v>102</v>
      </c>
      <c r="FU325" s="542" t="s">
        <v>102</v>
      </c>
      <c r="FV325" s="542" t="s">
        <v>102</v>
      </c>
      <c r="FW325" s="542" t="s">
        <v>102</v>
      </c>
      <c r="FX325" s="542" t="s">
        <v>102</v>
      </c>
      <c r="FY325" s="542" t="s">
        <v>102</v>
      </c>
      <c r="FZ325" s="542" t="s">
        <v>102</v>
      </c>
      <c r="GA325" s="542" t="s">
        <v>102</v>
      </c>
      <c r="GB325" s="542" t="s">
        <v>102</v>
      </c>
      <c r="GC325" s="542" t="s">
        <v>102</v>
      </c>
      <c r="GD325" s="542" t="s">
        <v>102</v>
      </c>
      <c r="GE325" s="542" t="s">
        <v>102</v>
      </c>
      <c r="GF325" s="542" t="s">
        <v>102</v>
      </c>
      <c r="GG325" s="542" t="s">
        <v>102</v>
      </c>
      <c r="GH325" s="542" t="s">
        <v>102</v>
      </c>
      <c r="GI325" s="542" t="s">
        <v>102</v>
      </c>
      <c r="GJ325" s="542" t="s">
        <v>102</v>
      </c>
      <c r="GK325" s="542" t="s">
        <v>102</v>
      </c>
      <c r="GL325" s="542" t="s">
        <v>102</v>
      </c>
      <c r="GM325" s="542" t="s">
        <v>102</v>
      </c>
      <c r="GN325" s="542" t="s">
        <v>102</v>
      </c>
      <c r="GO325" s="542" t="s">
        <v>102</v>
      </c>
      <c r="GP325" s="542" t="s">
        <v>102</v>
      </c>
      <c r="GQ325" s="542" t="s">
        <v>102</v>
      </c>
      <c r="GR325" s="542" t="s">
        <v>102</v>
      </c>
      <c r="GS325" s="542" t="s">
        <v>102</v>
      </c>
      <c r="GT325" s="542" t="s">
        <v>102</v>
      </c>
      <c r="GU325" s="542" t="s">
        <v>102</v>
      </c>
      <c r="GV325" s="542" t="s">
        <v>102</v>
      </c>
      <c r="GW325" s="542" t="s">
        <v>102</v>
      </c>
      <c r="GX325" s="542" t="s">
        <v>102</v>
      </c>
      <c r="GY325" s="542" t="s">
        <v>102</v>
      </c>
      <c r="GZ325" s="542" t="s">
        <v>102</v>
      </c>
      <c r="HA325" s="542" t="s">
        <v>102</v>
      </c>
      <c r="HB325" s="542" t="s">
        <v>102</v>
      </c>
      <c r="HC325" s="511" t="str">
        <f t="shared" si="5"/>
        <v>2008-012572</v>
      </c>
    </row>
    <row r="326" spans="1:211" s="514" customFormat="1" ht="48" hidden="1" customHeight="1" x14ac:dyDescent="0.15">
      <c r="A326" s="511" t="s">
        <v>4722</v>
      </c>
      <c r="B326" s="512" t="s">
        <v>14736</v>
      </c>
      <c r="C326" s="513">
        <v>39993</v>
      </c>
      <c r="D326" s="512" t="s">
        <v>8419</v>
      </c>
      <c r="E326" s="512" t="s">
        <v>8498</v>
      </c>
      <c r="F326" s="512" t="s">
        <v>8843</v>
      </c>
      <c r="G326" s="513">
        <v>40480</v>
      </c>
      <c r="H326" s="512" t="s">
        <v>14737</v>
      </c>
      <c r="I326" s="512" t="s">
        <v>8845</v>
      </c>
      <c r="J326" s="513">
        <v>40350</v>
      </c>
      <c r="K326" s="512"/>
      <c r="L326" s="512"/>
      <c r="M326" s="512"/>
      <c r="N326" s="511"/>
      <c r="O326" s="511"/>
      <c r="P326" s="512"/>
      <c r="Q326" s="511"/>
      <c r="R326" s="511"/>
      <c r="S326" s="514" t="s">
        <v>14738</v>
      </c>
      <c r="T326" s="511">
        <v>2011</v>
      </c>
      <c r="U326" s="515" t="s">
        <v>13379</v>
      </c>
      <c r="V326" s="514">
        <v>161</v>
      </c>
      <c r="W326" s="514">
        <v>2</v>
      </c>
      <c r="X326" s="514">
        <v>2</v>
      </c>
      <c r="Y326" s="513">
        <v>37778</v>
      </c>
      <c r="Z326" s="512" t="s">
        <v>14710</v>
      </c>
      <c r="AA326" s="512" t="s">
        <v>14711</v>
      </c>
      <c r="AB326" s="513">
        <v>38673</v>
      </c>
      <c r="AC326" s="513">
        <v>39799</v>
      </c>
      <c r="AD326" s="512" t="s">
        <v>14712</v>
      </c>
      <c r="AE326" s="513">
        <v>38496</v>
      </c>
      <c r="AF326" s="512" t="s">
        <v>138</v>
      </c>
      <c r="AG326" s="512" t="s">
        <v>14711</v>
      </c>
      <c r="AH326" s="516">
        <v>4198113</v>
      </c>
      <c r="AI326" s="513">
        <v>39731</v>
      </c>
      <c r="AJ326" s="513">
        <v>37778</v>
      </c>
      <c r="AK326" s="511" t="s">
        <v>14713</v>
      </c>
      <c r="AL326" s="513">
        <v>37979</v>
      </c>
      <c r="AM326" s="511" t="s">
        <v>14714</v>
      </c>
      <c r="AN326" s="511" t="s">
        <v>14715</v>
      </c>
      <c r="AO326" s="511" t="s">
        <v>1107</v>
      </c>
      <c r="AP326" s="511" t="s">
        <v>14716</v>
      </c>
      <c r="AQ326" s="511" t="s">
        <v>14717</v>
      </c>
      <c r="AR326" s="511" t="s">
        <v>14718</v>
      </c>
      <c r="AS326" s="511" t="s">
        <v>14719</v>
      </c>
      <c r="AT326" s="511" t="s">
        <v>14719</v>
      </c>
      <c r="AU326" s="511" t="s">
        <v>14720</v>
      </c>
      <c r="AV326" s="511" t="s">
        <v>14721</v>
      </c>
      <c r="AW326" s="511" t="s">
        <v>1108</v>
      </c>
      <c r="AX326" s="511" t="s">
        <v>14722</v>
      </c>
      <c r="AY326" s="511" t="s">
        <v>1109</v>
      </c>
      <c r="AZ326" s="511" t="s">
        <v>14723</v>
      </c>
      <c r="BA326" s="511" t="s">
        <v>1110</v>
      </c>
      <c r="BB326" s="511">
        <v>508020155</v>
      </c>
      <c r="BC326" s="512" t="s">
        <v>1104</v>
      </c>
      <c r="BD326" s="511" t="s">
        <v>1105</v>
      </c>
      <c r="BE326" s="511" t="s">
        <v>14724</v>
      </c>
      <c r="BF326" s="511" t="s">
        <v>14725</v>
      </c>
      <c r="BG326" s="511" t="s">
        <v>14726</v>
      </c>
      <c r="BH326" s="511" t="s">
        <v>9244</v>
      </c>
      <c r="BI326" s="511">
        <v>14</v>
      </c>
      <c r="BJ326" s="511">
        <v>10</v>
      </c>
      <c r="BK326" s="511" t="s">
        <v>138</v>
      </c>
      <c r="BL326" s="511" t="s">
        <v>14727</v>
      </c>
      <c r="BM326" s="511" t="s">
        <v>14728</v>
      </c>
      <c r="BN326" s="511" t="s">
        <v>138</v>
      </c>
      <c r="BO326" s="511" t="s">
        <v>138</v>
      </c>
      <c r="BP326" s="513">
        <v>37421</v>
      </c>
      <c r="BQ326" s="511" t="s">
        <v>138</v>
      </c>
      <c r="BR326" s="511" t="s">
        <v>8482</v>
      </c>
      <c r="BS326" s="511" t="s">
        <v>14729</v>
      </c>
      <c r="BT326" s="511" t="s">
        <v>1106</v>
      </c>
      <c r="BU326" s="511" t="s">
        <v>14730</v>
      </c>
      <c r="BV326" s="511">
        <v>1</v>
      </c>
      <c r="BW326" s="511">
        <v>1</v>
      </c>
      <c r="BX326" s="511" t="s">
        <v>14731</v>
      </c>
      <c r="BY326" s="511" t="s">
        <v>138</v>
      </c>
      <c r="BZ326" s="511">
        <v>47</v>
      </c>
      <c r="CA326" s="511" t="s">
        <v>14732</v>
      </c>
      <c r="CB326" s="511" t="s">
        <v>14733</v>
      </c>
      <c r="CC326" s="511" t="s">
        <v>14734</v>
      </c>
      <c r="CD326" s="511" t="s">
        <v>14735</v>
      </c>
      <c r="CE326" s="542" t="s">
        <v>14739</v>
      </c>
      <c r="CF326" s="542" t="s">
        <v>14740</v>
      </c>
      <c r="CG326" s="542" t="s">
        <v>14741</v>
      </c>
      <c r="CH326" s="542" t="s">
        <v>14742</v>
      </c>
      <c r="CI326" s="542" t="s">
        <v>14743</v>
      </c>
      <c r="CJ326" s="542" t="s">
        <v>14744</v>
      </c>
      <c r="CK326" s="542" t="s">
        <v>14745</v>
      </c>
      <c r="CL326" s="542" t="s">
        <v>14746</v>
      </c>
      <c r="CM326" s="542" t="s">
        <v>14747</v>
      </c>
      <c r="CN326" s="542" t="s">
        <v>14748</v>
      </c>
      <c r="CO326" s="542" t="s">
        <v>14749</v>
      </c>
      <c r="CP326" s="542" t="s">
        <v>14750</v>
      </c>
      <c r="CQ326" s="542" t="s">
        <v>14751</v>
      </c>
      <c r="CR326" s="542" t="s">
        <v>14752</v>
      </c>
      <c r="CS326" s="542" t="s">
        <v>14753</v>
      </c>
      <c r="CT326" s="542" t="s">
        <v>14754</v>
      </c>
      <c r="CU326" s="542" t="s">
        <v>14755</v>
      </c>
      <c r="CV326" s="542" t="s">
        <v>14756</v>
      </c>
      <c r="CW326" s="542" t="s">
        <v>14757</v>
      </c>
      <c r="CX326" s="542" t="s">
        <v>14758</v>
      </c>
      <c r="CY326" s="542" t="s">
        <v>14759</v>
      </c>
      <c r="CZ326" s="542" t="s">
        <v>14760</v>
      </c>
      <c r="DA326" s="542" t="s">
        <v>14761</v>
      </c>
      <c r="DB326" s="542" t="s">
        <v>14762</v>
      </c>
      <c r="DC326" s="542" t="s">
        <v>14763</v>
      </c>
      <c r="DD326" s="542" t="s">
        <v>14764</v>
      </c>
      <c r="DE326" s="542" t="s">
        <v>14765</v>
      </c>
      <c r="DF326" s="542" t="s">
        <v>14766</v>
      </c>
      <c r="DG326" s="542" t="s">
        <v>14767</v>
      </c>
      <c r="DH326" s="542" t="s">
        <v>14768</v>
      </c>
      <c r="DI326" s="542" t="s">
        <v>14769</v>
      </c>
      <c r="DJ326" s="542" t="s">
        <v>14770</v>
      </c>
      <c r="DK326" s="542" t="s">
        <v>14771</v>
      </c>
      <c r="DL326" s="542" t="s">
        <v>14772</v>
      </c>
      <c r="DM326" s="542" t="s">
        <v>14773</v>
      </c>
      <c r="DN326" s="542" t="s">
        <v>14774</v>
      </c>
      <c r="DO326" s="542" t="s">
        <v>14775</v>
      </c>
      <c r="DP326" s="542" t="s">
        <v>14776</v>
      </c>
      <c r="DQ326" s="542" t="s">
        <v>14777</v>
      </c>
      <c r="DR326" s="542" t="s">
        <v>14778</v>
      </c>
      <c r="DS326" s="542" t="s">
        <v>14779</v>
      </c>
      <c r="DT326" s="542" t="s">
        <v>14780</v>
      </c>
      <c r="DU326" s="542" t="s">
        <v>14781</v>
      </c>
      <c r="DV326" s="542" t="s">
        <v>14782</v>
      </c>
      <c r="DW326" s="542" t="s">
        <v>14783</v>
      </c>
      <c r="DX326" s="542" t="s">
        <v>102</v>
      </c>
      <c r="DY326" s="542" t="s">
        <v>102</v>
      </c>
      <c r="DZ326" s="542" t="s">
        <v>102</v>
      </c>
      <c r="EA326" s="542" t="s">
        <v>102</v>
      </c>
      <c r="EB326" s="542" t="s">
        <v>102</v>
      </c>
      <c r="EC326" s="542" t="s">
        <v>102</v>
      </c>
      <c r="ED326" s="542" t="s">
        <v>102</v>
      </c>
      <c r="EE326" s="542" t="s">
        <v>102</v>
      </c>
      <c r="EF326" s="542" t="s">
        <v>102</v>
      </c>
      <c r="EG326" s="542" t="s">
        <v>102</v>
      </c>
      <c r="EH326" s="542" t="s">
        <v>102</v>
      </c>
      <c r="EI326" s="542" t="s">
        <v>102</v>
      </c>
      <c r="EJ326" s="542" t="s">
        <v>102</v>
      </c>
      <c r="EK326" s="542" t="s">
        <v>102</v>
      </c>
      <c r="EL326" s="542" t="s">
        <v>102</v>
      </c>
      <c r="EM326" s="542" t="s">
        <v>102</v>
      </c>
      <c r="EN326" s="542" t="s">
        <v>102</v>
      </c>
      <c r="EO326" s="542" t="s">
        <v>102</v>
      </c>
      <c r="EP326" s="542" t="s">
        <v>102</v>
      </c>
      <c r="EQ326" s="542" t="s">
        <v>102</v>
      </c>
      <c r="ER326" s="542" t="s">
        <v>102</v>
      </c>
      <c r="ES326" s="542" t="s">
        <v>102</v>
      </c>
      <c r="ET326" s="542" t="s">
        <v>102</v>
      </c>
      <c r="EU326" s="542" t="s">
        <v>102</v>
      </c>
      <c r="EV326" s="542" t="s">
        <v>102</v>
      </c>
      <c r="EW326" s="542" t="s">
        <v>102</v>
      </c>
      <c r="EX326" s="542" t="s">
        <v>102</v>
      </c>
      <c r="EY326" s="542" t="s">
        <v>102</v>
      </c>
      <c r="EZ326" s="542" t="s">
        <v>102</v>
      </c>
      <c r="FA326" s="542" t="s">
        <v>102</v>
      </c>
      <c r="FB326" s="542" t="s">
        <v>102</v>
      </c>
      <c r="FC326" s="542" t="s">
        <v>102</v>
      </c>
      <c r="FD326" s="542" t="s">
        <v>102</v>
      </c>
      <c r="FE326" s="542" t="s">
        <v>102</v>
      </c>
      <c r="FF326" s="542" t="s">
        <v>102</v>
      </c>
      <c r="FG326" s="542" t="s">
        <v>102</v>
      </c>
      <c r="FH326" s="542" t="s">
        <v>102</v>
      </c>
      <c r="FI326" s="542" t="s">
        <v>102</v>
      </c>
      <c r="FJ326" s="542" t="s">
        <v>102</v>
      </c>
      <c r="FK326" s="542" t="s">
        <v>102</v>
      </c>
      <c r="FL326" s="542" t="s">
        <v>102</v>
      </c>
      <c r="FM326" s="542" t="s">
        <v>102</v>
      </c>
      <c r="FN326" s="542" t="s">
        <v>102</v>
      </c>
      <c r="FO326" s="542" t="s">
        <v>102</v>
      </c>
      <c r="FP326" s="542" t="s">
        <v>102</v>
      </c>
      <c r="FQ326" s="542" t="s">
        <v>102</v>
      </c>
      <c r="FR326" s="542" t="s">
        <v>102</v>
      </c>
      <c r="FS326" s="542" t="s">
        <v>102</v>
      </c>
      <c r="FT326" s="542" t="s">
        <v>102</v>
      </c>
      <c r="FU326" s="542" t="s">
        <v>102</v>
      </c>
      <c r="FV326" s="542" t="s">
        <v>102</v>
      </c>
      <c r="FW326" s="542" t="s">
        <v>102</v>
      </c>
      <c r="FX326" s="542" t="s">
        <v>102</v>
      </c>
      <c r="FY326" s="542" t="s">
        <v>102</v>
      </c>
      <c r="FZ326" s="542" t="s">
        <v>102</v>
      </c>
      <c r="GA326" s="542" t="s">
        <v>102</v>
      </c>
      <c r="GB326" s="542" t="s">
        <v>102</v>
      </c>
      <c r="GC326" s="542" t="s">
        <v>102</v>
      </c>
      <c r="GD326" s="542" t="s">
        <v>102</v>
      </c>
      <c r="GE326" s="542" t="s">
        <v>102</v>
      </c>
      <c r="GF326" s="542" t="s">
        <v>102</v>
      </c>
      <c r="GG326" s="542" t="s">
        <v>102</v>
      </c>
      <c r="GH326" s="542" t="s">
        <v>102</v>
      </c>
      <c r="GI326" s="542" t="s">
        <v>102</v>
      </c>
      <c r="GJ326" s="542" t="s">
        <v>102</v>
      </c>
      <c r="GK326" s="542" t="s">
        <v>102</v>
      </c>
      <c r="GL326" s="542" t="s">
        <v>102</v>
      </c>
      <c r="GM326" s="542" t="s">
        <v>102</v>
      </c>
      <c r="GN326" s="542" t="s">
        <v>102</v>
      </c>
      <c r="GO326" s="542" t="s">
        <v>102</v>
      </c>
      <c r="GP326" s="542" t="s">
        <v>102</v>
      </c>
      <c r="GQ326" s="542" t="s">
        <v>102</v>
      </c>
      <c r="GR326" s="542" t="s">
        <v>102</v>
      </c>
      <c r="GS326" s="542" t="s">
        <v>102</v>
      </c>
      <c r="GT326" s="542" t="s">
        <v>102</v>
      </c>
      <c r="GU326" s="542" t="s">
        <v>102</v>
      </c>
      <c r="GV326" s="542" t="s">
        <v>102</v>
      </c>
      <c r="GW326" s="542" t="s">
        <v>102</v>
      </c>
      <c r="GX326" s="542" t="s">
        <v>102</v>
      </c>
      <c r="GY326" s="542" t="s">
        <v>102</v>
      </c>
      <c r="GZ326" s="542" t="s">
        <v>102</v>
      </c>
      <c r="HA326" s="542" t="s">
        <v>102</v>
      </c>
      <c r="HB326" s="542" t="s">
        <v>102</v>
      </c>
      <c r="HC326" s="511" t="str">
        <f t="shared" si="5"/>
        <v>2009-800139</v>
      </c>
    </row>
    <row r="327" spans="1:211" s="514" customFormat="1" ht="48" hidden="1" customHeight="1" x14ac:dyDescent="0.15">
      <c r="A327" s="514" t="s">
        <v>4727</v>
      </c>
      <c r="B327" s="519" t="s">
        <v>14784</v>
      </c>
      <c r="C327" s="513">
        <v>39588</v>
      </c>
      <c r="D327" s="519" t="s">
        <v>8419</v>
      </c>
      <c r="E327" s="519" t="s">
        <v>8498</v>
      </c>
      <c r="F327" s="519" t="s">
        <v>8421</v>
      </c>
      <c r="G327" s="513">
        <v>41050</v>
      </c>
      <c r="H327" s="519" t="s">
        <v>14785</v>
      </c>
      <c r="I327" s="519" t="s">
        <v>9890</v>
      </c>
      <c r="J327" s="513" t="s">
        <v>14786</v>
      </c>
      <c r="K327" s="519" t="s">
        <v>14787</v>
      </c>
      <c r="L327" s="519"/>
      <c r="M327" s="519"/>
      <c r="N327" s="513">
        <v>39924</v>
      </c>
      <c r="O327" s="513"/>
      <c r="P327" s="519" t="s">
        <v>12162</v>
      </c>
      <c r="Q327" s="513">
        <v>40827</v>
      </c>
      <c r="R327" s="513"/>
      <c r="S327" s="514" t="s">
        <v>14788</v>
      </c>
      <c r="T327" s="514">
        <v>2012</v>
      </c>
      <c r="U327" s="515" t="s">
        <v>13222</v>
      </c>
      <c r="V327" s="514">
        <v>162</v>
      </c>
      <c r="W327" s="514">
        <v>1</v>
      </c>
      <c r="X327" s="514">
        <v>1</v>
      </c>
      <c r="Y327" s="513">
        <v>37923</v>
      </c>
      <c r="Z327" s="512" t="s">
        <v>14789</v>
      </c>
      <c r="AA327" s="512" t="s">
        <v>14790</v>
      </c>
      <c r="AB327" s="513">
        <v>38778</v>
      </c>
      <c r="AC327" s="513">
        <v>39099</v>
      </c>
      <c r="AD327" s="512" t="s">
        <v>14791</v>
      </c>
      <c r="AE327" s="513">
        <v>38922</v>
      </c>
      <c r="AF327" s="512" t="s">
        <v>9163</v>
      </c>
      <c r="AG327" s="512" t="s">
        <v>14790</v>
      </c>
      <c r="AH327" s="516">
        <v>3867926</v>
      </c>
      <c r="AI327" s="513">
        <v>39010</v>
      </c>
      <c r="AJ327" s="513">
        <v>37923</v>
      </c>
      <c r="AK327" s="511" t="s">
        <v>14792</v>
      </c>
      <c r="AL327" s="513">
        <v>38120</v>
      </c>
      <c r="AM327" s="511" t="s">
        <v>14791</v>
      </c>
      <c r="AN327" s="511" t="s">
        <v>14793</v>
      </c>
      <c r="AO327" s="511" t="s">
        <v>2266</v>
      </c>
      <c r="AP327" s="511" t="s">
        <v>2266</v>
      </c>
      <c r="AQ327" s="511" t="s">
        <v>14794</v>
      </c>
      <c r="AR327" s="511" t="s">
        <v>14795</v>
      </c>
      <c r="AS327" s="511" t="s">
        <v>14796</v>
      </c>
      <c r="AT327" s="511" t="s">
        <v>14796</v>
      </c>
      <c r="AU327" s="511" t="s">
        <v>14796</v>
      </c>
      <c r="AV327" s="511" t="s">
        <v>14797</v>
      </c>
      <c r="AW327" s="511" t="s">
        <v>2267</v>
      </c>
      <c r="AX327" s="511" t="s">
        <v>14796</v>
      </c>
      <c r="AY327" s="511" t="s">
        <v>2268</v>
      </c>
      <c r="AZ327" s="511" t="s">
        <v>14798</v>
      </c>
      <c r="BA327" s="511" t="s">
        <v>2269</v>
      </c>
      <c r="BB327" s="511" t="s">
        <v>14799</v>
      </c>
      <c r="BC327" s="512" t="s">
        <v>2263</v>
      </c>
      <c r="BD327" s="511" t="s">
        <v>2264</v>
      </c>
      <c r="BE327" s="511" t="s">
        <v>14800</v>
      </c>
      <c r="BF327" s="511" t="s">
        <v>2262</v>
      </c>
      <c r="BG327" s="511" t="s">
        <v>14801</v>
      </c>
      <c r="BH327" s="511" t="s">
        <v>8648</v>
      </c>
      <c r="BI327" s="511">
        <v>21</v>
      </c>
      <c r="BJ327" s="511">
        <v>34</v>
      </c>
      <c r="BK327" s="511" t="s">
        <v>14802</v>
      </c>
      <c r="BL327" s="511" t="s">
        <v>14803</v>
      </c>
      <c r="BM327" s="511" t="s">
        <v>14804</v>
      </c>
      <c r="BN327" s="511" t="s">
        <v>138</v>
      </c>
      <c r="BO327" s="511" t="s">
        <v>138</v>
      </c>
      <c r="BP327" s="513">
        <v>37558</v>
      </c>
      <c r="BQ327" s="511" t="s">
        <v>138</v>
      </c>
      <c r="BR327" s="511" t="s">
        <v>8482</v>
      </c>
      <c r="BS327" s="511" t="s">
        <v>14805</v>
      </c>
      <c r="BT327" s="511" t="s">
        <v>2265</v>
      </c>
      <c r="BU327" s="511" t="s">
        <v>14784</v>
      </c>
      <c r="BV327" s="511" t="s">
        <v>138</v>
      </c>
      <c r="BW327" s="511">
        <v>1</v>
      </c>
      <c r="BX327" s="511" t="s">
        <v>138</v>
      </c>
      <c r="BY327" s="511" t="s">
        <v>138</v>
      </c>
      <c r="BZ327" s="511">
        <v>3</v>
      </c>
      <c r="CA327" s="511" t="s">
        <v>14806</v>
      </c>
      <c r="CB327" s="511" t="s">
        <v>14807</v>
      </c>
      <c r="CC327" s="511" t="s">
        <v>14808</v>
      </c>
      <c r="CD327" s="511" t="s">
        <v>14809</v>
      </c>
      <c r="CE327" s="542" t="s">
        <v>14810</v>
      </c>
      <c r="CF327" s="542" t="s">
        <v>14811</v>
      </c>
      <c r="CG327" s="542" t="s">
        <v>14812</v>
      </c>
      <c r="CH327" s="542" t="s">
        <v>102</v>
      </c>
      <c r="CI327" s="542" t="s">
        <v>102</v>
      </c>
      <c r="CJ327" s="542" t="s">
        <v>102</v>
      </c>
      <c r="CK327" s="542" t="s">
        <v>102</v>
      </c>
      <c r="CL327" s="542" t="s">
        <v>102</v>
      </c>
      <c r="CM327" s="542" t="s">
        <v>102</v>
      </c>
      <c r="CN327" s="542" t="s">
        <v>102</v>
      </c>
      <c r="CO327" s="542" t="s">
        <v>102</v>
      </c>
      <c r="CP327" s="542" t="s">
        <v>102</v>
      </c>
      <c r="CQ327" s="542" t="s">
        <v>102</v>
      </c>
      <c r="CR327" s="542" t="s">
        <v>102</v>
      </c>
      <c r="CS327" s="542" t="s">
        <v>102</v>
      </c>
      <c r="CT327" s="542" t="s">
        <v>102</v>
      </c>
      <c r="CU327" s="542" t="s">
        <v>102</v>
      </c>
      <c r="CV327" s="542" t="s">
        <v>102</v>
      </c>
      <c r="CW327" s="542" t="s">
        <v>102</v>
      </c>
      <c r="CX327" s="542" t="s">
        <v>102</v>
      </c>
      <c r="CY327" s="542" t="s">
        <v>102</v>
      </c>
      <c r="CZ327" s="542" t="s">
        <v>102</v>
      </c>
      <c r="DA327" s="542" t="s">
        <v>102</v>
      </c>
      <c r="DB327" s="542" t="s">
        <v>102</v>
      </c>
      <c r="DC327" s="542" t="s">
        <v>102</v>
      </c>
      <c r="DD327" s="542" t="s">
        <v>102</v>
      </c>
      <c r="DE327" s="542" t="s">
        <v>102</v>
      </c>
      <c r="DF327" s="542" t="s">
        <v>102</v>
      </c>
      <c r="DG327" s="542" t="s">
        <v>102</v>
      </c>
      <c r="DH327" s="542" t="s">
        <v>102</v>
      </c>
      <c r="DI327" s="542" t="s">
        <v>102</v>
      </c>
      <c r="DJ327" s="542" t="s">
        <v>102</v>
      </c>
      <c r="DK327" s="542" t="s">
        <v>102</v>
      </c>
      <c r="DL327" s="542" t="s">
        <v>102</v>
      </c>
      <c r="DM327" s="542" t="s">
        <v>102</v>
      </c>
      <c r="DN327" s="542" t="s">
        <v>102</v>
      </c>
      <c r="DO327" s="542" t="s">
        <v>102</v>
      </c>
      <c r="DP327" s="542" t="s">
        <v>102</v>
      </c>
      <c r="DQ327" s="542" t="s">
        <v>102</v>
      </c>
      <c r="DR327" s="542" t="s">
        <v>102</v>
      </c>
      <c r="DS327" s="542" t="s">
        <v>102</v>
      </c>
      <c r="DT327" s="542" t="s">
        <v>102</v>
      </c>
      <c r="DU327" s="542" t="s">
        <v>102</v>
      </c>
      <c r="DV327" s="542" t="s">
        <v>102</v>
      </c>
      <c r="DW327" s="542" t="s">
        <v>102</v>
      </c>
      <c r="DX327" s="542" t="s">
        <v>102</v>
      </c>
      <c r="DY327" s="542" t="s">
        <v>102</v>
      </c>
      <c r="DZ327" s="542" t="s">
        <v>102</v>
      </c>
      <c r="EA327" s="542" t="s">
        <v>102</v>
      </c>
      <c r="EB327" s="542" t="s">
        <v>102</v>
      </c>
      <c r="EC327" s="542" t="s">
        <v>102</v>
      </c>
      <c r="ED327" s="542" t="s">
        <v>102</v>
      </c>
      <c r="EE327" s="542" t="s">
        <v>102</v>
      </c>
      <c r="EF327" s="542" t="s">
        <v>102</v>
      </c>
      <c r="EG327" s="542" t="s">
        <v>102</v>
      </c>
      <c r="EH327" s="542" t="s">
        <v>102</v>
      </c>
      <c r="EI327" s="542" t="s">
        <v>102</v>
      </c>
      <c r="EJ327" s="542" t="s">
        <v>102</v>
      </c>
      <c r="EK327" s="542" t="s">
        <v>102</v>
      </c>
      <c r="EL327" s="542" t="s">
        <v>102</v>
      </c>
      <c r="EM327" s="542" t="s">
        <v>102</v>
      </c>
      <c r="EN327" s="542" t="s">
        <v>102</v>
      </c>
      <c r="EO327" s="542" t="s">
        <v>102</v>
      </c>
      <c r="EP327" s="542" t="s">
        <v>102</v>
      </c>
      <c r="EQ327" s="542" t="s">
        <v>102</v>
      </c>
      <c r="ER327" s="542" t="s">
        <v>102</v>
      </c>
      <c r="ES327" s="542" t="s">
        <v>102</v>
      </c>
      <c r="ET327" s="542" t="s">
        <v>102</v>
      </c>
      <c r="EU327" s="542" t="s">
        <v>102</v>
      </c>
      <c r="EV327" s="542" t="s">
        <v>102</v>
      </c>
      <c r="EW327" s="542" t="s">
        <v>102</v>
      </c>
      <c r="EX327" s="542" t="s">
        <v>102</v>
      </c>
      <c r="EY327" s="542" t="s">
        <v>102</v>
      </c>
      <c r="EZ327" s="542" t="s">
        <v>102</v>
      </c>
      <c r="FA327" s="542" t="s">
        <v>102</v>
      </c>
      <c r="FB327" s="542" t="s">
        <v>102</v>
      </c>
      <c r="FC327" s="542" t="s">
        <v>102</v>
      </c>
      <c r="FD327" s="542" t="s">
        <v>102</v>
      </c>
      <c r="FE327" s="542" t="s">
        <v>102</v>
      </c>
      <c r="FF327" s="542" t="s">
        <v>102</v>
      </c>
      <c r="FG327" s="542" t="s">
        <v>102</v>
      </c>
      <c r="FH327" s="542" t="s">
        <v>102</v>
      </c>
      <c r="FI327" s="542" t="s">
        <v>102</v>
      </c>
      <c r="FJ327" s="542" t="s">
        <v>102</v>
      </c>
      <c r="FK327" s="542" t="s">
        <v>102</v>
      </c>
      <c r="FL327" s="542" t="s">
        <v>102</v>
      </c>
      <c r="FM327" s="542" t="s">
        <v>102</v>
      </c>
      <c r="FN327" s="542" t="s">
        <v>102</v>
      </c>
      <c r="FO327" s="542" t="s">
        <v>102</v>
      </c>
      <c r="FP327" s="542" t="s">
        <v>102</v>
      </c>
      <c r="FQ327" s="542" t="s">
        <v>102</v>
      </c>
      <c r="FR327" s="542" t="s">
        <v>102</v>
      </c>
      <c r="FS327" s="542" t="s">
        <v>102</v>
      </c>
      <c r="FT327" s="542" t="s">
        <v>102</v>
      </c>
      <c r="FU327" s="542" t="s">
        <v>102</v>
      </c>
      <c r="FV327" s="542" t="s">
        <v>102</v>
      </c>
      <c r="FW327" s="542" t="s">
        <v>102</v>
      </c>
      <c r="FX327" s="542" t="s">
        <v>102</v>
      </c>
      <c r="FY327" s="542" t="s">
        <v>102</v>
      </c>
      <c r="FZ327" s="542" t="s">
        <v>102</v>
      </c>
      <c r="GA327" s="542" t="s">
        <v>102</v>
      </c>
      <c r="GB327" s="542" t="s">
        <v>102</v>
      </c>
      <c r="GC327" s="542" t="s">
        <v>102</v>
      </c>
      <c r="GD327" s="542" t="s">
        <v>102</v>
      </c>
      <c r="GE327" s="542" t="s">
        <v>102</v>
      </c>
      <c r="GF327" s="542" t="s">
        <v>102</v>
      </c>
      <c r="GG327" s="542" t="s">
        <v>102</v>
      </c>
      <c r="GH327" s="542" t="s">
        <v>102</v>
      </c>
      <c r="GI327" s="542" t="s">
        <v>102</v>
      </c>
      <c r="GJ327" s="542" t="s">
        <v>102</v>
      </c>
      <c r="GK327" s="542" t="s">
        <v>102</v>
      </c>
      <c r="GL327" s="542" t="s">
        <v>102</v>
      </c>
      <c r="GM327" s="542" t="s">
        <v>102</v>
      </c>
      <c r="GN327" s="542" t="s">
        <v>102</v>
      </c>
      <c r="GO327" s="542" t="s">
        <v>102</v>
      </c>
      <c r="GP327" s="542" t="s">
        <v>102</v>
      </c>
      <c r="GQ327" s="542" t="s">
        <v>102</v>
      </c>
      <c r="GR327" s="542" t="s">
        <v>102</v>
      </c>
      <c r="GS327" s="542" t="s">
        <v>102</v>
      </c>
      <c r="GT327" s="542" t="s">
        <v>102</v>
      </c>
      <c r="GU327" s="542" t="s">
        <v>102</v>
      </c>
      <c r="GV327" s="542" t="s">
        <v>102</v>
      </c>
      <c r="GW327" s="542" t="s">
        <v>102</v>
      </c>
      <c r="GX327" s="542" t="s">
        <v>102</v>
      </c>
      <c r="GY327" s="542" t="s">
        <v>102</v>
      </c>
      <c r="GZ327" s="542" t="s">
        <v>102</v>
      </c>
      <c r="HA327" s="542" t="s">
        <v>102</v>
      </c>
      <c r="HB327" s="542" t="s">
        <v>102</v>
      </c>
      <c r="HC327" s="511" t="str">
        <f t="shared" si="5"/>
        <v>2008-800091</v>
      </c>
    </row>
    <row r="328" spans="1:211" s="514" customFormat="1" ht="48" hidden="1" customHeight="1" x14ac:dyDescent="0.15">
      <c r="A328" s="514" t="s">
        <v>4728</v>
      </c>
      <c r="B328" s="519" t="s">
        <v>14813</v>
      </c>
      <c r="C328" s="513">
        <v>40799</v>
      </c>
      <c r="D328" s="519" t="s">
        <v>8419</v>
      </c>
      <c r="E328" s="519" t="s">
        <v>8498</v>
      </c>
      <c r="F328" s="519" t="s">
        <v>8421</v>
      </c>
      <c r="G328" s="513">
        <v>41022</v>
      </c>
      <c r="H328" s="519" t="s">
        <v>14814</v>
      </c>
      <c r="I328" s="519" t="s">
        <v>8500</v>
      </c>
      <c r="J328" s="513">
        <v>40982</v>
      </c>
      <c r="K328" s="519"/>
      <c r="L328" s="519"/>
      <c r="M328" s="519"/>
      <c r="N328" s="513"/>
      <c r="O328" s="513"/>
      <c r="P328" s="519"/>
      <c r="Q328" s="513"/>
      <c r="R328" s="513"/>
      <c r="S328" s="514" t="s">
        <v>14815</v>
      </c>
      <c r="T328" s="514">
        <v>2012</v>
      </c>
      <c r="U328" s="515" t="s">
        <v>13222</v>
      </c>
      <c r="V328" s="514">
        <v>163</v>
      </c>
      <c r="W328" s="514">
        <v>1</v>
      </c>
      <c r="X328" s="514">
        <v>1</v>
      </c>
      <c r="Y328" s="513">
        <v>38406</v>
      </c>
      <c r="Z328" s="512" t="s">
        <v>14816</v>
      </c>
      <c r="AA328" s="512" t="s">
        <v>14817</v>
      </c>
      <c r="AB328" s="513">
        <v>38967</v>
      </c>
      <c r="AC328" s="513">
        <v>40590</v>
      </c>
      <c r="AD328" s="512" t="s">
        <v>14818</v>
      </c>
      <c r="AE328" s="513">
        <v>39315</v>
      </c>
      <c r="AF328" s="512" t="s">
        <v>138</v>
      </c>
      <c r="AG328" s="512" t="s">
        <v>14817</v>
      </c>
      <c r="AH328" s="516">
        <v>4632809</v>
      </c>
      <c r="AI328" s="513">
        <v>40508</v>
      </c>
      <c r="AJ328" s="513" t="s">
        <v>138</v>
      </c>
      <c r="AK328" s="511" t="s">
        <v>138</v>
      </c>
      <c r="AL328" s="513" t="s">
        <v>138</v>
      </c>
      <c r="AM328" s="511" t="s">
        <v>138</v>
      </c>
      <c r="AN328" s="511" t="s">
        <v>14819</v>
      </c>
      <c r="AO328" s="511" t="s">
        <v>2300</v>
      </c>
      <c r="AP328" s="511" t="s">
        <v>14820</v>
      </c>
      <c r="AQ328" s="511" t="s">
        <v>14821</v>
      </c>
      <c r="AR328" s="511" t="s">
        <v>14822</v>
      </c>
      <c r="AS328" s="511" t="s">
        <v>14823</v>
      </c>
      <c r="AT328" s="511" t="s">
        <v>14823</v>
      </c>
      <c r="AU328" s="511" t="s">
        <v>14824</v>
      </c>
      <c r="AV328" s="511" t="s">
        <v>14825</v>
      </c>
      <c r="AW328" s="511" t="s">
        <v>2301</v>
      </c>
      <c r="AX328" s="511" t="s">
        <v>14826</v>
      </c>
      <c r="AY328" s="511" t="s">
        <v>2302</v>
      </c>
      <c r="AZ328" s="511" t="s">
        <v>14827</v>
      </c>
      <c r="BA328" s="511" t="s">
        <v>2303</v>
      </c>
      <c r="BB328" s="511">
        <v>1889</v>
      </c>
      <c r="BC328" s="512" t="s">
        <v>2298</v>
      </c>
      <c r="BD328" s="511" t="s">
        <v>2299</v>
      </c>
      <c r="BE328" s="511" t="s">
        <v>14828</v>
      </c>
      <c r="BF328" s="511" t="s">
        <v>2297</v>
      </c>
      <c r="BG328" s="511" t="s">
        <v>14829</v>
      </c>
      <c r="BH328" s="511" t="s">
        <v>8648</v>
      </c>
      <c r="BI328" s="511">
        <v>8</v>
      </c>
      <c r="BJ328" s="511">
        <v>9</v>
      </c>
      <c r="BK328" s="511" t="s">
        <v>138</v>
      </c>
      <c r="BL328" s="511" t="s">
        <v>138</v>
      </c>
      <c r="BM328" s="511" t="s">
        <v>14830</v>
      </c>
      <c r="BN328" s="511" t="s">
        <v>138</v>
      </c>
      <c r="BO328" s="511" t="s">
        <v>9027</v>
      </c>
      <c r="BP328" s="513" t="s">
        <v>138</v>
      </c>
      <c r="BQ328" s="511" t="s">
        <v>138</v>
      </c>
      <c r="BR328" s="511" t="s">
        <v>8445</v>
      </c>
      <c r="BS328" s="511" t="s">
        <v>14831</v>
      </c>
      <c r="BT328" s="511" t="s">
        <v>138</v>
      </c>
      <c r="BU328" s="511" t="s">
        <v>14813</v>
      </c>
      <c r="BV328" s="511" t="s">
        <v>138</v>
      </c>
      <c r="BW328" s="511">
        <v>1</v>
      </c>
      <c r="BX328" s="511" t="s">
        <v>14832</v>
      </c>
      <c r="BY328" s="511" t="s">
        <v>138</v>
      </c>
      <c r="BZ328" s="511">
        <v>15</v>
      </c>
      <c r="CA328" s="511" t="s">
        <v>14833</v>
      </c>
      <c r="CB328" s="511" t="s">
        <v>14834</v>
      </c>
      <c r="CC328" s="511" t="s">
        <v>138</v>
      </c>
      <c r="CD328" s="511" t="s">
        <v>5560</v>
      </c>
      <c r="CE328" s="542" t="s">
        <v>14835</v>
      </c>
      <c r="CF328" s="542" t="s">
        <v>14836</v>
      </c>
      <c r="CG328" s="542" t="s">
        <v>14837</v>
      </c>
      <c r="CH328" s="542" t="s">
        <v>14838</v>
      </c>
      <c r="CI328" s="542" t="s">
        <v>14839</v>
      </c>
      <c r="CJ328" s="542" t="s">
        <v>14840</v>
      </c>
      <c r="CK328" s="542" t="s">
        <v>102</v>
      </c>
      <c r="CL328" s="542" t="s">
        <v>102</v>
      </c>
      <c r="CM328" s="542" t="s">
        <v>102</v>
      </c>
      <c r="CN328" s="542" t="s">
        <v>102</v>
      </c>
      <c r="CO328" s="542" t="s">
        <v>102</v>
      </c>
      <c r="CP328" s="542" t="s">
        <v>102</v>
      </c>
      <c r="CQ328" s="542" t="s">
        <v>102</v>
      </c>
      <c r="CR328" s="542" t="s">
        <v>102</v>
      </c>
      <c r="CS328" s="542" t="s">
        <v>102</v>
      </c>
      <c r="CT328" s="542" t="s">
        <v>102</v>
      </c>
      <c r="CU328" s="542" t="s">
        <v>102</v>
      </c>
      <c r="CV328" s="542" t="s">
        <v>102</v>
      </c>
      <c r="CW328" s="542" t="s">
        <v>102</v>
      </c>
      <c r="CX328" s="542" t="s">
        <v>102</v>
      </c>
      <c r="CY328" s="542" t="s">
        <v>102</v>
      </c>
      <c r="CZ328" s="542" t="s">
        <v>102</v>
      </c>
      <c r="DA328" s="542" t="s">
        <v>102</v>
      </c>
      <c r="DB328" s="542" t="s">
        <v>102</v>
      </c>
      <c r="DC328" s="542" t="s">
        <v>102</v>
      </c>
      <c r="DD328" s="542" t="s">
        <v>102</v>
      </c>
      <c r="DE328" s="542" t="s">
        <v>102</v>
      </c>
      <c r="DF328" s="542" t="s">
        <v>102</v>
      </c>
      <c r="DG328" s="542" t="s">
        <v>102</v>
      </c>
      <c r="DH328" s="542" t="s">
        <v>102</v>
      </c>
      <c r="DI328" s="542" t="s">
        <v>102</v>
      </c>
      <c r="DJ328" s="542" t="s">
        <v>102</v>
      </c>
      <c r="DK328" s="542" t="s">
        <v>102</v>
      </c>
      <c r="DL328" s="542" t="s">
        <v>102</v>
      </c>
      <c r="DM328" s="542" t="s">
        <v>102</v>
      </c>
      <c r="DN328" s="542" t="s">
        <v>102</v>
      </c>
      <c r="DO328" s="542" t="s">
        <v>102</v>
      </c>
      <c r="DP328" s="542" t="s">
        <v>102</v>
      </c>
      <c r="DQ328" s="542" t="s">
        <v>102</v>
      </c>
      <c r="DR328" s="542" t="s">
        <v>102</v>
      </c>
      <c r="DS328" s="542" t="s">
        <v>102</v>
      </c>
      <c r="DT328" s="542" t="s">
        <v>102</v>
      </c>
      <c r="DU328" s="542" t="s">
        <v>102</v>
      </c>
      <c r="DV328" s="542" t="s">
        <v>102</v>
      </c>
      <c r="DW328" s="542" t="s">
        <v>102</v>
      </c>
      <c r="DX328" s="542" t="s">
        <v>102</v>
      </c>
      <c r="DY328" s="542" t="s">
        <v>102</v>
      </c>
      <c r="DZ328" s="542" t="s">
        <v>102</v>
      </c>
      <c r="EA328" s="542" t="s">
        <v>102</v>
      </c>
      <c r="EB328" s="542" t="s">
        <v>102</v>
      </c>
      <c r="EC328" s="542" t="s">
        <v>102</v>
      </c>
      <c r="ED328" s="542" t="s">
        <v>102</v>
      </c>
      <c r="EE328" s="542" t="s">
        <v>102</v>
      </c>
      <c r="EF328" s="542" t="s">
        <v>102</v>
      </c>
      <c r="EG328" s="542" t="s">
        <v>102</v>
      </c>
      <c r="EH328" s="542" t="s">
        <v>102</v>
      </c>
      <c r="EI328" s="542" t="s">
        <v>102</v>
      </c>
      <c r="EJ328" s="542" t="s">
        <v>102</v>
      </c>
      <c r="EK328" s="542" t="s">
        <v>102</v>
      </c>
      <c r="EL328" s="542" t="s">
        <v>102</v>
      </c>
      <c r="EM328" s="542" t="s">
        <v>102</v>
      </c>
      <c r="EN328" s="542" t="s">
        <v>102</v>
      </c>
      <c r="EO328" s="542" t="s">
        <v>102</v>
      </c>
      <c r="EP328" s="542" t="s">
        <v>102</v>
      </c>
      <c r="EQ328" s="542" t="s">
        <v>102</v>
      </c>
      <c r="ER328" s="542" t="s">
        <v>102</v>
      </c>
      <c r="ES328" s="542" t="s">
        <v>102</v>
      </c>
      <c r="ET328" s="542" t="s">
        <v>102</v>
      </c>
      <c r="EU328" s="542" t="s">
        <v>102</v>
      </c>
      <c r="EV328" s="542" t="s">
        <v>102</v>
      </c>
      <c r="EW328" s="542" t="s">
        <v>102</v>
      </c>
      <c r="EX328" s="542" t="s">
        <v>102</v>
      </c>
      <c r="EY328" s="542" t="s">
        <v>102</v>
      </c>
      <c r="EZ328" s="542" t="s">
        <v>102</v>
      </c>
      <c r="FA328" s="542" t="s">
        <v>102</v>
      </c>
      <c r="FB328" s="542" t="s">
        <v>102</v>
      </c>
      <c r="FC328" s="542" t="s">
        <v>102</v>
      </c>
      <c r="FD328" s="542" t="s">
        <v>102</v>
      </c>
      <c r="FE328" s="542" t="s">
        <v>102</v>
      </c>
      <c r="FF328" s="542" t="s">
        <v>102</v>
      </c>
      <c r="FG328" s="542" t="s">
        <v>102</v>
      </c>
      <c r="FH328" s="542" t="s">
        <v>102</v>
      </c>
      <c r="FI328" s="542" t="s">
        <v>102</v>
      </c>
      <c r="FJ328" s="542" t="s">
        <v>102</v>
      </c>
      <c r="FK328" s="542" t="s">
        <v>102</v>
      </c>
      <c r="FL328" s="542" t="s">
        <v>102</v>
      </c>
      <c r="FM328" s="542" t="s">
        <v>102</v>
      </c>
      <c r="FN328" s="542" t="s">
        <v>102</v>
      </c>
      <c r="FO328" s="542" t="s">
        <v>102</v>
      </c>
      <c r="FP328" s="542" t="s">
        <v>102</v>
      </c>
      <c r="FQ328" s="542" t="s">
        <v>102</v>
      </c>
      <c r="FR328" s="542" t="s">
        <v>102</v>
      </c>
      <c r="FS328" s="542" t="s">
        <v>102</v>
      </c>
      <c r="FT328" s="542" t="s">
        <v>102</v>
      </c>
      <c r="FU328" s="542" t="s">
        <v>102</v>
      </c>
      <c r="FV328" s="542" t="s">
        <v>102</v>
      </c>
      <c r="FW328" s="542" t="s">
        <v>102</v>
      </c>
      <c r="FX328" s="542" t="s">
        <v>102</v>
      </c>
      <c r="FY328" s="542" t="s">
        <v>102</v>
      </c>
      <c r="FZ328" s="542" t="s">
        <v>102</v>
      </c>
      <c r="GA328" s="542" t="s">
        <v>102</v>
      </c>
      <c r="GB328" s="542" t="s">
        <v>102</v>
      </c>
      <c r="GC328" s="542" t="s">
        <v>102</v>
      </c>
      <c r="GD328" s="542" t="s">
        <v>102</v>
      </c>
      <c r="GE328" s="542" t="s">
        <v>102</v>
      </c>
      <c r="GF328" s="542" t="s">
        <v>102</v>
      </c>
      <c r="GG328" s="542" t="s">
        <v>102</v>
      </c>
      <c r="GH328" s="542" t="s">
        <v>102</v>
      </c>
      <c r="GI328" s="542" t="s">
        <v>102</v>
      </c>
      <c r="GJ328" s="542" t="s">
        <v>102</v>
      </c>
      <c r="GK328" s="542" t="s">
        <v>102</v>
      </c>
      <c r="GL328" s="542" t="s">
        <v>102</v>
      </c>
      <c r="GM328" s="542" t="s">
        <v>102</v>
      </c>
      <c r="GN328" s="542" t="s">
        <v>102</v>
      </c>
      <c r="GO328" s="542" t="s">
        <v>102</v>
      </c>
      <c r="GP328" s="542" t="s">
        <v>102</v>
      </c>
      <c r="GQ328" s="542" t="s">
        <v>102</v>
      </c>
      <c r="GR328" s="542" t="s">
        <v>102</v>
      </c>
      <c r="GS328" s="542" t="s">
        <v>102</v>
      </c>
      <c r="GT328" s="542" t="s">
        <v>102</v>
      </c>
      <c r="GU328" s="542" t="s">
        <v>102</v>
      </c>
      <c r="GV328" s="542" t="s">
        <v>102</v>
      </c>
      <c r="GW328" s="542" t="s">
        <v>102</v>
      </c>
      <c r="GX328" s="542" t="s">
        <v>102</v>
      </c>
      <c r="GY328" s="542" t="s">
        <v>102</v>
      </c>
      <c r="GZ328" s="542" t="s">
        <v>102</v>
      </c>
      <c r="HA328" s="542" t="s">
        <v>102</v>
      </c>
      <c r="HB328" s="542" t="s">
        <v>102</v>
      </c>
      <c r="HC328" s="511" t="str">
        <f t="shared" si="5"/>
        <v>2011-800170</v>
      </c>
    </row>
    <row r="329" spans="1:211" s="514" customFormat="1" ht="48" hidden="1" customHeight="1" x14ac:dyDescent="0.15">
      <c r="A329" s="511" t="s">
        <v>4729</v>
      </c>
      <c r="B329" s="512" t="s">
        <v>14841</v>
      </c>
      <c r="C329" s="513">
        <v>39423</v>
      </c>
      <c r="D329" s="512" t="s">
        <v>8419</v>
      </c>
      <c r="E329" s="512" t="s">
        <v>8420</v>
      </c>
      <c r="F329" s="512" t="s">
        <v>8958</v>
      </c>
      <c r="G329" s="513">
        <v>39482</v>
      </c>
      <c r="H329" s="512" t="s">
        <v>504</v>
      </c>
      <c r="I329" s="512"/>
      <c r="J329" s="511"/>
      <c r="K329" s="512"/>
      <c r="L329" s="512"/>
      <c r="M329" s="512"/>
      <c r="N329" s="511"/>
      <c r="O329" s="511"/>
      <c r="P329" s="512"/>
      <c r="Q329" s="511"/>
      <c r="R329" s="511"/>
      <c r="S329" s="511" t="s">
        <v>14842</v>
      </c>
      <c r="T329" s="511">
        <v>2010</v>
      </c>
      <c r="U329" s="515" t="s">
        <v>13379</v>
      </c>
      <c r="V329" s="514">
        <v>164</v>
      </c>
      <c r="W329" s="514">
        <v>2</v>
      </c>
      <c r="X329" s="514">
        <v>1</v>
      </c>
      <c r="Y329" s="513">
        <v>38541</v>
      </c>
      <c r="Z329" s="512" t="s">
        <v>14843</v>
      </c>
      <c r="AA329" s="512" t="s">
        <v>14844</v>
      </c>
      <c r="AB329" s="513">
        <v>39107</v>
      </c>
      <c r="AC329" s="513">
        <v>39603</v>
      </c>
      <c r="AD329" s="512" t="s">
        <v>14845</v>
      </c>
      <c r="AE329" s="513">
        <v>38897</v>
      </c>
      <c r="AF329" s="512" t="s">
        <v>9163</v>
      </c>
      <c r="AG329" s="512" t="s">
        <v>14844</v>
      </c>
      <c r="AH329" s="516">
        <v>4094016</v>
      </c>
      <c r="AI329" s="513">
        <v>39521</v>
      </c>
      <c r="AJ329" s="513" t="s">
        <v>138</v>
      </c>
      <c r="AK329" s="511" t="s">
        <v>138</v>
      </c>
      <c r="AL329" s="513" t="s">
        <v>138</v>
      </c>
      <c r="AM329" s="511" t="s">
        <v>138</v>
      </c>
      <c r="AN329" s="511" t="s">
        <v>14846</v>
      </c>
      <c r="AO329" s="511" t="s">
        <v>505</v>
      </c>
      <c r="AP329" s="511" t="s">
        <v>14847</v>
      </c>
      <c r="AQ329" s="511" t="s">
        <v>14848</v>
      </c>
      <c r="AR329" s="511" t="s">
        <v>14849</v>
      </c>
      <c r="AS329" s="511" t="s">
        <v>14850</v>
      </c>
      <c r="AT329" s="511" t="s">
        <v>14850</v>
      </c>
      <c r="AU329" s="511" t="s">
        <v>14851</v>
      </c>
      <c r="AV329" s="511" t="s">
        <v>14852</v>
      </c>
      <c r="AW329" s="511" t="s">
        <v>506</v>
      </c>
      <c r="AX329" s="511" t="s">
        <v>14851</v>
      </c>
      <c r="AY329" s="511" t="s">
        <v>507</v>
      </c>
      <c r="AZ329" s="511" t="s">
        <v>14853</v>
      </c>
      <c r="BA329" s="511" t="s">
        <v>508</v>
      </c>
      <c r="BB329" s="511">
        <v>505260844</v>
      </c>
      <c r="BC329" s="512" t="s">
        <v>503</v>
      </c>
      <c r="BD329" s="511" t="s">
        <v>504</v>
      </c>
      <c r="BE329" s="511" t="s">
        <v>14854</v>
      </c>
      <c r="BF329" s="511" t="s">
        <v>14855</v>
      </c>
      <c r="BG329" s="511" t="s">
        <v>14856</v>
      </c>
      <c r="BH329" s="511" t="s">
        <v>9244</v>
      </c>
      <c r="BI329" s="511">
        <v>10</v>
      </c>
      <c r="BJ329" s="511">
        <v>10</v>
      </c>
      <c r="BK329" s="511" t="s">
        <v>138</v>
      </c>
      <c r="BL329" s="511" t="s">
        <v>138</v>
      </c>
      <c r="BM329" s="511" t="s">
        <v>14857</v>
      </c>
      <c r="BN329" s="511" t="s">
        <v>138</v>
      </c>
      <c r="BO329" s="511" t="s">
        <v>9027</v>
      </c>
      <c r="BP329" s="513" t="s">
        <v>138</v>
      </c>
      <c r="BQ329" s="511" t="s">
        <v>138</v>
      </c>
      <c r="BR329" s="511" t="s">
        <v>8445</v>
      </c>
      <c r="BS329" s="511" t="s">
        <v>14858</v>
      </c>
      <c r="BT329" s="511" t="s">
        <v>138</v>
      </c>
      <c r="BU329" s="511" t="s">
        <v>14859</v>
      </c>
      <c r="BV329" s="511">
        <v>1</v>
      </c>
      <c r="BW329" s="511">
        <v>1</v>
      </c>
      <c r="BX329" s="511" t="s">
        <v>5067</v>
      </c>
      <c r="BY329" s="511" t="s">
        <v>138</v>
      </c>
      <c r="BZ329" s="511">
        <v>2</v>
      </c>
      <c r="CA329" s="511" t="s">
        <v>14860</v>
      </c>
      <c r="CB329" s="511" t="s">
        <v>14861</v>
      </c>
      <c r="CC329" s="511" t="s">
        <v>14862</v>
      </c>
      <c r="CD329" s="511" t="s">
        <v>138</v>
      </c>
      <c r="CE329" s="542" t="s">
        <v>102</v>
      </c>
      <c r="CF329" s="542" t="s">
        <v>102</v>
      </c>
      <c r="CG329" s="542" t="s">
        <v>102</v>
      </c>
      <c r="CH329" s="542" t="s">
        <v>102</v>
      </c>
      <c r="CI329" s="542" t="s">
        <v>102</v>
      </c>
      <c r="CJ329" s="542" t="s">
        <v>102</v>
      </c>
      <c r="CK329" s="542" t="s">
        <v>102</v>
      </c>
      <c r="CL329" s="542" t="s">
        <v>102</v>
      </c>
      <c r="CM329" s="542" t="s">
        <v>102</v>
      </c>
      <c r="CN329" s="542" t="s">
        <v>102</v>
      </c>
      <c r="CO329" s="542" t="s">
        <v>102</v>
      </c>
      <c r="CP329" s="542" t="s">
        <v>102</v>
      </c>
      <c r="CQ329" s="542" t="s">
        <v>102</v>
      </c>
      <c r="CR329" s="542" t="s">
        <v>102</v>
      </c>
      <c r="CS329" s="542" t="s">
        <v>102</v>
      </c>
      <c r="CT329" s="542" t="s">
        <v>102</v>
      </c>
      <c r="CU329" s="542" t="s">
        <v>102</v>
      </c>
      <c r="CV329" s="542" t="s">
        <v>102</v>
      </c>
      <c r="CW329" s="542" t="s">
        <v>102</v>
      </c>
      <c r="CX329" s="542" t="s">
        <v>102</v>
      </c>
      <c r="CY329" s="542" t="s">
        <v>102</v>
      </c>
      <c r="CZ329" s="542" t="s">
        <v>102</v>
      </c>
      <c r="DA329" s="542" t="s">
        <v>102</v>
      </c>
      <c r="DB329" s="542" t="s">
        <v>102</v>
      </c>
      <c r="DC329" s="542" t="s">
        <v>102</v>
      </c>
      <c r="DD329" s="542" t="s">
        <v>102</v>
      </c>
      <c r="DE329" s="542" t="s">
        <v>102</v>
      </c>
      <c r="DF329" s="542" t="s">
        <v>102</v>
      </c>
      <c r="DG329" s="542" t="s">
        <v>102</v>
      </c>
      <c r="DH329" s="542" t="s">
        <v>102</v>
      </c>
      <c r="DI329" s="542" t="s">
        <v>102</v>
      </c>
      <c r="DJ329" s="542" t="s">
        <v>102</v>
      </c>
      <c r="DK329" s="542" t="s">
        <v>102</v>
      </c>
      <c r="DL329" s="542" t="s">
        <v>102</v>
      </c>
      <c r="DM329" s="542" t="s">
        <v>102</v>
      </c>
      <c r="DN329" s="542" t="s">
        <v>102</v>
      </c>
      <c r="DO329" s="542" t="s">
        <v>102</v>
      </c>
      <c r="DP329" s="542" t="s">
        <v>102</v>
      </c>
      <c r="DQ329" s="542" t="s">
        <v>102</v>
      </c>
      <c r="DR329" s="542" t="s">
        <v>102</v>
      </c>
      <c r="DS329" s="542" t="s">
        <v>102</v>
      </c>
      <c r="DT329" s="542" t="s">
        <v>102</v>
      </c>
      <c r="DU329" s="542" t="s">
        <v>102</v>
      </c>
      <c r="DV329" s="542" t="s">
        <v>102</v>
      </c>
      <c r="DW329" s="542" t="s">
        <v>102</v>
      </c>
      <c r="DX329" s="542" t="s">
        <v>102</v>
      </c>
      <c r="DY329" s="542" t="s">
        <v>102</v>
      </c>
      <c r="DZ329" s="542" t="s">
        <v>102</v>
      </c>
      <c r="EA329" s="542" t="s">
        <v>102</v>
      </c>
      <c r="EB329" s="542" t="s">
        <v>102</v>
      </c>
      <c r="EC329" s="542" t="s">
        <v>102</v>
      </c>
      <c r="ED329" s="542" t="s">
        <v>102</v>
      </c>
      <c r="EE329" s="542" t="s">
        <v>102</v>
      </c>
      <c r="EF329" s="542" t="s">
        <v>102</v>
      </c>
      <c r="EG329" s="542" t="s">
        <v>102</v>
      </c>
      <c r="EH329" s="542" t="s">
        <v>102</v>
      </c>
      <c r="EI329" s="542" t="s">
        <v>102</v>
      </c>
      <c r="EJ329" s="542" t="s">
        <v>102</v>
      </c>
      <c r="EK329" s="542" t="s">
        <v>102</v>
      </c>
      <c r="EL329" s="542" t="s">
        <v>102</v>
      </c>
      <c r="EM329" s="542" t="s">
        <v>102</v>
      </c>
      <c r="EN329" s="542" t="s">
        <v>102</v>
      </c>
      <c r="EO329" s="542" t="s">
        <v>102</v>
      </c>
      <c r="EP329" s="542" t="s">
        <v>102</v>
      </c>
      <c r="EQ329" s="542" t="s">
        <v>102</v>
      </c>
      <c r="ER329" s="542" t="s">
        <v>102</v>
      </c>
      <c r="ES329" s="542" t="s">
        <v>102</v>
      </c>
      <c r="ET329" s="542" t="s">
        <v>102</v>
      </c>
      <c r="EU329" s="542" t="s">
        <v>102</v>
      </c>
      <c r="EV329" s="542" t="s">
        <v>102</v>
      </c>
      <c r="EW329" s="542" t="s">
        <v>102</v>
      </c>
      <c r="EX329" s="542" t="s">
        <v>102</v>
      </c>
      <c r="EY329" s="542" t="s">
        <v>102</v>
      </c>
      <c r="EZ329" s="542" t="s">
        <v>102</v>
      </c>
      <c r="FA329" s="542" t="s">
        <v>102</v>
      </c>
      <c r="FB329" s="542" t="s">
        <v>102</v>
      </c>
      <c r="FC329" s="542" t="s">
        <v>102</v>
      </c>
      <c r="FD329" s="542" t="s">
        <v>102</v>
      </c>
      <c r="FE329" s="542" t="s">
        <v>102</v>
      </c>
      <c r="FF329" s="542" t="s">
        <v>102</v>
      </c>
      <c r="FG329" s="542" t="s">
        <v>102</v>
      </c>
      <c r="FH329" s="542" t="s">
        <v>102</v>
      </c>
      <c r="FI329" s="542" t="s">
        <v>102</v>
      </c>
      <c r="FJ329" s="542" t="s">
        <v>102</v>
      </c>
      <c r="FK329" s="542" t="s">
        <v>102</v>
      </c>
      <c r="FL329" s="542" t="s">
        <v>102</v>
      </c>
      <c r="FM329" s="542" t="s">
        <v>102</v>
      </c>
      <c r="FN329" s="542" t="s">
        <v>102</v>
      </c>
      <c r="FO329" s="542" t="s">
        <v>102</v>
      </c>
      <c r="FP329" s="542" t="s">
        <v>102</v>
      </c>
      <c r="FQ329" s="542" t="s">
        <v>102</v>
      </c>
      <c r="FR329" s="542" t="s">
        <v>102</v>
      </c>
      <c r="FS329" s="542" t="s">
        <v>102</v>
      </c>
      <c r="FT329" s="542" t="s">
        <v>102</v>
      </c>
      <c r="FU329" s="542" t="s">
        <v>102</v>
      </c>
      <c r="FV329" s="542" t="s">
        <v>102</v>
      </c>
      <c r="FW329" s="542" t="s">
        <v>102</v>
      </c>
      <c r="FX329" s="542" t="s">
        <v>102</v>
      </c>
      <c r="FY329" s="542" t="s">
        <v>102</v>
      </c>
      <c r="FZ329" s="542" t="s">
        <v>102</v>
      </c>
      <c r="GA329" s="542" t="s">
        <v>102</v>
      </c>
      <c r="GB329" s="542" t="s">
        <v>102</v>
      </c>
      <c r="GC329" s="542" t="s">
        <v>102</v>
      </c>
      <c r="GD329" s="542" t="s">
        <v>102</v>
      </c>
      <c r="GE329" s="542" t="s">
        <v>102</v>
      </c>
      <c r="GF329" s="542" t="s">
        <v>102</v>
      </c>
      <c r="GG329" s="542" t="s">
        <v>102</v>
      </c>
      <c r="GH329" s="542" t="s">
        <v>102</v>
      </c>
      <c r="GI329" s="542" t="s">
        <v>102</v>
      </c>
      <c r="GJ329" s="542" t="s">
        <v>102</v>
      </c>
      <c r="GK329" s="542" t="s">
        <v>102</v>
      </c>
      <c r="GL329" s="542" t="s">
        <v>102</v>
      </c>
      <c r="GM329" s="542" t="s">
        <v>102</v>
      </c>
      <c r="GN329" s="542" t="s">
        <v>102</v>
      </c>
      <c r="GO329" s="542" t="s">
        <v>102</v>
      </c>
      <c r="GP329" s="542" t="s">
        <v>102</v>
      </c>
      <c r="GQ329" s="542" t="s">
        <v>102</v>
      </c>
      <c r="GR329" s="542" t="s">
        <v>102</v>
      </c>
      <c r="GS329" s="542" t="s">
        <v>102</v>
      </c>
      <c r="GT329" s="542" t="s">
        <v>102</v>
      </c>
      <c r="GU329" s="542" t="s">
        <v>102</v>
      </c>
      <c r="GV329" s="542" t="s">
        <v>102</v>
      </c>
      <c r="GW329" s="542" t="s">
        <v>102</v>
      </c>
      <c r="GX329" s="542" t="s">
        <v>102</v>
      </c>
      <c r="GY329" s="542" t="s">
        <v>102</v>
      </c>
      <c r="GZ329" s="542" t="s">
        <v>102</v>
      </c>
      <c r="HA329" s="542" t="s">
        <v>102</v>
      </c>
      <c r="HB329" s="542" t="s">
        <v>102</v>
      </c>
      <c r="HC329" s="511" t="str">
        <f t="shared" si="5"/>
        <v>2007-033113</v>
      </c>
    </row>
    <row r="330" spans="1:211" s="514" customFormat="1" ht="48" hidden="1" customHeight="1" x14ac:dyDescent="0.15">
      <c r="A330" s="511" t="s">
        <v>4729</v>
      </c>
      <c r="B330" s="512" t="s">
        <v>14863</v>
      </c>
      <c r="C330" s="513">
        <v>39566</v>
      </c>
      <c r="D330" s="512" t="s">
        <v>8419</v>
      </c>
      <c r="E330" s="512" t="s">
        <v>8498</v>
      </c>
      <c r="F330" s="512" t="s">
        <v>8843</v>
      </c>
      <c r="G330" s="513">
        <v>40396</v>
      </c>
      <c r="H330" s="512" t="s">
        <v>14864</v>
      </c>
      <c r="I330" s="512" t="s">
        <v>8845</v>
      </c>
      <c r="J330" s="513">
        <v>39924</v>
      </c>
      <c r="K330" s="512" t="s">
        <v>14865</v>
      </c>
      <c r="L330" s="512"/>
      <c r="M330" s="512"/>
      <c r="N330" s="513">
        <v>40059</v>
      </c>
      <c r="O330" s="511"/>
      <c r="P330" s="512" t="s">
        <v>8625</v>
      </c>
      <c r="Q330" s="513">
        <v>40352</v>
      </c>
      <c r="R330" s="511"/>
      <c r="S330" s="514" t="s">
        <v>14866</v>
      </c>
      <c r="T330" s="511">
        <v>2010</v>
      </c>
      <c r="U330" s="515" t="s">
        <v>13379</v>
      </c>
      <c r="V330" s="514">
        <v>164</v>
      </c>
      <c r="W330" s="514">
        <v>2</v>
      </c>
      <c r="X330" s="514">
        <v>2</v>
      </c>
      <c r="Y330" s="513">
        <v>38541</v>
      </c>
      <c r="Z330" s="512" t="s">
        <v>14843</v>
      </c>
      <c r="AA330" s="512" t="s">
        <v>14844</v>
      </c>
      <c r="AB330" s="513">
        <v>39107</v>
      </c>
      <c r="AC330" s="513">
        <v>39603</v>
      </c>
      <c r="AD330" s="512" t="s">
        <v>14845</v>
      </c>
      <c r="AE330" s="513">
        <v>38897</v>
      </c>
      <c r="AF330" s="512" t="s">
        <v>9163</v>
      </c>
      <c r="AG330" s="512" t="s">
        <v>14844</v>
      </c>
      <c r="AH330" s="516">
        <v>4094016</v>
      </c>
      <c r="AI330" s="513">
        <v>39521</v>
      </c>
      <c r="AJ330" s="513" t="s">
        <v>138</v>
      </c>
      <c r="AK330" s="511" t="s">
        <v>138</v>
      </c>
      <c r="AL330" s="513" t="s">
        <v>138</v>
      </c>
      <c r="AM330" s="511" t="s">
        <v>138</v>
      </c>
      <c r="AN330" s="511" t="s">
        <v>14846</v>
      </c>
      <c r="AO330" s="511" t="s">
        <v>505</v>
      </c>
      <c r="AP330" s="511" t="s">
        <v>14847</v>
      </c>
      <c r="AQ330" s="511" t="s">
        <v>14848</v>
      </c>
      <c r="AR330" s="511" t="s">
        <v>14849</v>
      </c>
      <c r="AS330" s="511" t="s">
        <v>14850</v>
      </c>
      <c r="AT330" s="511" t="s">
        <v>14850</v>
      </c>
      <c r="AU330" s="511" t="s">
        <v>14851</v>
      </c>
      <c r="AV330" s="511" t="s">
        <v>14852</v>
      </c>
      <c r="AW330" s="511" t="s">
        <v>506</v>
      </c>
      <c r="AX330" s="511" t="s">
        <v>14851</v>
      </c>
      <c r="AY330" s="511" t="s">
        <v>507</v>
      </c>
      <c r="AZ330" s="511" t="s">
        <v>14853</v>
      </c>
      <c r="BA330" s="511" t="s">
        <v>508</v>
      </c>
      <c r="BB330" s="511">
        <v>505260844</v>
      </c>
      <c r="BC330" s="512" t="s">
        <v>503</v>
      </c>
      <c r="BD330" s="511" t="s">
        <v>504</v>
      </c>
      <c r="BE330" s="511" t="s">
        <v>14854</v>
      </c>
      <c r="BF330" s="511" t="s">
        <v>14855</v>
      </c>
      <c r="BG330" s="511" t="s">
        <v>14856</v>
      </c>
      <c r="BH330" s="511" t="s">
        <v>9244</v>
      </c>
      <c r="BI330" s="511">
        <v>10</v>
      </c>
      <c r="BJ330" s="511">
        <v>10</v>
      </c>
      <c r="BK330" s="511" t="s">
        <v>138</v>
      </c>
      <c r="BL330" s="511" t="s">
        <v>138</v>
      </c>
      <c r="BM330" s="511" t="s">
        <v>14857</v>
      </c>
      <c r="BN330" s="511" t="s">
        <v>138</v>
      </c>
      <c r="BO330" s="511" t="s">
        <v>9027</v>
      </c>
      <c r="BP330" s="513" t="s">
        <v>138</v>
      </c>
      <c r="BQ330" s="511" t="s">
        <v>138</v>
      </c>
      <c r="BR330" s="511" t="s">
        <v>8445</v>
      </c>
      <c r="BS330" s="511" t="s">
        <v>14858</v>
      </c>
      <c r="BT330" s="511" t="s">
        <v>138</v>
      </c>
      <c r="BU330" s="511" t="s">
        <v>14859</v>
      </c>
      <c r="BV330" s="511">
        <v>1</v>
      </c>
      <c r="BW330" s="511">
        <v>1</v>
      </c>
      <c r="BX330" s="511" t="s">
        <v>5067</v>
      </c>
      <c r="BY330" s="511" t="s">
        <v>138</v>
      </c>
      <c r="BZ330" s="511">
        <v>2</v>
      </c>
      <c r="CA330" s="511" t="s">
        <v>14860</v>
      </c>
      <c r="CB330" s="511" t="s">
        <v>14861</v>
      </c>
      <c r="CC330" s="511" t="s">
        <v>14862</v>
      </c>
      <c r="CD330" s="511" t="s">
        <v>138</v>
      </c>
      <c r="CE330" s="542" t="s">
        <v>14867</v>
      </c>
      <c r="CF330" s="542" t="s">
        <v>102</v>
      </c>
      <c r="CG330" s="542" t="s">
        <v>102</v>
      </c>
      <c r="CH330" s="542" t="s">
        <v>102</v>
      </c>
      <c r="CI330" s="542" t="s">
        <v>102</v>
      </c>
      <c r="CJ330" s="542" t="s">
        <v>102</v>
      </c>
      <c r="CK330" s="542" t="s">
        <v>102</v>
      </c>
      <c r="CL330" s="542" t="s">
        <v>102</v>
      </c>
      <c r="CM330" s="542" t="s">
        <v>102</v>
      </c>
      <c r="CN330" s="542" t="s">
        <v>102</v>
      </c>
      <c r="CO330" s="542" t="s">
        <v>102</v>
      </c>
      <c r="CP330" s="542" t="s">
        <v>102</v>
      </c>
      <c r="CQ330" s="542" t="s">
        <v>102</v>
      </c>
      <c r="CR330" s="542" t="s">
        <v>102</v>
      </c>
      <c r="CS330" s="542" t="s">
        <v>102</v>
      </c>
      <c r="CT330" s="542" t="s">
        <v>102</v>
      </c>
      <c r="CU330" s="542" t="s">
        <v>102</v>
      </c>
      <c r="CV330" s="542" t="s">
        <v>102</v>
      </c>
      <c r="CW330" s="542" t="s">
        <v>102</v>
      </c>
      <c r="CX330" s="542" t="s">
        <v>102</v>
      </c>
      <c r="CY330" s="542" t="s">
        <v>102</v>
      </c>
      <c r="CZ330" s="542" t="s">
        <v>102</v>
      </c>
      <c r="DA330" s="542" t="s">
        <v>102</v>
      </c>
      <c r="DB330" s="542" t="s">
        <v>102</v>
      </c>
      <c r="DC330" s="542" t="s">
        <v>102</v>
      </c>
      <c r="DD330" s="542" t="s">
        <v>102</v>
      </c>
      <c r="DE330" s="542" t="s">
        <v>102</v>
      </c>
      <c r="DF330" s="542" t="s">
        <v>102</v>
      </c>
      <c r="DG330" s="542" t="s">
        <v>102</v>
      </c>
      <c r="DH330" s="542" t="s">
        <v>102</v>
      </c>
      <c r="DI330" s="542" t="s">
        <v>102</v>
      </c>
      <c r="DJ330" s="542" t="s">
        <v>102</v>
      </c>
      <c r="DK330" s="542" t="s">
        <v>102</v>
      </c>
      <c r="DL330" s="542" t="s">
        <v>102</v>
      </c>
      <c r="DM330" s="542" t="s">
        <v>102</v>
      </c>
      <c r="DN330" s="542" t="s">
        <v>102</v>
      </c>
      <c r="DO330" s="542" t="s">
        <v>102</v>
      </c>
      <c r="DP330" s="542" t="s">
        <v>102</v>
      </c>
      <c r="DQ330" s="542" t="s">
        <v>102</v>
      </c>
      <c r="DR330" s="542" t="s">
        <v>102</v>
      </c>
      <c r="DS330" s="542" t="s">
        <v>102</v>
      </c>
      <c r="DT330" s="542" t="s">
        <v>102</v>
      </c>
      <c r="DU330" s="542" t="s">
        <v>102</v>
      </c>
      <c r="DV330" s="542" t="s">
        <v>102</v>
      </c>
      <c r="DW330" s="542" t="s">
        <v>102</v>
      </c>
      <c r="DX330" s="542" t="s">
        <v>102</v>
      </c>
      <c r="DY330" s="542" t="s">
        <v>102</v>
      </c>
      <c r="DZ330" s="542" t="s">
        <v>102</v>
      </c>
      <c r="EA330" s="542" t="s">
        <v>102</v>
      </c>
      <c r="EB330" s="542" t="s">
        <v>102</v>
      </c>
      <c r="EC330" s="542" t="s">
        <v>102</v>
      </c>
      <c r="ED330" s="542" t="s">
        <v>102</v>
      </c>
      <c r="EE330" s="542" t="s">
        <v>102</v>
      </c>
      <c r="EF330" s="542" t="s">
        <v>102</v>
      </c>
      <c r="EG330" s="542" t="s">
        <v>102</v>
      </c>
      <c r="EH330" s="542" t="s">
        <v>102</v>
      </c>
      <c r="EI330" s="542" t="s">
        <v>102</v>
      </c>
      <c r="EJ330" s="542" t="s">
        <v>102</v>
      </c>
      <c r="EK330" s="542" t="s">
        <v>102</v>
      </c>
      <c r="EL330" s="542" t="s">
        <v>102</v>
      </c>
      <c r="EM330" s="542" t="s">
        <v>102</v>
      </c>
      <c r="EN330" s="542" t="s">
        <v>102</v>
      </c>
      <c r="EO330" s="542" t="s">
        <v>102</v>
      </c>
      <c r="EP330" s="542" t="s">
        <v>102</v>
      </c>
      <c r="EQ330" s="542" t="s">
        <v>102</v>
      </c>
      <c r="ER330" s="542" t="s">
        <v>102</v>
      </c>
      <c r="ES330" s="542" t="s">
        <v>102</v>
      </c>
      <c r="ET330" s="542" t="s">
        <v>102</v>
      </c>
      <c r="EU330" s="542" t="s">
        <v>102</v>
      </c>
      <c r="EV330" s="542" t="s">
        <v>102</v>
      </c>
      <c r="EW330" s="542" t="s">
        <v>102</v>
      </c>
      <c r="EX330" s="542" t="s">
        <v>102</v>
      </c>
      <c r="EY330" s="542" t="s">
        <v>102</v>
      </c>
      <c r="EZ330" s="542" t="s">
        <v>102</v>
      </c>
      <c r="FA330" s="542" t="s">
        <v>102</v>
      </c>
      <c r="FB330" s="542" t="s">
        <v>102</v>
      </c>
      <c r="FC330" s="542" t="s">
        <v>102</v>
      </c>
      <c r="FD330" s="542" t="s">
        <v>102</v>
      </c>
      <c r="FE330" s="542" t="s">
        <v>102</v>
      </c>
      <c r="FF330" s="542" t="s">
        <v>102</v>
      </c>
      <c r="FG330" s="542" t="s">
        <v>102</v>
      </c>
      <c r="FH330" s="542" t="s">
        <v>102</v>
      </c>
      <c r="FI330" s="542" t="s">
        <v>102</v>
      </c>
      <c r="FJ330" s="542" t="s">
        <v>102</v>
      </c>
      <c r="FK330" s="542" t="s">
        <v>102</v>
      </c>
      <c r="FL330" s="542" t="s">
        <v>102</v>
      </c>
      <c r="FM330" s="542" t="s">
        <v>102</v>
      </c>
      <c r="FN330" s="542" t="s">
        <v>102</v>
      </c>
      <c r="FO330" s="542" t="s">
        <v>102</v>
      </c>
      <c r="FP330" s="542" t="s">
        <v>102</v>
      </c>
      <c r="FQ330" s="542" t="s">
        <v>102</v>
      </c>
      <c r="FR330" s="542" t="s">
        <v>102</v>
      </c>
      <c r="FS330" s="542" t="s">
        <v>102</v>
      </c>
      <c r="FT330" s="542" t="s">
        <v>102</v>
      </c>
      <c r="FU330" s="542" t="s">
        <v>102</v>
      </c>
      <c r="FV330" s="542" t="s">
        <v>102</v>
      </c>
      <c r="FW330" s="542" t="s">
        <v>102</v>
      </c>
      <c r="FX330" s="542" t="s">
        <v>102</v>
      </c>
      <c r="FY330" s="542" t="s">
        <v>102</v>
      </c>
      <c r="FZ330" s="542" t="s">
        <v>102</v>
      </c>
      <c r="GA330" s="542" t="s">
        <v>102</v>
      </c>
      <c r="GB330" s="542" t="s">
        <v>102</v>
      </c>
      <c r="GC330" s="542" t="s">
        <v>102</v>
      </c>
      <c r="GD330" s="542" t="s">
        <v>102</v>
      </c>
      <c r="GE330" s="542" t="s">
        <v>102</v>
      </c>
      <c r="GF330" s="542" t="s">
        <v>102</v>
      </c>
      <c r="GG330" s="542" t="s">
        <v>102</v>
      </c>
      <c r="GH330" s="542" t="s">
        <v>102</v>
      </c>
      <c r="GI330" s="542" t="s">
        <v>102</v>
      </c>
      <c r="GJ330" s="542" t="s">
        <v>102</v>
      </c>
      <c r="GK330" s="542" t="s">
        <v>102</v>
      </c>
      <c r="GL330" s="542" t="s">
        <v>102</v>
      </c>
      <c r="GM330" s="542" t="s">
        <v>102</v>
      </c>
      <c r="GN330" s="542" t="s">
        <v>102</v>
      </c>
      <c r="GO330" s="542" t="s">
        <v>102</v>
      </c>
      <c r="GP330" s="542" t="s">
        <v>102</v>
      </c>
      <c r="GQ330" s="542" t="s">
        <v>102</v>
      </c>
      <c r="GR330" s="542" t="s">
        <v>102</v>
      </c>
      <c r="GS330" s="542" t="s">
        <v>102</v>
      </c>
      <c r="GT330" s="542" t="s">
        <v>102</v>
      </c>
      <c r="GU330" s="542" t="s">
        <v>102</v>
      </c>
      <c r="GV330" s="542" t="s">
        <v>102</v>
      </c>
      <c r="GW330" s="542" t="s">
        <v>102</v>
      </c>
      <c r="GX330" s="542" t="s">
        <v>102</v>
      </c>
      <c r="GY330" s="542" t="s">
        <v>102</v>
      </c>
      <c r="GZ330" s="542" t="s">
        <v>102</v>
      </c>
      <c r="HA330" s="542" t="s">
        <v>102</v>
      </c>
      <c r="HB330" s="542" t="s">
        <v>102</v>
      </c>
      <c r="HC330" s="511" t="str">
        <f t="shared" si="5"/>
        <v>2008-800076</v>
      </c>
    </row>
    <row r="331" spans="1:211" s="514" customFormat="1" ht="48" hidden="1" customHeight="1" x14ac:dyDescent="0.15">
      <c r="A331" s="514" t="s">
        <v>4730</v>
      </c>
      <c r="B331" s="519" t="s">
        <v>14868</v>
      </c>
      <c r="C331" s="513">
        <v>40694</v>
      </c>
      <c r="D331" s="519" t="s">
        <v>8419</v>
      </c>
      <c r="E331" s="519" t="s">
        <v>8498</v>
      </c>
      <c r="F331" s="519" t="s">
        <v>8421</v>
      </c>
      <c r="G331" s="513">
        <v>40918</v>
      </c>
      <c r="H331" s="519" t="s">
        <v>14869</v>
      </c>
      <c r="I331" s="519" t="s">
        <v>8500</v>
      </c>
      <c r="J331" s="513">
        <v>40877</v>
      </c>
      <c r="K331" s="519"/>
      <c r="L331" s="519"/>
      <c r="M331" s="519"/>
      <c r="N331" s="513"/>
      <c r="O331" s="513"/>
      <c r="P331" s="519"/>
      <c r="Q331" s="513"/>
      <c r="R331" s="513"/>
      <c r="S331" s="514" t="s">
        <v>14870</v>
      </c>
      <c r="T331" s="514">
        <v>2012</v>
      </c>
      <c r="U331" s="515" t="s">
        <v>13222</v>
      </c>
      <c r="V331" s="514">
        <v>165</v>
      </c>
      <c r="W331" s="514">
        <v>1</v>
      </c>
      <c r="X331" s="514">
        <v>1</v>
      </c>
      <c r="Y331" s="513">
        <v>38561</v>
      </c>
      <c r="Z331" s="512" t="s">
        <v>14871</v>
      </c>
      <c r="AA331" s="512" t="s">
        <v>14872</v>
      </c>
      <c r="AB331" s="513">
        <v>38813</v>
      </c>
      <c r="AC331" s="513">
        <v>40352</v>
      </c>
      <c r="AD331" s="512" t="s">
        <v>14873</v>
      </c>
      <c r="AE331" s="513">
        <v>39405</v>
      </c>
      <c r="AF331" s="512" t="s">
        <v>138</v>
      </c>
      <c r="AG331" s="512" t="s">
        <v>14872</v>
      </c>
      <c r="AH331" s="516">
        <v>4487880</v>
      </c>
      <c r="AI331" s="513">
        <v>40277</v>
      </c>
      <c r="AJ331" s="513" t="s">
        <v>138</v>
      </c>
      <c r="AK331" s="511" t="s">
        <v>138</v>
      </c>
      <c r="AL331" s="513" t="s">
        <v>138</v>
      </c>
      <c r="AM331" s="511" t="s">
        <v>138</v>
      </c>
      <c r="AN331" s="511" t="s">
        <v>14874</v>
      </c>
      <c r="AO331" s="511" t="s">
        <v>2335</v>
      </c>
      <c r="AP331" s="511" t="s">
        <v>2335</v>
      </c>
      <c r="AQ331" s="511" t="s">
        <v>14875</v>
      </c>
      <c r="AR331" s="511" t="s">
        <v>14875</v>
      </c>
      <c r="AS331" s="511" t="s">
        <v>2336</v>
      </c>
      <c r="AT331" s="511" t="s">
        <v>2336</v>
      </c>
      <c r="AU331" s="511" t="s">
        <v>2336</v>
      </c>
      <c r="AV331" s="511" t="s">
        <v>14876</v>
      </c>
      <c r="AW331" s="511" t="s">
        <v>2336</v>
      </c>
      <c r="AX331" s="511" t="s">
        <v>2336</v>
      </c>
      <c r="AY331" s="511" t="s">
        <v>2337</v>
      </c>
      <c r="AZ331" s="511" t="s">
        <v>2337</v>
      </c>
      <c r="BA331" s="511" t="s">
        <v>138</v>
      </c>
      <c r="BB331" s="511">
        <v>4260</v>
      </c>
      <c r="BC331" s="512" t="s">
        <v>2332</v>
      </c>
      <c r="BD331" s="511" t="s">
        <v>2333</v>
      </c>
      <c r="BE331" s="511" t="s">
        <v>14877</v>
      </c>
      <c r="BF331" s="511" t="s">
        <v>2331</v>
      </c>
      <c r="BG331" s="511" t="s">
        <v>14878</v>
      </c>
      <c r="BH331" s="511" t="s">
        <v>8648</v>
      </c>
      <c r="BI331" s="511">
        <v>13</v>
      </c>
      <c r="BJ331" s="511">
        <v>12</v>
      </c>
      <c r="BK331" s="511" t="s">
        <v>14879</v>
      </c>
      <c r="BL331" s="511" t="s">
        <v>138</v>
      </c>
      <c r="BM331" s="511" t="s">
        <v>14880</v>
      </c>
      <c r="BN331" s="511" t="s">
        <v>138</v>
      </c>
      <c r="BO331" s="511" t="s">
        <v>9027</v>
      </c>
      <c r="BP331" s="513">
        <v>38225</v>
      </c>
      <c r="BQ331" s="511" t="s">
        <v>138</v>
      </c>
      <c r="BR331" s="511" t="s">
        <v>8482</v>
      </c>
      <c r="BS331" s="511" t="s">
        <v>14881</v>
      </c>
      <c r="BT331" s="511" t="s">
        <v>2334</v>
      </c>
      <c r="BU331" s="511" t="s">
        <v>14868</v>
      </c>
      <c r="BV331" s="511" t="s">
        <v>138</v>
      </c>
      <c r="BW331" s="511">
        <v>1</v>
      </c>
      <c r="BX331" s="511" t="s">
        <v>14882</v>
      </c>
      <c r="BY331" s="511" t="s">
        <v>138</v>
      </c>
      <c r="BZ331" s="511">
        <v>11</v>
      </c>
      <c r="CA331" s="511" t="s">
        <v>14883</v>
      </c>
      <c r="CB331" s="511" t="s">
        <v>14884</v>
      </c>
      <c r="CC331" s="511" t="s">
        <v>138</v>
      </c>
      <c r="CD331" s="511" t="s">
        <v>5567</v>
      </c>
      <c r="CE331" s="542" t="s">
        <v>14885</v>
      </c>
      <c r="CF331" s="542" t="s">
        <v>14886</v>
      </c>
      <c r="CG331" s="542" t="s">
        <v>14887</v>
      </c>
      <c r="CH331" s="542" t="s">
        <v>14888</v>
      </c>
      <c r="CI331" s="542" t="s">
        <v>14889</v>
      </c>
      <c r="CJ331" s="542" t="s">
        <v>14890</v>
      </c>
      <c r="CK331" s="542" t="s">
        <v>14891</v>
      </c>
      <c r="CL331" s="542" t="s">
        <v>14892</v>
      </c>
      <c r="CM331" s="542" t="s">
        <v>14893</v>
      </c>
      <c r="CN331" s="542" t="s">
        <v>102</v>
      </c>
      <c r="CO331" s="542" t="s">
        <v>102</v>
      </c>
      <c r="CP331" s="542" t="s">
        <v>102</v>
      </c>
      <c r="CQ331" s="542" t="s">
        <v>102</v>
      </c>
      <c r="CR331" s="542" t="s">
        <v>102</v>
      </c>
      <c r="CS331" s="542" t="s">
        <v>102</v>
      </c>
      <c r="CT331" s="542" t="s">
        <v>102</v>
      </c>
      <c r="CU331" s="542" t="s">
        <v>102</v>
      </c>
      <c r="CV331" s="542" t="s">
        <v>102</v>
      </c>
      <c r="CW331" s="542" t="s">
        <v>102</v>
      </c>
      <c r="CX331" s="542" t="s">
        <v>102</v>
      </c>
      <c r="CY331" s="542" t="s">
        <v>102</v>
      </c>
      <c r="CZ331" s="542" t="s">
        <v>102</v>
      </c>
      <c r="DA331" s="542" t="s">
        <v>102</v>
      </c>
      <c r="DB331" s="542" t="s">
        <v>102</v>
      </c>
      <c r="DC331" s="542" t="s">
        <v>102</v>
      </c>
      <c r="DD331" s="542" t="s">
        <v>102</v>
      </c>
      <c r="DE331" s="542" t="s">
        <v>102</v>
      </c>
      <c r="DF331" s="542" t="s">
        <v>102</v>
      </c>
      <c r="DG331" s="542" t="s">
        <v>102</v>
      </c>
      <c r="DH331" s="542" t="s">
        <v>102</v>
      </c>
      <c r="DI331" s="542" t="s">
        <v>102</v>
      </c>
      <c r="DJ331" s="542" t="s">
        <v>102</v>
      </c>
      <c r="DK331" s="542" t="s">
        <v>102</v>
      </c>
      <c r="DL331" s="542" t="s">
        <v>102</v>
      </c>
      <c r="DM331" s="542" t="s">
        <v>102</v>
      </c>
      <c r="DN331" s="542" t="s">
        <v>102</v>
      </c>
      <c r="DO331" s="542" t="s">
        <v>102</v>
      </c>
      <c r="DP331" s="542" t="s">
        <v>102</v>
      </c>
      <c r="DQ331" s="542" t="s">
        <v>102</v>
      </c>
      <c r="DR331" s="542" t="s">
        <v>102</v>
      </c>
      <c r="DS331" s="542" t="s">
        <v>102</v>
      </c>
      <c r="DT331" s="542" t="s">
        <v>102</v>
      </c>
      <c r="DU331" s="542" t="s">
        <v>102</v>
      </c>
      <c r="DV331" s="542" t="s">
        <v>102</v>
      </c>
      <c r="DW331" s="542" t="s">
        <v>102</v>
      </c>
      <c r="DX331" s="542" t="s">
        <v>102</v>
      </c>
      <c r="DY331" s="542" t="s">
        <v>102</v>
      </c>
      <c r="DZ331" s="542" t="s">
        <v>102</v>
      </c>
      <c r="EA331" s="542" t="s">
        <v>102</v>
      </c>
      <c r="EB331" s="542" t="s">
        <v>102</v>
      </c>
      <c r="EC331" s="542" t="s">
        <v>102</v>
      </c>
      <c r="ED331" s="542" t="s">
        <v>102</v>
      </c>
      <c r="EE331" s="542" t="s">
        <v>102</v>
      </c>
      <c r="EF331" s="542" t="s">
        <v>102</v>
      </c>
      <c r="EG331" s="542" t="s">
        <v>102</v>
      </c>
      <c r="EH331" s="542" t="s">
        <v>102</v>
      </c>
      <c r="EI331" s="542" t="s">
        <v>102</v>
      </c>
      <c r="EJ331" s="542" t="s">
        <v>102</v>
      </c>
      <c r="EK331" s="542" t="s">
        <v>102</v>
      </c>
      <c r="EL331" s="542" t="s">
        <v>102</v>
      </c>
      <c r="EM331" s="542" t="s">
        <v>102</v>
      </c>
      <c r="EN331" s="542" t="s">
        <v>102</v>
      </c>
      <c r="EO331" s="542" t="s">
        <v>102</v>
      </c>
      <c r="EP331" s="542" t="s">
        <v>102</v>
      </c>
      <c r="EQ331" s="542" t="s">
        <v>102</v>
      </c>
      <c r="ER331" s="542" t="s">
        <v>102</v>
      </c>
      <c r="ES331" s="542" t="s">
        <v>102</v>
      </c>
      <c r="ET331" s="542" t="s">
        <v>102</v>
      </c>
      <c r="EU331" s="542" t="s">
        <v>102</v>
      </c>
      <c r="EV331" s="542" t="s">
        <v>102</v>
      </c>
      <c r="EW331" s="542" t="s">
        <v>102</v>
      </c>
      <c r="EX331" s="542" t="s">
        <v>102</v>
      </c>
      <c r="EY331" s="542" t="s">
        <v>102</v>
      </c>
      <c r="EZ331" s="542" t="s">
        <v>102</v>
      </c>
      <c r="FA331" s="542" t="s">
        <v>102</v>
      </c>
      <c r="FB331" s="542" t="s">
        <v>102</v>
      </c>
      <c r="FC331" s="542" t="s">
        <v>102</v>
      </c>
      <c r="FD331" s="542" t="s">
        <v>102</v>
      </c>
      <c r="FE331" s="542" t="s">
        <v>102</v>
      </c>
      <c r="FF331" s="542" t="s">
        <v>102</v>
      </c>
      <c r="FG331" s="542" t="s">
        <v>102</v>
      </c>
      <c r="FH331" s="542" t="s">
        <v>102</v>
      </c>
      <c r="FI331" s="542" t="s">
        <v>102</v>
      </c>
      <c r="FJ331" s="542" t="s">
        <v>102</v>
      </c>
      <c r="FK331" s="542" t="s">
        <v>102</v>
      </c>
      <c r="FL331" s="542" t="s">
        <v>102</v>
      </c>
      <c r="FM331" s="542" t="s">
        <v>102</v>
      </c>
      <c r="FN331" s="542" t="s">
        <v>102</v>
      </c>
      <c r="FO331" s="542" t="s">
        <v>102</v>
      </c>
      <c r="FP331" s="542" t="s">
        <v>102</v>
      </c>
      <c r="FQ331" s="542" t="s">
        <v>102</v>
      </c>
      <c r="FR331" s="542" t="s">
        <v>102</v>
      </c>
      <c r="FS331" s="542" t="s">
        <v>102</v>
      </c>
      <c r="FT331" s="542" t="s">
        <v>102</v>
      </c>
      <c r="FU331" s="542" t="s">
        <v>102</v>
      </c>
      <c r="FV331" s="542" t="s">
        <v>102</v>
      </c>
      <c r="FW331" s="542" t="s">
        <v>102</v>
      </c>
      <c r="FX331" s="542" t="s">
        <v>102</v>
      </c>
      <c r="FY331" s="542" t="s">
        <v>102</v>
      </c>
      <c r="FZ331" s="542" t="s">
        <v>102</v>
      </c>
      <c r="GA331" s="542" t="s">
        <v>102</v>
      </c>
      <c r="GB331" s="542" t="s">
        <v>102</v>
      </c>
      <c r="GC331" s="542" t="s">
        <v>102</v>
      </c>
      <c r="GD331" s="542" t="s">
        <v>102</v>
      </c>
      <c r="GE331" s="542" t="s">
        <v>102</v>
      </c>
      <c r="GF331" s="542" t="s">
        <v>102</v>
      </c>
      <c r="GG331" s="542" t="s">
        <v>102</v>
      </c>
      <c r="GH331" s="542" t="s">
        <v>102</v>
      </c>
      <c r="GI331" s="542" t="s">
        <v>102</v>
      </c>
      <c r="GJ331" s="542" t="s">
        <v>102</v>
      </c>
      <c r="GK331" s="542" t="s">
        <v>102</v>
      </c>
      <c r="GL331" s="542" t="s">
        <v>102</v>
      </c>
      <c r="GM331" s="542" t="s">
        <v>102</v>
      </c>
      <c r="GN331" s="542" t="s">
        <v>102</v>
      </c>
      <c r="GO331" s="542" t="s">
        <v>102</v>
      </c>
      <c r="GP331" s="542" t="s">
        <v>102</v>
      </c>
      <c r="GQ331" s="542" t="s">
        <v>102</v>
      </c>
      <c r="GR331" s="542" t="s">
        <v>102</v>
      </c>
      <c r="GS331" s="542" t="s">
        <v>102</v>
      </c>
      <c r="GT331" s="542" t="s">
        <v>102</v>
      </c>
      <c r="GU331" s="542" t="s">
        <v>102</v>
      </c>
      <c r="GV331" s="542" t="s">
        <v>102</v>
      </c>
      <c r="GW331" s="542" t="s">
        <v>102</v>
      </c>
      <c r="GX331" s="542" t="s">
        <v>102</v>
      </c>
      <c r="GY331" s="542" t="s">
        <v>102</v>
      </c>
      <c r="GZ331" s="542" t="s">
        <v>102</v>
      </c>
      <c r="HA331" s="542" t="s">
        <v>102</v>
      </c>
      <c r="HB331" s="542" t="s">
        <v>102</v>
      </c>
      <c r="HC331" s="511" t="str">
        <f t="shared" si="5"/>
        <v>2011-800088</v>
      </c>
    </row>
    <row r="332" spans="1:211" s="514" customFormat="1" ht="48" hidden="1" customHeight="1" x14ac:dyDescent="0.15">
      <c r="A332" s="511" t="s">
        <v>4731</v>
      </c>
      <c r="B332" s="512" t="s">
        <v>14894</v>
      </c>
      <c r="C332" s="513">
        <v>39310</v>
      </c>
      <c r="D332" s="512" t="s">
        <v>8419</v>
      </c>
      <c r="E332" s="512" t="s">
        <v>8420</v>
      </c>
      <c r="F332" s="512" t="s">
        <v>8958</v>
      </c>
      <c r="G332" s="513">
        <v>39420</v>
      </c>
      <c r="H332" s="512" t="s">
        <v>1132</v>
      </c>
      <c r="I332" s="512"/>
      <c r="J332" s="511"/>
      <c r="K332" s="512"/>
      <c r="L332" s="512"/>
      <c r="M332" s="512"/>
      <c r="N332" s="511"/>
      <c r="O332" s="511"/>
      <c r="P332" s="512"/>
      <c r="Q332" s="511"/>
      <c r="R332" s="511"/>
      <c r="S332" s="511" t="s">
        <v>14895</v>
      </c>
      <c r="T332" s="511">
        <v>2012</v>
      </c>
      <c r="U332" s="515" t="s">
        <v>14295</v>
      </c>
      <c r="V332" s="514">
        <v>166</v>
      </c>
      <c r="W332" s="514">
        <v>2</v>
      </c>
      <c r="X332" s="514">
        <v>1</v>
      </c>
      <c r="Y332" s="513">
        <v>38035</v>
      </c>
      <c r="Z332" s="512" t="s">
        <v>14896</v>
      </c>
      <c r="AA332" s="512" t="s">
        <v>14897</v>
      </c>
      <c r="AB332" s="513">
        <v>38869</v>
      </c>
      <c r="AC332" s="513">
        <v>39512</v>
      </c>
      <c r="AD332" s="512" t="s">
        <v>14898</v>
      </c>
      <c r="AE332" s="513">
        <v>39050</v>
      </c>
      <c r="AF332" s="512" t="s">
        <v>9163</v>
      </c>
      <c r="AG332" s="512" t="s">
        <v>14897</v>
      </c>
      <c r="AH332" s="516">
        <v>4058072</v>
      </c>
      <c r="AI332" s="513">
        <v>39437</v>
      </c>
      <c r="AJ332" s="513">
        <v>38035</v>
      </c>
      <c r="AK332" s="511" t="s">
        <v>14899</v>
      </c>
      <c r="AL332" s="513">
        <v>38232</v>
      </c>
      <c r="AM332" s="511" t="s">
        <v>14898</v>
      </c>
      <c r="AN332" s="511" t="s">
        <v>14900</v>
      </c>
      <c r="AO332" s="511" t="s">
        <v>1135</v>
      </c>
      <c r="AP332" s="511" t="s">
        <v>14901</v>
      </c>
      <c r="AQ332" s="511" t="s">
        <v>14902</v>
      </c>
      <c r="AR332" s="511" t="s">
        <v>14903</v>
      </c>
      <c r="AS332" s="511" t="s">
        <v>14904</v>
      </c>
      <c r="AT332" s="511" t="s">
        <v>14904</v>
      </c>
      <c r="AU332" s="511" t="s">
        <v>14905</v>
      </c>
      <c r="AV332" s="511" t="s">
        <v>14906</v>
      </c>
      <c r="AW332" s="511" t="s">
        <v>1136</v>
      </c>
      <c r="AX332" s="511" t="s">
        <v>14905</v>
      </c>
      <c r="AY332" s="511" t="s">
        <v>1137</v>
      </c>
      <c r="AZ332" s="511" t="s">
        <v>14907</v>
      </c>
      <c r="BA332" s="511" t="s">
        <v>1138</v>
      </c>
      <c r="BB332" s="511">
        <v>506300730</v>
      </c>
      <c r="BC332" s="512" t="s">
        <v>1132</v>
      </c>
      <c r="BD332" s="511" t="s">
        <v>1133</v>
      </c>
      <c r="BE332" s="511" t="s">
        <v>13239</v>
      </c>
      <c r="BF332" s="511" t="s">
        <v>14908</v>
      </c>
      <c r="BG332" s="511" t="s">
        <v>14909</v>
      </c>
      <c r="BH332" s="511" t="s">
        <v>8648</v>
      </c>
      <c r="BI332" s="511">
        <v>1</v>
      </c>
      <c r="BJ332" s="511">
        <v>8</v>
      </c>
      <c r="BK332" s="511" t="s">
        <v>14910</v>
      </c>
      <c r="BL332" s="511" t="s">
        <v>14911</v>
      </c>
      <c r="BM332" s="511" t="s">
        <v>14912</v>
      </c>
      <c r="BN332" s="511" t="s">
        <v>138</v>
      </c>
      <c r="BO332" s="511" t="s">
        <v>138</v>
      </c>
      <c r="BP332" s="513">
        <v>37672</v>
      </c>
      <c r="BQ332" s="511" t="s">
        <v>138</v>
      </c>
      <c r="BR332" s="511" t="s">
        <v>8482</v>
      </c>
      <c r="BS332" s="511" t="s">
        <v>14913</v>
      </c>
      <c r="BT332" s="511" t="s">
        <v>1134</v>
      </c>
      <c r="BU332" s="511" t="s">
        <v>14914</v>
      </c>
      <c r="BV332" s="511">
        <v>1</v>
      </c>
      <c r="BW332" s="511">
        <v>1</v>
      </c>
      <c r="BX332" s="511" t="s">
        <v>14915</v>
      </c>
      <c r="BY332" s="511" t="s">
        <v>138</v>
      </c>
      <c r="BZ332" s="511">
        <v>8</v>
      </c>
      <c r="CA332" s="511" t="s">
        <v>14916</v>
      </c>
      <c r="CB332" s="511" t="s">
        <v>14917</v>
      </c>
      <c r="CC332" s="511" t="s">
        <v>138</v>
      </c>
      <c r="CD332" s="511" t="s">
        <v>5571</v>
      </c>
      <c r="CE332" s="542" t="s">
        <v>102</v>
      </c>
      <c r="CF332" s="542" t="s">
        <v>102</v>
      </c>
      <c r="CG332" s="542" t="s">
        <v>102</v>
      </c>
      <c r="CH332" s="542" t="s">
        <v>102</v>
      </c>
      <c r="CI332" s="542" t="s">
        <v>102</v>
      </c>
      <c r="CJ332" s="542" t="s">
        <v>102</v>
      </c>
      <c r="CK332" s="542" t="s">
        <v>102</v>
      </c>
      <c r="CL332" s="542" t="s">
        <v>102</v>
      </c>
      <c r="CM332" s="542" t="s">
        <v>102</v>
      </c>
      <c r="CN332" s="542" t="s">
        <v>102</v>
      </c>
      <c r="CO332" s="542" t="s">
        <v>102</v>
      </c>
      <c r="CP332" s="542" t="s">
        <v>102</v>
      </c>
      <c r="CQ332" s="542" t="s">
        <v>102</v>
      </c>
      <c r="CR332" s="542" t="s">
        <v>102</v>
      </c>
      <c r="CS332" s="542" t="s">
        <v>102</v>
      </c>
      <c r="CT332" s="542" t="s">
        <v>102</v>
      </c>
      <c r="CU332" s="542" t="s">
        <v>102</v>
      </c>
      <c r="CV332" s="542" t="s">
        <v>102</v>
      </c>
      <c r="CW332" s="542" t="s">
        <v>102</v>
      </c>
      <c r="CX332" s="542" t="s">
        <v>102</v>
      </c>
      <c r="CY332" s="542" t="s">
        <v>102</v>
      </c>
      <c r="CZ332" s="542" t="s">
        <v>102</v>
      </c>
      <c r="DA332" s="542" t="s">
        <v>102</v>
      </c>
      <c r="DB332" s="542" t="s">
        <v>102</v>
      </c>
      <c r="DC332" s="542" t="s">
        <v>102</v>
      </c>
      <c r="DD332" s="542" t="s">
        <v>102</v>
      </c>
      <c r="DE332" s="542" t="s">
        <v>102</v>
      </c>
      <c r="DF332" s="542" t="s">
        <v>102</v>
      </c>
      <c r="DG332" s="542" t="s">
        <v>102</v>
      </c>
      <c r="DH332" s="542" t="s">
        <v>102</v>
      </c>
      <c r="DI332" s="542" t="s">
        <v>102</v>
      </c>
      <c r="DJ332" s="542" t="s">
        <v>102</v>
      </c>
      <c r="DK332" s="542" t="s">
        <v>102</v>
      </c>
      <c r="DL332" s="542" t="s">
        <v>102</v>
      </c>
      <c r="DM332" s="542" t="s">
        <v>102</v>
      </c>
      <c r="DN332" s="542" t="s">
        <v>102</v>
      </c>
      <c r="DO332" s="542" t="s">
        <v>102</v>
      </c>
      <c r="DP332" s="542" t="s">
        <v>102</v>
      </c>
      <c r="DQ332" s="542" t="s">
        <v>102</v>
      </c>
      <c r="DR332" s="542" t="s">
        <v>102</v>
      </c>
      <c r="DS332" s="542" t="s">
        <v>102</v>
      </c>
      <c r="DT332" s="542" t="s">
        <v>102</v>
      </c>
      <c r="DU332" s="542" t="s">
        <v>102</v>
      </c>
      <c r="DV332" s="542" t="s">
        <v>102</v>
      </c>
      <c r="DW332" s="542" t="s">
        <v>102</v>
      </c>
      <c r="DX332" s="542" t="s">
        <v>102</v>
      </c>
      <c r="DY332" s="542" t="s">
        <v>102</v>
      </c>
      <c r="DZ332" s="542" t="s">
        <v>102</v>
      </c>
      <c r="EA332" s="542" t="s">
        <v>102</v>
      </c>
      <c r="EB332" s="542" t="s">
        <v>102</v>
      </c>
      <c r="EC332" s="542" t="s">
        <v>102</v>
      </c>
      <c r="ED332" s="542" t="s">
        <v>102</v>
      </c>
      <c r="EE332" s="542" t="s">
        <v>102</v>
      </c>
      <c r="EF332" s="542" t="s">
        <v>102</v>
      </c>
      <c r="EG332" s="542" t="s">
        <v>102</v>
      </c>
      <c r="EH332" s="542" t="s">
        <v>102</v>
      </c>
      <c r="EI332" s="542" t="s">
        <v>102</v>
      </c>
      <c r="EJ332" s="542" t="s">
        <v>102</v>
      </c>
      <c r="EK332" s="542" t="s">
        <v>102</v>
      </c>
      <c r="EL332" s="542" t="s">
        <v>102</v>
      </c>
      <c r="EM332" s="542" t="s">
        <v>102</v>
      </c>
      <c r="EN332" s="542" t="s">
        <v>102</v>
      </c>
      <c r="EO332" s="542" t="s">
        <v>102</v>
      </c>
      <c r="EP332" s="542" t="s">
        <v>102</v>
      </c>
      <c r="EQ332" s="542" t="s">
        <v>102</v>
      </c>
      <c r="ER332" s="542" t="s">
        <v>102</v>
      </c>
      <c r="ES332" s="542" t="s">
        <v>102</v>
      </c>
      <c r="ET332" s="542" t="s">
        <v>102</v>
      </c>
      <c r="EU332" s="542" t="s">
        <v>102</v>
      </c>
      <c r="EV332" s="542" t="s">
        <v>102</v>
      </c>
      <c r="EW332" s="542" t="s">
        <v>102</v>
      </c>
      <c r="EX332" s="542" t="s">
        <v>102</v>
      </c>
      <c r="EY332" s="542" t="s">
        <v>102</v>
      </c>
      <c r="EZ332" s="542" t="s">
        <v>102</v>
      </c>
      <c r="FA332" s="542" t="s">
        <v>102</v>
      </c>
      <c r="FB332" s="542" t="s">
        <v>102</v>
      </c>
      <c r="FC332" s="542" t="s">
        <v>102</v>
      </c>
      <c r="FD332" s="542" t="s">
        <v>102</v>
      </c>
      <c r="FE332" s="542" t="s">
        <v>102</v>
      </c>
      <c r="FF332" s="542" t="s">
        <v>102</v>
      </c>
      <c r="FG332" s="542" t="s">
        <v>102</v>
      </c>
      <c r="FH332" s="542" t="s">
        <v>102</v>
      </c>
      <c r="FI332" s="542" t="s">
        <v>102</v>
      </c>
      <c r="FJ332" s="542" t="s">
        <v>102</v>
      </c>
      <c r="FK332" s="542" t="s">
        <v>102</v>
      </c>
      <c r="FL332" s="542" t="s">
        <v>102</v>
      </c>
      <c r="FM332" s="542" t="s">
        <v>102</v>
      </c>
      <c r="FN332" s="542" t="s">
        <v>102</v>
      </c>
      <c r="FO332" s="542" t="s">
        <v>102</v>
      </c>
      <c r="FP332" s="542" t="s">
        <v>102</v>
      </c>
      <c r="FQ332" s="542" t="s">
        <v>102</v>
      </c>
      <c r="FR332" s="542" t="s">
        <v>102</v>
      </c>
      <c r="FS332" s="542" t="s">
        <v>102</v>
      </c>
      <c r="FT332" s="542" t="s">
        <v>102</v>
      </c>
      <c r="FU332" s="542" t="s">
        <v>102</v>
      </c>
      <c r="FV332" s="542" t="s">
        <v>102</v>
      </c>
      <c r="FW332" s="542" t="s">
        <v>102</v>
      </c>
      <c r="FX332" s="542" t="s">
        <v>102</v>
      </c>
      <c r="FY332" s="542" t="s">
        <v>102</v>
      </c>
      <c r="FZ332" s="542" t="s">
        <v>102</v>
      </c>
      <c r="GA332" s="542" t="s">
        <v>102</v>
      </c>
      <c r="GB332" s="542" t="s">
        <v>102</v>
      </c>
      <c r="GC332" s="542" t="s">
        <v>102</v>
      </c>
      <c r="GD332" s="542" t="s">
        <v>102</v>
      </c>
      <c r="GE332" s="542" t="s">
        <v>102</v>
      </c>
      <c r="GF332" s="542" t="s">
        <v>102</v>
      </c>
      <c r="GG332" s="542" t="s">
        <v>102</v>
      </c>
      <c r="GH332" s="542" t="s">
        <v>102</v>
      </c>
      <c r="GI332" s="542" t="s">
        <v>102</v>
      </c>
      <c r="GJ332" s="542" t="s">
        <v>102</v>
      </c>
      <c r="GK332" s="542" t="s">
        <v>102</v>
      </c>
      <c r="GL332" s="542" t="s">
        <v>102</v>
      </c>
      <c r="GM332" s="542" t="s">
        <v>102</v>
      </c>
      <c r="GN332" s="542" t="s">
        <v>102</v>
      </c>
      <c r="GO332" s="542" t="s">
        <v>102</v>
      </c>
      <c r="GP332" s="542" t="s">
        <v>102</v>
      </c>
      <c r="GQ332" s="542" t="s">
        <v>102</v>
      </c>
      <c r="GR332" s="542" t="s">
        <v>102</v>
      </c>
      <c r="GS332" s="542" t="s">
        <v>102</v>
      </c>
      <c r="GT332" s="542" t="s">
        <v>102</v>
      </c>
      <c r="GU332" s="542" t="s">
        <v>102</v>
      </c>
      <c r="GV332" s="542" t="s">
        <v>102</v>
      </c>
      <c r="GW332" s="542" t="s">
        <v>102</v>
      </c>
      <c r="GX332" s="542" t="s">
        <v>102</v>
      </c>
      <c r="GY332" s="542" t="s">
        <v>102</v>
      </c>
      <c r="GZ332" s="542" t="s">
        <v>102</v>
      </c>
      <c r="HA332" s="542" t="s">
        <v>102</v>
      </c>
      <c r="HB332" s="542" t="s">
        <v>102</v>
      </c>
      <c r="HC332" s="511" t="str">
        <f t="shared" si="5"/>
        <v>2007-022574</v>
      </c>
    </row>
    <row r="333" spans="1:211" s="514" customFormat="1" ht="48" hidden="1" customHeight="1" x14ac:dyDescent="0.15">
      <c r="A333" s="511" t="s">
        <v>4731</v>
      </c>
      <c r="B333" s="512" t="s">
        <v>14918</v>
      </c>
      <c r="C333" s="513">
        <v>39862</v>
      </c>
      <c r="D333" s="512" t="s">
        <v>8419</v>
      </c>
      <c r="E333" s="512" t="s">
        <v>8498</v>
      </c>
      <c r="F333" s="512" t="s">
        <v>8421</v>
      </c>
      <c r="G333" s="513">
        <v>41017</v>
      </c>
      <c r="H333" s="512" t="s">
        <v>14919</v>
      </c>
      <c r="I333" s="512" t="s">
        <v>14920</v>
      </c>
      <c r="J333" s="511" t="s">
        <v>14921</v>
      </c>
      <c r="K333" s="512" t="s">
        <v>14922</v>
      </c>
      <c r="L333" s="512"/>
      <c r="M333" s="512" t="s">
        <v>14923</v>
      </c>
      <c r="N333" s="513">
        <v>40396</v>
      </c>
      <c r="O333" s="511"/>
      <c r="P333" s="512" t="s">
        <v>9271</v>
      </c>
      <c r="Q333" s="513">
        <v>40625</v>
      </c>
      <c r="R333" s="513">
        <v>40786</v>
      </c>
      <c r="S333" s="514" t="s">
        <v>14924</v>
      </c>
      <c r="T333" s="511">
        <v>2012</v>
      </c>
      <c r="U333" s="515" t="s">
        <v>14295</v>
      </c>
      <c r="V333" s="514">
        <v>166</v>
      </c>
      <c r="W333" s="514">
        <v>2</v>
      </c>
      <c r="X333" s="514">
        <v>2</v>
      </c>
      <c r="Y333" s="513">
        <v>38035</v>
      </c>
      <c r="Z333" s="512" t="s">
        <v>14896</v>
      </c>
      <c r="AA333" s="512" t="s">
        <v>14897</v>
      </c>
      <c r="AB333" s="513">
        <v>38869</v>
      </c>
      <c r="AC333" s="513">
        <v>39512</v>
      </c>
      <c r="AD333" s="512" t="s">
        <v>14898</v>
      </c>
      <c r="AE333" s="513">
        <v>39050</v>
      </c>
      <c r="AF333" s="512" t="s">
        <v>9163</v>
      </c>
      <c r="AG333" s="512" t="s">
        <v>14897</v>
      </c>
      <c r="AH333" s="516">
        <v>4058072</v>
      </c>
      <c r="AI333" s="513">
        <v>39437</v>
      </c>
      <c r="AJ333" s="513">
        <v>38035</v>
      </c>
      <c r="AK333" s="511" t="s">
        <v>14899</v>
      </c>
      <c r="AL333" s="513">
        <v>38232</v>
      </c>
      <c r="AM333" s="511" t="s">
        <v>14898</v>
      </c>
      <c r="AN333" s="511" t="s">
        <v>14900</v>
      </c>
      <c r="AO333" s="511" t="s">
        <v>1135</v>
      </c>
      <c r="AP333" s="511" t="s">
        <v>14901</v>
      </c>
      <c r="AQ333" s="511" t="s">
        <v>14902</v>
      </c>
      <c r="AR333" s="511" t="s">
        <v>14903</v>
      </c>
      <c r="AS333" s="511" t="s">
        <v>14904</v>
      </c>
      <c r="AT333" s="511" t="s">
        <v>14904</v>
      </c>
      <c r="AU333" s="511" t="s">
        <v>14905</v>
      </c>
      <c r="AV333" s="511" t="s">
        <v>14906</v>
      </c>
      <c r="AW333" s="511" t="s">
        <v>1136</v>
      </c>
      <c r="AX333" s="511" t="s">
        <v>14905</v>
      </c>
      <c r="AY333" s="511" t="s">
        <v>1137</v>
      </c>
      <c r="AZ333" s="511" t="s">
        <v>14907</v>
      </c>
      <c r="BA333" s="511" t="s">
        <v>1138</v>
      </c>
      <c r="BB333" s="511">
        <v>506300730</v>
      </c>
      <c r="BC333" s="512" t="s">
        <v>1132</v>
      </c>
      <c r="BD333" s="511" t="s">
        <v>1133</v>
      </c>
      <c r="BE333" s="511" t="s">
        <v>13239</v>
      </c>
      <c r="BF333" s="511" t="s">
        <v>14908</v>
      </c>
      <c r="BG333" s="511" t="s">
        <v>14909</v>
      </c>
      <c r="BH333" s="511" t="s">
        <v>8648</v>
      </c>
      <c r="BI333" s="511">
        <v>1</v>
      </c>
      <c r="BJ333" s="511">
        <v>8</v>
      </c>
      <c r="BK333" s="511" t="s">
        <v>14910</v>
      </c>
      <c r="BL333" s="511" t="s">
        <v>14911</v>
      </c>
      <c r="BM333" s="511" t="s">
        <v>14912</v>
      </c>
      <c r="BN333" s="511" t="s">
        <v>138</v>
      </c>
      <c r="BO333" s="511" t="s">
        <v>138</v>
      </c>
      <c r="BP333" s="513">
        <v>37672</v>
      </c>
      <c r="BQ333" s="511" t="s">
        <v>138</v>
      </c>
      <c r="BR333" s="511" t="s">
        <v>8482</v>
      </c>
      <c r="BS333" s="511" t="s">
        <v>14913</v>
      </c>
      <c r="BT333" s="511" t="s">
        <v>1134</v>
      </c>
      <c r="BU333" s="511" t="s">
        <v>14914</v>
      </c>
      <c r="BV333" s="511">
        <v>1</v>
      </c>
      <c r="BW333" s="511">
        <v>1</v>
      </c>
      <c r="BX333" s="511" t="s">
        <v>14915</v>
      </c>
      <c r="BY333" s="511" t="s">
        <v>138</v>
      </c>
      <c r="BZ333" s="511">
        <v>8</v>
      </c>
      <c r="CA333" s="511" t="s">
        <v>14916</v>
      </c>
      <c r="CB333" s="511" t="s">
        <v>14917</v>
      </c>
      <c r="CC333" s="511" t="s">
        <v>138</v>
      </c>
      <c r="CD333" s="511" t="s">
        <v>5571</v>
      </c>
      <c r="CE333" s="542" t="s">
        <v>14925</v>
      </c>
      <c r="CF333" s="542" t="s">
        <v>14926</v>
      </c>
      <c r="CG333" s="542" t="s">
        <v>14927</v>
      </c>
      <c r="CH333" s="542" t="s">
        <v>14928</v>
      </c>
      <c r="CI333" s="542" t="s">
        <v>14929</v>
      </c>
      <c r="CJ333" s="542" t="s">
        <v>14930</v>
      </c>
      <c r="CK333" s="542" t="s">
        <v>102</v>
      </c>
      <c r="CL333" s="542" t="s">
        <v>102</v>
      </c>
      <c r="CM333" s="542" t="s">
        <v>102</v>
      </c>
      <c r="CN333" s="542" t="s">
        <v>102</v>
      </c>
      <c r="CO333" s="542" t="s">
        <v>102</v>
      </c>
      <c r="CP333" s="542" t="s">
        <v>102</v>
      </c>
      <c r="CQ333" s="542" t="s">
        <v>102</v>
      </c>
      <c r="CR333" s="542" t="s">
        <v>102</v>
      </c>
      <c r="CS333" s="542" t="s">
        <v>102</v>
      </c>
      <c r="CT333" s="542" t="s">
        <v>102</v>
      </c>
      <c r="CU333" s="542" t="s">
        <v>102</v>
      </c>
      <c r="CV333" s="542" t="s">
        <v>102</v>
      </c>
      <c r="CW333" s="542" t="s">
        <v>102</v>
      </c>
      <c r="CX333" s="542" t="s">
        <v>102</v>
      </c>
      <c r="CY333" s="542" t="s">
        <v>102</v>
      </c>
      <c r="CZ333" s="542" t="s">
        <v>102</v>
      </c>
      <c r="DA333" s="542" t="s">
        <v>102</v>
      </c>
      <c r="DB333" s="542" t="s">
        <v>102</v>
      </c>
      <c r="DC333" s="542" t="s">
        <v>102</v>
      </c>
      <c r="DD333" s="542" t="s">
        <v>102</v>
      </c>
      <c r="DE333" s="542" t="s">
        <v>102</v>
      </c>
      <c r="DF333" s="542" t="s">
        <v>102</v>
      </c>
      <c r="DG333" s="542" t="s">
        <v>102</v>
      </c>
      <c r="DH333" s="542" t="s">
        <v>102</v>
      </c>
      <c r="DI333" s="542" t="s">
        <v>102</v>
      </c>
      <c r="DJ333" s="542" t="s">
        <v>102</v>
      </c>
      <c r="DK333" s="542" t="s">
        <v>102</v>
      </c>
      <c r="DL333" s="542" t="s">
        <v>102</v>
      </c>
      <c r="DM333" s="542" t="s">
        <v>102</v>
      </c>
      <c r="DN333" s="542" t="s">
        <v>102</v>
      </c>
      <c r="DO333" s="542" t="s">
        <v>102</v>
      </c>
      <c r="DP333" s="542" t="s">
        <v>102</v>
      </c>
      <c r="DQ333" s="542" t="s">
        <v>102</v>
      </c>
      <c r="DR333" s="542" t="s">
        <v>102</v>
      </c>
      <c r="DS333" s="542" t="s">
        <v>102</v>
      </c>
      <c r="DT333" s="542" t="s">
        <v>102</v>
      </c>
      <c r="DU333" s="542" t="s">
        <v>102</v>
      </c>
      <c r="DV333" s="542" t="s">
        <v>102</v>
      </c>
      <c r="DW333" s="542" t="s">
        <v>102</v>
      </c>
      <c r="DX333" s="542" t="s">
        <v>102</v>
      </c>
      <c r="DY333" s="542" t="s">
        <v>102</v>
      </c>
      <c r="DZ333" s="542" t="s">
        <v>102</v>
      </c>
      <c r="EA333" s="542" t="s">
        <v>102</v>
      </c>
      <c r="EB333" s="542" t="s">
        <v>102</v>
      </c>
      <c r="EC333" s="542" t="s">
        <v>102</v>
      </c>
      <c r="ED333" s="542" t="s">
        <v>102</v>
      </c>
      <c r="EE333" s="542" t="s">
        <v>102</v>
      </c>
      <c r="EF333" s="542" t="s">
        <v>102</v>
      </c>
      <c r="EG333" s="542" t="s">
        <v>102</v>
      </c>
      <c r="EH333" s="542" t="s">
        <v>102</v>
      </c>
      <c r="EI333" s="542" t="s">
        <v>102</v>
      </c>
      <c r="EJ333" s="542" t="s">
        <v>102</v>
      </c>
      <c r="EK333" s="542" t="s">
        <v>102</v>
      </c>
      <c r="EL333" s="542" t="s">
        <v>102</v>
      </c>
      <c r="EM333" s="542" t="s">
        <v>102</v>
      </c>
      <c r="EN333" s="542" t="s">
        <v>102</v>
      </c>
      <c r="EO333" s="542" t="s">
        <v>102</v>
      </c>
      <c r="EP333" s="542" t="s">
        <v>102</v>
      </c>
      <c r="EQ333" s="542" t="s">
        <v>102</v>
      </c>
      <c r="ER333" s="542" t="s">
        <v>102</v>
      </c>
      <c r="ES333" s="542" t="s">
        <v>102</v>
      </c>
      <c r="ET333" s="542" t="s">
        <v>102</v>
      </c>
      <c r="EU333" s="542" t="s">
        <v>102</v>
      </c>
      <c r="EV333" s="542" t="s">
        <v>102</v>
      </c>
      <c r="EW333" s="542" t="s">
        <v>102</v>
      </c>
      <c r="EX333" s="542" t="s">
        <v>102</v>
      </c>
      <c r="EY333" s="542" t="s">
        <v>102</v>
      </c>
      <c r="EZ333" s="542" t="s">
        <v>102</v>
      </c>
      <c r="FA333" s="542" t="s">
        <v>102</v>
      </c>
      <c r="FB333" s="542" t="s">
        <v>102</v>
      </c>
      <c r="FC333" s="542" t="s">
        <v>102</v>
      </c>
      <c r="FD333" s="542" t="s">
        <v>102</v>
      </c>
      <c r="FE333" s="542" t="s">
        <v>102</v>
      </c>
      <c r="FF333" s="542" t="s">
        <v>102</v>
      </c>
      <c r="FG333" s="542" t="s">
        <v>102</v>
      </c>
      <c r="FH333" s="542" t="s">
        <v>102</v>
      </c>
      <c r="FI333" s="542" t="s">
        <v>102</v>
      </c>
      <c r="FJ333" s="542" t="s">
        <v>102</v>
      </c>
      <c r="FK333" s="542" t="s">
        <v>102</v>
      </c>
      <c r="FL333" s="542" t="s">
        <v>102</v>
      </c>
      <c r="FM333" s="542" t="s">
        <v>102</v>
      </c>
      <c r="FN333" s="542" t="s">
        <v>102</v>
      </c>
      <c r="FO333" s="542" t="s">
        <v>102</v>
      </c>
      <c r="FP333" s="542" t="s">
        <v>102</v>
      </c>
      <c r="FQ333" s="542" t="s">
        <v>102</v>
      </c>
      <c r="FR333" s="542" t="s">
        <v>102</v>
      </c>
      <c r="FS333" s="542" t="s">
        <v>102</v>
      </c>
      <c r="FT333" s="542" t="s">
        <v>102</v>
      </c>
      <c r="FU333" s="542" t="s">
        <v>102</v>
      </c>
      <c r="FV333" s="542" t="s">
        <v>102</v>
      </c>
      <c r="FW333" s="542" t="s">
        <v>102</v>
      </c>
      <c r="FX333" s="542" t="s">
        <v>102</v>
      </c>
      <c r="FY333" s="542" t="s">
        <v>102</v>
      </c>
      <c r="FZ333" s="542" t="s">
        <v>102</v>
      </c>
      <c r="GA333" s="542" t="s">
        <v>102</v>
      </c>
      <c r="GB333" s="542" t="s">
        <v>102</v>
      </c>
      <c r="GC333" s="542" t="s">
        <v>102</v>
      </c>
      <c r="GD333" s="542" t="s">
        <v>102</v>
      </c>
      <c r="GE333" s="542" t="s">
        <v>102</v>
      </c>
      <c r="GF333" s="542" t="s">
        <v>102</v>
      </c>
      <c r="GG333" s="542" t="s">
        <v>102</v>
      </c>
      <c r="GH333" s="542" t="s">
        <v>102</v>
      </c>
      <c r="GI333" s="542" t="s">
        <v>102</v>
      </c>
      <c r="GJ333" s="542" t="s">
        <v>102</v>
      </c>
      <c r="GK333" s="542" t="s">
        <v>102</v>
      </c>
      <c r="GL333" s="542" t="s">
        <v>102</v>
      </c>
      <c r="GM333" s="542" t="s">
        <v>102</v>
      </c>
      <c r="GN333" s="542" t="s">
        <v>102</v>
      </c>
      <c r="GO333" s="542" t="s">
        <v>102</v>
      </c>
      <c r="GP333" s="542" t="s">
        <v>102</v>
      </c>
      <c r="GQ333" s="542" t="s">
        <v>102</v>
      </c>
      <c r="GR333" s="542" t="s">
        <v>102</v>
      </c>
      <c r="GS333" s="542" t="s">
        <v>102</v>
      </c>
      <c r="GT333" s="542" t="s">
        <v>102</v>
      </c>
      <c r="GU333" s="542" t="s">
        <v>102</v>
      </c>
      <c r="GV333" s="542" t="s">
        <v>102</v>
      </c>
      <c r="GW333" s="542" t="s">
        <v>102</v>
      </c>
      <c r="GX333" s="542" t="s">
        <v>102</v>
      </c>
      <c r="GY333" s="542" t="s">
        <v>102</v>
      </c>
      <c r="GZ333" s="542" t="s">
        <v>102</v>
      </c>
      <c r="HA333" s="542" t="s">
        <v>102</v>
      </c>
      <c r="HB333" s="542" t="s">
        <v>102</v>
      </c>
      <c r="HC333" s="511" t="str">
        <f t="shared" si="5"/>
        <v>2009-800033</v>
      </c>
    </row>
    <row r="334" spans="1:211" s="514" customFormat="1" ht="48" hidden="1" customHeight="1" x14ac:dyDescent="0.15">
      <c r="A334" s="511" t="s">
        <v>4734</v>
      </c>
      <c r="B334" s="512" t="s">
        <v>14931</v>
      </c>
      <c r="C334" s="513">
        <v>39366</v>
      </c>
      <c r="D334" s="512" t="s">
        <v>8419</v>
      </c>
      <c r="E334" s="512" t="s">
        <v>8420</v>
      </c>
      <c r="F334" s="512" t="s">
        <v>8958</v>
      </c>
      <c r="G334" s="513">
        <v>39419</v>
      </c>
      <c r="H334" s="512" t="s">
        <v>14932</v>
      </c>
      <c r="I334" s="512"/>
      <c r="J334" s="513"/>
      <c r="K334" s="512"/>
      <c r="L334" s="512"/>
      <c r="M334" s="512"/>
      <c r="N334" s="513"/>
      <c r="O334" s="513"/>
      <c r="P334" s="512"/>
      <c r="Q334" s="513"/>
      <c r="R334" s="513"/>
      <c r="S334" s="511" t="s">
        <v>14933</v>
      </c>
      <c r="T334" s="511">
        <v>2011</v>
      </c>
      <c r="U334" s="515" t="s">
        <v>13222</v>
      </c>
      <c r="V334" s="514">
        <v>167</v>
      </c>
      <c r="W334" s="514">
        <v>3</v>
      </c>
      <c r="X334" s="514">
        <v>1</v>
      </c>
      <c r="Y334" s="513">
        <v>38225</v>
      </c>
      <c r="Z334" s="512" t="s">
        <v>14934</v>
      </c>
      <c r="AA334" s="512" t="s">
        <v>14935</v>
      </c>
      <c r="AB334" s="513">
        <v>39835</v>
      </c>
      <c r="AC334" s="513">
        <v>39526</v>
      </c>
      <c r="AD334" s="512" t="s">
        <v>14936</v>
      </c>
      <c r="AE334" s="513">
        <v>38762</v>
      </c>
      <c r="AF334" s="512" t="s">
        <v>138</v>
      </c>
      <c r="AG334" s="512" t="s">
        <v>14935</v>
      </c>
      <c r="AH334" s="516">
        <v>4064423</v>
      </c>
      <c r="AI334" s="513">
        <v>39458</v>
      </c>
      <c r="AJ334" s="513">
        <v>38225</v>
      </c>
      <c r="AK334" s="511" t="s">
        <v>14937</v>
      </c>
      <c r="AL334" s="513">
        <v>38449</v>
      </c>
      <c r="AM334" s="511" t="s">
        <v>14936</v>
      </c>
      <c r="AN334" s="511" t="s">
        <v>14938</v>
      </c>
      <c r="AO334" s="511" t="s">
        <v>3756</v>
      </c>
      <c r="AP334" s="511" t="s">
        <v>3756</v>
      </c>
      <c r="AQ334" s="511" t="s">
        <v>14939</v>
      </c>
      <c r="AR334" s="511" t="s">
        <v>14939</v>
      </c>
      <c r="AS334" s="511" t="s">
        <v>14940</v>
      </c>
      <c r="AT334" s="511" t="s">
        <v>14940</v>
      </c>
      <c r="AU334" s="511" t="s">
        <v>14940</v>
      </c>
      <c r="AV334" s="511" t="s">
        <v>14941</v>
      </c>
      <c r="AW334" s="511" t="s">
        <v>3757</v>
      </c>
      <c r="AX334" s="511" t="s">
        <v>14940</v>
      </c>
      <c r="AY334" s="511" t="s">
        <v>3758</v>
      </c>
      <c r="AZ334" s="511" t="s">
        <v>3758</v>
      </c>
      <c r="BA334" s="511" t="s">
        <v>3759</v>
      </c>
      <c r="BB334" s="511" t="s">
        <v>14942</v>
      </c>
      <c r="BC334" s="512" t="s">
        <v>3753</v>
      </c>
      <c r="BD334" s="511" t="s">
        <v>3754</v>
      </c>
      <c r="BE334" s="511" t="s">
        <v>9998</v>
      </c>
      <c r="BF334" s="511" t="s">
        <v>3752</v>
      </c>
      <c r="BG334" s="511" t="s">
        <v>14943</v>
      </c>
      <c r="BH334" s="511" t="s">
        <v>9244</v>
      </c>
      <c r="BI334" s="511">
        <v>4</v>
      </c>
      <c r="BJ334" s="511">
        <v>12</v>
      </c>
      <c r="BK334" s="511" t="s">
        <v>14944</v>
      </c>
      <c r="BL334" s="511" t="s">
        <v>14945</v>
      </c>
      <c r="BM334" s="511" t="s">
        <v>14946</v>
      </c>
      <c r="BN334" s="511" t="s">
        <v>138</v>
      </c>
      <c r="BO334" s="511" t="s">
        <v>138</v>
      </c>
      <c r="BP334" s="513">
        <v>37882</v>
      </c>
      <c r="BQ334" s="511" t="s">
        <v>138</v>
      </c>
      <c r="BR334" s="511" t="s">
        <v>8482</v>
      </c>
      <c r="BS334" s="511" t="s">
        <v>14947</v>
      </c>
      <c r="BT334" s="511" t="s">
        <v>3755</v>
      </c>
      <c r="BU334" s="511" t="s">
        <v>14948</v>
      </c>
      <c r="BV334" s="511">
        <v>1</v>
      </c>
      <c r="BW334" s="511">
        <v>2</v>
      </c>
      <c r="BX334" s="511" t="s">
        <v>14949</v>
      </c>
      <c r="BY334" s="511" t="s">
        <v>138</v>
      </c>
      <c r="BZ334" s="511">
        <v>19</v>
      </c>
      <c r="CA334" s="511" t="s">
        <v>14950</v>
      </c>
      <c r="CB334" s="511" t="s">
        <v>14951</v>
      </c>
      <c r="CC334" s="511" t="s">
        <v>138</v>
      </c>
      <c r="CD334" s="511" t="s">
        <v>5585</v>
      </c>
      <c r="CE334" s="542" t="s">
        <v>102</v>
      </c>
      <c r="CF334" s="542" t="s">
        <v>102</v>
      </c>
      <c r="CG334" s="542" t="s">
        <v>102</v>
      </c>
      <c r="CH334" s="542" t="s">
        <v>102</v>
      </c>
      <c r="CI334" s="542" t="s">
        <v>102</v>
      </c>
      <c r="CJ334" s="542" t="s">
        <v>102</v>
      </c>
      <c r="CK334" s="542" t="s">
        <v>102</v>
      </c>
      <c r="CL334" s="542" t="s">
        <v>102</v>
      </c>
      <c r="CM334" s="542" t="s">
        <v>102</v>
      </c>
      <c r="CN334" s="542" t="s">
        <v>102</v>
      </c>
      <c r="CO334" s="542" t="s">
        <v>102</v>
      </c>
      <c r="CP334" s="542" t="s">
        <v>102</v>
      </c>
      <c r="CQ334" s="542" t="s">
        <v>102</v>
      </c>
      <c r="CR334" s="542" t="s">
        <v>102</v>
      </c>
      <c r="CS334" s="542" t="s">
        <v>102</v>
      </c>
      <c r="CT334" s="542" t="s">
        <v>102</v>
      </c>
      <c r="CU334" s="542" t="s">
        <v>102</v>
      </c>
      <c r="CV334" s="542" t="s">
        <v>102</v>
      </c>
      <c r="CW334" s="542" t="s">
        <v>102</v>
      </c>
      <c r="CX334" s="542" t="s">
        <v>102</v>
      </c>
      <c r="CY334" s="542" t="s">
        <v>102</v>
      </c>
      <c r="CZ334" s="542" t="s">
        <v>102</v>
      </c>
      <c r="DA334" s="542" t="s">
        <v>102</v>
      </c>
      <c r="DB334" s="542" t="s">
        <v>102</v>
      </c>
      <c r="DC334" s="542" t="s">
        <v>102</v>
      </c>
      <c r="DD334" s="542" t="s">
        <v>102</v>
      </c>
      <c r="DE334" s="542" t="s">
        <v>102</v>
      </c>
      <c r="DF334" s="542" t="s">
        <v>102</v>
      </c>
      <c r="DG334" s="542" t="s">
        <v>102</v>
      </c>
      <c r="DH334" s="542" t="s">
        <v>102</v>
      </c>
      <c r="DI334" s="542" t="s">
        <v>102</v>
      </c>
      <c r="DJ334" s="542" t="s">
        <v>102</v>
      </c>
      <c r="DK334" s="542" t="s">
        <v>102</v>
      </c>
      <c r="DL334" s="542" t="s">
        <v>102</v>
      </c>
      <c r="DM334" s="542" t="s">
        <v>102</v>
      </c>
      <c r="DN334" s="542" t="s">
        <v>102</v>
      </c>
      <c r="DO334" s="542" t="s">
        <v>102</v>
      </c>
      <c r="DP334" s="542" t="s">
        <v>102</v>
      </c>
      <c r="DQ334" s="542" t="s">
        <v>102</v>
      </c>
      <c r="DR334" s="542" t="s">
        <v>102</v>
      </c>
      <c r="DS334" s="542" t="s">
        <v>102</v>
      </c>
      <c r="DT334" s="542" t="s">
        <v>102</v>
      </c>
      <c r="DU334" s="542" t="s">
        <v>102</v>
      </c>
      <c r="DV334" s="542" t="s">
        <v>102</v>
      </c>
      <c r="DW334" s="542" t="s">
        <v>102</v>
      </c>
      <c r="DX334" s="542" t="s">
        <v>102</v>
      </c>
      <c r="DY334" s="542" t="s">
        <v>102</v>
      </c>
      <c r="DZ334" s="542" t="s">
        <v>102</v>
      </c>
      <c r="EA334" s="542" t="s">
        <v>102</v>
      </c>
      <c r="EB334" s="542" t="s">
        <v>102</v>
      </c>
      <c r="EC334" s="542" t="s">
        <v>102</v>
      </c>
      <c r="ED334" s="542" t="s">
        <v>102</v>
      </c>
      <c r="EE334" s="542" t="s">
        <v>102</v>
      </c>
      <c r="EF334" s="542" t="s">
        <v>102</v>
      </c>
      <c r="EG334" s="542" t="s">
        <v>102</v>
      </c>
      <c r="EH334" s="542" t="s">
        <v>102</v>
      </c>
      <c r="EI334" s="542" t="s">
        <v>102</v>
      </c>
      <c r="EJ334" s="542" t="s">
        <v>102</v>
      </c>
      <c r="EK334" s="542" t="s">
        <v>102</v>
      </c>
      <c r="EL334" s="542" t="s">
        <v>102</v>
      </c>
      <c r="EM334" s="542" t="s">
        <v>102</v>
      </c>
      <c r="EN334" s="542" t="s">
        <v>102</v>
      </c>
      <c r="EO334" s="542" t="s">
        <v>102</v>
      </c>
      <c r="EP334" s="542" t="s">
        <v>102</v>
      </c>
      <c r="EQ334" s="542" t="s">
        <v>102</v>
      </c>
      <c r="ER334" s="542" t="s">
        <v>102</v>
      </c>
      <c r="ES334" s="542" t="s">
        <v>102</v>
      </c>
      <c r="ET334" s="542" t="s">
        <v>102</v>
      </c>
      <c r="EU334" s="542" t="s">
        <v>102</v>
      </c>
      <c r="EV334" s="542" t="s">
        <v>102</v>
      </c>
      <c r="EW334" s="542" t="s">
        <v>102</v>
      </c>
      <c r="EX334" s="542" t="s">
        <v>102</v>
      </c>
      <c r="EY334" s="542" t="s">
        <v>102</v>
      </c>
      <c r="EZ334" s="542" t="s">
        <v>102</v>
      </c>
      <c r="FA334" s="542" t="s">
        <v>102</v>
      </c>
      <c r="FB334" s="542" t="s">
        <v>102</v>
      </c>
      <c r="FC334" s="542" t="s">
        <v>102</v>
      </c>
      <c r="FD334" s="542" t="s">
        <v>102</v>
      </c>
      <c r="FE334" s="542" t="s">
        <v>102</v>
      </c>
      <c r="FF334" s="542" t="s">
        <v>102</v>
      </c>
      <c r="FG334" s="542" t="s">
        <v>102</v>
      </c>
      <c r="FH334" s="542" t="s">
        <v>102</v>
      </c>
      <c r="FI334" s="542" t="s">
        <v>102</v>
      </c>
      <c r="FJ334" s="542" t="s">
        <v>102</v>
      </c>
      <c r="FK334" s="542" t="s">
        <v>102</v>
      </c>
      <c r="FL334" s="542" t="s">
        <v>102</v>
      </c>
      <c r="FM334" s="542" t="s">
        <v>102</v>
      </c>
      <c r="FN334" s="542" t="s">
        <v>102</v>
      </c>
      <c r="FO334" s="542" t="s">
        <v>102</v>
      </c>
      <c r="FP334" s="542" t="s">
        <v>102</v>
      </c>
      <c r="FQ334" s="542" t="s">
        <v>102</v>
      </c>
      <c r="FR334" s="542" t="s">
        <v>102</v>
      </c>
      <c r="FS334" s="542" t="s">
        <v>102</v>
      </c>
      <c r="FT334" s="542" t="s">
        <v>102</v>
      </c>
      <c r="FU334" s="542" t="s">
        <v>102</v>
      </c>
      <c r="FV334" s="542" t="s">
        <v>102</v>
      </c>
      <c r="FW334" s="542" t="s">
        <v>102</v>
      </c>
      <c r="FX334" s="542" t="s">
        <v>102</v>
      </c>
      <c r="FY334" s="542" t="s">
        <v>102</v>
      </c>
      <c r="FZ334" s="542" t="s">
        <v>102</v>
      </c>
      <c r="GA334" s="542" t="s">
        <v>102</v>
      </c>
      <c r="GB334" s="542" t="s">
        <v>102</v>
      </c>
      <c r="GC334" s="542" t="s">
        <v>102</v>
      </c>
      <c r="GD334" s="542" t="s">
        <v>102</v>
      </c>
      <c r="GE334" s="542" t="s">
        <v>102</v>
      </c>
      <c r="GF334" s="542" t="s">
        <v>102</v>
      </c>
      <c r="GG334" s="542" t="s">
        <v>102</v>
      </c>
      <c r="GH334" s="542" t="s">
        <v>102</v>
      </c>
      <c r="GI334" s="542" t="s">
        <v>102</v>
      </c>
      <c r="GJ334" s="542" t="s">
        <v>102</v>
      </c>
      <c r="GK334" s="542" t="s">
        <v>102</v>
      </c>
      <c r="GL334" s="542" t="s">
        <v>102</v>
      </c>
      <c r="GM334" s="542" t="s">
        <v>102</v>
      </c>
      <c r="GN334" s="542" t="s">
        <v>102</v>
      </c>
      <c r="GO334" s="542" t="s">
        <v>102</v>
      </c>
      <c r="GP334" s="542" t="s">
        <v>102</v>
      </c>
      <c r="GQ334" s="542" t="s">
        <v>102</v>
      </c>
      <c r="GR334" s="542" t="s">
        <v>102</v>
      </c>
      <c r="GS334" s="542" t="s">
        <v>102</v>
      </c>
      <c r="GT334" s="542" t="s">
        <v>102</v>
      </c>
      <c r="GU334" s="542" t="s">
        <v>102</v>
      </c>
      <c r="GV334" s="542" t="s">
        <v>102</v>
      </c>
      <c r="GW334" s="542" t="s">
        <v>102</v>
      </c>
      <c r="GX334" s="542" t="s">
        <v>102</v>
      </c>
      <c r="GY334" s="542" t="s">
        <v>102</v>
      </c>
      <c r="GZ334" s="542" t="s">
        <v>102</v>
      </c>
      <c r="HA334" s="542" t="s">
        <v>102</v>
      </c>
      <c r="HB334" s="542" t="s">
        <v>102</v>
      </c>
      <c r="HC334" s="511" t="str">
        <f t="shared" si="5"/>
        <v>2007-027868</v>
      </c>
    </row>
    <row r="335" spans="1:211" s="514" customFormat="1" ht="48" hidden="1" customHeight="1" x14ac:dyDescent="0.15">
      <c r="A335" s="511" t="s">
        <v>4734</v>
      </c>
      <c r="B335" s="512" t="s">
        <v>14952</v>
      </c>
      <c r="C335" s="513">
        <v>40469</v>
      </c>
      <c r="D335" s="512" t="s">
        <v>8419</v>
      </c>
      <c r="E335" s="512" t="s">
        <v>8498</v>
      </c>
      <c r="F335" s="512" t="s">
        <v>8843</v>
      </c>
      <c r="G335" s="513">
        <v>40749</v>
      </c>
      <c r="H335" s="512" t="s">
        <v>14953</v>
      </c>
      <c r="I335" s="512" t="s">
        <v>8845</v>
      </c>
      <c r="J335" s="513">
        <v>40709</v>
      </c>
      <c r="K335" s="512"/>
      <c r="L335" s="512"/>
      <c r="M335" s="512"/>
      <c r="N335" s="513"/>
      <c r="O335" s="513"/>
      <c r="P335" s="512"/>
      <c r="Q335" s="513"/>
      <c r="R335" s="513"/>
      <c r="S335" s="511" t="s">
        <v>14954</v>
      </c>
      <c r="T335" s="511">
        <v>2011</v>
      </c>
      <c r="U335" s="515" t="s">
        <v>13222</v>
      </c>
      <c r="V335" s="514">
        <v>167</v>
      </c>
      <c r="W335" s="514">
        <v>3</v>
      </c>
      <c r="X335" s="514">
        <v>2</v>
      </c>
      <c r="Y335" s="513">
        <v>38225</v>
      </c>
      <c r="Z335" s="512" t="s">
        <v>14934</v>
      </c>
      <c r="AA335" s="512" t="s">
        <v>14935</v>
      </c>
      <c r="AB335" s="513">
        <v>39835</v>
      </c>
      <c r="AC335" s="513">
        <v>39526</v>
      </c>
      <c r="AD335" s="512" t="s">
        <v>14936</v>
      </c>
      <c r="AE335" s="513">
        <v>38762</v>
      </c>
      <c r="AF335" s="512" t="s">
        <v>138</v>
      </c>
      <c r="AG335" s="512" t="s">
        <v>14935</v>
      </c>
      <c r="AH335" s="516">
        <v>4064423</v>
      </c>
      <c r="AI335" s="513">
        <v>39458</v>
      </c>
      <c r="AJ335" s="513">
        <v>38225</v>
      </c>
      <c r="AK335" s="511" t="s">
        <v>14937</v>
      </c>
      <c r="AL335" s="513">
        <v>38449</v>
      </c>
      <c r="AM335" s="511" t="s">
        <v>14936</v>
      </c>
      <c r="AN335" s="511" t="s">
        <v>14938</v>
      </c>
      <c r="AO335" s="511" t="s">
        <v>3756</v>
      </c>
      <c r="AP335" s="511" t="s">
        <v>3756</v>
      </c>
      <c r="AQ335" s="511" t="s">
        <v>14939</v>
      </c>
      <c r="AR335" s="511" t="s">
        <v>14939</v>
      </c>
      <c r="AS335" s="511" t="s">
        <v>14940</v>
      </c>
      <c r="AT335" s="511" t="s">
        <v>14940</v>
      </c>
      <c r="AU335" s="511" t="s">
        <v>14940</v>
      </c>
      <c r="AV335" s="511" t="s">
        <v>14941</v>
      </c>
      <c r="AW335" s="511" t="s">
        <v>3757</v>
      </c>
      <c r="AX335" s="511" t="s">
        <v>14940</v>
      </c>
      <c r="AY335" s="511" t="s">
        <v>3758</v>
      </c>
      <c r="AZ335" s="511" t="s">
        <v>3758</v>
      </c>
      <c r="BA335" s="511" t="s">
        <v>3759</v>
      </c>
      <c r="BB335" s="511" t="s">
        <v>14942</v>
      </c>
      <c r="BC335" s="512" t="s">
        <v>3753</v>
      </c>
      <c r="BD335" s="511" t="s">
        <v>3754</v>
      </c>
      <c r="BE335" s="511" t="s">
        <v>9998</v>
      </c>
      <c r="BF335" s="511" t="s">
        <v>3752</v>
      </c>
      <c r="BG335" s="511" t="s">
        <v>14943</v>
      </c>
      <c r="BH335" s="511" t="s">
        <v>9244</v>
      </c>
      <c r="BI335" s="511">
        <v>4</v>
      </c>
      <c r="BJ335" s="511">
        <v>12</v>
      </c>
      <c r="BK335" s="511" t="s">
        <v>14944</v>
      </c>
      <c r="BL335" s="511" t="s">
        <v>14945</v>
      </c>
      <c r="BM335" s="511" t="s">
        <v>14946</v>
      </c>
      <c r="BN335" s="511" t="s">
        <v>138</v>
      </c>
      <c r="BO335" s="511" t="s">
        <v>138</v>
      </c>
      <c r="BP335" s="513">
        <v>37882</v>
      </c>
      <c r="BQ335" s="511" t="s">
        <v>138</v>
      </c>
      <c r="BR335" s="511" t="s">
        <v>8482</v>
      </c>
      <c r="BS335" s="511" t="s">
        <v>14947</v>
      </c>
      <c r="BT335" s="511" t="s">
        <v>3755</v>
      </c>
      <c r="BU335" s="511" t="s">
        <v>14948</v>
      </c>
      <c r="BV335" s="511">
        <v>1</v>
      </c>
      <c r="BW335" s="511">
        <v>2</v>
      </c>
      <c r="BX335" s="511" t="s">
        <v>14949</v>
      </c>
      <c r="BY335" s="511" t="s">
        <v>138</v>
      </c>
      <c r="BZ335" s="511">
        <v>19</v>
      </c>
      <c r="CA335" s="511" t="s">
        <v>14950</v>
      </c>
      <c r="CB335" s="511" t="s">
        <v>14951</v>
      </c>
      <c r="CC335" s="511" t="s">
        <v>138</v>
      </c>
      <c r="CD335" s="511" t="s">
        <v>5585</v>
      </c>
      <c r="CE335" s="542" t="s">
        <v>14955</v>
      </c>
      <c r="CF335" s="542" t="s">
        <v>14956</v>
      </c>
      <c r="CG335" s="542" t="s">
        <v>14957</v>
      </c>
      <c r="CH335" s="542" t="s">
        <v>14958</v>
      </c>
      <c r="CI335" s="542" t="s">
        <v>14959</v>
      </c>
      <c r="CJ335" s="542" t="s">
        <v>14960</v>
      </c>
      <c r="CK335" s="542" t="s">
        <v>102</v>
      </c>
      <c r="CL335" s="542" t="s">
        <v>102</v>
      </c>
      <c r="CM335" s="542" t="s">
        <v>102</v>
      </c>
      <c r="CN335" s="542" t="s">
        <v>102</v>
      </c>
      <c r="CO335" s="542" t="s">
        <v>102</v>
      </c>
      <c r="CP335" s="542" t="s">
        <v>102</v>
      </c>
      <c r="CQ335" s="542" t="s">
        <v>102</v>
      </c>
      <c r="CR335" s="542" t="s">
        <v>102</v>
      </c>
      <c r="CS335" s="542" t="s">
        <v>102</v>
      </c>
      <c r="CT335" s="542" t="s">
        <v>102</v>
      </c>
      <c r="CU335" s="542" t="s">
        <v>102</v>
      </c>
      <c r="CV335" s="542" t="s">
        <v>102</v>
      </c>
      <c r="CW335" s="542" t="s">
        <v>102</v>
      </c>
      <c r="CX335" s="542" t="s">
        <v>102</v>
      </c>
      <c r="CY335" s="542" t="s">
        <v>102</v>
      </c>
      <c r="CZ335" s="542" t="s">
        <v>102</v>
      </c>
      <c r="DA335" s="542" t="s">
        <v>102</v>
      </c>
      <c r="DB335" s="542" t="s">
        <v>102</v>
      </c>
      <c r="DC335" s="542" t="s">
        <v>102</v>
      </c>
      <c r="DD335" s="542" t="s">
        <v>102</v>
      </c>
      <c r="DE335" s="542" t="s">
        <v>102</v>
      </c>
      <c r="DF335" s="542" t="s">
        <v>102</v>
      </c>
      <c r="DG335" s="542" t="s">
        <v>102</v>
      </c>
      <c r="DH335" s="542" t="s">
        <v>102</v>
      </c>
      <c r="DI335" s="542" t="s">
        <v>102</v>
      </c>
      <c r="DJ335" s="542" t="s">
        <v>102</v>
      </c>
      <c r="DK335" s="542" t="s">
        <v>102</v>
      </c>
      <c r="DL335" s="542" t="s">
        <v>102</v>
      </c>
      <c r="DM335" s="542" t="s">
        <v>102</v>
      </c>
      <c r="DN335" s="542" t="s">
        <v>102</v>
      </c>
      <c r="DO335" s="542" t="s">
        <v>102</v>
      </c>
      <c r="DP335" s="542" t="s">
        <v>102</v>
      </c>
      <c r="DQ335" s="542" t="s">
        <v>102</v>
      </c>
      <c r="DR335" s="542" t="s">
        <v>102</v>
      </c>
      <c r="DS335" s="542" t="s">
        <v>102</v>
      </c>
      <c r="DT335" s="542" t="s">
        <v>102</v>
      </c>
      <c r="DU335" s="542" t="s">
        <v>102</v>
      </c>
      <c r="DV335" s="542" t="s">
        <v>102</v>
      </c>
      <c r="DW335" s="542" t="s">
        <v>102</v>
      </c>
      <c r="DX335" s="542" t="s">
        <v>102</v>
      </c>
      <c r="DY335" s="542" t="s">
        <v>102</v>
      </c>
      <c r="DZ335" s="542" t="s">
        <v>102</v>
      </c>
      <c r="EA335" s="542" t="s">
        <v>102</v>
      </c>
      <c r="EB335" s="542" t="s">
        <v>102</v>
      </c>
      <c r="EC335" s="542" t="s">
        <v>102</v>
      </c>
      <c r="ED335" s="542" t="s">
        <v>102</v>
      </c>
      <c r="EE335" s="542" t="s">
        <v>102</v>
      </c>
      <c r="EF335" s="542" t="s">
        <v>102</v>
      </c>
      <c r="EG335" s="542" t="s">
        <v>102</v>
      </c>
      <c r="EH335" s="542" t="s">
        <v>102</v>
      </c>
      <c r="EI335" s="542" t="s">
        <v>102</v>
      </c>
      <c r="EJ335" s="542" t="s">
        <v>102</v>
      </c>
      <c r="EK335" s="542" t="s">
        <v>102</v>
      </c>
      <c r="EL335" s="542" t="s">
        <v>102</v>
      </c>
      <c r="EM335" s="542" t="s">
        <v>102</v>
      </c>
      <c r="EN335" s="542" t="s">
        <v>102</v>
      </c>
      <c r="EO335" s="542" t="s">
        <v>102</v>
      </c>
      <c r="EP335" s="542" t="s">
        <v>102</v>
      </c>
      <c r="EQ335" s="542" t="s">
        <v>102</v>
      </c>
      <c r="ER335" s="542" t="s">
        <v>102</v>
      </c>
      <c r="ES335" s="542" t="s">
        <v>102</v>
      </c>
      <c r="ET335" s="542" t="s">
        <v>102</v>
      </c>
      <c r="EU335" s="542" t="s">
        <v>102</v>
      </c>
      <c r="EV335" s="542" t="s">
        <v>102</v>
      </c>
      <c r="EW335" s="542" t="s">
        <v>102</v>
      </c>
      <c r="EX335" s="542" t="s">
        <v>102</v>
      </c>
      <c r="EY335" s="542" t="s">
        <v>102</v>
      </c>
      <c r="EZ335" s="542" t="s">
        <v>102</v>
      </c>
      <c r="FA335" s="542" t="s">
        <v>102</v>
      </c>
      <c r="FB335" s="542" t="s">
        <v>102</v>
      </c>
      <c r="FC335" s="542" t="s">
        <v>102</v>
      </c>
      <c r="FD335" s="542" t="s">
        <v>102</v>
      </c>
      <c r="FE335" s="542" t="s">
        <v>102</v>
      </c>
      <c r="FF335" s="542" t="s">
        <v>102</v>
      </c>
      <c r="FG335" s="542" t="s">
        <v>102</v>
      </c>
      <c r="FH335" s="542" t="s">
        <v>102</v>
      </c>
      <c r="FI335" s="542" t="s">
        <v>102</v>
      </c>
      <c r="FJ335" s="542" t="s">
        <v>102</v>
      </c>
      <c r="FK335" s="542" t="s">
        <v>102</v>
      </c>
      <c r="FL335" s="542" t="s">
        <v>102</v>
      </c>
      <c r="FM335" s="542" t="s">
        <v>102</v>
      </c>
      <c r="FN335" s="542" t="s">
        <v>102</v>
      </c>
      <c r="FO335" s="542" t="s">
        <v>102</v>
      </c>
      <c r="FP335" s="542" t="s">
        <v>102</v>
      </c>
      <c r="FQ335" s="542" t="s">
        <v>102</v>
      </c>
      <c r="FR335" s="542" t="s">
        <v>102</v>
      </c>
      <c r="FS335" s="542" t="s">
        <v>102</v>
      </c>
      <c r="FT335" s="542" t="s">
        <v>102</v>
      </c>
      <c r="FU335" s="542" t="s">
        <v>102</v>
      </c>
      <c r="FV335" s="542" t="s">
        <v>102</v>
      </c>
      <c r="FW335" s="542" t="s">
        <v>102</v>
      </c>
      <c r="FX335" s="542" t="s">
        <v>102</v>
      </c>
      <c r="FY335" s="542" t="s">
        <v>102</v>
      </c>
      <c r="FZ335" s="542" t="s">
        <v>102</v>
      </c>
      <c r="GA335" s="542" t="s">
        <v>102</v>
      </c>
      <c r="GB335" s="542" t="s">
        <v>102</v>
      </c>
      <c r="GC335" s="542" t="s">
        <v>102</v>
      </c>
      <c r="GD335" s="542" t="s">
        <v>102</v>
      </c>
      <c r="GE335" s="542" t="s">
        <v>102</v>
      </c>
      <c r="GF335" s="542" t="s">
        <v>102</v>
      </c>
      <c r="GG335" s="542" t="s">
        <v>102</v>
      </c>
      <c r="GH335" s="542" t="s">
        <v>102</v>
      </c>
      <c r="GI335" s="542" t="s">
        <v>102</v>
      </c>
      <c r="GJ335" s="542" t="s">
        <v>102</v>
      </c>
      <c r="GK335" s="542" t="s">
        <v>102</v>
      </c>
      <c r="GL335" s="542" t="s">
        <v>102</v>
      </c>
      <c r="GM335" s="542" t="s">
        <v>102</v>
      </c>
      <c r="GN335" s="542" t="s">
        <v>102</v>
      </c>
      <c r="GO335" s="542" t="s">
        <v>102</v>
      </c>
      <c r="GP335" s="542" t="s">
        <v>102</v>
      </c>
      <c r="GQ335" s="542" t="s">
        <v>102</v>
      </c>
      <c r="GR335" s="542" t="s">
        <v>102</v>
      </c>
      <c r="GS335" s="542" t="s">
        <v>102</v>
      </c>
      <c r="GT335" s="542" t="s">
        <v>102</v>
      </c>
      <c r="GU335" s="542" t="s">
        <v>102</v>
      </c>
      <c r="GV335" s="542" t="s">
        <v>102</v>
      </c>
      <c r="GW335" s="542" t="s">
        <v>102</v>
      </c>
      <c r="GX335" s="542" t="s">
        <v>102</v>
      </c>
      <c r="GY335" s="542" t="s">
        <v>102</v>
      </c>
      <c r="GZ335" s="542" t="s">
        <v>102</v>
      </c>
      <c r="HA335" s="542" t="s">
        <v>102</v>
      </c>
      <c r="HB335" s="542" t="s">
        <v>102</v>
      </c>
      <c r="HC335" s="511" t="str">
        <f t="shared" si="5"/>
        <v>2010-800189</v>
      </c>
    </row>
    <row r="336" spans="1:211" s="514" customFormat="1" ht="48" hidden="1" customHeight="1" x14ac:dyDescent="0.15">
      <c r="A336" s="511" t="s">
        <v>4734</v>
      </c>
      <c r="B336" s="512" t="s">
        <v>14961</v>
      </c>
      <c r="C336" s="513">
        <v>40829</v>
      </c>
      <c r="D336" s="512" t="s">
        <v>8419</v>
      </c>
      <c r="E336" s="512" t="s">
        <v>8498</v>
      </c>
      <c r="F336" s="512" t="s">
        <v>8493</v>
      </c>
      <c r="G336" s="513">
        <v>41278</v>
      </c>
      <c r="H336" s="512" t="s">
        <v>14953</v>
      </c>
      <c r="I336" s="512" t="s">
        <v>9374</v>
      </c>
      <c r="J336" s="513">
        <v>41002</v>
      </c>
      <c r="K336" s="512" t="s">
        <v>14962</v>
      </c>
      <c r="L336" s="512"/>
      <c r="M336" s="512"/>
      <c r="N336" s="513">
        <v>41040</v>
      </c>
      <c r="O336" s="513"/>
      <c r="P336" s="512" t="s">
        <v>8625</v>
      </c>
      <c r="Q336" s="513">
        <v>41262</v>
      </c>
      <c r="R336" s="513"/>
      <c r="S336" s="511" t="s">
        <v>14963</v>
      </c>
      <c r="T336" s="511">
        <v>2011</v>
      </c>
      <c r="U336" s="515" t="s">
        <v>13222</v>
      </c>
      <c r="V336" s="514">
        <v>167</v>
      </c>
      <c r="W336" s="514">
        <v>3</v>
      </c>
      <c r="X336" s="514">
        <v>3</v>
      </c>
      <c r="Y336" s="513">
        <v>38225</v>
      </c>
      <c r="Z336" s="512" t="s">
        <v>14934</v>
      </c>
      <c r="AA336" s="512" t="s">
        <v>14935</v>
      </c>
      <c r="AB336" s="513">
        <v>39835</v>
      </c>
      <c r="AC336" s="513">
        <v>39526</v>
      </c>
      <c r="AD336" s="512" t="s">
        <v>14936</v>
      </c>
      <c r="AE336" s="513">
        <v>38762</v>
      </c>
      <c r="AF336" s="512" t="s">
        <v>138</v>
      </c>
      <c r="AG336" s="512" t="s">
        <v>14935</v>
      </c>
      <c r="AH336" s="516">
        <v>4064423</v>
      </c>
      <c r="AI336" s="513">
        <v>39458</v>
      </c>
      <c r="AJ336" s="513">
        <v>38225</v>
      </c>
      <c r="AK336" s="511" t="s">
        <v>14937</v>
      </c>
      <c r="AL336" s="513">
        <v>38449</v>
      </c>
      <c r="AM336" s="511" t="s">
        <v>14936</v>
      </c>
      <c r="AN336" s="511" t="s">
        <v>14938</v>
      </c>
      <c r="AO336" s="511" t="s">
        <v>3756</v>
      </c>
      <c r="AP336" s="511" t="s">
        <v>3756</v>
      </c>
      <c r="AQ336" s="511" t="s">
        <v>14939</v>
      </c>
      <c r="AR336" s="511" t="s">
        <v>14939</v>
      </c>
      <c r="AS336" s="511" t="s">
        <v>14940</v>
      </c>
      <c r="AT336" s="511" t="s">
        <v>14940</v>
      </c>
      <c r="AU336" s="511" t="s">
        <v>14940</v>
      </c>
      <c r="AV336" s="511" t="s">
        <v>14941</v>
      </c>
      <c r="AW336" s="511" t="s">
        <v>3757</v>
      </c>
      <c r="AX336" s="511" t="s">
        <v>14940</v>
      </c>
      <c r="AY336" s="511" t="s">
        <v>3758</v>
      </c>
      <c r="AZ336" s="511" t="s">
        <v>3758</v>
      </c>
      <c r="BA336" s="511" t="s">
        <v>3759</v>
      </c>
      <c r="BB336" s="511" t="s">
        <v>14942</v>
      </c>
      <c r="BC336" s="512" t="s">
        <v>3753</v>
      </c>
      <c r="BD336" s="511" t="s">
        <v>3754</v>
      </c>
      <c r="BE336" s="511" t="s">
        <v>9998</v>
      </c>
      <c r="BF336" s="511" t="s">
        <v>3752</v>
      </c>
      <c r="BG336" s="511" t="s">
        <v>14943</v>
      </c>
      <c r="BH336" s="511" t="s">
        <v>9244</v>
      </c>
      <c r="BI336" s="511">
        <v>4</v>
      </c>
      <c r="BJ336" s="511">
        <v>12</v>
      </c>
      <c r="BK336" s="511" t="s">
        <v>14944</v>
      </c>
      <c r="BL336" s="511" t="s">
        <v>14945</v>
      </c>
      <c r="BM336" s="511" t="s">
        <v>14946</v>
      </c>
      <c r="BN336" s="511" t="s">
        <v>138</v>
      </c>
      <c r="BO336" s="511" t="s">
        <v>138</v>
      </c>
      <c r="BP336" s="513">
        <v>37882</v>
      </c>
      <c r="BQ336" s="511" t="s">
        <v>138</v>
      </c>
      <c r="BR336" s="511" t="s">
        <v>8482</v>
      </c>
      <c r="BS336" s="511" t="s">
        <v>14947</v>
      </c>
      <c r="BT336" s="511" t="s">
        <v>3755</v>
      </c>
      <c r="BU336" s="511" t="s">
        <v>14948</v>
      </c>
      <c r="BV336" s="511">
        <v>1</v>
      </c>
      <c r="BW336" s="511">
        <v>2</v>
      </c>
      <c r="BX336" s="511" t="s">
        <v>14949</v>
      </c>
      <c r="BY336" s="511" t="s">
        <v>138</v>
      </c>
      <c r="BZ336" s="511">
        <v>19</v>
      </c>
      <c r="CA336" s="511" t="s">
        <v>14950</v>
      </c>
      <c r="CB336" s="511" t="s">
        <v>14951</v>
      </c>
      <c r="CC336" s="511" t="s">
        <v>138</v>
      </c>
      <c r="CD336" s="511" t="s">
        <v>5585</v>
      </c>
      <c r="CE336" s="542" t="s">
        <v>102</v>
      </c>
      <c r="CF336" s="542" t="s">
        <v>102</v>
      </c>
      <c r="CG336" s="542" t="s">
        <v>102</v>
      </c>
      <c r="CH336" s="542" t="s">
        <v>102</v>
      </c>
      <c r="CI336" s="542" t="s">
        <v>102</v>
      </c>
      <c r="CJ336" s="542" t="s">
        <v>102</v>
      </c>
      <c r="CK336" s="542" t="s">
        <v>14964</v>
      </c>
      <c r="CL336" s="542" t="s">
        <v>14965</v>
      </c>
      <c r="CM336" s="542" t="s">
        <v>14966</v>
      </c>
      <c r="CN336" s="542" t="s">
        <v>14967</v>
      </c>
      <c r="CO336" s="542" t="s">
        <v>14968</v>
      </c>
      <c r="CP336" s="542" t="s">
        <v>14969</v>
      </c>
      <c r="CQ336" s="542" t="s">
        <v>14970</v>
      </c>
      <c r="CR336" s="542" t="s">
        <v>14971</v>
      </c>
      <c r="CS336" s="542" t="s">
        <v>14972</v>
      </c>
      <c r="CT336" s="542" t="s">
        <v>14973</v>
      </c>
      <c r="CU336" s="542" t="s">
        <v>14974</v>
      </c>
      <c r="CV336" s="542" t="s">
        <v>102</v>
      </c>
      <c r="CW336" s="542" t="s">
        <v>102</v>
      </c>
      <c r="CX336" s="542" t="s">
        <v>102</v>
      </c>
      <c r="CY336" s="542" t="s">
        <v>102</v>
      </c>
      <c r="CZ336" s="542" t="s">
        <v>102</v>
      </c>
      <c r="DA336" s="542" t="s">
        <v>102</v>
      </c>
      <c r="DB336" s="542" t="s">
        <v>102</v>
      </c>
      <c r="DC336" s="542" t="s">
        <v>102</v>
      </c>
      <c r="DD336" s="542" t="s">
        <v>102</v>
      </c>
      <c r="DE336" s="542" t="s">
        <v>102</v>
      </c>
      <c r="DF336" s="542" t="s">
        <v>102</v>
      </c>
      <c r="DG336" s="542" t="s">
        <v>102</v>
      </c>
      <c r="DH336" s="542" t="s">
        <v>102</v>
      </c>
      <c r="DI336" s="542" t="s">
        <v>102</v>
      </c>
      <c r="DJ336" s="542" t="s">
        <v>102</v>
      </c>
      <c r="DK336" s="542" t="s">
        <v>102</v>
      </c>
      <c r="DL336" s="542" t="s">
        <v>102</v>
      </c>
      <c r="DM336" s="542" t="s">
        <v>102</v>
      </c>
      <c r="DN336" s="542" t="s">
        <v>102</v>
      </c>
      <c r="DO336" s="542" t="s">
        <v>102</v>
      </c>
      <c r="DP336" s="542" t="s">
        <v>102</v>
      </c>
      <c r="DQ336" s="542" t="s">
        <v>102</v>
      </c>
      <c r="DR336" s="542" t="s">
        <v>102</v>
      </c>
      <c r="DS336" s="542" t="s">
        <v>102</v>
      </c>
      <c r="DT336" s="542" t="s">
        <v>102</v>
      </c>
      <c r="DU336" s="542" t="s">
        <v>102</v>
      </c>
      <c r="DV336" s="542" t="s">
        <v>102</v>
      </c>
      <c r="DW336" s="542" t="s">
        <v>102</v>
      </c>
      <c r="DX336" s="542" t="s">
        <v>102</v>
      </c>
      <c r="DY336" s="542" t="s">
        <v>102</v>
      </c>
      <c r="DZ336" s="542" t="s">
        <v>102</v>
      </c>
      <c r="EA336" s="542" t="s">
        <v>102</v>
      </c>
      <c r="EB336" s="542" t="s">
        <v>102</v>
      </c>
      <c r="EC336" s="542" t="s">
        <v>102</v>
      </c>
      <c r="ED336" s="542" t="s">
        <v>102</v>
      </c>
      <c r="EE336" s="542" t="s">
        <v>102</v>
      </c>
      <c r="EF336" s="542" t="s">
        <v>102</v>
      </c>
      <c r="EG336" s="542" t="s">
        <v>102</v>
      </c>
      <c r="EH336" s="542" t="s">
        <v>102</v>
      </c>
      <c r="EI336" s="542" t="s">
        <v>102</v>
      </c>
      <c r="EJ336" s="542" t="s">
        <v>102</v>
      </c>
      <c r="EK336" s="542" t="s">
        <v>102</v>
      </c>
      <c r="EL336" s="542" t="s">
        <v>102</v>
      </c>
      <c r="EM336" s="542" t="s">
        <v>102</v>
      </c>
      <c r="EN336" s="542" t="s">
        <v>102</v>
      </c>
      <c r="EO336" s="542" t="s">
        <v>102</v>
      </c>
      <c r="EP336" s="542" t="s">
        <v>102</v>
      </c>
      <c r="EQ336" s="542" t="s">
        <v>102</v>
      </c>
      <c r="ER336" s="542" t="s">
        <v>102</v>
      </c>
      <c r="ES336" s="542" t="s">
        <v>102</v>
      </c>
      <c r="ET336" s="542" t="s">
        <v>102</v>
      </c>
      <c r="EU336" s="542" t="s">
        <v>102</v>
      </c>
      <c r="EV336" s="542" t="s">
        <v>102</v>
      </c>
      <c r="EW336" s="542" t="s">
        <v>102</v>
      </c>
      <c r="EX336" s="542" t="s">
        <v>102</v>
      </c>
      <c r="EY336" s="542" t="s">
        <v>102</v>
      </c>
      <c r="EZ336" s="542" t="s">
        <v>102</v>
      </c>
      <c r="FA336" s="542" t="s">
        <v>102</v>
      </c>
      <c r="FB336" s="542" t="s">
        <v>102</v>
      </c>
      <c r="FC336" s="542" t="s">
        <v>102</v>
      </c>
      <c r="FD336" s="542" t="s">
        <v>102</v>
      </c>
      <c r="FE336" s="542" t="s">
        <v>102</v>
      </c>
      <c r="FF336" s="542" t="s">
        <v>102</v>
      </c>
      <c r="FG336" s="542" t="s">
        <v>102</v>
      </c>
      <c r="FH336" s="542" t="s">
        <v>102</v>
      </c>
      <c r="FI336" s="542" t="s">
        <v>102</v>
      </c>
      <c r="FJ336" s="542" t="s">
        <v>102</v>
      </c>
      <c r="FK336" s="542" t="s">
        <v>102</v>
      </c>
      <c r="FL336" s="542" t="s">
        <v>102</v>
      </c>
      <c r="FM336" s="542" t="s">
        <v>102</v>
      </c>
      <c r="FN336" s="542" t="s">
        <v>102</v>
      </c>
      <c r="FO336" s="542" t="s">
        <v>102</v>
      </c>
      <c r="FP336" s="542" t="s">
        <v>102</v>
      </c>
      <c r="FQ336" s="542" t="s">
        <v>102</v>
      </c>
      <c r="FR336" s="542" t="s">
        <v>102</v>
      </c>
      <c r="FS336" s="542" t="s">
        <v>102</v>
      </c>
      <c r="FT336" s="542" t="s">
        <v>102</v>
      </c>
      <c r="FU336" s="542" t="s">
        <v>102</v>
      </c>
      <c r="FV336" s="542" t="s">
        <v>102</v>
      </c>
      <c r="FW336" s="542" t="s">
        <v>102</v>
      </c>
      <c r="FX336" s="542" t="s">
        <v>102</v>
      </c>
      <c r="FY336" s="542" t="s">
        <v>102</v>
      </c>
      <c r="FZ336" s="542" t="s">
        <v>102</v>
      </c>
      <c r="GA336" s="542" t="s">
        <v>102</v>
      </c>
      <c r="GB336" s="542" t="s">
        <v>102</v>
      </c>
      <c r="GC336" s="542" t="s">
        <v>102</v>
      </c>
      <c r="GD336" s="542" t="s">
        <v>102</v>
      </c>
      <c r="GE336" s="542" t="s">
        <v>102</v>
      </c>
      <c r="GF336" s="542" t="s">
        <v>102</v>
      </c>
      <c r="GG336" s="542" t="s">
        <v>102</v>
      </c>
      <c r="GH336" s="542" t="s">
        <v>102</v>
      </c>
      <c r="GI336" s="542" t="s">
        <v>102</v>
      </c>
      <c r="GJ336" s="542" t="s">
        <v>102</v>
      </c>
      <c r="GK336" s="542" t="s">
        <v>102</v>
      </c>
      <c r="GL336" s="542" t="s">
        <v>102</v>
      </c>
      <c r="GM336" s="542" t="s">
        <v>102</v>
      </c>
      <c r="GN336" s="542" t="s">
        <v>102</v>
      </c>
      <c r="GO336" s="542" t="s">
        <v>102</v>
      </c>
      <c r="GP336" s="542" t="s">
        <v>102</v>
      </c>
      <c r="GQ336" s="542" t="s">
        <v>102</v>
      </c>
      <c r="GR336" s="542" t="s">
        <v>102</v>
      </c>
      <c r="GS336" s="542" t="s">
        <v>102</v>
      </c>
      <c r="GT336" s="542" t="s">
        <v>102</v>
      </c>
      <c r="GU336" s="542" t="s">
        <v>102</v>
      </c>
      <c r="GV336" s="542" t="s">
        <v>102</v>
      </c>
      <c r="GW336" s="542" t="s">
        <v>102</v>
      </c>
      <c r="GX336" s="542" t="s">
        <v>102</v>
      </c>
      <c r="GY336" s="542" t="s">
        <v>102</v>
      </c>
      <c r="GZ336" s="542" t="s">
        <v>102</v>
      </c>
      <c r="HA336" s="542" t="s">
        <v>102</v>
      </c>
      <c r="HB336" s="542" t="s">
        <v>102</v>
      </c>
      <c r="HC336" s="511" t="str">
        <f t="shared" si="5"/>
        <v>2011-800208</v>
      </c>
    </row>
    <row r="337" spans="1:211" s="514" customFormat="1" ht="48" hidden="1" customHeight="1" x14ac:dyDescent="0.15">
      <c r="A337" s="511" t="s">
        <v>4742</v>
      </c>
      <c r="B337" s="512" t="s">
        <v>14975</v>
      </c>
      <c r="C337" s="513">
        <v>39589</v>
      </c>
      <c r="D337" s="512" t="s">
        <v>8419</v>
      </c>
      <c r="E337" s="512" t="s">
        <v>8498</v>
      </c>
      <c r="F337" s="512" t="s">
        <v>8421</v>
      </c>
      <c r="G337" s="513">
        <v>40128</v>
      </c>
      <c r="H337" s="512" t="s">
        <v>10621</v>
      </c>
      <c r="I337" s="512" t="s">
        <v>8500</v>
      </c>
      <c r="J337" s="513">
        <v>39836</v>
      </c>
      <c r="K337" s="512" t="s">
        <v>14976</v>
      </c>
      <c r="L337" s="512"/>
      <c r="M337" s="512"/>
      <c r="N337" s="513">
        <v>39871</v>
      </c>
      <c r="O337" s="511"/>
      <c r="P337" s="512" t="s">
        <v>8625</v>
      </c>
      <c r="Q337" s="513">
        <v>40114</v>
      </c>
      <c r="R337" s="511"/>
      <c r="S337" s="514" t="s">
        <v>14977</v>
      </c>
      <c r="T337" s="511">
        <v>2010</v>
      </c>
      <c r="U337" s="515" t="s">
        <v>13379</v>
      </c>
      <c r="V337" s="514">
        <v>168</v>
      </c>
      <c r="W337" s="514">
        <v>2</v>
      </c>
      <c r="X337" s="514">
        <v>1</v>
      </c>
      <c r="Y337" s="513">
        <v>37518</v>
      </c>
      <c r="Z337" s="512" t="s">
        <v>14978</v>
      </c>
      <c r="AA337" s="512" t="s">
        <v>14979</v>
      </c>
      <c r="AB337" s="513">
        <v>38848</v>
      </c>
      <c r="AC337" s="513">
        <v>39323</v>
      </c>
      <c r="AD337" s="512" t="s">
        <v>14980</v>
      </c>
      <c r="AE337" s="513">
        <v>38756</v>
      </c>
      <c r="AF337" s="512" t="s">
        <v>9163</v>
      </c>
      <c r="AG337" s="512" t="s">
        <v>14979</v>
      </c>
      <c r="AH337" s="516">
        <v>3966892</v>
      </c>
      <c r="AI337" s="513">
        <v>39241</v>
      </c>
      <c r="AJ337" s="513" t="s">
        <v>138</v>
      </c>
      <c r="AK337" s="511" t="s">
        <v>138</v>
      </c>
      <c r="AL337" s="513" t="s">
        <v>138</v>
      </c>
      <c r="AM337" s="511" t="s">
        <v>138</v>
      </c>
      <c r="AN337" s="511" t="s">
        <v>14981</v>
      </c>
      <c r="AO337" s="511" t="s">
        <v>112</v>
      </c>
      <c r="AP337" s="511" t="s">
        <v>14982</v>
      </c>
      <c r="AQ337" s="511" t="s">
        <v>14983</v>
      </c>
      <c r="AR337" s="511" t="s">
        <v>14984</v>
      </c>
      <c r="AS337" s="511" t="s">
        <v>14985</v>
      </c>
      <c r="AT337" s="511" t="s">
        <v>14985</v>
      </c>
      <c r="AU337" s="511" t="s">
        <v>14986</v>
      </c>
      <c r="AV337" s="511" t="s">
        <v>14987</v>
      </c>
      <c r="AW337" s="511" t="s">
        <v>113</v>
      </c>
      <c r="AX337" s="511" t="s">
        <v>14986</v>
      </c>
      <c r="AY337" s="511" t="s">
        <v>114</v>
      </c>
      <c r="AZ337" s="511" t="s">
        <v>114</v>
      </c>
      <c r="BA337" s="511" t="s">
        <v>115</v>
      </c>
      <c r="BB337" s="511">
        <v>146054</v>
      </c>
      <c r="BC337" s="512" t="s">
        <v>109</v>
      </c>
      <c r="BD337" s="511" t="s">
        <v>110</v>
      </c>
      <c r="BE337" s="511" t="s">
        <v>14988</v>
      </c>
      <c r="BF337" s="511" t="s">
        <v>108</v>
      </c>
      <c r="BG337" s="511" t="s">
        <v>14989</v>
      </c>
      <c r="BH337" s="511" t="s">
        <v>8648</v>
      </c>
      <c r="BI337" s="511">
        <v>5</v>
      </c>
      <c r="BJ337" s="511">
        <v>9</v>
      </c>
      <c r="BK337" s="511" t="s">
        <v>138</v>
      </c>
      <c r="BL337" s="511" t="s">
        <v>138</v>
      </c>
      <c r="BM337" s="511" t="s">
        <v>14990</v>
      </c>
      <c r="BN337" s="511" t="s">
        <v>14991</v>
      </c>
      <c r="BO337" s="511" t="s">
        <v>9027</v>
      </c>
      <c r="BP337" s="513" t="s">
        <v>138</v>
      </c>
      <c r="BQ337" s="511" t="s">
        <v>138</v>
      </c>
      <c r="BR337" s="511" t="s">
        <v>8482</v>
      </c>
      <c r="BS337" s="511" t="s">
        <v>14992</v>
      </c>
      <c r="BT337" s="511" t="s">
        <v>111</v>
      </c>
      <c r="BU337" s="511" t="s">
        <v>14993</v>
      </c>
      <c r="BV337" s="511" t="s">
        <v>138</v>
      </c>
      <c r="BW337" s="511">
        <v>2</v>
      </c>
      <c r="BX337" s="511" t="s">
        <v>14994</v>
      </c>
      <c r="BY337" s="511" t="s">
        <v>138</v>
      </c>
      <c r="BZ337" s="511">
        <v>10</v>
      </c>
      <c r="CA337" s="511" t="s">
        <v>14995</v>
      </c>
      <c r="CB337" s="511" t="s">
        <v>14996</v>
      </c>
      <c r="CC337" s="511" t="s">
        <v>138</v>
      </c>
      <c r="CD337" s="511" t="s">
        <v>138</v>
      </c>
      <c r="CE337" s="542" t="s">
        <v>14997</v>
      </c>
      <c r="CF337" s="542" t="s">
        <v>14998</v>
      </c>
      <c r="CG337" s="542" t="s">
        <v>14999</v>
      </c>
      <c r="CH337" s="542" t="s">
        <v>102</v>
      </c>
      <c r="CI337" s="542" t="s">
        <v>102</v>
      </c>
      <c r="CJ337" s="542" t="s">
        <v>102</v>
      </c>
      <c r="CK337" s="542" t="s">
        <v>102</v>
      </c>
      <c r="CL337" s="542" t="s">
        <v>102</v>
      </c>
      <c r="CM337" s="542" t="s">
        <v>102</v>
      </c>
      <c r="CN337" s="542" t="s">
        <v>102</v>
      </c>
      <c r="CO337" s="542" t="s">
        <v>102</v>
      </c>
      <c r="CP337" s="542" t="s">
        <v>102</v>
      </c>
      <c r="CQ337" s="542" t="s">
        <v>102</v>
      </c>
      <c r="CR337" s="542" t="s">
        <v>102</v>
      </c>
      <c r="CS337" s="542" t="s">
        <v>102</v>
      </c>
      <c r="CT337" s="542" t="s">
        <v>102</v>
      </c>
      <c r="CU337" s="542" t="s">
        <v>102</v>
      </c>
      <c r="CV337" s="542" t="s">
        <v>102</v>
      </c>
      <c r="CW337" s="542" t="s">
        <v>102</v>
      </c>
      <c r="CX337" s="542" t="s">
        <v>102</v>
      </c>
      <c r="CY337" s="542" t="s">
        <v>102</v>
      </c>
      <c r="CZ337" s="542" t="s">
        <v>102</v>
      </c>
      <c r="DA337" s="542" t="s">
        <v>102</v>
      </c>
      <c r="DB337" s="542" t="s">
        <v>102</v>
      </c>
      <c r="DC337" s="542" t="s">
        <v>102</v>
      </c>
      <c r="DD337" s="542" t="s">
        <v>102</v>
      </c>
      <c r="DE337" s="542" t="s">
        <v>102</v>
      </c>
      <c r="DF337" s="542" t="s">
        <v>102</v>
      </c>
      <c r="DG337" s="542" t="s">
        <v>102</v>
      </c>
      <c r="DH337" s="542" t="s">
        <v>102</v>
      </c>
      <c r="DI337" s="542" t="s">
        <v>102</v>
      </c>
      <c r="DJ337" s="542" t="s">
        <v>102</v>
      </c>
      <c r="DK337" s="542" t="s">
        <v>102</v>
      </c>
      <c r="DL337" s="542" t="s">
        <v>102</v>
      </c>
      <c r="DM337" s="542" t="s">
        <v>102</v>
      </c>
      <c r="DN337" s="542" t="s">
        <v>102</v>
      </c>
      <c r="DO337" s="542" t="s">
        <v>102</v>
      </c>
      <c r="DP337" s="542" t="s">
        <v>102</v>
      </c>
      <c r="DQ337" s="542" t="s">
        <v>102</v>
      </c>
      <c r="DR337" s="542" t="s">
        <v>102</v>
      </c>
      <c r="DS337" s="542" t="s">
        <v>102</v>
      </c>
      <c r="DT337" s="542" t="s">
        <v>102</v>
      </c>
      <c r="DU337" s="542" t="s">
        <v>102</v>
      </c>
      <c r="DV337" s="542" t="s">
        <v>102</v>
      </c>
      <c r="DW337" s="542" t="s">
        <v>102</v>
      </c>
      <c r="DX337" s="542" t="s">
        <v>102</v>
      </c>
      <c r="DY337" s="542" t="s">
        <v>102</v>
      </c>
      <c r="DZ337" s="542" t="s">
        <v>102</v>
      </c>
      <c r="EA337" s="542" t="s">
        <v>102</v>
      </c>
      <c r="EB337" s="542" t="s">
        <v>102</v>
      </c>
      <c r="EC337" s="542" t="s">
        <v>102</v>
      </c>
      <c r="ED337" s="542" t="s">
        <v>102</v>
      </c>
      <c r="EE337" s="542" t="s">
        <v>102</v>
      </c>
      <c r="EF337" s="542" t="s">
        <v>102</v>
      </c>
      <c r="EG337" s="542" t="s">
        <v>102</v>
      </c>
      <c r="EH337" s="542" t="s">
        <v>102</v>
      </c>
      <c r="EI337" s="542" t="s">
        <v>102</v>
      </c>
      <c r="EJ337" s="542" t="s">
        <v>102</v>
      </c>
      <c r="EK337" s="542" t="s">
        <v>102</v>
      </c>
      <c r="EL337" s="542" t="s">
        <v>102</v>
      </c>
      <c r="EM337" s="542" t="s">
        <v>102</v>
      </c>
      <c r="EN337" s="542" t="s">
        <v>102</v>
      </c>
      <c r="EO337" s="542" t="s">
        <v>102</v>
      </c>
      <c r="EP337" s="542" t="s">
        <v>102</v>
      </c>
      <c r="EQ337" s="542" t="s">
        <v>102</v>
      </c>
      <c r="ER337" s="542" t="s">
        <v>102</v>
      </c>
      <c r="ES337" s="542" t="s">
        <v>102</v>
      </c>
      <c r="ET337" s="542" t="s">
        <v>102</v>
      </c>
      <c r="EU337" s="542" t="s">
        <v>102</v>
      </c>
      <c r="EV337" s="542" t="s">
        <v>102</v>
      </c>
      <c r="EW337" s="542" t="s">
        <v>102</v>
      </c>
      <c r="EX337" s="542" t="s">
        <v>102</v>
      </c>
      <c r="EY337" s="542" t="s">
        <v>102</v>
      </c>
      <c r="EZ337" s="542" t="s">
        <v>102</v>
      </c>
      <c r="FA337" s="542" t="s">
        <v>102</v>
      </c>
      <c r="FB337" s="542" t="s">
        <v>102</v>
      </c>
      <c r="FC337" s="542" t="s">
        <v>102</v>
      </c>
      <c r="FD337" s="542" t="s">
        <v>102</v>
      </c>
      <c r="FE337" s="542" t="s">
        <v>102</v>
      </c>
      <c r="FF337" s="542" t="s">
        <v>102</v>
      </c>
      <c r="FG337" s="542" t="s">
        <v>102</v>
      </c>
      <c r="FH337" s="542" t="s">
        <v>102</v>
      </c>
      <c r="FI337" s="542" t="s">
        <v>102</v>
      </c>
      <c r="FJ337" s="542" t="s">
        <v>102</v>
      </c>
      <c r="FK337" s="542" t="s">
        <v>102</v>
      </c>
      <c r="FL337" s="542" t="s">
        <v>102</v>
      </c>
      <c r="FM337" s="542" t="s">
        <v>102</v>
      </c>
      <c r="FN337" s="542" t="s">
        <v>102</v>
      </c>
      <c r="FO337" s="542" t="s">
        <v>102</v>
      </c>
      <c r="FP337" s="542" t="s">
        <v>102</v>
      </c>
      <c r="FQ337" s="542" t="s">
        <v>102</v>
      </c>
      <c r="FR337" s="542" t="s">
        <v>102</v>
      </c>
      <c r="FS337" s="542" t="s">
        <v>102</v>
      </c>
      <c r="FT337" s="542" t="s">
        <v>102</v>
      </c>
      <c r="FU337" s="542" t="s">
        <v>102</v>
      </c>
      <c r="FV337" s="542" t="s">
        <v>102</v>
      </c>
      <c r="FW337" s="542" t="s">
        <v>102</v>
      </c>
      <c r="FX337" s="542" t="s">
        <v>102</v>
      </c>
      <c r="FY337" s="542" t="s">
        <v>102</v>
      </c>
      <c r="FZ337" s="542" t="s">
        <v>102</v>
      </c>
      <c r="GA337" s="542" t="s">
        <v>102</v>
      </c>
      <c r="GB337" s="542" t="s">
        <v>102</v>
      </c>
      <c r="GC337" s="542" t="s">
        <v>102</v>
      </c>
      <c r="GD337" s="542" t="s">
        <v>102</v>
      </c>
      <c r="GE337" s="542" t="s">
        <v>102</v>
      </c>
      <c r="GF337" s="542" t="s">
        <v>102</v>
      </c>
      <c r="GG337" s="542" t="s">
        <v>102</v>
      </c>
      <c r="GH337" s="542" t="s">
        <v>102</v>
      </c>
      <c r="GI337" s="542" t="s">
        <v>102</v>
      </c>
      <c r="GJ337" s="542" t="s">
        <v>102</v>
      </c>
      <c r="GK337" s="542" t="s">
        <v>102</v>
      </c>
      <c r="GL337" s="542" t="s">
        <v>102</v>
      </c>
      <c r="GM337" s="542" t="s">
        <v>102</v>
      </c>
      <c r="GN337" s="542" t="s">
        <v>102</v>
      </c>
      <c r="GO337" s="542" t="s">
        <v>102</v>
      </c>
      <c r="GP337" s="542" t="s">
        <v>102</v>
      </c>
      <c r="GQ337" s="542" t="s">
        <v>102</v>
      </c>
      <c r="GR337" s="542" t="s">
        <v>102</v>
      </c>
      <c r="GS337" s="542" t="s">
        <v>102</v>
      </c>
      <c r="GT337" s="542" t="s">
        <v>102</v>
      </c>
      <c r="GU337" s="542" t="s">
        <v>102</v>
      </c>
      <c r="GV337" s="542" t="s">
        <v>102</v>
      </c>
      <c r="GW337" s="542" t="s">
        <v>102</v>
      </c>
      <c r="GX337" s="542" t="s">
        <v>102</v>
      </c>
      <c r="GY337" s="542" t="s">
        <v>102</v>
      </c>
      <c r="GZ337" s="542" t="s">
        <v>102</v>
      </c>
      <c r="HA337" s="542" t="s">
        <v>102</v>
      </c>
      <c r="HB337" s="542" t="s">
        <v>102</v>
      </c>
      <c r="HC337" s="511" t="str">
        <f t="shared" si="5"/>
        <v>2008-800093</v>
      </c>
    </row>
    <row r="338" spans="1:211" s="514" customFormat="1" ht="48" hidden="1" customHeight="1" x14ac:dyDescent="0.15">
      <c r="A338" s="511" t="s">
        <v>4742</v>
      </c>
      <c r="B338" s="512" t="s">
        <v>15000</v>
      </c>
      <c r="C338" s="513">
        <v>39756</v>
      </c>
      <c r="D338" s="512" t="s">
        <v>8419</v>
      </c>
      <c r="E338" s="512" t="s">
        <v>8452</v>
      </c>
      <c r="F338" s="512" t="s">
        <v>8695</v>
      </c>
      <c r="G338" s="513">
        <v>40224</v>
      </c>
      <c r="H338" s="512" t="s">
        <v>10621</v>
      </c>
      <c r="I338" s="512" t="s">
        <v>8695</v>
      </c>
      <c r="J338" s="513">
        <v>40183</v>
      </c>
      <c r="K338" s="512"/>
      <c r="L338" s="512"/>
      <c r="M338" s="512"/>
      <c r="N338" s="511"/>
      <c r="O338" s="511"/>
      <c r="P338" s="512"/>
      <c r="Q338" s="511"/>
      <c r="R338" s="511"/>
      <c r="S338" s="514" t="s">
        <v>15001</v>
      </c>
      <c r="T338" s="511">
        <v>2010</v>
      </c>
      <c r="U338" s="515" t="s">
        <v>13379</v>
      </c>
      <c r="V338" s="514">
        <v>168</v>
      </c>
      <c r="W338" s="514">
        <v>2</v>
      </c>
      <c r="X338" s="514">
        <v>2</v>
      </c>
      <c r="Y338" s="513">
        <v>37518</v>
      </c>
      <c r="Z338" s="512" t="s">
        <v>14978</v>
      </c>
      <c r="AA338" s="512" t="s">
        <v>14979</v>
      </c>
      <c r="AB338" s="513">
        <v>38848</v>
      </c>
      <c r="AC338" s="513">
        <v>39323</v>
      </c>
      <c r="AD338" s="512" t="s">
        <v>14980</v>
      </c>
      <c r="AE338" s="513">
        <v>38756</v>
      </c>
      <c r="AF338" s="512" t="s">
        <v>9163</v>
      </c>
      <c r="AG338" s="512" t="s">
        <v>14979</v>
      </c>
      <c r="AH338" s="516">
        <v>3966892</v>
      </c>
      <c r="AI338" s="513">
        <v>39241</v>
      </c>
      <c r="AJ338" s="513" t="s">
        <v>138</v>
      </c>
      <c r="AK338" s="511" t="s">
        <v>138</v>
      </c>
      <c r="AL338" s="513" t="s">
        <v>138</v>
      </c>
      <c r="AM338" s="511" t="s">
        <v>138</v>
      </c>
      <c r="AN338" s="511" t="s">
        <v>14981</v>
      </c>
      <c r="AO338" s="511" t="s">
        <v>112</v>
      </c>
      <c r="AP338" s="511" t="s">
        <v>14982</v>
      </c>
      <c r="AQ338" s="511" t="s">
        <v>14983</v>
      </c>
      <c r="AR338" s="511" t="s">
        <v>14984</v>
      </c>
      <c r="AS338" s="511" t="s">
        <v>14985</v>
      </c>
      <c r="AT338" s="511" t="s">
        <v>14985</v>
      </c>
      <c r="AU338" s="511" t="s">
        <v>14986</v>
      </c>
      <c r="AV338" s="511" t="s">
        <v>14987</v>
      </c>
      <c r="AW338" s="511" t="s">
        <v>113</v>
      </c>
      <c r="AX338" s="511" t="s">
        <v>14986</v>
      </c>
      <c r="AY338" s="511" t="s">
        <v>114</v>
      </c>
      <c r="AZ338" s="511" t="s">
        <v>114</v>
      </c>
      <c r="BA338" s="511" t="s">
        <v>115</v>
      </c>
      <c r="BB338" s="511">
        <v>146054</v>
      </c>
      <c r="BC338" s="512" t="s">
        <v>109</v>
      </c>
      <c r="BD338" s="511" t="s">
        <v>110</v>
      </c>
      <c r="BE338" s="511" t="s">
        <v>14988</v>
      </c>
      <c r="BF338" s="511" t="s">
        <v>108</v>
      </c>
      <c r="BG338" s="511" t="s">
        <v>14989</v>
      </c>
      <c r="BH338" s="511" t="s">
        <v>8648</v>
      </c>
      <c r="BI338" s="511">
        <v>5</v>
      </c>
      <c r="BJ338" s="511">
        <v>9</v>
      </c>
      <c r="BK338" s="511" t="s">
        <v>138</v>
      </c>
      <c r="BL338" s="511" t="s">
        <v>138</v>
      </c>
      <c r="BM338" s="511" t="s">
        <v>14990</v>
      </c>
      <c r="BN338" s="511" t="s">
        <v>14991</v>
      </c>
      <c r="BO338" s="511" t="s">
        <v>9027</v>
      </c>
      <c r="BP338" s="513" t="s">
        <v>138</v>
      </c>
      <c r="BQ338" s="511" t="s">
        <v>138</v>
      </c>
      <c r="BR338" s="511" t="s">
        <v>8482</v>
      </c>
      <c r="BS338" s="511" t="s">
        <v>14992</v>
      </c>
      <c r="BT338" s="511" t="s">
        <v>111</v>
      </c>
      <c r="BU338" s="511" t="s">
        <v>14993</v>
      </c>
      <c r="BV338" s="511" t="s">
        <v>138</v>
      </c>
      <c r="BW338" s="511">
        <v>2</v>
      </c>
      <c r="BX338" s="511" t="s">
        <v>14994</v>
      </c>
      <c r="BY338" s="511" t="s">
        <v>138</v>
      </c>
      <c r="BZ338" s="511">
        <v>10</v>
      </c>
      <c r="CA338" s="511" t="s">
        <v>14995</v>
      </c>
      <c r="CB338" s="517" t="s">
        <v>15002</v>
      </c>
      <c r="CC338" s="511" t="s">
        <v>138</v>
      </c>
      <c r="CD338" s="511" t="s">
        <v>138</v>
      </c>
      <c r="CE338" s="542" t="s">
        <v>102</v>
      </c>
      <c r="CF338" s="542" t="s">
        <v>102</v>
      </c>
      <c r="CG338" s="542" t="s">
        <v>102</v>
      </c>
      <c r="CH338" s="542" t="s">
        <v>15003</v>
      </c>
      <c r="CI338" s="542" t="s">
        <v>15004</v>
      </c>
      <c r="CJ338" s="542" t="s">
        <v>15005</v>
      </c>
      <c r="CK338" s="542" t="s">
        <v>15006</v>
      </c>
      <c r="CL338" s="542" t="s">
        <v>15007</v>
      </c>
      <c r="CM338" s="542" t="s">
        <v>15008</v>
      </c>
      <c r="CN338" s="542" t="s">
        <v>15009</v>
      </c>
      <c r="CO338" s="542" t="s">
        <v>102</v>
      </c>
      <c r="CP338" s="542" t="s">
        <v>102</v>
      </c>
      <c r="CQ338" s="542" t="s">
        <v>102</v>
      </c>
      <c r="CR338" s="542" t="s">
        <v>102</v>
      </c>
      <c r="CS338" s="542" t="s">
        <v>102</v>
      </c>
      <c r="CT338" s="542" t="s">
        <v>102</v>
      </c>
      <c r="CU338" s="542" t="s">
        <v>102</v>
      </c>
      <c r="CV338" s="542" t="s">
        <v>102</v>
      </c>
      <c r="CW338" s="542" t="s">
        <v>102</v>
      </c>
      <c r="CX338" s="542" t="s">
        <v>102</v>
      </c>
      <c r="CY338" s="542" t="s">
        <v>102</v>
      </c>
      <c r="CZ338" s="542" t="s">
        <v>102</v>
      </c>
      <c r="DA338" s="542" t="s">
        <v>102</v>
      </c>
      <c r="DB338" s="542" t="s">
        <v>102</v>
      </c>
      <c r="DC338" s="542" t="s">
        <v>102</v>
      </c>
      <c r="DD338" s="542" t="s">
        <v>102</v>
      </c>
      <c r="DE338" s="542" t="s">
        <v>102</v>
      </c>
      <c r="DF338" s="542" t="s">
        <v>102</v>
      </c>
      <c r="DG338" s="542" t="s">
        <v>102</v>
      </c>
      <c r="DH338" s="542" t="s">
        <v>102</v>
      </c>
      <c r="DI338" s="542" t="s">
        <v>102</v>
      </c>
      <c r="DJ338" s="542" t="s">
        <v>102</v>
      </c>
      <c r="DK338" s="542" t="s">
        <v>102</v>
      </c>
      <c r="DL338" s="542" t="s">
        <v>102</v>
      </c>
      <c r="DM338" s="542" t="s">
        <v>102</v>
      </c>
      <c r="DN338" s="542" t="s">
        <v>102</v>
      </c>
      <c r="DO338" s="542" t="s">
        <v>102</v>
      </c>
      <c r="DP338" s="542" t="s">
        <v>102</v>
      </c>
      <c r="DQ338" s="542" t="s">
        <v>102</v>
      </c>
      <c r="DR338" s="542" t="s">
        <v>102</v>
      </c>
      <c r="DS338" s="542" t="s">
        <v>102</v>
      </c>
      <c r="DT338" s="542" t="s">
        <v>102</v>
      </c>
      <c r="DU338" s="542" t="s">
        <v>102</v>
      </c>
      <c r="DV338" s="542" t="s">
        <v>102</v>
      </c>
      <c r="DW338" s="542" t="s">
        <v>102</v>
      </c>
      <c r="DX338" s="542" t="s">
        <v>102</v>
      </c>
      <c r="DY338" s="542" t="s">
        <v>102</v>
      </c>
      <c r="DZ338" s="542" t="s">
        <v>102</v>
      </c>
      <c r="EA338" s="542" t="s">
        <v>102</v>
      </c>
      <c r="EB338" s="542" t="s">
        <v>102</v>
      </c>
      <c r="EC338" s="542" t="s">
        <v>102</v>
      </c>
      <c r="ED338" s="542" t="s">
        <v>102</v>
      </c>
      <c r="EE338" s="542" t="s">
        <v>102</v>
      </c>
      <c r="EF338" s="542" t="s">
        <v>102</v>
      </c>
      <c r="EG338" s="542" t="s">
        <v>102</v>
      </c>
      <c r="EH338" s="542" t="s">
        <v>102</v>
      </c>
      <c r="EI338" s="542" t="s">
        <v>102</v>
      </c>
      <c r="EJ338" s="542" t="s">
        <v>102</v>
      </c>
      <c r="EK338" s="542" t="s">
        <v>102</v>
      </c>
      <c r="EL338" s="542" t="s">
        <v>102</v>
      </c>
      <c r="EM338" s="542" t="s">
        <v>102</v>
      </c>
      <c r="EN338" s="542" t="s">
        <v>102</v>
      </c>
      <c r="EO338" s="542" t="s">
        <v>102</v>
      </c>
      <c r="EP338" s="542" t="s">
        <v>102</v>
      </c>
      <c r="EQ338" s="542" t="s">
        <v>102</v>
      </c>
      <c r="ER338" s="542" t="s">
        <v>102</v>
      </c>
      <c r="ES338" s="542" t="s">
        <v>102</v>
      </c>
      <c r="ET338" s="542" t="s">
        <v>102</v>
      </c>
      <c r="EU338" s="542" t="s">
        <v>102</v>
      </c>
      <c r="EV338" s="542" t="s">
        <v>102</v>
      </c>
      <c r="EW338" s="542" t="s">
        <v>102</v>
      </c>
      <c r="EX338" s="542" t="s">
        <v>102</v>
      </c>
      <c r="EY338" s="542" t="s">
        <v>102</v>
      </c>
      <c r="EZ338" s="542" t="s">
        <v>102</v>
      </c>
      <c r="FA338" s="542" t="s">
        <v>102</v>
      </c>
      <c r="FB338" s="542" t="s">
        <v>102</v>
      </c>
      <c r="FC338" s="542" t="s">
        <v>102</v>
      </c>
      <c r="FD338" s="542" t="s">
        <v>102</v>
      </c>
      <c r="FE338" s="542" t="s">
        <v>102</v>
      </c>
      <c r="FF338" s="542" t="s">
        <v>102</v>
      </c>
      <c r="FG338" s="542" t="s">
        <v>102</v>
      </c>
      <c r="FH338" s="542" t="s">
        <v>102</v>
      </c>
      <c r="FI338" s="542" t="s">
        <v>102</v>
      </c>
      <c r="FJ338" s="542" t="s">
        <v>102</v>
      </c>
      <c r="FK338" s="542" t="s">
        <v>102</v>
      </c>
      <c r="FL338" s="542" t="s">
        <v>102</v>
      </c>
      <c r="FM338" s="542" t="s">
        <v>102</v>
      </c>
      <c r="FN338" s="542" t="s">
        <v>102</v>
      </c>
      <c r="FO338" s="542" t="s">
        <v>102</v>
      </c>
      <c r="FP338" s="542" t="s">
        <v>102</v>
      </c>
      <c r="FQ338" s="542" t="s">
        <v>102</v>
      </c>
      <c r="FR338" s="542" t="s">
        <v>102</v>
      </c>
      <c r="FS338" s="542" t="s">
        <v>102</v>
      </c>
      <c r="FT338" s="542" t="s">
        <v>102</v>
      </c>
      <c r="FU338" s="542" t="s">
        <v>102</v>
      </c>
      <c r="FV338" s="542" t="s">
        <v>102</v>
      </c>
      <c r="FW338" s="542" t="s">
        <v>102</v>
      </c>
      <c r="FX338" s="542" t="s">
        <v>102</v>
      </c>
      <c r="FY338" s="542" t="s">
        <v>102</v>
      </c>
      <c r="FZ338" s="542" t="s">
        <v>102</v>
      </c>
      <c r="GA338" s="542" t="s">
        <v>102</v>
      </c>
      <c r="GB338" s="542" t="s">
        <v>102</v>
      </c>
      <c r="GC338" s="542" t="s">
        <v>102</v>
      </c>
      <c r="GD338" s="542" t="s">
        <v>102</v>
      </c>
      <c r="GE338" s="542" t="s">
        <v>102</v>
      </c>
      <c r="GF338" s="542" t="s">
        <v>102</v>
      </c>
      <c r="GG338" s="542" t="s">
        <v>102</v>
      </c>
      <c r="GH338" s="542" t="s">
        <v>102</v>
      </c>
      <c r="GI338" s="542" t="s">
        <v>102</v>
      </c>
      <c r="GJ338" s="542" t="s">
        <v>102</v>
      </c>
      <c r="GK338" s="542" t="s">
        <v>102</v>
      </c>
      <c r="GL338" s="542" t="s">
        <v>102</v>
      </c>
      <c r="GM338" s="542" t="s">
        <v>102</v>
      </c>
      <c r="GN338" s="542" t="s">
        <v>102</v>
      </c>
      <c r="GO338" s="542" t="s">
        <v>102</v>
      </c>
      <c r="GP338" s="542" t="s">
        <v>102</v>
      </c>
      <c r="GQ338" s="542" t="s">
        <v>102</v>
      </c>
      <c r="GR338" s="542" t="s">
        <v>102</v>
      </c>
      <c r="GS338" s="542" t="s">
        <v>102</v>
      </c>
      <c r="GT338" s="542" t="s">
        <v>102</v>
      </c>
      <c r="GU338" s="542" t="s">
        <v>102</v>
      </c>
      <c r="GV338" s="542" t="s">
        <v>102</v>
      </c>
      <c r="GW338" s="542" t="s">
        <v>102</v>
      </c>
      <c r="GX338" s="542" t="s">
        <v>102</v>
      </c>
      <c r="GY338" s="542" t="s">
        <v>102</v>
      </c>
      <c r="GZ338" s="542" t="s">
        <v>102</v>
      </c>
      <c r="HA338" s="542" t="s">
        <v>102</v>
      </c>
      <c r="HB338" s="542" t="s">
        <v>102</v>
      </c>
      <c r="HC338" s="511" t="str">
        <f t="shared" si="5"/>
        <v>2008-800232</v>
      </c>
    </row>
    <row r="339" spans="1:211" s="514" customFormat="1" ht="48" hidden="1" customHeight="1" x14ac:dyDescent="0.15">
      <c r="A339" s="514" t="s">
        <v>4745</v>
      </c>
      <c r="B339" s="519" t="s">
        <v>15010</v>
      </c>
      <c r="C339" s="513">
        <v>39724</v>
      </c>
      <c r="D339" s="519" t="s">
        <v>8419</v>
      </c>
      <c r="E339" s="519" t="s">
        <v>8498</v>
      </c>
      <c r="F339" s="519" t="s">
        <v>8421</v>
      </c>
      <c r="G339" s="513">
        <v>41080</v>
      </c>
      <c r="H339" s="519" t="s">
        <v>15011</v>
      </c>
      <c r="I339" s="519" t="s">
        <v>15012</v>
      </c>
      <c r="J339" s="513" t="s">
        <v>15013</v>
      </c>
      <c r="K339" s="519" t="s">
        <v>15014</v>
      </c>
      <c r="L339" s="519"/>
      <c r="M339" s="519"/>
      <c r="N339" s="513" t="s">
        <v>15015</v>
      </c>
      <c r="O339" s="513"/>
      <c r="P339" s="519" t="s">
        <v>9271</v>
      </c>
      <c r="Q339" s="513" t="s">
        <v>15016</v>
      </c>
      <c r="R339" s="513"/>
      <c r="S339" s="514" t="s">
        <v>15017</v>
      </c>
      <c r="T339" s="514">
        <v>2012</v>
      </c>
      <c r="U339" s="515" t="s">
        <v>13222</v>
      </c>
      <c r="V339" s="514">
        <v>169</v>
      </c>
      <c r="W339" s="514">
        <v>1</v>
      </c>
      <c r="X339" s="514">
        <v>1</v>
      </c>
      <c r="Y339" s="513">
        <v>38813</v>
      </c>
      <c r="Z339" s="512" t="s">
        <v>15018</v>
      </c>
      <c r="AA339" s="512" t="s">
        <v>15019</v>
      </c>
      <c r="AB339" s="513">
        <v>39380</v>
      </c>
      <c r="AC339" s="513">
        <v>39610</v>
      </c>
      <c r="AD339" s="512" t="s">
        <v>15020</v>
      </c>
      <c r="AE339" s="513">
        <v>39413</v>
      </c>
      <c r="AF339" s="512" t="s">
        <v>9163</v>
      </c>
      <c r="AG339" s="512" t="s">
        <v>15019</v>
      </c>
      <c r="AH339" s="516">
        <v>4097281</v>
      </c>
      <c r="AI339" s="513">
        <v>39528</v>
      </c>
      <c r="AJ339" s="513" t="s">
        <v>138</v>
      </c>
      <c r="AK339" s="511" t="s">
        <v>138</v>
      </c>
      <c r="AL339" s="513" t="s">
        <v>138</v>
      </c>
      <c r="AM339" s="511" t="s">
        <v>138</v>
      </c>
      <c r="AN339" s="511" t="s">
        <v>15021</v>
      </c>
      <c r="AO339" s="511" t="s">
        <v>2373</v>
      </c>
      <c r="AP339" s="511" t="s">
        <v>15022</v>
      </c>
      <c r="AQ339" s="511" t="s">
        <v>15023</v>
      </c>
      <c r="AR339" s="511" t="s">
        <v>15024</v>
      </c>
      <c r="AS339" s="511" t="s">
        <v>15025</v>
      </c>
      <c r="AT339" s="511" t="s">
        <v>15025</v>
      </c>
      <c r="AU339" s="511" t="s">
        <v>15026</v>
      </c>
      <c r="AV339" s="511" t="s">
        <v>15027</v>
      </c>
      <c r="AW339" s="511" t="s">
        <v>2374</v>
      </c>
      <c r="AX339" s="511" t="s">
        <v>15026</v>
      </c>
      <c r="AY339" s="511" t="s">
        <v>2375</v>
      </c>
      <c r="AZ339" s="511" t="s">
        <v>15028</v>
      </c>
      <c r="BA339" s="511" t="s">
        <v>2376</v>
      </c>
      <c r="BB339" s="511">
        <v>594133858</v>
      </c>
      <c r="BC339" s="512" t="s">
        <v>2370</v>
      </c>
      <c r="BD339" s="511" t="s">
        <v>2371</v>
      </c>
      <c r="BE339" s="511" t="s">
        <v>15029</v>
      </c>
      <c r="BF339" s="511" t="s">
        <v>2369</v>
      </c>
      <c r="BG339" s="511" t="s">
        <v>15030</v>
      </c>
      <c r="BH339" s="511" t="s">
        <v>15031</v>
      </c>
      <c r="BI339" s="511">
        <v>5</v>
      </c>
      <c r="BJ339" s="511">
        <v>11</v>
      </c>
      <c r="BK339" s="511" t="s">
        <v>138</v>
      </c>
      <c r="BL339" s="511" t="s">
        <v>138</v>
      </c>
      <c r="BM339" s="511" t="s">
        <v>15032</v>
      </c>
      <c r="BN339" s="511" t="s">
        <v>138</v>
      </c>
      <c r="BO339" s="511" t="s">
        <v>9027</v>
      </c>
      <c r="BP339" s="513" t="s">
        <v>138</v>
      </c>
      <c r="BQ339" s="511" t="s">
        <v>138</v>
      </c>
      <c r="BR339" s="511" t="s">
        <v>8482</v>
      </c>
      <c r="BS339" s="511" t="s">
        <v>15033</v>
      </c>
      <c r="BT339" s="511" t="s">
        <v>2372</v>
      </c>
      <c r="BU339" s="511" t="s">
        <v>15010</v>
      </c>
      <c r="BV339" s="511" t="s">
        <v>138</v>
      </c>
      <c r="BW339" s="511">
        <v>1</v>
      </c>
      <c r="BX339" s="511" t="s">
        <v>15034</v>
      </c>
      <c r="BY339" s="511" t="s">
        <v>138</v>
      </c>
      <c r="BZ339" s="511">
        <v>8</v>
      </c>
      <c r="CA339" s="511" t="s">
        <v>15035</v>
      </c>
      <c r="CB339" s="511" t="s">
        <v>15036</v>
      </c>
      <c r="CC339" s="511" t="s">
        <v>15037</v>
      </c>
      <c r="CD339" s="511" t="s">
        <v>5589</v>
      </c>
      <c r="CE339" s="542" t="s">
        <v>15038</v>
      </c>
      <c r="CF339" s="542" t="s">
        <v>15039</v>
      </c>
      <c r="CG339" s="542" t="s">
        <v>15040</v>
      </c>
      <c r="CH339" s="542" t="s">
        <v>15041</v>
      </c>
      <c r="CI339" s="542" t="s">
        <v>102</v>
      </c>
      <c r="CJ339" s="542" t="s">
        <v>102</v>
      </c>
      <c r="CK339" s="542" t="s">
        <v>102</v>
      </c>
      <c r="CL339" s="542" t="s">
        <v>102</v>
      </c>
      <c r="CM339" s="542" t="s">
        <v>102</v>
      </c>
      <c r="CN339" s="542" t="s">
        <v>102</v>
      </c>
      <c r="CO339" s="542" t="s">
        <v>102</v>
      </c>
      <c r="CP339" s="542" t="s">
        <v>102</v>
      </c>
      <c r="CQ339" s="542" t="s">
        <v>102</v>
      </c>
      <c r="CR339" s="542" t="s">
        <v>102</v>
      </c>
      <c r="CS339" s="542" t="s">
        <v>102</v>
      </c>
      <c r="CT339" s="542" t="s">
        <v>102</v>
      </c>
      <c r="CU339" s="542" t="s">
        <v>102</v>
      </c>
      <c r="CV339" s="542" t="s">
        <v>102</v>
      </c>
      <c r="CW339" s="542" t="s">
        <v>102</v>
      </c>
      <c r="CX339" s="542" t="s">
        <v>102</v>
      </c>
      <c r="CY339" s="542" t="s">
        <v>102</v>
      </c>
      <c r="CZ339" s="542" t="s">
        <v>102</v>
      </c>
      <c r="DA339" s="542" t="s">
        <v>102</v>
      </c>
      <c r="DB339" s="542" t="s">
        <v>102</v>
      </c>
      <c r="DC339" s="542" t="s">
        <v>102</v>
      </c>
      <c r="DD339" s="542" t="s">
        <v>102</v>
      </c>
      <c r="DE339" s="542" t="s">
        <v>102</v>
      </c>
      <c r="DF339" s="542" t="s">
        <v>102</v>
      </c>
      <c r="DG339" s="542" t="s">
        <v>102</v>
      </c>
      <c r="DH339" s="542" t="s">
        <v>102</v>
      </c>
      <c r="DI339" s="542" t="s">
        <v>102</v>
      </c>
      <c r="DJ339" s="542" t="s">
        <v>102</v>
      </c>
      <c r="DK339" s="542" t="s">
        <v>102</v>
      </c>
      <c r="DL339" s="542" t="s">
        <v>102</v>
      </c>
      <c r="DM339" s="542" t="s">
        <v>102</v>
      </c>
      <c r="DN339" s="542" t="s">
        <v>102</v>
      </c>
      <c r="DO339" s="542" t="s">
        <v>102</v>
      </c>
      <c r="DP339" s="542" t="s">
        <v>102</v>
      </c>
      <c r="DQ339" s="542" t="s">
        <v>102</v>
      </c>
      <c r="DR339" s="542" t="s">
        <v>102</v>
      </c>
      <c r="DS339" s="542" t="s">
        <v>102</v>
      </c>
      <c r="DT339" s="542" t="s">
        <v>102</v>
      </c>
      <c r="DU339" s="542" t="s">
        <v>102</v>
      </c>
      <c r="DV339" s="542" t="s">
        <v>102</v>
      </c>
      <c r="DW339" s="542" t="s">
        <v>102</v>
      </c>
      <c r="DX339" s="542" t="s">
        <v>102</v>
      </c>
      <c r="DY339" s="542" t="s">
        <v>102</v>
      </c>
      <c r="DZ339" s="542" t="s">
        <v>102</v>
      </c>
      <c r="EA339" s="542" t="s">
        <v>102</v>
      </c>
      <c r="EB339" s="542" t="s">
        <v>102</v>
      </c>
      <c r="EC339" s="542" t="s">
        <v>102</v>
      </c>
      <c r="ED339" s="542" t="s">
        <v>102</v>
      </c>
      <c r="EE339" s="542" t="s">
        <v>102</v>
      </c>
      <c r="EF339" s="542" t="s">
        <v>102</v>
      </c>
      <c r="EG339" s="542" t="s">
        <v>102</v>
      </c>
      <c r="EH339" s="542" t="s">
        <v>102</v>
      </c>
      <c r="EI339" s="542" t="s">
        <v>102</v>
      </c>
      <c r="EJ339" s="542" t="s">
        <v>102</v>
      </c>
      <c r="EK339" s="542" t="s">
        <v>102</v>
      </c>
      <c r="EL339" s="542" t="s">
        <v>102</v>
      </c>
      <c r="EM339" s="542" t="s">
        <v>102</v>
      </c>
      <c r="EN339" s="542" t="s">
        <v>102</v>
      </c>
      <c r="EO339" s="542" t="s">
        <v>102</v>
      </c>
      <c r="EP339" s="542" t="s">
        <v>102</v>
      </c>
      <c r="EQ339" s="542" t="s">
        <v>102</v>
      </c>
      <c r="ER339" s="542" t="s">
        <v>102</v>
      </c>
      <c r="ES339" s="542" t="s">
        <v>102</v>
      </c>
      <c r="ET339" s="542" t="s">
        <v>102</v>
      </c>
      <c r="EU339" s="542" t="s">
        <v>102</v>
      </c>
      <c r="EV339" s="542" t="s">
        <v>102</v>
      </c>
      <c r="EW339" s="542" t="s">
        <v>102</v>
      </c>
      <c r="EX339" s="542" t="s">
        <v>102</v>
      </c>
      <c r="EY339" s="542" t="s">
        <v>102</v>
      </c>
      <c r="EZ339" s="542" t="s">
        <v>102</v>
      </c>
      <c r="FA339" s="542" t="s">
        <v>102</v>
      </c>
      <c r="FB339" s="542" t="s">
        <v>102</v>
      </c>
      <c r="FC339" s="542" t="s">
        <v>102</v>
      </c>
      <c r="FD339" s="542" t="s">
        <v>102</v>
      </c>
      <c r="FE339" s="542" t="s">
        <v>102</v>
      </c>
      <c r="FF339" s="542" t="s">
        <v>102</v>
      </c>
      <c r="FG339" s="542" t="s">
        <v>102</v>
      </c>
      <c r="FH339" s="542" t="s">
        <v>102</v>
      </c>
      <c r="FI339" s="542" t="s">
        <v>102</v>
      </c>
      <c r="FJ339" s="542" t="s">
        <v>102</v>
      </c>
      <c r="FK339" s="542" t="s">
        <v>102</v>
      </c>
      <c r="FL339" s="542" t="s">
        <v>102</v>
      </c>
      <c r="FM339" s="542" t="s">
        <v>102</v>
      </c>
      <c r="FN339" s="542" t="s">
        <v>102</v>
      </c>
      <c r="FO339" s="542" t="s">
        <v>102</v>
      </c>
      <c r="FP339" s="542" t="s">
        <v>102</v>
      </c>
      <c r="FQ339" s="542" t="s">
        <v>102</v>
      </c>
      <c r="FR339" s="542" t="s">
        <v>102</v>
      </c>
      <c r="FS339" s="542" t="s">
        <v>102</v>
      </c>
      <c r="FT339" s="542" t="s">
        <v>102</v>
      </c>
      <c r="FU339" s="542" t="s">
        <v>102</v>
      </c>
      <c r="FV339" s="542" t="s">
        <v>102</v>
      </c>
      <c r="FW339" s="542" t="s">
        <v>102</v>
      </c>
      <c r="FX339" s="542" t="s">
        <v>102</v>
      </c>
      <c r="FY339" s="542" t="s">
        <v>102</v>
      </c>
      <c r="FZ339" s="542" t="s">
        <v>102</v>
      </c>
      <c r="GA339" s="542" t="s">
        <v>102</v>
      </c>
      <c r="GB339" s="542" t="s">
        <v>102</v>
      </c>
      <c r="GC339" s="542" t="s">
        <v>102</v>
      </c>
      <c r="GD339" s="542" t="s">
        <v>102</v>
      </c>
      <c r="GE339" s="542" t="s">
        <v>102</v>
      </c>
      <c r="GF339" s="542" t="s">
        <v>102</v>
      </c>
      <c r="GG339" s="542" t="s">
        <v>102</v>
      </c>
      <c r="GH339" s="542" t="s">
        <v>102</v>
      </c>
      <c r="GI339" s="542" t="s">
        <v>102</v>
      </c>
      <c r="GJ339" s="542" t="s">
        <v>102</v>
      </c>
      <c r="GK339" s="542" t="s">
        <v>102</v>
      </c>
      <c r="GL339" s="542" t="s">
        <v>102</v>
      </c>
      <c r="GM339" s="542" t="s">
        <v>102</v>
      </c>
      <c r="GN339" s="542" t="s">
        <v>102</v>
      </c>
      <c r="GO339" s="542" t="s">
        <v>102</v>
      </c>
      <c r="GP339" s="542" t="s">
        <v>102</v>
      </c>
      <c r="GQ339" s="542" t="s">
        <v>102</v>
      </c>
      <c r="GR339" s="542" t="s">
        <v>102</v>
      </c>
      <c r="GS339" s="542" t="s">
        <v>102</v>
      </c>
      <c r="GT339" s="542" t="s">
        <v>102</v>
      </c>
      <c r="GU339" s="542" t="s">
        <v>102</v>
      </c>
      <c r="GV339" s="542" t="s">
        <v>102</v>
      </c>
      <c r="GW339" s="542" t="s">
        <v>102</v>
      </c>
      <c r="GX339" s="542" t="s">
        <v>102</v>
      </c>
      <c r="GY339" s="542" t="s">
        <v>102</v>
      </c>
      <c r="GZ339" s="542" t="s">
        <v>102</v>
      </c>
      <c r="HA339" s="542" t="s">
        <v>102</v>
      </c>
      <c r="HB339" s="542" t="s">
        <v>102</v>
      </c>
      <c r="HC339" s="511" t="str">
        <f t="shared" si="5"/>
        <v>2008-800196</v>
      </c>
    </row>
    <row r="340" spans="1:211" s="514" customFormat="1" ht="48" hidden="1" customHeight="1" x14ac:dyDescent="0.15">
      <c r="A340" s="514" t="s">
        <v>4746</v>
      </c>
      <c r="B340" s="519" t="s">
        <v>15042</v>
      </c>
      <c r="C340" s="513">
        <v>40368</v>
      </c>
      <c r="D340" s="519" t="s">
        <v>8419</v>
      </c>
      <c r="E340" s="519" t="s">
        <v>8498</v>
      </c>
      <c r="F340" s="519" t="s">
        <v>8493</v>
      </c>
      <c r="G340" s="513">
        <v>40871</v>
      </c>
      <c r="H340" s="519" t="s">
        <v>15043</v>
      </c>
      <c r="I340" s="519" t="s">
        <v>9374</v>
      </c>
      <c r="J340" s="513">
        <v>40550</v>
      </c>
      <c r="K340" s="519" t="s">
        <v>15044</v>
      </c>
      <c r="L340" s="519"/>
      <c r="M340" s="519"/>
      <c r="N340" s="513">
        <v>40590</v>
      </c>
      <c r="O340" s="513"/>
      <c r="P340" s="519" t="s">
        <v>8625</v>
      </c>
      <c r="Q340" s="513">
        <v>40857</v>
      </c>
      <c r="R340" s="513"/>
      <c r="S340" s="514" t="s">
        <v>15045</v>
      </c>
      <c r="T340" s="514">
        <v>2012</v>
      </c>
      <c r="U340" s="515" t="s">
        <v>13222</v>
      </c>
      <c r="V340" s="514">
        <v>170</v>
      </c>
      <c r="W340" s="514">
        <v>2</v>
      </c>
      <c r="X340" s="514">
        <v>1</v>
      </c>
      <c r="Y340" s="513">
        <v>38845</v>
      </c>
      <c r="Z340" s="512" t="s">
        <v>15046</v>
      </c>
      <c r="AA340" s="512" t="s">
        <v>15047</v>
      </c>
      <c r="AB340" s="513">
        <v>39408</v>
      </c>
      <c r="AC340" s="513">
        <v>39099</v>
      </c>
      <c r="AD340" s="512" t="s">
        <v>15048</v>
      </c>
      <c r="AE340" s="513">
        <v>38887</v>
      </c>
      <c r="AF340" s="512" t="s">
        <v>9163</v>
      </c>
      <c r="AG340" s="512" t="s">
        <v>15047</v>
      </c>
      <c r="AH340" s="516">
        <v>3868474</v>
      </c>
      <c r="AI340" s="513">
        <v>39010</v>
      </c>
      <c r="AJ340" s="513" t="s">
        <v>138</v>
      </c>
      <c r="AK340" s="511" t="s">
        <v>138</v>
      </c>
      <c r="AL340" s="513" t="s">
        <v>138</v>
      </c>
      <c r="AM340" s="511" t="s">
        <v>138</v>
      </c>
      <c r="AN340" s="511" t="s">
        <v>15049</v>
      </c>
      <c r="AO340" s="511" t="s">
        <v>2416</v>
      </c>
      <c r="AP340" s="511" t="s">
        <v>15050</v>
      </c>
      <c r="AQ340" s="511" t="s">
        <v>15051</v>
      </c>
      <c r="AR340" s="511" t="s">
        <v>15051</v>
      </c>
      <c r="AS340" s="511" t="s">
        <v>15052</v>
      </c>
      <c r="AT340" s="511" t="s">
        <v>15052</v>
      </c>
      <c r="AU340" s="511" t="s">
        <v>15053</v>
      </c>
      <c r="AV340" s="511" t="s">
        <v>15054</v>
      </c>
      <c r="AW340" s="511" t="s">
        <v>2417</v>
      </c>
      <c r="AX340" s="511" t="s">
        <v>15053</v>
      </c>
      <c r="AY340" s="511" t="s">
        <v>2418</v>
      </c>
      <c r="AZ340" s="511" t="s">
        <v>15055</v>
      </c>
      <c r="BA340" s="511" t="s">
        <v>2419</v>
      </c>
      <c r="BB340" s="511">
        <v>504229309</v>
      </c>
      <c r="BC340" s="512" t="s">
        <v>2413</v>
      </c>
      <c r="BD340" s="511" t="s">
        <v>2414</v>
      </c>
      <c r="BE340" s="511" t="s">
        <v>15056</v>
      </c>
      <c r="BF340" s="511" t="s">
        <v>2412</v>
      </c>
      <c r="BG340" s="511" t="s">
        <v>15057</v>
      </c>
      <c r="BH340" s="511" t="s">
        <v>8648</v>
      </c>
      <c r="BI340" s="511">
        <v>8</v>
      </c>
      <c r="BJ340" s="511">
        <v>17</v>
      </c>
      <c r="BK340" s="511" t="s">
        <v>138</v>
      </c>
      <c r="BL340" s="511" t="s">
        <v>138</v>
      </c>
      <c r="BM340" s="511" t="s">
        <v>15058</v>
      </c>
      <c r="BN340" s="511" t="s">
        <v>138</v>
      </c>
      <c r="BO340" s="511" t="s">
        <v>9027</v>
      </c>
      <c r="BP340" s="513" t="s">
        <v>138</v>
      </c>
      <c r="BQ340" s="511" t="s">
        <v>138</v>
      </c>
      <c r="BR340" s="511" t="s">
        <v>8482</v>
      </c>
      <c r="BS340" s="511" t="s">
        <v>15059</v>
      </c>
      <c r="BT340" s="511" t="s">
        <v>2415</v>
      </c>
      <c r="BU340" s="511" t="s">
        <v>15060</v>
      </c>
      <c r="BV340" s="511" t="s">
        <v>138</v>
      </c>
      <c r="BW340" s="511">
        <v>2</v>
      </c>
      <c r="BX340" s="511" t="s">
        <v>15061</v>
      </c>
      <c r="BY340" s="511" t="s">
        <v>138</v>
      </c>
      <c r="BZ340" s="511">
        <v>40</v>
      </c>
      <c r="CA340" s="511" t="s">
        <v>15062</v>
      </c>
      <c r="CB340" s="517" t="s">
        <v>15063</v>
      </c>
      <c r="CC340" s="511" t="s">
        <v>138</v>
      </c>
      <c r="CD340" s="511" t="s">
        <v>5594</v>
      </c>
      <c r="CE340" s="542" t="s">
        <v>15064</v>
      </c>
      <c r="CF340" s="542" t="s">
        <v>15065</v>
      </c>
      <c r="CG340" s="542" t="s">
        <v>15066</v>
      </c>
      <c r="CH340" s="542" t="s">
        <v>15067</v>
      </c>
      <c r="CI340" s="542" t="s">
        <v>15068</v>
      </c>
      <c r="CJ340" s="542" t="s">
        <v>15069</v>
      </c>
      <c r="CK340" s="542" t="s">
        <v>15070</v>
      </c>
      <c r="CL340" s="542" t="s">
        <v>15071</v>
      </c>
      <c r="CM340" s="542" t="s">
        <v>15072</v>
      </c>
      <c r="CN340" s="542" t="s">
        <v>15073</v>
      </c>
      <c r="CO340" s="542" t="s">
        <v>102</v>
      </c>
      <c r="CP340" s="542" t="s">
        <v>102</v>
      </c>
      <c r="CQ340" s="542" t="s">
        <v>102</v>
      </c>
      <c r="CR340" s="542" t="s">
        <v>102</v>
      </c>
      <c r="CS340" s="542" t="s">
        <v>102</v>
      </c>
      <c r="CT340" s="542" t="s">
        <v>102</v>
      </c>
      <c r="CU340" s="542" t="s">
        <v>102</v>
      </c>
      <c r="CV340" s="542" t="s">
        <v>102</v>
      </c>
      <c r="CW340" s="542" t="s">
        <v>102</v>
      </c>
      <c r="CX340" s="542" t="s">
        <v>102</v>
      </c>
      <c r="CY340" s="542" t="s">
        <v>102</v>
      </c>
      <c r="CZ340" s="542" t="s">
        <v>102</v>
      </c>
      <c r="DA340" s="542" t="s">
        <v>102</v>
      </c>
      <c r="DB340" s="542" t="s">
        <v>102</v>
      </c>
      <c r="DC340" s="542" t="s">
        <v>102</v>
      </c>
      <c r="DD340" s="542" t="s">
        <v>102</v>
      </c>
      <c r="DE340" s="542" t="s">
        <v>102</v>
      </c>
      <c r="DF340" s="542" t="s">
        <v>102</v>
      </c>
      <c r="DG340" s="542" t="s">
        <v>102</v>
      </c>
      <c r="DH340" s="542" t="s">
        <v>102</v>
      </c>
      <c r="DI340" s="542" t="s">
        <v>102</v>
      </c>
      <c r="DJ340" s="542" t="s">
        <v>102</v>
      </c>
      <c r="DK340" s="542" t="s">
        <v>102</v>
      </c>
      <c r="DL340" s="542" t="s">
        <v>102</v>
      </c>
      <c r="DM340" s="542" t="s">
        <v>102</v>
      </c>
      <c r="DN340" s="542" t="s">
        <v>102</v>
      </c>
      <c r="DO340" s="542" t="s">
        <v>102</v>
      </c>
      <c r="DP340" s="542" t="s">
        <v>102</v>
      </c>
      <c r="DQ340" s="542" t="s">
        <v>102</v>
      </c>
      <c r="DR340" s="542" t="s">
        <v>102</v>
      </c>
      <c r="DS340" s="542" t="s">
        <v>102</v>
      </c>
      <c r="DT340" s="542" t="s">
        <v>102</v>
      </c>
      <c r="DU340" s="542" t="s">
        <v>102</v>
      </c>
      <c r="DV340" s="542" t="s">
        <v>102</v>
      </c>
      <c r="DW340" s="542" t="s">
        <v>102</v>
      </c>
      <c r="DX340" s="542" t="s">
        <v>102</v>
      </c>
      <c r="DY340" s="542" t="s">
        <v>102</v>
      </c>
      <c r="DZ340" s="542" t="s">
        <v>102</v>
      </c>
      <c r="EA340" s="542" t="s">
        <v>102</v>
      </c>
      <c r="EB340" s="542" t="s">
        <v>102</v>
      </c>
      <c r="EC340" s="542" t="s">
        <v>102</v>
      </c>
      <c r="ED340" s="542" t="s">
        <v>102</v>
      </c>
      <c r="EE340" s="542" t="s">
        <v>102</v>
      </c>
      <c r="EF340" s="542" t="s">
        <v>102</v>
      </c>
      <c r="EG340" s="542" t="s">
        <v>102</v>
      </c>
      <c r="EH340" s="542" t="s">
        <v>102</v>
      </c>
      <c r="EI340" s="542" t="s">
        <v>102</v>
      </c>
      <c r="EJ340" s="542" t="s">
        <v>102</v>
      </c>
      <c r="EK340" s="542" t="s">
        <v>102</v>
      </c>
      <c r="EL340" s="542" t="s">
        <v>102</v>
      </c>
      <c r="EM340" s="542" t="s">
        <v>102</v>
      </c>
      <c r="EN340" s="542" t="s">
        <v>102</v>
      </c>
      <c r="EO340" s="542" t="s">
        <v>102</v>
      </c>
      <c r="EP340" s="542" t="s">
        <v>102</v>
      </c>
      <c r="EQ340" s="542" t="s">
        <v>102</v>
      </c>
      <c r="ER340" s="542" t="s">
        <v>102</v>
      </c>
      <c r="ES340" s="542" t="s">
        <v>102</v>
      </c>
      <c r="ET340" s="542" t="s">
        <v>102</v>
      </c>
      <c r="EU340" s="542" t="s">
        <v>102</v>
      </c>
      <c r="EV340" s="542" t="s">
        <v>102</v>
      </c>
      <c r="EW340" s="542" t="s">
        <v>102</v>
      </c>
      <c r="EX340" s="542" t="s">
        <v>102</v>
      </c>
      <c r="EY340" s="542" t="s">
        <v>102</v>
      </c>
      <c r="EZ340" s="542" t="s">
        <v>102</v>
      </c>
      <c r="FA340" s="542" t="s">
        <v>102</v>
      </c>
      <c r="FB340" s="542" t="s">
        <v>102</v>
      </c>
      <c r="FC340" s="542" t="s">
        <v>102</v>
      </c>
      <c r="FD340" s="542" t="s">
        <v>102</v>
      </c>
      <c r="FE340" s="542" t="s">
        <v>102</v>
      </c>
      <c r="FF340" s="542" t="s">
        <v>102</v>
      </c>
      <c r="FG340" s="542" t="s">
        <v>102</v>
      </c>
      <c r="FH340" s="542" t="s">
        <v>102</v>
      </c>
      <c r="FI340" s="542" t="s">
        <v>102</v>
      </c>
      <c r="FJ340" s="542" t="s">
        <v>102</v>
      </c>
      <c r="FK340" s="542" t="s">
        <v>102</v>
      </c>
      <c r="FL340" s="542" t="s">
        <v>102</v>
      </c>
      <c r="FM340" s="542" t="s">
        <v>102</v>
      </c>
      <c r="FN340" s="542" t="s">
        <v>102</v>
      </c>
      <c r="FO340" s="542" t="s">
        <v>102</v>
      </c>
      <c r="FP340" s="542" t="s">
        <v>102</v>
      </c>
      <c r="FQ340" s="542" t="s">
        <v>102</v>
      </c>
      <c r="FR340" s="542" t="s">
        <v>102</v>
      </c>
      <c r="FS340" s="542" t="s">
        <v>102</v>
      </c>
      <c r="FT340" s="542" t="s">
        <v>102</v>
      </c>
      <c r="FU340" s="542" t="s">
        <v>102</v>
      </c>
      <c r="FV340" s="542" t="s">
        <v>102</v>
      </c>
      <c r="FW340" s="542" t="s">
        <v>102</v>
      </c>
      <c r="FX340" s="542" t="s">
        <v>102</v>
      </c>
      <c r="FY340" s="542" t="s">
        <v>102</v>
      </c>
      <c r="FZ340" s="542" t="s">
        <v>102</v>
      </c>
      <c r="GA340" s="542" t="s">
        <v>102</v>
      </c>
      <c r="GB340" s="542" t="s">
        <v>102</v>
      </c>
      <c r="GC340" s="542" t="s">
        <v>102</v>
      </c>
      <c r="GD340" s="542" t="s">
        <v>102</v>
      </c>
      <c r="GE340" s="542" t="s">
        <v>102</v>
      </c>
      <c r="GF340" s="542" t="s">
        <v>102</v>
      </c>
      <c r="GG340" s="542" t="s">
        <v>102</v>
      </c>
      <c r="GH340" s="542" t="s">
        <v>102</v>
      </c>
      <c r="GI340" s="542" t="s">
        <v>102</v>
      </c>
      <c r="GJ340" s="542" t="s">
        <v>102</v>
      </c>
      <c r="GK340" s="542" t="s">
        <v>102</v>
      </c>
      <c r="GL340" s="542" t="s">
        <v>102</v>
      </c>
      <c r="GM340" s="542" t="s">
        <v>102</v>
      </c>
      <c r="GN340" s="542" t="s">
        <v>102</v>
      </c>
      <c r="GO340" s="542" t="s">
        <v>102</v>
      </c>
      <c r="GP340" s="542" t="s">
        <v>102</v>
      </c>
      <c r="GQ340" s="542" t="s">
        <v>102</v>
      </c>
      <c r="GR340" s="542" t="s">
        <v>102</v>
      </c>
      <c r="GS340" s="542" t="s">
        <v>102</v>
      </c>
      <c r="GT340" s="542" t="s">
        <v>102</v>
      </c>
      <c r="GU340" s="542" t="s">
        <v>102</v>
      </c>
      <c r="GV340" s="542" t="s">
        <v>102</v>
      </c>
      <c r="GW340" s="542" t="s">
        <v>102</v>
      </c>
      <c r="GX340" s="542" t="s">
        <v>102</v>
      </c>
      <c r="GY340" s="542" t="s">
        <v>102</v>
      </c>
      <c r="GZ340" s="542" t="s">
        <v>102</v>
      </c>
      <c r="HA340" s="542" t="s">
        <v>102</v>
      </c>
      <c r="HB340" s="542" t="s">
        <v>102</v>
      </c>
      <c r="HC340" s="511" t="str">
        <f t="shared" si="5"/>
        <v>2010-800115</v>
      </c>
    </row>
    <row r="341" spans="1:211" s="514" customFormat="1" ht="48" hidden="1" customHeight="1" x14ac:dyDescent="0.15">
      <c r="A341" s="514" t="s">
        <v>4746</v>
      </c>
      <c r="B341" s="519" t="s">
        <v>15074</v>
      </c>
      <c r="C341" s="513">
        <v>40779</v>
      </c>
      <c r="D341" s="519" t="s">
        <v>8419</v>
      </c>
      <c r="E341" s="519" t="s">
        <v>8498</v>
      </c>
      <c r="F341" s="519" t="s">
        <v>8421</v>
      </c>
      <c r="G341" s="513">
        <v>41060</v>
      </c>
      <c r="H341" s="519" t="s">
        <v>15043</v>
      </c>
      <c r="I341" s="519" t="s">
        <v>8500</v>
      </c>
      <c r="J341" s="513">
        <v>41019</v>
      </c>
      <c r="K341" s="519"/>
      <c r="L341" s="519"/>
      <c r="M341" s="519"/>
      <c r="N341" s="513"/>
      <c r="O341" s="513"/>
      <c r="P341" s="519"/>
      <c r="Q341" s="513"/>
      <c r="R341" s="513"/>
      <c r="S341" s="514" t="s">
        <v>15075</v>
      </c>
      <c r="T341" s="514">
        <v>2012</v>
      </c>
      <c r="U341" s="515" t="s">
        <v>13222</v>
      </c>
      <c r="V341" s="514">
        <v>170</v>
      </c>
      <c r="W341" s="514">
        <v>2</v>
      </c>
      <c r="X341" s="514">
        <v>2</v>
      </c>
      <c r="Y341" s="513">
        <v>38845</v>
      </c>
      <c r="Z341" s="512" t="s">
        <v>15046</v>
      </c>
      <c r="AA341" s="512" t="s">
        <v>15047</v>
      </c>
      <c r="AB341" s="513">
        <v>39408</v>
      </c>
      <c r="AC341" s="513">
        <v>39099</v>
      </c>
      <c r="AD341" s="512" t="s">
        <v>15048</v>
      </c>
      <c r="AE341" s="513">
        <v>38887</v>
      </c>
      <c r="AF341" s="512" t="s">
        <v>9163</v>
      </c>
      <c r="AG341" s="512" t="s">
        <v>15047</v>
      </c>
      <c r="AH341" s="516">
        <v>3868474</v>
      </c>
      <c r="AI341" s="513">
        <v>39010</v>
      </c>
      <c r="AJ341" s="513" t="s">
        <v>138</v>
      </c>
      <c r="AK341" s="511" t="s">
        <v>138</v>
      </c>
      <c r="AL341" s="513" t="s">
        <v>138</v>
      </c>
      <c r="AM341" s="511" t="s">
        <v>138</v>
      </c>
      <c r="AN341" s="511" t="s">
        <v>15049</v>
      </c>
      <c r="AO341" s="511" t="s">
        <v>2416</v>
      </c>
      <c r="AP341" s="511" t="s">
        <v>15050</v>
      </c>
      <c r="AQ341" s="511" t="s">
        <v>15051</v>
      </c>
      <c r="AR341" s="511" t="s">
        <v>15051</v>
      </c>
      <c r="AS341" s="511" t="s">
        <v>15052</v>
      </c>
      <c r="AT341" s="511" t="s">
        <v>15052</v>
      </c>
      <c r="AU341" s="511" t="s">
        <v>15053</v>
      </c>
      <c r="AV341" s="511" t="s">
        <v>15054</v>
      </c>
      <c r="AW341" s="511" t="s">
        <v>2417</v>
      </c>
      <c r="AX341" s="511" t="s">
        <v>15053</v>
      </c>
      <c r="AY341" s="511" t="s">
        <v>2418</v>
      </c>
      <c r="AZ341" s="511" t="s">
        <v>15055</v>
      </c>
      <c r="BA341" s="511" t="s">
        <v>2419</v>
      </c>
      <c r="BB341" s="511">
        <v>504229309</v>
      </c>
      <c r="BC341" s="512" t="s">
        <v>2413</v>
      </c>
      <c r="BD341" s="511" t="s">
        <v>2414</v>
      </c>
      <c r="BE341" s="511" t="s">
        <v>15056</v>
      </c>
      <c r="BF341" s="511" t="s">
        <v>2412</v>
      </c>
      <c r="BG341" s="511" t="s">
        <v>15057</v>
      </c>
      <c r="BH341" s="511" t="s">
        <v>8648</v>
      </c>
      <c r="BI341" s="511">
        <v>8</v>
      </c>
      <c r="BJ341" s="511">
        <v>17</v>
      </c>
      <c r="BK341" s="511" t="s">
        <v>138</v>
      </c>
      <c r="BL341" s="511" t="s">
        <v>138</v>
      </c>
      <c r="BM341" s="511" t="s">
        <v>15058</v>
      </c>
      <c r="BN341" s="511" t="s">
        <v>138</v>
      </c>
      <c r="BO341" s="511" t="s">
        <v>9027</v>
      </c>
      <c r="BP341" s="513" t="s">
        <v>138</v>
      </c>
      <c r="BQ341" s="511" t="s">
        <v>138</v>
      </c>
      <c r="BR341" s="511" t="s">
        <v>8482</v>
      </c>
      <c r="BS341" s="511" t="s">
        <v>15059</v>
      </c>
      <c r="BT341" s="511" t="s">
        <v>2415</v>
      </c>
      <c r="BU341" s="511" t="s">
        <v>15060</v>
      </c>
      <c r="BV341" s="511" t="s">
        <v>138</v>
      </c>
      <c r="BW341" s="511">
        <v>2</v>
      </c>
      <c r="BX341" s="511" t="s">
        <v>15061</v>
      </c>
      <c r="BY341" s="511" t="s">
        <v>138</v>
      </c>
      <c r="BZ341" s="511">
        <v>40</v>
      </c>
      <c r="CA341" s="511" t="s">
        <v>15062</v>
      </c>
      <c r="CB341" s="511" t="s">
        <v>15076</v>
      </c>
      <c r="CC341" s="511" t="s">
        <v>138</v>
      </c>
      <c r="CD341" s="511" t="s">
        <v>5594</v>
      </c>
      <c r="CE341" s="542" t="s">
        <v>102</v>
      </c>
      <c r="CF341" s="542" t="s">
        <v>102</v>
      </c>
      <c r="CG341" s="542" t="s">
        <v>102</v>
      </c>
      <c r="CH341" s="542" t="s">
        <v>102</v>
      </c>
      <c r="CI341" s="542" t="s">
        <v>102</v>
      </c>
      <c r="CJ341" s="542" t="s">
        <v>102</v>
      </c>
      <c r="CK341" s="542" t="s">
        <v>102</v>
      </c>
      <c r="CL341" s="542" t="s">
        <v>102</v>
      </c>
      <c r="CM341" s="542" t="s">
        <v>102</v>
      </c>
      <c r="CN341" s="542" t="s">
        <v>102</v>
      </c>
      <c r="CO341" s="542" t="s">
        <v>15077</v>
      </c>
      <c r="CP341" s="542" t="s">
        <v>15078</v>
      </c>
      <c r="CQ341" s="542" t="s">
        <v>15079</v>
      </c>
      <c r="CR341" s="542" t="s">
        <v>15080</v>
      </c>
      <c r="CS341" s="542" t="s">
        <v>15081</v>
      </c>
      <c r="CT341" s="542" t="s">
        <v>15082</v>
      </c>
      <c r="CU341" s="542" t="s">
        <v>15083</v>
      </c>
      <c r="CV341" s="542" t="s">
        <v>15084</v>
      </c>
      <c r="CW341" s="542" t="s">
        <v>15085</v>
      </c>
      <c r="CX341" s="542" t="s">
        <v>15086</v>
      </c>
      <c r="CY341" s="542" t="s">
        <v>15087</v>
      </c>
      <c r="CZ341" s="542" t="s">
        <v>15088</v>
      </c>
      <c r="DA341" s="542" t="s">
        <v>15089</v>
      </c>
      <c r="DB341" s="542" t="s">
        <v>15090</v>
      </c>
      <c r="DC341" s="542" t="s">
        <v>15091</v>
      </c>
      <c r="DD341" s="542" t="s">
        <v>15092</v>
      </c>
      <c r="DE341" s="542" t="s">
        <v>15093</v>
      </c>
      <c r="DF341" s="542" t="s">
        <v>15094</v>
      </c>
      <c r="DG341" s="542" t="s">
        <v>15095</v>
      </c>
      <c r="DH341" s="542" t="s">
        <v>15096</v>
      </c>
      <c r="DI341" s="542" t="s">
        <v>15097</v>
      </c>
      <c r="DJ341" s="542" t="s">
        <v>15098</v>
      </c>
      <c r="DK341" s="542" t="s">
        <v>15099</v>
      </c>
      <c r="DL341" s="542" t="s">
        <v>15100</v>
      </c>
      <c r="DM341" s="542" t="s">
        <v>15101</v>
      </c>
      <c r="DN341" s="542" t="s">
        <v>15102</v>
      </c>
      <c r="DO341" s="542" t="s">
        <v>102</v>
      </c>
      <c r="DP341" s="542" t="s">
        <v>102</v>
      </c>
      <c r="DQ341" s="542" t="s">
        <v>102</v>
      </c>
      <c r="DR341" s="542" t="s">
        <v>102</v>
      </c>
      <c r="DS341" s="542" t="s">
        <v>102</v>
      </c>
      <c r="DT341" s="542" t="s">
        <v>102</v>
      </c>
      <c r="DU341" s="542" t="s">
        <v>102</v>
      </c>
      <c r="DV341" s="542" t="s">
        <v>102</v>
      </c>
      <c r="DW341" s="542" t="s">
        <v>102</v>
      </c>
      <c r="DX341" s="542" t="s">
        <v>102</v>
      </c>
      <c r="DY341" s="542" t="s">
        <v>102</v>
      </c>
      <c r="DZ341" s="542" t="s">
        <v>102</v>
      </c>
      <c r="EA341" s="542" t="s">
        <v>102</v>
      </c>
      <c r="EB341" s="542" t="s">
        <v>102</v>
      </c>
      <c r="EC341" s="542" t="s">
        <v>102</v>
      </c>
      <c r="ED341" s="542" t="s">
        <v>102</v>
      </c>
      <c r="EE341" s="542" t="s">
        <v>102</v>
      </c>
      <c r="EF341" s="542" t="s">
        <v>102</v>
      </c>
      <c r="EG341" s="542" t="s">
        <v>102</v>
      </c>
      <c r="EH341" s="542" t="s">
        <v>102</v>
      </c>
      <c r="EI341" s="542" t="s">
        <v>102</v>
      </c>
      <c r="EJ341" s="542" t="s">
        <v>102</v>
      </c>
      <c r="EK341" s="542" t="s">
        <v>102</v>
      </c>
      <c r="EL341" s="542" t="s">
        <v>102</v>
      </c>
      <c r="EM341" s="542" t="s">
        <v>102</v>
      </c>
      <c r="EN341" s="542" t="s">
        <v>102</v>
      </c>
      <c r="EO341" s="542" t="s">
        <v>102</v>
      </c>
      <c r="EP341" s="542" t="s">
        <v>102</v>
      </c>
      <c r="EQ341" s="542" t="s">
        <v>102</v>
      </c>
      <c r="ER341" s="542" t="s">
        <v>102</v>
      </c>
      <c r="ES341" s="542" t="s">
        <v>102</v>
      </c>
      <c r="ET341" s="542" t="s">
        <v>102</v>
      </c>
      <c r="EU341" s="542" t="s">
        <v>102</v>
      </c>
      <c r="EV341" s="542" t="s">
        <v>102</v>
      </c>
      <c r="EW341" s="542" t="s">
        <v>102</v>
      </c>
      <c r="EX341" s="542" t="s">
        <v>102</v>
      </c>
      <c r="EY341" s="542" t="s">
        <v>102</v>
      </c>
      <c r="EZ341" s="542" t="s">
        <v>102</v>
      </c>
      <c r="FA341" s="542" t="s">
        <v>102</v>
      </c>
      <c r="FB341" s="542" t="s">
        <v>102</v>
      </c>
      <c r="FC341" s="542" t="s">
        <v>102</v>
      </c>
      <c r="FD341" s="542" t="s">
        <v>102</v>
      </c>
      <c r="FE341" s="542" t="s">
        <v>102</v>
      </c>
      <c r="FF341" s="542" t="s">
        <v>102</v>
      </c>
      <c r="FG341" s="542" t="s">
        <v>102</v>
      </c>
      <c r="FH341" s="542" t="s">
        <v>102</v>
      </c>
      <c r="FI341" s="542" t="s">
        <v>102</v>
      </c>
      <c r="FJ341" s="542" t="s">
        <v>102</v>
      </c>
      <c r="FK341" s="542" t="s">
        <v>102</v>
      </c>
      <c r="FL341" s="542" t="s">
        <v>102</v>
      </c>
      <c r="FM341" s="542" t="s">
        <v>102</v>
      </c>
      <c r="FN341" s="542" t="s">
        <v>102</v>
      </c>
      <c r="FO341" s="542" t="s">
        <v>102</v>
      </c>
      <c r="FP341" s="542" t="s">
        <v>102</v>
      </c>
      <c r="FQ341" s="542" t="s">
        <v>102</v>
      </c>
      <c r="FR341" s="542" t="s">
        <v>102</v>
      </c>
      <c r="FS341" s="542" t="s">
        <v>102</v>
      </c>
      <c r="FT341" s="542" t="s">
        <v>102</v>
      </c>
      <c r="FU341" s="542" t="s">
        <v>102</v>
      </c>
      <c r="FV341" s="542" t="s">
        <v>102</v>
      </c>
      <c r="FW341" s="542" t="s">
        <v>102</v>
      </c>
      <c r="FX341" s="542" t="s">
        <v>102</v>
      </c>
      <c r="FY341" s="542" t="s">
        <v>102</v>
      </c>
      <c r="FZ341" s="542" t="s">
        <v>102</v>
      </c>
      <c r="GA341" s="542" t="s">
        <v>102</v>
      </c>
      <c r="GB341" s="542" t="s">
        <v>102</v>
      </c>
      <c r="GC341" s="542" t="s">
        <v>102</v>
      </c>
      <c r="GD341" s="542" t="s">
        <v>102</v>
      </c>
      <c r="GE341" s="542" t="s">
        <v>102</v>
      </c>
      <c r="GF341" s="542" t="s">
        <v>102</v>
      </c>
      <c r="GG341" s="542" t="s">
        <v>102</v>
      </c>
      <c r="GH341" s="542" t="s">
        <v>102</v>
      </c>
      <c r="GI341" s="542" t="s">
        <v>102</v>
      </c>
      <c r="GJ341" s="542" t="s">
        <v>102</v>
      </c>
      <c r="GK341" s="542" t="s">
        <v>102</v>
      </c>
      <c r="GL341" s="542" t="s">
        <v>102</v>
      </c>
      <c r="GM341" s="542" t="s">
        <v>102</v>
      </c>
      <c r="GN341" s="542" t="s">
        <v>102</v>
      </c>
      <c r="GO341" s="542" t="s">
        <v>102</v>
      </c>
      <c r="GP341" s="542" t="s">
        <v>102</v>
      </c>
      <c r="GQ341" s="542" t="s">
        <v>102</v>
      </c>
      <c r="GR341" s="542" t="s">
        <v>102</v>
      </c>
      <c r="GS341" s="542" t="s">
        <v>102</v>
      </c>
      <c r="GT341" s="542" t="s">
        <v>102</v>
      </c>
      <c r="GU341" s="542" t="s">
        <v>102</v>
      </c>
      <c r="GV341" s="542" t="s">
        <v>102</v>
      </c>
      <c r="GW341" s="542" t="s">
        <v>102</v>
      </c>
      <c r="GX341" s="542" t="s">
        <v>102</v>
      </c>
      <c r="GY341" s="542" t="s">
        <v>102</v>
      </c>
      <c r="GZ341" s="542" t="s">
        <v>102</v>
      </c>
      <c r="HA341" s="542" t="s">
        <v>102</v>
      </c>
      <c r="HB341" s="542" t="s">
        <v>102</v>
      </c>
      <c r="HC341" s="511" t="str">
        <f t="shared" si="5"/>
        <v>2011-800144</v>
      </c>
    </row>
    <row r="342" spans="1:211" s="514" customFormat="1" ht="48" hidden="1" customHeight="1" x14ac:dyDescent="0.15">
      <c r="A342" s="514" t="s">
        <v>4747</v>
      </c>
      <c r="B342" s="519" t="s">
        <v>15103</v>
      </c>
      <c r="C342" s="513">
        <v>39780</v>
      </c>
      <c r="D342" s="519" t="s">
        <v>8419</v>
      </c>
      <c r="E342" s="519" t="s">
        <v>8420</v>
      </c>
      <c r="F342" s="519" t="s">
        <v>8421</v>
      </c>
      <c r="G342" s="513">
        <v>40527</v>
      </c>
      <c r="H342" s="519" t="s">
        <v>2434</v>
      </c>
      <c r="I342" s="519" t="s">
        <v>10051</v>
      </c>
      <c r="J342" s="513">
        <v>40514</v>
      </c>
      <c r="K342" s="519"/>
      <c r="L342" s="519"/>
      <c r="M342" s="519"/>
      <c r="N342" s="513"/>
      <c r="O342" s="513"/>
      <c r="P342" s="519"/>
      <c r="Q342" s="513"/>
      <c r="R342" s="513"/>
      <c r="S342" s="514" t="s">
        <v>15104</v>
      </c>
      <c r="T342" s="514">
        <v>2012</v>
      </c>
      <c r="U342" s="515" t="s">
        <v>13222</v>
      </c>
      <c r="V342" s="514">
        <v>171</v>
      </c>
      <c r="W342" s="514">
        <v>2</v>
      </c>
      <c r="X342" s="514">
        <v>1</v>
      </c>
      <c r="Y342" s="513">
        <v>38887</v>
      </c>
      <c r="Z342" s="512" t="s">
        <v>15105</v>
      </c>
      <c r="AA342" s="512" t="s">
        <v>15106</v>
      </c>
      <c r="AB342" s="513">
        <v>39443</v>
      </c>
      <c r="AC342" s="513">
        <v>40625</v>
      </c>
      <c r="AD342" s="512" t="s">
        <v>15107</v>
      </c>
      <c r="AE342" s="513">
        <v>39542</v>
      </c>
      <c r="AF342" s="512" t="s">
        <v>11428</v>
      </c>
      <c r="AG342" s="512" t="s">
        <v>15106</v>
      </c>
      <c r="AH342" s="516">
        <v>4657158</v>
      </c>
      <c r="AI342" s="513">
        <v>40550</v>
      </c>
      <c r="AJ342" s="513" t="s">
        <v>138</v>
      </c>
      <c r="AK342" s="511" t="s">
        <v>138</v>
      </c>
      <c r="AL342" s="513" t="s">
        <v>138</v>
      </c>
      <c r="AM342" s="511" t="s">
        <v>138</v>
      </c>
      <c r="AN342" s="511" t="s">
        <v>15108</v>
      </c>
      <c r="AO342" s="511" t="s">
        <v>2436</v>
      </c>
      <c r="AP342" s="511" t="s">
        <v>15109</v>
      </c>
      <c r="AQ342" s="511" t="s">
        <v>15110</v>
      </c>
      <c r="AR342" s="511" t="s">
        <v>15111</v>
      </c>
      <c r="AS342" s="511" t="s">
        <v>2437</v>
      </c>
      <c r="AT342" s="511" t="s">
        <v>2437</v>
      </c>
      <c r="AU342" s="511" t="s">
        <v>15112</v>
      </c>
      <c r="AV342" s="511" t="s">
        <v>15113</v>
      </c>
      <c r="AW342" s="511" t="s">
        <v>2437</v>
      </c>
      <c r="AX342" s="511" t="s">
        <v>15112</v>
      </c>
      <c r="AY342" s="511" t="s">
        <v>2438</v>
      </c>
      <c r="AZ342" s="511" t="s">
        <v>2438</v>
      </c>
      <c r="BA342" s="511" t="s">
        <v>138</v>
      </c>
      <c r="BB342" s="511">
        <v>506210853</v>
      </c>
      <c r="BC342" s="512" t="s">
        <v>2434</v>
      </c>
      <c r="BD342" s="511" t="s">
        <v>2435</v>
      </c>
      <c r="BE342" s="511" t="s">
        <v>11777</v>
      </c>
      <c r="BF342" s="511" t="s">
        <v>2433</v>
      </c>
      <c r="BG342" s="511" t="s">
        <v>15114</v>
      </c>
      <c r="BH342" s="511" t="s">
        <v>8648</v>
      </c>
      <c r="BI342" s="511">
        <v>2</v>
      </c>
      <c r="BJ342" s="511">
        <v>9</v>
      </c>
      <c r="BK342" s="511" t="s">
        <v>138</v>
      </c>
      <c r="BL342" s="511" t="s">
        <v>138</v>
      </c>
      <c r="BM342" s="511" t="s">
        <v>15115</v>
      </c>
      <c r="BN342" s="511" t="s">
        <v>138</v>
      </c>
      <c r="BO342" s="511" t="s">
        <v>9027</v>
      </c>
      <c r="BP342" s="513" t="s">
        <v>138</v>
      </c>
      <c r="BQ342" s="511" t="s">
        <v>138</v>
      </c>
      <c r="BR342" s="511" t="s">
        <v>8445</v>
      </c>
      <c r="BS342" s="511" t="s">
        <v>15116</v>
      </c>
      <c r="BT342" s="511" t="s">
        <v>138</v>
      </c>
      <c r="BU342" s="511" t="s">
        <v>15117</v>
      </c>
      <c r="BV342" s="511">
        <v>1</v>
      </c>
      <c r="BW342" s="511">
        <v>1</v>
      </c>
      <c r="BX342" s="511" t="s">
        <v>15118</v>
      </c>
      <c r="BY342" s="511" t="s">
        <v>15119</v>
      </c>
      <c r="BZ342" s="511">
        <v>16</v>
      </c>
      <c r="CA342" s="511" t="s">
        <v>15120</v>
      </c>
      <c r="CB342" s="511" t="s">
        <v>15121</v>
      </c>
      <c r="CC342" s="511" t="s">
        <v>138</v>
      </c>
      <c r="CD342" s="511" t="s">
        <v>5599</v>
      </c>
      <c r="CE342" s="542" t="s">
        <v>102</v>
      </c>
      <c r="CF342" s="542" t="s">
        <v>102</v>
      </c>
      <c r="CG342" s="542" t="s">
        <v>102</v>
      </c>
      <c r="CH342" s="542" t="s">
        <v>102</v>
      </c>
      <c r="CI342" s="542" t="s">
        <v>102</v>
      </c>
      <c r="CJ342" s="542" t="s">
        <v>102</v>
      </c>
      <c r="CK342" s="542" t="s">
        <v>102</v>
      </c>
      <c r="CL342" s="542" t="s">
        <v>102</v>
      </c>
      <c r="CM342" s="542" t="s">
        <v>102</v>
      </c>
      <c r="CN342" s="542" t="s">
        <v>102</v>
      </c>
      <c r="CO342" s="542" t="s">
        <v>102</v>
      </c>
      <c r="CP342" s="542" t="s">
        <v>102</v>
      </c>
      <c r="CQ342" s="542" t="s">
        <v>102</v>
      </c>
      <c r="CR342" s="542" t="s">
        <v>102</v>
      </c>
      <c r="CS342" s="542" t="s">
        <v>102</v>
      </c>
      <c r="CT342" s="542" t="s">
        <v>102</v>
      </c>
      <c r="CU342" s="542" t="s">
        <v>102</v>
      </c>
      <c r="CV342" s="542" t="s">
        <v>102</v>
      </c>
      <c r="CW342" s="542" t="s">
        <v>102</v>
      </c>
      <c r="CX342" s="542" t="s">
        <v>102</v>
      </c>
      <c r="CY342" s="542" t="s">
        <v>102</v>
      </c>
      <c r="CZ342" s="542" t="s">
        <v>102</v>
      </c>
      <c r="DA342" s="542" t="s">
        <v>102</v>
      </c>
      <c r="DB342" s="542" t="s">
        <v>102</v>
      </c>
      <c r="DC342" s="542" t="s">
        <v>102</v>
      </c>
      <c r="DD342" s="542" t="s">
        <v>102</v>
      </c>
      <c r="DE342" s="542" t="s">
        <v>102</v>
      </c>
      <c r="DF342" s="542" t="s">
        <v>102</v>
      </c>
      <c r="DG342" s="542" t="s">
        <v>102</v>
      </c>
      <c r="DH342" s="542" t="s">
        <v>102</v>
      </c>
      <c r="DI342" s="542" t="s">
        <v>102</v>
      </c>
      <c r="DJ342" s="542" t="s">
        <v>102</v>
      </c>
      <c r="DK342" s="542" t="s">
        <v>102</v>
      </c>
      <c r="DL342" s="542" t="s">
        <v>102</v>
      </c>
      <c r="DM342" s="542" t="s">
        <v>102</v>
      </c>
      <c r="DN342" s="542" t="s">
        <v>102</v>
      </c>
      <c r="DO342" s="542" t="s">
        <v>102</v>
      </c>
      <c r="DP342" s="542" t="s">
        <v>102</v>
      </c>
      <c r="DQ342" s="542" t="s">
        <v>102</v>
      </c>
      <c r="DR342" s="542" t="s">
        <v>102</v>
      </c>
      <c r="DS342" s="542" t="s">
        <v>102</v>
      </c>
      <c r="DT342" s="542" t="s">
        <v>102</v>
      </c>
      <c r="DU342" s="542" t="s">
        <v>102</v>
      </c>
      <c r="DV342" s="542" t="s">
        <v>102</v>
      </c>
      <c r="DW342" s="542" t="s">
        <v>102</v>
      </c>
      <c r="DX342" s="542" t="s">
        <v>102</v>
      </c>
      <c r="DY342" s="542" t="s">
        <v>102</v>
      </c>
      <c r="DZ342" s="542" t="s">
        <v>102</v>
      </c>
      <c r="EA342" s="542" t="s">
        <v>102</v>
      </c>
      <c r="EB342" s="542" t="s">
        <v>102</v>
      </c>
      <c r="EC342" s="542" t="s">
        <v>102</v>
      </c>
      <c r="ED342" s="542" t="s">
        <v>102</v>
      </c>
      <c r="EE342" s="542" t="s">
        <v>102</v>
      </c>
      <c r="EF342" s="542" t="s">
        <v>102</v>
      </c>
      <c r="EG342" s="542" t="s">
        <v>102</v>
      </c>
      <c r="EH342" s="542" t="s">
        <v>102</v>
      </c>
      <c r="EI342" s="542" t="s">
        <v>102</v>
      </c>
      <c r="EJ342" s="542" t="s">
        <v>102</v>
      </c>
      <c r="EK342" s="542" t="s">
        <v>102</v>
      </c>
      <c r="EL342" s="542" t="s">
        <v>102</v>
      </c>
      <c r="EM342" s="542" t="s">
        <v>102</v>
      </c>
      <c r="EN342" s="542" t="s">
        <v>102</v>
      </c>
      <c r="EO342" s="542" t="s">
        <v>102</v>
      </c>
      <c r="EP342" s="542" t="s">
        <v>102</v>
      </c>
      <c r="EQ342" s="542" t="s">
        <v>102</v>
      </c>
      <c r="ER342" s="542" t="s">
        <v>102</v>
      </c>
      <c r="ES342" s="542" t="s">
        <v>102</v>
      </c>
      <c r="ET342" s="542" t="s">
        <v>102</v>
      </c>
      <c r="EU342" s="542" t="s">
        <v>102</v>
      </c>
      <c r="EV342" s="542" t="s">
        <v>102</v>
      </c>
      <c r="EW342" s="542" t="s">
        <v>102</v>
      </c>
      <c r="EX342" s="542" t="s">
        <v>102</v>
      </c>
      <c r="EY342" s="542" t="s">
        <v>102</v>
      </c>
      <c r="EZ342" s="542" t="s">
        <v>102</v>
      </c>
      <c r="FA342" s="542" t="s">
        <v>102</v>
      </c>
      <c r="FB342" s="542" t="s">
        <v>102</v>
      </c>
      <c r="FC342" s="542" t="s">
        <v>102</v>
      </c>
      <c r="FD342" s="542" t="s">
        <v>102</v>
      </c>
      <c r="FE342" s="542" t="s">
        <v>102</v>
      </c>
      <c r="FF342" s="542" t="s">
        <v>102</v>
      </c>
      <c r="FG342" s="542" t="s">
        <v>102</v>
      </c>
      <c r="FH342" s="542" t="s">
        <v>102</v>
      </c>
      <c r="FI342" s="542" t="s">
        <v>102</v>
      </c>
      <c r="FJ342" s="542" t="s">
        <v>102</v>
      </c>
      <c r="FK342" s="542" t="s">
        <v>102</v>
      </c>
      <c r="FL342" s="542" t="s">
        <v>102</v>
      </c>
      <c r="FM342" s="542" t="s">
        <v>102</v>
      </c>
      <c r="FN342" s="542" t="s">
        <v>102</v>
      </c>
      <c r="FO342" s="542" t="s">
        <v>102</v>
      </c>
      <c r="FP342" s="542" t="s">
        <v>102</v>
      </c>
      <c r="FQ342" s="542" t="s">
        <v>102</v>
      </c>
      <c r="FR342" s="542" t="s">
        <v>102</v>
      </c>
      <c r="FS342" s="542" t="s">
        <v>102</v>
      </c>
      <c r="FT342" s="542" t="s">
        <v>102</v>
      </c>
      <c r="FU342" s="542" t="s">
        <v>102</v>
      </c>
      <c r="FV342" s="542" t="s">
        <v>102</v>
      </c>
      <c r="FW342" s="542" t="s">
        <v>102</v>
      </c>
      <c r="FX342" s="542" t="s">
        <v>102</v>
      </c>
      <c r="FY342" s="542" t="s">
        <v>102</v>
      </c>
      <c r="FZ342" s="542" t="s">
        <v>102</v>
      </c>
      <c r="GA342" s="542" t="s">
        <v>102</v>
      </c>
      <c r="GB342" s="542" t="s">
        <v>102</v>
      </c>
      <c r="GC342" s="542" t="s">
        <v>102</v>
      </c>
      <c r="GD342" s="542" t="s">
        <v>102</v>
      </c>
      <c r="GE342" s="542" t="s">
        <v>102</v>
      </c>
      <c r="GF342" s="542" t="s">
        <v>102</v>
      </c>
      <c r="GG342" s="542" t="s">
        <v>102</v>
      </c>
      <c r="GH342" s="542" t="s">
        <v>102</v>
      </c>
      <c r="GI342" s="542" t="s">
        <v>102</v>
      </c>
      <c r="GJ342" s="542" t="s">
        <v>102</v>
      </c>
      <c r="GK342" s="542" t="s">
        <v>102</v>
      </c>
      <c r="GL342" s="542" t="s">
        <v>102</v>
      </c>
      <c r="GM342" s="542" t="s">
        <v>102</v>
      </c>
      <c r="GN342" s="542" t="s">
        <v>102</v>
      </c>
      <c r="GO342" s="542" t="s">
        <v>102</v>
      </c>
      <c r="GP342" s="542" t="s">
        <v>102</v>
      </c>
      <c r="GQ342" s="542" t="s">
        <v>102</v>
      </c>
      <c r="GR342" s="542" t="s">
        <v>102</v>
      </c>
      <c r="GS342" s="542" t="s">
        <v>102</v>
      </c>
      <c r="GT342" s="542" t="s">
        <v>102</v>
      </c>
      <c r="GU342" s="542" t="s">
        <v>102</v>
      </c>
      <c r="GV342" s="542" t="s">
        <v>102</v>
      </c>
      <c r="GW342" s="542" t="s">
        <v>102</v>
      </c>
      <c r="GX342" s="542" t="s">
        <v>102</v>
      </c>
      <c r="GY342" s="542" t="s">
        <v>102</v>
      </c>
      <c r="GZ342" s="542" t="s">
        <v>102</v>
      </c>
      <c r="HA342" s="542" t="s">
        <v>102</v>
      </c>
      <c r="HB342" s="542" t="s">
        <v>102</v>
      </c>
      <c r="HC342" s="511" t="str">
        <f t="shared" si="5"/>
        <v>2008-030338</v>
      </c>
    </row>
    <row r="343" spans="1:211" s="514" customFormat="1" ht="48" hidden="1" customHeight="1" x14ac:dyDescent="0.15">
      <c r="A343" s="514" t="s">
        <v>4747</v>
      </c>
      <c r="B343" s="519" t="s">
        <v>15122</v>
      </c>
      <c r="C343" s="513">
        <v>40759</v>
      </c>
      <c r="D343" s="519" t="s">
        <v>8419</v>
      </c>
      <c r="E343" s="519" t="s">
        <v>8498</v>
      </c>
      <c r="F343" s="519" t="s">
        <v>8421</v>
      </c>
      <c r="G343" s="513">
        <v>40938</v>
      </c>
      <c r="H343" s="519" t="s">
        <v>15123</v>
      </c>
      <c r="I343" s="519" t="s">
        <v>8500</v>
      </c>
      <c r="J343" s="513">
        <v>40897</v>
      </c>
      <c r="K343" s="519"/>
      <c r="L343" s="519"/>
      <c r="M343" s="519"/>
      <c r="N343" s="513"/>
      <c r="O343" s="513"/>
      <c r="P343" s="519"/>
      <c r="Q343" s="513"/>
      <c r="R343" s="513"/>
      <c r="S343" s="514" t="s">
        <v>15124</v>
      </c>
      <c r="T343" s="514">
        <v>2012</v>
      </c>
      <c r="U343" s="515" t="s">
        <v>13222</v>
      </c>
      <c r="V343" s="514">
        <v>171</v>
      </c>
      <c r="W343" s="514">
        <v>2</v>
      </c>
      <c r="X343" s="514">
        <v>2</v>
      </c>
      <c r="Y343" s="513">
        <v>38887</v>
      </c>
      <c r="Z343" s="512" t="s">
        <v>15105</v>
      </c>
      <c r="AA343" s="512" t="s">
        <v>15106</v>
      </c>
      <c r="AB343" s="513">
        <v>39443</v>
      </c>
      <c r="AC343" s="513">
        <v>40625</v>
      </c>
      <c r="AD343" s="512" t="s">
        <v>15107</v>
      </c>
      <c r="AE343" s="513">
        <v>39542</v>
      </c>
      <c r="AF343" s="512" t="s">
        <v>11428</v>
      </c>
      <c r="AG343" s="512" t="s">
        <v>15106</v>
      </c>
      <c r="AH343" s="516">
        <v>4657158</v>
      </c>
      <c r="AI343" s="513">
        <v>40550</v>
      </c>
      <c r="AJ343" s="513" t="s">
        <v>138</v>
      </c>
      <c r="AK343" s="511" t="s">
        <v>138</v>
      </c>
      <c r="AL343" s="513" t="s">
        <v>138</v>
      </c>
      <c r="AM343" s="511" t="s">
        <v>138</v>
      </c>
      <c r="AN343" s="511" t="s">
        <v>15108</v>
      </c>
      <c r="AO343" s="511" t="s">
        <v>2436</v>
      </c>
      <c r="AP343" s="511" t="s">
        <v>15109</v>
      </c>
      <c r="AQ343" s="511" t="s">
        <v>15110</v>
      </c>
      <c r="AR343" s="511" t="s">
        <v>15111</v>
      </c>
      <c r="AS343" s="511" t="s">
        <v>2437</v>
      </c>
      <c r="AT343" s="511" t="s">
        <v>2437</v>
      </c>
      <c r="AU343" s="511" t="s">
        <v>15112</v>
      </c>
      <c r="AV343" s="511" t="s">
        <v>15113</v>
      </c>
      <c r="AW343" s="511" t="s">
        <v>2437</v>
      </c>
      <c r="AX343" s="511" t="s">
        <v>15112</v>
      </c>
      <c r="AY343" s="511" t="s">
        <v>2438</v>
      </c>
      <c r="AZ343" s="511" t="s">
        <v>2438</v>
      </c>
      <c r="BA343" s="511" t="s">
        <v>138</v>
      </c>
      <c r="BB343" s="511">
        <v>506210853</v>
      </c>
      <c r="BC343" s="512" t="s">
        <v>2434</v>
      </c>
      <c r="BD343" s="511" t="s">
        <v>2435</v>
      </c>
      <c r="BE343" s="511" t="s">
        <v>11777</v>
      </c>
      <c r="BF343" s="511" t="s">
        <v>2433</v>
      </c>
      <c r="BG343" s="511" t="s">
        <v>15114</v>
      </c>
      <c r="BH343" s="511" t="s">
        <v>8648</v>
      </c>
      <c r="BI343" s="511">
        <v>2</v>
      </c>
      <c r="BJ343" s="511">
        <v>9</v>
      </c>
      <c r="BK343" s="511" t="s">
        <v>138</v>
      </c>
      <c r="BL343" s="511" t="s">
        <v>138</v>
      </c>
      <c r="BM343" s="511" t="s">
        <v>15115</v>
      </c>
      <c r="BN343" s="511" t="s">
        <v>138</v>
      </c>
      <c r="BO343" s="511" t="s">
        <v>9027</v>
      </c>
      <c r="BP343" s="513" t="s">
        <v>138</v>
      </c>
      <c r="BQ343" s="511" t="s">
        <v>138</v>
      </c>
      <c r="BR343" s="511" t="s">
        <v>8445</v>
      </c>
      <c r="BS343" s="511" t="s">
        <v>15116</v>
      </c>
      <c r="BT343" s="511" t="s">
        <v>138</v>
      </c>
      <c r="BU343" s="511" t="s">
        <v>15117</v>
      </c>
      <c r="BV343" s="511">
        <v>1</v>
      </c>
      <c r="BW343" s="511">
        <v>1</v>
      </c>
      <c r="BX343" s="511" t="s">
        <v>15118</v>
      </c>
      <c r="BY343" s="511" t="s">
        <v>15119</v>
      </c>
      <c r="BZ343" s="511">
        <v>16</v>
      </c>
      <c r="CA343" s="511" t="s">
        <v>15120</v>
      </c>
      <c r="CB343" s="511" t="s">
        <v>15121</v>
      </c>
      <c r="CC343" s="511" t="s">
        <v>138</v>
      </c>
      <c r="CD343" s="511" t="s">
        <v>5599</v>
      </c>
      <c r="CE343" s="542" t="s">
        <v>15125</v>
      </c>
      <c r="CF343" s="542" t="s">
        <v>15126</v>
      </c>
      <c r="CG343" s="542" t="s">
        <v>15127</v>
      </c>
      <c r="CH343" s="542" t="s">
        <v>15128</v>
      </c>
      <c r="CI343" s="542" t="s">
        <v>15129</v>
      </c>
      <c r="CJ343" s="542" t="s">
        <v>15130</v>
      </c>
      <c r="CK343" s="542" t="s">
        <v>15131</v>
      </c>
      <c r="CL343" s="542" t="s">
        <v>15132</v>
      </c>
      <c r="CM343" s="542" t="s">
        <v>15133</v>
      </c>
      <c r="CN343" s="542" t="s">
        <v>15134</v>
      </c>
      <c r="CO343" s="542" t="s">
        <v>15135</v>
      </c>
      <c r="CP343" s="542" t="s">
        <v>102</v>
      </c>
      <c r="CQ343" s="542" t="s">
        <v>102</v>
      </c>
      <c r="CR343" s="542" t="s">
        <v>102</v>
      </c>
      <c r="CS343" s="542" t="s">
        <v>102</v>
      </c>
      <c r="CT343" s="542" t="s">
        <v>102</v>
      </c>
      <c r="CU343" s="542" t="s">
        <v>102</v>
      </c>
      <c r="CV343" s="542" t="s">
        <v>102</v>
      </c>
      <c r="CW343" s="542" t="s">
        <v>102</v>
      </c>
      <c r="CX343" s="542" t="s">
        <v>102</v>
      </c>
      <c r="CY343" s="542" t="s">
        <v>102</v>
      </c>
      <c r="CZ343" s="542" t="s">
        <v>102</v>
      </c>
      <c r="DA343" s="542" t="s">
        <v>102</v>
      </c>
      <c r="DB343" s="542" t="s">
        <v>102</v>
      </c>
      <c r="DC343" s="542" t="s">
        <v>102</v>
      </c>
      <c r="DD343" s="542" t="s">
        <v>102</v>
      </c>
      <c r="DE343" s="542" t="s">
        <v>102</v>
      </c>
      <c r="DF343" s="542" t="s">
        <v>102</v>
      </c>
      <c r="DG343" s="542" t="s">
        <v>102</v>
      </c>
      <c r="DH343" s="542" t="s">
        <v>102</v>
      </c>
      <c r="DI343" s="542" t="s">
        <v>102</v>
      </c>
      <c r="DJ343" s="542" t="s">
        <v>102</v>
      </c>
      <c r="DK343" s="542" t="s">
        <v>102</v>
      </c>
      <c r="DL343" s="542" t="s">
        <v>102</v>
      </c>
      <c r="DM343" s="542" t="s">
        <v>102</v>
      </c>
      <c r="DN343" s="542" t="s">
        <v>102</v>
      </c>
      <c r="DO343" s="542" t="s">
        <v>102</v>
      </c>
      <c r="DP343" s="542" t="s">
        <v>102</v>
      </c>
      <c r="DQ343" s="542" t="s">
        <v>102</v>
      </c>
      <c r="DR343" s="542" t="s">
        <v>102</v>
      </c>
      <c r="DS343" s="542" t="s">
        <v>102</v>
      </c>
      <c r="DT343" s="542" t="s">
        <v>102</v>
      </c>
      <c r="DU343" s="542" t="s">
        <v>102</v>
      </c>
      <c r="DV343" s="542" t="s">
        <v>102</v>
      </c>
      <c r="DW343" s="542" t="s">
        <v>102</v>
      </c>
      <c r="DX343" s="542" t="s">
        <v>102</v>
      </c>
      <c r="DY343" s="542" t="s">
        <v>102</v>
      </c>
      <c r="DZ343" s="542" t="s">
        <v>102</v>
      </c>
      <c r="EA343" s="542" t="s">
        <v>102</v>
      </c>
      <c r="EB343" s="542" t="s">
        <v>102</v>
      </c>
      <c r="EC343" s="542" t="s">
        <v>102</v>
      </c>
      <c r="ED343" s="542" t="s">
        <v>102</v>
      </c>
      <c r="EE343" s="542" t="s">
        <v>102</v>
      </c>
      <c r="EF343" s="542" t="s">
        <v>102</v>
      </c>
      <c r="EG343" s="542" t="s">
        <v>102</v>
      </c>
      <c r="EH343" s="542" t="s">
        <v>102</v>
      </c>
      <c r="EI343" s="542" t="s">
        <v>102</v>
      </c>
      <c r="EJ343" s="542" t="s">
        <v>102</v>
      </c>
      <c r="EK343" s="542" t="s">
        <v>102</v>
      </c>
      <c r="EL343" s="542" t="s">
        <v>102</v>
      </c>
      <c r="EM343" s="542" t="s">
        <v>102</v>
      </c>
      <c r="EN343" s="542" t="s">
        <v>102</v>
      </c>
      <c r="EO343" s="542" t="s">
        <v>102</v>
      </c>
      <c r="EP343" s="542" t="s">
        <v>102</v>
      </c>
      <c r="EQ343" s="542" t="s">
        <v>102</v>
      </c>
      <c r="ER343" s="542" t="s">
        <v>102</v>
      </c>
      <c r="ES343" s="542" t="s">
        <v>102</v>
      </c>
      <c r="ET343" s="542" t="s">
        <v>102</v>
      </c>
      <c r="EU343" s="542" t="s">
        <v>102</v>
      </c>
      <c r="EV343" s="542" t="s">
        <v>102</v>
      </c>
      <c r="EW343" s="542" t="s">
        <v>102</v>
      </c>
      <c r="EX343" s="542" t="s">
        <v>102</v>
      </c>
      <c r="EY343" s="542" t="s">
        <v>102</v>
      </c>
      <c r="EZ343" s="542" t="s">
        <v>102</v>
      </c>
      <c r="FA343" s="542" t="s">
        <v>102</v>
      </c>
      <c r="FB343" s="542" t="s">
        <v>102</v>
      </c>
      <c r="FC343" s="542" t="s">
        <v>102</v>
      </c>
      <c r="FD343" s="542" t="s">
        <v>102</v>
      </c>
      <c r="FE343" s="542" t="s">
        <v>102</v>
      </c>
      <c r="FF343" s="542" t="s">
        <v>102</v>
      </c>
      <c r="FG343" s="542" t="s">
        <v>102</v>
      </c>
      <c r="FH343" s="542" t="s">
        <v>102</v>
      </c>
      <c r="FI343" s="542" t="s">
        <v>102</v>
      </c>
      <c r="FJ343" s="542" t="s">
        <v>102</v>
      </c>
      <c r="FK343" s="542" t="s">
        <v>102</v>
      </c>
      <c r="FL343" s="542" t="s">
        <v>102</v>
      </c>
      <c r="FM343" s="542" t="s">
        <v>102</v>
      </c>
      <c r="FN343" s="542" t="s">
        <v>102</v>
      </c>
      <c r="FO343" s="542" t="s">
        <v>102</v>
      </c>
      <c r="FP343" s="542" t="s">
        <v>102</v>
      </c>
      <c r="FQ343" s="542" t="s">
        <v>102</v>
      </c>
      <c r="FR343" s="542" t="s">
        <v>102</v>
      </c>
      <c r="FS343" s="542" t="s">
        <v>102</v>
      </c>
      <c r="FT343" s="542" t="s">
        <v>102</v>
      </c>
      <c r="FU343" s="542" t="s">
        <v>102</v>
      </c>
      <c r="FV343" s="542" t="s">
        <v>102</v>
      </c>
      <c r="FW343" s="542" t="s">
        <v>102</v>
      </c>
      <c r="FX343" s="542" t="s">
        <v>102</v>
      </c>
      <c r="FY343" s="542" t="s">
        <v>102</v>
      </c>
      <c r="FZ343" s="542" t="s">
        <v>102</v>
      </c>
      <c r="GA343" s="542" t="s">
        <v>102</v>
      </c>
      <c r="GB343" s="542" t="s">
        <v>102</v>
      </c>
      <c r="GC343" s="542" t="s">
        <v>102</v>
      </c>
      <c r="GD343" s="542" t="s">
        <v>102</v>
      </c>
      <c r="GE343" s="542" t="s">
        <v>102</v>
      </c>
      <c r="GF343" s="542" t="s">
        <v>102</v>
      </c>
      <c r="GG343" s="542" t="s">
        <v>102</v>
      </c>
      <c r="GH343" s="542" t="s">
        <v>102</v>
      </c>
      <c r="GI343" s="542" t="s">
        <v>102</v>
      </c>
      <c r="GJ343" s="542" t="s">
        <v>102</v>
      </c>
      <c r="GK343" s="542" t="s">
        <v>102</v>
      </c>
      <c r="GL343" s="542" t="s">
        <v>102</v>
      </c>
      <c r="GM343" s="542" t="s">
        <v>102</v>
      </c>
      <c r="GN343" s="542" t="s">
        <v>102</v>
      </c>
      <c r="GO343" s="542" t="s">
        <v>102</v>
      </c>
      <c r="GP343" s="542" t="s">
        <v>102</v>
      </c>
      <c r="GQ343" s="542" t="s">
        <v>102</v>
      </c>
      <c r="GR343" s="542" t="s">
        <v>102</v>
      </c>
      <c r="GS343" s="542" t="s">
        <v>102</v>
      </c>
      <c r="GT343" s="542" t="s">
        <v>102</v>
      </c>
      <c r="GU343" s="542" t="s">
        <v>102</v>
      </c>
      <c r="GV343" s="542" t="s">
        <v>102</v>
      </c>
      <c r="GW343" s="542" t="s">
        <v>102</v>
      </c>
      <c r="GX343" s="542" t="s">
        <v>102</v>
      </c>
      <c r="GY343" s="542" t="s">
        <v>102</v>
      </c>
      <c r="GZ343" s="542" t="s">
        <v>102</v>
      </c>
      <c r="HA343" s="542" t="s">
        <v>102</v>
      </c>
      <c r="HB343" s="542" t="s">
        <v>102</v>
      </c>
      <c r="HC343" s="511" t="str">
        <f t="shared" si="5"/>
        <v>2011-800138</v>
      </c>
    </row>
    <row r="344" spans="1:211" s="514" customFormat="1" ht="48" hidden="1" customHeight="1" x14ac:dyDescent="0.15">
      <c r="A344" s="511" t="s">
        <v>4751</v>
      </c>
      <c r="B344" s="512" t="s">
        <v>15136</v>
      </c>
      <c r="C344" s="513">
        <v>39554</v>
      </c>
      <c r="D344" s="512" t="s">
        <v>8419</v>
      </c>
      <c r="E344" s="512" t="s">
        <v>8498</v>
      </c>
      <c r="F344" s="512" t="s">
        <v>8421</v>
      </c>
      <c r="G344" s="513">
        <v>40190</v>
      </c>
      <c r="H344" s="512" t="s">
        <v>15137</v>
      </c>
      <c r="I344" s="512" t="s">
        <v>8805</v>
      </c>
      <c r="J344" s="511" t="s">
        <v>15138</v>
      </c>
      <c r="K344" s="512" t="s">
        <v>15139</v>
      </c>
      <c r="L344" s="512"/>
      <c r="M344" s="512"/>
      <c r="N344" s="513">
        <v>39850</v>
      </c>
      <c r="O344" s="511"/>
      <c r="P344" s="512" t="s">
        <v>8988</v>
      </c>
      <c r="Q344" s="511"/>
      <c r="R344" s="513">
        <v>39931</v>
      </c>
      <c r="S344" s="514" t="s">
        <v>15140</v>
      </c>
      <c r="T344" s="511">
        <v>2010</v>
      </c>
      <c r="U344" s="515" t="s">
        <v>13222</v>
      </c>
      <c r="V344" s="514">
        <v>172</v>
      </c>
      <c r="W344" s="514">
        <v>2</v>
      </c>
      <c r="X344" s="514">
        <v>1</v>
      </c>
      <c r="Y344" s="513">
        <v>38897</v>
      </c>
      <c r="Z344" s="512" t="s">
        <v>15141</v>
      </c>
      <c r="AA344" s="512" t="s">
        <v>15142</v>
      </c>
      <c r="AB344" s="513">
        <v>39128</v>
      </c>
      <c r="AC344" s="513">
        <v>39163</v>
      </c>
      <c r="AD344" s="512" t="s">
        <v>15143</v>
      </c>
      <c r="AE344" s="513">
        <v>38902</v>
      </c>
      <c r="AF344" s="512" t="s">
        <v>9163</v>
      </c>
      <c r="AG344" s="512" t="s">
        <v>15142</v>
      </c>
      <c r="AH344" s="516">
        <v>3897181</v>
      </c>
      <c r="AI344" s="513">
        <v>39087</v>
      </c>
      <c r="AJ344" s="513" t="s">
        <v>138</v>
      </c>
      <c r="AK344" s="511" t="s">
        <v>138</v>
      </c>
      <c r="AL344" s="513" t="s">
        <v>138</v>
      </c>
      <c r="AM344" s="511" t="s">
        <v>138</v>
      </c>
      <c r="AN344" s="511" t="s">
        <v>15144</v>
      </c>
      <c r="AO344" s="511" t="s">
        <v>15145</v>
      </c>
      <c r="AP344" s="511" t="s">
        <v>15146</v>
      </c>
      <c r="AQ344" s="511" t="s">
        <v>15147</v>
      </c>
      <c r="AR344" s="511" t="s">
        <v>15148</v>
      </c>
      <c r="AS344" s="511" t="s">
        <v>15149</v>
      </c>
      <c r="AT344" s="511" t="s">
        <v>15149</v>
      </c>
      <c r="AU344" s="511" t="s">
        <v>15150</v>
      </c>
      <c r="AV344" s="511" t="s">
        <v>15151</v>
      </c>
      <c r="AW344" s="511" t="s">
        <v>15152</v>
      </c>
      <c r="AX344" s="511" t="s">
        <v>15153</v>
      </c>
      <c r="AY344" s="511" t="s">
        <v>15154</v>
      </c>
      <c r="AZ344" s="511" t="s">
        <v>15155</v>
      </c>
      <c r="BA344" s="511" t="s">
        <v>15156</v>
      </c>
      <c r="BB344" s="511">
        <v>390029458</v>
      </c>
      <c r="BC344" s="512" t="s">
        <v>5605</v>
      </c>
      <c r="BD344" s="511" t="s">
        <v>15157</v>
      </c>
      <c r="BE344" s="511" t="s">
        <v>15158</v>
      </c>
      <c r="BF344" s="511" t="s">
        <v>15159</v>
      </c>
      <c r="BG344" s="511" t="s">
        <v>15160</v>
      </c>
      <c r="BH344" s="511" t="s">
        <v>8648</v>
      </c>
      <c r="BI344" s="511">
        <v>16</v>
      </c>
      <c r="BJ344" s="511">
        <v>15</v>
      </c>
      <c r="BK344" s="511" t="s">
        <v>15161</v>
      </c>
      <c r="BL344" s="511" t="s">
        <v>138</v>
      </c>
      <c r="BM344" s="511" t="s">
        <v>15162</v>
      </c>
      <c r="BN344" s="511" t="s">
        <v>138</v>
      </c>
      <c r="BO344" s="511" t="s">
        <v>9027</v>
      </c>
      <c r="BP344" s="513">
        <v>38539</v>
      </c>
      <c r="BQ344" s="511" t="s">
        <v>138</v>
      </c>
      <c r="BR344" s="511" t="s">
        <v>8482</v>
      </c>
      <c r="BS344" s="511" t="s">
        <v>15163</v>
      </c>
      <c r="BT344" s="511" t="s">
        <v>15164</v>
      </c>
      <c r="BU344" s="511" t="s">
        <v>15165</v>
      </c>
      <c r="BV344" s="511" t="s">
        <v>138</v>
      </c>
      <c r="BW344" s="511">
        <v>1</v>
      </c>
      <c r="BX344" s="511" t="s">
        <v>15166</v>
      </c>
      <c r="BY344" s="511" t="s">
        <v>138</v>
      </c>
      <c r="BZ344" s="511">
        <v>15</v>
      </c>
      <c r="CA344" s="511" t="s">
        <v>15167</v>
      </c>
      <c r="CB344" s="511" t="s">
        <v>15168</v>
      </c>
      <c r="CC344" s="511" t="s">
        <v>15169</v>
      </c>
      <c r="CD344" s="511" t="s">
        <v>5602</v>
      </c>
      <c r="CE344" s="542" t="s">
        <v>15170</v>
      </c>
      <c r="CF344" s="542" t="s">
        <v>15171</v>
      </c>
      <c r="CG344" s="542" t="s">
        <v>15172</v>
      </c>
      <c r="CH344" s="542" t="s">
        <v>15173</v>
      </c>
      <c r="CI344" s="542" t="s">
        <v>15174</v>
      </c>
      <c r="CJ344" s="542" t="s">
        <v>15175</v>
      </c>
      <c r="CK344" s="542" t="s">
        <v>15176</v>
      </c>
      <c r="CL344" s="542" t="s">
        <v>15177</v>
      </c>
      <c r="CM344" s="542" t="s">
        <v>15178</v>
      </c>
      <c r="CN344" s="542" t="s">
        <v>15179</v>
      </c>
      <c r="CO344" s="542" t="s">
        <v>102</v>
      </c>
      <c r="CP344" s="542" t="s">
        <v>102</v>
      </c>
      <c r="CQ344" s="542" t="s">
        <v>102</v>
      </c>
      <c r="CR344" s="542" t="s">
        <v>102</v>
      </c>
      <c r="CS344" s="542" t="s">
        <v>102</v>
      </c>
      <c r="CT344" s="542" t="s">
        <v>102</v>
      </c>
      <c r="CU344" s="542" t="s">
        <v>102</v>
      </c>
      <c r="CV344" s="542" t="s">
        <v>102</v>
      </c>
      <c r="CW344" s="542" t="s">
        <v>102</v>
      </c>
      <c r="CX344" s="542" t="s">
        <v>102</v>
      </c>
      <c r="CY344" s="542" t="s">
        <v>102</v>
      </c>
      <c r="CZ344" s="542" t="s">
        <v>102</v>
      </c>
      <c r="DA344" s="542" t="s">
        <v>102</v>
      </c>
      <c r="DB344" s="542" t="s">
        <v>102</v>
      </c>
      <c r="DC344" s="542" t="s">
        <v>102</v>
      </c>
      <c r="DD344" s="542" t="s">
        <v>102</v>
      </c>
      <c r="DE344" s="542" t="s">
        <v>102</v>
      </c>
      <c r="DF344" s="542" t="s">
        <v>102</v>
      </c>
      <c r="DG344" s="542" t="s">
        <v>102</v>
      </c>
      <c r="DH344" s="542" t="s">
        <v>102</v>
      </c>
      <c r="DI344" s="542" t="s">
        <v>102</v>
      </c>
      <c r="DJ344" s="542" t="s">
        <v>102</v>
      </c>
      <c r="DK344" s="542" t="s">
        <v>102</v>
      </c>
      <c r="DL344" s="542" t="s">
        <v>102</v>
      </c>
      <c r="DM344" s="542" t="s">
        <v>102</v>
      </c>
      <c r="DN344" s="542" t="s">
        <v>102</v>
      </c>
      <c r="DO344" s="542" t="s">
        <v>102</v>
      </c>
      <c r="DP344" s="542" t="s">
        <v>102</v>
      </c>
      <c r="DQ344" s="542" t="s">
        <v>102</v>
      </c>
      <c r="DR344" s="542" t="s">
        <v>102</v>
      </c>
      <c r="DS344" s="542" t="s">
        <v>102</v>
      </c>
      <c r="DT344" s="542" t="s">
        <v>102</v>
      </c>
      <c r="DU344" s="542" t="s">
        <v>102</v>
      </c>
      <c r="DV344" s="542" t="s">
        <v>102</v>
      </c>
      <c r="DW344" s="542" t="s">
        <v>102</v>
      </c>
      <c r="DX344" s="542" t="s">
        <v>102</v>
      </c>
      <c r="DY344" s="542" t="s">
        <v>102</v>
      </c>
      <c r="DZ344" s="542" t="s">
        <v>102</v>
      </c>
      <c r="EA344" s="542" t="s">
        <v>102</v>
      </c>
      <c r="EB344" s="542" t="s">
        <v>102</v>
      </c>
      <c r="EC344" s="542" t="s">
        <v>102</v>
      </c>
      <c r="ED344" s="542" t="s">
        <v>102</v>
      </c>
      <c r="EE344" s="542" t="s">
        <v>102</v>
      </c>
      <c r="EF344" s="542" t="s">
        <v>102</v>
      </c>
      <c r="EG344" s="542" t="s">
        <v>102</v>
      </c>
      <c r="EH344" s="542" t="s">
        <v>102</v>
      </c>
      <c r="EI344" s="542" t="s">
        <v>102</v>
      </c>
      <c r="EJ344" s="542" t="s">
        <v>102</v>
      </c>
      <c r="EK344" s="542" t="s">
        <v>102</v>
      </c>
      <c r="EL344" s="542" t="s">
        <v>102</v>
      </c>
      <c r="EM344" s="542" t="s">
        <v>102</v>
      </c>
      <c r="EN344" s="542" t="s">
        <v>102</v>
      </c>
      <c r="EO344" s="542" t="s">
        <v>102</v>
      </c>
      <c r="EP344" s="542" t="s">
        <v>102</v>
      </c>
      <c r="EQ344" s="542" t="s">
        <v>102</v>
      </c>
      <c r="ER344" s="542" t="s">
        <v>102</v>
      </c>
      <c r="ES344" s="542" t="s">
        <v>102</v>
      </c>
      <c r="ET344" s="542" t="s">
        <v>102</v>
      </c>
      <c r="EU344" s="542" t="s">
        <v>102</v>
      </c>
      <c r="EV344" s="542" t="s">
        <v>102</v>
      </c>
      <c r="EW344" s="542" t="s">
        <v>102</v>
      </c>
      <c r="EX344" s="542" t="s">
        <v>102</v>
      </c>
      <c r="EY344" s="542" t="s">
        <v>102</v>
      </c>
      <c r="EZ344" s="542" t="s">
        <v>102</v>
      </c>
      <c r="FA344" s="542" t="s">
        <v>102</v>
      </c>
      <c r="FB344" s="542" t="s">
        <v>102</v>
      </c>
      <c r="FC344" s="542" t="s">
        <v>102</v>
      </c>
      <c r="FD344" s="542" t="s">
        <v>102</v>
      </c>
      <c r="FE344" s="542" t="s">
        <v>102</v>
      </c>
      <c r="FF344" s="542" t="s">
        <v>102</v>
      </c>
      <c r="FG344" s="542" t="s">
        <v>102</v>
      </c>
      <c r="FH344" s="542" t="s">
        <v>102</v>
      </c>
      <c r="FI344" s="542" t="s">
        <v>102</v>
      </c>
      <c r="FJ344" s="542" t="s">
        <v>102</v>
      </c>
      <c r="FK344" s="542" t="s">
        <v>102</v>
      </c>
      <c r="FL344" s="542" t="s">
        <v>102</v>
      </c>
      <c r="FM344" s="542" t="s">
        <v>102</v>
      </c>
      <c r="FN344" s="542" t="s">
        <v>102</v>
      </c>
      <c r="FO344" s="542" t="s">
        <v>102</v>
      </c>
      <c r="FP344" s="542" t="s">
        <v>102</v>
      </c>
      <c r="FQ344" s="542" t="s">
        <v>102</v>
      </c>
      <c r="FR344" s="542" t="s">
        <v>102</v>
      </c>
      <c r="FS344" s="542" t="s">
        <v>102</v>
      </c>
      <c r="FT344" s="542" t="s">
        <v>102</v>
      </c>
      <c r="FU344" s="542" t="s">
        <v>102</v>
      </c>
      <c r="FV344" s="542" t="s">
        <v>102</v>
      </c>
      <c r="FW344" s="542" t="s">
        <v>102</v>
      </c>
      <c r="FX344" s="542" t="s">
        <v>102</v>
      </c>
      <c r="FY344" s="542" t="s">
        <v>102</v>
      </c>
      <c r="FZ344" s="542" t="s">
        <v>102</v>
      </c>
      <c r="GA344" s="542" t="s">
        <v>102</v>
      </c>
      <c r="GB344" s="542" t="s">
        <v>102</v>
      </c>
      <c r="GC344" s="542" t="s">
        <v>102</v>
      </c>
      <c r="GD344" s="542" t="s">
        <v>102</v>
      </c>
      <c r="GE344" s="542" t="s">
        <v>102</v>
      </c>
      <c r="GF344" s="542" t="s">
        <v>102</v>
      </c>
      <c r="GG344" s="542" t="s">
        <v>102</v>
      </c>
      <c r="GH344" s="542" t="s">
        <v>102</v>
      </c>
      <c r="GI344" s="542" t="s">
        <v>102</v>
      </c>
      <c r="GJ344" s="542" t="s">
        <v>102</v>
      </c>
      <c r="GK344" s="542" t="s">
        <v>102</v>
      </c>
      <c r="GL344" s="542" t="s">
        <v>102</v>
      </c>
      <c r="GM344" s="542" t="s">
        <v>102</v>
      </c>
      <c r="GN344" s="542" t="s">
        <v>102</v>
      </c>
      <c r="GO344" s="542" t="s">
        <v>102</v>
      </c>
      <c r="GP344" s="542" t="s">
        <v>102</v>
      </c>
      <c r="GQ344" s="542" t="s">
        <v>102</v>
      </c>
      <c r="GR344" s="542" t="s">
        <v>102</v>
      </c>
      <c r="GS344" s="542" t="s">
        <v>102</v>
      </c>
      <c r="GT344" s="542" t="s">
        <v>102</v>
      </c>
      <c r="GU344" s="542" t="s">
        <v>102</v>
      </c>
      <c r="GV344" s="542" t="s">
        <v>102</v>
      </c>
      <c r="GW344" s="542" t="s">
        <v>102</v>
      </c>
      <c r="GX344" s="542" t="s">
        <v>102</v>
      </c>
      <c r="GY344" s="542" t="s">
        <v>102</v>
      </c>
      <c r="GZ344" s="542" t="s">
        <v>102</v>
      </c>
      <c r="HA344" s="542" t="s">
        <v>102</v>
      </c>
      <c r="HB344" s="542" t="s">
        <v>102</v>
      </c>
      <c r="HC344" s="511" t="str">
        <f t="shared" si="5"/>
        <v>2008-800069</v>
      </c>
    </row>
    <row r="345" spans="1:211" s="514" customFormat="1" ht="48" hidden="1" customHeight="1" x14ac:dyDescent="0.15">
      <c r="A345" s="511" t="s">
        <v>4751</v>
      </c>
      <c r="B345" s="512" t="s">
        <v>15180</v>
      </c>
      <c r="C345" s="513">
        <v>39889</v>
      </c>
      <c r="D345" s="512" t="s">
        <v>8419</v>
      </c>
      <c r="E345" s="512" t="s">
        <v>8465</v>
      </c>
      <c r="F345" s="512" t="s">
        <v>8466</v>
      </c>
      <c r="G345" s="513">
        <v>39955</v>
      </c>
      <c r="H345" s="512" t="s">
        <v>15181</v>
      </c>
      <c r="I345" s="512"/>
      <c r="J345" s="511"/>
      <c r="K345" s="512"/>
      <c r="L345" s="512"/>
      <c r="M345" s="512"/>
      <c r="N345" s="511"/>
      <c r="O345" s="511"/>
      <c r="P345" s="512"/>
      <c r="Q345" s="511"/>
      <c r="R345" s="511"/>
      <c r="S345" s="511" t="s">
        <v>15182</v>
      </c>
      <c r="T345" s="511">
        <v>2010</v>
      </c>
      <c r="U345" s="515" t="s">
        <v>13222</v>
      </c>
      <c r="V345" s="514">
        <v>172</v>
      </c>
      <c r="W345" s="514">
        <v>2</v>
      </c>
      <c r="X345" s="514">
        <v>2</v>
      </c>
      <c r="Y345" s="513">
        <v>38897</v>
      </c>
      <c r="Z345" s="512" t="s">
        <v>15141</v>
      </c>
      <c r="AA345" s="512" t="s">
        <v>15142</v>
      </c>
      <c r="AB345" s="513">
        <v>39128</v>
      </c>
      <c r="AC345" s="513">
        <v>39163</v>
      </c>
      <c r="AD345" s="512" t="s">
        <v>15143</v>
      </c>
      <c r="AE345" s="513">
        <v>38902</v>
      </c>
      <c r="AF345" s="512" t="s">
        <v>9163</v>
      </c>
      <c r="AG345" s="512" t="s">
        <v>15142</v>
      </c>
      <c r="AH345" s="516">
        <v>3897181</v>
      </c>
      <c r="AI345" s="513">
        <v>39087</v>
      </c>
      <c r="AJ345" s="513" t="s">
        <v>138</v>
      </c>
      <c r="AK345" s="511" t="s">
        <v>138</v>
      </c>
      <c r="AL345" s="513" t="s">
        <v>138</v>
      </c>
      <c r="AM345" s="511" t="s">
        <v>138</v>
      </c>
      <c r="AN345" s="511" t="s">
        <v>15144</v>
      </c>
      <c r="AO345" s="511" t="s">
        <v>15145</v>
      </c>
      <c r="AP345" s="511" t="s">
        <v>15146</v>
      </c>
      <c r="AQ345" s="511" t="s">
        <v>15147</v>
      </c>
      <c r="AR345" s="511" t="s">
        <v>15148</v>
      </c>
      <c r="AS345" s="511" t="s">
        <v>15149</v>
      </c>
      <c r="AT345" s="511" t="s">
        <v>15149</v>
      </c>
      <c r="AU345" s="511" t="s">
        <v>15150</v>
      </c>
      <c r="AV345" s="511" t="s">
        <v>15151</v>
      </c>
      <c r="AW345" s="511" t="s">
        <v>15152</v>
      </c>
      <c r="AX345" s="511" t="s">
        <v>15153</v>
      </c>
      <c r="AY345" s="511" t="s">
        <v>15154</v>
      </c>
      <c r="AZ345" s="511" t="s">
        <v>15155</v>
      </c>
      <c r="BA345" s="511" t="s">
        <v>15156</v>
      </c>
      <c r="BB345" s="511">
        <v>390029458</v>
      </c>
      <c r="BC345" s="512" t="s">
        <v>5605</v>
      </c>
      <c r="BD345" s="511" t="s">
        <v>15157</v>
      </c>
      <c r="BE345" s="511" t="s">
        <v>15158</v>
      </c>
      <c r="BF345" s="511" t="s">
        <v>15159</v>
      </c>
      <c r="BG345" s="511" t="s">
        <v>15160</v>
      </c>
      <c r="BH345" s="511" t="s">
        <v>8648</v>
      </c>
      <c r="BI345" s="511">
        <v>16</v>
      </c>
      <c r="BJ345" s="511">
        <v>15</v>
      </c>
      <c r="BK345" s="511" t="s">
        <v>15161</v>
      </c>
      <c r="BL345" s="511" t="s">
        <v>138</v>
      </c>
      <c r="BM345" s="511" t="s">
        <v>15162</v>
      </c>
      <c r="BN345" s="511" t="s">
        <v>138</v>
      </c>
      <c r="BO345" s="511" t="s">
        <v>9027</v>
      </c>
      <c r="BP345" s="513">
        <v>38539</v>
      </c>
      <c r="BQ345" s="511" t="s">
        <v>138</v>
      </c>
      <c r="BR345" s="511" t="s">
        <v>8482</v>
      </c>
      <c r="BS345" s="511" t="s">
        <v>15163</v>
      </c>
      <c r="BT345" s="511" t="s">
        <v>15164</v>
      </c>
      <c r="BU345" s="511" t="s">
        <v>15165</v>
      </c>
      <c r="BV345" s="511" t="s">
        <v>138</v>
      </c>
      <c r="BW345" s="511">
        <v>1</v>
      </c>
      <c r="BX345" s="511" t="s">
        <v>15166</v>
      </c>
      <c r="BY345" s="511" t="s">
        <v>138</v>
      </c>
      <c r="BZ345" s="511">
        <v>15</v>
      </c>
      <c r="CA345" s="511" t="s">
        <v>15167</v>
      </c>
      <c r="CB345" s="511" t="s">
        <v>15168</v>
      </c>
      <c r="CC345" s="511" t="s">
        <v>15169</v>
      </c>
      <c r="CD345" s="511" t="s">
        <v>5602</v>
      </c>
      <c r="CE345" s="542" t="s">
        <v>102</v>
      </c>
      <c r="CF345" s="542" t="s">
        <v>102</v>
      </c>
      <c r="CG345" s="542" t="s">
        <v>102</v>
      </c>
      <c r="CH345" s="542" t="s">
        <v>102</v>
      </c>
      <c r="CI345" s="542" t="s">
        <v>102</v>
      </c>
      <c r="CJ345" s="542" t="s">
        <v>102</v>
      </c>
      <c r="CK345" s="542" t="s">
        <v>102</v>
      </c>
      <c r="CL345" s="542" t="s">
        <v>102</v>
      </c>
      <c r="CM345" s="542" t="s">
        <v>102</v>
      </c>
      <c r="CN345" s="542" t="s">
        <v>102</v>
      </c>
      <c r="CO345" s="542" t="s">
        <v>102</v>
      </c>
      <c r="CP345" s="542" t="s">
        <v>102</v>
      </c>
      <c r="CQ345" s="542" t="s">
        <v>102</v>
      </c>
      <c r="CR345" s="542" t="s">
        <v>102</v>
      </c>
      <c r="CS345" s="542" t="s">
        <v>102</v>
      </c>
      <c r="CT345" s="542" t="s">
        <v>102</v>
      </c>
      <c r="CU345" s="542" t="s">
        <v>102</v>
      </c>
      <c r="CV345" s="542" t="s">
        <v>102</v>
      </c>
      <c r="CW345" s="542" t="s">
        <v>102</v>
      </c>
      <c r="CX345" s="542" t="s">
        <v>102</v>
      </c>
      <c r="CY345" s="542" t="s">
        <v>102</v>
      </c>
      <c r="CZ345" s="542" t="s">
        <v>102</v>
      </c>
      <c r="DA345" s="542" t="s">
        <v>102</v>
      </c>
      <c r="DB345" s="542" t="s">
        <v>102</v>
      </c>
      <c r="DC345" s="542" t="s">
        <v>102</v>
      </c>
      <c r="DD345" s="542" t="s">
        <v>102</v>
      </c>
      <c r="DE345" s="542" t="s">
        <v>102</v>
      </c>
      <c r="DF345" s="542" t="s">
        <v>102</v>
      </c>
      <c r="DG345" s="542" t="s">
        <v>102</v>
      </c>
      <c r="DH345" s="542" t="s">
        <v>102</v>
      </c>
      <c r="DI345" s="542" t="s">
        <v>102</v>
      </c>
      <c r="DJ345" s="542" t="s">
        <v>102</v>
      </c>
      <c r="DK345" s="542" t="s">
        <v>102</v>
      </c>
      <c r="DL345" s="542" t="s">
        <v>102</v>
      </c>
      <c r="DM345" s="542" t="s">
        <v>102</v>
      </c>
      <c r="DN345" s="542" t="s">
        <v>102</v>
      </c>
      <c r="DO345" s="542" t="s">
        <v>102</v>
      </c>
      <c r="DP345" s="542" t="s">
        <v>102</v>
      </c>
      <c r="DQ345" s="542" t="s">
        <v>102</v>
      </c>
      <c r="DR345" s="542" t="s">
        <v>102</v>
      </c>
      <c r="DS345" s="542" t="s">
        <v>102</v>
      </c>
      <c r="DT345" s="542" t="s">
        <v>102</v>
      </c>
      <c r="DU345" s="542" t="s">
        <v>102</v>
      </c>
      <c r="DV345" s="542" t="s">
        <v>102</v>
      </c>
      <c r="DW345" s="542" t="s">
        <v>102</v>
      </c>
      <c r="DX345" s="542" t="s">
        <v>102</v>
      </c>
      <c r="DY345" s="542" t="s">
        <v>102</v>
      </c>
      <c r="DZ345" s="542" t="s">
        <v>102</v>
      </c>
      <c r="EA345" s="542" t="s">
        <v>102</v>
      </c>
      <c r="EB345" s="542" t="s">
        <v>102</v>
      </c>
      <c r="EC345" s="542" t="s">
        <v>102</v>
      </c>
      <c r="ED345" s="542" t="s">
        <v>102</v>
      </c>
      <c r="EE345" s="542" t="s">
        <v>102</v>
      </c>
      <c r="EF345" s="542" t="s">
        <v>102</v>
      </c>
      <c r="EG345" s="542" t="s">
        <v>102</v>
      </c>
      <c r="EH345" s="542" t="s">
        <v>102</v>
      </c>
      <c r="EI345" s="542" t="s">
        <v>102</v>
      </c>
      <c r="EJ345" s="542" t="s">
        <v>102</v>
      </c>
      <c r="EK345" s="542" t="s">
        <v>102</v>
      </c>
      <c r="EL345" s="542" t="s">
        <v>102</v>
      </c>
      <c r="EM345" s="542" t="s">
        <v>102</v>
      </c>
      <c r="EN345" s="542" t="s">
        <v>102</v>
      </c>
      <c r="EO345" s="542" t="s">
        <v>102</v>
      </c>
      <c r="EP345" s="542" t="s">
        <v>102</v>
      </c>
      <c r="EQ345" s="542" t="s">
        <v>102</v>
      </c>
      <c r="ER345" s="542" t="s">
        <v>102</v>
      </c>
      <c r="ES345" s="542" t="s">
        <v>102</v>
      </c>
      <c r="ET345" s="542" t="s">
        <v>102</v>
      </c>
      <c r="EU345" s="542" t="s">
        <v>102</v>
      </c>
      <c r="EV345" s="542" t="s">
        <v>102</v>
      </c>
      <c r="EW345" s="542" t="s">
        <v>102</v>
      </c>
      <c r="EX345" s="542" t="s">
        <v>102</v>
      </c>
      <c r="EY345" s="542" t="s">
        <v>102</v>
      </c>
      <c r="EZ345" s="542" t="s">
        <v>102</v>
      </c>
      <c r="FA345" s="542" t="s">
        <v>102</v>
      </c>
      <c r="FB345" s="542" t="s">
        <v>102</v>
      </c>
      <c r="FC345" s="542" t="s">
        <v>102</v>
      </c>
      <c r="FD345" s="542" t="s">
        <v>102</v>
      </c>
      <c r="FE345" s="542" t="s">
        <v>102</v>
      </c>
      <c r="FF345" s="542" t="s">
        <v>102</v>
      </c>
      <c r="FG345" s="542" t="s">
        <v>102</v>
      </c>
      <c r="FH345" s="542" t="s">
        <v>102</v>
      </c>
      <c r="FI345" s="542" t="s">
        <v>102</v>
      </c>
      <c r="FJ345" s="542" t="s">
        <v>102</v>
      </c>
      <c r="FK345" s="542" t="s">
        <v>102</v>
      </c>
      <c r="FL345" s="542" t="s">
        <v>102</v>
      </c>
      <c r="FM345" s="542" t="s">
        <v>102</v>
      </c>
      <c r="FN345" s="542" t="s">
        <v>102</v>
      </c>
      <c r="FO345" s="542" t="s">
        <v>102</v>
      </c>
      <c r="FP345" s="542" t="s">
        <v>102</v>
      </c>
      <c r="FQ345" s="542" t="s">
        <v>102</v>
      </c>
      <c r="FR345" s="542" t="s">
        <v>102</v>
      </c>
      <c r="FS345" s="542" t="s">
        <v>102</v>
      </c>
      <c r="FT345" s="542" t="s">
        <v>102</v>
      </c>
      <c r="FU345" s="542" t="s">
        <v>102</v>
      </c>
      <c r="FV345" s="542" t="s">
        <v>102</v>
      </c>
      <c r="FW345" s="542" t="s">
        <v>102</v>
      </c>
      <c r="FX345" s="542" t="s">
        <v>102</v>
      </c>
      <c r="FY345" s="542" t="s">
        <v>102</v>
      </c>
      <c r="FZ345" s="542" t="s">
        <v>102</v>
      </c>
      <c r="GA345" s="542" t="s">
        <v>102</v>
      </c>
      <c r="GB345" s="542" t="s">
        <v>102</v>
      </c>
      <c r="GC345" s="542" t="s">
        <v>102</v>
      </c>
      <c r="GD345" s="542" t="s">
        <v>102</v>
      </c>
      <c r="GE345" s="542" t="s">
        <v>102</v>
      </c>
      <c r="GF345" s="542" t="s">
        <v>102</v>
      </c>
      <c r="GG345" s="542" t="s">
        <v>102</v>
      </c>
      <c r="GH345" s="542" t="s">
        <v>102</v>
      </c>
      <c r="GI345" s="542" t="s">
        <v>102</v>
      </c>
      <c r="GJ345" s="542" t="s">
        <v>102</v>
      </c>
      <c r="GK345" s="542" t="s">
        <v>102</v>
      </c>
      <c r="GL345" s="542" t="s">
        <v>102</v>
      </c>
      <c r="GM345" s="542" t="s">
        <v>102</v>
      </c>
      <c r="GN345" s="542" t="s">
        <v>102</v>
      </c>
      <c r="GO345" s="542" t="s">
        <v>102</v>
      </c>
      <c r="GP345" s="542" t="s">
        <v>102</v>
      </c>
      <c r="GQ345" s="542" t="s">
        <v>102</v>
      </c>
      <c r="GR345" s="542" t="s">
        <v>102</v>
      </c>
      <c r="GS345" s="542" t="s">
        <v>102</v>
      </c>
      <c r="GT345" s="542" t="s">
        <v>102</v>
      </c>
      <c r="GU345" s="542" t="s">
        <v>102</v>
      </c>
      <c r="GV345" s="542" t="s">
        <v>102</v>
      </c>
      <c r="GW345" s="542" t="s">
        <v>102</v>
      </c>
      <c r="GX345" s="542" t="s">
        <v>102</v>
      </c>
      <c r="GY345" s="542" t="s">
        <v>102</v>
      </c>
      <c r="GZ345" s="542" t="s">
        <v>102</v>
      </c>
      <c r="HA345" s="542" t="s">
        <v>102</v>
      </c>
      <c r="HB345" s="542" t="s">
        <v>102</v>
      </c>
      <c r="HC345" s="511" t="str">
        <f t="shared" si="5"/>
        <v>2009-390036</v>
      </c>
    </row>
    <row r="346" spans="1:211" s="514" customFormat="1" ht="48" hidden="1" customHeight="1" x14ac:dyDescent="0.15">
      <c r="A346" s="511" t="s">
        <v>4753</v>
      </c>
      <c r="B346" s="512" t="s">
        <v>15183</v>
      </c>
      <c r="C346" s="513">
        <v>39826</v>
      </c>
      <c r="D346" s="512" t="s">
        <v>8419</v>
      </c>
      <c r="E346" s="512" t="s">
        <v>8452</v>
      </c>
      <c r="F346" s="512" t="s">
        <v>8843</v>
      </c>
      <c r="G346" s="513">
        <v>40694</v>
      </c>
      <c r="H346" s="512" t="s">
        <v>15184</v>
      </c>
      <c r="I346" s="512" t="s">
        <v>8845</v>
      </c>
      <c r="J346" s="513">
        <v>40568</v>
      </c>
      <c r="K346" s="512"/>
      <c r="L346" s="512"/>
      <c r="M346" s="512"/>
      <c r="N346" s="511"/>
      <c r="O346" s="511"/>
      <c r="P346" s="512"/>
      <c r="Q346" s="511"/>
      <c r="R346" s="511"/>
      <c r="S346" s="514" t="s">
        <v>15185</v>
      </c>
      <c r="T346" s="511">
        <v>2011</v>
      </c>
      <c r="U346" s="515" t="s">
        <v>13379</v>
      </c>
      <c r="V346" s="514">
        <v>173</v>
      </c>
      <c r="W346" s="514">
        <v>2</v>
      </c>
      <c r="X346" s="514">
        <v>1</v>
      </c>
      <c r="Y346" s="513">
        <v>38022</v>
      </c>
      <c r="Z346" s="512" t="s">
        <v>15186</v>
      </c>
      <c r="AA346" s="512" t="s">
        <v>15187</v>
      </c>
      <c r="AB346" s="513">
        <v>38932</v>
      </c>
      <c r="AC346" s="513">
        <v>39400</v>
      </c>
      <c r="AD346" s="512" t="s">
        <v>15188</v>
      </c>
      <c r="AE346" s="513">
        <v>38981</v>
      </c>
      <c r="AF346" s="512" t="s">
        <v>9163</v>
      </c>
      <c r="AG346" s="512" t="s">
        <v>15187</v>
      </c>
      <c r="AH346" s="516">
        <v>4006470</v>
      </c>
      <c r="AI346" s="513">
        <v>39325</v>
      </c>
      <c r="AJ346" s="513">
        <v>38022</v>
      </c>
      <c r="AK346" s="511" t="s">
        <v>15189</v>
      </c>
      <c r="AL346" s="513">
        <v>38225</v>
      </c>
      <c r="AM346" s="511" t="s">
        <v>15190</v>
      </c>
      <c r="AN346" s="511" t="s">
        <v>15191</v>
      </c>
      <c r="AO346" s="511" t="s">
        <v>1161</v>
      </c>
      <c r="AP346" s="511" t="s">
        <v>15192</v>
      </c>
      <c r="AQ346" s="511" t="s">
        <v>15193</v>
      </c>
      <c r="AR346" s="511" t="s">
        <v>15194</v>
      </c>
      <c r="AS346" s="511" t="s">
        <v>1162</v>
      </c>
      <c r="AT346" s="511" t="s">
        <v>1162</v>
      </c>
      <c r="AU346" s="511" t="s">
        <v>15195</v>
      </c>
      <c r="AV346" s="511" t="s">
        <v>15196</v>
      </c>
      <c r="AW346" s="511" t="s">
        <v>1162</v>
      </c>
      <c r="AX346" s="511" t="s">
        <v>15195</v>
      </c>
      <c r="AY346" s="511" t="s">
        <v>1163</v>
      </c>
      <c r="AZ346" s="511" t="s">
        <v>1163</v>
      </c>
      <c r="BA346" s="511" t="s">
        <v>138</v>
      </c>
      <c r="BB346" s="511">
        <v>505294517</v>
      </c>
      <c r="BC346" s="512" t="s">
        <v>1158</v>
      </c>
      <c r="BD346" s="511" t="s">
        <v>1159</v>
      </c>
      <c r="BE346" s="511" t="s">
        <v>15197</v>
      </c>
      <c r="BF346" s="511" t="s">
        <v>15198</v>
      </c>
      <c r="BG346" s="511" t="s">
        <v>15199</v>
      </c>
      <c r="BH346" s="511" t="s">
        <v>9244</v>
      </c>
      <c r="BI346" s="511">
        <v>70</v>
      </c>
      <c r="BJ346" s="511">
        <v>46</v>
      </c>
      <c r="BK346" s="511" t="s">
        <v>138</v>
      </c>
      <c r="BL346" s="511" t="s">
        <v>14911</v>
      </c>
      <c r="BM346" s="511" t="s">
        <v>15200</v>
      </c>
      <c r="BN346" s="511" t="s">
        <v>138</v>
      </c>
      <c r="BO346" s="511" t="s">
        <v>138</v>
      </c>
      <c r="BP346" s="513">
        <v>37657</v>
      </c>
      <c r="BQ346" s="511" t="s">
        <v>138</v>
      </c>
      <c r="BR346" s="511" t="s">
        <v>8482</v>
      </c>
      <c r="BS346" s="511" t="s">
        <v>15201</v>
      </c>
      <c r="BT346" s="511" t="s">
        <v>1160</v>
      </c>
      <c r="BU346" s="511" t="s">
        <v>15202</v>
      </c>
      <c r="BV346" s="511" t="s">
        <v>138</v>
      </c>
      <c r="BW346" s="511">
        <v>2</v>
      </c>
      <c r="BX346" s="511" t="s">
        <v>15203</v>
      </c>
      <c r="BY346" s="511" t="s">
        <v>138</v>
      </c>
      <c r="BZ346" s="511">
        <v>30</v>
      </c>
      <c r="CA346" s="511" t="s">
        <v>15204</v>
      </c>
      <c r="CB346" s="511" t="s">
        <v>15205</v>
      </c>
      <c r="CC346" s="511" t="s">
        <v>138</v>
      </c>
      <c r="CD346" s="511" t="s">
        <v>5607</v>
      </c>
      <c r="CE346" s="542" t="s">
        <v>15206</v>
      </c>
      <c r="CF346" s="542" t="s">
        <v>15206</v>
      </c>
      <c r="CG346" s="542" t="s">
        <v>15206</v>
      </c>
      <c r="CH346" s="542" t="s">
        <v>15206</v>
      </c>
      <c r="CI346" s="542" t="s">
        <v>15207</v>
      </c>
      <c r="CJ346" s="542" t="s">
        <v>15208</v>
      </c>
      <c r="CK346" s="542" t="s">
        <v>15209</v>
      </c>
      <c r="CL346" s="542" t="s">
        <v>15210</v>
      </c>
      <c r="CM346" s="542" t="s">
        <v>15211</v>
      </c>
      <c r="CN346" s="542" t="s">
        <v>15212</v>
      </c>
      <c r="CO346" s="542" t="s">
        <v>15213</v>
      </c>
      <c r="CP346" s="542" t="s">
        <v>15214</v>
      </c>
      <c r="CQ346" s="542" t="s">
        <v>15215</v>
      </c>
      <c r="CR346" s="542" t="s">
        <v>15216</v>
      </c>
      <c r="CS346" s="542" t="s">
        <v>15217</v>
      </c>
      <c r="CT346" s="542" t="s">
        <v>102</v>
      </c>
      <c r="CU346" s="542" t="s">
        <v>102</v>
      </c>
      <c r="CV346" s="542" t="s">
        <v>102</v>
      </c>
      <c r="CW346" s="542" t="s">
        <v>102</v>
      </c>
      <c r="CX346" s="542" t="s">
        <v>102</v>
      </c>
      <c r="CY346" s="542" t="s">
        <v>102</v>
      </c>
      <c r="CZ346" s="542" t="s">
        <v>102</v>
      </c>
      <c r="DA346" s="542" t="s">
        <v>102</v>
      </c>
      <c r="DB346" s="542" t="s">
        <v>102</v>
      </c>
      <c r="DC346" s="542" t="s">
        <v>102</v>
      </c>
      <c r="DD346" s="542" t="s">
        <v>102</v>
      </c>
      <c r="DE346" s="542" t="s">
        <v>102</v>
      </c>
      <c r="DF346" s="542" t="s">
        <v>102</v>
      </c>
      <c r="DG346" s="542" t="s">
        <v>102</v>
      </c>
      <c r="DH346" s="542" t="s">
        <v>102</v>
      </c>
      <c r="DI346" s="542" t="s">
        <v>102</v>
      </c>
      <c r="DJ346" s="542" t="s">
        <v>102</v>
      </c>
      <c r="DK346" s="542" t="s">
        <v>102</v>
      </c>
      <c r="DL346" s="542" t="s">
        <v>102</v>
      </c>
      <c r="DM346" s="542" t="s">
        <v>102</v>
      </c>
      <c r="DN346" s="542" t="s">
        <v>102</v>
      </c>
      <c r="DO346" s="542" t="s">
        <v>102</v>
      </c>
      <c r="DP346" s="542" t="s">
        <v>102</v>
      </c>
      <c r="DQ346" s="542" t="s">
        <v>102</v>
      </c>
      <c r="DR346" s="542" t="s">
        <v>102</v>
      </c>
      <c r="DS346" s="542" t="s">
        <v>102</v>
      </c>
      <c r="DT346" s="542" t="s">
        <v>102</v>
      </c>
      <c r="DU346" s="542" t="s">
        <v>102</v>
      </c>
      <c r="DV346" s="542" t="s">
        <v>102</v>
      </c>
      <c r="DW346" s="542" t="s">
        <v>102</v>
      </c>
      <c r="DX346" s="542" t="s">
        <v>102</v>
      </c>
      <c r="DY346" s="542" t="s">
        <v>102</v>
      </c>
      <c r="DZ346" s="542" t="s">
        <v>102</v>
      </c>
      <c r="EA346" s="542" t="s">
        <v>102</v>
      </c>
      <c r="EB346" s="542" t="s">
        <v>102</v>
      </c>
      <c r="EC346" s="542" t="s">
        <v>102</v>
      </c>
      <c r="ED346" s="542" t="s">
        <v>102</v>
      </c>
      <c r="EE346" s="542" t="s">
        <v>102</v>
      </c>
      <c r="EF346" s="542" t="s">
        <v>102</v>
      </c>
      <c r="EG346" s="542" t="s">
        <v>102</v>
      </c>
      <c r="EH346" s="542" t="s">
        <v>102</v>
      </c>
      <c r="EI346" s="542" t="s">
        <v>102</v>
      </c>
      <c r="EJ346" s="542" t="s">
        <v>102</v>
      </c>
      <c r="EK346" s="542" t="s">
        <v>102</v>
      </c>
      <c r="EL346" s="542" t="s">
        <v>102</v>
      </c>
      <c r="EM346" s="542" t="s">
        <v>102</v>
      </c>
      <c r="EN346" s="542" t="s">
        <v>102</v>
      </c>
      <c r="EO346" s="542" t="s">
        <v>102</v>
      </c>
      <c r="EP346" s="542" t="s">
        <v>102</v>
      </c>
      <c r="EQ346" s="542" t="s">
        <v>102</v>
      </c>
      <c r="ER346" s="542" t="s">
        <v>102</v>
      </c>
      <c r="ES346" s="542" t="s">
        <v>102</v>
      </c>
      <c r="ET346" s="542" t="s">
        <v>102</v>
      </c>
      <c r="EU346" s="542" t="s">
        <v>102</v>
      </c>
      <c r="EV346" s="542" t="s">
        <v>102</v>
      </c>
      <c r="EW346" s="542" t="s">
        <v>102</v>
      </c>
      <c r="EX346" s="542" t="s">
        <v>102</v>
      </c>
      <c r="EY346" s="542" t="s">
        <v>102</v>
      </c>
      <c r="EZ346" s="542" t="s">
        <v>102</v>
      </c>
      <c r="FA346" s="542" t="s">
        <v>102</v>
      </c>
      <c r="FB346" s="542" t="s">
        <v>102</v>
      </c>
      <c r="FC346" s="542" t="s">
        <v>102</v>
      </c>
      <c r="FD346" s="542" t="s">
        <v>102</v>
      </c>
      <c r="FE346" s="542" t="s">
        <v>102</v>
      </c>
      <c r="FF346" s="542" t="s">
        <v>102</v>
      </c>
      <c r="FG346" s="542" t="s">
        <v>102</v>
      </c>
      <c r="FH346" s="542" t="s">
        <v>102</v>
      </c>
      <c r="FI346" s="542" t="s">
        <v>102</v>
      </c>
      <c r="FJ346" s="542" t="s">
        <v>102</v>
      </c>
      <c r="FK346" s="542" t="s">
        <v>102</v>
      </c>
      <c r="FL346" s="542" t="s">
        <v>102</v>
      </c>
      <c r="FM346" s="542" t="s">
        <v>102</v>
      </c>
      <c r="FN346" s="542" t="s">
        <v>102</v>
      </c>
      <c r="FO346" s="542" t="s">
        <v>102</v>
      </c>
      <c r="FP346" s="542" t="s">
        <v>102</v>
      </c>
      <c r="FQ346" s="542" t="s">
        <v>102</v>
      </c>
      <c r="FR346" s="542" t="s">
        <v>102</v>
      </c>
      <c r="FS346" s="542" t="s">
        <v>102</v>
      </c>
      <c r="FT346" s="542" t="s">
        <v>102</v>
      </c>
      <c r="FU346" s="542" t="s">
        <v>102</v>
      </c>
      <c r="FV346" s="542" t="s">
        <v>102</v>
      </c>
      <c r="FW346" s="542" t="s">
        <v>102</v>
      </c>
      <c r="FX346" s="542" t="s">
        <v>102</v>
      </c>
      <c r="FY346" s="542" t="s">
        <v>102</v>
      </c>
      <c r="FZ346" s="542" t="s">
        <v>102</v>
      </c>
      <c r="GA346" s="542" t="s">
        <v>102</v>
      </c>
      <c r="GB346" s="542" t="s">
        <v>102</v>
      </c>
      <c r="GC346" s="542" t="s">
        <v>102</v>
      </c>
      <c r="GD346" s="542" t="s">
        <v>102</v>
      </c>
      <c r="GE346" s="542" t="s">
        <v>102</v>
      </c>
      <c r="GF346" s="542" t="s">
        <v>102</v>
      </c>
      <c r="GG346" s="542" t="s">
        <v>102</v>
      </c>
      <c r="GH346" s="542" t="s">
        <v>102</v>
      </c>
      <c r="GI346" s="542" t="s">
        <v>102</v>
      </c>
      <c r="GJ346" s="542" t="s">
        <v>102</v>
      </c>
      <c r="GK346" s="542" t="s">
        <v>102</v>
      </c>
      <c r="GL346" s="542" t="s">
        <v>102</v>
      </c>
      <c r="GM346" s="542" t="s">
        <v>102</v>
      </c>
      <c r="GN346" s="542" t="s">
        <v>102</v>
      </c>
      <c r="GO346" s="542" t="s">
        <v>102</v>
      </c>
      <c r="GP346" s="542" t="s">
        <v>102</v>
      </c>
      <c r="GQ346" s="542" t="s">
        <v>102</v>
      </c>
      <c r="GR346" s="542" t="s">
        <v>102</v>
      </c>
      <c r="GS346" s="542" t="s">
        <v>102</v>
      </c>
      <c r="GT346" s="542" t="s">
        <v>102</v>
      </c>
      <c r="GU346" s="542" t="s">
        <v>102</v>
      </c>
      <c r="GV346" s="542" t="s">
        <v>102</v>
      </c>
      <c r="GW346" s="542" t="s">
        <v>102</v>
      </c>
      <c r="GX346" s="542" t="s">
        <v>102</v>
      </c>
      <c r="GY346" s="542" t="s">
        <v>102</v>
      </c>
      <c r="GZ346" s="542" t="s">
        <v>102</v>
      </c>
      <c r="HA346" s="542" t="s">
        <v>102</v>
      </c>
      <c r="HB346" s="542" t="s">
        <v>102</v>
      </c>
      <c r="HC346" s="511" t="str">
        <f t="shared" si="5"/>
        <v>2009-800008</v>
      </c>
    </row>
    <row r="347" spans="1:211" s="514" customFormat="1" ht="48" hidden="1" customHeight="1" x14ac:dyDescent="0.15">
      <c r="A347" s="511" t="s">
        <v>4753</v>
      </c>
      <c r="B347" s="512" t="s">
        <v>15218</v>
      </c>
      <c r="C347" s="513">
        <v>40113</v>
      </c>
      <c r="D347" s="512" t="s">
        <v>8419</v>
      </c>
      <c r="E347" s="512" t="s">
        <v>8452</v>
      </c>
      <c r="F347" s="512" t="s">
        <v>8695</v>
      </c>
      <c r="G347" s="513">
        <v>40694</v>
      </c>
      <c r="H347" s="512" t="s">
        <v>15184</v>
      </c>
      <c r="I347" s="512" t="s">
        <v>15219</v>
      </c>
      <c r="J347" s="513">
        <v>40568</v>
      </c>
      <c r="K347" s="512"/>
      <c r="L347" s="512"/>
      <c r="M347" s="512"/>
      <c r="N347" s="511"/>
      <c r="O347" s="511"/>
      <c r="P347" s="512"/>
      <c r="Q347" s="511"/>
      <c r="R347" s="511"/>
      <c r="S347" s="514" t="s">
        <v>15220</v>
      </c>
      <c r="T347" s="511">
        <v>2011</v>
      </c>
      <c r="U347" s="515" t="s">
        <v>13379</v>
      </c>
      <c r="V347" s="514">
        <v>173</v>
      </c>
      <c r="W347" s="514">
        <v>2</v>
      </c>
      <c r="X347" s="514">
        <v>2</v>
      </c>
      <c r="Y347" s="513">
        <v>38022</v>
      </c>
      <c r="Z347" s="512" t="s">
        <v>15186</v>
      </c>
      <c r="AA347" s="512" t="s">
        <v>15187</v>
      </c>
      <c r="AB347" s="513">
        <v>38932</v>
      </c>
      <c r="AC347" s="513">
        <v>39400</v>
      </c>
      <c r="AD347" s="512" t="s">
        <v>15188</v>
      </c>
      <c r="AE347" s="513">
        <v>38981</v>
      </c>
      <c r="AF347" s="512" t="s">
        <v>9163</v>
      </c>
      <c r="AG347" s="512" t="s">
        <v>15187</v>
      </c>
      <c r="AH347" s="516">
        <v>4006470</v>
      </c>
      <c r="AI347" s="513">
        <v>39325</v>
      </c>
      <c r="AJ347" s="513">
        <v>38022</v>
      </c>
      <c r="AK347" s="511" t="s">
        <v>15189</v>
      </c>
      <c r="AL347" s="513">
        <v>38225</v>
      </c>
      <c r="AM347" s="511" t="s">
        <v>15190</v>
      </c>
      <c r="AN347" s="511" t="s">
        <v>15191</v>
      </c>
      <c r="AO347" s="511" t="s">
        <v>1161</v>
      </c>
      <c r="AP347" s="511" t="s">
        <v>15192</v>
      </c>
      <c r="AQ347" s="511" t="s">
        <v>15193</v>
      </c>
      <c r="AR347" s="511" t="s">
        <v>15194</v>
      </c>
      <c r="AS347" s="511" t="s">
        <v>1162</v>
      </c>
      <c r="AT347" s="511" t="s">
        <v>1162</v>
      </c>
      <c r="AU347" s="511" t="s">
        <v>15195</v>
      </c>
      <c r="AV347" s="511" t="s">
        <v>15196</v>
      </c>
      <c r="AW347" s="511" t="s">
        <v>1162</v>
      </c>
      <c r="AX347" s="511" t="s">
        <v>15195</v>
      </c>
      <c r="AY347" s="511" t="s">
        <v>1163</v>
      </c>
      <c r="AZ347" s="511" t="s">
        <v>1163</v>
      </c>
      <c r="BA347" s="511" t="s">
        <v>138</v>
      </c>
      <c r="BB347" s="511">
        <v>505294517</v>
      </c>
      <c r="BC347" s="512" t="s">
        <v>1158</v>
      </c>
      <c r="BD347" s="511" t="s">
        <v>1159</v>
      </c>
      <c r="BE347" s="511" t="s">
        <v>15197</v>
      </c>
      <c r="BF347" s="511" t="s">
        <v>15198</v>
      </c>
      <c r="BG347" s="511" t="s">
        <v>15199</v>
      </c>
      <c r="BH347" s="511" t="s">
        <v>9244</v>
      </c>
      <c r="BI347" s="511">
        <v>70</v>
      </c>
      <c r="BJ347" s="511">
        <v>46</v>
      </c>
      <c r="BK347" s="511" t="s">
        <v>138</v>
      </c>
      <c r="BL347" s="511" t="s">
        <v>14911</v>
      </c>
      <c r="BM347" s="511" t="s">
        <v>15200</v>
      </c>
      <c r="BN347" s="511" t="s">
        <v>138</v>
      </c>
      <c r="BO347" s="511" t="s">
        <v>138</v>
      </c>
      <c r="BP347" s="513">
        <v>37657</v>
      </c>
      <c r="BQ347" s="511" t="s">
        <v>138</v>
      </c>
      <c r="BR347" s="511" t="s">
        <v>8482</v>
      </c>
      <c r="BS347" s="511" t="s">
        <v>15201</v>
      </c>
      <c r="BT347" s="511" t="s">
        <v>1160</v>
      </c>
      <c r="BU347" s="511" t="s">
        <v>15202</v>
      </c>
      <c r="BV347" s="511" t="s">
        <v>138</v>
      </c>
      <c r="BW347" s="511">
        <v>2</v>
      </c>
      <c r="BX347" s="511" t="s">
        <v>15203</v>
      </c>
      <c r="BY347" s="511" t="s">
        <v>138</v>
      </c>
      <c r="BZ347" s="511">
        <v>30</v>
      </c>
      <c r="CA347" s="511" t="s">
        <v>15204</v>
      </c>
      <c r="CB347" s="511" t="s">
        <v>15205</v>
      </c>
      <c r="CC347" s="511" t="s">
        <v>138</v>
      </c>
      <c r="CD347" s="511" t="s">
        <v>5607</v>
      </c>
      <c r="CE347" s="542" t="s">
        <v>102</v>
      </c>
      <c r="CF347" s="542" t="s">
        <v>102</v>
      </c>
      <c r="CG347" s="542" t="s">
        <v>102</v>
      </c>
      <c r="CH347" s="542" t="s">
        <v>102</v>
      </c>
      <c r="CI347" s="542" t="s">
        <v>102</v>
      </c>
      <c r="CJ347" s="542" t="s">
        <v>102</v>
      </c>
      <c r="CK347" s="542" t="s">
        <v>102</v>
      </c>
      <c r="CL347" s="542" t="s">
        <v>102</v>
      </c>
      <c r="CM347" s="542" t="s">
        <v>102</v>
      </c>
      <c r="CN347" s="542" t="s">
        <v>102</v>
      </c>
      <c r="CO347" s="542" t="s">
        <v>102</v>
      </c>
      <c r="CP347" s="542" t="s">
        <v>102</v>
      </c>
      <c r="CQ347" s="542" t="s">
        <v>102</v>
      </c>
      <c r="CR347" s="542" t="s">
        <v>102</v>
      </c>
      <c r="CS347" s="542" t="s">
        <v>102</v>
      </c>
      <c r="CT347" s="542" t="s">
        <v>15221</v>
      </c>
      <c r="CU347" s="542" t="s">
        <v>15221</v>
      </c>
      <c r="CV347" s="542" t="s">
        <v>15221</v>
      </c>
      <c r="CW347" s="542" t="s">
        <v>15221</v>
      </c>
      <c r="CX347" s="542" t="s">
        <v>15221</v>
      </c>
      <c r="CY347" s="542" t="s">
        <v>15221</v>
      </c>
      <c r="CZ347" s="542" t="s">
        <v>15222</v>
      </c>
      <c r="DA347" s="542" t="s">
        <v>15223</v>
      </c>
      <c r="DB347" s="542" t="s">
        <v>15224</v>
      </c>
      <c r="DC347" s="542" t="s">
        <v>15225</v>
      </c>
      <c r="DD347" s="542" t="s">
        <v>15226</v>
      </c>
      <c r="DE347" s="542" t="s">
        <v>15227</v>
      </c>
      <c r="DF347" s="542" t="s">
        <v>15228</v>
      </c>
      <c r="DG347" s="542" t="s">
        <v>15229</v>
      </c>
      <c r="DH347" s="542" t="s">
        <v>15230</v>
      </c>
      <c r="DI347" s="542" t="s">
        <v>15231</v>
      </c>
      <c r="DJ347" s="542" t="s">
        <v>15232</v>
      </c>
      <c r="DK347" s="542" t="s">
        <v>15233</v>
      </c>
      <c r="DL347" s="542" t="s">
        <v>15234</v>
      </c>
      <c r="DM347" s="542" t="s">
        <v>15235</v>
      </c>
      <c r="DN347" s="542" t="s">
        <v>102</v>
      </c>
      <c r="DO347" s="542" t="s">
        <v>102</v>
      </c>
      <c r="DP347" s="542" t="s">
        <v>102</v>
      </c>
      <c r="DQ347" s="542" t="s">
        <v>102</v>
      </c>
      <c r="DR347" s="542" t="s">
        <v>102</v>
      </c>
      <c r="DS347" s="542" t="s">
        <v>102</v>
      </c>
      <c r="DT347" s="542" t="s">
        <v>102</v>
      </c>
      <c r="DU347" s="542" t="s">
        <v>102</v>
      </c>
      <c r="DV347" s="542" t="s">
        <v>102</v>
      </c>
      <c r="DW347" s="542" t="s">
        <v>102</v>
      </c>
      <c r="DX347" s="542" t="s">
        <v>102</v>
      </c>
      <c r="DY347" s="542" t="s">
        <v>102</v>
      </c>
      <c r="DZ347" s="542" t="s">
        <v>102</v>
      </c>
      <c r="EA347" s="542" t="s">
        <v>102</v>
      </c>
      <c r="EB347" s="542" t="s">
        <v>102</v>
      </c>
      <c r="EC347" s="542" t="s">
        <v>102</v>
      </c>
      <c r="ED347" s="542" t="s">
        <v>102</v>
      </c>
      <c r="EE347" s="542" t="s">
        <v>102</v>
      </c>
      <c r="EF347" s="542" t="s">
        <v>102</v>
      </c>
      <c r="EG347" s="542" t="s">
        <v>102</v>
      </c>
      <c r="EH347" s="542" t="s">
        <v>102</v>
      </c>
      <c r="EI347" s="542" t="s">
        <v>102</v>
      </c>
      <c r="EJ347" s="542" t="s">
        <v>102</v>
      </c>
      <c r="EK347" s="542" t="s">
        <v>102</v>
      </c>
      <c r="EL347" s="542" t="s">
        <v>102</v>
      </c>
      <c r="EM347" s="542" t="s">
        <v>102</v>
      </c>
      <c r="EN347" s="542" t="s">
        <v>102</v>
      </c>
      <c r="EO347" s="542" t="s">
        <v>102</v>
      </c>
      <c r="EP347" s="542" t="s">
        <v>102</v>
      </c>
      <c r="EQ347" s="542" t="s">
        <v>102</v>
      </c>
      <c r="ER347" s="542" t="s">
        <v>102</v>
      </c>
      <c r="ES347" s="542" t="s">
        <v>102</v>
      </c>
      <c r="ET347" s="542" t="s">
        <v>102</v>
      </c>
      <c r="EU347" s="542" t="s">
        <v>102</v>
      </c>
      <c r="EV347" s="542" t="s">
        <v>102</v>
      </c>
      <c r="EW347" s="542" t="s">
        <v>102</v>
      </c>
      <c r="EX347" s="542" t="s">
        <v>102</v>
      </c>
      <c r="EY347" s="542" t="s">
        <v>102</v>
      </c>
      <c r="EZ347" s="542" t="s">
        <v>102</v>
      </c>
      <c r="FA347" s="542" t="s">
        <v>102</v>
      </c>
      <c r="FB347" s="542" t="s">
        <v>102</v>
      </c>
      <c r="FC347" s="542" t="s">
        <v>102</v>
      </c>
      <c r="FD347" s="542" t="s">
        <v>102</v>
      </c>
      <c r="FE347" s="542" t="s">
        <v>102</v>
      </c>
      <c r="FF347" s="542" t="s">
        <v>102</v>
      </c>
      <c r="FG347" s="542" t="s">
        <v>102</v>
      </c>
      <c r="FH347" s="542" t="s">
        <v>102</v>
      </c>
      <c r="FI347" s="542" t="s">
        <v>102</v>
      </c>
      <c r="FJ347" s="542" t="s">
        <v>102</v>
      </c>
      <c r="FK347" s="542" t="s">
        <v>102</v>
      </c>
      <c r="FL347" s="542" t="s">
        <v>102</v>
      </c>
      <c r="FM347" s="542" t="s">
        <v>102</v>
      </c>
      <c r="FN347" s="542" t="s">
        <v>102</v>
      </c>
      <c r="FO347" s="542" t="s">
        <v>102</v>
      </c>
      <c r="FP347" s="542" t="s">
        <v>102</v>
      </c>
      <c r="FQ347" s="542" t="s">
        <v>102</v>
      </c>
      <c r="FR347" s="542" t="s">
        <v>102</v>
      </c>
      <c r="FS347" s="542" t="s">
        <v>102</v>
      </c>
      <c r="FT347" s="542" t="s">
        <v>102</v>
      </c>
      <c r="FU347" s="542" t="s">
        <v>102</v>
      </c>
      <c r="FV347" s="542" t="s">
        <v>102</v>
      </c>
      <c r="FW347" s="542" t="s">
        <v>102</v>
      </c>
      <c r="FX347" s="542" t="s">
        <v>102</v>
      </c>
      <c r="FY347" s="542" t="s">
        <v>102</v>
      </c>
      <c r="FZ347" s="542" t="s">
        <v>102</v>
      </c>
      <c r="GA347" s="542" t="s">
        <v>102</v>
      </c>
      <c r="GB347" s="542" t="s">
        <v>102</v>
      </c>
      <c r="GC347" s="542" t="s">
        <v>102</v>
      </c>
      <c r="GD347" s="542" t="s">
        <v>102</v>
      </c>
      <c r="GE347" s="542" t="s">
        <v>102</v>
      </c>
      <c r="GF347" s="542" t="s">
        <v>102</v>
      </c>
      <c r="GG347" s="542" t="s">
        <v>102</v>
      </c>
      <c r="GH347" s="542" t="s">
        <v>102</v>
      </c>
      <c r="GI347" s="542" t="s">
        <v>102</v>
      </c>
      <c r="GJ347" s="542" t="s">
        <v>102</v>
      </c>
      <c r="GK347" s="542" t="s">
        <v>102</v>
      </c>
      <c r="GL347" s="542" t="s">
        <v>102</v>
      </c>
      <c r="GM347" s="542" t="s">
        <v>102</v>
      </c>
      <c r="GN347" s="542" t="s">
        <v>102</v>
      </c>
      <c r="GO347" s="542" t="s">
        <v>102</v>
      </c>
      <c r="GP347" s="542" t="s">
        <v>102</v>
      </c>
      <c r="GQ347" s="542" t="s">
        <v>102</v>
      </c>
      <c r="GR347" s="542" t="s">
        <v>102</v>
      </c>
      <c r="GS347" s="542" t="s">
        <v>102</v>
      </c>
      <c r="GT347" s="542" t="s">
        <v>102</v>
      </c>
      <c r="GU347" s="542" t="s">
        <v>102</v>
      </c>
      <c r="GV347" s="542" t="s">
        <v>102</v>
      </c>
      <c r="GW347" s="542" t="s">
        <v>102</v>
      </c>
      <c r="GX347" s="542" t="s">
        <v>102</v>
      </c>
      <c r="GY347" s="542" t="s">
        <v>102</v>
      </c>
      <c r="GZ347" s="542" t="s">
        <v>102</v>
      </c>
      <c r="HA347" s="542" t="s">
        <v>102</v>
      </c>
      <c r="HB347" s="542" t="s">
        <v>102</v>
      </c>
      <c r="HC347" s="511" t="str">
        <f t="shared" si="5"/>
        <v>2009-800222</v>
      </c>
    </row>
    <row r="348" spans="1:211" s="514" customFormat="1" ht="48" hidden="1" customHeight="1" x14ac:dyDescent="0.15">
      <c r="A348" s="514" t="s">
        <v>4755</v>
      </c>
      <c r="B348" s="519" t="s">
        <v>15236</v>
      </c>
      <c r="C348" s="513">
        <v>40760</v>
      </c>
      <c r="D348" s="519" t="s">
        <v>8419</v>
      </c>
      <c r="E348" s="519" t="s">
        <v>8498</v>
      </c>
      <c r="F348" s="519" t="s">
        <v>8421</v>
      </c>
      <c r="G348" s="513">
        <v>41022</v>
      </c>
      <c r="H348" s="519" t="s">
        <v>15237</v>
      </c>
      <c r="I348" s="519" t="s">
        <v>8682</v>
      </c>
      <c r="J348" s="513">
        <v>40981</v>
      </c>
      <c r="K348" s="519"/>
      <c r="L348" s="519"/>
      <c r="M348" s="519"/>
      <c r="N348" s="513"/>
      <c r="O348" s="513"/>
      <c r="P348" s="519"/>
      <c r="Q348" s="513"/>
      <c r="R348" s="513"/>
      <c r="S348" s="514" t="s">
        <v>15238</v>
      </c>
      <c r="T348" s="514">
        <v>2012</v>
      </c>
      <c r="U348" s="515" t="s">
        <v>13222</v>
      </c>
      <c r="V348" s="514">
        <v>174</v>
      </c>
      <c r="W348" s="514">
        <v>1</v>
      </c>
      <c r="X348" s="514">
        <v>1</v>
      </c>
      <c r="Y348" s="513">
        <v>38400</v>
      </c>
      <c r="Z348" s="512" t="s">
        <v>15239</v>
      </c>
      <c r="AA348" s="512" t="s">
        <v>15240</v>
      </c>
      <c r="AB348" s="513">
        <v>39380</v>
      </c>
      <c r="AC348" s="513">
        <v>39428</v>
      </c>
      <c r="AD348" s="512" t="s">
        <v>15241</v>
      </c>
      <c r="AE348" s="513">
        <v>39199</v>
      </c>
      <c r="AF348" s="512" t="s">
        <v>9163</v>
      </c>
      <c r="AG348" s="512" t="s">
        <v>15240</v>
      </c>
      <c r="AH348" s="516">
        <v>4021925</v>
      </c>
      <c r="AI348" s="513">
        <v>39360</v>
      </c>
      <c r="AJ348" s="513">
        <v>38400</v>
      </c>
      <c r="AK348" s="511" t="s">
        <v>15242</v>
      </c>
      <c r="AL348" s="513">
        <v>38596</v>
      </c>
      <c r="AM348" s="511" t="s">
        <v>15241</v>
      </c>
      <c r="AN348" s="511" t="s">
        <v>15243</v>
      </c>
      <c r="AO348" s="511" t="s">
        <v>2452</v>
      </c>
      <c r="AP348" s="511" t="s">
        <v>2452</v>
      </c>
      <c r="AQ348" s="511" t="s">
        <v>15244</v>
      </c>
      <c r="AR348" s="511" t="s">
        <v>15244</v>
      </c>
      <c r="AS348" s="511" t="s">
        <v>15245</v>
      </c>
      <c r="AT348" s="511" t="s">
        <v>15245</v>
      </c>
      <c r="AU348" s="511" t="s">
        <v>15245</v>
      </c>
      <c r="AV348" s="511" t="s">
        <v>15246</v>
      </c>
      <c r="AW348" s="511" t="s">
        <v>2453</v>
      </c>
      <c r="AX348" s="511" t="s">
        <v>15245</v>
      </c>
      <c r="AY348" s="511" t="s">
        <v>2454</v>
      </c>
      <c r="AZ348" s="511" t="s">
        <v>2454</v>
      </c>
      <c r="BA348" s="511" t="s">
        <v>2455</v>
      </c>
      <c r="BB348" s="511">
        <v>231361</v>
      </c>
      <c r="BC348" s="512" t="s">
        <v>1229</v>
      </c>
      <c r="BD348" s="511" t="s">
        <v>2450</v>
      </c>
      <c r="BE348" s="511" t="s">
        <v>15247</v>
      </c>
      <c r="BF348" s="511" t="s">
        <v>2449</v>
      </c>
      <c r="BG348" s="511" t="s">
        <v>15248</v>
      </c>
      <c r="BH348" s="511" t="s">
        <v>8648</v>
      </c>
      <c r="BI348" s="511">
        <v>10</v>
      </c>
      <c r="BJ348" s="511">
        <v>12</v>
      </c>
      <c r="BK348" s="511" t="s">
        <v>15249</v>
      </c>
      <c r="BL348" s="511" t="s">
        <v>15250</v>
      </c>
      <c r="BM348" s="511" t="s">
        <v>15251</v>
      </c>
      <c r="BN348" s="511" t="s">
        <v>138</v>
      </c>
      <c r="BO348" s="511" t="s">
        <v>138</v>
      </c>
      <c r="BP348" s="513">
        <v>38037</v>
      </c>
      <c r="BQ348" s="511" t="s">
        <v>138</v>
      </c>
      <c r="BR348" s="511" t="s">
        <v>8482</v>
      </c>
      <c r="BS348" s="511" t="s">
        <v>15252</v>
      </c>
      <c r="BT348" s="511" t="s">
        <v>2451</v>
      </c>
      <c r="BU348" s="511" t="s">
        <v>15236</v>
      </c>
      <c r="BV348" s="511" t="s">
        <v>138</v>
      </c>
      <c r="BW348" s="511">
        <v>1</v>
      </c>
      <c r="BX348" s="511" t="s">
        <v>15253</v>
      </c>
      <c r="BY348" s="511" t="s">
        <v>138</v>
      </c>
      <c r="BZ348" s="511">
        <v>8</v>
      </c>
      <c r="CA348" s="511" t="s">
        <v>15254</v>
      </c>
      <c r="CB348" s="511" t="s">
        <v>15255</v>
      </c>
      <c r="CC348" s="511" t="s">
        <v>138</v>
      </c>
      <c r="CD348" s="511" t="s">
        <v>5609</v>
      </c>
      <c r="CE348" s="542" t="s">
        <v>15256</v>
      </c>
      <c r="CF348" s="542" t="s">
        <v>15257</v>
      </c>
      <c r="CG348" s="542" t="s">
        <v>15258</v>
      </c>
      <c r="CH348" s="542" t="s">
        <v>15259</v>
      </c>
      <c r="CI348" s="542" t="s">
        <v>15260</v>
      </c>
      <c r="CJ348" s="542" t="s">
        <v>15261</v>
      </c>
      <c r="CK348" s="542" t="s">
        <v>15262</v>
      </c>
      <c r="CL348" s="542" t="s">
        <v>102</v>
      </c>
      <c r="CM348" s="542" t="s">
        <v>102</v>
      </c>
      <c r="CN348" s="542" t="s">
        <v>102</v>
      </c>
      <c r="CO348" s="542" t="s">
        <v>102</v>
      </c>
      <c r="CP348" s="542" t="s">
        <v>102</v>
      </c>
      <c r="CQ348" s="542" t="s">
        <v>102</v>
      </c>
      <c r="CR348" s="542" t="s">
        <v>102</v>
      </c>
      <c r="CS348" s="542" t="s">
        <v>102</v>
      </c>
      <c r="CT348" s="542" t="s">
        <v>102</v>
      </c>
      <c r="CU348" s="542" t="s">
        <v>102</v>
      </c>
      <c r="CV348" s="542" t="s">
        <v>102</v>
      </c>
      <c r="CW348" s="542" t="s">
        <v>102</v>
      </c>
      <c r="CX348" s="542" t="s">
        <v>102</v>
      </c>
      <c r="CY348" s="542" t="s">
        <v>102</v>
      </c>
      <c r="CZ348" s="542" t="s">
        <v>102</v>
      </c>
      <c r="DA348" s="542" t="s">
        <v>102</v>
      </c>
      <c r="DB348" s="542" t="s">
        <v>102</v>
      </c>
      <c r="DC348" s="542" t="s">
        <v>102</v>
      </c>
      <c r="DD348" s="542" t="s">
        <v>102</v>
      </c>
      <c r="DE348" s="542" t="s">
        <v>102</v>
      </c>
      <c r="DF348" s="542" t="s">
        <v>102</v>
      </c>
      <c r="DG348" s="542" t="s">
        <v>102</v>
      </c>
      <c r="DH348" s="542" t="s">
        <v>102</v>
      </c>
      <c r="DI348" s="542" t="s">
        <v>102</v>
      </c>
      <c r="DJ348" s="542" t="s">
        <v>102</v>
      </c>
      <c r="DK348" s="542" t="s">
        <v>102</v>
      </c>
      <c r="DL348" s="542" t="s">
        <v>102</v>
      </c>
      <c r="DM348" s="542" t="s">
        <v>102</v>
      </c>
      <c r="DN348" s="542" t="s">
        <v>102</v>
      </c>
      <c r="DO348" s="542" t="s">
        <v>102</v>
      </c>
      <c r="DP348" s="542" t="s">
        <v>102</v>
      </c>
      <c r="DQ348" s="542" t="s">
        <v>102</v>
      </c>
      <c r="DR348" s="542" t="s">
        <v>102</v>
      </c>
      <c r="DS348" s="542" t="s">
        <v>102</v>
      </c>
      <c r="DT348" s="542" t="s">
        <v>102</v>
      </c>
      <c r="DU348" s="542" t="s">
        <v>102</v>
      </c>
      <c r="DV348" s="542" t="s">
        <v>102</v>
      </c>
      <c r="DW348" s="542" t="s">
        <v>102</v>
      </c>
      <c r="DX348" s="542" t="s">
        <v>102</v>
      </c>
      <c r="DY348" s="542" t="s">
        <v>102</v>
      </c>
      <c r="DZ348" s="542" t="s">
        <v>102</v>
      </c>
      <c r="EA348" s="542" t="s">
        <v>102</v>
      </c>
      <c r="EB348" s="542" t="s">
        <v>102</v>
      </c>
      <c r="EC348" s="542" t="s">
        <v>102</v>
      </c>
      <c r="ED348" s="542" t="s">
        <v>102</v>
      </c>
      <c r="EE348" s="542" t="s">
        <v>102</v>
      </c>
      <c r="EF348" s="542" t="s">
        <v>102</v>
      </c>
      <c r="EG348" s="542" t="s">
        <v>102</v>
      </c>
      <c r="EH348" s="542" t="s">
        <v>102</v>
      </c>
      <c r="EI348" s="542" t="s">
        <v>102</v>
      </c>
      <c r="EJ348" s="542" t="s">
        <v>102</v>
      </c>
      <c r="EK348" s="542" t="s">
        <v>102</v>
      </c>
      <c r="EL348" s="542" t="s">
        <v>102</v>
      </c>
      <c r="EM348" s="542" t="s">
        <v>102</v>
      </c>
      <c r="EN348" s="542" t="s">
        <v>102</v>
      </c>
      <c r="EO348" s="542" t="s">
        <v>102</v>
      </c>
      <c r="EP348" s="542" t="s">
        <v>102</v>
      </c>
      <c r="EQ348" s="542" t="s">
        <v>102</v>
      </c>
      <c r="ER348" s="542" t="s">
        <v>102</v>
      </c>
      <c r="ES348" s="542" t="s">
        <v>102</v>
      </c>
      <c r="ET348" s="542" t="s">
        <v>102</v>
      </c>
      <c r="EU348" s="542" t="s">
        <v>102</v>
      </c>
      <c r="EV348" s="542" t="s">
        <v>102</v>
      </c>
      <c r="EW348" s="542" t="s">
        <v>102</v>
      </c>
      <c r="EX348" s="542" t="s">
        <v>102</v>
      </c>
      <c r="EY348" s="542" t="s">
        <v>102</v>
      </c>
      <c r="EZ348" s="542" t="s">
        <v>102</v>
      </c>
      <c r="FA348" s="542" t="s">
        <v>102</v>
      </c>
      <c r="FB348" s="542" t="s">
        <v>102</v>
      </c>
      <c r="FC348" s="542" t="s">
        <v>102</v>
      </c>
      <c r="FD348" s="542" t="s">
        <v>102</v>
      </c>
      <c r="FE348" s="542" t="s">
        <v>102</v>
      </c>
      <c r="FF348" s="542" t="s">
        <v>102</v>
      </c>
      <c r="FG348" s="542" t="s">
        <v>102</v>
      </c>
      <c r="FH348" s="542" t="s">
        <v>102</v>
      </c>
      <c r="FI348" s="542" t="s">
        <v>102</v>
      </c>
      <c r="FJ348" s="542" t="s">
        <v>102</v>
      </c>
      <c r="FK348" s="542" t="s">
        <v>102</v>
      </c>
      <c r="FL348" s="542" t="s">
        <v>102</v>
      </c>
      <c r="FM348" s="542" t="s">
        <v>102</v>
      </c>
      <c r="FN348" s="542" t="s">
        <v>102</v>
      </c>
      <c r="FO348" s="542" t="s">
        <v>102</v>
      </c>
      <c r="FP348" s="542" t="s">
        <v>102</v>
      </c>
      <c r="FQ348" s="542" t="s">
        <v>102</v>
      </c>
      <c r="FR348" s="542" t="s">
        <v>102</v>
      </c>
      <c r="FS348" s="542" t="s">
        <v>102</v>
      </c>
      <c r="FT348" s="542" t="s">
        <v>102</v>
      </c>
      <c r="FU348" s="542" t="s">
        <v>102</v>
      </c>
      <c r="FV348" s="542" t="s">
        <v>102</v>
      </c>
      <c r="FW348" s="542" t="s">
        <v>102</v>
      </c>
      <c r="FX348" s="542" t="s">
        <v>102</v>
      </c>
      <c r="FY348" s="542" t="s">
        <v>102</v>
      </c>
      <c r="FZ348" s="542" t="s">
        <v>102</v>
      </c>
      <c r="GA348" s="542" t="s">
        <v>102</v>
      </c>
      <c r="GB348" s="542" t="s">
        <v>102</v>
      </c>
      <c r="GC348" s="542" t="s">
        <v>102</v>
      </c>
      <c r="GD348" s="542" t="s">
        <v>102</v>
      </c>
      <c r="GE348" s="542" t="s">
        <v>102</v>
      </c>
      <c r="GF348" s="542" t="s">
        <v>102</v>
      </c>
      <c r="GG348" s="542" t="s">
        <v>102</v>
      </c>
      <c r="GH348" s="542" t="s">
        <v>102</v>
      </c>
      <c r="GI348" s="542" t="s">
        <v>102</v>
      </c>
      <c r="GJ348" s="542" t="s">
        <v>102</v>
      </c>
      <c r="GK348" s="542" t="s">
        <v>102</v>
      </c>
      <c r="GL348" s="542" t="s">
        <v>102</v>
      </c>
      <c r="GM348" s="542" t="s">
        <v>102</v>
      </c>
      <c r="GN348" s="542" t="s">
        <v>102</v>
      </c>
      <c r="GO348" s="542" t="s">
        <v>102</v>
      </c>
      <c r="GP348" s="542" t="s">
        <v>102</v>
      </c>
      <c r="GQ348" s="542" t="s">
        <v>102</v>
      </c>
      <c r="GR348" s="542" t="s">
        <v>102</v>
      </c>
      <c r="GS348" s="542" t="s">
        <v>102</v>
      </c>
      <c r="GT348" s="542" t="s">
        <v>102</v>
      </c>
      <c r="GU348" s="542" t="s">
        <v>102</v>
      </c>
      <c r="GV348" s="542" t="s">
        <v>102</v>
      </c>
      <c r="GW348" s="542" t="s">
        <v>102</v>
      </c>
      <c r="GX348" s="542" t="s">
        <v>102</v>
      </c>
      <c r="GY348" s="542" t="s">
        <v>102</v>
      </c>
      <c r="GZ348" s="542" t="s">
        <v>102</v>
      </c>
      <c r="HA348" s="542" t="s">
        <v>102</v>
      </c>
      <c r="HB348" s="542" t="s">
        <v>102</v>
      </c>
      <c r="HC348" s="511" t="str">
        <f t="shared" si="5"/>
        <v>2011-800140</v>
      </c>
    </row>
    <row r="349" spans="1:211" s="514" customFormat="1" ht="48" hidden="1" customHeight="1" x14ac:dyDescent="0.15">
      <c r="A349" s="511" t="s">
        <v>4756</v>
      </c>
      <c r="B349" s="512" t="s">
        <v>15263</v>
      </c>
      <c r="C349" s="513">
        <v>40021</v>
      </c>
      <c r="D349" s="512" t="s">
        <v>8419</v>
      </c>
      <c r="E349" s="512" t="s">
        <v>8452</v>
      </c>
      <c r="F349" s="512" t="s">
        <v>8843</v>
      </c>
      <c r="G349" s="513">
        <v>40994</v>
      </c>
      <c r="H349" s="512" t="s">
        <v>15264</v>
      </c>
      <c r="I349" s="512" t="s">
        <v>15265</v>
      </c>
      <c r="J349" s="511" t="s">
        <v>15266</v>
      </c>
      <c r="K349" s="512" t="s">
        <v>15267</v>
      </c>
      <c r="L349" s="512"/>
      <c r="M349" s="512"/>
      <c r="N349" s="511" t="s">
        <v>15268</v>
      </c>
      <c r="O349" s="511"/>
      <c r="P349" s="512" t="s">
        <v>8809</v>
      </c>
      <c r="Q349" s="513">
        <v>40980</v>
      </c>
      <c r="R349" s="513">
        <v>40445</v>
      </c>
      <c r="S349" s="514" t="s">
        <v>15269</v>
      </c>
      <c r="T349" s="511">
        <v>2012</v>
      </c>
      <c r="U349" s="515" t="s">
        <v>13379</v>
      </c>
      <c r="V349" s="514">
        <v>175</v>
      </c>
      <c r="W349" s="514">
        <v>3</v>
      </c>
      <c r="X349" s="514">
        <v>1</v>
      </c>
      <c r="Y349" s="513">
        <v>38866</v>
      </c>
      <c r="Z349" s="512" t="s">
        <v>15270</v>
      </c>
      <c r="AA349" s="512" t="s">
        <v>15271</v>
      </c>
      <c r="AB349" s="513">
        <v>39807</v>
      </c>
      <c r="AC349" s="513">
        <v>39239</v>
      </c>
      <c r="AD349" s="512" t="s">
        <v>15272</v>
      </c>
      <c r="AE349" s="513">
        <v>38987</v>
      </c>
      <c r="AF349" s="512" t="s">
        <v>9163</v>
      </c>
      <c r="AG349" s="512" t="s">
        <v>15271</v>
      </c>
      <c r="AH349" s="516">
        <v>3924587</v>
      </c>
      <c r="AI349" s="513">
        <v>39143</v>
      </c>
      <c r="AJ349" s="513">
        <v>38866</v>
      </c>
      <c r="AK349" s="511" t="s">
        <v>15273</v>
      </c>
      <c r="AL349" s="513">
        <v>39051</v>
      </c>
      <c r="AM349" s="511" t="s">
        <v>15272</v>
      </c>
      <c r="AN349" s="511" t="s">
        <v>15274</v>
      </c>
      <c r="AO349" s="511" t="s">
        <v>1179</v>
      </c>
      <c r="AP349" s="511" t="s">
        <v>1179</v>
      </c>
      <c r="AQ349" s="511" t="s">
        <v>15275</v>
      </c>
      <c r="AR349" s="511" t="s">
        <v>15275</v>
      </c>
      <c r="AS349" s="511" t="s">
        <v>1180</v>
      </c>
      <c r="AT349" s="511" t="s">
        <v>1180</v>
      </c>
      <c r="AU349" s="511" t="s">
        <v>1180</v>
      </c>
      <c r="AV349" s="511" t="s">
        <v>15276</v>
      </c>
      <c r="AW349" s="511" t="s">
        <v>1180</v>
      </c>
      <c r="AX349" s="511" t="s">
        <v>1180</v>
      </c>
      <c r="AY349" s="511" t="s">
        <v>1181</v>
      </c>
      <c r="AZ349" s="511" t="s">
        <v>1181</v>
      </c>
      <c r="BA349" s="511" t="s">
        <v>1182</v>
      </c>
      <c r="BB349" s="511">
        <v>2174</v>
      </c>
      <c r="BC349" s="512" t="s">
        <v>1176</v>
      </c>
      <c r="BD349" s="511" t="s">
        <v>1177</v>
      </c>
      <c r="BE349" s="511" t="s">
        <v>15277</v>
      </c>
      <c r="BF349" s="511" t="s">
        <v>15278</v>
      </c>
      <c r="BG349" s="511" t="s">
        <v>15279</v>
      </c>
      <c r="BH349" s="511" t="s">
        <v>9244</v>
      </c>
      <c r="BI349" s="511">
        <v>13</v>
      </c>
      <c r="BJ349" s="511">
        <v>56</v>
      </c>
      <c r="BK349" s="511" t="s">
        <v>15280</v>
      </c>
      <c r="BL349" s="511" t="s">
        <v>15281</v>
      </c>
      <c r="BM349" s="511" t="s">
        <v>15282</v>
      </c>
      <c r="BN349" s="511" t="s">
        <v>138</v>
      </c>
      <c r="BO349" s="511" t="s">
        <v>138</v>
      </c>
      <c r="BP349" s="513" t="s">
        <v>15283</v>
      </c>
      <c r="BQ349" s="511" t="s">
        <v>138</v>
      </c>
      <c r="BR349" s="511" t="s">
        <v>8482</v>
      </c>
      <c r="BS349" s="511" t="s">
        <v>15284</v>
      </c>
      <c r="BT349" s="511" t="s">
        <v>1178</v>
      </c>
      <c r="BU349" s="511" t="s">
        <v>15285</v>
      </c>
      <c r="BV349" s="511" t="s">
        <v>138</v>
      </c>
      <c r="BW349" s="511">
        <v>1</v>
      </c>
      <c r="BX349" s="511" t="s">
        <v>15286</v>
      </c>
      <c r="BY349" s="511" t="s">
        <v>138</v>
      </c>
      <c r="BZ349" s="511">
        <v>10</v>
      </c>
      <c r="CA349" s="511" t="s">
        <v>15287</v>
      </c>
      <c r="CB349" s="511" t="s">
        <v>15288</v>
      </c>
      <c r="CC349" s="511" t="s">
        <v>15289</v>
      </c>
      <c r="CD349" s="511" t="s">
        <v>5615</v>
      </c>
      <c r="CE349" s="542" t="s">
        <v>15290</v>
      </c>
      <c r="CF349" s="542" t="s">
        <v>15291</v>
      </c>
      <c r="CG349" s="542" t="s">
        <v>15292</v>
      </c>
      <c r="CH349" s="542" t="s">
        <v>15293</v>
      </c>
      <c r="CI349" s="542" t="s">
        <v>15294</v>
      </c>
      <c r="CJ349" s="542" t="s">
        <v>15295</v>
      </c>
      <c r="CK349" s="542" t="s">
        <v>102</v>
      </c>
      <c r="CL349" s="542" t="s">
        <v>102</v>
      </c>
      <c r="CM349" s="542" t="s">
        <v>102</v>
      </c>
      <c r="CN349" s="542" t="s">
        <v>102</v>
      </c>
      <c r="CO349" s="542" t="s">
        <v>102</v>
      </c>
      <c r="CP349" s="542" t="s">
        <v>102</v>
      </c>
      <c r="CQ349" s="542" t="s">
        <v>102</v>
      </c>
      <c r="CR349" s="542" t="s">
        <v>102</v>
      </c>
      <c r="CS349" s="542" t="s">
        <v>102</v>
      </c>
      <c r="CT349" s="542" t="s">
        <v>102</v>
      </c>
      <c r="CU349" s="542" t="s">
        <v>102</v>
      </c>
      <c r="CV349" s="542" t="s">
        <v>102</v>
      </c>
      <c r="CW349" s="542" t="s">
        <v>102</v>
      </c>
      <c r="CX349" s="542" t="s">
        <v>102</v>
      </c>
      <c r="CY349" s="542" t="s">
        <v>102</v>
      </c>
      <c r="CZ349" s="542" t="s">
        <v>102</v>
      </c>
      <c r="DA349" s="542" t="s">
        <v>102</v>
      </c>
      <c r="DB349" s="542" t="s">
        <v>102</v>
      </c>
      <c r="DC349" s="542" t="s">
        <v>102</v>
      </c>
      <c r="DD349" s="542" t="s">
        <v>102</v>
      </c>
      <c r="DE349" s="542" t="s">
        <v>102</v>
      </c>
      <c r="DF349" s="542" t="s">
        <v>102</v>
      </c>
      <c r="DG349" s="542" t="s">
        <v>102</v>
      </c>
      <c r="DH349" s="542" t="s">
        <v>102</v>
      </c>
      <c r="DI349" s="542" t="s">
        <v>102</v>
      </c>
      <c r="DJ349" s="542" t="s">
        <v>102</v>
      </c>
      <c r="DK349" s="542" t="s">
        <v>102</v>
      </c>
      <c r="DL349" s="542" t="s">
        <v>102</v>
      </c>
      <c r="DM349" s="542" t="s">
        <v>102</v>
      </c>
      <c r="DN349" s="542" t="s">
        <v>102</v>
      </c>
      <c r="DO349" s="542" t="s">
        <v>102</v>
      </c>
      <c r="DP349" s="542" t="s">
        <v>102</v>
      </c>
      <c r="DQ349" s="542" t="s">
        <v>102</v>
      </c>
      <c r="DR349" s="542" t="s">
        <v>102</v>
      </c>
      <c r="DS349" s="542" t="s">
        <v>102</v>
      </c>
      <c r="DT349" s="542" t="s">
        <v>102</v>
      </c>
      <c r="DU349" s="542" t="s">
        <v>102</v>
      </c>
      <c r="DV349" s="542" t="s">
        <v>102</v>
      </c>
      <c r="DW349" s="542" t="s">
        <v>102</v>
      </c>
      <c r="DX349" s="542" t="s">
        <v>102</v>
      </c>
      <c r="DY349" s="542" t="s">
        <v>102</v>
      </c>
      <c r="DZ349" s="542" t="s">
        <v>102</v>
      </c>
      <c r="EA349" s="542" t="s">
        <v>102</v>
      </c>
      <c r="EB349" s="542" t="s">
        <v>102</v>
      </c>
      <c r="EC349" s="542" t="s">
        <v>102</v>
      </c>
      <c r="ED349" s="542" t="s">
        <v>102</v>
      </c>
      <c r="EE349" s="542" t="s">
        <v>102</v>
      </c>
      <c r="EF349" s="542" t="s">
        <v>102</v>
      </c>
      <c r="EG349" s="542" t="s">
        <v>102</v>
      </c>
      <c r="EH349" s="542" t="s">
        <v>102</v>
      </c>
      <c r="EI349" s="542" t="s">
        <v>102</v>
      </c>
      <c r="EJ349" s="542" t="s">
        <v>102</v>
      </c>
      <c r="EK349" s="542" t="s">
        <v>102</v>
      </c>
      <c r="EL349" s="542" t="s">
        <v>102</v>
      </c>
      <c r="EM349" s="542" t="s">
        <v>102</v>
      </c>
      <c r="EN349" s="542" t="s">
        <v>102</v>
      </c>
      <c r="EO349" s="542" t="s">
        <v>102</v>
      </c>
      <c r="EP349" s="542" t="s">
        <v>102</v>
      </c>
      <c r="EQ349" s="542" t="s">
        <v>102</v>
      </c>
      <c r="ER349" s="542" t="s">
        <v>102</v>
      </c>
      <c r="ES349" s="542" t="s">
        <v>102</v>
      </c>
      <c r="ET349" s="542" t="s">
        <v>102</v>
      </c>
      <c r="EU349" s="542" t="s">
        <v>102</v>
      </c>
      <c r="EV349" s="542" t="s">
        <v>102</v>
      </c>
      <c r="EW349" s="542" t="s">
        <v>102</v>
      </c>
      <c r="EX349" s="542" t="s">
        <v>102</v>
      </c>
      <c r="EY349" s="542" t="s">
        <v>102</v>
      </c>
      <c r="EZ349" s="542" t="s">
        <v>102</v>
      </c>
      <c r="FA349" s="542" t="s">
        <v>102</v>
      </c>
      <c r="FB349" s="542" t="s">
        <v>102</v>
      </c>
      <c r="FC349" s="542" t="s">
        <v>102</v>
      </c>
      <c r="FD349" s="542" t="s">
        <v>102</v>
      </c>
      <c r="FE349" s="542" t="s">
        <v>102</v>
      </c>
      <c r="FF349" s="542" t="s">
        <v>102</v>
      </c>
      <c r="FG349" s="542" t="s">
        <v>102</v>
      </c>
      <c r="FH349" s="542" t="s">
        <v>102</v>
      </c>
      <c r="FI349" s="542" t="s">
        <v>102</v>
      </c>
      <c r="FJ349" s="542" t="s">
        <v>102</v>
      </c>
      <c r="FK349" s="542" t="s">
        <v>102</v>
      </c>
      <c r="FL349" s="542" t="s">
        <v>102</v>
      </c>
      <c r="FM349" s="542" t="s">
        <v>102</v>
      </c>
      <c r="FN349" s="542" t="s">
        <v>102</v>
      </c>
      <c r="FO349" s="542" t="s">
        <v>102</v>
      </c>
      <c r="FP349" s="542" t="s">
        <v>102</v>
      </c>
      <c r="FQ349" s="542" t="s">
        <v>102</v>
      </c>
      <c r="FR349" s="542" t="s">
        <v>102</v>
      </c>
      <c r="FS349" s="542" t="s">
        <v>102</v>
      </c>
      <c r="FT349" s="542" t="s">
        <v>102</v>
      </c>
      <c r="FU349" s="542" t="s">
        <v>102</v>
      </c>
      <c r="FV349" s="542" t="s">
        <v>102</v>
      </c>
      <c r="FW349" s="542" t="s">
        <v>102</v>
      </c>
      <c r="FX349" s="542" t="s">
        <v>102</v>
      </c>
      <c r="FY349" s="542" t="s">
        <v>102</v>
      </c>
      <c r="FZ349" s="542" t="s">
        <v>102</v>
      </c>
      <c r="GA349" s="542" t="s">
        <v>102</v>
      </c>
      <c r="GB349" s="542" t="s">
        <v>102</v>
      </c>
      <c r="GC349" s="542" t="s">
        <v>102</v>
      </c>
      <c r="GD349" s="542" t="s">
        <v>102</v>
      </c>
      <c r="GE349" s="542" t="s">
        <v>102</v>
      </c>
      <c r="GF349" s="542" t="s">
        <v>102</v>
      </c>
      <c r="GG349" s="542" t="s">
        <v>102</v>
      </c>
      <c r="GH349" s="542" t="s">
        <v>102</v>
      </c>
      <c r="GI349" s="542" t="s">
        <v>102</v>
      </c>
      <c r="GJ349" s="542" t="s">
        <v>102</v>
      </c>
      <c r="GK349" s="542" t="s">
        <v>102</v>
      </c>
      <c r="GL349" s="542" t="s">
        <v>102</v>
      </c>
      <c r="GM349" s="542" t="s">
        <v>102</v>
      </c>
      <c r="GN349" s="542" t="s">
        <v>102</v>
      </c>
      <c r="GO349" s="542" t="s">
        <v>102</v>
      </c>
      <c r="GP349" s="542" t="s">
        <v>102</v>
      </c>
      <c r="GQ349" s="542" t="s">
        <v>102</v>
      </c>
      <c r="GR349" s="542" t="s">
        <v>102</v>
      </c>
      <c r="GS349" s="542" t="s">
        <v>102</v>
      </c>
      <c r="GT349" s="542" t="s">
        <v>102</v>
      </c>
      <c r="GU349" s="542" t="s">
        <v>102</v>
      </c>
      <c r="GV349" s="542" t="s">
        <v>102</v>
      </c>
      <c r="GW349" s="542" t="s">
        <v>102</v>
      </c>
      <c r="GX349" s="542" t="s">
        <v>102</v>
      </c>
      <c r="GY349" s="542" t="s">
        <v>102</v>
      </c>
      <c r="GZ349" s="542" t="s">
        <v>102</v>
      </c>
      <c r="HA349" s="542" t="s">
        <v>102</v>
      </c>
      <c r="HB349" s="542" t="s">
        <v>102</v>
      </c>
      <c r="HC349" s="511" t="str">
        <f t="shared" si="5"/>
        <v>2009-800165</v>
      </c>
    </row>
    <row r="350" spans="1:211" s="514" customFormat="1" ht="48" hidden="1" customHeight="1" x14ac:dyDescent="0.15">
      <c r="A350" s="511" t="s">
        <v>4756</v>
      </c>
      <c r="B350" s="512" t="s">
        <v>15296</v>
      </c>
      <c r="C350" s="513">
        <v>40421</v>
      </c>
      <c r="D350" s="512" t="s">
        <v>8419</v>
      </c>
      <c r="E350" s="512" t="s">
        <v>8465</v>
      </c>
      <c r="F350" s="512" t="s">
        <v>8466</v>
      </c>
      <c r="G350" s="513">
        <v>40501</v>
      </c>
      <c r="H350" s="512" t="s">
        <v>15297</v>
      </c>
      <c r="I350" s="512"/>
      <c r="J350" s="511"/>
      <c r="K350" s="512"/>
      <c r="L350" s="512"/>
      <c r="M350" s="512"/>
      <c r="N350" s="511"/>
      <c r="O350" s="511"/>
      <c r="P350" s="512"/>
      <c r="Q350" s="511"/>
      <c r="R350" s="511"/>
      <c r="S350" s="511" t="s">
        <v>15298</v>
      </c>
      <c r="T350" s="511">
        <v>2012</v>
      </c>
      <c r="U350" s="515" t="s">
        <v>13379</v>
      </c>
      <c r="V350" s="514">
        <v>175</v>
      </c>
      <c r="W350" s="514">
        <v>3</v>
      </c>
      <c r="X350" s="514">
        <v>2</v>
      </c>
      <c r="Y350" s="513">
        <v>38866</v>
      </c>
      <c r="Z350" s="512" t="s">
        <v>15270</v>
      </c>
      <c r="AA350" s="512" t="s">
        <v>15271</v>
      </c>
      <c r="AB350" s="513">
        <v>39807</v>
      </c>
      <c r="AC350" s="513">
        <v>39239</v>
      </c>
      <c r="AD350" s="512" t="s">
        <v>15272</v>
      </c>
      <c r="AE350" s="513">
        <v>38987</v>
      </c>
      <c r="AF350" s="512" t="s">
        <v>9163</v>
      </c>
      <c r="AG350" s="512" t="s">
        <v>15271</v>
      </c>
      <c r="AH350" s="516">
        <v>3924587</v>
      </c>
      <c r="AI350" s="513">
        <v>39143</v>
      </c>
      <c r="AJ350" s="513">
        <v>38866</v>
      </c>
      <c r="AK350" s="511" t="s">
        <v>15273</v>
      </c>
      <c r="AL350" s="513">
        <v>39051</v>
      </c>
      <c r="AM350" s="511" t="s">
        <v>15272</v>
      </c>
      <c r="AN350" s="511" t="s">
        <v>15274</v>
      </c>
      <c r="AO350" s="511" t="s">
        <v>1179</v>
      </c>
      <c r="AP350" s="511" t="s">
        <v>1179</v>
      </c>
      <c r="AQ350" s="511" t="s">
        <v>15275</v>
      </c>
      <c r="AR350" s="511" t="s">
        <v>15275</v>
      </c>
      <c r="AS350" s="511" t="s">
        <v>1180</v>
      </c>
      <c r="AT350" s="511" t="s">
        <v>1180</v>
      </c>
      <c r="AU350" s="511" t="s">
        <v>1180</v>
      </c>
      <c r="AV350" s="511" t="s">
        <v>15276</v>
      </c>
      <c r="AW350" s="511" t="s">
        <v>1180</v>
      </c>
      <c r="AX350" s="511" t="s">
        <v>1180</v>
      </c>
      <c r="AY350" s="511" t="s">
        <v>1181</v>
      </c>
      <c r="AZ350" s="511" t="s">
        <v>1181</v>
      </c>
      <c r="BA350" s="511" t="s">
        <v>1182</v>
      </c>
      <c r="BB350" s="511">
        <v>2174</v>
      </c>
      <c r="BC350" s="512" t="s">
        <v>1176</v>
      </c>
      <c r="BD350" s="511" t="s">
        <v>1177</v>
      </c>
      <c r="BE350" s="511" t="s">
        <v>15277</v>
      </c>
      <c r="BF350" s="511" t="s">
        <v>15278</v>
      </c>
      <c r="BG350" s="511" t="s">
        <v>15279</v>
      </c>
      <c r="BH350" s="511" t="s">
        <v>9244</v>
      </c>
      <c r="BI350" s="511">
        <v>13</v>
      </c>
      <c r="BJ350" s="511">
        <v>56</v>
      </c>
      <c r="BK350" s="511" t="s">
        <v>15280</v>
      </c>
      <c r="BL350" s="511" t="s">
        <v>15281</v>
      </c>
      <c r="BM350" s="511" t="s">
        <v>15282</v>
      </c>
      <c r="BN350" s="511" t="s">
        <v>138</v>
      </c>
      <c r="BO350" s="511" t="s">
        <v>138</v>
      </c>
      <c r="BP350" s="513" t="s">
        <v>15283</v>
      </c>
      <c r="BQ350" s="511" t="s">
        <v>138</v>
      </c>
      <c r="BR350" s="511" t="s">
        <v>8482</v>
      </c>
      <c r="BS350" s="511" t="s">
        <v>15284</v>
      </c>
      <c r="BT350" s="511" t="s">
        <v>1178</v>
      </c>
      <c r="BU350" s="511" t="s">
        <v>15285</v>
      </c>
      <c r="BV350" s="511" t="s">
        <v>138</v>
      </c>
      <c r="BW350" s="511">
        <v>1</v>
      </c>
      <c r="BX350" s="511" t="s">
        <v>15286</v>
      </c>
      <c r="BY350" s="511" t="s">
        <v>138</v>
      </c>
      <c r="BZ350" s="511">
        <v>10</v>
      </c>
      <c r="CA350" s="511" t="s">
        <v>15287</v>
      </c>
      <c r="CB350" s="511" t="s">
        <v>15288</v>
      </c>
      <c r="CC350" s="511" t="s">
        <v>15289</v>
      </c>
      <c r="CD350" s="511" t="s">
        <v>5615</v>
      </c>
      <c r="CE350" s="542" t="s">
        <v>102</v>
      </c>
      <c r="CF350" s="542" t="s">
        <v>102</v>
      </c>
      <c r="CG350" s="542" t="s">
        <v>102</v>
      </c>
      <c r="CH350" s="542" t="s">
        <v>102</v>
      </c>
      <c r="CI350" s="542" t="s">
        <v>102</v>
      </c>
      <c r="CJ350" s="542" t="s">
        <v>102</v>
      </c>
      <c r="CK350" s="542" t="s">
        <v>102</v>
      </c>
      <c r="CL350" s="542" t="s">
        <v>102</v>
      </c>
      <c r="CM350" s="542" t="s">
        <v>102</v>
      </c>
      <c r="CN350" s="542" t="s">
        <v>102</v>
      </c>
      <c r="CO350" s="542" t="s">
        <v>102</v>
      </c>
      <c r="CP350" s="542" t="s">
        <v>102</v>
      </c>
      <c r="CQ350" s="542" t="s">
        <v>102</v>
      </c>
      <c r="CR350" s="542" t="s">
        <v>102</v>
      </c>
      <c r="CS350" s="542" t="s">
        <v>102</v>
      </c>
      <c r="CT350" s="542" t="s">
        <v>102</v>
      </c>
      <c r="CU350" s="542" t="s">
        <v>102</v>
      </c>
      <c r="CV350" s="542" t="s">
        <v>102</v>
      </c>
      <c r="CW350" s="542" t="s">
        <v>102</v>
      </c>
      <c r="CX350" s="542" t="s">
        <v>102</v>
      </c>
      <c r="CY350" s="542" t="s">
        <v>102</v>
      </c>
      <c r="CZ350" s="542" t="s">
        <v>102</v>
      </c>
      <c r="DA350" s="542" t="s">
        <v>102</v>
      </c>
      <c r="DB350" s="542" t="s">
        <v>102</v>
      </c>
      <c r="DC350" s="542" t="s">
        <v>102</v>
      </c>
      <c r="DD350" s="542" t="s">
        <v>102</v>
      </c>
      <c r="DE350" s="542" t="s">
        <v>102</v>
      </c>
      <c r="DF350" s="542" t="s">
        <v>102</v>
      </c>
      <c r="DG350" s="542" t="s">
        <v>102</v>
      </c>
      <c r="DH350" s="542" t="s">
        <v>102</v>
      </c>
      <c r="DI350" s="542" t="s">
        <v>102</v>
      </c>
      <c r="DJ350" s="542" t="s">
        <v>102</v>
      </c>
      <c r="DK350" s="542" t="s">
        <v>102</v>
      </c>
      <c r="DL350" s="542" t="s">
        <v>102</v>
      </c>
      <c r="DM350" s="542" t="s">
        <v>102</v>
      </c>
      <c r="DN350" s="542" t="s">
        <v>102</v>
      </c>
      <c r="DO350" s="542" t="s">
        <v>102</v>
      </c>
      <c r="DP350" s="542" t="s">
        <v>102</v>
      </c>
      <c r="DQ350" s="542" t="s">
        <v>102</v>
      </c>
      <c r="DR350" s="542" t="s">
        <v>102</v>
      </c>
      <c r="DS350" s="542" t="s">
        <v>102</v>
      </c>
      <c r="DT350" s="542" t="s">
        <v>102</v>
      </c>
      <c r="DU350" s="542" t="s">
        <v>102</v>
      </c>
      <c r="DV350" s="542" t="s">
        <v>102</v>
      </c>
      <c r="DW350" s="542" t="s">
        <v>102</v>
      </c>
      <c r="DX350" s="542" t="s">
        <v>102</v>
      </c>
      <c r="DY350" s="542" t="s">
        <v>102</v>
      </c>
      <c r="DZ350" s="542" t="s">
        <v>102</v>
      </c>
      <c r="EA350" s="542" t="s">
        <v>102</v>
      </c>
      <c r="EB350" s="542" t="s">
        <v>102</v>
      </c>
      <c r="EC350" s="542" t="s">
        <v>102</v>
      </c>
      <c r="ED350" s="542" t="s">
        <v>102</v>
      </c>
      <c r="EE350" s="542" t="s">
        <v>102</v>
      </c>
      <c r="EF350" s="542" t="s">
        <v>102</v>
      </c>
      <c r="EG350" s="542" t="s">
        <v>102</v>
      </c>
      <c r="EH350" s="542" t="s">
        <v>102</v>
      </c>
      <c r="EI350" s="542" t="s">
        <v>102</v>
      </c>
      <c r="EJ350" s="542" t="s">
        <v>102</v>
      </c>
      <c r="EK350" s="542" t="s">
        <v>102</v>
      </c>
      <c r="EL350" s="542" t="s">
        <v>102</v>
      </c>
      <c r="EM350" s="542" t="s">
        <v>102</v>
      </c>
      <c r="EN350" s="542" t="s">
        <v>102</v>
      </c>
      <c r="EO350" s="542" t="s">
        <v>102</v>
      </c>
      <c r="EP350" s="542" t="s">
        <v>102</v>
      </c>
      <c r="EQ350" s="542" t="s">
        <v>102</v>
      </c>
      <c r="ER350" s="542" t="s">
        <v>102</v>
      </c>
      <c r="ES350" s="542" t="s">
        <v>102</v>
      </c>
      <c r="ET350" s="542" t="s">
        <v>102</v>
      </c>
      <c r="EU350" s="542" t="s">
        <v>102</v>
      </c>
      <c r="EV350" s="542" t="s">
        <v>102</v>
      </c>
      <c r="EW350" s="542" t="s">
        <v>102</v>
      </c>
      <c r="EX350" s="542" t="s">
        <v>102</v>
      </c>
      <c r="EY350" s="542" t="s">
        <v>102</v>
      </c>
      <c r="EZ350" s="542" t="s">
        <v>102</v>
      </c>
      <c r="FA350" s="542" t="s">
        <v>102</v>
      </c>
      <c r="FB350" s="542" t="s">
        <v>102</v>
      </c>
      <c r="FC350" s="542" t="s">
        <v>102</v>
      </c>
      <c r="FD350" s="542" t="s">
        <v>102</v>
      </c>
      <c r="FE350" s="542" t="s">
        <v>102</v>
      </c>
      <c r="FF350" s="542" t="s">
        <v>102</v>
      </c>
      <c r="FG350" s="542" t="s">
        <v>102</v>
      </c>
      <c r="FH350" s="542" t="s">
        <v>102</v>
      </c>
      <c r="FI350" s="542" t="s">
        <v>102</v>
      </c>
      <c r="FJ350" s="542" t="s">
        <v>102</v>
      </c>
      <c r="FK350" s="542" t="s">
        <v>102</v>
      </c>
      <c r="FL350" s="542" t="s">
        <v>102</v>
      </c>
      <c r="FM350" s="542" t="s">
        <v>102</v>
      </c>
      <c r="FN350" s="542" t="s">
        <v>102</v>
      </c>
      <c r="FO350" s="542" t="s">
        <v>102</v>
      </c>
      <c r="FP350" s="542" t="s">
        <v>102</v>
      </c>
      <c r="FQ350" s="542" t="s">
        <v>102</v>
      </c>
      <c r="FR350" s="542" t="s">
        <v>102</v>
      </c>
      <c r="FS350" s="542" t="s">
        <v>102</v>
      </c>
      <c r="FT350" s="542" t="s">
        <v>102</v>
      </c>
      <c r="FU350" s="542" t="s">
        <v>102</v>
      </c>
      <c r="FV350" s="542" t="s">
        <v>102</v>
      </c>
      <c r="FW350" s="542" t="s">
        <v>102</v>
      </c>
      <c r="FX350" s="542" t="s">
        <v>102</v>
      </c>
      <c r="FY350" s="542" t="s">
        <v>102</v>
      </c>
      <c r="FZ350" s="542" t="s">
        <v>102</v>
      </c>
      <c r="GA350" s="542" t="s">
        <v>102</v>
      </c>
      <c r="GB350" s="542" t="s">
        <v>102</v>
      </c>
      <c r="GC350" s="542" t="s">
        <v>102</v>
      </c>
      <c r="GD350" s="542" t="s">
        <v>102</v>
      </c>
      <c r="GE350" s="542" t="s">
        <v>102</v>
      </c>
      <c r="GF350" s="542" t="s">
        <v>102</v>
      </c>
      <c r="GG350" s="542" t="s">
        <v>102</v>
      </c>
      <c r="GH350" s="542" t="s">
        <v>102</v>
      </c>
      <c r="GI350" s="542" t="s">
        <v>102</v>
      </c>
      <c r="GJ350" s="542" t="s">
        <v>102</v>
      </c>
      <c r="GK350" s="542" t="s">
        <v>102</v>
      </c>
      <c r="GL350" s="542" t="s">
        <v>102</v>
      </c>
      <c r="GM350" s="542" t="s">
        <v>102</v>
      </c>
      <c r="GN350" s="542" t="s">
        <v>102</v>
      </c>
      <c r="GO350" s="542" t="s">
        <v>102</v>
      </c>
      <c r="GP350" s="542" t="s">
        <v>102</v>
      </c>
      <c r="GQ350" s="542" t="s">
        <v>102</v>
      </c>
      <c r="GR350" s="542" t="s">
        <v>102</v>
      </c>
      <c r="GS350" s="542" t="s">
        <v>102</v>
      </c>
      <c r="GT350" s="542" t="s">
        <v>102</v>
      </c>
      <c r="GU350" s="542" t="s">
        <v>102</v>
      </c>
      <c r="GV350" s="542" t="s">
        <v>102</v>
      </c>
      <c r="GW350" s="542" t="s">
        <v>102</v>
      </c>
      <c r="GX350" s="542" t="s">
        <v>102</v>
      </c>
      <c r="GY350" s="542" t="s">
        <v>102</v>
      </c>
      <c r="GZ350" s="542" t="s">
        <v>102</v>
      </c>
      <c r="HA350" s="542" t="s">
        <v>102</v>
      </c>
      <c r="HB350" s="542" t="s">
        <v>102</v>
      </c>
      <c r="HC350" s="511" t="str">
        <f t="shared" si="5"/>
        <v>2010-390092</v>
      </c>
    </row>
    <row r="351" spans="1:211" s="514" customFormat="1" ht="48" hidden="1" customHeight="1" x14ac:dyDescent="0.15">
      <c r="A351" s="511" t="s">
        <v>4756</v>
      </c>
      <c r="B351" s="512" t="s">
        <v>15299</v>
      </c>
      <c r="C351" s="513">
        <v>40763</v>
      </c>
      <c r="D351" s="512" t="s">
        <v>8419</v>
      </c>
      <c r="E351" s="512" t="s">
        <v>8465</v>
      </c>
      <c r="F351" s="512" t="s">
        <v>8493</v>
      </c>
      <c r="G351" s="513">
        <v>40942</v>
      </c>
      <c r="H351" s="512" t="s">
        <v>1176</v>
      </c>
      <c r="I351" s="512" t="s">
        <v>8495</v>
      </c>
      <c r="J351" s="513">
        <v>40897</v>
      </c>
      <c r="K351" s="512"/>
      <c r="L351" s="512"/>
      <c r="M351" s="512"/>
      <c r="N351" s="511"/>
      <c r="O351" s="511"/>
      <c r="P351" s="512"/>
      <c r="Q351" s="511"/>
      <c r="R351" s="511"/>
      <c r="S351" s="514" t="s">
        <v>15300</v>
      </c>
      <c r="T351" s="511">
        <v>2012</v>
      </c>
      <c r="U351" s="515" t="s">
        <v>13379</v>
      </c>
      <c r="V351" s="514">
        <v>175</v>
      </c>
      <c r="W351" s="514">
        <v>3</v>
      </c>
      <c r="X351" s="514">
        <v>3</v>
      </c>
      <c r="Y351" s="513">
        <v>38866</v>
      </c>
      <c r="Z351" s="512" t="s">
        <v>15270</v>
      </c>
      <c r="AA351" s="512" t="s">
        <v>15271</v>
      </c>
      <c r="AB351" s="513">
        <v>39807</v>
      </c>
      <c r="AC351" s="513">
        <v>39239</v>
      </c>
      <c r="AD351" s="512" t="s">
        <v>15272</v>
      </c>
      <c r="AE351" s="513">
        <v>38987</v>
      </c>
      <c r="AF351" s="512" t="s">
        <v>9163</v>
      </c>
      <c r="AG351" s="512" t="s">
        <v>15271</v>
      </c>
      <c r="AH351" s="516">
        <v>3924587</v>
      </c>
      <c r="AI351" s="513">
        <v>39143</v>
      </c>
      <c r="AJ351" s="513">
        <v>38866</v>
      </c>
      <c r="AK351" s="511" t="s">
        <v>15273</v>
      </c>
      <c r="AL351" s="513">
        <v>39051</v>
      </c>
      <c r="AM351" s="511" t="s">
        <v>15272</v>
      </c>
      <c r="AN351" s="511" t="s">
        <v>15274</v>
      </c>
      <c r="AO351" s="511" t="s">
        <v>1179</v>
      </c>
      <c r="AP351" s="511" t="s">
        <v>1179</v>
      </c>
      <c r="AQ351" s="511" t="s">
        <v>15275</v>
      </c>
      <c r="AR351" s="511" t="s">
        <v>15275</v>
      </c>
      <c r="AS351" s="511" t="s">
        <v>1180</v>
      </c>
      <c r="AT351" s="511" t="s">
        <v>1180</v>
      </c>
      <c r="AU351" s="511" t="s">
        <v>1180</v>
      </c>
      <c r="AV351" s="511" t="s">
        <v>15276</v>
      </c>
      <c r="AW351" s="511" t="s">
        <v>1180</v>
      </c>
      <c r="AX351" s="511" t="s">
        <v>1180</v>
      </c>
      <c r="AY351" s="511" t="s">
        <v>1181</v>
      </c>
      <c r="AZ351" s="511" t="s">
        <v>1181</v>
      </c>
      <c r="BA351" s="511" t="s">
        <v>1182</v>
      </c>
      <c r="BB351" s="511">
        <v>2174</v>
      </c>
      <c r="BC351" s="512" t="s">
        <v>1176</v>
      </c>
      <c r="BD351" s="511" t="s">
        <v>1177</v>
      </c>
      <c r="BE351" s="511" t="s">
        <v>15277</v>
      </c>
      <c r="BF351" s="511" t="s">
        <v>15278</v>
      </c>
      <c r="BG351" s="511" t="s">
        <v>15279</v>
      </c>
      <c r="BH351" s="511" t="s">
        <v>9244</v>
      </c>
      <c r="BI351" s="511">
        <v>13</v>
      </c>
      <c r="BJ351" s="511">
        <v>56</v>
      </c>
      <c r="BK351" s="511" t="s">
        <v>15280</v>
      </c>
      <c r="BL351" s="511" t="s">
        <v>15281</v>
      </c>
      <c r="BM351" s="511" t="s">
        <v>15282</v>
      </c>
      <c r="BN351" s="511" t="s">
        <v>138</v>
      </c>
      <c r="BO351" s="511" t="s">
        <v>138</v>
      </c>
      <c r="BP351" s="513" t="s">
        <v>15283</v>
      </c>
      <c r="BQ351" s="511" t="s">
        <v>138</v>
      </c>
      <c r="BR351" s="511" t="s">
        <v>8482</v>
      </c>
      <c r="BS351" s="511" t="s">
        <v>15284</v>
      </c>
      <c r="BT351" s="511" t="s">
        <v>1178</v>
      </c>
      <c r="BU351" s="511" t="s">
        <v>15285</v>
      </c>
      <c r="BV351" s="511" t="s">
        <v>138</v>
      </c>
      <c r="BW351" s="511">
        <v>1</v>
      </c>
      <c r="BX351" s="511" t="s">
        <v>15286</v>
      </c>
      <c r="BY351" s="511" t="s">
        <v>138</v>
      </c>
      <c r="BZ351" s="511">
        <v>10</v>
      </c>
      <c r="CA351" s="511" t="s">
        <v>15287</v>
      </c>
      <c r="CB351" s="511" t="s">
        <v>15288</v>
      </c>
      <c r="CC351" s="511" t="s">
        <v>15289</v>
      </c>
      <c r="CD351" s="511" t="s">
        <v>5615</v>
      </c>
      <c r="CE351" s="542" t="s">
        <v>102</v>
      </c>
      <c r="CF351" s="542" t="s">
        <v>102</v>
      </c>
      <c r="CG351" s="542" t="s">
        <v>102</v>
      </c>
      <c r="CH351" s="542" t="s">
        <v>102</v>
      </c>
      <c r="CI351" s="542" t="s">
        <v>102</v>
      </c>
      <c r="CJ351" s="542" t="s">
        <v>102</v>
      </c>
      <c r="CK351" s="542" t="s">
        <v>102</v>
      </c>
      <c r="CL351" s="542" t="s">
        <v>102</v>
      </c>
      <c r="CM351" s="542" t="s">
        <v>102</v>
      </c>
      <c r="CN351" s="542" t="s">
        <v>102</v>
      </c>
      <c r="CO351" s="542" t="s">
        <v>102</v>
      </c>
      <c r="CP351" s="542" t="s">
        <v>102</v>
      </c>
      <c r="CQ351" s="542" t="s">
        <v>102</v>
      </c>
      <c r="CR351" s="542" t="s">
        <v>102</v>
      </c>
      <c r="CS351" s="542" t="s">
        <v>102</v>
      </c>
      <c r="CT351" s="542" t="s">
        <v>102</v>
      </c>
      <c r="CU351" s="542" t="s">
        <v>102</v>
      </c>
      <c r="CV351" s="542" t="s">
        <v>102</v>
      </c>
      <c r="CW351" s="542" t="s">
        <v>102</v>
      </c>
      <c r="CX351" s="542" t="s">
        <v>102</v>
      </c>
      <c r="CY351" s="542" t="s">
        <v>102</v>
      </c>
      <c r="CZ351" s="542" t="s">
        <v>102</v>
      </c>
      <c r="DA351" s="542" t="s">
        <v>102</v>
      </c>
      <c r="DB351" s="542" t="s">
        <v>102</v>
      </c>
      <c r="DC351" s="542" t="s">
        <v>102</v>
      </c>
      <c r="DD351" s="542" t="s">
        <v>102</v>
      </c>
      <c r="DE351" s="542" t="s">
        <v>102</v>
      </c>
      <c r="DF351" s="542" t="s">
        <v>102</v>
      </c>
      <c r="DG351" s="542" t="s">
        <v>102</v>
      </c>
      <c r="DH351" s="542" t="s">
        <v>102</v>
      </c>
      <c r="DI351" s="542" t="s">
        <v>102</v>
      </c>
      <c r="DJ351" s="542" t="s">
        <v>102</v>
      </c>
      <c r="DK351" s="542" t="s">
        <v>102</v>
      </c>
      <c r="DL351" s="542" t="s">
        <v>102</v>
      </c>
      <c r="DM351" s="542" t="s">
        <v>102</v>
      </c>
      <c r="DN351" s="542" t="s">
        <v>102</v>
      </c>
      <c r="DO351" s="542" t="s">
        <v>102</v>
      </c>
      <c r="DP351" s="542" t="s">
        <v>102</v>
      </c>
      <c r="DQ351" s="542" t="s">
        <v>102</v>
      </c>
      <c r="DR351" s="542" t="s">
        <v>102</v>
      </c>
      <c r="DS351" s="542" t="s">
        <v>102</v>
      </c>
      <c r="DT351" s="542" t="s">
        <v>102</v>
      </c>
      <c r="DU351" s="542" t="s">
        <v>102</v>
      </c>
      <c r="DV351" s="542" t="s">
        <v>102</v>
      </c>
      <c r="DW351" s="542" t="s">
        <v>102</v>
      </c>
      <c r="DX351" s="542" t="s">
        <v>102</v>
      </c>
      <c r="DY351" s="542" t="s">
        <v>102</v>
      </c>
      <c r="DZ351" s="542" t="s">
        <v>102</v>
      </c>
      <c r="EA351" s="542" t="s">
        <v>102</v>
      </c>
      <c r="EB351" s="542" t="s">
        <v>102</v>
      </c>
      <c r="EC351" s="542" t="s">
        <v>102</v>
      </c>
      <c r="ED351" s="542" t="s">
        <v>102</v>
      </c>
      <c r="EE351" s="542" t="s">
        <v>102</v>
      </c>
      <c r="EF351" s="542" t="s">
        <v>102</v>
      </c>
      <c r="EG351" s="542" t="s">
        <v>102</v>
      </c>
      <c r="EH351" s="542" t="s">
        <v>102</v>
      </c>
      <c r="EI351" s="542" t="s">
        <v>102</v>
      </c>
      <c r="EJ351" s="542" t="s">
        <v>102</v>
      </c>
      <c r="EK351" s="542" t="s">
        <v>102</v>
      </c>
      <c r="EL351" s="542" t="s">
        <v>102</v>
      </c>
      <c r="EM351" s="542" t="s">
        <v>102</v>
      </c>
      <c r="EN351" s="542" t="s">
        <v>102</v>
      </c>
      <c r="EO351" s="542" t="s">
        <v>102</v>
      </c>
      <c r="EP351" s="542" t="s">
        <v>102</v>
      </c>
      <c r="EQ351" s="542" t="s">
        <v>102</v>
      </c>
      <c r="ER351" s="542" t="s">
        <v>102</v>
      </c>
      <c r="ES351" s="542" t="s">
        <v>102</v>
      </c>
      <c r="ET351" s="542" t="s">
        <v>102</v>
      </c>
      <c r="EU351" s="542" t="s">
        <v>102</v>
      </c>
      <c r="EV351" s="542" t="s">
        <v>102</v>
      </c>
      <c r="EW351" s="542" t="s">
        <v>102</v>
      </c>
      <c r="EX351" s="542" t="s">
        <v>102</v>
      </c>
      <c r="EY351" s="542" t="s">
        <v>102</v>
      </c>
      <c r="EZ351" s="542" t="s">
        <v>102</v>
      </c>
      <c r="FA351" s="542" t="s">
        <v>102</v>
      </c>
      <c r="FB351" s="542" t="s">
        <v>102</v>
      </c>
      <c r="FC351" s="542" t="s">
        <v>102</v>
      </c>
      <c r="FD351" s="542" t="s">
        <v>102</v>
      </c>
      <c r="FE351" s="542" t="s">
        <v>102</v>
      </c>
      <c r="FF351" s="542" t="s">
        <v>102</v>
      </c>
      <c r="FG351" s="542" t="s">
        <v>102</v>
      </c>
      <c r="FH351" s="542" t="s">
        <v>102</v>
      </c>
      <c r="FI351" s="542" t="s">
        <v>102</v>
      </c>
      <c r="FJ351" s="542" t="s">
        <v>102</v>
      </c>
      <c r="FK351" s="542" t="s">
        <v>102</v>
      </c>
      <c r="FL351" s="542" t="s">
        <v>102</v>
      </c>
      <c r="FM351" s="542" t="s">
        <v>102</v>
      </c>
      <c r="FN351" s="542" t="s">
        <v>102</v>
      </c>
      <c r="FO351" s="542" t="s">
        <v>102</v>
      </c>
      <c r="FP351" s="542" t="s">
        <v>102</v>
      </c>
      <c r="FQ351" s="542" t="s">
        <v>102</v>
      </c>
      <c r="FR351" s="542" t="s">
        <v>102</v>
      </c>
      <c r="FS351" s="542" t="s">
        <v>102</v>
      </c>
      <c r="FT351" s="542" t="s">
        <v>102</v>
      </c>
      <c r="FU351" s="542" t="s">
        <v>102</v>
      </c>
      <c r="FV351" s="542" t="s">
        <v>102</v>
      </c>
      <c r="FW351" s="542" t="s">
        <v>102</v>
      </c>
      <c r="FX351" s="542" t="s">
        <v>102</v>
      </c>
      <c r="FY351" s="542" t="s">
        <v>102</v>
      </c>
      <c r="FZ351" s="542" t="s">
        <v>102</v>
      </c>
      <c r="GA351" s="542" t="s">
        <v>102</v>
      </c>
      <c r="GB351" s="542" t="s">
        <v>102</v>
      </c>
      <c r="GC351" s="542" t="s">
        <v>102</v>
      </c>
      <c r="GD351" s="542" t="s">
        <v>102</v>
      </c>
      <c r="GE351" s="542" t="s">
        <v>102</v>
      </c>
      <c r="GF351" s="542" t="s">
        <v>102</v>
      </c>
      <c r="GG351" s="542" t="s">
        <v>102</v>
      </c>
      <c r="GH351" s="542" t="s">
        <v>102</v>
      </c>
      <c r="GI351" s="542" t="s">
        <v>102</v>
      </c>
      <c r="GJ351" s="542" t="s">
        <v>102</v>
      </c>
      <c r="GK351" s="542" t="s">
        <v>102</v>
      </c>
      <c r="GL351" s="542" t="s">
        <v>102</v>
      </c>
      <c r="GM351" s="542" t="s">
        <v>102</v>
      </c>
      <c r="GN351" s="542" t="s">
        <v>102</v>
      </c>
      <c r="GO351" s="542" t="s">
        <v>102</v>
      </c>
      <c r="GP351" s="542" t="s">
        <v>102</v>
      </c>
      <c r="GQ351" s="542" t="s">
        <v>102</v>
      </c>
      <c r="GR351" s="542" t="s">
        <v>102</v>
      </c>
      <c r="GS351" s="542" t="s">
        <v>102</v>
      </c>
      <c r="GT351" s="542" t="s">
        <v>102</v>
      </c>
      <c r="GU351" s="542" t="s">
        <v>102</v>
      </c>
      <c r="GV351" s="542" t="s">
        <v>102</v>
      </c>
      <c r="GW351" s="542" t="s">
        <v>102</v>
      </c>
      <c r="GX351" s="542" t="s">
        <v>102</v>
      </c>
      <c r="GY351" s="542" t="s">
        <v>102</v>
      </c>
      <c r="GZ351" s="542" t="s">
        <v>102</v>
      </c>
      <c r="HA351" s="542" t="s">
        <v>102</v>
      </c>
      <c r="HB351" s="542" t="s">
        <v>102</v>
      </c>
      <c r="HC351" s="511" t="str">
        <f t="shared" si="5"/>
        <v>2011-390093</v>
      </c>
    </row>
    <row r="352" spans="1:211" s="514" customFormat="1" ht="48" hidden="1" customHeight="1" x14ac:dyDescent="0.15">
      <c r="A352" s="514" t="s">
        <v>4757</v>
      </c>
      <c r="B352" s="519" t="s">
        <v>15301</v>
      </c>
      <c r="C352" s="513">
        <v>39282</v>
      </c>
      <c r="D352" s="519" t="s">
        <v>8419</v>
      </c>
      <c r="E352" s="519" t="s">
        <v>8420</v>
      </c>
      <c r="F352" s="519" t="s">
        <v>8421</v>
      </c>
      <c r="G352" s="513">
        <v>40211</v>
      </c>
      <c r="H352" s="519" t="s">
        <v>2473</v>
      </c>
      <c r="I352" s="519" t="s">
        <v>10051</v>
      </c>
      <c r="J352" s="513">
        <v>40198</v>
      </c>
      <c r="K352" s="519"/>
      <c r="L352" s="519"/>
      <c r="M352" s="519"/>
      <c r="N352" s="513"/>
      <c r="O352" s="513"/>
      <c r="P352" s="519"/>
      <c r="Q352" s="513"/>
      <c r="R352" s="513"/>
      <c r="S352" s="514" t="s">
        <v>15302</v>
      </c>
      <c r="T352" s="514">
        <v>2012</v>
      </c>
      <c r="U352" s="515" t="s">
        <v>13222</v>
      </c>
      <c r="V352" s="514">
        <v>176</v>
      </c>
      <c r="W352" s="514">
        <v>3</v>
      </c>
      <c r="X352" s="514">
        <v>1</v>
      </c>
      <c r="Y352" s="513">
        <v>38600</v>
      </c>
      <c r="Z352" s="512" t="s">
        <v>15303</v>
      </c>
      <c r="AA352" s="512" t="s">
        <v>15304</v>
      </c>
      <c r="AB352" s="513">
        <v>39583</v>
      </c>
      <c r="AC352" s="513">
        <v>40289</v>
      </c>
      <c r="AD352" s="512" t="s">
        <v>15305</v>
      </c>
      <c r="AE352" s="513">
        <v>38967</v>
      </c>
      <c r="AF352" s="512" t="s">
        <v>9163</v>
      </c>
      <c r="AG352" s="512" t="s">
        <v>15304</v>
      </c>
      <c r="AH352" s="516">
        <v>4455599</v>
      </c>
      <c r="AI352" s="513">
        <v>40221</v>
      </c>
      <c r="AJ352" s="513">
        <v>38600</v>
      </c>
      <c r="AK352" s="511" t="s">
        <v>15306</v>
      </c>
      <c r="AL352" s="513">
        <v>38820</v>
      </c>
      <c r="AM352" s="511" t="s">
        <v>15305</v>
      </c>
      <c r="AN352" s="511" t="s">
        <v>15307</v>
      </c>
      <c r="AO352" s="511" t="s">
        <v>2476</v>
      </c>
      <c r="AP352" s="511" t="s">
        <v>2476</v>
      </c>
      <c r="AQ352" s="511" t="s">
        <v>15308</v>
      </c>
      <c r="AR352" s="511" t="s">
        <v>15308</v>
      </c>
      <c r="AS352" s="511" t="s">
        <v>2477</v>
      </c>
      <c r="AT352" s="511" t="s">
        <v>2477</v>
      </c>
      <c r="AU352" s="511" t="s">
        <v>2477</v>
      </c>
      <c r="AV352" s="511" t="s">
        <v>15309</v>
      </c>
      <c r="AW352" s="511" t="s">
        <v>2477</v>
      </c>
      <c r="AX352" s="511" t="s">
        <v>2477</v>
      </c>
      <c r="AY352" s="511" t="s">
        <v>2478</v>
      </c>
      <c r="AZ352" s="511" t="s">
        <v>2478</v>
      </c>
      <c r="BA352" s="511" t="s">
        <v>2479</v>
      </c>
      <c r="BB352" s="511">
        <v>206934</v>
      </c>
      <c r="BC352" s="512" t="s">
        <v>2473</v>
      </c>
      <c r="BD352" s="511" t="s">
        <v>2474</v>
      </c>
      <c r="BE352" s="511" t="s">
        <v>15310</v>
      </c>
      <c r="BF352" s="511" t="s">
        <v>2472</v>
      </c>
      <c r="BG352" s="511" t="s">
        <v>15311</v>
      </c>
      <c r="BH352" s="511" t="s">
        <v>8648</v>
      </c>
      <c r="BI352" s="511">
        <v>2</v>
      </c>
      <c r="BJ352" s="511">
        <v>7</v>
      </c>
      <c r="BK352" s="511" t="s">
        <v>15312</v>
      </c>
      <c r="BL352" s="511" t="s">
        <v>15313</v>
      </c>
      <c r="BM352" s="511" t="s">
        <v>15314</v>
      </c>
      <c r="BN352" s="511" t="s">
        <v>138</v>
      </c>
      <c r="BO352" s="511" t="s">
        <v>138</v>
      </c>
      <c r="BP352" s="513">
        <v>38260</v>
      </c>
      <c r="BQ352" s="511" t="s">
        <v>138</v>
      </c>
      <c r="BR352" s="511" t="s">
        <v>8482</v>
      </c>
      <c r="BS352" s="511" t="s">
        <v>15315</v>
      </c>
      <c r="BT352" s="511" t="s">
        <v>2475</v>
      </c>
      <c r="BU352" s="511" t="s">
        <v>15316</v>
      </c>
      <c r="BV352" s="511">
        <v>1</v>
      </c>
      <c r="BW352" s="511">
        <v>2</v>
      </c>
      <c r="BX352" s="511" t="s">
        <v>15317</v>
      </c>
      <c r="BY352" s="511" t="s">
        <v>138</v>
      </c>
      <c r="BZ352" s="511">
        <v>21</v>
      </c>
      <c r="CA352" s="511" t="s">
        <v>15318</v>
      </c>
      <c r="CB352" s="511" t="s">
        <v>15319</v>
      </c>
      <c r="CC352" s="511" t="s">
        <v>138</v>
      </c>
      <c r="CD352" s="511" t="s">
        <v>5634</v>
      </c>
      <c r="CE352" s="542" t="s">
        <v>102</v>
      </c>
      <c r="CF352" s="542" t="s">
        <v>102</v>
      </c>
      <c r="CG352" s="542" t="s">
        <v>102</v>
      </c>
      <c r="CH352" s="542" t="s">
        <v>102</v>
      </c>
      <c r="CI352" s="542" t="s">
        <v>102</v>
      </c>
      <c r="CJ352" s="542" t="s">
        <v>102</v>
      </c>
      <c r="CK352" s="542" t="s">
        <v>102</v>
      </c>
      <c r="CL352" s="542" t="s">
        <v>102</v>
      </c>
      <c r="CM352" s="542" t="s">
        <v>102</v>
      </c>
      <c r="CN352" s="542" t="s">
        <v>102</v>
      </c>
      <c r="CO352" s="542" t="s">
        <v>102</v>
      </c>
      <c r="CP352" s="542" t="s">
        <v>102</v>
      </c>
      <c r="CQ352" s="542" t="s">
        <v>102</v>
      </c>
      <c r="CR352" s="542" t="s">
        <v>102</v>
      </c>
      <c r="CS352" s="542" t="s">
        <v>102</v>
      </c>
      <c r="CT352" s="542" t="s">
        <v>102</v>
      </c>
      <c r="CU352" s="542" t="s">
        <v>102</v>
      </c>
      <c r="CV352" s="542" t="s">
        <v>102</v>
      </c>
      <c r="CW352" s="542" t="s">
        <v>102</v>
      </c>
      <c r="CX352" s="542" t="s">
        <v>102</v>
      </c>
      <c r="CY352" s="542" t="s">
        <v>102</v>
      </c>
      <c r="CZ352" s="542" t="s">
        <v>102</v>
      </c>
      <c r="DA352" s="542" t="s">
        <v>102</v>
      </c>
      <c r="DB352" s="542" t="s">
        <v>102</v>
      </c>
      <c r="DC352" s="542" t="s">
        <v>102</v>
      </c>
      <c r="DD352" s="542" t="s">
        <v>102</v>
      </c>
      <c r="DE352" s="542" t="s">
        <v>102</v>
      </c>
      <c r="DF352" s="542" t="s">
        <v>102</v>
      </c>
      <c r="DG352" s="542" t="s">
        <v>102</v>
      </c>
      <c r="DH352" s="542" t="s">
        <v>102</v>
      </c>
      <c r="DI352" s="542" t="s">
        <v>102</v>
      </c>
      <c r="DJ352" s="542" t="s">
        <v>102</v>
      </c>
      <c r="DK352" s="542" t="s">
        <v>102</v>
      </c>
      <c r="DL352" s="542" t="s">
        <v>102</v>
      </c>
      <c r="DM352" s="542" t="s">
        <v>102</v>
      </c>
      <c r="DN352" s="542" t="s">
        <v>102</v>
      </c>
      <c r="DO352" s="542" t="s">
        <v>102</v>
      </c>
      <c r="DP352" s="542" t="s">
        <v>102</v>
      </c>
      <c r="DQ352" s="542" t="s">
        <v>102</v>
      </c>
      <c r="DR352" s="542" t="s">
        <v>102</v>
      </c>
      <c r="DS352" s="542" t="s">
        <v>102</v>
      </c>
      <c r="DT352" s="542" t="s">
        <v>102</v>
      </c>
      <c r="DU352" s="542" t="s">
        <v>102</v>
      </c>
      <c r="DV352" s="542" t="s">
        <v>102</v>
      </c>
      <c r="DW352" s="542" t="s">
        <v>102</v>
      </c>
      <c r="DX352" s="542" t="s">
        <v>102</v>
      </c>
      <c r="DY352" s="542" t="s">
        <v>102</v>
      </c>
      <c r="DZ352" s="542" t="s">
        <v>102</v>
      </c>
      <c r="EA352" s="542" t="s">
        <v>102</v>
      </c>
      <c r="EB352" s="542" t="s">
        <v>102</v>
      </c>
      <c r="EC352" s="542" t="s">
        <v>102</v>
      </c>
      <c r="ED352" s="542" t="s">
        <v>102</v>
      </c>
      <c r="EE352" s="542" t="s">
        <v>102</v>
      </c>
      <c r="EF352" s="542" t="s">
        <v>102</v>
      </c>
      <c r="EG352" s="542" t="s">
        <v>102</v>
      </c>
      <c r="EH352" s="542" t="s">
        <v>102</v>
      </c>
      <c r="EI352" s="542" t="s">
        <v>102</v>
      </c>
      <c r="EJ352" s="542" t="s">
        <v>102</v>
      </c>
      <c r="EK352" s="542" t="s">
        <v>102</v>
      </c>
      <c r="EL352" s="542" t="s">
        <v>102</v>
      </c>
      <c r="EM352" s="542" t="s">
        <v>102</v>
      </c>
      <c r="EN352" s="542" t="s">
        <v>102</v>
      </c>
      <c r="EO352" s="542" t="s">
        <v>102</v>
      </c>
      <c r="EP352" s="542" t="s">
        <v>102</v>
      </c>
      <c r="EQ352" s="542" t="s">
        <v>102</v>
      </c>
      <c r="ER352" s="542" t="s">
        <v>102</v>
      </c>
      <c r="ES352" s="542" t="s">
        <v>102</v>
      </c>
      <c r="ET352" s="542" t="s">
        <v>102</v>
      </c>
      <c r="EU352" s="542" t="s">
        <v>102</v>
      </c>
      <c r="EV352" s="542" t="s">
        <v>102</v>
      </c>
      <c r="EW352" s="542" t="s">
        <v>102</v>
      </c>
      <c r="EX352" s="542" t="s">
        <v>102</v>
      </c>
      <c r="EY352" s="542" t="s">
        <v>102</v>
      </c>
      <c r="EZ352" s="542" t="s">
        <v>102</v>
      </c>
      <c r="FA352" s="542" t="s">
        <v>102</v>
      </c>
      <c r="FB352" s="542" t="s">
        <v>102</v>
      </c>
      <c r="FC352" s="542" t="s">
        <v>102</v>
      </c>
      <c r="FD352" s="542" t="s">
        <v>102</v>
      </c>
      <c r="FE352" s="542" t="s">
        <v>102</v>
      </c>
      <c r="FF352" s="542" t="s">
        <v>102</v>
      </c>
      <c r="FG352" s="542" t="s">
        <v>102</v>
      </c>
      <c r="FH352" s="542" t="s">
        <v>102</v>
      </c>
      <c r="FI352" s="542" t="s">
        <v>102</v>
      </c>
      <c r="FJ352" s="542" t="s">
        <v>102</v>
      </c>
      <c r="FK352" s="542" t="s">
        <v>102</v>
      </c>
      <c r="FL352" s="542" t="s">
        <v>102</v>
      </c>
      <c r="FM352" s="542" t="s">
        <v>102</v>
      </c>
      <c r="FN352" s="542" t="s">
        <v>102</v>
      </c>
      <c r="FO352" s="542" t="s">
        <v>102</v>
      </c>
      <c r="FP352" s="542" t="s">
        <v>102</v>
      </c>
      <c r="FQ352" s="542" t="s">
        <v>102</v>
      </c>
      <c r="FR352" s="542" t="s">
        <v>102</v>
      </c>
      <c r="FS352" s="542" t="s">
        <v>102</v>
      </c>
      <c r="FT352" s="542" t="s">
        <v>102</v>
      </c>
      <c r="FU352" s="542" t="s">
        <v>102</v>
      </c>
      <c r="FV352" s="542" t="s">
        <v>102</v>
      </c>
      <c r="FW352" s="542" t="s">
        <v>102</v>
      </c>
      <c r="FX352" s="542" t="s">
        <v>102</v>
      </c>
      <c r="FY352" s="542" t="s">
        <v>102</v>
      </c>
      <c r="FZ352" s="542" t="s">
        <v>102</v>
      </c>
      <c r="GA352" s="542" t="s">
        <v>102</v>
      </c>
      <c r="GB352" s="542" t="s">
        <v>102</v>
      </c>
      <c r="GC352" s="542" t="s">
        <v>102</v>
      </c>
      <c r="GD352" s="542" t="s">
        <v>102</v>
      </c>
      <c r="GE352" s="542" t="s">
        <v>102</v>
      </c>
      <c r="GF352" s="542" t="s">
        <v>102</v>
      </c>
      <c r="GG352" s="542" t="s">
        <v>102</v>
      </c>
      <c r="GH352" s="542" t="s">
        <v>102</v>
      </c>
      <c r="GI352" s="542" t="s">
        <v>102</v>
      </c>
      <c r="GJ352" s="542" t="s">
        <v>102</v>
      </c>
      <c r="GK352" s="542" t="s">
        <v>102</v>
      </c>
      <c r="GL352" s="542" t="s">
        <v>102</v>
      </c>
      <c r="GM352" s="542" t="s">
        <v>102</v>
      </c>
      <c r="GN352" s="542" t="s">
        <v>102</v>
      </c>
      <c r="GO352" s="542" t="s">
        <v>102</v>
      </c>
      <c r="GP352" s="542" t="s">
        <v>102</v>
      </c>
      <c r="GQ352" s="542" t="s">
        <v>102</v>
      </c>
      <c r="GR352" s="542" t="s">
        <v>102</v>
      </c>
      <c r="GS352" s="542" t="s">
        <v>102</v>
      </c>
      <c r="GT352" s="542" t="s">
        <v>102</v>
      </c>
      <c r="GU352" s="542" t="s">
        <v>102</v>
      </c>
      <c r="GV352" s="542" t="s">
        <v>102</v>
      </c>
      <c r="GW352" s="542" t="s">
        <v>102</v>
      </c>
      <c r="GX352" s="542" t="s">
        <v>102</v>
      </c>
      <c r="GY352" s="542" t="s">
        <v>102</v>
      </c>
      <c r="GZ352" s="542" t="s">
        <v>102</v>
      </c>
      <c r="HA352" s="542" t="s">
        <v>102</v>
      </c>
      <c r="HB352" s="542" t="s">
        <v>102</v>
      </c>
      <c r="HC352" s="511" t="str">
        <f t="shared" si="5"/>
        <v>2007-020072</v>
      </c>
    </row>
    <row r="353" spans="1:211" s="514" customFormat="1" ht="48" hidden="1" customHeight="1" x14ac:dyDescent="0.15">
      <c r="A353" s="514" t="s">
        <v>4757</v>
      </c>
      <c r="B353" s="519" t="s">
        <v>15320</v>
      </c>
      <c r="C353" s="513">
        <v>40312</v>
      </c>
      <c r="D353" s="519" t="s">
        <v>8419</v>
      </c>
      <c r="E353" s="519" t="s">
        <v>8498</v>
      </c>
      <c r="F353" s="519" t="s">
        <v>8695</v>
      </c>
      <c r="G353" s="513">
        <v>41001</v>
      </c>
      <c r="H353" s="519" t="s">
        <v>15321</v>
      </c>
      <c r="I353" s="519" t="s">
        <v>8695</v>
      </c>
      <c r="J353" s="513">
        <v>40960</v>
      </c>
      <c r="K353" s="519"/>
      <c r="L353" s="519"/>
      <c r="M353" s="519"/>
      <c r="N353" s="513"/>
      <c r="O353" s="513"/>
      <c r="P353" s="519"/>
      <c r="Q353" s="513"/>
      <c r="R353" s="513"/>
      <c r="S353" s="514" t="s">
        <v>15322</v>
      </c>
      <c r="T353" s="514">
        <v>2012</v>
      </c>
      <c r="U353" s="515" t="s">
        <v>13222</v>
      </c>
      <c r="V353" s="514">
        <v>176</v>
      </c>
      <c r="W353" s="514">
        <v>3</v>
      </c>
      <c r="X353" s="514">
        <v>2</v>
      </c>
      <c r="Y353" s="513">
        <v>38600</v>
      </c>
      <c r="Z353" s="512" t="s">
        <v>15303</v>
      </c>
      <c r="AA353" s="512" t="s">
        <v>15304</v>
      </c>
      <c r="AB353" s="513">
        <v>39583</v>
      </c>
      <c r="AC353" s="513">
        <v>40289</v>
      </c>
      <c r="AD353" s="512" t="s">
        <v>15305</v>
      </c>
      <c r="AE353" s="513">
        <v>38967</v>
      </c>
      <c r="AF353" s="512" t="s">
        <v>9163</v>
      </c>
      <c r="AG353" s="512" t="s">
        <v>15304</v>
      </c>
      <c r="AH353" s="516">
        <v>4455599</v>
      </c>
      <c r="AI353" s="513">
        <v>40221</v>
      </c>
      <c r="AJ353" s="513">
        <v>38600</v>
      </c>
      <c r="AK353" s="511" t="s">
        <v>15306</v>
      </c>
      <c r="AL353" s="513">
        <v>38820</v>
      </c>
      <c r="AM353" s="511" t="s">
        <v>15305</v>
      </c>
      <c r="AN353" s="511" t="s">
        <v>15307</v>
      </c>
      <c r="AO353" s="511" t="s">
        <v>2476</v>
      </c>
      <c r="AP353" s="511" t="s">
        <v>2476</v>
      </c>
      <c r="AQ353" s="511" t="s">
        <v>15308</v>
      </c>
      <c r="AR353" s="511" t="s">
        <v>15308</v>
      </c>
      <c r="AS353" s="511" t="s">
        <v>2477</v>
      </c>
      <c r="AT353" s="511" t="s">
        <v>2477</v>
      </c>
      <c r="AU353" s="511" t="s">
        <v>2477</v>
      </c>
      <c r="AV353" s="511" t="s">
        <v>15309</v>
      </c>
      <c r="AW353" s="511" t="s">
        <v>2477</v>
      </c>
      <c r="AX353" s="511" t="s">
        <v>2477</v>
      </c>
      <c r="AY353" s="511" t="s">
        <v>2478</v>
      </c>
      <c r="AZ353" s="511" t="s">
        <v>2478</v>
      </c>
      <c r="BA353" s="511" t="s">
        <v>2479</v>
      </c>
      <c r="BB353" s="511">
        <v>206934</v>
      </c>
      <c r="BC353" s="512" t="s">
        <v>2473</v>
      </c>
      <c r="BD353" s="511" t="s">
        <v>2474</v>
      </c>
      <c r="BE353" s="511" t="s">
        <v>15310</v>
      </c>
      <c r="BF353" s="511" t="s">
        <v>2472</v>
      </c>
      <c r="BG353" s="511" t="s">
        <v>15311</v>
      </c>
      <c r="BH353" s="511" t="s">
        <v>8648</v>
      </c>
      <c r="BI353" s="511">
        <v>2</v>
      </c>
      <c r="BJ353" s="511">
        <v>7</v>
      </c>
      <c r="BK353" s="511" t="s">
        <v>15312</v>
      </c>
      <c r="BL353" s="511" t="s">
        <v>15313</v>
      </c>
      <c r="BM353" s="511" t="s">
        <v>15314</v>
      </c>
      <c r="BN353" s="511" t="s">
        <v>138</v>
      </c>
      <c r="BO353" s="511" t="s">
        <v>138</v>
      </c>
      <c r="BP353" s="513">
        <v>38260</v>
      </c>
      <c r="BQ353" s="511" t="s">
        <v>138</v>
      </c>
      <c r="BR353" s="511" t="s">
        <v>8482</v>
      </c>
      <c r="BS353" s="511" t="s">
        <v>15315</v>
      </c>
      <c r="BT353" s="511" t="s">
        <v>2475</v>
      </c>
      <c r="BU353" s="511" t="s">
        <v>15316</v>
      </c>
      <c r="BV353" s="511">
        <v>1</v>
      </c>
      <c r="BW353" s="511">
        <v>2</v>
      </c>
      <c r="BX353" s="511" t="s">
        <v>15317</v>
      </c>
      <c r="BY353" s="511" t="s">
        <v>138</v>
      </c>
      <c r="BZ353" s="511">
        <v>21</v>
      </c>
      <c r="CA353" s="511" t="s">
        <v>15318</v>
      </c>
      <c r="CB353" s="511" t="s">
        <v>15319</v>
      </c>
      <c r="CC353" s="511" t="s">
        <v>138</v>
      </c>
      <c r="CD353" s="511" t="s">
        <v>5634</v>
      </c>
      <c r="CE353" s="542" t="s">
        <v>15323</v>
      </c>
      <c r="CF353" s="542" t="s">
        <v>15323</v>
      </c>
      <c r="CG353" s="542" t="s">
        <v>15324</v>
      </c>
      <c r="CH353" s="542" t="s">
        <v>15325</v>
      </c>
      <c r="CI353" s="542" t="s">
        <v>102</v>
      </c>
      <c r="CJ353" s="542" t="s">
        <v>102</v>
      </c>
      <c r="CK353" s="542" t="s">
        <v>102</v>
      </c>
      <c r="CL353" s="542" t="s">
        <v>102</v>
      </c>
      <c r="CM353" s="542" t="s">
        <v>102</v>
      </c>
      <c r="CN353" s="542" t="s">
        <v>102</v>
      </c>
      <c r="CO353" s="542" t="s">
        <v>102</v>
      </c>
      <c r="CP353" s="542" t="s">
        <v>102</v>
      </c>
      <c r="CQ353" s="542" t="s">
        <v>102</v>
      </c>
      <c r="CR353" s="542" t="s">
        <v>102</v>
      </c>
      <c r="CS353" s="542" t="s">
        <v>102</v>
      </c>
      <c r="CT353" s="542" t="s">
        <v>102</v>
      </c>
      <c r="CU353" s="542" t="s">
        <v>102</v>
      </c>
      <c r="CV353" s="542" t="s">
        <v>102</v>
      </c>
      <c r="CW353" s="542" t="s">
        <v>102</v>
      </c>
      <c r="CX353" s="542" t="s">
        <v>102</v>
      </c>
      <c r="CY353" s="542" t="s">
        <v>102</v>
      </c>
      <c r="CZ353" s="542" t="s">
        <v>102</v>
      </c>
      <c r="DA353" s="542" t="s">
        <v>102</v>
      </c>
      <c r="DB353" s="542" t="s">
        <v>102</v>
      </c>
      <c r="DC353" s="542" t="s">
        <v>102</v>
      </c>
      <c r="DD353" s="542" t="s">
        <v>102</v>
      </c>
      <c r="DE353" s="542" t="s">
        <v>102</v>
      </c>
      <c r="DF353" s="542" t="s">
        <v>102</v>
      </c>
      <c r="DG353" s="542" t="s">
        <v>102</v>
      </c>
      <c r="DH353" s="542" t="s">
        <v>102</v>
      </c>
      <c r="DI353" s="542" t="s">
        <v>102</v>
      </c>
      <c r="DJ353" s="542" t="s">
        <v>102</v>
      </c>
      <c r="DK353" s="542" t="s">
        <v>102</v>
      </c>
      <c r="DL353" s="542" t="s">
        <v>102</v>
      </c>
      <c r="DM353" s="542" t="s">
        <v>102</v>
      </c>
      <c r="DN353" s="542" t="s">
        <v>102</v>
      </c>
      <c r="DO353" s="542" t="s">
        <v>102</v>
      </c>
      <c r="DP353" s="542" t="s">
        <v>102</v>
      </c>
      <c r="DQ353" s="542" t="s">
        <v>102</v>
      </c>
      <c r="DR353" s="542" t="s">
        <v>102</v>
      </c>
      <c r="DS353" s="542" t="s">
        <v>102</v>
      </c>
      <c r="DT353" s="542" t="s">
        <v>102</v>
      </c>
      <c r="DU353" s="542" t="s">
        <v>102</v>
      </c>
      <c r="DV353" s="542" t="s">
        <v>102</v>
      </c>
      <c r="DW353" s="542" t="s">
        <v>102</v>
      </c>
      <c r="DX353" s="542" t="s">
        <v>102</v>
      </c>
      <c r="DY353" s="542" t="s">
        <v>102</v>
      </c>
      <c r="DZ353" s="542" t="s">
        <v>102</v>
      </c>
      <c r="EA353" s="542" t="s">
        <v>102</v>
      </c>
      <c r="EB353" s="542" t="s">
        <v>102</v>
      </c>
      <c r="EC353" s="542" t="s">
        <v>102</v>
      </c>
      <c r="ED353" s="542" t="s">
        <v>102</v>
      </c>
      <c r="EE353" s="542" t="s">
        <v>102</v>
      </c>
      <c r="EF353" s="542" t="s">
        <v>102</v>
      </c>
      <c r="EG353" s="542" t="s">
        <v>102</v>
      </c>
      <c r="EH353" s="542" t="s">
        <v>102</v>
      </c>
      <c r="EI353" s="542" t="s">
        <v>102</v>
      </c>
      <c r="EJ353" s="542" t="s">
        <v>102</v>
      </c>
      <c r="EK353" s="542" t="s">
        <v>102</v>
      </c>
      <c r="EL353" s="542" t="s">
        <v>102</v>
      </c>
      <c r="EM353" s="542" t="s">
        <v>102</v>
      </c>
      <c r="EN353" s="542" t="s">
        <v>102</v>
      </c>
      <c r="EO353" s="542" t="s">
        <v>102</v>
      </c>
      <c r="EP353" s="542" t="s">
        <v>102</v>
      </c>
      <c r="EQ353" s="542" t="s">
        <v>102</v>
      </c>
      <c r="ER353" s="542" t="s">
        <v>102</v>
      </c>
      <c r="ES353" s="542" t="s">
        <v>102</v>
      </c>
      <c r="ET353" s="542" t="s">
        <v>102</v>
      </c>
      <c r="EU353" s="542" t="s">
        <v>102</v>
      </c>
      <c r="EV353" s="542" t="s">
        <v>102</v>
      </c>
      <c r="EW353" s="542" t="s">
        <v>102</v>
      </c>
      <c r="EX353" s="542" t="s">
        <v>102</v>
      </c>
      <c r="EY353" s="542" t="s">
        <v>102</v>
      </c>
      <c r="EZ353" s="542" t="s">
        <v>102</v>
      </c>
      <c r="FA353" s="542" t="s">
        <v>102</v>
      </c>
      <c r="FB353" s="542" t="s">
        <v>102</v>
      </c>
      <c r="FC353" s="542" t="s">
        <v>102</v>
      </c>
      <c r="FD353" s="542" t="s">
        <v>102</v>
      </c>
      <c r="FE353" s="542" t="s">
        <v>102</v>
      </c>
      <c r="FF353" s="542" t="s">
        <v>102</v>
      </c>
      <c r="FG353" s="542" t="s">
        <v>102</v>
      </c>
      <c r="FH353" s="542" t="s">
        <v>102</v>
      </c>
      <c r="FI353" s="542" t="s">
        <v>102</v>
      </c>
      <c r="FJ353" s="542" t="s">
        <v>102</v>
      </c>
      <c r="FK353" s="542" t="s">
        <v>102</v>
      </c>
      <c r="FL353" s="542" t="s">
        <v>102</v>
      </c>
      <c r="FM353" s="542" t="s">
        <v>102</v>
      </c>
      <c r="FN353" s="542" t="s">
        <v>102</v>
      </c>
      <c r="FO353" s="542" t="s">
        <v>102</v>
      </c>
      <c r="FP353" s="542" t="s">
        <v>102</v>
      </c>
      <c r="FQ353" s="542" t="s">
        <v>102</v>
      </c>
      <c r="FR353" s="542" t="s">
        <v>102</v>
      </c>
      <c r="FS353" s="542" t="s">
        <v>102</v>
      </c>
      <c r="FT353" s="542" t="s">
        <v>102</v>
      </c>
      <c r="FU353" s="542" t="s">
        <v>102</v>
      </c>
      <c r="FV353" s="542" t="s">
        <v>102</v>
      </c>
      <c r="FW353" s="542" t="s">
        <v>102</v>
      </c>
      <c r="FX353" s="542" t="s">
        <v>102</v>
      </c>
      <c r="FY353" s="542" t="s">
        <v>102</v>
      </c>
      <c r="FZ353" s="542" t="s">
        <v>102</v>
      </c>
      <c r="GA353" s="542" t="s">
        <v>102</v>
      </c>
      <c r="GB353" s="542" t="s">
        <v>102</v>
      </c>
      <c r="GC353" s="542" t="s">
        <v>102</v>
      </c>
      <c r="GD353" s="542" t="s">
        <v>102</v>
      </c>
      <c r="GE353" s="542" t="s">
        <v>102</v>
      </c>
      <c r="GF353" s="542" t="s">
        <v>102</v>
      </c>
      <c r="GG353" s="542" t="s">
        <v>102</v>
      </c>
      <c r="GH353" s="542" t="s">
        <v>102</v>
      </c>
      <c r="GI353" s="542" t="s">
        <v>102</v>
      </c>
      <c r="GJ353" s="542" t="s">
        <v>102</v>
      </c>
      <c r="GK353" s="542" t="s">
        <v>102</v>
      </c>
      <c r="GL353" s="542" t="s">
        <v>102</v>
      </c>
      <c r="GM353" s="542" t="s">
        <v>102</v>
      </c>
      <c r="GN353" s="542" t="s">
        <v>102</v>
      </c>
      <c r="GO353" s="542" t="s">
        <v>102</v>
      </c>
      <c r="GP353" s="542" t="s">
        <v>102</v>
      </c>
      <c r="GQ353" s="542" t="s">
        <v>102</v>
      </c>
      <c r="GR353" s="542" t="s">
        <v>102</v>
      </c>
      <c r="GS353" s="542" t="s">
        <v>102</v>
      </c>
      <c r="GT353" s="542" t="s">
        <v>102</v>
      </c>
      <c r="GU353" s="542" t="s">
        <v>102</v>
      </c>
      <c r="GV353" s="542" t="s">
        <v>102</v>
      </c>
      <c r="GW353" s="542" t="s">
        <v>102</v>
      </c>
      <c r="GX353" s="542" t="s">
        <v>102</v>
      </c>
      <c r="GY353" s="542" t="s">
        <v>102</v>
      </c>
      <c r="GZ353" s="542" t="s">
        <v>102</v>
      </c>
      <c r="HA353" s="542" t="s">
        <v>102</v>
      </c>
      <c r="HB353" s="542" t="s">
        <v>102</v>
      </c>
      <c r="HC353" s="511" t="str">
        <f t="shared" si="5"/>
        <v>2010-800091</v>
      </c>
    </row>
    <row r="354" spans="1:211" s="514" customFormat="1" ht="48" hidden="1" customHeight="1" x14ac:dyDescent="0.15">
      <c r="A354" s="514" t="s">
        <v>4757</v>
      </c>
      <c r="B354" s="519" t="s">
        <v>15326</v>
      </c>
      <c r="C354" s="513">
        <v>40403</v>
      </c>
      <c r="D354" s="519" t="s">
        <v>8419</v>
      </c>
      <c r="E354" s="519" t="s">
        <v>8498</v>
      </c>
      <c r="F354" s="519" t="s">
        <v>8421</v>
      </c>
      <c r="G354" s="513">
        <v>40918</v>
      </c>
      <c r="H354" s="519" t="s">
        <v>15327</v>
      </c>
      <c r="I354" s="519" t="s">
        <v>8682</v>
      </c>
      <c r="J354" s="513">
        <v>40652</v>
      </c>
      <c r="K354" s="519" t="s">
        <v>15328</v>
      </c>
      <c r="L354" s="519"/>
      <c r="M354" s="519"/>
      <c r="N354" s="513">
        <v>40689</v>
      </c>
      <c r="O354" s="513"/>
      <c r="P354" s="519" t="s">
        <v>8625</v>
      </c>
      <c r="Q354" s="513">
        <v>40903</v>
      </c>
      <c r="R354" s="513"/>
      <c r="S354" s="514" t="s">
        <v>15329</v>
      </c>
      <c r="T354" s="514">
        <v>2012</v>
      </c>
      <c r="U354" s="515" t="s">
        <v>13222</v>
      </c>
      <c r="V354" s="514">
        <v>176</v>
      </c>
      <c r="W354" s="514">
        <v>3</v>
      </c>
      <c r="X354" s="514">
        <v>3</v>
      </c>
      <c r="Y354" s="513">
        <v>38600</v>
      </c>
      <c r="Z354" s="512" t="s">
        <v>15303</v>
      </c>
      <c r="AA354" s="512" t="s">
        <v>15304</v>
      </c>
      <c r="AB354" s="513">
        <v>39583</v>
      </c>
      <c r="AC354" s="513">
        <v>40289</v>
      </c>
      <c r="AD354" s="512" t="s">
        <v>15305</v>
      </c>
      <c r="AE354" s="513">
        <v>38967</v>
      </c>
      <c r="AF354" s="512" t="s">
        <v>9163</v>
      </c>
      <c r="AG354" s="512" t="s">
        <v>15304</v>
      </c>
      <c r="AH354" s="516">
        <v>4455599</v>
      </c>
      <c r="AI354" s="513">
        <v>40221</v>
      </c>
      <c r="AJ354" s="513">
        <v>38600</v>
      </c>
      <c r="AK354" s="511" t="s">
        <v>15306</v>
      </c>
      <c r="AL354" s="513">
        <v>38820</v>
      </c>
      <c r="AM354" s="511" t="s">
        <v>15305</v>
      </c>
      <c r="AN354" s="511" t="s">
        <v>15307</v>
      </c>
      <c r="AO354" s="511" t="s">
        <v>2476</v>
      </c>
      <c r="AP354" s="511" t="s">
        <v>2476</v>
      </c>
      <c r="AQ354" s="511" t="s">
        <v>15308</v>
      </c>
      <c r="AR354" s="511" t="s">
        <v>15308</v>
      </c>
      <c r="AS354" s="511" t="s">
        <v>2477</v>
      </c>
      <c r="AT354" s="511" t="s">
        <v>2477</v>
      </c>
      <c r="AU354" s="511" t="s">
        <v>2477</v>
      </c>
      <c r="AV354" s="511" t="s">
        <v>15309</v>
      </c>
      <c r="AW354" s="511" t="s">
        <v>2477</v>
      </c>
      <c r="AX354" s="511" t="s">
        <v>2477</v>
      </c>
      <c r="AY354" s="511" t="s">
        <v>2478</v>
      </c>
      <c r="AZ354" s="511" t="s">
        <v>2478</v>
      </c>
      <c r="BA354" s="511" t="s">
        <v>2479</v>
      </c>
      <c r="BB354" s="511">
        <v>206934</v>
      </c>
      <c r="BC354" s="512" t="s">
        <v>2473</v>
      </c>
      <c r="BD354" s="511" t="s">
        <v>2474</v>
      </c>
      <c r="BE354" s="511" t="s">
        <v>15310</v>
      </c>
      <c r="BF354" s="511" t="s">
        <v>2472</v>
      </c>
      <c r="BG354" s="511" t="s">
        <v>15311</v>
      </c>
      <c r="BH354" s="511" t="s">
        <v>8648</v>
      </c>
      <c r="BI354" s="511">
        <v>2</v>
      </c>
      <c r="BJ354" s="511">
        <v>7</v>
      </c>
      <c r="BK354" s="511" t="s">
        <v>15312</v>
      </c>
      <c r="BL354" s="511" t="s">
        <v>15313</v>
      </c>
      <c r="BM354" s="511" t="s">
        <v>15314</v>
      </c>
      <c r="BN354" s="511" t="s">
        <v>138</v>
      </c>
      <c r="BO354" s="511" t="s">
        <v>138</v>
      </c>
      <c r="BP354" s="513">
        <v>38260</v>
      </c>
      <c r="BQ354" s="511" t="s">
        <v>138</v>
      </c>
      <c r="BR354" s="511" t="s">
        <v>8482</v>
      </c>
      <c r="BS354" s="511" t="s">
        <v>15315</v>
      </c>
      <c r="BT354" s="511" t="s">
        <v>2475</v>
      </c>
      <c r="BU354" s="511" t="s">
        <v>15316</v>
      </c>
      <c r="BV354" s="511">
        <v>1</v>
      </c>
      <c r="BW354" s="511">
        <v>2</v>
      </c>
      <c r="BX354" s="511" t="s">
        <v>15317</v>
      </c>
      <c r="BY354" s="511" t="s">
        <v>138</v>
      </c>
      <c r="BZ354" s="511">
        <v>21</v>
      </c>
      <c r="CA354" s="511" t="s">
        <v>15318</v>
      </c>
      <c r="CB354" s="511" t="s">
        <v>15319</v>
      </c>
      <c r="CC354" s="511" t="s">
        <v>138</v>
      </c>
      <c r="CD354" s="511" t="s">
        <v>5634</v>
      </c>
      <c r="CE354" s="542" t="s">
        <v>102</v>
      </c>
      <c r="CF354" s="542" t="s">
        <v>102</v>
      </c>
      <c r="CG354" s="542" t="s">
        <v>102</v>
      </c>
      <c r="CH354" s="542" t="s">
        <v>102</v>
      </c>
      <c r="CI354" s="542" t="s">
        <v>15330</v>
      </c>
      <c r="CJ354" s="542" t="s">
        <v>15330</v>
      </c>
      <c r="CK354" s="542" t="s">
        <v>15330</v>
      </c>
      <c r="CL354" s="542" t="s">
        <v>15331</v>
      </c>
      <c r="CM354" s="542" t="s">
        <v>15332</v>
      </c>
      <c r="CN354" s="542" t="s">
        <v>15333</v>
      </c>
      <c r="CO354" s="542" t="s">
        <v>15334</v>
      </c>
      <c r="CP354" s="542" t="s">
        <v>15335</v>
      </c>
      <c r="CQ354" s="542" t="s">
        <v>15336</v>
      </c>
      <c r="CR354" s="542" t="s">
        <v>15337</v>
      </c>
      <c r="CS354" s="542" t="s">
        <v>15338</v>
      </c>
      <c r="CT354" s="542" t="s">
        <v>15339</v>
      </c>
      <c r="CU354" s="542" t="s">
        <v>15340</v>
      </c>
      <c r="CV354" s="542" t="s">
        <v>15341</v>
      </c>
      <c r="CW354" s="542" t="s">
        <v>15342</v>
      </c>
      <c r="CX354" s="542" t="s">
        <v>15343</v>
      </c>
      <c r="CY354" s="542" t="s">
        <v>15344</v>
      </c>
      <c r="CZ354" s="542" t="s">
        <v>15345</v>
      </c>
      <c r="DA354" s="542" t="s">
        <v>102</v>
      </c>
      <c r="DB354" s="542" t="s">
        <v>102</v>
      </c>
      <c r="DC354" s="542" t="s">
        <v>102</v>
      </c>
      <c r="DD354" s="542" t="s">
        <v>102</v>
      </c>
      <c r="DE354" s="542" t="s">
        <v>102</v>
      </c>
      <c r="DF354" s="542" t="s">
        <v>102</v>
      </c>
      <c r="DG354" s="542" t="s">
        <v>102</v>
      </c>
      <c r="DH354" s="542" t="s">
        <v>102</v>
      </c>
      <c r="DI354" s="542" t="s">
        <v>102</v>
      </c>
      <c r="DJ354" s="542" t="s">
        <v>102</v>
      </c>
      <c r="DK354" s="542" t="s">
        <v>102</v>
      </c>
      <c r="DL354" s="542" t="s">
        <v>102</v>
      </c>
      <c r="DM354" s="542" t="s">
        <v>102</v>
      </c>
      <c r="DN354" s="542" t="s">
        <v>102</v>
      </c>
      <c r="DO354" s="542" t="s">
        <v>102</v>
      </c>
      <c r="DP354" s="542" t="s">
        <v>102</v>
      </c>
      <c r="DQ354" s="542" t="s">
        <v>102</v>
      </c>
      <c r="DR354" s="542" t="s">
        <v>102</v>
      </c>
      <c r="DS354" s="542" t="s">
        <v>102</v>
      </c>
      <c r="DT354" s="542" t="s">
        <v>102</v>
      </c>
      <c r="DU354" s="542" t="s">
        <v>102</v>
      </c>
      <c r="DV354" s="542" t="s">
        <v>102</v>
      </c>
      <c r="DW354" s="542" t="s">
        <v>102</v>
      </c>
      <c r="DX354" s="542" t="s">
        <v>102</v>
      </c>
      <c r="DY354" s="542" t="s">
        <v>102</v>
      </c>
      <c r="DZ354" s="542" t="s">
        <v>102</v>
      </c>
      <c r="EA354" s="542" t="s">
        <v>102</v>
      </c>
      <c r="EB354" s="542" t="s">
        <v>102</v>
      </c>
      <c r="EC354" s="542" t="s">
        <v>102</v>
      </c>
      <c r="ED354" s="542" t="s">
        <v>102</v>
      </c>
      <c r="EE354" s="542" t="s">
        <v>102</v>
      </c>
      <c r="EF354" s="542" t="s">
        <v>102</v>
      </c>
      <c r="EG354" s="542" t="s">
        <v>102</v>
      </c>
      <c r="EH354" s="542" t="s">
        <v>102</v>
      </c>
      <c r="EI354" s="542" t="s">
        <v>102</v>
      </c>
      <c r="EJ354" s="542" t="s">
        <v>102</v>
      </c>
      <c r="EK354" s="542" t="s">
        <v>102</v>
      </c>
      <c r="EL354" s="542" t="s">
        <v>102</v>
      </c>
      <c r="EM354" s="542" t="s">
        <v>102</v>
      </c>
      <c r="EN354" s="542" t="s">
        <v>102</v>
      </c>
      <c r="EO354" s="542" t="s">
        <v>102</v>
      </c>
      <c r="EP354" s="542" t="s">
        <v>102</v>
      </c>
      <c r="EQ354" s="542" t="s">
        <v>102</v>
      </c>
      <c r="ER354" s="542" t="s">
        <v>102</v>
      </c>
      <c r="ES354" s="542" t="s">
        <v>102</v>
      </c>
      <c r="ET354" s="542" t="s">
        <v>102</v>
      </c>
      <c r="EU354" s="542" t="s">
        <v>102</v>
      </c>
      <c r="EV354" s="542" t="s">
        <v>102</v>
      </c>
      <c r="EW354" s="542" t="s">
        <v>102</v>
      </c>
      <c r="EX354" s="542" t="s">
        <v>102</v>
      </c>
      <c r="EY354" s="542" t="s">
        <v>102</v>
      </c>
      <c r="EZ354" s="542" t="s">
        <v>102</v>
      </c>
      <c r="FA354" s="542" t="s">
        <v>102</v>
      </c>
      <c r="FB354" s="542" t="s">
        <v>102</v>
      </c>
      <c r="FC354" s="542" t="s">
        <v>102</v>
      </c>
      <c r="FD354" s="542" t="s">
        <v>102</v>
      </c>
      <c r="FE354" s="542" t="s">
        <v>102</v>
      </c>
      <c r="FF354" s="542" t="s">
        <v>102</v>
      </c>
      <c r="FG354" s="542" t="s">
        <v>102</v>
      </c>
      <c r="FH354" s="542" t="s">
        <v>102</v>
      </c>
      <c r="FI354" s="542" t="s">
        <v>102</v>
      </c>
      <c r="FJ354" s="542" t="s">
        <v>102</v>
      </c>
      <c r="FK354" s="542" t="s">
        <v>102</v>
      </c>
      <c r="FL354" s="542" t="s">
        <v>102</v>
      </c>
      <c r="FM354" s="542" t="s">
        <v>102</v>
      </c>
      <c r="FN354" s="542" t="s">
        <v>102</v>
      </c>
      <c r="FO354" s="542" t="s">
        <v>102</v>
      </c>
      <c r="FP354" s="542" t="s">
        <v>102</v>
      </c>
      <c r="FQ354" s="542" t="s">
        <v>102</v>
      </c>
      <c r="FR354" s="542" t="s">
        <v>102</v>
      </c>
      <c r="FS354" s="542" t="s">
        <v>102</v>
      </c>
      <c r="FT354" s="542" t="s">
        <v>102</v>
      </c>
      <c r="FU354" s="542" t="s">
        <v>102</v>
      </c>
      <c r="FV354" s="542" t="s">
        <v>102</v>
      </c>
      <c r="FW354" s="542" t="s">
        <v>102</v>
      </c>
      <c r="FX354" s="542" t="s">
        <v>102</v>
      </c>
      <c r="FY354" s="542" t="s">
        <v>102</v>
      </c>
      <c r="FZ354" s="542" t="s">
        <v>102</v>
      </c>
      <c r="GA354" s="542" t="s">
        <v>102</v>
      </c>
      <c r="GB354" s="542" t="s">
        <v>102</v>
      </c>
      <c r="GC354" s="542" t="s">
        <v>102</v>
      </c>
      <c r="GD354" s="542" t="s">
        <v>102</v>
      </c>
      <c r="GE354" s="542" t="s">
        <v>102</v>
      </c>
      <c r="GF354" s="542" t="s">
        <v>102</v>
      </c>
      <c r="GG354" s="542" t="s">
        <v>102</v>
      </c>
      <c r="GH354" s="542" t="s">
        <v>102</v>
      </c>
      <c r="GI354" s="542" t="s">
        <v>102</v>
      </c>
      <c r="GJ354" s="542" t="s">
        <v>102</v>
      </c>
      <c r="GK354" s="542" t="s">
        <v>102</v>
      </c>
      <c r="GL354" s="542" t="s">
        <v>102</v>
      </c>
      <c r="GM354" s="542" t="s">
        <v>102</v>
      </c>
      <c r="GN354" s="542" t="s">
        <v>102</v>
      </c>
      <c r="GO354" s="542" t="s">
        <v>102</v>
      </c>
      <c r="GP354" s="542" t="s">
        <v>102</v>
      </c>
      <c r="GQ354" s="542" t="s">
        <v>102</v>
      </c>
      <c r="GR354" s="542" t="s">
        <v>102</v>
      </c>
      <c r="GS354" s="542" t="s">
        <v>102</v>
      </c>
      <c r="GT354" s="542" t="s">
        <v>102</v>
      </c>
      <c r="GU354" s="542" t="s">
        <v>102</v>
      </c>
      <c r="GV354" s="542" t="s">
        <v>102</v>
      </c>
      <c r="GW354" s="542" t="s">
        <v>102</v>
      </c>
      <c r="GX354" s="542" t="s">
        <v>102</v>
      </c>
      <c r="GY354" s="542" t="s">
        <v>102</v>
      </c>
      <c r="GZ354" s="542" t="s">
        <v>102</v>
      </c>
      <c r="HA354" s="542" t="s">
        <v>102</v>
      </c>
      <c r="HB354" s="542" t="s">
        <v>102</v>
      </c>
      <c r="HC354" s="511" t="str">
        <f t="shared" si="5"/>
        <v>2010-800141</v>
      </c>
    </row>
    <row r="355" spans="1:211" s="514" customFormat="1" ht="48" hidden="1" customHeight="1" x14ac:dyDescent="0.15">
      <c r="A355" s="511" t="s">
        <v>4761</v>
      </c>
      <c r="B355" s="512" t="s">
        <v>15346</v>
      </c>
      <c r="C355" s="513">
        <v>40267</v>
      </c>
      <c r="D355" s="512" t="s">
        <v>8419</v>
      </c>
      <c r="E355" s="512" t="s">
        <v>8420</v>
      </c>
      <c r="F355" s="512" t="s">
        <v>8958</v>
      </c>
      <c r="G355" s="513">
        <v>40340</v>
      </c>
      <c r="H355" s="512" t="s">
        <v>15347</v>
      </c>
      <c r="I355" s="512"/>
      <c r="J355" s="511"/>
      <c r="K355" s="512"/>
      <c r="L355" s="512"/>
      <c r="M355" s="512"/>
      <c r="N355" s="511"/>
      <c r="O355" s="511"/>
      <c r="P355" s="512"/>
      <c r="Q355" s="511"/>
      <c r="R355" s="511"/>
      <c r="S355" s="511" t="s">
        <v>15348</v>
      </c>
      <c r="T355" s="511">
        <v>2011</v>
      </c>
      <c r="U355" s="515" t="s">
        <v>14295</v>
      </c>
      <c r="V355" s="514">
        <v>177</v>
      </c>
      <c r="W355" s="514">
        <v>2</v>
      </c>
      <c r="X355" s="514">
        <v>1</v>
      </c>
      <c r="Y355" s="513">
        <v>38581</v>
      </c>
      <c r="Z355" s="512" t="s">
        <v>15349</v>
      </c>
      <c r="AA355" s="512" t="s">
        <v>15350</v>
      </c>
      <c r="AB355" s="513">
        <v>39779</v>
      </c>
      <c r="AC355" s="513">
        <v>40436</v>
      </c>
      <c r="AD355" s="512" t="s">
        <v>15351</v>
      </c>
      <c r="AE355" s="513">
        <v>38610</v>
      </c>
      <c r="AF355" s="512" t="s">
        <v>138</v>
      </c>
      <c r="AG355" s="512" t="s">
        <v>15350</v>
      </c>
      <c r="AH355" s="516">
        <v>4543046</v>
      </c>
      <c r="AI355" s="513">
        <v>40361</v>
      </c>
      <c r="AJ355" s="513">
        <v>38581</v>
      </c>
      <c r="AK355" s="511" t="s">
        <v>15352</v>
      </c>
      <c r="AL355" s="513">
        <v>39016</v>
      </c>
      <c r="AM355" s="511" t="s">
        <v>15351</v>
      </c>
      <c r="AN355" s="511" t="s">
        <v>15353</v>
      </c>
      <c r="AO355" s="511" t="s">
        <v>1217</v>
      </c>
      <c r="AP355" s="511" t="s">
        <v>1217</v>
      </c>
      <c r="AQ355" s="511" t="s">
        <v>15354</v>
      </c>
      <c r="AR355" s="511" t="s">
        <v>15355</v>
      </c>
      <c r="AS355" s="511" t="s">
        <v>15356</v>
      </c>
      <c r="AT355" s="511" t="s">
        <v>15356</v>
      </c>
      <c r="AU355" s="511" t="s">
        <v>15356</v>
      </c>
      <c r="AV355" s="511" t="s">
        <v>15357</v>
      </c>
      <c r="AW355" s="511" t="s">
        <v>1218</v>
      </c>
      <c r="AX355" s="511" t="s">
        <v>15356</v>
      </c>
      <c r="AY355" s="511" t="s">
        <v>1219</v>
      </c>
      <c r="AZ355" s="511" t="s">
        <v>1219</v>
      </c>
      <c r="BA355" s="511" t="s">
        <v>1220</v>
      </c>
      <c r="BB355" s="511" t="s">
        <v>15358</v>
      </c>
      <c r="BC355" s="512" t="s">
        <v>1214</v>
      </c>
      <c r="BD355" s="511" t="s">
        <v>1215</v>
      </c>
      <c r="BE355" s="511" t="s">
        <v>15359</v>
      </c>
      <c r="BF355" s="511" t="s">
        <v>15360</v>
      </c>
      <c r="BG355" s="511" t="s">
        <v>15361</v>
      </c>
      <c r="BH355" s="511" t="s">
        <v>8648</v>
      </c>
      <c r="BI355" s="511">
        <v>2</v>
      </c>
      <c r="BJ355" s="511">
        <v>14</v>
      </c>
      <c r="BK355" s="511" t="s">
        <v>15362</v>
      </c>
      <c r="BL355" s="511" t="s">
        <v>15363</v>
      </c>
      <c r="BM355" s="511" t="s">
        <v>15364</v>
      </c>
      <c r="BN355" s="511" t="s">
        <v>138</v>
      </c>
      <c r="BO355" s="511" t="s">
        <v>138</v>
      </c>
      <c r="BP355" s="513">
        <v>38456</v>
      </c>
      <c r="BQ355" s="511" t="s">
        <v>138</v>
      </c>
      <c r="BR355" s="511" t="s">
        <v>8482</v>
      </c>
      <c r="BS355" s="511" t="s">
        <v>15365</v>
      </c>
      <c r="BT355" s="511" t="s">
        <v>1216</v>
      </c>
      <c r="BU355" s="511" t="s">
        <v>15366</v>
      </c>
      <c r="BV355" s="511">
        <v>1</v>
      </c>
      <c r="BW355" s="511">
        <v>1</v>
      </c>
      <c r="BX355" s="511" t="s">
        <v>15367</v>
      </c>
      <c r="BY355" s="511" t="s">
        <v>138</v>
      </c>
      <c r="BZ355" s="511">
        <v>16</v>
      </c>
      <c r="CA355" s="511" t="s">
        <v>15368</v>
      </c>
      <c r="CB355" s="511" t="s">
        <v>15369</v>
      </c>
      <c r="CC355" s="511" t="s">
        <v>15370</v>
      </c>
      <c r="CD355" s="511" t="s">
        <v>5637</v>
      </c>
      <c r="CE355" s="542" t="s">
        <v>102</v>
      </c>
      <c r="CF355" s="542" t="s">
        <v>102</v>
      </c>
      <c r="CG355" s="542" t="s">
        <v>102</v>
      </c>
      <c r="CH355" s="542" t="s">
        <v>102</v>
      </c>
      <c r="CI355" s="542" t="s">
        <v>102</v>
      </c>
      <c r="CJ355" s="542" t="s">
        <v>102</v>
      </c>
      <c r="CK355" s="542" t="s">
        <v>102</v>
      </c>
      <c r="CL355" s="542" t="s">
        <v>102</v>
      </c>
      <c r="CM355" s="542" t="s">
        <v>102</v>
      </c>
      <c r="CN355" s="542" t="s">
        <v>102</v>
      </c>
      <c r="CO355" s="542" t="s">
        <v>102</v>
      </c>
      <c r="CP355" s="542" t="s">
        <v>102</v>
      </c>
      <c r="CQ355" s="542" t="s">
        <v>102</v>
      </c>
      <c r="CR355" s="542" t="s">
        <v>102</v>
      </c>
      <c r="CS355" s="542" t="s">
        <v>102</v>
      </c>
      <c r="CT355" s="542" t="s">
        <v>102</v>
      </c>
      <c r="CU355" s="542" t="s">
        <v>102</v>
      </c>
      <c r="CV355" s="542" t="s">
        <v>102</v>
      </c>
      <c r="CW355" s="542" t="s">
        <v>102</v>
      </c>
      <c r="CX355" s="542" t="s">
        <v>102</v>
      </c>
      <c r="CY355" s="542" t="s">
        <v>102</v>
      </c>
      <c r="CZ355" s="542" t="s">
        <v>102</v>
      </c>
      <c r="DA355" s="542" t="s">
        <v>102</v>
      </c>
      <c r="DB355" s="542" t="s">
        <v>102</v>
      </c>
      <c r="DC355" s="542" t="s">
        <v>102</v>
      </c>
      <c r="DD355" s="542" t="s">
        <v>102</v>
      </c>
      <c r="DE355" s="542" t="s">
        <v>102</v>
      </c>
      <c r="DF355" s="542" t="s">
        <v>102</v>
      </c>
      <c r="DG355" s="542" t="s">
        <v>102</v>
      </c>
      <c r="DH355" s="542" t="s">
        <v>102</v>
      </c>
      <c r="DI355" s="542" t="s">
        <v>102</v>
      </c>
      <c r="DJ355" s="542" t="s">
        <v>102</v>
      </c>
      <c r="DK355" s="542" t="s">
        <v>102</v>
      </c>
      <c r="DL355" s="542" t="s">
        <v>102</v>
      </c>
      <c r="DM355" s="542" t="s">
        <v>102</v>
      </c>
      <c r="DN355" s="542" t="s">
        <v>102</v>
      </c>
      <c r="DO355" s="542" t="s">
        <v>102</v>
      </c>
      <c r="DP355" s="542" t="s">
        <v>102</v>
      </c>
      <c r="DQ355" s="542" t="s">
        <v>102</v>
      </c>
      <c r="DR355" s="542" t="s">
        <v>102</v>
      </c>
      <c r="DS355" s="542" t="s">
        <v>102</v>
      </c>
      <c r="DT355" s="542" t="s">
        <v>102</v>
      </c>
      <c r="DU355" s="542" t="s">
        <v>102</v>
      </c>
      <c r="DV355" s="542" t="s">
        <v>102</v>
      </c>
      <c r="DW355" s="542" t="s">
        <v>102</v>
      </c>
      <c r="DX355" s="542" t="s">
        <v>102</v>
      </c>
      <c r="DY355" s="542" t="s">
        <v>102</v>
      </c>
      <c r="DZ355" s="542" t="s">
        <v>102</v>
      </c>
      <c r="EA355" s="542" t="s">
        <v>102</v>
      </c>
      <c r="EB355" s="542" t="s">
        <v>102</v>
      </c>
      <c r="EC355" s="542" t="s">
        <v>102</v>
      </c>
      <c r="ED355" s="542" t="s">
        <v>102</v>
      </c>
      <c r="EE355" s="542" t="s">
        <v>102</v>
      </c>
      <c r="EF355" s="542" t="s">
        <v>102</v>
      </c>
      <c r="EG355" s="542" t="s">
        <v>102</v>
      </c>
      <c r="EH355" s="542" t="s">
        <v>102</v>
      </c>
      <c r="EI355" s="542" t="s">
        <v>102</v>
      </c>
      <c r="EJ355" s="542" t="s">
        <v>102</v>
      </c>
      <c r="EK355" s="542" t="s">
        <v>102</v>
      </c>
      <c r="EL355" s="542" t="s">
        <v>102</v>
      </c>
      <c r="EM355" s="542" t="s">
        <v>102</v>
      </c>
      <c r="EN355" s="542" t="s">
        <v>102</v>
      </c>
      <c r="EO355" s="542" t="s">
        <v>102</v>
      </c>
      <c r="EP355" s="542" t="s">
        <v>102</v>
      </c>
      <c r="EQ355" s="542" t="s">
        <v>102</v>
      </c>
      <c r="ER355" s="542" t="s">
        <v>102</v>
      </c>
      <c r="ES355" s="542" t="s">
        <v>102</v>
      </c>
      <c r="ET355" s="542" t="s">
        <v>102</v>
      </c>
      <c r="EU355" s="542" t="s">
        <v>102</v>
      </c>
      <c r="EV355" s="542" t="s">
        <v>102</v>
      </c>
      <c r="EW355" s="542" t="s">
        <v>102</v>
      </c>
      <c r="EX355" s="542" t="s">
        <v>102</v>
      </c>
      <c r="EY355" s="542" t="s">
        <v>102</v>
      </c>
      <c r="EZ355" s="542" t="s">
        <v>102</v>
      </c>
      <c r="FA355" s="542" t="s">
        <v>102</v>
      </c>
      <c r="FB355" s="542" t="s">
        <v>102</v>
      </c>
      <c r="FC355" s="542" t="s">
        <v>102</v>
      </c>
      <c r="FD355" s="542" t="s">
        <v>102</v>
      </c>
      <c r="FE355" s="542" t="s">
        <v>102</v>
      </c>
      <c r="FF355" s="542" t="s">
        <v>102</v>
      </c>
      <c r="FG355" s="542" t="s">
        <v>102</v>
      </c>
      <c r="FH355" s="542" t="s">
        <v>102</v>
      </c>
      <c r="FI355" s="542" t="s">
        <v>102</v>
      </c>
      <c r="FJ355" s="542" t="s">
        <v>102</v>
      </c>
      <c r="FK355" s="542" t="s">
        <v>102</v>
      </c>
      <c r="FL355" s="542" t="s">
        <v>102</v>
      </c>
      <c r="FM355" s="542" t="s">
        <v>102</v>
      </c>
      <c r="FN355" s="542" t="s">
        <v>102</v>
      </c>
      <c r="FO355" s="542" t="s">
        <v>102</v>
      </c>
      <c r="FP355" s="542" t="s">
        <v>102</v>
      </c>
      <c r="FQ355" s="542" t="s">
        <v>102</v>
      </c>
      <c r="FR355" s="542" t="s">
        <v>102</v>
      </c>
      <c r="FS355" s="542" t="s">
        <v>102</v>
      </c>
      <c r="FT355" s="542" t="s">
        <v>102</v>
      </c>
      <c r="FU355" s="542" t="s">
        <v>102</v>
      </c>
      <c r="FV355" s="542" t="s">
        <v>102</v>
      </c>
      <c r="FW355" s="542" t="s">
        <v>102</v>
      </c>
      <c r="FX355" s="542" t="s">
        <v>102</v>
      </c>
      <c r="FY355" s="542" t="s">
        <v>102</v>
      </c>
      <c r="FZ355" s="542" t="s">
        <v>102</v>
      </c>
      <c r="GA355" s="542" t="s">
        <v>102</v>
      </c>
      <c r="GB355" s="542" t="s">
        <v>102</v>
      </c>
      <c r="GC355" s="542" t="s">
        <v>102</v>
      </c>
      <c r="GD355" s="542" t="s">
        <v>102</v>
      </c>
      <c r="GE355" s="542" t="s">
        <v>102</v>
      </c>
      <c r="GF355" s="542" t="s">
        <v>102</v>
      </c>
      <c r="GG355" s="542" t="s">
        <v>102</v>
      </c>
      <c r="GH355" s="542" t="s">
        <v>102</v>
      </c>
      <c r="GI355" s="542" t="s">
        <v>102</v>
      </c>
      <c r="GJ355" s="542" t="s">
        <v>102</v>
      </c>
      <c r="GK355" s="542" t="s">
        <v>102</v>
      </c>
      <c r="GL355" s="542" t="s">
        <v>102</v>
      </c>
      <c r="GM355" s="542" t="s">
        <v>102</v>
      </c>
      <c r="GN355" s="542" t="s">
        <v>102</v>
      </c>
      <c r="GO355" s="542" t="s">
        <v>102</v>
      </c>
      <c r="GP355" s="542" t="s">
        <v>102</v>
      </c>
      <c r="GQ355" s="542" t="s">
        <v>102</v>
      </c>
      <c r="GR355" s="542" t="s">
        <v>102</v>
      </c>
      <c r="GS355" s="542" t="s">
        <v>102</v>
      </c>
      <c r="GT355" s="542" t="s">
        <v>102</v>
      </c>
      <c r="GU355" s="542" t="s">
        <v>102</v>
      </c>
      <c r="GV355" s="542" t="s">
        <v>102</v>
      </c>
      <c r="GW355" s="542" t="s">
        <v>102</v>
      </c>
      <c r="GX355" s="542" t="s">
        <v>102</v>
      </c>
      <c r="GY355" s="542" t="s">
        <v>102</v>
      </c>
      <c r="GZ355" s="542" t="s">
        <v>102</v>
      </c>
      <c r="HA355" s="542" t="s">
        <v>102</v>
      </c>
      <c r="HB355" s="542" t="s">
        <v>102</v>
      </c>
      <c r="HC355" s="511" t="str">
        <f t="shared" si="5"/>
        <v>2010-006656</v>
      </c>
    </row>
    <row r="356" spans="1:211" s="514" customFormat="1" ht="48" hidden="1" customHeight="1" x14ac:dyDescent="0.15">
      <c r="A356" s="511" t="s">
        <v>4761</v>
      </c>
      <c r="B356" s="512" t="s">
        <v>15371</v>
      </c>
      <c r="C356" s="513">
        <v>40582</v>
      </c>
      <c r="D356" s="512" t="s">
        <v>8419</v>
      </c>
      <c r="E356" s="512" t="s">
        <v>8498</v>
      </c>
      <c r="F356" s="512" t="s">
        <v>8421</v>
      </c>
      <c r="G356" s="513">
        <v>40806</v>
      </c>
      <c r="H356" s="512" t="s">
        <v>15372</v>
      </c>
      <c r="I356" s="512" t="s">
        <v>8500</v>
      </c>
      <c r="J356" s="513">
        <v>40764</v>
      </c>
      <c r="K356" s="512"/>
      <c r="L356" s="512"/>
      <c r="M356" s="512"/>
      <c r="N356" s="511"/>
      <c r="O356" s="511"/>
      <c r="P356" s="512"/>
      <c r="Q356" s="511"/>
      <c r="R356" s="511"/>
      <c r="S356" s="514" t="s">
        <v>15373</v>
      </c>
      <c r="T356" s="511">
        <v>2011</v>
      </c>
      <c r="U356" s="515" t="s">
        <v>14295</v>
      </c>
      <c r="V356" s="514">
        <v>177</v>
      </c>
      <c r="W356" s="514">
        <v>2</v>
      </c>
      <c r="X356" s="514">
        <v>2</v>
      </c>
      <c r="Y356" s="513">
        <v>38581</v>
      </c>
      <c r="Z356" s="512" t="s">
        <v>15349</v>
      </c>
      <c r="AA356" s="512" t="s">
        <v>15350</v>
      </c>
      <c r="AB356" s="513">
        <v>39779</v>
      </c>
      <c r="AC356" s="513">
        <v>40436</v>
      </c>
      <c r="AD356" s="512" t="s">
        <v>15351</v>
      </c>
      <c r="AE356" s="513">
        <v>38610</v>
      </c>
      <c r="AF356" s="512" t="s">
        <v>138</v>
      </c>
      <c r="AG356" s="512" t="s">
        <v>15350</v>
      </c>
      <c r="AH356" s="516">
        <v>4543046</v>
      </c>
      <c r="AI356" s="513">
        <v>40361</v>
      </c>
      <c r="AJ356" s="513">
        <v>38581</v>
      </c>
      <c r="AK356" s="511" t="s">
        <v>15352</v>
      </c>
      <c r="AL356" s="513">
        <v>39016</v>
      </c>
      <c r="AM356" s="511" t="s">
        <v>15351</v>
      </c>
      <c r="AN356" s="511" t="s">
        <v>15353</v>
      </c>
      <c r="AO356" s="511" t="s">
        <v>1217</v>
      </c>
      <c r="AP356" s="511" t="s">
        <v>1217</v>
      </c>
      <c r="AQ356" s="511" t="s">
        <v>15354</v>
      </c>
      <c r="AR356" s="511" t="s">
        <v>15355</v>
      </c>
      <c r="AS356" s="511" t="s">
        <v>15356</v>
      </c>
      <c r="AT356" s="511" t="s">
        <v>15356</v>
      </c>
      <c r="AU356" s="511" t="s">
        <v>15356</v>
      </c>
      <c r="AV356" s="511" t="s">
        <v>15357</v>
      </c>
      <c r="AW356" s="511" t="s">
        <v>1218</v>
      </c>
      <c r="AX356" s="511" t="s">
        <v>15356</v>
      </c>
      <c r="AY356" s="511" t="s">
        <v>1219</v>
      </c>
      <c r="AZ356" s="511" t="s">
        <v>1219</v>
      </c>
      <c r="BA356" s="511" t="s">
        <v>1220</v>
      </c>
      <c r="BB356" s="511" t="s">
        <v>15358</v>
      </c>
      <c r="BC356" s="512" t="s">
        <v>1214</v>
      </c>
      <c r="BD356" s="511" t="s">
        <v>1215</v>
      </c>
      <c r="BE356" s="511" t="s">
        <v>15359</v>
      </c>
      <c r="BF356" s="511" t="s">
        <v>15360</v>
      </c>
      <c r="BG356" s="511" t="s">
        <v>15361</v>
      </c>
      <c r="BH356" s="511" t="s">
        <v>8648</v>
      </c>
      <c r="BI356" s="511">
        <v>2</v>
      </c>
      <c r="BJ356" s="511">
        <v>14</v>
      </c>
      <c r="BK356" s="511" t="s">
        <v>15362</v>
      </c>
      <c r="BL356" s="511" t="s">
        <v>15363</v>
      </c>
      <c r="BM356" s="511" t="s">
        <v>15364</v>
      </c>
      <c r="BN356" s="511" t="s">
        <v>138</v>
      </c>
      <c r="BO356" s="511" t="s">
        <v>138</v>
      </c>
      <c r="BP356" s="513">
        <v>38456</v>
      </c>
      <c r="BQ356" s="511" t="s">
        <v>138</v>
      </c>
      <c r="BR356" s="511" t="s">
        <v>8482</v>
      </c>
      <c r="BS356" s="511" t="s">
        <v>15365</v>
      </c>
      <c r="BT356" s="511" t="s">
        <v>1216</v>
      </c>
      <c r="BU356" s="511" t="s">
        <v>15366</v>
      </c>
      <c r="BV356" s="511">
        <v>1</v>
      </c>
      <c r="BW356" s="511">
        <v>1</v>
      </c>
      <c r="BX356" s="511" t="s">
        <v>15367</v>
      </c>
      <c r="BY356" s="511" t="s">
        <v>138</v>
      </c>
      <c r="BZ356" s="511">
        <v>16</v>
      </c>
      <c r="CA356" s="511" t="s">
        <v>15368</v>
      </c>
      <c r="CB356" s="511" t="s">
        <v>15369</v>
      </c>
      <c r="CC356" s="511" t="s">
        <v>15370</v>
      </c>
      <c r="CD356" s="511" t="s">
        <v>5637</v>
      </c>
      <c r="CE356" s="542" t="s">
        <v>15374</v>
      </c>
      <c r="CF356" s="542" t="s">
        <v>15375</v>
      </c>
      <c r="CG356" s="542" t="s">
        <v>15376</v>
      </c>
      <c r="CH356" s="542" t="s">
        <v>15377</v>
      </c>
      <c r="CI356" s="542" t="s">
        <v>15378</v>
      </c>
      <c r="CJ356" s="542" t="s">
        <v>15379</v>
      </c>
      <c r="CK356" s="542" t="s">
        <v>15380</v>
      </c>
      <c r="CL356" s="542" t="s">
        <v>15381</v>
      </c>
      <c r="CM356" s="542" t="s">
        <v>15382</v>
      </c>
      <c r="CN356" s="542" t="s">
        <v>15383</v>
      </c>
      <c r="CO356" s="542" t="s">
        <v>15384</v>
      </c>
      <c r="CP356" s="542" t="s">
        <v>15385</v>
      </c>
      <c r="CQ356" s="542" t="s">
        <v>102</v>
      </c>
      <c r="CR356" s="542" t="s">
        <v>102</v>
      </c>
      <c r="CS356" s="542" t="s">
        <v>102</v>
      </c>
      <c r="CT356" s="542" t="s">
        <v>102</v>
      </c>
      <c r="CU356" s="542" t="s">
        <v>102</v>
      </c>
      <c r="CV356" s="542" t="s">
        <v>102</v>
      </c>
      <c r="CW356" s="542" t="s">
        <v>102</v>
      </c>
      <c r="CX356" s="542" t="s">
        <v>102</v>
      </c>
      <c r="CY356" s="542" t="s">
        <v>102</v>
      </c>
      <c r="CZ356" s="542" t="s">
        <v>102</v>
      </c>
      <c r="DA356" s="542" t="s">
        <v>102</v>
      </c>
      <c r="DB356" s="542" t="s">
        <v>102</v>
      </c>
      <c r="DC356" s="542" t="s">
        <v>102</v>
      </c>
      <c r="DD356" s="542" t="s">
        <v>102</v>
      </c>
      <c r="DE356" s="542" t="s">
        <v>102</v>
      </c>
      <c r="DF356" s="542" t="s">
        <v>102</v>
      </c>
      <c r="DG356" s="542" t="s">
        <v>102</v>
      </c>
      <c r="DH356" s="542" t="s">
        <v>102</v>
      </c>
      <c r="DI356" s="542" t="s">
        <v>102</v>
      </c>
      <c r="DJ356" s="542" t="s">
        <v>102</v>
      </c>
      <c r="DK356" s="542" t="s">
        <v>102</v>
      </c>
      <c r="DL356" s="542" t="s">
        <v>102</v>
      </c>
      <c r="DM356" s="542" t="s">
        <v>102</v>
      </c>
      <c r="DN356" s="542" t="s">
        <v>102</v>
      </c>
      <c r="DO356" s="542" t="s">
        <v>102</v>
      </c>
      <c r="DP356" s="542" t="s">
        <v>102</v>
      </c>
      <c r="DQ356" s="542" t="s">
        <v>102</v>
      </c>
      <c r="DR356" s="542" t="s">
        <v>102</v>
      </c>
      <c r="DS356" s="542" t="s">
        <v>102</v>
      </c>
      <c r="DT356" s="542" t="s">
        <v>102</v>
      </c>
      <c r="DU356" s="542" t="s">
        <v>102</v>
      </c>
      <c r="DV356" s="542" t="s">
        <v>102</v>
      </c>
      <c r="DW356" s="542" t="s">
        <v>102</v>
      </c>
      <c r="DX356" s="542" t="s">
        <v>102</v>
      </c>
      <c r="DY356" s="542" t="s">
        <v>102</v>
      </c>
      <c r="DZ356" s="542" t="s">
        <v>102</v>
      </c>
      <c r="EA356" s="542" t="s">
        <v>102</v>
      </c>
      <c r="EB356" s="542" t="s">
        <v>102</v>
      </c>
      <c r="EC356" s="542" t="s">
        <v>102</v>
      </c>
      <c r="ED356" s="542" t="s">
        <v>102</v>
      </c>
      <c r="EE356" s="542" t="s">
        <v>102</v>
      </c>
      <c r="EF356" s="542" t="s">
        <v>102</v>
      </c>
      <c r="EG356" s="542" t="s">
        <v>102</v>
      </c>
      <c r="EH356" s="542" t="s">
        <v>102</v>
      </c>
      <c r="EI356" s="542" t="s">
        <v>102</v>
      </c>
      <c r="EJ356" s="542" t="s">
        <v>102</v>
      </c>
      <c r="EK356" s="542" t="s">
        <v>102</v>
      </c>
      <c r="EL356" s="542" t="s">
        <v>102</v>
      </c>
      <c r="EM356" s="542" t="s">
        <v>102</v>
      </c>
      <c r="EN356" s="542" t="s">
        <v>102</v>
      </c>
      <c r="EO356" s="542" t="s">
        <v>102</v>
      </c>
      <c r="EP356" s="542" t="s">
        <v>102</v>
      </c>
      <c r="EQ356" s="542" t="s">
        <v>102</v>
      </c>
      <c r="ER356" s="542" t="s">
        <v>102</v>
      </c>
      <c r="ES356" s="542" t="s">
        <v>102</v>
      </c>
      <c r="ET356" s="542" t="s">
        <v>102</v>
      </c>
      <c r="EU356" s="542" t="s">
        <v>102</v>
      </c>
      <c r="EV356" s="542" t="s">
        <v>102</v>
      </c>
      <c r="EW356" s="542" t="s">
        <v>102</v>
      </c>
      <c r="EX356" s="542" t="s">
        <v>102</v>
      </c>
      <c r="EY356" s="542" t="s">
        <v>102</v>
      </c>
      <c r="EZ356" s="542" t="s">
        <v>102</v>
      </c>
      <c r="FA356" s="542" t="s">
        <v>102</v>
      </c>
      <c r="FB356" s="542" t="s">
        <v>102</v>
      </c>
      <c r="FC356" s="542" t="s">
        <v>102</v>
      </c>
      <c r="FD356" s="542" t="s">
        <v>102</v>
      </c>
      <c r="FE356" s="542" t="s">
        <v>102</v>
      </c>
      <c r="FF356" s="542" t="s">
        <v>102</v>
      </c>
      <c r="FG356" s="542" t="s">
        <v>102</v>
      </c>
      <c r="FH356" s="542" t="s">
        <v>102</v>
      </c>
      <c r="FI356" s="542" t="s">
        <v>102</v>
      </c>
      <c r="FJ356" s="542" t="s">
        <v>102</v>
      </c>
      <c r="FK356" s="542" t="s">
        <v>102</v>
      </c>
      <c r="FL356" s="542" t="s">
        <v>102</v>
      </c>
      <c r="FM356" s="542" t="s">
        <v>102</v>
      </c>
      <c r="FN356" s="542" t="s">
        <v>102</v>
      </c>
      <c r="FO356" s="542" t="s">
        <v>102</v>
      </c>
      <c r="FP356" s="542" t="s">
        <v>102</v>
      </c>
      <c r="FQ356" s="542" t="s">
        <v>102</v>
      </c>
      <c r="FR356" s="542" t="s">
        <v>102</v>
      </c>
      <c r="FS356" s="542" t="s">
        <v>102</v>
      </c>
      <c r="FT356" s="542" t="s">
        <v>102</v>
      </c>
      <c r="FU356" s="542" t="s">
        <v>102</v>
      </c>
      <c r="FV356" s="542" t="s">
        <v>102</v>
      </c>
      <c r="FW356" s="542" t="s">
        <v>102</v>
      </c>
      <c r="FX356" s="542" t="s">
        <v>102</v>
      </c>
      <c r="FY356" s="542" t="s">
        <v>102</v>
      </c>
      <c r="FZ356" s="542" t="s">
        <v>102</v>
      </c>
      <c r="GA356" s="542" t="s">
        <v>102</v>
      </c>
      <c r="GB356" s="542" t="s">
        <v>102</v>
      </c>
      <c r="GC356" s="542" t="s">
        <v>102</v>
      </c>
      <c r="GD356" s="542" t="s">
        <v>102</v>
      </c>
      <c r="GE356" s="542" t="s">
        <v>102</v>
      </c>
      <c r="GF356" s="542" t="s">
        <v>102</v>
      </c>
      <c r="GG356" s="542" t="s">
        <v>102</v>
      </c>
      <c r="GH356" s="542" t="s">
        <v>102</v>
      </c>
      <c r="GI356" s="542" t="s">
        <v>102</v>
      </c>
      <c r="GJ356" s="542" t="s">
        <v>102</v>
      </c>
      <c r="GK356" s="542" t="s">
        <v>102</v>
      </c>
      <c r="GL356" s="542" t="s">
        <v>102</v>
      </c>
      <c r="GM356" s="542" t="s">
        <v>102</v>
      </c>
      <c r="GN356" s="542" t="s">
        <v>102</v>
      </c>
      <c r="GO356" s="542" t="s">
        <v>102</v>
      </c>
      <c r="GP356" s="542" t="s">
        <v>102</v>
      </c>
      <c r="GQ356" s="542" t="s">
        <v>102</v>
      </c>
      <c r="GR356" s="542" t="s">
        <v>102</v>
      </c>
      <c r="GS356" s="542" t="s">
        <v>102</v>
      </c>
      <c r="GT356" s="542" t="s">
        <v>102</v>
      </c>
      <c r="GU356" s="542" t="s">
        <v>102</v>
      </c>
      <c r="GV356" s="542" t="s">
        <v>102</v>
      </c>
      <c r="GW356" s="542" t="s">
        <v>102</v>
      </c>
      <c r="GX356" s="542" t="s">
        <v>102</v>
      </c>
      <c r="GY356" s="542" t="s">
        <v>102</v>
      </c>
      <c r="GZ356" s="542" t="s">
        <v>102</v>
      </c>
      <c r="HA356" s="542" t="s">
        <v>102</v>
      </c>
      <c r="HB356" s="542" t="s">
        <v>102</v>
      </c>
      <c r="HC356" s="511" t="str">
        <f t="shared" si="5"/>
        <v>2011-800027</v>
      </c>
    </row>
    <row r="357" spans="1:211" s="514" customFormat="1" ht="48" hidden="1" customHeight="1" x14ac:dyDescent="0.15">
      <c r="A357" s="511" t="s">
        <v>4767</v>
      </c>
      <c r="B357" s="512" t="s">
        <v>15386</v>
      </c>
      <c r="C357" s="513">
        <v>39744</v>
      </c>
      <c r="D357" s="512" t="s">
        <v>8419</v>
      </c>
      <c r="E357" s="512" t="s">
        <v>8498</v>
      </c>
      <c r="F357" s="512" t="s">
        <v>8421</v>
      </c>
      <c r="G357" s="513">
        <v>40465</v>
      </c>
      <c r="H357" s="512" t="s">
        <v>15387</v>
      </c>
      <c r="I357" s="512" t="s">
        <v>8500</v>
      </c>
      <c r="J357" s="513">
        <v>40016</v>
      </c>
      <c r="K357" s="512" t="s">
        <v>15388</v>
      </c>
      <c r="L357" s="512"/>
      <c r="M357" s="512" t="s">
        <v>15389</v>
      </c>
      <c r="N357" s="513">
        <v>40056</v>
      </c>
      <c r="O357" s="511"/>
      <c r="P357" s="512" t="s">
        <v>8809</v>
      </c>
      <c r="Q357" s="513">
        <v>40325</v>
      </c>
      <c r="R357" s="513">
        <v>40465</v>
      </c>
      <c r="S357" s="514" t="s">
        <v>15390</v>
      </c>
      <c r="T357" s="511">
        <v>2010</v>
      </c>
      <c r="U357" s="515" t="s">
        <v>13222</v>
      </c>
      <c r="V357" s="514">
        <v>178</v>
      </c>
      <c r="W357" s="514">
        <v>1</v>
      </c>
      <c r="X357" s="514">
        <v>1</v>
      </c>
      <c r="Y357" s="513">
        <v>39212</v>
      </c>
      <c r="Z357" s="512" t="s">
        <v>15391</v>
      </c>
      <c r="AA357" s="512" t="s">
        <v>15392</v>
      </c>
      <c r="AB357" s="513">
        <v>39772</v>
      </c>
      <c r="AC357" s="513">
        <v>39666</v>
      </c>
      <c r="AD357" s="512" t="s">
        <v>15393</v>
      </c>
      <c r="AE357" s="513">
        <v>39212</v>
      </c>
      <c r="AF357" s="512" t="s">
        <v>9163</v>
      </c>
      <c r="AG357" s="512" t="s">
        <v>15392</v>
      </c>
      <c r="AH357" s="516">
        <v>4130215</v>
      </c>
      <c r="AI357" s="513">
        <v>39598</v>
      </c>
      <c r="AJ357" s="513" t="s">
        <v>138</v>
      </c>
      <c r="AK357" s="511" t="s">
        <v>138</v>
      </c>
      <c r="AL357" s="513" t="s">
        <v>138</v>
      </c>
      <c r="AM357" s="511" t="s">
        <v>138</v>
      </c>
      <c r="AN357" s="511" t="s">
        <v>15394</v>
      </c>
      <c r="AO357" s="511" t="s">
        <v>15395</v>
      </c>
      <c r="AP357" s="511" t="s">
        <v>15396</v>
      </c>
      <c r="AQ357" s="511" t="s">
        <v>15397</v>
      </c>
      <c r="AR357" s="511" t="s">
        <v>15398</v>
      </c>
      <c r="AS357" s="511" t="s">
        <v>15399</v>
      </c>
      <c r="AT357" s="511" t="s">
        <v>15399</v>
      </c>
      <c r="AU357" s="511" t="s">
        <v>15400</v>
      </c>
      <c r="AV357" s="511" t="s">
        <v>15401</v>
      </c>
      <c r="AW357" s="511" t="s">
        <v>15399</v>
      </c>
      <c r="AX357" s="511" t="s">
        <v>15400</v>
      </c>
      <c r="AY357" s="511" t="s">
        <v>15402</v>
      </c>
      <c r="AZ357" s="511" t="s">
        <v>15402</v>
      </c>
      <c r="BA357" s="511" t="s">
        <v>15403</v>
      </c>
      <c r="BB357" s="511">
        <v>507152877</v>
      </c>
      <c r="BC357" s="512" t="s">
        <v>15404</v>
      </c>
      <c r="BD357" s="511" t="s">
        <v>15405</v>
      </c>
      <c r="BE357" s="511" t="s">
        <v>15406</v>
      </c>
      <c r="BF357" s="511" t="s">
        <v>15407</v>
      </c>
      <c r="BG357" s="511" t="s">
        <v>15408</v>
      </c>
      <c r="BH357" s="511" t="s">
        <v>8648</v>
      </c>
      <c r="BI357" s="511">
        <v>4</v>
      </c>
      <c r="BJ357" s="511">
        <v>8</v>
      </c>
      <c r="BK357" s="511" t="s">
        <v>138</v>
      </c>
      <c r="BL357" s="511" t="s">
        <v>138</v>
      </c>
      <c r="BM357" s="511" t="s">
        <v>15409</v>
      </c>
      <c r="BN357" s="511" t="s">
        <v>138</v>
      </c>
      <c r="BO357" s="511" t="s">
        <v>9027</v>
      </c>
      <c r="BP357" s="513" t="s">
        <v>138</v>
      </c>
      <c r="BQ357" s="511" t="s">
        <v>138</v>
      </c>
      <c r="BR357" s="511" t="s">
        <v>8445</v>
      </c>
      <c r="BS357" s="511" t="s">
        <v>15410</v>
      </c>
      <c r="BT357" s="511" t="s">
        <v>138</v>
      </c>
      <c r="BU357" s="511" t="s">
        <v>15386</v>
      </c>
      <c r="BV357" s="511" t="s">
        <v>138</v>
      </c>
      <c r="BW357" s="511">
        <v>1</v>
      </c>
      <c r="BX357" s="511" t="s">
        <v>15411</v>
      </c>
      <c r="BY357" s="511" t="s">
        <v>138</v>
      </c>
      <c r="BZ357" s="511">
        <v>16</v>
      </c>
      <c r="CA357" s="511" t="s">
        <v>15412</v>
      </c>
      <c r="CB357" s="511" t="s">
        <v>15413</v>
      </c>
      <c r="CC357" s="511" t="s">
        <v>138</v>
      </c>
      <c r="CD357" s="511" t="s">
        <v>5646</v>
      </c>
      <c r="CE357" s="542" t="s">
        <v>15414</v>
      </c>
      <c r="CF357" s="542" t="s">
        <v>15415</v>
      </c>
      <c r="CG357" s="542" t="s">
        <v>15416</v>
      </c>
      <c r="CH357" s="542" t="s">
        <v>15417</v>
      </c>
      <c r="CI357" s="542" t="s">
        <v>15418</v>
      </c>
      <c r="CJ357" s="542" t="s">
        <v>15419</v>
      </c>
      <c r="CK357" s="542" t="s">
        <v>15420</v>
      </c>
      <c r="CL357" s="542" t="s">
        <v>15421</v>
      </c>
      <c r="CM357" s="542" t="s">
        <v>15422</v>
      </c>
      <c r="CN357" s="542" t="s">
        <v>15423</v>
      </c>
      <c r="CO357" s="542" t="s">
        <v>15424</v>
      </c>
      <c r="CP357" s="542" t="s">
        <v>15425</v>
      </c>
      <c r="CQ357" s="542" t="s">
        <v>15426</v>
      </c>
      <c r="CR357" s="542" t="s">
        <v>15427</v>
      </c>
      <c r="CS357" s="542" t="s">
        <v>102</v>
      </c>
      <c r="CT357" s="542" t="s">
        <v>102</v>
      </c>
      <c r="CU357" s="542" t="s">
        <v>102</v>
      </c>
      <c r="CV357" s="542" t="s">
        <v>102</v>
      </c>
      <c r="CW357" s="542" t="s">
        <v>102</v>
      </c>
      <c r="CX357" s="542" t="s">
        <v>102</v>
      </c>
      <c r="CY357" s="542" t="s">
        <v>102</v>
      </c>
      <c r="CZ357" s="542" t="s">
        <v>102</v>
      </c>
      <c r="DA357" s="542" t="s">
        <v>102</v>
      </c>
      <c r="DB357" s="542" t="s">
        <v>102</v>
      </c>
      <c r="DC357" s="542" t="s">
        <v>102</v>
      </c>
      <c r="DD357" s="542" t="s">
        <v>102</v>
      </c>
      <c r="DE357" s="542" t="s">
        <v>102</v>
      </c>
      <c r="DF357" s="542" t="s">
        <v>102</v>
      </c>
      <c r="DG357" s="542" t="s">
        <v>102</v>
      </c>
      <c r="DH357" s="542" t="s">
        <v>102</v>
      </c>
      <c r="DI357" s="542" t="s">
        <v>102</v>
      </c>
      <c r="DJ357" s="542" t="s">
        <v>102</v>
      </c>
      <c r="DK357" s="542" t="s">
        <v>102</v>
      </c>
      <c r="DL357" s="542" t="s">
        <v>102</v>
      </c>
      <c r="DM357" s="542" t="s">
        <v>102</v>
      </c>
      <c r="DN357" s="542" t="s">
        <v>102</v>
      </c>
      <c r="DO357" s="542" t="s">
        <v>102</v>
      </c>
      <c r="DP357" s="542" t="s">
        <v>102</v>
      </c>
      <c r="DQ357" s="542" t="s">
        <v>102</v>
      </c>
      <c r="DR357" s="542" t="s">
        <v>102</v>
      </c>
      <c r="DS357" s="542" t="s">
        <v>102</v>
      </c>
      <c r="DT357" s="542" t="s">
        <v>102</v>
      </c>
      <c r="DU357" s="542" t="s">
        <v>102</v>
      </c>
      <c r="DV357" s="542" t="s">
        <v>102</v>
      </c>
      <c r="DW357" s="542" t="s">
        <v>102</v>
      </c>
      <c r="DX357" s="542" t="s">
        <v>102</v>
      </c>
      <c r="DY357" s="542" t="s">
        <v>102</v>
      </c>
      <c r="DZ357" s="542" t="s">
        <v>102</v>
      </c>
      <c r="EA357" s="542" t="s">
        <v>102</v>
      </c>
      <c r="EB357" s="542" t="s">
        <v>102</v>
      </c>
      <c r="EC357" s="542" t="s">
        <v>102</v>
      </c>
      <c r="ED357" s="542" t="s">
        <v>102</v>
      </c>
      <c r="EE357" s="542" t="s">
        <v>102</v>
      </c>
      <c r="EF357" s="542" t="s">
        <v>102</v>
      </c>
      <c r="EG357" s="542" t="s">
        <v>102</v>
      </c>
      <c r="EH357" s="542" t="s">
        <v>102</v>
      </c>
      <c r="EI357" s="542" t="s">
        <v>102</v>
      </c>
      <c r="EJ357" s="542" t="s">
        <v>102</v>
      </c>
      <c r="EK357" s="542" t="s">
        <v>102</v>
      </c>
      <c r="EL357" s="542" t="s">
        <v>102</v>
      </c>
      <c r="EM357" s="542" t="s">
        <v>102</v>
      </c>
      <c r="EN357" s="542" t="s">
        <v>102</v>
      </c>
      <c r="EO357" s="542" t="s">
        <v>102</v>
      </c>
      <c r="EP357" s="542" t="s">
        <v>102</v>
      </c>
      <c r="EQ357" s="542" t="s">
        <v>102</v>
      </c>
      <c r="ER357" s="542" t="s">
        <v>102</v>
      </c>
      <c r="ES357" s="542" t="s">
        <v>102</v>
      </c>
      <c r="ET357" s="542" t="s">
        <v>102</v>
      </c>
      <c r="EU357" s="542" t="s">
        <v>102</v>
      </c>
      <c r="EV357" s="542" t="s">
        <v>102</v>
      </c>
      <c r="EW357" s="542" t="s">
        <v>102</v>
      </c>
      <c r="EX357" s="542" t="s">
        <v>102</v>
      </c>
      <c r="EY357" s="542" t="s">
        <v>102</v>
      </c>
      <c r="EZ357" s="542" t="s">
        <v>102</v>
      </c>
      <c r="FA357" s="542" t="s">
        <v>102</v>
      </c>
      <c r="FB357" s="542" t="s">
        <v>102</v>
      </c>
      <c r="FC357" s="542" t="s">
        <v>102</v>
      </c>
      <c r="FD357" s="542" t="s">
        <v>102</v>
      </c>
      <c r="FE357" s="542" t="s">
        <v>102</v>
      </c>
      <c r="FF357" s="542" t="s">
        <v>102</v>
      </c>
      <c r="FG357" s="542" t="s">
        <v>102</v>
      </c>
      <c r="FH357" s="542" t="s">
        <v>102</v>
      </c>
      <c r="FI357" s="542" t="s">
        <v>102</v>
      </c>
      <c r="FJ357" s="542" t="s">
        <v>102</v>
      </c>
      <c r="FK357" s="542" t="s">
        <v>102</v>
      </c>
      <c r="FL357" s="542" t="s">
        <v>102</v>
      </c>
      <c r="FM357" s="542" t="s">
        <v>102</v>
      </c>
      <c r="FN357" s="542" t="s">
        <v>102</v>
      </c>
      <c r="FO357" s="542" t="s">
        <v>102</v>
      </c>
      <c r="FP357" s="542" t="s">
        <v>102</v>
      </c>
      <c r="FQ357" s="542" t="s">
        <v>102</v>
      </c>
      <c r="FR357" s="542" t="s">
        <v>102</v>
      </c>
      <c r="FS357" s="542" t="s">
        <v>102</v>
      </c>
      <c r="FT357" s="542" t="s">
        <v>102</v>
      </c>
      <c r="FU357" s="542" t="s">
        <v>102</v>
      </c>
      <c r="FV357" s="542" t="s">
        <v>102</v>
      </c>
      <c r="FW357" s="542" t="s">
        <v>102</v>
      </c>
      <c r="FX357" s="542" t="s">
        <v>102</v>
      </c>
      <c r="FY357" s="542" t="s">
        <v>102</v>
      </c>
      <c r="FZ357" s="542" t="s">
        <v>102</v>
      </c>
      <c r="GA357" s="542" t="s">
        <v>102</v>
      </c>
      <c r="GB357" s="542" t="s">
        <v>102</v>
      </c>
      <c r="GC357" s="542" t="s">
        <v>102</v>
      </c>
      <c r="GD357" s="542" t="s">
        <v>102</v>
      </c>
      <c r="GE357" s="542" t="s">
        <v>102</v>
      </c>
      <c r="GF357" s="542" t="s">
        <v>102</v>
      </c>
      <c r="GG357" s="542" t="s">
        <v>102</v>
      </c>
      <c r="GH357" s="542" t="s">
        <v>102</v>
      </c>
      <c r="GI357" s="542" t="s">
        <v>102</v>
      </c>
      <c r="GJ357" s="542" t="s">
        <v>102</v>
      </c>
      <c r="GK357" s="542" t="s">
        <v>102</v>
      </c>
      <c r="GL357" s="542" t="s">
        <v>102</v>
      </c>
      <c r="GM357" s="542" t="s">
        <v>102</v>
      </c>
      <c r="GN357" s="542" t="s">
        <v>102</v>
      </c>
      <c r="GO357" s="542" t="s">
        <v>102</v>
      </c>
      <c r="GP357" s="542" t="s">
        <v>102</v>
      </c>
      <c r="GQ357" s="542" t="s">
        <v>102</v>
      </c>
      <c r="GR357" s="542" t="s">
        <v>102</v>
      </c>
      <c r="GS357" s="542" t="s">
        <v>102</v>
      </c>
      <c r="GT357" s="542" t="s">
        <v>102</v>
      </c>
      <c r="GU357" s="542" t="s">
        <v>102</v>
      </c>
      <c r="GV357" s="542" t="s">
        <v>102</v>
      </c>
      <c r="GW357" s="542" t="s">
        <v>102</v>
      </c>
      <c r="GX357" s="542" t="s">
        <v>102</v>
      </c>
      <c r="GY357" s="542" t="s">
        <v>102</v>
      </c>
      <c r="GZ357" s="542" t="s">
        <v>102</v>
      </c>
      <c r="HA357" s="542" t="s">
        <v>102</v>
      </c>
      <c r="HB357" s="542" t="s">
        <v>102</v>
      </c>
      <c r="HC357" s="511" t="str">
        <f t="shared" si="5"/>
        <v>2008-800217</v>
      </c>
    </row>
    <row r="358" spans="1:211" s="514" customFormat="1" ht="48" hidden="1" customHeight="1" x14ac:dyDescent="0.15">
      <c r="A358" s="511" t="s">
        <v>4768</v>
      </c>
      <c r="B358" s="512" t="s">
        <v>15428</v>
      </c>
      <c r="C358" s="513">
        <v>40085</v>
      </c>
      <c r="D358" s="512" t="s">
        <v>8419</v>
      </c>
      <c r="E358" s="512" t="s">
        <v>8498</v>
      </c>
      <c r="F358" s="512" t="s">
        <v>8843</v>
      </c>
      <c r="G358" s="513">
        <v>40721</v>
      </c>
      <c r="H358" s="512" t="s">
        <v>11114</v>
      </c>
      <c r="I358" s="512" t="s">
        <v>8845</v>
      </c>
      <c r="J358" s="513">
        <v>40588</v>
      </c>
      <c r="K358" s="512"/>
      <c r="L358" s="512"/>
      <c r="M358" s="512"/>
      <c r="N358" s="513"/>
      <c r="O358" s="513"/>
      <c r="P358" s="512"/>
      <c r="Q358" s="513"/>
      <c r="R358" s="513"/>
      <c r="S358" s="511" t="s">
        <v>15429</v>
      </c>
      <c r="T358" s="511">
        <v>2011</v>
      </c>
      <c r="U358" s="515" t="s">
        <v>13222</v>
      </c>
      <c r="V358" s="514">
        <v>179</v>
      </c>
      <c r="W358" s="514">
        <v>1</v>
      </c>
      <c r="X358" s="514">
        <v>1</v>
      </c>
      <c r="Y358" s="513">
        <v>39150</v>
      </c>
      <c r="Z358" s="512" t="s">
        <v>15430</v>
      </c>
      <c r="AA358" s="512" t="s">
        <v>15431</v>
      </c>
      <c r="AB358" s="513">
        <v>39632</v>
      </c>
      <c r="AC358" s="513">
        <v>39680</v>
      </c>
      <c r="AD358" s="512" t="s">
        <v>15432</v>
      </c>
      <c r="AE358" s="513">
        <v>39332</v>
      </c>
      <c r="AF358" s="512" t="s">
        <v>9163</v>
      </c>
      <c r="AG358" s="512" t="s">
        <v>15431</v>
      </c>
      <c r="AH358" s="516">
        <v>4135117</v>
      </c>
      <c r="AI358" s="513">
        <v>39612</v>
      </c>
      <c r="AJ358" s="513" t="s">
        <v>138</v>
      </c>
      <c r="AK358" s="511" t="s">
        <v>138</v>
      </c>
      <c r="AL358" s="513" t="s">
        <v>138</v>
      </c>
      <c r="AM358" s="511" t="s">
        <v>138</v>
      </c>
      <c r="AN358" s="511" t="s">
        <v>15433</v>
      </c>
      <c r="AO358" s="511" t="s">
        <v>3794</v>
      </c>
      <c r="AP358" s="511" t="s">
        <v>15434</v>
      </c>
      <c r="AQ358" s="511" t="s">
        <v>15435</v>
      </c>
      <c r="AR358" s="511" t="s">
        <v>15436</v>
      </c>
      <c r="AS358" s="511" t="s">
        <v>3795</v>
      </c>
      <c r="AT358" s="511" t="s">
        <v>3795</v>
      </c>
      <c r="AU358" s="511" t="s">
        <v>15437</v>
      </c>
      <c r="AV358" s="511" t="s">
        <v>15438</v>
      </c>
      <c r="AW358" s="511" t="s">
        <v>3795</v>
      </c>
      <c r="AX358" s="511" t="s">
        <v>15437</v>
      </c>
      <c r="AY358" s="511" t="s">
        <v>3796</v>
      </c>
      <c r="AZ358" s="511" t="s">
        <v>15439</v>
      </c>
      <c r="BA358" s="511" t="s">
        <v>3797</v>
      </c>
      <c r="BB358" s="511">
        <v>503349741</v>
      </c>
      <c r="BC358" s="512" t="s">
        <v>3791</v>
      </c>
      <c r="BD358" s="511" t="s">
        <v>3792</v>
      </c>
      <c r="BE358" s="511" t="s">
        <v>138</v>
      </c>
      <c r="BF358" s="511" t="s">
        <v>3790</v>
      </c>
      <c r="BG358" s="511" t="s">
        <v>15440</v>
      </c>
      <c r="BH358" s="511" t="s">
        <v>9244</v>
      </c>
      <c r="BI358" s="511">
        <v>7</v>
      </c>
      <c r="BJ358" s="511">
        <v>58</v>
      </c>
      <c r="BK358" s="511" t="s">
        <v>15441</v>
      </c>
      <c r="BL358" s="511" t="s">
        <v>138</v>
      </c>
      <c r="BM358" s="511" t="s">
        <v>15442</v>
      </c>
      <c r="BN358" s="511" t="s">
        <v>15443</v>
      </c>
      <c r="BO358" s="511" t="s">
        <v>9027</v>
      </c>
      <c r="BP358" s="513" t="s">
        <v>15444</v>
      </c>
      <c r="BQ358" s="511" t="s">
        <v>138</v>
      </c>
      <c r="BR358" s="511" t="s">
        <v>8482</v>
      </c>
      <c r="BS358" s="511" t="s">
        <v>15445</v>
      </c>
      <c r="BT358" s="511" t="s">
        <v>3793</v>
      </c>
      <c r="BU358" s="511" t="s">
        <v>15428</v>
      </c>
      <c r="BV358" s="511" t="s">
        <v>138</v>
      </c>
      <c r="BW358" s="511">
        <v>1</v>
      </c>
      <c r="BX358" s="511" t="s">
        <v>15446</v>
      </c>
      <c r="BY358" s="511" t="s">
        <v>138</v>
      </c>
      <c r="BZ358" s="511">
        <v>13</v>
      </c>
      <c r="CA358" s="511" t="s">
        <v>15447</v>
      </c>
      <c r="CB358" s="511" t="s">
        <v>15448</v>
      </c>
      <c r="CC358" s="511" t="s">
        <v>15449</v>
      </c>
      <c r="CD358" s="511" t="s">
        <v>5648</v>
      </c>
      <c r="CE358" s="542" t="s">
        <v>15450</v>
      </c>
      <c r="CF358" s="542" t="s">
        <v>15451</v>
      </c>
      <c r="CG358" s="542" t="s">
        <v>15452</v>
      </c>
      <c r="CH358" s="542" t="s">
        <v>15453</v>
      </c>
      <c r="CI358" s="542" t="s">
        <v>15454</v>
      </c>
      <c r="CJ358" s="542" t="s">
        <v>15455</v>
      </c>
      <c r="CK358" s="542" t="s">
        <v>15456</v>
      </c>
      <c r="CL358" s="542" t="s">
        <v>102</v>
      </c>
      <c r="CM358" s="542" t="s">
        <v>102</v>
      </c>
      <c r="CN358" s="542" t="s">
        <v>102</v>
      </c>
      <c r="CO358" s="542" t="s">
        <v>102</v>
      </c>
      <c r="CP358" s="542" t="s">
        <v>102</v>
      </c>
      <c r="CQ358" s="542" t="s">
        <v>102</v>
      </c>
      <c r="CR358" s="542" t="s">
        <v>102</v>
      </c>
      <c r="CS358" s="542" t="s">
        <v>102</v>
      </c>
      <c r="CT358" s="542" t="s">
        <v>102</v>
      </c>
      <c r="CU358" s="542" t="s">
        <v>102</v>
      </c>
      <c r="CV358" s="542" t="s">
        <v>102</v>
      </c>
      <c r="CW358" s="542" t="s">
        <v>102</v>
      </c>
      <c r="CX358" s="542" t="s">
        <v>102</v>
      </c>
      <c r="CY358" s="542" t="s">
        <v>102</v>
      </c>
      <c r="CZ358" s="542" t="s">
        <v>102</v>
      </c>
      <c r="DA358" s="542" t="s">
        <v>102</v>
      </c>
      <c r="DB358" s="542" t="s">
        <v>102</v>
      </c>
      <c r="DC358" s="542" t="s">
        <v>102</v>
      </c>
      <c r="DD358" s="542" t="s">
        <v>102</v>
      </c>
      <c r="DE358" s="542" t="s">
        <v>102</v>
      </c>
      <c r="DF358" s="542" t="s">
        <v>102</v>
      </c>
      <c r="DG358" s="542" t="s">
        <v>102</v>
      </c>
      <c r="DH358" s="542" t="s">
        <v>102</v>
      </c>
      <c r="DI358" s="542" t="s">
        <v>102</v>
      </c>
      <c r="DJ358" s="542" t="s">
        <v>102</v>
      </c>
      <c r="DK358" s="542" t="s">
        <v>102</v>
      </c>
      <c r="DL358" s="542" t="s">
        <v>102</v>
      </c>
      <c r="DM358" s="542" t="s">
        <v>102</v>
      </c>
      <c r="DN358" s="542" t="s">
        <v>102</v>
      </c>
      <c r="DO358" s="542" t="s">
        <v>102</v>
      </c>
      <c r="DP358" s="542" t="s">
        <v>102</v>
      </c>
      <c r="DQ358" s="542" t="s">
        <v>102</v>
      </c>
      <c r="DR358" s="542" t="s">
        <v>102</v>
      </c>
      <c r="DS358" s="542" t="s">
        <v>102</v>
      </c>
      <c r="DT358" s="542" t="s">
        <v>102</v>
      </c>
      <c r="DU358" s="542" t="s">
        <v>102</v>
      </c>
      <c r="DV358" s="542" t="s">
        <v>102</v>
      </c>
      <c r="DW358" s="542" t="s">
        <v>102</v>
      </c>
      <c r="DX358" s="542" t="s">
        <v>102</v>
      </c>
      <c r="DY358" s="542" t="s">
        <v>102</v>
      </c>
      <c r="DZ358" s="542" t="s">
        <v>102</v>
      </c>
      <c r="EA358" s="542" t="s">
        <v>102</v>
      </c>
      <c r="EB358" s="542" t="s">
        <v>102</v>
      </c>
      <c r="EC358" s="542" t="s">
        <v>102</v>
      </c>
      <c r="ED358" s="542" t="s">
        <v>102</v>
      </c>
      <c r="EE358" s="542" t="s">
        <v>102</v>
      </c>
      <c r="EF358" s="542" t="s">
        <v>102</v>
      </c>
      <c r="EG358" s="542" t="s">
        <v>102</v>
      </c>
      <c r="EH358" s="542" t="s">
        <v>102</v>
      </c>
      <c r="EI358" s="542" t="s">
        <v>102</v>
      </c>
      <c r="EJ358" s="542" t="s">
        <v>102</v>
      </c>
      <c r="EK358" s="542" t="s">
        <v>102</v>
      </c>
      <c r="EL358" s="542" t="s">
        <v>102</v>
      </c>
      <c r="EM358" s="542" t="s">
        <v>102</v>
      </c>
      <c r="EN358" s="542" t="s">
        <v>102</v>
      </c>
      <c r="EO358" s="542" t="s">
        <v>102</v>
      </c>
      <c r="EP358" s="542" t="s">
        <v>102</v>
      </c>
      <c r="EQ358" s="542" t="s">
        <v>102</v>
      </c>
      <c r="ER358" s="542" t="s">
        <v>102</v>
      </c>
      <c r="ES358" s="542" t="s">
        <v>102</v>
      </c>
      <c r="ET358" s="542" t="s">
        <v>102</v>
      </c>
      <c r="EU358" s="542" t="s">
        <v>102</v>
      </c>
      <c r="EV358" s="542" t="s">
        <v>102</v>
      </c>
      <c r="EW358" s="542" t="s">
        <v>102</v>
      </c>
      <c r="EX358" s="542" t="s">
        <v>102</v>
      </c>
      <c r="EY358" s="542" t="s">
        <v>102</v>
      </c>
      <c r="EZ358" s="542" t="s">
        <v>102</v>
      </c>
      <c r="FA358" s="542" t="s">
        <v>102</v>
      </c>
      <c r="FB358" s="542" t="s">
        <v>102</v>
      </c>
      <c r="FC358" s="542" t="s">
        <v>102</v>
      </c>
      <c r="FD358" s="542" t="s">
        <v>102</v>
      </c>
      <c r="FE358" s="542" t="s">
        <v>102</v>
      </c>
      <c r="FF358" s="542" t="s">
        <v>102</v>
      </c>
      <c r="FG358" s="542" t="s">
        <v>102</v>
      </c>
      <c r="FH358" s="542" t="s">
        <v>102</v>
      </c>
      <c r="FI358" s="542" t="s">
        <v>102</v>
      </c>
      <c r="FJ358" s="542" t="s">
        <v>102</v>
      </c>
      <c r="FK358" s="542" t="s">
        <v>102</v>
      </c>
      <c r="FL358" s="542" t="s">
        <v>102</v>
      </c>
      <c r="FM358" s="542" t="s">
        <v>102</v>
      </c>
      <c r="FN358" s="542" t="s">
        <v>102</v>
      </c>
      <c r="FO358" s="542" t="s">
        <v>102</v>
      </c>
      <c r="FP358" s="542" t="s">
        <v>102</v>
      </c>
      <c r="FQ358" s="542" t="s">
        <v>102</v>
      </c>
      <c r="FR358" s="542" t="s">
        <v>102</v>
      </c>
      <c r="FS358" s="542" t="s">
        <v>102</v>
      </c>
      <c r="FT358" s="542" t="s">
        <v>102</v>
      </c>
      <c r="FU358" s="542" t="s">
        <v>102</v>
      </c>
      <c r="FV358" s="542" t="s">
        <v>102</v>
      </c>
      <c r="FW358" s="542" t="s">
        <v>102</v>
      </c>
      <c r="FX358" s="542" t="s">
        <v>102</v>
      </c>
      <c r="FY358" s="542" t="s">
        <v>102</v>
      </c>
      <c r="FZ358" s="542" t="s">
        <v>102</v>
      </c>
      <c r="GA358" s="542" t="s">
        <v>102</v>
      </c>
      <c r="GB358" s="542" t="s">
        <v>102</v>
      </c>
      <c r="GC358" s="542" t="s">
        <v>102</v>
      </c>
      <c r="GD358" s="542" t="s">
        <v>102</v>
      </c>
      <c r="GE358" s="542" t="s">
        <v>102</v>
      </c>
      <c r="GF358" s="542" t="s">
        <v>102</v>
      </c>
      <c r="GG358" s="542" t="s">
        <v>102</v>
      </c>
      <c r="GH358" s="542" t="s">
        <v>102</v>
      </c>
      <c r="GI358" s="542" t="s">
        <v>102</v>
      </c>
      <c r="GJ358" s="542" t="s">
        <v>102</v>
      </c>
      <c r="GK358" s="542" t="s">
        <v>102</v>
      </c>
      <c r="GL358" s="542" t="s">
        <v>102</v>
      </c>
      <c r="GM358" s="542" t="s">
        <v>102</v>
      </c>
      <c r="GN358" s="542" t="s">
        <v>102</v>
      </c>
      <c r="GO358" s="542" t="s">
        <v>102</v>
      </c>
      <c r="GP358" s="542" t="s">
        <v>102</v>
      </c>
      <c r="GQ358" s="542" t="s">
        <v>102</v>
      </c>
      <c r="GR358" s="542" t="s">
        <v>102</v>
      </c>
      <c r="GS358" s="542" t="s">
        <v>102</v>
      </c>
      <c r="GT358" s="542" t="s">
        <v>102</v>
      </c>
      <c r="GU358" s="542" t="s">
        <v>102</v>
      </c>
      <c r="GV358" s="542" t="s">
        <v>102</v>
      </c>
      <c r="GW358" s="542" t="s">
        <v>102</v>
      </c>
      <c r="GX358" s="542" t="s">
        <v>102</v>
      </c>
      <c r="GY358" s="542" t="s">
        <v>102</v>
      </c>
      <c r="GZ358" s="542" t="s">
        <v>102</v>
      </c>
      <c r="HA358" s="542" t="s">
        <v>102</v>
      </c>
      <c r="HB358" s="542" t="s">
        <v>102</v>
      </c>
      <c r="HC358" s="511" t="str">
        <f t="shared" si="5"/>
        <v>2009-800206</v>
      </c>
    </row>
    <row r="359" spans="1:211" s="514" customFormat="1" ht="48" hidden="1" customHeight="1" x14ac:dyDescent="0.15">
      <c r="A359" s="511" t="s">
        <v>4774</v>
      </c>
      <c r="B359" s="512" t="s">
        <v>15457</v>
      </c>
      <c r="C359" s="513">
        <v>40458</v>
      </c>
      <c r="D359" s="512" t="s">
        <v>8419</v>
      </c>
      <c r="E359" s="512" t="s">
        <v>8498</v>
      </c>
      <c r="F359" s="512" t="s">
        <v>8421</v>
      </c>
      <c r="G359" s="513">
        <v>41010</v>
      </c>
      <c r="H359" s="512" t="s">
        <v>15458</v>
      </c>
      <c r="I359" s="512" t="s">
        <v>8682</v>
      </c>
      <c r="J359" s="513">
        <v>40704</v>
      </c>
      <c r="K359" s="512" t="s">
        <v>15459</v>
      </c>
      <c r="L359" s="512"/>
      <c r="M359" s="512"/>
      <c r="N359" s="513">
        <v>40743</v>
      </c>
      <c r="O359" s="511"/>
      <c r="P359" s="512" t="s">
        <v>8625</v>
      </c>
      <c r="Q359" s="513">
        <v>40996</v>
      </c>
      <c r="R359" s="511"/>
      <c r="S359" s="514" t="s">
        <v>15460</v>
      </c>
      <c r="T359" s="511">
        <v>2012</v>
      </c>
      <c r="U359" s="515" t="s">
        <v>13379</v>
      </c>
      <c r="V359" s="514">
        <v>180</v>
      </c>
      <c r="W359" s="514">
        <v>2</v>
      </c>
      <c r="X359" s="514">
        <v>1</v>
      </c>
      <c r="Y359" s="513">
        <v>35629</v>
      </c>
      <c r="Z359" s="512" t="s">
        <v>15461</v>
      </c>
      <c r="AA359" s="512" t="s">
        <v>15462</v>
      </c>
      <c r="AB359" s="513">
        <v>39492</v>
      </c>
      <c r="AC359" s="513">
        <v>40128</v>
      </c>
      <c r="AD359" s="512" t="s">
        <v>15463</v>
      </c>
      <c r="AE359" s="513">
        <v>39339</v>
      </c>
      <c r="AF359" s="512" t="s">
        <v>138</v>
      </c>
      <c r="AG359" s="512" t="s">
        <v>15462</v>
      </c>
      <c r="AH359" s="516">
        <v>4362837</v>
      </c>
      <c r="AI359" s="513">
        <v>40053</v>
      </c>
      <c r="AJ359" s="513" t="s">
        <v>138</v>
      </c>
      <c r="AK359" s="511" t="s">
        <v>138</v>
      </c>
      <c r="AL359" s="513" t="s">
        <v>138</v>
      </c>
      <c r="AM359" s="511" t="s">
        <v>138</v>
      </c>
      <c r="AN359" s="511" t="s">
        <v>15464</v>
      </c>
      <c r="AO359" s="511" t="s">
        <v>1243</v>
      </c>
      <c r="AP359" s="511" t="s">
        <v>15465</v>
      </c>
      <c r="AQ359" s="511" t="s">
        <v>15466</v>
      </c>
      <c r="AR359" s="511" t="s">
        <v>15467</v>
      </c>
      <c r="AS359" s="511" t="s">
        <v>15468</v>
      </c>
      <c r="AT359" s="511" t="s">
        <v>15468</v>
      </c>
      <c r="AU359" s="511" t="s">
        <v>15469</v>
      </c>
      <c r="AV359" s="511" t="s">
        <v>15470</v>
      </c>
      <c r="AW359" s="511" t="s">
        <v>1244</v>
      </c>
      <c r="AX359" s="511" t="s">
        <v>15469</v>
      </c>
      <c r="AY359" s="511" t="s">
        <v>1245</v>
      </c>
      <c r="AZ359" s="511" t="s">
        <v>15471</v>
      </c>
      <c r="BA359" s="511" t="s">
        <v>1246</v>
      </c>
      <c r="BB359" s="511">
        <v>306008724</v>
      </c>
      <c r="BC359" s="512" t="s">
        <v>1240</v>
      </c>
      <c r="BD359" s="511" t="s">
        <v>1241</v>
      </c>
      <c r="BE359" s="511" t="s">
        <v>15472</v>
      </c>
      <c r="BF359" s="511" t="s">
        <v>15473</v>
      </c>
      <c r="BG359" s="511" t="s">
        <v>15474</v>
      </c>
      <c r="BH359" s="511" t="s">
        <v>8648</v>
      </c>
      <c r="BI359" s="511">
        <v>4</v>
      </c>
      <c r="BJ359" s="511">
        <v>24</v>
      </c>
      <c r="BK359" s="511" t="s">
        <v>138</v>
      </c>
      <c r="BL359" s="511" t="s">
        <v>138</v>
      </c>
      <c r="BM359" s="511" t="s">
        <v>15475</v>
      </c>
      <c r="BN359" s="511" t="s">
        <v>15476</v>
      </c>
      <c r="BO359" s="511" t="s">
        <v>9027</v>
      </c>
      <c r="BP359" s="513" t="s">
        <v>138</v>
      </c>
      <c r="BQ359" s="511" t="s">
        <v>138</v>
      </c>
      <c r="BR359" s="511" t="s">
        <v>8482</v>
      </c>
      <c r="BS359" s="511" t="s">
        <v>15477</v>
      </c>
      <c r="BT359" s="511" t="s">
        <v>1242</v>
      </c>
      <c r="BU359" s="511" t="s">
        <v>15478</v>
      </c>
      <c r="BV359" s="511" t="s">
        <v>138</v>
      </c>
      <c r="BW359" s="511">
        <v>1</v>
      </c>
      <c r="BX359" s="511" t="s">
        <v>15479</v>
      </c>
      <c r="BY359" s="511" t="s">
        <v>15480</v>
      </c>
      <c r="BZ359" s="511">
        <v>26</v>
      </c>
      <c r="CA359" s="511" t="s">
        <v>15481</v>
      </c>
      <c r="CB359" s="511" t="s">
        <v>15482</v>
      </c>
      <c r="CC359" s="511" t="s">
        <v>15483</v>
      </c>
      <c r="CD359" s="511" t="s">
        <v>138</v>
      </c>
      <c r="CE359" s="542" t="s">
        <v>15484</v>
      </c>
      <c r="CF359" s="542" t="s">
        <v>15485</v>
      </c>
      <c r="CG359" s="542" t="s">
        <v>15486</v>
      </c>
      <c r="CH359" s="542" t="s">
        <v>15487</v>
      </c>
      <c r="CI359" s="542" t="s">
        <v>15488</v>
      </c>
      <c r="CJ359" s="542" t="s">
        <v>15489</v>
      </c>
      <c r="CK359" s="542" t="s">
        <v>15490</v>
      </c>
      <c r="CL359" s="542" t="s">
        <v>15491</v>
      </c>
      <c r="CM359" s="542" t="s">
        <v>15492</v>
      </c>
      <c r="CN359" s="542" t="s">
        <v>15493</v>
      </c>
      <c r="CO359" s="542" t="s">
        <v>15494</v>
      </c>
      <c r="CP359" s="542" t="s">
        <v>15495</v>
      </c>
      <c r="CQ359" s="542" t="s">
        <v>102</v>
      </c>
      <c r="CR359" s="542" t="s">
        <v>102</v>
      </c>
      <c r="CS359" s="542" t="s">
        <v>102</v>
      </c>
      <c r="CT359" s="542" t="s">
        <v>102</v>
      </c>
      <c r="CU359" s="542" t="s">
        <v>102</v>
      </c>
      <c r="CV359" s="542" t="s">
        <v>102</v>
      </c>
      <c r="CW359" s="542" t="s">
        <v>102</v>
      </c>
      <c r="CX359" s="542" t="s">
        <v>102</v>
      </c>
      <c r="CY359" s="542" t="s">
        <v>102</v>
      </c>
      <c r="CZ359" s="542" t="s">
        <v>102</v>
      </c>
      <c r="DA359" s="542" t="s">
        <v>102</v>
      </c>
      <c r="DB359" s="542" t="s">
        <v>102</v>
      </c>
      <c r="DC359" s="542" t="s">
        <v>102</v>
      </c>
      <c r="DD359" s="542" t="s">
        <v>102</v>
      </c>
      <c r="DE359" s="542" t="s">
        <v>102</v>
      </c>
      <c r="DF359" s="542" t="s">
        <v>102</v>
      </c>
      <c r="DG359" s="542" t="s">
        <v>102</v>
      </c>
      <c r="DH359" s="542" t="s">
        <v>102</v>
      </c>
      <c r="DI359" s="542" t="s">
        <v>102</v>
      </c>
      <c r="DJ359" s="542" t="s">
        <v>102</v>
      </c>
      <c r="DK359" s="542" t="s">
        <v>102</v>
      </c>
      <c r="DL359" s="542" t="s">
        <v>102</v>
      </c>
      <c r="DM359" s="542" t="s">
        <v>102</v>
      </c>
      <c r="DN359" s="542" t="s">
        <v>102</v>
      </c>
      <c r="DO359" s="542" t="s">
        <v>102</v>
      </c>
      <c r="DP359" s="542" t="s">
        <v>102</v>
      </c>
      <c r="DQ359" s="542" t="s">
        <v>102</v>
      </c>
      <c r="DR359" s="542" t="s">
        <v>102</v>
      </c>
      <c r="DS359" s="542" t="s">
        <v>102</v>
      </c>
      <c r="DT359" s="542" t="s">
        <v>102</v>
      </c>
      <c r="DU359" s="542" t="s">
        <v>102</v>
      </c>
      <c r="DV359" s="542" t="s">
        <v>102</v>
      </c>
      <c r="DW359" s="542" t="s">
        <v>102</v>
      </c>
      <c r="DX359" s="542" t="s">
        <v>102</v>
      </c>
      <c r="DY359" s="542" t="s">
        <v>102</v>
      </c>
      <c r="DZ359" s="542" t="s">
        <v>102</v>
      </c>
      <c r="EA359" s="542" t="s">
        <v>102</v>
      </c>
      <c r="EB359" s="542" t="s">
        <v>102</v>
      </c>
      <c r="EC359" s="542" t="s">
        <v>102</v>
      </c>
      <c r="ED359" s="542" t="s">
        <v>102</v>
      </c>
      <c r="EE359" s="542" t="s">
        <v>102</v>
      </c>
      <c r="EF359" s="542" t="s">
        <v>102</v>
      </c>
      <c r="EG359" s="542" t="s">
        <v>102</v>
      </c>
      <c r="EH359" s="542" t="s">
        <v>102</v>
      </c>
      <c r="EI359" s="542" t="s">
        <v>102</v>
      </c>
      <c r="EJ359" s="542" t="s">
        <v>102</v>
      </c>
      <c r="EK359" s="542" t="s">
        <v>102</v>
      </c>
      <c r="EL359" s="542" t="s">
        <v>102</v>
      </c>
      <c r="EM359" s="542" t="s">
        <v>102</v>
      </c>
      <c r="EN359" s="542" t="s">
        <v>102</v>
      </c>
      <c r="EO359" s="542" t="s">
        <v>102</v>
      </c>
      <c r="EP359" s="542" t="s">
        <v>102</v>
      </c>
      <c r="EQ359" s="542" t="s">
        <v>102</v>
      </c>
      <c r="ER359" s="542" t="s">
        <v>102</v>
      </c>
      <c r="ES359" s="542" t="s">
        <v>102</v>
      </c>
      <c r="ET359" s="542" t="s">
        <v>102</v>
      </c>
      <c r="EU359" s="542" t="s">
        <v>102</v>
      </c>
      <c r="EV359" s="542" t="s">
        <v>102</v>
      </c>
      <c r="EW359" s="542" t="s">
        <v>102</v>
      </c>
      <c r="EX359" s="542" t="s">
        <v>102</v>
      </c>
      <c r="EY359" s="542" t="s">
        <v>102</v>
      </c>
      <c r="EZ359" s="542" t="s">
        <v>102</v>
      </c>
      <c r="FA359" s="542" t="s">
        <v>102</v>
      </c>
      <c r="FB359" s="542" t="s">
        <v>102</v>
      </c>
      <c r="FC359" s="542" t="s">
        <v>102</v>
      </c>
      <c r="FD359" s="542" t="s">
        <v>102</v>
      </c>
      <c r="FE359" s="542" t="s">
        <v>102</v>
      </c>
      <c r="FF359" s="542" t="s">
        <v>102</v>
      </c>
      <c r="FG359" s="542" t="s">
        <v>102</v>
      </c>
      <c r="FH359" s="542" t="s">
        <v>102</v>
      </c>
      <c r="FI359" s="542" t="s">
        <v>102</v>
      </c>
      <c r="FJ359" s="542" t="s">
        <v>102</v>
      </c>
      <c r="FK359" s="542" t="s">
        <v>102</v>
      </c>
      <c r="FL359" s="542" t="s">
        <v>102</v>
      </c>
      <c r="FM359" s="542" t="s">
        <v>102</v>
      </c>
      <c r="FN359" s="542" t="s">
        <v>102</v>
      </c>
      <c r="FO359" s="542" t="s">
        <v>102</v>
      </c>
      <c r="FP359" s="542" t="s">
        <v>102</v>
      </c>
      <c r="FQ359" s="542" t="s">
        <v>102</v>
      </c>
      <c r="FR359" s="542" t="s">
        <v>102</v>
      </c>
      <c r="FS359" s="542" t="s">
        <v>102</v>
      </c>
      <c r="FT359" s="542" t="s">
        <v>102</v>
      </c>
      <c r="FU359" s="542" t="s">
        <v>102</v>
      </c>
      <c r="FV359" s="542" t="s">
        <v>102</v>
      </c>
      <c r="FW359" s="542" t="s">
        <v>102</v>
      </c>
      <c r="FX359" s="542" t="s">
        <v>102</v>
      </c>
      <c r="FY359" s="542" t="s">
        <v>102</v>
      </c>
      <c r="FZ359" s="542" t="s">
        <v>102</v>
      </c>
      <c r="GA359" s="542" t="s">
        <v>102</v>
      </c>
      <c r="GB359" s="542" t="s">
        <v>102</v>
      </c>
      <c r="GC359" s="542" t="s">
        <v>102</v>
      </c>
      <c r="GD359" s="542" t="s">
        <v>102</v>
      </c>
      <c r="GE359" s="542" t="s">
        <v>102</v>
      </c>
      <c r="GF359" s="542" t="s">
        <v>102</v>
      </c>
      <c r="GG359" s="542" t="s">
        <v>102</v>
      </c>
      <c r="GH359" s="542" t="s">
        <v>102</v>
      </c>
      <c r="GI359" s="542" t="s">
        <v>102</v>
      </c>
      <c r="GJ359" s="542" t="s">
        <v>102</v>
      </c>
      <c r="GK359" s="542" t="s">
        <v>102</v>
      </c>
      <c r="GL359" s="542" t="s">
        <v>102</v>
      </c>
      <c r="GM359" s="542" t="s">
        <v>102</v>
      </c>
      <c r="GN359" s="542" t="s">
        <v>102</v>
      </c>
      <c r="GO359" s="542" t="s">
        <v>102</v>
      </c>
      <c r="GP359" s="542" t="s">
        <v>102</v>
      </c>
      <c r="GQ359" s="542" t="s">
        <v>102</v>
      </c>
      <c r="GR359" s="542" t="s">
        <v>102</v>
      </c>
      <c r="GS359" s="542" t="s">
        <v>102</v>
      </c>
      <c r="GT359" s="542" t="s">
        <v>102</v>
      </c>
      <c r="GU359" s="542" t="s">
        <v>102</v>
      </c>
      <c r="GV359" s="542" t="s">
        <v>102</v>
      </c>
      <c r="GW359" s="542" t="s">
        <v>102</v>
      </c>
      <c r="GX359" s="542" t="s">
        <v>102</v>
      </c>
      <c r="GY359" s="542" t="s">
        <v>102</v>
      </c>
      <c r="GZ359" s="542" t="s">
        <v>102</v>
      </c>
      <c r="HA359" s="542" t="s">
        <v>102</v>
      </c>
      <c r="HB359" s="542" t="s">
        <v>102</v>
      </c>
      <c r="HC359" s="511" t="str">
        <f t="shared" si="5"/>
        <v>2010-800182</v>
      </c>
    </row>
    <row r="360" spans="1:211" s="514" customFormat="1" ht="48" hidden="1" customHeight="1" x14ac:dyDescent="0.15">
      <c r="A360" s="511" t="s">
        <v>4774</v>
      </c>
      <c r="B360" s="512" t="s">
        <v>15496</v>
      </c>
      <c r="C360" s="513">
        <v>40770</v>
      </c>
      <c r="D360" s="512" t="s">
        <v>8419</v>
      </c>
      <c r="E360" s="512" t="s">
        <v>8465</v>
      </c>
      <c r="F360" s="512" t="s">
        <v>8493</v>
      </c>
      <c r="G360" s="513">
        <v>40896</v>
      </c>
      <c r="H360" s="512" t="s">
        <v>1240</v>
      </c>
      <c r="I360" s="512" t="s">
        <v>8495</v>
      </c>
      <c r="J360" s="513">
        <v>40855</v>
      </c>
      <c r="K360" s="512"/>
      <c r="L360" s="512"/>
      <c r="M360" s="512"/>
      <c r="N360" s="511"/>
      <c r="O360" s="511"/>
      <c r="P360" s="512"/>
      <c r="Q360" s="511"/>
      <c r="R360" s="511"/>
      <c r="S360" s="514" t="s">
        <v>15497</v>
      </c>
      <c r="T360" s="511">
        <v>2012</v>
      </c>
      <c r="U360" s="515" t="s">
        <v>13379</v>
      </c>
      <c r="V360" s="514">
        <v>180</v>
      </c>
      <c r="W360" s="514">
        <v>2</v>
      </c>
      <c r="X360" s="514">
        <v>2</v>
      </c>
      <c r="Y360" s="513">
        <v>35629</v>
      </c>
      <c r="Z360" s="512" t="s">
        <v>15461</v>
      </c>
      <c r="AA360" s="512" t="s">
        <v>15462</v>
      </c>
      <c r="AB360" s="513">
        <v>39492</v>
      </c>
      <c r="AC360" s="513">
        <v>40128</v>
      </c>
      <c r="AD360" s="512" t="s">
        <v>15463</v>
      </c>
      <c r="AE360" s="513">
        <v>39339</v>
      </c>
      <c r="AF360" s="512" t="s">
        <v>138</v>
      </c>
      <c r="AG360" s="512" t="s">
        <v>15462</v>
      </c>
      <c r="AH360" s="516">
        <v>4362837</v>
      </c>
      <c r="AI360" s="513">
        <v>40053</v>
      </c>
      <c r="AJ360" s="513" t="s">
        <v>138</v>
      </c>
      <c r="AK360" s="511" t="s">
        <v>138</v>
      </c>
      <c r="AL360" s="513" t="s">
        <v>138</v>
      </c>
      <c r="AM360" s="511" t="s">
        <v>138</v>
      </c>
      <c r="AN360" s="511" t="s">
        <v>15464</v>
      </c>
      <c r="AO360" s="511" t="s">
        <v>1243</v>
      </c>
      <c r="AP360" s="511" t="s">
        <v>15465</v>
      </c>
      <c r="AQ360" s="511" t="s">
        <v>15466</v>
      </c>
      <c r="AR360" s="511" t="s">
        <v>15467</v>
      </c>
      <c r="AS360" s="511" t="s">
        <v>15468</v>
      </c>
      <c r="AT360" s="511" t="s">
        <v>15468</v>
      </c>
      <c r="AU360" s="511" t="s">
        <v>15469</v>
      </c>
      <c r="AV360" s="511" t="s">
        <v>15470</v>
      </c>
      <c r="AW360" s="511" t="s">
        <v>1244</v>
      </c>
      <c r="AX360" s="511" t="s">
        <v>15469</v>
      </c>
      <c r="AY360" s="511" t="s">
        <v>1245</v>
      </c>
      <c r="AZ360" s="511" t="s">
        <v>15471</v>
      </c>
      <c r="BA360" s="511" t="s">
        <v>1246</v>
      </c>
      <c r="BB360" s="511">
        <v>306008724</v>
      </c>
      <c r="BC360" s="512" t="s">
        <v>1240</v>
      </c>
      <c r="BD360" s="511" t="s">
        <v>1241</v>
      </c>
      <c r="BE360" s="511" t="s">
        <v>15472</v>
      </c>
      <c r="BF360" s="511" t="s">
        <v>15473</v>
      </c>
      <c r="BG360" s="511" t="s">
        <v>15474</v>
      </c>
      <c r="BH360" s="511" t="s">
        <v>8648</v>
      </c>
      <c r="BI360" s="511">
        <v>4</v>
      </c>
      <c r="BJ360" s="511">
        <v>24</v>
      </c>
      <c r="BK360" s="511" t="s">
        <v>138</v>
      </c>
      <c r="BL360" s="511" t="s">
        <v>138</v>
      </c>
      <c r="BM360" s="511" t="s">
        <v>15475</v>
      </c>
      <c r="BN360" s="511" t="s">
        <v>15476</v>
      </c>
      <c r="BO360" s="511" t="s">
        <v>9027</v>
      </c>
      <c r="BP360" s="513" t="s">
        <v>138</v>
      </c>
      <c r="BQ360" s="511" t="s">
        <v>138</v>
      </c>
      <c r="BR360" s="511" t="s">
        <v>8482</v>
      </c>
      <c r="BS360" s="511" t="s">
        <v>15477</v>
      </c>
      <c r="BT360" s="511" t="s">
        <v>1242</v>
      </c>
      <c r="BU360" s="511" t="s">
        <v>15478</v>
      </c>
      <c r="BV360" s="511" t="s">
        <v>138</v>
      </c>
      <c r="BW360" s="511">
        <v>1</v>
      </c>
      <c r="BX360" s="511" t="s">
        <v>15479</v>
      </c>
      <c r="BY360" s="511" t="s">
        <v>15480</v>
      </c>
      <c r="BZ360" s="511">
        <v>26</v>
      </c>
      <c r="CA360" s="511" t="s">
        <v>15481</v>
      </c>
      <c r="CB360" s="511" t="s">
        <v>15482</v>
      </c>
      <c r="CC360" s="511" t="s">
        <v>15483</v>
      </c>
      <c r="CD360" s="511" t="s">
        <v>138</v>
      </c>
      <c r="CE360" s="542" t="s">
        <v>102</v>
      </c>
      <c r="CF360" s="542" t="s">
        <v>102</v>
      </c>
      <c r="CG360" s="542" t="s">
        <v>102</v>
      </c>
      <c r="CH360" s="542" t="s">
        <v>102</v>
      </c>
      <c r="CI360" s="542" t="s">
        <v>102</v>
      </c>
      <c r="CJ360" s="542" t="s">
        <v>102</v>
      </c>
      <c r="CK360" s="542" t="s">
        <v>102</v>
      </c>
      <c r="CL360" s="542" t="s">
        <v>102</v>
      </c>
      <c r="CM360" s="542" t="s">
        <v>102</v>
      </c>
      <c r="CN360" s="542" t="s">
        <v>102</v>
      </c>
      <c r="CO360" s="542" t="s">
        <v>102</v>
      </c>
      <c r="CP360" s="542" t="s">
        <v>102</v>
      </c>
      <c r="CQ360" s="542" t="s">
        <v>102</v>
      </c>
      <c r="CR360" s="542" t="s">
        <v>102</v>
      </c>
      <c r="CS360" s="542" t="s">
        <v>102</v>
      </c>
      <c r="CT360" s="542" t="s">
        <v>102</v>
      </c>
      <c r="CU360" s="542" t="s">
        <v>102</v>
      </c>
      <c r="CV360" s="542" t="s">
        <v>102</v>
      </c>
      <c r="CW360" s="542" t="s">
        <v>102</v>
      </c>
      <c r="CX360" s="542" t="s">
        <v>102</v>
      </c>
      <c r="CY360" s="542" t="s">
        <v>102</v>
      </c>
      <c r="CZ360" s="542" t="s">
        <v>102</v>
      </c>
      <c r="DA360" s="542" t="s">
        <v>102</v>
      </c>
      <c r="DB360" s="542" t="s">
        <v>102</v>
      </c>
      <c r="DC360" s="542" t="s">
        <v>102</v>
      </c>
      <c r="DD360" s="542" t="s">
        <v>102</v>
      </c>
      <c r="DE360" s="542" t="s">
        <v>102</v>
      </c>
      <c r="DF360" s="542" t="s">
        <v>102</v>
      </c>
      <c r="DG360" s="542" t="s">
        <v>102</v>
      </c>
      <c r="DH360" s="542" t="s">
        <v>102</v>
      </c>
      <c r="DI360" s="542" t="s">
        <v>102</v>
      </c>
      <c r="DJ360" s="542" t="s">
        <v>102</v>
      </c>
      <c r="DK360" s="542" t="s">
        <v>102</v>
      </c>
      <c r="DL360" s="542" t="s">
        <v>102</v>
      </c>
      <c r="DM360" s="542" t="s">
        <v>102</v>
      </c>
      <c r="DN360" s="542" t="s">
        <v>102</v>
      </c>
      <c r="DO360" s="542" t="s">
        <v>102</v>
      </c>
      <c r="DP360" s="542" t="s">
        <v>102</v>
      </c>
      <c r="DQ360" s="542" t="s">
        <v>102</v>
      </c>
      <c r="DR360" s="542" t="s">
        <v>102</v>
      </c>
      <c r="DS360" s="542" t="s">
        <v>102</v>
      </c>
      <c r="DT360" s="542" t="s">
        <v>102</v>
      </c>
      <c r="DU360" s="542" t="s">
        <v>102</v>
      </c>
      <c r="DV360" s="542" t="s">
        <v>102</v>
      </c>
      <c r="DW360" s="542" t="s">
        <v>102</v>
      </c>
      <c r="DX360" s="542" t="s">
        <v>102</v>
      </c>
      <c r="DY360" s="542" t="s">
        <v>102</v>
      </c>
      <c r="DZ360" s="542" t="s">
        <v>102</v>
      </c>
      <c r="EA360" s="542" t="s">
        <v>102</v>
      </c>
      <c r="EB360" s="542" t="s">
        <v>102</v>
      </c>
      <c r="EC360" s="542" t="s">
        <v>102</v>
      </c>
      <c r="ED360" s="542" t="s">
        <v>102</v>
      </c>
      <c r="EE360" s="542" t="s">
        <v>102</v>
      </c>
      <c r="EF360" s="542" t="s">
        <v>102</v>
      </c>
      <c r="EG360" s="542" t="s">
        <v>102</v>
      </c>
      <c r="EH360" s="542" t="s">
        <v>102</v>
      </c>
      <c r="EI360" s="542" t="s">
        <v>102</v>
      </c>
      <c r="EJ360" s="542" t="s">
        <v>102</v>
      </c>
      <c r="EK360" s="542" t="s">
        <v>102</v>
      </c>
      <c r="EL360" s="542" t="s">
        <v>102</v>
      </c>
      <c r="EM360" s="542" t="s">
        <v>102</v>
      </c>
      <c r="EN360" s="542" t="s">
        <v>102</v>
      </c>
      <c r="EO360" s="542" t="s">
        <v>102</v>
      </c>
      <c r="EP360" s="542" t="s">
        <v>102</v>
      </c>
      <c r="EQ360" s="542" t="s">
        <v>102</v>
      </c>
      <c r="ER360" s="542" t="s">
        <v>102</v>
      </c>
      <c r="ES360" s="542" t="s">
        <v>102</v>
      </c>
      <c r="ET360" s="542" t="s">
        <v>102</v>
      </c>
      <c r="EU360" s="542" t="s">
        <v>102</v>
      </c>
      <c r="EV360" s="542" t="s">
        <v>102</v>
      </c>
      <c r="EW360" s="542" t="s">
        <v>102</v>
      </c>
      <c r="EX360" s="542" t="s">
        <v>102</v>
      </c>
      <c r="EY360" s="542" t="s">
        <v>102</v>
      </c>
      <c r="EZ360" s="542" t="s">
        <v>102</v>
      </c>
      <c r="FA360" s="542" t="s">
        <v>102</v>
      </c>
      <c r="FB360" s="542" t="s">
        <v>102</v>
      </c>
      <c r="FC360" s="542" t="s">
        <v>102</v>
      </c>
      <c r="FD360" s="542" t="s">
        <v>102</v>
      </c>
      <c r="FE360" s="542" t="s">
        <v>102</v>
      </c>
      <c r="FF360" s="542" t="s">
        <v>102</v>
      </c>
      <c r="FG360" s="542" t="s">
        <v>102</v>
      </c>
      <c r="FH360" s="542" t="s">
        <v>102</v>
      </c>
      <c r="FI360" s="542" t="s">
        <v>102</v>
      </c>
      <c r="FJ360" s="542" t="s">
        <v>102</v>
      </c>
      <c r="FK360" s="542" t="s">
        <v>102</v>
      </c>
      <c r="FL360" s="542" t="s">
        <v>102</v>
      </c>
      <c r="FM360" s="542" t="s">
        <v>102</v>
      </c>
      <c r="FN360" s="542" t="s">
        <v>102</v>
      </c>
      <c r="FO360" s="542" t="s">
        <v>102</v>
      </c>
      <c r="FP360" s="542" t="s">
        <v>102</v>
      </c>
      <c r="FQ360" s="542" t="s">
        <v>102</v>
      </c>
      <c r="FR360" s="542" t="s">
        <v>102</v>
      </c>
      <c r="FS360" s="542" t="s">
        <v>102</v>
      </c>
      <c r="FT360" s="542" t="s">
        <v>102</v>
      </c>
      <c r="FU360" s="542" t="s">
        <v>102</v>
      </c>
      <c r="FV360" s="542" t="s">
        <v>102</v>
      </c>
      <c r="FW360" s="542" t="s">
        <v>102</v>
      </c>
      <c r="FX360" s="542" t="s">
        <v>102</v>
      </c>
      <c r="FY360" s="542" t="s">
        <v>102</v>
      </c>
      <c r="FZ360" s="542" t="s">
        <v>102</v>
      </c>
      <c r="GA360" s="542" t="s">
        <v>102</v>
      </c>
      <c r="GB360" s="542" t="s">
        <v>102</v>
      </c>
      <c r="GC360" s="542" t="s">
        <v>102</v>
      </c>
      <c r="GD360" s="542" t="s">
        <v>102</v>
      </c>
      <c r="GE360" s="542" t="s">
        <v>102</v>
      </c>
      <c r="GF360" s="542" t="s">
        <v>102</v>
      </c>
      <c r="GG360" s="542" t="s">
        <v>102</v>
      </c>
      <c r="GH360" s="542" t="s">
        <v>102</v>
      </c>
      <c r="GI360" s="542" t="s">
        <v>102</v>
      </c>
      <c r="GJ360" s="542" t="s">
        <v>102</v>
      </c>
      <c r="GK360" s="542" t="s">
        <v>102</v>
      </c>
      <c r="GL360" s="542" t="s">
        <v>102</v>
      </c>
      <c r="GM360" s="542" t="s">
        <v>102</v>
      </c>
      <c r="GN360" s="542" t="s">
        <v>102</v>
      </c>
      <c r="GO360" s="542" t="s">
        <v>102</v>
      </c>
      <c r="GP360" s="542" t="s">
        <v>102</v>
      </c>
      <c r="GQ360" s="542" t="s">
        <v>102</v>
      </c>
      <c r="GR360" s="542" t="s">
        <v>102</v>
      </c>
      <c r="GS360" s="542" t="s">
        <v>102</v>
      </c>
      <c r="GT360" s="542" t="s">
        <v>102</v>
      </c>
      <c r="GU360" s="542" t="s">
        <v>102</v>
      </c>
      <c r="GV360" s="542" t="s">
        <v>102</v>
      </c>
      <c r="GW360" s="542" t="s">
        <v>102</v>
      </c>
      <c r="GX360" s="542" t="s">
        <v>102</v>
      </c>
      <c r="GY360" s="542" t="s">
        <v>102</v>
      </c>
      <c r="GZ360" s="542" t="s">
        <v>102</v>
      </c>
      <c r="HA360" s="542" t="s">
        <v>102</v>
      </c>
      <c r="HB360" s="542" t="s">
        <v>102</v>
      </c>
      <c r="HC360" s="511" t="str">
        <f t="shared" si="5"/>
        <v>2011-390098</v>
      </c>
    </row>
    <row r="361" spans="1:211" s="514" customFormat="1" ht="48" hidden="1" customHeight="1" x14ac:dyDescent="0.15">
      <c r="A361" s="511" t="s">
        <v>4787</v>
      </c>
      <c r="B361" s="512" t="s">
        <v>15498</v>
      </c>
      <c r="C361" s="513">
        <v>40508</v>
      </c>
      <c r="D361" s="512" t="s">
        <v>8419</v>
      </c>
      <c r="E361" s="512" t="s">
        <v>8498</v>
      </c>
      <c r="F361" s="512" t="s">
        <v>8421</v>
      </c>
      <c r="G361" s="513">
        <v>40700</v>
      </c>
      <c r="H361" s="512" t="s">
        <v>15499</v>
      </c>
      <c r="I361" s="512" t="s">
        <v>8500</v>
      </c>
      <c r="J361" s="513">
        <v>40655</v>
      </c>
      <c r="K361" s="512"/>
      <c r="L361" s="512"/>
      <c r="M361" s="512"/>
      <c r="N361" s="513"/>
      <c r="O361" s="513"/>
      <c r="P361" s="512"/>
      <c r="Q361" s="513"/>
      <c r="R361" s="513"/>
      <c r="S361" s="511" t="s">
        <v>15500</v>
      </c>
      <c r="T361" s="511">
        <v>2011</v>
      </c>
      <c r="U361" s="515" t="s">
        <v>13222</v>
      </c>
      <c r="V361" s="514">
        <v>181</v>
      </c>
      <c r="W361" s="514">
        <v>1</v>
      </c>
      <c r="X361" s="514">
        <v>1</v>
      </c>
      <c r="Y361" s="513">
        <v>38468</v>
      </c>
      <c r="Z361" s="512" t="s">
        <v>15501</v>
      </c>
      <c r="AA361" s="512" t="s">
        <v>15502</v>
      </c>
      <c r="AB361" s="513">
        <v>39800</v>
      </c>
      <c r="AC361" s="513">
        <v>40394</v>
      </c>
      <c r="AD361" s="512" t="s">
        <v>15503</v>
      </c>
      <c r="AE361" s="513">
        <v>39476</v>
      </c>
      <c r="AF361" s="512" t="s">
        <v>138</v>
      </c>
      <c r="AG361" s="512" t="s">
        <v>15502</v>
      </c>
      <c r="AH361" s="516">
        <v>4516987</v>
      </c>
      <c r="AI361" s="513">
        <v>40319</v>
      </c>
      <c r="AJ361" s="513">
        <v>38468</v>
      </c>
      <c r="AK361" s="511" t="s">
        <v>15504</v>
      </c>
      <c r="AL361" s="513">
        <v>39030</v>
      </c>
      <c r="AM361" s="511" t="s">
        <v>15503</v>
      </c>
      <c r="AN361" s="511" t="s">
        <v>15505</v>
      </c>
      <c r="AO361" s="511" t="s">
        <v>3818</v>
      </c>
      <c r="AP361" s="511" t="s">
        <v>15506</v>
      </c>
      <c r="AQ361" s="511" t="s">
        <v>15507</v>
      </c>
      <c r="AR361" s="511" t="s">
        <v>15508</v>
      </c>
      <c r="AS361" s="511" t="s">
        <v>15509</v>
      </c>
      <c r="AT361" s="511" t="s">
        <v>15509</v>
      </c>
      <c r="AU361" s="511" t="s">
        <v>15510</v>
      </c>
      <c r="AV361" s="511" t="s">
        <v>15511</v>
      </c>
      <c r="AW361" s="511" t="s">
        <v>3819</v>
      </c>
      <c r="AX361" s="511" t="s">
        <v>15512</v>
      </c>
      <c r="AY361" s="511" t="s">
        <v>3820</v>
      </c>
      <c r="AZ361" s="511" t="s">
        <v>15513</v>
      </c>
      <c r="BA361" s="511" t="s">
        <v>3821</v>
      </c>
      <c r="BB361" s="511" t="s">
        <v>15514</v>
      </c>
      <c r="BC361" s="512" t="s">
        <v>3815</v>
      </c>
      <c r="BD361" s="511" t="s">
        <v>3816</v>
      </c>
      <c r="BE361" s="511" t="s">
        <v>15515</v>
      </c>
      <c r="BF361" s="511" t="s">
        <v>3814</v>
      </c>
      <c r="BG361" s="511" t="s">
        <v>15516</v>
      </c>
      <c r="BH361" s="511" t="s">
        <v>8648</v>
      </c>
      <c r="BI361" s="511">
        <v>5</v>
      </c>
      <c r="BJ361" s="511">
        <v>18</v>
      </c>
      <c r="BK361" s="511" t="s">
        <v>138</v>
      </c>
      <c r="BL361" s="511" t="s">
        <v>15517</v>
      </c>
      <c r="BM361" s="511" t="s">
        <v>15518</v>
      </c>
      <c r="BN361" s="511" t="s">
        <v>138</v>
      </c>
      <c r="BO361" s="511" t="s">
        <v>138</v>
      </c>
      <c r="BP361" s="513" t="s">
        <v>138</v>
      </c>
      <c r="BQ361" s="511" t="s">
        <v>138</v>
      </c>
      <c r="BR361" s="511" t="s">
        <v>8482</v>
      </c>
      <c r="BS361" s="511" t="s">
        <v>15519</v>
      </c>
      <c r="BT361" s="511" t="s">
        <v>3817</v>
      </c>
      <c r="BU361" s="511" t="s">
        <v>15498</v>
      </c>
      <c r="BV361" s="511" t="s">
        <v>138</v>
      </c>
      <c r="BW361" s="511">
        <v>1</v>
      </c>
      <c r="BX361" s="511" t="s">
        <v>5098</v>
      </c>
      <c r="BY361" s="511" t="s">
        <v>138</v>
      </c>
      <c r="BZ361" s="511">
        <v>13</v>
      </c>
      <c r="CA361" s="511" t="s">
        <v>15520</v>
      </c>
      <c r="CB361" s="511" t="s">
        <v>15521</v>
      </c>
      <c r="CC361" s="511" t="s">
        <v>15522</v>
      </c>
      <c r="CD361" s="511" t="s">
        <v>5652</v>
      </c>
      <c r="CE361" s="542" t="s">
        <v>15523</v>
      </c>
      <c r="CF361" s="542" t="s">
        <v>15524</v>
      </c>
      <c r="CG361" s="542" t="s">
        <v>15525</v>
      </c>
      <c r="CH361" s="542" t="s">
        <v>15526</v>
      </c>
      <c r="CI361" s="542" t="s">
        <v>15527</v>
      </c>
      <c r="CJ361" s="542" t="s">
        <v>15528</v>
      </c>
      <c r="CK361" s="542" t="s">
        <v>15529</v>
      </c>
      <c r="CL361" s="542" t="s">
        <v>15530</v>
      </c>
      <c r="CM361" s="542" t="s">
        <v>15531</v>
      </c>
      <c r="CN361" s="542" t="s">
        <v>15532</v>
      </c>
      <c r="CO361" s="542" t="s">
        <v>15533</v>
      </c>
      <c r="CP361" s="542" t="s">
        <v>15534</v>
      </c>
      <c r="CQ361" s="542" t="s">
        <v>102</v>
      </c>
      <c r="CR361" s="542" t="s">
        <v>102</v>
      </c>
      <c r="CS361" s="542" t="s">
        <v>102</v>
      </c>
      <c r="CT361" s="542" t="s">
        <v>102</v>
      </c>
      <c r="CU361" s="542" t="s">
        <v>102</v>
      </c>
      <c r="CV361" s="542" t="s">
        <v>102</v>
      </c>
      <c r="CW361" s="542" t="s">
        <v>102</v>
      </c>
      <c r="CX361" s="542" t="s">
        <v>102</v>
      </c>
      <c r="CY361" s="542" t="s">
        <v>102</v>
      </c>
      <c r="CZ361" s="542" t="s">
        <v>102</v>
      </c>
      <c r="DA361" s="542" t="s">
        <v>102</v>
      </c>
      <c r="DB361" s="542" t="s">
        <v>102</v>
      </c>
      <c r="DC361" s="542" t="s">
        <v>102</v>
      </c>
      <c r="DD361" s="542" t="s">
        <v>102</v>
      </c>
      <c r="DE361" s="542" t="s">
        <v>102</v>
      </c>
      <c r="DF361" s="542" t="s">
        <v>102</v>
      </c>
      <c r="DG361" s="542" t="s">
        <v>102</v>
      </c>
      <c r="DH361" s="542" t="s">
        <v>102</v>
      </c>
      <c r="DI361" s="542" t="s">
        <v>102</v>
      </c>
      <c r="DJ361" s="542" t="s">
        <v>102</v>
      </c>
      <c r="DK361" s="542" t="s">
        <v>102</v>
      </c>
      <c r="DL361" s="542" t="s">
        <v>102</v>
      </c>
      <c r="DM361" s="542" t="s">
        <v>102</v>
      </c>
      <c r="DN361" s="542" t="s">
        <v>102</v>
      </c>
      <c r="DO361" s="542" t="s">
        <v>102</v>
      </c>
      <c r="DP361" s="542" t="s">
        <v>102</v>
      </c>
      <c r="DQ361" s="542" t="s">
        <v>102</v>
      </c>
      <c r="DR361" s="542" t="s">
        <v>102</v>
      </c>
      <c r="DS361" s="542" t="s">
        <v>102</v>
      </c>
      <c r="DT361" s="542" t="s">
        <v>102</v>
      </c>
      <c r="DU361" s="542" t="s">
        <v>102</v>
      </c>
      <c r="DV361" s="542" t="s">
        <v>102</v>
      </c>
      <c r="DW361" s="542" t="s">
        <v>102</v>
      </c>
      <c r="DX361" s="542" t="s">
        <v>102</v>
      </c>
      <c r="DY361" s="542" t="s">
        <v>102</v>
      </c>
      <c r="DZ361" s="542" t="s">
        <v>102</v>
      </c>
      <c r="EA361" s="542" t="s">
        <v>102</v>
      </c>
      <c r="EB361" s="542" t="s">
        <v>102</v>
      </c>
      <c r="EC361" s="542" t="s">
        <v>102</v>
      </c>
      <c r="ED361" s="542" t="s">
        <v>102</v>
      </c>
      <c r="EE361" s="542" t="s">
        <v>102</v>
      </c>
      <c r="EF361" s="542" t="s">
        <v>102</v>
      </c>
      <c r="EG361" s="542" t="s">
        <v>102</v>
      </c>
      <c r="EH361" s="542" t="s">
        <v>102</v>
      </c>
      <c r="EI361" s="542" t="s">
        <v>102</v>
      </c>
      <c r="EJ361" s="542" t="s">
        <v>102</v>
      </c>
      <c r="EK361" s="542" t="s">
        <v>102</v>
      </c>
      <c r="EL361" s="542" t="s">
        <v>102</v>
      </c>
      <c r="EM361" s="542" t="s">
        <v>102</v>
      </c>
      <c r="EN361" s="542" t="s">
        <v>102</v>
      </c>
      <c r="EO361" s="542" t="s">
        <v>102</v>
      </c>
      <c r="EP361" s="542" t="s">
        <v>102</v>
      </c>
      <c r="EQ361" s="542" t="s">
        <v>102</v>
      </c>
      <c r="ER361" s="542" t="s">
        <v>102</v>
      </c>
      <c r="ES361" s="542" t="s">
        <v>102</v>
      </c>
      <c r="ET361" s="542" t="s">
        <v>102</v>
      </c>
      <c r="EU361" s="542" t="s">
        <v>102</v>
      </c>
      <c r="EV361" s="542" t="s">
        <v>102</v>
      </c>
      <c r="EW361" s="542" t="s">
        <v>102</v>
      </c>
      <c r="EX361" s="542" t="s">
        <v>102</v>
      </c>
      <c r="EY361" s="542" t="s">
        <v>102</v>
      </c>
      <c r="EZ361" s="542" t="s">
        <v>102</v>
      </c>
      <c r="FA361" s="542" t="s">
        <v>102</v>
      </c>
      <c r="FB361" s="542" t="s">
        <v>102</v>
      </c>
      <c r="FC361" s="542" t="s">
        <v>102</v>
      </c>
      <c r="FD361" s="542" t="s">
        <v>102</v>
      </c>
      <c r="FE361" s="542" t="s">
        <v>102</v>
      </c>
      <c r="FF361" s="542" t="s">
        <v>102</v>
      </c>
      <c r="FG361" s="542" t="s">
        <v>102</v>
      </c>
      <c r="FH361" s="542" t="s">
        <v>102</v>
      </c>
      <c r="FI361" s="542" t="s">
        <v>102</v>
      </c>
      <c r="FJ361" s="542" t="s">
        <v>102</v>
      </c>
      <c r="FK361" s="542" t="s">
        <v>102</v>
      </c>
      <c r="FL361" s="542" t="s">
        <v>102</v>
      </c>
      <c r="FM361" s="542" t="s">
        <v>102</v>
      </c>
      <c r="FN361" s="542" t="s">
        <v>102</v>
      </c>
      <c r="FO361" s="542" t="s">
        <v>102</v>
      </c>
      <c r="FP361" s="542" t="s">
        <v>102</v>
      </c>
      <c r="FQ361" s="542" t="s">
        <v>102</v>
      </c>
      <c r="FR361" s="542" t="s">
        <v>102</v>
      </c>
      <c r="FS361" s="542" t="s">
        <v>102</v>
      </c>
      <c r="FT361" s="542" t="s">
        <v>102</v>
      </c>
      <c r="FU361" s="542" t="s">
        <v>102</v>
      </c>
      <c r="FV361" s="542" t="s">
        <v>102</v>
      </c>
      <c r="FW361" s="542" t="s">
        <v>102</v>
      </c>
      <c r="FX361" s="542" t="s">
        <v>102</v>
      </c>
      <c r="FY361" s="542" t="s">
        <v>102</v>
      </c>
      <c r="FZ361" s="542" t="s">
        <v>102</v>
      </c>
      <c r="GA361" s="542" t="s">
        <v>102</v>
      </c>
      <c r="GB361" s="542" t="s">
        <v>102</v>
      </c>
      <c r="GC361" s="542" t="s">
        <v>102</v>
      </c>
      <c r="GD361" s="542" t="s">
        <v>102</v>
      </c>
      <c r="GE361" s="542" t="s">
        <v>102</v>
      </c>
      <c r="GF361" s="542" t="s">
        <v>102</v>
      </c>
      <c r="GG361" s="542" t="s">
        <v>102</v>
      </c>
      <c r="GH361" s="542" t="s">
        <v>102</v>
      </c>
      <c r="GI361" s="542" t="s">
        <v>102</v>
      </c>
      <c r="GJ361" s="542" t="s">
        <v>102</v>
      </c>
      <c r="GK361" s="542" t="s">
        <v>102</v>
      </c>
      <c r="GL361" s="542" t="s">
        <v>102</v>
      </c>
      <c r="GM361" s="542" t="s">
        <v>102</v>
      </c>
      <c r="GN361" s="542" t="s">
        <v>102</v>
      </c>
      <c r="GO361" s="542" t="s">
        <v>102</v>
      </c>
      <c r="GP361" s="542" t="s">
        <v>102</v>
      </c>
      <c r="GQ361" s="542" t="s">
        <v>102</v>
      </c>
      <c r="GR361" s="542" t="s">
        <v>102</v>
      </c>
      <c r="GS361" s="542" t="s">
        <v>102</v>
      </c>
      <c r="GT361" s="542" t="s">
        <v>102</v>
      </c>
      <c r="GU361" s="542" t="s">
        <v>102</v>
      </c>
      <c r="GV361" s="542" t="s">
        <v>102</v>
      </c>
      <c r="GW361" s="542" t="s">
        <v>102</v>
      </c>
      <c r="GX361" s="542" t="s">
        <v>102</v>
      </c>
      <c r="GY361" s="542" t="s">
        <v>102</v>
      </c>
      <c r="GZ361" s="542" t="s">
        <v>102</v>
      </c>
      <c r="HA361" s="542" t="s">
        <v>102</v>
      </c>
      <c r="HB361" s="542" t="s">
        <v>102</v>
      </c>
      <c r="HC361" s="511" t="str">
        <f t="shared" si="5"/>
        <v>2010-800217</v>
      </c>
    </row>
    <row r="362" spans="1:211" s="514" customFormat="1" ht="48" hidden="1" customHeight="1" x14ac:dyDescent="0.15">
      <c r="A362" s="511" t="s">
        <v>4788</v>
      </c>
      <c r="B362" s="512" t="s">
        <v>15535</v>
      </c>
      <c r="C362" s="513">
        <v>40092</v>
      </c>
      <c r="D362" s="512" t="s">
        <v>8419</v>
      </c>
      <c r="E362" s="512" t="s">
        <v>8498</v>
      </c>
      <c r="F362" s="512" t="s">
        <v>8421</v>
      </c>
      <c r="G362" s="513">
        <v>40308</v>
      </c>
      <c r="H362" s="512" t="s">
        <v>10334</v>
      </c>
      <c r="I362" s="512" t="s">
        <v>8500</v>
      </c>
      <c r="J362" s="513">
        <v>40267</v>
      </c>
      <c r="K362" s="512"/>
      <c r="L362" s="512"/>
      <c r="M362" s="512"/>
      <c r="N362" s="511"/>
      <c r="O362" s="511"/>
      <c r="P362" s="512"/>
      <c r="Q362" s="511"/>
      <c r="R362" s="511"/>
      <c r="S362" s="514" t="s">
        <v>15536</v>
      </c>
      <c r="T362" s="511">
        <v>2010</v>
      </c>
      <c r="U362" s="515" t="s">
        <v>13222</v>
      </c>
      <c r="V362" s="514">
        <v>182</v>
      </c>
      <c r="W362" s="514">
        <v>1</v>
      </c>
      <c r="X362" s="514">
        <v>1</v>
      </c>
      <c r="Y362" s="513">
        <v>35508</v>
      </c>
      <c r="Z362" s="512" t="s">
        <v>15537</v>
      </c>
      <c r="AA362" s="512" t="s">
        <v>15538</v>
      </c>
      <c r="AB362" s="513">
        <v>39583</v>
      </c>
      <c r="AC362" s="513">
        <v>39911</v>
      </c>
      <c r="AD362" s="512" t="s">
        <v>15539</v>
      </c>
      <c r="AE362" s="513">
        <v>39492</v>
      </c>
      <c r="AF362" s="512" t="s">
        <v>9163</v>
      </c>
      <c r="AG362" s="512" t="s">
        <v>15538</v>
      </c>
      <c r="AH362" s="516">
        <v>4252103</v>
      </c>
      <c r="AI362" s="513">
        <v>39843</v>
      </c>
      <c r="AJ362" s="513" t="s">
        <v>138</v>
      </c>
      <c r="AK362" s="511" t="s">
        <v>138</v>
      </c>
      <c r="AL362" s="513" t="s">
        <v>138</v>
      </c>
      <c r="AM362" s="511" t="s">
        <v>138</v>
      </c>
      <c r="AN362" s="511" t="s">
        <v>11769</v>
      </c>
      <c r="AO362" s="511" t="s">
        <v>15540</v>
      </c>
      <c r="AP362" s="511" t="s">
        <v>15540</v>
      </c>
      <c r="AQ362" s="511" t="s">
        <v>11771</v>
      </c>
      <c r="AR362" s="511" t="s">
        <v>11771</v>
      </c>
      <c r="AS362" s="511" t="s">
        <v>11773</v>
      </c>
      <c r="AT362" s="511" t="s">
        <v>11773</v>
      </c>
      <c r="AU362" s="511" t="s">
        <v>11773</v>
      </c>
      <c r="AV362" s="511" t="s">
        <v>15541</v>
      </c>
      <c r="AW362" s="511" t="s">
        <v>11773</v>
      </c>
      <c r="AX362" s="511" t="s">
        <v>11773</v>
      </c>
      <c r="AY362" s="511" t="s">
        <v>14402</v>
      </c>
      <c r="AZ362" s="511" t="s">
        <v>14402</v>
      </c>
      <c r="BA362" s="511" t="s">
        <v>15542</v>
      </c>
      <c r="BB362" s="511" t="s">
        <v>10320</v>
      </c>
      <c r="BC362" s="512" t="s">
        <v>10305</v>
      </c>
      <c r="BD362" s="511" t="s">
        <v>10321</v>
      </c>
      <c r="BE362" s="511" t="s">
        <v>15543</v>
      </c>
      <c r="BF362" s="511" t="s">
        <v>12677</v>
      </c>
      <c r="BG362" s="511" t="s">
        <v>15544</v>
      </c>
      <c r="BH362" s="511" t="s">
        <v>8648</v>
      </c>
      <c r="BI362" s="511">
        <v>2</v>
      </c>
      <c r="BJ362" s="511">
        <v>19</v>
      </c>
      <c r="BK362" s="511" t="s">
        <v>138</v>
      </c>
      <c r="BL362" s="511" t="s">
        <v>138</v>
      </c>
      <c r="BM362" s="511" t="s">
        <v>15545</v>
      </c>
      <c r="BN362" s="511" t="s">
        <v>15546</v>
      </c>
      <c r="BO362" s="511" t="s">
        <v>9027</v>
      </c>
      <c r="BP362" s="513" t="s">
        <v>138</v>
      </c>
      <c r="BQ362" s="511" t="s">
        <v>138</v>
      </c>
      <c r="BR362" s="511" t="s">
        <v>8482</v>
      </c>
      <c r="BS362" s="511" t="s">
        <v>15547</v>
      </c>
      <c r="BT362" s="511" t="s">
        <v>10327</v>
      </c>
      <c r="BU362" s="511" t="s">
        <v>15535</v>
      </c>
      <c r="BV362" s="511" t="s">
        <v>138</v>
      </c>
      <c r="BW362" s="511">
        <v>1</v>
      </c>
      <c r="BX362" s="511" t="s">
        <v>15548</v>
      </c>
      <c r="BY362" s="511" t="s">
        <v>138</v>
      </c>
      <c r="BZ362" s="511">
        <v>5</v>
      </c>
      <c r="CA362" s="511" t="s">
        <v>15549</v>
      </c>
      <c r="CB362" s="511" t="s">
        <v>15550</v>
      </c>
      <c r="CC362" s="511" t="s">
        <v>138</v>
      </c>
      <c r="CD362" s="511" t="s">
        <v>5301</v>
      </c>
      <c r="CE362" s="542" t="s">
        <v>14412</v>
      </c>
      <c r="CF362" s="542" t="s">
        <v>15551</v>
      </c>
      <c r="CG362" s="542" t="s">
        <v>14413</v>
      </c>
      <c r="CH362" s="542" t="s">
        <v>15552</v>
      </c>
      <c r="CI362" s="542" t="s">
        <v>102</v>
      </c>
      <c r="CJ362" s="542" t="s">
        <v>102</v>
      </c>
      <c r="CK362" s="542" t="s">
        <v>102</v>
      </c>
      <c r="CL362" s="542" t="s">
        <v>102</v>
      </c>
      <c r="CM362" s="542" t="s">
        <v>102</v>
      </c>
      <c r="CN362" s="542" t="s">
        <v>102</v>
      </c>
      <c r="CO362" s="542" t="s">
        <v>102</v>
      </c>
      <c r="CP362" s="542" t="s">
        <v>102</v>
      </c>
      <c r="CQ362" s="542" t="s">
        <v>102</v>
      </c>
      <c r="CR362" s="542" t="s">
        <v>102</v>
      </c>
      <c r="CS362" s="542" t="s">
        <v>102</v>
      </c>
      <c r="CT362" s="542" t="s">
        <v>102</v>
      </c>
      <c r="CU362" s="542" t="s">
        <v>102</v>
      </c>
      <c r="CV362" s="542" t="s">
        <v>102</v>
      </c>
      <c r="CW362" s="542" t="s">
        <v>102</v>
      </c>
      <c r="CX362" s="542" t="s">
        <v>102</v>
      </c>
      <c r="CY362" s="542" t="s">
        <v>102</v>
      </c>
      <c r="CZ362" s="542" t="s">
        <v>102</v>
      </c>
      <c r="DA362" s="542" t="s">
        <v>102</v>
      </c>
      <c r="DB362" s="542" t="s">
        <v>102</v>
      </c>
      <c r="DC362" s="542" t="s">
        <v>102</v>
      </c>
      <c r="DD362" s="542" t="s">
        <v>102</v>
      </c>
      <c r="DE362" s="542" t="s">
        <v>102</v>
      </c>
      <c r="DF362" s="542" t="s">
        <v>102</v>
      </c>
      <c r="DG362" s="542" t="s">
        <v>102</v>
      </c>
      <c r="DH362" s="542" t="s">
        <v>102</v>
      </c>
      <c r="DI362" s="542" t="s">
        <v>102</v>
      </c>
      <c r="DJ362" s="542" t="s">
        <v>102</v>
      </c>
      <c r="DK362" s="542" t="s">
        <v>102</v>
      </c>
      <c r="DL362" s="542" t="s">
        <v>102</v>
      </c>
      <c r="DM362" s="542" t="s">
        <v>102</v>
      </c>
      <c r="DN362" s="542" t="s">
        <v>102</v>
      </c>
      <c r="DO362" s="542" t="s">
        <v>102</v>
      </c>
      <c r="DP362" s="542" t="s">
        <v>102</v>
      </c>
      <c r="DQ362" s="542" t="s">
        <v>102</v>
      </c>
      <c r="DR362" s="542" t="s">
        <v>102</v>
      </c>
      <c r="DS362" s="542" t="s">
        <v>102</v>
      </c>
      <c r="DT362" s="542" t="s">
        <v>102</v>
      </c>
      <c r="DU362" s="542" t="s">
        <v>102</v>
      </c>
      <c r="DV362" s="542" t="s">
        <v>102</v>
      </c>
      <c r="DW362" s="542" t="s">
        <v>102</v>
      </c>
      <c r="DX362" s="542" t="s">
        <v>102</v>
      </c>
      <c r="DY362" s="542" t="s">
        <v>102</v>
      </c>
      <c r="DZ362" s="542" t="s">
        <v>102</v>
      </c>
      <c r="EA362" s="542" t="s">
        <v>102</v>
      </c>
      <c r="EB362" s="542" t="s">
        <v>102</v>
      </c>
      <c r="EC362" s="542" t="s">
        <v>102</v>
      </c>
      <c r="ED362" s="542" t="s">
        <v>102</v>
      </c>
      <c r="EE362" s="542" t="s">
        <v>102</v>
      </c>
      <c r="EF362" s="542" t="s">
        <v>102</v>
      </c>
      <c r="EG362" s="542" t="s">
        <v>102</v>
      </c>
      <c r="EH362" s="542" t="s">
        <v>102</v>
      </c>
      <c r="EI362" s="542" t="s">
        <v>102</v>
      </c>
      <c r="EJ362" s="542" t="s">
        <v>102</v>
      </c>
      <c r="EK362" s="542" t="s">
        <v>102</v>
      </c>
      <c r="EL362" s="542" t="s">
        <v>102</v>
      </c>
      <c r="EM362" s="542" t="s">
        <v>102</v>
      </c>
      <c r="EN362" s="542" t="s">
        <v>102</v>
      </c>
      <c r="EO362" s="542" t="s">
        <v>102</v>
      </c>
      <c r="EP362" s="542" t="s">
        <v>102</v>
      </c>
      <c r="EQ362" s="542" t="s">
        <v>102</v>
      </c>
      <c r="ER362" s="542" t="s">
        <v>102</v>
      </c>
      <c r="ES362" s="542" t="s">
        <v>102</v>
      </c>
      <c r="ET362" s="542" t="s">
        <v>102</v>
      </c>
      <c r="EU362" s="542" t="s">
        <v>102</v>
      </c>
      <c r="EV362" s="542" t="s">
        <v>102</v>
      </c>
      <c r="EW362" s="542" t="s">
        <v>102</v>
      </c>
      <c r="EX362" s="542" t="s">
        <v>102</v>
      </c>
      <c r="EY362" s="542" t="s">
        <v>102</v>
      </c>
      <c r="EZ362" s="542" t="s">
        <v>102</v>
      </c>
      <c r="FA362" s="542" t="s">
        <v>102</v>
      </c>
      <c r="FB362" s="542" t="s">
        <v>102</v>
      </c>
      <c r="FC362" s="542" t="s">
        <v>102</v>
      </c>
      <c r="FD362" s="542" t="s">
        <v>102</v>
      </c>
      <c r="FE362" s="542" t="s">
        <v>102</v>
      </c>
      <c r="FF362" s="542" t="s">
        <v>102</v>
      </c>
      <c r="FG362" s="542" t="s">
        <v>102</v>
      </c>
      <c r="FH362" s="542" t="s">
        <v>102</v>
      </c>
      <c r="FI362" s="542" t="s">
        <v>102</v>
      </c>
      <c r="FJ362" s="542" t="s">
        <v>102</v>
      </c>
      <c r="FK362" s="542" t="s">
        <v>102</v>
      </c>
      <c r="FL362" s="542" t="s">
        <v>102</v>
      </c>
      <c r="FM362" s="542" t="s">
        <v>102</v>
      </c>
      <c r="FN362" s="542" t="s">
        <v>102</v>
      </c>
      <c r="FO362" s="542" t="s">
        <v>102</v>
      </c>
      <c r="FP362" s="542" t="s">
        <v>102</v>
      </c>
      <c r="FQ362" s="542" t="s">
        <v>102</v>
      </c>
      <c r="FR362" s="542" t="s">
        <v>102</v>
      </c>
      <c r="FS362" s="542" t="s">
        <v>102</v>
      </c>
      <c r="FT362" s="542" t="s">
        <v>102</v>
      </c>
      <c r="FU362" s="542" t="s">
        <v>102</v>
      </c>
      <c r="FV362" s="542" t="s">
        <v>102</v>
      </c>
      <c r="FW362" s="542" t="s">
        <v>102</v>
      </c>
      <c r="FX362" s="542" t="s">
        <v>102</v>
      </c>
      <c r="FY362" s="542" t="s">
        <v>102</v>
      </c>
      <c r="FZ362" s="542" t="s">
        <v>102</v>
      </c>
      <c r="GA362" s="542" t="s">
        <v>102</v>
      </c>
      <c r="GB362" s="542" t="s">
        <v>102</v>
      </c>
      <c r="GC362" s="542" t="s">
        <v>102</v>
      </c>
      <c r="GD362" s="542" t="s">
        <v>102</v>
      </c>
      <c r="GE362" s="542" t="s">
        <v>102</v>
      </c>
      <c r="GF362" s="542" t="s">
        <v>102</v>
      </c>
      <c r="GG362" s="542" t="s">
        <v>102</v>
      </c>
      <c r="GH362" s="542" t="s">
        <v>102</v>
      </c>
      <c r="GI362" s="542" t="s">
        <v>102</v>
      </c>
      <c r="GJ362" s="542" t="s">
        <v>102</v>
      </c>
      <c r="GK362" s="542" t="s">
        <v>102</v>
      </c>
      <c r="GL362" s="542" t="s">
        <v>102</v>
      </c>
      <c r="GM362" s="542" t="s">
        <v>102</v>
      </c>
      <c r="GN362" s="542" t="s">
        <v>102</v>
      </c>
      <c r="GO362" s="542" t="s">
        <v>102</v>
      </c>
      <c r="GP362" s="542" t="s">
        <v>102</v>
      </c>
      <c r="GQ362" s="542" t="s">
        <v>102</v>
      </c>
      <c r="GR362" s="542" t="s">
        <v>102</v>
      </c>
      <c r="GS362" s="542" t="s">
        <v>102</v>
      </c>
      <c r="GT362" s="542" t="s">
        <v>102</v>
      </c>
      <c r="GU362" s="542" t="s">
        <v>102</v>
      </c>
      <c r="GV362" s="542" t="s">
        <v>102</v>
      </c>
      <c r="GW362" s="542" t="s">
        <v>102</v>
      </c>
      <c r="GX362" s="542" t="s">
        <v>102</v>
      </c>
      <c r="GY362" s="542" t="s">
        <v>102</v>
      </c>
      <c r="GZ362" s="542" t="s">
        <v>102</v>
      </c>
      <c r="HA362" s="542" t="s">
        <v>102</v>
      </c>
      <c r="HB362" s="542" t="s">
        <v>102</v>
      </c>
      <c r="HC362" s="511" t="str">
        <f t="shared" si="5"/>
        <v>2009-800213</v>
      </c>
    </row>
    <row r="363" spans="1:211" s="514" customFormat="1" ht="48" hidden="1" customHeight="1" x14ac:dyDescent="0.15">
      <c r="A363" s="511" t="s">
        <v>4791</v>
      </c>
      <c r="B363" s="512" t="s">
        <v>15553</v>
      </c>
      <c r="C363" s="513">
        <v>39902</v>
      </c>
      <c r="D363" s="512" t="s">
        <v>8419</v>
      </c>
      <c r="E363" s="512" t="s">
        <v>8498</v>
      </c>
      <c r="F363" s="512" t="s">
        <v>8421</v>
      </c>
      <c r="G363" s="513">
        <v>40315</v>
      </c>
      <c r="H363" s="512" t="s">
        <v>15554</v>
      </c>
      <c r="I363" s="512" t="s">
        <v>8682</v>
      </c>
      <c r="J363" s="513">
        <v>40275</v>
      </c>
      <c r="K363" s="512"/>
      <c r="L363" s="512"/>
      <c r="M363" s="512"/>
      <c r="N363" s="511"/>
      <c r="O363" s="511"/>
      <c r="P363" s="512"/>
      <c r="Q363" s="511"/>
      <c r="R363" s="511"/>
      <c r="S363" s="514" t="s">
        <v>15555</v>
      </c>
      <c r="T363" s="511">
        <v>2010</v>
      </c>
      <c r="U363" s="515" t="s">
        <v>13222</v>
      </c>
      <c r="V363" s="514">
        <v>183</v>
      </c>
      <c r="W363" s="514">
        <v>1</v>
      </c>
      <c r="X363" s="514">
        <v>1</v>
      </c>
      <c r="Y363" s="513">
        <v>38671</v>
      </c>
      <c r="Z363" s="512" t="s">
        <v>15556</v>
      </c>
      <c r="AA363" s="512" t="s">
        <v>15557</v>
      </c>
      <c r="AB363" s="513">
        <v>39653</v>
      </c>
      <c r="AC363" s="513">
        <v>39778</v>
      </c>
      <c r="AD363" s="512" t="s">
        <v>15558</v>
      </c>
      <c r="AE363" s="513">
        <v>39491</v>
      </c>
      <c r="AF363" s="512" t="s">
        <v>9163</v>
      </c>
      <c r="AG363" s="512" t="s">
        <v>15557</v>
      </c>
      <c r="AH363" s="516">
        <v>4187780</v>
      </c>
      <c r="AI363" s="513">
        <v>39710</v>
      </c>
      <c r="AJ363" s="513" t="s">
        <v>138</v>
      </c>
      <c r="AK363" s="511" t="s">
        <v>138</v>
      </c>
      <c r="AL363" s="513" t="s">
        <v>138</v>
      </c>
      <c r="AM363" s="511" t="s">
        <v>138</v>
      </c>
      <c r="AN363" s="511" t="s">
        <v>15559</v>
      </c>
      <c r="AO363" s="511" t="s">
        <v>15560</v>
      </c>
      <c r="AP363" s="511" t="s">
        <v>15561</v>
      </c>
      <c r="AQ363" s="511" t="s">
        <v>15562</v>
      </c>
      <c r="AR363" s="511" t="s">
        <v>15563</v>
      </c>
      <c r="AS363" s="511" t="s">
        <v>15564</v>
      </c>
      <c r="AT363" s="511" t="s">
        <v>15564</v>
      </c>
      <c r="AU363" s="511" t="s">
        <v>15565</v>
      </c>
      <c r="AV363" s="511" t="s">
        <v>15566</v>
      </c>
      <c r="AW363" s="511" t="s">
        <v>15567</v>
      </c>
      <c r="AX363" s="511" t="s">
        <v>15565</v>
      </c>
      <c r="AY363" s="511" t="s">
        <v>15568</v>
      </c>
      <c r="AZ363" s="511" t="s">
        <v>15569</v>
      </c>
      <c r="BA363" s="511" t="s">
        <v>15570</v>
      </c>
      <c r="BB363" s="511">
        <v>396020361</v>
      </c>
      <c r="BC363" s="512" t="s">
        <v>15571</v>
      </c>
      <c r="BD363" s="511" t="s">
        <v>15572</v>
      </c>
      <c r="BE363" s="511" t="s">
        <v>15573</v>
      </c>
      <c r="BF363" s="511" t="s">
        <v>15574</v>
      </c>
      <c r="BG363" s="511" t="s">
        <v>15575</v>
      </c>
      <c r="BH363" s="511" t="s">
        <v>8648</v>
      </c>
      <c r="BI363" s="511">
        <v>2</v>
      </c>
      <c r="BJ363" s="511">
        <v>26</v>
      </c>
      <c r="BK363" s="511" t="s">
        <v>138</v>
      </c>
      <c r="BL363" s="511" t="s">
        <v>138</v>
      </c>
      <c r="BM363" s="511" t="s">
        <v>15576</v>
      </c>
      <c r="BN363" s="511" t="s">
        <v>15577</v>
      </c>
      <c r="BO363" s="511" t="s">
        <v>9027</v>
      </c>
      <c r="BP363" s="513" t="s">
        <v>138</v>
      </c>
      <c r="BQ363" s="511" t="s">
        <v>138</v>
      </c>
      <c r="BR363" s="511" t="s">
        <v>8482</v>
      </c>
      <c r="BS363" s="511" t="s">
        <v>15578</v>
      </c>
      <c r="BT363" s="511" t="s">
        <v>15579</v>
      </c>
      <c r="BU363" s="511" t="s">
        <v>15553</v>
      </c>
      <c r="BV363" s="511" t="s">
        <v>138</v>
      </c>
      <c r="BW363" s="511">
        <v>1</v>
      </c>
      <c r="BX363" s="511" t="s">
        <v>15580</v>
      </c>
      <c r="BY363" s="511" t="s">
        <v>138</v>
      </c>
      <c r="BZ363" s="511">
        <v>9</v>
      </c>
      <c r="CA363" s="511" t="s">
        <v>15581</v>
      </c>
      <c r="CB363" s="511" t="s">
        <v>15582</v>
      </c>
      <c r="CC363" s="511" t="s">
        <v>15583</v>
      </c>
      <c r="CD363" s="511" t="s">
        <v>5655</v>
      </c>
      <c r="CE363" s="542" t="s">
        <v>15584</v>
      </c>
      <c r="CF363" s="542" t="s">
        <v>15585</v>
      </c>
      <c r="CG363" s="542" t="s">
        <v>102</v>
      </c>
      <c r="CH363" s="542" t="s">
        <v>102</v>
      </c>
      <c r="CI363" s="542" t="s">
        <v>102</v>
      </c>
      <c r="CJ363" s="542" t="s">
        <v>102</v>
      </c>
      <c r="CK363" s="542" t="s">
        <v>102</v>
      </c>
      <c r="CL363" s="542" t="s">
        <v>102</v>
      </c>
      <c r="CM363" s="542" t="s">
        <v>102</v>
      </c>
      <c r="CN363" s="542" t="s">
        <v>102</v>
      </c>
      <c r="CO363" s="542" t="s">
        <v>102</v>
      </c>
      <c r="CP363" s="542" t="s">
        <v>102</v>
      </c>
      <c r="CQ363" s="542" t="s">
        <v>102</v>
      </c>
      <c r="CR363" s="542" t="s">
        <v>102</v>
      </c>
      <c r="CS363" s="542" t="s">
        <v>102</v>
      </c>
      <c r="CT363" s="542" t="s">
        <v>102</v>
      </c>
      <c r="CU363" s="542" t="s">
        <v>102</v>
      </c>
      <c r="CV363" s="542" t="s">
        <v>102</v>
      </c>
      <c r="CW363" s="542" t="s">
        <v>102</v>
      </c>
      <c r="CX363" s="542" t="s">
        <v>102</v>
      </c>
      <c r="CY363" s="542" t="s">
        <v>102</v>
      </c>
      <c r="CZ363" s="542" t="s">
        <v>102</v>
      </c>
      <c r="DA363" s="542" t="s">
        <v>102</v>
      </c>
      <c r="DB363" s="542" t="s">
        <v>102</v>
      </c>
      <c r="DC363" s="542" t="s">
        <v>102</v>
      </c>
      <c r="DD363" s="542" t="s">
        <v>102</v>
      </c>
      <c r="DE363" s="542" t="s">
        <v>102</v>
      </c>
      <c r="DF363" s="542" t="s">
        <v>102</v>
      </c>
      <c r="DG363" s="542" t="s">
        <v>102</v>
      </c>
      <c r="DH363" s="542" t="s">
        <v>102</v>
      </c>
      <c r="DI363" s="542" t="s">
        <v>102</v>
      </c>
      <c r="DJ363" s="542" t="s">
        <v>102</v>
      </c>
      <c r="DK363" s="542" t="s">
        <v>102</v>
      </c>
      <c r="DL363" s="542" t="s">
        <v>102</v>
      </c>
      <c r="DM363" s="542" t="s">
        <v>102</v>
      </c>
      <c r="DN363" s="542" t="s">
        <v>102</v>
      </c>
      <c r="DO363" s="542" t="s">
        <v>102</v>
      </c>
      <c r="DP363" s="542" t="s">
        <v>102</v>
      </c>
      <c r="DQ363" s="542" t="s">
        <v>102</v>
      </c>
      <c r="DR363" s="542" t="s">
        <v>102</v>
      </c>
      <c r="DS363" s="542" t="s">
        <v>102</v>
      </c>
      <c r="DT363" s="542" t="s">
        <v>102</v>
      </c>
      <c r="DU363" s="542" t="s">
        <v>102</v>
      </c>
      <c r="DV363" s="542" t="s">
        <v>102</v>
      </c>
      <c r="DW363" s="542" t="s">
        <v>102</v>
      </c>
      <c r="DX363" s="542" t="s">
        <v>102</v>
      </c>
      <c r="DY363" s="542" t="s">
        <v>102</v>
      </c>
      <c r="DZ363" s="542" t="s">
        <v>102</v>
      </c>
      <c r="EA363" s="542" t="s">
        <v>102</v>
      </c>
      <c r="EB363" s="542" t="s">
        <v>102</v>
      </c>
      <c r="EC363" s="542" t="s">
        <v>102</v>
      </c>
      <c r="ED363" s="542" t="s">
        <v>102</v>
      </c>
      <c r="EE363" s="542" t="s">
        <v>102</v>
      </c>
      <c r="EF363" s="542" t="s">
        <v>102</v>
      </c>
      <c r="EG363" s="542" t="s">
        <v>102</v>
      </c>
      <c r="EH363" s="542" t="s">
        <v>102</v>
      </c>
      <c r="EI363" s="542" t="s">
        <v>102</v>
      </c>
      <c r="EJ363" s="542" t="s">
        <v>102</v>
      </c>
      <c r="EK363" s="542" t="s">
        <v>102</v>
      </c>
      <c r="EL363" s="542" t="s">
        <v>102</v>
      </c>
      <c r="EM363" s="542" t="s">
        <v>102</v>
      </c>
      <c r="EN363" s="542" t="s">
        <v>102</v>
      </c>
      <c r="EO363" s="542" t="s">
        <v>102</v>
      </c>
      <c r="EP363" s="542" t="s">
        <v>102</v>
      </c>
      <c r="EQ363" s="542" t="s">
        <v>102</v>
      </c>
      <c r="ER363" s="542" t="s">
        <v>102</v>
      </c>
      <c r="ES363" s="542" t="s">
        <v>102</v>
      </c>
      <c r="ET363" s="542" t="s">
        <v>102</v>
      </c>
      <c r="EU363" s="542" t="s">
        <v>102</v>
      </c>
      <c r="EV363" s="542" t="s">
        <v>102</v>
      </c>
      <c r="EW363" s="542" t="s">
        <v>102</v>
      </c>
      <c r="EX363" s="542" t="s">
        <v>102</v>
      </c>
      <c r="EY363" s="542" t="s">
        <v>102</v>
      </c>
      <c r="EZ363" s="542" t="s">
        <v>102</v>
      </c>
      <c r="FA363" s="542" t="s">
        <v>102</v>
      </c>
      <c r="FB363" s="542" t="s">
        <v>102</v>
      </c>
      <c r="FC363" s="542" t="s">
        <v>102</v>
      </c>
      <c r="FD363" s="542" t="s">
        <v>102</v>
      </c>
      <c r="FE363" s="542" t="s">
        <v>102</v>
      </c>
      <c r="FF363" s="542" t="s">
        <v>102</v>
      </c>
      <c r="FG363" s="542" t="s">
        <v>102</v>
      </c>
      <c r="FH363" s="542" t="s">
        <v>102</v>
      </c>
      <c r="FI363" s="542" t="s">
        <v>102</v>
      </c>
      <c r="FJ363" s="542" t="s">
        <v>102</v>
      </c>
      <c r="FK363" s="542" t="s">
        <v>102</v>
      </c>
      <c r="FL363" s="542" t="s">
        <v>102</v>
      </c>
      <c r="FM363" s="542" t="s">
        <v>102</v>
      </c>
      <c r="FN363" s="542" t="s">
        <v>102</v>
      </c>
      <c r="FO363" s="542" t="s">
        <v>102</v>
      </c>
      <c r="FP363" s="542" t="s">
        <v>102</v>
      </c>
      <c r="FQ363" s="542" t="s">
        <v>102</v>
      </c>
      <c r="FR363" s="542" t="s">
        <v>102</v>
      </c>
      <c r="FS363" s="542" t="s">
        <v>102</v>
      </c>
      <c r="FT363" s="542" t="s">
        <v>102</v>
      </c>
      <c r="FU363" s="542" t="s">
        <v>102</v>
      </c>
      <c r="FV363" s="542" t="s">
        <v>102</v>
      </c>
      <c r="FW363" s="542" t="s">
        <v>102</v>
      </c>
      <c r="FX363" s="542" t="s">
        <v>102</v>
      </c>
      <c r="FY363" s="542" t="s">
        <v>102</v>
      </c>
      <c r="FZ363" s="542" t="s">
        <v>102</v>
      </c>
      <c r="GA363" s="542" t="s">
        <v>102</v>
      </c>
      <c r="GB363" s="542" t="s">
        <v>102</v>
      </c>
      <c r="GC363" s="542" t="s">
        <v>102</v>
      </c>
      <c r="GD363" s="542" t="s">
        <v>102</v>
      </c>
      <c r="GE363" s="542" t="s">
        <v>102</v>
      </c>
      <c r="GF363" s="542" t="s">
        <v>102</v>
      </c>
      <c r="GG363" s="542" t="s">
        <v>102</v>
      </c>
      <c r="GH363" s="542" t="s">
        <v>102</v>
      </c>
      <c r="GI363" s="542" t="s">
        <v>102</v>
      </c>
      <c r="GJ363" s="542" t="s">
        <v>102</v>
      </c>
      <c r="GK363" s="542" t="s">
        <v>102</v>
      </c>
      <c r="GL363" s="542" t="s">
        <v>102</v>
      </c>
      <c r="GM363" s="542" t="s">
        <v>102</v>
      </c>
      <c r="GN363" s="542" t="s">
        <v>102</v>
      </c>
      <c r="GO363" s="542" t="s">
        <v>102</v>
      </c>
      <c r="GP363" s="542" t="s">
        <v>102</v>
      </c>
      <c r="GQ363" s="542" t="s">
        <v>102</v>
      </c>
      <c r="GR363" s="542" t="s">
        <v>102</v>
      </c>
      <c r="GS363" s="542" t="s">
        <v>102</v>
      </c>
      <c r="GT363" s="542" t="s">
        <v>102</v>
      </c>
      <c r="GU363" s="542" t="s">
        <v>102</v>
      </c>
      <c r="GV363" s="542" t="s">
        <v>102</v>
      </c>
      <c r="GW363" s="542" t="s">
        <v>102</v>
      </c>
      <c r="GX363" s="542" t="s">
        <v>102</v>
      </c>
      <c r="GY363" s="542" t="s">
        <v>102</v>
      </c>
      <c r="GZ363" s="542" t="s">
        <v>102</v>
      </c>
      <c r="HA363" s="542" t="s">
        <v>102</v>
      </c>
      <c r="HB363" s="542" t="s">
        <v>102</v>
      </c>
      <c r="HC363" s="511" t="str">
        <f t="shared" si="5"/>
        <v>2009-800068</v>
      </c>
    </row>
    <row r="364" spans="1:211" s="514" customFormat="1" ht="48" hidden="1" customHeight="1" x14ac:dyDescent="0.15">
      <c r="A364" s="511" t="s">
        <v>4798</v>
      </c>
      <c r="B364" s="512" t="s">
        <v>15586</v>
      </c>
      <c r="C364" s="513">
        <v>40374</v>
      </c>
      <c r="D364" s="512" t="s">
        <v>8419</v>
      </c>
      <c r="E364" s="512" t="s">
        <v>8498</v>
      </c>
      <c r="F364" s="512" t="s">
        <v>8421</v>
      </c>
      <c r="G364" s="513">
        <v>40665</v>
      </c>
      <c r="H364" s="512" t="s">
        <v>15587</v>
      </c>
      <c r="I364" s="512" t="s">
        <v>8682</v>
      </c>
      <c r="J364" s="513">
        <v>40625</v>
      </c>
      <c r="K364" s="512"/>
      <c r="L364" s="512"/>
      <c r="M364" s="512"/>
      <c r="N364" s="511"/>
      <c r="O364" s="511"/>
      <c r="P364" s="512"/>
      <c r="Q364" s="511"/>
      <c r="R364" s="511"/>
      <c r="S364" s="514" t="s">
        <v>15588</v>
      </c>
      <c r="T364" s="511">
        <v>2011</v>
      </c>
      <c r="U364" s="515" t="s">
        <v>13379</v>
      </c>
      <c r="V364" s="514">
        <v>184</v>
      </c>
      <c r="W364" s="514">
        <v>1</v>
      </c>
      <c r="X364" s="514">
        <v>1</v>
      </c>
      <c r="Y364" s="513">
        <v>39493</v>
      </c>
      <c r="Z364" s="512" t="s">
        <v>15589</v>
      </c>
      <c r="AA364" s="512" t="s">
        <v>15590</v>
      </c>
      <c r="AB364" s="513">
        <v>39947</v>
      </c>
      <c r="AC364" s="513">
        <v>40373</v>
      </c>
      <c r="AD364" s="512" t="s">
        <v>15591</v>
      </c>
      <c r="AE364" s="513">
        <v>40022</v>
      </c>
      <c r="AF364" s="512" t="s">
        <v>9163</v>
      </c>
      <c r="AG364" s="512" t="s">
        <v>15590</v>
      </c>
      <c r="AH364" s="516">
        <v>4501035</v>
      </c>
      <c r="AI364" s="513">
        <v>40298</v>
      </c>
      <c r="AJ364" s="513" t="s">
        <v>138</v>
      </c>
      <c r="AK364" s="511" t="s">
        <v>138</v>
      </c>
      <c r="AL364" s="513" t="s">
        <v>138</v>
      </c>
      <c r="AM364" s="511" t="s">
        <v>138</v>
      </c>
      <c r="AN364" s="511" t="s">
        <v>15592</v>
      </c>
      <c r="AO364" s="511" t="s">
        <v>1272</v>
      </c>
      <c r="AP364" s="511" t="s">
        <v>1272</v>
      </c>
      <c r="AQ364" s="511" t="s">
        <v>15593</v>
      </c>
      <c r="AR364" s="511" t="s">
        <v>15593</v>
      </c>
      <c r="AS364" s="511" t="s">
        <v>1273</v>
      </c>
      <c r="AT364" s="511" t="s">
        <v>1273</v>
      </c>
      <c r="AU364" s="511" t="s">
        <v>1273</v>
      </c>
      <c r="AV364" s="511" t="s">
        <v>15594</v>
      </c>
      <c r="AW364" s="511" t="s">
        <v>1273</v>
      </c>
      <c r="AX364" s="511" t="s">
        <v>1273</v>
      </c>
      <c r="AY364" s="511" t="s">
        <v>1274</v>
      </c>
      <c r="AZ364" s="511" t="s">
        <v>1274</v>
      </c>
      <c r="BA364" s="511" t="s">
        <v>1275</v>
      </c>
      <c r="BB364" s="511">
        <v>227009</v>
      </c>
      <c r="BC364" s="512" t="s">
        <v>1269</v>
      </c>
      <c r="BD364" s="511" t="s">
        <v>1270</v>
      </c>
      <c r="BE364" s="511" t="s">
        <v>15595</v>
      </c>
      <c r="BF364" s="511" t="s">
        <v>15596</v>
      </c>
      <c r="BG364" s="511" t="s">
        <v>15597</v>
      </c>
      <c r="BH364" s="511" t="s">
        <v>8648</v>
      </c>
      <c r="BI364" s="511">
        <v>6</v>
      </c>
      <c r="BJ364" s="511">
        <v>9</v>
      </c>
      <c r="BK364" s="511" t="s">
        <v>15598</v>
      </c>
      <c r="BL364" s="511" t="s">
        <v>138</v>
      </c>
      <c r="BM364" s="511" t="s">
        <v>15599</v>
      </c>
      <c r="BN364" s="511" t="s">
        <v>138</v>
      </c>
      <c r="BO364" s="511" t="s">
        <v>9027</v>
      </c>
      <c r="BP364" s="513">
        <v>39358</v>
      </c>
      <c r="BQ364" s="511" t="s">
        <v>138</v>
      </c>
      <c r="BR364" s="511" t="s">
        <v>8482</v>
      </c>
      <c r="BS364" s="511" t="s">
        <v>15600</v>
      </c>
      <c r="BT364" s="511" t="s">
        <v>1271</v>
      </c>
      <c r="BU364" s="511" t="s">
        <v>15586</v>
      </c>
      <c r="BV364" s="511" t="s">
        <v>138</v>
      </c>
      <c r="BW364" s="511">
        <v>1</v>
      </c>
      <c r="BX364" s="511" t="s">
        <v>15601</v>
      </c>
      <c r="BY364" s="511" t="s">
        <v>15602</v>
      </c>
      <c r="BZ364" s="511">
        <v>36</v>
      </c>
      <c r="CA364" s="511" t="s">
        <v>15603</v>
      </c>
      <c r="CB364" s="511" t="s">
        <v>15604</v>
      </c>
      <c r="CC364" s="511" t="s">
        <v>15605</v>
      </c>
      <c r="CD364" s="511" t="s">
        <v>5661</v>
      </c>
      <c r="CE364" s="542" t="s">
        <v>15606</v>
      </c>
      <c r="CF364" s="542" t="s">
        <v>15607</v>
      </c>
      <c r="CG364" s="542" t="s">
        <v>15608</v>
      </c>
      <c r="CH364" s="542" t="s">
        <v>15609</v>
      </c>
      <c r="CI364" s="542" t="s">
        <v>15610</v>
      </c>
      <c r="CJ364" s="542" t="s">
        <v>15611</v>
      </c>
      <c r="CK364" s="542" t="s">
        <v>15612</v>
      </c>
      <c r="CL364" s="542" t="s">
        <v>15613</v>
      </c>
      <c r="CM364" s="542" t="s">
        <v>15614</v>
      </c>
      <c r="CN364" s="542" t="s">
        <v>15615</v>
      </c>
      <c r="CO364" s="542" t="s">
        <v>15616</v>
      </c>
      <c r="CP364" s="542" t="s">
        <v>15617</v>
      </c>
      <c r="CQ364" s="542" t="s">
        <v>15618</v>
      </c>
      <c r="CR364" s="542" t="s">
        <v>15619</v>
      </c>
      <c r="CS364" s="542" t="s">
        <v>15620</v>
      </c>
      <c r="CT364" s="542" t="s">
        <v>15621</v>
      </c>
      <c r="CU364" s="542" t="s">
        <v>15622</v>
      </c>
      <c r="CV364" s="542" t="s">
        <v>15623</v>
      </c>
      <c r="CW364" s="542" t="s">
        <v>15624</v>
      </c>
      <c r="CX364" s="542" t="s">
        <v>15625</v>
      </c>
      <c r="CY364" s="542" t="s">
        <v>15626</v>
      </c>
      <c r="CZ364" s="542" t="s">
        <v>102</v>
      </c>
      <c r="DA364" s="542" t="s">
        <v>102</v>
      </c>
      <c r="DB364" s="542" t="s">
        <v>102</v>
      </c>
      <c r="DC364" s="542" t="s">
        <v>102</v>
      </c>
      <c r="DD364" s="542" t="s">
        <v>102</v>
      </c>
      <c r="DE364" s="542" t="s">
        <v>102</v>
      </c>
      <c r="DF364" s="542" t="s">
        <v>102</v>
      </c>
      <c r="DG364" s="542" t="s">
        <v>102</v>
      </c>
      <c r="DH364" s="542" t="s">
        <v>102</v>
      </c>
      <c r="DI364" s="542" t="s">
        <v>102</v>
      </c>
      <c r="DJ364" s="542" t="s">
        <v>102</v>
      </c>
      <c r="DK364" s="542" t="s">
        <v>102</v>
      </c>
      <c r="DL364" s="542" t="s">
        <v>102</v>
      </c>
      <c r="DM364" s="542" t="s">
        <v>102</v>
      </c>
      <c r="DN364" s="542" t="s">
        <v>102</v>
      </c>
      <c r="DO364" s="542" t="s">
        <v>102</v>
      </c>
      <c r="DP364" s="542" t="s">
        <v>102</v>
      </c>
      <c r="DQ364" s="542" t="s">
        <v>102</v>
      </c>
      <c r="DR364" s="542" t="s">
        <v>102</v>
      </c>
      <c r="DS364" s="542" t="s">
        <v>102</v>
      </c>
      <c r="DT364" s="542" t="s">
        <v>102</v>
      </c>
      <c r="DU364" s="542" t="s">
        <v>102</v>
      </c>
      <c r="DV364" s="542" t="s">
        <v>102</v>
      </c>
      <c r="DW364" s="542" t="s">
        <v>102</v>
      </c>
      <c r="DX364" s="542" t="s">
        <v>102</v>
      </c>
      <c r="DY364" s="542" t="s">
        <v>102</v>
      </c>
      <c r="DZ364" s="542" t="s">
        <v>102</v>
      </c>
      <c r="EA364" s="542" t="s">
        <v>102</v>
      </c>
      <c r="EB364" s="542" t="s">
        <v>102</v>
      </c>
      <c r="EC364" s="542" t="s">
        <v>102</v>
      </c>
      <c r="ED364" s="542" t="s">
        <v>102</v>
      </c>
      <c r="EE364" s="542" t="s">
        <v>102</v>
      </c>
      <c r="EF364" s="542" t="s">
        <v>102</v>
      </c>
      <c r="EG364" s="542" t="s">
        <v>102</v>
      </c>
      <c r="EH364" s="542" t="s">
        <v>102</v>
      </c>
      <c r="EI364" s="542" t="s">
        <v>102</v>
      </c>
      <c r="EJ364" s="542" t="s">
        <v>102</v>
      </c>
      <c r="EK364" s="542" t="s">
        <v>102</v>
      </c>
      <c r="EL364" s="542" t="s">
        <v>102</v>
      </c>
      <c r="EM364" s="542" t="s">
        <v>102</v>
      </c>
      <c r="EN364" s="542" t="s">
        <v>102</v>
      </c>
      <c r="EO364" s="542" t="s">
        <v>102</v>
      </c>
      <c r="EP364" s="542" t="s">
        <v>102</v>
      </c>
      <c r="EQ364" s="542" t="s">
        <v>102</v>
      </c>
      <c r="ER364" s="542" t="s">
        <v>102</v>
      </c>
      <c r="ES364" s="542" t="s">
        <v>102</v>
      </c>
      <c r="ET364" s="542" t="s">
        <v>102</v>
      </c>
      <c r="EU364" s="542" t="s">
        <v>102</v>
      </c>
      <c r="EV364" s="542" t="s">
        <v>102</v>
      </c>
      <c r="EW364" s="542" t="s">
        <v>102</v>
      </c>
      <c r="EX364" s="542" t="s">
        <v>102</v>
      </c>
      <c r="EY364" s="542" t="s">
        <v>102</v>
      </c>
      <c r="EZ364" s="542" t="s">
        <v>102</v>
      </c>
      <c r="FA364" s="542" t="s">
        <v>102</v>
      </c>
      <c r="FB364" s="542" t="s">
        <v>102</v>
      </c>
      <c r="FC364" s="542" t="s">
        <v>102</v>
      </c>
      <c r="FD364" s="542" t="s">
        <v>102</v>
      </c>
      <c r="FE364" s="542" t="s">
        <v>102</v>
      </c>
      <c r="FF364" s="542" t="s">
        <v>102</v>
      </c>
      <c r="FG364" s="542" t="s">
        <v>102</v>
      </c>
      <c r="FH364" s="542" t="s">
        <v>102</v>
      </c>
      <c r="FI364" s="542" t="s">
        <v>102</v>
      </c>
      <c r="FJ364" s="542" t="s">
        <v>102</v>
      </c>
      <c r="FK364" s="542" t="s">
        <v>102</v>
      </c>
      <c r="FL364" s="542" t="s">
        <v>102</v>
      </c>
      <c r="FM364" s="542" t="s">
        <v>102</v>
      </c>
      <c r="FN364" s="542" t="s">
        <v>102</v>
      </c>
      <c r="FO364" s="542" t="s">
        <v>102</v>
      </c>
      <c r="FP364" s="542" t="s">
        <v>102</v>
      </c>
      <c r="FQ364" s="542" t="s">
        <v>102</v>
      </c>
      <c r="FR364" s="542" t="s">
        <v>102</v>
      </c>
      <c r="FS364" s="542" t="s">
        <v>102</v>
      </c>
      <c r="FT364" s="542" t="s">
        <v>102</v>
      </c>
      <c r="FU364" s="542" t="s">
        <v>102</v>
      </c>
      <c r="FV364" s="542" t="s">
        <v>102</v>
      </c>
      <c r="FW364" s="542" t="s">
        <v>102</v>
      </c>
      <c r="FX364" s="542" t="s">
        <v>102</v>
      </c>
      <c r="FY364" s="542" t="s">
        <v>102</v>
      </c>
      <c r="FZ364" s="542" t="s">
        <v>102</v>
      </c>
      <c r="GA364" s="542" t="s">
        <v>102</v>
      </c>
      <c r="GB364" s="542" t="s">
        <v>102</v>
      </c>
      <c r="GC364" s="542" t="s">
        <v>102</v>
      </c>
      <c r="GD364" s="542" t="s">
        <v>102</v>
      </c>
      <c r="GE364" s="542" t="s">
        <v>102</v>
      </c>
      <c r="GF364" s="542" t="s">
        <v>102</v>
      </c>
      <c r="GG364" s="542" t="s">
        <v>102</v>
      </c>
      <c r="GH364" s="542" t="s">
        <v>102</v>
      </c>
      <c r="GI364" s="542" t="s">
        <v>102</v>
      </c>
      <c r="GJ364" s="542" t="s">
        <v>102</v>
      </c>
      <c r="GK364" s="542" t="s">
        <v>102</v>
      </c>
      <c r="GL364" s="542" t="s">
        <v>102</v>
      </c>
      <c r="GM364" s="542" t="s">
        <v>102</v>
      </c>
      <c r="GN364" s="542" t="s">
        <v>102</v>
      </c>
      <c r="GO364" s="542" t="s">
        <v>102</v>
      </c>
      <c r="GP364" s="542" t="s">
        <v>102</v>
      </c>
      <c r="GQ364" s="542" t="s">
        <v>102</v>
      </c>
      <c r="GR364" s="542" t="s">
        <v>102</v>
      </c>
      <c r="GS364" s="542" t="s">
        <v>102</v>
      </c>
      <c r="GT364" s="542" t="s">
        <v>102</v>
      </c>
      <c r="GU364" s="542" t="s">
        <v>102</v>
      </c>
      <c r="GV364" s="542" t="s">
        <v>102</v>
      </c>
      <c r="GW364" s="542" t="s">
        <v>102</v>
      </c>
      <c r="GX364" s="542" t="s">
        <v>102</v>
      </c>
      <c r="GY364" s="542" t="s">
        <v>102</v>
      </c>
      <c r="GZ364" s="542" t="s">
        <v>102</v>
      </c>
      <c r="HA364" s="542" t="s">
        <v>102</v>
      </c>
      <c r="HB364" s="542" t="s">
        <v>102</v>
      </c>
      <c r="HC364" s="511" t="str">
        <f t="shared" si="5"/>
        <v>2010-800121</v>
      </c>
    </row>
    <row r="365" spans="1:211" s="514" customFormat="1" ht="48" hidden="1" customHeight="1" x14ac:dyDescent="0.15">
      <c r="A365" s="514" t="s">
        <v>4803</v>
      </c>
      <c r="B365" s="519" t="s">
        <v>15627</v>
      </c>
      <c r="C365" s="513">
        <v>40638</v>
      </c>
      <c r="D365" s="519" t="s">
        <v>8419</v>
      </c>
      <c r="E365" s="519" t="s">
        <v>8498</v>
      </c>
      <c r="F365" s="519" t="s">
        <v>8421</v>
      </c>
      <c r="G365" s="513">
        <v>40931</v>
      </c>
      <c r="H365" s="519" t="s">
        <v>15628</v>
      </c>
      <c r="I365" s="519" t="s">
        <v>8500</v>
      </c>
      <c r="J365" s="513">
        <v>40891</v>
      </c>
      <c r="K365" s="519"/>
      <c r="L365" s="519"/>
      <c r="M365" s="519"/>
      <c r="N365" s="513"/>
      <c r="O365" s="513"/>
      <c r="P365" s="519"/>
      <c r="Q365" s="513"/>
      <c r="R365" s="513"/>
      <c r="S365" s="514" t="s">
        <v>15629</v>
      </c>
      <c r="T365" s="514">
        <v>2012</v>
      </c>
      <c r="U365" s="515" t="s">
        <v>13222</v>
      </c>
      <c r="V365" s="514">
        <v>185</v>
      </c>
      <c r="W365" s="514">
        <v>1</v>
      </c>
      <c r="X365" s="514">
        <v>1</v>
      </c>
      <c r="Y365" s="513">
        <v>39519</v>
      </c>
      <c r="Z365" s="512" t="s">
        <v>15630</v>
      </c>
      <c r="AA365" s="512" t="s">
        <v>15631</v>
      </c>
      <c r="AB365" s="513">
        <v>40080</v>
      </c>
      <c r="AC365" s="513">
        <v>40219</v>
      </c>
      <c r="AD365" s="512" t="s">
        <v>15632</v>
      </c>
      <c r="AE365" s="513">
        <v>39751</v>
      </c>
      <c r="AF365" s="512" t="s">
        <v>9163</v>
      </c>
      <c r="AG365" s="512" t="s">
        <v>15631</v>
      </c>
      <c r="AH365" s="516">
        <v>4413974</v>
      </c>
      <c r="AI365" s="513">
        <v>40144</v>
      </c>
      <c r="AJ365" s="513" t="s">
        <v>138</v>
      </c>
      <c r="AK365" s="511" t="s">
        <v>138</v>
      </c>
      <c r="AL365" s="513" t="s">
        <v>138</v>
      </c>
      <c r="AM365" s="511" t="s">
        <v>138</v>
      </c>
      <c r="AN365" s="511" t="s">
        <v>15633</v>
      </c>
      <c r="AO365" s="511" t="s">
        <v>2517</v>
      </c>
      <c r="AP365" s="511" t="s">
        <v>15634</v>
      </c>
      <c r="AQ365" s="511" t="s">
        <v>15635</v>
      </c>
      <c r="AR365" s="511" t="s">
        <v>15636</v>
      </c>
      <c r="AS365" s="511" t="s">
        <v>2518</v>
      </c>
      <c r="AT365" s="511" t="s">
        <v>2518</v>
      </c>
      <c r="AU365" s="511" t="s">
        <v>15637</v>
      </c>
      <c r="AV365" s="511" t="s">
        <v>15638</v>
      </c>
      <c r="AW365" s="511" t="s">
        <v>2518</v>
      </c>
      <c r="AX365" s="511" t="s">
        <v>15637</v>
      </c>
      <c r="AY365" s="511" t="s">
        <v>2519</v>
      </c>
      <c r="AZ365" s="511" t="s">
        <v>2519</v>
      </c>
      <c r="BA365" s="511" t="s">
        <v>2520</v>
      </c>
      <c r="BB365" s="511">
        <v>593079944</v>
      </c>
      <c r="BC365" s="512" t="s">
        <v>2514</v>
      </c>
      <c r="BD365" s="511" t="s">
        <v>2515</v>
      </c>
      <c r="BE365" s="511" t="s">
        <v>15639</v>
      </c>
      <c r="BF365" s="511" t="s">
        <v>2513</v>
      </c>
      <c r="BG365" s="511" t="s">
        <v>15640</v>
      </c>
      <c r="BH365" s="511" t="s">
        <v>8648</v>
      </c>
      <c r="BI365" s="511">
        <v>1</v>
      </c>
      <c r="BJ365" s="511">
        <v>6</v>
      </c>
      <c r="BK365" s="511" t="s">
        <v>138</v>
      </c>
      <c r="BL365" s="511" t="s">
        <v>138</v>
      </c>
      <c r="BM365" s="511" t="s">
        <v>15641</v>
      </c>
      <c r="BN365" s="511" t="s">
        <v>138</v>
      </c>
      <c r="BO365" s="511" t="s">
        <v>9027</v>
      </c>
      <c r="BP365" s="513" t="s">
        <v>138</v>
      </c>
      <c r="BQ365" s="511" t="s">
        <v>138</v>
      </c>
      <c r="BR365" s="511" t="s">
        <v>8482</v>
      </c>
      <c r="BS365" s="511" t="s">
        <v>15642</v>
      </c>
      <c r="BT365" s="511" t="s">
        <v>2516</v>
      </c>
      <c r="BU365" s="511" t="s">
        <v>15627</v>
      </c>
      <c r="BV365" s="511" t="s">
        <v>138</v>
      </c>
      <c r="BW365" s="511">
        <v>1</v>
      </c>
      <c r="BX365" s="511" t="s">
        <v>15643</v>
      </c>
      <c r="BY365" s="511" t="s">
        <v>138</v>
      </c>
      <c r="BZ365" s="511">
        <v>19</v>
      </c>
      <c r="CA365" s="511" t="s">
        <v>15644</v>
      </c>
      <c r="CB365" s="511" t="s">
        <v>15645</v>
      </c>
      <c r="CC365" s="511" t="s">
        <v>138</v>
      </c>
      <c r="CD365" s="511" t="s">
        <v>5665</v>
      </c>
      <c r="CE365" s="542" t="s">
        <v>15646</v>
      </c>
      <c r="CF365" s="542" t="s">
        <v>15646</v>
      </c>
      <c r="CG365" s="542" t="s">
        <v>15647</v>
      </c>
      <c r="CH365" s="542" t="s">
        <v>15648</v>
      </c>
      <c r="CI365" s="542" t="s">
        <v>15649</v>
      </c>
      <c r="CJ365" s="542" t="s">
        <v>15650</v>
      </c>
      <c r="CK365" s="542" t="s">
        <v>15651</v>
      </c>
      <c r="CL365" s="542" t="s">
        <v>15652</v>
      </c>
      <c r="CM365" s="542" t="s">
        <v>15653</v>
      </c>
      <c r="CN365" s="542" t="s">
        <v>15654</v>
      </c>
      <c r="CO365" s="542" t="s">
        <v>15655</v>
      </c>
      <c r="CP365" s="542" t="s">
        <v>15656</v>
      </c>
      <c r="CQ365" s="542" t="s">
        <v>102</v>
      </c>
      <c r="CR365" s="542" t="s">
        <v>102</v>
      </c>
      <c r="CS365" s="542" t="s">
        <v>102</v>
      </c>
      <c r="CT365" s="542" t="s">
        <v>102</v>
      </c>
      <c r="CU365" s="542" t="s">
        <v>102</v>
      </c>
      <c r="CV365" s="542" t="s">
        <v>102</v>
      </c>
      <c r="CW365" s="542" t="s">
        <v>102</v>
      </c>
      <c r="CX365" s="542" t="s">
        <v>102</v>
      </c>
      <c r="CY365" s="542" t="s">
        <v>102</v>
      </c>
      <c r="CZ365" s="542" t="s">
        <v>102</v>
      </c>
      <c r="DA365" s="542" t="s">
        <v>102</v>
      </c>
      <c r="DB365" s="542" t="s">
        <v>102</v>
      </c>
      <c r="DC365" s="542" t="s">
        <v>102</v>
      </c>
      <c r="DD365" s="542" t="s">
        <v>102</v>
      </c>
      <c r="DE365" s="542" t="s">
        <v>102</v>
      </c>
      <c r="DF365" s="542" t="s">
        <v>102</v>
      </c>
      <c r="DG365" s="542" t="s">
        <v>102</v>
      </c>
      <c r="DH365" s="542" t="s">
        <v>102</v>
      </c>
      <c r="DI365" s="542" t="s">
        <v>102</v>
      </c>
      <c r="DJ365" s="542" t="s">
        <v>102</v>
      </c>
      <c r="DK365" s="542" t="s">
        <v>102</v>
      </c>
      <c r="DL365" s="542" t="s">
        <v>102</v>
      </c>
      <c r="DM365" s="542" t="s">
        <v>102</v>
      </c>
      <c r="DN365" s="542" t="s">
        <v>102</v>
      </c>
      <c r="DO365" s="542" t="s">
        <v>102</v>
      </c>
      <c r="DP365" s="542" t="s">
        <v>102</v>
      </c>
      <c r="DQ365" s="542" t="s">
        <v>102</v>
      </c>
      <c r="DR365" s="542" t="s">
        <v>102</v>
      </c>
      <c r="DS365" s="542" t="s">
        <v>102</v>
      </c>
      <c r="DT365" s="542" t="s">
        <v>102</v>
      </c>
      <c r="DU365" s="542" t="s">
        <v>102</v>
      </c>
      <c r="DV365" s="542" t="s">
        <v>102</v>
      </c>
      <c r="DW365" s="542" t="s">
        <v>102</v>
      </c>
      <c r="DX365" s="542" t="s">
        <v>102</v>
      </c>
      <c r="DY365" s="542" t="s">
        <v>102</v>
      </c>
      <c r="DZ365" s="542" t="s">
        <v>102</v>
      </c>
      <c r="EA365" s="542" t="s">
        <v>102</v>
      </c>
      <c r="EB365" s="542" t="s">
        <v>102</v>
      </c>
      <c r="EC365" s="542" t="s">
        <v>102</v>
      </c>
      <c r="ED365" s="542" t="s">
        <v>102</v>
      </c>
      <c r="EE365" s="542" t="s">
        <v>102</v>
      </c>
      <c r="EF365" s="542" t="s">
        <v>102</v>
      </c>
      <c r="EG365" s="542" t="s">
        <v>102</v>
      </c>
      <c r="EH365" s="542" t="s">
        <v>102</v>
      </c>
      <c r="EI365" s="542" t="s">
        <v>102</v>
      </c>
      <c r="EJ365" s="542" t="s">
        <v>102</v>
      </c>
      <c r="EK365" s="542" t="s">
        <v>102</v>
      </c>
      <c r="EL365" s="542" t="s">
        <v>102</v>
      </c>
      <c r="EM365" s="542" t="s">
        <v>102</v>
      </c>
      <c r="EN365" s="542" t="s">
        <v>102</v>
      </c>
      <c r="EO365" s="542" t="s">
        <v>102</v>
      </c>
      <c r="EP365" s="542" t="s">
        <v>102</v>
      </c>
      <c r="EQ365" s="542" t="s">
        <v>102</v>
      </c>
      <c r="ER365" s="542" t="s">
        <v>102</v>
      </c>
      <c r="ES365" s="542" t="s">
        <v>102</v>
      </c>
      <c r="ET365" s="542" t="s">
        <v>102</v>
      </c>
      <c r="EU365" s="542" t="s">
        <v>102</v>
      </c>
      <c r="EV365" s="542" t="s">
        <v>102</v>
      </c>
      <c r="EW365" s="542" t="s">
        <v>102</v>
      </c>
      <c r="EX365" s="542" t="s">
        <v>102</v>
      </c>
      <c r="EY365" s="542" t="s">
        <v>102</v>
      </c>
      <c r="EZ365" s="542" t="s">
        <v>102</v>
      </c>
      <c r="FA365" s="542" t="s">
        <v>102</v>
      </c>
      <c r="FB365" s="542" t="s">
        <v>102</v>
      </c>
      <c r="FC365" s="542" t="s">
        <v>102</v>
      </c>
      <c r="FD365" s="542" t="s">
        <v>102</v>
      </c>
      <c r="FE365" s="542" t="s">
        <v>102</v>
      </c>
      <c r="FF365" s="542" t="s">
        <v>102</v>
      </c>
      <c r="FG365" s="542" t="s">
        <v>102</v>
      </c>
      <c r="FH365" s="542" t="s">
        <v>102</v>
      </c>
      <c r="FI365" s="542" t="s">
        <v>102</v>
      </c>
      <c r="FJ365" s="542" t="s">
        <v>102</v>
      </c>
      <c r="FK365" s="542" t="s">
        <v>102</v>
      </c>
      <c r="FL365" s="542" t="s">
        <v>102</v>
      </c>
      <c r="FM365" s="542" t="s">
        <v>102</v>
      </c>
      <c r="FN365" s="542" t="s">
        <v>102</v>
      </c>
      <c r="FO365" s="542" t="s">
        <v>102</v>
      </c>
      <c r="FP365" s="542" t="s">
        <v>102</v>
      </c>
      <c r="FQ365" s="542" t="s">
        <v>102</v>
      </c>
      <c r="FR365" s="542" t="s">
        <v>102</v>
      </c>
      <c r="FS365" s="542" t="s">
        <v>102</v>
      </c>
      <c r="FT365" s="542" t="s">
        <v>102</v>
      </c>
      <c r="FU365" s="542" t="s">
        <v>102</v>
      </c>
      <c r="FV365" s="542" t="s">
        <v>102</v>
      </c>
      <c r="FW365" s="542" t="s">
        <v>102</v>
      </c>
      <c r="FX365" s="542" t="s">
        <v>102</v>
      </c>
      <c r="FY365" s="542" t="s">
        <v>102</v>
      </c>
      <c r="FZ365" s="542" t="s">
        <v>102</v>
      </c>
      <c r="GA365" s="542" t="s">
        <v>102</v>
      </c>
      <c r="GB365" s="542" t="s">
        <v>102</v>
      </c>
      <c r="GC365" s="542" t="s">
        <v>102</v>
      </c>
      <c r="GD365" s="542" t="s">
        <v>102</v>
      </c>
      <c r="GE365" s="542" t="s">
        <v>102</v>
      </c>
      <c r="GF365" s="542" t="s">
        <v>102</v>
      </c>
      <c r="GG365" s="542" t="s">
        <v>102</v>
      </c>
      <c r="GH365" s="542" t="s">
        <v>102</v>
      </c>
      <c r="GI365" s="542" t="s">
        <v>102</v>
      </c>
      <c r="GJ365" s="542" t="s">
        <v>102</v>
      </c>
      <c r="GK365" s="542" t="s">
        <v>102</v>
      </c>
      <c r="GL365" s="542" t="s">
        <v>102</v>
      </c>
      <c r="GM365" s="542" t="s">
        <v>102</v>
      </c>
      <c r="GN365" s="542" t="s">
        <v>102</v>
      </c>
      <c r="GO365" s="542" t="s">
        <v>102</v>
      </c>
      <c r="GP365" s="542" t="s">
        <v>102</v>
      </c>
      <c r="GQ365" s="542" t="s">
        <v>102</v>
      </c>
      <c r="GR365" s="542" t="s">
        <v>102</v>
      </c>
      <c r="GS365" s="542" t="s">
        <v>102</v>
      </c>
      <c r="GT365" s="542" t="s">
        <v>102</v>
      </c>
      <c r="GU365" s="542" t="s">
        <v>102</v>
      </c>
      <c r="GV365" s="542" t="s">
        <v>102</v>
      </c>
      <c r="GW365" s="542" t="s">
        <v>102</v>
      </c>
      <c r="GX365" s="542" t="s">
        <v>102</v>
      </c>
      <c r="GY365" s="542" t="s">
        <v>102</v>
      </c>
      <c r="GZ365" s="542" t="s">
        <v>102</v>
      </c>
      <c r="HA365" s="542" t="s">
        <v>102</v>
      </c>
      <c r="HB365" s="542" t="s">
        <v>102</v>
      </c>
      <c r="HC365" s="511" t="str">
        <f t="shared" si="5"/>
        <v>2011-800054</v>
      </c>
    </row>
    <row r="366" spans="1:211" s="514" customFormat="1" ht="48" hidden="1" customHeight="1" x14ac:dyDescent="0.15">
      <c r="A366" s="511" t="s">
        <v>4806</v>
      </c>
      <c r="B366" s="512" t="s">
        <v>15657</v>
      </c>
      <c r="C366" s="513">
        <v>40085</v>
      </c>
      <c r="D366" s="512" t="s">
        <v>8419</v>
      </c>
      <c r="E366" s="512" t="s">
        <v>8498</v>
      </c>
      <c r="F366" s="512" t="s">
        <v>8421</v>
      </c>
      <c r="G366" s="513">
        <v>40630</v>
      </c>
      <c r="H366" s="512" t="s">
        <v>11114</v>
      </c>
      <c r="I366" s="512" t="s">
        <v>8682</v>
      </c>
      <c r="J366" s="513">
        <v>40588</v>
      </c>
      <c r="K366" s="512"/>
      <c r="L366" s="512"/>
      <c r="M366" s="512"/>
      <c r="N366" s="513"/>
      <c r="O366" s="513"/>
      <c r="P366" s="512"/>
      <c r="Q366" s="513"/>
      <c r="R366" s="513"/>
      <c r="S366" s="511" t="s">
        <v>15658</v>
      </c>
      <c r="T366" s="511">
        <v>2011</v>
      </c>
      <c r="U366" s="515" t="s">
        <v>13222</v>
      </c>
      <c r="V366" s="514">
        <v>186</v>
      </c>
      <c r="W366" s="514">
        <v>1</v>
      </c>
      <c r="X366" s="514">
        <v>1</v>
      </c>
      <c r="Y366" s="513">
        <v>39303</v>
      </c>
      <c r="Z366" s="512" t="s">
        <v>15659</v>
      </c>
      <c r="AA366" s="512" t="s">
        <v>15660</v>
      </c>
      <c r="AB366" s="513">
        <v>39870</v>
      </c>
      <c r="AC366" s="513">
        <v>39897</v>
      </c>
      <c r="AD366" s="512" t="s">
        <v>15661</v>
      </c>
      <c r="AE366" s="513">
        <v>39603</v>
      </c>
      <c r="AF366" s="512" t="s">
        <v>9163</v>
      </c>
      <c r="AG366" s="512" t="s">
        <v>15660</v>
      </c>
      <c r="AH366" s="516">
        <v>4243642</v>
      </c>
      <c r="AI366" s="513">
        <v>39822</v>
      </c>
      <c r="AJ366" s="513" t="s">
        <v>138</v>
      </c>
      <c r="AK366" s="511" t="s">
        <v>138</v>
      </c>
      <c r="AL366" s="513" t="s">
        <v>138</v>
      </c>
      <c r="AM366" s="511" t="s">
        <v>138</v>
      </c>
      <c r="AN366" s="511" t="s">
        <v>15433</v>
      </c>
      <c r="AO366" s="511" t="s">
        <v>3831</v>
      </c>
      <c r="AP366" s="511" t="s">
        <v>15434</v>
      </c>
      <c r="AQ366" s="511" t="s">
        <v>15662</v>
      </c>
      <c r="AR366" s="511" t="s">
        <v>15436</v>
      </c>
      <c r="AS366" s="511" t="s">
        <v>3832</v>
      </c>
      <c r="AT366" s="511" t="s">
        <v>3832</v>
      </c>
      <c r="AU366" s="511" t="s">
        <v>15437</v>
      </c>
      <c r="AV366" s="511" t="s">
        <v>15663</v>
      </c>
      <c r="AW366" s="511" t="s">
        <v>3832</v>
      </c>
      <c r="AX366" s="511" t="s">
        <v>15437</v>
      </c>
      <c r="AY366" s="511" t="s">
        <v>3833</v>
      </c>
      <c r="AZ366" s="511" t="s">
        <v>15664</v>
      </c>
      <c r="BA366" s="511" t="s">
        <v>3834</v>
      </c>
      <c r="BB366" s="511">
        <v>503349741</v>
      </c>
      <c r="BC366" s="512" t="s">
        <v>3791</v>
      </c>
      <c r="BD366" s="511" t="s">
        <v>3792</v>
      </c>
      <c r="BE366" s="511" t="s">
        <v>138</v>
      </c>
      <c r="BF366" s="511" t="s">
        <v>3829</v>
      </c>
      <c r="BG366" s="511" t="s">
        <v>15665</v>
      </c>
      <c r="BH366" s="511" t="s">
        <v>8648</v>
      </c>
      <c r="BI366" s="511">
        <v>7</v>
      </c>
      <c r="BJ366" s="511">
        <v>29</v>
      </c>
      <c r="BK366" s="511" t="s">
        <v>138</v>
      </c>
      <c r="BL366" s="511" t="s">
        <v>138</v>
      </c>
      <c r="BM366" s="511" t="s">
        <v>15666</v>
      </c>
      <c r="BN366" s="511" t="s">
        <v>15667</v>
      </c>
      <c r="BO366" s="511" t="s">
        <v>9027</v>
      </c>
      <c r="BP366" s="513" t="s">
        <v>138</v>
      </c>
      <c r="BQ366" s="511" t="s">
        <v>138</v>
      </c>
      <c r="BR366" s="511" t="s">
        <v>8482</v>
      </c>
      <c r="BS366" s="511" t="s">
        <v>15668</v>
      </c>
      <c r="BT366" s="511" t="s">
        <v>3830</v>
      </c>
      <c r="BU366" s="511" t="s">
        <v>15657</v>
      </c>
      <c r="BV366" s="511" t="s">
        <v>138</v>
      </c>
      <c r="BW366" s="511">
        <v>1</v>
      </c>
      <c r="BX366" s="511" t="s">
        <v>15669</v>
      </c>
      <c r="BY366" s="511" t="s">
        <v>138</v>
      </c>
      <c r="BZ366" s="511">
        <v>13</v>
      </c>
      <c r="CA366" s="511" t="s">
        <v>15670</v>
      </c>
      <c r="CB366" s="511" t="s">
        <v>15671</v>
      </c>
      <c r="CC366" s="511" t="s">
        <v>15672</v>
      </c>
      <c r="CD366" s="511" t="s">
        <v>5668</v>
      </c>
      <c r="CE366" s="542" t="s">
        <v>15673</v>
      </c>
      <c r="CF366" s="542" t="s">
        <v>15674</v>
      </c>
      <c r="CG366" s="542" t="s">
        <v>15450</v>
      </c>
      <c r="CH366" s="542" t="s">
        <v>15675</v>
      </c>
      <c r="CI366" s="542" t="s">
        <v>15676</v>
      </c>
      <c r="CJ366" s="542" t="s">
        <v>102</v>
      </c>
      <c r="CK366" s="542" t="s">
        <v>102</v>
      </c>
      <c r="CL366" s="542" t="s">
        <v>102</v>
      </c>
      <c r="CM366" s="542" t="s">
        <v>102</v>
      </c>
      <c r="CN366" s="542" t="s">
        <v>102</v>
      </c>
      <c r="CO366" s="542" t="s">
        <v>102</v>
      </c>
      <c r="CP366" s="542" t="s">
        <v>102</v>
      </c>
      <c r="CQ366" s="542" t="s">
        <v>102</v>
      </c>
      <c r="CR366" s="542" t="s">
        <v>102</v>
      </c>
      <c r="CS366" s="542" t="s">
        <v>102</v>
      </c>
      <c r="CT366" s="542" t="s">
        <v>102</v>
      </c>
      <c r="CU366" s="542" t="s">
        <v>102</v>
      </c>
      <c r="CV366" s="542" t="s">
        <v>102</v>
      </c>
      <c r="CW366" s="542" t="s">
        <v>102</v>
      </c>
      <c r="CX366" s="542" t="s">
        <v>102</v>
      </c>
      <c r="CY366" s="542" t="s">
        <v>102</v>
      </c>
      <c r="CZ366" s="542" t="s">
        <v>102</v>
      </c>
      <c r="DA366" s="542" t="s">
        <v>102</v>
      </c>
      <c r="DB366" s="542" t="s">
        <v>102</v>
      </c>
      <c r="DC366" s="542" t="s">
        <v>102</v>
      </c>
      <c r="DD366" s="542" t="s">
        <v>102</v>
      </c>
      <c r="DE366" s="542" t="s">
        <v>102</v>
      </c>
      <c r="DF366" s="542" t="s">
        <v>102</v>
      </c>
      <c r="DG366" s="542" t="s">
        <v>102</v>
      </c>
      <c r="DH366" s="542" t="s">
        <v>102</v>
      </c>
      <c r="DI366" s="542" t="s">
        <v>102</v>
      </c>
      <c r="DJ366" s="542" t="s">
        <v>102</v>
      </c>
      <c r="DK366" s="542" t="s">
        <v>102</v>
      </c>
      <c r="DL366" s="542" t="s">
        <v>102</v>
      </c>
      <c r="DM366" s="542" t="s">
        <v>102</v>
      </c>
      <c r="DN366" s="542" t="s">
        <v>102</v>
      </c>
      <c r="DO366" s="542" t="s">
        <v>102</v>
      </c>
      <c r="DP366" s="542" t="s">
        <v>102</v>
      </c>
      <c r="DQ366" s="542" t="s">
        <v>102</v>
      </c>
      <c r="DR366" s="542" t="s">
        <v>102</v>
      </c>
      <c r="DS366" s="542" t="s">
        <v>102</v>
      </c>
      <c r="DT366" s="542" t="s">
        <v>102</v>
      </c>
      <c r="DU366" s="542" t="s">
        <v>102</v>
      </c>
      <c r="DV366" s="542" t="s">
        <v>102</v>
      </c>
      <c r="DW366" s="542" t="s">
        <v>102</v>
      </c>
      <c r="DX366" s="542" t="s">
        <v>102</v>
      </c>
      <c r="DY366" s="542" t="s">
        <v>102</v>
      </c>
      <c r="DZ366" s="542" t="s">
        <v>102</v>
      </c>
      <c r="EA366" s="542" t="s">
        <v>102</v>
      </c>
      <c r="EB366" s="542" t="s">
        <v>102</v>
      </c>
      <c r="EC366" s="542" t="s">
        <v>102</v>
      </c>
      <c r="ED366" s="542" t="s">
        <v>102</v>
      </c>
      <c r="EE366" s="542" t="s">
        <v>102</v>
      </c>
      <c r="EF366" s="542" t="s">
        <v>102</v>
      </c>
      <c r="EG366" s="542" t="s">
        <v>102</v>
      </c>
      <c r="EH366" s="542" t="s">
        <v>102</v>
      </c>
      <c r="EI366" s="542" t="s">
        <v>102</v>
      </c>
      <c r="EJ366" s="542" t="s">
        <v>102</v>
      </c>
      <c r="EK366" s="542" t="s">
        <v>102</v>
      </c>
      <c r="EL366" s="542" t="s">
        <v>102</v>
      </c>
      <c r="EM366" s="542" t="s">
        <v>102</v>
      </c>
      <c r="EN366" s="542" t="s">
        <v>102</v>
      </c>
      <c r="EO366" s="542" t="s">
        <v>102</v>
      </c>
      <c r="EP366" s="542" t="s">
        <v>102</v>
      </c>
      <c r="EQ366" s="542" t="s">
        <v>102</v>
      </c>
      <c r="ER366" s="542" t="s">
        <v>102</v>
      </c>
      <c r="ES366" s="542" t="s">
        <v>102</v>
      </c>
      <c r="ET366" s="542" t="s">
        <v>102</v>
      </c>
      <c r="EU366" s="542" t="s">
        <v>102</v>
      </c>
      <c r="EV366" s="542" t="s">
        <v>102</v>
      </c>
      <c r="EW366" s="542" t="s">
        <v>102</v>
      </c>
      <c r="EX366" s="542" t="s">
        <v>102</v>
      </c>
      <c r="EY366" s="542" t="s">
        <v>102</v>
      </c>
      <c r="EZ366" s="542" t="s">
        <v>102</v>
      </c>
      <c r="FA366" s="542" t="s">
        <v>102</v>
      </c>
      <c r="FB366" s="542" t="s">
        <v>102</v>
      </c>
      <c r="FC366" s="542" t="s">
        <v>102</v>
      </c>
      <c r="FD366" s="542" t="s">
        <v>102</v>
      </c>
      <c r="FE366" s="542" t="s">
        <v>102</v>
      </c>
      <c r="FF366" s="542" t="s">
        <v>102</v>
      </c>
      <c r="FG366" s="542" t="s">
        <v>102</v>
      </c>
      <c r="FH366" s="542" t="s">
        <v>102</v>
      </c>
      <c r="FI366" s="542" t="s">
        <v>102</v>
      </c>
      <c r="FJ366" s="542" t="s">
        <v>102</v>
      </c>
      <c r="FK366" s="542" t="s">
        <v>102</v>
      </c>
      <c r="FL366" s="542" t="s">
        <v>102</v>
      </c>
      <c r="FM366" s="542" t="s">
        <v>102</v>
      </c>
      <c r="FN366" s="542" t="s">
        <v>102</v>
      </c>
      <c r="FO366" s="542" t="s">
        <v>102</v>
      </c>
      <c r="FP366" s="542" t="s">
        <v>102</v>
      </c>
      <c r="FQ366" s="542" t="s">
        <v>102</v>
      </c>
      <c r="FR366" s="542" t="s">
        <v>102</v>
      </c>
      <c r="FS366" s="542" t="s">
        <v>102</v>
      </c>
      <c r="FT366" s="542" t="s">
        <v>102</v>
      </c>
      <c r="FU366" s="542" t="s">
        <v>102</v>
      </c>
      <c r="FV366" s="542" t="s">
        <v>102</v>
      </c>
      <c r="FW366" s="542" t="s">
        <v>102</v>
      </c>
      <c r="FX366" s="542" t="s">
        <v>102</v>
      </c>
      <c r="FY366" s="542" t="s">
        <v>102</v>
      </c>
      <c r="FZ366" s="542" t="s">
        <v>102</v>
      </c>
      <c r="GA366" s="542" t="s">
        <v>102</v>
      </c>
      <c r="GB366" s="542" t="s">
        <v>102</v>
      </c>
      <c r="GC366" s="542" t="s">
        <v>102</v>
      </c>
      <c r="GD366" s="542" t="s">
        <v>102</v>
      </c>
      <c r="GE366" s="542" t="s">
        <v>102</v>
      </c>
      <c r="GF366" s="542" t="s">
        <v>102</v>
      </c>
      <c r="GG366" s="542" t="s">
        <v>102</v>
      </c>
      <c r="GH366" s="542" t="s">
        <v>102</v>
      </c>
      <c r="GI366" s="542" t="s">
        <v>102</v>
      </c>
      <c r="GJ366" s="542" t="s">
        <v>102</v>
      </c>
      <c r="GK366" s="542" t="s">
        <v>102</v>
      </c>
      <c r="GL366" s="542" t="s">
        <v>102</v>
      </c>
      <c r="GM366" s="542" t="s">
        <v>102</v>
      </c>
      <c r="GN366" s="542" t="s">
        <v>102</v>
      </c>
      <c r="GO366" s="542" t="s">
        <v>102</v>
      </c>
      <c r="GP366" s="542" t="s">
        <v>102</v>
      </c>
      <c r="GQ366" s="542" t="s">
        <v>102</v>
      </c>
      <c r="GR366" s="542" t="s">
        <v>102</v>
      </c>
      <c r="GS366" s="542" t="s">
        <v>102</v>
      </c>
      <c r="GT366" s="542" t="s">
        <v>102</v>
      </c>
      <c r="GU366" s="542" t="s">
        <v>102</v>
      </c>
      <c r="GV366" s="542" t="s">
        <v>102</v>
      </c>
      <c r="GW366" s="542" t="s">
        <v>102</v>
      </c>
      <c r="GX366" s="542" t="s">
        <v>102</v>
      </c>
      <c r="GY366" s="542" t="s">
        <v>102</v>
      </c>
      <c r="GZ366" s="542" t="s">
        <v>102</v>
      </c>
      <c r="HA366" s="542" t="s">
        <v>102</v>
      </c>
      <c r="HB366" s="542" t="s">
        <v>102</v>
      </c>
      <c r="HC366" s="511" t="str">
        <f t="shared" si="5"/>
        <v>2009-800207</v>
      </c>
    </row>
    <row r="367" spans="1:211" s="514" customFormat="1" ht="48" hidden="1" customHeight="1" x14ac:dyDescent="0.15">
      <c r="A367" s="514" t="s">
        <v>4816</v>
      </c>
      <c r="B367" s="519" t="s">
        <v>15677</v>
      </c>
      <c r="C367" s="513">
        <v>40207</v>
      </c>
      <c r="D367" s="519" t="s">
        <v>8419</v>
      </c>
      <c r="E367" s="519" t="s">
        <v>8498</v>
      </c>
      <c r="F367" s="519" t="s">
        <v>8421</v>
      </c>
      <c r="G367" s="513">
        <v>41165</v>
      </c>
      <c r="H367" s="519" t="s">
        <v>15678</v>
      </c>
      <c r="I367" s="519" t="s">
        <v>10400</v>
      </c>
      <c r="J367" s="513" t="s">
        <v>15679</v>
      </c>
      <c r="K367" s="519" t="s">
        <v>15680</v>
      </c>
      <c r="L367" s="519"/>
      <c r="M367" s="519"/>
      <c r="N367" s="513" t="s">
        <v>15681</v>
      </c>
      <c r="O367" s="513"/>
      <c r="P367" s="519" t="s">
        <v>8809</v>
      </c>
      <c r="Q367" s="513">
        <v>41151</v>
      </c>
      <c r="R367" s="513">
        <v>40557</v>
      </c>
      <c r="S367" s="514" t="s">
        <v>15682</v>
      </c>
      <c r="T367" s="514">
        <v>2012</v>
      </c>
      <c r="U367" s="515" t="s">
        <v>13222</v>
      </c>
      <c r="V367" s="514">
        <v>187</v>
      </c>
      <c r="W367" s="514">
        <v>2</v>
      </c>
      <c r="X367" s="514">
        <v>1</v>
      </c>
      <c r="Y367" s="513">
        <v>39553</v>
      </c>
      <c r="Z367" s="512" t="s">
        <v>15683</v>
      </c>
      <c r="AA367" s="512" t="s">
        <v>15684</v>
      </c>
      <c r="AB367" s="513">
        <v>40122</v>
      </c>
      <c r="AC367" s="513">
        <v>40156</v>
      </c>
      <c r="AD367" s="512" t="s">
        <v>15685</v>
      </c>
      <c r="AE367" s="513">
        <v>40000</v>
      </c>
      <c r="AF367" s="512" t="s">
        <v>9163</v>
      </c>
      <c r="AG367" s="512" t="s">
        <v>15684</v>
      </c>
      <c r="AH367" s="516">
        <v>4379825</v>
      </c>
      <c r="AI367" s="513">
        <v>40088</v>
      </c>
      <c r="AJ367" s="513" t="s">
        <v>138</v>
      </c>
      <c r="AK367" s="511" t="s">
        <v>138</v>
      </c>
      <c r="AL367" s="513" t="s">
        <v>138</v>
      </c>
      <c r="AM367" s="511" t="s">
        <v>138</v>
      </c>
      <c r="AN367" s="511" t="s">
        <v>15686</v>
      </c>
      <c r="AO367" s="511" t="s">
        <v>2542</v>
      </c>
      <c r="AP367" s="511" t="s">
        <v>2542</v>
      </c>
      <c r="AQ367" s="511" t="s">
        <v>15687</v>
      </c>
      <c r="AR367" s="511" t="s">
        <v>15687</v>
      </c>
      <c r="AS367" s="511" t="s">
        <v>2543</v>
      </c>
      <c r="AT367" s="511" t="s">
        <v>2543</v>
      </c>
      <c r="AU367" s="511" t="s">
        <v>2543</v>
      </c>
      <c r="AV367" s="511" t="s">
        <v>15688</v>
      </c>
      <c r="AW367" s="511" t="s">
        <v>2543</v>
      </c>
      <c r="AX367" s="511" t="s">
        <v>2543</v>
      </c>
      <c r="AY367" s="511" t="s">
        <v>2544</v>
      </c>
      <c r="AZ367" s="511" t="s">
        <v>2544</v>
      </c>
      <c r="BA367" s="511" t="s">
        <v>2545</v>
      </c>
      <c r="BB367" s="511">
        <v>230973</v>
      </c>
      <c r="BC367" s="512" t="s">
        <v>2539</v>
      </c>
      <c r="BD367" s="511" t="s">
        <v>2540</v>
      </c>
      <c r="BE367" s="511" t="s">
        <v>15689</v>
      </c>
      <c r="BF367" s="511" t="s">
        <v>2538</v>
      </c>
      <c r="BG367" s="511" t="s">
        <v>15690</v>
      </c>
      <c r="BH367" s="511" t="s">
        <v>9172</v>
      </c>
      <c r="BI367" s="511">
        <v>10</v>
      </c>
      <c r="BJ367" s="511">
        <v>14</v>
      </c>
      <c r="BK367" s="511" t="s">
        <v>138</v>
      </c>
      <c r="BL367" s="511" t="s">
        <v>138</v>
      </c>
      <c r="BM367" s="511" t="s">
        <v>15691</v>
      </c>
      <c r="BN367" s="511" t="s">
        <v>138</v>
      </c>
      <c r="BO367" s="511" t="s">
        <v>9027</v>
      </c>
      <c r="BP367" s="513" t="s">
        <v>138</v>
      </c>
      <c r="BQ367" s="511" t="s">
        <v>138</v>
      </c>
      <c r="BR367" s="511" t="s">
        <v>8482</v>
      </c>
      <c r="BS367" s="511" t="s">
        <v>15692</v>
      </c>
      <c r="BT367" s="511" t="s">
        <v>2541</v>
      </c>
      <c r="BU367" s="511" t="s">
        <v>15693</v>
      </c>
      <c r="BV367" s="511" t="s">
        <v>138</v>
      </c>
      <c r="BW367" s="511">
        <v>1</v>
      </c>
      <c r="BX367" s="511" t="s">
        <v>15694</v>
      </c>
      <c r="BY367" s="511" t="s">
        <v>138</v>
      </c>
      <c r="BZ367" s="511">
        <v>12</v>
      </c>
      <c r="CA367" s="511" t="s">
        <v>15695</v>
      </c>
      <c r="CB367" s="511" t="s">
        <v>15696</v>
      </c>
      <c r="CC367" s="511" t="s">
        <v>138</v>
      </c>
      <c r="CD367" s="511" t="s">
        <v>5673</v>
      </c>
      <c r="CE367" s="542" t="s">
        <v>15697</v>
      </c>
      <c r="CF367" s="542" t="s">
        <v>15698</v>
      </c>
      <c r="CG367" s="542" t="s">
        <v>15699</v>
      </c>
      <c r="CH367" s="542" t="s">
        <v>15700</v>
      </c>
      <c r="CI367" s="542" t="s">
        <v>15701</v>
      </c>
      <c r="CJ367" s="542" t="s">
        <v>15702</v>
      </c>
      <c r="CK367" s="542" t="s">
        <v>15703</v>
      </c>
      <c r="CL367" s="542" t="s">
        <v>15704</v>
      </c>
      <c r="CM367" s="542" t="s">
        <v>15705</v>
      </c>
      <c r="CN367" s="542" t="s">
        <v>15706</v>
      </c>
      <c r="CO367" s="542" t="s">
        <v>102</v>
      </c>
      <c r="CP367" s="542" t="s">
        <v>102</v>
      </c>
      <c r="CQ367" s="542" t="s">
        <v>102</v>
      </c>
      <c r="CR367" s="542" t="s">
        <v>102</v>
      </c>
      <c r="CS367" s="542" t="s">
        <v>102</v>
      </c>
      <c r="CT367" s="542" t="s">
        <v>102</v>
      </c>
      <c r="CU367" s="542" t="s">
        <v>102</v>
      </c>
      <c r="CV367" s="542" t="s">
        <v>102</v>
      </c>
      <c r="CW367" s="542" t="s">
        <v>102</v>
      </c>
      <c r="CX367" s="542" t="s">
        <v>102</v>
      </c>
      <c r="CY367" s="542" t="s">
        <v>102</v>
      </c>
      <c r="CZ367" s="542" t="s">
        <v>102</v>
      </c>
      <c r="DA367" s="542" t="s">
        <v>102</v>
      </c>
      <c r="DB367" s="542" t="s">
        <v>102</v>
      </c>
      <c r="DC367" s="542" t="s">
        <v>102</v>
      </c>
      <c r="DD367" s="542" t="s">
        <v>102</v>
      </c>
      <c r="DE367" s="542" t="s">
        <v>102</v>
      </c>
      <c r="DF367" s="542" t="s">
        <v>102</v>
      </c>
      <c r="DG367" s="542" t="s">
        <v>102</v>
      </c>
      <c r="DH367" s="542" t="s">
        <v>102</v>
      </c>
      <c r="DI367" s="542" t="s">
        <v>102</v>
      </c>
      <c r="DJ367" s="542" t="s">
        <v>102</v>
      </c>
      <c r="DK367" s="542" t="s">
        <v>102</v>
      </c>
      <c r="DL367" s="542" t="s">
        <v>102</v>
      </c>
      <c r="DM367" s="542" t="s">
        <v>102</v>
      </c>
      <c r="DN367" s="542" t="s">
        <v>102</v>
      </c>
      <c r="DO367" s="542" t="s">
        <v>102</v>
      </c>
      <c r="DP367" s="542" t="s">
        <v>102</v>
      </c>
      <c r="DQ367" s="542" t="s">
        <v>102</v>
      </c>
      <c r="DR367" s="542" t="s">
        <v>102</v>
      </c>
      <c r="DS367" s="542" t="s">
        <v>102</v>
      </c>
      <c r="DT367" s="542" t="s">
        <v>102</v>
      </c>
      <c r="DU367" s="542" t="s">
        <v>102</v>
      </c>
      <c r="DV367" s="542" t="s">
        <v>102</v>
      </c>
      <c r="DW367" s="542" t="s">
        <v>102</v>
      </c>
      <c r="DX367" s="542" t="s">
        <v>102</v>
      </c>
      <c r="DY367" s="542" t="s">
        <v>102</v>
      </c>
      <c r="DZ367" s="542" t="s">
        <v>102</v>
      </c>
      <c r="EA367" s="542" t="s">
        <v>102</v>
      </c>
      <c r="EB367" s="542" t="s">
        <v>102</v>
      </c>
      <c r="EC367" s="542" t="s">
        <v>102</v>
      </c>
      <c r="ED367" s="542" t="s">
        <v>102</v>
      </c>
      <c r="EE367" s="542" t="s">
        <v>102</v>
      </c>
      <c r="EF367" s="542" t="s">
        <v>102</v>
      </c>
      <c r="EG367" s="542" t="s">
        <v>102</v>
      </c>
      <c r="EH367" s="542" t="s">
        <v>102</v>
      </c>
      <c r="EI367" s="542" t="s">
        <v>102</v>
      </c>
      <c r="EJ367" s="542" t="s">
        <v>102</v>
      </c>
      <c r="EK367" s="542" t="s">
        <v>102</v>
      </c>
      <c r="EL367" s="542" t="s">
        <v>102</v>
      </c>
      <c r="EM367" s="542" t="s">
        <v>102</v>
      </c>
      <c r="EN367" s="542" t="s">
        <v>102</v>
      </c>
      <c r="EO367" s="542" t="s">
        <v>102</v>
      </c>
      <c r="EP367" s="542" t="s">
        <v>102</v>
      </c>
      <c r="EQ367" s="542" t="s">
        <v>102</v>
      </c>
      <c r="ER367" s="542" t="s">
        <v>102</v>
      </c>
      <c r="ES367" s="542" t="s">
        <v>102</v>
      </c>
      <c r="ET367" s="542" t="s">
        <v>102</v>
      </c>
      <c r="EU367" s="542" t="s">
        <v>102</v>
      </c>
      <c r="EV367" s="542" t="s">
        <v>102</v>
      </c>
      <c r="EW367" s="542" t="s">
        <v>102</v>
      </c>
      <c r="EX367" s="542" t="s">
        <v>102</v>
      </c>
      <c r="EY367" s="542" t="s">
        <v>102</v>
      </c>
      <c r="EZ367" s="542" t="s">
        <v>102</v>
      </c>
      <c r="FA367" s="542" t="s">
        <v>102</v>
      </c>
      <c r="FB367" s="542" t="s">
        <v>102</v>
      </c>
      <c r="FC367" s="542" t="s">
        <v>102</v>
      </c>
      <c r="FD367" s="542" t="s">
        <v>102</v>
      </c>
      <c r="FE367" s="542" t="s">
        <v>102</v>
      </c>
      <c r="FF367" s="542" t="s">
        <v>102</v>
      </c>
      <c r="FG367" s="542" t="s">
        <v>102</v>
      </c>
      <c r="FH367" s="542" t="s">
        <v>102</v>
      </c>
      <c r="FI367" s="542" t="s">
        <v>102</v>
      </c>
      <c r="FJ367" s="542" t="s">
        <v>102</v>
      </c>
      <c r="FK367" s="542" t="s">
        <v>102</v>
      </c>
      <c r="FL367" s="542" t="s">
        <v>102</v>
      </c>
      <c r="FM367" s="542" t="s">
        <v>102</v>
      </c>
      <c r="FN367" s="542" t="s">
        <v>102</v>
      </c>
      <c r="FO367" s="542" t="s">
        <v>102</v>
      </c>
      <c r="FP367" s="542" t="s">
        <v>102</v>
      </c>
      <c r="FQ367" s="542" t="s">
        <v>102</v>
      </c>
      <c r="FR367" s="542" t="s">
        <v>102</v>
      </c>
      <c r="FS367" s="542" t="s">
        <v>102</v>
      </c>
      <c r="FT367" s="542" t="s">
        <v>102</v>
      </c>
      <c r="FU367" s="542" t="s">
        <v>102</v>
      </c>
      <c r="FV367" s="542" t="s">
        <v>102</v>
      </c>
      <c r="FW367" s="542" t="s">
        <v>102</v>
      </c>
      <c r="FX367" s="542" t="s">
        <v>102</v>
      </c>
      <c r="FY367" s="542" t="s">
        <v>102</v>
      </c>
      <c r="FZ367" s="542" t="s">
        <v>102</v>
      </c>
      <c r="GA367" s="542" t="s">
        <v>102</v>
      </c>
      <c r="GB367" s="542" t="s">
        <v>102</v>
      </c>
      <c r="GC367" s="542" t="s">
        <v>102</v>
      </c>
      <c r="GD367" s="542" t="s">
        <v>102</v>
      </c>
      <c r="GE367" s="542" t="s">
        <v>102</v>
      </c>
      <c r="GF367" s="542" t="s">
        <v>102</v>
      </c>
      <c r="GG367" s="542" t="s">
        <v>102</v>
      </c>
      <c r="GH367" s="542" t="s">
        <v>102</v>
      </c>
      <c r="GI367" s="542" t="s">
        <v>102</v>
      </c>
      <c r="GJ367" s="542" t="s">
        <v>102</v>
      </c>
      <c r="GK367" s="542" t="s">
        <v>102</v>
      </c>
      <c r="GL367" s="542" t="s">
        <v>102</v>
      </c>
      <c r="GM367" s="542" t="s">
        <v>102</v>
      </c>
      <c r="GN367" s="542" t="s">
        <v>102</v>
      </c>
      <c r="GO367" s="542" t="s">
        <v>102</v>
      </c>
      <c r="GP367" s="542" t="s">
        <v>102</v>
      </c>
      <c r="GQ367" s="542" t="s">
        <v>102</v>
      </c>
      <c r="GR367" s="542" t="s">
        <v>102</v>
      </c>
      <c r="GS367" s="542" t="s">
        <v>102</v>
      </c>
      <c r="GT367" s="542" t="s">
        <v>102</v>
      </c>
      <c r="GU367" s="542" t="s">
        <v>102</v>
      </c>
      <c r="GV367" s="542" t="s">
        <v>102</v>
      </c>
      <c r="GW367" s="542" t="s">
        <v>102</v>
      </c>
      <c r="GX367" s="542" t="s">
        <v>102</v>
      </c>
      <c r="GY367" s="542" t="s">
        <v>102</v>
      </c>
      <c r="GZ367" s="542" t="s">
        <v>102</v>
      </c>
      <c r="HA367" s="542" t="s">
        <v>102</v>
      </c>
      <c r="HB367" s="542" t="s">
        <v>102</v>
      </c>
      <c r="HC367" s="511" t="str">
        <f t="shared" si="5"/>
        <v>2010-800018</v>
      </c>
    </row>
    <row r="368" spans="1:211" s="514" customFormat="1" ht="48" hidden="1" customHeight="1" x14ac:dyDescent="0.15">
      <c r="A368" s="514" t="s">
        <v>4816</v>
      </c>
      <c r="B368" s="519" t="s">
        <v>15707</v>
      </c>
      <c r="C368" s="513">
        <v>40534</v>
      </c>
      <c r="D368" s="519" t="s">
        <v>8419</v>
      </c>
      <c r="E368" s="519" t="s">
        <v>8465</v>
      </c>
      <c r="F368" s="519" t="s">
        <v>8466</v>
      </c>
      <c r="G368" s="513">
        <v>40584</v>
      </c>
      <c r="H368" s="519" t="s">
        <v>15708</v>
      </c>
      <c r="I368" s="519"/>
      <c r="J368" s="513"/>
      <c r="K368" s="519"/>
      <c r="L368" s="519"/>
      <c r="M368" s="519"/>
      <c r="N368" s="513"/>
      <c r="O368" s="513"/>
      <c r="P368" s="519"/>
      <c r="Q368" s="513"/>
      <c r="R368" s="513"/>
      <c r="S368" s="514" t="s">
        <v>15709</v>
      </c>
      <c r="T368" s="514">
        <v>2012</v>
      </c>
      <c r="U368" s="515" t="s">
        <v>13222</v>
      </c>
      <c r="V368" s="514">
        <v>187</v>
      </c>
      <c r="W368" s="514">
        <v>2</v>
      </c>
      <c r="X368" s="514">
        <v>2</v>
      </c>
      <c r="Y368" s="513">
        <v>39553</v>
      </c>
      <c r="Z368" s="512" t="s">
        <v>15683</v>
      </c>
      <c r="AA368" s="512" t="s">
        <v>15684</v>
      </c>
      <c r="AB368" s="513">
        <v>40122</v>
      </c>
      <c r="AC368" s="513">
        <v>40156</v>
      </c>
      <c r="AD368" s="512" t="s">
        <v>15685</v>
      </c>
      <c r="AE368" s="513">
        <v>40000</v>
      </c>
      <c r="AF368" s="512" t="s">
        <v>9163</v>
      </c>
      <c r="AG368" s="512" t="s">
        <v>15684</v>
      </c>
      <c r="AH368" s="516">
        <v>4379825</v>
      </c>
      <c r="AI368" s="513">
        <v>40088</v>
      </c>
      <c r="AJ368" s="513" t="s">
        <v>138</v>
      </c>
      <c r="AK368" s="511" t="s">
        <v>138</v>
      </c>
      <c r="AL368" s="513" t="s">
        <v>138</v>
      </c>
      <c r="AM368" s="511" t="s">
        <v>138</v>
      </c>
      <c r="AN368" s="511" t="s">
        <v>15686</v>
      </c>
      <c r="AO368" s="511" t="s">
        <v>2542</v>
      </c>
      <c r="AP368" s="511" t="s">
        <v>2542</v>
      </c>
      <c r="AQ368" s="511" t="s">
        <v>15687</v>
      </c>
      <c r="AR368" s="511" t="s">
        <v>15687</v>
      </c>
      <c r="AS368" s="511" t="s">
        <v>2543</v>
      </c>
      <c r="AT368" s="511" t="s">
        <v>2543</v>
      </c>
      <c r="AU368" s="511" t="s">
        <v>2543</v>
      </c>
      <c r="AV368" s="511" t="s">
        <v>15688</v>
      </c>
      <c r="AW368" s="511" t="s">
        <v>2543</v>
      </c>
      <c r="AX368" s="511" t="s">
        <v>2543</v>
      </c>
      <c r="AY368" s="511" t="s">
        <v>2544</v>
      </c>
      <c r="AZ368" s="511" t="s">
        <v>2544</v>
      </c>
      <c r="BA368" s="511" t="s">
        <v>2545</v>
      </c>
      <c r="BB368" s="511">
        <v>230973</v>
      </c>
      <c r="BC368" s="512" t="s">
        <v>2539</v>
      </c>
      <c r="BD368" s="511" t="s">
        <v>2540</v>
      </c>
      <c r="BE368" s="511" t="s">
        <v>15689</v>
      </c>
      <c r="BF368" s="511" t="s">
        <v>2538</v>
      </c>
      <c r="BG368" s="511" t="s">
        <v>15690</v>
      </c>
      <c r="BH368" s="511" t="s">
        <v>9172</v>
      </c>
      <c r="BI368" s="511">
        <v>10</v>
      </c>
      <c r="BJ368" s="511">
        <v>14</v>
      </c>
      <c r="BK368" s="511" t="s">
        <v>138</v>
      </c>
      <c r="BL368" s="511" t="s">
        <v>138</v>
      </c>
      <c r="BM368" s="511" t="s">
        <v>15691</v>
      </c>
      <c r="BN368" s="511" t="s">
        <v>138</v>
      </c>
      <c r="BO368" s="511" t="s">
        <v>9027</v>
      </c>
      <c r="BP368" s="513" t="s">
        <v>138</v>
      </c>
      <c r="BQ368" s="511" t="s">
        <v>138</v>
      </c>
      <c r="BR368" s="511" t="s">
        <v>8482</v>
      </c>
      <c r="BS368" s="511" t="s">
        <v>15692</v>
      </c>
      <c r="BT368" s="511" t="s">
        <v>2541</v>
      </c>
      <c r="BU368" s="511" t="s">
        <v>15693</v>
      </c>
      <c r="BV368" s="511" t="s">
        <v>138</v>
      </c>
      <c r="BW368" s="511">
        <v>1</v>
      </c>
      <c r="BX368" s="511" t="s">
        <v>15694</v>
      </c>
      <c r="BY368" s="511" t="s">
        <v>138</v>
      </c>
      <c r="BZ368" s="511">
        <v>12</v>
      </c>
      <c r="CA368" s="511" t="s">
        <v>15695</v>
      </c>
      <c r="CB368" s="511" t="s">
        <v>15696</v>
      </c>
      <c r="CC368" s="511" t="s">
        <v>138</v>
      </c>
      <c r="CD368" s="511" t="s">
        <v>5673</v>
      </c>
      <c r="CE368" s="542" t="s">
        <v>102</v>
      </c>
      <c r="CF368" s="542" t="s">
        <v>102</v>
      </c>
      <c r="CG368" s="542" t="s">
        <v>102</v>
      </c>
      <c r="CH368" s="542" t="s">
        <v>102</v>
      </c>
      <c r="CI368" s="542" t="s">
        <v>102</v>
      </c>
      <c r="CJ368" s="542" t="s">
        <v>102</v>
      </c>
      <c r="CK368" s="542" t="s">
        <v>102</v>
      </c>
      <c r="CL368" s="542" t="s">
        <v>102</v>
      </c>
      <c r="CM368" s="542" t="s">
        <v>102</v>
      </c>
      <c r="CN368" s="542" t="s">
        <v>102</v>
      </c>
      <c r="CO368" s="542" t="s">
        <v>102</v>
      </c>
      <c r="CP368" s="542" t="s">
        <v>102</v>
      </c>
      <c r="CQ368" s="542" t="s">
        <v>102</v>
      </c>
      <c r="CR368" s="542" t="s">
        <v>102</v>
      </c>
      <c r="CS368" s="542" t="s">
        <v>102</v>
      </c>
      <c r="CT368" s="542" t="s">
        <v>102</v>
      </c>
      <c r="CU368" s="542" t="s">
        <v>102</v>
      </c>
      <c r="CV368" s="542" t="s">
        <v>102</v>
      </c>
      <c r="CW368" s="542" t="s">
        <v>102</v>
      </c>
      <c r="CX368" s="542" t="s">
        <v>102</v>
      </c>
      <c r="CY368" s="542" t="s">
        <v>102</v>
      </c>
      <c r="CZ368" s="542" t="s">
        <v>102</v>
      </c>
      <c r="DA368" s="542" t="s">
        <v>102</v>
      </c>
      <c r="DB368" s="542" t="s">
        <v>102</v>
      </c>
      <c r="DC368" s="542" t="s">
        <v>102</v>
      </c>
      <c r="DD368" s="542" t="s">
        <v>102</v>
      </c>
      <c r="DE368" s="542" t="s">
        <v>102</v>
      </c>
      <c r="DF368" s="542" t="s">
        <v>102</v>
      </c>
      <c r="DG368" s="542" t="s">
        <v>102</v>
      </c>
      <c r="DH368" s="542" t="s">
        <v>102</v>
      </c>
      <c r="DI368" s="542" t="s">
        <v>102</v>
      </c>
      <c r="DJ368" s="542" t="s">
        <v>102</v>
      </c>
      <c r="DK368" s="542" t="s">
        <v>102</v>
      </c>
      <c r="DL368" s="542" t="s">
        <v>102</v>
      </c>
      <c r="DM368" s="542" t="s">
        <v>102</v>
      </c>
      <c r="DN368" s="542" t="s">
        <v>102</v>
      </c>
      <c r="DO368" s="542" t="s">
        <v>102</v>
      </c>
      <c r="DP368" s="542" t="s">
        <v>102</v>
      </c>
      <c r="DQ368" s="542" t="s">
        <v>102</v>
      </c>
      <c r="DR368" s="542" t="s">
        <v>102</v>
      </c>
      <c r="DS368" s="542" t="s">
        <v>102</v>
      </c>
      <c r="DT368" s="542" t="s">
        <v>102</v>
      </c>
      <c r="DU368" s="542" t="s">
        <v>102</v>
      </c>
      <c r="DV368" s="542" t="s">
        <v>102</v>
      </c>
      <c r="DW368" s="542" t="s">
        <v>102</v>
      </c>
      <c r="DX368" s="542" t="s">
        <v>102</v>
      </c>
      <c r="DY368" s="542" t="s">
        <v>102</v>
      </c>
      <c r="DZ368" s="542" t="s">
        <v>102</v>
      </c>
      <c r="EA368" s="542" t="s">
        <v>102</v>
      </c>
      <c r="EB368" s="542" t="s">
        <v>102</v>
      </c>
      <c r="EC368" s="542" t="s">
        <v>102</v>
      </c>
      <c r="ED368" s="542" t="s">
        <v>102</v>
      </c>
      <c r="EE368" s="542" t="s">
        <v>102</v>
      </c>
      <c r="EF368" s="542" t="s">
        <v>102</v>
      </c>
      <c r="EG368" s="542" t="s">
        <v>102</v>
      </c>
      <c r="EH368" s="542" t="s">
        <v>102</v>
      </c>
      <c r="EI368" s="542" t="s">
        <v>102</v>
      </c>
      <c r="EJ368" s="542" t="s">
        <v>102</v>
      </c>
      <c r="EK368" s="542" t="s">
        <v>102</v>
      </c>
      <c r="EL368" s="542" t="s">
        <v>102</v>
      </c>
      <c r="EM368" s="542" t="s">
        <v>102</v>
      </c>
      <c r="EN368" s="542" t="s">
        <v>102</v>
      </c>
      <c r="EO368" s="542" t="s">
        <v>102</v>
      </c>
      <c r="EP368" s="542" t="s">
        <v>102</v>
      </c>
      <c r="EQ368" s="542" t="s">
        <v>102</v>
      </c>
      <c r="ER368" s="542" t="s">
        <v>102</v>
      </c>
      <c r="ES368" s="542" t="s">
        <v>102</v>
      </c>
      <c r="ET368" s="542" t="s">
        <v>102</v>
      </c>
      <c r="EU368" s="542" t="s">
        <v>102</v>
      </c>
      <c r="EV368" s="542" t="s">
        <v>102</v>
      </c>
      <c r="EW368" s="542" t="s">
        <v>102</v>
      </c>
      <c r="EX368" s="542" t="s">
        <v>102</v>
      </c>
      <c r="EY368" s="542" t="s">
        <v>102</v>
      </c>
      <c r="EZ368" s="542" t="s">
        <v>102</v>
      </c>
      <c r="FA368" s="542" t="s">
        <v>102</v>
      </c>
      <c r="FB368" s="542" t="s">
        <v>102</v>
      </c>
      <c r="FC368" s="542" t="s">
        <v>102</v>
      </c>
      <c r="FD368" s="542" t="s">
        <v>102</v>
      </c>
      <c r="FE368" s="542" t="s">
        <v>102</v>
      </c>
      <c r="FF368" s="542" t="s">
        <v>102</v>
      </c>
      <c r="FG368" s="542" t="s">
        <v>102</v>
      </c>
      <c r="FH368" s="542" t="s">
        <v>102</v>
      </c>
      <c r="FI368" s="542" t="s">
        <v>102</v>
      </c>
      <c r="FJ368" s="542" t="s">
        <v>102</v>
      </c>
      <c r="FK368" s="542" t="s">
        <v>102</v>
      </c>
      <c r="FL368" s="542" t="s">
        <v>102</v>
      </c>
      <c r="FM368" s="542" t="s">
        <v>102</v>
      </c>
      <c r="FN368" s="542" t="s">
        <v>102</v>
      </c>
      <c r="FO368" s="542" t="s">
        <v>102</v>
      </c>
      <c r="FP368" s="542" t="s">
        <v>102</v>
      </c>
      <c r="FQ368" s="542" t="s">
        <v>102</v>
      </c>
      <c r="FR368" s="542" t="s">
        <v>102</v>
      </c>
      <c r="FS368" s="542" t="s">
        <v>102</v>
      </c>
      <c r="FT368" s="542" t="s">
        <v>102</v>
      </c>
      <c r="FU368" s="542" t="s">
        <v>102</v>
      </c>
      <c r="FV368" s="542" t="s">
        <v>102</v>
      </c>
      <c r="FW368" s="542" t="s">
        <v>102</v>
      </c>
      <c r="FX368" s="542" t="s">
        <v>102</v>
      </c>
      <c r="FY368" s="542" t="s">
        <v>102</v>
      </c>
      <c r="FZ368" s="542" t="s">
        <v>102</v>
      </c>
      <c r="GA368" s="542" t="s">
        <v>102</v>
      </c>
      <c r="GB368" s="542" t="s">
        <v>102</v>
      </c>
      <c r="GC368" s="542" t="s">
        <v>102</v>
      </c>
      <c r="GD368" s="542" t="s">
        <v>102</v>
      </c>
      <c r="GE368" s="542" t="s">
        <v>102</v>
      </c>
      <c r="GF368" s="542" t="s">
        <v>102</v>
      </c>
      <c r="GG368" s="542" t="s">
        <v>102</v>
      </c>
      <c r="GH368" s="542" t="s">
        <v>102</v>
      </c>
      <c r="GI368" s="542" t="s">
        <v>102</v>
      </c>
      <c r="GJ368" s="542" t="s">
        <v>102</v>
      </c>
      <c r="GK368" s="542" t="s">
        <v>102</v>
      </c>
      <c r="GL368" s="542" t="s">
        <v>102</v>
      </c>
      <c r="GM368" s="542" t="s">
        <v>102</v>
      </c>
      <c r="GN368" s="542" t="s">
        <v>102</v>
      </c>
      <c r="GO368" s="542" t="s">
        <v>102</v>
      </c>
      <c r="GP368" s="542" t="s">
        <v>102</v>
      </c>
      <c r="GQ368" s="542" t="s">
        <v>102</v>
      </c>
      <c r="GR368" s="542" t="s">
        <v>102</v>
      </c>
      <c r="GS368" s="542" t="s">
        <v>102</v>
      </c>
      <c r="GT368" s="542" t="s">
        <v>102</v>
      </c>
      <c r="GU368" s="542" t="s">
        <v>102</v>
      </c>
      <c r="GV368" s="542" t="s">
        <v>102</v>
      </c>
      <c r="GW368" s="542" t="s">
        <v>102</v>
      </c>
      <c r="GX368" s="542" t="s">
        <v>102</v>
      </c>
      <c r="GY368" s="542" t="s">
        <v>102</v>
      </c>
      <c r="GZ368" s="542" t="s">
        <v>102</v>
      </c>
      <c r="HA368" s="542" t="s">
        <v>102</v>
      </c>
      <c r="HB368" s="542" t="s">
        <v>102</v>
      </c>
      <c r="HC368" s="511" t="str">
        <f t="shared" si="5"/>
        <v>2010-390130</v>
      </c>
    </row>
    <row r="369" spans="1:211" s="514" customFormat="1" ht="48" hidden="1" customHeight="1" x14ac:dyDescent="0.15">
      <c r="A369" s="514" t="s">
        <v>4817</v>
      </c>
      <c r="B369" s="519" t="s">
        <v>15710</v>
      </c>
      <c r="C369" s="513">
        <v>40651</v>
      </c>
      <c r="D369" s="519" t="s">
        <v>8419</v>
      </c>
      <c r="E369" s="519" t="s">
        <v>8498</v>
      </c>
      <c r="F369" s="519" t="s">
        <v>8421</v>
      </c>
      <c r="G369" s="513">
        <v>41191</v>
      </c>
      <c r="H369" s="519" t="s">
        <v>15711</v>
      </c>
      <c r="I369" s="519" t="s">
        <v>8682</v>
      </c>
      <c r="J369" s="513">
        <v>40892</v>
      </c>
      <c r="K369" s="519" t="s">
        <v>15712</v>
      </c>
      <c r="L369" s="519"/>
      <c r="M369" s="519"/>
      <c r="N369" s="513">
        <v>40932</v>
      </c>
      <c r="O369" s="513"/>
      <c r="P369" s="519" t="s">
        <v>8625</v>
      </c>
      <c r="Q369" s="513">
        <v>41177</v>
      </c>
      <c r="R369" s="513"/>
      <c r="S369" s="514" t="s">
        <v>15713</v>
      </c>
      <c r="T369" s="514">
        <v>2012</v>
      </c>
      <c r="U369" s="515" t="s">
        <v>8424</v>
      </c>
      <c r="V369" s="514">
        <v>188</v>
      </c>
      <c r="W369" s="514">
        <v>1</v>
      </c>
      <c r="X369" s="514">
        <v>1</v>
      </c>
      <c r="Y369" s="513">
        <v>39596</v>
      </c>
      <c r="Z369" s="512" t="s">
        <v>15714</v>
      </c>
      <c r="AA369" s="512" t="s">
        <v>15715</v>
      </c>
      <c r="AB369" s="513">
        <v>40157</v>
      </c>
      <c r="AC369" s="513">
        <v>40534</v>
      </c>
      <c r="AD369" s="512" t="s">
        <v>15716</v>
      </c>
      <c r="AE369" s="513">
        <v>40112</v>
      </c>
      <c r="AF369" s="512" t="s">
        <v>9163</v>
      </c>
      <c r="AG369" s="512" t="s">
        <v>15715</v>
      </c>
      <c r="AH369" s="516">
        <v>4601685</v>
      </c>
      <c r="AI369" s="513">
        <v>40459</v>
      </c>
      <c r="AJ369" s="513" t="s">
        <v>138</v>
      </c>
      <c r="AK369" s="511" t="s">
        <v>138</v>
      </c>
      <c r="AL369" s="513" t="s">
        <v>138</v>
      </c>
      <c r="AM369" s="511" t="s">
        <v>138</v>
      </c>
      <c r="AN369" s="511" t="s">
        <v>15717</v>
      </c>
      <c r="AO369" s="511" t="s">
        <v>2570</v>
      </c>
      <c r="AP369" s="511" t="s">
        <v>15718</v>
      </c>
      <c r="AQ369" s="511" t="s">
        <v>15719</v>
      </c>
      <c r="AR369" s="511" t="s">
        <v>15720</v>
      </c>
      <c r="AS369" s="511" t="s">
        <v>15721</v>
      </c>
      <c r="AT369" s="511" t="s">
        <v>15721</v>
      </c>
      <c r="AU369" s="511" t="s">
        <v>15722</v>
      </c>
      <c r="AV369" s="511" t="s">
        <v>15723</v>
      </c>
      <c r="AW369" s="511" t="s">
        <v>2571</v>
      </c>
      <c r="AX369" s="511" t="s">
        <v>15722</v>
      </c>
      <c r="AY369" s="511" t="s">
        <v>2572</v>
      </c>
      <c r="AZ369" s="511" t="s">
        <v>2572</v>
      </c>
      <c r="BA369" s="511" t="s">
        <v>2573</v>
      </c>
      <c r="BB369" s="511">
        <v>227009</v>
      </c>
      <c r="BC369" s="512" t="s">
        <v>1269</v>
      </c>
      <c r="BD369" s="511" t="s">
        <v>2569</v>
      </c>
      <c r="BE369" s="511" t="s">
        <v>15724</v>
      </c>
      <c r="BF369" s="511" t="s">
        <v>2568</v>
      </c>
      <c r="BG369" s="511" t="s">
        <v>15725</v>
      </c>
      <c r="BH369" s="511" t="s">
        <v>8648</v>
      </c>
      <c r="BI369" s="511">
        <v>4</v>
      </c>
      <c r="BJ369" s="511">
        <v>14</v>
      </c>
      <c r="BK369" s="511" t="s">
        <v>138</v>
      </c>
      <c r="BL369" s="511" t="s">
        <v>138</v>
      </c>
      <c r="BM369" s="511" t="s">
        <v>15726</v>
      </c>
      <c r="BN369" s="511" t="s">
        <v>138</v>
      </c>
      <c r="BO369" s="511" t="s">
        <v>9027</v>
      </c>
      <c r="BP369" s="513" t="s">
        <v>138</v>
      </c>
      <c r="BQ369" s="511" t="s">
        <v>138</v>
      </c>
      <c r="BR369" s="511" t="s">
        <v>8445</v>
      </c>
      <c r="BS369" s="511" t="s">
        <v>15727</v>
      </c>
      <c r="BT369" s="511" t="s">
        <v>138</v>
      </c>
      <c r="BU369" s="511" t="s">
        <v>15710</v>
      </c>
      <c r="BV369" s="511" t="s">
        <v>138</v>
      </c>
      <c r="BW369" s="511">
        <v>1</v>
      </c>
      <c r="BX369" s="511" t="s">
        <v>15728</v>
      </c>
      <c r="BY369" s="511" t="s">
        <v>15729</v>
      </c>
      <c r="BZ369" s="511">
        <v>15</v>
      </c>
      <c r="CA369" s="511" t="s">
        <v>15730</v>
      </c>
      <c r="CB369" s="511" t="s">
        <v>15731</v>
      </c>
      <c r="CC369" s="511" t="s">
        <v>15732</v>
      </c>
      <c r="CD369" s="511" t="s">
        <v>5674</v>
      </c>
      <c r="CE369" s="542" t="s">
        <v>15733</v>
      </c>
      <c r="CF369" s="542" t="s">
        <v>15734</v>
      </c>
      <c r="CG369" s="542" t="s">
        <v>15735</v>
      </c>
      <c r="CH369" s="542" t="s">
        <v>15736</v>
      </c>
      <c r="CI369" s="542" t="s">
        <v>15737</v>
      </c>
      <c r="CJ369" s="542" t="s">
        <v>15738</v>
      </c>
      <c r="CK369" s="542" t="s">
        <v>15739</v>
      </c>
      <c r="CL369" s="542" t="s">
        <v>15740</v>
      </c>
      <c r="CM369" s="542" t="s">
        <v>102</v>
      </c>
      <c r="CN369" s="542" t="s">
        <v>102</v>
      </c>
      <c r="CO369" s="542" t="s">
        <v>102</v>
      </c>
      <c r="CP369" s="542" t="s">
        <v>102</v>
      </c>
      <c r="CQ369" s="542" t="s">
        <v>102</v>
      </c>
      <c r="CR369" s="542" t="s">
        <v>102</v>
      </c>
      <c r="CS369" s="542" t="s">
        <v>102</v>
      </c>
      <c r="CT369" s="542" t="s">
        <v>102</v>
      </c>
      <c r="CU369" s="542" t="s">
        <v>102</v>
      </c>
      <c r="CV369" s="542" t="s">
        <v>102</v>
      </c>
      <c r="CW369" s="542" t="s">
        <v>102</v>
      </c>
      <c r="CX369" s="542" t="s">
        <v>102</v>
      </c>
      <c r="CY369" s="542" t="s">
        <v>102</v>
      </c>
      <c r="CZ369" s="542" t="s">
        <v>102</v>
      </c>
      <c r="DA369" s="542" t="s">
        <v>102</v>
      </c>
      <c r="DB369" s="542" t="s">
        <v>102</v>
      </c>
      <c r="DC369" s="542" t="s">
        <v>102</v>
      </c>
      <c r="DD369" s="542" t="s">
        <v>102</v>
      </c>
      <c r="DE369" s="542" t="s">
        <v>102</v>
      </c>
      <c r="DF369" s="542" t="s">
        <v>102</v>
      </c>
      <c r="DG369" s="542" t="s">
        <v>102</v>
      </c>
      <c r="DH369" s="542" t="s">
        <v>102</v>
      </c>
      <c r="DI369" s="542" t="s">
        <v>102</v>
      </c>
      <c r="DJ369" s="542" t="s">
        <v>102</v>
      </c>
      <c r="DK369" s="542" t="s">
        <v>102</v>
      </c>
      <c r="DL369" s="542" t="s">
        <v>102</v>
      </c>
      <c r="DM369" s="542" t="s">
        <v>102</v>
      </c>
      <c r="DN369" s="542" t="s">
        <v>102</v>
      </c>
      <c r="DO369" s="542" t="s">
        <v>102</v>
      </c>
      <c r="DP369" s="542" t="s">
        <v>102</v>
      </c>
      <c r="DQ369" s="542" t="s">
        <v>102</v>
      </c>
      <c r="DR369" s="542" t="s">
        <v>102</v>
      </c>
      <c r="DS369" s="542" t="s">
        <v>102</v>
      </c>
      <c r="DT369" s="542" t="s">
        <v>102</v>
      </c>
      <c r="DU369" s="542" t="s">
        <v>102</v>
      </c>
      <c r="DV369" s="542" t="s">
        <v>102</v>
      </c>
      <c r="DW369" s="542" t="s">
        <v>102</v>
      </c>
      <c r="DX369" s="542" t="s">
        <v>102</v>
      </c>
      <c r="DY369" s="542" t="s">
        <v>102</v>
      </c>
      <c r="DZ369" s="542" t="s">
        <v>102</v>
      </c>
      <c r="EA369" s="542" t="s">
        <v>102</v>
      </c>
      <c r="EB369" s="542" t="s">
        <v>102</v>
      </c>
      <c r="EC369" s="542" t="s">
        <v>102</v>
      </c>
      <c r="ED369" s="542" t="s">
        <v>102</v>
      </c>
      <c r="EE369" s="542" t="s">
        <v>102</v>
      </c>
      <c r="EF369" s="542" t="s">
        <v>102</v>
      </c>
      <c r="EG369" s="542" t="s">
        <v>102</v>
      </c>
      <c r="EH369" s="542" t="s">
        <v>102</v>
      </c>
      <c r="EI369" s="542" t="s">
        <v>102</v>
      </c>
      <c r="EJ369" s="542" t="s">
        <v>102</v>
      </c>
      <c r="EK369" s="542" t="s">
        <v>102</v>
      </c>
      <c r="EL369" s="542" t="s">
        <v>102</v>
      </c>
      <c r="EM369" s="542" t="s">
        <v>102</v>
      </c>
      <c r="EN369" s="542" t="s">
        <v>102</v>
      </c>
      <c r="EO369" s="542" t="s">
        <v>102</v>
      </c>
      <c r="EP369" s="542" t="s">
        <v>102</v>
      </c>
      <c r="EQ369" s="542" t="s">
        <v>102</v>
      </c>
      <c r="ER369" s="542" t="s">
        <v>102</v>
      </c>
      <c r="ES369" s="542" t="s">
        <v>102</v>
      </c>
      <c r="ET369" s="542" t="s">
        <v>102</v>
      </c>
      <c r="EU369" s="542" t="s">
        <v>102</v>
      </c>
      <c r="EV369" s="542" t="s">
        <v>102</v>
      </c>
      <c r="EW369" s="542" t="s">
        <v>102</v>
      </c>
      <c r="EX369" s="542" t="s">
        <v>102</v>
      </c>
      <c r="EY369" s="542" t="s">
        <v>102</v>
      </c>
      <c r="EZ369" s="542" t="s">
        <v>102</v>
      </c>
      <c r="FA369" s="542" t="s">
        <v>102</v>
      </c>
      <c r="FB369" s="542" t="s">
        <v>102</v>
      </c>
      <c r="FC369" s="542" t="s">
        <v>102</v>
      </c>
      <c r="FD369" s="542" t="s">
        <v>102</v>
      </c>
      <c r="FE369" s="542" t="s">
        <v>102</v>
      </c>
      <c r="FF369" s="542" t="s">
        <v>102</v>
      </c>
      <c r="FG369" s="542" t="s">
        <v>102</v>
      </c>
      <c r="FH369" s="542" t="s">
        <v>102</v>
      </c>
      <c r="FI369" s="542" t="s">
        <v>102</v>
      </c>
      <c r="FJ369" s="542" t="s">
        <v>102</v>
      </c>
      <c r="FK369" s="542" t="s">
        <v>102</v>
      </c>
      <c r="FL369" s="542" t="s">
        <v>102</v>
      </c>
      <c r="FM369" s="542" t="s">
        <v>102</v>
      </c>
      <c r="FN369" s="542" t="s">
        <v>102</v>
      </c>
      <c r="FO369" s="542" t="s">
        <v>102</v>
      </c>
      <c r="FP369" s="542" t="s">
        <v>102</v>
      </c>
      <c r="FQ369" s="542" t="s">
        <v>102</v>
      </c>
      <c r="FR369" s="542" t="s">
        <v>102</v>
      </c>
      <c r="FS369" s="542" t="s">
        <v>102</v>
      </c>
      <c r="FT369" s="542" t="s">
        <v>102</v>
      </c>
      <c r="FU369" s="542" t="s">
        <v>102</v>
      </c>
      <c r="FV369" s="542" t="s">
        <v>102</v>
      </c>
      <c r="FW369" s="542" t="s">
        <v>102</v>
      </c>
      <c r="FX369" s="542" t="s">
        <v>102</v>
      </c>
      <c r="FY369" s="542" t="s">
        <v>102</v>
      </c>
      <c r="FZ369" s="542" t="s">
        <v>102</v>
      </c>
      <c r="GA369" s="542" t="s">
        <v>102</v>
      </c>
      <c r="GB369" s="542" t="s">
        <v>102</v>
      </c>
      <c r="GC369" s="542" t="s">
        <v>102</v>
      </c>
      <c r="GD369" s="542" t="s">
        <v>102</v>
      </c>
      <c r="GE369" s="542" t="s">
        <v>102</v>
      </c>
      <c r="GF369" s="542" t="s">
        <v>102</v>
      </c>
      <c r="GG369" s="542" t="s">
        <v>102</v>
      </c>
      <c r="GH369" s="542" t="s">
        <v>102</v>
      </c>
      <c r="GI369" s="542" t="s">
        <v>102</v>
      </c>
      <c r="GJ369" s="542" t="s">
        <v>102</v>
      </c>
      <c r="GK369" s="542" t="s">
        <v>102</v>
      </c>
      <c r="GL369" s="542" t="s">
        <v>102</v>
      </c>
      <c r="GM369" s="542" t="s">
        <v>102</v>
      </c>
      <c r="GN369" s="542" t="s">
        <v>102</v>
      </c>
      <c r="GO369" s="542" t="s">
        <v>102</v>
      </c>
      <c r="GP369" s="542" t="s">
        <v>102</v>
      </c>
      <c r="GQ369" s="542" t="s">
        <v>102</v>
      </c>
      <c r="GR369" s="542" t="s">
        <v>102</v>
      </c>
      <c r="GS369" s="542" t="s">
        <v>102</v>
      </c>
      <c r="GT369" s="542" t="s">
        <v>102</v>
      </c>
      <c r="GU369" s="542" t="s">
        <v>102</v>
      </c>
      <c r="GV369" s="542" t="s">
        <v>102</v>
      </c>
      <c r="GW369" s="542" t="s">
        <v>102</v>
      </c>
      <c r="GX369" s="542" t="s">
        <v>102</v>
      </c>
      <c r="GY369" s="542" t="s">
        <v>102</v>
      </c>
      <c r="GZ369" s="542" t="s">
        <v>102</v>
      </c>
      <c r="HA369" s="542" t="s">
        <v>102</v>
      </c>
      <c r="HB369" s="542" t="s">
        <v>102</v>
      </c>
      <c r="HC369" s="511" t="str">
        <f t="shared" si="5"/>
        <v>2011-800064</v>
      </c>
    </row>
    <row r="370" spans="1:211" s="514" customFormat="1" ht="48" hidden="1" customHeight="1" x14ac:dyDescent="0.15">
      <c r="A370" s="511" t="s">
        <v>4824</v>
      </c>
      <c r="B370" s="512" t="s">
        <v>15741</v>
      </c>
      <c r="C370" s="513">
        <v>40548</v>
      </c>
      <c r="D370" s="512" t="s">
        <v>8419</v>
      </c>
      <c r="E370" s="512" t="s">
        <v>8452</v>
      </c>
      <c r="F370" s="512" t="s">
        <v>8421</v>
      </c>
      <c r="G370" s="513">
        <v>40787</v>
      </c>
      <c r="H370" s="512" t="s">
        <v>15742</v>
      </c>
      <c r="I370" s="512" t="s">
        <v>8500</v>
      </c>
      <c r="J370" s="513">
        <v>40746</v>
      </c>
      <c r="K370" s="512"/>
      <c r="L370" s="512"/>
      <c r="M370" s="512"/>
      <c r="N370" s="513"/>
      <c r="O370" s="513"/>
      <c r="P370" s="512"/>
      <c r="Q370" s="513"/>
      <c r="R370" s="513"/>
      <c r="S370" s="511" t="s">
        <v>15743</v>
      </c>
      <c r="T370" s="511">
        <v>2011</v>
      </c>
      <c r="U370" s="515" t="s">
        <v>8424</v>
      </c>
      <c r="V370" s="514">
        <v>189</v>
      </c>
      <c r="W370" s="514">
        <v>1</v>
      </c>
      <c r="X370" s="514">
        <v>1</v>
      </c>
      <c r="Y370" s="513">
        <v>38154</v>
      </c>
      <c r="Z370" s="512" t="s">
        <v>15744</v>
      </c>
      <c r="AA370" s="512" t="s">
        <v>15745</v>
      </c>
      <c r="AB370" s="513">
        <v>39751</v>
      </c>
      <c r="AC370" s="513">
        <v>40486</v>
      </c>
      <c r="AD370" s="512" t="s">
        <v>15746</v>
      </c>
      <c r="AE370" s="513">
        <v>39629</v>
      </c>
      <c r="AF370" s="512" t="s">
        <v>138</v>
      </c>
      <c r="AG370" s="512" t="s">
        <v>15745</v>
      </c>
      <c r="AH370" s="516">
        <v>4575478</v>
      </c>
      <c r="AI370" s="513">
        <v>40417</v>
      </c>
      <c r="AJ370" s="513" t="s">
        <v>138</v>
      </c>
      <c r="AK370" s="511" t="s">
        <v>138</v>
      </c>
      <c r="AL370" s="513" t="s">
        <v>138</v>
      </c>
      <c r="AM370" s="511" t="s">
        <v>138</v>
      </c>
      <c r="AN370" s="511" t="s">
        <v>15747</v>
      </c>
      <c r="AO370" s="511" t="s">
        <v>3862</v>
      </c>
      <c r="AP370" s="511" t="s">
        <v>3862</v>
      </c>
      <c r="AQ370" s="511" t="s">
        <v>15748</v>
      </c>
      <c r="AR370" s="511" t="s">
        <v>15748</v>
      </c>
      <c r="AS370" s="511" t="s">
        <v>3863</v>
      </c>
      <c r="AT370" s="511" t="s">
        <v>3863</v>
      </c>
      <c r="AU370" s="511" t="s">
        <v>3863</v>
      </c>
      <c r="AV370" s="511" t="s">
        <v>15749</v>
      </c>
      <c r="AW370" s="511" t="s">
        <v>3863</v>
      </c>
      <c r="AX370" s="511" t="s">
        <v>3863</v>
      </c>
      <c r="AY370" s="511" t="s">
        <v>3864</v>
      </c>
      <c r="AZ370" s="511" t="s">
        <v>3864</v>
      </c>
      <c r="BA370" s="511" t="s">
        <v>3865</v>
      </c>
      <c r="BB370" s="511">
        <v>243803</v>
      </c>
      <c r="BC370" s="512" t="s">
        <v>3859</v>
      </c>
      <c r="BD370" s="511" t="s">
        <v>3860</v>
      </c>
      <c r="BE370" s="511" t="s">
        <v>12857</v>
      </c>
      <c r="BF370" s="511" t="s">
        <v>3858</v>
      </c>
      <c r="BG370" s="511" t="s">
        <v>15750</v>
      </c>
      <c r="BH370" s="511" t="s">
        <v>9142</v>
      </c>
      <c r="BI370" s="511">
        <v>4</v>
      </c>
      <c r="BJ370" s="511">
        <v>17</v>
      </c>
      <c r="BK370" s="511" t="s">
        <v>15751</v>
      </c>
      <c r="BL370" s="511" t="s">
        <v>138</v>
      </c>
      <c r="BM370" s="511" t="s">
        <v>15752</v>
      </c>
      <c r="BN370" s="511" t="s">
        <v>15753</v>
      </c>
      <c r="BO370" s="511" t="s">
        <v>9027</v>
      </c>
      <c r="BP370" s="513">
        <v>37813</v>
      </c>
      <c r="BQ370" s="511" t="s">
        <v>138</v>
      </c>
      <c r="BR370" s="511" t="s">
        <v>8482</v>
      </c>
      <c r="BS370" s="511" t="s">
        <v>15754</v>
      </c>
      <c r="BT370" s="511" t="s">
        <v>3861</v>
      </c>
      <c r="BU370" s="511" t="s">
        <v>15741</v>
      </c>
      <c r="BV370" s="511" t="s">
        <v>138</v>
      </c>
      <c r="BW370" s="511">
        <v>1</v>
      </c>
      <c r="BX370" s="511" t="s">
        <v>15755</v>
      </c>
      <c r="BY370" s="511" t="s">
        <v>138</v>
      </c>
      <c r="BZ370" s="511">
        <v>36</v>
      </c>
      <c r="CA370" s="511" t="s">
        <v>15756</v>
      </c>
      <c r="CB370" s="511" t="s">
        <v>15757</v>
      </c>
      <c r="CC370" s="511" t="s">
        <v>138</v>
      </c>
      <c r="CD370" s="511" t="s">
        <v>5676</v>
      </c>
      <c r="CE370" s="542" t="s">
        <v>15758</v>
      </c>
      <c r="CF370" s="542" t="s">
        <v>15759</v>
      </c>
      <c r="CG370" s="542" t="s">
        <v>15760</v>
      </c>
      <c r="CH370" s="542" t="s">
        <v>15761</v>
      </c>
      <c r="CI370" s="542" t="s">
        <v>15762</v>
      </c>
      <c r="CJ370" s="542" t="s">
        <v>15763</v>
      </c>
      <c r="CK370" s="542" t="s">
        <v>15764</v>
      </c>
      <c r="CL370" s="542" t="s">
        <v>15765</v>
      </c>
      <c r="CM370" s="542" t="s">
        <v>15766</v>
      </c>
      <c r="CN370" s="542" t="s">
        <v>15767</v>
      </c>
      <c r="CO370" s="542" t="s">
        <v>15768</v>
      </c>
      <c r="CP370" s="542" t="s">
        <v>15769</v>
      </c>
      <c r="CQ370" s="542" t="s">
        <v>15770</v>
      </c>
      <c r="CR370" s="542" t="s">
        <v>15771</v>
      </c>
      <c r="CS370" s="542" t="s">
        <v>15772</v>
      </c>
      <c r="CT370" s="542" t="s">
        <v>15773</v>
      </c>
      <c r="CU370" s="542" t="s">
        <v>15774</v>
      </c>
      <c r="CV370" s="542" t="s">
        <v>15775</v>
      </c>
      <c r="CW370" s="542" t="s">
        <v>15776</v>
      </c>
      <c r="CX370" s="542" t="s">
        <v>15777</v>
      </c>
      <c r="CY370" s="542" t="s">
        <v>15778</v>
      </c>
      <c r="CZ370" s="542" t="s">
        <v>15779</v>
      </c>
      <c r="DA370" s="542" t="s">
        <v>15780</v>
      </c>
      <c r="DB370" s="542" t="s">
        <v>15781</v>
      </c>
      <c r="DC370" s="542" t="s">
        <v>15782</v>
      </c>
      <c r="DD370" s="542" t="s">
        <v>15783</v>
      </c>
      <c r="DE370" s="542" t="s">
        <v>15784</v>
      </c>
      <c r="DF370" s="542" t="s">
        <v>15785</v>
      </c>
      <c r="DG370" s="542" t="s">
        <v>15786</v>
      </c>
      <c r="DH370" s="542" t="s">
        <v>15787</v>
      </c>
      <c r="DI370" s="542" t="s">
        <v>15788</v>
      </c>
      <c r="DJ370" s="542" t="s">
        <v>15789</v>
      </c>
      <c r="DK370" s="542" t="s">
        <v>15790</v>
      </c>
      <c r="DL370" s="542" t="s">
        <v>15791</v>
      </c>
      <c r="DM370" s="542" t="s">
        <v>15792</v>
      </c>
      <c r="DN370" s="542" t="s">
        <v>102</v>
      </c>
      <c r="DO370" s="542" t="s">
        <v>102</v>
      </c>
      <c r="DP370" s="542" t="s">
        <v>102</v>
      </c>
      <c r="DQ370" s="542" t="s">
        <v>102</v>
      </c>
      <c r="DR370" s="542" t="s">
        <v>102</v>
      </c>
      <c r="DS370" s="542" t="s">
        <v>102</v>
      </c>
      <c r="DT370" s="542" t="s">
        <v>102</v>
      </c>
      <c r="DU370" s="542" t="s">
        <v>102</v>
      </c>
      <c r="DV370" s="542" t="s">
        <v>102</v>
      </c>
      <c r="DW370" s="542" t="s">
        <v>102</v>
      </c>
      <c r="DX370" s="542" t="s">
        <v>102</v>
      </c>
      <c r="DY370" s="542" t="s">
        <v>102</v>
      </c>
      <c r="DZ370" s="542" t="s">
        <v>102</v>
      </c>
      <c r="EA370" s="542" t="s">
        <v>102</v>
      </c>
      <c r="EB370" s="542" t="s">
        <v>102</v>
      </c>
      <c r="EC370" s="542" t="s">
        <v>102</v>
      </c>
      <c r="ED370" s="542" t="s">
        <v>102</v>
      </c>
      <c r="EE370" s="542" t="s">
        <v>102</v>
      </c>
      <c r="EF370" s="542" t="s">
        <v>102</v>
      </c>
      <c r="EG370" s="542" t="s">
        <v>102</v>
      </c>
      <c r="EH370" s="542" t="s">
        <v>102</v>
      </c>
      <c r="EI370" s="542" t="s">
        <v>102</v>
      </c>
      <c r="EJ370" s="542" t="s">
        <v>102</v>
      </c>
      <c r="EK370" s="542" t="s">
        <v>102</v>
      </c>
      <c r="EL370" s="542" t="s">
        <v>102</v>
      </c>
      <c r="EM370" s="542" t="s">
        <v>102</v>
      </c>
      <c r="EN370" s="542" t="s">
        <v>102</v>
      </c>
      <c r="EO370" s="542" t="s">
        <v>102</v>
      </c>
      <c r="EP370" s="542" t="s">
        <v>102</v>
      </c>
      <c r="EQ370" s="542" t="s">
        <v>102</v>
      </c>
      <c r="ER370" s="542" t="s">
        <v>102</v>
      </c>
      <c r="ES370" s="542" t="s">
        <v>102</v>
      </c>
      <c r="ET370" s="542" t="s">
        <v>102</v>
      </c>
      <c r="EU370" s="542" t="s">
        <v>102</v>
      </c>
      <c r="EV370" s="542" t="s">
        <v>102</v>
      </c>
      <c r="EW370" s="542" t="s">
        <v>102</v>
      </c>
      <c r="EX370" s="542" t="s">
        <v>102</v>
      </c>
      <c r="EY370" s="542" t="s">
        <v>102</v>
      </c>
      <c r="EZ370" s="542" t="s">
        <v>102</v>
      </c>
      <c r="FA370" s="542" t="s">
        <v>102</v>
      </c>
      <c r="FB370" s="542" t="s">
        <v>102</v>
      </c>
      <c r="FC370" s="542" t="s">
        <v>102</v>
      </c>
      <c r="FD370" s="542" t="s">
        <v>102</v>
      </c>
      <c r="FE370" s="542" t="s">
        <v>102</v>
      </c>
      <c r="FF370" s="542" t="s">
        <v>102</v>
      </c>
      <c r="FG370" s="542" t="s">
        <v>102</v>
      </c>
      <c r="FH370" s="542" t="s">
        <v>102</v>
      </c>
      <c r="FI370" s="542" t="s">
        <v>102</v>
      </c>
      <c r="FJ370" s="542" t="s">
        <v>102</v>
      </c>
      <c r="FK370" s="542" t="s">
        <v>102</v>
      </c>
      <c r="FL370" s="542" t="s">
        <v>102</v>
      </c>
      <c r="FM370" s="542" t="s">
        <v>102</v>
      </c>
      <c r="FN370" s="542" t="s">
        <v>102</v>
      </c>
      <c r="FO370" s="542" t="s">
        <v>102</v>
      </c>
      <c r="FP370" s="542" t="s">
        <v>102</v>
      </c>
      <c r="FQ370" s="542" t="s">
        <v>102</v>
      </c>
      <c r="FR370" s="542" t="s">
        <v>102</v>
      </c>
      <c r="FS370" s="542" t="s">
        <v>102</v>
      </c>
      <c r="FT370" s="542" t="s">
        <v>102</v>
      </c>
      <c r="FU370" s="542" t="s">
        <v>102</v>
      </c>
      <c r="FV370" s="542" t="s">
        <v>102</v>
      </c>
      <c r="FW370" s="542" t="s">
        <v>102</v>
      </c>
      <c r="FX370" s="542" t="s">
        <v>102</v>
      </c>
      <c r="FY370" s="542" t="s">
        <v>102</v>
      </c>
      <c r="FZ370" s="542" t="s">
        <v>102</v>
      </c>
      <c r="GA370" s="542" t="s">
        <v>102</v>
      </c>
      <c r="GB370" s="542" t="s">
        <v>102</v>
      </c>
      <c r="GC370" s="542" t="s">
        <v>102</v>
      </c>
      <c r="GD370" s="542" t="s">
        <v>102</v>
      </c>
      <c r="GE370" s="542" t="s">
        <v>102</v>
      </c>
      <c r="GF370" s="542" t="s">
        <v>102</v>
      </c>
      <c r="GG370" s="542" t="s">
        <v>102</v>
      </c>
      <c r="GH370" s="542" t="s">
        <v>102</v>
      </c>
      <c r="GI370" s="542" t="s">
        <v>102</v>
      </c>
      <c r="GJ370" s="542" t="s">
        <v>102</v>
      </c>
      <c r="GK370" s="542" t="s">
        <v>102</v>
      </c>
      <c r="GL370" s="542" t="s">
        <v>102</v>
      </c>
      <c r="GM370" s="542" t="s">
        <v>102</v>
      </c>
      <c r="GN370" s="542" t="s">
        <v>102</v>
      </c>
      <c r="GO370" s="542" t="s">
        <v>102</v>
      </c>
      <c r="GP370" s="542" t="s">
        <v>102</v>
      </c>
      <c r="GQ370" s="542" t="s">
        <v>102</v>
      </c>
      <c r="GR370" s="542" t="s">
        <v>102</v>
      </c>
      <c r="GS370" s="542" t="s">
        <v>102</v>
      </c>
      <c r="GT370" s="542" t="s">
        <v>102</v>
      </c>
      <c r="GU370" s="542" t="s">
        <v>102</v>
      </c>
      <c r="GV370" s="542" t="s">
        <v>102</v>
      </c>
      <c r="GW370" s="542" t="s">
        <v>102</v>
      </c>
      <c r="GX370" s="542" t="s">
        <v>102</v>
      </c>
      <c r="GY370" s="542" t="s">
        <v>102</v>
      </c>
      <c r="GZ370" s="542" t="s">
        <v>102</v>
      </c>
      <c r="HA370" s="542" t="s">
        <v>102</v>
      </c>
      <c r="HB370" s="542" t="s">
        <v>102</v>
      </c>
      <c r="HC370" s="511" t="str">
        <f t="shared" si="5"/>
        <v>2011-800003</v>
      </c>
    </row>
    <row r="371" spans="1:211" s="514" customFormat="1" ht="48" hidden="1" customHeight="1" x14ac:dyDescent="0.15">
      <c r="A371" s="514" t="s">
        <v>4828</v>
      </c>
      <c r="B371" s="519" t="s">
        <v>15793</v>
      </c>
      <c r="C371" s="513">
        <v>40067</v>
      </c>
      <c r="D371" s="519" t="s">
        <v>8419</v>
      </c>
      <c r="E371" s="519" t="s">
        <v>8498</v>
      </c>
      <c r="F371" s="519" t="s">
        <v>8421</v>
      </c>
      <c r="G371" s="513">
        <v>41107</v>
      </c>
      <c r="H371" s="519" t="s">
        <v>13423</v>
      </c>
      <c r="I371" s="519" t="s">
        <v>10400</v>
      </c>
      <c r="J371" s="513" t="s">
        <v>15794</v>
      </c>
      <c r="K371" s="519" t="s">
        <v>15795</v>
      </c>
      <c r="L371" s="519"/>
      <c r="M371" s="519" t="s">
        <v>15796</v>
      </c>
      <c r="N371" s="513" t="s">
        <v>15797</v>
      </c>
      <c r="O371" s="513">
        <v>40949</v>
      </c>
      <c r="P371" s="519" t="s">
        <v>8458</v>
      </c>
      <c r="Q371" s="513">
        <v>40938</v>
      </c>
      <c r="R371" s="513" t="s">
        <v>15798</v>
      </c>
      <c r="S371" s="514" t="s">
        <v>15799</v>
      </c>
      <c r="T371" s="514">
        <v>2012</v>
      </c>
      <c r="U371" s="515" t="s">
        <v>8424</v>
      </c>
      <c r="V371" s="514">
        <v>190</v>
      </c>
      <c r="W371" s="514">
        <v>2</v>
      </c>
      <c r="X371" s="514">
        <v>1</v>
      </c>
      <c r="Y371" s="513">
        <v>37516</v>
      </c>
      <c r="Z371" s="512" t="s">
        <v>15800</v>
      </c>
      <c r="AA371" s="512" t="s">
        <v>15801</v>
      </c>
      <c r="AB371" s="513">
        <v>39786</v>
      </c>
      <c r="AC371" s="513">
        <v>40023</v>
      </c>
      <c r="AD371" s="512" t="s">
        <v>15802</v>
      </c>
      <c r="AE371" s="513">
        <v>39636</v>
      </c>
      <c r="AF371" s="512" t="s">
        <v>138</v>
      </c>
      <c r="AG371" s="512" t="s">
        <v>15801</v>
      </c>
      <c r="AH371" s="516">
        <v>4305562</v>
      </c>
      <c r="AI371" s="513">
        <v>39948</v>
      </c>
      <c r="AJ371" s="513" t="s">
        <v>138</v>
      </c>
      <c r="AK371" s="511" t="s">
        <v>138</v>
      </c>
      <c r="AL371" s="513" t="s">
        <v>138</v>
      </c>
      <c r="AM371" s="511" t="s">
        <v>138</v>
      </c>
      <c r="AN371" s="511" t="s">
        <v>13433</v>
      </c>
      <c r="AO371" s="511" t="s">
        <v>2598</v>
      </c>
      <c r="AP371" s="511" t="s">
        <v>15803</v>
      </c>
      <c r="AQ371" s="511" t="s">
        <v>15804</v>
      </c>
      <c r="AR371" s="511" t="s">
        <v>13436</v>
      </c>
      <c r="AS371" s="511" t="s">
        <v>15805</v>
      </c>
      <c r="AT371" s="511" t="s">
        <v>15805</v>
      </c>
      <c r="AU371" s="511" t="s">
        <v>15806</v>
      </c>
      <c r="AV371" s="511" t="s">
        <v>15807</v>
      </c>
      <c r="AW371" s="511" t="s">
        <v>2599</v>
      </c>
      <c r="AX371" s="511" t="s">
        <v>13438</v>
      </c>
      <c r="AY371" s="511" t="s">
        <v>2600</v>
      </c>
      <c r="AZ371" s="511" t="s">
        <v>15808</v>
      </c>
      <c r="BA371" s="511" t="s">
        <v>2601</v>
      </c>
      <c r="BB371" s="511">
        <v>1247</v>
      </c>
      <c r="BC371" s="512" t="s">
        <v>1927</v>
      </c>
      <c r="BD371" s="511" t="s">
        <v>1928</v>
      </c>
      <c r="BE371" s="511" t="s">
        <v>13442</v>
      </c>
      <c r="BF371" s="511" t="s">
        <v>1926</v>
      </c>
      <c r="BG371" s="511" t="s">
        <v>15809</v>
      </c>
      <c r="BH371" s="511" t="s">
        <v>8648</v>
      </c>
      <c r="BI371" s="511">
        <v>3</v>
      </c>
      <c r="BJ371" s="511">
        <v>15</v>
      </c>
      <c r="BK371" s="511" t="s">
        <v>138</v>
      </c>
      <c r="BL371" s="511" t="s">
        <v>138</v>
      </c>
      <c r="BM371" s="511" t="s">
        <v>15810</v>
      </c>
      <c r="BN371" s="511" t="s">
        <v>15811</v>
      </c>
      <c r="BO371" s="511" t="s">
        <v>9027</v>
      </c>
      <c r="BP371" s="513" t="s">
        <v>138</v>
      </c>
      <c r="BQ371" s="511" t="s">
        <v>138</v>
      </c>
      <c r="BR371" s="511" t="s">
        <v>8482</v>
      </c>
      <c r="BS371" s="511" t="s">
        <v>15812</v>
      </c>
      <c r="BT371" s="511" t="s">
        <v>1929</v>
      </c>
      <c r="BU371" s="511" t="s">
        <v>15813</v>
      </c>
      <c r="BV371" s="511" t="s">
        <v>138</v>
      </c>
      <c r="BW371" s="511">
        <v>1</v>
      </c>
      <c r="BX371" s="511" t="s">
        <v>15814</v>
      </c>
      <c r="BY371" s="511" t="s">
        <v>138</v>
      </c>
      <c r="BZ371" s="511">
        <v>5</v>
      </c>
      <c r="CA371" s="511" t="s">
        <v>15815</v>
      </c>
      <c r="CB371" s="511" t="s">
        <v>15816</v>
      </c>
      <c r="CC371" s="511" t="s">
        <v>138</v>
      </c>
      <c r="CD371" s="511" t="s">
        <v>5436</v>
      </c>
      <c r="CE371" s="542" t="s">
        <v>15817</v>
      </c>
      <c r="CF371" s="542" t="s">
        <v>15818</v>
      </c>
      <c r="CG371" s="542" t="s">
        <v>15819</v>
      </c>
      <c r="CH371" s="542" t="s">
        <v>15820</v>
      </c>
      <c r="CI371" s="542" t="s">
        <v>102</v>
      </c>
      <c r="CJ371" s="542" t="s">
        <v>102</v>
      </c>
      <c r="CK371" s="542" t="s">
        <v>102</v>
      </c>
      <c r="CL371" s="542" t="s">
        <v>102</v>
      </c>
      <c r="CM371" s="542" t="s">
        <v>102</v>
      </c>
      <c r="CN371" s="542" t="s">
        <v>102</v>
      </c>
      <c r="CO371" s="542" t="s">
        <v>102</v>
      </c>
      <c r="CP371" s="542" t="s">
        <v>102</v>
      </c>
      <c r="CQ371" s="542" t="s">
        <v>102</v>
      </c>
      <c r="CR371" s="542" t="s">
        <v>102</v>
      </c>
      <c r="CS371" s="542" t="s">
        <v>102</v>
      </c>
      <c r="CT371" s="542" t="s">
        <v>102</v>
      </c>
      <c r="CU371" s="542" t="s">
        <v>102</v>
      </c>
      <c r="CV371" s="542" t="s">
        <v>102</v>
      </c>
      <c r="CW371" s="542" t="s">
        <v>102</v>
      </c>
      <c r="CX371" s="542" t="s">
        <v>102</v>
      </c>
      <c r="CY371" s="542" t="s">
        <v>102</v>
      </c>
      <c r="CZ371" s="542" t="s">
        <v>102</v>
      </c>
      <c r="DA371" s="542" t="s">
        <v>102</v>
      </c>
      <c r="DB371" s="542" t="s">
        <v>102</v>
      </c>
      <c r="DC371" s="542" t="s">
        <v>102</v>
      </c>
      <c r="DD371" s="542" t="s">
        <v>102</v>
      </c>
      <c r="DE371" s="542" t="s">
        <v>102</v>
      </c>
      <c r="DF371" s="542" t="s">
        <v>102</v>
      </c>
      <c r="DG371" s="542" t="s">
        <v>102</v>
      </c>
      <c r="DH371" s="542" t="s">
        <v>102</v>
      </c>
      <c r="DI371" s="542" t="s">
        <v>102</v>
      </c>
      <c r="DJ371" s="542" t="s">
        <v>102</v>
      </c>
      <c r="DK371" s="542" t="s">
        <v>102</v>
      </c>
      <c r="DL371" s="542" t="s">
        <v>102</v>
      </c>
      <c r="DM371" s="542" t="s">
        <v>102</v>
      </c>
      <c r="DN371" s="542" t="s">
        <v>102</v>
      </c>
      <c r="DO371" s="542" t="s">
        <v>102</v>
      </c>
      <c r="DP371" s="542" t="s">
        <v>102</v>
      </c>
      <c r="DQ371" s="542" t="s">
        <v>102</v>
      </c>
      <c r="DR371" s="542" t="s">
        <v>102</v>
      </c>
      <c r="DS371" s="542" t="s">
        <v>102</v>
      </c>
      <c r="DT371" s="542" t="s">
        <v>102</v>
      </c>
      <c r="DU371" s="542" t="s">
        <v>102</v>
      </c>
      <c r="DV371" s="542" t="s">
        <v>102</v>
      </c>
      <c r="DW371" s="542" t="s">
        <v>102</v>
      </c>
      <c r="DX371" s="542" t="s">
        <v>102</v>
      </c>
      <c r="DY371" s="542" t="s">
        <v>102</v>
      </c>
      <c r="DZ371" s="542" t="s">
        <v>102</v>
      </c>
      <c r="EA371" s="542" t="s">
        <v>102</v>
      </c>
      <c r="EB371" s="542" t="s">
        <v>102</v>
      </c>
      <c r="EC371" s="542" t="s">
        <v>102</v>
      </c>
      <c r="ED371" s="542" t="s">
        <v>102</v>
      </c>
      <c r="EE371" s="542" t="s">
        <v>102</v>
      </c>
      <c r="EF371" s="542" t="s">
        <v>102</v>
      </c>
      <c r="EG371" s="542" t="s">
        <v>102</v>
      </c>
      <c r="EH371" s="542" t="s">
        <v>102</v>
      </c>
      <c r="EI371" s="542" t="s">
        <v>102</v>
      </c>
      <c r="EJ371" s="542" t="s">
        <v>102</v>
      </c>
      <c r="EK371" s="542" t="s">
        <v>102</v>
      </c>
      <c r="EL371" s="542" t="s">
        <v>102</v>
      </c>
      <c r="EM371" s="542" t="s">
        <v>102</v>
      </c>
      <c r="EN371" s="542" t="s">
        <v>102</v>
      </c>
      <c r="EO371" s="542" t="s">
        <v>102</v>
      </c>
      <c r="EP371" s="542" t="s">
        <v>102</v>
      </c>
      <c r="EQ371" s="542" t="s">
        <v>102</v>
      </c>
      <c r="ER371" s="542" t="s">
        <v>102</v>
      </c>
      <c r="ES371" s="542" t="s">
        <v>102</v>
      </c>
      <c r="ET371" s="542" t="s">
        <v>102</v>
      </c>
      <c r="EU371" s="542" t="s">
        <v>102</v>
      </c>
      <c r="EV371" s="542" t="s">
        <v>102</v>
      </c>
      <c r="EW371" s="542" t="s">
        <v>102</v>
      </c>
      <c r="EX371" s="542" t="s">
        <v>102</v>
      </c>
      <c r="EY371" s="542" t="s">
        <v>102</v>
      </c>
      <c r="EZ371" s="542" t="s">
        <v>102</v>
      </c>
      <c r="FA371" s="542" t="s">
        <v>102</v>
      </c>
      <c r="FB371" s="542" t="s">
        <v>102</v>
      </c>
      <c r="FC371" s="542" t="s">
        <v>102</v>
      </c>
      <c r="FD371" s="542" t="s">
        <v>102</v>
      </c>
      <c r="FE371" s="542" t="s">
        <v>102</v>
      </c>
      <c r="FF371" s="542" t="s">
        <v>102</v>
      </c>
      <c r="FG371" s="542" t="s">
        <v>102</v>
      </c>
      <c r="FH371" s="542" t="s">
        <v>102</v>
      </c>
      <c r="FI371" s="542" t="s">
        <v>102</v>
      </c>
      <c r="FJ371" s="542" t="s">
        <v>102</v>
      </c>
      <c r="FK371" s="542" t="s">
        <v>102</v>
      </c>
      <c r="FL371" s="542" t="s">
        <v>102</v>
      </c>
      <c r="FM371" s="542" t="s">
        <v>102</v>
      </c>
      <c r="FN371" s="542" t="s">
        <v>102</v>
      </c>
      <c r="FO371" s="542" t="s">
        <v>102</v>
      </c>
      <c r="FP371" s="542" t="s">
        <v>102</v>
      </c>
      <c r="FQ371" s="542" t="s">
        <v>102</v>
      </c>
      <c r="FR371" s="542" t="s">
        <v>102</v>
      </c>
      <c r="FS371" s="542" t="s">
        <v>102</v>
      </c>
      <c r="FT371" s="542" t="s">
        <v>102</v>
      </c>
      <c r="FU371" s="542" t="s">
        <v>102</v>
      </c>
      <c r="FV371" s="542" t="s">
        <v>102</v>
      </c>
      <c r="FW371" s="542" t="s">
        <v>102</v>
      </c>
      <c r="FX371" s="542" t="s">
        <v>102</v>
      </c>
      <c r="FY371" s="542" t="s">
        <v>102</v>
      </c>
      <c r="FZ371" s="542" t="s">
        <v>102</v>
      </c>
      <c r="GA371" s="542" t="s">
        <v>102</v>
      </c>
      <c r="GB371" s="542" t="s">
        <v>102</v>
      </c>
      <c r="GC371" s="542" t="s">
        <v>102</v>
      </c>
      <c r="GD371" s="542" t="s">
        <v>102</v>
      </c>
      <c r="GE371" s="542" t="s">
        <v>102</v>
      </c>
      <c r="GF371" s="542" t="s">
        <v>102</v>
      </c>
      <c r="GG371" s="542" t="s">
        <v>102</v>
      </c>
      <c r="GH371" s="542" t="s">
        <v>102</v>
      </c>
      <c r="GI371" s="542" t="s">
        <v>102</v>
      </c>
      <c r="GJ371" s="542" t="s">
        <v>102</v>
      </c>
      <c r="GK371" s="542" t="s">
        <v>102</v>
      </c>
      <c r="GL371" s="542" t="s">
        <v>102</v>
      </c>
      <c r="GM371" s="542" t="s">
        <v>102</v>
      </c>
      <c r="GN371" s="542" t="s">
        <v>102</v>
      </c>
      <c r="GO371" s="542" t="s">
        <v>102</v>
      </c>
      <c r="GP371" s="542" t="s">
        <v>102</v>
      </c>
      <c r="GQ371" s="542" t="s">
        <v>102</v>
      </c>
      <c r="GR371" s="542" t="s">
        <v>102</v>
      </c>
      <c r="GS371" s="542" t="s">
        <v>102</v>
      </c>
      <c r="GT371" s="542" t="s">
        <v>102</v>
      </c>
      <c r="GU371" s="542" t="s">
        <v>102</v>
      </c>
      <c r="GV371" s="542" t="s">
        <v>102</v>
      </c>
      <c r="GW371" s="542" t="s">
        <v>102</v>
      </c>
      <c r="GX371" s="542" t="s">
        <v>102</v>
      </c>
      <c r="GY371" s="542" t="s">
        <v>102</v>
      </c>
      <c r="GZ371" s="542" t="s">
        <v>102</v>
      </c>
      <c r="HA371" s="542" t="s">
        <v>102</v>
      </c>
      <c r="HB371" s="542" t="s">
        <v>102</v>
      </c>
      <c r="HC371" s="511" t="str">
        <f t="shared" si="5"/>
        <v>2009-800198</v>
      </c>
    </row>
    <row r="372" spans="1:211" s="514" customFormat="1" ht="48" hidden="1" customHeight="1" x14ac:dyDescent="0.15">
      <c r="A372" s="514" t="s">
        <v>4828</v>
      </c>
      <c r="B372" s="519" t="s">
        <v>15821</v>
      </c>
      <c r="C372" s="513">
        <v>40491</v>
      </c>
      <c r="D372" s="519" t="s">
        <v>8419</v>
      </c>
      <c r="E372" s="519" t="s">
        <v>8465</v>
      </c>
      <c r="F372" s="519" t="s">
        <v>8466</v>
      </c>
      <c r="G372" s="513">
        <v>40529</v>
      </c>
      <c r="H372" s="519" t="s">
        <v>13458</v>
      </c>
      <c r="I372" s="519"/>
      <c r="J372" s="513"/>
      <c r="K372" s="519"/>
      <c r="L372" s="519"/>
      <c r="M372" s="519"/>
      <c r="N372" s="513"/>
      <c r="O372" s="513"/>
      <c r="P372" s="519"/>
      <c r="Q372" s="513"/>
      <c r="R372" s="513"/>
      <c r="S372" s="514" t="s">
        <v>15822</v>
      </c>
      <c r="T372" s="514">
        <v>2012</v>
      </c>
      <c r="U372" s="515" t="s">
        <v>8424</v>
      </c>
      <c r="V372" s="514">
        <v>190</v>
      </c>
      <c r="W372" s="514">
        <v>2</v>
      </c>
      <c r="X372" s="514">
        <v>2</v>
      </c>
      <c r="Y372" s="513">
        <v>37516</v>
      </c>
      <c r="Z372" s="512" t="s">
        <v>15800</v>
      </c>
      <c r="AA372" s="512" t="s">
        <v>15801</v>
      </c>
      <c r="AB372" s="513">
        <v>39786</v>
      </c>
      <c r="AC372" s="513">
        <v>40023</v>
      </c>
      <c r="AD372" s="512" t="s">
        <v>15802</v>
      </c>
      <c r="AE372" s="513">
        <v>39636</v>
      </c>
      <c r="AF372" s="512" t="s">
        <v>138</v>
      </c>
      <c r="AG372" s="512" t="s">
        <v>15801</v>
      </c>
      <c r="AH372" s="516">
        <v>4305562</v>
      </c>
      <c r="AI372" s="513">
        <v>39948</v>
      </c>
      <c r="AJ372" s="513" t="s">
        <v>138</v>
      </c>
      <c r="AK372" s="511" t="s">
        <v>138</v>
      </c>
      <c r="AL372" s="513" t="s">
        <v>138</v>
      </c>
      <c r="AM372" s="511" t="s">
        <v>138</v>
      </c>
      <c r="AN372" s="511" t="s">
        <v>13433</v>
      </c>
      <c r="AO372" s="511" t="s">
        <v>2598</v>
      </c>
      <c r="AP372" s="511" t="s">
        <v>15803</v>
      </c>
      <c r="AQ372" s="511" t="s">
        <v>15804</v>
      </c>
      <c r="AR372" s="511" t="s">
        <v>13436</v>
      </c>
      <c r="AS372" s="511" t="s">
        <v>15805</v>
      </c>
      <c r="AT372" s="511" t="s">
        <v>15805</v>
      </c>
      <c r="AU372" s="511" t="s">
        <v>15806</v>
      </c>
      <c r="AV372" s="511" t="s">
        <v>15807</v>
      </c>
      <c r="AW372" s="511" t="s">
        <v>2599</v>
      </c>
      <c r="AX372" s="511" t="s">
        <v>13438</v>
      </c>
      <c r="AY372" s="511" t="s">
        <v>2600</v>
      </c>
      <c r="AZ372" s="511" t="s">
        <v>15808</v>
      </c>
      <c r="BA372" s="511" t="s">
        <v>2601</v>
      </c>
      <c r="BB372" s="511">
        <v>1247</v>
      </c>
      <c r="BC372" s="512" t="s">
        <v>1927</v>
      </c>
      <c r="BD372" s="511" t="s">
        <v>1928</v>
      </c>
      <c r="BE372" s="511" t="s">
        <v>13442</v>
      </c>
      <c r="BF372" s="511" t="s">
        <v>1926</v>
      </c>
      <c r="BG372" s="511" t="s">
        <v>15809</v>
      </c>
      <c r="BH372" s="511" t="s">
        <v>8648</v>
      </c>
      <c r="BI372" s="511">
        <v>3</v>
      </c>
      <c r="BJ372" s="511">
        <v>15</v>
      </c>
      <c r="BK372" s="511" t="s">
        <v>138</v>
      </c>
      <c r="BL372" s="511" t="s">
        <v>138</v>
      </c>
      <c r="BM372" s="511" t="s">
        <v>15810</v>
      </c>
      <c r="BN372" s="511" t="s">
        <v>15811</v>
      </c>
      <c r="BO372" s="511" t="s">
        <v>9027</v>
      </c>
      <c r="BP372" s="513" t="s">
        <v>138</v>
      </c>
      <c r="BQ372" s="511" t="s">
        <v>138</v>
      </c>
      <c r="BR372" s="511" t="s">
        <v>8482</v>
      </c>
      <c r="BS372" s="511" t="s">
        <v>15812</v>
      </c>
      <c r="BT372" s="511" t="s">
        <v>1929</v>
      </c>
      <c r="BU372" s="511" t="s">
        <v>15813</v>
      </c>
      <c r="BV372" s="511" t="s">
        <v>138</v>
      </c>
      <c r="BW372" s="511">
        <v>1</v>
      </c>
      <c r="BX372" s="511" t="s">
        <v>15814</v>
      </c>
      <c r="BY372" s="511" t="s">
        <v>138</v>
      </c>
      <c r="BZ372" s="511">
        <v>5</v>
      </c>
      <c r="CA372" s="511" t="s">
        <v>15815</v>
      </c>
      <c r="CB372" s="511" t="s">
        <v>15816</v>
      </c>
      <c r="CC372" s="511" t="s">
        <v>138</v>
      </c>
      <c r="CD372" s="511" t="s">
        <v>5436</v>
      </c>
      <c r="CE372" s="542" t="s">
        <v>102</v>
      </c>
      <c r="CF372" s="542" t="s">
        <v>102</v>
      </c>
      <c r="CG372" s="542" t="s">
        <v>102</v>
      </c>
      <c r="CH372" s="542" t="s">
        <v>102</v>
      </c>
      <c r="CI372" s="542" t="s">
        <v>102</v>
      </c>
      <c r="CJ372" s="542" t="s">
        <v>102</v>
      </c>
      <c r="CK372" s="542" t="s">
        <v>102</v>
      </c>
      <c r="CL372" s="542" t="s">
        <v>102</v>
      </c>
      <c r="CM372" s="542" t="s">
        <v>102</v>
      </c>
      <c r="CN372" s="542" t="s">
        <v>102</v>
      </c>
      <c r="CO372" s="542" t="s">
        <v>102</v>
      </c>
      <c r="CP372" s="542" t="s">
        <v>102</v>
      </c>
      <c r="CQ372" s="542" t="s">
        <v>102</v>
      </c>
      <c r="CR372" s="542" t="s">
        <v>102</v>
      </c>
      <c r="CS372" s="542" t="s">
        <v>102</v>
      </c>
      <c r="CT372" s="542" t="s">
        <v>102</v>
      </c>
      <c r="CU372" s="542" t="s">
        <v>102</v>
      </c>
      <c r="CV372" s="542" t="s">
        <v>102</v>
      </c>
      <c r="CW372" s="542" t="s">
        <v>102</v>
      </c>
      <c r="CX372" s="542" t="s">
        <v>102</v>
      </c>
      <c r="CY372" s="542" t="s">
        <v>102</v>
      </c>
      <c r="CZ372" s="542" t="s">
        <v>102</v>
      </c>
      <c r="DA372" s="542" t="s">
        <v>102</v>
      </c>
      <c r="DB372" s="542" t="s">
        <v>102</v>
      </c>
      <c r="DC372" s="542" t="s">
        <v>102</v>
      </c>
      <c r="DD372" s="542" t="s">
        <v>102</v>
      </c>
      <c r="DE372" s="542" t="s">
        <v>102</v>
      </c>
      <c r="DF372" s="542" t="s">
        <v>102</v>
      </c>
      <c r="DG372" s="542" t="s">
        <v>102</v>
      </c>
      <c r="DH372" s="542" t="s">
        <v>102</v>
      </c>
      <c r="DI372" s="542" t="s">
        <v>102</v>
      </c>
      <c r="DJ372" s="542" t="s">
        <v>102</v>
      </c>
      <c r="DK372" s="542" t="s">
        <v>102</v>
      </c>
      <c r="DL372" s="542" t="s">
        <v>102</v>
      </c>
      <c r="DM372" s="542" t="s">
        <v>102</v>
      </c>
      <c r="DN372" s="542" t="s">
        <v>102</v>
      </c>
      <c r="DO372" s="542" t="s">
        <v>102</v>
      </c>
      <c r="DP372" s="542" t="s">
        <v>102</v>
      </c>
      <c r="DQ372" s="542" t="s">
        <v>102</v>
      </c>
      <c r="DR372" s="542" t="s">
        <v>102</v>
      </c>
      <c r="DS372" s="542" t="s">
        <v>102</v>
      </c>
      <c r="DT372" s="542" t="s">
        <v>102</v>
      </c>
      <c r="DU372" s="542" t="s">
        <v>102</v>
      </c>
      <c r="DV372" s="542" t="s">
        <v>102</v>
      </c>
      <c r="DW372" s="542" t="s">
        <v>102</v>
      </c>
      <c r="DX372" s="542" t="s">
        <v>102</v>
      </c>
      <c r="DY372" s="542" t="s">
        <v>102</v>
      </c>
      <c r="DZ372" s="542" t="s">
        <v>102</v>
      </c>
      <c r="EA372" s="542" t="s">
        <v>102</v>
      </c>
      <c r="EB372" s="542" t="s">
        <v>102</v>
      </c>
      <c r="EC372" s="542" t="s">
        <v>102</v>
      </c>
      <c r="ED372" s="542" t="s">
        <v>102</v>
      </c>
      <c r="EE372" s="542" t="s">
        <v>102</v>
      </c>
      <c r="EF372" s="542" t="s">
        <v>102</v>
      </c>
      <c r="EG372" s="542" t="s">
        <v>102</v>
      </c>
      <c r="EH372" s="542" t="s">
        <v>102</v>
      </c>
      <c r="EI372" s="542" t="s">
        <v>102</v>
      </c>
      <c r="EJ372" s="542" t="s">
        <v>102</v>
      </c>
      <c r="EK372" s="542" t="s">
        <v>102</v>
      </c>
      <c r="EL372" s="542" t="s">
        <v>102</v>
      </c>
      <c r="EM372" s="542" t="s">
        <v>102</v>
      </c>
      <c r="EN372" s="542" t="s">
        <v>102</v>
      </c>
      <c r="EO372" s="542" t="s">
        <v>102</v>
      </c>
      <c r="EP372" s="542" t="s">
        <v>102</v>
      </c>
      <c r="EQ372" s="542" t="s">
        <v>102</v>
      </c>
      <c r="ER372" s="542" t="s">
        <v>102</v>
      </c>
      <c r="ES372" s="542" t="s">
        <v>102</v>
      </c>
      <c r="ET372" s="542" t="s">
        <v>102</v>
      </c>
      <c r="EU372" s="542" t="s">
        <v>102</v>
      </c>
      <c r="EV372" s="542" t="s">
        <v>102</v>
      </c>
      <c r="EW372" s="542" t="s">
        <v>102</v>
      </c>
      <c r="EX372" s="542" t="s">
        <v>102</v>
      </c>
      <c r="EY372" s="542" t="s">
        <v>102</v>
      </c>
      <c r="EZ372" s="542" t="s">
        <v>102</v>
      </c>
      <c r="FA372" s="542" t="s">
        <v>102</v>
      </c>
      <c r="FB372" s="542" t="s">
        <v>102</v>
      </c>
      <c r="FC372" s="542" t="s">
        <v>102</v>
      </c>
      <c r="FD372" s="542" t="s">
        <v>102</v>
      </c>
      <c r="FE372" s="542" t="s">
        <v>102</v>
      </c>
      <c r="FF372" s="542" t="s">
        <v>102</v>
      </c>
      <c r="FG372" s="542" t="s">
        <v>102</v>
      </c>
      <c r="FH372" s="542" t="s">
        <v>102</v>
      </c>
      <c r="FI372" s="542" t="s">
        <v>102</v>
      </c>
      <c r="FJ372" s="542" t="s">
        <v>102</v>
      </c>
      <c r="FK372" s="542" t="s">
        <v>102</v>
      </c>
      <c r="FL372" s="542" t="s">
        <v>102</v>
      </c>
      <c r="FM372" s="542" t="s">
        <v>102</v>
      </c>
      <c r="FN372" s="542" t="s">
        <v>102</v>
      </c>
      <c r="FO372" s="542" t="s">
        <v>102</v>
      </c>
      <c r="FP372" s="542" t="s">
        <v>102</v>
      </c>
      <c r="FQ372" s="542" t="s">
        <v>102</v>
      </c>
      <c r="FR372" s="542" t="s">
        <v>102</v>
      </c>
      <c r="FS372" s="542" t="s">
        <v>102</v>
      </c>
      <c r="FT372" s="542" t="s">
        <v>102</v>
      </c>
      <c r="FU372" s="542" t="s">
        <v>102</v>
      </c>
      <c r="FV372" s="542" t="s">
        <v>102</v>
      </c>
      <c r="FW372" s="542" t="s">
        <v>102</v>
      </c>
      <c r="FX372" s="542" t="s">
        <v>102</v>
      </c>
      <c r="FY372" s="542" t="s">
        <v>102</v>
      </c>
      <c r="FZ372" s="542" t="s">
        <v>102</v>
      </c>
      <c r="GA372" s="542" t="s">
        <v>102</v>
      </c>
      <c r="GB372" s="542" t="s">
        <v>102</v>
      </c>
      <c r="GC372" s="542" t="s">
        <v>102</v>
      </c>
      <c r="GD372" s="542" t="s">
        <v>102</v>
      </c>
      <c r="GE372" s="542" t="s">
        <v>102</v>
      </c>
      <c r="GF372" s="542" t="s">
        <v>102</v>
      </c>
      <c r="GG372" s="542" t="s">
        <v>102</v>
      </c>
      <c r="GH372" s="542" t="s">
        <v>102</v>
      </c>
      <c r="GI372" s="542" t="s">
        <v>102</v>
      </c>
      <c r="GJ372" s="542" t="s">
        <v>102</v>
      </c>
      <c r="GK372" s="542" t="s">
        <v>102</v>
      </c>
      <c r="GL372" s="542" t="s">
        <v>102</v>
      </c>
      <c r="GM372" s="542" t="s">
        <v>102</v>
      </c>
      <c r="GN372" s="542" t="s">
        <v>102</v>
      </c>
      <c r="GO372" s="542" t="s">
        <v>102</v>
      </c>
      <c r="GP372" s="542" t="s">
        <v>102</v>
      </c>
      <c r="GQ372" s="542" t="s">
        <v>102</v>
      </c>
      <c r="GR372" s="542" t="s">
        <v>102</v>
      </c>
      <c r="GS372" s="542" t="s">
        <v>102</v>
      </c>
      <c r="GT372" s="542" t="s">
        <v>102</v>
      </c>
      <c r="GU372" s="542" t="s">
        <v>102</v>
      </c>
      <c r="GV372" s="542" t="s">
        <v>102</v>
      </c>
      <c r="GW372" s="542" t="s">
        <v>102</v>
      </c>
      <c r="GX372" s="542" t="s">
        <v>102</v>
      </c>
      <c r="GY372" s="542" t="s">
        <v>102</v>
      </c>
      <c r="GZ372" s="542" t="s">
        <v>102</v>
      </c>
      <c r="HA372" s="542" t="s">
        <v>102</v>
      </c>
      <c r="HB372" s="542" t="s">
        <v>102</v>
      </c>
      <c r="HC372" s="511" t="str">
        <f t="shared" si="5"/>
        <v>2010-390108</v>
      </c>
    </row>
    <row r="373" spans="1:211" s="514" customFormat="1" ht="48" hidden="1" customHeight="1" x14ac:dyDescent="0.15">
      <c r="A373" s="511" t="s">
        <v>4829</v>
      </c>
      <c r="B373" s="512" t="s">
        <v>15823</v>
      </c>
      <c r="C373" s="513">
        <v>40428</v>
      </c>
      <c r="D373" s="512" t="s">
        <v>8419</v>
      </c>
      <c r="E373" s="512" t="s">
        <v>8498</v>
      </c>
      <c r="F373" s="512" t="s">
        <v>8843</v>
      </c>
      <c r="G373" s="513">
        <v>40660</v>
      </c>
      <c r="H373" s="512" t="s">
        <v>15824</v>
      </c>
      <c r="I373" s="512" t="s">
        <v>9557</v>
      </c>
      <c r="J373" s="513">
        <v>40617</v>
      </c>
      <c r="K373" s="512"/>
      <c r="L373" s="512"/>
      <c r="M373" s="512"/>
      <c r="N373" s="511"/>
      <c r="O373" s="511"/>
      <c r="P373" s="512"/>
      <c r="Q373" s="511"/>
      <c r="R373" s="511"/>
      <c r="S373" s="514" t="s">
        <v>15825</v>
      </c>
      <c r="T373" s="511">
        <v>2011</v>
      </c>
      <c r="U373" s="515" t="s">
        <v>8734</v>
      </c>
      <c r="V373" s="514">
        <v>191</v>
      </c>
      <c r="W373" s="514">
        <v>1</v>
      </c>
      <c r="X373" s="514">
        <v>1</v>
      </c>
      <c r="Y373" s="513">
        <v>39745</v>
      </c>
      <c r="Z373" s="512" t="s">
        <v>15826</v>
      </c>
      <c r="AA373" s="512" t="s">
        <v>15827</v>
      </c>
      <c r="AB373" s="513">
        <v>39968</v>
      </c>
      <c r="AC373" s="513">
        <v>40100</v>
      </c>
      <c r="AD373" s="512" t="s">
        <v>15828</v>
      </c>
      <c r="AE373" s="513">
        <v>39941</v>
      </c>
      <c r="AF373" s="512" t="s">
        <v>9163</v>
      </c>
      <c r="AG373" s="512" t="s">
        <v>15827</v>
      </c>
      <c r="AH373" s="516">
        <v>4344001</v>
      </c>
      <c r="AI373" s="513">
        <v>40011</v>
      </c>
      <c r="AJ373" s="513" t="s">
        <v>138</v>
      </c>
      <c r="AK373" s="511" t="s">
        <v>138</v>
      </c>
      <c r="AL373" s="513" t="s">
        <v>138</v>
      </c>
      <c r="AM373" s="511" t="s">
        <v>138</v>
      </c>
      <c r="AN373" s="511" t="s">
        <v>15829</v>
      </c>
      <c r="AO373" s="511" t="s">
        <v>1295</v>
      </c>
      <c r="AP373" s="511" t="s">
        <v>15830</v>
      </c>
      <c r="AQ373" s="511" t="s">
        <v>15831</v>
      </c>
      <c r="AR373" s="511" t="s">
        <v>15832</v>
      </c>
      <c r="AS373" s="511" t="s">
        <v>15833</v>
      </c>
      <c r="AT373" s="511" t="s">
        <v>15833</v>
      </c>
      <c r="AU373" s="511" t="s">
        <v>15834</v>
      </c>
      <c r="AV373" s="511" t="s">
        <v>15835</v>
      </c>
      <c r="AW373" s="511" t="s">
        <v>1296</v>
      </c>
      <c r="AX373" s="511" t="s">
        <v>15834</v>
      </c>
      <c r="AY373" s="511" t="s">
        <v>1297</v>
      </c>
      <c r="AZ373" s="511" t="s">
        <v>15836</v>
      </c>
      <c r="BA373" s="511" t="s">
        <v>1298</v>
      </c>
      <c r="BB373" s="511">
        <v>506334182</v>
      </c>
      <c r="BC373" s="512" t="s">
        <v>1292</v>
      </c>
      <c r="BD373" s="511" t="s">
        <v>1293</v>
      </c>
      <c r="BE373" s="511" t="s">
        <v>15837</v>
      </c>
      <c r="BF373" s="511" t="s">
        <v>15838</v>
      </c>
      <c r="BG373" s="511" t="s">
        <v>15839</v>
      </c>
      <c r="BH373" s="511" t="s">
        <v>9244</v>
      </c>
      <c r="BI373" s="511">
        <v>14</v>
      </c>
      <c r="BJ373" s="511">
        <v>18</v>
      </c>
      <c r="BK373" s="511" t="s">
        <v>15840</v>
      </c>
      <c r="BL373" s="511" t="s">
        <v>138</v>
      </c>
      <c r="BM373" s="511" t="s">
        <v>15841</v>
      </c>
      <c r="BN373" s="511" t="s">
        <v>138</v>
      </c>
      <c r="BO373" s="511" t="s">
        <v>9027</v>
      </c>
      <c r="BP373" s="513">
        <v>39379</v>
      </c>
      <c r="BQ373" s="511" t="s">
        <v>138</v>
      </c>
      <c r="BR373" s="511" t="s">
        <v>8482</v>
      </c>
      <c r="BS373" s="511" t="s">
        <v>15842</v>
      </c>
      <c r="BT373" s="511" t="s">
        <v>1294</v>
      </c>
      <c r="BU373" s="511" t="s">
        <v>15823</v>
      </c>
      <c r="BV373" s="511" t="s">
        <v>138</v>
      </c>
      <c r="BW373" s="511">
        <v>1</v>
      </c>
      <c r="BX373" s="511" t="s">
        <v>138</v>
      </c>
      <c r="BY373" s="511" t="s">
        <v>138</v>
      </c>
      <c r="BZ373" s="511">
        <v>6</v>
      </c>
      <c r="CA373" s="511" t="s">
        <v>15843</v>
      </c>
      <c r="CB373" s="511" t="s">
        <v>15844</v>
      </c>
      <c r="CC373" s="511" t="s">
        <v>138</v>
      </c>
      <c r="CD373" s="511" t="s">
        <v>5678</v>
      </c>
      <c r="CE373" s="542" t="s">
        <v>15845</v>
      </c>
      <c r="CF373" s="542" t="s">
        <v>15846</v>
      </c>
      <c r="CG373" s="542" t="s">
        <v>15847</v>
      </c>
      <c r="CH373" s="542" t="s">
        <v>15848</v>
      </c>
      <c r="CI373" s="542" t="s">
        <v>15849</v>
      </c>
      <c r="CJ373" s="542" t="s">
        <v>15850</v>
      </c>
      <c r="CK373" s="542" t="s">
        <v>102</v>
      </c>
      <c r="CL373" s="542" t="s">
        <v>102</v>
      </c>
      <c r="CM373" s="542" t="s">
        <v>102</v>
      </c>
      <c r="CN373" s="542" t="s">
        <v>102</v>
      </c>
      <c r="CO373" s="542" t="s">
        <v>102</v>
      </c>
      <c r="CP373" s="542" t="s">
        <v>102</v>
      </c>
      <c r="CQ373" s="542" t="s">
        <v>102</v>
      </c>
      <c r="CR373" s="542" t="s">
        <v>102</v>
      </c>
      <c r="CS373" s="542" t="s">
        <v>102</v>
      </c>
      <c r="CT373" s="542" t="s">
        <v>102</v>
      </c>
      <c r="CU373" s="542" t="s">
        <v>102</v>
      </c>
      <c r="CV373" s="542" t="s">
        <v>102</v>
      </c>
      <c r="CW373" s="542" t="s">
        <v>102</v>
      </c>
      <c r="CX373" s="542" t="s">
        <v>102</v>
      </c>
      <c r="CY373" s="542" t="s">
        <v>102</v>
      </c>
      <c r="CZ373" s="542" t="s">
        <v>102</v>
      </c>
      <c r="DA373" s="542" t="s">
        <v>102</v>
      </c>
      <c r="DB373" s="542" t="s">
        <v>102</v>
      </c>
      <c r="DC373" s="542" t="s">
        <v>102</v>
      </c>
      <c r="DD373" s="542" t="s">
        <v>102</v>
      </c>
      <c r="DE373" s="542" t="s">
        <v>102</v>
      </c>
      <c r="DF373" s="542" t="s">
        <v>102</v>
      </c>
      <c r="DG373" s="542" t="s">
        <v>102</v>
      </c>
      <c r="DH373" s="542" t="s">
        <v>102</v>
      </c>
      <c r="DI373" s="542" t="s">
        <v>102</v>
      </c>
      <c r="DJ373" s="542" t="s">
        <v>102</v>
      </c>
      <c r="DK373" s="542" t="s">
        <v>102</v>
      </c>
      <c r="DL373" s="542" t="s">
        <v>102</v>
      </c>
      <c r="DM373" s="542" t="s">
        <v>102</v>
      </c>
      <c r="DN373" s="542" t="s">
        <v>102</v>
      </c>
      <c r="DO373" s="542" t="s">
        <v>102</v>
      </c>
      <c r="DP373" s="542" t="s">
        <v>102</v>
      </c>
      <c r="DQ373" s="542" t="s">
        <v>102</v>
      </c>
      <c r="DR373" s="542" t="s">
        <v>102</v>
      </c>
      <c r="DS373" s="542" t="s">
        <v>102</v>
      </c>
      <c r="DT373" s="542" t="s">
        <v>102</v>
      </c>
      <c r="DU373" s="542" t="s">
        <v>102</v>
      </c>
      <c r="DV373" s="542" t="s">
        <v>102</v>
      </c>
      <c r="DW373" s="542" t="s">
        <v>102</v>
      </c>
      <c r="DX373" s="542" t="s">
        <v>102</v>
      </c>
      <c r="DY373" s="542" t="s">
        <v>102</v>
      </c>
      <c r="DZ373" s="542" t="s">
        <v>102</v>
      </c>
      <c r="EA373" s="542" t="s">
        <v>102</v>
      </c>
      <c r="EB373" s="542" t="s">
        <v>102</v>
      </c>
      <c r="EC373" s="542" t="s">
        <v>102</v>
      </c>
      <c r="ED373" s="542" t="s">
        <v>102</v>
      </c>
      <c r="EE373" s="542" t="s">
        <v>102</v>
      </c>
      <c r="EF373" s="542" t="s">
        <v>102</v>
      </c>
      <c r="EG373" s="542" t="s">
        <v>102</v>
      </c>
      <c r="EH373" s="542" t="s">
        <v>102</v>
      </c>
      <c r="EI373" s="542" t="s">
        <v>102</v>
      </c>
      <c r="EJ373" s="542" t="s">
        <v>102</v>
      </c>
      <c r="EK373" s="542" t="s">
        <v>102</v>
      </c>
      <c r="EL373" s="542" t="s">
        <v>102</v>
      </c>
      <c r="EM373" s="542" t="s">
        <v>102</v>
      </c>
      <c r="EN373" s="542" t="s">
        <v>102</v>
      </c>
      <c r="EO373" s="542" t="s">
        <v>102</v>
      </c>
      <c r="EP373" s="542" t="s">
        <v>102</v>
      </c>
      <c r="EQ373" s="542" t="s">
        <v>102</v>
      </c>
      <c r="ER373" s="542" t="s">
        <v>102</v>
      </c>
      <c r="ES373" s="542" t="s">
        <v>102</v>
      </c>
      <c r="ET373" s="542" t="s">
        <v>102</v>
      </c>
      <c r="EU373" s="542" t="s">
        <v>102</v>
      </c>
      <c r="EV373" s="542" t="s">
        <v>102</v>
      </c>
      <c r="EW373" s="542" t="s">
        <v>102</v>
      </c>
      <c r="EX373" s="542" t="s">
        <v>102</v>
      </c>
      <c r="EY373" s="542" t="s">
        <v>102</v>
      </c>
      <c r="EZ373" s="542" t="s">
        <v>102</v>
      </c>
      <c r="FA373" s="542" t="s">
        <v>102</v>
      </c>
      <c r="FB373" s="542" t="s">
        <v>102</v>
      </c>
      <c r="FC373" s="542" t="s">
        <v>102</v>
      </c>
      <c r="FD373" s="542" t="s">
        <v>102</v>
      </c>
      <c r="FE373" s="542" t="s">
        <v>102</v>
      </c>
      <c r="FF373" s="542" t="s">
        <v>102</v>
      </c>
      <c r="FG373" s="542" t="s">
        <v>102</v>
      </c>
      <c r="FH373" s="542" t="s">
        <v>102</v>
      </c>
      <c r="FI373" s="542" t="s">
        <v>102</v>
      </c>
      <c r="FJ373" s="542" t="s">
        <v>102</v>
      </c>
      <c r="FK373" s="542" t="s">
        <v>102</v>
      </c>
      <c r="FL373" s="542" t="s">
        <v>102</v>
      </c>
      <c r="FM373" s="542" t="s">
        <v>102</v>
      </c>
      <c r="FN373" s="542" t="s">
        <v>102</v>
      </c>
      <c r="FO373" s="542" t="s">
        <v>102</v>
      </c>
      <c r="FP373" s="542" t="s">
        <v>102</v>
      </c>
      <c r="FQ373" s="542" t="s">
        <v>102</v>
      </c>
      <c r="FR373" s="542" t="s">
        <v>102</v>
      </c>
      <c r="FS373" s="542" t="s">
        <v>102</v>
      </c>
      <c r="FT373" s="542" t="s">
        <v>102</v>
      </c>
      <c r="FU373" s="542" t="s">
        <v>102</v>
      </c>
      <c r="FV373" s="542" t="s">
        <v>102</v>
      </c>
      <c r="FW373" s="542" t="s">
        <v>102</v>
      </c>
      <c r="FX373" s="542" t="s">
        <v>102</v>
      </c>
      <c r="FY373" s="542" t="s">
        <v>102</v>
      </c>
      <c r="FZ373" s="542" t="s">
        <v>102</v>
      </c>
      <c r="GA373" s="542" t="s">
        <v>102</v>
      </c>
      <c r="GB373" s="542" t="s">
        <v>102</v>
      </c>
      <c r="GC373" s="542" t="s">
        <v>102</v>
      </c>
      <c r="GD373" s="542" t="s">
        <v>102</v>
      </c>
      <c r="GE373" s="542" t="s">
        <v>102</v>
      </c>
      <c r="GF373" s="542" t="s">
        <v>102</v>
      </c>
      <c r="GG373" s="542" t="s">
        <v>102</v>
      </c>
      <c r="GH373" s="542" t="s">
        <v>102</v>
      </c>
      <c r="GI373" s="542" t="s">
        <v>102</v>
      </c>
      <c r="GJ373" s="542" t="s">
        <v>102</v>
      </c>
      <c r="GK373" s="542" t="s">
        <v>102</v>
      </c>
      <c r="GL373" s="542" t="s">
        <v>102</v>
      </c>
      <c r="GM373" s="542" t="s">
        <v>102</v>
      </c>
      <c r="GN373" s="542" t="s">
        <v>102</v>
      </c>
      <c r="GO373" s="542" t="s">
        <v>102</v>
      </c>
      <c r="GP373" s="542" t="s">
        <v>102</v>
      </c>
      <c r="GQ373" s="542" t="s">
        <v>102</v>
      </c>
      <c r="GR373" s="542" t="s">
        <v>102</v>
      </c>
      <c r="GS373" s="542" t="s">
        <v>102</v>
      </c>
      <c r="GT373" s="542" t="s">
        <v>102</v>
      </c>
      <c r="GU373" s="542" t="s">
        <v>102</v>
      </c>
      <c r="GV373" s="542" t="s">
        <v>102</v>
      </c>
      <c r="GW373" s="542" t="s">
        <v>102</v>
      </c>
      <c r="GX373" s="542" t="s">
        <v>102</v>
      </c>
      <c r="GY373" s="542" t="s">
        <v>102</v>
      </c>
      <c r="GZ373" s="542" t="s">
        <v>102</v>
      </c>
      <c r="HA373" s="542" t="s">
        <v>102</v>
      </c>
      <c r="HB373" s="542" t="s">
        <v>102</v>
      </c>
      <c r="HC373" s="511" t="str">
        <f t="shared" si="5"/>
        <v>2010-800158</v>
      </c>
    </row>
    <row r="374" spans="1:211" s="514" customFormat="1" ht="48" hidden="1" customHeight="1" x14ac:dyDescent="0.15">
      <c r="A374" s="511" t="s">
        <v>4830</v>
      </c>
      <c r="B374" s="512" t="s">
        <v>15851</v>
      </c>
      <c r="C374" s="513">
        <v>40171</v>
      </c>
      <c r="D374" s="512" t="s">
        <v>8419</v>
      </c>
      <c r="E374" s="512" t="s">
        <v>8498</v>
      </c>
      <c r="F374" s="512" t="s">
        <v>8421</v>
      </c>
      <c r="G374" s="513">
        <v>40641</v>
      </c>
      <c r="H374" s="512" t="s">
        <v>15852</v>
      </c>
      <c r="I374" s="512" t="s">
        <v>8682</v>
      </c>
      <c r="J374" s="513">
        <v>40417</v>
      </c>
      <c r="K374" s="512" t="s">
        <v>15853</v>
      </c>
      <c r="L374" s="512"/>
      <c r="M374" s="512"/>
      <c r="N374" s="513">
        <v>40452</v>
      </c>
      <c r="O374" s="511"/>
      <c r="P374" s="512" t="s">
        <v>8625</v>
      </c>
      <c r="Q374" s="513">
        <v>40625</v>
      </c>
      <c r="R374" s="511"/>
      <c r="S374" s="514" t="s">
        <v>15854</v>
      </c>
      <c r="T374" s="511">
        <v>2011</v>
      </c>
      <c r="U374" s="515" t="s">
        <v>8734</v>
      </c>
      <c r="V374" s="514">
        <v>192</v>
      </c>
      <c r="W374" s="514">
        <v>2</v>
      </c>
      <c r="X374" s="514">
        <v>1</v>
      </c>
      <c r="Y374" s="513">
        <v>37789</v>
      </c>
      <c r="Z374" s="512" t="s">
        <v>15855</v>
      </c>
      <c r="AA374" s="512" t="s">
        <v>15856</v>
      </c>
      <c r="AB374" s="513">
        <v>39849</v>
      </c>
      <c r="AC374" s="513">
        <v>40058</v>
      </c>
      <c r="AD374" s="512" t="s">
        <v>15857</v>
      </c>
      <c r="AE374" s="513">
        <v>39786</v>
      </c>
      <c r="AF374" s="512" t="s">
        <v>9163</v>
      </c>
      <c r="AG374" s="512" t="s">
        <v>15856</v>
      </c>
      <c r="AH374" s="516">
        <v>4324237</v>
      </c>
      <c r="AI374" s="513">
        <v>39976</v>
      </c>
      <c r="AJ374" s="513" t="s">
        <v>138</v>
      </c>
      <c r="AK374" s="511" t="s">
        <v>138</v>
      </c>
      <c r="AL374" s="513" t="s">
        <v>138</v>
      </c>
      <c r="AM374" s="511" t="s">
        <v>138</v>
      </c>
      <c r="AN374" s="511" t="s">
        <v>15858</v>
      </c>
      <c r="AO374" s="511" t="s">
        <v>1311</v>
      </c>
      <c r="AP374" s="511" t="s">
        <v>15859</v>
      </c>
      <c r="AQ374" s="511" t="s">
        <v>15860</v>
      </c>
      <c r="AR374" s="511" t="s">
        <v>15861</v>
      </c>
      <c r="AS374" s="511" t="s">
        <v>15862</v>
      </c>
      <c r="AT374" s="511" t="s">
        <v>15862</v>
      </c>
      <c r="AU374" s="511" t="s">
        <v>15863</v>
      </c>
      <c r="AV374" s="511" t="s">
        <v>15864</v>
      </c>
      <c r="AW374" s="511" t="s">
        <v>1312</v>
      </c>
      <c r="AX374" s="511" t="s">
        <v>15865</v>
      </c>
      <c r="AY374" s="511" t="s">
        <v>1313</v>
      </c>
      <c r="AZ374" s="511" t="s">
        <v>15866</v>
      </c>
      <c r="BA374" s="511" t="s">
        <v>1314</v>
      </c>
      <c r="BB374" s="511">
        <v>503067502</v>
      </c>
      <c r="BC374" s="512" t="s">
        <v>1308</v>
      </c>
      <c r="BD374" s="511" t="s">
        <v>1309</v>
      </c>
      <c r="BE374" s="511" t="s">
        <v>15867</v>
      </c>
      <c r="BF374" s="511" t="s">
        <v>15868</v>
      </c>
      <c r="BG374" s="511" t="s">
        <v>15869</v>
      </c>
      <c r="BH374" s="511" t="s">
        <v>8648</v>
      </c>
      <c r="BI374" s="511">
        <v>2</v>
      </c>
      <c r="BJ374" s="511">
        <v>18</v>
      </c>
      <c r="BK374" s="511" t="s">
        <v>15870</v>
      </c>
      <c r="BL374" s="511" t="s">
        <v>138</v>
      </c>
      <c r="BM374" s="511" t="s">
        <v>15871</v>
      </c>
      <c r="BN374" s="511" t="s">
        <v>15872</v>
      </c>
      <c r="BO374" s="511" t="s">
        <v>9027</v>
      </c>
      <c r="BP374" s="513" t="s">
        <v>15873</v>
      </c>
      <c r="BQ374" s="511" t="s">
        <v>138</v>
      </c>
      <c r="BR374" s="511" t="s">
        <v>8482</v>
      </c>
      <c r="BS374" s="511" t="s">
        <v>15874</v>
      </c>
      <c r="BT374" s="511" t="s">
        <v>1310</v>
      </c>
      <c r="BU374" s="511" t="s">
        <v>15875</v>
      </c>
      <c r="BV374" s="511" t="s">
        <v>138</v>
      </c>
      <c r="BW374" s="511">
        <v>1</v>
      </c>
      <c r="BX374" s="511" t="s">
        <v>15876</v>
      </c>
      <c r="BY374" s="511" t="s">
        <v>15877</v>
      </c>
      <c r="BZ374" s="511">
        <v>10</v>
      </c>
      <c r="CA374" s="511" t="s">
        <v>15878</v>
      </c>
      <c r="CB374" s="511" t="s">
        <v>15879</v>
      </c>
      <c r="CC374" s="511" t="s">
        <v>15880</v>
      </c>
      <c r="CD374" s="511" t="s">
        <v>5692</v>
      </c>
      <c r="CE374" s="542" t="s">
        <v>15881</v>
      </c>
      <c r="CF374" s="542" t="s">
        <v>15882</v>
      </c>
      <c r="CG374" s="542" t="s">
        <v>15883</v>
      </c>
      <c r="CH374" s="542" t="s">
        <v>15884</v>
      </c>
      <c r="CI374" s="542" t="s">
        <v>15885</v>
      </c>
      <c r="CJ374" s="542" t="s">
        <v>102</v>
      </c>
      <c r="CK374" s="542" t="s">
        <v>102</v>
      </c>
      <c r="CL374" s="542" t="s">
        <v>102</v>
      </c>
      <c r="CM374" s="542" t="s">
        <v>102</v>
      </c>
      <c r="CN374" s="542" t="s">
        <v>102</v>
      </c>
      <c r="CO374" s="542" t="s">
        <v>102</v>
      </c>
      <c r="CP374" s="542" t="s">
        <v>102</v>
      </c>
      <c r="CQ374" s="542" t="s">
        <v>102</v>
      </c>
      <c r="CR374" s="542" t="s">
        <v>102</v>
      </c>
      <c r="CS374" s="542" t="s">
        <v>102</v>
      </c>
      <c r="CT374" s="542" t="s">
        <v>102</v>
      </c>
      <c r="CU374" s="542" t="s">
        <v>102</v>
      </c>
      <c r="CV374" s="542" t="s">
        <v>102</v>
      </c>
      <c r="CW374" s="542" t="s">
        <v>102</v>
      </c>
      <c r="CX374" s="542" t="s">
        <v>102</v>
      </c>
      <c r="CY374" s="542" t="s">
        <v>102</v>
      </c>
      <c r="CZ374" s="542" t="s">
        <v>102</v>
      </c>
      <c r="DA374" s="542" t="s">
        <v>102</v>
      </c>
      <c r="DB374" s="542" t="s">
        <v>102</v>
      </c>
      <c r="DC374" s="542" t="s">
        <v>102</v>
      </c>
      <c r="DD374" s="542" t="s">
        <v>102</v>
      </c>
      <c r="DE374" s="542" t="s">
        <v>102</v>
      </c>
      <c r="DF374" s="542" t="s">
        <v>102</v>
      </c>
      <c r="DG374" s="542" t="s">
        <v>102</v>
      </c>
      <c r="DH374" s="542" t="s">
        <v>102</v>
      </c>
      <c r="DI374" s="542" t="s">
        <v>102</v>
      </c>
      <c r="DJ374" s="542" t="s">
        <v>102</v>
      </c>
      <c r="DK374" s="542" t="s">
        <v>102</v>
      </c>
      <c r="DL374" s="542" t="s">
        <v>102</v>
      </c>
      <c r="DM374" s="542" t="s">
        <v>102</v>
      </c>
      <c r="DN374" s="542" t="s">
        <v>102</v>
      </c>
      <c r="DO374" s="542" t="s">
        <v>102</v>
      </c>
      <c r="DP374" s="542" t="s">
        <v>102</v>
      </c>
      <c r="DQ374" s="542" t="s">
        <v>102</v>
      </c>
      <c r="DR374" s="542" t="s">
        <v>102</v>
      </c>
      <c r="DS374" s="542" t="s">
        <v>102</v>
      </c>
      <c r="DT374" s="542" t="s">
        <v>102</v>
      </c>
      <c r="DU374" s="542" t="s">
        <v>102</v>
      </c>
      <c r="DV374" s="542" t="s">
        <v>102</v>
      </c>
      <c r="DW374" s="542" t="s">
        <v>102</v>
      </c>
      <c r="DX374" s="542" t="s">
        <v>102</v>
      </c>
      <c r="DY374" s="542" t="s">
        <v>102</v>
      </c>
      <c r="DZ374" s="542" t="s">
        <v>102</v>
      </c>
      <c r="EA374" s="542" t="s">
        <v>102</v>
      </c>
      <c r="EB374" s="542" t="s">
        <v>102</v>
      </c>
      <c r="EC374" s="542" t="s">
        <v>102</v>
      </c>
      <c r="ED374" s="542" t="s">
        <v>102</v>
      </c>
      <c r="EE374" s="542" t="s">
        <v>102</v>
      </c>
      <c r="EF374" s="542" t="s">
        <v>102</v>
      </c>
      <c r="EG374" s="542" t="s">
        <v>102</v>
      </c>
      <c r="EH374" s="542" t="s">
        <v>102</v>
      </c>
      <c r="EI374" s="542" t="s">
        <v>102</v>
      </c>
      <c r="EJ374" s="542" t="s">
        <v>102</v>
      </c>
      <c r="EK374" s="542" t="s">
        <v>102</v>
      </c>
      <c r="EL374" s="542" t="s">
        <v>102</v>
      </c>
      <c r="EM374" s="542" t="s">
        <v>102</v>
      </c>
      <c r="EN374" s="542" t="s">
        <v>102</v>
      </c>
      <c r="EO374" s="542" t="s">
        <v>102</v>
      </c>
      <c r="EP374" s="542" t="s">
        <v>102</v>
      </c>
      <c r="EQ374" s="542" t="s">
        <v>102</v>
      </c>
      <c r="ER374" s="542" t="s">
        <v>102</v>
      </c>
      <c r="ES374" s="542" t="s">
        <v>102</v>
      </c>
      <c r="ET374" s="542" t="s">
        <v>102</v>
      </c>
      <c r="EU374" s="542" t="s">
        <v>102</v>
      </c>
      <c r="EV374" s="542" t="s">
        <v>102</v>
      </c>
      <c r="EW374" s="542" t="s">
        <v>102</v>
      </c>
      <c r="EX374" s="542" t="s">
        <v>102</v>
      </c>
      <c r="EY374" s="542" t="s">
        <v>102</v>
      </c>
      <c r="EZ374" s="542" t="s">
        <v>102</v>
      </c>
      <c r="FA374" s="542" t="s">
        <v>102</v>
      </c>
      <c r="FB374" s="542" t="s">
        <v>102</v>
      </c>
      <c r="FC374" s="542" t="s">
        <v>102</v>
      </c>
      <c r="FD374" s="542" t="s">
        <v>102</v>
      </c>
      <c r="FE374" s="542" t="s">
        <v>102</v>
      </c>
      <c r="FF374" s="542" t="s">
        <v>102</v>
      </c>
      <c r="FG374" s="542" t="s">
        <v>102</v>
      </c>
      <c r="FH374" s="542" t="s">
        <v>102</v>
      </c>
      <c r="FI374" s="542" t="s">
        <v>102</v>
      </c>
      <c r="FJ374" s="542" t="s">
        <v>102</v>
      </c>
      <c r="FK374" s="542" t="s">
        <v>102</v>
      </c>
      <c r="FL374" s="542" t="s">
        <v>102</v>
      </c>
      <c r="FM374" s="542" t="s">
        <v>102</v>
      </c>
      <c r="FN374" s="542" t="s">
        <v>102</v>
      </c>
      <c r="FO374" s="542" t="s">
        <v>102</v>
      </c>
      <c r="FP374" s="542" t="s">
        <v>102</v>
      </c>
      <c r="FQ374" s="542" t="s">
        <v>102</v>
      </c>
      <c r="FR374" s="542" t="s">
        <v>102</v>
      </c>
      <c r="FS374" s="542" t="s">
        <v>102</v>
      </c>
      <c r="FT374" s="542" t="s">
        <v>102</v>
      </c>
      <c r="FU374" s="542" t="s">
        <v>102</v>
      </c>
      <c r="FV374" s="542" t="s">
        <v>102</v>
      </c>
      <c r="FW374" s="542" t="s">
        <v>102</v>
      </c>
      <c r="FX374" s="542" t="s">
        <v>102</v>
      </c>
      <c r="FY374" s="542" t="s">
        <v>102</v>
      </c>
      <c r="FZ374" s="542" t="s">
        <v>102</v>
      </c>
      <c r="GA374" s="542" t="s">
        <v>102</v>
      </c>
      <c r="GB374" s="542" t="s">
        <v>102</v>
      </c>
      <c r="GC374" s="542" t="s">
        <v>102</v>
      </c>
      <c r="GD374" s="542" t="s">
        <v>102</v>
      </c>
      <c r="GE374" s="542" t="s">
        <v>102</v>
      </c>
      <c r="GF374" s="542" t="s">
        <v>102</v>
      </c>
      <c r="GG374" s="542" t="s">
        <v>102</v>
      </c>
      <c r="GH374" s="542" t="s">
        <v>102</v>
      </c>
      <c r="GI374" s="542" t="s">
        <v>102</v>
      </c>
      <c r="GJ374" s="542" t="s">
        <v>102</v>
      </c>
      <c r="GK374" s="542" t="s">
        <v>102</v>
      </c>
      <c r="GL374" s="542" t="s">
        <v>102</v>
      </c>
      <c r="GM374" s="542" t="s">
        <v>102</v>
      </c>
      <c r="GN374" s="542" t="s">
        <v>102</v>
      </c>
      <c r="GO374" s="542" t="s">
        <v>102</v>
      </c>
      <c r="GP374" s="542" t="s">
        <v>102</v>
      </c>
      <c r="GQ374" s="542" t="s">
        <v>102</v>
      </c>
      <c r="GR374" s="542" t="s">
        <v>102</v>
      </c>
      <c r="GS374" s="542" t="s">
        <v>102</v>
      </c>
      <c r="GT374" s="542" t="s">
        <v>102</v>
      </c>
      <c r="GU374" s="542" t="s">
        <v>102</v>
      </c>
      <c r="GV374" s="542" t="s">
        <v>102</v>
      </c>
      <c r="GW374" s="542" t="s">
        <v>102</v>
      </c>
      <c r="GX374" s="542" t="s">
        <v>102</v>
      </c>
      <c r="GY374" s="542" t="s">
        <v>102</v>
      </c>
      <c r="GZ374" s="542" t="s">
        <v>102</v>
      </c>
      <c r="HA374" s="542" t="s">
        <v>102</v>
      </c>
      <c r="HB374" s="542" t="s">
        <v>102</v>
      </c>
      <c r="HC374" s="511" t="str">
        <f t="shared" si="5"/>
        <v>2009-800253</v>
      </c>
    </row>
    <row r="375" spans="1:211" s="514" customFormat="1" ht="48" hidden="1" customHeight="1" x14ac:dyDescent="0.15">
      <c r="A375" s="511" t="s">
        <v>4830</v>
      </c>
      <c r="B375" s="512" t="s">
        <v>15886</v>
      </c>
      <c r="C375" s="513">
        <v>40539</v>
      </c>
      <c r="D375" s="512" t="s">
        <v>8419</v>
      </c>
      <c r="E375" s="512" t="s">
        <v>8465</v>
      </c>
      <c r="F375" s="512" t="s">
        <v>8695</v>
      </c>
      <c r="G375" s="513">
        <v>40806</v>
      </c>
      <c r="H375" s="512" t="s">
        <v>15887</v>
      </c>
      <c r="I375" s="512" t="s">
        <v>8697</v>
      </c>
      <c r="J375" s="513">
        <v>40764</v>
      </c>
      <c r="K375" s="512"/>
      <c r="L375" s="512"/>
      <c r="M375" s="512"/>
      <c r="N375" s="511"/>
      <c r="O375" s="511"/>
      <c r="P375" s="512"/>
      <c r="Q375" s="511"/>
      <c r="R375" s="511"/>
      <c r="S375" s="514" t="s">
        <v>15888</v>
      </c>
      <c r="T375" s="511">
        <v>2011</v>
      </c>
      <c r="U375" s="515" t="s">
        <v>8734</v>
      </c>
      <c r="V375" s="514">
        <v>192</v>
      </c>
      <c r="W375" s="514">
        <v>2</v>
      </c>
      <c r="X375" s="514">
        <v>2</v>
      </c>
      <c r="Y375" s="513">
        <v>37789</v>
      </c>
      <c r="Z375" s="512" t="s">
        <v>15855</v>
      </c>
      <c r="AA375" s="512" t="s">
        <v>15856</v>
      </c>
      <c r="AB375" s="513">
        <v>39849</v>
      </c>
      <c r="AC375" s="513">
        <v>40058</v>
      </c>
      <c r="AD375" s="512" t="s">
        <v>15857</v>
      </c>
      <c r="AE375" s="513">
        <v>39786</v>
      </c>
      <c r="AF375" s="512" t="s">
        <v>9163</v>
      </c>
      <c r="AG375" s="512" t="s">
        <v>15856</v>
      </c>
      <c r="AH375" s="516">
        <v>4324237</v>
      </c>
      <c r="AI375" s="513">
        <v>39976</v>
      </c>
      <c r="AJ375" s="513" t="s">
        <v>138</v>
      </c>
      <c r="AK375" s="511" t="s">
        <v>138</v>
      </c>
      <c r="AL375" s="513" t="s">
        <v>138</v>
      </c>
      <c r="AM375" s="511" t="s">
        <v>138</v>
      </c>
      <c r="AN375" s="511" t="s">
        <v>15858</v>
      </c>
      <c r="AO375" s="511" t="s">
        <v>1311</v>
      </c>
      <c r="AP375" s="511" t="s">
        <v>15859</v>
      </c>
      <c r="AQ375" s="511" t="s">
        <v>15860</v>
      </c>
      <c r="AR375" s="511" t="s">
        <v>15861</v>
      </c>
      <c r="AS375" s="511" t="s">
        <v>15862</v>
      </c>
      <c r="AT375" s="511" t="s">
        <v>15862</v>
      </c>
      <c r="AU375" s="511" t="s">
        <v>15863</v>
      </c>
      <c r="AV375" s="511" t="s">
        <v>15864</v>
      </c>
      <c r="AW375" s="511" t="s">
        <v>1312</v>
      </c>
      <c r="AX375" s="511" t="s">
        <v>15865</v>
      </c>
      <c r="AY375" s="511" t="s">
        <v>1313</v>
      </c>
      <c r="AZ375" s="511" t="s">
        <v>15866</v>
      </c>
      <c r="BA375" s="511" t="s">
        <v>1314</v>
      </c>
      <c r="BB375" s="511">
        <v>503067502</v>
      </c>
      <c r="BC375" s="512" t="s">
        <v>1308</v>
      </c>
      <c r="BD375" s="511" t="s">
        <v>1309</v>
      </c>
      <c r="BE375" s="511" t="s">
        <v>15867</v>
      </c>
      <c r="BF375" s="511" t="s">
        <v>15868</v>
      </c>
      <c r="BG375" s="511" t="s">
        <v>15869</v>
      </c>
      <c r="BH375" s="511" t="s">
        <v>8648</v>
      </c>
      <c r="BI375" s="511">
        <v>2</v>
      </c>
      <c r="BJ375" s="511">
        <v>18</v>
      </c>
      <c r="BK375" s="511" t="s">
        <v>15870</v>
      </c>
      <c r="BL375" s="511" t="s">
        <v>138</v>
      </c>
      <c r="BM375" s="511" t="s">
        <v>15871</v>
      </c>
      <c r="BN375" s="511" t="s">
        <v>15872</v>
      </c>
      <c r="BO375" s="511" t="s">
        <v>9027</v>
      </c>
      <c r="BP375" s="513" t="s">
        <v>15873</v>
      </c>
      <c r="BQ375" s="511" t="s">
        <v>138</v>
      </c>
      <c r="BR375" s="511" t="s">
        <v>8482</v>
      </c>
      <c r="BS375" s="511" t="s">
        <v>15874</v>
      </c>
      <c r="BT375" s="511" t="s">
        <v>1310</v>
      </c>
      <c r="BU375" s="511" t="s">
        <v>15875</v>
      </c>
      <c r="BV375" s="511" t="s">
        <v>138</v>
      </c>
      <c r="BW375" s="511">
        <v>1</v>
      </c>
      <c r="BX375" s="511" t="s">
        <v>15876</v>
      </c>
      <c r="BY375" s="511" t="s">
        <v>15877</v>
      </c>
      <c r="BZ375" s="511">
        <v>10</v>
      </c>
      <c r="CA375" s="511" t="s">
        <v>15878</v>
      </c>
      <c r="CB375" s="511" t="s">
        <v>15879</v>
      </c>
      <c r="CC375" s="511" t="s">
        <v>15880</v>
      </c>
      <c r="CD375" s="511" t="s">
        <v>5692</v>
      </c>
      <c r="CE375" s="542" t="s">
        <v>102</v>
      </c>
      <c r="CF375" s="542" t="s">
        <v>102</v>
      </c>
      <c r="CG375" s="542" t="s">
        <v>102</v>
      </c>
      <c r="CH375" s="542" t="s">
        <v>102</v>
      </c>
      <c r="CI375" s="542" t="s">
        <v>102</v>
      </c>
      <c r="CJ375" s="542" t="s">
        <v>102</v>
      </c>
      <c r="CK375" s="542" t="s">
        <v>102</v>
      </c>
      <c r="CL375" s="542" t="s">
        <v>102</v>
      </c>
      <c r="CM375" s="542" t="s">
        <v>102</v>
      </c>
      <c r="CN375" s="542" t="s">
        <v>102</v>
      </c>
      <c r="CO375" s="542" t="s">
        <v>102</v>
      </c>
      <c r="CP375" s="542" t="s">
        <v>102</v>
      </c>
      <c r="CQ375" s="542" t="s">
        <v>102</v>
      </c>
      <c r="CR375" s="542" t="s">
        <v>102</v>
      </c>
      <c r="CS375" s="542" t="s">
        <v>102</v>
      </c>
      <c r="CT375" s="542" t="s">
        <v>102</v>
      </c>
      <c r="CU375" s="542" t="s">
        <v>102</v>
      </c>
      <c r="CV375" s="542" t="s">
        <v>102</v>
      </c>
      <c r="CW375" s="542" t="s">
        <v>102</v>
      </c>
      <c r="CX375" s="542" t="s">
        <v>102</v>
      </c>
      <c r="CY375" s="542" t="s">
        <v>102</v>
      </c>
      <c r="CZ375" s="542" t="s">
        <v>102</v>
      </c>
      <c r="DA375" s="542" t="s">
        <v>102</v>
      </c>
      <c r="DB375" s="542" t="s">
        <v>102</v>
      </c>
      <c r="DC375" s="542" t="s">
        <v>102</v>
      </c>
      <c r="DD375" s="542" t="s">
        <v>102</v>
      </c>
      <c r="DE375" s="542" t="s">
        <v>102</v>
      </c>
      <c r="DF375" s="542" t="s">
        <v>102</v>
      </c>
      <c r="DG375" s="542" t="s">
        <v>102</v>
      </c>
      <c r="DH375" s="542" t="s">
        <v>102</v>
      </c>
      <c r="DI375" s="542" t="s">
        <v>102</v>
      </c>
      <c r="DJ375" s="542" t="s">
        <v>102</v>
      </c>
      <c r="DK375" s="542" t="s">
        <v>102</v>
      </c>
      <c r="DL375" s="542" t="s">
        <v>102</v>
      </c>
      <c r="DM375" s="542" t="s">
        <v>102</v>
      </c>
      <c r="DN375" s="542" t="s">
        <v>102</v>
      </c>
      <c r="DO375" s="542" t="s">
        <v>102</v>
      </c>
      <c r="DP375" s="542" t="s">
        <v>102</v>
      </c>
      <c r="DQ375" s="542" t="s">
        <v>102</v>
      </c>
      <c r="DR375" s="542" t="s">
        <v>102</v>
      </c>
      <c r="DS375" s="542" t="s">
        <v>102</v>
      </c>
      <c r="DT375" s="542" t="s">
        <v>102</v>
      </c>
      <c r="DU375" s="542" t="s">
        <v>102</v>
      </c>
      <c r="DV375" s="542" t="s">
        <v>102</v>
      </c>
      <c r="DW375" s="542" t="s">
        <v>102</v>
      </c>
      <c r="DX375" s="542" t="s">
        <v>102</v>
      </c>
      <c r="DY375" s="542" t="s">
        <v>102</v>
      </c>
      <c r="DZ375" s="542" t="s">
        <v>102</v>
      </c>
      <c r="EA375" s="542" t="s">
        <v>102</v>
      </c>
      <c r="EB375" s="542" t="s">
        <v>102</v>
      </c>
      <c r="EC375" s="542" t="s">
        <v>102</v>
      </c>
      <c r="ED375" s="542" t="s">
        <v>102</v>
      </c>
      <c r="EE375" s="542" t="s">
        <v>102</v>
      </c>
      <c r="EF375" s="542" t="s">
        <v>102</v>
      </c>
      <c r="EG375" s="542" t="s">
        <v>102</v>
      </c>
      <c r="EH375" s="542" t="s">
        <v>102</v>
      </c>
      <c r="EI375" s="542" t="s">
        <v>102</v>
      </c>
      <c r="EJ375" s="542" t="s">
        <v>102</v>
      </c>
      <c r="EK375" s="542" t="s">
        <v>102</v>
      </c>
      <c r="EL375" s="542" t="s">
        <v>102</v>
      </c>
      <c r="EM375" s="542" t="s">
        <v>102</v>
      </c>
      <c r="EN375" s="542" t="s">
        <v>102</v>
      </c>
      <c r="EO375" s="542" t="s">
        <v>102</v>
      </c>
      <c r="EP375" s="542" t="s">
        <v>102</v>
      </c>
      <c r="EQ375" s="542" t="s">
        <v>102</v>
      </c>
      <c r="ER375" s="542" t="s">
        <v>102</v>
      </c>
      <c r="ES375" s="542" t="s">
        <v>102</v>
      </c>
      <c r="ET375" s="542" t="s">
        <v>102</v>
      </c>
      <c r="EU375" s="542" t="s">
        <v>102</v>
      </c>
      <c r="EV375" s="542" t="s">
        <v>102</v>
      </c>
      <c r="EW375" s="542" t="s">
        <v>102</v>
      </c>
      <c r="EX375" s="542" t="s">
        <v>102</v>
      </c>
      <c r="EY375" s="542" t="s">
        <v>102</v>
      </c>
      <c r="EZ375" s="542" t="s">
        <v>102</v>
      </c>
      <c r="FA375" s="542" t="s">
        <v>102</v>
      </c>
      <c r="FB375" s="542" t="s">
        <v>102</v>
      </c>
      <c r="FC375" s="542" t="s">
        <v>102</v>
      </c>
      <c r="FD375" s="542" t="s">
        <v>102</v>
      </c>
      <c r="FE375" s="542" t="s">
        <v>102</v>
      </c>
      <c r="FF375" s="542" t="s">
        <v>102</v>
      </c>
      <c r="FG375" s="542" t="s">
        <v>102</v>
      </c>
      <c r="FH375" s="542" t="s">
        <v>102</v>
      </c>
      <c r="FI375" s="542" t="s">
        <v>102</v>
      </c>
      <c r="FJ375" s="542" t="s">
        <v>102</v>
      </c>
      <c r="FK375" s="542" t="s">
        <v>102</v>
      </c>
      <c r="FL375" s="542" t="s">
        <v>102</v>
      </c>
      <c r="FM375" s="542" t="s">
        <v>102</v>
      </c>
      <c r="FN375" s="542" t="s">
        <v>102</v>
      </c>
      <c r="FO375" s="542" t="s">
        <v>102</v>
      </c>
      <c r="FP375" s="542" t="s">
        <v>102</v>
      </c>
      <c r="FQ375" s="542" t="s">
        <v>102</v>
      </c>
      <c r="FR375" s="542" t="s">
        <v>102</v>
      </c>
      <c r="FS375" s="542" t="s">
        <v>102</v>
      </c>
      <c r="FT375" s="542" t="s">
        <v>102</v>
      </c>
      <c r="FU375" s="542" t="s">
        <v>102</v>
      </c>
      <c r="FV375" s="542" t="s">
        <v>102</v>
      </c>
      <c r="FW375" s="542" t="s">
        <v>102</v>
      </c>
      <c r="FX375" s="542" t="s">
        <v>102</v>
      </c>
      <c r="FY375" s="542" t="s">
        <v>102</v>
      </c>
      <c r="FZ375" s="542" t="s">
        <v>102</v>
      </c>
      <c r="GA375" s="542" t="s">
        <v>102</v>
      </c>
      <c r="GB375" s="542" t="s">
        <v>102</v>
      </c>
      <c r="GC375" s="542" t="s">
        <v>102</v>
      </c>
      <c r="GD375" s="542" t="s">
        <v>102</v>
      </c>
      <c r="GE375" s="542" t="s">
        <v>102</v>
      </c>
      <c r="GF375" s="542" t="s">
        <v>102</v>
      </c>
      <c r="GG375" s="542" t="s">
        <v>102</v>
      </c>
      <c r="GH375" s="542" t="s">
        <v>102</v>
      </c>
      <c r="GI375" s="542" t="s">
        <v>102</v>
      </c>
      <c r="GJ375" s="542" t="s">
        <v>102</v>
      </c>
      <c r="GK375" s="542" t="s">
        <v>102</v>
      </c>
      <c r="GL375" s="542" t="s">
        <v>102</v>
      </c>
      <c r="GM375" s="542" t="s">
        <v>102</v>
      </c>
      <c r="GN375" s="542" t="s">
        <v>102</v>
      </c>
      <c r="GO375" s="542" t="s">
        <v>102</v>
      </c>
      <c r="GP375" s="542" t="s">
        <v>102</v>
      </c>
      <c r="GQ375" s="542" t="s">
        <v>102</v>
      </c>
      <c r="GR375" s="542" t="s">
        <v>102</v>
      </c>
      <c r="GS375" s="542" t="s">
        <v>102</v>
      </c>
      <c r="GT375" s="542" t="s">
        <v>102</v>
      </c>
      <c r="GU375" s="542" t="s">
        <v>102</v>
      </c>
      <c r="GV375" s="542" t="s">
        <v>102</v>
      </c>
      <c r="GW375" s="542" t="s">
        <v>102</v>
      </c>
      <c r="GX375" s="542" t="s">
        <v>102</v>
      </c>
      <c r="GY375" s="542" t="s">
        <v>102</v>
      </c>
      <c r="GZ375" s="542" t="s">
        <v>102</v>
      </c>
      <c r="HA375" s="542" t="s">
        <v>102</v>
      </c>
      <c r="HB375" s="542" t="s">
        <v>102</v>
      </c>
      <c r="HC375" s="511" t="str">
        <f t="shared" si="5"/>
        <v>2011-390001</v>
      </c>
    </row>
    <row r="376" spans="1:211" s="514" customFormat="1" ht="48" hidden="1" customHeight="1" x14ac:dyDescent="0.15">
      <c r="A376" s="514" t="s">
        <v>4834</v>
      </c>
      <c r="B376" s="519" t="s">
        <v>15889</v>
      </c>
      <c r="C376" s="513">
        <v>40702</v>
      </c>
      <c r="D376" s="519" t="s">
        <v>8419</v>
      </c>
      <c r="E376" s="519" t="s">
        <v>8498</v>
      </c>
      <c r="F376" s="519" t="s">
        <v>8421</v>
      </c>
      <c r="G376" s="513">
        <v>40889</v>
      </c>
      <c r="H376" s="519" t="s">
        <v>2646</v>
      </c>
      <c r="I376" s="519" t="s">
        <v>8500</v>
      </c>
      <c r="J376" s="513">
        <v>40849</v>
      </c>
      <c r="K376" s="519"/>
      <c r="L376" s="519"/>
      <c r="M376" s="519"/>
      <c r="N376" s="513"/>
      <c r="O376" s="513"/>
      <c r="P376" s="519"/>
      <c r="Q376" s="513"/>
      <c r="R376" s="513"/>
      <c r="S376" s="514" t="s">
        <v>15890</v>
      </c>
      <c r="T376" s="514">
        <v>2012</v>
      </c>
      <c r="U376" s="515" t="s">
        <v>8424</v>
      </c>
      <c r="V376" s="514">
        <v>193</v>
      </c>
      <c r="W376" s="514">
        <v>1</v>
      </c>
      <c r="X376" s="514">
        <v>1</v>
      </c>
      <c r="Y376" s="513">
        <v>38077</v>
      </c>
      <c r="Z376" s="512" t="s">
        <v>15891</v>
      </c>
      <c r="AA376" s="512" t="s">
        <v>15892</v>
      </c>
      <c r="AB376" s="513">
        <v>39905</v>
      </c>
      <c r="AC376" s="513">
        <v>40171</v>
      </c>
      <c r="AD376" s="512" t="s">
        <v>15893</v>
      </c>
      <c r="AE376" s="513">
        <v>39778</v>
      </c>
      <c r="AF376" s="512" t="s">
        <v>9163</v>
      </c>
      <c r="AG376" s="512" t="s">
        <v>15892</v>
      </c>
      <c r="AH376" s="516">
        <v>4390088</v>
      </c>
      <c r="AI376" s="513">
        <v>40102</v>
      </c>
      <c r="AJ376" s="513" t="s">
        <v>138</v>
      </c>
      <c r="AK376" s="511" t="s">
        <v>138</v>
      </c>
      <c r="AL376" s="513" t="s">
        <v>138</v>
      </c>
      <c r="AM376" s="511" t="s">
        <v>138</v>
      </c>
      <c r="AN376" s="511" t="s">
        <v>15894</v>
      </c>
      <c r="AO376" s="511" t="s">
        <v>2619</v>
      </c>
      <c r="AP376" s="511" t="s">
        <v>2619</v>
      </c>
      <c r="AQ376" s="511" t="s">
        <v>15895</v>
      </c>
      <c r="AR376" s="511" t="s">
        <v>15895</v>
      </c>
      <c r="AS376" s="511" t="s">
        <v>2620</v>
      </c>
      <c r="AT376" s="511" t="s">
        <v>2620</v>
      </c>
      <c r="AU376" s="511" t="s">
        <v>2620</v>
      </c>
      <c r="AV376" s="511" t="s">
        <v>15896</v>
      </c>
      <c r="AW376" s="511" t="s">
        <v>2620</v>
      </c>
      <c r="AX376" s="511" t="s">
        <v>2620</v>
      </c>
      <c r="AY376" s="511" t="s">
        <v>2621</v>
      </c>
      <c r="AZ376" s="511" t="s">
        <v>2621</v>
      </c>
      <c r="BA376" s="511" t="s">
        <v>2622</v>
      </c>
      <c r="BB376" s="511">
        <v>504040357</v>
      </c>
      <c r="BC376" s="512" t="s">
        <v>2616</v>
      </c>
      <c r="BD376" s="511" t="s">
        <v>2617</v>
      </c>
      <c r="BE376" s="511" t="s">
        <v>15897</v>
      </c>
      <c r="BF376" s="511" t="s">
        <v>2615</v>
      </c>
      <c r="BG376" s="511" t="s">
        <v>15898</v>
      </c>
      <c r="BH376" s="511" t="s">
        <v>8648</v>
      </c>
      <c r="BI376" s="511">
        <v>6</v>
      </c>
      <c r="BJ376" s="511">
        <v>13</v>
      </c>
      <c r="BK376" s="511" t="s">
        <v>15899</v>
      </c>
      <c r="BL376" s="511" t="s">
        <v>138</v>
      </c>
      <c r="BM376" s="511" t="s">
        <v>15900</v>
      </c>
      <c r="BN376" s="511" t="s">
        <v>15901</v>
      </c>
      <c r="BO376" s="511" t="s">
        <v>9027</v>
      </c>
      <c r="BP376" s="513" t="s">
        <v>15902</v>
      </c>
      <c r="BQ376" s="511" t="s">
        <v>138</v>
      </c>
      <c r="BR376" s="511" t="s">
        <v>8482</v>
      </c>
      <c r="BS376" s="511" t="s">
        <v>15903</v>
      </c>
      <c r="BT376" s="511" t="s">
        <v>2618</v>
      </c>
      <c r="BU376" s="511" t="s">
        <v>15889</v>
      </c>
      <c r="BV376" s="511" t="s">
        <v>138</v>
      </c>
      <c r="BW376" s="511">
        <v>1</v>
      </c>
      <c r="BX376" s="511" t="s">
        <v>15904</v>
      </c>
      <c r="BY376" s="511" t="s">
        <v>138</v>
      </c>
      <c r="BZ376" s="511">
        <v>25</v>
      </c>
      <c r="CA376" s="511" t="s">
        <v>15905</v>
      </c>
      <c r="CB376" s="511" t="s">
        <v>15906</v>
      </c>
      <c r="CC376" s="511" t="s">
        <v>138</v>
      </c>
      <c r="CD376" s="511" t="s">
        <v>5699</v>
      </c>
      <c r="CE376" s="542" t="s">
        <v>15907</v>
      </c>
      <c r="CF376" s="542" t="s">
        <v>15908</v>
      </c>
      <c r="CG376" s="542" t="s">
        <v>15909</v>
      </c>
      <c r="CH376" s="542" t="s">
        <v>15910</v>
      </c>
      <c r="CI376" s="542" t="s">
        <v>15911</v>
      </c>
      <c r="CJ376" s="542" t="s">
        <v>15912</v>
      </c>
      <c r="CK376" s="542" t="s">
        <v>15913</v>
      </c>
      <c r="CL376" s="542" t="s">
        <v>15914</v>
      </c>
      <c r="CM376" s="542" t="s">
        <v>15915</v>
      </c>
      <c r="CN376" s="542" t="s">
        <v>15916</v>
      </c>
      <c r="CO376" s="542" t="s">
        <v>15917</v>
      </c>
      <c r="CP376" s="542" t="s">
        <v>15918</v>
      </c>
      <c r="CQ376" s="542" t="s">
        <v>15919</v>
      </c>
      <c r="CR376" s="542" t="s">
        <v>15920</v>
      </c>
      <c r="CS376" s="542" t="s">
        <v>15921</v>
      </c>
      <c r="CT376" s="542" t="s">
        <v>15922</v>
      </c>
      <c r="CU376" s="542" t="s">
        <v>15923</v>
      </c>
      <c r="CV376" s="542" t="s">
        <v>15924</v>
      </c>
      <c r="CW376" s="542" t="s">
        <v>15925</v>
      </c>
      <c r="CX376" s="542" t="s">
        <v>15926</v>
      </c>
      <c r="CY376" s="542" t="s">
        <v>15927</v>
      </c>
      <c r="CZ376" s="542" t="s">
        <v>15928</v>
      </c>
      <c r="DA376" s="542" t="s">
        <v>15929</v>
      </c>
      <c r="DB376" s="542" t="s">
        <v>102</v>
      </c>
      <c r="DC376" s="542" t="s">
        <v>102</v>
      </c>
      <c r="DD376" s="542" t="s">
        <v>102</v>
      </c>
      <c r="DE376" s="542" t="s">
        <v>102</v>
      </c>
      <c r="DF376" s="542" t="s">
        <v>102</v>
      </c>
      <c r="DG376" s="542" t="s">
        <v>102</v>
      </c>
      <c r="DH376" s="542" t="s">
        <v>102</v>
      </c>
      <c r="DI376" s="542" t="s">
        <v>102</v>
      </c>
      <c r="DJ376" s="542" t="s">
        <v>102</v>
      </c>
      <c r="DK376" s="542" t="s">
        <v>102</v>
      </c>
      <c r="DL376" s="542" t="s">
        <v>102</v>
      </c>
      <c r="DM376" s="542" t="s">
        <v>102</v>
      </c>
      <c r="DN376" s="542" t="s">
        <v>102</v>
      </c>
      <c r="DO376" s="542" t="s">
        <v>102</v>
      </c>
      <c r="DP376" s="542" t="s">
        <v>102</v>
      </c>
      <c r="DQ376" s="542" t="s">
        <v>102</v>
      </c>
      <c r="DR376" s="542" t="s">
        <v>102</v>
      </c>
      <c r="DS376" s="542" t="s">
        <v>102</v>
      </c>
      <c r="DT376" s="542" t="s">
        <v>102</v>
      </c>
      <c r="DU376" s="542" t="s">
        <v>102</v>
      </c>
      <c r="DV376" s="542" t="s">
        <v>102</v>
      </c>
      <c r="DW376" s="542" t="s">
        <v>102</v>
      </c>
      <c r="DX376" s="542" t="s">
        <v>102</v>
      </c>
      <c r="DY376" s="542" t="s">
        <v>102</v>
      </c>
      <c r="DZ376" s="542" t="s">
        <v>102</v>
      </c>
      <c r="EA376" s="542" t="s">
        <v>102</v>
      </c>
      <c r="EB376" s="542" t="s">
        <v>102</v>
      </c>
      <c r="EC376" s="542" t="s">
        <v>102</v>
      </c>
      <c r="ED376" s="542" t="s">
        <v>102</v>
      </c>
      <c r="EE376" s="542" t="s">
        <v>102</v>
      </c>
      <c r="EF376" s="542" t="s">
        <v>102</v>
      </c>
      <c r="EG376" s="542" t="s">
        <v>102</v>
      </c>
      <c r="EH376" s="542" t="s">
        <v>102</v>
      </c>
      <c r="EI376" s="542" t="s">
        <v>102</v>
      </c>
      <c r="EJ376" s="542" t="s">
        <v>102</v>
      </c>
      <c r="EK376" s="542" t="s">
        <v>102</v>
      </c>
      <c r="EL376" s="542" t="s">
        <v>102</v>
      </c>
      <c r="EM376" s="542" t="s">
        <v>102</v>
      </c>
      <c r="EN376" s="542" t="s">
        <v>102</v>
      </c>
      <c r="EO376" s="542" t="s">
        <v>102</v>
      </c>
      <c r="EP376" s="542" t="s">
        <v>102</v>
      </c>
      <c r="EQ376" s="542" t="s">
        <v>102</v>
      </c>
      <c r="ER376" s="542" t="s">
        <v>102</v>
      </c>
      <c r="ES376" s="542" t="s">
        <v>102</v>
      </c>
      <c r="ET376" s="542" t="s">
        <v>102</v>
      </c>
      <c r="EU376" s="542" t="s">
        <v>102</v>
      </c>
      <c r="EV376" s="542" t="s">
        <v>102</v>
      </c>
      <c r="EW376" s="542" t="s">
        <v>102</v>
      </c>
      <c r="EX376" s="542" t="s">
        <v>102</v>
      </c>
      <c r="EY376" s="542" t="s">
        <v>102</v>
      </c>
      <c r="EZ376" s="542" t="s">
        <v>102</v>
      </c>
      <c r="FA376" s="542" t="s">
        <v>102</v>
      </c>
      <c r="FB376" s="542" t="s">
        <v>102</v>
      </c>
      <c r="FC376" s="542" t="s">
        <v>102</v>
      </c>
      <c r="FD376" s="542" t="s">
        <v>102</v>
      </c>
      <c r="FE376" s="542" t="s">
        <v>102</v>
      </c>
      <c r="FF376" s="542" t="s">
        <v>102</v>
      </c>
      <c r="FG376" s="542" t="s">
        <v>102</v>
      </c>
      <c r="FH376" s="542" t="s">
        <v>102</v>
      </c>
      <c r="FI376" s="542" t="s">
        <v>102</v>
      </c>
      <c r="FJ376" s="542" t="s">
        <v>102</v>
      </c>
      <c r="FK376" s="542" t="s">
        <v>102</v>
      </c>
      <c r="FL376" s="542" t="s">
        <v>102</v>
      </c>
      <c r="FM376" s="542" t="s">
        <v>102</v>
      </c>
      <c r="FN376" s="542" t="s">
        <v>102</v>
      </c>
      <c r="FO376" s="542" t="s">
        <v>102</v>
      </c>
      <c r="FP376" s="542" t="s">
        <v>102</v>
      </c>
      <c r="FQ376" s="542" t="s">
        <v>102</v>
      </c>
      <c r="FR376" s="542" t="s">
        <v>102</v>
      </c>
      <c r="FS376" s="542" t="s">
        <v>102</v>
      </c>
      <c r="FT376" s="542" t="s">
        <v>102</v>
      </c>
      <c r="FU376" s="542" t="s">
        <v>102</v>
      </c>
      <c r="FV376" s="542" t="s">
        <v>102</v>
      </c>
      <c r="FW376" s="542" t="s">
        <v>102</v>
      </c>
      <c r="FX376" s="542" t="s">
        <v>102</v>
      </c>
      <c r="FY376" s="542" t="s">
        <v>102</v>
      </c>
      <c r="FZ376" s="542" t="s">
        <v>102</v>
      </c>
      <c r="GA376" s="542" t="s">
        <v>102</v>
      </c>
      <c r="GB376" s="542" t="s">
        <v>102</v>
      </c>
      <c r="GC376" s="542" t="s">
        <v>102</v>
      </c>
      <c r="GD376" s="542" t="s">
        <v>102</v>
      </c>
      <c r="GE376" s="542" t="s">
        <v>102</v>
      </c>
      <c r="GF376" s="542" t="s">
        <v>102</v>
      </c>
      <c r="GG376" s="542" t="s">
        <v>102</v>
      </c>
      <c r="GH376" s="542" t="s">
        <v>102</v>
      </c>
      <c r="GI376" s="542" t="s">
        <v>102</v>
      </c>
      <c r="GJ376" s="542" t="s">
        <v>102</v>
      </c>
      <c r="GK376" s="542" t="s">
        <v>102</v>
      </c>
      <c r="GL376" s="542" t="s">
        <v>102</v>
      </c>
      <c r="GM376" s="542" t="s">
        <v>102</v>
      </c>
      <c r="GN376" s="542" t="s">
        <v>102</v>
      </c>
      <c r="GO376" s="542" t="s">
        <v>102</v>
      </c>
      <c r="GP376" s="542" t="s">
        <v>102</v>
      </c>
      <c r="GQ376" s="542" t="s">
        <v>102</v>
      </c>
      <c r="GR376" s="542" t="s">
        <v>102</v>
      </c>
      <c r="GS376" s="542" t="s">
        <v>102</v>
      </c>
      <c r="GT376" s="542" t="s">
        <v>102</v>
      </c>
      <c r="GU376" s="542" t="s">
        <v>102</v>
      </c>
      <c r="GV376" s="542" t="s">
        <v>102</v>
      </c>
      <c r="GW376" s="542" t="s">
        <v>102</v>
      </c>
      <c r="GX376" s="542" t="s">
        <v>102</v>
      </c>
      <c r="GY376" s="542" t="s">
        <v>102</v>
      </c>
      <c r="GZ376" s="542" t="s">
        <v>102</v>
      </c>
      <c r="HA376" s="542" t="s">
        <v>102</v>
      </c>
      <c r="HB376" s="542" t="s">
        <v>102</v>
      </c>
      <c r="HC376" s="511" t="str">
        <f t="shared" si="5"/>
        <v>2011-800095</v>
      </c>
    </row>
    <row r="377" spans="1:211" s="514" customFormat="1" ht="48" hidden="1" customHeight="1" x14ac:dyDescent="0.15">
      <c r="A377" s="511" t="s">
        <v>4837</v>
      </c>
      <c r="B377" s="512" t="s">
        <v>15930</v>
      </c>
      <c r="C377" s="513">
        <v>40451</v>
      </c>
      <c r="D377" s="512" t="s">
        <v>8419</v>
      </c>
      <c r="E377" s="512" t="s">
        <v>8498</v>
      </c>
      <c r="F377" s="512" t="s">
        <v>8421</v>
      </c>
      <c r="G377" s="513">
        <v>40703</v>
      </c>
      <c r="H377" s="512" t="s">
        <v>15931</v>
      </c>
      <c r="I377" s="512" t="s">
        <v>8682</v>
      </c>
      <c r="J377" s="513">
        <v>40651</v>
      </c>
      <c r="K377" s="512"/>
      <c r="L377" s="512"/>
      <c r="M377" s="512"/>
      <c r="N377" s="513"/>
      <c r="O377" s="513"/>
      <c r="P377" s="512"/>
      <c r="Q377" s="513"/>
      <c r="R377" s="513"/>
      <c r="S377" s="511" t="s">
        <v>15932</v>
      </c>
      <c r="T377" s="511">
        <v>2011</v>
      </c>
      <c r="U377" s="515" t="s">
        <v>8424</v>
      </c>
      <c r="V377" s="514">
        <v>194</v>
      </c>
      <c r="W377" s="514">
        <v>1</v>
      </c>
      <c r="X377" s="514">
        <v>1</v>
      </c>
      <c r="Y377" s="513">
        <v>36987</v>
      </c>
      <c r="Z377" s="512" t="s">
        <v>15933</v>
      </c>
      <c r="AA377" s="512" t="s">
        <v>15934</v>
      </c>
      <c r="AB377" s="513">
        <v>40241</v>
      </c>
      <c r="AC377" s="513">
        <v>40338</v>
      </c>
      <c r="AD377" s="512" t="s">
        <v>15935</v>
      </c>
      <c r="AE377" s="513">
        <v>40070</v>
      </c>
      <c r="AF377" s="512" t="s">
        <v>9163</v>
      </c>
      <c r="AG377" s="512" t="s">
        <v>15934</v>
      </c>
      <c r="AH377" s="516">
        <v>4476354</v>
      </c>
      <c r="AI377" s="513">
        <v>40256</v>
      </c>
      <c r="AJ377" s="513" t="s">
        <v>138</v>
      </c>
      <c r="AK377" s="511" t="s">
        <v>138</v>
      </c>
      <c r="AL377" s="513" t="s">
        <v>138</v>
      </c>
      <c r="AM377" s="511" t="s">
        <v>138</v>
      </c>
      <c r="AN377" s="511" t="s">
        <v>15936</v>
      </c>
      <c r="AO377" s="511" t="s">
        <v>3904</v>
      </c>
      <c r="AP377" s="511" t="s">
        <v>15937</v>
      </c>
      <c r="AQ377" s="511" t="s">
        <v>15938</v>
      </c>
      <c r="AR377" s="511" t="s">
        <v>15939</v>
      </c>
      <c r="AS377" s="511" t="s">
        <v>15940</v>
      </c>
      <c r="AT377" s="511" t="s">
        <v>15940</v>
      </c>
      <c r="AU377" s="511" t="s">
        <v>15941</v>
      </c>
      <c r="AV377" s="511" t="s">
        <v>15942</v>
      </c>
      <c r="AW377" s="511" t="s">
        <v>3905</v>
      </c>
      <c r="AX377" s="511" t="s">
        <v>15941</v>
      </c>
      <c r="AY377" s="511" t="s">
        <v>3906</v>
      </c>
      <c r="AZ377" s="511" t="s">
        <v>15943</v>
      </c>
      <c r="BA377" s="511" t="s">
        <v>3907</v>
      </c>
      <c r="BB377" s="511" t="s">
        <v>15944</v>
      </c>
      <c r="BC377" s="512" t="s">
        <v>3901</v>
      </c>
      <c r="BD377" s="511" t="s">
        <v>3902</v>
      </c>
      <c r="BE377" s="511" t="s">
        <v>15945</v>
      </c>
      <c r="BF377" s="511" t="s">
        <v>3900</v>
      </c>
      <c r="BG377" s="511" t="s">
        <v>15946</v>
      </c>
      <c r="BH377" s="511" t="s">
        <v>8648</v>
      </c>
      <c r="BI377" s="511">
        <v>5</v>
      </c>
      <c r="BJ377" s="511">
        <v>13</v>
      </c>
      <c r="BK377" s="511" t="s">
        <v>138</v>
      </c>
      <c r="BL377" s="511" t="s">
        <v>138</v>
      </c>
      <c r="BM377" s="511" t="s">
        <v>15947</v>
      </c>
      <c r="BN377" s="511" t="s">
        <v>15948</v>
      </c>
      <c r="BO377" s="511" t="s">
        <v>9027</v>
      </c>
      <c r="BP377" s="513" t="s">
        <v>138</v>
      </c>
      <c r="BQ377" s="511" t="s">
        <v>138</v>
      </c>
      <c r="BR377" s="511" t="s">
        <v>8482</v>
      </c>
      <c r="BS377" s="511" t="s">
        <v>15949</v>
      </c>
      <c r="BT377" s="511" t="s">
        <v>3903</v>
      </c>
      <c r="BU377" s="511" t="s">
        <v>15930</v>
      </c>
      <c r="BV377" s="511" t="s">
        <v>138</v>
      </c>
      <c r="BW377" s="511">
        <v>1</v>
      </c>
      <c r="BX377" s="511" t="s">
        <v>15950</v>
      </c>
      <c r="BY377" s="511" t="s">
        <v>138</v>
      </c>
      <c r="BZ377" s="511">
        <v>9</v>
      </c>
      <c r="CA377" s="511" t="s">
        <v>15951</v>
      </c>
      <c r="CB377" s="511" t="s">
        <v>15952</v>
      </c>
      <c r="CC377" s="511" t="s">
        <v>138</v>
      </c>
      <c r="CD377" s="511" t="s">
        <v>138</v>
      </c>
      <c r="CE377" s="542" t="s">
        <v>15953</v>
      </c>
      <c r="CF377" s="542" t="s">
        <v>15954</v>
      </c>
      <c r="CG377" s="542" t="s">
        <v>15955</v>
      </c>
      <c r="CH377" s="542" t="s">
        <v>102</v>
      </c>
      <c r="CI377" s="542" t="s">
        <v>102</v>
      </c>
      <c r="CJ377" s="542" t="s">
        <v>102</v>
      </c>
      <c r="CK377" s="542" t="s">
        <v>102</v>
      </c>
      <c r="CL377" s="542" t="s">
        <v>102</v>
      </c>
      <c r="CM377" s="542" t="s">
        <v>102</v>
      </c>
      <c r="CN377" s="542" t="s">
        <v>102</v>
      </c>
      <c r="CO377" s="542" t="s">
        <v>102</v>
      </c>
      <c r="CP377" s="542" t="s">
        <v>102</v>
      </c>
      <c r="CQ377" s="542" t="s">
        <v>102</v>
      </c>
      <c r="CR377" s="542" t="s">
        <v>102</v>
      </c>
      <c r="CS377" s="542" t="s">
        <v>102</v>
      </c>
      <c r="CT377" s="542" t="s">
        <v>102</v>
      </c>
      <c r="CU377" s="542" t="s">
        <v>102</v>
      </c>
      <c r="CV377" s="542" t="s">
        <v>102</v>
      </c>
      <c r="CW377" s="542" t="s">
        <v>102</v>
      </c>
      <c r="CX377" s="542" t="s">
        <v>102</v>
      </c>
      <c r="CY377" s="542" t="s">
        <v>102</v>
      </c>
      <c r="CZ377" s="542" t="s">
        <v>102</v>
      </c>
      <c r="DA377" s="542" t="s">
        <v>102</v>
      </c>
      <c r="DB377" s="542" t="s">
        <v>102</v>
      </c>
      <c r="DC377" s="542" t="s">
        <v>102</v>
      </c>
      <c r="DD377" s="542" t="s">
        <v>102</v>
      </c>
      <c r="DE377" s="542" t="s">
        <v>102</v>
      </c>
      <c r="DF377" s="542" t="s">
        <v>102</v>
      </c>
      <c r="DG377" s="542" t="s">
        <v>102</v>
      </c>
      <c r="DH377" s="542" t="s">
        <v>102</v>
      </c>
      <c r="DI377" s="542" t="s">
        <v>102</v>
      </c>
      <c r="DJ377" s="542" t="s">
        <v>102</v>
      </c>
      <c r="DK377" s="542" t="s">
        <v>102</v>
      </c>
      <c r="DL377" s="542" t="s">
        <v>102</v>
      </c>
      <c r="DM377" s="542" t="s">
        <v>102</v>
      </c>
      <c r="DN377" s="542" t="s">
        <v>102</v>
      </c>
      <c r="DO377" s="542" t="s">
        <v>102</v>
      </c>
      <c r="DP377" s="542" t="s">
        <v>102</v>
      </c>
      <c r="DQ377" s="542" t="s">
        <v>102</v>
      </c>
      <c r="DR377" s="542" t="s">
        <v>102</v>
      </c>
      <c r="DS377" s="542" t="s">
        <v>102</v>
      </c>
      <c r="DT377" s="542" t="s">
        <v>102</v>
      </c>
      <c r="DU377" s="542" t="s">
        <v>102</v>
      </c>
      <c r="DV377" s="542" t="s">
        <v>102</v>
      </c>
      <c r="DW377" s="542" t="s">
        <v>102</v>
      </c>
      <c r="DX377" s="542" t="s">
        <v>102</v>
      </c>
      <c r="DY377" s="542" t="s">
        <v>102</v>
      </c>
      <c r="DZ377" s="542" t="s">
        <v>102</v>
      </c>
      <c r="EA377" s="542" t="s">
        <v>102</v>
      </c>
      <c r="EB377" s="542" t="s">
        <v>102</v>
      </c>
      <c r="EC377" s="542" t="s">
        <v>102</v>
      </c>
      <c r="ED377" s="542" t="s">
        <v>102</v>
      </c>
      <c r="EE377" s="542" t="s">
        <v>102</v>
      </c>
      <c r="EF377" s="542" t="s">
        <v>102</v>
      </c>
      <c r="EG377" s="542" t="s">
        <v>102</v>
      </c>
      <c r="EH377" s="542" t="s">
        <v>102</v>
      </c>
      <c r="EI377" s="542" t="s">
        <v>102</v>
      </c>
      <c r="EJ377" s="542" t="s">
        <v>102</v>
      </c>
      <c r="EK377" s="542" t="s">
        <v>102</v>
      </c>
      <c r="EL377" s="542" t="s">
        <v>102</v>
      </c>
      <c r="EM377" s="542" t="s">
        <v>102</v>
      </c>
      <c r="EN377" s="542" t="s">
        <v>102</v>
      </c>
      <c r="EO377" s="542" t="s">
        <v>102</v>
      </c>
      <c r="EP377" s="542" t="s">
        <v>102</v>
      </c>
      <c r="EQ377" s="542" t="s">
        <v>102</v>
      </c>
      <c r="ER377" s="542" t="s">
        <v>102</v>
      </c>
      <c r="ES377" s="542" t="s">
        <v>102</v>
      </c>
      <c r="ET377" s="542" t="s">
        <v>102</v>
      </c>
      <c r="EU377" s="542" t="s">
        <v>102</v>
      </c>
      <c r="EV377" s="542" t="s">
        <v>102</v>
      </c>
      <c r="EW377" s="542" t="s">
        <v>102</v>
      </c>
      <c r="EX377" s="542" t="s">
        <v>102</v>
      </c>
      <c r="EY377" s="542" t="s">
        <v>102</v>
      </c>
      <c r="EZ377" s="542" t="s">
        <v>102</v>
      </c>
      <c r="FA377" s="542" t="s">
        <v>102</v>
      </c>
      <c r="FB377" s="542" t="s">
        <v>102</v>
      </c>
      <c r="FC377" s="542" t="s">
        <v>102</v>
      </c>
      <c r="FD377" s="542" t="s">
        <v>102</v>
      </c>
      <c r="FE377" s="542" t="s">
        <v>102</v>
      </c>
      <c r="FF377" s="542" t="s">
        <v>102</v>
      </c>
      <c r="FG377" s="542" t="s">
        <v>102</v>
      </c>
      <c r="FH377" s="542" t="s">
        <v>102</v>
      </c>
      <c r="FI377" s="542" t="s">
        <v>102</v>
      </c>
      <c r="FJ377" s="542" t="s">
        <v>102</v>
      </c>
      <c r="FK377" s="542" t="s">
        <v>102</v>
      </c>
      <c r="FL377" s="542" t="s">
        <v>102</v>
      </c>
      <c r="FM377" s="542" t="s">
        <v>102</v>
      </c>
      <c r="FN377" s="542" t="s">
        <v>102</v>
      </c>
      <c r="FO377" s="542" t="s">
        <v>102</v>
      </c>
      <c r="FP377" s="542" t="s">
        <v>102</v>
      </c>
      <c r="FQ377" s="542" t="s">
        <v>102</v>
      </c>
      <c r="FR377" s="542" t="s">
        <v>102</v>
      </c>
      <c r="FS377" s="542" t="s">
        <v>102</v>
      </c>
      <c r="FT377" s="542" t="s">
        <v>102</v>
      </c>
      <c r="FU377" s="542" t="s">
        <v>102</v>
      </c>
      <c r="FV377" s="542" t="s">
        <v>102</v>
      </c>
      <c r="FW377" s="542" t="s">
        <v>102</v>
      </c>
      <c r="FX377" s="542" t="s">
        <v>102</v>
      </c>
      <c r="FY377" s="542" t="s">
        <v>102</v>
      </c>
      <c r="FZ377" s="542" t="s">
        <v>102</v>
      </c>
      <c r="GA377" s="542" t="s">
        <v>102</v>
      </c>
      <c r="GB377" s="542" t="s">
        <v>102</v>
      </c>
      <c r="GC377" s="542" t="s">
        <v>102</v>
      </c>
      <c r="GD377" s="542" t="s">
        <v>102</v>
      </c>
      <c r="GE377" s="542" t="s">
        <v>102</v>
      </c>
      <c r="GF377" s="542" t="s">
        <v>102</v>
      </c>
      <c r="GG377" s="542" t="s">
        <v>102</v>
      </c>
      <c r="GH377" s="542" t="s">
        <v>102</v>
      </c>
      <c r="GI377" s="542" t="s">
        <v>102</v>
      </c>
      <c r="GJ377" s="542" t="s">
        <v>102</v>
      </c>
      <c r="GK377" s="542" t="s">
        <v>102</v>
      </c>
      <c r="GL377" s="542" t="s">
        <v>102</v>
      </c>
      <c r="GM377" s="542" t="s">
        <v>102</v>
      </c>
      <c r="GN377" s="542" t="s">
        <v>102</v>
      </c>
      <c r="GO377" s="542" t="s">
        <v>102</v>
      </c>
      <c r="GP377" s="542" t="s">
        <v>102</v>
      </c>
      <c r="GQ377" s="542" t="s">
        <v>102</v>
      </c>
      <c r="GR377" s="542" t="s">
        <v>102</v>
      </c>
      <c r="GS377" s="542" t="s">
        <v>102</v>
      </c>
      <c r="GT377" s="542" t="s">
        <v>102</v>
      </c>
      <c r="GU377" s="542" t="s">
        <v>102</v>
      </c>
      <c r="GV377" s="542" t="s">
        <v>102</v>
      </c>
      <c r="GW377" s="542" t="s">
        <v>102</v>
      </c>
      <c r="GX377" s="542" t="s">
        <v>102</v>
      </c>
      <c r="GY377" s="542" t="s">
        <v>102</v>
      </c>
      <c r="GZ377" s="542" t="s">
        <v>102</v>
      </c>
      <c r="HA377" s="542" t="s">
        <v>102</v>
      </c>
      <c r="HB377" s="542" t="s">
        <v>102</v>
      </c>
      <c r="HC377" s="511" t="str">
        <f t="shared" si="5"/>
        <v>2010-800177</v>
      </c>
    </row>
    <row r="378" spans="1:211" s="514" customFormat="1" ht="48" hidden="1" customHeight="1" x14ac:dyDescent="0.15">
      <c r="A378" s="511" t="s">
        <v>4844</v>
      </c>
      <c r="B378" s="512" t="s">
        <v>15956</v>
      </c>
      <c r="C378" s="513">
        <v>40233</v>
      </c>
      <c r="D378" s="512" t="s">
        <v>8419</v>
      </c>
      <c r="E378" s="512" t="s">
        <v>8498</v>
      </c>
      <c r="F378" s="512" t="s">
        <v>8421</v>
      </c>
      <c r="G378" s="513">
        <v>40686</v>
      </c>
      <c r="H378" s="512" t="s">
        <v>15957</v>
      </c>
      <c r="I378" s="512" t="s">
        <v>8682</v>
      </c>
      <c r="J378" s="513">
        <v>40644</v>
      </c>
      <c r="K378" s="512"/>
      <c r="L378" s="512"/>
      <c r="M378" s="512"/>
      <c r="N378" s="511"/>
      <c r="O378" s="511"/>
      <c r="P378" s="512"/>
      <c r="Q378" s="511"/>
      <c r="R378" s="511"/>
      <c r="S378" s="514" t="s">
        <v>15958</v>
      </c>
      <c r="T378" s="511">
        <v>2011</v>
      </c>
      <c r="U378" s="515" t="s">
        <v>8734</v>
      </c>
      <c r="V378" s="514">
        <v>195</v>
      </c>
      <c r="W378" s="514">
        <v>2</v>
      </c>
      <c r="X378" s="514">
        <v>1</v>
      </c>
      <c r="Y378" s="513">
        <v>39504</v>
      </c>
      <c r="Z378" s="512" t="s">
        <v>15959</v>
      </c>
      <c r="AA378" s="512" t="s">
        <v>15960</v>
      </c>
      <c r="AB378" s="513">
        <v>40332</v>
      </c>
      <c r="AC378" s="513">
        <v>39995</v>
      </c>
      <c r="AD378" s="512" t="s">
        <v>15961</v>
      </c>
      <c r="AE378" s="513">
        <v>39800</v>
      </c>
      <c r="AF378" s="512" t="s">
        <v>9163</v>
      </c>
      <c r="AG378" s="512" t="s">
        <v>15960</v>
      </c>
      <c r="AH378" s="516">
        <v>4290222</v>
      </c>
      <c r="AI378" s="513">
        <v>39913</v>
      </c>
      <c r="AJ378" s="513">
        <v>39504</v>
      </c>
      <c r="AK378" s="511" t="s">
        <v>15962</v>
      </c>
      <c r="AL378" s="513">
        <v>39695</v>
      </c>
      <c r="AM378" s="511" t="s">
        <v>15961</v>
      </c>
      <c r="AN378" s="511" t="s">
        <v>15592</v>
      </c>
      <c r="AO378" s="511" t="s">
        <v>1328</v>
      </c>
      <c r="AP378" s="511" t="s">
        <v>15963</v>
      </c>
      <c r="AQ378" s="511" t="s">
        <v>15964</v>
      </c>
      <c r="AR378" s="511" t="s">
        <v>15593</v>
      </c>
      <c r="AS378" s="511" t="s">
        <v>15965</v>
      </c>
      <c r="AT378" s="511" t="s">
        <v>15965</v>
      </c>
      <c r="AU378" s="511" t="s">
        <v>15966</v>
      </c>
      <c r="AV378" s="511" t="s">
        <v>15967</v>
      </c>
      <c r="AW378" s="511" t="s">
        <v>1329</v>
      </c>
      <c r="AX378" s="511" t="s">
        <v>1273</v>
      </c>
      <c r="AY378" s="511" t="s">
        <v>1330</v>
      </c>
      <c r="AZ378" s="511" t="s">
        <v>1330</v>
      </c>
      <c r="BA378" s="511" t="s">
        <v>1331</v>
      </c>
      <c r="BB378" s="511">
        <v>227009</v>
      </c>
      <c r="BC378" s="512" t="s">
        <v>1269</v>
      </c>
      <c r="BD378" s="511" t="s">
        <v>1326</v>
      </c>
      <c r="BE378" s="511" t="s">
        <v>15968</v>
      </c>
      <c r="BF378" s="511" t="s">
        <v>15969</v>
      </c>
      <c r="BG378" s="511" t="s">
        <v>15970</v>
      </c>
      <c r="BH378" s="511" t="s">
        <v>8648</v>
      </c>
      <c r="BI378" s="511">
        <v>11</v>
      </c>
      <c r="BJ378" s="511">
        <v>12</v>
      </c>
      <c r="BK378" s="511" t="s">
        <v>15971</v>
      </c>
      <c r="BL378" s="511" t="s">
        <v>15972</v>
      </c>
      <c r="BM378" s="511" t="s">
        <v>15973</v>
      </c>
      <c r="BN378" s="511" t="s">
        <v>138</v>
      </c>
      <c r="BO378" s="511" t="s">
        <v>138</v>
      </c>
      <c r="BP378" s="513">
        <v>39141</v>
      </c>
      <c r="BQ378" s="511" t="s">
        <v>138</v>
      </c>
      <c r="BR378" s="511" t="s">
        <v>8482</v>
      </c>
      <c r="BS378" s="511" t="s">
        <v>15974</v>
      </c>
      <c r="BT378" s="511" t="s">
        <v>1327</v>
      </c>
      <c r="BU378" s="511" t="s">
        <v>15975</v>
      </c>
      <c r="BV378" s="511" t="s">
        <v>138</v>
      </c>
      <c r="BW378" s="511">
        <v>2</v>
      </c>
      <c r="BX378" s="511" t="s">
        <v>15976</v>
      </c>
      <c r="BY378" s="511" t="s">
        <v>138</v>
      </c>
      <c r="BZ378" s="511">
        <v>19</v>
      </c>
      <c r="CA378" s="511" t="s">
        <v>15977</v>
      </c>
      <c r="CB378" s="511" t="s">
        <v>15978</v>
      </c>
      <c r="CC378" s="511" t="s">
        <v>15979</v>
      </c>
      <c r="CD378" s="511" t="s">
        <v>5707</v>
      </c>
      <c r="CE378" s="542" t="s">
        <v>15980</v>
      </c>
      <c r="CF378" s="542" t="s">
        <v>15981</v>
      </c>
      <c r="CG378" s="542" t="s">
        <v>15982</v>
      </c>
      <c r="CH378" s="542" t="s">
        <v>15983</v>
      </c>
      <c r="CI378" s="542" t="s">
        <v>15984</v>
      </c>
      <c r="CJ378" s="542" t="s">
        <v>15985</v>
      </c>
      <c r="CK378" s="542" t="s">
        <v>102</v>
      </c>
      <c r="CL378" s="542" t="s">
        <v>102</v>
      </c>
      <c r="CM378" s="542" t="s">
        <v>102</v>
      </c>
      <c r="CN378" s="542" t="s">
        <v>102</v>
      </c>
      <c r="CO378" s="542" t="s">
        <v>102</v>
      </c>
      <c r="CP378" s="542" t="s">
        <v>102</v>
      </c>
      <c r="CQ378" s="542" t="s">
        <v>102</v>
      </c>
      <c r="CR378" s="542" t="s">
        <v>102</v>
      </c>
      <c r="CS378" s="542" t="s">
        <v>102</v>
      </c>
      <c r="CT378" s="542" t="s">
        <v>102</v>
      </c>
      <c r="CU378" s="542" t="s">
        <v>102</v>
      </c>
      <c r="CV378" s="542" t="s">
        <v>102</v>
      </c>
      <c r="CW378" s="542" t="s">
        <v>102</v>
      </c>
      <c r="CX378" s="542" t="s">
        <v>102</v>
      </c>
      <c r="CY378" s="542" t="s">
        <v>102</v>
      </c>
      <c r="CZ378" s="542" t="s">
        <v>102</v>
      </c>
      <c r="DA378" s="542" t="s">
        <v>102</v>
      </c>
      <c r="DB378" s="542" t="s">
        <v>102</v>
      </c>
      <c r="DC378" s="542" t="s">
        <v>102</v>
      </c>
      <c r="DD378" s="542" t="s">
        <v>102</v>
      </c>
      <c r="DE378" s="542" t="s">
        <v>102</v>
      </c>
      <c r="DF378" s="542" t="s">
        <v>102</v>
      </c>
      <c r="DG378" s="542" t="s">
        <v>102</v>
      </c>
      <c r="DH378" s="542" t="s">
        <v>102</v>
      </c>
      <c r="DI378" s="542" t="s">
        <v>102</v>
      </c>
      <c r="DJ378" s="542" t="s">
        <v>102</v>
      </c>
      <c r="DK378" s="542" t="s">
        <v>102</v>
      </c>
      <c r="DL378" s="542" t="s">
        <v>102</v>
      </c>
      <c r="DM378" s="542" t="s">
        <v>102</v>
      </c>
      <c r="DN378" s="542" t="s">
        <v>102</v>
      </c>
      <c r="DO378" s="542" t="s">
        <v>102</v>
      </c>
      <c r="DP378" s="542" t="s">
        <v>102</v>
      </c>
      <c r="DQ378" s="542" t="s">
        <v>102</v>
      </c>
      <c r="DR378" s="542" t="s">
        <v>102</v>
      </c>
      <c r="DS378" s="542" t="s">
        <v>102</v>
      </c>
      <c r="DT378" s="542" t="s">
        <v>102</v>
      </c>
      <c r="DU378" s="542" t="s">
        <v>102</v>
      </c>
      <c r="DV378" s="542" t="s">
        <v>102</v>
      </c>
      <c r="DW378" s="542" t="s">
        <v>102</v>
      </c>
      <c r="DX378" s="542" t="s">
        <v>102</v>
      </c>
      <c r="DY378" s="542" t="s">
        <v>102</v>
      </c>
      <c r="DZ378" s="542" t="s">
        <v>102</v>
      </c>
      <c r="EA378" s="542" t="s">
        <v>102</v>
      </c>
      <c r="EB378" s="542" t="s">
        <v>102</v>
      </c>
      <c r="EC378" s="542" t="s">
        <v>102</v>
      </c>
      <c r="ED378" s="542" t="s">
        <v>102</v>
      </c>
      <c r="EE378" s="542" t="s">
        <v>102</v>
      </c>
      <c r="EF378" s="542" t="s">
        <v>102</v>
      </c>
      <c r="EG378" s="542" t="s">
        <v>102</v>
      </c>
      <c r="EH378" s="542" t="s">
        <v>102</v>
      </c>
      <c r="EI378" s="542" t="s">
        <v>102</v>
      </c>
      <c r="EJ378" s="542" t="s">
        <v>102</v>
      </c>
      <c r="EK378" s="542" t="s">
        <v>102</v>
      </c>
      <c r="EL378" s="542" t="s">
        <v>102</v>
      </c>
      <c r="EM378" s="542" t="s">
        <v>102</v>
      </c>
      <c r="EN378" s="542" t="s">
        <v>102</v>
      </c>
      <c r="EO378" s="542" t="s">
        <v>102</v>
      </c>
      <c r="EP378" s="542" t="s">
        <v>102</v>
      </c>
      <c r="EQ378" s="542" t="s">
        <v>102</v>
      </c>
      <c r="ER378" s="542" t="s">
        <v>102</v>
      </c>
      <c r="ES378" s="542" t="s">
        <v>102</v>
      </c>
      <c r="ET378" s="542" t="s">
        <v>102</v>
      </c>
      <c r="EU378" s="542" t="s">
        <v>102</v>
      </c>
      <c r="EV378" s="542" t="s">
        <v>102</v>
      </c>
      <c r="EW378" s="542" t="s">
        <v>102</v>
      </c>
      <c r="EX378" s="542" t="s">
        <v>102</v>
      </c>
      <c r="EY378" s="542" t="s">
        <v>102</v>
      </c>
      <c r="EZ378" s="542" t="s">
        <v>102</v>
      </c>
      <c r="FA378" s="542" t="s">
        <v>102</v>
      </c>
      <c r="FB378" s="542" t="s">
        <v>102</v>
      </c>
      <c r="FC378" s="542" t="s">
        <v>102</v>
      </c>
      <c r="FD378" s="542" t="s">
        <v>102</v>
      </c>
      <c r="FE378" s="542" t="s">
        <v>102</v>
      </c>
      <c r="FF378" s="542" t="s">
        <v>102</v>
      </c>
      <c r="FG378" s="542" t="s">
        <v>102</v>
      </c>
      <c r="FH378" s="542" t="s">
        <v>102</v>
      </c>
      <c r="FI378" s="542" t="s">
        <v>102</v>
      </c>
      <c r="FJ378" s="542" t="s">
        <v>102</v>
      </c>
      <c r="FK378" s="542" t="s">
        <v>102</v>
      </c>
      <c r="FL378" s="542" t="s">
        <v>102</v>
      </c>
      <c r="FM378" s="542" t="s">
        <v>102</v>
      </c>
      <c r="FN378" s="542" t="s">
        <v>102</v>
      </c>
      <c r="FO378" s="542" t="s">
        <v>102</v>
      </c>
      <c r="FP378" s="542" t="s">
        <v>102</v>
      </c>
      <c r="FQ378" s="542" t="s">
        <v>102</v>
      </c>
      <c r="FR378" s="542" t="s">
        <v>102</v>
      </c>
      <c r="FS378" s="542" t="s">
        <v>102</v>
      </c>
      <c r="FT378" s="542" t="s">
        <v>102</v>
      </c>
      <c r="FU378" s="542" t="s">
        <v>102</v>
      </c>
      <c r="FV378" s="542" t="s">
        <v>102</v>
      </c>
      <c r="FW378" s="542" t="s">
        <v>102</v>
      </c>
      <c r="FX378" s="542" t="s">
        <v>102</v>
      </c>
      <c r="FY378" s="542" t="s">
        <v>102</v>
      </c>
      <c r="FZ378" s="542" t="s">
        <v>102</v>
      </c>
      <c r="GA378" s="542" t="s">
        <v>102</v>
      </c>
      <c r="GB378" s="542" t="s">
        <v>102</v>
      </c>
      <c r="GC378" s="542" t="s">
        <v>102</v>
      </c>
      <c r="GD378" s="542" t="s">
        <v>102</v>
      </c>
      <c r="GE378" s="542" t="s">
        <v>102</v>
      </c>
      <c r="GF378" s="542" t="s">
        <v>102</v>
      </c>
      <c r="GG378" s="542" t="s">
        <v>102</v>
      </c>
      <c r="GH378" s="542" t="s">
        <v>102</v>
      </c>
      <c r="GI378" s="542" t="s">
        <v>102</v>
      </c>
      <c r="GJ378" s="542" t="s">
        <v>102</v>
      </c>
      <c r="GK378" s="542" t="s">
        <v>102</v>
      </c>
      <c r="GL378" s="542" t="s">
        <v>102</v>
      </c>
      <c r="GM378" s="542" t="s">
        <v>102</v>
      </c>
      <c r="GN378" s="542" t="s">
        <v>102</v>
      </c>
      <c r="GO378" s="542" t="s">
        <v>102</v>
      </c>
      <c r="GP378" s="542" t="s">
        <v>102</v>
      </c>
      <c r="GQ378" s="542" t="s">
        <v>102</v>
      </c>
      <c r="GR378" s="542" t="s">
        <v>102</v>
      </c>
      <c r="GS378" s="542" t="s">
        <v>102</v>
      </c>
      <c r="GT378" s="542" t="s">
        <v>102</v>
      </c>
      <c r="GU378" s="542" t="s">
        <v>102</v>
      </c>
      <c r="GV378" s="542" t="s">
        <v>102</v>
      </c>
      <c r="GW378" s="542" t="s">
        <v>102</v>
      </c>
      <c r="GX378" s="542" t="s">
        <v>102</v>
      </c>
      <c r="GY378" s="542" t="s">
        <v>102</v>
      </c>
      <c r="GZ378" s="542" t="s">
        <v>102</v>
      </c>
      <c r="HA378" s="542" t="s">
        <v>102</v>
      </c>
      <c r="HB378" s="542" t="s">
        <v>102</v>
      </c>
      <c r="HC378" s="511" t="str">
        <f t="shared" si="5"/>
        <v>2010-800031</v>
      </c>
    </row>
    <row r="379" spans="1:211" s="514" customFormat="1" ht="48" hidden="1" customHeight="1" x14ac:dyDescent="0.15">
      <c r="A379" s="511" t="s">
        <v>4844</v>
      </c>
      <c r="B379" s="512" t="s">
        <v>15986</v>
      </c>
      <c r="C379" s="513">
        <v>40242</v>
      </c>
      <c r="D379" s="512" t="s">
        <v>8419</v>
      </c>
      <c r="E379" s="512" t="s">
        <v>8498</v>
      </c>
      <c r="F379" s="512" t="s">
        <v>8421</v>
      </c>
      <c r="G379" s="513">
        <v>40679</v>
      </c>
      <c r="H379" s="512" t="s">
        <v>15987</v>
      </c>
      <c r="I379" s="512" t="s">
        <v>8682</v>
      </c>
      <c r="J379" s="513">
        <v>40640</v>
      </c>
      <c r="K379" s="512"/>
      <c r="L379" s="512"/>
      <c r="M379" s="512"/>
      <c r="N379" s="511"/>
      <c r="O379" s="511"/>
      <c r="P379" s="512"/>
      <c r="Q379" s="511"/>
      <c r="R379" s="511"/>
      <c r="S379" s="514" t="s">
        <v>15988</v>
      </c>
      <c r="T379" s="511">
        <v>2011</v>
      </c>
      <c r="U379" s="515" t="s">
        <v>8734</v>
      </c>
      <c r="V379" s="514">
        <v>195</v>
      </c>
      <c r="W379" s="514">
        <v>2</v>
      </c>
      <c r="X379" s="514">
        <v>2</v>
      </c>
      <c r="Y379" s="513">
        <v>39504</v>
      </c>
      <c r="Z379" s="512" t="s">
        <v>15959</v>
      </c>
      <c r="AA379" s="512" t="s">
        <v>15960</v>
      </c>
      <c r="AB379" s="513">
        <v>40332</v>
      </c>
      <c r="AC379" s="513">
        <v>39995</v>
      </c>
      <c r="AD379" s="512" t="s">
        <v>15961</v>
      </c>
      <c r="AE379" s="513">
        <v>39800</v>
      </c>
      <c r="AF379" s="512" t="s">
        <v>9163</v>
      </c>
      <c r="AG379" s="512" t="s">
        <v>15960</v>
      </c>
      <c r="AH379" s="516">
        <v>4290222</v>
      </c>
      <c r="AI379" s="513">
        <v>39913</v>
      </c>
      <c r="AJ379" s="513">
        <v>39504</v>
      </c>
      <c r="AK379" s="511" t="s">
        <v>15962</v>
      </c>
      <c r="AL379" s="513">
        <v>39695</v>
      </c>
      <c r="AM379" s="511" t="s">
        <v>15961</v>
      </c>
      <c r="AN379" s="511" t="s">
        <v>15592</v>
      </c>
      <c r="AO379" s="511" t="s">
        <v>1328</v>
      </c>
      <c r="AP379" s="511" t="s">
        <v>15963</v>
      </c>
      <c r="AQ379" s="511" t="s">
        <v>15964</v>
      </c>
      <c r="AR379" s="511" t="s">
        <v>15593</v>
      </c>
      <c r="AS379" s="511" t="s">
        <v>15965</v>
      </c>
      <c r="AT379" s="511" t="s">
        <v>15965</v>
      </c>
      <c r="AU379" s="511" t="s">
        <v>15966</v>
      </c>
      <c r="AV379" s="511" t="s">
        <v>15967</v>
      </c>
      <c r="AW379" s="511" t="s">
        <v>1329</v>
      </c>
      <c r="AX379" s="511" t="s">
        <v>1273</v>
      </c>
      <c r="AY379" s="511" t="s">
        <v>1330</v>
      </c>
      <c r="AZ379" s="511" t="s">
        <v>1330</v>
      </c>
      <c r="BA379" s="511" t="s">
        <v>1331</v>
      </c>
      <c r="BB379" s="511">
        <v>227009</v>
      </c>
      <c r="BC379" s="512" t="s">
        <v>1269</v>
      </c>
      <c r="BD379" s="511" t="s">
        <v>1326</v>
      </c>
      <c r="BE379" s="511" t="s">
        <v>15968</v>
      </c>
      <c r="BF379" s="511" t="s">
        <v>15969</v>
      </c>
      <c r="BG379" s="511" t="s">
        <v>15970</v>
      </c>
      <c r="BH379" s="511" t="s">
        <v>8648</v>
      </c>
      <c r="BI379" s="511">
        <v>11</v>
      </c>
      <c r="BJ379" s="511">
        <v>12</v>
      </c>
      <c r="BK379" s="511" t="s">
        <v>15971</v>
      </c>
      <c r="BL379" s="511" t="s">
        <v>15972</v>
      </c>
      <c r="BM379" s="511" t="s">
        <v>15973</v>
      </c>
      <c r="BN379" s="511" t="s">
        <v>138</v>
      </c>
      <c r="BO379" s="511" t="s">
        <v>138</v>
      </c>
      <c r="BP379" s="513">
        <v>39141</v>
      </c>
      <c r="BQ379" s="511" t="s">
        <v>138</v>
      </c>
      <c r="BR379" s="511" t="s">
        <v>8482</v>
      </c>
      <c r="BS379" s="511" t="s">
        <v>15974</v>
      </c>
      <c r="BT379" s="511" t="s">
        <v>1327</v>
      </c>
      <c r="BU379" s="511" t="s">
        <v>15975</v>
      </c>
      <c r="BV379" s="511" t="s">
        <v>138</v>
      </c>
      <c r="BW379" s="511">
        <v>2</v>
      </c>
      <c r="BX379" s="511" t="s">
        <v>15976</v>
      </c>
      <c r="BY379" s="511" t="s">
        <v>138</v>
      </c>
      <c r="BZ379" s="511">
        <v>19</v>
      </c>
      <c r="CA379" s="511" t="s">
        <v>15977</v>
      </c>
      <c r="CB379" s="511" t="s">
        <v>15978</v>
      </c>
      <c r="CC379" s="511" t="s">
        <v>15979</v>
      </c>
      <c r="CD379" s="511" t="s">
        <v>5707</v>
      </c>
      <c r="CE379" s="542" t="s">
        <v>102</v>
      </c>
      <c r="CF379" s="542" t="s">
        <v>102</v>
      </c>
      <c r="CG379" s="542" t="s">
        <v>102</v>
      </c>
      <c r="CH379" s="542" t="s">
        <v>102</v>
      </c>
      <c r="CI379" s="542" t="s">
        <v>102</v>
      </c>
      <c r="CJ379" s="542" t="s">
        <v>102</v>
      </c>
      <c r="CK379" s="542" t="s">
        <v>15989</v>
      </c>
      <c r="CL379" s="542" t="s">
        <v>15990</v>
      </c>
      <c r="CM379" s="542" t="s">
        <v>15991</v>
      </c>
      <c r="CN379" s="542" t="s">
        <v>15992</v>
      </c>
      <c r="CO379" s="542" t="s">
        <v>15993</v>
      </c>
      <c r="CP379" s="542" t="s">
        <v>15994</v>
      </c>
      <c r="CQ379" s="542" t="s">
        <v>15995</v>
      </c>
      <c r="CR379" s="542" t="s">
        <v>15996</v>
      </c>
      <c r="CS379" s="542" t="s">
        <v>15997</v>
      </c>
      <c r="CT379" s="542" t="s">
        <v>15998</v>
      </c>
      <c r="CU379" s="542" t="s">
        <v>15999</v>
      </c>
      <c r="CV379" s="542" t="s">
        <v>102</v>
      </c>
      <c r="CW379" s="542" t="s">
        <v>102</v>
      </c>
      <c r="CX379" s="542" t="s">
        <v>102</v>
      </c>
      <c r="CY379" s="542" t="s">
        <v>102</v>
      </c>
      <c r="CZ379" s="542" t="s">
        <v>102</v>
      </c>
      <c r="DA379" s="542" t="s">
        <v>102</v>
      </c>
      <c r="DB379" s="542" t="s">
        <v>102</v>
      </c>
      <c r="DC379" s="542" t="s">
        <v>102</v>
      </c>
      <c r="DD379" s="542" t="s">
        <v>102</v>
      </c>
      <c r="DE379" s="542" t="s">
        <v>102</v>
      </c>
      <c r="DF379" s="542" t="s">
        <v>102</v>
      </c>
      <c r="DG379" s="542" t="s">
        <v>102</v>
      </c>
      <c r="DH379" s="542" t="s">
        <v>102</v>
      </c>
      <c r="DI379" s="542" t="s">
        <v>102</v>
      </c>
      <c r="DJ379" s="542" t="s">
        <v>102</v>
      </c>
      <c r="DK379" s="542" t="s">
        <v>102</v>
      </c>
      <c r="DL379" s="542" t="s">
        <v>102</v>
      </c>
      <c r="DM379" s="542" t="s">
        <v>102</v>
      </c>
      <c r="DN379" s="542" t="s">
        <v>102</v>
      </c>
      <c r="DO379" s="542" t="s">
        <v>102</v>
      </c>
      <c r="DP379" s="542" t="s">
        <v>102</v>
      </c>
      <c r="DQ379" s="542" t="s">
        <v>102</v>
      </c>
      <c r="DR379" s="542" t="s">
        <v>102</v>
      </c>
      <c r="DS379" s="542" t="s">
        <v>102</v>
      </c>
      <c r="DT379" s="542" t="s">
        <v>102</v>
      </c>
      <c r="DU379" s="542" t="s">
        <v>102</v>
      </c>
      <c r="DV379" s="542" t="s">
        <v>102</v>
      </c>
      <c r="DW379" s="542" t="s">
        <v>102</v>
      </c>
      <c r="DX379" s="542" t="s">
        <v>102</v>
      </c>
      <c r="DY379" s="542" t="s">
        <v>102</v>
      </c>
      <c r="DZ379" s="542" t="s">
        <v>102</v>
      </c>
      <c r="EA379" s="542" t="s">
        <v>102</v>
      </c>
      <c r="EB379" s="542" t="s">
        <v>102</v>
      </c>
      <c r="EC379" s="542" t="s">
        <v>102</v>
      </c>
      <c r="ED379" s="542" t="s">
        <v>102</v>
      </c>
      <c r="EE379" s="542" t="s">
        <v>102</v>
      </c>
      <c r="EF379" s="542" t="s">
        <v>102</v>
      </c>
      <c r="EG379" s="542" t="s">
        <v>102</v>
      </c>
      <c r="EH379" s="542" t="s">
        <v>102</v>
      </c>
      <c r="EI379" s="542" t="s">
        <v>102</v>
      </c>
      <c r="EJ379" s="542" t="s">
        <v>102</v>
      </c>
      <c r="EK379" s="542" t="s">
        <v>102</v>
      </c>
      <c r="EL379" s="542" t="s">
        <v>102</v>
      </c>
      <c r="EM379" s="542" t="s">
        <v>102</v>
      </c>
      <c r="EN379" s="542" t="s">
        <v>102</v>
      </c>
      <c r="EO379" s="542" t="s">
        <v>102</v>
      </c>
      <c r="EP379" s="542" t="s">
        <v>102</v>
      </c>
      <c r="EQ379" s="542" t="s">
        <v>102</v>
      </c>
      <c r="ER379" s="542" t="s">
        <v>102</v>
      </c>
      <c r="ES379" s="542" t="s">
        <v>102</v>
      </c>
      <c r="ET379" s="542" t="s">
        <v>102</v>
      </c>
      <c r="EU379" s="542" t="s">
        <v>102</v>
      </c>
      <c r="EV379" s="542" t="s">
        <v>102</v>
      </c>
      <c r="EW379" s="542" t="s">
        <v>102</v>
      </c>
      <c r="EX379" s="542" t="s">
        <v>102</v>
      </c>
      <c r="EY379" s="542" t="s">
        <v>102</v>
      </c>
      <c r="EZ379" s="542" t="s">
        <v>102</v>
      </c>
      <c r="FA379" s="542" t="s">
        <v>102</v>
      </c>
      <c r="FB379" s="542" t="s">
        <v>102</v>
      </c>
      <c r="FC379" s="542" t="s">
        <v>102</v>
      </c>
      <c r="FD379" s="542" t="s">
        <v>102</v>
      </c>
      <c r="FE379" s="542" t="s">
        <v>102</v>
      </c>
      <c r="FF379" s="542" t="s">
        <v>102</v>
      </c>
      <c r="FG379" s="542" t="s">
        <v>102</v>
      </c>
      <c r="FH379" s="542" t="s">
        <v>102</v>
      </c>
      <c r="FI379" s="542" t="s">
        <v>102</v>
      </c>
      <c r="FJ379" s="542" t="s">
        <v>102</v>
      </c>
      <c r="FK379" s="542" t="s">
        <v>102</v>
      </c>
      <c r="FL379" s="542" t="s">
        <v>102</v>
      </c>
      <c r="FM379" s="542" t="s">
        <v>102</v>
      </c>
      <c r="FN379" s="542" t="s">
        <v>102</v>
      </c>
      <c r="FO379" s="542" t="s">
        <v>102</v>
      </c>
      <c r="FP379" s="542" t="s">
        <v>102</v>
      </c>
      <c r="FQ379" s="542" t="s">
        <v>102</v>
      </c>
      <c r="FR379" s="542" t="s">
        <v>102</v>
      </c>
      <c r="FS379" s="542" t="s">
        <v>102</v>
      </c>
      <c r="FT379" s="542" t="s">
        <v>102</v>
      </c>
      <c r="FU379" s="542" t="s">
        <v>102</v>
      </c>
      <c r="FV379" s="542" t="s">
        <v>102</v>
      </c>
      <c r="FW379" s="542" t="s">
        <v>102</v>
      </c>
      <c r="FX379" s="542" t="s">
        <v>102</v>
      </c>
      <c r="FY379" s="542" t="s">
        <v>102</v>
      </c>
      <c r="FZ379" s="542" t="s">
        <v>102</v>
      </c>
      <c r="GA379" s="542" t="s">
        <v>102</v>
      </c>
      <c r="GB379" s="542" t="s">
        <v>102</v>
      </c>
      <c r="GC379" s="542" t="s">
        <v>102</v>
      </c>
      <c r="GD379" s="542" t="s">
        <v>102</v>
      </c>
      <c r="GE379" s="542" t="s">
        <v>102</v>
      </c>
      <c r="GF379" s="542" t="s">
        <v>102</v>
      </c>
      <c r="GG379" s="542" t="s">
        <v>102</v>
      </c>
      <c r="GH379" s="542" t="s">
        <v>102</v>
      </c>
      <c r="GI379" s="542" t="s">
        <v>102</v>
      </c>
      <c r="GJ379" s="542" t="s">
        <v>102</v>
      </c>
      <c r="GK379" s="542" t="s">
        <v>102</v>
      </c>
      <c r="GL379" s="542" t="s">
        <v>102</v>
      </c>
      <c r="GM379" s="542" t="s">
        <v>102</v>
      </c>
      <c r="GN379" s="542" t="s">
        <v>102</v>
      </c>
      <c r="GO379" s="542" t="s">
        <v>102</v>
      </c>
      <c r="GP379" s="542" t="s">
        <v>102</v>
      </c>
      <c r="GQ379" s="542" t="s">
        <v>102</v>
      </c>
      <c r="GR379" s="542" t="s">
        <v>102</v>
      </c>
      <c r="GS379" s="542" t="s">
        <v>102</v>
      </c>
      <c r="GT379" s="542" t="s">
        <v>102</v>
      </c>
      <c r="GU379" s="542" t="s">
        <v>102</v>
      </c>
      <c r="GV379" s="542" t="s">
        <v>102</v>
      </c>
      <c r="GW379" s="542" t="s">
        <v>102</v>
      </c>
      <c r="GX379" s="542" t="s">
        <v>102</v>
      </c>
      <c r="GY379" s="542" t="s">
        <v>102</v>
      </c>
      <c r="GZ379" s="542" t="s">
        <v>102</v>
      </c>
      <c r="HA379" s="542" t="s">
        <v>102</v>
      </c>
      <c r="HB379" s="542" t="s">
        <v>102</v>
      </c>
      <c r="HC379" s="511" t="str">
        <f t="shared" si="5"/>
        <v>2010-800039</v>
      </c>
    </row>
    <row r="383" spans="1:211" x14ac:dyDescent="0.15">
      <c r="AB383" s="512"/>
      <c r="AF383" s="512" t="s">
        <v>138</v>
      </c>
    </row>
    <row r="384" spans="1:211" x14ac:dyDescent="0.15">
      <c r="AB384" s="512"/>
      <c r="AF384" s="512" t="s">
        <v>138</v>
      </c>
    </row>
    <row r="385" spans="28:32" x14ac:dyDescent="0.15">
      <c r="AB385" s="512"/>
      <c r="AF385" s="512" t="s">
        <v>138</v>
      </c>
    </row>
    <row r="386" spans="28:32" x14ac:dyDescent="0.15">
      <c r="AB386" s="512"/>
      <c r="AF386" s="512" t="s">
        <v>138</v>
      </c>
    </row>
  </sheetData>
  <autoFilter ref="A1:HC379">
    <filterColumn colId="26">
      <filters>
        <filter val="特公平07-029884"/>
      </filters>
    </filterColumn>
  </autoFilter>
  <phoneticPr fontId="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4</vt:i4>
      </vt:variant>
    </vt:vector>
  </HeadingPairs>
  <TitlesOfParts>
    <vt:vector size="20" baseType="lpstr">
      <vt:lpstr>集計シート（関数無し、手動修正後)</vt:lpstr>
      <vt:lpstr>集計シート（関数あり）</vt:lpstr>
      <vt:lpstr>マニュアル</vt:lpstr>
      <vt:lpstr>拒絶理由・拒絶査定・異議申立</vt:lpstr>
      <vt:lpstr>先行技術調査・登録査定</vt:lpstr>
      <vt:lpstr>発明者引用</vt:lpstr>
      <vt:lpstr>証拠（JP特許）</vt:lpstr>
      <vt:lpstr>証拠（WW特許）</vt:lpstr>
      <vt:lpstr>審判データ</vt:lpstr>
      <vt:lpstr>非特許文献リスト</vt:lpstr>
      <vt:lpstr>本件、証拠文献テーマコード</vt:lpstr>
      <vt:lpstr>ファミリ引用特許表記修正（ex.A2→A）</vt:lpstr>
      <vt:lpstr>ファミリ引用特許WO</vt:lpstr>
      <vt:lpstr>ファミリ引用文献</vt:lpstr>
      <vt:lpstr>ファミリ引用文献WO</vt:lpstr>
      <vt:lpstr>ファミリ発明者引用文献</vt:lpstr>
      <vt:lpstr>'集計シート（関数あり）'!Print_Area</vt:lpstr>
      <vt:lpstr>'集計シート（関数無し、手動修正後)'!Print_Area</vt:lpstr>
      <vt:lpstr>'集計シート（関数あり）'!Print_Titles</vt:lpstr>
      <vt:lpstr>'集計シート（関数無し、手動修正後)'!Print_Titles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YukikoMorioka</dc:creator>
  <cp:lastModifiedBy>YukikoMorioka</cp:lastModifiedBy>
  <dcterms:created xsi:type="dcterms:W3CDTF">2015-02-16T10:02:51Z</dcterms:created>
  <dcterms:modified xsi:type="dcterms:W3CDTF">2015-04-01T08:57:26Z</dcterms:modified>
</cp:coreProperties>
</file>